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067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jason\OneDrive\Documents\University\2016 Sem 2\Contingencies\ACTL30003Project2016Group5\ACTL30003Project2016Group5\"/>
    </mc:Choice>
  </mc:AlternateContent>
  <bookViews>
    <workbookView xWindow="0" yWindow="0" windowWidth="20490" windowHeight="6630" tabRatio="977" activeTab="1"/>
  </bookViews>
  <sheets>
    <sheet name="Title" sheetId="23" r:id="rId1"/>
    <sheet name="property indices" sheetId="2" r:id="rId2"/>
    <sheet name="portfolio t=1-7-2016" sheetId="1" r:id="rId3"/>
    <sheet name="portfolio t=1-7-2017" sheetId="5" r:id="rId4"/>
    <sheet name="males" sheetId="3" r:id="rId5"/>
    <sheet name="females" sheetId="4" r:id="rId6"/>
    <sheet name="2a) male mx" sheetId="6" r:id="rId7"/>
    <sheet name="2a) female mx" sheetId="14" r:id="rId8"/>
    <sheet name="2a) logm_x(t)" sheetId="9" r:id="rId9"/>
    <sheet name="2a) dlog_mxt-bx" sheetId="10" r:id="rId10"/>
    <sheet name="2a)answer" sheetId="7" r:id="rId11"/>
    <sheet name="2b)Working" sheetId="16" r:id="rId12"/>
    <sheet name="2b) Answer" sheetId="22" r:id="rId13"/>
    <sheet name="3)tpx males" sheetId="15" r:id="rId14"/>
    <sheet name="3)tpx females" sheetId="19" r:id="rId15"/>
    <sheet name="3) 2016 cases" sheetId="18" r:id="rId16"/>
    <sheet name="3) 2017 cases" sheetId="21" r:id="rId17"/>
    <sheet name="3) Value" sheetId="20" r:id="rId18"/>
  </sheets>
  <definedNames>
    <definedName name="_xlnm._FilterDatabase" localSheetId="2" hidden="1">'portfolio t=1-7-2016'!$A$1:$K$112</definedName>
    <definedName name="_xlnm._FilterDatabase" localSheetId="3" hidden="1">'portfolio t=1-7-2017'!$A$1:$K$112</definedName>
  </definedNames>
  <calcPr calcId="171027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D26" i="15" l="1"/>
  <c r="BD79" i="15"/>
  <c r="I60" i="16"/>
  <c r="J60" i="16"/>
  <c r="K60" i="16"/>
  <c r="L60" i="16"/>
  <c r="M60" i="16"/>
  <c r="N60" i="16"/>
  <c r="O60" i="16"/>
  <c r="P60" i="16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61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61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61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61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61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61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61" i="16"/>
  <c r="P3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61" i="16"/>
  <c r="Q6" i="18"/>
  <c r="N62" i="16"/>
  <c r="R6" i="18"/>
  <c r="O6" i="18"/>
  <c r="BB58" i="15"/>
  <c r="BB59" i="15"/>
  <c r="BB60" i="15"/>
  <c r="BB61" i="15"/>
  <c r="BB62" i="15"/>
  <c r="BB63" i="15"/>
  <c r="BB64" i="15"/>
  <c r="BB65" i="15"/>
  <c r="BB66" i="15"/>
  <c r="BB67" i="15"/>
  <c r="BB68" i="15"/>
  <c r="BB69" i="15"/>
  <c r="BB70" i="15"/>
  <c r="BB71" i="15"/>
  <c r="BB72" i="15"/>
  <c r="BB73" i="15"/>
  <c r="BB74" i="15"/>
  <c r="BB75" i="15"/>
  <c r="BB76" i="15"/>
  <c r="BB77" i="15"/>
  <c r="BB78" i="15"/>
  <c r="BB79" i="15"/>
  <c r="BB80" i="15"/>
  <c r="BB81" i="15"/>
  <c r="BB82" i="15"/>
  <c r="BB83" i="15"/>
  <c r="BB84" i="15"/>
  <c r="BB85" i="15"/>
  <c r="BB86" i="15"/>
  <c r="BB87" i="15"/>
  <c r="BB88" i="15"/>
  <c r="BB89" i="15"/>
  <c r="BB90" i="15"/>
  <c r="BB91" i="15"/>
  <c r="BB92" i="15"/>
  <c r="BB93" i="15"/>
  <c r="BB94" i="15"/>
  <c r="BB95" i="15"/>
  <c r="BB96" i="15"/>
  <c r="BB97" i="15"/>
  <c r="BB98" i="15"/>
  <c r="BB99" i="15"/>
  <c r="BB100" i="15"/>
  <c r="BB101" i="15"/>
  <c r="BB102" i="15"/>
  <c r="BB103" i="15"/>
  <c r="BB104" i="15"/>
  <c r="BB105" i="15"/>
  <c r="BB106" i="15"/>
  <c r="BB107" i="15"/>
  <c r="V6" i="18"/>
  <c r="C2" i="15"/>
  <c r="BE26" i="15"/>
  <c r="BE79" i="15"/>
  <c r="W5" i="18"/>
  <c r="W6" i="18"/>
  <c r="D2" i="15"/>
  <c r="BF26" i="15"/>
  <c r="BF79" i="15"/>
  <c r="X5" i="18"/>
  <c r="X6" i="18"/>
  <c r="E2" i="15"/>
  <c r="BG26" i="15"/>
  <c r="BG79" i="15"/>
  <c r="Y5" i="18"/>
  <c r="Y6" i="18"/>
  <c r="F2" i="15"/>
  <c r="BH26" i="15"/>
  <c r="BH79" i="15"/>
  <c r="Z5" i="18"/>
  <c r="Z6" i="18"/>
  <c r="G2" i="15"/>
  <c r="BI26" i="15"/>
  <c r="BI79" i="15"/>
  <c r="AA5" i="18"/>
  <c r="AA6" i="18"/>
  <c r="H2" i="15"/>
  <c r="BJ26" i="15"/>
  <c r="BJ79" i="15"/>
  <c r="AB5" i="18"/>
  <c r="AB6" i="18"/>
  <c r="I2" i="15"/>
  <c r="BK26" i="15"/>
  <c r="BK79" i="15"/>
  <c r="AC5" i="18"/>
  <c r="AC6" i="18"/>
  <c r="J2" i="15"/>
  <c r="BL26" i="15"/>
  <c r="BL79" i="15"/>
  <c r="AD5" i="18"/>
  <c r="AD6" i="18"/>
  <c r="K2" i="15"/>
  <c r="BM26" i="15"/>
  <c r="BM79" i="15"/>
  <c r="AE5" i="18"/>
  <c r="AE6" i="18"/>
  <c r="L2" i="15"/>
  <c r="BN26" i="15"/>
  <c r="BN79" i="15"/>
  <c r="AF5" i="18"/>
  <c r="AF6" i="18"/>
  <c r="M2" i="15"/>
  <c r="BO26" i="15"/>
  <c r="BO79" i="15"/>
  <c r="AG5" i="18"/>
  <c r="AG6" i="18"/>
  <c r="N2" i="15"/>
  <c r="BP26" i="15"/>
  <c r="BP79" i="15"/>
  <c r="AH5" i="18"/>
  <c r="AH6" i="18"/>
  <c r="O2" i="15"/>
  <c r="BQ26" i="15"/>
  <c r="BQ79" i="15"/>
  <c r="AI5" i="18"/>
  <c r="AI6" i="18"/>
  <c r="P2" i="15"/>
  <c r="BR26" i="15"/>
  <c r="BR79" i="15"/>
  <c r="AJ5" i="18"/>
  <c r="AJ6" i="18"/>
  <c r="Q2" i="15"/>
  <c r="BS26" i="15"/>
  <c r="BS79" i="15"/>
  <c r="AK5" i="18"/>
  <c r="AK6" i="18"/>
  <c r="R2" i="15"/>
  <c r="BT26" i="15"/>
  <c r="BT79" i="15"/>
  <c r="AL5" i="18"/>
  <c r="AL6" i="18"/>
  <c r="S2" i="15"/>
  <c r="BU26" i="15"/>
  <c r="BU79" i="15"/>
  <c r="AM5" i="18"/>
  <c r="AM6" i="18"/>
  <c r="T2" i="15"/>
  <c r="BV26" i="15"/>
  <c r="BV79" i="15"/>
  <c r="AN5" i="18"/>
  <c r="AN6" i="18"/>
  <c r="U2" i="15"/>
  <c r="BW26" i="15"/>
  <c r="BW79" i="15"/>
  <c r="AO5" i="18"/>
  <c r="AO6" i="18"/>
  <c r="V2" i="15"/>
  <c r="BX26" i="15"/>
  <c r="BX79" i="15"/>
  <c r="AP5" i="18"/>
  <c r="AP6" i="18"/>
  <c r="W2" i="15"/>
  <c r="BY26" i="15"/>
  <c r="BY79" i="15"/>
  <c r="AQ5" i="18"/>
  <c r="AQ6" i="18"/>
  <c r="X2" i="15"/>
  <c r="BZ26" i="15"/>
  <c r="BZ79" i="15"/>
  <c r="AR5" i="18"/>
  <c r="AR6" i="18"/>
  <c r="Y2" i="15"/>
  <c r="CA26" i="15"/>
  <c r="CA79" i="15"/>
  <c r="AS5" i="18"/>
  <c r="AS6" i="18"/>
  <c r="Z2" i="15"/>
  <c r="CB26" i="15"/>
  <c r="CB79" i="15"/>
  <c r="AT5" i="18"/>
  <c r="AT6" i="18"/>
  <c r="AA2" i="15"/>
  <c r="CC26" i="15"/>
  <c r="CC79" i="15"/>
  <c r="AU5" i="18"/>
  <c r="AU6" i="18"/>
  <c r="AB2" i="15"/>
  <c r="CD26" i="15"/>
  <c r="CD79" i="15"/>
  <c r="AV5" i="18"/>
  <c r="AV6" i="18"/>
  <c r="AC2" i="15"/>
  <c r="CE26" i="15"/>
  <c r="CE79" i="15"/>
  <c r="AW5" i="18"/>
  <c r="AW6" i="18"/>
  <c r="AX5" i="18"/>
  <c r="AX6" i="18"/>
  <c r="AY5" i="18"/>
  <c r="AY6" i="18"/>
  <c r="AZ5" i="18"/>
  <c r="AZ6" i="18"/>
  <c r="BA5" i="18"/>
  <c r="BA6" i="18"/>
  <c r="BB5" i="18"/>
  <c r="BB6" i="18"/>
  <c r="BC5" i="18"/>
  <c r="BC6" i="18"/>
  <c r="BD5" i="18"/>
  <c r="BD6" i="18"/>
  <c r="BE5" i="18"/>
  <c r="BE6" i="18"/>
  <c r="BF5" i="18"/>
  <c r="BF6" i="18"/>
  <c r="BG5" i="18"/>
  <c r="BG6" i="18"/>
  <c r="BH5" i="18"/>
  <c r="BH6" i="18"/>
  <c r="BI5" i="18"/>
  <c r="BI6" i="18"/>
  <c r="BJ5" i="18"/>
  <c r="BJ6" i="18"/>
  <c r="BK5" i="18"/>
  <c r="BK6" i="18"/>
  <c r="BL5" i="18"/>
  <c r="BL6" i="18"/>
  <c r="BM5" i="18"/>
  <c r="BM6" i="18"/>
  <c r="BN5" i="18"/>
  <c r="BN6" i="18"/>
  <c r="T6" i="18"/>
  <c r="DT6" i="18"/>
  <c r="DV6" i="18"/>
  <c r="BU6" i="18"/>
  <c r="DW6" i="18"/>
  <c r="DX6" i="18"/>
  <c r="DZ6" i="18"/>
  <c r="EA6" i="18"/>
  <c r="EC6" i="18"/>
  <c r="BD33" i="15"/>
  <c r="BD86" i="15"/>
  <c r="Q7" i="18"/>
  <c r="O62" i="16"/>
  <c r="R7" i="18"/>
  <c r="O7" i="18"/>
  <c r="V7" i="18"/>
  <c r="BE33" i="15"/>
  <c r="BE86" i="15"/>
  <c r="W7" i="18"/>
  <c r="BF33" i="15"/>
  <c r="BF86" i="15"/>
  <c r="X7" i="18"/>
  <c r="BG33" i="15"/>
  <c r="BG86" i="15"/>
  <c r="Y7" i="18"/>
  <c r="BH33" i="15"/>
  <c r="BH86" i="15"/>
  <c r="Z7" i="18"/>
  <c r="BI33" i="15"/>
  <c r="BI86" i="15"/>
  <c r="AA7" i="18"/>
  <c r="BJ33" i="15"/>
  <c r="BJ86" i="15"/>
  <c r="AB7" i="18"/>
  <c r="BK33" i="15"/>
  <c r="BK86" i="15"/>
  <c r="AC7" i="18"/>
  <c r="BL33" i="15"/>
  <c r="BL86" i="15"/>
  <c r="AD7" i="18"/>
  <c r="BM33" i="15"/>
  <c r="BM86" i="15"/>
  <c r="AE7" i="18"/>
  <c r="BN33" i="15"/>
  <c r="BN86" i="15"/>
  <c r="AF7" i="18"/>
  <c r="BO33" i="15"/>
  <c r="BO86" i="15"/>
  <c r="AG7" i="18"/>
  <c r="BP33" i="15"/>
  <c r="BP86" i="15"/>
  <c r="AH7" i="18"/>
  <c r="BQ33" i="15"/>
  <c r="BQ86" i="15"/>
  <c r="AI7" i="18"/>
  <c r="BR33" i="15"/>
  <c r="BR86" i="15"/>
  <c r="AJ7" i="18"/>
  <c r="BS33" i="15"/>
  <c r="BS86" i="15"/>
  <c r="AK7" i="18"/>
  <c r="BT33" i="15"/>
  <c r="BT86" i="15"/>
  <c r="AL7" i="18"/>
  <c r="BU33" i="15"/>
  <c r="BU86" i="15"/>
  <c r="AM7" i="18"/>
  <c r="BV33" i="15"/>
  <c r="BV86" i="15"/>
  <c r="AN7" i="18"/>
  <c r="BW33" i="15"/>
  <c r="BW86" i="15"/>
  <c r="AO7" i="18"/>
  <c r="BX33" i="15"/>
  <c r="BX86" i="15"/>
  <c r="AP7" i="18"/>
  <c r="AQ7" i="18"/>
  <c r="AR7" i="18"/>
  <c r="AS7" i="18"/>
  <c r="AT7" i="18"/>
  <c r="AU7" i="18"/>
  <c r="AV7" i="18"/>
  <c r="AW7" i="18"/>
  <c r="AX7" i="18"/>
  <c r="AY7" i="18"/>
  <c r="AZ7" i="18"/>
  <c r="BA7" i="18"/>
  <c r="BB7" i="18"/>
  <c r="BC7" i="18"/>
  <c r="BD7" i="18"/>
  <c r="BE7" i="18"/>
  <c r="BF7" i="18"/>
  <c r="BG7" i="18"/>
  <c r="BH7" i="18"/>
  <c r="BI7" i="18"/>
  <c r="BJ7" i="18"/>
  <c r="BK7" i="18"/>
  <c r="BL7" i="18"/>
  <c r="BM7" i="18"/>
  <c r="BN7" i="18"/>
  <c r="T7" i="18"/>
  <c r="DT7" i="18"/>
  <c r="DV7" i="18"/>
  <c r="BU7" i="18"/>
  <c r="DW7" i="18"/>
  <c r="DX7" i="18"/>
  <c r="DZ7" i="18"/>
  <c r="EA7" i="18"/>
  <c r="EC7" i="18"/>
  <c r="BD28" i="15"/>
  <c r="BD81" i="15"/>
  <c r="Q8" i="18"/>
  <c r="P62" i="16"/>
  <c r="R8" i="18"/>
  <c r="O8" i="18"/>
  <c r="V8" i="18"/>
  <c r="BE28" i="15"/>
  <c r="BE81" i="15"/>
  <c r="W8" i="18"/>
  <c r="BF28" i="15"/>
  <c r="BF81" i="15"/>
  <c r="X8" i="18"/>
  <c r="BG28" i="15"/>
  <c r="BG81" i="15"/>
  <c r="Y8" i="18"/>
  <c r="BH28" i="15"/>
  <c r="BH81" i="15"/>
  <c r="Z8" i="18"/>
  <c r="BI28" i="15"/>
  <c r="BI81" i="15"/>
  <c r="AA8" i="18"/>
  <c r="BJ28" i="15"/>
  <c r="BJ81" i="15"/>
  <c r="AB8" i="18"/>
  <c r="BK28" i="15"/>
  <c r="BK81" i="15"/>
  <c r="AC8" i="18"/>
  <c r="BL28" i="15"/>
  <c r="BL81" i="15"/>
  <c r="AD8" i="18"/>
  <c r="BM28" i="15"/>
  <c r="BM81" i="15"/>
  <c r="AE8" i="18"/>
  <c r="BN28" i="15"/>
  <c r="BN81" i="15"/>
  <c r="AF8" i="18"/>
  <c r="BO28" i="15"/>
  <c r="BO81" i="15"/>
  <c r="AG8" i="18"/>
  <c r="BP28" i="15"/>
  <c r="BP81" i="15"/>
  <c r="AH8" i="18"/>
  <c r="BQ28" i="15"/>
  <c r="BQ81" i="15"/>
  <c r="AI8" i="18"/>
  <c r="BR28" i="15"/>
  <c r="BR81" i="15"/>
  <c r="AJ8" i="18"/>
  <c r="BS28" i="15"/>
  <c r="BS81" i="15"/>
  <c r="AK8" i="18"/>
  <c r="BT28" i="15"/>
  <c r="BT81" i="15"/>
  <c r="AL8" i="18"/>
  <c r="BU28" i="15"/>
  <c r="BU81" i="15"/>
  <c r="AM8" i="18"/>
  <c r="BV28" i="15"/>
  <c r="BV81" i="15"/>
  <c r="AN8" i="18"/>
  <c r="BW28" i="15"/>
  <c r="BW81" i="15"/>
  <c r="AO8" i="18"/>
  <c r="BX28" i="15"/>
  <c r="BX81" i="15"/>
  <c r="AP8" i="18"/>
  <c r="BY28" i="15"/>
  <c r="BY81" i="15"/>
  <c r="AQ8" i="18"/>
  <c r="BZ28" i="15"/>
  <c r="BZ81" i="15"/>
  <c r="AR8" i="18"/>
  <c r="CA28" i="15"/>
  <c r="CA81" i="15"/>
  <c r="AS8" i="18"/>
  <c r="CB28" i="15"/>
  <c r="CB81" i="15"/>
  <c r="AT8" i="18"/>
  <c r="CC28" i="15"/>
  <c r="CC81" i="15"/>
  <c r="AU8" i="18"/>
  <c r="AV8" i="18"/>
  <c r="AW8" i="18"/>
  <c r="AX8" i="18"/>
  <c r="AY8" i="18"/>
  <c r="AZ8" i="18"/>
  <c r="BA8" i="18"/>
  <c r="BB8" i="18"/>
  <c r="BC8" i="18"/>
  <c r="BD8" i="18"/>
  <c r="BE8" i="18"/>
  <c r="BF8" i="18"/>
  <c r="BG8" i="18"/>
  <c r="BH8" i="18"/>
  <c r="BI8" i="18"/>
  <c r="BJ8" i="18"/>
  <c r="BK8" i="18"/>
  <c r="BL8" i="18"/>
  <c r="BM8" i="18"/>
  <c r="BN8" i="18"/>
  <c r="T8" i="18"/>
  <c r="DT8" i="18"/>
  <c r="DV8" i="18"/>
  <c r="BU8" i="18"/>
  <c r="DW8" i="18"/>
  <c r="DX8" i="18"/>
  <c r="DZ8" i="18"/>
  <c r="EA8" i="18"/>
  <c r="EC8" i="18"/>
  <c r="Q9" i="18"/>
  <c r="R9" i="18"/>
  <c r="O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AO9" i="18"/>
  <c r="AP9" i="18"/>
  <c r="AQ9" i="18"/>
  <c r="AR9" i="18"/>
  <c r="AS9" i="18"/>
  <c r="AT9" i="18"/>
  <c r="AU9" i="18"/>
  <c r="AV9" i="18"/>
  <c r="AW9" i="18"/>
  <c r="AX9" i="18"/>
  <c r="AY9" i="18"/>
  <c r="AZ9" i="18"/>
  <c r="BA9" i="18"/>
  <c r="BB9" i="18"/>
  <c r="BC9" i="18"/>
  <c r="BD9" i="18"/>
  <c r="BE9" i="18"/>
  <c r="BF9" i="18"/>
  <c r="BG9" i="18"/>
  <c r="BH9" i="18"/>
  <c r="BI9" i="18"/>
  <c r="BJ9" i="18"/>
  <c r="BK9" i="18"/>
  <c r="BL9" i="18"/>
  <c r="BM9" i="18"/>
  <c r="BN9" i="18"/>
  <c r="T9" i="18"/>
  <c r="DT9" i="18"/>
  <c r="DV9" i="18"/>
  <c r="BU9" i="18"/>
  <c r="DW9" i="18"/>
  <c r="DX9" i="18"/>
  <c r="DZ9" i="18"/>
  <c r="EA9" i="18"/>
  <c r="EC9" i="18"/>
  <c r="BD16" i="15"/>
  <c r="BD69" i="15"/>
  <c r="Q10" i="18"/>
  <c r="M62" i="16"/>
  <c r="R10" i="18"/>
  <c r="O10" i="18"/>
  <c r="V10" i="18"/>
  <c r="BE16" i="15"/>
  <c r="BE69" i="15"/>
  <c r="W10" i="18"/>
  <c r="BF16" i="15"/>
  <c r="BF69" i="15"/>
  <c r="X10" i="18"/>
  <c r="BG16" i="15"/>
  <c r="BG69" i="15"/>
  <c r="Y10" i="18"/>
  <c r="BH16" i="15"/>
  <c r="BH69" i="15"/>
  <c r="Z10" i="18"/>
  <c r="BI16" i="15"/>
  <c r="BI69" i="15"/>
  <c r="AA10" i="18"/>
  <c r="BJ16" i="15"/>
  <c r="BJ69" i="15"/>
  <c r="AB10" i="18"/>
  <c r="BK16" i="15"/>
  <c r="BK69" i="15"/>
  <c r="AC10" i="18"/>
  <c r="BL16" i="15"/>
  <c r="BL69" i="15"/>
  <c r="AD10" i="18"/>
  <c r="BM16" i="15"/>
  <c r="BM69" i="15"/>
  <c r="AE10" i="18"/>
  <c r="BN16" i="15"/>
  <c r="BN69" i="15"/>
  <c r="AF10" i="18"/>
  <c r="BO16" i="15"/>
  <c r="BO69" i="15"/>
  <c r="AG10" i="18"/>
  <c r="BP16" i="15"/>
  <c r="BP69" i="15"/>
  <c r="AH10" i="18"/>
  <c r="BQ16" i="15"/>
  <c r="BQ69" i="15"/>
  <c r="AI10" i="18"/>
  <c r="BR16" i="15"/>
  <c r="BR69" i="15"/>
  <c r="AJ10" i="18"/>
  <c r="BS16" i="15"/>
  <c r="BS69" i="15"/>
  <c r="AK10" i="18"/>
  <c r="BT16" i="15"/>
  <c r="BT69" i="15"/>
  <c r="AL10" i="18"/>
  <c r="BU16" i="15"/>
  <c r="BU69" i="15"/>
  <c r="AM10" i="18"/>
  <c r="BV16" i="15"/>
  <c r="BV69" i="15"/>
  <c r="AN10" i="18"/>
  <c r="BW16" i="15"/>
  <c r="BW69" i="15"/>
  <c r="AO10" i="18"/>
  <c r="BX16" i="15"/>
  <c r="BX69" i="15"/>
  <c r="AP10" i="18"/>
  <c r="BY16" i="15"/>
  <c r="BY69" i="15"/>
  <c r="AQ10" i="18"/>
  <c r="BZ16" i="15"/>
  <c r="BZ69" i="15"/>
  <c r="AR10" i="18"/>
  <c r="CA16" i="15"/>
  <c r="CA69" i="15"/>
  <c r="AS10" i="18"/>
  <c r="CB16" i="15"/>
  <c r="CB69" i="15"/>
  <c r="AT10" i="18"/>
  <c r="CC16" i="15"/>
  <c r="CC69" i="15"/>
  <c r="AU10" i="18"/>
  <c r="CD16" i="15"/>
  <c r="CD69" i="15"/>
  <c r="AV10" i="18"/>
  <c r="CE16" i="15"/>
  <c r="CE69" i="15"/>
  <c r="AW10" i="18"/>
  <c r="AD2" i="15"/>
  <c r="CF16" i="15"/>
  <c r="CF69" i="15"/>
  <c r="AX10" i="18"/>
  <c r="AE2" i="15"/>
  <c r="CG16" i="15"/>
  <c r="CG69" i="15"/>
  <c r="AY10" i="18"/>
  <c r="AF2" i="15"/>
  <c r="CH16" i="15"/>
  <c r="CH69" i="15"/>
  <c r="AZ10" i="18"/>
  <c r="AG2" i="15"/>
  <c r="CI16" i="15"/>
  <c r="CI69" i="15"/>
  <c r="BA10" i="18"/>
  <c r="AH2" i="15"/>
  <c r="CJ16" i="15"/>
  <c r="CJ69" i="15"/>
  <c r="BB10" i="18"/>
  <c r="AI2" i="15"/>
  <c r="CK16" i="15"/>
  <c r="CK69" i="15"/>
  <c r="BC10" i="18"/>
  <c r="AJ2" i="15"/>
  <c r="CL16" i="15"/>
  <c r="CL69" i="15"/>
  <c r="BD10" i="18"/>
  <c r="AK2" i="15"/>
  <c r="CM16" i="15"/>
  <c r="CM69" i="15"/>
  <c r="BE10" i="18"/>
  <c r="AL2" i="15"/>
  <c r="CN16" i="15"/>
  <c r="CN69" i="15"/>
  <c r="BF10" i="18"/>
  <c r="AM2" i="15"/>
  <c r="CO16" i="15"/>
  <c r="CO69" i="15"/>
  <c r="BG10" i="18"/>
  <c r="BH10" i="18"/>
  <c r="BI10" i="18"/>
  <c r="BJ10" i="18"/>
  <c r="BK10" i="18"/>
  <c r="BL10" i="18"/>
  <c r="BM10" i="18"/>
  <c r="BN10" i="18"/>
  <c r="T10" i="18"/>
  <c r="DT10" i="18"/>
  <c r="DV10" i="18"/>
  <c r="BU10" i="18"/>
  <c r="DW10" i="18"/>
  <c r="DX10" i="18"/>
  <c r="DZ10" i="18"/>
  <c r="EA10" i="18"/>
  <c r="EC10" i="18"/>
  <c r="Q11" i="18"/>
  <c r="R11" i="18"/>
  <c r="O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AK11" i="18"/>
  <c r="AL11" i="18"/>
  <c r="AM11" i="18"/>
  <c r="AN11" i="18"/>
  <c r="AO11" i="18"/>
  <c r="AP11" i="18"/>
  <c r="AQ11" i="18"/>
  <c r="AR11" i="18"/>
  <c r="AS11" i="18"/>
  <c r="AT11" i="18"/>
  <c r="AU11" i="18"/>
  <c r="AV11" i="18"/>
  <c r="AW11" i="18"/>
  <c r="AX11" i="18"/>
  <c r="AY11" i="18"/>
  <c r="AZ11" i="18"/>
  <c r="BA11" i="18"/>
  <c r="BB11" i="18"/>
  <c r="BC11" i="18"/>
  <c r="BD11" i="18"/>
  <c r="BE11" i="18"/>
  <c r="BF11" i="18"/>
  <c r="BG11" i="18"/>
  <c r="BH11" i="18"/>
  <c r="BI11" i="18"/>
  <c r="BJ11" i="18"/>
  <c r="BK11" i="18"/>
  <c r="BL11" i="18"/>
  <c r="BM11" i="18"/>
  <c r="BN11" i="18"/>
  <c r="T11" i="18"/>
  <c r="DT11" i="18"/>
  <c r="DV11" i="18"/>
  <c r="BU11" i="18"/>
  <c r="DW11" i="18"/>
  <c r="DX11" i="18"/>
  <c r="DZ11" i="18"/>
  <c r="EA11" i="18"/>
  <c r="EC11" i="18"/>
  <c r="Q12" i="18"/>
  <c r="I62" i="16"/>
  <c r="R12" i="18"/>
  <c r="O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AJ12" i="18"/>
  <c r="AK12" i="18"/>
  <c r="AL12" i="18"/>
  <c r="AM12" i="18"/>
  <c r="AN12" i="18"/>
  <c r="AO12" i="18"/>
  <c r="AP12" i="18"/>
  <c r="AQ12" i="18"/>
  <c r="AR12" i="18"/>
  <c r="AS12" i="18"/>
  <c r="AT12" i="18"/>
  <c r="AU12" i="18"/>
  <c r="AV12" i="18"/>
  <c r="AW12" i="18"/>
  <c r="AX12" i="18"/>
  <c r="AY12" i="18"/>
  <c r="AZ12" i="18"/>
  <c r="BA12" i="18"/>
  <c r="BB12" i="18"/>
  <c r="BC12" i="18"/>
  <c r="BD12" i="18"/>
  <c r="BE12" i="18"/>
  <c r="BF12" i="18"/>
  <c r="BG12" i="18"/>
  <c r="BH12" i="18"/>
  <c r="BI12" i="18"/>
  <c r="BJ12" i="18"/>
  <c r="BK12" i="18"/>
  <c r="BL12" i="18"/>
  <c r="BM12" i="18"/>
  <c r="BN12" i="18"/>
  <c r="T12" i="18"/>
  <c r="DT12" i="18"/>
  <c r="DV12" i="18"/>
  <c r="BU12" i="18"/>
  <c r="DW12" i="18"/>
  <c r="DX12" i="18"/>
  <c r="DZ12" i="18"/>
  <c r="EA12" i="18"/>
  <c r="EC12" i="18"/>
  <c r="BD34" i="15"/>
  <c r="BD87" i="15"/>
  <c r="Q13" i="18"/>
  <c r="R13" i="18"/>
  <c r="O13" i="18"/>
  <c r="V13" i="18"/>
  <c r="BE34" i="15"/>
  <c r="BE87" i="15"/>
  <c r="W13" i="18"/>
  <c r="BF34" i="15"/>
  <c r="BF87" i="15"/>
  <c r="X13" i="18"/>
  <c r="BG34" i="15"/>
  <c r="BG87" i="15"/>
  <c r="Y13" i="18"/>
  <c r="BH34" i="15"/>
  <c r="BH87" i="15"/>
  <c r="Z13" i="18"/>
  <c r="BI34" i="15"/>
  <c r="BI87" i="15"/>
  <c r="AA13" i="18"/>
  <c r="BJ34" i="15"/>
  <c r="BJ87" i="15"/>
  <c r="AB13" i="18"/>
  <c r="BK34" i="15"/>
  <c r="BK87" i="15"/>
  <c r="AC13" i="18"/>
  <c r="BL34" i="15"/>
  <c r="BL87" i="15"/>
  <c r="AD13" i="18"/>
  <c r="BM34" i="15"/>
  <c r="BM87" i="15"/>
  <c r="AE13" i="18"/>
  <c r="BN34" i="15"/>
  <c r="BN87" i="15"/>
  <c r="AF13" i="18"/>
  <c r="BO34" i="15"/>
  <c r="BO87" i="15"/>
  <c r="AG13" i="18"/>
  <c r="BP34" i="15"/>
  <c r="BP87" i="15"/>
  <c r="AH13" i="18"/>
  <c r="BQ34" i="15"/>
  <c r="BQ87" i="15"/>
  <c r="AI13" i="18"/>
  <c r="BR34" i="15"/>
  <c r="BR87" i="15"/>
  <c r="AJ13" i="18"/>
  <c r="BS34" i="15"/>
  <c r="BS87" i="15"/>
  <c r="AK13" i="18"/>
  <c r="BT34" i="15"/>
  <c r="BT87" i="15"/>
  <c r="AL13" i="18"/>
  <c r="BU34" i="15"/>
  <c r="BU87" i="15"/>
  <c r="AM13" i="18"/>
  <c r="BV34" i="15"/>
  <c r="BV87" i="15"/>
  <c r="AN13" i="18"/>
  <c r="BW34" i="15"/>
  <c r="BW87" i="15"/>
  <c r="AO13" i="18"/>
  <c r="AP13" i="18"/>
  <c r="AQ13" i="18"/>
  <c r="AR13" i="18"/>
  <c r="AS13" i="18"/>
  <c r="AT13" i="18"/>
  <c r="AU13" i="18"/>
  <c r="AV13" i="18"/>
  <c r="AW13" i="18"/>
  <c r="AX13" i="18"/>
  <c r="AY13" i="18"/>
  <c r="AZ13" i="18"/>
  <c r="BA13" i="18"/>
  <c r="BB13" i="18"/>
  <c r="BC13" i="18"/>
  <c r="BD13" i="18"/>
  <c r="BE13" i="18"/>
  <c r="BF13" i="18"/>
  <c r="BG13" i="18"/>
  <c r="BH13" i="18"/>
  <c r="BI13" i="18"/>
  <c r="BJ13" i="18"/>
  <c r="BK13" i="18"/>
  <c r="BL13" i="18"/>
  <c r="BM13" i="18"/>
  <c r="BN13" i="18"/>
  <c r="T13" i="18"/>
  <c r="DT13" i="18"/>
  <c r="DV13" i="18"/>
  <c r="BU13" i="18"/>
  <c r="DW13" i="18"/>
  <c r="DX13" i="18"/>
  <c r="DZ13" i="18"/>
  <c r="EA13" i="18"/>
  <c r="EC13" i="18"/>
  <c r="BD29" i="15"/>
  <c r="BD82" i="15"/>
  <c r="Q14" i="18"/>
  <c r="K62" i="16"/>
  <c r="R14" i="18"/>
  <c r="O14" i="18"/>
  <c r="V14" i="18"/>
  <c r="BE29" i="15"/>
  <c r="BE82" i="15"/>
  <c r="W14" i="18"/>
  <c r="BF29" i="15"/>
  <c r="BF82" i="15"/>
  <c r="X14" i="18"/>
  <c r="BG29" i="15"/>
  <c r="BG82" i="15"/>
  <c r="Y14" i="18"/>
  <c r="BH29" i="15"/>
  <c r="BH82" i="15"/>
  <c r="Z14" i="18"/>
  <c r="BI29" i="15"/>
  <c r="BI82" i="15"/>
  <c r="AA14" i="18"/>
  <c r="BJ29" i="15"/>
  <c r="BJ82" i="15"/>
  <c r="AB14" i="18"/>
  <c r="BK29" i="15"/>
  <c r="BK82" i="15"/>
  <c r="AC14" i="18"/>
  <c r="BL29" i="15"/>
  <c r="BL82" i="15"/>
  <c r="AD14" i="18"/>
  <c r="BM29" i="15"/>
  <c r="BM82" i="15"/>
  <c r="AE14" i="18"/>
  <c r="BN29" i="15"/>
  <c r="BN82" i="15"/>
  <c r="AF14" i="18"/>
  <c r="BO29" i="15"/>
  <c r="BO82" i="15"/>
  <c r="AG14" i="18"/>
  <c r="BP29" i="15"/>
  <c r="BP82" i="15"/>
  <c r="AH14" i="18"/>
  <c r="BQ29" i="15"/>
  <c r="BQ82" i="15"/>
  <c r="AI14" i="18"/>
  <c r="BR29" i="15"/>
  <c r="BR82" i="15"/>
  <c r="AJ14" i="18"/>
  <c r="BS29" i="15"/>
  <c r="BS82" i="15"/>
  <c r="AK14" i="18"/>
  <c r="BT29" i="15"/>
  <c r="BT82" i="15"/>
  <c r="AL14" i="18"/>
  <c r="BU29" i="15"/>
  <c r="BU82" i="15"/>
  <c r="AM14" i="18"/>
  <c r="BV29" i="15"/>
  <c r="BV82" i="15"/>
  <c r="AN14" i="18"/>
  <c r="BW29" i="15"/>
  <c r="BW82" i="15"/>
  <c r="AO14" i="18"/>
  <c r="BX29" i="15"/>
  <c r="BX82" i="15"/>
  <c r="AP14" i="18"/>
  <c r="BY29" i="15"/>
  <c r="BY82" i="15"/>
  <c r="AQ14" i="18"/>
  <c r="BZ29" i="15"/>
  <c r="BZ82" i="15"/>
  <c r="AR14" i="18"/>
  <c r="CA29" i="15"/>
  <c r="CA82" i="15"/>
  <c r="AS14" i="18"/>
  <c r="CB29" i="15"/>
  <c r="CB82" i="15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BL14" i="18"/>
  <c r="BM14" i="18"/>
  <c r="BN14" i="18"/>
  <c r="T14" i="18"/>
  <c r="DT14" i="18"/>
  <c r="DV14" i="18"/>
  <c r="BU14" i="18"/>
  <c r="DW14" i="18"/>
  <c r="DX14" i="18"/>
  <c r="DZ14" i="18"/>
  <c r="EA14" i="18"/>
  <c r="EC14" i="18"/>
  <c r="BD20" i="15"/>
  <c r="BD73" i="15"/>
  <c r="Q15" i="18"/>
  <c r="L62" i="16"/>
  <c r="R15" i="18"/>
  <c r="O15" i="18"/>
  <c r="V15" i="18"/>
  <c r="BE20" i="15"/>
  <c r="BE73" i="15"/>
  <c r="W15" i="18"/>
  <c r="BF20" i="15"/>
  <c r="BF73" i="15"/>
  <c r="X15" i="18"/>
  <c r="BG20" i="15"/>
  <c r="BG73" i="15"/>
  <c r="Y15" i="18"/>
  <c r="BH20" i="15"/>
  <c r="BH73" i="15"/>
  <c r="Z15" i="18"/>
  <c r="BI20" i="15"/>
  <c r="BI73" i="15"/>
  <c r="AA15" i="18"/>
  <c r="BJ20" i="15"/>
  <c r="BJ73" i="15"/>
  <c r="AB15" i="18"/>
  <c r="BK20" i="15"/>
  <c r="BK73" i="15"/>
  <c r="AC15" i="18"/>
  <c r="BL20" i="15"/>
  <c r="BL73" i="15"/>
  <c r="AD15" i="18"/>
  <c r="BM20" i="15"/>
  <c r="BM73" i="15"/>
  <c r="AE15" i="18"/>
  <c r="BN20" i="15"/>
  <c r="BN73" i="15"/>
  <c r="AF15" i="18"/>
  <c r="BO20" i="15"/>
  <c r="BO73" i="15"/>
  <c r="AG15" i="18"/>
  <c r="BP20" i="15"/>
  <c r="BP73" i="15"/>
  <c r="AH15" i="18"/>
  <c r="BQ20" i="15"/>
  <c r="BQ73" i="15"/>
  <c r="AI15" i="18"/>
  <c r="BR20" i="15"/>
  <c r="BR73" i="15"/>
  <c r="AJ15" i="18"/>
  <c r="BS20" i="15"/>
  <c r="BS73" i="15"/>
  <c r="AK15" i="18"/>
  <c r="BT20" i="15"/>
  <c r="BT73" i="15"/>
  <c r="AL15" i="18"/>
  <c r="BU20" i="15"/>
  <c r="BU73" i="15"/>
  <c r="AM15" i="18"/>
  <c r="BV20" i="15"/>
  <c r="BV73" i="15"/>
  <c r="AN15" i="18"/>
  <c r="BW20" i="15"/>
  <c r="BW73" i="15"/>
  <c r="AO15" i="18"/>
  <c r="BX20" i="15"/>
  <c r="BX73" i="15"/>
  <c r="AP15" i="18"/>
  <c r="BY20" i="15"/>
  <c r="BY73" i="15"/>
  <c r="AQ15" i="18"/>
  <c r="BZ20" i="15"/>
  <c r="BZ73" i="15"/>
  <c r="AR15" i="18"/>
  <c r="CA20" i="15"/>
  <c r="CA73" i="15"/>
  <c r="AS15" i="18"/>
  <c r="CB20" i="15"/>
  <c r="CB73" i="15"/>
  <c r="AT15" i="18"/>
  <c r="CC20" i="15"/>
  <c r="CC73" i="15"/>
  <c r="AU15" i="18"/>
  <c r="CD20" i="15"/>
  <c r="CD73" i="15"/>
  <c r="AV15" i="18"/>
  <c r="CE20" i="15"/>
  <c r="CE73" i="15"/>
  <c r="AW15" i="18"/>
  <c r="CF20" i="15"/>
  <c r="CF73" i="15"/>
  <c r="AX15" i="18"/>
  <c r="CG20" i="15"/>
  <c r="CG73" i="15"/>
  <c r="AY15" i="18"/>
  <c r="CH20" i="15"/>
  <c r="CH73" i="15"/>
  <c r="AZ15" i="18"/>
  <c r="CI20" i="15"/>
  <c r="CI73" i="15"/>
  <c r="BA15" i="18"/>
  <c r="CJ20" i="15"/>
  <c r="CJ73" i="15"/>
  <c r="BB15" i="18"/>
  <c r="CK20" i="15"/>
  <c r="CK73" i="15"/>
  <c r="BC15" i="18"/>
  <c r="BD15" i="18"/>
  <c r="BE15" i="18"/>
  <c r="BF15" i="18"/>
  <c r="BG15" i="18"/>
  <c r="BH15" i="18"/>
  <c r="BI15" i="18"/>
  <c r="BJ15" i="18"/>
  <c r="BK15" i="18"/>
  <c r="BL15" i="18"/>
  <c r="BM15" i="18"/>
  <c r="BN15" i="18"/>
  <c r="T15" i="18"/>
  <c r="DT15" i="18"/>
  <c r="DV15" i="18"/>
  <c r="BU15" i="18"/>
  <c r="DW15" i="18"/>
  <c r="DX15" i="18"/>
  <c r="DZ15" i="18"/>
  <c r="EA15" i="18"/>
  <c r="EC15" i="18"/>
  <c r="BD8" i="15"/>
  <c r="BD61" i="15"/>
  <c r="Q16" i="18"/>
  <c r="R16" i="18"/>
  <c r="O16" i="18"/>
  <c r="V16" i="18"/>
  <c r="BE8" i="15"/>
  <c r="BE61" i="15"/>
  <c r="W16" i="18"/>
  <c r="BF8" i="15"/>
  <c r="BF61" i="15"/>
  <c r="X16" i="18"/>
  <c r="BG8" i="15"/>
  <c r="BG61" i="15"/>
  <c r="Y16" i="18"/>
  <c r="BH8" i="15"/>
  <c r="BH61" i="15"/>
  <c r="Z16" i="18"/>
  <c r="BI8" i="15"/>
  <c r="BI61" i="15"/>
  <c r="AA16" i="18"/>
  <c r="BJ8" i="15"/>
  <c r="BJ61" i="15"/>
  <c r="AB16" i="18"/>
  <c r="BK8" i="15"/>
  <c r="BK61" i="15"/>
  <c r="AC16" i="18"/>
  <c r="BL8" i="15"/>
  <c r="BL61" i="15"/>
  <c r="AD16" i="18"/>
  <c r="BM8" i="15"/>
  <c r="BM61" i="15"/>
  <c r="AE16" i="18"/>
  <c r="BN8" i="15"/>
  <c r="BN61" i="15"/>
  <c r="AF16" i="18"/>
  <c r="BO8" i="15"/>
  <c r="BO61" i="15"/>
  <c r="AG16" i="18"/>
  <c r="BP8" i="15"/>
  <c r="BP61" i="15"/>
  <c r="AH16" i="18"/>
  <c r="BQ8" i="15"/>
  <c r="BQ61" i="15"/>
  <c r="AI16" i="18"/>
  <c r="BR8" i="15"/>
  <c r="BR61" i="15"/>
  <c r="AJ16" i="18"/>
  <c r="BS8" i="15"/>
  <c r="BS61" i="15"/>
  <c r="AK16" i="18"/>
  <c r="BT8" i="15"/>
  <c r="BT61" i="15"/>
  <c r="AL16" i="18"/>
  <c r="BU8" i="15"/>
  <c r="BU61" i="15"/>
  <c r="AM16" i="18"/>
  <c r="BV8" i="15"/>
  <c r="BV61" i="15"/>
  <c r="AN16" i="18"/>
  <c r="BW8" i="15"/>
  <c r="BW61" i="15"/>
  <c r="AO16" i="18"/>
  <c r="BX8" i="15"/>
  <c r="BX61" i="15"/>
  <c r="AP16" i="18"/>
  <c r="BY8" i="15"/>
  <c r="BY61" i="15"/>
  <c r="AQ16" i="18"/>
  <c r="BZ8" i="15"/>
  <c r="BZ61" i="15"/>
  <c r="AR16" i="18"/>
  <c r="CA8" i="15"/>
  <c r="CA61" i="15"/>
  <c r="AS16" i="18"/>
  <c r="CB8" i="15"/>
  <c r="CB61" i="15"/>
  <c r="AT16" i="18"/>
  <c r="CC8" i="15"/>
  <c r="CC61" i="15"/>
  <c r="AU16" i="18"/>
  <c r="CD8" i="15"/>
  <c r="CD61" i="15"/>
  <c r="AV16" i="18"/>
  <c r="CE8" i="15"/>
  <c r="CE61" i="15"/>
  <c r="AW16" i="18"/>
  <c r="CF8" i="15"/>
  <c r="CF61" i="15"/>
  <c r="AX16" i="18"/>
  <c r="CG8" i="15"/>
  <c r="CG61" i="15"/>
  <c r="AY16" i="18"/>
  <c r="CH8" i="15"/>
  <c r="CH61" i="15"/>
  <c r="AZ16" i="18"/>
  <c r="CI8" i="15"/>
  <c r="CI61" i="15"/>
  <c r="BA16" i="18"/>
  <c r="CJ8" i="15"/>
  <c r="CJ61" i="15"/>
  <c r="BB16" i="18"/>
  <c r="CK8" i="15"/>
  <c r="CK61" i="15"/>
  <c r="BC16" i="18"/>
  <c r="CL8" i="15"/>
  <c r="CL61" i="15"/>
  <c r="BD16" i="18"/>
  <c r="CM8" i="15"/>
  <c r="CM61" i="15"/>
  <c r="BE16" i="18"/>
  <c r="CN8" i="15"/>
  <c r="CN61" i="15"/>
  <c r="BF16" i="18"/>
  <c r="CO8" i="15"/>
  <c r="CO61" i="15"/>
  <c r="BG16" i="18"/>
  <c r="AN2" i="15"/>
  <c r="CP8" i="15"/>
  <c r="CP61" i="15"/>
  <c r="BH16" i="18"/>
  <c r="AO2" i="15"/>
  <c r="CQ8" i="15"/>
  <c r="CQ61" i="15"/>
  <c r="BI16" i="18"/>
  <c r="AP2" i="15"/>
  <c r="CR8" i="15"/>
  <c r="CR61" i="15"/>
  <c r="BJ16" i="18"/>
  <c r="AQ2" i="15"/>
  <c r="CS8" i="15"/>
  <c r="CS61" i="15"/>
  <c r="BK16" i="18"/>
  <c r="AR2" i="15"/>
  <c r="CT8" i="15"/>
  <c r="CT61" i="15"/>
  <c r="BL16" i="18"/>
  <c r="AS2" i="15"/>
  <c r="CU8" i="15"/>
  <c r="CU61" i="15"/>
  <c r="BM16" i="18"/>
  <c r="AT2" i="15"/>
  <c r="CV8" i="15"/>
  <c r="CV61" i="15"/>
  <c r="BN16" i="18"/>
  <c r="T16" i="18"/>
  <c r="DT16" i="18"/>
  <c r="DV16" i="18"/>
  <c r="BU16" i="18"/>
  <c r="DW16" i="18"/>
  <c r="DX16" i="18"/>
  <c r="DZ16" i="18"/>
  <c r="EA16" i="18"/>
  <c r="EC16" i="18"/>
  <c r="BD23" i="15"/>
  <c r="BD76" i="15"/>
  <c r="Q17" i="18"/>
  <c r="R17" i="18"/>
  <c r="O17" i="18"/>
  <c r="V17" i="18"/>
  <c r="BE23" i="15"/>
  <c r="BE76" i="15"/>
  <c r="W17" i="18"/>
  <c r="BF23" i="15"/>
  <c r="BF76" i="15"/>
  <c r="X17" i="18"/>
  <c r="BG23" i="15"/>
  <c r="BG76" i="15"/>
  <c r="Y17" i="18"/>
  <c r="BH23" i="15"/>
  <c r="BH76" i="15"/>
  <c r="Z17" i="18"/>
  <c r="BI23" i="15"/>
  <c r="BI76" i="15"/>
  <c r="AA17" i="18"/>
  <c r="BJ23" i="15"/>
  <c r="BJ76" i="15"/>
  <c r="AB17" i="18"/>
  <c r="BK23" i="15"/>
  <c r="BK76" i="15"/>
  <c r="AC17" i="18"/>
  <c r="BL23" i="15"/>
  <c r="BL76" i="15"/>
  <c r="AD17" i="18"/>
  <c r="BM23" i="15"/>
  <c r="BM76" i="15"/>
  <c r="AE17" i="18"/>
  <c r="BN23" i="15"/>
  <c r="BN76" i="15"/>
  <c r="AF17" i="18"/>
  <c r="BO23" i="15"/>
  <c r="BO76" i="15"/>
  <c r="AG17" i="18"/>
  <c r="BP23" i="15"/>
  <c r="BP76" i="15"/>
  <c r="AH17" i="18"/>
  <c r="BQ23" i="15"/>
  <c r="BQ76" i="15"/>
  <c r="AI17" i="18"/>
  <c r="BR23" i="15"/>
  <c r="BR76" i="15"/>
  <c r="AJ17" i="18"/>
  <c r="BS23" i="15"/>
  <c r="BS76" i="15"/>
  <c r="AK17" i="18"/>
  <c r="BT23" i="15"/>
  <c r="BT76" i="15"/>
  <c r="AL17" i="18"/>
  <c r="BU23" i="15"/>
  <c r="BU76" i="15"/>
  <c r="AM17" i="18"/>
  <c r="BV23" i="15"/>
  <c r="BV76" i="15"/>
  <c r="AN17" i="18"/>
  <c r="BW23" i="15"/>
  <c r="BW76" i="15"/>
  <c r="AO17" i="18"/>
  <c r="BX23" i="15"/>
  <c r="BX76" i="15"/>
  <c r="AP17" i="18"/>
  <c r="BY23" i="15"/>
  <c r="BY76" i="15"/>
  <c r="AQ17" i="18"/>
  <c r="BZ23" i="15"/>
  <c r="BZ76" i="15"/>
  <c r="AR17" i="18"/>
  <c r="CA23" i="15"/>
  <c r="CA76" i="15"/>
  <c r="AS17" i="18"/>
  <c r="CB23" i="15"/>
  <c r="CB76" i="15"/>
  <c r="AT17" i="18"/>
  <c r="CC23" i="15"/>
  <c r="CC76" i="15"/>
  <c r="AU17" i="18"/>
  <c r="CD23" i="15"/>
  <c r="CD76" i="15"/>
  <c r="AV17" i="18"/>
  <c r="CE23" i="15"/>
  <c r="CE76" i="15"/>
  <c r="AW17" i="18"/>
  <c r="CF23" i="15"/>
  <c r="CF76" i="15"/>
  <c r="AX17" i="18"/>
  <c r="CG23" i="15"/>
  <c r="CG76" i="15"/>
  <c r="AY17" i="18"/>
  <c r="CH23" i="15"/>
  <c r="CH76" i="15"/>
  <c r="AZ17" i="18"/>
  <c r="BA17" i="18"/>
  <c r="BB17" i="18"/>
  <c r="BC17" i="18"/>
  <c r="BD17" i="18"/>
  <c r="BE17" i="18"/>
  <c r="BF17" i="18"/>
  <c r="BG17" i="18"/>
  <c r="BH17" i="18"/>
  <c r="BI17" i="18"/>
  <c r="BJ17" i="18"/>
  <c r="BK17" i="18"/>
  <c r="BL17" i="18"/>
  <c r="BM17" i="18"/>
  <c r="BN17" i="18"/>
  <c r="T17" i="18"/>
  <c r="DT17" i="18"/>
  <c r="DV17" i="18"/>
  <c r="BU17" i="18"/>
  <c r="DW17" i="18"/>
  <c r="DX17" i="18"/>
  <c r="DZ17" i="18"/>
  <c r="EA17" i="18"/>
  <c r="EC17" i="18"/>
  <c r="Q18" i="18"/>
  <c r="R18" i="18"/>
  <c r="O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AI18" i="18"/>
  <c r="AJ18" i="18"/>
  <c r="AK18" i="18"/>
  <c r="AL18" i="18"/>
  <c r="AM18" i="18"/>
  <c r="AN18" i="18"/>
  <c r="AO18" i="18"/>
  <c r="AP18" i="18"/>
  <c r="AQ18" i="18"/>
  <c r="AR18" i="18"/>
  <c r="AS18" i="18"/>
  <c r="AT18" i="18"/>
  <c r="AU18" i="18"/>
  <c r="AV18" i="18"/>
  <c r="AW18" i="18"/>
  <c r="AX18" i="18"/>
  <c r="AY18" i="18"/>
  <c r="AZ18" i="18"/>
  <c r="BA18" i="18"/>
  <c r="BB18" i="18"/>
  <c r="BC18" i="18"/>
  <c r="BD18" i="18"/>
  <c r="BE18" i="18"/>
  <c r="BF18" i="18"/>
  <c r="BG18" i="18"/>
  <c r="BH18" i="18"/>
  <c r="BI18" i="18"/>
  <c r="BJ18" i="18"/>
  <c r="BK18" i="18"/>
  <c r="BL18" i="18"/>
  <c r="BM18" i="18"/>
  <c r="BN18" i="18"/>
  <c r="T18" i="18"/>
  <c r="DT18" i="18"/>
  <c r="DV18" i="18"/>
  <c r="BU18" i="18"/>
  <c r="DW18" i="18"/>
  <c r="DX18" i="18"/>
  <c r="DZ18" i="18"/>
  <c r="EA18" i="18"/>
  <c r="EC18" i="18"/>
  <c r="BD15" i="15"/>
  <c r="BD68" i="15"/>
  <c r="Q19" i="18"/>
  <c r="R19" i="18"/>
  <c r="O19" i="18"/>
  <c r="V19" i="18"/>
  <c r="BE15" i="15"/>
  <c r="BE68" i="15"/>
  <c r="W19" i="18"/>
  <c r="BF15" i="15"/>
  <c r="BF68" i="15"/>
  <c r="X19" i="18"/>
  <c r="BG15" i="15"/>
  <c r="BG68" i="15"/>
  <c r="Y19" i="18"/>
  <c r="BH15" i="15"/>
  <c r="BH68" i="15"/>
  <c r="Z19" i="18"/>
  <c r="BI15" i="15"/>
  <c r="BI68" i="15"/>
  <c r="AA19" i="18"/>
  <c r="BJ15" i="15"/>
  <c r="BJ68" i="15"/>
  <c r="AB19" i="18"/>
  <c r="BK15" i="15"/>
  <c r="BK68" i="15"/>
  <c r="AC19" i="18"/>
  <c r="BL15" i="15"/>
  <c r="BL68" i="15"/>
  <c r="AD19" i="18"/>
  <c r="BM15" i="15"/>
  <c r="BM68" i="15"/>
  <c r="AE19" i="18"/>
  <c r="BN15" i="15"/>
  <c r="BN68" i="15"/>
  <c r="AF19" i="18"/>
  <c r="BO15" i="15"/>
  <c r="BO68" i="15"/>
  <c r="AG19" i="18"/>
  <c r="BP15" i="15"/>
  <c r="BP68" i="15"/>
  <c r="AH19" i="18"/>
  <c r="BQ15" i="15"/>
  <c r="BQ68" i="15"/>
  <c r="AI19" i="18"/>
  <c r="BR15" i="15"/>
  <c r="BR68" i="15"/>
  <c r="AJ19" i="18"/>
  <c r="BS15" i="15"/>
  <c r="BS68" i="15"/>
  <c r="AK19" i="18"/>
  <c r="BT15" i="15"/>
  <c r="BT68" i="15"/>
  <c r="AL19" i="18"/>
  <c r="BU15" i="15"/>
  <c r="BU68" i="15"/>
  <c r="AM19" i="18"/>
  <c r="BV15" i="15"/>
  <c r="BV68" i="15"/>
  <c r="AN19" i="18"/>
  <c r="BW15" i="15"/>
  <c r="BW68" i="15"/>
  <c r="AO19" i="18"/>
  <c r="BX15" i="15"/>
  <c r="BX68" i="15"/>
  <c r="AP19" i="18"/>
  <c r="BY15" i="15"/>
  <c r="BY68" i="15"/>
  <c r="AQ19" i="18"/>
  <c r="BZ15" i="15"/>
  <c r="BZ68" i="15"/>
  <c r="AR19" i="18"/>
  <c r="CA15" i="15"/>
  <c r="CA68" i="15"/>
  <c r="AS19" i="18"/>
  <c r="CB15" i="15"/>
  <c r="CB68" i="15"/>
  <c r="AT19" i="18"/>
  <c r="CC15" i="15"/>
  <c r="CC68" i="15"/>
  <c r="AU19" i="18"/>
  <c r="CD15" i="15"/>
  <c r="CD68" i="15"/>
  <c r="AV19" i="18"/>
  <c r="CE15" i="15"/>
  <c r="CE68" i="15"/>
  <c r="AW19" i="18"/>
  <c r="CF15" i="15"/>
  <c r="CF68" i="15"/>
  <c r="AX19" i="18"/>
  <c r="CG15" i="15"/>
  <c r="CG68" i="15"/>
  <c r="AY19" i="18"/>
  <c r="CH15" i="15"/>
  <c r="CH68" i="15"/>
  <c r="AZ19" i="18"/>
  <c r="CI15" i="15"/>
  <c r="CI68" i="15"/>
  <c r="BA19" i="18"/>
  <c r="CJ15" i="15"/>
  <c r="CJ68" i="15"/>
  <c r="BB19" i="18"/>
  <c r="CK15" i="15"/>
  <c r="CK68" i="15"/>
  <c r="BC19" i="18"/>
  <c r="CL15" i="15"/>
  <c r="CL68" i="15"/>
  <c r="BD19" i="18"/>
  <c r="CM15" i="15"/>
  <c r="CM68" i="15"/>
  <c r="BE19" i="18"/>
  <c r="CN15" i="15"/>
  <c r="CN68" i="15"/>
  <c r="BF19" i="18"/>
  <c r="CO15" i="15"/>
  <c r="CO68" i="15"/>
  <c r="BG19" i="18"/>
  <c r="CP15" i="15"/>
  <c r="CP68" i="15"/>
  <c r="BH19" i="18"/>
  <c r="BI19" i="18"/>
  <c r="BJ19" i="18"/>
  <c r="BK19" i="18"/>
  <c r="BL19" i="18"/>
  <c r="BM19" i="18"/>
  <c r="BN19" i="18"/>
  <c r="T19" i="18"/>
  <c r="DT19" i="18"/>
  <c r="DV19" i="18"/>
  <c r="BU19" i="18"/>
  <c r="DW19" i="18"/>
  <c r="DX19" i="18"/>
  <c r="DZ19" i="18"/>
  <c r="EA19" i="18"/>
  <c r="EC19" i="18"/>
  <c r="BD25" i="15"/>
  <c r="BD78" i="15"/>
  <c r="Q20" i="18"/>
  <c r="R20" i="18"/>
  <c r="O20" i="18"/>
  <c r="V20" i="18"/>
  <c r="BE25" i="15"/>
  <c r="BE78" i="15"/>
  <c r="W20" i="18"/>
  <c r="BF25" i="15"/>
  <c r="BF78" i="15"/>
  <c r="X20" i="18"/>
  <c r="BG25" i="15"/>
  <c r="BG78" i="15"/>
  <c r="Y20" i="18"/>
  <c r="BH25" i="15"/>
  <c r="BH78" i="15"/>
  <c r="Z20" i="18"/>
  <c r="BI25" i="15"/>
  <c r="BI78" i="15"/>
  <c r="AA20" i="18"/>
  <c r="BJ25" i="15"/>
  <c r="BJ78" i="15"/>
  <c r="AB20" i="18"/>
  <c r="BK25" i="15"/>
  <c r="BK78" i="15"/>
  <c r="AC20" i="18"/>
  <c r="BL25" i="15"/>
  <c r="BL78" i="15"/>
  <c r="AD20" i="18"/>
  <c r="BM25" i="15"/>
  <c r="BM78" i="15"/>
  <c r="AE20" i="18"/>
  <c r="BN25" i="15"/>
  <c r="BN78" i="15"/>
  <c r="AF20" i="18"/>
  <c r="BO25" i="15"/>
  <c r="BO78" i="15"/>
  <c r="AG20" i="18"/>
  <c r="BP25" i="15"/>
  <c r="BP78" i="15"/>
  <c r="AH20" i="18"/>
  <c r="BQ25" i="15"/>
  <c r="BQ78" i="15"/>
  <c r="AI20" i="18"/>
  <c r="BR25" i="15"/>
  <c r="BR78" i="15"/>
  <c r="AJ20" i="18"/>
  <c r="BS25" i="15"/>
  <c r="BS78" i="15"/>
  <c r="AK20" i="18"/>
  <c r="BT25" i="15"/>
  <c r="BT78" i="15"/>
  <c r="AL20" i="18"/>
  <c r="BU25" i="15"/>
  <c r="BU78" i="15"/>
  <c r="AM20" i="18"/>
  <c r="BV25" i="15"/>
  <c r="BV78" i="15"/>
  <c r="AN20" i="18"/>
  <c r="BW25" i="15"/>
  <c r="BW78" i="15"/>
  <c r="AO20" i="18"/>
  <c r="BX25" i="15"/>
  <c r="BX78" i="15"/>
  <c r="AP20" i="18"/>
  <c r="BY25" i="15"/>
  <c r="BY78" i="15"/>
  <c r="AQ20" i="18"/>
  <c r="BZ25" i="15"/>
  <c r="BZ78" i="15"/>
  <c r="AR20" i="18"/>
  <c r="CA25" i="15"/>
  <c r="CA78" i="15"/>
  <c r="AS20" i="18"/>
  <c r="CB25" i="15"/>
  <c r="CB78" i="15"/>
  <c r="AT20" i="18"/>
  <c r="CC25" i="15"/>
  <c r="CC78" i="15"/>
  <c r="AU20" i="18"/>
  <c r="CD25" i="15"/>
  <c r="CD78" i="15"/>
  <c r="AV20" i="18"/>
  <c r="CE25" i="15"/>
  <c r="CE78" i="15"/>
  <c r="AW20" i="18"/>
  <c r="CF25" i="15"/>
  <c r="CF78" i="15"/>
  <c r="AX20" i="18"/>
  <c r="AY20" i="18"/>
  <c r="AZ20" i="18"/>
  <c r="BA20" i="18"/>
  <c r="BB20" i="18"/>
  <c r="BC20" i="18"/>
  <c r="BD20" i="18"/>
  <c r="BE20" i="18"/>
  <c r="BF20" i="18"/>
  <c r="BG20" i="18"/>
  <c r="BH20" i="18"/>
  <c r="BI20" i="18"/>
  <c r="BJ20" i="18"/>
  <c r="BK20" i="18"/>
  <c r="BL20" i="18"/>
  <c r="BM20" i="18"/>
  <c r="BN20" i="18"/>
  <c r="T20" i="18"/>
  <c r="DT20" i="18"/>
  <c r="DV20" i="18"/>
  <c r="BU20" i="18"/>
  <c r="DW20" i="18"/>
  <c r="DX20" i="18"/>
  <c r="DZ20" i="18"/>
  <c r="EA20" i="18"/>
  <c r="EC20" i="18"/>
  <c r="BD18" i="15"/>
  <c r="BD71" i="15"/>
  <c r="Q21" i="18"/>
  <c r="R21" i="18"/>
  <c r="O21" i="18"/>
  <c r="V21" i="18"/>
  <c r="BE18" i="15"/>
  <c r="BE71" i="15"/>
  <c r="W21" i="18"/>
  <c r="BF18" i="15"/>
  <c r="BF71" i="15"/>
  <c r="X21" i="18"/>
  <c r="BG18" i="15"/>
  <c r="BG71" i="15"/>
  <c r="Y21" i="18"/>
  <c r="BH18" i="15"/>
  <c r="BH71" i="15"/>
  <c r="Z21" i="18"/>
  <c r="BI18" i="15"/>
  <c r="BI71" i="15"/>
  <c r="AA21" i="18"/>
  <c r="BJ18" i="15"/>
  <c r="BJ71" i="15"/>
  <c r="AB21" i="18"/>
  <c r="BK18" i="15"/>
  <c r="BK71" i="15"/>
  <c r="AC21" i="18"/>
  <c r="BL18" i="15"/>
  <c r="BL71" i="15"/>
  <c r="AD21" i="18"/>
  <c r="BM18" i="15"/>
  <c r="BM71" i="15"/>
  <c r="AE21" i="18"/>
  <c r="BN18" i="15"/>
  <c r="BN71" i="15"/>
  <c r="AF21" i="18"/>
  <c r="BO18" i="15"/>
  <c r="BO71" i="15"/>
  <c r="AG21" i="18"/>
  <c r="BP18" i="15"/>
  <c r="BP71" i="15"/>
  <c r="AH21" i="18"/>
  <c r="BQ18" i="15"/>
  <c r="BQ71" i="15"/>
  <c r="AI21" i="18"/>
  <c r="BR18" i="15"/>
  <c r="BR71" i="15"/>
  <c r="AJ21" i="18"/>
  <c r="BS18" i="15"/>
  <c r="BS71" i="15"/>
  <c r="AK21" i="18"/>
  <c r="BT18" i="15"/>
  <c r="BT71" i="15"/>
  <c r="AL21" i="18"/>
  <c r="BU18" i="15"/>
  <c r="BU71" i="15"/>
  <c r="AM21" i="18"/>
  <c r="BV18" i="15"/>
  <c r="BV71" i="15"/>
  <c r="AN21" i="18"/>
  <c r="BW18" i="15"/>
  <c r="BW71" i="15"/>
  <c r="AO21" i="18"/>
  <c r="BX18" i="15"/>
  <c r="BX71" i="15"/>
  <c r="AP21" i="18"/>
  <c r="BY18" i="15"/>
  <c r="BY71" i="15"/>
  <c r="AQ21" i="18"/>
  <c r="BZ18" i="15"/>
  <c r="BZ71" i="15"/>
  <c r="AR21" i="18"/>
  <c r="CA18" i="15"/>
  <c r="CA71" i="15"/>
  <c r="AS21" i="18"/>
  <c r="CB18" i="15"/>
  <c r="CB71" i="15"/>
  <c r="AT21" i="18"/>
  <c r="CC18" i="15"/>
  <c r="CC71" i="15"/>
  <c r="AU21" i="18"/>
  <c r="CD18" i="15"/>
  <c r="CD71" i="15"/>
  <c r="AV21" i="18"/>
  <c r="CE18" i="15"/>
  <c r="CE71" i="15"/>
  <c r="AW21" i="18"/>
  <c r="CF18" i="15"/>
  <c r="CF71" i="15"/>
  <c r="AX21" i="18"/>
  <c r="CG18" i="15"/>
  <c r="CG71" i="15"/>
  <c r="AY21" i="18"/>
  <c r="CH18" i="15"/>
  <c r="CH71" i="15"/>
  <c r="AZ21" i="18"/>
  <c r="CI18" i="15"/>
  <c r="CI71" i="15"/>
  <c r="BA21" i="18"/>
  <c r="CJ18" i="15"/>
  <c r="CJ71" i="15"/>
  <c r="BB21" i="18"/>
  <c r="CK18" i="15"/>
  <c r="CK71" i="15"/>
  <c r="BC21" i="18"/>
  <c r="CL18" i="15"/>
  <c r="CL71" i="15"/>
  <c r="BD21" i="18"/>
  <c r="CM18" i="15"/>
  <c r="CM71" i="15"/>
  <c r="BE21" i="18"/>
  <c r="BF21" i="18"/>
  <c r="BG21" i="18"/>
  <c r="BH21" i="18"/>
  <c r="BI21" i="18"/>
  <c r="BJ21" i="18"/>
  <c r="BK21" i="18"/>
  <c r="BL21" i="18"/>
  <c r="BM21" i="18"/>
  <c r="BN21" i="18"/>
  <c r="T21" i="18"/>
  <c r="DT21" i="18"/>
  <c r="DV21" i="18"/>
  <c r="BU21" i="18"/>
  <c r="DW21" i="18"/>
  <c r="DX21" i="18"/>
  <c r="DZ21" i="18"/>
  <c r="EA21" i="18"/>
  <c r="EC21" i="18"/>
  <c r="BD21" i="15"/>
  <c r="BD74" i="15"/>
  <c r="Q22" i="18"/>
  <c r="R22" i="18"/>
  <c r="O22" i="18"/>
  <c r="V22" i="18"/>
  <c r="BE21" i="15"/>
  <c r="BE74" i="15"/>
  <c r="W22" i="18"/>
  <c r="BF21" i="15"/>
  <c r="BF74" i="15"/>
  <c r="X22" i="18"/>
  <c r="BG21" i="15"/>
  <c r="BG74" i="15"/>
  <c r="Y22" i="18"/>
  <c r="BH21" i="15"/>
  <c r="BH74" i="15"/>
  <c r="Z22" i="18"/>
  <c r="BI21" i="15"/>
  <c r="BI74" i="15"/>
  <c r="AA22" i="18"/>
  <c r="BJ21" i="15"/>
  <c r="BJ74" i="15"/>
  <c r="AB22" i="18"/>
  <c r="BK21" i="15"/>
  <c r="BK74" i="15"/>
  <c r="AC22" i="18"/>
  <c r="BL21" i="15"/>
  <c r="BL74" i="15"/>
  <c r="AD22" i="18"/>
  <c r="BM21" i="15"/>
  <c r="BM74" i="15"/>
  <c r="AE22" i="18"/>
  <c r="BN21" i="15"/>
  <c r="BN74" i="15"/>
  <c r="AF22" i="18"/>
  <c r="BO21" i="15"/>
  <c r="BO74" i="15"/>
  <c r="AG22" i="18"/>
  <c r="BP21" i="15"/>
  <c r="BP74" i="15"/>
  <c r="AH22" i="18"/>
  <c r="BQ21" i="15"/>
  <c r="BQ74" i="15"/>
  <c r="AI22" i="18"/>
  <c r="BR21" i="15"/>
  <c r="BR74" i="15"/>
  <c r="AJ22" i="18"/>
  <c r="BS21" i="15"/>
  <c r="BS74" i="15"/>
  <c r="AK22" i="18"/>
  <c r="BT21" i="15"/>
  <c r="BT74" i="15"/>
  <c r="AL22" i="18"/>
  <c r="BU21" i="15"/>
  <c r="BU74" i="15"/>
  <c r="AM22" i="18"/>
  <c r="BV21" i="15"/>
  <c r="BV74" i="15"/>
  <c r="AN22" i="18"/>
  <c r="BW21" i="15"/>
  <c r="BW74" i="15"/>
  <c r="AO22" i="18"/>
  <c r="BX21" i="15"/>
  <c r="BX74" i="15"/>
  <c r="AP22" i="18"/>
  <c r="BY21" i="15"/>
  <c r="BY74" i="15"/>
  <c r="AQ22" i="18"/>
  <c r="BZ21" i="15"/>
  <c r="BZ74" i="15"/>
  <c r="AR22" i="18"/>
  <c r="CA21" i="15"/>
  <c r="CA74" i="15"/>
  <c r="AS22" i="18"/>
  <c r="CB21" i="15"/>
  <c r="CB74" i="15"/>
  <c r="AT22" i="18"/>
  <c r="CC21" i="15"/>
  <c r="CC74" i="15"/>
  <c r="AU22" i="18"/>
  <c r="CD21" i="15"/>
  <c r="CD74" i="15"/>
  <c r="AV22" i="18"/>
  <c r="CE21" i="15"/>
  <c r="CE74" i="15"/>
  <c r="AW22" i="18"/>
  <c r="CF21" i="15"/>
  <c r="CF74" i="15"/>
  <c r="AX22" i="18"/>
  <c r="CG21" i="15"/>
  <c r="CG74" i="15"/>
  <c r="AY22" i="18"/>
  <c r="CH21" i="15"/>
  <c r="CH74" i="15"/>
  <c r="AZ22" i="18"/>
  <c r="CI21" i="15"/>
  <c r="CI74" i="15"/>
  <c r="BA22" i="18"/>
  <c r="CJ21" i="15"/>
  <c r="CJ74" i="15"/>
  <c r="BB22" i="18"/>
  <c r="BC22" i="18"/>
  <c r="BD22" i="18"/>
  <c r="BE22" i="18"/>
  <c r="BF22" i="18"/>
  <c r="BG22" i="18"/>
  <c r="BH22" i="18"/>
  <c r="BI22" i="18"/>
  <c r="BJ22" i="18"/>
  <c r="BK22" i="18"/>
  <c r="BL22" i="18"/>
  <c r="BM22" i="18"/>
  <c r="BN22" i="18"/>
  <c r="T22" i="18"/>
  <c r="DT22" i="18"/>
  <c r="DV22" i="18"/>
  <c r="BU22" i="18"/>
  <c r="DW22" i="18"/>
  <c r="DX22" i="18"/>
  <c r="DZ22" i="18"/>
  <c r="EA22" i="18"/>
  <c r="EC22" i="18"/>
  <c r="BD30" i="15"/>
  <c r="BD83" i="15"/>
  <c r="Q23" i="18"/>
  <c r="R23" i="18"/>
  <c r="O23" i="18"/>
  <c r="V23" i="18"/>
  <c r="BE30" i="15"/>
  <c r="BE83" i="15"/>
  <c r="W23" i="18"/>
  <c r="BF30" i="15"/>
  <c r="BF83" i="15"/>
  <c r="X23" i="18"/>
  <c r="BG30" i="15"/>
  <c r="BG83" i="15"/>
  <c r="Y23" i="18"/>
  <c r="BH30" i="15"/>
  <c r="BH83" i="15"/>
  <c r="Z23" i="18"/>
  <c r="BI30" i="15"/>
  <c r="BI83" i="15"/>
  <c r="AA23" i="18"/>
  <c r="BJ30" i="15"/>
  <c r="BJ83" i="15"/>
  <c r="AB23" i="18"/>
  <c r="BK30" i="15"/>
  <c r="BK83" i="15"/>
  <c r="AC23" i="18"/>
  <c r="BL30" i="15"/>
  <c r="BL83" i="15"/>
  <c r="AD23" i="18"/>
  <c r="BM30" i="15"/>
  <c r="BM83" i="15"/>
  <c r="AE23" i="18"/>
  <c r="BN30" i="15"/>
  <c r="BN83" i="15"/>
  <c r="AF23" i="18"/>
  <c r="BO30" i="15"/>
  <c r="BO83" i="15"/>
  <c r="AG23" i="18"/>
  <c r="BP30" i="15"/>
  <c r="BP83" i="15"/>
  <c r="AH23" i="18"/>
  <c r="BQ30" i="15"/>
  <c r="BQ83" i="15"/>
  <c r="AI23" i="18"/>
  <c r="BR30" i="15"/>
  <c r="BR83" i="15"/>
  <c r="AJ23" i="18"/>
  <c r="BS30" i="15"/>
  <c r="BS83" i="15"/>
  <c r="AK23" i="18"/>
  <c r="BT30" i="15"/>
  <c r="BT83" i="15"/>
  <c r="AL23" i="18"/>
  <c r="BU30" i="15"/>
  <c r="BU83" i="15"/>
  <c r="AM23" i="18"/>
  <c r="BV30" i="15"/>
  <c r="BV83" i="15"/>
  <c r="AN23" i="18"/>
  <c r="BW30" i="15"/>
  <c r="BW83" i="15"/>
  <c r="AO23" i="18"/>
  <c r="BX30" i="15"/>
  <c r="BX83" i="15"/>
  <c r="AP23" i="18"/>
  <c r="BY30" i="15"/>
  <c r="BY83" i="15"/>
  <c r="AQ23" i="18"/>
  <c r="BZ30" i="15"/>
  <c r="BZ83" i="15"/>
  <c r="AR23" i="18"/>
  <c r="CA30" i="15"/>
  <c r="CA83" i="15"/>
  <c r="AS23" i="18"/>
  <c r="AT23" i="18"/>
  <c r="AU23" i="18"/>
  <c r="AV23" i="18"/>
  <c r="AW23" i="18"/>
  <c r="AX23" i="18"/>
  <c r="AY23" i="18"/>
  <c r="AZ23" i="18"/>
  <c r="BA23" i="18"/>
  <c r="BB23" i="18"/>
  <c r="BC23" i="18"/>
  <c r="BD23" i="18"/>
  <c r="BE23" i="18"/>
  <c r="BF23" i="18"/>
  <c r="BG23" i="18"/>
  <c r="BH23" i="18"/>
  <c r="BI23" i="18"/>
  <c r="BJ23" i="18"/>
  <c r="BK23" i="18"/>
  <c r="BL23" i="18"/>
  <c r="BM23" i="18"/>
  <c r="BN23" i="18"/>
  <c r="T23" i="18"/>
  <c r="DT23" i="18"/>
  <c r="DV23" i="18"/>
  <c r="BU23" i="18"/>
  <c r="DW23" i="18"/>
  <c r="DX23" i="18"/>
  <c r="DZ23" i="18"/>
  <c r="EA23" i="18"/>
  <c r="EC23" i="18"/>
  <c r="Q24" i="18"/>
  <c r="R24" i="18"/>
  <c r="O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AH24" i="18"/>
  <c r="AI24" i="18"/>
  <c r="AJ24" i="18"/>
  <c r="AK24" i="18"/>
  <c r="AL24" i="18"/>
  <c r="AM24" i="18"/>
  <c r="AN24" i="18"/>
  <c r="AO24" i="18"/>
  <c r="AP24" i="18"/>
  <c r="AQ24" i="18"/>
  <c r="AR24" i="18"/>
  <c r="AS24" i="18"/>
  <c r="AT24" i="18"/>
  <c r="AU24" i="18"/>
  <c r="AV24" i="18"/>
  <c r="AW24" i="18"/>
  <c r="AX24" i="18"/>
  <c r="AY24" i="18"/>
  <c r="AZ24" i="18"/>
  <c r="BA24" i="18"/>
  <c r="BB24" i="18"/>
  <c r="BC24" i="18"/>
  <c r="BD24" i="18"/>
  <c r="BE24" i="18"/>
  <c r="BF24" i="18"/>
  <c r="BG24" i="18"/>
  <c r="BH24" i="18"/>
  <c r="BI24" i="18"/>
  <c r="BJ24" i="18"/>
  <c r="BK24" i="18"/>
  <c r="BL24" i="18"/>
  <c r="BM24" i="18"/>
  <c r="BN24" i="18"/>
  <c r="T24" i="18"/>
  <c r="DT24" i="18"/>
  <c r="DV24" i="18"/>
  <c r="BU24" i="18"/>
  <c r="DW24" i="18"/>
  <c r="DX24" i="18"/>
  <c r="DZ24" i="18"/>
  <c r="EA24" i="18"/>
  <c r="EC24" i="18"/>
  <c r="Q25" i="18"/>
  <c r="J62" i="16"/>
  <c r="R25" i="18"/>
  <c r="O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AQ25" i="18"/>
  <c r="AR25" i="18"/>
  <c r="AS25" i="18"/>
  <c r="AT25" i="18"/>
  <c r="AU25" i="18"/>
  <c r="AV25" i="18"/>
  <c r="AW25" i="18"/>
  <c r="AX25" i="18"/>
  <c r="AY25" i="18"/>
  <c r="AZ25" i="18"/>
  <c r="BA25" i="18"/>
  <c r="BB25" i="18"/>
  <c r="BC25" i="18"/>
  <c r="BD25" i="18"/>
  <c r="BE25" i="18"/>
  <c r="BF25" i="18"/>
  <c r="BG25" i="18"/>
  <c r="BH25" i="18"/>
  <c r="BI25" i="18"/>
  <c r="BJ25" i="18"/>
  <c r="BK25" i="18"/>
  <c r="BL25" i="18"/>
  <c r="BM25" i="18"/>
  <c r="BN25" i="18"/>
  <c r="T25" i="18"/>
  <c r="DT25" i="18"/>
  <c r="DV25" i="18"/>
  <c r="BU25" i="18"/>
  <c r="DW25" i="18"/>
  <c r="DX25" i="18"/>
  <c r="DZ25" i="18"/>
  <c r="EA25" i="18"/>
  <c r="EC25" i="18"/>
  <c r="BD32" i="15"/>
  <c r="BD85" i="15"/>
  <c r="Q26" i="18"/>
  <c r="R26" i="18"/>
  <c r="O26" i="18"/>
  <c r="V26" i="18"/>
  <c r="BE32" i="15"/>
  <c r="BE85" i="15"/>
  <c r="W26" i="18"/>
  <c r="BF32" i="15"/>
  <c r="BF85" i="15"/>
  <c r="X26" i="18"/>
  <c r="BG32" i="15"/>
  <c r="BG85" i="15"/>
  <c r="Y26" i="18"/>
  <c r="BH32" i="15"/>
  <c r="BH85" i="15"/>
  <c r="Z26" i="18"/>
  <c r="BI32" i="15"/>
  <c r="BI85" i="15"/>
  <c r="AA26" i="18"/>
  <c r="BJ32" i="15"/>
  <c r="BJ85" i="15"/>
  <c r="AB26" i="18"/>
  <c r="BK32" i="15"/>
  <c r="BK85" i="15"/>
  <c r="AC26" i="18"/>
  <c r="BL32" i="15"/>
  <c r="BL85" i="15"/>
  <c r="AD26" i="18"/>
  <c r="BM32" i="15"/>
  <c r="BM85" i="15"/>
  <c r="AE26" i="18"/>
  <c r="BN32" i="15"/>
  <c r="BN85" i="15"/>
  <c r="AF26" i="18"/>
  <c r="BO32" i="15"/>
  <c r="BO85" i="15"/>
  <c r="AG26" i="18"/>
  <c r="BP32" i="15"/>
  <c r="BP85" i="15"/>
  <c r="AH26" i="18"/>
  <c r="BQ32" i="15"/>
  <c r="BQ85" i="15"/>
  <c r="AI26" i="18"/>
  <c r="BR32" i="15"/>
  <c r="BR85" i="15"/>
  <c r="AJ26" i="18"/>
  <c r="BS32" i="15"/>
  <c r="BS85" i="15"/>
  <c r="AK26" i="18"/>
  <c r="BT32" i="15"/>
  <c r="BT85" i="15"/>
  <c r="AL26" i="18"/>
  <c r="BU32" i="15"/>
  <c r="BU85" i="15"/>
  <c r="AM26" i="18"/>
  <c r="BV32" i="15"/>
  <c r="BV85" i="15"/>
  <c r="AN26" i="18"/>
  <c r="BW32" i="15"/>
  <c r="BW85" i="15"/>
  <c r="AO26" i="18"/>
  <c r="BX32" i="15"/>
  <c r="BX85" i="15"/>
  <c r="AP26" i="18"/>
  <c r="BY32" i="15"/>
  <c r="BY85" i="15"/>
  <c r="AQ26" i="18"/>
  <c r="AR26" i="18"/>
  <c r="AS26" i="18"/>
  <c r="AT26" i="18"/>
  <c r="AU26" i="18"/>
  <c r="AV26" i="18"/>
  <c r="AW26" i="18"/>
  <c r="AX26" i="18"/>
  <c r="AY26" i="18"/>
  <c r="AZ26" i="18"/>
  <c r="BA26" i="18"/>
  <c r="BB26" i="18"/>
  <c r="BC26" i="18"/>
  <c r="BD26" i="18"/>
  <c r="BE26" i="18"/>
  <c r="BF26" i="18"/>
  <c r="BG26" i="18"/>
  <c r="BH26" i="18"/>
  <c r="BI26" i="18"/>
  <c r="BJ26" i="18"/>
  <c r="BK26" i="18"/>
  <c r="BL26" i="18"/>
  <c r="BM26" i="18"/>
  <c r="BN26" i="18"/>
  <c r="T26" i="18"/>
  <c r="DT26" i="18"/>
  <c r="DV26" i="18"/>
  <c r="BU26" i="18"/>
  <c r="DW26" i="18"/>
  <c r="DX26" i="18"/>
  <c r="DZ26" i="18"/>
  <c r="EA26" i="18"/>
  <c r="EC26" i="18"/>
  <c r="B2" i="19"/>
  <c r="CN75" i="14"/>
  <c r="C75" i="14"/>
  <c r="CR75" i="9"/>
  <c r="D75" i="14"/>
  <c r="CS75" i="9"/>
  <c r="E75" i="14"/>
  <c r="CT75" i="9"/>
  <c r="F75" i="14"/>
  <c r="CU75" i="9"/>
  <c r="G75" i="14"/>
  <c r="CV75" i="9"/>
  <c r="H75" i="14"/>
  <c r="CW75" i="9"/>
  <c r="I75" i="14"/>
  <c r="CX75" i="9"/>
  <c r="J75" i="14"/>
  <c r="CY75" i="9"/>
  <c r="K75" i="14"/>
  <c r="CZ75" i="9"/>
  <c r="L75" i="14"/>
  <c r="DA75" i="9"/>
  <c r="M75" i="14"/>
  <c r="DB75" i="9"/>
  <c r="N75" i="14"/>
  <c r="DC75" i="9"/>
  <c r="O75" i="14"/>
  <c r="DD75" i="9"/>
  <c r="P75" i="14"/>
  <c r="DE75" i="9"/>
  <c r="Q75" i="14"/>
  <c r="DF75" i="9"/>
  <c r="R75" i="14"/>
  <c r="DG75" i="9"/>
  <c r="S75" i="14"/>
  <c r="DH75" i="9"/>
  <c r="T75" i="14"/>
  <c r="DI75" i="9"/>
  <c r="U75" i="14"/>
  <c r="DJ75" i="9"/>
  <c r="V75" i="14"/>
  <c r="DK75" i="9"/>
  <c r="W75" i="14"/>
  <c r="DL75" i="9"/>
  <c r="X75" i="14"/>
  <c r="DM75" i="9"/>
  <c r="Y75" i="14"/>
  <c r="DN75" i="9"/>
  <c r="Z75" i="14"/>
  <c r="DO75" i="9"/>
  <c r="AA75" i="14"/>
  <c r="DP75" i="9"/>
  <c r="AB75" i="14"/>
  <c r="DQ75" i="9"/>
  <c r="AC75" i="14"/>
  <c r="DR75" i="9"/>
  <c r="AD75" i="14"/>
  <c r="DS75" i="9"/>
  <c r="AE75" i="14"/>
  <c r="DT75" i="9"/>
  <c r="AF75" i="14"/>
  <c r="DU75" i="9"/>
  <c r="AG75" i="14"/>
  <c r="DV75" i="9"/>
  <c r="AH75" i="14"/>
  <c r="DW75" i="9"/>
  <c r="AI75" i="14"/>
  <c r="DX75" i="9"/>
  <c r="AJ75" i="14"/>
  <c r="DY75" i="9"/>
  <c r="AK75" i="14"/>
  <c r="DZ75" i="9"/>
  <c r="AL75" i="14"/>
  <c r="EA75" i="9"/>
  <c r="AM75" i="14"/>
  <c r="EB75" i="9"/>
  <c r="AN75" i="14"/>
  <c r="EC75" i="9"/>
  <c r="AO75" i="14"/>
  <c r="ED75" i="9"/>
  <c r="AP75" i="14"/>
  <c r="EE75" i="9"/>
  <c r="AQ75" i="14"/>
  <c r="EF75" i="9"/>
  <c r="AR75" i="14"/>
  <c r="EG75" i="9"/>
  <c r="AS75" i="14"/>
  <c r="EH75" i="9"/>
  <c r="AT75" i="14"/>
  <c r="EI75" i="9"/>
  <c r="AU75" i="14"/>
  <c r="EJ75" i="9"/>
  <c r="AV75" i="14"/>
  <c r="EK75" i="9"/>
  <c r="AW75" i="14"/>
  <c r="EL75" i="9"/>
  <c r="AX75" i="14"/>
  <c r="EM75" i="9"/>
  <c r="AY75" i="14"/>
  <c r="EN75" i="9"/>
  <c r="AZ75" i="14"/>
  <c r="EO75" i="9"/>
  <c r="BA75" i="14"/>
  <c r="EP75" i="9"/>
  <c r="BB75" i="14"/>
  <c r="EQ75" i="9"/>
  <c r="BC75" i="14"/>
  <c r="ER75" i="9"/>
  <c r="BD75" i="14"/>
  <c r="ES75" i="9"/>
  <c r="BE75" i="14"/>
  <c r="ET75" i="9"/>
  <c r="BF75" i="14"/>
  <c r="EU75" i="9"/>
  <c r="BG75" i="14"/>
  <c r="EV75" i="9"/>
  <c r="BH75" i="14"/>
  <c r="EW75" i="9"/>
  <c r="BI75" i="14"/>
  <c r="EX75" i="9"/>
  <c r="BJ75" i="14"/>
  <c r="EY75" i="9"/>
  <c r="BK75" i="14"/>
  <c r="EZ75" i="9"/>
  <c r="BL75" i="14"/>
  <c r="FA75" i="9"/>
  <c r="BM75" i="14"/>
  <c r="FB75" i="9"/>
  <c r="BN75" i="14"/>
  <c r="FC75" i="9"/>
  <c r="BO75" i="14"/>
  <c r="FD75" i="9"/>
  <c r="BP75" i="14"/>
  <c r="FE75" i="9"/>
  <c r="BQ75" i="14"/>
  <c r="FF75" i="9"/>
  <c r="BR75" i="14"/>
  <c r="FG75" i="9"/>
  <c r="BS75" i="14"/>
  <c r="FH75" i="9"/>
  <c r="BT75" i="14"/>
  <c r="FI75" i="9"/>
  <c r="BU75" i="14"/>
  <c r="FJ75" i="9"/>
  <c r="BV75" i="14"/>
  <c r="FK75" i="9"/>
  <c r="BW75" i="14"/>
  <c r="FL75" i="9"/>
  <c r="BX75" i="14"/>
  <c r="FM75" i="9"/>
  <c r="BY75" i="14"/>
  <c r="FN75" i="9"/>
  <c r="BZ75" i="14"/>
  <c r="FO75" i="9"/>
  <c r="CA75" i="14"/>
  <c r="FP75" i="9"/>
  <c r="CB75" i="14"/>
  <c r="FQ75" i="9"/>
  <c r="CC75" i="14"/>
  <c r="FR75" i="9"/>
  <c r="CD75" i="14"/>
  <c r="FS75" i="9"/>
  <c r="CE75" i="14"/>
  <c r="FT75" i="9"/>
  <c r="CF75" i="14"/>
  <c r="FU75" i="9"/>
  <c r="CG75" i="14"/>
  <c r="FV75" i="9"/>
  <c r="CH75" i="14"/>
  <c r="FW75" i="9"/>
  <c r="CI75" i="14"/>
  <c r="FX75" i="9"/>
  <c r="CJ75" i="14"/>
  <c r="FY75" i="9"/>
  <c r="CK75" i="14"/>
  <c r="FZ75" i="9"/>
  <c r="CL75" i="14"/>
  <c r="GA75" i="9"/>
  <c r="CM75" i="14"/>
  <c r="GB75" i="9"/>
  <c r="GC75" i="9"/>
  <c r="B75" i="14"/>
  <c r="CQ75" i="9"/>
  <c r="GD75" i="9"/>
  <c r="I75" i="7"/>
  <c r="CQ15" i="14"/>
  <c r="B15" i="19"/>
  <c r="BD15" i="19"/>
  <c r="BD69" i="19"/>
  <c r="Q28" i="18"/>
  <c r="R28" i="18"/>
  <c r="O28" i="18"/>
  <c r="A3" i="19"/>
  <c r="BB3" i="19"/>
  <c r="BB57" i="19"/>
  <c r="CP4" i="14"/>
  <c r="A4" i="19"/>
  <c r="BB4" i="19"/>
  <c r="BB58" i="19"/>
  <c r="CP5" i="14"/>
  <c r="A5" i="19"/>
  <c r="BB5" i="19"/>
  <c r="BB59" i="19"/>
  <c r="CP6" i="14"/>
  <c r="A6" i="19"/>
  <c r="BB6" i="19"/>
  <c r="BB60" i="19"/>
  <c r="CP7" i="14"/>
  <c r="A7" i="19"/>
  <c r="BB7" i="19"/>
  <c r="BB61" i="19"/>
  <c r="CP8" i="14"/>
  <c r="A8" i="19"/>
  <c r="BB8" i="19"/>
  <c r="BB62" i="19"/>
  <c r="CP9" i="14"/>
  <c r="A9" i="19"/>
  <c r="BB9" i="19"/>
  <c r="BB63" i="19"/>
  <c r="CP10" i="14"/>
  <c r="A10" i="19"/>
  <c r="BB10" i="19"/>
  <c r="BB64" i="19"/>
  <c r="CP11" i="14"/>
  <c r="A11" i="19"/>
  <c r="BB11" i="19"/>
  <c r="BB65" i="19"/>
  <c r="CP12" i="14"/>
  <c r="A12" i="19"/>
  <c r="BB12" i="19"/>
  <c r="BB66" i="19"/>
  <c r="CP13" i="14"/>
  <c r="A13" i="19"/>
  <c r="BB13" i="19"/>
  <c r="BB67" i="19"/>
  <c r="CP14" i="14"/>
  <c r="A14" i="19"/>
  <c r="BB14" i="19"/>
  <c r="BB68" i="19"/>
  <c r="CP15" i="14"/>
  <c r="A15" i="19"/>
  <c r="BB15" i="19"/>
  <c r="BB69" i="19"/>
  <c r="CP16" i="14"/>
  <c r="A16" i="19"/>
  <c r="BB16" i="19"/>
  <c r="BB70" i="19"/>
  <c r="CP17" i="14"/>
  <c r="A17" i="19"/>
  <c r="BB17" i="19"/>
  <c r="BB71" i="19"/>
  <c r="CP18" i="14"/>
  <c r="A18" i="19"/>
  <c r="BB18" i="19"/>
  <c r="BB72" i="19"/>
  <c r="CP19" i="14"/>
  <c r="A19" i="19"/>
  <c r="BB19" i="19"/>
  <c r="BB73" i="19"/>
  <c r="CP20" i="14"/>
  <c r="A20" i="19"/>
  <c r="BB20" i="19"/>
  <c r="BB74" i="19"/>
  <c r="CP21" i="14"/>
  <c r="A21" i="19"/>
  <c r="BB21" i="19"/>
  <c r="BB75" i="19"/>
  <c r="CP22" i="14"/>
  <c r="A22" i="19"/>
  <c r="BB22" i="19"/>
  <c r="BB76" i="19"/>
  <c r="CP23" i="14"/>
  <c r="A23" i="19"/>
  <c r="BB23" i="19"/>
  <c r="BB77" i="19"/>
  <c r="CP24" i="14"/>
  <c r="A24" i="19"/>
  <c r="BB24" i="19"/>
  <c r="BB78" i="19"/>
  <c r="CP25" i="14"/>
  <c r="A25" i="19"/>
  <c r="BB25" i="19"/>
  <c r="BB79" i="19"/>
  <c r="CP26" i="14"/>
  <c r="A26" i="19"/>
  <c r="BB26" i="19"/>
  <c r="BB80" i="19"/>
  <c r="CP27" i="14"/>
  <c r="A27" i="19"/>
  <c r="BB27" i="19"/>
  <c r="BB81" i="19"/>
  <c r="CP28" i="14"/>
  <c r="A28" i="19"/>
  <c r="BB28" i="19"/>
  <c r="BB82" i="19"/>
  <c r="CP29" i="14"/>
  <c r="A29" i="19"/>
  <c r="BB29" i="19"/>
  <c r="BB83" i="19"/>
  <c r="CP30" i="14"/>
  <c r="A30" i="19"/>
  <c r="BB30" i="19"/>
  <c r="BB84" i="19"/>
  <c r="CP31" i="14"/>
  <c r="A31" i="19"/>
  <c r="BB31" i="19"/>
  <c r="BB85" i="19"/>
  <c r="CP32" i="14"/>
  <c r="A32" i="19"/>
  <c r="BB32" i="19"/>
  <c r="BB86" i="19"/>
  <c r="CP33" i="14"/>
  <c r="A33" i="19"/>
  <c r="BB33" i="19"/>
  <c r="BB87" i="19"/>
  <c r="CP34" i="14"/>
  <c r="A34" i="19"/>
  <c r="BB34" i="19"/>
  <c r="BB88" i="19"/>
  <c r="CP35" i="14"/>
  <c r="A35" i="19"/>
  <c r="BB35" i="19"/>
  <c r="BB89" i="19"/>
  <c r="CP36" i="14"/>
  <c r="A36" i="19"/>
  <c r="BB36" i="19"/>
  <c r="BB90" i="19"/>
  <c r="CP37" i="14"/>
  <c r="A37" i="19"/>
  <c r="BB37" i="19"/>
  <c r="BB91" i="19"/>
  <c r="CP38" i="14"/>
  <c r="A38" i="19"/>
  <c r="BB38" i="19"/>
  <c r="BB92" i="19"/>
  <c r="CP39" i="14"/>
  <c r="A39" i="19"/>
  <c r="BB39" i="19"/>
  <c r="BB93" i="19"/>
  <c r="CP40" i="14"/>
  <c r="A40" i="19"/>
  <c r="BB40" i="19"/>
  <c r="BB94" i="19"/>
  <c r="CP41" i="14"/>
  <c r="A41" i="19"/>
  <c r="BB41" i="19"/>
  <c r="BB95" i="19"/>
  <c r="CP42" i="14"/>
  <c r="A42" i="19"/>
  <c r="BB42" i="19"/>
  <c r="BB96" i="19"/>
  <c r="CP43" i="14"/>
  <c r="A43" i="19"/>
  <c r="BB43" i="19"/>
  <c r="BB97" i="19"/>
  <c r="CP44" i="14"/>
  <c r="A44" i="19"/>
  <c r="BB44" i="19"/>
  <c r="BB98" i="19"/>
  <c r="CP45" i="14"/>
  <c r="A45" i="19"/>
  <c r="BB45" i="19"/>
  <c r="BB99" i="19"/>
  <c r="CP46" i="14"/>
  <c r="A46" i="19"/>
  <c r="BB46" i="19"/>
  <c r="BB100" i="19"/>
  <c r="CP47" i="14"/>
  <c r="A47" i="19"/>
  <c r="BB47" i="19"/>
  <c r="BB101" i="19"/>
  <c r="CP48" i="14"/>
  <c r="A48" i="19"/>
  <c r="BB48" i="19"/>
  <c r="BB102" i="19"/>
  <c r="CP49" i="14"/>
  <c r="A49" i="19"/>
  <c r="BB49" i="19"/>
  <c r="BB103" i="19"/>
  <c r="CP50" i="14"/>
  <c r="A50" i="19"/>
  <c r="BB50" i="19"/>
  <c r="BB104" i="19"/>
  <c r="CP51" i="14"/>
  <c r="A51" i="19"/>
  <c r="BB51" i="19"/>
  <c r="BB105" i="19"/>
  <c r="CP52" i="14"/>
  <c r="A52" i="19"/>
  <c r="BB52" i="19"/>
  <c r="BB106" i="19"/>
  <c r="CP53" i="14"/>
  <c r="A53" i="19"/>
  <c r="BB53" i="19"/>
  <c r="BB107" i="19"/>
  <c r="V28" i="18"/>
  <c r="CR2" i="14"/>
  <c r="C2" i="19"/>
  <c r="CN76" i="14"/>
  <c r="C76" i="14"/>
  <c r="CR76" i="9"/>
  <c r="D76" i="14"/>
  <c r="CS76" i="9"/>
  <c r="E76" i="14"/>
  <c r="CT76" i="9"/>
  <c r="F76" i="14"/>
  <c r="CU76" i="9"/>
  <c r="G76" i="14"/>
  <c r="CV76" i="9"/>
  <c r="H76" i="14"/>
  <c r="CW76" i="9"/>
  <c r="I76" i="14"/>
  <c r="CX76" i="9"/>
  <c r="J76" i="14"/>
  <c r="CY76" i="9"/>
  <c r="K76" i="14"/>
  <c r="CZ76" i="9"/>
  <c r="L76" i="14"/>
  <c r="DA76" i="9"/>
  <c r="M76" i="14"/>
  <c r="DB76" i="9"/>
  <c r="N76" i="14"/>
  <c r="DC76" i="9"/>
  <c r="O76" i="14"/>
  <c r="DD76" i="9"/>
  <c r="P76" i="14"/>
  <c r="DE76" i="9"/>
  <c r="Q76" i="14"/>
  <c r="DF76" i="9"/>
  <c r="R76" i="14"/>
  <c r="DG76" i="9"/>
  <c r="S76" i="14"/>
  <c r="DH76" i="9"/>
  <c r="T76" i="14"/>
  <c r="DI76" i="9"/>
  <c r="U76" i="14"/>
  <c r="DJ76" i="9"/>
  <c r="V76" i="14"/>
  <c r="DK76" i="9"/>
  <c r="W76" i="14"/>
  <c r="DL76" i="9"/>
  <c r="X76" i="14"/>
  <c r="DM76" i="9"/>
  <c r="Y76" i="14"/>
  <c r="DN76" i="9"/>
  <c r="Z76" i="14"/>
  <c r="DO76" i="9"/>
  <c r="AA76" i="14"/>
  <c r="DP76" i="9"/>
  <c r="AB76" i="14"/>
  <c r="DQ76" i="9"/>
  <c r="AC76" i="14"/>
  <c r="DR76" i="9"/>
  <c r="AD76" i="14"/>
  <c r="DS76" i="9"/>
  <c r="AE76" i="14"/>
  <c r="DT76" i="9"/>
  <c r="AF76" i="14"/>
  <c r="DU76" i="9"/>
  <c r="AG76" i="14"/>
  <c r="DV76" i="9"/>
  <c r="AH76" i="14"/>
  <c r="DW76" i="9"/>
  <c r="AI76" i="14"/>
  <c r="DX76" i="9"/>
  <c r="AJ76" i="14"/>
  <c r="DY76" i="9"/>
  <c r="AK76" i="14"/>
  <c r="DZ76" i="9"/>
  <c r="AL76" i="14"/>
  <c r="EA76" i="9"/>
  <c r="AM76" i="14"/>
  <c r="EB76" i="9"/>
  <c r="AN76" i="14"/>
  <c r="EC76" i="9"/>
  <c r="AO76" i="14"/>
  <c r="ED76" i="9"/>
  <c r="AP76" i="14"/>
  <c r="EE76" i="9"/>
  <c r="AQ76" i="14"/>
  <c r="EF76" i="9"/>
  <c r="AR76" i="14"/>
  <c r="EG76" i="9"/>
  <c r="AS76" i="14"/>
  <c r="EH76" i="9"/>
  <c r="AT76" i="14"/>
  <c r="EI76" i="9"/>
  <c r="AU76" i="14"/>
  <c r="EJ76" i="9"/>
  <c r="AV76" i="14"/>
  <c r="EK76" i="9"/>
  <c r="AW76" i="14"/>
  <c r="EL76" i="9"/>
  <c r="AX76" i="14"/>
  <c r="EM76" i="9"/>
  <c r="AY76" i="14"/>
  <c r="EN76" i="9"/>
  <c r="AZ76" i="14"/>
  <c r="EO76" i="9"/>
  <c r="BA76" i="14"/>
  <c r="EP76" i="9"/>
  <c r="BB76" i="14"/>
  <c r="EQ76" i="9"/>
  <c r="BC76" i="14"/>
  <c r="ER76" i="9"/>
  <c r="BD76" i="14"/>
  <c r="ES76" i="9"/>
  <c r="BE76" i="14"/>
  <c r="ET76" i="9"/>
  <c r="BF76" i="14"/>
  <c r="EU76" i="9"/>
  <c r="BG76" i="14"/>
  <c r="EV76" i="9"/>
  <c r="BH76" i="14"/>
  <c r="EW76" i="9"/>
  <c r="BI76" i="14"/>
  <c r="EX76" i="9"/>
  <c r="BJ76" i="14"/>
  <c r="EY76" i="9"/>
  <c r="BK76" i="14"/>
  <c r="EZ76" i="9"/>
  <c r="BL76" i="14"/>
  <c r="FA76" i="9"/>
  <c r="BM76" i="14"/>
  <c r="FB76" i="9"/>
  <c r="BN76" i="14"/>
  <c r="FC76" i="9"/>
  <c r="BO76" i="14"/>
  <c r="FD76" i="9"/>
  <c r="BP76" i="14"/>
  <c r="FE76" i="9"/>
  <c r="BQ76" i="14"/>
  <c r="FF76" i="9"/>
  <c r="BR76" i="14"/>
  <c r="FG76" i="9"/>
  <c r="BS76" i="14"/>
  <c r="FH76" i="9"/>
  <c r="BT76" i="14"/>
  <c r="FI76" i="9"/>
  <c r="BU76" i="14"/>
  <c r="FJ76" i="9"/>
  <c r="BV76" i="14"/>
  <c r="FK76" i="9"/>
  <c r="BW76" i="14"/>
  <c r="FL76" i="9"/>
  <c r="BX76" i="14"/>
  <c r="FM76" i="9"/>
  <c r="BY76" i="14"/>
  <c r="FN76" i="9"/>
  <c r="BZ76" i="14"/>
  <c r="FO76" i="9"/>
  <c r="CA76" i="14"/>
  <c r="FP76" i="9"/>
  <c r="CB76" i="14"/>
  <c r="FQ76" i="9"/>
  <c r="CC76" i="14"/>
  <c r="FR76" i="9"/>
  <c r="CD76" i="14"/>
  <c r="FS76" i="9"/>
  <c r="CE76" i="14"/>
  <c r="FT76" i="9"/>
  <c r="CF76" i="14"/>
  <c r="FU76" i="9"/>
  <c r="CG76" i="14"/>
  <c r="FV76" i="9"/>
  <c r="CH76" i="14"/>
  <c r="FW76" i="9"/>
  <c r="CI76" i="14"/>
  <c r="FX76" i="9"/>
  <c r="CJ76" i="14"/>
  <c r="FY76" i="9"/>
  <c r="CK76" i="14"/>
  <c r="FZ76" i="9"/>
  <c r="CL76" i="14"/>
  <c r="GA76" i="9"/>
  <c r="CM76" i="14"/>
  <c r="GB76" i="9"/>
  <c r="GC76" i="9"/>
  <c r="B76" i="14"/>
  <c r="CQ76" i="9"/>
  <c r="GD76" i="9"/>
  <c r="I76" i="7"/>
  <c r="CR16" i="14"/>
  <c r="C16" i="19"/>
  <c r="BE15" i="19"/>
  <c r="BE69" i="19"/>
  <c r="W28" i="18"/>
  <c r="CS2" i="14"/>
  <c r="D2" i="19"/>
  <c r="CN77" i="14"/>
  <c r="C77" i="14"/>
  <c r="CR77" i="9"/>
  <c r="D77" i="14"/>
  <c r="CS77" i="9"/>
  <c r="E77" i="14"/>
  <c r="CT77" i="9"/>
  <c r="F77" i="14"/>
  <c r="CU77" i="9"/>
  <c r="G77" i="14"/>
  <c r="CV77" i="9"/>
  <c r="H77" i="14"/>
  <c r="CW77" i="9"/>
  <c r="I77" i="14"/>
  <c r="CX77" i="9"/>
  <c r="J77" i="14"/>
  <c r="CY77" i="9"/>
  <c r="K77" i="14"/>
  <c r="CZ77" i="9"/>
  <c r="L77" i="14"/>
  <c r="DA77" i="9"/>
  <c r="M77" i="14"/>
  <c r="DB77" i="9"/>
  <c r="N77" i="14"/>
  <c r="DC77" i="9"/>
  <c r="O77" i="14"/>
  <c r="DD77" i="9"/>
  <c r="P77" i="14"/>
  <c r="DE77" i="9"/>
  <c r="Q77" i="14"/>
  <c r="DF77" i="9"/>
  <c r="R77" i="14"/>
  <c r="DG77" i="9"/>
  <c r="S77" i="14"/>
  <c r="DH77" i="9"/>
  <c r="T77" i="14"/>
  <c r="DI77" i="9"/>
  <c r="U77" i="14"/>
  <c r="DJ77" i="9"/>
  <c r="V77" i="14"/>
  <c r="DK77" i="9"/>
  <c r="W77" i="14"/>
  <c r="DL77" i="9"/>
  <c r="X77" i="14"/>
  <c r="DM77" i="9"/>
  <c r="Y77" i="14"/>
  <c r="DN77" i="9"/>
  <c r="Z77" i="14"/>
  <c r="DO77" i="9"/>
  <c r="AA77" i="14"/>
  <c r="DP77" i="9"/>
  <c r="AB77" i="14"/>
  <c r="DQ77" i="9"/>
  <c r="AC77" i="14"/>
  <c r="DR77" i="9"/>
  <c r="AD77" i="14"/>
  <c r="DS77" i="9"/>
  <c r="AE77" i="14"/>
  <c r="DT77" i="9"/>
  <c r="AF77" i="14"/>
  <c r="DU77" i="9"/>
  <c r="AG77" i="14"/>
  <c r="DV77" i="9"/>
  <c r="AH77" i="14"/>
  <c r="DW77" i="9"/>
  <c r="AI77" i="14"/>
  <c r="DX77" i="9"/>
  <c r="AJ77" i="14"/>
  <c r="DY77" i="9"/>
  <c r="AK77" i="14"/>
  <c r="DZ77" i="9"/>
  <c r="AL77" i="14"/>
  <c r="EA77" i="9"/>
  <c r="AM77" i="14"/>
  <c r="EB77" i="9"/>
  <c r="AN77" i="14"/>
  <c r="EC77" i="9"/>
  <c r="AO77" i="14"/>
  <c r="ED77" i="9"/>
  <c r="AP77" i="14"/>
  <c r="EE77" i="9"/>
  <c r="AQ77" i="14"/>
  <c r="EF77" i="9"/>
  <c r="AR77" i="14"/>
  <c r="EG77" i="9"/>
  <c r="AS77" i="14"/>
  <c r="EH77" i="9"/>
  <c r="AT77" i="14"/>
  <c r="EI77" i="9"/>
  <c r="AU77" i="14"/>
  <c r="EJ77" i="9"/>
  <c r="AV77" i="14"/>
  <c r="EK77" i="9"/>
  <c r="AW77" i="14"/>
  <c r="EL77" i="9"/>
  <c r="AX77" i="14"/>
  <c r="EM77" i="9"/>
  <c r="AY77" i="14"/>
  <c r="EN77" i="9"/>
  <c r="AZ77" i="14"/>
  <c r="EO77" i="9"/>
  <c r="BA77" i="14"/>
  <c r="EP77" i="9"/>
  <c r="BB77" i="14"/>
  <c r="EQ77" i="9"/>
  <c r="BC77" i="14"/>
  <c r="ER77" i="9"/>
  <c r="BD77" i="14"/>
  <c r="ES77" i="9"/>
  <c r="BE77" i="14"/>
  <c r="ET77" i="9"/>
  <c r="BF77" i="14"/>
  <c r="EU77" i="9"/>
  <c r="BG77" i="14"/>
  <c r="EV77" i="9"/>
  <c r="BH77" i="14"/>
  <c r="EW77" i="9"/>
  <c r="BI77" i="14"/>
  <c r="EX77" i="9"/>
  <c r="BJ77" i="14"/>
  <c r="EY77" i="9"/>
  <c r="BK77" i="14"/>
  <c r="EZ77" i="9"/>
  <c r="BL77" i="14"/>
  <c r="FA77" i="9"/>
  <c r="BM77" i="14"/>
  <c r="FB77" i="9"/>
  <c r="BN77" i="14"/>
  <c r="FC77" i="9"/>
  <c r="BO77" i="14"/>
  <c r="FD77" i="9"/>
  <c r="BP77" i="14"/>
  <c r="FE77" i="9"/>
  <c r="BQ77" i="14"/>
  <c r="FF77" i="9"/>
  <c r="BR77" i="14"/>
  <c r="FG77" i="9"/>
  <c r="BS77" i="14"/>
  <c r="FH77" i="9"/>
  <c r="BT77" i="14"/>
  <c r="FI77" i="9"/>
  <c r="BU77" i="14"/>
  <c r="FJ77" i="9"/>
  <c r="BV77" i="14"/>
  <c r="FK77" i="9"/>
  <c r="BW77" i="14"/>
  <c r="FL77" i="9"/>
  <c r="BX77" i="14"/>
  <c r="FM77" i="9"/>
  <c r="BY77" i="14"/>
  <c r="FN77" i="9"/>
  <c r="BZ77" i="14"/>
  <c r="FO77" i="9"/>
  <c r="CA77" i="14"/>
  <c r="FP77" i="9"/>
  <c r="CB77" i="14"/>
  <c r="FQ77" i="9"/>
  <c r="CC77" i="14"/>
  <c r="FR77" i="9"/>
  <c r="CD77" i="14"/>
  <c r="FS77" i="9"/>
  <c r="CE77" i="14"/>
  <c r="FT77" i="9"/>
  <c r="CF77" i="14"/>
  <c r="FU77" i="9"/>
  <c r="CG77" i="14"/>
  <c r="FV77" i="9"/>
  <c r="CH77" i="14"/>
  <c r="FW77" i="9"/>
  <c r="CI77" i="14"/>
  <c r="FX77" i="9"/>
  <c r="CJ77" i="14"/>
  <c r="FY77" i="9"/>
  <c r="CK77" i="14"/>
  <c r="FZ77" i="9"/>
  <c r="CL77" i="14"/>
  <c r="GA77" i="9"/>
  <c r="CM77" i="14"/>
  <c r="GB77" i="9"/>
  <c r="GC77" i="9"/>
  <c r="B77" i="14"/>
  <c r="CQ77" i="9"/>
  <c r="GD77" i="9"/>
  <c r="I77" i="7"/>
  <c r="CS17" i="14"/>
  <c r="D17" i="19"/>
  <c r="BF15" i="19"/>
  <c r="BF69" i="19"/>
  <c r="X28" i="18"/>
  <c r="CT2" i="14"/>
  <c r="E2" i="19"/>
  <c r="CN78" i="14"/>
  <c r="C78" i="14"/>
  <c r="CR78" i="9"/>
  <c r="D78" i="14"/>
  <c r="CS78" i="9"/>
  <c r="E78" i="14"/>
  <c r="CT78" i="9"/>
  <c r="F78" i="14"/>
  <c r="CU78" i="9"/>
  <c r="G78" i="14"/>
  <c r="CV78" i="9"/>
  <c r="H78" i="14"/>
  <c r="CW78" i="9"/>
  <c r="I78" i="14"/>
  <c r="CX78" i="9"/>
  <c r="J78" i="14"/>
  <c r="CY78" i="9"/>
  <c r="K78" i="14"/>
  <c r="CZ78" i="9"/>
  <c r="L78" i="14"/>
  <c r="DA78" i="9"/>
  <c r="M78" i="14"/>
  <c r="DB78" i="9"/>
  <c r="N78" i="14"/>
  <c r="DC78" i="9"/>
  <c r="O78" i="14"/>
  <c r="DD78" i="9"/>
  <c r="P78" i="14"/>
  <c r="DE78" i="9"/>
  <c r="Q78" i="14"/>
  <c r="DF78" i="9"/>
  <c r="R78" i="14"/>
  <c r="DG78" i="9"/>
  <c r="S78" i="14"/>
  <c r="DH78" i="9"/>
  <c r="T78" i="14"/>
  <c r="DI78" i="9"/>
  <c r="U78" i="14"/>
  <c r="DJ78" i="9"/>
  <c r="V78" i="14"/>
  <c r="DK78" i="9"/>
  <c r="W78" i="14"/>
  <c r="DL78" i="9"/>
  <c r="X78" i="14"/>
  <c r="DM78" i="9"/>
  <c r="Y78" i="14"/>
  <c r="DN78" i="9"/>
  <c r="Z78" i="14"/>
  <c r="DO78" i="9"/>
  <c r="AA78" i="14"/>
  <c r="DP78" i="9"/>
  <c r="AB78" i="14"/>
  <c r="DQ78" i="9"/>
  <c r="AC78" i="14"/>
  <c r="DR78" i="9"/>
  <c r="AD78" i="14"/>
  <c r="DS78" i="9"/>
  <c r="AE78" i="14"/>
  <c r="DT78" i="9"/>
  <c r="AF78" i="14"/>
  <c r="DU78" i="9"/>
  <c r="AG78" i="14"/>
  <c r="DV78" i="9"/>
  <c r="AH78" i="14"/>
  <c r="DW78" i="9"/>
  <c r="AI78" i="14"/>
  <c r="DX78" i="9"/>
  <c r="AJ78" i="14"/>
  <c r="DY78" i="9"/>
  <c r="AK78" i="14"/>
  <c r="DZ78" i="9"/>
  <c r="AL78" i="14"/>
  <c r="EA78" i="9"/>
  <c r="AM78" i="14"/>
  <c r="EB78" i="9"/>
  <c r="AN78" i="14"/>
  <c r="EC78" i="9"/>
  <c r="AO78" i="14"/>
  <c r="ED78" i="9"/>
  <c r="AP78" i="14"/>
  <c r="EE78" i="9"/>
  <c r="AQ78" i="14"/>
  <c r="EF78" i="9"/>
  <c r="AR78" i="14"/>
  <c r="EG78" i="9"/>
  <c r="AS78" i="14"/>
  <c r="EH78" i="9"/>
  <c r="AT78" i="14"/>
  <c r="EI78" i="9"/>
  <c r="AU78" i="14"/>
  <c r="EJ78" i="9"/>
  <c r="AV78" i="14"/>
  <c r="EK78" i="9"/>
  <c r="AW78" i="14"/>
  <c r="EL78" i="9"/>
  <c r="AX78" i="14"/>
  <c r="EM78" i="9"/>
  <c r="AY78" i="14"/>
  <c r="EN78" i="9"/>
  <c r="AZ78" i="14"/>
  <c r="EO78" i="9"/>
  <c r="BA78" i="14"/>
  <c r="EP78" i="9"/>
  <c r="BB78" i="14"/>
  <c r="EQ78" i="9"/>
  <c r="BC78" i="14"/>
  <c r="ER78" i="9"/>
  <c r="BD78" i="14"/>
  <c r="ES78" i="9"/>
  <c r="BE78" i="14"/>
  <c r="ET78" i="9"/>
  <c r="BF78" i="14"/>
  <c r="EU78" i="9"/>
  <c r="BG78" i="14"/>
  <c r="EV78" i="9"/>
  <c r="BH78" i="14"/>
  <c r="EW78" i="9"/>
  <c r="BI78" i="14"/>
  <c r="EX78" i="9"/>
  <c r="BJ78" i="14"/>
  <c r="EY78" i="9"/>
  <c r="BK78" i="14"/>
  <c r="EZ78" i="9"/>
  <c r="BL78" i="14"/>
  <c r="FA78" i="9"/>
  <c r="BM78" i="14"/>
  <c r="FB78" i="9"/>
  <c r="BN78" i="14"/>
  <c r="FC78" i="9"/>
  <c r="BO78" i="14"/>
  <c r="FD78" i="9"/>
  <c r="BP78" i="14"/>
  <c r="FE78" i="9"/>
  <c r="BQ78" i="14"/>
  <c r="FF78" i="9"/>
  <c r="BR78" i="14"/>
  <c r="FG78" i="9"/>
  <c r="BS78" i="14"/>
  <c r="FH78" i="9"/>
  <c r="BT78" i="14"/>
  <c r="FI78" i="9"/>
  <c r="BU78" i="14"/>
  <c r="FJ78" i="9"/>
  <c r="BV78" i="14"/>
  <c r="FK78" i="9"/>
  <c r="BW78" i="14"/>
  <c r="FL78" i="9"/>
  <c r="BX78" i="14"/>
  <c r="FM78" i="9"/>
  <c r="BY78" i="14"/>
  <c r="FN78" i="9"/>
  <c r="BZ78" i="14"/>
  <c r="FO78" i="9"/>
  <c r="CA78" i="14"/>
  <c r="FP78" i="9"/>
  <c r="CB78" i="14"/>
  <c r="FQ78" i="9"/>
  <c r="CC78" i="14"/>
  <c r="FR78" i="9"/>
  <c r="CD78" i="14"/>
  <c r="FS78" i="9"/>
  <c r="CE78" i="14"/>
  <c r="FT78" i="9"/>
  <c r="CF78" i="14"/>
  <c r="FU78" i="9"/>
  <c r="CG78" i="14"/>
  <c r="FV78" i="9"/>
  <c r="CH78" i="14"/>
  <c r="FW78" i="9"/>
  <c r="CI78" i="14"/>
  <c r="FX78" i="9"/>
  <c r="CJ78" i="14"/>
  <c r="FY78" i="9"/>
  <c r="CK78" i="14"/>
  <c r="FZ78" i="9"/>
  <c r="CL78" i="14"/>
  <c r="GA78" i="9"/>
  <c r="CM78" i="14"/>
  <c r="GB78" i="9"/>
  <c r="GC78" i="9"/>
  <c r="B78" i="14"/>
  <c r="CQ78" i="9"/>
  <c r="GD78" i="9"/>
  <c r="I78" i="7"/>
  <c r="CT18" i="14"/>
  <c r="E18" i="19"/>
  <c r="BG15" i="19"/>
  <c r="BG69" i="19"/>
  <c r="Y28" i="18"/>
  <c r="CU2" i="14"/>
  <c r="F2" i="19"/>
  <c r="CN79" i="14"/>
  <c r="C79" i="14"/>
  <c r="CR79" i="9"/>
  <c r="D79" i="14"/>
  <c r="CS79" i="9"/>
  <c r="E79" i="14"/>
  <c r="CT79" i="9"/>
  <c r="F79" i="14"/>
  <c r="CU79" i="9"/>
  <c r="G79" i="14"/>
  <c r="CV79" i="9"/>
  <c r="H79" i="14"/>
  <c r="CW79" i="9"/>
  <c r="I79" i="14"/>
  <c r="CX79" i="9"/>
  <c r="J79" i="14"/>
  <c r="CY79" i="9"/>
  <c r="K79" i="14"/>
  <c r="CZ79" i="9"/>
  <c r="L79" i="14"/>
  <c r="DA79" i="9"/>
  <c r="M79" i="14"/>
  <c r="DB79" i="9"/>
  <c r="N79" i="14"/>
  <c r="DC79" i="9"/>
  <c r="O79" i="14"/>
  <c r="DD79" i="9"/>
  <c r="P79" i="14"/>
  <c r="DE79" i="9"/>
  <c r="Q79" i="14"/>
  <c r="DF79" i="9"/>
  <c r="R79" i="14"/>
  <c r="DG79" i="9"/>
  <c r="S79" i="14"/>
  <c r="DH79" i="9"/>
  <c r="T79" i="14"/>
  <c r="DI79" i="9"/>
  <c r="U79" i="14"/>
  <c r="DJ79" i="9"/>
  <c r="V79" i="14"/>
  <c r="DK79" i="9"/>
  <c r="W79" i="14"/>
  <c r="DL79" i="9"/>
  <c r="X79" i="14"/>
  <c r="DM79" i="9"/>
  <c r="Y79" i="14"/>
  <c r="DN79" i="9"/>
  <c r="Z79" i="14"/>
  <c r="DO79" i="9"/>
  <c r="AA79" i="14"/>
  <c r="DP79" i="9"/>
  <c r="AB79" i="14"/>
  <c r="DQ79" i="9"/>
  <c r="AC79" i="14"/>
  <c r="DR79" i="9"/>
  <c r="AD79" i="14"/>
  <c r="DS79" i="9"/>
  <c r="AE79" i="14"/>
  <c r="DT79" i="9"/>
  <c r="AF79" i="14"/>
  <c r="DU79" i="9"/>
  <c r="AG79" i="14"/>
  <c r="DV79" i="9"/>
  <c r="AH79" i="14"/>
  <c r="DW79" i="9"/>
  <c r="AI79" i="14"/>
  <c r="DX79" i="9"/>
  <c r="AJ79" i="14"/>
  <c r="DY79" i="9"/>
  <c r="AK79" i="14"/>
  <c r="DZ79" i="9"/>
  <c r="AL79" i="14"/>
  <c r="EA79" i="9"/>
  <c r="AM79" i="14"/>
  <c r="EB79" i="9"/>
  <c r="AN79" i="14"/>
  <c r="EC79" i="9"/>
  <c r="AO79" i="14"/>
  <c r="ED79" i="9"/>
  <c r="AP79" i="14"/>
  <c r="EE79" i="9"/>
  <c r="AQ79" i="14"/>
  <c r="EF79" i="9"/>
  <c r="AR79" i="14"/>
  <c r="EG79" i="9"/>
  <c r="AS79" i="14"/>
  <c r="EH79" i="9"/>
  <c r="AT79" i="14"/>
  <c r="EI79" i="9"/>
  <c r="AU79" i="14"/>
  <c r="EJ79" i="9"/>
  <c r="AV79" i="14"/>
  <c r="EK79" i="9"/>
  <c r="AW79" i="14"/>
  <c r="EL79" i="9"/>
  <c r="AX79" i="14"/>
  <c r="EM79" i="9"/>
  <c r="AY79" i="14"/>
  <c r="EN79" i="9"/>
  <c r="AZ79" i="14"/>
  <c r="EO79" i="9"/>
  <c r="BA79" i="14"/>
  <c r="EP79" i="9"/>
  <c r="BB79" i="14"/>
  <c r="EQ79" i="9"/>
  <c r="BC79" i="14"/>
  <c r="ER79" i="9"/>
  <c r="BD79" i="14"/>
  <c r="ES79" i="9"/>
  <c r="BE79" i="14"/>
  <c r="ET79" i="9"/>
  <c r="BF79" i="14"/>
  <c r="EU79" i="9"/>
  <c r="BG79" i="14"/>
  <c r="EV79" i="9"/>
  <c r="BH79" i="14"/>
  <c r="EW79" i="9"/>
  <c r="BI79" i="14"/>
  <c r="EX79" i="9"/>
  <c r="BJ79" i="14"/>
  <c r="EY79" i="9"/>
  <c r="BK79" i="14"/>
  <c r="EZ79" i="9"/>
  <c r="BL79" i="14"/>
  <c r="FA79" i="9"/>
  <c r="BM79" i="14"/>
  <c r="FB79" i="9"/>
  <c r="BN79" i="14"/>
  <c r="FC79" i="9"/>
  <c r="BO79" i="14"/>
  <c r="FD79" i="9"/>
  <c r="BP79" i="14"/>
  <c r="FE79" i="9"/>
  <c r="BQ79" i="14"/>
  <c r="FF79" i="9"/>
  <c r="BR79" i="14"/>
  <c r="FG79" i="9"/>
  <c r="BS79" i="14"/>
  <c r="FH79" i="9"/>
  <c r="BT79" i="14"/>
  <c r="FI79" i="9"/>
  <c r="BU79" i="14"/>
  <c r="FJ79" i="9"/>
  <c r="BV79" i="14"/>
  <c r="FK79" i="9"/>
  <c r="BW79" i="14"/>
  <c r="FL79" i="9"/>
  <c r="BX79" i="14"/>
  <c r="FM79" i="9"/>
  <c r="BY79" i="14"/>
  <c r="FN79" i="9"/>
  <c r="BZ79" i="14"/>
  <c r="FO79" i="9"/>
  <c r="CA79" i="14"/>
  <c r="FP79" i="9"/>
  <c r="CB79" i="14"/>
  <c r="FQ79" i="9"/>
  <c r="CC79" i="14"/>
  <c r="FR79" i="9"/>
  <c r="CD79" i="14"/>
  <c r="FS79" i="9"/>
  <c r="CE79" i="14"/>
  <c r="FT79" i="9"/>
  <c r="CF79" i="14"/>
  <c r="FU79" i="9"/>
  <c r="CG79" i="14"/>
  <c r="FV79" i="9"/>
  <c r="CH79" i="14"/>
  <c r="FW79" i="9"/>
  <c r="CI79" i="14"/>
  <c r="FX79" i="9"/>
  <c r="CJ79" i="14"/>
  <c r="FY79" i="9"/>
  <c r="CK79" i="14"/>
  <c r="FZ79" i="9"/>
  <c r="CL79" i="14"/>
  <c r="GA79" i="9"/>
  <c r="CM79" i="14"/>
  <c r="GB79" i="9"/>
  <c r="GC79" i="9"/>
  <c r="B79" i="14"/>
  <c r="CQ79" i="9"/>
  <c r="GD79" i="9"/>
  <c r="I79" i="7"/>
  <c r="CU19" i="14"/>
  <c r="F19" i="19"/>
  <c r="BH15" i="19"/>
  <c r="BH69" i="19"/>
  <c r="Z28" i="18"/>
  <c r="CV2" i="14"/>
  <c r="G2" i="19"/>
  <c r="CN80" i="14"/>
  <c r="C80" i="14"/>
  <c r="CR80" i="9"/>
  <c r="D80" i="14"/>
  <c r="CS80" i="9"/>
  <c r="E80" i="14"/>
  <c r="CT80" i="9"/>
  <c r="F80" i="14"/>
  <c r="CU80" i="9"/>
  <c r="G80" i="14"/>
  <c r="CV80" i="9"/>
  <c r="H80" i="14"/>
  <c r="CW80" i="9"/>
  <c r="I80" i="14"/>
  <c r="CX80" i="9"/>
  <c r="J80" i="14"/>
  <c r="CY80" i="9"/>
  <c r="K80" i="14"/>
  <c r="CZ80" i="9"/>
  <c r="L80" i="14"/>
  <c r="DA80" i="9"/>
  <c r="M80" i="14"/>
  <c r="DB80" i="9"/>
  <c r="N80" i="14"/>
  <c r="DC80" i="9"/>
  <c r="O80" i="14"/>
  <c r="DD80" i="9"/>
  <c r="P80" i="14"/>
  <c r="DE80" i="9"/>
  <c r="Q80" i="14"/>
  <c r="DF80" i="9"/>
  <c r="R80" i="14"/>
  <c r="DG80" i="9"/>
  <c r="S80" i="14"/>
  <c r="DH80" i="9"/>
  <c r="T80" i="14"/>
  <c r="DI80" i="9"/>
  <c r="U80" i="14"/>
  <c r="DJ80" i="9"/>
  <c r="V80" i="14"/>
  <c r="DK80" i="9"/>
  <c r="W80" i="14"/>
  <c r="DL80" i="9"/>
  <c r="X80" i="14"/>
  <c r="DM80" i="9"/>
  <c r="Y80" i="14"/>
  <c r="DN80" i="9"/>
  <c r="Z80" i="14"/>
  <c r="DO80" i="9"/>
  <c r="AA80" i="14"/>
  <c r="DP80" i="9"/>
  <c r="AB80" i="14"/>
  <c r="DQ80" i="9"/>
  <c r="AC80" i="14"/>
  <c r="DR80" i="9"/>
  <c r="AD80" i="14"/>
  <c r="DS80" i="9"/>
  <c r="AE80" i="14"/>
  <c r="DT80" i="9"/>
  <c r="AF80" i="14"/>
  <c r="DU80" i="9"/>
  <c r="AG80" i="14"/>
  <c r="DV80" i="9"/>
  <c r="AH80" i="14"/>
  <c r="DW80" i="9"/>
  <c r="AI80" i="14"/>
  <c r="DX80" i="9"/>
  <c r="AJ80" i="14"/>
  <c r="DY80" i="9"/>
  <c r="AK80" i="14"/>
  <c r="DZ80" i="9"/>
  <c r="AL80" i="14"/>
  <c r="EA80" i="9"/>
  <c r="AM80" i="14"/>
  <c r="EB80" i="9"/>
  <c r="AN80" i="14"/>
  <c r="EC80" i="9"/>
  <c r="AO80" i="14"/>
  <c r="ED80" i="9"/>
  <c r="AP80" i="14"/>
  <c r="EE80" i="9"/>
  <c r="AQ80" i="14"/>
  <c r="EF80" i="9"/>
  <c r="AR80" i="14"/>
  <c r="EG80" i="9"/>
  <c r="AS80" i="14"/>
  <c r="EH80" i="9"/>
  <c r="AT80" i="14"/>
  <c r="EI80" i="9"/>
  <c r="AU80" i="14"/>
  <c r="EJ80" i="9"/>
  <c r="AV80" i="14"/>
  <c r="EK80" i="9"/>
  <c r="AW80" i="14"/>
  <c r="EL80" i="9"/>
  <c r="AX80" i="14"/>
  <c r="EM80" i="9"/>
  <c r="AY80" i="14"/>
  <c r="EN80" i="9"/>
  <c r="AZ80" i="14"/>
  <c r="EO80" i="9"/>
  <c r="BA80" i="14"/>
  <c r="EP80" i="9"/>
  <c r="BB80" i="14"/>
  <c r="EQ80" i="9"/>
  <c r="BC80" i="14"/>
  <c r="ER80" i="9"/>
  <c r="BD80" i="14"/>
  <c r="ES80" i="9"/>
  <c r="BE80" i="14"/>
  <c r="ET80" i="9"/>
  <c r="BF80" i="14"/>
  <c r="EU80" i="9"/>
  <c r="BG80" i="14"/>
  <c r="EV80" i="9"/>
  <c r="BH80" i="14"/>
  <c r="EW80" i="9"/>
  <c r="BI80" i="14"/>
  <c r="EX80" i="9"/>
  <c r="BJ80" i="14"/>
  <c r="EY80" i="9"/>
  <c r="BK80" i="14"/>
  <c r="EZ80" i="9"/>
  <c r="BL80" i="14"/>
  <c r="FA80" i="9"/>
  <c r="BM80" i="14"/>
  <c r="FB80" i="9"/>
  <c r="BN80" i="14"/>
  <c r="FC80" i="9"/>
  <c r="BO80" i="14"/>
  <c r="FD80" i="9"/>
  <c r="BP80" i="14"/>
  <c r="FE80" i="9"/>
  <c r="BQ80" i="14"/>
  <c r="FF80" i="9"/>
  <c r="BR80" i="14"/>
  <c r="FG80" i="9"/>
  <c r="BS80" i="14"/>
  <c r="FH80" i="9"/>
  <c r="BT80" i="14"/>
  <c r="FI80" i="9"/>
  <c r="BU80" i="14"/>
  <c r="FJ80" i="9"/>
  <c r="BV80" i="14"/>
  <c r="FK80" i="9"/>
  <c r="BW80" i="14"/>
  <c r="FL80" i="9"/>
  <c r="BX80" i="14"/>
  <c r="FM80" i="9"/>
  <c r="BY80" i="14"/>
  <c r="FN80" i="9"/>
  <c r="BZ80" i="14"/>
  <c r="FO80" i="9"/>
  <c r="CA80" i="14"/>
  <c r="FP80" i="9"/>
  <c r="CB80" i="14"/>
  <c r="FQ80" i="9"/>
  <c r="CC80" i="14"/>
  <c r="FR80" i="9"/>
  <c r="CD80" i="14"/>
  <c r="FS80" i="9"/>
  <c r="CE80" i="14"/>
  <c r="FT80" i="9"/>
  <c r="CF80" i="14"/>
  <c r="FU80" i="9"/>
  <c r="CG80" i="14"/>
  <c r="FV80" i="9"/>
  <c r="CH80" i="14"/>
  <c r="FW80" i="9"/>
  <c r="CI80" i="14"/>
  <c r="FX80" i="9"/>
  <c r="CJ80" i="14"/>
  <c r="FY80" i="9"/>
  <c r="CK80" i="14"/>
  <c r="FZ80" i="9"/>
  <c r="CL80" i="14"/>
  <c r="GA80" i="9"/>
  <c r="CM80" i="14"/>
  <c r="GB80" i="9"/>
  <c r="GC80" i="9"/>
  <c r="B80" i="14"/>
  <c r="CQ80" i="9"/>
  <c r="GD80" i="9"/>
  <c r="I80" i="7"/>
  <c r="CV20" i="14"/>
  <c r="G20" i="19"/>
  <c r="BI15" i="19"/>
  <c r="BI69" i="19"/>
  <c r="AA28" i="18"/>
  <c r="CW2" i="14"/>
  <c r="H2" i="19"/>
  <c r="CN81" i="14"/>
  <c r="C81" i="14"/>
  <c r="CR81" i="9"/>
  <c r="D81" i="14"/>
  <c r="CS81" i="9"/>
  <c r="E81" i="14"/>
  <c r="CT81" i="9"/>
  <c r="F81" i="14"/>
  <c r="CU81" i="9"/>
  <c r="G81" i="14"/>
  <c r="CV81" i="9"/>
  <c r="H81" i="14"/>
  <c r="CW81" i="9"/>
  <c r="I81" i="14"/>
  <c r="CX81" i="9"/>
  <c r="J81" i="14"/>
  <c r="CY81" i="9"/>
  <c r="K81" i="14"/>
  <c r="CZ81" i="9"/>
  <c r="L81" i="14"/>
  <c r="DA81" i="9"/>
  <c r="M81" i="14"/>
  <c r="DB81" i="9"/>
  <c r="N81" i="14"/>
  <c r="DC81" i="9"/>
  <c r="O81" i="14"/>
  <c r="DD81" i="9"/>
  <c r="P81" i="14"/>
  <c r="DE81" i="9"/>
  <c r="Q81" i="14"/>
  <c r="DF81" i="9"/>
  <c r="R81" i="14"/>
  <c r="DG81" i="9"/>
  <c r="S81" i="14"/>
  <c r="DH81" i="9"/>
  <c r="T81" i="14"/>
  <c r="DI81" i="9"/>
  <c r="U81" i="14"/>
  <c r="DJ81" i="9"/>
  <c r="V81" i="14"/>
  <c r="DK81" i="9"/>
  <c r="W81" i="14"/>
  <c r="DL81" i="9"/>
  <c r="X81" i="14"/>
  <c r="DM81" i="9"/>
  <c r="Y81" i="14"/>
  <c r="DN81" i="9"/>
  <c r="Z81" i="14"/>
  <c r="DO81" i="9"/>
  <c r="AA81" i="14"/>
  <c r="DP81" i="9"/>
  <c r="AB81" i="14"/>
  <c r="DQ81" i="9"/>
  <c r="AC81" i="14"/>
  <c r="DR81" i="9"/>
  <c r="AD81" i="14"/>
  <c r="DS81" i="9"/>
  <c r="AE81" i="14"/>
  <c r="DT81" i="9"/>
  <c r="AF81" i="14"/>
  <c r="DU81" i="9"/>
  <c r="AG81" i="14"/>
  <c r="DV81" i="9"/>
  <c r="AH81" i="14"/>
  <c r="DW81" i="9"/>
  <c r="AI81" i="14"/>
  <c r="DX81" i="9"/>
  <c r="AJ81" i="14"/>
  <c r="DY81" i="9"/>
  <c r="AK81" i="14"/>
  <c r="DZ81" i="9"/>
  <c r="AL81" i="14"/>
  <c r="EA81" i="9"/>
  <c r="AM81" i="14"/>
  <c r="EB81" i="9"/>
  <c r="AN81" i="14"/>
  <c r="EC81" i="9"/>
  <c r="AO81" i="14"/>
  <c r="ED81" i="9"/>
  <c r="AP81" i="14"/>
  <c r="EE81" i="9"/>
  <c r="AQ81" i="14"/>
  <c r="EF81" i="9"/>
  <c r="AR81" i="14"/>
  <c r="EG81" i="9"/>
  <c r="AS81" i="14"/>
  <c r="EH81" i="9"/>
  <c r="AT81" i="14"/>
  <c r="EI81" i="9"/>
  <c r="AU81" i="14"/>
  <c r="EJ81" i="9"/>
  <c r="AV81" i="14"/>
  <c r="EK81" i="9"/>
  <c r="AW81" i="14"/>
  <c r="EL81" i="9"/>
  <c r="AX81" i="14"/>
  <c r="EM81" i="9"/>
  <c r="AY81" i="14"/>
  <c r="EN81" i="9"/>
  <c r="AZ81" i="14"/>
  <c r="EO81" i="9"/>
  <c r="BA81" i="14"/>
  <c r="EP81" i="9"/>
  <c r="BB81" i="14"/>
  <c r="EQ81" i="9"/>
  <c r="BC81" i="14"/>
  <c r="ER81" i="9"/>
  <c r="BD81" i="14"/>
  <c r="ES81" i="9"/>
  <c r="BE81" i="14"/>
  <c r="ET81" i="9"/>
  <c r="BF81" i="14"/>
  <c r="EU81" i="9"/>
  <c r="BG81" i="14"/>
  <c r="EV81" i="9"/>
  <c r="BH81" i="14"/>
  <c r="EW81" i="9"/>
  <c r="BI81" i="14"/>
  <c r="EX81" i="9"/>
  <c r="BJ81" i="14"/>
  <c r="EY81" i="9"/>
  <c r="BK81" i="14"/>
  <c r="EZ81" i="9"/>
  <c r="BL81" i="14"/>
  <c r="FA81" i="9"/>
  <c r="BM81" i="14"/>
  <c r="FB81" i="9"/>
  <c r="BN81" i="14"/>
  <c r="FC81" i="9"/>
  <c r="BO81" i="14"/>
  <c r="FD81" i="9"/>
  <c r="BP81" i="14"/>
  <c r="FE81" i="9"/>
  <c r="BQ81" i="14"/>
  <c r="FF81" i="9"/>
  <c r="BR81" i="14"/>
  <c r="FG81" i="9"/>
  <c r="BS81" i="14"/>
  <c r="FH81" i="9"/>
  <c r="BT81" i="14"/>
  <c r="FI81" i="9"/>
  <c r="BU81" i="14"/>
  <c r="FJ81" i="9"/>
  <c r="BV81" i="14"/>
  <c r="FK81" i="9"/>
  <c r="BW81" i="14"/>
  <c r="FL81" i="9"/>
  <c r="BX81" i="14"/>
  <c r="FM81" i="9"/>
  <c r="BY81" i="14"/>
  <c r="FN81" i="9"/>
  <c r="BZ81" i="14"/>
  <c r="FO81" i="9"/>
  <c r="CA81" i="14"/>
  <c r="FP81" i="9"/>
  <c r="CB81" i="14"/>
  <c r="FQ81" i="9"/>
  <c r="CC81" i="14"/>
  <c r="FR81" i="9"/>
  <c r="CD81" i="14"/>
  <c r="FS81" i="9"/>
  <c r="CE81" i="14"/>
  <c r="FT81" i="9"/>
  <c r="CF81" i="14"/>
  <c r="FU81" i="9"/>
  <c r="CG81" i="14"/>
  <c r="FV81" i="9"/>
  <c r="CH81" i="14"/>
  <c r="FW81" i="9"/>
  <c r="CI81" i="14"/>
  <c r="FX81" i="9"/>
  <c r="CJ81" i="14"/>
  <c r="FY81" i="9"/>
  <c r="CK81" i="14"/>
  <c r="FZ81" i="9"/>
  <c r="CL81" i="14"/>
  <c r="GA81" i="9"/>
  <c r="CM81" i="14"/>
  <c r="GB81" i="9"/>
  <c r="GC81" i="9"/>
  <c r="B81" i="14"/>
  <c r="CQ81" i="9"/>
  <c r="GD81" i="9"/>
  <c r="I81" i="7"/>
  <c r="CW21" i="14"/>
  <c r="H21" i="19"/>
  <c r="BJ15" i="19"/>
  <c r="BJ69" i="19"/>
  <c r="AB28" i="18"/>
  <c r="CX2" i="14"/>
  <c r="I2" i="19"/>
  <c r="CN82" i="14"/>
  <c r="C82" i="14"/>
  <c r="CR82" i="9"/>
  <c r="D82" i="14"/>
  <c r="CS82" i="9"/>
  <c r="E82" i="14"/>
  <c r="CT82" i="9"/>
  <c r="F82" i="14"/>
  <c r="CU82" i="9"/>
  <c r="G82" i="14"/>
  <c r="CV82" i="9"/>
  <c r="H82" i="14"/>
  <c r="CW82" i="9"/>
  <c r="I82" i="14"/>
  <c r="CX82" i="9"/>
  <c r="J82" i="14"/>
  <c r="CY82" i="9"/>
  <c r="K82" i="14"/>
  <c r="CZ82" i="9"/>
  <c r="L82" i="14"/>
  <c r="DA82" i="9"/>
  <c r="M82" i="14"/>
  <c r="DB82" i="9"/>
  <c r="N82" i="14"/>
  <c r="DC82" i="9"/>
  <c r="O82" i="14"/>
  <c r="DD82" i="9"/>
  <c r="P82" i="14"/>
  <c r="DE82" i="9"/>
  <c r="Q82" i="14"/>
  <c r="DF82" i="9"/>
  <c r="R82" i="14"/>
  <c r="DG82" i="9"/>
  <c r="S82" i="14"/>
  <c r="DH82" i="9"/>
  <c r="T82" i="14"/>
  <c r="DI82" i="9"/>
  <c r="U82" i="14"/>
  <c r="DJ82" i="9"/>
  <c r="V82" i="14"/>
  <c r="DK82" i="9"/>
  <c r="W82" i="14"/>
  <c r="DL82" i="9"/>
  <c r="X82" i="14"/>
  <c r="DM82" i="9"/>
  <c r="Y82" i="14"/>
  <c r="DN82" i="9"/>
  <c r="Z82" i="14"/>
  <c r="DO82" i="9"/>
  <c r="AA82" i="14"/>
  <c r="DP82" i="9"/>
  <c r="AB82" i="14"/>
  <c r="DQ82" i="9"/>
  <c r="AC82" i="14"/>
  <c r="DR82" i="9"/>
  <c r="AD82" i="14"/>
  <c r="DS82" i="9"/>
  <c r="AE82" i="14"/>
  <c r="DT82" i="9"/>
  <c r="AF82" i="14"/>
  <c r="DU82" i="9"/>
  <c r="AG82" i="14"/>
  <c r="DV82" i="9"/>
  <c r="AH82" i="14"/>
  <c r="DW82" i="9"/>
  <c r="AI82" i="14"/>
  <c r="DX82" i="9"/>
  <c r="AJ82" i="14"/>
  <c r="DY82" i="9"/>
  <c r="AK82" i="14"/>
  <c r="DZ82" i="9"/>
  <c r="AL82" i="14"/>
  <c r="EA82" i="9"/>
  <c r="AM82" i="14"/>
  <c r="EB82" i="9"/>
  <c r="AN82" i="14"/>
  <c r="EC82" i="9"/>
  <c r="AO82" i="14"/>
  <c r="ED82" i="9"/>
  <c r="AP82" i="14"/>
  <c r="EE82" i="9"/>
  <c r="AQ82" i="14"/>
  <c r="EF82" i="9"/>
  <c r="AR82" i="14"/>
  <c r="EG82" i="9"/>
  <c r="AS82" i="14"/>
  <c r="EH82" i="9"/>
  <c r="AT82" i="14"/>
  <c r="EI82" i="9"/>
  <c r="AU82" i="14"/>
  <c r="EJ82" i="9"/>
  <c r="AV82" i="14"/>
  <c r="EK82" i="9"/>
  <c r="AW82" i="14"/>
  <c r="EL82" i="9"/>
  <c r="AX82" i="14"/>
  <c r="EM82" i="9"/>
  <c r="AY82" i="14"/>
  <c r="EN82" i="9"/>
  <c r="AZ82" i="14"/>
  <c r="EO82" i="9"/>
  <c r="BA82" i="14"/>
  <c r="EP82" i="9"/>
  <c r="BB82" i="14"/>
  <c r="EQ82" i="9"/>
  <c r="BC82" i="14"/>
  <c r="ER82" i="9"/>
  <c r="BD82" i="14"/>
  <c r="ES82" i="9"/>
  <c r="BE82" i="14"/>
  <c r="ET82" i="9"/>
  <c r="BF82" i="14"/>
  <c r="EU82" i="9"/>
  <c r="BG82" i="14"/>
  <c r="EV82" i="9"/>
  <c r="BH82" i="14"/>
  <c r="EW82" i="9"/>
  <c r="BI82" i="14"/>
  <c r="EX82" i="9"/>
  <c r="BJ82" i="14"/>
  <c r="EY82" i="9"/>
  <c r="BK82" i="14"/>
  <c r="EZ82" i="9"/>
  <c r="BL82" i="14"/>
  <c r="FA82" i="9"/>
  <c r="BM82" i="14"/>
  <c r="FB82" i="9"/>
  <c r="BN82" i="14"/>
  <c r="FC82" i="9"/>
  <c r="BO82" i="14"/>
  <c r="FD82" i="9"/>
  <c r="BP82" i="14"/>
  <c r="FE82" i="9"/>
  <c r="BQ82" i="14"/>
  <c r="FF82" i="9"/>
  <c r="BR82" i="14"/>
  <c r="FG82" i="9"/>
  <c r="BS82" i="14"/>
  <c r="FH82" i="9"/>
  <c r="BT82" i="14"/>
  <c r="FI82" i="9"/>
  <c r="BU82" i="14"/>
  <c r="FJ82" i="9"/>
  <c r="BV82" i="14"/>
  <c r="FK82" i="9"/>
  <c r="BW82" i="14"/>
  <c r="FL82" i="9"/>
  <c r="BX82" i="14"/>
  <c r="FM82" i="9"/>
  <c r="BY82" i="14"/>
  <c r="FN82" i="9"/>
  <c r="BZ82" i="14"/>
  <c r="FO82" i="9"/>
  <c r="CA82" i="14"/>
  <c r="FP82" i="9"/>
  <c r="CB82" i="14"/>
  <c r="FQ82" i="9"/>
  <c r="CC82" i="14"/>
  <c r="FR82" i="9"/>
  <c r="CD82" i="14"/>
  <c r="FS82" i="9"/>
  <c r="CE82" i="14"/>
  <c r="FT82" i="9"/>
  <c r="CF82" i="14"/>
  <c r="FU82" i="9"/>
  <c r="CG82" i="14"/>
  <c r="FV82" i="9"/>
  <c r="CH82" i="14"/>
  <c r="FW82" i="9"/>
  <c r="CI82" i="14"/>
  <c r="FX82" i="9"/>
  <c r="CJ82" i="14"/>
  <c r="FY82" i="9"/>
  <c r="CK82" i="14"/>
  <c r="FZ82" i="9"/>
  <c r="CL82" i="14"/>
  <c r="GA82" i="9"/>
  <c r="CM82" i="14"/>
  <c r="GB82" i="9"/>
  <c r="GC82" i="9"/>
  <c r="B82" i="14"/>
  <c r="CQ82" i="9"/>
  <c r="GD82" i="9"/>
  <c r="I82" i="7"/>
  <c r="CX22" i="14"/>
  <c r="I22" i="19"/>
  <c r="BK15" i="19"/>
  <c r="BK69" i="19"/>
  <c r="AC28" i="18"/>
  <c r="CY2" i="14"/>
  <c r="J2" i="19"/>
  <c r="CN83" i="14"/>
  <c r="C83" i="14"/>
  <c r="CR83" i="9"/>
  <c r="D83" i="14"/>
  <c r="CS83" i="9"/>
  <c r="E83" i="14"/>
  <c r="CT83" i="9"/>
  <c r="F83" i="14"/>
  <c r="CU83" i="9"/>
  <c r="G83" i="14"/>
  <c r="CV83" i="9"/>
  <c r="H83" i="14"/>
  <c r="CW83" i="9"/>
  <c r="I83" i="14"/>
  <c r="CX83" i="9"/>
  <c r="J83" i="14"/>
  <c r="CY83" i="9"/>
  <c r="K83" i="14"/>
  <c r="CZ83" i="9"/>
  <c r="L83" i="14"/>
  <c r="DA83" i="9"/>
  <c r="M83" i="14"/>
  <c r="DB83" i="9"/>
  <c r="N83" i="14"/>
  <c r="DC83" i="9"/>
  <c r="O83" i="14"/>
  <c r="DD83" i="9"/>
  <c r="P83" i="14"/>
  <c r="DE83" i="9"/>
  <c r="Q83" i="14"/>
  <c r="DF83" i="9"/>
  <c r="R83" i="14"/>
  <c r="DG83" i="9"/>
  <c r="S83" i="14"/>
  <c r="DH83" i="9"/>
  <c r="T83" i="14"/>
  <c r="DI83" i="9"/>
  <c r="U83" i="14"/>
  <c r="DJ83" i="9"/>
  <c r="V83" i="14"/>
  <c r="DK83" i="9"/>
  <c r="W83" i="14"/>
  <c r="DL83" i="9"/>
  <c r="X83" i="14"/>
  <c r="DM83" i="9"/>
  <c r="Y83" i="14"/>
  <c r="DN83" i="9"/>
  <c r="Z83" i="14"/>
  <c r="DO83" i="9"/>
  <c r="AA83" i="14"/>
  <c r="DP83" i="9"/>
  <c r="AB83" i="14"/>
  <c r="DQ83" i="9"/>
  <c r="AC83" i="14"/>
  <c r="DR83" i="9"/>
  <c r="AD83" i="14"/>
  <c r="DS83" i="9"/>
  <c r="AE83" i="14"/>
  <c r="DT83" i="9"/>
  <c r="AF83" i="14"/>
  <c r="DU83" i="9"/>
  <c r="AG83" i="14"/>
  <c r="DV83" i="9"/>
  <c r="AH83" i="14"/>
  <c r="DW83" i="9"/>
  <c r="AI83" i="14"/>
  <c r="DX83" i="9"/>
  <c r="AJ83" i="14"/>
  <c r="DY83" i="9"/>
  <c r="AK83" i="14"/>
  <c r="DZ83" i="9"/>
  <c r="AL83" i="14"/>
  <c r="EA83" i="9"/>
  <c r="AM83" i="14"/>
  <c r="EB83" i="9"/>
  <c r="AN83" i="14"/>
  <c r="EC83" i="9"/>
  <c r="AO83" i="14"/>
  <c r="ED83" i="9"/>
  <c r="AP83" i="14"/>
  <c r="EE83" i="9"/>
  <c r="AQ83" i="14"/>
  <c r="EF83" i="9"/>
  <c r="AR83" i="14"/>
  <c r="EG83" i="9"/>
  <c r="AS83" i="14"/>
  <c r="EH83" i="9"/>
  <c r="AT83" i="14"/>
  <c r="EI83" i="9"/>
  <c r="AU83" i="14"/>
  <c r="EJ83" i="9"/>
  <c r="AV83" i="14"/>
  <c r="EK83" i="9"/>
  <c r="AW83" i="14"/>
  <c r="EL83" i="9"/>
  <c r="AX83" i="14"/>
  <c r="EM83" i="9"/>
  <c r="AY83" i="14"/>
  <c r="EN83" i="9"/>
  <c r="AZ83" i="14"/>
  <c r="EO83" i="9"/>
  <c r="BA83" i="14"/>
  <c r="EP83" i="9"/>
  <c r="BB83" i="14"/>
  <c r="EQ83" i="9"/>
  <c r="BC83" i="14"/>
  <c r="ER83" i="9"/>
  <c r="BD83" i="14"/>
  <c r="ES83" i="9"/>
  <c r="BE83" i="14"/>
  <c r="ET83" i="9"/>
  <c r="BF83" i="14"/>
  <c r="EU83" i="9"/>
  <c r="BG83" i="14"/>
  <c r="EV83" i="9"/>
  <c r="BH83" i="14"/>
  <c r="EW83" i="9"/>
  <c r="BI83" i="14"/>
  <c r="EX83" i="9"/>
  <c r="BJ83" i="14"/>
  <c r="EY83" i="9"/>
  <c r="BK83" i="14"/>
  <c r="EZ83" i="9"/>
  <c r="BL83" i="14"/>
  <c r="FA83" i="9"/>
  <c r="BM83" i="14"/>
  <c r="FB83" i="9"/>
  <c r="BN83" i="14"/>
  <c r="FC83" i="9"/>
  <c r="BO83" i="14"/>
  <c r="FD83" i="9"/>
  <c r="BP83" i="14"/>
  <c r="FE83" i="9"/>
  <c r="BQ83" i="14"/>
  <c r="FF83" i="9"/>
  <c r="BR83" i="14"/>
  <c r="FG83" i="9"/>
  <c r="BS83" i="14"/>
  <c r="FH83" i="9"/>
  <c r="BT83" i="14"/>
  <c r="FI83" i="9"/>
  <c r="BU83" i="14"/>
  <c r="FJ83" i="9"/>
  <c r="BV83" i="14"/>
  <c r="FK83" i="9"/>
  <c r="BW83" i="14"/>
  <c r="FL83" i="9"/>
  <c r="BX83" i="14"/>
  <c r="FM83" i="9"/>
  <c r="BY83" i="14"/>
  <c r="FN83" i="9"/>
  <c r="BZ83" i="14"/>
  <c r="FO83" i="9"/>
  <c r="CA83" i="14"/>
  <c r="FP83" i="9"/>
  <c r="CB83" i="14"/>
  <c r="FQ83" i="9"/>
  <c r="CC83" i="14"/>
  <c r="FR83" i="9"/>
  <c r="CD83" i="14"/>
  <c r="FS83" i="9"/>
  <c r="CE83" i="14"/>
  <c r="FT83" i="9"/>
  <c r="CF83" i="14"/>
  <c r="FU83" i="9"/>
  <c r="CG83" i="14"/>
  <c r="FV83" i="9"/>
  <c r="CH83" i="14"/>
  <c r="FW83" i="9"/>
  <c r="CI83" i="14"/>
  <c r="FX83" i="9"/>
  <c r="CJ83" i="14"/>
  <c r="FY83" i="9"/>
  <c r="CK83" i="14"/>
  <c r="FZ83" i="9"/>
  <c r="CL83" i="14"/>
  <c r="GA83" i="9"/>
  <c r="CM83" i="14"/>
  <c r="GB83" i="9"/>
  <c r="GC83" i="9"/>
  <c r="B83" i="14"/>
  <c r="CQ83" i="9"/>
  <c r="GD83" i="9"/>
  <c r="I83" i="7"/>
  <c r="CY23" i="14"/>
  <c r="J23" i="19"/>
  <c r="BL15" i="19"/>
  <c r="BL69" i="19"/>
  <c r="AD28" i="18"/>
  <c r="CZ2" i="14"/>
  <c r="K2" i="19"/>
  <c r="CN84" i="14"/>
  <c r="C84" i="14"/>
  <c r="CR84" i="9"/>
  <c r="D84" i="14"/>
  <c r="CS84" i="9"/>
  <c r="E84" i="14"/>
  <c r="CT84" i="9"/>
  <c r="F84" i="14"/>
  <c r="CU84" i="9"/>
  <c r="G84" i="14"/>
  <c r="CV84" i="9"/>
  <c r="H84" i="14"/>
  <c r="CW84" i="9"/>
  <c r="I84" i="14"/>
  <c r="CX84" i="9"/>
  <c r="J84" i="14"/>
  <c r="CY84" i="9"/>
  <c r="K84" i="14"/>
  <c r="CZ84" i="9"/>
  <c r="L84" i="14"/>
  <c r="DA84" i="9"/>
  <c r="M84" i="14"/>
  <c r="DB84" i="9"/>
  <c r="N84" i="14"/>
  <c r="DC84" i="9"/>
  <c r="O84" i="14"/>
  <c r="DD84" i="9"/>
  <c r="P84" i="14"/>
  <c r="DE84" i="9"/>
  <c r="Q84" i="14"/>
  <c r="DF84" i="9"/>
  <c r="R84" i="14"/>
  <c r="DG84" i="9"/>
  <c r="S84" i="14"/>
  <c r="DH84" i="9"/>
  <c r="T84" i="14"/>
  <c r="DI84" i="9"/>
  <c r="U84" i="14"/>
  <c r="DJ84" i="9"/>
  <c r="V84" i="14"/>
  <c r="DK84" i="9"/>
  <c r="W84" i="14"/>
  <c r="DL84" i="9"/>
  <c r="X84" i="14"/>
  <c r="DM84" i="9"/>
  <c r="Y84" i="14"/>
  <c r="DN84" i="9"/>
  <c r="Z84" i="14"/>
  <c r="DO84" i="9"/>
  <c r="AA84" i="14"/>
  <c r="DP84" i="9"/>
  <c r="AB84" i="14"/>
  <c r="DQ84" i="9"/>
  <c r="AC84" i="14"/>
  <c r="DR84" i="9"/>
  <c r="AD84" i="14"/>
  <c r="DS84" i="9"/>
  <c r="AE84" i="14"/>
  <c r="DT84" i="9"/>
  <c r="AF84" i="14"/>
  <c r="DU84" i="9"/>
  <c r="AG84" i="14"/>
  <c r="DV84" i="9"/>
  <c r="AH84" i="14"/>
  <c r="DW84" i="9"/>
  <c r="AI84" i="14"/>
  <c r="DX84" i="9"/>
  <c r="AJ84" i="14"/>
  <c r="DY84" i="9"/>
  <c r="AK84" i="14"/>
  <c r="DZ84" i="9"/>
  <c r="AL84" i="14"/>
  <c r="EA84" i="9"/>
  <c r="AM84" i="14"/>
  <c r="EB84" i="9"/>
  <c r="AN84" i="14"/>
  <c r="EC84" i="9"/>
  <c r="AO84" i="14"/>
  <c r="ED84" i="9"/>
  <c r="AP84" i="14"/>
  <c r="EE84" i="9"/>
  <c r="AQ84" i="14"/>
  <c r="EF84" i="9"/>
  <c r="AR84" i="14"/>
  <c r="EG84" i="9"/>
  <c r="AS84" i="14"/>
  <c r="EH84" i="9"/>
  <c r="AT84" i="14"/>
  <c r="EI84" i="9"/>
  <c r="AU84" i="14"/>
  <c r="EJ84" i="9"/>
  <c r="AV84" i="14"/>
  <c r="EK84" i="9"/>
  <c r="AW84" i="14"/>
  <c r="EL84" i="9"/>
  <c r="AX84" i="14"/>
  <c r="EM84" i="9"/>
  <c r="AY84" i="14"/>
  <c r="EN84" i="9"/>
  <c r="AZ84" i="14"/>
  <c r="EO84" i="9"/>
  <c r="BA84" i="14"/>
  <c r="EP84" i="9"/>
  <c r="BB84" i="14"/>
  <c r="EQ84" i="9"/>
  <c r="BC84" i="14"/>
  <c r="ER84" i="9"/>
  <c r="BD84" i="14"/>
  <c r="ES84" i="9"/>
  <c r="BE84" i="14"/>
  <c r="ET84" i="9"/>
  <c r="BF84" i="14"/>
  <c r="EU84" i="9"/>
  <c r="BG84" i="14"/>
  <c r="EV84" i="9"/>
  <c r="BH84" i="14"/>
  <c r="EW84" i="9"/>
  <c r="BI84" i="14"/>
  <c r="EX84" i="9"/>
  <c r="BJ84" i="14"/>
  <c r="EY84" i="9"/>
  <c r="BK84" i="14"/>
  <c r="EZ84" i="9"/>
  <c r="BL84" i="14"/>
  <c r="FA84" i="9"/>
  <c r="BM84" i="14"/>
  <c r="FB84" i="9"/>
  <c r="BN84" i="14"/>
  <c r="FC84" i="9"/>
  <c r="BO84" i="14"/>
  <c r="FD84" i="9"/>
  <c r="BP84" i="14"/>
  <c r="FE84" i="9"/>
  <c r="BQ84" i="14"/>
  <c r="FF84" i="9"/>
  <c r="BR84" i="14"/>
  <c r="FG84" i="9"/>
  <c r="BS84" i="14"/>
  <c r="FH84" i="9"/>
  <c r="BT84" i="14"/>
  <c r="FI84" i="9"/>
  <c r="BU84" i="14"/>
  <c r="FJ84" i="9"/>
  <c r="BV84" i="14"/>
  <c r="FK84" i="9"/>
  <c r="BW84" i="14"/>
  <c r="FL84" i="9"/>
  <c r="BX84" i="14"/>
  <c r="FM84" i="9"/>
  <c r="BY84" i="14"/>
  <c r="FN84" i="9"/>
  <c r="BZ84" i="14"/>
  <c r="FO84" i="9"/>
  <c r="CA84" i="14"/>
  <c r="FP84" i="9"/>
  <c r="CB84" i="14"/>
  <c r="FQ84" i="9"/>
  <c r="CC84" i="14"/>
  <c r="FR84" i="9"/>
  <c r="CD84" i="14"/>
  <c r="FS84" i="9"/>
  <c r="CE84" i="14"/>
  <c r="FT84" i="9"/>
  <c r="CF84" i="14"/>
  <c r="FU84" i="9"/>
  <c r="CG84" i="14"/>
  <c r="FV84" i="9"/>
  <c r="CH84" i="14"/>
  <c r="FW84" i="9"/>
  <c r="CI84" i="14"/>
  <c r="FX84" i="9"/>
  <c r="CJ84" i="14"/>
  <c r="FY84" i="9"/>
  <c r="CK84" i="14"/>
  <c r="FZ84" i="9"/>
  <c r="CL84" i="14"/>
  <c r="GA84" i="9"/>
  <c r="CM84" i="14"/>
  <c r="GB84" i="9"/>
  <c r="GC84" i="9"/>
  <c r="B84" i="14"/>
  <c r="CQ84" i="9"/>
  <c r="GD84" i="9"/>
  <c r="I84" i="7"/>
  <c r="CZ24" i="14"/>
  <c r="K24" i="19"/>
  <c r="BM15" i="19"/>
  <c r="BM69" i="19"/>
  <c r="AE28" i="18"/>
  <c r="DA2" i="14"/>
  <c r="L2" i="19"/>
  <c r="CN85" i="14"/>
  <c r="C85" i="14"/>
  <c r="CR85" i="9"/>
  <c r="D85" i="14"/>
  <c r="CS85" i="9"/>
  <c r="E85" i="14"/>
  <c r="CT85" i="9"/>
  <c r="F85" i="14"/>
  <c r="CU85" i="9"/>
  <c r="G85" i="14"/>
  <c r="CV85" i="9"/>
  <c r="H85" i="14"/>
  <c r="CW85" i="9"/>
  <c r="I85" i="14"/>
  <c r="CX85" i="9"/>
  <c r="J85" i="14"/>
  <c r="CY85" i="9"/>
  <c r="K85" i="14"/>
  <c r="CZ85" i="9"/>
  <c r="L85" i="14"/>
  <c r="DA85" i="9"/>
  <c r="M85" i="14"/>
  <c r="DB85" i="9"/>
  <c r="N85" i="14"/>
  <c r="DC85" i="9"/>
  <c r="O85" i="14"/>
  <c r="DD85" i="9"/>
  <c r="P85" i="14"/>
  <c r="DE85" i="9"/>
  <c r="Q85" i="14"/>
  <c r="DF85" i="9"/>
  <c r="R85" i="14"/>
  <c r="DG85" i="9"/>
  <c r="S85" i="14"/>
  <c r="DH85" i="9"/>
  <c r="T85" i="14"/>
  <c r="DI85" i="9"/>
  <c r="U85" i="14"/>
  <c r="DJ85" i="9"/>
  <c r="V85" i="14"/>
  <c r="DK85" i="9"/>
  <c r="W85" i="14"/>
  <c r="DL85" i="9"/>
  <c r="X85" i="14"/>
  <c r="DM85" i="9"/>
  <c r="Y85" i="14"/>
  <c r="DN85" i="9"/>
  <c r="Z85" i="14"/>
  <c r="DO85" i="9"/>
  <c r="AA85" i="14"/>
  <c r="DP85" i="9"/>
  <c r="AB85" i="14"/>
  <c r="DQ85" i="9"/>
  <c r="AC85" i="14"/>
  <c r="DR85" i="9"/>
  <c r="AD85" i="14"/>
  <c r="DS85" i="9"/>
  <c r="AE85" i="14"/>
  <c r="DT85" i="9"/>
  <c r="AF85" i="14"/>
  <c r="DU85" i="9"/>
  <c r="AG85" i="14"/>
  <c r="DV85" i="9"/>
  <c r="AH85" i="14"/>
  <c r="DW85" i="9"/>
  <c r="AI85" i="14"/>
  <c r="DX85" i="9"/>
  <c r="AJ85" i="14"/>
  <c r="DY85" i="9"/>
  <c r="AK85" i="14"/>
  <c r="DZ85" i="9"/>
  <c r="AL85" i="14"/>
  <c r="EA85" i="9"/>
  <c r="AM85" i="14"/>
  <c r="EB85" i="9"/>
  <c r="AN85" i="14"/>
  <c r="EC85" i="9"/>
  <c r="AO85" i="14"/>
  <c r="ED85" i="9"/>
  <c r="AP85" i="14"/>
  <c r="EE85" i="9"/>
  <c r="AQ85" i="14"/>
  <c r="EF85" i="9"/>
  <c r="AR85" i="14"/>
  <c r="EG85" i="9"/>
  <c r="AS85" i="14"/>
  <c r="EH85" i="9"/>
  <c r="AT85" i="14"/>
  <c r="EI85" i="9"/>
  <c r="AU85" i="14"/>
  <c r="EJ85" i="9"/>
  <c r="AV85" i="14"/>
  <c r="EK85" i="9"/>
  <c r="AW85" i="14"/>
  <c r="EL85" i="9"/>
  <c r="AX85" i="14"/>
  <c r="EM85" i="9"/>
  <c r="AY85" i="14"/>
  <c r="EN85" i="9"/>
  <c r="AZ85" i="14"/>
  <c r="EO85" i="9"/>
  <c r="BA85" i="14"/>
  <c r="EP85" i="9"/>
  <c r="BB85" i="14"/>
  <c r="EQ85" i="9"/>
  <c r="BC85" i="14"/>
  <c r="ER85" i="9"/>
  <c r="BD85" i="14"/>
  <c r="ES85" i="9"/>
  <c r="BE85" i="14"/>
  <c r="ET85" i="9"/>
  <c r="BF85" i="14"/>
  <c r="EU85" i="9"/>
  <c r="BG85" i="14"/>
  <c r="EV85" i="9"/>
  <c r="BH85" i="14"/>
  <c r="EW85" i="9"/>
  <c r="BI85" i="14"/>
  <c r="EX85" i="9"/>
  <c r="BJ85" i="14"/>
  <c r="EY85" i="9"/>
  <c r="BK85" i="14"/>
  <c r="EZ85" i="9"/>
  <c r="BL85" i="14"/>
  <c r="FA85" i="9"/>
  <c r="BM85" i="14"/>
  <c r="FB85" i="9"/>
  <c r="BN85" i="14"/>
  <c r="FC85" i="9"/>
  <c r="BO85" i="14"/>
  <c r="FD85" i="9"/>
  <c r="BP85" i="14"/>
  <c r="FE85" i="9"/>
  <c r="BQ85" i="14"/>
  <c r="FF85" i="9"/>
  <c r="BR85" i="14"/>
  <c r="FG85" i="9"/>
  <c r="BS85" i="14"/>
  <c r="FH85" i="9"/>
  <c r="BT85" i="14"/>
  <c r="FI85" i="9"/>
  <c r="BU85" i="14"/>
  <c r="FJ85" i="9"/>
  <c r="BV85" i="14"/>
  <c r="FK85" i="9"/>
  <c r="BW85" i="14"/>
  <c r="FL85" i="9"/>
  <c r="BX85" i="14"/>
  <c r="FM85" i="9"/>
  <c r="BY85" i="14"/>
  <c r="FN85" i="9"/>
  <c r="BZ85" i="14"/>
  <c r="FO85" i="9"/>
  <c r="CA85" i="14"/>
  <c r="FP85" i="9"/>
  <c r="CB85" i="14"/>
  <c r="FQ85" i="9"/>
  <c r="CC85" i="14"/>
  <c r="FR85" i="9"/>
  <c r="CD85" i="14"/>
  <c r="FS85" i="9"/>
  <c r="CE85" i="14"/>
  <c r="FT85" i="9"/>
  <c r="CF85" i="14"/>
  <c r="FU85" i="9"/>
  <c r="CG85" i="14"/>
  <c r="FV85" i="9"/>
  <c r="CH85" i="14"/>
  <c r="FW85" i="9"/>
  <c r="CI85" i="14"/>
  <c r="FX85" i="9"/>
  <c r="CJ85" i="14"/>
  <c r="FY85" i="9"/>
  <c r="CK85" i="14"/>
  <c r="FZ85" i="9"/>
  <c r="CL85" i="14"/>
  <c r="GA85" i="9"/>
  <c r="CM85" i="14"/>
  <c r="GB85" i="9"/>
  <c r="GC85" i="9"/>
  <c r="B85" i="14"/>
  <c r="CQ85" i="9"/>
  <c r="GD85" i="9"/>
  <c r="I85" i="7"/>
  <c r="DA25" i="14"/>
  <c r="L25" i="19"/>
  <c r="BN15" i="19"/>
  <c r="BN69" i="19"/>
  <c r="AF28" i="18"/>
  <c r="DB2" i="14"/>
  <c r="M2" i="19"/>
  <c r="CN86" i="14"/>
  <c r="C86" i="14"/>
  <c r="CR86" i="9"/>
  <c r="D86" i="14"/>
  <c r="CS86" i="9"/>
  <c r="E86" i="14"/>
  <c r="CT86" i="9"/>
  <c r="F86" i="14"/>
  <c r="CU86" i="9"/>
  <c r="G86" i="14"/>
  <c r="CV86" i="9"/>
  <c r="H86" i="14"/>
  <c r="CW86" i="9"/>
  <c r="I86" i="14"/>
  <c r="CX86" i="9"/>
  <c r="J86" i="14"/>
  <c r="CY86" i="9"/>
  <c r="K86" i="14"/>
  <c r="CZ86" i="9"/>
  <c r="L86" i="14"/>
  <c r="DA86" i="9"/>
  <c r="M86" i="14"/>
  <c r="DB86" i="9"/>
  <c r="N86" i="14"/>
  <c r="DC86" i="9"/>
  <c r="O86" i="14"/>
  <c r="DD86" i="9"/>
  <c r="P86" i="14"/>
  <c r="DE86" i="9"/>
  <c r="Q86" i="14"/>
  <c r="DF86" i="9"/>
  <c r="R86" i="14"/>
  <c r="DG86" i="9"/>
  <c r="S86" i="14"/>
  <c r="DH86" i="9"/>
  <c r="T86" i="14"/>
  <c r="DI86" i="9"/>
  <c r="U86" i="14"/>
  <c r="DJ86" i="9"/>
  <c r="V86" i="14"/>
  <c r="DK86" i="9"/>
  <c r="W86" i="14"/>
  <c r="DL86" i="9"/>
  <c r="X86" i="14"/>
  <c r="DM86" i="9"/>
  <c r="Y86" i="14"/>
  <c r="DN86" i="9"/>
  <c r="Z86" i="14"/>
  <c r="DO86" i="9"/>
  <c r="AA86" i="14"/>
  <c r="DP86" i="9"/>
  <c r="AB86" i="14"/>
  <c r="DQ86" i="9"/>
  <c r="AC86" i="14"/>
  <c r="DR86" i="9"/>
  <c r="AD86" i="14"/>
  <c r="DS86" i="9"/>
  <c r="AE86" i="14"/>
  <c r="DT86" i="9"/>
  <c r="AF86" i="14"/>
  <c r="DU86" i="9"/>
  <c r="AG86" i="14"/>
  <c r="DV86" i="9"/>
  <c r="AH86" i="14"/>
  <c r="DW86" i="9"/>
  <c r="AI86" i="14"/>
  <c r="DX86" i="9"/>
  <c r="AJ86" i="14"/>
  <c r="DY86" i="9"/>
  <c r="AK86" i="14"/>
  <c r="DZ86" i="9"/>
  <c r="AL86" i="14"/>
  <c r="EA86" i="9"/>
  <c r="AM86" i="14"/>
  <c r="EB86" i="9"/>
  <c r="AN86" i="14"/>
  <c r="EC86" i="9"/>
  <c r="AO86" i="14"/>
  <c r="ED86" i="9"/>
  <c r="AP86" i="14"/>
  <c r="EE86" i="9"/>
  <c r="AQ86" i="14"/>
  <c r="EF86" i="9"/>
  <c r="AR86" i="14"/>
  <c r="EG86" i="9"/>
  <c r="AS86" i="14"/>
  <c r="EH86" i="9"/>
  <c r="AT86" i="14"/>
  <c r="EI86" i="9"/>
  <c r="AU86" i="14"/>
  <c r="EJ86" i="9"/>
  <c r="AV86" i="14"/>
  <c r="EK86" i="9"/>
  <c r="AW86" i="14"/>
  <c r="EL86" i="9"/>
  <c r="AX86" i="14"/>
  <c r="EM86" i="9"/>
  <c r="AY86" i="14"/>
  <c r="EN86" i="9"/>
  <c r="AZ86" i="14"/>
  <c r="EO86" i="9"/>
  <c r="BA86" i="14"/>
  <c r="EP86" i="9"/>
  <c r="BB86" i="14"/>
  <c r="EQ86" i="9"/>
  <c r="BC86" i="14"/>
  <c r="ER86" i="9"/>
  <c r="BD86" i="14"/>
  <c r="ES86" i="9"/>
  <c r="BE86" i="14"/>
  <c r="ET86" i="9"/>
  <c r="BF86" i="14"/>
  <c r="EU86" i="9"/>
  <c r="BG86" i="14"/>
  <c r="EV86" i="9"/>
  <c r="BH86" i="14"/>
  <c r="EW86" i="9"/>
  <c r="BI86" i="14"/>
  <c r="EX86" i="9"/>
  <c r="BJ86" i="14"/>
  <c r="EY86" i="9"/>
  <c r="BK86" i="14"/>
  <c r="EZ86" i="9"/>
  <c r="BL86" i="14"/>
  <c r="FA86" i="9"/>
  <c r="BM86" i="14"/>
  <c r="FB86" i="9"/>
  <c r="BN86" i="14"/>
  <c r="FC86" i="9"/>
  <c r="BO86" i="14"/>
  <c r="FD86" i="9"/>
  <c r="BP86" i="14"/>
  <c r="FE86" i="9"/>
  <c r="BQ86" i="14"/>
  <c r="FF86" i="9"/>
  <c r="BR86" i="14"/>
  <c r="FG86" i="9"/>
  <c r="BS86" i="14"/>
  <c r="FH86" i="9"/>
  <c r="BT86" i="14"/>
  <c r="FI86" i="9"/>
  <c r="BU86" i="14"/>
  <c r="FJ86" i="9"/>
  <c r="BV86" i="14"/>
  <c r="FK86" i="9"/>
  <c r="BW86" i="14"/>
  <c r="FL86" i="9"/>
  <c r="BX86" i="14"/>
  <c r="FM86" i="9"/>
  <c r="BY86" i="14"/>
  <c r="FN86" i="9"/>
  <c r="BZ86" i="14"/>
  <c r="FO86" i="9"/>
  <c r="CA86" i="14"/>
  <c r="FP86" i="9"/>
  <c r="CB86" i="14"/>
  <c r="FQ86" i="9"/>
  <c r="CC86" i="14"/>
  <c r="FR86" i="9"/>
  <c r="CD86" i="14"/>
  <c r="FS86" i="9"/>
  <c r="CE86" i="14"/>
  <c r="FT86" i="9"/>
  <c r="CF86" i="14"/>
  <c r="FU86" i="9"/>
  <c r="CG86" i="14"/>
  <c r="FV86" i="9"/>
  <c r="CH86" i="14"/>
  <c r="FW86" i="9"/>
  <c r="CI86" i="14"/>
  <c r="FX86" i="9"/>
  <c r="CJ86" i="14"/>
  <c r="FY86" i="9"/>
  <c r="CK86" i="14"/>
  <c r="FZ86" i="9"/>
  <c r="CL86" i="14"/>
  <c r="GA86" i="9"/>
  <c r="CM86" i="14"/>
  <c r="GB86" i="9"/>
  <c r="GC86" i="9"/>
  <c r="B86" i="14"/>
  <c r="CQ86" i="9"/>
  <c r="GD86" i="9"/>
  <c r="I86" i="7"/>
  <c r="DB26" i="14"/>
  <c r="M26" i="19"/>
  <c r="BO15" i="19"/>
  <c r="BO69" i="19"/>
  <c r="AG28" i="18"/>
  <c r="DC2" i="14"/>
  <c r="N2" i="19"/>
  <c r="CN87" i="14"/>
  <c r="C87" i="14"/>
  <c r="CR87" i="9"/>
  <c r="D87" i="14"/>
  <c r="CS87" i="9"/>
  <c r="E87" i="14"/>
  <c r="CT87" i="9"/>
  <c r="F87" i="14"/>
  <c r="CU87" i="9"/>
  <c r="G87" i="14"/>
  <c r="CV87" i="9"/>
  <c r="H87" i="14"/>
  <c r="CW87" i="9"/>
  <c r="I87" i="14"/>
  <c r="CX87" i="9"/>
  <c r="J87" i="14"/>
  <c r="CY87" i="9"/>
  <c r="K87" i="14"/>
  <c r="CZ87" i="9"/>
  <c r="L87" i="14"/>
  <c r="DA87" i="9"/>
  <c r="M87" i="14"/>
  <c r="DB87" i="9"/>
  <c r="N87" i="14"/>
  <c r="DC87" i="9"/>
  <c r="O87" i="14"/>
  <c r="DD87" i="9"/>
  <c r="P87" i="14"/>
  <c r="DE87" i="9"/>
  <c r="Q87" i="14"/>
  <c r="DF87" i="9"/>
  <c r="R87" i="14"/>
  <c r="DG87" i="9"/>
  <c r="S87" i="14"/>
  <c r="DH87" i="9"/>
  <c r="T87" i="14"/>
  <c r="DI87" i="9"/>
  <c r="U87" i="14"/>
  <c r="DJ87" i="9"/>
  <c r="V87" i="14"/>
  <c r="DK87" i="9"/>
  <c r="W87" i="14"/>
  <c r="DL87" i="9"/>
  <c r="X87" i="14"/>
  <c r="DM87" i="9"/>
  <c r="Y87" i="14"/>
  <c r="DN87" i="9"/>
  <c r="Z87" i="14"/>
  <c r="DO87" i="9"/>
  <c r="AA87" i="14"/>
  <c r="DP87" i="9"/>
  <c r="AB87" i="14"/>
  <c r="DQ87" i="9"/>
  <c r="AC87" i="14"/>
  <c r="DR87" i="9"/>
  <c r="AD87" i="14"/>
  <c r="DS87" i="9"/>
  <c r="AE87" i="14"/>
  <c r="DT87" i="9"/>
  <c r="AF87" i="14"/>
  <c r="DU87" i="9"/>
  <c r="AG87" i="14"/>
  <c r="DV87" i="9"/>
  <c r="AH87" i="14"/>
  <c r="DW87" i="9"/>
  <c r="AI87" i="14"/>
  <c r="DX87" i="9"/>
  <c r="AJ87" i="14"/>
  <c r="DY87" i="9"/>
  <c r="AK87" i="14"/>
  <c r="DZ87" i="9"/>
  <c r="AL87" i="14"/>
  <c r="EA87" i="9"/>
  <c r="AM87" i="14"/>
  <c r="EB87" i="9"/>
  <c r="AN87" i="14"/>
  <c r="EC87" i="9"/>
  <c r="AO87" i="14"/>
  <c r="ED87" i="9"/>
  <c r="AP87" i="14"/>
  <c r="EE87" i="9"/>
  <c r="AQ87" i="14"/>
  <c r="EF87" i="9"/>
  <c r="AR87" i="14"/>
  <c r="EG87" i="9"/>
  <c r="AS87" i="14"/>
  <c r="EH87" i="9"/>
  <c r="AT87" i="14"/>
  <c r="EI87" i="9"/>
  <c r="AU87" i="14"/>
  <c r="EJ87" i="9"/>
  <c r="AV87" i="14"/>
  <c r="EK87" i="9"/>
  <c r="AW87" i="14"/>
  <c r="EL87" i="9"/>
  <c r="AX87" i="14"/>
  <c r="EM87" i="9"/>
  <c r="AY87" i="14"/>
  <c r="EN87" i="9"/>
  <c r="AZ87" i="14"/>
  <c r="EO87" i="9"/>
  <c r="BA87" i="14"/>
  <c r="EP87" i="9"/>
  <c r="BB87" i="14"/>
  <c r="EQ87" i="9"/>
  <c r="BC87" i="14"/>
  <c r="ER87" i="9"/>
  <c r="BD87" i="14"/>
  <c r="ES87" i="9"/>
  <c r="BE87" i="14"/>
  <c r="ET87" i="9"/>
  <c r="BF87" i="14"/>
  <c r="EU87" i="9"/>
  <c r="BG87" i="14"/>
  <c r="EV87" i="9"/>
  <c r="BH87" i="14"/>
  <c r="EW87" i="9"/>
  <c r="BI87" i="14"/>
  <c r="EX87" i="9"/>
  <c r="BJ87" i="14"/>
  <c r="EY87" i="9"/>
  <c r="BK87" i="14"/>
  <c r="EZ87" i="9"/>
  <c r="BL87" i="14"/>
  <c r="FA87" i="9"/>
  <c r="BM87" i="14"/>
  <c r="FB87" i="9"/>
  <c r="BN87" i="14"/>
  <c r="FC87" i="9"/>
  <c r="BO87" i="14"/>
  <c r="FD87" i="9"/>
  <c r="BP87" i="14"/>
  <c r="FE87" i="9"/>
  <c r="BQ87" i="14"/>
  <c r="FF87" i="9"/>
  <c r="BR87" i="14"/>
  <c r="FG87" i="9"/>
  <c r="BS87" i="14"/>
  <c r="FH87" i="9"/>
  <c r="BT87" i="14"/>
  <c r="FI87" i="9"/>
  <c r="BU87" i="14"/>
  <c r="FJ87" i="9"/>
  <c r="BV87" i="14"/>
  <c r="FK87" i="9"/>
  <c r="BW87" i="14"/>
  <c r="FL87" i="9"/>
  <c r="BX87" i="14"/>
  <c r="FM87" i="9"/>
  <c r="BY87" i="14"/>
  <c r="FN87" i="9"/>
  <c r="BZ87" i="14"/>
  <c r="FO87" i="9"/>
  <c r="CA87" i="14"/>
  <c r="FP87" i="9"/>
  <c r="CB87" i="14"/>
  <c r="FQ87" i="9"/>
  <c r="CC87" i="14"/>
  <c r="FR87" i="9"/>
  <c r="CD87" i="14"/>
  <c r="FS87" i="9"/>
  <c r="CE87" i="14"/>
  <c r="FT87" i="9"/>
  <c r="CF87" i="14"/>
  <c r="FU87" i="9"/>
  <c r="CG87" i="14"/>
  <c r="FV87" i="9"/>
  <c r="CH87" i="14"/>
  <c r="FW87" i="9"/>
  <c r="CI87" i="14"/>
  <c r="FX87" i="9"/>
  <c r="CJ87" i="14"/>
  <c r="FY87" i="9"/>
  <c r="CK87" i="14"/>
  <c r="FZ87" i="9"/>
  <c r="CL87" i="14"/>
  <c r="GA87" i="9"/>
  <c r="CM87" i="14"/>
  <c r="GB87" i="9"/>
  <c r="GC87" i="9"/>
  <c r="B87" i="14"/>
  <c r="CQ87" i="9"/>
  <c r="GD87" i="9"/>
  <c r="I87" i="7"/>
  <c r="DC27" i="14"/>
  <c r="N27" i="19"/>
  <c r="BP15" i="19"/>
  <c r="BP69" i="19"/>
  <c r="AH28" i="18"/>
  <c r="DD2" i="14"/>
  <c r="O2" i="19"/>
  <c r="CN88" i="14"/>
  <c r="C88" i="14"/>
  <c r="CR88" i="9"/>
  <c r="D88" i="14"/>
  <c r="CS88" i="9"/>
  <c r="E88" i="14"/>
  <c r="CT88" i="9"/>
  <c r="F88" i="14"/>
  <c r="CU88" i="9"/>
  <c r="G88" i="14"/>
  <c r="CV88" i="9"/>
  <c r="H88" i="14"/>
  <c r="CW88" i="9"/>
  <c r="I88" i="14"/>
  <c r="CX88" i="9"/>
  <c r="J88" i="14"/>
  <c r="CY88" i="9"/>
  <c r="K88" i="14"/>
  <c r="CZ88" i="9"/>
  <c r="L88" i="14"/>
  <c r="DA88" i="9"/>
  <c r="M88" i="14"/>
  <c r="DB88" i="9"/>
  <c r="N88" i="14"/>
  <c r="DC88" i="9"/>
  <c r="O88" i="14"/>
  <c r="DD88" i="9"/>
  <c r="P88" i="14"/>
  <c r="DE88" i="9"/>
  <c r="Q88" i="14"/>
  <c r="DF88" i="9"/>
  <c r="R88" i="14"/>
  <c r="DG88" i="9"/>
  <c r="S88" i="14"/>
  <c r="DH88" i="9"/>
  <c r="T88" i="14"/>
  <c r="DI88" i="9"/>
  <c r="U88" i="14"/>
  <c r="DJ88" i="9"/>
  <c r="V88" i="14"/>
  <c r="DK88" i="9"/>
  <c r="W88" i="14"/>
  <c r="DL88" i="9"/>
  <c r="X88" i="14"/>
  <c r="DM88" i="9"/>
  <c r="Y88" i="14"/>
  <c r="DN88" i="9"/>
  <c r="Z88" i="14"/>
  <c r="DO88" i="9"/>
  <c r="AA88" i="14"/>
  <c r="DP88" i="9"/>
  <c r="AB88" i="14"/>
  <c r="DQ88" i="9"/>
  <c r="AC88" i="14"/>
  <c r="DR88" i="9"/>
  <c r="AD88" i="14"/>
  <c r="DS88" i="9"/>
  <c r="AE88" i="14"/>
  <c r="DT88" i="9"/>
  <c r="AF88" i="14"/>
  <c r="DU88" i="9"/>
  <c r="AG88" i="14"/>
  <c r="DV88" i="9"/>
  <c r="AH88" i="14"/>
  <c r="DW88" i="9"/>
  <c r="AI88" i="14"/>
  <c r="DX88" i="9"/>
  <c r="AJ88" i="14"/>
  <c r="DY88" i="9"/>
  <c r="AK88" i="14"/>
  <c r="DZ88" i="9"/>
  <c r="AL88" i="14"/>
  <c r="EA88" i="9"/>
  <c r="AM88" i="14"/>
  <c r="EB88" i="9"/>
  <c r="AN88" i="14"/>
  <c r="EC88" i="9"/>
  <c r="AO88" i="14"/>
  <c r="ED88" i="9"/>
  <c r="AP88" i="14"/>
  <c r="EE88" i="9"/>
  <c r="AQ88" i="14"/>
  <c r="EF88" i="9"/>
  <c r="AR88" i="14"/>
  <c r="EG88" i="9"/>
  <c r="AS88" i="14"/>
  <c r="EH88" i="9"/>
  <c r="AT88" i="14"/>
  <c r="EI88" i="9"/>
  <c r="AU88" i="14"/>
  <c r="EJ88" i="9"/>
  <c r="AV88" i="14"/>
  <c r="EK88" i="9"/>
  <c r="AW88" i="14"/>
  <c r="EL88" i="9"/>
  <c r="AX88" i="14"/>
  <c r="EM88" i="9"/>
  <c r="AY88" i="14"/>
  <c r="EN88" i="9"/>
  <c r="AZ88" i="14"/>
  <c r="EO88" i="9"/>
  <c r="BA88" i="14"/>
  <c r="EP88" i="9"/>
  <c r="BB88" i="14"/>
  <c r="EQ88" i="9"/>
  <c r="BC88" i="14"/>
  <c r="ER88" i="9"/>
  <c r="BD88" i="14"/>
  <c r="ES88" i="9"/>
  <c r="BE88" i="14"/>
  <c r="ET88" i="9"/>
  <c r="BF88" i="14"/>
  <c r="EU88" i="9"/>
  <c r="BG88" i="14"/>
  <c r="EV88" i="9"/>
  <c r="BH88" i="14"/>
  <c r="EW88" i="9"/>
  <c r="BI88" i="14"/>
  <c r="EX88" i="9"/>
  <c r="BJ88" i="14"/>
  <c r="EY88" i="9"/>
  <c r="BK88" i="14"/>
  <c r="EZ88" i="9"/>
  <c r="BL88" i="14"/>
  <c r="FA88" i="9"/>
  <c r="BM88" i="14"/>
  <c r="FB88" i="9"/>
  <c r="BN88" i="14"/>
  <c r="FC88" i="9"/>
  <c r="BO88" i="14"/>
  <c r="FD88" i="9"/>
  <c r="BP88" i="14"/>
  <c r="FE88" i="9"/>
  <c r="BQ88" i="14"/>
  <c r="FF88" i="9"/>
  <c r="BR88" i="14"/>
  <c r="FG88" i="9"/>
  <c r="BS88" i="14"/>
  <c r="FH88" i="9"/>
  <c r="BT88" i="14"/>
  <c r="FI88" i="9"/>
  <c r="BU88" i="14"/>
  <c r="FJ88" i="9"/>
  <c r="BV88" i="14"/>
  <c r="FK88" i="9"/>
  <c r="BW88" i="14"/>
  <c r="FL88" i="9"/>
  <c r="BX88" i="14"/>
  <c r="FM88" i="9"/>
  <c r="BY88" i="14"/>
  <c r="FN88" i="9"/>
  <c r="BZ88" i="14"/>
  <c r="FO88" i="9"/>
  <c r="CA88" i="14"/>
  <c r="FP88" i="9"/>
  <c r="CB88" i="14"/>
  <c r="FQ88" i="9"/>
  <c r="CC88" i="14"/>
  <c r="FR88" i="9"/>
  <c r="CD88" i="14"/>
  <c r="FS88" i="9"/>
  <c r="CE88" i="14"/>
  <c r="FT88" i="9"/>
  <c r="CF88" i="14"/>
  <c r="FU88" i="9"/>
  <c r="CG88" i="14"/>
  <c r="FV88" i="9"/>
  <c r="CH88" i="14"/>
  <c r="FW88" i="9"/>
  <c r="CI88" i="14"/>
  <c r="FX88" i="9"/>
  <c r="CJ88" i="14"/>
  <c r="FY88" i="9"/>
  <c r="CK88" i="14"/>
  <c r="FZ88" i="9"/>
  <c r="CL88" i="14"/>
  <c r="GA88" i="9"/>
  <c r="CM88" i="14"/>
  <c r="GB88" i="9"/>
  <c r="GC88" i="9"/>
  <c r="B88" i="14"/>
  <c r="CQ88" i="9"/>
  <c r="GD88" i="9"/>
  <c r="I88" i="7"/>
  <c r="DD28" i="14"/>
  <c r="O28" i="19"/>
  <c r="BQ15" i="19"/>
  <c r="BQ69" i="19"/>
  <c r="AI28" i="18"/>
  <c r="DE2" i="14"/>
  <c r="P2" i="19"/>
  <c r="CN89" i="14"/>
  <c r="C89" i="14"/>
  <c r="CR89" i="9"/>
  <c r="D89" i="14"/>
  <c r="CS89" i="9"/>
  <c r="E89" i="14"/>
  <c r="CT89" i="9"/>
  <c r="F89" i="14"/>
  <c r="CU89" i="9"/>
  <c r="G89" i="14"/>
  <c r="CV89" i="9"/>
  <c r="H89" i="14"/>
  <c r="CW89" i="9"/>
  <c r="I89" i="14"/>
  <c r="CX89" i="9"/>
  <c r="J89" i="14"/>
  <c r="CY89" i="9"/>
  <c r="K89" i="14"/>
  <c r="CZ89" i="9"/>
  <c r="L89" i="14"/>
  <c r="DA89" i="9"/>
  <c r="M89" i="14"/>
  <c r="DB89" i="9"/>
  <c r="N89" i="14"/>
  <c r="DC89" i="9"/>
  <c r="O89" i="14"/>
  <c r="DD89" i="9"/>
  <c r="P89" i="14"/>
  <c r="DE89" i="9"/>
  <c r="Q89" i="14"/>
  <c r="DF89" i="9"/>
  <c r="R89" i="14"/>
  <c r="DG89" i="9"/>
  <c r="S89" i="14"/>
  <c r="DH89" i="9"/>
  <c r="T89" i="14"/>
  <c r="DI89" i="9"/>
  <c r="U89" i="14"/>
  <c r="DJ89" i="9"/>
  <c r="V89" i="14"/>
  <c r="DK89" i="9"/>
  <c r="W89" i="14"/>
  <c r="DL89" i="9"/>
  <c r="X89" i="14"/>
  <c r="DM89" i="9"/>
  <c r="Y89" i="14"/>
  <c r="DN89" i="9"/>
  <c r="Z89" i="14"/>
  <c r="DO89" i="9"/>
  <c r="AA89" i="14"/>
  <c r="DP89" i="9"/>
  <c r="AB89" i="14"/>
  <c r="DQ89" i="9"/>
  <c r="AC89" i="14"/>
  <c r="DR89" i="9"/>
  <c r="AD89" i="14"/>
  <c r="DS89" i="9"/>
  <c r="AE89" i="14"/>
  <c r="DT89" i="9"/>
  <c r="AF89" i="14"/>
  <c r="DU89" i="9"/>
  <c r="AG89" i="14"/>
  <c r="DV89" i="9"/>
  <c r="AH89" i="14"/>
  <c r="DW89" i="9"/>
  <c r="AI89" i="14"/>
  <c r="DX89" i="9"/>
  <c r="AJ89" i="14"/>
  <c r="DY89" i="9"/>
  <c r="AK89" i="14"/>
  <c r="DZ89" i="9"/>
  <c r="AL89" i="14"/>
  <c r="EA89" i="9"/>
  <c r="AM89" i="14"/>
  <c r="EB89" i="9"/>
  <c r="AN89" i="14"/>
  <c r="EC89" i="9"/>
  <c r="AO89" i="14"/>
  <c r="ED89" i="9"/>
  <c r="AP89" i="14"/>
  <c r="EE89" i="9"/>
  <c r="AQ89" i="14"/>
  <c r="EF89" i="9"/>
  <c r="AR89" i="14"/>
  <c r="EG89" i="9"/>
  <c r="AS89" i="14"/>
  <c r="EH89" i="9"/>
  <c r="AT89" i="14"/>
  <c r="EI89" i="9"/>
  <c r="AU89" i="14"/>
  <c r="EJ89" i="9"/>
  <c r="AV89" i="14"/>
  <c r="EK89" i="9"/>
  <c r="AW89" i="14"/>
  <c r="EL89" i="9"/>
  <c r="AX89" i="14"/>
  <c r="EM89" i="9"/>
  <c r="AY89" i="14"/>
  <c r="EN89" i="9"/>
  <c r="AZ89" i="14"/>
  <c r="EO89" i="9"/>
  <c r="BA89" i="14"/>
  <c r="EP89" i="9"/>
  <c r="BB89" i="14"/>
  <c r="EQ89" i="9"/>
  <c r="BC89" i="14"/>
  <c r="ER89" i="9"/>
  <c r="BD89" i="14"/>
  <c r="ES89" i="9"/>
  <c r="BE89" i="14"/>
  <c r="ET89" i="9"/>
  <c r="BF89" i="14"/>
  <c r="EU89" i="9"/>
  <c r="BG89" i="14"/>
  <c r="EV89" i="9"/>
  <c r="BH89" i="14"/>
  <c r="EW89" i="9"/>
  <c r="BI89" i="14"/>
  <c r="EX89" i="9"/>
  <c r="BJ89" i="14"/>
  <c r="EY89" i="9"/>
  <c r="BK89" i="14"/>
  <c r="EZ89" i="9"/>
  <c r="BL89" i="14"/>
  <c r="FA89" i="9"/>
  <c r="BM89" i="14"/>
  <c r="FB89" i="9"/>
  <c r="BN89" i="14"/>
  <c r="FC89" i="9"/>
  <c r="BO89" i="14"/>
  <c r="FD89" i="9"/>
  <c r="BP89" i="14"/>
  <c r="FE89" i="9"/>
  <c r="BQ89" i="14"/>
  <c r="FF89" i="9"/>
  <c r="BR89" i="14"/>
  <c r="FG89" i="9"/>
  <c r="BS89" i="14"/>
  <c r="FH89" i="9"/>
  <c r="BT89" i="14"/>
  <c r="FI89" i="9"/>
  <c r="BU89" i="14"/>
  <c r="FJ89" i="9"/>
  <c r="BV89" i="14"/>
  <c r="FK89" i="9"/>
  <c r="BW89" i="14"/>
  <c r="FL89" i="9"/>
  <c r="BX89" i="14"/>
  <c r="FM89" i="9"/>
  <c r="BY89" i="14"/>
  <c r="FN89" i="9"/>
  <c r="BZ89" i="14"/>
  <c r="FO89" i="9"/>
  <c r="CA89" i="14"/>
  <c r="FP89" i="9"/>
  <c r="CB89" i="14"/>
  <c r="FQ89" i="9"/>
  <c r="CC89" i="14"/>
  <c r="FR89" i="9"/>
  <c r="CD89" i="14"/>
  <c r="FS89" i="9"/>
  <c r="CE89" i="14"/>
  <c r="FT89" i="9"/>
  <c r="CF89" i="14"/>
  <c r="FU89" i="9"/>
  <c r="CG89" i="14"/>
  <c r="FV89" i="9"/>
  <c r="CH89" i="14"/>
  <c r="FW89" i="9"/>
  <c r="CI89" i="14"/>
  <c r="FX89" i="9"/>
  <c r="CJ89" i="14"/>
  <c r="FY89" i="9"/>
  <c r="CK89" i="14"/>
  <c r="FZ89" i="9"/>
  <c r="CL89" i="14"/>
  <c r="GA89" i="9"/>
  <c r="CM89" i="14"/>
  <c r="GB89" i="9"/>
  <c r="GC89" i="9"/>
  <c r="B89" i="14"/>
  <c r="CQ89" i="9"/>
  <c r="GD89" i="9"/>
  <c r="I89" i="7"/>
  <c r="DE29" i="14"/>
  <c r="P29" i="19"/>
  <c r="BR15" i="19"/>
  <c r="BR69" i="19"/>
  <c r="AJ28" i="18"/>
  <c r="DF2" i="14"/>
  <c r="Q2" i="19"/>
  <c r="CN90" i="14"/>
  <c r="C90" i="14"/>
  <c r="CR90" i="9"/>
  <c r="D90" i="14"/>
  <c r="CS90" i="9"/>
  <c r="E90" i="14"/>
  <c r="CT90" i="9"/>
  <c r="F90" i="14"/>
  <c r="CU90" i="9"/>
  <c r="G90" i="14"/>
  <c r="CV90" i="9"/>
  <c r="H90" i="14"/>
  <c r="CW90" i="9"/>
  <c r="I90" i="14"/>
  <c r="CX90" i="9"/>
  <c r="J90" i="14"/>
  <c r="CY90" i="9"/>
  <c r="K90" i="14"/>
  <c r="CZ90" i="9"/>
  <c r="L90" i="14"/>
  <c r="DA90" i="9"/>
  <c r="M90" i="14"/>
  <c r="DB90" i="9"/>
  <c r="N90" i="14"/>
  <c r="DC90" i="9"/>
  <c r="O90" i="14"/>
  <c r="DD90" i="9"/>
  <c r="P90" i="14"/>
  <c r="DE90" i="9"/>
  <c r="Q90" i="14"/>
  <c r="DF90" i="9"/>
  <c r="R90" i="14"/>
  <c r="DG90" i="9"/>
  <c r="S90" i="14"/>
  <c r="DH90" i="9"/>
  <c r="T90" i="14"/>
  <c r="DI90" i="9"/>
  <c r="U90" i="14"/>
  <c r="DJ90" i="9"/>
  <c r="V90" i="14"/>
  <c r="DK90" i="9"/>
  <c r="W90" i="14"/>
  <c r="DL90" i="9"/>
  <c r="X90" i="14"/>
  <c r="DM90" i="9"/>
  <c r="Y90" i="14"/>
  <c r="DN90" i="9"/>
  <c r="Z90" i="14"/>
  <c r="DO90" i="9"/>
  <c r="AA90" i="14"/>
  <c r="DP90" i="9"/>
  <c r="AB90" i="14"/>
  <c r="DQ90" i="9"/>
  <c r="AC90" i="14"/>
  <c r="DR90" i="9"/>
  <c r="AD90" i="14"/>
  <c r="DS90" i="9"/>
  <c r="AE90" i="14"/>
  <c r="DT90" i="9"/>
  <c r="AF90" i="14"/>
  <c r="DU90" i="9"/>
  <c r="AG90" i="14"/>
  <c r="DV90" i="9"/>
  <c r="AH90" i="14"/>
  <c r="DW90" i="9"/>
  <c r="AI90" i="14"/>
  <c r="DX90" i="9"/>
  <c r="AJ90" i="14"/>
  <c r="DY90" i="9"/>
  <c r="AK90" i="14"/>
  <c r="DZ90" i="9"/>
  <c r="AL90" i="14"/>
  <c r="EA90" i="9"/>
  <c r="AM90" i="14"/>
  <c r="EB90" i="9"/>
  <c r="AN90" i="14"/>
  <c r="EC90" i="9"/>
  <c r="AO90" i="14"/>
  <c r="ED90" i="9"/>
  <c r="AP90" i="14"/>
  <c r="EE90" i="9"/>
  <c r="AQ90" i="14"/>
  <c r="EF90" i="9"/>
  <c r="AR90" i="14"/>
  <c r="EG90" i="9"/>
  <c r="AS90" i="14"/>
  <c r="EH90" i="9"/>
  <c r="AT90" i="14"/>
  <c r="EI90" i="9"/>
  <c r="AU90" i="14"/>
  <c r="EJ90" i="9"/>
  <c r="AV90" i="14"/>
  <c r="EK90" i="9"/>
  <c r="AW90" i="14"/>
  <c r="EL90" i="9"/>
  <c r="AX90" i="14"/>
  <c r="EM90" i="9"/>
  <c r="AY90" i="14"/>
  <c r="EN90" i="9"/>
  <c r="AZ90" i="14"/>
  <c r="EO90" i="9"/>
  <c r="BA90" i="14"/>
  <c r="EP90" i="9"/>
  <c r="BB90" i="14"/>
  <c r="EQ90" i="9"/>
  <c r="BC90" i="14"/>
  <c r="ER90" i="9"/>
  <c r="BD90" i="14"/>
  <c r="ES90" i="9"/>
  <c r="BE90" i="14"/>
  <c r="ET90" i="9"/>
  <c r="BF90" i="14"/>
  <c r="EU90" i="9"/>
  <c r="BG90" i="14"/>
  <c r="EV90" i="9"/>
  <c r="BH90" i="14"/>
  <c r="EW90" i="9"/>
  <c r="BI90" i="14"/>
  <c r="EX90" i="9"/>
  <c r="BJ90" i="14"/>
  <c r="EY90" i="9"/>
  <c r="BK90" i="14"/>
  <c r="EZ90" i="9"/>
  <c r="BL90" i="14"/>
  <c r="FA90" i="9"/>
  <c r="BM90" i="14"/>
  <c r="FB90" i="9"/>
  <c r="BN90" i="14"/>
  <c r="FC90" i="9"/>
  <c r="BO90" i="14"/>
  <c r="FD90" i="9"/>
  <c r="BP90" i="14"/>
  <c r="FE90" i="9"/>
  <c r="BQ90" i="14"/>
  <c r="FF90" i="9"/>
  <c r="BR90" i="14"/>
  <c r="FG90" i="9"/>
  <c r="BS90" i="14"/>
  <c r="FH90" i="9"/>
  <c r="BT90" i="14"/>
  <c r="FI90" i="9"/>
  <c r="BU90" i="14"/>
  <c r="FJ90" i="9"/>
  <c r="BV90" i="14"/>
  <c r="FK90" i="9"/>
  <c r="BW90" i="14"/>
  <c r="FL90" i="9"/>
  <c r="BX90" i="14"/>
  <c r="FM90" i="9"/>
  <c r="BY90" i="14"/>
  <c r="FN90" i="9"/>
  <c r="BZ90" i="14"/>
  <c r="FO90" i="9"/>
  <c r="CA90" i="14"/>
  <c r="FP90" i="9"/>
  <c r="CB90" i="14"/>
  <c r="FQ90" i="9"/>
  <c r="CC90" i="14"/>
  <c r="FR90" i="9"/>
  <c r="CD90" i="14"/>
  <c r="FS90" i="9"/>
  <c r="CE90" i="14"/>
  <c r="FT90" i="9"/>
  <c r="CF90" i="14"/>
  <c r="FU90" i="9"/>
  <c r="CG90" i="14"/>
  <c r="FV90" i="9"/>
  <c r="CH90" i="14"/>
  <c r="FW90" i="9"/>
  <c r="CI90" i="14"/>
  <c r="FX90" i="9"/>
  <c r="CJ90" i="14"/>
  <c r="FY90" i="9"/>
  <c r="CK90" i="14"/>
  <c r="FZ90" i="9"/>
  <c r="CL90" i="14"/>
  <c r="GA90" i="9"/>
  <c r="CM90" i="14"/>
  <c r="GB90" i="9"/>
  <c r="GC90" i="9"/>
  <c r="B90" i="14"/>
  <c r="CQ90" i="9"/>
  <c r="GD90" i="9"/>
  <c r="I90" i="7"/>
  <c r="DF30" i="14"/>
  <c r="Q30" i="19"/>
  <c r="BS15" i="19"/>
  <c r="BS69" i="19"/>
  <c r="AK28" i="18"/>
  <c r="DG2" i="14"/>
  <c r="R2" i="19"/>
  <c r="CN91" i="14"/>
  <c r="C91" i="14"/>
  <c r="CR91" i="9"/>
  <c r="D91" i="14"/>
  <c r="CS91" i="9"/>
  <c r="E91" i="14"/>
  <c r="CT91" i="9"/>
  <c r="F91" i="14"/>
  <c r="CU91" i="9"/>
  <c r="G91" i="14"/>
  <c r="CV91" i="9"/>
  <c r="H91" i="14"/>
  <c r="CW91" i="9"/>
  <c r="I91" i="14"/>
  <c r="CX91" i="9"/>
  <c r="J91" i="14"/>
  <c r="CY91" i="9"/>
  <c r="K91" i="14"/>
  <c r="CZ91" i="9"/>
  <c r="L91" i="14"/>
  <c r="DA91" i="9"/>
  <c r="M91" i="14"/>
  <c r="DB91" i="9"/>
  <c r="N91" i="14"/>
  <c r="DC91" i="9"/>
  <c r="O91" i="14"/>
  <c r="DD91" i="9"/>
  <c r="P91" i="14"/>
  <c r="DE91" i="9"/>
  <c r="Q91" i="14"/>
  <c r="DF91" i="9"/>
  <c r="R91" i="14"/>
  <c r="DG91" i="9"/>
  <c r="S91" i="14"/>
  <c r="DH91" i="9"/>
  <c r="T91" i="14"/>
  <c r="DI91" i="9"/>
  <c r="U91" i="14"/>
  <c r="DJ91" i="9"/>
  <c r="V91" i="14"/>
  <c r="DK91" i="9"/>
  <c r="W91" i="14"/>
  <c r="DL91" i="9"/>
  <c r="X91" i="14"/>
  <c r="DM91" i="9"/>
  <c r="Y91" i="14"/>
  <c r="DN91" i="9"/>
  <c r="Z91" i="14"/>
  <c r="DO91" i="9"/>
  <c r="AA91" i="14"/>
  <c r="DP91" i="9"/>
  <c r="AB91" i="14"/>
  <c r="DQ91" i="9"/>
  <c r="AC91" i="14"/>
  <c r="DR91" i="9"/>
  <c r="AD91" i="14"/>
  <c r="DS91" i="9"/>
  <c r="AE91" i="14"/>
  <c r="DT91" i="9"/>
  <c r="AF91" i="14"/>
  <c r="DU91" i="9"/>
  <c r="AG91" i="14"/>
  <c r="DV91" i="9"/>
  <c r="AH91" i="14"/>
  <c r="DW91" i="9"/>
  <c r="AI91" i="14"/>
  <c r="DX91" i="9"/>
  <c r="AJ91" i="14"/>
  <c r="DY91" i="9"/>
  <c r="AK91" i="14"/>
  <c r="DZ91" i="9"/>
  <c r="AL91" i="14"/>
  <c r="EA91" i="9"/>
  <c r="AM91" i="14"/>
  <c r="EB91" i="9"/>
  <c r="AN91" i="14"/>
  <c r="EC91" i="9"/>
  <c r="AO91" i="14"/>
  <c r="ED91" i="9"/>
  <c r="AP91" i="14"/>
  <c r="EE91" i="9"/>
  <c r="AQ91" i="14"/>
  <c r="EF91" i="9"/>
  <c r="AR91" i="14"/>
  <c r="EG91" i="9"/>
  <c r="AS91" i="14"/>
  <c r="EH91" i="9"/>
  <c r="AT91" i="14"/>
  <c r="EI91" i="9"/>
  <c r="AU91" i="14"/>
  <c r="EJ91" i="9"/>
  <c r="AV91" i="14"/>
  <c r="EK91" i="9"/>
  <c r="AW91" i="14"/>
  <c r="EL91" i="9"/>
  <c r="AX91" i="14"/>
  <c r="EM91" i="9"/>
  <c r="AY91" i="14"/>
  <c r="EN91" i="9"/>
  <c r="AZ91" i="14"/>
  <c r="EO91" i="9"/>
  <c r="BA91" i="14"/>
  <c r="EP91" i="9"/>
  <c r="BB91" i="14"/>
  <c r="EQ91" i="9"/>
  <c r="BC91" i="14"/>
  <c r="ER91" i="9"/>
  <c r="BD91" i="14"/>
  <c r="ES91" i="9"/>
  <c r="BE91" i="14"/>
  <c r="ET91" i="9"/>
  <c r="BF91" i="14"/>
  <c r="EU91" i="9"/>
  <c r="BG91" i="14"/>
  <c r="EV91" i="9"/>
  <c r="BH91" i="14"/>
  <c r="EW91" i="9"/>
  <c r="BI91" i="14"/>
  <c r="EX91" i="9"/>
  <c r="BJ91" i="14"/>
  <c r="EY91" i="9"/>
  <c r="BK91" i="14"/>
  <c r="EZ91" i="9"/>
  <c r="BL91" i="14"/>
  <c r="FA91" i="9"/>
  <c r="BM91" i="14"/>
  <c r="FB91" i="9"/>
  <c r="BN91" i="14"/>
  <c r="FC91" i="9"/>
  <c r="BO91" i="14"/>
  <c r="FD91" i="9"/>
  <c r="BP91" i="14"/>
  <c r="FE91" i="9"/>
  <c r="BQ91" i="14"/>
  <c r="FF91" i="9"/>
  <c r="BR91" i="14"/>
  <c r="FG91" i="9"/>
  <c r="BS91" i="14"/>
  <c r="FH91" i="9"/>
  <c r="BT91" i="14"/>
  <c r="FI91" i="9"/>
  <c r="BU91" i="14"/>
  <c r="FJ91" i="9"/>
  <c r="BV91" i="14"/>
  <c r="FK91" i="9"/>
  <c r="BW91" i="14"/>
  <c r="FL91" i="9"/>
  <c r="BX91" i="14"/>
  <c r="FM91" i="9"/>
  <c r="BY91" i="14"/>
  <c r="FN91" i="9"/>
  <c r="BZ91" i="14"/>
  <c r="FO91" i="9"/>
  <c r="CA91" i="14"/>
  <c r="FP91" i="9"/>
  <c r="CB91" i="14"/>
  <c r="FQ91" i="9"/>
  <c r="CC91" i="14"/>
  <c r="FR91" i="9"/>
  <c r="CD91" i="14"/>
  <c r="FS91" i="9"/>
  <c r="CE91" i="14"/>
  <c r="FT91" i="9"/>
  <c r="CF91" i="14"/>
  <c r="FU91" i="9"/>
  <c r="CG91" i="14"/>
  <c r="FV91" i="9"/>
  <c r="CH91" i="14"/>
  <c r="FW91" i="9"/>
  <c r="CI91" i="14"/>
  <c r="FX91" i="9"/>
  <c r="CJ91" i="14"/>
  <c r="FY91" i="9"/>
  <c r="CK91" i="14"/>
  <c r="FZ91" i="9"/>
  <c r="CL91" i="14"/>
  <c r="GA91" i="9"/>
  <c r="CM91" i="14"/>
  <c r="GB91" i="9"/>
  <c r="GC91" i="9"/>
  <c r="B91" i="14"/>
  <c r="CQ91" i="9"/>
  <c r="GD91" i="9"/>
  <c r="I91" i="7"/>
  <c r="DG31" i="14"/>
  <c r="R31" i="19"/>
  <c r="BT15" i="19"/>
  <c r="BT69" i="19"/>
  <c r="AL28" i="18"/>
  <c r="DH2" i="14"/>
  <c r="S2" i="19"/>
  <c r="CN92" i="14"/>
  <c r="C92" i="14"/>
  <c r="CR92" i="9"/>
  <c r="D92" i="14"/>
  <c r="CS92" i="9"/>
  <c r="E92" i="14"/>
  <c r="CT92" i="9"/>
  <c r="F92" i="14"/>
  <c r="CU92" i="9"/>
  <c r="G92" i="14"/>
  <c r="CV92" i="9"/>
  <c r="H92" i="14"/>
  <c r="CW92" i="9"/>
  <c r="I92" i="14"/>
  <c r="CX92" i="9"/>
  <c r="J92" i="14"/>
  <c r="CY92" i="9"/>
  <c r="K92" i="14"/>
  <c r="CZ92" i="9"/>
  <c r="L92" i="14"/>
  <c r="DA92" i="9"/>
  <c r="M92" i="14"/>
  <c r="DB92" i="9"/>
  <c r="N92" i="14"/>
  <c r="DC92" i="9"/>
  <c r="O92" i="14"/>
  <c r="DD92" i="9"/>
  <c r="P92" i="14"/>
  <c r="DE92" i="9"/>
  <c r="Q92" i="14"/>
  <c r="DF92" i="9"/>
  <c r="R92" i="14"/>
  <c r="DG92" i="9"/>
  <c r="S92" i="14"/>
  <c r="DH92" i="9"/>
  <c r="T92" i="14"/>
  <c r="DI92" i="9"/>
  <c r="U92" i="14"/>
  <c r="DJ92" i="9"/>
  <c r="V92" i="14"/>
  <c r="DK92" i="9"/>
  <c r="W92" i="14"/>
  <c r="DL92" i="9"/>
  <c r="X92" i="14"/>
  <c r="DM92" i="9"/>
  <c r="Y92" i="14"/>
  <c r="DN92" i="9"/>
  <c r="Z92" i="14"/>
  <c r="DO92" i="9"/>
  <c r="AA92" i="14"/>
  <c r="DP92" i="9"/>
  <c r="AB92" i="14"/>
  <c r="DQ92" i="9"/>
  <c r="AC92" i="14"/>
  <c r="DR92" i="9"/>
  <c r="AD92" i="14"/>
  <c r="DS92" i="9"/>
  <c r="AE92" i="14"/>
  <c r="DT92" i="9"/>
  <c r="AF92" i="14"/>
  <c r="DU92" i="9"/>
  <c r="AG92" i="14"/>
  <c r="DV92" i="9"/>
  <c r="AH92" i="14"/>
  <c r="DW92" i="9"/>
  <c r="AI92" i="14"/>
  <c r="DX92" i="9"/>
  <c r="AJ92" i="14"/>
  <c r="DY92" i="9"/>
  <c r="AK92" i="14"/>
  <c r="DZ92" i="9"/>
  <c r="AL92" i="14"/>
  <c r="EA92" i="9"/>
  <c r="AM92" i="14"/>
  <c r="EB92" i="9"/>
  <c r="AN92" i="14"/>
  <c r="EC92" i="9"/>
  <c r="AO92" i="14"/>
  <c r="ED92" i="9"/>
  <c r="AP92" i="14"/>
  <c r="EE92" i="9"/>
  <c r="AQ92" i="14"/>
  <c r="EF92" i="9"/>
  <c r="AR92" i="14"/>
  <c r="EG92" i="9"/>
  <c r="AS92" i="14"/>
  <c r="EH92" i="9"/>
  <c r="AT92" i="14"/>
  <c r="EI92" i="9"/>
  <c r="AU92" i="14"/>
  <c r="EJ92" i="9"/>
  <c r="AV92" i="14"/>
  <c r="EK92" i="9"/>
  <c r="AW92" i="14"/>
  <c r="EL92" i="9"/>
  <c r="AX92" i="14"/>
  <c r="EM92" i="9"/>
  <c r="AY92" i="14"/>
  <c r="EN92" i="9"/>
  <c r="AZ92" i="14"/>
  <c r="EO92" i="9"/>
  <c r="BA92" i="14"/>
  <c r="EP92" i="9"/>
  <c r="BB92" i="14"/>
  <c r="EQ92" i="9"/>
  <c r="BC92" i="14"/>
  <c r="ER92" i="9"/>
  <c r="BD92" i="14"/>
  <c r="ES92" i="9"/>
  <c r="BE92" i="14"/>
  <c r="ET92" i="9"/>
  <c r="BF92" i="14"/>
  <c r="EU92" i="9"/>
  <c r="BG92" i="14"/>
  <c r="EV92" i="9"/>
  <c r="BH92" i="14"/>
  <c r="EW92" i="9"/>
  <c r="BI92" i="14"/>
  <c r="EX92" i="9"/>
  <c r="BJ92" i="14"/>
  <c r="EY92" i="9"/>
  <c r="BK92" i="14"/>
  <c r="EZ92" i="9"/>
  <c r="BL92" i="14"/>
  <c r="FA92" i="9"/>
  <c r="BM92" i="14"/>
  <c r="FB92" i="9"/>
  <c r="BN92" i="14"/>
  <c r="FC92" i="9"/>
  <c r="BO92" i="14"/>
  <c r="FD92" i="9"/>
  <c r="BP92" i="14"/>
  <c r="FE92" i="9"/>
  <c r="BQ92" i="14"/>
  <c r="FF92" i="9"/>
  <c r="BR92" i="14"/>
  <c r="FG92" i="9"/>
  <c r="BS92" i="14"/>
  <c r="FH92" i="9"/>
  <c r="BT92" i="14"/>
  <c r="FI92" i="9"/>
  <c r="BU92" i="14"/>
  <c r="FJ92" i="9"/>
  <c r="BV92" i="14"/>
  <c r="FK92" i="9"/>
  <c r="BW92" i="14"/>
  <c r="FL92" i="9"/>
  <c r="BX92" i="14"/>
  <c r="FM92" i="9"/>
  <c r="BY92" i="14"/>
  <c r="FN92" i="9"/>
  <c r="BZ92" i="14"/>
  <c r="FO92" i="9"/>
  <c r="CA92" i="14"/>
  <c r="FP92" i="9"/>
  <c r="CB92" i="14"/>
  <c r="FQ92" i="9"/>
  <c r="CC92" i="14"/>
  <c r="FR92" i="9"/>
  <c r="CD92" i="14"/>
  <c r="FS92" i="9"/>
  <c r="CE92" i="14"/>
  <c r="FT92" i="9"/>
  <c r="CF92" i="14"/>
  <c r="FU92" i="9"/>
  <c r="CG92" i="14"/>
  <c r="FV92" i="9"/>
  <c r="CH92" i="14"/>
  <c r="FW92" i="9"/>
  <c r="CI92" i="14"/>
  <c r="FX92" i="9"/>
  <c r="CJ92" i="14"/>
  <c r="FY92" i="9"/>
  <c r="CK92" i="14"/>
  <c r="FZ92" i="9"/>
  <c r="CL92" i="14"/>
  <c r="GA92" i="9"/>
  <c r="CM92" i="14"/>
  <c r="GB92" i="9"/>
  <c r="GC92" i="9"/>
  <c r="B92" i="14"/>
  <c r="CQ92" i="9"/>
  <c r="GD92" i="9"/>
  <c r="I92" i="7"/>
  <c r="DH32" i="14"/>
  <c r="S32" i="19"/>
  <c r="BU15" i="19"/>
  <c r="BU69" i="19"/>
  <c r="AM28" i="18"/>
  <c r="DI2" i="14"/>
  <c r="T2" i="19"/>
  <c r="CN93" i="14"/>
  <c r="C93" i="14"/>
  <c r="CR93" i="9"/>
  <c r="D93" i="14"/>
  <c r="CS93" i="9"/>
  <c r="E93" i="14"/>
  <c r="CT93" i="9"/>
  <c r="F93" i="14"/>
  <c r="CU93" i="9"/>
  <c r="G93" i="14"/>
  <c r="CV93" i="9"/>
  <c r="H93" i="14"/>
  <c r="CW93" i="9"/>
  <c r="I93" i="14"/>
  <c r="CX93" i="9"/>
  <c r="J93" i="14"/>
  <c r="CY93" i="9"/>
  <c r="K93" i="14"/>
  <c r="CZ93" i="9"/>
  <c r="L93" i="14"/>
  <c r="DA93" i="9"/>
  <c r="M93" i="14"/>
  <c r="DB93" i="9"/>
  <c r="N93" i="14"/>
  <c r="DC93" i="9"/>
  <c r="O93" i="14"/>
  <c r="DD93" i="9"/>
  <c r="P93" i="14"/>
  <c r="DE93" i="9"/>
  <c r="Q93" i="14"/>
  <c r="DF93" i="9"/>
  <c r="R93" i="14"/>
  <c r="DG93" i="9"/>
  <c r="S93" i="14"/>
  <c r="DH93" i="9"/>
  <c r="T93" i="14"/>
  <c r="DI93" i="9"/>
  <c r="U93" i="14"/>
  <c r="DJ93" i="9"/>
  <c r="V93" i="14"/>
  <c r="DK93" i="9"/>
  <c r="W93" i="14"/>
  <c r="DL93" i="9"/>
  <c r="X93" i="14"/>
  <c r="DM93" i="9"/>
  <c r="Y93" i="14"/>
  <c r="DN93" i="9"/>
  <c r="Z93" i="14"/>
  <c r="DO93" i="9"/>
  <c r="AA93" i="14"/>
  <c r="DP93" i="9"/>
  <c r="AB93" i="14"/>
  <c r="DQ93" i="9"/>
  <c r="AC93" i="14"/>
  <c r="DR93" i="9"/>
  <c r="AD93" i="14"/>
  <c r="DS93" i="9"/>
  <c r="AE93" i="14"/>
  <c r="DT93" i="9"/>
  <c r="AF93" i="14"/>
  <c r="DU93" i="9"/>
  <c r="AG93" i="14"/>
  <c r="DV93" i="9"/>
  <c r="AH93" i="14"/>
  <c r="DW93" i="9"/>
  <c r="AI93" i="14"/>
  <c r="DX93" i="9"/>
  <c r="AJ93" i="14"/>
  <c r="DY93" i="9"/>
  <c r="AK93" i="14"/>
  <c r="DZ93" i="9"/>
  <c r="AL93" i="14"/>
  <c r="EA93" i="9"/>
  <c r="AM93" i="14"/>
  <c r="EB93" i="9"/>
  <c r="AN93" i="14"/>
  <c r="EC93" i="9"/>
  <c r="AO93" i="14"/>
  <c r="ED93" i="9"/>
  <c r="AP93" i="14"/>
  <c r="EE93" i="9"/>
  <c r="AQ93" i="14"/>
  <c r="EF93" i="9"/>
  <c r="AR93" i="14"/>
  <c r="EG93" i="9"/>
  <c r="AS93" i="14"/>
  <c r="EH93" i="9"/>
  <c r="AT93" i="14"/>
  <c r="EI93" i="9"/>
  <c r="AU93" i="14"/>
  <c r="EJ93" i="9"/>
  <c r="AV93" i="14"/>
  <c r="EK93" i="9"/>
  <c r="AW93" i="14"/>
  <c r="EL93" i="9"/>
  <c r="AX93" i="14"/>
  <c r="EM93" i="9"/>
  <c r="AY93" i="14"/>
  <c r="EN93" i="9"/>
  <c r="AZ93" i="14"/>
  <c r="EO93" i="9"/>
  <c r="BA93" i="14"/>
  <c r="EP93" i="9"/>
  <c r="BB93" i="14"/>
  <c r="EQ93" i="9"/>
  <c r="BC93" i="14"/>
  <c r="ER93" i="9"/>
  <c r="BD93" i="14"/>
  <c r="ES93" i="9"/>
  <c r="BE93" i="14"/>
  <c r="ET93" i="9"/>
  <c r="BF93" i="14"/>
  <c r="EU93" i="9"/>
  <c r="BG93" i="14"/>
  <c r="EV93" i="9"/>
  <c r="BH93" i="14"/>
  <c r="EW93" i="9"/>
  <c r="BI93" i="14"/>
  <c r="EX93" i="9"/>
  <c r="BJ93" i="14"/>
  <c r="EY93" i="9"/>
  <c r="BK93" i="14"/>
  <c r="EZ93" i="9"/>
  <c r="BL93" i="14"/>
  <c r="FA93" i="9"/>
  <c r="BM93" i="14"/>
  <c r="FB93" i="9"/>
  <c r="BN93" i="14"/>
  <c r="FC93" i="9"/>
  <c r="BO93" i="14"/>
  <c r="FD93" i="9"/>
  <c r="BP93" i="14"/>
  <c r="FE93" i="9"/>
  <c r="BQ93" i="14"/>
  <c r="FF93" i="9"/>
  <c r="BR93" i="14"/>
  <c r="FG93" i="9"/>
  <c r="BS93" i="14"/>
  <c r="FH93" i="9"/>
  <c r="BT93" i="14"/>
  <c r="FI93" i="9"/>
  <c r="BU93" i="14"/>
  <c r="FJ93" i="9"/>
  <c r="BV93" i="14"/>
  <c r="FK93" i="9"/>
  <c r="BW93" i="14"/>
  <c r="FL93" i="9"/>
  <c r="BX93" i="14"/>
  <c r="FM93" i="9"/>
  <c r="BY93" i="14"/>
  <c r="FN93" i="9"/>
  <c r="BZ93" i="14"/>
  <c r="FO93" i="9"/>
  <c r="CA93" i="14"/>
  <c r="FP93" i="9"/>
  <c r="CB93" i="14"/>
  <c r="FQ93" i="9"/>
  <c r="CC93" i="14"/>
  <c r="FR93" i="9"/>
  <c r="CD93" i="14"/>
  <c r="FS93" i="9"/>
  <c r="CE93" i="14"/>
  <c r="FT93" i="9"/>
  <c r="CF93" i="14"/>
  <c r="FU93" i="9"/>
  <c r="CG93" i="14"/>
  <c r="FV93" i="9"/>
  <c r="CH93" i="14"/>
  <c r="FW93" i="9"/>
  <c r="CI93" i="14"/>
  <c r="FX93" i="9"/>
  <c r="CJ93" i="14"/>
  <c r="FY93" i="9"/>
  <c r="CK93" i="14"/>
  <c r="FZ93" i="9"/>
  <c r="CL93" i="14"/>
  <c r="GA93" i="9"/>
  <c r="CM93" i="14"/>
  <c r="GB93" i="9"/>
  <c r="GC93" i="9"/>
  <c r="B93" i="14"/>
  <c r="CQ93" i="9"/>
  <c r="GD93" i="9"/>
  <c r="I93" i="7"/>
  <c r="DI33" i="14"/>
  <c r="T33" i="19"/>
  <c r="BV15" i="19"/>
  <c r="BV69" i="19"/>
  <c r="AN28" i="18"/>
  <c r="DJ2" i="14"/>
  <c r="U2" i="19"/>
  <c r="CN94" i="14"/>
  <c r="C94" i="14"/>
  <c r="CR94" i="9"/>
  <c r="D94" i="14"/>
  <c r="CS94" i="9"/>
  <c r="E94" i="14"/>
  <c r="CT94" i="9"/>
  <c r="F94" i="14"/>
  <c r="CU94" i="9"/>
  <c r="G94" i="14"/>
  <c r="CV94" i="9"/>
  <c r="H94" i="14"/>
  <c r="CW94" i="9"/>
  <c r="I94" i="14"/>
  <c r="CX94" i="9"/>
  <c r="J94" i="14"/>
  <c r="CY94" i="9"/>
  <c r="K94" i="14"/>
  <c r="CZ94" i="9"/>
  <c r="L94" i="14"/>
  <c r="DA94" i="9"/>
  <c r="M94" i="14"/>
  <c r="DB94" i="9"/>
  <c r="N94" i="14"/>
  <c r="DC94" i="9"/>
  <c r="O94" i="14"/>
  <c r="DD94" i="9"/>
  <c r="P94" i="14"/>
  <c r="DE94" i="9"/>
  <c r="Q94" i="14"/>
  <c r="DF94" i="9"/>
  <c r="R94" i="14"/>
  <c r="DG94" i="9"/>
  <c r="S94" i="14"/>
  <c r="DH94" i="9"/>
  <c r="T94" i="14"/>
  <c r="DI94" i="9"/>
  <c r="U94" i="14"/>
  <c r="DJ94" i="9"/>
  <c r="V94" i="14"/>
  <c r="DK94" i="9"/>
  <c r="W94" i="14"/>
  <c r="DL94" i="9"/>
  <c r="X94" i="14"/>
  <c r="DM94" i="9"/>
  <c r="Y94" i="14"/>
  <c r="DN94" i="9"/>
  <c r="Z94" i="14"/>
  <c r="DO94" i="9"/>
  <c r="AA94" i="14"/>
  <c r="DP94" i="9"/>
  <c r="AB94" i="14"/>
  <c r="DQ94" i="9"/>
  <c r="AC94" i="14"/>
  <c r="DR94" i="9"/>
  <c r="AD94" i="14"/>
  <c r="DS94" i="9"/>
  <c r="AE94" i="14"/>
  <c r="DT94" i="9"/>
  <c r="AF94" i="14"/>
  <c r="DU94" i="9"/>
  <c r="AG94" i="14"/>
  <c r="DV94" i="9"/>
  <c r="AH94" i="14"/>
  <c r="DW94" i="9"/>
  <c r="AI94" i="14"/>
  <c r="DX94" i="9"/>
  <c r="AJ94" i="14"/>
  <c r="DY94" i="9"/>
  <c r="AK94" i="14"/>
  <c r="DZ94" i="9"/>
  <c r="AL94" i="14"/>
  <c r="EA94" i="9"/>
  <c r="AM94" i="14"/>
  <c r="EB94" i="9"/>
  <c r="AN94" i="14"/>
  <c r="EC94" i="9"/>
  <c r="AO94" i="14"/>
  <c r="ED94" i="9"/>
  <c r="AP94" i="14"/>
  <c r="EE94" i="9"/>
  <c r="AQ94" i="14"/>
  <c r="EF94" i="9"/>
  <c r="AR94" i="14"/>
  <c r="EG94" i="9"/>
  <c r="AS94" i="14"/>
  <c r="EH94" i="9"/>
  <c r="AT94" i="14"/>
  <c r="EI94" i="9"/>
  <c r="AU94" i="14"/>
  <c r="EJ94" i="9"/>
  <c r="AV94" i="14"/>
  <c r="EK94" i="9"/>
  <c r="AW94" i="14"/>
  <c r="EL94" i="9"/>
  <c r="AX94" i="14"/>
  <c r="EM94" i="9"/>
  <c r="AY94" i="14"/>
  <c r="EN94" i="9"/>
  <c r="AZ94" i="14"/>
  <c r="EO94" i="9"/>
  <c r="BA94" i="14"/>
  <c r="EP94" i="9"/>
  <c r="BB94" i="14"/>
  <c r="EQ94" i="9"/>
  <c r="BC94" i="14"/>
  <c r="ER94" i="9"/>
  <c r="BD94" i="14"/>
  <c r="ES94" i="9"/>
  <c r="BE94" i="14"/>
  <c r="ET94" i="9"/>
  <c r="BF94" i="14"/>
  <c r="EU94" i="9"/>
  <c r="BG94" i="14"/>
  <c r="EV94" i="9"/>
  <c r="BH94" i="14"/>
  <c r="EW94" i="9"/>
  <c r="BI94" i="14"/>
  <c r="EX94" i="9"/>
  <c r="BJ94" i="14"/>
  <c r="EY94" i="9"/>
  <c r="BK94" i="14"/>
  <c r="EZ94" i="9"/>
  <c r="BL94" i="14"/>
  <c r="FA94" i="9"/>
  <c r="BM94" i="14"/>
  <c r="FB94" i="9"/>
  <c r="BN94" i="14"/>
  <c r="FC94" i="9"/>
  <c r="BO94" i="14"/>
  <c r="FD94" i="9"/>
  <c r="BP94" i="14"/>
  <c r="FE94" i="9"/>
  <c r="BQ94" i="14"/>
  <c r="FF94" i="9"/>
  <c r="BR94" i="14"/>
  <c r="FG94" i="9"/>
  <c r="BS94" i="14"/>
  <c r="FH94" i="9"/>
  <c r="BT94" i="14"/>
  <c r="FI94" i="9"/>
  <c r="BU94" i="14"/>
  <c r="FJ94" i="9"/>
  <c r="BV94" i="14"/>
  <c r="FK94" i="9"/>
  <c r="BW94" i="14"/>
  <c r="FL94" i="9"/>
  <c r="BX94" i="14"/>
  <c r="FM94" i="9"/>
  <c r="BY94" i="14"/>
  <c r="FN94" i="9"/>
  <c r="BZ94" i="14"/>
  <c r="FO94" i="9"/>
  <c r="CA94" i="14"/>
  <c r="FP94" i="9"/>
  <c r="CB94" i="14"/>
  <c r="FQ94" i="9"/>
  <c r="CC94" i="14"/>
  <c r="FR94" i="9"/>
  <c r="CD94" i="14"/>
  <c r="FS94" i="9"/>
  <c r="CE94" i="14"/>
  <c r="FT94" i="9"/>
  <c r="CF94" i="14"/>
  <c r="FU94" i="9"/>
  <c r="CG94" i="14"/>
  <c r="FV94" i="9"/>
  <c r="CH94" i="14"/>
  <c r="FW94" i="9"/>
  <c r="CI94" i="14"/>
  <c r="FX94" i="9"/>
  <c r="CJ94" i="14"/>
  <c r="FY94" i="9"/>
  <c r="CK94" i="14"/>
  <c r="FZ94" i="9"/>
  <c r="CL94" i="14"/>
  <c r="GA94" i="9"/>
  <c r="CM94" i="14"/>
  <c r="GB94" i="9"/>
  <c r="GC94" i="9"/>
  <c r="B94" i="14"/>
  <c r="CQ94" i="9"/>
  <c r="GD94" i="9"/>
  <c r="I94" i="7"/>
  <c r="DJ34" i="14"/>
  <c r="U34" i="19"/>
  <c r="BW15" i="19"/>
  <c r="BW69" i="19"/>
  <c r="AO28" i="18"/>
  <c r="DK2" i="14"/>
  <c r="V2" i="19"/>
  <c r="CN95" i="14"/>
  <c r="C95" i="14"/>
  <c r="CR95" i="9"/>
  <c r="D95" i="14"/>
  <c r="CS95" i="9"/>
  <c r="E95" i="14"/>
  <c r="CT95" i="9"/>
  <c r="F95" i="14"/>
  <c r="CU95" i="9"/>
  <c r="G95" i="14"/>
  <c r="CV95" i="9"/>
  <c r="H95" i="14"/>
  <c r="CW95" i="9"/>
  <c r="I95" i="14"/>
  <c r="CX95" i="9"/>
  <c r="J95" i="14"/>
  <c r="CY95" i="9"/>
  <c r="K95" i="14"/>
  <c r="CZ95" i="9"/>
  <c r="L95" i="14"/>
  <c r="DA95" i="9"/>
  <c r="M95" i="14"/>
  <c r="DB95" i="9"/>
  <c r="N95" i="14"/>
  <c r="DC95" i="9"/>
  <c r="O95" i="14"/>
  <c r="DD95" i="9"/>
  <c r="P95" i="14"/>
  <c r="DE95" i="9"/>
  <c r="Q95" i="14"/>
  <c r="DF95" i="9"/>
  <c r="R95" i="14"/>
  <c r="DG95" i="9"/>
  <c r="S95" i="14"/>
  <c r="DH95" i="9"/>
  <c r="T95" i="14"/>
  <c r="DI95" i="9"/>
  <c r="U95" i="14"/>
  <c r="DJ95" i="9"/>
  <c r="V95" i="14"/>
  <c r="DK95" i="9"/>
  <c r="W95" i="14"/>
  <c r="DL95" i="9"/>
  <c r="X95" i="14"/>
  <c r="DM95" i="9"/>
  <c r="Y95" i="14"/>
  <c r="DN95" i="9"/>
  <c r="Z95" i="14"/>
  <c r="DO95" i="9"/>
  <c r="AA95" i="14"/>
  <c r="DP95" i="9"/>
  <c r="AB95" i="14"/>
  <c r="DQ95" i="9"/>
  <c r="AC95" i="14"/>
  <c r="DR95" i="9"/>
  <c r="AD95" i="14"/>
  <c r="DS95" i="9"/>
  <c r="AE95" i="14"/>
  <c r="DT95" i="9"/>
  <c r="AF95" i="14"/>
  <c r="DU95" i="9"/>
  <c r="AG95" i="14"/>
  <c r="DV95" i="9"/>
  <c r="AH95" i="14"/>
  <c r="DW95" i="9"/>
  <c r="AI95" i="14"/>
  <c r="DX95" i="9"/>
  <c r="AJ95" i="14"/>
  <c r="DY95" i="9"/>
  <c r="AK95" i="14"/>
  <c r="DZ95" i="9"/>
  <c r="AL95" i="14"/>
  <c r="EA95" i="9"/>
  <c r="AM95" i="14"/>
  <c r="EB95" i="9"/>
  <c r="AN95" i="14"/>
  <c r="EC95" i="9"/>
  <c r="AO95" i="14"/>
  <c r="ED95" i="9"/>
  <c r="AP95" i="14"/>
  <c r="EE95" i="9"/>
  <c r="AQ95" i="14"/>
  <c r="EF95" i="9"/>
  <c r="AR95" i="14"/>
  <c r="EG95" i="9"/>
  <c r="AS95" i="14"/>
  <c r="EH95" i="9"/>
  <c r="AT95" i="14"/>
  <c r="EI95" i="9"/>
  <c r="AU95" i="14"/>
  <c r="EJ95" i="9"/>
  <c r="AV95" i="14"/>
  <c r="EK95" i="9"/>
  <c r="AW95" i="14"/>
  <c r="EL95" i="9"/>
  <c r="AX95" i="14"/>
  <c r="EM95" i="9"/>
  <c r="AY95" i="14"/>
  <c r="EN95" i="9"/>
  <c r="AZ95" i="14"/>
  <c r="EO95" i="9"/>
  <c r="BA95" i="14"/>
  <c r="EP95" i="9"/>
  <c r="BB95" i="14"/>
  <c r="EQ95" i="9"/>
  <c r="BC95" i="14"/>
  <c r="ER95" i="9"/>
  <c r="BD95" i="14"/>
  <c r="ES95" i="9"/>
  <c r="BE95" i="14"/>
  <c r="ET95" i="9"/>
  <c r="BF95" i="14"/>
  <c r="EU95" i="9"/>
  <c r="BG95" i="14"/>
  <c r="EV95" i="9"/>
  <c r="BH95" i="14"/>
  <c r="EW95" i="9"/>
  <c r="BI95" i="14"/>
  <c r="EX95" i="9"/>
  <c r="BJ95" i="14"/>
  <c r="EY95" i="9"/>
  <c r="BK95" i="14"/>
  <c r="EZ95" i="9"/>
  <c r="BL95" i="14"/>
  <c r="FA95" i="9"/>
  <c r="BM95" i="14"/>
  <c r="FB95" i="9"/>
  <c r="BN95" i="14"/>
  <c r="FC95" i="9"/>
  <c r="BO95" i="14"/>
  <c r="FD95" i="9"/>
  <c r="BP95" i="14"/>
  <c r="FE95" i="9"/>
  <c r="BQ95" i="14"/>
  <c r="FF95" i="9"/>
  <c r="BR95" i="14"/>
  <c r="FG95" i="9"/>
  <c r="BS95" i="14"/>
  <c r="FH95" i="9"/>
  <c r="BT95" i="14"/>
  <c r="FI95" i="9"/>
  <c r="BU95" i="14"/>
  <c r="FJ95" i="9"/>
  <c r="BV95" i="14"/>
  <c r="FK95" i="9"/>
  <c r="BW95" i="14"/>
  <c r="FL95" i="9"/>
  <c r="BX95" i="14"/>
  <c r="FM95" i="9"/>
  <c r="BY95" i="14"/>
  <c r="FN95" i="9"/>
  <c r="BZ95" i="14"/>
  <c r="FO95" i="9"/>
  <c r="CA95" i="14"/>
  <c r="FP95" i="9"/>
  <c r="CB95" i="14"/>
  <c r="FQ95" i="9"/>
  <c r="CC95" i="14"/>
  <c r="FR95" i="9"/>
  <c r="CD95" i="14"/>
  <c r="FS95" i="9"/>
  <c r="CE95" i="14"/>
  <c r="FT95" i="9"/>
  <c r="CF95" i="14"/>
  <c r="FU95" i="9"/>
  <c r="CG95" i="14"/>
  <c r="FV95" i="9"/>
  <c r="CH95" i="14"/>
  <c r="FW95" i="9"/>
  <c r="CI95" i="14"/>
  <c r="FX95" i="9"/>
  <c r="CJ95" i="14"/>
  <c r="FY95" i="9"/>
  <c r="CK95" i="14"/>
  <c r="FZ95" i="9"/>
  <c r="CL95" i="14"/>
  <c r="GA95" i="9"/>
  <c r="CM95" i="14"/>
  <c r="GB95" i="9"/>
  <c r="GC95" i="9"/>
  <c r="B95" i="14"/>
  <c r="CQ95" i="9"/>
  <c r="GD95" i="9"/>
  <c r="I95" i="7"/>
  <c r="DK35" i="14"/>
  <c r="V35" i="19"/>
  <c r="BX15" i="19"/>
  <c r="BX69" i="19"/>
  <c r="AP28" i="18"/>
  <c r="DL2" i="14"/>
  <c r="W2" i="19"/>
  <c r="CN96" i="14"/>
  <c r="C96" i="14"/>
  <c r="CR96" i="9"/>
  <c r="D96" i="14"/>
  <c r="CS96" i="9"/>
  <c r="E96" i="14"/>
  <c r="CT96" i="9"/>
  <c r="F96" i="14"/>
  <c r="CU96" i="9"/>
  <c r="G96" i="14"/>
  <c r="CV96" i="9"/>
  <c r="H96" i="14"/>
  <c r="CW96" i="9"/>
  <c r="I96" i="14"/>
  <c r="CX96" i="9"/>
  <c r="J96" i="14"/>
  <c r="CY96" i="9"/>
  <c r="K96" i="14"/>
  <c r="CZ96" i="9"/>
  <c r="L96" i="14"/>
  <c r="DA96" i="9"/>
  <c r="M96" i="14"/>
  <c r="DB96" i="9"/>
  <c r="N96" i="14"/>
  <c r="DC96" i="9"/>
  <c r="O96" i="14"/>
  <c r="DD96" i="9"/>
  <c r="P96" i="14"/>
  <c r="DE96" i="9"/>
  <c r="Q96" i="14"/>
  <c r="DF96" i="9"/>
  <c r="R96" i="14"/>
  <c r="DG96" i="9"/>
  <c r="S96" i="14"/>
  <c r="DH96" i="9"/>
  <c r="T96" i="14"/>
  <c r="DI96" i="9"/>
  <c r="U96" i="14"/>
  <c r="DJ96" i="9"/>
  <c r="V96" i="14"/>
  <c r="DK96" i="9"/>
  <c r="W96" i="14"/>
  <c r="DL96" i="9"/>
  <c r="X96" i="14"/>
  <c r="DM96" i="9"/>
  <c r="Y96" i="14"/>
  <c r="DN96" i="9"/>
  <c r="Z96" i="14"/>
  <c r="DO96" i="9"/>
  <c r="AA96" i="14"/>
  <c r="DP96" i="9"/>
  <c r="AB96" i="14"/>
  <c r="DQ96" i="9"/>
  <c r="AC96" i="14"/>
  <c r="DR96" i="9"/>
  <c r="AD96" i="14"/>
  <c r="DS96" i="9"/>
  <c r="AE96" i="14"/>
  <c r="DT96" i="9"/>
  <c r="AF96" i="14"/>
  <c r="DU96" i="9"/>
  <c r="AG96" i="14"/>
  <c r="DV96" i="9"/>
  <c r="AH96" i="14"/>
  <c r="DW96" i="9"/>
  <c r="AI96" i="14"/>
  <c r="DX96" i="9"/>
  <c r="AJ96" i="14"/>
  <c r="DY96" i="9"/>
  <c r="AK96" i="14"/>
  <c r="DZ96" i="9"/>
  <c r="AL96" i="14"/>
  <c r="EA96" i="9"/>
  <c r="AM96" i="14"/>
  <c r="EB96" i="9"/>
  <c r="AN96" i="14"/>
  <c r="EC96" i="9"/>
  <c r="AO96" i="14"/>
  <c r="ED96" i="9"/>
  <c r="AP96" i="14"/>
  <c r="EE96" i="9"/>
  <c r="AQ96" i="14"/>
  <c r="EF96" i="9"/>
  <c r="AR96" i="14"/>
  <c r="EG96" i="9"/>
  <c r="AS96" i="14"/>
  <c r="EH96" i="9"/>
  <c r="AT96" i="14"/>
  <c r="EI96" i="9"/>
  <c r="AU96" i="14"/>
  <c r="EJ96" i="9"/>
  <c r="AV96" i="14"/>
  <c r="EK96" i="9"/>
  <c r="AW96" i="14"/>
  <c r="EL96" i="9"/>
  <c r="AX96" i="14"/>
  <c r="EM96" i="9"/>
  <c r="AY96" i="14"/>
  <c r="EN96" i="9"/>
  <c r="AZ96" i="14"/>
  <c r="EO96" i="9"/>
  <c r="BA96" i="14"/>
  <c r="EP96" i="9"/>
  <c r="BB96" i="14"/>
  <c r="EQ96" i="9"/>
  <c r="BC96" i="14"/>
  <c r="ER96" i="9"/>
  <c r="BD96" i="14"/>
  <c r="ES96" i="9"/>
  <c r="BE96" i="14"/>
  <c r="ET96" i="9"/>
  <c r="BF96" i="14"/>
  <c r="EU96" i="9"/>
  <c r="BG96" i="14"/>
  <c r="EV96" i="9"/>
  <c r="BH96" i="14"/>
  <c r="EW96" i="9"/>
  <c r="BI96" i="14"/>
  <c r="EX96" i="9"/>
  <c r="BJ96" i="14"/>
  <c r="EY96" i="9"/>
  <c r="BK96" i="14"/>
  <c r="EZ96" i="9"/>
  <c r="BL96" i="14"/>
  <c r="FA96" i="9"/>
  <c r="BM96" i="14"/>
  <c r="FB96" i="9"/>
  <c r="BN96" i="14"/>
  <c r="FC96" i="9"/>
  <c r="BO96" i="14"/>
  <c r="FD96" i="9"/>
  <c r="BP96" i="14"/>
  <c r="FE96" i="9"/>
  <c r="BQ96" i="14"/>
  <c r="FF96" i="9"/>
  <c r="BR96" i="14"/>
  <c r="FG96" i="9"/>
  <c r="BS96" i="14"/>
  <c r="FH96" i="9"/>
  <c r="BT96" i="14"/>
  <c r="FI96" i="9"/>
  <c r="BU96" i="14"/>
  <c r="FJ96" i="9"/>
  <c r="BV96" i="14"/>
  <c r="FK96" i="9"/>
  <c r="BW96" i="14"/>
  <c r="FL96" i="9"/>
  <c r="BX96" i="14"/>
  <c r="FM96" i="9"/>
  <c r="BY96" i="14"/>
  <c r="FN96" i="9"/>
  <c r="BZ96" i="14"/>
  <c r="FO96" i="9"/>
  <c r="CA96" i="14"/>
  <c r="FP96" i="9"/>
  <c r="CB96" i="14"/>
  <c r="FQ96" i="9"/>
  <c r="CC96" i="14"/>
  <c r="FR96" i="9"/>
  <c r="CD96" i="14"/>
  <c r="FS96" i="9"/>
  <c r="CE96" i="14"/>
  <c r="FT96" i="9"/>
  <c r="CF96" i="14"/>
  <c r="FU96" i="9"/>
  <c r="CG96" i="14"/>
  <c r="FV96" i="9"/>
  <c r="CH96" i="14"/>
  <c r="FW96" i="9"/>
  <c r="CI96" i="14"/>
  <c r="FX96" i="9"/>
  <c r="CJ96" i="14"/>
  <c r="FY96" i="9"/>
  <c r="CK96" i="14"/>
  <c r="FZ96" i="9"/>
  <c r="CL96" i="14"/>
  <c r="GA96" i="9"/>
  <c r="CM96" i="14"/>
  <c r="GB96" i="9"/>
  <c r="GC96" i="9"/>
  <c r="B96" i="14"/>
  <c r="CQ96" i="9"/>
  <c r="GD96" i="9"/>
  <c r="I96" i="7"/>
  <c r="DL36" i="14"/>
  <c r="W36" i="19"/>
  <c r="BY15" i="19"/>
  <c r="BY69" i="19"/>
  <c r="AQ28" i="18"/>
  <c r="DM2" i="14"/>
  <c r="X2" i="19"/>
  <c r="CN97" i="14"/>
  <c r="C97" i="14"/>
  <c r="CR97" i="9"/>
  <c r="D97" i="14"/>
  <c r="CS97" i="9"/>
  <c r="E97" i="14"/>
  <c r="CT97" i="9"/>
  <c r="F97" i="14"/>
  <c r="CU97" i="9"/>
  <c r="G97" i="14"/>
  <c r="CV97" i="9"/>
  <c r="H97" i="14"/>
  <c r="CW97" i="9"/>
  <c r="I97" i="14"/>
  <c r="CX97" i="9"/>
  <c r="J97" i="14"/>
  <c r="CY97" i="9"/>
  <c r="K97" i="14"/>
  <c r="CZ97" i="9"/>
  <c r="L97" i="14"/>
  <c r="DA97" i="9"/>
  <c r="M97" i="14"/>
  <c r="DB97" i="9"/>
  <c r="N97" i="14"/>
  <c r="DC97" i="9"/>
  <c r="O97" i="14"/>
  <c r="DD97" i="9"/>
  <c r="P97" i="14"/>
  <c r="DE97" i="9"/>
  <c r="Q97" i="14"/>
  <c r="DF97" i="9"/>
  <c r="R97" i="14"/>
  <c r="DG97" i="9"/>
  <c r="S97" i="14"/>
  <c r="DH97" i="9"/>
  <c r="T97" i="14"/>
  <c r="DI97" i="9"/>
  <c r="U97" i="14"/>
  <c r="DJ97" i="9"/>
  <c r="V97" i="14"/>
  <c r="DK97" i="9"/>
  <c r="W97" i="14"/>
  <c r="DL97" i="9"/>
  <c r="X97" i="14"/>
  <c r="DM97" i="9"/>
  <c r="Y97" i="14"/>
  <c r="DN97" i="9"/>
  <c r="Z97" i="14"/>
  <c r="DO97" i="9"/>
  <c r="AA97" i="14"/>
  <c r="DP97" i="9"/>
  <c r="AB97" i="14"/>
  <c r="DQ97" i="9"/>
  <c r="AC97" i="14"/>
  <c r="DR97" i="9"/>
  <c r="AD97" i="14"/>
  <c r="DS97" i="9"/>
  <c r="AE97" i="14"/>
  <c r="DT97" i="9"/>
  <c r="AF97" i="14"/>
  <c r="DU97" i="9"/>
  <c r="AG97" i="14"/>
  <c r="DV97" i="9"/>
  <c r="AH97" i="14"/>
  <c r="DW97" i="9"/>
  <c r="AI97" i="14"/>
  <c r="DX97" i="9"/>
  <c r="AJ97" i="14"/>
  <c r="DY97" i="9"/>
  <c r="AK97" i="14"/>
  <c r="DZ97" i="9"/>
  <c r="AL97" i="14"/>
  <c r="EA97" i="9"/>
  <c r="AM97" i="14"/>
  <c r="EB97" i="9"/>
  <c r="AN97" i="14"/>
  <c r="EC97" i="9"/>
  <c r="AO97" i="14"/>
  <c r="ED97" i="9"/>
  <c r="AP97" i="14"/>
  <c r="EE97" i="9"/>
  <c r="AQ97" i="14"/>
  <c r="EF97" i="9"/>
  <c r="AR97" i="14"/>
  <c r="EG97" i="9"/>
  <c r="AS97" i="14"/>
  <c r="EH97" i="9"/>
  <c r="AT97" i="14"/>
  <c r="EI97" i="9"/>
  <c r="AU97" i="14"/>
  <c r="EJ97" i="9"/>
  <c r="AV97" i="14"/>
  <c r="EK97" i="9"/>
  <c r="AW97" i="14"/>
  <c r="EL97" i="9"/>
  <c r="AX97" i="14"/>
  <c r="EM97" i="9"/>
  <c r="AY97" i="14"/>
  <c r="EN97" i="9"/>
  <c r="AZ97" i="14"/>
  <c r="EO97" i="9"/>
  <c r="BA97" i="14"/>
  <c r="EP97" i="9"/>
  <c r="BB97" i="14"/>
  <c r="EQ97" i="9"/>
  <c r="BC97" i="14"/>
  <c r="ER97" i="9"/>
  <c r="BD97" i="14"/>
  <c r="ES97" i="9"/>
  <c r="BE97" i="14"/>
  <c r="ET97" i="9"/>
  <c r="BF97" i="14"/>
  <c r="EU97" i="9"/>
  <c r="BG97" i="14"/>
  <c r="EV97" i="9"/>
  <c r="BH97" i="14"/>
  <c r="EW97" i="9"/>
  <c r="BI97" i="14"/>
  <c r="EX97" i="9"/>
  <c r="BJ97" i="14"/>
  <c r="EY97" i="9"/>
  <c r="BK97" i="14"/>
  <c r="EZ97" i="9"/>
  <c r="BL97" i="14"/>
  <c r="FA97" i="9"/>
  <c r="BM97" i="14"/>
  <c r="FB97" i="9"/>
  <c r="BN97" i="14"/>
  <c r="FC97" i="9"/>
  <c r="BO97" i="14"/>
  <c r="FD97" i="9"/>
  <c r="BP97" i="14"/>
  <c r="FE97" i="9"/>
  <c r="BQ97" i="14"/>
  <c r="FF97" i="9"/>
  <c r="BR97" i="14"/>
  <c r="FG97" i="9"/>
  <c r="BS97" i="14"/>
  <c r="FH97" i="9"/>
  <c r="BT97" i="14"/>
  <c r="FI97" i="9"/>
  <c r="BU97" i="14"/>
  <c r="FJ97" i="9"/>
  <c r="BV97" i="14"/>
  <c r="FK97" i="9"/>
  <c r="BW97" i="14"/>
  <c r="FL97" i="9"/>
  <c r="BX97" i="14"/>
  <c r="FM97" i="9"/>
  <c r="BY97" i="14"/>
  <c r="FN97" i="9"/>
  <c r="BZ97" i="14"/>
  <c r="FO97" i="9"/>
  <c r="CA97" i="14"/>
  <c r="FP97" i="9"/>
  <c r="CB97" i="14"/>
  <c r="FQ97" i="9"/>
  <c r="CC97" i="14"/>
  <c r="FR97" i="9"/>
  <c r="CD97" i="14"/>
  <c r="FS97" i="9"/>
  <c r="CE97" i="14"/>
  <c r="FT97" i="9"/>
  <c r="CF97" i="14"/>
  <c r="FU97" i="9"/>
  <c r="CG97" i="14"/>
  <c r="FV97" i="9"/>
  <c r="CH97" i="14"/>
  <c r="FW97" i="9"/>
  <c r="CI97" i="14"/>
  <c r="FX97" i="9"/>
  <c r="CJ97" i="14"/>
  <c r="FY97" i="9"/>
  <c r="CK97" i="14"/>
  <c r="FZ97" i="9"/>
  <c r="CL97" i="14"/>
  <c r="GA97" i="9"/>
  <c r="CM97" i="14"/>
  <c r="GB97" i="9"/>
  <c r="GC97" i="9"/>
  <c r="B97" i="14"/>
  <c r="CQ97" i="9"/>
  <c r="GD97" i="9"/>
  <c r="I97" i="7"/>
  <c r="DM37" i="14"/>
  <c r="X37" i="19"/>
  <c r="BZ15" i="19"/>
  <c r="BZ69" i="19"/>
  <c r="AR28" i="18"/>
  <c r="DN2" i="14"/>
  <c r="Y2" i="19"/>
  <c r="CN98" i="14"/>
  <c r="C98" i="14"/>
  <c r="CR98" i="9"/>
  <c r="D98" i="14"/>
  <c r="CS98" i="9"/>
  <c r="E98" i="14"/>
  <c r="CT98" i="9"/>
  <c r="F98" i="14"/>
  <c r="CU98" i="9"/>
  <c r="G98" i="14"/>
  <c r="CV98" i="9"/>
  <c r="H98" i="14"/>
  <c r="CW98" i="9"/>
  <c r="I98" i="14"/>
  <c r="CX98" i="9"/>
  <c r="J98" i="14"/>
  <c r="CY98" i="9"/>
  <c r="K98" i="14"/>
  <c r="CZ98" i="9"/>
  <c r="L98" i="14"/>
  <c r="DA98" i="9"/>
  <c r="M98" i="14"/>
  <c r="DB98" i="9"/>
  <c r="N98" i="14"/>
  <c r="DC98" i="9"/>
  <c r="O98" i="14"/>
  <c r="DD98" i="9"/>
  <c r="P98" i="14"/>
  <c r="DE98" i="9"/>
  <c r="Q98" i="14"/>
  <c r="DF98" i="9"/>
  <c r="R98" i="14"/>
  <c r="DG98" i="9"/>
  <c r="S98" i="14"/>
  <c r="DH98" i="9"/>
  <c r="T98" i="14"/>
  <c r="DI98" i="9"/>
  <c r="U98" i="14"/>
  <c r="DJ98" i="9"/>
  <c r="V98" i="14"/>
  <c r="DK98" i="9"/>
  <c r="W98" i="14"/>
  <c r="DL98" i="9"/>
  <c r="X98" i="14"/>
  <c r="DM98" i="9"/>
  <c r="Y98" i="14"/>
  <c r="DN98" i="9"/>
  <c r="Z98" i="14"/>
  <c r="DO98" i="9"/>
  <c r="AA98" i="14"/>
  <c r="DP98" i="9"/>
  <c r="AB98" i="14"/>
  <c r="DQ98" i="9"/>
  <c r="AC98" i="14"/>
  <c r="DR98" i="9"/>
  <c r="AD98" i="14"/>
  <c r="DS98" i="9"/>
  <c r="AE98" i="14"/>
  <c r="DT98" i="9"/>
  <c r="AF98" i="14"/>
  <c r="DU98" i="9"/>
  <c r="AG98" i="14"/>
  <c r="DV98" i="9"/>
  <c r="AH98" i="14"/>
  <c r="DW98" i="9"/>
  <c r="AI98" i="14"/>
  <c r="DX98" i="9"/>
  <c r="AJ98" i="14"/>
  <c r="DY98" i="9"/>
  <c r="AK98" i="14"/>
  <c r="DZ98" i="9"/>
  <c r="AL98" i="14"/>
  <c r="EA98" i="9"/>
  <c r="AM98" i="14"/>
  <c r="EB98" i="9"/>
  <c r="AN98" i="14"/>
  <c r="EC98" i="9"/>
  <c r="AO98" i="14"/>
  <c r="ED98" i="9"/>
  <c r="AP98" i="14"/>
  <c r="EE98" i="9"/>
  <c r="AQ98" i="14"/>
  <c r="EF98" i="9"/>
  <c r="AR98" i="14"/>
  <c r="EG98" i="9"/>
  <c r="AS98" i="14"/>
  <c r="EH98" i="9"/>
  <c r="AT98" i="14"/>
  <c r="EI98" i="9"/>
  <c r="AU98" i="14"/>
  <c r="EJ98" i="9"/>
  <c r="AV98" i="14"/>
  <c r="EK98" i="9"/>
  <c r="AW98" i="14"/>
  <c r="EL98" i="9"/>
  <c r="AX98" i="14"/>
  <c r="EM98" i="9"/>
  <c r="AY98" i="14"/>
  <c r="EN98" i="9"/>
  <c r="AZ98" i="14"/>
  <c r="EO98" i="9"/>
  <c r="BA98" i="14"/>
  <c r="EP98" i="9"/>
  <c r="BB98" i="14"/>
  <c r="EQ98" i="9"/>
  <c r="BC98" i="14"/>
  <c r="ER98" i="9"/>
  <c r="BD98" i="14"/>
  <c r="ES98" i="9"/>
  <c r="BE98" i="14"/>
  <c r="ET98" i="9"/>
  <c r="BF98" i="14"/>
  <c r="EU98" i="9"/>
  <c r="BG98" i="14"/>
  <c r="EV98" i="9"/>
  <c r="BH98" i="14"/>
  <c r="EW98" i="9"/>
  <c r="BI98" i="14"/>
  <c r="EX98" i="9"/>
  <c r="BJ98" i="14"/>
  <c r="EY98" i="9"/>
  <c r="BK98" i="14"/>
  <c r="EZ98" i="9"/>
  <c r="BL98" i="14"/>
  <c r="FA98" i="9"/>
  <c r="BM98" i="14"/>
  <c r="FB98" i="9"/>
  <c r="BN98" i="14"/>
  <c r="FC98" i="9"/>
  <c r="BO98" i="14"/>
  <c r="FD98" i="9"/>
  <c r="BP98" i="14"/>
  <c r="FE98" i="9"/>
  <c r="BQ98" i="14"/>
  <c r="FF98" i="9"/>
  <c r="BR98" i="14"/>
  <c r="FG98" i="9"/>
  <c r="BS98" i="14"/>
  <c r="FH98" i="9"/>
  <c r="BT98" i="14"/>
  <c r="FI98" i="9"/>
  <c r="BU98" i="14"/>
  <c r="FJ98" i="9"/>
  <c r="BV98" i="14"/>
  <c r="FK98" i="9"/>
  <c r="BW98" i="14"/>
  <c r="FL98" i="9"/>
  <c r="BX98" i="14"/>
  <c r="FM98" i="9"/>
  <c r="BY98" i="14"/>
  <c r="FN98" i="9"/>
  <c r="BZ98" i="14"/>
  <c r="FO98" i="9"/>
  <c r="CA98" i="14"/>
  <c r="FP98" i="9"/>
  <c r="CB98" i="14"/>
  <c r="FQ98" i="9"/>
  <c r="CC98" i="14"/>
  <c r="FR98" i="9"/>
  <c r="CD98" i="14"/>
  <c r="FS98" i="9"/>
  <c r="CE98" i="14"/>
  <c r="FT98" i="9"/>
  <c r="CF98" i="14"/>
  <c r="FU98" i="9"/>
  <c r="CG98" i="14"/>
  <c r="FV98" i="9"/>
  <c r="CH98" i="14"/>
  <c r="FW98" i="9"/>
  <c r="CI98" i="14"/>
  <c r="FX98" i="9"/>
  <c r="CJ98" i="14"/>
  <c r="FY98" i="9"/>
  <c r="CK98" i="14"/>
  <c r="FZ98" i="9"/>
  <c r="CL98" i="14"/>
  <c r="GA98" i="9"/>
  <c r="CM98" i="14"/>
  <c r="GB98" i="9"/>
  <c r="GC98" i="9"/>
  <c r="B98" i="14"/>
  <c r="CQ98" i="9"/>
  <c r="GD98" i="9"/>
  <c r="I98" i="7"/>
  <c r="DN38" i="14"/>
  <c r="Y38" i="19"/>
  <c r="CA15" i="19"/>
  <c r="CA69" i="19"/>
  <c r="AS28" i="18"/>
  <c r="DO2" i="14"/>
  <c r="Z2" i="19"/>
  <c r="CN99" i="14"/>
  <c r="C99" i="14"/>
  <c r="CR99" i="9"/>
  <c r="D99" i="14"/>
  <c r="CS99" i="9"/>
  <c r="E99" i="14"/>
  <c r="CT99" i="9"/>
  <c r="F99" i="14"/>
  <c r="CU99" i="9"/>
  <c r="G99" i="14"/>
  <c r="CV99" i="9"/>
  <c r="H99" i="14"/>
  <c r="CW99" i="9"/>
  <c r="I99" i="14"/>
  <c r="CX99" i="9"/>
  <c r="J99" i="14"/>
  <c r="CY99" i="9"/>
  <c r="K99" i="14"/>
  <c r="CZ99" i="9"/>
  <c r="L99" i="14"/>
  <c r="DA99" i="9"/>
  <c r="M99" i="14"/>
  <c r="DB99" i="9"/>
  <c r="N99" i="14"/>
  <c r="DC99" i="9"/>
  <c r="O99" i="14"/>
  <c r="DD99" i="9"/>
  <c r="P99" i="14"/>
  <c r="DE99" i="9"/>
  <c r="Q99" i="14"/>
  <c r="DF99" i="9"/>
  <c r="R99" i="14"/>
  <c r="DG99" i="9"/>
  <c r="S99" i="14"/>
  <c r="DH99" i="9"/>
  <c r="T99" i="14"/>
  <c r="DI99" i="9"/>
  <c r="U99" i="14"/>
  <c r="DJ99" i="9"/>
  <c r="V99" i="14"/>
  <c r="DK99" i="9"/>
  <c r="W99" i="14"/>
  <c r="DL99" i="9"/>
  <c r="X99" i="14"/>
  <c r="DM99" i="9"/>
  <c r="Y99" i="14"/>
  <c r="DN99" i="9"/>
  <c r="Z99" i="14"/>
  <c r="DO99" i="9"/>
  <c r="AA99" i="14"/>
  <c r="DP99" i="9"/>
  <c r="AB99" i="14"/>
  <c r="DQ99" i="9"/>
  <c r="AC99" i="14"/>
  <c r="DR99" i="9"/>
  <c r="AD99" i="14"/>
  <c r="DS99" i="9"/>
  <c r="AE99" i="14"/>
  <c r="DT99" i="9"/>
  <c r="AF99" i="14"/>
  <c r="DU99" i="9"/>
  <c r="AG99" i="14"/>
  <c r="DV99" i="9"/>
  <c r="AH99" i="14"/>
  <c r="DW99" i="9"/>
  <c r="AI99" i="14"/>
  <c r="DX99" i="9"/>
  <c r="AJ99" i="14"/>
  <c r="DY99" i="9"/>
  <c r="AK99" i="14"/>
  <c r="DZ99" i="9"/>
  <c r="AL99" i="14"/>
  <c r="EA99" i="9"/>
  <c r="AM99" i="14"/>
  <c r="EB99" i="9"/>
  <c r="AN99" i="14"/>
  <c r="EC99" i="9"/>
  <c r="AO99" i="14"/>
  <c r="ED99" i="9"/>
  <c r="AP99" i="14"/>
  <c r="EE99" i="9"/>
  <c r="AQ99" i="14"/>
  <c r="EF99" i="9"/>
  <c r="AR99" i="14"/>
  <c r="EG99" i="9"/>
  <c r="AS99" i="14"/>
  <c r="EH99" i="9"/>
  <c r="AT99" i="14"/>
  <c r="EI99" i="9"/>
  <c r="AU99" i="14"/>
  <c r="EJ99" i="9"/>
  <c r="AV99" i="14"/>
  <c r="EK99" i="9"/>
  <c r="AW99" i="14"/>
  <c r="EL99" i="9"/>
  <c r="AX99" i="14"/>
  <c r="EM99" i="9"/>
  <c r="AY99" i="14"/>
  <c r="EN99" i="9"/>
  <c r="AZ99" i="14"/>
  <c r="EO99" i="9"/>
  <c r="BA99" i="14"/>
  <c r="EP99" i="9"/>
  <c r="BB99" i="14"/>
  <c r="EQ99" i="9"/>
  <c r="BC99" i="14"/>
  <c r="ER99" i="9"/>
  <c r="BD99" i="14"/>
  <c r="ES99" i="9"/>
  <c r="BE99" i="14"/>
  <c r="ET99" i="9"/>
  <c r="BF99" i="14"/>
  <c r="EU99" i="9"/>
  <c r="BG99" i="14"/>
  <c r="EV99" i="9"/>
  <c r="BH99" i="14"/>
  <c r="EW99" i="9"/>
  <c r="BI99" i="14"/>
  <c r="EX99" i="9"/>
  <c r="BJ99" i="14"/>
  <c r="EY99" i="9"/>
  <c r="BK99" i="14"/>
  <c r="EZ99" i="9"/>
  <c r="BL99" i="14"/>
  <c r="FA99" i="9"/>
  <c r="BM99" i="14"/>
  <c r="FB99" i="9"/>
  <c r="BN99" i="14"/>
  <c r="FC99" i="9"/>
  <c r="BO99" i="14"/>
  <c r="FD99" i="9"/>
  <c r="BP99" i="14"/>
  <c r="FE99" i="9"/>
  <c r="BQ99" i="14"/>
  <c r="FF99" i="9"/>
  <c r="BR99" i="14"/>
  <c r="FG99" i="9"/>
  <c r="BS99" i="14"/>
  <c r="FH99" i="9"/>
  <c r="BT99" i="14"/>
  <c r="FI99" i="9"/>
  <c r="BU99" i="14"/>
  <c r="FJ99" i="9"/>
  <c r="BV99" i="14"/>
  <c r="FK99" i="9"/>
  <c r="BW99" i="14"/>
  <c r="FL99" i="9"/>
  <c r="BX99" i="14"/>
  <c r="FM99" i="9"/>
  <c r="BY99" i="14"/>
  <c r="FN99" i="9"/>
  <c r="BZ99" i="14"/>
  <c r="FO99" i="9"/>
  <c r="CA99" i="14"/>
  <c r="FP99" i="9"/>
  <c r="CB99" i="14"/>
  <c r="FQ99" i="9"/>
  <c r="CC99" i="14"/>
  <c r="FR99" i="9"/>
  <c r="CD99" i="14"/>
  <c r="FS99" i="9"/>
  <c r="CE99" i="14"/>
  <c r="FT99" i="9"/>
  <c r="CF99" i="14"/>
  <c r="FU99" i="9"/>
  <c r="CG99" i="14"/>
  <c r="FV99" i="9"/>
  <c r="CH99" i="14"/>
  <c r="FW99" i="9"/>
  <c r="CI99" i="14"/>
  <c r="FX99" i="9"/>
  <c r="CJ99" i="14"/>
  <c r="FY99" i="9"/>
  <c r="CK99" i="14"/>
  <c r="FZ99" i="9"/>
  <c r="CL99" i="14"/>
  <c r="GA99" i="9"/>
  <c r="CM99" i="14"/>
  <c r="GB99" i="9"/>
  <c r="GC99" i="9"/>
  <c r="B99" i="14"/>
  <c r="CQ99" i="9"/>
  <c r="GD99" i="9"/>
  <c r="I99" i="7"/>
  <c r="DO39" i="14"/>
  <c r="Z39" i="19"/>
  <c r="CB15" i="19"/>
  <c r="CB69" i="19"/>
  <c r="AT28" i="18"/>
  <c r="DP2" i="14"/>
  <c r="AA2" i="19"/>
  <c r="CN100" i="14"/>
  <c r="C100" i="14"/>
  <c r="CR100" i="9"/>
  <c r="D100" i="14"/>
  <c r="CS100" i="9"/>
  <c r="E100" i="14"/>
  <c r="CT100" i="9"/>
  <c r="F100" i="14"/>
  <c r="CU100" i="9"/>
  <c r="G100" i="14"/>
  <c r="CV100" i="9"/>
  <c r="H100" i="14"/>
  <c r="CW100" i="9"/>
  <c r="I100" i="14"/>
  <c r="CX100" i="9"/>
  <c r="J100" i="14"/>
  <c r="CY100" i="9"/>
  <c r="K100" i="14"/>
  <c r="CZ100" i="9"/>
  <c r="L100" i="14"/>
  <c r="DA100" i="9"/>
  <c r="M100" i="14"/>
  <c r="DB100" i="9"/>
  <c r="N100" i="14"/>
  <c r="DC100" i="9"/>
  <c r="O100" i="14"/>
  <c r="DD100" i="9"/>
  <c r="P100" i="14"/>
  <c r="DE100" i="9"/>
  <c r="Q100" i="14"/>
  <c r="DF100" i="9"/>
  <c r="R100" i="14"/>
  <c r="DG100" i="9"/>
  <c r="S100" i="14"/>
  <c r="DH100" i="9"/>
  <c r="T100" i="14"/>
  <c r="DI100" i="9"/>
  <c r="U100" i="14"/>
  <c r="DJ100" i="9"/>
  <c r="V100" i="14"/>
  <c r="DK100" i="9"/>
  <c r="W100" i="14"/>
  <c r="DL100" i="9"/>
  <c r="X100" i="14"/>
  <c r="DM100" i="9"/>
  <c r="Y100" i="14"/>
  <c r="DN100" i="9"/>
  <c r="Z100" i="14"/>
  <c r="DO100" i="9"/>
  <c r="AA100" i="14"/>
  <c r="DP100" i="9"/>
  <c r="AB100" i="14"/>
  <c r="DQ100" i="9"/>
  <c r="AC100" i="14"/>
  <c r="DR100" i="9"/>
  <c r="AD100" i="14"/>
  <c r="DS100" i="9"/>
  <c r="AE100" i="14"/>
  <c r="DT100" i="9"/>
  <c r="AF100" i="14"/>
  <c r="DU100" i="9"/>
  <c r="AG100" i="14"/>
  <c r="DV100" i="9"/>
  <c r="AH100" i="14"/>
  <c r="DW100" i="9"/>
  <c r="AI100" i="14"/>
  <c r="DX100" i="9"/>
  <c r="AJ100" i="14"/>
  <c r="DY100" i="9"/>
  <c r="AK100" i="14"/>
  <c r="DZ100" i="9"/>
  <c r="AL100" i="14"/>
  <c r="EA100" i="9"/>
  <c r="AM100" i="14"/>
  <c r="EB100" i="9"/>
  <c r="AN100" i="14"/>
  <c r="EC100" i="9"/>
  <c r="AO100" i="14"/>
  <c r="ED100" i="9"/>
  <c r="AP100" i="14"/>
  <c r="EE100" i="9"/>
  <c r="AQ100" i="14"/>
  <c r="EF100" i="9"/>
  <c r="AR100" i="14"/>
  <c r="EG100" i="9"/>
  <c r="AS100" i="14"/>
  <c r="EH100" i="9"/>
  <c r="AT100" i="14"/>
  <c r="EI100" i="9"/>
  <c r="AU100" i="14"/>
  <c r="EJ100" i="9"/>
  <c r="AV100" i="14"/>
  <c r="EK100" i="9"/>
  <c r="AW100" i="14"/>
  <c r="EL100" i="9"/>
  <c r="AX100" i="14"/>
  <c r="EM100" i="9"/>
  <c r="AY100" i="14"/>
  <c r="EN100" i="9"/>
  <c r="AZ100" i="14"/>
  <c r="EO100" i="9"/>
  <c r="BA100" i="14"/>
  <c r="EP100" i="9"/>
  <c r="BB100" i="14"/>
  <c r="EQ100" i="9"/>
  <c r="BC100" i="14"/>
  <c r="ER100" i="9"/>
  <c r="BD100" i="14"/>
  <c r="ES100" i="9"/>
  <c r="BE100" i="14"/>
  <c r="ET100" i="9"/>
  <c r="BF100" i="14"/>
  <c r="EU100" i="9"/>
  <c r="BG100" i="14"/>
  <c r="EV100" i="9"/>
  <c r="BH100" i="14"/>
  <c r="EW100" i="9"/>
  <c r="BI100" i="14"/>
  <c r="EX100" i="9"/>
  <c r="BJ100" i="14"/>
  <c r="EY100" i="9"/>
  <c r="BK100" i="14"/>
  <c r="EZ100" i="9"/>
  <c r="BL100" i="14"/>
  <c r="FA100" i="9"/>
  <c r="BM100" i="14"/>
  <c r="FB100" i="9"/>
  <c r="BN100" i="14"/>
  <c r="FC100" i="9"/>
  <c r="BO100" i="14"/>
  <c r="FD100" i="9"/>
  <c r="BP100" i="14"/>
  <c r="FE100" i="9"/>
  <c r="BQ100" i="14"/>
  <c r="FF100" i="9"/>
  <c r="BR100" i="14"/>
  <c r="FG100" i="9"/>
  <c r="BS100" i="14"/>
  <c r="FH100" i="9"/>
  <c r="BT100" i="14"/>
  <c r="FI100" i="9"/>
  <c r="BU100" i="14"/>
  <c r="FJ100" i="9"/>
  <c r="BV100" i="14"/>
  <c r="FK100" i="9"/>
  <c r="BW100" i="14"/>
  <c r="FL100" i="9"/>
  <c r="BX100" i="14"/>
  <c r="FM100" i="9"/>
  <c r="BY100" i="14"/>
  <c r="FN100" i="9"/>
  <c r="BZ100" i="14"/>
  <c r="FO100" i="9"/>
  <c r="CA100" i="14"/>
  <c r="FP100" i="9"/>
  <c r="CB100" i="14"/>
  <c r="FQ100" i="9"/>
  <c r="CC100" i="14"/>
  <c r="FR100" i="9"/>
  <c r="CD100" i="14"/>
  <c r="FS100" i="9"/>
  <c r="CE100" i="14"/>
  <c r="FT100" i="9"/>
  <c r="CF100" i="14"/>
  <c r="FU100" i="9"/>
  <c r="CG100" i="14"/>
  <c r="FV100" i="9"/>
  <c r="CH100" i="14"/>
  <c r="FW100" i="9"/>
  <c r="CI100" i="14"/>
  <c r="FX100" i="9"/>
  <c r="CJ100" i="14"/>
  <c r="FY100" i="9"/>
  <c r="CK100" i="14"/>
  <c r="FZ100" i="9"/>
  <c r="CL100" i="14"/>
  <c r="GA100" i="9"/>
  <c r="CM100" i="14"/>
  <c r="GB100" i="9"/>
  <c r="GC100" i="9"/>
  <c r="B100" i="14"/>
  <c r="CQ100" i="9"/>
  <c r="GD100" i="9"/>
  <c r="I100" i="7"/>
  <c r="DP40" i="14"/>
  <c r="AA40" i="19"/>
  <c r="CC15" i="19"/>
  <c r="CC69" i="19"/>
  <c r="AU28" i="18"/>
  <c r="DQ2" i="14"/>
  <c r="AB2" i="19"/>
  <c r="CN101" i="14"/>
  <c r="C101" i="14"/>
  <c r="CR101" i="9"/>
  <c r="D101" i="14"/>
  <c r="CS101" i="9"/>
  <c r="E101" i="14"/>
  <c r="CT101" i="9"/>
  <c r="F101" i="14"/>
  <c r="CU101" i="9"/>
  <c r="G101" i="14"/>
  <c r="CV101" i="9"/>
  <c r="H101" i="14"/>
  <c r="CW101" i="9"/>
  <c r="I101" i="14"/>
  <c r="CX101" i="9"/>
  <c r="J101" i="14"/>
  <c r="CY101" i="9"/>
  <c r="K101" i="14"/>
  <c r="CZ101" i="9"/>
  <c r="L101" i="14"/>
  <c r="DA101" i="9"/>
  <c r="M101" i="14"/>
  <c r="DB101" i="9"/>
  <c r="N101" i="14"/>
  <c r="DC101" i="9"/>
  <c r="O101" i="14"/>
  <c r="DD101" i="9"/>
  <c r="P101" i="14"/>
  <c r="DE101" i="9"/>
  <c r="Q101" i="14"/>
  <c r="DF101" i="9"/>
  <c r="R101" i="14"/>
  <c r="DG101" i="9"/>
  <c r="S101" i="14"/>
  <c r="DH101" i="9"/>
  <c r="T101" i="14"/>
  <c r="DI101" i="9"/>
  <c r="U101" i="14"/>
  <c r="DJ101" i="9"/>
  <c r="V101" i="14"/>
  <c r="DK101" i="9"/>
  <c r="W101" i="14"/>
  <c r="DL101" i="9"/>
  <c r="X101" i="14"/>
  <c r="DM101" i="9"/>
  <c r="Y101" i="14"/>
  <c r="DN101" i="9"/>
  <c r="Z101" i="14"/>
  <c r="DO101" i="9"/>
  <c r="AA101" i="14"/>
  <c r="DP101" i="9"/>
  <c r="AB101" i="14"/>
  <c r="DQ101" i="9"/>
  <c r="AC101" i="14"/>
  <c r="DR101" i="9"/>
  <c r="AD101" i="14"/>
  <c r="DS101" i="9"/>
  <c r="AE101" i="14"/>
  <c r="DT101" i="9"/>
  <c r="AF101" i="14"/>
  <c r="DU101" i="9"/>
  <c r="AG101" i="14"/>
  <c r="DV101" i="9"/>
  <c r="AH101" i="14"/>
  <c r="DW101" i="9"/>
  <c r="AI101" i="14"/>
  <c r="DX101" i="9"/>
  <c r="AJ101" i="14"/>
  <c r="DY101" i="9"/>
  <c r="AK101" i="14"/>
  <c r="DZ101" i="9"/>
  <c r="AL101" i="14"/>
  <c r="EA101" i="9"/>
  <c r="AM101" i="14"/>
  <c r="EB101" i="9"/>
  <c r="AN101" i="14"/>
  <c r="EC101" i="9"/>
  <c r="AO101" i="14"/>
  <c r="ED101" i="9"/>
  <c r="AP101" i="14"/>
  <c r="EE101" i="9"/>
  <c r="AQ101" i="14"/>
  <c r="EF101" i="9"/>
  <c r="AR101" i="14"/>
  <c r="EG101" i="9"/>
  <c r="AS101" i="14"/>
  <c r="EH101" i="9"/>
  <c r="AT101" i="14"/>
  <c r="EI101" i="9"/>
  <c r="AU101" i="14"/>
  <c r="EJ101" i="9"/>
  <c r="AV101" i="14"/>
  <c r="EK101" i="9"/>
  <c r="AW101" i="14"/>
  <c r="EL101" i="9"/>
  <c r="AX101" i="14"/>
  <c r="EM101" i="9"/>
  <c r="AY101" i="14"/>
  <c r="EN101" i="9"/>
  <c r="AZ101" i="14"/>
  <c r="EO101" i="9"/>
  <c r="BA101" i="14"/>
  <c r="EP101" i="9"/>
  <c r="BB101" i="14"/>
  <c r="EQ101" i="9"/>
  <c r="BC101" i="14"/>
  <c r="ER101" i="9"/>
  <c r="BD101" i="14"/>
  <c r="ES101" i="9"/>
  <c r="BE101" i="14"/>
  <c r="ET101" i="9"/>
  <c r="BF101" i="14"/>
  <c r="EU101" i="9"/>
  <c r="BG101" i="14"/>
  <c r="EV101" i="9"/>
  <c r="BH101" i="14"/>
  <c r="EW101" i="9"/>
  <c r="BI101" i="14"/>
  <c r="EX101" i="9"/>
  <c r="BJ101" i="14"/>
  <c r="EY101" i="9"/>
  <c r="BK101" i="14"/>
  <c r="EZ101" i="9"/>
  <c r="BL101" i="14"/>
  <c r="FA101" i="9"/>
  <c r="BM101" i="14"/>
  <c r="FB101" i="9"/>
  <c r="BN101" i="14"/>
  <c r="FC101" i="9"/>
  <c r="BO101" i="14"/>
  <c r="FD101" i="9"/>
  <c r="BP101" i="14"/>
  <c r="FE101" i="9"/>
  <c r="BQ101" i="14"/>
  <c r="FF101" i="9"/>
  <c r="BR101" i="14"/>
  <c r="FG101" i="9"/>
  <c r="BS101" i="14"/>
  <c r="FH101" i="9"/>
  <c r="BT101" i="14"/>
  <c r="FI101" i="9"/>
  <c r="BU101" i="14"/>
  <c r="FJ101" i="9"/>
  <c r="BV101" i="14"/>
  <c r="FK101" i="9"/>
  <c r="BW101" i="14"/>
  <c r="FL101" i="9"/>
  <c r="BX101" i="14"/>
  <c r="FM101" i="9"/>
  <c r="BY101" i="14"/>
  <c r="FN101" i="9"/>
  <c r="BZ101" i="14"/>
  <c r="FO101" i="9"/>
  <c r="CA101" i="14"/>
  <c r="FP101" i="9"/>
  <c r="CB101" i="14"/>
  <c r="FQ101" i="9"/>
  <c r="CC101" i="14"/>
  <c r="FR101" i="9"/>
  <c r="CD101" i="14"/>
  <c r="FS101" i="9"/>
  <c r="CE101" i="14"/>
  <c r="FT101" i="9"/>
  <c r="CF101" i="14"/>
  <c r="FU101" i="9"/>
  <c r="CG101" i="14"/>
  <c r="FV101" i="9"/>
  <c r="CH101" i="14"/>
  <c r="FW101" i="9"/>
  <c r="CI101" i="14"/>
  <c r="FX101" i="9"/>
  <c r="CJ101" i="14"/>
  <c r="FY101" i="9"/>
  <c r="CK101" i="14"/>
  <c r="FZ101" i="9"/>
  <c r="CL101" i="14"/>
  <c r="GA101" i="9"/>
  <c r="CM101" i="14"/>
  <c r="GB101" i="9"/>
  <c r="GC101" i="9"/>
  <c r="B101" i="14"/>
  <c r="CQ101" i="9"/>
  <c r="GD101" i="9"/>
  <c r="I101" i="7"/>
  <c r="DQ41" i="14"/>
  <c r="AB41" i="19"/>
  <c r="CD15" i="19"/>
  <c r="CD69" i="19"/>
  <c r="AV28" i="18"/>
  <c r="DR2" i="14"/>
  <c r="AC2" i="19"/>
  <c r="CN102" i="14"/>
  <c r="C102" i="14"/>
  <c r="CR102" i="9"/>
  <c r="D102" i="14"/>
  <c r="CS102" i="9"/>
  <c r="E102" i="14"/>
  <c r="CT102" i="9"/>
  <c r="F102" i="14"/>
  <c r="CU102" i="9"/>
  <c r="G102" i="14"/>
  <c r="CV102" i="9"/>
  <c r="H102" i="14"/>
  <c r="CW102" i="9"/>
  <c r="I102" i="14"/>
  <c r="CX102" i="9"/>
  <c r="J102" i="14"/>
  <c r="CY102" i="9"/>
  <c r="K102" i="14"/>
  <c r="CZ102" i="9"/>
  <c r="L102" i="14"/>
  <c r="DA102" i="9"/>
  <c r="M102" i="14"/>
  <c r="DB102" i="9"/>
  <c r="N102" i="14"/>
  <c r="DC102" i="9"/>
  <c r="O102" i="14"/>
  <c r="DD102" i="9"/>
  <c r="P102" i="14"/>
  <c r="DE102" i="9"/>
  <c r="Q102" i="14"/>
  <c r="DF102" i="9"/>
  <c r="R102" i="14"/>
  <c r="DG102" i="9"/>
  <c r="S102" i="14"/>
  <c r="DH102" i="9"/>
  <c r="T102" i="14"/>
  <c r="DI102" i="9"/>
  <c r="U102" i="14"/>
  <c r="DJ102" i="9"/>
  <c r="V102" i="14"/>
  <c r="DK102" i="9"/>
  <c r="W102" i="14"/>
  <c r="DL102" i="9"/>
  <c r="X102" i="14"/>
  <c r="DM102" i="9"/>
  <c r="Y102" i="14"/>
  <c r="DN102" i="9"/>
  <c r="Z102" i="14"/>
  <c r="DO102" i="9"/>
  <c r="AA102" i="14"/>
  <c r="DP102" i="9"/>
  <c r="AB102" i="14"/>
  <c r="DQ102" i="9"/>
  <c r="AC102" i="14"/>
  <c r="DR102" i="9"/>
  <c r="AD102" i="14"/>
  <c r="DS102" i="9"/>
  <c r="AE102" i="14"/>
  <c r="DT102" i="9"/>
  <c r="AF102" i="14"/>
  <c r="DU102" i="9"/>
  <c r="AG102" i="14"/>
  <c r="DV102" i="9"/>
  <c r="AH102" i="14"/>
  <c r="DW102" i="9"/>
  <c r="AI102" i="14"/>
  <c r="DX102" i="9"/>
  <c r="AJ102" i="14"/>
  <c r="DY102" i="9"/>
  <c r="AK102" i="14"/>
  <c r="DZ102" i="9"/>
  <c r="AL102" i="14"/>
  <c r="EA102" i="9"/>
  <c r="AM102" i="14"/>
  <c r="EB102" i="9"/>
  <c r="AN102" i="14"/>
  <c r="EC102" i="9"/>
  <c r="AO102" i="14"/>
  <c r="ED102" i="9"/>
  <c r="AP102" i="14"/>
  <c r="EE102" i="9"/>
  <c r="AQ102" i="14"/>
  <c r="EF102" i="9"/>
  <c r="AR102" i="14"/>
  <c r="EG102" i="9"/>
  <c r="AS102" i="14"/>
  <c r="EH102" i="9"/>
  <c r="AT102" i="14"/>
  <c r="EI102" i="9"/>
  <c r="AU102" i="14"/>
  <c r="EJ102" i="9"/>
  <c r="AV102" i="14"/>
  <c r="EK102" i="9"/>
  <c r="AW102" i="14"/>
  <c r="EL102" i="9"/>
  <c r="AX102" i="14"/>
  <c r="EM102" i="9"/>
  <c r="AY102" i="14"/>
  <c r="EN102" i="9"/>
  <c r="AZ102" i="14"/>
  <c r="EO102" i="9"/>
  <c r="BA102" i="14"/>
  <c r="EP102" i="9"/>
  <c r="BB102" i="14"/>
  <c r="EQ102" i="9"/>
  <c r="BC102" i="14"/>
  <c r="ER102" i="9"/>
  <c r="BD102" i="14"/>
  <c r="ES102" i="9"/>
  <c r="BE102" i="14"/>
  <c r="ET102" i="9"/>
  <c r="BF102" i="14"/>
  <c r="EU102" i="9"/>
  <c r="BG102" i="14"/>
  <c r="EV102" i="9"/>
  <c r="BH102" i="14"/>
  <c r="EW102" i="9"/>
  <c r="BI102" i="14"/>
  <c r="EX102" i="9"/>
  <c r="BJ102" i="14"/>
  <c r="EY102" i="9"/>
  <c r="BK102" i="14"/>
  <c r="EZ102" i="9"/>
  <c r="BL102" i="14"/>
  <c r="FA102" i="9"/>
  <c r="BM102" i="14"/>
  <c r="FB102" i="9"/>
  <c r="BN102" i="14"/>
  <c r="FC102" i="9"/>
  <c r="BO102" i="14"/>
  <c r="FD102" i="9"/>
  <c r="BP102" i="14"/>
  <c r="FE102" i="9"/>
  <c r="BQ102" i="14"/>
  <c r="FF102" i="9"/>
  <c r="BR102" i="14"/>
  <c r="FG102" i="9"/>
  <c r="BS102" i="14"/>
  <c r="FH102" i="9"/>
  <c r="BT102" i="14"/>
  <c r="FI102" i="9"/>
  <c r="BU102" i="14"/>
  <c r="FJ102" i="9"/>
  <c r="BV102" i="14"/>
  <c r="FK102" i="9"/>
  <c r="BW102" i="14"/>
  <c r="FL102" i="9"/>
  <c r="BX102" i="14"/>
  <c r="FM102" i="9"/>
  <c r="BY102" i="14"/>
  <c r="FN102" i="9"/>
  <c r="BZ102" i="14"/>
  <c r="FO102" i="9"/>
  <c r="CA102" i="14"/>
  <c r="FP102" i="9"/>
  <c r="CB102" i="14"/>
  <c r="FQ102" i="9"/>
  <c r="CC102" i="14"/>
  <c r="FR102" i="9"/>
  <c r="CD102" i="14"/>
  <c r="FS102" i="9"/>
  <c r="CE102" i="14"/>
  <c r="FT102" i="9"/>
  <c r="CF102" i="14"/>
  <c r="FU102" i="9"/>
  <c r="CG102" i="14"/>
  <c r="FV102" i="9"/>
  <c r="CH102" i="14"/>
  <c r="FW102" i="9"/>
  <c r="CI102" i="14"/>
  <c r="FX102" i="9"/>
  <c r="CJ102" i="14"/>
  <c r="FY102" i="9"/>
  <c r="CK102" i="14"/>
  <c r="FZ102" i="9"/>
  <c r="CL102" i="14"/>
  <c r="GA102" i="9"/>
  <c r="CM102" i="14"/>
  <c r="GB102" i="9"/>
  <c r="GC102" i="9"/>
  <c r="B102" i="14"/>
  <c r="CQ102" i="9"/>
  <c r="GD102" i="9"/>
  <c r="I102" i="7"/>
  <c r="DR42" i="14"/>
  <c r="AC42" i="19"/>
  <c r="CE15" i="19"/>
  <c r="CE69" i="19"/>
  <c r="AW28" i="18"/>
  <c r="DS2" i="14"/>
  <c r="AD2" i="19"/>
  <c r="CN103" i="14"/>
  <c r="C103" i="14"/>
  <c r="CR103" i="9"/>
  <c r="D103" i="14"/>
  <c r="CS103" i="9"/>
  <c r="E103" i="14"/>
  <c r="CT103" i="9"/>
  <c r="F103" i="14"/>
  <c r="CU103" i="9"/>
  <c r="G103" i="14"/>
  <c r="CV103" i="9"/>
  <c r="H103" i="14"/>
  <c r="CW103" i="9"/>
  <c r="I103" i="14"/>
  <c r="CX103" i="9"/>
  <c r="J103" i="14"/>
  <c r="CY103" i="9"/>
  <c r="K103" i="14"/>
  <c r="CZ103" i="9"/>
  <c r="L103" i="14"/>
  <c r="DA103" i="9"/>
  <c r="M103" i="14"/>
  <c r="DB103" i="9"/>
  <c r="N103" i="14"/>
  <c r="DC103" i="9"/>
  <c r="O103" i="14"/>
  <c r="DD103" i="9"/>
  <c r="P103" i="14"/>
  <c r="DE103" i="9"/>
  <c r="Q103" i="14"/>
  <c r="DF103" i="9"/>
  <c r="R103" i="14"/>
  <c r="DG103" i="9"/>
  <c r="S103" i="14"/>
  <c r="DH103" i="9"/>
  <c r="T103" i="14"/>
  <c r="DI103" i="9"/>
  <c r="U103" i="14"/>
  <c r="DJ103" i="9"/>
  <c r="V103" i="14"/>
  <c r="DK103" i="9"/>
  <c r="W103" i="14"/>
  <c r="DL103" i="9"/>
  <c r="X103" i="14"/>
  <c r="DM103" i="9"/>
  <c r="Y103" i="14"/>
  <c r="DN103" i="9"/>
  <c r="Z103" i="14"/>
  <c r="DO103" i="9"/>
  <c r="AA103" i="14"/>
  <c r="DP103" i="9"/>
  <c r="AB103" i="14"/>
  <c r="DQ103" i="9"/>
  <c r="AC103" i="14"/>
  <c r="DR103" i="9"/>
  <c r="AD103" i="14"/>
  <c r="DS103" i="9"/>
  <c r="AE103" i="14"/>
  <c r="DT103" i="9"/>
  <c r="AF103" i="14"/>
  <c r="DU103" i="9"/>
  <c r="AG103" i="14"/>
  <c r="DV103" i="9"/>
  <c r="AH103" i="14"/>
  <c r="DW103" i="9"/>
  <c r="AI103" i="14"/>
  <c r="DX103" i="9"/>
  <c r="AJ103" i="14"/>
  <c r="DY103" i="9"/>
  <c r="AK103" i="14"/>
  <c r="DZ103" i="9"/>
  <c r="AL103" i="14"/>
  <c r="EA103" i="9"/>
  <c r="AM103" i="14"/>
  <c r="EB103" i="9"/>
  <c r="AN103" i="14"/>
  <c r="EC103" i="9"/>
  <c r="AO103" i="14"/>
  <c r="ED103" i="9"/>
  <c r="AP103" i="14"/>
  <c r="EE103" i="9"/>
  <c r="AQ103" i="14"/>
  <c r="EF103" i="9"/>
  <c r="AR103" i="14"/>
  <c r="EG103" i="9"/>
  <c r="AS103" i="14"/>
  <c r="EH103" i="9"/>
  <c r="AT103" i="14"/>
  <c r="EI103" i="9"/>
  <c r="AU103" i="14"/>
  <c r="EJ103" i="9"/>
  <c r="AV103" i="14"/>
  <c r="EK103" i="9"/>
  <c r="AW103" i="14"/>
  <c r="EL103" i="9"/>
  <c r="AX103" i="14"/>
  <c r="EM103" i="9"/>
  <c r="AY103" i="14"/>
  <c r="EN103" i="9"/>
  <c r="AZ103" i="14"/>
  <c r="EO103" i="9"/>
  <c r="BA103" i="14"/>
  <c r="EP103" i="9"/>
  <c r="BB103" i="14"/>
  <c r="EQ103" i="9"/>
  <c r="BC103" i="14"/>
  <c r="ER103" i="9"/>
  <c r="BD103" i="14"/>
  <c r="ES103" i="9"/>
  <c r="BE103" i="14"/>
  <c r="ET103" i="9"/>
  <c r="BF103" i="14"/>
  <c r="EU103" i="9"/>
  <c r="BG103" i="14"/>
  <c r="EV103" i="9"/>
  <c r="BH103" i="14"/>
  <c r="EW103" i="9"/>
  <c r="BI103" i="14"/>
  <c r="EX103" i="9"/>
  <c r="BJ103" i="14"/>
  <c r="EY103" i="9"/>
  <c r="BK103" i="14"/>
  <c r="EZ103" i="9"/>
  <c r="BL103" i="14"/>
  <c r="FA103" i="9"/>
  <c r="BM103" i="14"/>
  <c r="FB103" i="9"/>
  <c r="BN103" i="14"/>
  <c r="FC103" i="9"/>
  <c r="BO103" i="14"/>
  <c r="FD103" i="9"/>
  <c r="BP103" i="14"/>
  <c r="FE103" i="9"/>
  <c r="BQ103" i="14"/>
  <c r="FF103" i="9"/>
  <c r="BR103" i="14"/>
  <c r="FG103" i="9"/>
  <c r="BS103" i="14"/>
  <c r="FH103" i="9"/>
  <c r="BT103" i="14"/>
  <c r="FI103" i="9"/>
  <c r="BU103" i="14"/>
  <c r="FJ103" i="9"/>
  <c r="BV103" i="14"/>
  <c r="FK103" i="9"/>
  <c r="BW103" i="14"/>
  <c r="FL103" i="9"/>
  <c r="BX103" i="14"/>
  <c r="FM103" i="9"/>
  <c r="BY103" i="14"/>
  <c r="FN103" i="9"/>
  <c r="BZ103" i="14"/>
  <c r="FO103" i="9"/>
  <c r="CA103" i="14"/>
  <c r="FP103" i="9"/>
  <c r="CB103" i="14"/>
  <c r="FQ103" i="9"/>
  <c r="CC103" i="14"/>
  <c r="FR103" i="9"/>
  <c r="CD103" i="14"/>
  <c r="FS103" i="9"/>
  <c r="CE103" i="14"/>
  <c r="FT103" i="9"/>
  <c r="CF103" i="14"/>
  <c r="FU103" i="9"/>
  <c r="CG103" i="14"/>
  <c r="FV103" i="9"/>
  <c r="CH103" i="14"/>
  <c r="FW103" i="9"/>
  <c r="CI103" i="14"/>
  <c r="FX103" i="9"/>
  <c r="CJ103" i="14"/>
  <c r="FY103" i="9"/>
  <c r="CK103" i="14"/>
  <c r="FZ103" i="9"/>
  <c r="CL103" i="14"/>
  <c r="GA103" i="9"/>
  <c r="CM103" i="14"/>
  <c r="GB103" i="9"/>
  <c r="GC103" i="9"/>
  <c r="B103" i="14"/>
  <c r="CQ103" i="9"/>
  <c r="GD103" i="9"/>
  <c r="I103" i="7"/>
  <c r="DS43" i="14"/>
  <c r="AD43" i="19"/>
  <c r="CF15" i="19"/>
  <c r="CF69" i="19"/>
  <c r="AX28" i="18"/>
  <c r="DT2" i="14"/>
  <c r="AE2" i="19"/>
  <c r="CN104" i="14"/>
  <c r="C104" i="14"/>
  <c r="CR104" i="9"/>
  <c r="D104" i="14"/>
  <c r="CS104" i="9"/>
  <c r="E104" i="14"/>
  <c r="CT104" i="9"/>
  <c r="F104" i="14"/>
  <c r="CU104" i="9"/>
  <c r="G104" i="14"/>
  <c r="CV104" i="9"/>
  <c r="H104" i="14"/>
  <c r="CW104" i="9"/>
  <c r="I104" i="14"/>
  <c r="CX104" i="9"/>
  <c r="J104" i="14"/>
  <c r="CY104" i="9"/>
  <c r="K104" i="14"/>
  <c r="CZ104" i="9"/>
  <c r="L104" i="14"/>
  <c r="DA104" i="9"/>
  <c r="M104" i="14"/>
  <c r="DB104" i="9"/>
  <c r="N104" i="14"/>
  <c r="DC104" i="9"/>
  <c r="O104" i="14"/>
  <c r="DD104" i="9"/>
  <c r="P104" i="14"/>
  <c r="DE104" i="9"/>
  <c r="Q104" i="14"/>
  <c r="DF104" i="9"/>
  <c r="R104" i="14"/>
  <c r="DG104" i="9"/>
  <c r="S104" i="14"/>
  <c r="DH104" i="9"/>
  <c r="T104" i="14"/>
  <c r="DI104" i="9"/>
  <c r="U104" i="14"/>
  <c r="DJ104" i="9"/>
  <c r="V104" i="14"/>
  <c r="DK104" i="9"/>
  <c r="W104" i="14"/>
  <c r="DL104" i="9"/>
  <c r="X104" i="14"/>
  <c r="DM104" i="9"/>
  <c r="Y104" i="14"/>
  <c r="DN104" i="9"/>
  <c r="Z104" i="14"/>
  <c r="DO104" i="9"/>
  <c r="AA104" i="14"/>
  <c r="DP104" i="9"/>
  <c r="AB104" i="14"/>
  <c r="DQ104" i="9"/>
  <c r="AC104" i="14"/>
  <c r="DR104" i="9"/>
  <c r="AD104" i="14"/>
  <c r="DS104" i="9"/>
  <c r="AE104" i="14"/>
  <c r="DT104" i="9"/>
  <c r="AF104" i="14"/>
  <c r="DU104" i="9"/>
  <c r="AG104" i="14"/>
  <c r="DV104" i="9"/>
  <c r="AH104" i="14"/>
  <c r="DW104" i="9"/>
  <c r="AI104" i="14"/>
  <c r="DX104" i="9"/>
  <c r="AJ104" i="14"/>
  <c r="DY104" i="9"/>
  <c r="AK104" i="14"/>
  <c r="DZ104" i="9"/>
  <c r="AL104" i="14"/>
  <c r="EA104" i="9"/>
  <c r="AM104" i="14"/>
  <c r="EB104" i="9"/>
  <c r="AN104" i="14"/>
  <c r="EC104" i="9"/>
  <c r="AO104" i="14"/>
  <c r="ED104" i="9"/>
  <c r="AP104" i="14"/>
  <c r="EE104" i="9"/>
  <c r="AQ104" i="14"/>
  <c r="EF104" i="9"/>
  <c r="AR104" i="14"/>
  <c r="EG104" i="9"/>
  <c r="AS104" i="14"/>
  <c r="EH104" i="9"/>
  <c r="AT104" i="14"/>
  <c r="EI104" i="9"/>
  <c r="AU104" i="14"/>
  <c r="EJ104" i="9"/>
  <c r="AV104" i="14"/>
  <c r="EK104" i="9"/>
  <c r="AW104" i="14"/>
  <c r="EL104" i="9"/>
  <c r="AX104" i="14"/>
  <c r="EM104" i="9"/>
  <c r="AY104" i="14"/>
  <c r="EN104" i="9"/>
  <c r="AZ104" i="14"/>
  <c r="EO104" i="9"/>
  <c r="BA104" i="14"/>
  <c r="EP104" i="9"/>
  <c r="BB104" i="14"/>
  <c r="EQ104" i="9"/>
  <c r="BC104" i="14"/>
  <c r="ER104" i="9"/>
  <c r="BD104" i="14"/>
  <c r="ES104" i="9"/>
  <c r="BE104" i="14"/>
  <c r="ET104" i="9"/>
  <c r="BF104" i="14"/>
  <c r="EU104" i="9"/>
  <c r="BG104" i="14"/>
  <c r="EV104" i="9"/>
  <c r="BH104" i="14"/>
  <c r="EW104" i="9"/>
  <c r="BI104" i="14"/>
  <c r="EX104" i="9"/>
  <c r="BJ104" i="14"/>
  <c r="EY104" i="9"/>
  <c r="BK104" i="14"/>
  <c r="EZ104" i="9"/>
  <c r="BL104" i="14"/>
  <c r="FA104" i="9"/>
  <c r="BM104" i="14"/>
  <c r="FB104" i="9"/>
  <c r="BN104" i="14"/>
  <c r="FC104" i="9"/>
  <c r="BO104" i="14"/>
  <c r="FD104" i="9"/>
  <c r="BP104" i="14"/>
  <c r="FE104" i="9"/>
  <c r="BQ104" i="14"/>
  <c r="FF104" i="9"/>
  <c r="BR104" i="14"/>
  <c r="FG104" i="9"/>
  <c r="BS104" i="14"/>
  <c r="FH104" i="9"/>
  <c r="BT104" i="14"/>
  <c r="FI104" i="9"/>
  <c r="BU104" i="14"/>
  <c r="FJ104" i="9"/>
  <c r="BV104" i="14"/>
  <c r="FK104" i="9"/>
  <c r="BW104" i="14"/>
  <c r="FL104" i="9"/>
  <c r="BX104" i="14"/>
  <c r="FM104" i="9"/>
  <c r="BY104" i="14"/>
  <c r="FN104" i="9"/>
  <c r="BZ104" i="14"/>
  <c r="FO104" i="9"/>
  <c r="CA104" i="14"/>
  <c r="FP104" i="9"/>
  <c r="CB104" i="14"/>
  <c r="FQ104" i="9"/>
  <c r="CC104" i="14"/>
  <c r="FR104" i="9"/>
  <c r="CD104" i="14"/>
  <c r="FS104" i="9"/>
  <c r="CE104" i="14"/>
  <c r="FT104" i="9"/>
  <c r="CF104" i="14"/>
  <c r="FU104" i="9"/>
  <c r="CG104" i="14"/>
  <c r="FV104" i="9"/>
  <c r="CH104" i="14"/>
  <c r="FW104" i="9"/>
  <c r="CI104" i="14"/>
  <c r="FX104" i="9"/>
  <c r="CJ104" i="14"/>
  <c r="FY104" i="9"/>
  <c r="CK104" i="14"/>
  <c r="FZ104" i="9"/>
  <c r="CL104" i="14"/>
  <c r="GA104" i="9"/>
  <c r="CM104" i="14"/>
  <c r="GB104" i="9"/>
  <c r="GC104" i="9"/>
  <c r="B104" i="14"/>
  <c r="CQ104" i="9"/>
  <c r="GD104" i="9"/>
  <c r="I104" i="7"/>
  <c r="DT44" i="14"/>
  <c r="AE44" i="19"/>
  <c r="CG15" i="19"/>
  <c r="CG69" i="19"/>
  <c r="AY28" i="18"/>
  <c r="DU2" i="14"/>
  <c r="AF2" i="19"/>
  <c r="CN105" i="14"/>
  <c r="C105" i="14"/>
  <c r="CR105" i="9"/>
  <c r="D105" i="14"/>
  <c r="CS105" i="9"/>
  <c r="E105" i="14"/>
  <c r="CT105" i="9"/>
  <c r="F105" i="14"/>
  <c r="CU105" i="9"/>
  <c r="G105" i="14"/>
  <c r="CV105" i="9"/>
  <c r="H105" i="14"/>
  <c r="CW105" i="9"/>
  <c r="I105" i="14"/>
  <c r="CX105" i="9"/>
  <c r="J105" i="14"/>
  <c r="CY105" i="9"/>
  <c r="K105" i="14"/>
  <c r="CZ105" i="9"/>
  <c r="L105" i="14"/>
  <c r="DA105" i="9"/>
  <c r="M105" i="14"/>
  <c r="DB105" i="9"/>
  <c r="N105" i="14"/>
  <c r="DC105" i="9"/>
  <c r="O105" i="14"/>
  <c r="DD105" i="9"/>
  <c r="P105" i="14"/>
  <c r="DE105" i="9"/>
  <c r="Q105" i="14"/>
  <c r="DF105" i="9"/>
  <c r="R105" i="14"/>
  <c r="DG105" i="9"/>
  <c r="S105" i="14"/>
  <c r="DH105" i="9"/>
  <c r="T105" i="14"/>
  <c r="DI105" i="9"/>
  <c r="U105" i="14"/>
  <c r="DJ105" i="9"/>
  <c r="V105" i="14"/>
  <c r="DK105" i="9"/>
  <c r="W105" i="14"/>
  <c r="DL105" i="9"/>
  <c r="X105" i="14"/>
  <c r="DM105" i="9"/>
  <c r="Y105" i="14"/>
  <c r="DN105" i="9"/>
  <c r="Z105" i="14"/>
  <c r="DO105" i="9"/>
  <c r="AA105" i="14"/>
  <c r="DP105" i="9"/>
  <c r="AB105" i="14"/>
  <c r="DQ105" i="9"/>
  <c r="AC105" i="14"/>
  <c r="DR105" i="9"/>
  <c r="AD105" i="14"/>
  <c r="DS105" i="9"/>
  <c r="AE105" i="14"/>
  <c r="DT105" i="9"/>
  <c r="AF105" i="14"/>
  <c r="DU105" i="9"/>
  <c r="AG105" i="14"/>
  <c r="DV105" i="9"/>
  <c r="AH105" i="14"/>
  <c r="DW105" i="9"/>
  <c r="AI105" i="14"/>
  <c r="DX105" i="9"/>
  <c r="AJ105" i="14"/>
  <c r="DY105" i="9"/>
  <c r="AK105" i="14"/>
  <c r="DZ105" i="9"/>
  <c r="AL105" i="14"/>
  <c r="EA105" i="9"/>
  <c r="AM105" i="14"/>
  <c r="EB105" i="9"/>
  <c r="AN105" i="14"/>
  <c r="EC105" i="9"/>
  <c r="AO105" i="14"/>
  <c r="ED105" i="9"/>
  <c r="AP105" i="14"/>
  <c r="EE105" i="9"/>
  <c r="AQ105" i="14"/>
  <c r="EF105" i="9"/>
  <c r="AR105" i="14"/>
  <c r="EG105" i="9"/>
  <c r="AS105" i="14"/>
  <c r="EH105" i="9"/>
  <c r="AT105" i="14"/>
  <c r="EI105" i="9"/>
  <c r="AU105" i="14"/>
  <c r="EJ105" i="9"/>
  <c r="AV105" i="14"/>
  <c r="EK105" i="9"/>
  <c r="AW105" i="14"/>
  <c r="EL105" i="9"/>
  <c r="AX105" i="14"/>
  <c r="EM105" i="9"/>
  <c r="AY105" i="14"/>
  <c r="EN105" i="9"/>
  <c r="AZ105" i="14"/>
  <c r="EO105" i="9"/>
  <c r="BA105" i="14"/>
  <c r="EP105" i="9"/>
  <c r="BB105" i="14"/>
  <c r="EQ105" i="9"/>
  <c r="BC105" i="14"/>
  <c r="ER105" i="9"/>
  <c r="BD105" i="14"/>
  <c r="ES105" i="9"/>
  <c r="BE105" i="14"/>
  <c r="ET105" i="9"/>
  <c r="BF105" i="14"/>
  <c r="EU105" i="9"/>
  <c r="BG105" i="14"/>
  <c r="EV105" i="9"/>
  <c r="BH105" i="14"/>
  <c r="EW105" i="9"/>
  <c r="BI105" i="14"/>
  <c r="EX105" i="9"/>
  <c r="BJ105" i="14"/>
  <c r="EY105" i="9"/>
  <c r="BK105" i="14"/>
  <c r="EZ105" i="9"/>
  <c r="BL105" i="14"/>
  <c r="FA105" i="9"/>
  <c r="BM105" i="14"/>
  <c r="FB105" i="9"/>
  <c r="BN105" i="14"/>
  <c r="FC105" i="9"/>
  <c r="BO105" i="14"/>
  <c r="FD105" i="9"/>
  <c r="BP105" i="14"/>
  <c r="FE105" i="9"/>
  <c r="BQ105" i="14"/>
  <c r="FF105" i="9"/>
  <c r="BR105" i="14"/>
  <c r="FG105" i="9"/>
  <c r="BS105" i="14"/>
  <c r="FH105" i="9"/>
  <c r="BT105" i="14"/>
  <c r="FI105" i="9"/>
  <c r="BU105" i="14"/>
  <c r="FJ105" i="9"/>
  <c r="BV105" i="14"/>
  <c r="FK105" i="9"/>
  <c r="BW105" i="14"/>
  <c r="FL105" i="9"/>
  <c r="BX105" i="14"/>
  <c r="FM105" i="9"/>
  <c r="BY105" i="14"/>
  <c r="FN105" i="9"/>
  <c r="BZ105" i="14"/>
  <c r="FO105" i="9"/>
  <c r="CA105" i="14"/>
  <c r="FP105" i="9"/>
  <c r="CB105" i="14"/>
  <c r="FQ105" i="9"/>
  <c r="CC105" i="14"/>
  <c r="FR105" i="9"/>
  <c r="CD105" i="14"/>
  <c r="FS105" i="9"/>
  <c r="CE105" i="14"/>
  <c r="FT105" i="9"/>
  <c r="CF105" i="14"/>
  <c r="FU105" i="9"/>
  <c r="CG105" i="14"/>
  <c r="FV105" i="9"/>
  <c r="CH105" i="14"/>
  <c r="FW105" i="9"/>
  <c r="CI105" i="14"/>
  <c r="FX105" i="9"/>
  <c r="CJ105" i="14"/>
  <c r="FY105" i="9"/>
  <c r="CK105" i="14"/>
  <c r="FZ105" i="9"/>
  <c r="CL105" i="14"/>
  <c r="GA105" i="9"/>
  <c r="CM105" i="14"/>
  <c r="GB105" i="9"/>
  <c r="GC105" i="9"/>
  <c r="B105" i="14"/>
  <c r="CQ105" i="9"/>
  <c r="GD105" i="9"/>
  <c r="I105" i="7"/>
  <c r="DU45" i="14"/>
  <c r="AF45" i="19"/>
  <c r="CH15" i="19"/>
  <c r="CH69" i="19"/>
  <c r="AZ28" i="18"/>
  <c r="DV2" i="14"/>
  <c r="AG2" i="19"/>
  <c r="CN106" i="14"/>
  <c r="C106" i="14"/>
  <c r="CR106" i="9"/>
  <c r="D106" i="14"/>
  <c r="CS106" i="9"/>
  <c r="E106" i="14"/>
  <c r="CT106" i="9"/>
  <c r="F106" i="14"/>
  <c r="CU106" i="9"/>
  <c r="G106" i="14"/>
  <c r="CV106" i="9"/>
  <c r="H106" i="14"/>
  <c r="CW106" i="9"/>
  <c r="I106" i="14"/>
  <c r="CX106" i="9"/>
  <c r="J106" i="14"/>
  <c r="CY106" i="9"/>
  <c r="K106" i="14"/>
  <c r="CZ106" i="9"/>
  <c r="L106" i="14"/>
  <c r="DA106" i="9"/>
  <c r="M106" i="14"/>
  <c r="DB106" i="9"/>
  <c r="N106" i="14"/>
  <c r="DC106" i="9"/>
  <c r="O106" i="14"/>
  <c r="DD106" i="9"/>
  <c r="P106" i="14"/>
  <c r="DE106" i="9"/>
  <c r="Q106" i="14"/>
  <c r="DF106" i="9"/>
  <c r="R106" i="14"/>
  <c r="DG106" i="9"/>
  <c r="S106" i="14"/>
  <c r="DH106" i="9"/>
  <c r="T106" i="14"/>
  <c r="DI106" i="9"/>
  <c r="U106" i="14"/>
  <c r="DJ106" i="9"/>
  <c r="V106" i="14"/>
  <c r="DK106" i="9"/>
  <c r="W106" i="14"/>
  <c r="DL106" i="9"/>
  <c r="X106" i="14"/>
  <c r="DM106" i="9"/>
  <c r="Y106" i="14"/>
  <c r="DN106" i="9"/>
  <c r="Z106" i="14"/>
  <c r="DO106" i="9"/>
  <c r="AA106" i="14"/>
  <c r="DP106" i="9"/>
  <c r="AB106" i="14"/>
  <c r="DQ106" i="9"/>
  <c r="AC106" i="14"/>
  <c r="DR106" i="9"/>
  <c r="AD106" i="14"/>
  <c r="DS106" i="9"/>
  <c r="AE106" i="14"/>
  <c r="DT106" i="9"/>
  <c r="AF106" i="14"/>
  <c r="DU106" i="9"/>
  <c r="AG106" i="14"/>
  <c r="DV106" i="9"/>
  <c r="AH106" i="14"/>
  <c r="DW106" i="9"/>
  <c r="AI106" i="14"/>
  <c r="DX106" i="9"/>
  <c r="AJ106" i="14"/>
  <c r="DY106" i="9"/>
  <c r="AK106" i="14"/>
  <c r="DZ106" i="9"/>
  <c r="AL106" i="14"/>
  <c r="EA106" i="9"/>
  <c r="AM106" i="14"/>
  <c r="EB106" i="9"/>
  <c r="AN106" i="14"/>
  <c r="EC106" i="9"/>
  <c r="AO106" i="14"/>
  <c r="ED106" i="9"/>
  <c r="AP106" i="14"/>
  <c r="EE106" i="9"/>
  <c r="AQ106" i="14"/>
  <c r="EF106" i="9"/>
  <c r="AR106" i="14"/>
  <c r="EG106" i="9"/>
  <c r="AS106" i="14"/>
  <c r="EH106" i="9"/>
  <c r="AT106" i="14"/>
  <c r="EI106" i="9"/>
  <c r="AU106" i="14"/>
  <c r="EJ106" i="9"/>
  <c r="AV106" i="14"/>
  <c r="EK106" i="9"/>
  <c r="AW106" i="14"/>
  <c r="EL106" i="9"/>
  <c r="AX106" i="14"/>
  <c r="EM106" i="9"/>
  <c r="AY106" i="14"/>
  <c r="EN106" i="9"/>
  <c r="AZ106" i="14"/>
  <c r="EO106" i="9"/>
  <c r="BA106" i="14"/>
  <c r="EP106" i="9"/>
  <c r="BB106" i="14"/>
  <c r="EQ106" i="9"/>
  <c r="BC106" i="14"/>
  <c r="ER106" i="9"/>
  <c r="BD106" i="14"/>
  <c r="ES106" i="9"/>
  <c r="BE106" i="14"/>
  <c r="ET106" i="9"/>
  <c r="BF106" i="14"/>
  <c r="EU106" i="9"/>
  <c r="BG106" i="14"/>
  <c r="EV106" i="9"/>
  <c r="BH106" i="14"/>
  <c r="EW106" i="9"/>
  <c r="BI106" i="14"/>
  <c r="EX106" i="9"/>
  <c r="BJ106" i="14"/>
  <c r="EY106" i="9"/>
  <c r="BK106" i="14"/>
  <c r="EZ106" i="9"/>
  <c r="BL106" i="14"/>
  <c r="FA106" i="9"/>
  <c r="BM106" i="14"/>
  <c r="FB106" i="9"/>
  <c r="BN106" i="14"/>
  <c r="FC106" i="9"/>
  <c r="BO106" i="14"/>
  <c r="FD106" i="9"/>
  <c r="BP106" i="14"/>
  <c r="FE106" i="9"/>
  <c r="BQ106" i="14"/>
  <c r="FF106" i="9"/>
  <c r="BR106" i="14"/>
  <c r="FG106" i="9"/>
  <c r="BS106" i="14"/>
  <c r="FH106" i="9"/>
  <c r="BT106" i="14"/>
  <c r="FI106" i="9"/>
  <c r="BU106" i="14"/>
  <c r="FJ106" i="9"/>
  <c r="BV106" i="14"/>
  <c r="FK106" i="9"/>
  <c r="BW106" i="14"/>
  <c r="FL106" i="9"/>
  <c r="BX106" i="14"/>
  <c r="FM106" i="9"/>
  <c r="BY106" i="14"/>
  <c r="FN106" i="9"/>
  <c r="BZ106" i="14"/>
  <c r="FO106" i="9"/>
  <c r="CA106" i="14"/>
  <c r="FP106" i="9"/>
  <c r="CB106" i="14"/>
  <c r="FQ106" i="9"/>
  <c r="CC106" i="14"/>
  <c r="FR106" i="9"/>
  <c r="CD106" i="14"/>
  <c r="FS106" i="9"/>
  <c r="CE106" i="14"/>
  <c r="FT106" i="9"/>
  <c r="CF106" i="14"/>
  <c r="FU106" i="9"/>
  <c r="CG106" i="14"/>
  <c r="FV106" i="9"/>
  <c r="CH106" i="14"/>
  <c r="FW106" i="9"/>
  <c r="CI106" i="14"/>
  <c r="FX106" i="9"/>
  <c r="CJ106" i="14"/>
  <c r="FY106" i="9"/>
  <c r="CK106" i="14"/>
  <c r="FZ106" i="9"/>
  <c r="CL106" i="14"/>
  <c r="GA106" i="9"/>
  <c r="CM106" i="14"/>
  <c r="GB106" i="9"/>
  <c r="GC106" i="9"/>
  <c r="B106" i="14"/>
  <c r="CQ106" i="9"/>
  <c r="GD106" i="9"/>
  <c r="I106" i="7"/>
  <c r="DV46" i="14"/>
  <c r="AG46" i="19"/>
  <c r="CI15" i="19"/>
  <c r="CI69" i="19"/>
  <c r="BA28" i="18"/>
  <c r="DW2" i="14"/>
  <c r="AH2" i="19"/>
  <c r="CN107" i="14"/>
  <c r="C107" i="14"/>
  <c r="CR107" i="9"/>
  <c r="D107" i="14"/>
  <c r="CS107" i="9"/>
  <c r="E107" i="14"/>
  <c r="CT107" i="9"/>
  <c r="F107" i="14"/>
  <c r="CU107" i="9"/>
  <c r="G107" i="14"/>
  <c r="CV107" i="9"/>
  <c r="H107" i="14"/>
  <c r="CW107" i="9"/>
  <c r="I107" i="14"/>
  <c r="CX107" i="9"/>
  <c r="J107" i="14"/>
  <c r="CY107" i="9"/>
  <c r="K107" i="14"/>
  <c r="CZ107" i="9"/>
  <c r="L107" i="14"/>
  <c r="DA107" i="9"/>
  <c r="M107" i="14"/>
  <c r="DB107" i="9"/>
  <c r="N107" i="14"/>
  <c r="DC107" i="9"/>
  <c r="O107" i="14"/>
  <c r="DD107" i="9"/>
  <c r="P107" i="14"/>
  <c r="DE107" i="9"/>
  <c r="Q107" i="14"/>
  <c r="DF107" i="9"/>
  <c r="R107" i="14"/>
  <c r="DG107" i="9"/>
  <c r="S107" i="14"/>
  <c r="DH107" i="9"/>
  <c r="T107" i="14"/>
  <c r="DI107" i="9"/>
  <c r="U107" i="14"/>
  <c r="DJ107" i="9"/>
  <c r="V107" i="14"/>
  <c r="DK107" i="9"/>
  <c r="W107" i="14"/>
  <c r="DL107" i="9"/>
  <c r="X107" i="14"/>
  <c r="DM107" i="9"/>
  <c r="Y107" i="14"/>
  <c r="DN107" i="9"/>
  <c r="Z107" i="14"/>
  <c r="DO107" i="9"/>
  <c r="AA107" i="14"/>
  <c r="DP107" i="9"/>
  <c r="AB107" i="14"/>
  <c r="DQ107" i="9"/>
  <c r="AC107" i="14"/>
  <c r="DR107" i="9"/>
  <c r="AD107" i="14"/>
  <c r="DS107" i="9"/>
  <c r="AE107" i="14"/>
  <c r="DT107" i="9"/>
  <c r="AF107" i="14"/>
  <c r="DU107" i="9"/>
  <c r="AG107" i="14"/>
  <c r="DV107" i="9"/>
  <c r="AH107" i="14"/>
  <c r="DW107" i="9"/>
  <c r="AI107" i="14"/>
  <c r="DX107" i="9"/>
  <c r="AJ107" i="14"/>
  <c r="DY107" i="9"/>
  <c r="AK107" i="14"/>
  <c r="DZ107" i="9"/>
  <c r="AL107" i="14"/>
  <c r="EA107" i="9"/>
  <c r="AM107" i="14"/>
  <c r="EB107" i="9"/>
  <c r="AN107" i="14"/>
  <c r="EC107" i="9"/>
  <c r="AO107" i="14"/>
  <c r="ED107" i="9"/>
  <c r="AP107" i="14"/>
  <c r="EE107" i="9"/>
  <c r="AQ107" i="14"/>
  <c r="EF107" i="9"/>
  <c r="AR107" i="14"/>
  <c r="EG107" i="9"/>
  <c r="AS107" i="14"/>
  <c r="EH107" i="9"/>
  <c r="AT107" i="14"/>
  <c r="EI107" i="9"/>
  <c r="AU107" i="14"/>
  <c r="EJ107" i="9"/>
  <c r="AV107" i="14"/>
  <c r="EK107" i="9"/>
  <c r="AW107" i="14"/>
  <c r="EL107" i="9"/>
  <c r="AX107" i="14"/>
  <c r="EM107" i="9"/>
  <c r="AY107" i="14"/>
  <c r="EN107" i="9"/>
  <c r="AZ107" i="14"/>
  <c r="EO107" i="9"/>
  <c r="BA107" i="14"/>
  <c r="EP107" i="9"/>
  <c r="BB107" i="14"/>
  <c r="EQ107" i="9"/>
  <c r="BC107" i="14"/>
  <c r="ER107" i="9"/>
  <c r="BD107" i="14"/>
  <c r="ES107" i="9"/>
  <c r="BE107" i="14"/>
  <c r="ET107" i="9"/>
  <c r="BF107" i="14"/>
  <c r="EU107" i="9"/>
  <c r="BG107" i="14"/>
  <c r="EV107" i="9"/>
  <c r="BH107" i="14"/>
  <c r="EW107" i="9"/>
  <c r="BI107" i="14"/>
  <c r="EX107" i="9"/>
  <c r="BJ107" i="14"/>
  <c r="EY107" i="9"/>
  <c r="BK107" i="14"/>
  <c r="EZ107" i="9"/>
  <c r="BL107" i="14"/>
  <c r="FA107" i="9"/>
  <c r="BM107" i="14"/>
  <c r="FB107" i="9"/>
  <c r="BN107" i="14"/>
  <c r="FC107" i="9"/>
  <c r="BO107" i="14"/>
  <c r="FD107" i="9"/>
  <c r="BP107" i="14"/>
  <c r="FE107" i="9"/>
  <c r="BQ107" i="14"/>
  <c r="FF107" i="9"/>
  <c r="BR107" i="14"/>
  <c r="FG107" i="9"/>
  <c r="BS107" i="14"/>
  <c r="FH107" i="9"/>
  <c r="BT107" i="14"/>
  <c r="FI107" i="9"/>
  <c r="BU107" i="14"/>
  <c r="FJ107" i="9"/>
  <c r="BV107" i="14"/>
  <c r="FK107" i="9"/>
  <c r="BW107" i="14"/>
  <c r="FL107" i="9"/>
  <c r="BX107" i="14"/>
  <c r="FM107" i="9"/>
  <c r="BY107" i="14"/>
  <c r="FN107" i="9"/>
  <c r="BZ107" i="14"/>
  <c r="FO107" i="9"/>
  <c r="CA107" i="14"/>
  <c r="FP107" i="9"/>
  <c r="CB107" i="14"/>
  <c r="FQ107" i="9"/>
  <c r="CC107" i="14"/>
  <c r="FR107" i="9"/>
  <c r="CD107" i="14"/>
  <c r="FS107" i="9"/>
  <c r="CE107" i="14"/>
  <c r="FT107" i="9"/>
  <c r="CF107" i="14"/>
  <c r="FU107" i="9"/>
  <c r="CG107" i="14"/>
  <c r="FV107" i="9"/>
  <c r="CH107" i="14"/>
  <c r="FW107" i="9"/>
  <c r="CI107" i="14"/>
  <c r="FX107" i="9"/>
  <c r="CJ107" i="14"/>
  <c r="FY107" i="9"/>
  <c r="CK107" i="14"/>
  <c r="FZ107" i="9"/>
  <c r="CL107" i="14"/>
  <c r="GA107" i="9"/>
  <c r="CM107" i="14"/>
  <c r="GB107" i="9"/>
  <c r="GC107" i="9"/>
  <c r="B107" i="14"/>
  <c r="CQ107" i="9"/>
  <c r="GD107" i="9"/>
  <c r="I107" i="7"/>
  <c r="DW47" i="14"/>
  <c r="AH47" i="19"/>
  <c r="CJ15" i="19"/>
  <c r="CJ69" i="19"/>
  <c r="BB28" i="18"/>
  <c r="DX2" i="14"/>
  <c r="AI2" i="19"/>
  <c r="CN108" i="14"/>
  <c r="C108" i="14"/>
  <c r="CR108" i="9"/>
  <c r="D108" i="14"/>
  <c r="CS108" i="9"/>
  <c r="E108" i="14"/>
  <c r="CT108" i="9"/>
  <c r="F108" i="14"/>
  <c r="CU108" i="9"/>
  <c r="G108" i="14"/>
  <c r="CV108" i="9"/>
  <c r="H108" i="14"/>
  <c r="CW108" i="9"/>
  <c r="I108" i="14"/>
  <c r="CX108" i="9"/>
  <c r="J108" i="14"/>
  <c r="CY108" i="9"/>
  <c r="K108" i="14"/>
  <c r="CZ108" i="9"/>
  <c r="L108" i="14"/>
  <c r="DA108" i="9"/>
  <c r="M108" i="14"/>
  <c r="DB108" i="9"/>
  <c r="N108" i="14"/>
  <c r="DC108" i="9"/>
  <c r="O108" i="14"/>
  <c r="DD108" i="9"/>
  <c r="P108" i="14"/>
  <c r="DE108" i="9"/>
  <c r="Q108" i="14"/>
  <c r="DF108" i="9"/>
  <c r="R108" i="14"/>
  <c r="DG108" i="9"/>
  <c r="S108" i="14"/>
  <c r="DH108" i="9"/>
  <c r="T108" i="14"/>
  <c r="DI108" i="9"/>
  <c r="U108" i="14"/>
  <c r="DJ108" i="9"/>
  <c r="V108" i="14"/>
  <c r="DK108" i="9"/>
  <c r="W108" i="14"/>
  <c r="DL108" i="9"/>
  <c r="X108" i="14"/>
  <c r="DM108" i="9"/>
  <c r="Y108" i="14"/>
  <c r="DN108" i="9"/>
  <c r="Z108" i="14"/>
  <c r="DO108" i="9"/>
  <c r="AA108" i="14"/>
  <c r="DP108" i="9"/>
  <c r="AB108" i="14"/>
  <c r="DQ108" i="9"/>
  <c r="AC108" i="14"/>
  <c r="DR108" i="9"/>
  <c r="AD108" i="14"/>
  <c r="DS108" i="9"/>
  <c r="AE108" i="14"/>
  <c r="DT108" i="9"/>
  <c r="AF108" i="14"/>
  <c r="DU108" i="9"/>
  <c r="AG108" i="14"/>
  <c r="DV108" i="9"/>
  <c r="AH108" i="14"/>
  <c r="DW108" i="9"/>
  <c r="AI108" i="14"/>
  <c r="DX108" i="9"/>
  <c r="AJ108" i="14"/>
  <c r="DY108" i="9"/>
  <c r="AK108" i="14"/>
  <c r="DZ108" i="9"/>
  <c r="AL108" i="14"/>
  <c r="EA108" i="9"/>
  <c r="AM108" i="14"/>
  <c r="EB108" i="9"/>
  <c r="AN108" i="14"/>
  <c r="EC108" i="9"/>
  <c r="AO108" i="14"/>
  <c r="ED108" i="9"/>
  <c r="AP108" i="14"/>
  <c r="EE108" i="9"/>
  <c r="AQ108" i="14"/>
  <c r="EF108" i="9"/>
  <c r="AR108" i="14"/>
  <c r="EG108" i="9"/>
  <c r="AS108" i="14"/>
  <c r="EH108" i="9"/>
  <c r="AT108" i="14"/>
  <c r="EI108" i="9"/>
  <c r="AU108" i="14"/>
  <c r="EJ108" i="9"/>
  <c r="AV108" i="14"/>
  <c r="EK108" i="9"/>
  <c r="AW108" i="14"/>
  <c r="EL108" i="9"/>
  <c r="AX108" i="14"/>
  <c r="EM108" i="9"/>
  <c r="AY108" i="14"/>
  <c r="EN108" i="9"/>
  <c r="AZ108" i="14"/>
  <c r="EO108" i="9"/>
  <c r="BA108" i="14"/>
  <c r="EP108" i="9"/>
  <c r="BB108" i="14"/>
  <c r="EQ108" i="9"/>
  <c r="BC108" i="14"/>
  <c r="ER108" i="9"/>
  <c r="BD108" i="14"/>
  <c r="ES108" i="9"/>
  <c r="BE108" i="14"/>
  <c r="ET108" i="9"/>
  <c r="BF108" i="14"/>
  <c r="EU108" i="9"/>
  <c r="BG108" i="14"/>
  <c r="EV108" i="9"/>
  <c r="BH108" i="14"/>
  <c r="EW108" i="9"/>
  <c r="BI108" i="14"/>
  <c r="EX108" i="9"/>
  <c r="BJ108" i="14"/>
  <c r="EY108" i="9"/>
  <c r="BK108" i="14"/>
  <c r="EZ108" i="9"/>
  <c r="BL108" i="14"/>
  <c r="FA108" i="9"/>
  <c r="BM108" i="14"/>
  <c r="FB108" i="9"/>
  <c r="BN108" i="14"/>
  <c r="FC108" i="9"/>
  <c r="BO108" i="14"/>
  <c r="FD108" i="9"/>
  <c r="BP108" i="14"/>
  <c r="FE108" i="9"/>
  <c r="BQ108" i="14"/>
  <c r="FF108" i="9"/>
  <c r="BR108" i="14"/>
  <c r="FG108" i="9"/>
  <c r="BS108" i="14"/>
  <c r="FH108" i="9"/>
  <c r="BT108" i="14"/>
  <c r="FI108" i="9"/>
  <c r="BU108" i="14"/>
  <c r="FJ108" i="9"/>
  <c r="BV108" i="14"/>
  <c r="FK108" i="9"/>
  <c r="BW108" i="14"/>
  <c r="FL108" i="9"/>
  <c r="BX108" i="14"/>
  <c r="FM108" i="9"/>
  <c r="BY108" i="14"/>
  <c r="FN108" i="9"/>
  <c r="BZ108" i="14"/>
  <c r="FO108" i="9"/>
  <c r="CA108" i="14"/>
  <c r="FP108" i="9"/>
  <c r="CB108" i="14"/>
  <c r="FQ108" i="9"/>
  <c r="CC108" i="14"/>
  <c r="FR108" i="9"/>
  <c r="CD108" i="14"/>
  <c r="FS108" i="9"/>
  <c r="CE108" i="14"/>
  <c r="FT108" i="9"/>
  <c r="CF108" i="14"/>
  <c r="FU108" i="9"/>
  <c r="CG108" i="14"/>
  <c r="FV108" i="9"/>
  <c r="CH108" i="14"/>
  <c r="FW108" i="9"/>
  <c r="CI108" i="14"/>
  <c r="FX108" i="9"/>
  <c r="CJ108" i="14"/>
  <c r="FY108" i="9"/>
  <c r="CK108" i="14"/>
  <c r="FZ108" i="9"/>
  <c r="CL108" i="14"/>
  <c r="GA108" i="9"/>
  <c r="CM108" i="14"/>
  <c r="GB108" i="9"/>
  <c r="GC108" i="9"/>
  <c r="B108" i="14"/>
  <c r="CQ108" i="9"/>
  <c r="GD108" i="9"/>
  <c r="I108" i="7"/>
  <c r="DX48" i="14"/>
  <c r="AI48" i="19"/>
  <c r="CK15" i="19"/>
  <c r="CK69" i="19"/>
  <c r="BC28" i="18"/>
  <c r="DY2" i="14"/>
  <c r="AJ2" i="19"/>
  <c r="CN109" i="14"/>
  <c r="C109" i="14"/>
  <c r="CR109" i="9"/>
  <c r="D109" i="14"/>
  <c r="CS109" i="9"/>
  <c r="E109" i="14"/>
  <c r="CT109" i="9"/>
  <c r="F109" i="14"/>
  <c r="CU109" i="9"/>
  <c r="G109" i="14"/>
  <c r="CV109" i="9"/>
  <c r="H109" i="14"/>
  <c r="CW109" i="9"/>
  <c r="I109" i="14"/>
  <c r="CX109" i="9"/>
  <c r="J109" i="14"/>
  <c r="CY109" i="9"/>
  <c r="K109" i="14"/>
  <c r="CZ109" i="9"/>
  <c r="L109" i="14"/>
  <c r="DA109" i="9"/>
  <c r="M109" i="14"/>
  <c r="DB109" i="9"/>
  <c r="N109" i="14"/>
  <c r="DC109" i="9"/>
  <c r="O109" i="14"/>
  <c r="DD109" i="9"/>
  <c r="P109" i="14"/>
  <c r="DE109" i="9"/>
  <c r="Q109" i="14"/>
  <c r="DF109" i="9"/>
  <c r="R109" i="14"/>
  <c r="DG109" i="9"/>
  <c r="S109" i="14"/>
  <c r="DH109" i="9"/>
  <c r="T109" i="14"/>
  <c r="DI109" i="9"/>
  <c r="U109" i="14"/>
  <c r="DJ109" i="9"/>
  <c r="V109" i="14"/>
  <c r="DK109" i="9"/>
  <c r="W109" i="14"/>
  <c r="DL109" i="9"/>
  <c r="X109" i="14"/>
  <c r="DM109" i="9"/>
  <c r="Y109" i="14"/>
  <c r="DN109" i="9"/>
  <c r="Z109" i="14"/>
  <c r="DO109" i="9"/>
  <c r="AA109" i="14"/>
  <c r="DP109" i="9"/>
  <c r="AB109" i="14"/>
  <c r="DQ109" i="9"/>
  <c r="AC109" i="14"/>
  <c r="DR109" i="9"/>
  <c r="AD109" i="14"/>
  <c r="DS109" i="9"/>
  <c r="AE109" i="14"/>
  <c r="DT109" i="9"/>
  <c r="AF109" i="14"/>
  <c r="DU109" i="9"/>
  <c r="AG109" i="14"/>
  <c r="DV109" i="9"/>
  <c r="AH109" i="14"/>
  <c r="DW109" i="9"/>
  <c r="AI109" i="14"/>
  <c r="DX109" i="9"/>
  <c r="AJ109" i="14"/>
  <c r="DY109" i="9"/>
  <c r="AK109" i="14"/>
  <c r="DZ109" i="9"/>
  <c r="AL109" i="14"/>
  <c r="EA109" i="9"/>
  <c r="AM109" i="14"/>
  <c r="EB109" i="9"/>
  <c r="AN109" i="14"/>
  <c r="EC109" i="9"/>
  <c r="AO109" i="14"/>
  <c r="ED109" i="9"/>
  <c r="AP109" i="14"/>
  <c r="EE109" i="9"/>
  <c r="AQ109" i="14"/>
  <c r="EF109" i="9"/>
  <c r="AR109" i="14"/>
  <c r="EG109" i="9"/>
  <c r="AS109" i="14"/>
  <c r="EH109" i="9"/>
  <c r="AT109" i="14"/>
  <c r="EI109" i="9"/>
  <c r="AU109" i="14"/>
  <c r="EJ109" i="9"/>
  <c r="AV109" i="14"/>
  <c r="EK109" i="9"/>
  <c r="AW109" i="14"/>
  <c r="EL109" i="9"/>
  <c r="AX109" i="14"/>
  <c r="EM109" i="9"/>
  <c r="AY109" i="14"/>
  <c r="EN109" i="9"/>
  <c r="AZ109" i="14"/>
  <c r="EO109" i="9"/>
  <c r="BA109" i="14"/>
  <c r="EP109" i="9"/>
  <c r="BB109" i="14"/>
  <c r="EQ109" i="9"/>
  <c r="BC109" i="14"/>
  <c r="ER109" i="9"/>
  <c r="BD109" i="14"/>
  <c r="ES109" i="9"/>
  <c r="BE109" i="14"/>
  <c r="ET109" i="9"/>
  <c r="BF109" i="14"/>
  <c r="EU109" i="9"/>
  <c r="BG109" i="14"/>
  <c r="EV109" i="9"/>
  <c r="BH109" i="14"/>
  <c r="EW109" i="9"/>
  <c r="BI109" i="14"/>
  <c r="EX109" i="9"/>
  <c r="BJ109" i="14"/>
  <c r="EY109" i="9"/>
  <c r="BK109" i="14"/>
  <c r="EZ109" i="9"/>
  <c r="BL109" i="14"/>
  <c r="FA109" i="9"/>
  <c r="BM109" i="14"/>
  <c r="FB109" i="9"/>
  <c r="BN109" i="14"/>
  <c r="FC109" i="9"/>
  <c r="BO109" i="14"/>
  <c r="FD109" i="9"/>
  <c r="BP109" i="14"/>
  <c r="FE109" i="9"/>
  <c r="BQ109" i="14"/>
  <c r="FF109" i="9"/>
  <c r="BR109" i="14"/>
  <c r="FG109" i="9"/>
  <c r="BS109" i="14"/>
  <c r="FH109" i="9"/>
  <c r="BT109" i="14"/>
  <c r="FI109" i="9"/>
  <c r="BU109" i="14"/>
  <c r="FJ109" i="9"/>
  <c r="BV109" i="14"/>
  <c r="FK109" i="9"/>
  <c r="BW109" i="14"/>
  <c r="FL109" i="9"/>
  <c r="BX109" i="14"/>
  <c r="FM109" i="9"/>
  <c r="BY109" i="14"/>
  <c r="FN109" i="9"/>
  <c r="BZ109" i="14"/>
  <c r="FO109" i="9"/>
  <c r="CA109" i="14"/>
  <c r="FP109" i="9"/>
  <c r="CB109" i="14"/>
  <c r="FQ109" i="9"/>
  <c r="CC109" i="14"/>
  <c r="FR109" i="9"/>
  <c r="CD109" i="14"/>
  <c r="FS109" i="9"/>
  <c r="CE109" i="14"/>
  <c r="FT109" i="9"/>
  <c r="CF109" i="14"/>
  <c r="FU109" i="9"/>
  <c r="CG109" i="14"/>
  <c r="FV109" i="9"/>
  <c r="CH109" i="14"/>
  <c r="FW109" i="9"/>
  <c r="CI109" i="14"/>
  <c r="FX109" i="9"/>
  <c r="CJ109" i="14"/>
  <c r="FY109" i="9"/>
  <c r="CK109" i="14"/>
  <c r="FZ109" i="9"/>
  <c r="CL109" i="14"/>
  <c r="GA109" i="9"/>
  <c r="CM109" i="14"/>
  <c r="GB109" i="9"/>
  <c r="GC109" i="9"/>
  <c r="B109" i="14"/>
  <c r="CQ109" i="9"/>
  <c r="GD109" i="9"/>
  <c r="I109" i="7"/>
  <c r="DY49" i="14"/>
  <c r="AJ49" i="19"/>
  <c r="CL15" i="19"/>
  <c r="CL69" i="19"/>
  <c r="BD28" i="18"/>
  <c r="DZ2" i="14"/>
  <c r="AK2" i="19"/>
  <c r="CN110" i="14"/>
  <c r="C110" i="14"/>
  <c r="CR110" i="9"/>
  <c r="D110" i="14"/>
  <c r="CS110" i="9"/>
  <c r="E110" i="14"/>
  <c r="CT110" i="9"/>
  <c r="F110" i="14"/>
  <c r="CU110" i="9"/>
  <c r="G110" i="14"/>
  <c r="CV110" i="9"/>
  <c r="H110" i="14"/>
  <c r="CW110" i="9"/>
  <c r="I110" i="14"/>
  <c r="CX110" i="9"/>
  <c r="J110" i="14"/>
  <c r="CY110" i="9"/>
  <c r="K110" i="14"/>
  <c r="CZ110" i="9"/>
  <c r="L110" i="14"/>
  <c r="DA110" i="9"/>
  <c r="M110" i="14"/>
  <c r="DB110" i="9"/>
  <c r="N110" i="14"/>
  <c r="DC110" i="9"/>
  <c r="O110" i="14"/>
  <c r="DD110" i="9"/>
  <c r="P110" i="14"/>
  <c r="DE110" i="9"/>
  <c r="Q110" i="14"/>
  <c r="DF110" i="9"/>
  <c r="R110" i="14"/>
  <c r="DG110" i="9"/>
  <c r="S110" i="14"/>
  <c r="DH110" i="9"/>
  <c r="T110" i="14"/>
  <c r="DI110" i="9"/>
  <c r="U110" i="14"/>
  <c r="DJ110" i="9"/>
  <c r="V110" i="14"/>
  <c r="DK110" i="9"/>
  <c r="W110" i="14"/>
  <c r="DL110" i="9"/>
  <c r="X110" i="14"/>
  <c r="DM110" i="9"/>
  <c r="Y110" i="14"/>
  <c r="DN110" i="9"/>
  <c r="Z110" i="14"/>
  <c r="DO110" i="9"/>
  <c r="AA110" i="14"/>
  <c r="DP110" i="9"/>
  <c r="AB110" i="14"/>
  <c r="DQ110" i="9"/>
  <c r="AC110" i="14"/>
  <c r="DR110" i="9"/>
  <c r="AD110" i="14"/>
  <c r="DS110" i="9"/>
  <c r="AE110" i="14"/>
  <c r="DT110" i="9"/>
  <c r="AF110" i="14"/>
  <c r="DU110" i="9"/>
  <c r="AG110" i="14"/>
  <c r="DV110" i="9"/>
  <c r="AH110" i="14"/>
  <c r="DW110" i="9"/>
  <c r="AI110" i="14"/>
  <c r="DX110" i="9"/>
  <c r="AJ110" i="14"/>
  <c r="DY110" i="9"/>
  <c r="AK110" i="14"/>
  <c r="DZ110" i="9"/>
  <c r="AL110" i="14"/>
  <c r="EA110" i="9"/>
  <c r="AM110" i="14"/>
  <c r="EB110" i="9"/>
  <c r="AN110" i="14"/>
  <c r="EC110" i="9"/>
  <c r="AO110" i="14"/>
  <c r="ED110" i="9"/>
  <c r="AP110" i="14"/>
  <c r="EE110" i="9"/>
  <c r="AQ110" i="14"/>
  <c r="EF110" i="9"/>
  <c r="AR110" i="14"/>
  <c r="EG110" i="9"/>
  <c r="AS110" i="14"/>
  <c r="EH110" i="9"/>
  <c r="AT110" i="14"/>
  <c r="EI110" i="9"/>
  <c r="AU110" i="14"/>
  <c r="EJ110" i="9"/>
  <c r="AV110" i="14"/>
  <c r="EK110" i="9"/>
  <c r="AW110" i="14"/>
  <c r="EL110" i="9"/>
  <c r="AX110" i="14"/>
  <c r="EM110" i="9"/>
  <c r="AY110" i="14"/>
  <c r="EN110" i="9"/>
  <c r="AZ110" i="14"/>
  <c r="EO110" i="9"/>
  <c r="BA110" i="14"/>
  <c r="EP110" i="9"/>
  <c r="BB110" i="14"/>
  <c r="EQ110" i="9"/>
  <c r="BC110" i="14"/>
  <c r="ER110" i="9"/>
  <c r="BD110" i="14"/>
  <c r="ES110" i="9"/>
  <c r="BE110" i="14"/>
  <c r="ET110" i="9"/>
  <c r="BF110" i="14"/>
  <c r="EU110" i="9"/>
  <c r="BG110" i="14"/>
  <c r="EV110" i="9"/>
  <c r="BH110" i="14"/>
  <c r="EW110" i="9"/>
  <c r="BI110" i="14"/>
  <c r="EX110" i="9"/>
  <c r="BJ110" i="14"/>
  <c r="EY110" i="9"/>
  <c r="BK110" i="14"/>
  <c r="EZ110" i="9"/>
  <c r="BL110" i="14"/>
  <c r="FA110" i="9"/>
  <c r="BM110" i="14"/>
  <c r="FB110" i="9"/>
  <c r="BN110" i="14"/>
  <c r="FC110" i="9"/>
  <c r="BO110" i="14"/>
  <c r="FD110" i="9"/>
  <c r="BP110" i="14"/>
  <c r="FE110" i="9"/>
  <c r="BQ110" i="14"/>
  <c r="FF110" i="9"/>
  <c r="BR110" i="14"/>
  <c r="FG110" i="9"/>
  <c r="BS110" i="14"/>
  <c r="FH110" i="9"/>
  <c r="BT110" i="14"/>
  <c r="FI110" i="9"/>
  <c r="BU110" i="14"/>
  <c r="FJ110" i="9"/>
  <c r="BV110" i="14"/>
  <c r="FK110" i="9"/>
  <c r="BW110" i="14"/>
  <c r="FL110" i="9"/>
  <c r="BX110" i="14"/>
  <c r="FM110" i="9"/>
  <c r="BY110" i="14"/>
  <c r="FN110" i="9"/>
  <c r="BZ110" i="14"/>
  <c r="FO110" i="9"/>
  <c r="CA110" i="14"/>
  <c r="FP110" i="9"/>
  <c r="CB110" i="14"/>
  <c r="FQ110" i="9"/>
  <c r="CC110" i="14"/>
  <c r="FR110" i="9"/>
  <c r="CD110" i="14"/>
  <c r="FS110" i="9"/>
  <c r="CE110" i="14"/>
  <c r="FT110" i="9"/>
  <c r="CF110" i="14"/>
  <c r="FU110" i="9"/>
  <c r="CG110" i="14"/>
  <c r="FV110" i="9"/>
  <c r="CH110" i="14"/>
  <c r="FW110" i="9"/>
  <c r="CI110" i="14"/>
  <c r="FX110" i="9"/>
  <c r="CJ110" i="14"/>
  <c r="FY110" i="9"/>
  <c r="CK110" i="14"/>
  <c r="FZ110" i="9"/>
  <c r="CL110" i="14"/>
  <c r="GA110" i="9"/>
  <c r="CM110" i="14"/>
  <c r="GB110" i="9"/>
  <c r="GC110" i="9"/>
  <c r="B110" i="14"/>
  <c r="CQ110" i="9"/>
  <c r="GD110" i="9"/>
  <c r="I110" i="7"/>
  <c r="DZ50" i="14"/>
  <c r="AK50" i="19"/>
  <c r="CM15" i="19"/>
  <c r="CM69" i="19"/>
  <c r="BE28" i="18"/>
  <c r="EA2" i="14"/>
  <c r="AL2" i="19"/>
  <c r="CN111" i="14"/>
  <c r="C111" i="14"/>
  <c r="CR111" i="9"/>
  <c r="D111" i="14"/>
  <c r="CS111" i="9"/>
  <c r="E111" i="14"/>
  <c r="CT111" i="9"/>
  <c r="F111" i="14"/>
  <c r="CU111" i="9"/>
  <c r="G111" i="14"/>
  <c r="CV111" i="9"/>
  <c r="H111" i="14"/>
  <c r="CW111" i="9"/>
  <c r="I111" i="14"/>
  <c r="CX111" i="9"/>
  <c r="J111" i="14"/>
  <c r="CY111" i="9"/>
  <c r="K111" i="14"/>
  <c r="CZ111" i="9"/>
  <c r="L111" i="14"/>
  <c r="DA111" i="9"/>
  <c r="M111" i="14"/>
  <c r="DB111" i="9"/>
  <c r="N111" i="14"/>
  <c r="DC111" i="9"/>
  <c r="O111" i="14"/>
  <c r="DD111" i="9"/>
  <c r="P111" i="14"/>
  <c r="DE111" i="9"/>
  <c r="Q111" i="14"/>
  <c r="DF111" i="9"/>
  <c r="R111" i="14"/>
  <c r="DG111" i="9"/>
  <c r="S111" i="14"/>
  <c r="DH111" i="9"/>
  <c r="T111" i="14"/>
  <c r="DI111" i="9"/>
  <c r="U111" i="14"/>
  <c r="DJ111" i="9"/>
  <c r="V111" i="14"/>
  <c r="DK111" i="9"/>
  <c r="W111" i="14"/>
  <c r="DL111" i="9"/>
  <c r="X111" i="14"/>
  <c r="DM111" i="9"/>
  <c r="Y111" i="14"/>
  <c r="DN111" i="9"/>
  <c r="Z111" i="14"/>
  <c r="DO111" i="9"/>
  <c r="AA111" i="14"/>
  <c r="DP111" i="9"/>
  <c r="AB111" i="14"/>
  <c r="DQ111" i="9"/>
  <c r="AC111" i="14"/>
  <c r="DR111" i="9"/>
  <c r="AD111" i="14"/>
  <c r="DS111" i="9"/>
  <c r="AE111" i="14"/>
  <c r="DT111" i="9"/>
  <c r="AF111" i="14"/>
  <c r="DU111" i="9"/>
  <c r="AG111" i="14"/>
  <c r="DV111" i="9"/>
  <c r="AH111" i="14"/>
  <c r="DW111" i="9"/>
  <c r="AI111" i="14"/>
  <c r="DX111" i="9"/>
  <c r="AJ111" i="14"/>
  <c r="DY111" i="9"/>
  <c r="AK111" i="14"/>
  <c r="DZ111" i="9"/>
  <c r="AL111" i="14"/>
  <c r="EA111" i="9"/>
  <c r="AM111" i="14"/>
  <c r="EB111" i="9"/>
  <c r="AN111" i="14"/>
  <c r="EC111" i="9"/>
  <c r="AO111" i="14"/>
  <c r="ED111" i="9"/>
  <c r="AP111" i="14"/>
  <c r="EE111" i="9"/>
  <c r="AQ111" i="14"/>
  <c r="EF111" i="9"/>
  <c r="AR111" i="14"/>
  <c r="EG111" i="9"/>
  <c r="AS111" i="14"/>
  <c r="EH111" i="9"/>
  <c r="AT111" i="14"/>
  <c r="EI111" i="9"/>
  <c r="AU111" i="14"/>
  <c r="EJ111" i="9"/>
  <c r="AV111" i="14"/>
  <c r="EK111" i="9"/>
  <c r="AW111" i="14"/>
  <c r="EL111" i="9"/>
  <c r="AX111" i="14"/>
  <c r="EM111" i="9"/>
  <c r="AY111" i="14"/>
  <c r="EN111" i="9"/>
  <c r="AZ111" i="14"/>
  <c r="EO111" i="9"/>
  <c r="BA111" i="14"/>
  <c r="EP111" i="9"/>
  <c r="BB111" i="14"/>
  <c r="EQ111" i="9"/>
  <c r="BC111" i="14"/>
  <c r="ER111" i="9"/>
  <c r="BD111" i="14"/>
  <c r="ES111" i="9"/>
  <c r="BE111" i="14"/>
  <c r="ET111" i="9"/>
  <c r="BF111" i="14"/>
  <c r="EU111" i="9"/>
  <c r="BG111" i="14"/>
  <c r="EV111" i="9"/>
  <c r="BH111" i="14"/>
  <c r="EW111" i="9"/>
  <c r="BI111" i="14"/>
  <c r="EX111" i="9"/>
  <c r="BJ111" i="14"/>
  <c r="EY111" i="9"/>
  <c r="BK111" i="14"/>
  <c r="EZ111" i="9"/>
  <c r="BL111" i="14"/>
  <c r="FA111" i="9"/>
  <c r="BM111" i="14"/>
  <c r="FB111" i="9"/>
  <c r="BN111" i="14"/>
  <c r="FC111" i="9"/>
  <c r="BO111" i="14"/>
  <c r="FD111" i="9"/>
  <c r="BP111" i="14"/>
  <c r="FE111" i="9"/>
  <c r="BQ111" i="14"/>
  <c r="FF111" i="9"/>
  <c r="BR111" i="14"/>
  <c r="FG111" i="9"/>
  <c r="BS111" i="14"/>
  <c r="FH111" i="9"/>
  <c r="BT111" i="14"/>
  <c r="FI111" i="9"/>
  <c r="BU111" i="14"/>
  <c r="FJ111" i="9"/>
  <c r="BV111" i="14"/>
  <c r="FK111" i="9"/>
  <c r="BW111" i="14"/>
  <c r="FL111" i="9"/>
  <c r="BX111" i="14"/>
  <c r="FM111" i="9"/>
  <c r="BY111" i="14"/>
  <c r="FN111" i="9"/>
  <c r="BZ111" i="14"/>
  <c r="FO111" i="9"/>
  <c r="CA111" i="14"/>
  <c r="FP111" i="9"/>
  <c r="CB111" i="14"/>
  <c r="FQ111" i="9"/>
  <c r="CC111" i="14"/>
  <c r="FR111" i="9"/>
  <c r="CD111" i="14"/>
  <c r="FS111" i="9"/>
  <c r="CE111" i="14"/>
  <c r="FT111" i="9"/>
  <c r="CF111" i="14"/>
  <c r="FU111" i="9"/>
  <c r="CG111" i="14"/>
  <c r="FV111" i="9"/>
  <c r="CH111" i="14"/>
  <c r="FW111" i="9"/>
  <c r="CI111" i="14"/>
  <c r="FX111" i="9"/>
  <c r="CJ111" i="14"/>
  <c r="FY111" i="9"/>
  <c r="CK111" i="14"/>
  <c r="FZ111" i="9"/>
  <c r="CL111" i="14"/>
  <c r="GA111" i="9"/>
  <c r="CM111" i="14"/>
  <c r="GB111" i="9"/>
  <c r="GC111" i="9"/>
  <c r="B111" i="14"/>
  <c r="CQ111" i="9"/>
  <c r="GD111" i="9"/>
  <c r="I111" i="7"/>
  <c r="EA51" i="14"/>
  <c r="AL51" i="19"/>
  <c r="CN15" i="19"/>
  <c r="CN69" i="19"/>
  <c r="BF28" i="18"/>
  <c r="EB2" i="14"/>
  <c r="AM2" i="19"/>
  <c r="CN112" i="14"/>
  <c r="C112" i="14"/>
  <c r="CR112" i="9"/>
  <c r="D112" i="14"/>
  <c r="CS112" i="9"/>
  <c r="E112" i="14"/>
  <c r="CT112" i="9"/>
  <c r="F112" i="14"/>
  <c r="CU112" i="9"/>
  <c r="G112" i="14"/>
  <c r="CV112" i="9"/>
  <c r="H112" i="14"/>
  <c r="CW112" i="9"/>
  <c r="I112" i="14"/>
  <c r="CX112" i="9"/>
  <c r="J112" i="14"/>
  <c r="CY112" i="9"/>
  <c r="K112" i="14"/>
  <c r="CZ112" i="9"/>
  <c r="L112" i="14"/>
  <c r="DA112" i="9"/>
  <c r="M112" i="14"/>
  <c r="DB112" i="9"/>
  <c r="N112" i="14"/>
  <c r="DC112" i="9"/>
  <c r="O112" i="14"/>
  <c r="DD112" i="9"/>
  <c r="P112" i="14"/>
  <c r="DE112" i="9"/>
  <c r="Q112" i="14"/>
  <c r="DF112" i="9"/>
  <c r="R112" i="14"/>
  <c r="DG112" i="9"/>
  <c r="S112" i="14"/>
  <c r="DH112" i="9"/>
  <c r="T112" i="14"/>
  <c r="DI112" i="9"/>
  <c r="U112" i="14"/>
  <c r="DJ112" i="9"/>
  <c r="V112" i="14"/>
  <c r="DK112" i="9"/>
  <c r="W112" i="14"/>
  <c r="DL112" i="9"/>
  <c r="X112" i="14"/>
  <c r="DM112" i="9"/>
  <c r="Y112" i="14"/>
  <c r="DN112" i="9"/>
  <c r="Z112" i="14"/>
  <c r="DO112" i="9"/>
  <c r="AA112" i="14"/>
  <c r="DP112" i="9"/>
  <c r="AB112" i="14"/>
  <c r="DQ112" i="9"/>
  <c r="AC112" i="14"/>
  <c r="DR112" i="9"/>
  <c r="AD112" i="14"/>
  <c r="DS112" i="9"/>
  <c r="AE112" i="14"/>
  <c r="DT112" i="9"/>
  <c r="AF112" i="14"/>
  <c r="DU112" i="9"/>
  <c r="AG112" i="14"/>
  <c r="DV112" i="9"/>
  <c r="AH112" i="14"/>
  <c r="DW112" i="9"/>
  <c r="AI112" i="14"/>
  <c r="DX112" i="9"/>
  <c r="AJ112" i="14"/>
  <c r="DY112" i="9"/>
  <c r="AK112" i="14"/>
  <c r="DZ112" i="9"/>
  <c r="AL112" i="14"/>
  <c r="EA112" i="9"/>
  <c r="AM112" i="14"/>
  <c r="EB112" i="9"/>
  <c r="AN112" i="14"/>
  <c r="EC112" i="9"/>
  <c r="AO112" i="14"/>
  <c r="ED112" i="9"/>
  <c r="AP112" i="14"/>
  <c r="EE112" i="9"/>
  <c r="AQ112" i="14"/>
  <c r="EF112" i="9"/>
  <c r="AR112" i="14"/>
  <c r="EG112" i="9"/>
  <c r="AS112" i="14"/>
  <c r="EH112" i="9"/>
  <c r="AT112" i="14"/>
  <c r="EI112" i="9"/>
  <c r="AU112" i="14"/>
  <c r="EJ112" i="9"/>
  <c r="AV112" i="14"/>
  <c r="EK112" i="9"/>
  <c r="AW112" i="14"/>
  <c r="EL112" i="9"/>
  <c r="AX112" i="14"/>
  <c r="EM112" i="9"/>
  <c r="AY112" i="14"/>
  <c r="EN112" i="9"/>
  <c r="AZ112" i="14"/>
  <c r="EO112" i="9"/>
  <c r="BA112" i="14"/>
  <c r="EP112" i="9"/>
  <c r="BB112" i="14"/>
  <c r="EQ112" i="9"/>
  <c r="BC112" i="14"/>
  <c r="ER112" i="9"/>
  <c r="BD112" i="14"/>
  <c r="ES112" i="9"/>
  <c r="BE112" i="14"/>
  <c r="ET112" i="9"/>
  <c r="BF112" i="14"/>
  <c r="EU112" i="9"/>
  <c r="BG112" i="14"/>
  <c r="EV112" i="9"/>
  <c r="BH112" i="14"/>
  <c r="EW112" i="9"/>
  <c r="BI112" i="14"/>
  <c r="EX112" i="9"/>
  <c r="BJ112" i="14"/>
  <c r="EY112" i="9"/>
  <c r="BK112" i="14"/>
  <c r="EZ112" i="9"/>
  <c r="BL112" i="14"/>
  <c r="FA112" i="9"/>
  <c r="BM112" i="14"/>
  <c r="FB112" i="9"/>
  <c r="BN112" i="14"/>
  <c r="FC112" i="9"/>
  <c r="BO112" i="14"/>
  <c r="FD112" i="9"/>
  <c r="BP112" i="14"/>
  <c r="FE112" i="9"/>
  <c r="BQ112" i="14"/>
  <c r="FF112" i="9"/>
  <c r="BR112" i="14"/>
  <c r="FG112" i="9"/>
  <c r="BS112" i="14"/>
  <c r="FH112" i="9"/>
  <c r="BT112" i="14"/>
  <c r="FI112" i="9"/>
  <c r="BU112" i="14"/>
  <c r="FJ112" i="9"/>
  <c r="BV112" i="14"/>
  <c r="FK112" i="9"/>
  <c r="BW112" i="14"/>
  <c r="FL112" i="9"/>
  <c r="BX112" i="14"/>
  <c r="FM112" i="9"/>
  <c r="BY112" i="14"/>
  <c r="FN112" i="9"/>
  <c r="BZ112" i="14"/>
  <c r="FO112" i="9"/>
  <c r="CA112" i="14"/>
  <c r="FP112" i="9"/>
  <c r="CB112" i="14"/>
  <c r="FQ112" i="9"/>
  <c r="CC112" i="14"/>
  <c r="FR112" i="9"/>
  <c r="CD112" i="14"/>
  <c r="FS112" i="9"/>
  <c r="CE112" i="14"/>
  <c r="FT112" i="9"/>
  <c r="CF112" i="14"/>
  <c r="FU112" i="9"/>
  <c r="CG112" i="14"/>
  <c r="FV112" i="9"/>
  <c r="CH112" i="14"/>
  <c r="FW112" i="9"/>
  <c r="CI112" i="14"/>
  <c r="FX112" i="9"/>
  <c r="CJ112" i="14"/>
  <c r="FY112" i="9"/>
  <c r="CK112" i="14"/>
  <c r="FZ112" i="9"/>
  <c r="CL112" i="14"/>
  <c r="GA112" i="9"/>
  <c r="CM112" i="14"/>
  <c r="GB112" i="9"/>
  <c r="GC112" i="9"/>
  <c r="B112" i="14"/>
  <c r="CQ112" i="9"/>
  <c r="GD112" i="9"/>
  <c r="I112" i="7"/>
  <c r="EB52" i="14"/>
  <c r="AM52" i="19"/>
  <c r="CO15" i="19"/>
  <c r="CO69" i="19"/>
  <c r="BG28" i="18"/>
  <c r="CP69" i="19"/>
  <c r="BH28" i="18"/>
  <c r="EC2" i="14"/>
  <c r="ED2" i="14"/>
  <c r="AO2" i="19"/>
  <c r="CQ15" i="19"/>
  <c r="CQ69" i="19"/>
  <c r="BI28" i="18"/>
  <c r="EE2" i="14"/>
  <c r="AP2" i="19"/>
  <c r="CR15" i="19"/>
  <c r="CR69" i="19"/>
  <c r="BJ28" i="18"/>
  <c r="EF2" i="14"/>
  <c r="AQ2" i="19"/>
  <c r="CS15" i="19"/>
  <c r="CS69" i="19"/>
  <c r="BK28" i="18"/>
  <c r="EG2" i="14"/>
  <c r="AR2" i="19"/>
  <c r="CT15" i="19"/>
  <c r="CT69" i="19"/>
  <c r="BL28" i="18"/>
  <c r="EH2" i="14"/>
  <c r="AS2" i="19"/>
  <c r="CU15" i="19"/>
  <c r="CU69" i="19"/>
  <c r="BM28" i="18"/>
  <c r="EI2" i="14"/>
  <c r="AT2" i="19"/>
  <c r="CV15" i="19"/>
  <c r="CV69" i="19"/>
  <c r="BN28" i="18"/>
  <c r="EJ2" i="14"/>
  <c r="AU2" i="19"/>
  <c r="CW15" i="19"/>
  <c r="CW69" i="19"/>
  <c r="BO5" i="18"/>
  <c r="BO28" i="18"/>
  <c r="EK2" i="14"/>
  <c r="AV2" i="19"/>
  <c r="CX15" i="19"/>
  <c r="CX69" i="19"/>
  <c r="BP5" i="18"/>
  <c r="BP28" i="18"/>
  <c r="EL2" i="14"/>
  <c r="AW2" i="19"/>
  <c r="CY15" i="19"/>
  <c r="CY69" i="19"/>
  <c r="BQ5" i="18"/>
  <c r="BQ28" i="18"/>
  <c r="EM2" i="14"/>
  <c r="AX2" i="19"/>
  <c r="CZ15" i="19"/>
  <c r="CZ69" i="19"/>
  <c r="BR5" i="18"/>
  <c r="BR28" i="18"/>
  <c r="EN2" i="14"/>
  <c r="AY2" i="19"/>
  <c r="DA15" i="19"/>
  <c r="DA69" i="19"/>
  <c r="BS5" i="18"/>
  <c r="BS28" i="18"/>
  <c r="T28" i="18"/>
  <c r="DT28" i="18"/>
  <c r="DV28" i="18"/>
  <c r="BU28" i="18"/>
  <c r="DW28" i="18"/>
  <c r="DX28" i="18"/>
  <c r="DZ28" i="18"/>
  <c r="EA28" i="18"/>
  <c r="EC28" i="18"/>
  <c r="CQ30" i="14"/>
  <c r="B30" i="19"/>
  <c r="BD30" i="19"/>
  <c r="BD84" i="19"/>
  <c r="Q29" i="18"/>
  <c r="R29" i="18"/>
  <c r="O29" i="18"/>
  <c r="V29" i="18"/>
  <c r="CR31" i="14"/>
  <c r="C31" i="19"/>
  <c r="BE30" i="19"/>
  <c r="BE84" i="19"/>
  <c r="W29" i="18"/>
  <c r="CS32" i="14"/>
  <c r="D32" i="19"/>
  <c r="BF30" i="19"/>
  <c r="BF84" i="19"/>
  <c r="X29" i="18"/>
  <c r="CT33" i="14"/>
  <c r="E33" i="19"/>
  <c r="BG30" i="19"/>
  <c r="BG84" i="19"/>
  <c r="Y29" i="18"/>
  <c r="CU34" i="14"/>
  <c r="F34" i="19"/>
  <c r="BH30" i="19"/>
  <c r="BH84" i="19"/>
  <c r="Z29" i="18"/>
  <c r="CV35" i="14"/>
  <c r="G35" i="19"/>
  <c r="BI30" i="19"/>
  <c r="BI84" i="19"/>
  <c r="AA29" i="18"/>
  <c r="CW36" i="14"/>
  <c r="H36" i="19"/>
  <c r="BJ30" i="19"/>
  <c r="BJ84" i="19"/>
  <c r="AB29" i="18"/>
  <c r="CX37" i="14"/>
  <c r="I37" i="19"/>
  <c r="BK30" i="19"/>
  <c r="BK84" i="19"/>
  <c r="AC29" i="18"/>
  <c r="CY38" i="14"/>
  <c r="J38" i="19"/>
  <c r="BL30" i="19"/>
  <c r="BL84" i="19"/>
  <c r="AD29" i="18"/>
  <c r="CZ39" i="14"/>
  <c r="K39" i="19"/>
  <c r="BM30" i="19"/>
  <c r="BM84" i="19"/>
  <c r="AE29" i="18"/>
  <c r="DA40" i="14"/>
  <c r="L40" i="19"/>
  <c r="BN30" i="19"/>
  <c r="BN84" i="19"/>
  <c r="AF29" i="18"/>
  <c r="DB41" i="14"/>
  <c r="M41" i="19"/>
  <c r="BO30" i="19"/>
  <c r="BO84" i="19"/>
  <c r="AG29" i="18"/>
  <c r="DC42" i="14"/>
  <c r="N42" i="19"/>
  <c r="BP30" i="19"/>
  <c r="BP84" i="19"/>
  <c r="AH29" i="18"/>
  <c r="DD43" i="14"/>
  <c r="O43" i="19"/>
  <c r="BQ30" i="19"/>
  <c r="BQ84" i="19"/>
  <c r="AI29" i="18"/>
  <c r="DE44" i="14"/>
  <c r="P44" i="19"/>
  <c r="BR30" i="19"/>
  <c r="BR84" i="19"/>
  <c r="AJ29" i="18"/>
  <c r="DF45" i="14"/>
  <c r="Q45" i="19"/>
  <c r="BS30" i="19"/>
  <c r="BS84" i="19"/>
  <c r="AK29" i="18"/>
  <c r="DG46" i="14"/>
  <c r="R46" i="19"/>
  <c r="BT30" i="19"/>
  <c r="BT84" i="19"/>
  <c r="AL29" i="18"/>
  <c r="DH47" i="14"/>
  <c r="S47" i="19"/>
  <c r="BU30" i="19"/>
  <c r="BU84" i="19"/>
  <c r="AM29" i="18"/>
  <c r="DI48" i="14"/>
  <c r="T48" i="19"/>
  <c r="BV30" i="19"/>
  <c r="BV84" i="19"/>
  <c r="AN29" i="18"/>
  <c r="DJ49" i="14"/>
  <c r="U49" i="19"/>
  <c r="BW30" i="19"/>
  <c r="BW84" i="19"/>
  <c r="AO29" i="18"/>
  <c r="DK50" i="14"/>
  <c r="V50" i="19"/>
  <c r="BX30" i="19"/>
  <c r="BX84" i="19"/>
  <c r="AP29" i="18"/>
  <c r="DL51" i="14"/>
  <c r="W51" i="19"/>
  <c r="BY30" i="19"/>
  <c r="BY84" i="19"/>
  <c r="AQ29" i="18"/>
  <c r="DM52" i="14"/>
  <c r="X52" i="19"/>
  <c r="BZ30" i="19"/>
  <c r="BZ84" i="19"/>
  <c r="AR29" i="18"/>
  <c r="CA84" i="19"/>
  <c r="AS29" i="18"/>
  <c r="CB30" i="19"/>
  <c r="CB84" i="19"/>
  <c r="AT29" i="18"/>
  <c r="CC30" i="19"/>
  <c r="CC84" i="19"/>
  <c r="AU29" i="18"/>
  <c r="CD30" i="19"/>
  <c r="CD84" i="19"/>
  <c r="AV29" i="18"/>
  <c r="CE30" i="19"/>
  <c r="CE84" i="19"/>
  <c r="AW29" i="18"/>
  <c r="CF30" i="19"/>
  <c r="CF84" i="19"/>
  <c r="AX29" i="18"/>
  <c r="CG30" i="19"/>
  <c r="CG84" i="19"/>
  <c r="AY29" i="18"/>
  <c r="CH30" i="19"/>
  <c r="CH84" i="19"/>
  <c r="AZ29" i="18"/>
  <c r="CI30" i="19"/>
  <c r="CI84" i="19"/>
  <c r="BA29" i="18"/>
  <c r="CJ30" i="19"/>
  <c r="CJ84" i="19"/>
  <c r="BB29" i="18"/>
  <c r="CK30" i="19"/>
  <c r="CK84" i="19"/>
  <c r="BC29" i="18"/>
  <c r="CL30" i="19"/>
  <c r="CL84" i="19"/>
  <c r="BD29" i="18"/>
  <c r="CM30" i="19"/>
  <c r="CM84" i="19"/>
  <c r="BE29" i="18"/>
  <c r="CN30" i="19"/>
  <c r="CN84" i="19"/>
  <c r="BF29" i="18"/>
  <c r="CO30" i="19"/>
  <c r="CO84" i="19"/>
  <c r="BG29" i="18"/>
  <c r="AN2" i="19"/>
  <c r="CP30" i="19"/>
  <c r="CP84" i="19"/>
  <c r="BH29" i="18"/>
  <c r="CQ30" i="19"/>
  <c r="CQ84" i="19"/>
  <c r="BI29" i="18"/>
  <c r="CR30" i="19"/>
  <c r="CR84" i="19"/>
  <c r="BJ29" i="18"/>
  <c r="CS30" i="19"/>
  <c r="CS84" i="19"/>
  <c r="BK29" i="18"/>
  <c r="CT30" i="19"/>
  <c r="CT84" i="19"/>
  <c r="BL29" i="18"/>
  <c r="CU30" i="19"/>
  <c r="CU84" i="19"/>
  <c r="BM29" i="18"/>
  <c r="CV30" i="19"/>
  <c r="CV84" i="19"/>
  <c r="BN29" i="18"/>
  <c r="CW30" i="19"/>
  <c r="CW84" i="19"/>
  <c r="BO29" i="18"/>
  <c r="CX30" i="19"/>
  <c r="CX84" i="19"/>
  <c r="BP29" i="18"/>
  <c r="CY30" i="19"/>
  <c r="CY84" i="19"/>
  <c r="BQ29" i="18"/>
  <c r="CZ30" i="19"/>
  <c r="CZ84" i="19"/>
  <c r="BR29" i="18"/>
  <c r="DA30" i="19"/>
  <c r="DA84" i="19"/>
  <c r="BS29" i="18"/>
  <c r="T29" i="18"/>
  <c r="DT29" i="18"/>
  <c r="DV29" i="18"/>
  <c r="BU29" i="18"/>
  <c r="DW29" i="18"/>
  <c r="DX29" i="18"/>
  <c r="DZ29" i="18"/>
  <c r="EA29" i="18"/>
  <c r="EC29" i="18"/>
  <c r="CQ28" i="14"/>
  <c r="B28" i="19"/>
  <c r="BD28" i="19"/>
  <c r="BD82" i="19"/>
  <c r="Q30" i="18"/>
  <c r="R30" i="18"/>
  <c r="O30" i="18"/>
  <c r="V30" i="18"/>
  <c r="CR29" i="14"/>
  <c r="C29" i="19"/>
  <c r="BE28" i="19"/>
  <c r="BE82" i="19"/>
  <c r="W30" i="18"/>
  <c r="CS30" i="14"/>
  <c r="D30" i="19"/>
  <c r="BF28" i="19"/>
  <c r="BF82" i="19"/>
  <c r="X30" i="18"/>
  <c r="CT31" i="14"/>
  <c r="E31" i="19"/>
  <c r="BG28" i="19"/>
  <c r="BG82" i="19"/>
  <c r="Y30" i="18"/>
  <c r="CU32" i="14"/>
  <c r="F32" i="19"/>
  <c r="BH28" i="19"/>
  <c r="BH82" i="19"/>
  <c r="Z30" i="18"/>
  <c r="CV33" i="14"/>
  <c r="G33" i="19"/>
  <c r="BI28" i="19"/>
  <c r="BI82" i="19"/>
  <c r="AA30" i="18"/>
  <c r="CW34" i="14"/>
  <c r="H34" i="19"/>
  <c r="BJ28" i="19"/>
  <c r="BJ82" i="19"/>
  <c r="AB30" i="18"/>
  <c r="CX35" i="14"/>
  <c r="I35" i="19"/>
  <c r="BK28" i="19"/>
  <c r="BK82" i="19"/>
  <c r="AC30" i="18"/>
  <c r="CY36" i="14"/>
  <c r="J36" i="19"/>
  <c r="BL28" i="19"/>
  <c r="BL82" i="19"/>
  <c r="AD30" i="18"/>
  <c r="CZ37" i="14"/>
  <c r="K37" i="19"/>
  <c r="BM28" i="19"/>
  <c r="BM82" i="19"/>
  <c r="AE30" i="18"/>
  <c r="DA38" i="14"/>
  <c r="L38" i="19"/>
  <c r="BN28" i="19"/>
  <c r="BN82" i="19"/>
  <c r="AF30" i="18"/>
  <c r="DB39" i="14"/>
  <c r="M39" i="19"/>
  <c r="BO28" i="19"/>
  <c r="BO82" i="19"/>
  <c r="AG30" i="18"/>
  <c r="DC40" i="14"/>
  <c r="N40" i="19"/>
  <c r="BP28" i="19"/>
  <c r="BP82" i="19"/>
  <c r="AH30" i="18"/>
  <c r="DD41" i="14"/>
  <c r="O41" i="19"/>
  <c r="BQ28" i="19"/>
  <c r="BQ82" i="19"/>
  <c r="AI30" i="18"/>
  <c r="DE42" i="14"/>
  <c r="P42" i="19"/>
  <c r="BR28" i="19"/>
  <c r="BR82" i="19"/>
  <c r="AJ30" i="18"/>
  <c r="DF43" i="14"/>
  <c r="Q43" i="19"/>
  <c r="BS28" i="19"/>
  <c r="BS82" i="19"/>
  <c r="AK30" i="18"/>
  <c r="DG44" i="14"/>
  <c r="R44" i="19"/>
  <c r="BT28" i="19"/>
  <c r="BT82" i="19"/>
  <c r="AL30" i="18"/>
  <c r="DH45" i="14"/>
  <c r="S45" i="19"/>
  <c r="BU28" i="19"/>
  <c r="BU82" i="19"/>
  <c r="AM30" i="18"/>
  <c r="DI46" i="14"/>
  <c r="T46" i="19"/>
  <c r="BV28" i="19"/>
  <c r="BV82" i="19"/>
  <c r="AN30" i="18"/>
  <c r="DJ47" i="14"/>
  <c r="U47" i="19"/>
  <c r="BW28" i="19"/>
  <c r="BW82" i="19"/>
  <c r="AO30" i="18"/>
  <c r="DK48" i="14"/>
  <c r="V48" i="19"/>
  <c r="BX28" i="19"/>
  <c r="BX82" i="19"/>
  <c r="AP30" i="18"/>
  <c r="DL49" i="14"/>
  <c r="W49" i="19"/>
  <c r="BY28" i="19"/>
  <c r="BY82" i="19"/>
  <c r="AQ30" i="18"/>
  <c r="DM50" i="14"/>
  <c r="X50" i="19"/>
  <c r="BZ28" i="19"/>
  <c r="BZ82" i="19"/>
  <c r="AR30" i="18"/>
  <c r="DN51" i="14"/>
  <c r="Y51" i="19"/>
  <c r="CA28" i="19"/>
  <c r="CA82" i="19"/>
  <c r="AS30" i="18"/>
  <c r="DO52" i="14"/>
  <c r="Z52" i="19"/>
  <c r="CB28" i="19"/>
  <c r="CB82" i="19"/>
  <c r="AT30" i="18"/>
  <c r="CC82" i="19"/>
  <c r="AU30" i="18"/>
  <c r="CD28" i="19"/>
  <c r="CD82" i="19"/>
  <c r="AV30" i="18"/>
  <c r="CE28" i="19"/>
  <c r="CE82" i="19"/>
  <c r="AW30" i="18"/>
  <c r="CF28" i="19"/>
  <c r="CF82" i="19"/>
  <c r="AX30" i="18"/>
  <c r="CG28" i="19"/>
  <c r="CG82" i="19"/>
  <c r="AY30" i="18"/>
  <c r="CH28" i="19"/>
  <c r="CH82" i="19"/>
  <c r="AZ30" i="18"/>
  <c r="CI28" i="19"/>
  <c r="CI82" i="19"/>
  <c r="BA30" i="18"/>
  <c r="CJ28" i="19"/>
  <c r="CJ82" i="19"/>
  <c r="BB30" i="18"/>
  <c r="CK28" i="19"/>
  <c r="CK82" i="19"/>
  <c r="BC30" i="18"/>
  <c r="CL28" i="19"/>
  <c r="CL82" i="19"/>
  <c r="BD30" i="18"/>
  <c r="CM28" i="19"/>
  <c r="CM82" i="19"/>
  <c r="BE30" i="18"/>
  <c r="CN28" i="19"/>
  <c r="CN82" i="19"/>
  <c r="BF30" i="18"/>
  <c r="CO28" i="19"/>
  <c r="CO82" i="19"/>
  <c r="BG30" i="18"/>
  <c r="CP28" i="19"/>
  <c r="CP82" i="19"/>
  <c r="BH30" i="18"/>
  <c r="CQ28" i="19"/>
  <c r="CQ82" i="19"/>
  <c r="BI30" i="18"/>
  <c r="CR28" i="19"/>
  <c r="CR82" i="19"/>
  <c r="BJ30" i="18"/>
  <c r="CS28" i="19"/>
  <c r="CS82" i="19"/>
  <c r="BK30" i="18"/>
  <c r="CT28" i="19"/>
  <c r="CT82" i="19"/>
  <c r="BL30" i="18"/>
  <c r="CU28" i="19"/>
  <c r="CU82" i="19"/>
  <c r="BM30" i="18"/>
  <c r="CV28" i="19"/>
  <c r="CV82" i="19"/>
  <c r="BN30" i="18"/>
  <c r="CW28" i="19"/>
  <c r="CW82" i="19"/>
  <c r="BO30" i="18"/>
  <c r="CX28" i="19"/>
  <c r="CX82" i="19"/>
  <c r="BP30" i="18"/>
  <c r="CY28" i="19"/>
  <c r="CY82" i="19"/>
  <c r="BQ30" i="18"/>
  <c r="CZ28" i="19"/>
  <c r="CZ82" i="19"/>
  <c r="BR30" i="18"/>
  <c r="DA28" i="19"/>
  <c r="DA82" i="19"/>
  <c r="BS30" i="18"/>
  <c r="T30" i="18"/>
  <c r="DT30" i="18"/>
  <c r="DV30" i="18"/>
  <c r="BU30" i="18"/>
  <c r="DW30" i="18"/>
  <c r="DX30" i="18"/>
  <c r="DZ30" i="18"/>
  <c r="EA30" i="18"/>
  <c r="EC30" i="18"/>
  <c r="CN72" i="14"/>
  <c r="C72" i="14"/>
  <c r="CR72" i="9"/>
  <c r="D72" i="14"/>
  <c r="CS72" i="9"/>
  <c r="E72" i="14"/>
  <c r="CT72" i="9"/>
  <c r="F72" i="14"/>
  <c r="CU72" i="9"/>
  <c r="G72" i="14"/>
  <c r="CV72" i="9"/>
  <c r="H72" i="14"/>
  <c r="CW72" i="9"/>
  <c r="I72" i="14"/>
  <c r="CX72" i="9"/>
  <c r="J72" i="14"/>
  <c r="CY72" i="9"/>
  <c r="K72" i="14"/>
  <c r="CZ72" i="9"/>
  <c r="L72" i="14"/>
  <c r="DA72" i="9"/>
  <c r="M72" i="14"/>
  <c r="DB72" i="9"/>
  <c r="N72" i="14"/>
  <c r="DC72" i="9"/>
  <c r="O72" i="14"/>
  <c r="DD72" i="9"/>
  <c r="P72" i="14"/>
  <c r="DE72" i="9"/>
  <c r="Q72" i="14"/>
  <c r="DF72" i="9"/>
  <c r="R72" i="14"/>
  <c r="DG72" i="9"/>
  <c r="S72" i="14"/>
  <c r="DH72" i="9"/>
  <c r="T72" i="14"/>
  <c r="DI72" i="9"/>
  <c r="U72" i="14"/>
  <c r="DJ72" i="9"/>
  <c r="V72" i="14"/>
  <c r="DK72" i="9"/>
  <c r="W72" i="14"/>
  <c r="DL72" i="9"/>
  <c r="X72" i="14"/>
  <c r="DM72" i="9"/>
  <c r="Y72" i="14"/>
  <c r="DN72" i="9"/>
  <c r="Z72" i="14"/>
  <c r="DO72" i="9"/>
  <c r="AA72" i="14"/>
  <c r="DP72" i="9"/>
  <c r="AB72" i="14"/>
  <c r="DQ72" i="9"/>
  <c r="AC72" i="14"/>
  <c r="DR72" i="9"/>
  <c r="AD72" i="14"/>
  <c r="DS72" i="9"/>
  <c r="AE72" i="14"/>
  <c r="DT72" i="9"/>
  <c r="AF72" i="14"/>
  <c r="DU72" i="9"/>
  <c r="AG72" i="14"/>
  <c r="DV72" i="9"/>
  <c r="AH72" i="14"/>
  <c r="DW72" i="9"/>
  <c r="AI72" i="14"/>
  <c r="DX72" i="9"/>
  <c r="AJ72" i="14"/>
  <c r="DY72" i="9"/>
  <c r="AK72" i="14"/>
  <c r="DZ72" i="9"/>
  <c r="AL72" i="14"/>
  <c r="EA72" i="9"/>
  <c r="AM72" i="14"/>
  <c r="EB72" i="9"/>
  <c r="AN72" i="14"/>
  <c r="EC72" i="9"/>
  <c r="AO72" i="14"/>
  <c r="ED72" i="9"/>
  <c r="AP72" i="14"/>
  <c r="EE72" i="9"/>
  <c r="AQ72" i="14"/>
  <c r="EF72" i="9"/>
  <c r="AR72" i="14"/>
  <c r="EG72" i="9"/>
  <c r="AS72" i="14"/>
  <c r="EH72" i="9"/>
  <c r="AT72" i="14"/>
  <c r="EI72" i="9"/>
  <c r="AU72" i="14"/>
  <c r="EJ72" i="9"/>
  <c r="AV72" i="14"/>
  <c r="EK72" i="9"/>
  <c r="AW72" i="14"/>
  <c r="EL72" i="9"/>
  <c r="AX72" i="14"/>
  <c r="EM72" i="9"/>
  <c r="AY72" i="14"/>
  <c r="EN72" i="9"/>
  <c r="AZ72" i="14"/>
  <c r="EO72" i="9"/>
  <c r="BA72" i="14"/>
  <c r="EP72" i="9"/>
  <c r="BB72" i="14"/>
  <c r="EQ72" i="9"/>
  <c r="BC72" i="14"/>
  <c r="ER72" i="9"/>
  <c r="BD72" i="14"/>
  <c r="ES72" i="9"/>
  <c r="BE72" i="14"/>
  <c r="ET72" i="9"/>
  <c r="BF72" i="14"/>
  <c r="EU72" i="9"/>
  <c r="BG72" i="14"/>
  <c r="EV72" i="9"/>
  <c r="BH72" i="14"/>
  <c r="EW72" i="9"/>
  <c r="BI72" i="14"/>
  <c r="EX72" i="9"/>
  <c r="BJ72" i="14"/>
  <c r="EY72" i="9"/>
  <c r="BK72" i="14"/>
  <c r="EZ72" i="9"/>
  <c r="BL72" i="14"/>
  <c r="FA72" i="9"/>
  <c r="BM72" i="14"/>
  <c r="FB72" i="9"/>
  <c r="BN72" i="14"/>
  <c r="FC72" i="9"/>
  <c r="BO72" i="14"/>
  <c r="FD72" i="9"/>
  <c r="BP72" i="14"/>
  <c r="FE72" i="9"/>
  <c r="BQ72" i="14"/>
  <c r="FF72" i="9"/>
  <c r="BR72" i="14"/>
  <c r="FG72" i="9"/>
  <c r="BS72" i="14"/>
  <c r="FH72" i="9"/>
  <c r="BT72" i="14"/>
  <c r="FI72" i="9"/>
  <c r="BU72" i="14"/>
  <c r="FJ72" i="9"/>
  <c r="BV72" i="14"/>
  <c r="FK72" i="9"/>
  <c r="BW72" i="14"/>
  <c r="FL72" i="9"/>
  <c r="BX72" i="14"/>
  <c r="FM72" i="9"/>
  <c r="BY72" i="14"/>
  <c r="FN72" i="9"/>
  <c r="BZ72" i="14"/>
  <c r="FO72" i="9"/>
  <c r="CA72" i="14"/>
  <c r="FP72" i="9"/>
  <c r="CB72" i="14"/>
  <c r="FQ72" i="9"/>
  <c r="CC72" i="14"/>
  <c r="FR72" i="9"/>
  <c r="CD72" i="14"/>
  <c r="FS72" i="9"/>
  <c r="CE72" i="14"/>
  <c r="FT72" i="9"/>
  <c r="CF72" i="14"/>
  <c r="FU72" i="9"/>
  <c r="CG72" i="14"/>
  <c r="FV72" i="9"/>
  <c r="CH72" i="14"/>
  <c r="FW72" i="9"/>
  <c r="CI72" i="14"/>
  <c r="FX72" i="9"/>
  <c r="CJ72" i="14"/>
  <c r="FY72" i="9"/>
  <c r="CK72" i="14"/>
  <c r="FZ72" i="9"/>
  <c r="CL72" i="14"/>
  <c r="GA72" i="9"/>
  <c r="CM72" i="14"/>
  <c r="GB72" i="9"/>
  <c r="GC72" i="9"/>
  <c r="B72" i="14"/>
  <c r="CQ72" i="9"/>
  <c r="GD72" i="9"/>
  <c r="I72" i="7"/>
  <c r="CQ12" i="14"/>
  <c r="B12" i="19"/>
  <c r="BD12" i="19"/>
  <c r="BD66" i="19"/>
  <c r="Q31" i="18"/>
  <c r="R31" i="18"/>
  <c r="O31" i="18"/>
  <c r="V31" i="18"/>
  <c r="CN73" i="14"/>
  <c r="C73" i="14"/>
  <c r="CR73" i="9"/>
  <c r="D73" i="14"/>
  <c r="CS73" i="9"/>
  <c r="E73" i="14"/>
  <c r="CT73" i="9"/>
  <c r="F73" i="14"/>
  <c r="CU73" i="9"/>
  <c r="G73" i="14"/>
  <c r="CV73" i="9"/>
  <c r="H73" i="14"/>
  <c r="CW73" i="9"/>
  <c r="I73" i="14"/>
  <c r="CX73" i="9"/>
  <c r="J73" i="14"/>
  <c r="CY73" i="9"/>
  <c r="K73" i="14"/>
  <c r="CZ73" i="9"/>
  <c r="L73" i="14"/>
  <c r="DA73" i="9"/>
  <c r="M73" i="14"/>
  <c r="DB73" i="9"/>
  <c r="N73" i="14"/>
  <c r="DC73" i="9"/>
  <c r="O73" i="14"/>
  <c r="DD73" i="9"/>
  <c r="P73" i="14"/>
  <c r="DE73" i="9"/>
  <c r="Q73" i="14"/>
  <c r="DF73" i="9"/>
  <c r="R73" i="14"/>
  <c r="DG73" i="9"/>
  <c r="S73" i="14"/>
  <c r="DH73" i="9"/>
  <c r="T73" i="14"/>
  <c r="DI73" i="9"/>
  <c r="U73" i="14"/>
  <c r="DJ73" i="9"/>
  <c r="V73" i="14"/>
  <c r="DK73" i="9"/>
  <c r="W73" i="14"/>
  <c r="DL73" i="9"/>
  <c r="X73" i="14"/>
  <c r="DM73" i="9"/>
  <c r="Y73" i="14"/>
  <c r="DN73" i="9"/>
  <c r="Z73" i="14"/>
  <c r="DO73" i="9"/>
  <c r="AA73" i="14"/>
  <c r="DP73" i="9"/>
  <c r="AB73" i="14"/>
  <c r="DQ73" i="9"/>
  <c r="AC73" i="14"/>
  <c r="DR73" i="9"/>
  <c r="AD73" i="14"/>
  <c r="DS73" i="9"/>
  <c r="AE73" i="14"/>
  <c r="DT73" i="9"/>
  <c r="AF73" i="14"/>
  <c r="DU73" i="9"/>
  <c r="AG73" i="14"/>
  <c r="DV73" i="9"/>
  <c r="AH73" i="14"/>
  <c r="DW73" i="9"/>
  <c r="AI73" i="14"/>
  <c r="DX73" i="9"/>
  <c r="AJ73" i="14"/>
  <c r="DY73" i="9"/>
  <c r="AK73" i="14"/>
  <c r="DZ73" i="9"/>
  <c r="AL73" i="14"/>
  <c r="EA73" i="9"/>
  <c r="AM73" i="14"/>
  <c r="EB73" i="9"/>
  <c r="AN73" i="14"/>
  <c r="EC73" i="9"/>
  <c r="AO73" i="14"/>
  <c r="ED73" i="9"/>
  <c r="AP73" i="14"/>
  <c r="EE73" i="9"/>
  <c r="AQ73" i="14"/>
  <c r="EF73" i="9"/>
  <c r="AR73" i="14"/>
  <c r="EG73" i="9"/>
  <c r="AS73" i="14"/>
  <c r="EH73" i="9"/>
  <c r="AT73" i="14"/>
  <c r="EI73" i="9"/>
  <c r="AU73" i="14"/>
  <c r="EJ73" i="9"/>
  <c r="AV73" i="14"/>
  <c r="EK73" i="9"/>
  <c r="AW73" i="14"/>
  <c r="EL73" i="9"/>
  <c r="AX73" i="14"/>
  <c r="EM73" i="9"/>
  <c r="AY73" i="14"/>
  <c r="EN73" i="9"/>
  <c r="AZ73" i="14"/>
  <c r="EO73" i="9"/>
  <c r="BA73" i="14"/>
  <c r="EP73" i="9"/>
  <c r="BB73" i="14"/>
  <c r="EQ73" i="9"/>
  <c r="BC73" i="14"/>
  <c r="ER73" i="9"/>
  <c r="BD73" i="14"/>
  <c r="ES73" i="9"/>
  <c r="BE73" i="14"/>
  <c r="ET73" i="9"/>
  <c r="BF73" i="14"/>
  <c r="EU73" i="9"/>
  <c r="BG73" i="14"/>
  <c r="EV73" i="9"/>
  <c r="BH73" i="14"/>
  <c r="EW73" i="9"/>
  <c r="BI73" i="14"/>
  <c r="EX73" i="9"/>
  <c r="BJ73" i="14"/>
  <c r="EY73" i="9"/>
  <c r="BK73" i="14"/>
  <c r="EZ73" i="9"/>
  <c r="BL73" i="14"/>
  <c r="FA73" i="9"/>
  <c r="BM73" i="14"/>
  <c r="FB73" i="9"/>
  <c r="BN73" i="14"/>
  <c r="FC73" i="9"/>
  <c r="BO73" i="14"/>
  <c r="FD73" i="9"/>
  <c r="BP73" i="14"/>
  <c r="FE73" i="9"/>
  <c r="BQ73" i="14"/>
  <c r="FF73" i="9"/>
  <c r="BR73" i="14"/>
  <c r="FG73" i="9"/>
  <c r="BS73" i="14"/>
  <c r="FH73" i="9"/>
  <c r="BT73" i="14"/>
  <c r="FI73" i="9"/>
  <c r="BU73" i="14"/>
  <c r="FJ73" i="9"/>
  <c r="BV73" i="14"/>
  <c r="FK73" i="9"/>
  <c r="BW73" i="14"/>
  <c r="FL73" i="9"/>
  <c r="BX73" i="14"/>
  <c r="FM73" i="9"/>
  <c r="BY73" i="14"/>
  <c r="FN73" i="9"/>
  <c r="BZ73" i="14"/>
  <c r="FO73" i="9"/>
  <c r="CA73" i="14"/>
  <c r="FP73" i="9"/>
  <c r="CB73" i="14"/>
  <c r="FQ73" i="9"/>
  <c r="CC73" i="14"/>
  <c r="FR73" i="9"/>
  <c r="CD73" i="14"/>
  <c r="FS73" i="9"/>
  <c r="CE73" i="14"/>
  <c r="FT73" i="9"/>
  <c r="CF73" i="14"/>
  <c r="FU73" i="9"/>
  <c r="CG73" i="14"/>
  <c r="FV73" i="9"/>
  <c r="CH73" i="14"/>
  <c r="FW73" i="9"/>
  <c r="CI73" i="14"/>
  <c r="FX73" i="9"/>
  <c r="CJ73" i="14"/>
  <c r="FY73" i="9"/>
  <c r="CK73" i="14"/>
  <c r="FZ73" i="9"/>
  <c r="CL73" i="14"/>
  <c r="GA73" i="9"/>
  <c r="CM73" i="14"/>
  <c r="GB73" i="9"/>
  <c r="GC73" i="9"/>
  <c r="B73" i="14"/>
  <c r="CQ73" i="9"/>
  <c r="GD73" i="9"/>
  <c r="I73" i="7"/>
  <c r="CR13" i="14"/>
  <c r="C13" i="19"/>
  <c r="BE12" i="19"/>
  <c r="BE66" i="19"/>
  <c r="W31" i="18"/>
  <c r="CN74" i="14"/>
  <c r="C74" i="14"/>
  <c r="CR74" i="9"/>
  <c r="D74" i="14"/>
  <c r="CS74" i="9"/>
  <c r="E74" i="14"/>
  <c r="CT74" i="9"/>
  <c r="F74" i="14"/>
  <c r="CU74" i="9"/>
  <c r="G74" i="14"/>
  <c r="CV74" i="9"/>
  <c r="H74" i="14"/>
  <c r="CW74" i="9"/>
  <c r="I74" i="14"/>
  <c r="CX74" i="9"/>
  <c r="J74" i="14"/>
  <c r="CY74" i="9"/>
  <c r="K74" i="14"/>
  <c r="CZ74" i="9"/>
  <c r="L74" i="14"/>
  <c r="DA74" i="9"/>
  <c r="M74" i="14"/>
  <c r="DB74" i="9"/>
  <c r="N74" i="14"/>
  <c r="DC74" i="9"/>
  <c r="O74" i="14"/>
  <c r="DD74" i="9"/>
  <c r="P74" i="14"/>
  <c r="DE74" i="9"/>
  <c r="Q74" i="14"/>
  <c r="DF74" i="9"/>
  <c r="R74" i="14"/>
  <c r="DG74" i="9"/>
  <c r="S74" i="14"/>
  <c r="DH74" i="9"/>
  <c r="T74" i="14"/>
  <c r="DI74" i="9"/>
  <c r="U74" i="14"/>
  <c r="DJ74" i="9"/>
  <c r="V74" i="14"/>
  <c r="DK74" i="9"/>
  <c r="W74" i="14"/>
  <c r="DL74" i="9"/>
  <c r="X74" i="14"/>
  <c r="DM74" i="9"/>
  <c r="Y74" i="14"/>
  <c r="DN74" i="9"/>
  <c r="Z74" i="14"/>
  <c r="DO74" i="9"/>
  <c r="AA74" i="14"/>
  <c r="DP74" i="9"/>
  <c r="AB74" i="14"/>
  <c r="DQ74" i="9"/>
  <c r="AC74" i="14"/>
  <c r="DR74" i="9"/>
  <c r="AD74" i="14"/>
  <c r="DS74" i="9"/>
  <c r="AE74" i="14"/>
  <c r="DT74" i="9"/>
  <c r="AF74" i="14"/>
  <c r="DU74" i="9"/>
  <c r="AG74" i="14"/>
  <c r="DV74" i="9"/>
  <c r="AH74" i="14"/>
  <c r="DW74" i="9"/>
  <c r="AI74" i="14"/>
  <c r="DX74" i="9"/>
  <c r="AJ74" i="14"/>
  <c r="DY74" i="9"/>
  <c r="AK74" i="14"/>
  <c r="DZ74" i="9"/>
  <c r="AL74" i="14"/>
  <c r="EA74" i="9"/>
  <c r="AM74" i="14"/>
  <c r="EB74" i="9"/>
  <c r="AN74" i="14"/>
  <c r="EC74" i="9"/>
  <c r="AO74" i="14"/>
  <c r="ED74" i="9"/>
  <c r="AP74" i="14"/>
  <c r="EE74" i="9"/>
  <c r="AQ74" i="14"/>
  <c r="EF74" i="9"/>
  <c r="AR74" i="14"/>
  <c r="EG74" i="9"/>
  <c r="AS74" i="14"/>
  <c r="EH74" i="9"/>
  <c r="AT74" i="14"/>
  <c r="EI74" i="9"/>
  <c r="AU74" i="14"/>
  <c r="EJ74" i="9"/>
  <c r="AV74" i="14"/>
  <c r="EK74" i="9"/>
  <c r="AW74" i="14"/>
  <c r="EL74" i="9"/>
  <c r="AX74" i="14"/>
  <c r="EM74" i="9"/>
  <c r="AY74" i="14"/>
  <c r="EN74" i="9"/>
  <c r="AZ74" i="14"/>
  <c r="EO74" i="9"/>
  <c r="BA74" i="14"/>
  <c r="EP74" i="9"/>
  <c r="BB74" i="14"/>
  <c r="EQ74" i="9"/>
  <c r="BC74" i="14"/>
  <c r="ER74" i="9"/>
  <c r="BD74" i="14"/>
  <c r="ES74" i="9"/>
  <c r="BE74" i="14"/>
  <c r="ET74" i="9"/>
  <c r="BF74" i="14"/>
  <c r="EU74" i="9"/>
  <c r="BG74" i="14"/>
  <c r="EV74" i="9"/>
  <c r="BH74" i="14"/>
  <c r="EW74" i="9"/>
  <c r="BI74" i="14"/>
  <c r="EX74" i="9"/>
  <c r="BJ74" i="14"/>
  <c r="EY74" i="9"/>
  <c r="BK74" i="14"/>
  <c r="EZ74" i="9"/>
  <c r="BL74" i="14"/>
  <c r="FA74" i="9"/>
  <c r="BM74" i="14"/>
  <c r="FB74" i="9"/>
  <c r="BN74" i="14"/>
  <c r="FC74" i="9"/>
  <c r="BO74" i="14"/>
  <c r="FD74" i="9"/>
  <c r="BP74" i="14"/>
  <c r="FE74" i="9"/>
  <c r="BQ74" i="14"/>
  <c r="FF74" i="9"/>
  <c r="BR74" i="14"/>
  <c r="FG74" i="9"/>
  <c r="BS74" i="14"/>
  <c r="FH74" i="9"/>
  <c r="BT74" i="14"/>
  <c r="FI74" i="9"/>
  <c r="BU74" i="14"/>
  <c r="FJ74" i="9"/>
  <c r="BV74" i="14"/>
  <c r="FK74" i="9"/>
  <c r="BW74" i="14"/>
  <c r="FL74" i="9"/>
  <c r="BX74" i="14"/>
  <c r="FM74" i="9"/>
  <c r="BY74" i="14"/>
  <c r="FN74" i="9"/>
  <c r="BZ74" i="14"/>
  <c r="FO74" i="9"/>
  <c r="CA74" i="14"/>
  <c r="FP74" i="9"/>
  <c r="CB74" i="14"/>
  <c r="FQ74" i="9"/>
  <c r="CC74" i="14"/>
  <c r="FR74" i="9"/>
  <c r="CD74" i="14"/>
  <c r="FS74" i="9"/>
  <c r="CE74" i="14"/>
  <c r="FT74" i="9"/>
  <c r="CF74" i="14"/>
  <c r="FU74" i="9"/>
  <c r="CG74" i="14"/>
  <c r="FV74" i="9"/>
  <c r="CH74" i="14"/>
  <c r="FW74" i="9"/>
  <c r="CI74" i="14"/>
  <c r="FX74" i="9"/>
  <c r="CJ74" i="14"/>
  <c r="FY74" i="9"/>
  <c r="CK74" i="14"/>
  <c r="FZ74" i="9"/>
  <c r="CL74" i="14"/>
  <c r="GA74" i="9"/>
  <c r="CM74" i="14"/>
  <c r="GB74" i="9"/>
  <c r="GC74" i="9"/>
  <c r="B74" i="14"/>
  <c r="CQ74" i="9"/>
  <c r="GD74" i="9"/>
  <c r="I74" i="7"/>
  <c r="CS14" i="14"/>
  <c r="D14" i="19"/>
  <c r="BF12" i="19"/>
  <c r="BF66" i="19"/>
  <c r="X31" i="18"/>
  <c r="CT15" i="14"/>
  <c r="E15" i="19"/>
  <c r="BG12" i="19"/>
  <c r="BG66" i="19"/>
  <c r="Y31" i="18"/>
  <c r="CU16" i="14"/>
  <c r="F16" i="19"/>
  <c r="BH12" i="19"/>
  <c r="BH66" i="19"/>
  <c r="Z31" i="18"/>
  <c r="CV17" i="14"/>
  <c r="G17" i="19"/>
  <c r="BI12" i="19"/>
  <c r="BI66" i="19"/>
  <c r="AA31" i="18"/>
  <c r="CW18" i="14"/>
  <c r="H18" i="19"/>
  <c r="BJ12" i="19"/>
  <c r="BJ66" i="19"/>
  <c r="AB31" i="18"/>
  <c r="CX19" i="14"/>
  <c r="I19" i="19"/>
  <c r="BK12" i="19"/>
  <c r="BK66" i="19"/>
  <c r="AC31" i="18"/>
  <c r="CY20" i="14"/>
  <c r="J20" i="19"/>
  <c r="BL12" i="19"/>
  <c r="BL66" i="19"/>
  <c r="AD31" i="18"/>
  <c r="CZ21" i="14"/>
  <c r="K21" i="19"/>
  <c r="BM12" i="19"/>
  <c r="BM66" i="19"/>
  <c r="AE31" i="18"/>
  <c r="DA22" i="14"/>
  <c r="L22" i="19"/>
  <c r="BN12" i="19"/>
  <c r="BN66" i="19"/>
  <c r="AF31" i="18"/>
  <c r="DB23" i="14"/>
  <c r="M23" i="19"/>
  <c r="BO12" i="19"/>
  <c r="BO66" i="19"/>
  <c r="AG31" i="18"/>
  <c r="DC24" i="14"/>
  <c r="N24" i="19"/>
  <c r="BP12" i="19"/>
  <c r="BP66" i="19"/>
  <c r="AH31" i="18"/>
  <c r="DD25" i="14"/>
  <c r="O25" i="19"/>
  <c r="BQ12" i="19"/>
  <c r="BQ66" i="19"/>
  <c r="AI31" i="18"/>
  <c r="DE26" i="14"/>
  <c r="P26" i="19"/>
  <c r="BR12" i="19"/>
  <c r="BR66" i="19"/>
  <c r="AJ31" i="18"/>
  <c r="DF27" i="14"/>
  <c r="Q27" i="19"/>
  <c r="BS12" i="19"/>
  <c r="BS66" i="19"/>
  <c r="AK31" i="18"/>
  <c r="DG28" i="14"/>
  <c r="R28" i="19"/>
  <c r="BT12" i="19"/>
  <c r="BT66" i="19"/>
  <c r="AL31" i="18"/>
  <c r="DH29" i="14"/>
  <c r="S29" i="19"/>
  <c r="BU12" i="19"/>
  <c r="BU66" i="19"/>
  <c r="AM31" i="18"/>
  <c r="DI30" i="14"/>
  <c r="T30" i="19"/>
  <c r="BV12" i="19"/>
  <c r="BV66" i="19"/>
  <c r="AN31" i="18"/>
  <c r="DJ31" i="14"/>
  <c r="U31" i="19"/>
  <c r="BW12" i="19"/>
  <c r="BW66" i="19"/>
  <c r="AO31" i="18"/>
  <c r="DK32" i="14"/>
  <c r="V32" i="19"/>
  <c r="BX12" i="19"/>
  <c r="BX66" i="19"/>
  <c r="AP31" i="18"/>
  <c r="DL33" i="14"/>
  <c r="W33" i="19"/>
  <c r="BY12" i="19"/>
  <c r="BY66" i="19"/>
  <c r="AQ31" i="18"/>
  <c r="DM34" i="14"/>
  <c r="X34" i="19"/>
  <c r="BZ12" i="19"/>
  <c r="BZ66" i="19"/>
  <c r="AR31" i="18"/>
  <c r="DN35" i="14"/>
  <c r="Y35" i="19"/>
  <c r="CA12" i="19"/>
  <c r="CA66" i="19"/>
  <c r="AS31" i="18"/>
  <c r="DO36" i="14"/>
  <c r="Z36" i="19"/>
  <c r="CB12" i="19"/>
  <c r="CB66" i="19"/>
  <c r="AT31" i="18"/>
  <c r="DP37" i="14"/>
  <c r="AA37" i="19"/>
  <c r="CC12" i="19"/>
  <c r="CC66" i="19"/>
  <c r="AU31" i="18"/>
  <c r="DQ38" i="14"/>
  <c r="AB38" i="19"/>
  <c r="CD12" i="19"/>
  <c r="CD66" i="19"/>
  <c r="AV31" i="18"/>
  <c r="DR39" i="14"/>
  <c r="AC39" i="19"/>
  <c r="CE12" i="19"/>
  <c r="CE66" i="19"/>
  <c r="AW31" i="18"/>
  <c r="DS40" i="14"/>
  <c r="AD40" i="19"/>
  <c r="CF12" i="19"/>
  <c r="CF66" i="19"/>
  <c r="AX31" i="18"/>
  <c r="DT41" i="14"/>
  <c r="AE41" i="19"/>
  <c r="CG12" i="19"/>
  <c r="CG66" i="19"/>
  <c r="AY31" i="18"/>
  <c r="DU42" i="14"/>
  <c r="AF42" i="19"/>
  <c r="CH12" i="19"/>
  <c r="CH66" i="19"/>
  <c r="AZ31" i="18"/>
  <c r="DV43" i="14"/>
  <c r="AG43" i="19"/>
  <c r="CI12" i="19"/>
  <c r="CI66" i="19"/>
  <c r="BA31" i="18"/>
  <c r="DW44" i="14"/>
  <c r="AH44" i="19"/>
  <c r="CJ12" i="19"/>
  <c r="CJ66" i="19"/>
  <c r="BB31" i="18"/>
  <c r="DX45" i="14"/>
  <c r="AI45" i="19"/>
  <c r="CK12" i="19"/>
  <c r="CK66" i="19"/>
  <c r="BC31" i="18"/>
  <c r="DY46" i="14"/>
  <c r="AJ46" i="19"/>
  <c r="CL12" i="19"/>
  <c r="CL66" i="19"/>
  <c r="BD31" i="18"/>
  <c r="DZ47" i="14"/>
  <c r="AK47" i="19"/>
  <c r="CM12" i="19"/>
  <c r="CM66" i="19"/>
  <c r="BE31" i="18"/>
  <c r="EA48" i="14"/>
  <c r="AL48" i="19"/>
  <c r="CN12" i="19"/>
  <c r="CN66" i="19"/>
  <c r="BF31" i="18"/>
  <c r="EB49" i="14"/>
  <c r="AM49" i="19"/>
  <c r="CO12" i="19"/>
  <c r="CO66" i="19"/>
  <c r="BG31" i="18"/>
  <c r="EC50" i="14"/>
  <c r="AN50" i="19"/>
  <c r="CP12" i="19"/>
  <c r="CP66" i="19"/>
  <c r="BH31" i="18"/>
  <c r="ED51" i="14"/>
  <c r="AO51" i="19"/>
  <c r="CQ12" i="19"/>
  <c r="CQ66" i="19"/>
  <c r="BI31" i="18"/>
  <c r="EE52" i="14"/>
  <c r="AP52" i="19"/>
  <c r="CR12" i="19"/>
  <c r="CR66" i="19"/>
  <c r="BJ31" i="18"/>
  <c r="CS66" i="19"/>
  <c r="BK31" i="18"/>
  <c r="CT12" i="19"/>
  <c r="CT66" i="19"/>
  <c r="BL31" i="18"/>
  <c r="CU12" i="19"/>
  <c r="CU66" i="19"/>
  <c r="BM31" i="18"/>
  <c r="CV12" i="19"/>
  <c r="CV66" i="19"/>
  <c r="BN31" i="18"/>
  <c r="CW12" i="19"/>
  <c r="CW66" i="19"/>
  <c r="BO31" i="18"/>
  <c r="CX12" i="19"/>
  <c r="CX66" i="19"/>
  <c r="BP31" i="18"/>
  <c r="CY12" i="19"/>
  <c r="CY66" i="19"/>
  <c r="BQ31" i="18"/>
  <c r="CZ12" i="19"/>
  <c r="CZ66" i="19"/>
  <c r="BR31" i="18"/>
  <c r="DA12" i="19"/>
  <c r="DA66" i="19"/>
  <c r="BS31" i="18"/>
  <c r="T31" i="18"/>
  <c r="DT31" i="18"/>
  <c r="DV31" i="18"/>
  <c r="BU31" i="18"/>
  <c r="DW31" i="18"/>
  <c r="DX31" i="18"/>
  <c r="DZ31" i="18"/>
  <c r="EA31" i="18"/>
  <c r="EC31" i="18"/>
  <c r="CQ24" i="14"/>
  <c r="B24" i="19"/>
  <c r="BD24" i="19"/>
  <c r="BD78" i="19"/>
  <c r="Q32" i="18"/>
  <c r="R32" i="18"/>
  <c r="O32" i="18"/>
  <c r="V32" i="18"/>
  <c r="CR25" i="14"/>
  <c r="C25" i="19"/>
  <c r="BE24" i="19"/>
  <c r="BE78" i="19"/>
  <c r="W32" i="18"/>
  <c r="CS26" i="14"/>
  <c r="D26" i="19"/>
  <c r="BF24" i="19"/>
  <c r="BF78" i="19"/>
  <c r="X32" i="18"/>
  <c r="CT27" i="14"/>
  <c r="E27" i="19"/>
  <c r="BG24" i="19"/>
  <c r="BG78" i="19"/>
  <c r="Y32" i="18"/>
  <c r="CU28" i="14"/>
  <c r="F28" i="19"/>
  <c r="BH24" i="19"/>
  <c r="BH78" i="19"/>
  <c r="Z32" i="18"/>
  <c r="CV29" i="14"/>
  <c r="G29" i="19"/>
  <c r="BI24" i="19"/>
  <c r="BI78" i="19"/>
  <c r="AA32" i="18"/>
  <c r="CW30" i="14"/>
  <c r="H30" i="19"/>
  <c r="BJ24" i="19"/>
  <c r="BJ78" i="19"/>
  <c r="AB32" i="18"/>
  <c r="CX31" i="14"/>
  <c r="I31" i="19"/>
  <c r="BK24" i="19"/>
  <c r="BK78" i="19"/>
  <c r="AC32" i="18"/>
  <c r="CY32" i="14"/>
  <c r="J32" i="19"/>
  <c r="BL24" i="19"/>
  <c r="BL78" i="19"/>
  <c r="AD32" i="18"/>
  <c r="CZ33" i="14"/>
  <c r="K33" i="19"/>
  <c r="BM24" i="19"/>
  <c r="BM78" i="19"/>
  <c r="AE32" i="18"/>
  <c r="DA34" i="14"/>
  <c r="L34" i="19"/>
  <c r="BN24" i="19"/>
  <c r="BN78" i="19"/>
  <c r="AF32" i="18"/>
  <c r="DB35" i="14"/>
  <c r="M35" i="19"/>
  <c r="BO24" i="19"/>
  <c r="BO78" i="19"/>
  <c r="AG32" i="18"/>
  <c r="DC36" i="14"/>
  <c r="N36" i="19"/>
  <c r="BP24" i="19"/>
  <c r="BP78" i="19"/>
  <c r="AH32" i="18"/>
  <c r="DD37" i="14"/>
  <c r="O37" i="19"/>
  <c r="BQ24" i="19"/>
  <c r="BQ78" i="19"/>
  <c r="AI32" i="18"/>
  <c r="DE38" i="14"/>
  <c r="P38" i="19"/>
  <c r="BR24" i="19"/>
  <c r="BR78" i="19"/>
  <c r="AJ32" i="18"/>
  <c r="DF39" i="14"/>
  <c r="Q39" i="19"/>
  <c r="BS24" i="19"/>
  <c r="BS78" i="19"/>
  <c r="AK32" i="18"/>
  <c r="DG40" i="14"/>
  <c r="R40" i="19"/>
  <c r="BT24" i="19"/>
  <c r="BT78" i="19"/>
  <c r="AL32" i="18"/>
  <c r="DH41" i="14"/>
  <c r="S41" i="19"/>
  <c r="BU24" i="19"/>
  <c r="BU78" i="19"/>
  <c r="AM32" i="18"/>
  <c r="DI42" i="14"/>
  <c r="T42" i="19"/>
  <c r="BV24" i="19"/>
  <c r="BV78" i="19"/>
  <c r="AN32" i="18"/>
  <c r="DJ43" i="14"/>
  <c r="U43" i="19"/>
  <c r="BW24" i="19"/>
  <c r="BW78" i="19"/>
  <c r="AO32" i="18"/>
  <c r="DK44" i="14"/>
  <c r="V44" i="19"/>
  <c r="BX24" i="19"/>
  <c r="BX78" i="19"/>
  <c r="AP32" i="18"/>
  <c r="DL45" i="14"/>
  <c r="W45" i="19"/>
  <c r="BY24" i="19"/>
  <c r="BY78" i="19"/>
  <c r="AQ32" i="18"/>
  <c r="DM46" i="14"/>
  <c r="X46" i="19"/>
  <c r="BZ24" i="19"/>
  <c r="BZ78" i="19"/>
  <c r="AR32" i="18"/>
  <c r="DN47" i="14"/>
  <c r="Y47" i="19"/>
  <c r="CA24" i="19"/>
  <c r="CA78" i="19"/>
  <c r="AS32" i="18"/>
  <c r="DO48" i="14"/>
  <c r="Z48" i="19"/>
  <c r="CB24" i="19"/>
  <c r="CB78" i="19"/>
  <c r="AT32" i="18"/>
  <c r="DP49" i="14"/>
  <c r="AA49" i="19"/>
  <c r="CC24" i="19"/>
  <c r="CC78" i="19"/>
  <c r="AU32" i="18"/>
  <c r="DQ50" i="14"/>
  <c r="AB50" i="19"/>
  <c r="CD24" i="19"/>
  <c r="CD78" i="19"/>
  <c r="AV32" i="18"/>
  <c r="DR51" i="14"/>
  <c r="AC51" i="19"/>
  <c r="CE24" i="19"/>
  <c r="CE78" i="19"/>
  <c r="AW32" i="18"/>
  <c r="DS52" i="14"/>
  <c r="AD52" i="19"/>
  <c r="CF24" i="19"/>
  <c r="CF78" i="19"/>
  <c r="AX32" i="18"/>
  <c r="CG78" i="19"/>
  <c r="AY32" i="18"/>
  <c r="CH24" i="19"/>
  <c r="CH78" i="19"/>
  <c r="AZ32" i="18"/>
  <c r="CI24" i="19"/>
  <c r="CI78" i="19"/>
  <c r="BA32" i="18"/>
  <c r="CJ24" i="19"/>
  <c r="CJ78" i="19"/>
  <c r="BB32" i="18"/>
  <c r="CK24" i="19"/>
  <c r="CK78" i="19"/>
  <c r="BC32" i="18"/>
  <c r="CL24" i="19"/>
  <c r="CL78" i="19"/>
  <c r="BD32" i="18"/>
  <c r="CM24" i="19"/>
  <c r="CM78" i="19"/>
  <c r="BE32" i="18"/>
  <c r="CN24" i="19"/>
  <c r="CN78" i="19"/>
  <c r="BF32" i="18"/>
  <c r="CO24" i="19"/>
  <c r="CO78" i="19"/>
  <c r="BG32" i="18"/>
  <c r="CP24" i="19"/>
  <c r="CP78" i="19"/>
  <c r="BH32" i="18"/>
  <c r="CQ24" i="19"/>
  <c r="CQ78" i="19"/>
  <c r="BI32" i="18"/>
  <c r="CR24" i="19"/>
  <c r="CR78" i="19"/>
  <c r="BJ32" i="18"/>
  <c r="CS24" i="19"/>
  <c r="CS78" i="19"/>
  <c r="BK32" i="18"/>
  <c r="CT24" i="19"/>
  <c r="CT78" i="19"/>
  <c r="BL32" i="18"/>
  <c r="CU24" i="19"/>
  <c r="CU78" i="19"/>
  <c r="BM32" i="18"/>
  <c r="CV24" i="19"/>
  <c r="CV78" i="19"/>
  <c r="BN32" i="18"/>
  <c r="CW24" i="19"/>
  <c r="CW78" i="19"/>
  <c r="BO32" i="18"/>
  <c r="CX24" i="19"/>
  <c r="CX78" i="19"/>
  <c r="BP32" i="18"/>
  <c r="CY24" i="19"/>
  <c r="CY78" i="19"/>
  <c r="BQ32" i="18"/>
  <c r="CZ24" i="19"/>
  <c r="CZ78" i="19"/>
  <c r="BR32" i="18"/>
  <c r="DA24" i="19"/>
  <c r="DA78" i="19"/>
  <c r="BS32" i="18"/>
  <c r="T32" i="18"/>
  <c r="DT32" i="18"/>
  <c r="DV32" i="18"/>
  <c r="BU32" i="18"/>
  <c r="DW32" i="18"/>
  <c r="DX32" i="18"/>
  <c r="DZ32" i="18"/>
  <c r="EA32" i="18"/>
  <c r="EC32" i="18"/>
  <c r="CQ22" i="14"/>
  <c r="B22" i="19"/>
  <c r="BD22" i="19"/>
  <c r="BD76" i="19"/>
  <c r="Q33" i="18"/>
  <c r="R33" i="18"/>
  <c r="O33" i="18"/>
  <c r="V33" i="18"/>
  <c r="CR23" i="14"/>
  <c r="C23" i="19"/>
  <c r="BE22" i="19"/>
  <c r="BE76" i="19"/>
  <c r="W33" i="18"/>
  <c r="CS24" i="14"/>
  <c r="D24" i="19"/>
  <c r="BF22" i="19"/>
  <c r="BF76" i="19"/>
  <c r="X33" i="18"/>
  <c r="CT25" i="14"/>
  <c r="E25" i="19"/>
  <c r="BG22" i="19"/>
  <c r="BG76" i="19"/>
  <c r="Y33" i="18"/>
  <c r="CU26" i="14"/>
  <c r="F26" i="19"/>
  <c r="BH22" i="19"/>
  <c r="BH76" i="19"/>
  <c r="Z33" i="18"/>
  <c r="CV27" i="14"/>
  <c r="G27" i="19"/>
  <c r="BI22" i="19"/>
  <c r="BI76" i="19"/>
  <c r="AA33" i="18"/>
  <c r="CW28" i="14"/>
  <c r="H28" i="19"/>
  <c r="BJ22" i="19"/>
  <c r="BJ76" i="19"/>
  <c r="AB33" i="18"/>
  <c r="CX29" i="14"/>
  <c r="I29" i="19"/>
  <c r="BK22" i="19"/>
  <c r="BK76" i="19"/>
  <c r="AC33" i="18"/>
  <c r="CY30" i="14"/>
  <c r="J30" i="19"/>
  <c r="BL22" i="19"/>
  <c r="BL76" i="19"/>
  <c r="AD33" i="18"/>
  <c r="CZ31" i="14"/>
  <c r="K31" i="19"/>
  <c r="BM22" i="19"/>
  <c r="BM76" i="19"/>
  <c r="AE33" i="18"/>
  <c r="DA32" i="14"/>
  <c r="L32" i="19"/>
  <c r="BN22" i="19"/>
  <c r="BN76" i="19"/>
  <c r="AF33" i="18"/>
  <c r="DB33" i="14"/>
  <c r="M33" i="19"/>
  <c r="BO22" i="19"/>
  <c r="BO76" i="19"/>
  <c r="AG33" i="18"/>
  <c r="DC34" i="14"/>
  <c r="N34" i="19"/>
  <c r="BP22" i="19"/>
  <c r="BP76" i="19"/>
  <c r="AH33" i="18"/>
  <c r="DD35" i="14"/>
  <c r="O35" i="19"/>
  <c r="BQ22" i="19"/>
  <c r="BQ76" i="19"/>
  <c r="AI33" i="18"/>
  <c r="DE36" i="14"/>
  <c r="P36" i="19"/>
  <c r="BR22" i="19"/>
  <c r="BR76" i="19"/>
  <c r="AJ33" i="18"/>
  <c r="DF37" i="14"/>
  <c r="Q37" i="19"/>
  <c r="BS22" i="19"/>
  <c r="BS76" i="19"/>
  <c r="AK33" i="18"/>
  <c r="DG38" i="14"/>
  <c r="R38" i="19"/>
  <c r="BT22" i="19"/>
  <c r="BT76" i="19"/>
  <c r="AL33" i="18"/>
  <c r="DH39" i="14"/>
  <c r="S39" i="19"/>
  <c r="BU22" i="19"/>
  <c r="BU76" i="19"/>
  <c r="AM33" i="18"/>
  <c r="DI40" i="14"/>
  <c r="T40" i="19"/>
  <c r="BV22" i="19"/>
  <c r="BV76" i="19"/>
  <c r="AN33" i="18"/>
  <c r="DJ41" i="14"/>
  <c r="U41" i="19"/>
  <c r="BW22" i="19"/>
  <c r="BW76" i="19"/>
  <c r="AO33" i="18"/>
  <c r="DK42" i="14"/>
  <c r="V42" i="19"/>
  <c r="BX22" i="19"/>
  <c r="BX76" i="19"/>
  <c r="AP33" i="18"/>
  <c r="DL43" i="14"/>
  <c r="W43" i="19"/>
  <c r="BY22" i="19"/>
  <c r="BY76" i="19"/>
  <c r="AQ33" i="18"/>
  <c r="DM44" i="14"/>
  <c r="X44" i="19"/>
  <c r="BZ22" i="19"/>
  <c r="BZ76" i="19"/>
  <c r="AR33" i="18"/>
  <c r="DN45" i="14"/>
  <c r="Y45" i="19"/>
  <c r="CA22" i="19"/>
  <c r="CA76" i="19"/>
  <c r="AS33" i="18"/>
  <c r="DO46" i="14"/>
  <c r="Z46" i="19"/>
  <c r="CB22" i="19"/>
  <c r="CB76" i="19"/>
  <c r="AT33" i="18"/>
  <c r="DP47" i="14"/>
  <c r="AA47" i="19"/>
  <c r="CC22" i="19"/>
  <c r="CC76" i="19"/>
  <c r="AU33" i="18"/>
  <c r="DQ48" i="14"/>
  <c r="AB48" i="19"/>
  <c r="CD22" i="19"/>
  <c r="CD76" i="19"/>
  <c r="AV33" i="18"/>
  <c r="DR49" i="14"/>
  <c r="AC49" i="19"/>
  <c r="CE22" i="19"/>
  <c r="CE76" i="19"/>
  <c r="AW33" i="18"/>
  <c r="DS50" i="14"/>
  <c r="AD50" i="19"/>
  <c r="CF22" i="19"/>
  <c r="CF76" i="19"/>
  <c r="AX33" i="18"/>
  <c r="DT51" i="14"/>
  <c r="AE51" i="19"/>
  <c r="CG22" i="19"/>
  <c r="CG76" i="19"/>
  <c r="AY33" i="18"/>
  <c r="DU52" i="14"/>
  <c r="AF52" i="19"/>
  <c r="CH22" i="19"/>
  <c r="CH76" i="19"/>
  <c r="AZ33" i="18"/>
  <c r="CI76" i="19"/>
  <c r="BA33" i="18"/>
  <c r="CJ22" i="19"/>
  <c r="CJ76" i="19"/>
  <c r="BB33" i="18"/>
  <c r="CK22" i="19"/>
  <c r="CK76" i="19"/>
  <c r="BC33" i="18"/>
  <c r="CL22" i="19"/>
  <c r="CL76" i="19"/>
  <c r="BD33" i="18"/>
  <c r="CM22" i="19"/>
  <c r="CM76" i="19"/>
  <c r="BE33" i="18"/>
  <c r="CN22" i="19"/>
  <c r="CN76" i="19"/>
  <c r="BF33" i="18"/>
  <c r="CO22" i="19"/>
  <c r="CO76" i="19"/>
  <c r="BG33" i="18"/>
  <c r="CP22" i="19"/>
  <c r="CP76" i="19"/>
  <c r="BH33" i="18"/>
  <c r="CQ22" i="19"/>
  <c r="CQ76" i="19"/>
  <c r="BI33" i="18"/>
  <c r="CR22" i="19"/>
  <c r="CR76" i="19"/>
  <c r="BJ33" i="18"/>
  <c r="CS22" i="19"/>
  <c r="CS76" i="19"/>
  <c r="BK33" i="18"/>
  <c r="CT22" i="19"/>
  <c r="CT76" i="19"/>
  <c r="BL33" i="18"/>
  <c r="CU22" i="19"/>
  <c r="CU76" i="19"/>
  <c r="BM33" i="18"/>
  <c r="CV22" i="19"/>
  <c r="CV76" i="19"/>
  <c r="BN33" i="18"/>
  <c r="CW22" i="19"/>
  <c r="CW76" i="19"/>
  <c r="BO33" i="18"/>
  <c r="CX22" i="19"/>
  <c r="CX76" i="19"/>
  <c r="BP33" i="18"/>
  <c r="CY22" i="19"/>
  <c r="CY76" i="19"/>
  <c r="BQ33" i="18"/>
  <c r="CZ22" i="19"/>
  <c r="CZ76" i="19"/>
  <c r="BR33" i="18"/>
  <c r="DA22" i="19"/>
  <c r="DA76" i="19"/>
  <c r="BS33" i="18"/>
  <c r="T33" i="18"/>
  <c r="DT33" i="18"/>
  <c r="DV33" i="18"/>
  <c r="BU33" i="18"/>
  <c r="DW33" i="18"/>
  <c r="DX33" i="18"/>
  <c r="DZ33" i="18"/>
  <c r="EA33" i="18"/>
  <c r="EC33" i="18"/>
  <c r="CN71" i="14"/>
  <c r="C71" i="14"/>
  <c r="CR71" i="9"/>
  <c r="D71" i="14"/>
  <c r="CS71" i="9"/>
  <c r="E71" i="14"/>
  <c r="CT71" i="9"/>
  <c r="F71" i="14"/>
  <c r="CU71" i="9"/>
  <c r="G71" i="14"/>
  <c r="CV71" i="9"/>
  <c r="H71" i="14"/>
  <c r="CW71" i="9"/>
  <c r="I71" i="14"/>
  <c r="CX71" i="9"/>
  <c r="J71" i="14"/>
  <c r="CY71" i="9"/>
  <c r="K71" i="14"/>
  <c r="CZ71" i="9"/>
  <c r="L71" i="14"/>
  <c r="DA71" i="9"/>
  <c r="M71" i="14"/>
  <c r="DB71" i="9"/>
  <c r="N71" i="14"/>
  <c r="DC71" i="9"/>
  <c r="O71" i="14"/>
  <c r="DD71" i="9"/>
  <c r="P71" i="14"/>
  <c r="DE71" i="9"/>
  <c r="Q71" i="14"/>
  <c r="DF71" i="9"/>
  <c r="R71" i="14"/>
  <c r="DG71" i="9"/>
  <c r="S71" i="14"/>
  <c r="DH71" i="9"/>
  <c r="T71" i="14"/>
  <c r="DI71" i="9"/>
  <c r="U71" i="14"/>
  <c r="DJ71" i="9"/>
  <c r="V71" i="14"/>
  <c r="DK71" i="9"/>
  <c r="W71" i="14"/>
  <c r="DL71" i="9"/>
  <c r="X71" i="14"/>
  <c r="DM71" i="9"/>
  <c r="Y71" i="14"/>
  <c r="DN71" i="9"/>
  <c r="Z71" i="14"/>
  <c r="DO71" i="9"/>
  <c r="AA71" i="14"/>
  <c r="DP71" i="9"/>
  <c r="AB71" i="14"/>
  <c r="DQ71" i="9"/>
  <c r="AC71" i="14"/>
  <c r="DR71" i="9"/>
  <c r="AD71" i="14"/>
  <c r="DS71" i="9"/>
  <c r="AE71" i="14"/>
  <c r="DT71" i="9"/>
  <c r="AF71" i="14"/>
  <c r="DU71" i="9"/>
  <c r="AG71" i="14"/>
  <c r="DV71" i="9"/>
  <c r="AH71" i="14"/>
  <c r="DW71" i="9"/>
  <c r="AI71" i="14"/>
  <c r="DX71" i="9"/>
  <c r="AJ71" i="14"/>
  <c r="DY71" i="9"/>
  <c r="AK71" i="14"/>
  <c r="DZ71" i="9"/>
  <c r="AL71" i="14"/>
  <c r="EA71" i="9"/>
  <c r="AM71" i="14"/>
  <c r="EB71" i="9"/>
  <c r="AN71" i="14"/>
  <c r="EC71" i="9"/>
  <c r="AO71" i="14"/>
  <c r="ED71" i="9"/>
  <c r="AP71" i="14"/>
  <c r="EE71" i="9"/>
  <c r="AQ71" i="14"/>
  <c r="EF71" i="9"/>
  <c r="AR71" i="14"/>
  <c r="EG71" i="9"/>
  <c r="AS71" i="14"/>
  <c r="EH71" i="9"/>
  <c r="AT71" i="14"/>
  <c r="EI71" i="9"/>
  <c r="AU71" i="14"/>
  <c r="EJ71" i="9"/>
  <c r="AV71" i="14"/>
  <c r="EK71" i="9"/>
  <c r="AW71" i="14"/>
  <c r="EL71" i="9"/>
  <c r="AX71" i="14"/>
  <c r="EM71" i="9"/>
  <c r="AY71" i="14"/>
  <c r="EN71" i="9"/>
  <c r="AZ71" i="14"/>
  <c r="EO71" i="9"/>
  <c r="BA71" i="14"/>
  <c r="EP71" i="9"/>
  <c r="BB71" i="14"/>
  <c r="EQ71" i="9"/>
  <c r="BC71" i="14"/>
  <c r="ER71" i="9"/>
  <c r="BD71" i="14"/>
  <c r="ES71" i="9"/>
  <c r="BE71" i="14"/>
  <c r="ET71" i="9"/>
  <c r="BF71" i="14"/>
  <c r="EU71" i="9"/>
  <c r="BG71" i="14"/>
  <c r="EV71" i="9"/>
  <c r="BH71" i="14"/>
  <c r="EW71" i="9"/>
  <c r="BI71" i="14"/>
  <c r="EX71" i="9"/>
  <c r="BJ71" i="14"/>
  <c r="EY71" i="9"/>
  <c r="BK71" i="14"/>
  <c r="EZ71" i="9"/>
  <c r="BL71" i="14"/>
  <c r="FA71" i="9"/>
  <c r="BM71" i="14"/>
  <c r="FB71" i="9"/>
  <c r="BN71" i="14"/>
  <c r="FC71" i="9"/>
  <c r="BO71" i="14"/>
  <c r="FD71" i="9"/>
  <c r="BP71" i="14"/>
  <c r="FE71" i="9"/>
  <c r="BQ71" i="14"/>
  <c r="FF71" i="9"/>
  <c r="BR71" i="14"/>
  <c r="FG71" i="9"/>
  <c r="BS71" i="14"/>
  <c r="FH71" i="9"/>
  <c r="BT71" i="14"/>
  <c r="FI71" i="9"/>
  <c r="BU71" i="14"/>
  <c r="FJ71" i="9"/>
  <c r="BV71" i="14"/>
  <c r="FK71" i="9"/>
  <c r="BW71" i="14"/>
  <c r="FL71" i="9"/>
  <c r="BX71" i="14"/>
  <c r="FM71" i="9"/>
  <c r="BY71" i="14"/>
  <c r="FN71" i="9"/>
  <c r="BZ71" i="14"/>
  <c r="FO71" i="9"/>
  <c r="CA71" i="14"/>
  <c r="FP71" i="9"/>
  <c r="CB71" i="14"/>
  <c r="FQ71" i="9"/>
  <c r="CC71" i="14"/>
  <c r="FR71" i="9"/>
  <c r="CD71" i="14"/>
  <c r="FS71" i="9"/>
  <c r="CE71" i="14"/>
  <c r="FT71" i="9"/>
  <c r="CF71" i="14"/>
  <c r="FU71" i="9"/>
  <c r="CG71" i="14"/>
  <c r="FV71" i="9"/>
  <c r="CH71" i="14"/>
  <c r="FW71" i="9"/>
  <c r="CI71" i="14"/>
  <c r="FX71" i="9"/>
  <c r="CJ71" i="14"/>
  <c r="FY71" i="9"/>
  <c r="CK71" i="14"/>
  <c r="FZ71" i="9"/>
  <c r="CL71" i="14"/>
  <c r="GA71" i="9"/>
  <c r="CM71" i="14"/>
  <c r="GB71" i="9"/>
  <c r="GC71" i="9"/>
  <c r="B71" i="14"/>
  <c r="CQ71" i="9"/>
  <c r="GD71" i="9"/>
  <c r="I71" i="7"/>
  <c r="CQ11" i="14"/>
  <c r="B11" i="19"/>
  <c r="BD11" i="19"/>
  <c r="BD65" i="19"/>
  <c r="Q34" i="18"/>
  <c r="R34" i="18"/>
  <c r="O34" i="18"/>
  <c r="V34" i="18"/>
  <c r="CR12" i="14"/>
  <c r="C12" i="19"/>
  <c r="BE11" i="19"/>
  <c r="BE65" i="19"/>
  <c r="W34" i="18"/>
  <c r="CS13" i="14"/>
  <c r="D13" i="19"/>
  <c r="BF11" i="19"/>
  <c r="BF65" i="19"/>
  <c r="X34" i="18"/>
  <c r="CT14" i="14"/>
  <c r="E14" i="19"/>
  <c r="BG11" i="19"/>
  <c r="BG65" i="19"/>
  <c r="Y34" i="18"/>
  <c r="CU15" i="14"/>
  <c r="F15" i="19"/>
  <c r="BH11" i="19"/>
  <c r="BH65" i="19"/>
  <c r="Z34" i="18"/>
  <c r="CV16" i="14"/>
  <c r="G16" i="19"/>
  <c r="BI11" i="19"/>
  <c r="BI65" i="19"/>
  <c r="AA34" i="18"/>
  <c r="CW17" i="14"/>
  <c r="H17" i="19"/>
  <c r="BJ11" i="19"/>
  <c r="BJ65" i="19"/>
  <c r="AB34" i="18"/>
  <c r="CX18" i="14"/>
  <c r="I18" i="19"/>
  <c r="BK11" i="19"/>
  <c r="BK65" i="19"/>
  <c r="AC34" i="18"/>
  <c r="CY19" i="14"/>
  <c r="J19" i="19"/>
  <c r="BL11" i="19"/>
  <c r="BL65" i="19"/>
  <c r="AD34" i="18"/>
  <c r="CZ20" i="14"/>
  <c r="K20" i="19"/>
  <c r="BM11" i="19"/>
  <c r="BM65" i="19"/>
  <c r="AE34" i="18"/>
  <c r="DA21" i="14"/>
  <c r="L21" i="19"/>
  <c r="BN11" i="19"/>
  <c r="BN65" i="19"/>
  <c r="AF34" i="18"/>
  <c r="DB22" i="14"/>
  <c r="M22" i="19"/>
  <c r="BO11" i="19"/>
  <c r="BO65" i="19"/>
  <c r="AG34" i="18"/>
  <c r="DC23" i="14"/>
  <c r="N23" i="19"/>
  <c r="BP11" i="19"/>
  <c r="BP65" i="19"/>
  <c r="AH34" i="18"/>
  <c r="DD24" i="14"/>
  <c r="O24" i="19"/>
  <c r="BQ11" i="19"/>
  <c r="BQ65" i="19"/>
  <c r="AI34" i="18"/>
  <c r="DE25" i="14"/>
  <c r="P25" i="19"/>
  <c r="BR11" i="19"/>
  <c r="BR65" i="19"/>
  <c r="AJ34" i="18"/>
  <c r="DF26" i="14"/>
  <c r="Q26" i="19"/>
  <c r="BS11" i="19"/>
  <c r="BS65" i="19"/>
  <c r="AK34" i="18"/>
  <c r="DG27" i="14"/>
  <c r="R27" i="19"/>
  <c r="BT11" i="19"/>
  <c r="BT65" i="19"/>
  <c r="AL34" i="18"/>
  <c r="DH28" i="14"/>
  <c r="S28" i="19"/>
  <c r="BU11" i="19"/>
  <c r="BU65" i="19"/>
  <c r="AM34" i="18"/>
  <c r="DI29" i="14"/>
  <c r="T29" i="19"/>
  <c r="BV11" i="19"/>
  <c r="BV65" i="19"/>
  <c r="AN34" i="18"/>
  <c r="DJ30" i="14"/>
  <c r="U30" i="19"/>
  <c r="BW11" i="19"/>
  <c r="BW65" i="19"/>
  <c r="AO34" i="18"/>
  <c r="DK31" i="14"/>
  <c r="V31" i="19"/>
  <c r="BX11" i="19"/>
  <c r="BX65" i="19"/>
  <c r="AP34" i="18"/>
  <c r="DL32" i="14"/>
  <c r="W32" i="19"/>
  <c r="BY11" i="19"/>
  <c r="BY65" i="19"/>
  <c r="AQ34" i="18"/>
  <c r="DM33" i="14"/>
  <c r="X33" i="19"/>
  <c r="BZ11" i="19"/>
  <c r="BZ65" i="19"/>
  <c r="AR34" i="18"/>
  <c r="DN34" i="14"/>
  <c r="Y34" i="19"/>
  <c r="CA11" i="19"/>
  <c r="CA65" i="19"/>
  <c r="AS34" i="18"/>
  <c r="DO35" i="14"/>
  <c r="Z35" i="19"/>
  <c r="CB11" i="19"/>
  <c r="CB65" i="19"/>
  <c r="AT34" i="18"/>
  <c r="DP36" i="14"/>
  <c r="AA36" i="19"/>
  <c r="CC11" i="19"/>
  <c r="CC65" i="19"/>
  <c r="AU34" i="18"/>
  <c r="DQ37" i="14"/>
  <c r="AB37" i="19"/>
  <c r="CD11" i="19"/>
  <c r="CD65" i="19"/>
  <c r="AV34" i="18"/>
  <c r="DR38" i="14"/>
  <c r="AC38" i="19"/>
  <c r="CE11" i="19"/>
  <c r="CE65" i="19"/>
  <c r="AW34" i="18"/>
  <c r="DS39" i="14"/>
  <c r="AD39" i="19"/>
  <c r="CF11" i="19"/>
  <c r="CF65" i="19"/>
  <c r="AX34" i="18"/>
  <c r="DT40" i="14"/>
  <c r="AE40" i="19"/>
  <c r="CG11" i="19"/>
  <c r="CG65" i="19"/>
  <c r="AY34" i="18"/>
  <c r="DU41" i="14"/>
  <c r="AF41" i="19"/>
  <c r="CH11" i="19"/>
  <c r="CH65" i="19"/>
  <c r="AZ34" i="18"/>
  <c r="DV42" i="14"/>
  <c r="AG42" i="19"/>
  <c r="CI11" i="19"/>
  <c r="CI65" i="19"/>
  <c r="BA34" i="18"/>
  <c r="DW43" i="14"/>
  <c r="AH43" i="19"/>
  <c r="CJ11" i="19"/>
  <c r="CJ65" i="19"/>
  <c r="BB34" i="18"/>
  <c r="DX44" i="14"/>
  <c r="AI44" i="19"/>
  <c r="CK11" i="19"/>
  <c r="CK65" i="19"/>
  <c r="BC34" i="18"/>
  <c r="DY45" i="14"/>
  <c r="AJ45" i="19"/>
  <c r="CL11" i="19"/>
  <c r="CL65" i="19"/>
  <c r="BD34" i="18"/>
  <c r="DZ46" i="14"/>
  <c r="AK46" i="19"/>
  <c r="CM11" i="19"/>
  <c r="CM65" i="19"/>
  <c r="BE34" i="18"/>
  <c r="EA47" i="14"/>
  <c r="AL47" i="19"/>
  <c r="CN11" i="19"/>
  <c r="CN65" i="19"/>
  <c r="BF34" i="18"/>
  <c r="EB48" i="14"/>
  <c r="AM48" i="19"/>
  <c r="CO11" i="19"/>
  <c r="CO65" i="19"/>
  <c r="BG34" i="18"/>
  <c r="EC49" i="14"/>
  <c r="AN49" i="19"/>
  <c r="CP11" i="19"/>
  <c r="CP65" i="19"/>
  <c r="BH34" i="18"/>
  <c r="ED50" i="14"/>
  <c r="AO50" i="19"/>
  <c r="CQ11" i="19"/>
  <c r="CQ65" i="19"/>
  <c r="BI34" i="18"/>
  <c r="EE51" i="14"/>
  <c r="AP51" i="19"/>
  <c r="CR11" i="19"/>
  <c r="CR65" i="19"/>
  <c r="BJ34" i="18"/>
  <c r="EF52" i="14"/>
  <c r="AQ52" i="19"/>
  <c r="CS11" i="19"/>
  <c r="CS65" i="19"/>
  <c r="BK34" i="18"/>
  <c r="CT65" i="19"/>
  <c r="BL34" i="18"/>
  <c r="CU11" i="19"/>
  <c r="CU65" i="19"/>
  <c r="BM34" i="18"/>
  <c r="CV11" i="19"/>
  <c r="CV65" i="19"/>
  <c r="BN34" i="18"/>
  <c r="CW11" i="19"/>
  <c r="CW65" i="19"/>
  <c r="BO34" i="18"/>
  <c r="CX11" i="19"/>
  <c r="CX65" i="19"/>
  <c r="BP34" i="18"/>
  <c r="CY11" i="19"/>
  <c r="CY65" i="19"/>
  <c r="BQ34" i="18"/>
  <c r="CZ11" i="19"/>
  <c r="CZ65" i="19"/>
  <c r="BR34" i="18"/>
  <c r="DA11" i="19"/>
  <c r="DA65" i="19"/>
  <c r="BS34" i="18"/>
  <c r="T34" i="18"/>
  <c r="DT34" i="18"/>
  <c r="DV34" i="18"/>
  <c r="BU34" i="18"/>
  <c r="DW34" i="18"/>
  <c r="DX34" i="18"/>
  <c r="DZ34" i="18"/>
  <c r="EA34" i="18"/>
  <c r="EC34" i="18"/>
  <c r="CQ21" i="14"/>
  <c r="B21" i="19"/>
  <c r="BD21" i="19"/>
  <c r="BD75" i="19"/>
  <c r="Q35" i="18"/>
  <c r="R35" i="18"/>
  <c r="O35" i="18"/>
  <c r="V35" i="18"/>
  <c r="CR22" i="14"/>
  <c r="C22" i="19"/>
  <c r="BE21" i="19"/>
  <c r="BE75" i="19"/>
  <c r="W35" i="18"/>
  <c r="CS23" i="14"/>
  <c r="D23" i="19"/>
  <c r="BF21" i="19"/>
  <c r="BF75" i="19"/>
  <c r="X35" i="18"/>
  <c r="CT24" i="14"/>
  <c r="E24" i="19"/>
  <c r="BG21" i="19"/>
  <c r="BG75" i="19"/>
  <c r="Y35" i="18"/>
  <c r="CU25" i="14"/>
  <c r="F25" i="19"/>
  <c r="BH21" i="19"/>
  <c r="BH75" i="19"/>
  <c r="Z35" i="18"/>
  <c r="CV26" i="14"/>
  <c r="G26" i="19"/>
  <c r="BI21" i="19"/>
  <c r="BI75" i="19"/>
  <c r="AA35" i="18"/>
  <c r="CW27" i="14"/>
  <c r="H27" i="19"/>
  <c r="BJ21" i="19"/>
  <c r="BJ75" i="19"/>
  <c r="AB35" i="18"/>
  <c r="CX28" i="14"/>
  <c r="I28" i="19"/>
  <c r="BK21" i="19"/>
  <c r="BK75" i="19"/>
  <c r="AC35" i="18"/>
  <c r="CY29" i="14"/>
  <c r="J29" i="19"/>
  <c r="BL21" i="19"/>
  <c r="BL75" i="19"/>
  <c r="AD35" i="18"/>
  <c r="CZ30" i="14"/>
  <c r="K30" i="19"/>
  <c r="BM21" i="19"/>
  <c r="BM75" i="19"/>
  <c r="AE35" i="18"/>
  <c r="DA31" i="14"/>
  <c r="L31" i="19"/>
  <c r="BN21" i="19"/>
  <c r="BN75" i="19"/>
  <c r="AF35" i="18"/>
  <c r="DB32" i="14"/>
  <c r="M32" i="19"/>
  <c r="BO21" i="19"/>
  <c r="BO75" i="19"/>
  <c r="AG35" i="18"/>
  <c r="DC33" i="14"/>
  <c r="N33" i="19"/>
  <c r="BP21" i="19"/>
  <c r="BP75" i="19"/>
  <c r="AH35" i="18"/>
  <c r="DD34" i="14"/>
  <c r="O34" i="19"/>
  <c r="BQ21" i="19"/>
  <c r="BQ75" i="19"/>
  <c r="AI35" i="18"/>
  <c r="DE35" i="14"/>
  <c r="P35" i="19"/>
  <c r="BR21" i="19"/>
  <c r="BR75" i="19"/>
  <c r="AJ35" i="18"/>
  <c r="DF36" i="14"/>
  <c r="Q36" i="19"/>
  <c r="BS21" i="19"/>
  <c r="BS75" i="19"/>
  <c r="AK35" i="18"/>
  <c r="DG37" i="14"/>
  <c r="R37" i="19"/>
  <c r="BT21" i="19"/>
  <c r="BT75" i="19"/>
  <c r="AL35" i="18"/>
  <c r="DH38" i="14"/>
  <c r="S38" i="19"/>
  <c r="BU21" i="19"/>
  <c r="BU75" i="19"/>
  <c r="AM35" i="18"/>
  <c r="DI39" i="14"/>
  <c r="T39" i="19"/>
  <c r="BV21" i="19"/>
  <c r="BV75" i="19"/>
  <c r="AN35" i="18"/>
  <c r="DJ40" i="14"/>
  <c r="U40" i="19"/>
  <c r="BW21" i="19"/>
  <c r="BW75" i="19"/>
  <c r="AO35" i="18"/>
  <c r="DK41" i="14"/>
  <c r="V41" i="19"/>
  <c r="BX21" i="19"/>
  <c r="BX75" i="19"/>
  <c r="AP35" i="18"/>
  <c r="DL42" i="14"/>
  <c r="W42" i="19"/>
  <c r="BY21" i="19"/>
  <c r="BY75" i="19"/>
  <c r="AQ35" i="18"/>
  <c r="DM43" i="14"/>
  <c r="X43" i="19"/>
  <c r="BZ21" i="19"/>
  <c r="BZ75" i="19"/>
  <c r="AR35" i="18"/>
  <c r="DN44" i="14"/>
  <c r="Y44" i="19"/>
  <c r="CA21" i="19"/>
  <c r="CA75" i="19"/>
  <c r="AS35" i="18"/>
  <c r="DO45" i="14"/>
  <c r="Z45" i="19"/>
  <c r="CB21" i="19"/>
  <c r="CB75" i="19"/>
  <c r="AT35" i="18"/>
  <c r="DP46" i="14"/>
  <c r="AA46" i="19"/>
  <c r="CC21" i="19"/>
  <c r="CC75" i="19"/>
  <c r="AU35" i="18"/>
  <c r="DQ47" i="14"/>
  <c r="AB47" i="19"/>
  <c r="CD21" i="19"/>
  <c r="CD75" i="19"/>
  <c r="AV35" i="18"/>
  <c r="DR48" i="14"/>
  <c r="AC48" i="19"/>
  <c r="CE21" i="19"/>
  <c r="CE75" i="19"/>
  <c r="AW35" i="18"/>
  <c r="DS49" i="14"/>
  <c r="AD49" i="19"/>
  <c r="CF21" i="19"/>
  <c r="CF75" i="19"/>
  <c r="AX35" i="18"/>
  <c r="DT50" i="14"/>
  <c r="AE50" i="19"/>
  <c r="CG21" i="19"/>
  <c r="CG75" i="19"/>
  <c r="AY35" i="18"/>
  <c r="DU51" i="14"/>
  <c r="AF51" i="19"/>
  <c r="CH21" i="19"/>
  <c r="CH75" i="19"/>
  <c r="AZ35" i="18"/>
  <c r="DV52" i="14"/>
  <c r="AG52" i="19"/>
  <c r="CI21" i="19"/>
  <c r="CI75" i="19"/>
  <c r="BA35" i="18"/>
  <c r="CJ75" i="19"/>
  <c r="BB35" i="18"/>
  <c r="CK21" i="19"/>
  <c r="CK75" i="19"/>
  <c r="BC35" i="18"/>
  <c r="CL21" i="19"/>
  <c r="CL75" i="19"/>
  <c r="BD35" i="18"/>
  <c r="CM21" i="19"/>
  <c r="CM75" i="19"/>
  <c r="BE35" i="18"/>
  <c r="CN21" i="19"/>
  <c r="CN75" i="19"/>
  <c r="BF35" i="18"/>
  <c r="CO21" i="19"/>
  <c r="CO75" i="19"/>
  <c r="BG35" i="18"/>
  <c r="CP21" i="19"/>
  <c r="CP75" i="19"/>
  <c r="BH35" i="18"/>
  <c r="CQ21" i="19"/>
  <c r="CQ75" i="19"/>
  <c r="BI35" i="18"/>
  <c r="CR21" i="19"/>
  <c r="CR75" i="19"/>
  <c r="BJ35" i="18"/>
  <c r="CS21" i="19"/>
  <c r="CS75" i="19"/>
  <c r="BK35" i="18"/>
  <c r="CT21" i="19"/>
  <c r="CT75" i="19"/>
  <c r="BL35" i="18"/>
  <c r="CU21" i="19"/>
  <c r="CU75" i="19"/>
  <c r="BM35" i="18"/>
  <c r="CV21" i="19"/>
  <c r="CV75" i="19"/>
  <c r="BN35" i="18"/>
  <c r="CW21" i="19"/>
  <c r="CW75" i="19"/>
  <c r="BO35" i="18"/>
  <c r="CX21" i="19"/>
  <c r="CX75" i="19"/>
  <c r="BP35" i="18"/>
  <c r="CY21" i="19"/>
  <c r="CY75" i="19"/>
  <c r="BQ35" i="18"/>
  <c r="CZ21" i="19"/>
  <c r="CZ75" i="19"/>
  <c r="BR35" i="18"/>
  <c r="DA21" i="19"/>
  <c r="DA75" i="19"/>
  <c r="BS35" i="18"/>
  <c r="T35" i="18"/>
  <c r="DT35" i="18"/>
  <c r="DV35" i="18"/>
  <c r="BU35" i="18"/>
  <c r="DW35" i="18"/>
  <c r="DX35" i="18"/>
  <c r="DZ35" i="18"/>
  <c r="EA35" i="18"/>
  <c r="EC35" i="18"/>
  <c r="CQ31" i="14"/>
  <c r="B31" i="19"/>
  <c r="BD31" i="19"/>
  <c r="BD85" i="19"/>
  <c r="Q36" i="18"/>
  <c r="R36" i="18"/>
  <c r="O36" i="18"/>
  <c r="V36" i="18"/>
  <c r="CR32" i="14"/>
  <c r="C32" i="19"/>
  <c r="BE31" i="19"/>
  <c r="BE85" i="19"/>
  <c r="W36" i="18"/>
  <c r="CS33" i="14"/>
  <c r="D33" i="19"/>
  <c r="BF31" i="19"/>
  <c r="BF85" i="19"/>
  <c r="X36" i="18"/>
  <c r="CT34" i="14"/>
  <c r="E34" i="19"/>
  <c r="BG31" i="19"/>
  <c r="BG85" i="19"/>
  <c r="Y36" i="18"/>
  <c r="CU35" i="14"/>
  <c r="F35" i="19"/>
  <c r="BH31" i="19"/>
  <c r="BH85" i="19"/>
  <c r="Z36" i="18"/>
  <c r="CV36" i="14"/>
  <c r="G36" i="19"/>
  <c r="BI31" i="19"/>
  <c r="BI85" i="19"/>
  <c r="AA36" i="18"/>
  <c r="CW37" i="14"/>
  <c r="H37" i="19"/>
  <c r="BJ31" i="19"/>
  <c r="BJ85" i="19"/>
  <c r="AB36" i="18"/>
  <c r="CX38" i="14"/>
  <c r="I38" i="19"/>
  <c r="BK31" i="19"/>
  <c r="BK85" i="19"/>
  <c r="AC36" i="18"/>
  <c r="CY39" i="14"/>
  <c r="J39" i="19"/>
  <c r="BL31" i="19"/>
  <c r="BL85" i="19"/>
  <c r="AD36" i="18"/>
  <c r="CZ40" i="14"/>
  <c r="K40" i="19"/>
  <c r="BM31" i="19"/>
  <c r="BM85" i="19"/>
  <c r="AE36" i="18"/>
  <c r="DA41" i="14"/>
  <c r="L41" i="19"/>
  <c r="BN31" i="19"/>
  <c r="BN85" i="19"/>
  <c r="AF36" i="18"/>
  <c r="DB42" i="14"/>
  <c r="M42" i="19"/>
  <c r="BO31" i="19"/>
  <c r="BO85" i="19"/>
  <c r="AG36" i="18"/>
  <c r="DC43" i="14"/>
  <c r="N43" i="19"/>
  <c r="BP31" i="19"/>
  <c r="BP85" i="19"/>
  <c r="AH36" i="18"/>
  <c r="DD44" i="14"/>
  <c r="O44" i="19"/>
  <c r="BQ31" i="19"/>
  <c r="BQ85" i="19"/>
  <c r="AI36" i="18"/>
  <c r="DE45" i="14"/>
  <c r="P45" i="19"/>
  <c r="BR31" i="19"/>
  <c r="BR85" i="19"/>
  <c r="AJ36" i="18"/>
  <c r="DF46" i="14"/>
  <c r="Q46" i="19"/>
  <c r="BS31" i="19"/>
  <c r="BS85" i="19"/>
  <c r="AK36" i="18"/>
  <c r="DG47" i="14"/>
  <c r="R47" i="19"/>
  <c r="BT31" i="19"/>
  <c r="BT85" i="19"/>
  <c r="AL36" i="18"/>
  <c r="DH48" i="14"/>
  <c r="S48" i="19"/>
  <c r="BU31" i="19"/>
  <c r="BU85" i="19"/>
  <c r="AM36" i="18"/>
  <c r="DI49" i="14"/>
  <c r="T49" i="19"/>
  <c r="BV31" i="19"/>
  <c r="BV85" i="19"/>
  <c r="AN36" i="18"/>
  <c r="DJ50" i="14"/>
  <c r="U50" i="19"/>
  <c r="BW31" i="19"/>
  <c r="BW85" i="19"/>
  <c r="AO36" i="18"/>
  <c r="DK51" i="14"/>
  <c r="V51" i="19"/>
  <c r="BX31" i="19"/>
  <c r="BX85" i="19"/>
  <c r="AP36" i="18"/>
  <c r="DL52" i="14"/>
  <c r="W52" i="19"/>
  <c r="BY31" i="19"/>
  <c r="BY85" i="19"/>
  <c r="AQ36" i="18"/>
  <c r="BZ85" i="19"/>
  <c r="AR36" i="18"/>
  <c r="CA31" i="19"/>
  <c r="CA85" i="19"/>
  <c r="AS36" i="18"/>
  <c r="CB31" i="19"/>
  <c r="CB85" i="19"/>
  <c r="AT36" i="18"/>
  <c r="CC31" i="19"/>
  <c r="CC85" i="19"/>
  <c r="AU36" i="18"/>
  <c r="CD31" i="19"/>
  <c r="CD85" i="19"/>
  <c r="AV36" i="18"/>
  <c r="CE31" i="19"/>
  <c r="CE85" i="19"/>
  <c r="AW36" i="18"/>
  <c r="CF31" i="19"/>
  <c r="CF85" i="19"/>
  <c r="AX36" i="18"/>
  <c r="CG31" i="19"/>
  <c r="CG85" i="19"/>
  <c r="AY36" i="18"/>
  <c r="CH31" i="19"/>
  <c r="CH85" i="19"/>
  <c r="AZ36" i="18"/>
  <c r="CI31" i="19"/>
  <c r="CI85" i="19"/>
  <c r="BA36" i="18"/>
  <c r="CJ31" i="19"/>
  <c r="CJ85" i="19"/>
  <c r="BB36" i="18"/>
  <c r="CK31" i="19"/>
  <c r="CK85" i="19"/>
  <c r="BC36" i="18"/>
  <c r="CL31" i="19"/>
  <c r="CL85" i="19"/>
  <c r="BD36" i="18"/>
  <c r="CM31" i="19"/>
  <c r="CM85" i="19"/>
  <c r="BE36" i="18"/>
  <c r="CN31" i="19"/>
  <c r="CN85" i="19"/>
  <c r="BF36" i="18"/>
  <c r="CO31" i="19"/>
  <c r="CO85" i="19"/>
  <c r="BG36" i="18"/>
  <c r="CP31" i="19"/>
  <c r="CP85" i="19"/>
  <c r="BH36" i="18"/>
  <c r="CQ31" i="19"/>
  <c r="CQ85" i="19"/>
  <c r="BI36" i="18"/>
  <c r="CR31" i="19"/>
  <c r="CR85" i="19"/>
  <c r="BJ36" i="18"/>
  <c r="CS31" i="19"/>
  <c r="CS85" i="19"/>
  <c r="BK36" i="18"/>
  <c r="CT31" i="19"/>
  <c r="CT85" i="19"/>
  <c r="BL36" i="18"/>
  <c r="CU31" i="19"/>
  <c r="CU85" i="19"/>
  <c r="BM36" i="18"/>
  <c r="CV31" i="19"/>
  <c r="CV85" i="19"/>
  <c r="BN36" i="18"/>
  <c r="CW31" i="19"/>
  <c r="CW85" i="19"/>
  <c r="BO36" i="18"/>
  <c r="CX31" i="19"/>
  <c r="CX85" i="19"/>
  <c r="BP36" i="18"/>
  <c r="CY31" i="19"/>
  <c r="CY85" i="19"/>
  <c r="BQ36" i="18"/>
  <c r="CZ31" i="19"/>
  <c r="CZ85" i="19"/>
  <c r="BR36" i="18"/>
  <c r="DA31" i="19"/>
  <c r="DA85" i="19"/>
  <c r="BS36" i="18"/>
  <c r="T36" i="18"/>
  <c r="DT36" i="18"/>
  <c r="DV36" i="18"/>
  <c r="BU36" i="18"/>
  <c r="DW36" i="18"/>
  <c r="DX36" i="18"/>
  <c r="DZ36" i="18"/>
  <c r="EA36" i="18"/>
  <c r="EC36" i="18"/>
  <c r="CQ17" i="14"/>
  <c r="B17" i="19"/>
  <c r="BD17" i="19"/>
  <c r="BD71" i="19"/>
  <c r="Q37" i="18"/>
  <c r="R37" i="18"/>
  <c r="O37" i="18"/>
  <c r="V37" i="18"/>
  <c r="CR18" i="14"/>
  <c r="C18" i="19"/>
  <c r="BE17" i="19"/>
  <c r="BE71" i="19"/>
  <c r="W37" i="18"/>
  <c r="CS19" i="14"/>
  <c r="D19" i="19"/>
  <c r="BF17" i="19"/>
  <c r="BF71" i="19"/>
  <c r="X37" i="18"/>
  <c r="CT20" i="14"/>
  <c r="E20" i="19"/>
  <c r="BG17" i="19"/>
  <c r="BG71" i="19"/>
  <c r="Y37" i="18"/>
  <c r="CU21" i="14"/>
  <c r="F21" i="19"/>
  <c r="BH17" i="19"/>
  <c r="BH71" i="19"/>
  <c r="Z37" i="18"/>
  <c r="CV22" i="14"/>
  <c r="G22" i="19"/>
  <c r="BI17" i="19"/>
  <c r="BI71" i="19"/>
  <c r="AA37" i="18"/>
  <c r="CW23" i="14"/>
  <c r="H23" i="19"/>
  <c r="BJ17" i="19"/>
  <c r="BJ71" i="19"/>
  <c r="AB37" i="18"/>
  <c r="CX24" i="14"/>
  <c r="I24" i="19"/>
  <c r="BK17" i="19"/>
  <c r="BK71" i="19"/>
  <c r="AC37" i="18"/>
  <c r="CY25" i="14"/>
  <c r="J25" i="19"/>
  <c r="BL17" i="19"/>
  <c r="BL71" i="19"/>
  <c r="AD37" i="18"/>
  <c r="CZ26" i="14"/>
  <c r="K26" i="19"/>
  <c r="BM17" i="19"/>
  <c r="BM71" i="19"/>
  <c r="AE37" i="18"/>
  <c r="DA27" i="14"/>
  <c r="L27" i="19"/>
  <c r="BN17" i="19"/>
  <c r="BN71" i="19"/>
  <c r="AF37" i="18"/>
  <c r="DB28" i="14"/>
  <c r="M28" i="19"/>
  <c r="BO17" i="19"/>
  <c r="BO71" i="19"/>
  <c r="AG37" i="18"/>
  <c r="DC29" i="14"/>
  <c r="N29" i="19"/>
  <c r="BP17" i="19"/>
  <c r="BP71" i="19"/>
  <c r="AH37" i="18"/>
  <c r="DD30" i="14"/>
  <c r="O30" i="19"/>
  <c r="BQ17" i="19"/>
  <c r="BQ71" i="19"/>
  <c r="AI37" i="18"/>
  <c r="DE31" i="14"/>
  <c r="P31" i="19"/>
  <c r="BR17" i="19"/>
  <c r="BR71" i="19"/>
  <c r="AJ37" i="18"/>
  <c r="DF32" i="14"/>
  <c r="Q32" i="19"/>
  <c r="BS17" i="19"/>
  <c r="BS71" i="19"/>
  <c r="AK37" i="18"/>
  <c r="DG33" i="14"/>
  <c r="R33" i="19"/>
  <c r="BT17" i="19"/>
  <c r="BT71" i="19"/>
  <c r="AL37" i="18"/>
  <c r="DH34" i="14"/>
  <c r="S34" i="19"/>
  <c r="BU17" i="19"/>
  <c r="BU71" i="19"/>
  <c r="AM37" i="18"/>
  <c r="DI35" i="14"/>
  <c r="T35" i="19"/>
  <c r="BV17" i="19"/>
  <c r="BV71" i="19"/>
  <c r="AN37" i="18"/>
  <c r="DJ36" i="14"/>
  <c r="U36" i="19"/>
  <c r="BW17" i="19"/>
  <c r="BW71" i="19"/>
  <c r="AO37" i="18"/>
  <c r="DK37" i="14"/>
  <c r="V37" i="19"/>
  <c r="BX17" i="19"/>
  <c r="BX71" i="19"/>
  <c r="AP37" i="18"/>
  <c r="DL38" i="14"/>
  <c r="W38" i="19"/>
  <c r="BY17" i="19"/>
  <c r="BY71" i="19"/>
  <c r="AQ37" i="18"/>
  <c r="DM39" i="14"/>
  <c r="X39" i="19"/>
  <c r="BZ17" i="19"/>
  <c r="BZ71" i="19"/>
  <c r="AR37" i="18"/>
  <c r="DN40" i="14"/>
  <c r="Y40" i="19"/>
  <c r="CA17" i="19"/>
  <c r="CA71" i="19"/>
  <c r="AS37" i="18"/>
  <c r="DO41" i="14"/>
  <c r="Z41" i="19"/>
  <c r="CB17" i="19"/>
  <c r="CB71" i="19"/>
  <c r="AT37" i="18"/>
  <c r="DP42" i="14"/>
  <c r="AA42" i="19"/>
  <c r="CC17" i="19"/>
  <c r="CC71" i="19"/>
  <c r="AU37" i="18"/>
  <c r="DQ43" i="14"/>
  <c r="AB43" i="19"/>
  <c r="CD17" i="19"/>
  <c r="CD71" i="19"/>
  <c r="AV37" i="18"/>
  <c r="DR44" i="14"/>
  <c r="AC44" i="19"/>
  <c r="CE17" i="19"/>
  <c r="CE71" i="19"/>
  <c r="AW37" i="18"/>
  <c r="DS45" i="14"/>
  <c r="AD45" i="19"/>
  <c r="CF17" i="19"/>
  <c r="CF71" i="19"/>
  <c r="AX37" i="18"/>
  <c r="DT46" i="14"/>
  <c r="AE46" i="19"/>
  <c r="CG17" i="19"/>
  <c r="CG71" i="19"/>
  <c r="AY37" i="18"/>
  <c r="DU47" i="14"/>
  <c r="AF47" i="19"/>
  <c r="CH17" i="19"/>
  <c r="CH71" i="19"/>
  <c r="AZ37" i="18"/>
  <c r="DV48" i="14"/>
  <c r="AG48" i="19"/>
  <c r="CI17" i="19"/>
  <c r="CI71" i="19"/>
  <c r="BA37" i="18"/>
  <c r="DW49" i="14"/>
  <c r="AH49" i="19"/>
  <c r="CJ17" i="19"/>
  <c r="CJ71" i="19"/>
  <c r="BB37" i="18"/>
  <c r="DX50" i="14"/>
  <c r="AI50" i="19"/>
  <c r="CK17" i="19"/>
  <c r="CK71" i="19"/>
  <c r="BC37" i="18"/>
  <c r="DY51" i="14"/>
  <c r="AJ51" i="19"/>
  <c r="CL17" i="19"/>
  <c r="CL71" i="19"/>
  <c r="BD37" i="18"/>
  <c r="DZ52" i="14"/>
  <c r="AK52" i="19"/>
  <c r="CM17" i="19"/>
  <c r="CM71" i="19"/>
  <c r="BE37" i="18"/>
  <c r="CN71" i="19"/>
  <c r="BF37" i="18"/>
  <c r="CO17" i="19"/>
  <c r="CO71" i="19"/>
  <c r="BG37" i="18"/>
  <c r="CP17" i="19"/>
  <c r="CP71" i="19"/>
  <c r="BH37" i="18"/>
  <c r="CQ17" i="19"/>
  <c r="CQ71" i="19"/>
  <c r="BI37" i="18"/>
  <c r="CR17" i="19"/>
  <c r="CR71" i="19"/>
  <c r="BJ37" i="18"/>
  <c r="CS17" i="19"/>
  <c r="CS71" i="19"/>
  <c r="BK37" i="18"/>
  <c r="CT17" i="19"/>
  <c r="CT71" i="19"/>
  <c r="BL37" i="18"/>
  <c r="CU17" i="19"/>
  <c r="CU71" i="19"/>
  <c r="BM37" i="18"/>
  <c r="CV17" i="19"/>
  <c r="CV71" i="19"/>
  <c r="BN37" i="18"/>
  <c r="CW17" i="19"/>
  <c r="CW71" i="19"/>
  <c r="BO37" i="18"/>
  <c r="CX17" i="19"/>
  <c r="CX71" i="19"/>
  <c r="BP37" i="18"/>
  <c r="CY17" i="19"/>
  <c r="CY71" i="19"/>
  <c r="BQ37" i="18"/>
  <c r="CZ17" i="19"/>
  <c r="CZ71" i="19"/>
  <c r="BR37" i="18"/>
  <c r="DA17" i="19"/>
  <c r="DA71" i="19"/>
  <c r="BS37" i="18"/>
  <c r="T37" i="18"/>
  <c r="DT37" i="18"/>
  <c r="DV37" i="18"/>
  <c r="BU37" i="18"/>
  <c r="DW37" i="18"/>
  <c r="DX37" i="18"/>
  <c r="DZ37" i="18"/>
  <c r="EA37" i="18"/>
  <c r="EC37" i="18"/>
  <c r="Q38" i="18"/>
  <c r="R38" i="18"/>
  <c r="O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AR38" i="18"/>
  <c r="AS38" i="18"/>
  <c r="AT38" i="18"/>
  <c r="AU38" i="18"/>
  <c r="AV38" i="18"/>
  <c r="AW38" i="18"/>
  <c r="AX38" i="18"/>
  <c r="AY38" i="18"/>
  <c r="AZ38" i="18"/>
  <c r="BA38" i="18"/>
  <c r="BB38" i="18"/>
  <c r="BC38" i="18"/>
  <c r="BD38" i="18"/>
  <c r="BE38" i="18"/>
  <c r="BF38" i="18"/>
  <c r="BG38" i="18"/>
  <c r="BH38" i="18"/>
  <c r="BI38" i="18"/>
  <c r="BJ38" i="18"/>
  <c r="BK38" i="18"/>
  <c r="BL38" i="18"/>
  <c r="BM38" i="18"/>
  <c r="BN38" i="18"/>
  <c r="BO38" i="18"/>
  <c r="BP38" i="18"/>
  <c r="BQ38" i="18"/>
  <c r="BR38" i="18"/>
  <c r="BS38" i="18"/>
  <c r="T38" i="18"/>
  <c r="DT38" i="18"/>
  <c r="DV38" i="18"/>
  <c r="BU38" i="18"/>
  <c r="DW38" i="18"/>
  <c r="DX38" i="18"/>
  <c r="DZ38" i="18"/>
  <c r="EA38" i="18"/>
  <c r="EC38" i="18"/>
  <c r="Q39" i="18"/>
  <c r="R39" i="18"/>
  <c r="O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AN39" i="18"/>
  <c r="AO39" i="18"/>
  <c r="AP39" i="18"/>
  <c r="AQ39" i="18"/>
  <c r="AR39" i="18"/>
  <c r="AS39" i="18"/>
  <c r="AT39" i="18"/>
  <c r="AU39" i="18"/>
  <c r="AV39" i="18"/>
  <c r="AW39" i="18"/>
  <c r="AX39" i="18"/>
  <c r="AY39" i="18"/>
  <c r="AZ39" i="18"/>
  <c r="BA39" i="18"/>
  <c r="BB39" i="18"/>
  <c r="BC39" i="18"/>
  <c r="BD39" i="18"/>
  <c r="BE39" i="18"/>
  <c r="BF39" i="18"/>
  <c r="BG39" i="18"/>
  <c r="BH39" i="18"/>
  <c r="BI39" i="18"/>
  <c r="BJ39" i="18"/>
  <c r="BK39" i="18"/>
  <c r="BL39" i="18"/>
  <c r="BM39" i="18"/>
  <c r="BN39" i="18"/>
  <c r="BO39" i="18"/>
  <c r="BP39" i="18"/>
  <c r="BQ39" i="18"/>
  <c r="BR39" i="18"/>
  <c r="BS39" i="18"/>
  <c r="T39" i="18"/>
  <c r="DT39" i="18"/>
  <c r="DV39" i="18"/>
  <c r="BU39" i="18"/>
  <c r="DW39" i="18"/>
  <c r="DX39" i="18"/>
  <c r="DZ39" i="18"/>
  <c r="EA39" i="18"/>
  <c r="EC39" i="18"/>
  <c r="CQ13" i="14"/>
  <c r="B13" i="19"/>
  <c r="BD13" i="19"/>
  <c r="BD67" i="19"/>
  <c r="Q40" i="18"/>
  <c r="R40" i="18"/>
  <c r="O40" i="18"/>
  <c r="V40" i="18"/>
  <c r="CR14" i="14"/>
  <c r="C14" i="19"/>
  <c r="BE13" i="19"/>
  <c r="BE67" i="19"/>
  <c r="W40" i="18"/>
  <c r="CS15" i="14"/>
  <c r="D15" i="19"/>
  <c r="BF13" i="19"/>
  <c r="BF67" i="19"/>
  <c r="X40" i="18"/>
  <c r="CT16" i="14"/>
  <c r="E16" i="19"/>
  <c r="BG13" i="19"/>
  <c r="BG67" i="19"/>
  <c r="Y40" i="18"/>
  <c r="CU17" i="14"/>
  <c r="F17" i="19"/>
  <c r="BH13" i="19"/>
  <c r="BH67" i="19"/>
  <c r="Z40" i="18"/>
  <c r="CV18" i="14"/>
  <c r="G18" i="19"/>
  <c r="BI13" i="19"/>
  <c r="BI67" i="19"/>
  <c r="AA40" i="18"/>
  <c r="CW19" i="14"/>
  <c r="H19" i="19"/>
  <c r="BJ13" i="19"/>
  <c r="BJ67" i="19"/>
  <c r="AB40" i="18"/>
  <c r="CX20" i="14"/>
  <c r="I20" i="19"/>
  <c r="BK13" i="19"/>
  <c r="BK67" i="19"/>
  <c r="AC40" i="18"/>
  <c r="CY21" i="14"/>
  <c r="J21" i="19"/>
  <c r="BL13" i="19"/>
  <c r="BL67" i="19"/>
  <c r="AD40" i="18"/>
  <c r="CZ22" i="14"/>
  <c r="K22" i="19"/>
  <c r="BM13" i="19"/>
  <c r="BM67" i="19"/>
  <c r="AE40" i="18"/>
  <c r="DA23" i="14"/>
  <c r="L23" i="19"/>
  <c r="BN13" i="19"/>
  <c r="BN67" i="19"/>
  <c r="AF40" i="18"/>
  <c r="DB24" i="14"/>
  <c r="M24" i="19"/>
  <c r="BO13" i="19"/>
  <c r="BO67" i="19"/>
  <c r="AG40" i="18"/>
  <c r="DC25" i="14"/>
  <c r="N25" i="19"/>
  <c r="BP13" i="19"/>
  <c r="BP67" i="19"/>
  <c r="AH40" i="18"/>
  <c r="DD26" i="14"/>
  <c r="O26" i="19"/>
  <c r="BQ13" i="19"/>
  <c r="BQ67" i="19"/>
  <c r="AI40" i="18"/>
  <c r="DE27" i="14"/>
  <c r="P27" i="19"/>
  <c r="BR13" i="19"/>
  <c r="BR67" i="19"/>
  <c r="AJ40" i="18"/>
  <c r="DF28" i="14"/>
  <c r="Q28" i="19"/>
  <c r="BS13" i="19"/>
  <c r="BS67" i="19"/>
  <c r="AK40" i="18"/>
  <c r="DG29" i="14"/>
  <c r="R29" i="19"/>
  <c r="BT13" i="19"/>
  <c r="BT67" i="19"/>
  <c r="AL40" i="18"/>
  <c r="DH30" i="14"/>
  <c r="S30" i="19"/>
  <c r="BU13" i="19"/>
  <c r="BU67" i="19"/>
  <c r="AM40" i="18"/>
  <c r="DI31" i="14"/>
  <c r="T31" i="19"/>
  <c r="BV13" i="19"/>
  <c r="BV67" i="19"/>
  <c r="AN40" i="18"/>
  <c r="DJ32" i="14"/>
  <c r="U32" i="19"/>
  <c r="BW13" i="19"/>
  <c r="BW67" i="19"/>
  <c r="AO40" i="18"/>
  <c r="DK33" i="14"/>
  <c r="V33" i="19"/>
  <c r="BX13" i="19"/>
  <c r="BX67" i="19"/>
  <c r="AP40" i="18"/>
  <c r="DL34" i="14"/>
  <c r="W34" i="19"/>
  <c r="BY13" i="19"/>
  <c r="BY67" i="19"/>
  <c r="AQ40" i="18"/>
  <c r="DM35" i="14"/>
  <c r="X35" i="19"/>
  <c r="BZ13" i="19"/>
  <c r="BZ67" i="19"/>
  <c r="AR40" i="18"/>
  <c r="DN36" i="14"/>
  <c r="Y36" i="19"/>
  <c r="CA13" i="19"/>
  <c r="CA67" i="19"/>
  <c r="AS40" i="18"/>
  <c r="DO37" i="14"/>
  <c r="Z37" i="19"/>
  <c r="CB13" i="19"/>
  <c r="CB67" i="19"/>
  <c r="AT40" i="18"/>
  <c r="DP38" i="14"/>
  <c r="AA38" i="19"/>
  <c r="CC13" i="19"/>
  <c r="CC67" i="19"/>
  <c r="AU40" i="18"/>
  <c r="DQ39" i="14"/>
  <c r="AB39" i="19"/>
  <c r="CD13" i="19"/>
  <c r="CD67" i="19"/>
  <c r="AV40" i="18"/>
  <c r="DR40" i="14"/>
  <c r="AC40" i="19"/>
  <c r="CE13" i="19"/>
  <c r="CE67" i="19"/>
  <c r="AW40" i="18"/>
  <c r="DS41" i="14"/>
  <c r="AD41" i="19"/>
  <c r="CF13" i="19"/>
  <c r="CF67" i="19"/>
  <c r="AX40" i="18"/>
  <c r="DT42" i="14"/>
  <c r="AE42" i="19"/>
  <c r="CG13" i="19"/>
  <c r="CG67" i="19"/>
  <c r="AY40" i="18"/>
  <c r="DU43" i="14"/>
  <c r="AF43" i="19"/>
  <c r="CH13" i="19"/>
  <c r="CH67" i="19"/>
  <c r="AZ40" i="18"/>
  <c r="DV44" i="14"/>
  <c r="AG44" i="19"/>
  <c r="CI13" i="19"/>
  <c r="CI67" i="19"/>
  <c r="BA40" i="18"/>
  <c r="DW45" i="14"/>
  <c r="AH45" i="19"/>
  <c r="CJ13" i="19"/>
  <c r="CJ67" i="19"/>
  <c r="BB40" i="18"/>
  <c r="DX46" i="14"/>
  <c r="AI46" i="19"/>
  <c r="CK13" i="19"/>
  <c r="CK67" i="19"/>
  <c r="BC40" i="18"/>
  <c r="DY47" i="14"/>
  <c r="AJ47" i="19"/>
  <c r="CL13" i="19"/>
  <c r="CL67" i="19"/>
  <c r="BD40" i="18"/>
  <c r="DZ48" i="14"/>
  <c r="AK48" i="19"/>
  <c r="CM13" i="19"/>
  <c r="CM67" i="19"/>
  <c r="BE40" i="18"/>
  <c r="EA49" i="14"/>
  <c r="AL49" i="19"/>
  <c r="CN13" i="19"/>
  <c r="CN67" i="19"/>
  <c r="BF40" i="18"/>
  <c r="EB50" i="14"/>
  <c r="AM50" i="19"/>
  <c r="CO13" i="19"/>
  <c r="CO67" i="19"/>
  <c r="BG40" i="18"/>
  <c r="EC51" i="14"/>
  <c r="AN51" i="19"/>
  <c r="CP13" i="19"/>
  <c r="CP67" i="19"/>
  <c r="BH40" i="18"/>
  <c r="ED52" i="14"/>
  <c r="AO52" i="19"/>
  <c r="CQ13" i="19"/>
  <c r="CQ67" i="19"/>
  <c r="BI40" i="18"/>
  <c r="CR67" i="19"/>
  <c r="BJ40" i="18"/>
  <c r="CS13" i="19"/>
  <c r="CS67" i="19"/>
  <c r="BK40" i="18"/>
  <c r="CT13" i="19"/>
  <c r="CT67" i="19"/>
  <c r="BL40" i="18"/>
  <c r="CU13" i="19"/>
  <c r="CU67" i="19"/>
  <c r="BM40" i="18"/>
  <c r="CV13" i="19"/>
  <c r="CV67" i="19"/>
  <c r="BN40" i="18"/>
  <c r="CW13" i="19"/>
  <c r="CW67" i="19"/>
  <c r="BO40" i="18"/>
  <c r="CX13" i="19"/>
  <c r="CX67" i="19"/>
  <c r="BP40" i="18"/>
  <c r="CY13" i="19"/>
  <c r="CY67" i="19"/>
  <c r="BQ40" i="18"/>
  <c r="CZ13" i="19"/>
  <c r="CZ67" i="19"/>
  <c r="BR40" i="18"/>
  <c r="DA13" i="19"/>
  <c r="DA67" i="19"/>
  <c r="BS40" i="18"/>
  <c r="T40" i="18"/>
  <c r="DT40" i="18"/>
  <c r="DV40" i="18"/>
  <c r="BU40" i="18"/>
  <c r="DW40" i="18"/>
  <c r="DX40" i="18"/>
  <c r="DZ40" i="18"/>
  <c r="EA40" i="18"/>
  <c r="EC40" i="18"/>
  <c r="Q41" i="18"/>
  <c r="R41" i="18"/>
  <c r="O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AN41" i="18"/>
  <c r="AO41" i="18"/>
  <c r="AP41" i="18"/>
  <c r="AQ41" i="18"/>
  <c r="AR41" i="18"/>
  <c r="AS41" i="18"/>
  <c r="AT41" i="18"/>
  <c r="AU41" i="18"/>
  <c r="AV41" i="18"/>
  <c r="AW41" i="18"/>
  <c r="AX41" i="18"/>
  <c r="AY41" i="18"/>
  <c r="AZ41" i="18"/>
  <c r="BA41" i="18"/>
  <c r="BB41" i="18"/>
  <c r="BC41" i="18"/>
  <c r="BD41" i="18"/>
  <c r="BE41" i="18"/>
  <c r="BF41" i="18"/>
  <c r="BG41" i="18"/>
  <c r="BH41" i="18"/>
  <c r="BI41" i="18"/>
  <c r="BJ41" i="18"/>
  <c r="BK41" i="18"/>
  <c r="BL41" i="18"/>
  <c r="BM41" i="18"/>
  <c r="BN41" i="18"/>
  <c r="BO41" i="18"/>
  <c r="BP41" i="18"/>
  <c r="BQ41" i="18"/>
  <c r="BR41" i="18"/>
  <c r="BS41" i="18"/>
  <c r="T41" i="18"/>
  <c r="DT41" i="18"/>
  <c r="DV41" i="18"/>
  <c r="BU41" i="18"/>
  <c r="DW41" i="18"/>
  <c r="DX41" i="18"/>
  <c r="DZ41" i="18"/>
  <c r="EA41" i="18"/>
  <c r="EC41" i="18"/>
  <c r="Q42" i="18"/>
  <c r="R42" i="18"/>
  <c r="O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AN42" i="18"/>
  <c r="AO42" i="18"/>
  <c r="AP42" i="18"/>
  <c r="AQ42" i="18"/>
  <c r="AR42" i="18"/>
  <c r="AS42" i="18"/>
  <c r="AT42" i="18"/>
  <c r="AU42" i="18"/>
  <c r="AV42" i="18"/>
  <c r="AW42" i="18"/>
  <c r="AX42" i="18"/>
  <c r="AY42" i="18"/>
  <c r="AZ42" i="18"/>
  <c r="BA42" i="18"/>
  <c r="BB42" i="18"/>
  <c r="BC42" i="18"/>
  <c r="BD42" i="18"/>
  <c r="BE42" i="18"/>
  <c r="BF42" i="18"/>
  <c r="BG42" i="18"/>
  <c r="BH42" i="18"/>
  <c r="BI42" i="18"/>
  <c r="BJ42" i="18"/>
  <c r="BK42" i="18"/>
  <c r="BL42" i="18"/>
  <c r="BM42" i="18"/>
  <c r="BN42" i="18"/>
  <c r="BO42" i="18"/>
  <c r="BP42" i="18"/>
  <c r="BQ42" i="18"/>
  <c r="BR42" i="18"/>
  <c r="BS42" i="18"/>
  <c r="T42" i="18"/>
  <c r="DT42" i="18"/>
  <c r="DV42" i="18"/>
  <c r="BU42" i="18"/>
  <c r="DW42" i="18"/>
  <c r="DX42" i="18"/>
  <c r="DZ42" i="18"/>
  <c r="EA42" i="18"/>
  <c r="EC42" i="18"/>
  <c r="CQ26" i="14"/>
  <c r="B26" i="19"/>
  <c r="BD26" i="19"/>
  <c r="BD80" i="19"/>
  <c r="Q43" i="18"/>
  <c r="R43" i="18"/>
  <c r="O43" i="18"/>
  <c r="V43" i="18"/>
  <c r="CR27" i="14"/>
  <c r="C27" i="19"/>
  <c r="BE26" i="19"/>
  <c r="BE80" i="19"/>
  <c r="W43" i="18"/>
  <c r="CS28" i="14"/>
  <c r="D28" i="19"/>
  <c r="BF26" i="19"/>
  <c r="BF80" i="19"/>
  <c r="X43" i="18"/>
  <c r="CT29" i="14"/>
  <c r="E29" i="19"/>
  <c r="BG26" i="19"/>
  <c r="BG80" i="19"/>
  <c r="Y43" i="18"/>
  <c r="CU30" i="14"/>
  <c r="F30" i="19"/>
  <c r="BH26" i="19"/>
  <c r="BH80" i="19"/>
  <c r="Z43" i="18"/>
  <c r="CV31" i="14"/>
  <c r="G31" i="19"/>
  <c r="BI26" i="19"/>
  <c r="BI80" i="19"/>
  <c r="AA43" i="18"/>
  <c r="CW32" i="14"/>
  <c r="H32" i="19"/>
  <c r="BJ26" i="19"/>
  <c r="BJ80" i="19"/>
  <c r="AB43" i="18"/>
  <c r="CX33" i="14"/>
  <c r="I33" i="19"/>
  <c r="BK26" i="19"/>
  <c r="BK80" i="19"/>
  <c r="AC43" i="18"/>
  <c r="CY34" i="14"/>
  <c r="J34" i="19"/>
  <c r="BL26" i="19"/>
  <c r="BL80" i="19"/>
  <c r="AD43" i="18"/>
  <c r="CZ35" i="14"/>
  <c r="K35" i="19"/>
  <c r="BM26" i="19"/>
  <c r="BM80" i="19"/>
  <c r="AE43" i="18"/>
  <c r="DA36" i="14"/>
  <c r="L36" i="19"/>
  <c r="BN26" i="19"/>
  <c r="BN80" i="19"/>
  <c r="AF43" i="18"/>
  <c r="DB37" i="14"/>
  <c r="M37" i="19"/>
  <c r="BO26" i="19"/>
  <c r="BO80" i="19"/>
  <c r="AG43" i="18"/>
  <c r="DC38" i="14"/>
  <c r="N38" i="19"/>
  <c r="BP26" i="19"/>
  <c r="BP80" i="19"/>
  <c r="AH43" i="18"/>
  <c r="DD39" i="14"/>
  <c r="O39" i="19"/>
  <c r="BQ26" i="19"/>
  <c r="BQ80" i="19"/>
  <c r="AI43" i="18"/>
  <c r="DE40" i="14"/>
  <c r="P40" i="19"/>
  <c r="BR26" i="19"/>
  <c r="BR80" i="19"/>
  <c r="AJ43" i="18"/>
  <c r="DF41" i="14"/>
  <c r="Q41" i="19"/>
  <c r="BS26" i="19"/>
  <c r="BS80" i="19"/>
  <c r="AK43" i="18"/>
  <c r="DG42" i="14"/>
  <c r="R42" i="19"/>
  <c r="BT26" i="19"/>
  <c r="BT80" i="19"/>
  <c r="AL43" i="18"/>
  <c r="DH43" i="14"/>
  <c r="S43" i="19"/>
  <c r="BU26" i="19"/>
  <c r="BU80" i="19"/>
  <c r="AM43" i="18"/>
  <c r="DI44" i="14"/>
  <c r="T44" i="19"/>
  <c r="BV26" i="19"/>
  <c r="BV80" i="19"/>
  <c r="AN43" i="18"/>
  <c r="DJ45" i="14"/>
  <c r="U45" i="19"/>
  <c r="BW26" i="19"/>
  <c r="BW80" i="19"/>
  <c r="AO43" i="18"/>
  <c r="DK46" i="14"/>
  <c r="V46" i="19"/>
  <c r="BX26" i="19"/>
  <c r="BX80" i="19"/>
  <c r="AP43" i="18"/>
  <c r="DL47" i="14"/>
  <c r="W47" i="19"/>
  <c r="BY26" i="19"/>
  <c r="BY80" i="19"/>
  <c r="AQ43" i="18"/>
  <c r="DM48" i="14"/>
  <c r="X48" i="19"/>
  <c r="BZ26" i="19"/>
  <c r="BZ80" i="19"/>
  <c r="AR43" i="18"/>
  <c r="DN49" i="14"/>
  <c r="Y49" i="19"/>
  <c r="CA26" i="19"/>
  <c r="CA80" i="19"/>
  <c r="AS43" i="18"/>
  <c r="DO50" i="14"/>
  <c r="Z50" i="19"/>
  <c r="CB26" i="19"/>
  <c r="CB80" i="19"/>
  <c r="AT43" i="18"/>
  <c r="DP51" i="14"/>
  <c r="AA51" i="19"/>
  <c r="CC26" i="19"/>
  <c r="CC80" i="19"/>
  <c r="AU43" i="18"/>
  <c r="DQ52" i="14"/>
  <c r="AB52" i="19"/>
  <c r="CD26" i="19"/>
  <c r="CD80" i="19"/>
  <c r="AV43" i="18"/>
  <c r="CE80" i="19"/>
  <c r="AW43" i="18"/>
  <c r="CF26" i="19"/>
  <c r="CF80" i="19"/>
  <c r="AX43" i="18"/>
  <c r="CG26" i="19"/>
  <c r="CG80" i="19"/>
  <c r="AY43" i="18"/>
  <c r="CH26" i="19"/>
  <c r="CH80" i="19"/>
  <c r="AZ43" i="18"/>
  <c r="CI26" i="19"/>
  <c r="CI80" i="19"/>
  <c r="BA43" i="18"/>
  <c r="CJ26" i="19"/>
  <c r="CJ80" i="19"/>
  <c r="BB43" i="18"/>
  <c r="CK26" i="19"/>
  <c r="CK80" i="19"/>
  <c r="BC43" i="18"/>
  <c r="CL26" i="19"/>
  <c r="CL80" i="19"/>
  <c r="BD43" i="18"/>
  <c r="CM26" i="19"/>
  <c r="CM80" i="19"/>
  <c r="BE43" i="18"/>
  <c r="CN26" i="19"/>
  <c r="CN80" i="19"/>
  <c r="BF43" i="18"/>
  <c r="CO26" i="19"/>
  <c r="CO80" i="19"/>
  <c r="BG43" i="18"/>
  <c r="CP26" i="19"/>
  <c r="CP80" i="19"/>
  <c r="BH43" i="18"/>
  <c r="CQ26" i="19"/>
  <c r="CQ80" i="19"/>
  <c r="BI43" i="18"/>
  <c r="CR26" i="19"/>
  <c r="CR80" i="19"/>
  <c r="BJ43" i="18"/>
  <c r="CS26" i="19"/>
  <c r="CS80" i="19"/>
  <c r="BK43" i="18"/>
  <c r="CT26" i="19"/>
  <c r="CT80" i="19"/>
  <c r="BL43" i="18"/>
  <c r="CU26" i="19"/>
  <c r="CU80" i="19"/>
  <c r="BM43" i="18"/>
  <c r="CV26" i="19"/>
  <c r="CV80" i="19"/>
  <c r="BN43" i="18"/>
  <c r="CW26" i="19"/>
  <c r="CW80" i="19"/>
  <c r="BO43" i="18"/>
  <c r="CX26" i="19"/>
  <c r="CX80" i="19"/>
  <c r="BP43" i="18"/>
  <c r="CY26" i="19"/>
  <c r="CY80" i="19"/>
  <c r="BQ43" i="18"/>
  <c r="CZ26" i="19"/>
  <c r="CZ80" i="19"/>
  <c r="BR43" i="18"/>
  <c r="DA26" i="19"/>
  <c r="DA80" i="19"/>
  <c r="BS43" i="18"/>
  <c r="T43" i="18"/>
  <c r="DT43" i="18"/>
  <c r="DV43" i="18"/>
  <c r="BU43" i="18"/>
  <c r="DW43" i="18"/>
  <c r="DX43" i="18"/>
  <c r="DZ43" i="18"/>
  <c r="EA43" i="18"/>
  <c r="EC43" i="18"/>
  <c r="CN67" i="14"/>
  <c r="C67" i="14"/>
  <c r="CR67" i="9"/>
  <c r="D67" i="14"/>
  <c r="CS67" i="9"/>
  <c r="E67" i="14"/>
  <c r="CT67" i="9"/>
  <c r="F67" i="14"/>
  <c r="CU67" i="9"/>
  <c r="G67" i="14"/>
  <c r="CV67" i="9"/>
  <c r="H67" i="14"/>
  <c r="CW67" i="9"/>
  <c r="I67" i="14"/>
  <c r="CX67" i="9"/>
  <c r="J67" i="14"/>
  <c r="CY67" i="9"/>
  <c r="K67" i="14"/>
  <c r="CZ67" i="9"/>
  <c r="L67" i="14"/>
  <c r="DA67" i="9"/>
  <c r="M67" i="14"/>
  <c r="DB67" i="9"/>
  <c r="N67" i="14"/>
  <c r="DC67" i="9"/>
  <c r="O67" i="14"/>
  <c r="DD67" i="9"/>
  <c r="P67" i="14"/>
  <c r="DE67" i="9"/>
  <c r="Q67" i="14"/>
  <c r="DF67" i="9"/>
  <c r="R67" i="14"/>
  <c r="DG67" i="9"/>
  <c r="S67" i="14"/>
  <c r="DH67" i="9"/>
  <c r="T67" i="14"/>
  <c r="DI67" i="9"/>
  <c r="U67" i="14"/>
  <c r="DJ67" i="9"/>
  <c r="V67" i="14"/>
  <c r="DK67" i="9"/>
  <c r="W67" i="14"/>
  <c r="DL67" i="9"/>
  <c r="X67" i="14"/>
  <c r="DM67" i="9"/>
  <c r="Y67" i="14"/>
  <c r="DN67" i="9"/>
  <c r="Z67" i="14"/>
  <c r="DO67" i="9"/>
  <c r="AA67" i="14"/>
  <c r="DP67" i="9"/>
  <c r="AB67" i="14"/>
  <c r="DQ67" i="9"/>
  <c r="AC67" i="14"/>
  <c r="DR67" i="9"/>
  <c r="AD67" i="14"/>
  <c r="DS67" i="9"/>
  <c r="AE67" i="14"/>
  <c r="DT67" i="9"/>
  <c r="AF67" i="14"/>
  <c r="DU67" i="9"/>
  <c r="AG67" i="14"/>
  <c r="DV67" i="9"/>
  <c r="AH67" i="14"/>
  <c r="DW67" i="9"/>
  <c r="AI67" i="14"/>
  <c r="DX67" i="9"/>
  <c r="AJ67" i="14"/>
  <c r="DY67" i="9"/>
  <c r="AK67" i="14"/>
  <c r="DZ67" i="9"/>
  <c r="AL67" i="14"/>
  <c r="EA67" i="9"/>
  <c r="AM67" i="14"/>
  <c r="EB67" i="9"/>
  <c r="AN67" i="14"/>
  <c r="EC67" i="9"/>
  <c r="AO67" i="14"/>
  <c r="ED67" i="9"/>
  <c r="AP67" i="14"/>
  <c r="EE67" i="9"/>
  <c r="AQ67" i="14"/>
  <c r="EF67" i="9"/>
  <c r="AR67" i="14"/>
  <c r="EG67" i="9"/>
  <c r="AS67" i="14"/>
  <c r="EH67" i="9"/>
  <c r="AT67" i="14"/>
  <c r="EI67" i="9"/>
  <c r="AU67" i="14"/>
  <c r="EJ67" i="9"/>
  <c r="AV67" i="14"/>
  <c r="EK67" i="9"/>
  <c r="AW67" i="14"/>
  <c r="EL67" i="9"/>
  <c r="AX67" i="14"/>
  <c r="EM67" i="9"/>
  <c r="AY67" i="14"/>
  <c r="EN67" i="9"/>
  <c r="AZ67" i="14"/>
  <c r="EO67" i="9"/>
  <c r="BA67" i="14"/>
  <c r="EP67" i="9"/>
  <c r="BB67" i="14"/>
  <c r="EQ67" i="9"/>
  <c r="BC67" i="14"/>
  <c r="ER67" i="9"/>
  <c r="BD67" i="14"/>
  <c r="ES67" i="9"/>
  <c r="BE67" i="14"/>
  <c r="ET67" i="9"/>
  <c r="BF67" i="14"/>
  <c r="EU67" i="9"/>
  <c r="BG67" i="14"/>
  <c r="EV67" i="9"/>
  <c r="BH67" i="14"/>
  <c r="EW67" i="9"/>
  <c r="BI67" i="14"/>
  <c r="EX67" i="9"/>
  <c r="BJ67" i="14"/>
  <c r="EY67" i="9"/>
  <c r="BK67" i="14"/>
  <c r="EZ67" i="9"/>
  <c r="BL67" i="14"/>
  <c r="FA67" i="9"/>
  <c r="BM67" i="14"/>
  <c r="FB67" i="9"/>
  <c r="BN67" i="14"/>
  <c r="FC67" i="9"/>
  <c r="BO67" i="14"/>
  <c r="FD67" i="9"/>
  <c r="BP67" i="14"/>
  <c r="FE67" i="9"/>
  <c r="BQ67" i="14"/>
  <c r="FF67" i="9"/>
  <c r="BR67" i="14"/>
  <c r="FG67" i="9"/>
  <c r="BS67" i="14"/>
  <c r="FH67" i="9"/>
  <c r="BT67" i="14"/>
  <c r="FI67" i="9"/>
  <c r="BU67" i="14"/>
  <c r="FJ67" i="9"/>
  <c r="BV67" i="14"/>
  <c r="FK67" i="9"/>
  <c r="BW67" i="14"/>
  <c r="FL67" i="9"/>
  <c r="BX67" i="14"/>
  <c r="FM67" i="9"/>
  <c r="BY67" i="14"/>
  <c r="FN67" i="9"/>
  <c r="BZ67" i="14"/>
  <c r="FO67" i="9"/>
  <c r="CA67" i="14"/>
  <c r="FP67" i="9"/>
  <c r="CB67" i="14"/>
  <c r="FQ67" i="9"/>
  <c r="CC67" i="14"/>
  <c r="FR67" i="9"/>
  <c r="CD67" i="14"/>
  <c r="FS67" i="9"/>
  <c r="CE67" i="14"/>
  <c r="FT67" i="9"/>
  <c r="CF67" i="14"/>
  <c r="FU67" i="9"/>
  <c r="CG67" i="14"/>
  <c r="FV67" i="9"/>
  <c r="CH67" i="14"/>
  <c r="FW67" i="9"/>
  <c r="CI67" i="14"/>
  <c r="FX67" i="9"/>
  <c r="CJ67" i="14"/>
  <c r="FY67" i="9"/>
  <c r="CK67" i="14"/>
  <c r="FZ67" i="9"/>
  <c r="CL67" i="14"/>
  <c r="GA67" i="9"/>
  <c r="CM67" i="14"/>
  <c r="GB67" i="9"/>
  <c r="GC67" i="9"/>
  <c r="B67" i="14"/>
  <c r="CQ67" i="9"/>
  <c r="GD67" i="9"/>
  <c r="I67" i="7"/>
  <c r="CQ7" i="14"/>
  <c r="B7" i="19"/>
  <c r="BD7" i="19"/>
  <c r="BD61" i="19"/>
  <c r="Q44" i="18"/>
  <c r="R44" i="18"/>
  <c r="O44" i="18"/>
  <c r="V44" i="18"/>
  <c r="CN68" i="14"/>
  <c r="C68" i="14"/>
  <c r="CR68" i="9"/>
  <c r="D68" i="14"/>
  <c r="CS68" i="9"/>
  <c r="E68" i="14"/>
  <c r="CT68" i="9"/>
  <c r="F68" i="14"/>
  <c r="CU68" i="9"/>
  <c r="G68" i="14"/>
  <c r="CV68" i="9"/>
  <c r="H68" i="14"/>
  <c r="CW68" i="9"/>
  <c r="I68" i="14"/>
  <c r="CX68" i="9"/>
  <c r="J68" i="14"/>
  <c r="CY68" i="9"/>
  <c r="K68" i="14"/>
  <c r="CZ68" i="9"/>
  <c r="L68" i="14"/>
  <c r="DA68" i="9"/>
  <c r="M68" i="14"/>
  <c r="DB68" i="9"/>
  <c r="N68" i="14"/>
  <c r="DC68" i="9"/>
  <c r="O68" i="14"/>
  <c r="DD68" i="9"/>
  <c r="P68" i="14"/>
  <c r="DE68" i="9"/>
  <c r="Q68" i="14"/>
  <c r="DF68" i="9"/>
  <c r="R68" i="14"/>
  <c r="DG68" i="9"/>
  <c r="S68" i="14"/>
  <c r="DH68" i="9"/>
  <c r="T68" i="14"/>
  <c r="DI68" i="9"/>
  <c r="U68" i="14"/>
  <c r="DJ68" i="9"/>
  <c r="V68" i="14"/>
  <c r="DK68" i="9"/>
  <c r="W68" i="14"/>
  <c r="DL68" i="9"/>
  <c r="X68" i="14"/>
  <c r="DM68" i="9"/>
  <c r="Y68" i="14"/>
  <c r="DN68" i="9"/>
  <c r="Z68" i="14"/>
  <c r="DO68" i="9"/>
  <c r="AA68" i="14"/>
  <c r="DP68" i="9"/>
  <c r="AB68" i="14"/>
  <c r="DQ68" i="9"/>
  <c r="AC68" i="14"/>
  <c r="DR68" i="9"/>
  <c r="AD68" i="14"/>
  <c r="DS68" i="9"/>
  <c r="AE68" i="14"/>
  <c r="DT68" i="9"/>
  <c r="AF68" i="14"/>
  <c r="DU68" i="9"/>
  <c r="AG68" i="14"/>
  <c r="DV68" i="9"/>
  <c r="AH68" i="14"/>
  <c r="DW68" i="9"/>
  <c r="AI68" i="14"/>
  <c r="DX68" i="9"/>
  <c r="AJ68" i="14"/>
  <c r="DY68" i="9"/>
  <c r="AK68" i="14"/>
  <c r="DZ68" i="9"/>
  <c r="AL68" i="14"/>
  <c r="EA68" i="9"/>
  <c r="AM68" i="14"/>
  <c r="EB68" i="9"/>
  <c r="AN68" i="14"/>
  <c r="EC68" i="9"/>
  <c r="AO68" i="14"/>
  <c r="ED68" i="9"/>
  <c r="AP68" i="14"/>
  <c r="EE68" i="9"/>
  <c r="AQ68" i="14"/>
  <c r="EF68" i="9"/>
  <c r="AR68" i="14"/>
  <c r="EG68" i="9"/>
  <c r="AS68" i="14"/>
  <c r="EH68" i="9"/>
  <c r="AT68" i="14"/>
  <c r="EI68" i="9"/>
  <c r="AU68" i="14"/>
  <c r="EJ68" i="9"/>
  <c r="AV68" i="14"/>
  <c r="EK68" i="9"/>
  <c r="AW68" i="14"/>
  <c r="EL68" i="9"/>
  <c r="AX68" i="14"/>
  <c r="EM68" i="9"/>
  <c r="AY68" i="14"/>
  <c r="EN68" i="9"/>
  <c r="AZ68" i="14"/>
  <c r="EO68" i="9"/>
  <c r="BA68" i="14"/>
  <c r="EP68" i="9"/>
  <c r="BB68" i="14"/>
  <c r="EQ68" i="9"/>
  <c r="BC68" i="14"/>
  <c r="ER68" i="9"/>
  <c r="BD68" i="14"/>
  <c r="ES68" i="9"/>
  <c r="BE68" i="14"/>
  <c r="ET68" i="9"/>
  <c r="BF68" i="14"/>
  <c r="EU68" i="9"/>
  <c r="BG68" i="14"/>
  <c r="EV68" i="9"/>
  <c r="BH68" i="14"/>
  <c r="EW68" i="9"/>
  <c r="BI68" i="14"/>
  <c r="EX68" i="9"/>
  <c r="BJ68" i="14"/>
  <c r="EY68" i="9"/>
  <c r="BK68" i="14"/>
  <c r="EZ68" i="9"/>
  <c r="BL68" i="14"/>
  <c r="FA68" i="9"/>
  <c r="BM68" i="14"/>
  <c r="FB68" i="9"/>
  <c r="BN68" i="14"/>
  <c r="FC68" i="9"/>
  <c r="BO68" i="14"/>
  <c r="FD68" i="9"/>
  <c r="BP68" i="14"/>
  <c r="FE68" i="9"/>
  <c r="BQ68" i="14"/>
  <c r="FF68" i="9"/>
  <c r="BR68" i="14"/>
  <c r="FG68" i="9"/>
  <c r="BS68" i="14"/>
  <c r="FH68" i="9"/>
  <c r="BT68" i="14"/>
  <c r="FI68" i="9"/>
  <c r="BU68" i="14"/>
  <c r="FJ68" i="9"/>
  <c r="BV68" i="14"/>
  <c r="FK68" i="9"/>
  <c r="BW68" i="14"/>
  <c r="FL68" i="9"/>
  <c r="BX68" i="14"/>
  <c r="FM68" i="9"/>
  <c r="BY68" i="14"/>
  <c r="FN68" i="9"/>
  <c r="BZ68" i="14"/>
  <c r="FO68" i="9"/>
  <c r="CA68" i="14"/>
  <c r="FP68" i="9"/>
  <c r="CB68" i="14"/>
  <c r="FQ68" i="9"/>
  <c r="CC68" i="14"/>
  <c r="FR68" i="9"/>
  <c r="CD68" i="14"/>
  <c r="FS68" i="9"/>
  <c r="CE68" i="14"/>
  <c r="FT68" i="9"/>
  <c r="CF68" i="14"/>
  <c r="FU68" i="9"/>
  <c r="CG68" i="14"/>
  <c r="FV68" i="9"/>
  <c r="CH68" i="14"/>
  <c r="FW68" i="9"/>
  <c r="CI68" i="14"/>
  <c r="FX68" i="9"/>
  <c r="CJ68" i="14"/>
  <c r="FY68" i="9"/>
  <c r="CK68" i="14"/>
  <c r="FZ68" i="9"/>
  <c r="CL68" i="14"/>
  <c r="GA68" i="9"/>
  <c r="CM68" i="14"/>
  <c r="GB68" i="9"/>
  <c r="GC68" i="9"/>
  <c r="B68" i="14"/>
  <c r="CQ68" i="9"/>
  <c r="GD68" i="9"/>
  <c r="I68" i="7"/>
  <c r="CR8" i="14"/>
  <c r="C8" i="19"/>
  <c r="BE7" i="19"/>
  <c r="BE61" i="19"/>
  <c r="W44" i="18"/>
  <c r="CN69" i="14"/>
  <c r="C69" i="14"/>
  <c r="CR69" i="9"/>
  <c r="D69" i="14"/>
  <c r="CS69" i="9"/>
  <c r="E69" i="14"/>
  <c r="CT69" i="9"/>
  <c r="F69" i="14"/>
  <c r="CU69" i="9"/>
  <c r="G69" i="14"/>
  <c r="CV69" i="9"/>
  <c r="H69" i="14"/>
  <c r="CW69" i="9"/>
  <c r="I69" i="14"/>
  <c r="CX69" i="9"/>
  <c r="J69" i="14"/>
  <c r="CY69" i="9"/>
  <c r="K69" i="14"/>
  <c r="CZ69" i="9"/>
  <c r="L69" i="14"/>
  <c r="DA69" i="9"/>
  <c r="M69" i="14"/>
  <c r="DB69" i="9"/>
  <c r="N69" i="14"/>
  <c r="DC69" i="9"/>
  <c r="O69" i="14"/>
  <c r="DD69" i="9"/>
  <c r="P69" i="14"/>
  <c r="DE69" i="9"/>
  <c r="Q69" i="14"/>
  <c r="DF69" i="9"/>
  <c r="R69" i="14"/>
  <c r="DG69" i="9"/>
  <c r="S69" i="14"/>
  <c r="DH69" i="9"/>
  <c r="T69" i="14"/>
  <c r="DI69" i="9"/>
  <c r="U69" i="14"/>
  <c r="DJ69" i="9"/>
  <c r="V69" i="14"/>
  <c r="DK69" i="9"/>
  <c r="W69" i="14"/>
  <c r="DL69" i="9"/>
  <c r="X69" i="14"/>
  <c r="DM69" i="9"/>
  <c r="Y69" i="14"/>
  <c r="DN69" i="9"/>
  <c r="Z69" i="14"/>
  <c r="DO69" i="9"/>
  <c r="AA69" i="14"/>
  <c r="DP69" i="9"/>
  <c r="AB69" i="14"/>
  <c r="DQ69" i="9"/>
  <c r="AC69" i="14"/>
  <c r="DR69" i="9"/>
  <c r="AD69" i="14"/>
  <c r="DS69" i="9"/>
  <c r="AE69" i="14"/>
  <c r="DT69" i="9"/>
  <c r="AF69" i="14"/>
  <c r="DU69" i="9"/>
  <c r="AG69" i="14"/>
  <c r="DV69" i="9"/>
  <c r="AH69" i="14"/>
  <c r="DW69" i="9"/>
  <c r="AI69" i="14"/>
  <c r="DX69" i="9"/>
  <c r="AJ69" i="14"/>
  <c r="DY69" i="9"/>
  <c r="AK69" i="14"/>
  <c r="DZ69" i="9"/>
  <c r="AL69" i="14"/>
  <c r="EA69" i="9"/>
  <c r="AM69" i="14"/>
  <c r="EB69" i="9"/>
  <c r="AN69" i="14"/>
  <c r="EC69" i="9"/>
  <c r="AO69" i="14"/>
  <c r="ED69" i="9"/>
  <c r="AP69" i="14"/>
  <c r="EE69" i="9"/>
  <c r="AQ69" i="14"/>
  <c r="EF69" i="9"/>
  <c r="AR69" i="14"/>
  <c r="EG69" i="9"/>
  <c r="AS69" i="14"/>
  <c r="EH69" i="9"/>
  <c r="AT69" i="14"/>
  <c r="EI69" i="9"/>
  <c r="AU69" i="14"/>
  <c r="EJ69" i="9"/>
  <c r="AV69" i="14"/>
  <c r="EK69" i="9"/>
  <c r="AW69" i="14"/>
  <c r="EL69" i="9"/>
  <c r="AX69" i="14"/>
  <c r="EM69" i="9"/>
  <c r="AY69" i="14"/>
  <c r="EN69" i="9"/>
  <c r="AZ69" i="14"/>
  <c r="EO69" i="9"/>
  <c r="BA69" i="14"/>
  <c r="EP69" i="9"/>
  <c r="BB69" i="14"/>
  <c r="EQ69" i="9"/>
  <c r="BC69" i="14"/>
  <c r="ER69" i="9"/>
  <c r="BD69" i="14"/>
  <c r="ES69" i="9"/>
  <c r="BE69" i="14"/>
  <c r="ET69" i="9"/>
  <c r="BF69" i="14"/>
  <c r="EU69" i="9"/>
  <c r="BG69" i="14"/>
  <c r="EV69" i="9"/>
  <c r="BH69" i="14"/>
  <c r="EW69" i="9"/>
  <c r="BI69" i="14"/>
  <c r="EX69" i="9"/>
  <c r="BJ69" i="14"/>
  <c r="EY69" i="9"/>
  <c r="BK69" i="14"/>
  <c r="EZ69" i="9"/>
  <c r="BL69" i="14"/>
  <c r="FA69" i="9"/>
  <c r="BM69" i="14"/>
  <c r="FB69" i="9"/>
  <c r="BN69" i="14"/>
  <c r="FC69" i="9"/>
  <c r="BO69" i="14"/>
  <c r="FD69" i="9"/>
  <c r="BP69" i="14"/>
  <c r="FE69" i="9"/>
  <c r="BQ69" i="14"/>
  <c r="FF69" i="9"/>
  <c r="BR69" i="14"/>
  <c r="FG69" i="9"/>
  <c r="BS69" i="14"/>
  <c r="FH69" i="9"/>
  <c r="BT69" i="14"/>
  <c r="FI69" i="9"/>
  <c r="BU69" i="14"/>
  <c r="FJ69" i="9"/>
  <c r="BV69" i="14"/>
  <c r="FK69" i="9"/>
  <c r="BW69" i="14"/>
  <c r="FL69" i="9"/>
  <c r="BX69" i="14"/>
  <c r="FM69" i="9"/>
  <c r="BY69" i="14"/>
  <c r="FN69" i="9"/>
  <c r="BZ69" i="14"/>
  <c r="FO69" i="9"/>
  <c r="CA69" i="14"/>
  <c r="FP69" i="9"/>
  <c r="CB69" i="14"/>
  <c r="FQ69" i="9"/>
  <c r="CC69" i="14"/>
  <c r="FR69" i="9"/>
  <c r="CD69" i="14"/>
  <c r="FS69" i="9"/>
  <c r="CE69" i="14"/>
  <c r="FT69" i="9"/>
  <c r="CF69" i="14"/>
  <c r="FU69" i="9"/>
  <c r="CG69" i="14"/>
  <c r="FV69" i="9"/>
  <c r="CH69" i="14"/>
  <c r="FW69" i="9"/>
  <c r="CI69" i="14"/>
  <c r="FX69" i="9"/>
  <c r="CJ69" i="14"/>
  <c r="FY69" i="9"/>
  <c r="CK69" i="14"/>
  <c r="FZ69" i="9"/>
  <c r="CL69" i="14"/>
  <c r="GA69" i="9"/>
  <c r="CM69" i="14"/>
  <c r="GB69" i="9"/>
  <c r="GC69" i="9"/>
  <c r="B69" i="14"/>
  <c r="CQ69" i="9"/>
  <c r="GD69" i="9"/>
  <c r="I69" i="7"/>
  <c r="CS9" i="14"/>
  <c r="D9" i="19"/>
  <c r="BF7" i="19"/>
  <c r="BF61" i="19"/>
  <c r="X44" i="18"/>
  <c r="CN70" i="14"/>
  <c r="C70" i="14"/>
  <c r="CR70" i="9"/>
  <c r="D70" i="14"/>
  <c r="CS70" i="9"/>
  <c r="E70" i="14"/>
  <c r="CT70" i="9"/>
  <c r="F70" i="14"/>
  <c r="CU70" i="9"/>
  <c r="G70" i="14"/>
  <c r="CV70" i="9"/>
  <c r="H70" i="14"/>
  <c r="CW70" i="9"/>
  <c r="I70" i="14"/>
  <c r="CX70" i="9"/>
  <c r="J70" i="14"/>
  <c r="CY70" i="9"/>
  <c r="K70" i="14"/>
  <c r="CZ70" i="9"/>
  <c r="L70" i="14"/>
  <c r="DA70" i="9"/>
  <c r="M70" i="14"/>
  <c r="DB70" i="9"/>
  <c r="N70" i="14"/>
  <c r="DC70" i="9"/>
  <c r="O70" i="14"/>
  <c r="DD70" i="9"/>
  <c r="P70" i="14"/>
  <c r="DE70" i="9"/>
  <c r="Q70" i="14"/>
  <c r="DF70" i="9"/>
  <c r="R70" i="14"/>
  <c r="DG70" i="9"/>
  <c r="S70" i="14"/>
  <c r="DH70" i="9"/>
  <c r="T70" i="14"/>
  <c r="DI70" i="9"/>
  <c r="U70" i="14"/>
  <c r="DJ70" i="9"/>
  <c r="V70" i="14"/>
  <c r="DK70" i="9"/>
  <c r="W70" i="14"/>
  <c r="DL70" i="9"/>
  <c r="X70" i="14"/>
  <c r="DM70" i="9"/>
  <c r="Y70" i="14"/>
  <c r="DN70" i="9"/>
  <c r="Z70" i="14"/>
  <c r="DO70" i="9"/>
  <c r="AA70" i="14"/>
  <c r="DP70" i="9"/>
  <c r="AB70" i="14"/>
  <c r="DQ70" i="9"/>
  <c r="AC70" i="14"/>
  <c r="DR70" i="9"/>
  <c r="AD70" i="14"/>
  <c r="DS70" i="9"/>
  <c r="AE70" i="14"/>
  <c r="DT70" i="9"/>
  <c r="AF70" i="14"/>
  <c r="DU70" i="9"/>
  <c r="AG70" i="14"/>
  <c r="DV70" i="9"/>
  <c r="AH70" i="14"/>
  <c r="DW70" i="9"/>
  <c r="AI70" i="14"/>
  <c r="DX70" i="9"/>
  <c r="AJ70" i="14"/>
  <c r="DY70" i="9"/>
  <c r="AK70" i="14"/>
  <c r="DZ70" i="9"/>
  <c r="AL70" i="14"/>
  <c r="EA70" i="9"/>
  <c r="AM70" i="14"/>
  <c r="EB70" i="9"/>
  <c r="AN70" i="14"/>
  <c r="EC70" i="9"/>
  <c r="AO70" i="14"/>
  <c r="ED70" i="9"/>
  <c r="AP70" i="14"/>
  <c r="EE70" i="9"/>
  <c r="AQ70" i="14"/>
  <c r="EF70" i="9"/>
  <c r="AR70" i="14"/>
  <c r="EG70" i="9"/>
  <c r="AS70" i="14"/>
  <c r="EH70" i="9"/>
  <c r="AT70" i="14"/>
  <c r="EI70" i="9"/>
  <c r="AU70" i="14"/>
  <c r="EJ70" i="9"/>
  <c r="AV70" i="14"/>
  <c r="EK70" i="9"/>
  <c r="AW70" i="14"/>
  <c r="EL70" i="9"/>
  <c r="AX70" i="14"/>
  <c r="EM70" i="9"/>
  <c r="AY70" i="14"/>
  <c r="EN70" i="9"/>
  <c r="AZ70" i="14"/>
  <c r="EO70" i="9"/>
  <c r="BA70" i="14"/>
  <c r="EP70" i="9"/>
  <c r="BB70" i="14"/>
  <c r="EQ70" i="9"/>
  <c r="BC70" i="14"/>
  <c r="ER70" i="9"/>
  <c r="BD70" i="14"/>
  <c r="ES70" i="9"/>
  <c r="BE70" i="14"/>
  <c r="ET70" i="9"/>
  <c r="BF70" i="14"/>
  <c r="EU70" i="9"/>
  <c r="BG70" i="14"/>
  <c r="EV70" i="9"/>
  <c r="BH70" i="14"/>
  <c r="EW70" i="9"/>
  <c r="BI70" i="14"/>
  <c r="EX70" i="9"/>
  <c r="BJ70" i="14"/>
  <c r="EY70" i="9"/>
  <c r="BK70" i="14"/>
  <c r="EZ70" i="9"/>
  <c r="BL70" i="14"/>
  <c r="FA70" i="9"/>
  <c r="BM70" i="14"/>
  <c r="FB70" i="9"/>
  <c r="BN70" i="14"/>
  <c r="FC70" i="9"/>
  <c r="BO70" i="14"/>
  <c r="FD70" i="9"/>
  <c r="BP70" i="14"/>
  <c r="FE70" i="9"/>
  <c r="BQ70" i="14"/>
  <c r="FF70" i="9"/>
  <c r="BR70" i="14"/>
  <c r="FG70" i="9"/>
  <c r="BS70" i="14"/>
  <c r="FH70" i="9"/>
  <c r="BT70" i="14"/>
  <c r="FI70" i="9"/>
  <c r="BU70" i="14"/>
  <c r="FJ70" i="9"/>
  <c r="BV70" i="14"/>
  <c r="FK70" i="9"/>
  <c r="BW70" i="14"/>
  <c r="FL70" i="9"/>
  <c r="BX70" i="14"/>
  <c r="FM70" i="9"/>
  <c r="BY70" i="14"/>
  <c r="FN70" i="9"/>
  <c r="BZ70" i="14"/>
  <c r="FO70" i="9"/>
  <c r="CA70" i="14"/>
  <c r="FP70" i="9"/>
  <c r="CB70" i="14"/>
  <c r="FQ70" i="9"/>
  <c r="CC70" i="14"/>
  <c r="FR70" i="9"/>
  <c r="CD70" i="14"/>
  <c r="FS70" i="9"/>
  <c r="CE70" i="14"/>
  <c r="FT70" i="9"/>
  <c r="CF70" i="14"/>
  <c r="FU70" i="9"/>
  <c r="CG70" i="14"/>
  <c r="FV70" i="9"/>
  <c r="CH70" i="14"/>
  <c r="FW70" i="9"/>
  <c r="CI70" i="14"/>
  <c r="FX70" i="9"/>
  <c r="CJ70" i="14"/>
  <c r="FY70" i="9"/>
  <c r="CK70" i="14"/>
  <c r="FZ70" i="9"/>
  <c r="CL70" i="14"/>
  <c r="GA70" i="9"/>
  <c r="CM70" i="14"/>
  <c r="GB70" i="9"/>
  <c r="GC70" i="9"/>
  <c r="B70" i="14"/>
  <c r="CQ70" i="9"/>
  <c r="GD70" i="9"/>
  <c r="I70" i="7"/>
  <c r="CT10" i="14"/>
  <c r="E10" i="19"/>
  <c r="BG7" i="19"/>
  <c r="BG61" i="19"/>
  <c r="Y44" i="18"/>
  <c r="CU11" i="14"/>
  <c r="F11" i="19"/>
  <c r="BH7" i="19"/>
  <c r="BH61" i="19"/>
  <c r="Z44" i="18"/>
  <c r="CV12" i="14"/>
  <c r="G12" i="19"/>
  <c r="BI7" i="19"/>
  <c r="BI61" i="19"/>
  <c r="AA44" i="18"/>
  <c r="CW13" i="14"/>
  <c r="H13" i="19"/>
  <c r="BJ7" i="19"/>
  <c r="BJ61" i="19"/>
  <c r="AB44" i="18"/>
  <c r="CX14" i="14"/>
  <c r="I14" i="19"/>
  <c r="BK7" i="19"/>
  <c r="BK61" i="19"/>
  <c r="AC44" i="18"/>
  <c r="CY15" i="14"/>
  <c r="J15" i="19"/>
  <c r="BL7" i="19"/>
  <c r="BL61" i="19"/>
  <c r="AD44" i="18"/>
  <c r="CZ16" i="14"/>
  <c r="K16" i="19"/>
  <c r="BM7" i="19"/>
  <c r="BM61" i="19"/>
  <c r="AE44" i="18"/>
  <c r="DA17" i="14"/>
  <c r="L17" i="19"/>
  <c r="BN7" i="19"/>
  <c r="BN61" i="19"/>
  <c r="AF44" i="18"/>
  <c r="DB18" i="14"/>
  <c r="M18" i="19"/>
  <c r="BO7" i="19"/>
  <c r="BO61" i="19"/>
  <c r="AG44" i="18"/>
  <c r="DC19" i="14"/>
  <c r="N19" i="19"/>
  <c r="BP7" i="19"/>
  <c r="BP61" i="19"/>
  <c r="AH44" i="18"/>
  <c r="DD20" i="14"/>
  <c r="O20" i="19"/>
  <c r="BQ7" i="19"/>
  <c r="BQ61" i="19"/>
  <c r="AI44" i="18"/>
  <c r="DE21" i="14"/>
  <c r="P21" i="19"/>
  <c r="BR7" i="19"/>
  <c r="BR61" i="19"/>
  <c r="AJ44" i="18"/>
  <c r="DF22" i="14"/>
  <c r="Q22" i="19"/>
  <c r="BS7" i="19"/>
  <c r="BS61" i="19"/>
  <c r="AK44" i="18"/>
  <c r="DG23" i="14"/>
  <c r="R23" i="19"/>
  <c r="BT7" i="19"/>
  <c r="BT61" i="19"/>
  <c r="AL44" i="18"/>
  <c r="DH24" i="14"/>
  <c r="S24" i="19"/>
  <c r="BU7" i="19"/>
  <c r="BU61" i="19"/>
  <c r="AM44" i="18"/>
  <c r="DI25" i="14"/>
  <c r="T25" i="19"/>
  <c r="BV7" i="19"/>
  <c r="BV61" i="19"/>
  <c r="AN44" i="18"/>
  <c r="DJ26" i="14"/>
  <c r="U26" i="19"/>
  <c r="BW7" i="19"/>
  <c r="BW61" i="19"/>
  <c r="AO44" i="18"/>
  <c r="DK27" i="14"/>
  <c r="V27" i="19"/>
  <c r="BX7" i="19"/>
  <c r="BX61" i="19"/>
  <c r="AP44" i="18"/>
  <c r="DL28" i="14"/>
  <c r="W28" i="19"/>
  <c r="BY7" i="19"/>
  <c r="BY61" i="19"/>
  <c r="AQ44" i="18"/>
  <c r="DM29" i="14"/>
  <c r="X29" i="19"/>
  <c r="BZ7" i="19"/>
  <c r="BZ61" i="19"/>
  <c r="AR44" i="18"/>
  <c r="DN30" i="14"/>
  <c r="Y30" i="19"/>
  <c r="CA7" i="19"/>
  <c r="CA61" i="19"/>
  <c r="AS44" i="18"/>
  <c r="DO31" i="14"/>
  <c r="Z31" i="19"/>
  <c r="CB7" i="19"/>
  <c r="CB61" i="19"/>
  <c r="AT44" i="18"/>
  <c r="DP32" i="14"/>
  <c r="AA32" i="19"/>
  <c r="CC7" i="19"/>
  <c r="CC61" i="19"/>
  <c r="AU44" i="18"/>
  <c r="DQ33" i="14"/>
  <c r="AB33" i="19"/>
  <c r="CD7" i="19"/>
  <c r="CD61" i="19"/>
  <c r="AV44" i="18"/>
  <c r="DR34" i="14"/>
  <c r="AC34" i="19"/>
  <c r="CE7" i="19"/>
  <c r="CE61" i="19"/>
  <c r="AW44" i="18"/>
  <c r="DS35" i="14"/>
  <c r="AD35" i="19"/>
  <c r="CF7" i="19"/>
  <c r="CF61" i="19"/>
  <c r="AX44" i="18"/>
  <c r="DT36" i="14"/>
  <c r="AE36" i="19"/>
  <c r="CG7" i="19"/>
  <c r="CG61" i="19"/>
  <c r="AY44" i="18"/>
  <c r="DU37" i="14"/>
  <c r="AF37" i="19"/>
  <c r="CH7" i="19"/>
  <c r="CH61" i="19"/>
  <c r="AZ44" i="18"/>
  <c r="DV38" i="14"/>
  <c r="AG38" i="19"/>
  <c r="CI7" i="19"/>
  <c r="CI61" i="19"/>
  <c r="BA44" i="18"/>
  <c r="DW39" i="14"/>
  <c r="AH39" i="19"/>
  <c r="CJ7" i="19"/>
  <c r="CJ61" i="19"/>
  <c r="BB44" i="18"/>
  <c r="DX40" i="14"/>
  <c r="AI40" i="19"/>
  <c r="CK7" i="19"/>
  <c r="CK61" i="19"/>
  <c r="BC44" i="18"/>
  <c r="DY41" i="14"/>
  <c r="AJ41" i="19"/>
  <c r="CL7" i="19"/>
  <c r="CL61" i="19"/>
  <c r="BD44" i="18"/>
  <c r="DZ42" i="14"/>
  <c r="AK42" i="19"/>
  <c r="CM7" i="19"/>
  <c r="CM61" i="19"/>
  <c r="BE44" i="18"/>
  <c r="EA43" i="14"/>
  <c r="AL43" i="19"/>
  <c r="CN7" i="19"/>
  <c r="CN61" i="19"/>
  <c r="BF44" i="18"/>
  <c r="EB44" i="14"/>
  <c r="AM44" i="19"/>
  <c r="CO7" i="19"/>
  <c r="CO61" i="19"/>
  <c r="BG44" i="18"/>
  <c r="EC45" i="14"/>
  <c r="AN45" i="19"/>
  <c r="CP7" i="19"/>
  <c r="CP61" i="19"/>
  <c r="BH44" i="18"/>
  <c r="ED46" i="14"/>
  <c r="AO46" i="19"/>
  <c r="CQ7" i="19"/>
  <c r="CQ61" i="19"/>
  <c r="BI44" i="18"/>
  <c r="EE47" i="14"/>
  <c r="AP47" i="19"/>
  <c r="CR7" i="19"/>
  <c r="CR61" i="19"/>
  <c r="BJ44" i="18"/>
  <c r="EF48" i="14"/>
  <c r="AQ48" i="19"/>
  <c r="CS7" i="19"/>
  <c r="CS61" i="19"/>
  <c r="BK44" i="18"/>
  <c r="EG49" i="14"/>
  <c r="AR49" i="19"/>
  <c r="CT7" i="19"/>
  <c r="CT61" i="19"/>
  <c r="BL44" i="18"/>
  <c r="EH50" i="14"/>
  <c r="AS50" i="19"/>
  <c r="CU7" i="19"/>
  <c r="CU61" i="19"/>
  <c r="BM44" i="18"/>
  <c r="EI51" i="14"/>
  <c r="AT51" i="19"/>
  <c r="CV7" i="19"/>
  <c r="CV61" i="19"/>
  <c r="BN44" i="18"/>
  <c r="EJ52" i="14"/>
  <c r="AU52" i="19"/>
  <c r="CW7" i="19"/>
  <c r="CW61" i="19"/>
  <c r="BO44" i="18"/>
  <c r="CX61" i="19"/>
  <c r="BP44" i="18"/>
  <c r="CY7" i="19"/>
  <c r="CY61" i="19"/>
  <c r="BQ44" i="18"/>
  <c r="CZ7" i="19"/>
  <c r="CZ61" i="19"/>
  <c r="BR44" i="18"/>
  <c r="DA7" i="19"/>
  <c r="DA61" i="19"/>
  <c r="BS44" i="18"/>
  <c r="T44" i="18"/>
  <c r="DT44" i="18"/>
  <c r="DV44" i="18"/>
  <c r="BU44" i="18"/>
  <c r="DW44" i="18"/>
  <c r="DX44" i="18"/>
  <c r="DZ44" i="18"/>
  <c r="EA44" i="18"/>
  <c r="EC44" i="18"/>
  <c r="Q45" i="18"/>
  <c r="R45" i="18"/>
  <c r="O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AK45" i="18"/>
  <c r="AL45" i="18"/>
  <c r="AM45" i="18"/>
  <c r="AN45" i="18"/>
  <c r="AO45" i="18"/>
  <c r="AP45" i="18"/>
  <c r="AQ45" i="18"/>
  <c r="AR45" i="18"/>
  <c r="AS45" i="18"/>
  <c r="AT45" i="18"/>
  <c r="AU45" i="18"/>
  <c r="AV45" i="18"/>
  <c r="AW45" i="18"/>
  <c r="AX45" i="18"/>
  <c r="AY45" i="18"/>
  <c r="AZ45" i="18"/>
  <c r="BA45" i="18"/>
  <c r="BB45" i="18"/>
  <c r="BC45" i="18"/>
  <c r="BD45" i="18"/>
  <c r="BE45" i="18"/>
  <c r="BF45" i="18"/>
  <c r="BG45" i="18"/>
  <c r="BH45" i="18"/>
  <c r="BI45" i="18"/>
  <c r="BJ45" i="18"/>
  <c r="BK45" i="18"/>
  <c r="BL45" i="18"/>
  <c r="BM45" i="18"/>
  <c r="BN45" i="18"/>
  <c r="BO45" i="18"/>
  <c r="BP45" i="18"/>
  <c r="BQ45" i="18"/>
  <c r="BR45" i="18"/>
  <c r="BS45" i="18"/>
  <c r="T45" i="18"/>
  <c r="DT45" i="18"/>
  <c r="DV45" i="18"/>
  <c r="BU45" i="18"/>
  <c r="DW45" i="18"/>
  <c r="DX45" i="18"/>
  <c r="DZ45" i="18"/>
  <c r="EA45" i="18"/>
  <c r="EC45" i="18"/>
  <c r="Q46" i="18"/>
  <c r="R46" i="18"/>
  <c r="O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AH46" i="18"/>
  <c r="AI46" i="18"/>
  <c r="AJ46" i="18"/>
  <c r="AK46" i="18"/>
  <c r="AL46" i="18"/>
  <c r="AM46" i="18"/>
  <c r="AN46" i="18"/>
  <c r="AO46" i="18"/>
  <c r="AP46" i="18"/>
  <c r="AQ46" i="18"/>
  <c r="AR46" i="18"/>
  <c r="AS46" i="18"/>
  <c r="AT46" i="18"/>
  <c r="AU46" i="18"/>
  <c r="AV46" i="18"/>
  <c r="AW46" i="18"/>
  <c r="AX46" i="18"/>
  <c r="AY46" i="18"/>
  <c r="AZ46" i="18"/>
  <c r="BA46" i="18"/>
  <c r="BB46" i="18"/>
  <c r="BC46" i="18"/>
  <c r="BD46" i="18"/>
  <c r="BE46" i="18"/>
  <c r="BF46" i="18"/>
  <c r="BG46" i="18"/>
  <c r="BH46" i="18"/>
  <c r="BI46" i="18"/>
  <c r="BJ46" i="18"/>
  <c r="BK46" i="18"/>
  <c r="BL46" i="18"/>
  <c r="BM46" i="18"/>
  <c r="BN46" i="18"/>
  <c r="BO46" i="18"/>
  <c r="BP46" i="18"/>
  <c r="BQ46" i="18"/>
  <c r="BR46" i="18"/>
  <c r="BS46" i="18"/>
  <c r="T46" i="18"/>
  <c r="DT46" i="18"/>
  <c r="DV46" i="18"/>
  <c r="BU46" i="18"/>
  <c r="DW46" i="18"/>
  <c r="DX46" i="18"/>
  <c r="DZ46" i="18"/>
  <c r="EA46" i="18"/>
  <c r="EC46" i="18"/>
  <c r="CQ14" i="14"/>
  <c r="B14" i="19"/>
  <c r="BD14" i="19"/>
  <c r="BD68" i="19"/>
  <c r="Q47" i="18"/>
  <c r="R47" i="18"/>
  <c r="O47" i="18"/>
  <c r="V47" i="18"/>
  <c r="CR15" i="14"/>
  <c r="C15" i="19"/>
  <c r="BE14" i="19"/>
  <c r="BE68" i="19"/>
  <c r="W47" i="18"/>
  <c r="CS16" i="14"/>
  <c r="D16" i="19"/>
  <c r="BF14" i="19"/>
  <c r="BF68" i="19"/>
  <c r="X47" i="18"/>
  <c r="CT17" i="14"/>
  <c r="E17" i="19"/>
  <c r="BG14" i="19"/>
  <c r="BG68" i="19"/>
  <c r="Y47" i="18"/>
  <c r="CU18" i="14"/>
  <c r="F18" i="19"/>
  <c r="BH14" i="19"/>
  <c r="BH68" i="19"/>
  <c r="Z47" i="18"/>
  <c r="CV19" i="14"/>
  <c r="G19" i="19"/>
  <c r="BI14" i="19"/>
  <c r="BI68" i="19"/>
  <c r="AA47" i="18"/>
  <c r="CW20" i="14"/>
  <c r="H20" i="19"/>
  <c r="BJ14" i="19"/>
  <c r="BJ68" i="19"/>
  <c r="AB47" i="18"/>
  <c r="CX21" i="14"/>
  <c r="I21" i="19"/>
  <c r="BK14" i="19"/>
  <c r="BK68" i="19"/>
  <c r="AC47" i="18"/>
  <c r="CY22" i="14"/>
  <c r="J22" i="19"/>
  <c r="BL14" i="19"/>
  <c r="BL68" i="19"/>
  <c r="AD47" i="18"/>
  <c r="CZ23" i="14"/>
  <c r="K23" i="19"/>
  <c r="BM14" i="19"/>
  <c r="BM68" i="19"/>
  <c r="AE47" i="18"/>
  <c r="DA24" i="14"/>
  <c r="L24" i="19"/>
  <c r="BN14" i="19"/>
  <c r="BN68" i="19"/>
  <c r="AF47" i="18"/>
  <c r="DB25" i="14"/>
  <c r="M25" i="19"/>
  <c r="BO14" i="19"/>
  <c r="BO68" i="19"/>
  <c r="AG47" i="18"/>
  <c r="DC26" i="14"/>
  <c r="N26" i="19"/>
  <c r="BP14" i="19"/>
  <c r="BP68" i="19"/>
  <c r="AH47" i="18"/>
  <c r="DD27" i="14"/>
  <c r="O27" i="19"/>
  <c r="BQ14" i="19"/>
  <c r="BQ68" i="19"/>
  <c r="AI47" i="18"/>
  <c r="DE28" i="14"/>
  <c r="P28" i="19"/>
  <c r="BR14" i="19"/>
  <c r="BR68" i="19"/>
  <c r="AJ47" i="18"/>
  <c r="DF29" i="14"/>
  <c r="Q29" i="19"/>
  <c r="BS14" i="19"/>
  <c r="BS68" i="19"/>
  <c r="AK47" i="18"/>
  <c r="DG30" i="14"/>
  <c r="R30" i="19"/>
  <c r="BT14" i="19"/>
  <c r="BT68" i="19"/>
  <c r="AL47" i="18"/>
  <c r="DH31" i="14"/>
  <c r="S31" i="19"/>
  <c r="BU14" i="19"/>
  <c r="BU68" i="19"/>
  <c r="AM47" i="18"/>
  <c r="DI32" i="14"/>
  <c r="T32" i="19"/>
  <c r="BV14" i="19"/>
  <c r="BV68" i="19"/>
  <c r="AN47" i="18"/>
  <c r="DJ33" i="14"/>
  <c r="U33" i="19"/>
  <c r="BW14" i="19"/>
  <c r="BW68" i="19"/>
  <c r="AO47" i="18"/>
  <c r="DK34" i="14"/>
  <c r="V34" i="19"/>
  <c r="BX14" i="19"/>
  <c r="BX68" i="19"/>
  <c r="AP47" i="18"/>
  <c r="DL35" i="14"/>
  <c r="W35" i="19"/>
  <c r="BY14" i="19"/>
  <c r="BY68" i="19"/>
  <c r="AQ47" i="18"/>
  <c r="DM36" i="14"/>
  <c r="X36" i="19"/>
  <c r="BZ14" i="19"/>
  <c r="BZ68" i="19"/>
  <c r="AR47" i="18"/>
  <c r="DN37" i="14"/>
  <c r="Y37" i="19"/>
  <c r="CA14" i="19"/>
  <c r="CA68" i="19"/>
  <c r="AS47" i="18"/>
  <c r="DO38" i="14"/>
  <c r="Z38" i="19"/>
  <c r="CB14" i="19"/>
  <c r="CB68" i="19"/>
  <c r="AT47" i="18"/>
  <c r="DP39" i="14"/>
  <c r="AA39" i="19"/>
  <c r="CC14" i="19"/>
  <c r="CC68" i="19"/>
  <c r="AU47" i="18"/>
  <c r="DQ40" i="14"/>
  <c r="AB40" i="19"/>
  <c r="CD14" i="19"/>
  <c r="CD68" i="19"/>
  <c r="AV47" i="18"/>
  <c r="DR41" i="14"/>
  <c r="AC41" i="19"/>
  <c r="CE14" i="19"/>
  <c r="CE68" i="19"/>
  <c r="AW47" i="18"/>
  <c r="DS42" i="14"/>
  <c r="AD42" i="19"/>
  <c r="CF14" i="19"/>
  <c r="CF68" i="19"/>
  <c r="AX47" i="18"/>
  <c r="DT43" i="14"/>
  <c r="AE43" i="19"/>
  <c r="CG14" i="19"/>
  <c r="CG68" i="19"/>
  <c r="AY47" i="18"/>
  <c r="DU44" i="14"/>
  <c r="AF44" i="19"/>
  <c r="CH14" i="19"/>
  <c r="CH68" i="19"/>
  <c r="AZ47" i="18"/>
  <c r="DV45" i="14"/>
  <c r="AG45" i="19"/>
  <c r="CI14" i="19"/>
  <c r="CI68" i="19"/>
  <c r="BA47" i="18"/>
  <c r="DW46" i="14"/>
  <c r="AH46" i="19"/>
  <c r="CJ14" i="19"/>
  <c r="CJ68" i="19"/>
  <c r="BB47" i="18"/>
  <c r="DX47" i="14"/>
  <c r="AI47" i="19"/>
  <c r="CK14" i="19"/>
  <c r="CK68" i="19"/>
  <c r="BC47" i="18"/>
  <c r="DY48" i="14"/>
  <c r="AJ48" i="19"/>
  <c r="CL14" i="19"/>
  <c r="CL68" i="19"/>
  <c r="BD47" i="18"/>
  <c r="DZ49" i="14"/>
  <c r="AK49" i="19"/>
  <c r="CM14" i="19"/>
  <c r="CM68" i="19"/>
  <c r="BE47" i="18"/>
  <c r="EA50" i="14"/>
  <c r="AL50" i="19"/>
  <c r="CN14" i="19"/>
  <c r="CN68" i="19"/>
  <c r="BF47" i="18"/>
  <c r="EB51" i="14"/>
  <c r="AM51" i="19"/>
  <c r="CO14" i="19"/>
  <c r="CO68" i="19"/>
  <c r="BG47" i="18"/>
  <c r="EC52" i="14"/>
  <c r="AN52" i="19"/>
  <c r="CP14" i="19"/>
  <c r="CP68" i="19"/>
  <c r="BH47" i="18"/>
  <c r="CQ68" i="19"/>
  <c r="BI47" i="18"/>
  <c r="CR14" i="19"/>
  <c r="CR68" i="19"/>
  <c r="BJ47" i="18"/>
  <c r="CS14" i="19"/>
  <c r="CS68" i="19"/>
  <c r="BK47" i="18"/>
  <c r="CT14" i="19"/>
  <c r="CT68" i="19"/>
  <c r="BL47" i="18"/>
  <c r="CU14" i="19"/>
  <c r="CU68" i="19"/>
  <c r="BM47" i="18"/>
  <c r="CV14" i="19"/>
  <c r="CV68" i="19"/>
  <c r="BN47" i="18"/>
  <c r="CW14" i="19"/>
  <c r="CW68" i="19"/>
  <c r="BO47" i="18"/>
  <c r="CX14" i="19"/>
  <c r="CX68" i="19"/>
  <c r="BP47" i="18"/>
  <c r="CY14" i="19"/>
  <c r="CY68" i="19"/>
  <c r="BQ47" i="18"/>
  <c r="CZ14" i="19"/>
  <c r="CZ68" i="19"/>
  <c r="BR47" i="18"/>
  <c r="DA14" i="19"/>
  <c r="DA68" i="19"/>
  <c r="BS47" i="18"/>
  <c r="T47" i="18"/>
  <c r="DT47" i="18"/>
  <c r="DV47" i="18"/>
  <c r="BU47" i="18"/>
  <c r="DW47" i="18"/>
  <c r="DX47" i="18"/>
  <c r="DZ47" i="18"/>
  <c r="EA47" i="18"/>
  <c r="EC47" i="18"/>
  <c r="Q48" i="18"/>
  <c r="R48" i="18"/>
  <c r="O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AN48" i="18"/>
  <c r="AO48" i="18"/>
  <c r="AP48" i="18"/>
  <c r="AQ48" i="18"/>
  <c r="AR48" i="18"/>
  <c r="AS48" i="18"/>
  <c r="AT48" i="18"/>
  <c r="AU48" i="18"/>
  <c r="AV48" i="18"/>
  <c r="AW48" i="18"/>
  <c r="AX48" i="18"/>
  <c r="AY48" i="18"/>
  <c r="AZ48" i="18"/>
  <c r="BA48" i="18"/>
  <c r="BB48" i="18"/>
  <c r="BC48" i="18"/>
  <c r="BD48" i="18"/>
  <c r="BE48" i="18"/>
  <c r="BF48" i="18"/>
  <c r="BG48" i="18"/>
  <c r="BH48" i="18"/>
  <c r="BI48" i="18"/>
  <c r="BJ48" i="18"/>
  <c r="BK48" i="18"/>
  <c r="BL48" i="18"/>
  <c r="BM48" i="18"/>
  <c r="BN48" i="18"/>
  <c r="BO48" i="18"/>
  <c r="BP48" i="18"/>
  <c r="BQ48" i="18"/>
  <c r="BR48" i="18"/>
  <c r="BS48" i="18"/>
  <c r="T48" i="18"/>
  <c r="DT48" i="18"/>
  <c r="DV48" i="18"/>
  <c r="BU48" i="18"/>
  <c r="DW48" i="18"/>
  <c r="DX48" i="18"/>
  <c r="DZ48" i="18"/>
  <c r="EA48" i="18"/>
  <c r="EC48" i="18"/>
  <c r="CN65" i="14"/>
  <c r="C65" i="14"/>
  <c r="CR65" i="9"/>
  <c r="D65" i="14"/>
  <c r="CS65" i="9"/>
  <c r="E65" i="14"/>
  <c r="CT65" i="9"/>
  <c r="F65" i="14"/>
  <c r="CU65" i="9"/>
  <c r="G65" i="14"/>
  <c r="CV65" i="9"/>
  <c r="H65" i="14"/>
  <c r="CW65" i="9"/>
  <c r="I65" i="14"/>
  <c r="CX65" i="9"/>
  <c r="J65" i="14"/>
  <c r="CY65" i="9"/>
  <c r="K65" i="14"/>
  <c r="CZ65" i="9"/>
  <c r="L65" i="14"/>
  <c r="DA65" i="9"/>
  <c r="M65" i="14"/>
  <c r="DB65" i="9"/>
  <c r="N65" i="14"/>
  <c r="DC65" i="9"/>
  <c r="O65" i="14"/>
  <c r="DD65" i="9"/>
  <c r="P65" i="14"/>
  <c r="DE65" i="9"/>
  <c r="Q65" i="14"/>
  <c r="DF65" i="9"/>
  <c r="R65" i="14"/>
  <c r="DG65" i="9"/>
  <c r="S65" i="14"/>
  <c r="DH65" i="9"/>
  <c r="T65" i="14"/>
  <c r="DI65" i="9"/>
  <c r="U65" i="14"/>
  <c r="DJ65" i="9"/>
  <c r="V65" i="14"/>
  <c r="DK65" i="9"/>
  <c r="W65" i="14"/>
  <c r="DL65" i="9"/>
  <c r="X65" i="14"/>
  <c r="DM65" i="9"/>
  <c r="Y65" i="14"/>
  <c r="DN65" i="9"/>
  <c r="Z65" i="14"/>
  <c r="DO65" i="9"/>
  <c r="AA65" i="14"/>
  <c r="DP65" i="9"/>
  <c r="AB65" i="14"/>
  <c r="DQ65" i="9"/>
  <c r="AC65" i="14"/>
  <c r="DR65" i="9"/>
  <c r="AD65" i="14"/>
  <c r="DS65" i="9"/>
  <c r="AE65" i="14"/>
  <c r="DT65" i="9"/>
  <c r="AF65" i="14"/>
  <c r="DU65" i="9"/>
  <c r="AG65" i="14"/>
  <c r="DV65" i="9"/>
  <c r="AH65" i="14"/>
  <c r="DW65" i="9"/>
  <c r="AI65" i="14"/>
  <c r="DX65" i="9"/>
  <c r="AJ65" i="14"/>
  <c r="DY65" i="9"/>
  <c r="AK65" i="14"/>
  <c r="DZ65" i="9"/>
  <c r="AL65" i="14"/>
  <c r="EA65" i="9"/>
  <c r="AM65" i="14"/>
  <c r="EB65" i="9"/>
  <c r="AN65" i="14"/>
  <c r="EC65" i="9"/>
  <c r="AO65" i="14"/>
  <c r="ED65" i="9"/>
  <c r="AP65" i="14"/>
  <c r="EE65" i="9"/>
  <c r="AQ65" i="14"/>
  <c r="EF65" i="9"/>
  <c r="AR65" i="14"/>
  <c r="EG65" i="9"/>
  <c r="AS65" i="14"/>
  <c r="EH65" i="9"/>
  <c r="AT65" i="14"/>
  <c r="EI65" i="9"/>
  <c r="AU65" i="14"/>
  <c r="EJ65" i="9"/>
  <c r="AV65" i="14"/>
  <c r="EK65" i="9"/>
  <c r="AW65" i="14"/>
  <c r="EL65" i="9"/>
  <c r="AX65" i="14"/>
  <c r="EM65" i="9"/>
  <c r="AY65" i="14"/>
  <c r="EN65" i="9"/>
  <c r="AZ65" i="14"/>
  <c r="EO65" i="9"/>
  <c r="BA65" i="14"/>
  <c r="EP65" i="9"/>
  <c r="BB65" i="14"/>
  <c r="EQ65" i="9"/>
  <c r="BC65" i="14"/>
  <c r="ER65" i="9"/>
  <c r="BD65" i="14"/>
  <c r="ES65" i="9"/>
  <c r="BE65" i="14"/>
  <c r="ET65" i="9"/>
  <c r="BF65" i="14"/>
  <c r="EU65" i="9"/>
  <c r="BG65" i="14"/>
  <c r="EV65" i="9"/>
  <c r="BH65" i="14"/>
  <c r="EW65" i="9"/>
  <c r="BI65" i="14"/>
  <c r="EX65" i="9"/>
  <c r="BJ65" i="14"/>
  <c r="EY65" i="9"/>
  <c r="BK65" i="14"/>
  <c r="EZ65" i="9"/>
  <c r="BL65" i="14"/>
  <c r="FA65" i="9"/>
  <c r="BM65" i="14"/>
  <c r="FB65" i="9"/>
  <c r="BN65" i="14"/>
  <c r="FC65" i="9"/>
  <c r="BO65" i="14"/>
  <c r="FD65" i="9"/>
  <c r="BP65" i="14"/>
  <c r="FE65" i="9"/>
  <c r="BQ65" i="14"/>
  <c r="FF65" i="9"/>
  <c r="BR65" i="14"/>
  <c r="FG65" i="9"/>
  <c r="BS65" i="14"/>
  <c r="FH65" i="9"/>
  <c r="BT65" i="14"/>
  <c r="FI65" i="9"/>
  <c r="BU65" i="14"/>
  <c r="FJ65" i="9"/>
  <c r="BV65" i="14"/>
  <c r="FK65" i="9"/>
  <c r="BW65" i="14"/>
  <c r="FL65" i="9"/>
  <c r="BX65" i="14"/>
  <c r="FM65" i="9"/>
  <c r="BY65" i="14"/>
  <c r="FN65" i="9"/>
  <c r="BZ65" i="14"/>
  <c r="FO65" i="9"/>
  <c r="CA65" i="14"/>
  <c r="FP65" i="9"/>
  <c r="CB65" i="14"/>
  <c r="FQ65" i="9"/>
  <c r="CC65" i="14"/>
  <c r="FR65" i="9"/>
  <c r="CD65" i="14"/>
  <c r="FS65" i="9"/>
  <c r="CE65" i="14"/>
  <c r="FT65" i="9"/>
  <c r="CF65" i="14"/>
  <c r="FU65" i="9"/>
  <c r="CG65" i="14"/>
  <c r="FV65" i="9"/>
  <c r="CH65" i="14"/>
  <c r="FW65" i="9"/>
  <c r="CI65" i="14"/>
  <c r="FX65" i="9"/>
  <c r="CJ65" i="14"/>
  <c r="FY65" i="9"/>
  <c r="CK65" i="14"/>
  <c r="FZ65" i="9"/>
  <c r="CL65" i="14"/>
  <c r="GA65" i="9"/>
  <c r="CM65" i="14"/>
  <c r="GB65" i="9"/>
  <c r="GC65" i="9"/>
  <c r="B65" i="14"/>
  <c r="CQ65" i="9"/>
  <c r="GD65" i="9"/>
  <c r="I65" i="7"/>
  <c r="CQ5" i="14"/>
  <c r="B5" i="19"/>
  <c r="BD5" i="19"/>
  <c r="BD59" i="19"/>
  <c r="Q49" i="18"/>
  <c r="R49" i="18"/>
  <c r="O49" i="18"/>
  <c r="V49" i="18"/>
  <c r="CN66" i="14"/>
  <c r="C66" i="14"/>
  <c r="CR66" i="9"/>
  <c r="D66" i="14"/>
  <c r="CS66" i="9"/>
  <c r="E66" i="14"/>
  <c r="CT66" i="9"/>
  <c r="F66" i="14"/>
  <c r="CU66" i="9"/>
  <c r="G66" i="14"/>
  <c r="CV66" i="9"/>
  <c r="H66" i="14"/>
  <c r="CW66" i="9"/>
  <c r="I66" i="14"/>
  <c r="CX66" i="9"/>
  <c r="J66" i="14"/>
  <c r="CY66" i="9"/>
  <c r="K66" i="14"/>
  <c r="CZ66" i="9"/>
  <c r="L66" i="14"/>
  <c r="DA66" i="9"/>
  <c r="M66" i="14"/>
  <c r="DB66" i="9"/>
  <c r="N66" i="14"/>
  <c r="DC66" i="9"/>
  <c r="O66" i="14"/>
  <c r="DD66" i="9"/>
  <c r="P66" i="14"/>
  <c r="DE66" i="9"/>
  <c r="Q66" i="14"/>
  <c r="DF66" i="9"/>
  <c r="R66" i="14"/>
  <c r="DG66" i="9"/>
  <c r="S66" i="14"/>
  <c r="DH66" i="9"/>
  <c r="T66" i="14"/>
  <c r="DI66" i="9"/>
  <c r="U66" i="14"/>
  <c r="DJ66" i="9"/>
  <c r="V66" i="14"/>
  <c r="DK66" i="9"/>
  <c r="W66" i="14"/>
  <c r="DL66" i="9"/>
  <c r="X66" i="14"/>
  <c r="DM66" i="9"/>
  <c r="Y66" i="14"/>
  <c r="DN66" i="9"/>
  <c r="Z66" i="14"/>
  <c r="DO66" i="9"/>
  <c r="AA66" i="14"/>
  <c r="DP66" i="9"/>
  <c r="AB66" i="14"/>
  <c r="DQ66" i="9"/>
  <c r="AC66" i="14"/>
  <c r="DR66" i="9"/>
  <c r="AD66" i="14"/>
  <c r="DS66" i="9"/>
  <c r="AE66" i="14"/>
  <c r="DT66" i="9"/>
  <c r="AF66" i="14"/>
  <c r="DU66" i="9"/>
  <c r="AG66" i="14"/>
  <c r="DV66" i="9"/>
  <c r="AH66" i="14"/>
  <c r="DW66" i="9"/>
  <c r="AI66" i="14"/>
  <c r="DX66" i="9"/>
  <c r="AJ66" i="14"/>
  <c r="DY66" i="9"/>
  <c r="AK66" i="14"/>
  <c r="DZ66" i="9"/>
  <c r="AL66" i="14"/>
  <c r="EA66" i="9"/>
  <c r="AM66" i="14"/>
  <c r="EB66" i="9"/>
  <c r="AN66" i="14"/>
  <c r="EC66" i="9"/>
  <c r="AO66" i="14"/>
  <c r="ED66" i="9"/>
  <c r="AP66" i="14"/>
  <c r="EE66" i="9"/>
  <c r="AQ66" i="14"/>
  <c r="EF66" i="9"/>
  <c r="AR66" i="14"/>
  <c r="EG66" i="9"/>
  <c r="AS66" i="14"/>
  <c r="EH66" i="9"/>
  <c r="AT66" i="14"/>
  <c r="EI66" i="9"/>
  <c r="AU66" i="14"/>
  <c r="EJ66" i="9"/>
  <c r="AV66" i="14"/>
  <c r="EK66" i="9"/>
  <c r="AW66" i="14"/>
  <c r="EL66" i="9"/>
  <c r="AX66" i="14"/>
  <c r="EM66" i="9"/>
  <c r="AY66" i="14"/>
  <c r="EN66" i="9"/>
  <c r="AZ66" i="14"/>
  <c r="EO66" i="9"/>
  <c r="BA66" i="14"/>
  <c r="EP66" i="9"/>
  <c r="BB66" i="14"/>
  <c r="EQ66" i="9"/>
  <c r="BC66" i="14"/>
  <c r="ER66" i="9"/>
  <c r="BD66" i="14"/>
  <c r="ES66" i="9"/>
  <c r="BE66" i="14"/>
  <c r="ET66" i="9"/>
  <c r="BF66" i="14"/>
  <c r="EU66" i="9"/>
  <c r="BG66" i="14"/>
  <c r="EV66" i="9"/>
  <c r="BH66" i="14"/>
  <c r="EW66" i="9"/>
  <c r="BI66" i="14"/>
  <c r="EX66" i="9"/>
  <c r="BJ66" i="14"/>
  <c r="EY66" i="9"/>
  <c r="BK66" i="14"/>
  <c r="EZ66" i="9"/>
  <c r="BL66" i="14"/>
  <c r="FA66" i="9"/>
  <c r="BM66" i="14"/>
  <c r="FB66" i="9"/>
  <c r="BN66" i="14"/>
  <c r="FC66" i="9"/>
  <c r="BO66" i="14"/>
  <c r="FD66" i="9"/>
  <c r="BP66" i="14"/>
  <c r="FE66" i="9"/>
  <c r="BQ66" i="14"/>
  <c r="FF66" i="9"/>
  <c r="BR66" i="14"/>
  <c r="FG66" i="9"/>
  <c r="BS66" i="14"/>
  <c r="FH66" i="9"/>
  <c r="BT66" i="14"/>
  <c r="FI66" i="9"/>
  <c r="BU66" i="14"/>
  <c r="FJ66" i="9"/>
  <c r="BV66" i="14"/>
  <c r="FK66" i="9"/>
  <c r="BW66" i="14"/>
  <c r="FL66" i="9"/>
  <c r="BX66" i="14"/>
  <c r="FM66" i="9"/>
  <c r="BY66" i="14"/>
  <c r="FN66" i="9"/>
  <c r="BZ66" i="14"/>
  <c r="FO66" i="9"/>
  <c r="CA66" i="14"/>
  <c r="FP66" i="9"/>
  <c r="CB66" i="14"/>
  <c r="FQ66" i="9"/>
  <c r="CC66" i="14"/>
  <c r="FR66" i="9"/>
  <c r="CD66" i="14"/>
  <c r="FS66" i="9"/>
  <c r="CE66" i="14"/>
  <c r="FT66" i="9"/>
  <c r="CF66" i="14"/>
  <c r="FU66" i="9"/>
  <c r="CG66" i="14"/>
  <c r="FV66" i="9"/>
  <c r="CH66" i="14"/>
  <c r="FW66" i="9"/>
  <c r="CI66" i="14"/>
  <c r="FX66" i="9"/>
  <c r="CJ66" i="14"/>
  <c r="FY66" i="9"/>
  <c r="CK66" i="14"/>
  <c r="FZ66" i="9"/>
  <c r="CL66" i="14"/>
  <c r="GA66" i="9"/>
  <c r="CM66" i="14"/>
  <c r="GB66" i="9"/>
  <c r="GC66" i="9"/>
  <c r="B66" i="14"/>
  <c r="CQ66" i="9"/>
  <c r="GD66" i="9"/>
  <c r="I66" i="7"/>
  <c r="CR6" i="14"/>
  <c r="C6" i="19"/>
  <c r="BE5" i="19"/>
  <c r="BE59" i="19"/>
  <c r="W49" i="18"/>
  <c r="CS7" i="14"/>
  <c r="D7" i="19"/>
  <c r="BF5" i="19"/>
  <c r="BF59" i="19"/>
  <c r="X49" i="18"/>
  <c r="CT8" i="14"/>
  <c r="E8" i="19"/>
  <c r="BG5" i="19"/>
  <c r="BG59" i="19"/>
  <c r="Y49" i="18"/>
  <c r="CU9" i="14"/>
  <c r="F9" i="19"/>
  <c r="BH5" i="19"/>
  <c r="BH59" i="19"/>
  <c r="Z49" i="18"/>
  <c r="CV10" i="14"/>
  <c r="G10" i="19"/>
  <c r="BI5" i="19"/>
  <c r="BI59" i="19"/>
  <c r="AA49" i="18"/>
  <c r="CW11" i="14"/>
  <c r="H11" i="19"/>
  <c r="BJ5" i="19"/>
  <c r="BJ59" i="19"/>
  <c r="AB49" i="18"/>
  <c r="CX12" i="14"/>
  <c r="I12" i="19"/>
  <c r="BK5" i="19"/>
  <c r="BK59" i="19"/>
  <c r="AC49" i="18"/>
  <c r="CY13" i="14"/>
  <c r="J13" i="19"/>
  <c r="BL5" i="19"/>
  <c r="BL59" i="19"/>
  <c r="AD49" i="18"/>
  <c r="CZ14" i="14"/>
  <c r="K14" i="19"/>
  <c r="BM5" i="19"/>
  <c r="BM59" i="19"/>
  <c r="AE49" i="18"/>
  <c r="DA15" i="14"/>
  <c r="L15" i="19"/>
  <c r="BN5" i="19"/>
  <c r="BN59" i="19"/>
  <c r="AF49" i="18"/>
  <c r="DB16" i="14"/>
  <c r="M16" i="19"/>
  <c r="BO5" i="19"/>
  <c r="BO59" i="19"/>
  <c r="AG49" i="18"/>
  <c r="DC17" i="14"/>
  <c r="N17" i="19"/>
  <c r="BP5" i="19"/>
  <c r="BP59" i="19"/>
  <c r="AH49" i="18"/>
  <c r="DD18" i="14"/>
  <c r="O18" i="19"/>
  <c r="BQ5" i="19"/>
  <c r="BQ59" i="19"/>
  <c r="AI49" i="18"/>
  <c r="DE19" i="14"/>
  <c r="P19" i="19"/>
  <c r="BR5" i="19"/>
  <c r="BR59" i="19"/>
  <c r="AJ49" i="18"/>
  <c r="DF20" i="14"/>
  <c r="Q20" i="19"/>
  <c r="BS5" i="19"/>
  <c r="BS59" i="19"/>
  <c r="AK49" i="18"/>
  <c r="DG21" i="14"/>
  <c r="R21" i="19"/>
  <c r="BT5" i="19"/>
  <c r="BT59" i="19"/>
  <c r="AL49" i="18"/>
  <c r="DH22" i="14"/>
  <c r="S22" i="19"/>
  <c r="BU5" i="19"/>
  <c r="BU59" i="19"/>
  <c r="AM49" i="18"/>
  <c r="DI23" i="14"/>
  <c r="T23" i="19"/>
  <c r="BV5" i="19"/>
  <c r="BV59" i="19"/>
  <c r="AN49" i="18"/>
  <c r="DJ24" i="14"/>
  <c r="U24" i="19"/>
  <c r="BW5" i="19"/>
  <c r="BW59" i="19"/>
  <c r="AO49" i="18"/>
  <c r="DK25" i="14"/>
  <c r="V25" i="19"/>
  <c r="BX5" i="19"/>
  <c r="BX59" i="19"/>
  <c r="AP49" i="18"/>
  <c r="DL26" i="14"/>
  <c r="W26" i="19"/>
  <c r="BY5" i="19"/>
  <c r="BY59" i="19"/>
  <c r="AQ49" i="18"/>
  <c r="DM27" i="14"/>
  <c r="X27" i="19"/>
  <c r="BZ5" i="19"/>
  <c r="BZ59" i="19"/>
  <c r="AR49" i="18"/>
  <c r="DN28" i="14"/>
  <c r="Y28" i="19"/>
  <c r="CA5" i="19"/>
  <c r="CA59" i="19"/>
  <c r="AS49" i="18"/>
  <c r="DO29" i="14"/>
  <c r="Z29" i="19"/>
  <c r="CB5" i="19"/>
  <c r="CB59" i="19"/>
  <c r="AT49" i="18"/>
  <c r="DP30" i="14"/>
  <c r="AA30" i="19"/>
  <c r="CC5" i="19"/>
  <c r="CC59" i="19"/>
  <c r="AU49" i="18"/>
  <c r="DQ31" i="14"/>
  <c r="AB31" i="19"/>
  <c r="CD5" i="19"/>
  <c r="CD59" i="19"/>
  <c r="AV49" i="18"/>
  <c r="DR32" i="14"/>
  <c r="AC32" i="19"/>
  <c r="CE5" i="19"/>
  <c r="CE59" i="19"/>
  <c r="AW49" i="18"/>
  <c r="DS33" i="14"/>
  <c r="AD33" i="19"/>
  <c r="CF5" i="19"/>
  <c r="CF59" i="19"/>
  <c r="AX49" i="18"/>
  <c r="DT34" i="14"/>
  <c r="AE34" i="19"/>
  <c r="CG5" i="19"/>
  <c r="CG59" i="19"/>
  <c r="AY49" i="18"/>
  <c r="DU35" i="14"/>
  <c r="AF35" i="19"/>
  <c r="CH5" i="19"/>
  <c r="CH59" i="19"/>
  <c r="AZ49" i="18"/>
  <c r="DV36" i="14"/>
  <c r="AG36" i="19"/>
  <c r="CI5" i="19"/>
  <c r="CI59" i="19"/>
  <c r="BA49" i="18"/>
  <c r="DW37" i="14"/>
  <c r="AH37" i="19"/>
  <c r="CJ5" i="19"/>
  <c r="CJ59" i="19"/>
  <c r="BB49" i="18"/>
  <c r="DX38" i="14"/>
  <c r="AI38" i="19"/>
  <c r="CK5" i="19"/>
  <c r="CK59" i="19"/>
  <c r="BC49" i="18"/>
  <c r="DY39" i="14"/>
  <c r="AJ39" i="19"/>
  <c r="CL5" i="19"/>
  <c r="CL59" i="19"/>
  <c r="BD49" i="18"/>
  <c r="DZ40" i="14"/>
  <c r="AK40" i="19"/>
  <c r="CM5" i="19"/>
  <c r="CM59" i="19"/>
  <c r="BE49" i="18"/>
  <c r="EA41" i="14"/>
  <c r="AL41" i="19"/>
  <c r="CN5" i="19"/>
  <c r="CN59" i="19"/>
  <c r="BF49" i="18"/>
  <c r="EB42" i="14"/>
  <c r="AM42" i="19"/>
  <c r="CO5" i="19"/>
  <c r="CO59" i="19"/>
  <c r="BG49" i="18"/>
  <c r="EC43" i="14"/>
  <c r="AN43" i="19"/>
  <c r="CP5" i="19"/>
  <c r="CP59" i="19"/>
  <c r="BH49" i="18"/>
  <c r="ED44" i="14"/>
  <c r="AO44" i="19"/>
  <c r="CQ5" i="19"/>
  <c r="CQ59" i="19"/>
  <c r="BI49" i="18"/>
  <c r="EE45" i="14"/>
  <c r="AP45" i="19"/>
  <c r="CR5" i="19"/>
  <c r="CR59" i="19"/>
  <c r="BJ49" i="18"/>
  <c r="EF46" i="14"/>
  <c r="AQ46" i="19"/>
  <c r="CS5" i="19"/>
  <c r="CS59" i="19"/>
  <c r="BK49" i="18"/>
  <c r="EG47" i="14"/>
  <c r="AR47" i="19"/>
  <c r="CT5" i="19"/>
  <c r="CT59" i="19"/>
  <c r="BL49" i="18"/>
  <c r="EH48" i="14"/>
  <c r="AS48" i="19"/>
  <c r="CU5" i="19"/>
  <c r="CU59" i="19"/>
  <c r="BM49" i="18"/>
  <c r="EI49" i="14"/>
  <c r="AT49" i="19"/>
  <c r="CV5" i="19"/>
  <c r="CV59" i="19"/>
  <c r="BN49" i="18"/>
  <c r="EJ50" i="14"/>
  <c r="AU50" i="19"/>
  <c r="CW5" i="19"/>
  <c r="CW59" i="19"/>
  <c r="BO49" i="18"/>
  <c r="EK51" i="14"/>
  <c r="AV51" i="19"/>
  <c r="CX5" i="19"/>
  <c r="CX59" i="19"/>
  <c r="BP49" i="18"/>
  <c r="EL52" i="14"/>
  <c r="AW52" i="19"/>
  <c r="CY5" i="19"/>
  <c r="CY59" i="19"/>
  <c r="BQ49" i="18"/>
  <c r="CZ59" i="19"/>
  <c r="BR49" i="18"/>
  <c r="DA5" i="19"/>
  <c r="DA59" i="19"/>
  <c r="BS49" i="18"/>
  <c r="T49" i="18"/>
  <c r="DT49" i="18"/>
  <c r="DV49" i="18"/>
  <c r="BU49" i="18"/>
  <c r="DW49" i="18"/>
  <c r="DX49" i="18"/>
  <c r="DZ49" i="18"/>
  <c r="EA49" i="18"/>
  <c r="EC49" i="18"/>
  <c r="CQ37" i="14"/>
  <c r="B37" i="19"/>
  <c r="BD37" i="19"/>
  <c r="BD91" i="19"/>
  <c r="Q50" i="18"/>
  <c r="R50" i="18"/>
  <c r="O50" i="18"/>
  <c r="V50" i="18"/>
  <c r="CR38" i="14"/>
  <c r="C38" i="19"/>
  <c r="BE37" i="19"/>
  <c r="BE91" i="19"/>
  <c r="W50" i="18"/>
  <c r="CS39" i="14"/>
  <c r="D39" i="19"/>
  <c r="BF37" i="19"/>
  <c r="BF91" i="19"/>
  <c r="X50" i="18"/>
  <c r="CT40" i="14"/>
  <c r="E40" i="19"/>
  <c r="BG37" i="19"/>
  <c r="BG91" i="19"/>
  <c r="Y50" i="18"/>
  <c r="CU41" i="14"/>
  <c r="F41" i="19"/>
  <c r="BH37" i="19"/>
  <c r="BH91" i="19"/>
  <c r="Z50" i="18"/>
  <c r="CV42" i="14"/>
  <c r="G42" i="19"/>
  <c r="BI37" i="19"/>
  <c r="BI91" i="19"/>
  <c r="AA50" i="18"/>
  <c r="CW43" i="14"/>
  <c r="H43" i="19"/>
  <c r="BJ37" i="19"/>
  <c r="BJ91" i="19"/>
  <c r="AB50" i="18"/>
  <c r="CX44" i="14"/>
  <c r="I44" i="19"/>
  <c r="BK37" i="19"/>
  <c r="BK91" i="19"/>
  <c r="AC50" i="18"/>
  <c r="CY45" i="14"/>
  <c r="J45" i="19"/>
  <c r="BL37" i="19"/>
  <c r="BL91" i="19"/>
  <c r="AD50" i="18"/>
  <c r="CZ46" i="14"/>
  <c r="K46" i="19"/>
  <c r="BM37" i="19"/>
  <c r="BM91" i="19"/>
  <c r="AE50" i="18"/>
  <c r="DA47" i="14"/>
  <c r="L47" i="19"/>
  <c r="BN37" i="19"/>
  <c r="BN91" i="19"/>
  <c r="AF50" i="18"/>
  <c r="DB48" i="14"/>
  <c r="M48" i="19"/>
  <c r="BO37" i="19"/>
  <c r="BO91" i="19"/>
  <c r="AG50" i="18"/>
  <c r="DC49" i="14"/>
  <c r="N49" i="19"/>
  <c r="BP37" i="19"/>
  <c r="BP91" i="19"/>
  <c r="AH50" i="18"/>
  <c r="DD50" i="14"/>
  <c r="O50" i="19"/>
  <c r="BQ37" i="19"/>
  <c r="BQ91" i="19"/>
  <c r="AI50" i="18"/>
  <c r="DE51" i="14"/>
  <c r="P51" i="19"/>
  <c r="BR37" i="19"/>
  <c r="BR91" i="19"/>
  <c r="AJ50" i="18"/>
  <c r="DF52" i="14"/>
  <c r="Q52" i="19"/>
  <c r="BS37" i="19"/>
  <c r="BS91" i="19"/>
  <c r="AK50" i="18"/>
  <c r="BT91" i="19"/>
  <c r="AL50" i="18"/>
  <c r="BU37" i="19"/>
  <c r="BU91" i="19"/>
  <c r="AM50" i="18"/>
  <c r="BV37" i="19"/>
  <c r="BV91" i="19"/>
  <c r="AN50" i="18"/>
  <c r="BW37" i="19"/>
  <c r="BW91" i="19"/>
  <c r="AO50" i="18"/>
  <c r="BX37" i="19"/>
  <c r="BX91" i="19"/>
  <c r="AP50" i="18"/>
  <c r="BY37" i="19"/>
  <c r="BY91" i="19"/>
  <c r="AQ50" i="18"/>
  <c r="BZ37" i="19"/>
  <c r="BZ91" i="19"/>
  <c r="AR50" i="18"/>
  <c r="CA37" i="19"/>
  <c r="CA91" i="19"/>
  <c r="AS50" i="18"/>
  <c r="CB37" i="19"/>
  <c r="CB91" i="19"/>
  <c r="AT50" i="18"/>
  <c r="CC37" i="19"/>
  <c r="CC91" i="19"/>
  <c r="AU50" i="18"/>
  <c r="CD37" i="19"/>
  <c r="CD91" i="19"/>
  <c r="AV50" i="18"/>
  <c r="CE37" i="19"/>
  <c r="CE91" i="19"/>
  <c r="AW50" i="18"/>
  <c r="CF37" i="19"/>
  <c r="CF91" i="19"/>
  <c r="AX50" i="18"/>
  <c r="CG37" i="19"/>
  <c r="CG91" i="19"/>
  <c r="AY50" i="18"/>
  <c r="CH37" i="19"/>
  <c r="CH91" i="19"/>
  <c r="AZ50" i="18"/>
  <c r="CI37" i="19"/>
  <c r="CI91" i="19"/>
  <c r="BA50" i="18"/>
  <c r="CJ37" i="19"/>
  <c r="CJ91" i="19"/>
  <c r="BB50" i="18"/>
  <c r="CK37" i="19"/>
  <c r="CK91" i="19"/>
  <c r="BC50" i="18"/>
  <c r="CL37" i="19"/>
  <c r="CL91" i="19"/>
  <c r="BD50" i="18"/>
  <c r="CM37" i="19"/>
  <c r="CM91" i="19"/>
  <c r="BE50" i="18"/>
  <c r="CN37" i="19"/>
  <c r="CN91" i="19"/>
  <c r="BF50" i="18"/>
  <c r="CO37" i="19"/>
  <c r="CO91" i="19"/>
  <c r="BG50" i="18"/>
  <c r="CP37" i="19"/>
  <c r="CP91" i="19"/>
  <c r="BH50" i="18"/>
  <c r="CQ37" i="19"/>
  <c r="CQ91" i="19"/>
  <c r="BI50" i="18"/>
  <c r="CR37" i="19"/>
  <c r="CR91" i="19"/>
  <c r="BJ50" i="18"/>
  <c r="CS37" i="19"/>
  <c r="CS91" i="19"/>
  <c r="BK50" i="18"/>
  <c r="CT37" i="19"/>
  <c r="CT91" i="19"/>
  <c r="BL50" i="18"/>
  <c r="CU37" i="19"/>
  <c r="CU91" i="19"/>
  <c r="BM50" i="18"/>
  <c r="CV37" i="19"/>
  <c r="CV91" i="19"/>
  <c r="BN50" i="18"/>
  <c r="CW37" i="19"/>
  <c r="CW91" i="19"/>
  <c r="BO50" i="18"/>
  <c r="CX37" i="19"/>
  <c r="CX91" i="19"/>
  <c r="BP50" i="18"/>
  <c r="CY37" i="19"/>
  <c r="CY91" i="19"/>
  <c r="BQ50" i="18"/>
  <c r="CZ37" i="19"/>
  <c r="CZ91" i="19"/>
  <c r="BR50" i="18"/>
  <c r="DA37" i="19"/>
  <c r="DA91" i="19"/>
  <c r="BS50" i="18"/>
  <c r="T50" i="18"/>
  <c r="DT50" i="18"/>
  <c r="DV50" i="18"/>
  <c r="BU50" i="18"/>
  <c r="DW50" i="18"/>
  <c r="DX50" i="18"/>
  <c r="DZ50" i="18"/>
  <c r="EA50" i="18"/>
  <c r="EC50" i="18"/>
  <c r="Q51" i="18"/>
  <c r="R51" i="18"/>
  <c r="O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AK51" i="18"/>
  <c r="AL51" i="18"/>
  <c r="AM51" i="18"/>
  <c r="AN51" i="18"/>
  <c r="AO51" i="18"/>
  <c r="AP51" i="18"/>
  <c r="AQ51" i="18"/>
  <c r="AR51" i="18"/>
  <c r="AS51" i="18"/>
  <c r="AT51" i="18"/>
  <c r="AU51" i="18"/>
  <c r="AV51" i="18"/>
  <c r="AW51" i="18"/>
  <c r="AX51" i="18"/>
  <c r="AY51" i="18"/>
  <c r="AZ51" i="18"/>
  <c r="BA51" i="18"/>
  <c r="BB51" i="18"/>
  <c r="BC51" i="18"/>
  <c r="BD51" i="18"/>
  <c r="BE51" i="18"/>
  <c r="BF51" i="18"/>
  <c r="BG51" i="18"/>
  <c r="BH51" i="18"/>
  <c r="BI51" i="18"/>
  <c r="BJ51" i="18"/>
  <c r="BK51" i="18"/>
  <c r="BL51" i="18"/>
  <c r="BM51" i="18"/>
  <c r="BN51" i="18"/>
  <c r="BO51" i="18"/>
  <c r="BP51" i="18"/>
  <c r="BQ51" i="18"/>
  <c r="BR51" i="18"/>
  <c r="BS51" i="18"/>
  <c r="T51" i="18"/>
  <c r="DT51" i="18"/>
  <c r="DV51" i="18"/>
  <c r="BU51" i="18"/>
  <c r="DW51" i="18"/>
  <c r="DX51" i="18"/>
  <c r="DZ51" i="18"/>
  <c r="EA51" i="18"/>
  <c r="EC51" i="18"/>
  <c r="CQ10" i="14"/>
  <c r="B10" i="19"/>
  <c r="BD10" i="19"/>
  <c r="BD64" i="19"/>
  <c r="Q52" i="18"/>
  <c r="R52" i="18"/>
  <c r="O52" i="18"/>
  <c r="V52" i="18"/>
  <c r="CR11" i="14"/>
  <c r="C11" i="19"/>
  <c r="BE10" i="19"/>
  <c r="BE64" i="19"/>
  <c r="W52" i="18"/>
  <c r="CS12" i="14"/>
  <c r="D12" i="19"/>
  <c r="BF10" i="19"/>
  <c r="BF64" i="19"/>
  <c r="X52" i="18"/>
  <c r="CT13" i="14"/>
  <c r="E13" i="19"/>
  <c r="BG10" i="19"/>
  <c r="BG64" i="19"/>
  <c r="Y52" i="18"/>
  <c r="CU14" i="14"/>
  <c r="F14" i="19"/>
  <c r="BH10" i="19"/>
  <c r="BH64" i="19"/>
  <c r="Z52" i="18"/>
  <c r="CV15" i="14"/>
  <c r="G15" i="19"/>
  <c r="BI10" i="19"/>
  <c r="BI64" i="19"/>
  <c r="AA52" i="18"/>
  <c r="CW16" i="14"/>
  <c r="H16" i="19"/>
  <c r="BJ10" i="19"/>
  <c r="BJ64" i="19"/>
  <c r="AB52" i="18"/>
  <c r="CX17" i="14"/>
  <c r="I17" i="19"/>
  <c r="BK10" i="19"/>
  <c r="BK64" i="19"/>
  <c r="AC52" i="18"/>
  <c r="CY18" i="14"/>
  <c r="J18" i="19"/>
  <c r="BL10" i="19"/>
  <c r="BL64" i="19"/>
  <c r="AD52" i="18"/>
  <c r="CZ19" i="14"/>
  <c r="K19" i="19"/>
  <c r="BM10" i="19"/>
  <c r="BM64" i="19"/>
  <c r="AE52" i="18"/>
  <c r="DA20" i="14"/>
  <c r="L20" i="19"/>
  <c r="BN10" i="19"/>
  <c r="BN64" i="19"/>
  <c r="AF52" i="18"/>
  <c r="DB21" i="14"/>
  <c r="M21" i="19"/>
  <c r="BO10" i="19"/>
  <c r="BO64" i="19"/>
  <c r="AG52" i="18"/>
  <c r="DC22" i="14"/>
  <c r="N22" i="19"/>
  <c r="BP10" i="19"/>
  <c r="BP64" i="19"/>
  <c r="AH52" i="18"/>
  <c r="DD23" i="14"/>
  <c r="O23" i="19"/>
  <c r="BQ10" i="19"/>
  <c r="BQ64" i="19"/>
  <c r="AI52" i="18"/>
  <c r="DE24" i="14"/>
  <c r="P24" i="19"/>
  <c r="BR10" i="19"/>
  <c r="BR64" i="19"/>
  <c r="AJ52" i="18"/>
  <c r="DF25" i="14"/>
  <c r="Q25" i="19"/>
  <c r="BS10" i="19"/>
  <c r="BS64" i="19"/>
  <c r="AK52" i="18"/>
  <c r="DG26" i="14"/>
  <c r="R26" i="19"/>
  <c r="BT10" i="19"/>
  <c r="BT64" i="19"/>
  <c r="AL52" i="18"/>
  <c r="DH27" i="14"/>
  <c r="S27" i="19"/>
  <c r="BU10" i="19"/>
  <c r="BU64" i="19"/>
  <c r="AM52" i="18"/>
  <c r="DI28" i="14"/>
  <c r="T28" i="19"/>
  <c r="BV10" i="19"/>
  <c r="BV64" i="19"/>
  <c r="AN52" i="18"/>
  <c r="DJ29" i="14"/>
  <c r="U29" i="19"/>
  <c r="BW10" i="19"/>
  <c r="BW64" i="19"/>
  <c r="AO52" i="18"/>
  <c r="DK30" i="14"/>
  <c r="V30" i="19"/>
  <c r="BX10" i="19"/>
  <c r="BX64" i="19"/>
  <c r="AP52" i="18"/>
  <c r="DL31" i="14"/>
  <c r="W31" i="19"/>
  <c r="BY10" i="19"/>
  <c r="BY64" i="19"/>
  <c r="AQ52" i="18"/>
  <c r="DM32" i="14"/>
  <c r="X32" i="19"/>
  <c r="BZ10" i="19"/>
  <c r="BZ64" i="19"/>
  <c r="AR52" i="18"/>
  <c r="DN33" i="14"/>
  <c r="Y33" i="19"/>
  <c r="CA10" i="19"/>
  <c r="CA64" i="19"/>
  <c r="AS52" i="18"/>
  <c r="DO34" i="14"/>
  <c r="Z34" i="19"/>
  <c r="CB10" i="19"/>
  <c r="CB64" i="19"/>
  <c r="AT52" i="18"/>
  <c r="DP35" i="14"/>
  <c r="AA35" i="19"/>
  <c r="CC10" i="19"/>
  <c r="CC64" i="19"/>
  <c r="AU52" i="18"/>
  <c r="DQ36" i="14"/>
  <c r="AB36" i="19"/>
  <c r="CD10" i="19"/>
  <c r="CD64" i="19"/>
  <c r="AV52" i="18"/>
  <c r="DR37" i="14"/>
  <c r="AC37" i="19"/>
  <c r="CE10" i="19"/>
  <c r="CE64" i="19"/>
  <c r="AW52" i="18"/>
  <c r="DS38" i="14"/>
  <c r="AD38" i="19"/>
  <c r="CF10" i="19"/>
  <c r="CF64" i="19"/>
  <c r="AX52" i="18"/>
  <c r="DT39" i="14"/>
  <c r="AE39" i="19"/>
  <c r="CG10" i="19"/>
  <c r="CG64" i="19"/>
  <c r="AY52" i="18"/>
  <c r="DU40" i="14"/>
  <c r="AF40" i="19"/>
  <c r="CH10" i="19"/>
  <c r="CH64" i="19"/>
  <c r="AZ52" i="18"/>
  <c r="DV41" i="14"/>
  <c r="AG41" i="19"/>
  <c r="CI10" i="19"/>
  <c r="CI64" i="19"/>
  <c r="BA52" i="18"/>
  <c r="DW42" i="14"/>
  <c r="AH42" i="19"/>
  <c r="CJ10" i="19"/>
  <c r="CJ64" i="19"/>
  <c r="BB52" i="18"/>
  <c r="DX43" i="14"/>
  <c r="AI43" i="19"/>
  <c r="CK10" i="19"/>
  <c r="CK64" i="19"/>
  <c r="BC52" i="18"/>
  <c r="DY44" i="14"/>
  <c r="AJ44" i="19"/>
  <c r="CL10" i="19"/>
  <c r="CL64" i="19"/>
  <c r="BD52" i="18"/>
  <c r="DZ45" i="14"/>
  <c r="AK45" i="19"/>
  <c r="CM10" i="19"/>
  <c r="CM64" i="19"/>
  <c r="BE52" i="18"/>
  <c r="EA46" i="14"/>
  <c r="AL46" i="19"/>
  <c r="CN10" i="19"/>
  <c r="CN64" i="19"/>
  <c r="BF52" i="18"/>
  <c r="EB47" i="14"/>
  <c r="AM47" i="19"/>
  <c r="CO10" i="19"/>
  <c r="CO64" i="19"/>
  <c r="BG52" i="18"/>
  <c r="EC48" i="14"/>
  <c r="AN48" i="19"/>
  <c r="CP10" i="19"/>
  <c r="CP64" i="19"/>
  <c r="BH52" i="18"/>
  <c r="ED49" i="14"/>
  <c r="AO49" i="19"/>
  <c r="CQ10" i="19"/>
  <c r="CQ64" i="19"/>
  <c r="BI52" i="18"/>
  <c r="EE50" i="14"/>
  <c r="AP50" i="19"/>
  <c r="CR10" i="19"/>
  <c r="CR64" i="19"/>
  <c r="BJ52" i="18"/>
  <c r="EF51" i="14"/>
  <c r="AQ51" i="19"/>
  <c r="CS10" i="19"/>
  <c r="CS64" i="19"/>
  <c r="BK52" i="18"/>
  <c r="EG52" i="14"/>
  <c r="AR52" i="19"/>
  <c r="CT10" i="19"/>
  <c r="CT64" i="19"/>
  <c r="BL52" i="18"/>
  <c r="CU64" i="19"/>
  <c r="BM52" i="18"/>
  <c r="CV10" i="19"/>
  <c r="CV64" i="19"/>
  <c r="BN52" i="18"/>
  <c r="CW10" i="19"/>
  <c r="CW64" i="19"/>
  <c r="BO52" i="18"/>
  <c r="CX10" i="19"/>
  <c r="CX64" i="19"/>
  <c r="BP52" i="18"/>
  <c r="CY10" i="19"/>
  <c r="CY64" i="19"/>
  <c r="BQ52" i="18"/>
  <c r="CZ10" i="19"/>
  <c r="CZ64" i="19"/>
  <c r="BR52" i="18"/>
  <c r="DA10" i="19"/>
  <c r="DA64" i="19"/>
  <c r="BS52" i="18"/>
  <c r="T52" i="18"/>
  <c r="DT52" i="18"/>
  <c r="DV52" i="18"/>
  <c r="BU52" i="18"/>
  <c r="DW52" i="18"/>
  <c r="DX52" i="18"/>
  <c r="DZ52" i="18"/>
  <c r="EA52" i="18"/>
  <c r="EC52" i="18"/>
  <c r="CQ39" i="14"/>
  <c r="B39" i="19"/>
  <c r="BD39" i="19"/>
  <c r="BD93" i="19"/>
  <c r="Q53" i="18"/>
  <c r="R53" i="18"/>
  <c r="O53" i="18"/>
  <c r="V53" i="18"/>
  <c r="CR40" i="14"/>
  <c r="C40" i="19"/>
  <c r="BE39" i="19"/>
  <c r="BE93" i="19"/>
  <c r="W53" i="18"/>
  <c r="CS41" i="14"/>
  <c r="D41" i="19"/>
  <c r="BF39" i="19"/>
  <c r="BF93" i="19"/>
  <c r="X53" i="18"/>
  <c r="CT42" i="14"/>
  <c r="E42" i="19"/>
  <c r="BG39" i="19"/>
  <c r="BG93" i="19"/>
  <c r="Y53" i="18"/>
  <c r="CU43" i="14"/>
  <c r="F43" i="19"/>
  <c r="BH39" i="19"/>
  <c r="BH93" i="19"/>
  <c r="Z53" i="18"/>
  <c r="CV44" i="14"/>
  <c r="G44" i="19"/>
  <c r="BI39" i="19"/>
  <c r="BI93" i="19"/>
  <c r="AA53" i="18"/>
  <c r="CW45" i="14"/>
  <c r="H45" i="19"/>
  <c r="BJ39" i="19"/>
  <c r="BJ93" i="19"/>
  <c r="AB53" i="18"/>
  <c r="CX46" i="14"/>
  <c r="I46" i="19"/>
  <c r="BK39" i="19"/>
  <c r="BK93" i="19"/>
  <c r="AC53" i="18"/>
  <c r="CY47" i="14"/>
  <c r="J47" i="19"/>
  <c r="BL39" i="19"/>
  <c r="BL93" i="19"/>
  <c r="AD53" i="18"/>
  <c r="CZ48" i="14"/>
  <c r="K48" i="19"/>
  <c r="BM39" i="19"/>
  <c r="BM93" i="19"/>
  <c r="AE53" i="18"/>
  <c r="DA49" i="14"/>
  <c r="L49" i="19"/>
  <c r="BN39" i="19"/>
  <c r="BN93" i="19"/>
  <c r="AF53" i="18"/>
  <c r="DB50" i="14"/>
  <c r="M50" i="19"/>
  <c r="BO39" i="19"/>
  <c r="BO93" i="19"/>
  <c r="AG53" i="18"/>
  <c r="DC51" i="14"/>
  <c r="N51" i="19"/>
  <c r="BP39" i="19"/>
  <c r="BP93" i="19"/>
  <c r="AH53" i="18"/>
  <c r="DD52" i="14"/>
  <c r="O52" i="19"/>
  <c r="BQ39" i="19"/>
  <c r="BQ93" i="19"/>
  <c r="AI53" i="18"/>
  <c r="BR93" i="19"/>
  <c r="AJ53" i="18"/>
  <c r="BS39" i="19"/>
  <c r="BS93" i="19"/>
  <c r="AK53" i="18"/>
  <c r="BT39" i="19"/>
  <c r="BT93" i="19"/>
  <c r="AL53" i="18"/>
  <c r="BU39" i="19"/>
  <c r="BU93" i="19"/>
  <c r="AM53" i="18"/>
  <c r="BV39" i="19"/>
  <c r="BV93" i="19"/>
  <c r="AN53" i="18"/>
  <c r="BW39" i="19"/>
  <c r="BW93" i="19"/>
  <c r="AO53" i="18"/>
  <c r="BX39" i="19"/>
  <c r="BX93" i="19"/>
  <c r="AP53" i="18"/>
  <c r="BY39" i="19"/>
  <c r="BY93" i="19"/>
  <c r="AQ53" i="18"/>
  <c r="BZ39" i="19"/>
  <c r="BZ93" i="19"/>
  <c r="AR53" i="18"/>
  <c r="CA39" i="19"/>
  <c r="CA93" i="19"/>
  <c r="AS53" i="18"/>
  <c r="CB39" i="19"/>
  <c r="CB93" i="19"/>
  <c r="AT53" i="18"/>
  <c r="CC39" i="19"/>
  <c r="CC93" i="19"/>
  <c r="AU53" i="18"/>
  <c r="CD39" i="19"/>
  <c r="CD93" i="19"/>
  <c r="AV53" i="18"/>
  <c r="CE39" i="19"/>
  <c r="CE93" i="19"/>
  <c r="AW53" i="18"/>
  <c r="CF39" i="19"/>
  <c r="CF93" i="19"/>
  <c r="AX53" i="18"/>
  <c r="CG39" i="19"/>
  <c r="CG93" i="19"/>
  <c r="AY53" i="18"/>
  <c r="CH39" i="19"/>
  <c r="CH93" i="19"/>
  <c r="AZ53" i="18"/>
  <c r="CI39" i="19"/>
  <c r="CI93" i="19"/>
  <c r="BA53" i="18"/>
  <c r="CJ39" i="19"/>
  <c r="CJ93" i="19"/>
  <c r="BB53" i="18"/>
  <c r="CK39" i="19"/>
  <c r="CK93" i="19"/>
  <c r="BC53" i="18"/>
  <c r="CL39" i="19"/>
  <c r="CL93" i="19"/>
  <c r="BD53" i="18"/>
  <c r="CM39" i="19"/>
  <c r="CM93" i="19"/>
  <c r="BE53" i="18"/>
  <c r="CN39" i="19"/>
  <c r="CN93" i="19"/>
  <c r="BF53" i="18"/>
  <c r="CO39" i="19"/>
  <c r="CO93" i="19"/>
  <c r="BG53" i="18"/>
  <c r="CP39" i="19"/>
  <c r="CP93" i="19"/>
  <c r="BH53" i="18"/>
  <c r="CQ39" i="19"/>
  <c r="CQ93" i="19"/>
  <c r="BI53" i="18"/>
  <c r="CR39" i="19"/>
  <c r="CR93" i="19"/>
  <c r="BJ53" i="18"/>
  <c r="CS39" i="19"/>
  <c r="CS93" i="19"/>
  <c r="BK53" i="18"/>
  <c r="CT39" i="19"/>
  <c r="CT93" i="19"/>
  <c r="BL53" i="18"/>
  <c r="CU39" i="19"/>
  <c r="CU93" i="19"/>
  <c r="BM53" i="18"/>
  <c r="CV39" i="19"/>
  <c r="CV93" i="19"/>
  <c r="BN53" i="18"/>
  <c r="CW39" i="19"/>
  <c r="CW93" i="19"/>
  <c r="BO53" i="18"/>
  <c r="CX39" i="19"/>
  <c r="CX93" i="19"/>
  <c r="BP53" i="18"/>
  <c r="CY39" i="19"/>
  <c r="CY93" i="19"/>
  <c r="BQ53" i="18"/>
  <c r="CZ39" i="19"/>
  <c r="CZ93" i="19"/>
  <c r="BR53" i="18"/>
  <c r="DA39" i="19"/>
  <c r="DA93" i="19"/>
  <c r="BS53" i="18"/>
  <c r="T53" i="18"/>
  <c r="DT53" i="18"/>
  <c r="DV53" i="18"/>
  <c r="BU53" i="18"/>
  <c r="DW53" i="18"/>
  <c r="DX53" i="18"/>
  <c r="DZ53" i="18"/>
  <c r="EA53" i="18"/>
  <c r="EC53" i="18"/>
  <c r="Q54" i="18"/>
  <c r="R54" i="18"/>
  <c r="O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AI54" i="18"/>
  <c r="AJ54" i="18"/>
  <c r="AK54" i="18"/>
  <c r="AL54" i="18"/>
  <c r="AM54" i="18"/>
  <c r="AN54" i="18"/>
  <c r="AO54" i="18"/>
  <c r="AP54" i="18"/>
  <c r="AQ54" i="18"/>
  <c r="AR54" i="18"/>
  <c r="AS54" i="18"/>
  <c r="AT54" i="18"/>
  <c r="AU54" i="18"/>
  <c r="AV54" i="18"/>
  <c r="AW54" i="18"/>
  <c r="AX54" i="18"/>
  <c r="AY54" i="18"/>
  <c r="AZ54" i="18"/>
  <c r="BA54" i="18"/>
  <c r="BB54" i="18"/>
  <c r="BC54" i="18"/>
  <c r="BD54" i="18"/>
  <c r="BE54" i="18"/>
  <c r="BF54" i="18"/>
  <c r="BG54" i="18"/>
  <c r="BH54" i="18"/>
  <c r="BI54" i="18"/>
  <c r="BJ54" i="18"/>
  <c r="BK54" i="18"/>
  <c r="BL54" i="18"/>
  <c r="BM54" i="18"/>
  <c r="BN54" i="18"/>
  <c r="BO54" i="18"/>
  <c r="BP54" i="18"/>
  <c r="BQ54" i="18"/>
  <c r="BR54" i="18"/>
  <c r="BS54" i="18"/>
  <c r="T54" i="18"/>
  <c r="DT54" i="18"/>
  <c r="DV54" i="18"/>
  <c r="BU54" i="18"/>
  <c r="DW54" i="18"/>
  <c r="DX54" i="18"/>
  <c r="DZ54" i="18"/>
  <c r="EA54" i="18"/>
  <c r="EC54" i="18"/>
  <c r="CQ23" i="14"/>
  <c r="B23" i="19"/>
  <c r="BD23" i="19"/>
  <c r="BD77" i="19"/>
  <c r="Q55" i="18"/>
  <c r="R55" i="18"/>
  <c r="O55" i="18"/>
  <c r="V55" i="18"/>
  <c r="CR24" i="14"/>
  <c r="C24" i="19"/>
  <c r="BE23" i="19"/>
  <c r="BE77" i="19"/>
  <c r="W55" i="18"/>
  <c r="CS25" i="14"/>
  <c r="D25" i="19"/>
  <c r="BF23" i="19"/>
  <c r="BF77" i="19"/>
  <c r="X55" i="18"/>
  <c r="CT26" i="14"/>
  <c r="E26" i="19"/>
  <c r="BG23" i="19"/>
  <c r="BG77" i="19"/>
  <c r="Y55" i="18"/>
  <c r="CU27" i="14"/>
  <c r="F27" i="19"/>
  <c r="BH23" i="19"/>
  <c r="BH77" i="19"/>
  <c r="Z55" i="18"/>
  <c r="CV28" i="14"/>
  <c r="G28" i="19"/>
  <c r="BI23" i="19"/>
  <c r="BI77" i="19"/>
  <c r="AA55" i="18"/>
  <c r="CW29" i="14"/>
  <c r="H29" i="19"/>
  <c r="BJ23" i="19"/>
  <c r="BJ77" i="19"/>
  <c r="AB55" i="18"/>
  <c r="CX30" i="14"/>
  <c r="I30" i="19"/>
  <c r="BK23" i="19"/>
  <c r="BK77" i="19"/>
  <c r="AC55" i="18"/>
  <c r="CY31" i="14"/>
  <c r="J31" i="19"/>
  <c r="BL23" i="19"/>
  <c r="BL77" i="19"/>
  <c r="AD55" i="18"/>
  <c r="CZ32" i="14"/>
  <c r="K32" i="19"/>
  <c r="BM23" i="19"/>
  <c r="BM77" i="19"/>
  <c r="AE55" i="18"/>
  <c r="DA33" i="14"/>
  <c r="L33" i="19"/>
  <c r="BN23" i="19"/>
  <c r="BN77" i="19"/>
  <c r="AF55" i="18"/>
  <c r="DB34" i="14"/>
  <c r="M34" i="19"/>
  <c r="BO23" i="19"/>
  <c r="BO77" i="19"/>
  <c r="AG55" i="18"/>
  <c r="DC35" i="14"/>
  <c r="N35" i="19"/>
  <c r="BP23" i="19"/>
  <c r="BP77" i="19"/>
  <c r="AH55" i="18"/>
  <c r="DD36" i="14"/>
  <c r="O36" i="19"/>
  <c r="BQ23" i="19"/>
  <c r="BQ77" i="19"/>
  <c r="AI55" i="18"/>
  <c r="DE37" i="14"/>
  <c r="P37" i="19"/>
  <c r="BR23" i="19"/>
  <c r="BR77" i="19"/>
  <c r="AJ55" i="18"/>
  <c r="DF38" i="14"/>
  <c r="Q38" i="19"/>
  <c r="BS23" i="19"/>
  <c r="BS77" i="19"/>
  <c r="AK55" i="18"/>
  <c r="DG39" i="14"/>
  <c r="R39" i="19"/>
  <c r="BT23" i="19"/>
  <c r="BT77" i="19"/>
  <c r="AL55" i="18"/>
  <c r="DH40" i="14"/>
  <c r="S40" i="19"/>
  <c r="BU23" i="19"/>
  <c r="BU77" i="19"/>
  <c r="AM55" i="18"/>
  <c r="DI41" i="14"/>
  <c r="T41" i="19"/>
  <c r="BV23" i="19"/>
  <c r="BV77" i="19"/>
  <c r="AN55" i="18"/>
  <c r="DJ42" i="14"/>
  <c r="U42" i="19"/>
  <c r="BW23" i="19"/>
  <c r="BW77" i="19"/>
  <c r="AO55" i="18"/>
  <c r="DK43" i="14"/>
  <c r="V43" i="19"/>
  <c r="BX23" i="19"/>
  <c r="BX77" i="19"/>
  <c r="AP55" i="18"/>
  <c r="DL44" i="14"/>
  <c r="W44" i="19"/>
  <c r="BY23" i="19"/>
  <c r="BY77" i="19"/>
  <c r="AQ55" i="18"/>
  <c r="DM45" i="14"/>
  <c r="X45" i="19"/>
  <c r="BZ23" i="19"/>
  <c r="BZ77" i="19"/>
  <c r="AR55" i="18"/>
  <c r="DN46" i="14"/>
  <c r="Y46" i="19"/>
  <c r="CA23" i="19"/>
  <c r="CA77" i="19"/>
  <c r="AS55" i="18"/>
  <c r="DO47" i="14"/>
  <c r="Z47" i="19"/>
  <c r="CB23" i="19"/>
  <c r="CB77" i="19"/>
  <c r="AT55" i="18"/>
  <c r="DP48" i="14"/>
  <c r="AA48" i="19"/>
  <c r="CC23" i="19"/>
  <c r="CC77" i="19"/>
  <c r="AU55" i="18"/>
  <c r="DQ49" i="14"/>
  <c r="AB49" i="19"/>
  <c r="CD23" i="19"/>
  <c r="CD77" i="19"/>
  <c r="AV55" i="18"/>
  <c r="DR50" i="14"/>
  <c r="AC50" i="19"/>
  <c r="CE23" i="19"/>
  <c r="CE77" i="19"/>
  <c r="AW55" i="18"/>
  <c r="DS51" i="14"/>
  <c r="AD51" i="19"/>
  <c r="CF23" i="19"/>
  <c r="CF77" i="19"/>
  <c r="AX55" i="18"/>
  <c r="DT52" i="14"/>
  <c r="AE52" i="19"/>
  <c r="CG23" i="19"/>
  <c r="CG77" i="19"/>
  <c r="AY55" i="18"/>
  <c r="CH77" i="19"/>
  <c r="AZ55" i="18"/>
  <c r="CI23" i="19"/>
  <c r="CI77" i="19"/>
  <c r="BA55" i="18"/>
  <c r="CJ23" i="19"/>
  <c r="CJ77" i="19"/>
  <c r="BB55" i="18"/>
  <c r="CK23" i="19"/>
  <c r="CK77" i="19"/>
  <c r="BC55" i="18"/>
  <c r="CL23" i="19"/>
  <c r="CL77" i="19"/>
  <c r="BD55" i="18"/>
  <c r="CM23" i="19"/>
  <c r="CM77" i="19"/>
  <c r="BE55" i="18"/>
  <c r="CN23" i="19"/>
  <c r="CN77" i="19"/>
  <c r="BF55" i="18"/>
  <c r="CO23" i="19"/>
  <c r="CO77" i="19"/>
  <c r="BG55" i="18"/>
  <c r="CP23" i="19"/>
  <c r="CP77" i="19"/>
  <c r="BH55" i="18"/>
  <c r="CQ23" i="19"/>
  <c r="CQ77" i="19"/>
  <c r="BI55" i="18"/>
  <c r="CR23" i="19"/>
  <c r="CR77" i="19"/>
  <c r="BJ55" i="18"/>
  <c r="CS23" i="19"/>
  <c r="CS77" i="19"/>
  <c r="BK55" i="18"/>
  <c r="CT23" i="19"/>
  <c r="CT77" i="19"/>
  <c r="BL55" i="18"/>
  <c r="CU23" i="19"/>
  <c r="CU77" i="19"/>
  <c r="BM55" i="18"/>
  <c r="CV23" i="19"/>
  <c r="CV77" i="19"/>
  <c r="BN55" i="18"/>
  <c r="CW23" i="19"/>
  <c r="CW77" i="19"/>
  <c r="BO55" i="18"/>
  <c r="CX23" i="19"/>
  <c r="CX77" i="19"/>
  <c r="BP55" i="18"/>
  <c r="CY23" i="19"/>
  <c r="CY77" i="19"/>
  <c r="BQ55" i="18"/>
  <c r="CZ23" i="19"/>
  <c r="CZ77" i="19"/>
  <c r="BR55" i="18"/>
  <c r="DA23" i="19"/>
  <c r="DA77" i="19"/>
  <c r="BS55" i="18"/>
  <c r="T55" i="18"/>
  <c r="DT55" i="18"/>
  <c r="DV55" i="18"/>
  <c r="BU55" i="18"/>
  <c r="DW55" i="18"/>
  <c r="DX55" i="18"/>
  <c r="DZ55" i="18"/>
  <c r="EA55" i="18"/>
  <c r="EC55" i="18"/>
  <c r="CQ20" i="14"/>
  <c r="B20" i="19"/>
  <c r="BD20" i="19"/>
  <c r="BD74" i="19"/>
  <c r="Q56" i="18"/>
  <c r="R56" i="18"/>
  <c r="O56" i="18"/>
  <c r="V56" i="18"/>
  <c r="CR21" i="14"/>
  <c r="C21" i="19"/>
  <c r="BE20" i="19"/>
  <c r="BE74" i="19"/>
  <c r="W56" i="18"/>
  <c r="CS22" i="14"/>
  <c r="D22" i="19"/>
  <c r="BF20" i="19"/>
  <c r="BF74" i="19"/>
  <c r="X56" i="18"/>
  <c r="CT23" i="14"/>
  <c r="E23" i="19"/>
  <c r="BG20" i="19"/>
  <c r="BG74" i="19"/>
  <c r="Y56" i="18"/>
  <c r="CU24" i="14"/>
  <c r="F24" i="19"/>
  <c r="BH20" i="19"/>
  <c r="BH74" i="19"/>
  <c r="Z56" i="18"/>
  <c r="CV25" i="14"/>
  <c r="G25" i="19"/>
  <c r="BI20" i="19"/>
  <c r="BI74" i="19"/>
  <c r="AA56" i="18"/>
  <c r="CW26" i="14"/>
  <c r="H26" i="19"/>
  <c r="BJ20" i="19"/>
  <c r="BJ74" i="19"/>
  <c r="AB56" i="18"/>
  <c r="CX27" i="14"/>
  <c r="I27" i="19"/>
  <c r="BK20" i="19"/>
  <c r="BK74" i="19"/>
  <c r="AC56" i="18"/>
  <c r="CY28" i="14"/>
  <c r="J28" i="19"/>
  <c r="BL20" i="19"/>
  <c r="BL74" i="19"/>
  <c r="AD56" i="18"/>
  <c r="CZ29" i="14"/>
  <c r="K29" i="19"/>
  <c r="BM20" i="19"/>
  <c r="BM74" i="19"/>
  <c r="AE56" i="18"/>
  <c r="DA30" i="14"/>
  <c r="L30" i="19"/>
  <c r="BN20" i="19"/>
  <c r="BN74" i="19"/>
  <c r="AF56" i="18"/>
  <c r="DB31" i="14"/>
  <c r="M31" i="19"/>
  <c r="BO20" i="19"/>
  <c r="BO74" i="19"/>
  <c r="AG56" i="18"/>
  <c r="DC32" i="14"/>
  <c r="N32" i="19"/>
  <c r="BP20" i="19"/>
  <c r="BP74" i="19"/>
  <c r="AH56" i="18"/>
  <c r="DD33" i="14"/>
  <c r="O33" i="19"/>
  <c r="BQ20" i="19"/>
  <c r="BQ74" i="19"/>
  <c r="AI56" i="18"/>
  <c r="DE34" i="14"/>
  <c r="P34" i="19"/>
  <c r="BR20" i="19"/>
  <c r="BR74" i="19"/>
  <c r="AJ56" i="18"/>
  <c r="DF35" i="14"/>
  <c r="Q35" i="19"/>
  <c r="BS20" i="19"/>
  <c r="BS74" i="19"/>
  <c r="AK56" i="18"/>
  <c r="DG36" i="14"/>
  <c r="R36" i="19"/>
  <c r="BT20" i="19"/>
  <c r="BT74" i="19"/>
  <c r="AL56" i="18"/>
  <c r="DH37" i="14"/>
  <c r="S37" i="19"/>
  <c r="BU20" i="19"/>
  <c r="BU74" i="19"/>
  <c r="AM56" i="18"/>
  <c r="DI38" i="14"/>
  <c r="T38" i="19"/>
  <c r="BV20" i="19"/>
  <c r="BV74" i="19"/>
  <c r="AN56" i="18"/>
  <c r="DJ39" i="14"/>
  <c r="U39" i="19"/>
  <c r="BW20" i="19"/>
  <c r="BW74" i="19"/>
  <c r="AO56" i="18"/>
  <c r="DK40" i="14"/>
  <c r="V40" i="19"/>
  <c r="BX20" i="19"/>
  <c r="BX74" i="19"/>
  <c r="AP56" i="18"/>
  <c r="DL41" i="14"/>
  <c r="W41" i="19"/>
  <c r="BY20" i="19"/>
  <c r="BY74" i="19"/>
  <c r="AQ56" i="18"/>
  <c r="DM42" i="14"/>
  <c r="X42" i="19"/>
  <c r="BZ20" i="19"/>
  <c r="BZ74" i="19"/>
  <c r="AR56" i="18"/>
  <c r="DN43" i="14"/>
  <c r="Y43" i="19"/>
  <c r="CA20" i="19"/>
  <c r="CA74" i="19"/>
  <c r="AS56" i="18"/>
  <c r="DO44" i="14"/>
  <c r="Z44" i="19"/>
  <c r="CB20" i="19"/>
  <c r="CB74" i="19"/>
  <c r="AT56" i="18"/>
  <c r="DP45" i="14"/>
  <c r="AA45" i="19"/>
  <c r="CC20" i="19"/>
  <c r="CC74" i="19"/>
  <c r="AU56" i="18"/>
  <c r="DQ46" i="14"/>
  <c r="AB46" i="19"/>
  <c r="CD20" i="19"/>
  <c r="CD74" i="19"/>
  <c r="AV56" i="18"/>
  <c r="DR47" i="14"/>
  <c r="AC47" i="19"/>
  <c r="CE20" i="19"/>
  <c r="CE74" i="19"/>
  <c r="AW56" i="18"/>
  <c r="DS48" i="14"/>
  <c r="AD48" i="19"/>
  <c r="CF20" i="19"/>
  <c r="CF74" i="19"/>
  <c r="AX56" i="18"/>
  <c r="DT49" i="14"/>
  <c r="AE49" i="19"/>
  <c r="CG20" i="19"/>
  <c r="CG74" i="19"/>
  <c r="AY56" i="18"/>
  <c r="DU50" i="14"/>
  <c r="AF50" i="19"/>
  <c r="CH20" i="19"/>
  <c r="CH74" i="19"/>
  <c r="AZ56" i="18"/>
  <c r="DV51" i="14"/>
  <c r="AG51" i="19"/>
  <c r="CI20" i="19"/>
  <c r="CI74" i="19"/>
  <c r="BA56" i="18"/>
  <c r="DW52" i="14"/>
  <c r="AH52" i="19"/>
  <c r="CJ20" i="19"/>
  <c r="CJ74" i="19"/>
  <c r="BB56" i="18"/>
  <c r="CK74" i="19"/>
  <c r="BC56" i="18"/>
  <c r="CL20" i="19"/>
  <c r="CL74" i="19"/>
  <c r="BD56" i="18"/>
  <c r="CM20" i="19"/>
  <c r="CM74" i="19"/>
  <c r="BE56" i="18"/>
  <c r="CN20" i="19"/>
  <c r="CN74" i="19"/>
  <c r="BF56" i="18"/>
  <c r="CO20" i="19"/>
  <c r="CO74" i="19"/>
  <c r="BG56" i="18"/>
  <c r="CP20" i="19"/>
  <c r="CP74" i="19"/>
  <c r="BH56" i="18"/>
  <c r="CQ20" i="19"/>
  <c r="CQ74" i="19"/>
  <c r="BI56" i="18"/>
  <c r="CR20" i="19"/>
  <c r="CR74" i="19"/>
  <c r="BJ56" i="18"/>
  <c r="CS20" i="19"/>
  <c r="CS74" i="19"/>
  <c r="BK56" i="18"/>
  <c r="CT20" i="19"/>
  <c r="CT74" i="19"/>
  <c r="BL56" i="18"/>
  <c r="CU20" i="19"/>
  <c r="CU74" i="19"/>
  <c r="BM56" i="18"/>
  <c r="CV20" i="19"/>
  <c r="CV74" i="19"/>
  <c r="BN56" i="18"/>
  <c r="CW20" i="19"/>
  <c r="CW74" i="19"/>
  <c r="BO56" i="18"/>
  <c r="CX20" i="19"/>
  <c r="CX74" i="19"/>
  <c r="BP56" i="18"/>
  <c r="CY20" i="19"/>
  <c r="CY74" i="19"/>
  <c r="BQ56" i="18"/>
  <c r="CZ20" i="19"/>
  <c r="CZ74" i="19"/>
  <c r="BR56" i="18"/>
  <c r="DA20" i="19"/>
  <c r="DA74" i="19"/>
  <c r="BS56" i="18"/>
  <c r="T56" i="18"/>
  <c r="DT56" i="18"/>
  <c r="DV56" i="18"/>
  <c r="BU56" i="18"/>
  <c r="DW56" i="18"/>
  <c r="DX56" i="18"/>
  <c r="DZ56" i="18"/>
  <c r="EA56" i="18"/>
  <c r="EC56" i="18"/>
  <c r="Q57" i="18"/>
  <c r="R57" i="18"/>
  <c r="O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AH57" i="18"/>
  <c r="AI57" i="18"/>
  <c r="AJ57" i="18"/>
  <c r="AK57" i="18"/>
  <c r="AL57" i="18"/>
  <c r="AM57" i="18"/>
  <c r="AN57" i="18"/>
  <c r="AO57" i="18"/>
  <c r="AP57" i="18"/>
  <c r="AQ57" i="18"/>
  <c r="AR57" i="18"/>
  <c r="AS57" i="18"/>
  <c r="AT57" i="18"/>
  <c r="AU57" i="18"/>
  <c r="AV57" i="18"/>
  <c r="AW57" i="18"/>
  <c r="AX57" i="18"/>
  <c r="AY57" i="18"/>
  <c r="AZ57" i="18"/>
  <c r="BA57" i="18"/>
  <c r="BB57" i="18"/>
  <c r="BC57" i="18"/>
  <c r="BD57" i="18"/>
  <c r="BE57" i="18"/>
  <c r="BF57" i="18"/>
  <c r="BG57" i="18"/>
  <c r="BH57" i="18"/>
  <c r="BI57" i="18"/>
  <c r="BJ57" i="18"/>
  <c r="BK57" i="18"/>
  <c r="BL57" i="18"/>
  <c r="BM57" i="18"/>
  <c r="BN57" i="18"/>
  <c r="BO57" i="18"/>
  <c r="BP57" i="18"/>
  <c r="BQ57" i="18"/>
  <c r="BR57" i="18"/>
  <c r="BS57" i="18"/>
  <c r="T57" i="18"/>
  <c r="DT57" i="18"/>
  <c r="DV57" i="18"/>
  <c r="BU57" i="18"/>
  <c r="DW57" i="18"/>
  <c r="DX57" i="18"/>
  <c r="DZ57" i="18"/>
  <c r="EA57" i="18"/>
  <c r="EC57" i="18"/>
  <c r="CQ19" i="14"/>
  <c r="B19" i="19"/>
  <c r="BD19" i="19"/>
  <c r="BD73" i="19"/>
  <c r="Q58" i="18"/>
  <c r="R58" i="18"/>
  <c r="O58" i="18"/>
  <c r="V58" i="18"/>
  <c r="CR20" i="14"/>
  <c r="C20" i="19"/>
  <c r="BE19" i="19"/>
  <c r="BE73" i="19"/>
  <c r="W58" i="18"/>
  <c r="CS21" i="14"/>
  <c r="D21" i="19"/>
  <c r="BF19" i="19"/>
  <c r="BF73" i="19"/>
  <c r="X58" i="18"/>
  <c r="CT22" i="14"/>
  <c r="E22" i="19"/>
  <c r="BG19" i="19"/>
  <c r="BG73" i="19"/>
  <c r="Y58" i="18"/>
  <c r="CU23" i="14"/>
  <c r="F23" i="19"/>
  <c r="BH19" i="19"/>
  <c r="BH73" i="19"/>
  <c r="Z58" i="18"/>
  <c r="CV24" i="14"/>
  <c r="G24" i="19"/>
  <c r="BI19" i="19"/>
  <c r="BI73" i="19"/>
  <c r="AA58" i="18"/>
  <c r="CW25" i="14"/>
  <c r="H25" i="19"/>
  <c r="BJ19" i="19"/>
  <c r="BJ73" i="19"/>
  <c r="AB58" i="18"/>
  <c r="CX26" i="14"/>
  <c r="I26" i="19"/>
  <c r="BK19" i="19"/>
  <c r="BK73" i="19"/>
  <c r="AC58" i="18"/>
  <c r="CY27" i="14"/>
  <c r="J27" i="19"/>
  <c r="BL19" i="19"/>
  <c r="BL73" i="19"/>
  <c r="AD58" i="18"/>
  <c r="CZ28" i="14"/>
  <c r="K28" i="19"/>
  <c r="BM19" i="19"/>
  <c r="BM73" i="19"/>
  <c r="AE58" i="18"/>
  <c r="DA29" i="14"/>
  <c r="L29" i="19"/>
  <c r="BN19" i="19"/>
  <c r="BN73" i="19"/>
  <c r="AF58" i="18"/>
  <c r="DB30" i="14"/>
  <c r="M30" i="19"/>
  <c r="BO19" i="19"/>
  <c r="BO73" i="19"/>
  <c r="AG58" i="18"/>
  <c r="DC31" i="14"/>
  <c r="N31" i="19"/>
  <c r="BP19" i="19"/>
  <c r="BP73" i="19"/>
  <c r="AH58" i="18"/>
  <c r="DD32" i="14"/>
  <c r="O32" i="19"/>
  <c r="BQ19" i="19"/>
  <c r="BQ73" i="19"/>
  <c r="AI58" i="18"/>
  <c r="DE33" i="14"/>
  <c r="P33" i="19"/>
  <c r="BR19" i="19"/>
  <c r="BR73" i="19"/>
  <c r="AJ58" i="18"/>
  <c r="DF34" i="14"/>
  <c r="Q34" i="19"/>
  <c r="BS19" i="19"/>
  <c r="BS73" i="19"/>
  <c r="AK58" i="18"/>
  <c r="DG35" i="14"/>
  <c r="R35" i="19"/>
  <c r="BT19" i="19"/>
  <c r="BT73" i="19"/>
  <c r="AL58" i="18"/>
  <c r="DH36" i="14"/>
  <c r="S36" i="19"/>
  <c r="BU19" i="19"/>
  <c r="BU73" i="19"/>
  <c r="AM58" i="18"/>
  <c r="DI37" i="14"/>
  <c r="T37" i="19"/>
  <c r="BV19" i="19"/>
  <c r="BV73" i="19"/>
  <c r="AN58" i="18"/>
  <c r="DJ38" i="14"/>
  <c r="U38" i="19"/>
  <c r="BW19" i="19"/>
  <c r="BW73" i="19"/>
  <c r="AO58" i="18"/>
  <c r="DK39" i="14"/>
  <c r="V39" i="19"/>
  <c r="BX19" i="19"/>
  <c r="BX73" i="19"/>
  <c r="AP58" i="18"/>
  <c r="DL40" i="14"/>
  <c r="W40" i="19"/>
  <c r="BY19" i="19"/>
  <c r="BY73" i="19"/>
  <c r="AQ58" i="18"/>
  <c r="DM41" i="14"/>
  <c r="X41" i="19"/>
  <c r="BZ19" i="19"/>
  <c r="BZ73" i="19"/>
  <c r="AR58" i="18"/>
  <c r="DN42" i="14"/>
  <c r="Y42" i="19"/>
  <c r="CA19" i="19"/>
  <c r="CA73" i="19"/>
  <c r="AS58" i="18"/>
  <c r="DO43" i="14"/>
  <c r="Z43" i="19"/>
  <c r="CB19" i="19"/>
  <c r="CB73" i="19"/>
  <c r="AT58" i="18"/>
  <c r="DP44" i="14"/>
  <c r="AA44" i="19"/>
  <c r="CC19" i="19"/>
  <c r="CC73" i="19"/>
  <c r="AU58" i="18"/>
  <c r="DQ45" i="14"/>
  <c r="AB45" i="19"/>
  <c r="CD19" i="19"/>
  <c r="CD73" i="19"/>
  <c r="AV58" i="18"/>
  <c r="DR46" i="14"/>
  <c r="AC46" i="19"/>
  <c r="CE19" i="19"/>
  <c r="CE73" i="19"/>
  <c r="AW58" i="18"/>
  <c r="DS47" i="14"/>
  <c r="AD47" i="19"/>
  <c r="CF19" i="19"/>
  <c r="CF73" i="19"/>
  <c r="AX58" i="18"/>
  <c r="DT48" i="14"/>
  <c r="AE48" i="19"/>
  <c r="CG19" i="19"/>
  <c r="CG73" i="19"/>
  <c r="AY58" i="18"/>
  <c r="DU49" i="14"/>
  <c r="AF49" i="19"/>
  <c r="CH19" i="19"/>
  <c r="CH73" i="19"/>
  <c r="AZ58" i="18"/>
  <c r="DV50" i="14"/>
  <c r="AG50" i="19"/>
  <c r="CI19" i="19"/>
  <c r="CI73" i="19"/>
  <c r="BA58" i="18"/>
  <c r="DW51" i="14"/>
  <c r="AH51" i="19"/>
  <c r="CJ19" i="19"/>
  <c r="CJ73" i="19"/>
  <c r="BB58" i="18"/>
  <c r="DX52" i="14"/>
  <c r="AI52" i="19"/>
  <c r="CK19" i="19"/>
  <c r="CK73" i="19"/>
  <c r="BC58" i="18"/>
  <c r="CL73" i="19"/>
  <c r="BD58" i="18"/>
  <c r="CM19" i="19"/>
  <c r="CM73" i="19"/>
  <c r="BE58" i="18"/>
  <c r="CN19" i="19"/>
  <c r="CN73" i="19"/>
  <c r="BF58" i="18"/>
  <c r="CO19" i="19"/>
  <c r="CO73" i="19"/>
  <c r="BG58" i="18"/>
  <c r="CP19" i="19"/>
  <c r="CP73" i="19"/>
  <c r="BH58" i="18"/>
  <c r="CQ19" i="19"/>
  <c r="CQ73" i="19"/>
  <c r="BI58" i="18"/>
  <c r="CR19" i="19"/>
  <c r="CR73" i="19"/>
  <c r="BJ58" i="18"/>
  <c r="CS19" i="19"/>
  <c r="CS73" i="19"/>
  <c r="BK58" i="18"/>
  <c r="CT19" i="19"/>
  <c r="CT73" i="19"/>
  <c r="BL58" i="18"/>
  <c r="CU19" i="19"/>
  <c r="CU73" i="19"/>
  <c r="BM58" i="18"/>
  <c r="CV19" i="19"/>
  <c r="CV73" i="19"/>
  <c r="BN58" i="18"/>
  <c r="CW19" i="19"/>
  <c r="CW73" i="19"/>
  <c r="BO58" i="18"/>
  <c r="CX19" i="19"/>
  <c r="CX73" i="19"/>
  <c r="BP58" i="18"/>
  <c r="CY19" i="19"/>
  <c r="CY73" i="19"/>
  <c r="BQ58" i="18"/>
  <c r="CZ19" i="19"/>
  <c r="CZ73" i="19"/>
  <c r="BR58" i="18"/>
  <c r="DA19" i="19"/>
  <c r="DA73" i="19"/>
  <c r="BS58" i="18"/>
  <c r="T58" i="18"/>
  <c r="DT58" i="18"/>
  <c r="DV58" i="18"/>
  <c r="BU58" i="18"/>
  <c r="DW58" i="18"/>
  <c r="DX58" i="18"/>
  <c r="DZ58" i="18"/>
  <c r="EA58" i="18"/>
  <c r="EC58" i="18"/>
  <c r="CQ8" i="14"/>
  <c r="B8" i="19"/>
  <c r="BD8" i="19"/>
  <c r="BD62" i="19"/>
  <c r="Q59" i="18"/>
  <c r="R59" i="18"/>
  <c r="O59" i="18"/>
  <c r="V59" i="18"/>
  <c r="CR9" i="14"/>
  <c r="C9" i="19"/>
  <c r="BE8" i="19"/>
  <c r="BE62" i="19"/>
  <c r="W59" i="18"/>
  <c r="CS10" i="14"/>
  <c r="D10" i="19"/>
  <c r="BF8" i="19"/>
  <c r="BF62" i="19"/>
  <c r="X59" i="18"/>
  <c r="CT11" i="14"/>
  <c r="E11" i="19"/>
  <c r="BG8" i="19"/>
  <c r="BG62" i="19"/>
  <c r="Y59" i="18"/>
  <c r="CU12" i="14"/>
  <c r="F12" i="19"/>
  <c r="BH8" i="19"/>
  <c r="BH62" i="19"/>
  <c r="Z59" i="18"/>
  <c r="CV13" i="14"/>
  <c r="G13" i="19"/>
  <c r="BI8" i="19"/>
  <c r="BI62" i="19"/>
  <c r="AA59" i="18"/>
  <c r="CW14" i="14"/>
  <c r="H14" i="19"/>
  <c r="BJ8" i="19"/>
  <c r="BJ62" i="19"/>
  <c r="AB59" i="18"/>
  <c r="CX15" i="14"/>
  <c r="I15" i="19"/>
  <c r="BK8" i="19"/>
  <c r="BK62" i="19"/>
  <c r="AC59" i="18"/>
  <c r="CY16" i="14"/>
  <c r="J16" i="19"/>
  <c r="BL8" i="19"/>
  <c r="BL62" i="19"/>
  <c r="AD59" i="18"/>
  <c r="CZ17" i="14"/>
  <c r="K17" i="19"/>
  <c r="BM8" i="19"/>
  <c r="BM62" i="19"/>
  <c r="AE59" i="18"/>
  <c r="DA18" i="14"/>
  <c r="L18" i="19"/>
  <c r="BN8" i="19"/>
  <c r="BN62" i="19"/>
  <c r="AF59" i="18"/>
  <c r="DB19" i="14"/>
  <c r="M19" i="19"/>
  <c r="BO8" i="19"/>
  <c r="BO62" i="19"/>
  <c r="AG59" i="18"/>
  <c r="DC20" i="14"/>
  <c r="N20" i="19"/>
  <c r="BP8" i="19"/>
  <c r="BP62" i="19"/>
  <c r="AH59" i="18"/>
  <c r="DD21" i="14"/>
  <c r="O21" i="19"/>
  <c r="BQ8" i="19"/>
  <c r="BQ62" i="19"/>
  <c r="AI59" i="18"/>
  <c r="DE22" i="14"/>
  <c r="P22" i="19"/>
  <c r="BR8" i="19"/>
  <c r="BR62" i="19"/>
  <c r="AJ59" i="18"/>
  <c r="DF23" i="14"/>
  <c r="Q23" i="19"/>
  <c r="BS8" i="19"/>
  <c r="BS62" i="19"/>
  <c r="AK59" i="18"/>
  <c r="DG24" i="14"/>
  <c r="R24" i="19"/>
  <c r="BT8" i="19"/>
  <c r="BT62" i="19"/>
  <c r="AL59" i="18"/>
  <c r="DH25" i="14"/>
  <c r="S25" i="19"/>
  <c r="BU8" i="19"/>
  <c r="BU62" i="19"/>
  <c r="AM59" i="18"/>
  <c r="DI26" i="14"/>
  <c r="T26" i="19"/>
  <c r="BV8" i="19"/>
  <c r="BV62" i="19"/>
  <c r="AN59" i="18"/>
  <c r="DJ27" i="14"/>
  <c r="U27" i="19"/>
  <c r="BW8" i="19"/>
  <c r="BW62" i="19"/>
  <c r="AO59" i="18"/>
  <c r="DK28" i="14"/>
  <c r="V28" i="19"/>
  <c r="BX8" i="19"/>
  <c r="BX62" i="19"/>
  <c r="AP59" i="18"/>
  <c r="DL29" i="14"/>
  <c r="W29" i="19"/>
  <c r="BY8" i="19"/>
  <c r="BY62" i="19"/>
  <c r="AQ59" i="18"/>
  <c r="DM30" i="14"/>
  <c r="X30" i="19"/>
  <c r="BZ8" i="19"/>
  <c r="BZ62" i="19"/>
  <c r="AR59" i="18"/>
  <c r="DN31" i="14"/>
  <c r="Y31" i="19"/>
  <c r="CA8" i="19"/>
  <c r="CA62" i="19"/>
  <c r="AS59" i="18"/>
  <c r="DO32" i="14"/>
  <c r="Z32" i="19"/>
  <c r="CB8" i="19"/>
  <c r="CB62" i="19"/>
  <c r="AT59" i="18"/>
  <c r="DP33" i="14"/>
  <c r="AA33" i="19"/>
  <c r="CC8" i="19"/>
  <c r="CC62" i="19"/>
  <c r="AU59" i="18"/>
  <c r="DQ34" i="14"/>
  <c r="AB34" i="19"/>
  <c r="CD8" i="19"/>
  <c r="CD62" i="19"/>
  <c r="AV59" i="18"/>
  <c r="DR35" i="14"/>
  <c r="AC35" i="19"/>
  <c r="CE8" i="19"/>
  <c r="CE62" i="19"/>
  <c r="AW59" i="18"/>
  <c r="DS36" i="14"/>
  <c r="AD36" i="19"/>
  <c r="CF8" i="19"/>
  <c r="CF62" i="19"/>
  <c r="AX59" i="18"/>
  <c r="DT37" i="14"/>
  <c r="AE37" i="19"/>
  <c r="CG8" i="19"/>
  <c r="CG62" i="19"/>
  <c r="AY59" i="18"/>
  <c r="DU38" i="14"/>
  <c r="AF38" i="19"/>
  <c r="CH8" i="19"/>
  <c r="CH62" i="19"/>
  <c r="AZ59" i="18"/>
  <c r="DV39" i="14"/>
  <c r="AG39" i="19"/>
  <c r="CI8" i="19"/>
  <c r="CI62" i="19"/>
  <c r="BA59" i="18"/>
  <c r="DW40" i="14"/>
  <c r="AH40" i="19"/>
  <c r="CJ8" i="19"/>
  <c r="CJ62" i="19"/>
  <c r="BB59" i="18"/>
  <c r="DX41" i="14"/>
  <c r="AI41" i="19"/>
  <c r="CK8" i="19"/>
  <c r="CK62" i="19"/>
  <c r="BC59" i="18"/>
  <c r="DY42" i="14"/>
  <c r="AJ42" i="19"/>
  <c r="CL8" i="19"/>
  <c r="CL62" i="19"/>
  <c r="BD59" i="18"/>
  <c r="DZ43" i="14"/>
  <c r="AK43" i="19"/>
  <c r="CM8" i="19"/>
  <c r="CM62" i="19"/>
  <c r="BE59" i="18"/>
  <c r="EA44" i="14"/>
  <c r="AL44" i="19"/>
  <c r="CN8" i="19"/>
  <c r="CN62" i="19"/>
  <c r="BF59" i="18"/>
  <c r="EB45" i="14"/>
  <c r="AM45" i="19"/>
  <c r="CO8" i="19"/>
  <c r="CO62" i="19"/>
  <c r="BG59" i="18"/>
  <c r="EC46" i="14"/>
  <c r="AN46" i="19"/>
  <c r="CP8" i="19"/>
  <c r="CP62" i="19"/>
  <c r="BH59" i="18"/>
  <c r="ED47" i="14"/>
  <c r="AO47" i="19"/>
  <c r="CQ8" i="19"/>
  <c r="CQ62" i="19"/>
  <c r="BI59" i="18"/>
  <c r="EE48" i="14"/>
  <c r="AP48" i="19"/>
  <c r="CR8" i="19"/>
  <c r="CR62" i="19"/>
  <c r="BJ59" i="18"/>
  <c r="EF49" i="14"/>
  <c r="AQ49" i="19"/>
  <c r="CS8" i="19"/>
  <c r="CS62" i="19"/>
  <c r="BK59" i="18"/>
  <c r="EG50" i="14"/>
  <c r="AR50" i="19"/>
  <c r="CT8" i="19"/>
  <c r="CT62" i="19"/>
  <c r="BL59" i="18"/>
  <c r="EH51" i="14"/>
  <c r="AS51" i="19"/>
  <c r="CU8" i="19"/>
  <c r="CU62" i="19"/>
  <c r="BM59" i="18"/>
  <c r="EI52" i="14"/>
  <c r="AT52" i="19"/>
  <c r="CV8" i="19"/>
  <c r="CV62" i="19"/>
  <c r="BN59" i="18"/>
  <c r="CW62" i="19"/>
  <c r="BO59" i="18"/>
  <c r="CX8" i="19"/>
  <c r="CX62" i="19"/>
  <c r="BP59" i="18"/>
  <c r="CY8" i="19"/>
  <c r="CY62" i="19"/>
  <c r="BQ59" i="18"/>
  <c r="CZ8" i="19"/>
  <c r="CZ62" i="19"/>
  <c r="BR59" i="18"/>
  <c r="DA8" i="19"/>
  <c r="DA62" i="19"/>
  <c r="BS59" i="18"/>
  <c r="T59" i="18"/>
  <c r="DT59" i="18"/>
  <c r="DV59" i="18"/>
  <c r="BU59" i="18"/>
  <c r="DW59" i="18"/>
  <c r="DX59" i="18"/>
  <c r="DZ59" i="18"/>
  <c r="EA59" i="18"/>
  <c r="EC59" i="18"/>
  <c r="Q60" i="18"/>
  <c r="R60" i="18"/>
  <c r="O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AI60" i="18"/>
  <c r="AJ60" i="18"/>
  <c r="AK60" i="18"/>
  <c r="AL60" i="18"/>
  <c r="AM60" i="18"/>
  <c r="AN60" i="18"/>
  <c r="AO60" i="18"/>
  <c r="AP60" i="18"/>
  <c r="AQ60" i="18"/>
  <c r="AR60" i="18"/>
  <c r="AS60" i="18"/>
  <c r="AT60" i="18"/>
  <c r="AU60" i="18"/>
  <c r="AV60" i="18"/>
  <c r="AW60" i="18"/>
  <c r="AX60" i="18"/>
  <c r="AY60" i="18"/>
  <c r="AZ60" i="18"/>
  <c r="BA60" i="18"/>
  <c r="BB60" i="18"/>
  <c r="BC60" i="18"/>
  <c r="BD60" i="18"/>
  <c r="BE60" i="18"/>
  <c r="BF60" i="18"/>
  <c r="BG60" i="18"/>
  <c r="BH60" i="18"/>
  <c r="BI60" i="18"/>
  <c r="BJ60" i="18"/>
  <c r="BK60" i="18"/>
  <c r="BL60" i="18"/>
  <c r="BM60" i="18"/>
  <c r="BN60" i="18"/>
  <c r="BO60" i="18"/>
  <c r="BP60" i="18"/>
  <c r="BQ60" i="18"/>
  <c r="BR60" i="18"/>
  <c r="BS60" i="18"/>
  <c r="T60" i="18"/>
  <c r="DT60" i="18"/>
  <c r="DV60" i="18"/>
  <c r="BU60" i="18"/>
  <c r="DW60" i="18"/>
  <c r="DX60" i="18"/>
  <c r="DZ60" i="18"/>
  <c r="EA60" i="18"/>
  <c r="EC60" i="18"/>
  <c r="CQ32" i="14"/>
  <c r="B32" i="19"/>
  <c r="BD32" i="19"/>
  <c r="BD86" i="19"/>
  <c r="Q61" i="18"/>
  <c r="R61" i="18"/>
  <c r="O61" i="18"/>
  <c r="V61" i="18"/>
  <c r="CR33" i="14"/>
  <c r="C33" i="19"/>
  <c r="BE32" i="19"/>
  <c r="BE86" i="19"/>
  <c r="W61" i="18"/>
  <c r="CS34" i="14"/>
  <c r="D34" i="19"/>
  <c r="BF32" i="19"/>
  <c r="BF86" i="19"/>
  <c r="X61" i="18"/>
  <c r="CT35" i="14"/>
  <c r="E35" i="19"/>
  <c r="BG32" i="19"/>
  <c r="BG86" i="19"/>
  <c r="Y61" i="18"/>
  <c r="CU36" i="14"/>
  <c r="F36" i="19"/>
  <c r="BH32" i="19"/>
  <c r="BH86" i="19"/>
  <c r="Z61" i="18"/>
  <c r="CV37" i="14"/>
  <c r="G37" i="19"/>
  <c r="BI32" i="19"/>
  <c r="BI86" i="19"/>
  <c r="AA61" i="18"/>
  <c r="CW38" i="14"/>
  <c r="H38" i="19"/>
  <c r="BJ32" i="19"/>
  <c r="BJ86" i="19"/>
  <c r="AB61" i="18"/>
  <c r="CX39" i="14"/>
  <c r="I39" i="19"/>
  <c r="BK32" i="19"/>
  <c r="BK86" i="19"/>
  <c r="AC61" i="18"/>
  <c r="CY40" i="14"/>
  <c r="J40" i="19"/>
  <c r="BL32" i="19"/>
  <c r="BL86" i="19"/>
  <c r="AD61" i="18"/>
  <c r="CZ41" i="14"/>
  <c r="K41" i="19"/>
  <c r="BM32" i="19"/>
  <c r="BM86" i="19"/>
  <c r="AE61" i="18"/>
  <c r="DA42" i="14"/>
  <c r="L42" i="19"/>
  <c r="BN32" i="19"/>
  <c r="BN86" i="19"/>
  <c r="AF61" i="18"/>
  <c r="DB43" i="14"/>
  <c r="M43" i="19"/>
  <c r="BO32" i="19"/>
  <c r="BO86" i="19"/>
  <c r="AG61" i="18"/>
  <c r="DC44" i="14"/>
  <c r="N44" i="19"/>
  <c r="BP32" i="19"/>
  <c r="BP86" i="19"/>
  <c r="AH61" i="18"/>
  <c r="DD45" i="14"/>
  <c r="O45" i="19"/>
  <c r="BQ32" i="19"/>
  <c r="BQ86" i="19"/>
  <c r="AI61" i="18"/>
  <c r="DE46" i="14"/>
  <c r="P46" i="19"/>
  <c r="BR32" i="19"/>
  <c r="BR86" i="19"/>
  <c r="AJ61" i="18"/>
  <c r="DF47" i="14"/>
  <c r="Q47" i="19"/>
  <c r="BS32" i="19"/>
  <c r="BS86" i="19"/>
  <c r="AK61" i="18"/>
  <c r="DG48" i="14"/>
  <c r="R48" i="19"/>
  <c r="BT32" i="19"/>
  <c r="BT86" i="19"/>
  <c r="AL61" i="18"/>
  <c r="DH49" i="14"/>
  <c r="S49" i="19"/>
  <c r="BU32" i="19"/>
  <c r="BU86" i="19"/>
  <c r="AM61" i="18"/>
  <c r="DI50" i="14"/>
  <c r="T50" i="19"/>
  <c r="BV32" i="19"/>
  <c r="BV86" i="19"/>
  <c r="AN61" i="18"/>
  <c r="DJ51" i="14"/>
  <c r="U51" i="19"/>
  <c r="BW32" i="19"/>
  <c r="BW86" i="19"/>
  <c r="AO61" i="18"/>
  <c r="DK52" i="14"/>
  <c r="V52" i="19"/>
  <c r="BX32" i="19"/>
  <c r="BX86" i="19"/>
  <c r="AP61" i="18"/>
  <c r="BY86" i="19"/>
  <c r="AQ61" i="18"/>
  <c r="BZ32" i="19"/>
  <c r="BZ86" i="19"/>
  <c r="AR61" i="18"/>
  <c r="CA32" i="19"/>
  <c r="CA86" i="19"/>
  <c r="AS61" i="18"/>
  <c r="CB32" i="19"/>
  <c r="CB86" i="19"/>
  <c r="AT61" i="18"/>
  <c r="CC32" i="19"/>
  <c r="CC86" i="19"/>
  <c r="AU61" i="18"/>
  <c r="CD32" i="19"/>
  <c r="CD86" i="19"/>
  <c r="AV61" i="18"/>
  <c r="CE32" i="19"/>
  <c r="CE86" i="19"/>
  <c r="AW61" i="18"/>
  <c r="CF32" i="19"/>
  <c r="CF86" i="19"/>
  <c r="AX61" i="18"/>
  <c r="CG32" i="19"/>
  <c r="CG86" i="19"/>
  <c r="AY61" i="18"/>
  <c r="CH32" i="19"/>
  <c r="CH86" i="19"/>
  <c r="AZ61" i="18"/>
  <c r="CI32" i="19"/>
  <c r="CI86" i="19"/>
  <c r="BA61" i="18"/>
  <c r="CJ32" i="19"/>
  <c r="CJ86" i="19"/>
  <c r="BB61" i="18"/>
  <c r="CK32" i="19"/>
  <c r="CK86" i="19"/>
  <c r="BC61" i="18"/>
  <c r="CL32" i="19"/>
  <c r="CL86" i="19"/>
  <c r="BD61" i="18"/>
  <c r="CM32" i="19"/>
  <c r="CM86" i="19"/>
  <c r="BE61" i="18"/>
  <c r="CN32" i="19"/>
  <c r="CN86" i="19"/>
  <c r="BF61" i="18"/>
  <c r="CO32" i="19"/>
  <c r="CO86" i="19"/>
  <c r="BG61" i="18"/>
  <c r="CP32" i="19"/>
  <c r="CP86" i="19"/>
  <c r="BH61" i="18"/>
  <c r="CQ32" i="19"/>
  <c r="CQ86" i="19"/>
  <c r="BI61" i="18"/>
  <c r="CR32" i="19"/>
  <c r="CR86" i="19"/>
  <c r="BJ61" i="18"/>
  <c r="CS32" i="19"/>
  <c r="CS86" i="19"/>
  <c r="BK61" i="18"/>
  <c r="CT32" i="19"/>
  <c r="CT86" i="19"/>
  <c r="BL61" i="18"/>
  <c r="CU32" i="19"/>
  <c r="CU86" i="19"/>
  <c r="BM61" i="18"/>
  <c r="CV32" i="19"/>
  <c r="CV86" i="19"/>
  <c r="BN61" i="18"/>
  <c r="CW32" i="19"/>
  <c r="CW86" i="19"/>
  <c r="BO61" i="18"/>
  <c r="CX32" i="19"/>
  <c r="CX86" i="19"/>
  <c r="BP61" i="18"/>
  <c r="CY32" i="19"/>
  <c r="CY86" i="19"/>
  <c r="BQ61" i="18"/>
  <c r="CZ32" i="19"/>
  <c r="CZ86" i="19"/>
  <c r="BR61" i="18"/>
  <c r="DA32" i="19"/>
  <c r="DA86" i="19"/>
  <c r="BS61" i="18"/>
  <c r="T61" i="18"/>
  <c r="DT61" i="18"/>
  <c r="DV61" i="18"/>
  <c r="BU61" i="18"/>
  <c r="DW61" i="18"/>
  <c r="DX61" i="18"/>
  <c r="DZ61" i="18"/>
  <c r="EA61" i="18"/>
  <c r="EC61" i="18"/>
  <c r="Q62" i="18"/>
  <c r="R62" i="18"/>
  <c r="O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AH62" i="18"/>
  <c r="AI62" i="18"/>
  <c r="AJ62" i="18"/>
  <c r="AK62" i="18"/>
  <c r="AL62" i="18"/>
  <c r="AM62" i="18"/>
  <c r="AN62" i="18"/>
  <c r="AO62" i="18"/>
  <c r="AP62" i="18"/>
  <c r="AQ62" i="18"/>
  <c r="AR62" i="18"/>
  <c r="AS62" i="18"/>
  <c r="AT62" i="18"/>
  <c r="AU62" i="18"/>
  <c r="AV62" i="18"/>
  <c r="AW62" i="18"/>
  <c r="AX62" i="18"/>
  <c r="AY62" i="18"/>
  <c r="AZ62" i="18"/>
  <c r="BA62" i="18"/>
  <c r="BB62" i="18"/>
  <c r="BC62" i="18"/>
  <c r="BD62" i="18"/>
  <c r="BE62" i="18"/>
  <c r="BF62" i="18"/>
  <c r="BG62" i="18"/>
  <c r="BH62" i="18"/>
  <c r="BI62" i="18"/>
  <c r="BJ62" i="18"/>
  <c r="BK62" i="18"/>
  <c r="BL62" i="18"/>
  <c r="BM62" i="18"/>
  <c r="BN62" i="18"/>
  <c r="BO62" i="18"/>
  <c r="BP62" i="18"/>
  <c r="BQ62" i="18"/>
  <c r="BR62" i="18"/>
  <c r="BS62" i="18"/>
  <c r="T62" i="18"/>
  <c r="DT62" i="18"/>
  <c r="DV62" i="18"/>
  <c r="BU62" i="18"/>
  <c r="DW62" i="18"/>
  <c r="DX62" i="18"/>
  <c r="DZ62" i="18"/>
  <c r="EA62" i="18"/>
  <c r="EC62" i="18"/>
  <c r="Q63" i="18"/>
  <c r="R63" i="18"/>
  <c r="O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AH63" i="18"/>
  <c r="AI63" i="18"/>
  <c r="AJ63" i="18"/>
  <c r="AK63" i="18"/>
  <c r="AL63" i="18"/>
  <c r="AM63" i="18"/>
  <c r="AN63" i="18"/>
  <c r="AO63" i="18"/>
  <c r="AP63" i="18"/>
  <c r="AQ63" i="18"/>
  <c r="AR63" i="18"/>
  <c r="AS63" i="18"/>
  <c r="AT63" i="18"/>
  <c r="AU63" i="18"/>
  <c r="AV63" i="18"/>
  <c r="AW63" i="18"/>
  <c r="AX63" i="18"/>
  <c r="AY63" i="18"/>
  <c r="AZ63" i="18"/>
  <c r="BA63" i="18"/>
  <c r="BB63" i="18"/>
  <c r="BC63" i="18"/>
  <c r="BD63" i="18"/>
  <c r="BE63" i="18"/>
  <c r="BF63" i="18"/>
  <c r="BG63" i="18"/>
  <c r="BH63" i="18"/>
  <c r="BI63" i="18"/>
  <c r="BJ63" i="18"/>
  <c r="BK63" i="18"/>
  <c r="BL63" i="18"/>
  <c r="BM63" i="18"/>
  <c r="BN63" i="18"/>
  <c r="BO63" i="18"/>
  <c r="BP63" i="18"/>
  <c r="BQ63" i="18"/>
  <c r="BR63" i="18"/>
  <c r="BS63" i="18"/>
  <c r="T63" i="18"/>
  <c r="DT63" i="18"/>
  <c r="DV63" i="18"/>
  <c r="BU63" i="18"/>
  <c r="DW63" i="18"/>
  <c r="DX63" i="18"/>
  <c r="DZ63" i="18"/>
  <c r="EA63" i="18"/>
  <c r="EC63" i="18"/>
  <c r="Q64" i="18"/>
  <c r="R64" i="18"/>
  <c r="O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AH64" i="18"/>
  <c r="AI64" i="18"/>
  <c r="AJ64" i="18"/>
  <c r="AK64" i="18"/>
  <c r="AL64" i="18"/>
  <c r="AM64" i="18"/>
  <c r="AN64" i="18"/>
  <c r="AO64" i="18"/>
  <c r="AP64" i="18"/>
  <c r="AQ64" i="18"/>
  <c r="AR64" i="18"/>
  <c r="AS64" i="18"/>
  <c r="AT64" i="18"/>
  <c r="AU64" i="18"/>
  <c r="AV64" i="18"/>
  <c r="AW64" i="18"/>
  <c r="AX64" i="18"/>
  <c r="AY64" i="18"/>
  <c r="AZ64" i="18"/>
  <c r="BA64" i="18"/>
  <c r="BB64" i="18"/>
  <c r="BC64" i="18"/>
  <c r="BD64" i="18"/>
  <c r="BE64" i="18"/>
  <c r="BF64" i="18"/>
  <c r="BG64" i="18"/>
  <c r="BH64" i="18"/>
  <c r="BI64" i="18"/>
  <c r="BJ64" i="18"/>
  <c r="BK64" i="18"/>
  <c r="BL64" i="18"/>
  <c r="BM64" i="18"/>
  <c r="BN64" i="18"/>
  <c r="BO64" i="18"/>
  <c r="BP64" i="18"/>
  <c r="BQ64" i="18"/>
  <c r="BR64" i="18"/>
  <c r="BS64" i="18"/>
  <c r="T64" i="18"/>
  <c r="DT64" i="18"/>
  <c r="DV64" i="18"/>
  <c r="BU64" i="18"/>
  <c r="DW64" i="18"/>
  <c r="DX64" i="18"/>
  <c r="DZ64" i="18"/>
  <c r="EA64" i="18"/>
  <c r="EC64" i="18"/>
  <c r="Q65" i="18"/>
  <c r="R65" i="18"/>
  <c r="O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AH65" i="18"/>
  <c r="AI65" i="18"/>
  <c r="AJ65" i="18"/>
  <c r="AK65" i="18"/>
  <c r="AL65" i="18"/>
  <c r="AM65" i="18"/>
  <c r="AN65" i="18"/>
  <c r="AO65" i="18"/>
  <c r="AP65" i="18"/>
  <c r="AQ65" i="18"/>
  <c r="AR65" i="18"/>
  <c r="AS65" i="18"/>
  <c r="AT65" i="18"/>
  <c r="AU65" i="18"/>
  <c r="AV65" i="18"/>
  <c r="AW65" i="18"/>
  <c r="AX65" i="18"/>
  <c r="AY65" i="18"/>
  <c r="AZ65" i="18"/>
  <c r="BA65" i="18"/>
  <c r="BB65" i="18"/>
  <c r="BC65" i="18"/>
  <c r="BD65" i="18"/>
  <c r="BE65" i="18"/>
  <c r="BF65" i="18"/>
  <c r="BG65" i="18"/>
  <c r="BH65" i="18"/>
  <c r="BI65" i="18"/>
  <c r="BJ65" i="18"/>
  <c r="BK65" i="18"/>
  <c r="BL65" i="18"/>
  <c r="BM65" i="18"/>
  <c r="BN65" i="18"/>
  <c r="BO65" i="18"/>
  <c r="BP65" i="18"/>
  <c r="BQ65" i="18"/>
  <c r="BR65" i="18"/>
  <c r="BS65" i="18"/>
  <c r="T65" i="18"/>
  <c r="DT65" i="18"/>
  <c r="DV65" i="18"/>
  <c r="BU65" i="18"/>
  <c r="DW65" i="18"/>
  <c r="DX65" i="18"/>
  <c r="DZ65" i="18"/>
  <c r="EA65" i="18"/>
  <c r="EC65" i="18"/>
  <c r="Q66" i="18"/>
  <c r="R66" i="18"/>
  <c r="O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AH66" i="18"/>
  <c r="AI66" i="18"/>
  <c r="AJ66" i="18"/>
  <c r="AK66" i="18"/>
  <c r="AL66" i="18"/>
  <c r="AM66" i="18"/>
  <c r="AN66" i="18"/>
  <c r="AO66" i="18"/>
  <c r="AP66" i="18"/>
  <c r="AQ66" i="18"/>
  <c r="AR66" i="18"/>
  <c r="AS66" i="18"/>
  <c r="AT66" i="18"/>
  <c r="AU66" i="18"/>
  <c r="AV66" i="18"/>
  <c r="AW66" i="18"/>
  <c r="AX66" i="18"/>
  <c r="AY66" i="18"/>
  <c r="AZ66" i="18"/>
  <c r="BA66" i="18"/>
  <c r="BB66" i="18"/>
  <c r="BC66" i="18"/>
  <c r="BD66" i="18"/>
  <c r="BE66" i="18"/>
  <c r="BF66" i="18"/>
  <c r="BG66" i="18"/>
  <c r="BH66" i="18"/>
  <c r="BI66" i="18"/>
  <c r="BJ66" i="18"/>
  <c r="BK66" i="18"/>
  <c r="BL66" i="18"/>
  <c r="BM66" i="18"/>
  <c r="BN66" i="18"/>
  <c r="BO66" i="18"/>
  <c r="BP66" i="18"/>
  <c r="BQ66" i="18"/>
  <c r="BR66" i="18"/>
  <c r="BS66" i="18"/>
  <c r="T66" i="18"/>
  <c r="DT66" i="18"/>
  <c r="DV66" i="18"/>
  <c r="BU66" i="18"/>
  <c r="DW66" i="18"/>
  <c r="DX66" i="18"/>
  <c r="DZ66" i="18"/>
  <c r="EA66" i="18"/>
  <c r="EC66" i="18"/>
  <c r="V69" i="18"/>
  <c r="Q70" i="18"/>
  <c r="R70" i="18"/>
  <c r="P70" i="18"/>
  <c r="O70" i="18"/>
  <c r="BB110" i="15"/>
  <c r="BB111" i="15"/>
  <c r="BB112" i="15"/>
  <c r="BB113" i="15"/>
  <c r="BB114" i="15"/>
  <c r="BB115" i="15"/>
  <c r="BB116" i="15"/>
  <c r="BB117" i="15"/>
  <c r="BB118" i="15"/>
  <c r="BB119" i="15"/>
  <c r="BB120" i="15"/>
  <c r="BB121" i="15"/>
  <c r="BB122" i="15"/>
  <c r="BB123" i="15"/>
  <c r="BB124" i="15"/>
  <c r="BB125" i="15"/>
  <c r="BB126" i="15"/>
  <c r="BB127" i="15"/>
  <c r="BB128" i="15"/>
  <c r="BB129" i="15"/>
  <c r="BB130" i="15"/>
  <c r="BB131" i="15"/>
  <c r="BB132" i="15"/>
  <c r="BB133" i="15"/>
  <c r="BB134" i="15"/>
  <c r="BB135" i="15"/>
  <c r="BB136" i="15"/>
  <c r="BB137" i="15"/>
  <c r="BB138" i="15"/>
  <c r="BB139" i="15"/>
  <c r="BB140" i="15"/>
  <c r="BB141" i="15"/>
  <c r="BB142" i="15"/>
  <c r="BB143" i="15"/>
  <c r="BB144" i="15"/>
  <c r="BB145" i="15"/>
  <c r="BB146" i="15"/>
  <c r="BB147" i="15"/>
  <c r="BB148" i="15"/>
  <c r="BB149" i="15"/>
  <c r="BB150" i="15"/>
  <c r="BB151" i="15"/>
  <c r="BB152" i="15"/>
  <c r="BB153" i="15"/>
  <c r="BB154" i="15"/>
  <c r="BB155" i="15"/>
  <c r="BB156" i="15"/>
  <c r="BB157" i="15"/>
  <c r="BB158" i="15"/>
  <c r="BB159" i="15"/>
  <c r="BB160" i="15"/>
  <c r="BC110" i="15"/>
  <c r="BC5" i="15"/>
  <c r="BC111" i="15"/>
  <c r="BC6" i="15"/>
  <c r="BC112" i="15"/>
  <c r="BC7" i="15"/>
  <c r="BC113" i="15"/>
  <c r="BC8" i="15"/>
  <c r="BC114" i="15"/>
  <c r="BC9" i="15"/>
  <c r="BC115" i="15"/>
  <c r="BC10" i="15"/>
  <c r="BC116" i="15"/>
  <c r="BC11" i="15"/>
  <c r="BC117" i="15"/>
  <c r="BC12" i="15"/>
  <c r="BC118" i="15"/>
  <c r="BC13" i="15"/>
  <c r="BC119" i="15"/>
  <c r="BC14" i="15"/>
  <c r="BC120" i="15"/>
  <c r="BC15" i="15"/>
  <c r="BC121" i="15"/>
  <c r="BC16" i="15"/>
  <c r="BC122" i="15"/>
  <c r="BC17" i="15"/>
  <c r="BC123" i="15"/>
  <c r="BC18" i="15"/>
  <c r="BC124" i="15"/>
  <c r="BC19" i="15"/>
  <c r="BC125" i="15"/>
  <c r="BC20" i="15"/>
  <c r="BC126" i="15"/>
  <c r="BC21" i="15"/>
  <c r="BC127" i="15"/>
  <c r="BC22" i="15"/>
  <c r="BC128" i="15"/>
  <c r="BC23" i="15"/>
  <c r="BC129" i="15"/>
  <c r="BC24" i="15"/>
  <c r="BC130" i="15"/>
  <c r="BC25" i="15"/>
  <c r="BC131" i="15"/>
  <c r="BC26" i="15"/>
  <c r="BC132" i="15"/>
  <c r="BC27" i="15"/>
  <c r="BC133" i="15"/>
  <c r="BC28" i="15"/>
  <c r="BC134" i="15"/>
  <c r="BC29" i="15"/>
  <c r="BC135" i="15"/>
  <c r="BC30" i="15"/>
  <c r="BC136" i="15"/>
  <c r="BC31" i="15"/>
  <c r="BC137" i="15"/>
  <c r="BC32" i="15"/>
  <c r="BC138" i="15"/>
  <c r="BC33" i="15"/>
  <c r="BC139" i="15"/>
  <c r="BC34" i="15"/>
  <c r="BC140" i="15"/>
  <c r="BC35" i="15"/>
  <c r="BC141" i="15"/>
  <c r="BC36" i="15"/>
  <c r="BC142" i="15"/>
  <c r="BC37" i="15"/>
  <c r="BC143" i="15"/>
  <c r="BC38" i="15"/>
  <c r="BC144" i="15"/>
  <c r="BC39" i="15"/>
  <c r="BC145" i="15"/>
  <c r="BC40" i="15"/>
  <c r="BC146" i="15"/>
  <c r="BC41" i="15"/>
  <c r="BC147" i="15"/>
  <c r="BC42" i="15"/>
  <c r="BC148" i="15"/>
  <c r="BC43" i="15"/>
  <c r="BC149" i="15"/>
  <c r="BC44" i="15"/>
  <c r="BC150" i="15"/>
  <c r="BC45" i="15"/>
  <c r="BC151" i="15"/>
  <c r="BC46" i="15"/>
  <c r="BC152" i="15"/>
  <c r="BC47" i="15"/>
  <c r="BC153" i="15"/>
  <c r="BC48" i="15"/>
  <c r="BC154" i="15"/>
  <c r="BC49" i="15"/>
  <c r="BC155" i="15"/>
  <c r="BC50" i="15"/>
  <c r="BC156" i="15"/>
  <c r="BC51" i="15"/>
  <c r="BC157" i="15"/>
  <c r="BC52" i="15"/>
  <c r="BC158" i="15"/>
  <c r="BC53" i="15"/>
  <c r="BC159" i="15"/>
  <c r="BC54" i="15"/>
  <c r="BC160" i="15"/>
  <c r="BB111" i="19"/>
  <c r="BB112" i="19"/>
  <c r="BB113" i="19"/>
  <c r="BB114" i="19"/>
  <c r="BB115" i="19"/>
  <c r="BB116" i="19"/>
  <c r="BB117" i="19"/>
  <c r="BB118" i="19"/>
  <c r="BB119" i="19"/>
  <c r="BB120" i="19"/>
  <c r="BB121" i="19"/>
  <c r="BB122" i="19"/>
  <c r="BB123" i="19"/>
  <c r="BB124" i="19"/>
  <c r="BB125" i="19"/>
  <c r="BB126" i="19"/>
  <c r="BB127" i="19"/>
  <c r="BB128" i="19"/>
  <c r="BB129" i="19"/>
  <c r="BB130" i="19"/>
  <c r="BB131" i="19"/>
  <c r="BB132" i="19"/>
  <c r="BB133" i="19"/>
  <c r="BB134" i="19"/>
  <c r="BB135" i="19"/>
  <c r="BB136" i="19"/>
  <c r="BB137" i="19"/>
  <c r="BB138" i="19"/>
  <c r="BB139" i="19"/>
  <c r="BB140" i="19"/>
  <c r="BB141" i="19"/>
  <c r="BB142" i="19"/>
  <c r="BB143" i="19"/>
  <c r="BB144" i="19"/>
  <c r="BB145" i="19"/>
  <c r="BB146" i="19"/>
  <c r="BB147" i="19"/>
  <c r="BB148" i="19"/>
  <c r="BB149" i="19"/>
  <c r="BB150" i="19"/>
  <c r="BB151" i="19"/>
  <c r="BB152" i="19"/>
  <c r="BB153" i="19"/>
  <c r="BB154" i="19"/>
  <c r="BB155" i="19"/>
  <c r="BB156" i="19"/>
  <c r="BB157" i="19"/>
  <c r="BB158" i="19"/>
  <c r="BB159" i="19"/>
  <c r="BB160" i="19"/>
  <c r="BB161" i="19"/>
  <c r="BC111" i="19"/>
  <c r="BC112" i="19"/>
  <c r="BC113" i="19"/>
  <c r="BC114" i="19"/>
  <c r="BC115" i="19"/>
  <c r="BC116" i="19"/>
  <c r="BC117" i="19"/>
  <c r="BC118" i="19"/>
  <c r="BC119" i="19"/>
  <c r="BC120" i="19"/>
  <c r="BC121" i="19"/>
  <c r="BC122" i="19"/>
  <c r="BC123" i="19"/>
  <c r="BC124" i="19"/>
  <c r="BC125" i="19"/>
  <c r="BC126" i="19"/>
  <c r="BC127" i="19"/>
  <c r="BC128" i="19"/>
  <c r="BC129" i="19"/>
  <c r="BC130" i="19"/>
  <c r="BC131" i="19"/>
  <c r="BC132" i="19"/>
  <c r="BC133" i="19"/>
  <c r="BC134" i="19"/>
  <c r="BC135" i="19"/>
  <c r="BC136" i="19"/>
  <c r="BC137" i="19"/>
  <c r="BC138" i="19"/>
  <c r="BC139" i="19"/>
  <c r="BC140" i="19"/>
  <c r="BC141" i="19"/>
  <c r="BC142" i="19"/>
  <c r="BC143" i="19"/>
  <c r="BC144" i="19"/>
  <c r="BC145" i="19"/>
  <c r="BC146" i="19"/>
  <c r="BC147" i="19"/>
  <c r="BC148" i="19"/>
  <c r="BC149" i="19"/>
  <c r="BC150" i="19"/>
  <c r="BC151" i="19"/>
  <c r="BC152" i="19"/>
  <c r="BC153" i="19"/>
  <c r="BC154" i="19"/>
  <c r="BC155" i="19"/>
  <c r="BC156" i="19"/>
  <c r="BC157" i="19"/>
  <c r="BC158" i="19"/>
  <c r="BC159" i="19"/>
  <c r="BC160" i="19"/>
  <c r="BC161" i="19"/>
  <c r="BB4" i="15"/>
  <c r="BB5" i="15"/>
  <c r="BB6" i="15"/>
  <c r="BB7" i="15"/>
  <c r="BB8" i="15"/>
  <c r="BB9" i="15"/>
  <c r="BB10" i="15"/>
  <c r="BB11" i="15"/>
  <c r="BB12" i="15"/>
  <c r="BB13" i="15"/>
  <c r="BB14" i="15"/>
  <c r="BB15" i="15"/>
  <c r="BB16" i="15"/>
  <c r="BB17" i="15"/>
  <c r="BB18" i="15"/>
  <c r="BB19" i="15"/>
  <c r="BB20" i="15"/>
  <c r="BB21" i="15"/>
  <c r="BB22" i="15"/>
  <c r="BB23" i="15"/>
  <c r="BB24" i="15"/>
  <c r="BB25" i="15"/>
  <c r="BB26" i="15"/>
  <c r="BB27" i="15"/>
  <c r="BB28" i="15"/>
  <c r="BB29" i="15"/>
  <c r="BB30" i="15"/>
  <c r="BB31" i="15"/>
  <c r="BB32" i="15"/>
  <c r="BB33" i="15"/>
  <c r="BB34" i="15"/>
  <c r="BB35" i="15"/>
  <c r="BB36" i="15"/>
  <c r="BB37" i="15"/>
  <c r="BB38" i="15"/>
  <c r="BB39" i="15"/>
  <c r="BB40" i="15"/>
  <c r="BB41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V70" i="18"/>
  <c r="BD131" i="15"/>
  <c r="BD127" i="19"/>
  <c r="W69" i="18"/>
  <c r="W70" i="18"/>
  <c r="BE131" i="15"/>
  <c r="BE127" i="19"/>
  <c r="X69" i="18"/>
  <c r="X70" i="18"/>
  <c r="BF131" i="15"/>
  <c r="BF127" i="19"/>
  <c r="Y69" i="18"/>
  <c r="Y70" i="18"/>
  <c r="BG131" i="15"/>
  <c r="BG127" i="19"/>
  <c r="Z69" i="18"/>
  <c r="Z70" i="18"/>
  <c r="BH131" i="15"/>
  <c r="BH127" i="19"/>
  <c r="AA69" i="18"/>
  <c r="AA70" i="18"/>
  <c r="BI131" i="15"/>
  <c r="BI127" i="19"/>
  <c r="AB69" i="18"/>
  <c r="AB70" i="18"/>
  <c r="BJ131" i="15"/>
  <c r="BJ127" i="19"/>
  <c r="AC69" i="18"/>
  <c r="AC70" i="18"/>
  <c r="BK131" i="15"/>
  <c r="BK127" i="19"/>
  <c r="AD69" i="18"/>
  <c r="AD70" i="18"/>
  <c r="BL131" i="15"/>
  <c r="BL127" i="19"/>
  <c r="AE69" i="18"/>
  <c r="AE70" i="18"/>
  <c r="BM131" i="15"/>
  <c r="BM127" i="19"/>
  <c r="AF69" i="18"/>
  <c r="AF70" i="18"/>
  <c r="BN131" i="15"/>
  <c r="BN127" i="19"/>
  <c r="AG69" i="18"/>
  <c r="AG70" i="18"/>
  <c r="BO131" i="15"/>
  <c r="BO127" i="19"/>
  <c r="AH69" i="18"/>
  <c r="AH70" i="18"/>
  <c r="BP131" i="15"/>
  <c r="BP127" i="19"/>
  <c r="AI69" i="18"/>
  <c r="AI70" i="18"/>
  <c r="BQ131" i="15"/>
  <c r="BQ127" i="19"/>
  <c r="AJ69" i="18"/>
  <c r="AJ70" i="18"/>
  <c r="BR131" i="15"/>
  <c r="BR127" i="19"/>
  <c r="AK69" i="18"/>
  <c r="AK70" i="18"/>
  <c r="BS131" i="15"/>
  <c r="BS127" i="19"/>
  <c r="AL69" i="18"/>
  <c r="AL70" i="18"/>
  <c r="BT131" i="15"/>
  <c r="BT127" i="19"/>
  <c r="AM69" i="18"/>
  <c r="AM70" i="18"/>
  <c r="BU131" i="15"/>
  <c r="BU127" i="19"/>
  <c r="AN69" i="18"/>
  <c r="AN70" i="18"/>
  <c r="BV131" i="15"/>
  <c r="BV127" i="19"/>
  <c r="AO69" i="18"/>
  <c r="AO70" i="18"/>
  <c r="BW131" i="15"/>
  <c r="BW127" i="19"/>
  <c r="AP69" i="18"/>
  <c r="AP70" i="18"/>
  <c r="BX131" i="15"/>
  <c r="BX127" i="19"/>
  <c r="AQ69" i="18"/>
  <c r="AQ70" i="18"/>
  <c r="BY131" i="15"/>
  <c r="BY127" i="19"/>
  <c r="AR69" i="18"/>
  <c r="AR70" i="18"/>
  <c r="BZ131" i="15"/>
  <c r="BZ127" i="19"/>
  <c r="AS69" i="18"/>
  <c r="AS70" i="18"/>
  <c r="CA131" i="15"/>
  <c r="CA127" i="19"/>
  <c r="AT69" i="18"/>
  <c r="AT70" i="18"/>
  <c r="CB131" i="15"/>
  <c r="CB127" i="19"/>
  <c r="AU69" i="18"/>
  <c r="AU70" i="18"/>
  <c r="CC131" i="15"/>
  <c r="CC127" i="19"/>
  <c r="AV69" i="18"/>
  <c r="AV70" i="18"/>
  <c r="CD131" i="15"/>
  <c r="CD127" i="19"/>
  <c r="AW69" i="18"/>
  <c r="AW70" i="18"/>
  <c r="CE131" i="15"/>
  <c r="CE127" i="19"/>
  <c r="AX69" i="18"/>
  <c r="AX70" i="18"/>
  <c r="CF131" i="15"/>
  <c r="CF127" i="19"/>
  <c r="AY69" i="18"/>
  <c r="AY70" i="18"/>
  <c r="CG127" i="19"/>
  <c r="AZ69" i="18"/>
  <c r="AZ70" i="18"/>
  <c r="CH127" i="19"/>
  <c r="BA69" i="18"/>
  <c r="BA70" i="18"/>
  <c r="CI127" i="19"/>
  <c r="BB69" i="18"/>
  <c r="BB70" i="18"/>
  <c r="CJ127" i="19"/>
  <c r="BC69" i="18"/>
  <c r="BC70" i="18"/>
  <c r="CK127" i="19"/>
  <c r="BD69" i="18"/>
  <c r="BD70" i="18"/>
  <c r="BE69" i="18"/>
  <c r="BE70" i="18"/>
  <c r="BF69" i="18"/>
  <c r="BF70" i="18"/>
  <c r="BG69" i="18"/>
  <c r="BG70" i="18"/>
  <c r="BH69" i="18"/>
  <c r="BH70" i="18"/>
  <c r="BI69" i="18"/>
  <c r="BI70" i="18"/>
  <c r="BJ69" i="18"/>
  <c r="BJ70" i="18"/>
  <c r="BK69" i="18"/>
  <c r="BK70" i="18"/>
  <c r="BL69" i="18"/>
  <c r="BL70" i="18"/>
  <c r="BM69" i="18"/>
  <c r="BM70" i="18"/>
  <c r="BN69" i="18"/>
  <c r="BN70" i="18"/>
  <c r="BO69" i="18"/>
  <c r="BO70" i="18"/>
  <c r="BP69" i="18"/>
  <c r="BP70" i="18"/>
  <c r="BQ69" i="18"/>
  <c r="BQ70" i="18"/>
  <c r="BR69" i="18"/>
  <c r="BR70" i="18"/>
  <c r="BS69" i="18"/>
  <c r="BS70" i="18"/>
  <c r="T70" i="18"/>
  <c r="DT70" i="18"/>
  <c r="DU70" i="18"/>
  <c r="DV70" i="18"/>
  <c r="BU70" i="18"/>
  <c r="DW70" i="18"/>
  <c r="DX70" i="18"/>
  <c r="DZ70" i="18"/>
  <c r="EA70" i="18"/>
  <c r="EC70" i="18"/>
  <c r="BD13" i="15"/>
  <c r="BD66" i="15"/>
  <c r="Q71" i="18"/>
  <c r="R71" i="18"/>
  <c r="P71" i="18"/>
  <c r="O71" i="18"/>
  <c r="V71" i="18"/>
  <c r="BE13" i="15"/>
  <c r="BE66" i="15"/>
  <c r="BD119" i="15"/>
  <c r="BD119" i="19"/>
  <c r="W71" i="18"/>
  <c r="BF13" i="15"/>
  <c r="BF66" i="15"/>
  <c r="BE119" i="15"/>
  <c r="BE119" i="19"/>
  <c r="X71" i="18"/>
  <c r="BG13" i="15"/>
  <c r="BG66" i="15"/>
  <c r="BF119" i="15"/>
  <c r="BF119" i="19"/>
  <c r="Y71" i="18"/>
  <c r="BH13" i="15"/>
  <c r="BH66" i="15"/>
  <c r="BG119" i="15"/>
  <c r="BG119" i="19"/>
  <c r="Z71" i="18"/>
  <c r="BI13" i="15"/>
  <c r="BI66" i="15"/>
  <c r="BH119" i="15"/>
  <c r="BH119" i="19"/>
  <c r="AA71" i="18"/>
  <c r="BJ13" i="15"/>
  <c r="BJ66" i="15"/>
  <c r="BI119" i="15"/>
  <c r="BI119" i="19"/>
  <c r="AB71" i="18"/>
  <c r="BK13" i="15"/>
  <c r="BK66" i="15"/>
  <c r="BJ119" i="15"/>
  <c r="BJ119" i="19"/>
  <c r="AC71" i="18"/>
  <c r="BL13" i="15"/>
  <c r="BL66" i="15"/>
  <c r="BK119" i="15"/>
  <c r="BK119" i="19"/>
  <c r="AD71" i="18"/>
  <c r="BM13" i="15"/>
  <c r="BM66" i="15"/>
  <c r="BL119" i="15"/>
  <c r="BL119" i="19"/>
  <c r="AE71" i="18"/>
  <c r="BN13" i="15"/>
  <c r="BN66" i="15"/>
  <c r="BM119" i="15"/>
  <c r="BM119" i="19"/>
  <c r="AF71" i="18"/>
  <c r="BO13" i="15"/>
  <c r="BO66" i="15"/>
  <c r="BN119" i="15"/>
  <c r="BN119" i="19"/>
  <c r="AG71" i="18"/>
  <c r="BP13" i="15"/>
  <c r="BP66" i="15"/>
  <c r="BO119" i="15"/>
  <c r="BO119" i="19"/>
  <c r="AH71" i="18"/>
  <c r="BQ13" i="15"/>
  <c r="BQ66" i="15"/>
  <c r="BP119" i="15"/>
  <c r="BP119" i="19"/>
  <c r="AI71" i="18"/>
  <c r="BR13" i="15"/>
  <c r="BR66" i="15"/>
  <c r="BQ119" i="15"/>
  <c r="BQ119" i="19"/>
  <c r="AJ71" i="18"/>
  <c r="BS13" i="15"/>
  <c r="BS66" i="15"/>
  <c r="BR119" i="15"/>
  <c r="BR119" i="19"/>
  <c r="AK71" i="18"/>
  <c r="BT13" i="15"/>
  <c r="BT66" i="15"/>
  <c r="BS119" i="15"/>
  <c r="BS119" i="19"/>
  <c r="AL71" i="18"/>
  <c r="BU13" i="15"/>
  <c r="BU66" i="15"/>
  <c r="BT119" i="15"/>
  <c r="BT119" i="19"/>
  <c r="AM71" i="18"/>
  <c r="BV13" i="15"/>
  <c r="BV66" i="15"/>
  <c r="BU119" i="15"/>
  <c r="BU119" i="19"/>
  <c r="AN71" i="18"/>
  <c r="BW13" i="15"/>
  <c r="BW66" i="15"/>
  <c r="BV119" i="15"/>
  <c r="BV119" i="19"/>
  <c r="AO71" i="18"/>
  <c r="BX13" i="15"/>
  <c r="BX66" i="15"/>
  <c r="BW119" i="15"/>
  <c r="BW119" i="19"/>
  <c r="AP71" i="18"/>
  <c r="BY13" i="15"/>
  <c r="BY66" i="15"/>
  <c r="BX119" i="15"/>
  <c r="BX119" i="19"/>
  <c r="AQ71" i="18"/>
  <c r="BZ13" i="15"/>
  <c r="BZ66" i="15"/>
  <c r="BY119" i="15"/>
  <c r="BY119" i="19"/>
  <c r="AR71" i="18"/>
  <c r="CA13" i="15"/>
  <c r="CA66" i="15"/>
  <c r="BZ119" i="15"/>
  <c r="BZ119" i="19"/>
  <c r="AS71" i="18"/>
  <c r="CB13" i="15"/>
  <c r="CB66" i="15"/>
  <c r="CA119" i="15"/>
  <c r="CA119" i="19"/>
  <c r="AT71" i="18"/>
  <c r="CC13" i="15"/>
  <c r="CC66" i="15"/>
  <c r="CB119" i="15"/>
  <c r="CB119" i="19"/>
  <c r="AU71" i="18"/>
  <c r="CD13" i="15"/>
  <c r="CD66" i="15"/>
  <c r="CC119" i="15"/>
  <c r="CC119" i="19"/>
  <c r="AV71" i="18"/>
  <c r="CE13" i="15"/>
  <c r="CE66" i="15"/>
  <c r="CD119" i="15"/>
  <c r="CD119" i="19"/>
  <c r="AW71" i="18"/>
  <c r="CF13" i="15"/>
  <c r="CF66" i="15"/>
  <c r="CE119" i="15"/>
  <c r="CE119" i="19"/>
  <c r="AX71" i="18"/>
  <c r="CG13" i="15"/>
  <c r="CG66" i="15"/>
  <c r="CF119" i="15"/>
  <c r="CF119" i="19"/>
  <c r="AY71" i="18"/>
  <c r="CH13" i="15"/>
  <c r="CH66" i="15"/>
  <c r="CG119" i="15"/>
  <c r="CG119" i="19"/>
  <c r="AZ71" i="18"/>
  <c r="CI13" i="15"/>
  <c r="CI66" i="15"/>
  <c r="CH119" i="15"/>
  <c r="CH119" i="19"/>
  <c r="BA71" i="18"/>
  <c r="CJ13" i="15"/>
  <c r="CJ66" i="15"/>
  <c r="CI119" i="15"/>
  <c r="CI119" i="19"/>
  <c r="BB71" i="18"/>
  <c r="CK13" i="15"/>
  <c r="CK66" i="15"/>
  <c r="CJ119" i="15"/>
  <c r="CJ119" i="19"/>
  <c r="BC71" i="18"/>
  <c r="CL13" i="15"/>
  <c r="CL66" i="15"/>
  <c r="CK119" i="15"/>
  <c r="CK119" i="19"/>
  <c r="BD71" i="18"/>
  <c r="CM13" i="15"/>
  <c r="CM66" i="15"/>
  <c r="CL119" i="15"/>
  <c r="CL119" i="19"/>
  <c r="BE71" i="18"/>
  <c r="CN13" i="15"/>
  <c r="CN66" i="15"/>
  <c r="CM119" i="15"/>
  <c r="CM119" i="19"/>
  <c r="BF71" i="18"/>
  <c r="CO13" i="15"/>
  <c r="CO66" i="15"/>
  <c r="CN119" i="15"/>
  <c r="CN119" i="19"/>
  <c r="BG71" i="18"/>
  <c r="CP13" i="15"/>
  <c r="CP66" i="15"/>
  <c r="CO119" i="15"/>
  <c r="CO119" i="19"/>
  <c r="BH71" i="18"/>
  <c r="CQ13" i="15"/>
  <c r="CQ66" i="15"/>
  <c r="CP119" i="15"/>
  <c r="CP119" i="19"/>
  <c r="BI71" i="18"/>
  <c r="CR13" i="15"/>
  <c r="CR66" i="15"/>
  <c r="CQ119" i="15"/>
  <c r="CQ119" i="19"/>
  <c r="BJ71" i="18"/>
  <c r="CR119" i="15"/>
  <c r="CR119" i="19"/>
  <c r="BK71" i="18"/>
  <c r="CS119" i="19"/>
  <c r="BL71" i="18"/>
  <c r="BM71" i="18"/>
  <c r="BN71" i="18"/>
  <c r="BO71" i="18"/>
  <c r="BP71" i="18"/>
  <c r="BQ71" i="18"/>
  <c r="BR71" i="18"/>
  <c r="BS71" i="18"/>
  <c r="T71" i="18"/>
  <c r="DT71" i="18"/>
  <c r="DU71" i="18"/>
  <c r="DV71" i="18"/>
  <c r="BU71" i="18"/>
  <c r="DW71" i="18"/>
  <c r="DX71" i="18"/>
  <c r="DZ71" i="18"/>
  <c r="EA71" i="18"/>
  <c r="EC71" i="18"/>
  <c r="Q72" i="18"/>
  <c r="R72" i="18"/>
  <c r="P72" i="18"/>
  <c r="O72" i="18"/>
  <c r="V72" i="18"/>
  <c r="BD122" i="15"/>
  <c r="BD118" i="19"/>
  <c r="W72" i="18"/>
  <c r="BE122" i="15"/>
  <c r="BE118" i="19"/>
  <c r="X72" i="18"/>
  <c r="BF122" i="15"/>
  <c r="BF118" i="19"/>
  <c r="Y72" i="18"/>
  <c r="BG122" i="15"/>
  <c r="BG118" i="19"/>
  <c r="Z72" i="18"/>
  <c r="BH122" i="15"/>
  <c r="BH118" i="19"/>
  <c r="AA72" i="18"/>
  <c r="BI122" i="15"/>
  <c r="BI118" i="19"/>
  <c r="AB72" i="18"/>
  <c r="BJ122" i="15"/>
  <c r="BJ118" i="19"/>
  <c r="AC72" i="18"/>
  <c r="BK122" i="15"/>
  <c r="BK118" i="19"/>
  <c r="AD72" i="18"/>
  <c r="BL122" i="15"/>
  <c r="BL118" i="19"/>
  <c r="AE72" i="18"/>
  <c r="BM122" i="15"/>
  <c r="BM118" i="19"/>
  <c r="AF72" i="18"/>
  <c r="BN122" i="15"/>
  <c r="BN118" i="19"/>
  <c r="AG72" i="18"/>
  <c r="BO122" i="15"/>
  <c r="BO118" i="19"/>
  <c r="AH72" i="18"/>
  <c r="BP122" i="15"/>
  <c r="BP118" i="19"/>
  <c r="AI72" i="18"/>
  <c r="BQ122" i="15"/>
  <c r="BQ118" i="19"/>
  <c r="AJ72" i="18"/>
  <c r="BR122" i="15"/>
  <c r="BR118" i="19"/>
  <c r="AK72" i="18"/>
  <c r="BS122" i="15"/>
  <c r="BS118" i="19"/>
  <c r="AL72" i="18"/>
  <c r="BT122" i="15"/>
  <c r="BT118" i="19"/>
  <c r="AM72" i="18"/>
  <c r="BU122" i="15"/>
  <c r="BU118" i="19"/>
  <c r="AN72" i="18"/>
  <c r="BV122" i="15"/>
  <c r="BV118" i="19"/>
  <c r="AO72" i="18"/>
  <c r="BW122" i="15"/>
  <c r="BW118" i="19"/>
  <c r="AP72" i="18"/>
  <c r="BX122" i="15"/>
  <c r="BX118" i="19"/>
  <c r="AQ72" i="18"/>
  <c r="BY122" i="15"/>
  <c r="BY118" i="19"/>
  <c r="AR72" i="18"/>
  <c r="BZ122" i="15"/>
  <c r="BZ118" i="19"/>
  <c r="AS72" i="18"/>
  <c r="CA122" i="15"/>
  <c r="CA118" i="19"/>
  <c r="AT72" i="18"/>
  <c r="CB122" i="15"/>
  <c r="CB118" i="19"/>
  <c r="AU72" i="18"/>
  <c r="CC122" i="15"/>
  <c r="CC118" i="19"/>
  <c r="AV72" i="18"/>
  <c r="CD122" i="15"/>
  <c r="CD118" i="19"/>
  <c r="AW72" i="18"/>
  <c r="CE122" i="15"/>
  <c r="CE118" i="19"/>
  <c r="AX72" i="18"/>
  <c r="CF122" i="15"/>
  <c r="CF118" i="19"/>
  <c r="AY72" i="18"/>
  <c r="CG122" i="15"/>
  <c r="CG118" i="19"/>
  <c r="AZ72" i="18"/>
  <c r="CH122" i="15"/>
  <c r="CH118" i="19"/>
  <c r="BA72" i="18"/>
  <c r="CI122" i="15"/>
  <c r="CI118" i="19"/>
  <c r="BB72" i="18"/>
  <c r="CJ122" i="15"/>
  <c r="CJ118" i="19"/>
  <c r="BC72" i="18"/>
  <c r="CK122" i="15"/>
  <c r="CK118" i="19"/>
  <c r="BD72" i="18"/>
  <c r="CL122" i="15"/>
  <c r="CL118" i="19"/>
  <c r="BE72" i="18"/>
  <c r="CM122" i="15"/>
  <c r="CM118" i="19"/>
  <c r="BF72" i="18"/>
  <c r="CN122" i="15"/>
  <c r="CN118" i="19"/>
  <c r="BG72" i="18"/>
  <c r="CO122" i="15"/>
  <c r="CO118" i="19"/>
  <c r="BH72" i="18"/>
  <c r="CP118" i="19"/>
  <c r="BI72" i="18"/>
  <c r="CQ118" i="19"/>
  <c r="BJ72" i="18"/>
  <c r="CR118" i="19"/>
  <c r="BK72" i="18"/>
  <c r="CS118" i="19"/>
  <c r="BL72" i="18"/>
  <c r="CT118" i="19"/>
  <c r="BM72" i="18"/>
  <c r="BN72" i="18"/>
  <c r="BO72" i="18"/>
  <c r="BP72" i="18"/>
  <c r="BQ72" i="18"/>
  <c r="BR72" i="18"/>
  <c r="BS72" i="18"/>
  <c r="T72" i="18"/>
  <c r="DT72" i="18"/>
  <c r="DU72" i="18"/>
  <c r="DV72" i="18"/>
  <c r="BU72" i="18"/>
  <c r="DW72" i="18"/>
  <c r="DX72" i="18"/>
  <c r="DZ72" i="18"/>
  <c r="EA72" i="18"/>
  <c r="EC72" i="18"/>
  <c r="BD37" i="15"/>
  <c r="BD90" i="15"/>
  <c r="Q73" i="18"/>
  <c r="R73" i="18"/>
  <c r="P73" i="18"/>
  <c r="O73" i="18"/>
  <c r="V73" i="18"/>
  <c r="BE37" i="15"/>
  <c r="BE90" i="15"/>
  <c r="BD143" i="15"/>
  <c r="BD131" i="19"/>
  <c r="W73" i="18"/>
  <c r="BF37" i="15"/>
  <c r="BF90" i="15"/>
  <c r="BE143" i="15"/>
  <c r="BE131" i="19"/>
  <c r="X73" i="18"/>
  <c r="BG37" i="15"/>
  <c r="BG90" i="15"/>
  <c r="BF143" i="15"/>
  <c r="BF131" i="19"/>
  <c r="Y73" i="18"/>
  <c r="BH37" i="15"/>
  <c r="BH90" i="15"/>
  <c r="BG143" i="15"/>
  <c r="BG131" i="19"/>
  <c r="Z73" i="18"/>
  <c r="BI37" i="15"/>
  <c r="BI90" i="15"/>
  <c r="BH143" i="15"/>
  <c r="BH131" i="19"/>
  <c r="AA73" i="18"/>
  <c r="BJ37" i="15"/>
  <c r="BJ90" i="15"/>
  <c r="BI143" i="15"/>
  <c r="BI131" i="19"/>
  <c r="AB73" i="18"/>
  <c r="BK37" i="15"/>
  <c r="BK90" i="15"/>
  <c r="BJ143" i="15"/>
  <c r="BJ131" i="19"/>
  <c r="AC73" i="18"/>
  <c r="BL37" i="15"/>
  <c r="BL90" i="15"/>
  <c r="BK143" i="15"/>
  <c r="BK131" i="19"/>
  <c r="AD73" i="18"/>
  <c r="BM37" i="15"/>
  <c r="BM90" i="15"/>
  <c r="BL143" i="15"/>
  <c r="BL131" i="19"/>
  <c r="AE73" i="18"/>
  <c r="BN37" i="15"/>
  <c r="BN90" i="15"/>
  <c r="BM143" i="15"/>
  <c r="BM131" i="19"/>
  <c r="AF73" i="18"/>
  <c r="BO37" i="15"/>
  <c r="BO90" i="15"/>
  <c r="BN143" i="15"/>
  <c r="BN131" i="19"/>
  <c r="AG73" i="18"/>
  <c r="BP37" i="15"/>
  <c r="BP90" i="15"/>
  <c r="BO143" i="15"/>
  <c r="BO131" i="19"/>
  <c r="AH73" i="18"/>
  <c r="BQ37" i="15"/>
  <c r="BQ90" i="15"/>
  <c r="BP143" i="15"/>
  <c r="BP131" i="19"/>
  <c r="AI73" i="18"/>
  <c r="BR37" i="15"/>
  <c r="BR90" i="15"/>
  <c r="BQ143" i="15"/>
  <c r="BQ131" i="19"/>
  <c r="AJ73" i="18"/>
  <c r="BS37" i="15"/>
  <c r="BS90" i="15"/>
  <c r="BR143" i="15"/>
  <c r="BR131" i="19"/>
  <c r="AK73" i="18"/>
  <c r="BT37" i="15"/>
  <c r="BT90" i="15"/>
  <c r="BS143" i="15"/>
  <c r="BS131" i="19"/>
  <c r="AL73" i="18"/>
  <c r="BT143" i="15"/>
  <c r="BT131" i="19"/>
  <c r="AM73" i="18"/>
  <c r="BU131" i="19"/>
  <c r="AN73" i="18"/>
  <c r="BV131" i="19"/>
  <c r="AO73" i="18"/>
  <c r="BW131" i="19"/>
  <c r="AP73" i="18"/>
  <c r="BX131" i="19"/>
  <c r="AQ73" i="18"/>
  <c r="BY131" i="19"/>
  <c r="AR73" i="18"/>
  <c r="BZ131" i="19"/>
  <c r="AS73" i="18"/>
  <c r="CA131" i="19"/>
  <c r="AT73" i="18"/>
  <c r="CB131" i="19"/>
  <c r="AU73" i="18"/>
  <c r="CC131" i="19"/>
  <c r="AV73" i="18"/>
  <c r="CD131" i="19"/>
  <c r="AW73" i="18"/>
  <c r="CE131" i="19"/>
  <c r="AX73" i="18"/>
  <c r="CF131" i="19"/>
  <c r="AY73" i="18"/>
  <c r="CG131" i="19"/>
  <c r="AZ73" i="18"/>
  <c r="BA73" i="18"/>
  <c r="BB73" i="18"/>
  <c r="BC73" i="18"/>
  <c r="BD73" i="18"/>
  <c r="BE73" i="18"/>
  <c r="BF73" i="18"/>
  <c r="BG73" i="18"/>
  <c r="BH73" i="18"/>
  <c r="BI73" i="18"/>
  <c r="BJ73" i="18"/>
  <c r="BK73" i="18"/>
  <c r="BL73" i="18"/>
  <c r="BM73" i="18"/>
  <c r="BN73" i="18"/>
  <c r="BO73" i="18"/>
  <c r="BP73" i="18"/>
  <c r="BQ73" i="18"/>
  <c r="BR73" i="18"/>
  <c r="BS73" i="18"/>
  <c r="T73" i="18"/>
  <c r="DT73" i="18"/>
  <c r="DU73" i="18"/>
  <c r="DV73" i="18"/>
  <c r="BU73" i="18"/>
  <c r="DW73" i="18"/>
  <c r="DX73" i="18"/>
  <c r="DZ73" i="18"/>
  <c r="EA73" i="18"/>
  <c r="EC73" i="18"/>
  <c r="Q74" i="18"/>
  <c r="R74" i="18"/>
  <c r="P74" i="18"/>
  <c r="O74" i="18"/>
  <c r="V74" i="18"/>
  <c r="BD132" i="15"/>
  <c r="BD129" i="19"/>
  <c r="W74" i="18"/>
  <c r="BE132" i="15"/>
  <c r="BE129" i="19"/>
  <c r="X74" i="18"/>
  <c r="BF132" i="15"/>
  <c r="BF129" i="19"/>
  <c r="Y74" i="18"/>
  <c r="BG132" i="15"/>
  <c r="BG129" i="19"/>
  <c r="Z74" i="18"/>
  <c r="BH132" i="15"/>
  <c r="BH129" i="19"/>
  <c r="AA74" i="18"/>
  <c r="BI132" i="15"/>
  <c r="BI129" i="19"/>
  <c r="AB74" i="18"/>
  <c r="BJ132" i="15"/>
  <c r="BJ129" i="19"/>
  <c r="AC74" i="18"/>
  <c r="BK132" i="15"/>
  <c r="BK129" i="19"/>
  <c r="AD74" i="18"/>
  <c r="BL132" i="15"/>
  <c r="BL129" i="19"/>
  <c r="AE74" i="18"/>
  <c r="BM132" i="15"/>
  <c r="BM129" i="19"/>
  <c r="AF74" i="18"/>
  <c r="BN132" i="15"/>
  <c r="BN129" i="19"/>
  <c r="AG74" i="18"/>
  <c r="BO132" i="15"/>
  <c r="BO129" i="19"/>
  <c r="AH74" i="18"/>
  <c r="BP132" i="15"/>
  <c r="BP129" i="19"/>
  <c r="AI74" i="18"/>
  <c r="BQ132" i="15"/>
  <c r="BQ129" i="19"/>
  <c r="AJ74" i="18"/>
  <c r="BR132" i="15"/>
  <c r="BR129" i="19"/>
  <c r="AK74" i="18"/>
  <c r="BS132" i="15"/>
  <c r="BS129" i="19"/>
  <c r="AL74" i="18"/>
  <c r="BT132" i="15"/>
  <c r="BT129" i="19"/>
  <c r="AM74" i="18"/>
  <c r="BU132" i="15"/>
  <c r="BU129" i="19"/>
  <c r="AN74" i="18"/>
  <c r="BV132" i="15"/>
  <c r="BV129" i="19"/>
  <c r="AO74" i="18"/>
  <c r="BW132" i="15"/>
  <c r="BW129" i="19"/>
  <c r="AP74" i="18"/>
  <c r="BX132" i="15"/>
  <c r="BX129" i="19"/>
  <c r="AQ74" i="18"/>
  <c r="BY132" i="15"/>
  <c r="BY129" i="19"/>
  <c r="AR74" i="18"/>
  <c r="BZ132" i="15"/>
  <c r="BZ129" i="19"/>
  <c r="AS74" i="18"/>
  <c r="CA132" i="15"/>
  <c r="CA129" i="19"/>
  <c r="AT74" i="18"/>
  <c r="CB132" i="15"/>
  <c r="CB129" i="19"/>
  <c r="AU74" i="18"/>
  <c r="CC132" i="15"/>
  <c r="CC129" i="19"/>
  <c r="AV74" i="18"/>
  <c r="CD132" i="15"/>
  <c r="CD129" i="19"/>
  <c r="AW74" i="18"/>
  <c r="CE132" i="15"/>
  <c r="CE129" i="19"/>
  <c r="AX74" i="18"/>
  <c r="CF129" i="19"/>
  <c r="AY74" i="18"/>
  <c r="CG129" i="19"/>
  <c r="AZ74" i="18"/>
  <c r="CH129" i="19"/>
  <c r="BA74" i="18"/>
  <c r="CI129" i="19"/>
  <c r="BB74" i="18"/>
  <c r="BC74" i="18"/>
  <c r="BD74" i="18"/>
  <c r="BE74" i="18"/>
  <c r="BF74" i="18"/>
  <c r="BG74" i="18"/>
  <c r="BH74" i="18"/>
  <c r="BI74" i="18"/>
  <c r="BJ74" i="18"/>
  <c r="BK74" i="18"/>
  <c r="BL74" i="18"/>
  <c r="BM74" i="18"/>
  <c r="BN74" i="18"/>
  <c r="BO74" i="18"/>
  <c r="BP74" i="18"/>
  <c r="BQ74" i="18"/>
  <c r="BR74" i="18"/>
  <c r="BS74" i="18"/>
  <c r="T74" i="18"/>
  <c r="DT74" i="18"/>
  <c r="DU74" i="18"/>
  <c r="DV74" i="18"/>
  <c r="BU74" i="18"/>
  <c r="DW74" i="18"/>
  <c r="DX74" i="18"/>
  <c r="DZ74" i="18"/>
  <c r="EA74" i="18"/>
  <c r="EC74" i="18"/>
  <c r="Q75" i="18"/>
  <c r="R75" i="18"/>
  <c r="P75" i="18"/>
  <c r="O75" i="18"/>
  <c r="V75" i="18"/>
  <c r="BD121" i="15"/>
  <c r="W75" i="18"/>
  <c r="BE121" i="15"/>
  <c r="X75" i="18"/>
  <c r="BF121" i="15"/>
  <c r="Y75" i="18"/>
  <c r="BG121" i="15"/>
  <c r="Z75" i="18"/>
  <c r="BH121" i="15"/>
  <c r="AA75" i="18"/>
  <c r="BI121" i="15"/>
  <c r="AB75" i="18"/>
  <c r="BJ121" i="15"/>
  <c r="AC75" i="18"/>
  <c r="BK121" i="15"/>
  <c r="AD75" i="18"/>
  <c r="BL121" i="15"/>
  <c r="AE75" i="18"/>
  <c r="BM121" i="15"/>
  <c r="AF75" i="18"/>
  <c r="BN121" i="15"/>
  <c r="AG75" i="18"/>
  <c r="BO121" i="15"/>
  <c r="AH75" i="18"/>
  <c r="BP121" i="15"/>
  <c r="AI75" i="18"/>
  <c r="BQ121" i="15"/>
  <c r="AJ75" i="18"/>
  <c r="BR121" i="15"/>
  <c r="AK75" i="18"/>
  <c r="BS121" i="15"/>
  <c r="AL75" i="18"/>
  <c r="BT121" i="15"/>
  <c r="AM75" i="18"/>
  <c r="BU121" i="15"/>
  <c r="AN75" i="18"/>
  <c r="BV121" i="15"/>
  <c r="AO75" i="18"/>
  <c r="BW121" i="15"/>
  <c r="AP75" i="18"/>
  <c r="BX121" i="15"/>
  <c r="AQ75" i="18"/>
  <c r="BY121" i="15"/>
  <c r="AR75" i="18"/>
  <c r="BZ121" i="15"/>
  <c r="AS75" i="18"/>
  <c r="CA121" i="15"/>
  <c r="AT75" i="18"/>
  <c r="CB121" i="15"/>
  <c r="AU75" i="18"/>
  <c r="CC121" i="15"/>
  <c r="AV75" i="18"/>
  <c r="CD121" i="15"/>
  <c r="AW75" i="18"/>
  <c r="CE121" i="15"/>
  <c r="AX75" i="18"/>
  <c r="CF121" i="15"/>
  <c r="AY75" i="18"/>
  <c r="CG121" i="15"/>
  <c r="AZ75" i="18"/>
  <c r="CH121" i="15"/>
  <c r="BA75" i="18"/>
  <c r="CI121" i="15"/>
  <c r="BB75" i="18"/>
  <c r="CJ121" i="15"/>
  <c r="BC75" i="18"/>
  <c r="CK121" i="15"/>
  <c r="BD75" i="18"/>
  <c r="CL121" i="15"/>
  <c r="BE75" i="18"/>
  <c r="CM121" i="15"/>
  <c r="BF75" i="18"/>
  <c r="CN121" i="15"/>
  <c r="BG75" i="18"/>
  <c r="CO121" i="15"/>
  <c r="BH75" i="18"/>
  <c r="CP121" i="15"/>
  <c r="BI75" i="18"/>
  <c r="BJ75" i="18"/>
  <c r="BK75" i="18"/>
  <c r="BL75" i="18"/>
  <c r="BM75" i="18"/>
  <c r="BN75" i="18"/>
  <c r="BO75" i="18"/>
  <c r="BP75" i="18"/>
  <c r="BQ75" i="18"/>
  <c r="BR75" i="18"/>
  <c r="BS75" i="18"/>
  <c r="T75" i="18"/>
  <c r="DT75" i="18"/>
  <c r="DU75" i="18"/>
  <c r="DV75" i="18"/>
  <c r="BU75" i="18"/>
  <c r="DW75" i="18"/>
  <c r="DX75" i="18"/>
  <c r="DZ75" i="18"/>
  <c r="EA75" i="18"/>
  <c r="EC75" i="18"/>
  <c r="BD24" i="15"/>
  <c r="BD77" i="15"/>
  <c r="Q76" i="18"/>
  <c r="R76" i="18"/>
  <c r="P76" i="18"/>
  <c r="O76" i="18"/>
  <c r="V76" i="18"/>
  <c r="BE24" i="15"/>
  <c r="BE77" i="15"/>
  <c r="BD130" i="15"/>
  <c r="W76" i="18"/>
  <c r="BF24" i="15"/>
  <c r="BF77" i="15"/>
  <c r="BE130" i="15"/>
  <c r="X76" i="18"/>
  <c r="BG24" i="15"/>
  <c r="BG77" i="15"/>
  <c r="BF130" i="15"/>
  <c r="Y76" i="18"/>
  <c r="BH24" i="15"/>
  <c r="BH77" i="15"/>
  <c r="BG130" i="15"/>
  <c r="Z76" i="18"/>
  <c r="BI24" i="15"/>
  <c r="BI77" i="15"/>
  <c r="BH130" i="15"/>
  <c r="AA76" i="18"/>
  <c r="BJ24" i="15"/>
  <c r="BJ77" i="15"/>
  <c r="BI130" i="15"/>
  <c r="AB76" i="18"/>
  <c r="BK24" i="15"/>
  <c r="BK77" i="15"/>
  <c r="BJ130" i="15"/>
  <c r="AC76" i="18"/>
  <c r="BL24" i="15"/>
  <c r="BL77" i="15"/>
  <c r="BK130" i="15"/>
  <c r="AD76" i="18"/>
  <c r="BM24" i="15"/>
  <c r="BM77" i="15"/>
  <c r="BL130" i="15"/>
  <c r="AE76" i="18"/>
  <c r="BN24" i="15"/>
  <c r="BN77" i="15"/>
  <c r="BM130" i="15"/>
  <c r="AF76" i="18"/>
  <c r="BO24" i="15"/>
  <c r="BO77" i="15"/>
  <c r="BN130" i="15"/>
  <c r="AG76" i="18"/>
  <c r="BP24" i="15"/>
  <c r="BP77" i="15"/>
  <c r="BO130" i="15"/>
  <c r="AH76" i="18"/>
  <c r="BQ24" i="15"/>
  <c r="BQ77" i="15"/>
  <c r="BP130" i="15"/>
  <c r="AI76" i="18"/>
  <c r="BR24" i="15"/>
  <c r="BR77" i="15"/>
  <c r="BQ130" i="15"/>
  <c r="AJ76" i="18"/>
  <c r="BS24" i="15"/>
  <c r="BS77" i="15"/>
  <c r="BR130" i="15"/>
  <c r="AK76" i="18"/>
  <c r="BT24" i="15"/>
  <c r="BT77" i="15"/>
  <c r="BS130" i="15"/>
  <c r="AL76" i="18"/>
  <c r="BU24" i="15"/>
  <c r="BU77" i="15"/>
  <c r="BT130" i="15"/>
  <c r="AM76" i="18"/>
  <c r="BV24" i="15"/>
  <c r="BV77" i="15"/>
  <c r="BU130" i="15"/>
  <c r="AN76" i="18"/>
  <c r="BW24" i="15"/>
  <c r="BW77" i="15"/>
  <c r="BV130" i="15"/>
  <c r="AO76" i="18"/>
  <c r="BX24" i="15"/>
  <c r="BX77" i="15"/>
  <c r="BW130" i="15"/>
  <c r="AP76" i="18"/>
  <c r="BY24" i="15"/>
  <c r="BY77" i="15"/>
  <c r="BX130" i="15"/>
  <c r="AQ76" i="18"/>
  <c r="BZ24" i="15"/>
  <c r="BZ77" i="15"/>
  <c r="BY130" i="15"/>
  <c r="AR76" i="18"/>
  <c r="CA24" i="15"/>
  <c r="CA77" i="15"/>
  <c r="BZ130" i="15"/>
  <c r="AS76" i="18"/>
  <c r="CB24" i="15"/>
  <c r="CB77" i="15"/>
  <c r="CA130" i="15"/>
  <c r="AT76" i="18"/>
  <c r="CC24" i="15"/>
  <c r="CC77" i="15"/>
  <c r="CB130" i="15"/>
  <c r="AU76" i="18"/>
  <c r="CD24" i="15"/>
  <c r="CD77" i="15"/>
  <c r="CC130" i="15"/>
  <c r="AV76" i="18"/>
  <c r="CE24" i="15"/>
  <c r="CE77" i="15"/>
  <c r="CD130" i="15"/>
  <c r="AW76" i="18"/>
  <c r="CF24" i="15"/>
  <c r="CF77" i="15"/>
  <c r="CE130" i="15"/>
  <c r="AX76" i="18"/>
  <c r="CG24" i="15"/>
  <c r="CG77" i="15"/>
  <c r="CF130" i="15"/>
  <c r="AY76" i="18"/>
  <c r="CG130" i="15"/>
  <c r="AZ76" i="18"/>
  <c r="BA76" i="18"/>
  <c r="BB76" i="18"/>
  <c r="BC76" i="18"/>
  <c r="BD76" i="18"/>
  <c r="BE76" i="18"/>
  <c r="BF76" i="18"/>
  <c r="BG76" i="18"/>
  <c r="BH76" i="18"/>
  <c r="BI76" i="18"/>
  <c r="BJ76" i="18"/>
  <c r="BK76" i="18"/>
  <c r="BL76" i="18"/>
  <c r="BM76" i="18"/>
  <c r="BN76" i="18"/>
  <c r="BO76" i="18"/>
  <c r="BP76" i="18"/>
  <c r="BQ76" i="18"/>
  <c r="BR76" i="18"/>
  <c r="BS76" i="18"/>
  <c r="T76" i="18"/>
  <c r="DT76" i="18"/>
  <c r="DU76" i="18"/>
  <c r="DV76" i="18"/>
  <c r="BU76" i="18"/>
  <c r="DW76" i="18"/>
  <c r="DX76" i="18"/>
  <c r="DZ76" i="18"/>
  <c r="EA76" i="18"/>
  <c r="EC76" i="18"/>
  <c r="Q77" i="18"/>
  <c r="R77" i="18"/>
  <c r="P77" i="18"/>
  <c r="O77" i="18"/>
  <c r="V77" i="18"/>
  <c r="BD132" i="19"/>
  <c r="W77" i="18"/>
  <c r="BE132" i="19"/>
  <c r="X77" i="18"/>
  <c r="BF132" i="19"/>
  <c r="Y77" i="18"/>
  <c r="BG132" i="19"/>
  <c r="Z77" i="18"/>
  <c r="BH132" i="19"/>
  <c r="AA77" i="18"/>
  <c r="BI132" i="19"/>
  <c r="AB77" i="18"/>
  <c r="BJ132" i="19"/>
  <c r="AC77" i="18"/>
  <c r="BK132" i="19"/>
  <c r="AD77" i="18"/>
  <c r="BL132" i="19"/>
  <c r="AE77" i="18"/>
  <c r="BM132" i="19"/>
  <c r="AF77" i="18"/>
  <c r="BN132" i="19"/>
  <c r="AG77" i="18"/>
  <c r="BO132" i="19"/>
  <c r="AH77" i="18"/>
  <c r="BP132" i="19"/>
  <c r="AI77" i="18"/>
  <c r="BQ132" i="19"/>
  <c r="AJ77" i="18"/>
  <c r="BR132" i="19"/>
  <c r="AK77" i="18"/>
  <c r="BS132" i="19"/>
  <c r="AL77" i="18"/>
  <c r="BT132" i="19"/>
  <c r="AM77" i="18"/>
  <c r="BU132" i="19"/>
  <c r="AN77" i="18"/>
  <c r="BV132" i="19"/>
  <c r="AO77" i="18"/>
  <c r="BW132" i="19"/>
  <c r="AP77" i="18"/>
  <c r="BX132" i="19"/>
  <c r="AQ77" i="18"/>
  <c r="BY132" i="19"/>
  <c r="AR77" i="18"/>
  <c r="BZ132" i="19"/>
  <c r="AS77" i="18"/>
  <c r="CA132" i="19"/>
  <c r="AT77" i="18"/>
  <c r="CB132" i="19"/>
  <c r="AU77" i="18"/>
  <c r="CC132" i="19"/>
  <c r="AV77" i="18"/>
  <c r="CD132" i="19"/>
  <c r="AW77" i="18"/>
  <c r="CE132" i="19"/>
  <c r="AX77" i="18"/>
  <c r="CF132" i="19"/>
  <c r="AY77" i="18"/>
  <c r="AZ77" i="18"/>
  <c r="BA77" i="18"/>
  <c r="BB77" i="18"/>
  <c r="BC77" i="18"/>
  <c r="BD77" i="18"/>
  <c r="BE77" i="18"/>
  <c r="BF77" i="18"/>
  <c r="BG77" i="18"/>
  <c r="BH77" i="18"/>
  <c r="BI77" i="18"/>
  <c r="BJ77" i="18"/>
  <c r="BK77" i="18"/>
  <c r="BL77" i="18"/>
  <c r="BM77" i="18"/>
  <c r="BN77" i="18"/>
  <c r="BO77" i="18"/>
  <c r="BP77" i="18"/>
  <c r="BQ77" i="18"/>
  <c r="BR77" i="18"/>
  <c r="BS77" i="18"/>
  <c r="T77" i="18"/>
  <c r="DT77" i="18"/>
  <c r="DU77" i="18"/>
  <c r="DV77" i="18"/>
  <c r="BU77" i="18"/>
  <c r="DW77" i="18"/>
  <c r="DX77" i="18"/>
  <c r="DZ77" i="18"/>
  <c r="EA77" i="18"/>
  <c r="EC77" i="18"/>
  <c r="Q78" i="18"/>
  <c r="R78" i="18"/>
  <c r="P78" i="18"/>
  <c r="O78" i="18"/>
  <c r="V78" i="18"/>
  <c r="BD126" i="15"/>
  <c r="BD125" i="19"/>
  <c r="W78" i="18"/>
  <c r="BE126" i="15"/>
  <c r="BE125" i="19"/>
  <c r="X78" i="18"/>
  <c r="BF126" i="15"/>
  <c r="BF125" i="19"/>
  <c r="Y78" i="18"/>
  <c r="BG126" i="15"/>
  <c r="BG125" i="19"/>
  <c r="Z78" i="18"/>
  <c r="BH126" i="15"/>
  <c r="BH125" i="19"/>
  <c r="AA78" i="18"/>
  <c r="BI126" i="15"/>
  <c r="BI125" i="19"/>
  <c r="AB78" i="18"/>
  <c r="BJ126" i="15"/>
  <c r="BJ125" i="19"/>
  <c r="AC78" i="18"/>
  <c r="BK126" i="15"/>
  <c r="BK125" i="19"/>
  <c r="AD78" i="18"/>
  <c r="BL126" i="15"/>
  <c r="BL125" i="19"/>
  <c r="AE78" i="18"/>
  <c r="BM126" i="15"/>
  <c r="BM125" i="19"/>
  <c r="AF78" i="18"/>
  <c r="BN126" i="15"/>
  <c r="BN125" i="19"/>
  <c r="AG78" i="18"/>
  <c r="BO126" i="15"/>
  <c r="BO125" i="19"/>
  <c r="AH78" i="18"/>
  <c r="BP126" i="15"/>
  <c r="BP125" i="19"/>
  <c r="AI78" i="18"/>
  <c r="BQ126" i="15"/>
  <c r="BQ125" i="19"/>
  <c r="AJ78" i="18"/>
  <c r="BR126" i="15"/>
  <c r="BR125" i="19"/>
  <c r="AK78" i="18"/>
  <c r="BS126" i="15"/>
  <c r="BS125" i="19"/>
  <c r="AL78" i="18"/>
  <c r="BT126" i="15"/>
  <c r="BT125" i="19"/>
  <c r="AM78" i="18"/>
  <c r="BU126" i="15"/>
  <c r="BU125" i="19"/>
  <c r="AN78" i="18"/>
  <c r="BV126" i="15"/>
  <c r="BV125" i="19"/>
  <c r="AO78" i="18"/>
  <c r="BW126" i="15"/>
  <c r="BW125" i="19"/>
  <c r="AP78" i="18"/>
  <c r="BX126" i="15"/>
  <c r="BX125" i="19"/>
  <c r="AQ78" i="18"/>
  <c r="BY126" i="15"/>
  <c r="BY125" i="19"/>
  <c r="AR78" i="18"/>
  <c r="BZ126" i="15"/>
  <c r="BZ125" i="19"/>
  <c r="AS78" i="18"/>
  <c r="CA126" i="15"/>
  <c r="CA125" i="19"/>
  <c r="AT78" i="18"/>
  <c r="CB126" i="15"/>
  <c r="CB125" i="19"/>
  <c r="AU78" i="18"/>
  <c r="CC126" i="15"/>
  <c r="CC125" i="19"/>
  <c r="AV78" i="18"/>
  <c r="CD126" i="15"/>
  <c r="CD125" i="19"/>
  <c r="AW78" i="18"/>
  <c r="CE126" i="15"/>
  <c r="CE125" i="19"/>
  <c r="AX78" i="18"/>
  <c r="CF126" i="15"/>
  <c r="CF125" i="19"/>
  <c r="AY78" i="18"/>
  <c r="CG126" i="15"/>
  <c r="CG125" i="19"/>
  <c r="AZ78" i="18"/>
  <c r="CH126" i="15"/>
  <c r="CH125" i="19"/>
  <c r="BA78" i="18"/>
  <c r="CI126" i="15"/>
  <c r="CI125" i="19"/>
  <c r="BB78" i="18"/>
  <c r="CJ126" i="15"/>
  <c r="CJ125" i="19"/>
  <c r="BC78" i="18"/>
  <c r="CK126" i="15"/>
  <c r="CK125" i="19"/>
  <c r="BD78" i="18"/>
  <c r="CL125" i="19"/>
  <c r="BE78" i="18"/>
  <c r="CM125" i="19"/>
  <c r="BF78" i="18"/>
  <c r="BG78" i="18"/>
  <c r="BH78" i="18"/>
  <c r="BI78" i="18"/>
  <c r="BJ78" i="18"/>
  <c r="BK78" i="18"/>
  <c r="BL78" i="18"/>
  <c r="BM78" i="18"/>
  <c r="BN78" i="18"/>
  <c r="BO78" i="18"/>
  <c r="BP78" i="18"/>
  <c r="BQ78" i="18"/>
  <c r="BR78" i="18"/>
  <c r="BS78" i="18"/>
  <c r="T78" i="18"/>
  <c r="DT78" i="18"/>
  <c r="DU78" i="18"/>
  <c r="DV78" i="18"/>
  <c r="BU78" i="18"/>
  <c r="DW78" i="18"/>
  <c r="DX78" i="18"/>
  <c r="DZ78" i="18"/>
  <c r="EA78" i="18"/>
  <c r="EC78" i="18"/>
  <c r="Q79" i="18"/>
  <c r="R79" i="18"/>
  <c r="P79" i="18"/>
  <c r="O79" i="18"/>
  <c r="V79" i="18"/>
  <c r="BD135" i="15"/>
  <c r="W79" i="18"/>
  <c r="BE135" i="15"/>
  <c r="X79" i="18"/>
  <c r="BF135" i="15"/>
  <c r="Y79" i="18"/>
  <c r="BG135" i="15"/>
  <c r="Z79" i="18"/>
  <c r="BH135" i="15"/>
  <c r="AA79" i="18"/>
  <c r="BI135" i="15"/>
  <c r="AB79" i="18"/>
  <c r="BJ135" i="15"/>
  <c r="AC79" i="18"/>
  <c r="BK135" i="15"/>
  <c r="AD79" i="18"/>
  <c r="BL135" i="15"/>
  <c r="AE79" i="18"/>
  <c r="BM135" i="15"/>
  <c r="AF79" i="18"/>
  <c r="BN135" i="15"/>
  <c r="AG79" i="18"/>
  <c r="BO135" i="15"/>
  <c r="AH79" i="18"/>
  <c r="BP135" i="15"/>
  <c r="AI79" i="18"/>
  <c r="BQ135" i="15"/>
  <c r="AJ79" i="18"/>
  <c r="BR135" i="15"/>
  <c r="AK79" i="18"/>
  <c r="BS135" i="15"/>
  <c r="AL79" i="18"/>
  <c r="BT135" i="15"/>
  <c r="AM79" i="18"/>
  <c r="BU135" i="15"/>
  <c r="AN79" i="18"/>
  <c r="BV135" i="15"/>
  <c r="AO79" i="18"/>
  <c r="BW135" i="15"/>
  <c r="AP79" i="18"/>
  <c r="BX135" i="15"/>
  <c r="AQ79" i="18"/>
  <c r="BY135" i="15"/>
  <c r="AR79" i="18"/>
  <c r="BZ135" i="15"/>
  <c r="AS79" i="18"/>
  <c r="CA135" i="15"/>
  <c r="AT79" i="18"/>
  <c r="CB135" i="15"/>
  <c r="AU79" i="18"/>
  <c r="AV79" i="18"/>
  <c r="AW79" i="18"/>
  <c r="AX79" i="18"/>
  <c r="AY79" i="18"/>
  <c r="AZ79" i="18"/>
  <c r="BA79" i="18"/>
  <c r="BB79" i="18"/>
  <c r="BC79" i="18"/>
  <c r="BD79" i="18"/>
  <c r="BE79" i="18"/>
  <c r="BF79" i="18"/>
  <c r="BG79" i="18"/>
  <c r="BH79" i="18"/>
  <c r="BI79" i="18"/>
  <c r="BJ79" i="18"/>
  <c r="BK79" i="18"/>
  <c r="BL79" i="18"/>
  <c r="BM79" i="18"/>
  <c r="BN79" i="18"/>
  <c r="BO79" i="18"/>
  <c r="BP79" i="18"/>
  <c r="BQ79" i="18"/>
  <c r="BR79" i="18"/>
  <c r="BS79" i="18"/>
  <c r="T79" i="18"/>
  <c r="DT79" i="18"/>
  <c r="DU79" i="18"/>
  <c r="DV79" i="18"/>
  <c r="BU79" i="18"/>
  <c r="DW79" i="18"/>
  <c r="DX79" i="18"/>
  <c r="DZ79" i="18"/>
  <c r="EA79" i="18"/>
  <c r="EC79" i="18"/>
  <c r="CQ16" i="14"/>
  <c r="B16" i="19"/>
  <c r="BD16" i="19"/>
  <c r="BD70" i="19"/>
  <c r="Q80" i="18"/>
  <c r="R80" i="18"/>
  <c r="P80" i="18"/>
  <c r="O80" i="18"/>
  <c r="V80" i="18"/>
  <c r="CR17" i="14"/>
  <c r="C17" i="19"/>
  <c r="BE16" i="19"/>
  <c r="BE70" i="19"/>
  <c r="BD124" i="19"/>
  <c r="W80" i="18"/>
  <c r="CS18" i="14"/>
  <c r="D18" i="19"/>
  <c r="BF16" i="19"/>
  <c r="BF70" i="19"/>
  <c r="BE124" i="19"/>
  <c r="X80" i="18"/>
  <c r="CT19" i="14"/>
  <c r="E19" i="19"/>
  <c r="BG16" i="19"/>
  <c r="BG70" i="19"/>
  <c r="BF124" i="19"/>
  <c r="Y80" i="18"/>
  <c r="CU20" i="14"/>
  <c r="F20" i="19"/>
  <c r="BH16" i="19"/>
  <c r="BH70" i="19"/>
  <c r="BG124" i="19"/>
  <c r="Z80" i="18"/>
  <c r="CV21" i="14"/>
  <c r="G21" i="19"/>
  <c r="BI16" i="19"/>
  <c r="BI70" i="19"/>
  <c r="BH124" i="19"/>
  <c r="AA80" i="18"/>
  <c r="CW22" i="14"/>
  <c r="H22" i="19"/>
  <c r="BJ16" i="19"/>
  <c r="BJ70" i="19"/>
  <c r="BI124" i="19"/>
  <c r="AB80" i="18"/>
  <c r="CX23" i="14"/>
  <c r="I23" i="19"/>
  <c r="BK16" i="19"/>
  <c r="BK70" i="19"/>
  <c r="BJ124" i="19"/>
  <c r="AC80" i="18"/>
  <c r="CY24" i="14"/>
  <c r="J24" i="19"/>
  <c r="BL16" i="19"/>
  <c r="BL70" i="19"/>
  <c r="BK124" i="19"/>
  <c r="AD80" i="18"/>
  <c r="CZ25" i="14"/>
  <c r="K25" i="19"/>
  <c r="BM16" i="19"/>
  <c r="BM70" i="19"/>
  <c r="BL124" i="19"/>
  <c r="AE80" i="18"/>
  <c r="DA26" i="14"/>
  <c r="L26" i="19"/>
  <c r="BN16" i="19"/>
  <c r="BN70" i="19"/>
  <c r="BM124" i="19"/>
  <c r="AF80" i="18"/>
  <c r="DB27" i="14"/>
  <c r="M27" i="19"/>
  <c r="BO16" i="19"/>
  <c r="BO70" i="19"/>
  <c r="BN124" i="19"/>
  <c r="AG80" i="18"/>
  <c r="DC28" i="14"/>
  <c r="N28" i="19"/>
  <c r="BP16" i="19"/>
  <c r="BP70" i="19"/>
  <c r="BO124" i="19"/>
  <c r="AH80" i="18"/>
  <c r="DD29" i="14"/>
  <c r="O29" i="19"/>
  <c r="BQ16" i="19"/>
  <c r="BQ70" i="19"/>
  <c r="BP124" i="19"/>
  <c r="AI80" i="18"/>
  <c r="DE30" i="14"/>
  <c r="P30" i="19"/>
  <c r="BR16" i="19"/>
  <c r="BR70" i="19"/>
  <c r="BQ124" i="19"/>
  <c r="AJ80" i="18"/>
  <c r="DF31" i="14"/>
  <c r="Q31" i="19"/>
  <c r="BS16" i="19"/>
  <c r="BS70" i="19"/>
  <c r="BR124" i="19"/>
  <c r="AK80" i="18"/>
  <c r="DG32" i="14"/>
  <c r="R32" i="19"/>
  <c r="BT16" i="19"/>
  <c r="BT70" i="19"/>
  <c r="BS124" i="19"/>
  <c r="AL80" i="18"/>
  <c r="DH33" i="14"/>
  <c r="S33" i="19"/>
  <c r="BU16" i="19"/>
  <c r="BU70" i="19"/>
  <c r="BT124" i="19"/>
  <c r="AM80" i="18"/>
  <c r="DI34" i="14"/>
  <c r="T34" i="19"/>
  <c r="BV16" i="19"/>
  <c r="BV70" i="19"/>
  <c r="BU124" i="19"/>
  <c r="AN80" i="18"/>
  <c r="DJ35" i="14"/>
  <c r="U35" i="19"/>
  <c r="BW16" i="19"/>
  <c r="BW70" i="19"/>
  <c r="BV124" i="19"/>
  <c r="AO80" i="18"/>
  <c r="DK36" i="14"/>
  <c r="V36" i="19"/>
  <c r="BX16" i="19"/>
  <c r="BX70" i="19"/>
  <c r="BW124" i="19"/>
  <c r="AP80" i="18"/>
  <c r="DL37" i="14"/>
  <c r="W37" i="19"/>
  <c r="BY16" i="19"/>
  <c r="BY70" i="19"/>
  <c r="BX124" i="19"/>
  <c r="AQ80" i="18"/>
  <c r="DM38" i="14"/>
  <c r="X38" i="19"/>
  <c r="BZ16" i="19"/>
  <c r="BZ70" i="19"/>
  <c r="BY124" i="19"/>
  <c r="AR80" i="18"/>
  <c r="DN39" i="14"/>
  <c r="Y39" i="19"/>
  <c r="CA16" i="19"/>
  <c r="CA70" i="19"/>
  <c r="BZ124" i="19"/>
  <c r="AS80" i="18"/>
  <c r="DO40" i="14"/>
  <c r="Z40" i="19"/>
  <c r="CB16" i="19"/>
  <c r="CB70" i="19"/>
  <c r="CA124" i="19"/>
  <c r="AT80" i="18"/>
  <c r="DP41" i="14"/>
  <c r="AA41" i="19"/>
  <c r="CC16" i="19"/>
  <c r="CC70" i="19"/>
  <c r="CB124" i="19"/>
  <c r="AU80" i="18"/>
  <c r="DQ42" i="14"/>
  <c r="AB42" i="19"/>
  <c r="CD16" i="19"/>
  <c r="CD70" i="19"/>
  <c r="CC124" i="19"/>
  <c r="AV80" i="18"/>
  <c r="DR43" i="14"/>
  <c r="AC43" i="19"/>
  <c r="CE16" i="19"/>
  <c r="CE70" i="19"/>
  <c r="CD124" i="19"/>
  <c r="AW80" i="18"/>
  <c r="DS44" i="14"/>
  <c r="AD44" i="19"/>
  <c r="CF16" i="19"/>
  <c r="CF70" i="19"/>
  <c r="CE124" i="19"/>
  <c r="AX80" i="18"/>
  <c r="DT45" i="14"/>
  <c r="AE45" i="19"/>
  <c r="CG16" i="19"/>
  <c r="CG70" i="19"/>
  <c r="CF124" i="19"/>
  <c r="AY80" i="18"/>
  <c r="DU46" i="14"/>
  <c r="AF46" i="19"/>
  <c r="CH16" i="19"/>
  <c r="CH70" i="19"/>
  <c r="CG124" i="19"/>
  <c r="AZ80" i="18"/>
  <c r="DV47" i="14"/>
  <c r="AG47" i="19"/>
  <c r="CI16" i="19"/>
  <c r="CI70" i="19"/>
  <c r="CH124" i="19"/>
  <c r="BA80" i="18"/>
  <c r="DW48" i="14"/>
  <c r="AH48" i="19"/>
  <c r="CJ16" i="19"/>
  <c r="CJ70" i="19"/>
  <c r="CI124" i="19"/>
  <c r="BB80" i="18"/>
  <c r="DX49" i="14"/>
  <c r="AI49" i="19"/>
  <c r="CK16" i="19"/>
  <c r="CK70" i="19"/>
  <c r="CJ124" i="19"/>
  <c r="BC80" i="18"/>
  <c r="DY50" i="14"/>
  <c r="AJ50" i="19"/>
  <c r="CL16" i="19"/>
  <c r="CL70" i="19"/>
  <c r="CK124" i="19"/>
  <c r="BD80" i="18"/>
  <c r="DZ51" i="14"/>
  <c r="AK51" i="19"/>
  <c r="CM16" i="19"/>
  <c r="CM70" i="19"/>
  <c r="CL124" i="19"/>
  <c r="BE80" i="18"/>
  <c r="EA52" i="14"/>
  <c r="AL52" i="19"/>
  <c r="CN16" i="19"/>
  <c r="CN70" i="19"/>
  <c r="CM124" i="19"/>
  <c r="BF80" i="18"/>
  <c r="CO70" i="19"/>
  <c r="CN124" i="19"/>
  <c r="BG80" i="18"/>
  <c r="CP16" i="19"/>
  <c r="CP70" i="19"/>
  <c r="BH80" i="18"/>
  <c r="CQ16" i="19"/>
  <c r="CQ70" i="19"/>
  <c r="BI80" i="18"/>
  <c r="CR16" i="19"/>
  <c r="CR70" i="19"/>
  <c r="BJ80" i="18"/>
  <c r="CS16" i="19"/>
  <c r="CS70" i="19"/>
  <c r="BK80" i="18"/>
  <c r="CT16" i="19"/>
  <c r="CT70" i="19"/>
  <c r="BL80" i="18"/>
  <c r="CU16" i="19"/>
  <c r="CU70" i="19"/>
  <c r="BM80" i="18"/>
  <c r="CV16" i="19"/>
  <c r="CV70" i="19"/>
  <c r="BN80" i="18"/>
  <c r="CW16" i="19"/>
  <c r="CW70" i="19"/>
  <c r="BO80" i="18"/>
  <c r="CX16" i="19"/>
  <c r="CX70" i="19"/>
  <c r="BP80" i="18"/>
  <c r="CY16" i="19"/>
  <c r="CY70" i="19"/>
  <c r="BQ80" i="18"/>
  <c r="CZ16" i="19"/>
  <c r="CZ70" i="19"/>
  <c r="BR80" i="18"/>
  <c r="DA16" i="19"/>
  <c r="DA70" i="19"/>
  <c r="BS80" i="18"/>
  <c r="T80" i="18"/>
  <c r="DT80" i="18"/>
  <c r="DU80" i="18"/>
  <c r="DV80" i="18"/>
  <c r="BU80" i="18"/>
  <c r="DW80" i="18"/>
  <c r="DX80" i="18"/>
  <c r="DZ80" i="18"/>
  <c r="EA80" i="18"/>
  <c r="EC80" i="18"/>
  <c r="Q81" i="18"/>
  <c r="R81" i="18"/>
  <c r="P81" i="18"/>
  <c r="O81" i="18"/>
  <c r="V81" i="18"/>
  <c r="BD136" i="15"/>
  <c r="BD136" i="19"/>
  <c r="W81" i="18"/>
  <c r="BE136" i="15"/>
  <c r="BE136" i="19"/>
  <c r="X81" i="18"/>
  <c r="BF136" i="15"/>
  <c r="BF136" i="19"/>
  <c r="Y81" i="18"/>
  <c r="BG136" i="15"/>
  <c r="BG136" i="19"/>
  <c r="Z81" i="18"/>
  <c r="BH136" i="15"/>
  <c r="BH136" i="19"/>
  <c r="AA81" i="18"/>
  <c r="BI136" i="15"/>
  <c r="BI136" i="19"/>
  <c r="AB81" i="18"/>
  <c r="BJ136" i="15"/>
  <c r="BJ136" i="19"/>
  <c r="AC81" i="18"/>
  <c r="BK136" i="15"/>
  <c r="BK136" i="19"/>
  <c r="AD81" i="18"/>
  <c r="BL136" i="15"/>
  <c r="BL136" i="19"/>
  <c r="AE81" i="18"/>
  <c r="BM136" i="15"/>
  <c r="BM136" i="19"/>
  <c r="AF81" i="18"/>
  <c r="BN136" i="15"/>
  <c r="BN136" i="19"/>
  <c r="AG81" i="18"/>
  <c r="BO136" i="15"/>
  <c r="BO136" i="19"/>
  <c r="AH81" i="18"/>
  <c r="BP136" i="15"/>
  <c r="BP136" i="19"/>
  <c r="AI81" i="18"/>
  <c r="BQ136" i="15"/>
  <c r="BQ136" i="19"/>
  <c r="AJ81" i="18"/>
  <c r="BR136" i="15"/>
  <c r="BR136" i="19"/>
  <c r="AK81" i="18"/>
  <c r="BS136" i="15"/>
  <c r="BS136" i="19"/>
  <c r="AL81" i="18"/>
  <c r="BT136" i="15"/>
  <c r="BT136" i="19"/>
  <c r="AM81" i="18"/>
  <c r="BU136" i="15"/>
  <c r="BU136" i="19"/>
  <c r="AN81" i="18"/>
  <c r="BV136" i="15"/>
  <c r="BV136" i="19"/>
  <c r="AO81" i="18"/>
  <c r="BW136" i="15"/>
  <c r="BW136" i="19"/>
  <c r="AP81" i="18"/>
  <c r="BX136" i="15"/>
  <c r="BX136" i="19"/>
  <c r="AQ81" i="18"/>
  <c r="BY136" i="15"/>
  <c r="BY136" i="19"/>
  <c r="AR81" i="18"/>
  <c r="BZ136" i="15"/>
  <c r="BZ136" i="19"/>
  <c r="AS81" i="18"/>
  <c r="CA136" i="15"/>
  <c r="CA136" i="19"/>
  <c r="AT81" i="18"/>
  <c r="CB136" i="19"/>
  <c r="AU81" i="18"/>
  <c r="AV81" i="18"/>
  <c r="AW81" i="18"/>
  <c r="AX81" i="18"/>
  <c r="AY81" i="18"/>
  <c r="AZ81" i="18"/>
  <c r="BA81" i="18"/>
  <c r="BB81" i="18"/>
  <c r="BC81" i="18"/>
  <c r="BD81" i="18"/>
  <c r="BE81" i="18"/>
  <c r="BF81" i="18"/>
  <c r="BG81" i="18"/>
  <c r="BH81" i="18"/>
  <c r="BI81" i="18"/>
  <c r="BJ81" i="18"/>
  <c r="BK81" i="18"/>
  <c r="BL81" i="18"/>
  <c r="BM81" i="18"/>
  <c r="BN81" i="18"/>
  <c r="BO81" i="18"/>
  <c r="BP81" i="18"/>
  <c r="BQ81" i="18"/>
  <c r="BR81" i="18"/>
  <c r="BS81" i="18"/>
  <c r="T81" i="18"/>
  <c r="DT81" i="18"/>
  <c r="DU81" i="18"/>
  <c r="DV81" i="18"/>
  <c r="BU81" i="18"/>
  <c r="DW81" i="18"/>
  <c r="DX81" i="18"/>
  <c r="DZ81" i="18"/>
  <c r="EA81" i="18"/>
  <c r="EC81" i="18"/>
  <c r="BD12" i="15"/>
  <c r="BD65" i="15"/>
  <c r="Q82" i="18"/>
  <c r="R82" i="18"/>
  <c r="P82" i="18"/>
  <c r="O82" i="18"/>
  <c r="V82" i="18"/>
  <c r="BE12" i="15"/>
  <c r="BE65" i="15"/>
  <c r="BD118" i="15"/>
  <c r="W82" i="18"/>
  <c r="BF12" i="15"/>
  <c r="BF65" i="15"/>
  <c r="BE118" i="15"/>
  <c r="X82" i="18"/>
  <c r="BG12" i="15"/>
  <c r="BG65" i="15"/>
  <c r="BF118" i="15"/>
  <c r="Y82" i="18"/>
  <c r="BH12" i="15"/>
  <c r="BH65" i="15"/>
  <c r="BG118" i="15"/>
  <c r="Z82" i="18"/>
  <c r="BI12" i="15"/>
  <c r="BI65" i="15"/>
  <c r="BH118" i="15"/>
  <c r="AA82" i="18"/>
  <c r="BJ12" i="15"/>
  <c r="BJ65" i="15"/>
  <c r="BI118" i="15"/>
  <c r="AB82" i="18"/>
  <c r="BK12" i="15"/>
  <c r="BK65" i="15"/>
  <c r="BJ118" i="15"/>
  <c r="AC82" i="18"/>
  <c r="BL12" i="15"/>
  <c r="BL65" i="15"/>
  <c r="BK118" i="15"/>
  <c r="AD82" i="18"/>
  <c r="BM12" i="15"/>
  <c r="BM65" i="15"/>
  <c r="BL118" i="15"/>
  <c r="AE82" i="18"/>
  <c r="BN12" i="15"/>
  <c r="BN65" i="15"/>
  <c r="BM118" i="15"/>
  <c r="AF82" i="18"/>
  <c r="BO12" i="15"/>
  <c r="BO65" i="15"/>
  <c r="BN118" i="15"/>
  <c r="AG82" i="18"/>
  <c r="BP12" i="15"/>
  <c r="BP65" i="15"/>
  <c r="BO118" i="15"/>
  <c r="AH82" i="18"/>
  <c r="BQ12" i="15"/>
  <c r="BQ65" i="15"/>
  <c r="BP118" i="15"/>
  <c r="AI82" i="18"/>
  <c r="BR12" i="15"/>
  <c r="BR65" i="15"/>
  <c r="BQ118" i="15"/>
  <c r="AJ82" i="18"/>
  <c r="BS12" i="15"/>
  <c r="BS65" i="15"/>
  <c r="BR118" i="15"/>
  <c r="AK82" i="18"/>
  <c r="BT12" i="15"/>
  <c r="BT65" i="15"/>
  <c r="BS118" i="15"/>
  <c r="AL82" i="18"/>
  <c r="BU12" i="15"/>
  <c r="BU65" i="15"/>
  <c r="BT118" i="15"/>
  <c r="AM82" i="18"/>
  <c r="BV12" i="15"/>
  <c r="BV65" i="15"/>
  <c r="BU118" i="15"/>
  <c r="AN82" i="18"/>
  <c r="BW12" i="15"/>
  <c r="BW65" i="15"/>
  <c r="BV118" i="15"/>
  <c r="AO82" i="18"/>
  <c r="BX12" i="15"/>
  <c r="BX65" i="15"/>
  <c r="BW118" i="15"/>
  <c r="AP82" i="18"/>
  <c r="BY12" i="15"/>
  <c r="BY65" i="15"/>
  <c r="BX118" i="15"/>
  <c r="AQ82" i="18"/>
  <c r="BZ12" i="15"/>
  <c r="BZ65" i="15"/>
  <c r="BY118" i="15"/>
  <c r="AR82" i="18"/>
  <c r="CA12" i="15"/>
  <c r="CA65" i="15"/>
  <c r="BZ118" i="15"/>
  <c r="AS82" i="18"/>
  <c r="CB12" i="15"/>
  <c r="CB65" i="15"/>
  <c r="CA118" i="15"/>
  <c r="AT82" i="18"/>
  <c r="CC12" i="15"/>
  <c r="CC65" i="15"/>
  <c r="CB118" i="15"/>
  <c r="AU82" i="18"/>
  <c r="CD12" i="15"/>
  <c r="CD65" i="15"/>
  <c r="CC118" i="15"/>
  <c r="AV82" i="18"/>
  <c r="CE12" i="15"/>
  <c r="CE65" i="15"/>
  <c r="CD118" i="15"/>
  <c r="AW82" i="18"/>
  <c r="CF12" i="15"/>
  <c r="CF65" i="15"/>
  <c r="CE118" i="15"/>
  <c r="AX82" i="18"/>
  <c r="CG12" i="15"/>
  <c r="CG65" i="15"/>
  <c r="CF118" i="15"/>
  <c r="AY82" i="18"/>
  <c r="CH12" i="15"/>
  <c r="CH65" i="15"/>
  <c r="CG118" i="15"/>
  <c r="AZ82" i="18"/>
  <c r="CI12" i="15"/>
  <c r="CI65" i="15"/>
  <c r="CH118" i="15"/>
  <c r="BA82" i="18"/>
  <c r="CJ12" i="15"/>
  <c r="CJ65" i="15"/>
  <c r="CI118" i="15"/>
  <c r="BB82" i="18"/>
  <c r="CK12" i="15"/>
  <c r="CK65" i="15"/>
  <c r="CJ118" i="15"/>
  <c r="BC82" i="18"/>
  <c r="CL12" i="15"/>
  <c r="CL65" i="15"/>
  <c r="CK118" i="15"/>
  <c r="BD82" i="18"/>
  <c r="CM12" i="15"/>
  <c r="CM65" i="15"/>
  <c r="CL118" i="15"/>
  <c r="BE82" i="18"/>
  <c r="CN12" i="15"/>
  <c r="CN65" i="15"/>
  <c r="CM118" i="15"/>
  <c r="BF82" i="18"/>
  <c r="CO12" i="15"/>
  <c r="CO65" i="15"/>
  <c r="CN118" i="15"/>
  <c r="BG82" i="18"/>
  <c r="CP12" i="15"/>
  <c r="CP65" i="15"/>
  <c r="CO118" i="15"/>
  <c r="BH82" i="18"/>
  <c r="CQ12" i="15"/>
  <c r="CQ65" i="15"/>
  <c r="CP118" i="15"/>
  <c r="BI82" i="18"/>
  <c r="CR12" i="15"/>
  <c r="CR65" i="15"/>
  <c r="CQ118" i="15"/>
  <c r="BJ82" i="18"/>
  <c r="CS12" i="15"/>
  <c r="CS65" i="15"/>
  <c r="CR118" i="15"/>
  <c r="BK82" i="18"/>
  <c r="CS118" i="15"/>
  <c r="BL82" i="18"/>
  <c r="BM82" i="18"/>
  <c r="BN82" i="18"/>
  <c r="BO82" i="18"/>
  <c r="BP82" i="18"/>
  <c r="BQ82" i="18"/>
  <c r="BR82" i="18"/>
  <c r="BS82" i="18"/>
  <c r="T82" i="18"/>
  <c r="DT82" i="18"/>
  <c r="DU82" i="18"/>
  <c r="DV82" i="18"/>
  <c r="BU82" i="18"/>
  <c r="DW82" i="18"/>
  <c r="DX82" i="18"/>
  <c r="DZ82" i="18"/>
  <c r="EA82" i="18"/>
  <c r="EC82" i="18"/>
  <c r="Q83" i="18"/>
  <c r="R83" i="18"/>
  <c r="P83" i="18"/>
  <c r="O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AH83" i="18"/>
  <c r="AI83" i="18"/>
  <c r="AJ83" i="18"/>
  <c r="AK83" i="18"/>
  <c r="AL83" i="18"/>
  <c r="AM83" i="18"/>
  <c r="AN83" i="18"/>
  <c r="AO83" i="18"/>
  <c r="AP83" i="18"/>
  <c r="AQ83" i="18"/>
  <c r="AR83" i="18"/>
  <c r="AS83" i="18"/>
  <c r="AT83" i="18"/>
  <c r="AU83" i="18"/>
  <c r="AV83" i="18"/>
  <c r="AW83" i="18"/>
  <c r="AX83" i="18"/>
  <c r="AY83" i="18"/>
  <c r="AZ83" i="18"/>
  <c r="BA83" i="18"/>
  <c r="BB83" i="18"/>
  <c r="BC83" i="18"/>
  <c r="BD83" i="18"/>
  <c r="BE83" i="18"/>
  <c r="BF83" i="18"/>
  <c r="BG83" i="18"/>
  <c r="BH83" i="18"/>
  <c r="BI83" i="18"/>
  <c r="BJ83" i="18"/>
  <c r="BK83" i="18"/>
  <c r="BL83" i="18"/>
  <c r="BM83" i="18"/>
  <c r="BN83" i="18"/>
  <c r="BO83" i="18"/>
  <c r="BP83" i="18"/>
  <c r="BQ83" i="18"/>
  <c r="BR83" i="18"/>
  <c r="BS83" i="18"/>
  <c r="T83" i="18"/>
  <c r="DT83" i="18"/>
  <c r="DU83" i="18"/>
  <c r="DV83" i="18"/>
  <c r="BU83" i="18"/>
  <c r="DW83" i="18"/>
  <c r="DX83" i="18"/>
  <c r="DZ83" i="18"/>
  <c r="EA83" i="18"/>
  <c r="EC83" i="18"/>
  <c r="CQ18" i="14"/>
  <c r="B18" i="19"/>
  <c r="BD18" i="19"/>
  <c r="BD72" i="19"/>
  <c r="BD19" i="15"/>
  <c r="BD72" i="15"/>
  <c r="Q84" i="18"/>
  <c r="R84" i="18"/>
  <c r="P84" i="18"/>
  <c r="O84" i="18"/>
  <c r="V84" i="18"/>
  <c r="CR19" i="14"/>
  <c r="C19" i="19"/>
  <c r="BE18" i="19"/>
  <c r="BE72" i="19"/>
  <c r="BE19" i="15"/>
  <c r="BE72" i="15"/>
  <c r="BD125" i="15"/>
  <c r="BD126" i="19"/>
  <c r="W84" i="18"/>
  <c r="CS20" i="14"/>
  <c r="D20" i="19"/>
  <c r="BF18" i="19"/>
  <c r="BF72" i="19"/>
  <c r="BF19" i="15"/>
  <c r="BF72" i="15"/>
  <c r="BE125" i="15"/>
  <c r="BE126" i="19"/>
  <c r="X84" i="18"/>
  <c r="CT21" i="14"/>
  <c r="E21" i="19"/>
  <c r="BG18" i="19"/>
  <c r="BG72" i="19"/>
  <c r="BG19" i="15"/>
  <c r="BG72" i="15"/>
  <c r="BF125" i="15"/>
  <c r="BF126" i="19"/>
  <c r="Y84" i="18"/>
  <c r="CU22" i="14"/>
  <c r="F22" i="19"/>
  <c r="BH18" i="19"/>
  <c r="BH72" i="19"/>
  <c r="BH19" i="15"/>
  <c r="BH72" i="15"/>
  <c r="BG125" i="15"/>
  <c r="BG126" i="19"/>
  <c r="Z84" i="18"/>
  <c r="CV23" i="14"/>
  <c r="G23" i="19"/>
  <c r="BI18" i="19"/>
  <c r="BI72" i="19"/>
  <c r="BI19" i="15"/>
  <c r="BI72" i="15"/>
  <c r="BH125" i="15"/>
  <c r="BH126" i="19"/>
  <c r="AA84" i="18"/>
  <c r="CW24" i="14"/>
  <c r="H24" i="19"/>
  <c r="BJ18" i="19"/>
  <c r="BJ72" i="19"/>
  <c r="BJ19" i="15"/>
  <c r="BJ72" i="15"/>
  <c r="BI125" i="15"/>
  <c r="BI126" i="19"/>
  <c r="AB84" i="18"/>
  <c r="CX25" i="14"/>
  <c r="I25" i="19"/>
  <c r="BK18" i="19"/>
  <c r="BK72" i="19"/>
  <c r="BK19" i="15"/>
  <c r="BK72" i="15"/>
  <c r="BJ125" i="15"/>
  <c r="BJ126" i="19"/>
  <c r="AC84" i="18"/>
  <c r="CY26" i="14"/>
  <c r="J26" i="19"/>
  <c r="BL18" i="19"/>
  <c r="BL72" i="19"/>
  <c r="BL19" i="15"/>
  <c r="BL72" i="15"/>
  <c r="BK125" i="15"/>
  <c r="BK126" i="19"/>
  <c r="AD84" i="18"/>
  <c r="CZ27" i="14"/>
  <c r="K27" i="19"/>
  <c r="BM18" i="19"/>
  <c r="BM72" i="19"/>
  <c r="BM19" i="15"/>
  <c r="BM72" i="15"/>
  <c r="BL125" i="15"/>
  <c r="BL126" i="19"/>
  <c r="AE84" i="18"/>
  <c r="DA28" i="14"/>
  <c r="L28" i="19"/>
  <c r="BN18" i="19"/>
  <c r="BN72" i="19"/>
  <c r="BN19" i="15"/>
  <c r="BN72" i="15"/>
  <c r="BM125" i="15"/>
  <c r="BM126" i="19"/>
  <c r="AF84" i="18"/>
  <c r="DB29" i="14"/>
  <c r="M29" i="19"/>
  <c r="BO18" i="19"/>
  <c r="BO72" i="19"/>
  <c r="BO19" i="15"/>
  <c r="BO72" i="15"/>
  <c r="BN125" i="15"/>
  <c r="BN126" i="19"/>
  <c r="AG84" i="18"/>
  <c r="DC30" i="14"/>
  <c r="N30" i="19"/>
  <c r="BP18" i="19"/>
  <c r="BP72" i="19"/>
  <c r="BP19" i="15"/>
  <c r="BP72" i="15"/>
  <c r="BO125" i="15"/>
  <c r="BO126" i="19"/>
  <c r="AH84" i="18"/>
  <c r="DD31" i="14"/>
  <c r="O31" i="19"/>
  <c r="BQ18" i="19"/>
  <c r="BQ72" i="19"/>
  <c r="BQ19" i="15"/>
  <c r="BQ72" i="15"/>
  <c r="BP125" i="15"/>
  <c r="BP126" i="19"/>
  <c r="AI84" i="18"/>
  <c r="DE32" i="14"/>
  <c r="P32" i="19"/>
  <c r="BR18" i="19"/>
  <c r="BR72" i="19"/>
  <c r="BR19" i="15"/>
  <c r="BR72" i="15"/>
  <c r="BQ125" i="15"/>
  <c r="BQ126" i="19"/>
  <c r="AJ84" i="18"/>
  <c r="DF33" i="14"/>
  <c r="Q33" i="19"/>
  <c r="BS18" i="19"/>
  <c r="BS72" i="19"/>
  <c r="BS19" i="15"/>
  <c r="BS72" i="15"/>
  <c r="BR125" i="15"/>
  <c r="BR126" i="19"/>
  <c r="AK84" i="18"/>
  <c r="DG34" i="14"/>
  <c r="R34" i="19"/>
  <c r="BT18" i="19"/>
  <c r="BT72" i="19"/>
  <c r="BT19" i="15"/>
  <c r="BT72" i="15"/>
  <c r="BS125" i="15"/>
  <c r="BS126" i="19"/>
  <c r="AL84" i="18"/>
  <c r="DH35" i="14"/>
  <c r="S35" i="19"/>
  <c r="BU18" i="19"/>
  <c r="BU72" i="19"/>
  <c r="BU19" i="15"/>
  <c r="BU72" i="15"/>
  <c r="BT125" i="15"/>
  <c r="BT126" i="19"/>
  <c r="AM84" i="18"/>
  <c r="DI36" i="14"/>
  <c r="T36" i="19"/>
  <c r="BV18" i="19"/>
  <c r="BV72" i="19"/>
  <c r="BV19" i="15"/>
  <c r="BV72" i="15"/>
  <c r="BU125" i="15"/>
  <c r="BU126" i="19"/>
  <c r="AN84" i="18"/>
  <c r="DJ37" i="14"/>
  <c r="U37" i="19"/>
  <c r="BW18" i="19"/>
  <c r="BW72" i="19"/>
  <c r="BW19" i="15"/>
  <c r="BW72" i="15"/>
  <c r="BV125" i="15"/>
  <c r="BV126" i="19"/>
  <c r="AO84" i="18"/>
  <c r="DK38" i="14"/>
  <c r="V38" i="19"/>
  <c r="BX18" i="19"/>
  <c r="BX72" i="19"/>
  <c r="BX19" i="15"/>
  <c r="BX72" i="15"/>
  <c r="BW125" i="15"/>
  <c r="BW126" i="19"/>
  <c r="AP84" i="18"/>
  <c r="DL39" i="14"/>
  <c r="W39" i="19"/>
  <c r="BY18" i="19"/>
  <c r="BY72" i="19"/>
  <c r="BY19" i="15"/>
  <c r="BY72" i="15"/>
  <c r="BX125" i="15"/>
  <c r="BX126" i="19"/>
  <c r="AQ84" i="18"/>
  <c r="DM40" i="14"/>
  <c r="X40" i="19"/>
  <c r="BZ18" i="19"/>
  <c r="BZ72" i="19"/>
  <c r="BZ19" i="15"/>
  <c r="BZ72" i="15"/>
  <c r="BY125" i="15"/>
  <c r="BY126" i="19"/>
  <c r="AR84" i="18"/>
  <c r="DN41" i="14"/>
  <c r="Y41" i="19"/>
  <c r="CA18" i="19"/>
  <c r="CA72" i="19"/>
  <c r="CA19" i="15"/>
  <c r="CA72" i="15"/>
  <c r="BZ125" i="15"/>
  <c r="BZ126" i="19"/>
  <c r="AS84" i="18"/>
  <c r="DO42" i="14"/>
  <c r="Z42" i="19"/>
  <c r="CB18" i="19"/>
  <c r="CB72" i="19"/>
  <c r="CB19" i="15"/>
  <c r="CB72" i="15"/>
  <c r="CA125" i="15"/>
  <c r="CA126" i="19"/>
  <c r="AT84" i="18"/>
  <c r="DP43" i="14"/>
  <c r="AA43" i="19"/>
  <c r="CC18" i="19"/>
  <c r="CC72" i="19"/>
  <c r="CC19" i="15"/>
  <c r="CC72" i="15"/>
  <c r="CB125" i="15"/>
  <c r="CB126" i="19"/>
  <c r="AU84" i="18"/>
  <c r="DQ44" i="14"/>
  <c r="AB44" i="19"/>
  <c r="CD18" i="19"/>
  <c r="CD72" i="19"/>
  <c r="CD19" i="15"/>
  <c r="CD72" i="15"/>
  <c r="CC125" i="15"/>
  <c r="CC126" i="19"/>
  <c r="AV84" i="18"/>
  <c r="DR45" i="14"/>
  <c r="AC45" i="19"/>
  <c r="CE18" i="19"/>
  <c r="CE72" i="19"/>
  <c r="CE19" i="15"/>
  <c r="CE72" i="15"/>
  <c r="CD125" i="15"/>
  <c r="CD126" i="19"/>
  <c r="AW84" i="18"/>
  <c r="DS46" i="14"/>
  <c r="AD46" i="19"/>
  <c r="CF18" i="19"/>
  <c r="CF72" i="19"/>
  <c r="CF19" i="15"/>
  <c r="CF72" i="15"/>
  <c r="CE125" i="15"/>
  <c r="CE126" i="19"/>
  <c r="AX84" i="18"/>
  <c r="DT47" i="14"/>
  <c r="AE47" i="19"/>
  <c r="CG18" i="19"/>
  <c r="CG72" i="19"/>
  <c r="CG19" i="15"/>
  <c r="CG72" i="15"/>
  <c r="CF125" i="15"/>
  <c r="CF126" i="19"/>
  <c r="AY84" i="18"/>
  <c r="DU48" i="14"/>
  <c r="AF48" i="19"/>
  <c r="CH18" i="19"/>
  <c r="CH72" i="19"/>
  <c r="CH19" i="15"/>
  <c r="CH72" i="15"/>
  <c r="CG125" i="15"/>
  <c r="CG126" i="19"/>
  <c r="AZ84" i="18"/>
  <c r="DV49" i="14"/>
  <c r="AG49" i="19"/>
  <c r="CI18" i="19"/>
  <c r="CI72" i="19"/>
  <c r="CI19" i="15"/>
  <c r="CI72" i="15"/>
  <c r="CH125" i="15"/>
  <c r="CH126" i="19"/>
  <c r="BA84" i="18"/>
  <c r="DW50" i="14"/>
  <c r="AH50" i="19"/>
  <c r="CJ18" i="19"/>
  <c r="CJ72" i="19"/>
  <c r="CJ19" i="15"/>
  <c r="CJ72" i="15"/>
  <c r="CI125" i="15"/>
  <c r="CI126" i="19"/>
  <c r="BB84" i="18"/>
  <c r="DX51" i="14"/>
  <c r="AI51" i="19"/>
  <c r="CK18" i="19"/>
  <c r="CK72" i="19"/>
  <c r="CK19" i="15"/>
  <c r="CK72" i="15"/>
  <c r="CJ125" i="15"/>
  <c r="CJ126" i="19"/>
  <c r="BC84" i="18"/>
  <c r="DY52" i="14"/>
  <c r="AJ52" i="19"/>
  <c r="CL18" i="19"/>
  <c r="CL72" i="19"/>
  <c r="CL19" i="15"/>
  <c r="CL72" i="15"/>
  <c r="CK125" i="15"/>
  <c r="CK126" i="19"/>
  <c r="BD84" i="18"/>
  <c r="CM72" i="19"/>
  <c r="CL125" i="15"/>
  <c r="CL126" i="19"/>
  <c r="BE84" i="18"/>
  <c r="CN18" i="19"/>
  <c r="CN72" i="19"/>
  <c r="BF84" i="18"/>
  <c r="CO18" i="19"/>
  <c r="CO72" i="19"/>
  <c r="BG84" i="18"/>
  <c r="CP18" i="19"/>
  <c r="CP72" i="19"/>
  <c r="BH84" i="18"/>
  <c r="CQ18" i="19"/>
  <c r="CQ72" i="19"/>
  <c r="BI84" i="18"/>
  <c r="CR18" i="19"/>
  <c r="CR72" i="19"/>
  <c r="BJ84" i="18"/>
  <c r="CS18" i="19"/>
  <c r="CS72" i="19"/>
  <c r="BK84" i="18"/>
  <c r="CT18" i="19"/>
  <c r="CT72" i="19"/>
  <c r="BL84" i="18"/>
  <c r="CU18" i="19"/>
  <c r="CU72" i="19"/>
  <c r="BM84" i="18"/>
  <c r="CV18" i="19"/>
  <c r="CV72" i="19"/>
  <c r="BN84" i="18"/>
  <c r="CW18" i="19"/>
  <c r="CW72" i="19"/>
  <c r="BO84" i="18"/>
  <c r="CX18" i="19"/>
  <c r="CX72" i="19"/>
  <c r="BP84" i="18"/>
  <c r="CY18" i="19"/>
  <c r="CY72" i="19"/>
  <c r="BQ84" i="18"/>
  <c r="CZ18" i="19"/>
  <c r="CZ72" i="19"/>
  <c r="BR84" i="18"/>
  <c r="DA18" i="19"/>
  <c r="DA72" i="19"/>
  <c r="BS84" i="18"/>
  <c r="T84" i="18"/>
  <c r="DT84" i="18"/>
  <c r="DU84" i="18"/>
  <c r="DV84" i="18"/>
  <c r="BU84" i="18"/>
  <c r="DW84" i="18"/>
  <c r="DX84" i="18"/>
  <c r="DZ84" i="18"/>
  <c r="EA84" i="18"/>
  <c r="EC84" i="18"/>
  <c r="BD14" i="15"/>
  <c r="BD67" i="15"/>
  <c r="Q85" i="18"/>
  <c r="R85" i="18"/>
  <c r="P85" i="18"/>
  <c r="O85" i="18"/>
  <c r="V85" i="18"/>
  <c r="BE14" i="15"/>
  <c r="BE67" i="15"/>
  <c r="BD120" i="15"/>
  <c r="W85" i="18"/>
  <c r="BF14" i="15"/>
  <c r="BF67" i="15"/>
  <c r="BE120" i="15"/>
  <c r="X85" i="18"/>
  <c r="BG14" i="15"/>
  <c r="BG67" i="15"/>
  <c r="BF120" i="15"/>
  <c r="Y85" i="18"/>
  <c r="BH14" i="15"/>
  <c r="BH67" i="15"/>
  <c r="BG120" i="15"/>
  <c r="Z85" i="18"/>
  <c r="BI14" i="15"/>
  <c r="BI67" i="15"/>
  <c r="BH120" i="15"/>
  <c r="AA85" i="18"/>
  <c r="BJ14" i="15"/>
  <c r="BJ67" i="15"/>
  <c r="BI120" i="15"/>
  <c r="AB85" i="18"/>
  <c r="BK14" i="15"/>
  <c r="BK67" i="15"/>
  <c r="BJ120" i="15"/>
  <c r="AC85" i="18"/>
  <c r="BL14" i="15"/>
  <c r="BL67" i="15"/>
  <c r="BK120" i="15"/>
  <c r="AD85" i="18"/>
  <c r="BM14" i="15"/>
  <c r="BM67" i="15"/>
  <c r="BL120" i="15"/>
  <c r="AE85" i="18"/>
  <c r="BN14" i="15"/>
  <c r="BN67" i="15"/>
  <c r="BM120" i="15"/>
  <c r="AF85" i="18"/>
  <c r="BO14" i="15"/>
  <c r="BO67" i="15"/>
  <c r="BN120" i="15"/>
  <c r="AG85" i="18"/>
  <c r="BP14" i="15"/>
  <c r="BP67" i="15"/>
  <c r="BO120" i="15"/>
  <c r="AH85" i="18"/>
  <c r="BQ14" i="15"/>
  <c r="BQ67" i="15"/>
  <c r="BP120" i="15"/>
  <c r="AI85" i="18"/>
  <c r="BR14" i="15"/>
  <c r="BR67" i="15"/>
  <c r="BQ120" i="15"/>
  <c r="AJ85" i="18"/>
  <c r="BS14" i="15"/>
  <c r="BS67" i="15"/>
  <c r="BR120" i="15"/>
  <c r="AK85" i="18"/>
  <c r="BT14" i="15"/>
  <c r="BT67" i="15"/>
  <c r="BS120" i="15"/>
  <c r="AL85" i="18"/>
  <c r="BU14" i="15"/>
  <c r="BU67" i="15"/>
  <c r="BT120" i="15"/>
  <c r="AM85" i="18"/>
  <c r="BV14" i="15"/>
  <c r="BV67" i="15"/>
  <c r="BU120" i="15"/>
  <c r="AN85" i="18"/>
  <c r="BW14" i="15"/>
  <c r="BW67" i="15"/>
  <c r="BV120" i="15"/>
  <c r="AO85" i="18"/>
  <c r="BX14" i="15"/>
  <c r="BX67" i="15"/>
  <c r="BW120" i="15"/>
  <c r="AP85" i="18"/>
  <c r="BY14" i="15"/>
  <c r="BY67" i="15"/>
  <c r="BX120" i="15"/>
  <c r="AQ85" i="18"/>
  <c r="BZ14" i="15"/>
  <c r="BZ67" i="15"/>
  <c r="BY120" i="15"/>
  <c r="AR85" i="18"/>
  <c r="CA14" i="15"/>
  <c r="CA67" i="15"/>
  <c r="BZ120" i="15"/>
  <c r="AS85" i="18"/>
  <c r="CB14" i="15"/>
  <c r="CB67" i="15"/>
  <c r="CA120" i="15"/>
  <c r="AT85" i="18"/>
  <c r="CC14" i="15"/>
  <c r="CC67" i="15"/>
  <c r="CB120" i="15"/>
  <c r="AU85" i="18"/>
  <c r="CD14" i="15"/>
  <c r="CD67" i="15"/>
  <c r="CC120" i="15"/>
  <c r="AV85" i="18"/>
  <c r="CE14" i="15"/>
  <c r="CE67" i="15"/>
  <c r="CD120" i="15"/>
  <c r="AW85" i="18"/>
  <c r="CF14" i="15"/>
  <c r="CF67" i="15"/>
  <c r="CE120" i="15"/>
  <c r="AX85" i="18"/>
  <c r="CG14" i="15"/>
  <c r="CG67" i="15"/>
  <c r="CF120" i="15"/>
  <c r="AY85" i="18"/>
  <c r="CH14" i="15"/>
  <c r="CH67" i="15"/>
  <c r="CG120" i="15"/>
  <c r="AZ85" i="18"/>
  <c r="CI14" i="15"/>
  <c r="CI67" i="15"/>
  <c r="CH120" i="15"/>
  <c r="BA85" i="18"/>
  <c r="CJ14" i="15"/>
  <c r="CJ67" i="15"/>
  <c r="CI120" i="15"/>
  <c r="BB85" i="18"/>
  <c r="CK14" i="15"/>
  <c r="CK67" i="15"/>
  <c r="CJ120" i="15"/>
  <c r="BC85" i="18"/>
  <c r="CL14" i="15"/>
  <c r="CL67" i="15"/>
  <c r="CK120" i="15"/>
  <c r="BD85" i="18"/>
  <c r="CM14" i="15"/>
  <c r="CM67" i="15"/>
  <c r="CL120" i="15"/>
  <c r="BE85" i="18"/>
  <c r="CN14" i="15"/>
  <c r="CN67" i="15"/>
  <c r="CM120" i="15"/>
  <c r="BF85" i="18"/>
  <c r="CO14" i="15"/>
  <c r="CO67" i="15"/>
  <c r="CN120" i="15"/>
  <c r="BG85" i="18"/>
  <c r="CP14" i="15"/>
  <c r="CP67" i="15"/>
  <c r="CO120" i="15"/>
  <c r="BH85" i="18"/>
  <c r="CQ14" i="15"/>
  <c r="CQ67" i="15"/>
  <c r="CP120" i="15"/>
  <c r="BI85" i="18"/>
  <c r="CQ120" i="15"/>
  <c r="BJ85" i="18"/>
  <c r="BK85" i="18"/>
  <c r="BL85" i="18"/>
  <c r="BM85" i="18"/>
  <c r="BN85" i="18"/>
  <c r="BO85" i="18"/>
  <c r="BP85" i="18"/>
  <c r="BQ85" i="18"/>
  <c r="BR85" i="18"/>
  <c r="BS85" i="18"/>
  <c r="T85" i="18"/>
  <c r="DT85" i="18"/>
  <c r="DU85" i="18"/>
  <c r="DV85" i="18"/>
  <c r="BU85" i="18"/>
  <c r="DW85" i="18"/>
  <c r="DX85" i="18"/>
  <c r="DZ85" i="18"/>
  <c r="EA85" i="18"/>
  <c r="EC85" i="18"/>
  <c r="BD17" i="15"/>
  <c r="BD70" i="15"/>
  <c r="Q86" i="18"/>
  <c r="R86" i="18"/>
  <c r="P86" i="18"/>
  <c r="O86" i="18"/>
  <c r="V86" i="18"/>
  <c r="BE17" i="15"/>
  <c r="BE70" i="15"/>
  <c r="BD123" i="15"/>
  <c r="W86" i="18"/>
  <c r="BF17" i="15"/>
  <c r="BF70" i="15"/>
  <c r="BE123" i="15"/>
  <c r="X86" i="18"/>
  <c r="BG17" i="15"/>
  <c r="BG70" i="15"/>
  <c r="BF123" i="15"/>
  <c r="Y86" i="18"/>
  <c r="BH17" i="15"/>
  <c r="BH70" i="15"/>
  <c r="BG123" i="15"/>
  <c r="Z86" i="18"/>
  <c r="BI17" i="15"/>
  <c r="BI70" i="15"/>
  <c r="BH123" i="15"/>
  <c r="AA86" i="18"/>
  <c r="BJ17" i="15"/>
  <c r="BJ70" i="15"/>
  <c r="BI123" i="15"/>
  <c r="AB86" i="18"/>
  <c r="BK17" i="15"/>
  <c r="BK70" i="15"/>
  <c r="BJ123" i="15"/>
  <c r="AC86" i="18"/>
  <c r="BL17" i="15"/>
  <c r="BL70" i="15"/>
  <c r="BK123" i="15"/>
  <c r="AD86" i="18"/>
  <c r="BM17" i="15"/>
  <c r="BM70" i="15"/>
  <c r="BL123" i="15"/>
  <c r="AE86" i="18"/>
  <c r="BN17" i="15"/>
  <c r="BN70" i="15"/>
  <c r="BM123" i="15"/>
  <c r="AF86" i="18"/>
  <c r="BO17" i="15"/>
  <c r="BO70" i="15"/>
  <c r="BN123" i="15"/>
  <c r="AG86" i="18"/>
  <c r="BP17" i="15"/>
  <c r="BP70" i="15"/>
  <c r="BO123" i="15"/>
  <c r="AH86" i="18"/>
  <c r="BQ17" i="15"/>
  <c r="BQ70" i="15"/>
  <c r="BP123" i="15"/>
  <c r="AI86" i="18"/>
  <c r="BR17" i="15"/>
  <c r="BR70" i="15"/>
  <c r="BQ123" i="15"/>
  <c r="AJ86" i="18"/>
  <c r="BS17" i="15"/>
  <c r="BS70" i="15"/>
  <c r="BR123" i="15"/>
  <c r="AK86" i="18"/>
  <c r="BT17" i="15"/>
  <c r="BT70" i="15"/>
  <c r="BS123" i="15"/>
  <c r="AL86" i="18"/>
  <c r="BU17" i="15"/>
  <c r="BU70" i="15"/>
  <c r="BT123" i="15"/>
  <c r="AM86" i="18"/>
  <c r="BV17" i="15"/>
  <c r="BV70" i="15"/>
  <c r="BU123" i="15"/>
  <c r="AN86" i="18"/>
  <c r="BW17" i="15"/>
  <c r="BW70" i="15"/>
  <c r="BV123" i="15"/>
  <c r="AO86" i="18"/>
  <c r="BX17" i="15"/>
  <c r="BX70" i="15"/>
  <c r="BW123" i="15"/>
  <c r="AP86" i="18"/>
  <c r="BY17" i="15"/>
  <c r="BY70" i="15"/>
  <c r="BX123" i="15"/>
  <c r="AQ86" i="18"/>
  <c r="BZ17" i="15"/>
  <c r="BZ70" i="15"/>
  <c r="BY123" i="15"/>
  <c r="AR86" i="18"/>
  <c r="CA17" i="15"/>
  <c r="CA70" i="15"/>
  <c r="BZ123" i="15"/>
  <c r="AS86" i="18"/>
  <c r="CB17" i="15"/>
  <c r="CB70" i="15"/>
  <c r="CA123" i="15"/>
  <c r="AT86" i="18"/>
  <c r="CC17" i="15"/>
  <c r="CC70" i="15"/>
  <c r="CB123" i="15"/>
  <c r="AU86" i="18"/>
  <c r="CD17" i="15"/>
  <c r="CD70" i="15"/>
  <c r="CC123" i="15"/>
  <c r="AV86" i="18"/>
  <c r="CE17" i="15"/>
  <c r="CE70" i="15"/>
  <c r="CD123" i="15"/>
  <c r="AW86" i="18"/>
  <c r="CF17" i="15"/>
  <c r="CF70" i="15"/>
  <c r="CE123" i="15"/>
  <c r="AX86" i="18"/>
  <c r="CG17" i="15"/>
  <c r="CG70" i="15"/>
  <c r="CF123" i="15"/>
  <c r="AY86" i="18"/>
  <c r="CH17" i="15"/>
  <c r="CH70" i="15"/>
  <c r="CG123" i="15"/>
  <c r="AZ86" i="18"/>
  <c r="CI17" i="15"/>
  <c r="CI70" i="15"/>
  <c r="CH123" i="15"/>
  <c r="BA86" i="18"/>
  <c r="CJ17" i="15"/>
  <c r="CJ70" i="15"/>
  <c r="CI123" i="15"/>
  <c r="BB86" i="18"/>
  <c r="CK17" i="15"/>
  <c r="CK70" i="15"/>
  <c r="CJ123" i="15"/>
  <c r="BC86" i="18"/>
  <c r="CL17" i="15"/>
  <c r="CL70" i="15"/>
  <c r="CK123" i="15"/>
  <c r="BD86" i="18"/>
  <c r="CM17" i="15"/>
  <c r="CM70" i="15"/>
  <c r="CL123" i="15"/>
  <c r="BE86" i="18"/>
  <c r="CN17" i="15"/>
  <c r="CN70" i="15"/>
  <c r="CM123" i="15"/>
  <c r="BF86" i="18"/>
  <c r="CN123" i="15"/>
  <c r="BG86" i="18"/>
  <c r="BH86" i="18"/>
  <c r="BI86" i="18"/>
  <c r="BJ86" i="18"/>
  <c r="BK86" i="18"/>
  <c r="BL86" i="18"/>
  <c r="BM86" i="18"/>
  <c r="BN86" i="18"/>
  <c r="BO86" i="18"/>
  <c r="BP86" i="18"/>
  <c r="BQ86" i="18"/>
  <c r="BR86" i="18"/>
  <c r="BS86" i="18"/>
  <c r="T86" i="18"/>
  <c r="DT86" i="18"/>
  <c r="DU86" i="18"/>
  <c r="DV86" i="18"/>
  <c r="BU86" i="18"/>
  <c r="DW86" i="18"/>
  <c r="DX86" i="18"/>
  <c r="DZ86" i="18"/>
  <c r="EA86" i="18"/>
  <c r="EC86" i="18"/>
  <c r="Q87" i="18"/>
  <c r="R87" i="18"/>
  <c r="P87" i="18"/>
  <c r="O87" i="18"/>
  <c r="V87" i="18"/>
  <c r="BD124" i="15"/>
  <c r="W87" i="18"/>
  <c r="BE124" i="15"/>
  <c r="X87" i="18"/>
  <c r="BF124" i="15"/>
  <c r="Y87" i="18"/>
  <c r="BG124" i="15"/>
  <c r="Z87" i="18"/>
  <c r="BH124" i="15"/>
  <c r="AA87" i="18"/>
  <c r="BI124" i="15"/>
  <c r="AB87" i="18"/>
  <c r="BJ124" i="15"/>
  <c r="AC87" i="18"/>
  <c r="BK124" i="15"/>
  <c r="AD87" i="18"/>
  <c r="BL124" i="15"/>
  <c r="AE87" i="18"/>
  <c r="BM124" i="15"/>
  <c r="AF87" i="18"/>
  <c r="BN124" i="15"/>
  <c r="AG87" i="18"/>
  <c r="BO124" i="15"/>
  <c r="AH87" i="18"/>
  <c r="BP124" i="15"/>
  <c r="AI87" i="18"/>
  <c r="BQ124" i="15"/>
  <c r="AJ87" i="18"/>
  <c r="BR124" i="15"/>
  <c r="AK87" i="18"/>
  <c r="BS124" i="15"/>
  <c r="AL87" i="18"/>
  <c r="BT124" i="15"/>
  <c r="AM87" i="18"/>
  <c r="BU124" i="15"/>
  <c r="AN87" i="18"/>
  <c r="BV124" i="15"/>
  <c r="AO87" i="18"/>
  <c r="BW124" i="15"/>
  <c r="AP87" i="18"/>
  <c r="BX124" i="15"/>
  <c r="AQ87" i="18"/>
  <c r="BY124" i="15"/>
  <c r="AR87" i="18"/>
  <c r="BZ124" i="15"/>
  <c r="AS87" i="18"/>
  <c r="CA124" i="15"/>
  <c r="AT87" i="18"/>
  <c r="CB124" i="15"/>
  <c r="AU87" i="18"/>
  <c r="CC124" i="15"/>
  <c r="AV87" i="18"/>
  <c r="CD124" i="15"/>
  <c r="AW87" i="18"/>
  <c r="CE124" i="15"/>
  <c r="AX87" i="18"/>
  <c r="CF124" i="15"/>
  <c r="AY87" i="18"/>
  <c r="CG124" i="15"/>
  <c r="AZ87" i="18"/>
  <c r="CH124" i="15"/>
  <c r="BA87" i="18"/>
  <c r="CI124" i="15"/>
  <c r="BB87" i="18"/>
  <c r="CJ124" i="15"/>
  <c r="BC87" i="18"/>
  <c r="CK124" i="15"/>
  <c r="BD87" i="18"/>
  <c r="CL124" i="15"/>
  <c r="BE87" i="18"/>
  <c r="CM124" i="15"/>
  <c r="BF87" i="18"/>
  <c r="BG87" i="18"/>
  <c r="BH87" i="18"/>
  <c r="BI87" i="18"/>
  <c r="BJ87" i="18"/>
  <c r="BK87" i="18"/>
  <c r="BL87" i="18"/>
  <c r="BM87" i="18"/>
  <c r="BN87" i="18"/>
  <c r="BO87" i="18"/>
  <c r="BP87" i="18"/>
  <c r="BQ87" i="18"/>
  <c r="BR87" i="18"/>
  <c r="BS87" i="18"/>
  <c r="T87" i="18"/>
  <c r="DT87" i="18"/>
  <c r="DU87" i="18"/>
  <c r="DV87" i="18"/>
  <c r="BU87" i="18"/>
  <c r="DW87" i="18"/>
  <c r="DX87" i="18"/>
  <c r="DZ87" i="18"/>
  <c r="EA87" i="18"/>
  <c r="EC87" i="18"/>
  <c r="BD31" i="15"/>
  <c r="BD84" i="15"/>
  <c r="Q88" i="18"/>
  <c r="R88" i="18"/>
  <c r="P88" i="18"/>
  <c r="O88" i="18"/>
  <c r="V88" i="18"/>
  <c r="BE31" i="15"/>
  <c r="BE84" i="15"/>
  <c r="BD137" i="15"/>
  <c r="W88" i="18"/>
  <c r="BF31" i="15"/>
  <c r="BF84" i="15"/>
  <c r="BE137" i="15"/>
  <c r="X88" i="18"/>
  <c r="BG31" i="15"/>
  <c r="BG84" i="15"/>
  <c r="BF137" i="15"/>
  <c r="Y88" i="18"/>
  <c r="BH31" i="15"/>
  <c r="BH84" i="15"/>
  <c r="BG137" i="15"/>
  <c r="Z88" i="18"/>
  <c r="BI31" i="15"/>
  <c r="BI84" i="15"/>
  <c r="BH137" i="15"/>
  <c r="AA88" i="18"/>
  <c r="BJ31" i="15"/>
  <c r="BJ84" i="15"/>
  <c r="BI137" i="15"/>
  <c r="AB88" i="18"/>
  <c r="BK31" i="15"/>
  <c r="BK84" i="15"/>
  <c r="BJ137" i="15"/>
  <c r="AC88" i="18"/>
  <c r="BL31" i="15"/>
  <c r="BL84" i="15"/>
  <c r="BK137" i="15"/>
  <c r="AD88" i="18"/>
  <c r="BM31" i="15"/>
  <c r="BM84" i="15"/>
  <c r="BL137" i="15"/>
  <c r="AE88" i="18"/>
  <c r="BN31" i="15"/>
  <c r="BN84" i="15"/>
  <c r="BM137" i="15"/>
  <c r="AF88" i="18"/>
  <c r="BO31" i="15"/>
  <c r="BO84" i="15"/>
  <c r="BN137" i="15"/>
  <c r="AG88" i="18"/>
  <c r="BP31" i="15"/>
  <c r="BP84" i="15"/>
  <c r="BO137" i="15"/>
  <c r="AH88" i="18"/>
  <c r="BQ31" i="15"/>
  <c r="BQ84" i="15"/>
  <c r="BP137" i="15"/>
  <c r="AI88" i="18"/>
  <c r="BR31" i="15"/>
  <c r="BR84" i="15"/>
  <c r="BQ137" i="15"/>
  <c r="AJ88" i="18"/>
  <c r="BS31" i="15"/>
  <c r="BS84" i="15"/>
  <c r="BR137" i="15"/>
  <c r="AK88" i="18"/>
  <c r="BT31" i="15"/>
  <c r="BT84" i="15"/>
  <c r="BS137" i="15"/>
  <c r="AL88" i="18"/>
  <c r="BU31" i="15"/>
  <c r="BU84" i="15"/>
  <c r="BT137" i="15"/>
  <c r="AM88" i="18"/>
  <c r="BV31" i="15"/>
  <c r="BV84" i="15"/>
  <c r="BU137" i="15"/>
  <c r="AN88" i="18"/>
  <c r="BW31" i="15"/>
  <c r="BW84" i="15"/>
  <c r="BV137" i="15"/>
  <c r="AO88" i="18"/>
  <c r="BX31" i="15"/>
  <c r="BX84" i="15"/>
  <c r="BW137" i="15"/>
  <c r="AP88" i="18"/>
  <c r="BY31" i="15"/>
  <c r="BY84" i="15"/>
  <c r="BX137" i="15"/>
  <c r="AQ88" i="18"/>
  <c r="BZ31" i="15"/>
  <c r="BZ84" i="15"/>
  <c r="BY137" i="15"/>
  <c r="AR88" i="18"/>
  <c r="BZ137" i="15"/>
  <c r="AS88" i="18"/>
  <c r="AT88" i="18"/>
  <c r="AU88" i="18"/>
  <c r="AV88" i="18"/>
  <c r="AW88" i="18"/>
  <c r="AX88" i="18"/>
  <c r="AY88" i="18"/>
  <c r="AZ88" i="18"/>
  <c r="BA88" i="18"/>
  <c r="BB88" i="18"/>
  <c r="BC88" i="18"/>
  <c r="BD88" i="18"/>
  <c r="BE88" i="18"/>
  <c r="BF88" i="18"/>
  <c r="BG88" i="18"/>
  <c r="BH88" i="18"/>
  <c r="BI88" i="18"/>
  <c r="BJ88" i="18"/>
  <c r="BK88" i="18"/>
  <c r="BL88" i="18"/>
  <c r="BM88" i="18"/>
  <c r="BN88" i="18"/>
  <c r="BO88" i="18"/>
  <c r="BP88" i="18"/>
  <c r="BQ88" i="18"/>
  <c r="BR88" i="18"/>
  <c r="BS88" i="18"/>
  <c r="T88" i="18"/>
  <c r="DT88" i="18"/>
  <c r="DU88" i="18"/>
  <c r="DV88" i="18"/>
  <c r="BU88" i="18"/>
  <c r="DW88" i="18"/>
  <c r="DX88" i="18"/>
  <c r="DZ88" i="18"/>
  <c r="EA88" i="18"/>
  <c r="EC88" i="18"/>
  <c r="Q89" i="18"/>
  <c r="R89" i="18"/>
  <c r="P89" i="18"/>
  <c r="O89" i="18"/>
  <c r="V89" i="18"/>
  <c r="BD120" i="19"/>
  <c r="W89" i="18"/>
  <c r="BE120" i="19"/>
  <c r="X89" i="18"/>
  <c r="BF120" i="19"/>
  <c r="Y89" i="18"/>
  <c r="BG120" i="19"/>
  <c r="Z89" i="18"/>
  <c r="BH120" i="19"/>
  <c r="AA89" i="18"/>
  <c r="BI120" i="19"/>
  <c r="AB89" i="18"/>
  <c r="BJ120" i="19"/>
  <c r="AC89" i="18"/>
  <c r="BK120" i="19"/>
  <c r="AD89" i="18"/>
  <c r="BL120" i="19"/>
  <c r="AE89" i="18"/>
  <c r="BM120" i="19"/>
  <c r="AF89" i="18"/>
  <c r="BN120" i="19"/>
  <c r="AG89" i="18"/>
  <c r="BO120" i="19"/>
  <c r="AH89" i="18"/>
  <c r="BP120" i="19"/>
  <c r="AI89" i="18"/>
  <c r="BQ120" i="19"/>
  <c r="AJ89" i="18"/>
  <c r="BR120" i="19"/>
  <c r="AK89" i="18"/>
  <c r="BS120" i="19"/>
  <c r="AL89" i="18"/>
  <c r="BT120" i="19"/>
  <c r="AM89" i="18"/>
  <c r="BU120" i="19"/>
  <c r="AN89" i="18"/>
  <c r="BV120" i="19"/>
  <c r="AO89" i="18"/>
  <c r="BW120" i="19"/>
  <c r="AP89" i="18"/>
  <c r="BX120" i="19"/>
  <c r="AQ89" i="18"/>
  <c r="BY120" i="19"/>
  <c r="AR89" i="18"/>
  <c r="BZ120" i="19"/>
  <c r="AS89" i="18"/>
  <c r="CA120" i="19"/>
  <c r="AT89" i="18"/>
  <c r="CB120" i="19"/>
  <c r="AU89" i="18"/>
  <c r="CC120" i="19"/>
  <c r="AV89" i="18"/>
  <c r="CD120" i="19"/>
  <c r="AW89" i="18"/>
  <c r="CE120" i="19"/>
  <c r="AX89" i="18"/>
  <c r="CF120" i="19"/>
  <c r="AY89" i="18"/>
  <c r="CG120" i="19"/>
  <c r="AZ89" i="18"/>
  <c r="CH120" i="19"/>
  <c r="BA89" i="18"/>
  <c r="CI120" i="19"/>
  <c r="BB89" i="18"/>
  <c r="CJ120" i="19"/>
  <c r="BC89" i="18"/>
  <c r="CK120" i="19"/>
  <c r="BD89" i="18"/>
  <c r="CL120" i="19"/>
  <c r="BE89" i="18"/>
  <c r="CM120" i="19"/>
  <c r="BF89" i="18"/>
  <c r="CN120" i="19"/>
  <c r="BG89" i="18"/>
  <c r="CO120" i="19"/>
  <c r="BH89" i="18"/>
  <c r="CP120" i="19"/>
  <c r="BI89" i="18"/>
  <c r="CQ120" i="19"/>
  <c r="BJ89" i="18"/>
  <c r="CR120" i="19"/>
  <c r="BK89" i="18"/>
  <c r="BL89" i="18"/>
  <c r="BM89" i="18"/>
  <c r="BN89" i="18"/>
  <c r="BO89" i="18"/>
  <c r="BP89" i="18"/>
  <c r="BQ89" i="18"/>
  <c r="BR89" i="18"/>
  <c r="BS89" i="18"/>
  <c r="T89" i="18"/>
  <c r="DT89" i="18"/>
  <c r="DU89" i="18"/>
  <c r="DV89" i="18"/>
  <c r="BU89" i="18"/>
  <c r="DW89" i="18"/>
  <c r="DX89" i="18"/>
  <c r="DZ89" i="18"/>
  <c r="EA89" i="18"/>
  <c r="EC89" i="18"/>
  <c r="BD11" i="15"/>
  <c r="BD64" i="15"/>
  <c r="Q90" i="18"/>
  <c r="R90" i="18"/>
  <c r="P90" i="18"/>
  <c r="O90" i="18"/>
  <c r="V90" i="18"/>
  <c r="BE11" i="15"/>
  <c r="BE64" i="15"/>
  <c r="BD117" i="15"/>
  <c r="BD115" i="19"/>
  <c r="W90" i="18"/>
  <c r="BF11" i="15"/>
  <c r="BF64" i="15"/>
  <c r="BE117" i="15"/>
  <c r="BE115" i="19"/>
  <c r="X90" i="18"/>
  <c r="BG11" i="15"/>
  <c r="BG64" i="15"/>
  <c r="BF117" i="15"/>
  <c r="BF115" i="19"/>
  <c r="Y90" i="18"/>
  <c r="BH11" i="15"/>
  <c r="BH64" i="15"/>
  <c r="BG117" i="15"/>
  <c r="BG115" i="19"/>
  <c r="Z90" i="18"/>
  <c r="BI11" i="15"/>
  <c r="BI64" i="15"/>
  <c r="BH117" i="15"/>
  <c r="BH115" i="19"/>
  <c r="AA90" i="18"/>
  <c r="BJ11" i="15"/>
  <c r="BJ64" i="15"/>
  <c r="BI117" i="15"/>
  <c r="BI115" i="19"/>
  <c r="AB90" i="18"/>
  <c r="BK11" i="15"/>
  <c r="BK64" i="15"/>
  <c r="BJ117" i="15"/>
  <c r="BJ115" i="19"/>
  <c r="AC90" i="18"/>
  <c r="BL11" i="15"/>
  <c r="BL64" i="15"/>
  <c r="BK117" i="15"/>
  <c r="BK115" i="19"/>
  <c r="AD90" i="18"/>
  <c r="BM11" i="15"/>
  <c r="BM64" i="15"/>
  <c r="BL117" i="15"/>
  <c r="BL115" i="19"/>
  <c r="AE90" i="18"/>
  <c r="BN11" i="15"/>
  <c r="BN64" i="15"/>
  <c r="BM117" i="15"/>
  <c r="BM115" i="19"/>
  <c r="AF90" i="18"/>
  <c r="BO11" i="15"/>
  <c r="BO64" i="15"/>
  <c r="BN117" i="15"/>
  <c r="BN115" i="19"/>
  <c r="AG90" i="18"/>
  <c r="BP11" i="15"/>
  <c r="BP64" i="15"/>
  <c r="BO117" i="15"/>
  <c r="BO115" i="19"/>
  <c r="AH90" i="18"/>
  <c r="BQ11" i="15"/>
  <c r="BQ64" i="15"/>
  <c r="BP117" i="15"/>
  <c r="BP115" i="19"/>
  <c r="AI90" i="18"/>
  <c r="BR11" i="15"/>
  <c r="BR64" i="15"/>
  <c r="BQ117" i="15"/>
  <c r="BQ115" i="19"/>
  <c r="AJ90" i="18"/>
  <c r="BS11" i="15"/>
  <c r="BS64" i="15"/>
  <c r="BR117" i="15"/>
  <c r="BR115" i="19"/>
  <c r="AK90" i="18"/>
  <c r="BT11" i="15"/>
  <c r="BT64" i="15"/>
  <c r="BS117" i="15"/>
  <c r="BS115" i="19"/>
  <c r="AL90" i="18"/>
  <c r="BU11" i="15"/>
  <c r="BU64" i="15"/>
  <c r="BT117" i="15"/>
  <c r="BT115" i="19"/>
  <c r="AM90" i="18"/>
  <c r="BV11" i="15"/>
  <c r="BV64" i="15"/>
  <c r="BU117" i="15"/>
  <c r="BU115" i="19"/>
  <c r="AN90" i="18"/>
  <c r="BW11" i="15"/>
  <c r="BW64" i="15"/>
  <c r="BV117" i="15"/>
  <c r="BV115" i="19"/>
  <c r="AO90" i="18"/>
  <c r="BX11" i="15"/>
  <c r="BX64" i="15"/>
  <c r="BW117" i="15"/>
  <c r="BW115" i="19"/>
  <c r="AP90" i="18"/>
  <c r="BY11" i="15"/>
  <c r="BY64" i="15"/>
  <c r="BX117" i="15"/>
  <c r="BX115" i="19"/>
  <c r="AQ90" i="18"/>
  <c r="BZ11" i="15"/>
  <c r="BZ64" i="15"/>
  <c r="BY117" i="15"/>
  <c r="BY115" i="19"/>
  <c r="AR90" i="18"/>
  <c r="CA11" i="15"/>
  <c r="CA64" i="15"/>
  <c r="BZ117" i="15"/>
  <c r="BZ115" i="19"/>
  <c r="AS90" i="18"/>
  <c r="CB11" i="15"/>
  <c r="CB64" i="15"/>
  <c r="CA117" i="15"/>
  <c r="CA115" i="19"/>
  <c r="AT90" i="18"/>
  <c r="CC11" i="15"/>
  <c r="CC64" i="15"/>
  <c r="CB117" i="15"/>
  <c r="CB115" i="19"/>
  <c r="AU90" i="18"/>
  <c r="CD11" i="15"/>
  <c r="CD64" i="15"/>
  <c r="CC117" i="15"/>
  <c r="CC115" i="19"/>
  <c r="AV90" i="18"/>
  <c r="CE11" i="15"/>
  <c r="CE64" i="15"/>
  <c r="CD117" i="15"/>
  <c r="CD115" i="19"/>
  <c r="AW90" i="18"/>
  <c r="CF11" i="15"/>
  <c r="CF64" i="15"/>
  <c r="CE117" i="15"/>
  <c r="CE115" i="19"/>
  <c r="AX90" i="18"/>
  <c r="CG11" i="15"/>
  <c r="CG64" i="15"/>
  <c r="CF117" i="15"/>
  <c r="CF115" i="19"/>
  <c r="AY90" i="18"/>
  <c r="CH11" i="15"/>
  <c r="CH64" i="15"/>
  <c r="CG117" i="15"/>
  <c r="CG115" i="19"/>
  <c r="AZ90" i="18"/>
  <c r="CI11" i="15"/>
  <c r="CI64" i="15"/>
  <c r="CH117" i="15"/>
  <c r="CH115" i="19"/>
  <c r="BA90" i="18"/>
  <c r="CJ11" i="15"/>
  <c r="CJ64" i="15"/>
  <c r="CI117" i="15"/>
  <c r="CI115" i="19"/>
  <c r="BB90" i="18"/>
  <c r="CK11" i="15"/>
  <c r="CK64" i="15"/>
  <c r="CJ117" i="15"/>
  <c r="CJ115" i="19"/>
  <c r="BC90" i="18"/>
  <c r="CL11" i="15"/>
  <c r="CL64" i="15"/>
  <c r="CK117" i="15"/>
  <c r="CK115" i="19"/>
  <c r="BD90" i="18"/>
  <c r="CM11" i="15"/>
  <c r="CM64" i="15"/>
  <c r="CL117" i="15"/>
  <c r="CL115" i="19"/>
  <c r="BE90" i="18"/>
  <c r="CN11" i="15"/>
  <c r="CN64" i="15"/>
  <c r="CM117" i="15"/>
  <c r="CM115" i="19"/>
  <c r="BF90" i="18"/>
  <c r="CO11" i="15"/>
  <c r="CO64" i="15"/>
  <c r="CN117" i="15"/>
  <c r="CN115" i="19"/>
  <c r="BG90" i="18"/>
  <c r="CP11" i="15"/>
  <c r="CP64" i="15"/>
  <c r="CO117" i="15"/>
  <c r="CO115" i="19"/>
  <c r="BH90" i="18"/>
  <c r="CQ11" i="15"/>
  <c r="CQ64" i="15"/>
  <c r="CP117" i="15"/>
  <c r="CP115" i="19"/>
  <c r="BI90" i="18"/>
  <c r="CR11" i="15"/>
  <c r="CR64" i="15"/>
  <c r="CQ117" i="15"/>
  <c r="CQ115" i="19"/>
  <c r="BJ90" i="18"/>
  <c r="CS11" i="15"/>
  <c r="CS64" i="15"/>
  <c r="CR117" i="15"/>
  <c r="CR115" i="19"/>
  <c r="BK90" i="18"/>
  <c r="CT11" i="15"/>
  <c r="CT64" i="15"/>
  <c r="CS117" i="15"/>
  <c r="CS115" i="19"/>
  <c r="BL90" i="18"/>
  <c r="CT117" i="15"/>
  <c r="CT115" i="19"/>
  <c r="BM90" i="18"/>
  <c r="CU115" i="19"/>
  <c r="BN90" i="18"/>
  <c r="CV115" i="19"/>
  <c r="BO90" i="18"/>
  <c r="CW115" i="19"/>
  <c r="BP90" i="18"/>
  <c r="BQ90" i="18"/>
  <c r="BR90" i="18"/>
  <c r="BS90" i="18"/>
  <c r="T90" i="18"/>
  <c r="DT90" i="18"/>
  <c r="DU90" i="18"/>
  <c r="DV90" i="18"/>
  <c r="BU90" i="18"/>
  <c r="DW90" i="18"/>
  <c r="DX90" i="18"/>
  <c r="DZ90" i="18"/>
  <c r="EA90" i="18"/>
  <c r="EC90" i="18"/>
  <c r="Q91" i="18"/>
  <c r="R91" i="18"/>
  <c r="P91" i="18"/>
  <c r="O91" i="18"/>
  <c r="V91" i="18"/>
  <c r="BD121" i="19"/>
  <c r="W91" i="18"/>
  <c r="BE121" i="19"/>
  <c r="X91" i="18"/>
  <c r="BF121" i="19"/>
  <c r="Y91" i="18"/>
  <c r="BG121" i="19"/>
  <c r="Z91" i="18"/>
  <c r="BH121" i="19"/>
  <c r="AA91" i="18"/>
  <c r="BI121" i="19"/>
  <c r="AB91" i="18"/>
  <c r="BJ121" i="19"/>
  <c r="AC91" i="18"/>
  <c r="BK121" i="19"/>
  <c r="AD91" i="18"/>
  <c r="BL121" i="19"/>
  <c r="AE91" i="18"/>
  <c r="BM121" i="19"/>
  <c r="AF91" i="18"/>
  <c r="BN121" i="19"/>
  <c r="AG91" i="18"/>
  <c r="BO121" i="19"/>
  <c r="AH91" i="18"/>
  <c r="BP121" i="19"/>
  <c r="AI91" i="18"/>
  <c r="BQ121" i="19"/>
  <c r="AJ91" i="18"/>
  <c r="BR121" i="19"/>
  <c r="AK91" i="18"/>
  <c r="BS121" i="19"/>
  <c r="AL91" i="18"/>
  <c r="BT121" i="19"/>
  <c r="AM91" i="18"/>
  <c r="BU121" i="19"/>
  <c r="AN91" i="18"/>
  <c r="BV121" i="19"/>
  <c r="AO91" i="18"/>
  <c r="BW121" i="19"/>
  <c r="AP91" i="18"/>
  <c r="BX121" i="19"/>
  <c r="AQ91" i="18"/>
  <c r="BY121" i="19"/>
  <c r="AR91" i="18"/>
  <c r="BZ121" i="19"/>
  <c r="AS91" i="18"/>
  <c r="CA121" i="19"/>
  <c r="AT91" i="18"/>
  <c r="CB121" i="19"/>
  <c r="AU91" i="18"/>
  <c r="CC121" i="19"/>
  <c r="AV91" i="18"/>
  <c r="CD121" i="19"/>
  <c r="AW91" i="18"/>
  <c r="CE121" i="19"/>
  <c r="AX91" i="18"/>
  <c r="CF121" i="19"/>
  <c r="AY91" i="18"/>
  <c r="CG121" i="19"/>
  <c r="AZ91" i="18"/>
  <c r="CH121" i="19"/>
  <c r="BA91" i="18"/>
  <c r="CI121" i="19"/>
  <c r="BB91" i="18"/>
  <c r="CJ121" i="19"/>
  <c r="BC91" i="18"/>
  <c r="CK121" i="19"/>
  <c r="BD91" i="18"/>
  <c r="CL121" i="19"/>
  <c r="BE91" i="18"/>
  <c r="CM121" i="19"/>
  <c r="BF91" i="18"/>
  <c r="CN121" i="19"/>
  <c r="BG91" i="18"/>
  <c r="CO121" i="19"/>
  <c r="BH91" i="18"/>
  <c r="CP121" i="19"/>
  <c r="BI91" i="18"/>
  <c r="CQ121" i="19"/>
  <c r="BJ91" i="18"/>
  <c r="BK91" i="18"/>
  <c r="BL91" i="18"/>
  <c r="BM91" i="18"/>
  <c r="BN91" i="18"/>
  <c r="BO91" i="18"/>
  <c r="BP91" i="18"/>
  <c r="BQ91" i="18"/>
  <c r="BR91" i="18"/>
  <c r="BS91" i="18"/>
  <c r="T91" i="18"/>
  <c r="DT91" i="18"/>
  <c r="DU91" i="18"/>
  <c r="DV91" i="18"/>
  <c r="BU91" i="18"/>
  <c r="DW91" i="18"/>
  <c r="DX91" i="18"/>
  <c r="DZ91" i="18"/>
  <c r="EA91" i="18"/>
  <c r="EC91" i="18"/>
  <c r="BD22" i="15"/>
  <c r="BD75" i="15"/>
  <c r="Q92" i="18"/>
  <c r="R92" i="18"/>
  <c r="P92" i="18"/>
  <c r="O92" i="18"/>
  <c r="V92" i="18"/>
  <c r="BE22" i="15"/>
  <c r="BE75" i="15"/>
  <c r="BD128" i="15"/>
  <c r="W92" i="18"/>
  <c r="BF22" i="15"/>
  <c r="BF75" i="15"/>
  <c r="BE128" i="15"/>
  <c r="X92" i="18"/>
  <c r="BG22" i="15"/>
  <c r="BG75" i="15"/>
  <c r="BF128" i="15"/>
  <c r="Y92" i="18"/>
  <c r="BH22" i="15"/>
  <c r="BH75" i="15"/>
  <c r="BG128" i="15"/>
  <c r="Z92" i="18"/>
  <c r="BI22" i="15"/>
  <c r="BI75" i="15"/>
  <c r="BH128" i="15"/>
  <c r="AA92" i="18"/>
  <c r="BJ22" i="15"/>
  <c r="BJ75" i="15"/>
  <c r="BI128" i="15"/>
  <c r="AB92" i="18"/>
  <c r="BK22" i="15"/>
  <c r="BK75" i="15"/>
  <c r="BJ128" i="15"/>
  <c r="AC92" i="18"/>
  <c r="BL22" i="15"/>
  <c r="BL75" i="15"/>
  <c r="BK128" i="15"/>
  <c r="AD92" i="18"/>
  <c r="BM22" i="15"/>
  <c r="BM75" i="15"/>
  <c r="BL128" i="15"/>
  <c r="AE92" i="18"/>
  <c r="BN22" i="15"/>
  <c r="BN75" i="15"/>
  <c r="BM128" i="15"/>
  <c r="AF92" i="18"/>
  <c r="BO22" i="15"/>
  <c r="BO75" i="15"/>
  <c r="BN128" i="15"/>
  <c r="AG92" i="18"/>
  <c r="BP22" i="15"/>
  <c r="BP75" i="15"/>
  <c r="BO128" i="15"/>
  <c r="AH92" i="18"/>
  <c r="BQ22" i="15"/>
  <c r="BQ75" i="15"/>
  <c r="BP128" i="15"/>
  <c r="AI92" i="18"/>
  <c r="BR22" i="15"/>
  <c r="BR75" i="15"/>
  <c r="BQ128" i="15"/>
  <c r="AJ92" i="18"/>
  <c r="BS22" i="15"/>
  <c r="BS75" i="15"/>
  <c r="BR128" i="15"/>
  <c r="AK92" i="18"/>
  <c r="BT22" i="15"/>
  <c r="BT75" i="15"/>
  <c r="BS128" i="15"/>
  <c r="AL92" i="18"/>
  <c r="BU22" i="15"/>
  <c r="BU75" i="15"/>
  <c r="BT128" i="15"/>
  <c r="AM92" i="18"/>
  <c r="BV22" i="15"/>
  <c r="BV75" i="15"/>
  <c r="BU128" i="15"/>
  <c r="AN92" i="18"/>
  <c r="BW22" i="15"/>
  <c r="BW75" i="15"/>
  <c r="BV128" i="15"/>
  <c r="AO92" i="18"/>
  <c r="BX22" i="15"/>
  <c r="BX75" i="15"/>
  <c r="BW128" i="15"/>
  <c r="AP92" i="18"/>
  <c r="BY22" i="15"/>
  <c r="BY75" i="15"/>
  <c r="BX128" i="15"/>
  <c r="AQ92" i="18"/>
  <c r="BZ22" i="15"/>
  <c r="BZ75" i="15"/>
  <c r="BY128" i="15"/>
  <c r="AR92" i="18"/>
  <c r="CA22" i="15"/>
  <c r="CA75" i="15"/>
  <c r="BZ128" i="15"/>
  <c r="AS92" i="18"/>
  <c r="CB22" i="15"/>
  <c r="CB75" i="15"/>
  <c r="CA128" i="15"/>
  <c r="AT92" i="18"/>
  <c r="CC22" i="15"/>
  <c r="CC75" i="15"/>
  <c r="CB128" i="15"/>
  <c r="AU92" i="18"/>
  <c r="CD22" i="15"/>
  <c r="CD75" i="15"/>
  <c r="CC128" i="15"/>
  <c r="AV92" i="18"/>
  <c r="CE22" i="15"/>
  <c r="CE75" i="15"/>
  <c r="CD128" i="15"/>
  <c r="AW92" i="18"/>
  <c r="CF22" i="15"/>
  <c r="CF75" i="15"/>
  <c r="CE128" i="15"/>
  <c r="AX92" i="18"/>
  <c r="CG22" i="15"/>
  <c r="CG75" i="15"/>
  <c r="CF128" i="15"/>
  <c r="AY92" i="18"/>
  <c r="CH22" i="15"/>
  <c r="CH75" i="15"/>
  <c r="CG128" i="15"/>
  <c r="AZ92" i="18"/>
  <c r="CI22" i="15"/>
  <c r="CI75" i="15"/>
  <c r="CH128" i="15"/>
  <c r="BA92" i="18"/>
  <c r="CI128" i="15"/>
  <c r="BB92" i="18"/>
  <c r="BC92" i="18"/>
  <c r="BD92" i="18"/>
  <c r="BE92" i="18"/>
  <c r="BF92" i="18"/>
  <c r="BG92" i="18"/>
  <c r="BH92" i="18"/>
  <c r="BI92" i="18"/>
  <c r="BJ92" i="18"/>
  <c r="BK92" i="18"/>
  <c r="BL92" i="18"/>
  <c r="BM92" i="18"/>
  <c r="BN92" i="18"/>
  <c r="BO92" i="18"/>
  <c r="BP92" i="18"/>
  <c r="BQ92" i="18"/>
  <c r="BR92" i="18"/>
  <c r="BS92" i="18"/>
  <c r="T92" i="18"/>
  <c r="DT92" i="18"/>
  <c r="DU92" i="18"/>
  <c r="DV92" i="18"/>
  <c r="BU92" i="18"/>
  <c r="DW92" i="18"/>
  <c r="DX92" i="18"/>
  <c r="DZ92" i="18"/>
  <c r="EA92" i="18"/>
  <c r="EC92" i="18"/>
  <c r="Q93" i="18"/>
  <c r="R93" i="18"/>
  <c r="P93" i="18"/>
  <c r="O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AH93" i="18"/>
  <c r="AI93" i="18"/>
  <c r="AJ93" i="18"/>
  <c r="AK93" i="18"/>
  <c r="AL93" i="18"/>
  <c r="AM93" i="18"/>
  <c r="AN93" i="18"/>
  <c r="AO93" i="18"/>
  <c r="AP93" i="18"/>
  <c r="AQ93" i="18"/>
  <c r="AR93" i="18"/>
  <c r="AS93" i="18"/>
  <c r="AT93" i="18"/>
  <c r="AU93" i="18"/>
  <c r="AV93" i="18"/>
  <c r="AW93" i="18"/>
  <c r="AX93" i="18"/>
  <c r="AY93" i="18"/>
  <c r="AZ93" i="18"/>
  <c r="BA93" i="18"/>
  <c r="BB93" i="18"/>
  <c r="BC93" i="18"/>
  <c r="BD93" i="18"/>
  <c r="BE93" i="18"/>
  <c r="BF93" i="18"/>
  <c r="BG93" i="18"/>
  <c r="BH93" i="18"/>
  <c r="BI93" i="18"/>
  <c r="BJ93" i="18"/>
  <c r="BK93" i="18"/>
  <c r="BL93" i="18"/>
  <c r="BM93" i="18"/>
  <c r="BN93" i="18"/>
  <c r="BO93" i="18"/>
  <c r="BP93" i="18"/>
  <c r="BQ93" i="18"/>
  <c r="BR93" i="18"/>
  <c r="BS93" i="18"/>
  <c r="T93" i="18"/>
  <c r="DT93" i="18"/>
  <c r="DU93" i="18"/>
  <c r="DV93" i="18"/>
  <c r="BU93" i="18"/>
  <c r="DW93" i="18"/>
  <c r="DX93" i="18"/>
  <c r="DZ93" i="18"/>
  <c r="EA93" i="18"/>
  <c r="EC93" i="18"/>
  <c r="BD10" i="15"/>
  <c r="BD63" i="15"/>
  <c r="Q94" i="18"/>
  <c r="R94" i="18"/>
  <c r="P94" i="18"/>
  <c r="O94" i="18"/>
  <c r="V94" i="18"/>
  <c r="BE10" i="15"/>
  <c r="BE63" i="15"/>
  <c r="BD116" i="15"/>
  <c r="W94" i="18"/>
  <c r="BF10" i="15"/>
  <c r="BF63" i="15"/>
  <c r="BE116" i="15"/>
  <c r="X94" i="18"/>
  <c r="BG10" i="15"/>
  <c r="BG63" i="15"/>
  <c r="BF116" i="15"/>
  <c r="Y94" i="18"/>
  <c r="BH10" i="15"/>
  <c r="BH63" i="15"/>
  <c r="BG116" i="15"/>
  <c r="Z94" i="18"/>
  <c r="BI10" i="15"/>
  <c r="BI63" i="15"/>
  <c r="BH116" i="15"/>
  <c r="AA94" i="18"/>
  <c r="BJ10" i="15"/>
  <c r="BJ63" i="15"/>
  <c r="BI116" i="15"/>
  <c r="AB94" i="18"/>
  <c r="BK10" i="15"/>
  <c r="BK63" i="15"/>
  <c r="BJ116" i="15"/>
  <c r="AC94" i="18"/>
  <c r="BL10" i="15"/>
  <c r="BL63" i="15"/>
  <c r="BK116" i="15"/>
  <c r="AD94" i="18"/>
  <c r="BM10" i="15"/>
  <c r="BM63" i="15"/>
  <c r="BL116" i="15"/>
  <c r="AE94" i="18"/>
  <c r="BN10" i="15"/>
  <c r="BN63" i="15"/>
  <c r="BM116" i="15"/>
  <c r="AF94" i="18"/>
  <c r="BO10" i="15"/>
  <c r="BO63" i="15"/>
  <c r="BN116" i="15"/>
  <c r="AG94" i="18"/>
  <c r="BP10" i="15"/>
  <c r="BP63" i="15"/>
  <c r="BO116" i="15"/>
  <c r="AH94" i="18"/>
  <c r="BQ10" i="15"/>
  <c r="BQ63" i="15"/>
  <c r="BP116" i="15"/>
  <c r="AI94" i="18"/>
  <c r="BR10" i="15"/>
  <c r="BR63" i="15"/>
  <c r="BQ116" i="15"/>
  <c r="AJ94" i="18"/>
  <c r="BS10" i="15"/>
  <c r="BS63" i="15"/>
  <c r="BR116" i="15"/>
  <c r="AK94" i="18"/>
  <c r="BT10" i="15"/>
  <c r="BT63" i="15"/>
  <c r="BS116" i="15"/>
  <c r="AL94" i="18"/>
  <c r="BU10" i="15"/>
  <c r="BU63" i="15"/>
  <c r="BT116" i="15"/>
  <c r="AM94" i="18"/>
  <c r="BV10" i="15"/>
  <c r="BV63" i="15"/>
  <c r="BU116" i="15"/>
  <c r="AN94" i="18"/>
  <c r="BW10" i="15"/>
  <c r="BW63" i="15"/>
  <c r="BV116" i="15"/>
  <c r="AO94" i="18"/>
  <c r="BX10" i="15"/>
  <c r="BX63" i="15"/>
  <c r="BW116" i="15"/>
  <c r="AP94" i="18"/>
  <c r="BY10" i="15"/>
  <c r="BY63" i="15"/>
  <c r="BX116" i="15"/>
  <c r="AQ94" i="18"/>
  <c r="BZ10" i="15"/>
  <c r="BZ63" i="15"/>
  <c r="BY116" i="15"/>
  <c r="AR94" i="18"/>
  <c r="CA10" i="15"/>
  <c r="CA63" i="15"/>
  <c r="BZ116" i="15"/>
  <c r="AS94" i="18"/>
  <c r="CB10" i="15"/>
  <c r="CB63" i="15"/>
  <c r="CA116" i="15"/>
  <c r="AT94" i="18"/>
  <c r="CC10" i="15"/>
  <c r="CC63" i="15"/>
  <c r="CB116" i="15"/>
  <c r="AU94" i="18"/>
  <c r="CD10" i="15"/>
  <c r="CD63" i="15"/>
  <c r="CC116" i="15"/>
  <c r="AV94" i="18"/>
  <c r="CE10" i="15"/>
  <c r="CE63" i="15"/>
  <c r="CD116" i="15"/>
  <c r="AW94" i="18"/>
  <c r="CF10" i="15"/>
  <c r="CF63" i="15"/>
  <c r="CE116" i="15"/>
  <c r="AX94" i="18"/>
  <c r="CG10" i="15"/>
  <c r="CG63" i="15"/>
  <c r="CF116" i="15"/>
  <c r="AY94" i="18"/>
  <c r="CH10" i="15"/>
  <c r="CH63" i="15"/>
  <c r="CG116" i="15"/>
  <c r="AZ94" i="18"/>
  <c r="CI10" i="15"/>
  <c r="CI63" i="15"/>
  <c r="CH116" i="15"/>
  <c r="BA94" i="18"/>
  <c r="CJ10" i="15"/>
  <c r="CJ63" i="15"/>
  <c r="CI116" i="15"/>
  <c r="BB94" i="18"/>
  <c r="CK10" i="15"/>
  <c r="CK63" i="15"/>
  <c r="CJ116" i="15"/>
  <c r="BC94" i="18"/>
  <c r="CL10" i="15"/>
  <c r="CL63" i="15"/>
  <c r="CK116" i="15"/>
  <c r="BD94" i="18"/>
  <c r="CM10" i="15"/>
  <c r="CM63" i="15"/>
  <c r="CL116" i="15"/>
  <c r="BE94" i="18"/>
  <c r="CN10" i="15"/>
  <c r="CN63" i="15"/>
  <c r="CM116" i="15"/>
  <c r="BF94" i="18"/>
  <c r="CO10" i="15"/>
  <c r="CO63" i="15"/>
  <c r="CN116" i="15"/>
  <c r="BG94" i="18"/>
  <c r="CP10" i="15"/>
  <c r="CP63" i="15"/>
  <c r="CO116" i="15"/>
  <c r="BH94" i="18"/>
  <c r="CQ10" i="15"/>
  <c r="CQ63" i="15"/>
  <c r="CP116" i="15"/>
  <c r="BI94" i="18"/>
  <c r="CR10" i="15"/>
  <c r="CR63" i="15"/>
  <c r="CQ116" i="15"/>
  <c r="BJ94" i="18"/>
  <c r="CS10" i="15"/>
  <c r="CS63" i="15"/>
  <c r="CR116" i="15"/>
  <c r="BK94" i="18"/>
  <c r="CT10" i="15"/>
  <c r="CT63" i="15"/>
  <c r="CS116" i="15"/>
  <c r="BL94" i="18"/>
  <c r="CU10" i="15"/>
  <c r="CU63" i="15"/>
  <c r="CT116" i="15"/>
  <c r="BM94" i="18"/>
  <c r="CU116" i="15"/>
  <c r="BN94" i="18"/>
  <c r="BO94" i="18"/>
  <c r="BP94" i="18"/>
  <c r="BQ94" i="18"/>
  <c r="BR94" i="18"/>
  <c r="BS94" i="18"/>
  <c r="T94" i="18"/>
  <c r="DT94" i="18"/>
  <c r="DU94" i="18"/>
  <c r="DV94" i="18"/>
  <c r="BU94" i="18"/>
  <c r="DW94" i="18"/>
  <c r="DX94" i="18"/>
  <c r="DZ94" i="18"/>
  <c r="EA94" i="18"/>
  <c r="EC94" i="18"/>
  <c r="CQ9" i="14"/>
  <c r="B9" i="19"/>
  <c r="BD9" i="19"/>
  <c r="BD63" i="19"/>
  <c r="BD9" i="15"/>
  <c r="BD62" i="15"/>
  <c r="Q95" i="18"/>
  <c r="R95" i="18"/>
  <c r="P95" i="18"/>
  <c r="O95" i="18"/>
  <c r="V95" i="18"/>
  <c r="CR10" i="14"/>
  <c r="C10" i="19"/>
  <c r="BE9" i="19"/>
  <c r="BE63" i="19"/>
  <c r="BE9" i="15"/>
  <c r="BE62" i="15"/>
  <c r="BD115" i="15"/>
  <c r="BD117" i="19"/>
  <c r="W95" i="18"/>
  <c r="CS11" i="14"/>
  <c r="D11" i="19"/>
  <c r="BF9" i="19"/>
  <c r="BF63" i="19"/>
  <c r="BF9" i="15"/>
  <c r="BF62" i="15"/>
  <c r="BE115" i="15"/>
  <c r="BE117" i="19"/>
  <c r="X95" i="18"/>
  <c r="CT12" i="14"/>
  <c r="E12" i="19"/>
  <c r="BG9" i="19"/>
  <c r="BG63" i="19"/>
  <c r="BG9" i="15"/>
  <c r="BG62" i="15"/>
  <c r="BF115" i="15"/>
  <c r="BF117" i="19"/>
  <c r="Y95" i="18"/>
  <c r="CU13" i="14"/>
  <c r="F13" i="19"/>
  <c r="BH9" i="19"/>
  <c r="BH63" i="19"/>
  <c r="BH9" i="15"/>
  <c r="BH62" i="15"/>
  <c r="BG115" i="15"/>
  <c r="BG117" i="19"/>
  <c r="Z95" i="18"/>
  <c r="CV14" i="14"/>
  <c r="G14" i="19"/>
  <c r="BI9" i="19"/>
  <c r="BI63" i="19"/>
  <c r="BI9" i="15"/>
  <c r="BI62" i="15"/>
  <c r="BH115" i="15"/>
  <c r="BH117" i="19"/>
  <c r="AA95" i="18"/>
  <c r="CW15" i="14"/>
  <c r="H15" i="19"/>
  <c r="BJ9" i="19"/>
  <c r="BJ63" i="19"/>
  <c r="BJ9" i="15"/>
  <c r="BJ62" i="15"/>
  <c r="BI115" i="15"/>
  <c r="BI117" i="19"/>
  <c r="AB95" i="18"/>
  <c r="CX16" i="14"/>
  <c r="I16" i="19"/>
  <c r="BK9" i="19"/>
  <c r="BK63" i="19"/>
  <c r="BK9" i="15"/>
  <c r="BK62" i="15"/>
  <c r="BJ115" i="15"/>
  <c r="BJ117" i="19"/>
  <c r="AC95" i="18"/>
  <c r="CY17" i="14"/>
  <c r="J17" i="19"/>
  <c r="BL9" i="19"/>
  <c r="BL63" i="19"/>
  <c r="BL9" i="15"/>
  <c r="BL62" i="15"/>
  <c r="BK115" i="15"/>
  <c r="BK117" i="19"/>
  <c r="AD95" i="18"/>
  <c r="CZ18" i="14"/>
  <c r="K18" i="19"/>
  <c r="BM9" i="19"/>
  <c r="BM63" i="19"/>
  <c r="BM9" i="15"/>
  <c r="BM62" i="15"/>
  <c r="BL115" i="15"/>
  <c r="BL117" i="19"/>
  <c r="AE95" i="18"/>
  <c r="DA19" i="14"/>
  <c r="L19" i="19"/>
  <c r="BN9" i="19"/>
  <c r="BN63" i="19"/>
  <c r="BN9" i="15"/>
  <c r="BN62" i="15"/>
  <c r="BM115" i="15"/>
  <c r="BM117" i="19"/>
  <c r="AF95" i="18"/>
  <c r="DB20" i="14"/>
  <c r="M20" i="19"/>
  <c r="BO9" i="19"/>
  <c r="BO63" i="19"/>
  <c r="BO9" i="15"/>
  <c r="BO62" i="15"/>
  <c r="BN115" i="15"/>
  <c r="BN117" i="19"/>
  <c r="AG95" i="18"/>
  <c r="DC21" i="14"/>
  <c r="N21" i="19"/>
  <c r="BP9" i="19"/>
  <c r="BP63" i="19"/>
  <c r="BP9" i="15"/>
  <c r="BP62" i="15"/>
  <c r="BO115" i="15"/>
  <c r="BO117" i="19"/>
  <c r="AH95" i="18"/>
  <c r="DD22" i="14"/>
  <c r="O22" i="19"/>
  <c r="BQ9" i="19"/>
  <c r="BQ63" i="19"/>
  <c r="BQ9" i="15"/>
  <c r="BQ62" i="15"/>
  <c r="BP115" i="15"/>
  <c r="BP117" i="19"/>
  <c r="AI95" i="18"/>
  <c r="DE23" i="14"/>
  <c r="P23" i="19"/>
  <c r="BR9" i="19"/>
  <c r="BR63" i="19"/>
  <c r="BR9" i="15"/>
  <c r="BR62" i="15"/>
  <c r="BQ115" i="15"/>
  <c r="BQ117" i="19"/>
  <c r="AJ95" i="18"/>
  <c r="DF24" i="14"/>
  <c r="Q24" i="19"/>
  <c r="BS9" i="19"/>
  <c r="BS63" i="19"/>
  <c r="BS9" i="15"/>
  <c r="BS62" i="15"/>
  <c r="BR115" i="15"/>
  <c r="BR117" i="19"/>
  <c r="AK95" i="18"/>
  <c r="DG25" i="14"/>
  <c r="R25" i="19"/>
  <c r="BT9" i="19"/>
  <c r="BT63" i="19"/>
  <c r="BT9" i="15"/>
  <c r="BT62" i="15"/>
  <c r="BS115" i="15"/>
  <c r="BS117" i="19"/>
  <c r="AL95" i="18"/>
  <c r="DH26" i="14"/>
  <c r="S26" i="19"/>
  <c r="BU9" i="19"/>
  <c r="BU63" i="19"/>
  <c r="BU9" i="15"/>
  <c r="BU62" i="15"/>
  <c r="BT115" i="15"/>
  <c r="BT117" i="19"/>
  <c r="AM95" i="18"/>
  <c r="DI27" i="14"/>
  <c r="T27" i="19"/>
  <c r="BV9" i="19"/>
  <c r="BV63" i="19"/>
  <c r="BV9" i="15"/>
  <c r="BV62" i="15"/>
  <c r="BU115" i="15"/>
  <c r="BU117" i="19"/>
  <c r="AN95" i="18"/>
  <c r="DJ28" i="14"/>
  <c r="U28" i="19"/>
  <c r="BW9" i="19"/>
  <c r="BW63" i="19"/>
  <c r="BW9" i="15"/>
  <c r="BW62" i="15"/>
  <c r="BV115" i="15"/>
  <c r="BV117" i="19"/>
  <c r="AO95" i="18"/>
  <c r="DK29" i="14"/>
  <c r="V29" i="19"/>
  <c r="BX9" i="19"/>
  <c r="BX63" i="19"/>
  <c r="BX9" i="15"/>
  <c r="BX62" i="15"/>
  <c r="BW115" i="15"/>
  <c r="BW117" i="19"/>
  <c r="AP95" i="18"/>
  <c r="DL30" i="14"/>
  <c r="W30" i="19"/>
  <c r="BY9" i="19"/>
  <c r="BY63" i="19"/>
  <c r="BY9" i="15"/>
  <c r="BY62" i="15"/>
  <c r="BX115" i="15"/>
  <c r="BX117" i="19"/>
  <c r="AQ95" i="18"/>
  <c r="DM31" i="14"/>
  <c r="X31" i="19"/>
  <c r="BZ9" i="19"/>
  <c r="BZ63" i="19"/>
  <c r="BZ9" i="15"/>
  <c r="BZ62" i="15"/>
  <c r="BY115" i="15"/>
  <c r="BY117" i="19"/>
  <c r="AR95" i="18"/>
  <c r="DN32" i="14"/>
  <c r="Y32" i="19"/>
  <c r="CA9" i="19"/>
  <c r="CA63" i="19"/>
  <c r="CA9" i="15"/>
  <c r="CA62" i="15"/>
  <c r="BZ115" i="15"/>
  <c r="BZ117" i="19"/>
  <c r="AS95" i="18"/>
  <c r="DO33" i="14"/>
  <c r="Z33" i="19"/>
  <c r="CB9" i="19"/>
  <c r="CB63" i="19"/>
  <c r="CB9" i="15"/>
  <c r="CB62" i="15"/>
  <c r="CA115" i="15"/>
  <c r="CA117" i="19"/>
  <c r="AT95" i="18"/>
  <c r="DP34" i="14"/>
  <c r="AA34" i="19"/>
  <c r="CC9" i="19"/>
  <c r="CC63" i="19"/>
  <c r="CC9" i="15"/>
  <c r="CC62" i="15"/>
  <c r="CB115" i="15"/>
  <c r="CB117" i="19"/>
  <c r="AU95" i="18"/>
  <c r="DQ35" i="14"/>
  <c r="AB35" i="19"/>
  <c r="CD9" i="19"/>
  <c r="CD63" i="19"/>
  <c r="CD9" i="15"/>
  <c r="CD62" i="15"/>
  <c r="CC115" i="15"/>
  <c r="CC117" i="19"/>
  <c r="AV95" i="18"/>
  <c r="DR36" i="14"/>
  <c r="AC36" i="19"/>
  <c r="CE9" i="19"/>
  <c r="CE63" i="19"/>
  <c r="CE9" i="15"/>
  <c r="CE62" i="15"/>
  <c r="CD115" i="15"/>
  <c r="CD117" i="19"/>
  <c r="AW95" i="18"/>
  <c r="DS37" i="14"/>
  <c r="AD37" i="19"/>
  <c r="CF9" i="19"/>
  <c r="CF63" i="19"/>
  <c r="CF9" i="15"/>
  <c r="CF62" i="15"/>
  <c r="CE115" i="15"/>
  <c r="CE117" i="19"/>
  <c r="AX95" i="18"/>
  <c r="DT38" i="14"/>
  <c r="AE38" i="19"/>
  <c r="CG9" i="19"/>
  <c r="CG63" i="19"/>
  <c r="CG9" i="15"/>
  <c r="CG62" i="15"/>
  <c r="CF115" i="15"/>
  <c r="CF117" i="19"/>
  <c r="AY95" i="18"/>
  <c r="DU39" i="14"/>
  <c r="AF39" i="19"/>
  <c r="CH9" i="19"/>
  <c r="CH63" i="19"/>
  <c r="CH9" i="15"/>
  <c r="CH62" i="15"/>
  <c r="CG115" i="15"/>
  <c r="CG117" i="19"/>
  <c r="AZ95" i="18"/>
  <c r="DV40" i="14"/>
  <c r="AG40" i="19"/>
  <c r="CI9" i="19"/>
  <c r="CI63" i="19"/>
  <c r="CI9" i="15"/>
  <c r="CI62" i="15"/>
  <c r="CH115" i="15"/>
  <c r="CH117" i="19"/>
  <c r="BA95" i="18"/>
  <c r="DW41" i="14"/>
  <c r="AH41" i="19"/>
  <c r="CJ9" i="19"/>
  <c r="CJ63" i="19"/>
  <c r="CJ9" i="15"/>
  <c r="CJ62" i="15"/>
  <c r="CI115" i="15"/>
  <c r="CI117" i="19"/>
  <c r="BB95" i="18"/>
  <c r="DX42" i="14"/>
  <c r="AI42" i="19"/>
  <c r="CK9" i="19"/>
  <c r="CK63" i="19"/>
  <c r="CK9" i="15"/>
  <c r="CK62" i="15"/>
  <c r="CJ115" i="15"/>
  <c r="CJ117" i="19"/>
  <c r="BC95" i="18"/>
  <c r="DY43" i="14"/>
  <c r="AJ43" i="19"/>
  <c r="CL9" i="19"/>
  <c r="CL63" i="19"/>
  <c r="CL9" i="15"/>
  <c r="CL62" i="15"/>
  <c r="CK115" i="15"/>
  <c r="CK117" i="19"/>
  <c r="BD95" i="18"/>
  <c r="DZ44" i="14"/>
  <c r="AK44" i="19"/>
  <c r="CM9" i="19"/>
  <c r="CM63" i="19"/>
  <c r="CM9" i="15"/>
  <c r="CM62" i="15"/>
  <c r="CL115" i="15"/>
  <c r="CL117" i="19"/>
  <c r="BE95" i="18"/>
  <c r="EA45" i="14"/>
  <c r="AL45" i="19"/>
  <c r="CN9" i="19"/>
  <c r="CN63" i="19"/>
  <c r="CN9" i="15"/>
  <c r="CN62" i="15"/>
  <c r="CM115" i="15"/>
  <c r="CM117" i="19"/>
  <c r="BF95" i="18"/>
  <c r="EB46" i="14"/>
  <c r="AM46" i="19"/>
  <c r="CO9" i="19"/>
  <c r="CO63" i="19"/>
  <c r="CO9" i="15"/>
  <c r="CO62" i="15"/>
  <c r="CN115" i="15"/>
  <c r="CN117" i="19"/>
  <c r="BG95" i="18"/>
  <c r="EC47" i="14"/>
  <c r="AN47" i="19"/>
  <c r="CP9" i="19"/>
  <c r="CP63" i="19"/>
  <c r="CP9" i="15"/>
  <c r="CP62" i="15"/>
  <c r="CO115" i="15"/>
  <c r="CO117" i="19"/>
  <c r="BH95" i="18"/>
  <c r="ED48" i="14"/>
  <c r="AO48" i="19"/>
  <c r="CQ9" i="19"/>
  <c r="CQ63" i="19"/>
  <c r="CQ9" i="15"/>
  <c r="CQ62" i="15"/>
  <c r="CP115" i="15"/>
  <c r="CP117" i="19"/>
  <c r="BI95" i="18"/>
  <c r="EE49" i="14"/>
  <c r="AP49" i="19"/>
  <c r="CR9" i="19"/>
  <c r="CR63" i="19"/>
  <c r="CR9" i="15"/>
  <c r="CR62" i="15"/>
  <c r="CQ115" i="15"/>
  <c r="CQ117" i="19"/>
  <c r="BJ95" i="18"/>
  <c r="EF50" i="14"/>
  <c r="AQ50" i="19"/>
  <c r="CS9" i="19"/>
  <c r="CS63" i="19"/>
  <c r="CS9" i="15"/>
  <c r="CS62" i="15"/>
  <c r="CR115" i="15"/>
  <c r="CR117" i="19"/>
  <c r="BK95" i="18"/>
  <c r="EG51" i="14"/>
  <c r="AR51" i="19"/>
  <c r="CT9" i="19"/>
  <c r="CT63" i="19"/>
  <c r="CT9" i="15"/>
  <c r="CT62" i="15"/>
  <c r="CS115" i="15"/>
  <c r="CS117" i="19"/>
  <c r="BL95" i="18"/>
  <c r="EH52" i="14"/>
  <c r="AS52" i="19"/>
  <c r="CU9" i="19"/>
  <c r="CU63" i="19"/>
  <c r="CU9" i="15"/>
  <c r="CU62" i="15"/>
  <c r="CT115" i="15"/>
  <c r="CT117" i="19"/>
  <c r="BM95" i="18"/>
  <c r="CV63" i="19"/>
  <c r="CV9" i="15"/>
  <c r="CV62" i="15"/>
  <c r="CU115" i="15"/>
  <c r="CU117" i="19"/>
  <c r="BN95" i="18"/>
  <c r="CW9" i="19"/>
  <c r="CW63" i="19"/>
  <c r="CV115" i="15"/>
  <c r="BO95" i="18"/>
  <c r="CX9" i="19"/>
  <c r="CX63" i="19"/>
  <c r="BP95" i="18"/>
  <c r="CY9" i="19"/>
  <c r="CY63" i="19"/>
  <c r="BQ95" i="18"/>
  <c r="CZ9" i="19"/>
  <c r="CZ63" i="19"/>
  <c r="BR95" i="18"/>
  <c r="DA9" i="19"/>
  <c r="DA63" i="19"/>
  <c r="BS95" i="18"/>
  <c r="T95" i="18"/>
  <c r="DT95" i="18"/>
  <c r="DU95" i="18"/>
  <c r="DV95" i="18"/>
  <c r="BU95" i="18"/>
  <c r="DW95" i="18"/>
  <c r="DX95" i="18"/>
  <c r="DZ95" i="18"/>
  <c r="EA95" i="18"/>
  <c r="EC95" i="18"/>
  <c r="Q96" i="18"/>
  <c r="R96" i="18"/>
  <c r="P96" i="18"/>
  <c r="O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AI96" i="18"/>
  <c r="AJ96" i="18"/>
  <c r="AK96" i="18"/>
  <c r="AL96" i="18"/>
  <c r="AM96" i="18"/>
  <c r="AN96" i="18"/>
  <c r="AO96" i="18"/>
  <c r="AP96" i="18"/>
  <c r="AQ96" i="18"/>
  <c r="AR96" i="18"/>
  <c r="AS96" i="18"/>
  <c r="AT96" i="18"/>
  <c r="AU96" i="18"/>
  <c r="AV96" i="18"/>
  <c r="AW96" i="18"/>
  <c r="AX96" i="18"/>
  <c r="AY96" i="18"/>
  <c r="AZ96" i="18"/>
  <c r="BA96" i="18"/>
  <c r="BB96" i="18"/>
  <c r="BC96" i="18"/>
  <c r="BD96" i="18"/>
  <c r="BE96" i="18"/>
  <c r="BF96" i="18"/>
  <c r="BG96" i="18"/>
  <c r="BH96" i="18"/>
  <c r="BI96" i="18"/>
  <c r="BJ96" i="18"/>
  <c r="BK96" i="18"/>
  <c r="BL96" i="18"/>
  <c r="BM96" i="18"/>
  <c r="BN96" i="18"/>
  <c r="BO96" i="18"/>
  <c r="BP96" i="18"/>
  <c r="BQ96" i="18"/>
  <c r="BR96" i="18"/>
  <c r="BS96" i="18"/>
  <c r="T96" i="18"/>
  <c r="DT96" i="18"/>
  <c r="DU96" i="18"/>
  <c r="DV96" i="18"/>
  <c r="BU96" i="18"/>
  <c r="DW96" i="18"/>
  <c r="DX96" i="18"/>
  <c r="DZ96" i="18"/>
  <c r="EA96" i="18"/>
  <c r="EC96" i="18"/>
  <c r="Q97" i="18"/>
  <c r="R97" i="18"/>
  <c r="P97" i="18"/>
  <c r="O97" i="18"/>
  <c r="V97" i="18"/>
  <c r="BD130" i="19"/>
  <c r="W97" i="18"/>
  <c r="BE130" i="19"/>
  <c r="X97" i="18"/>
  <c r="BF130" i="19"/>
  <c r="Y97" i="18"/>
  <c r="BG130" i="19"/>
  <c r="Z97" i="18"/>
  <c r="BH130" i="19"/>
  <c r="AA97" i="18"/>
  <c r="BI130" i="19"/>
  <c r="AB97" i="18"/>
  <c r="BJ130" i="19"/>
  <c r="AC97" i="18"/>
  <c r="BK130" i="19"/>
  <c r="AD97" i="18"/>
  <c r="BL130" i="19"/>
  <c r="AE97" i="18"/>
  <c r="BM130" i="19"/>
  <c r="AF97" i="18"/>
  <c r="BN130" i="19"/>
  <c r="AG97" i="18"/>
  <c r="BO130" i="19"/>
  <c r="AH97" i="18"/>
  <c r="BP130" i="19"/>
  <c r="AI97" i="18"/>
  <c r="BQ130" i="19"/>
  <c r="AJ97" i="18"/>
  <c r="BR130" i="19"/>
  <c r="AK97" i="18"/>
  <c r="BS130" i="19"/>
  <c r="AL97" i="18"/>
  <c r="BT130" i="19"/>
  <c r="AM97" i="18"/>
  <c r="BU130" i="19"/>
  <c r="AN97" i="18"/>
  <c r="BV130" i="19"/>
  <c r="AO97" i="18"/>
  <c r="BW130" i="19"/>
  <c r="AP97" i="18"/>
  <c r="BX130" i="19"/>
  <c r="AQ97" i="18"/>
  <c r="BY130" i="19"/>
  <c r="AR97" i="18"/>
  <c r="BZ130" i="19"/>
  <c r="AS97" i="18"/>
  <c r="CA130" i="19"/>
  <c r="AT97" i="18"/>
  <c r="CB130" i="19"/>
  <c r="AU97" i="18"/>
  <c r="CC130" i="19"/>
  <c r="AV97" i="18"/>
  <c r="CD130" i="19"/>
  <c r="AW97" i="18"/>
  <c r="CE130" i="19"/>
  <c r="AX97" i="18"/>
  <c r="CF130" i="19"/>
  <c r="AY97" i="18"/>
  <c r="CG130" i="19"/>
  <c r="AZ97" i="18"/>
  <c r="CH130" i="19"/>
  <c r="BA97" i="18"/>
  <c r="BB97" i="18"/>
  <c r="BC97" i="18"/>
  <c r="BD97" i="18"/>
  <c r="BE97" i="18"/>
  <c r="BF97" i="18"/>
  <c r="BG97" i="18"/>
  <c r="BH97" i="18"/>
  <c r="BI97" i="18"/>
  <c r="BJ97" i="18"/>
  <c r="BK97" i="18"/>
  <c r="BL97" i="18"/>
  <c r="BM97" i="18"/>
  <c r="BN97" i="18"/>
  <c r="BO97" i="18"/>
  <c r="BP97" i="18"/>
  <c r="BQ97" i="18"/>
  <c r="BR97" i="18"/>
  <c r="BS97" i="18"/>
  <c r="T97" i="18"/>
  <c r="DT97" i="18"/>
  <c r="DU97" i="18"/>
  <c r="DV97" i="18"/>
  <c r="BU97" i="18"/>
  <c r="DW97" i="18"/>
  <c r="DX97" i="18"/>
  <c r="DZ97" i="18"/>
  <c r="EA97" i="18"/>
  <c r="EC97" i="18"/>
  <c r="Q98" i="18"/>
  <c r="R98" i="18"/>
  <c r="P98" i="18"/>
  <c r="O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AQ98" i="18"/>
  <c r="AR98" i="18"/>
  <c r="AS98" i="18"/>
  <c r="AT98" i="18"/>
  <c r="AU98" i="18"/>
  <c r="AV98" i="18"/>
  <c r="AW98" i="18"/>
  <c r="AX98" i="18"/>
  <c r="AY98" i="18"/>
  <c r="AZ98" i="18"/>
  <c r="BA98" i="18"/>
  <c r="BB98" i="18"/>
  <c r="BC98" i="18"/>
  <c r="BD98" i="18"/>
  <c r="BE98" i="18"/>
  <c r="BF98" i="18"/>
  <c r="BG98" i="18"/>
  <c r="BH98" i="18"/>
  <c r="BI98" i="18"/>
  <c r="BJ98" i="18"/>
  <c r="BK98" i="18"/>
  <c r="BL98" i="18"/>
  <c r="BM98" i="18"/>
  <c r="BN98" i="18"/>
  <c r="BO98" i="18"/>
  <c r="BP98" i="18"/>
  <c r="BQ98" i="18"/>
  <c r="BR98" i="18"/>
  <c r="BS98" i="18"/>
  <c r="T98" i="18"/>
  <c r="DT98" i="18"/>
  <c r="DU98" i="18"/>
  <c r="DV98" i="18"/>
  <c r="BU98" i="18"/>
  <c r="DW98" i="18"/>
  <c r="DX98" i="18"/>
  <c r="DZ98" i="18"/>
  <c r="EA98" i="18"/>
  <c r="EC98" i="18"/>
  <c r="Q99" i="18"/>
  <c r="R99" i="18"/>
  <c r="P99" i="18"/>
  <c r="O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AQ99" i="18"/>
  <c r="AR99" i="18"/>
  <c r="AS99" i="18"/>
  <c r="AT99" i="18"/>
  <c r="AU99" i="18"/>
  <c r="AV99" i="18"/>
  <c r="AW99" i="18"/>
  <c r="AX99" i="18"/>
  <c r="AY99" i="18"/>
  <c r="AZ99" i="18"/>
  <c r="BA99" i="18"/>
  <c r="BB99" i="18"/>
  <c r="BC99" i="18"/>
  <c r="BD99" i="18"/>
  <c r="BE99" i="18"/>
  <c r="BF99" i="18"/>
  <c r="BG99" i="18"/>
  <c r="BH99" i="18"/>
  <c r="BI99" i="18"/>
  <c r="BJ99" i="18"/>
  <c r="BK99" i="18"/>
  <c r="BL99" i="18"/>
  <c r="BM99" i="18"/>
  <c r="BN99" i="18"/>
  <c r="BO99" i="18"/>
  <c r="BP99" i="18"/>
  <c r="BQ99" i="18"/>
  <c r="BR99" i="18"/>
  <c r="BS99" i="18"/>
  <c r="T99" i="18"/>
  <c r="DT99" i="18"/>
  <c r="DU99" i="18"/>
  <c r="DV99" i="18"/>
  <c r="BU99" i="18"/>
  <c r="DW99" i="18"/>
  <c r="DX99" i="18"/>
  <c r="DZ99" i="18"/>
  <c r="EA99" i="18"/>
  <c r="EC99" i="18"/>
  <c r="Q100" i="18"/>
  <c r="R100" i="18"/>
  <c r="P100" i="18"/>
  <c r="O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W100" i="18"/>
  <c r="AX100" i="18"/>
  <c r="AY100" i="18"/>
  <c r="AZ100" i="18"/>
  <c r="BA100" i="18"/>
  <c r="BB100" i="18"/>
  <c r="BC100" i="18"/>
  <c r="BD100" i="18"/>
  <c r="BE100" i="18"/>
  <c r="BF100" i="18"/>
  <c r="BG100" i="18"/>
  <c r="BH100" i="18"/>
  <c r="BI100" i="18"/>
  <c r="BJ100" i="18"/>
  <c r="BK100" i="18"/>
  <c r="BL100" i="18"/>
  <c r="BM100" i="18"/>
  <c r="BN100" i="18"/>
  <c r="BO100" i="18"/>
  <c r="BP100" i="18"/>
  <c r="BQ100" i="18"/>
  <c r="BR100" i="18"/>
  <c r="BS100" i="18"/>
  <c r="T100" i="18"/>
  <c r="DT100" i="18"/>
  <c r="DU100" i="18"/>
  <c r="DV100" i="18"/>
  <c r="BU100" i="18"/>
  <c r="DW100" i="18"/>
  <c r="DX100" i="18"/>
  <c r="DZ100" i="18"/>
  <c r="EA100" i="18"/>
  <c r="EC100" i="18"/>
  <c r="Q101" i="18"/>
  <c r="R101" i="18"/>
  <c r="P101" i="18"/>
  <c r="O101" i="18"/>
  <c r="V101" i="18"/>
  <c r="BD129" i="15"/>
  <c r="W101" i="18"/>
  <c r="BE129" i="15"/>
  <c r="X101" i="18"/>
  <c r="BF129" i="15"/>
  <c r="Y101" i="18"/>
  <c r="BG129" i="15"/>
  <c r="Z101" i="18"/>
  <c r="BH129" i="15"/>
  <c r="AA101" i="18"/>
  <c r="BI129" i="15"/>
  <c r="AB101" i="18"/>
  <c r="BJ129" i="15"/>
  <c r="AC101" i="18"/>
  <c r="BK129" i="15"/>
  <c r="AD101" i="18"/>
  <c r="BL129" i="15"/>
  <c r="AE101" i="18"/>
  <c r="BM129" i="15"/>
  <c r="AF101" i="18"/>
  <c r="BN129" i="15"/>
  <c r="AG101" i="18"/>
  <c r="BO129" i="15"/>
  <c r="AH101" i="18"/>
  <c r="BP129" i="15"/>
  <c r="AI101" i="18"/>
  <c r="BQ129" i="15"/>
  <c r="AJ101" i="18"/>
  <c r="BR129" i="15"/>
  <c r="AK101" i="18"/>
  <c r="BS129" i="15"/>
  <c r="AL101" i="18"/>
  <c r="BT129" i="15"/>
  <c r="AM101" i="18"/>
  <c r="BU129" i="15"/>
  <c r="AN101" i="18"/>
  <c r="BV129" i="15"/>
  <c r="AO101" i="18"/>
  <c r="BW129" i="15"/>
  <c r="AP101" i="18"/>
  <c r="BX129" i="15"/>
  <c r="AQ101" i="18"/>
  <c r="BY129" i="15"/>
  <c r="AR101" i="18"/>
  <c r="BZ129" i="15"/>
  <c r="AS101" i="18"/>
  <c r="CA129" i="15"/>
  <c r="AT101" i="18"/>
  <c r="CB129" i="15"/>
  <c r="AU101" i="18"/>
  <c r="CC129" i="15"/>
  <c r="AV101" i="18"/>
  <c r="CD129" i="15"/>
  <c r="AW101" i="18"/>
  <c r="CE129" i="15"/>
  <c r="AX101" i="18"/>
  <c r="CF129" i="15"/>
  <c r="AY101" i="18"/>
  <c r="CG129" i="15"/>
  <c r="AZ101" i="18"/>
  <c r="CH129" i="15"/>
  <c r="BA101" i="18"/>
  <c r="BB101" i="18"/>
  <c r="BC101" i="18"/>
  <c r="BD101" i="18"/>
  <c r="BE101" i="18"/>
  <c r="BF101" i="18"/>
  <c r="BG101" i="18"/>
  <c r="BH101" i="18"/>
  <c r="BI101" i="18"/>
  <c r="BJ101" i="18"/>
  <c r="BK101" i="18"/>
  <c r="BL101" i="18"/>
  <c r="BM101" i="18"/>
  <c r="BN101" i="18"/>
  <c r="BO101" i="18"/>
  <c r="BP101" i="18"/>
  <c r="BQ101" i="18"/>
  <c r="BR101" i="18"/>
  <c r="BS101" i="18"/>
  <c r="T101" i="18"/>
  <c r="DT101" i="18"/>
  <c r="DU101" i="18"/>
  <c r="DV101" i="18"/>
  <c r="BU101" i="18"/>
  <c r="DW101" i="18"/>
  <c r="DX101" i="18"/>
  <c r="DZ101" i="18"/>
  <c r="EA101" i="18"/>
  <c r="EC101" i="18"/>
  <c r="Q102" i="18"/>
  <c r="R102" i="18"/>
  <c r="P102" i="18"/>
  <c r="O102" i="18"/>
  <c r="V102" i="18"/>
  <c r="BD123" i="19"/>
  <c r="W102" i="18"/>
  <c r="BE123" i="19"/>
  <c r="X102" i="18"/>
  <c r="BF123" i="19"/>
  <c r="Y102" i="18"/>
  <c r="BG123" i="19"/>
  <c r="Z102" i="18"/>
  <c r="BH123" i="19"/>
  <c r="AA102" i="18"/>
  <c r="BI123" i="19"/>
  <c r="AB102" i="18"/>
  <c r="BJ123" i="19"/>
  <c r="AC102" i="18"/>
  <c r="BK123" i="19"/>
  <c r="AD102" i="18"/>
  <c r="BL123" i="19"/>
  <c r="AE102" i="18"/>
  <c r="BM123" i="19"/>
  <c r="AF102" i="18"/>
  <c r="BN123" i="19"/>
  <c r="AG102" i="18"/>
  <c r="BO123" i="19"/>
  <c r="AH102" i="18"/>
  <c r="BP123" i="19"/>
  <c r="AI102" i="18"/>
  <c r="BQ123" i="19"/>
  <c r="AJ102" i="18"/>
  <c r="BR123" i="19"/>
  <c r="AK102" i="18"/>
  <c r="BS123" i="19"/>
  <c r="AL102" i="18"/>
  <c r="BT123" i="19"/>
  <c r="AM102" i="18"/>
  <c r="BU123" i="19"/>
  <c r="AN102" i="18"/>
  <c r="BV123" i="19"/>
  <c r="AO102" i="18"/>
  <c r="BW123" i="19"/>
  <c r="AP102" i="18"/>
  <c r="BX123" i="19"/>
  <c r="AQ102" i="18"/>
  <c r="BY123" i="19"/>
  <c r="AR102" i="18"/>
  <c r="BZ123" i="19"/>
  <c r="AS102" i="18"/>
  <c r="CA123" i="19"/>
  <c r="AT102" i="18"/>
  <c r="CB123" i="19"/>
  <c r="AU102" i="18"/>
  <c r="CC123" i="19"/>
  <c r="AV102" i="18"/>
  <c r="CD123" i="19"/>
  <c r="AW102" i="18"/>
  <c r="CE123" i="19"/>
  <c r="AX102" i="18"/>
  <c r="CF123" i="19"/>
  <c r="AY102" i="18"/>
  <c r="CG123" i="19"/>
  <c r="AZ102" i="18"/>
  <c r="CH123" i="19"/>
  <c r="BA102" i="18"/>
  <c r="CI123" i="19"/>
  <c r="BB102" i="18"/>
  <c r="CJ123" i="19"/>
  <c r="BC102" i="18"/>
  <c r="CK123" i="19"/>
  <c r="BD102" i="18"/>
  <c r="CL123" i="19"/>
  <c r="BE102" i="18"/>
  <c r="CM123" i="19"/>
  <c r="BF102" i="18"/>
  <c r="CN123" i="19"/>
  <c r="BG102" i="18"/>
  <c r="CO123" i="19"/>
  <c r="BH102" i="18"/>
  <c r="BI102" i="18"/>
  <c r="BJ102" i="18"/>
  <c r="BK102" i="18"/>
  <c r="BL102" i="18"/>
  <c r="BM102" i="18"/>
  <c r="BN102" i="18"/>
  <c r="BO102" i="18"/>
  <c r="BP102" i="18"/>
  <c r="BQ102" i="18"/>
  <c r="BR102" i="18"/>
  <c r="BS102" i="18"/>
  <c r="T102" i="18"/>
  <c r="DT102" i="18"/>
  <c r="DU102" i="18"/>
  <c r="DV102" i="18"/>
  <c r="BU102" i="18"/>
  <c r="DW102" i="18"/>
  <c r="DX102" i="18"/>
  <c r="DZ102" i="18"/>
  <c r="EA102" i="18"/>
  <c r="EC102" i="18"/>
  <c r="Q103" i="18"/>
  <c r="R103" i="18"/>
  <c r="P103" i="18"/>
  <c r="O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AQ103" i="18"/>
  <c r="AR103" i="18"/>
  <c r="AS103" i="18"/>
  <c r="AT103" i="18"/>
  <c r="AU103" i="18"/>
  <c r="AV103" i="18"/>
  <c r="AW103" i="18"/>
  <c r="AX103" i="18"/>
  <c r="AY103" i="18"/>
  <c r="AZ103" i="18"/>
  <c r="BA103" i="18"/>
  <c r="BB103" i="18"/>
  <c r="BC103" i="18"/>
  <c r="BD103" i="18"/>
  <c r="BE103" i="18"/>
  <c r="BF103" i="18"/>
  <c r="BG103" i="18"/>
  <c r="BH103" i="18"/>
  <c r="BI103" i="18"/>
  <c r="BJ103" i="18"/>
  <c r="BK103" i="18"/>
  <c r="BL103" i="18"/>
  <c r="BM103" i="18"/>
  <c r="BN103" i="18"/>
  <c r="BO103" i="18"/>
  <c r="BP103" i="18"/>
  <c r="BQ103" i="18"/>
  <c r="BR103" i="18"/>
  <c r="BS103" i="18"/>
  <c r="T103" i="18"/>
  <c r="DT103" i="18"/>
  <c r="DU103" i="18"/>
  <c r="DV103" i="18"/>
  <c r="BU103" i="18"/>
  <c r="DW103" i="18"/>
  <c r="DX103" i="18"/>
  <c r="DZ103" i="18"/>
  <c r="EA103" i="18"/>
  <c r="EC103" i="18"/>
  <c r="Q104" i="18"/>
  <c r="R104" i="18"/>
  <c r="P104" i="18"/>
  <c r="O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AQ104" i="18"/>
  <c r="AR104" i="18"/>
  <c r="AS104" i="18"/>
  <c r="AT104" i="18"/>
  <c r="AU104" i="18"/>
  <c r="AV104" i="18"/>
  <c r="AW104" i="18"/>
  <c r="AX104" i="18"/>
  <c r="AY104" i="18"/>
  <c r="AZ104" i="18"/>
  <c r="BA104" i="18"/>
  <c r="BB104" i="18"/>
  <c r="BC104" i="18"/>
  <c r="BD104" i="18"/>
  <c r="BE104" i="18"/>
  <c r="BF104" i="18"/>
  <c r="BG104" i="18"/>
  <c r="BH104" i="18"/>
  <c r="BI104" i="18"/>
  <c r="BJ104" i="18"/>
  <c r="BK104" i="18"/>
  <c r="BL104" i="18"/>
  <c r="BM104" i="18"/>
  <c r="BN104" i="18"/>
  <c r="BO104" i="18"/>
  <c r="BP104" i="18"/>
  <c r="BQ104" i="18"/>
  <c r="BR104" i="18"/>
  <c r="BS104" i="18"/>
  <c r="T104" i="18"/>
  <c r="DT104" i="18"/>
  <c r="DU104" i="18"/>
  <c r="DV104" i="18"/>
  <c r="BU104" i="18"/>
  <c r="DW104" i="18"/>
  <c r="DX104" i="18"/>
  <c r="DZ104" i="18"/>
  <c r="EA104" i="18"/>
  <c r="EC104" i="18"/>
  <c r="Q105" i="18"/>
  <c r="R105" i="18"/>
  <c r="P105" i="18"/>
  <c r="O105" i="18"/>
  <c r="V105" i="18"/>
  <c r="BD138" i="15"/>
  <c r="BD139" i="19"/>
  <c r="W105" i="18"/>
  <c r="BE138" i="15"/>
  <c r="BE139" i="19"/>
  <c r="X105" i="18"/>
  <c r="BF138" i="15"/>
  <c r="BF139" i="19"/>
  <c r="Y105" i="18"/>
  <c r="BG138" i="15"/>
  <c r="BG139" i="19"/>
  <c r="Z105" i="18"/>
  <c r="BH138" i="15"/>
  <c r="BH139" i="19"/>
  <c r="AA105" i="18"/>
  <c r="BI138" i="15"/>
  <c r="BI139" i="19"/>
  <c r="AB105" i="18"/>
  <c r="BJ138" i="15"/>
  <c r="BJ139" i="19"/>
  <c r="AC105" i="18"/>
  <c r="BK138" i="15"/>
  <c r="BK139" i="19"/>
  <c r="AD105" i="18"/>
  <c r="BL138" i="15"/>
  <c r="BL139" i="19"/>
  <c r="AE105" i="18"/>
  <c r="BM138" i="15"/>
  <c r="BM139" i="19"/>
  <c r="AF105" i="18"/>
  <c r="BN138" i="15"/>
  <c r="BN139" i="19"/>
  <c r="AG105" i="18"/>
  <c r="BO138" i="15"/>
  <c r="BO139" i="19"/>
  <c r="AH105" i="18"/>
  <c r="BP138" i="15"/>
  <c r="BP139" i="19"/>
  <c r="AI105" i="18"/>
  <c r="BQ138" i="15"/>
  <c r="BQ139" i="19"/>
  <c r="AJ105" i="18"/>
  <c r="BR138" i="15"/>
  <c r="BR139" i="19"/>
  <c r="AK105" i="18"/>
  <c r="BS138" i="15"/>
  <c r="BS139" i="19"/>
  <c r="AL105" i="18"/>
  <c r="BT138" i="15"/>
  <c r="BT139" i="19"/>
  <c r="AM105" i="18"/>
  <c r="BU138" i="15"/>
  <c r="BU139" i="19"/>
  <c r="AN105" i="18"/>
  <c r="BV138" i="15"/>
  <c r="BV139" i="19"/>
  <c r="AO105" i="18"/>
  <c r="BW138" i="15"/>
  <c r="BW139" i="19"/>
  <c r="AP105" i="18"/>
  <c r="BX138" i="15"/>
  <c r="BX139" i="19"/>
  <c r="AQ105" i="18"/>
  <c r="BY138" i="15"/>
  <c r="BY139" i="19"/>
  <c r="AR105" i="18"/>
  <c r="AS105" i="18"/>
  <c r="AT105" i="18"/>
  <c r="AU105" i="18"/>
  <c r="AV105" i="18"/>
  <c r="AW105" i="18"/>
  <c r="AX105" i="18"/>
  <c r="AY105" i="18"/>
  <c r="AZ105" i="18"/>
  <c r="BA105" i="18"/>
  <c r="BB105" i="18"/>
  <c r="BC105" i="18"/>
  <c r="BD105" i="18"/>
  <c r="BE105" i="18"/>
  <c r="BF105" i="18"/>
  <c r="BG105" i="18"/>
  <c r="BH105" i="18"/>
  <c r="BI105" i="18"/>
  <c r="BJ105" i="18"/>
  <c r="BK105" i="18"/>
  <c r="BL105" i="18"/>
  <c r="BM105" i="18"/>
  <c r="BN105" i="18"/>
  <c r="BO105" i="18"/>
  <c r="BP105" i="18"/>
  <c r="BQ105" i="18"/>
  <c r="BR105" i="18"/>
  <c r="BS105" i="18"/>
  <c r="T105" i="18"/>
  <c r="DT105" i="18"/>
  <c r="DU105" i="18"/>
  <c r="DV105" i="18"/>
  <c r="BU105" i="18"/>
  <c r="DW105" i="18"/>
  <c r="DX105" i="18"/>
  <c r="DZ105" i="18"/>
  <c r="EA105" i="18"/>
  <c r="EC105" i="18"/>
  <c r="Q106" i="18"/>
  <c r="R106" i="18"/>
  <c r="P106" i="18"/>
  <c r="O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W106" i="18"/>
  <c r="AX106" i="18"/>
  <c r="AY106" i="18"/>
  <c r="AZ106" i="18"/>
  <c r="BA106" i="18"/>
  <c r="BB106" i="18"/>
  <c r="BC106" i="18"/>
  <c r="BD106" i="18"/>
  <c r="BE106" i="18"/>
  <c r="BF106" i="18"/>
  <c r="BG106" i="18"/>
  <c r="BH106" i="18"/>
  <c r="BI106" i="18"/>
  <c r="BJ106" i="18"/>
  <c r="BK106" i="18"/>
  <c r="BL106" i="18"/>
  <c r="BM106" i="18"/>
  <c r="BN106" i="18"/>
  <c r="BO106" i="18"/>
  <c r="BP106" i="18"/>
  <c r="BQ106" i="18"/>
  <c r="BR106" i="18"/>
  <c r="BS106" i="18"/>
  <c r="T106" i="18"/>
  <c r="DT106" i="18"/>
  <c r="DU106" i="18"/>
  <c r="DV106" i="18"/>
  <c r="BU106" i="18"/>
  <c r="DW106" i="18"/>
  <c r="DX106" i="18"/>
  <c r="DZ106" i="18"/>
  <c r="EA106" i="18"/>
  <c r="EC106" i="18"/>
  <c r="Q107" i="18"/>
  <c r="R107" i="18"/>
  <c r="P107" i="18"/>
  <c r="O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AQ107" i="18"/>
  <c r="AR107" i="18"/>
  <c r="AS107" i="18"/>
  <c r="AT107" i="18"/>
  <c r="AU107" i="18"/>
  <c r="AV107" i="18"/>
  <c r="AW107" i="18"/>
  <c r="AX107" i="18"/>
  <c r="AY107" i="18"/>
  <c r="AZ107" i="18"/>
  <c r="BA107" i="18"/>
  <c r="BB107" i="18"/>
  <c r="BC107" i="18"/>
  <c r="BD107" i="18"/>
  <c r="BE107" i="18"/>
  <c r="BF107" i="18"/>
  <c r="BG107" i="18"/>
  <c r="BH107" i="18"/>
  <c r="BI107" i="18"/>
  <c r="BJ107" i="18"/>
  <c r="BK107" i="18"/>
  <c r="BL107" i="18"/>
  <c r="BM107" i="18"/>
  <c r="BN107" i="18"/>
  <c r="BO107" i="18"/>
  <c r="BP107" i="18"/>
  <c r="BQ107" i="18"/>
  <c r="BR107" i="18"/>
  <c r="BS107" i="18"/>
  <c r="T107" i="18"/>
  <c r="DT107" i="18"/>
  <c r="DU107" i="18"/>
  <c r="DV107" i="18"/>
  <c r="BU107" i="18"/>
  <c r="DW107" i="18"/>
  <c r="DX107" i="18"/>
  <c r="DZ107" i="18"/>
  <c r="EA107" i="18"/>
  <c r="EC107" i="18"/>
  <c r="Q108" i="18"/>
  <c r="R108" i="18"/>
  <c r="P108" i="18"/>
  <c r="O108" i="18"/>
  <c r="V108" i="18"/>
  <c r="BD134" i="15"/>
  <c r="W108" i="18"/>
  <c r="BE134" i="15"/>
  <c r="X108" i="18"/>
  <c r="BF134" i="15"/>
  <c r="Y108" i="18"/>
  <c r="BG134" i="15"/>
  <c r="Z108" i="18"/>
  <c r="BH134" i="15"/>
  <c r="AA108" i="18"/>
  <c r="BI134" i="15"/>
  <c r="AB108" i="18"/>
  <c r="BJ134" i="15"/>
  <c r="AC108" i="18"/>
  <c r="BK134" i="15"/>
  <c r="AD108" i="18"/>
  <c r="BL134" i="15"/>
  <c r="AE108" i="18"/>
  <c r="BM134" i="15"/>
  <c r="AF108" i="18"/>
  <c r="BN134" i="15"/>
  <c r="AG108" i="18"/>
  <c r="BO134" i="15"/>
  <c r="AH108" i="18"/>
  <c r="BP134" i="15"/>
  <c r="AI108" i="18"/>
  <c r="BQ134" i="15"/>
  <c r="AJ108" i="18"/>
  <c r="BR134" i="15"/>
  <c r="AK108" i="18"/>
  <c r="BS134" i="15"/>
  <c r="AL108" i="18"/>
  <c r="BT134" i="15"/>
  <c r="AM108" i="18"/>
  <c r="BU134" i="15"/>
  <c r="AN108" i="18"/>
  <c r="BV134" i="15"/>
  <c r="AO108" i="18"/>
  <c r="BW134" i="15"/>
  <c r="AP108" i="18"/>
  <c r="BX134" i="15"/>
  <c r="AQ108" i="18"/>
  <c r="BY134" i="15"/>
  <c r="AR108" i="18"/>
  <c r="BZ134" i="15"/>
  <c r="AS108" i="18"/>
  <c r="CA134" i="15"/>
  <c r="AT108" i="18"/>
  <c r="CB134" i="15"/>
  <c r="AU108" i="18"/>
  <c r="CC134" i="15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P108" i="18"/>
  <c r="BQ108" i="18"/>
  <c r="BR108" i="18"/>
  <c r="BS108" i="18"/>
  <c r="T108" i="18"/>
  <c r="DT108" i="18"/>
  <c r="DU108" i="18"/>
  <c r="DV108" i="18"/>
  <c r="BU108" i="18"/>
  <c r="DW108" i="18"/>
  <c r="DX108" i="18"/>
  <c r="DZ108" i="18"/>
  <c r="EA108" i="18"/>
  <c r="EC108" i="18"/>
  <c r="Q109" i="18"/>
  <c r="R109" i="18"/>
  <c r="P109" i="18"/>
  <c r="O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AQ109" i="18"/>
  <c r="AR109" i="18"/>
  <c r="AS109" i="18"/>
  <c r="AT109" i="18"/>
  <c r="AU109" i="18"/>
  <c r="AV109" i="18"/>
  <c r="AW109" i="18"/>
  <c r="AX109" i="18"/>
  <c r="AY109" i="18"/>
  <c r="AZ109" i="18"/>
  <c r="BA109" i="18"/>
  <c r="BB109" i="18"/>
  <c r="BC109" i="18"/>
  <c r="BD109" i="18"/>
  <c r="BE109" i="18"/>
  <c r="BF109" i="18"/>
  <c r="BG109" i="18"/>
  <c r="BH109" i="18"/>
  <c r="BI109" i="18"/>
  <c r="BJ109" i="18"/>
  <c r="BK109" i="18"/>
  <c r="BL109" i="18"/>
  <c r="BM109" i="18"/>
  <c r="BN109" i="18"/>
  <c r="BO109" i="18"/>
  <c r="BP109" i="18"/>
  <c r="BQ109" i="18"/>
  <c r="BR109" i="18"/>
  <c r="BS109" i="18"/>
  <c r="T109" i="18"/>
  <c r="DT109" i="18"/>
  <c r="DU109" i="18"/>
  <c r="DV109" i="18"/>
  <c r="BU109" i="18"/>
  <c r="DW109" i="18"/>
  <c r="DX109" i="18"/>
  <c r="DZ109" i="18"/>
  <c r="EA109" i="18"/>
  <c r="EC109" i="18"/>
  <c r="Q110" i="18"/>
  <c r="R110" i="18"/>
  <c r="P110" i="18"/>
  <c r="O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H110" i="18"/>
  <c r="AI110" i="18"/>
  <c r="AJ110" i="18"/>
  <c r="AK110" i="18"/>
  <c r="AL110" i="18"/>
  <c r="AM110" i="18"/>
  <c r="AN110" i="18"/>
  <c r="AO110" i="18"/>
  <c r="AP110" i="18"/>
  <c r="AQ110" i="18"/>
  <c r="AR110" i="18"/>
  <c r="AS110" i="18"/>
  <c r="AT110" i="18"/>
  <c r="AU110" i="18"/>
  <c r="AV110" i="18"/>
  <c r="AW110" i="18"/>
  <c r="AX110" i="18"/>
  <c r="AY110" i="18"/>
  <c r="AZ110" i="18"/>
  <c r="BA110" i="18"/>
  <c r="BB110" i="18"/>
  <c r="BC110" i="18"/>
  <c r="BD110" i="18"/>
  <c r="BE110" i="18"/>
  <c r="BF110" i="18"/>
  <c r="BG110" i="18"/>
  <c r="BH110" i="18"/>
  <c r="BI110" i="18"/>
  <c r="BJ110" i="18"/>
  <c r="BK110" i="18"/>
  <c r="BL110" i="18"/>
  <c r="BM110" i="18"/>
  <c r="BN110" i="18"/>
  <c r="BO110" i="18"/>
  <c r="BP110" i="18"/>
  <c r="BQ110" i="18"/>
  <c r="BR110" i="18"/>
  <c r="BS110" i="18"/>
  <c r="T110" i="18"/>
  <c r="DT110" i="18"/>
  <c r="DU110" i="18"/>
  <c r="DV110" i="18"/>
  <c r="BU110" i="18"/>
  <c r="DW110" i="18"/>
  <c r="DX110" i="18"/>
  <c r="DZ110" i="18"/>
  <c r="EA110" i="18"/>
  <c r="EC110" i="18"/>
  <c r="Q111" i="18"/>
  <c r="R111" i="18"/>
  <c r="P111" i="18"/>
  <c r="O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AQ111" i="18"/>
  <c r="AR111" i="18"/>
  <c r="AS111" i="18"/>
  <c r="AT111" i="18"/>
  <c r="AU111" i="18"/>
  <c r="AV111" i="18"/>
  <c r="AW111" i="18"/>
  <c r="AX111" i="18"/>
  <c r="AY111" i="18"/>
  <c r="AZ111" i="18"/>
  <c r="BA111" i="18"/>
  <c r="BB111" i="18"/>
  <c r="BC111" i="18"/>
  <c r="BD111" i="18"/>
  <c r="BE111" i="18"/>
  <c r="BF111" i="18"/>
  <c r="BG111" i="18"/>
  <c r="BH111" i="18"/>
  <c r="BI111" i="18"/>
  <c r="BJ111" i="18"/>
  <c r="BK111" i="18"/>
  <c r="BL111" i="18"/>
  <c r="BM111" i="18"/>
  <c r="BN111" i="18"/>
  <c r="BO111" i="18"/>
  <c r="BP111" i="18"/>
  <c r="BQ111" i="18"/>
  <c r="BR111" i="18"/>
  <c r="BS111" i="18"/>
  <c r="T111" i="18"/>
  <c r="DT111" i="18"/>
  <c r="DU111" i="18"/>
  <c r="DV111" i="18"/>
  <c r="BU111" i="18"/>
  <c r="DW111" i="18"/>
  <c r="DX111" i="18"/>
  <c r="DZ111" i="18"/>
  <c r="EA111" i="18"/>
  <c r="EC111" i="18"/>
  <c r="Q112" i="18"/>
  <c r="R112" i="18"/>
  <c r="P112" i="18"/>
  <c r="O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AH112" i="18"/>
  <c r="AI112" i="18"/>
  <c r="AJ112" i="18"/>
  <c r="AK112" i="18"/>
  <c r="AL112" i="18"/>
  <c r="AM112" i="18"/>
  <c r="AN112" i="18"/>
  <c r="AO112" i="18"/>
  <c r="AP112" i="18"/>
  <c r="AQ112" i="18"/>
  <c r="AR112" i="18"/>
  <c r="AS112" i="18"/>
  <c r="AT112" i="18"/>
  <c r="AU112" i="18"/>
  <c r="AV112" i="18"/>
  <c r="AW112" i="18"/>
  <c r="AX112" i="18"/>
  <c r="AY112" i="18"/>
  <c r="AZ112" i="18"/>
  <c r="BA112" i="18"/>
  <c r="BB112" i="18"/>
  <c r="BC112" i="18"/>
  <c r="BD112" i="18"/>
  <c r="BE112" i="18"/>
  <c r="BF112" i="18"/>
  <c r="BG112" i="18"/>
  <c r="BH112" i="18"/>
  <c r="BI112" i="18"/>
  <c r="BJ112" i="18"/>
  <c r="BK112" i="18"/>
  <c r="BL112" i="18"/>
  <c r="BM112" i="18"/>
  <c r="BN112" i="18"/>
  <c r="BO112" i="18"/>
  <c r="BP112" i="18"/>
  <c r="BQ112" i="18"/>
  <c r="BR112" i="18"/>
  <c r="BS112" i="18"/>
  <c r="T112" i="18"/>
  <c r="DT112" i="18"/>
  <c r="DU112" i="18"/>
  <c r="DV112" i="18"/>
  <c r="BU112" i="18"/>
  <c r="DW112" i="18"/>
  <c r="DX112" i="18"/>
  <c r="DZ112" i="18"/>
  <c r="EA112" i="18"/>
  <c r="EC112" i="18"/>
  <c r="Q113" i="18"/>
  <c r="R113" i="18"/>
  <c r="P113" i="18"/>
  <c r="O113" i="18"/>
  <c r="V113" i="18"/>
  <c r="BD122" i="19"/>
  <c r="W113" i="18"/>
  <c r="BE122" i="19"/>
  <c r="X113" i="18"/>
  <c r="BF122" i="19"/>
  <c r="Y113" i="18"/>
  <c r="BG122" i="19"/>
  <c r="Z113" i="18"/>
  <c r="BH122" i="19"/>
  <c r="AA113" i="18"/>
  <c r="BI122" i="19"/>
  <c r="AB113" i="18"/>
  <c r="BJ122" i="19"/>
  <c r="AC113" i="18"/>
  <c r="BK122" i="19"/>
  <c r="AD113" i="18"/>
  <c r="BL122" i="19"/>
  <c r="AE113" i="18"/>
  <c r="BM122" i="19"/>
  <c r="AF113" i="18"/>
  <c r="BN122" i="19"/>
  <c r="AG113" i="18"/>
  <c r="BO122" i="19"/>
  <c r="AH113" i="18"/>
  <c r="BP122" i="19"/>
  <c r="AI113" i="18"/>
  <c r="BQ122" i="19"/>
  <c r="AJ113" i="18"/>
  <c r="BR122" i="19"/>
  <c r="AK113" i="18"/>
  <c r="BS122" i="19"/>
  <c r="AL113" i="18"/>
  <c r="BT122" i="19"/>
  <c r="AM113" i="18"/>
  <c r="BU122" i="19"/>
  <c r="AN113" i="18"/>
  <c r="BV122" i="19"/>
  <c r="AO113" i="18"/>
  <c r="BW122" i="19"/>
  <c r="AP113" i="18"/>
  <c r="BX122" i="19"/>
  <c r="AQ113" i="18"/>
  <c r="BY122" i="19"/>
  <c r="AR113" i="18"/>
  <c r="BZ122" i="19"/>
  <c r="AS113" i="18"/>
  <c r="CA122" i="19"/>
  <c r="AT113" i="18"/>
  <c r="CB122" i="19"/>
  <c r="AU113" i="18"/>
  <c r="CC122" i="19"/>
  <c r="AV113" i="18"/>
  <c r="CD122" i="19"/>
  <c r="AW113" i="18"/>
  <c r="CE122" i="19"/>
  <c r="AX113" i="18"/>
  <c r="CF122" i="19"/>
  <c r="AY113" i="18"/>
  <c r="CG122" i="19"/>
  <c r="AZ113" i="18"/>
  <c r="CH122" i="19"/>
  <c r="BA113" i="18"/>
  <c r="CI122" i="19"/>
  <c r="BB113" i="18"/>
  <c r="CJ122" i="19"/>
  <c r="BC113" i="18"/>
  <c r="CK122" i="19"/>
  <c r="BD113" i="18"/>
  <c r="CL122" i="19"/>
  <c r="BE113" i="18"/>
  <c r="CM122" i="19"/>
  <c r="BF113" i="18"/>
  <c r="CN122" i="19"/>
  <c r="BG113" i="18"/>
  <c r="CO122" i="19"/>
  <c r="BH113" i="18"/>
  <c r="CP122" i="19"/>
  <c r="BI113" i="18"/>
  <c r="BJ113" i="18"/>
  <c r="BK113" i="18"/>
  <c r="BL113" i="18"/>
  <c r="BM113" i="18"/>
  <c r="BN113" i="18"/>
  <c r="BO113" i="18"/>
  <c r="BP113" i="18"/>
  <c r="BQ113" i="18"/>
  <c r="BR113" i="18"/>
  <c r="BS113" i="18"/>
  <c r="T113" i="18"/>
  <c r="DT113" i="18"/>
  <c r="DU113" i="18"/>
  <c r="DV113" i="18"/>
  <c r="BU113" i="18"/>
  <c r="DW113" i="18"/>
  <c r="DX113" i="18"/>
  <c r="DZ113" i="18"/>
  <c r="EA113" i="18"/>
  <c r="EC113" i="18"/>
  <c r="Q114" i="18"/>
  <c r="R114" i="18"/>
  <c r="P114" i="18"/>
  <c r="O114" i="18"/>
  <c r="V114" i="18"/>
  <c r="BD139" i="15"/>
  <c r="BD134" i="19"/>
  <c r="W114" i="18"/>
  <c r="BE139" i="15"/>
  <c r="BE134" i="19"/>
  <c r="X114" i="18"/>
  <c r="BF139" i="15"/>
  <c r="BF134" i="19"/>
  <c r="Y114" i="18"/>
  <c r="BG139" i="15"/>
  <c r="BG134" i="19"/>
  <c r="Z114" i="18"/>
  <c r="BH139" i="15"/>
  <c r="BH134" i="19"/>
  <c r="AA114" i="18"/>
  <c r="BI139" i="15"/>
  <c r="BI134" i="19"/>
  <c r="AB114" i="18"/>
  <c r="BJ139" i="15"/>
  <c r="BJ134" i="19"/>
  <c r="AC114" i="18"/>
  <c r="BK139" i="15"/>
  <c r="BK134" i="19"/>
  <c r="AD114" i="18"/>
  <c r="BL139" i="15"/>
  <c r="BL134" i="19"/>
  <c r="AE114" i="18"/>
  <c r="BM139" i="15"/>
  <c r="BM134" i="19"/>
  <c r="AF114" i="18"/>
  <c r="BN139" i="15"/>
  <c r="BN134" i="19"/>
  <c r="AG114" i="18"/>
  <c r="BO139" i="15"/>
  <c r="BO134" i="19"/>
  <c r="AH114" i="18"/>
  <c r="BP139" i="15"/>
  <c r="BP134" i="19"/>
  <c r="AI114" i="18"/>
  <c r="BQ139" i="15"/>
  <c r="BQ134" i="19"/>
  <c r="AJ114" i="18"/>
  <c r="BR139" i="15"/>
  <c r="BR134" i="19"/>
  <c r="AK114" i="18"/>
  <c r="BS139" i="15"/>
  <c r="BS134" i="19"/>
  <c r="AL114" i="18"/>
  <c r="BT139" i="15"/>
  <c r="BT134" i="19"/>
  <c r="AM114" i="18"/>
  <c r="BU139" i="15"/>
  <c r="BU134" i="19"/>
  <c r="AN114" i="18"/>
  <c r="BV139" i="15"/>
  <c r="BV134" i="19"/>
  <c r="AO114" i="18"/>
  <c r="BW139" i="15"/>
  <c r="BW134" i="19"/>
  <c r="AP114" i="18"/>
  <c r="BX139" i="15"/>
  <c r="BX134" i="19"/>
  <c r="AQ114" i="18"/>
  <c r="BY134" i="19"/>
  <c r="AR114" i="18"/>
  <c r="BZ134" i="19"/>
  <c r="AS114" i="18"/>
  <c r="CA134" i="19"/>
  <c r="AT114" i="18"/>
  <c r="CB134" i="19"/>
  <c r="AU114" i="18"/>
  <c r="CC134" i="19"/>
  <c r="AV114" i="18"/>
  <c r="CD134" i="19"/>
  <c r="AW114" i="18"/>
  <c r="AX114" i="18"/>
  <c r="AY114" i="18"/>
  <c r="AZ114" i="18"/>
  <c r="BA114" i="18"/>
  <c r="BB114" i="18"/>
  <c r="BC114" i="18"/>
  <c r="BD114" i="18"/>
  <c r="BE114" i="18"/>
  <c r="BF114" i="18"/>
  <c r="BG114" i="18"/>
  <c r="BH114" i="18"/>
  <c r="BI114" i="18"/>
  <c r="BJ114" i="18"/>
  <c r="BK114" i="18"/>
  <c r="BL114" i="18"/>
  <c r="BM114" i="18"/>
  <c r="BN114" i="18"/>
  <c r="BO114" i="18"/>
  <c r="BP114" i="18"/>
  <c r="BQ114" i="18"/>
  <c r="BR114" i="18"/>
  <c r="BS114" i="18"/>
  <c r="T114" i="18"/>
  <c r="DT114" i="18"/>
  <c r="DU114" i="18"/>
  <c r="DV114" i="18"/>
  <c r="BU114" i="18"/>
  <c r="DW114" i="18"/>
  <c r="DX114" i="18"/>
  <c r="DZ114" i="18"/>
  <c r="EA114" i="18"/>
  <c r="EC114" i="18"/>
  <c r="Q115" i="18"/>
  <c r="R115" i="18"/>
  <c r="P115" i="18"/>
  <c r="O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AH115" i="18"/>
  <c r="AI115" i="18"/>
  <c r="AJ115" i="18"/>
  <c r="AK115" i="18"/>
  <c r="AL115" i="18"/>
  <c r="AM115" i="18"/>
  <c r="AN115" i="18"/>
  <c r="AO115" i="18"/>
  <c r="AP115" i="18"/>
  <c r="AQ115" i="18"/>
  <c r="AR115" i="18"/>
  <c r="AS115" i="18"/>
  <c r="AT115" i="18"/>
  <c r="AU115" i="18"/>
  <c r="AV115" i="18"/>
  <c r="AW115" i="18"/>
  <c r="AX115" i="18"/>
  <c r="AY115" i="18"/>
  <c r="AZ115" i="18"/>
  <c r="BA115" i="18"/>
  <c r="BB115" i="18"/>
  <c r="BC115" i="18"/>
  <c r="BD115" i="18"/>
  <c r="BE115" i="18"/>
  <c r="BF115" i="18"/>
  <c r="BG115" i="18"/>
  <c r="BH115" i="18"/>
  <c r="BI115" i="18"/>
  <c r="BJ115" i="18"/>
  <c r="BK115" i="18"/>
  <c r="BL115" i="18"/>
  <c r="BM115" i="18"/>
  <c r="BN115" i="18"/>
  <c r="BO115" i="18"/>
  <c r="BP115" i="18"/>
  <c r="BQ115" i="18"/>
  <c r="BR115" i="18"/>
  <c r="BS115" i="18"/>
  <c r="T115" i="18"/>
  <c r="DT115" i="18"/>
  <c r="DU115" i="18"/>
  <c r="DV115" i="18"/>
  <c r="BU115" i="18"/>
  <c r="DW115" i="18"/>
  <c r="DX115" i="18"/>
  <c r="DZ115" i="18"/>
  <c r="EA115" i="18"/>
  <c r="EC115" i="18"/>
  <c r="BD27" i="15"/>
  <c r="BD80" i="15"/>
  <c r="Q116" i="18"/>
  <c r="R116" i="18"/>
  <c r="P116" i="18"/>
  <c r="O116" i="18"/>
  <c r="V116" i="18"/>
  <c r="BE27" i="15"/>
  <c r="BE80" i="15"/>
  <c r="BD133" i="15"/>
  <c r="W116" i="18"/>
  <c r="BF27" i="15"/>
  <c r="BF80" i="15"/>
  <c r="BE133" i="15"/>
  <c r="X116" i="18"/>
  <c r="BG27" i="15"/>
  <c r="BG80" i="15"/>
  <c r="BF133" i="15"/>
  <c r="Y116" i="18"/>
  <c r="BH27" i="15"/>
  <c r="BH80" i="15"/>
  <c r="BG133" i="15"/>
  <c r="Z116" i="18"/>
  <c r="BI27" i="15"/>
  <c r="BI80" i="15"/>
  <c r="BH133" i="15"/>
  <c r="AA116" i="18"/>
  <c r="BJ27" i="15"/>
  <c r="BJ80" i="15"/>
  <c r="BI133" i="15"/>
  <c r="AB116" i="18"/>
  <c r="BK27" i="15"/>
  <c r="BK80" i="15"/>
  <c r="BJ133" i="15"/>
  <c r="AC116" i="18"/>
  <c r="BL27" i="15"/>
  <c r="BL80" i="15"/>
  <c r="BK133" i="15"/>
  <c r="AD116" i="18"/>
  <c r="BM27" i="15"/>
  <c r="BM80" i="15"/>
  <c r="BL133" i="15"/>
  <c r="AE116" i="18"/>
  <c r="BN27" i="15"/>
  <c r="BN80" i="15"/>
  <c r="BM133" i="15"/>
  <c r="AF116" i="18"/>
  <c r="BO27" i="15"/>
  <c r="BO80" i="15"/>
  <c r="BN133" i="15"/>
  <c r="AG116" i="18"/>
  <c r="BP27" i="15"/>
  <c r="BP80" i="15"/>
  <c r="BO133" i="15"/>
  <c r="AH116" i="18"/>
  <c r="BQ27" i="15"/>
  <c r="BQ80" i="15"/>
  <c r="BP133" i="15"/>
  <c r="AI116" i="18"/>
  <c r="BR27" i="15"/>
  <c r="BR80" i="15"/>
  <c r="BQ133" i="15"/>
  <c r="AJ116" i="18"/>
  <c r="BS27" i="15"/>
  <c r="BS80" i="15"/>
  <c r="BR133" i="15"/>
  <c r="AK116" i="18"/>
  <c r="BT27" i="15"/>
  <c r="BT80" i="15"/>
  <c r="BS133" i="15"/>
  <c r="AL116" i="18"/>
  <c r="BU27" i="15"/>
  <c r="BU80" i="15"/>
  <c r="BT133" i="15"/>
  <c r="AM116" i="18"/>
  <c r="BV27" i="15"/>
  <c r="BV80" i="15"/>
  <c r="BU133" i="15"/>
  <c r="AN116" i="18"/>
  <c r="BW27" i="15"/>
  <c r="BW80" i="15"/>
  <c r="BV133" i="15"/>
  <c r="AO116" i="18"/>
  <c r="BX27" i="15"/>
  <c r="BX80" i="15"/>
  <c r="BW133" i="15"/>
  <c r="AP116" i="18"/>
  <c r="BY27" i="15"/>
  <c r="BY80" i="15"/>
  <c r="BX133" i="15"/>
  <c r="AQ116" i="18"/>
  <c r="BZ27" i="15"/>
  <c r="BZ80" i="15"/>
  <c r="BY133" i="15"/>
  <c r="AR116" i="18"/>
  <c r="CA27" i="15"/>
  <c r="CA80" i="15"/>
  <c r="BZ133" i="15"/>
  <c r="AS116" i="18"/>
  <c r="CB27" i="15"/>
  <c r="CB80" i="15"/>
  <c r="CA133" i="15"/>
  <c r="AT116" i="18"/>
  <c r="CC27" i="15"/>
  <c r="CC80" i="15"/>
  <c r="CB133" i="15"/>
  <c r="AU116" i="18"/>
  <c r="CD27" i="15"/>
  <c r="CD80" i="15"/>
  <c r="CC133" i="15"/>
  <c r="AV116" i="18"/>
  <c r="CD133" i="15"/>
  <c r="AW116" i="18"/>
  <c r="AX116" i="18"/>
  <c r="AY116" i="18"/>
  <c r="AZ116" i="18"/>
  <c r="BA116" i="18"/>
  <c r="BB116" i="18"/>
  <c r="BC116" i="18"/>
  <c r="BD116" i="18"/>
  <c r="BE116" i="18"/>
  <c r="BF116" i="18"/>
  <c r="BG116" i="18"/>
  <c r="BH116" i="18"/>
  <c r="BI116" i="18"/>
  <c r="BJ116" i="18"/>
  <c r="BK116" i="18"/>
  <c r="BL116" i="18"/>
  <c r="BM116" i="18"/>
  <c r="BN116" i="18"/>
  <c r="BO116" i="18"/>
  <c r="BP116" i="18"/>
  <c r="BQ116" i="18"/>
  <c r="BR116" i="18"/>
  <c r="BS116" i="18"/>
  <c r="T116" i="18"/>
  <c r="DT116" i="18"/>
  <c r="DU116" i="18"/>
  <c r="DV116" i="18"/>
  <c r="BU116" i="18"/>
  <c r="DW116" i="18"/>
  <c r="DX116" i="18"/>
  <c r="DZ116" i="18"/>
  <c r="EA116" i="18"/>
  <c r="EC116" i="18"/>
  <c r="Q117" i="18"/>
  <c r="R117" i="18"/>
  <c r="P117" i="18"/>
  <c r="O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AH117" i="18"/>
  <c r="AI117" i="18"/>
  <c r="AJ117" i="18"/>
  <c r="AK117" i="18"/>
  <c r="AL117" i="18"/>
  <c r="AM117" i="18"/>
  <c r="AN117" i="18"/>
  <c r="AO117" i="18"/>
  <c r="AP117" i="18"/>
  <c r="AQ117" i="18"/>
  <c r="AR117" i="18"/>
  <c r="AS117" i="18"/>
  <c r="AT117" i="18"/>
  <c r="AU117" i="18"/>
  <c r="AV117" i="18"/>
  <c r="AW117" i="18"/>
  <c r="AX117" i="18"/>
  <c r="AY117" i="18"/>
  <c r="AZ117" i="18"/>
  <c r="BA117" i="18"/>
  <c r="BB117" i="18"/>
  <c r="BC117" i="18"/>
  <c r="BD117" i="18"/>
  <c r="BE117" i="18"/>
  <c r="BF117" i="18"/>
  <c r="BG117" i="18"/>
  <c r="BH117" i="18"/>
  <c r="BI117" i="18"/>
  <c r="BJ117" i="18"/>
  <c r="BK117" i="18"/>
  <c r="BL117" i="18"/>
  <c r="BM117" i="18"/>
  <c r="BN117" i="18"/>
  <c r="BO117" i="18"/>
  <c r="BP117" i="18"/>
  <c r="BQ117" i="18"/>
  <c r="BR117" i="18"/>
  <c r="BS117" i="18"/>
  <c r="T117" i="18"/>
  <c r="DT117" i="18"/>
  <c r="DU117" i="18"/>
  <c r="DV117" i="18"/>
  <c r="BU117" i="18"/>
  <c r="DW117" i="18"/>
  <c r="DX117" i="18"/>
  <c r="DZ117" i="18"/>
  <c r="EA117" i="18"/>
  <c r="EC117" i="18"/>
  <c r="Q118" i="18"/>
  <c r="R118" i="18"/>
  <c r="P118" i="18"/>
  <c r="O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AH118" i="18"/>
  <c r="AI118" i="18"/>
  <c r="AJ118" i="18"/>
  <c r="AK118" i="18"/>
  <c r="AL118" i="18"/>
  <c r="AM118" i="18"/>
  <c r="AN118" i="18"/>
  <c r="AO118" i="18"/>
  <c r="AP118" i="18"/>
  <c r="AQ118" i="18"/>
  <c r="AR118" i="18"/>
  <c r="AS118" i="18"/>
  <c r="AT118" i="18"/>
  <c r="AU118" i="18"/>
  <c r="AV118" i="18"/>
  <c r="AW118" i="18"/>
  <c r="AX118" i="18"/>
  <c r="AY118" i="18"/>
  <c r="AZ118" i="18"/>
  <c r="BA118" i="18"/>
  <c r="BB118" i="18"/>
  <c r="BC118" i="18"/>
  <c r="BD118" i="18"/>
  <c r="BE118" i="18"/>
  <c r="BF118" i="18"/>
  <c r="BG118" i="18"/>
  <c r="BH118" i="18"/>
  <c r="BI118" i="18"/>
  <c r="BJ118" i="18"/>
  <c r="BK118" i="18"/>
  <c r="BL118" i="18"/>
  <c r="BM118" i="18"/>
  <c r="BN118" i="18"/>
  <c r="BO118" i="18"/>
  <c r="BP118" i="18"/>
  <c r="BQ118" i="18"/>
  <c r="BR118" i="18"/>
  <c r="BS118" i="18"/>
  <c r="T118" i="18"/>
  <c r="DT118" i="18"/>
  <c r="DU118" i="18"/>
  <c r="DV118" i="18"/>
  <c r="BU118" i="18"/>
  <c r="DW118" i="18"/>
  <c r="DX118" i="18"/>
  <c r="DZ118" i="18"/>
  <c r="EA118" i="18"/>
  <c r="EC118" i="18"/>
  <c r="Q119" i="18"/>
  <c r="R119" i="18"/>
  <c r="P119" i="18"/>
  <c r="O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AI119" i="18"/>
  <c r="AJ119" i="18"/>
  <c r="AK119" i="18"/>
  <c r="AL119" i="18"/>
  <c r="AM119" i="18"/>
  <c r="AN119" i="18"/>
  <c r="AO119" i="18"/>
  <c r="AP119" i="18"/>
  <c r="AQ119" i="18"/>
  <c r="AR119" i="18"/>
  <c r="AS119" i="18"/>
  <c r="AT119" i="18"/>
  <c r="AU119" i="18"/>
  <c r="AV119" i="18"/>
  <c r="AW119" i="18"/>
  <c r="AX119" i="18"/>
  <c r="AY119" i="18"/>
  <c r="AZ119" i="18"/>
  <c r="BA119" i="18"/>
  <c r="BB119" i="18"/>
  <c r="BC119" i="18"/>
  <c r="BD119" i="18"/>
  <c r="BE119" i="18"/>
  <c r="BF119" i="18"/>
  <c r="BG119" i="18"/>
  <c r="BH119" i="18"/>
  <c r="BI119" i="18"/>
  <c r="BJ119" i="18"/>
  <c r="BK119" i="18"/>
  <c r="BL119" i="18"/>
  <c r="BM119" i="18"/>
  <c r="BN119" i="18"/>
  <c r="BO119" i="18"/>
  <c r="BP119" i="18"/>
  <c r="BQ119" i="18"/>
  <c r="BR119" i="18"/>
  <c r="BS119" i="18"/>
  <c r="T119" i="18"/>
  <c r="DT119" i="18"/>
  <c r="DU119" i="18"/>
  <c r="DV119" i="18"/>
  <c r="BU119" i="18"/>
  <c r="DW119" i="18"/>
  <c r="DX119" i="18"/>
  <c r="DZ119" i="18"/>
  <c r="EA119" i="18"/>
  <c r="EC119" i="18"/>
  <c r="Q120" i="18"/>
  <c r="R120" i="18"/>
  <c r="P120" i="18"/>
  <c r="O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AH120" i="18"/>
  <c r="AI120" i="18"/>
  <c r="AJ120" i="18"/>
  <c r="AK120" i="18"/>
  <c r="AL120" i="18"/>
  <c r="AM120" i="18"/>
  <c r="AN120" i="18"/>
  <c r="AO120" i="18"/>
  <c r="AP120" i="18"/>
  <c r="AQ120" i="18"/>
  <c r="AR120" i="18"/>
  <c r="AS120" i="18"/>
  <c r="AT120" i="18"/>
  <c r="AU120" i="18"/>
  <c r="AV120" i="18"/>
  <c r="AW120" i="18"/>
  <c r="AX120" i="18"/>
  <c r="AY120" i="18"/>
  <c r="AZ120" i="18"/>
  <c r="BA120" i="18"/>
  <c r="BB120" i="18"/>
  <c r="BC120" i="18"/>
  <c r="BD120" i="18"/>
  <c r="BE120" i="18"/>
  <c r="BF120" i="18"/>
  <c r="BG120" i="18"/>
  <c r="BH120" i="18"/>
  <c r="BI120" i="18"/>
  <c r="BJ120" i="18"/>
  <c r="BK120" i="18"/>
  <c r="BL120" i="18"/>
  <c r="BM120" i="18"/>
  <c r="BN120" i="18"/>
  <c r="BO120" i="18"/>
  <c r="BP120" i="18"/>
  <c r="BQ120" i="18"/>
  <c r="BR120" i="18"/>
  <c r="BS120" i="18"/>
  <c r="T120" i="18"/>
  <c r="DT120" i="18"/>
  <c r="DU120" i="18"/>
  <c r="DV120" i="18"/>
  <c r="BU120" i="18"/>
  <c r="DW120" i="18"/>
  <c r="DX120" i="18"/>
  <c r="DZ120" i="18"/>
  <c r="EA120" i="18"/>
  <c r="EC120" i="18"/>
  <c r="EC27" i="18"/>
  <c r="EC122" i="18"/>
  <c r="D6" i="20"/>
  <c r="G10" i="20"/>
  <c r="EB6" i="18"/>
  <c r="EB7" i="18"/>
  <c r="EB8" i="18"/>
  <c r="EB9" i="18"/>
  <c r="EB10" i="18"/>
  <c r="EB11" i="18"/>
  <c r="EB12" i="18"/>
  <c r="EB13" i="18"/>
  <c r="EB14" i="18"/>
  <c r="EB15" i="18"/>
  <c r="EB16" i="18"/>
  <c r="EB17" i="18"/>
  <c r="EB18" i="18"/>
  <c r="EB19" i="18"/>
  <c r="EB20" i="18"/>
  <c r="EB21" i="18"/>
  <c r="EB22" i="18"/>
  <c r="EB23" i="18"/>
  <c r="EB24" i="18"/>
  <c r="EB25" i="18"/>
  <c r="EB26" i="18"/>
  <c r="EB28" i="18"/>
  <c r="EB29" i="18"/>
  <c r="EB30" i="18"/>
  <c r="EB31" i="18"/>
  <c r="EB32" i="18"/>
  <c r="EB33" i="18"/>
  <c r="EB34" i="18"/>
  <c r="EB35" i="18"/>
  <c r="EB36" i="18"/>
  <c r="EB37" i="18"/>
  <c r="EB38" i="18"/>
  <c r="EB39" i="18"/>
  <c r="EB40" i="18"/>
  <c r="EB41" i="18"/>
  <c r="EB42" i="18"/>
  <c r="EB43" i="18"/>
  <c r="EB44" i="18"/>
  <c r="EB45" i="18"/>
  <c r="EB46" i="18"/>
  <c r="EB47" i="18"/>
  <c r="EB48" i="18"/>
  <c r="EB49" i="18"/>
  <c r="EB50" i="18"/>
  <c r="EB51" i="18"/>
  <c r="EB52" i="18"/>
  <c r="EB53" i="18"/>
  <c r="EB54" i="18"/>
  <c r="EB55" i="18"/>
  <c r="EB56" i="18"/>
  <c r="EB57" i="18"/>
  <c r="EB58" i="18"/>
  <c r="EB59" i="18"/>
  <c r="EB60" i="18"/>
  <c r="EB61" i="18"/>
  <c r="EB62" i="18"/>
  <c r="EB63" i="18"/>
  <c r="EB64" i="18"/>
  <c r="EB65" i="18"/>
  <c r="EB66" i="18"/>
  <c r="EB70" i="18"/>
  <c r="EB71" i="18"/>
  <c r="EB72" i="18"/>
  <c r="EB73" i="18"/>
  <c r="EB74" i="18"/>
  <c r="EB75" i="18"/>
  <c r="EB76" i="18"/>
  <c r="EB77" i="18"/>
  <c r="EB78" i="18"/>
  <c r="EB79" i="18"/>
  <c r="EB80" i="18"/>
  <c r="EB81" i="18"/>
  <c r="EB82" i="18"/>
  <c r="EB83" i="18"/>
  <c r="EB84" i="18"/>
  <c r="EB85" i="18"/>
  <c r="EB86" i="18"/>
  <c r="EB87" i="18"/>
  <c r="EB88" i="18"/>
  <c r="EB89" i="18"/>
  <c r="EB90" i="18"/>
  <c r="EB91" i="18"/>
  <c r="EB92" i="18"/>
  <c r="EB93" i="18"/>
  <c r="EB94" i="18"/>
  <c r="EB95" i="18"/>
  <c r="EB96" i="18"/>
  <c r="EB97" i="18"/>
  <c r="EB98" i="18"/>
  <c r="EB99" i="18"/>
  <c r="EB100" i="18"/>
  <c r="EB101" i="18"/>
  <c r="EB102" i="18"/>
  <c r="EB103" i="18"/>
  <c r="EB104" i="18"/>
  <c r="EB105" i="18"/>
  <c r="EB106" i="18"/>
  <c r="EB107" i="18"/>
  <c r="EB108" i="18"/>
  <c r="EB109" i="18"/>
  <c r="EB110" i="18"/>
  <c r="EB111" i="18"/>
  <c r="EB112" i="18"/>
  <c r="EB113" i="18"/>
  <c r="EB114" i="18"/>
  <c r="EB115" i="18"/>
  <c r="EB116" i="18"/>
  <c r="EB117" i="18"/>
  <c r="EB118" i="18"/>
  <c r="EB119" i="18"/>
  <c r="EB120" i="18"/>
  <c r="EB122" i="18"/>
  <c r="D5" i="20"/>
  <c r="D7" i="20"/>
  <c r="DE27" i="15"/>
  <c r="DE80" i="15"/>
  <c r="N6" i="21"/>
  <c r="O6" i="21"/>
  <c r="L6" i="21"/>
  <c r="Q6" i="21"/>
  <c r="DC57" i="15"/>
  <c r="DC58" i="15"/>
  <c r="DC59" i="15"/>
  <c r="DC60" i="15"/>
  <c r="DC61" i="15"/>
  <c r="DC62" i="15"/>
  <c r="DC63" i="15"/>
  <c r="DC64" i="15"/>
  <c r="DC65" i="15"/>
  <c r="DC66" i="15"/>
  <c r="DC67" i="15"/>
  <c r="DC68" i="15"/>
  <c r="DC69" i="15"/>
  <c r="DC70" i="15"/>
  <c r="DC71" i="15"/>
  <c r="DC72" i="15"/>
  <c r="DC73" i="15"/>
  <c r="DC74" i="15"/>
  <c r="DC75" i="15"/>
  <c r="DC76" i="15"/>
  <c r="DC77" i="15"/>
  <c r="DC78" i="15"/>
  <c r="DC79" i="15"/>
  <c r="DC80" i="15"/>
  <c r="DC81" i="15"/>
  <c r="DC82" i="15"/>
  <c r="DC83" i="15"/>
  <c r="DC84" i="15"/>
  <c r="DC85" i="15"/>
  <c r="DC86" i="15"/>
  <c r="DC87" i="15"/>
  <c r="DC88" i="15"/>
  <c r="DC89" i="15"/>
  <c r="DC90" i="15"/>
  <c r="DC91" i="15"/>
  <c r="DC92" i="15"/>
  <c r="DC93" i="15"/>
  <c r="DC94" i="15"/>
  <c r="DC95" i="15"/>
  <c r="DC96" i="15"/>
  <c r="DC97" i="15"/>
  <c r="DC98" i="15"/>
  <c r="DC99" i="15"/>
  <c r="DC100" i="15"/>
  <c r="DC101" i="15"/>
  <c r="DC102" i="15"/>
  <c r="DC103" i="15"/>
  <c r="DC104" i="15"/>
  <c r="DC105" i="15"/>
  <c r="DC106" i="15"/>
  <c r="DC107" i="15"/>
  <c r="W6" i="21"/>
  <c r="DF27" i="15"/>
  <c r="DF80" i="15"/>
  <c r="X5" i="21"/>
  <c r="X6" i="21"/>
  <c r="DG27" i="15"/>
  <c r="DG80" i="15"/>
  <c r="Y5" i="21"/>
  <c r="Y6" i="21"/>
  <c r="DH27" i="15"/>
  <c r="DH80" i="15"/>
  <c r="Z5" i="21"/>
  <c r="Z6" i="21"/>
  <c r="DI27" i="15"/>
  <c r="DI80" i="15"/>
  <c r="AA5" i="21"/>
  <c r="AA6" i="21"/>
  <c r="DJ27" i="15"/>
  <c r="DJ80" i="15"/>
  <c r="AB5" i="21"/>
  <c r="AB6" i="21"/>
  <c r="DK27" i="15"/>
  <c r="DK80" i="15"/>
  <c r="AC5" i="21"/>
  <c r="AC6" i="21"/>
  <c r="DL27" i="15"/>
  <c r="DL80" i="15"/>
  <c r="AD5" i="21"/>
  <c r="AD6" i="21"/>
  <c r="DM27" i="15"/>
  <c r="DM80" i="15"/>
  <c r="AE5" i="21"/>
  <c r="AE6" i="21"/>
  <c r="DN27" i="15"/>
  <c r="DN80" i="15"/>
  <c r="AF5" i="21"/>
  <c r="AF6" i="21"/>
  <c r="DO27" i="15"/>
  <c r="DO80" i="15"/>
  <c r="AG5" i="21"/>
  <c r="AG6" i="21"/>
  <c r="DP27" i="15"/>
  <c r="DP80" i="15"/>
  <c r="AH5" i="21"/>
  <c r="AH6" i="21"/>
  <c r="DQ27" i="15"/>
  <c r="DQ80" i="15"/>
  <c r="AI5" i="21"/>
  <c r="AI6" i="21"/>
  <c r="DR27" i="15"/>
  <c r="DR80" i="15"/>
  <c r="AJ5" i="21"/>
  <c r="AJ6" i="21"/>
  <c r="DS27" i="15"/>
  <c r="DS80" i="15"/>
  <c r="AK5" i="21"/>
  <c r="AK6" i="21"/>
  <c r="DT27" i="15"/>
  <c r="DT80" i="15"/>
  <c r="AL5" i="21"/>
  <c r="AL6" i="21"/>
  <c r="DU27" i="15"/>
  <c r="DU80" i="15"/>
  <c r="AM5" i="21"/>
  <c r="AM6" i="21"/>
  <c r="DV27" i="15"/>
  <c r="DV80" i="15"/>
  <c r="AN5" i="21"/>
  <c r="AN6" i="21"/>
  <c r="DW27" i="15"/>
  <c r="DW80" i="15"/>
  <c r="AO5" i="21"/>
  <c r="AO6" i="21"/>
  <c r="DX27" i="15"/>
  <c r="DX80" i="15"/>
  <c r="AP5" i="21"/>
  <c r="AP6" i="21"/>
  <c r="DY27" i="15"/>
  <c r="DY80" i="15"/>
  <c r="AQ5" i="21"/>
  <c r="AQ6" i="21"/>
  <c r="DZ27" i="15"/>
  <c r="DZ80" i="15"/>
  <c r="AR5" i="21"/>
  <c r="AR6" i="21"/>
  <c r="EA27" i="15"/>
  <c r="EA80" i="15"/>
  <c r="AS5" i="21"/>
  <c r="AS6" i="21"/>
  <c r="EB27" i="15"/>
  <c r="EB80" i="15"/>
  <c r="AT5" i="21"/>
  <c r="AT6" i="21"/>
  <c r="EC27" i="15"/>
  <c r="EC80" i="15"/>
  <c r="AU5" i="21"/>
  <c r="AU6" i="21"/>
  <c r="ED27" i="15"/>
  <c r="ED80" i="15"/>
  <c r="AV5" i="21"/>
  <c r="AV6" i="21"/>
  <c r="EE27" i="15"/>
  <c r="EE80" i="15"/>
  <c r="AW5" i="21"/>
  <c r="AW6" i="21"/>
  <c r="AX5" i="21"/>
  <c r="AX6" i="21"/>
  <c r="AY5" i="21"/>
  <c r="AY6" i="21"/>
  <c r="AZ5" i="21"/>
  <c r="AZ6" i="21"/>
  <c r="BA5" i="21"/>
  <c r="BA6" i="21"/>
  <c r="BB5" i="21"/>
  <c r="BB6" i="21"/>
  <c r="BC5" i="21"/>
  <c r="BC6" i="21"/>
  <c r="BD5" i="21"/>
  <c r="BD6" i="21"/>
  <c r="BE5" i="21"/>
  <c r="BE6" i="21"/>
  <c r="BF5" i="21"/>
  <c r="BF6" i="21"/>
  <c r="BG5" i="21"/>
  <c r="BG6" i="21"/>
  <c r="BH5" i="21"/>
  <c r="BH6" i="21"/>
  <c r="BI5" i="21"/>
  <c r="BI6" i="21"/>
  <c r="BJ5" i="21"/>
  <c r="BJ6" i="21"/>
  <c r="BK5" i="21"/>
  <c r="BK6" i="21"/>
  <c r="BL5" i="21"/>
  <c r="BL6" i="21"/>
  <c r="BM5" i="21"/>
  <c r="BM6" i="21"/>
  <c r="BN5" i="21"/>
  <c r="BN6" i="21"/>
  <c r="BO5" i="21"/>
  <c r="BO6" i="21"/>
  <c r="BP5" i="21"/>
  <c r="BP6" i="21"/>
  <c r="BQ5" i="21"/>
  <c r="BQ6" i="21"/>
  <c r="BR5" i="21"/>
  <c r="BR6" i="21"/>
  <c r="BS5" i="21"/>
  <c r="BS6" i="21"/>
  <c r="BT5" i="21"/>
  <c r="BT6" i="21"/>
  <c r="U6" i="21"/>
  <c r="AK18" i="20"/>
  <c r="AM18" i="20"/>
  <c r="DE29" i="15"/>
  <c r="DE82" i="15"/>
  <c r="N8" i="21"/>
  <c r="O8" i="21"/>
  <c r="L8" i="21"/>
  <c r="Q8" i="21"/>
  <c r="W8" i="21"/>
  <c r="DF29" i="15"/>
  <c r="DF82" i="15"/>
  <c r="X8" i="21"/>
  <c r="DG29" i="15"/>
  <c r="DG82" i="15"/>
  <c r="Y8" i="21"/>
  <c r="DH29" i="15"/>
  <c r="DH82" i="15"/>
  <c r="Z8" i="21"/>
  <c r="DI29" i="15"/>
  <c r="DI82" i="15"/>
  <c r="AA8" i="21"/>
  <c r="DJ29" i="15"/>
  <c r="DJ82" i="15"/>
  <c r="AB8" i="21"/>
  <c r="DK29" i="15"/>
  <c r="DK82" i="15"/>
  <c r="AC8" i="21"/>
  <c r="DL29" i="15"/>
  <c r="DL82" i="15"/>
  <c r="AD8" i="21"/>
  <c r="DM29" i="15"/>
  <c r="DM82" i="15"/>
  <c r="AE8" i="21"/>
  <c r="DN29" i="15"/>
  <c r="DN82" i="15"/>
  <c r="AF8" i="21"/>
  <c r="DO29" i="15"/>
  <c r="DO82" i="15"/>
  <c r="AG8" i="21"/>
  <c r="DP29" i="15"/>
  <c r="DP82" i="15"/>
  <c r="AH8" i="21"/>
  <c r="DQ29" i="15"/>
  <c r="DQ82" i="15"/>
  <c r="AI8" i="21"/>
  <c r="DR29" i="15"/>
  <c r="DR82" i="15"/>
  <c r="AJ8" i="21"/>
  <c r="DS29" i="15"/>
  <c r="DS82" i="15"/>
  <c r="AK8" i="21"/>
  <c r="DT29" i="15"/>
  <c r="DT82" i="15"/>
  <c r="AL8" i="21"/>
  <c r="DU29" i="15"/>
  <c r="DU82" i="15"/>
  <c r="AM8" i="21"/>
  <c r="DV29" i="15"/>
  <c r="DV82" i="15"/>
  <c r="AN8" i="21"/>
  <c r="DW29" i="15"/>
  <c r="DW82" i="15"/>
  <c r="AO8" i="21"/>
  <c r="DX29" i="15"/>
  <c r="DX82" i="15"/>
  <c r="AP8" i="21"/>
  <c r="DY29" i="15"/>
  <c r="DY82" i="15"/>
  <c r="AQ8" i="21"/>
  <c r="DZ29" i="15"/>
  <c r="DZ82" i="15"/>
  <c r="AR8" i="21"/>
  <c r="EA29" i="15"/>
  <c r="EA82" i="15"/>
  <c r="AS8" i="21"/>
  <c r="EB29" i="15"/>
  <c r="EB82" i="15"/>
  <c r="AT8" i="21"/>
  <c r="EC29" i="15"/>
  <c r="EC82" i="15"/>
  <c r="AU8" i="21"/>
  <c r="AV8" i="21"/>
  <c r="AW8" i="21"/>
  <c r="AX8" i="21"/>
  <c r="AY8" i="21"/>
  <c r="AZ8" i="21"/>
  <c r="BA8" i="21"/>
  <c r="BB8" i="21"/>
  <c r="BC8" i="21"/>
  <c r="BD8" i="21"/>
  <c r="BE8" i="21"/>
  <c r="BF8" i="21"/>
  <c r="BG8" i="21"/>
  <c r="BH8" i="21"/>
  <c r="BI8" i="21"/>
  <c r="BJ8" i="21"/>
  <c r="BK8" i="21"/>
  <c r="BL8" i="21"/>
  <c r="BM8" i="21"/>
  <c r="BN8" i="21"/>
  <c r="BO8" i="21"/>
  <c r="BP8" i="21"/>
  <c r="BQ8" i="21"/>
  <c r="BR8" i="21"/>
  <c r="BS8" i="21"/>
  <c r="BT8" i="21"/>
  <c r="U8" i="21"/>
  <c r="AK20" i="20"/>
  <c r="AM20" i="20"/>
  <c r="N9" i="21"/>
  <c r="O9" i="21"/>
  <c r="L9" i="21"/>
  <c r="Q9" i="21"/>
  <c r="W9" i="21"/>
  <c r="X9" i="21"/>
  <c r="Y9" i="21"/>
  <c r="Z9" i="21"/>
  <c r="AA9" i="21"/>
  <c r="AB9" i="21"/>
  <c r="AC9" i="21"/>
  <c r="AD9" i="21"/>
  <c r="AE9" i="21"/>
  <c r="AF9" i="21"/>
  <c r="AG9" i="21"/>
  <c r="AH9" i="21"/>
  <c r="AI9" i="21"/>
  <c r="AJ9" i="21"/>
  <c r="AK9" i="21"/>
  <c r="AL9" i="21"/>
  <c r="AM9" i="21"/>
  <c r="AN9" i="21"/>
  <c r="AO9" i="21"/>
  <c r="AP9" i="21"/>
  <c r="AQ9" i="21"/>
  <c r="AR9" i="21"/>
  <c r="AS9" i="21"/>
  <c r="AT9" i="21"/>
  <c r="AU9" i="21"/>
  <c r="AV9" i="21"/>
  <c r="AW9" i="21"/>
  <c r="AX9" i="21"/>
  <c r="AY9" i="21"/>
  <c r="AZ9" i="21"/>
  <c r="BA9" i="21"/>
  <c r="BB9" i="21"/>
  <c r="BC9" i="21"/>
  <c r="BD9" i="21"/>
  <c r="BE9" i="21"/>
  <c r="BF9" i="21"/>
  <c r="BG9" i="21"/>
  <c r="BH9" i="21"/>
  <c r="BI9" i="21"/>
  <c r="BJ9" i="21"/>
  <c r="BK9" i="21"/>
  <c r="BL9" i="21"/>
  <c r="BM9" i="21"/>
  <c r="BN9" i="21"/>
  <c r="BO9" i="21"/>
  <c r="BP9" i="21"/>
  <c r="BQ9" i="21"/>
  <c r="BR9" i="21"/>
  <c r="BS9" i="21"/>
  <c r="BT9" i="21"/>
  <c r="U9" i="21"/>
  <c r="AK21" i="20"/>
  <c r="AM21" i="20"/>
  <c r="DE17" i="15"/>
  <c r="DE70" i="15"/>
  <c r="N10" i="21"/>
  <c r="O10" i="21"/>
  <c r="L10" i="21"/>
  <c r="Q10" i="21"/>
  <c r="W10" i="21"/>
  <c r="DF17" i="15"/>
  <c r="DF70" i="15"/>
  <c r="X10" i="21"/>
  <c r="DG17" i="15"/>
  <c r="DG70" i="15"/>
  <c r="Y10" i="21"/>
  <c r="DH17" i="15"/>
  <c r="DH70" i="15"/>
  <c r="Z10" i="21"/>
  <c r="DI17" i="15"/>
  <c r="DI70" i="15"/>
  <c r="AA10" i="21"/>
  <c r="DJ17" i="15"/>
  <c r="DJ70" i="15"/>
  <c r="AB10" i="21"/>
  <c r="DK17" i="15"/>
  <c r="DK70" i="15"/>
  <c r="AC10" i="21"/>
  <c r="DL17" i="15"/>
  <c r="DL70" i="15"/>
  <c r="AD10" i="21"/>
  <c r="DM17" i="15"/>
  <c r="DM70" i="15"/>
  <c r="AE10" i="21"/>
  <c r="DN17" i="15"/>
  <c r="DN70" i="15"/>
  <c r="AF10" i="21"/>
  <c r="DO17" i="15"/>
  <c r="DO70" i="15"/>
  <c r="AG10" i="21"/>
  <c r="DP17" i="15"/>
  <c r="DP70" i="15"/>
  <c r="AH10" i="21"/>
  <c r="DQ17" i="15"/>
  <c r="DQ70" i="15"/>
  <c r="AI10" i="21"/>
  <c r="DR17" i="15"/>
  <c r="DR70" i="15"/>
  <c r="AJ10" i="21"/>
  <c r="DS17" i="15"/>
  <c r="DS70" i="15"/>
  <c r="AK10" i="21"/>
  <c r="DT17" i="15"/>
  <c r="DT70" i="15"/>
  <c r="AL10" i="21"/>
  <c r="DU17" i="15"/>
  <c r="DU70" i="15"/>
  <c r="AM10" i="21"/>
  <c r="DV17" i="15"/>
  <c r="DV70" i="15"/>
  <c r="AN10" i="21"/>
  <c r="DW17" i="15"/>
  <c r="DW70" i="15"/>
  <c r="AO10" i="21"/>
  <c r="DX17" i="15"/>
  <c r="DX70" i="15"/>
  <c r="AP10" i="21"/>
  <c r="DY17" i="15"/>
  <c r="DY70" i="15"/>
  <c r="AQ10" i="21"/>
  <c r="DZ17" i="15"/>
  <c r="DZ70" i="15"/>
  <c r="AR10" i="21"/>
  <c r="EA17" i="15"/>
  <c r="EA70" i="15"/>
  <c r="AS10" i="21"/>
  <c r="EB17" i="15"/>
  <c r="EB70" i="15"/>
  <c r="AT10" i="21"/>
  <c r="EC17" i="15"/>
  <c r="EC70" i="15"/>
  <c r="AU10" i="21"/>
  <c r="ED17" i="15"/>
  <c r="ED70" i="15"/>
  <c r="AV10" i="21"/>
  <c r="EE17" i="15"/>
  <c r="EE70" i="15"/>
  <c r="AW10" i="21"/>
  <c r="EF17" i="15"/>
  <c r="EF70" i="15"/>
  <c r="AX10" i="21"/>
  <c r="EG17" i="15"/>
  <c r="EG70" i="15"/>
  <c r="AY10" i="21"/>
  <c r="EH17" i="15"/>
  <c r="EH70" i="15"/>
  <c r="AZ10" i="21"/>
  <c r="EI17" i="15"/>
  <c r="EI70" i="15"/>
  <c r="BA10" i="21"/>
  <c r="EJ17" i="15"/>
  <c r="EJ70" i="15"/>
  <c r="BB10" i="21"/>
  <c r="EK17" i="15"/>
  <c r="EK70" i="15"/>
  <c r="BC10" i="21"/>
  <c r="EL17" i="15"/>
  <c r="EL70" i="15"/>
  <c r="BD10" i="21"/>
  <c r="EM17" i="15"/>
  <c r="EM70" i="15"/>
  <c r="BE10" i="21"/>
  <c r="EN17" i="15"/>
  <c r="EN70" i="15"/>
  <c r="BF10" i="21"/>
  <c r="EO17" i="15"/>
  <c r="EO70" i="15"/>
  <c r="BG10" i="21"/>
  <c r="BH10" i="21"/>
  <c r="BI10" i="21"/>
  <c r="BJ10" i="21"/>
  <c r="BK10" i="21"/>
  <c r="BL10" i="21"/>
  <c r="BM10" i="21"/>
  <c r="BN10" i="21"/>
  <c r="BO10" i="21"/>
  <c r="BP10" i="21"/>
  <c r="BQ10" i="21"/>
  <c r="BR10" i="21"/>
  <c r="BS10" i="21"/>
  <c r="BT10" i="21"/>
  <c r="U10" i="21"/>
  <c r="AK22" i="20"/>
  <c r="AM22" i="20"/>
  <c r="N12" i="21"/>
  <c r="O12" i="21"/>
  <c r="L12" i="21"/>
  <c r="Q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AP12" i="21"/>
  <c r="AQ12" i="21"/>
  <c r="AR12" i="21"/>
  <c r="AS12" i="21"/>
  <c r="AT12" i="21"/>
  <c r="AU12" i="21"/>
  <c r="AV12" i="21"/>
  <c r="AW12" i="21"/>
  <c r="AX12" i="21"/>
  <c r="AY12" i="21"/>
  <c r="AZ12" i="21"/>
  <c r="BA12" i="21"/>
  <c r="BB12" i="21"/>
  <c r="BC12" i="21"/>
  <c r="BD12" i="21"/>
  <c r="BE12" i="21"/>
  <c r="BF12" i="21"/>
  <c r="BG12" i="21"/>
  <c r="BH12" i="21"/>
  <c r="BI12" i="21"/>
  <c r="BJ12" i="21"/>
  <c r="BK12" i="21"/>
  <c r="BL12" i="21"/>
  <c r="BM12" i="21"/>
  <c r="BN12" i="21"/>
  <c r="BO12" i="21"/>
  <c r="BP12" i="21"/>
  <c r="BQ12" i="21"/>
  <c r="BR12" i="21"/>
  <c r="BS12" i="21"/>
  <c r="BT12" i="21"/>
  <c r="U12" i="21"/>
  <c r="AK24" i="20"/>
  <c r="AM24" i="20"/>
  <c r="DE35" i="15"/>
  <c r="DE88" i="15"/>
  <c r="N13" i="21"/>
  <c r="O13" i="21"/>
  <c r="L13" i="21"/>
  <c r="Q13" i="21"/>
  <c r="W13" i="21"/>
  <c r="DF35" i="15"/>
  <c r="DF88" i="15"/>
  <c r="X13" i="21"/>
  <c r="DG35" i="15"/>
  <c r="DG88" i="15"/>
  <c r="Y13" i="21"/>
  <c r="DH35" i="15"/>
  <c r="DH88" i="15"/>
  <c r="Z13" i="21"/>
  <c r="DI35" i="15"/>
  <c r="DI88" i="15"/>
  <c r="AA13" i="21"/>
  <c r="DJ35" i="15"/>
  <c r="DJ88" i="15"/>
  <c r="AB13" i="21"/>
  <c r="DK35" i="15"/>
  <c r="DK88" i="15"/>
  <c r="AC13" i="21"/>
  <c r="DL35" i="15"/>
  <c r="DL88" i="15"/>
  <c r="AD13" i="21"/>
  <c r="DM35" i="15"/>
  <c r="DM88" i="15"/>
  <c r="AE13" i="21"/>
  <c r="DN35" i="15"/>
  <c r="DN88" i="15"/>
  <c r="AF13" i="21"/>
  <c r="DO35" i="15"/>
  <c r="DO88" i="15"/>
  <c r="AG13" i="21"/>
  <c r="DP35" i="15"/>
  <c r="DP88" i="15"/>
  <c r="AH13" i="21"/>
  <c r="DQ35" i="15"/>
  <c r="DQ88" i="15"/>
  <c r="AI13" i="21"/>
  <c r="DR35" i="15"/>
  <c r="DR88" i="15"/>
  <c r="AJ13" i="21"/>
  <c r="DS35" i="15"/>
  <c r="DS88" i="15"/>
  <c r="AK13" i="21"/>
  <c r="DT35" i="15"/>
  <c r="DT88" i="15"/>
  <c r="AL13" i="21"/>
  <c r="DU35" i="15"/>
  <c r="DU88" i="15"/>
  <c r="AM13" i="21"/>
  <c r="DV35" i="15"/>
  <c r="DV88" i="15"/>
  <c r="AN13" i="21"/>
  <c r="DW35" i="15"/>
  <c r="DW88" i="15"/>
  <c r="AO13" i="21"/>
  <c r="AP13" i="21"/>
  <c r="AQ13" i="21"/>
  <c r="AR13" i="21"/>
  <c r="AS13" i="21"/>
  <c r="AT13" i="21"/>
  <c r="AU13" i="21"/>
  <c r="AV13" i="21"/>
  <c r="AW13" i="21"/>
  <c r="AX13" i="21"/>
  <c r="AY13" i="21"/>
  <c r="AZ13" i="21"/>
  <c r="BA13" i="21"/>
  <c r="BB13" i="21"/>
  <c r="BC13" i="21"/>
  <c r="BD13" i="21"/>
  <c r="BE13" i="21"/>
  <c r="BF13" i="21"/>
  <c r="BG13" i="21"/>
  <c r="BH13" i="21"/>
  <c r="BI13" i="21"/>
  <c r="BJ13" i="21"/>
  <c r="BK13" i="21"/>
  <c r="BL13" i="21"/>
  <c r="BM13" i="21"/>
  <c r="BN13" i="21"/>
  <c r="BO13" i="21"/>
  <c r="BP13" i="21"/>
  <c r="BQ13" i="21"/>
  <c r="BR13" i="21"/>
  <c r="BS13" i="21"/>
  <c r="BT13" i="21"/>
  <c r="U13" i="21"/>
  <c r="AK25" i="20"/>
  <c r="AM25" i="20"/>
  <c r="DE21" i="15"/>
  <c r="DE74" i="15"/>
  <c r="N15" i="21"/>
  <c r="O15" i="21"/>
  <c r="L15" i="21"/>
  <c r="Q15" i="21"/>
  <c r="W15" i="21"/>
  <c r="DF21" i="15"/>
  <c r="DF74" i="15"/>
  <c r="X15" i="21"/>
  <c r="DG21" i="15"/>
  <c r="DG74" i="15"/>
  <c r="Y15" i="21"/>
  <c r="DH21" i="15"/>
  <c r="DH74" i="15"/>
  <c r="Z15" i="21"/>
  <c r="DI21" i="15"/>
  <c r="DI74" i="15"/>
  <c r="AA15" i="21"/>
  <c r="DJ21" i="15"/>
  <c r="DJ74" i="15"/>
  <c r="AB15" i="21"/>
  <c r="DK21" i="15"/>
  <c r="DK74" i="15"/>
  <c r="AC15" i="21"/>
  <c r="DL21" i="15"/>
  <c r="DL74" i="15"/>
  <c r="AD15" i="21"/>
  <c r="DM21" i="15"/>
  <c r="DM74" i="15"/>
  <c r="AE15" i="21"/>
  <c r="DN21" i="15"/>
  <c r="DN74" i="15"/>
  <c r="AF15" i="21"/>
  <c r="DO21" i="15"/>
  <c r="DO74" i="15"/>
  <c r="AG15" i="21"/>
  <c r="DP21" i="15"/>
  <c r="DP74" i="15"/>
  <c r="AH15" i="21"/>
  <c r="DQ21" i="15"/>
  <c r="DQ74" i="15"/>
  <c r="AI15" i="21"/>
  <c r="DR21" i="15"/>
  <c r="DR74" i="15"/>
  <c r="AJ15" i="21"/>
  <c r="DS21" i="15"/>
  <c r="DS74" i="15"/>
  <c r="AK15" i="21"/>
  <c r="DT21" i="15"/>
  <c r="DT74" i="15"/>
  <c r="AL15" i="21"/>
  <c r="DU21" i="15"/>
  <c r="DU74" i="15"/>
  <c r="AM15" i="21"/>
  <c r="DV21" i="15"/>
  <c r="DV74" i="15"/>
  <c r="AN15" i="21"/>
  <c r="DW21" i="15"/>
  <c r="DW74" i="15"/>
  <c r="AO15" i="21"/>
  <c r="DX21" i="15"/>
  <c r="DX74" i="15"/>
  <c r="AP15" i="21"/>
  <c r="DY21" i="15"/>
  <c r="DY74" i="15"/>
  <c r="AQ15" i="21"/>
  <c r="DZ21" i="15"/>
  <c r="DZ74" i="15"/>
  <c r="AR15" i="21"/>
  <c r="EA21" i="15"/>
  <c r="EA74" i="15"/>
  <c r="AS15" i="21"/>
  <c r="EB21" i="15"/>
  <c r="EB74" i="15"/>
  <c r="AT15" i="21"/>
  <c r="EC21" i="15"/>
  <c r="EC74" i="15"/>
  <c r="AU15" i="21"/>
  <c r="ED21" i="15"/>
  <c r="ED74" i="15"/>
  <c r="AV15" i="21"/>
  <c r="EE21" i="15"/>
  <c r="EE74" i="15"/>
  <c r="AW15" i="21"/>
  <c r="EF21" i="15"/>
  <c r="EF74" i="15"/>
  <c r="AX15" i="21"/>
  <c r="EG21" i="15"/>
  <c r="EG74" i="15"/>
  <c r="AY15" i="21"/>
  <c r="EH21" i="15"/>
  <c r="EH74" i="15"/>
  <c r="AZ15" i="21"/>
  <c r="EI21" i="15"/>
  <c r="EI74" i="15"/>
  <c r="BA15" i="21"/>
  <c r="EJ21" i="15"/>
  <c r="EJ74" i="15"/>
  <c r="BB15" i="21"/>
  <c r="EK21" i="15"/>
  <c r="EK74" i="15"/>
  <c r="BC15" i="21"/>
  <c r="BD15" i="21"/>
  <c r="BE15" i="21"/>
  <c r="BF15" i="21"/>
  <c r="BG15" i="21"/>
  <c r="BH15" i="21"/>
  <c r="BI15" i="21"/>
  <c r="BJ15" i="21"/>
  <c r="BK15" i="21"/>
  <c r="BL15" i="21"/>
  <c r="BM15" i="21"/>
  <c r="BN15" i="21"/>
  <c r="BO15" i="21"/>
  <c r="BP15" i="21"/>
  <c r="BQ15" i="21"/>
  <c r="BR15" i="21"/>
  <c r="BS15" i="21"/>
  <c r="BT15" i="21"/>
  <c r="U15" i="21"/>
  <c r="AK27" i="20"/>
  <c r="AM27" i="20"/>
  <c r="DE9" i="15"/>
  <c r="DE62" i="15"/>
  <c r="N16" i="21"/>
  <c r="O16" i="21"/>
  <c r="L16" i="21"/>
  <c r="Q16" i="21"/>
  <c r="W16" i="21"/>
  <c r="DF9" i="15"/>
  <c r="DF62" i="15"/>
  <c r="X16" i="21"/>
  <c r="DG9" i="15"/>
  <c r="DG62" i="15"/>
  <c r="Y16" i="21"/>
  <c r="DH9" i="15"/>
  <c r="DH62" i="15"/>
  <c r="Z16" i="21"/>
  <c r="DI9" i="15"/>
  <c r="DI62" i="15"/>
  <c r="AA16" i="21"/>
  <c r="DJ9" i="15"/>
  <c r="DJ62" i="15"/>
  <c r="AB16" i="21"/>
  <c r="DK9" i="15"/>
  <c r="DK62" i="15"/>
  <c r="AC16" i="21"/>
  <c r="DL9" i="15"/>
  <c r="DL62" i="15"/>
  <c r="AD16" i="21"/>
  <c r="DM9" i="15"/>
  <c r="DM62" i="15"/>
  <c r="AE16" i="21"/>
  <c r="DN9" i="15"/>
  <c r="DN62" i="15"/>
  <c r="AF16" i="21"/>
  <c r="DO9" i="15"/>
  <c r="DO62" i="15"/>
  <c r="AG16" i="21"/>
  <c r="DP9" i="15"/>
  <c r="DP62" i="15"/>
  <c r="AH16" i="21"/>
  <c r="DQ9" i="15"/>
  <c r="DQ62" i="15"/>
  <c r="AI16" i="21"/>
  <c r="DR9" i="15"/>
  <c r="DR62" i="15"/>
  <c r="AJ16" i="21"/>
  <c r="DS9" i="15"/>
  <c r="DS62" i="15"/>
  <c r="AK16" i="21"/>
  <c r="DT9" i="15"/>
  <c r="DT62" i="15"/>
  <c r="AL16" i="21"/>
  <c r="DU9" i="15"/>
  <c r="DU62" i="15"/>
  <c r="AM16" i="21"/>
  <c r="DV9" i="15"/>
  <c r="DV62" i="15"/>
  <c r="AN16" i="21"/>
  <c r="DW9" i="15"/>
  <c r="DW62" i="15"/>
  <c r="AO16" i="21"/>
  <c r="DX9" i="15"/>
  <c r="DX62" i="15"/>
  <c r="AP16" i="21"/>
  <c r="DY9" i="15"/>
  <c r="DY62" i="15"/>
  <c r="AQ16" i="21"/>
  <c r="DZ9" i="15"/>
  <c r="DZ62" i="15"/>
  <c r="AR16" i="21"/>
  <c r="EA9" i="15"/>
  <c r="EA62" i="15"/>
  <c r="AS16" i="21"/>
  <c r="EB9" i="15"/>
  <c r="EB62" i="15"/>
  <c r="AT16" i="21"/>
  <c r="EC9" i="15"/>
  <c r="EC62" i="15"/>
  <c r="AU16" i="21"/>
  <c r="ED9" i="15"/>
  <c r="ED62" i="15"/>
  <c r="AV16" i="21"/>
  <c r="EE9" i="15"/>
  <c r="EE62" i="15"/>
  <c r="AW16" i="21"/>
  <c r="EF9" i="15"/>
  <c r="EF62" i="15"/>
  <c r="AX16" i="21"/>
  <c r="EG9" i="15"/>
  <c r="EG62" i="15"/>
  <c r="AY16" i="21"/>
  <c r="EH9" i="15"/>
  <c r="EH62" i="15"/>
  <c r="AZ16" i="21"/>
  <c r="EI9" i="15"/>
  <c r="EI62" i="15"/>
  <c r="BA16" i="21"/>
  <c r="EJ9" i="15"/>
  <c r="EJ62" i="15"/>
  <c r="BB16" i="21"/>
  <c r="EK9" i="15"/>
  <c r="EK62" i="15"/>
  <c r="BC16" i="21"/>
  <c r="EL9" i="15"/>
  <c r="EL62" i="15"/>
  <c r="BD16" i="21"/>
  <c r="EM9" i="15"/>
  <c r="EM62" i="15"/>
  <c r="BE16" i="21"/>
  <c r="EN9" i="15"/>
  <c r="EN62" i="15"/>
  <c r="BF16" i="21"/>
  <c r="EO9" i="15"/>
  <c r="EO62" i="15"/>
  <c r="BG16" i="21"/>
  <c r="EP9" i="15"/>
  <c r="EP62" i="15"/>
  <c r="BH16" i="21"/>
  <c r="EQ9" i="15"/>
  <c r="EQ62" i="15"/>
  <c r="BI16" i="21"/>
  <c r="ER9" i="15"/>
  <c r="ER62" i="15"/>
  <c r="BJ16" i="21"/>
  <c r="ES9" i="15"/>
  <c r="ES62" i="15"/>
  <c r="BK16" i="21"/>
  <c r="ET9" i="15"/>
  <c r="ET62" i="15"/>
  <c r="BL16" i="21"/>
  <c r="EU9" i="15"/>
  <c r="EU62" i="15"/>
  <c r="BM16" i="21"/>
  <c r="EV9" i="15"/>
  <c r="EV62" i="15"/>
  <c r="BN16" i="21"/>
  <c r="AU2" i="15"/>
  <c r="EW9" i="15"/>
  <c r="EW62" i="15"/>
  <c r="BO16" i="21"/>
  <c r="BP16" i="21"/>
  <c r="BQ16" i="21"/>
  <c r="BR16" i="21"/>
  <c r="BS16" i="21"/>
  <c r="BT16" i="21"/>
  <c r="U16" i="21"/>
  <c r="AK28" i="20"/>
  <c r="AM28" i="20"/>
  <c r="DE24" i="15"/>
  <c r="DE77" i="15"/>
  <c r="N17" i="21"/>
  <c r="O17" i="21"/>
  <c r="L17" i="21"/>
  <c r="Q17" i="21"/>
  <c r="W17" i="21"/>
  <c r="DF24" i="15"/>
  <c r="DF77" i="15"/>
  <c r="X17" i="21"/>
  <c r="DG24" i="15"/>
  <c r="DG77" i="15"/>
  <c r="Y17" i="21"/>
  <c r="DH24" i="15"/>
  <c r="DH77" i="15"/>
  <c r="Z17" i="21"/>
  <c r="DI24" i="15"/>
  <c r="DI77" i="15"/>
  <c r="AA17" i="21"/>
  <c r="DJ24" i="15"/>
  <c r="DJ77" i="15"/>
  <c r="AB17" i="21"/>
  <c r="DK24" i="15"/>
  <c r="DK77" i="15"/>
  <c r="AC17" i="21"/>
  <c r="DL24" i="15"/>
  <c r="DL77" i="15"/>
  <c r="AD17" i="21"/>
  <c r="DM24" i="15"/>
  <c r="DM77" i="15"/>
  <c r="AE17" i="21"/>
  <c r="DN24" i="15"/>
  <c r="DN77" i="15"/>
  <c r="AF17" i="21"/>
  <c r="DO24" i="15"/>
  <c r="DO77" i="15"/>
  <c r="AG17" i="21"/>
  <c r="DP24" i="15"/>
  <c r="DP77" i="15"/>
  <c r="AH17" i="21"/>
  <c r="DQ24" i="15"/>
  <c r="DQ77" i="15"/>
  <c r="AI17" i="21"/>
  <c r="DR24" i="15"/>
  <c r="DR77" i="15"/>
  <c r="AJ17" i="21"/>
  <c r="DS24" i="15"/>
  <c r="DS77" i="15"/>
  <c r="AK17" i="21"/>
  <c r="DT24" i="15"/>
  <c r="DT77" i="15"/>
  <c r="AL17" i="21"/>
  <c r="DU24" i="15"/>
  <c r="DU77" i="15"/>
  <c r="AM17" i="21"/>
  <c r="DV24" i="15"/>
  <c r="DV77" i="15"/>
  <c r="AN17" i="21"/>
  <c r="DW24" i="15"/>
  <c r="DW77" i="15"/>
  <c r="AO17" i="21"/>
  <c r="DX24" i="15"/>
  <c r="DX77" i="15"/>
  <c r="AP17" i="21"/>
  <c r="DY24" i="15"/>
  <c r="DY77" i="15"/>
  <c r="AQ17" i="21"/>
  <c r="DZ24" i="15"/>
  <c r="DZ77" i="15"/>
  <c r="AR17" i="21"/>
  <c r="EA24" i="15"/>
  <c r="EA77" i="15"/>
  <c r="AS17" i="21"/>
  <c r="EB24" i="15"/>
  <c r="EB77" i="15"/>
  <c r="AT17" i="21"/>
  <c r="EC24" i="15"/>
  <c r="EC77" i="15"/>
  <c r="AU17" i="21"/>
  <c r="ED24" i="15"/>
  <c r="ED77" i="15"/>
  <c r="AV17" i="21"/>
  <c r="EE24" i="15"/>
  <c r="EE77" i="15"/>
  <c r="AW17" i="21"/>
  <c r="EF24" i="15"/>
  <c r="EF77" i="15"/>
  <c r="AX17" i="21"/>
  <c r="EG24" i="15"/>
  <c r="EG77" i="15"/>
  <c r="AY17" i="21"/>
  <c r="EH24" i="15"/>
  <c r="EH77" i="15"/>
  <c r="AZ17" i="21"/>
  <c r="BA17" i="21"/>
  <c r="BB17" i="21"/>
  <c r="BC17" i="21"/>
  <c r="BD17" i="21"/>
  <c r="BE17" i="21"/>
  <c r="BF17" i="21"/>
  <c r="BG17" i="21"/>
  <c r="BH17" i="21"/>
  <c r="BI17" i="21"/>
  <c r="BJ17" i="21"/>
  <c r="BK17" i="21"/>
  <c r="BL17" i="21"/>
  <c r="BM17" i="21"/>
  <c r="BN17" i="21"/>
  <c r="BO17" i="21"/>
  <c r="BP17" i="21"/>
  <c r="BQ17" i="21"/>
  <c r="BR17" i="21"/>
  <c r="BS17" i="21"/>
  <c r="BT17" i="21"/>
  <c r="U17" i="21"/>
  <c r="AK29" i="20"/>
  <c r="AM29" i="20"/>
  <c r="N18" i="21"/>
  <c r="O18" i="21"/>
  <c r="L18" i="21"/>
  <c r="Q18" i="21"/>
  <c r="W18" i="21"/>
  <c r="X18" i="21"/>
  <c r="Y18" i="21"/>
  <c r="Z18" i="21"/>
  <c r="AA18" i="21"/>
  <c r="AB18" i="21"/>
  <c r="AC18" i="21"/>
  <c r="AD18" i="21"/>
  <c r="AE18" i="21"/>
  <c r="AF18" i="21"/>
  <c r="AG18" i="21"/>
  <c r="AH18" i="21"/>
  <c r="AI18" i="21"/>
  <c r="AJ18" i="21"/>
  <c r="AK18" i="21"/>
  <c r="AL18" i="21"/>
  <c r="AM18" i="21"/>
  <c r="AN18" i="21"/>
  <c r="AO18" i="21"/>
  <c r="AP18" i="21"/>
  <c r="AQ18" i="21"/>
  <c r="AR18" i="21"/>
  <c r="AS18" i="21"/>
  <c r="AT18" i="21"/>
  <c r="AU18" i="21"/>
  <c r="AV18" i="21"/>
  <c r="AW18" i="21"/>
  <c r="AX18" i="21"/>
  <c r="AY18" i="21"/>
  <c r="AZ18" i="21"/>
  <c r="BA18" i="21"/>
  <c r="BB18" i="21"/>
  <c r="BC18" i="21"/>
  <c r="BD18" i="21"/>
  <c r="BE18" i="21"/>
  <c r="BF18" i="21"/>
  <c r="BG18" i="21"/>
  <c r="BH18" i="21"/>
  <c r="BI18" i="21"/>
  <c r="BJ18" i="21"/>
  <c r="BK18" i="21"/>
  <c r="BL18" i="21"/>
  <c r="BM18" i="21"/>
  <c r="BN18" i="21"/>
  <c r="BO18" i="21"/>
  <c r="BP18" i="21"/>
  <c r="BQ18" i="21"/>
  <c r="BR18" i="21"/>
  <c r="BS18" i="21"/>
  <c r="BT18" i="21"/>
  <c r="U18" i="21"/>
  <c r="AK30" i="20"/>
  <c r="AM30" i="20"/>
  <c r="DE16" i="15"/>
  <c r="DE69" i="15"/>
  <c r="N19" i="21"/>
  <c r="O19" i="21"/>
  <c r="L19" i="21"/>
  <c r="Q19" i="21"/>
  <c r="W19" i="21"/>
  <c r="DF16" i="15"/>
  <c r="DF69" i="15"/>
  <c r="X19" i="21"/>
  <c r="DG16" i="15"/>
  <c r="DG69" i="15"/>
  <c r="Y19" i="21"/>
  <c r="DH16" i="15"/>
  <c r="DH69" i="15"/>
  <c r="Z19" i="21"/>
  <c r="DI16" i="15"/>
  <c r="DI69" i="15"/>
  <c r="AA19" i="21"/>
  <c r="DJ16" i="15"/>
  <c r="DJ69" i="15"/>
  <c r="AB19" i="21"/>
  <c r="DK16" i="15"/>
  <c r="DK69" i="15"/>
  <c r="AC19" i="21"/>
  <c r="DL16" i="15"/>
  <c r="DL69" i="15"/>
  <c r="AD19" i="21"/>
  <c r="DM16" i="15"/>
  <c r="DM69" i="15"/>
  <c r="AE19" i="21"/>
  <c r="DN16" i="15"/>
  <c r="DN69" i="15"/>
  <c r="AF19" i="21"/>
  <c r="DO16" i="15"/>
  <c r="DO69" i="15"/>
  <c r="AG19" i="21"/>
  <c r="DP16" i="15"/>
  <c r="DP69" i="15"/>
  <c r="AH19" i="21"/>
  <c r="DQ16" i="15"/>
  <c r="DQ69" i="15"/>
  <c r="AI19" i="21"/>
  <c r="DR16" i="15"/>
  <c r="DR69" i="15"/>
  <c r="AJ19" i="21"/>
  <c r="DS16" i="15"/>
  <c r="DS69" i="15"/>
  <c r="AK19" i="21"/>
  <c r="DT16" i="15"/>
  <c r="DT69" i="15"/>
  <c r="AL19" i="21"/>
  <c r="DU16" i="15"/>
  <c r="DU69" i="15"/>
  <c r="AM19" i="21"/>
  <c r="DV16" i="15"/>
  <c r="DV69" i="15"/>
  <c r="AN19" i="21"/>
  <c r="DW16" i="15"/>
  <c r="DW69" i="15"/>
  <c r="AO19" i="21"/>
  <c r="DX16" i="15"/>
  <c r="DX69" i="15"/>
  <c r="AP19" i="21"/>
  <c r="DY16" i="15"/>
  <c r="DY69" i="15"/>
  <c r="AQ19" i="21"/>
  <c r="DZ16" i="15"/>
  <c r="DZ69" i="15"/>
  <c r="AR19" i="21"/>
  <c r="EA16" i="15"/>
  <c r="EA69" i="15"/>
  <c r="AS19" i="21"/>
  <c r="EB16" i="15"/>
  <c r="EB69" i="15"/>
  <c r="AT19" i="21"/>
  <c r="EC16" i="15"/>
  <c r="EC69" i="15"/>
  <c r="AU19" i="21"/>
  <c r="ED16" i="15"/>
  <c r="ED69" i="15"/>
  <c r="AV19" i="21"/>
  <c r="EE16" i="15"/>
  <c r="EE69" i="15"/>
  <c r="AW19" i="21"/>
  <c r="EF16" i="15"/>
  <c r="EF69" i="15"/>
  <c r="AX19" i="21"/>
  <c r="EG16" i="15"/>
  <c r="EG69" i="15"/>
  <c r="AY19" i="21"/>
  <c r="EH16" i="15"/>
  <c r="EH69" i="15"/>
  <c r="AZ19" i="21"/>
  <c r="EI16" i="15"/>
  <c r="EI69" i="15"/>
  <c r="BA19" i="21"/>
  <c r="EJ16" i="15"/>
  <c r="EJ69" i="15"/>
  <c r="BB19" i="21"/>
  <c r="EK16" i="15"/>
  <c r="EK69" i="15"/>
  <c r="BC19" i="21"/>
  <c r="EL16" i="15"/>
  <c r="EL69" i="15"/>
  <c r="BD19" i="21"/>
  <c r="EM16" i="15"/>
  <c r="EM69" i="15"/>
  <c r="BE19" i="21"/>
  <c r="EN16" i="15"/>
  <c r="EN69" i="15"/>
  <c r="BF19" i="21"/>
  <c r="EO16" i="15"/>
  <c r="EO69" i="15"/>
  <c r="BG19" i="21"/>
  <c r="EP16" i="15"/>
  <c r="EP69" i="15"/>
  <c r="BH19" i="21"/>
  <c r="BI19" i="21"/>
  <c r="BJ19" i="21"/>
  <c r="BK19" i="21"/>
  <c r="BL19" i="21"/>
  <c r="BM19" i="21"/>
  <c r="BN19" i="21"/>
  <c r="BO19" i="21"/>
  <c r="BP19" i="21"/>
  <c r="BQ19" i="21"/>
  <c r="BR19" i="21"/>
  <c r="BS19" i="21"/>
  <c r="BT19" i="21"/>
  <c r="U19" i="21"/>
  <c r="AK31" i="20"/>
  <c r="AM31" i="20"/>
  <c r="DE26" i="15"/>
  <c r="DE79" i="15"/>
  <c r="N20" i="21"/>
  <c r="O20" i="21"/>
  <c r="L20" i="21"/>
  <c r="Q20" i="21"/>
  <c r="W20" i="21"/>
  <c r="DF26" i="15"/>
  <c r="DF79" i="15"/>
  <c r="X20" i="21"/>
  <c r="DG26" i="15"/>
  <c r="DG79" i="15"/>
  <c r="Y20" i="21"/>
  <c r="DH26" i="15"/>
  <c r="DH79" i="15"/>
  <c r="Z20" i="21"/>
  <c r="DI26" i="15"/>
  <c r="DI79" i="15"/>
  <c r="AA20" i="21"/>
  <c r="DJ26" i="15"/>
  <c r="DJ79" i="15"/>
  <c r="AB20" i="21"/>
  <c r="DK26" i="15"/>
  <c r="DK79" i="15"/>
  <c r="AC20" i="21"/>
  <c r="DL26" i="15"/>
  <c r="DL79" i="15"/>
  <c r="AD20" i="21"/>
  <c r="DM26" i="15"/>
  <c r="DM79" i="15"/>
  <c r="AE20" i="21"/>
  <c r="DN26" i="15"/>
  <c r="DN79" i="15"/>
  <c r="AF20" i="21"/>
  <c r="DO26" i="15"/>
  <c r="DO79" i="15"/>
  <c r="AG20" i="21"/>
  <c r="DP26" i="15"/>
  <c r="DP79" i="15"/>
  <c r="AH20" i="21"/>
  <c r="DQ26" i="15"/>
  <c r="DQ79" i="15"/>
  <c r="AI20" i="21"/>
  <c r="DR26" i="15"/>
  <c r="DR79" i="15"/>
  <c r="AJ20" i="21"/>
  <c r="DS26" i="15"/>
  <c r="DS79" i="15"/>
  <c r="AK20" i="21"/>
  <c r="DT26" i="15"/>
  <c r="DT79" i="15"/>
  <c r="AL20" i="21"/>
  <c r="DU26" i="15"/>
  <c r="DU79" i="15"/>
  <c r="AM20" i="21"/>
  <c r="DV26" i="15"/>
  <c r="DV79" i="15"/>
  <c r="AN20" i="21"/>
  <c r="DW26" i="15"/>
  <c r="DW79" i="15"/>
  <c r="AO20" i="21"/>
  <c r="DX26" i="15"/>
  <c r="DX79" i="15"/>
  <c r="AP20" i="21"/>
  <c r="DY26" i="15"/>
  <c r="DY79" i="15"/>
  <c r="AQ20" i="21"/>
  <c r="DZ26" i="15"/>
  <c r="DZ79" i="15"/>
  <c r="AR20" i="21"/>
  <c r="EA26" i="15"/>
  <c r="EA79" i="15"/>
  <c r="AS20" i="21"/>
  <c r="EB26" i="15"/>
  <c r="EB79" i="15"/>
  <c r="AT20" i="21"/>
  <c r="EC26" i="15"/>
  <c r="EC79" i="15"/>
  <c r="AU20" i="21"/>
  <c r="ED26" i="15"/>
  <c r="ED79" i="15"/>
  <c r="AV20" i="21"/>
  <c r="EE26" i="15"/>
  <c r="EE79" i="15"/>
  <c r="AW20" i="21"/>
  <c r="EF26" i="15"/>
  <c r="EF79" i="15"/>
  <c r="AX20" i="21"/>
  <c r="AY20" i="21"/>
  <c r="AZ20" i="21"/>
  <c r="BA20" i="21"/>
  <c r="BB20" i="21"/>
  <c r="BC20" i="21"/>
  <c r="BD20" i="21"/>
  <c r="BE20" i="21"/>
  <c r="BF20" i="21"/>
  <c r="BG20" i="21"/>
  <c r="BH20" i="21"/>
  <c r="BI20" i="21"/>
  <c r="BJ20" i="21"/>
  <c r="BK20" i="21"/>
  <c r="BL20" i="21"/>
  <c r="BM20" i="21"/>
  <c r="BN20" i="21"/>
  <c r="BO20" i="21"/>
  <c r="BP20" i="21"/>
  <c r="BQ20" i="21"/>
  <c r="BR20" i="21"/>
  <c r="BS20" i="21"/>
  <c r="BT20" i="21"/>
  <c r="U20" i="21"/>
  <c r="AK32" i="20"/>
  <c r="AM32" i="20"/>
  <c r="DE19" i="15"/>
  <c r="DE72" i="15"/>
  <c r="N21" i="21"/>
  <c r="O21" i="21"/>
  <c r="L21" i="21"/>
  <c r="Q21" i="21"/>
  <c r="W21" i="21"/>
  <c r="DF19" i="15"/>
  <c r="DF72" i="15"/>
  <c r="X21" i="21"/>
  <c r="DG19" i="15"/>
  <c r="DG72" i="15"/>
  <c r="Y21" i="21"/>
  <c r="DH19" i="15"/>
  <c r="DH72" i="15"/>
  <c r="Z21" i="21"/>
  <c r="DI19" i="15"/>
  <c r="DI72" i="15"/>
  <c r="AA21" i="21"/>
  <c r="DJ19" i="15"/>
  <c r="DJ72" i="15"/>
  <c r="AB21" i="21"/>
  <c r="DK19" i="15"/>
  <c r="DK72" i="15"/>
  <c r="AC21" i="21"/>
  <c r="DL19" i="15"/>
  <c r="DL72" i="15"/>
  <c r="AD21" i="21"/>
  <c r="DM19" i="15"/>
  <c r="DM72" i="15"/>
  <c r="AE21" i="21"/>
  <c r="DN19" i="15"/>
  <c r="DN72" i="15"/>
  <c r="AF21" i="21"/>
  <c r="DO19" i="15"/>
  <c r="DO72" i="15"/>
  <c r="AG21" i="21"/>
  <c r="DP19" i="15"/>
  <c r="DP72" i="15"/>
  <c r="AH21" i="21"/>
  <c r="DQ19" i="15"/>
  <c r="DQ72" i="15"/>
  <c r="AI21" i="21"/>
  <c r="DR19" i="15"/>
  <c r="DR72" i="15"/>
  <c r="AJ21" i="21"/>
  <c r="DS19" i="15"/>
  <c r="DS72" i="15"/>
  <c r="AK21" i="21"/>
  <c r="DT19" i="15"/>
  <c r="DT72" i="15"/>
  <c r="AL21" i="21"/>
  <c r="DU19" i="15"/>
  <c r="DU72" i="15"/>
  <c r="AM21" i="21"/>
  <c r="DV19" i="15"/>
  <c r="DV72" i="15"/>
  <c r="AN21" i="21"/>
  <c r="DW19" i="15"/>
  <c r="DW72" i="15"/>
  <c r="AO21" i="21"/>
  <c r="DX19" i="15"/>
  <c r="DX72" i="15"/>
  <c r="AP21" i="21"/>
  <c r="DY19" i="15"/>
  <c r="DY72" i="15"/>
  <c r="AQ21" i="21"/>
  <c r="DZ19" i="15"/>
  <c r="DZ72" i="15"/>
  <c r="AR21" i="21"/>
  <c r="EA19" i="15"/>
  <c r="EA72" i="15"/>
  <c r="AS21" i="21"/>
  <c r="EB19" i="15"/>
  <c r="EB72" i="15"/>
  <c r="AT21" i="21"/>
  <c r="EC19" i="15"/>
  <c r="EC72" i="15"/>
  <c r="AU21" i="21"/>
  <c r="ED19" i="15"/>
  <c r="ED72" i="15"/>
  <c r="AV21" i="21"/>
  <c r="EE19" i="15"/>
  <c r="EE72" i="15"/>
  <c r="AW21" i="21"/>
  <c r="EF19" i="15"/>
  <c r="EF72" i="15"/>
  <c r="AX21" i="21"/>
  <c r="EG19" i="15"/>
  <c r="EG72" i="15"/>
  <c r="AY21" i="21"/>
  <c r="EH19" i="15"/>
  <c r="EH72" i="15"/>
  <c r="AZ21" i="21"/>
  <c r="EI19" i="15"/>
  <c r="EI72" i="15"/>
  <c r="BA21" i="21"/>
  <c r="EJ19" i="15"/>
  <c r="EJ72" i="15"/>
  <c r="BB21" i="21"/>
  <c r="EK19" i="15"/>
  <c r="EK72" i="15"/>
  <c r="BC21" i="21"/>
  <c r="EL19" i="15"/>
  <c r="EL72" i="15"/>
  <c r="BD21" i="21"/>
  <c r="EM19" i="15"/>
  <c r="EM72" i="15"/>
  <c r="BE21" i="21"/>
  <c r="BF21" i="21"/>
  <c r="BG21" i="21"/>
  <c r="BH21" i="21"/>
  <c r="BI21" i="21"/>
  <c r="BJ21" i="21"/>
  <c r="BK21" i="21"/>
  <c r="BL21" i="21"/>
  <c r="BM21" i="21"/>
  <c r="BN21" i="21"/>
  <c r="BO21" i="21"/>
  <c r="BP21" i="21"/>
  <c r="BQ21" i="21"/>
  <c r="BR21" i="21"/>
  <c r="BS21" i="21"/>
  <c r="BT21" i="21"/>
  <c r="U21" i="21"/>
  <c r="AK33" i="20"/>
  <c r="AM33" i="20"/>
  <c r="DE22" i="15"/>
  <c r="DE75" i="15"/>
  <c r="N22" i="21"/>
  <c r="O22" i="21"/>
  <c r="L22" i="21"/>
  <c r="Q22" i="21"/>
  <c r="W22" i="21"/>
  <c r="DF22" i="15"/>
  <c r="DF75" i="15"/>
  <c r="X22" i="21"/>
  <c r="DG22" i="15"/>
  <c r="DG75" i="15"/>
  <c r="Y22" i="21"/>
  <c r="DH22" i="15"/>
  <c r="DH75" i="15"/>
  <c r="Z22" i="21"/>
  <c r="DI22" i="15"/>
  <c r="DI75" i="15"/>
  <c r="AA22" i="21"/>
  <c r="DJ22" i="15"/>
  <c r="DJ75" i="15"/>
  <c r="AB22" i="21"/>
  <c r="DK22" i="15"/>
  <c r="DK75" i="15"/>
  <c r="AC22" i="21"/>
  <c r="DL22" i="15"/>
  <c r="DL75" i="15"/>
  <c r="AD22" i="21"/>
  <c r="DM22" i="15"/>
  <c r="DM75" i="15"/>
  <c r="AE22" i="21"/>
  <c r="DN22" i="15"/>
  <c r="DN75" i="15"/>
  <c r="AF22" i="21"/>
  <c r="DO22" i="15"/>
  <c r="DO75" i="15"/>
  <c r="AG22" i="21"/>
  <c r="DP22" i="15"/>
  <c r="DP75" i="15"/>
  <c r="AH22" i="21"/>
  <c r="DQ22" i="15"/>
  <c r="DQ75" i="15"/>
  <c r="AI22" i="21"/>
  <c r="DR22" i="15"/>
  <c r="DR75" i="15"/>
  <c r="AJ22" i="21"/>
  <c r="DS22" i="15"/>
  <c r="DS75" i="15"/>
  <c r="AK22" i="21"/>
  <c r="DT22" i="15"/>
  <c r="DT75" i="15"/>
  <c r="AL22" i="21"/>
  <c r="DU22" i="15"/>
  <c r="DU75" i="15"/>
  <c r="AM22" i="21"/>
  <c r="DV22" i="15"/>
  <c r="DV75" i="15"/>
  <c r="AN22" i="21"/>
  <c r="DW22" i="15"/>
  <c r="DW75" i="15"/>
  <c r="AO22" i="21"/>
  <c r="DX22" i="15"/>
  <c r="DX75" i="15"/>
  <c r="AP22" i="21"/>
  <c r="DY22" i="15"/>
  <c r="DY75" i="15"/>
  <c r="AQ22" i="21"/>
  <c r="DZ22" i="15"/>
  <c r="DZ75" i="15"/>
  <c r="AR22" i="21"/>
  <c r="EA22" i="15"/>
  <c r="EA75" i="15"/>
  <c r="AS22" i="21"/>
  <c r="EB22" i="15"/>
  <c r="EB75" i="15"/>
  <c r="AT22" i="21"/>
  <c r="EC22" i="15"/>
  <c r="EC75" i="15"/>
  <c r="AU22" i="21"/>
  <c r="ED22" i="15"/>
  <c r="ED75" i="15"/>
  <c r="AV22" i="21"/>
  <c r="EE22" i="15"/>
  <c r="EE75" i="15"/>
  <c r="AW22" i="21"/>
  <c r="EF22" i="15"/>
  <c r="EF75" i="15"/>
  <c r="AX22" i="21"/>
  <c r="EG22" i="15"/>
  <c r="EG75" i="15"/>
  <c r="AY22" i="21"/>
  <c r="EH22" i="15"/>
  <c r="EH75" i="15"/>
  <c r="AZ22" i="21"/>
  <c r="EI22" i="15"/>
  <c r="EI75" i="15"/>
  <c r="BA22" i="21"/>
  <c r="EJ22" i="15"/>
  <c r="EJ75" i="15"/>
  <c r="BB22" i="21"/>
  <c r="BC22" i="21"/>
  <c r="BD22" i="21"/>
  <c r="BE22" i="21"/>
  <c r="BF22" i="21"/>
  <c r="BG22" i="21"/>
  <c r="BH22" i="21"/>
  <c r="BI22" i="21"/>
  <c r="BJ22" i="21"/>
  <c r="BK22" i="21"/>
  <c r="BL22" i="21"/>
  <c r="BM22" i="21"/>
  <c r="BN22" i="21"/>
  <c r="BO22" i="21"/>
  <c r="BP22" i="21"/>
  <c r="BQ22" i="21"/>
  <c r="BR22" i="21"/>
  <c r="BS22" i="21"/>
  <c r="BT22" i="21"/>
  <c r="U22" i="21"/>
  <c r="AK34" i="20"/>
  <c r="AM34" i="20"/>
  <c r="DE31" i="15"/>
  <c r="DE84" i="15"/>
  <c r="N23" i="21"/>
  <c r="O23" i="21"/>
  <c r="L23" i="21"/>
  <c r="Q23" i="21"/>
  <c r="W23" i="21"/>
  <c r="DF31" i="15"/>
  <c r="DF84" i="15"/>
  <c r="X23" i="21"/>
  <c r="DG31" i="15"/>
  <c r="DG84" i="15"/>
  <c r="Y23" i="21"/>
  <c r="DH31" i="15"/>
  <c r="DH84" i="15"/>
  <c r="Z23" i="21"/>
  <c r="DI31" i="15"/>
  <c r="DI84" i="15"/>
  <c r="AA23" i="21"/>
  <c r="DJ31" i="15"/>
  <c r="DJ84" i="15"/>
  <c r="AB23" i="21"/>
  <c r="DK31" i="15"/>
  <c r="DK84" i="15"/>
  <c r="AC23" i="21"/>
  <c r="DL31" i="15"/>
  <c r="DL84" i="15"/>
  <c r="AD23" i="21"/>
  <c r="DM31" i="15"/>
  <c r="DM84" i="15"/>
  <c r="AE23" i="21"/>
  <c r="DN31" i="15"/>
  <c r="DN84" i="15"/>
  <c r="AF23" i="21"/>
  <c r="DO31" i="15"/>
  <c r="DO84" i="15"/>
  <c r="AG23" i="21"/>
  <c r="DP31" i="15"/>
  <c r="DP84" i="15"/>
  <c r="AH23" i="21"/>
  <c r="DQ31" i="15"/>
  <c r="DQ84" i="15"/>
  <c r="AI23" i="21"/>
  <c r="DR31" i="15"/>
  <c r="DR84" i="15"/>
  <c r="AJ23" i="21"/>
  <c r="DS31" i="15"/>
  <c r="DS84" i="15"/>
  <c r="AK23" i="21"/>
  <c r="DT31" i="15"/>
  <c r="DT84" i="15"/>
  <c r="AL23" i="21"/>
  <c r="DU31" i="15"/>
  <c r="DU84" i="15"/>
  <c r="AM23" i="21"/>
  <c r="DV31" i="15"/>
  <c r="DV84" i="15"/>
  <c r="AN23" i="21"/>
  <c r="DW31" i="15"/>
  <c r="DW84" i="15"/>
  <c r="AO23" i="21"/>
  <c r="DX31" i="15"/>
  <c r="DX84" i="15"/>
  <c r="AP23" i="21"/>
  <c r="DY31" i="15"/>
  <c r="DY84" i="15"/>
  <c r="AQ23" i="21"/>
  <c r="DZ31" i="15"/>
  <c r="DZ84" i="15"/>
  <c r="AR23" i="21"/>
  <c r="EA31" i="15"/>
  <c r="EA84" i="15"/>
  <c r="AS23" i="21"/>
  <c r="AT23" i="21"/>
  <c r="AU23" i="21"/>
  <c r="AV23" i="21"/>
  <c r="AW23" i="21"/>
  <c r="AX23" i="21"/>
  <c r="AY23" i="21"/>
  <c r="AZ23" i="21"/>
  <c r="BA23" i="21"/>
  <c r="BB23" i="21"/>
  <c r="BC23" i="21"/>
  <c r="BD23" i="21"/>
  <c r="BE23" i="21"/>
  <c r="BF23" i="21"/>
  <c r="BG23" i="21"/>
  <c r="BH23" i="21"/>
  <c r="BI23" i="21"/>
  <c r="BJ23" i="21"/>
  <c r="BK23" i="21"/>
  <c r="BL23" i="21"/>
  <c r="BM23" i="21"/>
  <c r="BN23" i="21"/>
  <c r="BO23" i="21"/>
  <c r="BP23" i="21"/>
  <c r="BQ23" i="21"/>
  <c r="BR23" i="21"/>
  <c r="BS23" i="21"/>
  <c r="BT23" i="21"/>
  <c r="U23" i="21"/>
  <c r="AK35" i="20"/>
  <c r="AM35" i="20"/>
  <c r="N24" i="21"/>
  <c r="O24" i="21"/>
  <c r="L24" i="21"/>
  <c r="Q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AP24" i="21"/>
  <c r="AQ24" i="21"/>
  <c r="AR24" i="21"/>
  <c r="AS24" i="21"/>
  <c r="AT24" i="21"/>
  <c r="AU24" i="21"/>
  <c r="AV24" i="21"/>
  <c r="AW24" i="21"/>
  <c r="AX24" i="21"/>
  <c r="AY24" i="21"/>
  <c r="AZ24" i="21"/>
  <c r="BA24" i="21"/>
  <c r="BB24" i="21"/>
  <c r="BC24" i="21"/>
  <c r="BD24" i="21"/>
  <c r="BE24" i="21"/>
  <c r="BF24" i="21"/>
  <c r="BG24" i="21"/>
  <c r="BH24" i="21"/>
  <c r="BI24" i="21"/>
  <c r="BJ24" i="21"/>
  <c r="BK24" i="21"/>
  <c r="BL24" i="21"/>
  <c r="BM24" i="21"/>
  <c r="BN24" i="21"/>
  <c r="BO24" i="21"/>
  <c r="BP24" i="21"/>
  <c r="BQ24" i="21"/>
  <c r="BR24" i="21"/>
  <c r="BS24" i="21"/>
  <c r="BT24" i="21"/>
  <c r="U24" i="21"/>
  <c r="AK36" i="20"/>
  <c r="AM36" i="20"/>
  <c r="N25" i="21"/>
  <c r="O25" i="21"/>
  <c r="L25" i="21"/>
  <c r="Q25" i="21"/>
  <c r="W25" i="21"/>
  <c r="X25" i="21"/>
  <c r="Y25" i="21"/>
  <c r="Z25" i="21"/>
  <c r="AA25" i="21"/>
  <c r="AB25" i="21"/>
  <c r="AC25" i="21"/>
  <c r="AD25" i="21"/>
  <c r="AE25" i="21"/>
  <c r="AF25" i="21"/>
  <c r="AG25" i="21"/>
  <c r="AH25" i="21"/>
  <c r="AI25" i="21"/>
  <c r="AJ25" i="21"/>
  <c r="AK25" i="21"/>
  <c r="AL25" i="21"/>
  <c r="AM25" i="21"/>
  <c r="AN25" i="21"/>
  <c r="AO25" i="21"/>
  <c r="AP25" i="21"/>
  <c r="AQ25" i="21"/>
  <c r="AR25" i="21"/>
  <c r="AS25" i="21"/>
  <c r="AT25" i="21"/>
  <c r="AU25" i="21"/>
  <c r="AV25" i="21"/>
  <c r="AW25" i="21"/>
  <c r="AX25" i="21"/>
  <c r="AY25" i="21"/>
  <c r="AZ25" i="21"/>
  <c r="BA25" i="21"/>
  <c r="BB25" i="21"/>
  <c r="BC25" i="21"/>
  <c r="BD25" i="21"/>
  <c r="BE25" i="21"/>
  <c r="BF25" i="21"/>
  <c r="BG25" i="21"/>
  <c r="BH25" i="21"/>
  <c r="BI25" i="21"/>
  <c r="BJ25" i="21"/>
  <c r="BK25" i="21"/>
  <c r="BL25" i="21"/>
  <c r="BM25" i="21"/>
  <c r="BN25" i="21"/>
  <c r="BO25" i="21"/>
  <c r="BP25" i="21"/>
  <c r="BQ25" i="21"/>
  <c r="BR25" i="21"/>
  <c r="BS25" i="21"/>
  <c r="BT25" i="21"/>
  <c r="U25" i="21"/>
  <c r="AK37" i="20"/>
  <c r="AM37" i="20"/>
  <c r="N26" i="21"/>
  <c r="O26" i="21"/>
  <c r="L26" i="21"/>
  <c r="Q26" i="21"/>
  <c r="W26" i="21"/>
  <c r="X26" i="21"/>
  <c r="Y26" i="21"/>
  <c r="Z26" i="21"/>
  <c r="AA26" i="21"/>
  <c r="AB26" i="21"/>
  <c r="AC26" i="21"/>
  <c r="AD26" i="21"/>
  <c r="AE26" i="21"/>
  <c r="AF26" i="21"/>
  <c r="AG26" i="21"/>
  <c r="AH26" i="21"/>
  <c r="AI26" i="21"/>
  <c r="AJ26" i="21"/>
  <c r="AK26" i="21"/>
  <c r="AL26" i="21"/>
  <c r="AM26" i="21"/>
  <c r="AN26" i="21"/>
  <c r="AO26" i="21"/>
  <c r="AP26" i="21"/>
  <c r="AQ26" i="21"/>
  <c r="AR26" i="21"/>
  <c r="AS26" i="21"/>
  <c r="AT26" i="21"/>
  <c r="AU26" i="21"/>
  <c r="AV26" i="21"/>
  <c r="AW26" i="21"/>
  <c r="AX26" i="21"/>
  <c r="AY26" i="21"/>
  <c r="AZ26" i="21"/>
  <c r="BA26" i="21"/>
  <c r="BB26" i="21"/>
  <c r="BC26" i="21"/>
  <c r="BD26" i="21"/>
  <c r="BE26" i="21"/>
  <c r="BF26" i="21"/>
  <c r="BG26" i="21"/>
  <c r="BH26" i="21"/>
  <c r="BI26" i="21"/>
  <c r="BJ26" i="21"/>
  <c r="BK26" i="21"/>
  <c r="BL26" i="21"/>
  <c r="BM26" i="21"/>
  <c r="BN26" i="21"/>
  <c r="BO26" i="21"/>
  <c r="BP26" i="21"/>
  <c r="BQ26" i="21"/>
  <c r="BR26" i="21"/>
  <c r="BS26" i="21"/>
  <c r="BT26" i="21"/>
  <c r="U26" i="21"/>
  <c r="AM38" i="20"/>
  <c r="DG16" i="19"/>
  <c r="DG70" i="19"/>
  <c r="N28" i="21"/>
  <c r="O28" i="21"/>
  <c r="L28" i="21"/>
  <c r="Q28" i="21"/>
  <c r="DE57" i="19"/>
  <c r="DE58" i="19"/>
  <c r="DE59" i="19"/>
  <c r="DE60" i="19"/>
  <c r="DE61" i="19"/>
  <c r="DE62" i="19"/>
  <c r="DE63" i="19"/>
  <c r="DE64" i="19"/>
  <c r="DE65" i="19"/>
  <c r="DE66" i="19"/>
  <c r="DE67" i="19"/>
  <c r="DE68" i="19"/>
  <c r="DE69" i="19"/>
  <c r="DE70" i="19"/>
  <c r="DE71" i="19"/>
  <c r="DE72" i="19"/>
  <c r="DE73" i="19"/>
  <c r="DE74" i="19"/>
  <c r="DE75" i="19"/>
  <c r="DE76" i="19"/>
  <c r="DE77" i="19"/>
  <c r="DE78" i="19"/>
  <c r="DE79" i="19"/>
  <c r="DE80" i="19"/>
  <c r="DE81" i="19"/>
  <c r="DE82" i="19"/>
  <c r="DE83" i="19"/>
  <c r="DE84" i="19"/>
  <c r="DE85" i="19"/>
  <c r="DE86" i="19"/>
  <c r="DE87" i="19"/>
  <c r="DE88" i="19"/>
  <c r="DE89" i="19"/>
  <c r="DE90" i="19"/>
  <c r="DE91" i="19"/>
  <c r="DE92" i="19"/>
  <c r="DE93" i="19"/>
  <c r="DE94" i="19"/>
  <c r="DE95" i="19"/>
  <c r="DE96" i="19"/>
  <c r="DE97" i="19"/>
  <c r="DE98" i="19"/>
  <c r="DE99" i="19"/>
  <c r="DE100" i="19"/>
  <c r="DE101" i="19"/>
  <c r="DE102" i="19"/>
  <c r="DE103" i="19"/>
  <c r="DE104" i="19"/>
  <c r="DE105" i="19"/>
  <c r="DE106" i="19"/>
  <c r="DE107" i="19"/>
  <c r="W28" i="21"/>
  <c r="DH16" i="19"/>
  <c r="DH70" i="19"/>
  <c r="X28" i="21"/>
  <c r="DI16" i="19"/>
  <c r="DI70" i="19"/>
  <c r="Y28" i="21"/>
  <c r="DJ16" i="19"/>
  <c r="DJ70" i="19"/>
  <c r="Z28" i="21"/>
  <c r="DK16" i="19"/>
  <c r="DK70" i="19"/>
  <c r="AA28" i="21"/>
  <c r="DL16" i="19"/>
  <c r="DL70" i="19"/>
  <c r="AB28" i="21"/>
  <c r="DM16" i="19"/>
  <c r="DM70" i="19"/>
  <c r="AC28" i="21"/>
  <c r="DN16" i="19"/>
  <c r="DN70" i="19"/>
  <c r="AD28" i="21"/>
  <c r="DO16" i="19"/>
  <c r="DO70" i="19"/>
  <c r="AE28" i="21"/>
  <c r="DP16" i="19"/>
  <c r="DP70" i="19"/>
  <c r="AF28" i="21"/>
  <c r="DQ16" i="19"/>
  <c r="DQ70" i="19"/>
  <c r="AG28" i="21"/>
  <c r="DR16" i="19"/>
  <c r="DR70" i="19"/>
  <c r="AH28" i="21"/>
  <c r="DS16" i="19"/>
  <c r="DS70" i="19"/>
  <c r="AI28" i="21"/>
  <c r="DT16" i="19"/>
  <c r="DT70" i="19"/>
  <c r="AJ28" i="21"/>
  <c r="DU16" i="19"/>
  <c r="DU70" i="19"/>
  <c r="AK28" i="21"/>
  <c r="DV16" i="19"/>
  <c r="DV70" i="19"/>
  <c r="AL28" i="21"/>
  <c r="DW16" i="19"/>
  <c r="DW70" i="19"/>
  <c r="AM28" i="21"/>
  <c r="DX16" i="19"/>
  <c r="DX70" i="19"/>
  <c r="AN28" i="21"/>
  <c r="DY16" i="19"/>
  <c r="DY70" i="19"/>
  <c r="AO28" i="21"/>
  <c r="DZ16" i="19"/>
  <c r="DZ70" i="19"/>
  <c r="AP28" i="21"/>
  <c r="EA16" i="19"/>
  <c r="EA70" i="19"/>
  <c r="AQ28" i="21"/>
  <c r="EB16" i="19"/>
  <c r="EB70" i="19"/>
  <c r="AR28" i="21"/>
  <c r="EC16" i="19"/>
  <c r="EC70" i="19"/>
  <c r="AS28" i="21"/>
  <c r="ED16" i="19"/>
  <c r="ED70" i="19"/>
  <c r="AT28" i="21"/>
  <c r="EE16" i="19"/>
  <c r="EE70" i="19"/>
  <c r="AU28" i="21"/>
  <c r="EF16" i="19"/>
  <c r="EF70" i="19"/>
  <c r="AV28" i="21"/>
  <c r="EG16" i="19"/>
  <c r="EG70" i="19"/>
  <c r="AW28" i="21"/>
  <c r="EH16" i="19"/>
  <c r="EH70" i="19"/>
  <c r="AX28" i="21"/>
  <c r="EI16" i="19"/>
  <c r="EI70" i="19"/>
  <c r="AY28" i="21"/>
  <c r="EJ16" i="19"/>
  <c r="EJ70" i="19"/>
  <c r="AZ28" i="21"/>
  <c r="EK16" i="19"/>
  <c r="EK70" i="19"/>
  <c r="BA28" i="21"/>
  <c r="EL16" i="19"/>
  <c r="EL70" i="19"/>
  <c r="BB28" i="21"/>
  <c r="EM16" i="19"/>
  <c r="EM70" i="19"/>
  <c r="BC28" i="21"/>
  <c r="EN16" i="19"/>
  <c r="EN70" i="19"/>
  <c r="BD28" i="21"/>
  <c r="EO16" i="19"/>
  <c r="EO70" i="19"/>
  <c r="BE28" i="21"/>
  <c r="EP16" i="19"/>
  <c r="EP70" i="19"/>
  <c r="BF28" i="21"/>
  <c r="EQ16" i="19"/>
  <c r="EQ70" i="19"/>
  <c r="BG28" i="21"/>
  <c r="ER70" i="19"/>
  <c r="BH28" i="21"/>
  <c r="ES16" i="19"/>
  <c r="ES70" i="19"/>
  <c r="BI28" i="21"/>
  <c r="ET16" i="19"/>
  <c r="ET70" i="19"/>
  <c r="BJ28" i="21"/>
  <c r="EU16" i="19"/>
  <c r="EU70" i="19"/>
  <c r="BK28" i="21"/>
  <c r="EV16" i="19"/>
  <c r="EV70" i="19"/>
  <c r="BL28" i="21"/>
  <c r="EW16" i="19"/>
  <c r="EW70" i="19"/>
  <c r="BM28" i="21"/>
  <c r="EX16" i="19"/>
  <c r="EX70" i="19"/>
  <c r="BN28" i="21"/>
  <c r="EY16" i="19"/>
  <c r="EY70" i="19"/>
  <c r="BO28" i="21"/>
  <c r="EZ16" i="19"/>
  <c r="EZ70" i="19"/>
  <c r="BP28" i="21"/>
  <c r="FA16" i="19"/>
  <c r="FA70" i="19"/>
  <c r="BQ28" i="21"/>
  <c r="FB16" i="19"/>
  <c r="FB70" i="19"/>
  <c r="BR28" i="21"/>
  <c r="FC16" i="19"/>
  <c r="FC70" i="19"/>
  <c r="BS28" i="21"/>
  <c r="EO2" i="14"/>
  <c r="AZ2" i="19"/>
  <c r="FD16" i="19"/>
  <c r="FD70" i="19"/>
  <c r="BT28" i="21"/>
  <c r="U28" i="21"/>
  <c r="AK40" i="20"/>
  <c r="AM40" i="20"/>
  <c r="DG31" i="19"/>
  <c r="DG85" i="19"/>
  <c r="N29" i="21"/>
  <c r="O29" i="21"/>
  <c r="L29" i="21"/>
  <c r="Q29" i="21"/>
  <c r="W29" i="21"/>
  <c r="DH31" i="19"/>
  <c r="DH85" i="19"/>
  <c r="X29" i="21"/>
  <c r="DI31" i="19"/>
  <c r="DI85" i="19"/>
  <c r="Y29" i="21"/>
  <c r="DJ31" i="19"/>
  <c r="DJ85" i="19"/>
  <c r="Z29" i="21"/>
  <c r="DK31" i="19"/>
  <c r="DK85" i="19"/>
  <c r="AA29" i="21"/>
  <c r="DL31" i="19"/>
  <c r="DL85" i="19"/>
  <c r="AB29" i="21"/>
  <c r="DM31" i="19"/>
  <c r="DM85" i="19"/>
  <c r="AC29" i="21"/>
  <c r="DN31" i="19"/>
  <c r="DN85" i="19"/>
  <c r="AD29" i="21"/>
  <c r="DO31" i="19"/>
  <c r="DO85" i="19"/>
  <c r="AE29" i="21"/>
  <c r="DP31" i="19"/>
  <c r="DP85" i="19"/>
  <c r="AF29" i="21"/>
  <c r="DQ31" i="19"/>
  <c r="DQ85" i="19"/>
  <c r="AG29" i="21"/>
  <c r="DR31" i="19"/>
  <c r="DR85" i="19"/>
  <c r="AH29" i="21"/>
  <c r="DS31" i="19"/>
  <c r="DS85" i="19"/>
  <c r="AI29" i="21"/>
  <c r="DT31" i="19"/>
  <c r="DT85" i="19"/>
  <c r="AJ29" i="21"/>
  <c r="DU31" i="19"/>
  <c r="DU85" i="19"/>
  <c r="AK29" i="21"/>
  <c r="DV31" i="19"/>
  <c r="DV85" i="19"/>
  <c r="AL29" i="21"/>
  <c r="DW31" i="19"/>
  <c r="DW85" i="19"/>
  <c r="AM29" i="21"/>
  <c r="DX31" i="19"/>
  <c r="DX85" i="19"/>
  <c r="AN29" i="21"/>
  <c r="DY31" i="19"/>
  <c r="DY85" i="19"/>
  <c r="AO29" i="21"/>
  <c r="DZ31" i="19"/>
  <c r="DZ85" i="19"/>
  <c r="AP29" i="21"/>
  <c r="EA31" i="19"/>
  <c r="EA85" i="19"/>
  <c r="AQ29" i="21"/>
  <c r="EB31" i="19"/>
  <c r="EB85" i="19"/>
  <c r="AR29" i="21"/>
  <c r="EC85" i="19"/>
  <c r="AS29" i="21"/>
  <c r="ED31" i="19"/>
  <c r="ED85" i="19"/>
  <c r="AT29" i="21"/>
  <c r="EE31" i="19"/>
  <c r="EE85" i="19"/>
  <c r="AU29" i="21"/>
  <c r="EF31" i="19"/>
  <c r="EF85" i="19"/>
  <c r="AV29" i="21"/>
  <c r="EG31" i="19"/>
  <c r="EG85" i="19"/>
  <c r="AW29" i="21"/>
  <c r="EH31" i="19"/>
  <c r="EH85" i="19"/>
  <c r="AX29" i="21"/>
  <c r="EI31" i="19"/>
  <c r="EI85" i="19"/>
  <c r="AY29" i="21"/>
  <c r="EJ31" i="19"/>
  <c r="EJ85" i="19"/>
  <c r="AZ29" i="21"/>
  <c r="EK31" i="19"/>
  <c r="EK85" i="19"/>
  <c r="BA29" i="21"/>
  <c r="EL31" i="19"/>
  <c r="EL85" i="19"/>
  <c r="BB29" i="21"/>
  <c r="EM31" i="19"/>
  <c r="EM85" i="19"/>
  <c r="BC29" i="21"/>
  <c r="EN31" i="19"/>
  <c r="EN85" i="19"/>
  <c r="BD29" i="21"/>
  <c r="EO31" i="19"/>
  <c r="EO85" i="19"/>
  <c r="BE29" i="21"/>
  <c r="EP31" i="19"/>
  <c r="EP85" i="19"/>
  <c r="BF29" i="21"/>
  <c r="EQ31" i="19"/>
  <c r="EQ85" i="19"/>
  <c r="BG29" i="21"/>
  <c r="ER31" i="19"/>
  <c r="ER85" i="19"/>
  <c r="BH29" i="21"/>
  <c r="ES31" i="19"/>
  <c r="ES85" i="19"/>
  <c r="BI29" i="21"/>
  <c r="ET31" i="19"/>
  <c r="ET85" i="19"/>
  <c r="BJ29" i="21"/>
  <c r="EU31" i="19"/>
  <c r="EU85" i="19"/>
  <c r="BK29" i="21"/>
  <c r="EV31" i="19"/>
  <c r="EV85" i="19"/>
  <c r="BL29" i="21"/>
  <c r="EW31" i="19"/>
  <c r="EW85" i="19"/>
  <c r="BM29" i="21"/>
  <c r="EX31" i="19"/>
  <c r="EX85" i="19"/>
  <c r="BN29" i="21"/>
  <c r="EY31" i="19"/>
  <c r="EY85" i="19"/>
  <c r="BO29" i="21"/>
  <c r="EZ31" i="19"/>
  <c r="EZ85" i="19"/>
  <c r="BP29" i="21"/>
  <c r="FA31" i="19"/>
  <c r="FA85" i="19"/>
  <c r="BQ29" i="21"/>
  <c r="FB31" i="19"/>
  <c r="FB85" i="19"/>
  <c r="BR29" i="21"/>
  <c r="FC31" i="19"/>
  <c r="FC85" i="19"/>
  <c r="BS29" i="21"/>
  <c r="FD31" i="19"/>
  <c r="FD85" i="19"/>
  <c r="BT29" i="21"/>
  <c r="U29" i="21"/>
  <c r="AK41" i="20"/>
  <c r="AM41" i="20"/>
  <c r="DG29" i="19"/>
  <c r="DG83" i="19"/>
  <c r="N30" i="21"/>
  <c r="O30" i="21"/>
  <c r="L30" i="21"/>
  <c r="Q30" i="21"/>
  <c r="W30" i="21"/>
  <c r="DH29" i="19"/>
  <c r="DH83" i="19"/>
  <c r="X30" i="21"/>
  <c r="DI29" i="19"/>
  <c r="DI83" i="19"/>
  <c r="Y30" i="21"/>
  <c r="DJ29" i="19"/>
  <c r="DJ83" i="19"/>
  <c r="Z30" i="21"/>
  <c r="DK29" i="19"/>
  <c r="DK83" i="19"/>
  <c r="AA30" i="21"/>
  <c r="DL29" i="19"/>
  <c r="DL83" i="19"/>
  <c r="AB30" i="21"/>
  <c r="DM29" i="19"/>
  <c r="DM83" i="19"/>
  <c r="AC30" i="21"/>
  <c r="DN29" i="19"/>
  <c r="DN83" i="19"/>
  <c r="AD30" i="21"/>
  <c r="DO29" i="19"/>
  <c r="DO83" i="19"/>
  <c r="AE30" i="21"/>
  <c r="DP29" i="19"/>
  <c r="DP83" i="19"/>
  <c r="AF30" i="21"/>
  <c r="DQ29" i="19"/>
  <c r="DQ83" i="19"/>
  <c r="AG30" i="21"/>
  <c r="DR29" i="19"/>
  <c r="DR83" i="19"/>
  <c r="AH30" i="21"/>
  <c r="DS29" i="19"/>
  <c r="DS83" i="19"/>
  <c r="AI30" i="21"/>
  <c r="DT29" i="19"/>
  <c r="DT83" i="19"/>
  <c r="AJ30" i="21"/>
  <c r="DU29" i="19"/>
  <c r="DU83" i="19"/>
  <c r="AK30" i="21"/>
  <c r="DV29" i="19"/>
  <c r="DV83" i="19"/>
  <c r="AL30" i="21"/>
  <c r="DW29" i="19"/>
  <c r="DW83" i="19"/>
  <c r="AM30" i="21"/>
  <c r="DX29" i="19"/>
  <c r="DX83" i="19"/>
  <c r="AN30" i="21"/>
  <c r="DY29" i="19"/>
  <c r="DY83" i="19"/>
  <c r="AO30" i="21"/>
  <c r="DZ29" i="19"/>
  <c r="DZ83" i="19"/>
  <c r="AP30" i="21"/>
  <c r="EA29" i="19"/>
  <c r="EA83" i="19"/>
  <c r="AQ30" i="21"/>
  <c r="EB29" i="19"/>
  <c r="EB83" i="19"/>
  <c r="AR30" i="21"/>
  <c r="EC29" i="19"/>
  <c r="EC83" i="19"/>
  <c r="AS30" i="21"/>
  <c r="ED29" i="19"/>
  <c r="ED83" i="19"/>
  <c r="AT30" i="21"/>
  <c r="EE83" i="19"/>
  <c r="AU30" i="21"/>
  <c r="EF29" i="19"/>
  <c r="EF83" i="19"/>
  <c r="AV30" i="21"/>
  <c r="EG29" i="19"/>
  <c r="EG83" i="19"/>
  <c r="AW30" i="21"/>
  <c r="EH29" i="19"/>
  <c r="EH83" i="19"/>
  <c r="AX30" i="21"/>
  <c r="EI29" i="19"/>
  <c r="EI83" i="19"/>
  <c r="AY30" i="21"/>
  <c r="EJ29" i="19"/>
  <c r="EJ83" i="19"/>
  <c r="AZ30" i="21"/>
  <c r="EK29" i="19"/>
  <c r="EK83" i="19"/>
  <c r="BA30" i="21"/>
  <c r="EL29" i="19"/>
  <c r="EL83" i="19"/>
  <c r="BB30" i="21"/>
  <c r="EM29" i="19"/>
  <c r="EM83" i="19"/>
  <c r="BC30" i="21"/>
  <c r="EN29" i="19"/>
  <c r="EN83" i="19"/>
  <c r="BD30" i="21"/>
  <c r="EO29" i="19"/>
  <c r="EO83" i="19"/>
  <c r="BE30" i="21"/>
  <c r="EP29" i="19"/>
  <c r="EP83" i="19"/>
  <c r="BF30" i="21"/>
  <c r="EQ29" i="19"/>
  <c r="EQ83" i="19"/>
  <c r="BG30" i="21"/>
  <c r="ER29" i="19"/>
  <c r="ER83" i="19"/>
  <c r="BH30" i="21"/>
  <c r="ES29" i="19"/>
  <c r="ES83" i="19"/>
  <c r="BI30" i="21"/>
  <c r="ET29" i="19"/>
  <c r="ET83" i="19"/>
  <c r="BJ30" i="21"/>
  <c r="EU29" i="19"/>
  <c r="EU83" i="19"/>
  <c r="BK30" i="21"/>
  <c r="EV29" i="19"/>
  <c r="EV83" i="19"/>
  <c r="BL30" i="21"/>
  <c r="EW29" i="19"/>
  <c r="EW83" i="19"/>
  <c r="BM30" i="21"/>
  <c r="EX29" i="19"/>
  <c r="EX83" i="19"/>
  <c r="BN30" i="21"/>
  <c r="EY29" i="19"/>
  <c r="EY83" i="19"/>
  <c r="BO30" i="21"/>
  <c r="EZ29" i="19"/>
  <c r="EZ83" i="19"/>
  <c r="BP30" i="21"/>
  <c r="FA29" i="19"/>
  <c r="FA83" i="19"/>
  <c r="BQ30" i="21"/>
  <c r="FB29" i="19"/>
  <c r="FB83" i="19"/>
  <c r="BR30" i="21"/>
  <c r="FC29" i="19"/>
  <c r="FC83" i="19"/>
  <c r="BS30" i="21"/>
  <c r="FD29" i="19"/>
  <c r="FD83" i="19"/>
  <c r="BT30" i="21"/>
  <c r="U30" i="21"/>
  <c r="AK42" i="20"/>
  <c r="AM42" i="20"/>
  <c r="DG13" i="19"/>
  <c r="DG67" i="19"/>
  <c r="N31" i="21"/>
  <c r="O31" i="21"/>
  <c r="L31" i="21"/>
  <c r="Q31" i="21"/>
  <c r="W31" i="21"/>
  <c r="DH13" i="19"/>
  <c r="DH67" i="19"/>
  <c r="X31" i="21"/>
  <c r="DI13" i="19"/>
  <c r="DI67" i="19"/>
  <c r="Y31" i="21"/>
  <c r="DJ13" i="19"/>
  <c r="DJ67" i="19"/>
  <c r="Z31" i="21"/>
  <c r="DK13" i="19"/>
  <c r="DK67" i="19"/>
  <c r="AA31" i="21"/>
  <c r="DL13" i="19"/>
  <c r="DL67" i="19"/>
  <c r="AB31" i="21"/>
  <c r="DM13" i="19"/>
  <c r="DM67" i="19"/>
  <c r="AC31" i="21"/>
  <c r="DN13" i="19"/>
  <c r="DN67" i="19"/>
  <c r="AD31" i="21"/>
  <c r="DO13" i="19"/>
  <c r="DO67" i="19"/>
  <c r="AE31" i="21"/>
  <c r="DP13" i="19"/>
  <c r="DP67" i="19"/>
  <c r="AF31" i="21"/>
  <c r="DQ13" i="19"/>
  <c r="DQ67" i="19"/>
  <c r="AG31" i="21"/>
  <c r="DR13" i="19"/>
  <c r="DR67" i="19"/>
  <c r="AH31" i="21"/>
  <c r="DS13" i="19"/>
  <c r="DS67" i="19"/>
  <c r="AI31" i="21"/>
  <c r="DT13" i="19"/>
  <c r="DT67" i="19"/>
  <c r="AJ31" i="21"/>
  <c r="DU13" i="19"/>
  <c r="DU67" i="19"/>
  <c r="AK31" i="21"/>
  <c r="DV13" i="19"/>
  <c r="DV67" i="19"/>
  <c r="AL31" i="21"/>
  <c r="DW13" i="19"/>
  <c r="DW67" i="19"/>
  <c r="AM31" i="21"/>
  <c r="DX13" i="19"/>
  <c r="DX67" i="19"/>
  <c r="AN31" i="21"/>
  <c r="DY13" i="19"/>
  <c r="DY67" i="19"/>
  <c r="AO31" i="21"/>
  <c r="DZ13" i="19"/>
  <c r="DZ67" i="19"/>
  <c r="AP31" i="21"/>
  <c r="EA13" i="19"/>
  <c r="EA67" i="19"/>
  <c r="AQ31" i="21"/>
  <c r="EB13" i="19"/>
  <c r="EB67" i="19"/>
  <c r="AR31" i="21"/>
  <c r="EC13" i="19"/>
  <c r="EC67" i="19"/>
  <c r="AS31" i="21"/>
  <c r="ED13" i="19"/>
  <c r="ED67" i="19"/>
  <c r="AT31" i="21"/>
  <c r="EE13" i="19"/>
  <c r="EE67" i="19"/>
  <c r="AU31" i="21"/>
  <c r="EF13" i="19"/>
  <c r="EF67" i="19"/>
  <c r="AV31" i="21"/>
  <c r="EG13" i="19"/>
  <c r="EG67" i="19"/>
  <c r="AW31" i="21"/>
  <c r="EH13" i="19"/>
  <c r="EH67" i="19"/>
  <c r="AX31" i="21"/>
  <c r="EI13" i="19"/>
  <c r="EI67" i="19"/>
  <c r="AY31" i="21"/>
  <c r="EJ13" i="19"/>
  <c r="EJ67" i="19"/>
  <c r="AZ31" i="21"/>
  <c r="EK13" i="19"/>
  <c r="EK67" i="19"/>
  <c r="BA31" i="21"/>
  <c r="EL13" i="19"/>
  <c r="EL67" i="19"/>
  <c r="BB31" i="21"/>
  <c r="EM13" i="19"/>
  <c r="EM67" i="19"/>
  <c r="BC31" i="21"/>
  <c r="EN13" i="19"/>
  <c r="EN67" i="19"/>
  <c r="BD31" i="21"/>
  <c r="EO13" i="19"/>
  <c r="EO67" i="19"/>
  <c r="BE31" i="21"/>
  <c r="EP13" i="19"/>
  <c r="EP67" i="19"/>
  <c r="BF31" i="21"/>
  <c r="EQ13" i="19"/>
  <c r="EQ67" i="19"/>
  <c r="BG31" i="21"/>
  <c r="ER13" i="19"/>
  <c r="ER67" i="19"/>
  <c r="BH31" i="21"/>
  <c r="ES13" i="19"/>
  <c r="ES67" i="19"/>
  <c r="BI31" i="21"/>
  <c r="ET13" i="19"/>
  <c r="ET67" i="19"/>
  <c r="BJ31" i="21"/>
  <c r="EU67" i="19"/>
  <c r="BK31" i="21"/>
  <c r="EV13" i="19"/>
  <c r="EV67" i="19"/>
  <c r="BL31" i="21"/>
  <c r="EW13" i="19"/>
  <c r="EW67" i="19"/>
  <c r="BM31" i="21"/>
  <c r="EX13" i="19"/>
  <c r="EX67" i="19"/>
  <c r="BN31" i="21"/>
  <c r="EY13" i="19"/>
  <c r="EY67" i="19"/>
  <c r="BO31" i="21"/>
  <c r="EZ13" i="19"/>
  <c r="EZ67" i="19"/>
  <c r="BP31" i="21"/>
  <c r="FA13" i="19"/>
  <c r="FA67" i="19"/>
  <c r="BQ31" i="21"/>
  <c r="FB13" i="19"/>
  <c r="FB67" i="19"/>
  <c r="BR31" i="21"/>
  <c r="FC13" i="19"/>
  <c r="FC67" i="19"/>
  <c r="BS31" i="21"/>
  <c r="FD13" i="19"/>
  <c r="FD67" i="19"/>
  <c r="BT31" i="21"/>
  <c r="U31" i="21"/>
  <c r="AK43" i="20"/>
  <c r="AM43" i="20"/>
  <c r="DG25" i="19"/>
  <c r="DG79" i="19"/>
  <c r="N32" i="21"/>
  <c r="O32" i="21"/>
  <c r="L32" i="21"/>
  <c r="Q32" i="21"/>
  <c r="W32" i="21"/>
  <c r="DH25" i="19"/>
  <c r="DH79" i="19"/>
  <c r="X32" i="21"/>
  <c r="DI25" i="19"/>
  <c r="DI79" i="19"/>
  <c r="Y32" i="21"/>
  <c r="DJ25" i="19"/>
  <c r="DJ79" i="19"/>
  <c r="Z32" i="21"/>
  <c r="DK25" i="19"/>
  <c r="DK79" i="19"/>
  <c r="AA32" i="21"/>
  <c r="DL25" i="19"/>
  <c r="DL79" i="19"/>
  <c r="AB32" i="21"/>
  <c r="DM25" i="19"/>
  <c r="DM79" i="19"/>
  <c r="AC32" i="21"/>
  <c r="DN25" i="19"/>
  <c r="DN79" i="19"/>
  <c r="AD32" i="21"/>
  <c r="DO25" i="19"/>
  <c r="DO79" i="19"/>
  <c r="AE32" i="21"/>
  <c r="DP25" i="19"/>
  <c r="DP79" i="19"/>
  <c r="AF32" i="21"/>
  <c r="DQ25" i="19"/>
  <c r="DQ79" i="19"/>
  <c r="AG32" i="21"/>
  <c r="DR25" i="19"/>
  <c r="DR79" i="19"/>
  <c r="AH32" i="21"/>
  <c r="DS25" i="19"/>
  <c r="DS79" i="19"/>
  <c r="AI32" i="21"/>
  <c r="DT25" i="19"/>
  <c r="DT79" i="19"/>
  <c r="AJ32" i="21"/>
  <c r="DU25" i="19"/>
  <c r="DU79" i="19"/>
  <c r="AK32" i="21"/>
  <c r="DV25" i="19"/>
  <c r="DV79" i="19"/>
  <c r="AL32" i="21"/>
  <c r="DW25" i="19"/>
  <c r="DW79" i="19"/>
  <c r="AM32" i="21"/>
  <c r="DX25" i="19"/>
  <c r="DX79" i="19"/>
  <c r="AN32" i="21"/>
  <c r="DY25" i="19"/>
  <c r="DY79" i="19"/>
  <c r="AO32" i="21"/>
  <c r="DZ25" i="19"/>
  <c r="DZ79" i="19"/>
  <c r="AP32" i="21"/>
  <c r="EA25" i="19"/>
  <c r="EA79" i="19"/>
  <c r="AQ32" i="21"/>
  <c r="EB25" i="19"/>
  <c r="EB79" i="19"/>
  <c r="AR32" i="21"/>
  <c r="EC25" i="19"/>
  <c r="EC79" i="19"/>
  <c r="AS32" i="21"/>
  <c r="ED25" i="19"/>
  <c r="ED79" i="19"/>
  <c r="AT32" i="21"/>
  <c r="EE25" i="19"/>
  <c r="EE79" i="19"/>
  <c r="AU32" i="21"/>
  <c r="EF25" i="19"/>
  <c r="EF79" i="19"/>
  <c r="AV32" i="21"/>
  <c r="EG25" i="19"/>
  <c r="EG79" i="19"/>
  <c r="AW32" i="21"/>
  <c r="EH25" i="19"/>
  <c r="EH79" i="19"/>
  <c r="AX32" i="21"/>
  <c r="EI79" i="19"/>
  <c r="AY32" i="21"/>
  <c r="EJ25" i="19"/>
  <c r="EJ79" i="19"/>
  <c r="AZ32" i="21"/>
  <c r="EK25" i="19"/>
  <c r="EK79" i="19"/>
  <c r="BA32" i="21"/>
  <c r="EL25" i="19"/>
  <c r="EL79" i="19"/>
  <c r="BB32" i="21"/>
  <c r="EM25" i="19"/>
  <c r="EM79" i="19"/>
  <c r="BC32" i="21"/>
  <c r="EN25" i="19"/>
  <c r="EN79" i="19"/>
  <c r="BD32" i="21"/>
  <c r="EO25" i="19"/>
  <c r="EO79" i="19"/>
  <c r="BE32" i="21"/>
  <c r="EP25" i="19"/>
  <c r="EP79" i="19"/>
  <c r="BF32" i="21"/>
  <c r="EQ25" i="19"/>
  <c r="EQ79" i="19"/>
  <c r="BG32" i="21"/>
  <c r="ER25" i="19"/>
  <c r="ER79" i="19"/>
  <c r="BH32" i="21"/>
  <c r="ES25" i="19"/>
  <c r="ES79" i="19"/>
  <c r="BI32" i="21"/>
  <c r="ET25" i="19"/>
  <c r="ET79" i="19"/>
  <c r="BJ32" i="21"/>
  <c r="EU25" i="19"/>
  <c r="EU79" i="19"/>
  <c r="BK32" i="21"/>
  <c r="EV25" i="19"/>
  <c r="EV79" i="19"/>
  <c r="BL32" i="21"/>
  <c r="EW25" i="19"/>
  <c r="EW79" i="19"/>
  <c r="BM32" i="21"/>
  <c r="EX25" i="19"/>
  <c r="EX79" i="19"/>
  <c r="BN32" i="21"/>
  <c r="EY25" i="19"/>
  <c r="EY79" i="19"/>
  <c r="BO32" i="21"/>
  <c r="EZ25" i="19"/>
  <c r="EZ79" i="19"/>
  <c r="BP32" i="21"/>
  <c r="FA25" i="19"/>
  <c r="FA79" i="19"/>
  <c r="BQ32" i="21"/>
  <c r="FB25" i="19"/>
  <c r="FB79" i="19"/>
  <c r="BR32" i="21"/>
  <c r="FC25" i="19"/>
  <c r="FC79" i="19"/>
  <c r="BS32" i="21"/>
  <c r="FD25" i="19"/>
  <c r="FD79" i="19"/>
  <c r="BT32" i="21"/>
  <c r="U32" i="21"/>
  <c r="AK44" i="20"/>
  <c r="AM44" i="20"/>
  <c r="DG23" i="19"/>
  <c r="DG77" i="19"/>
  <c r="N33" i="21"/>
  <c r="O33" i="21"/>
  <c r="L33" i="21"/>
  <c r="Q33" i="21"/>
  <c r="W33" i="21"/>
  <c r="DH23" i="19"/>
  <c r="DH77" i="19"/>
  <c r="X33" i="21"/>
  <c r="DI23" i="19"/>
  <c r="DI77" i="19"/>
  <c r="Y33" i="21"/>
  <c r="DJ23" i="19"/>
  <c r="DJ77" i="19"/>
  <c r="Z33" i="21"/>
  <c r="DK23" i="19"/>
  <c r="DK77" i="19"/>
  <c r="AA33" i="21"/>
  <c r="DL23" i="19"/>
  <c r="DL77" i="19"/>
  <c r="AB33" i="21"/>
  <c r="DM23" i="19"/>
  <c r="DM77" i="19"/>
  <c r="AC33" i="21"/>
  <c r="DN23" i="19"/>
  <c r="DN77" i="19"/>
  <c r="AD33" i="21"/>
  <c r="DO23" i="19"/>
  <c r="DO77" i="19"/>
  <c r="AE33" i="21"/>
  <c r="DP23" i="19"/>
  <c r="DP77" i="19"/>
  <c r="AF33" i="21"/>
  <c r="DQ23" i="19"/>
  <c r="DQ77" i="19"/>
  <c r="AG33" i="21"/>
  <c r="DR23" i="19"/>
  <c r="DR77" i="19"/>
  <c r="AH33" i="21"/>
  <c r="DS23" i="19"/>
  <c r="DS77" i="19"/>
  <c r="AI33" i="21"/>
  <c r="DT23" i="19"/>
  <c r="DT77" i="19"/>
  <c r="AJ33" i="21"/>
  <c r="DU23" i="19"/>
  <c r="DU77" i="19"/>
  <c r="AK33" i="21"/>
  <c r="DV23" i="19"/>
  <c r="DV77" i="19"/>
  <c r="AL33" i="21"/>
  <c r="DW23" i="19"/>
  <c r="DW77" i="19"/>
  <c r="AM33" i="21"/>
  <c r="DX23" i="19"/>
  <c r="DX77" i="19"/>
  <c r="AN33" i="21"/>
  <c r="DY23" i="19"/>
  <c r="DY77" i="19"/>
  <c r="AO33" i="21"/>
  <c r="DZ23" i="19"/>
  <c r="DZ77" i="19"/>
  <c r="AP33" i="21"/>
  <c r="EA23" i="19"/>
  <c r="EA77" i="19"/>
  <c r="AQ33" i="21"/>
  <c r="EB23" i="19"/>
  <c r="EB77" i="19"/>
  <c r="AR33" i="21"/>
  <c r="EC23" i="19"/>
  <c r="EC77" i="19"/>
  <c r="AS33" i="21"/>
  <c r="ED23" i="19"/>
  <c r="ED77" i="19"/>
  <c r="AT33" i="21"/>
  <c r="EE23" i="19"/>
  <c r="EE77" i="19"/>
  <c r="AU33" i="21"/>
  <c r="EF23" i="19"/>
  <c r="EF77" i="19"/>
  <c r="AV33" i="21"/>
  <c r="EG23" i="19"/>
  <c r="EG77" i="19"/>
  <c r="AW33" i="21"/>
  <c r="EH23" i="19"/>
  <c r="EH77" i="19"/>
  <c r="AX33" i="21"/>
  <c r="EI23" i="19"/>
  <c r="EI77" i="19"/>
  <c r="AY33" i="21"/>
  <c r="EJ23" i="19"/>
  <c r="EJ77" i="19"/>
  <c r="AZ33" i="21"/>
  <c r="EK77" i="19"/>
  <c r="BA33" i="21"/>
  <c r="EL23" i="19"/>
  <c r="EL77" i="19"/>
  <c r="BB33" i="21"/>
  <c r="EM23" i="19"/>
  <c r="EM77" i="19"/>
  <c r="BC33" i="21"/>
  <c r="EN23" i="19"/>
  <c r="EN77" i="19"/>
  <c r="BD33" i="21"/>
  <c r="EO23" i="19"/>
  <c r="EO77" i="19"/>
  <c r="BE33" i="21"/>
  <c r="EP23" i="19"/>
  <c r="EP77" i="19"/>
  <c r="BF33" i="21"/>
  <c r="EQ23" i="19"/>
  <c r="EQ77" i="19"/>
  <c r="BG33" i="21"/>
  <c r="ER23" i="19"/>
  <c r="ER77" i="19"/>
  <c r="BH33" i="21"/>
  <c r="ES23" i="19"/>
  <c r="ES77" i="19"/>
  <c r="BI33" i="21"/>
  <c r="ET23" i="19"/>
  <c r="ET77" i="19"/>
  <c r="BJ33" i="21"/>
  <c r="EU23" i="19"/>
  <c r="EU77" i="19"/>
  <c r="BK33" i="21"/>
  <c r="EV23" i="19"/>
  <c r="EV77" i="19"/>
  <c r="BL33" i="21"/>
  <c r="EW23" i="19"/>
  <c r="EW77" i="19"/>
  <c r="BM33" i="21"/>
  <c r="EX23" i="19"/>
  <c r="EX77" i="19"/>
  <c r="BN33" i="21"/>
  <c r="EY23" i="19"/>
  <c r="EY77" i="19"/>
  <c r="BO33" i="21"/>
  <c r="EZ23" i="19"/>
  <c r="EZ77" i="19"/>
  <c r="BP33" i="21"/>
  <c r="FA23" i="19"/>
  <c r="FA77" i="19"/>
  <c r="BQ33" i="21"/>
  <c r="FB23" i="19"/>
  <c r="FB77" i="19"/>
  <c r="BR33" i="21"/>
  <c r="FC23" i="19"/>
  <c r="FC77" i="19"/>
  <c r="BS33" i="21"/>
  <c r="FD23" i="19"/>
  <c r="FD77" i="19"/>
  <c r="BT33" i="21"/>
  <c r="U33" i="21"/>
  <c r="AK45" i="20"/>
  <c r="AM45" i="20"/>
  <c r="DG12" i="19"/>
  <c r="DG66" i="19"/>
  <c r="N34" i="21"/>
  <c r="O34" i="21"/>
  <c r="L34" i="21"/>
  <c r="Q34" i="21"/>
  <c r="W34" i="21"/>
  <c r="DH12" i="19"/>
  <c r="DH66" i="19"/>
  <c r="X34" i="21"/>
  <c r="DI12" i="19"/>
  <c r="DI66" i="19"/>
  <c r="Y34" i="21"/>
  <c r="DJ12" i="19"/>
  <c r="DJ66" i="19"/>
  <c r="Z34" i="21"/>
  <c r="DK12" i="19"/>
  <c r="DK66" i="19"/>
  <c r="AA34" i="21"/>
  <c r="DL12" i="19"/>
  <c r="DL66" i="19"/>
  <c r="AB34" i="21"/>
  <c r="DM12" i="19"/>
  <c r="DM66" i="19"/>
  <c r="AC34" i="21"/>
  <c r="DN12" i="19"/>
  <c r="DN66" i="19"/>
  <c r="AD34" i="21"/>
  <c r="DO12" i="19"/>
  <c r="DO66" i="19"/>
  <c r="AE34" i="21"/>
  <c r="DP12" i="19"/>
  <c r="DP66" i="19"/>
  <c r="AF34" i="21"/>
  <c r="DQ12" i="19"/>
  <c r="DQ66" i="19"/>
  <c r="AG34" i="21"/>
  <c r="DR12" i="19"/>
  <c r="DR66" i="19"/>
  <c r="AH34" i="21"/>
  <c r="DS12" i="19"/>
  <c r="DS66" i="19"/>
  <c r="AI34" i="21"/>
  <c r="DT12" i="19"/>
  <c r="DT66" i="19"/>
  <c r="AJ34" i="21"/>
  <c r="DU12" i="19"/>
  <c r="DU66" i="19"/>
  <c r="AK34" i="21"/>
  <c r="DV12" i="19"/>
  <c r="DV66" i="19"/>
  <c r="AL34" i="21"/>
  <c r="DW12" i="19"/>
  <c r="DW66" i="19"/>
  <c r="AM34" i="21"/>
  <c r="DX12" i="19"/>
  <c r="DX66" i="19"/>
  <c r="AN34" i="21"/>
  <c r="DY12" i="19"/>
  <c r="DY66" i="19"/>
  <c r="AO34" i="21"/>
  <c r="DZ12" i="19"/>
  <c r="DZ66" i="19"/>
  <c r="AP34" i="21"/>
  <c r="EA12" i="19"/>
  <c r="EA66" i="19"/>
  <c r="AQ34" i="21"/>
  <c r="EB12" i="19"/>
  <c r="EB66" i="19"/>
  <c r="AR34" i="21"/>
  <c r="EC12" i="19"/>
  <c r="EC66" i="19"/>
  <c r="AS34" i="21"/>
  <c r="ED12" i="19"/>
  <c r="ED66" i="19"/>
  <c r="AT34" i="21"/>
  <c r="EE12" i="19"/>
  <c r="EE66" i="19"/>
  <c r="AU34" i="21"/>
  <c r="EF12" i="19"/>
  <c r="EF66" i="19"/>
  <c r="AV34" i="21"/>
  <c r="EG12" i="19"/>
  <c r="EG66" i="19"/>
  <c r="AW34" i="21"/>
  <c r="EH12" i="19"/>
  <c r="EH66" i="19"/>
  <c r="AX34" i="21"/>
  <c r="EI12" i="19"/>
  <c r="EI66" i="19"/>
  <c r="AY34" i="21"/>
  <c r="EJ12" i="19"/>
  <c r="EJ66" i="19"/>
  <c r="AZ34" i="21"/>
  <c r="EK12" i="19"/>
  <c r="EK66" i="19"/>
  <c r="BA34" i="21"/>
  <c r="EL12" i="19"/>
  <c r="EL66" i="19"/>
  <c r="BB34" i="21"/>
  <c r="EM12" i="19"/>
  <c r="EM66" i="19"/>
  <c r="BC34" i="21"/>
  <c r="EN12" i="19"/>
  <c r="EN66" i="19"/>
  <c r="BD34" i="21"/>
  <c r="EO12" i="19"/>
  <c r="EO66" i="19"/>
  <c r="BE34" i="21"/>
  <c r="EP12" i="19"/>
  <c r="EP66" i="19"/>
  <c r="BF34" i="21"/>
  <c r="EQ12" i="19"/>
  <c r="EQ66" i="19"/>
  <c r="BG34" i="21"/>
  <c r="ER12" i="19"/>
  <c r="ER66" i="19"/>
  <c r="BH34" i="21"/>
  <c r="ES12" i="19"/>
  <c r="ES66" i="19"/>
  <c r="BI34" i="21"/>
  <c r="ET12" i="19"/>
  <c r="ET66" i="19"/>
  <c r="BJ34" i="21"/>
  <c r="EU12" i="19"/>
  <c r="EU66" i="19"/>
  <c r="BK34" i="21"/>
  <c r="EV66" i="19"/>
  <c r="BL34" i="21"/>
  <c r="EW12" i="19"/>
  <c r="EW66" i="19"/>
  <c r="BM34" i="21"/>
  <c r="EX12" i="19"/>
  <c r="EX66" i="19"/>
  <c r="BN34" i="21"/>
  <c r="EY12" i="19"/>
  <c r="EY66" i="19"/>
  <c r="BO34" i="21"/>
  <c r="EZ12" i="19"/>
  <c r="EZ66" i="19"/>
  <c r="BP34" i="21"/>
  <c r="FA12" i="19"/>
  <c r="FA66" i="19"/>
  <c r="BQ34" i="21"/>
  <c r="FB12" i="19"/>
  <c r="FB66" i="19"/>
  <c r="BR34" i="21"/>
  <c r="FC12" i="19"/>
  <c r="FC66" i="19"/>
  <c r="BS34" i="21"/>
  <c r="FD12" i="19"/>
  <c r="FD66" i="19"/>
  <c r="BT34" i="21"/>
  <c r="U34" i="21"/>
  <c r="AK46" i="20"/>
  <c r="AM46" i="20"/>
  <c r="DG22" i="19"/>
  <c r="DG76" i="19"/>
  <c r="N35" i="21"/>
  <c r="O35" i="21"/>
  <c r="L35" i="21"/>
  <c r="Q35" i="21"/>
  <c r="W35" i="21"/>
  <c r="DH22" i="19"/>
  <c r="DH76" i="19"/>
  <c r="X35" i="21"/>
  <c r="DI22" i="19"/>
  <c r="DI76" i="19"/>
  <c r="Y35" i="21"/>
  <c r="DJ22" i="19"/>
  <c r="DJ76" i="19"/>
  <c r="Z35" i="21"/>
  <c r="DK22" i="19"/>
  <c r="DK76" i="19"/>
  <c r="AA35" i="21"/>
  <c r="DL22" i="19"/>
  <c r="DL76" i="19"/>
  <c r="AB35" i="21"/>
  <c r="DM22" i="19"/>
  <c r="DM76" i="19"/>
  <c r="AC35" i="21"/>
  <c r="DN22" i="19"/>
  <c r="DN76" i="19"/>
  <c r="AD35" i="21"/>
  <c r="DO22" i="19"/>
  <c r="DO76" i="19"/>
  <c r="AE35" i="21"/>
  <c r="DP22" i="19"/>
  <c r="DP76" i="19"/>
  <c r="AF35" i="21"/>
  <c r="DQ22" i="19"/>
  <c r="DQ76" i="19"/>
  <c r="AG35" i="21"/>
  <c r="DR22" i="19"/>
  <c r="DR76" i="19"/>
  <c r="AH35" i="21"/>
  <c r="DS22" i="19"/>
  <c r="DS76" i="19"/>
  <c r="AI35" i="21"/>
  <c r="DT22" i="19"/>
  <c r="DT76" i="19"/>
  <c r="AJ35" i="21"/>
  <c r="DU22" i="19"/>
  <c r="DU76" i="19"/>
  <c r="AK35" i="21"/>
  <c r="DV22" i="19"/>
  <c r="DV76" i="19"/>
  <c r="AL35" i="21"/>
  <c r="DW22" i="19"/>
  <c r="DW76" i="19"/>
  <c r="AM35" i="21"/>
  <c r="DX22" i="19"/>
  <c r="DX76" i="19"/>
  <c r="AN35" i="21"/>
  <c r="DY22" i="19"/>
  <c r="DY76" i="19"/>
  <c r="AO35" i="21"/>
  <c r="DZ22" i="19"/>
  <c r="DZ76" i="19"/>
  <c r="AP35" i="21"/>
  <c r="EA22" i="19"/>
  <c r="EA76" i="19"/>
  <c r="AQ35" i="21"/>
  <c r="EB22" i="19"/>
  <c r="EB76" i="19"/>
  <c r="AR35" i="21"/>
  <c r="EC22" i="19"/>
  <c r="EC76" i="19"/>
  <c r="AS35" i="21"/>
  <c r="ED22" i="19"/>
  <c r="ED76" i="19"/>
  <c r="AT35" i="21"/>
  <c r="EE22" i="19"/>
  <c r="EE76" i="19"/>
  <c r="AU35" i="21"/>
  <c r="EF22" i="19"/>
  <c r="EF76" i="19"/>
  <c r="AV35" i="21"/>
  <c r="EG22" i="19"/>
  <c r="EG76" i="19"/>
  <c r="AW35" i="21"/>
  <c r="EH22" i="19"/>
  <c r="EH76" i="19"/>
  <c r="AX35" i="21"/>
  <c r="EI22" i="19"/>
  <c r="EI76" i="19"/>
  <c r="AY35" i="21"/>
  <c r="EJ22" i="19"/>
  <c r="EJ76" i="19"/>
  <c r="AZ35" i="21"/>
  <c r="EK22" i="19"/>
  <c r="EK76" i="19"/>
  <c r="BA35" i="21"/>
  <c r="EL76" i="19"/>
  <c r="BB35" i="21"/>
  <c r="EM22" i="19"/>
  <c r="EM76" i="19"/>
  <c r="BC35" i="21"/>
  <c r="EN22" i="19"/>
  <c r="EN76" i="19"/>
  <c r="BD35" i="21"/>
  <c r="EO22" i="19"/>
  <c r="EO76" i="19"/>
  <c r="BE35" i="21"/>
  <c r="EP22" i="19"/>
  <c r="EP76" i="19"/>
  <c r="BF35" i="21"/>
  <c r="EQ22" i="19"/>
  <c r="EQ76" i="19"/>
  <c r="BG35" i="21"/>
  <c r="ER22" i="19"/>
  <c r="ER76" i="19"/>
  <c r="BH35" i="21"/>
  <c r="ES22" i="19"/>
  <c r="ES76" i="19"/>
  <c r="BI35" i="21"/>
  <c r="ET22" i="19"/>
  <c r="ET76" i="19"/>
  <c r="BJ35" i="21"/>
  <c r="EU22" i="19"/>
  <c r="EU76" i="19"/>
  <c r="BK35" i="21"/>
  <c r="EV22" i="19"/>
  <c r="EV76" i="19"/>
  <c r="BL35" i="21"/>
  <c r="EW22" i="19"/>
  <c r="EW76" i="19"/>
  <c r="BM35" i="21"/>
  <c r="EX22" i="19"/>
  <c r="EX76" i="19"/>
  <c r="BN35" i="21"/>
  <c r="EY22" i="19"/>
  <c r="EY76" i="19"/>
  <c r="BO35" i="21"/>
  <c r="EZ22" i="19"/>
  <c r="EZ76" i="19"/>
  <c r="BP35" i="21"/>
  <c r="FA22" i="19"/>
  <c r="FA76" i="19"/>
  <c r="BQ35" i="21"/>
  <c r="FB22" i="19"/>
  <c r="FB76" i="19"/>
  <c r="BR35" i="21"/>
  <c r="FC22" i="19"/>
  <c r="FC76" i="19"/>
  <c r="BS35" i="21"/>
  <c r="FD22" i="19"/>
  <c r="FD76" i="19"/>
  <c r="BT35" i="21"/>
  <c r="U35" i="21"/>
  <c r="AK47" i="20"/>
  <c r="AM47" i="20"/>
  <c r="DG18" i="19"/>
  <c r="DG72" i="19"/>
  <c r="N37" i="21"/>
  <c r="O37" i="21"/>
  <c r="L37" i="21"/>
  <c r="Q37" i="21"/>
  <c r="W37" i="21"/>
  <c r="DH18" i="19"/>
  <c r="DH72" i="19"/>
  <c r="X37" i="21"/>
  <c r="DI18" i="19"/>
  <c r="DI72" i="19"/>
  <c r="Y37" i="21"/>
  <c r="DJ18" i="19"/>
  <c r="DJ72" i="19"/>
  <c r="Z37" i="21"/>
  <c r="DK18" i="19"/>
  <c r="DK72" i="19"/>
  <c r="AA37" i="21"/>
  <c r="DL18" i="19"/>
  <c r="DL72" i="19"/>
  <c r="AB37" i="21"/>
  <c r="DM18" i="19"/>
  <c r="DM72" i="19"/>
  <c r="AC37" i="21"/>
  <c r="DN18" i="19"/>
  <c r="DN72" i="19"/>
  <c r="AD37" i="21"/>
  <c r="DO18" i="19"/>
  <c r="DO72" i="19"/>
  <c r="AE37" i="21"/>
  <c r="DP18" i="19"/>
  <c r="DP72" i="19"/>
  <c r="AF37" i="21"/>
  <c r="DQ18" i="19"/>
  <c r="DQ72" i="19"/>
  <c r="AG37" i="21"/>
  <c r="DR18" i="19"/>
  <c r="DR72" i="19"/>
  <c r="AH37" i="21"/>
  <c r="DS18" i="19"/>
  <c r="DS72" i="19"/>
  <c r="AI37" i="21"/>
  <c r="DT18" i="19"/>
  <c r="DT72" i="19"/>
  <c r="AJ37" i="21"/>
  <c r="DU18" i="19"/>
  <c r="DU72" i="19"/>
  <c r="AK37" i="21"/>
  <c r="DV18" i="19"/>
  <c r="DV72" i="19"/>
  <c r="AL37" i="21"/>
  <c r="DW18" i="19"/>
  <c r="DW72" i="19"/>
  <c r="AM37" i="21"/>
  <c r="DX18" i="19"/>
  <c r="DX72" i="19"/>
  <c r="AN37" i="21"/>
  <c r="DY18" i="19"/>
  <c r="DY72" i="19"/>
  <c r="AO37" i="21"/>
  <c r="DZ18" i="19"/>
  <c r="DZ72" i="19"/>
  <c r="AP37" i="21"/>
  <c r="EA18" i="19"/>
  <c r="EA72" i="19"/>
  <c r="AQ37" i="21"/>
  <c r="EB18" i="19"/>
  <c r="EB72" i="19"/>
  <c r="AR37" i="21"/>
  <c r="EC18" i="19"/>
  <c r="EC72" i="19"/>
  <c r="AS37" i="21"/>
  <c r="ED18" i="19"/>
  <c r="ED72" i="19"/>
  <c r="AT37" i="21"/>
  <c r="EE18" i="19"/>
  <c r="EE72" i="19"/>
  <c r="AU37" i="21"/>
  <c r="EF18" i="19"/>
  <c r="EF72" i="19"/>
  <c r="AV37" i="21"/>
  <c r="EG18" i="19"/>
  <c r="EG72" i="19"/>
  <c r="AW37" i="21"/>
  <c r="EH18" i="19"/>
  <c r="EH72" i="19"/>
  <c r="AX37" i="21"/>
  <c r="EI18" i="19"/>
  <c r="EI72" i="19"/>
  <c r="AY37" i="21"/>
  <c r="EJ18" i="19"/>
  <c r="EJ72" i="19"/>
  <c r="AZ37" i="21"/>
  <c r="EK18" i="19"/>
  <c r="EK72" i="19"/>
  <c r="BA37" i="21"/>
  <c r="EL18" i="19"/>
  <c r="EL72" i="19"/>
  <c r="BB37" i="21"/>
  <c r="EM18" i="19"/>
  <c r="EM72" i="19"/>
  <c r="BC37" i="21"/>
  <c r="EN18" i="19"/>
  <c r="EN72" i="19"/>
  <c r="BD37" i="21"/>
  <c r="EO18" i="19"/>
  <c r="EO72" i="19"/>
  <c r="BE37" i="21"/>
  <c r="EP72" i="19"/>
  <c r="BF37" i="21"/>
  <c r="EQ18" i="19"/>
  <c r="EQ72" i="19"/>
  <c r="BG37" i="21"/>
  <c r="ER18" i="19"/>
  <c r="ER72" i="19"/>
  <c r="BH37" i="21"/>
  <c r="ES18" i="19"/>
  <c r="ES72" i="19"/>
  <c r="BI37" i="21"/>
  <c r="ET18" i="19"/>
  <c r="ET72" i="19"/>
  <c r="BJ37" i="21"/>
  <c r="EU18" i="19"/>
  <c r="EU72" i="19"/>
  <c r="BK37" i="21"/>
  <c r="EV18" i="19"/>
  <c r="EV72" i="19"/>
  <c r="BL37" i="21"/>
  <c r="EW18" i="19"/>
  <c r="EW72" i="19"/>
  <c r="BM37" i="21"/>
  <c r="EX18" i="19"/>
  <c r="EX72" i="19"/>
  <c r="BN37" i="21"/>
  <c r="EY18" i="19"/>
  <c r="EY72" i="19"/>
  <c r="BO37" i="21"/>
  <c r="EZ18" i="19"/>
  <c r="EZ72" i="19"/>
  <c r="BP37" i="21"/>
  <c r="FA18" i="19"/>
  <c r="FA72" i="19"/>
  <c r="BQ37" i="21"/>
  <c r="FB18" i="19"/>
  <c r="FB72" i="19"/>
  <c r="BR37" i="21"/>
  <c r="FC18" i="19"/>
  <c r="FC72" i="19"/>
  <c r="BS37" i="21"/>
  <c r="FD18" i="19"/>
  <c r="FD72" i="19"/>
  <c r="BT37" i="21"/>
  <c r="U37" i="21"/>
  <c r="AK49" i="20"/>
  <c r="AM49" i="20"/>
  <c r="N38" i="21"/>
  <c r="O38" i="21"/>
  <c r="L38" i="21"/>
  <c r="Q38" i="21"/>
  <c r="W38" i="21"/>
  <c r="X38" i="21"/>
  <c r="Y38" i="21"/>
  <c r="Z38" i="21"/>
  <c r="AA38" i="21"/>
  <c r="AB38" i="21"/>
  <c r="AC38" i="21"/>
  <c r="AD38" i="21"/>
  <c r="AE38" i="21"/>
  <c r="AF38" i="21"/>
  <c r="AG38" i="21"/>
  <c r="AH38" i="21"/>
  <c r="AI38" i="21"/>
  <c r="AJ38" i="21"/>
  <c r="AK38" i="21"/>
  <c r="AL38" i="21"/>
  <c r="AM38" i="21"/>
  <c r="AN38" i="21"/>
  <c r="AO38" i="21"/>
  <c r="AP38" i="21"/>
  <c r="AQ38" i="21"/>
  <c r="AR38" i="21"/>
  <c r="AS38" i="21"/>
  <c r="AT38" i="21"/>
  <c r="AU38" i="21"/>
  <c r="AV38" i="21"/>
  <c r="AW38" i="21"/>
  <c r="AX38" i="21"/>
  <c r="AY38" i="21"/>
  <c r="AZ38" i="21"/>
  <c r="BA38" i="21"/>
  <c r="BB38" i="21"/>
  <c r="BC38" i="21"/>
  <c r="BD38" i="21"/>
  <c r="BE38" i="21"/>
  <c r="BF38" i="21"/>
  <c r="BG38" i="21"/>
  <c r="BH38" i="21"/>
  <c r="BI38" i="21"/>
  <c r="BJ38" i="21"/>
  <c r="BK38" i="21"/>
  <c r="BL38" i="21"/>
  <c r="BM38" i="21"/>
  <c r="BN38" i="21"/>
  <c r="BO38" i="21"/>
  <c r="BP38" i="21"/>
  <c r="BQ38" i="21"/>
  <c r="BR38" i="21"/>
  <c r="BS38" i="21"/>
  <c r="BT38" i="21"/>
  <c r="U38" i="21"/>
  <c r="AK50" i="20"/>
  <c r="AM50" i="20"/>
  <c r="N39" i="21"/>
  <c r="O39" i="21"/>
  <c r="L39" i="21"/>
  <c r="Q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AP39" i="21"/>
  <c r="AQ39" i="21"/>
  <c r="AR39" i="21"/>
  <c r="AS39" i="21"/>
  <c r="AT39" i="21"/>
  <c r="AU39" i="21"/>
  <c r="AV39" i="21"/>
  <c r="AW39" i="21"/>
  <c r="AX39" i="21"/>
  <c r="AY39" i="21"/>
  <c r="AZ39" i="21"/>
  <c r="BA39" i="21"/>
  <c r="BB39" i="21"/>
  <c r="BC39" i="21"/>
  <c r="BD39" i="21"/>
  <c r="BE39" i="21"/>
  <c r="BF39" i="21"/>
  <c r="BG39" i="21"/>
  <c r="BH39" i="21"/>
  <c r="BI39" i="21"/>
  <c r="BJ39" i="21"/>
  <c r="BK39" i="21"/>
  <c r="BL39" i="21"/>
  <c r="BM39" i="21"/>
  <c r="BN39" i="21"/>
  <c r="BO39" i="21"/>
  <c r="BP39" i="21"/>
  <c r="BQ39" i="21"/>
  <c r="BR39" i="21"/>
  <c r="BS39" i="21"/>
  <c r="BT39" i="21"/>
  <c r="U39" i="21"/>
  <c r="AK51" i="20"/>
  <c r="AM51" i="20"/>
  <c r="DG14" i="19"/>
  <c r="DG68" i="19"/>
  <c r="N40" i="21"/>
  <c r="O40" i="21"/>
  <c r="L40" i="21"/>
  <c r="Q40" i="21"/>
  <c r="W40" i="21"/>
  <c r="DH14" i="19"/>
  <c r="DH68" i="19"/>
  <c r="X40" i="21"/>
  <c r="DI14" i="19"/>
  <c r="DI68" i="19"/>
  <c r="Y40" i="21"/>
  <c r="DJ14" i="19"/>
  <c r="DJ68" i="19"/>
  <c r="Z40" i="21"/>
  <c r="DK14" i="19"/>
  <c r="DK68" i="19"/>
  <c r="AA40" i="21"/>
  <c r="DL14" i="19"/>
  <c r="DL68" i="19"/>
  <c r="AB40" i="21"/>
  <c r="DM14" i="19"/>
  <c r="DM68" i="19"/>
  <c r="AC40" i="21"/>
  <c r="DN14" i="19"/>
  <c r="DN68" i="19"/>
  <c r="AD40" i="21"/>
  <c r="DO14" i="19"/>
  <c r="DO68" i="19"/>
  <c r="AE40" i="21"/>
  <c r="DP14" i="19"/>
  <c r="DP68" i="19"/>
  <c r="AF40" i="21"/>
  <c r="DQ14" i="19"/>
  <c r="DQ68" i="19"/>
  <c r="AG40" i="21"/>
  <c r="DR14" i="19"/>
  <c r="DR68" i="19"/>
  <c r="AH40" i="21"/>
  <c r="DS14" i="19"/>
  <c r="DS68" i="19"/>
  <c r="AI40" i="21"/>
  <c r="DT14" i="19"/>
  <c r="DT68" i="19"/>
  <c r="AJ40" i="21"/>
  <c r="DU14" i="19"/>
  <c r="DU68" i="19"/>
  <c r="AK40" i="21"/>
  <c r="DV14" i="19"/>
  <c r="DV68" i="19"/>
  <c r="AL40" i="21"/>
  <c r="DW14" i="19"/>
  <c r="DW68" i="19"/>
  <c r="AM40" i="21"/>
  <c r="DX14" i="19"/>
  <c r="DX68" i="19"/>
  <c r="AN40" i="21"/>
  <c r="DY14" i="19"/>
  <c r="DY68" i="19"/>
  <c r="AO40" i="21"/>
  <c r="DZ14" i="19"/>
  <c r="DZ68" i="19"/>
  <c r="AP40" i="21"/>
  <c r="EA14" i="19"/>
  <c r="EA68" i="19"/>
  <c r="AQ40" i="21"/>
  <c r="EB14" i="19"/>
  <c r="EB68" i="19"/>
  <c r="AR40" i="21"/>
  <c r="EC14" i="19"/>
  <c r="EC68" i="19"/>
  <c r="AS40" i="21"/>
  <c r="ED14" i="19"/>
  <c r="ED68" i="19"/>
  <c r="AT40" i="21"/>
  <c r="EE14" i="19"/>
  <c r="EE68" i="19"/>
  <c r="AU40" i="21"/>
  <c r="EF14" i="19"/>
  <c r="EF68" i="19"/>
  <c r="AV40" i="21"/>
  <c r="EG14" i="19"/>
  <c r="EG68" i="19"/>
  <c r="AW40" i="21"/>
  <c r="EH14" i="19"/>
  <c r="EH68" i="19"/>
  <c r="AX40" i="21"/>
  <c r="EI14" i="19"/>
  <c r="EI68" i="19"/>
  <c r="AY40" i="21"/>
  <c r="EJ14" i="19"/>
  <c r="EJ68" i="19"/>
  <c r="AZ40" i="21"/>
  <c r="EK14" i="19"/>
  <c r="EK68" i="19"/>
  <c r="BA40" i="21"/>
  <c r="EL14" i="19"/>
  <c r="EL68" i="19"/>
  <c r="BB40" i="21"/>
  <c r="EM14" i="19"/>
  <c r="EM68" i="19"/>
  <c r="BC40" i="21"/>
  <c r="EN14" i="19"/>
  <c r="EN68" i="19"/>
  <c r="BD40" i="21"/>
  <c r="EO14" i="19"/>
  <c r="EO68" i="19"/>
  <c r="BE40" i="21"/>
  <c r="EP14" i="19"/>
  <c r="EP68" i="19"/>
  <c r="BF40" i="21"/>
  <c r="EQ14" i="19"/>
  <c r="EQ68" i="19"/>
  <c r="BG40" i="21"/>
  <c r="ER14" i="19"/>
  <c r="ER68" i="19"/>
  <c r="BH40" i="21"/>
  <c r="ES14" i="19"/>
  <c r="ES68" i="19"/>
  <c r="BI40" i="21"/>
  <c r="ET68" i="19"/>
  <c r="BJ40" i="21"/>
  <c r="EU14" i="19"/>
  <c r="EU68" i="19"/>
  <c r="BK40" i="21"/>
  <c r="EV14" i="19"/>
  <c r="EV68" i="19"/>
  <c r="BL40" i="21"/>
  <c r="EW14" i="19"/>
  <c r="EW68" i="19"/>
  <c r="BM40" i="21"/>
  <c r="EX14" i="19"/>
  <c r="EX68" i="19"/>
  <c r="BN40" i="21"/>
  <c r="EY14" i="19"/>
  <c r="EY68" i="19"/>
  <c r="BO40" i="21"/>
  <c r="EZ14" i="19"/>
  <c r="EZ68" i="19"/>
  <c r="BP40" i="21"/>
  <c r="FA14" i="19"/>
  <c r="FA68" i="19"/>
  <c r="BQ40" i="21"/>
  <c r="FB14" i="19"/>
  <c r="FB68" i="19"/>
  <c r="BR40" i="21"/>
  <c r="FC14" i="19"/>
  <c r="FC68" i="19"/>
  <c r="BS40" i="21"/>
  <c r="FD14" i="19"/>
  <c r="FD68" i="19"/>
  <c r="BT40" i="21"/>
  <c r="U40" i="21"/>
  <c r="AK52" i="20"/>
  <c r="AM52" i="20"/>
  <c r="N41" i="21"/>
  <c r="O41" i="21"/>
  <c r="L41" i="21"/>
  <c r="Q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AP41" i="21"/>
  <c r="AQ41" i="21"/>
  <c r="AR41" i="21"/>
  <c r="AS41" i="21"/>
  <c r="AT41" i="21"/>
  <c r="AU41" i="21"/>
  <c r="AV41" i="21"/>
  <c r="AW41" i="21"/>
  <c r="AX41" i="21"/>
  <c r="AY41" i="21"/>
  <c r="AZ41" i="21"/>
  <c r="BA41" i="21"/>
  <c r="BB41" i="21"/>
  <c r="BC41" i="21"/>
  <c r="BD41" i="21"/>
  <c r="BE41" i="21"/>
  <c r="BF41" i="21"/>
  <c r="BG41" i="21"/>
  <c r="BH41" i="21"/>
  <c r="BI41" i="21"/>
  <c r="BJ41" i="21"/>
  <c r="BK41" i="21"/>
  <c r="BL41" i="21"/>
  <c r="BM41" i="21"/>
  <c r="BN41" i="21"/>
  <c r="BO41" i="21"/>
  <c r="BP41" i="21"/>
  <c r="BQ41" i="21"/>
  <c r="BR41" i="21"/>
  <c r="BS41" i="21"/>
  <c r="BT41" i="21"/>
  <c r="U41" i="21"/>
  <c r="AK53" i="20"/>
  <c r="AM53" i="20"/>
  <c r="N42" i="21"/>
  <c r="O42" i="21"/>
  <c r="L42" i="21"/>
  <c r="Q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AP42" i="21"/>
  <c r="AQ42" i="21"/>
  <c r="AR42" i="21"/>
  <c r="AS42" i="21"/>
  <c r="AT42" i="21"/>
  <c r="AU42" i="21"/>
  <c r="AV42" i="21"/>
  <c r="AW42" i="21"/>
  <c r="AX42" i="21"/>
  <c r="AY42" i="21"/>
  <c r="AZ42" i="21"/>
  <c r="BA42" i="21"/>
  <c r="BB42" i="21"/>
  <c r="BC42" i="21"/>
  <c r="BD42" i="21"/>
  <c r="BE42" i="21"/>
  <c r="BF42" i="21"/>
  <c r="BG42" i="21"/>
  <c r="BH42" i="21"/>
  <c r="BI42" i="21"/>
  <c r="BJ42" i="21"/>
  <c r="BK42" i="21"/>
  <c r="BL42" i="21"/>
  <c r="BM42" i="21"/>
  <c r="BN42" i="21"/>
  <c r="BO42" i="21"/>
  <c r="BP42" i="21"/>
  <c r="BQ42" i="21"/>
  <c r="BR42" i="21"/>
  <c r="BS42" i="21"/>
  <c r="BT42" i="21"/>
  <c r="U42" i="21"/>
  <c r="AK54" i="20"/>
  <c r="AM54" i="20"/>
  <c r="DG27" i="19"/>
  <c r="DG81" i="19"/>
  <c r="N43" i="21"/>
  <c r="O43" i="21"/>
  <c r="L43" i="21"/>
  <c r="Q43" i="21"/>
  <c r="W43" i="21"/>
  <c r="DH27" i="19"/>
  <c r="DH81" i="19"/>
  <c r="X43" i="21"/>
  <c r="DI27" i="19"/>
  <c r="DI81" i="19"/>
  <c r="Y43" i="21"/>
  <c r="DJ27" i="19"/>
  <c r="DJ81" i="19"/>
  <c r="Z43" i="21"/>
  <c r="DK27" i="19"/>
  <c r="DK81" i="19"/>
  <c r="AA43" i="21"/>
  <c r="DL27" i="19"/>
  <c r="DL81" i="19"/>
  <c r="AB43" i="21"/>
  <c r="DM27" i="19"/>
  <c r="DM81" i="19"/>
  <c r="AC43" i="21"/>
  <c r="DN27" i="19"/>
  <c r="DN81" i="19"/>
  <c r="AD43" i="21"/>
  <c r="DO27" i="19"/>
  <c r="DO81" i="19"/>
  <c r="AE43" i="21"/>
  <c r="DP27" i="19"/>
  <c r="DP81" i="19"/>
  <c r="AF43" i="21"/>
  <c r="DQ27" i="19"/>
  <c r="DQ81" i="19"/>
  <c r="AG43" i="21"/>
  <c r="DR27" i="19"/>
  <c r="DR81" i="19"/>
  <c r="AH43" i="21"/>
  <c r="DS27" i="19"/>
  <c r="DS81" i="19"/>
  <c r="AI43" i="21"/>
  <c r="DT27" i="19"/>
  <c r="DT81" i="19"/>
  <c r="AJ43" i="21"/>
  <c r="DU27" i="19"/>
  <c r="DU81" i="19"/>
  <c r="AK43" i="21"/>
  <c r="DV27" i="19"/>
  <c r="DV81" i="19"/>
  <c r="AL43" i="21"/>
  <c r="DW27" i="19"/>
  <c r="DW81" i="19"/>
  <c r="AM43" i="21"/>
  <c r="DX27" i="19"/>
  <c r="DX81" i="19"/>
  <c r="AN43" i="21"/>
  <c r="DY27" i="19"/>
  <c r="DY81" i="19"/>
  <c r="AO43" i="21"/>
  <c r="DZ27" i="19"/>
  <c r="DZ81" i="19"/>
  <c r="AP43" i="21"/>
  <c r="EA27" i="19"/>
  <c r="EA81" i="19"/>
  <c r="AQ43" i="21"/>
  <c r="EB27" i="19"/>
  <c r="EB81" i="19"/>
  <c r="AR43" i="21"/>
  <c r="EC27" i="19"/>
  <c r="EC81" i="19"/>
  <c r="AS43" i="21"/>
  <c r="ED27" i="19"/>
  <c r="ED81" i="19"/>
  <c r="AT43" i="21"/>
  <c r="EE27" i="19"/>
  <c r="EE81" i="19"/>
  <c r="AU43" i="21"/>
  <c r="EF27" i="19"/>
  <c r="EF81" i="19"/>
  <c r="AV43" i="21"/>
  <c r="EG81" i="19"/>
  <c r="AW43" i="21"/>
  <c r="EH27" i="19"/>
  <c r="EH81" i="19"/>
  <c r="AX43" i="21"/>
  <c r="EI27" i="19"/>
  <c r="EI81" i="19"/>
  <c r="AY43" i="21"/>
  <c r="EJ27" i="19"/>
  <c r="EJ81" i="19"/>
  <c r="AZ43" i="21"/>
  <c r="EK27" i="19"/>
  <c r="EK81" i="19"/>
  <c r="BA43" i="21"/>
  <c r="EL27" i="19"/>
  <c r="EL81" i="19"/>
  <c r="BB43" i="21"/>
  <c r="EM27" i="19"/>
  <c r="EM81" i="19"/>
  <c r="BC43" i="21"/>
  <c r="EN27" i="19"/>
  <c r="EN81" i="19"/>
  <c r="BD43" i="21"/>
  <c r="EO27" i="19"/>
  <c r="EO81" i="19"/>
  <c r="BE43" i="21"/>
  <c r="EP27" i="19"/>
  <c r="EP81" i="19"/>
  <c r="BF43" i="21"/>
  <c r="EQ27" i="19"/>
  <c r="EQ81" i="19"/>
  <c r="BG43" i="21"/>
  <c r="ER27" i="19"/>
  <c r="ER81" i="19"/>
  <c r="BH43" i="21"/>
  <c r="ES27" i="19"/>
  <c r="ES81" i="19"/>
  <c r="BI43" i="21"/>
  <c r="ET27" i="19"/>
  <c r="ET81" i="19"/>
  <c r="BJ43" i="21"/>
  <c r="EU27" i="19"/>
  <c r="EU81" i="19"/>
  <c r="BK43" i="21"/>
  <c r="EV27" i="19"/>
  <c r="EV81" i="19"/>
  <c r="BL43" i="21"/>
  <c r="EW27" i="19"/>
  <c r="EW81" i="19"/>
  <c r="BM43" i="21"/>
  <c r="EX27" i="19"/>
  <c r="EX81" i="19"/>
  <c r="BN43" i="21"/>
  <c r="EY27" i="19"/>
  <c r="EY81" i="19"/>
  <c r="BO43" i="21"/>
  <c r="EZ27" i="19"/>
  <c r="EZ81" i="19"/>
  <c r="BP43" i="21"/>
  <c r="FA27" i="19"/>
  <c r="FA81" i="19"/>
  <c r="BQ43" i="21"/>
  <c r="FB27" i="19"/>
  <c r="FB81" i="19"/>
  <c r="BR43" i="21"/>
  <c r="FC27" i="19"/>
  <c r="FC81" i="19"/>
  <c r="BS43" i="21"/>
  <c r="FD27" i="19"/>
  <c r="FD81" i="19"/>
  <c r="BT43" i="21"/>
  <c r="U43" i="21"/>
  <c r="AK55" i="20"/>
  <c r="AM55" i="20"/>
  <c r="DG8" i="19"/>
  <c r="DG62" i="19"/>
  <c r="N44" i="21"/>
  <c r="O44" i="21"/>
  <c r="L44" i="21"/>
  <c r="Q44" i="21"/>
  <c r="W44" i="21"/>
  <c r="DH8" i="19"/>
  <c r="DH62" i="19"/>
  <c r="X44" i="21"/>
  <c r="DI8" i="19"/>
  <c r="DI62" i="19"/>
  <c r="Y44" i="21"/>
  <c r="DJ8" i="19"/>
  <c r="DJ62" i="19"/>
  <c r="Z44" i="21"/>
  <c r="DK8" i="19"/>
  <c r="DK62" i="19"/>
  <c r="AA44" i="21"/>
  <c r="DL8" i="19"/>
  <c r="DL62" i="19"/>
  <c r="AB44" i="21"/>
  <c r="DM8" i="19"/>
  <c r="DM62" i="19"/>
  <c r="AC44" i="21"/>
  <c r="DN8" i="19"/>
  <c r="DN62" i="19"/>
  <c r="AD44" i="21"/>
  <c r="DO8" i="19"/>
  <c r="DO62" i="19"/>
  <c r="AE44" i="21"/>
  <c r="DP8" i="19"/>
  <c r="DP62" i="19"/>
  <c r="AF44" i="21"/>
  <c r="DQ8" i="19"/>
  <c r="DQ62" i="19"/>
  <c r="AG44" i="21"/>
  <c r="DR8" i="19"/>
  <c r="DR62" i="19"/>
  <c r="AH44" i="21"/>
  <c r="DS8" i="19"/>
  <c r="DS62" i="19"/>
  <c r="AI44" i="21"/>
  <c r="DT8" i="19"/>
  <c r="DT62" i="19"/>
  <c r="AJ44" i="21"/>
  <c r="DU8" i="19"/>
  <c r="DU62" i="19"/>
  <c r="AK44" i="21"/>
  <c r="DV8" i="19"/>
  <c r="DV62" i="19"/>
  <c r="AL44" i="21"/>
  <c r="DW8" i="19"/>
  <c r="DW62" i="19"/>
  <c r="AM44" i="21"/>
  <c r="DX8" i="19"/>
  <c r="DX62" i="19"/>
  <c r="AN44" i="21"/>
  <c r="DY8" i="19"/>
  <c r="DY62" i="19"/>
  <c r="AO44" i="21"/>
  <c r="DZ8" i="19"/>
  <c r="DZ62" i="19"/>
  <c r="AP44" i="21"/>
  <c r="EA8" i="19"/>
  <c r="EA62" i="19"/>
  <c r="AQ44" i="21"/>
  <c r="EB8" i="19"/>
  <c r="EB62" i="19"/>
  <c r="AR44" i="21"/>
  <c r="EC8" i="19"/>
  <c r="EC62" i="19"/>
  <c r="AS44" i="21"/>
  <c r="ED8" i="19"/>
  <c r="ED62" i="19"/>
  <c r="AT44" i="21"/>
  <c r="EE8" i="19"/>
  <c r="EE62" i="19"/>
  <c r="AU44" i="21"/>
  <c r="EF8" i="19"/>
  <c r="EF62" i="19"/>
  <c r="AV44" i="21"/>
  <c r="EG8" i="19"/>
  <c r="EG62" i="19"/>
  <c r="AW44" i="21"/>
  <c r="EH8" i="19"/>
  <c r="EH62" i="19"/>
  <c r="AX44" i="21"/>
  <c r="EI8" i="19"/>
  <c r="EI62" i="19"/>
  <c r="AY44" i="21"/>
  <c r="EJ8" i="19"/>
  <c r="EJ62" i="19"/>
  <c r="AZ44" i="21"/>
  <c r="EK8" i="19"/>
  <c r="EK62" i="19"/>
  <c r="BA44" i="21"/>
  <c r="EL8" i="19"/>
  <c r="EL62" i="19"/>
  <c r="BB44" i="21"/>
  <c r="EM8" i="19"/>
  <c r="EM62" i="19"/>
  <c r="BC44" i="21"/>
  <c r="EN8" i="19"/>
  <c r="EN62" i="19"/>
  <c r="BD44" i="21"/>
  <c r="EO8" i="19"/>
  <c r="EO62" i="19"/>
  <c r="BE44" i="21"/>
  <c r="EP8" i="19"/>
  <c r="EP62" i="19"/>
  <c r="BF44" i="21"/>
  <c r="EQ8" i="19"/>
  <c r="EQ62" i="19"/>
  <c r="BG44" i="21"/>
  <c r="ER8" i="19"/>
  <c r="ER62" i="19"/>
  <c r="BH44" i="21"/>
  <c r="ES8" i="19"/>
  <c r="ES62" i="19"/>
  <c r="BI44" i="21"/>
  <c r="ET8" i="19"/>
  <c r="ET62" i="19"/>
  <c r="BJ44" i="21"/>
  <c r="EU8" i="19"/>
  <c r="EU62" i="19"/>
  <c r="BK44" i="21"/>
  <c r="EV8" i="19"/>
  <c r="EV62" i="19"/>
  <c r="BL44" i="21"/>
  <c r="EW8" i="19"/>
  <c r="EW62" i="19"/>
  <c r="BM44" i="21"/>
  <c r="EX8" i="19"/>
  <c r="EX62" i="19"/>
  <c r="BN44" i="21"/>
  <c r="EY8" i="19"/>
  <c r="EY62" i="19"/>
  <c r="BO44" i="21"/>
  <c r="EZ62" i="19"/>
  <c r="BP44" i="21"/>
  <c r="FA8" i="19"/>
  <c r="FA62" i="19"/>
  <c r="BQ44" i="21"/>
  <c r="FB8" i="19"/>
  <c r="FB62" i="19"/>
  <c r="BR44" i="21"/>
  <c r="FC8" i="19"/>
  <c r="FC62" i="19"/>
  <c r="BS44" i="21"/>
  <c r="FD8" i="19"/>
  <c r="FD62" i="19"/>
  <c r="BT44" i="21"/>
  <c r="U44" i="21"/>
  <c r="AK56" i="20"/>
  <c r="AM56" i="20"/>
  <c r="DG32" i="19"/>
  <c r="DG86" i="19"/>
  <c r="N45" i="21"/>
  <c r="O45" i="21"/>
  <c r="L45" i="21"/>
  <c r="Q45" i="21"/>
  <c r="W45" i="21"/>
  <c r="DH32" i="19"/>
  <c r="DH86" i="19"/>
  <c r="X45" i="21"/>
  <c r="DI32" i="19"/>
  <c r="DI86" i="19"/>
  <c r="Y45" i="21"/>
  <c r="DJ32" i="19"/>
  <c r="DJ86" i="19"/>
  <c r="Z45" i="21"/>
  <c r="DK32" i="19"/>
  <c r="DK86" i="19"/>
  <c r="AA45" i="21"/>
  <c r="DL32" i="19"/>
  <c r="DL86" i="19"/>
  <c r="AB45" i="21"/>
  <c r="DM32" i="19"/>
  <c r="DM86" i="19"/>
  <c r="AC45" i="21"/>
  <c r="DN32" i="19"/>
  <c r="DN86" i="19"/>
  <c r="AD45" i="21"/>
  <c r="DO32" i="19"/>
  <c r="DO86" i="19"/>
  <c r="AE45" i="21"/>
  <c r="DP32" i="19"/>
  <c r="DP86" i="19"/>
  <c r="AF45" i="21"/>
  <c r="DQ32" i="19"/>
  <c r="DQ86" i="19"/>
  <c r="AG45" i="21"/>
  <c r="DR32" i="19"/>
  <c r="DR86" i="19"/>
  <c r="AH45" i="21"/>
  <c r="DS32" i="19"/>
  <c r="DS86" i="19"/>
  <c r="AI45" i="21"/>
  <c r="DT32" i="19"/>
  <c r="DT86" i="19"/>
  <c r="AJ45" i="21"/>
  <c r="DU32" i="19"/>
  <c r="DU86" i="19"/>
  <c r="AK45" i="21"/>
  <c r="DV32" i="19"/>
  <c r="DV86" i="19"/>
  <c r="AL45" i="21"/>
  <c r="DW32" i="19"/>
  <c r="DW86" i="19"/>
  <c r="AM45" i="21"/>
  <c r="DX32" i="19"/>
  <c r="DX86" i="19"/>
  <c r="AN45" i="21"/>
  <c r="DY32" i="19"/>
  <c r="DY86" i="19"/>
  <c r="AO45" i="21"/>
  <c r="DZ32" i="19"/>
  <c r="DZ86" i="19"/>
  <c r="AP45" i="21"/>
  <c r="EA32" i="19"/>
  <c r="EA86" i="19"/>
  <c r="AQ45" i="21"/>
  <c r="EB86" i="19"/>
  <c r="AR45" i="21"/>
  <c r="EC32" i="19"/>
  <c r="EC86" i="19"/>
  <c r="AS45" i="21"/>
  <c r="ED32" i="19"/>
  <c r="ED86" i="19"/>
  <c r="AT45" i="21"/>
  <c r="EE32" i="19"/>
  <c r="EE86" i="19"/>
  <c r="AU45" i="21"/>
  <c r="EF32" i="19"/>
  <c r="EF86" i="19"/>
  <c r="AV45" i="21"/>
  <c r="EG32" i="19"/>
  <c r="EG86" i="19"/>
  <c r="AW45" i="21"/>
  <c r="EH32" i="19"/>
  <c r="EH86" i="19"/>
  <c r="AX45" i="21"/>
  <c r="EI32" i="19"/>
  <c r="EI86" i="19"/>
  <c r="AY45" i="21"/>
  <c r="EJ32" i="19"/>
  <c r="EJ86" i="19"/>
  <c r="AZ45" i="21"/>
  <c r="EK32" i="19"/>
  <c r="EK86" i="19"/>
  <c r="BA45" i="21"/>
  <c r="EL32" i="19"/>
  <c r="EL86" i="19"/>
  <c r="BB45" i="21"/>
  <c r="EM32" i="19"/>
  <c r="EM86" i="19"/>
  <c r="BC45" i="21"/>
  <c r="EN32" i="19"/>
  <c r="EN86" i="19"/>
  <c r="BD45" i="21"/>
  <c r="EO32" i="19"/>
  <c r="EO86" i="19"/>
  <c r="BE45" i="21"/>
  <c r="EP32" i="19"/>
  <c r="EP86" i="19"/>
  <c r="BF45" i="21"/>
  <c r="EQ32" i="19"/>
  <c r="EQ86" i="19"/>
  <c r="BG45" i="21"/>
  <c r="ER32" i="19"/>
  <c r="ER86" i="19"/>
  <c r="BH45" i="21"/>
  <c r="ES32" i="19"/>
  <c r="ES86" i="19"/>
  <c r="BI45" i="21"/>
  <c r="ET32" i="19"/>
  <c r="ET86" i="19"/>
  <c r="BJ45" i="21"/>
  <c r="EU32" i="19"/>
  <c r="EU86" i="19"/>
  <c r="BK45" i="21"/>
  <c r="EV32" i="19"/>
  <c r="EV86" i="19"/>
  <c r="BL45" i="21"/>
  <c r="EW32" i="19"/>
  <c r="EW86" i="19"/>
  <c r="BM45" i="21"/>
  <c r="EX32" i="19"/>
  <c r="EX86" i="19"/>
  <c r="BN45" i="21"/>
  <c r="EY32" i="19"/>
  <c r="EY86" i="19"/>
  <c r="BO45" i="21"/>
  <c r="EZ32" i="19"/>
  <c r="EZ86" i="19"/>
  <c r="BP45" i="21"/>
  <c r="FA32" i="19"/>
  <c r="FA86" i="19"/>
  <c r="BQ45" i="21"/>
  <c r="FB32" i="19"/>
  <c r="FB86" i="19"/>
  <c r="BR45" i="21"/>
  <c r="FC32" i="19"/>
  <c r="FC86" i="19"/>
  <c r="BS45" i="21"/>
  <c r="FD32" i="19"/>
  <c r="FD86" i="19"/>
  <c r="BT45" i="21"/>
  <c r="U45" i="21"/>
  <c r="AK57" i="20"/>
  <c r="AM57" i="20"/>
  <c r="N46" i="21"/>
  <c r="O46" i="21"/>
  <c r="L46" i="21"/>
  <c r="Q46" i="21"/>
  <c r="W46" i="21"/>
  <c r="X46" i="21"/>
  <c r="Y46" i="21"/>
  <c r="Z46" i="21"/>
  <c r="AA46" i="21"/>
  <c r="AB46" i="21"/>
  <c r="AC46" i="21"/>
  <c r="AD46" i="21"/>
  <c r="AE46" i="21"/>
  <c r="AF46" i="21"/>
  <c r="AG46" i="21"/>
  <c r="AH46" i="21"/>
  <c r="AI46" i="21"/>
  <c r="AJ46" i="21"/>
  <c r="AK46" i="21"/>
  <c r="AL46" i="21"/>
  <c r="AM46" i="21"/>
  <c r="AN46" i="21"/>
  <c r="AO46" i="21"/>
  <c r="AP46" i="21"/>
  <c r="AQ46" i="21"/>
  <c r="AR46" i="21"/>
  <c r="AS46" i="21"/>
  <c r="AT46" i="21"/>
  <c r="AU46" i="21"/>
  <c r="AV46" i="21"/>
  <c r="AW46" i="21"/>
  <c r="AX46" i="21"/>
  <c r="AY46" i="21"/>
  <c r="AZ46" i="21"/>
  <c r="BA46" i="21"/>
  <c r="BB46" i="21"/>
  <c r="BC46" i="21"/>
  <c r="BD46" i="21"/>
  <c r="BE46" i="21"/>
  <c r="BF46" i="21"/>
  <c r="BG46" i="21"/>
  <c r="BH46" i="21"/>
  <c r="BI46" i="21"/>
  <c r="BJ46" i="21"/>
  <c r="BK46" i="21"/>
  <c r="BL46" i="21"/>
  <c r="BM46" i="21"/>
  <c r="BN46" i="21"/>
  <c r="BO46" i="21"/>
  <c r="BP46" i="21"/>
  <c r="BQ46" i="21"/>
  <c r="BR46" i="21"/>
  <c r="BS46" i="21"/>
  <c r="BT46" i="21"/>
  <c r="U46" i="21"/>
  <c r="AK58" i="20"/>
  <c r="AM58" i="20"/>
  <c r="DG15" i="19"/>
  <c r="DG69" i="19"/>
  <c r="N47" i="21"/>
  <c r="O47" i="21"/>
  <c r="L47" i="21"/>
  <c r="Q47" i="21"/>
  <c r="W47" i="21"/>
  <c r="DH15" i="19"/>
  <c r="DH69" i="19"/>
  <c r="X47" i="21"/>
  <c r="DI15" i="19"/>
  <c r="DI69" i="19"/>
  <c r="Y47" i="21"/>
  <c r="DJ15" i="19"/>
  <c r="DJ69" i="19"/>
  <c r="Z47" i="21"/>
  <c r="DK15" i="19"/>
  <c r="DK69" i="19"/>
  <c r="AA47" i="21"/>
  <c r="DL15" i="19"/>
  <c r="DL69" i="19"/>
  <c r="AB47" i="21"/>
  <c r="DM15" i="19"/>
  <c r="DM69" i="19"/>
  <c r="AC47" i="21"/>
  <c r="DN15" i="19"/>
  <c r="DN69" i="19"/>
  <c r="AD47" i="21"/>
  <c r="DO15" i="19"/>
  <c r="DO69" i="19"/>
  <c r="AE47" i="21"/>
  <c r="DP15" i="19"/>
  <c r="DP69" i="19"/>
  <c r="AF47" i="21"/>
  <c r="DQ15" i="19"/>
  <c r="DQ69" i="19"/>
  <c r="AG47" i="21"/>
  <c r="DR15" i="19"/>
  <c r="DR69" i="19"/>
  <c r="AH47" i="21"/>
  <c r="DS15" i="19"/>
  <c r="DS69" i="19"/>
  <c r="AI47" i="21"/>
  <c r="DT15" i="19"/>
  <c r="DT69" i="19"/>
  <c r="AJ47" i="21"/>
  <c r="DU15" i="19"/>
  <c r="DU69" i="19"/>
  <c r="AK47" i="21"/>
  <c r="DV15" i="19"/>
  <c r="DV69" i="19"/>
  <c r="AL47" i="21"/>
  <c r="DW15" i="19"/>
  <c r="DW69" i="19"/>
  <c r="AM47" i="21"/>
  <c r="DX15" i="19"/>
  <c r="DX69" i="19"/>
  <c r="AN47" i="21"/>
  <c r="DY15" i="19"/>
  <c r="DY69" i="19"/>
  <c r="AO47" i="21"/>
  <c r="DZ15" i="19"/>
  <c r="DZ69" i="19"/>
  <c r="AP47" i="21"/>
  <c r="EA15" i="19"/>
  <c r="EA69" i="19"/>
  <c r="AQ47" i="21"/>
  <c r="EB15" i="19"/>
  <c r="EB69" i="19"/>
  <c r="AR47" i="21"/>
  <c r="EC15" i="19"/>
  <c r="EC69" i="19"/>
  <c r="AS47" i="21"/>
  <c r="ED15" i="19"/>
  <c r="ED69" i="19"/>
  <c r="AT47" i="21"/>
  <c r="EE15" i="19"/>
  <c r="EE69" i="19"/>
  <c r="AU47" i="21"/>
  <c r="EF15" i="19"/>
  <c r="EF69" i="19"/>
  <c r="AV47" i="21"/>
  <c r="EG15" i="19"/>
  <c r="EG69" i="19"/>
  <c r="AW47" i="21"/>
  <c r="EH15" i="19"/>
  <c r="EH69" i="19"/>
  <c r="AX47" i="21"/>
  <c r="EI15" i="19"/>
  <c r="EI69" i="19"/>
  <c r="AY47" i="21"/>
  <c r="EJ15" i="19"/>
  <c r="EJ69" i="19"/>
  <c r="AZ47" i="21"/>
  <c r="EK15" i="19"/>
  <c r="EK69" i="19"/>
  <c r="BA47" i="21"/>
  <c r="EL15" i="19"/>
  <c r="EL69" i="19"/>
  <c r="BB47" i="21"/>
  <c r="EM15" i="19"/>
  <c r="EM69" i="19"/>
  <c r="BC47" i="21"/>
  <c r="EN15" i="19"/>
  <c r="EN69" i="19"/>
  <c r="BD47" i="21"/>
  <c r="EO15" i="19"/>
  <c r="EO69" i="19"/>
  <c r="BE47" i="21"/>
  <c r="EP15" i="19"/>
  <c r="EP69" i="19"/>
  <c r="BF47" i="21"/>
  <c r="EQ15" i="19"/>
  <c r="EQ69" i="19"/>
  <c r="BG47" i="21"/>
  <c r="ER15" i="19"/>
  <c r="ER69" i="19"/>
  <c r="BH47" i="21"/>
  <c r="ES69" i="19"/>
  <c r="BI47" i="21"/>
  <c r="ET15" i="19"/>
  <c r="ET69" i="19"/>
  <c r="BJ47" i="21"/>
  <c r="EU15" i="19"/>
  <c r="EU69" i="19"/>
  <c r="BK47" i="21"/>
  <c r="EV15" i="19"/>
  <c r="EV69" i="19"/>
  <c r="BL47" i="21"/>
  <c r="EW15" i="19"/>
  <c r="EW69" i="19"/>
  <c r="BM47" i="21"/>
  <c r="EX15" i="19"/>
  <c r="EX69" i="19"/>
  <c r="BN47" i="21"/>
  <c r="EY15" i="19"/>
  <c r="EY69" i="19"/>
  <c r="BO47" i="21"/>
  <c r="EZ15" i="19"/>
  <c r="EZ69" i="19"/>
  <c r="BP47" i="21"/>
  <c r="FA15" i="19"/>
  <c r="FA69" i="19"/>
  <c r="BQ47" i="21"/>
  <c r="FB15" i="19"/>
  <c r="FB69" i="19"/>
  <c r="BR47" i="21"/>
  <c r="FC15" i="19"/>
  <c r="FC69" i="19"/>
  <c r="BS47" i="21"/>
  <c r="FD15" i="19"/>
  <c r="FD69" i="19"/>
  <c r="BT47" i="21"/>
  <c r="U47" i="21"/>
  <c r="AK59" i="20"/>
  <c r="AM59" i="20"/>
  <c r="N48" i="21"/>
  <c r="O48" i="21"/>
  <c r="L48" i="21"/>
  <c r="Q48" i="21"/>
  <c r="W48" i="21"/>
  <c r="X48" i="21"/>
  <c r="Y48" i="21"/>
  <c r="Z48" i="21"/>
  <c r="AA48" i="21"/>
  <c r="AB48" i="21"/>
  <c r="AC48" i="21"/>
  <c r="AD48" i="21"/>
  <c r="AE48" i="21"/>
  <c r="AF48" i="21"/>
  <c r="AG48" i="21"/>
  <c r="AH48" i="21"/>
  <c r="AI48" i="21"/>
  <c r="AJ48" i="21"/>
  <c r="AK48" i="21"/>
  <c r="AL48" i="21"/>
  <c r="AM48" i="21"/>
  <c r="AN48" i="21"/>
  <c r="AO48" i="21"/>
  <c r="AP48" i="21"/>
  <c r="AQ48" i="21"/>
  <c r="AR48" i="21"/>
  <c r="AS48" i="21"/>
  <c r="AT48" i="21"/>
  <c r="AU48" i="21"/>
  <c r="AV48" i="21"/>
  <c r="AW48" i="21"/>
  <c r="AX48" i="21"/>
  <c r="AY48" i="21"/>
  <c r="AZ48" i="21"/>
  <c r="BA48" i="21"/>
  <c r="BB48" i="21"/>
  <c r="BC48" i="21"/>
  <c r="BD48" i="21"/>
  <c r="BE48" i="21"/>
  <c r="BF48" i="21"/>
  <c r="BG48" i="21"/>
  <c r="BH48" i="21"/>
  <c r="BI48" i="21"/>
  <c r="BJ48" i="21"/>
  <c r="BK48" i="21"/>
  <c r="BL48" i="21"/>
  <c r="BM48" i="21"/>
  <c r="BN48" i="21"/>
  <c r="BO48" i="21"/>
  <c r="BP48" i="21"/>
  <c r="BQ48" i="21"/>
  <c r="BR48" i="21"/>
  <c r="BS48" i="21"/>
  <c r="BT48" i="21"/>
  <c r="U48" i="21"/>
  <c r="AK60" i="20"/>
  <c r="AM60" i="20"/>
  <c r="DG6" i="19"/>
  <c r="DG60" i="19"/>
  <c r="N49" i="21"/>
  <c r="O49" i="21"/>
  <c r="L49" i="21"/>
  <c r="Q49" i="21"/>
  <c r="W49" i="21"/>
  <c r="DH6" i="19"/>
  <c r="DH60" i="19"/>
  <c r="X49" i="21"/>
  <c r="DI6" i="19"/>
  <c r="DI60" i="19"/>
  <c r="Y49" i="21"/>
  <c r="DJ6" i="19"/>
  <c r="DJ60" i="19"/>
  <c r="Z49" i="21"/>
  <c r="DK6" i="19"/>
  <c r="DK60" i="19"/>
  <c r="AA49" i="21"/>
  <c r="DL6" i="19"/>
  <c r="DL60" i="19"/>
  <c r="AB49" i="21"/>
  <c r="DM6" i="19"/>
  <c r="DM60" i="19"/>
  <c r="AC49" i="21"/>
  <c r="DN6" i="19"/>
  <c r="DN60" i="19"/>
  <c r="AD49" i="21"/>
  <c r="DO6" i="19"/>
  <c r="DO60" i="19"/>
  <c r="AE49" i="21"/>
  <c r="DP6" i="19"/>
  <c r="DP60" i="19"/>
  <c r="AF49" i="21"/>
  <c r="DQ6" i="19"/>
  <c r="DQ60" i="19"/>
  <c r="AG49" i="21"/>
  <c r="DR6" i="19"/>
  <c r="DR60" i="19"/>
  <c r="AH49" i="21"/>
  <c r="DS6" i="19"/>
  <c r="DS60" i="19"/>
  <c r="AI49" i="21"/>
  <c r="DT6" i="19"/>
  <c r="DT60" i="19"/>
  <c r="AJ49" i="21"/>
  <c r="DU6" i="19"/>
  <c r="DU60" i="19"/>
  <c r="AK49" i="21"/>
  <c r="DV6" i="19"/>
  <c r="DV60" i="19"/>
  <c r="AL49" i="21"/>
  <c r="DW6" i="19"/>
  <c r="DW60" i="19"/>
  <c r="AM49" i="21"/>
  <c r="DX6" i="19"/>
  <c r="DX60" i="19"/>
  <c r="AN49" i="21"/>
  <c r="DY6" i="19"/>
  <c r="DY60" i="19"/>
  <c r="AO49" i="21"/>
  <c r="DZ6" i="19"/>
  <c r="DZ60" i="19"/>
  <c r="AP49" i="21"/>
  <c r="EA6" i="19"/>
  <c r="EA60" i="19"/>
  <c r="AQ49" i="21"/>
  <c r="EB6" i="19"/>
  <c r="EB60" i="19"/>
  <c r="AR49" i="21"/>
  <c r="EC6" i="19"/>
  <c r="EC60" i="19"/>
  <c r="AS49" i="21"/>
  <c r="ED6" i="19"/>
  <c r="ED60" i="19"/>
  <c r="AT49" i="21"/>
  <c r="EE6" i="19"/>
  <c r="EE60" i="19"/>
  <c r="AU49" i="21"/>
  <c r="EF6" i="19"/>
  <c r="EF60" i="19"/>
  <c r="AV49" i="21"/>
  <c r="EG6" i="19"/>
  <c r="EG60" i="19"/>
  <c r="AW49" i="21"/>
  <c r="EH6" i="19"/>
  <c r="EH60" i="19"/>
  <c r="AX49" i="21"/>
  <c r="EI6" i="19"/>
  <c r="EI60" i="19"/>
  <c r="AY49" i="21"/>
  <c r="EJ6" i="19"/>
  <c r="EJ60" i="19"/>
  <c r="AZ49" i="21"/>
  <c r="EK6" i="19"/>
  <c r="EK60" i="19"/>
  <c r="BA49" i="21"/>
  <c r="EL6" i="19"/>
  <c r="EL60" i="19"/>
  <c r="BB49" i="21"/>
  <c r="EM6" i="19"/>
  <c r="EM60" i="19"/>
  <c r="BC49" i="21"/>
  <c r="EN6" i="19"/>
  <c r="EN60" i="19"/>
  <c r="BD49" i="21"/>
  <c r="EO6" i="19"/>
  <c r="EO60" i="19"/>
  <c r="BE49" i="21"/>
  <c r="EP6" i="19"/>
  <c r="EP60" i="19"/>
  <c r="BF49" i="21"/>
  <c r="EQ6" i="19"/>
  <c r="EQ60" i="19"/>
  <c r="BG49" i="21"/>
  <c r="ER6" i="19"/>
  <c r="ER60" i="19"/>
  <c r="BH49" i="21"/>
  <c r="ES6" i="19"/>
  <c r="ES60" i="19"/>
  <c r="BI49" i="21"/>
  <c r="ET6" i="19"/>
  <c r="ET60" i="19"/>
  <c r="BJ49" i="21"/>
  <c r="EU6" i="19"/>
  <c r="EU60" i="19"/>
  <c r="BK49" i="21"/>
  <c r="EV6" i="19"/>
  <c r="EV60" i="19"/>
  <c r="BL49" i="21"/>
  <c r="EW6" i="19"/>
  <c r="EW60" i="19"/>
  <c r="BM49" i="21"/>
  <c r="EX6" i="19"/>
  <c r="EX60" i="19"/>
  <c r="BN49" i="21"/>
  <c r="EY6" i="19"/>
  <c r="EY60" i="19"/>
  <c r="BO49" i="21"/>
  <c r="EZ6" i="19"/>
  <c r="EZ60" i="19"/>
  <c r="BP49" i="21"/>
  <c r="FA6" i="19"/>
  <c r="FA60" i="19"/>
  <c r="BQ49" i="21"/>
  <c r="FB60" i="19"/>
  <c r="BR49" i="21"/>
  <c r="FC6" i="19"/>
  <c r="FC60" i="19"/>
  <c r="BS49" i="21"/>
  <c r="FD6" i="19"/>
  <c r="FD60" i="19"/>
  <c r="BT49" i="21"/>
  <c r="U49" i="21"/>
  <c r="AK61" i="20"/>
  <c r="AM61" i="20"/>
  <c r="DG38" i="19"/>
  <c r="DG92" i="19"/>
  <c r="N50" i="21"/>
  <c r="O50" i="21"/>
  <c r="L50" i="21"/>
  <c r="Q50" i="21"/>
  <c r="W50" i="21"/>
  <c r="DH38" i="19"/>
  <c r="DH92" i="19"/>
  <c r="X50" i="21"/>
  <c r="DI38" i="19"/>
  <c r="DI92" i="19"/>
  <c r="Y50" i="21"/>
  <c r="DJ38" i="19"/>
  <c r="DJ92" i="19"/>
  <c r="Z50" i="21"/>
  <c r="DK38" i="19"/>
  <c r="DK92" i="19"/>
  <c r="AA50" i="21"/>
  <c r="DL38" i="19"/>
  <c r="DL92" i="19"/>
  <c r="AB50" i="21"/>
  <c r="DM38" i="19"/>
  <c r="DM92" i="19"/>
  <c r="AC50" i="21"/>
  <c r="DN38" i="19"/>
  <c r="DN92" i="19"/>
  <c r="AD50" i="21"/>
  <c r="DO38" i="19"/>
  <c r="DO92" i="19"/>
  <c r="AE50" i="21"/>
  <c r="DP38" i="19"/>
  <c r="DP92" i="19"/>
  <c r="AF50" i="21"/>
  <c r="DQ38" i="19"/>
  <c r="DQ92" i="19"/>
  <c r="AG50" i="21"/>
  <c r="DR38" i="19"/>
  <c r="DR92" i="19"/>
  <c r="AH50" i="21"/>
  <c r="DS38" i="19"/>
  <c r="DS92" i="19"/>
  <c r="AI50" i="21"/>
  <c r="DT38" i="19"/>
  <c r="DT92" i="19"/>
  <c r="AJ50" i="21"/>
  <c r="DU38" i="19"/>
  <c r="DU92" i="19"/>
  <c r="AK50" i="21"/>
  <c r="DV92" i="19"/>
  <c r="AL50" i="21"/>
  <c r="DW38" i="19"/>
  <c r="DW92" i="19"/>
  <c r="AM50" i="21"/>
  <c r="DX38" i="19"/>
  <c r="DX92" i="19"/>
  <c r="AN50" i="21"/>
  <c r="DY38" i="19"/>
  <c r="DY92" i="19"/>
  <c r="AO50" i="21"/>
  <c r="DZ38" i="19"/>
  <c r="DZ92" i="19"/>
  <c r="AP50" i="21"/>
  <c r="EA38" i="19"/>
  <c r="EA92" i="19"/>
  <c r="AQ50" i="21"/>
  <c r="EB38" i="19"/>
  <c r="EB92" i="19"/>
  <c r="AR50" i="21"/>
  <c r="EC38" i="19"/>
  <c r="EC92" i="19"/>
  <c r="AS50" i="21"/>
  <c r="ED38" i="19"/>
  <c r="ED92" i="19"/>
  <c r="AT50" i="21"/>
  <c r="EE38" i="19"/>
  <c r="EE92" i="19"/>
  <c r="AU50" i="21"/>
  <c r="EF38" i="19"/>
  <c r="EF92" i="19"/>
  <c r="AV50" i="21"/>
  <c r="EG38" i="19"/>
  <c r="EG92" i="19"/>
  <c r="AW50" i="21"/>
  <c r="EH38" i="19"/>
  <c r="EH92" i="19"/>
  <c r="AX50" i="21"/>
  <c r="EI38" i="19"/>
  <c r="EI92" i="19"/>
  <c r="AY50" i="21"/>
  <c r="EJ38" i="19"/>
  <c r="EJ92" i="19"/>
  <c r="AZ50" i="21"/>
  <c r="EK38" i="19"/>
  <c r="EK92" i="19"/>
  <c r="BA50" i="21"/>
  <c r="EL38" i="19"/>
  <c r="EL92" i="19"/>
  <c r="BB50" i="21"/>
  <c r="EM38" i="19"/>
  <c r="EM92" i="19"/>
  <c r="BC50" i="21"/>
  <c r="EN38" i="19"/>
  <c r="EN92" i="19"/>
  <c r="BD50" i="21"/>
  <c r="EO38" i="19"/>
  <c r="EO92" i="19"/>
  <c r="BE50" i="21"/>
  <c r="EP38" i="19"/>
  <c r="EP92" i="19"/>
  <c r="BF50" i="21"/>
  <c r="EQ38" i="19"/>
  <c r="EQ92" i="19"/>
  <c r="BG50" i="21"/>
  <c r="ER38" i="19"/>
  <c r="ER92" i="19"/>
  <c r="BH50" i="21"/>
  <c r="ES38" i="19"/>
  <c r="ES92" i="19"/>
  <c r="BI50" i="21"/>
  <c r="ET38" i="19"/>
  <c r="ET92" i="19"/>
  <c r="BJ50" i="21"/>
  <c r="EU38" i="19"/>
  <c r="EU92" i="19"/>
  <c r="BK50" i="21"/>
  <c r="EV38" i="19"/>
  <c r="EV92" i="19"/>
  <c r="BL50" i="21"/>
  <c r="EW38" i="19"/>
  <c r="EW92" i="19"/>
  <c r="BM50" i="21"/>
  <c r="EX38" i="19"/>
  <c r="EX92" i="19"/>
  <c r="BN50" i="21"/>
  <c r="EY38" i="19"/>
  <c r="EY92" i="19"/>
  <c r="BO50" i="21"/>
  <c r="EZ38" i="19"/>
  <c r="EZ92" i="19"/>
  <c r="BP50" i="21"/>
  <c r="FA38" i="19"/>
  <c r="FA92" i="19"/>
  <c r="BQ50" i="21"/>
  <c r="FB38" i="19"/>
  <c r="FB92" i="19"/>
  <c r="BR50" i="21"/>
  <c r="FC38" i="19"/>
  <c r="FC92" i="19"/>
  <c r="BS50" i="21"/>
  <c r="FD38" i="19"/>
  <c r="FD92" i="19"/>
  <c r="BT50" i="21"/>
  <c r="U50" i="21"/>
  <c r="AK62" i="20"/>
  <c r="AM62" i="20"/>
  <c r="N51" i="21"/>
  <c r="O51" i="21"/>
  <c r="L51" i="21"/>
  <c r="Q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AP51" i="21"/>
  <c r="AQ51" i="21"/>
  <c r="AR51" i="21"/>
  <c r="AS51" i="21"/>
  <c r="AT51" i="21"/>
  <c r="AU51" i="21"/>
  <c r="AV51" i="21"/>
  <c r="AW51" i="21"/>
  <c r="AX51" i="21"/>
  <c r="AY51" i="21"/>
  <c r="AZ51" i="21"/>
  <c r="BA51" i="21"/>
  <c r="BB51" i="21"/>
  <c r="BC51" i="21"/>
  <c r="BD51" i="21"/>
  <c r="BE51" i="21"/>
  <c r="BF51" i="21"/>
  <c r="BG51" i="21"/>
  <c r="BH51" i="21"/>
  <c r="BI51" i="21"/>
  <c r="BJ51" i="21"/>
  <c r="BK51" i="21"/>
  <c r="BL51" i="21"/>
  <c r="BM51" i="21"/>
  <c r="BN51" i="21"/>
  <c r="BO51" i="21"/>
  <c r="BP51" i="21"/>
  <c r="BQ51" i="21"/>
  <c r="BR51" i="21"/>
  <c r="BS51" i="21"/>
  <c r="BT51" i="21"/>
  <c r="U51" i="21"/>
  <c r="AK63" i="20"/>
  <c r="AM63" i="20"/>
  <c r="DG11" i="19"/>
  <c r="DG65" i="19"/>
  <c r="N52" i="21"/>
  <c r="O52" i="21"/>
  <c r="L52" i="21"/>
  <c r="Q52" i="21"/>
  <c r="W52" i="21"/>
  <c r="DH11" i="19"/>
  <c r="DH65" i="19"/>
  <c r="X52" i="21"/>
  <c r="DI11" i="19"/>
  <c r="DI65" i="19"/>
  <c r="Y52" i="21"/>
  <c r="DJ11" i="19"/>
  <c r="DJ65" i="19"/>
  <c r="Z52" i="21"/>
  <c r="DK11" i="19"/>
  <c r="DK65" i="19"/>
  <c r="AA52" i="21"/>
  <c r="DL11" i="19"/>
  <c r="DL65" i="19"/>
  <c r="AB52" i="21"/>
  <c r="DM11" i="19"/>
  <c r="DM65" i="19"/>
  <c r="AC52" i="21"/>
  <c r="DN11" i="19"/>
  <c r="DN65" i="19"/>
  <c r="AD52" i="21"/>
  <c r="DO11" i="19"/>
  <c r="DO65" i="19"/>
  <c r="AE52" i="21"/>
  <c r="DP11" i="19"/>
  <c r="DP65" i="19"/>
  <c r="AF52" i="21"/>
  <c r="DQ11" i="19"/>
  <c r="DQ65" i="19"/>
  <c r="AG52" i="21"/>
  <c r="DR11" i="19"/>
  <c r="DR65" i="19"/>
  <c r="AH52" i="21"/>
  <c r="DS11" i="19"/>
  <c r="DS65" i="19"/>
  <c r="AI52" i="21"/>
  <c r="DT11" i="19"/>
  <c r="DT65" i="19"/>
  <c r="AJ52" i="21"/>
  <c r="DU11" i="19"/>
  <c r="DU65" i="19"/>
  <c r="AK52" i="21"/>
  <c r="DV11" i="19"/>
  <c r="DV65" i="19"/>
  <c r="AL52" i="21"/>
  <c r="DW11" i="19"/>
  <c r="DW65" i="19"/>
  <c r="AM52" i="21"/>
  <c r="DX11" i="19"/>
  <c r="DX65" i="19"/>
  <c r="AN52" i="21"/>
  <c r="DY11" i="19"/>
  <c r="DY65" i="19"/>
  <c r="AO52" i="21"/>
  <c r="DZ11" i="19"/>
  <c r="DZ65" i="19"/>
  <c r="AP52" i="21"/>
  <c r="EA11" i="19"/>
  <c r="EA65" i="19"/>
  <c r="AQ52" i="21"/>
  <c r="EB11" i="19"/>
  <c r="EB65" i="19"/>
  <c r="AR52" i="21"/>
  <c r="EC11" i="19"/>
  <c r="EC65" i="19"/>
  <c r="AS52" i="21"/>
  <c r="ED11" i="19"/>
  <c r="ED65" i="19"/>
  <c r="AT52" i="21"/>
  <c r="EE11" i="19"/>
  <c r="EE65" i="19"/>
  <c r="AU52" i="21"/>
  <c r="EF11" i="19"/>
  <c r="EF65" i="19"/>
  <c r="AV52" i="21"/>
  <c r="EG11" i="19"/>
  <c r="EG65" i="19"/>
  <c r="AW52" i="21"/>
  <c r="EH11" i="19"/>
  <c r="EH65" i="19"/>
  <c r="AX52" i="21"/>
  <c r="EI11" i="19"/>
  <c r="EI65" i="19"/>
  <c r="AY52" i="21"/>
  <c r="EJ11" i="19"/>
  <c r="EJ65" i="19"/>
  <c r="AZ52" i="21"/>
  <c r="EK11" i="19"/>
  <c r="EK65" i="19"/>
  <c r="BA52" i="21"/>
  <c r="EL11" i="19"/>
  <c r="EL65" i="19"/>
  <c r="BB52" i="21"/>
  <c r="EM11" i="19"/>
  <c r="EM65" i="19"/>
  <c r="BC52" i="21"/>
  <c r="EN11" i="19"/>
  <c r="EN65" i="19"/>
  <c r="BD52" i="21"/>
  <c r="EO11" i="19"/>
  <c r="EO65" i="19"/>
  <c r="BE52" i="21"/>
  <c r="EP11" i="19"/>
  <c r="EP65" i="19"/>
  <c r="BF52" i="21"/>
  <c r="EQ11" i="19"/>
  <c r="EQ65" i="19"/>
  <c r="BG52" i="21"/>
  <c r="ER11" i="19"/>
  <c r="ER65" i="19"/>
  <c r="BH52" i="21"/>
  <c r="ES11" i="19"/>
  <c r="ES65" i="19"/>
  <c r="BI52" i="21"/>
  <c r="ET11" i="19"/>
  <c r="ET65" i="19"/>
  <c r="BJ52" i="21"/>
  <c r="EU11" i="19"/>
  <c r="EU65" i="19"/>
  <c r="BK52" i="21"/>
  <c r="EV11" i="19"/>
  <c r="EV65" i="19"/>
  <c r="BL52" i="21"/>
  <c r="EW65" i="19"/>
  <c r="BM52" i="21"/>
  <c r="EX11" i="19"/>
  <c r="EX65" i="19"/>
  <c r="BN52" i="21"/>
  <c r="EY11" i="19"/>
  <c r="EY65" i="19"/>
  <c r="BO52" i="21"/>
  <c r="EZ11" i="19"/>
  <c r="EZ65" i="19"/>
  <c r="BP52" i="21"/>
  <c r="FA11" i="19"/>
  <c r="FA65" i="19"/>
  <c r="BQ52" i="21"/>
  <c r="FB11" i="19"/>
  <c r="FB65" i="19"/>
  <c r="BR52" i="21"/>
  <c r="FC11" i="19"/>
  <c r="FC65" i="19"/>
  <c r="BS52" i="21"/>
  <c r="FD11" i="19"/>
  <c r="FD65" i="19"/>
  <c r="BT52" i="21"/>
  <c r="U52" i="21"/>
  <c r="AK64" i="20"/>
  <c r="AM64" i="20"/>
  <c r="DG40" i="19"/>
  <c r="DG94" i="19"/>
  <c r="N53" i="21"/>
  <c r="O53" i="21"/>
  <c r="L53" i="21"/>
  <c r="Q53" i="21"/>
  <c r="W53" i="21"/>
  <c r="DH40" i="19"/>
  <c r="DH94" i="19"/>
  <c r="X53" i="21"/>
  <c r="DI40" i="19"/>
  <c r="DI94" i="19"/>
  <c r="Y53" i="21"/>
  <c r="DJ40" i="19"/>
  <c r="DJ94" i="19"/>
  <c r="Z53" i="21"/>
  <c r="DK40" i="19"/>
  <c r="DK94" i="19"/>
  <c r="AA53" i="21"/>
  <c r="DL40" i="19"/>
  <c r="DL94" i="19"/>
  <c r="AB53" i="21"/>
  <c r="DM40" i="19"/>
  <c r="DM94" i="19"/>
  <c r="AC53" i="21"/>
  <c r="DN40" i="19"/>
  <c r="DN94" i="19"/>
  <c r="AD53" i="21"/>
  <c r="DO40" i="19"/>
  <c r="DO94" i="19"/>
  <c r="AE53" i="21"/>
  <c r="DP40" i="19"/>
  <c r="DP94" i="19"/>
  <c r="AF53" i="21"/>
  <c r="DQ40" i="19"/>
  <c r="DQ94" i="19"/>
  <c r="AG53" i="21"/>
  <c r="DR40" i="19"/>
  <c r="DR94" i="19"/>
  <c r="AH53" i="21"/>
  <c r="DS40" i="19"/>
  <c r="DS94" i="19"/>
  <c r="AI53" i="21"/>
  <c r="DT94" i="19"/>
  <c r="AJ53" i="21"/>
  <c r="DU40" i="19"/>
  <c r="DU94" i="19"/>
  <c r="AK53" i="21"/>
  <c r="DV40" i="19"/>
  <c r="DV94" i="19"/>
  <c r="AL53" i="21"/>
  <c r="DW40" i="19"/>
  <c r="DW94" i="19"/>
  <c r="AM53" i="21"/>
  <c r="DX40" i="19"/>
  <c r="DX94" i="19"/>
  <c r="AN53" i="21"/>
  <c r="DY40" i="19"/>
  <c r="DY94" i="19"/>
  <c r="AO53" i="21"/>
  <c r="DZ40" i="19"/>
  <c r="DZ94" i="19"/>
  <c r="AP53" i="21"/>
  <c r="EA40" i="19"/>
  <c r="EA94" i="19"/>
  <c r="AQ53" i="21"/>
  <c r="EB40" i="19"/>
  <c r="EB94" i="19"/>
  <c r="AR53" i="21"/>
  <c r="EC40" i="19"/>
  <c r="EC94" i="19"/>
  <c r="AS53" i="21"/>
  <c r="ED40" i="19"/>
  <c r="ED94" i="19"/>
  <c r="AT53" i="21"/>
  <c r="EE40" i="19"/>
  <c r="EE94" i="19"/>
  <c r="AU53" i="21"/>
  <c r="EF40" i="19"/>
  <c r="EF94" i="19"/>
  <c r="AV53" i="21"/>
  <c r="EG40" i="19"/>
  <c r="EG94" i="19"/>
  <c r="AW53" i="21"/>
  <c r="EH40" i="19"/>
  <c r="EH94" i="19"/>
  <c r="AX53" i="21"/>
  <c r="EI40" i="19"/>
  <c r="EI94" i="19"/>
  <c r="AY53" i="21"/>
  <c r="EJ40" i="19"/>
  <c r="EJ94" i="19"/>
  <c r="AZ53" i="21"/>
  <c r="EK40" i="19"/>
  <c r="EK94" i="19"/>
  <c r="BA53" i="21"/>
  <c r="EL40" i="19"/>
  <c r="EL94" i="19"/>
  <c r="BB53" i="21"/>
  <c r="EM40" i="19"/>
  <c r="EM94" i="19"/>
  <c r="BC53" i="21"/>
  <c r="EN40" i="19"/>
  <c r="EN94" i="19"/>
  <c r="BD53" i="21"/>
  <c r="EO40" i="19"/>
  <c r="EO94" i="19"/>
  <c r="BE53" i="21"/>
  <c r="EP40" i="19"/>
  <c r="EP94" i="19"/>
  <c r="BF53" i="21"/>
  <c r="EQ40" i="19"/>
  <c r="EQ94" i="19"/>
  <c r="BG53" i="21"/>
  <c r="ER40" i="19"/>
  <c r="ER94" i="19"/>
  <c r="BH53" i="21"/>
  <c r="ES40" i="19"/>
  <c r="ES94" i="19"/>
  <c r="BI53" i="21"/>
  <c r="ET40" i="19"/>
  <c r="ET94" i="19"/>
  <c r="BJ53" i="21"/>
  <c r="EU40" i="19"/>
  <c r="EU94" i="19"/>
  <c r="BK53" i="21"/>
  <c r="EV40" i="19"/>
  <c r="EV94" i="19"/>
  <c r="BL53" i="21"/>
  <c r="EW40" i="19"/>
  <c r="EW94" i="19"/>
  <c r="BM53" i="21"/>
  <c r="EX40" i="19"/>
  <c r="EX94" i="19"/>
  <c r="BN53" i="21"/>
  <c r="EY40" i="19"/>
  <c r="EY94" i="19"/>
  <c r="BO53" i="21"/>
  <c r="EZ40" i="19"/>
  <c r="EZ94" i="19"/>
  <c r="BP53" i="21"/>
  <c r="FA40" i="19"/>
  <c r="FA94" i="19"/>
  <c r="BQ53" i="21"/>
  <c r="FB40" i="19"/>
  <c r="FB94" i="19"/>
  <c r="BR53" i="21"/>
  <c r="FC40" i="19"/>
  <c r="FC94" i="19"/>
  <c r="BS53" i="21"/>
  <c r="FD40" i="19"/>
  <c r="FD94" i="19"/>
  <c r="BT53" i="21"/>
  <c r="U53" i="21"/>
  <c r="AK65" i="20"/>
  <c r="AM65" i="20"/>
  <c r="N54" i="21"/>
  <c r="O54" i="21"/>
  <c r="L54" i="21"/>
  <c r="Q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AP54" i="21"/>
  <c r="AQ54" i="21"/>
  <c r="AR54" i="21"/>
  <c r="AS54" i="21"/>
  <c r="AT54" i="21"/>
  <c r="AU54" i="21"/>
  <c r="AV54" i="21"/>
  <c r="AW54" i="21"/>
  <c r="AX54" i="21"/>
  <c r="AY54" i="21"/>
  <c r="AZ54" i="21"/>
  <c r="BA54" i="21"/>
  <c r="BB54" i="21"/>
  <c r="BC54" i="21"/>
  <c r="BD54" i="21"/>
  <c r="BE54" i="21"/>
  <c r="BF54" i="21"/>
  <c r="BG54" i="21"/>
  <c r="BH54" i="21"/>
  <c r="BI54" i="21"/>
  <c r="BJ54" i="21"/>
  <c r="BK54" i="21"/>
  <c r="BL54" i="21"/>
  <c r="BM54" i="21"/>
  <c r="BN54" i="21"/>
  <c r="BO54" i="21"/>
  <c r="BP54" i="21"/>
  <c r="BQ54" i="21"/>
  <c r="BR54" i="21"/>
  <c r="BS54" i="21"/>
  <c r="BT54" i="21"/>
  <c r="U54" i="21"/>
  <c r="AK66" i="20"/>
  <c r="AM66" i="20"/>
  <c r="DG24" i="19"/>
  <c r="DG78" i="19"/>
  <c r="N55" i="21"/>
  <c r="O55" i="21"/>
  <c r="L55" i="21"/>
  <c r="Q55" i="21"/>
  <c r="W55" i="21"/>
  <c r="DH24" i="19"/>
  <c r="DH78" i="19"/>
  <c r="X55" i="21"/>
  <c r="DI24" i="19"/>
  <c r="DI78" i="19"/>
  <c r="Y55" i="21"/>
  <c r="DJ24" i="19"/>
  <c r="DJ78" i="19"/>
  <c r="Z55" i="21"/>
  <c r="DK24" i="19"/>
  <c r="DK78" i="19"/>
  <c r="AA55" i="21"/>
  <c r="DL24" i="19"/>
  <c r="DL78" i="19"/>
  <c r="AB55" i="21"/>
  <c r="DM24" i="19"/>
  <c r="DM78" i="19"/>
  <c r="AC55" i="21"/>
  <c r="DN24" i="19"/>
  <c r="DN78" i="19"/>
  <c r="AD55" i="21"/>
  <c r="DO24" i="19"/>
  <c r="DO78" i="19"/>
  <c r="AE55" i="21"/>
  <c r="DP24" i="19"/>
  <c r="DP78" i="19"/>
  <c r="AF55" i="21"/>
  <c r="DQ24" i="19"/>
  <c r="DQ78" i="19"/>
  <c r="AG55" i="21"/>
  <c r="DR24" i="19"/>
  <c r="DR78" i="19"/>
  <c r="AH55" i="21"/>
  <c r="DS24" i="19"/>
  <c r="DS78" i="19"/>
  <c r="AI55" i="21"/>
  <c r="DT24" i="19"/>
  <c r="DT78" i="19"/>
  <c r="AJ55" i="21"/>
  <c r="DU24" i="19"/>
  <c r="DU78" i="19"/>
  <c r="AK55" i="21"/>
  <c r="DV24" i="19"/>
  <c r="DV78" i="19"/>
  <c r="AL55" i="21"/>
  <c r="DW24" i="19"/>
  <c r="DW78" i="19"/>
  <c r="AM55" i="21"/>
  <c r="DX24" i="19"/>
  <c r="DX78" i="19"/>
  <c r="AN55" i="21"/>
  <c r="DY24" i="19"/>
  <c r="DY78" i="19"/>
  <c r="AO55" i="21"/>
  <c r="DZ24" i="19"/>
  <c r="DZ78" i="19"/>
  <c r="AP55" i="21"/>
  <c r="EA24" i="19"/>
  <c r="EA78" i="19"/>
  <c r="AQ55" i="21"/>
  <c r="EB24" i="19"/>
  <c r="EB78" i="19"/>
  <c r="AR55" i="21"/>
  <c r="EC24" i="19"/>
  <c r="EC78" i="19"/>
  <c r="AS55" i="21"/>
  <c r="ED24" i="19"/>
  <c r="ED78" i="19"/>
  <c r="AT55" i="21"/>
  <c r="EE24" i="19"/>
  <c r="EE78" i="19"/>
  <c r="AU55" i="21"/>
  <c r="EF24" i="19"/>
  <c r="EF78" i="19"/>
  <c r="AV55" i="21"/>
  <c r="EG24" i="19"/>
  <c r="EG78" i="19"/>
  <c r="AW55" i="21"/>
  <c r="EH24" i="19"/>
  <c r="EH78" i="19"/>
  <c r="AX55" i="21"/>
  <c r="EI24" i="19"/>
  <c r="EI78" i="19"/>
  <c r="AY55" i="21"/>
  <c r="EJ78" i="19"/>
  <c r="AZ55" i="21"/>
  <c r="EK24" i="19"/>
  <c r="EK78" i="19"/>
  <c r="BA55" i="21"/>
  <c r="EL24" i="19"/>
  <c r="EL78" i="19"/>
  <c r="BB55" i="21"/>
  <c r="EM24" i="19"/>
  <c r="EM78" i="19"/>
  <c r="BC55" i="21"/>
  <c r="EN24" i="19"/>
  <c r="EN78" i="19"/>
  <c r="BD55" i="21"/>
  <c r="EO24" i="19"/>
  <c r="EO78" i="19"/>
  <c r="BE55" i="21"/>
  <c r="EP24" i="19"/>
  <c r="EP78" i="19"/>
  <c r="BF55" i="21"/>
  <c r="EQ24" i="19"/>
  <c r="EQ78" i="19"/>
  <c r="BG55" i="21"/>
  <c r="ER24" i="19"/>
  <c r="ER78" i="19"/>
  <c r="BH55" i="21"/>
  <c r="ES24" i="19"/>
  <c r="ES78" i="19"/>
  <c r="BI55" i="21"/>
  <c r="ET24" i="19"/>
  <c r="ET78" i="19"/>
  <c r="BJ55" i="21"/>
  <c r="EU24" i="19"/>
  <c r="EU78" i="19"/>
  <c r="BK55" i="21"/>
  <c r="EV24" i="19"/>
  <c r="EV78" i="19"/>
  <c r="BL55" i="21"/>
  <c r="EW24" i="19"/>
  <c r="EW78" i="19"/>
  <c r="BM55" i="21"/>
  <c r="EX24" i="19"/>
  <c r="EX78" i="19"/>
  <c r="BN55" i="21"/>
  <c r="EY24" i="19"/>
  <c r="EY78" i="19"/>
  <c r="BO55" i="21"/>
  <c r="EZ24" i="19"/>
  <c r="EZ78" i="19"/>
  <c r="BP55" i="21"/>
  <c r="FA24" i="19"/>
  <c r="FA78" i="19"/>
  <c r="BQ55" i="21"/>
  <c r="FB24" i="19"/>
  <c r="FB78" i="19"/>
  <c r="BR55" i="21"/>
  <c r="FC24" i="19"/>
  <c r="FC78" i="19"/>
  <c r="BS55" i="21"/>
  <c r="FD24" i="19"/>
  <c r="FD78" i="19"/>
  <c r="BT55" i="21"/>
  <c r="U55" i="21"/>
  <c r="AK67" i="20"/>
  <c r="AM67" i="20"/>
  <c r="DG21" i="19"/>
  <c r="DG75" i="19"/>
  <c r="N56" i="21"/>
  <c r="O56" i="21"/>
  <c r="L56" i="21"/>
  <c r="Q56" i="21"/>
  <c r="W56" i="21"/>
  <c r="DH21" i="19"/>
  <c r="DH75" i="19"/>
  <c r="X56" i="21"/>
  <c r="DI21" i="19"/>
  <c r="DI75" i="19"/>
  <c r="Y56" i="21"/>
  <c r="DJ21" i="19"/>
  <c r="DJ75" i="19"/>
  <c r="Z56" i="21"/>
  <c r="DK21" i="19"/>
  <c r="DK75" i="19"/>
  <c r="AA56" i="21"/>
  <c r="DL21" i="19"/>
  <c r="DL75" i="19"/>
  <c r="AB56" i="21"/>
  <c r="DM21" i="19"/>
  <c r="DM75" i="19"/>
  <c r="AC56" i="21"/>
  <c r="DN21" i="19"/>
  <c r="DN75" i="19"/>
  <c r="AD56" i="21"/>
  <c r="DO21" i="19"/>
  <c r="DO75" i="19"/>
  <c r="AE56" i="21"/>
  <c r="DP21" i="19"/>
  <c r="DP75" i="19"/>
  <c r="AF56" i="21"/>
  <c r="DQ21" i="19"/>
  <c r="DQ75" i="19"/>
  <c r="AG56" i="21"/>
  <c r="DR21" i="19"/>
  <c r="DR75" i="19"/>
  <c r="AH56" i="21"/>
  <c r="DS21" i="19"/>
  <c r="DS75" i="19"/>
  <c r="AI56" i="21"/>
  <c r="DT21" i="19"/>
  <c r="DT75" i="19"/>
  <c r="AJ56" i="21"/>
  <c r="DU21" i="19"/>
  <c r="DU75" i="19"/>
  <c r="AK56" i="21"/>
  <c r="DV21" i="19"/>
  <c r="DV75" i="19"/>
  <c r="AL56" i="21"/>
  <c r="DW21" i="19"/>
  <c r="DW75" i="19"/>
  <c r="AM56" i="21"/>
  <c r="DX21" i="19"/>
  <c r="DX75" i="19"/>
  <c r="AN56" i="21"/>
  <c r="DY21" i="19"/>
  <c r="DY75" i="19"/>
  <c r="AO56" i="21"/>
  <c r="DZ21" i="19"/>
  <c r="DZ75" i="19"/>
  <c r="AP56" i="21"/>
  <c r="EA21" i="19"/>
  <c r="EA75" i="19"/>
  <c r="AQ56" i="21"/>
  <c r="EB21" i="19"/>
  <c r="EB75" i="19"/>
  <c r="AR56" i="21"/>
  <c r="EC21" i="19"/>
  <c r="EC75" i="19"/>
  <c r="AS56" i="21"/>
  <c r="ED21" i="19"/>
  <c r="ED75" i="19"/>
  <c r="AT56" i="21"/>
  <c r="EE21" i="19"/>
  <c r="EE75" i="19"/>
  <c r="AU56" i="21"/>
  <c r="EF21" i="19"/>
  <c r="EF75" i="19"/>
  <c r="AV56" i="21"/>
  <c r="EG21" i="19"/>
  <c r="EG75" i="19"/>
  <c r="AW56" i="21"/>
  <c r="EH21" i="19"/>
  <c r="EH75" i="19"/>
  <c r="AX56" i="21"/>
  <c r="EI21" i="19"/>
  <c r="EI75" i="19"/>
  <c r="AY56" i="21"/>
  <c r="EJ21" i="19"/>
  <c r="EJ75" i="19"/>
  <c r="AZ56" i="21"/>
  <c r="EK21" i="19"/>
  <c r="EK75" i="19"/>
  <c r="BA56" i="21"/>
  <c r="EL21" i="19"/>
  <c r="EL75" i="19"/>
  <c r="BB56" i="21"/>
  <c r="EM75" i="19"/>
  <c r="BC56" i="21"/>
  <c r="EN21" i="19"/>
  <c r="EN75" i="19"/>
  <c r="BD56" i="21"/>
  <c r="EO21" i="19"/>
  <c r="EO75" i="19"/>
  <c r="BE56" i="21"/>
  <c r="EP21" i="19"/>
  <c r="EP75" i="19"/>
  <c r="BF56" i="21"/>
  <c r="EQ21" i="19"/>
  <c r="EQ75" i="19"/>
  <c r="BG56" i="21"/>
  <c r="ER21" i="19"/>
  <c r="ER75" i="19"/>
  <c r="BH56" i="21"/>
  <c r="ES21" i="19"/>
  <c r="ES75" i="19"/>
  <c r="BI56" i="21"/>
  <c r="ET21" i="19"/>
  <c r="ET75" i="19"/>
  <c r="BJ56" i="21"/>
  <c r="EU21" i="19"/>
  <c r="EU75" i="19"/>
  <c r="BK56" i="21"/>
  <c r="EV21" i="19"/>
  <c r="EV75" i="19"/>
  <c r="BL56" i="21"/>
  <c r="EW21" i="19"/>
  <c r="EW75" i="19"/>
  <c r="BM56" i="21"/>
  <c r="EX21" i="19"/>
  <c r="EX75" i="19"/>
  <c r="BN56" i="21"/>
  <c r="EY21" i="19"/>
  <c r="EY75" i="19"/>
  <c r="BO56" i="21"/>
  <c r="EZ21" i="19"/>
  <c r="EZ75" i="19"/>
  <c r="BP56" i="21"/>
  <c r="FA21" i="19"/>
  <c r="FA75" i="19"/>
  <c r="BQ56" i="21"/>
  <c r="FB21" i="19"/>
  <c r="FB75" i="19"/>
  <c r="BR56" i="21"/>
  <c r="FC21" i="19"/>
  <c r="FC75" i="19"/>
  <c r="BS56" i="21"/>
  <c r="FD21" i="19"/>
  <c r="FD75" i="19"/>
  <c r="BT56" i="21"/>
  <c r="U56" i="21"/>
  <c r="AK68" i="20"/>
  <c r="AM68" i="20"/>
  <c r="N57" i="21"/>
  <c r="O57" i="21"/>
  <c r="L57" i="21"/>
  <c r="Q57" i="21"/>
  <c r="W57" i="21"/>
  <c r="X57" i="21"/>
  <c r="Y57" i="21"/>
  <c r="Z57" i="21"/>
  <c r="AA57" i="21"/>
  <c r="AB57" i="21"/>
  <c r="AC57" i="21"/>
  <c r="AD57" i="21"/>
  <c r="AE57" i="21"/>
  <c r="AF57" i="21"/>
  <c r="AG57" i="21"/>
  <c r="AH57" i="21"/>
  <c r="AI57" i="21"/>
  <c r="AJ57" i="21"/>
  <c r="AK57" i="21"/>
  <c r="AL57" i="21"/>
  <c r="AM57" i="21"/>
  <c r="AN57" i="21"/>
  <c r="AO57" i="21"/>
  <c r="AP57" i="21"/>
  <c r="AQ57" i="21"/>
  <c r="AR57" i="21"/>
  <c r="AS57" i="21"/>
  <c r="AT57" i="21"/>
  <c r="AU57" i="21"/>
  <c r="AV57" i="21"/>
  <c r="AW57" i="21"/>
  <c r="AX57" i="21"/>
  <c r="AY57" i="21"/>
  <c r="AZ57" i="21"/>
  <c r="BA57" i="21"/>
  <c r="BB57" i="21"/>
  <c r="BC57" i="21"/>
  <c r="BD57" i="21"/>
  <c r="BE57" i="21"/>
  <c r="BF57" i="21"/>
  <c r="BG57" i="21"/>
  <c r="BH57" i="21"/>
  <c r="BI57" i="21"/>
  <c r="BJ57" i="21"/>
  <c r="BK57" i="21"/>
  <c r="BL57" i="21"/>
  <c r="BM57" i="21"/>
  <c r="BN57" i="21"/>
  <c r="BO57" i="21"/>
  <c r="BP57" i="21"/>
  <c r="BQ57" i="21"/>
  <c r="BR57" i="21"/>
  <c r="BS57" i="21"/>
  <c r="BT57" i="21"/>
  <c r="U57" i="21"/>
  <c r="AK69" i="20"/>
  <c r="AM69" i="20"/>
  <c r="DG20" i="19"/>
  <c r="DG74" i="19"/>
  <c r="N58" i="21"/>
  <c r="O58" i="21"/>
  <c r="L58" i="21"/>
  <c r="Q58" i="21"/>
  <c r="W58" i="21"/>
  <c r="DH20" i="19"/>
  <c r="DH74" i="19"/>
  <c r="X58" i="21"/>
  <c r="DI20" i="19"/>
  <c r="DI74" i="19"/>
  <c r="Y58" i="21"/>
  <c r="DJ20" i="19"/>
  <c r="DJ74" i="19"/>
  <c r="Z58" i="21"/>
  <c r="DK20" i="19"/>
  <c r="DK74" i="19"/>
  <c r="AA58" i="21"/>
  <c r="DL20" i="19"/>
  <c r="DL74" i="19"/>
  <c r="AB58" i="21"/>
  <c r="DM20" i="19"/>
  <c r="DM74" i="19"/>
  <c r="AC58" i="21"/>
  <c r="DN20" i="19"/>
  <c r="DN74" i="19"/>
  <c r="AD58" i="21"/>
  <c r="DO20" i="19"/>
  <c r="DO74" i="19"/>
  <c r="AE58" i="21"/>
  <c r="DP20" i="19"/>
  <c r="DP74" i="19"/>
  <c r="AF58" i="21"/>
  <c r="DQ20" i="19"/>
  <c r="DQ74" i="19"/>
  <c r="AG58" i="21"/>
  <c r="DR20" i="19"/>
  <c r="DR74" i="19"/>
  <c r="AH58" i="21"/>
  <c r="DS20" i="19"/>
  <c r="DS74" i="19"/>
  <c r="AI58" i="21"/>
  <c r="DT20" i="19"/>
  <c r="DT74" i="19"/>
  <c r="AJ58" i="21"/>
  <c r="DU20" i="19"/>
  <c r="DU74" i="19"/>
  <c r="AK58" i="21"/>
  <c r="DV20" i="19"/>
  <c r="DV74" i="19"/>
  <c r="AL58" i="21"/>
  <c r="DW20" i="19"/>
  <c r="DW74" i="19"/>
  <c r="AM58" i="21"/>
  <c r="DX20" i="19"/>
  <c r="DX74" i="19"/>
  <c r="AN58" i="21"/>
  <c r="DY20" i="19"/>
  <c r="DY74" i="19"/>
  <c r="AO58" i="21"/>
  <c r="DZ20" i="19"/>
  <c r="DZ74" i="19"/>
  <c r="AP58" i="21"/>
  <c r="EA20" i="19"/>
  <c r="EA74" i="19"/>
  <c r="AQ58" i="21"/>
  <c r="EB20" i="19"/>
  <c r="EB74" i="19"/>
  <c r="AR58" i="21"/>
  <c r="EC20" i="19"/>
  <c r="EC74" i="19"/>
  <c r="AS58" i="21"/>
  <c r="ED20" i="19"/>
  <c r="ED74" i="19"/>
  <c r="AT58" i="21"/>
  <c r="EE20" i="19"/>
  <c r="EE74" i="19"/>
  <c r="AU58" i="21"/>
  <c r="EF20" i="19"/>
  <c r="EF74" i="19"/>
  <c r="AV58" i="21"/>
  <c r="EG20" i="19"/>
  <c r="EG74" i="19"/>
  <c r="AW58" i="21"/>
  <c r="EH20" i="19"/>
  <c r="EH74" i="19"/>
  <c r="AX58" i="21"/>
  <c r="EI20" i="19"/>
  <c r="EI74" i="19"/>
  <c r="AY58" i="21"/>
  <c r="EJ20" i="19"/>
  <c r="EJ74" i="19"/>
  <c r="AZ58" i="21"/>
  <c r="EK20" i="19"/>
  <c r="EK74" i="19"/>
  <c r="BA58" i="21"/>
  <c r="EL20" i="19"/>
  <c r="EL74" i="19"/>
  <c r="BB58" i="21"/>
  <c r="EM20" i="19"/>
  <c r="EM74" i="19"/>
  <c r="BC58" i="21"/>
  <c r="EN74" i="19"/>
  <c r="BD58" i="21"/>
  <c r="EO20" i="19"/>
  <c r="EO74" i="19"/>
  <c r="BE58" i="21"/>
  <c r="EP20" i="19"/>
  <c r="EP74" i="19"/>
  <c r="BF58" i="21"/>
  <c r="EQ20" i="19"/>
  <c r="EQ74" i="19"/>
  <c r="BG58" i="21"/>
  <c r="ER20" i="19"/>
  <c r="ER74" i="19"/>
  <c r="BH58" i="21"/>
  <c r="ES20" i="19"/>
  <c r="ES74" i="19"/>
  <c r="BI58" i="21"/>
  <c r="ET20" i="19"/>
  <c r="ET74" i="19"/>
  <c r="BJ58" i="21"/>
  <c r="EU20" i="19"/>
  <c r="EU74" i="19"/>
  <c r="BK58" i="21"/>
  <c r="EV20" i="19"/>
  <c r="EV74" i="19"/>
  <c r="BL58" i="21"/>
  <c r="EW20" i="19"/>
  <c r="EW74" i="19"/>
  <c r="BM58" i="21"/>
  <c r="EX20" i="19"/>
  <c r="EX74" i="19"/>
  <c r="BN58" i="21"/>
  <c r="EY20" i="19"/>
  <c r="EY74" i="19"/>
  <c r="BO58" i="21"/>
  <c r="EZ20" i="19"/>
  <c r="EZ74" i="19"/>
  <c r="BP58" i="21"/>
  <c r="FA20" i="19"/>
  <c r="FA74" i="19"/>
  <c r="BQ58" i="21"/>
  <c r="FB20" i="19"/>
  <c r="FB74" i="19"/>
  <c r="BR58" i="21"/>
  <c r="FC20" i="19"/>
  <c r="FC74" i="19"/>
  <c r="BS58" i="21"/>
  <c r="FD20" i="19"/>
  <c r="FD74" i="19"/>
  <c r="BT58" i="21"/>
  <c r="U58" i="21"/>
  <c r="AK70" i="20"/>
  <c r="AM70" i="20"/>
  <c r="N60" i="21"/>
  <c r="O60" i="21"/>
  <c r="L60" i="21"/>
  <c r="Q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AP60" i="21"/>
  <c r="AQ60" i="21"/>
  <c r="AR60" i="21"/>
  <c r="AS60" i="21"/>
  <c r="AT60" i="21"/>
  <c r="AU60" i="21"/>
  <c r="AV60" i="21"/>
  <c r="AW60" i="21"/>
  <c r="AX60" i="21"/>
  <c r="AY60" i="21"/>
  <c r="AZ60" i="21"/>
  <c r="BA60" i="21"/>
  <c r="BB60" i="21"/>
  <c r="BC60" i="21"/>
  <c r="BD60" i="21"/>
  <c r="BE60" i="21"/>
  <c r="BF60" i="21"/>
  <c r="BG60" i="21"/>
  <c r="BH60" i="21"/>
  <c r="BI60" i="21"/>
  <c r="BJ60" i="21"/>
  <c r="BK60" i="21"/>
  <c r="BL60" i="21"/>
  <c r="BM60" i="21"/>
  <c r="BN60" i="21"/>
  <c r="BO60" i="21"/>
  <c r="BP60" i="21"/>
  <c r="BQ60" i="21"/>
  <c r="BR60" i="21"/>
  <c r="BS60" i="21"/>
  <c r="BT60" i="21"/>
  <c r="U60" i="21"/>
  <c r="AK72" i="20"/>
  <c r="AM72" i="20"/>
  <c r="DG33" i="19"/>
  <c r="DG87" i="19"/>
  <c r="N61" i="21"/>
  <c r="O61" i="21"/>
  <c r="L61" i="21"/>
  <c r="Q61" i="21"/>
  <c r="W61" i="21"/>
  <c r="DH33" i="19"/>
  <c r="DH87" i="19"/>
  <c r="X61" i="21"/>
  <c r="DI33" i="19"/>
  <c r="DI87" i="19"/>
  <c r="Y61" i="21"/>
  <c r="DJ33" i="19"/>
  <c r="DJ87" i="19"/>
  <c r="Z61" i="21"/>
  <c r="DK33" i="19"/>
  <c r="DK87" i="19"/>
  <c r="AA61" i="21"/>
  <c r="DL33" i="19"/>
  <c r="DL87" i="19"/>
  <c r="AB61" i="21"/>
  <c r="DM33" i="19"/>
  <c r="DM87" i="19"/>
  <c r="AC61" i="21"/>
  <c r="DN33" i="19"/>
  <c r="DN87" i="19"/>
  <c r="AD61" i="21"/>
  <c r="DO33" i="19"/>
  <c r="DO87" i="19"/>
  <c r="AE61" i="21"/>
  <c r="DP33" i="19"/>
  <c r="DP87" i="19"/>
  <c r="AF61" i="21"/>
  <c r="DQ33" i="19"/>
  <c r="DQ87" i="19"/>
  <c r="AG61" i="21"/>
  <c r="DR33" i="19"/>
  <c r="DR87" i="19"/>
  <c r="AH61" i="21"/>
  <c r="DS33" i="19"/>
  <c r="DS87" i="19"/>
  <c r="AI61" i="21"/>
  <c r="DT33" i="19"/>
  <c r="DT87" i="19"/>
  <c r="AJ61" i="21"/>
  <c r="DU33" i="19"/>
  <c r="DU87" i="19"/>
  <c r="AK61" i="21"/>
  <c r="DV33" i="19"/>
  <c r="DV87" i="19"/>
  <c r="AL61" i="21"/>
  <c r="DW33" i="19"/>
  <c r="DW87" i="19"/>
  <c r="AM61" i="21"/>
  <c r="DX33" i="19"/>
  <c r="DX87" i="19"/>
  <c r="AN61" i="21"/>
  <c r="DY33" i="19"/>
  <c r="DY87" i="19"/>
  <c r="AO61" i="21"/>
  <c r="DZ33" i="19"/>
  <c r="DZ87" i="19"/>
  <c r="AP61" i="21"/>
  <c r="EA87" i="19"/>
  <c r="AQ61" i="21"/>
  <c r="EB33" i="19"/>
  <c r="EB87" i="19"/>
  <c r="AR61" i="21"/>
  <c r="EC33" i="19"/>
  <c r="EC87" i="19"/>
  <c r="AS61" i="21"/>
  <c r="ED33" i="19"/>
  <c r="ED87" i="19"/>
  <c r="AT61" i="21"/>
  <c r="EE33" i="19"/>
  <c r="EE87" i="19"/>
  <c r="AU61" i="21"/>
  <c r="EF33" i="19"/>
  <c r="EF87" i="19"/>
  <c r="AV61" i="21"/>
  <c r="EG33" i="19"/>
  <c r="EG87" i="19"/>
  <c r="AW61" i="21"/>
  <c r="EH33" i="19"/>
  <c r="EH87" i="19"/>
  <c r="AX61" i="21"/>
  <c r="EI33" i="19"/>
  <c r="EI87" i="19"/>
  <c r="AY61" i="21"/>
  <c r="EJ33" i="19"/>
  <c r="EJ87" i="19"/>
  <c r="AZ61" i="21"/>
  <c r="EK33" i="19"/>
  <c r="EK87" i="19"/>
  <c r="BA61" i="21"/>
  <c r="EL33" i="19"/>
  <c r="EL87" i="19"/>
  <c r="BB61" i="21"/>
  <c r="EM33" i="19"/>
  <c r="EM87" i="19"/>
  <c r="BC61" i="21"/>
  <c r="EN33" i="19"/>
  <c r="EN87" i="19"/>
  <c r="BD61" i="21"/>
  <c r="EO33" i="19"/>
  <c r="EO87" i="19"/>
  <c r="BE61" i="21"/>
  <c r="EP33" i="19"/>
  <c r="EP87" i="19"/>
  <c r="BF61" i="21"/>
  <c r="EQ33" i="19"/>
  <c r="EQ87" i="19"/>
  <c r="BG61" i="21"/>
  <c r="ER33" i="19"/>
  <c r="ER87" i="19"/>
  <c r="BH61" i="21"/>
  <c r="ES33" i="19"/>
  <c r="ES87" i="19"/>
  <c r="BI61" i="21"/>
  <c r="ET33" i="19"/>
  <c r="ET87" i="19"/>
  <c r="BJ61" i="21"/>
  <c r="EU33" i="19"/>
  <c r="EU87" i="19"/>
  <c r="BK61" i="21"/>
  <c r="EV33" i="19"/>
  <c r="EV87" i="19"/>
  <c r="BL61" i="21"/>
  <c r="EW33" i="19"/>
  <c r="EW87" i="19"/>
  <c r="BM61" i="21"/>
  <c r="EX33" i="19"/>
  <c r="EX87" i="19"/>
  <c r="BN61" i="21"/>
  <c r="EY33" i="19"/>
  <c r="EY87" i="19"/>
  <c r="BO61" i="21"/>
  <c r="EZ33" i="19"/>
  <c r="EZ87" i="19"/>
  <c r="BP61" i="21"/>
  <c r="FA33" i="19"/>
  <c r="FA87" i="19"/>
  <c r="BQ61" i="21"/>
  <c r="FB33" i="19"/>
  <c r="FB87" i="19"/>
  <c r="BR61" i="21"/>
  <c r="FC33" i="19"/>
  <c r="FC87" i="19"/>
  <c r="BS61" i="21"/>
  <c r="FD33" i="19"/>
  <c r="FD87" i="19"/>
  <c r="BT61" i="21"/>
  <c r="U61" i="21"/>
  <c r="AK73" i="20"/>
  <c r="AM73" i="20"/>
  <c r="N62" i="21"/>
  <c r="O62" i="21"/>
  <c r="L62" i="21"/>
  <c r="Q62" i="21"/>
  <c r="W62" i="21"/>
  <c r="X62" i="21"/>
  <c r="Y62" i="21"/>
  <c r="Z62" i="21"/>
  <c r="AA62" i="21"/>
  <c r="AB62" i="21"/>
  <c r="AC62" i="21"/>
  <c r="AD62" i="21"/>
  <c r="AE62" i="21"/>
  <c r="AF62" i="21"/>
  <c r="AG62" i="21"/>
  <c r="AH62" i="21"/>
  <c r="AI62" i="21"/>
  <c r="AJ62" i="21"/>
  <c r="AK62" i="21"/>
  <c r="AL62" i="21"/>
  <c r="AM62" i="21"/>
  <c r="AN62" i="21"/>
  <c r="AO62" i="21"/>
  <c r="AP62" i="21"/>
  <c r="AQ62" i="21"/>
  <c r="AR62" i="21"/>
  <c r="AS62" i="21"/>
  <c r="AT62" i="21"/>
  <c r="AU62" i="21"/>
  <c r="AV62" i="21"/>
  <c r="AW62" i="21"/>
  <c r="AX62" i="21"/>
  <c r="AY62" i="21"/>
  <c r="AZ62" i="21"/>
  <c r="BA62" i="21"/>
  <c r="BB62" i="21"/>
  <c r="BC62" i="21"/>
  <c r="BD62" i="21"/>
  <c r="BE62" i="21"/>
  <c r="BF62" i="21"/>
  <c r="BG62" i="21"/>
  <c r="BH62" i="21"/>
  <c r="BI62" i="21"/>
  <c r="BJ62" i="21"/>
  <c r="BK62" i="21"/>
  <c r="BL62" i="21"/>
  <c r="BM62" i="21"/>
  <c r="BN62" i="21"/>
  <c r="BO62" i="21"/>
  <c r="BP62" i="21"/>
  <c r="BQ62" i="21"/>
  <c r="BR62" i="21"/>
  <c r="BS62" i="21"/>
  <c r="BT62" i="21"/>
  <c r="U62" i="21"/>
  <c r="AK74" i="20"/>
  <c r="AM74" i="20"/>
  <c r="N63" i="21"/>
  <c r="O63" i="21"/>
  <c r="L63" i="21"/>
  <c r="Q63" i="21"/>
  <c r="W63" i="21"/>
  <c r="X63" i="21"/>
  <c r="Y63" i="21"/>
  <c r="Z63" i="21"/>
  <c r="AA63" i="21"/>
  <c r="AB63" i="21"/>
  <c r="AC63" i="21"/>
  <c r="AD63" i="21"/>
  <c r="AE63" i="21"/>
  <c r="AF63" i="21"/>
  <c r="AG63" i="21"/>
  <c r="AH63" i="21"/>
  <c r="AI63" i="21"/>
  <c r="AJ63" i="21"/>
  <c r="AK63" i="21"/>
  <c r="AL63" i="21"/>
  <c r="AM63" i="21"/>
  <c r="AN63" i="21"/>
  <c r="AO63" i="21"/>
  <c r="AP63" i="21"/>
  <c r="AQ63" i="21"/>
  <c r="AR63" i="21"/>
  <c r="AS63" i="21"/>
  <c r="AT63" i="21"/>
  <c r="AU63" i="21"/>
  <c r="AV63" i="21"/>
  <c r="AW63" i="21"/>
  <c r="AX63" i="21"/>
  <c r="AY63" i="21"/>
  <c r="AZ63" i="21"/>
  <c r="BA63" i="21"/>
  <c r="BB63" i="21"/>
  <c r="BC63" i="21"/>
  <c r="BD63" i="21"/>
  <c r="BE63" i="21"/>
  <c r="BF63" i="21"/>
  <c r="BG63" i="21"/>
  <c r="BH63" i="21"/>
  <c r="BI63" i="21"/>
  <c r="BJ63" i="21"/>
  <c r="BK63" i="21"/>
  <c r="BL63" i="21"/>
  <c r="BM63" i="21"/>
  <c r="BN63" i="21"/>
  <c r="BO63" i="21"/>
  <c r="BP63" i="21"/>
  <c r="BQ63" i="21"/>
  <c r="BR63" i="21"/>
  <c r="BS63" i="21"/>
  <c r="BT63" i="21"/>
  <c r="U63" i="21"/>
  <c r="AK75" i="20"/>
  <c r="AM75" i="20"/>
  <c r="N64" i="21"/>
  <c r="O64" i="21"/>
  <c r="L64" i="21"/>
  <c r="Q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AP64" i="21"/>
  <c r="AQ64" i="21"/>
  <c r="AR64" i="21"/>
  <c r="AS64" i="21"/>
  <c r="AT64" i="21"/>
  <c r="AU64" i="21"/>
  <c r="AV64" i="21"/>
  <c r="AW64" i="21"/>
  <c r="AX64" i="21"/>
  <c r="AY64" i="21"/>
  <c r="AZ64" i="21"/>
  <c r="BA64" i="21"/>
  <c r="BB64" i="21"/>
  <c r="BC64" i="21"/>
  <c r="BD64" i="21"/>
  <c r="BE64" i="21"/>
  <c r="BF64" i="21"/>
  <c r="BG64" i="21"/>
  <c r="BH64" i="21"/>
  <c r="BI64" i="21"/>
  <c r="BJ64" i="21"/>
  <c r="BK64" i="21"/>
  <c r="BL64" i="21"/>
  <c r="BM64" i="21"/>
  <c r="BN64" i="21"/>
  <c r="BO64" i="21"/>
  <c r="BP64" i="21"/>
  <c r="BQ64" i="21"/>
  <c r="BR64" i="21"/>
  <c r="BS64" i="21"/>
  <c r="BT64" i="21"/>
  <c r="U64" i="21"/>
  <c r="AM76" i="20"/>
  <c r="N65" i="21"/>
  <c r="O65" i="21"/>
  <c r="L65" i="21"/>
  <c r="Q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AP65" i="21"/>
  <c r="AQ65" i="21"/>
  <c r="AR65" i="21"/>
  <c r="AS65" i="21"/>
  <c r="AT65" i="21"/>
  <c r="AU65" i="21"/>
  <c r="AV65" i="21"/>
  <c r="AW65" i="21"/>
  <c r="AX65" i="21"/>
  <c r="AY65" i="21"/>
  <c r="AZ65" i="21"/>
  <c r="BA65" i="21"/>
  <c r="BB65" i="21"/>
  <c r="BC65" i="21"/>
  <c r="BD65" i="21"/>
  <c r="BE65" i="21"/>
  <c r="BF65" i="21"/>
  <c r="BG65" i="21"/>
  <c r="BH65" i="21"/>
  <c r="BI65" i="21"/>
  <c r="BJ65" i="21"/>
  <c r="BK65" i="21"/>
  <c r="BL65" i="21"/>
  <c r="BM65" i="21"/>
  <c r="BN65" i="21"/>
  <c r="BO65" i="21"/>
  <c r="BP65" i="21"/>
  <c r="BQ65" i="21"/>
  <c r="BR65" i="21"/>
  <c r="BS65" i="21"/>
  <c r="BT65" i="21"/>
  <c r="U65" i="21"/>
  <c r="AM77" i="20"/>
  <c r="N66" i="21"/>
  <c r="O66" i="21"/>
  <c r="L66" i="21"/>
  <c r="Q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AP66" i="21"/>
  <c r="AQ66" i="21"/>
  <c r="AR66" i="21"/>
  <c r="AS66" i="21"/>
  <c r="AT66" i="21"/>
  <c r="AU66" i="21"/>
  <c r="AV66" i="21"/>
  <c r="AW66" i="21"/>
  <c r="AX66" i="21"/>
  <c r="AY66" i="21"/>
  <c r="AZ66" i="21"/>
  <c r="BA66" i="21"/>
  <c r="BB66" i="21"/>
  <c r="BC66" i="21"/>
  <c r="BD66" i="21"/>
  <c r="BE66" i="21"/>
  <c r="BF66" i="21"/>
  <c r="BG66" i="21"/>
  <c r="BH66" i="21"/>
  <c r="BI66" i="21"/>
  <c r="BJ66" i="21"/>
  <c r="BK66" i="21"/>
  <c r="BL66" i="21"/>
  <c r="BM66" i="21"/>
  <c r="BN66" i="21"/>
  <c r="BO66" i="21"/>
  <c r="BP66" i="21"/>
  <c r="BQ66" i="21"/>
  <c r="BR66" i="21"/>
  <c r="BS66" i="21"/>
  <c r="BT66" i="21"/>
  <c r="U66" i="21"/>
  <c r="AM78" i="20"/>
  <c r="N70" i="21"/>
  <c r="O70" i="21"/>
  <c r="L70" i="21"/>
  <c r="R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AP70" i="21"/>
  <c r="AQ70" i="21"/>
  <c r="AR70" i="21"/>
  <c r="AS70" i="21"/>
  <c r="AT70" i="21"/>
  <c r="AU70" i="21"/>
  <c r="AV70" i="21"/>
  <c r="AW70" i="21"/>
  <c r="AX70" i="21"/>
  <c r="AY70" i="21"/>
  <c r="AZ70" i="21"/>
  <c r="BA70" i="21"/>
  <c r="BB70" i="21"/>
  <c r="BC70" i="21"/>
  <c r="BD70" i="21"/>
  <c r="BE70" i="21"/>
  <c r="BF70" i="21"/>
  <c r="BG70" i="21"/>
  <c r="BH70" i="21"/>
  <c r="BI70" i="21"/>
  <c r="BJ70" i="21"/>
  <c r="BK70" i="21"/>
  <c r="BL70" i="21"/>
  <c r="BM70" i="21"/>
  <c r="BN70" i="21"/>
  <c r="BO70" i="21"/>
  <c r="BP70" i="21"/>
  <c r="BQ70" i="21"/>
  <c r="BR70" i="21"/>
  <c r="BS70" i="21"/>
  <c r="BT70" i="21"/>
  <c r="U70" i="21"/>
  <c r="AK82" i="20"/>
  <c r="AM82" i="20"/>
  <c r="N71" i="21"/>
  <c r="O71" i="21"/>
  <c r="L71" i="21"/>
  <c r="R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AP71" i="21"/>
  <c r="AQ71" i="21"/>
  <c r="AR71" i="21"/>
  <c r="AS71" i="21"/>
  <c r="AT71" i="21"/>
  <c r="AU71" i="21"/>
  <c r="AV71" i="21"/>
  <c r="AW71" i="21"/>
  <c r="AX71" i="21"/>
  <c r="AY71" i="21"/>
  <c r="AZ71" i="21"/>
  <c r="BA71" i="21"/>
  <c r="BB71" i="21"/>
  <c r="BC71" i="21"/>
  <c r="BD71" i="21"/>
  <c r="BE71" i="21"/>
  <c r="BF71" i="21"/>
  <c r="BG71" i="21"/>
  <c r="BH71" i="21"/>
  <c r="BI71" i="21"/>
  <c r="BJ71" i="21"/>
  <c r="BK71" i="21"/>
  <c r="BL71" i="21"/>
  <c r="BM71" i="21"/>
  <c r="BN71" i="21"/>
  <c r="BO71" i="21"/>
  <c r="BP71" i="21"/>
  <c r="BQ71" i="21"/>
  <c r="BR71" i="21"/>
  <c r="BS71" i="21"/>
  <c r="BT71" i="21"/>
  <c r="U71" i="21"/>
  <c r="AK83" i="20"/>
  <c r="AM83" i="20"/>
  <c r="N72" i="21"/>
  <c r="O72" i="21"/>
  <c r="L72" i="21"/>
  <c r="R72" i="21"/>
  <c r="Q72" i="21"/>
  <c r="DC110" i="15"/>
  <c r="DC111" i="15"/>
  <c r="DC112" i="15"/>
  <c r="DC113" i="15"/>
  <c r="DC114" i="15"/>
  <c r="DC115" i="15"/>
  <c r="DC116" i="15"/>
  <c r="DC117" i="15"/>
  <c r="DC118" i="15"/>
  <c r="DC119" i="15"/>
  <c r="DC120" i="15"/>
  <c r="DC121" i="15"/>
  <c r="DC122" i="15"/>
  <c r="DC123" i="15"/>
  <c r="DC124" i="15"/>
  <c r="DC125" i="15"/>
  <c r="DC126" i="15"/>
  <c r="DC127" i="15"/>
  <c r="DC128" i="15"/>
  <c r="DC129" i="15"/>
  <c r="DC130" i="15"/>
  <c r="DC131" i="15"/>
  <c r="DC132" i="15"/>
  <c r="DC133" i="15"/>
  <c r="DC134" i="15"/>
  <c r="DC135" i="15"/>
  <c r="DC136" i="15"/>
  <c r="DC137" i="15"/>
  <c r="DC138" i="15"/>
  <c r="DC139" i="15"/>
  <c r="DC140" i="15"/>
  <c r="DC141" i="15"/>
  <c r="DC142" i="15"/>
  <c r="DC143" i="15"/>
  <c r="DC144" i="15"/>
  <c r="DC145" i="15"/>
  <c r="DC146" i="15"/>
  <c r="DC147" i="15"/>
  <c r="DC148" i="15"/>
  <c r="DC149" i="15"/>
  <c r="DC150" i="15"/>
  <c r="DC151" i="15"/>
  <c r="DC152" i="15"/>
  <c r="DC153" i="15"/>
  <c r="DC154" i="15"/>
  <c r="DC155" i="15"/>
  <c r="DC156" i="15"/>
  <c r="DC157" i="15"/>
  <c r="DC158" i="15"/>
  <c r="DC159" i="15"/>
  <c r="DC160" i="15"/>
  <c r="DD111" i="15"/>
  <c r="DD112" i="15"/>
  <c r="DD113" i="15"/>
  <c r="DD114" i="15"/>
  <c r="DD115" i="15"/>
  <c r="DD116" i="15"/>
  <c r="DD117" i="15"/>
  <c r="DD118" i="15"/>
  <c r="DD119" i="15"/>
  <c r="DD120" i="15"/>
  <c r="DD121" i="15"/>
  <c r="DD122" i="15"/>
  <c r="DD123" i="15"/>
  <c r="DD124" i="15"/>
  <c r="DD125" i="15"/>
  <c r="DD126" i="15"/>
  <c r="DD127" i="15"/>
  <c r="DD128" i="15"/>
  <c r="DD129" i="15"/>
  <c r="DD130" i="15"/>
  <c r="DD131" i="15"/>
  <c r="DD132" i="15"/>
  <c r="DD133" i="15"/>
  <c r="DD134" i="15"/>
  <c r="DD135" i="15"/>
  <c r="DD136" i="15"/>
  <c r="DD137" i="15"/>
  <c r="DD138" i="15"/>
  <c r="DD139" i="15"/>
  <c r="DD140" i="15"/>
  <c r="DD141" i="15"/>
  <c r="DD142" i="15"/>
  <c r="DD143" i="15"/>
  <c r="DD144" i="15"/>
  <c r="DD145" i="15"/>
  <c r="DD146" i="15"/>
  <c r="DD147" i="15"/>
  <c r="DD148" i="15"/>
  <c r="DD149" i="15"/>
  <c r="DD150" i="15"/>
  <c r="DD151" i="15"/>
  <c r="DD152" i="15"/>
  <c r="DD153" i="15"/>
  <c r="DD154" i="15"/>
  <c r="DD155" i="15"/>
  <c r="DD156" i="15"/>
  <c r="DD157" i="15"/>
  <c r="DD158" i="15"/>
  <c r="DD159" i="15"/>
  <c r="DD160" i="15"/>
  <c r="DE111" i="19"/>
  <c r="DE112" i="19"/>
  <c r="DE113" i="19"/>
  <c r="DE114" i="19"/>
  <c r="DE115" i="19"/>
  <c r="DE116" i="19"/>
  <c r="DE117" i="19"/>
  <c r="DE118" i="19"/>
  <c r="DE119" i="19"/>
  <c r="DE120" i="19"/>
  <c r="DE121" i="19"/>
  <c r="DE122" i="19"/>
  <c r="DE123" i="19"/>
  <c r="DE124" i="19"/>
  <c r="DE125" i="19"/>
  <c r="DE126" i="19"/>
  <c r="DE127" i="19"/>
  <c r="DE128" i="19"/>
  <c r="DE129" i="19"/>
  <c r="DE130" i="19"/>
  <c r="DE131" i="19"/>
  <c r="DE132" i="19"/>
  <c r="DE133" i="19"/>
  <c r="DE134" i="19"/>
  <c r="DE135" i="19"/>
  <c r="DE136" i="19"/>
  <c r="DE137" i="19"/>
  <c r="DE138" i="19"/>
  <c r="DE139" i="19"/>
  <c r="DE140" i="19"/>
  <c r="DE141" i="19"/>
  <c r="DE142" i="19"/>
  <c r="DE143" i="19"/>
  <c r="DE144" i="19"/>
  <c r="DE145" i="19"/>
  <c r="DE146" i="19"/>
  <c r="DE147" i="19"/>
  <c r="DE148" i="19"/>
  <c r="DE149" i="19"/>
  <c r="DE150" i="19"/>
  <c r="DE151" i="19"/>
  <c r="DE152" i="19"/>
  <c r="DE153" i="19"/>
  <c r="DE154" i="19"/>
  <c r="DE155" i="19"/>
  <c r="DE156" i="19"/>
  <c r="DE157" i="19"/>
  <c r="DE158" i="19"/>
  <c r="DE159" i="19"/>
  <c r="DE160" i="19"/>
  <c r="DE161" i="19"/>
  <c r="DF111" i="19"/>
  <c r="DF112" i="19"/>
  <c r="DF113" i="19"/>
  <c r="DF114" i="19"/>
  <c r="DF115" i="19"/>
  <c r="DF116" i="19"/>
  <c r="DF117" i="19"/>
  <c r="DF118" i="19"/>
  <c r="DF119" i="19"/>
  <c r="DF120" i="19"/>
  <c r="DF121" i="19"/>
  <c r="DF122" i="19"/>
  <c r="DF123" i="19"/>
  <c r="DF124" i="19"/>
  <c r="DF125" i="19"/>
  <c r="DF126" i="19"/>
  <c r="DF127" i="19"/>
  <c r="DF128" i="19"/>
  <c r="DF129" i="19"/>
  <c r="DF130" i="19"/>
  <c r="DF131" i="19"/>
  <c r="DF132" i="19"/>
  <c r="DF133" i="19"/>
  <c r="DF134" i="19"/>
  <c r="DF135" i="19"/>
  <c r="DF136" i="19"/>
  <c r="DF137" i="19"/>
  <c r="DF138" i="19"/>
  <c r="DF139" i="19"/>
  <c r="DF140" i="19"/>
  <c r="DF141" i="19"/>
  <c r="DF142" i="19"/>
  <c r="DF143" i="19"/>
  <c r="DF144" i="19"/>
  <c r="DF145" i="19"/>
  <c r="DF146" i="19"/>
  <c r="DF147" i="19"/>
  <c r="DF148" i="19"/>
  <c r="DF149" i="19"/>
  <c r="DF150" i="19"/>
  <c r="DF151" i="19"/>
  <c r="DF152" i="19"/>
  <c r="DF153" i="19"/>
  <c r="DF154" i="19"/>
  <c r="DF155" i="19"/>
  <c r="DF156" i="19"/>
  <c r="DF157" i="19"/>
  <c r="DF158" i="19"/>
  <c r="DF159" i="19"/>
  <c r="DF160" i="19"/>
  <c r="DF161" i="19"/>
  <c r="DC4" i="15"/>
  <c r="DC5" i="15"/>
  <c r="DC6" i="15"/>
  <c r="DC7" i="15"/>
  <c r="DC8" i="15"/>
  <c r="DC9" i="15"/>
  <c r="DC10" i="15"/>
  <c r="DC11" i="15"/>
  <c r="DC12" i="15"/>
  <c r="DC13" i="15"/>
  <c r="DC14" i="15"/>
  <c r="DC15" i="15"/>
  <c r="DC16" i="15"/>
  <c r="DC17" i="15"/>
  <c r="DC18" i="15"/>
  <c r="DC19" i="15"/>
  <c r="DC20" i="15"/>
  <c r="DC21" i="15"/>
  <c r="DC22" i="15"/>
  <c r="DC23" i="15"/>
  <c r="DC24" i="15"/>
  <c r="DC25" i="15"/>
  <c r="DC26" i="15"/>
  <c r="DC27" i="15"/>
  <c r="DC28" i="15"/>
  <c r="DC29" i="15"/>
  <c r="DC30" i="15"/>
  <c r="DC31" i="15"/>
  <c r="DC32" i="15"/>
  <c r="DC33" i="15"/>
  <c r="DC34" i="15"/>
  <c r="DC35" i="15"/>
  <c r="DC36" i="15"/>
  <c r="DC37" i="15"/>
  <c r="DC38" i="15"/>
  <c r="DC39" i="15"/>
  <c r="DC40" i="15"/>
  <c r="DC41" i="15"/>
  <c r="DC42" i="15"/>
  <c r="DC43" i="15"/>
  <c r="DC44" i="15"/>
  <c r="DC45" i="15"/>
  <c r="DC46" i="15"/>
  <c r="DC47" i="15"/>
  <c r="DC48" i="15"/>
  <c r="DC49" i="15"/>
  <c r="DC50" i="15"/>
  <c r="DC51" i="15"/>
  <c r="DC52" i="15"/>
  <c r="DC53" i="15"/>
  <c r="DC54" i="15"/>
  <c r="DE3" i="19"/>
  <c r="DE4" i="19"/>
  <c r="DE5" i="19"/>
  <c r="DE6" i="19"/>
  <c r="DE7" i="19"/>
  <c r="DE8" i="19"/>
  <c r="DE9" i="19"/>
  <c r="DE10" i="19"/>
  <c r="DE11" i="19"/>
  <c r="DE12" i="19"/>
  <c r="DE13" i="19"/>
  <c r="DE14" i="19"/>
  <c r="DE15" i="19"/>
  <c r="DE16" i="19"/>
  <c r="DE17" i="19"/>
  <c r="DE18" i="19"/>
  <c r="DE19" i="19"/>
  <c r="DE20" i="19"/>
  <c r="DE21" i="19"/>
  <c r="DE22" i="19"/>
  <c r="DE23" i="19"/>
  <c r="DE24" i="19"/>
  <c r="DE25" i="19"/>
  <c r="DE26" i="19"/>
  <c r="DE27" i="19"/>
  <c r="DE28" i="19"/>
  <c r="DE29" i="19"/>
  <c r="DE30" i="19"/>
  <c r="DE31" i="19"/>
  <c r="DE32" i="19"/>
  <c r="DE33" i="19"/>
  <c r="DE34" i="19"/>
  <c r="DE35" i="19"/>
  <c r="DE36" i="19"/>
  <c r="DE37" i="19"/>
  <c r="DE38" i="19"/>
  <c r="DE39" i="19"/>
  <c r="DE40" i="19"/>
  <c r="DE41" i="19"/>
  <c r="DE42" i="19"/>
  <c r="DE43" i="19"/>
  <c r="DE44" i="19"/>
  <c r="DE45" i="19"/>
  <c r="DE46" i="19"/>
  <c r="DE47" i="19"/>
  <c r="DE48" i="19"/>
  <c r="DE49" i="19"/>
  <c r="DE50" i="19"/>
  <c r="DE51" i="19"/>
  <c r="DE52" i="19"/>
  <c r="DE53" i="19"/>
  <c r="W72" i="21"/>
  <c r="DE123" i="15"/>
  <c r="DG119" i="19"/>
  <c r="X72" i="21"/>
  <c r="DF123" i="15"/>
  <c r="DH119" i="19"/>
  <c r="Y72" i="21"/>
  <c r="DG123" i="15"/>
  <c r="DI119" i="19"/>
  <c r="Z72" i="21"/>
  <c r="DH123" i="15"/>
  <c r="DJ119" i="19"/>
  <c r="AA72" i="21"/>
  <c r="DI123" i="15"/>
  <c r="DK119" i="19"/>
  <c r="AB72" i="21"/>
  <c r="DJ123" i="15"/>
  <c r="DL119" i="19"/>
  <c r="AC72" i="21"/>
  <c r="DK123" i="15"/>
  <c r="DM119" i="19"/>
  <c r="AD72" i="21"/>
  <c r="DL123" i="15"/>
  <c r="DN119" i="19"/>
  <c r="AE72" i="21"/>
  <c r="DM123" i="15"/>
  <c r="DO119" i="19"/>
  <c r="AF72" i="21"/>
  <c r="DN123" i="15"/>
  <c r="DP119" i="19"/>
  <c r="AG72" i="21"/>
  <c r="DO123" i="15"/>
  <c r="DQ119" i="19"/>
  <c r="AH72" i="21"/>
  <c r="DP123" i="15"/>
  <c r="DR119" i="19"/>
  <c r="AI72" i="21"/>
  <c r="DQ123" i="15"/>
  <c r="DS119" i="19"/>
  <c r="AJ72" i="21"/>
  <c r="DR123" i="15"/>
  <c r="DT119" i="19"/>
  <c r="AK72" i="21"/>
  <c r="DS123" i="15"/>
  <c r="DU119" i="19"/>
  <c r="AL72" i="21"/>
  <c r="DT123" i="15"/>
  <c r="DV119" i="19"/>
  <c r="AM72" i="21"/>
  <c r="DU123" i="15"/>
  <c r="DW119" i="19"/>
  <c r="AN72" i="21"/>
  <c r="DV123" i="15"/>
  <c r="DX119" i="19"/>
  <c r="AO72" i="21"/>
  <c r="DW123" i="15"/>
  <c r="DY119" i="19"/>
  <c r="AP72" i="21"/>
  <c r="DX123" i="15"/>
  <c r="DZ119" i="19"/>
  <c r="AQ72" i="21"/>
  <c r="DY123" i="15"/>
  <c r="EA119" i="19"/>
  <c r="AR72" i="21"/>
  <c r="DZ123" i="15"/>
  <c r="EB119" i="19"/>
  <c r="AS72" i="21"/>
  <c r="EA123" i="15"/>
  <c r="EC119" i="19"/>
  <c r="AT72" i="21"/>
  <c r="EB123" i="15"/>
  <c r="ED119" i="19"/>
  <c r="AU72" i="21"/>
  <c r="EC123" i="15"/>
  <c r="EE119" i="19"/>
  <c r="AV72" i="21"/>
  <c r="ED123" i="15"/>
  <c r="EF119" i="19"/>
  <c r="AW72" i="21"/>
  <c r="EE123" i="15"/>
  <c r="EG119" i="19"/>
  <c r="AX72" i="21"/>
  <c r="EF123" i="15"/>
  <c r="EH119" i="19"/>
  <c r="AY72" i="21"/>
  <c r="EG123" i="15"/>
  <c r="EI119" i="19"/>
  <c r="AZ72" i="21"/>
  <c r="EH123" i="15"/>
  <c r="EJ119" i="19"/>
  <c r="BA72" i="21"/>
  <c r="EI123" i="15"/>
  <c r="EK119" i="19"/>
  <c r="BB72" i="21"/>
  <c r="EJ123" i="15"/>
  <c r="EL119" i="19"/>
  <c r="BC72" i="21"/>
  <c r="EK123" i="15"/>
  <c r="EM119" i="19"/>
  <c r="BD72" i="21"/>
  <c r="EL123" i="15"/>
  <c r="EN119" i="19"/>
  <c r="BE72" i="21"/>
  <c r="EM123" i="15"/>
  <c r="EO119" i="19"/>
  <c r="BF72" i="21"/>
  <c r="EN123" i="15"/>
  <c r="EP119" i="19"/>
  <c r="BG72" i="21"/>
  <c r="EO123" i="15"/>
  <c r="EQ119" i="19"/>
  <c r="BH72" i="21"/>
  <c r="ER119" i="19"/>
  <c r="BI72" i="21"/>
  <c r="ES119" i="19"/>
  <c r="BJ72" i="21"/>
  <c r="ET119" i="19"/>
  <c r="BK72" i="21"/>
  <c r="EU119" i="19"/>
  <c r="BL72" i="21"/>
  <c r="EV119" i="19"/>
  <c r="BM72" i="21"/>
  <c r="BN72" i="21"/>
  <c r="BO72" i="21"/>
  <c r="BP72" i="21"/>
  <c r="BQ72" i="21"/>
  <c r="BR72" i="21"/>
  <c r="BS72" i="21"/>
  <c r="BT72" i="21"/>
  <c r="U72" i="21"/>
  <c r="AK84" i="20"/>
  <c r="AM84" i="20"/>
  <c r="N73" i="21"/>
  <c r="O73" i="21"/>
  <c r="L73" i="21"/>
  <c r="R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AP73" i="21"/>
  <c r="AQ73" i="21"/>
  <c r="AR73" i="21"/>
  <c r="AS73" i="21"/>
  <c r="AT73" i="21"/>
  <c r="AU73" i="21"/>
  <c r="AV73" i="21"/>
  <c r="AW73" i="21"/>
  <c r="AX73" i="21"/>
  <c r="AY73" i="21"/>
  <c r="AZ73" i="21"/>
  <c r="BA73" i="21"/>
  <c r="BB73" i="21"/>
  <c r="BC73" i="21"/>
  <c r="BD73" i="21"/>
  <c r="BE73" i="21"/>
  <c r="BF73" i="21"/>
  <c r="BG73" i="21"/>
  <c r="BH73" i="21"/>
  <c r="BI73" i="21"/>
  <c r="BJ73" i="21"/>
  <c r="BK73" i="21"/>
  <c r="BL73" i="21"/>
  <c r="BM73" i="21"/>
  <c r="BN73" i="21"/>
  <c r="BO73" i="21"/>
  <c r="BP73" i="21"/>
  <c r="BQ73" i="21"/>
  <c r="BR73" i="21"/>
  <c r="BS73" i="21"/>
  <c r="BT73" i="21"/>
  <c r="U73" i="21"/>
  <c r="AK85" i="20"/>
  <c r="AM85" i="20"/>
  <c r="N74" i="21"/>
  <c r="O74" i="21"/>
  <c r="L74" i="21"/>
  <c r="R74" i="21"/>
  <c r="Q74" i="21"/>
  <c r="W74" i="21"/>
  <c r="DE133" i="15"/>
  <c r="DG130" i="19"/>
  <c r="X74" i="21"/>
  <c r="DF133" i="15"/>
  <c r="DH130" i="19"/>
  <c r="Y74" i="21"/>
  <c r="DG133" i="15"/>
  <c r="DI130" i="19"/>
  <c r="Z74" i="21"/>
  <c r="DH133" i="15"/>
  <c r="DJ130" i="19"/>
  <c r="AA74" i="21"/>
  <c r="DI133" i="15"/>
  <c r="DK130" i="19"/>
  <c r="AB74" i="21"/>
  <c r="DJ133" i="15"/>
  <c r="DL130" i="19"/>
  <c r="AC74" i="21"/>
  <c r="DK133" i="15"/>
  <c r="DM130" i="19"/>
  <c r="AD74" i="21"/>
  <c r="DL133" i="15"/>
  <c r="DN130" i="19"/>
  <c r="AE74" i="21"/>
  <c r="DM133" i="15"/>
  <c r="DO130" i="19"/>
  <c r="AF74" i="21"/>
  <c r="DN133" i="15"/>
  <c r="DP130" i="19"/>
  <c r="AG74" i="21"/>
  <c r="DO133" i="15"/>
  <c r="DQ130" i="19"/>
  <c r="AH74" i="21"/>
  <c r="DP133" i="15"/>
  <c r="DR130" i="19"/>
  <c r="AI74" i="21"/>
  <c r="DQ133" i="15"/>
  <c r="DS130" i="19"/>
  <c r="AJ74" i="21"/>
  <c r="DR133" i="15"/>
  <c r="DT130" i="19"/>
  <c r="AK74" i="21"/>
  <c r="DS133" i="15"/>
  <c r="DU130" i="19"/>
  <c r="AL74" i="21"/>
  <c r="DT133" i="15"/>
  <c r="DV130" i="19"/>
  <c r="AM74" i="21"/>
  <c r="DU133" i="15"/>
  <c r="DW130" i="19"/>
  <c r="AN74" i="21"/>
  <c r="DV133" i="15"/>
  <c r="DX130" i="19"/>
  <c r="AO74" i="21"/>
  <c r="DW133" i="15"/>
  <c r="DY130" i="19"/>
  <c r="AP74" i="21"/>
  <c r="DX133" i="15"/>
  <c r="DZ130" i="19"/>
  <c r="AQ74" i="21"/>
  <c r="DY133" i="15"/>
  <c r="EA130" i="19"/>
  <c r="AR74" i="21"/>
  <c r="DZ133" i="15"/>
  <c r="EB130" i="19"/>
  <c r="AS74" i="21"/>
  <c r="EA133" i="15"/>
  <c r="EC130" i="19"/>
  <c r="AT74" i="21"/>
  <c r="EB133" i="15"/>
  <c r="ED130" i="19"/>
  <c r="AU74" i="21"/>
  <c r="EC133" i="15"/>
  <c r="EE130" i="19"/>
  <c r="AV74" i="21"/>
  <c r="ED133" i="15"/>
  <c r="EF130" i="19"/>
  <c r="AW74" i="21"/>
  <c r="EE133" i="15"/>
  <c r="EG130" i="19"/>
  <c r="AX74" i="21"/>
  <c r="EH130" i="19"/>
  <c r="AY74" i="21"/>
  <c r="EI130" i="19"/>
  <c r="AZ74" i="21"/>
  <c r="EJ130" i="19"/>
  <c r="BA74" i="21"/>
  <c r="EK130" i="19"/>
  <c r="BB74" i="21"/>
  <c r="BC74" i="21"/>
  <c r="BD74" i="21"/>
  <c r="BE74" i="21"/>
  <c r="BF74" i="21"/>
  <c r="BG74" i="21"/>
  <c r="BH74" i="21"/>
  <c r="BI74" i="21"/>
  <c r="BJ74" i="21"/>
  <c r="BK74" i="21"/>
  <c r="BL74" i="21"/>
  <c r="BM74" i="21"/>
  <c r="BN74" i="21"/>
  <c r="BO74" i="21"/>
  <c r="BP74" i="21"/>
  <c r="BQ74" i="21"/>
  <c r="BR74" i="21"/>
  <c r="BS74" i="21"/>
  <c r="BT74" i="21"/>
  <c r="U74" i="21"/>
  <c r="AK86" i="20"/>
  <c r="AM86" i="20"/>
  <c r="N75" i="21"/>
  <c r="O75" i="21"/>
  <c r="L75" i="21"/>
  <c r="R75" i="21"/>
  <c r="Q75" i="21"/>
  <c r="W75" i="21"/>
  <c r="DE122" i="15"/>
  <c r="X75" i="21"/>
  <c r="DF122" i="15"/>
  <c r="Y75" i="21"/>
  <c r="DG122" i="15"/>
  <c r="Z75" i="21"/>
  <c r="DH122" i="15"/>
  <c r="AA75" i="21"/>
  <c r="DI122" i="15"/>
  <c r="AB75" i="21"/>
  <c r="DJ122" i="15"/>
  <c r="AC75" i="21"/>
  <c r="DK122" i="15"/>
  <c r="AD75" i="21"/>
  <c r="DL122" i="15"/>
  <c r="AE75" i="21"/>
  <c r="DM122" i="15"/>
  <c r="AF75" i="21"/>
  <c r="DN122" i="15"/>
  <c r="AG75" i="21"/>
  <c r="DO122" i="15"/>
  <c r="AH75" i="21"/>
  <c r="DP122" i="15"/>
  <c r="AI75" i="21"/>
  <c r="DQ122" i="15"/>
  <c r="AJ75" i="21"/>
  <c r="DR122" i="15"/>
  <c r="AK75" i="21"/>
  <c r="DS122" i="15"/>
  <c r="AL75" i="21"/>
  <c r="DT122" i="15"/>
  <c r="AM75" i="21"/>
  <c r="DU122" i="15"/>
  <c r="AN75" i="21"/>
  <c r="DV122" i="15"/>
  <c r="AO75" i="21"/>
  <c r="DW122" i="15"/>
  <c r="AP75" i="21"/>
  <c r="DX122" i="15"/>
  <c r="AQ75" i="21"/>
  <c r="DY122" i="15"/>
  <c r="AR75" i="21"/>
  <c r="DZ122" i="15"/>
  <c r="AS75" i="21"/>
  <c r="EA122" i="15"/>
  <c r="AT75" i="21"/>
  <c r="EB122" i="15"/>
  <c r="AU75" i="21"/>
  <c r="EC122" i="15"/>
  <c r="AV75" i="21"/>
  <c r="ED122" i="15"/>
  <c r="AW75" i="21"/>
  <c r="EE122" i="15"/>
  <c r="AX75" i="21"/>
  <c r="EF122" i="15"/>
  <c r="AY75" i="21"/>
  <c r="EG122" i="15"/>
  <c r="AZ75" i="21"/>
  <c r="EH122" i="15"/>
  <c r="BA75" i="21"/>
  <c r="EI122" i="15"/>
  <c r="BB75" i="21"/>
  <c r="EJ122" i="15"/>
  <c r="BC75" i="21"/>
  <c r="EK122" i="15"/>
  <c r="BD75" i="21"/>
  <c r="EL122" i="15"/>
  <c r="BE75" i="21"/>
  <c r="EM122" i="15"/>
  <c r="BF75" i="21"/>
  <c r="EN122" i="15"/>
  <c r="BG75" i="21"/>
  <c r="EO122" i="15"/>
  <c r="BH75" i="21"/>
  <c r="EP122" i="15"/>
  <c r="BI75" i="21"/>
  <c r="BJ75" i="21"/>
  <c r="BK75" i="21"/>
  <c r="BL75" i="21"/>
  <c r="BM75" i="21"/>
  <c r="BN75" i="21"/>
  <c r="BO75" i="21"/>
  <c r="BP75" i="21"/>
  <c r="BQ75" i="21"/>
  <c r="BR75" i="21"/>
  <c r="BS75" i="21"/>
  <c r="BT75" i="21"/>
  <c r="U75" i="21"/>
  <c r="AK87" i="20"/>
  <c r="AM87" i="20"/>
  <c r="DE25" i="15"/>
  <c r="DE78" i="15"/>
  <c r="N76" i="21"/>
  <c r="O76" i="21"/>
  <c r="L76" i="21"/>
  <c r="R76" i="21"/>
  <c r="Q76" i="21"/>
  <c r="W76" i="21"/>
  <c r="DF25" i="15"/>
  <c r="DF78" i="15"/>
  <c r="DE131" i="15"/>
  <c r="DG132" i="19"/>
  <c r="X76" i="21"/>
  <c r="DG25" i="15"/>
  <c r="DG78" i="15"/>
  <c r="DF131" i="15"/>
  <c r="DH132" i="19"/>
  <c r="Y76" i="21"/>
  <c r="DH25" i="15"/>
  <c r="DH78" i="15"/>
  <c r="DG131" i="15"/>
  <c r="DI132" i="19"/>
  <c r="Z76" i="21"/>
  <c r="DI25" i="15"/>
  <c r="DI78" i="15"/>
  <c r="DH131" i="15"/>
  <c r="DJ132" i="19"/>
  <c r="AA76" i="21"/>
  <c r="DJ25" i="15"/>
  <c r="DJ78" i="15"/>
  <c r="DI131" i="15"/>
  <c r="DK132" i="19"/>
  <c r="AB76" i="21"/>
  <c r="DK25" i="15"/>
  <c r="DK78" i="15"/>
  <c r="DJ131" i="15"/>
  <c r="DL132" i="19"/>
  <c r="AC76" i="21"/>
  <c r="DL25" i="15"/>
  <c r="DL78" i="15"/>
  <c r="DK131" i="15"/>
  <c r="DM132" i="19"/>
  <c r="AD76" i="21"/>
  <c r="DM25" i="15"/>
  <c r="DM78" i="15"/>
  <c r="DL131" i="15"/>
  <c r="DN132" i="19"/>
  <c r="AE76" i="21"/>
  <c r="DN25" i="15"/>
  <c r="DN78" i="15"/>
  <c r="DM131" i="15"/>
  <c r="DO132" i="19"/>
  <c r="AF76" i="21"/>
  <c r="DO25" i="15"/>
  <c r="DO78" i="15"/>
  <c r="DN131" i="15"/>
  <c r="DP132" i="19"/>
  <c r="AG76" i="21"/>
  <c r="DP25" i="15"/>
  <c r="DP78" i="15"/>
  <c r="DO131" i="15"/>
  <c r="DQ132" i="19"/>
  <c r="AH76" i="21"/>
  <c r="DQ25" i="15"/>
  <c r="DQ78" i="15"/>
  <c r="DP131" i="15"/>
  <c r="DR132" i="19"/>
  <c r="AI76" i="21"/>
  <c r="DR25" i="15"/>
  <c r="DR78" i="15"/>
  <c r="DQ131" i="15"/>
  <c r="DS132" i="19"/>
  <c r="AJ76" i="21"/>
  <c r="DS25" i="15"/>
  <c r="DS78" i="15"/>
  <c r="DR131" i="15"/>
  <c r="DT132" i="19"/>
  <c r="AK76" i="21"/>
  <c r="DT25" i="15"/>
  <c r="DT78" i="15"/>
  <c r="DS131" i="15"/>
  <c r="DU132" i="19"/>
  <c r="AL76" i="21"/>
  <c r="DU25" i="15"/>
  <c r="DU78" i="15"/>
  <c r="DT131" i="15"/>
  <c r="DV132" i="19"/>
  <c r="AM76" i="21"/>
  <c r="DV25" i="15"/>
  <c r="DV78" i="15"/>
  <c r="DU131" i="15"/>
  <c r="DW132" i="19"/>
  <c r="AN76" i="21"/>
  <c r="DW25" i="15"/>
  <c r="DW78" i="15"/>
  <c r="DV131" i="15"/>
  <c r="DX132" i="19"/>
  <c r="AO76" i="21"/>
  <c r="DX25" i="15"/>
  <c r="DX78" i="15"/>
  <c r="DW131" i="15"/>
  <c r="DY132" i="19"/>
  <c r="AP76" i="21"/>
  <c r="DY25" i="15"/>
  <c r="DY78" i="15"/>
  <c r="DX131" i="15"/>
  <c r="DZ132" i="19"/>
  <c r="AQ76" i="21"/>
  <c r="DZ25" i="15"/>
  <c r="DZ78" i="15"/>
  <c r="DY131" i="15"/>
  <c r="EA132" i="19"/>
  <c r="AR76" i="21"/>
  <c r="EA25" i="15"/>
  <c r="EA78" i="15"/>
  <c r="DZ131" i="15"/>
  <c r="EB132" i="19"/>
  <c r="AS76" i="21"/>
  <c r="EB25" i="15"/>
  <c r="EB78" i="15"/>
  <c r="EA131" i="15"/>
  <c r="EC132" i="19"/>
  <c r="AT76" i="21"/>
  <c r="EC25" i="15"/>
  <c r="EC78" i="15"/>
  <c r="EB131" i="15"/>
  <c r="ED132" i="19"/>
  <c r="AU76" i="21"/>
  <c r="ED25" i="15"/>
  <c r="ED78" i="15"/>
  <c r="EC131" i="15"/>
  <c r="EE132" i="19"/>
  <c r="AV76" i="21"/>
  <c r="EE25" i="15"/>
  <c r="EE78" i="15"/>
  <c r="ED131" i="15"/>
  <c r="EF132" i="19"/>
  <c r="AW76" i="21"/>
  <c r="EF25" i="15"/>
  <c r="EF78" i="15"/>
  <c r="EE131" i="15"/>
  <c r="EG132" i="19"/>
  <c r="AX76" i="21"/>
  <c r="EG25" i="15"/>
  <c r="EG78" i="15"/>
  <c r="EF131" i="15"/>
  <c r="EH132" i="19"/>
  <c r="AY76" i="21"/>
  <c r="EG131" i="15"/>
  <c r="EI132" i="19"/>
  <c r="AZ76" i="21"/>
  <c r="BA76" i="21"/>
  <c r="BB76" i="21"/>
  <c r="BC76" i="21"/>
  <c r="BD76" i="21"/>
  <c r="BE76" i="21"/>
  <c r="BF76" i="21"/>
  <c r="BG76" i="21"/>
  <c r="BH76" i="21"/>
  <c r="BI76" i="21"/>
  <c r="BJ76" i="21"/>
  <c r="BK76" i="21"/>
  <c r="BL76" i="21"/>
  <c r="BM76" i="21"/>
  <c r="BN76" i="21"/>
  <c r="BO76" i="21"/>
  <c r="BP76" i="21"/>
  <c r="BQ76" i="21"/>
  <c r="BR76" i="21"/>
  <c r="BS76" i="21"/>
  <c r="BT76" i="21"/>
  <c r="U76" i="21"/>
  <c r="AK88" i="20"/>
  <c r="AM88" i="20"/>
  <c r="N77" i="21"/>
  <c r="O77" i="21"/>
  <c r="L77" i="21"/>
  <c r="R77" i="21"/>
  <c r="Q77" i="21"/>
  <c r="W77" i="21"/>
  <c r="DE132" i="15"/>
  <c r="DG133" i="19"/>
  <c r="X77" i="21"/>
  <c r="DF132" i="15"/>
  <c r="DH133" i="19"/>
  <c r="Y77" i="21"/>
  <c r="DG132" i="15"/>
  <c r="DI133" i="19"/>
  <c r="Z77" i="21"/>
  <c r="DH132" i="15"/>
  <c r="DJ133" i="19"/>
  <c r="AA77" i="21"/>
  <c r="DI132" i="15"/>
  <c r="DK133" i="19"/>
  <c r="AB77" i="21"/>
  <c r="DJ132" i="15"/>
  <c r="DL133" i="19"/>
  <c r="AC77" i="21"/>
  <c r="DK132" i="15"/>
  <c r="DM133" i="19"/>
  <c r="AD77" i="21"/>
  <c r="DL132" i="15"/>
  <c r="DN133" i="19"/>
  <c r="AE77" i="21"/>
  <c r="DM132" i="15"/>
  <c r="DO133" i="19"/>
  <c r="AF77" i="21"/>
  <c r="DN132" i="15"/>
  <c r="DP133" i="19"/>
  <c r="AG77" i="21"/>
  <c r="DO132" i="15"/>
  <c r="DQ133" i="19"/>
  <c r="AH77" i="21"/>
  <c r="DP132" i="15"/>
  <c r="DR133" i="19"/>
  <c r="AI77" i="21"/>
  <c r="DQ132" i="15"/>
  <c r="DS133" i="19"/>
  <c r="AJ77" i="21"/>
  <c r="DR132" i="15"/>
  <c r="DT133" i="19"/>
  <c r="AK77" i="21"/>
  <c r="DS132" i="15"/>
  <c r="DU133" i="19"/>
  <c r="AL77" i="21"/>
  <c r="DT132" i="15"/>
  <c r="DV133" i="19"/>
  <c r="AM77" i="21"/>
  <c r="DU132" i="15"/>
  <c r="DW133" i="19"/>
  <c r="AN77" i="21"/>
  <c r="DV132" i="15"/>
  <c r="DX133" i="19"/>
  <c r="AO77" i="21"/>
  <c r="DW132" i="15"/>
  <c r="DY133" i="19"/>
  <c r="AP77" i="21"/>
  <c r="DX132" i="15"/>
  <c r="DZ133" i="19"/>
  <c r="AQ77" i="21"/>
  <c r="DY132" i="15"/>
  <c r="EA133" i="19"/>
  <c r="AR77" i="21"/>
  <c r="DZ132" i="15"/>
  <c r="EB133" i="19"/>
  <c r="AS77" i="21"/>
  <c r="EA132" i="15"/>
  <c r="EC133" i="19"/>
  <c r="AT77" i="21"/>
  <c r="EB132" i="15"/>
  <c r="ED133" i="19"/>
  <c r="AU77" i="21"/>
  <c r="EC132" i="15"/>
  <c r="EE133" i="19"/>
  <c r="AV77" i="21"/>
  <c r="ED132" i="15"/>
  <c r="EF133" i="19"/>
  <c r="AW77" i="21"/>
  <c r="EE132" i="15"/>
  <c r="EG133" i="19"/>
  <c r="AX77" i="21"/>
  <c r="EF132" i="15"/>
  <c r="EH133" i="19"/>
  <c r="AY77" i="21"/>
  <c r="AZ77" i="21"/>
  <c r="BA77" i="21"/>
  <c r="BB77" i="21"/>
  <c r="BC77" i="21"/>
  <c r="BD77" i="21"/>
  <c r="BE77" i="21"/>
  <c r="BF77" i="21"/>
  <c r="BG77" i="21"/>
  <c r="BH77" i="21"/>
  <c r="BI77" i="21"/>
  <c r="BJ77" i="21"/>
  <c r="BK77" i="21"/>
  <c r="BL77" i="21"/>
  <c r="BM77" i="21"/>
  <c r="BN77" i="21"/>
  <c r="BO77" i="21"/>
  <c r="BP77" i="21"/>
  <c r="BQ77" i="21"/>
  <c r="BR77" i="21"/>
  <c r="BS77" i="21"/>
  <c r="BT77" i="21"/>
  <c r="U77" i="21"/>
  <c r="AK89" i="20"/>
  <c r="AM89" i="20"/>
  <c r="N78" i="21"/>
  <c r="O78" i="21"/>
  <c r="L78" i="21"/>
  <c r="R78" i="21"/>
  <c r="Q78" i="21"/>
  <c r="W78" i="21"/>
  <c r="DE127" i="15"/>
  <c r="DG126" i="19"/>
  <c r="X78" i="21"/>
  <c r="DF127" i="15"/>
  <c r="DH126" i="19"/>
  <c r="Y78" i="21"/>
  <c r="DG127" i="15"/>
  <c r="DI126" i="19"/>
  <c r="Z78" i="21"/>
  <c r="DH127" i="15"/>
  <c r="DJ126" i="19"/>
  <c r="AA78" i="21"/>
  <c r="DI127" i="15"/>
  <c r="DK126" i="19"/>
  <c r="AB78" i="21"/>
  <c r="DJ127" i="15"/>
  <c r="DL126" i="19"/>
  <c r="AC78" i="21"/>
  <c r="DK127" i="15"/>
  <c r="DM126" i="19"/>
  <c r="AD78" i="21"/>
  <c r="DL127" i="15"/>
  <c r="DN126" i="19"/>
  <c r="AE78" i="21"/>
  <c r="DM127" i="15"/>
  <c r="DO126" i="19"/>
  <c r="AF78" i="21"/>
  <c r="DN127" i="15"/>
  <c r="DP126" i="19"/>
  <c r="AG78" i="21"/>
  <c r="DO127" i="15"/>
  <c r="DQ126" i="19"/>
  <c r="AH78" i="21"/>
  <c r="DP127" i="15"/>
  <c r="DR126" i="19"/>
  <c r="AI78" i="21"/>
  <c r="DQ127" i="15"/>
  <c r="DS126" i="19"/>
  <c r="AJ78" i="21"/>
  <c r="DR127" i="15"/>
  <c r="DT126" i="19"/>
  <c r="AK78" i="21"/>
  <c r="DS127" i="15"/>
  <c r="DU126" i="19"/>
  <c r="AL78" i="21"/>
  <c r="DT127" i="15"/>
  <c r="DV126" i="19"/>
  <c r="AM78" i="21"/>
  <c r="DU127" i="15"/>
  <c r="DW126" i="19"/>
  <c r="AN78" i="21"/>
  <c r="DV127" i="15"/>
  <c r="DX126" i="19"/>
  <c r="AO78" i="21"/>
  <c r="DW127" i="15"/>
  <c r="DY126" i="19"/>
  <c r="AP78" i="21"/>
  <c r="DX127" i="15"/>
  <c r="DZ126" i="19"/>
  <c r="AQ78" i="21"/>
  <c r="DY127" i="15"/>
  <c r="EA126" i="19"/>
  <c r="AR78" i="21"/>
  <c r="DZ127" i="15"/>
  <c r="EB126" i="19"/>
  <c r="AS78" i="21"/>
  <c r="EA127" i="15"/>
  <c r="EC126" i="19"/>
  <c r="AT78" i="21"/>
  <c r="EB127" i="15"/>
  <c r="ED126" i="19"/>
  <c r="AU78" i="21"/>
  <c r="EC127" i="15"/>
  <c r="EE126" i="19"/>
  <c r="AV78" i="21"/>
  <c r="ED127" i="15"/>
  <c r="EF126" i="19"/>
  <c r="AW78" i="21"/>
  <c r="EE127" i="15"/>
  <c r="EG126" i="19"/>
  <c r="AX78" i="21"/>
  <c r="EF127" i="15"/>
  <c r="EH126" i="19"/>
  <c r="AY78" i="21"/>
  <c r="EG127" i="15"/>
  <c r="EI126" i="19"/>
  <c r="AZ78" i="21"/>
  <c r="EH127" i="15"/>
  <c r="EJ126" i="19"/>
  <c r="BA78" i="21"/>
  <c r="EI127" i="15"/>
  <c r="EK126" i="19"/>
  <c r="BB78" i="21"/>
  <c r="EJ127" i="15"/>
  <c r="EL126" i="19"/>
  <c r="BC78" i="21"/>
  <c r="EK127" i="15"/>
  <c r="EM126" i="19"/>
  <c r="BD78" i="21"/>
  <c r="EN126" i="19"/>
  <c r="BE78" i="21"/>
  <c r="EO126" i="19"/>
  <c r="BF78" i="21"/>
  <c r="BG78" i="21"/>
  <c r="BH78" i="21"/>
  <c r="BI78" i="21"/>
  <c r="BJ78" i="21"/>
  <c r="BK78" i="21"/>
  <c r="BL78" i="21"/>
  <c r="BM78" i="21"/>
  <c r="BN78" i="21"/>
  <c r="BO78" i="21"/>
  <c r="BP78" i="21"/>
  <c r="BQ78" i="21"/>
  <c r="BR78" i="21"/>
  <c r="BS78" i="21"/>
  <c r="BT78" i="21"/>
  <c r="U78" i="21"/>
  <c r="AK90" i="20"/>
  <c r="AM90" i="20"/>
  <c r="N79" i="21"/>
  <c r="O79" i="21"/>
  <c r="L79" i="21"/>
  <c r="R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AP79" i="21"/>
  <c r="AQ79" i="21"/>
  <c r="AR79" i="21"/>
  <c r="AS79" i="21"/>
  <c r="AT79" i="21"/>
  <c r="AU79" i="21"/>
  <c r="AV79" i="21"/>
  <c r="AW79" i="21"/>
  <c r="AX79" i="21"/>
  <c r="AY79" i="21"/>
  <c r="AZ79" i="21"/>
  <c r="BA79" i="21"/>
  <c r="BB79" i="21"/>
  <c r="BC79" i="21"/>
  <c r="BD79" i="21"/>
  <c r="BE79" i="21"/>
  <c r="BF79" i="21"/>
  <c r="BG79" i="21"/>
  <c r="BH79" i="21"/>
  <c r="BI79" i="21"/>
  <c r="BJ79" i="21"/>
  <c r="BK79" i="21"/>
  <c r="BL79" i="21"/>
  <c r="BM79" i="21"/>
  <c r="BN79" i="21"/>
  <c r="BO79" i="21"/>
  <c r="BP79" i="21"/>
  <c r="BQ79" i="21"/>
  <c r="BR79" i="21"/>
  <c r="BS79" i="21"/>
  <c r="BT79" i="21"/>
  <c r="U79" i="21"/>
  <c r="AK91" i="20"/>
  <c r="AM91" i="20"/>
  <c r="DG17" i="19"/>
  <c r="DG71" i="19"/>
  <c r="N80" i="21"/>
  <c r="O80" i="21"/>
  <c r="L80" i="21"/>
  <c r="R80" i="21"/>
  <c r="Q80" i="21"/>
  <c r="W80" i="21"/>
  <c r="DH17" i="19"/>
  <c r="DH71" i="19"/>
  <c r="DG125" i="19"/>
  <c r="X80" i="21"/>
  <c r="DI17" i="19"/>
  <c r="DI71" i="19"/>
  <c r="DH125" i="19"/>
  <c r="Y80" i="21"/>
  <c r="DJ17" i="19"/>
  <c r="DJ71" i="19"/>
  <c r="DI125" i="19"/>
  <c r="Z80" i="21"/>
  <c r="DK17" i="19"/>
  <c r="DK71" i="19"/>
  <c r="DJ125" i="19"/>
  <c r="AA80" i="21"/>
  <c r="DL17" i="19"/>
  <c r="DL71" i="19"/>
  <c r="DK125" i="19"/>
  <c r="AB80" i="21"/>
  <c r="DM17" i="19"/>
  <c r="DM71" i="19"/>
  <c r="DL125" i="19"/>
  <c r="AC80" i="21"/>
  <c r="DN17" i="19"/>
  <c r="DN71" i="19"/>
  <c r="DM125" i="19"/>
  <c r="AD80" i="21"/>
  <c r="DO17" i="19"/>
  <c r="DO71" i="19"/>
  <c r="DN125" i="19"/>
  <c r="AE80" i="21"/>
  <c r="DP17" i="19"/>
  <c r="DP71" i="19"/>
  <c r="DO125" i="19"/>
  <c r="AF80" i="21"/>
  <c r="DQ17" i="19"/>
  <c r="DQ71" i="19"/>
  <c r="DP125" i="19"/>
  <c r="AG80" i="21"/>
  <c r="DR17" i="19"/>
  <c r="DR71" i="19"/>
  <c r="DQ125" i="19"/>
  <c r="AH80" i="21"/>
  <c r="DS17" i="19"/>
  <c r="DS71" i="19"/>
  <c r="DR125" i="19"/>
  <c r="AI80" i="21"/>
  <c r="DT17" i="19"/>
  <c r="DT71" i="19"/>
  <c r="DS125" i="19"/>
  <c r="AJ80" i="21"/>
  <c r="DU17" i="19"/>
  <c r="DU71" i="19"/>
  <c r="DT125" i="19"/>
  <c r="AK80" i="21"/>
  <c r="DV17" i="19"/>
  <c r="DV71" i="19"/>
  <c r="DU125" i="19"/>
  <c r="AL80" i="21"/>
  <c r="DW17" i="19"/>
  <c r="DW71" i="19"/>
  <c r="DV125" i="19"/>
  <c r="AM80" i="21"/>
  <c r="DX17" i="19"/>
  <c r="DX71" i="19"/>
  <c r="DW125" i="19"/>
  <c r="AN80" i="21"/>
  <c r="DY17" i="19"/>
  <c r="DY71" i="19"/>
  <c r="DX125" i="19"/>
  <c r="AO80" i="21"/>
  <c r="DZ17" i="19"/>
  <c r="DZ71" i="19"/>
  <c r="DY125" i="19"/>
  <c r="AP80" i="21"/>
  <c r="EA17" i="19"/>
  <c r="EA71" i="19"/>
  <c r="DZ125" i="19"/>
  <c r="AQ80" i="21"/>
  <c r="EB17" i="19"/>
  <c r="EB71" i="19"/>
  <c r="EA125" i="19"/>
  <c r="AR80" i="21"/>
  <c r="EC17" i="19"/>
  <c r="EC71" i="19"/>
  <c r="EB125" i="19"/>
  <c r="AS80" i="21"/>
  <c r="ED17" i="19"/>
  <c r="ED71" i="19"/>
  <c r="EC125" i="19"/>
  <c r="AT80" i="21"/>
  <c r="EE17" i="19"/>
  <c r="EE71" i="19"/>
  <c r="ED125" i="19"/>
  <c r="AU80" i="21"/>
  <c r="EF17" i="19"/>
  <c r="EF71" i="19"/>
  <c r="EE125" i="19"/>
  <c r="AV80" i="21"/>
  <c r="EG17" i="19"/>
  <c r="EG71" i="19"/>
  <c r="EF125" i="19"/>
  <c r="AW80" i="21"/>
  <c r="EH17" i="19"/>
  <c r="EH71" i="19"/>
  <c r="EG125" i="19"/>
  <c r="AX80" i="21"/>
  <c r="EI17" i="19"/>
  <c r="EI71" i="19"/>
  <c r="EH125" i="19"/>
  <c r="AY80" i="21"/>
  <c r="EJ17" i="19"/>
  <c r="EJ71" i="19"/>
  <c r="EI125" i="19"/>
  <c r="AZ80" i="21"/>
  <c r="EK17" i="19"/>
  <c r="EK71" i="19"/>
  <c r="EJ125" i="19"/>
  <c r="BA80" i="21"/>
  <c r="EL17" i="19"/>
  <c r="EL71" i="19"/>
  <c r="EK125" i="19"/>
  <c r="BB80" i="21"/>
  <c r="EM17" i="19"/>
  <c r="EM71" i="19"/>
  <c r="EL125" i="19"/>
  <c r="BC80" i="21"/>
  <c r="EN17" i="19"/>
  <c r="EN71" i="19"/>
  <c r="EM125" i="19"/>
  <c r="BD80" i="21"/>
  <c r="EO17" i="19"/>
  <c r="EO71" i="19"/>
  <c r="EN125" i="19"/>
  <c r="BE80" i="21"/>
  <c r="EP17" i="19"/>
  <c r="EP71" i="19"/>
  <c r="EO125" i="19"/>
  <c r="BF80" i="21"/>
  <c r="EQ71" i="19"/>
  <c r="EP125" i="19"/>
  <c r="BG80" i="21"/>
  <c r="ER17" i="19"/>
  <c r="ER71" i="19"/>
  <c r="BH80" i="21"/>
  <c r="ES17" i="19"/>
  <c r="ES71" i="19"/>
  <c r="BI80" i="21"/>
  <c r="ET17" i="19"/>
  <c r="ET71" i="19"/>
  <c r="BJ80" i="21"/>
  <c r="EU17" i="19"/>
  <c r="EU71" i="19"/>
  <c r="BK80" i="21"/>
  <c r="EV17" i="19"/>
  <c r="EV71" i="19"/>
  <c r="BL80" i="21"/>
  <c r="EW17" i="19"/>
  <c r="EW71" i="19"/>
  <c r="BM80" i="21"/>
  <c r="EX17" i="19"/>
  <c r="EX71" i="19"/>
  <c r="BN80" i="21"/>
  <c r="EY17" i="19"/>
  <c r="EY71" i="19"/>
  <c r="BO80" i="21"/>
  <c r="EZ17" i="19"/>
  <c r="EZ71" i="19"/>
  <c r="BP80" i="21"/>
  <c r="FA17" i="19"/>
  <c r="FA71" i="19"/>
  <c r="BQ80" i="21"/>
  <c r="FB17" i="19"/>
  <c r="FB71" i="19"/>
  <c r="BR80" i="21"/>
  <c r="FC17" i="19"/>
  <c r="FC71" i="19"/>
  <c r="BS80" i="21"/>
  <c r="FD17" i="19"/>
  <c r="FD71" i="19"/>
  <c r="BT80" i="21"/>
  <c r="U80" i="21"/>
  <c r="AK92" i="20"/>
  <c r="AM92" i="20"/>
  <c r="N81" i="21"/>
  <c r="O81" i="21"/>
  <c r="L81" i="21"/>
  <c r="R81" i="21"/>
  <c r="Q81" i="21"/>
  <c r="W81" i="21"/>
  <c r="DE137" i="15"/>
  <c r="DG137" i="19"/>
  <c r="X81" i="21"/>
  <c r="DF137" i="15"/>
  <c r="DH137" i="19"/>
  <c r="Y81" i="21"/>
  <c r="DG137" i="15"/>
  <c r="DI137" i="19"/>
  <c r="Z81" i="21"/>
  <c r="DH137" i="15"/>
  <c r="DJ137" i="19"/>
  <c r="AA81" i="21"/>
  <c r="DI137" i="15"/>
  <c r="DK137" i="19"/>
  <c r="AB81" i="21"/>
  <c r="DJ137" i="15"/>
  <c r="DL137" i="19"/>
  <c r="AC81" i="21"/>
  <c r="DK137" i="15"/>
  <c r="DM137" i="19"/>
  <c r="AD81" i="21"/>
  <c r="DL137" i="15"/>
  <c r="DN137" i="19"/>
  <c r="AE81" i="21"/>
  <c r="DM137" i="15"/>
  <c r="DO137" i="19"/>
  <c r="AF81" i="21"/>
  <c r="DN137" i="15"/>
  <c r="DP137" i="19"/>
  <c r="AG81" i="21"/>
  <c r="DO137" i="15"/>
  <c r="DQ137" i="19"/>
  <c r="AH81" i="21"/>
  <c r="DP137" i="15"/>
  <c r="DR137" i="19"/>
  <c r="AI81" i="21"/>
  <c r="DQ137" i="15"/>
  <c r="DS137" i="19"/>
  <c r="AJ81" i="21"/>
  <c r="DR137" i="15"/>
  <c r="DT137" i="19"/>
  <c r="AK81" i="21"/>
  <c r="DS137" i="15"/>
  <c r="DU137" i="19"/>
  <c r="AL81" i="21"/>
  <c r="DT137" i="15"/>
  <c r="DV137" i="19"/>
  <c r="AM81" i="21"/>
  <c r="DU137" i="15"/>
  <c r="DW137" i="19"/>
  <c r="AN81" i="21"/>
  <c r="DV137" i="15"/>
  <c r="DX137" i="19"/>
  <c r="AO81" i="21"/>
  <c r="DW137" i="15"/>
  <c r="DY137" i="19"/>
  <c r="AP81" i="21"/>
  <c r="DX137" i="15"/>
  <c r="DZ137" i="19"/>
  <c r="AQ81" i="21"/>
  <c r="DY137" i="15"/>
  <c r="EA137" i="19"/>
  <c r="AR81" i="21"/>
  <c r="DZ137" i="15"/>
  <c r="EB137" i="19"/>
  <c r="AS81" i="21"/>
  <c r="EA137" i="15"/>
  <c r="EC137" i="19"/>
  <c r="AT81" i="21"/>
  <c r="ED137" i="19"/>
  <c r="AU81" i="21"/>
  <c r="AV81" i="21"/>
  <c r="AW81" i="21"/>
  <c r="AX81" i="21"/>
  <c r="AY81" i="21"/>
  <c r="AZ81" i="21"/>
  <c r="BA81" i="21"/>
  <c r="BB81" i="21"/>
  <c r="BC81" i="21"/>
  <c r="BD81" i="21"/>
  <c r="BE81" i="21"/>
  <c r="BF81" i="21"/>
  <c r="BG81" i="21"/>
  <c r="BH81" i="21"/>
  <c r="BI81" i="21"/>
  <c r="BJ81" i="21"/>
  <c r="BK81" i="21"/>
  <c r="BL81" i="21"/>
  <c r="BM81" i="21"/>
  <c r="BN81" i="21"/>
  <c r="BO81" i="21"/>
  <c r="BP81" i="21"/>
  <c r="BQ81" i="21"/>
  <c r="BR81" i="21"/>
  <c r="BS81" i="21"/>
  <c r="BT81" i="21"/>
  <c r="U81" i="21"/>
  <c r="AK93" i="20"/>
  <c r="AM93" i="20"/>
  <c r="DE13" i="15"/>
  <c r="DE66" i="15"/>
  <c r="N82" i="21"/>
  <c r="O82" i="21"/>
  <c r="L82" i="21"/>
  <c r="R82" i="21"/>
  <c r="Q82" i="21"/>
  <c r="W82" i="21"/>
  <c r="DF13" i="15"/>
  <c r="DF66" i="15"/>
  <c r="DE119" i="15"/>
  <c r="X82" i="21"/>
  <c r="DG13" i="15"/>
  <c r="DG66" i="15"/>
  <c r="DF119" i="15"/>
  <c r="Y82" i="21"/>
  <c r="DH13" i="15"/>
  <c r="DH66" i="15"/>
  <c r="DG119" i="15"/>
  <c r="Z82" i="21"/>
  <c r="DI13" i="15"/>
  <c r="DI66" i="15"/>
  <c r="DH119" i="15"/>
  <c r="AA82" i="21"/>
  <c r="DJ13" i="15"/>
  <c r="DJ66" i="15"/>
  <c r="DI119" i="15"/>
  <c r="AB82" i="21"/>
  <c r="DK13" i="15"/>
  <c r="DK66" i="15"/>
  <c r="DJ119" i="15"/>
  <c r="AC82" i="21"/>
  <c r="DL13" i="15"/>
  <c r="DL66" i="15"/>
  <c r="DK119" i="15"/>
  <c r="AD82" i="21"/>
  <c r="DM13" i="15"/>
  <c r="DM66" i="15"/>
  <c r="DL119" i="15"/>
  <c r="AE82" i="21"/>
  <c r="DN13" i="15"/>
  <c r="DN66" i="15"/>
  <c r="DM119" i="15"/>
  <c r="AF82" i="21"/>
  <c r="DO13" i="15"/>
  <c r="DO66" i="15"/>
  <c r="DN119" i="15"/>
  <c r="AG82" i="21"/>
  <c r="DP13" i="15"/>
  <c r="DP66" i="15"/>
  <c r="DO119" i="15"/>
  <c r="AH82" i="21"/>
  <c r="DQ13" i="15"/>
  <c r="DQ66" i="15"/>
  <c r="DP119" i="15"/>
  <c r="AI82" i="21"/>
  <c r="DR13" i="15"/>
  <c r="DR66" i="15"/>
  <c r="DQ119" i="15"/>
  <c r="AJ82" i="21"/>
  <c r="DS13" i="15"/>
  <c r="DS66" i="15"/>
  <c r="DR119" i="15"/>
  <c r="AK82" i="21"/>
  <c r="DT13" i="15"/>
  <c r="DT66" i="15"/>
  <c r="DS119" i="15"/>
  <c r="AL82" i="21"/>
  <c r="DU13" i="15"/>
  <c r="DU66" i="15"/>
  <c r="DT119" i="15"/>
  <c r="AM82" i="21"/>
  <c r="DV13" i="15"/>
  <c r="DV66" i="15"/>
  <c r="DU119" i="15"/>
  <c r="AN82" i="21"/>
  <c r="DW13" i="15"/>
  <c r="DW66" i="15"/>
  <c r="DV119" i="15"/>
  <c r="AO82" i="21"/>
  <c r="DX13" i="15"/>
  <c r="DX66" i="15"/>
  <c r="DW119" i="15"/>
  <c r="AP82" i="21"/>
  <c r="DY13" i="15"/>
  <c r="DY66" i="15"/>
  <c r="DX119" i="15"/>
  <c r="AQ82" i="21"/>
  <c r="DZ13" i="15"/>
  <c r="DZ66" i="15"/>
  <c r="DY119" i="15"/>
  <c r="AR82" i="21"/>
  <c r="EA13" i="15"/>
  <c r="EA66" i="15"/>
  <c r="DZ119" i="15"/>
  <c r="AS82" i="21"/>
  <c r="EB13" i="15"/>
  <c r="EB66" i="15"/>
  <c r="EA119" i="15"/>
  <c r="AT82" i="21"/>
  <c r="EC13" i="15"/>
  <c r="EC66" i="15"/>
  <c r="EB119" i="15"/>
  <c r="AU82" i="21"/>
  <c r="ED13" i="15"/>
  <c r="ED66" i="15"/>
  <c r="EC119" i="15"/>
  <c r="AV82" i="21"/>
  <c r="EE13" i="15"/>
  <c r="EE66" i="15"/>
  <c r="ED119" i="15"/>
  <c r="AW82" i="21"/>
  <c r="EF13" i="15"/>
  <c r="EF66" i="15"/>
  <c r="EE119" i="15"/>
  <c r="AX82" i="21"/>
  <c r="EG13" i="15"/>
  <c r="EG66" i="15"/>
  <c r="EF119" i="15"/>
  <c r="AY82" i="21"/>
  <c r="EH13" i="15"/>
  <c r="EH66" i="15"/>
  <c r="EG119" i="15"/>
  <c r="AZ82" i="21"/>
  <c r="EI13" i="15"/>
  <c r="EI66" i="15"/>
  <c r="EH119" i="15"/>
  <c r="BA82" i="21"/>
  <c r="EJ13" i="15"/>
  <c r="EJ66" i="15"/>
  <c r="EI119" i="15"/>
  <c r="BB82" i="21"/>
  <c r="EK13" i="15"/>
  <c r="EK66" i="15"/>
  <c r="EJ119" i="15"/>
  <c r="BC82" i="21"/>
  <c r="EL13" i="15"/>
  <c r="EL66" i="15"/>
  <c r="EK119" i="15"/>
  <c r="BD82" i="21"/>
  <c r="EM13" i="15"/>
  <c r="EM66" i="15"/>
  <c r="EL119" i="15"/>
  <c r="BE82" i="21"/>
  <c r="EN13" i="15"/>
  <c r="EN66" i="15"/>
  <c r="EM119" i="15"/>
  <c r="BF82" i="21"/>
  <c r="EO13" i="15"/>
  <c r="EO66" i="15"/>
  <c r="EN119" i="15"/>
  <c r="BG82" i="21"/>
  <c r="EP13" i="15"/>
  <c r="EP66" i="15"/>
  <c r="EO119" i="15"/>
  <c r="BH82" i="21"/>
  <c r="EQ13" i="15"/>
  <c r="EQ66" i="15"/>
  <c r="EP119" i="15"/>
  <c r="BI82" i="21"/>
  <c r="ER13" i="15"/>
  <c r="ER66" i="15"/>
  <c r="EQ119" i="15"/>
  <c r="BJ82" i="21"/>
  <c r="ES13" i="15"/>
  <c r="ES66" i="15"/>
  <c r="ER119" i="15"/>
  <c r="BK82" i="21"/>
  <c r="ES119" i="15"/>
  <c r="BL82" i="21"/>
  <c r="BM82" i="21"/>
  <c r="BN82" i="21"/>
  <c r="BO82" i="21"/>
  <c r="BP82" i="21"/>
  <c r="BQ82" i="21"/>
  <c r="BR82" i="21"/>
  <c r="BS82" i="21"/>
  <c r="BT82" i="21"/>
  <c r="U82" i="21"/>
  <c r="AK94" i="20"/>
  <c r="AM94" i="20"/>
  <c r="N83" i="21"/>
  <c r="O83" i="21"/>
  <c r="L83" i="21"/>
  <c r="R83" i="21"/>
  <c r="Q83" i="21"/>
  <c r="W83" i="21"/>
  <c r="X83" i="21"/>
  <c r="Y83" i="21"/>
  <c r="Z83" i="21"/>
  <c r="AA83" i="21"/>
  <c r="AB83" i="21"/>
  <c r="AC83" i="21"/>
  <c r="AD83" i="21"/>
  <c r="AE83" i="21"/>
  <c r="AF83" i="21"/>
  <c r="AG83" i="21"/>
  <c r="AH83" i="21"/>
  <c r="AI83" i="21"/>
  <c r="AJ83" i="21"/>
  <c r="AK83" i="21"/>
  <c r="AL83" i="21"/>
  <c r="AM83" i="21"/>
  <c r="AN83" i="21"/>
  <c r="AO83" i="21"/>
  <c r="AP83" i="21"/>
  <c r="AQ83" i="21"/>
  <c r="AR83" i="21"/>
  <c r="AS83" i="21"/>
  <c r="AT83" i="21"/>
  <c r="AU83" i="21"/>
  <c r="AV83" i="21"/>
  <c r="AW83" i="21"/>
  <c r="AX83" i="21"/>
  <c r="AY83" i="21"/>
  <c r="AZ83" i="21"/>
  <c r="BA83" i="21"/>
  <c r="BB83" i="21"/>
  <c r="BC83" i="21"/>
  <c r="BD83" i="21"/>
  <c r="BE83" i="21"/>
  <c r="BF83" i="21"/>
  <c r="BG83" i="21"/>
  <c r="BH83" i="21"/>
  <c r="BI83" i="21"/>
  <c r="BJ83" i="21"/>
  <c r="BK83" i="21"/>
  <c r="BL83" i="21"/>
  <c r="BM83" i="21"/>
  <c r="BN83" i="21"/>
  <c r="BO83" i="21"/>
  <c r="BP83" i="21"/>
  <c r="BQ83" i="21"/>
  <c r="BR83" i="21"/>
  <c r="BS83" i="21"/>
  <c r="BT83" i="21"/>
  <c r="U83" i="21"/>
  <c r="AK95" i="20"/>
  <c r="AM95" i="20"/>
  <c r="DG19" i="19"/>
  <c r="DG73" i="19"/>
  <c r="DE20" i="15"/>
  <c r="DE73" i="15"/>
  <c r="N84" i="21"/>
  <c r="O84" i="21"/>
  <c r="L84" i="21"/>
  <c r="R84" i="21"/>
  <c r="Q84" i="21"/>
  <c r="W84" i="21"/>
  <c r="DH19" i="19"/>
  <c r="DH73" i="19"/>
  <c r="DF20" i="15"/>
  <c r="DF73" i="15"/>
  <c r="DE126" i="15"/>
  <c r="DG127" i="19"/>
  <c r="X84" i="21"/>
  <c r="DI19" i="19"/>
  <c r="DI73" i="19"/>
  <c r="DG20" i="15"/>
  <c r="DG73" i="15"/>
  <c r="DF126" i="15"/>
  <c r="DH127" i="19"/>
  <c r="Y84" i="21"/>
  <c r="DJ19" i="19"/>
  <c r="DJ73" i="19"/>
  <c r="DH20" i="15"/>
  <c r="DH73" i="15"/>
  <c r="DG126" i="15"/>
  <c r="DI127" i="19"/>
  <c r="Z84" i="21"/>
  <c r="DK19" i="19"/>
  <c r="DK73" i="19"/>
  <c r="DI20" i="15"/>
  <c r="DI73" i="15"/>
  <c r="DH126" i="15"/>
  <c r="DJ127" i="19"/>
  <c r="AA84" i="21"/>
  <c r="DL19" i="19"/>
  <c r="DL73" i="19"/>
  <c r="DJ20" i="15"/>
  <c r="DJ73" i="15"/>
  <c r="DI126" i="15"/>
  <c r="DK127" i="19"/>
  <c r="AB84" i="21"/>
  <c r="DM19" i="19"/>
  <c r="DM73" i="19"/>
  <c r="DK20" i="15"/>
  <c r="DK73" i="15"/>
  <c r="DJ126" i="15"/>
  <c r="DL127" i="19"/>
  <c r="AC84" i="21"/>
  <c r="DN19" i="19"/>
  <c r="DN73" i="19"/>
  <c r="DL20" i="15"/>
  <c r="DL73" i="15"/>
  <c r="DK126" i="15"/>
  <c r="DM127" i="19"/>
  <c r="AD84" i="21"/>
  <c r="DO19" i="19"/>
  <c r="DO73" i="19"/>
  <c r="DM20" i="15"/>
  <c r="DM73" i="15"/>
  <c r="DL126" i="15"/>
  <c r="DN127" i="19"/>
  <c r="AE84" i="21"/>
  <c r="DP19" i="19"/>
  <c r="DP73" i="19"/>
  <c r="DN20" i="15"/>
  <c r="DN73" i="15"/>
  <c r="DM126" i="15"/>
  <c r="DO127" i="19"/>
  <c r="AF84" i="21"/>
  <c r="DQ19" i="19"/>
  <c r="DQ73" i="19"/>
  <c r="DO20" i="15"/>
  <c r="DO73" i="15"/>
  <c r="DN126" i="15"/>
  <c r="DP127" i="19"/>
  <c r="AG84" i="21"/>
  <c r="DR19" i="19"/>
  <c r="DR73" i="19"/>
  <c r="DP20" i="15"/>
  <c r="DP73" i="15"/>
  <c r="DO126" i="15"/>
  <c r="DQ127" i="19"/>
  <c r="AH84" i="21"/>
  <c r="DS19" i="19"/>
  <c r="DS73" i="19"/>
  <c r="DQ20" i="15"/>
  <c r="DQ73" i="15"/>
  <c r="DP126" i="15"/>
  <c r="DR127" i="19"/>
  <c r="AI84" i="21"/>
  <c r="DT19" i="19"/>
  <c r="DT73" i="19"/>
  <c r="DR20" i="15"/>
  <c r="DR73" i="15"/>
  <c r="DQ126" i="15"/>
  <c r="DS127" i="19"/>
  <c r="AJ84" i="21"/>
  <c r="DU19" i="19"/>
  <c r="DU73" i="19"/>
  <c r="DS20" i="15"/>
  <c r="DS73" i="15"/>
  <c r="DR126" i="15"/>
  <c r="DT127" i="19"/>
  <c r="AK84" i="21"/>
  <c r="DV19" i="19"/>
  <c r="DV73" i="19"/>
  <c r="DT20" i="15"/>
  <c r="DT73" i="15"/>
  <c r="DS126" i="15"/>
  <c r="DU127" i="19"/>
  <c r="AL84" i="21"/>
  <c r="DW19" i="19"/>
  <c r="DW73" i="19"/>
  <c r="DU20" i="15"/>
  <c r="DU73" i="15"/>
  <c r="DT126" i="15"/>
  <c r="DV127" i="19"/>
  <c r="AM84" i="21"/>
  <c r="DX19" i="19"/>
  <c r="DX73" i="19"/>
  <c r="DV20" i="15"/>
  <c r="DV73" i="15"/>
  <c r="DU126" i="15"/>
  <c r="DW127" i="19"/>
  <c r="AN84" i="21"/>
  <c r="DY19" i="19"/>
  <c r="DY73" i="19"/>
  <c r="DW20" i="15"/>
  <c r="DW73" i="15"/>
  <c r="DV126" i="15"/>
  <c r="DX127" i="19"/>
  <c r="AO84" i="21"/>
  <c r="DZ19" i="19"/>
  <c r="DZ73" i="19"/>
  <c r="DX20" i="15"/>
  <c r="DX73" i="15"/>
  <c r="DW126" i="15"/>
  <c r="DY127" i="19"/>
  <c r="AP84" i="21"/>
  <c r="EA19" i="19"/>
  <c r="EA73" i="19"/>
  <c r="DY20" i="15"/>
  <c r="DY73" i="15"/>
  <c r="DX126" i="15"/>
  <c r="DZ127" i="19"/>
  <c r="AQ84" i="21"/>
  <c r="EB19" i="19"/>
  <c r="EB73" i="19"/>
  <c r="DZ20" i="15"/>
  <c r="DZ73" i="15"/>
  <c r="DY126" i="15"/>
  <c r="EA127" i="19"/>
  <c r="AR84" i="21"/>
  <c r="EC19" i="19"/>
  <c r="EC73" i="19"/>
  <c r="EA20" i="15"/>
  <c r="EA73" i="15"/>
  <c r="DZ126" i="15"/>
  <c r="EB127" i="19"/>
  <c r="AS84" i="21"/>
  <c r="ED19" i="19"/>
  <c r="ED73" i="19"/>
  <c r="EB20" i="15"/>
  <c r="EB73" i="15"/>
  <c r="EA126" i="15"/>
  <c r="EC127" i="19"/>
  <c r="AT84" i="21"/>
  <c r="EE19" i="19"/>
  <c r="EE73" i="19"/>
  <c r="EC20" i="15"/>
  <c r="EC73" i="15"/>
  <c r="EB126" i="15"/>
  <c r="ED127" i="19"/>
  <c r="AU84" i="21"/>
  <c r="EF19" i="19"/>
  <c r="EF73" i="19"/>
  <c r="ED20" i="15"/>
  <c r="ED73" i="15"/>
  <c r="EC126" i="15"/>
  <c r="EE127" i="19"/>
  <c r="AV84" i="21"/>
  <c r="EG19" i="19"/>
  <c r="EG73" i="19"/>
  <c r="EE20" i="15"/>
  <c r="EE73" i="15"/>
  <c r="ED126" i="15"/>
  <c r="EF127" i="19"/>
  <c r="AW84" i="21"/>
  <c r="EH19" i="19"/>
  <c r="EH73" i="19"/>
  <c r="EF20" i="15"/>
  <c r="EF73" i="15"/>
  <c r="EE126" i="15"/>
  <c r="EG127" i="19"/>
  <c r="AX84" i="21"/>
  <c r="EI19" i="19"/>
  <c r="EI73" i="19"/>
  <c r="EG20" i="15"/>
  <c r="EG73" i="15"/>
  <c r="EF126" i="15"/>
  <c r="EH127" i="19"/>
  <c r="AY84" i="21"/>
  <c r="EJ19" i="19"/>
  <c r="EJ73" i="19"/>
  <c r="EH20" i="15"/>
  <c r="EH73" i="15"/>
  <c r="EG126" i="15"/>
  <c r="EI127" i="19"/>
  <c r="AZ84" i="21"/>
  <c r="EK19" i="19"/>
  <c r="EK73" i="19"/>
  <c r="EI20" i="15"/>
  <c r="EI73" i="15"/>
  <c r="EH126" i="15"/>
  <c r="EJ127" i="19"/>
  <c r="BA84" i="21"/>
  <c r="EL19" i="19"/>
  <c r="EL73" i="19"/>
  <c r="EJ20" i="15"/>
  <c r="EJ73" i="15"/>
  <c r="EI126" i="15"/>
  <c r="EK127" i="19"/>
  <c r="BB84" i="21"/>
  <c r="EM19" i="19"/>
  <c r="EM73" i="19"/>
  <c r="EK20" i="15"/>
  <c r="EK73" i="15"/>
  <c r="EJ126" i="15"/>
  <c r="EL127" i="19"/>
  <c r="BC84" i="21"/>
  <c r="EN19" i="19"/>
  <c r="EN73" i="19"/>
  <c r="EL20" i="15"/>
  <c r="EL73" i="15"/>
  <c r="EK126" i="15"/>
  <c r="EM127" i="19"/>
  <c r="BD84" i="21"/>
  <c r="EO73" i="19"/>
  <c r="EL126" i="15"/>
  <c r="EN127" i="19"/>
  <c r="BE84" i="21"/>
  <c r="EP19" i="19"/>
  <c r="EP73" i="19"/>
  <c r="BF84" i="21"/>
  <c r="EQ19" i="19"/>
  <c r="EQ73" i="19"/>
  <c r="BG84" i="21"/>
  <c r="ER19" i="19"/>
  <c r="ER73" i="19"/>
  <c r="BH84" i="21"/>
  <c r="ES19" i="19"/>
  <c r="ES73" i="19"/>
  <c r="BI84" i="21"/>
  <c r="ET19" i="19"/>
  <c r="ET73" i="19"/>
  <c r="BJ84" i="21"/>
  <c r="EU19" i="19"/>
  <c r="EU73" i="19"/>
  <c r="BK84" i="21"/>
  <c r="EV19" i="19"/>
  <c r="EV73" i="19"/>
  <c r="BL84" i="21"/>
  <c r="EW19" i="19"/>
  <c r="EW73" i="19"/>
  <c r="BM84" i="21"/>
  <c r="EX19" i="19"/>
  <c r="EX73" i="19"/>
  <c r="BN84" i="21"/>
  <c r="EY19" i="19"/>
  <c r="EY73" i="19"/>
  <c r="BO84" i="21"/>
  <c r="EZ19" i="19"/>
  <c r="EZ73" i="19"/>
  <c r="BP84" i="21"/>
  <c r="FA19" i="19"/>
  <c r="FA73" i="19"/>
  <c r="BQ84" i="21"/>
  <c r="FB19" i="19"/>
  <c r="FB73" i="19"/>
  <c r="BR84" i="21"/>
  <c r="FC19" i="19"/>
  <c r="FC73" i="19"/>
  <c r="BS84" i="21"/>
  <c r="FD19" i="19"/>
  <c r="FD73" i="19"/>
  <c r="BT84" i="21"/>
  <c r="U84" i="21"/>
  <c r="AK96" i="20"/>
  <c r="AM96" i="20"/>
  <c r="DE15" i="15"/>
  <c r="DE68" i="15"/>
  <c r="N85" i="21"/>
  <c r="O85" i="21"/>
  <c r="L85" i="21"/>
  <c r="R85" i="21"/>
  <c r="Q85" i="21"/>
  <c r="W85" i="21"/>
  <c r="DF15" i="15"/>
  <c r="DF68" i="15"/>
  <c r="DE121" i="15"/>
  <c r="X85" i="21"/>
  <c r="DG15" i="15"/>
  <c r="DG68" i="15"/>
  <c r="DF121" i="15"/>
  <c r="Y85" i="21"/>
  <c r="DH15" i="15"/>
  <c r="DH68" i="15"/>
  <c r="DG121" i="15"/>
  <c r="Z85" i="21"/>
  <c r="DI15" i="15"/>
  <c r="DI68" i="15"/>
  <c r="DH121" i="15"/>
  <c r="AA85" i="21"/>
  <c r="DJ15" i="15"/>
  <c r="DJ68" i="15"/>
  <c r="DI121" i="15"/>
  <c r="AB85" i="21"/>
  <c r="DK15" i="15"/>
  <c r="DK68" i="15"/>
  <c r="DJ121" i="15"/>
  <c r="AC85" i="21"/>
  <c r="DL15" i="15"/>
  <c r="DL68" i="15"/>
  <c r="DK121" i="15"/>
  <c r="AD85" i="21"/>
  <c r="DM15" i="15"/>
  <c r="DM68" i="15"/>
  <c r="DL121" i="15"/>
  <c r="AE85" i="21"/>
  <c r="DN15" i="15"/>
  <c r="DN68" i="15"/>
  <c r="DM121" i="15"/>
  <c r="AF85" i="21"/>
  <c r="DO15" i="15"/>
  <c r="DO68" i="15"/>
  <c r="DN121" i="15"/>
  <c r="AG85" i="21"/>
  <c r="DP15" i="15"/>
  <c r="DP68" i="15"/>
  <c r="DO121" i="15"/>
  <c r="AH85" i="21"/>
  <c r="DQ15" i="15"/>
  <c r="DQ68" i="15"/>
  <c r="DP121" i="15"/>
  <c r="AI85" i="21"/>
  <c r="DR15" i="15"/>
  <c r="DR68" i="15"/>
  <c r="DQ121" i="15"/>
  <c r="AJ85" i="21"/>
  <c r="DS15" i="15"/>
  <c r="DS68" i="15"/>
  <c r="DR121" i="15"/>
  <c r="AK85" i="21"/>
  <c r="DT15" i="15"/>
  <c r="DT68" i="15"/>
  <c r="DS121" i="15"/>
  <c r="AL85" i="21"/>
  <c r="DU15" i="15"/>
  <c r="DU68" i="15"/>
  <c r="DT121" i="15"/>
  <c r="AM85" i="21"/>
  <c r="DV15" i="15"/>
  <c r="DV68" i="15"/>
  <c r="DU121" i="15"/>
  <c r="AN85" i="21"/>
  <c r="DW15" i="15"/>
  <c r="DW68" i="15"/>
  <c r="DV121" i="15"/>
  <c r="AO85" i="21"/>
  <c r="DX15" i="15"/>
  <c r="DX68" i="15"/>
  <c r="DW121" i="15"/>
  <c r="AP85" i="21"/>
  <c r="DY15" i="15"/>
  <c r="DY68" i="15"/>
  <c r="DX121" i="15"/>
  <c r="AQ85" i="21"/>
  <c r="DZ15" i="15"/>
  <c r="DZ68" i="15"/>
  <c r="DY121" i="15"/>
  <c r="AR85" i="21"/>
  <c r="EA15" i="15"/>
  <c r="EA68" i="15"/>
  <c r="DZ121" i="15"/>
  <c r="AS85" i="21"/>
  <c r="EB15" i="15"/>
  <c r="EB68" i="15"/>
  <c r="EA121" i="15"/>
  <c r="AT85" i="21"/>
  <c r="EC15" i="15"/>
  <c r="EC68" i="15"/>
  <c r="EB121" i="15"/>
  <c r="AU85" i="21"/>
  <c r="ED15" i="15"/>
  <c r="ED68" i="15"/>
  <c r="EC121" i="15"/>
  <c r="AV85" i="21"/>
  <c r="EE15" i="15"/>
  <c r="EE68" i="15"/>
  <c r="ED121" i="15"/>
  <c r="AW85" i="21"/>
  <c r="EF15" i="15"/>
  <c r="EF68" i="15"/>
  <c r="EE121" i="15"/>
  <c r="AX85" i="21"/>
  <c r="EG15" i="15"/>
  <c r="EG68" i="15"/>
  <c r="EF121" i="15"/>
  <c r="AY85" i="21"/>
  <c r="EH15" i="15"/>
  <c r="EH68" i="15"/>
  <c r="EG121" i="15"/>
  <c r="AZ85" i="21"/>
  <c r="EI15" i="15"/>
  <c r="EI68" i="15"/>
  <c r="EH121" i="15"/>
  <c r="BA85" i="21"/>
  <c r="EJ15" i="15"/>
  <c r="EJ68" i="15"/>
  <c r="EI121" i="15"/>
  <c r="BB85" i="21"/>
  <c r="EK15" i="15"/>
  <c r="EK68" i="15"/>
  <c r="EJ121" i="15"/>
  <c r="BC85" i="21"/>
  <c r="EL15" i="15"/>
  <c r="EL68" i="15"/>
  <c r="EK121" i="15"/>
  <c r="BD85" i="21"/>
  <c r="EM15" i="15"/>
  <c r="EM68" i="15"/>
  <c r="EL121" i="15"/>
  <c r="BE85" i="21"/>
  <c r="EN15" i="15"/>
  <c r="EN68" i="15"/>
  <c r="EM121" i="15"/>
  <c r="BF85" i="21"/>
  <c r="EO15" i="15"/>
  <c r="EO68" i="15"/>
  <c r="EN121" i="15"/>
  <c r="BG85" i="21"/>
  <c r="EP15" i="15"/>
  <c r="EP68" i="15"/>
  <c r="EO121" i="15"/>
  <c r="BH85" i="21"/>
  <c r="EQ15" i="15"/>
  <c r="EQ68" i="15"/>
  <c r="EP121" i="15"/>
  <c r="BI85" i="21"/>
  <c r="EQ121" i="15"/>
  <c r="BJ85" i="21"/>
  <c r="BK85" i="21"/>
  <c r="BL85" i="21"/>
  <c r="BM85" i="21"/>
  <c r="BN85" i="21"/>
  <c r="BO85" i="21"/>
  <c r="BP85" i="21"/>
  <c r="BQ85" i="21"/>
  <c r="BR85" i="21"/>
  <c r="BS85" i="21"/>
  <c r="BT85" i="21"/>
  <c r="U85" i="21"/>
  <c r="AK97" i="20"/>
  <c r="AM97" i="20"/>
  <c r="DE18" i="15"/>
  <c r="DE71" i="15"/>
  <c r="N86" i="21"/>
  <c r="O86" i="21"/>
  <c r="L86" i="21"/>
  <c r="R86" i="21"/>
  <c r="Q86" i="21"/>
  <c r="W86" i="21"/>
  <c r="DF18" i="15"/>
  <c r="DF71" i="15"/>
  <c r="DE124" i="15"/>
  <c r="X86" i="21"/>
  <c r="DG18" i="15"/>
  <c r="DG71" i="15"/>
  <c r="DF124" i="15"/>
  <c r="Y86" i="21"/>
  <c r="DH18" i="15"/>
  <c r="DH71" i="15"/>
  <c r="DG124" i="15"/>
  <c r="Z86" i="21"/>
  <c r="DI18" i="15"/>
  <c r="DI71" i="15"/>
  <c r="DH124" i="15"/>
  <c r="AA86" i="21"/>
  <c r="DJ18" i="15"/>
  <c r="DJ71" i="15"/>
  <c r="DI124" i="15"/>
  <c r="AB86" i="21"/>
  <c r="DK18" i="15"/>
  <c r="DK71" i="15"/>
  <c r="DJ124" i="15"/>
  <c r="AC86" i="21"/>
  <c r="DL18" i="15"/>
  <c r="DL71" i="15"/>
  <c r="DK124" i="15"/>
  <c r="AD86" i="21"/>
  <c r="DM18" i="15"/>
  <c r="DM71" i="15"/>
  <c r="DL124" i="15"/>
  <c r="AE86" i="21"/>
  <c r="DN18" i="15"/>
  <c r="DN71" i="15"/>
  <c r="DM124" i="15"/>
  <c r="AF86" i="21"/>
  <c r="DO18" i="15"/>
  <c r="DO71" i="15"/>
  <c r="DN124" i="15"/>
  <c r="AG86" i="21"/>
  <c r="DP18" i="15"/>
  <c r="DP71" i="15"/>
  <c r="DO124" i="15"/>
  <c r="AH86" i="21"/>
  <c r="DQ18" i="15"/>
  <c r="DQ71" i="15"/>
  <c r="DP124" i="15"/>
  <c r="AI86" i="21"/>
  <c r="DR18" i="15"/>
  <c r="DR71" i="15"/>
  <c r="DQ124" i="15"/>
  <c r="AJ86" i="21"/>
  <c r="DS18" i="15"/>
  <c r="DS71" i="15"/>
  <c r="DR124" i="15"/>
  <c r="AK86" i="21"/>
  <c r="DT18" i="15"/>
  <c r="DT71" i="15"/>
  <c r="DS124" i="15"/>
  <c r="AL86" i="21"/>
  <c r="DU18" i="15"/>
  <c r="DU71" i="15"/>
  <c r="DT124" i="15"/>
  <c r="AM86" i="21"/>
  <c r="DV18" i="15"/>
  <c r="DV71" i="15"/>
  <c r="DU124" i="15"/>
  <c r="AN86" i="21"/>
  <c r="DW18" i="15"/>
  <c r="DW71" i="15"/>
  <c r="DV124" i="15"/>
  <c r="AO86" i="21"/>
  <c r="DX18" i="15"/>
  <c r="DX71" i="15"/>
  <c r="DW124" i="15"/>
  <c r="AP86" i="21"/>
  <c r="DY18" i="15"/>
  <c r="DY71" i="15"/>
  <c r="DX124" i="15"/>
  <c r="AQ86" i="21"/>
  <c r="DZ18" i="15"/>
  <c r="DZ71" i="15"/>
  <c r="DY124" i="15"/>
  <c r="AR86" i="21"/>
  <c r="EA18" i="15"/>
  <c r="EA71" i="15"/>
  <c r="DZ124" i="15"/>
  <c r="AS86" i="21"/>
  <c r="EB18" i="15"/>
  <c r="EB71" i="15"/>
  <c r="EA124" i="15"/>
  <c r="AT86" i="21"/>
  <c r="EC18" i="15"/>
  <c r="EC71" i="15"/>
  <c r="EB124" i="15"/>
  <c r="AU86" i="21"/>
  <c r="ED18" i="15"/>
  <c r="ED71" i="15"/>
  <c r="EC124" i="15"/>
  <c r="AV86" i="21"/>
  <c r="EE18" i="15"/>
  <c r="EE71" i="15"/>
  <c r="ED124" i="15"/>
  <c r="AW86" i="21"/>
  <c r="EF18" i="15"/>
  <c r="EF71" i="15"/>
  <c r="EE124" i="15"/>
  <c r="AX86" i="21"/>
  <c r="EG18" i="15"/>
  <c r="EG71" i="15"/>
  <c r="EF124" i="15"/>
  <c r="AY86" i="21"/>
  <c r="EH18" i="15"/>
  <c r="EH71" i="15"/>
  <c r="EG124" i="15"/>
  <c r="AZ86" i="21"/>
  <c r="EI18" i="15"/>
  <c r="EI71" i="15"/>
  <c r="EH124" i="15"/>
  <c r="BA86" i="21"/>
  <c r="EJ18" i="15"/>
  <c r="EJ71" i="15"/>
  <c r="EI124" i="15"/>
  <c r="BB86" i="21"/>
  <c r="EK18" i="15"/>
  <c r="EK71" i="15"/>
  <c r="EJ124" i="15"/>
  <c r="BC86" i="21"/>
  <c r="EL18" i="15"/>
  <c r="EL71" i="15"/>
  <c r="EK124" i="15"/>
  <c r="BD86" i="21"/>
  <c r="EM18" i="15"/>
  <c r="EM71" i="15"/>
  <c r="EL124" i="15"/>
  <c r="BE86" i="21"/>
  <c r="EN18" i="15"/>
  <c r="EN71" i="15"/>
  <c r="EM124" i="15"/>
  <c r="BF86" i="21"/>
  <c r="EN124" i="15"/>
  <c r="BG86" i="21"/>
  <c r="BH86" i="21"/>
  <c r="BI86" i="21"/>
  <c r="BJ86" i="21"/>
  <c r="BK86" i="21"/>
  <c r="BL86" i="21"/>
  <c r="BM86" i="21"/>
  <c r="BN86" i="21"/>
  <c r="BO86" i="21"/>
  <c r="BP86" i="21"/>
  <c r="BQ86" i="21"/>
  <c r="BR86" i="21"/>
  <c r="BS86" i="21"/>
  <c r="BT86" i="21"/>
  <c r="U86" i="21"/>
  <c r="AK98" i="20"/>
  <c r="AM98" i="20"/>
  <c r="N87" i="21"/>
  <c r="O87" i="21"/>
  <c r="L87" i="21"/>
  <c r="R87" i="21"/>
  <c r="Q87" i="21"/>
  <c r="W87" i="21"/>
  <c r="DE125" i="15"/>
  <c r="DG120" i="19"/>
  <c r="X87" i="21"/>
  <c r="DF125" i="15"/>
  <c r="DH120" i="19"/>
  <c r="Y87" i="21"/>
  <c r="DG125" i="15"/>
  <c r="DI120" i="19"/>
  <c r="Z87" i="21"/>
  <c r="DH125" i="15"/>
  <c r="DJ120" i="19"/>
  <c r="AA87" i="21"/>
  <c r="DI125" i="15"/>
  <c r="DK120" i="19"/>
  <c r="AB87" i="21"/>
  <c r="DJ125" i="15"/>
  <c r="DL120" i="19"/>
  <c r="AC87" i="21"/>
  <c r="DK125" i="15"/>
  <c r="DM120" i="19"/>
  <c r="AD87" i="21"/>
  <c r="DL125" i="15"/>
  <c r="DN120" i="19"/>
  <c r="AE87" i="21"/>
  <c r="DM125" i="15"/>
  <c r="DO120" i="19"/>
  <c r="AF87" i="21"/>
  <c r="DN125" i="15"/>
  <c r="DP120" i="19"/>
  <c r="AG87" i="21"/>
  <c r="DO125" i="15"/>
  <c r="DQ120" i="19"/>
  <c r="AH87" i="21"/>
  <c r="DP125" i="15"/>
  <c r="DR120" i="19"/>
  <c r="AI87" i="21"/>
  <c r="DQ125" i="15"/>
  <c r="DS120" i="19"/>
  <c r="AJ87" i="21"/>
  <c r="DR125" i="15"/>
  <c r="DT120" i="19"/>
  <c r="AK87" i="21"/>
  <c r="DS125" i="15"/>
  <c r="DU120" i="19"/>
  <c r="AL87" i="21"/>
  <c r="DT125" i="15"/>
  <c r="DV120" i="19"/>
  <c r="AM87" i="21"/>
  <c r="DU125" i="15"/>
  <c r="DW120" i="19"/>
  <c r="AN87" i="21"/>
  <c r="DV125" i="15"/>
  <c r="DX120" i="19"/>
  <c r="AO87" i="21"/>
  <c r="DW125" i="15"/>
  <c r="DY120" i="19"/>
  <c r="AP87" i="21"/>
  <c r="DX125" i="15"/>
  <c r="DZ120" i="19"/>
  <c r="AQ87" i="21"/>
  <c r="DY125" i="15"/>
  <c r="EA120" i="19"/>
  <c r="AR87" i="21"/>
  <c r="DZ125" i="15"/>
  <c r="EB120" i="19"/>
  <c r="AS87" i="21"/>
  <c r="EA125" i="15"/>
  <c r="EC120" i="19"/>
  <c r="AT87" i="21"/>
  <c r="EB125" i="15"/>
  <c r="ED120" i="19"/>
  <c r="AU87" i="21"/>
  <c r="EC125" i="15"/>
  <c r="EE120" i="19"/>
  <c r="AV87" i="21"/>
  <c r="ED125" i="15"/>
  <c r="EF120" i="19"/>
  <c r="AW87" i="21"/>
  <c r="EE125" i="15"/>
  <c r="EG120" i="19"/>
  <c r="AX87" i="21"/>
  <c r="EF125" i="15"/>
  <c r="EH120" i="19"/>
  <c r="AY87" i="21"/>
  <c r="EG125" i="15"/>
  <c r="EI120" i="19"/>
  <c r="AZ87" i="21"/>
  <c r="EH125" i="15"/>
  <c r="EJ120" i="19"/>
  <c r="BA87" i="21"/>
  <c r="EI125" i="15"/>
  <c r="EK120" i="19"/>
  <c r="BB87" i="21"/>
  <c r="EJ125" i="15"/>
  <c r="EL120" i="19"/>
  <c r="BC87" i="21"/>
  <c r="EK125" i="15"/>
  <c r="EM120" i="19"/>
  <c r="BD87" i="21"/>
  <c r="EL125" i="15"/>
  <c r="EN120" i="19"/>
  <c r="BE87" i="21"/>
  <c r="EM125" i="15"/>
  <c r="EO120" i="19"/>
  <c r="BF87" i="21"/>
  <c r="EP120" i="19"/>
  <c r="BG87" i="21"/>
  <c r="EQ120" i="19"/>
  <c r="BH87" i="21"/>
  <c r="ER120" i="19"/>
  <c r="BI87" i="21"/>
  <c r="ES120" i="19"/>
  <c r="BJ87" i="21"/>
  <c r="ET120" i="19"/>
  <c r="BK87" i="21"/>
  <c r="EU120" i="19"/>
  <c r="BL87" i="21"/>
  <c r="BM87" i="21"/>
  <c r="BN87" i="21"/>
  <c r="BO87" i="21"/>
  <c r="BP87" i="21"/>
  <c r="BQ87" i="21"/>
  <c r="BR87" i="21"/>
  <c r="BS87" i="21"/>
  <c r="BT87" i="21"/>
  <c r="U87" i="21"/>
  <c r="AK99" i="20"/>
  <c r="AM99" i="20"/>
  <c r="DE32" i="15"/>
  <c r="DE85" i="15"/>
  <c r="N88" i="21"/>
  <c r="O88" i="21"/>
  <c r="L88" i="21"/>
  <c r="R88" i="21"/>
  <c r="Q88" i="21"/>
  <c r="W88" i="21"/>
  <c r="DF32" i="15"/>
  <c r="DF85" i="15"/>
  <c r="DE138" i="15"/>
  <c r="X88" i="21"/>
  <c r="DG32" i="15"/>
  <c r="DG85" i="15"/>
  <c r="DF138" i="15"/>
  <c r="Y88" i="21"/>
  <c r="DH32" i="15"/>
  <c r="DH85" i="15"/>
  <c r="DG138" i="15"/>
  <c r="Z88" i="21"/>
  <c r="DI32" i="15"/>
  <c r="DI85" i="15"/>
  <c r="DH138" i="15"/>
  <c r="AA88" i="21"/>
  <c r="DJ32" i="15"/>
  <c r="DJ85" i="15"/>
  <c r="DI138" i="15"/>
  <c r="AB88" i="21"/>
  <c r="DK32" i="15"/>
  <c r="DK85" i="15"/>
  <c r="DJ138" i="15"/>
  <c r="AC88" i="21"/>
  <c r="DL32" i="15"/>
  <c r="DL85" i="15"/>
  <c r="DK138" i="15"/>
  <c r="AD88" i="21"/>
  <c r="DM32" i="15"/>
  <c r="DM85" i="15"/>
  <c r="DL138" i="15"/>
  <c r="AE88" i="21"/>
  <c r="DN32" i="15"/>
  <c r="DN85" i="15"/>
  <c r="DM138" i="15"/>
  <c r="AF88" i="21"/>
  <c r="DO32" i="15"/>
  <c r="DO85" i="15"/>
  <c r="DN138" i="15"/>
  <c r="AG88" i="21"/>
  <c r="DP32" i="15"/>
  <c r="DP85" i="15"/>
  <c r="DO138" i="15"/>
  <c r="AH88" i="21"/>
  <c r="DQ32" i="15"/>
  <c r="DQ85" i="15"/>
  <c r="DP138" i="15"/>
  <c r="AI88" i="21"/>
  <c r="DR32" i="15"/>
  <c r="DR85" i="15"/>
  <c r="DQ138" i="15"/>
  <c r="AJ88" i="21"/>
  <c r="DS32" i="15"/>
  <c r="DS85" i="15"/>
  <c r="DR138" i="15"/>
  <c r="AK88" i="21"/>
  <c r="DT32" i="15"/>
  <c r="DT85" i="15"/>
  <c r="DS138" i="15"/>
  <c r="AL88" i="21"/>
  <c r="DU32" i="15"/>
  <c r="DU85" i="15"/>
  <c r="DT138" i="15"/>
  <c r="AM88" i="21"/>
  <c r="DV32" i="15"/>
  <c r="DV85" i="15"/>
  <c r="DU138" i="15"/>
  <c r="AN88" i="21"/>
  <c r="DW32" i="15"/>
  <c r="DW85" i="15"/>
  <c r="DV138" i="15"/>
  <c r="AO88" i="21"/>
  <c r="DX32" i="15"/>
  <c r="DX85" i="15"/>
  <c r="DW138" i="15"/>
  <c r="AP88" i="21"/>
  <c r="DY32" i="15"/>
  <c r="DY85" i="15"/>
  <c r="DX138" i="15"/>
  <c r="AQ88" i="21"/>
  <c r="DZ32" i="15"/>
  <c r="DZ85" i="15"/>
  <c r="DY138" i="15"/>
  <c r="AR88" i="21"/>
  <c r="DZ138" i="15"/>
  <c r="AS88" i="21"/>
  <c r="AT88" i="21"/>
  <c r="AU88" i="21"/>
  <c r="AV88" i="21"/>
  <c r="AW88" i="21"/>
  <c r="AX88" i="21"/>
  <c r="AY88" i="21"/>
  <c r="AZ88" i="21"/>
  <c r="BA88" i="21"/>
  <c r="BB88" i="21"/>
  <c r="BC88" i="21"/>
  <c r="BD88" i="21"/>
  <c r="BE88" i="21"/>
  <c r="BF88" i="21"/>
  <c r="BG88" i="21"/>
  <c r="BH88" i="21"/>
  <c r="BI88" i="21"/>
  <c r="BJ88" i="21"/>
  <c r="BK88" i="21"/>
  <c r="BL88" i="21"/>
  <c r="BM88" i="21"/>
  <c r="BN88" i="21"/>
  <c r="BO88" i="21"/>
  <c r="BP88" i="21"/>
  <c r="BQ88" i="21"/>
  <c r="BR88" i="21"/>
  <c r="BS88" i="21"/>
  <c r="BT88" i="21"/>
  <c r="U88" i="21"/>
  <c r="AK100" i="20"/>
  <c r="AM100" i="20"/>
  <c r="N89" i="21"/>
  <c r="O89" i="21"/>
  <c r="L89" i="21"/>
  <c r="R89" i="21"/>
  <c r="Q89" i="21"/>
  <c r="W89" i="21"/>
  <c r="DG121" i="19"/>
  <c r="X89" i="21"/>
  <c r="DH121" i="19"/>
  <c r="Y89" i="21"/>
  <c r="DI121" i="19"/>
  <c r="Z89" i="21"/>
  <c r="DJ121" i="19"/>
  <c r="AA89" i="21"/>
  <c r="DK121" i="19"/>
  <c r="AB89" i="21"/>
  <c r="DL121" i="19"/>
  <c r="AC89" i="21"/>
  <c r="DM121" i="19"/>
  <c r="AD89" i="21"/>
  <c r="DN121" i="19"/>
  <c r="AE89" i="21"/>
  <c r="DO121" i="19"/>
  <c r="AF89" i="21"/>
  <c r="DP121" i="19"/>
  <c r="AG89" i="21"/>
  <c r="DQ121" i="19"/>
  <c r="AH89" i="21"/>
  <c r="DR121" i="19"/>
  <c r="AI89" i="21"/>
  <c r="DS121" i="19"/>
  <c r="AJ89" i="21"/>
  <c r="DT121" i="19"/>
  <c r="AK89" i="21"/>
  <c r="DU121" i="19"/>
  <c r="AL89" i="21"/>
  <c r="DV121" i="19"/>
  <c r="AM89" i="21"/>
  <c r="DW121" i="19"/>
  <c r="AN89" i="21"/>
  <c r="DX121" i="19"/>
  <c r="AO89" i="21"/>
  <c r="DY121" i="19"/>
  <c r="AP89" i="21"/>
  <c r="DZ121" i="19"/>
  <c r="AQ89" i="21"/>
  <c r="EA121" i="19"/>
  <c r="AR89" i="21"/>
  <c r="EB121" i="19"/>
  <c r="AS89" i="21"/>
  <c r="EC121" i="19"/>
  <c r="AT89" i="21"/>
  <c r="ED121" i="19"/>
  <c r="AU89" i="21"/>
  <c r="EE121" i="19"/>
  <c r="AV89" i="21"/>
  <c r="EF121" i="19"/>
  <c r="AW89" i="21"/>
  <c r="EG121" i="19"/>
  <c r="AX89" i="21"/>
  <c r="EH121" i="19"/>
  <c r="AY89" i="21"/>
  <c r="EI121" i="19"/>
  <c r="AZ89" i="21"/>
  <c r="EJ121" i="19"/>
  <c r="BA89" i="21"/>
  <c r="EK121" i="19"/>
  <c r="BB89" i="21"/>
  <c r="EL121" i="19"/>
  <c r="BC89" i="21"/>
  <c r="EM121" i="19"/>
  <c r="BD89" i="21"/>
  <c r="EN121" i="19"/>
  <c r="BE89" i="21"/>
  <c r="EO121" i="19"/>
  <c r="BF89" i="21"/>
  <c r="EP121" i="19"/>
  <c r="BG89" i="21"/>
  <c r="EQ121" i="19"/>
  <c r="BH89" i="21"/>
  <c r="ER121" i="19"/>
  <c r="BI89" i="21"/>
  <c r="ES121" i="19"/>
  <c r="BJ89" i="21"/>
  <c r="ET121" i="19"/>
  <c r="BK89" i="21"/>
  <c r="BL89" i="21"/>
  <c r="BM89" i="21"/>
  <c r="BN89" i="21"/>
  <c r="BO89" i="21"/>
  <c r="BP89" i="21"/>
  <c r="BQ89" i="21"/>
  <c r="BR89" i="21"/>
  <c r="BS89" i="21"/>
  <c r="BT89" i="21"/>
  <c r="U89" i="21"/>
  <c r="AK101" i="20"/>
  <c r="AM101" i="20"/>
  <c r="DE12" i="15"/>
  <c r="DE65" i="15"/>
  <c r="N90" i="21"/>
  <c r="O90" i="21"/>
  <c r="L90" i="21"/>
  <c r="R90" i="21"/>
  <c r="Q90" i="21"/>
  <c r="W90" i="21"/>
  <c r="DF12" i="15"/>
  <c r="DF65" i="15"/>
  <c r="DE118" i="15"/>
  <c r="DG116" i="19"/>
  <c r="X90" i="21"/>
  <c r="DG12" i="15"/>
  <c r="DG65" i="15"/>
  <c r="DF118" i="15"/>
  <c r="DH116" i="19"/>
  <c r="Y90" i="21"/>
  <c r="DH12" i="15"/>
  <c r="DH65" i="15"/>
  <c r="DG118" i="15"/>
  <c r="DI116" i="19"/>
  <c r="Z90" i="21"/>
  <c r="DI12" i="15"/>
  <c r="DI65" i="15"/>
  <c r="DH118" i="15"/>
  <c r="DJ116" i="19"/>
  <c r="AA90" i="21"/>
  <c r="DJ12" i="15"/>
  <c r="DJ65" i="15"/>
  <c r="DI118" i="15"/>
  <c r="DK116" i="19"/>
  <c r="AB90" i="21"/>
  <c r="DK12" i="15"/>
  <c r="DK65" i="15"/>
  <c r="DJ118" i="15"/>
  <c r="DL116" i="19"/>
  <c r="AC90" i="21"/>
  <c r="DL12" i="15"/>
  <c r="DL65" i="15"/>
  <c r="DK118" i="15"/>
  <c r="DM116" i="19"/>
  <c r="AD90" i="21"/>
  <c r="DM12" i="15"/>
  <c r="DM65" i="15"/>
  <c r="DL118" i="15"/>
  <c r="DN116" i="19"/>
  <c r="AE90" i="21"/>
  <c r="DN12" i="15"/>
  <c r="DN65" i="15"/>
  <c r="DM118" i="15"/>
  <c r="DO116" i="19"/>
  <c r="AF90" i="21"/>
  <c r="DO12" i="15"/>
  <c r="DO65" i="15"/>
  <c r="DN118" i="15"/>
  <c r="DP116" i="19"/>
  <c r="AG90" i="21"/>
  <c r="DP12" i="15"/>
  <c r="DP65" i="15"/>
  <c r="DO118" i="15"/>
  <c r="DQ116" i="19"/>
  <c r="AH90" i="21"/>
  <c r="DQ12" i="15"/>
  <c r="DQ65" i="15"/>
  <c r="DP118" i="15"/>
  <c r="DR116" i="19"/>
  <c r="AI90" i="21"/>
  <c r="DR12" i="15"/>
  <c r="DR65" i="15"/>
  <c r="DQ118" i="15"/>
  <c r="DS116" i="19"/>
  <c r="AJ90" i="21"/>
  <c r="DS12" i="15"/>
  <c r="DS65" i="15"/>
  <c r="DR118" i="15"/>
  <c r="DT116" i="19"/>
  <c r="AK90" i="21"/>
  <c r="DT12" i="15"/>
  <c r="DT65" i="15"/>
  <c r="DS118" i="15"/>
  <c r="DU116" i="19"/>
  <c r="AL90" i="21"/>
  <c r="DU12" i="15"/>
  <c r="DU65" i="15"/>
  <c r="DT118" i="15"/>
  <c r="DV116" i="19"/>
  <c r="AM90" i="21"/>
  <c r="DV12" i="15"/>
  <c r="DV65" i="15"/>
  <c r="DU118" i="15"/>
  <c r="DW116" i="19"/>
  <c r="AN90" i="21"/>
  <c r="DW12" i="15"/>
  <c r="DW65" i="15"/>
  <c r="DV118" i="15"/>
  <c r="DX116" i="19"/>
  <c r="AO90" i="21"/>
  <c r="DX12" i="15"/>
  <c r="DX65" i="15"/>
  <c r="DW118" i="15"/>
  <c r="DY116" i="19"/>
  <c r="AP90" i="21"/>
  <c r="DY12" i="15"/>
  <c r="DY65" i="15"/>
  <c r="DX118" i="15"/>
  <c r="DZ116" i="19"/>
  <c r="AQ90" i="21"/>
  <c r="DZ12" i="15"/>
  <c r="DZ65" i="15"/>
  <c r="DY118" i="15"/>
  <c r="EA116" i="19"/>
  <c r="AR90" i="21"/>
  <c r="EA12" i="15"/>
  <c r="EA65" i="15"/>
  <c r="DZ118" i="15"/>
  <c r="EB116" i="19"/>
  <c r="AS90" i="21"/>
  <c r="EB12" i="15"/>
  <c r="EB65" i="15"/>
  <c r="EA118" i="15"/>
  <c r="EC116" i="19"/>
  <c r="AT90" i="21"/>
  <c r="EC12" i="15"/>
  <c r="EC65" i="15"/>
  <c r="EB118" i="15"/>
  <c r="ED116" i="19"/>
  <c r="AU90" i="21"/>
  <c r="ED12" i="15"/>
  <c r="ED65" i="15"/>
  <c r="EC118" i="15"/>
  <c r="EE116" i="19"/>
  <c r="AV90" i="21"/>
  <c r="EE12" i="15"/>
  <c r="EE65" i="15"/>
  <c r="ED118" i="15"/>
  <c r="EF116" i="19"/>
  <c r="AW90" i="21"/>
  <c r="EF12" i="15"/>
  <c r="EF65" i="15"/>
  <c r="EE118" i="15"/>
  <c r="EG116" i="19"/>
  <c r="AX90" i="21"/>
  <c r="EG12" i="15"/>
  <c r="EG65" i="15"/>
  <c r="EF118" i="15"/>
  <c r="EH116" i="19"/>
  <c r="AY90" i="21"/>
  <c r="EH12" i="15"/>
  <c r="EH65" i="15"/>
  <c r="EG118" i="15"/>
  <c r="EI116" i="19"/>
  <c r="AZ90" i="21"/>
  <c r="EI12" i="15"/>
  <c r="EI65" i="15"/>
  <c r="EH118" i="15"/>
  <c r="EJ116" i="19"/>
  <c r="BA90" i="21"/>
  <c r="EJ12" i="15"/>
  <c r="EJ65" i="15"/>
  <c r="EI118" i="15"/>
  <c r="EK116" i="19"/>
  <c r="BB90" i="21"/>
  <c r="EK12" i="15"/>
  <c r="EK65" i="15"/>
  <c r="EJ118" i="15"/>
  <c r="EL116" i="19"/>
  <c r="BC90" i="21"/>
  <c r="EL12" i="15"/>
  <c r="EL65" i="15"/>
  <c r="EK118" i="15"/>
  <c r="EM116" i="19"/>
  <c r="BD90" i="21"/>
  <c r="EM12" i="15"/>
  <c r="EM65" i="15"/>
  <c r="EL118" i="15"/>
  <c r="EN116" i="19"/>
  <c r="BE90" i="21"/>
  <c r="EN12" i="15"/>
  <c r="EN65" i="15"/>
  <c r="EM118" i="15"/>
  <c r="EO116" i="19"/>
  <c r="BF90" i="21"/>
  <c r="EO12" i="15"/>
  <c r="EO65" i="15"/>
  <c r="EN118" i="15"/>
  <c r="EP116" i="19"/>
  <c r="BG90" i="21"/>
  <c r="EP12" i="15"/>
  <c r="EP65" i="15"/>
  <c r="EO118" i="15"/>
  <c r="EQ116" i="19"/>
  <c r="BH90" i="21"/>
  <c r="EQ12" i="15"/>
  <c r="EQ65" i="15"/>
  <c r="EP118" i="15"/>
  <c r="ER116" i="19"/>
  <c r="BI90" i="21"/>
  <c r="ER12" i="15"/>
  <c r="ER65" i="15"/>
  <c r="EQ118" i="15"/>
  <c r="ES116" i="19"/>
  <c r="BJ90" i="21"/>
  <c r="ES12" i="15"/>
  <c r="ES65" i="15"/>
  <c r="ER118" i="15"/>
  <c r="ET116" i="19"/>
  <c r="BK90" i="21"/>
  <c r="ET12" i="15"/>
  <c r="ET65" i="15"/>
  <c r="ES118" i="15"/>
  <c r="EU116" i="19"/>
  <c r="BL90" i="21"/>
  <c r="ET118" i="15"/>
  <c r="EV116" i="19"/>
  <c r="BM90" i="21"/>
  <c r="EW116" i="19"/>
  <c r="BN90" i="21"/>
  <c r="EX116" i="19"/>
  <c r="BO90" i="21"/>
  <c r="EY116" i="19"/>
  <c r="BP90" i="21"/>
  <c r="BQ90" i="21"/>
  <c r="BR90" i="21"/>
  <c r="BS90" i="21"/>
  <c r="BT90" i="21"/>
  <c r="U90" i="21"/>
  <c r="AK102" i="20"/>
  <c r="AM102" i="20"/>
  <c r="N91" i="21"/>
  <c r="O91" i="21"/>
  <c r="L91" i="21"/>
  <c r="R91" i="21"/>
  <c r="Q91" i="21"/>
  <c r="W91" i="21"/>
  <c r="DG122" i="19"/>
  <c r="X91" i="21"/>
  <c r="DH122" i="19"/>
  <c r="Y91" i="21"/>
  <c r="DI122" i="19"/>
  <c r="Z91" i="21"/>
  <c r="DJ122" i="19"/>
  <c r="AA91" i="21"/>
  <c r="DK122" i="19"/>
  <c r="AB91" i="21"/>
  <c r="DL122" i="19"/>
  <c r="AC91" i="21"/>
  <c r="DM122" i="19"/>
  <c r="AD91" i="21"/>
  <c r="DN122" i="19"/>
  <c r="AE91" i="21"/>
  <c r="DO122" i="19"/>
  <c r="AF91" i="21"/>
  <c r="DP122" i="19"/>
  <c r="AG91" i="21"/>
  <c r="DQ122" i="19"/>
  <c r="AH91" i="21"/>
  <c r="DR122" i="19"/>
  <c r="AI91" i="21"/>
  <c r="DS122" i="19"/>
  <c r="AJ91" i="21"/>
  <c r="DT122" i="19"/>
  <c r="AK91" i="21"/>
  <c r="DU122" i="19"/>
  <c r="AL91" i="21"/>
  <c r="DV122" i="19"/>
  <c r="AM91" i="21"/>
  <c r="DW122" i="19"/>
  <c r="AN91" i="21"/>
  <c r="DX122" i="19"/>
  <c r="AO91" i="21"/>
  <c r="DY122" i="19"/>
  <c r="AP91" i="21"/>
  <c r="DZ122" i="19"/>
  <c r="AQ91" i="21"/>
  <c r="EA122" i="19"/>
  <c r="AR91" i="21"/>
  <c r="EB122" i="19"/>
  <c r="AS91" i="21"/>
  <c r="EC122" i="19"/>
  <c r="AT91" i="21"/>
  <c r="ED122" i="19"/>
  <c r="AU91" i="21"/>
  <c r="EE122" i="19"/>
  <c r="AV91" i="21"/>
  <c r="EF122" i="19"/>
  <c r="AW91" i="21"/>
  <c r="EG122" i="19"/>
  <c r="AX91" i="21"/>
  <c r="EH122" i="19"/>
  <c r="AY91" i="21"/>
  <c r="EI122" i="19"/>
  <c r="AZ91" i="21"/>
  <c r="EJ122" i="19"/>
  <c r="BA91" i="21"/>
  <c r="EK122" i="19"/>
  <c r="BB91" i="21"/>
  <c r="EL122" i="19"/>
  <c r="BC91" i="21"/>
  <c r="EM122" i="19"/>
  <c r="BD91" i="21"/>
  <c r="EN122" i="19"/>
  <c r="BE91" i="21"/>
  <c r="EO122" i="19"/>
  <c r="BF91" i="21"/>
  <c r="EP122" i="19"/>
  <c r="BG91" i="21"/>
  <c r="EQ122" i="19"/>
  <c r="BH91" i="21"/>
  <c r="ER122" i="19"/>
  <c r="BI91" i="21"/>
  <c r="ES122" i="19"/>
  <c r="BJ91" i="21"/>
  <c r="BK91" i="21"/>
  <c r="BL91" i="21"/>
  <c r="BM91" i="21"/>
  <c r="BN91" i="21"/>
  <c r="BO91" i="21"/>
  <c r="BP91" i="21"/>
  <c r="BQ91" i="21"/>
  <c r="BR91" i="21"/>
  <c r="BS91" i="21"/>
  <c r="BT91" i="21"/>
  <c r="U91" i="21"/>
  <c r="AK103" i="20"/>
  <c r="AM103" i="20"/>
  <c r="DE23" i="15"/>
  <c r="DE76" i="15"/>
  <c r="N92" i="21"/>
  <c r="O92" i="21"/>
  <c r="L92" i="21"/>
  <c r="R92" i="21"/>
  <c r="Q92" i="21"/>
  <c r="W92" i="21"/>
  <c r="DF23" i="15"/>
  <c r="DF76" i="15"/>
  <c r="DE129" i="15"/>
  <c r="X92" i="21"/>
  <c r="DG23" i="15"/>
  <c r="DG76" i="15"/>
  <c r="DF129" i="15"/>
  <c r="Y92" i="21"/>
  <c r="DH23" i="15"/>
  <c r="DH76" i="15"/>
  <c r="DG129" i="15"/>
  <c r="Z92" i="21"/>
  <c r="DI23" i="15"/>
  <c r="DI76" i="15"/>
  <c r="DH129" i="15"/>
  <c r="AA92" i="21"/>
  <c r="DJ23" i="15"/>
  <c r="DJ76" i="15"/>
  <c r="DI129" i="15"/>
  <c r="AB92" i="21"/>
  <c r="DK23" i="15"/>
  <c r="DK76" i="15"/>
  <c r="DJ129" i="15"/>
  <c r="AC92" i="21"/>
  <c r="DL23" i="15"/>
  <c r="DL76" i="15"/>
  <c r="DK129" i="15"/>
  <c r="AD92" i="21"/>
  <c r="DM23" i="15"/>
  <c r="DM76" i="15"/>
  <c r="DL129" i="15"/>
  <c r="AE92" i="21"/>
  <c r="DN23" i="15"/>
  <c r="DN76" i="15"/>
  <c r="DM129" i="15"/>
  <c r="AF92" i="21"/>
  <c r="DO23" i="15"/>
  <c r="DO76" i="15"/>
  <c r="DN129" i="15"/>
  <c r="AG92" i="21"/>
  <c r="DP23" i="15"/>
  <c r="DP76" i="15"/>
  <c r="DO129" i="15"/>
  <c r="AH92" i="21"/>
  <c r="DQ23" i="15"/>
  <c r="DQ76" i="15"/>
  <c r="DP129" i="15"/>
  <c r="AI92" i="21"/>
  <c r="DR23" i="15"/>
  <c r="DR76" i="15"/>
  <c r="DQ129" i="15"/>
  <c r="AJ92" i="21"/>
  <c r="DS23" i="15"/>
  <c r="DS76" i="15"/>
  <c r="DR129" i="15"/>
  <c r="AK92" i="21"/>
  <c r="DT23" i="15"/>
  <c r="DT76" i="15"/>
  <c r="DS129" i="15"/>
  <c r="AL92" i="21"/>
  <c r="DU23" i="15"/>
  <c r="DU76" i="15"/>
  <c r="DT129" i="15"/>
  <c r="AM92" i="21"/>
  <c r="DV23" i="15"/>
  <c r="DV76" i="15"/>
  <c r="DU129" i="15"/>
  <c r="AN92" i="21"/>
  <c r="DW23" i="15"/>
  <c r="DW76" i="15"/>
  <c r="DV129" i="15"/>
  <c r="AO92" i="21"/>
  <c r="DX23" i="15"/>
  <c r="DX76" i="15"/>
  <c r="DW129" i="15"/>
  <c r="AP92" i="21"/>
  <c r="DY23" i="15"/>
  <c r="DY76" i="15"/>
  <c r="DX129" i="15"/>
  <c r="AQ92" i="21"/>
  <c r="DZ23" i="15"/>
  <c r="DZ76" i="15"/>
  <c r="DY129" i="15"/>
  <c r="AR92" i="21"/>
  <c r="EA23" i="15"/>
  <c r="EA76" i="15"/>
  <c r="DZ129" i="15"/>
  <c r="AS92" i="21"/>
  <c r="EB23" i="15"/>
  <c r="EB76" i="15"/>
  <c r="EA129" i="15"/>
  <c r="AT92" i="21"/>
  <c r="EC23" i="15"/>
  <c r="EC76" i="15"/>
  <c r="EB129" i="15"/>
  <c r="AU92" i="21"/>
  <c r="ED23" i="15"/>
  <c r="ED76" i="15"/>
  <c r="EC129" i="15"/>
  <c r="AV92" i="21"/>
  <c r="EE23" i="15"/>
  <c r="EE76" i="15"/>
  <c r="ED129" i="15"/>
  <c r="AW92" i="21"/>
  <c r="EF23" i="15"/>
  <c r="EF76" i="15"/>
  <c r="EE129" i="15"/>
  <c r="AX92" i="21"/>
  <c r="EG23" i="15"/>
  <c r="EG76" i="15"/>
  <c r="EF129" i="15"/>
  <c r="AY92" i="21"/>
  <c r="EH23" i="15"/>
  <c r="EH76" i="15"/>
  <c r="EG129" i="15"/>
  <c r="AZ92" i="21"/>
  <c r="EI23" i="15"/>
  <c r="EI76" i="15"/>
  <c r="EH129" i="15"/>
  <c r="BA92" i="21"/>
  <c r="EI129" i="15"/>
  <c r="BB92" i="21"/>
  <c r="BC92" i="21"/>
  <c r="BD92" i="21"/>
  <c r="BE92" i="21"/>
  <c r="BF92" i="21"/>
  <c r="BG92" i="21"/>
  <c r="BH92" i="21"/>
  <c r="BI92" i="21"/>
  <c r="BJ92" i="21"/>
  <c r="BK92" i="21"/>
  <c r="BL92" i="21"/>
  <c r="BM92" i="21"/>
  <c r="BN92" i="21"/>
  <c r="BO92" i="21"/>
  <c r="BP92" i="21"/>
  <c r="BQ92" i="21"/>
  <c r="BR92" i="21"/>
  <c r="BS92" i="21"/>
  <c r="BT92" i="21"/>
  <c r="U92" i="21"/>
  <c r="AK104" i="20"/>
  <c r="AM104" i="20"/>
  <c r="N93" i="21"/>
  <c r="O93" i="21"/>
  <c r="L93" i="21"/>
  <c r="R93" i="21"/>
  <c r="Q93" i="21"/>
  <c r="W93" i="21"/>
  <c r="X93" i="21"/>
  <c r="Y93" i="21"/>
  <c r="Z93" i="21"/>
  <c r="AA93" i="21"/>
  <c r="AB93" i="21"/>
  <c r="AC93" i="21"/>
  <c r="AD93" i="21"/>
  <c r="AE93" i="21"/>
  <c r="AF93" i="21"/>
  <c r="AG93" i="21"/>
  <c r="AH93" i="21"/>
  <c r="AI93" i="21"/>
  <c r="AJ93" i="21"/>
  <c r="AK93" i="21"/>
  <c r="AL93" i="21"/>
  <c r="AM93" i="21"/>
  <c r="AN93" i="21"/>
  <c r="AO93" i="21"/>
  <c r="AP93" i="21"/>
  <c r="AQ93" i="21"/>
  <c r="AR93" i="21"/>
  <c r="AS93" i="21"/>
  <c r="AT93" i="21"/>
  <c r="AU93" i="21"/>
  <c r="AV93" i="21"/>
  <c r="AW93" i="21"/>
  <c r="AX93" i="21"/>
  <c r="AY93" i="21"/>
  <c r="AZ93" i="21"/>
  <c r="BA93" i="21"/>
  <c r="BB93" i="21"/>
  <c r="BC93" i="21"/>
  <c r="BD93" i="21"/>
  <c r="BE93" i="21"/>
  <c r="BF93" i="21"/>
  <c r="BG93" i="21"/>
  <c r="BH93" i="21"/>
  <c r="BI93" i="21"/>
  <c r="BJ93" i="21"/>
  <c r="BK93" i="21"/>
  <c r="BL93" i="21"/>
  <c r="BM93" i="21"/>
  <c r="BN93" i="21"/>
  <c r="BO93" i="21"/>
  <c r="BP93" i="21"/>
  <c r="BQ93" i="21"/>
  <c r="BR93" i="21"/>
  <c r="BS93" i="21"/>
  <c r="BT93" i="21"/>
  <c r="U93" i="21"/>
  <c r="AK105" i="20"/>
  <c r="AM105" i="20"/>
  <c r="DE11" i="15"/>
  <c r="DE64" i="15"/>
  <c r="N94" i="21"/>
  <c r="O94" i="21"/>
  <c r="L94" i="21"/>
  <c r="R94" i="21"/>
  <c r="Q94" i="21"/>
  <c r="W94" i="21"/>
  <c r="DF11" i="15"/>
  <c r="DF64" i="15"/>
  <c r="DE117" i="15"/>
  <c r="X94" i="21"/>
  <c r="DG11" i="15"/>
  <c r="DG64" i="15"/>
  <c r="DF117" i="15"/>
  <c r="Y94" i="21"/>
  <c r="DH11" i="15"/>
  <c r="DH64" i="15"/>
  <c r="DG117" i="15"/>
  <c r="Z94" i="21"/>
  <c r="DI11" i="15"/>
  <c r="DI64" i="15"/>
  <c r="DH117" i="15"/>
  <c r="AA94" i="21"/>
  <c r="DJ11" i="15"/>
  <c r="DJ64" i="15"/>
  <c r="DI117" i="15"/>
  <c r="AB94" i="21"/>
  <c r="DK11" i="15"/>
  <c r="DK64" i="15"/>
  <c r="DJ117" i="15"/>
  <c r="AC94" i="21"/>
  <c r="DL11" i="15"/>
  <c r="DL64" i="15"/>
  <c r="DK117" i="15"/>
  <c r="AD94" i="21"/>
  <c r="DM11" i="15"/>
  <c r="DM64" i="15"/>
  <c r="DL117" i="15"/>
  <c r="AE94" i="21"/>
  <c r="DN11" i="15"/>
  <c r="DN64" i="15"/>
  <c r="DM117" i="15"/>
  <c r="AF94" i="21"/>
  <c r="DO11" i="15"/>
  <c r="DO64" i="15"/>
  <c r="DN117" i="15"/>
  <c r="AG94" i="21"/>
  <c r="DP11" i="15"/>
  <c r="DP64" i="15"/>
  <c r="DO117" i="15"/>
  <c r="AH94" i="21"/>
  <c r="DQ11" i="15"/>
  <c r="DQ64" i="15"/>
  <c r="DP117" i="15"/>
  <c r="AI94" i="21"/>
  <c r="DR11" i="15"/>
  <c r="DR64" i="15"/>
  <c r="DQ117" i="15"/>
  <c r="AJ94" i="21"/>
  <c r="DS11" i="15"/>
  <c r="DS64" i="15"/>
  <c r="DR117" i="15"/>
  <c r="AK94" i="21"/>
  <c r="DT11" i="15"/>
  <c r="DT64" i="15"/>
  <c r="DS117" i="15"/>
  <c r="AL94" i="21"/>
  <c r="DU11" i="15"/>
  <c r="DU64" i="15"/>
  <c r="DT117" i="15"/>
  <c r="AM94" i="21"/>
  <c r="DV11" i="15"/>
  <c r="DV64" i="15"/>
  <c r="DU117" i="15"/>
  <c r="AN94" i="21"/>
  <c r="DW11" i="15"/>
  <c r="DW64" i="15"/>
  <c r="DV117" i="15"/>
  <c r="AO94" i="21"/>
  <c r="DX11" i="15"/>
  <c r="DX64" i="15"/>
  <c r="DW117" i="15"/>
  <c r="AP94" i="21"/>
  <c r="DY11" i="15"/>
  <c r="DY64" i="15"/>
  <c r="DX117" i="15"/>
  <c r="AQ94" i="21"/>
  <c r="DZ11" i="15"/>
  <c r="DZ64" i="15"/>
  <c r="DY117" i="15"/>
  <c r="AR94" i="21"/>
  <c r="EA11" i="15"/>
  <c r="EA64" i="15"/>
  <c r="DZ117" i="15"/>
  <c r="AS94" i="21"/>
  <c r="EB11" i="15"/>
  <c r="EB64" i="15"/>
  <c r="EA117" i="15"/>
  <c r="AT94" i="21"/>
  <c r="EC11" i="15"/>
  <c r="EC64" i="15"/>
  <c r="EB117" i="15"/>
  <c r="AU94" i="21"/>
  <c r="ED11" i="15"/>
  <c r="ED64" i="15"/>
  <c r="EC117" i="15"/>
  <c r="AV94" i="21"/>
  <c r="EE11" i="15"/>
  <c r="EE64" i="15"/>
  <c r="ED117" i="15"/>
  <c r="AW94" i="21"/>
  <c r="EF11" i="15"/>
  <c r="EF64" i="15"/>
  <c r="EE117" i="15"/>
  <c r="AX94" i="21"/>
  <c r="EG11" i="15"/>
  <c r="EG64" i="15"/>
  <c r="EF117" i="15"/>
  <c r="AY94" i="21"/>
  <c r="EH11" i="15"/>
  <c r="EH64" i="15"/>
  <c r="EG117" i="15"/>
  <c r="AZ94" i="21"/>
  <c r="EI11" i="15"/>
  <c r="EI64" i="15"/>
  <c r="EH117" i="15"/>
  <c r="BA94" i="21"/>
  <c r="EJ11" i="15"/>
  <c r="EJ64" i="15"/>
  <c r="EI117" i="15"/>
  <c r="BB94" i="21"/>
  <c r="EK11" i="15"/>
  <c r="EK64" i="15"/>
  <c r="EJ117" i="15"/>
  <c r="BC94" i="21"/>
  <c r="EL11" i="15"/>
  <c r="EL64" i="15"/>
  <c r="EK117" i="15"/>
  <c r="BD94" i="21"/>
  <c r="EM11" i="15"/>
  <c r="EM64" i="15"/>
  <c r="EL117" i="15"/>
  <c r="BE94" i="21"/>
  <c r="EN11" i="15"/>
  <c r="EN64" i="15"/>
  <c r="EM117" i="15"/>
  <c r="BF94" i="21"/>
  <c r="EO11" i="15"/>
  <c r="EO64" i="15"/>
  <c r="EN117" i="15"/>
  <c r="BG94" i="21"/>
  <c r="EP11" i="15"/>
  <c r="EP64" i="15"/>
  <c r="EO117" i="15"/>
  <c r="BH94" i="21"/>
  <c r="EQ11" i="15"/>
  <c r="EQ64" i="15"/>
  <c r="EP117" i="15"/>
  <c r="BI94" i="21"/>
  <c r="ER11" i="15"/>
  <c r="ER64" i="15"/>
  <c r="EQ117" i="15"/>
  <c r="BJ94" i="21"/>
  <c r="ES11" i="15"/>
  <c r="ES64" i="15"/>
  <c r="ER117" i="15"/>
  <c r="BK94" i="21"/>
  <c r="ET11" i="15"/>
  <c r="ET64" i="15"/>
  <c r="ES117" i="15"/>
  <c r="BL94" i="21"/>
  <c r="EU11" i="15"/>
  <c r="EU64" i="15"/>
  <c r="ET117" i="15"/>
  <c r="BM94" i="21"/>
  <c r="EU117" i="15"/>
  <c r="BN94" i="21"/>
  <c r="BO94" i="21"/>
  <c r="BP94" i="21"/>
  <c r="BQ94" i="21"/>
  <c r="BR94" i="21"/>
  <c r="BS94" i="21"/>
  <c r="BT94" i="21"/>
  <c r="U94" i="21"/>
  <c r="AK106" i="20"/>
  <c r="AM106" i="20"/>
  <c r="DG10" i="19"/>
  <c r="DG64" i="19"/>
  <c r="DE10" i="15"/>
  <c r="DE63" i="15"/>
  <c r="N95" i="21"/>
  <c r="O95" i="21"/>
  <c r="L95" i="21"/>
  <c r="R95" i="21"/>
  <c r="Q95" i="21"/>
  <c r="W95" i="21"/>
  <c r="DH10" i="19"/>
  <c r="DH64" i="19"/>
  <c r="DF10" i="15"/>
  <c r="DF63" i="15"/>
  <c r="DE116" i="15"/>
  <c r="DG118" i="19"/>
  <c r="X95" i="21"/>
  <c r="DI10" i="19"/>
  <c r="DI64" i="19"/>
  <c r="DG10" i="15"/>
  <c r="DG63" i="15"/>
  <c r="DF116" i="15"/>
  <c r="DH118" i="19"/>
  <c r="Y95" i="21"/>
  <c r="DJ10" i="19"/>
  <c r="DJ64" i="19"/>
  <c r="DH10" i="15"/>
  <c r="DH63" i="15"/>
  <c r="DG116" i="15"/>
  <c r="DI118" i="19"/>
  <c r="Z95" i="21"/>
  <c r="DK10" i="19"/>
  <c r="DK64" i="19"/>
  <c r="DI10" i="15"/>
  <c r="DI63" i="15"/>
  <c r="DH116" i="15"/>
  <c r="DJ118" i="19"/>
  <c r="AA95" i="21"/>
  <c r="DL10" i="19"/>
  <c r="DL64" i="19"/>
  <c r="DJ10" i="15"/>
  <c r="DJ63" i="15"/>
  <c r="DI116" i="15"/>
  <c r="DK118" i="19"/>
  <c r="AB95" i="21"/>
  <c r="DM10" i="19"/>
  <c r="DM64" i="19"/>
  <c r="DK10" i="15"/>
  <c r="DK63" i="15"/>
  <c r="DJ116" i="15"/>
  <c r="DL118" i="19"/>
  <c r="AC95" i="21"/>
  <c r="DN10" i="19"/>
  <c r="DN64" i="19"/>
  <c r="DL10" i="15"/>
  <c r="DL63" i="15"/>
  <c r="DK116" i="15"/>
  <c r="DM118" i="19"/>
  <c r="AD95" i="21"/>
  <c r="DO10" i="19"/>
  <c r="DO64" i="19"/>
  <c r="DM10" i="15"/>
  <c r="DM63" i="15"/>
  <c r="DL116" i="15"/>
  <c r="DN118" i="19"/>
  <c r="AE95" i="21"/>
  <c r="DP10" i="19"/>
  <c r="DP64" i="19"/>
  <c r="DN10" i="15"/>
  <c r="DN63" i="15"/>
  <c r="DM116" i="15"/>
  <c r="DO118" i="19"/>
  <c r="AF95" i="21"/>
  <c r="DQ10" i="19"/>
  <c r="DQ64" i="19"/>
  <c r="DO10" i="15"/>
  <c r="DO63" i="15"/>
  <c r="DN116" i="15"/>
  <c r="DP118" i="19"/>
  <c r="AG95" i="21"/>
  <c r="DR10" i="19"/>
  <c r="DR64" i="19"/>
  <c r="DP10" i="15"/>
  <c r="DP63" i="15"/>
  <c r="DO116" i="15"/>
  <c r="DQ118" i="19"/>
  <c r="AH95" i="21"/>
  <c r="DS10" i="19"/>
  <c r="DS64" i="19"/>
  <c r="DQ10" i="15"/>
  <c r="DQ63" i="15"/>
  <c r="DP116" i="15"/>
  <c r="DR118" i="19"/>
  <c r="AI95" i="21"/>
  <c r="DT10" i="19"/>
  <c r="DT64" i="19"/>
  <c r="DR10" i="15"/>
  <c r="DR63" i="15"/>
  <c r="DQ116" i="15"/>
  <c r="DS118" i="19"/>
  <c r="AJ95" i="21"/>
  <c r="DU10" i="19"/>
  <c r="DU64" i="19"/>
  <c r="DS10" i="15"/>
  <c r="DS63" i="15"/>
  <c r="DR116" i="15"/>
  <c r="DT118" i="19"/>
  <c r="AK95" i="21"/>
  <c r="DV10" i="19"/>
  <c r="DV64" i="19"/>
  <c r="DT10" i="15"/>
  <c r="DT63" i="15"/>
  <c r="DS116" i="15"/>
  <c r="DU118" i="19"/>
  <c r="AL95" i="21"/>
  <c r="DW10" i="19"/>
  <c r="DW64" i="19"/>
  <c r="DU10" i="15"/>
  <c r="DU63" i="15"/>
  <c r="DT116" i="15"/>
  <c r="DV118" i="19"/>
  <c r="AM95" i="21"/>
  <c r="DX10" i="19"/>
  <c r="DX64" i="19"/>
  <c r="DV10" i="15"/>
  <c r="DV63" i="15"/>
  <c r="DU116" i="15"/>
  <c r="DW118" i="19"/>
  <c r="AN95" i="21"/>
  <c r="DY10" i="19"/>
  <c r="DY64" i="19"/>
  <c r="DW10" i="15"/>
  <c r="DW63" i="15"/>
  <c r="DV116" i="15"/>
  <c r="DX118" i="19"/>
  <c r="AO95" i="21"/>
  <c r="DZ10" i="19"/>
  <c r="DZ64" i="19"/>
  <c r="DX10" i="15"/>
  <c r="DX63" i="15"/>
  <c r="DW116" i="15"/>
  <c r="DY118" i="19"/>
  <c r="AP95" i="21"/>
  <c r="EA10" i="19"/>
  <c r="EA64" i="19"/>
  <c r="DY10" i="15"/>
  <c r="DY63" i="15"/>
  <c r="DX116" i="15"/>
  <c r="DZ118" i="19"/>
  <c r="AQ95" i="21"/>
  <c r="EB10" i="19"/>
  <c r="EB64" i="19"/>
  <c r="DZ10" i="15"/>
  <c r="DZ63" i="15"/>
  <c r="DY116" i="15"/>
  <c r="EA118" i="19"/>
  <c r="AR95" i="21"/>
  <c r="EC10" i="19"/>
  <c r="EC64" i="19"/>
  <c r="EA10" i="15"/>
  <c r="EA63" i="15"/>
  <c r="DZ116" i="15"/>
  <c r="EB118" i="19"/>
  <c r="AS95" i="21"/>
  <c r="ED10" i="19"/>
  <c r="ED64" i="19"/>
  <c r="EB10" i="15"/>
  <c r="EB63" i="15"/>
  <c r="EA116" i="15"/>
  <c r="EC118" i="19"/>
  <c r="AT95" i="21"/>
  <c r="EE10" i="19"/>
  <c r="EE64" i="19"/>
  <c r="EC10" i="15"/>
  <c r="EC63" i="15"/>
  <c r="EB116" i="15"/>
  <c r="ED118" i="19"/>
  <c r="AU95" i="21"/>
  <c r="EF10" i="19"/>
  <c r="EF64" i="19"/>
  <c r="ED10" i="15"/>
  <c r="ED63" i="15"/>
  <c r="EC116" i="15"/>
  <c r="EE118" i="19"/>
  <c r="AV95" i="21"/>
  <c r="EG10" i="19"/>
  <c r="EG64" i="19"/>
  <c r="EE10" i="15"/>
  <c r="EE63" i="15"/>
  <c r="ED116" i="15"/>
  <c r="EF118" i="19"/>
  <c r="AW95" i="21"/>
  <c r="EH10" i="19"/>
  <c r="EH64" i="19"/>
  <c r="EF10" i="15"/>
  <c r="EF63" i="15"/>
  <c r="EE116" i="15"/>
  <c r="EG118" i="19"/>
  <c r="AX95" i="21"/>
  <c r="EI10" i="19"/>
  <c r="EI64" i="19"/>
  <c r="EG10" i="15"/>
  <c r="EG63" i="15"/>
  <c r="EF116" i="15"/>
  <c r="EH118" i="19"/>
  <c r="AY95" i="21"/>
  <c r="EJ10" i="19"/>
  <c r="EJ64" i="19"/>
  <c r="EH10" i="15"/>
  <c r="EH63" i="15"/>
  <c r="EG116" i="15"/>
  <c r="EI118" i="19"/>
  <c r="AZ95" i="21"/>
  <c r="EK10" i="19"/>
  <c r="EK64" i="19"/>
  <c r="EI10" i="15"/>
  <c r="EI63" i="15"/>
  <c r="EH116" i="15"/>
  <c r="EJ118" i="19"/>
  <c r="BA95" i="21"/>
  <c r="EL10" i="19"/>
  <c r="EL64" i="19"/>
  <c r="EJ10" i="15"/>
  <c r="EJ63" i="15"/>
  <c r="EI116" i="15"/>
  <c r="EK118" i="19"/>
  <c r="BB95" i="21"/>
  <c r="EM10" i="19"/>
  <c r="EM64" i="19"/>
  <c r="EK10" i="15"/>
  <c r="EK63" i="15"/>
  <c r="EJ116" i="15"/>
  <c r="EL118" i="19"/>
  <c r="BC95" i="21"/>
  <c r="EN10" i="19"/>
  <c r="EN64" i="19"/>
  <c r="EL10" i="15"/>
  <c r="EL63" i="15"/>
  <c r="EK116" i="15"/>
  <c r="EM118" i="19"/>
  <c r="BD95" i="21"/>
  <c r="EO10" i="19"/>
  <c r="EO64" i="19"/>
  <c r="EM10" i="15"/>
  <c r="EM63" i="15"/>
  <c r="EL116" i="15"/>
  <c r="EN118" i="19"/>
  <c r="BE95" i="21"/>
  <c r="EP10" i="19"/>
  <c r="EP64" i="19"/>
  <c r="EN10" i="15"/>
  <c r="EN63" i="15"/>
  <c r="EM116" i="15"/>
  <c r="EO118" i="19"/>
  <c r="BF95" i="21"/>
  <c r="EQ10" i="19"/>
  <c r="EQ64" i="19"/>
  <c r="EO10" i="15"/>
  <c r="EO63" i="15"/>
  <c r="EN116" i="15"/>
  <c r="EP118" i="19"/>
  <c r="BG95" i="21"/>
  <c r="ER10" i="19"/>
  <c r="ER64" i="19"/>
  <c r="EP10" i="15"/>
  <c r="EP63" i="15"/>
  <c r="EO116" i="15"/>
  <c r="EQ118" i="19"/>
  <c r="BH95" i="21"/>
  <c r="ES10" i="19"/>
  <c r="ES64" i="19"/>
  <c r="EQ10" i="15"/>
  <c r="EQ63" i="15"/>
  <c r="EP116" i="15"/>
  <c r="ER118" i="19"/>
  <c r="BI95" i="21"/>
  <c r="ET10" i="19"/>
  <c r="ET64" i="19"/>
  <c r="ER10" i="15"/>
  <c r="ER63" i="15"/>
  <c r="EQ116" i="15"/>
  <c r="ES118" i="19"/>
  <c r="BJ95" i="21"/>
  <c r="EU10" i="19"/>
  <c r="EU64" i="19"/>
  <c r="ES10" i="15"/>
  <c r="ES63" i="15"/>
  <c r="ER116" i="15"/>
  <c r="ET118" i="19"/>
  <c r="BK95" i="21"/>
  <c r="EV10" i="19"/>
  <c r="EV64" i="19"/>
  <c r="ET10" i="15"/>
  <c r="ET63" i="15"/>
  <c r="ES116" i="15"/>
  <c r="EU118" i="19"/>
  <c r="BL95" i="21"/>
  <c r="EW10" i="19"/>
  <c r="EW64" i="19"/>
  <c r="EU10" i="15"/>
  <c r="EU63" i="15"/>
  <c r="ET116" i="15"/>
  <c r="EV118" i="19"/>
  <c r="BM95" i="21"/>
  <c r="EX64" i="19"/>
  <c r="EV10" i="15"/>
  <c r="EV63" i="15"/>
  <c r="EU116" i="15"/>
  <c r="EW118" i="19"/>
  <c r="BN95" i="21"/>
  <c r="EY10" i="19"/>
  <c r="EY64" i="19"/>
  <c r="EV116" i="15"/>
  <c r="BO95" i="21"/>
  <c r="EZ10" i="19"/>
  <c r="EZ64" i="19"/>
  <c r="BP95" i="21"/>
  <c r="FA10" i="19"/>
  <c r="FA64" i="19"/>
  <c r="BQ95" i="21"/>
  <c r="FB10" i="19"/>
  <c r="FB64" i="19"/>
  <c r="BR95" i="21"/>
  <c r="FC10" i="19"/>
  <c r="FC64" i="19"/>
  <c r="BS95" i="21"/>
  <c r="FD10" i="19"/>
  <c r="FD64" i="19"/>
  <c r="BT95" i="21"/>
  <c r="U95" i="21"/>
  <c r="AK107" i="20"/>
  <c r="AM107" i="20"/>
  <c r="N96" i="21"/>
  <c r="O96" i="21"/>
  <c r="L96" i="21"/>
  <c r="R96" i="21"/>
  <c r="Q96" i="21"/>
  <c r="W96" i="21"/>
  <c r="X96" i="21"/>
  <c r="Y96" i="21"/>
  <c r="Z96" i="21"/>
  <c r="AA96" i="21"/>
  <c r="AB96" i="21"/>
  <c r="AC96" i="21"/>
  <c r="AD96" i="21"/>
  <c r="AE96" i="21"/>
  <c r="AF96" i="21"/>
  <c r="AG96" i="21"/>
  <c r="AH96" i="21"/>
  <c r="AI96" i="21"/>
  <c r="AJ96" i="21"/>
  <c r="AK96" i="21"/>
  <c r="AL96" i="21"/>
  <c r="AM96" i="21"/>
  <c r="AN96" i="21"/>
  <c r="AO96" i="21"/>
  <c r="AP96" i="21"/>
  <c r="AQ96" i="21"/>
  <c r="AR96" i="21"/>
  <c r="AS96" i="21"/>
  <c r="AT96" i="21"/>
  <c r="AU96" i="21"/>
  <c r="AV96" i="21"/>
  <c r="AW96" i="21"/>
  <c r="AX96" i="21"/>
  <c r="AY96" i="21"/>
  <c r="AZ96" i="21"/>
  <c r="BA96" i="21"/>
  <c r="BB96" i="21"/>
  <c r="BC96" i="21"/>
  <c r="BD96" i="21"/>
  <c r="BE96" i="21"/>
  <c r="BF96" i="21"/>
  <c r="BG96" i="21"/>
  <c r="BH96" i="21"/>
  <c r="BI96" i="21"/>
  <c r="BJ96" i="21"/>
  <c r="BK96" i="21"/>
  <c r="BL96" i="21"/>
  <c r="BM96" i="21"/>
  <c r="BN96" i="21"/>
  <c r="BO96" i="21"/>
  <c r="BP96" i="21"/>
  <c r="BQ96" i="21"/>
  <c r="BR96" i="21"/>
  <c r="BS96" i="21"/>
  <c r="BT96" i="21"/>
  <c r="U96" i="21"/>
  <c r="AK108" i="20"/>
  <c r="AM108" i="20"/>
  <c r="N97" i="21"/>
  <c r="O97" i="21"/>
  <c r="L97" i="21"/>
  <c r="R97" i="21"/>
  <c r="Q97" i="21"/>
  <c r="W97" i="21"/>
  <c r="DG131" i="19"/>
  <c r="X97" i="21"/>
  <c r="DH131" i="19"/>
  <c r="Y97" i="21"/>
  <c r="DI131" i="19"/>
  <c r="Z97" i="21"/>
  <c r="DJ131" i="19"/>
  <c r="AA97" i="21"/>
  <c r="DK131" i="19"/>
  <c r="AB97" i="21"/>
  <c r="DL131" i="19"/>
  <c r="AC97" i="21"/>
  <c r="DM131" i="19"/>
  <c r="AD97" i="21"/>
  <c r="DN131" i="19"/>
  <c r="AE97" i="21"/>
  <c r="DO131" i="19"/>
  <c r="AF97" i="21"/>
  <c r="DP131" i="19"/>
  <c r="AG97" i="21"/>
  <c r="DQ131" i="19"/>
  <c r="AH97" i="21"/>
  <c r="DR131" i="19"/>
  <c r="AI97" i="21"/>
  <c r="DS131" i="19"/>
  <c r="AJ97" i="21"/>
  <c r="DT131" i="19"/>
  <c r="AK97" i="21"/>
  <c r="DU131" i="19"/>
  <c r="AL97" i="21"/>
  <c r="DV131" i="19"/>
  <c r="AM97" i="21"/>
  <c r="DW131" i="19"/>
  <c r="AN97" i="21"/>
  <c r="DX131" i="19"/>
  <c r="AO97" i="21"/>
  <c r="DY131" i="19"/>
  <c r="AP97" i="21"/>
  <c r="DZ131" i="19"/>
  <c r="AQ97" i="21"/>
  <c r="EA131" i="19"/>
  <c r="AR97" i="21"/>
  <c r="EB131" i="19"/>
  <c r="AS97" i="21"/>
  <c r="EC131" i="19"/>
  <c r="AT97" i="21"/>
  <c r="ED131" i="19"/>
  <c r="AU97" i="21"/>
  <c r="EE131" i="19"/>
  <c r="AV97" i="21"/>
  <c r="EF131" i="19"/>
  <c r="AW97" i="21"/>
  <c r="EG131" i="19"/>
  <c r="AX97" i="21"/>
  <c r="EH131" i="19"/>
  <c r="AY97" i="21"/>
  <c r="EI131" i="19"/>
  <c r="AZ97" i="21"/>
  <c r="EJ131" i="19"/>
  <c r="BA97" i="21"/>
  <c r="BB97" i="21"/>
  <c r="BC97" i="21"/>
  <c r="BD97" i="21"/>
  <c r="BE97" i="21"/>
  <c r="BF97" i="21"/>
  <c r="BG97" i="21"/>
  <c r="BH97" i="21"/>
  <c r="BI97" i="21"/>
  <c r="BJ97" i="21"/>
  <c r="BK97" i="21"/>
  <c r="BL97" i="21"/>
  <c r="BM97" i="21"/>
  <c r="BN97" i="21"/>
  <c r="BO97" i="21"/>
  <c r="BP97" i="21"/>
  <c r="BQ97" i="21"/>
  <c r="BR97" i="21"/>
  <c r="BS97" i="21"/>
  <c r="BT97" i="21"/>
  <c r="U97" i="21"/>
  <c r="AK109" i="20"/>
  <c r="AM109" i="20"/>
  <c r="N98" i="21"/>
  <c r="O98" i="21"/>
  <c r="L98" i="21"/>
  <c r="R98" i="21"/>
  <c r="Q98" i="21"/>
  <c r="W98" i="21"/>
  <c r="X98" i="21"/>
  <c r="Y98" i="21"/>
  <c r="Z98" i="21"/>
  <c r="AA98" i="21"/>
  <c r="AB98" i="21"/>
  <c r="AC98" i="21"/>
  <c r="AD98" i="21"/>
  <c r="AE98" i="21"/>
  <c r="AF98" i="21"/>
  <c r="AG98" i="21"/>
  <c r="AH98" i="21"/>
  <c r="AI98" i="21"/>
  <c r="AJ98" i="21"/>
  <c r="AK98" i="21"/>
  <c r="AL98" i="21"/>
  <c r="AM98" i="21"/>
  <c r="AN98" i="21"/>
  <c r="AO98" i="21"/>
  <c r="AP98" i="21"/>
  <c r="AQ98" i="21"/>
  <c r="AR98" i="21"/>
  <c r="AS98" i="21"/>
  <c r="AT98" i="21"/>
  <c r="AU98" i="21"/>
  <c r="AV98" i="21"/>
  <c r="AW98" i="21"/>
  <c r="AX98" i="21"/>
  <c r="AY98" i="21"/>
  <c r="AZ98" i="21"/>
  <c r="BA98" i="21"/>
  <c r="BB98" i="21"/>
  <c r="BC98" i="21"/>
  <c r="BD98" i="21"/>
  <c r="BE98" i="21"/>
  <c r="BF98" i="21"/>
  <c r="BG98" i="21"/>
  <c r="BH98" i="21"/>
  <c r="BI98" i="21"/>
  <c r="BJ98" i="21"/>
  <c r="BK98" i="21"/>
  <c r="BL98" i="21"/>
  <c r="BM98" i="21"/>
  <c r="BN98" i="21"/>
  <c r="BO98" i="21"/>
  <c r="BP98" i="21"/>
  <c r="BQ98" i="21"/>
  <c r="BR98" i="21"/>
  <c r="BS98" i="21"/>
  <c r="BT98" i="21"/>
  <c r="U98" i="21"/>
  <c r="AK110" i="20"/>
  <c r="AM110" i="20"/>
  <c r="N99" i="21"/>
  <c r="O99" i="21"/>
  <c r="L99" i="21"/>
  <c r="R99" i="21"/>
  <c r="Q99" i="21"/>
  <c r="W99" i="21"/>
  <c r="X99" i="21"/>
  <c r="Y99" i="21"/>
  <c r="Z99" i="21"/>
  <c r="AA99" i="21"/>
  <c r="AB99" i="21"/>
  <c r="AC99" i="21"/>
  <c r="AD99" i="21"/>
  <c r="AE99" i="21"/>
  <c r="AF99" i="21"/>
  <c r="AG99" i="21"/>
  <c r="AH99" i="21"/>
  <c r="AI99" i="21"/>
  <c r="AJ99" i="21"/>
  <c r="AK99" i="21"/>
  <c r="AL99" i="21"/>
  <c r="AM99" i="21"/>
  <c r="AN99" i="21"/>
  <c r="AO99" i="21"/>
  <c r="AP99" i="21"/>
  <c r="AQ99" i="21"/>
  <c r="AR99" i="21"/>
  <c r="AS99" i="21"/>
  <c r="AT99" i="21"/>
  <c r="AU99" i="21"/>
  <c r="AV99" i="21"/>
  <c r="AW99" i="21"/>
  <c r="AX99" i="21"/>
  <c r="AY99" i="21"/>
  <c r="AZ99" i="21"/>
  <c r="BA99" i="21"/>
  <c r="BB99" i="21"/>
  <c r="BC99" i="21"/>
  <c r="BD99" i="21"/>
  <c r="BE99" i="21"/>
  <c r="BF99" i="21"/>
  <c r="BG99" i="21"/>
  <c r="BH99" i="21"/>
  <c r="BI99" i="21"/>
  <c r="BJ99" i="21"/>
  <c r="BK99" i="21"/>
  <c r="BL99" i="21"/>
  <c r="BM99" i="21"/>
  <c r="BN99" i="21"/>
  <c r="BO99" i="21"/>
  <c r="BP99" i="21"/>
  <c r="BQ99" i="21"/>
  <c r="BR99" i="21"/>
  <c r="BS99" i="21"/>
  <c r="BT99" i="21"/>
  <c r="U99" i="21"/>
  <c r="AK111" i="20"/>
  <c r="AM111" i="20"/>
  <c r="N100" i="21"/>
  <c r="O100" i="21"/>
  <c r="L100" i="21"/>
  <c r="R100" i="21"/>
  <c r="Q100" i="21"/>
  <c r="W100" i="21"/>
  <c r="X100" i="21"/>
  <c r="Y100" i="21"/>
  <c r="Z100" i="21"/>
  <c r="AA100" i="21"/>
  <c r="AB100" i="21"/>
  <c r="AC100" i="21"/>
  <c r="AD100" i="21"/>
  <c r="AE100" i="21"/>
  <c r="AF100" i="21"/>
  <c r="AG100" i="21"/>
  <c r="AH100" i="21"/>
  <c r="AI100" i="21"/>
  <c r="AJ100" i="21"/>
  <c r="AK100" i="21"/>
  <c r="AL100" i="21"/>
  <c r="AM100" i="21"/>
  <c r="AN100" i="21"/>
  <c r="AO100" i="21"/>
  <c r="AP100" i="21"/>
  <c r="AQ100" i="21"/>
  <c r="AR100" i="21"/>
  <c r="AS100" i="21"/>
  <c r="AT100" i="21"/>
  <c r="AU100" i="21"/>
  <c r="AV100" i="21"/>
  <c r="AW100" i="21"/>
  <c r="AX100" i="21"/>
  <c r="AY100" i="21"/>
  <c r="AZ100" i="21"/>
  <c r="BA100" i="21"/>
  <c r="BB100" i="21"/>
  <c r="BC100" i="21"/>
  <c r="BD100" i="21"/>
  <c r="BE100" i="21"/>
  <c r="BF100" i="21"/>
  <c r="BG100" i="21"/>
  <c r="BH100" i="21"/>
  <c r="BI100" i="21"/>
  <c r="BJ100" i="21"/>
  <c r="BK100" i="21"/>
  <c r="BL100" i="21"/>
  <c r="BM100" i="21"/>
  <c r="BN100" i="21"/>
  <c r="BO100" i="21"/>
  <c r="BP100" i="21"/>
  <c r="BQ100" i="21"/>
  <c r="BR100" i="21"/>
  <c r="BS100" i="21"/>
  <c r="BT100" i="21"/>
  <c r="U100" i="21"/>
  <c r="AK112" i="20"/>
  <c r="AM112" i="20"/>
  <c r="N101" i="21"/>
  <c r="O101" i="21"/>
  <c r="L101" i="21"/>
  <c r="R101" i="21"/>
  <c r="Q101" i="21"/>
  <c r="W101" i="21"/>
  <c r="DE130" i="15"/>
  <c r="X101" i="21"/>
  <c r="DF130" i="15"/>
  <c r="Y101" i="21"/>
  <c r="DG130" i="15"/>
  <c r="Z101" i="21"/>
  <c r="DH130" i="15"/>
  <c r="AA101" i="21"/>
  <c r="DI130" i="15"/>
  <c r="AB101" i="21"/>
  <c r="DJ130" i="15"/>
  <c r="AC101" i="21"/>
  <c r="DK130" i="15"/>
  <c r="AD101" i="21"/>
  <c r="DL130" i="15"/>
  <c r="AE101" i="21"/>
  <c r="DM130" i="15"/>
  <c r="AF101" i="21"/>
  <c r="DN130" i="15"/>
  <c r="AG101" i="21"/>
  <c r="DO130" i="15"/>
  <c r="AH101" i="21"/>
  <c r="DP130" i="15"/>
  <c r="AI101" i="21"/>
  <c r="DQ130" i="15"/>
  <c r="AJ101" i="21"/>
  <c r="DR130" i="15"/>
  <c r="AK101" i="21"/>
  <c r="DS130" i="15"/>
  <c r="AL101" i="21"/>
  <c r="DT130" i="15"/>
  <c r="AM101" i="21"/>
  <c r="DU130" i="15"/>
  <c r="AN101" i="21"/>
  <c r="DV130" i="15"/>
  <c r="AO101" i="21"/>
  <c r="DW130" i="15"/>
  <c r="AP101" i="21"/>
  <c r="DX130" i="15"/>
  <c r="AQ101" i="21"/>
  <c r="DY130" i="15"/>
  <c r="AR101" i="21"/>
  <c r="DZ130" i="15"/>
  <c r="AS101" i="21"/>
  <c r="EA130" i="15"/>
  <c r="AT101" i="21"/>
  <c r="EB130" i="15"/>
  <c r="AU101" i="21"/>
  <c r="EC130" i="15"/>
  <c r="AV101" i="21"/>
  <c r="ED130" i="15"/>
  <c r="AW101" i="21"/>
  <c r="EE130" i="15"/>
  <c r="AX101" i="21"/>
  <c r="EF130" i="15"/>
  <c r="AY101" i="21"/>
  <c r="EG130" i="15"/>
  <c r="AZ101" i="21"/>
  <c r="EH130" i="15"/>
  <c r="BA101" i="21"/>
  <c r="BB101" i="21"/>
  <c r="BC101" i="21"/>
  <c r="BD101" i="21"/>
  <c r="BE101" i="21"/>
  <c r="BF101" i="21"/>
  <c r="BG101" i="21"/>
  <c r="BH101" i="21"/>
  <c r="BI101" i="21"/>
  <c r="BJ101" i="21"/>
  <c r="BK101" i="21"/>
  <c r="BL101" i="21"/>
  <c r="BM101" i="21"/>
  <c r="BN101" i="21"/>
  <c r="BO101" i="21"/>
  <c r="BP101" i="21"/>
  <c r="BQ101" i="21"/>
  <c r="BR101" i="21"/>
  <c r="BS101" i="21"/>
  <c r="BT101" i="21"/>
  <c r="U101" i="21"/>
  <c r="AK113" i="20"/>
  <c r="AM113" i="20"/>
  <c r="N102" i="21"/>
  <c r="O102" i="21"/>
  <c r="L102" i="21"/>
  <c r="R102" i="21"/>
  <c r="Q102" i="21"/>
  <c r="W102" i="21"/>
  <c r="DG124" i="19"/>
  <c r="X102" i="21"/>
  <c r="DH124" i="19"/>
  <c r="Y102" i="21"/>
  <c r="DI124" i="19"/>
  <c r="Z102" i="21"/>
  <c r="DJ124" i="19"/>
  <c r="AA102" i="21"/>
  <c r="DK124" i="19"/>
  <c r="AB102" i="21"/>
  <c r="DL124" i="19"/>
  <c r="AC102" i="21"/>
  <c r="DM124" i="19"/>
  <c r="AD102" i="21"/>
  <c r="DN124" i="19"/>
  <c r="AE102" i="21"/>
  <c r="DO124" i="19"/>
  <c r="AF102" i="21"/>
  <c r="DP124" i="19"/>
  <c r="AG102" i="21"/>
  <c r="DQ124" i="19"/>
  <c r="AH102" i="21"/>
  <c r="DR124" i="19"/>
  <c r="AI102" i="21"/>
  <c r="DS124" i="19"/>
  <c r="AJ102" i="21"/>
  <c r="DT124" i="19"/>
  <c r="AK102" i="21"/>
  <c r="DU124" i="19"/>
  <c r="AL102" i="21"/>
  <c r="DV124" i="19"/>
  <c r="AM102" i="21"/>
  <c r="DW124" i="19"/>
  <c r="AN102" i="21"/>
  <c r="DX124" i="19"/>
  <c r="AO102" i="21"/>
  <c r="DY124" i="19"/>
  <c r="AP102" i="21"/>
  <c r="DZ124" i="19"/>
  <c r="AQ102" i="21"/>
  <c r="EA124" i="19"/>
  <c r="AR102" i="21"/>
  <c r="EB124" i="19"/>
  <c r="AS102" i="21"/>
  <c r="EC124" i="19"/>
  <c r="AT102" i="21"/>
  <c r="ED124" i="19"/>
  <c r="AU102" i="21"/>
  <c r="EE124" i="19"/>
  <c r="AV102" i="21"/>
  <c r="EF124" i="19"/>
  <c r="AW102" i="21"/>
  <c r="EG124" i="19"/>
  <c r="AX102" i="21"/>
  <c r="EH124" i="19"/>
  <c r="AY102" i="21"/>
  <c r="EI124" i="19"/>
  <c r="AZ102" i="21"/>
  <c r="EJ124" i="19"/>
  <c r="BA102" i="21"/>
  <c r="EK124" i="19"/>
  <c r="BB102" i="21"/>
  <c r="EL124" i="19"/>
  <c r="BC102" i="21"/>
  <c r="EM124" i="19"/>
  <c r="BD102" i="21"/>
  <c r="EN124" i="19"/>
  <c r="BE102" i="21"/>
  <c r="EO124" i="19"/>
  <c r="BF102" i="21"/>
  <c r="EP124" i="19"/>
  <c r="BG102" i="21"/>
  <c r="EQ124" i="19"/>
  <c r="BH102" i="21"/>
  <c r="BI102" i="21"/>
  <c r="BJ102" i="21"/>
  <c r="BK102" i="21"/>
  <c r="BL102" i="21"/>
  <c r="BM102" i="21"/>
  <c r="BN102" i="21"/>
  <c r="BO102" i="21"/>
  <c r="BP102" i="21"/>
  <c r="BQ102" i="21"/>
  <c r="BR102" i="21"/>
  <c r="BS102" i="21"/>
  <c r="BT102" i="21"/>
  <c r="U102" i="21"/>
  <c r="AK114" i="20"/>
  <c r="AM114" i="20"/>
  <c r="N103" i="21"/>
  <c r="O103" i="21"/>
  <c r="L103" i="21"/>
  <c r="R103" i="21"/>
  <c r="Q103" i="21"/>
  <c r="W103" i="21"/>
  <c r="X103" i="21"/>
  <c r="Y103" i="21"/>
  <c r="Z103" i="21"/>
  <c r="AA103" i="21"/>
  <c r="AB103" i="21"/>
  <c r="AC103" i="21"/>
  <c r="AD103" i="21"/>
  <c r="AE103" i="21"/>
  <c r="AF103" i="21"/>
  <c r="AG103" i="21"/>
  <c r="AH103" i="21"/>
  <c r="AI103" i="21"/>
  <c r="AJ103" i="21"/>
  <c r="AK103" i="21"/>
  <c r="AL103" i="21"/>
  <c r="AM103" i="21"/>
  <c r="AN103" i="21"/>
  <c r="AO103" i="21"/>
  <c r="AP103" i="21"/>
  <c r="AQ103" i="21"/>
  <c r="AR103" i="21"/>
  <c r="AS103" i="21"/>
  <c r="AT103" i="21"/>
  <c r="AU103" i="21"/>
  <c r="AV103" i="21"/>
  <c r="AW103" i="21"/>
  <c r="AX103" i="21"/>
  <c r="AY103" i="21"/>
  <c r="AZ103" i="21"/>
  <c r="BA103" i="21"/>
  <c r="BB103" i="21"/>
  <c r="BC103" i="21"/>
  <c r="BD103" i="21"/>
  <c r="BE103" i="21"/>
  <c r="BF103" i="21"/>
  <c r="BG103" i="21"/>
  <c r="BH103" i="21"/>
  <c r="BI103" i="21"/>
  <c r="BJ103" i="21"/>
  <c r="BK103" i="21"/>
  <c r="BL103" i="21"/>
  <c r="BM103" i="21"/>
  <c r="BN103" i="21"/>
  <c r="BO103" i="21"/>
  <c r="BP103" i="21"/>
  <c r="BQ103" i="21"/>
  <c r="BR103" i="21"/>
  <c r="BS103" i="21"/>
  <c r="BT103" i="21"/>
  <c r="U103" i="21"/>
  <c r="AK115" i="20"/>
  <c r="AM115" i="20"/>
  <c r="N104" i="21"/>
  <c r="O104" i="21"/>
  <c r="L104" i="21"/>
  <c r="R104" i="21"/>
  <c r="Q104" i="21"/>
  <c r="W104" i="21"/>
  <c r="X104" i="21"/>
  <c r="Y104" i="21"/>
  <c r="Z104" i="21"/>
  <c r="AA104" i="21"/>
  <c r="AB104" i="21"/>
  <c r="AC104" i="21"/>
  <c r="AD104" i="21"/>
  <c r="AE104" i="21"/>
  <c r="AF104" i="21"/>
  <c r="AG104" i="21"/>
  <c r="AH104" i="21"/>
  <c r="AI104" i="21"/>
  <c r="AJ104" i="21"/>
  <c r="AK104" i="21"/>
  <c r="AL104" i="21"/>
  <c r="AM104" i="21"/>
  <c r="AN104" i="21"/>
  <c r="AO104" i="21"/>
  <c r="AP104" i="21"/>
  <c r="AQ104" i="21"/>
  <c r="AR104" i="21"/>
  <c r="AS104" i="21"/>
  <c r="AT104" i="21"/>
  <c r="AU104" i="21"/>
  <c r="AV104" i="21"/>
  <c r="AW104" i="21"/>
  <c r="AX104" i="21"/>
  <c r="AY104" i="21"/>
  <c r="AZ104" i="21"/>
  <c r="BA104" i="21"/>
  <c r="BB104" i="21"/>
  <c r="BC104" i="21"/>
  <c r="BD104" i="21"/>
  <c r="BE104" i="21"/>
  <c r="BF104" i="21"/>
  <c r="BG104" i="21"/>
  <c r="BH104" i="21"/>
  <c r="BI104" i="21"/>
  <c r="BJ104" i="21"/>
  <c r="BK104" i="21"/>
  <c r="BL104" i="21"/>
  <c r="BM104" i="21"/>
  <c r="BN104" i="21"/>
  <c r="BO104" i="21"/>
  <c r="BP104" i="21"/>
  <c r="BQ104" i="21"/>
  <c r="BR104" i="21"/>
  <c r="BS104" i="21"/>
  <c r="BT104" i="21"/>
  <c r="U104" i="21"/>
  <c r="AK116" i="20"/>
  <c r="AM116" i="20"/>
  <c r="N106" i="21"/>
  <c r="O106" i="21"/>
  <c r="L106" i="21"/>
  <c r="R106" i="21"/>
  <c r="Q106" i="21"/>
  <c r="W106" i="21"/>
  <c r="X106" i="21"/>
  <c r="Y106" i="21"/>
  <c r="Z106" i="21"/>
  <c r="AA106" i="21"/>
  <c r="AB106" i="21"/>
  <c r="AC106" i="21"/>
  <c r="AD106" i="21"/>
  <c r="AE106" i="21"/>
  <c r="AF106" i="21"/>
  <c r="AG106" i="21"/>
  <c r="AH106" i="21"/>
  <c r="AI106" i="21"/>
  <c r="AJ106" i="21"/>
  <c r="AK106" i="21"/>
  <c r="AL106" i="21"/>
  <c r="AM106" i="21"/>
  <c r="AN106" i="21"/>
  <c r="AO106" i="21"/>
  <c r="AP106" i="21"/>
  <c r="AQ106" i="21"/>
  <c r="AR106" i="21"/>
  <c r="AS106" i="21"/>
  <c r="AT106" i="21"/>
  <c r="AU106" i="21"/>
  <c r="AV106" i="21"/>
  <c r="AW106" i="21"/>
  <c r="AX106" i="21"/>
  <c r="AY106" i="21"/>
  <c r="AZ106" i="21"/>
  <c r="BA106" i="21"/>
  <c r="BB106" i="21"/>
  <c r="BC106" i="21"/>
  <c r="BD106" i="21"/>
  <c r="BE106" i="21"/>
  <c r="BF106" i="21"/>
  <c r="BG106" i="21"/>
  <c r="BH106" i="21"/>
  <c r="BI106" i="21"/>
  <c r="BJ106" i="21"/>
  <c r="BK106" i="21"/>
  <c r="BL106" i="21"/>
  <c r="BM106" i="21"/>
  <c r="BN106" i="21"/>
  <c r="BO106" i="21"/>
  <c r="BP106" i="21"/>
  <c r="BQ106" i="21"/>
  <c r="BR106" i="21"/>
  <c r="BS106" i="21"/>
  <c r="BT106" i="21"/>
  <c r="U106" i="21"/>
  <c r="AK118" i="20"/>
  <c r="AM118" i="20"/>
  <c r="N107" i="21"/>
  <c r="O107" i="21"/>
  <c r="L107" i="21"/>
  <c r="R107" i="21"/>
  <c r="Q107" i="21"/>
  <c r="W107" i="21"/>
  <c r="DG128" i="19"/>
  <c r="X107" i="21"/>
  <c r="DH128" i="19"/>
  <c r="Y107" i="21"/>
  <c r="DI128" i="19"/>
  <c r="Z107" i="21"/>
  <c r="DJ128" i="19"/>
  <c r="AA107" i="21"/>
  <c r="DK128" i="19"/>
  <c r="AB107" i="21"/>
  <c r="DL128" i="19"/>
  <c r="AC107" i="21"/>
  <c r="DM128" i="19"/>
  <c r="AD107" i="21"/>
  <c r="DN128" i="19"/>
  <c r="AE107" i="21"/>
  <c r="DO128" i="19"/>
  <c r="AF107" i="21"/>
  <c r="DP128" i="19"/>
  <c r="AG107" i="21"/>
  <c r="DQ128" i="19"/>
  <c r="AH107" i="21"/>
  <c r="DR128" i="19"/>
  <c r="AI107" i="21"/>
  <c r="DS128" i="19"/>
  <c r="AJ107" i="21"/>
  <c r="DT128" i="19"/>
  <c r="AK107" i="21"/>
  <c r="DU128" i="19"/>
  <c r="AL107" i="21"/>
  <c r="DV128" i="19"/>
  <c r="AM107" i="21"/>
  <c r="DW128" i="19"/>
  <c r="AN107" i="21"/>
  <c r="DX128" i="19"/>
  <c r="AO107" i="21"/>
  <c r="DY128" i="19"/>
  <c r="AP107" i="21"/>
  <c r="DZ128" i="19"/>
  <c r="AQ107" i="21"/>
  <c r="EA128" i="19"/>
  <c r="AR107" i="21"/>
  <c r="EB128" i="19"/>
  <c r="AS107" i="21"/>
  <c r="EC128" i="19"/>
  <c r="AT107" i="21"/>
  <c r="ED128" i="19"/>
  <c r="AU107" i="21"/>
  <c r="EE128" i="19"/>
  <c r="AV107" i="21"/>
  <c r="EF128" i="19"/>
  <c r="AW107" i="21"/>
  <c r="EG128" i="19"/>
  <c r="AX107" i="21"/>
  <c r="EH128" i="19"/>
  <c r="AY107" i="21"/>
  <c r="EI128" i="19"/>
  <c r="AZ107" i="21"/>
  <c r="EJ128" i="19"/>
  <c r="BA107" i="21"/>
  <c r="EK128" i="19"/>
  <c r="BB107" i="21"/>
  <c r="EL128" i="19"/>
  <c r="BC107" i="21"/>
  <c r="EM128" i="19"/>
  <c r="BD107" i="21"/>
  <c r="BE107" i="21"/>
  <c r="BF107" i="21"/>
  <c r="BG107" i="21"/>
  <c r="BH107" i="21"/>
  <c r="BI107" i="21"/>
  <c r="BJ107" i="21"/>
  <c r="BK107" i="21"/>
  <c r="BL107" i="21"/>
  <c r="BM107" i="21"/>
  <c r="BN107" i="21"/>
  <c r="BO107" i="21"/>
  <c r="BP107" i="21"/>
  <c r="BQ107" i="21"/>
  <c r="BR107" i="21"/>
  <c r="BS107" i="21"/>
  <c r="BT107" i="21"/>
  <c r="U107" i="21"/>
  <c r="AK119" i="20"/>
  <c r="AM119" i="20"/>
  <c r="N108" i="21"/>
  <c r="O108" i="21"/>
  <c r="L108" i="21"/>
  <c r="R108" i="21"/>
  <c r="Q108" i="21"/>
  <c r="W108" i="21"/>
  <c r="DE135" i="15"/>
  <c r="X108" i="21"/>
  <c r="DF135" i="15"/>
  <c r="Y108" i="21"/>
  <c r="DG135" i="15"/>
  <c r="Z108" i="21"/>
  <c r="DH135" i="15"/>
  <c r="AA108" i="21"/>
  <c r="DI135" i="15"/>
  <c r="AB108" i="21"/>
  <c r="DJ135" i="15"/>
  <c r="AC108" i="21"/>
  <c r="DK135" i="15"/>
  <c r="AD108" i="21"/>
  <c r="DL135" i="15"/>
  <c r="AE108" i="21"/>
  <c r="DM135" i="15"/>
  <c r="AF108" i="21"/>
  <c r="DN135" i="15"/>
  <c r="AG108" i="21"/>
  <c r="DO135" i="15"/>
  <c r="AH108" i="21"/>
  <c r="DP135" i="15"/>
  <c r="AI108" i="21"/>
  <c r="DQ135" i="15"/>
  <c r="AJ108" i="21"/>
  <c r="DR135" i="15"/>
  <c r="AK108" i="21"/>
  <c r="DS135" i="15"/>
  <c r="AL108" i="21"/>
  <c r="DT135" i="15"/>
  <c r="AM108" i="21"/>
  <c r="DU135" i="15"/>
  <c r="AN108" i="21"/>
  <c r="DV135" i="15"/>
  <c r="AO108" i="21"/>
  <c r="DW135" i="15"/>
  <c r="AP108" i="21"/>
  <c r="DX135" i="15"/>
  <c r="AQ108" i="21"/>
  <c r="DY135" i="15"/>
  <c r="AR108" i="21"/>
  <c r="DZ135" i="15"/>
  <c r="AS108" i="21"/>
  <c r="EA135" i="15"/>
  <c r="AT108" i="21"/>
  <c r="EB135" i="15"/>
  <c r="AU108" i="21"/>
  <c r="EC135" i="15"/>
  <c r="AV108" i="21"/>
  <c r="AW108" i="21"/>
  <c r="AX108" i="21"/>
  <c r="AY108" i="21"/>
  <c r="AZ108" i="21"/>
  <c r="BA108" i="21"/>
  <c r="BB108" i="21"/>
  <c r="BC108" i="21"/>
  <c r="BD108" i="21"/>
  <c r="BE108" i="21"/>
  <c r="BF108" i="21"/>
  <c r="BG108" i="21"/>
  <c r="BH108" i="21"/>
  <c r="BI108" i="21"/>
  <c r="BJ108" i="21"/>
  <c r="BK108" i="21"/>
  <c r="BL108" i="21"/>
  <c r="BM108" i="21"/>
  <c r="BN108" i="21"/>
  <c r="BO108" i="21"/>
  <c r="BP108" i="21"/>
  <c r="BQ108" i="21"/>
  <c r="BR108" i="21"/>
  <c r="BS108" i="21"/>
  <c r="BT108" i="21"/>
  <c r="U108" i="21"/>
  <c r="AK120" i="20"/>
  <c r="AM120" i="20"/>
  <c r="N109" i="21"/>
  <c r="O109" i="21"/>
  <c r="L109" i="21"/>
  <c r="R109" i="21"/>
  <c r="Q109" i="21"/>
  <c r="W109" i="21"/>
  <c r="X109" i="21"/>
  <c r="Y109" i="21"/>
  <c r="Z109" i="21"/>
  <c r="AA109" i="21"/>
  <c r="AB109" i="21"/>
  <c r="AC109" i="21"/>
  <c r="AD109" i="21"/>
  <c r="AE109" i="21"/>
  <c r="AF109" i="21"/>
  <c r="AG109" i="21"/>
  <c r="AH109" i="21"/>
  <c r="AI109" i="21"/>
  <c r="AJ109" i="21"/>
  <c r="AK109" i="21"/>
  <c r="AL109" i="21"/>
  <c r="AM109" i="21"/>
  <c r="AN109" i="21"/>
  <c r="AO109" i="21"/>
  <c r="AP109" i="21"/>
  <c r="AQ109" i="21"/>
  <c r="AR109" i="21"/>
  <c r="AS109" i="21"/>
  <c r="AT109" i="21"/>
  <c r="AU109" i="21"/>
  <c r="AV109" i="21"/>
  <c r="AW109" i="21"/>
  <c r="AX109" i="21"/>
  <c r="AY109" i="21"/>
  <c r="AZ109" i="21"/>
  <c r="BA109" i="21"/>
  <c r="BB109" i="21"/>
  <c r="BC109" i="21"/>
  <c r="BD109" i="21"/>
  <c r="BE109" i="21"/>
  <c r="BF109" i="21"/>
  <c r="BG109" i="21"/>
  <c r="BH109" i="21"/>
  <c r="BI109" i="21"/>
  <c r="BJ109" i="21"/>
  <c r="BK109" i="21"/>
  <c r="BL109" i="21"/>
  <c r="BM109" i="21"/>
  <c r="BN109" i="21"/>
  <c r="BO109" i="21"/>
  <c r="BP109" i="21"/>
  <c r="BQ109" i="21"/>
  <c r="BR109" i="21"/>
  <c r="BS109" i="21"/>
  <c r="BT109" i="21"/>
  <c r="U109" i="21"/>
  <c r="AK121" i="20"/>
  <c r="AM121" i="20"/>
  <c r="N110" i="21"/>
  <c r="O110" i="21"/>
  <c r="L110" i="21"/>
  <c r="R110" i="21"/>
  <c r="Q110" i="21"/>
  <c r="W110" i="21"/>
  <c r="X110" i="21"/>
  <c r="Y110" i="21"/>
  <c r="Z110" i="21"/>
  <c r="AA110" i="21"/>
  <c r="AB110" i="21"/>
  <c r="AC110" i="21"/>
  <c r="AD110" i="21"/>
  <c r="AE110" i="21"/>
  <c r="AF110" i="21"/>
  <c r="AG110" i="21"/>
  <c r="AH110" i="21"/>
  <c r="AI110" i="21"/>
  <c r="AJ110" i="21"/>
  <c r="AK110" i="21"/>
  <c r="AL110" i="21"/>
  <c r="AM110" i="21"/>
  <c r="AN110" i="21"/>
  <c r="AO110" i="21"/>
  <c r="AP110" i="21"/>
  <c r="AQ110" i="21"/>
  <c r="AR110" i="21"/>
  <c r="AS110" i="21"/>
  <c r="AT110" i="21"/>
  <c r="AU110" i="21"/>
  <c r="AV110" i="21"/>
  <c r="AW110" i="21"/>
  <c r="AX110" i="21"/>
  <c r="AY110" i="21"/>
  <c r="AZ110" i="21"/>
  <c r="BA110" i="21"/>
  <c r="BB110" i="21"/>
  <c r="BC110" i="21"/>
  <c r="BD110" i="21"/>
  <c r="BE110" i="21"/>
  <c r="BF110" i="21"/>
  <c r="BG110" i="21"/>
  <c r="BH110" i="21"/>
  <c r="BI110" i="21"/>
  <c r="BJ110" i="21"/>
  <c r="BK110" i="21"/>
  <c r="BL110" i="21"/>
  <c r="BM110" i="21"/>
  <c r="BN110" i="21"/>
  <c r="BO110" i="21"/>
  <c r="BP110" i="21"/>
  <c r="BQ110" i="21"/>
  <c r="BR110" i="21"/>
  <c r="BS110" i="21"/>
  <c r="BT110" i="21"/>
  <c r="U110" i="21"/>
  <c r="AK122" i="20"/>
  <c r="AM122" i="20"/>
  <c r="N111" i="21"/>
  <c r="O111" i="21"/>
  <c r="L111" i="21"/>
  <c r="R111" i="21"/>
  <c r="Q111" i="21"/>
  <c r="W111" i="21"/>
  <c r="X111" i="21"/>
  <c r="Y111" i="21"/>
  <c r="Z111" i="21"/>
  <c r="AA111" i="21"/>
  <c r="AB111" i="21"/>
  <c r="AC111" i="21"/>
  <c r="AD111" i="21"/>
  <c r="AE111" i="21"/>
  <c r="AF111" i="21"/>
  <c r="AG111" i="21"/>
  <c r="AH111" i="21"/>
  <c r="AI111" i="21"/>
  <c r="AJ111" i="21"/>
  <c r="AK111" i="21"/>
  <c r="AL111" i="21"/>
  <c r="AM111" i="21"/>
  <c r="AN111" i="21"/>
  <c r="AO111" i="21"/>
  <c r="AP111" i="21"/>
  <c r="AQ111" i="21"/>
  <c r="AR111" i="21"/>
  <c r="AS111" i="21"/>
  <c r="AT111" i="21"/>
  <c r="AU111" i="21"/>
  <c r="AV111" i="21"/>
  <c r="AW111" i="21"/>
  <c r="AX111" i="21"/>
  <c r="AY111" i="21"/>
  <c r="AZ111" i="21"/>
  <c r="BA111" i="21"/>
  <c r="BB111" i="21"/>
  <c r="BC111" i="21"/>
  <c r="BD111" i="21"/>
  <c r="BE111" i="21"/>
  <c r="BF111" i="21"/>
  <c r="BG111" i="21"/>
  <c r="BH111" i="21"/>
  <c r="BI111" i="21"/>
  <c r="BJ111" i="21"/>
  <c r="BK111" i="21"/>
  <c r="BL111" i="21"/>
  <c r="BM111" i="21"/>
  <c r="BN111" i="21"/>
  <c r="BO111" i="21"/>
  <c r="BP111" i="21"/>
  <c r="BQ111" i="21"/>
  <c r="BR111" i="21"/>
  <c r="BS111" i="21"/>
  <c r="BT111" i="21"/>
  <c r="U111" i="21"/>
  <c r="AK123" i="20"/>
  <c r="AM123" i="20"/>
  <c r="N112" i="21"/>
  <c r="O112" i="21"/>
  <c r="L112" i="21"/>
  <c r="R112" i="21"/>
  <c r="Q112" i="21"/>
  <c r="W112" i="21"/>
  <c r="X112" i="21"/>
  <c r="Y112" i="21"/>
  <c r="Z112" i="21"/>
  <c r="AA112" i="21"/>
  <c r="AB112" i="21"/>
  <c r="AC112" i="21"/>
  <c r="AD112" i="21"/>
  <c r="AE112" i="21"/>
  <c r="AF112" i="21"/>
  <c r="AG112" i="21"/>
  <c r="AH112" i="21"/>
  <c r="AI112" i="21"/>
  <c r="AJ112" i="21"/>
  <c r="AK112" i="21"/>
  <c r="AL112" i="21"/>
  <c r="AM112" i="21"/>
  <c r="AN112" i="21"/>
  <c r="AO112" i="21"/>
  <c r="AP112" i="21"/>
  <c r="AQ112" i="21"/>
  <c r="AR112" i="21"/>
  <c r="AS112" i="21"/>
  <c r="AT112" i="21"/>
  <c r="AU112" i="21"/>
  <c r="AV112" i="21"/>
  <c r="AW112" i="21"/>
  <c r="AX112" i="21"/>
  <c r="AY112" i="21"/>
  <c r="AZ112" i="21"/>
  <c r="BA112" i="21"/>
  <c r="BB112" i="21"/>
  <c r="BC112" i="21"/>
  <c r="BD112" i="21"/>
  <c r="BE112" i="21"/>
  <c r="BF112" i="21"/>
  <c r="BG112" i="21"/>
  <c r="BH112" i="21"/>
  <c r="BI112" i="21"/>
  <c r="BJ112" i="21"/>
  <c r="BK112" i="21"/>
  <c r="BL112" i="21"/>
  <c r="BM112" i="21"/>
  <c r="BN112" i="21"/>
  <c r="BO112" i="21"/>
  <c r="BP112" i="21"/>
  <c r="BQ112" i="21"/>
  <c r="BR112" i="21"/>
  <c r="BS112" i="21"/>
  <c r="BT112" i="21"/>
  <c r="U112" i="21"/>
  <c r="AK124" i="20"/>
  <c r="AM124" i="20"/>
  <c r="N113" i="21"/>
  <c r="O113" i="21"/>
  <c r="L113" i="21"/>
  <c r="R113" i="21"/>
  <c r="Q113" i="21"/>
  <c r="W113" i="21"/>
  <c r="DG123" i="19"/>
  <c r="X113" i="21"/>
  <c r="DH123" i="19"/>
  <c r="Y113" i="21"/>
  <c r="DI123" i="19"/>
  <c r="Z113" i="21"/>
  <c r="DJ123" i="19"/>
  <c r="AA113" i="21"/>
  <c r="DK123" i="19"/>
  <c r="AB113" i="21"/>
  <c r="DL123" i="19"/>
  <c r="AC113" i="21"/>
  <c r="DM123" i="19"/>
  <c r="AD113" i="21"/>
  <c r="DN123" i="19"/>
  <c r="AE113" i="21"/>
  <c r="DO123" i="19"/>
  <c r="AF113" i="21"/>
  <c r="DP123" i="19"/>
  <c r="AG113" i="21"/>
  <c r="DQ123" i="19"/>
  <c r="AH113" i="21"/>
  <c r="DR123" i="19"/>
  <c r="AI113" i="21"/>
  <c r="DS123" i="19"/>
  <c r="AJ113" i="21"/>
  <c r="DT123" i="19"/>
  <c r="AK113" i="21"/>
  <c r="DU123" i="19"/>
  <c r="AL113" i="21"/>
  <c r="DV123" i="19"/>
  <c r="AM113" i="21"/>
  <c r="DW123" i="19"/>
  <c r="AN113" i="21"/>
  <c r="DX123" i="19"/>
  <c r="AO113" i="21"/>
  <c r="DY123" i="19"/>
  <c r="AP113" i="21"/>
  <c r="DZ123" i="19"/>
  <c r="AQ113" i="21"/>
  <c r="EA123" i="19"/>
  <c r="AR113" i="21"/>
  <c r="EB123" i="19"/>
  <c r="AS113" i="21"/>
  <c r="EC123" i="19"/>
  <c r="AT113" i="21"/>
  <c r="ED123" i="19"/>
  <c r="AU113" i="21"/>
  <c r="EE123" i="19"/>
  <c r="AV113" i="21"/>
  <c r="EF123" i="19"/>
  <c r="AW113" i="21"/>
  <c r="EG123" i="19"/>
  <c r="AX113" i="21"/>
  <c r="EH123" i="19"/>
  <c r="AY113" i="21"/>
  <c r="EI123" i="19"/>
  <c r="AZ113" i="21"/>
  <c r="EJ123" i="19"/>
  <c r="BA113" i="21"/>
  <c r="EK123" i="19"/>
  <c r="BB113" i="21"/>
  <c r="EL123" i="19"/>
  <c r="BC113" i="21"/>
  <c r="EM123" i="19"/>
  <c r="BD113" i="21"/>
  <c r="EN123" i="19"/>
  <c r="BE113" i="21"/>
  <c r="EO123" i="19"/>
  <c r="BF113" i="21"/>
  <c r="EP123" i="19"/>
  <c r="BG113" i="21"/>
  <c r="EQ123" i="19"/>
  <c r="BH113" i="21"/>
  <c r="ER123" i="19"/>
  <c r="BI113" i="21"/>
  <c r="BJ113" i="21"/>
  <c r="BK113" i="21"/>
  <c r="BL113" i="21"/>
  <c r="BM113" i="21"/>
  <c r="BN113" i="21"/>
  <c r="BO113" i="21"/>
  <c r="BP113" i="21"/>
  <c r="BQ113" i="21"/>
  <c r="BR113" i="21"/>
  <c r="BS113" i="21"/>
  <c r="BT113" i="21"/>
  <c r="U113" i="21"/>
  <c r="AK125" i="20"/>
  <c r="AM125" i="20"/>
  <c r="DE34" i="15"/>
  <c r="DE87" i="15"/>
  <c r="N114" i="21"/>
  <c r="O114" i="21"/>
  <c r="L114" i="21"/>
  <c r="Q114" i="21"/>
  <c r="W114" i="21"/>
  <c r="DF34" i="15"/>
  <c r="DF87" i="15"/>
  <c r="X114" i="21"/>
  <c r="DG34" i="15"/>
  <c r="DG87" i="15"/>
  <c r="Y114" i="21"/>
  <c r="DH34" i="15"/>
  <c r="DH87" i="15"/>
  <c r="Z114" i="21"/>
  <c r="DI34" i="15"/>
  <c r="DI87" i="15"/>
  <c r="AA114" i="21"/>
  <c r="DJ34" i="15"/>
  <c r="DJ87" i="15"/>
  <c r="AB114" i="21"/>
  <c r="DK34" i="15"/>
  <c r="DK87" i="15"/>
  <c r="AC114" i="21"/>
  <c r="DL34" i="15"/>
  <c r="DL87" i="15"/>
  <c r="AD114" i="21"/>
  <c r="DM34" i="15"/>
  <c r="DM87" i="15"/>
  <c r="AE114" i="21"/>
  <c r="DN34" i="15"/>
  <c r="DN87" i="15"/>
  <c r="AF114" i="21"/>
  <c r="DO34" i="15"/>
  <c r="DO87" i="15"/>
  <c r="AG114" i="21"/>
  <c r="DP34" i="15"/>
  <c r="DP87" i="15"/>
  <c r="AH114" i="21"/>
  <c r="DQ34" i="15"/>
  <c r="DQ87" i="15"/>
  <c r="AI114" i="21"/>
  <c r="DR34" i="15"/>
  <c r="DR87" i="15"/>
  <c r="AJ114" i="21"/>
  <c r="DS34" i="15"/>
  <c r="DS87" i="15"/>
  <c r="AK114" i="21"/>
  <c r="DT34" i="15"/>
  <c r="DT87" i="15"/>
  <c r="AL114" i="21"/>
  <c r="DU34" i="15"/>
  <c r="DU87" i="15"/>
  <c r="AM114" i="21"/>
  <c r="DV34" i="15"/>
  <c r="DV87" i="15"/>
  <c r="AN114" i="21"/>
  <c r="DW34" i="15"/>
  <c r="DW87" i="15"/>
  <c r="AO114" i="21"/>
  <c r="DX34" i="15"/>
  <c r="DX87" i="15"/>
  <c r="AP114" i="21"/>
  <c r="AQ114" i="21"/>
  <c r="AR114" i="21"/>
  <c r="AS114" i="21"/>
  <c r="AT114" i="21"/>
  <c r="AU114" i="21"/>
  <c r="AV114" i="21"/>
  <c r="AW114" i="21"/>
  <c r="AX114" i="21"/>
  <c r="AY114" i="21"/>
  <c r="AZ114" i="21"/>
  <c r="BA114" i="21"/>
  <c r="BB114" i="21"/>
  <c r="BC114" i="21"/>
  <c r="BD114" i="21"/>
  <c r="BE114" i="21"/>
  <c r="BF114" i="21"/>
  <c r="BG114" i="21"/>
  <c r="BH114" i="21"/>
  <c r="BI114" i="21"/>
  <c r="BJ114" i="21"/>
  <c r="BK114" i="21"/>
  <c r="BL114" i="21"/>
  <c r="BM114" i="21"/>
  <c r="BN114" i="21"/>
  <c r="BO114" i="21"/>
  <c r="BP114" i="21"/>
  <c r="BQ114" i="21"/>
  <c r="BR114" i="21"/>
  <c r="BS114" i="21"/>
  <c r="BT114" i="21"/>
  <c r="U114" i="21"/>
  <c r="AK126" i="20"/>
  <c r="AM126" i="20"/>
  <c r="N115" i="21"/>
  <c r="O115" i="21"/>
  <c r="L115" i="21"/>
  <c r="R115" i="21"/>
  <c r="Q115" i="21"/>
  <c r="W115" i="21"/>
  <c r="X115" i="21"/>
  <c r="Y115" i="21"/>
  <c r="Z115" i="21"/>
  <c r="AA115" i="21"/>
  <c r="AB115" i="21"/>
  <c r="AC115" i="21"/>
  <c r="AD115" i="21"/>
  <c r="AE115" i="21"/>
  <c r="AF115" i="21"/>
  <c r="AG115" i="21"/>
  <c r="AH115" i="21"/>
  <c r="AI115" i="21"/>
  <c r="AJ115" i="21"/>
  <c r="AK115" i="21"/>
  <c r="AL115" i="21"/>
  <c r="AM115" i="21"/>
  <c r="AN115" i="21"/>
  <c r="AO115" i="21"/>
  <c r="AP115" i="21"/>
  <c r="AQ115" i="21"/>
  <c r="AR115" i="21"/>
  <c r="AS115" i="21"/>
  <c r="AT115" i="21"/>
  <c r="AU115" i="21"/>
  <c r="AV115" i="21"/>
  <c r="AW115" i="21"/>
  <c r="AX115" i="21"/>
  <c r="AY115" i="21"/>
  <c r="AZ115" i="21"/>
  <c r="BA115" i="21"/>
  <c r="BB115" i="21"/>
  <c r="BC115" i="21"/>
  <c r="BD115" i="21"/>
  <c r="BE115" i="21"/>
  <c r="BF115" i="21"/>
  <c r="BG115" i="21"/>
  <c r="BH115" i="21"/>
  <c r="BI115" i="21"/>
  <c r="BJ115" i="21"/>
  <c r="BK115" i="21"/>
  <c r="BL115" i="21"/>
  <c r="BM115" i="21"/>
  <c r="BN115" i="21"/>
  <c r="BO115" i="21"/>
  <c r="BP115" i="21"/>
  <c r="BQ115" i="21"/>
  <c r="BR115" i="21"/>
  <c r="BS115" i="21"/>
  <c r="BT115" i="21"/>
  <c r="U115" i="21"/>
  <c r="AK127" i="20"/>
  <c r="AM127" i="20"/>
  <c r="N116" i="21"/>
  <c r="O116" i="21"/>
  <c r="L116" i="21"/>
  <c r="R116" i="21"/>
  <c r="W116" i="21"/>
  <c r="X116" i="21"/>
  <c r="Y116" i="21"/>
  <c r="Z116" i="21"/>
  <c r="AA116" i="21"/>
  <c r="AB116" i="21"/>
  <c r="AC116" i="21"/>
  <c r="AD116" i="21"/>
  <c r="AE116" i="21"/>
  <c r="AF116" i="21"/>
  <c r="AG116" i="21"/>
  <c r="AH116" i="21"/>
  <c r="AI116" i="21"/>
  <c r="AJ116" i="21"/>
  <c r="AK116" i="21"/>
  <c r="AL116" i="21"/>
  <c r="AM116" i="21"/>
  <c r="AN116" i="21"/>
  <c r="AO116" i="21"/>
  <c r="AP116" i="21"/>
  <c r="AQ116" i="21"/>
  <c r="AR116" i="21"/>
  <c r="AS116" i="21"/>
  <c r="AT116" i="21"/>
  <c r="AU116" i="21"/>
  <c r="AV116" i="21"/>
  <c r="AW116" i="21"/>
  <c r="AX116" i="21"/>
  <c r="AY116" i="21"/>
  <c r="AZ116" i="21"/>
  <c r="BA116" i="21"/>
  <c r="BB116" i="21"/>
  <c r="BC116" i="21"/>
  <c r="BD116" i="21"/>
  <c r="BE116" i="21"/>
  <c r="BF116" i="21"/>
  <c r="BG116" i="21"/>
  <c r="BH116" i="21"/>
  <c r="BI116" i="21"/>
  <c r="BJ116" i="21"/>
  <c r="BK116" i="21"/>
  <c r="BL116" i="21"/>
  <c r="BM116" i="21"/>
  <c r="BN116" i="21"/>
  <c r="BO116" i="21"/>
  <c r="BP116" i="21"/>
  <c r="BQ116" i="21"/>
  <c r="BR116" i="21"/>
  <c r="BS116" i="21"/>
  <c r="BT116" i="21"/>
  <c r="U116" i="21"/>
  <c r="AK128" i="20"/>
  <c r="AM128" i="20"/>
  <c r="N117" i="21"/>
  <c r="O117" i="21"/>
  <c r="L117" i="21"/>
  <c r="R117" i="21"/>
  <c r="Q117" i="21"/>
  <c r="W117" i="21"/>
  <c r="X117" i="21"/>
  <c r="Y117" i="21"/>
  <c r="Z117" i="21"/>
  <c r="AA117" i="21"/>
  <c r="AB117" i="21"/>
  <c r="AC117" i="21"/>
  <c r="AD117" i="21"/>
  <c r="AE117" i="21"/>
  <c r="AF117" i="21"/>
  <c r="AG117" i="21"/>
  <c r="AH117" i="21"/>
  <c r="AI117" i="21"/>
  <c r="AJ117" i="21"/>
  <c r="AK117" i="21"/>
  <c r="AL117" i="21"/>
  <c r="AM117" i="21"/>
  <c r="AN117" i="21"/>
  <c r="AO117" i="21"/>
  <c r="AP117" i="21"/>
  <c r="AQ117" i="21"/>
  <c r="AR117" i="21"/>
  <c r="AS117" i="21"/>
  <c r="AT117" i="21"/>
  <c r="AU117" i="21"/>
  <c r="AV117" i="21"/>
  <c r="AW117" i="21"/>
  <c r="AX117" i="21"/>
  <c r="AY117" i="21"/>
  <c r="AZ117" i="21"/>
  <c r="BA117" i="21"/>
  <c r="BB117" i="21"/>
  <c r="BC117" i="21"/>
  <c r="BD117" i="21"/>
  <c r="BE117" i="21"/>
  <c r="BF117" i="21"/>
  <c r="BG117" i="21"/>
  <c r="BH117" i="21"/>
  <c r="BI117" i="21"/>
  <c r="BJ117" i="21"/>
  <c r="BK117" i="21"/>
  <c r="BL117" i="21"/>
  <c r="BM117" i="21"/>
  <c r="BN117" i="21"/>
  <c r="BO117" i="21"/>
  <c r="BP117" i="21"/>
  <c r="BQ117" i="21"/>
  <c r="BR117" i="21"/>
  <c r="BS117" i="21"/>
  <c r="BT117" i="21"/>
  <c r="U117" i="21"/>
  <c r="AK129" i="20"/>
  <c r="AM129" i="20"/>
  <c r="N118" i="21"/>
  <c r="O118" i="21"/>
  <c r="L118" i="21"/>
  <c r="R118" i="21"/>
  <c r="Q118" i="21"/>
  <c r="W118" i="21"/>
  <c r="X118" i="21"/>
  <c r="Y118" i="21"/>
  <c r="Z118" i="21"/>
  <c r="AA118" i="21"/>
  <c r="AB118" i="21"/>
  <c r="AC118" i="21"/>
  <c r="AD118" i="21"/>
  <c r="AE118" i="21"/>
  <c r="AF118" i="21"/>
  <c r="AG118" i="21"/>
  <c r="AH118" i="21"/>
  <c r="AI118" i="21"/>
  <c r="AJ118" i="21"/>
  <c r="AK118" i="21"/>
  <c r="AL118" i="21"/>
  <c r="AM118" i="21"/>
  <c r="AN118" i="21"/>
  <c r="AO118" i="21"/>
  <c r="AP118" i="21"/>
  <c r="AQ118" i="21"/>
  <c r="AR118" i="21"/>
  <c r="AS118" i="21"/>
  <c r="AT118" i="21"/>
  <c r="AU118" i="21"/>
  <c r="AV118" i="21"/>
  <c r="AW118" i="21"/>
  <c r="AX118" i="21"/>
  <c r="AY118" i="21"/>
  <c r="AZ118" i="21"/>
  <c r="BA118" i="21"/>
  <c r="BB118" i="21"/>
  <c r="BC118" i="21"/>
  <c r="BD118" i="21"/>
  <c r="BE118" i="21"/>
  <c r="BF118" i="21"/>
  <c r="BG118" i="21"/>
  <c r="BH118" i="21"/>
  <c r="BI118" i="21"/>
  <c r="BJ118" i="21"/>
  <c r="BK118" i="21"/>
  <c r="BL118" i="21"/>
  <c r="BM118" i="21"/>
  <c r="BN118" i="21"/>
  <c r="BO118" i="21"/>
  <c r="BP118" i="21"/>
  <c r="BQ118" i="21"/>
  <c r="BR118" i="21"/>
  <c r="BS118" i="21"/>
  <c r="BT118" i="21"/>
  <c r="U118" i="21"/>
  <c r="AK130" i="20"/>
  <c r="AM130" i="20"/>
  <c r="N119" i="21"/>
  <c r="O119" i="21"/>
  <c r="L119" i="21"/>
  <c r="R119" i="21"/>
  <c r="Q119" i="21"/>
  <c r="W119" i="21"/>
  <c r="X119" i="21"/>
  <c r="Y119" i="21"/>
  <c r="Z119" i="21"/>
  <c r="AA119" i="21"/>
  <c r="AB119" i="21"/>
  <c r="AC119" i="21"/>
  <c r="AD119" i="21"/>
  <c r="AE119" i="21"/>
  <c r="AF119" i="21"/>
  <c r="AG119" i="21"/>
  <c r="AH119" i="21"/>
  <c r="AI119" i="21"/>
  <c r="AJ119" i="21"/>
  <c r="AK119" i="21"/>
  <c r="AL119" i="21"/>
  <c r="AM119" i="21"/>
  <c r="AN119" i="21"/>
  <c r="AO119" i="21"/>
  <c r="AP119" i="21"/>
  <c r="AQ119" i="21"/>
  <c r="AR119" i="21"/>
  <c r="AS119" i="21"/>
  <c r="AT119" i="21"/>
  <c r="AU119" i="21"/>
  <c r="AV119" i="21"/>
  <c r="AW119" i="21"/>
  <c r="AX119" i="21"/>
  <c r="AY119" i="21"/>
  <c r="AZ119" i="21"/>
  <c r="BA119" i="21"/>
  <c r="BB119" i="21"/>
  <c r="BC119" i="21"/>
  <c r="BD119" i="21"/>
  <c r="BE119" i="21"/>
  <c r="BF119" i="21"/>
  <c r="BG119" i="21"/>
  <c r="BH119" i="21"/>
  <c r="BI119" i="21"/>
  <c r="BJ119" i="21"/>
  <c r="BK119" i="21"/>
  <c r="BL119" i="21"/>
  <c r="BM119" i="21"/>
  <c r="BN119" i="21"/>
  <c r="BO119" i="21"/>
  <c r="BP119" i="21"/>
  <c r="BQ119" i="21"/>
  <c r="BR119" i="21"/>
  <c r="BS119" i="21"/>
  <c r="BT119" i="21"/>
  <c r="U119" i="21"/>
  <c r="AK131" i="20"/>
  <c r="AM131" i="20"/>
  <c r="DE14" i="15"/>
  <c r="DE67" i="15"/>
  <c r="N120" i="21"/>
  <c r="O120" i="21"/>
  <c r="L120" i="21"/>
  <c r="Q120" i="21"/>
  <c r="W120" i="21"/>
  <c r="DF14" i="15"/>
  <c r="DF67" i="15"/>
  <c r="X120" i="21"/>
  <c r="DG14" i="15"/>
  <c r="DG67" i="15"/>
  <c r="Y120" i="21"/>
  <c r="DH14" i="15"/>
  <c r="DH67" i="15"/>
  <c r="Z120" i="21"/>
  <c r="DI14" i="15"/>
  <c r="DI67" i="15"/>
  <c r="AA120" i="21"/>
  <c r="DJ14" i="15"/>
  <c r="DJ67" i="15"/>
  <c r="AB120" i="21"/>
  <c r="DK14" i="15"/>
  <c r="DK67" i="15"/>
  <c r="AC120" i="21"/>
  <c r="DL14" i="15"/>
  <c r="DL67" i="15"/>
  <c r="AD120" i="21"/>
  <c r="DM14" i="15"/>
  <c r="DM67" i="15"/>
  <c r="AE120" i="21"/>
  <c r="DN14" i="15"/>
  <c r="DN67" i="15"/>
  <c r="AF120" i="21"/>
  <c r="DO14" i="15"/>
  <c r="DO67" i="15"/>
  <c r="AG120" i="21"/>
  <c r="DP14" i="15"/>
  <c r="DP67" i="15"/>
  <c r="AH120" i="21"/>
  <c r="DQ14" i="15"/>
  <c r="DQ67" i="15"/>
  <c r="AI120" i="21"/>
  <c r="DR14" i="15"/>
  <c r="DR67" i="15"/>
  <c r="AJ120" i="21"/>
  <c r="DS14" i="15"/>
  <c r="DS67" i="15"/>
  <c r="AK120" i="21"/>
  <c r="DT14" i="15"/>
  <c r="DT67" i="15"/>
  <c r="AL120" i="21"/>
  <c r="DU14" i="15"/>
  <c r="DU67" i="15"/>
  <c r="AM120" i="21"/>
  <c r="DV14" i="15"/>
  <c r="DV67" i="15"/>
  <c r="AN120" i="21"/>
  <c r="DW14" i="15"/>
  <c r="DW67" i="15"/>
  <c r="AO120" i="21"/>
  <c r="DX14" i="15"/>
  <c r="DX67" i="15"/>
  <c r="AP120" i="21"/>
  <c r="DY14" i="15"/>
  <c r="DY67" i="15"/>
  <c r="AQ120" i="21"/>
  <c r="DZ14" i="15"/>
  <c r="DZ67" i="15"/>
  <c r="AR120" i="21"/>
  <c r="EA14" i="15"/>
  <c r="EA67" i="15"/>
  <c r="AS120" i="21"/>
  <c r="EB14" i="15"/>
  <c r="EB67" i="15"/>
  <c r="AT120" i="21"/>
  <c r="EC14" i="15"/>
  <c r="EC67" i="15"/>
  <c r="AU120" i="21"/>
  <c r="ED14" i="15"/>
  <c r="ED67" i="15"/>
  <c r="AV120" i="21"/>
  <c r="EE14" i="15"/>
  <c r="EE67" i="15"/>
  <c r="AW120" i="21"/>
  <c r="EF14" i="15"/>
  <c r="EF67" i="15"/>
  <c r="AX120" i="21"/>
  <c r="EG14" i="15"/>
  <c r="EG67" i="15"/>
  <c r="AY120" i="21"/>
  <c r="EH14" i="15"/>
  <c r="EH67" i="15"/>
  <c r="AZ120" i="21"/>
  <c r="EI14" i="15"/>
  <c r="EI67" i="15"/>
  <c r="BA120" i="21"/>
  <c r="EJ14" i="15"/>
  <c r="EJ67" i="15"/>
  <c r="BB120" i="21"/>
  <c r="EK14" i="15"/>
  <c r="EK67" i="15"/>
  <c r="BC120" i="21"/>
  <c r="EL14" i="15"/>
  <c r="EL67" i="15"/>
  <c r="BD120" i="21"/>
  <c r="EM14" i="15"/>
  <c r="EM67" i="15"/>
  <c r="BE120" i="21"/>
  <c r="EN14" i="15"/>
  <c r="EN67" i="15"/>
  <c r="BF120" i="21"/>
  <c r="EO14" i="15"/>
  <c r="EO67" i="15"/>
  <c r="BG120" i="21"/>
  <c r="EP14" i="15"/>
  <c r="EP67" i="15"/>
  <c r="BH120" i="21"/>
  <c r="EQ14" i="15"/>
  <c r="EQ67" i="15"/>
  <c r="BI120" i="21"/>
  <c r="ER14" i="15"/>
  <c r="ER67" i="15"/>
  <c r="BJ120" i="21"/>
  <c r="BK120" i="21"/>
  <c r="BL120" i="21"/>
  <c r="BM120" i="21"/>
  <c r="BN120" i="21"/>
  <c r="BO120" i="21"/>
  <c r="BP120" i="21"/>
  <c r="BQ120" i="21"/>
  <c r="BR120" i="21"/>
  <c r="BS120" i="21"/>
  <c r="BT120" i="21"/>
  <c r="U120" i="21"/>
  <c r="AK132" i="20"/>
  <c r="AM132" i="20"/>
  <c r="AK19" i="20"/>
  <c r="AM19" i="20"/>
  <c r="AK23" i="20"/>
  <c r="AM23" i="20"/>
  <c r="AK26" i="20"/>
  <c r="AM26" i="20"/>
  <c r="AK48" i="20"/>
  <c r="AM48" i="20"/>
  <c r="AK71" i="20"/>
  <c r="AM71" i="20"/>
  <c r="AK117" i="20"/>
  <c r="AM117" i="20"/>
  <c r="AM134" i="20"/>
  <c r="AA16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40" i="20"/>
  <c r="V41" i="20"/>
  <c r="V42" i="20"/>
  <c r="V43" i="20"/>
  <c r="V44" i="20"/>
  <c r="V45" i="20"/>
  <c r="V46" i="20"/>
  <c r="V47" i="20"/>
  <c r="V48" i="20"/>
  <c r="V49" i="20"/>
  <c r="V50" i="20"/>
  <c r="V51" i="20"/>
  <c r="V52" i="20"/>
  <c r="V53" i="20"/>
  <c r="V54" i="20"/>
  <c r="V55" i="20"/>
  <c r="V56" i="20"/>
  <c r="V57" i="20"/>
  <c r="V58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71" i="20"/>
  <c r="V72" i="20"/>
  <c r="V73" i="20"/>
  <c r="V74" i="20"/>
  <c r="V75" i="20"/>
  <c r="V76" i="20"/>
  <c r="V77" i="20"/>
  <c r="V78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94" i="20"/>
  <c r="V95" i="20"/>
  <c r="V96" i="20"/>
  <c r="V97" i="20"/>
  <c r="V98" i="20"/>
  <c r="V99" i="20"/>
  <c r="V100" i="20"/>
  <c r="V101" i="20"/>
  <c r="V102" i="20"/>
  <c r="V103" i="20"/>
  <c r="V104" i="20"/>
  <c r="V105" i="20"/>
  <c r="V106" i="20"/>
  <c r="V107" i="20"/>
  <c r="V108" i="20"/>
  <c r="V109" i="20"/>
  <c r="V110" i="20"/>
  <c r="V111" i="20"/>
  <c r="V112" i="20"/>
  <c r="V113" i="20"/>
  <c r="V114" i="20"/>
  <c r="V115" i="20"/>
  <c r="V116" i="20"/>
  <c r="V117" i="20"/>
  <c r="V118" i="20"/>
  <c r="V119" i="20"/>
  <c r="V120" i="20"/>
  <c r="V121" i="20"/>
  <c r="V122" i="20"/>
  <c r="V123" i="20"/>
  <c r="V124" i="20"/>
  <c r="V125" i="20"/>
  <c r="V126" i="20"/>
  <c r="V127" i="20"/>
  <c r="V128" i="20"/>
  <c r="V129" i="20"/>
  <c r="V130" i="20"/>
  <c r="V131" i="20"/>
  <c r="V132" i="20"/>
  <c r="V134" i="20"/>
  <c r="F16" i="20"/>
  <c r="EC123" i="18"/>
  <c r="EF70" i="18"/>
  <c r="EG70" i="18"/>
  <c r="EF71" i="18"/>
  <c r="EG71" i="18"/>
  <c r="EF73" i="18"/>
  <c r="EG73" i="18"/>
  <c r="EF79" i="18"/>
  <c r="EG79" i="18"/>
  <c r="EF114" i="18"/>
  <c r="EG114" i="18"/>
  <c r="EF116" i="18"/>
  <c r="EG116" i="18"/>
  <c r="EF120" i="18"/>
  <c r="EG120" i="18"/>
  <c r="EF72" i="18"/>
  <c r="EG72" i="18"/>
  <c r="EF74" i="18"/>
  <c r="EG74" i="18"/>
  <c r="EF75" i="18"/>
  <c r="EG75" i="18"/>
  <c r="EF76" i="18"/>
  <c r="EG76" i="18"/>
  <c r="EF77" i="18"/>
  <c r="EG77" i="18"/>
  <c r="EF78" i="18"/>
  <c r="EG78" i="18"/>
  <c r="EF80" i="18"/>
  <c r="EG80" i="18"/>
  <c r="EF81" i="18"/>
  <c r="EG81" i="18"/>
  <c r="EF82" i="18"/>
  <c r="EG82" i="18"/>
  <c r="EF83" i="18"/>
  <c r="EG83" i="18"/>
  <c r="EF84" i="18"/>
  <c r="EG84" i="18"/>
  <c r="EF85" i="18"/>
  <c r="EG85" i="18"/>
  <c r="EF86" i="18"/>
  <c r="EG86" i="18"/>
  <c r="EF87" i="18"/>
  <c r="EG87" i="18"/>
  <c r="EF88" i="18"/>
  <c r="EG88" i="18"/>
  <c r="EF89" i="18"/>
  <c r="EG89" i="18"/>
  <c r="EF90" i="18"/>
  <c r="EG90" i="18"/>
  <c r="EF91" i="18"/>
  <c r="EG91" i="18"/>
  <c r="EF92" i="18"/>
  <c r="EG92" i="18"/>
  <c r="EF93" i="18"/>
  <c r="EG93" i="18"/>
  <c r="EF94" i="18"/>
  <c r="EG94" i="18"/>
  <c r="EF95" i="18"/>
  <c r="EG95" i="18"/>
  <c r="EF96" i="18"/>
  <c r="EG96" i="18"/>
  <c r="EF97" i="18"/>
  <c r="EG97" i="18"/>
  <c r="EF98" i="18"/>
  <c r="EG98" i="18"/>
  <c r="EF99" i="18"/>
  <c r="EG99" i="18"/>
  <c r="EF100" i="18"/>
  <c r="EG100" i="18"/>
  <c r="EF101" i="18"/>
  <c r="EG101" i="18"/>
  <c r="EF102" i="18"/>
  <c r="EG102" i="18"/>
  <c r="EF103" i="18"/>
  <c r="EG103" i="18"/>
  <c r="EF104" i="18"/>
  <c r="EG104" i="18"/>
  <c r="EF105" i="18"/>
  <c r="EG105" i="18"/>
  <c r="EF106" i="18"/>
  <c r="EG106" i="18"/>
  <c r="EF107" i="18"/>
  <c r="EG107" i="18"/>
  <c r="EF108" i="18"/>
  <c r="EG108" i="18"/>
  <c r="EF109" i="18"/>
  <c r="EG109" i="18"/>
  <c r="EF110" i="18"/>
  <c r="EG110" i="18"/>
  <c r="EF111" i="18"/>
  <c r="EG111" i="18"/>
  <c r="EF112" i="18"/>
  <c r="EG112" i="18"/>
  <c r="EF113" i="18"/>
  <c r="EG113" i="18"/>
  <c r="EF115" i="18"/>
  <c r="EG115" i="18"/>
  <c r="EF117" i="18"/>
  <c r="EG117" i="18"/>
  <c r="EF118" i="18"/>
  <c r="EG118" i="18"/>
  <c r="EF119" i="18"/>
  <c r="EG119" i="18"/>
  <c r="EG122" i="18"/>
  <c r="EE6" i="18"/>
  <c r="EE7" i="18"/>
  <c r="EE8" i="18"/>
  <c r="EE9" i="18"/>
  <c r="EE10" i="18"/>
  <c r="EE11" i="18"/>
  <c r="EE12" i="18"/>
  <c r="EE13" i="18"/>
  <c r="EE14" i="18"/>
  <c r="EE15" i="18"/>
  <c r="EE16" i="18"/>
  <c r="EE17" i="18"/>
  <c r="EE18" i="18"/>
  <c r="EE19" i="18"/>
  <c r="EE20" i="18"/>
  <c r="EE21" i="18"/>
  <c r="EE22" i="18"/>
  <c r="EE23" i="18"/>
  <c r="EE24" i="18"/>
  <c r="EE25" i="18"/>
  <c r="EE26" i="18"/>
  <c r="EE28" i="18"/>
  <c r="EE29" i="18"/>
  <c r="EE30" i="18"/>
  <c r="EE31" i="18"/>
  <c r="EE32" i="18"/>
  <c r="EE33" i="18"/>
  <c r="EE34" i="18"/>
  <c r="EE35" i="18"/>
  <c r="EE36" i="18"/>
  <c r="EE37" i="18"/>
  <c r="EE38" i="18"/>
  <c r="EE39" i="18"/>
  <c r="EE40" i="18"/>
  <c r="EE41" i="18"/>
  <c r="EE42" i="18"/>
  <c r="EE43" i="18"/>
  <c r="EE44" i="18"/>
  <c r="EE45" i="18"/>
  <c r="EE46" i="18"/>
  <c r="EE47" i="18"/>
  <c r="EE48" i="18"/>
  <c r="EE49" i="18"/>
  <c r="EE50" i="18"/>
  <c r="EE51" i="18"/>
  <c r="EE52" i="18"/>
  <c r="EE53" i="18"/>
  <c r="EE54" i="18"/>
  <c r="EE55" i="18"/>
  <c r="EE56" i="18"/>
  <c r="EE57" i="18"/>
  <c r="EE58" i="18"/>
  <c r="EE59" i="18"/>
  <c r="EE60" i="18"/>
  <c r="EE61" i="18"/>
  <c r="EE62" i="18"/>
  <c r="EE63" i="18"/>
  <c r="EE64" i="18"/>
  <c r="EE65" i="18"/>
  <c r="EE66" i="18"/>
  <c r="EE72" i="18"/>
  <c r="EE74" i="18"/>
  <c r="EE75" i="18"/>
  <c r="EE76" i="18"/>
  <c r="EE77" i="18"/>
  <c r="EE78" i="18"/>
  <c r="EE80" i="18"/>
  <c r="EE81" i="18"/>
  <c r="EE82" i="18"/>
  <c r="EE83" i="18"/>
  <c r="EE84" i="18"/>
  <c r="EE85" i="18"/>
  <c r="EE86" i="18"/>
  <c r="EE87" i="18"/>
  <c r="EE88" i="18"/>
  <c r="EE89" i="18"/>
  <c r="EE90" i="18"/>
  <c r="EE91" i="18"/>
  <c r="EE92" i="18"/>
  <c r="EE93" i="18"/>
  <c r="EE94" i="18"/>
  <c r="EE95" i="18"/>
  <c r="EE96" i="18"/>
  <c r="EE97" i="18"/>
  <c r="EE98" i="18"/>
  <c r="EE99" i="18"/>
  <c r="EE100" i="18"/>
  <c r="EE101" i="18"/>
  <c r="EE102" i="18"/>
  <c r="EE103" i="18"/>
  <c r="EE104" i="18"/>
  <c r="EE106" i="18"/>
  <c r="EE107" i="18"/>
  <c r="EE108" i="18"/>
  <c r="EE109" i="18"/>
  <c r="EE110" i="18"/>
  <c r="EE111" i="18"/>
  <c r="EE112" i="18"/>
  <c r="EE113" i="18"/>
  <c r="EE115" i="18"/>
  <c r="EE117" i="18"/>
  <c r="EE118" i="18"/>
  <c r="EE119" i="18"/>
  <c r="EE70" i="18"/>
  <c r="EE71" i="18"/>
  <c r="EE73" i="18"/>
  <c r="EE79" i="18"/>
  <c r="EE105" i="18"/>
  <c r="EE114" i="18"/>
  <c r="EE116" i="18"/>
  <c r="EE120" i="18"/>
  <c r="EE27" i="18"/>
  <c r="EE122" i="18"/>
  <c r="J77" i="16"/>
  <c r="I78" i="16"/>
  <c r="I66" i="16"/>
  <c r="C3" i="6"/>
  <c r="C3" i="9"/>
  <c r="B3" i="6"/>
  <c r="B3" i="9"/>
  <c r="D3" i="6"/>
  <c r="D3" i="9"/>
  <c r="E3" i="6"/>
  <c r="E3" i="9"/>
  <c r="F3" i="6"/>
  <c r="F3" i="9"/>
  <c r="G3" i="6"/>
  <c r="G3" i="9"/>
  <c r="H3" i="6"/>
  <c r="H3" i="9"/>
  <c r="I3" i="6"/>
  <c r="I3" i="9"/>
  <c r="J3" i="6"/>
  <c r="J3" i="9"/>
  <c r="K3" i="6"/>
  <c r="K3" i="9"/>
  <c r="L3" i="6"/>
  <c r="L3" i="9"/>
  <c r="M3" i="6"/>
  <c r="M3" i="9"/>
  <c r="N3" i="6"/>
  <c r="N3" i="9"/>
  <c r="O3" i="6"/>
  <c r="O3" i="9"/>
  <c r="P3" i="6"/>
  <c r="P3" i="9"/>
  <c r="Q3" i="6"/>
  <c r="Q3" i="9"/>
  <c r="R3" i="6"/>
  <c r="R3" i="9"/>
  <c r="S3" i="6"/>
  <c r="S3" i="9"/>
  <c r="T3" i="6"/>
  <c r="T3" i="9"/>
  <c r="U3" i="6"/>
  <c r="U3" i="9"/>
  <c r="V3" i="6"/>
  <c r="V3" i="9"/>
  <c r="W3" i="6"/>
  <c r="W3" i="9"/>
  <c r="X3" i="6"/>
  <c r="X3" i="9"/>
  <c r="Y3" i="6"/>
  <c r="Y3" i="9"/>
  <c r="Z3" i="6"/>
  <c r="Z3" i="9"/>
  <c r="AA3" i="6"/>
  <c r="AA3" i="9"/>
  <c r="AB3" i="6"/>
  <c r="AB3" i="9"/>
  <c r="AC3" i="6"/>
  <c r="AC3" i="9"/>
  <c r="AD3" i="6"/>
  <c r="AD3" i="9"/>
  <c r="AE3" i="6"/>
  <c r="AE3" i="9"/>
  <c r="AF3" i="6"/>
  <c r="AF3" i="9"/>
  <c r="AG3" i="6"/>
  <c r="AG3" i="9"/>
  <c r="AH3" i="6"/>
  <c r="AH3" i="9"/>
  <c r="AI3" i="6"/>
  <c r="AI3" i="9"/>
  <c r="AJ3" i="6"/>
  <c r="AJ3" i="9"/>
  <c r="AK3" i="6"/>
  <c r="AK3" i="9"/>
  <c r="AL3" i="6"/>
  <c r="AL3" i="9"/>
  <c r="AM3" i="6"/>
  <c r="AM3" i="9"/>
  <c r="AN3" i="6"/>
  <c r="AN3" i="9"/>
  <c r="AO3" i="6"/>
  <c r="AO3" i="9"/>
  <c r="AP3" i="6"/>
  <c r="AP3" i="9"/>
  <c r="AQ3" i="6"/>
  <c r="AQ3" i="9"/>
  <c r="AR3" i="6"/>
  <c r="AR3" i="9"/>
  <c r="AS3" i="6"/>
  <c r="AS3" i="9"/>
  <c r="AT3" i="6"/>
  <c r="AT3" i="9"/>
  <c r="AU3" i="6"/>
  <c r="AU3" i="9"/>
  <c r="AV3" i="6"/>
  <c r="AV3" i="9"/>
  <c r="AW3" i="6"/>
  <c r="AW3" i="9"/>
  <c r="AX3" i="6"/>
  <c r="AX3" i="9"/>
  <c r="AY3" i="6"/>
  <c r="AY3" i="9"/>
  <c r="AZ3" i="6"/>
  <c r="AZ3" i="9"/>
  <c r="BA3" i="6"/>
  <c r="BA3" i="9"/>
  <c r="BB3" i="6"/>
  <c r="BB3" i="9"/>
  <c r="BC3" i="6"/>
  <c r="BC3" i="9"/>
  <c r="BD3" i="6"/>
  <c r="BD3" i="9"/>
  <c r="BE3" i="6"/>
  <c r="BE3" i="9"/>
  <c r="BF3" i="6"/>
  <c r="BF3" i="9"/>
  <c r="BG3" i="6"/>
  <c r="BG3" i="9"/>
  <c r="BH3" i="6"/>
  <c r="BH3" i="9"/>
  <c r="BI3" i="6"/>
  <c r="BI3" i="9"/>
  <c r="BJ3" i="6"/>
  <c r="BJ3" i="9"/>
  <c r="BK3" i="6"/>
  <c r="BK3" i="9"/>
  <c r="BL3" i="6"/>
  <c r="BL3" i="9"/>
  <c r="BM3" i="6"/>
  <c r="BM3" i="9"/>
  <c r="BN3" i="6"/>
  <c r="BN3" i="9"/>
  <c r="BO3" i="6"/>
  <c r="BO3" i="9"/>
  <c r="BP3" i="6"/>
  <c r="BP3" i="9"/>
  <c r="BQ3" i="6"/>
  <c r="BQ3" i="9"/>
  <c r="BR3" i="6"/>
  <c r="BR3" i="9"/>
  <c r="BS3" i="6"/>
  <c r="BS3" i="9"/>
  <c r="BT3" i="6"/>
  <c r="BT3" i="9"/>
  <c r="BU3" i="6"/>
  <c r="BU3" i="9"/>
  <c r="BV3" i="6"/>
  <c r="BV3" i="9"/>
  <c r="BW3" i="6"/>
  <c r="BW3" i="9"/>
  <c r="BX3" i="6"/>
  <c r="BX3" i="9"/>
  <c r="BY3" i="6"/>
  <c r="BY3" i="9"/>
  <c r="BZ3" i="6"/>
  <c r="BZ3" i="9"/>
  <c r="CA3" i="6"/>
  <c r="CA3" i="9"/>
  <c r="CB3" i="6"/>
  <c r="CB3" i="9"/>
  <c r="CC3" i="6"/>
  <c r="CC3" i="9"/>
  <c r="CD3" i="6"/>
  <c r="CD3" i="9"/>
  <c r="CE3" i="6"/>
  <c r="CE3" i="9"/>
  <c r="CF3" i="6"/>
  <c r="CF3" i="9"/>
  <c r="CG3" i="6"/>
  <c r="CG3" i="9"/>
  <c r="CH3" i="6"/>
  <c r="CH3" i="9"/>
  <c r="CI3" i="6"/>
  <c r="CI3" i="9"/>
  <c r="CJ3" i="6"/>
  <c r="CJ3" i="9"/>
  <c r="CK3" i="6"/>
  <c r="CK3" i="9"/>
  <c r="CL3" i="6"/>
  <c r="CL3" i="9"/>
  <c r="CM3" i="6"/>
  <c r="CM3" i="9"/>
  <c r="CN3" i="6"/>
  <c r="CN3" i="9"/>
  <c r="C3" i="7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4" i="6"/>
  <c r="C4" i="9"/>
  <c r="B4" i="6"/>
  <c r="B4" i="9"/>
  <c r="D4" i="6"/>
  <c r="D4" i="9"/>
  <c r="E4" i="6"/>
  <c r="E4" i="9"/>
  <c r="F4" i="6"/>
  <c r="F4" i="9"/>
  <c r="G4" i="6"/>
  <c r="G4" i="9"/>
  <c r="H4" i="6"/>
  <c r="H4" i="9"/>
  <c r="I4" i="6"/>
  <c r="I4" i="9"/>
  <c r="J4" i="6"/>
  <c r="J4" i="9"/>
  <c r="K4" i="6"/>
  <c r="K4" i="9"/>
  <c r="L4" i="6"/>
  <c r="L4" i="9"/>
  <c r="M4" i="6"/>
  <c r="M4" i="9"/>
  <c r="N4" i="6"/>
  <c r="N4" i="9"/>
  <c r="O4" i="6"/>
  <c r="O4" i="9"/>
  <c r="P4" i="6"/>
  <c r="P4" i="9"/>
  <c r="Q4" i="6"/>
  <c r="Q4" i="9"/>
  <c r="R4" i="6"/>
  <c r="R4" i="9"/>
  <c r="S4" i="6"/>
  <c r="S4" i="9"/>
  <c r="T4" i="6"/>
  <c r="T4" i="9"/>
  <c r="U4" i="6"/>
  <c r="U4" i="9"/>
  <c r="V4" i="6"/>
  <c r="V4" i="9"/>
  <c r="W4" i="6"/>
  <c r="W4" i="9"/>
  <c r="X4" i="6"/>
  <c r="X4" i="9"/>
  <c r="Y4" i="6"/>
  <c r="Y4" i="9"/>
  <c r="Z4" i="6"/>
  <c r="Z4" i="9"/>
  <c r="AA4" i="6"/>
  <c r="AA4" i="9"/>
  <c r="AB4" i="6"/>
  <c r="AB4" i="9"/>
  <c r="AC4" i="6"/>
  <c r="AC4" i="9"/>
  <c r="AD4" i="6"/>
  <c r="AD4" i="9"/>
  <c r="AE4" i="6"/>
  <c r="AE4" i="9"/>
  <c r="AF4" i="6"/>
  <c r="AF4" i="9"/>
  <c r="AG4" i="6"/>
  <c r="AG4" i="9"/>
  <c r="AH4" i="6"/>
  <c r="AH4" i="9"/>
  <c r="AI4" i="6"/>
  <c r="AI4" i="9"/>
  <c r="AJ4" i="6"/>
  <c r="AJ4" i="9"/>
  <c r="AK4" i="6"/>
  <c r="AK4" i="9"/>
  <c r="AL4" i="6"/>
  <c r="AL4" i="9"/>
  <c r="AM4" i="6"/>
  <c r="AM4" i="9"/>
  <c r="AN4" i="6"/>
  <c r="AN4" i="9"/>
  <c r="AO4" i="6"/>
  <c r="AO4" i="9"/>
  <c r="AP4" i="6"/>
  <c r="AP4" i="9"/>
  <c r="AQ4" i="6"/>
  <c r="AQ4" i="9"/>
  <c r="AR4" i="6"/>
  <c r="AR4" i="9"/>
  <c r="AS4" i="6"/>
  <c r="AS4" i="9"/>
  <c r="AT4" i="6"/>
  <c r="AT4" i="9"/>
  <c r="AU4" i="6"/>
  <c r="AU4" i="9"/>
  <c r="AV4" i="6"/>
  <c r="AV4" i="9"/>
  <c r="AW4" i="6"/>
  <c r="AW4" i="9"/>
  <c r="AX4" i="6"/>
  <c r="AX4" i="9"/>
  <c r="AY4" i="6"/>
  <c r="AY4" i="9"/>
  <c r="AZ4" i="6"/>
  <c r="AZ4" i="9"/>
  <c r="BA4" i="6"/>
  <c r="BA4" i="9"/>
  <c r="BB4" i="6"/>
  <c r="BB4" i="9"/>
  <c r="BC4" i="6"/>
  <c r="BC4" i="9"/>
  <c r="BD4" i="6"/>
  <c r="BD4" i="9"/>
  <c r="BE4" i="6"/>
  <c r="BE4" i="9"/>
  <c r="BF4" i="6"/>
  <c r="BF4" i="9"/>
  <c r="BG4" i="6"/>
  <c r="BG4" i="9"/>
  <c r="BH4" i="6"/>
  <c r="BH4" i="9"/>
  <c r="BI4" i="6"/>
  <c r="BI4" i="9"/>
  <c r="BJ4" i="6"/>
  <c r="BJ4" i="9"/>
  <c r="BK4" i="6"/>
  <c r="BK4" i="9"/>
  <c r="BL4" i="6"/>
  <c r="BL4" i="9"/>
  <c r="BM4" i="6"/>
  <c r="BM4" i="9"/>
  <c r="BN4" i="6"/>
  <c r="BN4" i="9"/>
  <c r="BO4" i="6"/>
  <c r="BO4" i="9"/>
  <c r="BP4" i="6"/>
  <c r="BP4" i="9"/>
  <c r="BQ4" i="6"/>
  <c r="BQ4" i="9"/>
  <c r="BR4" i="6"/>
  <c r="BR4" i="9"/>
  <c r="BS4" i="6"/>
  <c r="BS4" i="9"/>
  <c r="BT4" i="6"/>
  <c r="BT4" i="9"/>
  <c r="BU4" i="6"/>
  <c r="BU4" i="9"/>
  <c r="BV4" i="6"/>
  <c r="BV4" i="9"/>
  <c r="BW4" i="6"/>
  <c r="BW4" i="9"/>
  <c r="BX4" i="6"/>
  <c r="BX4" i="9"/>
  <c r="BY4" i="6"/>
  <c r="BY4" i="9"/>
  <c r="BZ4" i="6"/>
  <c r="BZ4" i="9"/>
  <c r="CA4" i="6"/>
  <c r="CA4" i="9"/>
  <c r="CB4" i="6"/>
  <c r="CB4" i="9"/>
  <c r="CC4" i="6"/>
  <c r="CC4" i="9"/>
  <c r="CD4" i="6"/>
  <c r="CD4" i="9"/>
  <c r="CE4" i="6"/>
  <c r="CE4" i="9"/>
  <c r="CF4" i="6"/>
  <c r="CF4" i="9"/>
  <c r="CG4" i="6"/>
  <c r="CG4" i="9"/>
  <c r="CH4" i="6"/>
  <c r="CH4" i="9"/>
  <c r="CI4" i="6"/>
  <c r="CI4" i="9"/>
  <c r="CJ4" i="6"/>
  <c r="CJ4" i="9"/>
  <c r="CK4" i="6"/>
  <c r="CK4" i="9"/>
  <c r="CL4" i="6"/>
  <c r="CL4" i="9"/>
  <c r="CM4" i="6"/>
  <c r="CM4" i="9"/>
  <c r="CN4" i="6"/>
  <c r="CN4" i="9"/>
  <c r="C4" i="7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5" i="6"/>
  <c r="C5" i="9"/>
  <c r="B5" i="6"/>
  <c r="B5" i="9"/>
  <c r="D5" i="6"/>
  <c r="D5" i="9"/>
  <c r="E5" i="6"/>
  <c r="E5" i="9"/>
  <c r="F5" i="6"/>
  <c r="F5" i="9"/>
  <c r="G5" i="6"/>
  <c r="G5" i="9"/>
  <c r="H5" i="6"/>
  <c r="H5" i="9"/>
  <c r="I5" i="6"/>
  <c r="I5" i="9"/>
  <c r="J5" i="6"/>
  <c r="J5" i="9"/>
  <c r="K5" i="6"/>
  <c r="K5" i="9"/>
  <c r="L5" i="6"/>
  <c r="L5" i="9"/>
  <c r="M5" i="6"/>
  <c r="M5" i="9"/>
  <c r="N5" i="6"/>
  <c r="N5" i="9"/>
  <c r="O5" i="6"/>
  <c r="O5" i="9"/>
  <c r="P5" i="6"/>
  <c r="P5" i="9"/>
  <c r="Q5" i="6"/>
  <c r="Q5" i="9"/>
  <c r="R5" i="6"/>
  <c r="R5" i="9"/>
  <c r="S5" i="6"/>
  <c r="S5" i="9"/>
  <c r="T5" i="6"/>
  <c r="T5" i="9"/>
  <c r="U5" i="6"/>
  <c r="U5" i="9"/>
  <c r="V5" i="6"/>
  <c r="V5" i="9"/>
  <c r="W5" i="6"/>
  <c r="W5" i="9"/>
  <c r="X5" i="6"/>
  <c r="X5" i="9"/>
  <c r="Y5" i="6"/>
  <c r="Y5" i="9"/>
  <c r="Z5" i="6"/>
  <c r="Z5" i="9"/>
  <c r="AA5" i="6"/>
  <c r="AA5" i="9"/>
  <c r="AB5" i="6"/>
  <c r="AB5" i="9"/>
  <c r="AC5" i="6"/>
  <c r="AC5" i="9"/>
  <c r="AD5" i="6"/>
  <c r="AD5" i="9"/>
  <c r="AE5" i="6"/>
  <c r="AE5" i="9"/>
  <c r="AF5" i="6"/>
  <c r="AF5" i="9"/>
  <c r="AG5" i="6"/>
  <c r="AG5" i="9"/>
  <c r="AH5" i="6"/>
  <c r="AH5" i="9"/>
  <c r="AI5" i="6"/>
  <c r="AI5" i="9"/>
  <c r="AJ5" i="6"/>
  <c r="AJ5" i="9"/>
  <c r="AK5" i="6"/>
  <c r="AK5" i="9"/>
  <c r="AL5" i="6"/>
  <c r="AL5" i="9"/>
  <c r="AM5" i="6"/>
  <c r="AM5" i="9"/>
  <c r="AN5" i="6"/>
  <c r="AN5" i="9"/>
  <c r="AO5" i="6"/>
  <c r="AO5" i="9"/>
  <c r="AP5" i="6"/>
  <c r="AP5" i="9"/>
  <c r="AQ5" i="6"/>
  <c r="AQ5" i="9"/>
  <c r="AR5" i="6"/>
  <c r="AR5" i="9"/>
  <c r="AS5" i="6"/>
  <c r="AS5" i="9"/>
  <c r="AT5" i="6"/>
  <c r="AT5" i="9"/>
  <c r="AU5" i="6"/>
  <c r="AU5" i="9"/>
  <c r="AV5" i="6"/>
  <c r="AV5" i="9"/>
  <c r="AW5" i="6"/>
  <c r="AW5" i="9"/>
  <c r="AX5" i="6"/>
  <c r="AX5" i="9"/>
  <c r="AY5" i="6"/>
  <c r="AY5" i="9"/>
  <c r="AZ5" i="6"/>
  <c r="AZ5" i="9"/>
  <c r="BA5" i="6"/>
  <c r="BA5" i="9"/>
  <c r="BB5" i="6"/>
  <c r="BB5" i="9"/>
  <c r="BC5" i="6"/>
  <c r="BC5" i="9"/>
  <c r="BD5" i="6"/>
  <c r="BD5" i="9"/>
  <c r="BE5" i="6"/>
  <c r="BE5" i="9"/>
  <c r="BF5" i="6"/>
  <c r="BF5" i="9"/>
  <c r="BG5" i="6"/>
  <c r="BG5" i="9"/>
  <c r="BH5" i="6"/>
  <c r="BH5" i="9"/>
  <c r="BI5" i="6"/>
  <c r="BI5" i="9"/>
  <c r="BJ5" i="6"/>
  <c r="BJ5" i="9"/>
  <c r="BK5" i="6"/>
  <c r="BK5" i="9"/>
  <c r="BL5" i="6"/>
  <c r="BL5" i="9"/>
  <c r="BM5" i="6"/>
  <c r="BM5" i="9"/>
  <c r="BN5" i="6"/>
  <c r="BN5" i="9"/>
  <c r="BO5" i="6"/>
  <c r="BO5" i="9"/>
  <c r="BP5" i="6"/>
  <c r="BP5" i="9"/>
  <c r="BQ5" i="6"/>
  <c r="BQ5" i="9"/>
  <c r="BR5" i="6"/>
  <c r="BR5" i="9"/>
  <c r="BS5" i="6"/>
  <c r="BS5" i="9"/>
  <c r="BT5" i="6"/>
  <c r="BT5" i="9"/>
  <c r="BU5" i="6"/>
  <c r="BU5" i="9"/>
  <c r="BV5" i="6"/>
  <c r="BV5" i="9"/>
  <c r="BW5" i="6"/>
  <c r="BW5" i="9"/>
  <c r="BX5" i="6"/>
  <c r="BX5" i="9"/>
  <c r="BY5" i="6"/>
  <c r="BY5" i="9"/>
  <c r="BZ5" i="6"/>
  <c r="BZ5" i="9"/>
  <c r="CA5" i="6"/>
  <c r="CA5" i="9"/>
  <c r="CB5" i="6"/>
  <c r="CB5" i="9"/>
  <c r="CC5" i="6"/>
  <c r="CC5" i="9"/>
  <c r="CD5" i="6"/>
  <c r="CD5" i="9"/>
  <c r="CE5" i="6"/>
  <c r="CE5" i="9"/>
  <c r="CF5" i="6"/>
  <c r="CF5" i="9"/>
  <c r="CG5" i="6"/>
  <c r="CG5" i="9"/>
  <c r="CH5" i="6"/>
  <c r="CH5" i="9"/>
  <c r="CI5" i="6"/>
  <c r="CI5" i="9"/>
  <c r="CJ5" i="6"/>
  <c r="CJ5" i="9"/>
  <c r="CK5" i="6"/>
  <c r="CK5" i="9"/>
  <c r="CL5" i="6"/>
  <c r="CL5" i="9"/>
  <c r="CM5" i="6"/>
  <c r="CM5" i="9"/>
  <c r="CN5" i="6"/>
  <c r="CN5" i="9"/>
  <c r="C5" i="7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6" i="6"/>
  <c r="C6" i="9"/>
  <c r="B6" i="6"/>
  <c r="B6" i="9"/>
  <c r="D6" i="6"/>
  <c r="D6" i="9"/>
  <c r="E6" i="6"/>
  <c r="E6" i="9"/>
  <c r="F6" i="6"/>
  <c r="F6" i="9"/>
  <c r="G6" i="6"/>
  <c r="G6" i="9"/>
  <c r="H6" i="6"/>
  <c r="H6" i="9"/>
  <c r="I6" i="6"/>
  <c r="I6" i="9"/>
  <c r="J6" i="6"/>
  <c r="J6" i="9"/>
  <c r="K6" i="6"/>
  <c r="K6" i="9"/>
  <c r="L6" i="6"/>
  <c r="L6" i="9"/>
  <c r="M6" i="6"/>
  <c r="M6" i="9"/>
  <c r="N6" i="6"/>
  <c r="N6" i="9"/>
  <c r="O6" i="6"/>
  <c r="O6" i="9"/>
  <c r="P6" i="6"/>
  <c r="P6" i="9"/>
  <c r="Q6" i="6"/>
  <c r="Q6" i="9"/>
  <c r="R6" i="6"/>
  <c r="R6" i="9"/>
  <c r="S6" i="6"/>
  <c r="S6" i="9"/>
  <c r="T6" i="6"/>
  <c r="T6" i="9"/>
  <c r="U6" i="6"/>
  <c r="U6" i="9"/>
  <c r="V6" i="6"/>
  <c r="V6" i="9"/>
  <c r="W6" i="6"/>
  <c r="W6" i="9"/>
  <c r="X6" i="6"/>
  <c r="X6" i="9"/>
  <c r="Y6" i="6"/>
  <c r="Y6" i="9"/>
  <c r="Z6" i="6"/>
  <c r="Z6" i="9"/>
  <c r="AA6" i="6"/>
  <c r="AA6" i="9"/>
  <c r="AB6" i="6"/>
  <c r="AB6" i="9"/>
  <c r="AC6" i="6"/>
  <c r="AC6" i="9"/>
  <c r="AD6" i="6"/>
  <c r="AD6" i="9"/>
  <c r="AE6" i="6"/>
  <c r="AE6" i="9"/>
  <c r="AF6" i="6"/>
  <c r="AF6" i="9"/>
  <c r="AG6" i="6"/>
  <c r="AG6" i="9"/>
  <c r="AH6" i="6"/>
  <c r="AH6" i="9"/>
  <c r="AI6" i="6"/>
  <c r="AI6" i="9"/>
  <c r="AJ6" i="6"/>
  <c r="AJ6" i="9"/>
  <c r="AK6" i="6"/>
  <c r="AK6" i="9"/>
  <c r="AL6" i="6"/>
  <c r="AL6" i="9"/>
  <c r="AM6" i="6"/>
  <c r="AM6" i="9"/>
  <c r="AN6" i="6"/>
  <c r="AN6" i="9"/>
  <c r="AO6" i="6"/>
  <c r="AO6" i="9"/>
  <c r="AP6" i="6"/>
  <c r="AP6" i="9"/>
  <c r="AQ6" i="6"/>
  <c r="AQ6" i="9"/>
  <c r="AR6" i="6"/>
  <c r="AR6" i="9"/>
  <c r="AS6" i="6"/>
  <c r="AS6" i="9"/>
  <c r="AT6" i="6"/>
  <c r="AT6" i="9"/>
  <c r="AU6" i="6"/>
  <c r="AU6" i="9"/>
  <c r="AV6" i="6"/>
  <c r="AV6" i="9"/>
  <c r="AW6" i="6"/>
  <c r="AW6" i="9"/>
  <c r="AX6" i="6"/>
  <c r="AX6" i="9"/>
  <c r="AY6" i="6"/>
  <c r="AY6" i="9"/>
  <c r="AZ6" i="6"/>
  <c r="AZ6" i="9"/>
  <c r="BA6" i="6"/>
  <c r="BA6" i="9"/>
  <c r="BB6" i="6"/>
  <c r="BB6" i="9"/>
  <c r="BC6" i="6"/>
  <c r="BC6" i="9"/>
  <c r="BD6" i="6"/>
  <c r="BD6" i="9"/>
  <c r="BE6" i="6"/>
  <c r="BE6" i="9"/>
  <c r="BF6" i="6"/>
  <c r="BF6" i="9"/>
  <c r="BG6" i="6"/>
  <c r="BG6" i="9"/>
  <c r="BH6" i="6"/>
  <c r="BH6" i="9"/>
  <c r="BI6" i="6"/>
  <c r="BI6" i="9"/>
  <c r="BJ6" i="6"/>
  <c r="BJ6" i="9"/>
  <c r="BK6" i="6"/>
  <c r="BK6" i="9"/>
  <c r="BL6" i="6"/>
  <c r="BL6" i="9"/>
  <c r="BM6" i="6"/>
  <c r="BM6" i="9"/>
  <c r="BN6" i="6"/>
  <c r="BN6" i="9"/>
  <c r="BO6" i="6"/>
  <c r="BO6" i="9"/>
  <c r="BP6" i="6"/>
  <c r="BP6" i="9"/>
  <c r="BQ6" i="6"/>
  <c r="BQ6" i="9"/>
  <c r="BR6" i="6"/>
  <c r="BR6" i="9"/>
  <c r="BS6" i="6"/>
  <c r="BS6" i="9"/>
  <c r="BT6" i="6"/>
  <c r="BT6" i="9"/>
  <c r="BU6" i="6"/>
  <c r="BU6" i="9"/>
  <c r="BV6" i="6"/>
  <c r="BV6" i="9"/>
  <c r="BW6" i="6"/>
  <c r="BW6" i="9"/>
  <c r="BX6" i="6"/>
  <c r="BX6" i="9"/>
  <c r="BY6" i="6"/>
  <c r="BY6" i="9"/>
  <c r="BZ6" i="6"/>
  <c r="BZ6" i="9"/>
  <c r="CA6" i="6"/>
  <c r="CA6" i="9"/>
  <c r="CB6" i="6"/>
  <c r="CB6" i="9"/>
  <c r="CC6" i="6"/>
  <c r="CC6" i="9"/>
  <c r="CD6" i="6"/>
  <c r="CD6" i="9"/>
  <c r="CE6" i="6"/>
  <c r="CE6" i="9"/>
  <c r="CF6" i="6"/>
  <c r="CF6" i="9"/>
  <c r="CG6" i="6"/>
  <c r="CG6" i="9"/>
  <c r="CH6" i="6"/>
  <c r="CH6" i="9"/>
  <c r="CI6" i="6"/>
  <c r="CI6" i="9"/>
  <c r="CJ6" i="6"/>
  <c r="CJ6" i="9"/>
  <c r="CK6" i="6"/>
  <c r="CK6" i="9"/>
  <c r="CL6" i="6"/>
  <c r="CL6" i="9"/>
  <c r="CM6" i="6"/>
  <c r="CM6" i="9"/>
  <c r="CN6" i="6"/>
  <c r="CN6" i="9"/>
  <c r="C6" i="7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7" i="6"/>
  <c r="C7" i="9"/>
  <c r="B7" i="6"/>
  <c r="B7" i="9"/>
  <c r="D7" i="6"/>
  <c r="D7" i="9"/>
  <c r="E7" i="6"/>
  <c r="E7" i="9"/>
  <c r="F7" i="6"/>
  <c r="F7" i="9"/>
  <c r="G7" i="6"/>
  <c r="G7" i="9"/>
  <c r="H7" i="6"/>
  <c r="H7" i="9"/>
  <c r="I7" i="6"/>
  <c r="I7" i="9"/>
  <c r="J7" i="6"/>
  <c r="J7" i="9"/>
  <c r="K7" i="6"/>
  <c r="K7" i="9"/>
  <c r="L7" i="6"/>
  <c r="L7" i="9"/>
  <c r="M7" i="6"/>
  <c r="M7" i="9"/>
  <c r="N7" i="6"/>
  <c r="N7" i="9"/>
  <c r="O7" i="6"/>
  <c r="O7" i="9"/>
  <c r="P7" i="6"/>
  <c r="P7" i="9"/>
  <c r="Q7" i="6"/>
  <c r="Q7" i="9"/>
  <c r="R7" i="6"/>
  <c r="R7" i="9"/>
  <c r="S7" i="6"/>
  <c r="S7" i="9"/>
  <c r="T7" i="6"/>
  <c r="T7" i="9"/>
  <c r="U7" i="6"/>
  <c r="U7" i="9"/>
  <c r="V7" i="6"/>
  <c r="V7" i="9"/>
  <c r="W7" i="6"/>
  <c r="W7" i="9"/>
  <c r="X7" i="6"/>
  <c r="X7" i="9"/>
  <c r="Y7" i="6"/>
  <c r="Y7" i="9"/>
  <c r="Z7" i="6"/>
  <c r="Z7" i="9"/>
  <c r="AA7" i="6"/>
  <c r="AA7" i="9"/>
  <c r="AB7" i="6"/>
  <c r="AB7" i="9"/>
  <c r="AC7" i="6"/>
  <c r="AC7" i="9"/>
  <c r="AD7" i="6"/>
  <c r="AD7" i="9"/>
  <c r="AE7" i="6"/>
  <c r="AE7" i="9"/>
  <c r="AF7" i="6"/>
  <c r="AF7" i="9"/>
  <c r="AG7" i="6"/>
  <c r="AG7" i="9"/>
  <c r="AH7" i="6"/>
  <c r="AH7" i="9"/>
  <c r="AI7" i="6"/>
  <c r="AI7" i="9"/>
  <c r="AJ7" i="6"/>
  <c r="AJ7" i="9"/>
  <c r="AK7" i="6"/>
  <c r="AK7" i="9"/>
  <c r="AL7" i="6"/>
  <c r="AL7" i="9"/>
  <c r="AM7" i="6"/>
  <c r="AM7" i="9"/>
  <c r="AN7" i="6"/>
  <c r="AN7" i="9"/>
  <c r="AO7" i="6"/>
  <c r="AO7" i="9"/>
  <c r="AP7" i="6"/>
  <c r="AP7" i="9"/>
  <c r="AQ7" i="6"/>
  <c r="AQ7" i="9"/>
  <c r="AR7" i="6"/>
  <c r="AR7" i="9"/>
  <c r="AS7" i="6"/>
  <c r="AS7" i="9"/>
  <c r="AT7" i="6"/>
  <c r="AT7" i="9"/>
  <c r="AU7" i="6"/>
  <c r="AU7" i="9"/>
  <c r="AV7" i="6"/>
  <c r="AV7" i="9"/>
  <c r="AW7" i="6"/>
  <c r="AW7" i="9"/>
  <c r="AX7" i="6"/>
  <c r="AX7" i="9"/>
  <c r="AY7" i="6"/>
  <c r="AY7" i="9"/>
  <c r="AZ7" i="6"/>
  <c r="AZ7" i="9"/>
  <c r="BA7" i="6"/>
  <c r="BA7" i="9"/>
  <c r="BB7" i="6"/>
  <c r="BB7" i="9"/>
  <c r="BC7" i="6"/>
  <c r="BC7" i="9"/>
  <c r="BD7" i="6"/>
  <c r="BD7" i="9"/>
  <c r="BE7" i="6"/>
  <c r="BE7" i="9"/>
  <c r="BF7" i="6"/>
  <c r="BF7" i="9"/>
  <c r="BG7" i="6"/>
  <c r="BG7" i="9"/>
  <c r="BH7" i="6"/>
  <c r="BH7" i="9"/>
  <c r="BI7" i="6"/>
  <c r="BI7" i="9"/>
  <c r="BJ7" i="6"/>
  <c r="BJ7" i="9"/>
  <c r="BK7" i="6"/>
  <c r="BK7" i="9"/>
  <c r="BL7" i="6"/>
  <c r="BL7" i="9"/>
  <c r="BM7" i="6"/>
  <c r="BM7" i="9"/>
  <c r="BN7" i="6"/>
  <c r="BN7" i="9"/>
  <c r="BO7" i="6"/>
  <c r="BO7" i="9"/>
  <c r="BP7" i="6"/>
  <c r="BP7" i="9"/>
  <c r="BQ7" i="6"/>
  <c r="BQ7" i="9"/>
  <c r="BR7" i="6"/>
  <c r="BR7" i="9"/>
  <c r="BS7" i="6"/>
  <c r="BS7" i="9"/>
  <c r="BT7" i="6"/>
  <c r="BT7" i="9"/>
  <c r="BU7" i="6"/>
  <c r="BU7" i="9"/>
  <c r="BV7" i="6"/>
  <c r="BV7" i="9"/>
  <c r="BW7" i="6"/>
  <c r="BW7" i="9"/>
  <c r="BX7" i="6"/>
  <c r="BX7" i="9"/>
  <c r="BY7" i="6"/>
  <c r="BY7" i="9"/>
  <c r="BZ7" i="6"/>
  <c r="BZ7" i="9"/>
  <c r="CA7" i="6"/>
  <c r="CA7" i="9"/>
  <c r="CB7" i="6"/>
  <c r="CB7" i="9"/>
  <c r="CC7" i="6"/>
  <c r="CC7" i="9"/>
  <c r="CD7" i="6"/>
  <c r="CD7" i="9"/>
  <c r="CE7" i="6"/>
  <c r="CE7" i="9"/>
  <c r="CF7" i="6"/>
  <c r="CF7" i="9"/>
  <c r="CG7" i="6"/>
  <c r="CG7" i="9"/>
  <c r="CH7" i="6"/>
  <c r="CH7" i="9"/>
  <c r="CI7" i="6"/>
  <c r="CI7" i="9"/>
  <c r="CJ7" i="6"/>
  <c r="CJ7" i="9"/>
  <c r="CK7" i="6"/>
  <c r="CK7" i="9"/>
  <c r="CL7" i="6"/>
  <c r="CL7" i="9"/>
  <c r="CM7" i="6"/>
  <c r="CM7" i="9"/>
  <c r="CN7" i="6"/>
  <c r="CN7" i="9"/>
  <c r="C7" i="7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8" i="6"/>
  <c r="C8" i="9"/>
  <c r="B8" i="6"/>
  <c r="B8" i="9"/>
  <c r="D8" i="6"/>
  <c r="D8" i="9"/>
  <c r="E8" i="6"/>
  <c r="E8" i="9"/>
  <c r="F8" i="6"/>
  <c r="F8" i="9"/>
  <c r="G8" i="6"/>
  <c r="G8" i="9"/>
  <c r="H8" i="6"/>
  <c r="H8" i="9"/>
  <c r="I8" i="6"/>
  <c r="I8" i="9"/>
  <c r="J8" i="6"/>
  <c r="J8" i="9"/>
  <c r="K8" i="6"/>
  <c r="K8" i="9"/>
  <c r="L8" i="6"/>
  <c r="L8" i="9"/>
  <c r="M8" i="6"/>
  <c r="M8" i="9"/>
  <c r="N8" i="6"/>
  <c r="N8" i="9"/>
  <c r="O8" i="6"/>
  <c r="O8" i="9"/>
  <c r="P8" i="6"/>
  <c r="P8" i="9"/>
  <c r="Q8" i="6"/>
  <c r="Q8" i="9"/>
  <c r="R8" i="6"/>
  <c r="R8" i="9"/>
  <c r="S8" i="6"/>
  <c r="S8" i="9"/>
  <c r="T8" i="6"/>
  <c r="T8" i="9"/>
  <c r="U8" i="6"/>
  <c r="U8" i="9"/>
  <c r="V8" i="6"/>
  <c r="V8" i="9"/>
  <c r="W8" i="6"/>
  <c r="W8" i="9"/>
  <c r="X8" i="6"/>
  <c r="X8" i="9"/>
  <c r="Y8" i="6"/>
  <c r="Y8" i="9"/>
  <c r="Z8" i="6"/>
  <c r="Z8" i="9"/>
  <c r="AA8" i="6"/>
  <c r="AA8" i="9"/>
  <c r="AB8" i="6"/>
  <c r="AB8" i="9"/>
  <c r="AC8" i="6"/>
  <c r="AC8" i="9"/>
  <c r="AD8" i="6"/>
  <c r="AD8" i="9"/>
  <c r="AE8" i="6"/>
  <c r="AE8" i="9"/>
  <c r="AF8" i="6"/>
  <c r="AF8" i="9"/>
  <c r="AG8" i="6"/>
  <c r="AG8" i="9"/>
  <c r="AH8" i="6"/>
  <c r="AH8" i="9"/>
  <c r="AI8" i="6"/>
  <c r="AI8" i="9"/>
  <c r="AJ8" i="6"/>
  <c r="AJ8" i="9"/>
  <c r="AK8" i="6"/>
  <c r="AK8" i="9"/>
  <c r="AL8" i="6"/>
  <c r="AL8" i="9"/>
  <c r="AM8" i="6"/>
  <c r="AM8" i="9"/>
  <c r="AN8" i="6"/>
  <c r="AN8" i="9"/>
  <c r="AO8" i="6"/>
  <c r="AO8" i="9"/>
  <c r="AP8" i="6"/>
  <c r="AP8" i="9"/>
  <c r="AQ8" i="6"/>
  <c r="AQ8" i="9"/>
  <c r="AR8" i="6"/>
  <c r="AR8" i="9"/>
  <c r="AS8" i="6"/>
  <c r="AS8" i="9"/>
  <c r="AT8" i="6"/>
  <c r="AT8" i="9"/>
  <c r="AU8" i="6"/>
  <c r="AU8" i="9"/>
  <c r="AV8" i="6"/>
  <c r="AV8" i="9"/>
  <c r="AW8" i="6"/>
  <c r="AW8" i="9"/>
  <c r="AX8" i="6"/>
  <c r="AX8" i="9"/>
  <c r="AY8" i="6"/>
  <c r="AY8" i="9"/>
  <c r="AZ8" i="6"/>
  <c r="AZ8" i="9"/>
  <c r="BA8" i="6"/>
  <c r="BA8" i="9"/>
  <c r="BB8" i="6"/>
  <c r="BB8" i="9"/>
  <c r="BC8" i="6"/>
  <c r="BC8" i="9"/>
  <c r="BD8" i="6"/>
  <c r="BD8" i="9"/>
  <c r="BE8" i="6"/>
  <c r="BE8" i="9"/>
  <c r="BF8" i="6"/>
  <c r="BF8" i="9"/>
  <c r="BG8" i="6"/>
  <c r="BG8" i="9"/>
  <c r="BH8" i="6"/>
  <c r="BH8" i="9"/>
  <c r="BI8" i="6"/>
  <c r="BI8" i="9"/>
  <c r="BJ8" i="6"/>
  <c r="BJ8" i="9"/>
  <c r="BK8" i="6"/>
  <c r="BK8" i="9"/>
  <c r="BL8" i="6"/>
  <c r="BL8" i="9"/>
  <c r="BM8" i="6"/>
  <c r="BM8" i="9"/>
  <c r="BN8" i="6"/>
  <c r="BN8" i="9"/>
  <c r="BO8" i="6"/>
  <c r="BO8" i="9"/>
  <c r="BP8" i="6"/>
  <c r="BP8" i="9"/>
  <c r="BQ8" i="6"/>
  <c r="BQ8" i="9"/>
  <c r="BR8" i="6"/>
  <c r="BR8" i="9"/>
  <c r="BS8" i="6"/>
  <c r="BS8" i="9"/>
  <c r="BT8" i="6"/>
  <c r="BT8" i="9"/>
  <c r="BU8" i="6"/>
  <c r="BU8" i="9"/>
  <c r="BV8" i="6"/>
  <c r="BV8" i="9"/>
  <c r="BW8" i="6"/>
  <c r="BW8" i="9"/>
  <c r="BX8" i="6"/>
  <c r="BX8" i="9"/>
  <c r="BY8" i="6"/>
  <c r="BY8" i="9"/>
  <c r="BZ8" i="6"/>
  <c r="BZ8" i="9"/>
  <c r="CA8" i="6"/>
  <c r="CA8" i="9"/>
  <c r="CB8" i="6"/>
  <c r="CB8" i="9"/>
  <c r="CC8" i="6"/>
  <c r="CC8" i="9"/>
  <c r="CD8" i="6"/>
  <c r="CD8" i="9"/>
  <c r="CE8" i="6"/>
  <c r="CE8" i="9"/>
  <c r="CF8" i="6"/>
  <c r="CF8" i="9"/>
  <c r="CG8" i="6"/>
  <c r="CG8" i="9"/>
  <c r="CH8" i="6"/>
  <c r="CH8" i="9"/>
  <c r="CI8" i="6"/>
  <c r="CI8" i="9"/>
  <c r="CJ8" i="6"/>
  <c r="CJ8" i="9"/>
  <c r="CK8" i="6"/>
  <c r="CK8" i="9"/>
  <c r="CL8" i="6"/>
  <c r="CL8" i="9"/>
  <c r="CM8" i="6"/>
  <c r="CM8" i="9"/>
  <c r="CN8" i="6"/>
  <c r="CN8" i="9"/>
  <c r="C8" i="7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9" i="6"/>
  <c r="C9" i="9"/>
  <c r="B9" i="6"/>
  <c r="B9" i="9"/>
  <c r="D9" i="6"/>
  <c r="D9" i="9"/>
  <c r="E9" i="6"/>
  <c r="E9" i="9"/>
  <c r="F9" i="6"/>
  <c r="F9" i="9"/>
  <c r="G9" i="6"/>
  <c r="G9" i="9"/>
  <c r="H9" i="6"/>
  <c r="H9" i="9"/>
  <c r="I9" i="6"/>
  <c r="I9" i="9"/>
  <c r="J9" i="6"/>
  <c r="J9" i="9"/>
  <c r="K9" i="6"/>
  <c r="K9" i="9"/>
  <c r="L9" i="6"/>
  <c r="L9" i="9"/>
  <c r="M9" i="6"/>
  <c r="M9" i="9"/>
  <c r="N9" i="6"/>
  <c r="N9" i="9"/>
  <c r="O9" i="6"/>
  <c r="O9" i="9"/>
  <c r="P9" i="6"/>
  <c r="P9" i="9"/>
  <c r="Q9" i="6"/>
  <c r="Q9" i="9"/>
  <c r="R9" i="6"/>
  <c r="R9" i="9"/>
  <c r="S9" i="6"/>
  <c r="S9" i="9"/>
  <c r="T9" i="6"/>
  <c r="T9" i="9"/>
  <c r="U9" i="6"/>
  <c r="U9" i="9"/>
  <c r="V9" i="6"/>
  <c r="V9" i="9"/>
  <c r="W9" i="6"/>
  <c r="W9" i="9"/>
  <c r="X9" i="6"/>
  <c r="X9" i="9"/>
  <c r="Y9" i="6"/>
  <c r="Y9" i="9"/>
  <c r="Z9" i="6"/>
  <c r="Z9" i="9"/>
  <c r="AA9" i="6"/>
  <c r="AA9" i="9"/>
  <c r="AB9" i="6"/>
  <c r="AB9" i="9"/>
  <c r="AC9" i="6"/>
  <c r="AC9" i="9"/>
  <c r="AD9" i="6"/>
  <c r="AD9" i="9"/>
  <c r="AE9" i="6"/>
  <c r="AE9" i="9"/>
  <c r="AF9" i="6"/>
  <c r="AF9" i="9"/>
  <c r="AG9" i="6"/>
  <c r="AG9" i="9"/>
  <c r="AH9" i="6"/>
  <c r="AH9" i="9"/>
  <c r="AI9" i="6"/>
  <c r="AI9" i="9"/>
  <c r="AJ9" i="6"/>
  <c r="AJ9" i="9"/>
  <c r="AK9" i="6"/>
  <c r="AK9" i="9"/>
  <c r="AL9" i="6"/>
  <c r="AL9" i="9"/>
  <c r="AM9" i="6"/>
  <c r="AM9" i="9"/>
  <c r="AN9" i="6"/>
  <c r="AN9" i="9"/>
  <c r="AO9" i="6"/>
  <c r="AO9" i="9"/>
  <c r="AP9" i="6"/>
  <c r="AP9" i="9"/>
  <c r="AQ9" i="6"/>
  <c r="AQ9" i="9"/>
  <c r="AR9" i="6"/>
  <c r="AR9" i="9"/>
  <c r="AS9" i="6"/>
  <c r="AS9" i="9"/>
  <c r="AT9" i="6"/>
  <c r="AT9" i="9"/>
  <c r="AU9" i="6"/>
  <c r="AU9" i="9"/>
  <c r="AV9" i="6"/>
  <c r="AV9" i="9"/>
  <c r="AW9" i="6"/>
  <c r="AW9" i="9"/>
  <c r="AX9" i="6"/>
  <c r="AX9" i="9"/>
  <c r="AY9" i="6"/>
  <c r="AY9" i="9"/>
  <c r="AZ9" i="6"/>
  <c r="AZ9" i="9"/>
  <c r="BA9" i="6"/>
  <c r="BA9" i="9"/>
  <c r="BB9" i="6"/>
  <c r="BB9" i="9"/>
  <c r="BC9" i="6"/>
  <c r="BC9" i="9"/>
  <c r="BD9" i="6"/>
  <c r="BD9" i="9"/>
  <c r="BE9" i="6"/>
  <c r="BE9" i="9"/>
  <c r="BF9" i="6"/>
  <c r="BF9" i="9"/>
  <c r="BG9" i="6"/>
  <c r="BG9" i="9"/>
  <c r="BH9" i="6"/>
  <c r="BH9" i="9"/>
  <c r="BI9" i="6"/>
  <c r="BI9" i="9"/>
  <c r="BJ9" i="6"/>
  <c r="BJ9" i="9"/>
  <c r="BK9" i="6"/>
  <c r="BK9" i="9"/>
  <c r="BL9" i="6"/>
  <c r="BL9" i="9"/>
  <c r="BM9" i="6"/>
  <c r="BM9" i="9"/>
  <c r="BN9" i="6"/>
  <c r="BN9" i="9"/>
  <c r="BO9" i="6"/>
  <c r="BO9" i="9"/>
  <c r="BP9" i="6"/>
  <c r="BP9" i="9"/>
  <c r="BQ9" i="6"/>
  <c r="BQ9" i="9"/>
  <c r="BR9" i="6"/>
  <c r="BR9" i="9"/>
  <c r="BS9" i="6"/>
  <c r="BS9" i="9"/>
  <c r="BT9" i="6"/>
  <c r="BT9" i="9"/>
  <c r="BU9" i="6"/>
  <c r="BU9" i="9"/>
  <c r="BV9" i="6"/>
  <c r="BV9" i="9"/>
  <c r="BW9" i="6"/>
  <c r="BW9" i="9"/>
  <c r="BX9" i="6"/>
  <c r="BX9" i="9"/>
  <c r="BY9" i="6"/>
  <c r="BY9" i="9"/>
  <c r="BZ9" i="6"/>
  <c r="BZ9" i="9"/>
  <c r="CA9" i="6"/>
  <c r="CA9" i="9"/>
  <c r="CB9" i="6"/>
  <c r="CB9" i="9"/>
  <c r="CC9" i="6"/>
  <c r="CC9" i="9"/>
  <c r="CD9" i="6"/>
  <c r="CD9" i="9"/>
  <c r="CE9" i="6"/>
  <c r="CE9" i="9"/>
  <c r="CF9" i="6"/>
  <c r="CF9" i="9"/>
  <c r="CG9" i="6"/>
  <c r="CG9" i="9"/>
  <c r="CH9" i="6"/>
  <c r="CH9" i="9"/>
  <c r="CI9" i="6"/>
  <c r="CI9" i="9"/>
  <c r="CJ9" i="6"/>
  <c r="CJ9" i="9"/>
  <c r="CK9" i="6"/>
  <c r="CK9" i="9"/>
  <c r="CL9" i="6"/>
  <c r="CL9" i="9"/>
  <c r="CM9" i="6"/>
  <c r="CM9" i="9"/>
  <c r="CN9" i="6"/>
  <c r="CN9" i="9"/>
  <c r="C9" i="7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10" i="6"/>
  <c r="C10" i="9"/>
  <c r="B10" i="6"/>
  <c r="B10" i="9"/>
  <c r="D10" i="6"/>
  <c r="D10" i="9"/>
  <c r="E10" i="6"/>
  <c r="E10" i="9"/>
  <c r="F10" i="6"/>
  <c r="F10" i="9"/>
  <c r="G10" i="6"/>
  <c r="G10" i="9"/>
  <c r="H10" i="6"/>
  <c r="H10" i="9"/>
  <c r="I10" i="6"/>
  <c r="I10" i="9"/>
  <c r="J10" i="6"/>
  <c r="J10" i="9"/>
  <c r="K10" i="6"/>
  <c r="K10" i="9"/>
  <c r="L10" i="6"/>
  <c r="L10" i="9"/>
  <c r="M10" i="6"/>
  <c r="M10" i="9"/>
  <c r="N10" i="6"/>
  <c r="N10" i="9"/>
  <c r="O10" i="6"/>
  <c r="O10" i="9"/>
  <c r="P10" i="6"/>
  <c r="P10" i="9"/>
  <c r="Q10" i="6"/>
  <c r="Q10" i="9"/>
  <c r="R10" i="6"/>
  <c r="R10" i="9"/>
  <c r="S10" i="6"/>
  <c r="S10" i="9"/>
  <c r="T10" i="6"/>
  <c r="T10" i="9"/>
  <c r="U10" i="6"/>
  <c r="U10" i="9"/>
  <c r="V10" i="6"/>
  <c r="V10" i="9"/>
  <c r="W10" i="6"/>
  <c r="W10" i="9"/>
  <c r="X10" i="6"/>
  <c r="X10" i="9"/>
  <c r="Y10" i="6"/>
  <c r="Y10" i="9"/>
  <c r="Z10" i="6"/>
  <c r="Z10" i="9"/>
  <c r="AA10" i="6"/>
  <c r="AA10" i="9"/>
  <c r="AB10" i="6"/>
  <c r="AB10" i="9"/>
  <c r="AC10" i="6"/>
  <c r="AC10" i="9"/>
  <c r="AD10" i="6"/>
  <c r="AD10" i="9"/>
  <c r="AE10" i="6"/>
  <c r="AE10" i="9"/>
  <c r="AF10" i="6"/>
  <c r="AF10" i="9"/>
  <c r="AG10" i="6"/>
  <c r="AG10" i="9"/>
  <c r="AH10" i="6"/>
  <c r="AH10" i="9"/>
  <c r="AI10" i="6"/>
  <c r="AI10" i="9"/>
  <c r="AJ10" i="6"/>
  <c r="AJ10" i="9"/>
  <c r="AK10" i="6"/>
  <c r="AK10" i="9"/>
  <c r="AL10" i="6"/>
  <c r="AL10" i="9"/>
  <c r="AM10" i="6"/>
  <c r="AM10" i="9"/>
  <c r="AN10" i="6"/>
  <c r="AN10" i="9"/>
  <c r="AO10" i="6"/>
  <c r="AO10" i="9"/>
  <c r="AP10" i="6"/>
  <c r="AP10" i="9"/>
  <c r="AQ10" i="6"/>
  <c r="AQ10" i="9"/>
  <c r="AR10" i="6"/>
  <c r="AR10" i="9"/>
  <c r="AS10" i="6"/>
  <c r="AS10" i="9"/>
  <c r="AT10" i="6"/>
  <c r="AT10" i="9"/>
  <c r="AU10" i="6"/>
  <c r="AU10" i="9"/>
  <c r="AV10" i="6"/>
  <c r="AV10" i="9"/>
  <c r="AW10" i="6"/>
  <c r="AW10" i="9"/>
  <c r="AX10" i="6"/>
  <c r="AX10" i="9"/>
  <c r="AY10" i="6"/>
  <c r="AY10" i="9"/>
  <c r="AZ10" i="6"/>
  <c r="AZ10" i="9"/>
  <c r="BA10" i="6"/>
  <c r="BA10" i="9"/>
  <c r="BB10" i="6"/>
  <c r="BB10" i="9"/>
  <c r="BC10" i="6"/>
  <c r="BC10" i="9"/>
  <c r="BD10" i="6"/>
  <c r="BD10" i="9"/>
  <c r="BE10" i="6"/>
  <c r="BE10" i="9"/>
  <c r="BF10" i="6"/>
  <c r="BF10" i="9"/>
  <c r="BG10" i="6"/>
  <c r="BG10" i="9"/>
  <c r="BH10" i="6"/>
  <c r="BH10" i="9"/>
  <c r="BI10" i="6"/>
  <c r="BI10" i="9"/>
  <c r="BJ10" i="6"/>
  <c r="BJ10" i="9"/>
  <c r="BK10" i="6"/>
  <c r="BK10" i="9"/>
  <c r="BL10" i="6"/>
  <c r="BL10" i="9"/>
  <c r="BM10" i="6"/>
  <c r="BM10" i="9"/>
  <c r="BN10" i="6"/>
  <c r="BN10" i="9"/>
  <c r="BO10" i="6"/>
  <c r="BO10" i="9"/>
  <c r="BP10" i="6"/>
  <c r="BP10" i="9"/>
  <c r="BQ10" i="6"/>
  <c r="BQ10" i="9"/>
  <c r="BR10" i="6"/>
  <c r="BR10" i="9"/>
  <c r="BS10" i="6"/>
  <c r="BS10" i="9"/>
  <c r="BT10" i="6"/>
  <c r="BT10" i="9"/>
  <c r="BU10" i="6"/>
  <c r="BU10" i="9"/>
  <c r="BV10" i="6"/>
  <c r="BV10" i="9"/>
  <c r="BW10" i="6"/>
  <c r="BW10" i="9"/>
  <c r="BX10" i="6"/>
  <c r="BX10" i="9"/>
  <c r="BY10" i="6"/>
  <c r="BY10" i="9"/>
  <c r="BZ10" i="6"/>
  <c r="BZ10" i="9"/>
  <c r="CA10" i="6"/>
  <c r="CA10" i="9"/>
  <c r="CB10" i="6"/>
  <c r="CB10" i="9"/>
  <c r="CC10" i="6"/>
  <c r="CC10" i="9"/>
  <c r="CD10" i="6"/>
  <c r="CD10" i="9"/>
  <c r="CE10" i="6"/>
  <c r="CE10" i="9"/>
  <c r="CF10" i="6"/>
  <c r="CF10" i="9"/>
  <c r="CG10" i="6"/>
  <c r="CG10" i="9"/>
  <c r="CH10" i="6"/>
  <c r="CH10" i="9"/>
  <c r="CI10" i="6"/>
  <c r="CI10" i="9"/>
  <c r="CJ10" i="6"/>
  <c r="CJ10" i="9"/>
  <c r="CK10" i="6"/>
  <c r="CK10" i="9"/>
  <c r="CL10" i="6"/>
  <c r="CL10" i="9"/>
  <c r="CM10" i="6"/>
  <c r="CM10" i="9"/>
  <c r="CN10" i="6"/>
  <c r="CN10" i="9"/>
  <c r="C10" i="7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11" i="6"/>
  <c r="C11" i="9"/>
  <c r="B11" i="6"/>
  <c r="B11" i="9"/>
  <c r="D11" i="6"/>
  <c r="D11" i="9"/>
  <c r="E11" i="6"/>
  <c r="E11" i="9"/>
  <c r="F11" i="6"/>
  <c r="F11" i="9"/>
  <c r="G11" i="6"/>
  <c r="G11" i="9"/>
  <c r="H11" i="6"/>
  <c r="H11" i="9"/>
  <c r="I11" i="6"/>
  <c r="I11" i="9"/>
  <c r="J11" i="6"/>
  <c r="J11" i="9"/>
  <c r="K11" i="6"/>
  <c r="K11" i="9"/>
  <c r="L11" i="6"/>
  <c r="L11" i="9"/>
  <c r="M11" i="6"/>
  <c r="M11" i="9"/>
  <c r="N11" i="6"/>
  <c r="N11" i="9"/>
  <c r="O11" i="6"/>
  <c r="O11" i="9"/>
  <c r="P11" i="6"/>
  <c r="P11" i="9"/>
  <c r="Q11" i="6"/>
  <c r="Q11" i="9"/>
  <c r="R11" i="6"/>
  <c r="R11" i="9"/>
  <c r="S11" i="6"/>
  <c r="S11" i="9"/>
  <c r="T11" i="6"/>
  <c r="T11" i="9"/>
  <c r="U11" i="6"/>
  <c r="U11" i="9"/>
  <c r="V11" i="6"/>
  <c r="V11" i="9"/>
  <c r="W11" i="6"/>
  <c r="W11" i="9"/>
  <c r="X11" i="6"/>
  <c r="X11" i="9"/>
  <c r="Y11" i="6"/>
  <c r="Y11" i="9"/>
  <c r="Z11" i="6"/>
  <c r="Z11" i="9"/>
  <c r="AA11" i="6"/>
  <c r="AA11" i="9"/>
  <c r="AB11" i="6"/>
  <c r="AB11" i="9"/>
  <c r="AC11" i="6"/>
  <c r="AC11" i="9"/>
  <c r="AD11" i="6"/>
  <c r="AD11" i="9"/>
  <c r="AE11" i="6"/>
  <c r="AE11" i="9"/>
  <c r="AF11" i="6"/>
  <c r="AF11" i="9"/>
  <c r="AG11" i="6"/>
  <c r="AG11" i="9"/>
  <c r="AH11" i="6"/>
  <c r="AH11" i="9"/>
  <c r="AI11" i="6"/>
  <c r="AI11" i="9"/>
  <c r="AJ11" i="6"/>
  <c r="AJ11" i="9"/>
  <c r="AK11" i="6"/>
  <c r="AK11" i="9"/>
  <c r="AL11" i="6"/>
  <c r="AL11" i="9"/>
  <c r="AM11" i="6"/>
  <c r="AM11" i="9"/>
  <c r="AN11" i="6"/>
  <c r="AN11" i="9"/>
  <c r="AO11" i="6"/>
  <c r="AO11" i="9"/>
  <c r="AP11" i="6"/>
  <c r="AP11" i="9"/>
  <c r="AQ11" i="6"/>
  <c r="AQ11" i="9"/>
  <c r="AR11" i="6"/>
  <c r="AR11" i="9"/>
  <c r="AS11" i="6"/>
  <c r="AS11" i="9"/>
  <c r="AT11" i="6"/>
  <c r="AT11" i="9"/>
  <c r="AU11" i="6"/>
  <c r="AU11" i="9"/>
  <c r="AV11" i="6"/>
  <c r="AV11" i="9"/>
  <c r="AW11" i="6"/>
  <c r="AW11" i="9"/>
  <c r="AX11" i="6"/>
  <c r="AX11" i="9"/>
  <c r="AY11" i="6"/>
  <c r="AY11" i="9"/>
  <c r="AZ11" i="6"/>
  <c r="AZ11" i="9"/>
  <c r="BA11" i="6"/>
  <c r="BA11" i="9"/>
  <c r="BB11" i="6"/>
  <c r="BB11" i="9"/>
  <c r="BC11" i="6"/>
  <c r="BC11" i="9"/>
  <c r="BD11" i="6"/>
  <c r="BD11" i="9"/>
  <c r="BE11" i="6"/>
  <c r="BE11" i="9"/>
  <c r="BF11" i="6"/>
  <c r="BF11" i="9"/>
  <c r="BG11" i="6"/>
  <c r="BG11" i="9"/>
  <c r="BH11" i="6"/>
  <c r="BH11" i="9"/>
  <c r="BI11" i="6"/>
  <c r="BI11" i="9"/>
  <c r="BJ11" i="6"/>
  <c r="BJ11" i="9"/>
  <c r="BK11" i="6"/>
  <c r="BK11" i="9"/>
  <c r="BL11" i="6"/>
  <c r="BL11" i="9"/>
  <c r="BM11" i="6"/>
  <c r="BM11" i="9"/>
  <c r="BN11" i="6"/>
  <c r="BN11" i="9"/>
  <c r="BO11" i="6"/>
  <c r="BO11" i="9"/>
  <c r="BP11" i="6"/>
  <c r="BP11" i="9"/>
  <c r="BQ11" i="6"/>
  <c r="BQ11" i="9"/>
  <c r="BR11" i="6"/>
  <c r="BR11" i="9"/>
  <c r="BS11" i="6"/>
  <c r="BS11" i="9"/>
  <c r="BT11" i="6"/>
  <c r="BT11" i="9"/>
  <c r="BU11" i="6"/>
  <c r="BU11" i="9"/>
  <c r="BV11" i="6"/>
  <c r="BV11" i="9"/>
  <c r="BW11" i="6"/>
  <c r="BW11" i="9"/>
  <c r="BX11" i="6"/>
  <c r="BX11" i="9"/>
  <c r="BY11" i="6"/>
  <c r="BY11" i="9"/>
  <c r="BZ11" i="6"/>
  <c r="BZ11" i="9"/>
  <c r="CA11" i="6"/>
  <c r="CA11" i="9"/>
  <c r="CB11" i="6"/>
  <c r="CB11" i="9"/>
  <c r="CC11" i="6"/>
  <c r="CC11" i="9"/>
  <c r="CD11" i="6"/>
  <c r="CD11" i="9"/>
  <c r="CE11" i="6"/>
  <c r="CE11" i="9"/>
  <c r="CF11" i="6"/>
  <c r="CF11" i="9"/>
  <c r="CG11" i="6"/>
  <c r="CG11" i="9"/>
  <c r="CH11" i="6"/>
  <c r="CH11" i="9"/>
  <c r="CI11" i="6"/>
  <c r="CI11" i="9"/>
  <c r="CJ11" i="6"/>
  <c r="CJ11" i="9"/>
  <c r="CK11" i="6"/>
  <c r="CK11" i="9"/>
  <c r="CL11" i="6"/>
  <c r="CL11" i="9"/>
  <c r="CM11" i="6"/>
  <c r="CM11" i="9"/>
  <c r="CN11" i="6"/>
  <c r="CN11" i="9"/>
  <c r="C11" i="7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12" i="6"/>
  <c r="C12" i="9"/>
  <c r="B12" i="6"/>
  <c r="B12" i="9"/>
  <c r="D12" i="6"/>
  <c r="D12" i="9"/>
  <c r="E12" i="6"/>
  <c r="E12" i="9"/>
  <c r="F12" i="6"/>
  <c r="F12" i="9"/>
  <c r="G12" i="6"/>
  <c r="G12" i="9"/>
  <c r="H12" i="6"/>
  <c r="H12" i="9"/>
  <c r="I12" i="6"/>
  <c r="I12" i="9"/>
  <c r="J12" i="6"/>
  <c r="J12" i="9"/>
  <c r="K12" i="6"/>
  <c r="K12" i="9"/>
  <c r="L12" i="6"/>
  <c r="L12" i="9"/>
  <c r="M12" i="6"/>
  <c r="M12" i="9"/>
  <c r="N12" i="6"/>
  <c r="N12" i="9"/>
  <c r="O12" i="6"/>
  <c r="O12" i="9"/>
  <c r="P12" i="6"/>
  <c r="P12" i="9"/>
  <c r="Q12" i="6"/>
  <c r="Q12" i="9"/>
  <c r="R12" i="6"/>
  <c r="R12" i="9"/>
  <c r="S12" i="6"/>
  <c r="S12" i="9"/>
  <c r="T12" i="6"/>
  <c r="T12" i="9"/>
  <c r="U12" i="6"/>
  <c r="U12" i="9"/>
  <c r="V12" i="6"/>
  <c r="V12" i="9"/>
  <c r="W12" i="6"/>
  <c r="W12" i="9"/>
  <c r="X12" i="6"/>
  <c r="X12" i="9"/>
  <c r="Y12" i="6"/>
  <c r="Y12" i="9"/>
  <c r="Z12" i="6"/>
  <c r="Z12" i="9"/>
  <c r="AA12" i="6"/>
  <c r="AA12" i="9"/>
  <c r="AB12" i="6"/>
  <c r="AB12" i="9"/>
  <c r="AC12" i="6"/>
  <c r="AC12" i="9"/>
  <c r="AD12" i="6"/>
  <c r="AD12" i="9"/>
  <c r="AE12" i="6"/>
  <c r="AE12" i="9"/>
  <c r="AF12" i="6"/>
  <c r="AF12" i="9"/>
  <c r="AG12" i="6"/>
  <c r="AG12" i="9"/>
  <c r="AH12" i="6"/>
  <c r="AH12" i="9"/>
  <c r="AI12" i="6"/>
  <c r="AI12" i="9"/>
  <c r="AJ12" i="6"/>
  <c r="AJ12" i="9"/>
  <c r="AK12" i="6"/>
  <c r="AK12" i="9"/>
  <c r="AL12" i="6"/>
  <c r="AL12" i="9"/>
  <c r="AM12" i="6"/>
  <c r="AM12" i="9"/>
  <c r="AN12" i="6"/>
  <c r="AN12" i="9"/>
  <c r="AO12" i="6"/>
  <c r="AO12" i="9"/>
  <c r="AP12" i="6"/>
  <c r="AP12" i="9"/>
  <c r="AQ12" i="6"/>
  <c r="AQ12" i="9"/>
  <c r="AR12" i="6"/>
  <c r="AR12" i="9"/>
  <c r="AS12" i="6"/>
  <c r="AS12" i="9"/>
  <c r="AT12" i="6"/>
  <c r="AT12" i="9"/>
  <c r="AU12" i="6"/>
  <c r="AU12" i="9"/>
  <c r="AV12" i="6"/>
  <c r="AV12" i="9"/>
  <c r="AW12" i="6"/>
  <c r="AW12" i="9"/>
  <c r="AX12" i="6"/>
  <c r="AX12" i="9"/>
  <c r="AY12" i="6"/>
  <c r="AY12" i="9"/>
  <c r="AZ12" i="6"/>
  <c r="AZ12" i="9"/>
  <c r="BA12" i="6"/>
  <c r="BA12" i="9"/>
  <c r="BB12" i="6"/>
  <c r="BB12" i="9"/>
  <c r="BC12" i="6"/>
  <c r="BC12" i="9"/>
  <c r="BD12" i="6"/>
  <c r="BD12" i="9"/>
  <c r="BE12" i="6"/>
  <c r="BE12" i="9"/>
  <c r="BF12" i="6"/>
  <c r="BF12" i="9"/>
  <c r="BG12" i="6"/>
  <c r="BG12" i="9"/>
  <c r="BH12" i="6"/>
  <c r="BH12" i="9"/>
  <c r="BI12" i="6"/>
  <c r="BI12" i="9"/>
  <c r="BJ12" i="6"/>
  <c r="BJ12" i="9"/>
  <c r="BK12" i="6"/>
  <c r="BK12" i="9"/>
  <c r="BL12" i="6"/>
  <c r="BL12" i="9"/>
  <c r="BM12" i="6"/>
  <c r="BM12" i="9"/>
  <c r="BN12" i="6"/>
  <c r="BN12" i="9"/>
  <c r="BO12" i="6"/>
  <c r="BO12" i="9"/>
  <c r="BP12" i="6"/>
  <c r="BP12" i="9"/>
  <c r="BQ12" i="6"/>
  <c r="BQ12" i="9"/>
  <c r="BR12" i="6"/>
  <c r="BR12" i="9"/>
  <c r="BS12" i="6"/>
  <c r="BS12" i="9"/>
  <c r="BT12" i="6"/>
  <c r="BT12" i="9"/>
  <c r="BU12" i="6"/>
  <c r="BU12" i="9"/>
  <c r="BV12" i="6"/>
  <c r="BV12" i="9"/>
  <c r="BW12" i="6"/>
  <c r="BW12" i="9"/>
  <c r="BX12" i="6"/>
  <c r="BX12" i="9"/>
  <c r="BY12" i="6"/>
  <c r="BY12" i="9"/>
  <c r="BZ12" i="6"/>
  <c r="BZ12" i="9"/>
  <c r="CA12" i="6"/>
  <c r="CA12" i="9"/>
  <c r="CB12" i="6"/>
  <c r="CB12" i="9"/>
  <c r="CC12" i="6"/>
  <c r="CC12" i="9"/>
  <c r="CD12" i="6"/>
  <c r="CD12" i="9"/>
  <c r="CE12" i="6"/>
  <c r="CE12" i="9"/>
  <c r="CF12" i="6"/>
  <c r="CF12" i="9"/>
  <c r="CG12" i="6"/>
  <c r="CG12" i="9"/>
  <c r="CH12" i="6"/>
  <c r="CH12" i="9"/>
  <c r="CI12" i="6"/>
  <c r="CI12" i="9"/>
  <c r="CJ12" i="6"/>
  <c r="CJ12" i="9"/>
  <c r="CK12" i="6"/>
  <c r="CK12" i="9"/>
  <c r="CL12" i="6"/>
  <c r="CL12" i="9"/>
  <c r="CM12" i="6"/>
  <c r="CM12" i="9"/>
  <c r="CN12" i="6"/>
  <c r="CN12" i="9"/>
  <c r="C12" i="7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13" i="6"/>
  <c r="C13" i="9"/>
  <c r="B13" i="6"/>
  <c r="B13" i="9"/>
  <c r="D13" i="6"/>
  <c r="D13" i="9"/>
  <c r="E13" i="6"/>
  <c r="E13" i="9"/>
  <c r="F13" i="6"/>
  <c r="F13" i="9"/>
  <c r="G13" i="6"/>
  <c r="G13" i="9"/>
  <c r="H13" i="6"/>
  <c r="H13" i="9"/>
  <c r="I13" i="6"/>
  <c r="I13" i="9"/>
  <c r="J13" i="6"/>
  <c r="J13" i="9"/>
  <c r="K13" i="6"/>
  <c r="K13" i="9"/>
  <c r="L13" i="6"/>
  <c r="L13" i="9"/>
  <c r="M13" i="6"/>
  <c r="M13" i="9"/>
  <c r="N13" i="6"/>
  <c r="N13" i="9"/>
  <c r="O13" i="6"/>
  <c r="O13" i="9"/>
  <c r="P13" i="6"/>
  <c r="P13" i="9"/>
  <c r="Q13" i="6"/>
  <c r="Q13" i="9"/>
  <c r="R13" i="6"/>
  <c r="R13" i="9"/>
  <c r="S13" i="6"/>
  <c r="S13" i="9"/>
  <c r="T13" i="6"/>
  <c r="T13" i="9"/>
  <c r="U13" i="6"/>
  <c r="U13" i="9"/>
  <c r="V13" i="6"/>
  <c r="V13" i="9"/>
  <c r="W13" i="6"/>
  <c r="W13" i="9"/>
  <c r="X13" i="6"/>
  <c r="X13" i="9"/>
  <c r="Y13" i="6"/>
  <c r="Y13" i="9"/>
  <c r="Z13" i="6"/>
  <c r="Z13" i="9"/>
  <c r="AA13" i="6"/>
  <c r="AA13" i="9"/>
  <c r="AB13" i="6"/>
  <c r="AB13" i="9"/>
  <c r="AC13" i="6"/>
  <c r="AC13" i="9"/>
  <c r="AD13" i="6"/>
  <c r="AD13" i="9"/>
  <c r="AE13" i="6"/>
  <c r="AE13" i="9"/>
  <c r="AF13" i="6"/>
  <c r="AF13" i="9"/>
  <c r="AG13" i="6"/>
  <c r="AG13" i="9"/>
  <c r="AH13" i="6"/>
  <c r="AH13" i="9"/>
  <c r="AI13" i="6"/>
  <c r="AI13" i="9"/>
  <c r="AJ13" i="6"/>
  <c r="AJ13" i="9"/>
  <c r="AK13" i="6"/>
  <c r="AK13" i="9"/>
  <c r="AL13" i="6"/>
  <c r="AL13" i="9"/>
  <c r="AM13" i="6"/>
  <c r="AM13" i="9"/>
  <c r="AN13" i="6"/>
  <c r="AN13" i="9"/>
  <c r="AO13" i="6"/>
  <c r="AO13" i="9"/>
  <c r="AP13" i="6"/>
  <c r="AP13" i="9"/>
  <c r="AQ13" i="6"/>
  <c r="AQ13" i="9"/>
  <c r="AR13" i="6"/>
  <c r="AR13" i="9"/>
  <c r="AS13" i="6"/>
  <c r="AS13" i="9"/>
  <c r="AT13" i="6"/>
  <c r="AT13" i="9"/>
  <c r="AU13" i="6"/>
  <c r="AU13" i="9"/>
  <c r="AV13" i="6"/>
  <c r="AV13" i="9"/>
  <c r="AW13" i="6"/>
  <c r="AW13" i="9"/>
  <c r="AX13" i="6"/>
  <c r="AX13" i="9"/>
  <c r="AY13" i="6"/>
  <c r="AY13" i="9"/>
  <c r="AZ13" i="6"/>
  <c r="AZ13" i="9"/>
  <c r="BA13" i="6"/>
  <c r="BA13" i="9"/>
  <c r="BB13" i="6"/>
  <c r="BB13" i="9"/>
  <c r="BC13" i="6"/>
  <c r="BC13" i="9"/>
  <c r="BD13" i="6"/>
  <c r="BD13" i="9"/>
  <c r="BE13" i="6"/>
  <c r="BE13" i="9"/>
  <c r="BF13" i="6"/>
  <c r="BF13" i="9"/>
  <c r="BG13" i="6"/>
  <c r="BG13" i="9"/>
  <c r="BH13" i="6"/>
  <c r="BH13" i="9"/>
  <c r="BI13" i="6"/>
  <c r="BI13" i="9"/>
  <c r="BJ13" i="6"/>
  <c r="BJ13" i="9"/>
  <c r="BK13" i="6"/>
  <c r="BK13" i="9"/>
  <c r="BL13" i="6"/>
  <c r="BL13" i="9"/>
  <c r="BM13" i="6"/>
  <c r="BM13" i="9"/>
  <c r="BN13" i="6"/>
  <c r="BN13" i="9"/>
  <c r="BO13" i="6"/>
  <c r="BO13" i="9"/>
  <c r="BP13" i="6"/>
  <c r="BP13" i="9"/>
  <c r="BQ13" i="6"/>
  <c r="BQ13" i="9"/>
  <c r="BR13" i="6"/>
  <c r="BR13" i="9"/>
  <c r="BS13" i="6"/>
  <c r="BS13" i="9"/>
  <c r="BT13" i="6"/>
  <c r="BT13" i="9"/>
  <c r="BU13" i="6"/>
  <c r="BU13" i="9"/>
  <c r="BV13" i="6"/>
  <c r="BV13" i="9"/>
  <c r="BW13" i="6"/>
  <c r="BW13" i="9"/>
  <c r="BX13" i="6"/>
  <c r="BX13" i="9"/>
  <c r="BY13" i="6"/>
  <c r="BY13" i="9"/>
  <c r="BZ13" i="6"/>
  <c r="BZ13" i="9"/>
  <c r="CA13" i="6"/>
  <c r="CA13" i="9"/>
  <c r="CB13" i="6"/>
  <c r="CB13" i="9"/>
  <c r="CC13" i="6"/>
  <c r="CC13" i="9"/>
  <c r="CD13" i="6"/>
  <c r="CD13" i="9"/>
  <c r="CE13" i="6"/>
  <c r="CE13" i="9"/>
  <c r="CF13" i="6"/>
  <c r="CF13" i="9"/>
  <c r="CG13" i="6"/>
  <c r="CG13" i="9"/>
  <c r="CH13" i="6"/>
  <c r="CH13" i="9"/>
  <c r="CI13" i="6"/>
  <c r="CI13" i="9"/>
  <c r="CJ13" i="6"/>
  <c r="CJ13" i="9"/>
  <c r="CK13" i="6"/>
  <c r="CK13" i="9"/>
  <c r="CL13" i="6"/>
  <c r="CL13" i="9"/>
  <c r="CM13" i="6"/>
  <c r="CM13" i="9"/>
  <c r="CN13" i="6"/>
  <c r="CN13" i="9"/>
  <c r="C13" i="7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14" i="6"/>
  <c r="C14" i="9"/>
  <c r="B14" i="6"/>
  <c r="B14" i="9"/>
  <c r="D14" i="6"/>
  <c r="D14" i="9"/>
  <c r="E14" i="6"/>
  <c r="E14" i="9"/>
  <c r="F14" i="6"/>
  <c r="F14" i="9"/>
  <c r="G14" i="6"/>
  <c r="G14" i="9"/>
  <c r="H14" i="6"/>
  <c r="H14" i="9"/>
  <c r="I14" i="6"/>
  <c r="I14" i="9"/>
  <c r="J14" i="6"/>
  <c r="J14" i="9"/>
  <c r="K14" i="6"/>
  <c r="K14" i="9"/>
  <c r="L14" i="6"/>
  <c r="L14" i="9"/>
  <c r="M14" i="6"/>
  <c r="M14" i="9"/>
  <c r="N14" i="6"/>
  <c r="N14" i="9"/>
  <c r="O14" i="6"/>
  <c r="O14" i="9"/>
  <c r="P14" i="6"/>
  <c r="P14" i="9"/>
  <c r="Q14" i="6"/>
  <c r="Q14" i="9"/>
  <c r="R14" i="6"/>
  <c r="R14" i="9"/>
  <c r="S14" i="6"/>
  <c r="S14" i="9"/>
  <c r="T14" i="6"/>
  <c r="T14" i="9"/>
  <c r="U14" i="6"/>
  <c r="U14" i="9"/>
  <c r="V14" i="6"/>
  <c r="V14" i="9"/>
  <c r="W14" i="6"/>
  <c r="W14" i="9"/>
  <c r="X14" i="6"/>
  <c r="X14" i="9"/>
  <c r="Y14" i="6"/>
  <c r="Y14" i="9"/>
  <c r="Z14" i="6"/>
  <c r="Z14" i="9"/>
  <c r="AA14" i="6"/>
  <c r="AA14" i="9"/>
  <c r="AB14" i="6"/>
  <c r="AB14" i="9"/>
  <c r="AC14" i="6"/>
  <c r="AC14" i="9"/>
  <c r="AD14" i="6"/>
  <c r="AD14" i="9"/>
  <c r="AE14" i="6"/>
  <c r="AE14" i="9"/>
  <c r="AF14" i="6"/>
  <c r="AF14" i="9"/>
  <c r="AG14" i="6"/>
  <c r="AG14" i="9"/>
  <c r="AH14" i="6"/>
  <c r="AH14" i="9"/>
  <c r="AI14" i="6"/>
  <c r="AI14" i="9"/>
  <c r="AJ14" i="6"/>
  <c r="AJ14" i="9"/>
  <c r="AK14" i="6"/>
  <c r="AK14" i="9"/>
  <c r="AL14" i="6"/>
  <c r="AL14" i="9"/>
  <c r="AM14" i="6"/>
  <c r="AM14" i="9"/>
  <c r="AN14" i="6"/>
  <c r="AN14" i="9"/>
  <c r="AO14" i="6"/>
  <c r="AO14" i="9"/>
  <c r="AP14" i="6"/>
  <c r="AP14" i="9"/>
  <c r="AQ14" i="6"/>
  <c r="AQ14" i="9"/>
  <c r="AR14" i="6"/>
  <c r="AR14" i="9"/>
  <c r="AS14" i="6"/>
  <c r="AS14" i="9"/>
  <c r="AT14" i="6"/>
  <c r="AT14" i="9"/>
  <c r="AU14" i="6"/>
  <c r="AU14" i="9"/>
  <c r="AV14" i="6"/>
  <c r="AV14" i="9"/>
  <c r="AW14" i="6"/>
  <c r="AW14" i="9"/>
  <c r="AX14" i="6"/>
  <c r="AX14" i="9"/>
  <c r="AY14" i="6"/>
  <c r="AY14" i="9"/>
  <c r="AZ14" i="6"/>
  <c r="AZ14" i="9"/>
  <c r="BA14" i="6"/>
  <c r="BA14" i="9"/>
  <c r="BB14" i="6"/>
  <c r="BB14" i="9"/>
  <c r="BC14" i="6"/>
  <c r="BC14" i="9"/>
  <c r="BD14" i="6"/>
  <c r="BD14" i="9"/>
  <c r="BE14" i="6"/>
  <c r="BE14" i="9"/>
  <c r="BF14" i="6"/>
  <c r="BF14" i="9"/>
  <c r="BG14" i="6"/>
  <c r="BG14" i="9"/>
  <c r="BH14" i="6"/>
  <c r="BH14" i="9"/>
  <c r="BI14" i="6"/>
  <c r="BI14" i="9"/>
  <c r="BJ14" i="6"/>
  <c r="BJ14" i="9"/>
  <c r="BK14" i="6"/>
  <c r="BK14" i="9"/>
  <c r="BL14" i="6"/>
  <c r="BL14" i="9"/>
  <c r="BM14" i="6"/>
  <c r="BM14" i="9"/>
  <c r="BN14" i="6"/>
  <c r="BN14" i="9"/>
  <c r="BO14" i="6"/>
  <c r="BO14" i="9"/>
  <c r="BP14" i="6"/>
  <c r="BP14" i="9"/>
  <c r="BQ14" i="6"/>
  <c r="BQ14" i="9"/>
  <c r="BR14" i="6"/>
  <c r="BR14" i="9"/>
  <c r="BS14" i="6"/>
  <c r="BS14" i="9"/>
  <c r="BT14" i="6"/>
  <c r="BT14" i="9"/>
  <c r="BU14" i="6"/>
  <c r="BU14" i="9"/>
  <c r="BV14" i="6"/>
  <c r="BV14" i="9"/>
  <c r="BW14" i="6"/>
  <c r="BW14" i="9"/>
  <c r="BX14" i="6"/>
  <c r="BX14" i="9"/>
  <c r="BY14" i="6"/>
  <c r="BY14" i="9"/>
  <c r="BZ14" i="6"/>
  <c r="BZ14" i="9"/>
  <c r="CA14" i="6"/>
  <c r="CA14" i="9"/>
  <c r="CB14" i="6"/>
  <c r="CB14" i="9"/>
  <c r="CC14" i="6"/>
  <c r="CC14" i="9"/>
  <c r="CD14" i="6"/>
  <c r="CD14" i="9"/>
  <c r="CE14" i="6"/>
  <c r="CE14" i="9"/>
  <c r="CF14" i="6"/>
  <c r="CF14" i="9"/>
  <c r="CG14" i="6"/>
  <c r="CG14" i="9"/>
  <c r="CH14" i="6"/>
  <c r="CH14" i="9"/>
  <c r="CI14" i="6"/>
  <c r="CI14" i="9"/>
  <c r="CJ14" i="6"/>
  <c r="CJ14" i="9"/>
  <c r="CK14" i="6"/>
  <c r="CK14" i="9"/>
  <c r="CL14" i="6"/>
  <c r="CL14" i="9"/>
  <c r="CM14" i="6"/>
  <c r="CM14" i="9"/>
  <c r="CN14" i="6"/>
  <c r="CN14" i="9"/>
  <c r="C14" i="7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15" i="6"/>
  <c r="C15" i="9"/>
  <c r="B15" i="6"/>
  <c r="B15" i="9"/>
  <c r="D15" i="6"/>
  <c r="D15" i="9"/>
  <c r="E15" i="6"/>
  <c r="E15" i="9"/>
  <c r="F15" i="6"/>
  <c r="F15" i="9"/>
  <c r="G15" i="6"/>
  <c r="G15" i="9"/>
  <c r="H15" i="6"/>
  <c r="H15" i="9"/>
  <c r="I15" i="6"/>
  <c r="I15" i="9"/>
  <c r="J15" i="6"/>
  <c r="J15" i="9"/>
  <c r="K15" i="6"/>
  <c r="K15" i="9"/>
  <c r="L15" i="6"/>
  <c r="L15" i="9"/>
  <c r="M15" i="6"/>
  <c r="M15" i="9"/>
  <c r="N15" i="6"/>
  <c r="N15" i="9"/>
  <c r="O15" i="6"/>
  <c r="O15" i="9"/>
  <c r="P15" i="6"/>
  <c r="P15" i="9"/>
  <c r="Q15" i="6"/>
  <c r="Q15" i="9"/>
  <c r="R15" i="6"/>
  <c r="R15" i="9"/>
  <c r="S15" i="6"/>
  <c r="S15" i="9"/>
  <c r="T15" i="6"/>
  <c r="T15" i="9"/>
  <c r="U15" i="6"/>
  <c r="U15" i="9"/>
  <c r="V15" i="6"/>
  <c r="V15" i="9"/>
  <c r="W15" i="6"/>
  <c r="W15" i="9"/>
  <c r="X15" i="6"/>
  <c r="X15" i="9"/>
  <c r="Y15" i="6"/>
  <c r="Y15" i="9"/>
  <c r="Z15" i="6"/>
  <c r="Z15" i="9"/>
  <c r="AA15" i="6"/>
  <c r="AA15" i="9"/>
  <c r="AB15" i="6"/>
  <c r="AB15" i="9"/>
  <c r="AC15" i="6"/>
  <c r="AC15" i="9"/>
  <c r="AD15" i="6"/>
  <c r="AD15" i="9"/>
  <c r="AE15" i="6"/>
  <c r="AE15" i="9"/>
  <c r="AF15" i="6"/>
  <c r="AF15" i="9"/>
  <c r="AG15" i="6"/>
  <c r="AG15" i="9"/>
  <c r="AH15" i="6"/>
  <c r="AH15" i="9"/>
  <c r="AI15" i="6"/>
  <c r="AI15" i="9"/>
  <c r="AJ15" i="6"/>
  <c r="AJ15" i="9"/>
  <c r="AK15" i="6"/>
  <c r="AK15" i="9"/>
  <c r="AL15" i="6"/>
  <c r="AL15" i="9"/>
  <c r="AM15" i="6"/>
  <c r="AM15" i="9"/>
  <c r="AN15" i="6"/>
  <c r="AN15" i="9"/>
  <c r="AO15" i="6"/>
  <c r="AO15" i="9"/>
  <c r="AP15" i="6"/>
  <c r="AP15" i="9"/>
  <c r="AQ15" i="6"/>
  <c r="AQ15" i="9"/>
  <c r="AR15" i="6"/>
  <c r="AR15" i="9"/>
  <c r="AS15" i="6"/>
  <c r="AS15" i="9"/>
  <c r="AT15" i="6"/>
  <c r="AT15" i="9"/>
  <c r="AU15" i="6"/>
  <c r="AU15" i="9"/>
  <c r="AV15" i="6"/>
  <c r="AV15" i="9"/>
  <c r="AW15" i="6"/>
  <c r="AW15" i="9"/>
  <c r="AX15" i="6"/>
  <c r="AX15" i="9"/>
  <c r="AY15" i="6"/>
  <c r="AY15" i="9"/>
  <c r="AZ15" i="6"/>
  <c r="AZ15" i="9"/>
  <c r="BA15" i="6"/>
  <c r="BA15" i="9"/>
  <c r="BB15" i="6"/>
  <c r="BB15" i="9"/>
  <c r="BC15" i="6"/>
  <c r="BC15" i="9"/>
  <c r="BD15" i="6"/>
  <c r="BD15" i="9"/>
  <c r="BE15" i="6"/>
  <c r="BE15" i="9"/>
  <c r="BF15" i="6"/>
  <c r="BF15" i="9"/>
  <c r="BG15" i="6"/>
  <c r="BG15" i="9"/>
  <c r="BH15" i="6"/>
  <c r="BH15" i="9"/>
  <c r="BI15" i="6"/>
  <c r="BI15" i="9"/>
  <c r="BJ15" i="6"/>
  <c r="BJ15" i="9"/>
  <c r="BK15" i="6"/>
  <c r="BK15" i="9"/>
  <c r="BL15" i="6"/>
  <c r="BL15" i="9"/>
  <c r="BM15" i="6"/>
  <c r="BM15" i="9"/>
  <c r="BN15" i="6"/>
  <c r="BN15" i="9"/>
  <c r="BO15" i="6"/>
  <c r="BO15" i="9"/>
  <c r="BP15" i="6"/>
  <c r="BP15" i="9"/>
  <c r="BQ15" i="6"/>
  <c r="BQ15" i="9"/>
  <c r="BR15" i="6"/>
  <c r="BR15" i="9"/>
  <c r="BS15" i="6"/>
  <c r="BS15" i="9"/>
  <c r="BT15" i="6"/>
  <c r="BT15" i="9"/>
  <c r="BU15" i="6"/>
  <c r="BU15" i="9"/>
  <c r="BV15" i="6"/>
  <c r="BV15" i="9"/>
  <c r="BW15" i="6"/>
  <c r="BW15" i="9"/>
  <c r="BX15" i="6"/>
  <c r="BX15" i="9"/>
  <c r="BY15" i="6"/>
  <c r="BY15" i="9"/>
  <c r="BZ15" i="6"/>
  <c r="BZ15" i="9"/>
  <c r="CA15" i="6"/>
  <c r="CA15" i="9"/>
  <c r="CB15" i="6"/>
  <c r="CB15" i="9"/>
  <c r="CC15" i="6"/>
  <c r="CC15" i="9"/>
  <c r="CD15" i="6"/>
  <c r="CD15" i="9"/>
  <c r="CE15" i="6"/>
  <c r="CE15" i="9"/>
  <c r="CF15" i="6"/>
  <c r="CF15" i="9"/>
  <c r="CG15" i="6"/>
  <c r="CG15" i="9"/>
  <c r="CH15" i="6"/>
  <c r="CH15" i="9"/>
  <c r="CI15" i="6"/>
  <c r="CI15" i="9"/>
  <c r="CJ15" i="6"/>
  <c r="CJ15" i="9"/>
  <c r="CK15" i="6"/>
  <c r="CK15" i="9"/>
  <c r="CL15" i="6"/>
  <c r="CL15" i="9"/>
  <c r="CM15" i="6"/>
  <c r="CM15" i="9"/>
  <c r="CN15" i="6"/>
  <c r="CN15" i="9"/>
  <c r="C15" i="7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16" i="6"/>
  <c r="C16" i="9"/>
  <c r="B16" i="6"/>
  <c r="B16" i="9"/>
  <c r="D16" i="6"/>
  <c r="D16" i="9"/>
  <c r="E16" i="6"/>
  <c r="E16" i="9"/>
  <c r="F16" i="6"/>
  <c r="F16" i="9"/>
  <c r="G16" i="6"/>
  <c r="G16" i="9"/>
  <c r="H16" i="6"/>
  <c r="H16" i="9"/>
  <c r="I16" i="6"/>
  <c r="I16" i="9"/>
  <c r="J16" i="6"/>
  <c r="J16" i="9"/>
  <c r="K16" i="6"/>
  <c r="K16" i="9"/>
  <c r="L16" i="6"/>
  <c r="L16" i="9"/>
  <c r="M16" i="6"/>
  <c r="M16" i="9"/>
  <c r="N16" i="6"/>
  <c r="N16" i="9"/>
  <c r="O16" i="6"/>
  <c r="O16" i="9"/>
  <c r="P16" i="6"/>
  <c r="P16" i="9"/>
  <c r="Q16" i="6"/>
  <c r="Q16" i="9"/>
  <c r="R16" i="6"/>
  <c r="R16" i="9"/>
  <c r="S16" i="6"/>
  <c r="S16" i="9"/>
  <c r="T16" i="6"/>
  <c r="T16" i="9"/>
  <c r="U16" i="6"/>
  <c r="U16" i="9"/>
  <c r="V16" i="6"/>
  <c r="V16" i="9"/>
  <c r="W16" i="6"/>
  <c r="W16" i="9"/>
  <c r="X16" i="6"/>
  <c r="X16" i="9"/>
  <c r="Y16" i="6"/>
  <c r="Y16" i="9"/>
  <c r="Z16" i="6"/>
  <c r="Z16" i="9"/>
  <c r="AA16" i="6"/>
  <c r="AA16" i="9"/>
  <c r="AB16" i="6"/>
  <c r="AB16" i="9"/>
  <c r="AC16" i="6"/>
  <c r="AC16" i="9"/>
  <c r="AD16" i="6"/>
  <c r="AD16" i="9"/>
  <c r="AE16" i="6"/>
  <c r="AE16" i="9"/>
  <c r="AF16" i="6"/>
  <c r="AF16" i="9"/>
  <c r="AG16" i="6"/>
  <c r="AG16" i="9"/>
  <c r="AH16" i="6"/>
  <c r="AH16" i="9"/>
  <c r="AI16" i="6"/>
  <c r="AI16" i="9"/>
  <c r="AJ16" i="6"/>
  <c r="AJ16" i="9"/>
  <c r="AK16" i="6"/>
  <c r="AK16" i="9"/>
  <c r="AL16" i="6"/>
  <c r="AL16" i="9"/>
  <c r="AM16" i="6"/>
  <c r="AM16" i="9"/>
  <c r="AN16" i="6"/>
  <c r="AN16" i="9"/>
  <c r="AO16" i="6"/>
  <c r="AO16" i="9"/>
  <c r="AP16" i="6"/>
  <c r="AP16" i="9"/>
  <c r="AQ16" i="6"/>
  <c r="AQ16" i="9"/>
  <c r="AR16" i="6"/>
  <c r="AR16" i="9"/>
  <c r="AS16" i="6"/>
  <c r="AS16" i="9"/>
  <c r="AT16" i="6"/>
  <c r="AT16" i="9"/>
  <c r="AU16" i="6"/>
  <c r="AU16" i="9"/>
  <c r="AV16" i="6"/>
  <c r="AV16" i="9"/>
  <c r="AW16" i="6"/>
  <c r="AW16" i="9"/>
  <c r="AX16" i="6"/>
  <c r="AX16" i="9"/>
  <c r="AY16" i="6"/>
  <c r="AY16" i="9"/>
  <c r="AZ16" i="6"/>
  <c r="AZ16" i="9"/>
  <c r="BA16" i="6"/>
  <c r="BA16" i="9"/>
  <c r="BB16" i="6"/>
  <c r="BB16" i="9"/>
  <c r="BC16" i="6"/>
  <c r="BC16" i="9"/>
  <c r="BD16" i="6"/>
  <c r="BD16" i="9"/>
  <c r="BE16" i="6"/>
  <c r="BE16" i="9"/>
  <c r="BF16" i="6"/>
  <c r="BF16" i="9"/>
  <c r="BG16" i="6"/>
  <c r="BG16" i="9"/>
  <c r="BH16" i="6"/>
  <c r="BH16" i="9"/>
  <c r="BI16" i="6"/>
  <c r="BI16" i="9"/>
  <c r="BJ16" i="6"/>
  <c r="BJ16" i="9"/>
  <c r="BK16" i="6"/>
  <c r="BK16" i="9"/>
  <c r="BL16" i="6"/>
  <c r="BL16" i="9"/>
  <c r="BM16" i="6"/>
  <c r="BM16" i="9"/>
  <c r="BN16" i="6"/>
  <c r="BN16" i="9"/>
  <c r="BO16" i="6"/>
  <c r="BO16" i="9"/>
  <c r="BP16" i="6"/>
  <c r="BP16" i="9"/>
  <c r="BQ16" i="6"/>
  <c r="BQ16" i="9"/>
  <c r="BR16" i="6"/>
  <c r="BR16" i="9"/>
  <c r="BS16" i="6"/>
  <c r="BS16" i="9"/>
  <c r="BT16" i="6"/>
  <c r="BT16" i="9"/>
  <c r="BU16" i="6"/>
  <c r="BU16" i="9"/>
  <c r="BV16" i="6"/>
  <c r="BV16" i="9"/>
  <c r="BW16" i="6"/>
  <c r="BW16" i="9"/>
  <c r="BX16" i="6"/>
  <c r="BX16" i="9"/>
  <c r="BY16" i="6"/>
  <c r="BY16" i="9"/>
  <c r="BZ16" i="6"/>
  <c r="BZ16" i="9"/>
  <c r="CA16" i="6"/>
  <c r="CA16" i="9"/>
  <c r="CB16" i="6"/>
  <c r="CB16" i="9"/>
  <c r="CC16" i="6"/>
  <c r="CC16" i="9"/>
  <c r="CD16" i="6"/>
  <c r="CD16" i="9"/>
  <c r="CE16" i="6"/>
  <c r="CE16" i="9"/>
  <c r="CF16" i="6"/>
  <c r="CF16" i="9"/>
  <c r="CG16" i="6"/>
  <c r="CG16" i="9"/>
  <c r="CH16" i="6"/>
  <c r="CH16" i="9"/>
  <c r="CI16" i="6"/>
  <c r="CI16" i="9"/>
  <c r="CJ16" i="6"/>
  <c r="CJ16" i="9"/>
  <c r="CK16" i="6"/>
  <c r="CK16" i="9"/>
  <c r="CL16" i="6"/>
  <c r="CL16" i="9"/>
  <c r="CM16" i="6"/>
  <c r="CM16" i="9"/>
  <c r="CN16" i="6"/>
  <c r="CN16" i="9"/>
  <c r="C16" i="7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17" i="6"/>
  <c r="C17" i="9"/>
  <c r="B17" i="6"/>
  <c r="B17" i="9"/>
  <c r="D17" i="6"/>
  <c r="D17" i="9"/>
  <c r="E17" i="6"/>
  <c r="E17" i="9"/>
  <c r="F17" i="6"/>
  <c r="F17" i="9"/>
  <c r="G17" i="6"/>
  <c r="G17" i="9"/>
  <c r="H17" i="6"/>
  <c r="H17" i="9"/>
  <c r="I17" i="6"/>
  <c r="I17" i="9"/>
  <c r="J17" i="6"/>
  <c r="J17" i="9"/>
  <c r="K17" i="6"/>
  <c r="K17" i="9"/>
  <c r="L17" i="6"/>
  <c r="L17" i="9"/>
  <c r="M17" i="6"/>
  <c r="M17" i="9"/>
  <c r="N17" i="6"/>
  <c r="N17" i="9"/>
  <c r="O17" i="6"/>
  <c r="O17" i="9"/>
  <c r="P17" i="6"/>
  <c r="P17" i="9"/>
  <c r="Q17" i="6"/>
  <c r="Q17" i="9"/>
  <c r="R17" i="6"/>
  <c r="R17" i="9"/>
  <c r="S17" i="6"/>
  <c r="S17" i="9"/>
  <c r="T17" i="6"/>
  <c r="T17" i="9"/>
  <c r="U17" i="6"/>
  <c r="U17" i="9"/>
  <c r="V17" i="6"/>
  <c r="V17" i="9"/>
  <c r="W17" i="6"/>
  <c r="W17" i="9"/>
  <c r="X17" i="6"/>
  <c r="X17" i="9"/>
  <c r="Y17" i="6"/>
  <c r="Y17" i="9"/>
  <c r="Z17" i="6"/>
  <c r="Z17" i="9"/>
  <c r="AA17" i="6"/>
  <c r="AA17" i="9"/>
  <c r="AB17" i="6"/>
  <c r="AB17" i="9"/>
  <c r="AC17" i="6"/>
  <c r="AC17" i="9"/>
  <c r="AD17" i="6"/>
  <c r="AD17" i="9"/>
  <c r="AE17" i="6"/>
  <c r="AE17" i="9"/>
  <c r="AF17" i="6"/>
  <c r="AF17" i="9"/>
  <c r="AG17" i="6"/>
  <c r="AG17" i="9"/>
  <c r="AH17" i="6"/>
  <c r="AH17" i="9"/>
  <c r="AI17" i="6"/>
  <c r="AI17" i="9"/>
  <c r="AJ17" i="6"/>
  <c r="AJ17" i="9"/>
  <c r="AK17" i="6"/>
  <c r="AK17" i="9"/>
  <c r="AL17" i="6"/>
  <c r="AL17" i="9"/>
  <c r="AM17" i="6"/>
  <c r="AM17" i="9"/>
  <c r="AN17" i="6"/>
  <c r="AN17" i="9"/>
  <c r="AO17" i="6"/>
  <c r="AO17" i="9"/>
  <c r="AP17" i="6"/>
  <c r="AP17" i="9"/>
  <c r="AQ17" i="6"/>
  <c r="AQ17" i="9"/>
  <c r="AR17" i="6"/>
  <c r="AR17" i="9"/>
  <c r="AS17" i="6"/>
  <c r="AS17" i="9"/>
  <c r="AT17" i="6"/>
  <c r="AT17" i="9"/>
  <c r="AU17" i="6"/>
  <c r="AU17" i="9"/>
  <c r="AV17" i="6"/>
  <c r="AV17" i="9"/>
  <c r="AW17" i="6"/>
  <c r="AW17" i="9"/>
  <c r="AX17" i="6"/>
  <c r="AX17" i="9"/>
  <c r="AY17" i="6"/>
  <c r="AY17" i="9"/>
  <c r="AZ17" i="6"/>
  <c r="AZ17" i="9"/>
  <c r="BA17" i="6"/>
  <c r="BA17" i="9"/>
  <c r="BB17" i="6"/>
  <c r="BB17" i="9"/>
  <c r="BC17" i="6"/>
  <c r="BC17" i="9"/>
  <c r="BD17" i="6"/>
  <c r="BD17" i="9"/>
  <c r="BE17" i="6"/>
  <c r="BE17" i="9"/>
  <c r="BF17" i="6"/>
  <c r="BF17" i="9"/>
  <c r="BG17" i="6"/>
  <c r="BG17" i="9"/>
  <c r="BH17" i="6"/>
  <c r="BH17" i="9"/>
  <c r="BI17" i="6"/>
  <c r="BI17" i="9"/>
  <c r="BJ17" i="6"/>
  <c r="BJ17" i="9"/>
  <c r="BK17" i="6"/>
  <c r="BK17" i="9"/>
  <c r="BL17" i="6"/>
  <c r="BL17" i="9"/>
  <c r="BM17" i="6"/>
  <c r="BM17" i="9"/>
  <c r="BN17" i="6"/>
  <c r="BN17" i="9"/>
  <c r="BO17" i="6"/>
  <c r="BO17" i="9"/>
  <c r="BP17" i="6"/>
  <c r="BP17" i="9"/>
  <c r="BQ17" i="6"/>
  <c r="BQ17" i="9"/>
  <c r="BR17" i="6"/>
  <c r="BR17" i="9"/>
  <c r="BS17" i="6"/>
  <c r="BS17" i="9"/>
  <c r="BT17" i="6"/>
  <c r="BT17" i="9"/>
  <c r="BU17" i="6"/>
  <c r="BU17" i="9"/>
  <c r="BV17" i="6"/>
  <c r="BV17" i="9"/>
  <c r="BW17" i="6"/>
  <c r="BW17" i="9"/>
  <c r="BX17" i="6"/>
  <c r="BX17" i="9"/>
  <c r="BY17" i="6"/>
  <c r="BY17" i="9"/>
  <c r="BZ17" i="6"/>
  <c r="BZ17" i="9"/>
  <c r="CA17" i="6"/>
  <c r="CA17" i="9"/>
  <c r="CB17" i="6"/>
  <c r="CB17" i="9"/>
  <c r="CC17" i="6"/>
  <c r="CC17" i="9"/>
  <c r="CD17" i="6"/>
  <c r="CD17" i="9"/>
  <c r="CE17" i="6"/>
  <c r="CE17" i="9"/>
  <c r="CF17" i="6"/>
  <c r="CF17" i="9"/>
  <c r="CG17" i="6"/>
  <c r="CG17" i="9"/>
  <c r="CH17" i="6"/>
  <c r="CH17" i="9"/>
  <c r="CI17" i="6"/>
  <c r="CI17" i="9"/>
  <c r="CJ17" i="6"/>
  <c r="CJ17" i="9"/>
  <c r="CK17" i="6"/>
  <c r="CK17" i="9"/>
  <c r="CL17" i="6"/>
  <c r="CL17" i="9"/>
  <c r="CM17" i="6"/>
  <c r="CM17" i="9"/>
  <c r="CN17" i="6"/>
  <c r="CN17" i="9"/>
  <c r="C17" i="7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18" i="6"/>
  <c r="C18" i="9"/>
  <c r="B18" i="6"/>
  <c r="B18" i="9"/>
  <c r="D18" i="6"/>
  <c r="D18" i="9"/>
  <c r="E18" i="6"/>
  <c r="E18" i="9"/>
  <c r="F18" i="6"/>
  <c r="F18" i="9"/>
  <c r="G18" i="6"/>
  <c r="G18" i="9"/>
  <c r="H18" i="6"/>
  <c r="H18" i="9"/>
  <c r="I18" i="6"/>
  <c r="I18" i="9"/>
  <c r="J18" i="6"/>
  <c r="J18" i="9"/>
  <c r="K18" i="6"/>
  <c r="K18" i="9"/>
  <c r="L18" i="6"/>
  <c r="L18" i="9"/>
  <c r="M18" i="6"/>
  <c r="M18" i="9"/>
  <c r="N18" i="6"/>
  <c r="N18" i="9"/>
  <c r="O18" i="6"/>
  <c r="O18" i="9"/>
  <c r="P18" i="6"/>
  <c r="P18" i="9"/>
  <c r="Q18" i="6"/>
  <c r="Q18" i="9"/>
  <c r="R18" i="6"/>
  <c r="R18" i="9"/>
  <c r="S18" i="6"/>
  <c r="S18" i="9"/>
  <c r="T18" i="6"/>
  <c r="T18" i="9"/>
  <c r="U18" i="6"/>
  <c r="U18" i="9"/>
  <c r="V18" i="6"/>
  <c r="V18" i="9"/>
  <c r="W18" i="6"/>
  <c r="W18" i="9"/>
  <c r="X18" i="6"/>
  <c r="X18" i="9"/>
  <c r="Y18" i="6"/>
  <c r="Y18" i="9"/>
  <c r="Z18" i="6"/>
  <c r="Z18" i="9"/>
  <c r="AA18" i="6"/>
  <c r="AA18" i="9"/>
  <c r="AB18" i="6"/>
  <c r="AB18" i="9"/>
  <c r="AC18" i="6"/>
  <c r="AC18" i="9"/>
  <c r="AD18" i="6"/>
  <c r="AD18" i="9"/>
  <c r="AE18" i="6"/>
  <c r="AE18" i="9"/>
  <c r="AF18" i="6"/>
  <c r="AF18" i="9"/>
  <c r="AG18" i="6"/>
  <c r="AG18" i="9"/>
  <c r="AH18" i="6"/>
  <c r="AH18" i="9"/>
  <c r="AI18" i="6"/>
  <c r="AI18" i="9"/>
  <c r="AJ18" i="6"/>
  <c r="AJ18" i="9"/>
  <c r="AK18" i="6"/>
  <c r="AK18" i="9"/>
  <c r="AL18" i="6"/>
  <c r="AL18" i="9"/>
  <c r="AM18" i="6"/>
  <c r="AM18" i="9"/>
  <c r="AN18" i="6"/>
  <c r="AN18" i="9"/>
  <c r="AO18" i="6"/>
  <c r="AO18" i="9"/>
  <c r="AP18" i="6"/>
  <c r="AP18" i="9"/>
  <c r="AQ18" i="6"/>
  <c r="AQ18" i="9"/>
  <c r="AR18" i="6"/>
  <c r="AR18" i="9"/>
  <c r="AS18" i="6"/>
  <c r="AS18" i="9"/>
  <c r="AT18" i="6"/>
  <c r="AT18" i="9"/>
  <c r="AU18" i="6"/>
  <c r="AU18" i="9"/>
  <c r="AV18" i="6"/>
  <c r="AV18" i="9"/>
  <c r="AW18" i="6"/>
  <c r="AW18" i="9"/>
  <c r="AX18" i="6"/>
  <c r="AX18" i="9"/>
  <c r="AY18" i="6"/>
  <c r="AY18" i="9"/>
  <c r="AZ18" i="6"/>
  <c r="AZ18" i="9"/>
  <c r="BA18" i="6"/>
  <c r="BA18" i="9"/>
  <c r="BB18" i="6"/>
  <c r="BB18" i="9"/>
  <c r="BC18" i="6"/>
  <c r="BC18" i="9"/>
  <c r="BD18" i="6"/>
  <c r="BD18" i="9"/>
  <c r="BE18" i="6"/>
  <c r="BE18" i="9"/>
  <c r="BF18" i="6"/>
  <c r="BF18" i="9"/>
  <c r="BG18" i="6"/>
  <c r="BG18" i="9"/>
  <c r="BH18" i="6"/>
  <c r="BH18" i="9"/>
  <c r="BI18" i="6"/>
  <c r="BI18" i="9"/>
  <c r="BJ18" i="6"/>
  <c r="BJ18" i="9"/>
  <c r="BK18" i="6"/>
  <c r="BK18" i="9"/>
  <c r="BL18" i="6"/>
  <c r="BL18" i="9"/>
  <c r="BM18" i="6"/>
  <c r="BM18" i="9"/>
  <c r="BN18" i="6"/>
  <c r="BN18" i="9"/>
  <c r="BO18" i="6"/>
  <c r="BO18" i="9"/>
  <c r="BP18" i="6"/>
  <c r="BP18" i="9"/>
  <c r="BQ18" i="6"/>
  <c r="BQ18" i="9"/>
  <c r="BR18" i="6"/>
  <c r="BR18" i="9"/>
  <c r="BS18" i="6"/>
  <c r="BS18" i="9"/>
  <c r="BT18" i="6"/>
  <c r="BT18" i="9"/>
  <c r="BU18" i="6"/>
  <c r="BU18" i="9"/>
  <c r="BV18" i="6"/>
  <c r="BV18" i="9"/>
  <c r="BW18" i="6"/>
  <c r="BW18" i="9"/>
  <c r="BX18" i="6"/>
  <c r="BX18" i="9"/>
  <c r="BY18" i="6"/>
  <c r="BY18" i="9"/>
  <c r="BZ18" i="6"/>
  <c r="BZ18" i="9"/>
  <c r="CA18" i="6"/>
  <c r="CA18" i="9"/>
  <c r="CB18" i="6"/>
  <c r="CB18" i="9"/>
  <c r="CC18" i="6"/>
  <c r="CC18" i="9"/>
  <c r="CD18" i="6"/>
  <c r="CD18" i="9"/>
  <c r="CE18" i="6"/>
  <c r="CE18" i="9"/>
  <c r="CF18" i="6"/>
  <c r="CF18" i="9"/>
  <c r="CG18" i="6"/>
  <c r="CG18" i="9"/>
  <c r="CH18" i="6"/>
  <c r="CH18" i="9"/>
  <c r="CI18" i="6"/>
  <c r="CI18" i="9"/>
  <c r="CJ18" i="6"/>
  <c r="CJ18" i="9"/>
  <c r="CK18" i="6"/>
  <c r="CK18" i="9"/>
  <c r="CL18" i="6"/>
  <c r="CL18" i="9"/>
  <c r="CM18" i="6"/>
  <c r="CM18" i="9"/>
  <c r="CN18" i="6"/>
  <c r="CN18" i="9"/>
  <c r="C18" i="7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19" i="6"/>
  <c r="C19" i="9"/>
  <c r="B19" i="6"/>
  <c r="B19" i="9"/>
  <c r="D19" i="6"/>
  <c r="D19" i="9"/>
  <c r="E19" i="6"/>
  <c r="E19" i="9"/>
  <c r="F19" i="6"/>
  <c r="F19" i="9"/>
  <c r="G19" i="6"/>
  <c r="G19" i="9"/>
  <c r="H19" i="6"/>
  <c r="H19" i="9"/>
  <c r="I19" i="6"/>
  <c r="I19" i="9"/>
  <c r="J19" i="6"/>
  <c r="J19" i="9"/>
  <c r="K19" i="6"/>
  <c r="K19" i="9"/>
  <c r="L19" i="6"/>
  <c r="L19" i="9"/>
  <c r="M19" i="6"/>
  <c r="M19" i="9"/>
  <c r="N19" i="6"/>
  <c r="N19" i="9"/>
  <c r="O19" i="6"/>
  <c r="O19" i="9"/>
  <c r="P19" i="6"/>
  <c r="P19" i="9"/>
  <c r="Q19" i="6"/>
  <c r="Q19" i="9"/>
  <c r="R19" i="6"/>
  <c r="R19" i="9"/>
  <c r="S19" i="6"/>
  <c r="S19" i="9"/>
  <c r="T19" i="6"/>
  <c r="T19" i="9"/>
  <c r="U19" i="6"/>
  <c r="U19" i="9"/>
  <c r="V19" i="6"/>
  <c r="V19" i="9"/>
  <c r="W19" i="6"/>
  <c r="W19" i="9"/>
  <c r="X19" i="6"/>
  <c r="X19" i="9"/>
  <c r="Y19" i="6"/>
  <c r="Y19" i="9"/>
  <c r="Z19" i="6"/>
  <c r="Z19" i="9"/>
  <c r="AA19" i="6"/>
  <c r="AA19" i="9"/>
  <c r="AB19" i="6"/>
  <c r="AB19" i="9"/>
  <c r="AC19" i="6"/>
  <c r="AC19" i="9"/>
  <c r="AD19" i="6"/>
  <c r="AD19" i="9"/>
  <c r="AE19" i="6"/>
  <c r="AE19" i="9"/>
  <c r="AF19" i="6"/>
  <c r="AF19" i="9"/>
  <c r="AG19" i="6"/>
  <c r="AG19" i="9"/>
  <c r="AH19" i="6"/>
  <c r="AH19" i="9"/>
  <c r="AI19" i="6"/>
  <c r="AI19" i="9"/>
  <c r="AJ19" i="6"/>
  <c r="AJ19" i="9"/>
  <c r="AK19" i="6"/>
  <c r="AK19" i="9"/>
  <c r="AL19" i="6"/>
  <c r="AL19" i="9"/>
  <c r="AM19" i="6"/>
  <c r="AM19" i="9"/>
  <c r="AN19" i="6"/>
  <c r="AN19" i="9"/>
  <c r="AO19" i="6"/>
  <c r="AO19" i="9"/>
  <c r="AP19" i="6"/>
  <c r="AP19" i="9"/>
  <c r="AQ19" i="6"/>
  <c r="AQ19" i="9"/>
  <c r="AR19" i="6"/>
  <c r="AR19" i="9"/>
  <c r="AS19" i="6"/>
  <c r="AS19" i="9"/>
  <c r="AT19" i="6"/>
  <c r="AT19" i="9"/>
  <c r="AU19" i="6"/>
  <c r="AU19" i="9"/>
  <c r="AV19" i="6"/>
  <c r="AV19" i="9"/>
  <c r="AW19" i="6"/>
  <c r="AW19" i="9"/>
  <c r="AX19" i="6"/>
  <c r="AX19" i="9"/>
  <c r="AY19" i="6"/>
  <c r="AY19" i="9"/>
  <c r="AZ19" i="6"/>
  <c r="AZ19" i="9"/>
  <c r="BA19" i="6"/>
  <c r="BA19" i="9"/>
  <c r="BB19" i="6"/>
  <c r="BB19" i="9"/>
  <c r="BC19" i="6"/>
  <c r="BC19" i="9"/>
  <c r="BD19" i="6"/>
  <c r="BD19" i="9"/>
  <c r="BE19" i="6"/>
  <c r="BE19" i="9"/>
  <c r="BF19" i="6"/>
  <c r="BF19" i="9"/>
  <c r="BG19" i="6"/>
  <c r="BG19" i="9"/>
  <c r="BH19" i="6"/>
  <c r="BH19" i="9"/>
  <c r="BI19" i="6"/>
  <c r="BI19" i="9"/>
  <c r="BJ19" i="6"/>
  <c r="BJ19" i="9"/>
  <c r="BK19" i="6"/>
  <c r="BK19" i="9"/>
  <c r="BL19" i="6"/>
  <c r="BL19" i="9"/>
  <c r="BM19" i="6"/>
  <c r="BM19" i="9"/>
  <c r="BN19" i="6"/>
  <c r="BN19" i="9"/>
  <c r="BO19" i="6"/>
  <c r="BO19" i="9"/>
  <c r="BP19" i="6"/>
  <c r="BP19" i="9"/>
  <c r="BQ19" i="6"/>
  <c r="BQ19" i="9"/>
  <c r="BR19" i="6"/>
  <c r="BR19" i="9"/>
  <c r="BS19" i="6"/>
  <c r="BS19" i="9"/>
  <c r="BT19" i="6"/>
  <c r="BT19" i="9"/>
  <c r="BU19" i="6"/>
  <c r="BU19" i="9"/>
  <c r="BV19" i="6"/>
  <c r="BV19" i="9"/>
  <c r="BW19" i="6"/>
  <c r="BW19" i="9"/>
  <c r="BX19" i="6"/>
  <c r="BX19" i="9"/>
  <c r="BY19" i="6"/>
  <c r="BY19" i="9"/>
  <c r="BZ19" i="6"/>
  <c r="BZ19" i="9"/>
  <c r="CA19" i="6"/>
  <c r="CA19" i="9"/>
  <c r="CB19" i="6"/>
  <c r="CB19" i="9"/>
  <c r="CC19" i="6"/>
  <c r="CC19" i="9"/>
  <c r="CD19" i="6"/>
  <c r="CD19" i="9"/>
  <c r="CE19" i="6"/>
  <c r="CE19" i="9"/>
  <c r="CF19" i="6"/>
  <c r="CF19" i="9"/>
  <c r="CG19" i="6"/>
  <c r="CG19" i="9"/>
  <c r="CH19" i="6"/>
  <c r="CH19" i="9"/>
  <c r="CI19" i="6"/>
  <c r="CI19" i="9"/>
  <c r="CJ19" i="6"/>
  <c r="CJ19" i="9"/>
  <c r="CK19" i="6"/>
  <c r="CK19" i="9"/>
  <c r="CL19" i="6"/>
  <c r="CL19" i="9"/>
  <c r="CM19" i="6"/>
  <c r="CM19" i="9"/>
  <c r="CN19" i="6"/>
  <c r="CN19" i="9"/>
  <c r="C19" i="7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20" i="6"/>
  <c r="C20" i="9"/>
  <c r="B20" i="6"/>
  <c r="B20" i="9"/>
  <c r="D20" i="6"/>
  <c r="D20" i="9"/>
  <c r="E20" i="6"/>
  <c r="E20" i="9"/>
  <c r="F20" i="6"/>
  <c r="F20" i="9"/>
  <c r="G20" i="6"/>
  <c r="G20" i="9"/>
  <c r="H20" i="6"/>
  <c r="H20" i="9"/>
  <c r="I20" i="6"/>
  <c r="I20" i="9"/>
  <c r="J20" i="6"/>
  <c r="J20" i="9"/>
  <c r="K20" i="6"/>
  <c r="K20" i="9"/>
  <c r="L20" i="6"/>
  <c r="L20" i="9"/>
  <c r="M20" i="6"/>
  <c r="M20" i="9"/>
  <c r="N20" i="6"/>
  <c r="N20" i="9"/>
  <c r="O20" i="6"/>
  <c r="O20" i="9"/>
  <c r="P20" i="6"/>
  <c r="P20" i="9"/>
  <c r="Q20" i="6"/>
  <c r="Q20" i="9"/>
  <c r="R20" i="6"/>
  <c r="R20" i="9"/>
  <c r="S20" i="6"/>
  <c r="S20" i="9"/>
  <c r="T20" i="6"/>
  <c r="T20" i="9"/>
  <c r="U20" i="6"/>
  <c r="U20" i="9"/>
  <c r="V20" i="6"/>
  <c r="V20" i="9"/>
  <c r="W20" i="6"/>
  <c r="W20" i="9"/>
  <c r="X20" i="6"/>
  <c r="X20" i="9"/>
  <c r="Y20" i="6"/>
  <c r="Y20" i="9"/>
  <c r="Z20" i="6"/>
  <c r="Z20" i="9"/>
  <c r="AA20" i="6"/>
  <c r="AA20" i="9"/>
  <c r="AB20" i="6"/>
  <c r="AB20" i="9"/>
  <c r="AC20" i="6"/>
  <c r="AC20" i="9"/>
  <c r="AD20" i="6"/>
  <c r="AD20" i="9"/>
  <c r="AE20" i="6"/>
  <c r="AE20" i="9"/>
  <c r="AF20" i="6"/>
  <c r="AF20" i="9"/>
  <c r="AG20" i="6"/>
  <c r="AG20" i="9"/>
  <c r="AH20" i="6"/>
  <c r="AH20" i="9"/>
  <c r="AI20" i="6"/>
  <c r="AI20" i="9"/>
  <c r="AJ20" i="6"/>
  <c r="AJ20" i="9"/>
  <c r="AK20" i="6"/>
  <c r="AK20" i="9"/>
  <c r="AL20" i="6"/>
  <c r="AL20" i="9"/>
  <c r="AM20" i="6"/>
  <c r="AM20" i="9"/>
  <c r="AN20" i="6"/>
  <c r="AN20" i="9"/>
  <c r="AO20" i="6"/>
  <c r="AO20" i="9"/>
  <c r="AP20" i="6"/>
  <c r="AP20" i="9"/>
  <c r="AQ20" i="6"/>
  <c r="AQ20" i="9"/>
  <c r="AR20" i="6"/>
  <c r="AR20" i="9"/>
  <c r="AS20" i="6"/>
  <c r="AS20" i="9"/>
  <c r="AT20" i="6"/>
  <c r="AT20" i="9"/>
  <c r="AU20" i="6"/>
  <c r="AU20" i="9"/>
  <c r="AV20" i="6"/>
  <c r="AV20" i="9"/>
  <c r="AW20" i="6"/>
  <c r="AW20" i="9"/>
  <c r="AX20" i="6"/>
  <c r="AX20" i="9"/>
  <c r="AY20" i="6"/>
  <c r="AY20" i="9"/>
  <c r="AZ20" i="6"/>
  <c r="AZ20" i="9"/>
  <c r="BA20" i="6"/>
  <c r="BA20" i="9"/>
  <c r="BB20" i="6"/>
  <c r="BB20" i="9"/>
  <c r="BC20" i="6"/>
  <c r="BC20" i="9"/>
  <c r="BD20" i="6"/>
  <c r="BD20" i="9"/>
  <c r="BE20" i="6"/>
  <c r="BE20" i="9"/>
  <c r="BF20" i="6"/>
  <c r="BF20" i="9"/>
  <c r="BG20" i="6"/>
  <c r="BG20" i="9"/>
  <c r="BH20" i="6"/>
  <c r="BH20" i="9"/>
  <c r="BI20" i="6"/>
  <c r="BI20" i="9"/>
  <c r="BJ20" i="6"/>
  <c r="BJ20" i="9"/>
  <c r="BK20" i="6"/>
  <c r="BK20" i="9"/>
  <c r="BL20" i="6"/>
  <c r="BL20" i="9"/>
  <c r="BM20" i="6"/>
  <c r="BM20" i="9"/>
  <c r="BN20" i="6"/>
  <c r="BN20" i="9"/>
  <c r="BO20" i="6"/>
  <c r="BO20" i="9"/>
  <c r="BP20" i="6"/>
  <c r="BP20" i="9"/>
  <c r="BQ20" i="6"/>
  <c r="BQ20" i="9"/>
  <c r="BR20" i="6"/>
  <c r="BR20" i="9"/>
  <c r="BS20" i="6"/>
  <c r="BS20" i="9"/>
  <c r="BT20" i="6"/>
  <c r="BT20" i="9"/>
  <c r="BU20" i="6"/>
  <c r="BU20" i="9"/>
  <c r="BV20" i="6"/>
  <c r="BV20" i="9"/>
  <c r="BW20" i="6"/>
  <c r="BW20" i="9"/>
  <c r="BX20" i="6"/>
  <c r="BX20" i="9"/>
  <c r="BY20" i="6"/>
  <c r="BY20" i="9"/>
  <c r="BZ20" i="6"/>
  <c r="BZ20" i="9"/>
  <c r="CA20" i="6"/>
  <c r="CA20" i="9"/>
  <c r="CB20" i="6"/>
  <c r="CB20" i="9"/>
  <c r="CC20" i="6"/>
  <c r="CC20" i="9"/>
  <c r="CD20" i="6"/>
  <c r="CD20" i="9"/>
  <c r="CE20" i="6"/>
  <c r="CE20" i="9"/>
  <c r="CF20" i="6"/>
  <c r="CF20" i="9"/>
  <c r="CG20" i="6"/>
  <c r="CG20" i="9"/>
  <c r="CH20" i="6"/>
  <c r="CH20" i="9"/>
  <c r="CI20" i="6"/>
  <c r="CI20" i="9"/>
  <c r="CJ20" i="6"/>
  <c r="CJ20" i="9"/>
  <c r="CK20" i="6"/>
  <c r="CK20" i="9"/>
  <c r="CL20" i="6"/>
  <c r="CL20" i="9"/>
  <c r="CM20" i="6"/>
  <c r="CM20" i="9"/>
  <c r="CN20" i="6"/>
  <c r="CN20" i="9"/>
  <c r="C20" i="7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21" i="6"/>
  <c r="C21" i="9"/>
  <c r="B21" i="6"/>
  <c r="B21" i="9"/>
  <c r="D21" i="6"/>
  <c r="D21" i="9"/>
  <c r="E21" i="6"/>
  <c r="E21" i="9"/>
  <c r="F21" i="6"/>
  <c r="F21" i="9"/>
  <c r="G21" i="6"/>
  <c r="G21" i="9"/>
  <c r="H21" i="6"/>
  <c r="H21" i="9"/>
  <c r="I21" i="6"/>
  <c r="I21" i="9"/>
  <c r="J21" i="6"/>
  <c r="J21" i="9"/>
  <c r="K21" i="6"/>
  <c r="K21" i="9"/>
  <c r="L21" i="6"/>
  <c r="L21" i="9"/>
  <c r="M21" i="6"/>
  <c r="M21" i="9"/>
  <c r="N21" i="6"/>
  <c r="N21" i="9"/>
  <c r="O21" i="6"/>
  <c r="O21" i="9"/>
  <c r="P21" i="6"/>
  <c r="P21" i="9"/>
  <c r="Q21" i="6"/>
  <c r="Q21" i="9"/>
  <c r="R21" i="6"/>
  <c r="R21" i="9"/>
  <c r="S21" i="6"/>
  <c r="S21" i="9"/>
  <c r="T21" i="6"/>
  <c r="T21" i="9"/>
  <c r="U21" i="6"/>
  <c r="U21" i="9"/>
  <c r="V21" i="6"/>
  <c r="V21" i="9"/>
  <c r="W21" i="6"/>
  <c r="W21" i="9"/>
  <c r="X21" i="6"/>
  <c r="X21" i="9"/>
  <c r="Y21" i="6"/>
  <c r="Y21" i="9"/>
  <c r="Z21" i="6"/>
  <c r="Z21" i="9"/>
  <c r="AA21" i="6"/>
  <c r="AA21" i="9"/>
  <c r="AB21" i="6"/>
  <c r="AB21" i="9"/>
  <c r="AC21" i="6"/>
  <c r="AC21" i="9"/>
  <c r="AD21" i="6"/>
  <c r="AD21" i="9"/>
  <c r="AE21" i="6"/>
  <c r="AE21" i="9"/>
  <c r="AF21" i="6"/>
  <c r="AF21" i="9"/>
  <c r="AG21" i="6"/>
  <c r="AG21" i="9"/>
  <c r="AH21" i="6"/>
  <c r="AH21" i="9"/>
  <c r="AI21" i="6"/>
  <c r="AI21" i="9"/>
  <c r="AJ21" i="6"/>
  <c r="AJ21" i="9"/>
  <c r="AK21" i="6"/>
  <c r="AK21" i="9"/>
  <c r="AL21" i="6"/>
  <c r="AL21" i="9"/>
  <c r="AM21" i="6"/>
  <c r="AM21" i="9"/>
  <c r="AN21" i="6"/>
  <c r="AN21" i="9"/>
  <c r="AO21" i="6"/>
  <c r="AO21" i="9"/>
  <c r="AP21" i="6"/>
  <c r="AP21" i="9"/>
  <c r="AQ21" i="6"/>
  <c r="AQ21" i="9"/>
  <c r="AR21" i="6"/>
  <c r="AR21" i="9"/>
  <c r="AS21" i="6"/>
  <c r="AS21" i="9"/>
  <c r="AT21" i="6"/>
  <c r="AT21" i="9"/>
  <c r="AU21" i="6"/>
  <c r="AU21" i="9"/>
  <c r="AV21" i="6"/>
  <c r="AV21" i="9"/>
  <c r="AW21" i="6"/>
  <c r="AW21" i="9"/>
  <c r="AX21" i="6"/>
  <c r="AX21" i="9"/>
  <c r="AY21" i="6"/>
  <c r="AY21" i="9"/>
  <c r="AZ21" i="6"/>
  <c r="AZ21" i="9"/>
  <c r="BA21" i="6"/>
  <c r="BA21" i="9"/>
  <c r="BB21" i="6"/>
  <c r="BB21" i="9"/>
  <c r="BC21" i="6"/>
  <c r="BC21" i="9"/>
  <c r="BD21" i="6"/>
  <c r="BD21" i="9"/>
  <c r="BE21" i="6"/>
  <c r="BE21" i="9"/>
  <c r="BF21" i="6"/>
  <c r="BF21" i="9"/>
  <c r="BG21" i="6"/>
  <c r="BG21" i="9"/>
  <c r="BH21" i="6"/>
  <c r="BH21" i="9"/>
  <c r="BI21" i="6"/>
  <c r="BI21" i="9"/>
  <c r="BJ21" i="6"/>
  <c r="BJ21" i="9"/>
  <c r="BK21" i="6"/>
  <c r="BK21" i="9"/>
  <c r="BL21" i="6"/>
  <c r="BL21" i="9"/>
  <c r="BM21" i="6"/>
  <c r="BM21" i="9"/>
  <c r="BN21" i="6"/>
  <c r="BN21" i="9"/>
  <c r="BO21" i="6"/>
  <c r="BO21" i="9"/>
  <c r="BP21" i="6"/>
  <c r="BP21" i="9"/>
  <c r="BQ21" i="6"/>
  <c r="BQ21" i="9"/>
  <c r="BR21" i="6"/>
  <c r="BR21" i="9"/>
  <c r="BS21" i="6"/>
  <c r="BS21" i="9"/>
  <c r="BT21" i="6"/>
  <c r="BT21" i="9"/>
  <c r="BU21" i="6"/>
  <c r="BU21" i="9"/>
  <c r="BV21" i="6"/>
  <c r="BV21" i="9"/>
  <c r="BW21" i="6"/>
  <c r="BW21" i="9"/>
  <c r="BX21" i="6"/>
  <c r="BX21" i="9"/>
  <c r="BY21" i="6"/>
  <c r="BY21" i="9"/>
  <c r="BZ21" i="6"/>
  <c r="BZ21" i="9"/>
  <c r="CA21" i="6"/>
  <c r="CA21" i="9"/>
  <c r="CB21" i="6"/>
  <c r="CB21" i="9"/>
  <c r="CC21" i="6"/>
  <c r="CC21" i="9"/>
  <c r="CD21" i="6"/>
  <c r="CD21" i="9"/>
  <c r="CE21" i="6"/>
  <c r="CE21" i="9"/>
  <c r="CF21" i="6"/>
  <c r="CF21" i="9"/>
  <c r="CG21" i="6"/>
  <c r="CG21" i="9"/>
  <c r="CH21" i="6"/>
  <c r="CH21" i="9"/>
  <c r="CI21" i="6"/>
  <c r="CI21" i="9"/>
  <c r="CJ21" i="6"/>
  <c r="CJ21" i="9"/>
  <c r="CK21" i="6"/>
  <c r="CK21" i="9"/>
  <c r="CL21" i="6"/>
  <c r="CL21" i="9"/>
  <c r="CM21" i="6"/>
  <c r="CM21" i="9"/>
  <c r="CN21" i="6"/>
  <c r="CN21" i="9"/>
  <c r="C21" i="7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22" i="6"/>
  <c r="C22" i="9"/>
  <c r="B22" i="6"/>
  <c r="B22" i="9"/>
  <c r="D22" i="6"/>
  <c r="D22" i="9"/>
  <c r="E22" i="6"/>
  <c r="E22" i="9"/>
  <c r="F22" i="6"/>
  <c r="F22" i="9"/>
  <c r="G22" i="6"/>
  <c r="G22" i="9"/>
  <c r="H22" i="6"/>
  <c r="H22" i="9"/>
  <c r="I22" i="6"/>
  <c r="I22" i="9"/>
  <c r="J22" i="6"/>
  <c r="J22" i="9"/>
  <c r="K22" i="6"/>
  <c r="K22" i="9"/>
  <c r="L22" i="6"/>
  <c r="L22" i="9"/>
  <c r="M22" i="6"/>
  <c r="M22" i="9"/>
  <c r="N22" i="6"/>
  <c r="N22" i="9"/>
  <c r="O22" i="6"/>
  <c r="O22" i="9"/>
  <c r="P22" i="6"/>
  <c r="P22" i="9"/>
  <c r="Q22" i="6"/>
  <c r="Q22" i="9"/>
  <c r="R22" i="6"/>
  <c r="R22" i="9"/>
  <c r="S22" i="6"/>
  <c r="S22" i="9"/>
  <c r="T22" i="6"/>
  <c r="T22" i="9"/>
  <c r="U22" i="6"/>
  <c r="U22" i="9"/>
  <c r="V22" i="6"/>
  <c r="V22" i="9"/>
  <c r="W22" i="6"/>
  <c r="W22" i="9"/>
  <c r="X22" i="6"/>
  <c r="X22" i="9"/>
  <c r="Y22" i="6"/>
  <c r="Y22" i="9"/>
  <c r="Z22" i="6"/>
  <c r="Z22" i="9"/>
  <c r="AA22" i="6"/>
  <c r="AA22" i="9"/>
  <c r="AB22" i="6"/>
  <c r="AB22" i="9"/>
  <c r="AC22" i="6"/>
  <c r="AC22" i="9"/>
  <c r="AD22" i="6"/>
  <c r="AD22" i="9"/>
  <c r="AE22" i="6"/>
  <c r="AE22" i="9"/>
  <c r="AF22" i="6"/>
  <c r="AF22" i="9"/>
  <c r="AG22" i="6"/>
  <c r="AG22" i="9"/>
  <c r="AH22" i="6"/>
  <c r="AH22" i="9"/>
  <c r="AI22" i="6"/>
  <c r="AI22" i="9"/>
  <c r="AJ22" i="6"/>
  <c r="AJ22" i="9"/>
  <c r="AK22" i="6"/>
  <c r="AK22" i="9"/>
  <c r="AL22" i="6"/>
  <c r="AL22" i="9"/>
  <c r="AM22" i="6"/>
  <c r="AM22" i="9"/>
  <c r="AN22" i="6"/>
  <c r="AN22" i="9"/>
  <c r="AO22" i="6"/>
  <c r="AO22" i="9"/>
  <c r="AP22" i="6"/>
  <c r="AP22" i="9"/>
  <c r="AQ22" i="6"/>
  <c r="AQ22" i="9"/>
  <c r="AR22" i="6"/>
  <c r="AR22" i="9"/>
  <c r="AS22" i="6"/>
  <c r="AS22" i="9"/>
  <c r="AT22" i="6"/>
  <c r="AT22" i="9"/>
  <c r="AU22" i="6"/>
  <c r="AU22" i="9"/>
  <c r="AV22" i="6"/>
  <c r="AV22" i="9"/>
  <c r="AW22" i="6"/>
  <c r="AW22" i="9"/>
  <c r="AX22" i="6"/>
  <c r="AX22" i="9"/>
  <c r="AY22" i="6"/>
  <c r="AY22" i="9"/>
  <c r="AZ22" i="6"/>
  <c r="AZ22" i="9"/>
  <c r="BA22" i="6"/>
  <c r="BA22" i="9"/>
  <c r="BB22" i="6"/>
  <c r="BB22" i="9"/>
  <c r="BC22" i="6"/>
  <c r="BC22" i="9"/>
  <c r="BD22" i="6"/>
  <c r="BD22" i="9"/>
  <c r="BE22" i="6"/>
  <c r="BE22" i="9"/>
  <c r="BF22" i="6"/>
  <c r="BF22" i="9"/>
  <c r="BG22" i="6"/>
  <c r="BG22" i="9"/>
  <c r="BH22" i="6"/>
  <c r="BH22" i="9"/>
  <c r="BI22" i="6"/>
  <c r="BI22" i="9"/>
  <c r="BJ22" i="6"/>
  <c r="BJ22" i="9"/>
  <c r="BK22" i="6"/>
  <c r="BK22" i="9"/>
  <c r="BL22" i="6"/>
  <c r="BL22" i="9"/>
  <c r="BM22" i="6"/>
  <c r="BM22" i="9"/>
  <c r="BN22" i="6"/>
  <c r="BN22" i="9"/>
  <c r="BO22" i="6"/>
  <c r="BO22" i="9"/>
  <c r="BP22" i="6"/>
  <c r="BP22" i="9"/>
  <c r="BQ22" i="6"/>
  <c r="BQ22" i="9"/>
  <c r="BR22" i="6"/>
  <c r="BR22" i="9"/>
  <c r="BS22" i="6"/>
  <c r="BS22" i="9"/>
  <c r="BT22" i="6"/>
  <c r="BT22" i="9"/>
  <c r="BU22" i="6"/>
  <c r="BU22" i="9"/>
  <c r="BV22" i="6"/>
  <c r="BV22" i="9"/>
  <c r="BW22" i="6"/>
  <c r="BW22" i="9"/>
  <c r="BX22" i="6"/>
  <c r="BX22" i="9"/>
  <c r="BY22" i="6"/>
  <c r="BY22" i="9"/>
  <c r="BZ22" i="6"/>
  <c r="BZ22" i="9"/>
  <c r="CA22" i="6"/>
  <c r="CA22" i="9"/>
  <c r="CB22" i="6"/>
  <c r="CB22" i="9"/>
  <c r="CC22" i="6"/>
  <c r="CC22" i="9"/>
  <c r="CD22" i="6"/>
  <c r="CD22" i="9"/>
  <c r="CE22" i="6"/>
  <c r="CE22" i="9"/>
  <c r="CF22" i="6"/>
  <c r="CF22" i="9"/>
  <c r="CG22" i="6"/>
  <c r="CG22" i="9"/>
  <c r="CH22" i="6"/>
  <c r="CH22" i="9"/>
  <c r="CI22" i="6"/>
  <c r="CI22" i="9"/>
  <c r="CJ22" i="6"/>
  <c r="CJ22" i="9"/>
  <c r="CK22" i="6"/>
  <c r="CK22" i="9"/>
  <c r="CL22" i="6"/>
  <c r="CL22" i="9"/>
  <c r="CM22" i="6"/>
  <c r="CM22" i="9"/>
  <c r="CN22" i="6"/>
  <c r="CN22" i="9"/>
  <c r="C22" i="7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23" i="6"/>
  <c r="C23" i="9"/>
  <c r="B23" i="6"/>
  <c r="B23" i="9"/>
  <c r="D23" i="6"/>
  <c r="D23" i="9"/>
  <c r="E23" i="6"/>
  <c r="E23" i="9"/>
  <c r="F23" i="6"/>
  <c r="F23" i="9"/>
  <c r="G23" i="6"/>
  <c r="G23" i="9"/>
  <c r="H23" i="6"/>
  <c r="H23" i="9"/>
  <c r="I23" i="6"/>
  <c r="I23" i="9"/>
  <c r="J23" i="6"/>
  <c r="J23" i="9"/>
  <c r="K23" i="6"/>
  <c r="K23" i="9"/>
  <c r="L23" i="6"/>
  <c r="L23" i="9"/>
  <c r="M23" i="6"/>
  <c r="M23" i="9"/>
  <c r="N23" i="6"/>
  <c r="N23" i="9"/>
  <c r="O23" i="6"/>
  <c r="O23" i="9"/>
  <c r="P23" i="6"/>
  <c r="P23" i="9"/>
  <c r="Q23" i="6"/>
  <c r="Q23" i="9"/>
  <c r="R23" i="6"/>
  <c r="R23" i="9"/>
  <c r="S23" i="6"/>
  <c r="S23" i="9"/>
  <c r="T23" i="6"/>
  <c r="T23" i="9"/>
  <c r="U23" i="6"/>
  <c r="U23" i="9"/>
  <c r="V23" i="6"/>
  <c r="V23" i="9"/>
  <c r="W23" i="6"/>
  <c r="W23" i="9"/>
  <c r="X23" i="6"/>
  <c r="X23" i="9"/>
  <c r="Y23" i="6"/>
  <c r="Y23" i="9"/>
  <c r="Z23" i="6"/>
  <c r="Z23" i="9"/>
  <c r="AA23" i="6"/>
  <c r="AA23" i="9"/>
  <c r="AB23" i="6"/>
  <c r="AB23" i="9"/>
  <c r="AC23" i="6"/>
  <c r="AC23" i="9"/>
  <c r="AD23" i="6"/>
  <c r="AD23" i="9"/>
  <c r="AE23" i="6"/>
  <c r="AE23" i="9"/>
  <c r="AF23" i="6"/>
  <c r="AF23" i="9"/>
  <c r="AG23" i="6"/>
  <c r="AG23" i="9"/>
  <c r="AH23" i="6"/>
  <c r="AH23" i="9"/>
  <c r="AI23" i="6"/>
  <c r="AI23" i="9"/>
  <c r="AJ23" i="6"/>
  <c r="AJ23" i="9"/>
  <c r="AK23" i="6"/>
  <c r="AK23" i="9"/>
  <c r="AL23" i="6"/>
  <c r="AL23" i="9"/>
  <c r="AM23" i="6"/>
  <c r="AM23" i="9"/>
  <c r="AN23" i="6"/>
  <c r="AN23" i="9"/>
  <c r="AO23" i="6"/>
  <c r="AO23" i="9"/>
  <c r="AP23" i="6"/>
  <c r="AP23" i="9"/>
  <c r="AQ23" i="6"/>
  <c r="AQ23" i="9"/>
  <c r="AR23" i="6"/>
  <c r="AR23" i="9"/>
  <c r="AS23" i="6"/>
  <c r="AS23" i="9"/>
  <c r="AT23" i="6"/>
  <c r="AT23" i="9"/>
  <c r="AU23" i="6"/>
  <c r="AU23" i="9"/>
  <c r="AV23" i="6"/>
  <c r="AV23" i="9"/>
  <c r="AW23" i="6"/>
  <c r="AW23" i="9"/>
  <c r="AX23" i="6"/>
  <c r="AX23" i="9"/>
  <c r="AY23" i="6"/>
  <c r="AY23" i="9"/>
  <c r="AZ23" i="6"/>
  <c r="AZ23" i="9"/>
  <c r="BA23" i="6"/>
  <c r="BA23" i="9"/>
  <c r="BB23" i="6"/>
  <c r="BB23" i="9"/>
  <c r="BC23" i="6"/>
  <c r="BC23" i="9"/>
  <c r="BD23" i="6"/>
  <c r="BD23" i="9"/>
  <c r="BE23" i="6"/>
  <c r="BE23" i="9"/>
  <c r="BF23" i="6"/>
  <c r="BF23" i="9"/>
  <c r="BG23" i="6"/>
  <c r="BG23" i="9"/>
  <c r="BH23" i="6"/>
  <c r="BH23" i="9"/>
  <c r="BI23" i="6"/>
  <c r="BI23" i="9"/>
  <c r="BJ23" i="6"/>
  <c r="BJ23" i="9"/>
  <c r="BK23" i="6"/>
  <c r="BK23" i="9"/>
  <c r="BL23" i="6"/>
  <c r="BL23" i="9"/>
  <c r="BM23" i="6"/>
  <c r="BM23" i="9"/>
  <c r="BN23" i="6"/>
  <c r="BN23" i="9"/>
  <c r="BO23" i="6"/>
  <c r="BO23" i="9"/>
  <c r="BP23" i="6"/>
  <c r="BP23" i="9"/>
  <c r="BQ23" i="6"/>
  <c r="BQ23" i="9"/>
  <c r="BR23" i="6"/>
  <c r="BR23" i="9"/>
  <c r="BS23" i="6"/>
  <c r="BS23" i="9"/>
  <c r="BT23" i="6"/>
  <c r="BT23" i="9"/>
  <c r="BU23" i="6"/>
  <c r="BU23" i="9"/>
  <c r="BV23" i="6"/>
  <c r="BV23" i="9"/>
  <c r="BW23" i="6"/>
  <c r="BW23" i="9"/>
  <c r="BX23" i="6"/>
  <c r="BX23" i="9"/>
  <c r="BY23" i="6"/>
  <c r="BY23" i="9"/>
  <c r="BZ23" i="6"/>
  <c r="BZ23" i="9"/>
  <c r="CA23" i="6"/>
  <c r="CA23" i="9"/>
  <c r="CB23" i="6"/>
  <c r="CB23" i="9"/>
  <c r="CC23" i="6"/>
  <c r="CC23" i="9"/>
  <c r="CD23" i="6"/>
  <c r="CD23" i="9"/>
  <c r="CE23" i="6"/>
  <c r="CE23" i="9"/>
  <c r="CF23" i="6"/>
  <c r="CF23" i="9"/>
  <c r="CG23" i="6"/>
  <c r="CG23" i="9"/>
  <c r="CH23" i="6"/>
  <c r="CH23" i="9"/>
  <c r="CI23" i="6"/>
  <c r="CI23" i="9"/>
  <c r="CJ23" i="6"/>
  <c r="CJ23" i="9"/>
  <c r="CK23" i="6"/>
  <c r="CK23" i="9"/>
  <c r="CL23" i="6"/>
  <c r="CL23" i="9"/>
  <c r="CM23" i="6"/>
  <c r="CM23" i="9"/>
  <c r="CN23" i="6"/>
  <c r="CN23" i="9"/>
  <c r="C23" i="7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24" i="6"/>
  <c r="C24" i="9"/>
  <c r="B24" i="6"/>
  <c r="B24" i="9"/>
  <c r="D24" i="6"/>
  <c r="D24" i="9"/>
  <c r="E24" i="6"/>
  <c r="E24" i="9"/>
  <c r="F24" i="6"/>
  <c r="F24" i="9"/>
  <c r="G24" i="6"/>
  <c r="G24" i="9"/>
  <c r="H24" i="6"/>
  <c r="H24" i="9"/>
  <c r="I24" i="6"/>
  <c r="I24" i="9"/>
  <c r="J24" i="6"/>
  <c r="J24" i="9"/>
  <c r="K24" i="6"/>
  <c r="K24" i="9"/>
  <c r="L24" i="6"/>
  <c r="L24" i="9"/>
  <c r="M24" i="6"/>
  <c r="M24" i="9"/>
  <c r="N24" i="6"/>
  <c r="N24" i="9"/>
  <c r="O24" i="6"/>
  <c r="O24" i="9"/>
  <c r="P24" i="6"/>
  <c r="P24" i="9"/>
  <c r="Q24" i="6"/>
  <c r="Q24" i="9"/>
  <c r="R24" i="6"/>
  <c r="R24" i="9"/>
  <c r="S24" i="6"/>
  <c r="S24" i="9"/>
  <c r="T24" i="6"/>
  <c r="T24" i="9"/>
  <c r="U24" i="6"/>
  <c r="U24" i="9"/>
  <c r="V24" i="6"/>
  <c r="V24" i="9"/>
  <c r="W24" i="6"/>
  <c r="W24" i="9"/>
  <c r="X24" i="6"/>
  <c r="X24" i="9"/>
  <c r="Y24" i="6"/>
  <c r="Y24" i="9"/>
  <c r="Z24" i="6"/>
  <c r="Z24" i="9"/>
  <c r="AA24" i="6"/>
  <c r="AA24" i="9"/>
  <c r="AB24" i="6"/>
  <c r="AB24" i="9"/>
  <c r="AC24" i="6"/>
  <c r="AC24" i="9"/>
  <c r="AD24" i="6"/>
  <c r="AD24" i="9"/>
  <c r="AE24" i="6"/>
  <c r="AE24" i="9"/>
  <c r="AF24" i="6"/>
  <c r="AF24" i="9"/>
  <c r="AG24" i="6"/>
  <c r="AG24" i="9"/>
  <c r="AH24" i="6"/>
  <c r="AH24" i="9"/>
  <c r="AI24" i="6"/>
  <c r="AI24" i="9"/>
  <c r="AJ24" i="6"/>
  <c r="AJ24" i="9"/>
  <c r="AK24" i="6"/>
  <c r="AK24" i="9"/>
  <c r="AL24" i="6"/>
  <c r="AL24" i="9"/>
  <c r="AM24" i="6"/>
  <c r="AM24" i="9"/>
  <c r="AN24" i="6"/>
  <c r="AN24" i="9"/>
  <c r="AO24" i="6"/>
  <c r="AO24" i="9"/>
  <c r="AP24" i="6"/>
  <c r="AP24" i="9"/>
  <c r="AQ24" i="6"/>
  <c r="AQ24" i="9"/>
  <c r="AR24" i="6"/>
  <c r="AR24" i="9"/>
  <c r="AS24" i="6"/>
  <c r="AS24" i="9"/>
  <c r="AT24" i="6"/>
  <c r="AT24" i="9"/>
  <c r="AU24" i="6"/>
  <c r="AU24" i="9"/>
  <c r="AV24" i="6"/>
  <c r="AV24" i="9"/>
  <c r="AW24" i="6"/>
  <c r="AW24" i="9"/>
  <c r="AX24" i="6"/>
  <c r="AX24" i="9"/>
  <c r="AY24" i="6"/>
  <c r="AY24" i="9"/>
  <c r="AZ24" i="6"/>
  <c r="AZ24" i="9"/>
  <c r="BA24" i="6"/>
  <c r="BA24" i="9"/>
  <c r="BB24" i="6"/>
  <c r="BB24" i="9"/>
  <c r="BC24" i="6"/>
  <c r="BC24" i="9"/>
  <c r="BD24" i="6"/>
  <c r="BD24" i="9"/>
  <c r="BE24" i="6"/>
  <c r="BE24" i="9"/>
  <c r="BF24" i="6"/>
  <c r="BF24" i="9"/>
  <c r="BG24" i="6"/>
  <c r="BG24" i="9"/>
  <c r="BH24" i="6"/>
  <c r="BH24" i="9"/>
  <c r="BI24" i="6"/>
  <c r="BI24" i="9"/>
  <c r="BJ24" i="6"/>
  <c r="BJ24" i="9"/>
  <c r="BK24" i="6"/>
  <c r="BK24" i="9"/>
  <c r="BL24" i="6"/>
  <c r="BL24" i="9"/>
  <c r="BM24" i="6"/>
  <c r="BM24" i="9"/>
  <c r="BN24" i="6"/>
  <c r="BN24" i="9"/>
  <c r="BO24" i="6"/>
  <c r="BO24" i="9"/>
  <c r="BP24" i="6"/>
  <c r="BP24" i="9"/>
  <c r="BQ24" i="6"/>
  <c r="BQ24" i="9"/>
  <c r="BR24" i="6"/>
  <c r="BR24" i="9"/>
  <c r="BS24" i="6"/>
  <c r="BS24" i="9"/>
  <c r="BT24" i="6"/>
  <c r="BT24" i="9"/>
  <c r="BU24" i="6"/>
  <c r="BU24" i="9"/>
  <c r="BV24" i="6"/>
  <c r="BV24" i="9"/>
  <c r="BW24" i="6"/>
  <c r="BW24" i="9"/>
  <c r="BX24" i="6"/>
  <c r="BX24" i="9"/>
  <c r="BY24" i="6"/>
  <c r="BY24" i="9"/>
  <c r="BZ24" i="6"/>
  <c r="BZ24" i="9"/>
  <c r="CA24" i="6"/>
  <c r="CA24" i="9"/>
  <c r="CB24" i="6"/>
  <c r="CB24" i="9"/>
  <c r="CC24" i="6"/>
  <c r="CC24" i="9"/>
  <c r="CD24" i="6"/>
  <c r="CD24" i="9"/>
  <c r="CE24" i="6"/>
  <c r="CE24" i="9"/>
  <c r="CF24" i="6"/>
  <c r="CF24" i="9"/>
  <c r="CG24" i="6"/>
  <c r="CG24" i="9"/>
  <c r="CH24" i="6"/>
  <c r="CH24" i="9"/>
  <c r="CI24" i="6"/>
  <c r="CI24" i="9"/>
  <c r="CJ24" i="6"/>
  <c r="CJ24" i="9"/>
  <c r="CK24" i="6"/>
  <c r="CK24" i="9"/>
  <c r="CL24" i="6"/>
  <c r="CL24" i="9"/>
  <c r="CM24" i="6"/>
  <c r="CM24" i="9"/>
  <c r="CN24" i="6"/>
  <c r="CN24" i="9"/>
  <c r="C24" i="7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25" i="6"/>
  <c r="C25" i="9"/>
  <c r="B25" i="6"/>
  <c r="B25" i="9"/>
  <c r="D25" i="6"/>
  <c r="D25" i="9"/>
  <c r="E25" i="6"/>
  <c r="E25" i="9"/>
  <c r="F25" i="6"/>
  <c r="F25" i="9"/>
  <c r="G25" i="6"/>
  <c r="G25" i="9"/>
  <c r="H25" i="6"/>
  <c r="H25" i="9"/>
  <c r="I25" i="6"/>
  <c r="I25" i="9"/>
  <c r="J25" i="6"/>
  <c r="J25" i="9"/>
  <c r="K25" i="6"/>
  <c r="K25" i="9"/>
  <c r="L25" i="6"/>
  <c r="L25" i="9"/>
  <c r="M25" i="6"/>
  <c r="M25" i="9"/>
  <c r="N25" i="6"/>
  <c r="N25" i="9"/>
  <c r="O25" i="6"/>
  <c r="O25" i="9"/>
  <c r="P25" i="6"/>
  <c r="P25" i="9"/>
  <c r="Q25" i="6"/>
  <c r="Q25" i="9"/>
  <c r="R25" i="6"/>
  <c r="R25" i="9"/>
  <c r="S25" i="6"/>
  <c r="S25" i="9"/>
  <c r="T25" i="6"/>
  <c r="T25" i="9"/>
  <c r="U25" i="6"/>
  <c r="U25" i="9"/>
  <c r="V25" i="6"/>
  <c r="V25" i="9"/>
  <c r="W25" i="6"/>
  <c r="W25" i="9"/>
  <c r="X25" i="6"/>
  <c r="X25" i="9"/>
  <c r="Y25" i="6"/>
  <c r="Y25" i="9"/>
  <c r="Z25" i="6"/>
  <c r="Z25" i="9"/>
  <c r="AA25" i="6"/>
  <c r="AA25" i="9"/>
  <c r="AB25" i="6"/>
  <c r="AB25" i="9"/>
  <c r="AC25" i="6"/>
  <c r="AC25" i="9"/>
  <c r="AD25" i="6"/>
  <c r="AD25" i="9"/>
  <c r="AE25" i="6"/>
  <c r="AE25" i="9"/>
  <c r="AF25" i="6"/>
  <c r="AF25" i="9"/>
  <c r="AG25" i="6"/>
  <c r="AG25" i="9"/>
  <c r="AH25" i="6"/>
  <c r="AH25" i="9"/>
  <c r="AI25" i="6"/>
  <c r="AI25" i="9"/>
  <c r="AJ25" i="6"/>
  <c r="AJ25" i="9"/>
  <c r="AK25" i="6"/>
  <c r="AK25" i="9"/>
  <c r="AL25" i="6"/>
  <c r="AL25" i="9"/>
  <c r="AM25" i="6"/>
  <c r="AM25" i="9"/>
  <c r="AN25" i="6"/>
  <c r="AN25" i="9"/>
  <c r="AO25" i="6"/>
  <c r="AO25" i="9"/>
  <c r="AP25" i="6"/>
  <c r="AP25" i="9"/>
  <c r="AQ25" i="6"/>
  <c r="AQ25" i="9"/>
  <c r="AR25" i="6"/>
  <c r="AR25" i="9"/>
  <c r="AS25" i="6"/>
  <c r="AS25" i="9"/>
  <c r="AT25" i="6"/>
  <c r="AT25" i="9"/>
  <c r="AU25" i="6"/>
  <c r="AU25" i="9"/>
  <c r="AV25" i="6"/>
  <c r="AV25" i="9"/>
  <c r="AW25" i="6"/>
  <c r="AW25" i="9"/>
  <c r="AX25" i="6"/>
  <c r="AX25" i="9"/>
  <c r="AY25" i="6"/>
  <c r="AY25" i="9"/>
  <c r="AZ25" i="6"/>
  <c r="AZ25" i="9"/>
  <c r="BA25" i="6"/>
  <c r="BA25" i="9"/>
  <c r="BB25" i="6"/>
  <c r="BB25" i="9"/>
  <c r="BC25" i="6"/>
  <c r="BC25" i="9"/>
  <c r="BD25" i="6"/>
  <c r="BD25" i="9"/>
  <c r="BE25" i="6"/>
  <c r="BE25" i="9"/>
  <c r="BF25" i="6"/>
  <c r="BF25" i="9"/>
  <c r="BG25" i="6"/>
  <c r="BG25" i="9"/>
  <c r="BH25" i="6"/>
  <c r="BH25" i="9"/>
  <c r="BI25" i="6"/>
  <c r="BI25" i="9"/>
  <c r="BJ25" i="6"/>
  <c r="BJ25" i="9"/>
  <c r="BK25" i="6"/>
  <c r="BK25" i="9"/>
  <c r="BL25" i="6"/>
  <c r="BL25" i="9"/>
  <c r="BM25" i="6"/>
  <c r="BM25" i="9"/>
  <c r="BN25" i="6"/>
  <c r="BN25" i="9"/>
  <c r="BO25" i="6"/>
  <c r="BO25" i="9"/>
  <c r="BP25" i="6"/>
  <c r="BP25" i="9"/>
  <c r="BQ25" i="6"/>
  <c r="BQ25" i="9"/>
  <c r="BR25" i="6"/>
  <c r="BR25" i="9"/>
  <c r="BS25" i="6"/>
  <c r="BS25" i="9"/>
  <c r="BT25" i="6"/>
  <c r="BT25" i="9"/>
  <c r="BU25" i="6"/>
  <c r="BU25" i="9"/>
  <c r="BV25" i="6"/>
  <c r="BV25" i="9"/>
  <c r="BW25" i="6"/>
  <c r="BW25" i="9"/>
  <c r="BX25" i="6"/>
  <c r="BX25" i="9"/>
  <c r="BY25" i="6"/>
  <c r="BY25" i="9"/>
  <c r="BZ25" i="6"/>
  <c r="BZ25" i="9"/>
  <c r="CA25" i="6"/>
  <c r="CA25" i="9"/>
  <c r="CB25" i="6"/>
  <c r="CB25" i="9"/>
  <c r="CC25" i="6"/>
  <c r="CC25" i="9"/>
  <c r="CD25" i="6"/>
  <c r="CD25" i="9"/>
  <c r="CE25" i="6"/>
  <c r="CE25" i="9"/>
  <c r="CF25" i="6"/>
  <c r="CF25" i="9"/>
  <c r="CG25" i="6"/>
  <c r="CG25" i="9"/>
  <c r="CH25" i="6"/>
  <c r="CH25" i="9"/>
  <c r="CI25" i="6"/>
  <c r="CI25" i="9"/>
  <c r="CJ25" i="6"/>
  <c r="CJ25" i="9"/>
  <c r="CK25" i="6"/>
  <c r="CK25" i="9"/>
  <c r="CL25" i="6"/>
  <c r="CL25" i="9"/>
  <c r="CM25" i="6"/>
  <c r="CM25" i="9"/>
  <c r="CN25" i="6"/>
  <c r="CN25" i="9"/>
  <c r="C25" i="7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26" i="6"/>
  <c r="C26" i="9"/>
  <c r="B26" i="6"/>
  <c r="B26" i="9"/>
  <c r="D26" i="6"/>
  <c r="D26" i="9"/>
  <c r="E26" i="6"/>
  <c r="E26" i="9"/>
  <c r="F26" i="6"/>
  <c r="F26" i="9"/>
  <c r="G26" i="6"/>
  <c r="G26" i="9"/>
  <c r="H26" i="6"/>
  <c r="H26" i="9"/>
  <c r="I26" i="6"/>
  <c r="I26" i="9"/>
  <c r="J26" i="6"/>
  <c r="J26" i="9"/>
  <c r="K26" i="6"/>
  <c r="K26" i="9"/>
  <c r="L26" i="6"/>
  <c r="L26" i="9"/>
  <c r="M26" i="6"/>
  <c r="M26" i="9"/>
  <c r="N26" i="6"/>
  <c r="N26" i="9"/>
  <c r="O26" i="6"/>
  <c r="O26" i="9"/>
  <c r="P26" i="6"/>
  <c r="P26" i="9"/>
  <c r="Q26" i="6"/>
  <c r="Q26" i="9"/>
  <c r="R26" i="6"/>
  <c r="R26" i="9"/>
  <c r="S26" i="6"/>
  <c r="S26" i="9"/>
  <c r="T26" i="6"/>
  <c r="T26" i="9"/>
  <c r="U26" i="6"/>
  <c r="U26" i="9"/>
  <c r="V26" i="6"/>
  <c r="V26" i="9"/>
  <c r="W26" i="6"/>
  <c r="W26" i="9"/>
  <c r="X26" i="6"/>
  <c r="X26" i="9"/>
  <c r="Y26" i="6"/>
  <c r="Y26" i="9"/>
  <c r="Z26" i="6"/>
  <c r="Z26" i="9"/>
  <c r="AA26" i="6"/>
  <c r="AA26" i="9"/>
  <c r="AB26" i="6"/>
  <c r="AB26" i="9"/>
  <c r="AC26" i="6"/>
  <c r="AC26" i="9"/>
  <c r="AD26" i="6"/>
  <c r="AD26" i="9"/>
  <c r="AE26" i="6"/>
  <c r="AE26" i="9"/>
  <c r="AF26" i="6"/>
  <c r="AF26" i="9"/>
  <c r="AG26" i="6"/>
  <c r="AG26" i="9"/>
  <c r="AH26" i="6"/>
  <c r="AH26" i="9"/>
  <c r="AI26" i="6"/>
  <c r="AI26" i="9"/>
  <c r="AJ26" i="6"/>
  <c r="AJ26" i="9"/>
  <c r="AK26" i="6"/>
  <c r="AK26" i="9"/>
  <c r="AL26" i="6"/>
  <c r="AL26" i="9"/>
  <c r="AM26" i="6"/>
  <c r="AM26" i="9"/>
  <c r="AN26" i="6"/>
  <c r="AN26" i="9"/>
  <c r="AO26" i="6"/>
  <c r="AO26" i="9"/>
  <c r="AP26" i="6"/>
  <c r="AP26" i="9"/>
  <c r="AQ26" i="6"/>
  <c r="AQ26" i="9"/>
  <c r="AR26" i="6"/>
  <c r="AR26" i="9"/>
  <c r="AS26" i="6"/>
  <c r="AS26" i="9"/>
  <c r="AT26" i="6"/>
  <c r="AT26" i="9"/>
  <c r="AU26" i="6"/>
  <c r="AU26" i="9"/>
  <c r="AV26" i="6"/>
  <c r="AV26" i="9"/>
  <c r="AW26" i="6"/>
  <c r="AW26" i="9"/>
  <c r="AX26" i="6"/>
  <c r="AX26" i="9"/>
  <c r="AY26" i="6"/>
  <c r="AY26" i="9"/>
  <c r="AZ26" i="6"/>
  <c r="AZ26" i="9"/>
  <c r="BA26" i="6"/>
  <c r="BA26" i="9"/>
  <c r="BB26" i="6"/>
  <c r="BB26" i="9"/>
  <c r="BC26" i="6"/>
  <c r="BC26" i="9"/>
  <c r="BD26" i="6"/>
  <c r="BD26" i="9"/>
  <c r="BE26" i="6"/>
  <c r="BE26" i="9"/>
  <c r="BF26" i="6"/>
  <c r="BF26" i="9"/>
  <c r="BG26" i="6"/>
  <c r="BG26" i="9"/>
  <c r="BH26" i="6"/>
  <c r="BH26" i="9"/>
  <c r="BI26" i="6"/>
  <c r="BI26" i="9"/>
  <c r="BJ26" i="6"/>
  <c r="BJ26" i="9"/>
  <c r="BK26" i="6"/>
  <c r="BK26" i="9"/>
  <c r="BL26" i="6"/>
  <c r="BL26" i="9"/>
  <c r="BM26" i="6"/>
  <c r="BM26" i="9"/>
  <c r="BN26" i="6"/>
  <c r="BN26" i="9"/>
  <c r="BO26" i="6"/>
  <c r="BO26" i="9"/>
  <c r="BP26" i="6"/>
  <c r="BP26" i="9"/>
  <c r="BQ26" i="6"/>
  <c r="BQ26" i="9"/>
  <c r="BR26" i="6"/>
  <c r="BR26" i="9"/>
  <c r="BS26" i="6"/>
  <c r="BS26" i="9"/>
  <c r="BT26" i="6"/>
  <c r="BT26" i="9"/>
  <c r="BU26" i="6"/>
  <c r="BU26" i="9"/>
  <c r="BV26" i="6"/>
  <c r="BV26" i="9"/>
  <c r="BW26" i="6"/>
  <c r="BW26" i="9"/>
  <c r="BX26" i="6"/>
  <c r="BX26" i="9"/>
  <c r="BY26" i="6"/>
  <c r="BY26" i="9"/>
  <c r="BZ26" i="6"/>
  <c r="BZ26" i="9"/>
  <c r="CA26" i="6"/>
  <c r="CA26" i="9"/>
  <c r="CB26" i="6"/>
  <c r="CB26" i="9"/>
  <c r="CC26" i="6"/>
  <c r="CC26" i="9"/>
  <c r="CD26" i="6"/>
  <c r="CD26" i="9"/>
  <c r="CE26" i="6"/>
  <c r="CE26" i="9"/>
  <c r="CF26" i="6"/>
  <c r="CF26" i="9"/>
  <c r="CG26" i="6"/>
  <c r="CG26" i="9"/>
  <c r="CH26" i="6"/>
  <c r="CH26" i="9"/>
  <c r="CI26" i="6"/>
  <c r="CI26" i="9"/>
  <c r="CJ26" i="6"/>
  <c r="CJ26" i="9"/>
  <c r="CK26" i="6"/>
  <c r="CK26" i="9"/>
  <c r="CL26" i="6"/>
  <c r="CL26" i="9"/>
  <c r="CM26" i="6"/>
  <c r="CM26" i="9"/>
  <c r="CN26" i="6"/>
  <c r="CN26" i="9"/>
  <c r="C26" i="7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27" i="6"/>
  <c r="C27" i="9"/>
  <c r="B27" i="6"/>
  <c r="B27" i="9"/>
  <c r="D27" i="6"/>
  <c r="D27" i="9"/>
  <c r="E27" i="6"/>
  <c r="E27" i="9"/>
  <c r="F27" i="6"/>
  <c r="F27" i="9"/>
  <c r="G27" i="6"/>
  <c r="G27" i="9"/>
  <c r="H27" i="6"/>
  <c r="H27" i="9"/>
  <c r="I27" i="6"/>
  <c r="I27" i="9"/>
  <c r="J27" i="6"/>
  <c r="J27" i="9"/>
  <c r="K27" i="6"/>
  <c r="K27" i="9"/>
  <c r="L27" i="6"/>
  <c r="L27" i="9"/>
  <c r="M27" i="6"/>
  <c r="M27" i="9"/>
  <c r="N27" i="6"/>
  <c r="N27" i="9"/>
  <c r="O27" i="6"/>
  <c r="O27" i="9"/>
  <c r="P27" i="6"/>
  <c r="P27" i="9"/>
  <c r="Q27" i="6"/>
  <c r="Q27" i="9"/>
  <c r="R27" i="6"/>
  <c r="R27" i="9"/>
  <c r="S27" i="6"/>
  <c r="S27" i="9"/>
  <c r="T27" i="6"/>
  <c r="T27" i="9"/>
  <c r="U27" i="6"/>
  <c r="U27" i="9"/>
  <c r="V27" i="6"/>
  <c r="V27" i="9"/>
  <c r="W27" i="6"/>
  <c r="W27" i="9"/>
  <c r="X27" i="6"/>
  <c r="X27" i="9"/>
  <c r="Y27" i="6"/>
  <c r="Y27" i="9"/>
  <c r="Z27" i="6"/>
  <c r="Z27" i="9"/>
  <c r="AA27" i="6"/>
  <c r="AA27" i="9"/>
  <c r="AB27" i="6"/>
  <c r="AB27" i="9"/>
  <c r="AC27" i="6"/>
  <c r="AC27" i="9"/>
  <c r="AD27" i="6"/>
  <c r="AD27" i="9"/>
  <c r="AE27" i="6"/>
  <c r="AE27" i="9"/>
  <c r="AF27" i="6"/>
  <c r="AF27" i="9"/>
  <c r="AG27" i="6"/>
  <c r="AG27" i="9"/>
  <c r="AH27" i="6"/>
  <c r="AH27" i="9"/>
  <c r="AI27" i="6"/>
  <c r="AI27" i="9"/>
  <c r="AJ27" i="6"/>
  <c r="AJ27" i="9"/>
  <c r="AK27" i="6"/>
  <c r="AK27" i="9"/>
  <c r="AL27" i="6"/>
  <c r="AL27" i="9"/>
  <c r="AM27" i="6"/>
  <c r="AM27" i="9"/>
  <c r="AN27" i="6"/>
  <c r="AN27" i="9"/>
  <c r="AO27" i="6"/>
  <c r="AO27" i="9"/>
  <c r="AP27" i="6"/>
  <c r="AP27" i="9"/>
  <c r="AQ27" i="6"/>
  <c r="AQ27" i="9"/>
  <c r="AR27" i="6"/>
  <c r="AR27" i="9"/>
  <c r="AS27" i="6"/>
  <c r="AS27" i="9"/>
  <c r="AT27" i="6"/>
  <c r="AT27" i="9"/>
  <c r="AU27" i="6"/>
  <c r="AU27" i="9"/>
  <c r="AV27" i="6"/>
  <c r="AV27" i="9"/>
  <c r="AW27" i="6"/>
  <c r="AW27" i="9"/>
  <c r="AX27" i="6"/>
  <c r="AX27" i="9"/>
  <c r="AY27" i="6"/>
  <c r="AY27" i="9"/>
  <c r="AZ27" i="6"/>
  <c r="AZ27" i="9"/>
  <c r="BA27" i="6"/>
  <c r="BA27" i="9"/>
  <c r="BB27" i="6"/>
  <c r="BB27" i="9"/>
  <c r="BC27" i="6"/>
  <c r="BC27" i="9"/>
  <c r="BD27" i="6"/>
  <c r="BD27" i="9"/>
  <c r="BE27" i="6"/>
  <c r="BE27" i="9"/>
  <c r="BF27" i="6"/>
  <c r="BF27" i="9"/>
  <c r="BG27" i="6"/>
  <c r="BG27" i="9"/>
  <c r="BH27" i="6"/>
  <c r="BH27" i="9"/>
  <c r="BI27" i="6"/>
  <c r="BI27" i="9"/>
  <c r="BJ27" i="6"/>
  <c r="BJ27" i="9"/>
  <c r="BK27" i="6"/>
  <c r="BK27" i="9"/>
  <c r="BL27" i="6"/>
  <c r="BL27" i="9"/>
  <c r="BM27" i="6"/>
  <c r="BM27" i="9"/>
  <c r="BN27" i="6"/>
  <c r="BN27" i="9"/>
  <c r="BO27" i="6"/>
  <c r="BO27" i="9"/>
  <c r="BP27" i="6"/>
  <c r="BP27" i="9"/>
  <c r="BQ27" i="6"/>
  <c r="BQ27" i="9"/>
  <c r="BR27" i="6"/>
  <c r="BR27" i="9"/>
  <c r="BS27" i="6"/>
  <c r="BS27" i="9"/>
  <c r="BT27" i="6"/>
  <c r="BT27" i="9"/>
  <c r="BU27" i="6"/>
  <c r="BU27" i="9"/>
  <c r="BV27" i="6"/>
  <c r="BV27" i="9"/>
  <c r="BW27" i="6"/>
  <c r="BW27" i="9"/>
  <c r="BX27" i="6"/>
  <c r="BX27" i="9"/>
  <c r="BY27" i="6"/>
  <c r="BY27" i="9"/>
  <c r="BZ27" i="6"/>
  <c r="BZ27" i="9"/>
  <c r="CA27" i="6"/>
  <c r="CA27" i="9"/>
  <c r="CB27" i="6"/>
  <c r="CB27" i="9"/>
  <c r="CC27" i="6"/>
  <c r="CC27" i="9"/>
  <c r="CD27" i="6"/>
  <c r="CD27" i="9"/>
  <c r="CE27" i="6"/>
  <c r="CE27" i="9"/>
  <c r="CF27" i="6"/>
  <c r="CF27" i="9"/>
  <c r="CG27" i="6"/>
  <c r="CG27" i="9"/>
  <c r="CH27" i="6"/>
  <c r="CH27" i="9"/>
  <c r="CI27" i="6"/>
  <c r="CI27" i="9"/>
  <c r="CJ27" i="6"/>
  <c r="CJ27" i="9"/>
  <c r="CK27" i="6"/>
  <c r="CK27" i="9"/>
  <c r="CL27" i="6"/>
  <c r="CL27" i="9"/>
  <c r="CM27" i="6"/>
  <c r="CM27" i="9"/>
  <c r="CN27" i="6"/>
  <c r="CN27" i="9"/>
  <c r="C27" i="7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28" i="6"/>
  <c r="C28" i="9"/>
  <c r="B28" i="6"/>
  <c r="B28" i="9"/>
  <c r="D28" i="6"/>
  <c r="D28" i="9"/>
  <c r="E28" i="6"/>
  <c r="E28" i="9"/>
  <c r="F28" i="6"/>
  <c r="F28" i="9"/>
  <c r="G28" i="6"/>
  <c r="G28" i="9"/>
  <c r="H28" i="6"/>
  <c r="H28" i="9"/>
  <c r="I28" i="6"/>
  <c r="I28" i="9"/>
  <c r="J28" i="6"/>
  <c r="J28" i="9"/>
  <c r="K28" i="6"/>
  <c r="K28" i="9"/>
  <c r="L28" i="6"/>
  <c r="L28" i="9"/>
  <c r="M28" i="6"/>
  <c r="M28" i="9"/>
  <c r="N28" i="6"/>
  <c r="N28" i="9"/>
  <c r="O28" i="6"/>
  <c r="O28" i="9"/>
  <c r="P28" i="6"/>
  <c r="P28" i="9"/>
  <c r="Q28" i="6"/>
  <c r="Q28" i="9"/>
  <c r="R28" i="6"/>
  <c r="R28" i="9"/>
  <c r="S28" i="6"/>
  <c r="S28" i="9"/>
  <c r="T28" i="6"/>
  <c r="T28" i="9"/>
  <c r="U28" i="6"/>
  <c r="U28" i="9"/>
  <c r="V28" i="6"/>
  <c r="V28" i="9"/>
  <c r="W28" i="6"/>
  <c r="W28" i="9"/>
  <c r="X28" i="6"/>
  <c r="X28" i="9"/>
  <c r="Y28" i="6"/>
  <c r="Y28" i="9"/>
  <c r="Z28" i="6"/>
  <c r="Z28" i="9"/>
  <c r="AA28" i="6"/>
  <c r="AA28" i="9"/>
  <c r="AB28" i="6"/>
  <c r="AB28" i="9"/>
  <c r="AC28" i="6"/>
  <c r="AC28" i="9"/>
  <c r="AD28" i="6"/>
  <c r="AD28" i="9"/>
  <c r="AE28" i="6"/>
  <c r="AE28" i="9"/>
  <c r="AF28" i="6"/>
  <c r="AF28" i="9"/>
  <c r="AG28" i="6"/>
  <c r="AG28" i="9"/>
  <c r="AH28" i="6"/>
  <c r="AH28" i="9"/>
  <c r="AI28" i="6"/>
  <c r="AI28" i="9"/>
  <c r="AJ28" i="6"/>
  <c r="AJ28" i="9"/>
  <c r="AK28" i="6"/>
  <c r="AK28" i="9"/>
  <c r="AL28" i="6"/>
  <c r="AL28" i="9"/>
  <c r="AM28" i="6"/>
  <c r="AM28" i="9"/>
  <c r="AN28" i="6"/>
  <c r="AN28" i="9"/>
  <c r="AO28" i="6"/>
  <c r="AO28" i="9"/>
  <c r="AP28" i="6"/>
  <c r="AP28" i="9"/>
  <c r="AQ28" i="6"/>
  <c r="AQ28" i="9"/>
  <c r="AR28" i="6"/>
  <c r="AR28" i="9"/>
  <c r="AS28" i="6"/>
  <c r="AS28" i="9"/>
  <c r="AT28" i="6"/>
  <c r="AT28" i="9"/>
  <c r="AU28" i="6"/>
  <c r="AU28" i="9"/>
  <c r="AV28" i="6"/>
  <c r="AV28" i="9"/>
  <c r="AW28" i="6"/>
  <c r="AW28" i="9"/>
  <c r="AX28" i="6"/>
  <c r="AX28" i="9"/>
  <c r="AY28" i="6"/>
  <c r="AY28" i="9"/>
  <c r="AZ28" i="6"/>
  <c r="AZ28" i="9"/>
  <c r="BA28" i="6"/>
  <c r="BA28" i="9"/>
  <c r="BB28" i="6"/>
  <c r="BB28" i="9"/>
  <c r="BC28" i="6"/>
  <c r="BC28" i="9"/>
  <c r="BD28" i="6"/>
  <c r="BD28" i="9"/>
  <c r="BE28" i="6"/>
  <c r="BE28" i="9"/>
  <c r="BF28" i="6"/>
  <c r="BF28" i="9"/>
  <c r="BG28" i="6"/>
  <c r="BG28" i="9"/>
  <c r="BH28" i="6"/>
  <c r="BH28" i="9"/>
  <c r="BI28" i="6"/>
  <c r="BI28" i="9"/>
  <c r="BJ28" i="6"/>
  <c r="BJ28" i="9"/>
  <c r="BK28" i="6"/>
  <c r="BK28" i="9"/>
  <c r="BL28" i="6"/>
  <c r="BL28" i="9"/>
  <c r="BM28" i="6"/>
  <c r="BM28" i="9"/>
  <c r="BN28" i="6"/>
  <c r="BN28" i="9"/>
  <c r="BO28" i="6"/>
  <c r="BO28" i="9"/>
  <c r="BP28" i="6"/>
  <c r="BP28" i="9"/>
  <c r="BQ28" i="6"/>
  <c r="BQ28" i="9"/>
  <c r="BR28" i="6"/>
  <c r="BR28" i="9"/>
  <c r="BS28" i="6"/>
  <c r="BS28" i="9"/>
  <c r="BT28" i="6"/>
  <c r="BT28" i="9"/>
  <c r="BU28" i="6"/>
  <c r="BU28" i="9"/>
  <c r="BV28" i="6"/>
  <c r="BV28" i="9"/>
  <c r="BW28" i="6"/>
  <c r="BW28" i="9"/>
  <c r="BX28" i="6"/>
  <c r="BX28" i="9"/>
  <c r="BY28" i="6"/>
  <c r="BY28" i="9"/>
  <c r="BZ28" i="6"/>
  <c r="BZ28" i="9"/>
  <c r="CA28" i="6"/>
  <c r="CA28" i="9"/>
  <c r="CB28" i="6"/>
  <c r="CB28" i="9"/>
  <c r="CC28" i="6"/>
  <c r="CC28" i="9"/>
  <c r="CD28" i="6"/>
  <c r="CD28" i="9"/>
  <c r="CE28" i="6"/>
  <c r="CE28" i="9"/>
  <c r="CF28" i="6"/>
  <c r="CF28" i="9"/>
  <c r="CG28" i="6"/>
  <c r="CG28" i="9"/>
  <c r="CH28" i="6"/>
  <c r="CH28" i="9"/>
  <c r="CI28" i="6"/>
  <c r="CI28" i="9"/>
  <c r="CJ28" i="6"/>
  <c r="CJ28" i="9"/>
  <c r="CK28" i="6"/>
  <c r="CK28" i="9"/>
  <c r="CL28" i="6"/>
  <c r="CL28" i="9"/>
  <c r="CM28" i="6"/>
  <c r="CM28" i="9"/>
  <c r="CN28" i="6"/>
  <c r="CN28" i="9"/>
  <c r="C28" i="7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29" i="6"/>
  <c r="C29" i="9"/>
  <c r="B29" i="6"/>
  <c r="B29" i="9"/>
  <c r="D29" i="6"/>
  <c r="D29" i="9"/>
  <c r="E29" i="6"/>
  <c r="E29" i="9"/>
  <c r="F29" i="6"/>
  <c r="F29" i="9"/>
  <c r="G29" i="6"/>
  <c r="G29" i="9"/>
  <c r="H29" i="6"/>
  <c r="H29" i="9"/>
  <c r="I29" i="6"/>
  <c r="I29" i="9"/>
  <c r="J29" i="6"/>
  <c r="J29" i="9"/>
  <c r="K29" i="6"/>
  <c r="K29" i="9"/>
  <c r="L29" i="6"/>
  <c r="L29" i="9"/>
  <c r="M29" i="6"/>
  <c r="M29" i="9"/>
  <c r="N29" i="6"/>
  <c r="N29" i="9"/>
  <c r="O29" i="6"/>
  <c r="O29" i="9"/>
  <c r="P29" i="6"/>
  <c r="P29" i="9"/>
  <c r="Q29" i="6"/>
  <c r="Q29" i="9"/>
  <c r="R29" i="6"/>
  <c r="R29" i="9"/>
  <c r="S29" i="6"/>
  <c r="S29" i="9"/>
  <c r="T29" i="6"/>
  <c r="T29" i="9"/>
  <c r="U29" i="6"/>
  <c r="U29" i="9"/>
  <c r="V29" i="6"/>
  <c r="V29" i="9"/>
  <c r="W29" i="6"/>
  <c r="W29" i="9"/>
  <c r="X29" i="6"/>
  <c r="X29" i="9"/>
  <c r="Y29" i="6"/>
  <c r="Y29" i="9"/>
  <c r="Z29" i="6"/>
  <c r="Z29" i="9"/>
  <c r="AA29" i="6"/>
  <c r="AA29" i="9"/>
  <c r="AB29" i="6"/>
  <c r="AB29" i="9"/>
  <c r="AC29" i="6"/>
  <c r="AC29" i="9"/>
  <c r="AD29" i="6"/>
  <c r="AD29" i="9"/>
  <c r="AE29" i="6"/>
  <c r="AE29" i="9"/>
  <c r="AF29" i="6"/>
  <c r="AF29" i="9"/>
  <c r="AG29" i="6"/>
  <c r="AG29" i="9"/>
  <c r="AH29" i="6"/>
  <c r="AH29" i="9"/>
  <c r="AI29" i="6"/>
  <c r="AI29" i="9"/>
  <c r="AJ29" i="6"/>
  <c r="AJ29" i="9"/>
  <c r="AK29" i="6"/>
  <c r="AK29" i="9"/>
  <c r="AL29" i="6"/>
  <c r="AL29" i="9"/>
  <c r="AM29" i="6"/>
  <c r="AM29" i="9"/>
  <c r="AN29" i="6"/>
  <c r="AN29" i="9"/>
  <c r="AO29" i="6"/>
  <c r="AO29" i="9"/>
  <c r="AP29" i="6"/>
  <c r="AP29" i="9"/>
  <c r="AQ29" i="6"/>
  <c r="AQ29" i="9"/>
  <c r="AR29" i="6"/>
  <c r="AR29" i="9"/>
  <c r="AS29" i="6"/>
  <c r="AS29" i="9"/>
  <c r="AT29" i="6"/>
  <c r="AT29" i="9"/>
  <c r="AU29" i="6"/>
  <c r="AU29" i="9"/>
  <c r="AV29" i="6"/>
  <c r="AV29" i="9"/>
  <c r="AW29" i="6"/>
  <c r="AW29" i="9"/>
  <c r="AX29" i="6"/>
  <c r="AX29" i="9"/>
  <c r="AY29" i="6"/>
  <c r="AY29" i="9"/>
  <c r="AZ29" i="6"/>
  <c r="AZ29" i="9"/>
  <c r="BA29" i="6"/>
  <c r="BA29" i="9"/>
  <c r="BB29" i="6"/>
  <c r="BB29" i="9"/>
  <c r="BC29" i="6"/>
  <c r="BC29" i="9"/>
  <c r="BD29" i="6"/>
  <c r="BD29" i="9"/>
  <c r="BE29" i="6"/>
  <c r="BE29" i="9"/>
  <c r="BF29" i="6"/>
  <c r="BF29" i="9"/>
  <c r="BG29" i="6"/>
  <c r="BG29" i="9"/>
  <c r="BH29" i="6"/>
  <c r="BH29" i="9"/>
  <c r="BI29" i="6"/>
  <c r="BI29" i="9"/>
  <c r="BJ29" i="6"/>
  <c r="BJ29" i="9"/>
  <c r="BK29" i="6"/>
  <c r="BK29" i="9"/>
  <c r="BL29" i="6"/>
  <c r="BL29" i="9"/>
  <c r="BM29" i="6"/>
  <c r="BM29" i="9"/>
  <c r="BN29" i="6"/>
  <c r="BN29" i="9"/>
  <c r="BO29" i="6"/>
  <c r="BO29" i="9"/>
  <c r="BP29" i="6"/>
  <c r="BP29" i="9"/>
  <c r="BQ29" i="6"/>
  <c r="BQ29" i="9"/>
  <c r="BR29" i="6"/>
  <c r="BR29" i="9"/>
  <c r="BS29" i="6"/>
  <c r="BS29" i="9"/>
  <c r="BT29" i="6"/>
  <c r="BT29" i="9"/>
  <c r="BU29" i="6"/>
  <c r="BU29" i="9"/>
  <c r="BV29" i="6"/>
  <c r="BV29" i="9"/>
  <c r="BW29" i="6"/>
  <c r="BW29" i="9"/>
  <c r="BX29" i="6"/>
  <c r="BX29" i="9"/>
  <c r="BY29" i="6"/>
  <c r="BY29" i="9"/>
  <c r="BZ29" i="6"/>
  <c r="BZ29" i="9"/>
  <c r="CA29" i="6"/>
  <c r="CA29" i="9"/>
  <c r="CB29" i="6"/>
  <c r="CB29" i="9"/>
  <c r="CC29" i="6"/>
  <c r="CC29" i="9"/>
  <c r="CD29" i="6"/>
  <c r="CD29" i="9"/>
  <c r="CE29" i="6"/>
  <c r="CE29" i="9"/>
  <c r="CF29" i="6"/>
  <c r="CF29" i="9"/>
  <c r="CG29" i="6"/>
  <c r="CG29" i="9"/>
  <c r="CH29" i="6"/>
  <c r="CH29" i="9"/>
  <c r="CI29" i="6"/>
  <c r="CI29" i="9"/>
  <c r="CJ29" i="6"/>
  <c r="CJ29" i="9"/>
  <c r="CK29" i="6"/>
  <c r="CK29" i="9"/>
  <c r="CL29" i="6"/>
  <c r="CL29" i="9"/>
  <c r="CM29" i="6"/>
  <c r="CM29" i="9"/>
  <c r="CN29" i="6"/>
  <c r="CN29" i="9"/>
  <c r="C29" i="7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30" i="6"/>
  <c r="C30" i="9"/>
  <c r="B30" i="6"/>
  <c r="B30" i="9"/>
  <c r="D30" i="6"/>
  <c r="D30" i="9"/>
  <c r="E30" i="6"/>
  <c r="E30" i="9"/>
  <c r="F30" i="6"/>
  <c r="F30" i="9"/>
  <c r="G30" i="6"/>
  <c r="G30" i="9"/>
  <c r="H30" i="6"/>
  <c r="H30" i="9"/>
  <c r="I30" i="6"/>
  <c r="I30" i="9"/>
  <c r="J30" i="6"/>
  <c r="J30" i="9"/>
  <c r="K30" i="6"/>
  <c r="K30" i="9"/>
  <c r="L30" i="6"/>
  <c r="L30" i="9"/>
  <c r="M30" i="6"/>
  <c r="M30" i="9"/>
  <c r="N30" i="6"/>
  <c r="N30" i="9"/>
  <c r="O30" i="6"/>
  <c r="O30" i="9"/>
  <c r="P30" i="6"/>
  <c r="P30" i="9"/>
  <c r="Q30" i="6"/>
  <c r="Q30" i="9"/>
  <c r="R30" i="6"/>
  <c r="R30" i="9"/>
  <c r="S30" i="6"/>
  <c r="S30" i="9"/>
  <c r="T30" i="6"/>
  <c r="T30" i="9"/>
  <c r="U30" i="6"/>
  <c r="U30" i="9"/>
  <c r="V30" i="6"/>
  <c r="V30" i="9"/>
  <c r="W30" i="6"/>
  <c r="W30" i="9"/>
  <c r="X30" i="6"/>
  <c r="X30" i="9"/>
  <c r="Y30" i="6"/>
  <c r="Y30" i="9"/>
  <c r="Z30" i="6"/>
  <c r="Z30" i="9"/>
  <c r="AA30" i="6"/>
  <c r="AA30" i="9"/>
  <c r="AB30" i="6"/>
  <c r="AB30" i="9"/>
  <c r="AC30" i="6"/>
  <c r="AC30" i="9"/>
  <c r="AD30" i="6"/>
  <c r="AD30" i="9"/>
  <c r="AE30" i="6"/>
  <c r="AE30" i="9"/>
  <c r="AF30" i="6"/>
  <c r="AF30" i="9"/>
  <c r="AG30" i="6"/>
  <c r="AG30" i="9"/>
  <c r="AH30" i="6"/>
  <c r="AH30" i="9"/>
  <c r="AI30" i="6"/>
  <c r="AI30" i="9"/>
  <c r="AJ30" i="6"/>
  <c r="AJ30" i="9"/>
  <c r="AK30" i="6"/>
  <c r="AK30" i="9"/>
  <c r="AL30" i="6"/>
  <c r="AL30" i="9"/>
  <c r="AM30" i="6"/>
  <c r="AM30" i="9"/>
  <c r="AN30" i="6"/>
  <c r="AN30" i="9"/>
  <c r="AO30" i="6"/>
  <c r="AO30" i="9"/>
  <c r="AP30" i="6"/>
  <c r="AP30" i="9"/>
  <c r="AQ30" i="6"/>
  <c r="AQ30" i="9"/>
  <c r="AR30" i="6"/>
  <c r="AR30" i="9"/>
  <c r="AS30" i="6"/>
  <c r="AS30" i="9"/>
  <c r="AT30" i="6"/>
  <c r="AT30" i="9"/>
  <c r="AU30" i="6"/>
  <c r="AU30" i="9"/>
  <c r="AV30" i="6"/>
  <c r="AV30" i="9"/>
  <c r="AW30" i="6"/>
  <c r="AW30" i="9"/>
  <c r="AX30" i="6"/>
  <c r="AX30" i="9"/>
  <c r="AY30" i="6"/>
  <c r="AY30" i="9"/>
  <c r="AZ30" i="6"/>
  <c r="AZ30" i="9"/>
  <c r="BA30" i="6"/>
  <c r="BA30" i="9"/>
  <c r="BB30" i="6"/>
  <c r="BB30" i="9"/>
  <c r="BC30" i="6"/>
  <c r="BC30" i="9"/>
  <c r="BD30" i="6"/>
  <c r="BD30" i="9"/>
  <c r="BE30" i="6"/>
  <c r="BE30" i="9"/>
  <c r="BF30" i="6"/>
  <c r="BF30" i="9"/>
  <c r="BG30" i="6"/>
  <c r="BG30" i="9"/>
  <c r="BH30" i="6"/>
  <c r="BH30" i="9"/>
  <c r="BI30" i="6"/>
  <c r="BI30" i="9"/>
  <c r="BJ30" i="6"/>
  <c r="BJ30" i="9"/>
  <c r="BK30" i="6"/>
  <c r="BK30" i="9"/>
  <c r="BL30" i="6"/>
  <c r="BL30" i="9"/>
  <c r="BM30" i="6"/>
  <c r="BM30" i="9"/>
  <c r="BN30" i="6"/>
  <c r="BN30" i="9"/>
  <c r="BO30" i="6"/>
  <c r="BO30" i="9"/>
  <c r="BP30" i="6"/>
  <c r="BP30" i="9"/>
  <c r="BQ30" i="6"/>
  <c r="BQ30" i="9"/>
  <c r="BR30" i="6"/>
  <c r="BR30" i="9"/>
  <c r="BS30" i="6"/>
  <c r="BS30" i="9"/>
  <c r="BT30" i="6"/>
  <c r="BT30" i="9"/>
  <c r="BU30" i="6"/>
  <c r="BU30" i="9"/>
  <c r="BV30" i="6"/>
  <c r="BV30" i="9"/>
  <c r="BW30" i="6"/>
  <c r="BW30" i="9"/>
  <c r="BX30" i="6"/>
  <c r="BX30" i="9"/>
  <c r="BY30" i="6"/>
  <c r="BY30" i="9"/>
  <c r="BZ30" i="6"/>
  <c r="BZ30" i="9"/>
  <c r="CA30" i="6"/>
  <c r="CA30" i="9"/>
  <c r="CB30" i="6"/>
  <c r="CB30" i="9"/>
  <c r="CC30" i="6"/>
  <c r="CC30" i="9"/>
  <c r="CD30" i="6"/>
  <c r="CD30" i="9"/>
  <c r="CE30" i="6"/>
  <c r="CE30" i="9"/>
  <c r="CF30" i="6"/>
  <c r="CF30" i="9"/>
  <c r="CG30" i="6"/>
  <c r="CG30" i="9"/>
  <c r="CH30" i="6"/>
  <c r="CH30" i="9"/>
  <c r="CI30" i="6"/>
  <c r="CI30" i="9"/>
  <c r="CJ30" i="6"/>
  <c r="CJ30" i="9"/>
  <c r="CK30" i="6"/>
  <c r="CK30" i="9"/>
  <c r="CL30" i="6"/>
  <c r="CL30" i="9"/>
  <c r="CM30" i="6"/>
  <c r="CM30" i="9"/>
  <c r="CN30" i="6"/>
  <c r="CN30" i="9"/>
  <c r="C30" i="7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31" i="6"/>
  <c r="C31" i="9"/>
  <c r="B31" i="6"/>
  <c r="B31" i="9"/>
  <c r="D31" i="6"/>
  <c r="D31" i="9"/>
  <c r="E31" i="6"/>
  <c r="E31" i="9"/>
  <c r="F31" i="6"/>
  <c r="F31" i="9"/>
  <c r="G31" i="6"/>
  <c r="G31" i="9"/>
  <c r="H31" i="6"/>
  <c r="H31" i="9"/>
  <c r="I31" i="6"/>
  <c r="I31" i="9"/>
  <c r="J31" i="6"/>
  <c r="J31" i="9"/>
  <c r="K31" i="6"/>
  <c r="K31" i="9"/>
  <c r="L31" i="6"/>
  <c r="L31" i="9"/>
  <c r="M31" i="6"/>
  <c r="M31" i="9"/>
  <c r="N31" i="6"/>
  <c r="N31" i="9"/>
  <c r="O31" i="6"/>
  <c r="O31" i="9"/>
  <c r="P31" i="6"/>
  <c r="P31" i="9"/>
  <c r="Q31" i="6"/>
  <c r="Q31" i="9"/>
  <c r="R31" i="6"/>
  <c r="R31" i="9"/>
  <c r="S31" i="6"/>
  <c r="S31" i="9"/>
  <c r="T31" i="6"/>
  <c r="T31" i="9"/>
  <c r="U31" i="6"/>
  <c r="U31" i="9"/>
  <c r="V31" i="6"/>
  <c r="V31" i="9"/>
  <c r="W31" i="6"/>
  <c r="W31" i="9"/>
  <c r="X31" i="6"/>
  <c r="X31" i="9"/>
  <c r="Y31" i="6"/>
  <c r="Y31" i="9"/>
  <c r="Z31" i="6"/>
  <c r="Z31" i="9"/>
  <c r="AA31" i="6"/>
  <c r="AA31" i="9"/>
  <c r="AB31" i="6"/>
  <c r="AB31" i="9"/>
  <c r="AC31" i="6"/>
  <c r="AC31" i="9"/>
  <c r="AD31" i="6"/>
  <c r="AD31" i="9"/>
  <c r="AE31" i="6"/>
  <c r="AE31" i="9"/>
  <c r="AF31" i="6"/>
  <c r="AF31" i="9"/>
  <c r="AG31" i="6"/>
  <c r="AG31" i="9"/>
  <c r="AH31" i="6"/>
  <c r="AH31" i="9"/>
  <c r="AI31" i="6"/>
  <c r="AI31" i="9"/>
  <c r="AJ31" i="6"/>
  <c r="AJ31" i="9"/>
  <c r="AK31" i="6"/>
  <c r="AK31" i="9"/>
  <c r="AL31" i="6"/>
  <c r="AL31" i="9"/>
  <c r="AM31" i="6"/>
  <c r="AM31" i="9"/>
  <c r="AN31" i="6"/>
  <c r="AN31" i="9"/>
  <c r="AO31" i="6"/>
  <c r="AO31" i="9"/>
  <c r="AP31" i="6"/>
  <c r="AP31" i="9"/>
  <c r="AQ31" i="6"/>
  <c r="AQ31" i="9"/>
  <c r="AR31" i="6"/>
  <c r="AR31" i="9"/>
  <c r="AS31" i="6"/>
  <c r="AS31" i="9"/>
  <c r="AT31" i="6"/>
  <c r="AT31" i="9"/>
  <c r="AU31" i="6"/>
  <c r="AU31" i="9"/>
  <c r="AV31" i="6"/>
  <c r="AV31" i="9"/>
  <c r="AW31" i="6"/>
  <c r="AW31" i="9"/>
  <c r="AX31" i="6"/>
  <c r="AX31" i="9"/>
  <c r="AY31" i="6"/>
  <c r="AY31" i="9"/>
  <c r="AZ31" i="6"/>
  <c r="AZ31" i="9"/>
  <c r="BA31" i="6"/>
  <c r="BA31" i="9"/>
  <c r="BB31" i="6"/>
  <c r="BB31" i="9"/>
  <c r="BC31" i="6"/>
  <c r="BC31" i="9"/>
  <c r="BD31" i="6"/>
  <c r="BD31" i="9"/>
  <c r="BE31" i="6"/>
  <c r="BE31" i="9"/>
  <c r="BF31" i="6"/>
  <c r="BF31" i="9"/>
  <c r="BG31" i="6"/>
  <c r="BG31" i="9"/>
  <c r="BH31" i="6"/>
  <c r="BH31" i="9"/>
  <c r="BI31" i="6"/>
  <c r="BI31" i="9"/>
  <c r="BJ31" i="6"/>
  <c r="BJ31" i="9"/>
  <c r="BK31" i="6"/>
  <c r="BK31" i="9"/>
  <c r="BL31" i="6"/>
  <c r="BL31" i="9"/>
  <c r="BM31" i="6"/>
  <c r="BM31" i="9"/>
  <c r="BN31" i="6"/>
  <c r="BN31" i="9"/>
  <c r="BO31" i="6"/>
  <c r="BO31" i="9"/>
  <c r="BP31" i="6"/>
  <c r="BP31" i="9"/>
  <c r="BQ31" i="6"/>
  <c r="BQ31" i="9"/>
  <c r="BR31" i="6"/>
  <c r="BR31" i="9"/>
  <c r="BS31" i="6"/>
  <c r="BS31" i="9"/>
  <c r="BT31" i="6"/>
  <c r="BT31" i="9"/>
  <c r="BU31" i="6"/>
  <c r="BU31" i="9"/>
  <c r="BV31" i="6"/>
  <c r="BV31" i="9"/>
  <c r="BW31" i="6"/>
  <c r="BW31" i="9"/>
  <c r="BX31" i="6"/>
  <c r="BX31" i="9"/>
  <c r="BY31" i="6"/>
  <c r="BY31" i="9"/>
  <c r="BZ31" i="6"/>
  <c r="BZ31" i="9"/>
  <c r="CA31" i="6"/>
  <c r="CA31" i="9"/>
  <c r="CB31" i="6"/>
  <c r="CB31" i="9"/>
  <c r="CC31" i="6"/>
  <c r="CC31" i="9"/>
  <c r="CD31" i="6"/>
  <c r="CD31" i="9"/>
  <c r="CE31" i="6"/>
  <c r="CE31" i="9"/>
  <c r="CF31" i="6"/>
  <c r="CF31" i="9"/>
  <c r="CG31" i="6"/>
  <c r="CG31" i="9"/>
  <c r="CH31" i="6"/>
  <c r="CH31" i="9"/>
  <c r="CI31" i="6"/>
  <c r="CI31" i="9"/>
  <c r="CJ31" i="6"/>
  <c r="CJ31" i="9"/>
  <c r="CK31" i="6"/>
  <c r="CK31" i="9"/>
  <c r="CL31" i="6"/>
  <c r="CL31" i="9"/>
  <c r="CM31" i="6"/>
  <c r="CM31" i="9"/>
  <c r="CN31" i="6"/>
  <c r="CN31" i="9"/>
  <c r="C31" i="7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32" i="6"/>
  <c r="C32" i="9"/>
  <c r="B32" i="6"/>
  <c r="B32" i="9"/>
  <c r="D32" i="6"/>
  <c r="D32" i="9"/>
  <c r="E32" i="6"/>
  <c r="E32" i="9"/>
  <c r="F32" i="6"/>
  <c r="F32" i="9"/>
  <c r="G32" i="6"/>
  <c r="G32" i="9"/>
  <c r="H32" i="6"/>
  <c r="H32" i="9"/>
  <c r="I32" i="6"/>
  <c r="I32" i="9"/>
  <c r="J32" i="6"/>
  <c r="J32" i="9"/>
  <c r="K32" i="6"/>
  <c r="K32" i="9"/>
  <c r="L32" i="6"/>
  <c r="L32" i="9"/>
  <c r="M32" i="6"/>
  <c r="M32" i="9"/>
  <c r="N32" i="6"/>
  <c r="N32" i="9"/>
  <c r="O32" i="6"/>
  <c r="O32" i="9"/>
  <c r="P32" i="6"/>
  <c r="P32" i="9"/>
  <c r="Q32" i="6"/>
  <c r="Q32" i="9"/>
  <c r="R32" i="6"/>
  <c r="R32" i="9"/>
  <c r="S32" i="6"/>
  <c r="S32" i="9"/>
  <c r="T32" i="6"/>
  <c r="T32" i="9"/>
  <c r="U32" i="6"/>
  <c r="U32" i="9"/>
  <c r="V32" i="6"/>
  <c r="V32" i="9"/>
  <c r="W32" i="6"/>
  <c r="W32" i="9"/>
  <c r="X32" i="6"/>
  <c r="X32" i="9"/>
  <c r="Y32" i="6"/>
  <c r="Y32" i="9"/>
  <c r="Z32" i="6"/>
  <c r="Z32" i="9"/>
  <c r="AA32" i="6"/>
  <c r="AA32" i="9"/>
  <c r="AB32" i="6"/>
  <c r="AB32" i="9"/>
  <c r="AC32" i="6"/>
  <c r="AC32" i="9"/>
  <c r="AD32" i="6"/>
  <c r="AD32" i="9"/>
  <c r="AE32" i="6"/>
  <c r="AE32" i="9"/>
  <c r="AF32" i="6"/>
  <c r="AF32" i="9"/>
  <c r="AG32" i="6"/>
  <c r="AG32" i="9"/>
  <c r="AH32" i="6"/>
  <c r="AH32" i="9"/>
  <c r="AI32" i="6"/>
  <c r="AI32" i="9"/>
  <c r="AJ32" i="6"/>
  <c r="AJ32" i="9"/>
  <c r="AK32" i="6"/>
  <c r="AK32" i="9"/>
  <c r="AL32" i="6"/>
  <c r="AL32" i="9"/>
  <c r="AM32" i="6"/>
  <c r="AM32" i="9"/>
  <c r="AN32" i="6"/>
  <c r="AN32" i="9"/>
  <c r="AO32" i="6"/>
  <c r="AO32" i="9"/>
  <c r="AP32" i="6"/>
  <c r="AP32" i="9"/>
  <c r="AQ32" i="6"/>
  <c r="AQ32" i="9"/>
  <c r="AR32" i="6"/>
  <c r="AR32" i="9"/>
  <c r="AS32" i="6"/>
  <c r="AS32" i="9"/>
  <c r="AT32" i="6"/>
  <c r="AT32" i="9"/>
  <c r="AU32" i="6"/>
  <c r="AU32" i="9"/>
  <c r="AV32" i="6"/>
  <c r="AV32" i="9"/>
  <c r="AW32" i="6"/>
  <c r="AW32" i="9"/>
  <c r="AX32" i="6"/>
  <c r="AX32" i="9"/>
  <c r="AY32" i="6"/>
  <c r="AY32" i="9"/>
  <c r="AZ32" i="6"/>
  <c r="AZ32" i="9"/>
  <c r="BA32" i="6"/>
  <c r="BA32" i="9"/>
  <c r="BB32" i="6"/>
  <c r="BB32" i="9"/>
  <c r="BC32" i="6"/>
  <c r="BC32" i="9"/>
  <c r="BD32" i="6"/>
  <c r="BD32" i="9"/>
  <c r="BE32" i="6"/>
  <c r="BE32" i="9"/>
  <c r="BF32" i="6"/>
  <c r="BF32" i="9"/>
  <c r="BG32" i="6"/>
  <c r="BG32" i="9"/>
  <c r="BH32" i="6"/>
  <c r="BH32" i="9"/>
  <c r="BI32" i="6"/>
  <c r="BI32" i="9"/>
  <c r="BJ32" i="6"/>
  <c r="BJ32" i="9"/>
  <c r="BK32" i="6"/>
  <c r="BK32" i="9"/>
  <c r="BL32" i="6"/>
  <c r="BL32" i="9"/>
  <c r="BM32" i="6"/>
  <c r="BM32" i="9"/>
  <c r="BN32" i="6"/>
  <c r="BN32" i="9"/>
  <c r="BO32" i="6"/>
  <c r="BO32" i="9"/>
  <c r="BP32" i="6"/>
  <c r="BP32" i="9"/>
  <c r="BQ32" i="6"/>
  <c r="BQ32" i="9"/>
  <c r="BR32" i="6"/>
  <c r="BR32" i="9"/>
  <c r="BS32" i="6"/>
  <c r="BS32" i="9"/>
  <c r="BT32" i="6"/>
  <c r="BT32" i="9"/>
  <c r="BU32" i="6"/>
  <c r="BU32" i="9"/>
  <c r="BV32" i="6"/>
  <c r="BV32" i="9"/>
  <c r="BW32" i="6"/>
  <c r="BW32" i="9"/>
  <c r="BX32" i="6"/>
  <c r="BX32" i="9"/>
  <c r="BY32" i="6"/>
  <c r="BY32" i="9"/>
  <c r="BZ32" i="6"/>
  <c r="BZ32" i="9"/>
  <c r="CA32" i="6"/>
  <c r="CA32" i="9"/>
  <c r="CB32" i="6"/>
  <c r="CB32" i="9"/>
  <c r="CC32" i="6"/>
  <c r="CC32" i="9"/>
  <c r="CD32" i="6"/>
  <c r="CD32" i="9"/>
  <c r="CE32" i="6"/>
  <c r="CE32" i="9"/>
  <c r="CF32" i="6"/>
  <c r="CF32" i="9"/>
  <c r="CG32" i="6"/>
  <c r="CG32" i="9"/>
  <c r="CH32" i="6"/>
  <c r="CH32" i="9"/>
  <c r="CI32" i="6"/>
  <c r="CI32" i="9"/>
  <c r="CJ32" i="6"/>
  <c r="CJ32" i="9"/>
  <c r="CK32" i="6"/>
  <c r="CK32" i="9"/>
  <c r="CL32" i="6"/>
  <c r="CL32" i="9"/>
  <c r="CM32" i="6"/>
  <c r="CM32" i="9"/>
  <c r="CN32" i="6"/>
  <c r="CN32" i="9"/>
  <c r="C32" i="7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33" i="6"/>
  <c r="C33" i="9"/>
  <c r="B33" i="6"/>
  <c r="B33" i="9"/>
  <c r="D33" i="6"/>
  <c r="D33" i="9"/>
  <c r="E33" i="6"/>
  <c r="E33" i="9"/>
  <c r="F33" i="6"/>
  <c r="F33" i="9"/>
  <c r="G33" i="6"/>
  <c r="G33" i="9"/>
  <c r="H33" i="6"/>
  <c r="H33" i="9"/>
  <c r="I33" i="6"/>
  <c r="I33" i="9"/>
  <c r="J33" i="6"/>
  <c r="J33" i="9"/>
  <c r="K33" i="6"/>
  <c r="K33" i="9"/>
  <c r="L33" i="6"/>
  <c r="L33" i="9"/>
  <c r="M33" i="6"/>
  <c r="M33" i="9"/>
  <c r="N33" i="6"/>
  <c r="N33" i="9"/>
  <c r="O33" i="6"/>
  <c r="O33" i="9"/>
  <c r="P33" i="6"/>
  <c r="P33" i="9"/>
  <c r="Q33" i="6"/>
  <c r="Q33" i="9"/>
  <c r="R33" i="6"/>
  <c r="R33" i="9"/>
  <c r="S33" i="6"/>
  <c r="S33" i="9"/>
  <c r="T33" i="6"/>
  <c r="T33" i="9"/>
  <c r="U33" i="6"/>
  <c r="U33" i="9"/>
  <c r="V33" i="6"/>
  <c r="V33" i="9"/>
  <c r="W33" i="6"/>
  <c r="W33" i="9"/>
  <c r="X33" i="6"/>
  <c r="X33" i="9"/>
  <c r="Y33" i="6"/>
  <c r="Y33" i="9"/>
  <c r="Z33" i="6"/>
  <c r="Z33" i="9"/>
  <c r="AA33" i="6"/>
  <c r="AA33" i="9"/>
  <c r="AB33" i="6"/>
  <c r="AB33" i="9"/>
  <c r="AC33" i="6"/>
  <c r="AC33" i="9"/>
  <c r="AD33" i="6"/>
  <c r="AD33" i="9"/>
  <c r="AE33" i="6"/>
  <c r="AE33" i="9"/>
  <c r="AF33" i="6"/>
  <c r="AF33" i="9"/>
  <c r="AG33" i="6"/>
  <c r="AG33" i="9"/>
  <c r="AH33" i="6"/>
  <c r="AH33" i="9"/>
  <c r="AI33" i="6"/>
  <c r="AI33" i="9"/>
  <c r="AJ33" i="6"/>
  <c r="AJ33" i="9"/>
  <c r="AK33" i="6"/>
  <c r="AK33" i="9"/>
  <c r="AL33" i="6"/>
  <c r="AL33" i="9"/>
  <c r="AM33" i="6"/>
  <c r="AM33" i="9"/>
  <c r="AN33" i="6"/>
  <c r="AN33" i="9"/>
  <c r="AO33" i="6"/>
  <c r="AO33" i="9"/>
  <c r="AP33" i="6"/>
  <c r="AP33" i="9"/>
  <c r="AQ33" i="6"/>
  <c r="AQ33" i="9"/>
  <c r="AR33" i="6"/>
  <c r="AR33" i="9"/>
  <c r="AS33" i="6"/>
  <c r="AS33" i="9"/>
  <c r="AT33" i="6"/>
  <c r="AT33" i="9"/>
  <c r="AU33" i="6"/>
  <c r="AU33" i="9"/>
  <c r="AV33" i="6"/>
  <c r="AV33" i="9"/>
  <c r="AW33" i="6"/>
  <c r="AW33" i="9"/>
  <c r="AX33" i="6"/>
  <c r="AX33" i="9"/>
  <c r="AY33" i="6"/>
  <c r="AY33" i="9"/>
  <c r="AZ33" i="6"/>
  <c r="AZ33" i="9"/>
  <c r="BA33" i="6"/>
  <c r="BA33" i="9"/>
  <c r="BB33" i="6"/>
  <c r="BB33" i="9"/>
  <c r="BC33" i="6"/>
  <c r="BC33" i="9"/>
  <c r="BD33" i="6"/>
  <c r="BD33" i="9"/>
  <c r="BE33" i="6"/>
  <c r="BE33" i="9"/>
  <c r="BF33" i="6"/>
  <c r="BF33" i="9"/>
  <c r="BG33" i="6"/>
  <c r="BG33" i="9"/>
  <c r="BH33" i="6"/>
  <c r="BH33" i="9"/>
  <c r="BI33" i="6"/>
  <c r="BI33" i="9"/>
  <c r="BJ33" i="6"/>
  <c r="BJ33" i="9"/>
  <c r="BK33" i="6"/>
  <c r="BK33" i="9"/>
  <c r="BL33" i="6"/>
  <c r="BL33" i="9"/>
  <c r="BM33" i="6"/>
  <c r="BM33" i="9"/>
  <c r="BN33" i="6"/>
  <c r="BN33" i="9"/>
  <c r="BO33" i="6"/>
  <c r="BO33" i="9"/>
  <c r="BP33" i="6"/>
  <c r="BP33" i="9"/>
  <c r="BQ33" i="6"/>
  <c r="BQ33" i="9"/>
  <c r="BR33" i="6"/>
  <c r="BR33" i="9"/>
  <c r="BS33" i="6"/>
  <c r="BS33" i="9"/>
  <c r="BT33" i="6"/>
  <c r="BT33" i="9"/>
  <c r="BU33" i="6"/>
  <c r="BU33" i="9"/>
  <c r="BV33" i="6"/>
  <c r="BV33" i="9"/>
  <c r="BW33" i="6"/>
  <c r="BW33" i="9"/>
  <c r="BX33" i="6"/>
  <c r="BX33" i="9"/>
  <c r="BY33" i="6"/>
  <c r="BY33" i="9"/>
  <c r="BZ33" i="6"/>
  <c r="BZ33" i="9"/>
  <c r="CA33" i="6"/>
  <c r="CA33" i="9"/>
  <c r="CB33" i="6"/>
  <c r="CB33" i="9"/>
  <c r="CC33" i="6"/>
  <c r="CC33" i="9"/>
  <c r="CD33" i="6"/>
  <c r="CD33" i="9"/>
  <c r="CE33" i="6"/>
  <c r="CE33" i="9"/>
  <c r="CF33" i="6"/>
  <c r="CF33" i="9"/>
  <c r="CG33" i="6"/>
  <c r="CG33" i="9"/>
  <c r="CH33" i="6"/>
  <c r="CH33" i="9"/>
  <c r="CI33" i="6"/>
  <c r="CI33" i="9"/>
  <c r="CJ33" i="6"/>
  <c r="CJ33" i="9"/>
  <c r="CK33" i="6"/>
  <c r="CK33" i="9"/>
  <c r="CL33" i="6"/>
  <c r="CL33" i="9"/>
  <c r="CM33" i="6"/>
  <c r="CM33" i="9"/>
  <c r="CN33" i="6"/>
  <c r="CN33" i="9"/>
  <c r="C33" i="7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34" i="6"/>
  <c r="C34" i="9"/>
  <c r="B34" i="6"/>
  <c r="B34" i="9"/>
  <c r="D34" i="6"/>
  <c r="D34" i="9"/>
  <c r="E34" i="6"/>
  <c r="E34" i="9"/>
  <c r="F34" i="6"/>
  <c r="F34" i="9"/>
  <c r="G34" i="6"/>
  <c r="G34" i="9"/>
  <c r="H34" i="6"/>
  <c r="H34" i="9"/>
  <c r="I34" i="6"/>
  <c r="I34" i="9"/>
  <c r="J34" i="6"/>
  <c r="J34" i="9"/>
  <c r="K34" i="6"/>
  <c r="K34" i="9"/>
  <c r="L34" i="6"/>
  <c r="L34" i="9"/>
  <c r="M34" i="6"/>
  <c r="M34" i="9"/>
  <c r="N34" i="6"/>
  <c r="N34" i="9"/>
  <c r="O34" i="6"/>
  <c r="O34" i="9"/>
  <c r="P34" i="6"/>
  <c r="P34" i="9"/>
  <c r="Q34" i="6"/>
  <c r="Q34" i="9"/>
  <c r="R34" i="6"/>
  <c r="R34" i="9"/>
  <c r="S34" i="6"/>
  <c r="S34" i="9"/>
  <c r="T34" i="6"/>
  <c r="T34" i="9"/>
  <c r="U34" i="6"/>
  <c r="U34" i="9"/>
  <c r="V34" i="6"/>
  <c r="V34" i="9"/>
  <c r="W34" i="6"/>
  <c r="W34" i="9"/>
  <c r="X34" i="6"/>
  <c r="X34" i="9"/>
  <c r="Y34" i="6"/>
  <c r="Y34" i="9"/>
  <c r="Z34" i="6"/>
  <c r="Z34" i="9"/>
  <c r="AA34" i="6"/>
  <c r="AA34" i="9"/>
  <c r="AB34" i="6"/>
  <c r="AB34" i="9"/>
  <c r="AC34" i="6"/>
  <c r="AC34" i="9"/>
  <c r="AD34" i="6"/>
  <c r="AD34" i="9"/>
  <c r="AE34" i="6"/>
  <c r="AE34" i="9"/>
  <c r="AF34" i="6"/>
  <c r="AF34" i="9"/>
  <c r="AG34" i="6"/>
  <c r="AG34" i="9"/>
  <c r="AH34" i="6"/>
  <c r="AH34" i="9"/>
  <c r="AI34" i="6"/>
  <c r="AI34" i="9"/>
  <c r="AJ34" i="6"/>
  <c r="AJ34" i="9"/>
  <c r="AK34" i="6"/>
  <c r="AK34" i="9"/>
  <c r="AL34" i="6"/>
  <c r="AL34" i="9"/>
  <c r="AM34" i="6"/>
  <c r="AM34" i="9"/>
  <c r="AN34" i="6"/>
  <c r="AN34" i="9"/>
  <c r="AO34" i="6"/>
  <c r="AO34" i="9"/>
  <c r="AP34" i="6"/>
  <c r="AP34" i="9"/>
  <c r="AQ34" i="6"/>
  <c r="AQ34" i="9"/>
  <c r="AR34" i="6"/>
  <c r="AR34" i="9"/>
  <c r="AS34" i="6"/>
  <c r="AS34" i="9"/>
  <c r="AT34" i="6"/>
  <c r="AT34" i="9"/>
  <c r="AU34" i="6"/>
  <c r="AU34" i="9"/>
  <c r="AV34" i="6"/>
  <c r="AV34" i="9"/>
  <c r="AW34" i="6"/>
  <c r="AW34" i="9"/>
  <c r="AX34" i="6"/>
  <c r="AX34" i="9"/>
  <c r="AY34" i="6"/>
  <c r="AY34" i="9"/>
  <c r="AZ34" i="6"/>
  <c r="AZ34" i="9"/>
  <c r="BA34" i="6"/>
  <c r="BA34" i="9"/>
  <c r="BB34" i="6"/>
  <c r="BB34" i="9"/>
  <c r="BC34" i="6"/>
  <c r="BC34" i="9"/>
  <c r="BD34" i="6"/>
  <c r="BD34" i="9"/>
  <c r="BE34" i="6"/>
  <c r="BE34" i="9"/>
  <c r="BF34" i="6"/>
  <c r="BF34" i="9"/>
  <c r="BG34" i="6"/>
  <c r="BG34" i="9"/>
  <c r="BH34" i="6"/>
  <c r="BH34" i="9"/>
  <c r="BI34" i="6"/>
  <c r="BI34" i="9"/>
  <c r="BJ34" i="6"/>
  <c r="BJ34" i="9"/>
  <c r="BK34" i="6"/>
  <c r="BK34" i="9"/>
  <c r="BL34" i="6"/>
  <c r="BL34" i="9"/>
  <c r="BM34" i="6"/>
  <c r="BM34" i="9"/>
  <c r="BN34" i="6"/>
  <c r="BN34" i="9"/>
  <c r="BO34" i="6"/>
  <c r="BO34" i="9"/>
  <c r="BP34" i="6"/>
  <c r="BP34" i="9"/>
  <c r="BQ34" i="6"/>
  <c r="BQ34" i="9"/>
  <c r="BR34" i="6"/>
  <c r="BR34" i="9"/>
  <c r="BS34" i="6"/>
  <c r="BS34" i="9"/>
  <c r="BT34" i="6"/>
  <c r="BT34" i="9"/>
  <c r="BU34" i="6"/>
  <c r="BU34" i="9"/>
  <c r="BV34" i="6"/>
  <c r="BV34" i="9"/>
  <c r="BW34" i="6"/>
  <c r="BW34" i="9"/>
  <c r="BX34" i="6"/>
  <c r="BX34" i="9"/>
  <c r="BY34" i="6"/>
  <c r="BY34" i="9"/>
  <c r="BZ34" i="6"/>
  <c r="BZ34" i="9"/>
  <c r="CA34" i="6"/>
  <c r="CA34" i="9"/>
  <c r="CB34" i="6"/>
  <c r="CB34" i="9"/>
  <c r="CC34" i="6"/>
  <c r="CC34" i="9"/>
  <c r="CD34" i="6"/>
  <c r="CD34" i="9"/>
  <c r="CE34" i="6"/>
  <c r="CE34" i="9"/>
  <c r="CF34" i="6"/>
  <c r="CF34" i="9"/>
  <c r="CG34" i="6"/>
  <c r="CG34" i="9"/>
  <c r="CH34" i="6"/>
  <c r="CH34" i="9"/>
  <c r="CI34" i="6"/>
  <c r="CI34" i="9"/>
  <c r="CJ34" i="6"/>
  <c r="CJ34" i="9"/>
  <c r="CK34" i="6"/>
  <c r="CK34" i="9"/>
  <c r="CL34" i="6"/>
  <c r="CL34" i="9"/>
  <c r="CM34" i="6"/>
  <c r="CM34" i="9"/>
  <c r="CN34" i="6"/>
  <c r="CN34" i="9"/>
  <c r="C34" i="7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35" i="6"/>
  <c r="C35" i="9"/>
  <c r="B35" i="6"/>
  <c r="B35" i="9"/>
  <c r="D35" i="6"/>
  <c r="D35" i="9"/>
  <c r="E35" i="6"/>
  <c r="E35" i="9"/>
  <c r="F35" i="6"/>
  <c r="F35" i="9"/>
  <c r="G35" i="6"/>
  <c r="G35" i="9"/>
  <c r="H35" i="6"/>
  <c r="H35" i="9"/>
  <c r="I35" i="6"/>
  <c r="I35" i="9"/>
  <c r="J35" i="6"/>
  <c r="J35" i="9"/>
  <c r="K35" i="6"/>
  <c r="K35" i="9"/>
  <c r="L35" i="6"/>
  <c r="L35" i="9"/>
  <c r="M35" i="6"/>
  <c r="M35" i="9"/>
  <c r="N35" i="6"/>
  <c r="N35" i="9"/>
  <c r="O35" i="6"/>
  <c r="O35" i="9"/>
  <c r="P35" i="6"/>
  <c r="P35" i="9"/>
  <c r="Q35" i="6"/>
  <c r="Q35" i="9"/>
  <c r="R35" i="6"/>
  <c r="R35" i="9"/>
  <c r="S35" i="6"/>
  <c r="S35" i="9"/>
  <c r="T35" i="6"/>
  <c r="T35" i="9"/>
  <c r="U35" i="6"/>
  <c r="U35" i="9"/>
  <c r="V35" i="6"/>
  <c r="V35" i="9"/>
  <c r="W35" i="6"/>
  <c r="W35" i="9"/>
  <c r="X35" i="6"/>
  <c r="X35" i="9"/>
  <c r="Y35" i="6"/>
  <c r="Y35" i="9"/>
  <c r="Z35" i="6"/>
  <c r="Z35" i="9"/>
  <c r="AA35" i="6"/>
  <c r="AA35" i="9"/>
  <c r="AB35" i="6"/>
  <c r="AB35" i="9"/>
  <c r="AC35" i="6"/>
  <c r="AC35" i="9"/>
  <c r="AD35" i="6"/>
  <c r="AD35" i="9"/>
  <c r="AE35" i="6"/>
  <c r="AE35" i="9"/>
  <c r="AF35" i="6"/>
  <c r="AF35" i="9"/>
  <c r="AG35" i="6"/>
  <c r="AG35" i="9"/>
  <c r="AH35" i="6"/>
  <c r="AH35" i="9"/>
  <c r="AI35" i="6"/>
  <c r="AI35" i="9"/>
  <c r="AJ35" i="6"/>
  <c r="AJ35" i="9"/>
  <c r="AK35" i="6"/>
  <c r="AK35" i="9"/>
  <c r="AL35" i="6"/>
  <c r="AL35" i="9"/>
  <c r="AM35" i="6"/>
  <c r="AM35" i="9"/>
  <c r="AN35" i="6"/>
  <c r="AN35" i="9"/>
  <c r="AO35" i="6"/>
  <c r="AO35" i="9"/>
  <c r="AP35" i="6"/>
  <c r="AP35" i="9"/>
  <c r="AQ35" i="6"/>
  <c r="AQ35" i="9"/>
  <c r="AR35" i="6"/>
  <c r="AR35" i="9"/>
  <c r="AS35" i="6"/>
  <c r="AS35" i="9"/>
  <c r="AT35" i="6"/>
  <c r="AT35" i="9"/>
  <c r="AU35" i="6"/>
  <c r="AU35" i="9"/>
  <c r="AV35" i="6"/>
  <c r="AV35" i="9"/>
  <c r="AW35" i="6"/>
  <c r="AW35" i="9"/>
  <c r="AX35" i="6"/>
  <c r="AX35" i="9"/>
  <c r="AY35" i="6"/>
  <c r="AY35" i="9"/>
  <c r="AZ35" i="6"/>
  <c r="AZ35" i="9"/>
  <c r="BA35" i="6"/>
  <c r="BA35" i="9"/>
  <c r="BB35" i="6"/>
  <c r="BB35" i="9"/>
  <c r="BC35" i="6"/>
  <c r="BC35" i="9"/>
  <c r="BD35" i="6"/>
  <c r="BD35" i="9"/>
  <c r="BE35" i="6"/>
  <c r="BE35" i="9"/>
  <c r="BF35" i="6"/>
  <c r="BF35" i="9"/>
  <c r="BG35" i="6"/>
  <c r="BG35" i="9"/>
  <c r="BH35" i="6"/>
  <c r="BH35" i="9"/>
  <c r="BI35" i="6"/>
  <c r="BI35" i="9"/>
  <c r="BJ35" i="6"/>
  <c r="BJ35" i="9"/>
  <c r="BK35" i="6"/>
  <c r="BK35" i="9"/>
  <c r="BL35" i="6"/>
  <c r="BL35" i="9"/>
  <c r="BM35" i="6"/>
  <c r="BM35" i="9"/>
  <c r="BN35" i="6"/>
  <c r="BN35" i="9"/>
  <c r="BO35" i="6"/>
  <c r="BO35" i="9"/>
  <c r="BP35" i="6"/>
  <c r="BP35" i="9"/>
  <c r="BQ35" i="6"/>
  <c r="BQ35" i="9"/>
  <c r="BR35" i="6"/>
  <c r="BR35" i="9"/>
  <c r="BS35" i="6"/>
  <c r="BS35" i="9"/>
  <c r="BT35" i="6"/>
  <c r="BT35" i="9"/>
  <c r="BU35" i="6"/>
  <c r="BU35" i="9"/>
  <c r="BV35" i="6"/>
  <c r="BV35" i="9"/>
  <c r="BW35" i="6"/>
  <c r="BW35" i="9"/>
  <c r="BX35" i="6"/>
  <c r="BX35" i="9"/>
  <c r="BY35" i="6"/>
  <c r="BY35" i="9"/>
  <c r="BZ35" i="6"/>
  <c r="BZ35" i="9"/>
  <c r="CA35" i="6"/>
  <c r="CA35" i="9"/>
  <c r="CB35" i="6"/>
  <c r="CB35" i="9"/>
  <c r="CC35" i="6"/>
  <c r="CC35" i="9"/>
  <c r="CD35" i="6"/>
  <c r="CD35" i="9"/>
  <c r="CE35" i="6"/>
  <c r="CE35" i="9"/>
  <c r="CF35" i="6"/>
  <c r="CF35" i="9"/>
  <c r="CG35" i="6"/>
  <c r="CG35" i="9"/>
  <c r="CH35" i="6"/>
  <c r="CH35" i="9"/>
  <c r="CI35" i="6"/>
  <c r="CI35" i="9"/>
  <c r="CJ35" i="6"/>
  <c r="CJ35" i="9"/>
  <c r="CK35" i="6"/>
  <c r="CK35" i="9"/>
  <c r="CL35" i="6"/>
  <c r="CL35" i="9"/>
  <c r="CM35" i="6"/>
  <c r="CM35" i="9"/>
  <c r="CN35" i="6"/>
  <c r="CN35" i="9"/>
  <c r="C35" i="7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36" i="6"/>
  <c r="C36" i="9"/>
  <c r="B36" i="6"/>
  <c r="B36" i="9"/>
  <c r="D36" i="6"/>
  <c r="D36" i="9"/>
  <c r="E36" i="6"/>
  <c r="E36" i="9"/>
  <c r="F36" i="6"/>
  <c r="F36" i="9"/>
  <c r="G36" i="6"/>
  <c r="G36" i="9"/>
  <c r="H36" i="6"/>
  <c r="H36" i="9"/>
  <c r="I36" i="6"/>
  <c r="I36" i="9"/>
  <c r="J36" i="6"/>
  <c r="J36" i="9"/>
  <c r="K36" i="6"/>
  <c r="K36" i="9"/>
  <c r="L36" i="6"/>
  <c r="L36" i="9"/>
  <c r="M36" i="6"/>
  <c r="M36" i="9"/>
  <c r="N36" i="6"/>
  <c r="N36" i="9"/>
  <c r="O36" i="6"/>
  <c r="O36" i="9"/>
  <c r="P36" i="6"/>
  <c r="P36" i="9"/>
  <c r="Q36" i="6"/>
  <c r="Q36" i="9"/>
  <c r="R36" i="6"/>
  <c r="R36" i="9"/>
  <c r="S36" i="6"/>
  <c r="S36" i="9"/>
  <c r="T36" i="6"/>
  <c r="T36" i="9"/>
  <c r="U36" i="6"/>
  <c r="U36" i="9"/>
  <c r="V36" i="6"/>
  <c r="V36" i="9"/>
  <c r="W36" i="6"/>
  <c r="W36" i="9"/>
  <c r="X36" i="6"/>
  <c r="X36" i="9"/>
  <c r="Y36" i="6"/>
  <c r="Y36" i="9"/>
  <c r="Z36" i="6"/>
  <c r="Z36" i="9"/>
  <c r="AA36" i="6"/>
  <c r="AA36" i="9"/>
  <c r="AB36" i="6"/>
  <c r="AB36" i="9"/>
  <c r="AC36" i="6"/>
  <c r="AC36" i="9"/>
  <c r="AD36" i="6"/>
  <c r="AD36" i="9"/>
  <c r="AE36" i="6"/>
  <c r="AE36" i="9"/>
  <c r="AF36" i="6"/>
  <c r="AF36" i="9"/>
  <c r="AG36" i="6"/>
  <c r="AG36" i="9"/>
  <c r="AH36" i="6"/>
  <c r="AH36" i="9"/>
  <c r="AI36" i="6"/>
  <c r="AI36" i="9"/>
  <c r="AJ36" i="6"/>
  <c r="AJ36" i="9"/>
  <c r="AK36" i="6"/>
  <c r="AK36" i="9"/>
  <c r="AL36" i="6"/>
  <c r="AL36" i="9"/>
  <c r="AM36" i="6"/>
  <c r="AM36" i="9"/>
  <c r="AN36" i="6"/>
  <c r="AN36" i="9"/>
  <c r="AO36" i="6"/>
  <c r="AO36" i="9"/>
  <c r="AP36" i="6"/>
  <c r="AP36" i="9"/>
  <c r="AQ36" i="6"/>
  <c r="AQ36" i="9"/>
  <c r="AR36" i="6"/>
  <c r="AR36" i="9"/>
  <c r="AS36" i="6"/>
  <c r="AS36" i="9"/>
  <c r="AT36" i="6"/>
  <c r="AT36" i="9"/>
  <c r="AU36" i="6"/>
  <c r="AU36" i="9"/>
  <c r="AV36" i="6"/>
  <c r="AV36" i="9"/>
  <c r="AW36" i="6"/>
  <c r="AW36" i="9"/>
  <c r="AX36" i="6"/>
  <c r="AX36" i="9"/>
  <c r="AY36" i="6"/>
  <c r="AY36" i="9"/>
  <c r="AZ36" i="6"/>
  <c r="AZ36" i="9"/>
  <c r="BA36" i="6"/>
  <c r="BA36" i="9"/>
  <c r="BB36" i="6"/>
  <c r="BB36" i="9"/>
  <c r="BC36" i="6"/>
  <c r="BC36" i="9"/>
  <c r="BD36" i="6"/>
  <c r="BD36" i="9"/>
  <c r="BE36" i="6"/>
  <c r="BE36" i="9"/>
  <c r="BF36" i="6"/>
  <c r="BF36" i="9"/>
  <c r="BG36" i="6"/>
  <c r="BG36" i="9"/>
  <c r="BH36" i="6"/>
  <c r="BH36" i="9"/>
  <c r="BI36" i="6"/>
  <c r="BI36" i="9"/>
  <c r="BJ36" i="6"/>
  <c r="BJ36" i="9"/>
  <c r="BK36" i="6"/>
  <c r="BK36" i="9"/>
  <c r="BL36" i="6"/>
  <c r="BL36" i="9"/>
  <c r="BM36" i="6"/>
  <c r="BM36" i="9"/>
  <c r="BN36" i="6"/>
  <c r="BN36" i="9"/>
  <c r="BO36" i="6"/>
  <c r="BO36" i="9"/>
  <c r="BP36" i="6"/>
  <c r="BP36" i="9"/>
  <c r="BQ36" i="6"/>
  <c r="BQ36" i="9"/>
  <c r="BR36" i="6"/>
  <c r="BR36" i="9"/>
  <c r="BS36" i="6"/>
  <c r="BS36" i="9"/>
  <c r="BT36" i="6"/>
  <c r="BT36" i="9"/>
  <c r="BU36" i="6"/>
  <c r="BU36" i="9"/>
  <c r="BV36" i="6"/>
  <c r="BV36" i="9"/>
  <c r="BW36" i="6"/>
  <c r="BW36" i="9"/>
  <c r="BX36" i="6"/>
  <c r="BX36" i="9"/>
  <c r="BY36" i="6"/>
  <c r="BY36" i="9"/>
  <c r="BZ36" i="6"/>
  <c r="BZ36" i="9"/>
  <c r="CA36" i="6"/>
  <c r="CA36" i="9"/>
  <c r="CB36" i="6"/>
  <c r="CB36" i="9"/>
  <c r="CC36" i="6"/>
  <c r="CC36" i="9"/>
  <c r="CD36" i="6"/>
  <c r="CD36" i="9"/>
  <c r="CE36" i="6"/>
  <c r="CE36" i="9"/>
  <c r="CF36" i="6"/>
  <c r="CF36" i="9"/>
  <c r="CG36" i="6"/>
  <c r="CG36" i="9"/>
  <c r="CH36" i="6"/>
  <c r="CH36" i="9"/>
  <c r="CI36" i="6"/>
  <c r="CI36" i="9"/>
  <c r="CJ36" i="6"/>
  <c r="CJ36" i="9"/>
  <c r="CK36" i="6"/>
  <c r="CK36" i="9"/>
  <c r="CL36" i="6"/>
  <c r="CL36" i="9"/>
  <c r="CM36" i="6"/>
  <c r="CM36" i="9"/>
  <c r="CN36" i="6"/>
  <c r="CN36" i="9"/>
  <c r="C36" i="7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37" i="6"/>
  <c r="C37" i="9"/>
  <c r="B37" i="6"/>
  <c r="B37" i="9"/>
  <c r="D37" i="6"/>
  <c r="D37" i="9"/>
  <c r="E37" i="6"/>
  <c r="E37" i="9"/>
  <c r="F37" i="6"/>
  <c r="F37" i="9"/>
  <c r="G37" i="6"/>
  <c r="G37" i="9"/>
  <c r="H37" i="6"/>
  <c r="H37" i="9"/>
  <c r="I37" i="6"/>
  <c r="I37" i="9"/>
  <c r="J37" i="6"/>
  <c r="J37" i="9"/>
  <c r="K37" i="6"/>
  <c r="K37" i="9"/>
  <c r="L37" i="6"/>
  <c r="L37" i="9"/>
  <c r="M37" i="6"/>
  <c r="M37" i="9"/>
  <c r="N37" i="6"/>
  <c r="N37" i="9"/>
  <c r="O37" i="6"/>
  <c r="O37" i="9"/>
  <c r="P37" i="6"/>
  <c r="P37" i="9"/>
  <c r="Q37" i="6"/>
  <c r="Q37" i="9"/>
  <c r="R37" i="6"/>
  <c r="R37" i="9"/>
  <c r="S37" i="6"/>
  <c r="S37" i="9"/>
  <c r="T37" i="6"/>
  <c r="T37" i="9"/>
  <c r="U37" i="6"/>
  <c r="U37" i="9"/>
  <c r="V37" i="6"/>
  <c r="V37" i="9"/>
  <c r="W37" i="6"/>
  <c r="W37" i="9"/>
  <c r="X37" i="6"/>
  <c r="X37" i="9"/>
  <c r="Y37" i="6"/>
  <c r="Y37" i="9"/>
  <c r="Z37" i="6"/>
  <c r="Z37" i="9"/>
  <c r="AA37" i="6"/>
  <c r="AA37" i="9"/>
  <c r="AB37" i="6"/>
  <c r="AB37" i="9"/>
  <c r="AC37" i="6"/>
  <c r="AC37" i="9"/>
  <c r="AD37" i="6"/>
  <c r="AD37" i="9"/>
  <c r="AE37" i="6"/>
  <c r="AE37" i="9"/>
  <c r="AF37" i="6"/>
  <c r="AF37" i="9"/>
  <c r="AG37" i="6"/>
  <c r="AG37" i="9"/>
  <c r="AH37" i="6"/>
  <c r="AH37" i="9"/>
  <c r="AI37" i="6"/>
  <c r="AI37" i="9"/>
  <c r="AJ37" i="6"/>
  <c r="AJ37" i="9"/>
  <c r="AK37" i="6"/>
  <c r="AK37" i="9"/>
  <c r="AL37" i="6"/>
  <c r="AL37" i="9"/>
  <c r="AM37" i="6"/>
  <c r="AM37" i="9"/>
  <c r="AN37" i="6"/>
  <c r="AN37" i="9"/>
  <c r="AO37" i="6"/>
  <c r="AO37" i="9"/>
  <c r="AP37" i="6"/>
  <c r="AP37" i="9"/>
  <c r="AQ37" i="6"/>
  <c r="AQ37" i="9"/>
  <c r="AR37" i="6"/>
  <c r="AR37" i="9"/>
  <c r="AS37" i="6"/>
  <c r="AS37" i="9"/>
  <c r="AT37" i="6"/>
  <c r="AT37" i="9"/>
  <c r="AU37" i="6"/>
  <c r="AU37" i="9"/>
  <c r="AV37" i="6"/>
  <c r="AV37" i="9"/>
  <c r="AW37" i="6"/>
  <c r="AW37" i="9"/>
  <c r="AX37" i="6"/>
  <c r="AX37" i="9"/>
  <c r="AY37" i="6"/>
  <c r="AY37" i="9"/>
  <c r="AZ37" i="6"/>
  <c r="AZ37" i="9"/>
  <c r="BA37" i="6"/>
  <c r="BA37" i="9"/>
  <c r="BB37" i="6"/>
  <c r="BB37" i="9"/>
  <c r="BC37" i="6"/>
  <c r="BC37" i="9"/>
  <c r="BD37" i="6"/>
  <c r="BD37" i="9"/>
  <c r="BE37" i="6"/>
  <c r="BE37" i="9"/>
  <c r="BF37" i="6"/>
  <c r="BF37" i="9"/>
  <c r="BG37" i="6"/>
  <c r="BG37" i="9"/>
  <c r="BH37" i="6"/>
  <c r="BH37" i="9"/>
  <c r="BI37" i="6"/>
  <c r="BI37" i="9"/>
  <c r="BJ37" i="6"/>
  <c r="BJ37" i="9"/>
  <c r="BK37" i="6"/>
  <c r="BK37" i="9"/>
  <c r="BL37" i="6"/>
  <c r="BL37" i="9"/>
  <c r="BM37" i="6"/>
  <c r="BM37" i="9"/>
  <c r="BN37" i="6"/>
  <c r="BN37" i="9"/>
  <c r="BO37" i="6"/>
  <c r="BO37" i="9"/>
  <c r="BP37" i="6"/>
  <c r="BP37" i="9"/>
  <c r="BQ37" i="6"/>
  <c r="BQ37" i="9"/>
  <c r="BR37" i="6"/>
  <c r="BR37" i="9"/>
  <c r="BS37" i="6"/>
  <c r="BS37" i="9"/>
  <c r="BT37" i="6"/>
  <c r="BT37" i="9"/>
  <c r="BU37" i="6"/>
  <c r="BU37" i="9"/>
  <c r="BV37" i="6"/>
  <c r="BV37" i="9"/>
  <c r="BW37" i="6"/>
  <c r="BW37" i="9"/>
  <c r="BX37" i="6"/>
  <c r="BX37" i="9"/>
  <c r="BY37" i="6"/>
  <c r="BY37" i="9"/>
  <c r="BZ37" i="6"/>
  <c r="BZ37" i="9"/>
  <c r="CA37" i="6"/>
  <c r="CA37" i="9"/>
  <c r="CB37" i="6"/>
  <c r="CB37" i="9"/>
  <c r="CC37" i="6"/>
  <c r="CC37" i="9"/>
  <c r="CD37" i="6"/>
  <c r="CD37" i="9"/>
  <c r="CE37" i="6"/>
  <c r="CE37" i="9"/>
  <c r="CF37" i="6"/>
  <c r="CF37" i="9"/>
  <c r="CG37" i="6"/>
  <c r="CG37" i="9"/>
  <c r="CH37" i="6"/>
  <c r="CH37" i="9"/>
  <c r="CI37" i="6"/>
  <c r="CI37" i="9"/>
  <c r="CJ37" i="6"/>
  <c r="CJ37" i="9"/>
  <c r="CK37" i="6"/>
  <c r="CK37" i="9"/>
  <c r="CL37" i="6"/>
  <c r="CL37" i="9"/>
  <c r="CM37" i="6"/>
  <c r="CM37" i="9"/>
  <c r="CN37" i="6"/>
  <c r="CN37" i="9"/>
  <c r="C37" i="7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38" i="6"/>
  <c r="C38" i="9"/>
  <c r="B38" i="6"/>
  <c r="B38" i="9"/>
  <c r="D38" i="6"/>
  <c r="D38" i="9"/>
  <c r="E38" i="6"/>
  <c r="E38" i="9"/>
  <c r="F38" i="6"/>
  <c r="F38" i="9"/>
  <c r="G38" i="6"/>
  <c r="G38" i="9"/>
  <c r="H38" i="6"/>
  <c r="H38" i="9"/>
  <c r="I38" i="6"/>
  <c r="I38" i="9"/>
  <c r="J38" i="6"/>
  <c r="J38" i="9"/>
  <c r="K38" i="6"/>
  <c r="K38" i="9"/>
  <c r="L38" i="6"/>
  <c r="L38" i="9"/>
  <c r="M38" i="6"/>
  <c r="M38" i="9"/>
  <c r="N38" i="6"/>
  <c r="N38" i="9"/>
  <c r="O38" i="6"/>
  <c r="O38" i="9"/>
  <c r="P38" i="6"/>
  <c r="P38" i="9"/>
  <c r="Q38" i="6"/>
  <c r="Q38" i="9"/>
  <c r="R38" i="6"/>
  <c r="R38" i="9"/>
  <c r="S38" i="6"/>
  <c r="S38" i="9"/>
  <c r="T38" i="6"/>
  <c r="T38" i="9"/>
  <c r="U38" i="6"/>
  <c r="U38" i="9"/>
  <c r="V38" i="6"/>
  <c r="V38" i="9"/>
  <c r="W38" i="6"/>
  <c r="W38" i="9"/>
  <c r="X38" i="6"/>
  <c r="X38" i="9"/>
  <c r="Y38" i="6"/>
  <c r="Y38" i="9"/>
  <c r="Z38" i="6"/>
  <c r="Z38" i="9"/>
  <c r="AA38" i="6"/>
  <c r="AA38" i="9"/>
  <c r="AB38" i="6"/>
  <c r="AB38" i="9"/>
  <c r="AC38" i="6"/>
  <c r="AC38" i="9"/>
  <c r="AD38" i="6"/>
  <c r="AD38" i="9"/>
  <c r="AE38" i="6"/>
  <c r="AE38" i="9"/>
  <c r="AF38" i="6"/>
  <c r="AF38" i="9"/>
  <c r="AG38" i="6"/>
  <c r="AG38" i="9"/>
  <c r="AH38" i="6"/>
  <c r="AH38" i="9"/>
  <c r="AI38" i="6"/>
  <c r="AI38" i="9"/>
  <c r="AJ38" i="6"/>
  <c r="AJ38" i="9"/>
  <c r="AK38" i="6"/>
  <c r="AK38" i="9"/>
  <c r="AL38" i="6"/>
  <c r="AL38" i="9"/>
  <c r="AM38" i="6"/>
  <c r="AM38" i="9"/>
  <c r="AN38" i="6"/>
  <c r="AN38" i="9"/>
  <c r="AO38" i="6"/>
  <c r="AO38" i="9"/>
  <c r="AP38" i="6"/>
  <c r="AP38" i="9"/>
  <c r="AQ38" i="6"/>
  <c r="AQ38" i="9"/>
  <c r="AR38" i="6"/>
  <c r="AR38" i="9"/>
  <c r="AS38" i="6"/>
  <c r="AS38" i="9"/>
  <c r="AT38" i="6"/>
  <c r="AT38" i="9"/>
  <c r="AU38" i="6"/>
  <c r="AU38" i="9"/>
  <c r="AV38" i="6"/>
  <c r="AV38" i="9"/>
  <c r="AW38" i="6"/>
  <c r="AW38" i="9"/>
  <c r="AX38" i="6"/>
  <c r="AX38" i="9"/>
  <c r="AY38" i="6"/>
  <c r="AY38" i="9"/>
  <c r="AZ38" i="6"/>
  <c r="AZ38" i="9"/>
  <c r="BA38" i="6"/>
  <c r="BA38" i="9"/>
  <c r="BB38" i="6"/>
  <c r="BB38" i="9"/>
  <c r="BC38" i="6"/>
  <c r="BC38" i="9"/>
  <c r="BD38" i="6"/>
  <c r="BD38" i="9"/>
  <c r="BE38" i="6"/>
  <c r="BE38" i="9"/>
  <c r="BF38" i="6"/>
  <c r="BF38" i="9"/>
  <c r="BG38" i="6"/>
  <c r="BG38" i="9"/>
  <c r="BH38" i="6"/>
  <c r="BH38" i="9"/>
  <c r="BI38" i="6"/>
  <c r="BI38" i="9"/>
  <c r="BJ38" i="6"/>
  <c r="BJ38" i="9"/>
  <c r="BK38" i="6"/>
  <c r="BK38" i="9"/>
  <c r="BL38" i="6"/>
  <c r="BL38" i="9"/>
  <c r="BM38" i="6"/>
  <c r="BM38" i="9"/>
  <c r="BN38" i="6"/>
  <c r="BN38" i="9"/>
  <c r="BO38" i="6"/>
  <c r="BO38" i="9"/>
  <c r="BP38" i="6"/>
  <c r="BP38" i="9"/>
  <c r="BQ38" i="6"/>
  <c r="BQ38" i="9"/>
  <c r="BR38" i="6"/>
  <c r="BR38" i="9"/>
  <c r="BS38" i="6"/>
  <c r="BS38" i="9"/>
  <c r="BT38" i="6"/>
  <c r="BT38" i="9"/>
  <c r="BU38" i="6"/>
  <c r="BU38" i="9"/>
  <c r="BV38" i="6"/>
  <c r="BV38" i="9"/>
  <c r="BW38" i="6"/>
  <c r="BW38" i="9"/>
  <c r="BX38" i="6"/>
  <c r="BX38" i="9"/>
  <c r="BY38" i="6"/>
  <c r="BY38" i="9"/>
  <c r="BZ38" i="6"/>
  <c r="BZ38" i="9"/>
  <c r="CA38" i="6"/>
  <c r="CA38" i="9"/>
  <c r="CB38" i="6"/>
  <c r="CB38" i="9"/>
  <c r="CC38" i="6"/>
  <c r="CC38" i="9"/>
  <c r="CD38" i="6"/>
  <c r="CD38" i="9"/>
  <c r="CE38" i="6"/>
  <c r="CE38" i="9"/>
  <c r="CF38" i="6"/>
  <c r="CF38" i="9"/>
  <c r="CG38" i="6"/>
  <c r="CG38" i="9"/>
  <c r="CH38" i="6"/>
  <c r="CH38" i="9"/>
  <c r="CI38" i="6"/>
  <c r="CI38" i="9"/>
  <c r="CJ38" i="6"/>
  <c r="CJ38" i="9"/>
  <c r="CK38" i="6"/>
  <c r="CK38" i="9"/>
  <c r="CL38" i="6"/>
  <c r="CL38" i="9"/>
  <c r="CM38" i="6"/>
  <c r="CM38" i="9"/>
  <c r="CN38" i="6"/>
  <c r="CN38" i="9"/>
  <c r="C38" i="7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39" i="6"/>
  <c r="C39" i="9"/>
  <c r="B39" i="6"/>
  <c r="B39" i="9"/>
  <c r="D39" i="6"/>
  <c r="D39" i="9"/>
  <c r="E39" i="6"/>
  <c r="E39" i="9"/>
  <c r="F39" i="6"/>
  <c r="F39" i="9"/>
  <c r="G39" i="6"/>
  <c r="G39" i="9"/>
  <c r="H39" i="6"/>
  <c r="H39" i="9"/>
  <c r="I39" i="6"/>
  <c r="I39" i="9"/>
  <c r="J39" i="6"/>
  <c r="J39" i="9"/>
  <c r="K39" i="6"/>
  <c r="K39" i="9"/>
  <c r="L39" i="6"/>
  <c r="L39" i="9"/>
  <c r="M39" i="6"/>
  <c r="M39" i="9"/>
  <c r="N39" i="6"/>
  <c r="N39" i="9"/>
  <c r="O39" i="6"/>
  <c r="O39" i="9"/>
  <c r="P39" i="6"/>
  <c r="P39" i="9"/>
  <c r="Q39" i="6"/>
  <c r="Q39" i="9"/>
  <c r="R39" i="6"/>
  <c r="R39" i="9"/>
  <c r="S39" i="6"/>
  <c r="S39" i="9"/>
  <c r="T39" i="6"/>
  <c r="T39" i="9"/>
  <c r="U39" i="6"/>
  <c r="U39" i="9"/>
  <c r="V39" i="6"/>
  <c r="V39" i="9"/>
  <c r="W39" i="6"/>
  <c r="W39" i="9"/>
  <c r="X39" i="6"/>
  <c r="X39" i="9"/>
  <c r="Y39" i="6"/>
  <c r="Y39" i="9"/>
  <c r="Z39" i="6"/>
  <c r="Z39" i="9"/>
  <c r="AA39" i="6"/>
  <c r="AA39" i="9"/>
  <c r="AB39" i="6"/>
  <c r="AB39" i="9"/>
  <c r="AC39" i="6"/>
  <c r="AC39" i="9"/>
  <c r="AD39" i="6"/>
  <c r="AD39" i="9"/>
  <c r="AE39" i="6"/>
  <c r="AE39" i="9"/>
  <c r="AF39" i="6"/>
  <c r="AF39" i="9"/>
  <c r="AG39" i="6"/>
  <c r="AG39" i="9"/>
  <c r="AH39" i="6"/>
  <c r="AH39" i="9"/>
  <c r="AI39" i="6"/>
  <c r="AI39" i="9"/>
  <c r="AJ39" i="6"/>
  <c r="AJ39" i="9"/>
  <c r="AK39" i="6"/>
  <c r="AK39" i="9"/>
  <c r="AL39" i="6"/>
  <c r="AL39" i="9"/>
  <c r="AM39" i="6"/>
  <c r="AM39" i="9"/>
  <c r="AN39" i="6"/>
  <c r="AN39" i="9"/>
  <c r="AO39" i="6"/>
  <c r="AO39" i="9"/>
  <c r="AP39" i="6"/>
  <c r="AP39" i="9"/>
  <c r="AQ39" i="6"/>
  <c r="AQ39" i="9"/>
  <c r="AR39" i="6"/>
  <c r="AR39" i="9"/>
  <c r="AS39" i="6"/>
  <c r="AS39" i="9"/>
  <c r="AT39" i="6"/>
  <c r="AT39" i="9"/>
  <c r="AU39" i="6"/>
  <c r="AU39" i="9"/>
  <c r="AV39" i="6"/>
  <c r="AV39" i="9"/>
  <c r="AW39" i="6"/>
  <c r="AW39" i="9"/>
  <c r="AX39" i="6"/>
  <c r="AX39" i="9"/>
  <c r="AY39" i="6"/>
  <c r="AY39" i="9"/>
  <c r="AZ39" i="6"/>
  <c r="AZ39" i="9"/>
  <c r="BA39" i="6"/>
  <c r="BA39" i="9"/>
  <c r="BB39" i="6"/>
  <c r="BB39" i="9"/>
  <c r="BC39" i="6"/>
  <c r="BC39" i="9"/>
  <c r="BD39" i="6"/>
  <c r="BD39" i="9"/>
  <c r="BE39" i="6"/>
  <c r="BE39" i="9"/>
  <c r="BF39" i="6"/>
  <c r="BF39" i="9"/>
  <c r="BG39" i="6"/>
  <c r="BG39" i="9"/>
  <c r="BH39" i="6"/>
  <c r="BH39" i="9"/>
  <c r="BI39" i="6"/>
  <c r="BI39" i="9"/>
  <c r="BJ39" i="6"/>
  <c r="BJ39" i="9"/>
  <c r="BK39" i="6"/>
  <c r="BK39" i="9"/>
  <c r="BL39" i="6"/>
  <c r="BL39" i="9"/>
  <c r="BM39" i="6"/>
  <c r="BM39" i="9"/>
  <c r="BN39" i="6"/>
  <c r="BN39" i="9"/>
  <c r="BO39" i="6"/>
  <c r="BO39" i="9"/>
  <c r="BP39" i="6"/>
  <c r="BP39" i="9"/>
  <c r="BQ39" i="6"/>
  <c r="BQ39" i="9"/>
  <c r="BR39" i="6"/>
  <c r="BR39" i="9"/>
  <c r="BS39" i="6"/>
  <c r="BS39" i="9"/>
  <c r="BT39" i="6"/>
  <c r="BT39" i="9"/>
  <c r="BU39" i="6"/>
  <c r="BU39" i="9"/>
  <c r="BV39" i="6"/>
  <c r="BV39" i="9"/>
  <c r="BW39" i="6"/>
  <c r="BW39" i="9"/>
  <c r="BX39" i="6"/>
  <c r="BX39" i="9"/>
  <c r="BY39" i="6"/>
  <c r="BY39" i="9"/>
  <c r="BZ39" i="6"/>
  <c r="BZ39" i="9"/>
  <c r="CA39" i="6"/>
  <c r="CA39" i="9"/>
  <c r="CB39" i="6"/>
  <c r="CB39" i="9"/>
  <c r="CC39" i="6"/>
  <c r="CC39" i="9"/>
  <c r="CD39" i="6"/>
  <c r="CD39" i="9"/>
  <c r="CE39" i="6"/>
  <c r="CE39" i="9"/>
  <c r="CF39" i="6"/>
  <c r="CF39" i="9"/>
  <c r="CG39" i="6"/>
  <c r="CG39" i="9"/>
  <c r="CH39" i="6"/>
  <c r="CH39" i="9"/>
  <c r="CI39" i="6"/>
  <c r="CI39" i="9"/>
  <c r="CJ39" i="6"/>
  <c r="CJ39" i="9"/>
  <c r="CK39" i="6"/>
  <c r="CK39" i="9"/>
  <c r="CL39" i="6"/>
  <c r="CL39" i="9"/>
  <c r="CM39" i="6"/>
  <c r="CM39" i="9"/>
  <c r="CN39" i="6"/>
  <c r="CN39" i="9"/>
  <c r="C39" i="7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40" i="6"/>
  <c r="C40" i="9"/>
  <c r="B40" i="6"/>
  <c r="B40" i="9"/>
  <c r="D40" i="6"/>
  <c r="D40" i="9"/>
  <c r="E40" i="6"/>
  <c r="E40" i="9"/>
  <c r="F40" i="6"/>
  <c r="F40" i="9"/>
  <c r="G40" i="6"/>
  <c r="G40" i="9"/>
  <c r="H40" i="6"/>
  <c r="H40" i="9"/>
  <c r="I40" i="6"/>
  <c r="I40" i="9"/>
  <c r="J40" i="6"/>
  <c r="J40" i="9"/>
  <c r="K40" i="6"/>
  <c r="K40" i="9"/>
  <c r="L40" i="6"/>
  <c r="L40" i="9"/>
  <c r="M40" i="6"/>
  <c r="M40" i="9"/>
  <c r="N40" i="6"/>
  <c r="N40" i="9"/>
  <c r="O40" i="6"/>
  <c r="O40" i="9"/>
  <c r="P40" i="6"/>
  <c r="P40" i="9"/>
  <c r="Q40" i="6"/>
  <c r="Q40" i="9"/>
  <c r="R40" i="6"/>
  <c r="R40" i="9"/>
  <c r="S40" i="6"/>
  <c r="S40" i="9"/>
  <c r="T40" i="6"/>
  <c r="T40" i="9"/>
  <c r="U40" i="6"/>
  <c r="U40" i="9"/>
  <c r="V40" i="6"/>
  <c r="V40" i="9"/>
  <c r="W40" i="6"/>
  <c r="W40" i="9"/>
  <c r="X40" i="6"/>
  <c r="X40" i="9"/>
  <c r="Y40" i="6"/>
  <c r="Y40" i="9"/>
  <c r="Z40" i="6"/>
  <c r="Z40" i="9"/>
  <c r="AA40" i="6"/>
  <c r="AA40" i="9"/>
  <c r="AB40" i="6"/>
  <c r="AB40" i="9"/>
  <c r="AC40" i="6"/>
  <c r="AC40" i="9"/>
  <c r="AD40" i="6"/>
  <c r="AD40" i="9"/>
  <c r="AE40" i="6"/>
  <c r="AE40" i="9"/>
  <c r="AF40" i="6"/>
  <c r="AF40" i="9"/>
  <c r="AG40" i="6"/>
  <c r="AG40" i="9"/>
  <c r="AH40" i="6"/>
  <c r="AH40" i="9"/>
  <c r="AI40" i="6"/>
  <c r="AI40" i="9"/>
  <c r="AJ40" i="6"/>
  <c r="AJ40" i="9"/>
  <c r="AK40" i="6"/>
  <c r="AK40" i="9"/>
  <c r="AL40" i="6"/>
  <c r="AL40" i="9"/>
  <c r="AM40" i="6"/>
  <c r="AM40" i="9"/>
  <c r="AN40" i="6"/>
  <c r="AN40" i="9"/>
  <c r="AO40" i="6"/>
  <c r="AO40" i="9"/>
  <c r="AP40" i="6"/>
  <c r="AP40" i="9"/>
  <c r="AQ40" i="6"/>
  <c r="AQ40" i="9"/>
  <c r="AR40" i="6"/>
  <c r="AR40" i="9"/>
  <c r="AS40" i="6"/>
  <c r="AS40" i="9"/>
  <c r="AT40" i="6"/>
  <c r="AT40" i="9"/>
  <c r="AU40" i="6"/>
  <c r="AU40" i="9"/>
  <c r="AV40" i="6"/>
  <c r="AV40" i="9"/>
  <c r="AW40" i="6"/>
  <c r="AW40" i="9"/>
  <c r="AX40" i="6"/>
  <c r="AX40" i="9"/>
  <c r="AY40" i="6"/>
  <c r="AY40" i="9"/>
  <c r="AZ40" i="6"/>
  <c r="AZ40" i="9"/>
  <c r="BA40" i="6"/>
  <c r="BA40" i="9"/>
  <c r="BB40" i="6"/>
  <c r="BB40" i="9"/>
  <c r="BC40" i="6"/>
  <c r="BC40" i="9"/>
  <c r="BD40" i="6"/>
  <c r="BD40" i="9"/>
  <c r="BE40" i="6"/>
  <c r="BE40" i="9"/>
  <c r="BF40" i="6"/>
  <c r="BF40" i="9"/>
  <c r="BG40" i="6"/>
  <c r="BG40" i="9"/>
  <c r="BH40" i="6"/>
  <c r="BH40" i="9"/>
  <c r="BI40" i="6"/>
  <c r="BI40" i="9"/>
  <c r="BJ40" i="6"/>
  <c r="BJ40" i="9"/>
  <c r="BK40" i="6"/>
  <c r="BK40" i="9"/>
  <c r="BL40" i="6"/>
  <c r="BL40" i="9"/>
  <c r="BM40" i="6"/>
  <c r="BM40" i="9"/>
  <c r="BN40" i="6"/>
  <c r="BN40" i="9"/>
  <c r="BO40" i="6"/>
  <c r="BO40" i="9"/>
  <c r="BP40" i="6"/>
  <c r="BP40" i="9"/>
  <c r="BQ40" i="6"/>
  <c r="BQ40" i="9"/>
  <c r="BR40" i="6"/>
  <c r="BR40" i="9"/>
  <c r="BS40" i="6"/>
  <c r="BS40" i="9"/>
  <c r="BT40" i="6"/>
  <c r="BT40" i="9"/>
  <c r="BU40" i="6"/>
  <c r="BU40" i="9"/>
  <c r="BV40" i="6"/>
  <c r="BV40" i="9"/>
  <c r="BW40" i="6"/>
  <c r="BW40" i="9"/>
  <c r="BX40" i="6"/>
  <c r="BX40" i="9"/>
  <c r="BY40" i="6"/>
  <c r="BY40" i="9"/>
  <c r="BZ40" i="6"/>
  <c r="BZ40" i="9"/>
  <c r="CA40" i="6"/>
  <c r="CA40" i="9"/>
  <c r="CB40" i="6"/>
  <c r="CB40" i="9"/>
  <c r="CC40" i="6"/>
  <c r="CC40" i="9"/>
  <c r="CD40" i="6"/>
  <c r="CD40" i="9"/>
  <c r="CE40" i="6"/>
  <c r="CE40" i="9"/>
  <c r="CF40" i="6"/>
  <c r="CF40" i="9"/>
  <c r="CG40" i="6"/>
  <c r="CG40" i="9"/>
  <c r="CH40" i="6"/>
  <c r="CH40" i="9"/>
  <c r="CI40" i="6"/>
  <c r="CI40" i="9"/>
  <c r="CJ40" i="6"/>
  <c r="CJ40" i="9"/>
  <c r="CK40" i="6"/>
  <c r="CK40" i="9"/>
  <c r="CL40" i="6"/>
  <c r="CL40" i="9"/>
  <c r="CM40" i="6"/>
  <c r="CM40" i="9"/>
  <c r="CN40" i="6"/>
  <c r="CN40" i="9"/>
  <c r="C40" i="7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41" i="6"/>
  <c r="C41" i="9"/>
  <c r="B41" i="6"/>
  <c r="B41" i="9"/>
  <c r="D41" i="6"/>
  <c r="D41" i="9"/>
  <c r="E41" i="6"/>
  <c r="E41" i="9"/>
  <c r="F41" i="6"/>
  <c r="F41" i="9"/>
  <c r="G41" i="6"/>
  <c r="G41" i="9"/>
  <c r="H41" i="6"/>
  <c r="H41" i="9"/>
  <c r="I41" i="6"/>
  <c r="I41" i="9"/>
  <c r="J41" i="6"/>
  <c r="J41" i="9"/>
  <c r="K41" i="6"/>
  <c r="K41" i="9"/>
  <c r="L41" i="6"/>
  <c r="L41" i="9"/>
  <c r="M41" i="6"/>
  <c r="M41" i="9"/>
  <c r="N41" i="6"/>
  <c r="N41" i="9"/>
  <c r="O41" i="6"/>
  <c r="O41" i="9"/>
  <c r="P41" i="6"/>
  <c r="P41" i="9"/>
  <c r="Q41" i="6"/>
  <c r="Q41" i="9"/>
  <c r="R41" i="6"/>
  <c r="R41" i="9"/>
  <c r="S41" i="6"/>
  <c r="S41" i="9"/>
  <c r="T41" i="6"/>
  <c r="T41" i="9"/>
  <c r="U41" i="6"/>
  <c r="U41" i="9"/>
  <c r="V41" i="6"/>
  <c r="V41" i="9"/>
  <c r="W41" i="6"/>
  <c r="W41" i="9"/>
  <c r="X41" i="6"/>
  <c r="X41" i="9"/>
  <c r="Y41" i="6"/>
  <c r="Y41" i="9"/>
  <c r="Z41" i="6"/>
  <c r="Z41" i="9"/>
  <c r="AA41" i="6"/>
  <c r="AA41" i="9"/>
  <c r="AB41" i="6"/>
  <c r="AB41" i="9"/>
  <c r="AC41" i="6"/>
  <c r="AC41" i="9"/>
  <c r="AD41" i="6"/>
  <c r="AD41" i="9"/>
  <c r="AE41" i="6"/>
  <c r="AE41" i="9"/>
  <c r="AF41" i="6"/>
  <c r="AF41" i="9"/>
  <c r="AG41" i="6"/>
  <c r="AG41" i="9"/>
  <c r="AH41" i="6"/>
  <c r="AH41" i="9"/>
  <c r="AI41" i="6"/>
  <c r="AI41" i="9"/>
  <c r="AJ41" i="6"/>
  <c r="AJ41" i="9"/>
  <c r="AK41" i="6"/>
  <c r="AK41" i="9"/>
  <c r="AL41" i="6"/>
  <c r="AL41" i="9"/>
  <c r="AM41" i="6"/>
  <c r="AM41" i="9"/>
  <c r="AN41" i="6"/>
  <c r="AN41" i="9"/>
  <c r="AO41" i="6"/>
  <c r="AO41" i="9"/>
  <c r="AP41" i="6"/>
  <c r="AP41" i="9"/>
  <c r="AQ41" i="6"/>
  <c r="AQ41" i="9"/>
  <c r="AR41" i="6"/>
  <c r="AR41" i="9"/>
  <c r="AS41" i="6"/>
  <c r="AS41" i="9"/>
  <c r="AT41" i="6"/>
  <c r="AT41" i="9"/>
  <c r="AU41" i="6"/>
  <c r="AU41" i="9"/>
  <c r="AV41" i="6"/>
  <c r="AV41" i="9"/>
  <c r="AW41" i="6"/>
  <c r="AW41" i="9"/>
  <c r="AX41" i="6"/>
  <c r="AX41" i="9"/>
  <c r="AY41" i="6"/>
  <c r="AY41" i="9"/>
  <c r="AZ41" i="6"/>
  <c r="AZ41" i="9"/>
  <c r="BA41" i="6"/>
  <c r="BA41" i="9"/>
  <c r="BB41" i="6"/>
  <c r="BB41" i="9"/>
  <c r="BC41" i="6"/>
  <c r="BC41" i="9"/>
  <c r="BD41" i="6"/>
  <c r="BD41" i="9"/>
  <c r="BE41" i="6"/>
  <c r="BE41" i="9"/>
  <c r="BF41" i="6"/>
  <c r="BF41" i="9"/>
  <c r="BG41" i="6"/>
  <c r="BG41" i="9"/>
  <c r="BH41" i="6"/>
  <c r="BH41" i="9"/>
  <c r="BI41" i="6"/>
  <c r="BI41" i="9"/>
  <c r="BJ41" i="6"/>
  <c r="BJ41" i="9"/>
  <c r="BK41" i="6"/>
  <c r="BK41" i="9"/>
  <c r="BL41" i="6"/>
  <c r="BL41" i="9"/>
  <c r="BM41" i="6"/>
  <c r="BM41" i="9"/>
  <c r="BN41" i="6"/>
  <c r="BN41" i="9"/>
  <c r="BO41" i="6"/>
  <c r="BO41" i="9"/>
  <c r="BP41" i="6"/>
  <c r="BP41" i="9"/>
  <c r="BQ41" i="6"/>
  <c r="BQ41" i="9"/>
  <c r="BR41" i="6"/>
  <c r="BR41" i="9"/>
  <c r="BS41" i="6"/>
  <c r="BS41" i="9"/>
  <c r="BT41" i="6"/>
  <c r="BT41" i="9"/>
  <c r="BU41" i="6"/>
  <c r="BU41" i="9"/>
  <c r="BV41" i="6"/>
  <c r="BV41" i="9"/>
  <c r="BW41" i="6"/>
  <c r="BW41" i="9"/>
  <c r="BX41" i="6"/>
  <c r="BX41" i="9"/>
  <c r="BY41" i="6"/>
  <c r="BY41" i="9"/>
  <c r="BZ41" i="6"/>
  <c r="BZ41" i="9"/>
  <c r="CA41" i="6"/>
  <c r="CA41" i="9"/>
  <c r="CB41" i="6"/>
  <c r="CB41" i="9"/>
  <c r="CC41" i="6"/>
  <c r="CC41" i="9"/>
  <c r="CD41" i="6"/>
  <c r="CD41" i="9"/>
  <c r="CE41" i="6"/>
  <c r="CE41" i="9"/>
  <c r="CF41" i="6"/>
  <c r="CF41" i="9"/>
  <c r="CG41" i="6"/>
  <c r="CG41" i="9"/>
  <c r="CH41" i="6"/>
  <c r="CH41" i="9"/>
  <c r="CI41" i="6"/>
  <c r="CI41" i="9"/>
  <c r="CJ41" i="6"/>
  <c r="CJ41" i="9"/>
  <c r="CK41" i="6"/>
  <c r="CK41" i="9"/>
  <c r="CL41" i="6"/>
  <c r="CL41" i="9"/>
  <c r="CM41" i="6"/>
  <c r="CM41" i="9"/>
  <c r="CN41" i="6"/>
  <c r="CN41" i="9"/>
  <c r="C41" i="7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42" i="6"/>
  <c r="C42" i="9"/>
  <c r="B42" i="6"/>
  <c r="B42" i="9"/>
  <c r="D42" i="6"/>
  <c r="D42" i="9"/>
  <c r="E42" i="6"/>
  <c r="E42" i="9"/>
  <c r="F42" i="6"/>
  <c r="F42" i="9"/>
  <c r="G42" i="6"/>
  <c r="G42" i="9"/>
  <c r="H42" i="6"/>
  <c r="H42" i="9"/>
  <c r="I42" i="6"/>
  <c r="I42" i="9"/>
  <c r="J42" i="6"/>
  <c r="J42" i="9"/>
  <c r="K42" i="6"/>
  <c r="K42" i="9"/>
  <c r="L42" i="6"/>
  <c r="L42" i="9"/>
  <c r="M42" i="6"/>
  <c r="M42" i="9"/>
  <c r="N42" i="6"/>
  <c r="N42" i="9"/>
  <c r="O42" i="6"/>
  <c r="O42" i="9"/>
  <c r="P42" i="6"/>
  <c r="P42" i="9"/>
  <c r="Q42" i="6"/>
  <c r="Q42" i="9"/>
  <c r="R42" i="6"/>
  <c r="R42" i="9"/>
  <c r="S42" i="6"/>
  <c r="S42" i="9"/>
  <c r="T42" i="6"/>
  <c r="T42" i="9"/>
  <c r="U42" i="6"/>
  <c r="U42" i="9"/>
  <c r="V42" i="6"/>
  <c r="V42" i="9"/>
  <c r="W42" i="6"/>
  <c r="W42" i="9"/>
  <c r="X42" i="6"/>
  <c r="X42" i="9"/>
  <c r="Y42" i="6"/>
  <c r="Y42" i="9"/>
  <c r="Z42" i="6"/>
  <c r="Z42" i="9"/>
  <c r="AA42" i="6"/>
  <c r="AA42" i="9"/>
  <c r="AB42" i="6"/>
  <c r="AB42" i="9"/>
  <c r="AC42" i="6"/>
  <c r="AC42" i="9"/>
  <c r="AD42" i="6"/>
  <c r="AD42" i="9"/>
  <c r="AE42" i="6"/>
  <c r="AE42" i="9"/>
  <c r="AF42" i="6"/>
  <c r="AF42" i="9"/>
  <c r="AG42" i="6"/>
  <c r="AG42" i="9"/>
  <c r="AH42" i="6"/>
  <c r="AH42" i="9"/>
  <c r="AI42" i="6"/>
  <c r="AI42" i="9"/>
  <c r="AJ42" i="6"/>
  <c r="AJ42" i="9"/>
  <c r="AK42" i="6"/>
  <c r="AK42" i="9"/>
  <c r="AL42" i="6"/>
  <c r="AL42" i="9"/>
  <c r="AM42" i="6"/>
  <c r="AM42" i="9"/>
  <c r="AN42" i="6"/>
  <c r="AN42" i="9"/>
  <c r="AO42" i="6"/>
  <c r="AO42" i="9"/>
  <c r="AP42" i="6"/>
  <c r="AP42" i="9"/>
  <c r="AQ42" i="6"/>
  <c r="AQ42" i="9"/>
  <c r="AR42" i="6"/>
  <c r="AR42" i="9"/>
  <c r="AS42" i="6"/>
  <c r="AS42" i="9"/>
  <c r="AT42" i="6"/>
  <c r="AT42" i="9"/>
  <c r="AU42" i="6"/>
  <c r="AU42" i="9"/>
  <c r="AV42" i="6"/>
  <c r="AV42" i="9"/>
  <c r="AW42" i="6"/>
  <c r="AW42" i="9"/>
  <c r="AX42" i="6"/>
  <c r="AX42" i="9"/>
  <c r="AY42" i="6"/>
  <c r="AY42" i="9"/>
  <c r="AZ42" i="6"/>
  <c r="AZ42" i="9"/>
  <c r="BA42" i="6"/>
  <c r="BA42" i="9"/>
  <c r="BB42" i="6"/>
  <c r="BB42" i="9"/>
  <c r="BC42" i="6"/>
  <c r="BC42" i="9"/>
  <c r="BD42" i="6"/>
  <c r="BD42" i="9"/>
  <c r="BE42" i="6"/>
  <c r="BE42" i="9"/>
  <c r="BF42" i="6"/>
  <c r="BF42" i="9"/>
  <c r="BG42" i="6"/>
  <c r="BG42" i="9"/>
  <c r="BH42" i="6"/>
  <c r="BH42" i="9"/>
  <c r="BI42" i="6"/>
  <c r="BI42" i="9"/>
  <c r="BJ42" i="6"/>
  <c r="BJ42" i="9"/>
  <c r="BK42" i="6"/>
  <c r="BK42" i="9"/>
  <c r="BL42" i="6"/>
  <c r="BL42" i="9"/>
  <c r="BM42" i="6"/>
  <c r="BM42" i="9"/>
  <c r="BN42" i="6"/>
  <c r="BN42" i="9"/>
  <c r="BO42" i="6"/>
  <c r="BO42" i="9"/>
  <c r="BP42" i="6"/>
  <c r="BP42" i="9"/>
  <c r="BQ42" i="6"/>
  <c r="BQ42" i="9"/>
  <c r="BR42" i="6"/>
  <c r="BR42" i="9"/>
  <c r="BS42" i="6"/>
  <c r="BS42" i="9"/>
  <c r="BT42" i="6"/>
  <c r="BT42" i="9"/>
  <c r="BU42" i="6"/>
  <c r="BU42" i="9"/>
  <c r="BV42" i="6"/>
  <c r="BV42" i="9"/>
  <c r="BW42" i="6"/>
  <c r="BW42" i="9"/>
  <c r="BX42" i="6"/>
  <c r="BX42" i="9"/>
  <c r="BY42" i="6"/>
  <c r="BY42" i="9"/>
  <c r="BZ42" i="6"/>
  <c r="BZ42" i="9"/>
  <c r="CA42" i="6"/>
  <c r="CA42" i="9"/>
  <c r="CB42" i="6"/>
  <c r="CB42" i="9"/>
  <c r="CC42" i="6"/>
  <c r="CC42" i="9"/>
  <c r="CD42" i="6"/>
  <c r="CD42" i="9"/>
  <c r="CE42" i="6"/>
  <c r="CE42" i="9"/>
  <c r="CF42" i="6"/>
  <c r="CF42" i="9"/>
  <c r="CG42" i="6"/>
  <c r="CG42" i="9"/>
  <c r="CH42" i="6"/>
  <c r="CH42" i="9"/>
  <c r="CI42" i="6"/>
  <c r="CI42" i="9"/>
  <c r="CJ42" i="6"/>
  <c r="CJ42" i="9"/>
  <c r="CK42" i="6"/>
  <c r="CK42" i="9"/>
  <c r="CL42" i="6"/>
  <c r="CL42" i="9"/>
  <c r="CM42" i="6"/>
  <c r="CM42" i="9"/>
  <c r="CN42" i="6"/>
  <c r="CN42" i="9"/>
  <c r="C42" i="7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43" i="6"/>
  <c r="C43" i="9"/>
  <c r="B43" i="6"/>
  <c r="B43" i="9"/>
  <c r="D43" i="6"/>
  <c r="D43" i="9"/>
  <c r="E43" i="6"/>
  <c r="E43" i="9"/>
  <c r="F43" i="6"/>
  <c r="F43" i="9"/>
  <c r="G43" i="6"/>
  <c r="G43" i="9"/>
  <c r="H43" i="6"/>
  <c r="H43" i="9"/>
  <c r="I43" i="6"/>
  <c r="I43" i="9"/>
  <c r="J43" i="6"/>
  <c r="J43" i="9"/>
  <c r="K43" i="6"/>
  <c r="K43" i="9"/>
  <c r="L43" i="6"/>
  <c r="L43" i="9"/>
  <c r="M43" i="6"/>
  <c r="M43" i="9"/>
  <c r="N43" i="6"/>
  <c r="N43" i="9"/>
  <c r="O43" i="6"/>
  <c r="O43" i="9"/>
  <c r="P43" i="6"/>
  <c r="P43" i="9"/>
  <c r="Q43" i="6"/>
  <c r="Q43" i="9"/>
  <c r="R43" i="6"/>
  <c r="R43" i="9"/>
  <c r="S43" i="6"/>
  <c r="S43" i="9"/>
  <c r="T43" i="6"/>
  <c r="T43" i="9"/>
  <c r="U43" i="6"/>
  <c r="U43" i="9"/>
  <c r="V43" i="6"/>
  <c r="V43" i="9"/>
  <c r="W43" i="6"/>
  <c r="W43" i="9"/>
  <c r="X43" i="6"/>
  <c r="X43" i="9"/>
  <c r="Y43" i="6"/>
  <c r="Y43" i="9"/>
  <c r="Z43" i="6"/>
  <c r="Z43" i="9"/>
  <c r="AA43" i="6"/>
  <c r="AA43" i="9"/>
  <c r="AB43" i="6"/>
  <c r="AB43" i="9"/>
  <c r="AC43" i="6"/>
  <c r="AC43" i="9"/>
  <c r="AD43" i="6"/>
  <c r="AD43" i="9"/>
  <c r="AE43" i="6"/>
  <c r="AE43" i="9"/>
  <c r="AF43" i="6"/>
  <c r="AF43" i="9"/>
  <c r="AG43" i="6"/>
  <c r="AG43" i="9"/>
  <c r="AH43" i="6"/>
  <c r="AH43" i="9"/>
  <c r="AI43" i="6"/>
  <c r="AI43" i="9"/>
  <c r="AJ43" i="6"/>
  <c r="AJ43" i="9"/>
  <c r="AK43" i="6"/>
  <c r="AK43" i="9"/>
  <c r="AL43" i="6"/>
  <c r="AL43" i="9"/>
  <c r="AM43" i="6"/>
  <c r="AM43" i="9"/>
  <c r="AN43" i="6"/>
  <c r="AN43" i="9"/>
  <c r="AO43" i="6"/>
  <c r="AO43" i="9"/>
  <c r="AP43" i="6"/>
  <c r="AP43" i="9"/>
  <c r="AQ43" i="6"/>
  <c r="AQ43" i="9"/>
  <c r="AR43" i="6"/>
  <c r="AR43" i="9"/>
  <c r="AS43" i="6"/>
  <c r="AS43" i="9"/>
  <c r="AT43" i="6"/>
  <c r="AT43" i="9"/>
  <c r="AU43" i="6"/>
  <c r="AU43" i="9"/>
  <c r="AV43" i="6"/>
  <c r="AV43" i="9"/>
  <c r="AW43" i="6"/>
  <c r="AW43" i="9"/>
  <c r="AX43" i="6"/>
  <c r="AX43" i="9"/>
  <c r="AY43" i="6"/>
  <c r="AY43" i="9"/>
  <c r="AZ43" i="6"/>
  <c r="AZ43" i="9"/>
  <c r="BA43" i="6"/>
  <c r="BA43" i="9"/>
  <c r="BB43" i="6"/>
  <c r="BB43" i="9"/>
  <c r="BC43" i="6"/>
  <c r="BC43" i="9"/>
  <c r="BD43" i="6"/>
  <c r="BD43" i="9"/>
  <c r="BE43" i="6"/>
  <c r="BE43" i="9"/>
  <c r="BF43" i="6"/>
  <c r="BF43" i="9"/>
  <c r="BG43" i="6"/>
  <c r="BG43" i="9"/>
  <c r="BH43" i="6"/>
  <c r="BH43" i="9"/>
  <c r="BI43" i="6"/>
  <c r="BI43" i="9"/>
  <c r="BJ43" i="6"/>
  <c r="BJ43" i="9"/>
  <c r="BK43" i="6"/>
  <c r="BK43" i="9"/>
  <c r="BL43" i="6"/>
  <c r="BL43" i="9"/>
  <c r="BM43" i="6"/>
  <c r="BM43" i="9"/>
  <c r="BN43" i="6"/>
  <c r="BN43" i="9"/>
  <c r="BO43" i="6"/>
  <c r="BO43" i="9"/>
  <c r="BP43" i="6"/>
  <c r="BP43" i="9"/>
  <c r="BQ43" i="6"/>
  <c r="BQ43" i="9"/>
  <c r="BR43" i="6"/>
  <c r="BR43" i="9"/>
  <c r="BS43" i="6"/>
  <c r="BS43" i="9"/>
  <c r="BT43" i="6"/>
  <c r="BT43" i="9"/>
  <c r="BU43" i="6"/>
  <c r="BU43" i="9"/>
  <c r="BV43" i="6"/>
  <c r="BV43" i="9"/>
  <c r="BW43" i="6"/>
  <c r="BW43" i="9"/>
  <c r="BX43" i="6"/>
  <c r="BX43" i="9"/>
  <c r="BY43" i="6"/>
  <c r="BY43" i="9"/>
  <c r="BZ43" i="6"/>
  <c r="BZ43" i="9"/>
  <c r="CA43" i="6"/>
  <c r="CA43" i="9"/>
  <c r="CB43" i="6"/>
  <c r="CB43" i="9"/>
  <c r="CC43" i="6"/>
  <c r="CC43" i="9"/>
  <c r="CD43" i="6"/>
  <c r="CD43" i="9"/>
  <c r="CE43" i="6"/>
  <c r="CE43" i="9"/>
  <c r="CF43" i="6"/>
  <c r="CF43" i="9"/>
  <c r="CG43" i="6"/>
  <c r="CG43" i="9"/>
  <c r="CH43" i="6"/>
  <c r="CH43" i="9"/>
  <c r="CI43" i="6"/>
  <c r="CI43" i="9"/>
  <c r="CJ43" i="6"/>
  <c r="CJ43" i="9"/>
  <c r="CK43" i="6"/>
  <c r="CK43" i="9"/>
  <c r="CL43" i="6"/>
  <c r="CL43" i="9"/>
  <c r="CM43" i="6"/>
  <c r="CM43" i="9"/>
  <c r="CN43" i="6"/>
  <c r="CN43" i="9"/>
  <c r="C43" i="7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44" i="6"/>
  <c r="C44" i="9"/>
  <c r="B44" i="6"/>
  <c r="B44" i="9"/>
  <c r="D44" i="6"/>
  <c r="D44" i="9"/>
  <c r="E44" i="6"/>
  <c r="E44" i="9"/>
  <c r="F44" i="6"/>
  <c r="F44" i="9"/>
  <c r="G44" i="6"/>
  <c r="G44" i="9"/>
  <c r="H44" i="6"/>
  <c r="H44" i="9"/>
  <c r="I44" i="6"/>
  <c r="I44" i="9"/>
  <c r="J44" i="6"/>
  <c r="J44" i="9"/>
  <c r="K44" i="6"/>
  <c r="K44" i="9"/>
  <c r="L44" i="6"/>
  <c r="L44" i="9"/>
  <c r="M44" i="6"/>
  <c r="M44" i="9"/>
  <c r="N44" i="6"/>
  <c r="N44" i="9"/>
  <c r="O44" i="6"/>
  <c r="O44" i="9"/>
  <c r="P44" i="6"/>
  <c r="P44" i="9"/>
  <c r="Q44" i="6"/>
  <c r="Q44" i="9"/>
  <c r="R44" i="6"/>
  <c r="R44" i="9"/>
  <c r="S44" i="6"/>
  <c r="S44" i="9"/>
  <c r="T44" i="6"/>
  <c r="T44" i="9"/>
  <c r="U44" i="6"/>
  <c r="U44" i="9"/>
  <c r="V44" i="6"/>
  <c r="V44" i="9"/>
  <c r="W44" i="6"/>
  <c r="W44" i="9"/>
  <c r="X44" i="6"/>
  <c r="X44" i="9"/>
  <c r="Y44" i="6"/>
  <c r="Y44" i="9"/>
  <c r="Z44" i="6"/>
  <c r="Z44" i="9"/>
  <c r="AA44" i="6"/>
  <c r="AA44" i="9"/>
  <c r="AB44" i="6"/>
  <c r="AB44" i="9"/>
  <c r="AC44" i="6"/>
  <c r="AC44" i="9"/>
  <c r="AD44" i="6"/>
  <c r="AD44" i="9"/>
  <c r="AE44" i="6"/>
  <c r="AE44" i="9"/>
  <c r="AF44" i="6"/>
  <c r="AF44" i="9"/>
  <c r="AG44" i="6"/>
  <c r="AG44" i="9"/>
  <c r="AH44" i="6"/>
  <c r="AH44" i="9"/>
  <c r="AI44" i="6"/>
  <c r="AI44" i="9"/>
  <c r="AJ44" i="6"/>
  <c r="AJ44" i="9"/>
  <c r="AK44" i="6"/>
  <c r="AK44" i="9"/>
  <c r="AL44" i="6"/>
  <c r="AL44" i="9"/>
  <c r="AM44" i="6"/>
  <c r="AM44" i="9"/>
  <c r="AN44" i="6"/>
  <c r="AN44" i="9"/>
  <c r="AO44" i="6"/>
  <c r="AO44" i="9"/>
  <c r="AP44" i="6"/>
  <c r="AP44" i="9"/>
  <c r="AQ44" i="6"/>
  <c r="AQ44" i="9"/>
  <c r="AR44" i="6"/>
  <c r="AR44" i="9"/>
  <c r="AS44" i="6"/>
  <c r="AS44" i="9"/>
  <c r="AT44" i="6"/>
  <c r="AT44" i="9"/>
  <c r="AU44" i="6"/>
  <c r="AU44" i="9"/>
  <c r="AV44" i="6"/>
  <c r="AV44" i="9"/>
  <c r="AW44" i="6"/>
  <c r="AW44" i="9"/>
  <c r="AX44" i="6"/>
  <c r="AX44" i="9"/>
  <c r="AY44" i="6"/>
  <c r="AY44" i="9"/>
  <c r="AZ44" i="6"/>
  <c r="AZ44" i="9"/>
  <c r="BA44" i="6"/>
  <c r="BA44" i="9"/>
  <c r="BB44" i="6"/>
  <c r="BB44" i="9"/>
  <c r="BC44" i="6"/>
  <c r="BC44" i="9"/>
  <c r="BD44" i="6"/>
  <c r="BD44" i="9"/>
  <c r="BE44" i="6"/>
  <c r="BE44" i="9"/>
  <c r="BF44" i="6"/>
  <c r="BF44" i="9"/>
  <c r="BG44" i="6"/>
  <c r="BG44" i="9"/>
  <c r="BH44" i="6"/>
  <c r="BH44" i="9"/>
  <c r="BI44" i="6"/>
  <c r="BI44" i="9"/>
  <c r="BJ44" i="6"/>
  <c r="BJ44" i="9"/>
  <c r="BK44" i="6"/>
  <c r="BK44" i="9"/>
  <c r="BL44" i="6"/>
  <c r="BL44" i="9"/>
  <c r="BM44" i="6"/>
  <c r="BM44" i="9"/>
  <c r="BN44" i="6"/>
  <c r="BN44" i="9"/>
  <c r="BO44" i="6"/>
  <c r="BO44" i="9"/>
  <c r="BP44" i="6"/>
  <c r="BP44" i="9"/>
  <c r="BQ44" i="6"/>
  <c r="BQ44" i="9"/>
  <c r="BR44" i="6"/>
  <c r="BR44" i="9"/>
  <c r="BS44" i="6"/>
  <c r="BS44" i="9"/>
  <c r="BT44" i="6"/>
  <c r="BT44" i="9"/>
  <c r="BU44" i="6"/>
  <c r="BU44" i="9"/>
  <c r="BV44" i="6"/>
  <c r="BV44" i="9"/>
  <c r="BW44" i="6"/>
  <c r="BW44" i="9"/>
  <c r="BX44" i="6"/>
  <c r="BX44" i="9"/>
  <c r="BY44" i="6"/>
  <c r="BY44" i="9"/>
  <c r="BZ44" i="6"/>
  <c r="BZ44" i="9"/>
  <c r="CA44" i="6"/>
  <c r="CA44" i="9"/>
  <c r="CB44" i="6"/>
  <c r="CB44" i="9"/>
  <c r="CC44" i="6"/>
  <c r="CC44" i="9"/>
  <c r="CD44" i="6"/>
  <c r="CD44" i="9"/>
  <c r="CE44" i="6"/>
  <c r="CE44" i="9"/>
  <c r="CF44" i="6"/>
  <c r="CF44" i="9"/>
  <c r="CG44" i="6"/>
  <c r="CG44" i="9"/>
  <c r="CH44" i="6"/>
  <c r="CH44" i="9"/>
  <c r="CI44" i="6"/>
  <c r="CI44" i="9"/>
  <c r="CJ44" i="6"/>
  <c r="CJ44" i="9"/>
  <c r="CK44" i="6"/>
  <c r="CK44" i="9"/>
  <c r="CL44" i="6"/>
  <c r="CL44" i="9"/>
  <c r="CM44" i="6"/>
  <c r="CM44" i="9"/>
  <c r="CN44" i="6"/>
  <c r="CN44" i="9"/>
  <c r="C44" i="7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45" i="6"/>
  <c r="C45" i="9"/>
  <c r="B45" i="6"/>
  <c r="B45" i="9"/>
  <c r="D45" i="6"/>
  <c r="D45" i="9"/>
  <c r="E45" i="6"/>
  <c r="E45" i="9"/>
  <c r="F45" i="6"/>
  <c r="F45" i="9"/>
  <c r="G45" i="6"/>
  <c r="G45" i="9"/>
  <c r="H45" i="6"/>
  <c r="H45" i="9"/>
  <c r="I45" i="6"/>
  <c r="I45" i="9"/>
  <c r="J45" i="6"/>
  <c r="J45" i="9"/>
  <c r="K45" i="6"/>
  <c r="K45" i="9"/>
  <c r="L45" i="6"/>
  <c r="L45" i="9"/>
  <c r="M45" i="6"/>
  <c r="M45" i="9"/>
  <c r="N45" i="6"/>
  <c r="N45" i="9"/>
  <c r="O45" i="6"/>
  <c r="O45" i="9"/>
  <c r="P45" i="6"/>
  <c r="P45" i="9"/>
  <c r="Q45" i="6"/>
  <c r="Q45" i="9"/>
  <c r="R45" i="6"/>
  <c r="R45" i="9"/>
  <c r="S45" i="6"/>
  <c r="S45" i="9"/>
  <c r="T45" i="6"/>
  <c r="T45" i="9"/>
  <c r="U45" i="6"/>
  <c r="U45" i="9"/>
  <c r="V45" i="6"/>
  <c r="V45" i="9"/>
  <c r="W45" i="6"/>
  <c r="W45" i="9"/>
  <c r="X45" i="6"/>
  <c r="X45" i="9"/>
  <c r="Y45" i="6"/>
  <c r="Y45" i="9"/>
  <c r="Z45" i="6"/>
  <c r="Z45" i="9"/>
  <c r="AA45" i="6"/>
  <c r="AA45" i="9"/>
  <c r="AB45" i="6"/>
  <c r="AB45" i="9"/>
  <c r="AC45" i="6"/>
  <c r="AC45" i="9"/>
  <c r="AD45" i="6"/>
  <c r="AD45" i="9"/>
  <c r="AE45" i="6"/>
  <c r="AE45" i="9"/>
  <c r="AF45" i="6"/>
  <c r="AF45" i="9"/>
  <c r="AG45" i="6"/>
  <c r="AG45" i="9"/>
  <c r="AH45" i="6"/>
  <c r="AH45" i="9"/>
  <c r="AI45" i="6"/>
  <c r="AI45" i="9"/>
  <c r="AJ45" i="6"/>
  <c r="AJ45" i="9"/>
  <c r="AK45" i="6"/>
  <c r="AK45" i="9"/>
  <c r="AL45" i="6"/>
  <c r="AL45" i="9"/>
  <c r="AM45" i="6"/>
  <c r="AM45" i="9"/>
  <c r="AN45" i="6"/>
  <c r="AN45" i="9"/>
  <c r="AO45" i="6"/>
  <c r="AO45" i="9"/>
  <c r="AP45" i="6"/>
  <c r="AP45" i="9"/>
  <c r="AQ45" i="6"/>
  <c r="AQ45" i="9"/>
  <c r="AR45" i="6"/>
  <c r="AR45" i="9"/>
  <c r="AS45" i="6"/>
  <c r="AS45" i="9"/>
  <c r="AT45" i="6"/>
  <c r="AT45" i="9"/>
  <c r="AU45" i="6"/>
  <c r="AU45" i="9"/>
  <c r="AV45" i="6"/>
  <c r="AV45" i="9"/>
  <c r="AW45" i="6"/>
  <c r="AW45" i="9"/>
  <c r="AX45" i="6"/>
  <c r="AX45" i="9"/>
  <c r="AY45" i="6"/>
  <c r="AY45" i="9"/>
  <c r="AZ45" i="6"/>
  <c r="AZ45" i="9"/>
  <c r="BA45" i="6"/>
  <c r="BA45" i="9"/>
  <c r="BB45" i="6"/>
  <c r="BB45" i="9"/>
  <c r="BC45" i="6"/>
  <c r="BC45" i="9"/>
  <c r="BD45" i="6"/>
  <c r="BD45" i="9"/>
  <c r="BE45" i="6"/>
  <c r="BE45" i="9"/>
  <c r="BF45" i="6"/>
  <c r="BF45" i="9"/>
  <c r="BG45" i="6"/>
  <c r="BG45" i="9"/>
  <c r="BH45" i="6"/>
  <c r="BH45" i="9"/>
  <c r="BI45" i="6"/>
  <c r="BI45" i="9"/>
  <c r="BJ45" i="6"/>
  <c r="BJ45" i="9"/>
  <c r="BK45" i="6"/>
  <c r="BK45" i="9"/>
  <c r="BL45" i="6"/>
  <c r="BL45" i="9"/>
  <c r="BM45" i="6"/>
  <c r="BM45" i="9"/>
  <c r="BN45" i="6"/>
  <c r="BN45" i="9"/>
  <c r="BO45" i="6"/>
  <c r="BO45" i="9"/>
  <c r="BP45" i="6"/>
  <c r="BP45" i="9"/>
  <c r="BQ45" i="6"/>
  <c r="BQ45" i="9"/>
  <c r="BR45" i="6"/>
  <c r="BR45" i="9"/>
  <c r="BS45" i="6"/>
  <c r="BS45" i="9"/>
  <c r="BT45" i="6"/>
  <c r="BT45" i="9"/>
  <c r="BU45" i="6"/>
  <c r="BU45" i="9"/>
  <c r="BV45" i="6"/>
  <c r="BV45" i="9"/>
  <c r="BW45" i="6"/>
  <c r="BW45" i="9"/>
  <c r="BX45" i="6"/>
  <c r="BX45" i="9"/>
  <c r="BY45" i="6"/>
  <c r="BY45" i="9"/>
  <c r="BZ45" i="6"/>
  <c r="BZ45" i="9"/>
  <c r="CA45" i="6"/>
  <c r="CA45" i="9"/>
  <c r="CB45" i="6"/>
  <c r="CB45" i="9"/>
  <c r="CC45" i="6"/>
  <c r="CC45" i="9"/>
  <c r="CD45" i="6"/>
  <c r="CD45" i="9"/>
  <c r="CE45" i="6"/>
  <c r="CE45" i="9"/>
  <c r="CF45" i="6"/>
  <c r="CF45" i="9"/>
  <c r="CG45" i="6"/>
  <c r="CG45" i="9"/>
  <c r="CH45" i="6"/>
  <c r="CH45" i="9"/>
  <c r="CI45" i="6"/>
  <c r="CI45" i="9"/>
  <c r="CJ45" i="6"/>
  <c r="CJ45" i="9"/>
  <c r="CK45" i="6"/>
  <c r="CK45" i="9"/>
  <c r="CL45" i="6"/>
  <c r="CL45" i="9"/>
  <c r="CM45" i="6"/>
  <c r="CM45" i="9"/>
  <c r="CN45" i="6"/>
  <c r="CN45" i="9"/>
  <c r="C45" i="7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46" i="6"/>
  <c r="C46" i="9"/>
  <c r="B46" i="6"/>
  <c r="B46" i="9"/>
  <c r="D46" i="6"/>
  <c r="D46" i="9"/>
  <c r="E46" i="6"/>
  <c r="E46" i="9"/>
  <c r="F46" i="6"/>
  <c r="F46" i="9"/>
  <c r="G46" i="6"/>
  <c r="G46" i="9"/>
  <c r="H46" i="6"/>
  <c r="H46" i="9"/>
  <c r="I46" i="6"/>
  <c r="I46" i="9"/>
  <c r="J46" i="6"/>
  <c r="J46" i="9"/>
  <c r="K46" i="6"/>
  <c r="K46" i="9"/>
  <c r="L46" i="6"/>
  <c r="L46" i="9"/>
  <c r="M46" i="6"/>
  <c r="M46" i="9"/>
  <c r="N46" i="6"/>
  <c r="N46" i="9"/>
  <c r="O46" i="6"/>
  <c r="O46" i="9"/>
  <c r="P46" i="6"/>
  <c r="P46" i="9"/>
  <c r="Q46" i="6"/>
  <c r="Q46" i="9"/>
  <c r="R46" i="6"/>
  <c r="R46" i="9"/>
  <c r="S46" i="6"/>
  <c r="S46" i="9"/>
  <c r="T46" i="6"/>
  <c r="T46" i="9"/>
  <c r="U46" i="6"/>
  <c r="U46" i="9"/>
  <c r="V46" i="6"/>
  <c r="V46" i="9"/>
  <c r="W46" i="6"/>
  <c r="W46" i="9"/>
  <c r="X46" i="6"/>
  <c r="X46" i="9"/>
  <c r="Y46" i="6"/>
  <c r="Y46" i="9"/>
  <c r="Z46" i="6"/>
  <c r="Z46" i="9"/>
  <c r="AA46" i="6"/>
  <c r="AA46" i="9"/>
  <c r="AB46" i="6"/>
  <c r="AB46" i="9"/>
  <c r="AC46" i="6"/>
  <c r="AC46" i="9"/>
  <c r="AD46" i="6"/>
  <c r="AD46" i="9"/>
  <c r="AE46" i="6"/>
  <c r="AE46" i="9"/>
  <c r="AF46" i="6"/>
  <c r="AF46" i="9"/>
  <c r="AG46" i="6"/>
  <c r="AG46" i="9"/>
  <c r="AH46" i="6"/>
  <c r="AH46" i="9"/>
  <c r="AI46" i="6"/>
  <c r="AI46" i="9"/>
  <c r="AJ46" i="6"/>
  <c r="AJ46" i="9"/>
  <c r="AK46" i="6"/>
  <c r="AK46" i="9"/>
  <c r="AL46" i="6"/>
  <c r="AL46" i="9"/>
  <c r="AM46" i="6"/>
  <c r="AM46" i="9"/>
  <c r="AN46" i="6"/>
  <c r="AN46" i="9"/>
  <c r="AO46" i="6"/>
  <c r="AO46" i="9"/>
  <c r="AP46" i="6"/>
  <c r="AP46" i="9"/>
  <c r="AQ46" i="6"/>
  <c r="AQ46" i="9"/>
  <c r="AR46" i="6"/>
  <c r="AR46" i="9"/>
  <c r="AS46" i="6"/>
  <c r="AS46" i="9"/>
  <c r="AT46" i="6"/>
  <c r="AT46" i="9"/>
  <c r="AU46" i="6"/>
  <c r="AU46" i="9"/>
  <c r="AV46" i="6"/>
  <c r="AV46" i="9"/>
  <c r="AW46" i="6"/>
  <c r="AW46" i="9"/>
  <c r="AX46" i="6"/>
  <c r="AX46" i="9"/>
  <c r="AY46" i="6"/>
  <c r="AY46" i="9"/>
  <c r="AZ46" i="6"/>
  <c r="AZ46" i="9"/>
  <c r="BA46" i="6"/>
  <c r="BA46" i="9"/>
  <c r="BB46" i="6"/>
  <c r="BB46" i="9"/>
  <c r="BC46" i="6"/>
  <c r="BC46" i="9"/>
  <c r="BD46" i="6"/>
  <c r="BD46" i="9"/>
  <c r="BE46" i="6"/>
  <c r="BE46" i="9"/>
  <c r="BF46" i="6"/>
  <c r="BF46" i="9"/>
  <c r="BG46" i="6"/>
  <c r="BG46" i="9"/>
  <c r="BH46" i="6"/>
  <c r="BH46" i="9"/>
  <c r="BI46" i="6"/>
  <c r="BI46" i="9"/>
  <c r="BJ46" i="6"/>
  <c r="BJ46" i="9"/>
  <c r="BK46" i="6"/>
  <c r="BK46" i="9"/>
  <c r="BL46" i="6"/>
  <c r="BL46" i="9"/>
  <c r="BM46" i="6"/>
  <c r="BM46" i="9"/>
  <c r="BN46" i="6"/>
  <c r="BN46" i="9"/>
  <c r="BO46" i="6"/>
  <c r="BO46" i="9"/>
  <c r="BP46" i="6"/>
  <c r="BP46" i="9"/>
  <c r="BQ46" i="6"/>
  <c r="BQ46" i="9"/>
  <c r="BR46" i="6"/>
  <c r="BR46" i="9"/>
  <c r="BS46" i="6"/>
  <c r="BS46" i="9"/>
  <c r="BT46" i="6"/>
  <c r="BT46" i="9"/>
  <c r="BU46" i="6"/>
  <c r="BU46" i="9"/>
  <c r="BV46" i="6"/>
  <c r="BV46" i="9"/>
  <c r="BW46" i="6"/>
  <c r="BW46" i="9"/>
  <c r="BX46" i="6"/>
  <c r="BX46" i="9"/>
  <c r="BY46" i="6"/>
  <c r="BY46" i="9"/>
  <c r="BZ46" i="6"/>
  <c r="BZ46" i="9"/>
  <c r="CA46" i="6"/>
  <c r="CA46" i="9"/>
  <c r="CB46" i="6"/>
  <c r="CB46" i="9"/>
  <c r="CC46" i="6"/>
  <c r="CC46" i="9"/>
  <c r="CD46" i="6"/>
  <c r="CD46" i="9"/>
  <c r="CE46" i="6"/>
  <c r="CE46" i="9"/>
  <c r="CF46" i="6"/>
  <c r="CF46" i="9"/>
  <c r="CG46" i="6"/>
  <c r="CG46" i="9"/>
  <c r="CH46" i="6"/>
  <c r="CH46" i="9"/>
  <c r="CI46" i="6"/>
  <c r="CI46" i="9"/>
  <c r="CJ46" i="6"/>
  <c r="CJ46" i="9"/>
  <c r="CK46" i="6"/>
  <c r="CK46" i="9"/>
  <c r="CL46" i="6"/>
  <c r="CL46" i="9"/>
  <c r="CM46" i="6"/>
  <c r="CM46" i="9"/>
  <c r="CN46" i="6"/>
  <c r="CN46" i="9"/>
  <c r="C46" i="7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47" i="6"/>
  <c r="C47" i="9"/>
  <c r="B47" i="6"/>
  <c r="B47" i="9"/>
  <c r="D47" i="6"/>
  <c r="D47" i="9"/>
  <c r="E47" i="6"/>
  <c r="E47" i="9"/>
  <c r="F47" i="6"/>
  <c r="F47" i="9"/>
  <c r="G47" i="6"/>
  <c r="G47" i="9"/>
  <c r="H47" i="6"/>
  <c r="H47" i="9"/>
  <c r="I47" i="6"/>
  <c r="I47" i="9"/>
  <c r="J47" i="6"/>
  <c r="J47" i="9"/>
  <c r="K47" i="6"/>
  <c r="K47" i="9"/>
  <c r="L47" i="6"/>
  <c r="L47" i="9"/>
  <c r="M47" i="6"/>
  <c r="M47" i="9"/>
  <c r="N47" i="6"/>
  <c r="N47" i="9"/>
  <c r="O47" i="6"/>
  <c r="O47" i="9"/>
  <c r="P47" i="6"/>
  <c r="P47" i="9"/>
  <c r="Q47" i="6"/>
  <c r="Q47" i="9"/>
  <c r="R47" i="6"/>
  <c r="R47" i="9"/>
  <c r="S47" i="6"/>
  <c r="S47" i="9"/>
  <c r="T47" i="6"/>
  <c r="T47" i="9"/>
  <c r="U47" i="6"/>
  <c r="U47" i="9"/>
  <c r="V47" i="6"/>
  <c r="V47" i="9"/>
  <c r="W47" i="6"/>
  <c r="W47" i="9"/>
  <c r="X47" i="6"/>
  <c r="X47" i="9"/>
  <c r="Y47" i="6"/>
  <c r="Y47" i="9"/>
  <c r="Z47" i="6"/>
  <c r="Z47" i="9"/>
  <c r="AA47" i="6"/>
  <c r="AA47" i="9"/>
  <c r="AB47" i="6"/>
  <c r="AB47" i="9"/>
  <c r="AC47" i="6"/>
  <c r="AC47" i="9"/>
  <c r="AD47" i="6"/>
  <c r="AD47" i="9"/>
  <c r="AE47" i="6"/>
  <c r="AE47" i="9"/>
  <c r="AF47" i="6"/>
  <c r="AF47" i="9"/>
  <c r="AG47" i="6"/>
  <c r="AG47" i="9"/>
  <c r="AH47" i="6"/>
  <c r="AH47" i="9"/>
  <c r="AI47" i="6"/>
  <c r="AI47" i="9"/>
  <c r="AJ47" i="6"/>
  <c r="AJ47" i="9"/>
  <c r="AK47" i="6"/>
  <c r="AK47" i="9"/>
  <c r="AL47" i="6"/>
  <c r="AL47" i="9"/>
  <c r="AM47" i="6"/>
  <c r="AM47" i="9"/>
  <c r="AN47" i="6"/>
  <c r="AN47" i="9"/>
  <c r="AO47" i="6"/>
  <c r="AO47" i="9"/>
  <c r="AP47" i="6"/>
  <c r="AP47" i="9"/>
  <c r="AQ47" i="6"/>
  <c r="AQ47" i="9"/>
  <c r="AR47" i="6"/>
  <c r="AR47" i="9"/>
  <c r="AS47" i="6"/>
  <c r="AS47" i="9"/>
  <c r="AT47" i="6"/>
  <c r="AT47" i="9"/>
  <c r="AU47" i="6"/>
  <c r="AU47" i="9"/>
  <c r="AV47" i="6"/>
  <c r="AV47" i="9"/>
  <c r="AW47" i="6"/>
  <c r="AW47" i="9"/>
  <c r="AX47" i="6"/>
  <c r="AX47" i="9"/>
  <c r="AY47" i="6"/>
  <c r="AY47" i="9"/>
  <c r="AZ47" i="6"/>
  <c r="AZ47" i="9"/>
  <c r="BA47" i="6"/>
  <c r="BA47" i="9"/>
  <c r="BB47" i="6"/>
  <c r="BB47" i="9"/>
  <c r="BC47" i="6"/>
  <c r="BC47" i="9"/>
  <c r="BD47" i="6"/>
  <c r="BD47" i="9"/>
  <c r="BE47" i="6"/>
  <c r="BE47" i="9"/>
  <c r="BF47" i="6"/>
  <c r="BF47" i="9"/>
  <c r="BG47" i="6"/>
  <c r="BG47" i="9"/>
  <c r="BH47" i="6"/>
  <c r="BH47" i="9"/>
  <c r="BI47" i="6"/>
  <c r="BI47" i="9"/>
  <c r="BJ47" i="6"/>
  <c r="BJ47" i="9"/>
  <c r="BK47" i="6"/>
  <c r="BK47" i="9"/>
  <c r="BL47" i="6"/>
  <c r="BL47" i="9"/>
  <c r="BM47" i="6"/>
  <c r="BM47" i="9"/>
  <c r="BN47" i="6"/>
  <c r="BN47" i="9"/>
  <c r="BO47" i="6"/>
  <c r="BO47" i="9"/>
  <c r="BP47" i="6"/>
  <c r="BP47" i="9"/>
  <c r="BQ47" i="6"/>
  <c r="BQ47" i="9"/>
  <c r="BR47" i="6"/>
  <c r="BR47" i="9"/>
  <c r="BS47" i="6"/>
  <c r="BS47" i="9"/>
  <c r="BT47" i="6"/>
  <c r="BT47" i="9"/>
  <c r="BU47" i="6"/>
  <c r="BU47" i="9"/>
  <c r="BV47" i="6"/>
  <c r="BV47" i="9"/>
  <c r="BW47" i="6"/>
  <c r="BW47" i="9"/>
  <c r="BX47" i="6"/>
  <c r="BX47" i="9"/>
  <c r="BY47" i="6"/>
  <c r="BY47" i="9"/>
  <c r="BZ47" i="6"/>
  <c r="BZ47" i="9"/>
  <c r="CA47" i="6"/>
  <c r="CA47" i="9"/>
  <c r="CB47" i="6"/>
  <c r="CB47" i="9"/>
  <c r="CC47" i="6"/>
  <c r="CC47" i="9"/>
  <c r="CD47" i="6"/>
  <c r="CD47" i="9"/>
  <c r="CE47" i="6"/>
  <c r="CE47" i="9"/>
  <c r="CF47" i="6"/>
  <c r="CF47" i="9"/>
  <c r="CG47" i="6"/>
  <c r="CG47" i="9"/>
  <c r="CH47" i="6"/>
  <c r="CH47" i="9"/>
  <c r="CI47" i="6"/>
  <c r="CI47" i="9"/>
  <c r="CJ47" i="6"/>
  <c r="CJ47" i="9"/>
  <c r="CK47" i="6"/>
  <c r="CK47" i="9"/>
  <c r="CL47" i="6"/>
  <c r="CL47" i="9"/>
  <c r="CM47" i="6"/>
  <c r="CM47" i="9"/>
  <c r="CN47" i="6"/>
  <c r="CN47" i="9"/>
  <c r="C47" i="7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48" i="6"/>
  <c r="C48" i="9"/>
  <c r="B48" i="6"/>
  <c r="B48" i="9"/>
  <c r="D48" i="6"/>
  <c r="D48" i="9"/>
  <c r="E48" i="6"/>
  <c r="E48" i="9"/>
  <c r="F48" i="6"/>
  <c r="F48" i="9"/>
  <c r="G48" i="6"/>
  <c r="G48" i="9"/>
  <c r="H48" i="6"/>
  <c r="H48" i="9"/>
  <c r="I48" i="6"/>
  <c r="I48" i="9"/>
  <c r="J48" i="6"/>
  <c r="J48" i="9"/>
  <c r="K48" i="6"/>
  <c r="K48" i="9"/>
  <c r="L48" i="6"/>
  <c r="L48" i="9"/>
  <c r="M48" i="6"/>
  <c r="M48" i="9"/>
  <c r="N48" i="6"/>
  <c r="N48" i="9"/>
  <c r="O48" i="6"/>
  <c r="O48" i="9"/>
  <c r="P48" i="6"/>
  <c r="P48" i="9"/>
  <c r="Q48" i="6"/>
  <c r="Q48" i="9"/>
  <c r="R48" i="6"/>
  <c r="R48" i="9"/>
  <c r="S48" i="6"/>
  <c r="S48" i="9"/>
  <c r="T48" i="6"/>
  <c r="T48" i="9"/>
  <c r="U48" i="6"/>
  <c r="U48" i="9"/>
  <c r="V48" i="6"/>
  <c r="V48" i="9"/>
  <c r="W48" i="6"/>
  <c r="W48" i="9"/>
  <c r="X48" i="6"/>
  <c r="X48" i="9"/>
  <c r="Y48" i="6"/>
  <c r="Y48" i="9"/>
  <c r="Z48" i="6"/>
  <c r="Z48" i="9"/>
  <c r="AA48" i="6"/>
  <c r="AA48" i="9"/>
  <c r="AB48" i="6"/>
  <c r="AB48" i="9"/>
  <c r="AC48" i="6"/>
  <c r="AC48" i="9"/>
  <c r="AD48" i="6"/>
  <c r="AD48" i="9"/>
  <c r="AE48" i="6"/>
  <c r="AE48" i="9"/>
  <c r="AF48" i="6"/>
  <c r="AF48" i="9"/>
  <c r="AG48" i="6"/>
  <c r="AG48" i="9"/>
  <c r="AH48" i="6"/>
  <c r="AH48" i="9"/>
  <c r="AI48" i="6"/>
  <c r="AI48" i="9"/>
  <c r="AJ48" i="6"/>
  <c r="AJ48" i="9"/>
  <c r="AK48" i="6"/>
  <c r="AK48" i="9"/>
  <c r="AL48" i="6"/>
  <c r="AL48" i="9"/>
  <c r="AM48" i="6"/>
  <c r="AM48" i="9"/>
  <c r="AN48" i="6"/>
  <c r="AN48" i="9"/>
  <c r="AO48" i="6"/>
  <c r="AO48" i="9"/>
  <c r="AP48" i="6"/>
  <c r="AP48" i="9"/>
  <c r="AQ48" i="6"/>
  <c r="AQ48" i="9"/>
  <c r="AR48" i="6"/>
  <c r="AR48" i="9"/>
  <c r="AS48" i="6"/>
  <c r="AS48" i="9"/>
  <c r="AT48" i="6"/>
  <c r="AT48" i="9"/>
  <c r="AU48" i="6"/>
  <c r="AU48" i="9"/>
  <c r="AV48" i="6"/>
  <c r="AV48" i="9"/>
  <c r="AW48" i="6"/>
  <c r="AW48" i="9"/>
  <c r="AX48" i="6"/>
  <c r="AX48" i="9"/>
  <c r="AY48" i="6"/>
  <c r="AY48" i="9"/>
  <c r="AZ48" i="6"/>
  <c r="AZ48" i="9"/>
  <c r="BA48" i="6"/>
  <c r="BA48" i="9"/>
  <c r="BB48" i="6"/>
  <c r="BB48" i="9"/>
  <c r="BC48" i="6"/>
  <c r="BC48" i="9"/>
  <c r="BD48" i="6"/>
  <c r="BD48" i="9"/>
  <c r="BE48" i="6"/>
  <c r="BE48" i="9"/>
  <c r="BF48" i="6"/>
  <c r="BF48" i="9"/>
  <c r="BG48" i="6"/>
  <c r="BG48" i="9"/>
  <c r="BH48" i="6"/>
  <c r="BH48" i="9"/>
  <c r="BI48" i="6"/>
  <c r="BI48" i="9"/>
  <c r="BJ48" i="6"/>
  <c r="BJ48" i="9"/>
  <c r="BK48" i="6"/>
  <c r="BK48" i="9"/>
  <c r="BL48" i="6"/>
  <c r="BL48" i="9"/>
  <c r="BM48" i="6"/>
  <c r="BM48" i="9"/>
  <c r="BN48" i="6"/>
  <c r="BN48" i="9"/>
  <c r="BO48" i="6"/>
  <c r="BO48" i="9"/>
  <c r="BP48" i="6"/>
  <c r="BP48" i="9"/>
  <c r="BQ48" i="6"/>
  <c r="BQ48" i="9"/>
  <c r="BR48" i="6"/>
  <c r="BR48" i="9"/>
  <c r="BS48" i="6"/>
  <c r="BS48" i="9"/>
  <c r="BT48" i="6"/>
  <c r="BT48" i="9"/>
  <c r="BU48" i="6"/>
  <c r="BU48" i="9"/>
  <c r="BV48" i="6"/>
  <c r="BV48" i="9"/>
  <c r="BW48" i="6"/>
  <c r="BW48" i="9"/>
  <c r="BX48" i="6"/>
  <c r="BX48" i="9"/>
  <c r="BY48" i="6"/>
  <c r="BY48" i="9"/>
  <c r="BZ48" i="6"/>
  <c r="BZ48" i="9"/>
  <c r="CA48" i="6"/>
  <c r="CA48" i="9"/>
  <c r="CB48" i="6"/>
  <c r="CB48" i="9"/>
  <c r="CC48" i="6"/>
  <c r="CC48" i="9"/>
  <c r="CD48" i="6"/>
  <c r="CD48" i="9"/>
  <c r="CE48" i="6"/>
  <c r="CE48" i="9"/>
  <c r="CF48" i="6"/>
  <c r="CF48" i="9"/>
  <c r="CG48" i="6"/>
  <c r="CG48" i="9"/>
  <c r="CH48" i="6"/>
  <c r="CH48" i="9"/>
  <c r="CI48" i="6"/>
  <c r="CI48" i="9"/>
  <c r="CJ48" i="6"/>
  <c r="CJ48" i="9"/>
  <c r="CK48" i="6"/>
  <c r="CK48" i="9"/>
  <c r="CL48" i="6"/>
  <c r="CL48" i="9"/>
  <c r="CM48" i="6"/>
  <c r="CM48" i="9"/>
  <c r="CN48" i="6"/>
  <c r="CN48" i="9"/>
  <c r="C48" i="7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49" i="6"/>
  <c r="C49" i="9"/>
  <c r="B49" i="6"/>
  <c r="B49" i="9"/>
  <c r="D49" i="6"/>
  <c r="D49" i="9"/>
  <c r="E49" i="6"/>
  <c r="E49" i="9"/>
  <c r="F49" i="6"/>
  <c r="F49" i="9"/>
  <c r="G49" i="6"/>
  <c r="G49" i="9"/>
  <c r="H49" i="6"/>
  <c r="H49" i="9"/>
  <c r="I49" i="6"/>
  <c r="I49" i="9"/>
  <c r="J49" i="6"/>
  <c r="J49" i="9"/>
  <c r="K49" i="6"/>
  <c r="K49" i="9"/>
  <c r="L49" i="6"/>
  <c r="L49" i="9"/>
  <c r="M49" i="6"/>
  <c r="M49" i="9"/>
  <c r="N49" i="6"/>
  <c r="N49" i="9"/>
  <c r="O49" i="6"/>
  <c r="O49" i="9"/>
  <c r="P49" i="6"/>
  <c r="P49" i="9"/>
  <c r="Q49" i="6"/>
  <c r="Q49" i="9"/>
  <c r="R49" i="6"/>
  <c r="R49" i="9"/>
  <c r="S49" i="6"/>
  <c r="S49" i="9"/>
  <c r="T49" i="6"/>
  <c r="T49" i="9"/>
  <c r="U49" i="6"/>
  <c r="U49" i="9"/>
  <c r="V49" i="6"/>
  <c r="V49" i="9"/>
  <c r="W49" i="6"/>
  <c r="W49" i="9"/>
  <c r="X49" i="6"/>
  <c r="X49" i="9"/>
  <c r="Y49" i="6"/>
  <c r="Y49" i="9"/>
  <c r="Z49" i="6"/>
  <c r="Z49" i="9"/>
  <c r="AA49" i="6"/>
  <c r="AA49" i="9"/>
  <c r="AB49" i="6"/>
  <c r="AB49" i="9"/>
  <c r="AC49" i="6"/>
  <c r="AC49" i="9"/>
  <c r="AD49" i="6"/>
  <c r="AD49" i="9"/>
  <c r="AE49" i="6"/>
  <c r="AE49" i="9"/>
  <c r="AF49" i="6"/>
  <c r="AF49" i="9"/>
  <c r="AG49" i="6"/>
  <c r="AG49" i="9"/>
  <c r="AH49" i="6"/>
  <c r="AH49" i="9"/>
  <c r="AI49" i="6"/>
  <c r="AI49" i="9"/>
  <c r="AJ49" i="6"/>
  <c r="AJ49" i="9"/>
  <c r="AK49" i="6"/>
  <c r="AK49" i="9"/>
  <c r="AL49" i="6"/>
  <c r="AL49" i="9"/>
  <c r="AM49" i="6"/>
  <c r="AM49" i="9"/>
  <c r="AN49" i="6"/>
  <c r="AN49" i="9"/>
  <c r="AO49" i="6"/>
  <c r="AO49" i="9"/>
  <c r="AP49" i="6"/>
  <c r="AP49" i="9"/>
  <c r="AQ49" i="6"/>
  <c r="AQ49" i="9"/>
  <c r="AR49" i="6"/>
  <c r="AR49" i="9"/>
  <c r="AS49" i="6"/>
  <c r="AS49" i="9"/>
  <c r="AT49" i="6"/>
  <c r="AT49" i="9"/>
  <c r="AU49" i="6"/>
  <c r="AU49" i="9"/>
  <c r="AV49" i="6"/>
  <c r="AV49" i="9"/>
  <c r="AW49" i="6"/>
  <c r="AW49" i="9"/>
  <c r="AX49" i="6"/>
  <c r="AX49" i="9"/>
  <c r="AY49" i="6"/>
  <c r="AY49" i="9"/>
  <c r="AZ49" i="6"/>
  <c r="AZ49" i="9"/>
  <c r="BA49" i="6"/>
  <c r="BA49" i="9"/>
  <c r="BB49" i="6"/>
  <c r="BB49" i="9"/>
  <c r="BC49" i="6"/>
  <c r="BC49" i="9"/>
  <c r="BD49" i="6"/>
  <c r="BD49" i="9"/>
  <c r="BE49" i="6"/>
  <c r="BE49" i="9"/>
  <c r="BF49" i="6"/>
  <c r="BF49" i="9"/>
  <c r="BG49" i="6"/>
  <c r="BG49" i="9"/>
  <c r="BH49" i="6"/>
  <c r="BH49" i="9"/>
  <c r="BI49" i="6"/>
  <c r="BI49" i="9"/>
  <c r="BJ49" i="6"/>
  <c r="BJ49" i="9"/>
  <c r="BK49" i="6"/>
  <c r="BK49" i="9"/>
  <c r="BL49" i="6"/>
  <c r="BL49" i="9"/>
  <c r="BM49" i="6"/>
  <c r="BM49" i="9"/>
  <c r="BN49" i="6"/>
  <c r="BN49" i="9"/>
  <c r="BO49" i="6"/>
  <c r="BO49" i="9"/>
  <c r="BP49" i="6"/>
  <c r="BP49" i="9"/>
  <c r="BQ49" i="6"/>
  <c r="BQ49" i="9"/>
  <c r="BR49" i="6"/>
  <c r="BR49" i="9"/>
  <c r="BS49" i="6"/>
  <c r="BS49" i="9"/>
  <c r="BT49" i="6"/>
  <c r="BT49" i="9"/>
  <c r="BU49" i="6"/>
  <c r="BU49" i="9"/>
  <c r="BV49" i="6"/>
  <c r="BV49" i="9"/>
  <c r="BW49" i="6"/>
  <c r="BW49" i="9"/>
  <c r="BX49" i="6"/>
  <c r="BX49" i="9"/>
  <c r="BY49" i="6"/>
  <c r="BY49" i="9"/>
  <c r="BZ49" i="6"/>
  <c r="BZ49" i="9"/>
  <c r="CA49" i="6"/>
  <c r="CA49" i="9"/>
  <c r="CB49" i="6"/>
  <c r="CB49" i="9"/>
  <c r="CC49" i="6"/>
  <c r="CC49" i="9"/>
  <c r="CD49" i="6"/>
  <c r="CD49" i="9"/>
  <c r="CE49" i="6"/>
  <c r="CE49" i="9"/>
  <c r="CF49" i="6"/>
  <c r="CF49" i="9"/>
  <c r="CG49" i="6"/>
  <c r="CG49" i="9"/>
  <c r="CH49" i="6"/>
  <c r="CH49" i="9"/>
  <c r="CI49" i="6"/>
  <c r="CI49" i="9"/>
  <c r="CJ49" i="6"/>
  <c r="CJ49" i="9"/>
  <c r="CK49" i="6"/>
  <c r="CK49" i="9"/>
  <c r="CL49" i="6"/>
  <c r="CL49" i="9"/>
  <c r="CM49" i="6"/>
  <c r="CM49" i="9"/>
  <c r="CN49" i="6"/>
  <c r="CN49" i="9"/>
  <c r="C49" i="7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50" i="6"/>
  <c r="C50" i="9"/>
  <c r="B50" i="6"/>
  <c r="B50" i="9"/>
  <c r="D50" i="6"/>
  <c r="D50" i="9"/>
  <c r="E50" i="6"/>
  <c r="E50" i="9"/>
  <c r="F50" i="6"/>
  <c r="F50" i="9"/>
  <c r="G50" i="6"/>
  <c r="G50" i="9"/>
  <c r="H50" i="6"/>
  <c r="H50" i="9"/>
  <c r="I50" i="6"/>
  <c r="I50" i="9"/>
  <c r="J50" i="6"/>
  <c r="J50" i="9"/>
  <c r="K50" i="6"/>
  <c r="K50" i="9"/>
  <c r="L50" i="6"/>
  <c r="L50" i="9"/>
  <c r="M50" i="6"/>
  <c r="M50" i="9"/>
  <c r="N50" i="6"/>
  <c r="N50" i="9"/>
  <c r="O50" i="6"/>
  <c r="O50" i="9"/>
  <c r="P50" i="6"/>
  <c r="P50" i="9"/>
  <c r="Q50" i="6"/>
  <c r="Q50" i="9"/>
  <c r="R50" i="6"/>
  <c r="R50" i="9"/>
  <c r="S50" i="6"/>
  <c r="S50" i="9"/>
  <c r="T50" i="6"/>
  <c r="T50" i="9"/>
  <c r="U50" i="6"/>
  <c r="U50" i="9"/>
  <c r="V50" i="6"/>
  <c r="V50" i="9"/>
  <c r="W50" i="6"/>
  <c r="W50" i="9"/>
  <c r="X50" i="6"/>
  <c r="X50" i="9"/>
  <c r="Y50" i="6"/>
  <c r="Y50" i="9"/>
  <c r="Z50" i="6"/>
  <c r="Z50" i="9"/>
  <c r="AA50" i="6"/>
  <c r="AA50" i="9"/>
  <c r="AB50" i="6"/>
  <c r="AB50" i="9"/>
  <c r="AC50" i="6"/>
  <c r="AC50" i="9"/>
  <c r="AD50" i="6"/>
  <c r="AD50" i="9"/>
  <c r="AE50" i="6"/>
  <c r="AE50" i="9"/>
  <c r="AF50" i="6"/>
  <c r="AF50" i="9"/>
  <c r="AG50" i="6"/>
  <c r="AG50" i="9"/>
  <c r="AH50" i="6"/>
  <c r="AH50" i="9"/>
  <c r="AI50" i="6"/>
  <c r="AI50" i="9"/>
  <c r="AJ50" i="6"/>
  <c r="AJ50" i="9"/>
  <c r="AK50" i="6"/>
  <c r="AK50" i="9"/>
  <c r="AL50" i="6"/>
  <c r="AL50" i="9"/>
  <c r="AM50" i="6"/>
  <c r="AM50" i="9"/>
  <c r="AN50" i="6"/>
  <c r="AN50" i="9"/>
  <c r="AO50" i="6"/>
  <c r="AO50" i="9"/>
  <c r="AP50" i="6"/>
  <c r="AP50" i="9"/>
  <c r="AQ50" i="6"/>
  <c r="AQ50" i="9"/>
  <c r="AR50" i="6"/>
  <c r="AR50" i="9"/>
  <c r="AS50" i="6"/>
  <c r="AS50" i="9"/>
  <c r="AT50" i="6"/>
  <c r="AT50" i="9"/>
  <c r="AU50" i="6"/>
  <c r="AU50" i="9"/>
  <c r="AV50" i="6"/>
  <c r="AV50" i="9"/>
  <c r="AW50" i="6"/>
  <c r="AW50" i="9"/>
  <c r="AX50" i="6"/>
  <c r="AX50" i="9"/>
  <c r="AY50" i="6"/>
  <c r="AY50" i="9"/>
  <c r="AZ50" i="6"/>
  <c r="AZ50" i="9"/>
  <c r="BA50" i="6"/>
  <c r="BA50" i="9"/>
  <c r="BB50" i="6"/>
  <c r="BB50" i="9"/>
  <c r="BC50" i="6"/>
  <c r="BC50" i="9"/>
  <c r="BD50" i="6"/>
  <c r="BD50" i="9"/>
  <c r="BE50" i="6"/>
  <c r="BE50" i="9"/>
  <c r="BF50" i="6"/>
  <c r="BF50" i="9"/>
  <c r="BG50" i="6"/>
  <c r="BG50" i="9"/>
  <c r="BH50" i="6"/>
  <c r="BH50" i="9"/>
  <c r="BI50" i="6"/>
  <c r="BI50" i="9"/>
  <c r="BJ50" i="6"/>
  <c r="BJ50" i="9"/>
  <c r="BK50" i="6"/>
  <c r="BK50" i="9"/>
  <c r="BL50" i="6"/>
  <c r="BL50" i="9"/>
  <c r="BM50" i="6"/>
  <c r="BM50" i="9"/>
  <c r="BN50" i="6"/>
  <c r="BN50" i="9"/>
  <c r="BO50" i="6"/>
  <c r="BO50" i="9"/>
  <c r="BP50" i="6"/>
  <c r="BP50" i="9"/>
  <c r="BQ50" i="6"/>
  <c r="BQ50" i="9"/>
  <c r="BR50" i="6"/>
  <c r="BR50" i="9"/>
  <c r="BS50" i="6"/>
  <c r="BS50" i="9"/>
  <c r="BT50" i="6"/>
  <c r="BT50" i="9"/>
  <c r="BU50" i="6"/>
  <c r="BU50" i="9"/>
  <c r="BV50" i="6"/>
  <c r="BV50" i="9"/>
  <c r="BW50" i="6"/>
  <c r="BW50" i="9"/>
  <c r="BX50" i="6"/>
  <c r="BX50" i="9"/>
  <c r="BY50" i="6"/>
  <c r="BY50" i="9"/>
  <c r="BZ50" i="6"/>
  <c r="BZ50" i="9"/>
  <c r="CA50" i="6"/>
  <c r="CA50" i="9"/>
  <c r="CB50" i="6"/>
  <c r="CB50" i="9"/>
  <c r="CC50" i="6"/>
  <c r="CC50" i="9"/>
  <c r="CD50" i="6"/>
  <c r="CD50" i="9"/>
  <c r="CE50" i="6"/>
  <c r="CE50" i="9"/>
  <c r="CF50" i="6"/>
  <c r="CF50" i="9"/>
  <c r="CG50" i="6"/>
  <c r="CG50" i="9"/>
  <c r="CH50" i="6"/>
  <c r="CH50" i="9"/>
  <c r="CI50" i="6"/>
  <c r="CI50" i="9"/>
  <c r="CJ50" i="6"/>
  <c r="CJ50" i="9"/>
  <c r="CK50" i="6"/>
  <c r="CK50" i="9"/>
  <c r="CL50" i="6"/>
  <c r="CL50" i="9"/>
  <c r="CM50" i="6"/>
  <c r="CM50" i="9"/>
  <c r="CN50" i="6"/>
  <c r="CN50" i="9"/>
  <c r="C50" i="7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51" i="6"/>
  <c r="C51" i="9"/>
  <c r="B51" i="6"/>
  <c r="B51" i="9"/>
  <c r="D51" i="6"/>
  <c r="D51" i="9"/>
  <c r="E51" i="6"/>
  <c r="E51" i="9"/>
  <c r="F51" i="6"/>
  <c r="F51" i="9"/>
  <c r="G51" i="6"/>
  <c r="G51" i="9"/>
  <c r="H51" i="6"/>
  <c r="H51" i="9"/>
  <c r="I51" i="6"/>
  <c r="I51" i="9"/>
  <c r="J51" i="6"/>
  <c r="J51" i="9"/>
  <c r="K51" i="6"/>
  <c r="K51" i="9"/>
  <c r="L51" i="6"/>
  <c r="L51" i="9"/>
  <c r="M51" i="6"/>
  <c r="M51" i="9"/>
  <c r="N51" i="6"/>
  <c r="N51" i="9"/>
  <c r="O51" i="6"/>
  <c r="O51" i="9"/>
  <c r="P51" i="6"/>
  <c r="P51" i="9"/>
  <c r="Q51" i="6"/>
  <c r="Q51" i="9"/>
  <c r="R51" i="6"/>
  <c r="R51" i="9"/>
  <c r="S51" i="6"/>
  <c r="S51" i="9"/>
  <c r="T51" i="6"/>
  <c r="T51" i="9"/>
  <c r="U51" i="6"/>
  <c r="U51" i="9"/>
  <c r="V51" i="6"/>
  <c r="V51" i="9"/>
  <c r="W51" i="6"/>
  <c r="W51" i="9"/>
  <c r="X51" i="6"/>
  <c r="X51" i="9"/>
  <c r="Y51" i="6"/>
  <c r="Y51" i="9"/>
  <c r="Z51" i="6"/>
  <c r="Z51" i="9"/>
  <c r="AA51" i="6"/>
  <c r="AA51" i="9"/>
  <c r="AB51" i="6"/>
  <c r="AB51" i="9"/>
  <c r="AC51" i="6"/>
  <c r="AC51" i="9"/>
  <c r="AD51" i="6"/>
  <c r="AD51" i="9"/>
  <c r="AE51" i="6"/>
  <c r="AE51" i="9"/>
  <c r="AF51" i="6"/>
  <c r="AF51" i="9"/>
  <c r="AG51" i="6"/>
  <c r="AG51" i="9"/>
  <c r="AH51" i="6"/>
  <c r="AH51" i="9"/>
  <c r="AI51" i="6"/>
  <c r="AI51" i="9"/>
  <c r="AJ51" i="6"/>
  <c r="AJ51" i="9"/>
  <c r="AK51" i="6"/>
  <c r="AK51" i="9"/>
  <c r="AL51" i="6"/>
  <c r="AL51" i="9"/>
  <c r="AM51" i="6"/>
  <c r="AM51" i="9"/>
  <c r="AN51" i="6"/>
  <c r="AN51" i="9"/>
  <c r="AO51" i="6"/>
  <c r="AO51" i="9"/>
  <c r="AP51" i="6"/>
  <c r="AP51" i="9"/>
  <c r="AQ51" i="6"/>
  <c r="AQ51" i="9"/>
  <c r="AR51" i="6"/>
  <c r="AR51" i="9"/>
  <c r="AS51" i="6"/>
  <c r="AS51" i="9"/>
  <c r="AT51" i="6"/>
  <c r="AT51" i="9"/>
  <c r="AU51" i="6"/>
  <c r="AU51" i="9"/>
  <c r="AV51" i="6"/>
  <c r="AV51" i="9"/>
  <c r="AW51" i="6"/>
  <c r="AW51" i="9"/>
  <c r="AX51" i="6"/>
  <c r="AX51" i="9"/>
  <c r="AY51" i="6"/>
  <c r="AY51" i="9"/>
  <c r="AZ51" i="6"/>
  <c r="AZ51" i="9"/>
  <c r="BA51" i="6"/>
  <c r="BA51" i="9"/>
  <c r="BB51" i="6"/>
  <c r="BB51" i="9"/>
  <c r="BC51" i="6"/>
  <c r="BC51" i="9"/>
  <c r="BD51" i="6"/>
  <c r="BD51" i="9"/>
  <c r="BE51" i="6"/>
  <c r="BE51" i="9"/>
  <c r="BF51" i="6"/>
  <c r="BF51" i="9"/>
  <c r="BG51" i="6"/>
  <c r="BG51" i="9"/>
  <c r="BH51" i="6"/>
  <c r="BH51" i="9"/>
  <c r="BI51" i="6"/>
  <c r="BI51" i="9"/>
  <c r="BJ51" i="6"/>
  <c r="BJ51" i="9"/>
  <c r="BK51" i="6"/>
  <c r="BK51" i="9"/>
  <c r="BL51" i="6"/>
  <c r="BL51" i="9"/>
  <c r="BM51" i="6"/>
  <c r="BM51" i="9"/>
  <c r="BN51" i="6"/>
  <c r="BN51" i="9"/>
  <c r="BO51" i="6"/>
  <c r="BO51" i="9"/>
  <c r="BP51" i="6"/>
  <c r="BP51" i="9"/>
  <c r="BQ51" i="6"/>
  <c r="BQ51" i="9"/>
  <c r="BR51" i="6"/>
  <c r="BR51" i="9"/>
  <c r="BS51" i="6"/>
  <c r="BS51" i="9"/>
  <c r="BT51" i="6"/>
  <c r="BT51" i="9"/>
  <c r="BU51" i="6"/>
  <c r="BU51" i="9"/>
  <c r="BV51" i="6"/>
  <c r="BV51" i="9"/>
  <c r="BW51" i="6"/>
  <c r="BW51" i="9"/>
  <c r="BX51" i="6"/>
  <c r="BX51" i="9"/>
  <c r="BY51" i="6"/>
  <c r="BY51" i="9"/>
  <c r="BZ51" i="6"/>
  <c r="BZ51" i="9"/>
  <c r="CA51" i="6"/>
  <c r="CA51" i="9"/>
  <c r="CB51" i="6"/>
  <c r="CB51" i="9"/>
  <c r="CC51" i="6"/>
  <c r="CC51" i="9"/>
  <c r="CD51" i="6"/>
  <c r="CD51" i="9"/>
  <c r="CE51" i="6"/>
  <c r="CE51" i="9"/>
  <c r="CF51" i="6"/>
  <c r="CF51" i="9"/>
  <c r="CG51" i="6"/>
  <c r="CG51" i="9"/>
  <c r="CH51" i="6"/>
  <c r="CH51" i="9"/>
  <c r="CI51" i="6"/>
  <c r="CI51" i="9"/>
  <c r="CJ51" i="6"/>
  <c r="CJ51" i="9"/>
  <c r="CK51" i="6"/>
  <c r="CK51" i="9"/>
  <c r="CL51" i="6"/>
  <c r="CL51" i="9"/>
  <c r="CM51" i="6"/>
  <c r="CM51" i="9"/>
  <c r="CN51" i="6"/>
  <c r="CN51" i="9"/>
  <c r="C51" i="7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52" i="6"/>
  <c r="C52" i="9"/>
  <c r="B52" i="6"/>
  <c r="B52" i="9"/>
  <c r="D52" i="6"/>
  <c r="D52" i="9"/>
  <c r="E52" i="6"/>
  <c r="E52" i="9"/>
  <c r="F52" i="6"/>
  <c r="F52" i="9"/>
  <c r="G52" i="6"/>
  <c r="G52" i="9"/>
  <c r="H52" i="6"/>
  <c r="H52" i="9"/>
  <c r="I52" i="6"/>
  <c r="I52" i="9"/>
  <c r="J52" i="6"/>
  <c r="J52" i="9"/>
  <c r="K52" i="6"/>
  <c r="K52" i="9"/>
  <c r="L52" i="6"/>
  <c r="L52" i="9"/>
  <c r="M52" i="6"/>
  <c r="M52" i="9"/>
  <c r="N52" i="6"/>
  <c r="N52" i="9"/>
  <c r="O52" i="6"/>
  <c r="O52" i="9"/>
  <c r="P52" i="6"/>
  <c r="P52" i="9"/>
  <c r="Q52" i="6"/>
  <c r="Q52" i="9"/>
  <c r="R52" i="6"/>
  <c r="R52" i="9"/>
  <c r="S52" i="6"/>
  <c r="S52" i="9"/>
  <c r="T52" i="6"/>
  <c r="T52" i="9"/>
  <c r="U52" i="6"/>
  <c r="U52" i="9"/>
  <c r="V52" i="6"/>
  <c r="V52" i="9"/>
  <c r="W52" i="6"/>
  <c r="W52" i="9"/>
  <c r="X52" i="6"/>
  <c r="X52" i="9"/>
  <c r="Y52" i="6"/>
  <c r="Y52" i="9"/>
  <c r="Z52" i="6"/>
  <c r="Z52" i="9"/>
  <c r="AA52" i="6"/>
  <c r="AA52" i="9"/>
  <c r="AB52" i="6"/>
  <c r="AB52" i="9"/>
  <c r="AC52" i="6"/>
  <c r="AC52" i="9"/>
  <c r="AD52" i="6"/>
  <c r="AD52" i="9"/>
  <c r="AE52" i="6"/>
  <c r="AE52" i="9"/>
  <c r="AF52" i="6"/>
  <c r="AF52" i="9"/>
  <c r="AG52" i="6"/>
  <c r="AG52" i="9"/>
  <c r="AH52" i="6"/>
  <c r="AH52" i="9"/>
  <c r="AI52" i="6"/>
  <c r="AI52" i="9"/>
  <c r="AJ52" i="6"/>
  <c r="AJ52" i="9"/>
  <c r="AK52" i="6"/>
  <c r="AK52" i="9"/>
  <c r="AL52" i="6"/>
  <c r="AL52" i="9"/>
  <c r="AM52" i="6"/>
  <c r="AM52" i="9"/>
  <c r="AN52" i="6"/>
  <c r="AN52" i="9"/>
  <c r="AO52" i="6"/>
  <c r="AO52" i="9"/>
  <c r="AP52" i="6"/>
  <c r="AP52" i="9"/>
  <c r="AQ52" i="6"/>
  <c r="AQ52" i="9"/>
  <c r="AR52" i="6"/>
  <c r="AR52" i="9"/>
  <c r="AS52" i="6"/>
  <c r="AS52" i="9"/>
  <c r="AT52" i="6"/>
  <c r="AT52" i="9"/>
  <c r="AU52" i="6"/>
  <c r="AU52" i="9"/>
  <c r="AV52" i="6"/>
  <c r="AV52" i="9"/>
  <c r="AW52" i="6"/>
  <c r="AW52" i="9"/>
  <c r="AX52" i="6"/>
  <c r="AX52" i="9"/>
  <c r="AY52" i="6"/>
  <c r="AY52" i="9"/>
  <c r="AZ52" i="6"/>
  <c r="AZ52" i="9"/>
  <c r="BA52" i="6"/>
  <c r="BA52" i="9"/>
  <c r="BB52" i="6"/>
  <c r="BB52" i="9"/>
  <c r="BC52" i="6"/>
  <c r="BC52" i="9"/>
  <c r="BD52" i="6"/>
  <c r="BD52" i="9"/>
  <c r="BE52" i="6"/>
  <c r="BE52" i="9"/>
  <c r="BF52" i="6"/>
  <c r="BF52" i="9"/>
  <c r="BG52" i="6"/>
  <c r="BG52" i="9"/>
  <c r="BH52" i="6"/>
  <c r="BH52" i="9"/>
  <c r="BI52" i="6"/>
  <c r="BI52" i="9"/>
  <c r="BJ52" i="6"/>
  <c r="BJ52" i="9"/>
  <c r="BK52" i="6"/>
  <c r="BK52" i="9"/>
  <c r="BL52" i="6"/>
  <c r="BL52" i="9"/>
  <c r="BM52" i="6"/>
  <c r="BM52" i="9"/>
  <c r="BN52" i="6"/>
  <c r="BN52" i="9"/>
  <c r="BO52" i="6"/>
  <c r="BO52" i="9"/>
  <c r="BP52" i="6"/>
  <c r="BP52" i="9"/>
  <c r="BQ52" i="6"/>
  <c r="BQ52" i="9"/>
  <c r="BR52" i="6"/>
  <c r="BR52" i="9"/>
  <c r="BS52" i="6"/>
  <c r="BS52" i="9"/>
  <c r="BT52" i="6"/>
  <c r="BT52" i="9"/>
  <c r="BU52" i="6"/>
  <c r="BU52" i="9"/>
  <c r="BV52" i="6"/>
  <c r="BV52" i="9"/>
  <c r="BW52" i="6"/>
  <c r="BW52" i="9"/>
  <c r="BX52" i="6"/>
  <c r="BX52" i="9"/>
  <c r="BY52" i="6"/>
  <c r="BY52" i="9"/>
  <c r="BZ52" i="6"/>
  <c r="BZ52" i="9"/>
  <c r="CA52" i="6"/>
  <c r="CA52" i="9"/>
  <c r="CB52" i="6"/>
  <c r="CB52" i="9"/>
  <c r="CC52" i="6"/>
  <c r="CC52" i="9"/>
  <c r="CD52" i="6"/>
  <c r="CD52" i="9"/>
  <c r="CE52" i="6"/>
  <c r="CE52" i="9"/>
  <c r="CF52" i="6"/>
  <c r="CF52" i="9"/>
  <c r="CG52" i="6"/>
  <c r="CG52" i="9"/>
  <c r="CH52" i="6"/>
  <c r="CH52" i="9"/>
  <c r="CI52" i="6"/>
  <c r="CI52" i="9"/>
  <c r="CJ52" i="6"/>
  <c r="CJ52" i="9"/>
  <c r="CK52" i="6"/>
  <c r="CK52" i="9"/>
  <c r="CL52" i="6"/>
  <c r="CL52" i="9"/>
  <c r="CM52" i="6"/>
  <c r="CM52" i="9"/>
  <c r="CN52" i="6"/>
  <c r="CN52" i="9"/>
  <c r="C52" i="7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53" i="6"/>
  <c r="C53" i="9"/>
  <c r="B53" i="6"/>
  <c r="B53" i="9"/>
  <c r="D53" i="6"/>
  <c r="D53" i="9"/>
  <c r="E53" i="6"/>
  <c r="E53" i="9"/>
  <c r="F53" i="6"/>
  <c r="F53" i="9"/>
  <c r="G53" i="6"/>
  <c r="G53" i="9"/>
  <c r="H53" i="6"/>
  <c r="H53" i="9"/>
  <c r="I53" i="6"/>
  <c r="I53" i="9"/>
  <c r="J53" i="6"/>
  <c r="J53" i="9"/>
  <c r="K53" i="6"/>
  <c r="K53" i="9"/>
  <c r="L53" i="6"/>
  <c r="L53" i="9"/>
  <c r="M53" i="6"/>
  <c r="M53" i="9"/>
  <c r="N53" i="6"/>
  <c r="N53" i="9"/>
  <c r="O53" i="6"/>
  <c r="O53" i="9"/>
  <c r="P53" i="6"/>
  <c r="P53" i="9"/>
  <c r="Q53" i="6"/>
  <c r="Q53" i="9"/>
  <c r="R53" i="6"/>
  <c r="R53" i="9"/>
  <c r="S53" i="6"/>
  <c r="S53" i="9"/>
  <c r="T53" i="6"/>
  <c r="T53" i="9"/>
  <c r="U53" i="6"/>
  <c r="U53" i="9"/>
  <c r="V53" i="6"/>
  <c r="V53" i="9"/>
  <c r="W53" i="6"/>
  <c r="W53" i="9"/>
  <c r="X53" i="6"/>
  <c r="X53" i="9"/>
  <c r="Y53" i="6"/>
  <c r="Y53" i="9"/>
  <c r="Z53" i="6"/>
  <c r="Z53" i="9"/>
  <c r="AA53" i="6"/>
  <c r="AA53" i="9"/>
  <c r="AB53" i="6"/>
  <c r="AB53" i="9"/>
  <c r="AC53" i="6"/>
  <c r="AC53" i="9"/>
  <c r="AD53" i="6"/>
  <c r="AD53" i="9"/>
  <c r="AE53" i="6"/>
  <c r="AE53" i="9"/>
  <c r="AF53" i="6"/>
  <c r="AF53" i="9"/>
  <c r="AG53" i="6"/>
  <c r="AG53" i="9"/>
  <c r="AH53" i="6"/>
  <c r="AH53" i="9"/>
  <c r="AI53" i="6"/>
  <c r="AI53" i="9"/>
  <c r="AJ53" i="6"/>
  <c r="AJ53" i="9"/>
  <c r="AK53" i="6"/>
  <c r="AK53" i="9"/>
  <c r="AL53" i="6"/>
  <c r="AL53" i="9"/>
  <c r="AM53" i="6"/>
  <c r="AM53" i="9"/>
  <c r="AN53" i="6"/>
  <c r="AN53" i="9"/>
  <c r="AO53" i="6"/>
  <c r="AO53" i="9"/>
  <c r="AP53" i="6"/>
  <c r="AP53" i="9"/>
  <c r="AQ53" i="6"/>
  <c r="AQ53" i="9"/>
  <c r="AR53" i="6"/>
  <c r="AR53" i="9"/>
  <c r="AS53" i="6"/>
  <c r="AS53" i="9"/>
  <c r="AT53" i="6"/>
  <c r="AT53" i="9"/>
  <c r="AU53" i="6"/>
  <c r="AU53" i="9"/>
  <c r="AV53" i="6"/>
  <c r="AV53" i="9"/>
  <c r="AW53" i="6"/>
  <c r="AW53" i="9"/>
  <c r="AX53" i="6"/>
  <c r="AX53" i="9"/>
  <c r="AY53" i="6"/>
  <c r="AY53" i="9"/>
  <c r="AZ53" i="6"/>
  <c r="AZ53" i="9"/>
  <c r="BA53" i="6"/>
  <c r="BA53" i="9"/>
  <c r="BB53" i="6"/>
  <c r="BB53" i="9"/>
  <c r="BC53" i="6"/>
  <c r="BC53" i="9"/>
  <c r="BD53" i="6"/>
  <c r="BD53" i="9"/>
  <c r="BE53" i="6"/>
  <c r="BE53" i="9"/>
  <c r="BF53" i="6"/>
  <c r="BF53" i="9"/>
  <c r="BG53" i="6"/>
  <c r="BG53" i="9"/>
  <c r="BH53" i="6"/>
  <c r="BH53" i="9"/>
  <c r="BI53" i="6"/>
  <c r="BI53" i="9"/>
  <c r="BJ53" i="6"/>
  <c r="BJ53" i="9"/>
  <c r="BK53" i="6"/>
  <c r="BK53" i="9"/>
  <c r="BL53" i="6"/>
  <c r="BL53" i="9"/>
  <c r="BM53" i="6"/>
  <c r="BM53" i="9"/>
  <c r="BN53" i="6"/>
  <c r="BN53" i="9"/>
  <c r="BO53" i="6"/>
  <c r="BO53" i="9"/>
  <c r="BP53" i="6"/>
  <c r="BP53" i="9"/>
  <c r="BQ53" i="6"/>
  <c r="BQ53" i="9"/>
  <c r="BR53" i="6"/>
  <c r="BR53" i="9"/>
  <c r="BS53" i="6"/>
  <c r="BS53" i="9"/>
  <c r="BT53" i="6"/>
  <c r="BT53" i="9"/>
  <c r="BU53" i="6"/>
  <c r="BU53" i="9"/>
  <c r="BV53" i="6"/>
  <c r="BV53" i="9"/>
  <c r="BW53" i="6"/>
  <c r="BW53" i="9"/>
  <c r="BX53" i="6"/>
  <c r="BX53" i="9"/>
  <c r="BY53" i="6"/>
  <c r="BY53" i="9"/>
  <c r="BZ53" i="6"/>
  <c r="BZ53" i="9"/>
  <c r="CA53" i="6"/>
  <c r="CA53" i="9"/>
  <c r="CB53" i="6"/>
  <c r="CB53" i="9"/>
  <c r="CC53" i="6"/>
  <c r="CC53" i="9"/>
  <c r="CD53" i="6"/>
  <c r="CD53" i="9"/>
  <c r="CE53" i="6"/>
  <c r="CE53" i="9"/>
  <c r="CF53" i="6"/>
  <c r="CF53" i="9"/>
  <c r="CG53" i="6"/>
  <c r="CG53" i="9"/>
  <c r="CH53" i="6"/>
  <c r="CH53" i="9"/>
  <c r="CI53" i="6"/>
  <c r="CI53" i="9"/>
  <c r="CJ53" i="6"/>
  <c r="CJ53" i="9"/>
  <c r="CK53" i="6"/>
  <c r="CK53" i="9"/>
  <c r="CL53" i="6"/>
  <c r="CL53" i="9"/>
  <c r="CM53" i="6"/>
  <c r="CM53" i="9"/>
  <c r="CN53" i="6"/>
  <c r="CN53" i="9"/>
  <c r="C53" i="7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54" i="6"/>
  <c r="C54" i="9"/>
  <c r="B54" i="6"/>
  <c r="B54" i="9"/>
  <c r="D54" i="6"/>
  <c r="D54" i="9"/>
  <c r="E54" i="6"/>
  <c r="E54" i="9"/>
  <c r="F54" i="6"/>
  <c r="F54" i="9"/>
  <c r="G54" i="6"/>
  <c r="G54" i="9"/>
  <c r="H54" i="6"/>
  <c r="H54" i="9"/>
  <c r="I54" i="6"/>
  <c r="I54" i="9"/>
  <c r="J54" i="6"/>
  <c r="J54" i="9"/>
  <c r="K54" i="6"/>
  <c r="K54" i="9"/>
  <c r="L54" i="6"/>
  <c r="L54" i="9"/>
  <c r="M54" i="6"/>
  <c r="M54" i="9"/>
  <c r="N54" i="6"/>
  <c r="N54" i="9"/>
  <c r="O54" i="6"/>
  <c r="O54" i="9"/>
  <c r="P54" i="6"/>
  <c r="P54" i="9"/>
  <c r="Q54" i="6"/>
  <c r="Q54" i="9"/>
  <c r="R54" i="6"/>
  <c r="R54" i="9"/>
  <c r="S54" i="6"/>
  <c r="S54" i="9"/>
  <c r="T54" i="6"/>
  <c r="T54" i="9"/>
  <c r="U54" i="6"/>
  <c r="U54" i="9"/>
  <c r="V54" i="6"/>
  <c r="V54" i="9"/>
  <c r="W54" i="6"/>
  <c r="W54" i="9"/>
  <c r="X54" i="6"/>
  <c r="X54" i="9"/>
  <c r="Y54" i="6"/>
  <c r="Y54" i="9"/>
  <c r="Z54" i="6"/>
  <c r="Z54" i="9"/>
  <c r="AA54" i="6"/>
  <c r="AA54" i="9"/>
  <c r="AB54" i="6"/>
  <c r="AB54" i="9"/>
  <c r="AC54" i="6"/>
  <c r="AC54" i="9"/>
  <c r="AD54" i="6"/>
  <c r="AD54" i="9"/>
  <c r="AE54" i="6"/>
  <c r="AE54" i="9"/>
  <c r="AF54" i="6"/>
  <c r="AF54" i="9"/>
  <c r="AG54" i="6"/>
  <c r="AG54" i="9"/>
  <c r="AH54" i="6"/>
  <c r="AH54" i="9"/>
  <c r="AI54" i="6"/>
  <c r="AI54" i="9"/>
  <c r="AJ54" i="6"/>
  <c r="AJ54" i="9"/>
  <c r="AK54" i="6"/>
  <c r="AK54" i="9"/>
  <c r="AL54" i="6"/>
  <c r="AL54" i="9"/>
  <c r="AM54" i="6"/>
  <c r="AM54" i="9"/>
  <c r="AN54" i="6"/>
  <c r="AN54" i="9"/>
  <c r="AO54" i="6"/>
  <c r="AO54" i="9"/>
  <c r="AP54" i="6"/>
  <c r="AP54" i="9"/>
  <c r="AQ54" i="6"/>
  <c r="AQ54" i="9"/>
  <c r="AR54" i="6"/>
  <c r="AR54" i="9"/>
  <c r="AS54" i="6"/>
  <c r="AS54" i="9"/>
  <c r="AT54" i="6"/>
  <c r="AT54" i="9"/>
  <c r="AU54" i="6"/>
  <c r="AU54" i="9"/>
  <c r="AV54" i="6"/>
  <c r="AV54" i="9"/>
  <c r="AW54" i="6"/>
  <c r="AW54" i="9"/>
  <c r="AX54" i="6"/>
  <c r="AX54" i="9"/>
  <c r="AY54" i="6"/>
  <c r="AY54" i="9"/>
  <c r="AZ54" i="6"/>
  <c r="AZ54" i="9"/>
  <c r="BA54" i="6"/>
  <c r="BA54" i="9"/>
  <c r="BB54" i="6"/>
  <c r="BB54" i="9"/>
  <c r="BC54" i="6"/>
  <c r="BC54" i="9"/>
  <c r="BD54" i="6"/>
  <c r="BD54" i="9"/>
  <c r="BE54" i="6"/>
  <c r="BE54" i="9"/>
  <c r="BF54" i="6"/>
  <c r="BF54" i="9"/>
  <c r="BG54" i="6"/>
  <c r="BG54" i="9"/>
  <c r="BH54" i="6"/>
  <c r="BH54" i="9"/>
  <c r="BI54" i="6"/>
  <c r="BI54" i="9"/>
  <c r="BJ54" i="6"/>
  <c r="BJ54" i="9"/>
  <c r="BK54" i="6"/>
  <c r="BK54" i="9"/>
  <c r="BL54" i="6"/>
  <c r="BL54" i="9"/>
  <c r="BM54" i="6"/>
  <c r="BM54" i="9"/>
  <c r="BN54" i="6"/>
  <c r="BN54" i="9"/>
  <c r="BO54" i="6"/>
  <c r="BO54" i="9"/>
  <c r="BP54" i="6"/>
  <c r="BP54" i="9"/>
  <c r="BQ54" i="6"/>
  <c r="BQ54" i="9"/>
  <c r="BR54" i="6"/>
  <c r="BR54" i="9"/>
  <c r="BS54" i="6"/>
  <c r="BS54" i="9"/>
  <c r="BT54" i="6"/>
  <c r="BT54" i="9"/>
  <c r="BU54" i="6"/>
  <c r="BU54" i="9"/>
  <c r="BV54" i="6"/>
  <c r="BV54" i="9"/>
  <c r="BW54" i="6"/>
  <c r="BW54" i="9"/>
  <c r="BX54" i="6"/>
  <c r="BX54" i="9"/>
  <c r="BY54" i="6"/>
  <c r="BY54" i="9"/>
  <c r="BZ54" i="6"/>
  <c r="BZ54" i="9"/>
  <c r="CA54" i="6"/>
  <c r="CA54" i="9"/>
  <c r="CB54" i="6"/>
  <c r="CB54" i="9"/>
  <c r="CC54" i="6"/>
  <c r="CC54" i="9"/>
  <c r="CD54" i="6"/>
  <c r="CD54" i="9"/>
  <c r="CE54" i="6"/>
  <c r="CE54" i="9"/>
  <c r="CF54" i="6"/>
  <c r="CF54" i="9"/>
  <c r="CG54" i="6"/>
  <c r="CG54" i="9"/>
  <c r="CH54" i="6"/>
  <c r="CH54" i="9"/>
  <c r="CI54" i="6"/>
  <c r="CI54" i="9"/>
  <c r="CJ54" i="6"/>
  <c r="CJ54" i="9"/>
  <c r="CK54" i="6"/>
  <c r="CK54" i="9"/>
  <c r="CL54" i="6"/>
  <c r="CL54" i="9"/>
  <c r="CM54" i="6"/>
  <c r="CM54" i="9"/>
  <c r="CN54" i="6"/>
  <c r="CN54" i="9"/>
  <c r="C54" i="7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55" i="6"/>
  <c r="C55" i="9"/>
  <c r="B55" i="6"/>
  <c r="B55" i="9"/>
  <c r="D55" i="6"/>
  <c r="D55" i="9"/>
  <c r="E55" i="6"/>
  <c r="E55" i="9"/>
  <c r="F55" i="6"/>
  <c r="F55" i="9"/>
  <c r="G55" i="6"/>
  <c r="G55" i="9"/>
  <c r="H55" i="6"/>
  <c r="H55" i="9"/>
  <c r="I55" i="6"/>
  <c r="I55" i="9"/>
  <c r="J55" i="6"/>
  <c r="J55" i="9"/>
  <c r="K55" i="6"/>
  <c r="K55" i="9"/>
  <c r="L55" i="6"/>
  <c r="L55" i="9"/>
  <c r="M55" i="6"/>
  <c r="M55" i="9"/>
  <c r="N55" i="6"/>
  <c r="N55" i="9"/>
  <c r="O55" i="6"/>
  <c r="O55" i="9"/>
  <c r="P55" i="6"/>
  <c r="P55" i="9"/>
  <c r="Q55" i="6"/>
  <c r="Q55" i="9"/>
  <c r="R55" i="6"/>
  <c r="R55" i="9"/>
  <c r="S55" i="6"/>
  <c r="S55" i="9"/>
  <c r="T55" i="6"/>
  <c r="T55" i="9"/>
  <c r="U55" i="6"/>
  <c r="U55" i="9"/>
  <c r="V55" i="6"/>
  <c r="V55" i="9"/>
  <c r="W55" i="6"/>
  <c r="W55" i="9"/>
  <c r="X55" i="6"/>
  <c r="X55" i="9"/>
  <c r="Y55" i="6"/>
  <c r="Y55" i="9"/>
  <c r="Z55" i="6"/>
  <c r="Z55" i="9"/>
  <c r="AA55" i="6"/>
  <c r="AA55" i="9"/>
  <c r="AB55" i="6"/>
  <c r="AB55" i="9"/>
  <c r="AC55" i="6"/>
  <c r="AC55" i="9"/>
  <c r="AD55" i="6"/>
  <c r="AD55" i="9"/>
  <c r="AE55" i="6"/>
  <c r="AE55" i="9"/>
  <c r="AF55" i="6"/>
  <c r="AF55" i="9"/>
  <c r="AG55" i="6"/>
  <c r="AG55" i="9"/>
  <c r="AH55" i="6"/>
  <c r="AH55" i="9"/>
  <c r="AI55" i="6"/>
  <c r="AI55" i="9"/>
  <c r="AJ55" i="6"/>
  <c r="AJ55" i="9"/>
  <c r="AK55" i="6"/>
  <c r="AK55" i="9"/>
  <c r="AL55" i="6"/>
  <c r="AL55" i="9"/>
  <c r="AM55" i="6"/>
  <c r="AM55" i="9"/>
  <c r="AN55" i="6"/>
  <c r="AN55" i="9"/>
  <c r="AO55" i="6"/>
  <c r="AO55" i="9"/>
  <c r="AP55" i="6"/>
  <c r="AP55" i="9"/>
  <c r="AQ55" i="6"/>
  <c r="AQ55" i="9"/>
  <c r="AR55" i="6"/>
  <c r="AR55" i="9"/>
  <c r="AS55" i="6"/>
  <c r="AS55" i="9"/>
  <c r="AT55" i="6"/>
  <c r="AT55" i="9"/>
  <c r="AU55" i="6"/>
  <c r="AU55" i="9"/>
  <c r="AV55" i="6"/>
  <c r="AV55" i="9"/>
  <c r="AW55" i="6"/>
  <c r="AW55" i="9"/>
  <c r="AX55" i="6"/>
  <c r="AX55" i="9"/>
  <c r="AY55" i="6"/>
  <c r="AY55" i="9"/>
  <c r="AZ55" i="6"/>
  <c r="AZ55" i="9"/>
  <c r="BA55" i="6"/>
  <c r="BA55" i="9"/>
  <c r="BB55" i="6"/>
  <c r="BB55" i="9"/>
  <c r="BC55" i="6"/>
  <c r="BC55" i="9"/>
  <c r="BD55" i="6"/>
  <c r="BD55" i="9"/>
  <c r="BE55" i="6"/>
  <c r="BE55" i="9"/>
  <c r="BF55" i="6"/>
  <c r="BF55" i="9"/>
  <c r="BG55" i="6"/>
  <c r="BG55" i="9"/>
  <c r="BH55" i="6"/>
  <c r="BH55" i="9"/>
  <c r="BI55" i="6"/>
  <c r="BI55" i="9"/>
  <c r="BJ55" i="6"/>
  <c r="BJ55" i="9"/>
  <c r="BK55" i="6"/>
  <c r="BK55" i="9"/>
  <c r="BL55" i="6"/>
  <c r="BL55" i="9"/>
  <c r="BM55" i="6"/>
  <c r="BM55" i="9"/>
  <c r="BN55" i="6"/>
  <c r="BN55" i="9"/>
  <c r="BO55" i="6"/>
  <c r="BO55" i="9"/>
  <c r="BP55" i="6"/>
  <c r="BP55" i="9"/>
  <c r="BQ55" i="6"/>
  <c r="BQ55" i="9"/>
  <c r="BR55" i="6"/>
  <c r="BR55" i="9"/>
  <c r="BS55" i="6"/>
  <c r="BS55" i="9"/>
  <c r="BT55" i="6"/>
  <c r="BT55" i="9"/>
  <c r="BU55" i="6"/>
  <c r="BU55" i="9"/>
  <c r="BV55" i="6"/>
  <c r="BV55" i="9"/>
  <c r="BW55" i="6"/>
  <c r="BW55" i="9"/>
  <c r="BX55" i="6"/>
  <c r="BX55" i="9"/>
  <c r="BY55" i="6"/>
  <c r="BY55" i="9"/>
  <c r="BZ55" i="6"/>
  <c r="BZ55" i="9"/>
  <c r="CA55" i="6"/>
  <c r="CA55" i="9"/>
  <c r="CB55" i="6"/>
  <c r="CB55" i="9"/>
  <c r="CC55" i="6"/>
  <c r="CC55" i="9"/>
  <c r="CD55" i="6"/>
  <c r="CD55" i="9"/>
  <c r="CE55" i="6"/>
  <c r="CE55" i="9"/>
  <c r="CF55" i="6"/>
  <c r="CF55" i="9"/>
  <c r="CG55" i="6"/>
  <c r="CG55" i="9"/>
  <c r="CH55" i="6"/>
  <c r="CH55" i="9"/>
  <c r="CI55" i="6"/>
  <c r="CI55" i="9"/>
  <c r="CJ55" i="6"/>
  <c r="CJ55" i="9"/>
  <c r="CK55" i="6"/>
  <c r="CK55" i="9"/>
  <c r="CL55" i="6"/>
  <c r="CL55" i="9"/>
  <c r="CM55" i="6"/>
  <c r="CM55" i="9"/>
  <c r="CN55" i="6"/>
  <c r="CN55" i="9"/>
  <c r="C55" i="7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56" i="6"/>
  <c r="C56" i="9"/>
  <c r="B56" i="6"/>
  <c r="B56" i="9"/>
  <c r="D56" i="6"/>
  <c r="D56" i="9"/>
  <c r="E56" i="6"/>
  <c r="E56" i="9"/>
  <c r="F56" i="6"/>
  <c r="F56" i="9"/>
  <c r="G56" i="6"/>
  <c r="G56" i="9"/>
  <c r="H56" i="6"/>
  <c r="H56" i="9"/>
  <c r="I56" i="6"/>
  <c r="I56" i="9"/>
  <c r="J56" i="6"/>
  <c r="J56" i="9"/>
  <c r="K56" i="6"/>
  <c r="K56" i="9"/>
  <c r="L56" i="6"/>
  <c r="L56" i="9"/>
  <c r="M56" i="6"/>
  <c r="M56" i="9"/>
  <c r="N56" i="6"/>
  <c r="N56" i="9"/>
  <c r="O56" i="6"/>
  <c r="O56" i="9"/>
  <c r="P56" i="6"/>
  <c r="P56" i="9"/>
  <c r="Q56" i="6"/>
  <c r="Q56" i="9"/>
  <c r="R56" i="6"/>
  <c r="R56" i="9"/>
  <c r="S56" i="6"/>
  <c r="S56" i="9"/>
  <c r="T56" i="6"/>
  <c r="T56" i="9"/>
  <c r="U56" i="6"/>
  <c r="U56" i="9"/>
  <c r="V56" i="6"/>
  <c r="V56" i="9"/>
  <c r="W56" i="6"/>
  <c r="W56" i="9"/>
  <c r="X56" i="6"/>
  <c r="X56" i="9"/>
  <c r="Y56" i="6"/>
  <c r="Y56" i="9"/>
  <c r="Z56" i="6"/>
  <c r="Z56" i="9"/>
  <c r="AA56" i="6"/>
  <c r="AA56" i="9"/>
  <c r="AB56" i="6"/>
  <c r="AB56" i="9"/>
  <c r="AC56" i="6"/>
  <c r="AC56" i="9"/>
  <c r="AD56" i="6"/>
  <c r="AD56" i="9"/>
  <c r="AE56" i="6"/>
  <c r="AE56" i="9"/>
  <c r="AF56" i="6"/>
  <c r="AF56" i="9"/>
  <c r="AG56" i="6"/>
  <c r="AG56" i="9"/>
  <c r="AH56" i="6"/>
  <c r="AH56" i="9"/>
  <c r="AI56" i="6"/>
  <c r="AI56" i="9"/>
  <c r="AJ56" i="6"/>
  <c r="AJ56" i="9"/>
  <c r="AK56" i="6"/>
  <c r="AK56" i="9"/>
  <c r="AL56" i="6"/>
  <c r="AL56" i="9"/>
  <c r="AM56" i="6"/>
  <c r="AM56" i="9"/>
  <c r="AN56" i="6"/>
  <c r="AN56" i="9"/>
  <c r="AO56" i="6"/>
  <c r="AO56" i="9"/>
  <c r="AP56" i="6"/>
  <c r="AP56" i="9"/>
  <c r="AQ56" i="6"/>
  <c r="AQ56" i="9"/>
  <c r="AR56" i="6"/>
  <c r="AR56" i="9"/>
  <c r="AS56" i="6"/>
  <c r="AS56" i="9"/>
  <c r="AT56" i="6"/>
  <c r="AT56" i="9"/>
  <c r="AU56" i="6"/>
  <c r="AU56" i="9"/>
  <c r="AV56" i="6"/>
  <c r="AV56" i="9"/>
  <c r="AW56" i="6"/>
  <c r="AW56" i="9"/>
  <c r="AX56" i="6"/>
  <c r="AX56" i="9"/>
  <c r="AY56" i="6"/>
  <c r="AY56" i="9"/>
  <c r="AZ56" i="6"/>
  <c r="AZ56" i="9"/>
  <c r="BA56" i="6"/>
  <c r="BA56" i="9"/>
  <c r="BB56" i="6"/>
  <c r="BB56" i="9"/>
  <c r="BC56" i="6"/>
  <c r="BC56" i="9"/>
  <c r="BD56" i="6"/>
  <c r="BD56" i="9"/>
  <c r="BE56" i="6"/>
  <c r="BE56" i="9"/>
  <c r="BF56" i="6"/>
  <c r="BF56" i="9"/>
  <c r="BG56" i="6"/>
  <c r="BG56" i="9"/>
  <c r="BH56" i="6"/>
  <c r="BH56" i="9"/>
  <c r="BI56" i="6"/>
  <c r="BI56" i="9"/>
  <c r="BJ56" i="6"/>
  <c r="BJ56" i="9"/>
  <c r="BK56" i="6"/>
  <c r="BK56" i="9"/>
  <c r="BL56" i="6"/>
  <c r="BL56" i="9"/>
  <c r="BM56" i="6"/>
  <c r="BM56" i="9"/>
  <c r="BN56" i="6"/>
  <c r="BN56" i="9"/>
  <c r="BO56" i="6"/>
  <c r="BO56" i="9"/>
  <c r="BP56" i="6"/>
  <c r="BP56" i="9"/>
  <c r="BQ56" i="6"/>
  <c r="BQ56" i="9"/>
  <c r="BR56" i="6"/>
  <c r="BR56" i="9"/>
  <c r="BS56" i="6"/>
  <c r="BS56" i="9"/>
  <c r="BT56" i="6"/>
  <c r="BT56" i="9"/>
  <c r="BU56" i="6"/>
  <c r="BU56" i="9"/>
  <c r="BV56" i="6"/>
  <c r="BV56" i="9"/>
  <c r="BW56" i="6"/>
  <c r="BW56" i="9"/>
  <c r="BX56" i="6"/>
  <c r="BX56" i="9"/>
  <c r="BY56" i="6"/>
  <c r="BY56" i="9"/>
  <c r="BZ56" i="6"/>
  <c r="BZ56" i="9"/>
  <c r="CA56" i="6"/>
  <c r="CA56" i="9"/>
  <c r="CB56" i="6"/>
  <c r="CB56" i="9"/>
  <c r="CC56" i="6"/>
  <c r="CC56" i="9"/>
  <c r="CD56" i="6"/>
  <c r="CD56" i="9"/>
  <c r="CE56" i="6"/>
  <c r="CE56" i="9"/>
  <c r="CF56" i="6"/>
  <c r="CF56" i="9"/>
  <c r="CG56" i="6"/>
  <c r="CG56" i="9"/>
  <c r="CH56" i="6"/>
  <c r="CH56" i="9"/>
  <c r="CI56" i="6"/>
  <c r="CI56" i="9"/>
  <c r="CJ56" i="6"/>
  <c r="CJ56" i="9"/>
  <c r="CK56" i="6"/>
  <c r="CK56" i="9"/>
  <c r="CL56" i="6"/>
  <c r="CL56" i="9"/>
  <c r="CM56" i="6"/>
  <c r="CM56" i="9"/>
  <c r="CN56" i="6"/>
  <c r="CN56" i="9"/>
  <c r="C56" i="7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57" i="6"/>
  <c r="C57" i="9"/>
  <c r="B57" i="6"/>
  <c r="B57" i="9"/>
  <c r="D57" i="6"/>
  <c r="D57" i="9"/>
  <c r="E57" i="6"/>
  <c r="E57" i="9"/>
  <c r="F57" i="6"/>
  <c r="F57" i="9"/>
  <c r="G57" i="6"/>
  <c r="G57" i="9"/>
  <c r="H57" i="6"/>
  <c r="H57" i="9"/>
  <c r="I57" i="6"/>
  <c r="I57" i="9"/>
  <c r="J57" i="6"/>
  <c r="J57" i="9"/>
  <c r="K57" i="6"/>
  <c r="K57" i="9"/>
  <c r="L57" i="6"/>
  <c r="L57" i="9"/>
  <c r="M57" i="6"/>
  <c r="M57" i="9"/>
  <c r="N57" i="6"/>
  <c r="N57" i="9"/>
  <c r="O57" i="6"/>
  <c r="O57" i="9"/>
  <c r="P57" i="6"/>
  <c r="P57" i="9"/>
  <c r="Q57" i="6"/>
  <c r="Q57" i="9"/>
  <c r="R57" i="6"/>
  <c r="R57" i="9"/>
  <c r="S57" i="6"/>
  <c r="S57" i="9"/>
  <c r="T57" i="6"/>
  <c r="T57" i="9"/>
  <c r="U57" i="6"/>
  <c r="U57" i="9"/>
  <c r="V57" i="6"/>
  <c r="V57" i="9"/>
  <c r="W57" i="6"/>
  <c r="W57" i="9"/>
  <c r="X57" i="6"/>
  <c r="X57" i="9"/>
  <c r="Y57" i="6"/>
  <c r="Y57" i="9"/>
  <c r="Z57" i="6"/>
  <c r="Z57" i="9"/>
  <c r="AA57" i="6"/>
  <c r="AA57" i="9"/>
  <c r="AB57" i="6"/>
  <c r="AB57" i="9"/>
  <c r="AC57" i="6"/>
  <c r="AC57" i="9"/>
  <c r="AD57" i="6"/>
  <c r="AD57" i="9"/>
  <c r="AE57" i="6"/>
  <c r="AE57" i="9"/>
  <c r="AF57" i="6"/>
  <c r="AF57" i="9"/>
  <c r="AG57" i="6"/>
  <c r="AG57" i="9"/>
  <c r="AH57" i="6"/>
  <c r="AH57" i="9"/>
  <c r="AI57" i="6"/>
  <c r="AI57" i="9"/>
  <c r="AJ57" i="6"/>
  <c r="AJ57" i="9"/>
  <c r="AK57" i="6"/>
  <c r="AK57" i="9"/>
  <c r="AL57" i="6"/>
  <c r="AL57" i="9"/>
  <c r="AM57" i="6"/>
  <c r="AM57" i="9"/>
  <c r="AN57" i="6"/>
  <c r="AN57" i="9"/>
  <c r="AO57" i="6"/>
  <c r="AO57" i="9"/>
  <c r="AP57" i="6"/>
  <c r="AP57" i="9"/>
  <c r="AQ57" i="6"/>
  <c r="AQ57" i="9"/>
  <c r="AR57" i="6"/>
  <c r="AR57" i="9"/>
  <c r="AS57" i="6"/>
  <c r="AS57" i="9"/>
  <c r="AT57" i="6"/>
  <c r="AT57" i="9"/>
  <c r="AU57" i="6"/>
  <c r="AU57" i="9"/>
  <c r="AV57" i="6"/>
  <c r="AV57" i="9"/>
  <c r="AW57" i="6"/>
  <c r="AW57" i="9"/>
  <c r="AX57" i="6"/>
  <c r="AX57" i="9"/>
  <c r="AY57" i="6"/>
  <c r="AY57" i="9"/>
  <c r="AZ57" i="6"/>
  <c r="AZ57" i="9"/>
  <c r="BA57" i="6"/>
  <c r="BA57" i="9"/>
  <c r="BB57" i="6"/>
  <c r="BB57" i="9"/>
  <c r="BC57" i="6"/>
  <c r="BC57" i="9"/>
  <c r="BD57" i="6"/>
  <c r="BD57" i="9"/>
  <c r="BE57" i="6"/>
  <c r="BE57" i="9"/>
  <c r="BF57" i="6"/>
  <c r="BF57" i="9"/>
  <c r="BG57" i="6"/>
  <c r="BG57" i="9"/>
  <c r="BH57" i="6"/>
  <c r="BH57" i="9"/>
  <c r="BI57" i="6"/>
  <c r="BI57" i="9"/>
  <c r="BJ57" i="6"/>
  <c r="BJ57" i="9"/>
  <c r="BK57" i="6"/>
  <c r="BK57" i="9"/>
  <c r="BL57" i="6"/>
  <c r="BL57" i="9"/>
  <c r="BM57" i="6"/>
  <c r="BM57" i="9"/>
  <c r="BN57" i="6"/>
  <c r="BN57" i="9"/>
  <c r="BO57" i="6"/>
  <c r="BO57" i="9"/>
  <c r="BP57" i="6"/>
  <c r="BP57" i="9"/>
  <c r="BQ57" i="6"/>
  <c r="BQ57" i="9"/>
  <c r="BR57" i="6"/>
  <c r="BR57" i="9"/>
  <c r="BS57" i="6"/>
  <c r="BS57" i="9"/>
  <c r="BT57" i="6"/>
  <c r="BT57" i="9"/>
  <c r="BU57" i="6"/>
  <c r="BU57" i="9"/>
  <c r="BV57" i="6"/>
  <c r="BV57" i="9"/>
  <c r="BW57" i="6"/>
  <c r="BW57" i="9"/>
  <c r="BX57" i="6"/>
  <c r="BX57" i="9"/>
  <c r="BY57" i="6"/>
  <c r="BY57" i="9"/>
  <c r="BZ57" i="6"/>
  <c r="BZ57" i="9"/>
  <c r="CA57" i="6"/>
  <c r="CA57" i="9"/>
  <c r="CB57" i="6"/>
  <c r="CB57" i="9"/>
  <c r="CC57" i="6"/>
  <c r="CC57" i="9"/>
  <c r="CD57" i="6"/>
  <c r="CD57" i="9"/>
  <c r="CE57" i="6"/>
  <c r="CE57" i="9"/>
  <c r="CF57" i="6"/>
  <c r="CF57" i="9"/>
  <c r="CG57" i="6"/>
  <c r="CG57" i="9"/>
  <c r="CH57" i="6"/>
  <c r="CH57" i="9"/>
  <c r="CI57" i="6"/>
  <c r="CI57" i="9"/>
  <c r="CJ57" i="6"/>
  <c r="CJ57" i="9"/>
  <c r="CK57" i="6"/>
  <c r="CK57" i="9"/>
  <c r="CL57" i="6"/>
  <c r="CL57" i="9"/>
  <c r="CM57" i="6"/>
  <c r="CM57" i="9"/>
  <c r="CN57" i="6"/>
  <c r="CN57" i="9"/>
  <c r="C57" i="7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58" i="6"/>
  <c r="C58" i="9"/>
  <c r="B58" i="6"/>
  <c r="B58" i="9"/>
  <c r="D58" i="6"/>
  <c r="D58" i="9"/>
  <c r="E58" i="6"/>
  <c r="E58" i="9"/>
  <c r="F58" i="6"/>
  <c r="F58" i="9"/>
  <c r="G58" i="6"/>
  <c r="G58" i="9"/>
  <c r="H58" i="6"/>
  <c r="H58" i="9"/>
  <c r="I58" i="6"/>
  <c r="I58" i="9"/>
  <c r="J58" i="6"/>
  <c r="J58" i="9"/>
  <c r="K58" i="6"/>
  <c r="K58" i="9"/>
  <c r="L58" i="6"/>
  <c r="L58" i="9"/>
  <c r="M58" i="6"/>
  <c r="M58" i="9"/>
  <c r="N58" i="6"/>
  <c r="N58" i="9"/>
  <c r="O58" i="6"/>
  <c r="O58" i="9"/>
  <c r="P58" i="6"/>
  <c r="P58" i="9"/>
  <c r="Q58" i="6"/>
  <c r="Q58" i="9"/>
  <c r="R58" i="6"/>
  <c r="R58" i="9"/>
  <c r="S58" i="6"/>
  <c r="S58" i="9"/>
  <c r="T58" i="6"/>
  <c r="T58" i="9"/>
  <c r="U58" i="6"/>
  <c r="U58" i="9"/>
  <c r="V58" i="6"/>
  <c r="V58" i="9"/>
  <c r="W58" i="6"/>
  <c r="W58" i="9"/>
  <c r="X58" i="6"/>
  <c r="X58" i="9"/>
  <c r="Y58" i="6"/>
  <c r="Y58" i="9"/>
  <c r="Z58" i="6"/>
  <c r="Z58" i="9"/>
  <c r="AA58" i="6"/>
  <c r="AA58" i="9"/>
  <c r="AB58" i="6"/>
  <c r="AB58" i="9"/>
  <c r="AC58" i="6"/>
  <c r="AC58" i="9"/>
  <c r="AD58" i="6"/>
  <c r="AD58" i="9"/>
  <c r="AE58" i="6"/>
  <c r="AE58" i="9"/>
  <c r="AF58" i="6"/>
  <c r="AF58" i="9"/>
  <c r="AG58" i="6"/>
  <c r="AG58" i="9"/>
  <c r="AH58" i="6"/>
  <c r="AH58" i="9"/>
  <c r="AI58" i="6"/>
  <c r="AI58" i="9"/>
  <c r="AJ58" i="6"/>
  <c r="AJ58" i="9"/>
  <c r="AK58" i="6"/>
  <c r="AK58" i="9"/>
  <c r="AL58" i="6"/>
  <c r="AL58" i="9"/>
  <c r="AM58" i="6"/>
  <c r="AM58" i="9"/>
  <c r="AN58" i="6"/>
  <c r="AN58" i="9"/>
  <c r="AO58" i="6"/>
  <c r="AO58" i="9"/>
  <c r="AP58" i="6"/>
  <c r="AP58" i="9"/>
  <c r="AQ58" i="6"/>
  <c r="AQ58" i="9"/>
  <c r="AR58" i="6"/>
  <c r="AR58" i="9"/>
  <c r="AS58" i="6"/>
  <c r="AS58" i="9"/>
  <c r="AT58" i="6"/>
  <c r="AT58" i="9"/>
  <c r="AU58" i="6"/>
  <c r="AU58" i="9"/>
  <c r="AV58" i="6"/>
  <c r="AV58" i="9"/>
  <c r="AW58" i="6"/>
  <c r="AW58" i="9"/>
  <c r="AX58" i="6"/>
  <c r="AX58" i="9"/>
  <c r="AY58" i="6"/>
  <c r="AY58" i="9"/>
  <c r="AZ58" i="6"/>
  <c r="AZ58" i="9"/>
  <c r="BA58" i="6"/>
  <c r="BA58" i="9"/>
  <c r="BB58" i="6"/>
  <c r="BB58" i="9"/>
  <c r="BC58" i="6"/>
  <c r="BC58" i="9"/>
  <c r="BD58" i="6"/>
  <c r="BD58" i="9"/>
  <c r="BE58" i="6"/>
  <c r="BE58" i="9"/>
  <c r="BF58" i="6"/>
  <c r="BF58" i="9"/>
  <c r="BG58" i="6"/>
  <c r="BG58" i="9"/>
  <c r="BH58" i="6"/>
  <c r="BH58" i="9"/>
  <c r="BI58" i="6"/>
  <c r="BI58" i="9"/>
  <c r="BJ58" i="6"/>
  <c r="BJ58" i="9"/>
  <c r="BK58" i="6"/>
  <c r="BK58" i="9"/>
  <c r="BL58" i="6"/>
  <c r="BL58" i="9"/>
  <c r="BM58" i="6"/>
  <c r="BM58" i="9"/>
  <c r="BN58" i="6"/>
  <c r="BN58" i="9"/>
  <c r="BO58" i="6"/>
  <c r="BO58" i="9"/>
  <c r="BP58" i="6"/>
  <c r="BP58" i="9"/>
  <c r="BQ58" i="6"/>
  <c r="BQ58" i="9"/>
  <c r="BR58" i="6"/>
  <c r="BR58" i="9"/>
  <c r="BS58" i="6"/>
  <c r="BS58" i="9"/>
  <c r="BT58" i="6"/>
  <c r="BT58" i="9"/>
  <c r="BU58" i="6"/>
  <c r="BU58" i="9"/>
  <c r="BV58" i="6"/>
  <c r="BV58" i="9"/>
  <c r="BW58" i="6"/>
  <c r="BW58" i="9"/>
  <c r="BX58" i="6"/>
  <c r="BX58" i="9"/>
  <c r="BY58" i="6"/>
  <c r="BY58" i="9"/>
  <c r="BZ58" i="6"/>
  <c r="BZ58" i="9"/>
  <c r="CA58" i="6"/>
  <c r="CA58" i="9"/>
  <c r="CB58" i="6"/>
  <c r="CB58" i="9"/>
  <c r="CC58" i="6"/>
  <c r="CC58" i="9"/>
  <c r="CD58" i="6"/>
  <c r="CD58" i="9"/>
  <c r="CE58" i="6"/>
  <c r="CE58" i="9"/>
  <c r="CF58" i="6"/>
  <c r="CF58" i="9"/>
  <c r="CG58" i="6"/>
  <c r="CG58" i="9"/>
  <c r="CH58" i="6"/>
  <c r="CH58" i="9"/>
  <c r="CI58" i="6"/>
  <c r="CI58" i="9"/>
  <c r="CJ58" i="6"/>
  <c r="CJ58" i="9"/>
  <c r="CK58" i="6"/>
  <c r="CK58" i="9"/>
  <c r="CL58" i="6"/>
  <c r="CL58" i="9"/>
  <c r="CM58" i="6"/>
  <c r="CM58" i="9"/>
  <c r="CN58" i="6"/>
  <c r="CN58" i="9"/>
  <c r="C58" i="7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59" i="6"/>
  <c r="C59" i="9"/>
  <c r="B59" i="6"/>
  <c r="B59" i="9"/>
  <c r="D59" i="6"/>
  <c r="D59" i="9"/>
  <c r="E59" i="6"/>
  <c r="E59" i="9"/>
  <c r="F59" i="6"/>
  <c r="F59" i="9"/>
  <c r="G59" i="6"/>
  <c r="G59" i="9"/>
  <c r="H59" i="6"/>
  <c r="H59" i="9"/>
  <c r="I59" i="6"/>
  <c r="I59" i="9"/>
  <c r="J59" i="6"/>
  <c r="J59" i="9"/>
  <c r="K59" i="6"/>
  <c r="K59" i="9"/>
  <c r="L59" i="6"/>
  <c r="L59" i="9"/>
  <c r="M59" i="6"/>
  <c r="M59" i="9"/>
  <c r="N59" i="6"/>
  <c r="N59" i="9"/>
  <c r="O59" i="6"/>
  <c r="O59" i="9"/>
  <c r="P59" i="6"/>
  <c r="P59" i="9"/>
  <c r="Q59" i="6"/>
  <c r="Q59" i="9"/>
  <c r="R59" i="6"/>
  <c r="R59" i="9"/>
  <c r="S59" i="6"/>
  <c r="S59" i="9"/>
  <c r="T59" i="6"/>
  <c r="T59" i="9"/>
  <c r="U59" i="6"/>
  <c r="U59" i="9"/>
  <c r="V59" i="6"/>
  <c r="V59" i="9"/>
  <c r="W59" i="6"/>
  <c r="W59" i="9"/>
  <c r="X59" i="6"/>
  <c r="X59" i="9"/>
  <c r="Y59" i="6"/>
  <c r="Y59" i="9"/>
  <c r="Z59" i="6"/>
  <c r="Z59" i="9"/>
  <c r="AA59" i="6"/>
  <c r="AA59" i="9"/>
  <c r="AB59" i="6"/>
  <c r="AB59" i="9"/>
  <c r="AC59" i="6"/>
  <c r="AC59" i="9"/>
  <c r="AD59" i="6"/>
  <c r="AD59" i="9"/>
  <c r="AE59" i="6"/>
  <c r="AE59" i="9"/>
  <c r="AF59" i="6"/>
  <c r="AF59" i="9"/>
  <c r="AG59" i="6"/>
  <c r="AG59" i="9"/>
  <c r="AH59" i="6"/>
  <c r="AH59" i="9"/>
  <c r="AI59" i="6"/>
  <c r="AI59" i="9"/>
  <c r="AJ59" i="6"/>
  <c r="AJ59" i="9"/>
  <c r="AK59" i="6"/>
  <c r="AK59" i="9"/>
  <c r="AL59" i="6"/>
  <c r="AL59" i="9"/>
  <c r="AM59" i="6"/>
  <c r="AM59" i="9"/>
  <c r="AN59" i="6"/>
  <c r="AN59" i="9"/>
  <c r="AO59" i="6"/>
  <c r="AO59" i="9"/>
  <c r="AP59" i="6"/>
  <c r="AP59" i="9"/>
  <c r="AQ59" i="6"/>
  <c r="AQ59" i="9"/>
  <c r="AR59" i="6"/>
  <c r="AR59" i="9"/>
  <c r="AS59" i="6"/>
  <c r="AS59" i="9"/>
  <c r="AT59" i="6"/>
  <c r="AT59" i="9"/>
  <c r="AU59" i="6"/>
  <c r="AU59" i="9"/>
  <c r="AV59" i="6"/>
  <c r="AV59" i="9"/>
  <c r="AW59" i="6"/>
  <c r="AW59" i="9"/>
  <c r="AX59" i="6"/>
  <c r="AX59" i="9"/>
  <c r="AY59" i="6"/>
  <c r="AY59" i="9"/>
  <c r="AZ59" i="6"/>
  <c r="AZ59" i="9"/>
  <c r="BA59" i="6"/>
  <c r="BA59" i="9"/>
  <c r="BB59" i="6"/>
  <c r="BB59" i="9"/>
  <c r="BC59" i="6"/>
  <c r="BC59" i="9"/>
  <c r="BD59" i="6"/>
  <c r="BD59" i="9"/>
  <c r="BE59" i="6"/>
  <c r="BE59" i="9"/>
  <c r="BF59" i="6"/>
  <c r="BF59" i="9"/>
  <c r="BG59" i="6"/>
  <c r="BG59" i="9"/>
  <c r="BH59" i="6"/>
  <c r="BH59" i="9"/>
  <c r="BI59" i="6"/>
  <c r="BI59" i="9"/>
  <c r="BJ59" i="6"/>
  <c r="BJ59" i="9"/>
  <c r="BK59" i="6"/>
  <c r="BK59" i="9"/>
  <c r="BL59" i="6"/>
  <c r="BL59" i="9"/>
  <c r="BM59" i="6"/>
  <c r="BM59" i="9"/>
  <c r="BN59" i="6"/>
  <c r="BN59" i="9"/>
  <c r="BO59" i="6"/>
  <c r="BO59" i="9"/>
  <c r="BP59" i="6"/>
  <c r="BP59" i="9"/>
  <c r="BQ59" i="6"/>
  <c r="BQ59" i="9"/>
  <c r="BR59" i="6"/>
  <c r="BR59" i="9"/>
  <c r="BS59" i="6"/>
  <c r="BS59" i="9"/>
  <c r="BT59" i="6"/>
  <c r="BT59" i="9"/>
  <c r="BU59" i="6"/>
  <c r="BU59" i="9"/>
  <c r="BV59" i="6"/>
  <c r="BV59" i="9"/>
  <c r="BW59" i="6"/>
  <c r="BW59" i="9"/>
  <c r="BX59" i="6"/>
  <c r="BX59" i="9"/>
  <c r="BY59" i="6"/>
  <c r="BY59" i="9"/>
  <c r="BZ59" i="6"/>
  <c r="BZ59" i="9"/>
  <c r="CA59" i="6"/>
  <c r="CA59" i="9"/>
  <c r="CB59" i="6"/>
  <c r="CB59" i="9"/>
  <c r="CC59" i="6"/>
  <c r="CC59" i="9"/>
  <c r="CD59" i="6"/>
  <c r="CD59" i="9"/>
  <c r="CE59" i="6"/>
  <c r="CE59" i="9"/>
  <c r="CF59" i="6"/>
  <c r="CF59" i="9"/>
  <c r="CG59" i="6"/>
  <c r="CG59" i="9"/>
  <c r="CH59" i="6"/>
  <c r="CH59" i="9"/>
  <c r="CI59" i="6"/>
  <c r="CI59" i="9"/>
  <c r="CJ59" i="6"/>
  <c r="CJ59" i="9"/>
  <c r="CK59" i="6"/>
  <c r="CK59" i="9"/>
  <c r="CL59" i="6"/>
  <c r="CL59" i="9"/>
  <c r="CM59" i="6"/>
  <c r="CM59" i="9"/>
  <c r="CN59" i="6"/>
  <c r="CN59" i="9"/>
  <c r="C59" i="7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60" i="6"/>
  <c r="C60" i="9"/>
  <c r="B60" i="6"/>
  <c r="B60" i="9"/>
  <c r="D60" i="6"/>
  <c r="D60" i="9"/>
  <c r="E60" i="6"/>
  <c r="E60" i="9"/>
  <c r="F60" i="6"/>
  <c r="F60" i="9"/>
  <c r="G60" i="6"/>
  <c r="G60" i="9"/>
  <c r="H60" i="6"/>
  <c r="H60" i="9"/>
  <c r="I60" i="6"/>
  <c r="I60" i="9"/>
  <c r="J60" i="6"/>
  <c r="J60" i="9"/>
  <c r="K60" i="6"/>
  <c r="K60" i="9"/>
  <c r="L60" i="6"/>
  <c r="L60" i="9"/>
  <c r="M60" i="6"/>
  <c r="M60" i="9"/>
  <c r="N60" i="6"/>
  <c r="N60" i="9"/>
  <c r="O60" i="6"/>
  <c r="O60" i="9"/>
  <c r="P60" i="6"/>
  <c r="P60" i="9"/>
  <c r="Q60" i="6"/>
  <c r="Q60" i="9"/>
  <c r="R60" i="6"/>
  <c r="R60" i="9"/>
  <c r="S60" i="6"/>
  <c r="S60" i="9"/>
  <c r="T60" i="6"/>
  <c r="T60" i="9"/>
  <c r="U60" i="6"/>
  <c r="U60" i="9"/>
  <c r="V60" i="6"/>
  <c r="V60" i="9"/>
  <c r="W60" i="6"/>
  <c r="W60" i="9"/>
  <c r="X60" i="6"/>
  <c r="X60" i="9"/>
  <c r="Y60" i="6"/>
  <c r="Y60" i="9"/>
  <c r="Z60" i="6"/>
  <c r="Z60" i="9"/>
  <c r="AA60" i="6"/>
  <c r="AA60" i="9"/>
  <c r="AB60" i="6"/>
  <c r="AB60" i="9"/>
  <c r="AC60" i="6"/>
  <c r="AC60" i="9"/>
  <c r="AD60" i="6"/>
  <c r="AD60" i="9"/>
  <c r="AE60" i="6"/>
  <c r="AE60" i="9"/>
  <c r="AF60" i="6"/>
  <c r="AF60" i="9"/>
  <c r="AG60" i="6"/>
  <c r="AG60" i="9"/>
  <c r="AH60" i="6"/>
  <c r="AH60" i="9"/>
  <c r="AI60" i="6"/>
  <c r="AI60" i="9"/>
  <c r="AJ60" i="6"/>
  <c r="AJ60" i="9"/>
  <c r="AK60" i="6"/>
  <c r="AK60" i="9"/>
  <c r="AL60" i="6"/>
  <c r="AL60" i="9"/>
  <c r="AM60" i="6"/>
  <c r="AM60" i="9"/>
  <c r="AN60" i="6"/>
  <c r="AN60" i="9"/>
  <c r="AO60" i="6"/>
  <c r="AO60" i="9"/>
  <c r="AP60" i="6"/>
  <c r="AP60" i="9"/>
  <c r="AQ60" i="6"/>
  <c r="AQ60" i="9"/>
  <c r="AR60" i="6"/>
  <c r="AR60" i="9"/>
  <c r="AS60" i="6"/>
  <c r="AS60" i="9"/>
  <c r="AT60" i="6"/>
  <c r="AT60" i="9"/>
  <c r="AU60" i="6"/>
  <c r="AU60" i="9"/>
  <c r="AV60" i="6"/>
  <c r="AV60" i="9"/>
  <c r="AW60" i="6"/>
  <c r="AW60" i="9"/>
  <c r="AX60" i="6"/>
  <c r="AX60" i="9"/>
  <c r="AY60" i="6"/>
  <c r="AY60" i="9"/>
  <c r="AZ60" i="6"/>
  <c r="AZ60" i="9"/>
  <c r="BA60" i="6"/>
  <c r="BA60" i="9"/>
  <c r="BB60" i="6"/>
  <c r="BB60" i="9"/>
  <c r="BC60" i="6"/>
  <c r="BC60" i="9"/>
  <c r="BD60" i="6"/>
  <c r="BD60" i="9"/>
  <c r="BE60" i="6"/>
  <c r="BE60" i="9"/>
  <c r="BF60" i="6"/>
  <c r="BF60" i="9"/>
  <c r="BG60" i="6"/>
  <c r="BG60" i="9"/>
  <c r="BH60" i="6"/>
  <c r="BH60" i="9"/>
  <c r="BI60" i="6"/>
  <c r="BI60" i="9"/>
  <c r="BJ60" i="6"/>
  <c r="BJ60" i="9"/>
  <c r="BK60" i="6"/>
  <c r="BK60" i="9"/>
  <c r="BL60" i="6"/>
  <c r="BL60" i="9"/>
  <c r="BM60" i="6"/>
  <c r="BM60" i="9"/>
  <c r="BN60" i="6"/>
  <c r="BN60" i="9"/>
  <c r="BO60" i="6"/>
  <c r="BO60" i="9"/>
  <c r="BP60" i="6"/>
  <c r="BP60" i="9"/>
  <c r="BQ60" i="6"/>
  <c r="BQ60" i="9"/>
  <c r="BR60" i="6"/>
  <c r="BR60" i="9"/>
  <c r="BS60" i="6"/>
  <c r="BS60" i="9"/>
  <c r="BT60" i="6"/>
  <c r="BT60" i="9"/>
  <c r="BU60" i="6"/>
  <c r="BU60" i="9"/>
  <c r="BV60" i="6"/>
  <c r="BV60" i="9"/>
  <c r="BW60" i="6"/>
  <c r="BW60" i="9"/>
  <c r="BX60" i="6"/>
  <c r="BX60" i="9"/>
  <c r="BY60" i="6"/>
  <c r="BY60" i="9"/>
  <c r="BZ60" i="6"/>
  <c r="BZ60" i="9"/>
  <c r="CA60" i="6"/>
  <c r="CA60" i="9"/>
  <c r="CB60" i="6"/>
  <c r="CB60" i="9"/>
  <c r="CC60" i="6"/>
  <c r="CC60" i="9"/>
  <c r="CD60" i="6"/>
  <c r="CD60" i="9"/>
  <c r="CE60" i="6"/>
  <c r="CE60" i="9"/>
  <c r="CF60" i="6"/>
  <c r="CF60" i="9"/>
  <c r="CG60" i="6"/>
  <c r="CG60" i="9"/>
  <c r="CH60" i="6"/>
  <c r="CH60" i="9"/>
  <c r="CI60" i="6"/>
  <c r="CI60" i="9"/>
  <c r="CJ60" i="6"/>
  <c r="CJ60" i="9"/>
  <c r="CK60" i="6"/>
  <c r="CK60" i="9"/>
  <c r="CL60" i="6"/>
  <c r="CL60" i="9"/>
  <c r="CM60" i="6"/>
  <c r="CM60" i="9"/>
  <c r="CN60" i="6"/>
  <c r="CN60" i="9"/>
  <c r="C60" i="7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61" i="6"/>
  <c r="C61" i="9"/>
  <c r="B61" i="6"/>
  <c r="B61" i="9"/>
  <c r="D61" i="6"/>
  <c r="D61" i="9"/>
  <c r="E61" i="6"/>
  <c r="E61" i="9"/>
  <c r="F61" i="6"/>
  <c r="F61" i="9"/>
  <c r="G61" i="6"/>
  <c r="G61" i="9"/>
  <c r="H61" i="6"/>
  <c r="H61" i="9"/>
  <c r="I61" i="6"/>
  <c r="I61" i="9"/>
  <c r="J61" i="6"/>
  <c r="J61" i="9"/>
  <c r="K61" i="6"/>
  <c r="K61" i="9"/>
  <c r="L61" i="6"/>
  <c r="L61" i="9"/>
  <c r="M61" i="6"/>
  <c r="M61" i="9"/>
  <c r="N61" i="6"/>
  <c r="N61" i="9"/>
  <c r="O61" i="6"/>
  <c r="O61" i="9"/>
  <c r="P61" i="6"/>
  <c r="P61" i="9"/>
  <c r="Q61" i="6"/>
  <c r="Q61" i="9"/>
  <c r="R61" i="6"/>
  <c r="R61" i="9"/>
  <c r="S61" i="6"/>
  <c r="S61" i="9"/>
  <c r="T61" i="6"/>
  <c r="T61" i="9"/>
  <c r="U61" i="6"/>
  <c r="U61" i="9"/>
  <c r="V61" i="6"/>
  <c r="V61" i="9"/>
  <c r="W61" i="6"/>
  <c r="W61" i="9"/>
  <c r="X61" i="6"/>
  <c r="X61" i="9"/>
  <c r="Y61" i="6"/>
  <c r="Y61" i="9"/>
  <c r="Z61" i="6"/>
  <c r="Z61" i="9"/>
  <c r="AA61" i="6"/>
  <c r="AA61" i="9"/>
  <c r="AB61" i="6"/>
  <c r="AB61" i="9"/>
  <c r="AC61" i="6"/>
  <c r="AC61" i="9"/>
  <c r="AD61" i="6"/>
  <c r="AD61" i="9"/>
  <c r="AE61" i="6"/>
  <c r="AE61" i="9"/>
  <c r="AF61" i="6"/>
  <c r="AF61" i="9"/>
  <c r="AG61" i="6"/>
  <c r="AG61" i="9"/>
  <c r="AH61" i="6"/>
  <c r="AH61" i="9"/>
  <c r="AI61" i="6"/>
  <c r="AI61" i="9"/>
  <c r="AJ61" i="6"/>
  <c r="AJ61" i="9"/>
  <c r="AK61" i="6"/>
  <c r="AK61" i="9"/>
  <c r="AL61" i="6"/>
  <c r="AL61" i="9"/>
  <c r="AM61" i="6"/>
  <c r="AM61" i="9"/>
  <c r="AN61" i="6"/>
  <c r="AN61" i="9"/>
  <c r="AO61" i="6"/>
  <c r="AO61" i="9"/>
  <c r="AP61" i="6"/>
  <c r="AP61" i="9"/>
  <c r="AQ61" i="6"/>
  <c r="AQ61" i="9"/>
  <c r="AR61" i="6"/>
  <c r="AR61" i="9"/>
  <c r="AS61" i="6"/>
  <c r="AS61" i="9"/>
  <c r="AT61" i="6"/>
  <c r="AT61" i="9"/>
  <c r="AU61" i="6"/>
  <c r="AU61" i="9"/>
  <c r="AV61" i="6"/>
  <c r="AV61" i="9"/>
  <c r="AW61" i="6"/>
  <c r="AW61" i="9"/>
  <c r="AX61" i="6"/>
  <c r="AX61" i="9"/>
  <c r="AY61" i="6"/>
  <c r="AY61" i="9"/>
  <c r="AZ61" i="6"/>
  <c r="AZ61" i="9"/>
  <c r="BA61" i="6"/>
  <c r="BA61" i="9"/>
  <c r="BB61" i="6"/>
  <c r="BB61" i="9"/>
  <c r="BC61" i="6"/>
  <c r="BC61" i="9"/>
  <c r="BD61" i="6"/>
  <c r="BD61" i="9"/>
  <c r="BE61" i="6"/>
  <c r="BE61" i="9"/>
  <c r="BF61" i="6"/>
  <c r="BF61" i="9"/>
  <c r="BG61" i="6"/>
  <c r="BG61" i="9"/>
  <c r="BH61" i="6"/>
  <c r="BH61" i="9"/>
  <c r="BI61" i="6"/>
  <c r="BI61" i="9"/>
  <c r="BJ61" i="6"/>
  <c r="BJ61" i="9"/>
  <c r="BK61" i="6"/>
  <c r="BK61" i="9"/>
  <c r="BL61" i="6"/>
  <c r="BL61" i="9"/>
  <c r="BM61" i="6"/>
  <c r="BM61" i="9"/>
  <c r="BN61" i="6"/>
  <c r="BN61" i="9"/>
  <c r="BO61" i="6"/>
  <c r="BO61" i="9"/>
  <c r="BP61" i="6"/>
  <c r="BP61" i="9"/>
  <c r="BQ61" i="6"/>
  <c r="BQ61" i="9"/>
  <c r="BR61" i="6"/>
  <c r="BR61" i="9"/>
  <c r="BS61" i="6"/>
  <c r="BS61" i="9"/>
  <c r="BT61" i="6"/>
  <c r="BT61" i="9"/>
  <c r="BU61" i="6"/>
  <c r="BU61" i="9"/>
  <c r="BV61" i="6"/>
  <c r="BV61" i="9"/>
  <c r="BW61" i="6"/>
  <c r="BW61" i="9"/>
  <c r="BX61" i="6"/>
  <c r="BX61" i="9"/>
  <c r="BY61" i="6"/>
  <c r="BY61" i="9"/>
  <c r="BZ61" i="6"/>
  <c r="BZ61" i="9"/>
  <c r="CA61" i="6"/>
  <c r="CA61" i="9"/>
  <c r="CB61" i="6"/>
  <c r="CB61" i="9"/>
  <c r="CC61" i="6"/>
  <c r="CC61" i="9"/>
  <c r="CD61" i="6"/>
  <c r="CD61" i="9"/>
  <c r="CE61" i="6"/>
  <c r="CE61" i="9"/>
  <c r="CF61" i="6"/>
  <c r="CF61" i="9"/>
  <c r="CG61" i="6"/>
  <c r="CG61" i="9"/>
  <c r="CH61" i="6"/>
  <c r="CH61" i="9"/>
  <c r="CI61" i="6"/>
  <c r="CI61" i="9"/>
  <c r="CJ61" i="6"/>
  <c r="CJ61" i="9"/>
  <c r="CK61" i="6"/>
  <c r="CK61" i="9"/>
  <c r="CL61" i="6"/>
  <c r="CL61" i="9"/>
  <c r="CM61" i="6"/>
  <c r="CM61" i="9"/>
  <c r="CN61" i="6"/>
  <c r="CN61" i="9"/>
  <c r="C61" i="7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62" i="6"/>
  <c r="C62" i="9"/>
  <c r="B62" i="6"/>
  <c r="B62" i="9"/>
  <c r="D62" i="6"/>
  <c r="D62" i="9"/>
  <c r="E62" i="6"/>
  <c r="E62" i="9"/>
  <c r="F62" i="6"/>
  <c r="F62" i="9"/>
  <c r="G62" i="6"/>
  <c r="G62" i="9"/>
  <c r="H62" i="6"/>
  <c r="H62" i="9"/>
  <c r="I62" i="6"/>
  <c r="I62" i="9"/>
  <c r="J62" i="6"/>
  <c r="J62" i="9"/>
  <c r="K62" i="6"/>
  <c r="K62" i="9"/>
  <c r="L62" i="6"/>
  <c r="L62" i="9"/>
  <c r="M62" i="6"/>
  <c r="M62" i="9"/>
  <c r="N62" i="6"/>
  <c r="N62" i="9"/>
  <c r="O62" i="6"/>
  <c r="O62" i="9"/>
  <c r="P62" i="6"/>
  <c r="P62" i="9"/>
  <c r="Q62" i="6"/>
  <c r="Q62" i="9"/>
  <c r="R62" i="6"/>
  <c r="R62" i="9"/>
  <c r="S62" i="6"/>
  <c r="S62" i="9"/>
  <c r="T62" i="6"/>
  <c r="T62" i="9"/>
  <c r="U62" i="6"/>
  <c r="U62" i="9"/>
  <c r="V62" i="6"/>
  <c r="V62" i="9"/>
  <c r="W62" i="6"/>
  <c r="W62" i="9"/>
  <c r="X62" i="6"/>
  <c r="X62" i="9"/>
  <c r="Y62" i="6"/>
  <c r="Y62" i="9"/>
  <c r="Z62" i="6"/>
  <c r="Z62" i="9"/>
  <c r="AA62" i="6"/>
  <c r="AA62" i="9"/>
  <c r="AB62" i="6"/>
  <c r="AB62" i="9"/>
  <c r="AC62" i="6"/>
  <c r="AC62" i="9"/>
  <c r="AD62" i="6"/>
  <c r="AD62" i="9"/>
  <c r="AE62" i="6"/>
  <c r="AE62" i="9"/>
  <c r="AF62" i="6"/>
  <c r="AF62" i="9"/>
  <c r="AG62" i="6"/>
  <c r="AG62" i="9"/>
  <c r="AH62" i="6"/>
  <c r="AH62" i="9"/>
  <c r="AI62" i="6"/>
  <c r="AI62" i="9"/>
  <c r="AJ62" i="6"/>
  <c r="AJ62" i="9"/>
  <c r="AK62" i="6"/>
  <c r="AK62" i="9"/>
  <c r="AL62" i="6"/>
  <c r="AL62" i="9"/>
  <c r="AM62" i="6"/>
  <c r="AM62" i="9"/>
  <c r="AN62" i="6"/>
  <c r="AN62" i="9"/>
  <c r="AO62" i="6"/>
  <c r="AO62" i="9"/>
  <c r="AP62" i="6"/>
  <c r="AP62" i="9"/>
  <c r="AQ62" i="6"/>
  <c r="AQ62" i="9"/>
  <c r="AR62" i="6"/>
  <c r="AR62" i="9"/>
  <c r="AS62" i="6"/>
  <c r="AS62" i="9"/>
  <c r="AT62" i="6"/>
  <c r="AT62" i="9"/>
  <c r="AU62" i="6"/>
  <c r="AU62" i="9"/>
  <c r="AV62" i="6"/>
  <c r="AV62" i="9"/>
  <c r="AW62" i="6"/>
  <c r="AW62" i="9"/>
  <c r="AX62" i="6"/>
  <c r="AX62" i="9"/>
  <c r="AY62" i="6"/>
  <c r="AY62" i="9"/>
  <c r="AZ62" i="6"/>
  <c r="AZ62" i="9"/>
  <c r="BA62" i="6"/>
  <c r="BA62" i="9"/>
  <c r="BB62" i="6"/>
  <c r="BB62" i="9"/>
  <c r="BC62" i="6"/>
  <c r="BC62" i="9"/>
  <c r="BD62" i="6"/>
  <c r="BD62" i="9"/>
  <c r="BE62" i="6"/>
  <c r="BE62" i="9"/>
  <c r="BF62" i="6"/>
  <c r="BF62" i="9"/>
  <c r="BG62" i="6"/>
  <c r="BG62" i="9"/>
  <c r="BH62" i="6"/>
  <c r="BH62" i="9"/>
  <c r="BI62" i="6"/>
  <c r="BI62" i="9"/>
  <c r="BJ62" i="6"/>
  <c r="BJ62" i="9"/>
  <c r="BK62" i="6"/>
  <c r="BK62" i="9"/>
  <c r="BL62" i="6"/>
  <c r="BL62" i="9"/>
  <c r="BM62" i="6"/>
  <c r="BM62" i="9"/>
  <c r="BN62" i="6"/>
  <c r="BN62" i="9"/>
  <c r="BO62" i="6"/>
  <c r="BO62" i="9"/>
  <c r="BP62" i="6"/>
  <c r="BP62" i="9"/>
  <c r="BQ62" i="6"/>
  <c r="BQ62" i="9"/>
  <c r="BR62" i="6"/>
  <c r="BR62" i="9"/>
  <c r="BS62" i="6"/>
  <c r="BS62" i="9"/>
  <c r="BT62" i="6"/>
  <c r="BT62" i="9"/>
  <c r="BU62" i="6"/>
  <c r="BU62" i="9"/>
  <c r="BV62" i="6"/>
  <c r="BV62" i="9"/>
  <c r="BW62" i="6"/>
  <c r="BW62" i="9"/>
  <c r="BX62" i="6"/>
  <c r="BX62" i="9"/>
  <c r="BY62" i="6"/>
  <c r="BY62" i="9"/>
  <c r="BZ62" i="6"/>
  <c r="BZ62" i="9"/>
  <c r="CA62" i="6"/>
  <c r="CA62" i="9"/>
  <c r="CB62" i="6"/>
  <c r="CB62" i="9"/>
  <c r="CC62" i="6"/>
  <c r="CC62" i="9"/>
  <c r="CD62" i="6"/>
  <c r="CD62" i="9"/>
  <c r="CE62" i="6"/>
  <c r="CE62" i="9"/>
  <c r="CF62" i="6"/>
  <c r="CF62" i="9"/>
  <c r="CG62" i="6"/>
  <c r="CG62" i="9"/>
  <c r="CH62" i="6"/>
  <c r="CH62" i="9"/>
  <c r="CI62" i="6"/>
  <c r="CI62" i="9"/>
  <c r="CJ62" i="6"/>
  <c r="CJ62" i="9"/>
  <c r="CK62" i="6"/>
  <c r="CK62" i="9"/>
  <c r="CL62" i="6"/>
  <c r="CL62" i="9"/>
  <c r="CM62" i="6"/>
  <c r="CM62" i="9"/>
  <c r="CN62" i="6"/>
  <c r="CN62" i="9"/>
  <c r="C62" i="7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63" i="6"/>
  <c r="C63" i="9"/>
  <c r="B63" i="6"/>
  <c r="B63" i="9"/>
  <c r="D63" i="6"/>
  <c r="D63" i="9"/>
  <c r="E63" i="6"/>
  <c r="E63" i="9"/>
  <c r="F63" i="6"/>
  <c r="F63" i="9"/>
  <c r="G63" i="6"/>
  <c r="G63" i="9"/>
  <c r="H63" i="6"/>
  <c r="H63" i="9"/>
  <c r="I63" i="6"/>
  <c r="I63" i="9"/>
  <c r="J63" i="6"/>
  <c r="J63" i="9"/>
  <c r="K63" i="6"/>
  <c r="K63" i="9"/>
  <c r="L63" i="6"/>
  <c r="L63" i="9"/>
  <c r="M63" i="6"/>
  <c r="M63" i="9"/>
  <c r="N63" i="6"/>
  <c r="N63" i="9"/>
  <c r="O63" i="6"/>
  <c r="O63" i="9"/>
  <c r="P63" i="6"/>
  <c r="P63" i="9"/>
  <c r="Q63" i="6"/>
  <c r="Q63" i="9"/>
  <c r="R63" i="6"/>
  <c r="R63" i="9"/>
  <c r="S63" i="6"/>
  <c r="S63" i="9"/>
  <c r="T63" i="6"/>
  <c r="T63" i="9"/>
  <c r="U63" i="6"/>
  <c r="U63" i="9"/>
  <c r="V63" i="6"/>
  <c r="V63" i="9"/>
  <c r="W63" i="6"/>
  <c r="W63" i="9"/>
  <c r="X63" i="6"/>
  <c r="X63" i="9"/>
  <c r="Y63" i="6"/>
  <c r="Y63" i="9"/>
  <c r="Z63" i="6"/>
  <c r="Z63" i="9"/>
  <c r="AA63" i="6"/>
  <c r="AA63" i="9"/>
  <c r="AB63" i="6"/>
  <c r="AB63" i="9"/>
  <c r="AC63" i="6"/>
  <c r="AC63" i="9"/>
  <c r="AD63" i="6"/>
  <c r="AD63" i="9"/>
  <c r="AE63" i="6"/>
  <c r="AE63" i="9"/>
  <c r="AF63" i="6"/>
  <c r="AF63" i="9"/>
  <c r="AG63" i="6"/>
  <c r="AG63" i="9"/>
  <c r="AH63" i="6"/>
  <c r="AH63" i="9"/>
  <c r="AI63" i="6"/>
  <c r="AI63" i="9"/>
  <c r="AJ63" i="6"/>
  <c r="AJ63" i="9"/>
  <c r="AK63" i="6"/>
  <c r="AK63" i="9"/>
  <c r="AL63" i="6"/>
  <c r="AL63" i="9"/>
  <c r="AM63" i="6"/>
  <c r="AM63" i="9"/>
  <c r="AN63" i="6"/>
  <c r="AN63" i="9"/>
  <c r="AO63" i="6"/>
  <c r="AO63" i="9"/>
  <c r="AP63" i="6"/>
  <c r="AP63" i="9"/>
  <c r="AQ63" i="6"/>
  <c r="AQ63" i="9"/>
  <c r="AR63" i="6"/>
  <c r="AR63" i="9"/>
  <c r="AS63" i="6"/>
  <c r="AS63" i="9"/>
  <c r="AT63" i="6"/>
  <c r="AT63" i="9"/>
  <c r="AU63" i="6"/>
  <c r="AU63" i="9"/>
  <c r="AV63" i="6"/>
  <c r="AV63" i="9"/>
  <c r="AW63" i="6"/>
  <c r="AW63" i="9"/>
  <c r="AX63" i="6"/>
  <c r="AX63" i="9"/>
  <c r="AY63" i="6"/>
  <c r="AY63" i="9"/>
  <c r="AZ63" i="6"/>
  <c r="AZ63" i="9"/>
  <c r="BA63" i="6"/>
  <c r="BA63" i="9"/>
  <c r="BB63" i="6"/>
  <c r="BB63" i="9"/>
  <c r="BC63" i="6"/>
  <c r="BC63" i="9"/>
  <c r="BD63" i="6"/>
  <c r="BD63" i="9"/>
  <c r="BE63" i="6"/>
  <c r="BE63" i="9"/>
  <c r="BF63" i="6"/>
  <c r="BF63" i="9"/>
  <c r="BG63" i="6"/>
  <c r="BG63" i="9"/>
  <c r="BH63" i="6"/>
  <c r="BH63" i="9"/>
  <c r="BI63" i="6"/>
  <c r="BI63" i="9"/>
  <c r="BJ63" i="6"/>
  <c r="BJ63" i="9"/>
  <c r="BK63" i="6"/>
  <c r="BK63" i="9"/>
  <c r="BL63" i="6"/>
  <c r="BL63" i="9"/>
  <c r="BM63" i="6"/>
  <c r="BM63" i="9"/>
  <c r="BN63" i="6"/>
  <c r="BN63" i="9"/>
  <c r="BO63" i="6"/>
  <c r="BO63" i="9"/>
  <c r="BP63" i="6"/>
  <c r="BP63" i="9"/>
  <c r="BQ63" i="6"/>
  <c r="BQ63" i="9"/>
  <c r="BR63" i="6"/>
  <c r="BR63" i="9"/>
  <c r="BS63" i="6"/>
  <c r="BS63" i="9"/>
  <c r="BT63" i="6"/>
  <c r="BT63" i="9"/>
  <c r="BU63" i="6"/>
  <c r="BU63" i="9"/>
  <c r="BV63" i="6"/>
  <c r="BV63" i="9"/>
  <c r="BW63" i="6"/>
  <c r="BW63" i="9"/>
  <c r="BX63" i="6"/>
  <c r="BX63" i="9"/>
  <c r="BY63" i="6"/>
  <c r="BY63" i="9"/>
  <c r="BZ63" i="6"/>
  <c r="BZ63" i="9"/>
  <c r="CA63" i="6"/>
  <c r="CA63" i="9"/>
  <c r="CB63" i="6"/>
  <c r="CB63" i="9"/>
  <c r="CC63" i="6"/>
  <c r="CC63" i="9"/>
  <c r="CD63" i="6"/>
  <c r="CD63" i="9"/>
  <c r="CE63" i="6"/>
  <c r="CE63" i="9"/>
  <c r="CF63" i="6"/>
  <c r="CF63" i="9"/>
  <c r="CG63" i="6"/>
  <c r="CG63" i="9"/>
  <c r="CH63" i="6"/>
  <c r="CH63" i="9"/>
  <c r="CI63" i="6"/>
  <c r="CI63" i="9"/>
  <c r="CJ63" i="6"/>
  <c r="CJ63" i="9"/>
  <c r="CK63" i="6"/>
  <c r="CK63" i="9"/>
  <c r="CL63" i="6"/>
  <c r="CL63" i="9"/>
  <c r="CM63" i="6"/>
  <c r="CM63" i="9"/>
  <c r="CN63" i="6"/>
  <c r="CN63" i="9"/>
  <c r="C63" i="7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64" i="6"/>
  <c r="C64" i="9"/>
  <c r="B64" i="6"/>
  <c r="B64" i="9"/>
  <c r="D64" i="6"/>
  <c r="D64" i="9"/>
  <c r="E64" i="6"/>
  <c r="E64" i="9"/>
  <c r="F64" i="6"/>
  <c r="F64" i="9"/>
  <c r="G64" i="6"/>
  <c r="G64" i="9"/>
  <c r="H64" i="6"/>
  <c r="H64" i="9"/>
  <c r="I64" i="6"/>
  <c r="I64" i="9"/>
  <c r="J64" i="6"/>
  <c r="J64" i="9"/>
  <c r="K64" i="6"/>
  <c r="K64" i="9"/>
  <c r="L64" i="6"/>
  <c r="L64" i="9"/>
  <c r="M64" i="6"/>
  <c r="M64" i="9"/>
  <c r="N64" i="6"/>
  <c r="N64" i="9"/>
  <c r="O64" i="6"/>
  <c r="O64" i="9"/>
  <c r="P64" i="6"/>
  <c r="P64" i="9"/>
  <c r="Q64" i="6"/>
  <c r="Q64" i="9"/>
  <c r="R64" i="6"/>
  <c r="R64" i="9"/>
  <c r="S64" i="6"/>
  <c r="S64" i="9"/>
  <c r="T64" i="6"/>
  <c r="T64" i="9"/>
  <c r="U64" i="6"/>
  <c r="U64" i="9"/>
  <c r="V64" i="6"/>
  <c r="V64" i="9"/>
  <c r="W64" i="6"/>
  <c r="W64" i="9"/>
  <c r="X64" i="6"/>
  <c r="X64" i="9"/>
  <c r="Y64" i="6"/>
  <c r="Y64" i="9"/>
  <c r="Z64" i="6"/>
  <c r="Z64" i="9"/>
  <c r="AA64" i="6"/>
  <c r="AA64" i="9"/>
  <c r="AB64" i="6"/>
  <c r="AB64" i="9"/>
  <c r="AC64" i="6"/>
  <c r="AC64" i="9"/>
  <c r="AD64" i="6"/>
  <c r="AD64" i="9"/>
  <c r="AE64" i="6"/>
  <c r="AE64" i="9"/>
  <c r="AF64" i="6"/>
  <c r="AF64" i="9"/>
  <c r="AG64" i="6"/>
  <c r="AG64" i="9"/>
  <c r="AH64" i="6"/>
  <c r="AH64" i="9"/>
  <c r="AI64" i="6"/>
  <c r="AI64" i="9"/>
  <c r="AJ64" i="6"/>
  <c r="AJ64" i="9"/>
  <c r="AK64" i="6"/>
  <c r="AK64" i="9"/>
  <c r="AL64" i="6"/>
  <c r="AL64" i="9"/>
  <c r="AM64" i="6"/>
  <c r="AM64" i="9"/>
  <c r="AN64" i="6"/>
  <c r="AN64" i="9"/>
  <c r="AO64" i="6"/>
  <c r="AO64" i="9"/>
  <c r="AP64" i="6"/>
  <c r="AP64" i="9"/>
  <c r="AQ64" i="6"/>
  <c r="AQ64" i="9"/>
  <c r="AR64" i="6"/>
  <c r="AR64" i="9"/>
  <c r="AS64" i="6"/>
  <c r="AS64" i="9"/>
  <c r="AT64" i="6"/>
  <c r="AT64" i="9"/>
  <c r="AU64" i="6"/>
  <c r="AU64" i="9"/>
  <c r="AV64" i="6"/>
  <c r="AV64" i="9"/>
  <c r="AW64" i="6"/>
  <c r="AW64" i="9"/>
  <c r="AX64" i="6"/>
  <c r="AX64" i="9"/>
  <c r="AY64" i="6"/>
  <c r="AY64" i="9"/>
  <c r="AZ64" i="6"/>
  <c r="AZ64" i="9"/>
  <c r="BA64" i="6"/>
  <c r="BA64" i="9"/>
  <c r="BB64" i="6"/>
  <c r="BB64" i="9"/>
  <c r="BC64" i="6"/>
  <c r="BC64" i="9"/>
  <c r="BD64" i="6"/>
  <c r="BD64" i="9"/>
  <c r="BE64" i="6"/>
  <c r="BE64" i="9"/>
  <c r="BF64" i="6"/>
  <c r="BF64" i="9"/>
  <c r="BG64" i="6"/>
  <c r="BG64" i="9"/>
  <c r="BH64" i="6"/>
  <c r="BH64" i="9"/>
  <c r="BI64" i="6"/>
  <c r="BI64" i="9"/>
  <c r="BJ64" i="6"/>
  <c r="BJ64" i="9"/>
  <c r="BK64" i="6"/>
  <c r="BK64" i="9"/>
  <c r="BL64" i="6"/>
  <c r="BL64" i="9"/>
  <c r="BM64" i="6"/>
  <c r="BM64" i="9"/>
  <c r="BN64" i="6"/>
  <c r="BN64" i="9"/>
  <c r="BO64" i="6"/>
  <c r="BO64" i="9"/>
  <c r="BP64" i="6"/>
  <c r="BP64" i="9"/>
  <c r="BQ64" i="6"/>
  <c r="BQ64" i="9"/>
  <c r="BR64" i="6"/>
  <c r="BR64" i="9"/>
  <c r="BS64" i="6"/>
  <c r="BS64" i="9"/>
  <c r="BT64" i="6"/>
  <c r="BT64" i="9"/>
  <c r="BU64" i="6"/>
  <c r="BU64" i="9"/>
  <c r="BV64" i="6"/>
  <c r="BV64" i="9"/>
  <c r="BW64" i="6"/>
  <c r="BW64" i="9"/>
  <c r="BX64" i="6"/>
  <c r="BX64" i="9"/>
  <c r="BY64" i="6"/>
  <c r="BY64" i="9"/>
  <c r="BZ64" i="6"/>
  <c r="BZ64" i="9"/>
  <c r="CA64" i="6"/>
  <c r="CA64" i="9"/>
  <c r="CB64" i="6"/>
  <c r="CB64" i="9"/>
  <c r="CC64" i="6"/>
  <c r="CC64" i="9"/>
  <c r="CD64" i="6"/>
  <c r="CD64" i="9"/>
  <c r="CE64" i="6"/>
  <c r="CE64" i="9"/>
  <c r="CF64" i="6"/>
  <c r="CF64" i="9"/>
  <c r="CG64" i="6"/>
  <c r="CG64" i="9"/>
  <c r="CH64" i="6"/>
  <c r="CH64" i="9"/>
  <c r="CI64" i="6"/>
  <c r="CI64" i="9"/>
  <c r="CJ64" i="6"/>
  <c r="CJ64" i="9"/>
  <c r="CK64" i="6"/>
  <c r="CK64" i="9"/>
  <c r="CL64" i="6"/>
  <c r="CL64" i="9"/>
  <c r="CM64" i="6"/>
  <c r="CM64" i="9"/>
  <c r="CN64" i="6"/>
  <c r="CN64" i="9"/>
  <c r="C64" i="7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65" i="6"/>
  <c r="C65" i="9"/>
  <c r="B65" i="6"/>
  <c r="B65" i="9"/>
  <c r="D65" i="6"/>
  <c r="D65" i="9"/>
  <c r="E65" i="6"/>
  <c r="E65" i="9"/>
  <c r="F65" i="6"/>
  <c r="F65" i="9"/>
  <c r="G65" i="6"/>
  <c r="G65" i="9"/>
  <c r="H65" i="6"/>
  <c r="H65" i="9"/>
  <c r="I65" i="6"/>
  <c r="I65" i="9"/>
  <c r="J65" i="6"/>
  <c r="J65" i="9"/>
  <c r="K65" i="6"/>
  <c r="K65" i="9"/>
  <c r="L65" i="6"/>
  <c r="L65" i="9"/>
  <c r="M65" i="6"/>
  <c r="M65" i="9"/>
  <c r="N65" i="6"/>
  <c r="N65" i="9"/>
  <c r="O65" i="6"/>
  <c r="O65" i="9"/>
  <c r="P65" i="6"/>
  <c r="P65" i="9"/>
  <c r="Q65" i="6"/>
  <c r="Q65" i="9"/>
  <c r="R65" i="6"/>
  <c r="R65" i="9"/>
  <c r="S65" i="6"/>
  <c r="S65" i="9"/>
  <c r="T65" i="6"/>
  <c r="T65" i="9"/>
  <c r="U65" i="6"/>
  <c r="U65" i="9"/>
  <c r="V65" i="6"/>
  <c r="V65" i="9"/>
  <c r="W65" i="6"/>
  <c r="W65" i="9"/>
  <c r="X65" i="6"/>
  <c r="X65" i="9"/>
  <c r="Y65" i="6"/>
  <c r="Y65" i="9"/>
  <c r="Z65" i="6"/>
  <c r="Z65" i="9"/>
  <c r="AA65" i="6"/>
  <c r="AA65" i="9"/>
  <c r="AB65" i="6"/>
  <c r="AB65" i="9"/>
  <c r="AC65" i="6"/>
  <c r="AC65" i="9"/>
  <c r="AD65" i="6"/>
  <c r="AD65" i="9"/>
  <c r="AE65" i="6"/>
  <c r="AE65" i="9"/>
  <c r="AF65" i="6"/>
  <c r="AF65" i="9"/>
  <c r="AG65" i="6"/>
  <c r="AG65" i="9"/>
  <c r="AH65" i="6"/>
  <c r="AH65" i="9"/>
  <c r="AI65" i="6"/>
  <c r="AI65" i="9"/>
  <c r="AJ65" i="6"/>
  <c r="AJ65" i="9"/>
  <c r="AK65" i="6"/>
  <c r="AK65" i="9"/>
  <c r="AL65" i="6"/>
  <c r="AL65" i="9"/>
  <c r="AM65" i="6"/>
  <c r="AM65" i="9"/>
  <c r="AN65" i="6"/>
  <c r="AN65" i="9"/>
  <c r="AO65" i="6"/>
  <c r="AO65" i="9"/>
  <c r="AP65" i="6"/>
  <c r="AP65" i="9"/>
  <c r="AQ65" i="6"/>
  <c r="AQ65" i="9"/>
  <c r="AR65" i="6"/>
  <c r="AR65" i="9"/>
  <c r="AS65" i="6"/>
  <c r="AS65" i="9"/>
  <c r="AT65" i="6"/>
  <c r="AT65" i="9"/>
  <c r="AU65" i="6"/>
  <c r="AU65" i="9"/>
  <c r="AV65" i="6"/>
  <c r="AV65" i="9"/>
  <c r="AW65" i="6"/>
  <c r="AW65" i="9"/>
  <c r="AX65" i="6"/>
  <c r="AX65" i="9"/>
  <c r="AY65" i="6"/>
  <c r="AY65" i="9"/>
  <c r="AZ65" i="6"/>
  <c r="AZ65" i="9"/>
  <c r="BA65" i="6"/>
  <c r="BA65" i="9"/>
  <c r="BB65" i="6"/>
  <c r="BB65" i="9"/>
  <c r="BC65" i="6"/>
  <c r="BC65" i="9"/>
  <c r="BD65" i="6"/>
  <c r="BD65" i="9"/>
  <c r="BE65" i="6"/>
  <c r="BE65" i="9"/>
  <c r="BF65" i="6"/>
  <c r="BF65" i="9"/>
  <c r="BG65" i="6"/>
  <c r="BG65" i="9"/>
  <c r="BH65" i="6"/>
  <c r="BH65" i="9"/>
  <c r="BI65" i="6"/>
  <c r="BI65" i="9"/>
  <c r="BJ65" i="6"/>
  <c r="BJ65" i="9"/>
  <c r="BK65" i="6"/>
  <c r="BK65" i="9"/>
  <c r="BL65" i="6"/>
  <c r="BL65" i="9"/>
  <c r="BM65" i="6"/>
  <c r="BM65" i="9"/>
  <c r="BN65" i="6"/>
  <c r="BN65" i="9"/>
  <c r="BO65" i="6"/>
  <c r="BO65" i="9"/>
  <c r="BP65" i="6"/>
  <c r="BP65" i="9"/>
  <c r="BQ65" i="6"/>
  <c r="BQ65" i="9"/>
  <c r="BR65" i="6"/>
  <c r="BR65" i="9"/>
  <c r="BS65" i="6"/>
  <c r="BS65" i="9"/>
  <c r="BT65" i="6"/>
  <c r="BT65" i="9"/>
  <c r="BU65" i="6"/>
  <c r="BU65" i="9"/>
  <c r="BV65" i="6"/>
  <c r="BV65" i="9"/>
  <c r="BW65" i="6"/>
  <c r="BW65" i="9"/>
  <c r="BX65" i="6"/>
  <c r="BX65" i="9"/>
  <c r="BY65" i="6"/>
  <c r="BY65" i="9"/>
  <c r="BZ65" i="6"/>
  <c r="BZ65" i="9"/>
  <c r="CA65" i="6"/>
  <c r="CA65" i="9"/>
  <c r="CB65" i="6"/>
  <c r="CB65" i="9"/>
  <c r="CC65" i="6"/>
  <c r="CC65" i="9"/>
  <c r="CD65" i="6"/>
  <c r="CD65" i="9"/>
  <c r="CE65" i="6"/>
  <c r="CE65" i="9"/>
  <c r="CF65" i="6"/>
  <c r="CF65" i="9"/>
  <c r="CG65" i="6"/>
  <c r="CG65" i="9"/>
  <c r="CH65" i="6"/>
  <c r="CH65" i="9"/>
  <c r="CI65" i="6"/>
  <c r="CI65" i="9"/>
  <c r="CJ65" i="6"/>
  <c r="CJ65" i="9"/>
  <c r="CK65" i="6"/>
  <c r="CK65" i="9"/>
  <c r="CL65" i="6"/>
  <c r="CL65" i="9"/>
  <c r="CM65" i="6"/>
  <c r="CM65" i="9"/>
  <c r="CN65" i="6"/>
  <c r="CN65" i="9"/>
  <c r="C65" i="7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66" i="6"/>
  <c r="C66" i="9"/>
  <c r="B66" i="6"/>
  <c r="B66" i="9"/>
  <c r="D66" i="6"/>
  <c r="D66" i="9"/>
  <c r="E66" i="6"/>
  <c r="E66" i="9"/>
  <c r="F66" i="6"/>
  <c r="F66" i="9"/>
  <c r="G66" i="6"/>
  <c r="G66" i="9"/>
  <c r="H66" i="6"/>
  <c r="H66" i="9"/>
  <c r="I66" i="6"/>
  <c r="I66" i="9"/>
  <c r="J66" i="6"/>
  <c r="J66" i="9"/>
  <c r="K66" i="6"/>
  <c r="K66" i="9"/>
  <c r="L66" i="6"/>
  <c r="L66" i="9"/>
  <c r="M66" i="6"/>
  <c r="M66" i="9"/>
  <c r="N66" i="6"/>
  <c r="N66" i="9"/>
  <c r="O66" i="6"/>
  <c r="O66" i="9"/>
  <c r="P66" i="6"/>
  <c r="P66" i="9"/>
  <c r="Q66" i="6"/>
  <c r="Q66" i="9"/>
  <c r="R66" i="6"/>
  <c r="R66" i="9"/>
  <c r="S66" i="6"/>
  <c r="S66" i="9"/>
  <c r="T66" i="6"/>
  <c r="T66" i="9"/>
  <c r="U66" i="6"/>
  <c r="U66" i="9"/>
  <c r="V66" i="6"/>
  <c r="V66" i="9"/>
  <c r="W66" i="6"/>
  <c r="W66" i="9"/>
  <c r="X66" i="6"/>
  <c r="X66" i="9"/>
  <c r="Y66" i="6"/>
  <c r="Y66" i="9"/>
  <c r="Z66" i="6"/>
  <c r="Z66" i="9"/>
  <c r="AA66" i="6"/>
  <c r="AA66" i="9"/>
  <c r="AB66" i="6"/>
  <c r="AB66" i="9"/>
  <c r="AC66" i="6"/>
  <c r="AC66" i="9"/>
  <c r="AD66" i="6"/>
  <c r="AD66" i="9"/>
  <c r="AE66" i="6"/>
  <c r="AE66" i="9"/>
  <c r="AF66" i="6"/>
  <c r="AF66" i="9"/>
  <c r="AG66" i="6"/>
  <c r="AG66" i="9"/>
  <c r="AH66" i="6"/>
  <c r="AH66" i="9"/>
  <c r="AI66" i="6"/>
  <c r="AI66" i="9"/>
  <c r="AJ66" i="6"/>
  <c r="AJ66" i="9"/>
  <c r="AK66" i="6"/>
  <c r="AK66" i="9"/>
  <c r="AL66" i="6"/>
  <c r="AL66" i="9"/>
  <c r="AM66" i="6"/>
  <c r="AM66" i="9"/>
  <c r="AN66" i="6"/>
  <c r="AN66" i="9"/>
  <c r="AO66" i="6"/>
  <c r="AO66" i="9"/>
  <c r="AP66" i="6"/>
  <c r="AP66" i="9"/>
  <c r="AQ66" i="6"/>
  <c r="AQ66" i="9"/>
  <c r="AR66" i="6"/>
  <c r="AR66" i="9"/>
  <c r="AS66" i="6"/>
  <c r="AS66" i="9"/>
  <c r="AT66" i="6"/>
  <c r="AT66" i="9"/>
  <c r="AU66" i="6"/>
  <c r="AU66" i="9"/>
  <c r="AV66" i="6"/>
  <c r="AV66" i="9"/>
  <c r="AW66" i="6"/>
  <c r="AW66" i="9"/>
  <c r="AX66" i="6"/>
  <c r="AX66" i="9"/>
  <c r="AY66" i="6"/>
  <c r="AY66" i="9"/>
  <c r="AZ66" i="6"/>
  <c r="AZ66" i="9"/>
  <c r="BA66" i="6"/>
  <c r="BA66" i="9"/>
  <c r="BB66" i="6"/>
  <c r="BB66" i="9"/>
  <c r="BC66" i="6"/>
  <c r="BC66" i="9"/>
  <c r="BD66" i="6"/>
  <c r="BD66" i="9"/>
  <c r="BE66" i="6"/>
  <c r="BE66" i="9"/>
  <c r="BF66" i="6"/>
  <c r="BF66" i="9"/>
  <c r="BG66" i="6"/>
  <c r="BG66" i="9"/>
  <c r="BH66" i="6"/>
  <c r="BH66" i="9"/>
  <c r="BI66" i="6"/>
  <c r="BI66" i="9"/>
  <c r="BJ66" i="6"/>
  <c r="BJ66" i="9"/>
  <c r="BK66" i="6"/>
  <c r="BK66" i="9"/>
  <c r="BL66" i="6"/>
  <c r="BL66" i="9"/>
  <c r="BM66" i="6"/>
  <c r="BM66" i="9"/>
  <c r="BN66" i="6"/>
  <c r="BN66" i="9"/>
  <c r="BO66" i="6"/>
  <c r="BO66" i="9"/>
  <c r="BP66" i="6"/>
  <c r="BP66" i="9"/>
  <c r="BQ66" i="6"/>
  <c r="BQ66" i="9"/>
  <c r="BR66" i="6"/>
  <c r="BR66" i="9"/>
  <c r="BS66" i="6"/>
  <c r="BS66" i="9"/>
  <c r="BT66" i="6"/>
  <c r="BT66" i="9"/>
  <c r="BU66" i="6"/>
  <c r="BU66" i="9"/>
  <c r="BV66" i="6"/>
  <c r="BV66" i="9"/>
  <c r="BW66" i="6"/>
  <c r="BW66" i="9"/>
  <c r="BX66" i="6"/>
  <c r="BX66" i="9"/>
  <c r="BY66" i="6"/>
  <c r="BY66" i="9"/>
  <c r="BZ66" i="6"/>
  <c r="BZ66" i="9"/>
  <c r="CA66" i="6"/>
  <c r="CA66" i="9"/>
  <c r="CB66" i="6"/>
  <c r="CB66" i="9"/>
  <c r="CC66" i="6"/>
  <c r="CC66" i="9"/>
  <c r="CD66" i="6"/>
  <c r="CD66" i="9"/>
  <c r="CE66" i="6"/>
  <c r="CE66" i="9"/>
  <c r="CF66" i="6"/>
  <c r="CF66" i="9"/>
  <c r="CG66" i="6"/>
  <c r="CG66" i="9"/>
  <c r="CH66" i="6"/>
  <c r="CH66" i="9"/>
  <c r="CI66" i="6"/>
  <c r="CI66" i="9"/>
  <c r="CJ66" i="6"/>
  <c r="CJ66" i="9"/>
  <c r="CK66" i="6"/>
  <c r="CK66" i="9"/>
  <c r="CL66" i="6"/>
  <c r="CL66" i="9"/>
  <c r="CM66" i="6"/>
  <c r="CM66" i="9"/>
  <c r="CN66" i="6"/>
  <c r="CN66" i="9"/>
  <c r="C66" i="7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67" i="6"/>
  <c r="C67" i="9"/>
  <c r="B67" i="6"/>
  <c r="B67" i="9"/>
  <c r="D67" i="6"/>
  <c r="D67" i="9"/>
  <c r="E67" i="6"/>
  <c r="E67" i="9"/>
  <c r="F67" i="6"/>
  <c r="F67" i="9"/>
  <c r="G67" i="6"/>
  <c r="G67" i="9"/>
  <c r="H67" i="6"/>
  <c r="H67" i="9"/>
  <c r="I67" i="6"/>
  <c r="I67" i="9"/>
  <c r="J67" i="6"/>
  <c r="J67" i="9"/>
  <c r="K67" i="6"/>
  <c r="K67" i="9"/>
  <c r="L67" i="6"/>
  <c r="L67" i="9"/>
  <c r="M67" i="6"/>
  <c r="M67" i="9"/>
  <c r="N67" i="6"/>
  <c r="N67" i="9"/>
  <c r="O67" i="6"/>
  <c r="O67" i="9"/>
  <c r="P67" i="6"/>
  <c r="P67" i="9"/>
  <c r="Q67" i="6"/>
  <c r="Q67" i="9"/>
  <c r="R67" i="6"/>
  <c r="R67" i="9"/>
  <c r="S67" i="6"/>
  <c r="S67" i="9"/>
  <c r="T67" i="6"/>
  <c r="T67" i="9"/>
  <c r="U67" i="6"/>
  <c r="U67" i="9"/>
  <c r="V67" i="6"/>
  <c r="V67" i="9"/>
  <c r="W67" i="6"/>
  <c r="W67" i="9"/>
  <c r="X67" i="6"/>
  <c r="X67" i="9"/>
  <c r="Y67" i="6"/>
  <c r="Y67" i="9"/>
  <c r="Z67" i="6"/>
  <c r="Z67" i="9"/>
  <c r="AA67" i="6"/>
  <c r="AA67" i="9"/>
  <c r="AB67" i="6"/>
  <c r="AB67" i="9"/>
  <c r="AC67" i="6"/>
  <c r="AC67" i="9"/>
  <c r="AD67" i="6"/>
  <c r="AD67" i="9"/>
  <c r="AE67" i="6"/>
  <c r="AE67" i="9"/>
  <c r="AF67" i="6"/>
  <c r="AF67" i="9"/>
  <c r="AG67" i="6"/>
  <c r="AG67" i="9"/>
  <c r="AH67" i="6"/>
  <c r="AH67" i="9"/>
  <c r="AI67" i="6"/>
  <c r="AI67" i="9"/>
  <c r="AJ67" i="6"/>
  <c r="AJ67" i="9"/>
  <c r="AK67" i="6"/>
  <c r="AK67" i="9"/>
  <c r="AL67" i="6"/>
  <c r="AL67" i="9"/>
  <c r="AM67" i="6"/>
  <c r="AM67" i="9"/>
  <c r="AN67" i="6"/>
  <c r="AN67" i="9"/>
  <c r="AO67" i="6"/>
  <c r="AO67" i="9"/>
  <c r="AP67" i="6"/>
  <c r="AP67" i="9"/>
  <c r="AQ67" i="6"/>
  <c r="AQ67" i="9"/>
  <c r="AR67" i="6"/>
  <c r="AR67" i="9"/>
  <c r="AS67" i="6"/>
  <c r="AS67" i="9"/>
  <c r="AT67" i="6"/>
  <c r="AT67" i="9"/>
  <c r="AU67" i="6"/>
  <c r="AU67" i="9"/>
  <c r="AV67" i="6"/>
  <c r="AV67" i="9"/>
  <c r="AW67" i="6"/>
  <c r="AW67" i="9"/>
  <c r="AX67" i="6"/>
  <c r="AX67" i="9"/>
  <c r="AY67" i="6"/>
  <c r="AY67" i="9"/>
  <c r="AZ67" i="6"/>
  <c r="AZ67" i="9"/>
  <c r="BA67" i="6"/>
  <c r="BA67" i="9"/>
  <c r="BB67" i="6"/>
  <c r="BB67" i="9"/>
  <c r="BC67" i="6"/>
  <c r="BC67" i="9"/>
  <c r="BD67" i="6"/>
  <c r="BD67" i="9"/>
  <c r="BE67" i="6"/>
  <c r="BE67" i="9"/>
  <c r="BF67" i="6"/>
  <c r="BF67" i="9"/>
  <c r="BG67" i="6"/>
  <c r="BG67" i="9"/>
  <c r="BH67" i="6"/>
  <c r="BH67" i="9"/>
  <c r="BI67" i="6"/>
  <c r="BI67" i="9"/>
  <c r="BJ67" i="6"/>
  <c r="BJ67" i="9"/>
  <c r="BK67" i="6"/>
  <c r="BK67" i="9"/>
  <c r="BL67" i="6"/>
  <c r="BL67" i="9"/>
  <c r="BM67" i="6"/>
  <c r="BM67" i="9"/>
  <c r="BN67" i="6"/>
  <c r="BN67" i="9"/>
  <c r="BO67" i="6"/>
  <c r="BO67" i="9"/>
  <c r="BP67" i="6"/>
  <c r="BP67" i="9"/>
  <c r="BQ67" i="6"/>
  <c r="BQ67" i="9"/>
  <c r="BR67" i="6"/>
  <c r="BR67" i="9"/>
  <c r="BS67" i="6"/>
  <c r="BS67" i="9"/>
  <c r="BT67" i="6"/>
  <c r="BT67" i="9"/>
  <c r="BU67" i="6"/>
  <c r="BU67" i="9"/>
  <c r="BV67" i="6"/>
  <c r="BV67" i="9"/>
  <c r="BW67" i="6"/>
  <c r="BW67" i="9"/>
  <c r="BX67" i="6"/>
  <c r="BX67" i="9"/>
  <c r="BY67" i="6"/>
  <c r="BY67" i="9"/>
  <c r="BZ67" i="6"/>
  <c r="BZ67" i="9"/>
  <c r="CA67" i="6"/>
  <c r="CA67" i="9"/>
  <c r="CB67" i="6"/>
  <c r="CB67" i="9"/>
  <c r="CC67" i="6"/>
  <c r="CC67" i="9"/>
  <c r="CD67" i="6"/>
  <c r="CD67" i="9"/>
  <c r="CE67" i="6"/>
  <c r="CE67" i="9"/>
  <c r="CF67" i="6"/>
  <c r="CF67" i="9"/>
  <c r="CG67" i="6"/>
  <c r="CG67" i="9"/>
  <c r="CH67" i="6"/>
  <c r="CH67" i="9"/>
  <c r="CI67" i="6"/>
  <c r="CI67" i="9"/>
  <c r="CJ67" i="6"/>
  <c r="CJ67" i="9"/>
  <c r="CK67" i="6"/>
  <c r="CK67" i="9"/>
  <c r="CL67" i="6"/>
  <c r="CL67" i="9"/>
  <c r="CM67" i="6"/>
  <c r="CM67" i="9"/>
  <c r="CN67" i="6"/>
  <c r="CN67" i="9"/>
  <c r="C67" i="7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68" i="6"/>
  <c r="C68" i="9"/>
  <c r="B68" i="6"/>
  <c r="B68" i="9"/>
  <c r="D68" i="6"/>
  <c r="D68" i="9"/>
  <c r="E68" i="6"/>
  <c r="E68" i="9"/>
  <c r="F68" i="6"/>
  <c r="F68" i="9"/>
  <c r="G68" i="6"/>
  <c r="G68" i="9"/>
  <c r="H68" i="6"/>
  <c r="H68" i="9"/>
  <c r="I68" i="6"/>
  <c r="I68" i="9"/>
  <c r="J68" i="6"/>
  <c r="J68" i="9"/>
  <c r="K68" i="6"/>
  <c r="K68" i="9"/>
  <c r="L68" i="6"/>
  <c r="L68" i="9"/>
  <c r="M68" i="6"/>
  <c r="M68" i="9"/>
  <c r="N68" i="6"/>
  <c r="N68" i="9"/>
  <c r="O68" i="6"/>
  <c r="O68" i="9"/>
  <c r="P68" i="6"/>
  <c r="P68" i="9"/>
  <c r="Q68" i="6"/>
  <c r="Q68" i="9"/>
  <c r="R68" i="6"/>
  <c r="R68" i="9"/>
  <c r="S68" i="6"/>
  <c r="S68" i="9"/>
  <c r="T68" i="6"/>
  <c r="T68" i="9"/>
  <c r="U68" i="6"/>
  <c r="U68" i="9"/>
  <c r="V68" i="6"/>
  <c r="V68" i="9"/>
  <c r="W68" i="6"/>
  <c r="W68" i="9"/>
  <c r="X68" i="6"/>
  <c r="X68" i="9"/>
  <c r="Y68" i="6"/>
  <c r="Y68" i="9"/>
  <c r="Z68" i="6"/>
  <c r="Z68" i="9"/>
  <c r="AA68" i="6"/>
  <c r="AA68" i="9"/>
  <c r="AB68" i="6"/>
  <c r="AB68" i="9"/>
  <c r="AC68" i="6"/>
  <c r="AC68" i="9"/>
  <c r="AD68" i="6"/>
  <c r="AD68" i="9"/>
  <c r="AE68" i="6"/>
  <c r="AE68" i="9"/>
  <c r="AF68" i="6"/>
  <c r="AF68" i="9"/>
  <c r="AG68" i="6"/>
  <c r="AG68" i="9"/>
  <c r="AH68" i="6"/>
  <c r="AH68" i="9"/>
  <c r="AI68" i="6"/>
  <c r="AI68" i="9"/>
  <c r="AJ68" i="6"/>
  <c r="AJ68" i="9"/>
  <c r="AK68" i="6"/>
  <c r="AK68" i="9"/>
  <c r="AL68" i="6"/>
  <c r="AL68" i="9"/>
  <c r="AM68" i="6"/>
  <c r="AM68" i="9"/>
  <c r="AN68" i="6"/>
  <c r="AN68" i="9"/>
  <c r="AO68" i="6"/>
  <c r="AO68" i="9"/>
  <c r="AP68" i="6"/>
  <c r="AP68" i="9"/>
  <c r="AQ68" i="6"/>
  <c r="AQ68" i="9"/>
  <c r="AR68" i="6"/>
  <c r="AR68" i="9"/>
  <c r="AS68" i="6"/>
  <c r="AS68" i="9"/>
  <c r="AT68" i="6"/>
  <c r="AT68" i="9"/>
  <c r="AU68" i="6"/>
  <c r="AU68" i="9"/>
  <c r="AV68" i="6"/>
  <c r="AV68" i="9"/>
  <c r="AW68" i="6"/>
  <c r="AW68" i="9"/>
  <c r="AX68" i="6"/>
  <c r="AX68" i="9"/>
  <c r="AY68" i="6"/>
  <c r="AY68" i="9"/>
  <c r="AZ68" i="6"/>
  <c r="AZ68" i="9"/>
  <c r="BA68" i="6"/>
  <c r="BA68" i="9"/>
  <c r="BB68" i="6"/>
  <c r="BB68" i="9"/>
  <c r="BC68" i="6"/>
  <c r="BC68" i="9"/>
  <c r="BD68" i="6"/>
  <c r="BD68" i="9"/>
  <c r="BE68" i="6"/>
  <c r="BE68" i="9"/>
  <c r="BF68" i="6"/>
  <c r="BF68" i="9"/>
  <c r="BG68" i="6"/>
  <c r="BG68" i="9"/>
  <c r="BH68" i="6"/>
  <c r="BH68" i="9"/>
  <c r="BI68" i="6"/>
  <c r="BI68" i="9"/>
  <c r="BJ68" i="6"/>
  <c r="BJ68" i="9"/>
  <c r="BK68" i="6"/>
  <c r="BK68" i="9"/>
  <c r="BL68" i="6"/>
  <c r="BL68" i="9"/>
  <c r="BM68" i="6"/>
  <c r="BM68" i="9"/>
  <c r="BN68" i="6"/>
  <c r="BN68" i="9"/>
  <c r="BO68" i="6"/>
  <c r="BO68" i="9"/>
  <c r="BP68" i="6"/>
  <c r="BP68" i="9"/>
  <c r="BQ68" i="6"/>
  <c r="BQ68" i="9"/>
  <c r="BR68" i="6"/>
  <c r="BR68" i="9"/>
  <c r="BS68" i="6"/>
  <c r="BS68" i="9"/>
  <c r="BT68" i="6"/>
  <c r="BT68" i="9"/>
  <c r="BU68" i="6"/>
  <c r="BU68" i="9"/>
  <c r="BV68" i="6"/>
  <c r="BV68" i="9"/>
  <c r="BW68" i="6"/>
  <c r="BW68" i="9"/>
  <c r="BX68" i="6"/>
  <c r="BX68" i="9"/>
  <c r="BY68" i="6"/>
  <c r="BY68" i="9"/>
  <c r="BZ68" i="6"/>
  <c r="BZ68" i="9"/>
  <c r="CA68" i="6"/>
  <c r="CA68" i="9"/>
  <c r="CB68" i="6"/>
  <c r="CB68" i="9"/>
  <c r="CC68" i="6"/>
  <c r="CC68" i="9"/>
  <c r="CD68" i="6"/>
  <c r="CD68" i="9"/>
  <c r="CE68" i="6"/>
  <c r="CE68" i="9"/>
  <c r="CF68" i="6"/>
  <c r="CF68" i="9"/>
  <c r="CG68" i="6"/>
  <c r="CG68" i="9"/>
  <c r="CH68" i="6"/>
  <c r="CH68" i="9"/>
  <c r="CI68" i="6"/>
  <c r="CI68" i="9"/>
  <c r="CJ68" i="6"/>
  <c r="CJ68" i="9"/>
  <c r="CK68" i="6"/>
  <c r="CK68" i="9"/>
  <c r="CL68" i="6"/>
  <c r="CL68" i="9"/>
  <c r="CM68" i="6"/>
  <c r="CM68" i="9"/>
  <c r="CN68" i="6"/>
  <c r="CN68" i="9"/>
  <c r="C68" i="7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69" i="6"/>
  <c r="C69" i="9"/>
  <c r="B69" i="6"/>
  <c r="B69" i="9"/>
  <c r="D69" i="6"/>
  <c r="D69" i="9"/>
  <c r="E69" i="6"/>
  <c r="E69" i="9"/>
  <c r="F69" i="6"/>
  <c r="F69" i="9"/>
  <c r="G69" i="6"/>
  <c r="G69" i="9"/>
  <c r="H69" i="6"/>
  <c r="H69" i="9"/>
  <c r="I69" i="6"/>
  <c r="I69" i="9"/>
  <c r="J69" i="6"/>
  <c r="J69" i="9"/>
  <c r="K69" i="6"/>
  <c r="K69" i="9"/>
  <c r="L69" i="6"/>
  <c r="L69" i="9"/>
  <c r="M69" i="6"/>
  <c r="M69" i="9"/>
  <c r="N69" i="6"/>
  <c r="N69" i="9"/>
  <c r="O69" i="6"/>
  <c r="O69" i="9"/>
  <c r="P69" i="6"/>
  <c r="P69" i="9"/>
  <c r="Q69" i="6"/>
  <c r="Q69" i="9"/>
  <c r="R69" i="6"/>
  <c r="R69" i="9"/>
  <c r="S69" i="6"/>
  <c r="S69" i="9"/>
  <c r="T69" i="6"/>
  <c r="T69" i="9"/>
  <c r="U69" i="6"/>
  <c r="U69" i="9"/>
  <c r="V69" i="6"/>
  <c r="V69" i="9"/>
  <c r="W69" i="6"/>
  <c r="W69" i="9"/>
  <c r="X69" i="6"/>
  <c r="X69" i="9"/>
  <c r="Y69" i="6"/>
  <c r="Y69" i="9"/>
  <c r="Z69" i="6"/>
  <c r="Z69" i="9"/>
  <c r="AA69" i="6"/>
  <c r="AA69" i="9"/>
  <c r="AB69" i="6"/>
  <c r="AB69" i="9"/>
  <c r="AC69" i="6"/>
  <c r="AC69" i="9"/>
  <c r="AD69" i="6"/>
  <c r="AD69" i="9"/>
  <c r="AE69" i="6"/>
  <c r="AE69" i="9"/>
  <c r="AF69" i="6"/>
  <c r="AF69" i="9"/>
  <c r="AG69" i="6"/>
  <c r="AG69" i="9"/>
  <c r="AH69" i="6"/>
  <c r="AH69" i="9"/>
  <c r="AI69" i="6"/>
  <c r="AI69" i="9"/>
  <c r="AJ69" i="6"/>
  <c r="AJ69" i="9"/>
  <c r="AK69" i="6"/>
  <c r="AK69" i="9"/>
  <c r="AL69" i="6"/>
  <c r="AL69" i="9"/>
  <c r="AM69" i="6"/>
  <c r="AM69" i="9"/>
  <c r="AN69" i="6"/>
  <c r="AN69" i="9"/>
  <c r="AO69" i="6"/>
  <c r="AO69" i="9"/>
  <c r="AP69" i="6"/>
  <c r="AP69" i="9"/>
  <c r="AQ69" i="6"/>
  <c r="AQ69" i="9"/>
  <c r="AR69" i="6"/>
  <c r="AR69" i="9"/>
  <c r="AS69" i="6"/>
  <c r="AS69" i="9"/>
  <c r="AT69" i="6"/>
  <c r="AT69" i="9"/>
  <c r="AU69" i="6"/>
  <c r="AU69" i="9"/>
  <c r="AV69" i="6"/>
  <c r="AV69" i="9"/>
  <c r="AW69" i="6"/>
  <c r="AW69" i="9"/>
  <c r="AX69" i="6"/>
  <c r="AX69" i="9"/>
  <c r="AY69" i="6"/>
  <c r="AY69" i="9"/>
  <c r="AZ69" i="6"/>
  <c r="AZ69" i="9"/>
  <c r="BA69" i="6"/>
  <c r="BA69" i="9"/>
  <c r="BB69" i="6"/>
  <c r="BB69" i="9"/>
  <c r="BC69" i="6"/>
  <c r="BC69" i="9"/>
  <c r="BD69" i="6"/>
  <c r="BD69" i="9"/>
  <c r="BE69" i="6"/>
  <c r="BE69" i="9"/>
  <c r="BF69" i="6"/>
  <c r="BF69" i="9"/>
  <c r="BG69" i="6"/>
  <c r="BG69" i="9"/>
  <c r="BH69" i="6"/>
  <c r="BH69" i="9"/>
  <c r="BI69" i="6"/>
  <c r="BI69" i="9"/>
  <c r="BJ69" i="6"/>
  <c r="BJ69" i="9"/>
  <c r="BK69" i="6"/>
  <c r="BK69" i="9"/>
  <c r="BL69" i="6"/>
  <c r="BL69" i="9"/>
  <c r="BM69" i="6"/>
  <c r="BM69" i="9"/>
  <c r="BN69" i="6"/>
  <c r="BN69" i="9"/>
  <c r="BO69" i="6"/>
  <c r="BO69" i="9"/>
  <c r="BP69" i="6"/>
  <c r="BP69" i="9"/>
  <c r="BQ69" i="6"/>
  <c r="BQ69" i="9"/>
  <c r="BR69" i="6"/>
  <c r="BR69" i="9"/>
  <c r="BS69" i="6"/>
  <c r="BS69" i="9"/>
  <c r="BT69" i="6"/>
  <c r="BT69" i="9"/>
  <c r="BU69" i="6"/>
  <c r="BU69" i="9"/>
  <c r="BV69" i="6"/>
  <c r="BV69" i="9"/>
  <c r="BW69" i="6"/>
  <c r="BW69" i="9"/>
  <c r="BX69" i="6"/>
  <c r="BX69" i="9"/>
  <c r="BY69" i="6"/>
  <c r="BY69" i="9"/>
  <c r="BZ69" i="6"/>
  <c r="BZ69" i="9"/>
  <c r="CA69" i="6"/>
  <c r="CA69" i="9"/>
  <c r="CB69" i="6"/>
  <c r="CB69" i="9"/>
  <c r="CC69" i="6"/>
  <c r="CC69" i="9"/>
  <c r="CD69" i="6"/>
  <c r="CD69" i="9"/>
  <c r="CE69" i="6"/>
  <c r="CE69" i="9"/>
  <c r="CF69" i="6"/>
  <c r="CF69" i="9"/>
  <c r="CG69" i="6"/>
  <c r="CG69" i="9"/>
  <c r="CH69" i="6"/>
  <c r="CH69" i="9"/>
  <c r="CI69" i="6"/>
  <c r="CI69" i="9"/>
  <c r="CJ69" i="6"/>
  <c r="CJ69" i="9"/>
  <c r="CK69" i="6"/>
  <c r="CK69" i="9"/>
  <c r="CL69" i="6"/>
  <c r="CL69" i="9"/>
  <c r="CM69" i="6"/>
  <c r="CM69" i="9"/>
  <c r="CN69" i="6"/>
  <c r="CN69" i="9"/>
  <c r="C69" i="7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70" i="6"/>
  <c r="C70" i="9"/>
  <c r="B70" i="6"/>
  <c r="B70" i="9"/>
  <c r="D70" i="6"/>
  <c r="D70" i="9"/>
  <c r="E70" i="6"/>
  <c r="E70" i="9"/>
  <c r="F70" i="6"/>
  <c r="F70" i="9"/>
  <c r="G70" i="6"/>
  <c r="G70" i="9"/>
  <c r="H70" i="6"/>
  <c r="H70" i="9"/>
  <c r="I70" i="6"/>
  <c r="I70" i="9"/>
  <c r="J70" i="6"/>
  <c r="J70" i="9"/>
  <c r="K70" i="6"/>
  <c r="K70" i="9"/>
  <c r="L70" i="6"/>
  <c r="L70" i="9"/>
  <c r="M70" i="6"/>
  <c r="M70" i="9"/>
  <c r="N70" i="6"/>
  <c r="N70" i="9"/>
  <c r="O70" i="6"/>
  <c r="O70" i="9"/>
  <c r="P70" i="6"/>
  <c r="P70" i="9"/>
  <c r="Q70" i="6"/>
  <c r="Q70" i="9"/>
  <c r="R70" i="6"/>
  <c r="R70" i="9"/>
  <c r="S70" i="6"/>
  <c r="S70" i="9"/>
  <c r="T70" i="6"/>
  <c r="T70" i="9"/>
  <c r="U70" i="6"/>
  <c r="U70" i="9"/>
  <c r="V70" i="6"/>
  <c r="V70" i="9"/>
  <c r="W70" i="6"/>
  <c r="W70" i="9"/>
  <c r="X70" i="6"/>
  <c r="X70" i="9"/>
  <c r="Y70" i="6"/>
  <c r="Y70" i="9"/>
  <c r="Z70" i="6"/>
  <c r="Z70" i="9"/>
  <c r="AA70" i="6"/>
  <c r="AA70" i="9"/>
  <c r="AB70" i="6"/>
  <c r="AB70" i="9"/>
  <c r="AC70" i="6"/>
  <c r="AC70" i="9"/>
  <c r="AD70" i="6"/>
  <c r="AD70" i="9"/>
  <c r="AE70" i="6"/>
  <c r="AE70" i="9"/>
  <c r="AF70" i="6"/>
  <c r="AF70" i="9"/>
  <c r="AG70" i="6"/>
  <c r="AG70" i="9"/>
  <c r="AH70" i="6"/>
  <c r="AH70" i="9"/>
  <c r="AI70" i="6"/>
  <c r="AI70" i="9"/>
  <c r="AJ70" i="6"/>
  <c r="AJ70" i="9"/>
  <c r="AK70" i="6"/>
  <c r="AK70" i="9"/>
  <c r="AL70" i="6"/>
  <c r="AL70" i="9"/>
  <c r="AM70" i="6"/>
  <c r="AM70" i="9"/>
  <c r="AN70" i="6"/>
  <c r="AN70" i="9"/>
  <c r="AO70" i="6"/>
  <c r="AO70" i="9"/>
  <c r="AP70" i="6"/>
  <c r="AP70" i="9"/>
  <c r="AQ70" i="6"/>
  <c r="AQ70" i="9"/>
  <c r="AR70" i="6"/>
  <c r="AR70" i="9"/>
  <c r="AS70" i="6"/>
  <c r="AS70" i="9"/>
  <c r="AT70" i="6"/>
  <c r="AT70" i="9"/>
  <c r="AU70" i="6"/>
  <c r="AU70" i="9"/>
  <c r="AV70" i="6"/>
  <c r="AV70" i="9"/>
  <c r="AW70" i="6"/>
  <c r="AW70" i="9"/>
  <c r="AX70" i="6"/>
  <c r="AX70" i="9"/>
  <c r="AY70" i="6"/>
  <c r="AY70" i="9"/>
  <c r="AZ70" i="6"/>
  <c r="AZ70" i="9"/>
  <c r="BA70" i="6"/>
  <c r="BA70" i="9"/>
  <c r="BB70" i="6"/>
  <c r="BB70" i="9"/>
  <c r="BC70" i="6"/>
  <c r="BC70" i="9"/>
  <c r="BD70" i="6"/>
  <c r="BD70" i="9"/>
  <c r="BE70" i="6"/>
  <c r="BE70" i="9"/>
  <c r="BF70" i="6"/>
  <c r="BF70" i="9"/>
  <c r="BG70" i="6"/>
  <c r="BG70" i="9"/>
  <c r="BH70" i="6"/>
  <c r="BH70" i="9"/>
  <c r="BI70" i="6"/>
  <c r="BI70" i="9"/>
  <c r="BJ70" i="6"/>
  <c r="BJ70" i="9"/>
  <c r="BK70" i="6"/>
  <c r="BK70" i="9"/>
  <c r="BL70" i="6"/>
  <c r="BL70" i="9"/>
  <c r="BM70" i="6"/>
  <c r="BM70" i="9"/>
  <c r="BN70" i="6"/>
  <c r="BN70" i="9"/>
  <c r="BO70" i="6"/>
  <c r="BO70" i="9"/>
  <c r="BP70" i="6"/>
  <c r="BP70" i="9"/>
  <c r="BQ70" i="6"/>
  <c r="BQ70" i="9"/>
  <c r="BR70" i="6"/>
  <c r="BR70" i="9"/>
  <c r="BS70" i="6"/>
  <c r="BS70" i="9"/>
  <c r="BT70" i="6"/>
  <c r="BT70" i="9"/>
  <c r="BU70" i="6"/>
  <c r="BU70" i="9"/>
  <c r="BV70" i="6"/>
  <c r="BV70" i="9"/>
  <c r="BW70" i="6"/>
  <c r="BW70" i="9"/>
  <c r="BX70" i="6"/>
  <c r="BX70" i="9"/>
  <c r="BY70" i="6"/>
  <c r="BY70" i="9"/>
  <c r="BZ70" i="6"/>
  <c r="BZ70" i="9"/>
  <c r="CA70" i="6"/>
  <c r="CA70" i="9"/>
  <c r="CB70" i="6"/>
  <c r="CB70" i="9"/>
  <c r="CC70" i="6"/>
  <c r="CC70" i="9"/>
  <c r="CD70" i="6"/>
  <c r="CD70" i="9"/>
  <c r="CE70" i="6"/>
  <c r="CE70" i="9"/>
  <c r="CF70" i="6"/>
  <c r="CF70" i="9"/>
  <c r="CG70" i="6"/>
  <c r="CG70" i="9"/>
  <c r="CH70" i="6"/>
  <c r="CH70" i="9"/>
  <c r="CI70" i="6"/>
  <c r="CI70" i="9"/>
  <c r="CJ70" i="6"/>
  <c r="CJ70" i="9"/>
  <c r="CK70" i="6"/>
  <c r="CK70" i="9"/>
  <c r="CL70" i="6"/>
  <c r="CL70" i="9"/>
  <c r="CM70" i="6"/>
  <c r="CM70" i="9"/>
  <c r="CN70" i="6"/>
  <c r="CN70" i="9"/>
  <c r="C70" i="7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71" i="6"/>
  <c r="C71" i="9"/>
  <c r="B71" i="6"/>
  <c r="B71" i="9"/>
  <c r="D71" i="6"/>
  <c r="D71" i="9"/>
  <c r="E71" i="6"/>
  <c r="E71" i="9"/>
  <c r="F71" i="6"/>
  <c r="F71" i="9"/>
  <c r="G71" i="6"/>
  <c r="G71" i="9"/>
  <c r="H71" i="6"/>
  <c r="H71" i="9"/>
  <c r="I71" i="6"/>
  <c r="I71" i="9"/>
  <c r="J71" i="6"/>
  <c r="J71" i="9"/>
  <c r="K71" i="6"/>
  <c r="K71" i="9"/>
  <c r="L71" i="6"/>
  <c r="L71" i="9"/>
  <c r="M71" i="6"/>
  <c r="M71" i="9"/>
  <c r="N71" i="6"/>
  <c r="N71" i="9"/>
  <c r="O71" i="6"/>
  <c r="O71" i="9"/>
  <c r="P71" i="6"/>
  <c r="P71" i="9"/>
  <c r="Q71" i="6"/>
  <c r="Q71" i="9"/>
  <c r="R71" i="6"/>
  <c r="R71" i="9"/>
  <c r="S71" i="6"/>
  <c r="S71" i="9"/>
  <c r="T71" i="6"/>
  <c r="T71" i="9"/>
  <c r="U71" i="6"/>
  <c r="U71" i="9"/>
  <c r="V71" i="6"/>
  <c r="V71" i="9"/>
  <c r="W71" i="6"/>
  <c r="W71" i="9"/>
  <c r="X71" i="6"/>
  <c r="X71" i="9"/>
  <c r="Y71" i="6"/>
  <c r="Y71" i="9"/>
  <c r="Z71" i="6"/>
  <c r="Z71" i="9"/>
  <c r="AA71" i="6"/>
  <c r="AA71" i="9"/>
  <c r="AB71" i="6"/>
  <c r="AB71" i="9"/>
  <c r="AC71" i="6"/>
  <c r="AC71" i="9"/>
  <c r="AD71" i="6"/>
  <c r="AD71" i="9"/>
  <c r="AE71" i="6"/>
  <c r="AE71" i="9"/>
  <c r="AF71" i="6"/>
  <c r="AF71" i="9"/>
  <c r="AG71" i="6"/>
  <c r="AG71" i="9"/>
  <c r="AH71" i="6"/>
  <c r="AH71" i="9"/>
  <c r="AI71" i="6"/>
  <c r="AI71" i="9"/>
  <c r="AJ71" i="6"/>
  <c r="AJ71" i="9"/>
  <c r="AK71" i="6"/>
  <c r="AK71" i="9"/>
  <c r="AL71" i="6"/>
  <c r="AL71" i="9"/>
  <c r="AM71" i="6"/>
  <c r="AM71" i="9"/>
  <c r="AN71" i="6"/>
  <c r="AN71" i="9"/>
  <c r="AO71" i="6"/>
  <c r="AO71" i="9"/>
  <c r="AP71" i="6"/>
  <c r="AP71" i="9"/>
  <c r="AQ71" i="6"/>
  <c r="AQ71" i="9"/>
  <c r="AR71" i="6"/>
  <c r="AR71" i="9"/>
  <c r="AS71" i="6"/>
  <c r="AS71" i="9"/>
  <c r="AT71" i="6"/>
  <c r="AT71" i="9"/>
  <c r="AU71" i="6"/>
  <c r="AU71" i="9"/>
  <c r="AV71" i="6"/>
  <c r="AV71" i="9"/>
  <c r="AW71" i="6"/>
  <c r="AW71" i="9"/>
  <c r="AX71" i="6"/>
  <c r="AX71" i="9"/>
  <c r="AY71" i="6"/>
  <c r="AY71" i="9"/>
  <c r="AZ71" i="6"/>
  <c r="AZ71" i="9"/>
  <c r="BA71" i="6"/>
  <c r="BA71" i="9"/>
  <c r="BB71" i="6"/>
  <c r="BB71" i="9"/>
  <c r="BC71" i="6"/>
  <c r="BC71" i="9"/>
  <c r="BD71" i="6"/>
  <c r="BD71" i="9"/>
  <c r="BE71" i="6"/>
  <c r="BE71" i="9"/>
  <c r="BF71" i="6"/>
  <c r="BF71" i="9"/>
  <c r="BG71" i="6"/>
  <c r="BG71" i="9"/>
  <c r="BH71" i="6"/>
  <c r="BH71" i="9"/>
  <c r="BI71" i="6"/>
  <c r="BI71" i="9"/>
  <c r="BJ71" i="6"/>
  <c r="BJ71" i="9"/>
  <c r="BK71" i="6"/>
  <c r="BK71" i="9"/>
  <c r="BL71" i="6"/>
  <c r="BL71" i="9"/>
  <c r="BM71" i="6"/>
  <c r="BM71" i="9"/>
  <c r="BN71" i="6"/>
  <c r="BN71" i="9"/>
  <c r="BO71" i="6"/>
  <c r="BO71" i="9"/>
  <c r="BP71" i="6"/>
  <c r="BP71" i="9"/>
  <c r="BQ71" i="6"/>
  <c r="BQ71" i="9"/>
  <c r="BR71" i="6"/>
  <c r="BR71" i="9"/>
  <c r="BS71" i="6"/>
  <c r="BS71" i="9"/>
  <c r="BT71" i="6"/>
  <c r="BT71" i="9"/>
  <c r="BU71" i="6"/>
  <c r="BU71" i="9"/>
  <c r="BV71" i="6"/>
  <c r="BV71" i="9"/>
  <c r="BW71" i="6"/>
  <c r="BW71" i="9"/>
  <c r="BX71" i="6"/>
  <c r="BX71" i="9"/>
  <c r="BY71" i="6"/>
  <c r="BY71" i="9"/>
  <c r="BZ71" i="6"/>
  <c r="BZ71" i="9"/>
  <c r="CA71" i="6"/>
  <c r="CA71" i="9"/>
  <c r="CB71" i="6"/>
  <c r="CB71" i="9"/>
  <c r="CC71" i="6"/>
  <c r="CC71" i="9"/>
  <c r="CD71" i="6"/>
  <c r="CD71" i="9"/>
  <c r="CE71" i="6"/>
  <c r="CE71" i="9"/>
  <c r="CF71" i="6"/>
  <c r="CF71" i="9"/>
  <c r="CG71" i="6"/>
  <c r="CG71" i="9"/>
  <c r="CH71" i="6"/>
  <c r="CH71" i="9"/>
  <c r="CI71" i="6"/>
  <c r="CI71" i="9"/>
  <c r="CJ71" i="6"/>
  <c r="CJ71" i="9"/>
  <c r="CK71" i="6"/>
  <c r="CK71" i="9"/>
  <c r="CL71" i="6"/>
  <c r="CL71" i="9"/>
  <c r="CM71" i="6"/>
  <c r="CM71" i="9"/>
  <c r="CN71" i="6"/>
  <c r="CN71" i="9"/>
  <c r="C71" i="7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72" i="6"/>
  <c r="C72" i="9"/>
  <c r="B72" i="6"/>
  <c r="B72" i="9"/>
  <c r="D72" i="6"/>
  <c r="D72" i="9"/>
  <c r="E72" i="6"/>
  <c r="E72" i="9"/>
  <c r="F72" i="6"/>
  <c r="F72" i="9"/>
  <c r="G72" i="6"/>
  <c r="G72" i="9"/>
  <c r="H72" i="6"/>
  <c r="H72" i="9"/>
  <c r="I72" i="6"/>
  <c r="I72" i="9"/>
  <c r="J72" i="6"/>
  <c r="J72" i="9"/>
  <c r="K72" i="6"/>
  <c r="K72" i="9"/>
  <c r="L72" i="6"/>
  <c r="L72" i="9"/>
  <c r="M72" i="6"/>
  <c r="M72" i="9"/>
  <c r="N72" i="6"/>
  <c r="N72" i="9"/>
  <c r="O72" i="6"/>
  <c r="O72" i="9"/>
  <c r="P72" i="6"/>
  <c r="P72" i="9"/>
  <c r="Q72" i="6"/>
  <c r="Q72" i="9"/>
  <c r="R72" i="6"/>
  <c r="R72" i="9"/>
  <c r="S72" i="6"/>
  <c r="S72" i="9"/>
  <c r="T72" i="6"/>
  <c r="T72" i="9"/>
  <c r="U72" i="6"/>
  <c r="U72" i="9"/>
  <c r="V72" i="6"/>
  <c r="V72" i="9"/>
  <c r="W72" i="6"/>
  <c r="W72" i="9"/>
  <c r="X72" i="6"/>
  <c r="X72" i="9"/>
  <c r="Y72" i="6"/>
  <c r="Y72" i="9"/>
  <c r="Z72" i="6"/>
  <c r="Z72" i="9"/>
  <c r="AA72" i="6"/>
  <c r="AA72" i="9"/>
  <c r="AB72" i="6"/>
  <c r="AB72" i="9"/>
  <c r="AC72" i="6"/>
  <c r="AC72" i="9"/>
  <c r="AD72" i="6"/>
  <c r="AD72" i="9"/>
  <c r="AE72" i="6"/>
  <c r="AE72" i="9"/>
  <c r="AF72" i="6"/>
  <c r="AF72" i="9"/>
  <c r="AG72" i="6"/>
  <c r="AG72" i="9"/>
  <c r="AH72" i="6"/>
  <c r="AH72" i="9"/>
  <c r="AI72" i="6"/>
  <c r="AI72" i="9"/>
  <c r="AJ72" i="6"/>
  <c r="AJ72" i="9"/>
  <c r="AK72" i="6"/>
  <c r="AK72" i="9"/>
  <c r="AL72" i="6"/>
  <c r="AL72" i="9"/>
  <c r="AM72" i="6"/>
  <c r="AM72" i="9"/>
  <c r="AN72" i="6"/>
  <c r="AN72" i="9"/>
  <c r="AO72" i="6"/>
  <c r="AO72" i="9"/>
  <c r="AP72" i="6"/>
  <c r="AP72" i="9"/>
  <c r="AQ72" i="6"/>
  <c r="AQ72" i="9"/>
  <c r="AR72" i="6"/>
  <c r="AR72" i="9"/>
  <c r="AS72" i="6"/>
  <c r="AS72" i="9"/>
  <c r="AT72" i="6"/>
  <c r="AT72" i="9"/>
  <c r="AU72" i="6"/>
  <c r="AU72" i="9"/>
  <c r="AV72" i="6"/>
  <c r="AV72" i="9"/>
  <c r="AW72" i="6"/>
  <c r="AW72" i="9"/>
  <c r="AX72" i="6"/>
  <c r="AX72" i="9"/>
  <c r="AY72" i="6"/>
  <c r="AY72" i="9"/>
  <c r="AZ72" i="6"/>
  <c r="AZ72" i="9"/>
  <c r="BA72" i="6"/>
  <c r="BA72" i="9"/>
  <c r="BB72" i="6"/>
  <c r="BB72" i="9"/>
  <c r="BC72" i="6"/>
  <c r="BC72" i="9"/>
  <c r="BD72" i="6"/>
  <c r="BD72" i="9"/>
  <c r="BE72" i="6"/>
  <c r="BE72" i="9"/>
  <c r="BF72" i="6"/>
  <c r="BF72" i="9"/>
  <c r="BG72" i="6"/>
  <c r="BG72" i="9"/>
  <c r="BH72" i="6"/>
  <c r="BH72" i="9"/>
  <c r="BI72" i="6"/>
  <c r="BI72" i="9"/>
  <c r="BJ72" i="6"/>
  <c r="BJ72" i="9"/>
  <c r="BK72" i="6"/>
  <c r="BK72" i="9"/>
  <c r="BL72" i="6"/>
  <c r="BL72" i="9"/>
  <c r="BM72" i="6"/>
  <c r="BM72" i="9"/>
  <c r="BN72" i="6"/>
  <c r="BN72" i="9"/>
  <c r="BO72" i="6"/>
  <c r="BO72" i="9"/>
  <c r="BP72" i="6"/>
  <c r="BP72" i="9"/>
  <c r="BQ72" i="6"/>
  <c r="BQ72" i="9"/>
  <c r="BR72" i="6"/>
  <c r="BR72" i="9"/>
  <c r="BS72" i="6"/>
  <c r="BS72" i="9"/>
  <c r="BT72" i="6"/>
  <c r="BT72" i="9"/>
  <c r="BU72" i="6"/>
  <c r="BU72" i="9"/>
  <c r="BV72" i="6"/>
  <c r="BV72" i="9"/>
  <c r="BW72" i="6"/>
  <c r="BW72" i="9"/>
  <c r="BX72" i="6"/>
  <c r="BX72" i="9"/>
  <c r="BY72" i="6"/>
  <c r="BY72" i="9"/>
  <c r="BZ72" i="6"/>
  <c r="BZ72" i="9"/>
  <c r="CA72" i="6"/>
  <c r="CA72" i="9"/>
  <c r="CB72" i="6"/>
  <c r="CB72" i="9"/>
  <c r="CC72" i="6"/>
  <c r="CC72" i="9"/>
  <c r="CD72" i="6"/>
  <c r="CD72" i="9"/>
  <c r="CE72" i="6"/>
  <c r="CE72" i="9"/>
  <c r="CF72" i="6"/>
  <c r="CF72" i="9"/>
  <c r="CG72" i="6"/>
  <c r="CG72" i="9"/>
  <c r="CH72" i="6"/>
  <c r="CH72" i="9"/>
  <c r="CI72" i="6"/>
  <c r="CI72" i="9"/>
  <c r="CJ72" i="6"/>
  <c r="CJ72" i="9"/>
  <c r="CK72" i="6"/>
  <c r="CK72" i="9"/>
  <c r="CL72" i="6"/>
  <c r="CL72" i="9"/>
  <c r="CM72" i="6"/>
  <c r="CM72" i="9"/>
  <c r="CN72" i="6"/>
  <c r="CN72" i="9"/>
  <c r="C72" i="7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73" i="6"/>
  <c r="C73" i="9"/>
  <c r="B73" i="6"/>
  <c r="B73" i="9"/>
  <c r="D73" i="6"/>
  <c r="D73" i="9"/>
  <c r="E73" i="6"/>
  <c r="E73" i="9"/>
  <c r="F73" i="6"/>
  <c r="F73" i="9"/>
  <c r="G73" i="6"/>
  <c r="G73" i="9"/>
  <c r="H73" i="6"/>
  <c r="H73" i="9"/>
  <c r="I73" i="6"/>
  <c r="I73" i="9"/>
  <c r="J73" i="6"/>
  <c r="J73" i="9"/>
  <c r="K73" i="6"/>
  <c r="K73" i="9"/>
  <c r="L73" i="6"/>
  <c r="L73" i="9"/>
  <c r="M73" i="6"/>
  <c r="M73" i="9"/>
  <c r="N73" i="6"/>
  <c r="N73" i="9"/>
  <c r="O73" i="6"/>
  <c r="O73" i="9"/>
  <c r="P73" i="6"/>
  <c r="P73" i="9"/>
  <c r="Q73" i="6"/>
  <c r="Q73" i="9"/>
  <c r="R73" i="6"/>
  <c r="R73" i="9"/>
  <c r="S73" i="6"/>
  <c r="S73" i="9"/>
  <c r="T73" i="6"/>
  <c r="T73" i="9"/>
  <c r="U73" i="6"/>
  <c r="U73" i="9"/>
  <c r="V73" i="6"/>
  <c r="V73" i="9"/>
  <c r="W73" i="6"/>
  <c r="W73" i="9"/>
  <c r="X73" i="6"/>
  <c r="X73" i="9"/>
  <c r="Y73" i="6"/>
  <c r="Y73" i="9"/>
  <c r="Z73" i="6"/>
  <c r="Z73" i="9"/>
  <c r="AA73" i="6"/>
  <c r="AA73" i="9"/>
  <c r="AB73" i="6"/>
  <c r="AB73" i="9"/>
  <c r="AC73" i="6"/>
  <c r="AC73" i="9"/>
  <c r="AD73" i="6"/>
  <c r="AD73" i="9"/>
  <c r="AE73" i="6"/>
  <c r="AE73" i="9"/>
  <c r="AF73" i="6"/>
  <c r="AF73" i="9"/>
  <c r="AG73" i="6"/>
  <c r="AG73" i="9"/>
  <c r="AH73" i="6"/>
  <c r="AH73" i="9"/>
  <c r="AI73" i="6"/>
  <c r="AI73" i="9"/>
  <c r="AJ73" i="6"/>
  <c r="AJ73" i="9"/>
  <c r="AK73" i="6"/>
  <c r="AK73" i="9"/>
  <c r="AL73" i="6"/>
  <c r="AL73" i="9"/>
  <c r="AM73" i="6"/>
  <c r="AM73" i="9"/>
  <c r="AN73" i="6"/>
  <c r="AN73" i="9"/>
  <c r="AO73" i="6"/>
  <c r="AO73" i="9"/>
  <c r="AP73" i="6"/>
  <c r="AP73" i="9"/>
  <c r="AQ73" i="6"/>
  <c r="AQ73" i="9"/>
  <c r="AR73" i="6"/>
  <c r="AR73" i="9"/>
  <c r="AS73" i="6"/>
  <c r="AS73" i="9"/>
  <c r="AT73" i="6"/>
  <c r="AT73" i="9"/>
  <c r="AU73" i="6"/>
  <c r="AU73" i="9"/>
  <c r="AV73" i="6"/>
  <c r="AV73" i="9"/>
  <c r="AW73" i="6"/>
  <c r="AW73" i="9"/>
  <c r="AX73" i="6"/>
  <c r="AX73" i="9"/>
  <c r="AY73" i="6"/>
  <c r="AY73" i="9"/>
  <c r="AZ73" i="6"/>
  <c r="AZ73" i="9"/>
  <c r="BA73" i="6"/>
  <c r="BA73" i="9"/>
  <c r="BB73" i="6"/>
  <c r="BB73" i="9"/>
  <c r="BC73" i="6"/>
  <c r="BC73" i="9"/>
  <c r="BD73" i="6"/>
  <c r="BD73" i="9"/>
  <c r="BE73" i="6"/>
  <c r="BE73" i="9"/>
  <c r="BF73" i="6"/>
  <c r="BF73" i="9"/>
  <c r="BG73" i="6"/>
  <c r="BG73" i="9"/>
  <c r="BH73" i="6"/>
  <c r="BH73" i="9"/>
  <c r="BI73" i="6"/>
  <c r="BI73" i="9"/>
  <c r="BJ73" i="6"/>
  <c r="BJ73" i="9"/>
  <c r="BK73" i="6"/>
  <c r="BK73" i="9"/>
  <c r="BL73" i="6"/>
  <c r="BL73" i="9"/>
  <c r="BM73" i="6"/>
  <c r="BM73" i="9"/>
  <c r="BN73" i="6"/>
  <c r="BN73" i="9"/>
  <c r="BO73" i="6"/>
  <c r="BO73" i="9"/>
  <c r="BP73" i="6"/>
  <c r="BP73" i="9"/>
  <c r="BQ73" i="6"/>
  <c r="BQ73" i="9"/>
  <c r="BR73" i="6"/>
  <c r="BR73" i="9"/>
  <c r="BS73" i="6"/>
  <c r="BS73" i="9"/>
  <c r="BT73" i="6"/>
  <c r="BT73" i="9"/>
  <c r="BU73" i="6"/>
  <c r="BU73" i="9"/>
  <c r="BV73" i="6"/>
  <c r="BV73" i="9"/>
  <c r="BW73" i="6"/>
  <c r="BW73" i="9"/>
  <c r="BX73" i="6"/>
  <c r="BX73" i="9"/>
  <c r="BY73" i="6"/>
  <c r="BY73" i="9"/>
  <c r="BZ73" i="6"/>
  <c r="BZ73" i="9"/>
  <c r="CA73" i="6"/>
  <c r="CA73" i="9"/>
  <c r="CB73" i="6"/>
  <c r="CB73" i="9"/>
  <c r="CC73" i="6"/>
  <c r="CC73" i="9"/>
  <c r="CD73" i="6"/>
  <c r="CD73" i="9"/>
  <c r="CE73" i="6"/>
  <c r="CE73" i="9"/>
  <c r="CF73" i="6"/>
  <c r="CF73" i="9"/>
  <c r="CG73" i="6"/>
  <c r="CG73" i="9"/>
  <c r="CH73" i="6"/>
  <c r="CH73" i="9"/>
  <c r="CI73" i="6"/>
  <c r="CI73" i="9"/>
  <c r="CJ73" i="6"/>
  <c r="CJ73" i="9"/>
  <c r="CK73" i="6"/>
  <c r="CK73" i="9"/>
  <c r="CL73" i="6"/>
  <c r="CL73" i="9"/>
  <c r="CM73" i="6"/>
  <c r="CM73" i="9"/>
  <c r="CN73" i="6"/>
  <c r="CN73" i="9"/>
  <c r="C73" i="7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74" i="6"/>
  <c r="C74" i="9"/>
  <c r="B74" i="6"/>
  <c r="B74" i="9"/>
  <c r="D74" i="6"/>
  <c r="D74" i="9"/>
  <c r="E74" i="6"/>
  <c r="E74" i="9"/>
  <c r="F74" i="6"/>
  <c r="F74" i="9"/>
  <c r="G74" i="6"/>
  <c r="G74" i="9"/>
  <c r="H74" i="6"/>
  <c r="H74" i="9"/>
  <c r="I74" i="6"/>
  <c r="I74" i="9"/>
  <c r="J74" i="6"/>
  <c r="J74" i="9"/>
  <c r="K74" i="6"/>
  <c r="K74" i="9"/>
  <c r="L74" i="6"/>
  <c r="L74" i="9"/>
  <c r="M74" i="6"/>
  <c r="M74" i="9"/>
  <c r="N74" i="6"/>
  <c r="N74" i="9"/>
  <c r="O74" i="6"/>
  <c r="O74" i="9"/>
  <c r="P74" i="6"/>
  <c r="P74" i="9"/>
  <c r="Q74" i="6"/>
  <c r="Q74" i="9"/>
  <c r="R74" i="6"/>
  <c r="R74" i="9"/>
  <c r="S74" i="6"/>
  <c r="S74" i="9"/>
  <c r="T74" i="6"/>
  <c r="T74" i="9"/>
  <c r="U74" i="6"/>
  <c r="U74" i="9"/>
  <c r="V74" i="6"/>
  <c r="V74" i="9"/>
  <c r="W74" i="6"/>
  <c r="W74" i="9"/>
  <c r="X74" i="6"/>
  <c r="X74" i="9"/>
  <c r="Y74" i="6"/>
  <c r="Y74" i="9"/>
  <c r="Z74" i="6"/>
  <c r="Z74" i="9"/>
  <c r="AA74" i="6"/>
  <c r="AA74" i="9"/>
  <c r="AB74" i="6"/>
  <c r="AB74" i="9"/>
  <c r="AC74" i="6"/>
  <c r="AC74" i="9"/>
  <c r="AD74" i="6"/>
  <c r="AD74" i="9"/>
  <c r="AE74" i="6"/>
  <c r="AE74" i="9"/>
  <c r="AF74" i="6"/>
  <c r="AF74" i="9"/>
  <c r="AG74" i="6"/>
  <c r="AG74" i="9"/>
  <c r="AH74" i="6"/>
  <c r="AH74" i="9"/>
  <c r="AI74" i="6"/>
  <c r="AI74" i="9"/>
  <c r="AJ74" i="6"/>
  <c r="AJ74" i="9"/>
  <c r="AK74" i="6"/>
  <c r="AK74" i="9"/>
  <c r="AL74" i="6"/>
  <c r="AL74" i="9"/>
  <c r="AM74" i="6"/>
  <c r="AM74" i="9"/>
  <c r="AN74" i="6"/>
  <c r="AN74" i="9"/>
  <c r="AO74" i="6"/>
  <c r="AO74" i="9"/>
  <c r="AP74" i="6"/>
  <c r="AP74" i="9"/>
  <c r="AQ74" i="6"/>
  <c r="AQ74" i="9"/>
  <c r="AR74" i="6"/>
  <c r="AR74" i="9"/>
  <c r="AS74" i="6"/>
  <c r="AS74" i="9"/>
  <c r="AT74" i="6"/>
  <c r="AT74" i="9"/>
  <c r="AU74" i="6"/>
  <c r="AU74" i="9"/>
  <c r="AV74" i="6"/>
  <c r="AV74" i="9"/>
  <c r="AW74" i="6"/>
  <c r="AW74" i="9"/>
  <c r="AX74" i="6"/>
  <c r="AX74" i="9"/>
  <c r="AY74" i="6"/>
  <c r="AY74" i="9"/>
  <c r="AZ74" i="6"/>
  <c r="AZ74" i="9"/>
  <c r="BA74" i="6"/>
  <c r="BA74" i="9"/>
  <c r="BB74" i="6"/>
  <c r="BB74" i="9"/>
  <c r="BC74" i="6"/>
  <c r="BC74" i="9"/>
  <c r="BD74" i="6"/>
  <c r="BD74" i="9"/>
  <c r="BE74" i="6"/>
  <c r="BE74" i="9"/>
  <c r="BF74" i="6"/>
  <c r="BF74" i="9"/>
  <c r="BG74" i="6"/>
  <c r="BG74" i="9"/>
  <c r="BH74" i="6"/>
  <c r="BH74" i="9"/>
  <c r="BI74" i="6"/>
  <c r="BI74" i="9"/>
  <c r="BJ74" i="6"/>
  <c r="BJ74" i="9"/>
  <c r="BK74" i="6"/>
  <c r="BK74" i="9"/>
  <c r="BL74" i="6"/>
  <c r="BL74" i="9"/>
  <c r="BM74" i="6"/>
  <c r="BM74" i="9"/>
  <c r="BN74" i="6"/>
  <c r="BN74" i="9"/>
  <c r="BO74" i="6"/>
  <c r="BO74" i="9"/>
  <c r="BP74" i="6"/>
  <c r="BP74" i="9"/>
  <c r="BQ74" i="6"/>
  <c r="BQ74" i="9"/>
  <c r="BR74" i="6"/>
  <c r="BR74" i="9"/>
  <c r="BS74" i="6"/>
  <c r="BS74" i="9"/>
  <c r="BT74" i="6"/>
  <c r="BT74" i="9"/>
  <c r="BU74" i="6"/>
  <c r="BU74" i="9"/>
  <c r="BV74" i="6"/>
  <c r="BV74" i="9"/>
  <c r="BW74" i="6"/>
  <c r="BW74" i="9"/>
  <c r="BX74" i="6"/>
  <c r="BX74" i="9"/>
  <c r="BY74" i="6"/>
  <c r="BY74" i="9"/>
  <c r="BZ74" i="6"/>
  <c r="BZ74" i="9"/>
  <c r="CA74" i="6"/>
  <c r="CA74" i="9"/>
  <c r="CB74" i="6"/>
  <c r="CB74" i="9"/>
  <c r="CC74" i="6"/>
  <c r="CC74" i="9"/>
  <c r="CD74" i="6"/>
  <c r="CD74" i="9"/>
  <c r="CE74" i="6"/>
  <c r="CE74" i="9"/>
  <c r="CF74" i="6"/>
  <c r="CF74" i="9"/>
  <c r="CG74" i="6"/>
  <c r="CG74" i="9"/>
  <c r="CH74" i="6"/>
  <c r="CH74" i="9"/>
  <c r="CI74" i="6"/>
  <c r="CI74" i="9"/>
  <c r="CJ74" i="6"/>
  <c r="CJ74" i="9"/>
  <c r="CK74" i="6"/>
  <c r="CK74" i="9"/>
  <c r="CL74" i="6"/>
  <c r="CL74" i="9"/>
  <c r="CM74" i="6"/>
  <c r="CM74" i="9"/>
  <c r="CN74" i="6"/>
  <c r="CN74" i="9"/>
  <c r="C74" i="7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75" i="6"/>
  <c r="C75" i="9"/>
  <c r="B75" i="6"/>
  <c r="B75" i="9"/>
  <c r="D75" i="6"/>
  <c r="D75" i="9"/>
  <c r="E75" i="6"/>
  <c r="E75" i="9"/>
  <c r="F75" i="6"/>
  <c r="F75" i="9"/>
  <c r="G75" i="6"/>
  <c r="G75" i="9"/>
  <c r="H75" i="6"/>
  <c r="H75" i="9"/>
  <c r="I75" i="6"/>
  <c r="I75" i="9"/>
  <c r="J75" i="6"/>
  <c r="J75" i="9"/>
  <c r="K75" i="6"/>
  <c r="K75" i="9"/>
  <c r="L75" i="6"/>
  <c r="L75" i="9"/>
  <c r="M75" i="6"/>
  <c r="M75" i="9"/>
  <c r="N75" i="6"/>
  <c r="N75" i="9"/>
  <c r="O75" i="6"/>
  <c r="O75" i="9"/>
  <c r="P75" i="6"/>
  <c r="P75" i="9"/>
  <c r="Q75" i="6"/>
  <c r="Q75" i="9"/>
  <c r="R75" i="6"/>
  <c r="R75" i="9"/>
  <c r="S75" i="6"/>
  <c r="S75" i="9"/>
  <c r="T75" i="6"/>
  <c r="T75" i="9"/>
  <c r="U75" i="6"/>
  <c r="U75" i="9"/>
  <c r="V75" i="6"/>
  <c r="V75" i="9"/>
  <c r="W75" i="6"/>
  <c r="W75" i="9"/>
  <c r="X75" i="6"/>
  <c r="X75" i="9"/>
  <c r="Y75" i="6"/>
  <c r="Y75" i="9"/>
  <c r="Z75" i="6"/>
  <c r="Z75" i="9"/>
  <c r="AA75" i="6"/>
  <c r="AA75" i="9"/>
  <c r="AB75" i="6"/>
  <c r="AB75" i="9"/>
  <c r="AC75" i="6"/>
  <c r="AC75" i="9"/>
  <c r="AD75" i="6"/>
  <c r="AD75" i="9"/>
  <c r="AE75" i="6"/>
  <c r="AE75" i="9"/>
  <c r="AF75" i="6"/>
  <c r="AF75" i="9"/>
  <c r="AG75" i="6"/>
  <c r="AG75" i="9"/>
  <c r="AH75" i="6"/>
  <c r="AH75" i="9"/>
  <c r="AI75" i="6"/>
  <c r="AI75" i="9"/>
  <c r="AJ75" i="6"/>
  <c r="AJ75" i="9"/>
  <c r="AK75" i="6"/>
  <c r="AK75" i="9"/>
  <c r="AL75" i="6"/>
  <c r="AL75" i="9"/>
  <c r="AM75" i="6"/>
  <c r="AM75" i="9"/>
  <c r="AN75" i="6"/>
  <c r="AN75" i="9"/>
  <c r="AO75" i="6"/>
  <c r="AO75" i="9"/>
  <c r="AP75" i="6"/>
  <c r="AP75" i="9"/>
  <c r="AQ75" i="6"/>
  <c r="AQ75" i="9"/>
  <c r="AR75" i="6"/>
  <c r="AR75" i="9"/>
  <c r="AS75" i="6"/>
  <c r="AS75" i="9"/>
  <c r="AT75" i="6"/>
  <c r="AT75" i="9"/>
  <c r="AU75" i="6"/>
  <c r="AU75" i="9"/>
  <c r="AV75" i="6"/>
  <c r="AV75" i="9"/>
  <c r="AW75" i="6"/>
  <c r="AW75" i="9"/>
  <c r="AX75" i="6"/>
  <c r="AX75" i="9"/>
  <c r="AY75" i="6"/>
  <c r="AY75" i="9"/>
  <c r="AZ75" i="6"/>
  <c r="AZ75" i="9"/>
  <c r="BA75" i="6"/>
  <c r="BA75" i="9"/>
  <c r="BB75" i="6"/>
  <c r="BB75" i="9"/>
  <c r="BC75" i="6"/>
  <c r="BC75" i="9"/>
  <c r="BD75" i="6"/>
  <c r="BD75" i="9"/>
  <c r="BE75" i="6"/>
  <c r="BE75" i="9"/>
  <c r="BF75" i="6"/>
  <c r="BF75" i="9"/>
  <c r="BG75" i="6"/>
  <c r="BG75" i="9"/>
  <c r="BH75" i="6"/>
  <c r="BH75" i="9"/>
  <c r="BI75" i="6"/>
  <c r="BI75" i="9"/>
  <c r="BJ75" i="6"/>
  <c r="BJ75" i="9"/>
  <c r="BK75" i="6"/>
  <c r="BK75" i="9"/>
  <c r="BL75" i="6"/>
  <c r="BL75" i="9"/>
  <c r="BM75" i="6"/>
  <c r="BM75" i="9"/>
  <c r="BN75" i="6"/>
  <c r="BN75" i="9"/>
  <c r="BO75" i="6"/>
  <c r="BO75" i="9"/>
  <c r="BP75" i="6"/>
  <c r="BP75" i="9"/>
  <c r="BQ75" i="6"/>
  <c r="BQ75" i="9"/>
  <c r="BR75" i="6"/>
  <c r="BR75" i="9"/>
  <c r="BS75" i="6"/>
  <c r="BS75" i="9"/>
  <c r="BT75" i="6"/>
  <c r="BT75" i="9"/>
  <c r="BU75" i="6"/>
  <c r="BU75" i="9"/>
  <c r="BV75" i="6"/>
  <c r="BV75" i="9"/>
  <c r="BW75" i="6"/>
  <c r="BW75" i="9"/>
  <c r="BX75" i="6"/>
  <c r="BX75" i="9"/>
  <c r="BY75" i="6"/>
  <c r="BY75" i="9"/>
  <c r="BZ75" i="6"/>
  <c r="BZ75" i="9"/>
  <c r="CA75" i="6"/>
  <c r="CA75" i="9"/>
  <c r="CB75" i="6"/>
  <c r="CB75" i="9"/>
  <c r="CC75" i="6"/>
  <c r="CC75" i="9"/>
  <c r="CD75" i="6"/>
  <c r="CD75" i="9"/>
  <c r="CE75" i="6"/>
  <c r="CE75" i="9"/>
  <c r="CF75" i="6"/>
  <c r="CF75" i="9"/>
  <c r="CG75" i="6"/>
  <c r="CG75" i="9"/>
  <c r="CH75" i="6"/>
  <c r="CH75" i="9"/>
  <c r="CI75" i="6"/>
  <c r="CI75" i="9"/>
  <c r="CJ75" i="6"/>
  <c r="CJ75" i="9"/>
  <c r="CK75" i="6"/>
  <c r="CK75" i="9"/>
  <c r="CL75" i="6"/>
  <c r="CL75" i="9"/>
  <c r="CM75" i="6"/>
  <c r="CM75" i="9"/>
  <c r="CN75" i="6"/>
  <c r="CN75" i="9"/>
  <c r="C75" i="7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76" i="6"/>
  <c r="C76" i="9"/>
  <c r="B76" i="6"/>
  <c r="B76" i="9"/>
  <c r="D76" i="6"/>
  <c r="D76" i="9"/>
  <c r="E76" i="6"/>
  <c r="E76" i="9"/>
  <c r="F76" i="6"/>
  <c r="F76" i="9"/>
  <c r="G76" i="6"/>
  <c r="G76" i="9"/>
  <c r="H76" i="6"/>
  <c r="H76" i="9"/>
  <c r="I76" i="6"/>
  <c r="I76" i="9"/>
  <c r="J76" i="6"/>
  <c r="J76" i="9"/>
  <c r="K76" i="6"/>
  <c r="K76" i="9"/>
  <c r="L76" i="6"/>
  <c r="L76" i="9"/>
  <c r="M76" i="6"/>
  <c r="M76" i="9"/>
  <c r="N76" i="6"/>
  <c r="N76" i="9"/>
  <c r="O76" i="6"/>
  <c r="O76" i="9"/>
  <c r="P76" i="6"/>
  <c r="P76" i="9"/>
  <c r="Q76" i="6"/>
  <c r="Q76" i="9"/>
  <c r="R76" i="6"/>
  <c r="R76" i="9"/>
  <c r="S76" i="6"/>
  <c r="S76" i="9"/>
  <c r="T76" i="6"/>
  <c r="T76" i="9"/>
  <c r="U76" i="6"/>
  <c r="U76" i="9"/>
  <c r="V76" i="6"/>
  <c r="V76" i="9"/>
  <c r="W76" i="6"/>
  <c r="W76" i="9"/>
  <c r="X76" i="6"/>
  <c r="X76" i="9"/>
  <c r="Y76" i="6"/>
  <c r="Y76" i="9"/>
  <c r="Z76" i="6"/>
  <c r="Z76" i="9"/>
  <c r="AA76" i="6"/>
  <c r="AA76" i="9"/>
  <c r="AB76" i="6"/>
  <c r="AB76" i="9"/>
  <c r="AC76" i="6"/>
  <c r="AC76" i="9"/>
  <c r="AD76" i="6"/>
  <c r="AD76" i="9"/>
  <c r="AE76" i="6"/>
  <c r="AE76" i="9"/>
  <c r="AF76" i="6"/>
  <c r="AF76" i="9"/>
  <c r="AG76" i="6"/>
  <c r="AG76" i="9"/>
  <c r="AH76" i="6"/>
  <c r="AH76" i="9"/>
  <c r="AI76" i="6"/>
  <c r="AI76" i="9"/>
  <c r="AJ76" i="6"/>
  <c r="AJ76" i="9"/>
  <c r="AK76" i="6"/>
  <c r="AK76" i="9"/>
  <c r="AL76" i="6"/>
  <c r="AL76" i="9"/>
  <c r="AM76" i="6"/>
  <c r="AM76" i="9"/>
  <c r="AN76" i="6"/>
  <c r="AN76" i="9"/>
  <c r="AO76" i="6"/>
  <c r="AO76" i="9"/>
  <c r="AP76" i="6"/>
  <c r="AP76" i="9"/>
  <c r="AQ76" i="6"/>
  <c r="AQ76" i="9"/>
  <c r="AR76" i="6"/>
  <c r="AR76" i="9"/>
  <c r="AS76" i="6"/>
  <c r="AS76" i="9"/>
  <c r="AT76" i="6"/>
  <c r="AT76" i="9"/>
  <c r="AU76" i="6"/>
  <c r="AU76" i="9"/>
  <c r="AV76" i="6"/>
  <c r="AV76" i="9"/>
  <c r="AW76" i="6"/>
  <c r="AW76" i="9"/>
  <c r="AX76" i="6"/>
  <c r="AX76" i="9"/>
  <c r="AY76" i="6"/>
  <c r="AY76" i="9"/>
  <c r="AZ76" i="6"/>
  <c r="AZ76" i="9"/>
  <c r="BA76" i="6"/>
  <c r="BA76" i="9"/>
  <c r="BB76" i="6"/>
  <c r="BB76" i="9"/>
  <c r="BC76" i="6"/>
  <c r="BC76" i="9"/>
  <c r="BD76" i="6"/>
  <c r="BD76" i="9"/>
  <c r="BE76" i="6"/>
  <c r="BE76" i="9"/>
  <c r="BF76" i="6"/>
  <c r="BF76" i="9"/>
  <c r="BG76" i="6"/>
  <c r="BG76" i="9"/>
  <c r="BH76" i="6"/>
  <c r="BH76" i="9"/>
  <c r="BI76" i="6"/>
  <c r="BI76" i="9"/>
  <c r="BJ76" i="6"/>
  <c r="BJ76" i="9"/>
  <c r="BK76" i="6"/>
  <c r="BK76" i="9"/>
  <c r="BL76" i="6"/>
  <c r="BL76" i="9"/>
  <c r="BM76" i="6"/>
  <c r="BM76" i="9"/>
  <c r="BN76" i="6"/>
  <c r="BN76" i="9"/>
  <c r="BO76" i="6"/>
  <c r="BO76" i="9"/>
  <c r="BP76" i="6"/>
  <c r="BP76" i="9"/>
  <c r="BQ76" i="6"/>
  <c r="BQ76" i="9"/>
  <c r="BR76" i="6"/>
  <c r="BR76" i="9"/>
  <c r="BS76" i="6"/>
  <c r="BS76" i="9"/>
  <c r="BT76" i="6"/>
  <c r="BT76" i="9"/>
  <c r="BU76" i="6"/>
  <c r="BU76" i="9"/>
  <c r="BV76" i="6"/>
  <c r="BV76" i="9"/>
  <c r="BW76" i="6"/>
  <c r="BW76" i="9"/>
  <c r="BX76" i="6"/>
  <c r="BX76" i="9"/>
  <c r="BY76" i="6"/>
  <c r="BY76" i="9"/>
  <c r="BZ76" i="6"/>
  <c r="BZ76" i="9"/>
  <c r="CA76" i="6"/>
  <c r="CA76" i="9"/>
  <c r="CB76" i="6"/>
  <c r="CB76" i="9"/>
  <c r="CC76" i="6"/>
  <c r="CC76" i="9"/>
  <c r="CD76" i="6"/>
  <c r="CD76" i="9"/>
  <c r="CE76" i="6"/>
  <c r="CE76" i="9"/>
  <c r="CF76" i="6"/>
  <c r="CF76" i="9"/>
  <c r="CG76" i="6"/>
  <c r="CG76" i="9"/>
  <c r="CH76" i="6"/>
  <c r="CH76" i="9"/>
  <c r="CI76" i="6"/>
  <c r="CI76" i="9"/>
  <c r="CJ76" i="6"/>
  <c r="CJ76" i="9"/>
  <c r="CK76" i="6"/>
  <c r="CK76" i="9"/>
  <c r="CL76" i="6"/>
  <c r="CL76" i="9"/>
  <c r="CM76" i="6"/>
  <c r="CM76" i="9"/>
  <c r="CN76" i="6"/>
  <c r="CN76" i="9"/>
  <c r="C76" i="7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77" i="6"/>
  <c r="C77" i="9"/>
  <c r="B77" i="6"/>
  <c r="B77" i="9"/>
  <c r="D77" i="6"/>
  <c r="D77" i="9"/>
  <c r="E77" i="6"/>
  <c r="E77" i="9"/>
  <c r="F77" i="6"/>
  <c r="F77" i="9"/>
  <c r="G77" i="6"/>
  <c r="G77" i="9"/>
  <c r="H77" i="6"/>
  <c r="H77" i="9"/>
  <c r="I77" i="6"/>
  <c r="I77" i="9"/>
  <c r="J77" i="6"/>
  <c r="J77" i="9"/>
  <c r="K77" i="6"/>
  <c r="K77" i="9"/>
  <c r="L77" i="6"/>
  <c r="L77" i="9"/>
  <c r="M77" i="6"/>
  <c r="M77" i="9"/>
  <c r="N77" i="6"/>
  <c r="N77" i="9"/>
  <c r="O77" i="6"/>
  <c r="O77" i="9"/>
  <c r="P77" i="6"/>
  <c r="P77" i="9"/>
  <c r="Q77" i="6"/>
  <c r="Q77" i="9"/>
  <c r="R77" i="6"/>
  <c r="R77" i="9"/>
  <c r="S77" i="6"/>
  <c r="S77" i="9"/>
  <c r="T77" i="6"/>
  <c r="T77" i="9"/>
  <c r="U77" i="6"/>
  <c r="U77" i="9"/>
  <c r="V77" i="6"/>
  <c r="V77" i="9"/>
  <c r="W77" i="6"/>
  <c r="W77" i="9"/>
  <c r="X77" i="6"/>
  <c r="X77" i="9"/>
  <c r="Y77" i="6"/>
  <c r="Y77" i="9"/>
  <c r="Z77" i="6"/>
  <c r="Z77" i="9"/>
  <c r="AA77" i="6"/>
  <c r="AA77" i="9"/>
  <c r="AB77" i="6"/>
  <c r="AB77" i="9"/>
  <c r="AC77" i="6"/>
  <c r="AC77" i="9"/>
  <c r="AD77" i="6"/>
  <c r="AD77" i="9"/>
  <c r="AE77" i="6"/>
  <c r="AE77" i="9"/>
  <c r="AF77" i="6"/>
  <c r="AF77" i="9"/>
  <c r="AG77" i="6"/>
  <c r="AG77" i="9"/>
  <c r="AH77" i="6"/>
  <c r="AH77" i="9"/>
  <c r="AI77" i="6"/>
  <c r="AI77" i="9"/>
  <c r="AJ77" i="6"/>
  <c r="AJ77" i="9"/>
  <c r="AK77" i="6"/>
  <c r="AK77" i="9"/>
  <c r="AL77" i="6"/>
  <c r="AL77" i="9"/>
  <c r="AM77" i="6"/>
  <c r="AM77" i="9"/>
  <c r="AN77" i="6"/>
  <c r="AN77" i="9"/>
  <c r="AO77" i="6"/>
  <c r="AO77" i="9"/>
  <c r="AP77" i="6"/>
  <c r="AP77" i="9"/>
  <c r="AQ77" i="6"/>
  <c r="AQ77" i="9"/>
  <c r="AR77" i="6"/>
  <c r="AR77" i="9"/>
  <c r="AS77" i="6"/>
  <c r="AS77" i="9"/>
  <c r="AT77" i="6"/>
  <c r="AT77" i="9"/>
  <c r="AU77" i="6"/>
  <c r="AU77" i="9"/>
  <c r="AV77" i="6"/>
  <c r="AV77" i="9"/>
  <c r="AW77" i="6"/>
  <c r="AW77" i="9"/>
  <c r="AX77" i="6"/>
  <c r="AX77" i="9"/>
  <c r="AY77" i="6"/>
  <c r="AY77" i="9"/>
  <c r="AZ77" i="6"/>
  <c r="AZ77" i="9"/>
  <c r="BA77" i="6"/>
  <c r="BA77" i="9"/>
  <c r="BB77" i="6"/>
  <c r="BB77" i="9"/>
  <c r="BC77" i="6"/>
  <c r="BC77" i="9"/>
  <c r="BD77" i="6"/>
  <c r="BD77" i="9"/>
  <c r="BE77" i="6"/>
  <c r="BE77" i="9"/>
  <c r="BF77" i="6"/>
  <c r="BF77" i="9"/>
  <c r="BG77" i="6"/>
  <c r="BG77" i="9"/>
  <c r="BH77" i="6"/>
  <c r="BH77" i="9"/>
  <c r="BI77" i="6"/>
  <c r="BI77" i="9"/>
  <c r="BJ77" i="6"/>
  <c r="BJ77" i="9"/>
  <c r="BK77" i="6"/>
  <c r="BK77" i="9"/>
  <c r="BL77" i="6"/>
  <c r="BL77" i="9"/>
  <c r="BM77" i="6"/>
  <c r="BM77" i="9"/>
  <c r="BN77" i="6"/>
  <c r="BN77" i="9"/>
  <c r="BO77" i="6"/>
  <c r="BO77" i="9"/>
  <c r="BP77" i="6"/>
  <c r="BP77" i="9"/>
  <c r="BQ77" i="6"/>
  <c r="BQ77" i="9"/>
  <c r="BR77" i="6"/>
  <c r="BR77" i="9"/>
  <c r="BS77" i="6"/>
  <c r="BS77" i="9"/>
  <c r="BT77" i="6"/>
  <c r="BT77" i="9"/>
  <c r="BU77" i="6"/>
  <c r="BU77" i="9"/>
  <c r="BV77" i="6"/>
  <c r="BV77" i="9"/>
  <c r="BW77" i="6"/>
  <c r="BW77" i="9"/>
  <c r="BX77" i="6"/>
  <c r="BX77" i="9"/>
  <c r="BY77" i="6"/>
  <c r="BY77" i="9"/>
  <c r="BZ77" i="6"/>
  <c r="BZ77" i="9"/>
  <c r="CA77" i="6"/>
  <c r="CA77" i="9"/>
  <c r="CB77" i="6"/>
  <c r="CB77" i="9"/>
  <c r="CC77" i="6"/>
  <c r="CC77" i="9"/>
  <c r="CD77" i="6"/>
  <c r="CD77" i="9"/>
  <c r="CE77" i="6"/>
  <c r="CE77" i="9"/>
  <c r="CF77" i="6"/>
  <c r="CF77" i="9"/>
  <c r="CG77" i="6"/>
  <c r="CG77" i="9"/>
  <c r="CH77" i="6"/>
  <c r="CH77" i="9"/>
  <c r="CI77" i="6"/>
  <c r="CI77" i="9"/>
  <c r="CJ77" i="6"/>
  <c r="CJ77" i="9"/>
  <c r="CK77" i="6"/>
  <c r="CK77" i="9"/>
  <c r="CL77" i="6"/>
  <c r="CL77" i="9"/>
  <c r="CM77" i="6"/>
  <c r="CM77" i="9"/>
  <c r="CN77" i="6"/>
  <c r="CN77" i="9"/>
  <c r="C77" i="7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78" i="6"/>
  <c r="C78" i="9"/>
  <c r="B78" i="6"/>
  <c r="B78" i="9"/>
  <c r="D78" i="6"/>
  <c r="D78" i="9"/>
  <c r="E78" i="6"/>
  <c r="E78" i="9"/>
  <c r="F78" i="6"/>
  <c r="F78" i="9"/>
  <c r="G78" i="6"/>
  <c r="G78" i="9"/>
  <c r="H78" i="6"/>
  <c r="H78" i="9"/>
  <c r="I78" i="6"/>
  <c r="I78" i="9"/>
  <c r="J78" i="6"/>
  <c r="J78" i="9"/>
  <c r="K78" i="6"/>
  <c r="K78" i="9"/>
  <c r="L78" i="6"/>
  <c r="L78" i="9"/>
  <c r="M78" i="6"/>
  <c r="M78" i="9"/>
  <c r="N78" i="6"/>
  <c r="N78" i="9"/>
  <c r="O78" i="6"/>
  <c r="O78" i="9"/>
  <c r="P78" i="6"/>
  <c r="P78" i="9"/>
  <c r="Q78" i="6"/>
  <c r="Q78" i="9"/>
  <c r="R78" i="6"/>
  <c r="R78" i="9"/>
  <c r="S78" i="6"/>
  <c r="S78" i="9"/>
  <c r="T78" i="6"/>
  <c r="T78" i="9"/>
  <c r="U78" i="6"/>
  <c r="U78" i="9"/>
  <c r="V78" i="6"/>
  <c r="V78" i="9"/>
  <c r="W78" i="6"/>
  <c r="W78" i="9"/>
  <c r="X78" i="6"/>
  <c r="X78" i="9"/>
  <c r="Y78" i="6"/>
  <c r="Y78" i="9"/>
  <c r="Z78" i="6"/>
  <c r="Z78" i="9"/>
  <c r="AA78" i="6"/>
  <c r="AA78" i="9"/>
  <c r="AB78" i="6"/>
  <c r="AB78" i="9"/>
  <c r="AC78" i="6"/>
  <c r="AC78" i="9"/>
  <c r="AD78" i="6"/>
  <c r="AD78" i="9"/>
  <c r="AE78" i="6"/>
  <c r="AE78" i="9"/>
  <c r="AF78" i="6"/>
  <c r="AF78" i="9"/>
  <c r="AG78" i="6"/>
  <c r="AG78" i="9"/>
  <c r="AH78" i="6"/>
  <c r="AH78" i="9"/>
  <c r="AI78" i="6"/>
  <c r="AI78" i="9"/>
  <c r="AJ78" i="6"/>
  <c r="AJ78" i="9"/>
  <c r="AK78" i="6"/>
  <c r="AK78" i="9"/>
  <c r="AL78" i="6"/>
  <c r="AL78" i="9"/>
  <c r="AM78" i="6"/>
  <c r="AM78" i="9"/>
  <c r="AN78" i="6"/>
  <c r="AN78" i="9"/>
  <c r="AO78" i="6"/>
  <c r="AO78" i="9"/>
  <c r="AP78" i="6"/>
  <c r="AP78" i="9"/>
  <c r="AQ78" i="6"/>
  <c r="AQ78" i="9"/>
  <c r="AR78" i="6"/>
  <c r="AR78" i="9"/>
  <c r="AS78" i="6"/>
  <c r="AS78" i="9"/>
  <c r="AT78" i="6"/>
  <c r="AT78" i="9"/>
  <c r="AU78" i="6"/>
  <c r="AU78" i="9"/>
  <c r="AV78" i="6"/>
  <c r="AV78" i="9"/>
  <c r="AW78" i="6"/>
  <c r="AW78" i="9"/>
  <c r="AX78" i="6"/>
  <c r="AX78" i="9"/>
  <c r="AY78" i="6"/>
  <c r="AY78" i="9"/>
  <c r="AZ78" i="6"/>
  <c r="AZ78" i="9"/>
  <c r="BA78" i="6"/>
  <c r="BA78" i="9"/>
  <c r="BB78" i="6"/>
  <c r="BB78" i="9"/>
  <c r="BC78" i="6"/>
  <c r="BC78" i="9"/>
  <c r="BD78" i="6"/>
  <c r="BD78" i="9"/>
  <c r="BE78" i="6"/>
  <c r="BE78" i="9"/>
  <c r="BF78" i="6"/>
  <c r="BF78" i="9"/>
  <c r="BG78" i="6"/>
  <c r="BG78" i="9"/>
  <c r="BH78" i="6"/>
  <c r="BH78" i="9"/>
  <c r="BI78" i="6"/>
  <c r="BI78" i="9"/>
  <c r="BJ78" i="6"/>
  <c r="BJ78" i="9"/>
  <c r="BK78" i="6"/>
  <c r="BK78" i="9"/>
  <c r="BL78" i="6"/>
  <c r="BL78" i="9"/>
  <c r="BM78" i="6"/>
  <c r="BM78" i="9"/>
  <c r="BN78" i="6"/>
  <c r="BN78" i="9"/>
  <c r="BO78" i="6"/>
  <c r="BO78" i="9"/>
  <c r="BP78" i="6"/>
  <c r="BP78" i="9"/>
  <c r="BQ78" i="6"/>
  <c r="BQ78" i="9"/>
  <c r="BR78" i="6"/>
  <c r="BR78" i="9"/>
  <c r="BS78" i="6"/>
  <c r="BS78" i="9"/>
  <c r="BT78" i="6"/>
  <c r="BT78" i="9"/>
  <c r="BU78" i="6"/>
  <c r="BU78" i="9"/>
  <c r="BV78" i="6"/>
  <c r="BV78" i="9"/>
  <c r="BW78" i="6"/>
  <c r="BW78" i="9"/>
  <c r="BX78" i="6"/>
  <c r="BX78" i="9"/>
  <c r="BY78" i="6"/>
  <c r="BY78" i="9"/>
  <c r="BZ78" i="6"/>
  <c r="BZ78" i="9"/>
  <c r="CA78" i="6"/>
  <c r="CA78" i="9"/>
  <c r="CB78" i="6"/>
  <c r="CB78" i="9"/>
  <c r="CC78" i="6"/>
  <c r="CC78" i="9"/>
  <c r="CD78" i="6"/>
  <c r="CD78" i="9"/>
  <c r="CE78" i="6"/>
  <c r="CE78" i="9"/>
  <c r="CF78" i="6"/>
  <c r="CF78" i="9"/>
  <c r="CG78" i="6"/>
  <c r="CG78" i="9"/>
  <c r="CH78" i="6"/>
  <c r="CH78" i="9"/>
  <c r="CI78" i="6"/>
  <c r="CI78" i="9"/>
  <c r="CJ78" i="6"/>
  <c r="CJ78" i="9"/>
  <c r="CK78" i="6"/>
  <c r="CK78" i="9"/>
  <c r="CL78" i="6"/>
  <c r="CL78" i="9"/>
  <c r="CM78" i="6"/>
  <c r="CM78" i="9"/>
  <c r="CN78" i="6"/>
  <c r="CN78" i="9"/>
  <c r="C78" i="7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79" i="6"/>
  <c r="C79" i="9"/>
  <c r="B79" i="6"/>
  <c r="B79" i="9"/>
  <c r="D79" i="6"/>
  <c r="D79" i="9"/>
  <c r="E79" i="6"/>
  <c r="E79" i="9"/>
  <c r="F79" i="6"/>
  <c r="F79" i="9"/>
  <c r="G79" i="6"/>
  <c r="G79" i="9"/>
  <c r="H79" i="6"/>
  <c r="H79" i="9"/>
  <c r="I79" i="6"/>
  <c r="I79" i="9"/>
  <c r="J79" i="6"/>
  <c r="J79" i="9"/>
  <c r="K79" i="6"/>
  <c r="K79" i="9"/>
  <c r="L79" i="6"/>
  <c r="L79" i="9"/>
  <c r="M79" i="6"/>
  <c r="M79" i="9"/>
  <c r="N79" i="6"/>
  <c r="N79" i="9"/>
  <c r="O79" i="6"/>
  <c r="O79" i="9"/>
  <c r="P79" i="6"/>
  <c r="P79" i="9"/>
  <c r="Q79" i="6"/>
  <c r="Q79" i="9"/>
  <c r="R79" i="6"/>
  <c r="R79" i="9"/>
  <c r="S79" i="6"/>
  <c r="S79" i="9"/>
  <c r="T79" i="6"/>
  <c r="T79" i="9"/>
  <c r="U79" i="6"/>
  <c r="U79" i="9"/>
  <c r="V79" i="6"/>
  <c r="V79" i="9"/>
  <c r="W79" i="6"/>
  <c r="W79" i="9"/>
  <c r="X79" i="6"/>
  <c r="X79" i="9"/>
  <c r="Y79" i="6"/>
  <c r="Y79" i="9"/>
  <c r="Z79" i="6"/>
  <c r="Z79" i="9"/>
  <c r="AA79" i="6"/>
  <c r="AA79" i="9"/>
  <c r="AB79" i="6"/>
  <c r="AB79" i="9"/>
  <c r="AC79" i="6"/>
  <c r="AC79" i="9"/>
  <c r="AD79" i="6"/>
  <c r="AD79" i="9"/>
  <c r="AE79" i="6"/>
  <c r="AE79" i="9"/>
  <c r="AF79" i="6"/>
  <c r="AF79" i="9"/>
  <c r="AG79" i="6"/>
  <c r="AG79" i="9"/>
  <c r="AH79" i="6"/>
  <c r="AH79" i="9"/>
  <c r="AI79" i="6"/>
  <c r="AI79" i="9"/>
  <c r="AJ79" i="6"/>
  <c r="AJ79" i="9"/>
  <c r="AK79" i="6"/>
  <c r="AK79" i="9"/>
  <c r="AL79" i="6"/>
  <c r="AL79" i="9"/>
  <c r="AM79" i="6"/>
  <c r="AM79" i="9"/>
  <c r="AN79" i="6"/>
  <c r="AN79" i="9"/>
  <c r="AO79" i="6"/>
  <c r="AO79" i="9"/>
  <c r="AP79" i="6"/>
  <c r="AP79" i="9"/>
  <c r="AQ79" i="6"/>
  <c r="AQ79" i="9"/>
  <c r="AR79" i="6"/>
  <c r="AR79" i="9"/>
  <c r="AS79" i="6"/>
  <c r="AS79" i="9"/>
  <c r="AT79" i="6"/>
  <c r="AT79" i="9"/>
  <c r="AU79" i="6"/>
  <c r="AU79" i="9"/>
  <c r="AV79" i="6"/>
  <c r="AV79" i="9"/>
  <c r="AW79" i="6"/>
  <c r="AW79" i="9"/>
  <c r="AX79" i="6"/>
  <c r="AX79" i="9"/>
  <c r="AY79" i="6"/>
  <c r="AY79" i="9"/>
  <c r="AZ79" i="6"/>
  <c r="AZ79" i="9"/>
  <c r="BA79" i="6"/>
  <c r="BA79" i="9"/>
  <c r="BB79" i="6"/>
  <c r="BB79" i="9"/>
  <c r="BC79" i="6"/>
  <c r="BC79" i="9"/>
  <c r="BD79" i="6"/>
  <c r="BD79" i="9"/>
  <c r="BE79" i="6"/>
  <c r="BE79" i="9"/>
  <c r="BF79" i="6"/>
  <c r="BF79" i="9"/>
  <c r="BG79" i="6"/>
  <c r="BG79" i="9"/>
  <c r="BH79" i="6"/>
  <c r="BH79" i="9"/>
  <c r="BI79" i="6"/>
  <c r="BI79" i="9"/>
  <c r="BJ79" i="6"/>
  <c r="BJ79" i="9"/>
  <c r="BK79" i="6"/>
  <c r="BK79" i="9"/>
  <c r="BL79" i="6"/>
  <c r="BL79" i="9"/>
  <c r="BM79" i="6"/>
  <c r="BM79" i="9"/>
  <c r="BN79" i="6"/>
  <c r="BN79" i="9"/>
  <c r="BO79" i="6"/>
  <c r="BO79" i="9"/>
  <c r="BP79" i="6"/>
  <c r="BP79" i="9"/>
  <c r="BQ79" i="6"/>
  <c r="BQ79" i="9"/>
  <c r="BR79" i="6"/>
  <c r="BR79" i="9"/>
  <c r="BS79" i="6"/>
  <c r="BS79" i="9"/>
  <c r="BT79" i="6"/>
  <c r="BT79" i="9"/>
  <c r="BU79" i="6"/>
  <c r="BU79" i="9"/>
  <c r="BV79" i="6"/>
  <c r="BV79" i="9"/>
  <c r="BW79" i="6"/>
  <c r="BW79" i="9"/>
  <c r="BX79" i="6"/>
  <c r="BX79" i="9"/>
  <c r="BY79" i="6"/>
  <c r="BY79" i="9"/>
  <c r="BZ79" i="6"/>
  <c r="BZ79" i="9"/>
  <c r="CA79" i="6"/>
  <c r="CA79" i="9"/>
  <c r="CB79" i="6"/>
  <c r="CB79" i="9"/>
  <c r="CC79" i="6"/>
  <c r="CC79" i="9"/>
  <c r="CD79" i="6"/>
  <c r="CD79" i="9"/>
  <c r="CE79" i="6"/>
  <c r="CE79" i="9"/>
  <c r="CF79" i="6"/>
  <c r="CF79" i="9"/>
  <c r="CG79" i="6"/>
  <c r="CG79" i="9"/>
  <c r="CH79" i="6"/>
  <c r="CH79" i="9"/>
  <c r="CI79" i="6"/>
  <c r="CI79" i="9"/>
  <c r="CJ79" i="6"/>
  <c r="CJ79" i="9"/>
  <c r="CK79" i="6"/>
  <c r="CK79" i="9"/>
  <c r="CL79" i="6"/>
  <c r="CL79" i="9"/>
  <c r="CM79" i="6"/>
  <c r="CM79" i="9"/>
  <c r="CN79" i="6"/>
  <c r="CN79" i="9"/>
  <c r="C79" i="7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80" i="6"/>
  <c r="C80" i="9"/>
  <c r="B80" i="6"/>
  <c r="B80" i="9"/>
  <c r="D80" i="6"/>
  <c r="D80" i="9"/>
  <c r="E80" i="6"/>
  <c r="E80" i="9"/>
  <c r="F80" i="6"/>
  <c r="F80" i="9"/>
  <c r="G80" i="6"/>
  <c r="G80" i="9"/>
  <c r="H80" i="6"/>
  <c r="H80" i="9"/>
  <c r="I80" i="6"/>
  <c r="I80" i="9"/>
  <c r="J80" i="6"/>
  <c r="J80" i="9"/>
  <c r="K80" i="6"/>
  <c r="K80" i="9"/>
  <c r="L80" i="6"/>
  <c r="L80" i="9"/>
  <c r="M80" i="6"/>
  <c r="M80" i="9"/>
  <c r="N80" i="6"/>
  <c r="N80" i="9"/>
  <c r="O80" i="6"/>
  <c r="O80" i="9"/>
  <c r="P80" i="6"/>
  <c r="P80" i="9"/>
  <c r="Q80" i="6"/>
  <c r="Q80" i="9"/>
  <c r="R80" i="6"/>
  <c r="R80" i="9"/>
  <c r="S80" i="6"/>
  <c r="S80" i="9"/>
  <c r="T80" i="6"/>
  <c r="T80" i="9"/>
  <c r="U80" i="6"/>
  <c r="U80" i="9"/>
  <c r="V80" i="6"/>
  <c r="V80" i="9"/>
  <c r="W80" i="6"/>
  <c r="W80" i="9"/>
  <c r="X80" i="6"/>
  <c r="X80" i="9"/>
  <c r="Y80" i="6"/>
  <c r="Y80" i="9"/>
  <c r="Z80" i="6"/>
  <c r="Z80" i="9"/>
  <c r="AA80" i="6"/>
  <c r="AA80" i="9"/>
  <c r="AB80" i="6"/>
  <c r="AB80" i="9"/>
  <c r="AC80" i="6"/>
  <c r="AC80" i="9"/>
  <c r="AD80" i="6"/>
  <c r="AD80" i="9"/>
  <c r="AE80" i="6"/>
  <c r="AE80" i="9"/>
  <c r="AF80" i="6"/>
  <c r="AF80" i="9"/>
  <c r="AG80" i="6"/>
  <c r="AG80" i="9"/>
  <c r="AH80" i="6"/>
  <c r="AH80" i="9"/>
  <c r="AI80" i="6"/>
  <c r="AI80" i="9"/>
  <c r="AJ80" i="6"/>
  <c r="AJ80" i="9"/>
  <c r="AK80" i="6"/>
  <c r="AK80" i="9"/>
  <c r="AL80" i="6"/>
  <c r="AL80" i="9"/>
  <c r="AM80" i="6"/>
  <c r="AM80" i="9"/>
  <c r="AN80" i="6"/>
  <c r="AN80" i="9"/>
  <c r="AO80" i="6"/>
  <c r="AO80" i="9"/>
  <c r="AP80" i="6"/>
  <c r="AP80" i="9"/>
  <c r="AQ80" i="6"/>
  <c r="AQ80" i="9"/>
  <c r="AR80" i="6"/>
  <c r="AR80" i="9"/>
  <c r="AS80" i="6"/>
  <c r="AS80" i="9"/>
  <c r="AT80" i="6"/>
  <c r="AT80" i="9"/>
  <c r="AU80" i="6"/>
  <c r="AU80" i="9"/>
  <c r="AV80" i="6"/>
  <c r="AV80" i="9"/>
  <c r="AW80" i="6"/>
  <c r="AW80" i="9"/>
  <c r="AX80" i="6"/>
  <c r="AX80" i="9"/>
  <c r="AY80" i="6"/>
  <c r="AY80" i="9"/>
  <c r="AZ80" i="6"/>
  <c r="AZ80" i="9"/>
  <c r="BA80" i="6"/>
  <c r="BA80" i="9"/>
  <c r="BB80" i="6"/>
  <c r="BB80" i="9"/>
  <c r="BC80" i="6"/>
  <c r="BC80" i="9"/>
  <c r="BD80" i="6"/>
  <c r="BD80" i="9"/>
  <c r="BE80" i="6"/>
  <c r="BE80" i="9"/>
  <c r="BF80" i="6"/>
  <c r="BF80" i="9"/>
  <c r="BG80" i="6"/>
  <c r="BG80" i="9"/>
  <c r="BH80" i="6"/>
  <c r="BH80" i="9"/>
  <c r="BI80" i="6"/>
  <c r="BI80" i="9"/>
  <c r="BJ80" i="6"/>
  <c r="BJ80" i="9"/>
  <c r="BK80" i="6"/>
  <c r="BK80" i="9"/>
  <c r="BL80" i="6"/>
  <c r="BL80" i="9"/>
  <c r="BM80" i="6"/>
  <c r="BM80" i="9"/>
  <c r="BN80" i="6"/>
  <c r="BN80" i="9"/>
  <c r="BO80" i="6"/>
  <c r="BO80" i="9"/>
  <c r="BP80" i="6"/>
  <c r="BP80" i="9"/>
  <c r="BQ80" i="6"/>
  <c r="BQ80" i="9"/>
  <c r="BR80" i="6"/>
  <c r="BR80" i="9"/>
  <c r="BS80" i="6"/>
  <c r="BS80" i="9"/>
  <c r="BT80" i="6"/>
  <c r="BT80" i="9"/>
  <c r="BU80" i="6"/>
  <c r="BU80" i="9"/>
  <c r="BV80" i="6"/>
  <c r="BV80" i="9"/>
  <c r="BW80" i="6"/>
  <c r="BW80" i="9"/>
  <c r="BX80" i="6"/>
  <c r="BX80" i="9"/>
  <c r="BY80" i="6"/>
  <c r="BY80" i="9"/>
  <c r="BZ80" i="6"/>
  <c r="BZ80" i="9"/>
  <c r="CA80" i="6"/>
  <c r="CA80" i="9"/>
  <c r="CB80" i="6"/>
  <c r="CB80" i="9"/>
  <c r="CC80" i="6"/>
  <c r="CC80" i="9"/>
  <c r="CD80" i="6"/>
  <c r="CD80" i="9"/>
  <c r="CE80" i="6"/>
  <c r="CE80" i="9"/>
  <c r="CF80" i="6"/>
  <c r="CF80" i="9"/>
  <c r="CG80" i="6"/>
  <c r="CG80" i="9"/>
  <c r="CH80" i="6"/>
  <c r="CH80" i="9"/>
  <c r="CI80" i="6"/>
  <c r="CI80" i="9"/>
  <c r="CJ80" i="6"/>
  <c r="CJ80" i="9"/>
  <c r="CK80" i="6"/>
  <c r="CK80" i="9"/>
  <c r="CL80" i="6"/>
  <c r="CL80" i="9"/>
  <c r="CM80" i="6"/>
  <c r="CM80" i="9"/>
  <c r="CN80" i="6"/>
  <c r="CN80" i="9"/>
  <c r="C80" i="7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CF81" i="10"/>
  <c r="CG81" i="10"/>
  <c r="CH81" i="10"/>
  <c r="CI81" i="10"/>
  <c r="CJ81" i="10"/>
  <c r="CK81" i="10"/>
  <c r="CL81" i="10"/>
  <c r="CM81" i="10"/>
  <c r="CN81" i="10"/>
  <c r="C81" i="6"/>
  <c r="C81" i="9"/>
  <c r="B81" i="6"/>
  <c r="B81" i="9"/>
  <c r="D81" i="6"/>
  <c r="D81" i="9"/>
  <c r="E81" i="6"/>
  <c r="E81" i="9"/>
  <c r="F81" i="6"/>
  <c r="F81" i="9"/>
  <c r="G81" i="6"/>
  <c r="G81" i="9"/>
  <c r="H81" i="6"/>
  <c r="H81" i="9"/>
  <c r="I81" i="6"/>
  <c r="I81" i="9"/>
  <c r="J81" i="6"/>
  <c r="J81" i="9"/>
  <c r="K81" i="6"/>
  <c r="K81" i="9"/>
  <c r="L81" i="6"/>
  <c r="L81" i="9"/>
  <c r="M81" i="6"/>
  <c r="M81" i="9"/>
  <c r="N81" i="6"/>
  <c r="N81" i="9"/>
  <c r="O81" i="6"/>
  <c r="O81" i="9"/>
  <c r="P81" i="6"/>
  <c r="P81" i="9"/>
  <c r="Q81" i="6"/>
  <c r="Q81" i="9"/>
  <c r="R81" i="6"/>
  <c r="R81" i="9"/>
  <c r="S81" i="6"/>
  <c r="S81" i="9"/>
  <c r="T81" i="6"/>
  <c r="T81" i="9"/>
  <c r="U81" i="6"/>
  <c r="U81" i="9"/>
  <c r="V81" i="6"/>
  <c r="V81" i="9"/>
  <c r="W81" i="6"/>
  <c r="W81" i="9"/>
  <c r="X81" i="6"/>
  <c r="X81" i="9"/>
  <c r="Y81" i="6"/>
  <c r="Y81" i="9"/>
  <c r="Z81" i="6"/>
  <c r="Z81" i="9"/>
  <c r="AA81" i="6"/>
  <c r="AA81" i="9"/>
  <c r="AB81" i="6"/>
  <c r="AB81" i="9"/>
  <c r="AC81" i="6"/>
  <c r="AC81" i="9"/>
  <c r="AD81" i="6"/>
  <c r="AD81" i="9"/>
  <c r="AE81" i="6"/>
  <c r="AE81" i="9"/>
  <c r="AF81" i="6"/>
  <c r="AF81" i="9"/>
  <c r="AG81" i="6"/>
  <c r="AG81" i="9"/>
  <c r="AH81" i="6"/>
  <c r="AH81" i="9"/>
  <c r="AI81" i="6"/>
  <c r="AI81" i="9"/>
  <c r="AJ81" i="6"/>
  <c r="AJ81" i="9"/>
  <c r="AK81" i="6"/>
  <c r="AK81" i="9"/>
  <c r="AL81" i="6"/>
  <c r="AL81" i="9"/>
  <c r="AM81" i="6"/>
  <c r="AM81" i="9"/>
  <c r="AN81" i="6"/>
  <c r="AN81" i="9"/>
  <c r="AO81" i="6"/>
  <c r="AO81" i="9"/>
  <c r="AP81" i="6"/>
  <c r="AP81" i="9"/>
  <c r="AQ81" i="6"/>
  <c r="AQ81" i="9"/>
  <c r="AR81" i="6"/>
  <c r="AR81" i="9"/>
  <c r="AS81" i="6"/>
  <c r="AS81" i="9"/>
  <c r="AT81" i="6"/>
  <c r="AT81" i="9"/>
  <c r="AU81" i="6"/>
  <c r="AU81" i="9"/>
  <c r="AV81" i="6"/>
  <c r="AV81" i="9"/>
  <c r="AW81" i="6"/>
  <c r="AW81" i="9"/>
  <c r="AX81" i="6"/>
  <c r="AX81" i="9"/>
  <c r="AY81" i="6"/>
  <c r="AY81" i="9"/>
  <c r="AZ81" i="6"/>
  <c r="AZ81" i="9"/>
  <c r="BA81" i="6"/>
  <c r="BA81" i="9"/>
  <c r="BB81" i="6"/>
  <c r="BB81" i="9"/>
  <c r="BC81" i="6"/>
  <c r="BC81" i="9"/>
  <c r="BD81" i="6"/>
  <c r="BD81" i="9"/>
  <c r="BE81" i="6"/>
  <c r="BE81" i="9"/>
  <c r="BF81" i="6"/>
  <c r="BF81" i="9"/>
  <c r="BG81" i="6"/>
  <c r="BG81" i="9"/>
  <c r="BH81" i="6"/>
  <c r="BH81" i="9"/>
  <c r="BI81" i="6"/>
  <c r="BI81" i="9"/>
  <c r="BJ81" i="6"/>
  <c r="BJ81" i="9"/>
  <c r="BK81" i="6"/>
  <c r="BK81" i="9"/>
  <c r="BL81" i="6"/>
  <c r="BL81" i="9"/>
  <c r="BM81" i="6"/>
  <c r="BM81" i="9"/>
  <c r="BN81" i="6"/>
  <c r="BN81" i="9"/>
  <c r="BO81" i="6"/>
  <c r="BO81" i="9"/>
  <c r="BP81" i="6"/>
  <c r="BP81" i="9"/>
  <c r="BQ81" i="6"/>
  <c r="BQ81" i="9"/>
  <c r="BR81" i="6"/>
  <c r="BR81" i="9"/>
  <c r="BS81" i="6"/>
  <c r="BS81" i="9"/>
  <c r="BT81" i="6"/>
  <c r="BT81" i="9"/>
  <c r="BU81" i="6"/>
  <c r="BU81" i="9"/>
  <c r="BV81" i="6"/>
  <c r="BV81" i="9"/>
  <c r="BW81" i="6"/>
  <c r="BW81" i="9"/>
  <c r="BX81" i="6"/>
  <c r="BX81" i="9"/>
  <c r="BY81" i="6"/>
  <c r="BY81" i="9"/>
  <c r="BZ81" i="6"/>
  <c r="BZ81" i="9"/>
  <c r="CA81" i="6"/>
  <c r="CA81" i="9"/>
  <c r="CB81" i="6"/>
  <c r="CB81" i="9"/>
  <c r="CC81" i="6"/>
  <c r="CC81" i="9"/>
  <c r="CD81" i="6"/>
  <c r="CD81" i="9"/>
  <c r="CE81" i="6"/>
  <c r="CE81" i="9"/>
  <c r="CF81" i="6"/>
  <c r="CF81" i="9"/>
  <c r="CG81" i="6"/>
  <c r="CG81" i="9"/>
  <c r="CH81" i="6"/>
  <c r="CH81" i="9"/>
  <c r="CI81" i="6"/>
  <c r="CI81" i="9"/>
  <c r="CJ81" i="6"/>
  <c r="CJ81" i="9"/>
  <c r="CK81" i="6"/>
  <c r="CK81" i="9"/>
  <c r="CL81" i="6"/>
  <c r="CL81" i="9"/>
  <c r="CM81" i="6"/>
  <c r="CM81" i="9"/>
  <c r="CN81" i="6"/>
  <c r="CN81" i="9"/>
  <c r="C81" i="7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CG82" i="10"/>
  <c r="CH82" i="10"/>
  <c r="CI82" i="10"/>
  <c r="CJ82" i="10"/>
  <c r="CK82" i="10"/>
  <c r="CL82" i="10"/>
  <c r="CM82" i="10"/>
  <c r="CN82" i="10"/>
  <c r="C82" i="6"/>
  <c r="C82" i="9"/>
  <c r="B82" i="6"/>
  <c r="B82" i="9"/>
  <c r="D82" i="6"/>
  <c r="D82" i="9"/>
  <c r="E82" i="6"/>
  <c r="E82" i="9"/>
  <c r="F82" i="6"/>
  <c r="F82" i="9"/>
  <c r="G82" i="6"/>
  <c r="G82" i="9"/>
  <c r="H82" i="6"/>
  <c r="H82" i="9"/>
  <c r="I82" i="6"/>
  <c r="I82" i="9"/>
  <c r="J82" i="6"/>
  <c r="J82" i="9"/>
  <c r="K82" i="6"/>
  <c r="K82" i="9"/>
  <c r="L82" i="6"/>
  <c r="L82" i="9"/>
  <c r="M82" i="6"/>
  <c r="M82" i="9"/>
  <c r="N82" i="6"/>
  <c r="N82" i="9"/>
  <c r="O82" i="6"/>
  <c r="O82" i="9"/>
  <c r="P82" i="6"/>
  <c r="P82" i="9"/>
  <c r="Q82" i="6"/>
  <c r="Q82" i="9"/>
  <c r="R82" i="6"/>
  <c r="R82" i="9"/>
  <c r="S82" i="6"/>
  <c r="S82" i="9"/>
  <c r="T82" i="6"/>
  <c r="T82" i="9"/>
  <c r="U82" i="6"/>
  <c r="U82" i="9"/>
  <c r="V82" i="6"/>
  <c r="V82" i="9"/>
  <c r="W82" i="6"/>
  <c r="W82" i="9"/>
  <c r="X82" i="6"/>
  <c r="X82" i="9"/>
  <c r="Y82" i="6"/>
  <c r="Y82" i="9"/>
  <c r="Z82" i="6"/>
  <c r="Z82" i="9"/>
  <c r="AA82" i="6"/>
  <c r="AA82" i="9"/>
  <c r="AB82" i="6"/>
  <c r="AB82" i="9"/>
  <c r="AC82" i="6"/>
  <c r="AC82" i="9"/>
  <c r="AD82" i="6"/>
  <c r="AD82" i="9"/>
  <c r="AE82" i="6"/>
  <c r="AE82" i="9"/>
  <c r="AF82" i="6"/>
  <c r="AF82" i="9"/>
  <c r="AG82" i="6"/>
  <c r="AG82" i="9"/>
  <c r="AH82" i="6"/>
  <c r="AH82" i="9"/>
  <c r="AI82" i="6"/>
  <c r="AI82" i="9"/>
  <c r="AJ82" i="6"/>
  <c r="AJ82" i="9"/>
  <c r="AK82" i="6"/>
  <c r="AK82" i="9"/>
  <c r="AL82" i="6"/>
  <c r="AL82" i="9"/>
  <c r="AM82" i="6"/>
  <c r="AM82" i="9"/>
  <c r="AN82" i="6"/>
  <c r="AN82" i="9"/>
  <c r="AO82" i="6"/>
  <c r="AO82" i="9"/>
  <c r="AP82" i="6"/>
  <c r="AP82" i="9"/>
  <c r="AQ82" i="6"/>
  <c r="AQ82" i="9"/>
  <c r="AR82" i="6"/>
  <c r="AR82" i="9"/>
  <c r="AS82" i="6"/>
  <c r="AS82" i="9"/>
  <c r="AT82" i="6"/>
  <c r="AT82" i="9"/>
  <c r="AU82" i="6"/>
  <c r="AU82" i="9"/>
  <c r="AV82" i="6"/>
  <c r="AV82" i="9"/>
  <c r="AW82" i="6"/>
  <c r="AW82" i="9"/>
  <c r="AX82" i="6"/>
  <c r="AX82" i="9"/>
  <c r="AY82" i="6"/>
  <c r="AY82" i="9"/>
  <c r="AZ82" i="6"/>
  <c r="AZ82" i="9"/>
  <c r="BA82" i="6"/>
  <c r="BA82" i="9"/>
  <c r="BB82" i="6"/>
  <c r="BB82" i="9"/>
  <c r="BC82" i="6"/>
  <c r="BC82" i="9"/>
  <c r="BD82" i="6"/>
  <c r="BD82" i="9"/>
  <c r="BE82" i="6"/>
  <c r="BE82" i="9"/>
  <c r="BF82" i="6"/>
  <c r="BF82" i="9"/>
  <c r="BG82" i="6"/>
  <c r="BG82" i="9"/>
  <c r="BH82" i="6"/>
  <c r="BH82" i="9"/>
  <c r="BI82" i="6"/>
  <c r="BI82" i="9"/>
  <c r="BJ82" i="6"/>
  <c r="BJ82" i="9"/>
  <c r="BK82" i="6"/>
  <c r="BK82" i="9"/>
  <c r="BL82" i="6"/>
  <c r="BL82" i="9"/>
  <c r="BM82" i="6"/>
  <c r="BM82" i="9"/>
  <c r="BN82" i="6"/>
  <c r="BN82" i="9"/>
  <c r="BO82" i="6"/>
  <c r="BO82" i="9"/>
  <c r="BP82" i="6"/>
  <c r="BP82" i="9"/>
  <c r="BQ82" i="6"/>
  <c r="BQ82" i="9"/>
  <c r="BR82" i="6"/>
  <c r="BR82" i="9"/>
  <c r="BS82" i="6"/>
  <c r="BS82" i="9"/>
  <c r="BT82" i="6"/>
  <c r="BT82" i="9"/>
  <c r="BU82" i="6"/>
  <c r="BU82" i="9"/>
  <c r="BV82" i="6"/>
  <c r="BV82" i="9"/>
  <c r="BW82" i="6"/>
  <c r="BW82" i="9"/>
  <c r="BX82" i="6"/>
  <c r="BX82" i="9"/>
  <c r="BY82" i="6"/>
  <c r="BY82" i="9"/>
  <c r="BZ82" i="6"/>
  <c r="BZ82" i="9"/>
  <c r="CA82" i="6"/>
  <c r="CA82" i="9"/>
  <c r="CB82" i="6"/>
  <c r="CB82" i="9"/>
  <c r="CC82" i="6"/>
  <c r="CC82" i="9"/>
  <c r="CD82" i="6"/>
  <c r="CD82" i="9"/>
  <c r="CE82" i="6"/>
  <c r="CE82" i="9"/>
  <c r="CF82" i="6"/>
  <c r="CF82" i="9"/>
  <c r="CG82" i="6"/>
  <c r="CG82" i="9"/>
  <c r="CH82" i="6"/>
  <c r="CH82" i="9"/>
  <c r="CI82" i="6"/>
  <c r="CI82" i="9"/>
  <c r="CJ82" i="6"/>
  <c r="CJ82" i="9"/>
  <c r="CK82" i="6"/>
  <c r="CK82" i="9"/>
  <c r="CL82" i="6"/>
  <c r="CL82" i="9"/>
  <c r="CM82" i="6"/>
  <c r="CM82" i="9"/>
  <c r="CN82" i="6"/>
  <c r="CN82" i="9"/>
  <c r="C82" i="7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BD83" i="10"/>
  <c r="BE83" i="10"/>
  <c r="BF83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CD83" i="10"/>
  <c r="CE83" i="10"/>
  <c r="CF83" i="10"/>
  <c r="CG83" i="10"/>
  <c r="CH83" i="10"/>
  <c r="CI83" i="10"/>
  <c r="CJ83" i="10"/>
  <c r="CK83" i="10"/>
  <c r="CL83" i="10"/>
  <c r="CM83" i="10"/>
  <c r="CN83" i="10"/>
  <c r="C83" i="6"/>
  <c r="C83" i="9"/>
  <c r="B83" i="6"/>
  <c r="B83" i="9"/>
  <c r="D83" i="6"/>
  <c r="D83" i="9"/>
  <c r="E83" i="6"/>
  <c r="E83" i="9"/>
  <c r="F83" i="6"/>
  <c r="F83" i="9"/>
  <c r="G83" i="6"/>
  <c r="G83" i="9"/>
  <c r="H83" i="6"/>
  <c r="H83" i="9"/>
  <c r="I83" i="6"/>
  <c r="I83" i="9"/>
  <c r="J83" i="6"/>
  <c r="J83" i="9"/>
  <c r="K83" i="6"/>
  <c r="K83" i="9"/>
  <c r="L83" i="6"/>
  <c r="L83" i="9"/>
  <c r="M83" i="6"/>
  <c r="M83" i="9"/>
  <c r="N83" i="6"/>
  <c r="N83" i="9"/>
  <c r="O83" i="6"/>
  <c r="O83" i="9"/>
  <c r="P83" i="6"/>
  <c r="P83" i="9"/>
  <c r="Q83" i="6"/>
  <c r="Q83" i="9"/>
  <c r="R83" i="6"/>
  <c r="R83" i="9"/>
  <c r="S83" i="6"/>
  <c r="S83" i="9"/>
  <c r="T83" i="6"/>
  <c r="T83" i="9"/>
  <c r="U83" i="6"/>
  <c r="U83" i="9"/>
  <c r="V83" i="6"/>
  <c r="V83" i="9"/>
  <c r="W83" i="6"/>
  <c r="W83" i="9"/>
  <c r="X83" i="6"/>
  <c r="X83" i="9"/>
  <c r="Y83" i="6"/>
  <c r="Y83" i="9"/>
  <c r="Z83" i="6"/>
  <c r="Z83" i="9"/>
  <c r="AA83" i="6"/>
  <c r="AA83" i="9"/>
  <c r="AB83" i="6"/>
  <c r="AB83" i="9"/>
  <c r="AC83" i="6"/>
  <c r="AC83" i="9"/>
  <c r="AD83" i="6"/>
  <c r="AD83" i="9"/>
  <c r="AE83" i="6"/>
  <c r="AE83" i="9"/>
  <c r="AF83" i="6"/>
  <c r="AF83" i="9"/>
  <c r="AG83" i="6"/>
  <c r="AG83" i="9"/>
  <c r="AH83" i="6"/>
  <c r="AH83" i="9"/>
  <c r="AI83" i="6"/>
  <c r="AI83" i="9"/>
  <c r="AJ83" i="6"/>
  <c r="AJ83" i="9"/>
  <c r="AK83" i="6"/>
  <c r="AK83" i="9"/>
  <c r="AL83" i="6"/>
  <c r="AL83" i="9"/>
  <c r="AM83" i="6"/>
  <c r="AM83" i="9"/>
  <c r="AN83" i="6"/>
  <c r="AN83" i="9"/>
  <c r="AO83" i="6"/>
  <c r="AO83" i="9"/>
  <c r="AP83" i="6"/>
  <c r="AP83" i="9"/>
  <c r="AQ83" i="6"/>
  <c r="AQ83" i="9"/>
  <c r="AR83" i="6"/>
  <c r="AR83" i="9"/>
  <c r="AS83" i="6"/>
  <c r="AS83" i="9"/>
  <c r="AT83" i="6"/>
  <c r="AT83" i="9"/>
  <c r="AU83" i="6"/>
  <c r="AU83" i="9"/>
  <c r="AV83" i="6"/>
  <c r="AV83" i="9"/>
  <c r="AW83" i="6"/>
  <c r="AW83" i="9"/>
  <c r="AX83" i="6"/>
  <c r="AX83" i="9"/>
  <c r="AY83" i="6"/>
  <c r="AY83" i="9"/>
  <c r="AZ83" i="6"/>
  <c r="AZ83" i="9"/>
  <c r="BA83" i="6"/>
  <c r="BA83" i="9"/>
  <c r="BB83" i="6"/>
  <c r="BB83" i="9"/>
  <c r="BC83" i="6"/>
  <c r="BC83" i="9"/>
  <c r="BD83" i="6"/>
  <c r="BD83" i="9"/>
  <c r="BE83" i="6"/>
  <c r="BE83" i="9"/>
  <c r="BF83" i="6"/>
  <c r="BF83" i="9"/>
  <c r="BG83" i="6"/>
  <c r="BG83" i="9"/>
  <c r="BH83" i="6"/>
  <c r="BH83" i="9"/>
  <c r="BI83" i="6"/>
  <c r="BI83" i="9"/>
  <c r="BJ83" i="6"/>
  <c r="BJ83" i="9"/>
  <c r="BK83" i="6"/>
  <c r="BK83" i="9"/>
  <c r="BL83" i="6"/>
  <c r="BL83" i="9"/>
  <c r="BM83" i="6"/>
  <c r="BM83" i="9"/>
  <c r="BN83" i="6"/>
  <c r="BN83" i="9"/>
  <c r="BO83" i="6"/>
  <c r="BO83" i="9"/>
  <c r="BP83" i="6"/>
  <c r="BP83" i="9"/>
  <c r="BQ83" i="6"/>
  <c r="BQ83" i="9"/>
  <c r="BR83" i="6"/>
  <c r="BR83" i="9"/>
  <c r="BS83" i="6"/>
  <c r="BS83" i="9"/>
  <c r="BT83" i="6"/>
  <c r="BT83" i="9"/>
  <c r="BU83" i="6"/>
  <c r="BU83" i="9"/>
  <c r="BV83" i="6"/>
  <c r="BV83" i="9"/>
  <c r="BW83" i="6"/>
  <c r="BW83" i="9"/>
  <c r="BX83" i="6"/>
  <c r="BX83" i="9"/>
  <c r="BY83" i="6"/>
  <c r="BY83" i="9"/>
  <c r="BZ83" i="6"/>
  <c r="BZ83" i="9"/>
  <c r="CA83" i="6"/>
  <c r="CA83" i="9"/>
  <c r="CB83" i="6"/>
  <c r="CB83" i="9"/>
  <c r="CC83" i="6"/>
  <c r="CC83" i="9"/>
  <c r="CD83" i="6"/>
  <c r="CD83" i="9"/>
  <c r="CE83" i="6"/>
  <c r="CE83" i="9"/>
  <c r="CF83" i="6"/>
  <c r="CF83" i="9"/>
  <c r="CG83" i="6"/>
  <c r="CG83" i="9"/>
  <c r="CH83" i="6"/>
  <c r="CH83" i="9"/>
  <c r="CI83" i="6"/>
  <c r="CI83" i="9"/>
  <c r="CJ83" i="6"/>
  <c r="CJ83" i="9"/>
  <c r="CK83" i="6"/>
  <c r="CK83" i="9"/>
  <c r="CL83" i="6"/>
  <c r="CL83" i="9"/>
  <c r="CM83" i="6"/>
  <c r="CM83" i="9"/>
  <c r="CN83" i="6"/>
  <c r="CN83" i="9"/>
  <c r="C83" i="7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BD84" i="10"/>
  <c r="BE84" i="10"/>
  <c r="BF84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CD84" i="10"/>
  <c r="CE84" i="10"/>
  <c r="CF84" i="10"/>
  <c r="CG84" i="10"/>
  <c r="CH84" i="10"/>
  <c r="CI84" i="10"/>
  <c r="CJ84" i="10"/>
  <c r="CK84" i="10"/>
  <c r="CL84" i="10"/>
  <c r="CM84" i="10"/>
  <c r="CN84" i="10"/>
  <c r="C84" i="6"/>
  <c r="C84" i="9"/>
  <c r="B84" i="6"/>
  <c r="B84" i="9"/>
  <c r="D84" i="6"/>
  <c r="D84" i="9"/>
  <c r="E84" i="6"/>
  <c r="E84" i="9"/>
  <c r="F84" i="6"/>
  <c r="F84" i="9"/>
  <c r="G84" i="6"/>
  <c r="G84" i="9"/>
  <c r="H84" i="6"/>
  <c r="H84" i="9"/>
  <c r="I84" i="6"/>
  <c r="I84" i="9"/>
  <c r="J84" i="6"/>
  <c r="J84" i="9"/>
  <c r="K84" i="6"/>
  <c r="K84" i="9"/>
  <c r="L84" i="6"/>
  <c r="L84" i="9"/>
  <c r="M84" i="6"/>
  <c r="M84" i="9"/>
  <c r="N84" i="6"/>
  <c r="N84" i="9"/>
  <c r="O84" i="6"/>
  <c r="O84" i="9"/>
  <c r="P84" i="6"/>
  <c r="P84" i="9"/>
  <c r="Q84" i="6"/>
  <c r="Q84" i="9"/>
  <c r="R84" i="6"/>
  <c r="R84" i="9"/>
  <c r="S84" i="6"/>
  <c r="S84" i="9"/>
  <c r="T84" i="6"/>
  <c r="T84" i="9"/>
  <c r="U84" i="6"/>
  <c r="U84" i="9"/>
  <c r="V84" i="6"/>
  <c r="V84" i="9"/>
  <c r="W84" i="6"/>
  <c r="W84" i="9"/>
  <c r="X84" i="6"/>
  <c r="X84" i="9"/>
  <c r="Y84" i="6"/>
  <c r="Y84" i="9"/>
  <c r="Z84" i="6"/>
  <c r="Z84" i="9"/>
  <c r="AA84" i="6"/>
  <c r="AA84" i="9"/>
  <c r="AB84" i="6"/>
  <c r="AB84" i="9"/>
  <c r="AC84" i="6"/>
  <c r="AC84" i="9"/>
  <c r="AD84" i="6"/>
  <c r="AD84" i="9"/>
  <c r="AE84" i="6"/>
  <c r="AE84" i="9"/>
  <c r="AF84" i="6"/>
  <c r="AF84" i="9"/>
  <c r="AG84" i="6"/>
  <c r="AG84" i="9"/>
  <c r="AH84" i="6"/>
  <c r="AH84" i="9"/>
  <c r="AI84" i="6"/>
  <c r="AI84" i="9"/>
  <c r="AJ84" i="6"/>
  <c r="AJ84" i="9"/>
  <c r="AK84" i="6"/>
  <c r="AK84" i="9"/>
  <c r="AL84" i="6"/>
  <c r="AL84" i="9"/>
  <c r="AM84" i="6"/>
  <c r="AM84" i="9"/>
  <c r="AN84" i="6"/>
  <c r="AN84" i="9"/>
  <c r="AO84" i="6"/>
  <c r="AO84" i="9"/>
  <c r="AP84" i="6"/>
  <c r="AP84" i="9"/>
  <c r="AQ84" i="6"/>
  <c r="AQ84" i="9"/>
  <c r="AR84" i="6"/>
  <c r="AR84" i="9"/>
  <c r="AS84" i="6"/>
  <c r="AS84" i="9"/>
  <c r="AT84" i="6"/>
  <c r="AT84" i="9"/>
  <c r="AU84" i="6"/>
  <c r="AU84" i="9"/>
  <c r="AV84" i="6"/>
  <c r="AV84" i="9"/>
  <c r="AW84" i="6"/>
  <c r="AW84" i="9"/>
  <c r="AX84" i="6"/>
  <c r="AX84" i="9"/>
  <c r="AY84" i="6"/>
  <c r="AY84" i="9"/>
  <c r="AZ84" i="6"/>
  <c r="AZ84" i="9"/>
  <c r="BA84" i="6"/>
  <c r="BA84" i="9"/>
  <c r="BB84" i="6"/>
  <c r="BB84" i="9"/>
  <c r="BC84" i="6"/>
  <c r="BC84" i="9"/>
  <c r="BD84" i="6"/>
  <c r="BD84" i="9"/>
  <c r="BE84" i="6"/>
  <c r="BE84" i="9"/>
  <c r="BF84" i="6"/>
  <c r="BF84" i="9"/>
  <c r="BG84" i="6"/>
  <c r="BG84" i="9"/>
  <c r="BH84" i="6"/>
  <c r="BH84" i="9"/>
  <c r="BI84" i="6"/>
  <c r="BI84" i="9"/>
  <c r="BJ84" i="6"/>
  <c r="BJ84" i="9"/>
  <c r="BK84" i="6"/>
  <c r="BK84" i="9"/>
  <c r="BL84" i="6"/>
  <c r="BL84" i="9"/>
  <c r="BM84" i="6"/>
  <c r="BM84" i="9"/>
  <c r="BN84" i="6"/>
  <c r="BN84" i="9"/>
  <c r="BO84" i="6"/>
  <c r="BO84" i="9"/>
  <c r="BP84" i="6"/>
  <c r="BP84" i="9"/>
  <c r="BQ84" i="6"/>
  <c r="BQ84" i="9"/>
  <c r="BR84" i="6"/>
  <c r="BR84" i="9"/>
  <c r="BS84" i="6"/>
  <c r="BS84" i="9"/>
  <c r="BT84" i="6"/>
  <c r="BT84" i="9"/>
  <c r="BU84" i="6"/>
  <c r="BU84" i="9"/>
  <c r="BV84" i="6"/>
  <c r="BV84" i="9"/>
  <c r="BW84" i="6"/>
  <c r="BW84" i="9"/>
  <c r="BX84" i="6"/>
  <c r="BX84" i="9"/>
  <c r="BY84" i="6"/>
  <c r="BY84" i="9"/>
  <c r="BZ84" i="6"/>
  <c r="BZ84" i="9"/>
  <c r="CA84" i="6"/>
  <c r="CA84" i="9"/>
  <c r="CB84" i="6"/>
  <c r="CB84" i="9"/>
  <c r="CC84" i="6"/>
  <c r="CC84" i="9"/>
  <c r="CD84" i="6"/>
  <c r="CD84" i="9"/>
  <c r="CE84" i="6"/>
  <c r="CE84" i="9"/>
  <c r="CF84" i="6"/>
  <c r="CF84" i="9"/>
  <c r="CG84" i="6"/>
  <c r="CG84" i="9"/>
  <c r="CH84" i="6"/>
  <c r="CH84" i="9"/>
  <c r="CI84" i="6"/>
  <c r="CI84" i="9"/>
  <c r="CJ84" i="6"/>
  <c r="CJ84" i="9"/>
  <c r="CK84" i="6"/>
  <c r="CK84" i="9"/>
  <c r="CL84" i="6"/>
  <c r="CL84" i="9"/>
  <c r="CM84" i="6"/>
  <c r="CM84" i="9"/>
  <c r="CN84" i="6"/>
  <c r="CN84" i="9"/>
  <c r="C84" i="7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BD85" i="10"/>
  <c r="BE85" i="10"/>
  <c r="BF85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CD85" i="10"/>
  <c r="CE85" i="10"/>
  <c r="CF85" i="10"/>
  <c r="CG85" i="10"/>
  <c r="CH85" i="10"/>
  <c r="CI85" i="10"/>
  <c r="CJ85" i="10"/>
  <c r="CK85" i="10"/>
  <c r="CL85" i="10"/>
  <c r="CM85" i="10"/>
  <c r="CN85" i="10"/>
  <c r="C85" i="6"/>
  <c r="C85" i="9"/>
  <c r="B85" i="6"/>
  <c r="B85" i="9"/>
  <c r="D85" i="6"/>
  <c r="D85" i="9"/>
  <c r="E85" i="6"/>
  <c r="E85" i="9"/>
  <c r="F85" i="6"/>
  <c r="F85" i="9"/>
  <c r="G85" i="6"/>
  <c r="G85" i="9"/>
  <c r="H85" i="6"/>
  <c r="H85" i="9"/>
  <c r="I85" i="6"/>
  <c r="I85" i="9"/>
  <c r="J85" i="6"/>
  <c r="J85" i="9"/>
  <c r="K85" i="6"/>
  <c r="K85" i="9"/>
  <c r="L85" i="6"/>
  <c r="L85" i="9"/>
  <c r="M85" i="6"/>
  <c r="M85" i="9"/>
  <c r="N85" i="6"/>
  <c r="N85" i="9"/>
  <c r="O85" i="6"/>
  <c r="O85" i="9"/>
  <c r="P85" i="6"/>
  <c r="P85" i="9"/>
  <c r="Q85" i="6"/>
  <c r="Q85" i="9"/>
  <c r="R85" i="6"/>
  <c r="R85" i="9"/>
  <c r="S85" i="6"/>
  <c r="S85" i="9"/>
  <c r="T85" i="6"/>
  <c r="T85" i="9"/>
  <c r="U85" i="6"/>
  <c r="U85" i="9"/>
  <c r="V85" i="6"/>
  <c r="V85" i="9"/>
  <c r="W85" i="6"/>
  <c r="W85" i="9"/>
  <c r="X85" i="6"/>
  <c r="X85" i="9"/>
  <c r="Y85" i="6"/>
  <c r="Y85" i="9"/>
  <c r="Z85" i="6"/>
  <c r="Z85" i="9"/>
  <c r="AA85" i="6"/>
  <c r="AA85" i="9"/>
  <c r="AB85" i="6"/>
  <c r="AB85" i="9"/>
  <c r="AC85" i="6"/>
  <c r="AC85" i="9"/>
  <c r="AD85" i="6"/>
  <c r="AD85" i="9"/>
  <c r="AE85" i="6"/>
  <c r="AE85" i="9"/>
  <c r="AF85" i="6"/>
  <c r="AF85" i="9"/>
  <c r="AG85" i="6"/>
  <c r="AG85" i="9"/>
  <c r="AH85" i="6"/>
  <c r="AH85" i="9"/>
  <c r="AI85" i="6"/>
  <c r="AI85" i="9"/>
  <c r="AJ85" i="6"/>
  <c r="AJ85" i="9"/>
  <c r="AK85" i="6"/>
  <c r="AK85" i="9"/>
  <c r="AL85" i="6"/>
  <c r="AL85" i="9"/>
  <c r="AM85" i="6"/>
  <c r="AM85" i="9"/>
  <c r="AN85" i="6"/>
  <c r="AN85" i="9"/>
  <c r="AO85" i="6"/>
  <c r="AO85" i="9"/>
  <c r="AP85" i="6"/>
  <c r="AP85" i="9"/>
  <c r="AQ85" i="6"/>
  <c r="AQ85" i="9"/>
  <c r="AR85" i="6"/>
  <c r="AR85" i="9"/>
  <c r="AS85" i="6"/>
  <c r="AS85" i="9"/>
  <c r="AT85" i="6"/>
  <c r="AT85" i="9"/>
  <c r="AU85" i="6"/>
  <c r="AU85" i="9"/>
  <c r="AV85" i="6"/>
  <c r="AV85" i="9"/>
  <c r="AW85" i="6"/>
  <c r="AW85" i="9"/>
  <c r="AX85" i="6"/>
  <c r="AX85" i="9"/>
  <c r="AY85" i="6"/>
  <c r="AY85" i="9"/>
  <c r="AZ85" i="6"/>
  <c r="AZ85" i="9"/>
  <c r="BA85" i="6"/>
  <c r="BA85" i="9"/>
  <c r="BB85" i="6"/>
  <c r="BB85" i="9"/>
  <c r="BC85" i="6"/>
  <c r="BC85" i="9"/>
  <c r="BD85" i="6"/>
  <c r="BD85" i="9"/>
  <c r="BE85" i="6"/>
  <c r="BE85" i="9"/>
  <c r="BF85" i="6"/>
  <c r="BF85" i="9"/>
  <c r="BG85" i="6"/>
  <c r="BG85" i="9"/>
  <c r="BH85" i="6"/>
  <c r="BH85" i="9"/>
  <c r="BI85" i="6"/>
  <c r="BI85" i="9"/>
  <c r="BJ85" i="6"/>
  <c r="BJ85" i="9"/>
  <c r="BK85" i="6"/>
  <c r="BK85" i="9"/>
  <c r="BL85" i="6"/>
  <c r="BL85" i="9"/>
  <c r="BM85" i="6"/>
  <c r="BM85" i="9"/>
  <c r="BN85" i="6"/>
  <c r="BN85" i="9"/>
  <c r="BO85" i="6"/>
  <c r="BO85" i="9"/>
  <c r="BP85" i="6"/>
  <c r="BP85" i="9"/>
  <c r="BQ85" i="6"/>
  <c r="BQ85" i="9"/>
  <c r="BR85" i="6"/>
  <c r="BR85" i="9"/>
  <c r="BS85" i="6"/>
  <c r="BS85" i="9"/>
  <c r="BT85" i="6"/>
  <c r="BT85" i="9"/>
  <c r="BU85" i="6"/>
  <c r="BU85" i="9"/>
  <c r="BV85" i="6"/>
  <c r="BV85" i="9"/>
  <c r="BW85" i="6"/>
  <c r="BW85" i="9"/>
  <c r="BX85" i="6"/>
  <c r="BX85" i="9"/>
  <c r="BY85" i="6"/>
  <c r="BY85" i="9"/>
  <c r="BZ85" i="6"/>
  <c r="BZ85" i="9"/>
  <c r="CA85" i="6"/>
  <c r="CA85" i="9"/>
  <c r="CB85" i="6"/>
  <c r="CB85" i="9"/>
  <c r="CC85" i="6"/>
  <c r="CC85" i="9"/>
  <c r="CD85" i="6"/>
  <c r="CD85" i="9"/>
  <c r="CE85" i="6"/>
  <c r="CE85" i="9"/>
  <c r="CF85" i="6"/>
  <c r="CF85" i="9"/>
  <c r="CG85" i="6"/>
  <c r="CG85" i="9"/>
  <c r="CH85" i="6"/>
  <c r="CH85" i="9"/>
  <c r="CI85" i="6"/>
  <c r="CI85" i="9"/>
  <c r="CJ85" i="6"/>
  <c r="CJ85" i="9"/>
  <c r="CK85" i="6"/>
  <c r="CK85" i="9"/>
  <c r="CL85" i="6"/>
  <c r="CL85" i="9"/>
  <c r="CM85" i="6"/>
  <c r="CM85" i="9"/>
  <c r="CN85" i="6"/>
  <c r="CN85" i="9"/>
  <c r="C85" i="7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BD86" i="10"/>
  <c r="BE86" i="10"/>
  <c r="BF86" i="10"/>
  <c r="BG86" i="10"/>
  <c r="BH86" i="10"/>
  <c r="BI86" i="10"/>
  <c r="BJ86" i="10"/>
  <c r="BK86" i="10"/>
  <c r="BL86" i="10"/>
  <c r="BM86" i="10"/>
  <c r="BN86" i="10"/>
  <c r="BO86" i="10"/>
  <c r="BP86" i="10"/>
  <c r="BQ86" i="10"/>
  <c r="BR86" i="10"/>
  <c r="BS86" i="10"/>
  <c r="BT86" i="10"/>
  <c r="BU86" i="10"/>
  <c r="BV86" i="10"/>
  <c r="BW86" i="10"/>
  <c r="BX86" i="10"/>
  <c r="BY86" i="10"/>
  <c r="BZ86" i="10"/>
  <c r="CA86" i="10"/>
  <c r="CB86" i="10"/>
  <c r="CC86" i="10"/>
  <c r="CD86" i="10"/>
  <c r="CE86" i="10"/>
  <c r="CF86" i="10"/>
  <c r="CG86" i="10"/>
  <c r="CH86" i="10"/>
  <c r="CI86" i="10"/>
  <c r="CJ86" i="10"/>
  <c r="CK86" i="10"/>
  <c r="CL86" i="10"/>
  <c r="CM86" i="10"/>
  <c r="CN86" i="10"/>
  <c r="C86" i="6"/>
  <c r="C86" i="9"/>
  <c r="B86" i="6"/>
  <c r="B86" i="9"/>
  <c r="D86" i="6"/>
  <c r="D86" i="9"/>
  <c r="E86" i="6"/>
  <c r="E86" i="9"/>
  <c r="F86" i="6"/>
  <c r="F86" i="9"/>
  <c r="G86" i="6"/>
  <c r="G86" i="9"/>
  <c r="H86" i="6"/>
  <c r="H86" i="9"/>
  <c r="I86" i="6"/>
  <c r="I86" i="9"/>
  <c r="J86" i="6"/>
  <c r="J86" i="9"/>
  <c r="K86" i="6"/>
  <c r="K86" i="9"/>
  <c r="L86" i="6"/>
  <c r="L86" i="9"/>
  <c r="M86" i="6"/>
  <c r="M86" i="9"/>
  <c r="N86" i="6"/>
  <c r="N86" i="9"/>
  <c r="O86" i="6"/>
  <c r="O86" i="9"/>
  <c r="P86" i="6"/>
  <c r="P86" i="9"/>
  <c r="Q86" i="6"/>
  <c r="Q86" i="9"/>
  <c r="R86" i="6"/>
  <c r="R86" i="9"/>
  <c r="S86" i="6"/>
  <c r="S86" i="9"/>
  <c r="T86" i="6"/>
  <c r="T86" i="9"/>
  <c r="U86" i="6"/>
  <c r="U86" i="9"/>
  <c r="V86" i="6"/>
  <c r="V86" i="9"/>
  <c r="W86" i="6"/>
  <c r="W86" i="9"/>
  <c r="X86" i="6"/>
  <c r="X86" i="9"/>
  <c r="Y86" i="6"/>
  <c r="Y86" i="9"/>
  <c r="Z86" i="6"/>
  <c r="Z86" i="9"/>
  <c r="AA86" i="6"/>
  <c r="AA86" i="9"/>
  <c r="AB86" i="6"/>
  <c r="AB86" i="9"/>
  <c r="AC86" i="6"/>
  <c r="AC86" i="9"/>
  <c r="AD86" i="6"/>
  <c r="AD86" i="9"/>
  <c r="AE86" i="6"/>
  <c r="AE86" i="9"/>
  <c r="AF86" i="6"/>
  <c r="AF86" i="9"/>
  <c r="AG86" i="6"/>
  <c r="AG86" i="9"/>
  <c r="AH86" i="6"/>
  <c r="AH86" i="9"/>
  <c r="AI86" i="6"/>
  <c r="AI86" i="9"/>
  <c r="AJ86" i="6"/>
  <c r="AJ86" i="9"/>
  <c r="AK86" i="6"/>
  <c r="AK86" i="9"/>
  <c r="AL86" i="6"/>
  <c r="AL86" i="9"/>
  <c r="AM86" i="6"/>
  <c r="AM86" i="9"/>
  <c r="AN86" i="6"/>
  <c r="AN86" i="9"/>
  <c r="AO86" i="6"/>
  <c r="AO86" i="9"/>
  <c r="AP86" i="6"/>
  <c r="AP86" i="9"/>
  <c r="AQ86" i="6"/>
  <c r="AQ86" i="9"/>
  <c r="AR86" i="6"/>
  <c r="AR86" i="9"/>
  <c r="AS86" i="6"/>
  <c r="AS86" i="9"/>
  <c r="AT86" i="6"/>
  <c r="AT86" i="9"/>
  <c r="AU86" i="6"/>
  <c r="AU86" i="9"/>
  <c r="AV86" i="6"/>
  <c r="AV86" i="9"/>
  <c r="AW86" i="6"/>
  <c r="AW86" i="9"/>
  <c r="AX86" i="6"/>
  <c r="AX86" i="9"/>
  <c r="AY86" i="6"/>
  <c r="AY86" i="9"/>
  <c r="AZ86" i="6"/>
  <c r="AZ86" i="9"/>
  <c r="BA86" i="6"/>
  <c r="BA86" i="9"/>
  <c r="BB86" i="6"/>
  <c r="BB86" i="9"/>
  <c r="BC86" i="6"/>
  <c r="BC86" i="9"/>
  <c r="BD86" i="6"/>
  <c r="BD86" i="9"/>
  <c r="BE86" i="6"/>
  <c r="BE86" i="9"/>
  <c r="BF86" i="6"/>
  <c r="BF86" i="9"/>
  <c r="BG86" i="6"/>
  <c r="BG86" i="9"/>
  <c r="BH86" i="6"/>
  <c r="BH86" i="9"/>
  <c r="BI86" i="6"/>
  <c r="BI86" i="9"/>
  <c r="BJ86" i="6"/>
  <c r="BJ86" i="9"/>
  <c r="BK86" i="6"/>
  <c r="BK86" i="9"/>
  <c r="BL86" i="6"/>
  <c r="BL86" i="9"/>
  <c r="BM86" i="6"/>
  <c r="BM86" i="9"/>
  <c r="BN86" i="6"/>
  <c r="BN86" i="9"/>
  <c r="BO86" i="6"/>
  <c r="BO86" i="9"/>
  <c r="BP86" i="6"/>
  <c r="BP86" i="9"/>
  <c r="BQ86" i="6"/>
  <c r="BQ86" i="9"/>
  <c r="BR86" i="6"/>
  <c r="BR86" i="9"/>
  <c r="BS86" i="6"/>
  <c r="BS86" i="9"/>
  <c r="BT86" i="6"/>
  <c r="BT86" i="9"/>
  <c r="BU86" i="6"/>
  <c r="BU86" i="9"/>
  <c r="BV86" i="6"/>
  <c r="BV86" i="9"/>
  <c r="BW86" i="6"/>
  <c r="BW86" i="9"/>
  <c r="BX86" i="6"/>
  <c r="BX86" i="9"/>
  <c r="BY86" i="6"/>
  <c r="BY86" i="9"/>
  <c r="BZ86" i="6"/>
  <c r="BZ86" i="9"/>
  <c r="CA86" i="6"/>
  <c r="CA86" i="9"/>
  <c r="CB86" i="6"/>
  <c r="CB86" i="9"/>
  <c r="CC86" i="6"/>
  <c r="CC86" i="9"/>
  <c r="CD86" i="6"/>
  <c r="CD86" i="9"/>
  <c r="CE86" i="6"/>
  <c r="CE86" i="9"/>
  <c r="CF86" i="6"/>
  <c r="CF86" i="9"/>
  <c r="CG86" i="6"/>
  <c r="CG86" i="9"/>
  <c r="CH86" i="6"/>
  <c r="CH86" i="9"/>
  <c r="CI86" i="6"/>
  <c r="CI86" i="9"/>
  <c r="CJ86" i="6"/>
  <c r="CJ86" i="9"/>
  <c r="CK86" i="6"/>
  <c r="CK86" i="9"/>
  <c r="CL86" i="6"/>
  <c r="CL86" i="9"/>
  <c r="CM86" i="6"/>
  <c r="CM86" i="9"/>
  <c r="CN86" i="6"/>
  <c r="CN86" i="9"/>
  <c r="C86" i="7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BD87" i="10"/>
  <c r="BE87" i="10"/>
  <c r="BF87" i="10"/>
  <c r="BG87" i="10"/>
  <c r="BH87" i="10"/>
  <c r="BI87" i="10"/>
  <c r="BJ87" i="10"/>
  <c r="BK87" i="10"/>
  <c r="BL87" i="10"/>
  <c r="BM87" i="10"/>
  <c r="BN87" i="10"/>
  <c r="BO87" i="10"/>
  <c r="BP87" i="10"/>
  <c r="BQ87" i="10"/>
  <c r="BR87" i="10"/>
  <c r="BS87" i="10"/>
  <c r="BT87" i="10"/>
  <c r="BU87" i="10"/>
  <c r="BV87" i="10"/>
  <c r="BW87" i="10"/>
  <c r="BX87" i="10"/>
  <c r="BY87" i="10"/>
  <c r="BZ87" i="10"/>
  <c r="CA87" i="10"/>
  <c r="CB87" i="10"/>
  <c r="CC87" i="10"/>
  <c r="CD87" i="10"/>
  <c r="CE87" i="10"/>
  <c r="CF87" i="10"/>
  <c r="CG87" i="10"/>
  <c r="CH87" i="10"/>
  <c r="CI87" i="10"/>
  <c r="CJ87" i="10"/>
  <c r="CK87" i="10"/>
  <c r="CL87" i="10"/>
  <c r="CM87" i="10"/>
  <c r="CN87" i="10"/>
  <c r="C87" i="6"/>
  <c r="C87" i="9"/>
  <c r="B87" i="6"/>
  <c r="B87" i="9"/>
  <c r="D87" i="6"/>
  <c r="D87" i="9"/>
  <c r="E87" i="6"/>
  <c r="E87" i="9"/>
  <c r="F87" i="6"/>
  <c r="F87" i="9"/>
  <c r="G87" i="6"/>
  <c r="G87" i="9"/>
  <c r="H87" i="6"/>
  <c r="H87" i="9"/>
  <c r="I87" i="6"/>
  <c r="I87" i="9"/>
  <c r="J87" i="6"/>
  <c r="J87" i="9"/>
  <c r="K87" i="6"/>
  <c r="K87" i="9"/>
  <c r="L87" i="6"/>
  <c r="L87" i="9"/>
  <c r="M87" i="6"/>
  <c r="M87" i="9"/>
  <c r="N87" i="6"/>
  <c r="N87" i="9"/>
  <c r="O87" i="6"/>
  <c r="O87" i="9"/>
  <c r="P87" i="6"/>
  <c r="P87" i="9"/>
  <c r="Q87" i="6"/>
  <c r="Q87" i="9"/>
  <c r="R87" i="6"/>
  <c r="R87" i="9"/>
  <c r="S87" i="6"/>
  <c r="S87" i="9"/>
  <c r="T87" i="6"/>
  <c r="T87" i="9"/>
  <c r="U87" i="6"/>
  <c r="U87" i="9"/>
  <c r="V87" i="6"/>
  <c r="V87" i="9"/>
  <c r="W87" i="6"/>
  <c r="W87" i="9"/>
  <c r="X87" i="6"/>
  <c r="X87" i="9"/>
  <c r="Y87" i="6"/>
  <c r="Y87" i="9"/>
  <c r="Z87" i="6"/>
  <c r="Z87" i="9"/>
  <c r="AA87" i="6"/>
  <c r="AA87" i="9"/>
  <c r="AB87" i="6"/>
  <c r="AB87" i="9"/>
  <c r="AC87" i="6"/>
  <c r="AC87" i="9"/>
  <c r="AD87" i="6"/>
  <c r="AD87" i="9"/>
  <c r="AE87" i="6"/>
  <c r="AE87" i="9"/>
  <c r="AF87" i="6"/>
  <c r="AF87" i="9"/>
  <c r="AG87" i="6"/>
  <c r="AG87" i="9"/>
  <c r="AH87" i="6"/>
  <c r="AH87" i="9"/>
  <c r="AI87" i="6"/>
  <c r="AI87" i="9"/>
  <c r="AJ87" i="6"/>
  <c r="AJ87" i="9"/>
  <c r="AK87" i="6"/>
  <c r="AK87" i="9"/>
  <c r="AL87" i="6"/>
  <c r="AL87" i="9"/>
  <c r="AM87" i="6"/>
  <c r="AM87" i="9"/>
  <c r="AN87" i="6"/>
  <c r="AN87" i="9"/>
  <c r="AO87" i="6"/>
  <c r="AO87" i="9"/>
  <c r="AP87" i="6"/>
  <c r="AP87" i="9"/>
  <c r="AQ87" i="6"/>
  <c r="AQ87" i="9"/>
  <c r="AR87" i="6"/>
  <c r="AR87" i="9"/>
  <c r="AS87" i="6"/>
  <c r="AS87" i="9"/>
  <c r="AT87" i="6"/>
  <c r="AT87" i="9"/>
  <c r="AU87" i="6"/>
  <c r="AU87" i="9"/>
  <c r="AV87" i="6"/>
  <c r="AV87" i="9"/>
  <c r="AW87" i="6"/>
  <c r="AW87" i="9"/>
  <c r="AX87" i="6"/>
  <c r="AX87" i="9"/>
  <c r="AY87" i="6"/>
  <c r="AY87" i="9"/>
  <c r="AZ87" i="6"/>
  <c r="AZ87" i="9"/>
  <c r="BA87" i="6"/>
  <c r="BA87" i="9"/>
  <c r="BB87" i="6"/>
  <c r="BB87" i="9"/>
  <c r="BC87" i="6"/>
  <c r="BC87" i="9"/>
  <c r="BD87" i="6"/>
  <c r="BD87" i="9"/>
  <c r="BE87" i="6"/>
  <c r="BE87" i="9"/>
  <c r="BF87" i="6"/>
  <c r="BF87" i="9"/>
  <c r="BG87" i="6"/>
  <c r="BG87" i="9"/>
  <c r="BH87" i="6"/>
  <c r="BH87" i="9"/>
  <c r="BI87" i="6"/>
  <c r="BI87" i="9"/>
  <c r="BJ87" i="6"/>
  <c r="BJ87" i="9"/>
  <c r="BK87" i="6"/>
  <c r="BK87" i="9"/>
  <c r="BL87" i="6"/>
  <c r="BL87" i="9"/>
  <c r="BM87" i="6"/>
  <c r="BM87" i="9"/>
  <c r="BN87" i="6"/>
  <c r="BN87" i="9"/>
  <c r="BO87" i="6"/>
  <c r="BO87" i="9"/>
  <c r="BP87" i="6"/>
  <c r="BP87" i="9"/>
  <c r="BQ87" i="6"/>
  <c r="BQ87" i="9"/>
  <c r="BR87" i="6"/>
  <c r="BR87" i="9"/>
  <c r="BS87" i="6"/>
  <c r="BS87" i="9"/>
  <c r="BT87" i="6"/>
  <c r="BT87" i="9"/>
  <c r="BU87" i="6"/>
  <c r="BU87" i="9"/>
  <c r="BV87" i="6"/>
  <c r="BV87" i="9"/>
  <c r="BW87" i="6"/>
  <c r="BW87" i="9"/>
  <c r="BX87" i="6"/>
  <c r="BX87" i="9"/>
  <c r="BY87" i="6"/>
  <c r="BY87" i="9"/>
  <c r="BZ87" i="6"/>
  <c r="BZ87" i="9"/>
  <c r="CA87" i="6"/>
  <c r="CA87" i="9"/>
  <c r="CB87" i="6"/>
  <c r="CB87" i="9"/>
  <c r="CC87" i="6"/>
  <c r="CC87" i="9"/>
  <c r="CD87" i="6"/>
  <c r="CD87" i="9"/>
  <c r="CE87" i="6"/>
  <c r="CE87" i="9"/>
  <c r="CF87" i="6"/>
  <c r="CF87" i="9"/>
  <c r="CG87" i="6"/>
  <c r="CG87" i="9"/>
  <c r="CH87" i="6"/>
  <c r="CH87" i="9"/>
  <c r="CI87" i="6"/>
  <c r="CI87" i="9"/>
  <c r="CJ87" i="6"/>
  <c r="CJ87" i="9"/>
  <c r="CK87" i="6"/>
  <c r="CK87" i="9"/>
  <c r="CL87" i="6"/>
  <c r="CL87" i="9"/>
  <c r="CM87" i="6"/>
  <c r="CM87" i="9"/>
  <c r="CN87" i="6"/>
  <c r="CN87" i="9"/>
  <c r="C87" i="7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BH88" i="10"/>
  <c r="BI88" i="10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D88" i="10"/>
  <c r="CE88" i="10"/>
  <c r="CF88" i="10"/>
  <c r="CG88" i="10"/>
  <c r="CH88" i="10"/>
  <c r="CI88" i="10"/>
  <c r="CJ88" i="10"/>
  <c r="CK88" i="10"/>
  <c r="CL88" i="10"/>
  <c r="CM88" i="10"/>
  <c r="CN88" i="10"/>
  <c r="C88" i="6"/>
  <c r="C88" i="9"/>
  <c r="B88" i="6"/>
  <c r="B88" i="9"/>
  <c r="D88" i="6"/>
  <c r="D88" i="9"/>
  <c r="E88" i="6"/>
  <c r="E88" i="9"/>
  <c r="F88" i="6"/>
  <c r="F88" i="9"/>
  <c r="G88" i="6"/>
  <c r="G88" i="9"/>
  <c r="H88" i="6"/>
  <c r="H88" i="9"/>
  <c r="I88" i="6"/>
  <c r="I88" i="9"/>
  <c r="J88" i="6"/>
  <c r="J88" i="9"/>
  <c r="K88" i="6"/>
  <c r="K88" i="9"/>
  <c r="L88" i="6"/>
  <c r="L88" i="9"/>
  <c r="M88" i="6"/>
  <c r="M88" i="9"/>
  <c r="N88" i="6"/>
  <c r="N88" i="9"/>
  <c r="O88" i="6"/>
  <c r="O88" i="9"/>
  <c r="P88" i="6"/>
  <c r="P88" i="9"/>
  <c r="Q88" i="6"/>
  <c r="Q88" i="9"/>
  <c r="R88" i="6"/>
  <c r="R88" i="9"/>
  <c r="S88" i="6"/>
  <c r="S88" i="9"/>
  <c r="T88" i="6"/>
  <c r="T88" i="9"/>
  <c r="U88" i="6"/>
  <c r="U88" i="9"/>
  <c r="V88" i="6"/>
  <c r="V88" i="9"/>
  <c r="W88" i="6"/>
  <c r="W88" i="9"/>
  <c r="X88" i="6"/>
  <c r="X88" i="9"/>
  <c r="Y88" i="6"/>
  <c r="Y88" i="9"/>
  <c r="Z88" i="6"/>
  <c r="Z88" i="9"/>
  <c r="AA88" i="6"/>
  <c r="AA88" i="9"/>
  <c r="AB88" i="6"/>
  <c r="AB88" i="9"/>
  <c r="AC88" i="6"/>
  <c r="AC88" i="9"/>
  <c r="AD88" i="6"/>
  <c r="AD88" i="9"/>
  <c r="AE88" i="6"/>
  <c r="AE88" i="9"/>
  <c r="AF88" i="6"/>
  <c r="AF88" i="9"/>
  <c r="AG88" i="6"/>
  <c r="AG88" i="9"/>
  <c r="AH88" i="6"/>
  <c r="AH88" i="9"/>
  <c r="AI88" i="6"/>
  <c r="AI88" i="9"/>
  <c r="AJ88" i="6"/>
  <c r="AJ88" i="9"/>
  <c r="AK88" i="6"/>
  <c r="AK88" i="9"/>
  <c r="AL88" i="6"/>
  <c r="AL88" i="9"/>
  <c r="AM88" i="6"/>
  <c r="AM88" i="9"/>
  <c r="AN88" i="6"/>
  <c r="AN88" i="9"/>
  <c r="AO88" i="6"/>
  <c r="AO88" i="9"/>
  <c r="AP88" i="6"/>
  <c r="AP88" i="9"/>
  <c r="AQ88" i="6"/>
  <c r="AQ88" i="9"/>
  <c r="AR88" i="6"/>
  <c r="AR88" i="9"/>
  <c r="AS88" i="6"/>
  <c r="AS88" i="9"/>
  <c r="AT88" i="6"/>
  <c r="AT88" i="9"/>
  <c r="AU88" i="6"/>
  <c r="AU88" i="9"/>
  <c r="AV88" i="6"/>
  <c r="AV88" i="9"/>
  <c r="AW88" i="6"/>
  <c r="AW88" i="9"/>
  <c r="AX88" i="6"/>
  <c r="AX88" i="9"/>
  <c r="AY88" i="6"/>
  <c r="AY88" i="9"/>
  <c r="AZ88" i="6"/>
  <c r="AZ88" i="9"/>
  <c r="BA88" i="6"/>
  <c r="BA88" i="9"/>
  <c r="BB88" i="6"/>
  <c r="BB88" i="9"/>
  <c r="BC88" i="6"/>
  <c r="BC88" i="9"/>
  <c r="BD88" i="6"/>
  <c r="BD88" i="9"/>
  <c r="BE88" i="6"/>
  <c r="BE88" i="9"/>
  <c r="BF88" i="6"/>
  <c r="BF88" i="9"/>
  <c r="BG88" i="6"/>
  <c r="BG88" i="9"/>
  <c r="BH88" i="6"/>
  <c r="BH88" i="9"/>
  <c r="BI88" i="6"/>
  <c r="BI88" i="9"/>
  <c r="BJ88" i="6"/>
  <c r="BJ88" i="9"/>
  <c r="BK88" i="6"/>
  <c r="BK88" i="9"/>
  <c r="BL88" i="6"/>
  <c r="BL88" i="9"/>
  <c r="BM88" i="6"/>
  <c r="BM88" i="9"/>
  <c r="BN88" i="6"/>
  <c r="BN88" i="9"/>
  <c r="BO88" i="6"/>
  <c r="BO88" i="9"/>
  <c r="BP88" i="6"/>
  <c r="BP88" i="9"/>
  <c r="BQ88" i="6"/>
  <c r="BQ88" i="9"/>
  <c r="BR88" i="6"/>
  <c r="BR88" i="9"/>
  <c r="BS88" i="6"/>
  <c r="BS88" i="9"/>
  <c r="BT88" i="6"/>
  <c r="BT88" i="9"/>
  <c r="BU88" i="6"/>
  <c r="BU88" i="9"/>
  <c r="BV88" i="6"/>
  <c r="BV88" i="9"/>
  <c r="BW88" i="6"/>
  <c r="BW88" i="9"/>
  <c r="BX88" i="6"/>
  <c r="BX88" i="9"/>
  <c r="BY88" i="6"/>
  <c r="BY88" i="9"/>
  <c r="BZ88" i="6"/>
  <c r="BZ88" i="9"/>
  <c r="CA88" i="6"/>
  <c r="CA88" i="9"/>
  <c r="CB88" i="6"/>
  <c r="CB88" i="9"/>
  <c r="CC88" i="6"/>
  <c r="CC88" i="9"/>
  <c r="CD88" i="6"/>
  <c r="CD88" i="9"/>
  <c r="CE88" i="6"/>
  <c r="CE88" i="9"/>
  <c r="CF88" i="6"/>
  <c r="CF88" i="9"/>
  <c r="CG88" i="6"/>
  <c r="CG88" i="9"/>
  <c r="CH88" i="6"/>
  <c r="CH88" i="9"/>
  <c r="CI88" i="6"/>
  <c r="CI88" i="9"/>
  <c r="CJ88" i="6"/>
  <c r="CJ88" i="9"/>
  <c r="CK88" i="6"/>
  <c r="CK88" i="9"/>
  <c r="CL88" i="6"/>
  <c r="CL88" i="9"/>
  <c r="CM88" i="6"/>
  <c r="CM88" i="9"/>
  <c r="CN88" i="6"/>
  <c r="CN88" i="9"/>
  <c r="C88" i="7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B89" i="10"/>
  <c r="BC89" i="10"/>
  <c r="BD89" i="10"/>
  <c r="BE89" i="10"/>
  <c r="BF89" i="10"/>
  <c r="BG89" i="10"/>
  <c r="BH89" i="10"/>
  <c r="BI89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D89" i="10"/>
  <c r="CE89" i="10"/>
  <c r="CF89" i="10"/>
  <c r="CG89" i="10"/>
  <c r="CH89" i="10"/>
  <c r="CI89" i="10"/>
  <c r="CJ89" i="10"/>
  <c r="CK89" i="10"/>
  <c r="CL89" i="10"/>
  <c r="CM89" i="10"/>
  <c r="CN89" i="10"/>
  <c r="C89" i="6"/>
  <c r="C89" i="9"/>
  <c r="B89" i="6"/>
  <c r="B89" i="9"/>
  <c r="D89" i="6"/>
  <c r="D89" i="9"/>
  <c r="E89" i="6"/>
  <c r="E89" i="9"/>
  <c r="F89" i="6"/>
  <c r="F89" i="9"/>
  <c r="G89" i="6"/>
  <c r="G89" i="9"/>
  <c r="H89" i="6"/>
  <c r="H89" i="9"/>
  <c r="I89" i="6"/>
  <c r="I89" i="9"/>
  <c r="J89" i="6"/>
  <c r="J89" i="9"/>
  <c r="K89" i="6"/>
  <c r="K89" i="9"/>
  <c r="L89" i="6"/>
  <c r="L89" i="9"/>
  <c r="M89" i="6"/>
  <c r="M89" i="9"/>
  <c r="N89" i="6"/>
  <c r="N89" i="9"/>
  <c r="O89" i="6"/>
  <c r="O89" i="9"/>
  <c r="P89" i="6"/>
  <c r="P89" i="9"/>
  <c r="Q89" i="6"/>
  <c r="Q89" i="9"/>
  <c r="R89" i="6"/>
  <c r="R89" i="9"/>
  <c r="S89" i="6"/>
  <c r="S89" i="9"/>
  <c r="T89" i="6"/>
  <c r="T89" i="9"/>
  <c r="U89" i="6"/>
  <c r="U89" i="9"/>
  <c r="V89" i="6"/>
  <c r="V89" i="9"/>
  <c r="W89" i="6"/>
  <c r="W89" i="9"/>
  <c r="X89" i="6"/>
  <c r="X89" i="9"/>
  <c r="Y89" i="6"/>
  <c r="Y89" i="9"/>
  <c r="Z89" i="6"/>
  <c r="Z89" i="9"/>
  <c r="AA89" i="6"/>
  <c r="AA89" i="9"/>
  <c r="AB89" i="6"/>
  <c r="AB89" i="9"/>
  <c r="AC89" i="6"/>
  <c r="AC89" i="9"/>
  <c r="AD89" i="6"/>
  <c r="AD89" i="9"/>
  <c r="AE89" i="6"/>
  <c r="AE89" i="9"/>
  <c r="AF89" i="6"/>
  <c r="AF89" i="9"/>
  <c r="AG89" i="6"/>
  <c r="AG89" i="9"/>
  <c r="AH89" i="6"/>
  <c r="AH89" i="9"/>
  <c r="AI89" i="6"/>
  <c r="AI89" i="9"/>
  <c r="AJ89" i="6"/>
  <c r="AJ89" i="9"/>
  <c r="AK89" i="6"/>
  <c r="AK89" i="9"/>
  <c r="AL89" i="6"/>
  <c r="AL89" i="9"/>
  <c r="AM89" i="6"/>
  <c r="AM89" i="9"/>
  <c r="AN89" i="6"/>
  <c r="AN89" i="9"/>
  <c r="AO89" i="6"/>
  <c r="AO89" i="9"/>
  <c r="AP89" i="6"/>
  <c r="AP89" i="9"/>
  <c r="AQ89" i="6"/>
  <c r="AQ89" i="9"/>
  <c r="AR89" i="6"/>
  <c r="AR89" i="9"/>
  <c r="AS89" i="6"/>
  <c r="AS89" i="9"/>
  <c r="AT89" i="6"/>
  <c r="AT89" i="9"/>
  <c r="AU89" i="6"/>
  <c r="AU89" i="9"/>
  <c r="AV89" i="6"/>
  <c r="AV89" i="9"/>
  <c r="AW89" i="6"/>
  <c r="AW89" i="9"/>
  <c r="AX89" i="6"/>
  <c r="AX89" i="9"/>
  <c r="AY89" i="6"/>
  <c r="AY89" i="9"/>
  <c r="AZ89" i="6"/>
  <c r="AZ89" i="9"/>
  <c r="BA89" i="6"/>
  <c r="BA89" i="9"/>
  <c r="BB89" i="6"/>
  <c r="BB89" i="9"/>
  <c r="BC89" i="6"/>
  <c r="BC89" i="9"/>
  <c r="BD89" i="6"/>
  <c r="BD89" i="9"/>
  <c r="BE89" i="6"/>
  <c r="BE89" i="9"/>
  <c r="BF89" i="6"/>
  <c r="BF89" i="9"/>
  <c r="BG89" i="6"/>
  <c r="BG89" i="9"/>
  <c r="BH89" i="6"/>
  <c r="BH89" i="9"/>
  <c r="BI89" i="6"/>
  <c r="BI89" i="9"/>
  <c r="BJ89" i="6"/>
  <c r="BJ89" i="9"/>
  <c r="BK89" i="6"/>
  <c r="BK89" i="9"/>
  <c r="BL89" i="6"/>
  <c r="BL89" i="9"/>
  <c r="BM89" i="6"/>
  <c r="BM89" i="9"/>
  <c r="BN89" i="6"/>
  <c r="BN89" i="9"/>
  <c r="BO89" i="6"/>
  <c r="BO89" i="9"/>
  <c r="BP89" i="6"/>
  <c r="BP89" i="9"/>
  <c r="BQ89" i="6"/>
  <c r="BQ89" i="9"/>
  <c r="BR89" i="6"/>
  <c r="BR89" i="9"/>
  <c r="BS89" i="6"/>
  <c r="BS89" i="9"/>
  <c r="BT89" i="6"/>
  <c r="BT89" i="9"/>
  <c r="BU89" i="6"/>
  <c r="BU89" i="9"/>
  <c r="BV89" i="6"/>
  <c r="BV89" i="9"/>
  <c r="BW89" i="6"/>
  <c r="BW89" i="9"/>
  <c r="BX89" i="6"/>
  <c r="BX89" i="9"/>
  <c r="BY89" i="6"/>
  <c r="BY89" i="9"/>
  <c r="BZ89" i="6"/>
  <c r="BZ89" i="9"/>
  <c r="CA89" i="6"/>
  <c r="CA89" i="9"/>
  <c r="CB89" i="6"/>
  <c r="CB89" i="9"/>
  <c r="CC89" i="6"/>
  <c r="CC89" i="9"/>
  <c r="CD89" i="6"/>
  <c r="CD89" i="9"/>
  <c r="CE89" i="6"/>
  <c r="CE89" i="9"/>
  <c r="CF89" i="6"/>
  <c r="CF89" i="9"/>
  <c r="CG89" i="6"/>
  <c r="CG89" i="9"/>
  <c r="CH89" i="6"/>
  <c r="CH89" i="9"/>
  <c r="CI89" i="6"/>
  <c r="CI89" i="9"/>
  <c r="CJ89" i="6"/>
  <c r="CJ89" i="9"/>
  <c r="CK89" i="6"/>
  <c r="CK89" i="9"/>
  <c r="CL89" i="6"/>
  <c r="CL89" i="9"/>
  <c r="CM89" i="6"/>
  <c r="CM89" i="9"/>
  <c r="CN89" i="6"/>
  <c r="CN89" i="9"/>
  <c r="C89" i="7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BD90" i="10"/>
  <c r="BE90" i="10"/>
  <c r="BF90" i="10"/>
  <c r="BG90" i="10"/>
  <c r="BH90" i="10"/>
  <c r="BI90" i="10"/>
  <c r="BJ90" i="10"/>
  <c r="BK90" i="10"/>
  <c r="BL90" i="10"/>
  <c r="BM90" i="10"/>
  <c r="BN90" i="10"/>
  <c r="BO90" i="10"/>
  <c r="BP90" i="10"/>
  <c r="BQ90" i="10"/>
  <c r="BR90" i="10"/>
  <c r="BS90" i="10"/>
  <c r="BT90" i="10"/>
  <c r="BU90" i="10"/>
  <c r="BV90" i="10"/>
  <c r="BW90" i="10"/>
  <c r="BX90" i="10"/>
  <c r="BY90" i="10"/>
  <c r="BZ90" i="10"/>
  <c r="CA90" i="10"/>
  <c r="CB90" i="10"/>
  <c r="CC90" i="10"/>
  <c r="CD90" i="10"/>
  <c r="CE90" i="10"/>
  <c r="CF90" i="10"/>
  <c r="CG90" i="10"/>
  <c r="CH90" i="10"/>
  <c r="CI90" i="10"/>
  <c r="CJ90" i="10"/>
  <c r="CK90" i="10"/>
  <c r="CL90" i="10"/>
  <c r="CM90" i="10"/>
  <c r="CN90" i="10"/>
  <c r="C90" i="6"/>
  <c r="C90" i="9"/>
  <c r="B90" i="6"/>
  <c r="B90" i="9"/>
  <c r="D90" i="6"/>
  <c r="D90" i="9"/>
  <c r="E90" i="6"/>
  <c r="E90" i="9"/>
  <c r="F90" i="6"/>
  <c r="F90" i="9"/>
  <c r="G90" i="6"/>
  <c r="G90" i="9"/>
  <c r="H90" i="6"/>
  <c r="H90" i="9"/>
  <c r="I90" i="6"/>
  <c r="I90" i="9"/>
  <c r="J90" i="6"/>
  <c r="J90" i="9"/>
  <c r="K90" i="6"/>
  <c r="K90" i="9"/>
  <c r="L90" i="6"/>
  <c r="L90" i="9"/>
  <c r="M90" i="6"/>
  <c r="M90" i="9"/>
  <c r="N90" i="6"/>
  <c r="N90" i="9"/>
  <c r="O90" i="6"/>
  <c r="O90" i="9"/>
  <c r="P90" i="6"/>
  <c r="P90" i="9"/>
  <c r="Q90" i="6"/>
  <c r="Q90" i="9"/>
  <c r="R90" i="6"/>
  <c r="R90" i="9"/>
  <c r="S90" i="6"/>
  <c r="S90" i="9"/>
  <c r="T90" i="6"/>
  <c r="T90" i="9"/>
  <c r="U90" i="6"/>
  <c r="U90" i="9"/>
  <c r="V90" i="6"/>
  <c r="V90" i="9"/>
  <c r="W90" i="6"/>
  <c r="W90" i="9"/>
  <c r="X90" i="6"/>
  <c r="X90" i="9"/>
  <c r="Y90" i="6"/>
  <c r="Y90" i="9"/>
  <c r="Z90" i="6"/>
  <c r="Z90" i="9"/>
  <c r="AA90" i="6"/>
  <c r="AA90" i="9"/>
  <c r="AB90" i="6"/>
  <c r="AB90" i="9"/>
  <c r="AC90" i="6"/>
  <c r="AC90" i="9"/>
  <c r="AD90" i="6"/>
  <c r="AD90" i="9"/>
  <c r="AE90" i="6"/>
  <c r="AE90" i="9"/>
  <c r="AF90" i="6"/>
  <c r="AF90" i="9"/>
  <c r="AG90" i="6"/>
  <c r="AG90" i="9"/>
  <c r="AH90" i="6"/>
  <c r="AH90" i="9"/>
  <c r="AI90" i="6"/>
  <c r="AI90" i="9"/>
  <c r="AJ90" i="6"/>
  <c r="AJ90" i="9"/>
  <c r="AK90" i="6"/>
  <c r="AK90" i="9"/>
  <c r="AL90" i="6"/>
  <c r="AL90" i="9"/>
  <c r="AM90" i="6"/>
  <c r="AM90" i="9"/>
  <c r="AN90" i="6"/>
  <c r="AN90" i="9"/>
  <c r="AO90" i="6"/>
  <c r="AO90" i="9"/>
  <c r="AP90" i="6"/>
  <c r="AP90" i="9"/>
  <c r="AQ90" i="6"/>
  <c r="AQ90" i="9"/>
  <c r="AR90" i="6"/>
  <c r="AR90" i="9"/>
  <c r="AS90" i="6"/>
  <c r="AS90" i="9"/>
  <c r="AT90" i="6"/>
  <c r="AT90" i="9"/>
  <c r="AU90" i="6"/>
  <c r="AU90" i="9"/>
  <c r="AV90" i="6"/>
  <c r="AV90" i="9"/>
  <c r="AW90" i="6"/>
  <c r="AW90" i="9"/>
  <c r="AX90" i="6"/>
  <c r="AX90" i="9"/>
  <c r="AY90" i="6"/>
  <c r="AY90" i="9"/>
  <c r="AZ90" i="6"/>
  <c r="AZ90" i="9"/>
  <c r="BA90" i="6"/>
  <c r="BA90" i="9"/>
  <c r="BB90" i="6"/>
  <c r="BB90" i="9"/>
  <c r="BC90" i="6"/>
  <c r="BC90" i="9"/>
  <c r="BD90" i="6"/>
  <c r="BD90" i="9"/>
  <c r="BE90" i="6"/>
  <c r="BE90" i="9"/>
  <c r="BF90" i="6"/>
  <c r="BF90" i="9"/>
  <c r="BG90" i="6"/>
  <c r="BG90" i="9"/>
  <c r="BH90" i="6"/>
  <c r="BH90" i="9"/>
  <c r="BI90" i="6"/>
  <c r="BI90" i="9"/>
  <c r="BJ90" i="6"/>
  <c r="BJ90" i="9"/>
  <c r="BK90" i="6"/>
  <c r="BK90" i="9"/>
  <c r="BL90" i="6"/>
  <c r="BL90" i="9"/>
  <c r="BM90" i="6"/>
  <c r="BM90" i="9"/>
  <c r="BN90" i="6"/>
  <c r="BN90" i="9"/>
  <c r="BO90" i="6"/>
  <c r="BO90" i="9"/>
  <c r="BP90" i="6"/>
  <c r="BP90" i="9"/>
  <c r="BQ90" i="6"/>
  <c r="BQ90" i="9"/>
  <c r="BR90" i="6"/>
  <c r="BR90" i="9"/>
  <c r="BS90" i="6"/>
  <c r="BS90" i="9"/>
  <c r="BT90" i="6"/>
  <c r="BT90" i="9"/>
  <c r="BU90" i="6"/>
  <c r="BU90" i="9"/>
  <c r="BV90" i="6"/>
  <c r="BV90" i="9"/>
  <c r="BW90" i="6"/>
  <c r="BW90" i="9"/>
  <c r="BX90" i="6"/>
  <c r="BX90" i="9"/>
  <c r="BY90" i="6"/>
  <c r="BY90" i="9"/>
  <c r="BZ90" i="6"/>
  <c r="BZ90" i="9"/>
  <c r="CA90" i="6"/>
  <c r="CA90" i="9"/>
  <c r="CB90" i="6"/>
  <c r="CB90" i="9"/>
  <c r="CC90" i="6"/>
  <c r="CC90" i="9"/>
  <c r="CD90" i="6"/>
  <c r="CD90" i="9"/>
  <c r="CE90" i="6"/>
  <c r="CE90" i="9"/>
  <c r="CF90" i="6"/>
  <c r="CF90" i="9"/>
  <c r="CG90" i="6"/>
  <c r="CG90" i="9"/>
  <c r="CH90" i="6"/>
  <c r="CH90" i="9"/>
  <c r="CI90" i="6"/>
  <c r="CI90" i="9"/>
  <c r="CJ90" i="6"/>
  <c r="CJ90" i="9"/>
  <c r="CK90" i="6"/>
  <c r="CK90" i="9"/>
  <c r="CL90" i="6"/>
  <c r="CL90" i="9"/>
  <c r="CM90" i="6"/>
  <c r="CM90" i="9"/>
  <c r="CN90" i="6"/>
  <c r="CN90" i="9"/>
  <c r="C90" i="7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B91" i="10"/>
  <c r="BC91" i="10"/>
  <c r="BD91" i="10"/>
  <c r="BE91" i="10"/>
  <c r="BF91" i="10"/>
  <c r="BG91" i="10"/>
  <c r="BH91" i="10"/>
  <c r="BI91" i="10"/>
  <c r="BJ91" i="10"/>
  <c r="BK91" i="10"/>
  <c r="BL91" i="10"/>
  <c r="BM91" i="10"/>
  <c r="BN91" i="10"/>
  <c r="BO91" i="10"/>
  <c r="BP91" i="10"/>
  <c r="BQ91" i="10"/>
  <c r="BR91" i="10"/>
  <c r="BS91" i="10"/>
  <c r="BT91" i="10"/>
  <c r="BU91" i="10"/>
  <c r="BV91" i="10"/>
  <c r="BW91" i="10"/>
  <c r="BX91" i="10"/>
  <c r="BY91" i="10"/>
  <c r="BZ91" i="10"/>
  <c r="CA91" i="10"/>
  <c r="CB91" i="10"/>
  <c r="CC91" i="10"/>
  <c r="CD91" i="10"/>
  <c r="CE91" i="10"/>
  <c r="CF91" i="10"/>
  <c r="CG91" i="10"/>
  <c r="CH91" i="10"/>
  <c r="CI91" i="10"/>
  <c r="CJ91" i="10"/>
  <c r="CK91" i="10"/>
  <c r="CL91" i="10"/>
  <c r="CM91" i="10"/>
  <c r="CN91" i="10"/>
  <c r="C91" i="6"/>
  <c r="C91" i="9"/>
  <c r="B91" i="6"/>
  <c r="B91" i="9"/>
  <c r="D91" i="6"/>
  <c r="D91" i="9"/>
  <c r="E91" i="6"/>
  <c r="E91" i="9"/>
  <c r="F91" i="6"/>
  <c r="F91" i="9"/>
  <c r="G91" i="6"/>
  <c r="G91" i="9"/>
  <c r="H91" i="6"/>
  <c r="H91" i="9"/>
  <c r="I91" i="6"/>
  <c r="I91" i="9"/>
  <c r="J91" i="6"/>
  <c r="J91" i="9"/>
  <c r="K91" i="6"/>
  <c r="K91" i="9"/>
  <c r="L91" i="6"/>
  <c r="L91" i="9"/>
  <c r="M91" i="6"/>
  <c r="M91" i="9"/>
  <c r="N91" i="6"/>
  <c r="N91" i="9"/>
  <c r="O91" i="6"/>
  <c r="O91" i="9"/>
  <c r="P91" i="6"/>
  <c r="P91" i="9"/>
  <c r="Q91" i="6"/>
  <c r="Q91" i="9"/>
  <c r="R91" i="6"/>
  <c r="R91" i="9"/>
  <c r="S91" i="6"/>
  <c r="S91" i="9"/>
  <c r="T91" i="6"/>
  <c r="T91" i="9"/>
  <c r="U91" i="6"/>
  <c r="U91" i="9"/>
  <c r="V91" i="6"/>
  <c r="V91" i="9"/>
  <c r="W91" i="6"/>
  <c r="W91" i="9"/>
  <c r="X91" i="6"/>
  <c r="X91" i="9"/>
  <c r="Y91" i="6"/>
  <c r="Y91" i="9"/>
  <c r="Z91" i="6"/>
  <c r="Z91" i="9"/>
  <c r="AA91" i="6"/>
  <c r="AA91" i="9"/>
  <c r="AB91" i="6"/>
  <c r="AB91" i="9"/>
  <c r="AC91" i="6"/>
  <c r="AC91" i="9"/>
  <c r="AD91" i="6"/>
  <c r="AD91" i="9"/>
  <c r="AE91" i="6"/>
  <c r="AE91" i="9"/>
  <c r="AF91" i="6"/>
  <c r="AF91" i="9"/>
  <c r="AG91" i="6"/>
  <c r="AG91" i="9"/>
  <c r="AH91" i="6"/>
  <c r="AH91" i="9"/>
  <c r="AI91" i="6"/>
  <c r="AI91" i="9"/>
  <c r="AJ91" i="6"/>
  <c r="AJ91" i="9"/>
  <c r="AK91" i="6"/>
  <c r="AK91" i="9"/>
  <c r="AL91" i="6"/>
  <c r="AL91" i="9"/>
  <c r="AM91" i="6"/>
  <c r="AM91" i="9"/>
  <c r="AN91" i="6"/>
  <c r="AN91" i="9"/>
  <c r="AO91" i="6"/>
  <c r="AO91" i="9"/>
  <c r="AP91" i="6"/>
  <c r="AP91" i="9"/>
  <c r="AQ91" i="6"/>
  <c r="AQ91" i="9"/>
  <c r="AR91" i="6"/>
  <c r="AR91" i="9"/>
  <c r="AS91" i="6"/>
  <c r="AS91" i="9"/>
  <c r="AT91" i="6"/>
  <c r="AT91" i="9"/>
  <c r="AU91" i="6"/>
  <c r="AU91" i="9"/>
  <c r="AV91" i="6"/>
  <c r="AV91" i="9"/>
  <c r="AW91" i="6"/>
  <c r="AW91" i="9"/>
  <c r="AX91" i="6"/>
  <c r="AX91" i="9"/>
  <c r="AY91" i="6"/>
  <c r="AY91" i="9"/>
  <c r="AZ91" i="6"/>
  <c r="AZ91" i="9"/>
  <c r="BA91" i="6"/>
  <c r="BA91" i="9"/>
  <c r="BB91" i="6"/>
  <c r="BB91" i="9"/>
  <c r="BC91" i="6"/>
  <c r="BC91" i="9"/>
  <c r="BD91" i="6"/>
  <c r="BD91" i="9"/>
  <c r="BE91" i="6"/>
  <c r="BE91" i="9"/>
  <c r="BF91" i="6"/>
  <c r="BF91" i="9"/>
  <c r="BG91" i="6"/>
  <c r="BG91" i="9"/>
  <c r="BH91" i="6"/>
  <c r="BH91" i="9"/>
  <c r="BI91" i="6"/>
  <c r="BI91" i="9"/>
  <c r="BJ91" i="6"/>
  <c r="BJ91" i="9"/>
  <c r="BK91" i="6"/>
  <c r="BK91" i="9"/>
  <c r="BL91" i="6"/>
  <c r="BL91" i="9"/>
  <c r="BM91" i="6"/>
  <c r="BM91" i="9"/>
  <c r="BN91" i="6"/>
  <c r="BN91" i="9"/>
  <c r="BO91" i="6"/>
  <c r="BO91" i="9"/>
  <c r="BP91" i="6"/>
  <c r="BP91" i="9"/>
  <c r="BQ91" i="6"/>
  <c r="BQ91" i="9"/>
  <c r="BR91" i="6"/>
  <c r="BR91" i="9"/>
  <c r="BS91" i="6"/>
  <c r="BS91" i="9"/>
  <c r="BT91" i="6"/>
  <c r="BT91" i="9"/>
  <c r="BU91" i="6"/>
  <c r="BU91" i="9"/>
  <c r="BV91" i="6"/>
  <c r="BV91" i="9"/>
  <c r="BW91" i="6"/>
  <c r="BW91" i="9"/>
  <c r="BX91" i="6"/>
  <c r="BX91" i="9"/>
  <c r="BY91" i="6"/>
  <c r="BY91" i="9"/>
  <c r="BZ91" i="6"/>
  <c r="BZ91" i="9"/>
  <c r="CA91" i="6"/>
  <c r="CA91" i="9"/>
  <c r="CB91" i="6"/>
  <c r="CB91" i="9"/>
  <c r="CC91" i="6"/>
  <c r="CC91" i="9"/>
  <c r="CD91" i="6"/>
  <c r="CD91" i="9"/>
  <c r="CE91" i="6"/>
  <c r="CE91" i="9"/>
  <c r="CF91" i="6"/>
  <c r="CF91" i="9"/>
  <c r="CG91" i="6"/>
  <c r="CG91" i="9"/>
  <c r="CH91" i="6"/>
  <c r="CH91" i="9"/>
  <c r="CI91" i="6"/>
  <c r="CI91" i="9"/>
  <c r="CJ91" i="6"/>
  <c r="CJ91" i="9"/>
  <c r="CK91" i="6"/>
  <c r="CK91" i="9"/>
  <c r="CL91" i="6"/>
  <c r="CL91" i="9"/>
  <c r="CM91" i="6"/>
  <c r="CM91" i="9"/>
  <c r="CN91" i="6"/>
  <c r="CN91" i="9"/>
  <c r="C91" i="7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B92" i="10"/>
  <c r="BC92" i="10"/>
  <c r="BD92" i="10"/>
  <c r="BE92" i="10"/>
  <c r="BF92" i="10"/>
  <c r="BG92" i="10"/>
  <c r="BH92" i="10"/>
  <c r="BI92" i="10"/>
  <c r="BJ92" i="10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CD92" i="10"/>
  <c r="CE92" i="10"/>
  <c r="CF92" i="10"/>
  <c r="CG92" i="10"/>
  <c r="CH92" i="10"/>
  <c r="CI92" i="10"/>
  <c r="CJ92" i="10"/>
  <c r="CK92" i="10"/>
  <c r="CL92" i="10"/>
  <c r="CM92" i="10"/>
  <c r="CN92" i="10"/>
  <c r="C92" i="6"/>
  <c r="C92" i="9"/>
  <c r="B92" i="6"/>
  <c r="B92" i="9"/>
  <c r="D92" i="6"/>
  <c r="D92" i="9"/>
  <c r="E92" i="6"/>
  <c r="E92" i="9"/>
  <c r="F92" i="6"/>
  <c r="F92" i="9"/>
  <c r="G92" i="6"/>
  <c r="G92" i="9"/>
  <c r="H92" i="6"/>
  <c r="H92" i="9"/>
  <c r="I92" i="6"/>
  <c r="I92" i="9"/>
  <c r="J92" i="6"/>
  <c r="J92" i="9"/>
  <c r="K92" i="6"/>
  <c r="K92" i="9"/>
  <c r="L92" i="6"/>
  <c r="L92" i="9"/>
  <c r="M92" i="6"/>
  <c r="M92" i="9"/>
  <c r="N92" i="6"/>
  <c r="N92" i="9"/>
  <c r="O92" i="6"/>
  <c r="O92" i="9"/>
  <c r="P92" i="6"/>
  <c r="P92" i="9"/>
  <c r="Q92" i="6"/>
  <c r="Q92" i="9"/>
  <c r="R92" i="6"/>
  <c r="R92" i="9"/>
  <c r="S92" i="6"/>
  <c r="S92" i="9"/>
  <c r="T92" i="6"/>
  <c r="T92" i="9"/>
  <c r="U92" i="6"/>
  <c r="U92" i="9"/>
  <c r="V92" i="6"/>
  <c r="V92" i="9"/>
  <c r="W92" i="6"/>
  <c r="W92" i="9"/>
  <c r="X92" i="6"/>
  <c r="X92" i="9"/>
  <c r="Y92" i="6"/>
  <c r="Y92" i="9"/>
  <c r="Z92" i="6"/>
  <c r="Z92" i="9"/>
  <c r="AA92" i="6"/>
  <c r="AA92" i="9"/>
  <c r="AB92" i="6"/>
  <c r="AB92" i="9"/>
  <c r="AC92" i="6"/>
  <c r="AC92" i="9"/>
  <c r="AD92" i="6"/>
  <c r="AD92" i="9"/>
  <c r="AE92" i="6"/>
  <c r="AE92" i="9"/>
  <c r="AF92" i="6"/>
  <c r="AF92" i="9"/>
  <c r="AG92" i="6"/>
  <c r="AG92" i="9"/>
  <c r="AH92" i="6"/>
  <c r="AH92" i="9"/>
  <c r="AI92" i="6"/>
  <c r="AI92" i="9"/>
  <c r="AJ92" i="6"/>
  <c r="AJ92" i="9"/>
  <c r="AK92" i="6"/>
  <c r="AK92" i="9"/>
  <c r="AL92" i="6"/>
  <c r="AL92" i="9"/>
  <c r="AM92" i="6"/>
  <c r="AM92" i="9"/>
  <c r="AN92" i="6"/>
  <c r="AN92" i="9"/>
  <c r="AO92" i="6"/>
  <c r="AO92" i="9"/>
  <c r="AP92" i="6"/>
  <c r="AP92" i="9"/>
  <c r="AQ92" i="6"/>
  <c r="AQ92" i="9"/>
  <c r="AR92" i="6"/>
  <c r="AR92" i="9"/>
  <c r="AS92" i="6"/>
  <c r="AS92" i="9"/>
  <c r="AT92" i="6"/>
  <c r="AT92" i="9"/>
  <c r="AU92" i="6"/>
  <c r="AU92" i="9"/>
  <c r="AV92" i="6"/>
  <c r="AV92" i="9"/>
  <c r="AW92" i="6"/>
  <c r="AW92" i="9"/>
  <c r="AX92" i="6"/>
  <c r="AX92" i="9"/>
  <c r="AY92" i="6"/>
  <c r="AY92" i="9"/>
  <c r="AZ92" i="6"/>
  <c r="AZ92" i="9"/>
  <c r="BA92" i="6"/>
  <c r="BA92" i="9"/>
  <c r="BB92" i="6"/>
  <c r="BB92" i="9"/>
  <c r="BC92" i="6"/>
  <c r="BC92" i="9"/>
  <c r="BD92" i="6"/>
  <c r="BD92" i="9"/>
  <c r="BE92" i="6"/>
  <c r="BE92" i="9"/>
  <c r="BF92" i="6"/>
  <c r="BF92" i="9"/>
  <c r="BG92" i="6"/>
  <c r="BG92" i="9"/>
  <c r="BH92" i="6"/>
  <c r="BH92" i="9"/>
  <c r="BI92" i="6"/>
  <c r="BI92" i="9"/>
  <c r="BJ92" i="6"/>
  <c r="BJ92" i="9"/>
  <c r="BK92" i="6"/>
  <c r="BK92" i="9"/>
  <c r="BL92" i="6"/>
  <c r="BL92" i="9"/>
  <c r="BM92" i="6"/>
  <c r="BM92" i="9"/>
  <c r="BN92" i="6"/>
  <c r="BN92" i="9"/>
  <c r="BO92" i="6"/>
  <c r="BO92" i="9"/>
  <c r="BP92" i="6"/>
  <c r="BP92" i="9"/>
  <c r="BQ92" i="6"/>
  <c r="BQ92" i="9"/>
  <c r="BR92" i="6"/>
  <c r="BR92" i="9"/>
  <c r="BS92" i="6"/>
  <c r="BS92" i="9"/>
  <c r="BT92" i="6"/>
  <c r="BT92" i="9"/>
  <c r="BU92" i="6"/>
  <c r="BU92" i="9"/>
  <c r="BV92" i="6"/>
  <c r="BV92" i="9"/>
  <c r="BW92" i="6"/>
  <c r="BW92" i="9"/>
  <c r="BX92" i="6"/>
  <c r="BX92" i="9"/>
  <c r="BY92" i="6"/>
  <c r="BY92" i="9"/>
  <c r="BZ92" i="6"/>
  <c r="BZ92" i="9"/>
  <c r="CA92" i="6"/>
  <c r="CA92" i="9"/>
  <c r="CB92" i="6"/>
  <c r="CB92" i="9"/>
  <c r="CC92" i="6"/>
  <c r="CC92" i="9"/>
  <c r="CD92" i="6"/>
  <c r="CD92" i="9"/>
  <c r="CE92" i="6"/>
  <c r="CE92" i="9"/>
  <c r="CF92" i="6"/>
  <c r="CF92" i="9"/>
  <c r="CG92" i="6"/>
  <c r="CG92" i="9"/>
  <c r="CH92" i="6"/>
  <c r="CH92" i="9"/>
  <c r="CI92" i="6"/>
  <c r="CI92" i="9"/>
  <c r="CJ92" i="6"/>
  <c r="CJ92" i="9"/>
  <c r="CK92" i="6"/>
  <c r="CK92" i="9"/>
  <c r="CL92" i="6"/>
  <c r="CL92" i="9"/>
  <c r="CM92" i="6"/>
  <c r="CM92" i="9"/>
  <c r="CN92" i="6"/>
  <c r="CN92" i="9"/>
  <c r="C92" i="7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BD93" i="10"/>
  <c r="BE93" i="10"/>
  <c r="BF93" i="10"/>
  <c r="BG93" i="10"/>
  <c r="BH93" i="10"/>
  <c r="BI93" i="10"/>
  <c r="BJ93" i="10"/>
  <c r="BK93" i="10"/>
  <c r="BL93" i="10"/>
  <c r="BM93" i="10"/>
  <c r="BN93" i="10"/>
  <c r="BO93" i="10"/>
  <c r="BP93" i="10"/>
  <c r="BQ93" i="10"/>
  <c r="BR93" i="10"/>
  <c r="BS93" i="10"/>
  <c r="BT93" i="10"/>
  <c r="BU93" i="10"/>
  <c r="BV93" i="10"/>
  <c r="BW93" i="10"/>
  <c r="BX93" i="10"/>
  <c r="BY93" i="10"/>
  <c r="BZ93" i="10"/>
  <c r="CA93" i="10"/>
  <c r="CB93" i="10"/>
  <c r="CC93" i="10"/>
  <c r="CD93" i="10"/>
  <c r="CE93" i="10"/>
  <c r="CF93" i="10"/>
  <c r="CG93" i="10"/>
  <c r="CH93" i="10"/>
  <c r="CI93" i="10"/>
  <c r="CJ93" i="10"/>
  <c r="CK93" i="10"/>
  <c r="CL93" i="10"/>
  <c r="CM93" i="10"/>
  <c r="CN93" i="10"/>
  <c r="C93" i="6"/>
  <c r="C93" i="9"/>
  <c r="B93" i="6"/>
  <c r="B93" i="9"/>
  <c r="D93" i="6"/>
  <c r="D93" i="9"/>
  <c r="E93" i="6"/>
  <c r="E93" i="9"/>
  <c r="F93" i="6"/>
  <c r="F93" i="9"/>
  <c r="G93" i="6"/>
  <c r="G93" i="9"/>
  <c r="H93" i="6"/>
  <c r="H93" i="9"/>
  <c r="I93" i="6"/>
  <c r="I93" i="9"/>
  <c r="J93" i="6"/>
  <c r="J93" i="9"/>
  <c r="K93" i="6"/>
  <c r="K93" i="9"/>
  <c r="L93" i="6"/>
  <c r="L93" i="9"/>
  <c r="M93" i="6"/>
  <c r="M93" i="9"/>
  <c r="N93" i="6"/>
  <c r="N93" i="9"/>
  <c r="O93" i="6"/>
  <c r="O93" i="9"/>
  <c r="P93" i="6"/>
  <c r="P93" i="9"/>
  <c r="Q93" i="6"/>
  <c r="Q93" i="9"/>
  <c r="R93" i="6"/>
  <c r="R93" i="9"/>
  <c r="S93" i="6"/>
  <c r="S93" i="9"/>
  <c r="T93" i="6"/>
  <c r="T93" i="9"/>
  <c r="U93" i="6"/>
  <c r="U93" i="9"/>
  <c r="V93" i="6"/>
  <c r="V93" i="9"/>
  <c r="W93" i="6"/>
  <c r="W93" i="9"/>
  <c r="X93" i="6"/>
  <c r="X93" i="9"/>
  <c r="Y93" i="6"/>
  <c r="Y93" i="9"/>
  <c r="Z93" i="6"/>
  <c r="Z93" i="9"/>
  <c r="AA93" i="6"/>
  <c r="AA93" i="9"/>
  <c r="AB93" i="6"/>
  <c r="AB93" i="9"/>
  <c r="AC93" i="6"/>
  <c r="AC93" i="9"/>
  <c r="AD93" i="6"/>
  <c r="AD93" i="9"/>
  <c r="AE93" i="6"/>
  <c r="AE93" i="9"/>
  <c r="AF93" i="6"/>
  <c r="AF93" i="9"/>
  <c r="AG93" i="6"/>
  <c r="AG93" i="9"/>
  <c r="AH93" i="6"/>
  <c r="AH93" i="9"/>
  <c r="AI93" i="6"/>
  <c r="AI93" i="9"/>
  <c r="AJ93" i="6"/>
  <c r="AJ93" i="9"/>
  <c r="AK93" i="6"/>
  <c r="AK93" i="9"/>
  <c r="AL93" i="6"/>
  <c r="AL93" i="9"/>
  <c r="AM93" i="6"/>
  <c r="AM93" i="9"/>
  <c r="AN93" i="6"/>
  <c r="AN93" i="9"/>
  <c r="AO93" i="6"/>
  <c r="AO93" i="9"/>
  <c r="AP93" i="6"/>
  <c r="AP93" i="9"/>
  <c r="AQ93" i="6"/>
  <c r="AQ93" i="9"/>
  <c r="AR93" i="6"/>
  <c r="AR93" i="9"/>
  <c r="AS93" i="6"/>
  <c r="AS93" i="9"/>
  <c r="AT93" i="6"/>
  <c r="AT93" i="9"/>
  <c r="AU93" i="6"/>
  <c r="AU93" i="9"/>
  <c r="AV93" i="6"/>
  <c r="AV93" i="9"/>
  <c r="AW93" i="6"/>
  <c r="AW93" i="9"/>
  <c r="AX93" i="6"/>
  <c r="AX93" i="9"/>
  <c r="AY93" i="6"/>
  <c r="AY93" i="9"/>
  <c r="AZ93" i="6"/>
  <c r="AZ93" i="9"/>
  <c r="BA93" i="6"/>
  <c r="BA93" i="9"/>
  <c r="BB93" i="6"/>
  <c r="BB93" i="9"/>
  <c r="BC93" i="6"/>
  <c r="BC93" i="9"/>
  <c r="BD93" i="6"/>
  <c r="BD93" i="9"/>
  <c r="BE93" i="6"/>
  <c r="BE93" i="9"/>
  <c r="BF93" i="6"/>
  <c r="BF93" i="9"/>
  <c r="BG93" i="6"/>
  <c r="BG93" i="9"/>
  <c r="BH93" i="6"/>
  <c r="BH93" i="9"/>
  <c r="BI93" i="6"/>
  <c r="BI93" i="9"/>
  <c r="BJ93" i="6"/>
  <c r="BJ93" i="9"/>
  <c r="BK93" i="6"/>
  <c r="BK93" i="9"/>
  <c r="BL93" i="6"/>
  <c r="BL93" i="9"/>
  <c r="BM93" i="6"/>
  <c r="BM93" i="9"/>
  <c r="BN93" i="6"/>
  <c r="BN93" i="9"/>
  <c r="BO93" i="6"/>
  <c r="BO93" i="9"/>
  <c r="BP93" i="6"/>
  <c r="BP93" i="9"/>
  <c r="BQ93" i="6"/>
  <c r="BQ93" i="9"/>
  <c r="BR93" i="6"/>
  <c r="BR93" i="9"/>
  <c r="BS93" i="6"/>
  <c r="BS93" i="9"/>
  <c r="BT93" i="6"/>
  <c r="BT93" i="9"/>
  <c r="BU93" i="6"/>
  <c r="BU93" i="9"/>
  <c r="BV93" i="6"/>
  <c r="BV93" i="9"/>
  <c r="BW93" i="6"/>
  <c r="BW93" i="9"/>
  <c r="BX93" i="6"/>
  <c r="BX93" i="9"/>
  <c r="BY93" i="6"/>
  <c r="BY93" i="9"/>
  <c r="BZ93" i="6"/>
  <c r="BZ93" i="9"/>
  <c r="CA93" i="6"/>
  <c r="CA93" i="9"/>
  <c r="CB93" i="6"/>
  <c r="CB93" i="9"/>
  <c r="CC93" i="6"/>
  <c r="CC93" i="9"/>
  <c r="CD93" i="6"/>
  <c r="CD93" i="9"/>
  <c r="CE93" i="6"/>
  <c r="CE93" i="9"/>
  <c r="CF93" i="6"/>
  <c r="CF93" i="9"/>
  <c r="CG93" i="6"/>
  <c r="CG93" i="9"/>
  <c r="CH93" i="6"/>
  <c r="CH93" i="9"/>
  <c r="CI93" i="6"/>
  <c r="CI93" i="9"/>
  <c r="CJ93" i="6"/>
  <c r="CJ93" i="9"/>
  <c r="CK93" i="6"/>
  <c r="CK93" i="9"/>
  <c r="CL93" i="6"/>
  <c r="CL93" i="9"/>
  <c r="CM93" i="6"/>
  <c r="CM93" i="9"/>
  <c r="CN93" i="6"/>
  <c r="CN93" i="9"/>
  <c r="C93" i="7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B94" i="10"/>
  <c r="BC94" i="10"/>
  <c r="BD94" i="10"/>
  <c r="BE94" i="10"/>
  <c r="BF94" i="10"/>
  <c r="BG94" i="10"/>
  <c r="BH94" i="10"/>
  <c r="BI94" i="10"/>
  <c r="BJ94" i="10"/>
  <c r="BK94" i="10"/>
  <c r="BL94" i="10"/>
  <c r="BM94" i="10"/>
  <c r="BN94" i="10"/>
  <c r="BO94" i="10"/>
  <c r="BP94" i="10"/>
  <c r="BQ94" i="10"/>
  <c r="BR94" i="10"/>
  <c r="BS94" i="10"/>
  <c r="BT94" i="10"/>
  <c r="BU94" i="10"/>
  <c r="BV94" i="10"/>
  <c r="BW94" i="10"/>
  <c r="BX94" i="10"/>
  <c r="BY94" i="10"/>
  <c r="BZ94" i="10"/>
  <c r="CA94" i="10"/>
  <c r="CB94" i="10"/>
  <c r="CC94" i="10"/>
  <c r="CD94" i="10"/>
  <c r="CE94" i="10"/>
  <c r="CF94" i="10"/>
  <c r="CG94" i="10"/>
  <c r="CH94" i="10"/>
  <c r="CI94" i="10"/>
  <c r="CJ94" i="10"/>
  <c r="CK94" i="10"/>
  <c r="CL94" i="10"/>
  <c r="CM94" i="10"/>
  <c r="CN94" i="10"/>
  <c r="C94" i="6"/>
  <c r="C94" i="9"/>
  <c r="B94" i="6"/>
  <c r="B94" i="9"/>
  <c r="D94" i="6"/>
  <c r="D94" i="9"/>
  <c r="E94" i="6"/>
  <c r="E94" i="9"/>
  <c r="F94" i="6"/>
  <c r="F94" i="9"/>
  <c r="G94" i="6"/>
  <c r="G94" i="9"/>
  <c r="H94" i="6"/>
  <c r="H94" i="9"/>
  <c r="I94" i="6"/>
  <c r="I94" i="9"/>
  <c r="J94" i="6"/>
  <c r="J94" i="9"/>
  <c r="K94" i="6"/>
  <c r="K94" i="9"/>
  <c r="L94" i="6"/>
  <c r="L94" i="9"/>
  <c r="M94" i="6"/>
  <c r="M94" i="9"/>
  <c r="N94" i="6"/>
  <c r="N94" i="9"/>
  <c r="O94" i="6"/>
  <c r="O94" i="9"/>
  <c r="P94" i="6"/>
  <c r="P94" i="9"/>
  <c r="Q94" i="6"/>
  <c r="Q94" i="9"/>
  <c r="R94" i="6"/>
  <c r="R94" i="9"/>
  <c r="S94" i="6"/>
  <c r="S94" i="9"/>
  <c r="T94" i="6"/>
  <c r="T94" i="9"/>
  <c r="U94" i="6"/>
  <c r="U94" i="9"/>
  <c r="V94" i="6"/>
  <c r="V94" i="9"/>
  <c r="W94" i="6"/>
  <c r="W94" i="9"/>
  <c r="X94" i="6"/>
  <c r="X94" i="9"/>
  <c r="Y94" i="6"/>
  <c r="Y94" i="9"/>
  <c r="Z94" i="6"/>
  <c r="Z94" i="9"/>
  <c r="AA94" i="6"/>
  <c r="AA94" i="9"/>
  <c r="AB94" i="6"/>
  <c r="AB94" i="9"/>
  <c r="AC94" i="6"/>
  <c r="AC94" i="9"/>
  <c r="AD94" i="6"/>
  <c r="AD94" i="9"/>
  <c r="AE94" i="6"/>
  <c r="AE94" i="9"/>
  <c r="AF94" i="6"/>
  <c r="AF94" i="9"/>
  <c r="AG94" i="6"/>
  <c r="AG94" i="9"/>
  <c r="AH94" i="6"/>
  <c r="AH94" i="9"/>
  <c r="AI94" i="6"/>
  <c r="AI94" i="9"/>
  <c r="AJ94" i="6"/>
  <c r="AJ94" i="9"/>
  <c r="AK94" i="6"/>
  <c r="AK94" i="9"/>
  <c r="AL94" i="6"/>
  <c r="AL94" i="9"/>
  <c r="AM94" i="6"/>
  <c r="AM94" i="9"/>
  <c r="AN94" i="6"/>
  <c r="AN94" i="9"/>
  <c r="AO94" i="6"/>
  <c r="AO94" i="9"/>
  <c r="AP94" i="6"/>
  <c r="AP94" i="9"/>
  <c r="AQ94" i="6"/>
  <c r="AQ94" i="9"/>
  <c r="AR94" i="6"/>
  <c r="AR94" i="9"/>
  <c r="AS94" i="6"/>
  <c r="AS94" i="9"/>
  <c r="AT94" i="6"/>
  <c r="AT94" i="9"/>
  <c r="AU94" i="6"/>
  <c r="AU94" i="9"/>
  <c r="AV94" i="6"/>
  <c r="AV94" i="9"/>
  <c r="AW94" i="6"/>
  <c r="AW94" i="9"/>
  <c r="AX94" i="6"/>
  <c r="AX94" i="9"/>
  <c r="AY94" i="6"/>
  <c r="AY94" i="9"/>
  <c r="AZ94" i="6"/>
  <c r="AZ94" i="9"/>
  <c r="BA94" i="6"/>
  <c r="BA94" i="9"/>
  <c r="BB94" i="6"/>
  <c r="BB94" i="9"/>
  <c r="BC94" i="6"/>
  <c r="BC94" i="9"/>
  <c r="BD94" i="6"/>
  <c r="BD94" i="9"/>
  <c r="BE94" i="6"/>
  <c r="BE94" i="9"/>
  <c r="BF94" i="6"/>
  <c r="BF94" i="9"/>
  <c r="BG94" i="6"/>
  <c r="BG94" i="9"/>
  <c r="BH94" i="6"/>
  <c r="BH94" i="9"/>
  <c r="BI94" i="6"/>
  <c r="BI94" i="9"/>
  <c r="BJ94" i="6"/>
  <c r="BJ94" i="9"/>
  <c r="BK94" i="6"/>
  <c r="BK94" i="9"/>
  <c r="BL94" i="6"/>
  <c r="BL94" i="9"/>
  <c r="BM94" i="6"/>
  <c r="BM94" i="9"/>
  <c r="BN94" i="6"/>
  <c r="BN94" i="9"/>
  <c r="BO94" i="6"/>
  <c r="BO94" i="9"/>
  <c r="BP94" i="6"/>
  <c r="BP94" i="9"/>
  <c r="BQ94" i="6"/>
  <c r="BQ94" i="9"/>
  <c r="BR94" i="6"/>
  <c r="BR94" i="9"/>
  <c r="BS94" i="6"/>
  <c r="BS94" i="9"/>
  <c r="BT94" i="6"/>
  <c r="BT94" i="9"/>
  <c r="BU94" i="6"/>
  <c r="BU94" i="9"/>
  <c r="BV94" i="6"/>
  <c r="BV94" i="9"/>
  <c r="BW94" i="6"/>
  <c r="BW94" i="9"/>
  <c r="BX94" i="6"/>
  <c r="BX94" i="9"/>
  <c r="BY94" i="6"/>
  <c r="BY94" i="9"/>
  <c r="BZ94" i="6"/>
  <c r="BZ94" i="9"/>
  <c r="CA94" i="6"/>
  <c r="CA94" i="9"/>
  <c r="CB94" i="6"/>
  <c r="CB94" i="9"/>
  <c r="CC94" i="6"/>
  <c r="CC94" i="9"/>
  <c r="CD94" i="6"/>
  <c r="CD94" i="9"/>
  <c r="CE94" i="6"/>
  <c r="CE94" i="9"/>
  <c r="CF94" i="6"/>
  <c r="CF94" i="9"/>
  <c r="CG94" i="6"/>
  <c r="CG94" i="9"/>
  <c r="CH94" i="6"/>
  <c r="CH94" i="9"/>
  <c r="CI94" i="6"/>
  <c r="CI94" i="9"/>
  <c r="CJ94" i="6"/>
  <c r="CJ94" i="9"/>
  <c r="CK94" i="6"/>
  <c r="CK94" i="9"/>
  <c r="CL94" i="6"/>
  <c r="CL94" i="9"/>
  <c r="CM94" i="6"/>
  <c r="CM94" i="9"/>
  <c r="CN94" i="6"/>
  <c r="CN94" i="9"/>
  <c r="C94" i="7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B95" i="10"/>
  <c r="BC95" i="10"/>
  <c r="BD95" i="10"/>
  <c r="BE95" i="10"/>
  <c r="BF95" i="10"/>
  <c r="BG95" i="10"/>
  <c r="BH95" i="10"/>
  <c r="BI95" i="10"/>
  <c r="BJ95" i="10"/>
  <c r="BK95" i="10"/>
  <c r="BL95" i="10"/>
  <c r="BM95" i="10"/>
  <c r="BN95" i="10"/>
  <c r="BO95" i="10"/>
  <c r="BP95" i="10"/>
  <c r="BQ95" i="10"/>
  <c r="BR95" i="10"/>
  <c r="BS95" i="10"/>
  <c r="BT95" i="10"/>
  <c r="BU95" i="10"/>
  <c r="BV95" i="10"/>
  <c r="BW95" i="10"/>
  <c r="BX95" i="10"/>
  <c r="BY95" i="10"/>
  <c r="BZ95" i="10"/>
  <c r="CA95" i="10"/>
  <c r="CB95" i="10"/>
  <c r="CC95" i="10"/>
  <c r="CD95" i="10"/>
  <c r="CE95" i="10"/>
  <c r="CF95" i="10"/>
  <c r="CG95" i="10"/>
  <c r="CH95" i="10"/>
  <c r="CI95" i="10"/>
  <c r="CJ95" i="10"/>
  <c r="CK95" i="10"/>
  <c r="CL95" i="10"/>
  <c r="CM95" i="10"/>
  <c r="CN95" i="10"/>
  <c r="C95" i="6"/>
  <c r="C95" i="9"/>
  <c r="B95" i="6"/>
  <c r="B95" i="9"/>
  <c r="D95" i="6"/>
  <c r="D95" i="9"/>
  <c r="E95" i="6"/>
  <c r="E95" i="9"/>
  <c r="F95" i="6"/>
  <c r="F95" i="9"/>
  <c r="G95" i="6"/>
  <c r="G95" i="9"/>
  <c r="H95" i="6"/>
  <c r="H95" i="9"/>
  <c r="I95" i="6"/>
  <c r="I95" i="9"/>
  <c r="J95" i="6"/>
  <c r="J95" i="9"/>
  <c r="K95" i="6"/>
  <c r="K95" i="9"/>
  <c r="L95" i="6"/>
  <c r="L95" i="9"/>
  <c r="M95" i="6"/>
  <c r="M95" i="9"/>
  <c r="N95" i="6"/>
  <c r="N95" i="9"/>
  <c r="O95" i="6"/>
  <c r="O95" i="9"/>
  <c r="P95" i="6"/>
  <c r="P95" i="9"/>
  <c r="Q95" i="6"/>
  <c r="Q95" i="9"/>
  <c r="R95" i="6"/>
  <c r="R95" i="9"/>
  <c r="S95" i="6"/>
  <c r="S95" i="9"/>
  <c r="T95" i="6"/>
  <c r="T95" i="9"/>
  <c r="U95" i="6"/>
  <c r="U95" i="9"/>
  <c r="V95" i="6"/>
  <c r="V95" i="9"/>
  <c r="W95" i="6"/>
  <c r="W95" i="9"/>
  <c r="X95" i="6"/>
  <c r="X95" i="9"/>
  <c r="Y95" i="6"/>
  <c r="Y95" i="9"/>
  <c r="Z95" i="6"/>
  <c r="Z95" i="9"/>
  <c r="AA95" i="6"/>
  <c r="AA95" i="9"/>
  <c r="AB95" i="6"/>
  <c r="AB95" i="9"/>
  <c r="AC95" i="6"/>
  <c r="AC95" i="9"/>
  <c r="AD95" i="6"/>
  <c r="AD95" i="9"/>
  <c r="AE95" i="6"/>
  <c r="AE95" i="9"/>
  <c r="AF95" i="6"/>
  <c r="AF95" i="9"/>
  <c r="AG95" i="6"/>
  <c r="AG95" i="9"/>
  <c r="AH95" i="6"/>
  <c r="AH95" i="9"/>
  <c r="AI95" i="6"/>
  <c r="AI95" i="9"/>
  <c r="AJ95" i="6"/>
  <c r="AJ95" i="9"/>
  <c r="AK95" i="6"/>
  <c r="AK95" i="9"/>
  <c r="AL95" i="6"/>
  <c r="AL95" i="9"/>
  <c r="AM95" i="6"/>
  <c r="AM95" i="9"/>
  <c r="AN95" i="6"/>
  <c r="AN95" i="9"/>
  <c r="AO95" i="6"/>
  <c r="AO95" i="9"/>
  <c r="AP95" i="6"/>
  <c r="AP95" i="9"/>
  <c r="AQ95" i="6"/>
  <c r="AQ95" i="9"/>
  <c r="AR95" i="6"/>
  <c r="AR95" i="9"/>
  <c r="AS95" i="6"/>
  <c r="AS95" i="9"/>
  <c r="AT95" i="6"/>
  <c r="AT95" i="9"/>
  <c r="AU95" i="6"/>
  <c r="AU95" i="9"/>
  <c r="AV95" i="6"/>
  <c r="AV95" i="9"/>
  <c r="AW95" i="6"/>
  <c r="AW95" i="9"/>
  <c r="AX95" i="6"/>
  <c r="AX95" i="9"/>
  <c r="AY95" i="6"/>
  <c r="AY95" i="9"/>
  <c r="AZ95" i="6"/>
  <c r="AZ95" i="9"/>
  <c r="BA95" i="6"/>
  <c r="BA95" i="9"/>
  <c r="BB95" i="6"/>
  <c r="BB95" i="9"/>
  <c r="BC95" i="6"/>
  <c r="BC95" i="9"/>
  <c r="BD95" i="6"/>
  <c r="BD95" i="9"/>
  <c r="BE95" i="6"/>
  <c r="BE95" i="9"/>
  <c r="BF95" i="6"/>
  <c r="BF95" i="9"/>
  <c r="BG95" i="6"/>
  <c r="BG95" i="9"/>
  <c r="BH95" i="6"/>
  <c r="BH95" i="9"/>
  <c r="BI95" i="6"/>
  <c r="BI95" i="9"/>
  <c r="BJ95" i="6"/>
  <c r="BJ95" i="9"/>
  <c r="BK95" i="6"/>
  <c r="BK95" i="9"/>
  <c r="BL95" i="6"/>
  <c r="BL95" i="9"/>
  <c r="BM95" i="6"/>
  <c r="BM95" i="9"/>
  <c r="BN95" i="6"/>
  <c r="BN95" i="9"/>
  <c r="BO95" i="6"/>
  <c r="BO95" i="9"/>
  <c r="BP95" i="6"/>
  <c r="BP95" i="9"/>
  <c r="BQ95" i="6"/>
  <c r="BQ95" i="9"/>
  <c r="BR95" i="6"/>
  <c r="BR95" i="9"/>
  <c r="BS95" i="6"/>
  <c r="BS95" i="9"/>
  <c r="BT95" i="6"/>
  <c r="BT95" i="9"/>
  <c r="BU95" i="6"/>
  <c r="BU95" i="9"/>
  <c r="BV95" i="6"/>
  <c r="BV95" i="9"/>
  <c r="BW95" i="6"/>
  <c r="BW95" i="9"/>
  <c r="BX95" i="6"/>
  <c r="BX95" i="9"/>
  <c r="BY95" i="6"/>
  <c r="BY95" i="9"/>
  <c r="BZ95" i="6"/>
  <c r="BZ95" i="9"/>
  <c r="CA95" i="6"/>
  <c r="CA95" i="9"/>
  <c r="CB95" i="6"/>
  <c r="CB95" i="9"/>
  <c r="CC95" i="6"/>
  <c r="CC95" i="9"/>
  <c r="CD95" i="6"/>
  <c r="CD95" i="9"/>
  <c r="CE95" i="6"/>
  <c r="CE95" i="9"/>
  <c r="CF95" i="6"/>
  <c r="CF95" i="9"/>
  <c r="CG95" i="6"/>
  <c r="CG95" i="9"/>
  <c r="CH95" i="6"/>
  <c r="CH95" i="9"/>
  <c r="CI95" i="6"/>
  <c r="CI95" i="9"/>
  <c r="CJ95" i="6"/>
  <c r="CJ95" i="9"/>
  <c r="CK95" i="6"/>
  <c r="CK95" i="9"/>
  <c r="CL95" i="6"/>
  <c r="CL95" i="9"/>
  <c r="CM95" i="6"/>
  <c r="CM95" i="9"/>
  <c r="CN95" i="6"/>
  <c r="CN95" i="9"/>
  <c r="C95" i="7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B96" i="10"/>
  <c r="BC96" i="10"/>
  <c r="BD96" i="10"/>
  <c r="BE96" i="10"/>
  <c r="BF96" i="10"/>
  <c r="BG96" i="10"/>
  <c r="BH96" i="10"/>
  <c r="BI96" i="10"/>
  <c r="BJ96" i="10"/>
  <c r="BK96" i="10"/>
  <c r="BL96" i="10"/>
  <c r="BM96" i="10"/>
  <c r="BN96" i="10"/>
  <c r="BO96" i="10"/>
  <c r="BP96" i="10"/>
  <c r="BQ96" i="10"/>
  <c r="BR96" i="10"/>
  <c r="BS96" i="10"/>
  <c r="BT96" i="10"/>
  <c r="BU96" i="10"/>
  <c r="BV96" i="10"/>
  <c r="BW96" i="10"/>
  <c r="BX96" i="10"/>
  <c r="BY96" i="10"/>
  <c r="BZ96" i="10"/>
  <c r="CA96" i="10"/>
  <c r="CB96" i="10"/>
  <c r="CC96" i="10"/>
  <c r="CD96" i="10"/>
  <c r="CE96" i="10"/>
  <c r="CF96" i="10"/>
  <c r="CG96" i="10"/>
  <c r="CH96" i="10"/>
  <c r="CI96" i="10"/>
  <c r="CJ96" i="10"/>
  <c r="CK96" i="10"/>
  <c r="CL96" i="10"/>
  <c r="CM96" i="10"/>
  <c r="CN96" i="10"/>
  <c r="C96" i="6"/>
  <c r="C96" i="9"/>
  <c r="B96" i="6"/>
  <c r="B96" i="9"/>
  <c r="D96" i="6"/>
  <c r="D96" i="9"/>
  <c r="E96" i="6"/>
  <c r="E96" i="9"/>
  <c r="F96" i="6"/>
  <c r="F96" i="9"/>
  <c r="G96" i="6"/>
  <c r="G96" i="9"/>
  <c r="H96" i="6"/>
  <c r="H96" i="9"/>
  <c r="I96" i="6"/>
  <c r="I96" i="9"/>
  <c r="J96" i="6"/>
  <c r="J96" i="9"/>
  <c r="K96" i="6"/>
  <c r="K96" i="9"/>
  <c r="L96" i="6"/>
  <c r="L96" i="9"/>
  <c r="M96" i="6"/>
  <c r="M96" i="9"/>
  <c r="N96" i="6"/>
  <c r="N96" i="9"/>
  <c r="O96" i="6"/>
  <c r="O96" i="9"/>
  <c r="P96" i="6"/>
  <c r="P96" i="9"/>
  <c r="Q96" i="6"/>
  <c r="Q96" i="9"/>
  <c r="R96" i="6"/>
  <c r="R96" i="9"/>
  <c r="S96" i="6"/>
  <c r="S96" i="9"/>
  <c r="T96" i="6"/>
  <c r="T96" i="9"/>
  <c r="U96" i="6"/>
  <c r="U96" i="9"/>
  <c r="V96" i="6"/>
  <c r="V96" i="9"/>
  <c r="W96" i="6"/>
  <c r="W96" i="9"/>
  <c r="X96" i="6"/>
  <c r="X96" i="9"/>
  <c r="Y96" i="6"/>
  <c r="Y96" i="9"/>
  <c r="Z96" i="6"/>
  <c r="Z96" i="9"/>
  <c r="AA96" i="6"/>
  <c r="AA96" i="9"/>
  <c r="AB96" i="6"/>
  <c r="AB96" i="9"/>
  <c r="AC96" i="6"/>
  <c r="AC96" i="9"/>
  <c r="AD96" i="6"/>
  <c r="AD96" i="9"/>
  <c r="AE96" i="6"/>
  <c r="AE96" i="9"/>
  <c r="AF96" i="6"/>
  <c r="AF96" i="9"/>
  <c r="AG96" i="6"/>
  <c r="AG96" i="9"/>
  <c r="AH96" i="6"/>
  <c r="AH96" i="9"/>
  <c r="AI96" i="6"/>
  <c r="AI96" i="9"/>
  <c r="AJ96" i="6"/>
  <c r="AJ96" i="9"/>
  <c r="AK96" i="6"/>
  <c r="AK96" i="9"/>
  <c r="AL96" i="6"/>
  <c r="AL96" i="9"/>
  <c r="AM96" i="6"/>
  <c r="AM96" i="9"/>
  <c r="AN96" i="6"/>
  <c r="AN96" i="9"/>
  <c r="AO96" i="6"/>
  <c r="AO96" i="9"/>
  <c r="AP96" i="6"/>
  <c r="AP96" i="9"/>
  <c r="AQ96" i="6"/>
  <c r="AQ96" i="9"/>
  <c r="AR96" i="6"/>
  <c r="AR96" i="9"/>
  <c r="AS96" i="6"/>
  <c r="AS96" i="9"/>
  <c r="AT96" i="6"/>
  <c r="AT96" i="9"/>
  <c r="AU96" i="6"/>
  <c r="AU96" i="9"/>
  <c r="AV96" i="6"/>
  <c r="AV96" i="9"/>
  <c r="AW96" i="6"/>
  <c r="AW96" i="9"/>
  <c r="AX96" i="6"/>
  <c r="AX96" i="9"/>
  <c r="AY96" i="6"/>
  <c r="AY96" i="9"/>
  <c r="AZ96" i="6"/>
  <c r="AZ96" i="9"/>
  <c r="BA96" i="6"/>
  <c r="BA96" i="9"/>
  <c r="BB96" i="6"/>
  <c r="BB96" i="9"/>
  <c r="BC96" i="6"/>
  <c r="BC96" i="9"/>
  <c r="BD96" i="6"/>
  <c r="BD96" i="9"/>
  <c r="BE96" i="6"/>
  <c r="BE96" i="9"/>
  <c r="BF96" i="6"/>
  <c r="BF96" i="9"/>
  <c r="BG96" i="6"/>
  <c r="BG96" i="9"/>
  <c r="BH96" i="6"/>
  <c r="BH96" i="9"/>
  <c r="BI96" i="6"/>
  <c r="BI96" i="9"/>
  <c r="BJ96" i="6"/>
  <c r="BJ96" i="9"/>
  <c r="BK96" i="6"/>
  <c r="BK96" i="9"/>
  <c r="BL96" i="6"/>
  <c r="BL96" i="9"/>
  <c r="BM96" i="6"/>
  <c r="BM96" i="9"/>
  <c r="BN96" i="6"/>
  <c r="BN96" i="9"/>
  <c r="BO96" i="6"/>
  <c r="BO96" i="9"/>
  <c r="BP96" i="6"/>
  <c r="BP96" i="9"/>
  <c r="BQ96" i="6"/>
  <c r="BQ96" i="9"/>
  <c r="BR96" i="6"/>
  <c r="BR96" i="9"/>
  <c r="BS96" i="6"/>
  <c r="BS96" i="9"/>
  <c r="BT96" i="6"/>
  <c r="BT96" i="9"/>
  <c r="BU96" i="6"/>
  <c r="BU96" i="9"/>
  <c r="BV96" i="6"/>
  <c r="BV96" i="9"/>
  <c r="BW96" i="6"/>
  <c r="BW96" i="9"/>
  <c r="BX96" i="6"/>
  <c r="BX96" i="9"/>
  <c r="BY96" i="6"/>
  <c r="BY96" i="9"/>
  <c r="BZ96" i="6"/>
  <c r="BZ96" i="9"/>
  <c r="CA96" i="6"/>
  <c r="CA96" i="9"/>
  <c r="CB96" i="6"/>
  <c r="CB96" i="9"/>
  <c r="CC96" i="6"/>
  <c r="CC96" i="9"/>
  <c r="CD96" i="6"/>
  <c r="CD96" i="9"/>
  <c r="CE96" i="6"/>
  <c r="CE96" i="9"/>
  <c r="CF96" i="6"/>
  <c r="CF96" i="9"/>
  <c r="CG96" i="6"/>
  <c r="CG96" i="9"/>
  <c r="CH96" i="6"/>
  <c r="CH96" i="9"/>
  <c r="CI96" i="6"/>
  <c r="CI96" i="9"/>
  <c r="CJ96" i="6"/>
  <c r="CJ96" i="9"/>
  <c r="CK96" i="6"/>
  <c r="CK96" i="9"/>
  <c r="CL96" i="6"/>
  <c r="CL96" i="9"/>
  <c r="CM96" i="6"/>
  <c r="CM96" i="9"/>
  <c r="CN96" i="6"/>
  <c r="CN96" i="9"/>
  <c r="C96" i="7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BL97" i="10"/>
  <c r="BM97" i="10"/>
  <c r="BN97" i="10"/>
  <c r="BO97" i="10"/>
  <c r="BP97" i="10"/>
  <c r="BQ97" i="10"/>
  <c r="BR97" i="10"/>
  <c r="BS97" i="10"/>
  <c r="BT97" i="10"/>
  <c r="BU97" i="10"/>
  <c r="BV97" i="10"/>
  <c r="BW97" i="10"/>
  <c r="BX97" i="10"/>
  <c r="BY97" i="10"/>
  <c r="BZ97" i="10"/>
  <c r="CA97" i="10"/>
  <c r="CB97" i="10"/>
  <c r="CC97" i="10"/>
  <c r="CD97" i="10"/>
  <c r="CE97" i="10"/>
  <c r="CF97" i="10"/>
  <c r="CG97" i="10"/>
  <c r="CH97" i="10"/>
  <c r="CI97" i="10"/>
  <c r="CJ97" i="10"/>
  <c r="CK97" i="10"/>
  <c r="CL97" i="10"/>
  <c r="CM97" i="10"/>
  <c r="CN97" i="10"/>
  <c r="C97" i="6"/>
  <c r="C97" i="9"/>
  <c r="B97" i="6"/>
  <c r="B97" i="9"/>
  <c r="D97" i="6"/>
  <c r="D97" i="9"/>
  <c r="E97" i="6"/>
  <c r="E97" i="9"/>
  <c r="F97" i="6"/>
  <c r="F97" i="9"/>
  <c r="G97" i="6"/>
  <c r="G97" i="9"/>
  <c r="H97" i="6"/>
  <c r="H97" i="9"/>
  <c r="I97" i="6"/>
  <c r="I97" i="9"/>
  <c r="J97" i="6"/>
  <c r="J97" i="9"/>
  <c r="K97" i="6"/>
  <c r="K97" i="9"/>
  <c r="L97" i="6"/>
  <c r="L97" i="9"/>
  <c r="M97" i="6"/>
  <c r="M97" i="9"/>
  <c r="N97" i="6"/>
  <c r="N97" i="9"/>
  <c r="O97" i="6"/>
  <c r="O97" i="9"/>
  <c r="P97" i="6"/>
  <c r="P97" i="9"/>
  <c r="Q97" i="6"/>
  <c r="Q97" i="9"/>
  <c r="R97" i="6"/>
  <c r="R97" i="9"/>
  <c r="S97" i="6"/>
  <c r="S97" i="9"/>
  <c r="T97" i="6"/>
  <c r="T97" i="9"/>
  <c r="U97" i="6"/>
  <c r="U97" i="9"/>
  <c r="V97" i="6"/>
  <c r="V97" i="9"/>
  <c r="W97" i="6"/>
  <c r="W97" i="9"/>
  <c r="X97" i="6"/>
  <c r="X97" i="9"/>
  <c r="Y97" i="6"/>
  <c r="Y97" i="9"/>
  <c r="Z97" i="6"/>
  <c r="Z97" i="9"/>
  <c r="AA97" i="6"/>
  <c r="AA97" i="9"/>
  <c r="AB97" i="6"/>
  <c r="AB97" i="9"/>
  <c r="AC97" i="6"/>
  <c r="AC97" i="9"/>
  <c r="AD97" i="6"/>
  <c r="AD97" i="9"/>
  <c r="AE97" i="6"/>
  <c r="AE97" i="9"/>
  <c r="AF97" i="6"/>
  <c r="AF97" i="9"/>
  <c r="AG97" i="6"/>
  <c r="AG97" i="9"/>
  <c r="AH97" i="6"/>
  <c r="AH97" i="9"/>
  <c r="AI97" i="6"/>
  <c r="AI97" i="9"/>
  <c r="AJ97" i="6"/>
  <c r="AJ97" i="9"/>
  <c r="AK97" i="6"/>
  <c r="AK97" i="9"/>
  <c r="AL97" i="6"/>
  <c r="AL97" i="9"/>
  <c r="AM97" i="6"/>
  <c r="AM97" i="9"/>
  <c r="AN97" i="6"/>
  <c r="AN97" i="9"/>
  <c r="AO97" i="6"/>
  <c r="AO97" i="9"/>
  <c r="AP97" i="6"/>
  <c r="AP97" i="9"/>
  <c r="AQ97" i="6"/>
  <c r="AQ97" i="9"/>
  <c r="AR97" i="6"/>
  <c r="AR97" i="9"/>
  <c r="AS97" i="6"/>
  <c r="AS97" i="9"/>
  <c r="AT97" i="6"/>
  <c r="AT97" i="9"/>
  <c r="AU97" i="6"/>
  <c r="AU97" i="9"/>
  <c r="AV97" i="6"/>
  <c r="AV97" i="9"/>
  <c r="AW97" i="6"/>
  <c r="AW97" i="9"/>
  <c r="AX97" i="6"/>
  <c r="AX97" i="9"/>
  <c r="AY97" i="6"/>
  <c r="AY97" i="9"/>
  <c r="AZ97" i="6"/>
  <c r="AZ97" i="9"/>
  <c r="BA97" i="6"/>
  <c r="BA97" i="9"/>
  <c r="BB97" i="6"/>
  <c r="BB97" i="9"/>
  <c r="BC97" i="6"/>
  <c r="BC97" i="9"/>
  <c r="BD97" i="6"/>
  <c r="BD97" i="9"/>
  <c r="BE97" i="6"/>
  <c r="BE97" i="9"/>
  <c r="BF97" i="6"/>
  <c r="BF97" i="9"/>
  <c r="BG97" i="6"/>
  <c r="BG97" i="9"/>
  <c r="BH97" i="6"/>
  <c r="BH97" i="9"/>
  <c r="BI97" i="6"/>
  <c r="BI97" i="9"/>
  <c r="BJ97" i="6"/>
  <c r="BJ97" i="9"/>
  <c r="BK97" i="6"/>
  <c r="BK97" i="9"/>
  <c r="BL97" i="6"/>
  <c r="BL97" i="9"/>
  <c r="BM97" i="6"/>
  <c r="BM97" i="9"/>
  <c r="BN97" i="6"/>
  <c r="BN97" i="9"/>
  <c r="BO97" i="6"/>
  <c r="BO97" i="9"/>
  <c r="BP97" i="6"/>
  <c r="BP97" i="9"/>
  <c r="BQ97" i="6"/>
  <c r="BQ97" i="9"/>
  <c r="BR97" i="6"/>
  <c r="BR97" i="9"/>
  <c r="BS97" i="6"/>
  <c r="BS97" i="9"/>
  <c r="BT97" i="6"/>
  <c r="BT97" i="9"/>
  <c r="BU97" i="6"/>
  <c r="BU97" i="9"/>
  <c r="BV97" i="6"/>
  <c r="BV97" i="9"/>
  <c r="BW97" i="6"/>
  <c r="BW97" i="9"/>
  <c r="BX97" i="6"/>
  <c r="BX97" i="9"/>
  <c r="BY97" i="6"/>
  <c r="BY97" i="9"/>
  <c r="BZ97" i="6"/>
  <c r="BZ97" i="9"/>
  <c r="CA97" i="6"/>
  <c r="CA97" i="9"/>
  <c r="CB97" i="6"/>
  <c r="CB97" i="9"/>
  <c r="CC97" i="6"/>
  <c r="CC97" i="9"/>
  <c r="CD97" i="6"/>
  <c r="CD97" i="9"/>
  <c r="CE97" i="6"/>
  <c r="CE97" i="9"/>
  <c r="CF97" i="6"/>
  <c r="CF97" i="9"/>
  <c r="CG97" i="6"/>
  <c r="CG97" i="9"/>
  <c r="CH97" i="6"/>
  <c r="CH97" i="9"/>
  <c r="CI97" i="6"/>
  <c r="CI97" i="9"/>
  <c r="CJ97" i="6"/>
  <c r="CJ97" i="9"/>
  <c r="CK97" i="6"/>
  <c r="CK97" i="9"/>
  <c r="CL97" i="6"/>
  <c r="CL97" i="9"/>
  <c r="CM97" i="6"/>
  <c r="CM97" i="9"/>
  <c r="CN97" i="6"/>
  <c r="CN97" i="9"/>
  <c r="C97" i="7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B98" i="10"/>
  <c r="BC98" i="10"/>
  <c r="BD98" i="10"/>
  <c r="BE98" i="10"/>
  <c r="BF98" i="10"/>
  <c r="BG98" i="10"/>
  <c r="BH98" i="10"/>
  <c r="BI98" i="10"/>
  <c r="BJ98" i="10"/>
  <c r="BK98" i="10"/>
  <c r="BL98" i="10"/>
  <c r="BM98" i="10"/>
  <c r="BN98" i="10"/>
  <c r="BO98" i="10"/>
  <c r="BP98" i="10"/>
  <c r="BQ98" i="10"/>
  <c r="BR98" i="10"/>
  <c r="BS98" i="10"/>
  <c r="BT98" i="10"/>
  <c r="BU98" i="10"/>
  <c r="BV98" i="10"/>
  <c r="BW98" i="10"/>
  <c r="BX98" i="10"/>
  <c r="BY98" i="10"/>
  <c r="BZ98" i="10"/>
  <c r="CA98" i="10"/>
  <c r="CB98" i="10"/>
  <c r="CC98" i="10"/>
  <c r="CD98" i="10"/>
  <c r="CE98" i="10"/>
  <c r="CF98" i="10"/>
  <c r="CG98" i="10"/>
  <c r="CH98" i="10"/>
  <c r="CI98" i="10"/>
  <c r="CJ98" i="10"/>
  <c r="CK98" i="10"/>
  <c r="CL98" i="10"/>
  <c r="CM98" i="10"/>
  <c r="CN98" i="10"/>
  <c r="C98" i="6"/>
  <c r="C98" i="9"/>
  <c r="B98" i="6"/>
  <c r="B98" i="9"/>
  <c r="D98" i="6"/>
  <c r="D98" i="9"/>
  <c r="E98" i="6"/>
  <c r="E98" i="9"/>
  <c r="F98" i="6"/>
  <c r="F98" i="9"/>
  <c r="G98" i="6"/>
  <c r="G98" i="9"/>
  <c r="H98" i="6"/>
  <c r="H98" i="9"/>
  <c r="I98" i="6"/>
  <c r="I98" i="9"/>
  <c r="J98" i="6"/>
  <c r="J98" i="9"/>
  <c r="K98" i="6"/>
  <c r="K98" i="9"/>
  <c r="L98" i="6"/>
  <c r="L98" i="9"/>
  <c r="M98" i="6"/>
  <c r="M98" i="9"/>
  <c r="N98" i="6"/>
  <c r="N98" i="9"/>
  <c r="O98" i="6"/>
  <c r="O98" i="9"/>
  <c r="P98" i="6"/>
  <c r="P98" i="9"/>
  <c r="Q98" i="6"/>
  <c r="Q98" i="9"/>
  <c r="R98" i="6"/>
  <c r="R98" i="9"/>
  <c r="S98" i="6"/>
  <c r="S98" i="9"/>
  <c r="T98" i="6"/>
  <c r="T98" i="9"/>
  <c r="U98" i="6"/>
  <c r="U98" i="9"/>
  <c r="V98" i="6"/>
  <c r="V98" i="9"/>
  <c r="W98" i="6"/>
  <c r="W98" i="9"/>
  <c r="X98" i="6"/>
  <c r="X98" i="9"/>
  <c r="Y98" i="6"/>
  <c r="Y98" i="9"/>
  <c r="Z98" i="6"/>
  <c r="Z98" i="9"/>
  <c r="AA98" i="6"/>
  <c r="AA98" i="9"/>
  <c r="AB98" i="6"/>
  <c r="AB98" i="9"/>
  <c r="AC98" i="6"/>
  <c r="AC98" i="9"/>
  <c r="AD98" i="6"/>
  <c r="AD98" i="9"/>
  <c r="AE98" i="6"/>
  <c r="AE98" i="9"/>
  <c r="AF98" i="6"/>
  <c r="AF98" i="9"/>
  <c r="AG98" i="6"/>
  <c r="AG98" i="9"/>
  <c r="AH98" i="6"/>
  <c r="AH98" i="9"/>
  <c r="AI98" i="6"/>
  <c r="AI98" i="9"/>
  <c r="AJ98" i="6"/>
  <c r="AJ98" i="9"/>
  <c r="AK98" i="6"/>
  <c r="AK98" i="9"/>
  <c r="AL98" i="6"/>
  <c r="AL98" i="9"/>
  <c r="AM98" i="6"/>
  <c r="AM98" i="9"/>
  <c r="AN98" i="6"/>
  <c r="AN98" i="9"/>
  <c r="AO98" i="6"/>
  <c r="AO98" i="9"/>
  <c r="AP98" i="6"/>
  <c r="AP98" i="9"/>
  <c r="AQ98" i="6"/>
  <c r="AQ98" i="9"/>
  <c r="AR98" i="6"/>
  <c r="AR98" i="9"/>
  <c r="AS98" i="6"/>
  <c r="AS98" i="9"/>
  <c r="AT98" i="6"/>
  <c r="AT98" i="9"/>
  <c r="AU98" i="6"/>
  <c r="AU98" i="9"/>
  <c r="AV98" i="6"/>
  <c r="AV98" i="9"/>
  <c r="AW98" i="6"/>
  <c r="AW98" i="9"/>
  <c r="AX98" i="6"/>
  <c r="AX98" i="9"/>
  <c r="AY98" i="6"/>
  <c r="AY98" i="9"/>
  <c r="AZ98" i="6"/>
  <c r="AZ98" i="9"/>
  <c r="BA98" i="6"/>
  <c r="BA98" i="9"/>
  <c r="BB98" i="6"/>
  <c r="BB98" i="9"/>
  <c r="BC98" i="6"/>
  <c r="BC98" i="9"/>
  <c r="BD98" i="6"/>
  <c r="BD98" i="9"/>
  <c r="BE98" i="6"/>
  <c r="BE98" i="9"/>
  <c r="BF98" i="6"/>
  <c r="BF98" i="9"/>
  <c r="BG98" i="6"/>
  <c r="BG98" i="9"/>
  <c r="BH98" i="6"/>
  <c r="BH98" i="9"/>
  <c r="BI98" i="6"/>
  <c r="BI98" i="9"/>
  <c r="BJ98" i="6"/>
  <c r="BJ98" i="9"/>
  <c r="BK98" i="6"/>
  <c r="BK98" i="9"/>
  <c r="BL98" i="6"/>
  <c r="BL98" i="9"/>
  <c r="BM98" i="6"/>
  <c r="BM98" i="9"/>
  <c r="BN98" i="6"/>
  <c r="BN98" i="9"/>
  <c r="BO98" i="6"/>
  <c r="BO98" i="9"/>
  <c r="BP98" i="6"/>
  <c r="BP98" i="9"/>
  <c r="BQ98" i="6"/>
  <c r="BQ98" i="9"/>
  <c r="BR98" i="6"/>
  <c r="BR98" i="9"/>
  <c r="BS98" i="6"/>
  <c r="BS98" i="9"/>
  <c r="BT98" i="6"/>
  <c r="BT98" i="9"/>
  <c r="BU98" i="6"/>
  <c r="BU98" i="9"/>
  <c r="BV98" i="6"/>
  <c r="BV98" i="9"/>
  <c r="BW98" i="6"/>
  <c r="BW98" i="9"/>
  <c r="BX98" i="6"/>
  <c r="BX98" i="9"/>
  <c r="BY98" i="6"/>
  <c r="BY98" i="9"/>
  <c r="BZ98" i="6"/>
  <c r="BZ98" i="9"/>
  <c r="CA98" i="6"/>
  <c r="CA98" i="9"/>
  <c r="CB98" i="6"/>
  <c r="CB98" i="9"/>
  <c r="CC98" i="6"/>
  <c r="CC98" i="9"/>
  <c r="CD98" i="6"/>
  <c r="CD98" i="9"/>
  <c r="CE98" i="6"/>
  <c r="CE98" i="9"/>
  <c r="CF98" i="6"/>
  <c r="CF98" i="9"/>
  <c r="CG98" i="6"/>
  <c r="CG98" i="9"/>
  <c r="CH98" i="6"/>
  <c r="CH98" i="9"/>
  <c r="CI98" i="6"/>
  <c r="CI98" i="9"/>
  <c r="CJ98" i="6"/>
  <c r="CJ98" i="9"/>
  <c r="CK98" i="6"/>
  <c r="CK98" i="9"/>
  <c r="CL98" i="6"/>
  <c r="CL98" i="9"/>
  <c r="CM98" i="6"/>
  <c r="CM98" i="9"/>
  <c r="CN98" i="6"/>
  <c r="CN98" i="9"/>
  <c r="C98" i="7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B99" i="10"/>
  <c r="BC99" i="10"/>
  <c r="BD99" i="10"/>
  <c r="BE99" i="10"/>
  <c r="BF99" i="10"/>
  <c r="BG99" i="10"/>
  <c r="BH99" i="10"/>
  <c r="BI99" i="10"/>
  <c r="BJ99" i="10"/>
  <c r="BK99" i="10"/>
  <c r="BL99" i="10"/>
  <c r="BM99" i="10"/>
  <c r="BN99" i="10"/>
  <c r="BO99" i="10"/>
  <c r="BP99" i="10"/>
  <c r="BQ99" i="10"/>
  <c r="BR99" i="10"/>
  <c r="BS99" i="10"/>
  <c r="BT99" i="10"/>
  <c r="BU99" i="10"/>
  <c r="BV99" i="10"/>
  <c r="BW99" i="10"/>
  <c r="BX99" i="10"/>
  <c r="BY99" i="10"/>
  <c r="BZ99" i="10"/>
  <c r="CA99" i="10"/>
  <c r="CB99" i="10"/>
  <c r="CC99" i="10"/>
  <c r="CD99" i="10"/>
  <c r="CE99" i="10"/>
  <c r="CF99" i="10"/>
  <c r="CG99" i="10"/>
  <c r="CH99" i="10"/>
  <c r="CI99" i="10"/>
  <c r="CJ99" i="10"/>
  <c r="CK99" i="10"/>
  <c r="CL99" i="10"/>
  <c r="CM99" i="10"/>
  <c r="CN99" i="10"/>
  <c r="C99" i="6"/>
  <c r="C99" i="9"/>
  <c r="B99" i="6"/>
  <c r="B99" i="9"/>
  <c r="D99" i="6"/>
  <c r="D99" i="9"/>
  <c r="E99" i="6"/>
  <c r="E99" i="9"/>
  <c r="F99" i="6"/>
  <c r="F99" i="9"/>
  <c r="G99" i="6"/>
  <c r="G99" i="9"/>
  <c r="H99" i="6"/>
  <c r="H99" i="9"/>
  <c r="I99" i="6"/>
  <c r="I99" i="9"/>
  <c r="J99" i="6"/>
  <c r="J99" i="9"/>
  <c r="K99" i="6"/>
  <c r="K99" i="9"/>
  <c r="L99" i="6"/>
  <c r="L99" i="9"/>
  <c r="M99" i="6"/>
  <c r="M99" i="9"/>
  <c r="N99" i="6"/>
  <c r="N99" i="9"/>
  <c r="O99" i="6"/>
  <c r="O99" i="9"/>
  <c r="P99" i="6"/>
  <c r="P99" i="9"/>
  <c r="Q99" i="6"/>
  <c r="Q99" i="9"/>
  <c r="R99" i="6"/>
  <c r="R99" i="9"/>
  <c r="S99" i="6"/>
  <c r="S99" i="9"/>
  <c r="T99" i="6"/>
  <c r="T99" i="9"/>
  <c r="U99" i="6"/>
  <c r="U99" i="9"/>
  <c r="V99" i="6"/>
  <c r="V99" i="9"/>
  <c r="W99" i="6"/>
  <c r="W99" i="9"/>
  <c r="X99" i="6"/>
  <c r="X99" i="9"/>
  <c r="Y99" i="6"/>
  <c r="Y99" i="9"/>
  <c r="Z99" i="6"/>
  <c r="Z99" i="9"/>
  <c r="AA99" i="6"/>
  <c r="AA99" i="9"/>
  <c r="AB99" i="6"/>
  <c r="AB99" i="9"/>
  <c r="AC99" i="6"/>
  <c r="AC99" i="9"/>
  <c r="AD99" i="6"/>
  <c r="AD99" i="9"/>
  <c r="AE99" i="6"/>
  <c r="AE99" i="9"/>
  <c r="AF99" i="6"/>
  <c r="AF99" i="9"/>
  <c r="AG99" i="6"/>
  <c r="AG99" i="9"/>
  <c r="AH99" i="6"/>
  <c r="AH99" i="9"/>
  <c r="AI99" i="6"/>
  <c r="AI99" i="9"/>
  <c r="AJ99" i="6"/>
  <c r="AJ99" i="9"/>
  <c r="AK99" i="6"/>
  <c r="AK99" i="9"/>
  <c r="AL99" i="6"/>
  <c r="AL99" i="9"/>
  <c r="AM99" i="6"/>
  <c r="AM99" i="9"/>
  <c r="AN99" i="6"/>
  <c r="AN99" i="9"/>
  <c r="AO99" i="6"/>
  <c r="AO99" i="9"/>
  <c r="AP99" i="6"/>
  <c r="AP99" i="9"/>
  <c r="AQ99" i="6"/>
  <c r="AQ99" i="9"/>
  <c r="AR99" i="6"/>
  <c r="AR99" i="9"/>
  <c r="AS99" i="6"/>
  <c r="AS99" i="9"/>
  <c r="AT99" i="6"/>
  <c r="AT99" i="9"/>
  <c r="AU99" i="6"/>
  <c r="AU99" i="9"/>
  <c r="AV99" i="6"/>
  <c r="AV99" i="9"/>
  <c r="AW99" i="6"/>
  <c r="AW99" i="9"/>
  <c r="AX99" i="6"/>
  <c r="AX99" i="9"/>
  <c r="AY99" i="6"/>
  <c r="AY99" i="9"/>
  <c r="AZ99" i="6"/>
  <c r="AZ99" i="9"/>
  <c r="BA99" i="6"/>
  <c r="BA99" i="9"/>
  <c r="BB99" i="6"/>
  <c r="BB99" i="9"/>
  <c r="BC99" i="6"/>
  <c r="BC99" i="9"/>
  <c r="BD99" i="6"/>
  <c r="BD99" i="9"/>
  <c r="BE99" i="6"/>
  <c r="BE99" i="9"/>
  <c r="BF99" i="6"/>
  <c r="BF99" i="9"/>
  <c r="BG99" i="6"/>
  <c r="BG99" i="9"/>
  <c r="BH99" i="6"/>
  <c r="BH99" i="9"/>
  <c r="BI99" i="6"/>
  <c r="BI99" i="9"/>
  <c r="BJ99" i="6"/>
  <c r="BJ99" i="9"/>
  <c r="BK99" i="6"/>
  <c r="BK99" i="9"/>
  <c r="BL99" i="6"/>
  <c r="BL99" i="9"/>
  <c r="BM99" i="6"/>
  <c r="BM99" i="9"/>
  <c r="BN99" i="6"/>
  <c r="BN99" i="9"/>
  <c r="BO99" i="6"/>
  <c r="BO99" i="9"/>
  <c r="BP99" i="6"/>
  <c r="BP99" i="9"/>
  <c r="BQ99" i="6"/>
  <c r="BQ99" i="9"/>
  <c r="BR99" i="6"/>
  <c r="BR99" i="9"/>
  <c r="BS99" i="6"/>
  <c r="BS99" i="9"/>
  <c r="BT99" i="6"/>
  <c r="BT99" i="9"/>
  <c r="BU99" i="6"/>
  <c r="BU99" i="9"/>
  <c r="BV99" i="6"/>
  <c r="BV99" i="9"/>
  <c r="BW99" i="6"/>
  <c r="BW99" i="9"/>
  <c r="BX99" i="6"/>
  <c r="BX99" i="9"/>
  <c r="BY99" i="6"/>
  <c r="BY99" i="9"/>
  <c r="BZ99" i="6"/>
  <c r="BZ99" i="9"/>
  <c r="CA99" i="6"/>
  <c r="CA99" i="9"/>
  <c r="CB99" i="6"/>
  <c r="CB99" i="9"/>
  <c r="CC99" i="6"/>
  <c r="CC99" i="9"/>
  <c r="CD99" i="6"/>
  <c r="CD99" i="9"/>
  <c r="CE99" i="6"/>
  <c r="CE99" i="9"/>
  <c r="CF99" i="6"/>
  <c r="CF99" i="9"/>
  <c r="CG99" i="6"/>
  <c r="CG99" i="9"/>
  <c r="CH99" i="6"/>
  <c r="CH99" i="9"/>
  <c r="CI99" i="6"/>
  <c r="CI99" i="9"/>
  <c r="CJ99" i="6"/>
  <c r="CJ99" i="9"/>
  <c r="CK99" i="6"/>
  <c r="CK99" i="9"/>
  <c r="CL99" i="6"/>
  <c r="CL99" i="9"/>
  <c r="CM99" i="6"/>
  <c r="CM99" i="9"/>
  <c r="CN99" i="6"/>
  <c r="CN99" i="9"/>
  <c r="C99" i="7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B100" i="10"/>
  <c r="BC100" i="10"/>
  <c r="BD100" i="10"/>
  <c r="BE100" i="10"/>
  <c r="BF100" i="10"/>
  <c r="BG100" i="10"/>
  <c r="BH100" i="10"/>
  <c r="BI100" i="10"/>
  <c r="BJ100" i="10"/>
  <c r="BK100" i="10"/>
  <c r="BL100" i="10"/>
  <c r="BM100" i="10"/>
  <c r="BN100" i="10"/>
  <c r="BO100" i="10"/>
  <c r="BP100" i="10"/>
  <c r="BQ100" i="10"/>
  <c r="BR100" i="10"/>
  <c r="BS100" i="10"/>
  <c r="BT100" i="10"/>
  <c r="BU100" i="10"/>
  <c r="BV100" i="10"/>
  <c r="BW100" i="10"/>
  <c r="BX100" i="10"/>
  <c r="BY100" i="10"/>
  <c r="BZ100" i="10"/>
  <c r="CA100" i="10"/>
  <c r="CB100" i="10"/>
  <c r="CC100" i="10"/>
  <c r="CD100" i="10"/>
  <c r="CE100" i="10"/>
  <c r="CF100" i="10"/>
  <c r="CG100" i="10"/>
  <c r="CH100" i="10"/>
  <c r="CI100" i="10"/>
  <c r="CJ100" i="10"/>
  <c r="CK100" i="10"/>
  <c r="CL100" i="10"/>
  <c r="CM100" i="10"/>
  <c r="CN100" i="10"/>
  <c r="C100" i="6"/>
  <c r="C100" i="9"/>
  <c r="B100" i="6"/>
  <c r="B100" i="9"/>
  <c r="D100" i="6"/>
  <c r="D100" i="9"/>
  <c r="E100" i="6"/>
  <c r="E100" i="9"/>
  <c r="F100" i="6"/>
  <c r="F100" i="9"/>
  <c r="G100" i="6"/>
  <c r="G100" i="9"/>
  <c r="H100" i="6"/>
  <c r="H100" i="9"/>
  <c r="I100" i="6"/>
  <c r="I100" i="9"/>
  <c r="J100" i="6"/>
  <c r="J100" i="9"/>
  <c r="K100" i="6"/>
  <c r="K100" i="9"/>
  <c r="L100" i="6"/>
  <c r="L100" i="9"/>
  <c r="M100" i="6"/>
  <c r="M100" i="9"/>
  <c r="N100" i="6"/>
  <c r="N100" i="9"/>
  <c r="O100" i="6"/>
  <c r="O100" i="9"/>
  <c r="P100" i="6"/>
  <c r="P100" i="9"/>
  <c r="Q100" i="6"/>
  <c r="Q100" i="9"/>
  <c r="R100" i="6"/>
  <c r="R100" i="9"/>
  <c r="S100" i="6"/>
  <c r="S100" i="9"/>
  <c r="T100" i="6"/>
  <c r="T100" i="9"/>
  <c r="U100" i="6"/>
  <c r="U100" i="9"/>
  <c r="V100" i="6"/>
  <c r="V100" i="9"/>
  <c r="W100" i="6"/>
  <c r="W100" i="9"/>
  <c r="X100" i="6"/>
  <c r="X100" i="9"/>
  <c r="Y100" i="6"/>
  <c r="Y100" i="9"/>
  <c r="Z100" i="6"/>
  <c r="Z100" i="9"/>
  <c r="AA100" i="6"/>
  <c r="AA100" i="9"/>
  <c r="AB100" i="6"/>
  <c r="AB100" i="9"/>
  <c r="AC100" i="6"/>
  <c r="AC100" i="9"/>
  <c r="AD100" i="6"/>
  <c r="AD100" i="9"/>
  <c r="AE100" i="6"/>
  <c r="AE100" i="9"/>
  <c r="AF100" i="6"/>
  <c r="AF100" i="9"/>
  <c r="AG100" i="6"/>
  <c r="AG100" i="9"/>
  <c r="AH100" i="6"/>
  <c r="AH100" i="9"/>
  <c r="AI100" i="6"/>
  <c r="AI100" i="9"/>
  <c r="AJ100" i="6"/>
  <c r="AJ100" i="9"/>
  <c r="AK100" i="6"/>
  <c r="AK100" i="9"/>
  <c r="AL100" i="6"/>
  <c r="AL100" i="9"/>
  <c r="AM100" i="6"/>
  <c r="AM100" i="9"/>
  <c r="AN100" i="6"/>
  <c r="AN100" i="9"/>
  <c r="AO100" i="6"/>
  <c r="AO100" i="9"/>
  <c r="AP100" i="6"/>
  <c r="AP100" i="9"/>
  <c r="AQ100" i="6"/>
  <c r="AQ100" i="9"/>
  <c r="AR100" i="6"/>
  <c r="AR100" i="9"/>
  <c r="AS100" i="6"/>
  <c r="AS100" i="9"/>
  <c r="AT100" i="6"/>
  <c r="AT100" i="9"/>
  <c r="AU100" i="6"/>
  <c r="AU100" i="9"/>
  <c r="AV100" i="6"/>
  <c r="AV100" i="9"/>
  <c r="AW100" i="6"/>
  <c r="AW100" i="9"/>
  <c r="AX100" i="6"/>
  <c r="AX100" i="9"/>
  <c r="AY100" i="6"/>
  <c r="AY100" i="9"/>
  <c r="AZ100" i="6"/>
  <c r="AZ100" i="9"/>
  <c r="BA100" i="6"/>
  <c r="BA100" i="9"/>
  <c r="BB100" i="6"/>
  <c r="BB100" i="9"/>
  <c r="BC100" i="6"/>
  <c r="BC100" i="9"/>
  <c r="BD100" i="6"/>
  <c r="BD100" i="9"/>
  <c r="BE100" i="6"/>
  <c r="BE100" i="9"/>
  <c r="BF100" i="6"/>
  <c r="BF100" i="9"/>
  <c r="BG100" i="6"/>
  <c r="BG100" i="9"/>
  <c r="BH100" i="6"/>
  <c r="BH100" i="9"/>
  <c r="BI100" i="6"/>
  <c r="BI100" i="9"/>
  <c r="BJ100" i="6"/>
  <c r="BJ100" i="9"/>
  <c r="BK100" i="6"/>
  <c r="BK100" i="9"/>
  <c r="BL100" i="6"/>
  <c r="BL100" i="9"/>
  <c r="BM100" i="6"/>
  <c r="BM100" i="9"/>
  <c r="BN100" i="6"/>
  <c r="BN100" i="9"/>
  <c r="BO100" i="6"/>
  <c r="BO100" i="9"/>
  <c r="BP100" i="6"/>
  <c r="BP100" i="9"/>
  <c r="BQ100" i="6"/>
  <c r="BQ100" i="9"/>
  <c r="BR100" i="6"/>
  <c r="BR100" i="9"/>
  <c r="BS100" i="6"/>
  <c r="BS100" i="9"/>
  <c r="BT100" i="6"/>
  <c r="BT100" i="9"/>
  <c r="BU100" i="6"/>
  <c r="BU100" i="9"/>
  <c r="BV100" i="6"/>
  <c r="BV100" i="9"/>
  <c r="BW100" i="6"/>
  <c r="BW100" i="9"/>
  <c r="BX100" i="6"/>
  <c r="BX100" i="9"/>
  <c r="BY100" i="6"/>
  <c r="BY100" i="9"/>
  <c r="BZ100" i="6"/>
  <c r="BZ100" i="9"/>
  <c r="CA100" i="6"/>
  <c r="CA100" i="9"/>
  <c r="CB100" i="6"/>
  <c r="CB100" i="9"/>
  <c r="CC100" i="6"/>
  <c r="CC100" i="9"/>
  <c r="CD100" i="6"/>
  <c r="CD100" i="9"/>
  <c r="CE100" i="6"/>
  <c r="CE100" i="9"/>
  <c r="CF100" i="6"/>
  <c r="CF100" i="9"/>
  <c r="CG100" i="6"/>
  <c r="CG100" i="9"/>
  <c r="CH100" i="6"/>
  <c r="CH100" i="9"/>
  <c r="CI100" i="6"/>
  <c r="CI100" i="9"/>
  <c r="CJ100" i="6"/>
  <c r="CJ100" i="9"/>
  <c r="CK100" i="6"/>
  <c r="CK100" i="9"/>
  <c r="CL100" i="6"/>
  <c r="CL100" i="9"/>
  <c r="CM100" i="6"/>
  <c r="CM100" i="9"/>
  <c r="CN100" i="6"/>
  <c r="CN100" i="9"/>
  <c r="C100" i="7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B101" i="10"/>
  <c r="BC101" i="10"/>
  <c r="BD101" i="10"/>
  <c r="BE101" i="10"/>
  <c r="BF101" i="10"/>
  <c r="BG101" i="10"/>
  <c r="BH101" i="10"/>
  <c r="BI101" i="10"/>
  <c r="BJ101" i="10"/>
  <c r="BK101" i="10"/>
  <c r="BL101" i="10"/>
  <c r="BM101" i="10"/>
  <c r="BN101" i="10"/>
  <c r="BO101" i="10"/>
  <c r="BP101" i="10"/>
  <c r="BQ101" i="10"/>
  <c r="BR101" i="10"/>
  <c r="BS101" i="10"/>
  <c r="BT101" i="10"/>
  <c r="BU101" i="10"/>
  <c r="BV101" i="10"/>
  <c r="BW101" i="10"/>
  <c r="BX101" i="10"/>
  <c r="BY101" i="10"/>
  <c r="BZ101" i="10"/>
  <c r="CA101" i="10"/>
  <c r="CB101" i="10"/>
  <c r="CC101" i="10"/>
  <c r="CD101" i="10"/>
  <c r="CE101" i="10"/>
  <c r="CF101" i="10"/>
  <c r="CG101" i="10"/>
  <c r="CH101" i="10"/>
  <c r="CI101" i="10"/>
  <c r="CJ101" i="10"/>
  <c r="CK101" i="10"/>
  <c r="CL101" i="10"/>
  <c r="CM101" i="10"/>
  <c r="CN101" i="10"/>
  <c r="C101" i="6"/>
  <c r="C101" i="9"/>
  <c r="B101" i="6"/>
  <c r="B101" i="9"/>
  <c r="D101" i="6"/>
  <c r="D101" i="9"/>
  <c r="E101" i="6"/>
  <c r="E101" i="9"/>
  <c r="F101" i="6"/>
  <c r="F101" i="9"/>
  <c r="G101" i="6"/>
  <c r="G101" i="9"/>
  <c r="H101" i="6"/>
  <c r="H101" i="9"/>
  <c r="I101" i="6"/>
  <c r="I101" i="9"/>
  <c r="J101" i="6"/>
  <c r="J101" i="9"/>
  <c r="K101" i="6"/>
  <c r="K101" i="9"/>
  <c r="L101" i="6"/>
  <c r="L101" i="9"/>
  <c r="M101" i="6"/>
  <c r="M101" i="9"/>
  <c r="N101" i="6"/>
  <c r="N101" i="9"/>
  <c r="O101" i="6"/>
  <c r="O101" i="9"/>
  <c r="P101" i="6"/>
  <c r="P101" i="9"/>
  <c r="Q101" i="6"/>
  <c r="Q101" i="9"/>
  <c r="R101" i="6"/>
  <c r="R101" i="9"/>
  <c r="S101" i="6"/>
  <c r="S101" i="9"/>
  <c r="T101" i="6"/>
  <c r="T101" i="9"/>
  <c r="U101" i="6"/>
  <c r="U101" i="9"/>
  <c r="V101" i="6"/>
  <c r="V101" i="9"/>
  <c r="W101" i="6"/>
  <c r="W101" i="9"/>
  <c r="X101" i="6"/>
  <c r="X101" i="9"/>
  <c r="Y101" i="6"/>
  <c r="Y101" i="9"/>
  <c r="Z101" i="6"/>
  <c r="Z101" i="9"/>
  <c r="AA101" i="6"/>
  <c r="AA101" i="9"/>
  <c r="AB101" i="6"/>
  <c r="AB101" i="9"/>
  <c r="AC101" i="6"/>
  <c r="AC101" i="9"/>
  <c r="AD101" i="6"/>
  <c r="AD101" i="9"/>
  <c r="AE101" i="6"/>
  <c r="AE101" i="9"/>
  <c r="AF101" i="6"/>
  <c r="AF101" i="9"/>
  <c r="AG101" i="6"/>
  <c r="AG101" i="9"/>
  <c r="AH101" i="6"/>
  <c r="AH101" i="9"/>
  <c r="AI101" i="6"/>
  <c r="AI101" i="9"/>
  <c r="AJ101" i="6"/>
  <c r="AJ101" i="9"/>
  <c r="AK101" i="6"/>
  <c r="AK101" i="9"/>
  <c r="AL101" i="6"/>
  <c r="AL101" i="9"/>
  <c r="AM101" i="6"/>
  <c r="AM101" i="9"/>
  <c r="AN101" i="6"/>
  <c r="AN101" i="9"/>
  <c r="AO101" i="6"/>
  <c r="AO101" i="9"/>
  <c r="AP101" i="6"/>
  <c r="AP101" i="9"/>
  <c r="AQ101" i="6"/>
  <c r="AQ101" i="9"/>
  <c r="AR101" i="6"/>
  <c r="AR101" i="9"/>
  <c r="AS101" i="6"/>
  <c r="AS101" i="9"/>
  <c r="AT101" i="6"/>
  <c r="AT101" i="9"/>
  <c r="AU101" i="6"/>
  <c r="AU101" i="9"/>
  <c r="AV101" i="6"/>
  <c r="AV101" i="9"/>
  <c r="AW101" i="6"/>
  <c r="AW101" i="9"/>
  <c r="AX101" i="6"/>
  <c r="AX101" i="9"/>
  <c r="AY101" i="6"/>
  <c r="AY101" i="9"/>
  <c r="AZ101" i="6"/>
  <c r="AZ101" i="9"/>
  <c r="BA101" i="6"/>
  <c r="BA101" i="9"/>
  <c r="BB101" i="6"/>
  <c r="BB101" i="9"/>
  <c r="BC101" i="6"/>
  <c r="BC101" i="9"/>
  <c r="BD101" i="6"/>
  <c r="BD101" i="9"/>
  <c r="BE101" i="6"/>
  <c r="BE101" i="9"/>
  <c r="BF101" i="6"/>
  <c r="BF101" i="9"/>
  <c r="BG101" i="6"/>
  <c r="BG101" i="9"/>
  <c r="BH101" i="6"/>
  <c r="BH101" i="9"/>
  <c r="BI101" i="6"/>
  <c r="BI101" i="9"/>
  <c r="BJ101" i="6"/>
  <c r="BJ101" i="9"/>
  <c r="BK101" i="6"/>
  <c r="BK101" i="9"/>
  <c r="BL101" i="6"/>
  <c r="BL101" i="9"/>
  <c r="BM101" i="6"/>
  <c r="BM101" i="9"/>
  <c r="BN101" i="6"/>
  <c r="BN101" i="9"/>
  <c r="BO101" i="6"/>
  <c r="BO101" i="9"/>
  <c r="BP101" i="6"/>
  <c r="BP101" i="9"/>
  <c r="BQ101" i="6"/>
  <c r="BQ101" i="9"/>
  <c r="BR101" i="6"/>
  <c r="BR101" i="9"/>
  <c r="BS101" i="6"/>
  <c r="BS101" i="9"/>
  <c r="BT101" i="6"/>
  <c r="BT101" i="9"/>
  <c r="BU101" i="6"/>
  <c r="BU101" i="9"/>
  <c r="BV101" i="6"/>
  <c r="BV101" i="9"/>
  <c r="BW101" i="6"/>
  <c r="BW101" i="9"/>
  <c r="BX101" i="6"/>
  <c r="BX101" i="9"/>
  <c r="BY101" i="6"/>
  <c r="BY101" i="9"/>
  <c r="BZ101" i="6"/>
  <c r="BZ101" i="9"/>
  <c r="CA101" i="6"/>
  <c r="CA101" i="9"/>
  <c r="CB101" i="6"/>
  <c r="CB101" i="9"/>
  <c r="CC101" i="6"/>
  <c r="CC101" i="9"/>
  <c r="CD101" i="6"/>
  <c r="CD101" i="9"/>
  <c r="CE101" i="6"/>
  <c r="CE101" i="9"/>
  <c r="CF101" i="6"/>
  <c r="CF101" i="9"/>
  <c r="CG101" i="6"/>
  <c r="CG101" i="9"/>
  <c r="CH101" i="6"/>
  <c r="CH101" i="9"/>
  <c r="CI101" i="6"/>
  <c r="CI101" i="9"/>
  <c r="CJ101" i="6"/>
  <c r="CJ101" i="9"/>
  <c r="CK101" i="6"/>
  <c r="CK101" i="9"/>
  <c r="CL101" i="6"/>
  <c r="CL101" i="9"/>
  <c r="CM101" i="6"/>
  <c r="CM101" i="9"/>
  <c r="CN101" i="6"/>
  <c r="CN101" i="9"/>
  <c r="C101" i="7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BD102" i="10"/>
  <c r="BE102" i="10"/>
  <c r="BF102" i="10"/>
  <c r="BG102" i="10"/>
  <c r="BH102" i="10"/>
  <c r="BI102" i="10"/>
  <c r="BJ102" i="10"/>
  <c r="BK102" i="10"/>
  <c r="BL102" i="10"/>
  <c r="BM102" i="10"/>
  <c r="BN102" i="10"/>
  <c r="BO102" i="10"/>
  <c r="BP102" i="10"/>
  <c r="BQ102" i="10"/>
  <c r="BR102" i="10"/>
  <c r="BS102" i="10"/>
  <c r="BT102" i="10"/>
  <c r="BU102" i="10"/>
  <c r="BV102" i="10"/>
  <c r="BW102" i="10"/>
  <c r="BX102" i="10"/>
  <c r="BY102" i="10"/>
  <c r="BZ102" i="10"/>
  <c r="CA102" i="10"/>
  <c r="CB102" i="10"/>
  <c r="CC102" i="10"/>
  <c r="CD102" i="10"/>
  <c r="CE102" i="10"/>
  <c r="CF102" i="10"/>
  <c r="CG102" i="10"/>
  <c r="CH102" i="10"/>
  <c r="CI102" i="10"/>
  <c r="CJ102" i="10"/>
  <c r="CK102" i="10"/>
  <c r="CL102" i="10"/>
  <c r="CM102" i="10"/>
  <c r="CN102" i="10"/>
  <c r="C102" i="6"/>
  <c r="C102" i="9"/>
  <c r="B102" i="6"/>
  <c r="B102" i="9"/>
  <c r="D102" i="6"/>
  <c r="D102" i="9"/>
  <c r="E102" i="6"/>
  <c r="E102" i="9"/>
  <c r="F102" i="6"/>
  <c r="F102" i="9"/>
  <c r="G102" i="6"/>
  <c r="G102" i="9"/>
  <c r="H102" i="6"/>
  <c r="H102" i="9"/>
  <c r="I102" i="6"/>
  <c r="I102" i="9"/>
  <c r="J102" i="6"/>
  <c r="J102" i="9"/>
  <c r="K102" i="6"/>
  <c r="K102" i="9"/>
  <c r="L102" i="6"/>
  <c r="L102" i="9"/>
  <c r="M102" i="6"/>
  <c r="M102" i="9"/>
  <c r="N102" i="6"/>
  <c r="N102" i="9"/>
  <c r="O102" i="6"/>
  <c r="O102" i="9"/>
  <c r="P102" i="6"/>
  <c r="P102" i="9"/>
  <c r="Q102" i="6"/>
  <c r="Q102" i="9"/>
  <c r="R102" i="6"/>
  <c r="R102" i="9"/>
  <c r="S102" i="6"/>
  <c r="S102" i="9"/>
  <c r="T102" i="6"/>
  <c r="T102" i="9"/>
  <c r="U102" i="6"/>
  <c r="U102" i="9"/>
  <c r="V102" i="6"/>
  <c r="V102" i="9"/>
  <c r="W102" i="6"/>
  <c r="W102" i="9"/>
  <c r="X102" i="6"/>
  <c r="X102" i="9"/>
  <c r="Y102" i="6"/>
  <c r="Y102" i="9"/>
  <c r="Z102" i="6"/>
  <c r="Z102" i="9"/>
  <c r="AA102" i="6"/>
  <c r="AA102" i="9"/>
  <c r="AB102" i="6"/>
  <c r="AB102" i="9"/>
  <c r="AC102" i="6"/>
  <c r="AC102" i="9"/>
  <c r="AD102" i="6"/>
  <c r="AD102" i="9"/>
  <c r="AE102" i="6"/>
  <c r="AE102" i="9"/>
  <c r="AF102" i="6"/>
  <c r="AF102" i="9"/>
  <c r="AG102" i="6"/>
  <c r="AG102" i="9"/>
  <c r="AH102" i="6"/>
  <c r="AH102" i="9"/>
  <c r="AI102" i="6"/>
  <c r="AI102" i="9"/>
  <c r="AJ102" i="6"/>
  <c r="AJ102" i="9"/>
  <c r="AK102" i="6"/>
  <c r="AK102" i="9"/>
  <c r="AL102" i="6"/>
  <c r="AL102" i="9"/>
  <c r="AM102" i="6"/>
  <c r="AM102" i="9"/>
  <c r="AN102" i="6"/>
  <c r="AN102" i="9"/>
  <c r="AO102" i="6"/>
  <c r="AO102" i="9"/>
  <c r="AP102" i="6"/>
  <c r="AP102" i="9"/>
  <c r="AQ102" i="6"/>
  <c r="AQ102" i="9"/>
  <c r="AR102" i="6"/>
  <c r="AR102" i="9"/>
  <c r="AS102" i="6"/>
  <c r="AS102" i="9"/>
  <c r="AT102" i="6"/>
  <c r="AT102" i="9"/>
  <c r="AU102" i="6"/>
  <c r="AU102" i="9"/>
  <c r="AV102" i="6"/>
  <c r="AV102" i="9"/>
  <c r="AW102" i="6"/>
  <c r="AW102" i="9"/>
  <c r="AX102" i="6"/>
  <c r="AX102" i="9"/>
  <c r="AY102" i="6"/>
  <c r="AY102" i="9"/>
  <c r="AZ102" i="6"/>
  <c r="AZ102" i="9"/>
  <c r="BA102" i="6"/>
  <c r="BA102" i="9"/>
  <c r="BB102" i="6"/>
  <c r="BB102" i="9"/>
  <c r="BC102" i="6"/>
  <c r="BC102" i="9"/>
  <c r="BD102" i="6"/>
  <c r="BD102" i="9"/>
  <c r="BE102" i="6"/>
  <c r="BE102" i="9"/>
  <c r="BF102" i="6"/>
  <c r="BF102" i="9"/>
  <c r="BG102" i="6"/>
  <c r="BG102" i="9"/>
  <c r="BH102" i="6"/>
  <c r="BH102" i="9"/>
  <c r="BI102" i="6"/>
  <c r="BI102" i="9"/>
  <c r="BJ102" i="6"/>
  <c r="BJ102" i="9"/>
  <c r="BK102" i="6"/>
  <c r="BK102" i="9"/>
  <c r="BL102" i="6"/>
  <c r="BL102" i="9"/>
  <c r="BM102" i="6"/>
  <c r="BM102" i="9"/>
  <c r="BN102" i="6"/>
  <c r="BN102" i="9"/>
  <c r="BO102" i="6"/>
  <c r="BO102" i="9"/>
  <c r="BP102" i="6"/>
  <c r="BP102" i="9"/>
  <c r="BQ102" i="6"/>
  <c r="BQ102" i="9"/>
  <c r="BR102" i="6"/>
  <c r="BR102" i="9"/>
  <c r="BS102" i="6"/>
  <c r="BS102" i="9"/>
  <c r="BT102" i="6"/>
  <c r="BT102" i="9"/>
  <c r="BU102" i="6"/>
  <c r="BU102" i="9"/>
  <c r="BV102" i="6"/>
  <c r="BV102" i="9"/>
  <c r="BW102" i="6"/>
  <c r="BW102" i="9"/>
  <c r="BX102" i="6"/>
  <c r="BX102" i="9"/>
  <c r="BY102" i="6"/>
  <c r="BY102" i="9"/>
  <c r="BZ102" i="6"/>
  <c r="BZ102" i="9"/>
  <c r="CA102" i="6"/>
  <c r="CA102" i="9"/>
  <c r="CB102" i="6"/>
  <c r="CB102" i="9"/>
  <c r="CC102" i="6"/>
  <c r="CC102" i="9"/>
  <c r="CD102" i="6"/>
  <c r="CD102" i="9"/>
  <c r="CE102" i="6"/>
  <c r="CE102" i="9"/>
  <c r="CF102" i="6"/>
  <c r="CF102" i="9"/>
  <c r="CG102" i="6"/>
  <c r="CG102" i="9"/>
  <c r="CH102" i="6"/>
  <c r="CH102" i="9"/>
  <c r="CI102" i="6"/>
  <c r="CI102" i="9"/>
  <c r="CJ102" i="6"/>
  <c r="CJ102" i="9"/>
  <c r="CK102" i="6"/>
  <c r="CK102" i="9"/>
  <c r="CL102" i="6"/>
  <c r="CL102" i="9"/>
  <c r="CM102" i="6"/>
  <c r="CM102" i="9"/>
  <c r="CN102" i="6"/>
  <c r="CN102" i="9"/>
  <c r="C102" i="7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BH103" i="10"/>
  <c r="BI103" i="10"/>
  <c r="BJ103" i="10"/>
  <c r="BK103" i="10"/>
  <c r="BL103" i="10"/>
  <c r="BM103" i="10"/>
  <c r="BN103" i="10"/>
  <c r="BO103" i="10"/>
  <c r="BP103" i="10"/>
  <c r="BQ103" i="10"/>
  <c r="BR103" i="10"/>
  <c r="BS103" i="10"/>
  <c r="BT103" i="10"/>
  <c r="BU103" i="10"/>
  <c r="BV103" i="10"/>
  <c r="BW103" i="10"/>
  <c r="BX103" i="10"/>
  <c r="BY103" i="10"/>
  <c r="BZ103" i="10"/>
  <c r="CA103" i="10"/>
  <c r="CB103" i="10"/>
  <c r="CC103" i="10"/>
  <c r="CD103" i="10"/>
  <c r="CE103" i="10"/>
  <c r="CF103" i="10"/>
  <c r="CG103" i="10"/>
  <c r="CH103" i="10"/>
  <c r="CI103" i="10"/>
  <c r="CJ103" i="10"/>
  <c r="CK103" i="10"/>
  <c r="CL103" i="10"/>
  <c r="CM103" i="10"/>
  <c r="CN103" i="10"/>
  <c r="C103" i="6"/>
  <c r="C103" i="9"/>
  <c r="B103" i="6"/>
  <c r="B103" i="9"/>
  <c r="D103" i="6"/>
  <c r="D103" i="9"/>
  <c r="E103" i="6"/>
  <c r="E103" i="9"/>
  <c r="F103" i="6"/>
  <c r="F103" i="9"/>
  <c r="G103" i="6"/>
  <c r="G103" i="9"/>
  <c r="H103" i="6"/>
  <c r="H103" i="9"/>
  <c r="I103" i="6"/>
  <c r="I103" i="9"/>
  <c r="J103" i="6"/>
  <c r="J103" i="9"/>
  <c r="K103" i="6"/>
  <c r="K103" i="9"/>
  <c r="L103" i="6"/>
  <c r="L103" i="9"/>
  <c r="M103" i="6"/>
  <c r="M103" i="9"/>
  <c r="N103" i="6"/>
  <c r="N103" i="9"/>
  <c r="O103" i="6"/>
  <c r="O103" i="9"/>
  <c r="P103" i="6"/>
  <c r="P103" i="9"/>
  <c r="Q103" i="6"/>
  <c r="Q103" i="9"/>
  <c r="R103" i="6"/>
  <c r="R103" i="9"/>
  <c r="S103" i="6"/>
  <c r="S103" i="9"/>
  <c r="T103" i="6"/>
  <c r="T103" i="9"/>
  <c r="U103" i="6"/>
  <c r="U103" i="9"/>
  <c r="V103" i="6"/>
  <c r="V103" i="9"/>
  <c r="W103" i="6"/>
  <c r="W103" i="9"/>
  <c r="X103" i="6"/>
  <c r="X103" i="9"/>
  <c r="Y103" i="6"/>
  <c r="Y103" i="9"/>
  <c r="Z103" i="6"/>
  <c r="Z103" i="9"/>
  <c r="AA103" i="6"/>
  <c r="AA103" i="9"/>
  <c r="AB103" i="6"/>
  <c r="AB103" i="9"/>
  <c r="AC103" i="6"/>
  <c r="AC103" i="9"/>
  <c r="AD103" i="6"/>
  <c r="AD103" i="9"/>
  <c r="AE103" i="6"/>
  <c r="AE103" i="9"/>
  <c r="AF103" i="6"/>
  <c r="AF103" i="9"/>
  <c r="AG103" i="6"/>
  <c r="AG103" i="9"/>
  <c r="AH103" i="6"/>
  <c r="AH103" i="9"/>
  <c r="AI103" i="6"/>
  <c r="AI103" i="9"/>
  <c r="AJ103" i="6"/>
  <c r="AJ103" i="9"/>
  <c r="AK103" i="6"/>
  <c r="AK103" i="9"/>
  <c r="AL103" i="6"/>
  <c r="AL103" i="9"/>
  <c r="AM103" i="6"/>
  <c r="AM103" i="9"/>
  <c r="AN103" i="6"/>
  <c r="AN103" i="9"/>
  <c r="AO103" i="6"/>
  <c r="AO103" i="9"/>
  <c r="AP103" i="6"/>
  <c r="AP103" i="9"/>
  <c r="AQ103" i="6"/>
  <c r="AQ103" i="9"/>
  <c r="AR103" i="6"/>
  <c r="AR103" i="9"/>
  <c r="AS103" i="6"/>
  <c r="AS103" i="9"/>
  <c r="AT103" i="6"/>
  <c r="AT103" i="9"/>
  <c r="AU103" i="6"/>
  <c r="AU103" i="9"/>
  <c r="AV103" i="6"/>
  <c r="AV103" i="9"/>
  <c r="AW103" i="6"/>
  <c r="AW103" i="9"/>
  <c r="AX103" i="6"/>
  <c r="AX103" i="9"/>
  <c r="AY103" i="6"/>
  <c r="AY103" i="9"/>
  <c r="AZ103" i="6"/>
  <c r="AZ103" i="9"/>
  <c r="BA103" i="6"/>
  <c r="BA103" i="9"/>
  <c r="BB103" i="6"/>
  <c r="BB103" i="9"/>
  <c r="BC103" i="6"/>
  <c r="BC103" i="9"/>
  <c r="BD103" i="6"/>
  <c r="BD103" i="9"/>
  <c r="BE103" i="6"/>
  <c r="BE103" i="9"/>
  <c r="BF103" i="6"/>
  <c r="BF103" i="9"/>
  <c r="BG103" i="6"/>
  <c r="BG103" i="9"/>
  <c r="BH103" i="6"/>
  <c r="BH103" i="9"/>
  <c r="BI103" i="6"/>
  <c r="BI103" i="9"/>
  <c r="BJ103" i="6"/>
  <c r="BJ103" i="9"/>
  <c r="BK103" i="6"/>
  <c r="BK103" i="9"/>
  <c r="BL103" i="6"/>
  <c r="BL103" i="9"/>
  <c r="BM103" i="6"/>
  <c r="BM103" i="9"/>
  <c r="BN103" i="6"/>
  <c r="BN103" i="9"/>
  <c r="BO103" i="6"/>
  <c r="BO103" i="9"/>
  <c r="BP103" i="6"/>
  <c r="BP103" i="9"/>
  <c r="BQ103" i="6"/>
  <c r="BQ103" i="9"/>
  <c r="BR103" i="6"/>
  <c r="BR103" i="9"/>
  <c r="BS103" i="6"/>
  <c r="BS103" i="9"/>
  <c r="BT103" i="6"/>
  <c r="BT103" i="9"/>
  <c r="BU103" i="6"/>
  <c r="BU103" i="9"/>
  <c r="BV103" i="6"/>
  <c r="BV103" i="9"/>
  <c r="BW103" i="6"/>
  <c r="BW103" i="9"/>
  <c r="BX103" i="6"/>
  <c r="BX103" i="9"/>
  <c r="BY103" i="6"/>
  <c r="BY103" i="9"/>
  <c r="BZ103" i="6"/>
  <c r="BZ103" i="9"/>
  <c r="CA103" i="6"/>
  <c r="CA103" i="9"/>
  <c r="CB103" i="6"/>
  <c r="CB103" i="9"/>
  <c r="CC103" i="6"/>
  <c r="CC103" i="9"/>
  <c r="CD103" i="6"/>
  <c r="CD103" i="9"/>
  <c r="CE103" i="6"/>
  <c r="CE103" i="9"/>
  <c r="CF103" i="6"/>
  <c r="CF103" i="9"/>
  <c r="CG103" i="6"/>
  <c r="CG103" i="9"/>
  <c r="CH103" i="6"/>
  <c r="CH103" i="9"/>
  <c r="CI103" i="6"/>
  <c r="CI103" i="9"/>
  <c r="CJ103" i="6"/>
  <c r="CJ103" i="9"/>
  <c r="CK103" i="6"/>
  <c r="CK103" i="9"/>
  <c r="CL103" i="6"/>
  <c r="CL103" i="9"/>
  <c r="CM103" i="6"/>
  <c r="CM103" i="9"/>
  <c r="CN103" i="6"/>
  <c r="CN103" i="9"/>
  <c r="C103" i="7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B104" i="10"/>
  <c r="BC104" i="10"/>
  <c r="BD104" i="10"/>
  <c r="BE104" i="10"/>
  <c r="BF104" i="10"/>
  <c r="BG104" i="10"/>
  <c r="BH104" i="10"/>
  <c r="BI104" i="10"/>
  <c r="BJ104" i="10"/>
  <c r="BK104" i="10"/>
  <c r="BL104" i="10"/>
  <c r="BM104" i="10"/>
  <c r="BN104" i="10"/>
  <c r="BO104" i="10"/>
  <c r="BP104" i="10"/>
  <c r="BQ104" i="10"/>
  <c r="BR104" i="10"/>
  <c r="BS104" i="10"/>
  <c r="BT104" i="10"/>
  <c r="BU104" i="10"/>
  <c r="BV104" i="10"/>
  <c r="BW104" i="10"/>
  <c r="BX104" i="10"/>
  <c r="BY104" i="10"/>
  <c r="BZ104" i="10"/>
  <c r="CA104" i="10"/>
  <c r="CB104" i="10"/>
  <c r="CC104" i="10"/>
  <c r="CD104" i="10"/>
  <c r="CE104" i="10"/>
  <c r="CF104" i="10"/>
  <c r="CG104" i="10"/>
  <c r="CH104" i="10"/>
  <c r="CI104" i="10"/>
  <c r="CJ104" i="10"/>
  <c r="CK104" i="10"/>
  <c r="CL104" i="10"/>
  <c r="CM104" i="10"/>
  <c r="CN104" i="10"/>
  <c r="C104" i="6"/>
  <c r="C104" i="9"/>
  <c r="B104" i="6"/>
  <c r="B104" i="9"/>
  <c r="D104" i="6"/>
  <c r="D104" i="9"/>
  <c r="E104" i="6"/>
  <c r="E104" i="9"/>
  <c r="F104" i="6"/>
  <c r="F104" i="9"/>
  <c r="G104" i="6"/>
  <c r="G104" i="9"/>
  <c r="H104" i="6"/>
  <c r="H104" i="9"/>
  <c r="I104" i="6"/>
  <c r="I104" i="9"/>
  <c r="J104" i="6"/>
  <c r="J104" i="9"/>
  <c r="K104" i="6"/>
  <c r="K104" i="9"/>
  <c r="L104" i="6"/>
  <c r="L104" i="9"/>
  <c r="M104" i="6"/>
  <c r="M104" i="9"/>
  <c r="N104" i="6"/>
  <c r="N104" i="9"/>
  <c r="O104" i="6"/>
  <c r="O104" i="9"/>
  <c r="P104" i="6"/>
  <c r="P104" i="9"/>
  <c r="Q104" i="6"/>
  <c r="Q104" i="9"/>
  <c r="R104" i="6"/>
  <c r="R104" i="9"/>
  <c r="S104" i="6"/>
  <c r="S104" i="9"/>
  <c r="T104" i="6"/>
  <c r="T104" i="9"/>
  <c r="U104" i="6"/>
  <c r="U104" i="9"/>
  <c r="V104" i="6"/>
  <c r="V104" i="9"/>
  <c r="W104" i="6"/>
  <c r="W104" i="9"/>
  <c r="X104" i="6"/>
  <c r="X104" i="9"/>
  <c r="Y104" i="6"/>
  <c r="Y104" i="9"/>
  <c r="Z104" i="6"/>
  <c r="Z104" i="9"/>
  <c r="AA104" i="6"/>
  <c r="AA104" i="9"/>
  <c r="AB104" i="6"/>
  <c r="AB104" i="9"/>
  <c r="AC104" i="6"/>
  <c r="AC104" i="9"/>
  <c r="AD104" i="6"/>
  <c r="AD104" i="9"/>
  <c r="AE104" i="6"/>
  <c r="AE104" i="9"/>
  <c r="AF104" i="6"/>
  <c r="AF104" i="9"/>
  <c r="AG104" i="6"/>
  <c r="AG104" i="9"/>
  <c r="AH104" i="6"/>
  <c r="AH104" i="9"/>
  <c r="AI104" i="6"/>
  <c r="AI104" i="9"/>
  <c r="AJ104" i="6"/>
  <c r="AJ104" i="9"/>
  <c r="AK104" i="6"/>
  <c r="AK104" i="9"/>
  <c r="AL104" i="6"/>
  <c r="AL104" i="9"/>
  <c r="AM104" i="6"/>
  <c r="AM104" i="9"/>
  <c r="AN104" i="6"/>
  <c r="AN104" i="9"/>
  <c r="AO104" i="6"/>
  <c r="AO104" i="9"/>
  <c r="AP104" i="6"/>
  <c r="AP104" i="9"/>
  <c r="AQ104" i="6"/>
  <c r="AQ104" i="9"/>
  <c r="AR104" i="6"/>
  <c r="AR104" i="9"/>
  <c r="AS104" i="6"/>
  <c r="AS104" i="9"/>
  <c r="AT104" i="6"/>
  <c r="AT104" i="9"/>
  <c r="AU104" i="6"/>
  <c r="AU104" i="9"/>
  <c r="AV104" i="6"/>
  <c r="AV104" i="9"/>
  <c r="AW104" i="6"/>
  <c r="AW104" i="9"/>
  <c r="AX104" i="6"/>
  <c r="AX104" i="9"/>
  <c r="AY104" i="6"/>
  <c r="AY104" i="9"/>
  <c r="AZ104" i="6"/>
  <c r="AZ104" i="9"/>
  <c r="BA104" i="6"/>
  <c r="BA104" i="9"/>
  <c r="BB104" i="6"/>
  <c r="BB104" i="9"/>
  <c r="BC104" i="6"/>
  <c r="BC104" i="9"/>
  <c r="BD104" i="6"/>
  <c r="BD104" i="9"/>
  <c r="BE104" i="6"/>
  <c r="BE104" i="9"/>
  <c r="BF104" i="6"/>
  <c r="BF104" i="9"/>
  <c r="BG104" i="6"/>
  <c r="BG104" i="9"/>
  <c r="BH104" i="6"/>
  <c r="BH104" i="9"/>
  <c r="BI104" i="6"/>
  <c r="BI104" i="9"/>
  <c r="BJ104" i="6"/>
  <c r="BJ104" i="9"/>
  <c r="BK104" i="6"/>
  <c r="BK104" i="9"/>
  <c r="BL104" i="6"/>
  <c r="BL104" i="9"/>
  <c r="BM104" i="6"/>
  <c r="BM104" i="9"/>
  <c r="BN104" i="6"/>
  <c r="BN104" i="9"/>
  <c r="BO104" i="6"/>
  <c r="BO104" i="9"/>
  <c r="BP104" i="6"/>
  <c r="BP104" i="9"/>
  <c r="BQ104" i="6"/>
  <c r="BQ104" i="9"/>
  <c r="BR104" i="6"/>
  <c r="BR104" i="9"/>
  <c r="BS104" i="6"/>
  <c r="BS104" i="9"/>
  <c r="BT104" i="6"/>
  <c r="BT104" i="9"/>
  <c r="BU104" i="6"/>
  <c r="BU104" i="9"/>
  <c r="BV104" i="6"/>
  <c r="BV104" i="9"/>
  <c r="BW104" i="6"/>
  <c r="BW104" i="9"/>
  <c r="BX104" i="6"/>
  <c r="BX104" i="9"/>
  <c r="BY104" i="6"/>
  <c r="BY104" i="9"/>
  <c r="BZ104" i="6"/>
  <c r="BZ104" i="9"/>
  <c r="CA104" i="6"/>
  <c r="CA104" i="9"/>
  <c r="CB104" i="6"/>
  <c r="CB104" i="9"/>
  <c r="CC104" i="6"/>
  <c r="CC104" i="9"/>
  <c r="CD104" i="6"/>
  <c r="CD104" i="9"/>
  <c r="CE104" i="6"/>
  <c r="CE104" i="9"/>
  <c r="CF104" i="6"/>
  <c r="CF104" i="9"/>
  <c r="CG104" i="6"/>
  <c r="CG104" i="9"/>
  <c r="CH104" i="6"/>
  <c r="CH104" i="9"/>
  <c r="CI104" i="6"/>
  <c r="CI104" i="9"/>
  <c r="CJ104" i="6"/>
  <c r="CJ104" i="9"/>
  <c r="CK104" i="6"/>
  <c r="CK104" i="9"/>
  <c r="CL104" i="6"/>
  <c r="CL104" i="9"/>
  <c r="CM104" i="6"/>
  <c r="CM104" i="9"/>
  <c r="CN104" i="6"/>
  <c r="CN104" i="9"/>
  <c r="C104" i="7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B105" i="10"/>
  <c r="BC105" i="10"/>
  <c r="BD105" i="10"/>
  <c r="BE105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BX105" i="10"/>
  <c r="BY105" i="10"/>
  <c r="BZ105" i="10"/>
  <c r="CA105" i="10"/>
  <c r="CB105" i="10"/>
  <c r="CC105" i="10"/>
  <c r="CD105" i="10"/>
  <c r="CE105" i="10"/>
  <c r="CF105" i="10"/>
  <c r="CG105" i="10"/>
  <c r="CH105" i="10"/>
  <c r="CI105" i="10"/>
  <c r="CJ105" i="10"/>
  <c r="CK105" i="10"/>
  <c r="CL105" i="10"/>
  <c r="CM105" i="10"/>
  <c r="CN105" i="10"/>
  <c r="C105" i="6"/>
  <c r="C105" i="9"/>
  <c r="B105" i="6"/>
  <c r="B105" i="9"/>
  <c r="D105" i="6"/>
  <c r="D105" i="9"/>
  <c r="E105" i="6"/>
  <c r="E105" i="9"/>
  <c r="F105" i="6"/>
  <c r="F105" i="9"/>
  <c r="G105" i="6"/>
  <c r="G105" i="9"/>
  <c r="H105" i="6"/>
  <c r="H105" i="9"/>
  <c r="I105" i="6"/>
  <c r="I105" i="9"/>
  <c r="J105" i="6"/>
  <c r="J105" i="9"/>
  <c r="K105" i="6"/>
  <c r="K105" i="9"/>
  <c r="L105" i="6"/>
  <c r="L105" i="9"/>
  <c r="M105" i="6"/>
  <c r="M105" i="9"/>
  <c r="N105" i="6"/>
  <c r="N105" i="9"/>
  <c r="O105" i="6"/>
  <c r="O105" i="9"/>
  <c r="P105" i="6"/>
  <c r="P105" i="9"/>
  <c r="Q105" i="6"/>
  <c r="Q105" i="9"/>
  <c r="R105" i="6"/>
  <c r="R105" i="9"/>
  <c r="S105" i="6"/>
  <c r="S105" i="9"/>
  <c r="T105" i="6"/>
  <c r="T105" i="9"/>
  <c r="U105" i="6"/>
  <c r="U105" i="9"/>
  <c r="V105" i="6"/>
  <c r="V105" i="9"/>
  <c r="W105" i="6"/>
  <c r="W105" i="9"/>
  <c r="X105" i="6"/>
  <c r="X105" i="9"/>
  <c r="Y105" i="6"/>
  <c r="Y105" i="9"/>
  <c r="Z105" i="6"/>
  <c r="Z105" i="9"/>
  <c r="AA105" i="6"/>
  <c r="AA105" i="9"/>
  <c r="AB105" i="6"/>
  <c r="AB105" i="9"/>
  <c r="AC105" i="6"/>
  <c r="AC105" i="9"/>
  <c r="AD105" i="6"/>
  <c r="AD105" i="9"/>
  <c r="AE105" i="6"/>
  <c r="AE105" i="9"/>
  <c r="AF105" i="6"/>
  <c r="AF105" i="9"/>
  <c r="AG105" i="6"/>
  <c r="AG105" i="9"/>
  <c r="AH105" i="6"/>
  <c r="AH105" i="9"/>
  <c r="AI105" i="6"/>
  <c r="AI105" i="9"/>
  <c r="AJ105" i="6"/>
  <c r="AJ105" i="9"/>
  <c r="AK105" i="6"/>
  <c r="AK105" i="9"/>
  <c r="AL105" i="6"/>
  <c r="AL105" i="9"/>
  <c r="AM105" i="6"/>
  <c r="AM105" i="9"/>
  <c r="AN105" i="6"/>
  <c r="AN105" i="9"/>
  <c r="AO105" i="6"/>
  <c r="AO105" i="9"/>
  <c r="AP105" i="6"/>
  <c r="AP105" i="9"/>
  <c r="AQ105" i="6"/>
  <c r="AQ105" i="9"/>
  <c r="AR105" i="6"/>
  <c r="AR105" i="9"/>
  <c r="AS105" i="6"/>
  <c r="AS105" i="9"/>
  <c r="AT105" i="6"/>
  <c r="AT105" i="9"/>
  <c r="AU105" i="6"/>
  <c r="AU105" i="9"/>
  <c r="AV105" i="6"/>
  <c r="AV105" i="9"/>
  <c r="AW105" i="6"/>
  <c r="AW105" i="9"/>
  <c r="AX105" i="6"/>
  <c r="AX105" i="9"/>
  <c r="AY105" i="6"/>
  <c r="AY105" i="9"/>
  <c r="AZ105" i="6"/>
  <c r="AZ105" i="9"/>
  <c r="BA105" i="6"/>
  <c r="BA105" i="9"/>
  <c r="BB105" i="6"/>
  <c r="BB105" i="9"/>
  <c r="BC105" i="6"/>
  <c r="BC105" i="9"/>
  <c r="BD105" i="6"/>
  <c r="BD105" i="9"/>
  <c r="BE105" i="6"/>
  <c r="BE105" i="9"/>
  <c r="BF105" i="6"/>
  <c r="BF105" i="9"/>
  <c r="BG105" i="6"/>
  <c r="BG105" i="9"/>
  <c r="BH105" i="6"/>
  <c r="BH105" i="9"/>
  <c r="BI105" i="6"/>
  <c r="BI105" i="9"/>
  <c r="BJ105" i="6"/>
  <c r="BJ105" i="9"/>
  <c r="BK105" i="6"/>
  <c r="BK105" i="9"/>
  <c r="BL105" i="6"/>
  <c r="BL105" i="9"/>
  <c r="BM105" i="6"/>
  <c r="BM105" i="9"/>
  <c r="BN105" i="6"/>
  <c r="BN105" i="9"/>
  <c r="BO105" i="6"/>
  <c r="BO105" i="9"/>
  <c r="BP105" i="6"/>
  <c r="BP105" i="9"/>
  <c r="BQ105" i="6"/>
  <c r="BQ105" i="9"/>
  <c r="BR105" i="6"/>
  <c r="BR105" i="9"/>
  <c r="BS105" i="6"/>
  <c r="BS105" i="9"/>
  <c r="BT105" i="6"/>
  <c r="BT105" i="9"/>
  <c r="BU105" i="6"/>
  <c r="BU105" i="9"/>
  <c r="BV105" i="6"/>
  <c r="BV105" i="9"/>
  <c r="BW105" i="6"/>
  <c r="BW105" i="9"/>
  <c r="BX105" i="6"/>
  <c r="BX105" i="9"/>
  <c r="BY105" i="6"/>
  <c r="BY105" i="9"/>
  <c r="BZ105" i="6"/>
  <c r="BZ105" i="9"/>
  <c r="CA105" i="6"/>
  <c r="CA105" i="9"/>
  <c r="CB105" i="6"/>
  <c r="CB105" i="9"/>
  <c r="CC105" i="6"/>
  <c r="CC105" i="9"/>
  <c r="CD105" i="6"/>
  <c r="CD105" i="9"/>
  <c r="CE105" i="6"/>
  <c r="CE105" i="9"/>
  <c r="CF105" i="6"/>
  <c r="CF105" i="9"/>
  <c r="CG105" i="6"/>
  <c r="CG105" i="9"/>
  <c r="CH105" i="6"/>
  <c r="CH105" i="9"/>
  <c r="CI105" i="6"/>
  <c r="CI105" i="9"/>
  <c r="CJ105" i="6"/>
  <c r="CJ105" i="9"/>
  <c r="CK105" i="6"/>
  <c r="CK105" i="9"/>
  <c r="CL105" i="6"/>
  <c r="CL105" i="9"/>
  <c r="CM105" i="6"/>
  <c r="CM105" i="9"/>
  <c r="CN105" i="6"/>
  <c r="CN105" i="9"/>
  <c r="C105" i="7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BD106" i="10"/>
  <c r="BE106" i="10"/>
  <c r="BF106" i="10"/>
  <c r="BG106" i="10"/>
  <c r="BH106" i="10"/>
  <c r="BI106" i="10"/>
  <c r="BJ106" i="10"/>
  <c r="BK106" i="10"/>
  <c r="BL106" i="10"/>
  <c r="BM106" i="10"/>
  <c r="BN106" i="10"/>
  <c r="BO106" i="10"/>
  <c r="BP106" i="10"/>
  <c r="BQ106" i="10"/>
  <c r="BR106" i="10"/>
  <c r="BS106" i="10"/>
  <c r="BT106" i="10"/>
  <c r="BU106" i="10"/>
  <c r="BV106" i="10"/>
  <c r="BW106" i="10"/>
  <c r="BX106" i="10"/>
  <c r="BY106" i="10"/>
  <c r="BZ106" i="10"/>
  <c r="CA106" i="10"/>
  <c r="CB106" i="10"/>
  <c r="CC106" i="10"/>
  <c r="CD106" i="10"/>
  <c r="CE106" i="10"/>
  <c r="CF106" i="10"/>
  <c r="CG106" i="10"/>
  <c r="CH106" i="10"/>
  <c r="CI106" i="10"/>
  <c r="CJ106" i="10"/>
  <c r="CK106" i="10"/>
  <c r="CL106" i="10"/>
  <c r="CM106" i="10"/>
  <c r="CN106" i="10"/>
  <c r="C106" i="6"/>
  <c r="C106" i="9"/>
  <c r="B106" i="6"/>
  <c r="B106" i="9"/>
  <c r="D106" i="6"/>
  <c r="D106" i="9"/>
  <c r="E106" i="6"/>
  <c r="E106" i="9"/>
  <c r="F106" i="6"/>
  <c r="F106" i="9"/>
  <c r="G106" i="6"/>
  <c r="G106" i="9"/>
  <c r="H106" i="6"/>
  <c r="H106" i="9"/>
  <c r="I106" i="6"/>
  <c r="I106" i="9"/>
  <c r="J106" i="6"/>
  <c r="J106" i="9"/>
  <c r="K106" i="6"/>
  <c r="K106" i="9"/>
  <c r="L106" i="6"/>
  <c r="L106" i="9"/>
  <c r="M106" i="6"/>
  <c r="M106" i="9"/>
  <c r="N106" i="6"/>
  <c r="N106" i="9"/>
  <c r="O106" i="6"/>
  <c r="O106" i="9"/>
  <c r="P106" i="6"/>
  <c r="P106" i="9"/>
  <c r="Q106" i="6"/>
  <c r="Q106" i="9"/>
  <c r="R106" i="6"/>
  <c r="R106" i="9"/>
  <c r="S106" i="6"/>
  <c r="S106" i="9"/>
  <c r="T106" i="6"/>
  <c r="T106" i="9"/>
  <c r="U106" i="6"/>
  <c r="U106" i="9"/>
  <c r="V106" i="6"/>
  <c r="V106" i="9"/>
  <c r="W106" i="6"/>
  <c r="W106" i="9"/>
  <c r="X106" i="6"/>
  <c r="X106" i="9"/>
  <c r="Y106" i="6"/>
  <c r="Y106" i="9"/>
  <c r="Z106" i="6"/>
  <c r="Z106" i="9"/>
  <c r="AA106" i="6"/>
  <c r="AA106" i="9"/>
  <c r="AB106" i="6"/>
  <c r="AB106" i="9"/>
  <c r="AC106" i="6"/>
  <c r="AC106" i="9"/>
  <c r="AD106" i="6"/>
  <c r="AD106" i="9"/>
  <c r="AE106" i="6"/>
  <c r="AE106" i="9"/>
  <c r="AF106" i="6"/>
  <c r="AF106" i="9"/>
  <c r="AG106" i="6"/>
  <c r="AG106" i="9"/>
  <c r="AH106" i="6"/>
  <c r="AH106" i="9"/>
  <c r="AI106" i="6"/>
  <c r="AI106" i="9"/>
  <c r="AJ106" i="6"/>
  <c r="AJ106" i="9"/>
  <c r="AK106" i="6"/>
  <c r="AK106" i="9"/>
  <c r="AL106" i="6"/>
  <c r="AL106" i="9"/>
  <c r="AM106" i="6"/>
  <c r="AM106" i="9"/>
  <c r="AN106" i="6"/>
  <c r="AN106" i="9"/>
  <c r="AO106" i="6"/>
  <c r="AO106" i="9"/>
  <c r="AP106" i="6"/>
  <c r="AP106" i="9"/>
  <c r="AQ106" i="6"/>
  <c r="AQ106" i="9"/>
  <c r="AR106" i="6"/>
  <c r="AR106" i="9"/>
  <c r="AS106" i="6"/>
  <c r="AS106" i="9"/>
  <c r="AT106" i="6"/>
  <c r="AT106" i="9"/>
  <c r="AU106" i="6"/>
  <c r="AU106" i="9"/>
  <c r="AV106" i="6"/>
  <c r="AV106" i="9"/>
  <c r="AW106" i="6"/>
  <c r="AW106" i="9"/>
  <c r="AX106" i="6"/>
  <c r="AX106" i="9"/>
  <c r="AY106" i="6"/>
  <c r="AY106" i="9"/>
  <c r="AZ106" i="6"/>
  <c r="AZ106" i="9"/>
  <c r="BA106" i="6"/>
  <c r="BA106" i="9"/>
  <c r="BB106" i="6"/>
  <c r="BB106" i="9"/>
  <c r="BC106" i="6"/>
  <c r="BC106" i="9"/>
  <c r="BD106" i="6"/>
  <c r="BD106" i="9"/>
  <c r="BE106" i="6"/>
  <c r="BE106" i="9"/>
  <c r="BF106" i="6"/>
  <c r="BF106" i="9"/>
  <c r="BG106" i="6"/>
  <c r="BG106" i="9"/>
  <c r="BH106" i="6"/>
  <c r="BH106" i="9"/>
  <c r="BI106" i="6"/>
  <c r="BI106" i="9"/>
  <c r="BJ106" i="6"/>
  <c r="BJ106" i="9"/>
  <c r="BK106" i="6"/>
  <c r="BK106" i="9"/>
  <c r="BL106" i="6"/>
  <c r="BL106" i="9"/>
  <c r="BM106" i="6"/>
  <c r="BM106" i="9"/>
  <c r="BN106" i="6"/>
  <c r="BN106" i="9"/>
  <c r="BO106" i="6"/>
  <c r="BO106" i="9"/>
  <c r="BP106" i="6"/>
  <c r="BP106" i="9"/>
  <c r="BQ106" i="6"/>
  <c r="BQ106" i="9"/>
  <c r="BR106" i="6"/>
  <c r="BR106" i="9"/>
  <c r="BS106" i="6"/>
  <c r="BS106" i="9"/>
  <c r="BT106" i="6"/>
  <c r="BT106" i="9"/>
  <c r="BU106" i="6"/>
  <c r="BU106" i="9"/>
  <c r="BV106" i="6"/>
  <c r="BV106" i="9"/>
  <c r="BW106" i="6"/>
  <c r="BW106" i="9"/>
  <c r="BX106" i="6"/>
  <c r="BX106" i="9"/>
  <c r="BY106" i="6"/>
  <c r="BY106" i="9"/>
  <c r="BZ106" i="6"/>
  <c r="BZ106" i="9"/>
  <c r="CA106" i="6"/>
  <c r="CA106" i="9"/>
  <c r="CB106" i="6"/>
  <c r="CB106" i="9"/>
  <c r="CC106" i="6"/>
  <c r="CC106" i="9"/>
  <c r="CD106" i="6"/>
  <c r="CD106" i="9"/>
  <c r="CE106" i="6"/>
  <c r="CE106" i="9"/>
  <c r="CF106" i="6"/>
  <c r="CF106" i="9"/>
  <c r="CG106" i="6"/>
  <c r="CG106" i="9"/>
  <c r="CH106" i="6"/>
  <c r="CH106" i="9"/>
  <c r="CI106" i="6"/>
  <c r="CI106" i="9"/>
  <c r="CJ106" i="6"/>
  <c r="CJ106" i="9"/>
  <c r="CK106" i="6"/>
  <c r="CK106" i="9"/>
  <c r="CL106" i="6"/>
  <c r="CL106" i="9"/>
  <c r="CM106" i="6"/>
  <c r="CM106" i="9"/>
  <c r="CN106" i="6"/>
  <c r="CN106" i="9"/>
  <c r="C106" i="7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B107" i="10"/>
  <c r="BC107" i="10"/>
  <c r="BD107" i="10"/>
  <c r="BE107" i="10"/>
  <c r="BF107" i="10"/>
  <c r="BG107" i="10"/>
  <c r="BH107" i="10"/>
  <c r="BI107" i="10"/>
  <c r="BJ107" i="10"/>
  <c r="BK107" i="10"/>
  <c r="BL107" i="10"/>
  <c r="BM107" i="10"/>
  <c r="BN107" i="10"/>
  <c r="BO107" i="10"/>
  <c r="BP107" i="10"/>
  <c r="BQ107" i="10"/>
  <c r="BR107" i="10"/>
  <c r="BS107" i="10"/>
  <c r="BT107" i="10"/>
  <c r="BU107" i="10"/>
  <c r="BV107" i="10"/>
  <c r="BW107" i="10"/>
  <c r="BX107" i="10"/>
  <c r="BY107" i="10"/>
  <c r="BZ107" i="10"/>
  <c r="CA107" i="10"/>
  <c r="CB107" i="10"/>
  <c r="CC107" i="10"/>
  <c r="CD107" i="10"/>
  <c r="CE107" i="10"/>
  <c r="CF107" i="10"/>
  <c r="CG107" i="10"/>
  <c r="CH107" i="10"/>
  <c r="CI107" i="10"/>
  <c r="CJ107" i="10"/>
  <c r="CK107" i="10"/>
  <c r="CL107" i="10"/>
  <c r="CM107" i="10"/>
  <c r="CN107" i="10"/>
  <c r="C107" i="6"/>
  <c r="C107" i="9"/>
  <c r="B107" i="6"/>
  <c r="B107" i="9"/>
  <c r="D107" i="6"/>
  <c r="D107" i="9"/>
  <c r="E107" i="6"/>
  <c r="E107" i="9"/>
  <c r="F107" i="6"/>
  <c r="F107" i="9"/>
  <c r="G107" i="6"/>
  <c r="G107" i="9"/>
  <c r="H107" i="6"/>
  <c r="H107" i="9"/>
  <c r="I107" i="6"/>
  <c r="I107" i="9"/>
  <c r="J107" i="6"/>
  <c r="J107" i="9"/>
  <c r="K107" i="6"/>
  <c r="K107" i="9"/>
  <c r="L107" i="6"/>
  <c r="L107" i="9"/>
  <c r="M107" i="6"/>
  <c r="M107" i="9"/>
  <c r="N107" i="6"/>
  <c r="N107" i="9"/>
  <c r="O107" i="6"/>
  <c r="O107" i="9"/>
  <c r="P107" i="6"/>
  <c r="P107" i="9"/>
  <c r="Q107" i="6"/>
  <c r="Q107" i="9"/>
  <c r="R107" i="6"/>
  <c r="R107" i="9"/>
  <c r="S107" i="6"/>
  <c r="S107" i="9"/>
  <c r="T107" i="6"/>
  <c r="T107" i="9"/>
  <c r="U107" i="6"/>
  <c r="U107" i="9"/>
  <c r="V107" i="6"/>
  <c r="V107" i="9"/>
  <c r="W107" i="6"/>
  <c r="W107" i="9"/>
  <c r="X107" i="6"/>
  <c r="X107" i="9"/>
  <c r="Y107" i="6"/>
  <c r="Y107" i="9"/>
  <c r="Z107" i="6"/>
  <c r="Z107" i="9"/>
  <c r="AA107" i="6"/>
  <c r="AA107" i="9"/>
  <c r="AB107" i="6"/>
  <c r="AB107" i="9"/>
  <c r="AC107" i="6"/>
  <c r="AC107" i="9"/>
  <c r="AD107" i="6"/>
  <c r="AD107" i="9"/>
  <c r="AE107" i="6"/>
  <c r="AE107" i="9"/>
  <c r="AF107" i="6"/>
  <c r="AF107" i="9"/>
  <c r="AG107" i="6"/>
  <c r="AG107" i="9"/>
  <c r="AH107" i="6"/>
  <c r="AH107" i="9"/>
  <c r="AI107" i="6"/>
  <c r="AI107" i="9"/>
  <c r="AJ107" i="6"/>
  <c r="AJ107" i="9"/>
  <c r="AK107" i="6"/>
  <c r="AK107" i="9"/>
  <c r="AL107" i="6"/>
  <c r="AL107" i="9"/>
  <c r="AM107" i="6"/>
  <c r="AM107" i="9"/>
  <c r="AN107" i="6"/>
  <c r="AN107" i="9"/>
  <c r="AO107" i="6"/>
  <c r="AO107" i="9"/>
  <c r="AP107" i="6"/>
  <c r="AP107" i="9"/>
  <c r="AQ107" i="6"/>
  <c r="AQ107" i="9"/>
  <c r="AR107" i="6"/>
  <c r="AR107" i="9"/>
  <c r="AS107" i="6"/>
  <c r="AS107" i="9"/>
  <c r="AT107" i="6"/>
  <c r="AT107" i="9"/>
  <c r="AU107" i="6"/>
  <c r="AU107" i="9"/>
  <c r="AV107" i="6"/>
  <c r="AV107" i="9"/>
  <c r="AW107" i="6"/>
  <c r="AW107" i="9"/>
  <c r="AX107" i="6"/>
  <c r="AX107" i="9"/>
  <c r="AY107" i="6"/>
  <c r="AY107" i="9"/>
  <c r="AZ107" i="6"/>
  <c r="AZ107" i="9"/>
  <c r="BA107" i="6"/>
  <c r="BA107" i="9"/>
  <c r="BB107" i="6"/>
  <c r="BB107" i="9"/>
  <c r="BC107" i="6"/>
  <c r="BC107" i="9"/>
  <c r="BD107" i="6"/>
  <c r="BD107" i="9"/>
  <c r="BE107" i="6"/>
  <c r="BE107" i="9"/>
  <c r="BF107" i="6"/>
  <c r="BF107" i="9"/>
  <c r="BG107" i="6"/>
  <c r="BG107" i="9"/>
  <c r="BH107" i="6"/>
  <c r="BH107" i="9"/>
  <c r="BI107" i="6"/>
  <c r="BI107" i="9"/>
  <c r="BJ107" i="6"/>
  <c r="BJ107" i="9"/>
  <c r="BK107" i="6"/>
  <c r="BK107" i="9"/>
  <c r="BL107" i="6"/>
  <c r="BL107" i="9"/>
  <c r="BM107" i="6"/>
  <c r="BM107" i="9"/>
  <c r="BN107" i="6"/>
  <c r="BN107" i="9"/>
  <c r="BO107" i="6"/>
  <c r="BO107" i="9"/>
  <c r="BP107" i="6"/>
  <c r="BP107" i="9"/>
  <c r="BQ107" i="6"/>
  <c r="BQ107" i="9"/>
  <c r="BR107" i="6"/>
  <c r="BR107" i="9"/>
  <c r="BS107" i="6"/>
  <c r="BS107" i="9"/>
  <c r="BT107" i="6"/>
  <c r="BT107" i="9"/>
  <c r="BU107" i="6"/>
  <c r="BU107" i="9"/>
  <c r="BV107" i="6"/>
  <c r="BV107" i="9"/>
  <c r="BW107" i="6"/>
  <c r="BW107" i="9"/>
  <c r="BX107" i="6"/>
  <c r="BX107" i="9"/>
  <c r="BY107" i="6"/>
  <c r="BY107" i="9"/>
  <c r="BZ107" i="6"/>
  <c r="BZ107" i="9"/>
  <c r="CA107" i="6"/>
  <c r="CA107" i="9"/>
  <c r="CB107" i="6"/>
  <c r="CB107" i="9"/>
  <c r="CC107" i="6"/>
  <c r="CC107" i="9"/>
  <c r="CD107" i="6"/>
  <c r="CD107" i="9"/>
  <c r="CE107" i="6"/>
  <c r="CE107" i="9"/>
  <c r="CF107" i="6"/>
  <c r="CF107" i="9"/>
  <c r="CG107" i="6"/>
  <c r="CG107" i="9"/>
  <c r="CH107" i="6"/>
  <c r="CH107" i="9"/>
  <c r="CI107" i="6"/>
  <c r="CI107" i="9"/>
  <c r="CJ107" i="6"/>
  <c r="CJ107" i="9"/>
  <c r="CK107" i="6"/>
  <c r="CK107" i="9"/>
  <c r="CL107" i="6"/>
  <c r="CL107" i="9"/>
  <c r="CM107" i="6"/>
  <c r="CM107" i="9"/>
  <c r="CN107" i="6"/>
  <c r="CN107" i="9"/>
  <c r="C107" i="7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B108" i="10"/>
  <c r="BC108" i="10"/>
  <c r="BD108" i="10"/>
  <c r="BE108" i="10"/>
  <c r="BF108" i="10"/>
  <c r="BG108" i="10"/>
  <c r="BH108" i="10"/>
  <c r="BI108" i="10"/>
  <c r="BJ108" i="10"/>
  <c r="BK108" i="10"/>
  <c r="BL108" i="10"/>
  <c r="BM108" i="10"/>
  <c r="BN108" i="10"/>
  <c r="BO108" i="10"/>
  <c r="BP108" i="10"/>
  <c r="BQ108" i="10"/>
  <c r="BR108" i="10"/>
  <c r="BS108" i="10"/>
  <c r="BT108" i="10"/>
  <c r="BU108" i="10"/>
  <c r="BV108" i="10"/>
  <c r="BW108" i="10"/>
  <c r="BX108" i="10"/>
  <c r="BY108" i="10"/>
  <c r="BZ108" i="10"/>
  <c r="CA108" i="10"/>
  <c r="CB108" i="10"/>
  <c r="CC108" i="10"/>
  <c r="CD108" i="10"/>
  <c r="CE108" i="10"/>
  <c r="CF108" i="10"/>
  <c r="CG108" i="10"/>
  <c r="CH108" i="10"/>
  <c r="CI108" i="10"/>
  <c r="CJ108" i="10"/>
  <c r="CK108" i="10"/>
  <c r="CL108" i="10"/>
  <c r="CM108" i="10"/>
  <c r="CN108" i="10"/>
  <c r="C108" i="6"/>
  <c r="C108" i="9"/>
  <c r="B108" i="6"/>
  <c r="B108" i="9"/>
  <c r="D108" i="6"/>
  <c r="D108" i="9"/>
  <c r="E108" i="6"/>
  <c r="E108" i="9"/>
  <c r="F108" i="6"/>
  <c r="F108" i="9"/>
  <c r="G108" i="6"/>
  <c r="G108" i="9"/>
  <c r="H108" i="6"/>
  <c r="H108" i="9"/>
  <c r="I108" i="6"/>
  <c r="I108" i="9"/>
  <c r="J108" i="6"/>
  <c r="J108" i="9"/>
  <c r="K108" i="6"/>
  <c r="K108" i="9"/>
  <c r="L108" i="6"/>
  <c r="L108" i="9"/>
  <c r="M108" i="6"/>
  <c r="M108" i="9"/>
  <c r="N108" i="6"/>
  <c r="N108" i="9"/>
  <c r="O108" i="6"/>
  <c r="O108" i="9"/>
  <c r="P108" i="6"/>
  <c r="P108" i="9"/>
  <c r="Q108" i="6"/>
  <c r="Q108" i="9"/>
  <c r="R108" i="6"/>
  <c r="R108" i="9"/>
  <c r="S108" i="6"/>
  <c r="S108" i="9"/>
  <c r="T108" i="6"/>
  <c r="T108" i="9"/>
  <c r="U108" i="6"/>
  <c r="U108" i="9"/>
  <c r="V108" i="6"/>
  <c r="V108" i="9"/>
  <c r="W108" i="6"/>
  <c r="W108" i="9"/>
  <c r="X108" i="6"/>
  <c r="X108" i="9"/>
  <c r="Y108" i="6"/>
  <c r="Y108" i="9"/>
  <c r="Z108" i="6"/>
  <c r="Z108" i="9"/>
  <c r="AA108" i="6"/>
  <c r="AA108" i="9"/>
  <c r="AB108" i="6"/>
  <c r="AB108" i="9"/>
  <c r="AC108" i="6"/>
  <c r="AC108" i="9"/>
  <c r="AD108" i="6"/>
  <c r="AD108" i="9"/>
  <c r="AE108" i="6"/>
  <c r="AE108" i="9"/>
  <c r="AF108" i="6"/>
  <c r="AF108" i="9"/>
  <c r="AG108" i="6"/>
  <c r="AG108" i="9"/>
  <c r="AH108" i="6"/>
  <c r="AH108" i="9"/>
  <c r="AI108" i="6"/>
  <c r="AI108" i="9"/>
  <c r="AJ108" i="6"/>
  <c r="AJ108" i="9"/>
  <c r="AK108" i="6"/>
  <c r="AK108" i="9"/>
  <c r="AL108" i="6"/>
  <c r="AL108" i="9"/>
  <c r="AM108" i="6"/>
  <c r="AM108" i="9"/>
  <c r="AN108" i="6"/>
  <c r="AN108" i="9"/>
  <c r="AO108" i="6"/>
  <c r="AO108" i="9"/>
  <c r="AP108" i="6"/>
  <c r="AP108" i="9"/>
  <c r="AQ108" i="6"/>
  <c r="AQ108" i="9"/>
  <c r="AR108" i="6"/>
  <c r="AR108" i="9"/>
  <c r="AS108" i="6"/>
  <c r="AS108" i="9"/>
  <c r="AT108" i="6"/>
  <c r="AT108" i="9"/>
  <c r="AU108" i="6"/>
  <c r="AU108" i="9"/>
  <c r="AV108" i="6"/>
  <c r="AV108" i="9"/>
  <c r="AW108" i="6"/>
  <c r="AW108" i="9"/>
  <c r="AX108" i="6"/>
  <c r="AX108" i="9"/>
  <c r="AY108" i="6"/>
  <c r="AY108" i="9"/>
  <c r="AZ108" i="6"/>
  <c r="AZ108" i="9"/>
  <c r="BA108" i="6"/>
  <c r="BA108" i="9"/>
  <c r="BB108" i="6"/>
  <c r="BB108" i="9"/>
  <c r="BC108" i="6"/>
  <c r="BC108" i="9"/>
  <c r="BD108" i="6"/>
  <c r="BD108" i="9"/>
  <c r="BE108" i="6"/>
  <c r="BE108" i="9"/>
  <c r="BF108" i="6"/>
  <c r="BF108" i="9"/>
  <c r="BG108" i="6"/>
  <c r="BG108" i="9"/>
  <c r="BH108" i="6"/>
  <c r="BH108" i="9"/>
  <c r="BI108" i="6"/>
  <c r="BI108" i="9"/>
  <c r="BJ108" i="6"/>
  <c r="BJ108" i="9"/>
  <c r="BK108" i="6"/>
  <c r="BK108" i="9"/>
  <c r="BL108" i="6"/>
  <c r="BL108" i="9"/>
  <c r="BM108" i="6"/>
  <c r="BM108" i="9"/>
  <c r="BN108" i="6"/>
  <c r="BN108" i="9"/>
  <c r="BO108" i="6"/>
  <c r="BO108" i="9"/>
  <c r="BP108" i="6"/>
  <c r="BP108" i="9"/>
  <c r="BQ108" i="6"/>
  <c r="BQ108" i="9"/>
  <c r="BR108" i="6"/>
  <c r="BR108" i="9"/>
  <c r="BS108" i="6"/>
  <c r="BS108" i="9"/>
  <c r="BT108" i="6"/>
  <c r="BT108" i="9"/>
  <c r="BU108" i="6"/>
  <c r="BU108" i="9"/>
  <c r="BV108" i="6"/>
  <c r="BV108" i="9"/>
  <c r="BW108" i="6"/>
  <c r="BW108" i="9"/>
  <c r="BX108" i="6"/>
  <c r="BX108" i="9"/>
  <c r="BY108" i="6"/>
  <c r="BY108" i="9"/>
  <c r="BZ108" i="6"/>
  <c r="BZ108" i="9"/>
  <c r="CA108" i="6"/>
  <c r="CA108" i="9"/>
  <c r="CB108" i="6"/>
  <c r="CB108" i="9"/>
  <c r="CC108" i="6"/>
  <c r="CC108" i="9"/>
  <c r="CD108" i="6"/>
  <c r="CD108" i="9"/>
  <c r="CE108" i="6"/>
  <c r="CE108" i="9"/>
  <c r="CF108" i="6"/>
  <c r="CF108" i="9"/>
  <c r="CG108" i="6"/>
  <c r="CG108" i="9"/>
  <c r="CH108" i="6"/>
  <c r="CH108" i="9"/>
  <c r="CI108" i="6"/>
  <c r="CI108" i="9"/>
  <c r="CJ108" i="6"/>
  <c r="CJ108" i="9"/>
  <c r="CK108" i="6"/>
  <c r="CK108" i="9"/>
  <c r="CL108" i="6"/>
  <c r="CL108" i="9"/>
  <c r="CM108" i="6"/>
  <c r="CM108" i="9"/>
  <c r="CN108" i="6"/>
  <c r="CN108" i="9"/>
  <c r="C108" i="7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BX109" i="10"/>
  <c r="BY109" i="10"/>
  <c r="BZ109" i="10"/>
  <c r="CA109" i="10"/>
  <c r="CB109" i="10"/>
  <c r="CC109" i="10"/>
  <c r="CD109" i="10"/>
  <c r="CE109" i="10"/>
  <c r="CF109" i="10"/>
  <c r="CG109" i="10"/>
  <c r="CH109" i="10"/>
  <c r="CI109" i="10"/>
  <c r="CJ109" i="10"/>
  <c r="CK109" i="10"/>
  <c r="CL109" i="10"/>
  <c r="CM109" i="10"/>
  <c r="CN109" i="10"/>
  <c r="C109" i="6"/>
  <c r="C109" i="9"/>
  <c r="B109" i="6"/>
  <c r="B109" i="9"/>
  <c r="D109" i="6"/>
  <c r="D109" i="9"/>
  <c r="E109" i="6"/>
  <c r="E109" i="9"/>
  <c r="F109" i="6"/>
  <c r="F109" i="9"/>
  <c r="G109" i="6"/>
  <c r="G109" i="9"/>
  <c r="H109" i="6"/>
  <c r="H109" i="9"/>
  <c r="I109" i="6"/>
  <c r="I109" i="9"/>
  <c r="J109" i="6"/>
  <c r="J109" i="9"/>
  <c r="K109" i="6"/>
  <c r="K109" i="9"/>
  <c r="L109" i="6"/>
  <c r="L109" i="9"/>
  <c r="M109" i="6"/>
  <c r="M109" i="9"/>
  <c r="N109" i="6"/>
  <c r="N109" i="9"/>
  <c r="O109" i="6"/>
  <c r="O109" i="9"/>
  <c r="P109" i="6"/>
  <c r="P109" i="9"/>
  <c r="Q109" i="6"/>
  <c r="Q109" i="9"/>
  <c r="R109" i="6"/>
  <c r="R109" i="9"/>
  <c r="S109" i="6"/>
  <c r="S109" i="9"/>
  <c r="T109" i="6"/>
  <c r="T109" i="9"/>
  <c r="U109" i="6"/>
  <c r="U109" i="9"/>
  <c r="V109" i="6"/>
  <c r="V109" i="9"/>
  <c r="W109" i="6"/>
  <c r="W109" i="9"/>
  <c r="X109" i="6"/>
  <c r="X109" i="9"/>
  <c r="Y109" i="6"/>
  <c r="Y109" i="9"/>
  <c r="Z109" i="6"/>
  <c r="Z109" i="9"/>
  <c r="AA109" i="6"/>
  <c r="AA109" i="9"/>
  <c r="AB109" i="6"/>
  <c r="AB109" i="9"/>
  <c r="AC109" i="6"/>
  <c r="AC109" i="9"/>
  <c r="AD109" i="6"/>
  <c r="AD109" i="9"/>
  <c r="AE109" i="6"/>
  <c r="AE109" i="9"/>
  <c r="AF109" i="6"/>
  <c r="AF109" i="9"/>
  <c r="AG109" i="6"/>
  <c r="AG109" i="9"/>
  <c r="AH109" i="6"/>
  <c r="AH109" i="9"/>
  <c r="AI109" i="6"/>
  <c r="AI109" i="9"/>
  <c r="AJ109" i="6"/>
  <c r="AJ109" i="9"/>
  <c r="AK109" i="6"/>
  <c r="AK109" i="9"/>
  <c r="AL109" i="6"/>
  <c r="AL109" i="9"/>
  <c r="AM109" i="6"/>
  <c r="AM109" i="9"/>
  <c r="AN109" i="6"/>
  <c r="AN109" i="9"/>
  <c r="AO109" i="6"/>
  <c r="AO109" i="9"/>
  <c r="AP109" i="6"/>
  <c r="AP109" i="9"/>
  <c r="AQ109" i="6"/>
  <c r="AQ109" i="9"/>
  <c r="AR109" i="6"/>
  <c r="AR109" i="9"/>
  <c r="AS109" i="6"/>
  <c r="AS109" i="9"/>
  <c r="AT109" i="6"/>
  <c r="AT109" i="9"/>
  <c r="AU109" i="6"/>
  <c r="AU109" i="9"/>
  <c r="AV109" i="6"/>
  <c r="AV109" i="9"/>
  <c r="AW109" i="6"/>
  <c r="AW109" i="9"/>
  <c r="AX109" i="6"/>
  <c r="AX109" i="9"/>
  <c r="AY109" i="6"/>
  <c r="AY109" i="9"/>
  <c r="AZ109" i="6"/>
  <c r="AZ109" i="9"/>
  <c r="BA109" i="6"/>
  <c r="BA109" i="9"/>
  <c r="BB109" i="6"/>
  <c r="BB109" i="9"/>
  <c r="BC109" i="6"/>
  <c r="BC109" i="9"/>
  <c r="BD109" i="6"/>
  <c r="BD109" i="9"/>
  <c r="BE109" i="6"/>
  <c r="BE109" i="9"/>
  <c r="BF109" i="6"/>
  <c r="BF109" i="9"/>
  <c r="BG109" i="6"/>
  <c r="BG109" i="9"/>
  <c r="BH109" i="6"/>
  <c r="BH109" i="9"/>
  <c r="BI109" i="6"/>
  <c r="BI109" i="9"/>
  <c r="BJ109" i="6"/>
  <c r="BJ109" i="9"/>
  <c r="BK109" i="6"/>
  <c r="BK109" i="9"/>
  <c r="BL109" i="6"/>
  <c r="BL109" i="9"/>
  <c r="BM109" i="6"/>
  <c r="BM109" i="9"/>
  <c r="BN109" i="6"/>
  <c r="BN109" i="9"/>
  <c r="BO109" i="6"/>
  <c r="BO109" i="9"/>
  <c r="BP109" i="6"/>
  <c r="BP109" i="9"/>
  <c r="BQ109" i="6"/>
  <c r="BQ109" i="9"/>
  <c r="BR109" i="6"/>
  <c r="BR109" i="9"/>
  <c r="BS109" i="6"/>
  <c r="BS109" i="9"/>
  <c r="BT109" i="6"/>
  <c r="BT109" i="9"/>
  <c r="BU109" i="6"/>
  <c r="BU109" i="9"/>
  <c r="BV109" i="6"/>
  <c r="BV109" i="9"/>
  <c r="BW109" i="6"/>
  <c r="BW109" i="9"/>
  <c r="BX109" i="6"/>
  <c r="BX109" i="9"/>
  <c r="BY109" i="6"/>
  <c r="BY109" i="9"/>
  <c r="BZ109" i="6"/>
  <c r="BZ109" i="9"/>
  <c r="CA109" i="6"/>
  <c r="CA109" i="9"/>
  <c r="CB109" i="6"/>
  <c r="CB109" i="9"/>
  <c r="CC109" i="6"/>
  <c r="CC109" i="9"/>
  <c r="CD109" i="6"/>
  <c r="CD109" i="9"/>
  <c r="CE109" i="6"/>
  <c r="CE109" i="9"/>
  <c r="CF109" i="6"/>
  <c r="CF109" i="9"/>
  <c r="CG109" i="6"/>
  <c r="CG109" i="9"/>
  <c r="CH109" i="6"/>
  <c r="CH109" i="9"/>
  <c r="CI109" i="6"/>
  <c r="CI109" i="9"/>
  <c r="CJ109" i="6"/>
  <c r="CJ109" i="9"/>
  <c r="CK109" i="6"/>
  <c r="CK109" i="9"/>
  <c r="CL109" i="6"/>
  <c r="CL109" i="9"/>
  <c r="CM109" i="6"/>
  <c r="CM109" i="9"/>
  <c r="CN109" i="6"/>
  <c r="CN109" i="9"/>
  <c r="C109" i="7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BH110" i="10"/>
  <c r="BI110" i="10"/>
  <c r="BJ110" i="10"/>
  <c r="BK110" i="10"/>
  <c r="BL110" i="10"/>
  <c r="BM110" i="10"/>
  <c r="BN110" i="10"/>
  <c r="BO110" i="10"/>
  <c r="BP110" i="10"/>
  <c r="BQ110" i="10"/>
  <c r="BR110" i="10"/>
  <c r="BS110" i="10"/>
  <c r="BT110" i="10"/>
  <c r="BU110" i="10"/>
  <c r="BV110" i="10"/>
  <c r="BW110" i="10"/>
  <c r="BX110" i="10"/>
  <c r="BY110" i="10"/>
  <c r="BZ110" i="10"/>
  <c r="CA110" i="10"/>
  <c r="CB110" i="10"/>
  <c r="CC110" i="10"/>
  <c r="CD110" i="10"/>
  <c r="CE110" i="10"/>
  <c r="CF110" i="10"/>
  <c r="CG110" i="10"/>
  <c r="CH110" i="10"/>
  <c r="CI110" i="10"/>
  <c r="CJ110" i="10"/>
  <c r="CK110" i="10"/>
  <c r="CL110" i="10"/>
  <c r="CM110" i="10"/>
  <c r="CN110" i="10"/>
  <c r="C110" i="6"/>
  <c r="C110" i="9"/>
  <c r="B110" i="6"/>
  <c r="B110" i="9"/>
  <c r="D110" i="6"/>
  <c r="D110" i="9"/>
  <c r="E110" i="6"/>
  <c r="E110" i="9"/>
  <c r="F110" i="6"/>
  <c r="F110" i="9"/>
  <c r="G110" i="6"/>
  <c r="G110" i="9"/>
  <c r="H110" i="6"/>
  <c r="H110" i="9"/>
  <c r="I110" i="6"/>
  <c r="I110" i="9"/>
  <c r="J110" i="6"/>
  <c r="J110" i="9"/>
  <c r="K110" i="6"/>
  <c r="K110" i="9"/>
  <c r="L110" i="6"/>
  <c r="L110" i="9"/>
  <c r="M110" i="6"/>
  <c r="M110" i="9"/>
  <c r="N110" i="6"/>
  <c r="N110" i="9"/>
  <c r="O110" i="6"/>
  <c r="O110" i="9"/>
  <c r="P110" i="6"/>
  <c r="P110" i="9"/>
  <c r="Q110" i="6"/>
  <c r="Q110" i="9"/>
  <c r="R110" i="6"/>
  <c r="R110" i="9"/>
  <c r="S110" i="6"/>
  <c r="S110" i="9"/>
  <c r="T110" i="6"/>
  <c r="T110" i="9"/>
  <c r="U110" i="6"/>
  <c r="U110" i="9"/>
  <c r="V110" i="6"/>
  <c r="V110" i="9"/>
  <c r="W110" i="6"/>
  <c r="W110" i="9"/>
  <c r="X110" i="6"/>
  <c r="X110" i="9"/>
  <c r="Y110" i="6"/>
  <c r="Y110" i="9"/>
  <c r="Z110" i="6"/>
  <c r="Z110" i="9"/>
  <c r="AA110" i="6"/>
  <c r="AA110" i="9"/>
  <c r="AB110" i="6"/>
  <c r="AB110" i="9"/>
  <c r="AC110" i="6"/>
  <c r="AC110" i="9"/>
  <c r="AD110" i="6"/>
  <c r="AD110" i="9"/>
  <c r="AE110" i="6"/>
  <c r="AE110" i="9"/>
  <c r="AF110" i="6"/>
  <c r="AF110" i="9"/>
  <c r="AG110" i="6"/>
  <c r="AG110" i="9"/>
  <c r="AH110" i="6"/>
  <c r="AH110" i="9"/>
  <c r="AI110" i="6"/>
  <c r="AI110" i="9"/>
  <c r="AJ110" i="6"/>
  <c r="AJ110" i="9"/>
  <c r="AK110" i="6"/>
  <c r="AK110" i="9"/>
  <c r="AL110" i="6"/>
  <c r="AL110" i="9"/>
  <c r="AM110" i="6"/>
  <c r="AM110" i="9"/>
  <c r="AN110" i="6"/>
  <c r="AN110" i="9"/>
  <c r="AO110" i="6"/>
  <c r="AO110" i="9"/>
  <c r="AP110" i="6"/>
  <c r="AP110" i="9"/>
  <c r="AQ110" i="6"/>
  <c r="AQ110" i="9"/>
  <c r="AR110" i="6"/>
  <c r="AR110" i="9"/>
  <c r="AS110" i="6"/>
  <c r="AS110" i="9"/>
  <c r="AT110" i="6"/>
  <c r="AT110" i="9"/>
  <c r="AU110" i="6"/>
  <c r="AU110" i="9"/>
  <c r="AV110" i="6"/>
  <c r="AV110" i="9"/>
  <c r="AW110" i="6"/>
  <c r="AW110" i="9"/>
  <c r="AX110" i="6"/>
  <c r="AX110" i="9"/>
  <c r="AY110" i="6"/>
  <c r="AY110" i="9"/>
  <c r="AZ110" i="6"/>
  <c r="AZ110" i="9"/>
  <c r="BA110" i="6"/>
  <c r="BA110" i="9"/>
  <c r="BB110" i="6"/>
  <c r="BB110" i="9"/>
  <c r="BC110" i="6"/>
  <c r="BC110" i="9"/>
  <c r="BD110" i="6"/>
  <c r="BD110" i="9"/>
  <c r="BE110" i="6"/>
  <c r="BE110" i="9"/>
  <c r="BF110" i="6"/>
  <c r="BF110" i="9"/>
  <c r="BG110" i="6"/>
  <c r="BG110" i="9"/>
  <c r="BH110" i="6"/>
  <c r="BH110" i="9"/>
  <c r="BI110" i="6"/>
  <c r="BI110" i="9"/>
  <c r="BJ110" i="6"/>
  <c r="BJ110" i="9"/>
  <c r="BK110" i="6"/>
  <c r="BK110" i="9"/>
  <c r="BL110" i="6"/>
  <c r="BL110" i="9"/>
  <c r="BM110" i="6"/>
  <c r="BM110" i="9"/>
  <c r="BN110" i="6"/>
  <c r="BN110" i="9"/>
  <c r="BO110" i="6"/>
  <c r="BO110" i="9"/>
  <c r="BP110" i="6"/>
  <c r="BP110" i="9"/>
  <c r="BQ110" i="6"/>
  <c r="BQ110" i="9"/>
  <c r="BR110" i="6"/>
  <c r="BR110" i="9"/>
  <c r="BS110" i="6"/>
  <c r="BS110" i="9"/>
  <c r="BT110" i="6"/>
  <c r="BT110" i="9"/>
  <c r="BU110" i="6"/>
  <c r="BU110" i="9"/>
  <c r="BV110" i="6"/>
  <c r="BV110" i="9"/>
  <c r="BW110" i="6"/>
  <c r="BW110" i="9"/>
  <c r="BX110" i="6"/>
  <c r="BX110" i="9"/>
  <c r="BY110" i="6"/>
  <c r="BY110" i="9"/>
  <c r="BZ110" i="6"/>
  <c r="BZ110" i="9"/>
  <c r="CA110" i="6"/>
  <c r="CA110" i="9"/>
  <c r="CB110" i="6"/>
  <c r="CB110" i="9"/>
  <c r="CC110" i="6"/>
  <c r="CC110" i="9"/>
  <c r="CD110" i="6"/>
  <c r="CD110" i="9"/>
  <c r="CE110" i="6"/>
  <c r="CE110" i="9"/>
  <c r="CF110" i="6"/>
  <c r="CF110" i="9"/>
  <c r="CG110" i="6"/>
  <c r="CG110" i="9"/>
  <c r="CH110" i="6"/>
  <c r="CH110" i="9"/>
  <c r="CI110" i="6"/>
  <c r="CI110" i="9"/>
  <c r="CJ110" i="6"/>
  <c r="CJ110" i="9"/>
  <c r="CK110" i="6"/>
  <c r="CK110" i="9"/>
  <c r="CL110" i="6"/>
  <c r="CL110" i="9"/>
  <c r="CM110" i="6"/>
  <c r="CM110" i="9"/>
  <c r="CN110" i="6"/>
  <c r="CN110" i="9"/>
  <c r="C110" i="7"/>
  <c r="C111" i="10"/>
  <c r="D111" i="10"/>
  <c r="E111" i="10"/>
  <c r="F111" i="10"/>
  <c r="G111" i="10"/>
  <c r="H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BD111" i="10"/>
  <c r="BE111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BU111" i="10"/>
  <c r="BV111" i="10"/>
  <c r="BW111" i="10"/>
  <c r="BX111" i="10"/>
  <c r="BY111" i="10"/>
  <c r="BZ111" i="10"/>
  <c r="CA111" i="10"/>
  <c r="CB111" i="10"/>
  <c r="CC111" i="10"/>
  <c r="CD111" i="10"/>
  <c r="CE111" i="10"/>
  <c r="CF111" i="10"/>
  <c r="CG111" i="10"/>
  <c r="CH111" i="10"/>
  <c r="CI111" i="10"/>
  <c r="CJ111" i="10"/>
  <c r="CK111" i="10"/>
  <c r="CL111" i="10"/>
  <c r="CM111" i="10"/>
  <c r="CN111" i="10"/>
  <c r="C111" i="6"/>
  <c r="C111" i="9"/>
  <c r="B111" i="6"/>
  <c r="B111" i="9"/>
  <c r="D111" i="6"/>
  <c r="D111" i="9"/>
  <c r="E111" i="6"/>
  <c r="E111" i="9"/>
  <c r="F111" i="6"/>
  <c r="F111" i="9"/>
  <c r="G111" i="6"/>
  <c r="G111" i="9"/>
  <c r="H111" i="6"/>
  <c r="H111" i="9"/>
  <c r="I111" i="6"/>
  <c r="I111" i="9"/>
  <c r="J111" i="6"/>
  <c r="J111" i="9"/>
  <c r="K111" i="6"/>
  <c r="K111" i="9"/>
  <c r="L111" i="6"/>
  <c r="L111" i="9"/>
  <c r="M111" i="6"/>
  <c r="M111" i="9"/>
  <c r="N111" i="6"/>
  <c r="N111" i="9"/>
  <c r="O111" i="6"/>
  <c r="O111" i="9"/>
  <c r="P111" i="6"/>
  <c r="P111" i="9"/>
  <c r="Q111" i="6"/>
  <c r="Q111" i="9"/>
  <c r="R111" i="6"/>
  <c r="R111" i="9"/>
  <c r="S111" i="6"/>
  <c r="S111" i="9"/>
  <c r="T111" i="6"/>
  <c r="T111" i="9"/>
  <c r="U111" i="6"/>
  <c r="U111" i="9"/>
  <c r="V111" i="6"/>
  <c r="V111" i="9"/>
  <c r="W111" i="6"/>
  <c r="W111" i="9"/>
  <c r="X111" i="6"/>
  <c r="X111" i="9"/>
  <c r="Y111" i="6"/>
  <c r="Y111" i="9"/>
  <c r="Z111" i="6"/>
  <c r="Z111" i="9"/>
  <c r="AA111" i="6"/>
  <c r="AA111" i="9"/>
  <c r="AB111" i="6"/>
  <c r="AB111" i="9"/>
  <c r="AC111" i="6"/>
  <c r="AC111" i="9"/>
  <c r="AD111" i="6"/>
  <c r="AD111" i="9"/>
  <c r="AE111" i="6"/>
  <c r="AE111" i="9"/>
  <c r="AF111" i="6"/>
  <c r="AF111" i="9"/>
  <c r="AG111" i="6"/>
  <c r="AG111" i="9"/>
  <c r="AH111" i="6"/>
  <c r="AH111" i="9"/>
  <c r="AI111" i="6"/>
  <c r="AI111" i="9"/>
  <c r="AJ111" i="6"/>
  <c r="AJ111" i="9"/>
  <c r="AK111" i="6"/>
  <c r="AK111" i="9"/>
  <c r="AL111" i="6"/>
  <c r="AL111" i="9"/>
  <c r="AM111" i="6"/>
  <c r="AM111" i="9"/>
  <c r="AN111" i="6"/>
  <c r="AN111" i="9"/>
  <c r="AO111" i="6"/>
  <c r="AO111" i="9"/>
  <c r="AP111" i="6"/>
  <c r="AP111" i="9"/>
  <c r="AQ111" i="6"/>
  <c r="AQ111" i="9"/>
  <c r="AR111" i="6"/>
  <c r="AR111" i="9"/>
  <c r="AS111" i="6"/>
  <c r="AS111" i="9"/>
  <c r="AT111" i="6"/>
  <c r="AT111" i="9"/>
  <c r="AU111" i="6"/>
  <c r="AU111" i="9"/>
  <c r="AV111" i="6"/>
  <c r="AV111" i="9"/>
  <c r="AW111" i="6"/>
  <c r="AW111" i="9"/>
  <c r="AX111" i="6"/>
  <c r="AX111" i="9"/>
  <c r="AY111" i="6"/>
  <c r="AY111" i="9"/>
  <c r="AZ111" i="6"/>
  <c r="AZ111" i="9"/>
  <c r="BA111" i="6"/>
  <c r="BA111" i="9"/>
  <c r="BB111" i="6"/>
  <c r="BB111" i="9"/>
  <c r="BC111" i="6"/>
  <c r="BC111" i="9"/>
  <c r="BD111" i="6"/>
  <c r="BD111" i="9"/>
  <c r="BE111" i="6"/>
  <c r="BE111" i="9"/>
  <c r="BF111" i="6"/>
  <c r="BF111" i="9"/>
  <c r="BG111" i="6"/>
  <c r="BG111" i="9"/>
  <c r="BH111" i="6"/>
  <c r="BH111" i="9"/>
  <c r="BI111" i="6"/>
  <c r="BI111" i="9"/>
  <c r="BJ111" i="6"/>
  <c r="BJ111" i="9"/>
  <c r="BK111" i="6"/>
  <c r="BK111" i="9"/>
  <c r="BL111" i="6"/>
  <c r="BL111" i="9"/>
  <c r="BM111" i="6"/>
  <c r="BM111" i="9"/>
  <c r="BN111" i="6"/>
  <c r="BN111" i="9"/>
  <c r="BO111" i="6"/>
  <c r="BO111" i="9"/>
  <c r="BP111" i="6"/>
  <c r="BP111" i="9"/>
  <c r="BQ111" i="6"/>
  <c r="BQ111" i="9"/>
  <c r="BR111" i="6"/>
  <c r="BR111" i="9"/>
  <c r="BS111" i="6"/>
  <c r="BS111" i="9"/>
  <c r="BT111" i="6"/>
  <c r="BT111" i="9"/>
  <c r="BU111" i="6"/>
  <c r="BU111" i="9"/>
  <c r="BV111" i="6"/>
  <c r="BV111" i="9"/>
  <c r="BW111" i="6"/>
  <c r="BW111" i="9"/>
  <c r="BX111" i="6"/>
  <c r="BX111" i="9"/>
  <c r="BY111" i="6"/>
  <c r="BY111" i="9"/>
  <c r="BZ111" i="6"/>
  <c r="BZ111" i="9"/>
  <c r="CA111" i="6"/>
  <c r="CA111" i="9"/>
  <c r="CB111" i="6"/>
  <c r="CB111" i="9"/>
  <c r="CC111" i="6"/>
  <c r="CC111" i="9"/>
  <c r="CD111" i="6"/>
  <c r="CD111" i="9"/>
  <c r="CE111" i="6"/>
  <c r="CE111" i="9"/>
  <c r="CF111" i="6"/>
  <c r="CF111" i="9"/>
  <c r="CG111" i="6"/>
  <c r="CG111" i="9"/>
  <c r="CH111" i="6"/>
  <c r="CH111" i="9"/>
  <c r="CI111" i="6"/>
  <c r="CI111" i="9"/>
  <c r="CJ111" i="6"/>
  <c r="CJ111" i="9"/>
  <c r="CK111" i="6"/>
  <c r="CK111" i="9"/>
  <c r="CL111" i="6"/>
  <c r="CL111" i="9"/>
  <c r="CM111" i="6"/>
  <c r="CM111" i="9"/>
  <c r="CN111" i="6"/>
  <c r="CN111" i="9"/>
  <c r="C111" i="7"/>
  <c r="C112" i="10"/>
  <c r="D112" i="10"/>
  <c r="E112" i="10"/>
  <c r="G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BD112" i="10"/>
  <c r="BE112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BU112" i="10"/>
  <c r="BV112" i="10"/>
  <c r="BW112" i="10"/>
  <c r="BX112" i="10"/>
  <c r="BY112" i="10"/>
  <c r="BZ112" i="10"/>
  <c r="CA112" i="10"/>
  <c r="CB112" i="10"/>
  <c r="CC112" i="10"/>
  <c r="CD112" i="10"/>
  <c r="CE112" i="10"/>
  <c r="CF112" i="10"/>
  <c r="CG112" i="10"/>
  <c r="CH112" i="10"/>
  <c r="CI112" i="10"/>
  <c r="CJ112" i="10"/>
  <c r="CK112" i="10"/>
  <c r="CL112" i="10"/>
  <c r="CM112" i="10"/>
  <c r="CN112" i="10"/>
  <c r="C112" i="6"/>
  <c r="C112" i="9"/>
  <c r="B112" i="6"/>
  <c r="B112" i="9"/>
  <c r="D112" i="6"/>
  <c r="D112" i="9"/>
  <c r="E112" i="6"/>
  <c r="E112" i="9"/>
  <c r="F112" i="6"/>
  <c r="F112" i="9"/>
  <c r="G112" i="6"/>
  <c r="G112" i="9"/>
  <c r="H112" i="6"/>
  <c r="H112" i="9"/>
  <c r="I112" i="6"/>
  <c r="I112" i="9"/>
  <c r="J112" i="6"/>
  <c r="J112" i="9"/>
  <c r="K112" i="6"/>
  <c r="K112" i="9"/>
  <c r="L112" i="6"/>
  <c r="L112" i="9"/>
  <c r="M112" i="6"/>
  <c r="M112" i="9"/>
  <c r="N112" i="6"/>
  <c r="N112" i="9"/>
  <c r="O112" i="6"/>
  <c r="O112" i="9"/>
  <c r="P112" i="6"/>
  <c r="P112" i="9"/>
  <c r="Q112" i="6"/>
  <c r="Q112" i="9"/>
  <c r="R112" i="6"/>
  <c r="R112" i="9"/>
  <c r="S112" i="6"/>
  <c r="S112" i="9"/>
  <c r="T112" i="6"/>
  <c r="T112" i="9"/>
  <c r="U112" i="6"/>
  <c r="U112" i="9"/>
  <c r="V112" i="6"/>
  <c r="V112" i="9"/>
  <c r="W112" i="6"/>
  <c r="W112" i="9"/>
  <c r="X112" i="6"/>
  <c r="X112" i="9"/>
  <c r="Y112" i="6"/>
  <c r="Y112" i="9"/>
  <c r="Z112" i="6"/>
  <c r="Z112" i="9"/>
  <c r="AA112" i="6"/>
  <c r="AA112" i="9"/>
  <c r="AB112" i="6"/>
  <c r="AB112" i="9"/>
  <c r="AC112" i="6"/>
  <c r="AC112" i="9"/>
  <c r="AD112" i="6"/>
  <c r="AD112" i="9"/>
  <c r="AE112" i="6"/>
  <c r="AE112" i="9"/>
  <c r="AF112" i="6"/>
  <c r="AF112" i="9"/>
  <c r="AG112" i="6"/>
  <c r="AG112" i="9"/>
  <c r="AH112" i="6"/>
  <c r="AH112" i="9"/>
  <c r="AI112" i="6"/>
  <c r="AI112" i="9"/>
  <c r="AJ112" i="6"/>
  <c r="AJ112" i="9"/>
  <c r="AK112" i="6"/>
  <c r="AK112" i="9"/>
  <c r="AL112" i="6"/>
  <c r="AL112" i="9"/>
  <c r="AM112" i="6"/>
  <c r="AM112" i="9"/>
  <c r="AN112" i="6"/>
  <c r="AN112" i="9"/>
  <c r="AO112" i="6"/>
  <c r="AO112" i="9"/>
  <c r="AP112" i="6"/>
  <c r="AP112" i="9"/>
  <c r="AQ112" i="6"/>
  <c r="AQ112" i="9"/>
  <c r="AR112" i="6"/>
  <c r="AR112" i="9"/>
  <c r="AS112" i="6"/>
  <c r="AS112" i="9"/>
  <c r="AT112" i="6"/>
  <c r="AT112" i="9"/>
  <c r="AU112" i="6"/>
  <c r="AU112" i="9"/>
  <c r="AV112" i="6"/>
  <c r="AV112" i="9"/>
  <c r="AW112" i="6"/>
  <c r="AW112" i="9"/>
  <c r="AX112" i="6"/>
  <c r="AX112" i="9"/>
  <c r="AY112" i="6"/>
  <c r="AY112" i="9"/>
  <c r="AZ112" i="6"/>
  <c r="AZ112" i="9"/>
  <c r="BA112" i="6"/>
  <c r="BA112" i="9"/>
  <c r="BB112" i="6"/>
  <c r="BB112" i="9"/>
  <c r="BC112" i="6"/>
  <c r="BC112" i="9"/>
  <c r="BD112" i="6"/>
  <c r="BD112" i="9"/>
  <c r="BE112" i="6"/>
  <c r="BE112" i="9"/>
  <c r="BF112" i="6"/>
  <c r="BF112" i="9"/>
  <c r="BG112" i="6"/>
  <c r="BG112" i="9"/>
  <c r="BH112" i="6"/>
  <c r="BH112" i="9"/>
  <c r="BI112" i="6"/>
  <c r="BI112" i="9"/>
  <c r="BJ112" i="6"/>
  <c r="BJ112" i="9"/>
  <c r="BK112" i="6"/>
  <c r="BK112" i="9"/>
  <c r="BL112" i="6"/>
  <c r="BL112" i="9"/>
  <c r="BM112" i="6"/>
  <c r="BM112" i="9"/>
  <c r="BN112" i="6"/>
  <c r="BN112" i="9"/>
  <c r="BO112" i="6"/>
  <c r="BO112" i="9"/>
  <c r="BP112" i="6"/>
  <c r="BP112" i="9"/>
  <c r="BQ112" i="6"/>
  <c r="BQ112" i="9"/>
  <c r="BR112" i="6"/>
  <c r="BR112" i="9"/>
  <c r="BS112" i="6"/>
  <c r="BS112" i="9"/>
  <c r="BT112" i="6"/>
  <c r="BT112" i="9"/>
  <c r="BU112" i="6"/>
  <c r="BU112" i="9"/>
  <c r="BV112" i="6"/>
  <c r="BV112" i="9"/>
  <c r="BW112" i="6"/>
  <c r="BW112" i="9"/>
  <c r="BX112" i="6"/>
  <c r="BX112" i="9"/>
  <c r="BY112" i="6"/>
  <c r="BY112" i="9"/>
  <c r="BZ112" i="6"/>
  <c r="BZ112" i="9"/>
  <c r="CA112" i="6"/>
  <c r="CA112" i="9"/>
  <c r="CB112" i="6"/>
  <c r="CB112" i="9"/>
  <c r="CC112" i="6"/>
  <c r="CC112" i="9"/>
  <c r="CD112" i="6"/>
  <c r="CD112" i="9"/>
  <c r="CE112" i="6"/>
  <c r="CE112" i="9"/>
  <c r="CF112" i="6"/>
  <c r="CF112" i="9"/>
  <c r="CG112" i="6"/>
  <c r="CG112" i="9"/>
  <c r="CH112" i="6"/>
  <c r="CH112" i="9"/>
  <c r="CI112" i="6"/>
  <c r="CI112" i="9"/>
  <c r="CJ112" i="6"/>
  <c r="CJ112" i="9"/>
  <c r="CK112" i="6"/>
  <c r="CK112" i="9"/>
  <c r="CL112" i="6"/>
  <c r="CL112" i="9"/>
  <c r="CM112" i="6"/>
  <c r="CM112" i="9"/>
  <c r="CN112" i="6"/>
  <c r="CN112" i="9"/>
  <c r="C112" i="7"/>
  <c r="C113" i="10"/>
  <c r="D113" i="10"/>
  <c r="E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BD113" i="10"/>
  <c r="BE113" i="10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BU113" i="10"/>
  <c r="BV113" i="10"/>
  <c r="BW113" i="10"/>
  <c r="BX113" i="10"/>
  <c r="BY113" i="10"/>
  <c r="BZ113" i="10"/>
  <c r="CA113" i="10"/>
  <c r="CB113" i="10"/>
  <c r="CC113" i="10"/>
  <c r="CD113" i="10"/>
  <c r="CE113" i="10"/>
  <c r="CF113" i="10"/>
  <c r="CG113" i="10"/>
  <c r="CH113" i="10"/>
  <c r="CI113" i="10"/>
  <c r="CJ113" i="10"/>
  <c r="CK113" i="10"/>
  <c r="CL113" i="10"/>
  <c r="CM113" i="10"/>
  <c r="CN113" i="10"/>
  <c r="C113" i="6"/>
  <c r="C113" i="9"/>
  <c r="B113" i="6"/>
  <c r="B113" i="9"/>
  <c r="D113" i="6"/>
  <c r="D113" i="9"/>
  <c r="E113" i="6"/>
  <c r="E113" i="9"/>
  <c r="F113" i="6"/>
  <c r="F113" i="9"/>
  <c r="G113" i="6"/>
  <c r="G113" i="9"/>
  <c r="H113" i="6"/>
  <c r="H113" i="9"/>
  <c r="I113" i="6"/>
  <c r="I113" i="9"/>
  <c r="J113" i="6"/>
  <c r="J113" i="9"/>
  <c r="K113" i="6"/>
  <c r="K113" i="9"/>
  <c r="L113" i="6"/>
  <c r="L113" i="9"/>
  <c r="M113" i="6"/>
  <c r="M113" i="9"/>
  <c r="N113" i="6"/>
  <c r="N113" i="9"/>
  <c r="O113" i="6"/>
  <c r="O113" i="9"/>
  <c r="P113" i="6"/>
  <c r="P113" i="9"/>
  <c r="Q113" i="6"/>
  <c r="Q113" i="9"/>
  <c r="R113" i="6"/>
  <c r="R113" i="9"/>
  <c r="S113" i="6"/>
  <c r="S113" i="9"/>
  <c r="T113" i="6"/>
  <c r="T113" i="9"/>
  <c r="U113" i="6"/>
  <c r="U113" i="9"/>
  <c r="V113" i="6"/>
  <c r="V113" i="9"/>
  <c r="W113" i="6"/>
  <c r="W113" i="9"/>
  <c r="X113" i="6"/>
  <c r="X113" i="9"/>
  <c r="Y113" i="6"/>
  <c r="Y113" i="9"/>
  <c r="Z113" i="6"/>
  <c r="Z113" i="9"/>
  <c r="AA113" i="6"/>
  <c r="AA113" i="9"/>
  <c r="AB113" i="6"/>
  <c r="AB113" i="9"/>
  <c r="AC113" i="6"/>
  <c r="AC113" i="9"/>
  <c r="AD113" i="6"/>
  <c r="AD113" i="9"/>
  <c r="AE113" i="6"/>
  <c r="AE113" i="9"/>
  <c r="AF113" i="6"/>
  <c r="AF113" i="9"/>
  <c r="AG113" i="6"/>
  <c r="AG113" i="9"/>
  <c r="AH113" i="6"/>
  <c r="AH113" i="9"/>
  <c r="AI113" i="6"/>
  <c r="AI113" i="9"/>
  <c r="AJ113" i="6"/>
  <c r="AJ113" i="9"/>
  <c r="AK113" i="6"/>
  <c r="AK113" i="9"/>
  <c r="AL113" i="6"/>
  <c r="AL113" i="9"/>
  <c r="AM113" i="6"/>
  <c r="AM113" i="9"/>
  <c r="AN113" i="6"/>
  <c r="AN113" i="9"/>
  <c r="AO113" i="6"/>
  <c r="AO113" i="9"/>
  <c r="AP113" i="6"/>
  <c r="AP113" i="9"/>
  <c r="AQ113" i="6"/>
  <c r="AQ113" i="9"/>
  <c r="AR113" i="6"/>
  <c r="AR113" i="9"/>
  <c r="AS113" i="6"/>
  <c r="AS113" i="9"/>
  <c r="AT113" i="6"/>
  <c r="AT113" i="9"/>
  <c r="AU113" i="6"/>
  <c r="AU113" i="9"/>
  <c r="AV113" i="6"/>
  <c r="AV113" i="9"/>
  <c r="AW113" i="6"/>
  <c r="AW113" i="9"/>
  <c r="AX113" i="6"/>
  <c r="AX113" i="9"/>
  <c r="AY113" i="6"/>
  <c r="AY113" i="9"/>
  <c r="AZ113" i="6"/>
  <c r="AZ113" i="9"/>
  <c r="BA113" i="6"/>
  <c r="BA113" i="9"/>
  <c r="BB113" i="6"/>
  <c r="BB113" i="9"/>
  <c r="BC113" i="6"/>
  <c r="BC113" i="9"/>
  <c r="BD113" i="6"/>
  <c r="BD113" i="9"/>
  <c r="BE113" i="6"/>
  <c r="BE113" i="9"/>
  <c r="BF113" i="6"/>
  <c r="BF113" i="9"/>
  <c r="BG113" i="6"/>
  <c r="BG113" i="9"/>
  <c r="BH113" i="6"/>
  <c r="BH113" i="9"/>
  <c r="BI113" i="6"/>
  <c r="BI113" i="9"/>
  <c r="BJ113" i="6"/>
  <c r="BJ113" i="9"/>
  <c r="BK113" i="6"/>
  <c r="BK113" i="9"/>
  <c r="BL113" i="6"/>
  <c r="BL113" i="9"/>
  <c r="BM113" i="6"/>
  <c r="BM113" i="9"/>
  <c r="BN113" i="6"/>
  <c r="BN113" i="9"/>
  <c r="BO113" i="6"/>
  <c r="BO113" i="9"/>
  <c r="BP113" i="6"/>
  <c r="BP113" i="9"/>
  <c r="BQ113" i="6"/>
  <c r="BQ113" i="9"/>
  <c r="BR113" i="6"/>
  <c r="BR113" i="9"/>
  <c r="BS113" i="6"/>
  <c r="BS113" i="9"/>
  <c r="BT113" i="6"/>
  <c r="BT113" i="9"/>
  <c r="BU113" i="6"/>
  <c r="BU113" i="9"/>
  <c r="BV113" i="6"/>
  <c r="BV113" i="9"/>
  <c r="BW113" i="6"/>
  <c r="BW113" i="9"/>
  <c r="BX113" i="6"/>
  <c r="BX113" i="9"/>
  <c r="BY113" i="6"/>
  <c r="BY113" i="9"/>
  <c r="BZ113" i="6"/>
  <c r="BZ113" i="9"/>
  <c r="CA113" i="6"/>
  <c r="CA113" i="9"/>
  <c r="CB113" i="6"/>
  <c r="CB113" i="9"/>
  <c r="CC113" i="6"/>
  <c r="CC113" i="9"/>
  <c r="CD113" i="6"/>
  <c r="CD113" i="9"/>
  <c r="CE113" i="6"/>
  <c r="CE113" i="9"/>
  <c r="CF113" i="6"/>
  <c r="CF113" i="9"/>
  <c r="CG113" i="6"/>
  <c r="CG113" i="9"/>
  <c r="CH113" i="6"/>
  <c r="CH113" i="9"/>
  <c r="CI113" i="6"/>
  <c r="CI113" i="9"/>
  <c r="CJ113" i="6"/>
  <c r="CJ113" i="9"/>
  <c r="CK113" i="6"/>
  <c r="CK113" i="9"/>
  <c r="CL113" i="6"/>
  <c r="CL113" i="9"/>
  <c r="CM113" i="6"/>
  <c r="CM113" i="9"/>
  <c r="CN113" i="6"/>
  <c r="CN113" i="9"/>
  <c r="C113" i="7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BD114" i="10"/>
  <c r="BE114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BX114" i="10"/>
  <c r="BY114" i="10"/>
  <c r="BZ114" i="10"/>
  <c r="CA114" i="10"/>
  <c r="CB114" i="10"/>
  <c r="CC114" i="10"/>
  <c r="CD114" i="10"/>
  <c r="CE114" i="10"/>
  <c r="CF114" i="10"/>
  <c r="CG114" i="10"/>
  <c r="CH114" i="10"/>
  <c r="CI114" i="10"/>
  <c r="CJ114" i="10"/>
  <c r="CK114" i="10"/>
  <c r="CL114" i="10"/>
  <c r="CM114" i="10"/>
  <c r="CN114" i="10"/>
  <c r="CP4" i="10"/>
  <c r="C3" i="14"/>
  <c r="CR3" i="9"/>
  <c r="B3" i="14"/>
  <c r="CQ3" i="9"/>
  <c r="D3" i="14"/>
  <c r="CS3" i="9"/>
  <c r="E3" i="14"/>
  <c r="CT3" i="9"/>
  <c r="F3" i="14"/>
  <c r="CU3" i="9"/>
  <c r="G3" i="14"/>
  <c r="CV3" i="9"/>
  <c r="H3" i="14"/>
  <c r="CW3" i="9"/>
  <c r="I3" i="14"/>
  <c r="CX3" i="9"/>
  <c r="J3" i="14"/>
  <c r="CY3" i="9"/>
  <c r="K3" i="14"/>
  <c r="CZ3" i="9"/>
  <c r="L3" i="14"/>
  <c r="DA3" i="9"/>
  <c r="M3" i="14"/>
  <c r="DB3" i="9"/>
  <c r="N3" i="14"/>
  <c r="DC3" i="9"/>
  <c r="O3" i="14"/>
  <c r="DD3" i="9"/>
  <c r="P3" i="14"/>
  <c r="DE3" i="9"/>
  <c r="Q3" i="14"/>
  <c r="DF3" i="9"/>
  <c r="R3" i="14"/>
  <c r="DG3" i="9"/>
  <c r="S3" i="14"/>
  <c r="DH3" i="9"/>
  <c r="T3" i="14"/>
  <c r="DI3" i="9"/>
  <c r="U3" i="14"/>
  <c r="DJ3" i="9"/>
  <c r="V3" i="14"/>
  <c r="DK3" i="9"/>
  <c r="W3" i="14"/>
  <c r="DL3" i="9"/>
  <c r="X3" i="14"/>
  <c r="DM3" i="9"/>
  <c r="Y3" i="14"/>
  <c r="DN3" i="9"/>
  <c r="Z3" i="14"/>
  <c r="DO3" i="9"/>
  <c r="AA3" i="14"/>
  <c r="DP3" i="9"/>
  <c r="AB3" i="14"/>
  <c r="DQ3" i="9"/>
  <c r="AC3" i="14"/>
  <c r="DR3" i="9"/>
  <c r="AD3" i="14"/>
  <c r="DS3" i="9"/>
  <c r="AE3" i="14"/>
  <c r="DT3" i="9"/>
  <c r="AF3" i="14"/>
  <c r="DU3" i="9"/>
  <c r="AG3" i="14"/>
  <c r="DV3" i="9"/>
  <c r="AH3" i="14"/>
  <c r="DW3" i="9"/>
  <c r="AI3" i="14"/>
  <c r="DX3" i="9"/>
  <c r="AJ3" i="14"/>
  <c r="DY3" i="9"/>
  <c r="AK3" i="14"/>
  <c r="DZ3" i="9"/>
  <c r="AL3" i="14"/>
  <c r="EA3" i="9"/>
  <c r="AM3" i="14"/>
  <c r="EB3" i="9"/>
  <c r="AN3" i="14"/>
  <c r="EC3" i="9"/>
  <c r="AO3" i="14"/>
  <c r="ED3" i="9"/>
  <c r="AP3" i="14"/>
  <c r="EE3" i="9"/>
  <c r="AQ3" i="14"/>
  <c r="EF3" i="9"/>
  <c r="AR3" i="14"/>
  <c r="EG3" i="9"/>
  <c r="AS3" i="14"/>
  <c r="EH3" i="9"/>
  <c r="AT3" i="14"/>
  <c r="EI3" i="9"/>
  <c r="AU3" i="14"/>
  <c r="EJ3" i="9"/>
  <c r="AV3" i="14"/>
  <c r="EK3" i="9"/>
  <c r="AW3" i="14"/>
  <c r="EL3" i="9"/>
  <c r="AX3" i="14"/>
  <c r="EM3" i="9"/>
  <c r="AY3" i="14"/>
  <c r="EN3" i="9"/>
  <c r="AZ3" i="14"/>
  <c r="EO3" i="9"/>
  <c r="BA3" i="14"/>
  <c r="EP3" i="9"/>
  <c r="BB3" i="14"/>
  <c r="EQ3" i="9"/>
  <c r="BC3" i="14"/>
  <c r="ER3" i="9"/>
  <c r="BD3" i="14"/>
  <c r="ES3" i="9"/>
  <c r="BE3" i="14"/>
  <c r="ET3" i="9"/>
  <c r="BF3" i="14"/>
  <c r="EU3" i="9"/>
  <c r="BG3" i="14"/>
  <c r="EV3" i="9"/>
  <c r="BH3" i="14"/>
  <c r="EW3" i="9"/>
  <c r="BI3" i="14"/>
  <c r="EX3" i="9"/>
  <c r="BJ3" i="14"/>
  <c r="EY3" i="9"/>
  <c r="BK3" i="14"/>
  <c r="EZ3" i="9"/>
  <c r="BL3" i="14"/>
  <c r="FA3" i="9"/>
  <c r="BM3" i="14"/>
  <c r="FB3" i="9"/>
  <c r="BN3" i="14"/>
  <c r="FC3" i="9"/>
  <c r="BO3" i="14"/>
  <c r="FD3" i="9"/>
  <c r="BP3" i="14"/>
  <c r="FE3" i="9"/>
  <c r="BQ3" i="14"/>
  <c r="FF3" i="9"/>
  <c r="BR3" i="14"/>
  <c r="FG3" i="9"/>
  <c r="BS3" i="14"/>
  <c r="FH3" i="9"/>
  <c r="BT3" i="14"/>
  <c r="FI3" i="9"/>
  <c r="BU3" i="14"/>
  <c r="FJ3" i="9"/>
  <c r="BV3" i="14"/>
  <c r="FK3" i="9"/>
  <c r="BW3" i="14"/>
  <c r="FL3" i="9"/>
  <c r="BX3" i="14"/>
  <c r="FM3" i="9"/>
  <c r="BY3" i="14"/>
  <c r="FN3" i="9"/>
  <c r="BZ3" i="14"/>
  <c r="FO3" i="9"/>
  <c r="CA3" i="14"/>
  <c r="FP3" i="9"/>
  <c r="CB3" i="14"/>
  <c r="FQ3" i="9"/>
  <c r="CC3" i="14"/>
  <c r="FR3" i="9"/>
  <c r="CD3" i="14"/>
  <c r="FS3" i="9"/>
  <c r="CE3" i="14"/>
  <c r="FT3" i="9"/>
  <c r="CF3" i="14"/>
  <c r="FU3" i="9"/>
  <c r="CG3" i="14"/>
  <c r="FV3" i="9"/>
  <c r="CH3" i="14"/>
  <c r="FW3" i="9"/>
  <c r="CI3" i="14"/>
  <c r="FX3" i="9"/>
  <c r="CJ3" i="14"/>
  <c r="FY3" i="9"/>
  <c r="CK3" i="14"/>
  <c r="FZ3" i="9"/>
  <c r="CL3" i="14"/>
  <c r="GA3" i="9"/>
  <c r="CM3" i="14"/>
  <c r="GB3" i="9"/>
  <c r="CN3" i="14"/>
  <c r="GC3" i="9"/>
  <c r="GD3" i="9"/>
  <c r="I3" i="7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BD120" i="10"/>
  <c r="BE120" i="10"/>
  <c r="BF120" i="10"/>
  <c r="BG120" i="10"/>
  <c r="BH120" i="10"/>
  <c r="BI120" i="10"/>
  <c r="BJ120" i="10"/>
  <c r="BK120" i="10"/>
  <c r="BL120" i="10"/>
  <c r="BM120" i="10"/>
  <c r="BN120" i="10"/>
  <c r="BO120" i="10"/>
  <c r="BP120" i="10"/>
  <c r="BQ120" i="10"/>
  <c r="BR120" i="10"/>
  <c r="BS120" i="10"/>
  <c r="BT120" i="10"/>
  <c r="BU120" i="10"/>
  <c r="BV120" i="10"/>
  <c r="BW120" i="10"/>
  <c r="BX120" i="10"/>
  <c r="BY120" i="10"/>
  <c r="BZ120" i="10"/>
  <c r="CA120" i="10"/>
  <c r="CB120" i="10"/>
  <c r="CC120" i="10"/>
  <c r="CD120" i="10"/>
  <c r="CE120" i="10"/>
  <c r="CF120" i="10"/>
  <c r="CG120" i="10"/>
  <c r="CH120" i="10"/>
  <c r="CI120" i="10"/>
  <c r="CJ120" i="10"/>
  <c r="CK120" i="10"/>
  <c r="CL120" i="10"/>
  <c r="CM120" i="10"/>
  <c r="CN120" i="10"/>
  <c r="C4" i="14"/>
  <c r="CR4" i="9"/>
  <c r="B4" i="14"/>
  <c r="CQ4" i="9"/>
  <c r="D4" i="14"/>
  <c r="CS4" i="9"/>
  <c r="E4" i="14"/>
  <c r="CT4" i="9"/>
  <c r="F4" i="14"/>
  <c r="CU4" i="9"/>
  <c r="G4" i="14"/>
  <c r="CV4" i="9"/>
  <c r="H4" i="14"/>
  <c r="CW4" i="9"/>
  <c r="I4" i="14"/>
  <c r="CX4" i="9"/>
  <c r="J4" i="14"/>
  <c r="CY4" i="9"/>
  <c r="K4" i="14"/>
  <c r="CZ4" i="9"/>
  <c r="L4" i="14"/>
  <c r="DA4" i="9"/>
  <c r="M4" i="14"/>
  <c r="DB4" i="9"/>
  <c r="N4" i="14"/>
  <c r="DC4" i="9"/>
  <c r="O4" i="14"/>
  <c r="DD4" i="9"/>
  <c r="P4" i="14"/>
  <c r="DE4" i="9"/>
  <c r="Q4" i="14"/>
  <c r="DF4" i="9"/>
  <c r="R4" i="14"/>
  <c r="DG4" i="9"/>
  <c r="S4" i="14"/>
  <c r="DH4" i="9"/>
  <c r="T4" i="14"/>
  <c r="DI4" i="9"/>
  <c r="U4" i="14"/>
  <c r="DJ4" i="9"/>
  <c r="V4" i="14"/>
  <c r="DK4" i="9"/>
  <c r="W4" i="14"/>
  <c r="DL4" i="9"/>
  <c r="X4" i="14"/>
  <c r="DM4" i="9"/>
  <c r="Y4" i="14"/>
  <c r="DN4" i="9"/>
  <c r="Z4" i="14"/>
  <c r="DO4" i="9"/>
  <c r="AA4" i="14"/>
  <c r="DP4" i="9"/>
  <c r="AB4" i="14"/>
  <c r="DQ4" i="9"/>
  <c r="AC4" i="14"/>
  <c r="DR4" i="9"/>
  <c r="AD4" i="14"/>
  <c r="DS4" i="9"/>
  <c r="AE4" i="14"/>
  <c r="DT4" i="9"/>
  <c r="AF4" i="14"/>
  <c r="DU4" i="9"/>
  <c r="AG4" i="14"/>
  <c r="DV4" i="9"/>
  <c r="AH4" i="14"/>
  <c r="DW4" i="9"/>
  <c r="AI4" i="14"/>
  <c r="DX4" i="9"/>
  <c r="AJ4" i="14"/>
  <c r="DY4" i="9"/>
  <c r="AK4" i="14"/>
  <c r="DZ4" i="9"/>
  <c r="AL4" i="14"/>
  <c r="EA4" i="9"/>
  <c r="AM4" i="14"/>
  <c r="EB4" i="9"/>
  <c r="AN4" i="14"/>
  <c r="EC4" i="9"/>
  <c r="AO4" i="14"/>
  <c r="ED4" i="9"/>
  <c r="AP4" i="14"/>
  <c r="EE4" i="9"/>
  <c r="AQ4" i="14"/>
  <c r="EF4" i="9"/>
  <c r="AR4" i="14"/>
  <c r="EG4" i="9"/>
  <c r="AS4" i="14"/>
  <c r="EH4" i="9"/>
  <c r="AT4" i="14"/>
  <c r="EI4" i="9"/>
  <c r="AU4" i="14"/>
  <c r="EJ4" i="9"/>
  <c r="AV4" i="14"/>
  <c r="EK4" i="9"/>
  <c r="AW4" i="14"/>
  <c r="EL4" i="9"/>
  <c r="AX4" i="14"/>
  <c r="EM4" i="9"/>
  <c r="AY4" i="14"/>
  <c r="EN4" i="9"/>
  <c r="AZ4" i="14"/>
  <c r="EO4" i="9"/>
  <c r="BA4" i="14"/>
  <c r="EP4" i="9"/>
  <c r="BB4" i="14"/>
  <c r="EQ4" i="9"/>
  <c r="BC4" i="14"/>
  <c r="ER4" i="9"/>
  <c r="BD4" i="14"/>
  <c r="ES4" i="9"/>
  <c r="BE4" i="14"/>
  <c r="ET4" i="9"/>
  <c r="BF4" i="14"/>
  <c r="EU4" i="9"/>
  <c r="BG4" i="14"/>
  <c r="EV4" i="9"/>
  <c r="BH4" i="14"/>
  <c r="EW4" i="9"/>
  <c r="BI4" i="14"/>
  <c r="EX4" i="9"/>
  <c r="BJ4" i="14"/>
  <c r="EY4" i="9"/>
  <c r="BK4" i="14"/>
  <c r="EZ4" i="9"/>
  <c r="BL4" i="14"/>
  <c r="FA4" i="9"/>
  <c r="BM4" i="14"/>
  <c r="FB4" i="9"/>
  <c r="BN4" i="14"/>
  <c r="FC4" i="9"/>
  <c r="BO4" i="14"/>
  <c r="FD4" i="9"/>
  <c r="BP4" i="14"/>
  <c r="FE4" i="9"/>
  <c r="BQ4" i="14"/>
  <c r="FF4" i="9"/>
  <c r="BR4" i="14"/>
  <c r="FG4" i="9"/>
  <c r="BS4" i="14"/>
  <c r="FH4" i="9"/>
  <c r="BT4" i="14"/>
  <c r="FI4" i="9"/>
  <c r="BU4" i="14"/>
  <c r="FJ4" i="9"/>
  <c r="BV4" i="14"/>
  <c r="FK4" i="9"/>
  <c r="BW4" i="14"/>
  <c r="FL4" i="9"/>
  <c r="BX4" i="14"/>
  <c r="FM4" i="9"/>
  <c r="BY4" i="14"/>
  <c r="FN4" i="9"/>
  <c r="BZ4" i="14"/>
  <c r="FO4" i="9"/>
  <c r="CA4" i="14"/>
  <c r="FP4" i="9"/>
  <c r="CB4" i="14"/>
  <c r="FQ4" i="9"/>
  <c r="CC4" i="14"/>
  <c r="FR4" i="9"/>
  <c r="CD4" i="14"/>
  <c r="FS4" i="9"/>
  <c r="CE4" i="14"/>
  <c r="FT4" i="9"/>
  <c r="CF4" i="14"/>
  <c r="FU4" i="9"/>
  <c r="CG4" i="14"/>
  <c r="FV4" i="9"/>
  <c r="CH4" i="14"/>
  <c r="FW4" i="9"/>
  <c r="CI4" i="14"/>
  <c r="FX4" i="9"/>
  <c r="CJ4" i="14"/>
  <c r="FY4" i="9"/>
  <c r="CK4" i="14"/>
  <c r="FZ4" i="9"/>
  <c r="CL4" i="14"/>
  <c r="GA4" i="9"/>
  <c r="CM4" i="14"/>
  <c r="GB4" i="9"/>
  <c r="CN4" i="14"/>
  <c r="GC4" i="9"/>
  <c r="GD4" i="9"/>
  <c r="I4" i="7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BA121" i="10"/>
  <c r="BB121" i="10"/>
  <c r="BC121" i="10"/>
  <c r="BD121" i="10"/>
  <c r="BE121" i="10"/>
  <c r="BF121" i="10"/>
  <c r="BG121" i="10"/>
  <c r="BH121" i="10"/>
  <c r="BI121" i="10"/>
  <c r="BJ121" i="10"/>
  <c r="BK121" i="10"/>
  <c r="BL121" i="10"/>
  <c r="BM121" i="10"/>
  <c r="BN121" i="10"/>
  <c r="BO121" i="10"/>
  <c r="BP121" i="10"/>
  <c r="BQ121" i="10"/>
  <c r="BR121" i="10"/>
  <c r="BS121" i="10"/>
  <c r="BT121" i="10"/>
  <c r="BU121" i="10"/>
  <c r="BV121" i="10"/>
  <c r="BW121" i="10"/>
  <c r="BX121" i="10"/>
  <c r="BY121" i="10"/>
  <c r="BZ121" i="10"/>
  <c r="CA121" i="10"/>
  <c r="CB121" i="10"/>
  <c r="CC121" i="10"/>
  <c r="CD121" i="10"/>
  <c r="CE121" i="10"/>
  <c r="CF121" i="10"/>
  <c r="CG121" i="10"/>
  <c r="CH121" i="10"/>
  <c r="CI121" i="10"/>
  <c r="CJ121" i="10"/>
  <c r="CK121" i="10"/>
  <c r="CL121" i="10"/>
  <c r="CM121" i="10"/>
  <c r="CN121" i="10"/>
  <c r="C5" i="14"/>
  <c r="CR5" i="9"/>
  <c r="B5" i="14"/>
  <c r="CQ5" i="9"/>
  <c r="D5" i="14"/>
  <c r="CS5" i="9"/>
  <c r="E5" i="14"/>
  <c r="CT5" i="9"/>
  <c r="F5" i="14"/>
  <c r="CU5" i="9"/>
  <c r="G5" i="14"/>
  <c r="CV5" i="9"/>
  <c r="H5" i="14"/>
  <c r="CW5" i="9"/>
  <c r="I5" i="14"/>
  <c r="CX5" i="9"/>
  <c r="J5" i="14"/>
  <c r="CY5" i="9"/>
  <c r="K5" i="14"/>
  <c r="CZ5" i="9"/>
  <c r="L5" i="14"/>
  <c r="DA5" i="9"/>
  <c r="M5" i="14"/>
  <c r="DB5" i="9"/>
  <c r="N5" i="14"/>
  <c r="DC5" i="9"/>
  <c r="O5" i="14"/>
  <c r="DD5" i="9"/>
  <c r="P5" i="14"/>
  <c r="DE5" i="9"/>
  <c r="Q5" i="14"/>
  <c r="DF5" i="9"/>
  <c r="R5" i="14"/>
  <c r="DG5" i="9"/>
  <c r="S5" i="14"/>
  <c r="DH5" i="9"/>
  <c r="T5" i="14"/>
  <c r="DI5" i="9"/>
  <c r="U5" i="14"/>
  <c r="DJ5" i="9"/>
  <c r="V5" i="14"/>
  <c r="DK5" i="9"/>
  <c r="W5" i="14"/>
  <c r="DL5" i="9"/>
  <c r="X5" i="14"/>
  <c r="DM5" i="9"/>
  <c r="Y5" i="14"/>
  <c r="DN5" i="9"/>
  <c r="Z5" i="14"/>
  <c r="DO5" i="9"/>
  <c r="AA5" i="14"/>
  <c r="DP5" i="9"/>
  <c r="AB5" i="14"/>
  <c r="DQ5" i="9"/>
  <c r="AC5" i="14"/>
  <c r="DR5" i="9"/>
  <c r="AD5" i="14"/>
  <c r="DS5" i="9"/>
  <c r="AE5" i="14"/>
  <c r="DT5" i="9"/>
  <c r="AF5" i="14"/>
  <c r="DU5" i="9"/>
  <c r="AG5" i="14"/>
  <c r="DV5" i="9"/>
  <c r="AH5" i="14"/>
  <c r="DW5" i="9"/>
  <c r="AI5" i="14"/>
  <c r="DX5" i="9"/>
  <c r="AJ5" i="14"/>
  <c r="DY5" i="9"/>
  <c r="AK5" i="14"/>
  <c r="DZ5" i="9"/>
  <c r="AL5" i="14"/>
  <c r="EA5" i="9"/>
  <c r="AM5" i="14"/>
  <c r="EB5" i="9"/>
  <c r="AN5" i="14"/>
  <c r="EC5" i="9"/>
  <c r="AO5" i="14"/>
  <c r="ED5" i="9"/>
  <c r="AP5" i="14"/>
  <c r="EE5" i="9"/>
  <c r="AQ5" i="14"/>
  <c r="EF5" i="9"/>
  <c r="AR5" i="14"/>
  <c r="EG5" i="9"/>
  <c r="AS5" i="14"/>
  <c r="EH5" i="9"/>
  <c r="AT5" i="14"/>
  <c r="EI5" i="9"/>
  <c r="AU5" i="14"/>
  <c r="EJ5" i="9"/>
  <c r="AV5" i="14"/>
  <c r="EK5" i="9"/>
  <c r="AW5" i="14"/>
  <c r="EL5" i="9"/>
  <c r="AX5" i="14"/>
  <c r="EM5" i="9"/>
  <c r="AY5" i="14"/>
  <c r="EN5" i="9"/>
  <c r="AZ5" i="14"/>
  <c r="EO5" i="9"/>
  <c r="BA5" i="14"/>
  <c r="EP5" i="9"/>
  <c r="BB5" i="14"/>
  <c r="EQ5" i="9"/>
  <c r="BC5" i="14"/>
  <c r="ER5" i="9"/>
  <c r="BD5" i="14"/>
  <c r="ES5" i="9"/>
  <c r="BE5" i="14"/>
  <c r="ET5" i="9"/>
  <c r="BF5" i="14"/>
  <c r="EU5" i="9"/>
  <c r="BG5" i="14"/>
  <c r="EV5" i="9"/>
  <c r="BH5" i="14"/>
  <c r="EW5" i="9"/>
  <c r="BI5" i="14"/>
  <c r="EX5" i="9"/>
  <c r="BJ5" i="14"/>
  <c r="EY5" i="9"/>
  <c r="BK5" i="14"/>
  <c r="EZ5" i="9"/>
  <c r="BL5" i="14"/>
  <c r="FA5" i="9"/>
  <c r="BM5" i="14"/>
  <c r="FB5" i="9"/>
  <c r="BN5" i="14"/>
  <c r="FC5" i="9"/>
  <c r="BO5" i="14"/>
  <c r="FD5" i="9"/>
  <c r="BP5" i="14"/>
  <c r="FE5" i="9"/>
  <c r="BQ5" i="14"/>
  <c r="FF5" i="9"/>
  <c r="BR5" i="14"/>
  <c r="FG5" i="9"/>
  <c r="BS5" i="14"/>
  <c r="FH5" i="9"/>
  <c r="BT5" i="14"/>
  <c r="FI5" i="9"/>
  <c r="BU5" i="14"/>
  <c r="FJ5" i="9"/>
  <c r="BV5" i="14"/>
  <c r="FK5" i="9"/>
  <c r="BW5" i="14"/>
  <c r="FL5" i="9"/>
  <c r="BX5" i="14"/>
  <c r="FM5" i="9"/>
  <c r="BY5" i="14"/>
  <c r="FN5" i="9"/>
  <c r="BZ5" i="14"/>
  <c r="FO5" i="9"/>
  <c r="CA5" i="14"/>
  <c r="FP5" i="9"/>
  <c r="CB5" i="14"/>
  <c r="FQ5" i="9"/>
  <c r="CC5" i="14"/>
  <c r="FR5" i="9"/>
  <c r="CD5" i="14"/>
  <c r="FS5" i="9"/>
  <c r="CE5" i="14"/>
  <c r="FT5" i="9"/>
  <c r="CF5" i="14"/>
  <c r="FU5" i="9"/>
  <c r="CG5" i="14"/>
  <c r="FV5" i="9"/>
  <c r="CH5" i="14"/>
  <c r="FW5" i="9"/>
  <c r="CI5" i="14"/>
  <c r="FX5" i="9"/>
  <c r="CJ5" i="14"/>
  <c r="FY5" i="9"/>
  <c r="CK5" i="14"/>
  <c r="FZ5" i="9"/>
  <c r="CL5" i="14"/>
  <c r="GA5" i="9"/>
  <c r="CM5" i="14"/>
  <c r="GB5" i="9"/>
  <c r="CN5" i="14"/>
  <c r="GC5" i="9"/>
  <c r="GD5" i="9"/>
  <c r="I5" i="7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BD122" i="10"/>
  <c r="BE122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BU122" i="10"/>
  <c r="BV122" i="10"/>
  <c r="BW122" i="10"/>
  <c r="BX122" i="10"/>
  <c r="BY122" i="10"/>
  <c r="BZ122" i="10"/>
  <c r="CA122" i="10"/>
  <c r="CB122" i="10"/>
  <c r="CC122" i="10"/>
  <c r="CD122" i="10"/>
  <c r="CE122" i="10"/>
  <c r="CF122" i="10"/>
  <c r="CG122" i="10"/>
  <c r="CH122" i="10"/>
  <c r="CI122" i="10"/>
  <c r="CJ122" i="10"/>
  <c r="CK122" i="10"/>
  <c r="CL122" i="10"/>
  <c r="CM122" i="10"/>
  <c r="CN122" i="10"/>
  <c r="C6" i="14"/>
  <c r="CR6" i="9"/>
  <c r="B6" i="14"/>
  <c r="CQ6" i="9"/>
  <c r="D6" i="14"/>
  <c r="CS6" i="9"/>
  <c r="E6" i="14"/>
  <c r="CT6" i="9"/>
  <c r="F6" i="14"/>
  <c r="CU6" i="9"/>
  <c r="G6" i="14"/>
  <c r="CV6" i="9"/>
  <c r="H6" i="14"/>
  <c r="CW6" i="9"/>
  <c r="I6" i="14"/>
  <c r="CX6" i="9"/>
  <c r="J6" i="14"/>
  <c r="CY6" i="9"/>
  <c r="K6" i="14"/>
  <c r="CZ6" i="9"/>
  <c r="L6" i="14"/>
  <c r="DA6" i="9"/>
  <c r="M6" i="14"/>
  <c r="DB6" i="9"/>
  <c r="N6" i="14"/>
  <c r="DC6" i="9"/>
  <c r="O6" i="14"/>
  <c r="DD6" i="9"/>
  <c r="P6" i="14"/>
  <c r="DE6" i="9"/>
  <c r="Q6" i="14"/>
  <c r="DF6" i="9"/>
  <c r="R6" i="14"/>
  <c r="DG6" i="9"/>
  <c r="S6" i="14"/>
  <c r="DH6" i="9"/>
  <c r="T6" i="14"/>
  <c r="DI6" i="9"/>
  <c r="U6" i="14"/>
  <c r="DJ6" i="9"/>
  <c r="V6" i="14"/>
  <c r="DK6" i="9"/>
  <c r="W6" i="14"/>
  <c r="DL6" i="9"/>
  <c r="X6" i="14"/>
  <c r="DM6" i="9"/>
  <c r="Y6" i="14"/>
  <c r="DN6" i="9"/>
  <c r="Z6" i="14"/>
  <c r="DO6" i="9"/>
  <c r="AA6" i="14"/>
  <c r="DP6" i="9"/>
  <c r="AB6" i="14"/>
  <c r="DQ6" i="9"/>
  <c r="AC6" i="14"/>
  <c r="DR6" i="9"/>
  <c r="AD6" i="14"/>
  <c r="DS6" i="9"/>
  <c r="AE6" i="14"/>
  <c r="DT6" i="9"/>
  <c r="AF6" i="14"/>
  <c r="DU6" i="9"/>
  <c r="AG6" i="14"/>
  <c r="DV6" i="9"/>
  <c r="AH6" i="14"/>
  <c r="DW6" i="9"/>
  <c r="AI6" i="14"/>
  <c r="DX6" i="9"/>
  <c r="AJ6" i="14"/>
  <c r="DY6" i="9"/>
  <c r="AK6" i="14"/>
  <c r="DZ6" i="9"/>
  <c r="AL6" i="14"/>
  <c r="EA6" i="9"/>
  <c r="AM6" i="14"/>
  <c r="EB6" i="9"/>
  <c r="AN6" i="14"/>
  <c r="EC6" i="9"/>
  <c r="AO6" i="14"/>
  <c r="ED6" i="9"/>
  <c r="AP6" i="14"/>
  <c r="EE6" i="9"/>
  <c r="AQ6" i="14"/>
  <c r="EF6" i="9"/>
  <c r="AR6" i="14"/>
  <c r="EG6" i="9"/>
  <c r="AS6" i="14"/>
  <c r="EH6" i="9"/>
  <c r="AT6" i="14"/>
  <c r="EI6" i="9"/>
  <c r="AU6" i="14"/>
  <c r="EJ6" i="9"/>
  <c r="AV6" i="14"/>
  <c r="EK6" i="9"/>
  <c r="AW6" i="14"/>
  <c r="EL6" i="9"/>
  <c r="AX6" i="14"/>
  <c r="EM6" i="9"/>
  <c r="AY6" i="14"/>
  <c r="EN6" i="9"/>
  <c r="AZ6" i="14"/>
  <c r="EO6" i="9"/>
  <c r="BA6" i="14"/>
  <c r="EP6" i="9"/>
  <c r="BB6" i="14"/>
  <c r="EQ6" i="9"/>
  <c r="BC6" i="14"/>
  <c r="ER6" i="9"/>
  <c r="BD6" i="14"/>
  <c r="ES6" i="9"/>
  <c r="BE6" i="14"/>
  <c r="ET6" i="9"/>
  <c r="BF6" i="14"/>
  <c r="EU6" i="9"/>
  <c r="BG6" i="14"/>
  <c r="EV6" i="9"/>
  <c r="BH6" i="14"/>
  <c r="EW6" i="9"/>
  <c r="BI6" i="14"/>
  <c r="EX6" i="9"/>
  <c r="BJ6" i="14"/>
  <c r="EY6" i="9"/>
  <c r="BK6" i="14"/>
  <c r="EZ6" i="9"/>
  <c r="BL6" i="14"/>
  <c r="FA6" i="9"/>
  <c r="BM6" i="14"/>
  <c r="FB6" i="9"/>
  <c r="BN6" i="14"/>
  <c r="FC6" i="9"/>
  <c r="BO6" i="14"/>
  <c r="FD6" i="9"/>
  <c r="BP6" i="14"/>
  <c r="FE6" i="9"/>
  <c r="BQ6" i="14"/>
  <c r="FF6" i="9"/>
  <c r="BR6" i="14"/>
  <c r="FG6" i="9"/>
  <c r="BS6" i="14"/>
  <c r="FH6" i="9"/>
  <c r="BT6" i="14"/>
  <c r="FI6" i="9"/>
  <c r="BU6" i="14"/>
  <c r="FJ6" i="9"/>
  <c r="BV6" i="14"/>
  <c r="FK6" i="9"/>
  <c r="BW6" i="14"/>
  <c r="FL6" i="9"/>
  <c r="BX6" i="14"/>
  <c r="FM6" i="9"/>
  <c r="BY6" i="14"/>
  <c r="FN6" i="9"/>
  <c r="BZ6" i="14"/>
  <c r="FO6" i="9"/>
  <c r="CA6" i="14"/>
  <c r="FP6" i="9"/>
  <c r="CB6" i="14"/>
  <c r="FQ6" i="9"/>
  <c r="CC6" i="14"/>
  <c r="FR6" i="9"/>
  <c r="CD6" i="14"/>
  <c r="FS6" i="9"/>
  <c r="CE6" i="14"/>
  <c r="FT6" i="9"/>
  <c r="CF6" i="14"/>
  <c r="FU6" i="9"/>
  <c r="CG6" i="14"/>
  <c r="FV6" i="9"/>
  <c r="CH6" i="14"/>
  <c r="FW6" i="9"/>
  <c r="CI6" i="14"/>
  <c r="FX6" i="9"/>
  <c r="CJ6" i="14"/>
  <c r="FY6" i="9"/>
  <c r="CK6" i="14"/>
  <c r="FZ6" i="9"/>
  <c r="CL6" i="14"/>
  <c r="GA6" i="9"/>
  <c r="CM6" i="14"/>
  <c r="GB6" i="9"/>
  <c r="CN6" i="14"/>
  <c r="GC6" i="9"/>
  <c r="GD6" i="9"/>
  <c r="I6" i="7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BD123" i="10"/>
  <c r="BE123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BU123" i="10"/>
  <c r="BV123" i="10"/>
  <c r="BW123" i="10"/>
  <c r="BX123" i="10"/>
  <c r="BY123" i="10"/>
  <c r="BZ123" i="10"/>
  <c r="CA123" i="10"/>
  <c r="CB123" i="10"/>
  <c r="CC123" i="10"/>
  <c r="CD123" i="10"/>
  <c r="CE123" i="10"/>
  <c r="CF123" i="10"/>
  <c r="CG123" i="10"/>
  <c r="CH123" i="10"/>
  <c r="CI123" i="10"/>
  <c r="CJ123" i="10"/>
  <c r="CK123" i="10"/>
  <c r="CL123" i="10"/>
  <c r="CM123" i="10"/>
  <c r="CN123" i="10"/>
  <c r="C7" i="14"/>
  <c r="CR7" i="9"/>
  <c r="B7" i="14"/>
  <c r="CQ7" i="9"/>
  <c r="D7" i="14"/>
  <c r="CS7" i="9"/>
  <c r="E7" i="14"/>
  <c r="CT7" i="9"/>
  <c r="F7" i="14"/>
  <c r="CU7" i="9"/>
  <c r="G7" i="14"/>
  <c r="CV7" i="9"/>
  <c r="H7" i="14"/>
  <c r="CW7" i="9"/>
  <c r="I7" i="14"/>
  <c r="CX7" i="9"/>
  <c r="J7" i="14"/>
  <c r="CY7" i="9"/>
  <c r="K7" i="14"/>
  <c r="CZ7" i="9"/>
  <c r="L7" i="14"/>
  <c r="DA7" i="9"/>
  <c r="M7" i="14"/>
  <c r="DB7" i="9"/>
  <c r="N7" i="14"/>
  <c r="DC7" i="9"/>
  <c r="O7" i="14"/>
  <c r="DD7" i="9"/>
  <c r="P7" i="14"/>
  <c r="DE7" i="9"/>
  <c r="Q7" i="14"/>
  <c r="DF7" i="9"/>
  <c r="R7" i="14"/>
  <c r="DG7" i="9"/>
  <c r="S7" i="14"/>
  <c r="DH7" i="9"/>
  <c r="T7" i="14"/>
  <c r="DI7" i="9"/>
  <c r="U7" i="14"/>
  <c r="DJ7" i="9"/>
  <c r="V7" i="14"/>
  <c r="DK7" i="9"/>
  <c r="W7" i="14"/>
  <c r="DL7" i="9"/>
  <c r="X7" i="14"/>
  <c r="DM7" i="9"/>
  <c r="Y7" i="14"/>
  <c r="DN7" i="9"/>
  <c r="Z7" i="14"/>
  <c r="DO7" i="9"/>
  <c r="AA7" i="14"/>
  <c r="DP7" i="9"/>
  <c r="AB7" i="14"/>
  <c r="DQ7" i="9"/>
  <c r="AC7" i="14"/>
  <c r="DR7" i="9"/>
  <c r="AD7" i="14"/>
  <c r="DS7" i="9"/>
  <c r="AE7" i="14"/>
  <c r="DT7" i="9"/>
  <c r="AF7" i="14"/>
  <c r="DU7" i="9"/>
  <c r="AG7" i="14"/>
  <c r="DV7" i="9"/>
  <c r="AH7" i="14"/>
  <c r="DW7" i="9"/>
  <c r="AI7" i="14"/>
  <c r="DX7" i="9"/>
  <c r="AJ7" i="14"/>
  <c r="DY7" i="9"/>
  <c r="AK7" i="14"/>
  <c r="DZ7" i="9"/>
  <c r="AL7" i="14"/>
  <c r="EA7" i="9"/>
  <c r="AM7" i="14"/>
  <c r="EB7" i="9"/>
  <c r="AN7" i="14"/>
  <c r="EC7" i="9"/>
  <c r="AO7" i="14"/>
  <c r="ED7" i="9"/>
  <c r="AP7" i="14"/>
  <c r="EE7" i="9"/>
  <c r="AQ7" i="14"/>
  <c r="EF7" i="9"/>
  <c r="AR7" i="14"/>
  <c r="EG7" i="9"/>
  <c r="AS7" i="14"/>
  <c r="EH7" i="9"/>
  <c r="AT7" i="14"/>
  <c r="EI7" i="9"/>
  <c r="AU7" i="14"/>
  <c r="EJ7" i="9"/>
  <c r="AV7" i="14"/>
  <c r="EK7" i="9"/>
  <c r="AW7" i="14"/>
  <c r="EL7" i="9"/>
  <c r="AX7" i="14"/>
  <c r="EM7" i="9"/>
  <c r="AY7" i="14"/>
  <c r="EN7" i="9"/>
  <c r="AZ7" i="14"/>
  <c r="EO7" i="9"/>
  <c r="BA7" i="14"/>
  <c r="EP7" i="9"/>
  <c r="BB7" i="14"/>
  <c r="EQ7" i="9"/>
  <c r="BC7" i="14"/>
  <c r="ER7" i="9"/>
  <c r="BD7" i="14"/>
  <c r="ES7" i="9"/>
  <c r="BE7" i="14"/>
  <c r="ET7" i="9"/>
  <c r="BF7" i="14"/>
  <c r="EU7" i="9"/>
  <c r="BG7" i="14"/>
  <c r="EV7" i="9"/>
  <c r="BH7" i="14"/>
  <c r="EW7" i="9"/>
  <c r="BI7" i="14"/>
  <c r="EX7" i="9"/>
  <c r="BJ7" i="14"/>
  <c r="EY7" i="9"/>
  <c r="BK7" i="14"/>
  <c r="EZ7" i="9"/>
  <c r="BL7" i="14"/>
  <c r="FA7" i="9"/>
  <c r="BM7" i="14"/>
  <c r="FB7" i="9"/>
  <c r="BN7" i="14"/>
  <c r="FC7" i="9"/>
  <c r="BO7" i="14"/>
  <c r="FD7" i="9"/>
  <c r="BP7" i="14"/>
  <c r="FE7" i="9"/>
  <c r="BQ7" i="14"/>
  <c r="FF7" i="9"/>
  <c r="BR7" i="14"/>
  <c r="FG7" i="9"/>
  <c r="BS7" i="14"/>
  <c r="FH7" i="9"/>
  <c r="BT7" i="14"/>
  <c r="FI7" i="9"/>
  <c r="BU7" i="14"/>
  <c r="FJ7" i="9"/>
  <c r="BV7" i="14"/>
  <c r="FK7" i="9"/>
  <c r="BW7" i="14"/>
  <c r="FL7" i="9"/>
  <c r="BX7" i="14"/>
  <c r="FM7" i="9"/>
  <c r="BY7" i="14"/>
  <c r="FN7" i="9"/>
  <c r="BZ7" i="14"/>
  <c r="FO7" i="9"/>
  <c r="CA7" i="14"/>
  <c r="FP7" i="9"/>
  <c r="CB7" i="14"/>
  <c r="FQ7" i="9"/>
  <c r="CC7" i="14"/>
  <c r="FR7" i="9"/>
  <c r="CD7" i="14"/>
  <c r="FS7" i="9"/>
  <c r="CE7" i="14"/>
  <c r="FT7" i="9"/>
  <c r="CF7" i="14"/>
  <c r="FU7" i="9"/>
  <c r="CG7" i="14"/>
  <c r="FV7" i="9"/>
  <c r="CH7" i="14"/>
  <c r="FW7" i="9"/>
  <c r="CI7" i="14"/>
  <c r="FX7" i="9"/>
  <c r="CJ7" i="14"/>
  <c r="FY7" i="9"/>
  <c r="CK7" i="14"/>
  <c r="FZ7" i="9"/>
  <c r="CL7" i="14"/>
  <c r="GA7" i="9"/>
  <c r="CM7" i="14"/>
  <c r="GB7" i="9"/>
  <c r="CN7" i="14"/>
  <c r="GC7" i="9"/>
  <c r="GD7" i="9"/>
  <c r="I7" i="7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BD124" i="10"/>
  <c r="BE124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BU124" i="10"/>
  <c r="BV124" i="10"/>
  <c r="BW124" i="10"/>
  <c r="BX124" i="10"/>
  <c r="BY124" i="10"/>
  <c r="BZ124" i="10"/>
  <c r="CA124" i="10"/>
  <c r="CB124" i="10"/>
  <c r="CC124" i="10"/>
  <c r="CD124" i="10"/>
  <c r="CE124" i="10"/>
  <c r="CF124" i="10"/>
  <c r="CG124" i="10"/>
  <c r="CH124" i="10"/>
  <c r="CI124" i="10"/>
  <c r="CJ124" i="10"/>
  <c r="CK124" i="10"/>
  <c r="CL124" i="10"/>
  <c r="CM124" i="10"/>
  <c r="CN124" i="10"/>
  <c r="C8" i="14"/>
  <c r="CR8" i="9"/>
  <c r="B8" i="14"/>
  <c r="CQ8" i="9"/>
  <c r="D8" i="14"/>
  <c r="CS8" i="9"/>
  <c r="E8" i="14"/>
  <c r="CT8" i="9"/>
  <c r="F8" i="14"/>
  <c r="CU8" i="9"/>
  <c r="G8" i="14"/>
  <c r="CV8" i="9"/>
  <c r="H8" i="14"/>
  <c r="CW8" i="9"/>
  <c r="I8" i="14"/>
  <c r="CX8" i="9"/>
  <c r="J8" i="14"/>
  <c r="CY8" i="9"/>
  <c r="K8" i="14"/>
  <c r="CZ8" i="9"/>
  <c r="L8" i="14"/>
  <c r="DA8" i="9"/>
  <c r="M8" i="14"/>
  <c r="DB8" i="9"/>
  <c r="N8" i="14"/>
  <c r="DC8" i="9"/>
  <c r="O8" i="14"/>
  <c r="DD8" i="9"/>
  <c r="P8" i="14"/>
  <c r="DE8" i="9"/>
  <c r="Q8" i="14"/>
  <c r="DF8" i="9"/>
  <c r="R8" i="14"/>
  <c r="DG8" i="9"/>
  <c r="S8" i="14"/>
  <c r="DH8" i="9"/>
  <c r="T8" i="14"/>
  <c r="DI8" i="9"/>
  <c r="U8" i="14"/>
  <c r="DJ8" i="9"/>
  <c r="V8" i="14"/>
  <c r="DK8" i="9"/>
  <c r="W8" i="14"/>
  <c r="DL8" i="9"/>
  <c r="X8" i="14"/>
  <c r="DM8" i="9"/>
  <c r="Y8" i="14"/>
  <c r="DN8" i="9"/>
  <c r="Z8" i="14"/>
  <c r="DO8" i="9"/>
  <c r="AA8" i="14"/>
  <c r="DP8" i="9"/>
  <c r="AB8" i="14"/>
  <c r="DQ8" i="9"/>
  <c r="AC8" i="14"/>
  <c r="DR8" i="9"/>
  <c r="AD8" i="14"/>
  <c r="DS8" i="9"/>
  <c r="AE8" i="14"/>
  <c r="DT8" i="9"/>
  <c r="AF8" i="14"/>
  <c r="DU8" i="9"/>
  <c r="AG8" i="14"/>
  <c r="DV8" i="9"/>
  <c r="AH8" i="14"/>
  <c r="DW8" i="9"/>
  <c r="AI8" i="14"/>
  <c r="DX8" i="9"/>
  <c r="AJ8" i="14"/>
  <c r="DY8" i="9"/>
  <c r="AK8" i="14"/>
  <c r="DZ8" i="9"/>
  <c r="AL8" i="14"/>
  <c r="EA8" i="9"/>
  <c r="AM8" i="14"/>
  <c r="EB8" i="9"/>
  <c r="AN8" i="14"/>
  <c r="EC8" i="9"/>
  <c r="AO8" i="14"/>
  <c r="ED8" i="9"/>
  <c r="AP8" i="14"/>
  <c r="EE8" i="9"/>
  <c r="AQ8" i="14"/>
  <c r="EF8" i="9"/>
  <c r="AR8" i="14"/>
  <c r="EG8" i="9"/>
  <c r="AS8" i="14"/>
  <c r="EH8" i="9"/>
  <c r="AT8" i="14"/>
  <c r="EI8" i="9"/>
  <c r="AU8" i="14"/>
  <c r="EJ8" i="9"/>
  <c r="AV8" i="14"/>
  <c r="EK8" i="9"/>
  <c r="AW8" i="14"/>
  <c r="EL8" i="9"/>
  <c r="AX8" i="14"/>
  <c r="EM8" i="9"/>
  <c r="AY8" i="14"/>
  <c r="EN8" i="9"/>
  <c r="AZ8" i="14"/>
  <c r="EO8" i="9"/>
  <c r="BA8" i="14"/>
  <c r="EP8" i="9"/>
  <c r="BB8" i="14"/>
  <c r="EQ8" i="9"/>
  <c r="BC8" i="14"/>
  <c r="ER8" i="9"/>
  <c r="BD8" i="14"/>
  <c r="ES8" i="9"/>
  <c r="BE8" i="14"/>
  <c r="ET8" i="9"/>
  <c r="BF8" i="14"/>
  <c r="EU8" i="9"/>
  <c r="BG8" i="14"/>
  <c r="EV8" i="9"/>
  <c r="BH8" i="14"/>
  <c r="EW8" i="9"/>
  <c r="BI8" i="14"/>
  <c r="EX8" i="9"/>
  <c r="BJ8" i="14"/>
  <c r="EY8" i="9"/>
  <c r="BK8" i="14"/>
  <c r="EZ8" i="9"/>
  <c r="BL8" i="14"/>
  <c r="FA8" i="9"/>
  <c r="BM8" i="14"/>
  <c r="FB8" i="9"/>
  <c r="BN8" i="14"/>
  <c r="FC8" i="9"/>
  <c r="BO8" i="14"/>
  <c r="FD8" i="9"/>
  <c r="BP8" i="14"/>
  <c r="FE8" i="9"/>
  <c r="BQ8" i="14"/>
  <c r="FF8" i="9"/>
  <c r="BR8" i="14"/>
  <c r="FG8" i="9"/>
  <c r="BS8" i="14"/>
  <c r="FH8" i="9"/>
  <c r="BT8" i="14"/>
  <c r="FI8" i="9"/>
  <c r="BU8" i="14"/>
  <c r="FJ8" i="9"/>
  <c r="BV8" i="14"/>
  <c r="FK8" i="9"/>
  <c r="BW8" i="14"/>
  <c r="FL8" i="9"/>
  <c r="BX8" i="14"/>
  <c r="FM8" i="9"/>
  <c r="BY8" i="14"/>
  <c r="FN8" i="9"/>
  <c r="BZ8" i="14"/>
  <c r="FO8" i="9"/>
  <c r="CA8" i="14"/>
  <c r="FP8" i="9"/>
  <c r="CB8" i="14"/>
  <c r="FQ8" i="9"/>
  <c r="CC8" i="14"/>
  <c r="FR8" i="9"/>
  <c r="CD8" i="14"/>
  <c r="FS8" i="9"/>
  <c r="CE8" i="14"/>
  <c r="FT8" i="9"/>
  <c r="CF8" i="14"/>
  <c r="FU8" i="9"/>
  <c r="CG8" i="14"/>
  <c r="FV8" i="9"/>
  <c r="CH8" i="14"/>
  <c r="FW8" i="9"/>
  <c r="CI8" i="14"/>
  <c r="FX8" i="9"/>
  <c r="CJ8" i="14"/>
  <c r="FY8" i="9"/>
  <c r="CK8" i="14"/>
  <c r="FZ8" i="9"/>
  <c r="CL8" i="14"/>
  <c r="GA8" i="9"/>
  <c r="CM8" i="14"/>
  <c r="GB8" i="9"/>
  <c r="CN8" i="14"/>
  <c r="GC8" i="9"/>
  <c r="GD8" i="9"/>
  <c r="I8" i="7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BD125" i="10"/>
  <c r="BE125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BW125" i="10"/>
  <c r="BX125" i="10"/>
  <c r="BY125" i="10"/>
  <c r="BZ125" i="10"/>
  <c r="CA125" i="10"/>
  <c r="CB125" i="10"/>
  <c r="CC125" i="10"/>
  <c r="CD125" i="10"/>
  <c r="CE125" i="10"/>
  <c r="CF125" i="10"/>
  <c r="CG125" i="10"/>
  <c r="CH125" i="10"/>
  <c r="CI125" i="10"/>
  <c r="CJ125" i="10"/>
  <c r="CK125" i="10"/>
  <c r="CL125" i="10"/>
  <c r="CM125" i="10"/>
  <c r="CN125" i="10"/>
  <c r="C9" i="14"/>
  <c r="CR9" i="9"/>
  <c r="B9" i="14"/>
  <c r="CQ9" i="9"/>
  <c r="D9" i="14"/>
  <c r="CS9" i="9"/>
  <c r="E9" i="14"/>
  <c r="CT9" i="9"/>
  <c r="F9" i="14"/>
  <c r="CU9" i="9"/>
  <c r="G9" i="14"/>
  <c r="CV9" i="9"/>
  <c r="H9" i="14"/>
  <c r="CW9" i="9"/>
  <c r="I9" i="14"/>
  <c r="CX9" i="9"/>
  <c r="J9" i="14"/>
  <c r="CY9" i="9"/>
  <c r="K9" i="14"/>
  <c r="CZ9" i="9"/>
  <c r="L9" i="14"/>
  <c r="DA9" i="9"/>
  <c r="M9" i="14"/>
  <c r="DB9" i="9"/>
  <c r="N9" i="14"/>
  <c r="DC9" i="9"/>
  <c r="O9" i="14"/>
  <c r="DD9" i="9"/>
  <c r="P9" i="14"/>
  <c r="DE9" i="9"/>
  <c r="Q9" i="14"/>
  <c r="DF9" i="9"/>
  <c r="R9" i="14"/>
  <c r="DG9" i="9"/>
  <c r="S9" i="14"/>
  <c r="DH9" i="9"/>
  <c r="T9" i="14"/>
  <c r="DI9" i="9"/>
  <c r="U9" i="14"/>
  <c r="DJ9" i="9"/>
  <c r="V9" i="14"/>
  <c r="DK9" i="9"/>
  <c r="W9" i="14"/>
  <c r="DL9" i="9"/>
  <c r="X9" i="14"/>
  <c r="DM9" i="9"/>
  <c r="Y9" i="14"/>
  <c r="DN9" i="9"/>
  <c r="Z9" i="14"/>
  <c r="DO9" i="9"/>
  <c r="AA9" i="14"/>
  <c r="DP9" i="9"/>
  <c r="AB9" i="14"/>
  <c r="DQ9" i="9"/>
  <c r="AC9" i="14"/>
  <c r="DR9" i="9"/>
  <c r="AD9" i="14"/>
  <c r="DS9" i="9"/>
  <c r="AE9" i="14"/>
  <c r="DT9" i="9"/>
  <c r="AF9" i="14"/>
  <c r="DU9" i="9"/>
  <c r="AG9" i="14"/>
  <c r="DV9" i="9"/>
  <c r="AH9" i="14"/>
  <c r="DW9" i="9"/>
  <c r="AI9" i="14"/>
  <c r="DX9" i="9"/>
  <c r="AJ9" i="14"/>
  <c r="DY9" i="9"/>
  <c r="AK9" i="14"/>
  <c r="DZ9" i="9"/>
  <c r="AL9" i="14"/>
  <c r="EA9" i="9"/>
  <c r="AM9" i="14"/>
  <c r="EB9" i="9"/>
  <c r="AN9" i="14"/>
  <c r="EC9" i="9"/>
  <c r="AO9" i="14"/>
  <c r="ED9" i="9"/>
  <c r="AP9" i="14"/>
  <c r="EE9" i="9"/>
  <c r="AQ9" i="14"/>
  <c r="EF9" i="9"/>
  <c r="AR9" i="14"/>
  <c r="EG9" i="9"/>
  <c r="AS9" i="14"/>
  <c r="EH9" i="9"/>
  <c r="AT9" i="14"/>
  <c r="EI9" i="9"/>
  <c r="AU9" i="14"/>
  <c r="EJ9" i="9"/>
  <c r="AV9" i="14"/>
  <c r="EK9" i="9"/>
  <c r="AW9" i="14"/>
  <c r="EL9" i="9"/>
  <c r="AX9" i="14"/>
  <c r="EM9" i="9"/>
  <c r="AY9" i="14"/>
  <c r="EN9" i="9"/>
  <c r="AZ9" i="14"/>
  <c r="EO9" i="9"/>
  <c r="BA9" i="14"/>
  <c r="EP9" i="9"/>
  <c r="BB9" i="14"/>
  <c r="EQ9" i="9"/>
  <c r="BC9" i="14"/>
  <c r="ER9" i="9"/>
  <c r="BD9" i="14"/>
  <c r="ES9" i="9"/>
  <c r="BE9" i="14"/>
  <c r="ET9" i="9"/>
  <c r="BF9" i="14"/>
  <c r="EU9" i="9"/>
  <c r="BG9" i="14"/>
  <c r="EV9" i="9"/>
  <c r="BH9" i="14"/>
  <c r="EW9" i="9"/>
  <c r="BI9" i="14"/>
  <c r="EX9" i="9"/>
  <c r="BJ9" i="14"/>
  <c r="EY9" i="9"/>
  <c r="BK9" i="14"/>
  <c r="EZ9" i="9"/>
  <c r="BL9" i="14"/>
  <c r="FA9" i="9"/>
  <c r="BM9" i="14"/>
  <c r="FB9" i="9"/>
  <c r="BN9" i="14"/>
  <c r="FC9" i="9"/>
  <c r="BO9" i="14"/>
  <c r="FD9" i="9"/>
  <c r="BP9" i="14"/>
  <c r="FE9" i="9"/>
  <c r="BQ9" i="14"/>
  <c r="FF9" i="9"/>
  <c r="BR9" i="14"/>
  <c r="FG9" i="9"/>
  <c r="BS9" i="14"/>
  <c r="FH9" i="9"/>
  <c r="BT9" i="14"/>
  <c r="FI9" i="9"/>
  <c r="BU9" i="14"/>
  <c r="FJ9" i="9"/>
  <c r="BV9" i="14"/>
  <c r="FK9" i="9"/>
  <c r="BW9" i="14"/>
  <c r="FL9" i="9"/>
  <c r="BX9" i="14"/>
  <c r="FM9" i="9"/>
  <c r="BY9" i="14"/>
  <c r="FN9" i="9"/>
  <c r="BZ9" i="14"/>
  <c r="FO9" i="9"/>
  <c r="CA9" i="14"/>
  <c r="FP9" i="9"/>
  <c r="CB9" i="14"/>
  <c r="FQ9" i="9"/>
  <c r="CC9" i="14"/>
  <c r="FR9" i="9"/>
  <c r="CD9" i="14"/>
  <c r="FS9" i="9"/>
  <c r="CE9" i="14"/>
  <c r="FT9" i="9"/>
  <c r="CF9" i="14"/>
  <c r="FU9" i="9"/>
  <c r="CG9" i="14"/>
  <c r="FV9" i="9"/>
  <c r="CH9" i="14"/>
  <c r="FW9" i="9"/>
  <c r="CI9" i="14"/>
  <c r="FX9" i="9"/>
  <c r="CJ9" i="14"/>
  <c r="FY9" i="9"/>
  <c r="CK9" i="14"/>
  <c r="FZ9" i="9"/>
  <c r="CL9" i="14"/>
  <c r="GA9" i="9"/>
  <c r="CM9" i="14"/>
  <c r="GB9" i="9"/>
  <c r="CN9" i="14"/>
  <c r="GC9" i="9"/>
  <c r="GD9" i="9"/>
  <c r="I9" i="7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BD126" i="10"/>
  <c r="BE126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BU126" i="10"/>
  <c r="BV126" i="10"/>
  <c r="BW126" i="10"/>
  <c r="BX126" i="10"/>
  <c r="BY126" i="10"/>
  <c r="BZ126" i="10"/>
  <c r="CA126" i="10"/>
  <c r="CB126" i="10"/>
  <c r="CC126" i="10"/>
  <c r="CD126" i="10"/>
  <c r="CE126" i="10"/>
  <c r="CF126" i="10"/>
  <c r="CG126" i="10"/>
  <c r="CH126" i="10"/>
  <c r="CI126" i="10"/>
  <c r="CJ126" i="10"/>
  <c r="CK126" i="10"/>
  <c r="CL126" i="10"/>
  <c r="CM126" i="10"/>
  <c r="CN126" i="10"/>
  <c r="C10" i="14"/>
  <c r="CR10" i="9"/>
  <c r="B10" i="14"/>
  <c r="CQ10" i="9"/>
  <c r="D10" i="14"/>
  <c r="CS10" i="9"/>
  <c r="E10" i="14"/>
  <c r="CT10" i="9"/>
  <c r="F10" i="14"/>
  <c r="CU10" i="9"/>
  <c r="G10" i="14"/>
  <c r="CV10" i="9"/>
  <c r="H10" i="14"/>
  <c r="CW10" i="9"/>
  <c r="I10" i="14"/>
  <c r="CX10" i="9"/>
  <c r="J10" i="14"/>
  <c r="CY10" i="9"/>
  <c r="K10" i="14"/>
  <c r="CZ10" i="9"/>
  <c r="L10" i="14"/>
  <c r="DA10" i="9"/>
  <c r="M10" i="14"/>
  <c r="DB10" i="9"/>
  <c r="N10" i="14"/>
  <c r="DC10" i="9"/>
  <c r="O10" i="14"/>
  <c r="DD10" i="9"/>
  <c r="P10" i="14"/>
  <c r="DE10" i="9"/>
  <c r="Q10" i="14"/>
  <c r="DF10" i="9"/>
  <c r="R10" i="14"/>
  <c r="DG10" i="9"/>
  <c r="S10" i="14"/>
  <c r="DH10" i="9"/>
  <c r="T10" i="14"/>
  <c r="DI10" i="9"/>
  <c r="U10" i="14"/>
  <c r="DJ10" i="9"/>
  <c r="V10" i="14"/>
  <c r="DK10" i="9"/>
  <c r="W10" i="14"/>
  <c r="DL10" i="9"/>
  <c r="X10" i="14"/>
  <c r="DM10" i="9"/>
  <c r="Y10" i="14"/>
  <c r="DN10" i="9"/>
  <c r="Z10" i="14"/>
  <c r="DO10" i="9"/>
  <c r="AA10" i="14"/>
  <c r="DP10" i="9"/>
  <c r="AB10" i="14"/>
  <c r="DQ10" i="9"/>
  <c r="AC10" i="14"/>
  <c r="DR10" i="9"/>
  <c r="AD10" i="14"/>
  <c r="DS10" i="9"/>
  <c r="AE10" i="14"/>
  <c r="DT10" i="9"/>
  <c r="AF10" i="14"/>
  <c r="DU10" i="9"/>
  <c r="AG10" i="14"/>
  <c r="DV10" i="9"/>
  <c r="AH10" i="14"/>
  <c r="DW10" i="9"/>
  <c r="AI10" i="14"/>
  <c r="DX10" i="9"/>
  <c r="AJ10" i="14"/>
  <c r="DY10" i="9"/>
  <c r="AK10" i="14"/>
  <c r="DZ10" i="9"/>
  <c r="AL10" i="14"/>
  <c r="EA10" i="9"/>
  <c r="AM10" i="14"/>
  <c r="EB10" i="9"/>
  <c r="AN10" i="14"/>
  <c r="EC10" i="9"/>
  <c r="AO10" i="14"/>
  <c r="ED10" i="9"/>
  <c r="AP10" i="14"/>
  <c r="EE10" i="9"/>
  <c r="AQ10" i="14"/>
  <c r="EF10" i="9"/>
  <c r="AR10" i="14"/>
  <c r="EG10" i="9"/>
  <c r="AS10" i="14"/>
  <c r="EH10" i="9"/>
  <c r="AT10" i="14"/>
  <c r="EI10" i="9"/>
  <c r="AU10" i="14"/>
  <c r="EJ10" i="9"/>
  <c r="AV10" i="14"/>
  <c r="EK10" i="9"/>
  <c r="AW10" i="14"/>
  <c r="EL10" i="9"/>
  <c r="AX10" i="14"/>
  <c r="EM10" i="9"/>
  <c r="AY10" i="14"/>
  <c r="EN10" i="9"/>
  <c r="AZ10" i="14"/>
  <c r="EO10" i="9"/>
  <c r="BA10" i="14"/>
  <c r="EP10" i="9"/>
  <c r="BB10" i="14"/>
  <c r="EQ10" i="9"/>
  <c r="BC10" i="14"/>
  <c r="ER10" i="9"/>
  <c r="BD10" i="14"/>
  <c r="ES10" i="9"/>
  <c r="BE10" i="14"/>
  <c r="ET10" i="9"/>
  <c r="BF10" i="14"/>
  <c r="EU10" i="9"/>
  <c r="BG10" i="14"/>
  <c r="EV10" i="9"/>
  <c r="BH10" i="14"/>
  <c r="EW10" i="9"/>
  <c r="BI10" i="14"/>
  <c r="EX10" i="9"/>
  <c r="BJ10" i="14"/>
  <c r="EY10" i="9"/>
  <c r="BK10" i="14"/>
  <c r="EZ10" i="9"/>
  <c r="BL10" i="14"/>
  <c r="FA10" i="9"/>
  <c r="BM10" i="14"/>
  <c r="FB10" i="9"/>
  <c r="BN10" i="14"/>
  <c r="FC10" i="9"/>
  <c r="BO10" i="14"/>
  <c r="FD10" i="9"/>
  <c r="BP10" i="14"/>
  <c r="FE10" i="9"/>
  <c r="BQ10" i="14"/>
  <c r="FF10" i="9"/>
  <c r="BR10" i="14"/>
  <c r="FG10" i="9"/>
  <c r="BS10" i="14"/>
  <c r="FH10" i="9"/>
  <c r="BT10" i="14"/>
  <c r="FI10" i="9"/>
  <c r="BU10" i="14"/>
  <c r="FJ10" i="9"/>
  <c r="BV10" i="14"/>
  <c r="FK10" i="9"/>
  <c r="BW10" i="14"/>
  <c r="FL10" i="9"/>
  <c r="BX10" i="14"/>
  <c r="FM10" i="9"/>
  <c r="BY10" i="14"/>
  <c r="FN10" i="9"/>
  <c r="BZ10" i="14"/>
  <c r="FO10" i="9"/>
  <c r="CA10" i="14"/>
  <c r="FP10" i="9"/>
  <c r="CB10" i="14"/>
  <c r="FQ10" i="9"/>
  <c r="CC10" i="14"/>
  <c r="FR10" i="9"/>
  <c r="CD10" i="14"/>
  <c r="FS10" i="9"/>
  <c r="CE10" i="14"/>
  <c r="FT10" i="9"/>
  <c r="CF10" i="14"/>
  <c r="FU10" i="9"/>
  <c r="CG10" i="14"/>
  <c r="FV10" i="9"/>
  <c r="CH10" i="14"/>
  <c r="FW10" i="9"/>
  <c r="CI10" i="14"/>
  <c r="FX10" i="9"/>
  <c r="CJ10" i="14"/>
  <c r="FY10" i="9"/>
  <c r="CK10" i="14"/>
  <c r="FZ10" i="9"/>
  <c r="CL10" i="14"/>
  <c r="GA10" i="9"/>
  <c r="CM10" i="14"/>
  <c r="GB10" i="9"/>
  <c r="CN10" i="14"/>
  <c r="GC10" i="9"/>
  <c r="GD10" i="9"/>
  <c r="I10" i="7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BD127" i="10"/>
  <c r="BE127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CA127" i="10"/>
  <c r="CB127" i="10"/>
  <c r="CC127" i="10"/>
  <c r="CD127" i="10"/>
  <c r="CE127" i="10"/>
  <c r="CF127" i="10"/>
  <c r="CG127" i="10"/>
  <c r="CH127" i="10"/>
  <c r="CI127" i="10"/>
  <c r="CJ127" i="10"/>
  <c r="CK127" i="10"/>
  <c r="CL127" i="10"/>
  <c r="CM127" i="10"/>
  <c r="CN127" i="10"/>
  <c r="C11" i="14"/>
  <c r="CR11" i="9"/>
  <c r="B11" i="14"/>
  <c r="CQ11" i="9"/>
  <c r="D11" i="14"/>
  <c r="CS11" i="9"/>
  <c r="E11" i="14"/>
  <c r="CT11" i="9"/>
  <c r="F11" i="14"/>
  <c r="CU11" i="9"/>
  <c r="G11" i="14"/>
  <c r="CV11" i="9"/>
  <c r="H11" i="14"/>
  <c r="CW11" i="9"/>
  <c r="I11" i="14"/>
  <c r="CX11" i="9"/>
  <c r="J11" i="14"/>
  <c r="CY11" i="9"/>
  <c r="K11" i="14"/>
  <c r="CZ11" i="9"/>
  <c r="L11" i="14"/>
  <c r="DA11" i="9"/>
  <c r="M11" i="14"/>
  <c r="DB11" i="9"/>
  <c r="N11" i="14"/>
  <c r="DC11" i="9"/>
  <c r="O11" i="14"/>
  <c r="DD11" i="9"/>
  <c r="P11" i="14"/>
  <c r="DE11" i="9"/>
  <c r="Q11" i="14"/>
  <c r="DF11" i="9"/>
  <c r="R11" i="14"/>
  <c r="DG11" i="9"/>
  <c r="S11" i="14"/>
  <c r="DH11" i="9"/>
  <c r="T11" i="14"/>
  <c r="DI11" i="9"/>
  <c r="U11" i="14"/>
  <c r="DJ11" i="9"/>
  <c r="V11" i="14"/>
  <c r="DK11" i="9"/>
  <c r="W11" i="14"/>
  <c r="DL11" i="9"/>
  <c r="X11" i="14"/>
  <c r="DM11" i="9"/>
  <c r="Y11" i="14"/>
  <c r="DN11" i="9"/>
  <c r="Z11" i="14"/>
  <c r="DO11" i="9"/>
  <c r="AA11" i="14"/>
  <c r="DP11" i="9"/>
  <c r="AB11" i="14"/>
  <c r="DQ11" i="9"/>
  <c r="AC11" i="14"/>
  <c r="DR11" i="9"/>
  <c r="AD11" i="14"/>
  <c r="DS11" i="9"/>
  <c r="AE11" i="14"/>
  <c r="DT11" i="9"/>
  <c r="AF11" i="14"/>
  <c r="DU11" i="9"/>
  <c r="AG11" i="14"/>
  <c r="DV11" i="9"/>
  <c r="AH11" i="14"/>
  <c r="DW11" i="9"/>
  <c r="AI11" i="14"/>
  <c r="DX11" i="9"/>
  <c r="AJ11" i="14"/>
  <c r="DY11" i="9"/>
  <c r="AK11" i="14"/>
  <c r="DZ11" i="9"/>
  <c r="AL11" i="14"/>
  <c r="EA11" i="9"/>
  <c r="AM11" i="14"/>
  <c r="EB11" i="9"/>
  <c r="AN11" i="14"/>
  <c r="EC11" i="9"/>
  <c r="AO11" i="14"/>
  <c r="ED11" i="9"/>
  <c r="AP11" i="14"/>
  <c r="EE11" i="9"/>
  <c r="AQ11" i="14"/>
  <c r="EF11" i="9"/>
  <c r="AR11" i="14"/>
  <c r="EG11" i="9"/>
  <c r="AS11" i="14"/>
  <c r="EH11" i="9"/>
  <c r="AT11" i="14"/>
  <c r="EI11" i="9"/>
  <c r="AU11" i="14"/>
  <c r="EJ11" i="9"/>
  <c r="AV11" i="14"/>
  <c r="EK11" i="9"/>
  <c r="AW11" i="14"/>
  <c r="EL11" i="9"/>
  <c r="AX11" i="14"/>
  <c r="EM11" i="9"/>
  <c r="AY11" i="14"/>
  <c r="EN11" i="9"/>
  <c r="AZ11" i="14"/>
  <c r="EO11" i="9"/>
  <c r="BA11" i="14"/>
  <c r="EP11" i="9"/>
  <c r="BB11" i="14"/>
  <c r="EQ11" i="9"/>
  <c r="BC11" i="14"/>
  <c r="ER11" i="9"/>
  <c r="BD11" i="14"/>
  <c r="ES11" i="9"/>
  <c r="BE11" i="14"/>
  <c r="ET11" i="9"/>
  <c r="BF11" i="14"/>
  <c r="EU11" i="9"/>
  <c r="BG11" i="14"/>
  <c r="EV11" i="9"/>
  <c r="BH11" i="14"/>
  <c r="EW11" i="9"/>
  <c r="BI11" i="14"/>
  <c r="EX11" i="9"/>
  <c r="BJ11" i="14"/>
  <c r="EY11" i="9"/>
  <c r="BK11" i="14"/>
  <c r="EZ11" i="9"/>
  <c r="BL11" i="14"/>
  <c r="FA11" i="9"/>
  <c r="BM11" i="14"/>
  <c r="FB11" i="9"/>
  <c r="BN11" i="14"/>
  <c r="FC11" i="9"/>
  <c r="BO11" i="14"/>
  <c r="FD11" i="9"/>
  <c r="BP11" i="14"/>
  <c r="FE11" i="9"/>
  <c r="BQ11" i="14"/>
  <c r="FF11" i="9"/>
  <c r="BR11" i="14"/>
  <c r="FG11" i="9"/>
  <c r="BS11" i="14"/>
  <c r="FH11" i="9"/>
  <c r="BT11" i="14"/>
  <c r="FI11" i="9"/>
  <c r="BU11" i="14"/>
  <c r="FJ11" i="9"/>
  <c r="BV11" i="14"/>
  <c r="FK11" i="9"/>
  <c r="BW11" i="14"/>
  <c r="FL11" i="9"/>
  <c r="BX11" i="14"/>
  <c r="FM11" i="9"/>
  <c r="BY11" i="14"/>
  <c r="FN11" i="9"/>
  <c r="BZ11" i="14"/>
  <c r="FO11" i="9"/>
  <c r="CA11" i="14"/>
  <c r="FP11" i="9"/>
  <c r="CB11" i="14"/>
  <c r="FQ11" i="9"/>
  <c r="CC11" i="14"/>
  <c r="FR11" i="9"/>
  <c r="CD11" i="14"/>
  <c r="FS11" i="9"/>
  <c r="CE11" i="14"/>
  <c r="FT11" i="9"/>
  <c r="CF11" i="14"/>
  <c r="FU11" i="9"/>
  <c r="CG11" i="14"/>
  <c r="FV11" i="9"/>
  <c r="CH11" i="14"/>
  <c r="FW11" i="9"/>
  <c r="CI11" i="14"/>
  <c r="FX11" i="9"/>
  <c r="CJ11" i="14"/>
  <c r="FY11" i="9"/>
  <c r="CK11" i="14"/>
  <c r="FZ11" i="9"/>
  <c r="CL11" i="14"/>
  <c r="GA11" i="9"/>
  <c r="CM11" i="14"/>
  <c r="GB11" i="9"/>
  <c r="CN11" i="14"/>
  <c r="GC11" i="9"/>
  <c r="GD11" i="9"/>
  <c r="I11" i="7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BD128" i="10"/>
  <c r="BE128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CA128" i="10"/>
  <c r="CB128" i="10"/>
  <c r="CC128" i="10"/>
  <c r="CD128" i="10"/>
  <c r="CE128" i="10"/>
  <c r="CF128" i="10"/>
  <c r="CG128" i="10"/>
  <c r="CH128" i="10"/>
  <c r="CI128" i="10"/>
  <c r="CJ128" i="10"/>
  <c r="CK128" i="10"/>
  <c r="CL128" i="10"/>
  <c r="CM128" i="10"/>
  <c r="CN128" i="10"/>
  <c r="C12" i="14"/>
  <c r="CR12" i="9"/>
  <c r="B12" i="14"/>
  <c r="CQ12" i="9"/>
  <c r="D12" i="14"/>
  <c r="CS12" i="9"/>
  <c r="E12" i="14"/>
  <c r="CT12" i="9"/>
  <c r="F12" i="14"/>
  <c r="CU12" i="9"/>
  <c r="G12" i="14"/>
  <c r="CV12" i="9"/>
  <c r="H12" i="14"/>
  <c r="CW12" i="9"/>
  <c r="I12" i="14"/>
  <c r="CX12" i="9"/>
  <c r="J12" i="14"/>
  <c r="CY12" i="9"/>
  <c r="K12" i="14"/>
  <c r="CZ12" i="9"/>
  <c r="L12" i="14"/>
  <c r="DA12" i="9"/>
  <c r="M12" i="14"/>
  <c r="DB12" i="9"/>
  <c r="N12" i="14"/>
  <c r="DC12" i="9"/>
  <c r="O12" i="14"/>
  <c r="DD12" i="9"/>
  <c r="P12" i="14"/>
  <c r="DE12" i="9"/>
  <c r="Q12" i="14"/>
  <c r="DF12" i="9"/>
  <c r="R12" i="14"/>
  <c r="DG12" i="9"/>
  <c r="S12" i="14"/>
  <c r="DH12" i="9"/>
  <c r="T12" i="14"/>
  <c r="DI12" i="9"/>
  <c r="U12" i="14"/>
  <c r="DJ12" i="9"/>
  <c r="V12" i="14"/>
  <c r="DK12" i="9"/>
  <c r="W12" i="14"/>
  <c r="DL12" i="9"/>
  <c r="X12" i="14"/>
  <c r="DM12" i="9"/>
  <c r="Y12" i="14"/>
  <c r="DN12" i="9"/>
  <c r="Z12" i="14"/>
  <c r="DO12" i="9"/>
  <c r="AA12" i="14"/>
  <c r="DP12" i="9"/>
  <c r="AB12" i="14"/>
  <c r="DQ12" i="9"/>
  <c r="AC12" i="14"/>
  <c r="DR12" i="9"/>
  <c r="AD12" i="14"/>
  <c r="DS12" i="9"/>
  <c r="AE12" i="14"/>
  <c r="DT12" i="9"/>
  <c r="AF12" i="14"/>
  <c r="DU12" i="9"/>
  <c r="AG12" i="14"/>
  <c r="DV12" i="9"/>
  <c r="AH12" i="14"/>
  <c r="DW12" i="9"/>
  <c r="AI12" i="14"/>
  <c r="DX12" i="9"/>
  <c r="AJ12" i="14"/>
  <c r="DY12" i="9"/>
  <c r="AK12" i="14"/>
  <c r="DZ12" i="9"/>
  <c r="AL12" i="14"/>
  <c r="EA12" i="9"/>
  <c r="AM12" i="14"/>
  <c r="EB12" i="9"/>
  <c r="AN12" i="14"/>
  <c r="EC12" i="9"/>
  <c r="AO12" i="14"/>
  <c r="ED12" i="9"/>
  <c r="AP12" i="14"/>
  <c r="EE12" i="9"/>
  <c r="AQ12" i="14"/>
  <c r="EF12" i="9"/>
  <c r="AR12" i="14"/>
  <c r="EG12" i="9"/>
  <c r="AS12" i="14"/>
  <c r="EH12" i="9"/>
  <c r="AT12" i="14"/>
  <c r="EI12" i="9"/>
  <c r="AU12" i="14"/>
  <c r="EJ12" i="9"/>
  <c r="AV12" i="14"/>
  <c r="EK12" i="9"/>
  <c r="AW12" i="14"/>
  <c r="EL12" i="9"/>
  <c r="AX12" i="14"/>
  <c r="EM12" i="9"/>
  <c r="AY12" i="14"/>
  <c r="EN12" i="9"/>
  <c r="AZ12" i="14"/>
  <c r="EO12" i="9"/>
  <c r="BA12" i="14"/>
  <c r="EP12" i="9"/>
  <c r="BB12" i="14"/>
  <c r="EQ12" i="9"/>
  <c r="BC12" i="14"/>
  <c r="ER12" i="9"/>
  <c r="BD12" i="14"/>
  <c r="ES12" i="9"/>
  <c r="BE12" i="14"/>
  <c r="ET12" i="9"/>
  <c r="BF12" i="14"/>
  <c r="EU12" i="9"/>
  <c r="BG12" i="14"/>
  <c r="EV12" i="9"/>
  <c r="BH12" i="14"/>
  <c r="EW12" i="9"/>
  <c r="BI12" i="14"/>
  <c r="EX12" i="9"/>
  <c r="BJ12" i="14"/>
  <c r="EY12" i="9"/>
  <c r="BK12" i="14"/>
  <c r="EZ12" i="9"/>
  <c r="BL12" i="14"/>
  <c r="FA12" i="9"/>
  <c r="BM12" i="14"/>
  <c r="FB12" i="9"/>
  <c r="BN12" i="14"/>
  <c r="FC12" i="9"/>
  <c r="BO12" i="14"/>
  <c r="FD12" i="9"/>
  <c r="BP12" i="14"/>
  <c r="FE12" i="9"/>
  <c r="BQ12" i="14"/>
  <c r="FF12" i="9"/>
  <c r="BR12" i="14"/>
  <c r="FG12" i="9"/>
  <c r="BS12" i="14"/>
  <c r="FH12" i="9"/>
  <c r="BT12" i="14"/>
  <c r="FI12" i="9"/>
  <c r="BU12" i="14"/>
  <c r="FJ12" i="9"/>
  <c r="BV12" i="14"/>
  <c r="FK12" i="9"/>
  <c r="BW12" i="14"/>
  <c r="FL12" i="9"/>
  <c r="BX12" i="14"/>
  <c r="FM12" i="9"/>
  <c r="BY12" i="14"/>
  <c r="FN12" i="9"/>
  <c r="BZ12" i="14"/>
  <c r="FO12" i="9"/>
  <c r="CA12" i="14"/>
  <c r="FP12" i="9"/>
  <c r="CB12" i="14"/>
  <c r="FQ12" i="9"/>
  <c r="CC12" i="14"/>
  <c r="FR12" i="9"/>
  <c r="CD12" i="14"/>
  <c r="FS12" i="9"/>
  <c r="CE12" i="14"/>
  <c r="FT12" i="9"/>
  <c r="CF12" i="14"/>
  <c r="FU12" i="9"/>
  <c r="CG12" i="14"/>
  <c r="FV12" i="9"/>
  <c r="CH12" i="14"/>
  <c r="FW12" i="9"/>
  <c r="CI12" i="14"/>
  <c r="FX12" i="9"/>
  <c r="CJ12" i="14"/>
  <c r="FY12" i="9"/>
  <c r="CK12" i="14"/>
  <c r="FZ12" i="9"/>
  <c r="CL12" i="14"/>
  <c r="GA12" i="9"/>
  <c r="CM12" i="14"/>
  <c r="GB12" i="9"/>
  <c r="CN12" i="14"/>
  <c r="GC12" i="9"/>
  <c r="GD12" i="9"/>
  <c r="I12" i="7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BD129" i="10"/>
  <c r="BE129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CA129" i="10"/>
  <c r="CB129" i="10"/>
  <c r="CC129" i="10"/>
  <c r="CD129" i="10"/>
  <c r="CE129" i="10"/>
  <c r="CF129" i="10"/>
  <c r="CG129" i="10"/>
  <c r="CH129" i="10"/>
  <c r="CI129" i="10"/>
  <c r="CJ129" i="10"/>
  <c r="CK129" i="10"/>
  <c r="CL129" i="10"/>
  <c r="CM129" i="10"/>
  <c r="CN129" i="10"/>
  <c r="C13" i="14"/>
  <c r="CR13" i="9"/>
  <c r="B13" i="14"/>
  <c r="CQ13" i="9"/>
  <c r="D13" i="14"/>
  <c r="CS13" i="9"/>
  <c r="E13" i="14"/>
  <c r="CT13" i="9"/>
  <c r="F13" i="14"/>
  <c r="CU13" i="9"/>
  <c r="G13" i="14"/>
  <c r="CV13" i="9"/>
  <c r="H13" i="14"/>
  <c r="CW13" i="9"/>
  <c r="I13" i="14"/>
  <c r="CX13" i="9"/>
  <c r="J13" i="14"/>
  <c r="CY13" i="9"/>
  <c r="K13" i="14"/>
  <c r="CZ13" i="9"/>
  <c r="L13" i="14"/>
  <c r="DA13" i="9"/>
  <c r="M13" i="14"/>
  <c r="DB13" i="9"/>
  <c r="N13" i="14"/>
  <c r="DC13" i="9"/>
  <c r="O13" i="14"/>
  <c r="DD13" i="9"/>
  <c r="P13" i="14"/>
  <c r="DE13" i="9"/>
  <c r="Q13" i="14"/>
  <c r="DF13" i="9"/>
  <c r="R13" i="14"/>
  <c r="DG13" i="9"/>
  <c r="S13" i="14"/>
  <c r="DH13" i="9"/>
  <c r="T13" i="14"/>
  <c r="DI13" i="9"/>
  <c r="U13" i="14"/>
  <c r="DJ13" i="9"/>
  <c r="V13" i="14"/>
  <c r="DK13" i="9"/>
  <c r="W13" i="14"/>
  <c r="DL13" i="9"/>
  <c r="X13" i="14"/>
  <c r="DM13" i="9"/>
  <c r="Y13" i="14"/>
  <c r="DN13" i="9"/>
  <c r="Z13" i="14"/>
  <c r="DO13" i="9"/>
  <c r="AA13" i="14"/>
  <c r="DP13" i="9"/>
  <c r="AB13" i="14"/>
  <c r="DQ13" i="9"/>
  <c r="AC13" i="14"/>
  <c r="DR13" i="9"/>
  <c r="AD13" i="14"/>
  <c r="DS13" i="9"/>
  <c r="AE13" i="14"/>
  <c r="DT13" i="9"/>
  <c r="AF13" i="14"/>
  <c r="DU13" i="9"/>
  <c r="AG13" i="14"/>
  <c r="DV13" i="9"/>
  <c r="AH13" i="14"/>
  <c r="DW13" i="9"/>
  <c r="AI13" i="14"/>
  <c r="DX13" i="9"/>
  <c r="AJ13" i="14"/>
  <c r="DY13" i="9"/>
  <c r="AK13" i="14"/>
  <c r="DZ13" i="9"/>
  <c r="AL13" i="14"/>
  <c r="EA13" i="9"/>
  <c r="AM13" i="14"/>
  <c r="EB13" i="9"/>
  <c r="AN13" i="14"/>
  <c r="EC13" i="9"/>
  <c r="AO13" i="14"/>
  <c r="ED13" i="9"/>
  <c r="AP13" i="14"/>
  <c r="EE13" i="9"/>
  <c r="AQ13" i="14"/>
  <c r="EF13" i="9"/>
  <c r="AR13" i="14"/>
  <c r="EG13" i="9"/>
  <c r="AS13" i="14"/>
  <c r="EH13" i="9"/>
  <c r="AT13" i="14"/>
  <c r="EI13" i="9"/>
  <c r="AU13" i="14"/>
  <c r="EJ13" i="9"/>
  <c r="AV13" i="14"/>
  <c r="EK13" i="9"/>
  <c r="AW13" i="14"/>
  <c r="EL13" i="9"/>
  <c r="AX13" i="14"/>
  <c r="EM13" i="9"/>
  <c r="AY13" i="14"/>
  <c r="EN13" i="9"/>
  <c r="AZ13" i="14"/>
  <c r="EO13" i="9"/>
  <c r="BA13" i="14"/>
  <c r="EP13" i="9"/>
  <c r="BB13" i="14"/>
  <c r="EQ13" i="9"/>
  <c r="BC13" i="14"/>
  <c r="ER13" i="9"/>
  <c r="BD13" i="14"/>
  <c r="ES13" i="9"/>
  <c r="BE13" i="14"/>
  <c r="ET13" i="9"/>
  <c r="BF13" i="14"/>
  <c r="EU13" i="9"/>
  <c r="BG13" i="14"/>
  <c r="EV13" i="9"/>
  <c r="BH13" i="14"/>
  <c r="EW13" i="9"/>
  <c r="BI13" i="14"/>
  <c r="EX13" i="9"/>
  <c r="BJ13" i="14"/>
  <c r="EY13" i="9"/>
  <c r="BK13" i="14"/>
  <c r="EZ13" i="9"/>
  <c r="BL13" i="14"/>
  <c r="FA13" i="9"/>
  <c r="BM13" i="14"/>
  <c r="FB13" i="9"/>
  <c r="BN13" i="14"/>
  <c r="FC13" i="9"/>
  <c r="BO13" i="14"/>
  <c r="FD13" i="9"/>
  <c r="BP13" i="14"/>
  <c r="FE13" i="9"/>
  <c r="BQ13" i="14"/>
  <c r="FF13" i="9"/>
  <c r="BR13" i="14"/>
  <c r="FG13" i="9"/>
  <c r="BS13" i="14"/>
  <c r="FH13" i="9"/>
  <c r="BT13" i="14"/>
  <c r="FI13" i="9"/>
  <c r="BU13" i="14"/>
  <c r="FJ13" i="9"/>
  <c r="BV13" i="14"/>
  <c r="FK13" i="9"/>
  <c r="BW13" i="14"/>
  <c r="FL13" i="9"/>
  <c r="BX13" i="14"/>
  <c r="FM13" i="9"/>
  <c r="BY13" i="14"/>
  <c r="FN13" i="9"/>
  <c r="BZ13" i="14"/>
  <c r="FO13" i="9"/>
  <c r="CA13" i="14"/>
  <c r="FP13" i="9"/>
  <c r="CB13" i="14"/>
  <c r="FQ13" i="9"/>
  <c r="CC13" i="14"/>
  <c r="FR13" i="9"/>
  <c r="CD13" i="14"/>
  <c r="FS13" i="9"/>
  <c r="CE13" i="14"/>
  <c r="FT13" i="9"/>
  <c r="CF13" i="14"/>
  <c r="FU13" i="9"/>
  <c r="CG13" i="14"/>
  <c r="FV13" i="9"/>
  <c r="CH13" i="14"/>
  <c r="FW13" i="9"/>
  <c r="CI13" i="14"/>
  <c r="FX13" i="9"/>
  <c r="CJ13" i="14"/>
  <c r="FY13" i="9"/>
  <c r="CK13" i="14"/>
  <c r="FZ13" i="9"/>
  <c r="CL13" i="14"/>
  <c r="GA13" i="9"/>
  <c r="CM13" i="14"/>
  <c r="GB13" i="9"/>
  <c r="CN13" i="14"/>
  <c r="GC13" i="9"/>
  <c r="GD13" i="9"/>
  <c r="I13" i="7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CA130" i="10"/>
  <c r="CB130" i="10"/>
  <c r="CC130" i="10"/>
  <c r="CD130" i="10"/>
  <c r="CE130" i="10"/>
  <c r="CF130" i="10"/>
  <c r="CG130" i="10"/>
  <c r="CH130" i="10"/>
  <c r="CI130" i="10"/>
  <c r="CJ130" i="10"/>
  <c r="CK130" i="10"/>
  <c r="CL130" i="10"/>
  <c r="CM130" i="10"/>
  <c r="CN130" i="10"/>
  <c r="C14" i="14"/>
  <c r="CR14" i="9"/>
  <c r="B14" i="14"/>
  <c r="CQ14" i="9"/>
  <c r="D14" i="14"/>
  <c r="CS14" i="9"/>
  <c r="E14" i="14"/>
  <c r="CT14" i="9"/>
  <c r="F14" i="14"/>
  <c r="CU14" i="9"/>
  <c r="G14" i="14"/>
  <c r="CV14" i="9"/>
  <c r="H14" i="14"/>
  <c r="CW14" i="9"/>
  <c r="I14" i="14"/>
  <c r="CX14" i="9"/>
  <c r="J14" i="14"/>
  <c r="CY14" i="9"/>
  <c r="K14" i="14"/>
  <c r="CZ14" i="9"/>
  <c r="L14" i="14"/>
  <c r="DA14" i="9"/>
  <c r="M14" i="14"/>
  <c r="DB14" i="9"/>
  <c r="N14" i="14"/>
  <c r="DC14" i="9"/>
  <c r="O14" i="14"/>
  <c r="DD14" i="9"/>
  <c r="P14" i="14"/>
  <c r="DE14" i="9"/>
  <c r="Q14" i="14"/>
  <c r="DF14" i="9"/>
  <c r="R14" i="14"/>
  <c r="DG14" i="9"/>
  <c r="S14" i="14"/>
  <c r="DH14" i="9"/>
  <c r="T14" i="14"/>
  <c r="DI14" i="9"/>
  <c r="U14" i="14"/>
  <c r="DJ14" i="9"/>
  <c r="V14" i="14"/>
  <c r="DK14" i="9"/>
  <c r="W14" i="14"/>
  <c r="DL14" i="9"/>
  <c r="X14" i="14"/>
  <c r="DM14" i="9"/>
  <c r="Y14" i="14"/>
  <c r="DN14" i="9"/>
  <c r="Z14" i="14"/>
  <c r="DO14" i="9"/>
  <c r="AA14" i="14"/>
  <c r="DP14" i="9"/>
  <c r="AB14" i="14"/>
  <c r="DQ14" i="9"/>
  <c r="AC14" i="14"/>
  <c r="DR14" i="9"/>
  <c r="AD14" i="14"/>
  <c r="DS14" i="9"/>
  <c r="AE14" i="14"/>
  <c r="DT14" i="9"/>
  <c r="AF14" i="14"/>
  <c r="DU14" i="9"/>
  <c r="AG14" i="14"/>
  <c r="DV14" i="9"/>
  <c r="AH14" i="14"/>
  <c r="DW14" i="9"/>
  <c r="AI14" i="14"/>
  <c r="DX14" i="9"/>
  <c r="AJ14" i="14"/>
  <c r="DY14" i="9"/>
  <c r="AK14" i="14"/>
  <c r="DZ14" i="9"/>
  <c r="AL14" i="14"/>
  <c r="EA14" i="9"/>
  <c r="AM14" i="14"/>
  <c r="EB14" i="9"/>
  <c r="AN14" i="14"/>
  <c r="EC14" i="9"/>
  <c r="AO14" i="14"/>
  <c r="ED14" i="9"/>
  <c r="AP14" i="14"/>
  <c r="EE14" i="9"/>
  <c r="AQ14" i="14"/>
  <c r="EF14" i="9"/>
  <c r="AR14" i="14"/>
  <c r="EG14" i="9"/>
  <c r="AS14" i="14"/>
  <c r="EH14" i="9"/>
  <c r="AT14" i="14"/>
  <c r="EI14" i="9"/>
  <c r="AU14" i="14"/>
  <c r="EJ14" i="9"/>
  <c r="AV14" i="14"/>
  <c r="EK14" i="9"/>
  <c r="AW14" i="14"/>
  <c r="EL14" i="9"/>
  <c r="AX14" i="14"/>
  <c r="EM14" i="9"/>
  <c r="AY14" i="14"/>
  <c r="EN14" i="9"/>
  <c r="AZ14" i="14"/>
  <c r="EO14" i="9"/>
  <c r="BA14" i="14"/>
  <c r="EP14" i="9"/>
  <c r="BB14" i="14"/>
  <c r="EQ14" i="9"/>
  <c r="BC14" i="14"/>
  <c r="ER14" i="9"/>
  <c r="BD14" i="14"/>
  <c r="ES14" i="9"/>
  <c r="BE14" i="14"/>
  <c r="ET14" i="9"/>
  <c r="BF14" i="14"/>
  <c r="EU14" i="9"/>
  <c r="BG14" i="14"/>
  <c r="EV14" i="9"/>
  <c r="BH14" i="14"/>
  <c r="EW14" i="9"/>
  <c r="BI14" i="14"/>
  <c r="EX14" i="9"/>
  <c r="BJ14" i="14"/>
  <c r="EY14" i="9"/>
  <c r="BK14" i="14"/>
  <c r="EZ14" i="9"/>
  <c r="BL14" i="14"/>
  <c r="FA14" i="9"/>
  <c r="BM14" i="14"/>
  <c r="FB14" i="9"/>
  <c r="BN14" i="14"/>
  <c r="FC14" i="9"/>
  <c r="BO14" i="14"/>
  <c r="FD14" i="9"/>
  <c r="BP14" i="14"/>
  <c r="FE14" i="9"/>
  <c r="BQ14" i="14"/>
  <c r="FF14" i="9"/>
  <c r="BR14" i="14"/>
  <c r="FG14" i="9"/>
  <c r="BS14" i="14"/>
  <c r="FH14" i="9"/>
  <c r="BT14" i="14"/>
  <c r="FI14" i="9"/>
  <c r="BU14" i="14"/>
  <c r="FJ14" i="9"/>
  <c r="BV14" i="14"/>
  <c r="FK14" i="9"/>
  <c r="BW14" i="14"/>
  <c r="FL14" i="9"/>
  <c r="BX14" i="14"/>
  <c r="FM14" i="9"/>
  <c r="BY14" i="14"/>
  <c r="FN14" i="9"/>
  <c r="BZ14" i="14"/>
  <c r="FO14" i="9"/>
  <c r="CA14" i="14"/>
  <c r="FP14" i="9"/>
  <c r="CB14" i="14"/>
  <c r="FQ14" i="9"/>
  <c r="CC14" i="14"/>
  <c r="FR14" i="9"/>
  <c r="CD14" i="14"/>
  <c r="FS14" i="9"/>
  <c r="CE14" i="14"/>
  <c r="FT14" i="9"/>
  <c r="CF14" i="14"/>
  <c r="FU14" i="9"/>
  <c r="CG14" i="14"/>
  <c r="FV14" i="9"/>
  <c r="CH14" i="14"/>
  <c r="FW14" i="9"/>
  <c r="CI14" i="14"/>
  <c r="FX14" i="9"/>
  <c r="CJ14" i="14"/>
  <c r="FY14" i="9"/>
  <c r="CK14" i="14"/>
  <c r="FZ14" i="9"/>
  <c r="CL14" i="14"/>
  <c r="GA14" i="9"/>
  <c r="CM14" i="14"/>
  <c r="GB14" i="9"/>
  <c r="CN14" i="14"/>
  <c r="GC14" i="9"/>
  <c r="GD14" i="9"/>
  <c r="I14" i="7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BD131" i="10"/>
  <c r="BE131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CA131" i="10"/>
  <c r="CB131" i="10"/>
  <c r="CC131" i="10"/>
  <c r="CD131" i="10"/>
  <c r="CE131" i="10"/>
  <c r="CF131" i="10"/>
  <c r="CG131" i="10"/>
  <c r="CH131" i="10"/>
  <c r="CI131" i="10"/>
  <c r="CJ131" i="10"/>
  <c r="CK131" i="10"/>
  <c r="CL131" i="10"/>
  <c r="CM131" i="10"/>
  <c r="CN131" i="10"/>
  <c r="C15" i="14"/>
  <c r="CR15" i="9"/>
  <c r="B15" i="14"/>
  <c r="CQ15" i="9"/>
  <c r="D15" i="14"/>
  <c r="CS15" i="9"/>
  <c r="E15" i="14"/>
  <c r="CT15" i="9"/>
  <c r="F15" i="14"/>
  <c r="CU15" i="9"/>
  <c r="G15" i="14"/>
  <c r="CV15" i="9"/>
  <c r="H15" i="14"/>
  <c r="CW15" i="9"/>
  <c r="I15" i="14"/>
  <c r="CX15" i="9"/>
  <c r="J15" i="14"/>
  <c r="CY15" i="9"/>
  <c r="K15" i="14"/>
  <c r="CZ15" i="9"/>
  <c r="L15" i="14"/>
  <c r="DA15" i="9"/>
  <c r="M15" i="14"/>
  <c r="DB15" i="9"/>
  <c r="N15" i="14"/>
  <c r="DC15" i="9"/>
  <c r="O15" i="14"/>
  <c r="DD15" i="9"/>
  <c r="P15" i="14"/>
  <c r="DE15" i="9"/>
  <c r="Q15" i="14"/>
  <c r="DF15" i="9"/>
  <c r="R15" i="14"/>
  <c r="DG15" i="9"/>
  <c r="S15" i="14"/>
  <c r="DH15" i="9"/>
  <c r="T15" i="14"/>
  <c r="DI15" i="9"/>
  <c r="U15" i="14"/>
  <c r="DJ15" i="9"/>
  <c r="V15" i="14"/>
  <c r="DK15" i="9"/>
  <c r="W15" i="14"/>
  <c r="DL15" i="9"/>
  <c r="X15" i="14"/>
  <c r="DM15" i="9"/>
  <c r="Y15" i="14"/>
  <c r="DN15" i="9"/>
  <c r="Z15" i="14"/>
  <c r="DO15" i="9"/>
  <c r="AA15" i="14"/>
  <c r="DP15" i="9"/>
  <c r="AB15" i="14"/>
  <c r="DQ15" i="9"/>
  <c r="AC15" i="14"/>
  <c r="DR15" i="9"/>
  <c r="AD15" i="14"/>
  <c r="DS15" i="9"/>
  <c r="AE15" i="14"/>
  <c r="DT15" i="9"/>
  <c r="AF15" i="14"/>
  <c r="DU15" i="9"/>
  <c r="AG15" i="14"/>
  <c r="DV15" i="9"/>
  <c r="AH15" i="14"/>
  <c r="DW15" i="9"/>
  <c r="AI15" i="14"/>
  <c r="DX15" i="9"/>
  <c r="AJ15" i="14"/>
  <c r="DY15" i="9"/>
  <c r="AK15" i="14"/>
  <c r="DZ15" i="9"/>
  <c r="AL15" i="14"/>
  <c r="EA15" i="9"/>
  <c r="AM15" i="14"/>
  <c r="EB15" i="9"/>
  <c r="AN15" i="14"/>
  <c r="EC15" i="9"/>
  <c r="AO15" i="14"/>
  <c r="ED15" i="9"/>
  <c r="AP15" i="14"/>
  <c r="EE15" i="9"/>
  <c r="AQ15" i="14"/>
  <c r="EF15" i="9"/>
  <c r="AR15" i="14"/>
  <c r="EG15" i="9"/>
  <c r="AS15" i="14"/>
  <c r="EH15" i="9"/>
  <c r="AT15" i="14"/>
  <c r="EI15" i="9"/>
  <c r="AU15" i="14"/>
  <c r="EJ15" i="9"/>
  <c r="AV15" i="14"/>
  <c r="EK15" i="9"/>
  <c r="AW15" i="14"/>
  <c r="EL15" i="9"/>
  <c r="AX15" i="14"/>
  <c r="EM15" i="9"/>
  <c r="AY15" i="14"/>
  <c r="EN15" i="9"/>
  <c r="AZ15" i="14"/>
  <c r="EO15" i="9"/>
  <c r="BA15" i="14"/>
  <c r="EP15" i="9"/>
  <c r="BB15" i="14"/>
  <c r="EQ15" i="9"/>
  <c r="BC15" i="14"/>
  <c r="ER15" i="9"/>
  <c r="BD15" i="14"/>
  <c r="ES15" i="9"/>
  <c r="BE15" i="14"/>
  <c r="ET15" i="9"/>
  <c r="BF15" i="14"/>
  <c r="EU15" i="9"/>
  <c r="BG15" i="14"/>
  <c r="EV15" i="9"/>
  <c r="BH15" i="14"/>
  <c r="EW15" i="9"/>
  <c r="BI15" i="14"/>
  <c r="EX15" i="9"/>
  <c r="BJ15" i="14"/>
  <c r="EY15" i="9"/>
  <c r="BK15" i="14"/>
  <c r="EZ15" i="9"/>
  <c r="BL15" i="14"/>
  <c r="FA15" i="9"/>
  <c r="BM15" i="14"/>
  <c r="FB15" i="9"/>
  <c r="BN15" i="14"/>
  <c r="FC15" i="9"/>
  <c r="BO15" i="14"/>
  <c r="FD15" i="9"/>
  <c r="BP15" i="14"/>
  <c r="FE15" i="9"/>
  <c r="BQ15" i="14"/>
  <c r="FF15" i="9"/>
  <c r="BR15" i="14"/>
  <c r="FG15" i="9"/>
  <c r="BS15" i="14"/>
  <c r="FH15" i="9"/>
  <c r="BT15" i="14"/>
  <c r="FI15" i="9"/>
  <c r="BU15" i="14"/>
  <c r="FJ15" i="9"/>
  <c r="BV15" i="14"/>
  <c r="FK15" i="9"/>
  <c r="BW15" i="14"/>
  <c r="FL15" i="9"/>
  <c r="BX15" i="14"/>
  <c r="FM15" i="9"/>
  <c r="BY15" i="14"/>
  <c r="FN15" i="9"/>
  <c r="BZ15" i="14"/>
  <c r="FO15" i="9"/>
  <c r="CA15" i="14"/>
  <c r="FP15" i="9"/>
  <c r="CB15" i="14"/>
  <c r="FQ15" i="9"/>
  <c r="CC15" i="14"/>
  <c r="FR15" i="9"/>
  <c r="CD15" i="14"/>
  <c r="FS15" i="9"/>
  <c r="CE15" i="14"/>
  <c r="FT15" i="9"/>
  <c r="CF15" i="14"/>
  <c r="FU15" i="9"/>
  <c r="CG15" i="14"/>
  <c r="FV15" i="9"/>
  <c r="CH15" i="14"/>
  <c r="FW15" i="9"/>
  <c r="CI15" i="14"/>
  <c r="FX15" i="9"/>
  <c r="CJ15" i="14"/>
  <c r="FY15" i="9"/>
  <c r="CK15" i="14"/>
  <c r="FZ15" i="9"/>
  <c r="CL15" i="14"/>
  <c r="GA15" i="9"/>
  <c r="CM15" i="14"/>
  <c r="GB15" i="9"/>
  <c r="CN15" i="14"/>
  <c r="GC15" i="9"/>
  <c r="GD15" i="9"/>
  <c r="I15" i="7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BD132" i="10"/>
  <c r="BE132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BU132" i="10"/>
  <c r="BV132" i="10"/>
  <c r="BW132" i="10"/>
  <c r="BX132" i="10"/>
  <c r="BY132" i="10"/>
  <c r="BZ132" i="10"/>
  <c r="CA132" i="10"/>
  <c r="CB132" i="10"/>
  <c r="CC132" i="10"/>
  <c r="CD132" i="10"/>
  <c r="CE132" i="10"/>
  <c r="CF132" i="10"/>
  <c r="CG132" i="10"/>
  <c r="CH132" i="10"/>
  <c r="CI132" i="10"/>
  <c r="CJ132" i="10"/>
  <c r="CK132" i="10"/>
  <c r="CL132" i="10"/>
  <c r="CM132" i="10"/>
  <c r="CN132" i="10"/>
  <c r="C16" i="14"/>
  <c r="CR16" i="9"/>
  <c r="B16" i="14"/>
  <c r="CQ16" i="9"/>
  <c r="D16" i="14"/>
  <c r="CS16" i="9"/>
  <c r="E16" i="14"/>
  <c r="CT16" i="9"/>
  <c r="F16" i="14"/>
  <c r="CU16" i="9"/>
  <c r="G16" i="14"/>
  <c r="CV16" i="9"/>
  <c r="H16" i="14"/>
  <c r="CW16" i="9"/>
  <c r="I16" i="14"/>
  <c r="CX16" i="9"/>
  <c r="J16" i="14"/>
  <c r="CY16" i="9"/>
  <c r="K16" i="14"/>
  <c r="CZ16" i="9"/>
  <c r="L16" i="14"/>
  <c r="DA16" i="9"/>
  <c r="M16" i="14"/>
  <c r="DB16" i="9"/>
  <c r="N16" i="14"/>
  <c r="DC16" i="9"/>
  <c r="O16" i="14"/>
  <c r="DD16" i="9"/>
  <c r="P16" i="14"/>
  <c r="DE16" i="9"/>
  <c r="Q16" i="14"/>
  <c r="DF16" i="9"/>
  <c r="R16" i="14"/>
  <c r="DG16" i="9"/>
  <c r="S16" i="14"/>
  <c r="DH16" i="9"/>
  <c r="T16" i="14"/>
  <c r="DI16" i="9"/>
  <c r="U16" i="14"/>
  <c r="DJ16" i="9"/>
  <c r="V16" i="14"/>
  <c r="DK16" i="9"/>
  <c r="W16" i="14"/>
  <c r="DL16" i="9"/>
  <c r="X16" i="14"/>
  <c r="DM16" i="9"/>
  <c r="Y16" i="14"/>
  <c r="DN16" i="9"/>
  <c r="Z16" i="14"/>
  <c r="DO16" i="9"/>
  <c r="AA16" i="14"/>
  <c r="DP16" i="9"/>
  <c r="AB16" i="14"/>
  <c r="DQ16" i="9"/>
  <c r="AC16" i="14"/>
  <c r="DR16" i="9"/>
  <c r="AD16" i="14"/>
  <c r="DS16" i="9"/>
  <c r="AE16" i="14"/>
  <c r="DT16" i="9"/>
  <c r="AF16" i="14"/>
  <c r="DU16" i="9"/>
  <c r="AG16" i="14"/>
  <c r="DV16" i="9"/>
  <c r="AH16" i="14"/>
  <c r="DW16" i="9"/>
  <c r="AI16" i="14"/>
  <c r="DX16" i="9"/>
  <c r="AJ16" i="14"/>
  <c r="DY16" i="9"/>
  <c r="AK16" i="14"/>
  <c r="DZ16" i="9"/>
  <c r="AL16" i="14"/>
  <c r="EA16" i="9"/>
  <c r="AM16" i="14"/>
  <c r="EB16" i="9"/>
  <c r="AN16" i="14"/>
  <c r="EC16" i="9"/>
  <c r="AO16" i="14"/>
  <c r="ED16" i="9"/>
  <c r="AP16" i="14"/>
  <c r="EE16" i="9"/>
  <c r="AQ16" i="14"/>
  <c r="EF16" i="9"/>
  <c r="AR16" i="14"/>
  <c r="EG16" i="9"/>
  <c r="AS16" i="14"/>
  <c r="EH16" i="9"/>
  <c r="AT16" i="14"/>
  <c r="EI16" i="9"/>
  <c r="AU16" i="14"/>
  <c r="EJ16" i="9"/>
  <c r="AV16" i="14"/>
  <c r="EK16" i="9"/>
  <c r="AW16" i="14"/>
  <c r="EL16" i="9"/>
  <c r="AX16" i="14"/>
  <c r="EM16" i="9"/>
  <c r="AY16" i="14"/>
  <c r="EN16" i="9"/>
  <c r="AZ16" i="14"/>
  <c r="EO16" i="9"/>
  <c r="BA16" i="14"/>
  <c r="EP16" i="9"/>
  <c r="BB16" i="14"/>
  <c r="EQ16" i="9"/>
  <c r="BC16" i="14"/>
  <c r="ER16" i="9"/>
  <c r="BD16" i="14"/>
  <c r="ES16" i="9"/>
  <c r="BE16" i="14"/>
  <c r="ET16" i="9"/>
  <c r="BF16" i="14"/>
  <c r="EU16" i="9"/>
  <c r="BG16" i="14"/>
  <c r="EV16" i="9"/>
  <c r="BH16" i="14"/>
  <c r="EW16" i="9"/>
  <c r="BI16" i="14"/>
  <c r="EX16" i="9"/>
  <c r="BJ16" i="14"/>
  <c r="EY16" i="9"/>
  <c r="BK16" i="14"/>
  <c r="EZ16" i="9"/>
  <c r="BL16" i="14"/>
  <c r="FA16" i="9"/>
  <c r="BM16" i="14"/>
  <c r="FB16" i="9"/>
  <c r="BN16" i="14"/>
  <c r="FC16" i="9"/>
  <c r="BO16" i="14"/>
  <c r="FD16" i="9"/>
  <c r="BP16" i="14"/>
  <c r="FE16" i="9"/>
  <c r="BQ16" i="14"/>
  <c r="FF16" i="9"/>
  <c r="BR16" i="14"/>
  <c r="FG16" i="9"/>
  <c r="BS16" i="14"/>
  <c r="FH16" i="9"/>
  <c r="BT16" i="14"/>
  <c r="FI16" i="9"/>
  <c r="BU16" i="14"/>
  <c r="FJ16" i="9"/>
  <c r="BV16" i="14"/>
  <c r="FK16" i="9"/>
  <c r="BW16" i="14"/>
  <c r="FL16" i="9"/>
  <c r="BX16" i="14"/>
  <c r="FM16" i="9"/>
  <c r="BY16" i="14"/>
  <c r="FN16" i="9"/>
  <c r="BZ16" i="14"/>
  <c r="FO16" i="9"/>
  <c r="CA16" i="14"/>
  <c r="FP16" i="9"/>
  <c r="CB16" i="14"/>
  <c r="FQ16" i="9"/>
  <c r="CC16" i="14"/>
  <c r="FR16" i="9"/>
  <c r="CD16" i="14"/>
  <c r="FS16" i="9"/>
  <c r="CE16" i="14"/>
  <c r="FT16" i="9"/>
  <c r="CF16" i="14"/>
  <c r="FU16" i="9"/>
  <c r="CG16" i="14"/>
  <c r="FV16" i="9"/>
  <c r="CH16" i="14"/>
  <c r="FW16" i="9"/>
  <c r="CI16" i="14"/>
  <c r="FX16" i="9"/>
  <c r="CJ16" i="14"/>
  <c r="FY16" i="9"/>
  <c r="CK16" i="14"/>
  <c r="FZ16" i="9"/>
  <c r="CL16" i="14"/>
  <c r="GA16" i="9"/>
  <c r="CM16" i="14"/>
  <c r="GB16" i="9"/>
  <c r="CN16" i="14"/>
  <c r="GC16" i="9"/>
  <c r="GD16" i="9"/>
  <c r="I16" i="7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BD133" i="10"/>
  <c r="BE133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BU133" i="10"/>
  <c r="BV133" i="10"/>
  <c r="BW133" i="10"/>
  <c r="BX133" i="10"/>
  <c r="BY133" i="10"/>
  <c r="BZ133" i="10"/>
  <c r="CA133" i="10"/>
  <c r="CB133" i="10"/>
  <c r="CC133" i="10"/>
  <c r="CD133" i="10"/>
  <c r="CE133" i="10"/>
  <c r="CF133" i="10"/>
  <c r="CG133" i="10"/>
  <c r="CH133" i="10"/>
  <c r="CI133" i="10"/>
  <c r="CJ133" i="10"/>
  <c r="CK133" i="10"/>
  <c r="CL133" i="10"/>
  <c r="CM133" i="10"/>
  <c r="CN133" i="10"/>
  <c r="C17" i="14"/>
  <c r="CR17" i="9"/>
  <c r="B17" i="14"/>
  <c r="CQ17" i="9"/>
  <c r="D17" i="14"/>
  <c r="CS17" i="9"/>
  <c r="E17" i="14"/>
  <c r="CT17" i="9"/>
  <c r="F17" i="14"/>
  <c r="CU17" i="9"/>
  <c r="G17" i="14"/>
  <c r="CV17" i="9"/>
  <c r="H17" i="14"/>
  <c r="CW17" i="9"/>
  <c r="I17" i="14"/>
  <c r="CX17" i="9"/>
  <c r="J17" i="14"/>
  <c r="CY17" i="9"/>
  <c r="K17" i="14"/>
  <c r="CZ17" i="9"/>
  <c r="L17" i="14"/>
  <c r="DA17" i="9"/>
  <c r="M17" i="14"/>
  <c r="DB17" i="9"/>
  <c r="N17" i="14"/>
  <c r="DC17" i="9"/>
  <c r="O17" i="14"/>
  <c r="DD17" i="9"/>
  <c r="P17" i="14"/>
  <c r="DE17" i="9"/>
  <c r="Q17" i="14"/>
  <c r="DF17" i="9"/>
  <c r="R17" i="14"/>
  <c r="DG17" i="9"/>
  <c r="S17" i="14"/>
  <c r="DH17" i="9"/>
  <c r="T17" i="14"/>
  <c r="DI17" i="9"/>
  <c r="U17" i="14"/>
  <c r="DJ17" i="9"/>
  <c r="V17" i="14"/>
  <c r="DK17" i="9"/>
  <c r="W17" i="14"/>
  <c r="DL17" i="9"/>
  <c r="X17" i="14"/>
  <c r="DM17" i="9"/>
  <c r="Y17" i="14"/>
  <c r="DN17" i="9"/>
  <c r="Z17" i="14"/>
  <c r="DO17" i="9"/>
  <c r="AA17" i="14"/>
  <c r="DP17" i="9"/>
  <c r="AB17" i="14"/>
  <c r="DQ17" i="9"/>
  <c r="AC17" i="14"/>
  <c r="DR17" i="9"/>
  <c r="AD17" i="14"/>
  <c r="DS17" i="9"/>
  <c r="AE17" i="14"/>
  <c r="DT17" i="9"/>
  <c r="AF17" i="14"/>
  <c r="DU17" i="9"/>
  <c r="AG17" i="14"/>
  <c r="DV17" i="9"/>
  <c r="AH17" i="14"/>
  <c r="DW17" i="9"/>
  <c r="AI17" i="14"/>
  <c r="DX17" i="9"/>
  <c r="AJ17" i="14"/>
  <c r="DY17" i="9"/>
  <c r="AK17" i="14"/>
  <c r="DZ17" i="9"/>
  <c r="AL17" i="14"/>
  <c r="EA17" i="9"/>
  <c r="AM17" i="14"/>
  <c r="EB17" i="9"/>
  <c r="AN17" i="14"/>
  <c r="EC17" i="9"/>
  <c r="AO17" i="14"/>
  <c r="ED17" i="9"/>
  <c r="AP17" i="14"/>
  <c r="EE17" i="9"/>
  <c r="AQ17" i="14"/>
  <c r="EF17" i="9"/>
  <c r="AR17" i="14"/>
  <c r="EG17" i="9"/>
  <c r="AS17" i="14"/>
  <c r="EH17" i="9"/>
  <c r="AT17" i="14"/>
  <c r="EI17" i="9"/>
  <c r="AU17" i="14"/>
  <c r="EJ17" i="9"/>
  <c r="AV17" i="14"/>
  <c r="EK17" i="9"/>
  <c r="AW17" i="14"/>
  <c r="EL17" i="9"/>
  <c r="AX17" i="14"/>
  <c r="EM17" i="9"/>
  <c r="AY17" i="14"/>
  <c r="EN17" i="9"/>
  <c r="AZ17" i="14"/>
  <c r="EO17" i="9"/>
  <c r="BA17" i="14"/>
  <c r="EP17" i="9"/>
  <c r="BB17" i="14"/>
  <c r="EQ17" i="9"/>
  <c r="BC17" i="14"/>
  <c r="ER17" i="9"/>
  <c r="BD17" i="14"/>
  <c r="ES17" i="9"/>
  <c r="BE17" i="14"/>
  <c r="ET17" i="9"/>
  <c r="BF17" i="14"/>
  <c r="EU17" i="9"/>
  <c r="BG17" i="14"/>
  <c r="EV17" i="9"/>
  <c r="BH17" i="14"/>
  <c r="EW17" i="9"/>
  <c r="BI17" i="14"/>
  <c r="EX17" i="9"/>
  <c r="BJ17" i="14"/>
  <c r="EY17" i="9"/>
  <c r="BK17" i="14"/>
  <c r="EZ17" i="9"/>
  <c r="BL17" i="14"/>
  <c r="FA17" i="9"/>
  <c r="BM17" i="14"/>
  <c r="FB17" i="9"/>
  <c r="BN17" i="14"/>
  <c r="FC17" i="9"/>
  <c r="BO17" i="14"/>
  <c r="FD17" i="9"/>
  <c r="BP17" i="14"/>
  <c r="FE17" i="9"/>
  <c r="BQ17" i="14"/>
  <c r="FF17" i="9"/>
  <c r="BR17" i="14"/>
  <c r="FG17" i="9"/>
  <c r="BS17" i="14"/>
  <c r="FH17" i="9"/>
  <c r="BT17" i="14"/>
  <c r="FI17" i="9"/>
  <c r="BU17" i="14"/>
  <c r="FJ17" i="9"/>
  <c r="BV17" i="14"/>
  <c r="FK17" i="9"/>
  <c r="BW17" i="14"/>
  <c r="FL17" i="9"/>
  <c r="BX17" i="14"/>
  <c r="FM17" i="9"/>
  <c r="BY17" i="14"/>
  <c r="FN17" i="9"/>
  <c r="BZ17" i="14"/>
  <c r="FO17" i="9"/>
  <c r="CA17" i="14"/>
  <c r="FP17" i="9"/>
  <c r="CB17" i="14"/>
  <c r="FQ17" i="9"/>
  <c r="CC17" i="14"/>
  <c r="FR17" i="9"/>
  <c r="CD17" i="14"/>
  <c r="FS17" i="9"/>
  <c r="CE17" i="14"/>
  <c r="FT17" i="9"/>
  <c r="CF17" i="14"/>
  <c r="FU17" i="9"/>
  <c r="CG17" i="14"/>
  <c r="FV17" i="9"/>
  <c r="CH17" i="14"/>
  <c r="FW17" i="9"/>
  <c r="CI17" i="14"/>
  <c r="FX17" i="9"/>
  <c r="CJ17" i="14"/>
  <c r="FY17" i="9"/>
  <c r="CK17" i="14"/>
  <c r="FZ17" i="9"/>
  <c r="CL17" i="14"/>
  <c r="GA17" i="9"/>
  <c r="CM17" i="14"/>
  <c r="GB17" i="9"/>
  <c r="CN17" i="14"/>
  <c r="GC17" i="9"/>
  <c r="GD17" i="9"/>
  <c r="I17" i="7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BD134" i="10"/>
  <c r="BE134" i="10"/>
  <c r="BF134" i="10"/>
  <c r="BG134" i="10"/>
  <c r="BH134" i="10"/>
  <c r="BI134" i="10"/>
  <c r="BJ134" i="10"/>
  <c r="BK134" i="10"/>
  <c r="BL134" i="10"/>
  <c r="BM134" i="10"/>
  <c r="BN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CA134" i="10"/>
  <c r="CB134" i="10"/>
  <c r="CC134" i="10"/>
  <c r="CD134" i="10"/>
  <c r="CE134" i="10"/>
  <c r="CF134" i="10"/>
  <c r="CG134" i="10"/>
  <c r="CH134" i="10"/>
  <c r="CI134" i="10"/>
  <c r="CJ134" i="10"/>
  <c r="CK134" i="10"/>
  <c r="CL134" i="10"/>
  <c r="CM134" i="10"/>
  <c r="CN134" i="10"/>
  <c r="C18" i="14"/>
  <c r="CR18" i="9"/>
  <c r="B18" i="14"/>
  <c r="CQ18" i="9"/>
  <c r="D18" i="14"/>
  <c r="CS18" i="9"/>
  <c r="E18" i="14"/>
  <c r="CT18" i="9"/>
  <c r="F18" i="14"/>
  <c r="CU18" i="9"/>
  <c r="G18" i="14"/>
  <c r="CV18" i="9"/>
  <c r="H18" i="14"/>
  <c r="CW18" i="9"/>
  <c r="I18" i="14"/>
  <c r="CX18" i="9"/>
  <c r="J18" i="14"/>
  <c r="CY18" i="9"/>
  <c r="K18" i="14"/>
  <c r="CZ18" i="9"/>
  <c r="L18" i="14"/>
  <c r="DA18" i="9"/>
  <c r="M18" i="14"/>
  <c r="DB18" i="9"/>
  <c r="N18" i="14"/>
  <c r="DC18" i="9"/>
  <c r="O18" i="14"/>
  <c r="DD18" i="9"/>
  <c r="P18" i="14"/>
  <c r="DE18" i="9"/>
  <c r="Q18" i="14"/>
  <c r="DF18" i="9"/>
  <c r="R18" i="14"/>
  <c r="DG18" i="9"/>
  <c r="S18" i="14"/>
  <c r="DH18" i="9"/>
  <c r="T18" i="14"/>
  <c r="DI18" i="9"/>
  <c r="U18" i="14"/>
  <c r="DJ18" i="9"/>
  <c r="V18" i="14"/>
  <c r="DK18" i="9"/>
  <c r="W18" i="14"/>
  <c r="DL18" i="9"/>
  <c r="X18" i="14"/>
  <c r="DM18" i="9"/>
  <c r="Y18" i="14"/>
  <c r="DN18" i="9"/>
  <c r="Z18" i="14"/>
  <c r="DO18" i="9"/>
  <c r="AA18" i="14"/>
  <c r="DP18" i="9"/>
  <c r="AB18" i="14"/>
  <c r="DQ18" i="9"/>
  <c r="AC18" i="14"/>
  <c r="DR18" i="9"/>
  <c r="AD18" i="14"/>
  <c r="DS18" i="9"/>
  <c r="AE18" i="14"/>
  <c r="DT18" i="9"/>
  <c r="AF18" i="14"/>
  <c r="DU18" i="9"/>
  <c r="AG18" i="14"/>
  <c r="DV18" i="9"/>
  <c r="AH18" i="14"/>
  <c r="DW18" i="9"/>
  <c r="AI18" i="14"/>
  <c r="DX18" i="9"/>
  <c r="AJ18" i="14"/>
  <c r="DY18" i="9"/>
  <c r="AK18" i="14"/>
  <c r="DZ18" i="9"/>
  <c r="AL18" i="14"/>
  <c r="EA18" i="9"/>
  <c r="AM18" i="14"/>
  <c r="EB18" i="9"/>
  <c r="AN18" i="14"/>
  <c r="EC18" i="9"/>
  <c r="AO18" i="14"/>
  <c r="ED18" i="9"/>
  <c r="AP18" i="14"/>
  <c r="EE18" i="9"/>
  <c r="AQ18" i="14"/>
  <c r="EF18" i="9"/>
  <c r="AR18" i="14"/>
  <c r="EG18" i="9"/>
  <c r="AS18" i="14"/>
  <c r="EH18" i="9"/>
  <c r="AT18" i="14"/>
  <c r="EI18" i="9"/>
  <c r="AU18" i="14"/>
  <c r="EJ18" i="9"/>
  <c r="AV18" i="14"/>
  <c r="EK18" i="9"/>
  <c r="AW18" i="14"/>
  <c r="EL18" i="9"/>
  <c r="AX18" i="14"/>
  <c r="EM18" i="9"/>
  <c r="AY18" i="14"/>
  <c r="EN18" i="9"/>
  <c r="AZ18" i="14"/>
  <c r="EO18" i="9"/>
  <c r="BA18" i="14"/>
  <c r="EP18" i="9"/>
  <c r="BB18" i="14"/>
  <c r="EQ18" i="9"/>
  <c r="BC18" i="14"/>
  <c r="ER18" i="9"/>
  <c r="BD18" i="14"/>
  <c r="ES18" i="9"/>
  <c r="BE18" i="14"/>
  <c r="ET18" i="9"/>
  <c r="BF18" i="14"/>
  <c r="EU18" i="9"/>
  <c r="BG18" i="14"/>
  <c r="EV18" i="9"/>
  <c r="BH18" i="14"/>
  <c r="EW18" i="9"/>
  <c r="BI18" i="14"/>
  <c r="EX18" i="9"/>
  <c r="BJ18" i="14"/>
  <c r="EY18" i="9"/>
  <c r="BK18" i="14"/>
  <c r="EZ18" i="9"/>
  <c r="BL18" i="14"/>
  <c r="FA18" i="9"/>
  <c r="BM18" i="14"/>
  <c r="FB18" i="9"/>
  <c r="BN18" i="14"/>
  <c r="FC18" i="9"/>
  <c r="BO18" i="14"/>
  <c r="FD18" i="9"/>
  <c r="BP18" i="14"/>
  <c r="FE18" i="9"/>
  <c r="BQ18" i="14"/>
  <c r="FF18" i="9"/>
  <c r="BR18" i="14"/>
  <c r="FG18" i="9"/>
  <c r="BS18" i="14"/>
  <c r="FH18" i="9"/>
  <c r="BT18" i="14"/>
  <c r="FI18" i="9"/>
  <c r="BU18" i="14"/>
  <c r="FJ18" i="9"/>
  <c r="BV18" i="14"/>
  <c r="FK18" i="9"/>
  <c r="BW18" i="14"/>
  <c r="FL18" i="9"/>
  <c r="BX18" i="14"/>
  <c r="FM18" i="9"/>
  <c r="BY18" i="14"/>
  <c r="FN18" i="9"/>
  <c r="BZ18" i="14"/>
  <c r="FO18" i="9"/>
  <c r="CA18" i="14"/>
  <c r="FP18" i="9"/>
  <c r="CB18" i="14"/>
  <c r="FQ18" i="9"/>
  <c r="CC18" i="14"/>
  <c r="FR18" i="9"/>
  <c r="CD18" i="14"/>
  <c r="FS18" i="9"/>
  <c r="CE18" i="14"/>
  <c r="FT18" i="9"/>
  <c r="CF18" i="14"/>
  <c r="FU18" i="9"/>
  <c r="CG18" i="14"/>
  <c r="FV18" i="9"/>
  <c r="CH18" i="14"/>
  <c r="FW18" i="9"/>
  <c r="CI18" i="14"/>
  <c r="FX18" i="9"/>
  <c r="CJ18" i="14"/>
  <c r="FY18" i="9"/>
  <c r="CK18" i="14"/>
  <c r="FZ18" i="9"/>
  <c r="CL18" i="14"/>
  <c r="GA18" i="9"/>
  <c r="CM18" i="14"/>
  <c r="GB18" i="9"/>
  <c r="CN18" i="14"/>
  <c r="GC18" i="9"/>
  <c r="GD18" i="9"/>
  <c r="I18" i="7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BL135" i="10"/>
  <c r="BM135" i="10"/>
  <c r="BN135" i="10"/>
  <c r="BO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CA135" i="10"/>
  <c r="CB135" i="10"/>
  <c r="CC135" i="10"/>
  <c r="CD135" i="10"/>
  <c r="CE135" i="10"/>
  <c r="CF135" i="10"/>
  <c r="CG135" i="10"/>
  <c r="CH135" i="10"/>
  <c r="CI135" i="10"/>
  <c r="CJ135" i="10"/>
  <c r="CK135" i="10"/>
  <c r="CL135" i="10"/>
  <c r="CM135" i="10"/>
  <c r="CN135" i="10"/>
  <c r="C19" i="14"/>
  <c r="CR19" i="9"/>
  <c r="B19" i="14"/>
  <c r="CQ19" i="9"/>
  <c r="D19" i="14"/>
  <c r="CS19" i="9"/>
  <c r="E19" i="14"/>
  <c r="CT19" i="9"/>
  <c r="F19" i="14"/>
  <c r="CU19" i="9"/>
  <c r="G19" i="14"/>
  <c r="CV19" i="9"/>
  <c r="H19" i="14"/>
  <c r="CW19" i="9"/>
  <c r="I19" i="14"/>
  <c r="CX19" i="9"/>
  <c r="J19" i="14"/>
  <c r="CY19" i="9"/>
  <c r="K19" i="14"/>
  <c r="CZ19" i="9"/>
  <c r="L19" i="14"/>
  <c r="DA19" i="9"/>
  <c r="M19" i="14"/>
  <c r="DB19" i="9"/>
  <c r="N19" i="14"/>
  <c r="DC19" i="9"/>
  <c r="O19" i="14"/>
  <c r="DD19" i="9"/>
  <c r="P19" i="14"/>
  <c r="DE19" i="9"/>
  <c r="Q19" i="14"/>
  <c r="DF19" i="9"/>
  <c r="R19" i="14"/>
  <c r="DG19" i="9"/>
  <c r="S19" i="14"/>
  <c r="DH19" i="9"/>
  <c r="T19" i="14"/>
  <c r="DI19" i="9"/>
  <c r="U19" i="14"/>
  <c r="DJ19" i="9"/>
  <c r="V19" i="14"/>
  <c r="DK19" i="9"/>
  <c r="W19" i="14"/>
  <c r="DL19" i="9"/>
  <c r="X19" i="14"/>
  <c r="DM19" i="9"/>
  <c r="Y19" i="14"/>
  <c r="DN19" i="9"/>
  <c r="Z19" i="14"/>
  <c r="DO19" i="9"/>
  <c r="AA19" i="14"/>
  <c r="DP19" i="9"/>
  <c r="AB19" i="14"/>
  <c r="DQ19" i="9"/>
  <c r="AC19" i="14"/>
  <c r="DR19" i="9"/>
  <c r="AD19" i="14"/>
  <c r="DS19" i="9"/>
  <c r="AE19" i="14"/>
  <c r="DT19" i="9"/>
  <c r="AF19" i="14"/>
  <c r="DU19" i="9"/>
  <c r="AG19" i="14"/>
  <c r="DV19" i="9"/>
  <c r="AH19" i="14"/>
  <c r="DW19" i="9"/>
  <c r="AI19" i="14"/>
  <c r="DX19" i="9"/>
  <c r="AJ19" i="14"/>
  <c r="DY19" i="9"/>
  <c r="AK19" i="14"/>
  <c r="DZ19" i="9"/>
  <c r="AL19" i="14"/>
  <c r="EA19" i="9"/>
  <c r="AM19" i="14"/>
  <c r="EB19" i="9"/>
  <c r="AN19" i="14"/>
  <c r="EC19" i="9"/>
  <c r="AO19" i="14"/>
  <c r="ED19" i="9"/>
  <c r="AP19" i="14"/>
  <c r="EE19" i="9"/>
  <c r="AQ19" i="14"/>
  <c r="EF19" i="9"/>
  <c r="AR19" i="14"/>
  <c r="EG19" i="9"/>
  <c r="AS19" i="14"/>
  <c r="EH19" i="9"/>
  <c r="AT19" i="14"/>
  <c r="EI19" i="9"/>
  <c r="AU19" i="14"/>
  <c r="EJ19" i="9"/>
  <c r="AV19" i="14"/>
  <c r="EK19" i="9"/>
  <c r="AW19" i="14"/>
  <c r="EL19" i="9"/>
  <c r="AX19" i="14"/>
  <c r="EM19" i="9"/>
  <c r="AY19" i="14"/>
  <c r="EN19" i="9"/>
  <c r="AZ19" i="14"/>
  <c r="EO19" i="9"/>
  <c r="BA19" i="14"/>
  <c r="EP19" i="9"/>
  <c r="BB19" i="14"/>
  <c r="EQ19" i="9"/>
  <c r="BC19" i="14"/>
  <c r="ER19" i="9"/>
  <c r="BD19" i="14"/>
  <c r="ES19" i="9"/>
  <c r="BE19" i="14"/>
  <c r="ET19" i="9"/>
  <c r="BF19" i="14"/>
  <c r="EU19" i="9"/>
  <c r="BG19" i="14"/>
  <c r="EV19" i="9"/>
  <c r="BH19" i="14"/>
  <c r="EW19" i="9"/>
  <c r="BI19" i="14"/>
  <c r="EX19" i="9"/>
  <c r="BJ19" i="14"/>
  <c r="EY19" i="9"/>
  <c r="BK19" i="14"/>
  <c r="EZ19" i="9"/>
  <c r="BL19" i="14"/>
  <c r="FA19" i="9"/>
  <c r="BM19" i="14"/>
  <c r="FB19" i="9"/>
  <c r="BN19" i="14"/>
  <c r="FC19" i="9"/>
  <c r="BO19" i="14"/>
  <c r="FD19" i="9"/>
  <c r="BP19" i="14"/>
  <c r="FE19" i="9"/>
  <c r="BQ19" i="14"/>
  <c r="FF19" i="9"/>
  <c r="BR19" i="14"/>
  <c r="FG19" i="9"/>
  <c r="BS19" i="14"/>
  <c r="FH19" i="9"/>
  <c r="BT19" i="14"/>
  <c r="FI19" i="9"/>
  <c r="BU19" i="14"/>
  <c r="FJ19" i="9"/>
  <c r="BV19" i="14"/>
  <c r="FK19" i="9"/>
  <c r="BW19" i="14"/>
  <c r="FL19" i="9"/>
  <c r="BX19" i="14"/>
  <c r="FM19" i="9"/>
  <c r="BY19" i="14"/>
  <c r="FN19" i="9"/>
  <c r="BZ19" i="14"/>
  <c r="FO19" i="9"/>
  <c r="CA19" i="14"/>
  <c r="FP19" i="9"/>
  <c r="CB19" i="14"/>
  <c r="FQ19" i="9"/>
  <c r="CC19" i="14"/>
  <c r="FR19" i="9"/>
  <c r="CD19" i="14"/>
  <c r="FS19" i="9"/>
  <c r="CE19" i="14"/>
  <c r="FT19" i="9"/>
  <c r="CF19" i="14"/>
  <c r="FU19" i="9"/>
  <c r="CG19" i="14"/>
  <c r="FV19" i="9"/>
  <c r="CH19" i="14"/>
  <c r="FW19" i="9"/>
  <c r="CI19" i="14"/>
  <c r="FX19" i="9"/>
  <c r="CJ19" i="14"/>
  <c r="FY19" i="9"/>
  <c r="CK19" i="14"/>
  <c r="FZ19" i="9"/>
  <c r="CL19" i="14"/>
  <c r="GA19" i="9"/>
  <c r="CM19" i="14"/>
  <c r="GB19" i="9"/>
  <c r="CN19" i="14"/>
  <c r="GC19" i="9"/>
  <c r="GD19" i="9"/>
  <c r="I19" i="7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BA136" i="10"/>
  <c r="BB136" i="10"/>
  <c r="BC136" i="10"/>
  <c r="BD136" i="10"/>
  <c r="BE136" i="10"/>
  <c r="BF136" i="10"/>
  <c r="BG136" i="10"/>
  <c r="BH136" i="10"/>
  <c r="BI136" i="10"/>
  <c r="BJ136" i="10"/>
  <c r="BK136" i="10"/>
  <c r="BL136" i="10"/>
  <c r="BM136" i="10"/>
  <c r="BN136" i="10"/>
  <c r="BO136" i="10"/>
  <c r="BP136" i="10"/>
  <c r="BQ136" i="10"/>
  <c r="BR136" i="10"/>
  <c r="BS136" i="10"/>
  <c r="BT136" i="10"/>
  <c r="BU136" i="10"/>
  <c r="BV136" i="10"/>
  <c r="BW136" i="10"/>
  <c r="BX136" i="10"/>
  <c r="BY136" i="10"/>
  <c r="BZ136" i="10"/>
  <c r="CA136" i="10"/>
  <c r="CB136" i="10"/>
  <c r="CC136" i="10"/>
  <c r="CD136" i="10"/>
  <c r="CE136" i="10"/>
  <c r="CF136" i="10"/>
  <c r="CG136" i="10"/>
  <c r="CH136" i="10"/>
  <c r="CI136" i="10"/>
  <c r="CJ136" i="10"/>
  <c r="CK136" i="10"/>
  <c r="CL136" i="10"/>
  <c r="CM136" i="10"/>
  <c r="CN136" i="10"/>
  <c r="C20" i="14"/>
  <c r="CR20" i="9"/>
  <c r="B20" i="14"/>
  <c r="CQ20" i="9"/>
  <c r="D20" i="14"/>
  <c r="CS20" i="9"/>
  <c r="E20" i="14"/>
  <c r="CT20" i="9"/>
  <c r="F20" i="14"/>
  <c r="CU20" i="9"/>
  <c r="G20" i="14"/>
  <c r="CV20" i="9"/>
  <c r="H20" i="14"/>
  <c r="CW20" i="9"/>
  <c r="I20" i="14"/>
  <c r="CX20" i="9"/>
  <c r="J20" i="14"/>
  <c r="CY20" i="9"/>
  <c r="K20" i="14"/>
  <c r="CZ20" i="9"/>
  <c r="L20" i="14"/>
  <c r="DA20" i="9"/>
  <c r="M20" i="14"/>
  <c r="DB20" i="9"/>
  <c r="N20" i="14"/>
  <c r="DC20" i="9"/>
  <c r="O20" i="14"/>
  <c r="DD20" i="9"/>
  <c r="P20" i="14"/>
  <c r="DE20" i="9"/>
  <c r="Q20" i="14"/>
  <c r="DF20" i="9"/>
  <c r="R20" i="14"/>
  <c r="DG20" i="9"/>
  <c r="S20" i="14"/>
  <c r="DH20" i="9"/>
  <c r="T20" i="14"/>
  <c r="DI20" i="9"/>
  <c r="U20" i="14"/>
  <c r="DJ20" i="9"/>
  <c r="V20" i="14"/>
  <c r="DK20" i="9"/>
  <c r="W20" i="14"/>
  <c r="DL20" i="9"/>
  <c r="X20" i="14"/>
  <c r="DM20" i="9"/>
  <c r="Y20" i="14"/>
  <c r="DN20" i="9"/>
  <c r="Z20" i="14"/>
  <c r="DO20" i="9"/>
  <c r="AA20" i="14"/>
  <c r="DP20" i="9"/>
  <c r="AB20" i="14"/>
  <c r="DQ20" i="9"/>
  <c r="AC20" i="14"/>
  <c r="DR20" i="9"/>
  <c r="AD20" i="14"/>
  <c r="DS20" i="9"/>
  <c r="AE20" i="14"/>
  <c r="DT20" i="9"/>
  <c r="AF20" i="14"/>
  <c r="DU20" i="9"/>
  <c r="AG20" i="14"/>
  <c r="DV20" i="9"/>
  <c r="AH20" i="14"/>
  <c r="DW20" i="9"/>
  <c r="AI20" i="14"/>
  <c r="DX20" i="9"/>
  <c r="AJ20" i="14"/>
  <c r="DY20" i="9"/>
  <c r="AK20" i="14"/>
  <c r="DZ20" i="9"/>
  <c r="AL20" i="14"/>
  <c r="EA20" i="9"/>
  <c r="AM20" i="14"/>
  <c r="EB20" i="9"/>
  <c r="AN20" i="14"/>
  <c r="EC20" i="9"/>
  <c r="AO20" i="14"/>
  <c r="ED20" i="9"/>
  <c r="AP20" i="14"/>
  <c r="EE20" i="9"/>
  <c r="AQ20" i="14"/>
  <c r="EF20" i="9"/>
  <c r="AR20" i="14"/>
  <c r="EG20" i="9"/>
  <c r="AS20" i="14"/>
  <c r="EH20" i="9"/>
  <c r="AT20" i="14"/>
  <c r="EI20" i="9"/>
  <c r="AU20" i="14"/>
  <c r="EJ20" i="9"/>
  <c r="AV20" i="14"/>
  <c r="EK20" i="9"/>
  <c r="AW20" i="14"/>
  <c r="EL20" i="9"/>
  <c r="AX20" i="14"/>
  <c r="EM20" i="9"/>
  <c r="AY20" i="14"/>
  <c r="EN20" i="9"/>
  <c r="AZ20" i="14"/>
  <c r="EO20" i="9"/>
  <c r="BA20" i="14"/>
  <c r="EP20" i="9"/>
  <c r="BB20" i="14"/>
  <c r="EQ20" i="9"/>
  <c r="BC20" i="14"/>
  <c r="ER20" i="9"/>
  <c r="BD20" i="14"/>
  <c r="ES20" i="9"/>
  <c r="BE20" i="14"/>
  <c r="ET20" i="9"/>
  <c r="BF20" i="14"/>
  <c r="EU20" i="9"/>
  <c r="BG20" i="14"/>
  <c r="EV20" i="9"/>
  <c r="BH20" i="14"/>
  <c r="EW20" i="9"/>
  <c r="BI20" i="14"/>
  <c r="EX20" i="9"/>
  <c r="BJ20" i="14"/>
  <c r="EY20" i="9"/>
  <c r="BK20" i="14"/>
  <c r="EZ20" i="9"/>
  <c r="BL20" i="14"/>
  <c r="FA20" i="9"/>
  <c r="BM20" i="14"/>
  <c r="FB20" i="9"/>
  <c r="BN20" i="14"/>
  <c r="FC20" i="9"/>
  <c r="BO20" i="14"/>
  <c r="FD20" i="9"/>
  <c r="BP20" i="14"/>
  <c r="FE20" i="9"/>
  <c r="BQ20" i="14"/>
  <c r="FF20" i="9"/>
  <c r="BR20" i="14"/>
  <c r="FG20" i="9"/>
  <c r="BS20" i="14"/>
  <c r="FH20" i="9"/>
  <c r="BT20" i="14"/>
  <c r="FI20" i="9"/>
  <c r="BU20" i="14"/>
  <c r="FJ20" i="9"/>
  <c r="BV20" i="14"/>
  <c r="FK20" i="9"/>
  <c r="BW20" i="14"/>
  <c r="FL20" i="9"/>
  <c r="BX20" i="14"/>
  <c r="FM20" i="9"/>
  <c r="BY20" i="14"/>
  <c r="FN20" i="9"/>
  <c r="BZ20" i="14"/>
  <c r="FO20" i="9"/>
  <c r="CA20" i="14"/>
  <c r="FP20" i="9"/>
  <c r="CB20" i="14"/>
  <c r="FQ20" i="9"/>
  <c r="CC20" i="14"/>
  <c r="FR20" i="9"/>
  <c r="CD20" i="14"/>
  <c r="FS20" i="9"/>
  <c r="CE20" i="14"/>
  <c r="FT20" i="9"/>
  <c r="CF20" i="14"/>
  <c r="FU20" i="9"/>
  <c r="CG20" i="14"/>
  <c r="FV20" i="9"/>
  <c r="CH20" i="14"/>
  <c r="FW20" i="9"/>
  <c r="CI20" i="14"/>
  <c r="FX20" i="9"/>
  <c r="CJ20" i="14"/>
  <c r="FY20" i="9"/>
  <c r="CK20" i="14"/>
  <c r="FZ20" i="9"/>
  <c r="CL20" i="14"/>
  <c r="GA20" i="9"/>
  <c r="CM20" i="14"/>
  <c r="GB20" i="9"/>
  <c r="CN20" i="14"/>
  <c r="GC20" i="9"/>
  <c r="GD20" i="9"/>
  <c r="I20" i="7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BC137" i="10"/>
  <c r="BD137" i="10"/>
  <c r="BE137" i="10"/>
  <c r="BF137" i="10"/>
  <c r="BG137" i="10"/>
  <c r="BH137" i="10"/>
  <c r="BI137" i="10"/>
  <c r="BJ137" i="10"/>
  <c r="BK137" i="10"/>
  <c r="BL137" i="10"/>
  <c r="BM137" i="10"/>
  <c r="BN137" i="10"/>
  <c r="BO137" i="10"/>
  <c r="BP137" i="10"/>
  <c r="BQ137" i="10"/>
  <c r="BR137" i="10"/>
  <c r="BS137" i="10"/>
  <c r="BT137" i="10"/>
  <c r="BU137" i="10"/>
  <c r="BV137" i="10"/>
  <c r="BW137" i="10"/>
  <c r="BX137" i="10"/>
  <c r="BY137" i="10"/>
  <c r="BZ137" i="10"/>
  <c r="CA137" i="10"/>
  <c r="CB137" i="10"/>
  <c r="CC137" i="10"/>
  <c r="CD137" i="10"/>
  <c r="CE137" i="10"/>
  <c r="CF137" i="10"/>
  <c r="CG137" i="10"/>
  <c r="CH137" i="10"/>
  <c r="CI137" i="10"/>
  <c r="CJ137" i="10"/>
  <c r="CK137" i="10"/>
  <c r="CL137" i="10"/>
  <c r="CM137" i="10"/>
  <c r="CN137" i="10"/>
  <c r="C21" i="14"/>
  <c r="CR21" i="9"/>
  <c r="B21" i="14"/>
  <c r="CQ21" i="9"/>
  <c r="D21" i="14"/>
  <c r="CS21" i="9"/>
  <c r="E21" i="14"/>
  <c r="CT21" i="9"/>
  <c r="F21" i="14"/>
  <c r="CU21" i="9"/>
  <c r="G21" i="14"/>
  <c r="CV21" i="9"/>
  <c r="H21" i="14"/>
  <c r="CW21" i="9"/>
  <c r="I21" i="14"/>
  <c r="CX21" i="9"/>
  <c r="J21" i="14"/>
  <c r="CY21" i="9"/>
  <c r="K21" i="14"/>
  <c r="CZ21" i="9"/>
  <c r="L21" i="14"/>
  <c r="DA21" i="9"/>
  <c r="M21" i="14"/>
  <c r="DB21" i="9"/>
  <c r="N21" i="14"/>
  <c r="DC21" i="9"/>
  <c r="O21" i="14"/>
  <c r="DD21" i="9"/>
  <c r="P21" i="14"/>
  <c r="DE21" i="9"/>
  <c r="Q21" i="14"/>
  <c r="DF21" i="9"/>
  <c r="R21" i="14"/>
  <c r="DG21" i="9"/>
  <c r="S21" i="14"/>
  <c r="DH21" i="9"/>
  <c r="T21" i="14"/>
  <c r="DI21" i="9"/>
  <c r="U21" i="14"/>
  <c r="DJ21" i="9"/>
  <c r="V21" i="14"/>
  <c r="DK21" i="9"/>
  <c r="W21" i="14"/>
  <c r="DL21" i="9"/>
  <c r="X21" i="14"/>
  <c r="DM21" i="9"/>
  <c r="Y21" i="14"/>
  <c r="DN21" i="9"/>
  <c r="Z21" i="14"/>
  <c r="DO21" i="9"/>
  <c r="AA21" i="14"/>
  <c r="DP21" i="9"/>
  <c r="AB21" i="14"/>
  <c r="DQ21" i="9"/>
  <c r="AC21" i="14"/>
  <c r="DR21" i="9"/>
  <c r="AD21" i="14"/>
  <c r="DS21" i="9"/>
  <c r="AE21" i="14"/>
  <c r="DT21" i="9"/>
  <c r="AF21" i="14"/>
  <c r="DU21" i="9"/>
  <c r="AG21" i="14"/>
  <c r="DV21" i="9"/>
  <c r="AH21" i="14"/>
  <c r="DW21" i="9"/>
  <c r="AI21" i="14"/>
  <c r="DX21" i="9"/>
  <c r="AJ21" i="14"/>
  <c r="DY21" i="9"/>
  <c r="AK21" i="14"/>
  <c r="DZ21" i="9"/>
  <c r="AL21" i="14"/>
  <c r="EA21" i="9"/>
  <c r="AM21" i="14"/>
  <c r="EB21" i="9"/>
  <c r="AN21" i="14"/>
  <c r="EC21" i="9"/>
  <c r="AO21" i="14"/>
  <c r="ED21" i="9"/>
  <c r="AP21" i="14"/>
  <c r="EE21" i="9"/>
  <c r="AQ21" i="14"/>
  <c r="EF21" i="9"/>
  <c r="AR21" i="14"/>
  <c r="EG21" i="9"/>
  <c r="AS21" i="14"/>
  <c r="EH21" i="9"/>
  <c r="AT21" i="14"/>
  <c r="EI21" i="9"/>
  <c r="AU21" i="14"/>
  <c r="EJ21" i="9"/>
  <c r="AV21" i="14"/>
  <c r="EK21" i="9"/>
  <c r="AW21" i="14"/>
  <c r="EL21" i="9"/>
  <c r="AX21" i="14"/>
  <c r="EM21" i="9"/>
  <c r="AY21" i="14"/>
  <c r="EN21" i="9"/>
  <c r="AZ21" i="14"/>
  <c r="EO21" i="9"/>
  <c r="BA21" i="14"/>
  <c r="EP21" i="9"/>
  <c r="BB21" i="14"/>
  <c r="EQ21" i="9"/>
  <c r="BC21" i="14"/>
  <c r="ER21" i="9"/>
  <c r="BD21" i="14"/>
  <c r="ES21" i="9"/>
  <c r="BE21" i="14"/>
  <c r="ET21" i="9"/>
  <c r="BF21" i="14"/>
  <c r="EU21" i="9"/>
  <c r="BG21" i="14"/>
  <c r="EV21" i="9"/>
  <c r="BH21" i="14"/>
  <c r="EW21" i="9"/>
  <c r="BI21" i="14"/>
  <c r="EX21" i="9"/>
  <c r="BJ21" i="14"/>
  <c r="EY21" i="9"/>
  <c r="BK21" i="14"/>
  <c r="EZ21" i="9"/>
  <c r="BL21" i="14"/>
  <c r="FA21" i="9"/>
  <c r="BM21" i="14"/>
  <c r="FB21" i="9"/>
  <c r="BN21" i="14"/>
  <c r="FC21" i="9"/>
  <c r="BO21" i="14"/>
  <c r="FD21" i="9"/>
  <c r="BP21" i="14"/>
  <c r="FE21" i="9"/>
  <c r="BQ21" i="14"/>
  <c r="FF21" i="9"/>
  <c r="BR21" i="14"/>
  <c r="FG21" i="9"/>
  <c r="BS21" i="14"/>
  <c r="FH21" i="9"/>
  <c r="BT21" i="14"/>
  <c r="FI21" i="9"/>
  <c r="BU21" i="14"/>
  <c r="FJ21" i="9"/>
  <c r="BV21" i="14"/>
  <c r="FK21" i="9"/>
  <c r="BW21" i="14"/>
  <c r="FL21" i="9"/>
  <c r="BX21" i="14"/>
  <c r="FM21" i="9"/>
  <c r="BY21" i="14"/>
  <c r="FN21" i="9"/>
  <c r="BZ21" i="14"/>
  <c r="FO21" i="9"/>
  <c r="CA21" i="14"/>
  <c r="FP21" i="9"/>
  <c r="CB21" i="14"/>
  <c r="FQ21" i="9"/>
  <c r="CC21" i="14"/>
  <c r="FR21" i="9"/>
  <c r="CD21" i="14"/>
  <c r="FS21" i="9"/>
  <c r="CE21" i="14"/>
  <c r="FT21" i="9"/>
  <c r="CF21" i="14"/>
  <c r="FU21" i="9"/>
  <c r="CG21" i="14"/>
  <c r="FV21" i="9"/>
  <c r="CH21" i="14"/>
  <c r="FW21" i="9"/>
  <c r="CI21" i="14"/>
  <c r="FX21" i="9"/>
  <c r="CJ21" i="14"/>
  <c r="FY21" i="9"/>
  <c r="CK21" i="14"/>
  <c r="FZ21" i="9"/>
  <c r="CL21" i="14"/>
  <c r="GA21" i="9"/>
  <c r="CM21" i="14"/>
  <c r="GB21" i="9"/>
  <c r="CN21" i="14"/>
  <c r="GC21" i="9"/>
  <c r="GD21" i="9"/>
  <c r="I21" i="7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Z138" i="10"/>
  <c r="BA138" i="10"/>
  <c r="BB138" i="10"/>
  <c r="BC138" i="10"/>
  <c r="BD138" i="10"/>
  <c r="BE138" i="10"/>
  <c r="BF138" i="10"/>
  <c r="BG138" i="10"/>
  <c r="BH138" i="10"/>
  <c r="BI138" i="10"/>
  <c r="BJ138" i="10"/>
  <c r="BK138" i="10"/>
  <c r="BL138" i="10"/>
  <c r="BM138" i="10"/>
  <c r="BN138" i="10"/>
  <c r="BO138" i="10"/>
  <c r="BP138" i="10"/>
  <c r="BQ138" i="10"/>
  <c r="BR138" i="10"/>
  <c r="BS138" i="10"/>
  <c r="BT138" i="10"/>
  <c r="BU138" i="10"/>
  <c r="BV138" i="10"/>
  <c r="BW138" i="10"/>
  <c r="BX138" i="10"/>
  <c r="BY138" i="10"/>
  <c r="BZ138" i="10"/>
  <c r="CA138" i="10"/>
  <c r="CB138" i="10"/>
  <c r="CC138" i="10"/>
  <c r="CD138" i="10"/>
  <c r="CE138" i="10"/>
  <c r="CF138" i="10"/>
  <c r="CG138" i="10"/>
  <c r="CH138" i="10"/>
  <c r="CI138" i="10"/>
  <c r="CJ138" i="10"/>
  <c r="CK138" i="10"/>
  <c r="CL138" i="10"/>
  <c r="CM138" i="10"/>
  <c r="CN138" i="10"/>
  <c r="C22" i="14"/>
  <c r="CR22" i="9"/>
  <c r="B22" i="14"/>
  <c r="CQ22" i="9"/>
  <c r="D22" i="14"/>
  <c r="CS22" i="9"/>
  <c r="E22" i="14"/>
  <c r="CT22" i="9"/>
  <c r="F22" i="14"/>
  <c r="CU22" i="9"/>
  <c r="G22" i="14"/>
  <c r="CV22" i="9"/>
  <c r="H22" i="14"/>
  <c r="CW22" i="9"/>
  <c r="I22" i="14"/>
  <c r="CX22" i="9"/>
  <c r="J22" i="14"/>
  <c r="CY22" i="9"/>
  <c r="K22" i="14"/>
  <c r="CZ22" i="9"/>
  <c r="L22" i="14"/>
  <c r="DA22" i="9"/>
  <c r="M22" i="14"/>
  <c r="DB22" i="9"/>
  <c r="N22" i="14"/>
  <c r="DC22" i="9"/>
  <c r="O22" i="14"/>
  <c r="DD22" i="9"/>
  <c r="P22" i="14"/>
  <c r="DE22" i="9"/>
  <c r="Q22" i="14"/>
  <c r="DF22" i="9"/>
  <c r="R22" i="14"/>
  <c r="DG22" i="9"/>
  <c r="S22" i="14"/>
  <c r="DH22" i="9"/>
  <c r="T22" i="14"/>
  <c r="DI22" i="9"/>
  <c r="U22" i="14"/>
  <c r="DJ22" i="9"/>
  <c r="V22" i="14"/>
  <c r="DK22" i="9"/>
  <c r="W22" i="14"/>
  <c r="DL22" i="9"/>
  <c r="X22" i="14"/>
  <c r="DM22" i="9"/>
  <c r="Y22" i="14"/>
  <c r="DN22" i="9"/>
  <c r="Z22" i="14"/>
  <c r="DO22" i="9"/>
  <c r="AA22" i="14"/>
  <c r="DP22" i="9"/>
  <c r="AB22" i="14"/>
  <c r="DQ22" i="9"/>
  <c r="AC22" i="14"/>
  <c r="DR22" i="9"/>
  <c r="AD22" i="14"/>
  <c r="DS22" i="9"/>
  <c r="AE22" i="14"/>
  <c r="DT22" i="9"/>
  <c r="AF22" i="14"/>
  <c r="DU22" i="9"/>
  <c r="AG22" i="14"/>
  <c r="DV22" i="9"/>
  <c r="AH22" i="14"/>
  <c r="DW22" i="9"/>
  <c r="AI22" i="14"/>
  <c r="DX22" i="9"/>
  <c r="AJ22" i="14"/>
  <c r="DY22" i="9"/>
  <c r="AK22" i="14"/>
  <c r="DZ22" i="9"/>
  <c r="AL22" i="14"/>
  <c r="EA22" i="9"/>
  <c r="AM22" i="14"/>
  <c r="EB22" i="9"/>
  <c r="AN22" i="14"/>
  <c r="EC22" i="9"/>
  <c r="AO22" i="14"/>
  <c r="ED22" i="9"/>
  <c r="AP22" i="14"/>
  <c r="EE22" i="9"/>
  <c r="AQ22" i="14"/>
  <c r="EF22" i="9"/>
  <c r="AR22" i="14"/>
  <c r="EG22" i="9"/>
  <c r="AS22" i="14"/>
  <c r="EH22" i="9"/>
  <c r="AT22" i="14"/>
  <c r="EI22" i="9"/>
  <c r="AU22" i="14"/>
  <c r="EJ22" i="9"/>
  <c r="AV22" i="14"/>
  <c r="EK22" i="9"/>
  <c r="AW22" i="14"/>
  <c r="EL22" i="9"/>
  <c r="AX22" i="14"/>
  <c r="EM22" i="9"/>
  <c r="AY22" i="14"/>
  <c r="EN22" i="9"/>
  <c r="AZ22" i="14"/>
  <c r="EO22" i="9"/>
  <c r="BA22" i="14"/>
  <c r="EP22" i="9"/>
  <c r="BB22" i="14"/>
  <c r="EQ22" i="9"/>
  <c r="BC22" i="14"/>
  <c r="ER22" i="9"/>
  <c r="BD22" i="14"/>
  <c r="ES22" i="9"/>
  <c r="BE22" i="14"/>
  <c r="ET22" i="9"/>
  <c r="BF22" i="14"/>
  <c r="EU22" i="9"/>
  <c r="BG22" i="14"/>
  <c r="EV22" i="9"/>
  <c r="BH22" i="14"/>
  <c r="EW22" i="9"/>
  <c r="BI22" i="14"/>
  <c r="EX22" i="9"/>
  <c r="BJ22" i="14"/>
  <c r="EY22" i="9"/>
  <c r="BK22" i="14"/>
  <c r="EZ22" i="9"/>
  <c r="BL22" i="14"/>
  <c r="FA22" i="9"/>
  <c r="BM22" i="14"/>
  <c r="FB22" i="9"/>
  <c r="BN22" i="14"/>
  <c r="FC22" i="9"/>
  <c r="BO22" i="14"/>
  <c r="FD22" i="9"/>
  <c r="BP22" i="14"/>
  <c r="FE22" i="9"/>
  <c r="BQ22" i="14"/>
  <c r="FF22" i="9"/>
  <c r="BR22" i="14"/>
  <c r="FG22" i="9"/>
  <c r="BS22" i="14"/>
  <c r="FH22" i="9"/>
  <c r="BT22" i="14"/>
  <c r="FI22" i="9"/>
  <c r="BU22" i="14"/>
  <c r="FJ22" i="9"/>
  <c r="BV22" i="14"/>
  <c r="FK22" i="9"/>
  <c r="BW22" i="14"/>
  <c r="FL22" i="9"/>
  <c r="BX22" i="14"/>
  <c r="FM22" i="9"/>
  <c r="BY22" i="14"/>
  <c r="FN22" i="9"/>
  <c r="BZ22" i="14"/>
  <c r="FO22" i="9"/>
  <c r="CA22" i="14"/>
  <c r="FP22" i="9"/>
  <c r="CB22" i="14"/>
  <c r="FQ22" i="9"/>
  <c r="CC22" i="14"/>
  <c r="FR22" i="9"/>
  <c r="CD22" i="14"/>
  <c r="FS22" i="9"/>
  <c r="CE22" i="14"/>
  <c r="FT22" i="9"/>
  <c r="CF22" i="14"/>
  <c r="FU22" i="9"/>
  <c r="CG22" i="14"/>
  <c r="FV22" i="9"/>
  <c r="CH22" i="14"/>
  <c r="FW22" i="9"/>
  <c r="CI22" i="14"/>
  <c r="FX22" i="9"/>
  <c r="CJ22" i="14"/>
  <c r="FY22" i="9"/>
  <c r="CK22" i="14"/>
  <c r="FZ22" i="9"/>
  <c r="CL22" i="14"/>
  <c r="GA22" i="9"/>
  <c r="CM22" i="14"/>
  <c r="GB22" i="9"/>
  <c r="CN22" i="14"/>
  <c r="GC22" i="9"/>
  <c r="GD22" i="9"/>
  <c r="I22" i="7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BA139" i="10"/>
  <c r="BB139" i="10"/>
  <c r="BC139" i="10"/>
  <c r="BD139" i="10"/>
  <c r="BE139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BU139" i="10"/>
  <c r="BV139" i="10"/>
  <c r="BW139" i="10"/>
  <c r="BX139" i="10"/>
  <c r="BY139" i="10"/>
  <c r="BZ139" i="10"/>
  <c r="CA139" i="10"/>
  <c r="CB139" i="10"/>
  <c r="CC139" i="10"/>
  <c r="CD139" i="10"/>
  <c r="CE139" i="10"/>
  <c r="CF139" i="10"/>
  <c r="CG139" i="10"/>
  <c r="CH139" i="10"/>
  <c r="CI139" i="10"/>
  <c r="CJ139" i="10"/>
  <c r="CK139" i="10"/>
  <c r="CL139" i="10"/>
  <c r="CM139" i="10"/>
  <c r="CN139" i="10"/>
  <c r="C23" i="14"/>
  <c r="CR23" i="9"/>
  <c r="B23" i="14"/>
  <c r="CQ23" i="9"/>
  <c r="D23" i="14"/>
  <c r="CS23" i="9"/>
  <c r="E23" i="14"/>
  <c r="CT23" i="9"/>
  <c r="F23" i="14"/>
  <c r="CU23" i="9"/>
  <c r="G23" i="14"/>
  <c r="CV23" i="9"/>
  <c r="H23" i="14"/>
  <c r="CW23" i="9"/>
  <c r="I23" i="14"/>
  <c r="CX23" i="9"/>
  <c r="J23" i="14"/>
  <c r="CY23" i="9"/>
  <c r="K23" i="14"/>
  <c r="CZ23" i="9"/>
  <c r="L23" i="14"/>
  <c r="DA23" i="9"/>
  <c r="M23" i="14"/>
  <c r="DB23" i="9"/>
  <c r="N23" i="14"/>
  <c r="DC23" i="9"/>
  <c r="O23" i="14"/>
  <c r="DD23" i="9"/>
  <c r="P23" i="14"/>
  <c r="DE23" i="9"/>
  <c r="Q23" i="14"/>
  <c r="DF23" i="9"/>
  <c r="R23" i="14"/>
  <c r="DG23" i="9"/>
  <c r="S23" i="14"/>
  <c r="DH23" i="9"/>
  <c r="T23" i="14"/>
  <c r="DI23" i="9"/>
  <c r="U23" i="14"/>
  <c r="DJ23" i="9"/>
  <c r="V23" i="14"/>
  <c r="DK23" i="9"/>
  <c r="W23" i="14"/>
  <c r="DL23" i="9"/>
  <c r="X23" i="14"/>
  <c r="DM23" i="9"/>
  <c r="Y23" i="14"/>
  <c r="DN23" i="9"/>
  <c r="Z23" i="14"/>
  <c r="DO23" i="9"/>
  <c r="AA23" i="14"/>
  <c r="DP23" i="9"/>
  <c r="AB23" i="14"/>
  <c r="DQ23" i="9"/>
  <c r="AC23" i="14"/>
  <c r="DR23" i="9"/>
  <c r="AD23" i="14"/>
  <c r="DS23" i="9"/>
  <c r="AE23" i="14"/>
  <c r="DT23" i="9"/>
  <c r="AF23" i="14"/>
  <c r="DU23" i="9"/>
  <c r="AG23" i="14"/>
  <c r="DV23" i="9"/>
  <c r="AH23" i="14"/>
  <c r="DW23" i="9"/>
  <c r="AI23" i="14"/>
  <c r="DX23" i="9"/>
  <c r="AJ23" i="14"/>
  <c r="DY23" i="9"/>
  <c r="AK23" i="14"/>
  <c r="DZ23" i="9"/>
  <c r="AL23" i="14"/>
  <c r="EA23" i="9"/>
  <c r="AM23" i="14"/>
  <c r="EB23" i="9"/>
  <c r="AN23" i="14"/>
  <c r="EC23" i="9"/>
  <c r="AO23" i="14"/>
  <c r="ED23" i="9"/>
  <c r="AP23" i="14"/>
  <c r="EE23" i="9"/>
  <c r="AQ23" i="14"/>
  <c r="EF23" i="9"/>
  <c r="AR23" i="14"/>
  <c r="EG23" i="9"/>
  <c r="AS23" i="14"/>
  <c r="EH23" i="9"/>
  <c r="AT23" i="14"/>
  <c r="EI23" i="9"/>
  <c r="AU23" i="14"/>
  <c r="EJ23" i="9"/>
  <c r="AV23" i="14"/>
  <c r="EK23" i="9"/>
  <c r="AW23" i="14"/>
  <c r="EL23" i="9"/>
  <c r="AX23" i="14"/>
  <c r="EM23" i="9"/>
  <c r="AY23" i="14"/>
  <c r="EN23" i="9"/>
  <c r="AZ23" i="14"/>
  <c r="EO23" i="9"/>
  <c r="BA23" i="14"/>
  <c r="EP23" i="9"/>
  <c r="BB23" i="14"/>
  <c r="EQ23" i="9"/>
  <c r="BC23" i="14"/>
  <c r="ER23" i="9"/>
  <c r="BD23" i="14"/>
  <c r="ES23" i="9"/>
  <c r="BE23" i="14"/>
  <c r="ET23" i="9"/>
  <c r="BF23" i="14"/>
  <c r="EU23" i="9"/>
  <c r="BG23" i="14"/>
  <c r="EV23" i="9"/>
  <c r="BH23" i="14"/>
  <c r="EW23" i="9"/>
  <c r="BI23" i="14"/>
  <c r="EX23" i="9"/>
  <c r="BJ23" i="14"/>
  <c r="EY23" i="9"/>
  <c r="BK23" i="14"/>
  <c r="EZ23" i="9"/>
  <c r="BL23" i="14"/>
  <c r="FA23" i="9"/>
  <c r="BM23" i="14"/>
  <c r="FB23" i="9"/>
  <c r="BN23" i="14"/>
  <c r="FC23" i="9"/>
  <c r="BO23" i="14"/>
  <c r="FD23" i="9"/>
  <c r="BP23" i="14"/>
  <c r="FE23" i="9"/>
  <c r="BQ23" i="14"/>
  <c r="FF23" i="9"/>
  <c r="BR23" i="14"/>
  <c r="FG23" i="9"/>
  <c r="BS23" i="14"/>
  <c r="FH23" i="9"/>
  <c r="BT23" i="14"/>
  <c r="FI23" i="9"/>
  <c r="BU23" i="14"/>
  <c r="FJ23" i="9"/>
  <c r="BV23" i="14"/>
  <c r="FK23" i="9"/>
  <c r="BW23" i="14"/>
  <c r="FL23" i="9"/>
  <c r="BX23" i="14"/>
  <c r="FM23" i="9"/>
  <c r="BY23" i="14"/>
  <c r="FN23" i="9"/>
  <c r="BZ23" i="14"/>
  <c r="FO23" i="9"/>
  <c r="CA23" i="14"/>
  <c r="FP23" i="9"/>
  <c r="CB23" i="14"/>
  <c r="FQ23" i="9"/>
  <c r="CC23" i="14"/>
  <c r="FR23" i="9"/>
  <c r="CD23" i="14"/>
  <c r="FS23" i="9"/>
  <c r="CE23" i="14"/>
  <c r="FT23" i="9"/>
  <c r="CF23" i="14"/>
  <c r="FU23" i="9"/>
  <c r="CG23" i="14"/>
  <c r="FV23" i="9"/>
  <c r="CH23" i="14"/>
  <c r="FW23" i="9"/>
  <c r="CI23" i="14"/>
  <c r="FX23" i="9"/>
  <c r="CJ23" i="14"/>
  <c r="FY23" i="9"/>
  <c r="CK23" i="14"/>
  <c r="FZ23" i="9"/>
  <c r="CL23" i="14"/>
  <c r="GA23" i="9"/>
  <c r="CM23" i="14"/>
  <c r="GB23" i="9"/>
  <c r="CN23" i="14"/>
  <c r="GC23" i="9"/>
  <c r="GD23" i="9"/>
  <c r="I23" i="7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BC140" i="10"/>
  <c r="BD140" i="10"/>
  <c r="BE140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BU140" i="10"/>
  <c r="BV140" i="10"/>
  <c r="BW140" i="10"/>
  <c r="BX140" i="10"/>
  <c r="BY140" i="10"/>
  <c r="BZ140" i="10"/>
  <c r="CA140" i="10"/>
  <c r="CB140" i="10"/>
  <c r="CC140" i="10"/>
  <c r="CD140" i="10"/>
  <c r="CE140" i="10"/>
  <c r="CF140" i="10"/>
  <c r="CG140" i="10"/>
  <c r="CH140" i="10"/>
  <c r="CI140" i="10"/>
  <c r="CJ140" i="10"/>
  <c r="CK140" i="10"/>
  <c r="CL140" i="10"/>
  <c r="CM140" i="10"/>
  <c r="CN140" i="10"/>
  <c r="C24" i="14"/>
  <c r="CR24" i="9"/>
  <c r="B24" i="14"/>
  <c r="CQ24" i="9"/>
  <c r="D24" i="14"/>
  <c r="CS24" i="9"/>
  <c r="E24" i="14"/>
  <c r="CT24" i="9"/>
  <c r="F24" i="14"/>
  <c r="CU24" i="9"/>
  <c r="G24" i="14"/>
  <c r="CV24" i="9"/>
  <c r="H24" i="14"/>
  <c r="CW24" i="9"/>
  <c r="I24" i="14"/>
  <c r="CX24" i="9"/>
  <c r="J24" i="14"/>
  <c r="CY24" i="9"/>
  <c r="K24" i="14"/>
  <c r="CZ24" i="9"/>
  <c r="L24" i="14"/>
  <c r="DA24" i="9"/>
  <c r="M24" i="14"/>
  <c r="DB24" i="9"/>
  <c r="N24" i="14"/>
  <c r="DC24" i="9"/>
  <c r="O24" i="14"/>
  <c r="DD24" i="9"/>
  <c r="P24" i="14"/>
  <c r="DE24" i="9"/>
  <c r="Q24" i="14"/>
  <c r="DF24" i="9"/>
  <c r="R24" i="14"/>
  <c r="DG24" i="9"/>
  <c r="S24" i="14"/>
  <c r="DH24" i="9"/>
  <c r="T24" i="14"/>
  <c r="DI24" i="9"/>
  <c r="U24" i="14"/>
  <c r="DJ24" i="9"/>
  <c r="V24" i="14"/>
  <c r="DK24" i="9"/>
  <c r="W24" i="14"/>
  <c r="DL24" i="9"/>
  <c r="X24" i="14"/>
  <c r="DM24" i="9"/>
  <c r="Y24" i="14"/>
  <c r="DN24" i="9"/>
  <c r="Z24" i="14"/>
  <c r="DO24" i="9"/>
  <c r="AA24" i="14"/>
  <c r="DP24" i="9"/>
  <c r="AB24" i="14"/>
  <c r="DQ24" i="9"/>
  <c r="AC24" i="14"/>
  <c r="DR24" i="9"/>
  <c r="AD24" i="14"/>
  <c r="DS24" i="9"/>
  <c r="AE24" i="14"/>
  <c r="DT24" i="9"/>
  <c r="AF24" i="14"/>
  <c r="DU24" i="9"/>
  <c r="AG24" i="14"/>
  <c r="DV24" i="9"/>
  <c r="AH24" i="14"/>
  <c r="DW24" i="9"/>
  <c r="AI24" i="14"/>
  <c r="DX24" i="9"/>
  <c r="AJ24" i="14"/>
  <c r="DY24" i="9"/>
  <c r="AK24" i="14"/>
  <c r="DZ24" i="9"/>
  <c r="AL24" i="14"/>
  <c r="EA24" i="9"/>
  <c r="AM24" i="14"/>
  <c r="EB24" i="9"/>
  <c r="AN24" i="14"/>
  <c r="EC24" i="9"/>
  <c r="AO24" i="14"/>
  <c r="ED24" i="9"/>
  <c r="AP24" i="14"/>
  <c r="EE24" i="9"/>
  <c r="AQ24" i="14"/>
  <c r="EF24" i="9"/>
  <c r="AR24" i="14"/>
  <c r="EG24" i="9"/>
  <c r="AS24" i="14"/>
  <c r="EH24" i="9"/>
  <c r="AT24" i="14"/>
  <c r="EI24" i="9"/>
  <c r="AU24" i="14"/>
  <c r="EJ24" i="9"/>
  <c r="AV24" i="14"/>
  <c r="EK24" i="9"/>
  <c r="AW24" i="14"/>
  <c r="EL24" i="9"/>
  <c r="AX24" i="14"/>
  <c r="EM24" i="9"/>
  <c r="AY24" i="14"/>
  <c r="EN24" i="9"/>
  <c r="AZ24" i="14"/>
  <c r="EO24" i="9"/>
  <c r="BA24" i="14"/>
  <c r="EP24" i="9"/>
  <c r="BB24" i="14"/>
  <c r="EQ24" i="9"/>
  <c r="BC24" i="14"/>
  <c r="ER24" i="9"/>
  <c r="BD24" i="14"/>
  <c r="ES24" i="9"/>
  <c r="BE24" i="14"/>
  <c r="ET24" i="9"/>
  <c r="BF24" i="14"/>
  <c r="EU24" i="9"/>
  <c r="BG24" i="14"/>
  <c r="EV24" i="9"/>
  <c r="BH24" i="14"/>
  <c r="EW24" i="9"/>
  <c r="BI24" i="14"/>
  <c r="EX24" i="9"/>
  <c r="BJ24" i="14"/>
  <c r="EY24" i="9"/>
  <c r="BK24" i="14"/>
  <c r="EZ24" i="9"/>
  <c r="BL24" i="14"/>
  <c r="FA24" i="9"/>
  <c r="BM24" i="14"/>
  <c r="FB24" i="9"/>
  <c r="BN24" i="14"/>
  <c r="FC24" i="9"/>
  <c r="BO24" i="14"/>
  <c r="FD24" i="9"/>
  <c r="BP24" i="14"/>
  <c r="FE24" i="9"/>
  <c r="BQ24" i="14"/>
  <c r="FF24" i="9"/>
  <c r="BR24" i="14"/>
  <c r="FG24" i="9"/>
  <c r="BS24" i="14"/>
  <c r="FH24" i="9"/>
  <c r="BT24" i="14"/>
  <c r="FI24" i="9"/>
  <c r="BU24" i="14"/>
  <c r="FJ24" i="9"/>
  <c r="BV24" i="14"/>
  <c r="FK24" i="9"/>
  <c r="BW24" i="14"/>
  <c r="FL24" i="9"/>
  <c r="BX24" i="14"/>
  <c r="FM24" i="9"/>
  <c r="BY24" i="14"/>
  <c r="FN24" i="9"/>
  <c r="BZ24" i="14"/>
  <c r="FO24" i="9"/>
  <c r="CA24" i="14"/>
  <c r="FP24" i="9"/>
  <c r="CB24" i="14"/>
  <c r="FQ24" i="9"/>
  <c r="CC24" i="14"/>
  <c r="FR24" i="9"/>
  <c r="CD24" i="14"/>
  <c r="FS24" i="9"/>
  <c r="CE24" i="14"/>
  <c r="FT24" i="9"/>
  <c r="CF24" i="14"/>
  <c r="FU24" i="9"/>
  <c r="CG24" i="14"/>
  <c r="FV24" i="9"/>
  <c r="CH24" i="14"/>
  <c r="FW24" i="9"/>
  <c r="CI24" i="14"/>
  <c r="FX24" i="9"/>
  <c r="CJ24" i="14"/>
  <c r="FY24" i="9"/>
  <c r="CK24" i="14"/>
  <c r="FZ24" i="9"/>
  <c r="CL24" i="14"/>
  <c r="GA24" i="9"/>
  <c r="CM24" i="14"/>
  <c r="GB24" i="9"/>
  <c r="CN24" i="14"/>
  <c r="GC24" i="9"/>
  <c r="GD24" i="9"/>
  <c r="I24" i="7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BC141" i="10"/>
  <c r="BD141" i="10"/>
  <c r="BE141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CA141" i="10"/>
  <c r="CB141" i="10"/>
  <c r="CC141" i="10"/>
  <c r="CD141" i="10"/>
  <c r="CE141" i="10"/>
  <c r="CF141" i="10"/>
  <c r="CG141" i="10"/>
  <c r="CH141" i="10"/>
  <c r="CI141" i="10"/>
  <c r="CJ141" i="10"/>
  <c r="CK141" i="10"/>
  <c r="CL141" i="10"/>
  <c r="CM141" i="10"/>
  <c r="CN141" i="10"/>
  <c r="C25" i="14"/>
  <c r="CR25" i="9"/>
  <c r="B25" i="14"/>
  <c r="CQ25" i="9"/>
  <c r="D25" i="14"/>
  <c r="CS25" i="9"/>
  <c r="E25" i="14"/>
  <c r="CT25" i="9"/>
  <c r="F25" i="14"/>
  <c r="CU25" i="9"/>
  <c r="G25" i="14"/>
  <c r="CV25" i="9"/>
  <c r="H25" i="14"/>
  <c r="CW25" i="9"/>
  <c r="I25" i="14"/>
  <c r="CX25" i="9"/>
  <c r="J25" i="14"/>
  <c r="CY25" i="9"/>
  <c r="K25" i="14"/>
  <c r="CZ25" i="9"/>
  <c r="L25" i="14"/>
  <c r="DA25" i="9"/>
  <c r="M25" i="14"/>
  <c r="DB25" i="9"/>
  <c r="N25" i="14"/>
  <c r="DC25" i="9"/>
  <c r="O25" i="14"/>
  <c r="DD25" i="9"/>
  <c r="P25" i="14"/>
  <c r="DE25" i="9"/>
  <c r="Q25" i="14"/>
  <c r="DF25" i="9"/>
  <c r="R25" i="14"/>
  <c r="DG25" i="9"/>
  <c r="S25" i="14"/>
  <c r="DH25" i="9"/>
  <c r="T25" i="14"/>
  <c r="DI25" i="9"/>
  <c r="U25" i="14"/>
  <c r="DJ25" i="9"/>
  <c r="V25" i="14"/>
  <c r="DK25" i="9"/>
  <c r="W25" i="14"/>
  <c r="DL25" i="9"/>
  <c r="X25" i="14"/>
  <c r="DM25" i="9"/>
  <c r="Y25" i="14"/>
  <c r="DN25" i="9"/>
  <c r="Z25" i="14"/>
  <c r="DO25" i="9"/>
  <c r="AA25" i="14"/>
  <c r="DP25" i="9"/>
  <c r="AB25" i="14"/>
  <c r="DQ25" i="9"/>
  <c r="AC25" i="14"/>
  <c r="DR25" i="9"/>
  <c r="AD25" i="14"/>
  <c r="DS25" i="9"/>
  <c r="AE25" i="14"/>
  <c r="DT25" i="9"/>
  <c r="AF25" i="14"/>
  <c r="DU25" i="9"/>
  <c r="AG25" i="14"/>
  <c r="DV25" i="9"/>
  <c r="AH25" i="14"/>
  <c r="DW25" i="9"/>
  <c r="AI25" i="14"/>
  <c r="DX25" i="9"/>
  <c r="AJ25" i="14"/>
  <c r="DY25" i="9"/>
  <c r="AK25" i="14"/>
  <c r="DZ25" i="9"/>
  <c r="AL25" i="14"/>
  <c r="EA25" i="9"/>
  <c r="AM25" i="14"/>
  <c r="EB25" i="9"/>
  <c r="AN25" i="14"/>
  <c r="EC25" i="9"/>
  <c r="AO25" i="14"/>
  <c r="ED25" i="9"/>
  <c r="AP25" i="14"/>
  <c r="EE25" i="9"/>
  <c r="AQ25" i="14"/>
  <c r="EF25" i="9"/>
  <c r="AR25" i="14"/>
  <c r="EG25" i="9"/>
  <c r="AS25" i="14"/>
  <c r="EH25" i="9"/>
  <c r="AT25" i="14"/>
  <c r="EI25" i="9"/>
  <c r="AU25" i="14"/>
  <c r="EJ25" i="9"/>
  <c r="AV25" i="14"/>
  <c r="EK25" i="9"/>
  <c r="AW25" i="14"/>
  <c r="EL25" i="9"/>
  <c r="AX25" i="14"/>
  <c r="EM25" i="9"/>
  <c r="AY25" i="14"/>
  <c r="EN25" i="9"/>
  <c r="AZ25" i="14"/>
  <c r="EO25" i="9"/>
  <c r="BA25" i="14"/>
  <c r="EP25" i="9"/>
  <c r="BB25" i="14"/>
  <c r="EQ25" i="9"/>
  <c r="BC25" i="14"/>
  <c r="ER25" i="9"/>
  <c r="BD25" i="14"/>
  <c r="ES25" i="9"/>
  <c r="BE25" i="14"/>
  <c r="ET25" i="9"/>
  <c r="BF25" i="14"/>
  <c r="EU25" i="9"/>
  <c r="BG25" i="14"/>
  <c r="EV25" i="9"/>
  <c r="BH25" i="14"/>
  <c r="EW25" i="9"/>
  <c r="BI25" i="14"/>
  <c r="EX25" i="9"/>
  <c r="BJ25" i="14"/>
  <c r="EY25" i="9"/>
  <c r="BK25" i="14"/>
  <c r="EZ25" i="9"/>
  <c r="BL25" i="14"/>
  <c r="FA25" i="9"/>
  <c r="BM25" i="14"/>
  <c r="FB25" i="9"/>
  <c r="BN25" i="14"/>
  <c r="FC25" i="9"/>
  <c r="BO25" i="14"/>
  <c r="FD25" i="9"/>
  <c r="BP25" i="14"/>
  <c r="FE25" i="9"/>
  <c r="BQ25" i="14"/>
  <c r="FF25" i="9"/>
  <c r="BR25" i="14"/>
  <c r="FG25" i="9"/>
  <c r="BS25" i="14"/>
  <c r="FH25" i="9"/>
  <c r="BT25" i="14"/>
  <c r="FI25" i="9"/>
  <c r="BU25" i="14"/>
  <c r="FJ25" i="9"/>
  <c r="BV25" i="14"/>
  <c r="FK25" i="9"/>
  <c r="BW25" i="14"/>
  <c r="FL25" i="9"/>
  <c r="BX25" i="14"/>
  <c r="FM25" i="9"/>
  <c r="BY25" i="14"/>
  <c r="FN25" i="9"/>
  <c r="BZ25" i="14"/>
  <c r="FO25" i="9"/>
  <c r="CA25" i="14"/>
  <c r="FP25" i="9"/>
  <c r="CB25" i="14"/>
  <c r="FQ25" i="9"/>
  <c r="CC25" i="14"/>
  <c r="FR25" i="9"/>
  <c r="CD25" i="14"/>
  <c r="FS25" i="9"/>
  <c r="CE25" i="14"/>
  <c r="FT25" i="9"/>
  <c r="CF25" i="14"/>
  <c r="FU25" i="9"/>
  <c r="CG25" i="14"/>
  <c r="FV25" i="9"/>
  <c r="CH25" i="14"/>
  <c r="FW25" i="9"/>
  <c r="CI25" i="14"/>
  <c r="FX25" i="9"/>
  <c r="CJ25" i="14"/>
  <c r="FY25" i="9"/>
  <c r="CK25" i="14"/>
  <c r="FZ25" i="9"/>
  <c r="CL25" i="14"/>
  <c r="GA25" i="9"/>
  <c r="CM25" i="14"/>
  <c r="GB25" i="9"/>
  <c r="CN25" i="14"/>
  <c r="GC25" i="9"/>
  <c r="GD25" i="9"/>
  <c r="I25" i="7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BD142" i="10"/>
  <c r="BE142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CA142" i="10"/>
  <c r="CB142" i="10"/>
  <c r="CC142" i="10"/>
  <c r="CD142" i="10"/>
  <c r="CE142" i="10"/>
  <c r="CF142" i="10"/>
  <c r="CG142" i="10"/>
  <c r="CH142" i="10"/>
  <c r="CI142" i="10"/>
  <c r="CJ142" i="10"/>
  <c r="CK142" i="10"/>
  <c r="CL142" i="10"/>
  <c r="CM142" i="10"/>
  <c r="CN142" i="10"/>
  <c r="C26" i="14"/>
  <c r="CR26" i="9"/>
  <c r="B26" i="14"/>
  <c r="CQ26" i="9"/>
  <c r="D26" i="14"/>
  <c r="CS26" i="9"/>
  <c r="E26" i="14"/>
  <c r="CT26" i="9"/>
  <c r="F26" i="14"/>
  <c r="CU26" i="9"/>
  <c r="G26" i="14"/>
  <c r="CV26" i="9"/>
  <c r="H26" i="14"/>
  <c r="CW26" i="9"/>
  <c r="I26" i="14"/>
  <c r="CX26" i="9"/>
  <c r="J26" i="14"/>
  <c r="CY26" i="9"/>
  <c r="K26" i="14"/>
  <c r="CZ26" i="9"/>
  <c r="L26" i="14"/>
  <c r="DA26" i="9"/>
  <c r="M26" i="14"/>
  <c r="DB26" i="9"/>
  <c r="N26" i="14"/>
  <c r="DC26" i="9"/>
  <c r="O26" i="14"/>
  <c r="DD26" i="9"/>
  <c r="P26" i="14"/>
  <c r="DE26" i="9"/>
  <c r="Q26" i="14"/>
  <c r="DF26" i="9"/>
  <c r="R26" i="14"/>
  <c r="DG26" i="9"/>
  <c r="S26" i="14"/>
  <c r="DH26" i="9"/>
  <c r="T26" i="14"/>
  <c r="DI26" i="9"/>
  <c r="U26" i="14"/>
  <c r="DJ26" i="9"/>
  <c r="V26" i="14"/>
  <c r="DK26" i="9"/>
  <c r="W26" i="14"/>
  <c r="DL26" i="9"/>
  <c r="X26" i="14"/>
  <c r="DM26" i="9"/>
  <c r="Y26" i="14"/>
  <c r="DN26" i="9"/>
  <c r="Z26" i="14"/>
  <c r="DO26" i="9"/>
  <c r="AA26" i="14"/>
  <c r="DP26" i="9"/>
  <c r="AB26" i="14"/>
  <c r="DQ26" i="9"/>
  <c r="AC26" i="14"/>
  <c r="DR26" i="9"/>
  <c r="AD26" i="14"/>
  <c r="DS26" i="9"/>
  <c r="AE26" i="14"/>
  <c r="DT26" i="9"/>
  <c r="AF26" i="14"/>
  <c r="DU26" i="9"/>
  <c r="AG26" i="14"/>
  <c r="DV26" i="9"/>
  <c r="AH26" i="14"/>
  <c r="DW26" i="9"/>
  <c r="AI26" i="14"/>
  <c r="DX26" i="9"/>
  <c r="AJ26" i="14"/>
  <c r="DY26" i="9"/>
  <c r="AK26" i="14"/>
  <c r="DZ26" i="9"/>
  <c r="AL26" i="14"/>
  <c r="EA26" i="9"/>
  <c r="AM26" i="14"/>
  <c r="EB26" i="9"/>
  <c r="AN26" i="14"/>
  <c r="EC26" i="9"/>
  <c r="AO26" i="14"/>
  <c r="ED26" i="9"/>
  <c r="AP26" i="14"/>
  <c r="EE26" i="9"/>
  <c r="AQ26" i="14"/>
  <c r="EF26" i="9"/>
  <c r="AR26" i="14"/>
  <c r="EG26" i="9"/>
  <c r="AS26" i="14"/>
  <c r="EH26" i="9"/>
  <c r="AT26" i="14"/>
  <c r="EI26" i="9"/>
  <c r="AU26" i="14"/>
  <c r="EJ26" i="9"/>
  <c r="AV26" i="14"/>
  <c r="EK26" i="9"/>
  <c r="AW26" i="14"/>
  <c r="EL26" i="9"/>
  <c r="AX26" i="14"/>
  <c r="EM26" i="9"/>
  <c r="AY26" i="14"/>
  <c r="EN26" i="9"/>
  <c r="AZ26" i="14"/>
  <c r="EO26" i="9"/>
  <c r="BA26" i="14"/>
  <c r="EP26" i="9"/>
  <c r="BB26" i="14"/>
  <c r="EQ26" i="9"/>
  <c r="BC26" i="14"/>
  <c r="ER26" i="9"/>
  <c r="BD26" i="14"/>
  <c r="ES26" i="9"/>
  <c r="BE26" i="14"/>
  <c r="ET26" i="9"/>
  <c r="BF26" i="14"/>
  <c r="EU26" i="9"/>
  <c r="BG26" i="14"/>
  <c r="EV26" i="9"/>
  <c r="BH26" i="14"/>
  <c r="EW26" i="9"/>
  <c r="BI26" i="14"/>
  <c r="EX26" i="9"/>
  <c r="BJ26" i="14"/>
  <c r="EY26" i="9"/>
  <c r="BK26" i="14"/>
  <c r="EZ26" i="9"/>
  <c r="BL26" i="14"/>
  <c r="FA26" i="9"/>
  <c r="BM26" i="14"/>
  <c r="FB26" i="9"/>
  <c r="BN26" i="14"/>
  <c r="FC26" i="9"/>
  <c r="BO26" i="14"/>
  <c r="FD26" i="9"/>
  <c r="BP26" i="14"/>
  <c r="FE26" i="9"/>
  <c r="BQ26" i="14"/>
  <c r="FF26" i="9"/>
  <c r="BR26" i="14"/>
  <c r="FG26" i="9"/>
  <c r="BS26" i="14"/>
  <c r="FH26" i="9"/>
  <c r="BT26" i="14"/>
  <c r="FI26" i="9"/>
  <c r="BU26" i="14"/>
  <c r="FJ26" i="9"/>
  <c r="BV26" i="14"/>
  <c r="FK26" i="9"/>
  <c r="BW26" i="14"/>
  <c r="FL26" i="9"/>
  <c r="BX26" i="14"/>
  <c r="FM26" i="9"/>
  <c r="BY26" i="14"/>
  <c r="FN26" i="9"/>
  <c r="BZ26" i="14"/>
  <c r="FO26" i="9"/>
  <c r="CA26" i="14"/>
  <c r="FP26" i="9"/>
  <c r="CB26" i="14"/>
  <c r="FQ26" i="9"/>
  <c r="CC26" i="14"/>
  <c r="FR26" i="9"/>
  <c r="CD26" i="14"/>
  <c r="FS26" i="9"/>
  <c r="CE26" i="14"/>
  <c r="FT26" i="9"/>
  <c r="CF26" i="14"/>
  <c r="FU26" i="9"/>
  <c r="CG26" i="14"/>
  <c r="FV26" i="9"/>
  <c r="CH26" i="14"/>
  <c r="FW26" i="9"/>
  <c r="CI26" i="14"/>
  <c r="FX26" i="9"/>
  <c r="CJ26" i="14"/>
  <c r="FY26" i="9"/>
  <c r="CK26" i="14"/>
  <c r="FZ26" i="9"/>
  <c r="CL26" i="14"/>
  <c r="GA26" i="9"/>
  <c r="CM26" i="14"/>
  <c r="GB26" i="9"/>
  <c r="CN26" i="14"/>
  <c r="GC26" i="9"/>
  <c r="GD26" i="9"/>
  <c r="I26" i="7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CA143" i="10"/>
  <c r="CB143" i="10"/>
  <c r="CC143" i="10"/>
  <c r="CD143" i="10"/>
  <c r="CE143" i="10"/>
  <c r="CF143" i="10"/>
  <c r="CG143" i="10"/>
  <c r="CH143" i="10"/>
  <c r="CI143" i="10"/>
  <c r="CJ143" i="10"/>
  <c r="CK143" i="10"/>
  <c r="CL143" i="10"/>
  <c r="CM143" i="10"/>
  <c r="CN143" i="10"/>
  <c r="C27" i="14"/>
  <c r="CR27" i="9"/>
  <c r="B27" i="14"/>
  <c r="CQ27" i="9"/>
  <c r="D27" i="14"/>
  <c r="CS27" i="9"/>
  <c r="E27" i="14"/>
  <c r="CT27" i="9"/>
  <c r="F27" i="14"/>
  <c r="CU27" i="9"/>
  <c r="G27" i="14"/>
  <c r="CV27" i="9"/>
  <c r="H27" i="14"/>
  <c r="CW27" i="9"/>
  <c r="I27" i="14"/>
  <c r="CX27" i="9"/>
  <c r="J27" i="14"/>
  <c r="CY27" i="9"/>
  <c r="K27" i="14"/>
  <c r="CZ27" i="9"/>
  <c r="L27" i="14"/>
  <c r="DA27" i="9"/>
  <c r="M27" i="14"/>
  <c r="DB27" i="9"/>
  <c r="N27" i="14"/>
  <c r="DC27" i="9"/>
  <c r="O27" i="14"/>
  <c r="DD27" i="9"/>
  <c r="P27" i="14"/>
  <c r="DE27" i="9"/>
  <c r="Q27" i="14"/>
  <c r="DF27" i="9"/>
  <c r="R27" i="14"/>
  <c r="DG27" i="9"/>
  <c r="S27" i="14"/>
  <c r="DH27" i="9"/>
  <c r="T27" i="14"/>
  <c r="DI27" i="9"/>
  <c r="U27" i="14"/>
  <c r="DJ27" i="9"/>
  <c r="V27" i="14"/>
  <c r="DK27" i="9"/>
  <c r="W27" i="14"/>
  <c r="DL27" i="9"/>
  <c r="X27" i="14"/>
  <c r="DM27" i="9"/>
  <c r="Y27" i="14"/>
  <c r="DN27" i="9"/>
  <c r="Z27" i="14"/>
  <c r="DO27" i="9"/>
  <c r="AA27" i="14"/>
  <c r="DP27" i="9"/>
  <c r="AB27" i="14"/>
  <c r="DQ27" i="9"/>
  <c r="AC27" i="14"/>
  <c r="DR27" i="9"/>
  <c r="AD27" i="14"/>
  <c r="DS27" i="9"/>
  <c r="AE27" i="14"/>
  <c r="DT27" i="9"/>
  <c r="AF27" i="14"/>
  <c r="DU27" i="9"/>
  <c r="AG27" i="14"/>
  <c r="DV27" i="9"/>
  <c r="AH27" i="14"/>
  <c r="DW27" i="9"/>
  <c r="AI27" i="14"/>
  <c r="DX27" i="9"/>
  <c r="AJ27" i="14"/>
  <c r="DY27" i="9"/>
  <c r="AK27" i="14"/>
  <c r="DZ27" i="9"/>
  <c r="AL27" i="14"/>
  <c r="EA27" i="9"/>
  <c r="AM27" i="14"/>
  <c r="EB27" i="9"/>
  <c r="AN27" i="14"/>
  <c r="EC27" i="9"/>
  <c r="AO27" i="14"/>
  <c r="ED27" i="9"/>
  <c r="AP27" i="14"/>
  <c r="EE27" i="9"/>
  <c r="AQ27" i="14"/>
  <c r="EF27" i="9"/>
  <c r="AR27" i="14"/>
  <c r="EG27" i="9"/>
  <c r="AS27" i="14"/>
  <c r="EH27" i="9"/>
  <c r="AT27" i="14"/>
  <c r="EI27" i="9"/>
  <c r="AU27" i="14"/>
  <c r="EJ27" i="9"/>
  <c r="AV27" i="14"/>
  <c r="EK27" i="9"/>
  <c r="AW27" i="14"/>
  <c r="EL27" i="9"/>
  <c r="AX27" i="14"/>
  <c r="EM27" i="9"/>
  <c r="AY27" i="14"/>
  <c r="EN27" i="9"/>
  <c r="AZ27" i="14"/>
  <c r="EO27" i="9"/>
  <c r="BA27" i="14"/>
  <c r="EP27" i="9"/>
  <c r="BB27" i="14"/>
  <c r="EQ27" i="9"/>
  <c r="BC27" i="14"/>
  <c r="ER27" i="9"/>
  <c r="BD27" i="14"/>
  <c r="ES27" i="9"/>
  <c r="BE27" i="14"/>
  <c r="ET27" i="9"/>
  <c r="BF27" i="14"/>
  <c r="EU27" i="9"/>
  <c r="BG27" i="14"/>
  <c r="EV27" i="9"/>
  <c r="BH27" i="14"/>
  <c r="EW27" i="9"/>
  <c r="BI27" i="14"/>
  <c r="EX27" i="9"/>
  <c r="BJ27" i="14"/>
  <c r="EY27" i="9"/>
  <c r="BK27" i="14"/>
  <c r="EZ27" i="9"/>
  <c r="BL27" i="14"/>
  <c r="FA27" i="9"/>
  <c r="BM27" i="14"/>
  <c r="FB27" i="9"/>
  <c r="BN27" i="14"/>
  <c r="FC27" i="9"/>
  <c r="BO27" i="14"/>
  <c r="FD27" i="9"/>
  <c r="BP27" i="14"/>
  <c r="FE27" i="9"/>
  <c r="BQ27" i="14"/>
  <c r="FF27" i="9"/>
  <c r="BR27" i="14"/>
  <c r="FG27" i="9"/>
  <c r="BS27" i="14"/>
  <c r="FH27" i="9"/>
  <c r="BT27" i="14"/>
  <c r="FI27" i="9"/>
  <c r="BU27" i="14"/>
  <c r="FJ27" i="9"/>
  <c r="BV27" i="14"/>
  <c r="FK27" i="9"/>
  <c r="BW27" i="14"/>
  <c r="FL27" i="9"/>
  <c r="BX27" i="14"/>
  <c r="FM27" i="9"/>
  <c r="BY27" i="14"/>
  <c r="FN27" i="9"/>
  <c r="BZ27" i="14"/>
  <c r="FO27" i="9"/>
  <c r="CA27" i="14"/>
  <c r="FP27" i="9"/>
  <c r="CB27" i="14"/>
  <c r="FQ27" i="9"/>
  <c r="CC27" i="14"/>
  <c r="FR27" i="9"/>
  <c r="CD27" i="14"/>
  <c r="FS27" i="9"/>
  <c r="CE27" i="14"/>
  <c r="FT27" i="9"/>
  <c r="CF27" i="14"/>
  <c r="FU27" i="9"/>
  <c r="CG27" i="14"/>
  <c r="FV27" i="9"/>
  <c r="CH27" i="14"/>
  <c r="FW27" i="9"/>
  <c r="CI27" i="14"/>
  <c r="FX27" i="9"/>
  <c r="CJ27" i="14"/>
  <c r="FY27" i="9"/>
  <c r="CK27" i="14"/>
  <c r="FZ27" i="9"/>
  <c r="CL27" i="14"/>
  <c r="GA27" i="9"/>
  <c r="CM27" i="14"/>
  <c r="GB27" i="9"/>
  <c r="CN27" i="14"/>
  <c r="GC27" i="9"/>
  <c r="GD27" i="9"/>
  <c r="I27" i="7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BX144" i="10"/>
  <c r="BY144" i="10"/>
  <c r="BZ144" i="10"/>
  <c r="CA144" i="10"/>
  <c r="CB144" i="10"/>
  <c r="CC144" i="10"/>
  <c r="CD144" i="10"/>
  <c r="CE144" i="10"/>
  <c r="CF144" i="10"/>
  <c r="CG144" i="10"/>
  <c r="CH144" i="10"/>
  <c r="CI144" i="10"/>
  <c r="CJ144" i="10"/>
  <c r="CK144" i="10"/>
  <c r="CL144" i="10"/>
  <c r="CM144" i="10"/>
  <c r="CN144" i="10"/>
  <c r="C28" i="14"/>
  <c r="CR28" i="9"/>
  <c r="B28" i="14"/>
  <c r="CQ28" i="9"/>
  <c r="D28" i="14"/>
  <c r="CS28" i="9"/>
  <c r="E28" i="14"/>
  <c r="CT28" i="9"/>
  <c r="F28" i="14"/>
  <c r="CU28" i="9"/>
  <c r="G28" i="14"/>
  <c r="CV28" i="9"/>
  <c r="H28" i="14"/>
  <c r="CW28" i="9"/>
  <c r="I28" i="14"/>
  <c r="CX28" i="9"/>
  <c r="J28" i="14"/>
  <c r="CY28" i="9"/>
  <c r="K28" i="14"/>
  <c r="CZ28" i="9"/>
  <c r="L28" i="14"/>
  <c r="DA28" i="9"/>
  <c r="M28" i="14"/>
  <c r="DB28" i="9"/>
  <c r="N28" i="14"/>
  <c r="DC28" i="9"/>
  <c r="O28" i="14"/>
  <c r="DD28" i="9"/>
  <c r="P28" i="14"/>
  <c r="DE28" i="9"/>
  <c r="Q28" i="14"/>
  <c r="DF28" i="9"/>
  <c r="R28" i="14"/>
  <c r="DG28" i="9"/>
  <c r="S28" i="14"/>
  <c r="DH28" i="9"/>
  <c r="T28" i="14"/>
  <c r="DI28" i="9"/>
  <c r="U28" i="14"/>
  <c r="DJ28" i="9"/>
  <c r="V28" i="14"/>
  <c r="DK28" i="9"/>
  <c r="W28" i="14"/>
  <c r="DL28" i="9"/>
  <c r="X28" i="14"/>
  <c r="DM28" i="9"/>
  <c r="Y28" i="14"/>
  <c r="DN28" i="9"/>
  <c r="Z28" i="14"/>
  <c r="DO28" i="9"/>
  <c r="AA28" i="14"/>
  <c r="DP28" i="9"/>
  <c r="AB28" i="14"/>
  <c r="DQ28" i="9"/>
  <c r="AC28" i="14"/>
  <c r="DR28" i="9"/>
  <c r="AD28" i="14"/>
  <c r="DS28" i="9"/>
  <c r="AE28" i="14"/>
  <c r="DT28" i="9"/>
  <c r="AF28" i="14"/>
  <c r="DU28" i="9"/>
  <c r="AG28" i="14"/>
  <c r="DV28" i="9"/>
  <c r="AH28" i="14"/>
  <c r="DW28" i="9"/>
  <c r="AI28" i="14"/>
  <c r="DX28" i="9"/>
  <c r="AJ28" i="14"/>
  <c r="DY28" i="9"/>
  <c r="AK28" i="14"/>
  <c r="DZ28" i="9"/>
  <c r="AL28" i="14"/>
  <c r="EA28" i="9"/>
  <c r="AM28" i="14"/>
  <c r="EB28" i="9"/>
  <c r="AN28" i="14"/>
  <c r="EC28" i="9"/>
  <c r="AO28" i="14"/>
  <c r="ED28" i="9"/>
  <c r="AP28" i="14"/>
  <c r="EE28" i="9"/>
  <c r="AQ28" i="14"/>
  <c r="EF28" i="9"/>
  <c r="AR28" i="14"/>
  <c r="EG28" i="9"/>
  <c r="AS28" i="14"/>
  <c r="EH28" i="9"/>
  <c r="AT28" i="14"/>
  <c r="EI28" i="9"/>
  <c r="AU28" i="14"/>
  <c r="EJ28" i="9"/>
  <c r="AV28" i="14"/>
  <c r="EK28" i="9"/>
  <c r="AW28" i="14"/>
  <c r="EL28" i="9"/>
  <c r="AX28" i="14"/>
  <c r="EM28" i="9"/>
  <c r="AY28" i="14"/>
  <c r="EN28" i="9"/>
  <c r="AZ28" i="14"/>
  <c r="EO28" i="9"/>
  <c r="BA28" i="14"/>
  <c r="EP28" i="9"/>
  <c r="BB28" i="14"/>
  <c r="EQ28" i="9"/>
  <c r="BC28" i="14"/>
  <c r="ER28" i="9"/>
  <c r="BD28" i="14"/>
  <c r="ES28" i="9"/>
  <c r="BE28" i="14"/>
  <c r="ET28" i="9"/>
  <c r="BF28" i="14"/>
  <c r="EU28" i="9"/>
  <c r="BG28" i="14"/>
  <c r="EV28" i="9"/>
  <c r="BH28" i="14"/>
  <c r="EW28" i="9"/>
  <c r="BI28" i="14"/>
  <c r="EX28" i="9"/>
  <c r="BJ28" i="14"/>
  <c r="EY28" i="9"/>
  <c r="BK28" i="14"/>
  <c r="EZ28" i="9"/>
  <c r="BL28" i="14"/>
  <c r="FA28" i="9"/>
  <c r="BM28" i="14"/>
  <c r="FB28" i="9"/>
  <c r="BN28" i="14"/>
  <c r="FC28" i="9"/>
  <c r="BO28" i="14"/>
  <c r="FD28" i="9"/>
  <c r="BP28" i="14"/>
  <c r="FE28" i="9"/>
  <c r="BQ28" i="14"/>
  <c r="FF28" i="9"/>
  <c r="BR28" i="14"/>
  <c r="FG28" i="9"/>
  <c r="BS28" i="14"/>
  <c r="FH28" i="9"/>
  <c r="BT28" i="14"/>
  <c r="FI28" i="9"/>
  <c r="BU28" i="14"/>
  <c r="FJ28" i="9"/>
  <c r="BV28" i="14"/>
  <c r="FK28" i="9"/>
  <c r="BW28" i="14"/>
  <c r="FL28" i="9"/>
  <c r="BX28" i="14"/>
  <c r="FM28" i="9"/>
  <c r="BY28" i="14"/>
  <c r="FN28" i="9"/>
  <c r="BZ28" i="14"/>
  <c r="FO28" i="9"/>
  <c r="CA28" i="14"/>
  <c r="FP28" i="9"/>
  <c r="CB28" i="14"/>
  <c r="FQ28" i="9"/>
  <c r="CC28" i="14"/>
  <c r="FR28" i="9"/>
  <c r="CD28" i="14"/>
  <c r="FS28" i="9"/>
  <c r="CE28" i="14"/>
  <c r="FT28" i="9"/>
  <c r="CF28" i="14"/>
  <c r="FU28" i="9"/>
  <c r="CG28" i="14"/>
  <c r="FV28" i="9"/>
  <c r="CH28" i="14"/>
  <c r="FW28" i="9"/>
  <c r="CI28" i="14"/>
  <c r="FX28" i="9"/>
  <c r="CJ28" i="14"/>
  <c r="FY28" i="9"/>
  <c r="CK28" i="14"/>
  <c r="FZ28" i="9"/>
  <c r="CL28" i="14"/>
  <c r="GA28" i="9"/>
  <c r="CM28" i="14"/>
  <c r="GB28" i="9"/>
  <c r="CN28" i="14"/>
  <c r="GC28" i="9"/>
  <c r="GD28" i="9"/>
  <c r="I28" i="7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CA145" i="10"/>
  <c r="CB145" i="10"/>
  <c r="CC145" i="10"/>
  <c r="CD145" i="10"/>
  <c r="CE145" i="10"/>
  <c r="CF145" i="10"/>
  <c r="CG145" i="10"/>
  <c r="CH145" i="10"/>
  <c r="CI145" i="10"/>
  <c r="CJ145" i="10"/>
  <c r="CK145" i="10"/>
  <c r="CL145" i="10"/>
  <c r="CM145" i="10"/>
  <c r="CN145" i="10"/>
  <c r="C29" i="14"/>
  <c r="CR29" i="9"/>
  <c r="B29" i="14"/>
  <c r="CQ29" i="9"/>
  <c r="D29" i="14"/>
  <c r="CS29" i="9"/>
  <c r="E29" i="14"/>
  <c r="CT29" i="9"/>
  <c r="F29" i="14"/>
  <c r="CU29" i="9"/>
  <c r="G29" i="14"/>
  <c r="CV29" i="9"/>
  <c r="H29" i="14"/>
  <c r="CW29" i="9"/>
  <c r="I29" i="14"/>
  <c r="CX29" i="9"/>
  <c r="J29" i="14"/>
  <c r="CY29" i="9"/>
  <c r="K29" i="14"/>
  <c r="CZ29" i="9"/>
  <c r="L29" i="14"/>
  <c r="DA29" i="9"/>
  <c r="M29" i="14"/>
  <c r="DB29" i="9"/>
  <c r="N29" i="14"/>
  <c r="DC29" i="9"/>
  <c r="O29" i="14"/>
  <c r="DD29" i="9"/>
  <c r="P29" i="14"/>
  <c r="DE29" i="9"/>
  <c r="Q29" i="14"/>
  <c r="DF29" i="9"/>
  <c r="R29" i="14"/>
  <c r="DG29" i="9"/>
  <c r="S29" i="14"/>
  <c r="DH29" i="9"/>
  <c r="T29" i="14"/>
  <c r="DI29" i="9"/>
  <c r="U29" i="14"/>
  <c r="DJ29" i="9"/>
  <c r="V29" i="14"/>
  <c r="DK29" i="9"/>
  <c r="W29" i="14"/>
  <c r="DL29" i="9"/>
  <c r="X29" i="14"/>
  <c r="DM29" i="9"/>
  <c r="Y29" i="14"/>
  <c r="DN29" i="9"/>
  <c r="Z29" i="14"/>
  <c r="DO29" i="9"/>
  <c r="AA29" i="14"/>
  <c r="DP29" i="9"/>
  <c r="AB29" i="14"/>
  <c r="DQ29" i="9"/>
  <c r="AC29" i="14"/>
  <c r="DR29" i="9"/>
  <c r="AD29" i="14"/>
  <c r="DS29" i="9"/>
  <c r="AE29" i="14"/>
  <c r="DT29" i="9"/>
  <c r="AF29" i="14"/>
  <c r="DU29" i="9"/>
  <c r="AG29" i="14"/>
  <c r="DV29" i="9"/>
  <c r="AH29" i="14"/>
  <c r="DW29" i="9"/>
  <c r="AI29" i="14"/>
  <c r="DX29" i="9"/>
  <c r="AJ29" i="14"/>
  <c r="DY29" i="9"/>
  <c r="AK29" i="14"/>
  <c r="DZ29" i="9"/>
  <c r="AL29" i="14"/>
  <c r="EA29" i="9"/>
  <c r="AM29" i="14"/>
  <c r="EB29" i="9"/>
  <c r="AN29" i="14"/>
  <c r="EC29" i="9"/>
  <c r="AO29" i="14"/>
  <c r="ED29" i="9"/>
  <c r="AP29" i="14"/>
  <c r="EE29" i="9"/>
  <c r="AQ29" i="14"/>
  <c r="EF29" i="9"/>
  <c r="AR29" i="14"/>
  <c r="EG29" i="9"/>
  <c r="AS29" i="14"/>
  <c r="EH29" i="9"/>
  <c r="AT29" i="14"/>
  <c r="EI29" i="9"/>
  <c r="AU29" i="14"/>
  <c r="EJ29" i="9"/>
  <c r="AV29" i="14"/>
  <c r="EK29" i="9"/>
  <c r="AW29" i="14"/>
  <c r="EL29" i="9"/>
  <c r="AX29" i="14"/>
  <c r="EM29" i="9"/>
  <c r="AY29" i="14"/>
  <c r="EN29" i="9"/>
  <c r="AZ29" i="14"/>
  <c r="EO29" i="9"/>
  <c r="BA29" i="14"/>
  <c r="EP29" i="9"/>
  <c r="BB29" i="14"/>
  <c r="EQ29" i="9"/>
  <c r="BC29" i="14"/>
  <c r="ER29" i="9"/>
  <c r="BD29" i="14"/>
  <c r="ES29" i="9"/>
  <c r="BE29" i="14"/>
  <c r="ET29" i="9"/>
  <c r="BF29" i="14"/>
  <c r="EU29" i="9"/>
  <c r="BG29" i="14"/>
  <c r="EV29" i="9"/>
  <c r="BH29" i="14"/>
  <c r="EW29" i="9"/>
  <c r="BI29" i="14"/>
  <c r="EX29" i="9"/>
  <c r="BJ29" i="14"/>
  <c r="EY29" i="9"/>
  <c r="BK29" i="14"/>
  <c r="EZ29" i="9"/>
  <c r="BL29" i="14"/>
  <c r="FA29" i="9"/>
  <c r="BM29" i="14"/>
  <c r="FB29" i="9"/>
  <c r="BN29" i="14"/>
  <c r="FC29" i="9"/>
  <c r="BO29" i="14"/>
  <c r="FD29" i="9"/>
  <c r="BP29" i="14"/>
  <c r="FE29" i="9"/>
  <c r="BQ29" i="14"/>
  <c r="FF29" i="9"/>
  <c r="BR29" i="14"/>
  <c r="FG29" i="9"/>
  <c r="BS29" i="14"/>
  <c r="FH29" i="9"/>
  <c r="BT29" i="14"/>
  <c r="FI29" i="9"/>
  <c r="BU29" i="14"/>
  <c r="FJ29" i="9"/>
  <c r="BV29" i="14"/>
  <c r="FK29" i="9"/>
  <c r="BW29" i="14"/>
  <c r="FL29" i="9"/>
  <c r="BX29" i="14"/>
  <c r="FM29" i="9"/>
  <c r="BY29" i="14"/>
  <c r="FN29" i="9"/>
  <c r="BZ29" i="14"/>
  <c r="FO29" i="9"/>
  <c r="CA29" i="14"/>
  <c r="FP29" i="9"/>
  <c r="CB29" i="14"/>
  <c r="FQ29" i="9"/>
  <c r="CC29" i="14"/>
  <c r="FR29" i="9"/>
  <c r="CD29" i="14"/>
  <c r="FS29" i="9"/>
  <c r="CE29" i="14"/>
  <c r="FT29" i="9"/>
  <c r="CF29" i="14"/>
  <c r="FU29" i="9"/>
  <c r="CG29" i="14"/>
  <c r="FV29" i="9"/>
  <c r="CH29" i="14"/>
  <c r="FW29" i="9"/>
  <c r="CI29" i="14"/>
  <c r="FX29" i="9"/>
  <c r="CJ29" i="14"/>
  <c r="FY29" i="9"/>
  <c r="CK29" i="14"/>
  <c r="FZ29" i="9"/>
  <c r="CL29" i="14"/>
  <c r="GA29" i="9"/>
  <c r="CM29" i="14"/>
  <c r="GB29" i="9"/>
  <c r="CN29" i="14"/>
  <c r="GC29" i="9"/>
  <c r="GD29" i="9"/>
  <c r="I29" i="7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BD146" i="10"/>
  <c r="BE146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BX146" i="10"/>
  <c r="BY146" i="10"/>
  <c r="BZ146" i="10"/>
  <c r="CA146" i="10"/>
  <c r="CB146" i="10"/>
  <c r="CC146" i="10"/>
  <c r="CD146" i="10"/>
  <c r="CE146" i="10"/>
  <c r="CF146" i="10"/>
  <c r="CG146" i="10"/>
  <c r="CH146" i="10"/>
  <c r="CI146" i="10"/>
  <c r="CJ146" i="10"/>
  <c r="CK146" i="10"/>
  <c r="CL146" i="10"/>
  <c r="CM146" i="10"/>
  <c r="CN146" i="10"/>
  <c r="C30" i="14"/>
  <c r="CR30" i="9"/>
  <c r="B30" i="14"/>
  <c r="CQ30" i="9"/>
  <c r="D30" i="14"/>
  <c r="CS30" i="9"/>
  <c r="E30" i="14"/>
  <c r="CT30" i="9"/>
  <c r="F30" i="14"/>
  <c r="CU30" i="9"/>
  <c r="G30" i="14"/>
  <c r="CV30" i="9"/>
  <c r="H30" i="14"/>
  <c r="CW30" i="9"/>
  <c r="I30" i="14"/>
  <c r="CX30" i="9"/>
  <c r="J30" i="14"/>
  <c r="CY30" i="9"/>
  <c r="K30" i="14"/>
  <c r="CZ30" i="9"/>
  <c r="L30" i="14"/>
  <c r="DA30" i="9"/>
  <c r="M30" i="14"/>
  <c r="DB30" i="9"/>
  <c r="N30" i="14"/>
  <c r="DC30" i="9"/>
  <c r="O30" i="14"/>
  <c r="DD30" i="9"/>
  <c r="P30" i="14"/>
  <c r="DE30" i="9"/>
  <c r="Q30" i="14"/>
  <c r="DF30" i="9"/>
  <c r="R30" i="14"/>
  <c r="DG30" i="9"/>
  <c r="S30" i="14"/>
  <c r="DH30" i="9"/>
  <c r="T30" i="14"/>
  <c r="DI30" i="9"/>
  <c r="U30" i="14"/>
  <c r="DJ30" i="9"/>
  <c r="V30" i="14"/>
  <c r="DK30" i="9"/>
  <c r="W30" i="14"/>
  <c r="DL30" i="9"/>
  <c r="X30" i="14"/>
  <c r="DM30" i="9"/>
  <c r="Y30" i="14"/>
  <c r="DN30" i="9"/>
  <c r="Z30" i="14"/>
  <c r="DO30" i="9"/>
  <c r="AA30" i="14"/>
  <c r="DP30" i="9"/>
  <c r="AB30" i="14"/>
  <c r="DQ30" i="9"/>
  <c r="AC30" i="14"/>
  <c r="DR30" i="9"/>
  <c r="AD30" i="14"/>
  <c r="DS30" i="9"/>
  <c r="AE30" i="14"/>
  <c r="DT30" i="9"/>
  <c r="AF30" i="14"/>
  <c r="DU30" i="9"/>
  <c r="AG30" i="14"/>
  <c r="DV30" i="9"/>
  <c r="AH30" i="14"/>
  <c r="DW30" i="9"/>
  <c r="AI30" i="14"/>
  <c r="DX30" i="9"/>
  <c r="AJ30" i="14"/>
  <c r="DY30" i="9"/>
  <c r="AK30" i="14"/>
  <c r="DZ30" i="9"/>
  <c r="AL30" i="14"/>
  <c r="EA30" i="9"/>
  <c r="AM30" i="14"/>
  <c r="EB30" i="9"/>
  <c r="AN30" i="14"/>
  <c r="EC30" i="9"/>
  <c r="AO30" i="14"/>
  <c r="ED30" i="9"/>
  <c r="AP30" i="14"/>
  <c r="EE30" i="9"/>
  <c r="AQ30" i="14"/>
  <c r="EF30" i="9"/>
  <c r="AR30" i="14"/>
  <c r="EG30" i="9"/>
  <c r="AS30" i="14"/>
  <c r="EH30" i="9"/>
  <c r="AT30" i="14"/>
  <c r="EI30" i="9"/>
  <c r="AU30" i="14"/>
  <c r="EJ30" i="9"/>
  <c r="AV30" i="14"/>
  <c r="EK30" i="9"/>
  <c r="AW30" i="14"/>
  <c r="EL30" i="9"/>
  <c r="AX30" i="14"/>
  <c r="EM30" i="9"/>
  <c r="AY30" i="14"/>
  <c r="EN30" i="9"/>
  <c r="AZ30" i="14"/>
  <c r="EO30" i="9"/>
  <c r="BA30" i="14"/>
  <c r="EP30" i="9"/>
  <c r="BB30" i="14"/>
  <c r="EQ30" i="9"/>
  <c r="BC30" i="14"/>
  <c r="ER30" i="9"/>
  <c r="BD30" i="14"/>
  <c r="ES30" i="9"/>
  <c r="BE30" i="14"/>
  <c r="ET30" i="9"/>
  <c r="BF30" i="14"/>
  <c r="EU30" i="9"/>
  <c r="BG30" i="14"/>
  <c r="EV30" i="9"/>
  <c r="BH30" i="14"/>
  <c r="EW30" i="9"/>
  <c r="BI30" i="14"/>
  <c r="EX30" i="9"/>
  <c r="BJ30" i="14"/>
  <c r="EY30" i="9"/>
  <c r="BK30" i="14"/>
  <c r="EZ30" i="9"/>
  <c r="BL30" i="14"/>
  <c r="FA30" i="9"/>
  <c r="BM30" i="14"/>
  <c r="FB30" i="9"/>
  <c r="BN30" i="14"/>
  <c r="FC30" i="9"/>
  <c r="BO30" i="14"/>
  <c r="FD30" i="9"/>
  <c r="BP30" i="14"/>
  <c r="FE30" i="9"/>
  <c r="BQ30" i="14"/>
  <c r="FF30" i="9"/>
  <c r="BR30" i="14"/>
  <c r="FG30" i="9"/>
  <c r="BS30" i="14"/>
  <c r="FH30" i="9"/>
  <c r="BT30" i="14"/>
  <c r="FI30" i="9"/>
  <c r="BU30" i="14"/>
  <c r="FJ30" i="9"/>
  <c r="BV30" i="14"/>
  <c r="FK30" i="9"/>
  <c r="BW30" i="14"/>
  <c r="FL30" i="9"/>
  <c r="BX30" i="14"/>
  <c r="FM30" i="9"/>
  <c r="BY30" i="14"/>
  <c r="FN30" i="9"/>
  <c r="BZ30" i="14"/>
  <c r="FO30" i="9"/>
  <c r="CA30" i="14"/>
  <c r="FP30" i="9"/>
  <c r="CB30" i="14"/>
  <c r="FQ30" i="9"/>
  <c r="CC30" i="14"/>
  <c r="FR30" i="9"/>
  <c r="CD30" i="14"/>
  <c r="FS30" i="9"/>
  <c r="CE30" i="14"/>
  <c r="FT30" i="9"/>
  <c r="CF30" i="14"/>
  <c r="FU30" i="9"/>
  <c r="CG30" i="14"/>
  <c r="FV30" i="9"/>
  <c r="CH30" i="14"/>
  <c r="FW30" i="9"/>
  <c r="CI30" i="14"/>
  <c r="FX30" i="9"/>
  <c r="CJ30" i="14"/>
  <c r="FY30" i="9"/>
  <c r="CK30" i="14"/>
  <c r="FZ30" i="9"/>
  <c r="CL30" i="14"/>
  <c r="GA30" i="9"/>
  <c r="CM30" i="14"/>
  <c r="GB30" i="9"/>
  <c r="CN30" i="14"/>
  <c r="GC30" i="9"/>
  <c r="GD30" i="9"/>
  <c r="I30" i="7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BX147" i="10"/>
  <c r="BY147" i="10"/>
  <c r="BZ147" i="10"/>
  <c r="CA147" i="10"/>
  <c r="CB147" i="10"/>
  <c r="CC147" i="10"/>
  <c r="CD147" i="10"/>
  <c r="CE147" i="10"/>
  <c r="CF147" i="10"/>
  <c r="CG147" i="10"/>
  <c r="CH147" i="10"/>
  <c r="CI147" i="10"/>
  <c r="CJ147" i="10"/>
  <c r="CK147" i="10"/>
  <c r="CL147" i="10"/>
  <c r="CM147" i="10"/>
  <c r="CN147" i="10"/>
  <c r="C31" i="14"/>
  <c r="CR31" i="9"/>
  <c r="B31" i="14"/>
  <c r="CQ31" i="9"/>
  <c r="D31" i="14"/>
  <c r="CS31" i="9"/>
  <c r="E31" i="14"/>
  <c r="CT31" i="9"/>
  <c r="F31" i="14"/>
  <c r="CU31" i="9"/>
  <c r="G31" i="14"/>
  <c r="CV31" i="9"/>
  <c r="H31" i="14"/>
  <c r="CW31" i="9"/>
  <c r="I31" i="14"/>
  <c r="CX31" i="9"/>
  <c r="J31" i="14"/>
  <c r="CY31" i="9"/>
  <c r="K31" i="14"/>
  <c r="CZ31" i="9"/>
  <c r="L31" i="14"/>
  <c r="DA31" i="9"/>
  <c r="M31" i="14"/>
  <c r="DB31" i="9"/>
  <c r="N31" i="14"/>
  <c r="DC31" i="9"/>
  <c r="O31" i="14"/>
  <c r="DD31" i="9"/>
  <c r="P31" i="14"/>
  <c r="DE31" i="9"/>
  <c r="Q31" i="14"/>
  <c r="DF31" i="9"/>
  <c r="R31" i="14"/>
  <c r="DG31" i="9"/>
  <c r="S31" i="14"/>
  <c r="DH31" i="9"/>
  <c r="T31" i="14"/>
  <c r="DI31" i="9"/>
  <c r="U31" i="14"/>
  <c r="DJ31" i="9"/>
  <c r="V31" i="14"/>
  <c r="DK31" i="9"/>
  <c r="W31" i="14"/>
  <c r="DL31" i="9"/>
  <c r="X31" i="14"/>
  <c r="DM31" i="9"/>
  <c r="Y31" i="14"/>
  <c r="DN31" i="9"/>
  <c r="Z31" i="14"/>
  <c r="DO31" i="9"/>
  <c r="AA31" i="14"/>
  <c r="DP31" i="9"/>
  <c r="AB31" i="14"/>
  <c r="DQ31" i="9"/>
  <c r="AC31" i="14"/>
  <c r="DR31" i="9"/>
  <c r="AD31" i="14"/>
  <c r="DS31" i="9"/>
  <c r="AE31" i="14"/>
  <c r="DT31" i="9"/>
  <c r="AF31" i="14"/>
  <c r="DU31" i="9"/>
  <c r="AG31" i="14"/>
  <c r="DV31" i="9"/>
  <c r="AH31" i="14"/>
  <c r="DW31" i="9"/>
  <c r="AI31" i="14"/>
  <c r="DX31" i="9"/>
  <c r="AJ31" i="14"/>
  <c r="DY31" i="9"/>
  <c r="AK31" i="14"/>
  <c r="DZ31" i="9"/>
  <c r="AL31" i="14"/>
  <c r="EA31" i="9"/>
  <c r="AM31" i="14"/>
  <c r="EB31" i="9"/>
  <c r="AN31" i="14"/>
  <c r="EC31" i="9"/>
  <c r="AO31" i="14"/>
  <c r="ED31" i="9"/>
  <c r="AP31" i="14"/>
  <c r="EE31" i="9"/>
  <c r="AQ31" i="14"/>
  <c r="EF31" i="9"/>
  <c r="AR31" i="14"/>
  <c r="EG31" i="9"/>
  <c r="AS31" i="14"/>
  <c r="EH31" i="9"/>
  <c r="AT31" i="14"/>
  <c r="EI31" i="9"/>
  <c r="AU31" i="14"/>
  <c r="EJ31" i="9"/>
  <c r="AV31" i="14"/>
  <c r="EK31" i="9"/>
  <c r="AW31" i="14"/>
  <c r="EL31" i="9"/>
  <c r="AX31" i="14"/>
  <c r="EM31" i="9"/>
  <c r="AY31" i="14"/>
  <c r="EN31" i="9"/>
  <c r="AZ31" i="14"/>
  <c r="EO31" i="9"/>
  <c r="BA31" i="14"/>
  <c r="EP31" i="9"/>
  <c r="BB31" i="14"/>
  <c r="EQ31" i="9"/>
  <c r="BC31" i="14"/>
  <c r="ER31" i="9"/>
  <c r="BD31" i="14"/>
  <c r="ES31" i="9"/>
  <c r="BE31" i="14"/>
  <c r="ET31" i="9"/>
  <c r="BF31" i="14"/>
  <c r="EU31" i="9"/>
  <c r="BG31" i="14"/>
  <c r="EV31" i="9"/>
  <c r="BH31" i="14"/>
  <c r="EW31" i="9"/>
  <c r="BI31" i="14"/>
  <c r="EX31" i="9"/>
  <c r="BJ31" i="14"/>
  <c r="EY31" i="9"/>
  <c r="BK31" i="14"/>
  <c r="EZ31" i="9"/>
  <c r="BL31" i="14"/>
  <c r="FA31" i="9"/>
  <c r="BM31" i="14"/>
  <c r="FB31" i="9"/>
  <c r="BN31" i="14"/>
  <c r="FC31" i="9"/>
  <c r="BO31" i="14"/>
  <c r="FD31" i="9"/>
  <c r="BP31" i="14"/>
  <c r="FE31" i="9"/>
  <c r="BQ31" i="14"/>
  <c r="FF31" i="9"/>
  <c r="BR31" i="14"/>
  <c r="FG31" i="9"/>
  <c r="BS31" i="14"/>
  <c r="FH31" i="9"/>
  <c r="BT31" i="14"/>
  <c r="FI31" i="9"/>
  <c r="BU31" i="14"/>
  <c r="FJ31" i="9"/>
  <c r="BV31" i="14"/>
  <c r="FK31" i="9"/>
  <c r="BW31" i="14"/>
  <c r="FL31" i="9"/>
  <c r="BX31" i="14"/>
  <c r="FM31" i="9"/>
  <c r="BY31" i="14"/>
  <c r="FN31" i="9"/>
  <c r="BZ31" i="14"/>
  <c r="FO31" i="9"/>
  <c r="CA31" i="14"/>
  <c r="FP31" i="9"/>
  <c r="CB31" i="14"/>
  <c r="FQ31" i="9"/>
  <c r="CC31" i="14"/>
  <c r="FR31" i="9"/>
  <c r="CD31" i="14"/>
  <c r="FS31" i="9"/>
  <c r="CE31" i="14"/>
  <c r="FT31" i="9"/>
  <c r="CF31" i="14"/>
  <c r="FU31" i="9"/>
  <c r="CG31" i="14"/>
  <c r="FV31" i="9"/>
  <c r="CH31" i="14"/>
  <c r="FW31" i="9"/>
  <c r="CI31" i="14"/>
  <c r="FX31" i="9"/>
  <c r="CJ31" i="14"/>
  <c r="FY31" i="9"/>
  <c r="CK31" i="14"/>
  <c r="FZ31" i="9"/>
  <c r="CL31" i="14"/>
  <c r="GA31" i="9"/>
  <c r="CM31" i="14"/>
  <c r="GB31" i="9"/>
  <c r="CN31" i="14"/>
  <c r="GC31" i="9"/>
  <c r="GD31" i="9"/>
  <c r="I31" i="7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BD148" i="10"/>
  <c r="BE148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BX148" i="10"/>
  <c r="BY148" i="10"/>
  <c r="BZ148" i="10"/>
  <c r="CA148" i="10"/>
  <c r="CB148" i="10"/>
  <c r="CC148" i="10"/>
  <c r="CD148" i="10"/>
  <c r="CE148" i="10"/>
  <c r="CF148" i="10"/>
  <c r="CG148" i="10"/>
  <c r="CH148" i="10"/>
  <c r="CI148" i="10"/>
  <c r="CJ148" i="10"/>
  <c r="CK148" i="10"/>
  <c r="CL148" i="10"/>
  <c r="CM148" i="10"/>
  <c r="CN148" i="10"/>
  <c r="C32" i="14"/>
  <c r="CR32" i="9"/>
  <c r="B32" i="14"/>
  <c r="CQ32" i="9"/>
  <c r="D32" i="14"/>
  <c r="CS32" i="9"/>
  <c r="E32" i="14"/>
  <c r="CT32" i="9"/>
  <c r="F32" i="14"/>
  <c r="CU32" i="9"/>
  <c r="G32" i="14"/>
  <c r="CV32" i="9"/>
  <c r="H32" i="14"/>
  <c r="CW32" i="9"/>
  <c r="I32" i="14"/>
  <c r="CX32" i="9"/>
  <c r="J32" i="14"/>
  <c r="CY32" i="9"/>
  <c r="K32" i="14"/>
  <c r="CZ32" i="9"/>
  <c r="L32" i="14"/>
  <c r="DA32" i="9"/>
  <c r="M32" i="14"/>
  <c r="DB32" i="9"/>
  <c r="N32" i="14"/>
  <c r="DC32" i="9"/>
  <c r="O32" i="14"/>
  <c r="DD32" i="9"/>
  <c r="P32" i="14"/>
  <c r="DE32" i="9"/>
  <c r="Q32" i="14"/>
  <c r="DF32" i="9"/>
  <c r="R32" i="14"/>
  <c r="DG32" i="9"/>
  <c r="S32" i="14"/>
  <c r="DH32" i="9"/>
  <c r="T32" i="14"/>
  <c r="DI32" i="9"/>
  <c r="U32" i="14"/>
  <c r="DJ32" i="9"/>
  <c r="V32" i="14"/>
  <c r="DK32" i="9"/>
  <c r="W32" i="14"/>
  <c r="DL32" i="9"/>
  <c r="X32" i="14"/>
  <c r="DM32" i="9"/>
  <c r="Y32" i="14"/>
  <c r="DN32" i="9"/>
  <c r="Z32" i="14"/>
  <c r="DO32" i="9"/>
  <c r="AA32" i="14"/>
  <c r="DP32" i="9"/>
  <c r="AB32" i="14"/>
  <c r="DQ32" i="9"/>
  <c r="AC32" i="14"/>
  <c r="DR32" i="9"/>
  <c r="AD32" i="14"/>
  <c r="DS32" i="9"/>
  <c r="AE32" i="14"/>
  <c r="DT32" i="9"/>
  <c r="AF32" i="14"/>
  <c r="DU32" i="9"/>
  <c r="AG32" i="14"/>
  <c r="DV32" i="9"/>
  <c r="AH32" i="14"/>
  <c r="DW32" i="9"/>
  <c r="AI32" i="14"/>
  <c r="DX32" i="9"/>
  <c r="AJ32" i="14"/>
  <c r="DY32" i="9"/>
  <c r="AK32" i="14"/>
  <c r="DZ32" i="9"/>
  <c r="AL32" i="14"/>
  <c r="EA32" i="9"/>
  <c r="AM32" i="14"/>
  <c r="EB32" i="9"/>
  <c r="AN32" i="14"/>
  <c r="EC32" i="9"/>
  <c r="AO32" i="14"/>
  <c r="ED32" i="9"/>
  <c r="AP32" i="14"/>
  <c r="EE32" i="9"/>
  <c r="AQ32" i="14"/>
  <c r="EF32" i="9"/>
  <c r="AR32" i="14"/>
  <c r="EG32" i="9"/>
  <c r="AS32" i="14"/>
  <c r="EH32" i="9"/>
  <c r="AT32" i="14"/>
  <c r="EI32" i="9"/>
  <c r="AU32" i="14"/>
  <c r="EJ32" i="9"/>
  <c r="AV32" i="14"/>
  <c r="EK32" i="9"/>
  <c r="AW32" i="14"/>
  <c r="EL32" i="9"/>
  <c r="AX32" i="14"/>
  <c r="EM32" i="9"/>
  <c r="AY32" i="14"/>
  <c r="EN32" i="9"/>
  <c r="AZ32" i="14"/>
  <c r="EO32" i="9"/>
  <c r="BA32" i="14"/>
  <c r="EP32" i="9"/>
  <c r="BB32" i="14"/>
  <c r="EQ32" i="9"/>
  <c r="BC32" i="14"/>
  <c r="ER32" i="9"/>
  <c r="BD32" i="14"/>
  <c r="ES32" i="9"/>
  <c r="BE32" i="14"/>
  <c r="ET32" i="9"/>
  <c r="BF32" i="14"/>
  <c r="EU32" i="9"/>
  <c r="BG32" i="14"/>
  <c r="EV32" i="9"/>
  <c r="BH32" i="14"/>
  <c r="EW32" i="9"/>
  <c r="BI32" i="14"/>
  <c r="EX32" i="9"/>
  <c r="BJ32" i="14"/>
  <c r="EY32" i="9"/>
  <c r="BK32" i="14"/>
  <c r="EZ32" i="9"/>
  <c r="BL32" i="14"/>
  <c r="FA32" i="9"/>
  <c r="BM32" i="14"/>
  <c r="FB32" i="9"/>
  <c r="BN32" i="14"/>
  <c r="FC32" i="9"/>
  <c r="BO32" i="14"/>
  <c r="FD32" i="9"/>
  <c r="BP32" i="14"/>
  <c r="FE32" i="9"/>
  <c r="BQ32" i="14"/>
  <c r="FF32" i="9"/>
  <c r="BR32" i="14"/>
  <c r="FG32" i="9"/>
  <c r="BS32" i="14"/>
  <c r="FH32" i="9"/>
  <c r="BT32" i="14"/>
  <c r="FI32" i="9"/>
  <c r="BU32" i="14"/>
  <c r="FJ32" i="9"/>
  <c r="BV32" i="14"/>
  <c r="FK32" i="9"/>
  <c r="BW32" i="14"/>
  <c r="FL32" i="9"/>
  <c r="BX32" i="14"/>
  <c r="FM32" i="9"/>
  <c r="BY32" i="14"/>
  <c r="FN32" i="9"/>
  <c r="BZ32" i="14"/>
  <c r="FO32" i="9"/>
  <c r="CA32" i="14"/>
  <c r="FP32" i="9"/>
  <c r="CB32" i="14"/>
  <c r="FQ32" i="9"/>
  <c r="CC32" i="14"/>
  <c r="FR32" i="9"/>
  <c r="CD32" i="14"/>
  <c r="FS32" i="9"/>
  <c r="CE32" i="14"/>
  <c r="FT32" i="9"/>
  <c r="CF32" i="14"/>
  <c r="FU32" i="9"/>
  <c r="CG32" i="14"/>
  <c r="FV32" i="9"/>
  <c r="CH32" i="14"/>
  <c r="FW32" i="9"/>
  <c r="CI32" i="14"/>
  <c r="FX32" i="9"/>
  <c r="CJ32" i="14"/>
  <c r="FY32" i="9"/>
  <c r="CK32" i="14"/>
  <c r="FZ32" i="9"/>
  <c r="CL32" i="14"/>
  <c r="GA32" i="9"/>
  <c r="CM32" i="14"/>
  <c r="GB32" i="9"/>
  <c r="CN32" i="14"/>
  <c r="GC32" i="9"/>
  <c r="GD32" i="9"/>
  <c r="I32" i="7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BX149" i="10"/>
  <c r="BY149" i="10"/>
  <c r="BZ149" i="10"/>
  <c r="CA149" i="10"/>
  <c r="CB149" i="10"/>
  <c r="CC149" i="10"/>
  <c r="CD149" i="10"/>
  <c r="CE149" i="10"/>
  <c r="CF149" i="10"/>
  <c r="CG149" i="10"/>
  <c r="CH149" i="10"/>
  <c r="CI149" i="10"/>
  <c r="CJ149" i="10"/>
  <c r="CK149" i="10"/>
  <c r="CL149" i="10"/>
  <c r="CM149" i="10"/>
  <c r="CN149" i="10"/>
  <c r="C33" i="14"/>
  <c r="CR33" i="9"/>
  <c r="B33" i="14"/>
  <c r="CQ33" i="9"/>
  <c r="D33" i="14"/>
  <c r="CS33" i="9"/>
  <c r="E33" i="14"/>
  <c r="CT33" i="9"/>
  <c r="F33" i="14"/>
  <c r="CU33" i="9"/>
  <c r="G33" i="14"/>
  <c r="CV33" i="9"/>
  <c r="H33" i="14"/>
  <c r="CW33" i="9"/>
  <c r="I33" i="14"/>
  <c r="CX33" i="9"/>
  <c r="J33" i="14"/>
  <c r="CY33" i="9"/>
  <c r="K33" i="14"/>
  <c r="CZ33" i="9"/>
  <c r="L33" i="14"/>
  <c r="DA33" i="9"/>
  <c r="M33" i="14"/>
  <c r="DB33" i="9"/>
  <c r="N33" i="14"/>
  <c r="DC33" i="9"/>
  <c r="O33" i="14"/>
  <c r="DD33" i="9"/>
  <c r="P33" i="14"/>
  <c r="DE33" i="9"/>
  <c r="Q33" i="14"/>
  <c r="DF33" i="9"/>
  <c r="R33" i="14"/>
  <c r="DG33" i="9"/>
  <c r="S33" i="14"/>
  <c r="DH33" i="9"/>
  <c r="T33" i="14"/>
  <c r="DI33" i="9"/>
  <c r="U33" i="14"/>
  <c r="DJ33" i="9"/>
  <c r="V33" i="14"/>
  <c r="DK33" i="9"/>
  <c r="W33" i="14"/>
  <c r="DL33" i="9"/>
  <c r="X33" i="14"/>
  <c r="DM33" i="9"/>
  <c r="Y33" i="14"/>
  <c r="DN33" i="9"/>
  <c r="Z33" i="14"/>
  <c r="DO33" i="9"/>
  <c r="AA33" i="14"/>
  <c r="DP33" i="9"/>
  <c r="AB33" i="14"/>
  <c r="DQ33" i="9"/>
  <c r="AC33" i="14"/>
  <c r="DR33" i="9"/>
  <c r="AD33" i="14"/>
  <c r="DS33" i="9"/>
  <c r="AE33" i="14"/>
  <c r="DT33" i="9"/>
  <c r="AF33" i="14"/>
  <c r="DU33" i="9"/>
  <c r="AG33" i="14"/>
  <c r="DV33" i="9"/>
  <c r="AH33" i="14"/>
  <c r="DW33" i="9"/>
  <c r="AI33" i="14"/>
  <c r="DX33" i="9"/>
  <c r="AJ33" i="14"/>
  <c r="DY33" i="9"/>
  <c r="AK33" i="14"/>
  <c r="DZ33" i="9"/>
  <c r="AL33" i="14"/>
  <c r="EA33" i="9"/>
  <c r="AM33" i="14"/>
  <c r="EB33" i="9"/>
  <c r="AN33" i="14"/>
  <c r="EC33" i="9"/>
  <c r="AO33" i="14"/>
  <c r="ED33" i="9"/>
  <c r="AP33" i="14"/>
  <c r="EE33" i="9"/>
  <c r="AQ33" i="14"/>
  <c r="EF33" i="9"/>
  <c r="AR33" i="14"/>
  <c r="EG33" i="9"/>
  <c r="AS33" i="14"/>
  <c r="EH33" i="9"/>
  <c r="AT33" i="14"/>
  <c r="EI33" i="9"/>
  <c r="AU33" i="14"/>
  <c r="EJ33" i="9"/>
  <c r="AV33" i="14"/>
  <c r="EK33" i="9"/>
  <c r="AW33" i="14"/>
  <c r="EL33" i="9"/>
  <c r="AX33" i="14"/>
  <c r="EM33" i="9"/>
  <c r="AY33" i="14"/>
  <c r="EN33" i="9"/>
  <c r="AZ33" i="14"/>
  <c r="EO33" i="9"/>
  <c r="BA33" i="14"/>
  <c r="EP33" i="9"/>
  <c r="BB33" i="14"/>
  <c r="EQ33" i="9"/>
  <c r="BC33" i="14"/>
  <c r="ER33" i="9"/>
  <c r="BD33" i="14"/>
  <c r="ES33" i="9"/>
  <c r="BE33" i="14"/>
  <c r="ET33" i="9"/>
  <c r="BF33" i="14"/>
  <c r="EU33" i="9"/>
  <c r="BG33" i="14"/>
  <c r="EV33" i="9"/>
  <c r="BH33" i="14"/>
  <c r="EW33" i="9"/>
  <c r="BI33" i="14"/>
  <c r="EX33" i="9"/>
  <c r="BJ33" i="14"/>
  <c r="EY33" i="9"/>
  <c r="BK33" i="14"/>
  <c r="EZ33" i="9"/>
  <c r="BL33" i="14"/>
  <c r="FA33" i="9"/>
  <c r="BM33" i="14"/>
  <c r="FB33" i="9"/>
  <c r="BN33" i="14"/>
  <c r="FC33" i="9"/>
  <c r="BO33" i="14"/>
  <c r="FD33" i="9"/>
  <c r="BP33" i="14"/>
  <c r="FE33" i="9"/>
  <c r="BQ33" i="14"/>
  <c r="FF33" i="9"/>
  <c r="BR33" i="14"/>
  <c r="FG33" i="9"/>
  <c r="BS33" i="14"/>
  <c r="FH33" i="9"/>
  <c r="BT33" i="14"/>
  <c r="FI33" i="9"/>
  <c r="BU33" i="14"/>
  <c r="FJ33" i="9"/>
  <c r="BV33" i="14"/>
  <c r="FK33" i="9"/>
  <c r="BW33" i="14"/>
  <c r="FL33" i="9"/>
  <c r="BX33" i="14"/>
  <c r="FM33" i="9"/>
  <c r="BY33" i="14"/>
  <c r="FN33" i="9"/>
  <c r="BZ33" i="14"/>
  <c r="FO33" i="9"/>
  <c r="CA33" i="14"/>
  <c r="FP33" i="9"/>
  <c r="CB33" i="14"/>
  <c r="FQ33" i="9"/>
  <c r="CC33" i="14"/>
  <c r="FR33" i="9"/>
  <c r="CD33" i="14"/>
  <c r="FS33" i="9"/>
  <c r="CE33" i="14"/>
  <c r="FT33" i="9"/>
  <c r="CF33" i="14"/>
  <c r="FU33" i="9"/>
  <c r="CG33" i="14"/>
  <c r="FV33" i="9"/>
  <c r="CH33" i="14"/>
  <c r="FW33" i="9"/>
  <c r="CI33" i="14"/>
  <c r="FX33" i="9"/>
  <c r="CJ33" i="14"/>
  <c r="FY33" i="9"/>
  <c r="CK33" i="14"/>
  <c r="FZ33" i="9"/>
  <c r="CL33" i="14"/>
  <c r="GA33" i="9"/>
  <c r="CM33" i="14"/>
  <c r="GB33" i="9"/>
  <c r="CN33" i="14"/>
  <c r="GC33" i="9"/>
  <c r="GD33" i="9"/>
  <c r="I33" i="7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BD150" i="10"/>
  <c r="BE150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X150" i="10"/>
  <c r="BY150" i="10"/>
  <c r="BZ150" i="10"/>
  <c r="CA150" i="10"/>
  <c r="CB150" i="10"/>
  <c r="CC150" i="10"/>
  <c r="CD150" i="10"/>
  <c r="CE150" i="10"/>
  <c r="CF150" i="10"/>
  <c r="CG150" i="10"/>
  <c r="CH150" i="10"/>
  <c r="CI150" i="10"/>
  <c r="CJ150" i="10"/>
  <c r="CK150" i="10"/>
  <c r="CL150" i="10"/>
  <c r="CM150" i="10"/>
  <c r="CN150" i="10"/>
  <c r="C34" i="14"/>
  <c r="CR34" i="9"/>
  <c r="B34" i="14"/>
  <c r="CQ34" i="9"/>
  <c r="D34" i="14"/>
  <c r="CS34" i="9"/>
  <c r="E34" i="14"/>
  <c r="CT34" i="9"/>
  <c r="F34" i="14"/>
  <c r="CU34" i="9"/>
  <c r="G34" i="14"/>
  <c r="CV34" i="9"/>
  <c r="H34" i="14"/>
  <c r="CW34" i="9"/>
  <c r="I34" i="14"/>
  <c r="CX34" i="9"/>
  <c r="J34" i="14"/>
  <c r="CY34" i="9"/>
  <c r="K34" i="14"/>
  <c r="CZ34" i="9"/>
  <c r="L34" i="14"/>
  <c r="DA34" i="9"/>
  <c r="M34" i="14"/>
  <c r="DB34" i="9"/>
  <c r="N34" i="14"/>
  <c r="DC34" i="9"/>
  <c r="O34" i="14"/>
  <c r="DD34" i="9"/>
  <c r="P34" i="14"/>
  <c r="DE34" i="9"/>
  <c r="Q34" i="14"/>
  <c r="DF34" i="9"/>
  <c r="R34" i="14"/>
  <c r="DG34" i="9"/>
  <c r="S34" i="14"/>
  <c r="DH34" i="9"/>
  <c r="T34" i="14"/>
  <c r="DI34" i="9"/>
  <c r="U34" i="14"/>
  <c r="DJ34" i="9"/>
  <c r="V34" i="14"/>
  <c r="DK34" i="9"/>
  <c r="W34" i="14"/>
  <c r="DL34" i="9"/>
  <c r="X34" i="14"/>
  <c r="DM34" i="9"/>
  <c r="Y34" i="14"/>
  <c r="DN34" i="9"/>
  <c r="Z34" i="14"/>
  <c r="DO34" i="9"/>
  <c r="AA34" i="14"/>
  <c r="DP34" i="9"/>
  <c r="AB34" i="14"/>
  <c r="DQ34" i="9"/>
  <c r="AC34" i="14"/>
  <c r="DR34" i="9"/>
  <c r="AD34" i="14"/>
  <c r="DS34" i="9"/>
  <c r="AE34" i="14"/>
  <c r="DT34" i="9"/>
  <c r="AF34" i="14"/>
  <c r="DU34" i="9"/>
  <c r="AG34" i="14"/>
  <c r="DV34" i="9"/>
  <c r="AH34" i="14"/>
  <c r="DW34" i="9"/>
  <c r="AI34" i="14"/>
  <c r="DX34" i="9"/>
  <c r="AJ34" i="14"/>
  <c r="DY34" i="9"/>
  <c r="AK34" i="14"/>
  <c r="DZ34" i="9"/>
  <c r="AL34" i="14"/>
  <c r="EA34" i="9"/>
  <c r="AM34" i="14"/>
  <c r="EB34" i="9"/>
  <c r="AN34" i="14"/>
  <c r="EC34" i="9"/>
  <c r="AO34" i="14"/>
  <c r="ED34" i="9"/>
  <c r="AP34" i="14"/>
  <c r="EE34" i="9"/>
  <c r="AQ34" i="14"/>
  <c r="EF34" i="9"/>
  <c r="AR34" i="14"/>
  <c r="EG34" i="9"/>
  <c r="AS34" i="14"/>
  <c r="EH34" i="9"/>
  <c r="AT34" i="14"/>
  <c r="EI34" i="9"/>
  <c r="AU34" i="14"/>
  <c r="EJ34" i="9"/>
  <c r="AV34" i="14"/>
  <c r="EK34" i="9"/>
  <c r="AW34" i="14"/>
  <c r="EL34" i="9"/>
  <c r="AX34" i="14"/>
  <c r="EM34" i="9"/>
  <c r="AY34" i="14"/>
  <c r="EN34" i="9"/>
  <c r="AZ34" i="14"/>
  <c r="EO34" i="9"/>
  <c r="BA34" i="14"/>
  <c r="EP34" i="9"/>
  <c r="BB34" i="14"/>
  <c r="EQ34" i="9"/>
  <c r="BC34" i="14"/>
  <c r="ER34" i="9"/>
  <c r="BD34" i="14"/>
  <c r="ES34" i="9"/>
  <c r="BE34" i="14"/>
  <c r="ET34" i="9"/>
  <c r="BF34" i="14"/>
  <c r="EU34" i="9"/>
  <c r="BG34" i="14"/>
  <c r="EV34" i="9"/>
  <c r="BH34" i="14"/>
  <c r="EW34" i="9"/>
  <c r="BI34" i="14"/>
  <c r="EX34" i="9"/>
  <c r="BJ34" i="14"/>
  <c r="EY34" i="9"/>
  <c r="BK34" i="14"/>
  <c r="EZ34" i="9"/>
  <c r="BL34" i="14"/>
  <c r="FA34" i="9"/>
  <c r="BM34" i="14"/>
  <c r="FB34" i="9"/>
  <c r="BN34" i="14"/>
  <c r="FC34" i="9"/>
  <c r="BO34" i="14"/>
  <c r="FD34" i="9"/>
  <c r="BP34" i="14"/>
  <c r="FE34" i="9"/>
  <c r="BQ34" i="14"/>
  <c r="FF34" i="9"/>
  <c r="BR34" i="14"/>
  <c r="FG34" i="9"/>
  <c r="BS34" i="14"/>
  <c r="FH34" i="9"/>
  <c r="BT34" i="14"/>
  <c r="FI34" i="9"/>
  <c r="BU34" i="14"/>
  <c r="FJ34" i="9"/>
  <c r="BV34" i="14"/>
  <c r="FK34" i="9"/>
  <c r="BW34" i="14"/>
  <c r="FL34" i="9"/>
  <c r="BX34" i="14"/>
  <c r="FM34" i="9"/>
  <c r="BY34" i="14"/>
  <c r="FN34" i="9"/>
  <c r="BZ34" i="14"/>
  <c r="FO34" i="9"/>
  <c r="CA34" i="14"/>
  <c r="FP34" i="9"/>
  <c r="CB34" i="14"/>
  <c r="FQ34" i="9"/>
  <c r="CC34" i="14"/>
  <c r="FR34" i="9"/>
  <c r="CD34" i="14"/>
  <c r="FS34" i="9"/>
  <c r="CE34" i="14"/>
  <c r="FT34" i="9"/>
  <c r="CF34" i="14"/>
  <c r="FU34" i="9"/>
  <c r="CG34" i="14"/>
  <c r="FV34" i="9"/>
  <c r="CH34" i="14"/>
  <c r="FW34" i="9"/>
  <c r="CI34" i="14"/>
  <c r="FX34" i="9"/>
  <c r="CJ34" i="14"/>
  <c r="FY34" i="9"/>
  <c r="CK34" i="14"/>
  <c r="FZ34" i="9"/>
  <c r="CL34" i="14"/>
  <c r="GA34" i="9"/>
  <c r="CM34" i="14"/>
  <c r="GB34" i="9"/>
  <c r="CN34" i="14"/>
  <c r="GC34" i="9"/>
  <c r="GD34" i="9"/>
  <c r="I34" i="7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BA151" i="10"/>
  <c r="BB151" i="10"/>
  <c r="BC151" i="10"/>
  <c r="BD151" i="10"/>
  <c r="BE151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BW151" i="10"/>
  <c r="BX151" i="10"/>
  <c r="BY151" i="10"/>
  <c r="BZ151" i="10"/>
  <c r="CA151" i="10"/>
  <c r="CB151" i="10"/>
  <c r="CC151" i="10"/>
  <c r="CD151" i="10"/>
  <c r="CE151" i="10"/>
  <c r="CF151" i="10"/>
  <c r="CG151" i="10"/>
  <c r="CH151" i="10"/>
  <c r="CI151" i="10"/>
  <c r="CJ151" i="10"/>
  <c r="CK151" i="10"/>
  <c r="CL151" i="10"/>
  <c r="CM151" i="10"/>
  <c r="CN151" i="10"/>
  <c r="C35" i="14"/>
  <c r="CR35" i="9"/>
  <c r="B35" i="14"/>
  <c r="CQ35" i="9"/>
  <c r="D35" i="14"/>
  <c r="CS35" i="9"/>
  <c r="E35" i="14"/>
  <c r="CT35" i="9"/>
  <c r="F35" i="14"/>
  <c r="CU35" i="9"/>
  <c r="G35" i="14"/>
  <c r="CV35" i="9"/>
  <c r="H35" i="14"/>
  <c r="CW35" i="9"/>
  <c r="I35" i="14"/>
  <c r="CX35" i="9"/>
  <c r="J35" i="14"/>
  <c r="CY35" i="9"/>
  <c r="K35" i="14"/>
  <c r="CZ35" i="9"/>
  <c r="L35" i="14"/>
  <c r="DA35" i="9"/>
  <c r="M35" i="14"/>
  <c r="DB35" i="9"/>
  <c r="N35" i="14"/>
  <c r="DC35" i="9"/>
  <c r="O35" i="14"/>
  <c r="DD35" i="9"/>
  <c r="P35" i="14"/>
  <c r="DE35" i="9"/>
  <c r="Q35" i="14"/>
  <c r="DF35" i="9"/>
  <c r="R35" i="14"/>
  <c r="DG35" i="9"/>
  <c r="S35" i="14"/>
  <c r="DH35" i="9"/>
  <c r="T35" i="14"/>
  <c r="DI35" i="9"/>
  <c r="U35" i="14"/>
  <c r="DJ35" i="9"/>
  <c r="V35" i="14"/>
  <c r="DK35" i="9"/>
  <c r="W35" i="14"/>
  <c r="DL35" i="9"/>
  <c r="X35" i="14"/>
  <c r="DM35" i="9"/>
  <c r="Y35" i="14"/>
  <c r="DN35" i="9"/>
  <c r="Z35" i="14"/>
  <c r="DO35" i="9"/>
  <c r="AA35" i="14"/>
  <c r="DP35" i="9"/>
  <c r="AB35" i="14"/>
  <c r="DQ35" i="9"/>
  <c r="AC35" i="14"/>
  <c r="DR35" i="9"/>
  <c r="AD35" i="14"/>
  <c r="DS35" i="9"/>
  <c r="AE35" i="14"/>
  <c r="DT35" i="9"/>
  <c r="AF35" i="14"/>
  <c r="DU35" i="9"/>
  <c r="AG35" i="14"/>
  <c r="DV35" i="9"/>
  <c r="AH35" i="14"/>
  <c r="DW35" i="9"/>
  <c r="AI35" i="14"/>
  <c r="DX35" i="9"/>
  <c r="AJ35" i="14"/>
  <c r="DY35" i="9"/>
  <c r="AK35" i="14"/>
  <c r="DZ35" i="9"/>
  <c r="AL35" i="14"/>
  <c r="EA35" i="9"/>
  <c r="AM35" i="14"/>
  <c r="EB35" i="9"/>
  <c r="AN35" i="14"/>
  <c r="EC35" i="9"/>
  <c r="AO35" i="14"/>
  <c r="ED35" i="9"/>
  <c r="AP35" i="14"/>
  <c r="EE35" i="9"/>
  <c r="AQ35" i="14"/>
  <c r="EF35" i="9"/>
  <c r="AR35" i="14"/>
  <c r="EG35" i="9"/>
  <c r="AS35" i="14"/>
  <c r="EH35" i="9"/>
  <c r="AT35" i="14"/>
  <c r="EI35" i="9"/>
  <c r="AU35" i="14"/>
  <c r="EJ35" i="9"/>
  <c r="AV35" i="14"/>
  <c r="EK35" i="9"/>
  <c r="AW35" i="14"/>
  <c r="EL35" i="9"/>
  <c r="AX35" i="14"/>
  <c r="EM35" i="9"/>
  <c r="AY35" i="14"/>
  <c r="EN35" i="9"/>
  <c r="AZ35" i="14"/>
  <c r="EO35" i="9"/>
  <c r="BA35" i="14"/>
  <c r="EP35" i="9"/>
  <c r="BB35" i="14"/>
  <c r="EQ35" i="9"/>
  <c r="BC35" i="14"/>
  <c r="ER35" i="9"/>
  <c r="BD35" i="14"/>
  <c r="ES35" i="9"/>
  <c r="BE35" i="14"/>
  <c r="ET35" i="9"/>
  <c r="BF35" i="14"/>
  <c r="EU35" i="9"/>
  <c r="BG35" i="14"/>
  <c r="EV35" i="9"/>
  <c r="BH35" i="14"/>
  <c r="EW35" i="9"/>
  <c r="BI35" i="14"/>
  <c r="EX35" i="9"/>
  <c r="BJ35" i="14"/>
  <c r="EY35" i="9"/>
  <c r="BK35" i="14"/>
  <c r="EZ35" i="9"/>
  <c r="BL35" i="14"/>
  <c r="FA35" i="9"/>
  <c r="BM35" i="14"/>
  <c r="FB35" i="9"/>
  <c r="BN35" i="14"/>
  <c r="FC35" i="9"/>
  <c r="BO35" i="14"/>
  <c r="FD35" i="9"/>
  <c r="BP35" i="14"/>
  <c r="FE35" i="9"/>
  <c r="BQ35" i="14"/>
  <c r="FF35" i="9"/>
  <c r="BR35" i="14"/>
  <c r="FG35" i="9"/>
  <c r="BS35" i="14"/>
  <c r="FH35" i="9"/>
  <c r="BT35" i="14"/>
  <c r="FI35" i="9"/>
  <c r="BU35" i="14"/>
  <c r="FJ35" i="9"/>
  <c r="BV35" i="14"/>
  <c r="FK35" i="9"/>
  <c r="BW35" i="14"/>
  <c r="FL35" i="9"/>
  <c r="BX35" i="14"/>
  <c r="FM35" i="9"/>
  <c r="BY35" i="14"/>
  <c r="FN35" i="9"/>
  <c r="BZ35" i="14"/>
  <c r="FO35" i="9"/>
  <c r="CA35" i="14"/>
  <c r="FP35" i="9"/>
  <c r="CB35" i="14"/>
  <c r="FQ35" i="9"/>
  <c r="CC35" i="14"/>
  <c r="FR35" i="9"/>
  <c r="CD35" i="14"/>
  <c r="FS35" i="9"/>
  <c r="CE35" i="14"/>
  <c r="FT35" i="9"/>
  <c r="CF35" i="14"/>
  <c r="FU35" i="9"/>
  <c r="CG35" i="14"/>
  <c r="FV35" i="9"/>
  <c r="CH35" i="14"/>
  <c r="FW35" i="9"/>
  <c r="CI35" i="14"/>
  <c r="FX35" i="9"/>
  <c r="CJ35" i="14"/>
  <c r="FY35" i="9"/>
  <c r="CK35" i="14"/>
  <c r="FZ35" i="9"/>
  <c r="CL35" i="14"/>
  <c r="GA35" i="9"/>
  <c r="CM35" i="14"/>
  <c r="GB35" i="9"/>
  <c r="CN35" i="14"/>
  <c r="GC35" i="9"/>
  <c r="GD35" i="9"/>
  <c r="I35" i="7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BA152" i="10"/>
  <c r="BB152" i="10"/>
  <c r="BC152" i="10"/>
  <c r="BD152" i="10"/>
  <c r="BE152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BU152" i="10"/>
  <c r="BV152" i="10"/>
  <c r="BW152" i="10"/>
  <c r="BX152" i="10"/>
  <c r="BY152" i="10"/>
  <c r="BZ152" i="10"/>
  <c r="CA152" i="10"/>
  <c r="CB152" i="10"/>
  <c r="CC152" i="10"/>
  <c r="CD152" i="10"/>
  <c r="CE152" i="10"/>
  <c r="CF152" i="10"/>
  <c r="CG152" i="10"/>
  <c r="CH152" i="10"/>
  <c r="CI152" i="10"/>
  <c r="CJ152" i="10"/>
  <c r="CK152" i="10"/>
  <c r="CL152" i="10"/>
  <c r="CM152" i="10"/>
  <c r="CN152" i="10"/>
  <c r="C36" i="14"/>
  <c r="CR36" i="9"/>
  <c r="B36" i="14"/>
  <c r="CQ36" i="9"/>
  <c r="D36" i="14"/>
  <c r="CS36" i="9"/>
  <c r="E36" i="14"/>
  <c r="CT36" i="9"/>
  <c r="F36" i="14"/>
  <c r="CU36" i="9"/>
  <c r="G36" i="14"/>
  <c r="CV36" i="9"/>
  <c r="H36" i="14"/>
  <c r="CW36" i="9"/>
  <c r="I36" i="14"/>
  <c r="CX36" i="9"/>
  <c r="J36" i="14"/>
  <c r="CY36" i="9"/>
  <c r="K36" i="14"/>
  <c r="CZ36" i="9"/>
  <c r="L36" i="14"/>
  <c r="DA36" i="9"/>
  <c r="M36" i="14"/>
  <c r="DB36" i="9"/>
  <c r="N36" i="14"/>
  <c r="DC36" i="9"/>
  <c r="O36" i="14"/>
  <c r="DD36" i="9"/>
  <c r="P36" i="14"/>
  <c r="DE36" i="9"/>
  <c r="Q36" i="14"/>
  <c r="DF36" i="9"/>
  <c r="R36" i="14"/>
  <c r="DG36" i="9"/>
  <c r="S36" i="14"/>
  <c r="DH36" i="9"/>
  <c r="T36" i="14"/>
  <c r="DI36" i="9"/>
  <c r="U36" i="14"/>
  <c r="DJ36" i="9"/>
  <c r="V36" i="14"/>
  <c r="DK36" i="9"/>
  <c r="W36" i="14"/>
  <c r="DL36" i="9"/>
  <c r="X36" i="14"/>
  <c r="DM36" i="9"/>
  <c r="Y36" i="14"/>
  <c r="DN36" i="9"/>
  <c r="Z36" i="14"/>
  <c r="DO36" i="9"/>
  <c r="AA36" i="14"/>
  <c r="DP36" i="9"/>
  <c r="AB36" i="14"/>
  <c r="DQ36" i="9"/>
  <c r="AC36" i="14"/>
  <c r="DR36" i="9"/>
  <c r="AD36" i="14"/>
  <c r="DS36" i="9"/>
  <c r="AE36" i="14"/>
  <c r="DT36" i="9"/>
  <c r="AF36" i="14"/>
  <c r="DU36" i="9"/>
  <c r="AG36" i="14"/>
  <c r="DV36" i="9"/>
  <c r="AH36" i="14"/>
  <c r="DW36" i="9"/>
  <c r="AI36" i="14"/>
  <c r="DX36" i="9"/>
  <c r="AJ36" i="14"/>
  <c r="DY36" i="9"/>
  <c r="AK36" i="14"/>
  <c r="DZ36" i="9"/>
  <c r="AL36" i="14"/>
  <c r="EA36" i="9"/>
  <c r="AM36" i="14"/>
  <c r="EB36" i="9"/>
  <c r="AN36" i="14"/>
  <c r="EC36" i="9"/>
  <c r="AO36" i="14"/>
  <c r="ED36" i="9"/>
  <c r="AP36" i="14"/>
  <c r="EE36" i="9"/>
  <c r="AQ36" i="14"/>
  <c r="EF36" i="9"/>
  <c r="AR36" i="14"/>
  <c r="EG36" i="9"/>
  <c r="AS36" i="14"/>
  <c r="EH36" i="9"/>
  <c r="AT36" i="14"/>
  <c r="EI36" i="9"/>
  <c r="AU36" i="14"/>
  <c r="EJ36" i="9"/>
  <c r="AV36" i="14"/>
  <c r="EK36" i="9"/>
  <c r="AW36" i="14"/>
  <c r="EL36" i="9"/>
  <c r="AX36" i="14"/>
  <c r="EM36" i="9"/>
  <c r="AY36" i="14"/>
  <c r="EN36" i="9"/>
  <c r="AZ36" i="14"/>
  <c r="EO36" i="9"/>
  <c r="BA36" i="14"/>
  <c r="EP36" i="9"/>
  <c r="BB36" i="14"/>
  <c r="EQ36" i="9"/>
  <c r="BC36" i="14"/>
  <c r="ER36" i="9"/>
  <c r="BD36" i="14"/>
  <c r="ES36" i="9"/>
  <c r="BE36" i="14"/>
  <c r="ET36" i="9"/>
  <c r="BF36" i="14"/>
  <c r="EU36" i="9"/>
  <c r="BG36" i="14"/>
  <c r="EV36" i="9"/>
  <c r="BH36" i="14"/>
  <c r="EW36" i="9"/>
  <c r="BI36" i="14"/>
  <c r="EX36" i="9"/>
  <c r="BJ36" i="14"/>
  <c r="EY36" i="9"/>
  <c r="BK36" i="14"/>
  <c r="EZ36" i="9"/>
  <c r="BL36" i="14"/>
  <c r="FA36" i="9"/>
  <c r="BM36" i="14"/>
  <c r="FB36" i="9"/>
  <c r="BN36" i="14"/>
  <c r="FC36" i="9"/>
  <c r="BO36" i="14"/>
  <c r="FD36" i="9"/>
  <c r="BP36" i="14"/>
  <c r="FE36" i="9"/>
  <c r="BQ36" i="14"/>
  <c r="FF36" i="9"/>
  <c r="BR36" i="14"/>
  <c r="FG36" i="9"/>
  <c r="BS36" i="14"/>
  <c r="FH36" i="9"/>
  <c r="BT36" i="14"/>
  <c r="FI36" i="9"/>
  <c r="BU36" i="14"/>
  <c r="FJ36" i="9"/>
  <c r="BV36" i="14"/>
  <c r="FK36" i="9"/>
  <c r="BW36" i="14"/>
  <c r="FL36" i="9"/>
  <c r="BX36" i="14"/>
  <c r="FM36" i="9"/>
  <c r="BY36" i="14"/>
  <c r="FN36" i="9"/>
  <c r="BZ36" i="14"/>
  <c r="FO36" i="9"/>
  <c r="CA36" i="14"/>
  <c r="FP36" i="9"/>
  <c r="CB36" i="14"/>
  <c r="FQ36" i="9"/>
  <c r="CC36" i="14"/>
  <c r="FR36" i="9"/>
  <c r="CD36" i="14"/>
  <c r="FS36" i="9"/>
  <c r="CE36" i="14"/>
  <c r="FT36" i="9"/>
  <c r="CF36" i="14"/>
  <c r="FU36" i="9"/>
  <c r="CG36" i="14"/>
  <c r="FV36" i="9"/>
  <c r="CH36" i="14"/>
  <c r="FW36" i="9"/>
  <c r="CI36" i="14"/>
  <c r="FX36" i="9"/>
  <c r="CJ36" i="14"/>
  <c r="FY36" i="9"/>
  <c r="CK36" i="14"/>
  <c r="FZ36" i="9"/>
  <c r="CL36" i="14"/>
  <c r="GA36" i="9"/>
  <c r="CM36" i="14"/>
  <c r="GB36" i="9"/>
  <c r="CN36" i="14"/>
  <c r="GC36" i="9"/>
  <c r="GD36" i="9"/>
  <c r="I36" i="7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BU153" i="10"/>
  <c r="BV153" i="10"/>
  <c r="BW153" i="10"/>
  <c r="BX153" i="10"/>
  <c r="BY153" i="10"/>
  <c r="BZ153" i="10"/>
  <c r="CA153" i="10"/>
  <c r="CB153" i="10"/>
  <c r="CC153" i="10"/>
  <c r="CD153" i="10"/>
  <c r="CE153" i="10"/>
  <c r="CF153" i="10"/>
  <c r="CG153" i="10"/>
  <c r="CH153" i="10"/>
  <c r="CI153" i="10"/>
  <c r="CJ153" i="10"/>
  <c r="CK153" i="10"/>
  <c r="CL153" i="10"/>
  <c r="CM153" i="10"/>
  <c r="CN153" i="10"/>
  <c r="C37" i="14"/>
  <c r="CR37" i="9"/>
  <c r="B37" i="14"/>
  <c r="CQ37" i="9"/>
  <c r="D37" i="14"/>
  <c r="CS37" i="9"/>
  <c r="E37" i="14"/>
  <c r="CT37" i="9"/>
  <c r="F37" i="14"/>
  <c r="CU37" i="9"/>
  <c r="G37" i="14"/>
  <c r="CV37" i="9"/>
  <c r="H37" i="14"/>
  <c r="CW37" i="9"/>
  <c r="I37" i="14"/>
  <c r="CX37" i="9"/>
  <c r="J37" i="14"/>
  <c r="CY37" i="9"/>
  <c r="K37" i="14"/>
  <c r="CZ37" i="9"/>
  <c r="L37" i="14"/>
  <c r="DA37" i="9"/>
  <c r="M37" i="14"/>
  <c r="DB37" i="9"/>
  <c r="N37" i="14"/>
  <c r="DC37" i="9"/>
  <c r="O37" i="14"/>
  <c r="DD37" i="9"/>
  <c r="P37" i="14"/>
  <c r="DE37" i="9"/>
  <c r="Q37" i="14"/>
  <c r="DF37" i="9"/>
  <c r="R37" i="14"/>
  <c r="DG37" i="9"/>
  <c r="S37" i="14"/>
  <c r="DH37" i="9"/>
  <c r="T37" i="14"/>
  <c r="DI37" i="9"/>
  <c r="U37" i="14"/>
  <c r="DJ37" i="9"/>
  <c r="V37" i="14"/>
  <c r="DK37" i="9"/>
  <c r="W37" i="14"/>
  <c r="DL37" i="9"/>
  <c r="X37" i="14"/>
  <c r="DM37" i="9"/>
  <c r="Y37" i="14"/>
  <c r="DN37" i="9"/>
  <c r="Z37" i="14"/>
  <c r="DO37" i="9"/>
  <c r="AA37" i="14"/>
  <c r="DP37" i="9"/>
  <c r="AB37" i="14"/>
  <c r="DQ37" i="9"/>
  <c r="AC37" i="14"/>
  <c r="DR37" i="9"/>
  <c r="AD37" i="14"/>
  <c r="DS37" i="9"/>
  <c r="AE37" i="14"/>
  <c r="DT37" i="9"/>
  <c r="AF37" i="14"/>
  <c r="DU37" i="9"/>
  <c r="AG37" i="14"/>
  <c r="DV37" i="9"/>
  <c r="AH37" i="14"/>
  <c r="DW37" i="9"/>
  <c r="AI37" i="14"/>
  <c r="DX37" i="9"/>
  <c r="AJ37" i="14"/>
  <c r="DY37" i="9"/>
  <c r="AK37" i="14"/>
  <c r="DZ37" i="9"/>
  <c r="AL37" i="14"/>
  <c r="EA37" i="9"/>
  <c r="AM37" i="14"/>
  <c r="EB37" i="9"/>
  <c r="AN37" i="14"/>
  <c r="EC37" i="9"/>
  <c r="AO37" i="14"/>
  <c r="ED37" i="9"/>
  <c r="AP37" i="14"/>
  <c r="EE37" i="9"/>
  <c r="AQ37" i="14"/>
  <c r="EF37" i="9"/>
  <c r="AR37" i="14"/>
  <c r="EG37" i="9"/>
  <c r="AS37" i="14"/>
  <c r="EH37" i="9"/>
  <c r="AT37" i="14"/>
  <c r="EI37" i="9"/>
  <c r="AU37" i="14"/>
  <c r="EJ37" i="9"/>
  <c r="AV37" i="14"/>
  <c r="EK37" i="9"/>
  <c r="AW37" i="14"/>
  <c r="EL37" i="9"/>
  <c r="AX37" i="14"/>
  <c r="EM37" i="9"/>
  <c r="AY37" i="14"/>
  <c r="EN37" i="9"/>
  <c r="AZ37" i="14"/>
  <c r="EO37" i="9"/>
  <c r="BA37" i="14"/>
  <c r="EP37" i="9"/>
  <c r="BB37" i="14"/>
  <c r="EQ37" i="9"/>
  <c r="BC37" i="14"/>
  <c r="ER37" i="9"/>
  <c r="BD37" i="14"/>
  <c r="ES37" i="9"/>
  <c r="BE37" i="14"/>
  <c r="ET37" i="9"/>
  <c r="BF37" i="14"/>
  <c r="EU37" i="9"/>
  <c r="BG37" i="14"/>
  <c r="EV37" i="9"/>
  <c r="BH37" i="14"/>
  <c r="EW37" i="9"/>
  <c r="BI37" i="14"/>
  <c r="EX37" i="9"/>
  <c r="BJ37" i="14"/>
  <c r="EY37" i="9"/>
  <c r="BK37" i="14"/>
  <c r="EZ37" i="9"/>
  <c r="BL37" i="14"/>
  <c r="FA37" i="9"/>
  <c r="BM37" i="14"/>
  <c r="FB37" i="9"/>
  <c r="BN37" i="14"/>
  <c r="FC37" i="9"/>
  <c r="BO37" i="14"/>
  <c r="FD37" i="9"/>
  <c r="BP37" i="14"/>
  <c r="FE37" i="9"/>
  <c r="BQ37" i="14"/>
  <c r="FF37" i="9"/>
  <c r="BR37" i="14"/>
  <c r="FG37" i="9"/>
  <c r="BS37" i="14"/>
  <c r="FH37" i="9"/>
  <c r="BT37" i="14"/>
  <c r="FI37" i="9"/>
  <c r="BU37" i="14"/>
  <c r="FJ37" i="9"/>
  <c r="BV37" i="14"/>
  <c r="FK37" i="9"/>
  <c r="BW37" i="14"/>
  <c r="FL37" i="9"/>
  <c r="BX37" i="14"/>
  <c r="FM37" i="9"/>
  <c r="BY37" i="14"/>
  <c r="FN37" i="9"/>
  <c r="BZ37" i="14"/>
  <c r="FO37" i="9"/>
  <c r="CA37" i="14"/>
  <c r="FP37" i="9"/>
  <c r="CB37" i="14"/>
  <c r="FQ37" i="9"/>
  <c r="CC37" i="14"/>
  <c r="FR37" i="9"/>
  <c r="CD37" i="14"/>
  <c r="FS37" i="9"/>
  <c r="CE37" i="14"/>
  <c r="FT37" i="9"/>
  <c r="CF37" i="14"/>
  <c r="FU37" i="9"/>
  <c r="CG37" i="14"/>
  <c r="FV37" i="9"/>
  <c r="CH37" i="14"/>
  <c r="FW37" i="9"/>
  <c r="CI37" i="14"/>
  <c r="FX37" i="9"/>
  <c r="CJ37" i="14"/>
  <c r="FY37" i="9"/>
  <c r="CK37" i="14"/>
  <c r="FZ37" i="9"/>
  <c r="CL37" i="14"/>
  <c r="GA37" i="9"/>
  <c r="CM37" i="14"/>
  <c r="GB37" i="9"/>
  <c r="CN37" i="14"/>
  <c r="GC37" i="9"/>
  <c r="GD37" i="9"/>
  <c r="I37" i="7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BA154" i="10"/>
  <c r="BB154" i="10"/>
  <c r="BC154" i="10"/>
  <c r="BD154" i="10"/>
  <c r="BE154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BU154" i="10"/>
  <c r="BV154" i="10"/>
  <c r="BW154" i="10"/>
  <c r="BX154" i="10"/>
  <c r="BY154" i="10"/>
  <c r="BZ154" i="10"/>
  <c r="CA154" i="10"/>
  <c r="CB154" i="10"/>
  <c r="CC154" i="10"/>
  <c r="CD154" i="10"/>
  <c r="CE154" i="10"/>
  <c r="CF154" i="10"/>
  <c r="CG154" i="10"/>
  <c r="CH154" i="10"/>
  <c r="CI154" i="10"/>
  <c r="CJ154" i="10"/>
  <c r="CK154" i="10"/>
  <c r="CL154" i="10"/>
  <c r="CM154" i="10"/>
  <c r="CN154" i="10"/>
  <c r="C38" i="14"/>
  <c r="CR38" i="9"/>
  <c r="B38" i="14"/>
  <c r="CQ38" i="9"/>
  <c r="D38" i="14"/>
  <c r="CS38" i="9"/>
  <c r="E38" i="14"/>
  <c r="CT38" i="9"/>
  <c r="F38" i="14"/>
  <c r="CU38" i="9"/>
  <c r="G38" i="14"/>
  <c r="CV38" i="9"/>
  <c r="H38" i="14"/>
  <c r="CW38" i="9"/>
  <c r="I38" i="14"/>
  <c r="CX38" i="9"/>
  <c r="J38" i="14"/>
  <c r="CY38" i="9"/>
  <c r="K38" i="14"/>
  <c r="CZ38" i="9"/>
  <c r="L38" i="14"/>
  <c r="DA38" i="9"/>
  <c r="M38" i="14"/>
  <c r="DB38" i="9"/>
  <c r="N38" i="14"/>
  <c r="DC38" i="9"/>
  <c r="O38" i="14"/>
  <c r="DD38" i="9"/>
  <c r="P38" i="14"/>
  <c r="DE38" i="9"/>
  <c r="Q38" i="14"/>
  <c r="DF38" i="9"/>
  <c r="R38" i="14"/>
  <c r="DG38" i="9"/>
  <c r="S38" i="14"/>
  <c r="DH38" i="9"/>
  <c r="T38" i="14"/>
  <c r="DI38" i="9"/>
  <c r="U38" i="14"/>
  <c r="DJ38" i="9"/>
  <c r="V38" i="14"/>
  <c r="DK38" i="9"/>
  <c r="W38" i="14"/>
  <c r="DL38" i="9"/>
  <c r="X38" i="14"/>
  <c r="DM38" i="9"/>
  <c r="Y38" i="14"/>
  <c r="DN38" i="9"/>
  <c r="Z38" i="14"/>
  <c r="DO38" i="9"/>
  <c r="AA38" i="14"/>
  <c r="DP38" i="9"/>
  <c r="AB38" i="14"/>
  <c r="DQ38" i="9"/>
  <c r="AC38" i="14"/>
  <c r="DR38" i="9"/>
  <c r="AD38" i="14"/>
  <c r="DS38" i="9"/>
  <c r="AE38" i="14"/>
  <c r="DT38" i="9"/>
  <c r="AF38" i="14"/>
  <c r="DU38" i="9"/>
  <c r="AG38" i="14"/>
  <c r="DV38" i="9"/>
  <c r="AH38" i="14"/>
  <c r="DW38" i="9"/>
  <c r="AI38" i="14"/>
  <c r="DX38" i="9"/>
  <c r="AJ38" i="14"/>
  <c r="DY38" i="9"/>
  <c r="AK38" i="14"/>
  <c r="DZ38" i="9"/>
  <c r="AL38" i="14"/>
  <c r="EA38" i="9"/>
  <c r="AM38" i="14"/>
  <c r="EB38" i="9"/>
  <c r="AN38" i="14"/>
  <c r="EC38" i="9"/>
  <c r="AO38" i="14"/>
  <c r="ED38" i="9"/>
  <c r="AP38" i="14"/>
  <c r="EE38" i="9"/>
  <c r="AQ38" i="14"/>
  <c r="EF38" i="9"/>
  <c r="AR38" i="14"/>
  <c r="EG38" i="9"/>
  <c r="AS38" i="14"/>
  <c r="EH38" i="9"/>
  <c r="AT38" i="14"/>
  <c r="EI38" i="9"/>
  <c r="AU38" i="14"/>
  <c r="EJ38" i="9"/>
  <c r="AV38" i="14"/>
  <c r="EK38" i="9"/>
  <c r="AW38" i="14"/>
  <c r="EL38" i="9"/>
  <c r="AX38" i="14"/>
  <c r="EM38" i="9"/>
  <c r="AY38" i="14"/>
  <c r="EN38" i="9"/>
  <c r="AZ38" i="14"/>
  <c r="EO38" i="9"/>
  <c r="BA38" i="14"/>
  <c r="EP38" i="9"/>
  <c r="BB38" i="14"/>
  <c r="EQ38" i="9"/>
  <c r="BC38" i="14"/>
  <c r="ER38" i="9"/>
  <c r="BD38" i="14"/>
  <c r="ES38" i="9"/>
  <c r="BE38" i="14"/>
  <c r="ET38" i="9"/>
  <c r="BF38" i="14"/>
  <c r="EU38" i="9"/>
  <c r="BG38" i="14"/>
  <c r="EV38" i="9"/>
  <c r="BH38" i="14"/>
  <c r="EW38" i="9"/>
  <c r="BI38" i="14"/>
  <c r="EX38" i="9"/>
  <c r="BJ38" i="14"/>
  <c r="EY38" i="9"/>
  <c r="BK38" i="14"/>
  <c r="EZ38" i="9"/>
  <c r="BL38" i="14"/>
  <c r="FA38" i="9"/>
  <c r="BM38" i="14"/>
  <c r="FB38" i="9"/>
  <c r="BN38" i="14"/>
  <c r="FC38" i="9"/>
  <c r="BO38" i="14"/>
  <c r="FD38" i="9"/>
  <c r="BP38" i="14"/>
  <c r="FE38" i="9"/>
  <c r="BQ38" i="14"/>
  <c r="FF38" i="9"/>
  <c r="BR38" i="14"/>
  <c r="FG38" i="9"/>
  <c r="BS38" i="14"/>
  <c r="FH38" i="9"/>
  <c r="BT38" i="14"/>
  <c r="FI38" i="9"/>
  <c r="BU38" i="14"/>
  <c r="FJ38" i="9"/>
  <c r="BV38" i="14"/>
  <c r="FK38" i="9"/>
  <c r="BW38" i="14"/>
  <c r="FL38" i="9"/>
  <c r="BX38" i="14"/>
  <c r="FM38" i="9"/>
  <c r="BY38" i="14"/>
  <c r="FN38" i="9"/>
  <c r="BZ38" i="14"/>
  <c r="FO38" i="9"/>
  <c r="CA38" i="14"/>
  <c r="FP38" i="9"/>
  <c r="CB38" i="14"/>
  <c r="FQ38" i="9"/>
  <c r="CC38" i="14"/>
  <c r="FR38" i="9"/>
  <c r="CD38" i="14"/>
  <c r="FS38" i="9"/>
  <c r="CE38" i="14"/>
  <c r="FT38" i="9"/>
  <c r="CF38" i="14"/>
  <c r="FU38" i="9"/>
  <c r="CG38" i="14"/>
  <c r="FV38" i="9"/>
  <c r="CH38" i="14"/>
  <c r="FW38" i="9"/>
  <c r="CI38" i="14"/>
  <c r="FX38" i="9"/>
  <c r="CJ38" i="14"/>
  <c r="FY38" i="9"/>
  <c r="CK38" i="14"/>
  <c r="FZ38" i="9"/>
  <c r="CL38" i="14"/>
  <c r="GA38" i="9"/>
  <c r="CM38" i="14"/>
  <c r="GB38" i="9"/>
  <c r="CN38" i="14"/>
  <c r="GC38" i="9"/>
  <c r="GD38" i="9"/>
  <c r="I38" i="7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BA155" i="10"/>
  <c r="BB155" i="10"/>
  <c r="BC155" i="10"/>
  <c r="BD155" i="10"/>
  <c r="BE155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BU155" i="10"/>
  <c r="BV155" i="10"/>
  <c r="BW155" i="10"/>
  <c r="BX155" i="10"/>
  <c r="BY155" i="10"/>
  <c r="BZ155" i="10"/>
  <c r="CA155" i="10"/>
  <c r="CB155" i="10"/>
  <c r="CC155" i="10"/>
  <c r="CD155" i="10"/>
  <c r="CE155" i="10"/>
  <c r="CF155" i="10"/>
  <c r="CG155" i="10"/>
  <c r="CH155" i="10"/>
  <c r="CI155" i="10"/>
  <c r="CJ155" i="10"/>
  <c r="CK155" i="10"/>
  <c r="CL155" i="10"/>
  <c r="CM155" i="10"/>
  <c r="CN155" i="10"/>
  <c r="C39" i="14"/>
  <c r="CR39" i="9"/>
  <c r="B39" i="14"/>
  <c r="CQ39" i="9"/>
  <c r="D39" i="14"/>
  <c r="CS39" i="9"/>
  <c r="E39" i="14"/>
  <c r="CT39" i="9"/>
  <c r="F39" i="14"/>
  <c r="CU39" i="9"/>
  <c r="G39" i="14"/>
  <c r="CV39" i="9"/>
  <c r="H39" i="14"/>
  <c r="CW39" i="9"/>
  <c r="I39" i="14"/>
  <c r="CX39" i="9"/>
  <c r="J39" i="14"/>
  <c r="CY39" i="9"/>
  <c r="K39" i="14"/>
  <c r="CZ39" i="9"/>
  <c r="L39" i="14"/>
  <c r="DA39" i="9"/>
  <c r="M39" i="14"/>
  <c r="DB39" i="9"/>
  <c r="N39" i="14"/>
  <c r="DC39" i="9"/>
  <c r="O39" i="14"/>
  <c r="DD39" i="9"/>
  <c r="P39" i="14"/>
  <c r="DE39" i="9"/>
  <c r="Q39" i="14"/>
  <c r="DF39" i="9"/>
  <c r="R39" i="14"/>
  <c r="DG39" i="9"/>
  <c r="S39" i="14"/>
  <c r="DH39" i="9"/>
  <c r="T39" i="14"/>
  <c r="DI39" i="9"/>
  <c r="U39" i="14"/>
  <c r="DJ39" i="9"/>
  <c r="V39" i="14"/>
  <c r="DK39" i="9"/>
  <c r="W39" i="14"/>
  <c r="DL39" i="9"/>
  <c r="X39" i="14"/>
  <c r="DM39" i="9"/>
  <c r="Y39" i="14"/>
  <c r="DN39" i="9"/>
  <c r="Z39" i="14"/>
  <c r="DO39" i="9"/>
  <c r="AA39" i="14"/>
  <c r="DP39" i="9"/>
  <c r="AB39" i="14"/>
  <c r="DQ39" i="9"/>
  <c r="AC39" i="14"/>
  <c r="DR39" i="9"/>
  <c r="AD39" i="14"/>
  <c r="DS39" i="9"/>
  <c r="AE39" i="14"/>
  <c r="DT39" i="9"/>
  <c r="AF39" i="14"/>
  <c r="DU39" i="9"/>
  <c r="AG39" i="14"/>
  <c r="DV39" i="9"/>
  <c r="AH39" i="14"/>
  <c r="DW39" i="9"/>
  <c r="AI39" i="14"/>
  <c r="DX39" i="9"/>
  <c r="AJ39" i="14"/>
  <c r="DY39" i="9"/>
  <c r="AK39" i="14"/>
  <c r="DZ39" i="9"/>
  <c r="AL39" i="14"/>
  <c r="EA39" i="9"/>
  <c r="AM39" i="14"/>
  <c r="EB39" i="9"/>
  <c r="AN39" i="14"/>
  <c r="EC39" i="9"/>
  <c r="AO39" i="14"/>
  <c r="ED39" i="9"/>
  <c r="AP39" i="14"/>
  <c r="EE39" i="9"/>
  <c r="AQ39" i="14"/>
  <c r="EF39" i="9"/>
  <c r="AR39" i="14"/>
  <c r="EG39" i="9"/>
  <c r="AS39" i="14"/>
  <c r="EH39" i="9"/>
  <c r="AT39" i="14"/>
  <c r="EI39" i="9"/>
  <c r="AU39" i="14"/>
  <c r="EJ39" i="9"/>
  <c r="AV39" i="14"/>
  <c r="EK39" i="9"/>
  <c r="AW39" i="14"/>
  <c r="EL39" i="9"/>
  <c r="AX39" i="14"/>
  <c r="EM39" i="9"/>
  <c r="AY39" i="14"/>
  <c r="EN39" i="9"/>
  <c r="AZ39" i="14"/>
  <c r="EO39" i="9"/>
  <c r="BA39" i="14"/>
  <c r="EP39" i="9"/>
  <c r="BB39" i="14"/>
  <c r="EQ39" i="9"/>
  <c r="BC39" i="14"/>
  <c r="ER39" i="9"/>
  <c r="BD39" i="14"/>
  <c r="ES39" i="9"/>
  <c r="BE39" i="14"/>
  <c r="ET39" i="9"/>
  <c r="BF39" i="14"/>
  <c r="EU39" i="9"/>
  <c r="BG39" i="14"/>
  <c r="EV39" i="9"/>
  <c r="BH39" i="14"/>
  <c r="EW39" i="9"/>
  <c r="BI39" i="14"/>
  <c r="EX39" i="9"/>
  <c r="BJ39" i="14"/>
  <c r="EY39" i="9"/>
  <c r="BK39" i="14"/>
  <c r="EZ39" i="9"/>
  <c r="BL39" i="14"/>
  <c r="FA39" i="9"/>
  <c r="BM39" i="14"/>
  <c r="FB39" i="9"/>
  <c r="BN39" i="14"/>
  <c r="FC39" i="9"/>
  <c r="BO39" i="14"/>
  <c r="FD39" i="9"/>
  <c r="BP39" i="14"/>
  <c r="FE39" i="9"/>
  <c r="BQ39" i="14"/>
  <c r="FF39" i="9"/>
  <c r="BR39" i="14"/>
  <c r="FG39" i="9"/>
  <c r="BS39" i="14"/>
  <c r="FH39" i="9"/>
  <c r="BT39" i="14"/>
  <c r="FI39" i="9"/>
  <c r="BU39" i="14"/>
  <c r="FJ39" i="9"/>
  <c r="BV39" i="14"/>
  <c r="FK39" i="9"/>
  <c r="BW39" i="14"/>
  <c r="FL39" i="9"/>
  <c r="BX39" i="14"/>
  <c r="FM39" i="9"/>
  <c r="BY39" i="14"/>
  <c r="FN39" i="9"/>
  <c r="BZ39" i="14"/>
  <c r="FO39" i="9"/>
  <c r="CA39" i="14"/>
  <c r="FP39" i="9"/>
  <c r="CB39" i="14"/>
  <c r="FQ39" i="9"/>
  <c r="CC39" i="14"/>
  <c r="FR39" i="9"/>
  <c r="CD39" i="14"/>
  <c r="FS39" i="9"/>
  <c r="CE39" i="14"/>
  <c r="FT39" i="9"/>
  <c r="CF39" i="14"/>
  <c r="FU39" i="9"/>
  <c r="CG39" i="14"/>
  <c r="FV39" i="9"/>
  <c r="CH39" i="14"/>
  <c r="FW39" i="9"/>
  <c r="CI39" i="14"/>
  <c r="FX39" i="9"/>
  <c r="CJ39" i="14"/>
  <c r="FY39" i="9"/>
  <c r="CK39" i="14"/>
  <c r="FZ39" i="9"/>
  <c r="CL39" i="14"/>
  <c r="GA39" i="9"/>
  <c r="CM39" i="14"/>
  <c r="GB39" i="9"/>
  <c r="CN39" i="14"/>
  <c r="GC39" i="9"/>
  <c r="GD39" i="9"/>
  <c r="I39" i="7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BD156" i="10"/>
  <c r="BE156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BX156" i="10"/>
  <c r="BY156" i="10"/>
  <c r="BZ156" i="10"/>
  <c r="CA156" i="10"/>
  <c r="CB156" i="10"/>
  <c r="CC156" i="10"/>
  <c r="CD156" i="10"/>
  <c r="CE156" i="10"/>
  <c r="CF156" i="10"/>
  <c r="CG156" i="10"/>
  <c r="CH156" i="10"/>
  <c r="CI156" i="10"/>
  <c r="CJ156" i="10"/>
  <c r="CK156" i="10"/>
  <c r="CL156" i="10"/>
  <c r="CM156" i="10"/>
  <c r="CN156" i="10"/>
  <c r="C40" i="14"/>
  <c r="CR40" i="9"/>
  <c r="B40" i="14"/>
  <c r="CQ40" i="9"/>
  <c r="D40" i="14"/>
  <c r="CS40" i="9"/>
  <c r="E40" i="14"/>
  <c r="CT40" i="9"/>
  <c r="F40" i="14"/>
  <c r="CU40" i="9"/>
  <c r="G40" i="14"/>
  <c r="CV40" i="9"/>
  <c r="H40" i="14"/>
  <c r="CW40" i="9"/>
  <c r="I40" i="14"/>
  <c r="CX40" i="9"/>
  <c r="J40" i="14"/>
  <c r="CY40" i="9"/>
  <c r="K40" i="14"/>
  <c r="CZ40" i="9"/>
  <c r="L40" i="14"/>
  <c r="DA40" i="9"/>
  <c r="M40" i="14"/>
  <c r="DB40" i="9"/>
  <c r="N40" i="14"/>
  <c r="DC40" i="9"/>
  <c r="O40" i="14"/>
  <c r="DD40" i="9"/>
  <c r="P40" i="14"/>
  <c r="DE40" i="9"/>
  <c r="Q40" i="14"/>
  <c r="DF40" i="9"/>
  <c r="R40" i="14"/>
  <c r="DG40" i="9"/>
  <c r="S40" i="14"/>
  <c r="DH40" i="9"/>
  <c r="T40" i="14"/>
  <c r="DI40" i="9"/>
  <c r="U40" i="14"/>
  <c r="DJ40" i="9"/>
  <c r="V40" i="14"/>
  <c r="DK40" i="9"/>
  <c r="W40" i="14"/>
  <c r="DL40" i="9"/>
  <c r="X40" i="14"/>
  <c r="DM40" i="9"/>
  <c r="Y40" i="14"/>
  <c r="DN40" i="9"/>
  <c r="Z40" i="14"/>
  <c r="DO40" i="9"/>
  <c r="AA40" i="14"/>
  <c r="DP40" i="9"/>
  <c r="AB40" i="14"/>
  <c r="DQ40" i="9"/>
  <c r="AC40" i="14"/>
  <c r="DR40" i="9"/>
  <c r="AD40" i="14"/>
  <c r="DS40" i="9"/>
  <c r="AE40" i="14"/>
  <c r="DT40" i="9"/>
  <c r="AF40" i="14"/>
  <c r="DU40" i="9"/>
  <c r="AG40" i="14"/>
  <c r="DV40" i="9"/>
  <c r="AH40" i="14"/>
  <c r="DW40" i="9"/>
  <c r="AI40" i="14"/>
  <c r="DX40" i="9"/>
  <c r="AJ40" i="14"/>
  <c r="DY40" i="9"/>
  <c r="AK40" i="14"/>
  <c r="DZ40" i="9"/>
  <c r="AL40" i="14"/>
  <c r="EA40" i="9"/>
  <c r="AM40" i="14"/>
  <c r="EB40" i="9"/>
  <c r="AN40" i="14"/>
  <c r="EC40" i="9"/>
  <c r="AO40" i="14"/>
  <c r="ED40" i="9"/>
  <c r="AP40" i="14"/>
  <c r="EE40" i="9"/>
  <c r="AQ40" i="14"/>
  <c r="EF40" i="9"/>
  <c r="AR40" i="14"/>
  <c r="EG40" i="9"/>
  <c r="AS40" i="14"/>
  <c r="EH40" i="9"/>
  <c r="AT40" i="14"/>
  <c r="EI40" i="9"/>
  <c r="AU40" i="14"/>
  <c r="EJ40" i="9"/>
  <c r="AV40" i="14"/>
  <c r="EK40" i="9"/>
  <c r="AW40" i="14"/>
  <c r="EL40" i="9"/>
  <c r="AX40" i="14"/>
  <c r="EM40" i="9"/>
  <c r="AY40" i="14"/>
  <c r="EN40" i="9"/>
  <c r="AZ40" i="14"/>
  <c r="EO40" i="9"/>
  <c r="BA40" i="14"/>
  <c r="EP40" i="9"/>
  <c r="BB40" i="14"/>
  <c r="EQ40" i="9"/>
  <c r="BC40" i="14"/>
  <c r="ER40" i="9"/>
  <c r="BD40" i="14"/>
  <c r="ES40" i="9"/>
  <c r="BE40" i="14"/>
  <c r="ET40" i="9"/>
  <c r="BF40" i="14"/>
  <c r="EU40" i="9"/>
  <c r="BG40" i="14"/>
  <c r="EV40" i="9"/>
  <c r="BH40" i="14"/>
  <c r="EW40" i="9"/>
  <c r="BI40" i="14"/>
  <c r="EX40" i="9"/>
  <c r="BJ40" i="14"/>
  <c r="EY40" i="9"/>
  <c r="BK40" i="14"/>
  <c r="EZ40" i="9"/>
  <c r="BL40" i="14"/>
  <c r="FA40" i="9"/>
  <c r="BM40" i="14"/>
  <c r="FB40" i="9"/>
  <c r="BN40" i="14"/>
  <c r="FC40" i="9"/>
  <c r="BO40" i="14"/>
  <c r="FD40" i="9"/>
  <c r="BP40" i="14"/>
  <c r="FE40" i="9"/>
  <c r="BQ40" i="14"/>
  <c r="FF40" i="9"/>
  <c r="BR40" i="14"/>
  <c r="FG40" i="9"/>
  <c r="BS40" i="14"/>
  <c r="FH40" i="9"/>
  <c r="BT40" i="14"/>
  <c r="FI40" i="9"/>
  <c r="BU40" i="14"/>
  <c r="FJ40" i="9"/>
  <c r="BV40" i="14"/>
  <c r="FK40" i="9"/>
  <c r="BW40" i="14"/>
  <c r="FL40" i="9"/>
  <c r="BX40" i="14"/>
  <c r="FM40" i="9"/>
  <c r="BY40" i="14"/>
  <c r="FN40" i="9"/>
  <c r="BZ40" i="14"/>
  <c r="FO40" i="9"/>
  <c r="CA40" i="14"/>
  <c r="FP40" i="9"/>
  <c r="CB40" i="14"/>
  <c r="FQ40" i="9"/>
  <c r="CC40" i="14"/>
  <c r="FR40" i="9"/>
  <c r="CD40" i="14"/>
  <c r="FS40" i="9"/>
  <c r="CE40" i="14"/>
  <c r="FT40" i="9"/>
  <c r="CF40" i="14"/>
  <c r="FU40" i="9"/>
  <c r="CG40" i="14"/>
  <c r="FV40" i="9"/>
  <c r="CH40" i="14"/>
  <c r="FW40" i="9"/>
  <c r="CI40" i="14"/>
  <c r="FX40" i="9"/>
  <c r="CJ40" i="14"/>
  <c r="FY40" i="9"/>
  <c r="CK40" i="14"/>
  <c r="FZ40" i="9"/>
  <c r="CL40" i="14"/>
  <c r="GA40" i="9"/>
  <c r="CM40" i="14"/>
  <c r="GB40" i="9"/>
  <c r="CN40" i="14"/>
  <c r="GC40" i="9"/>
  <c r="GD40" i="9"/>
  <c r="I40" i="7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BD157" i="10"/>
  <c r="BE157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BX157" i="10"/>
  <c r="BY157" i="10"/>
  <c r="BZ157" i="10"/>
  <c r="CA157" i="10"/>
  <c r="CB157" i="10"/>
  <c r="CC157" i="10"/>
  <c r="CD157" i="10"/>
  <c r="CE157" i="10"/>
  <c r="CF157" i="10"/>
  <c r="CG157" i="10"/>
  <c r="CH157" i="10"/>
  <c r="CI157" i="10"/>
  <c r="CJ157" i="10"/>
  <c r="CK157" i="10"/>
  <c r="CL157" i="10"/>
  <c r="CM157" i="10"/>
  <c r="CN157" i="10"/>
  <c r="C41" i="14"/>
  <c r="CR41" i="9"/>
  <c r="B41" i="14"/>
  <c r="CQ41" i="9"/>
  <c r="D41" i="14"/>
  <c r="CS41" i="9"/>
  <c r="E41" i="14"/>
  <c r="CT41" i="9"/>
  <c r="F41" i="14"/>
  <c r="CU41" i="9"/>
  <c r="G41" i="14"/>
  <c r="CV41" i="9"/>
  <c r="H41" i="14"/>
  <c r="CW41" i="9"/>
  <c r="I41" i="14"/>
  <c r="CX41" i="9"/>
  <c r="J41" i="14"/>
  <c r="CY41" i="9"/>
  <c r="K41" i="14"/>
  <c r="CZ41" i="9"/>
  <c r="L41" i="14"/>
  <c r="DA41" i="9"/>
  <c r="M41" i="14"/>
  <c r="DB41" i="9"/>
  <c r="N41" i="14"/>
  <c r="DC41" i="9"/>
  <c r="O41" i="14"/>
  <c r="DD41" i="9"/>
  <c r="P41" i="14"/>
  <c r="DE41" i="9"/>
  <c r="Q41" i="14"/>
  <c r="DF41" i="9"/>
  <c r="R41" i="14"/>
  <c r="DG41" i="9"/>
  <c r="S41" i="14"/>
  <c r="DH41" i="9"/>
  <c r="T41" i="14"/>
  <c r="DI41" i="9"/>
  <c r="U41" i="14"/>
  <c r="DJ41" i="9"/>
  <c r="V41" i="14"/>
  <c r="DK41" i="9"/>
  <c r="W41" i="14"/>
  <c r="DL41" i="9"/>
  <c r="X41" i="14"/>
  <c r="DM41" i="9"/>
  <c r="Y41" i="14"/>
  <c r="DN41" i="9"/>
  <c r="Z41" i="14"/>
  <c r="DO41" i="9"/>
  <c r="AA41" i="14"/>
  <c r="DP41" i="9"/>
  <c r="AB41" i="14"/>
  <c r="DQ41" i="9"/>
  <c r="AC41" i="14"/>
  <c r="DR41" i="9"/>
  <c r="AD41" i="14"/>
  <c r="DS41" i="9"/>
  <c r="AE41" i="14"/>
  <c r="DT41" i="9"/>
  <c r="AF41" i="14"/>
  <c r="DU41" i="9"/>
  <c r="AG41" i="14"/>
  <c r="DV41" i="9"/>
  <c r="AH41" i="14"/>
  <c r="DW41" i="9"/>
  <c r="AI41" i="14"/>
  <c r="DX41" i="9"/>
  <c r="AJ41" i="14"/>
  <c r="DY41" i="9"/>
  <c r="AK41" i="14"/>
  <c r="DZ41" i="9"/>
  <c r="AL41" i="14"/>
  <c r="EA41" i="9"/>
  <c r="AM41" i="14"/>
  <c r="EB41" i="9"/>
  <c r="AN41" i="14"/>
  <c r="EC41" i="9"/>
  <c r="AO41" i="14"/>
  <c r="ED41" i="9"/>
  <c r="AP41" i="14"/>
  <c r="EE41" i="9"/>
  <c r="AQ41" i="14"/>
  <c r="EF41" i="9"/>
  <c r="AR41" i="14"/>
  <c r="EG41" i="9"/>
  <c r="AS41" i="14"/>
  <c r="EH41" i="9"/>
  <c r="AT41" i="14"/>
  <c r="EI41" i="9"/>
  <c r="AU41" i="14"/>
  <c r="EJ41" i="9"/>
  <c r="AV41" i="14"/>
  <c r="EK41" i="9"/>
  <c r="AW41" i="14"/>
  <c r="EL41" i="9"/>
  <c r="AX41" i="14"/>
  <c r="EM41" i="9"/>
  <c r="AY41" i="14"/>
  <c r="EN41" i="9"/>
  <c r="AZ41" i="14"/>
  <c r="EO41" i="9"/>
  <c r="BA41" i="14"/>
  <c r="EP41" i="9"/>
  <c r="BB41" i="14"/>
  <c r="EQ41" i="9"/>
  <c r="BC41" i="14"/>
  <c r="ER41" i="9"/>
  <c r="BD41" i="14"/>
  <c r="ES41" i="9"/>
  <c r="BE41" i="14"/>
  <c r="ET41" i="9"/>
  <c r="BF41" i="14"/>
  <c r="EU41" i="9"/>
  <c r="BG41" i="14"/>
  <c r="EV41" i="9"/>
  <c r="BH41" i="14"/>
  <c r="EW41" i="9"/>
  <c r="BI41" i="14"/>
  <c r="EX41" i="9"/>
  <c r="BJ41" i="14"/>
  <c r="EY41" i="9"/>
  <c r="BK41" i="14"/>
  <c r="EZ41" i="9"/>
  <c r="BL41" i="14"/>
  <c r="FA41" i="9"/>
  <c r="BM41" i="14"/>
  <c r="FB41" i="9"/>
  <c r="BN41" i="14"/>
  <c r="FC41" i="9"/>
  <c r="BO41" i="14"/>
  <c r="FD41" i="9"/>
  <c r="BP41" i="14"/>
  <c r="FE41" i="9"/>
  <c r="BQ41" i="14"/>
  <c r="FF41" i="9"/>
  <c r="BR41" i="14"/>
  <c r="FG41" i="9"/>
  <c r="BS41" i="14"/>
  <c r="FH41" i="9"/>
  <c r="BT41" i="14"/>
  <c r="FI41" i="9"/>
  <c r="BU41" i="14"/>
  <c r="FJ41" i="9"/>
  <c r="BV41" i="14"/>
  <c r="FK41" i="9"/>
  <c r="BW41" i="14"/>
  <c r="FL41" i="9"/>
  <c r="BX41" i="14"/>
  <c r="FM41" i="9"/>
  <c r="BY41" i="14"/>
  <c r="FN41" i="9"/>
  <c r="BZ41" i="14"/>
  <c r="FO41" i="9"/>
  <c r="CA41" i="14"/>
  <c r="FP41" i="9"/>
  <c r="CB41" i="14"/>
  <c r="FQ41" i="9"/>
  <c r="CC41" i="14"/>
  <c r="FR41" i="9"/>
  <c r="CD41" i="14"/>
  <c r="FS41" i="9"/>
  <c r="CE41" i="14"/>
  <c r="FT41" i="9"/>
  <c r="CF41" i="14"/>
  <c r="FU41" i="9"/>
  <c r="CG41" i="14"/>
  <c r="FV41" i="9"/>
  <c r="CH41" i="14"/>
  <c r="FW41" i="9"/>
  <c r="CI41" i="14"/>
  <c r="FX41" i="9"/>
  <c r="CJ41" i="14"/>
  <c r="FY41" i="9"/>
  <c r="CK41" i="14"/>
  <c r="FZ41" i="9"/>
  <c r="CL41" i="14"/>
  <c r="GA41" i="9"/>
  <c r="CM41" i="14"/>
  <c r="GB41" i="9"/>
  <c r="CN41" i="14"/>
  <c r="GC41" i="9"/>
  <c r="GD41" i="9"/>
  <c r="I41" i="7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BD158" i="10"/>
  <c r="BE158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BX158" i="10"/>
  <c r="BY158" i="10"/>
  <c r="BZ158" i="10"/>
  <c r="CA158" i="10"/>
  <c r="CB158" i="10"/>
  <c r="CC158" i="10"/>
  <c r="CD158" i="10"/>
  <c r="CE158" i="10"/>
  <c r="CF158" i="10"/>
  <c r="CG158" i="10"/>
  <c r="CH158" i="10"/>
  <c r="CI158" i="10"/>
  <c r="CJ158" i="10"/>
  <c r="CK158" i="10"/>
  <c r="CL158" i="10"/>
  <c r="CM158" i="10"/>
  <c r="CN158" i="10"/>
  <c r="C42" i="14"/>
  <c r="CR42" i="9"/>
  <c r="B42" i="14"/>
  <c r="CQ42" i="9"/>
  <c r="D42" i="14"/>
  <c r="CS42" i="9"/>
  <c r="E42" i="14"/>
  <c r="CT42" i="9"/>
  <c r="F42" i="14"/>
  <c r="CU42" i="9"/>
  <c r="G42" i="14"/>
  <c r="CV42" i="9"/>
  <c r="H42" i="14"/>
  <c r="CW42" i="9"/>
  <c r="I42" i="14"/>
  <c r="CX42" i="9"/>
  <c r="J42" i="14"/>
  <c r="CY42" i="9"/>
  <c r="K42" i="14"/>
  <c r="CZ42" i="9"/>
  <c r="L42" i="14"/>
  <c r="DA42" i="9"/>
  <c r="M42" i="14"/>
  <c r="DB42" i="9"/>
  <c r="N42" i="14"/>
  <c r="DC42" i="9"/>
  <c r="O42" i="14"/>
  <c r="DD42" i="9"/>
  <c r="P42" i="14"/>
  <c r="DE42" i="9"/>
  <c r="Q42" i="14"/>
  <c r="DF42" i="9"/>
  <c r="R42" i="14"/>
  <c r="DG42" i="9"/>
  <c r="S42" i="14"/>
  <c r="DH42" i="9"/>
  <c r="T42" i="14"/>
  <c r="DI42" i="9"/>
  <c r="U42" i="14"/>
  <c r="DJ42" i="9"/>
  <c r="V42" i="14"/>
  <c r="DK42" i="9"/>
  <c r="W42" i="14"/>
  <c r="DL42" i="9"/>
  <c r="X42" i="14"/>
  <c r="DM42" i="9"/>
  <c r="Y42" i="14"/>
  <c r="DN42" i="9"/>
  <c r="Z42" i="14"/>
  <c r="DO42" i="9"/>
  <c r="AA42" i="14"/>
  <c r="DP42" i="9"/>
  <c r="AB42" i="14"/>
  <c r="DQ42" i="9"/>
  <c r="AC42" i="14"/>
  <c r="DR42" i="9"/>
  <c r="AD42" i="14"/>
  <c r="DS42" i="9"/>
  <c r="AE42" i="14"/>
  <c r="DT42" i="9"/>
  <c r="AF42" i="14"/>
  <c r="DU42" i="9"/>
  <c r="AG42" i="14"/>
  <c r="DV42" i="9"/>
  <c r="AH42" i="14"/>
  <c r="DW42" i="9"/>
  <c r="AI42" i="14"/>
  <c r="DX42" i="9"/>
  <c r="AJ42" i="14"/>
  <c r="DY42" i="9"/>
  <c r="AK42" i="14"/>
  <c r="DZ42" i="9"/>
  <c r="AL42" i="14"/>
  <c r="EA42" i="9"/>
  <c r="AM42" i="14"/>
  <c r="EB42" i="9"/>
  <c r="AN42" i="14"/>
  <c r="EC42" i="9"/>
  <c r="AO42" i="14"/>
  <c r="ED42" i="9"/>
  <c r="AP42" i="14"/>
  <c r="EE42" i="9"/>
  <c r="AQ42" i="14"/>
  <c r="EF42" i="9"/>
  <c r="AR42" i="14"/>
  <c r="EG42" i="9"/>
  <c r="AS42" i="14"/>
  <c r="EH42" i="9"/>
  <c r="AT42" i="14"/>
  <c r="EI42" i="9"/>
  <c r="AU42" i="14"/>
  <c r="EJ42" i="9"/>
  <c r="AV42" i="14"/>
  <c r="EK42" i="9"/>
  <c r="AW42" i="14"/>
  <c r="EL42" i="9"/>
  <c r="AX42" i="14"/>
  <c r="EM42" i="9"/>
  <c r="AY42" i="14"/>
  <c r="EN42" i="9"/>
  <c r="AZ42" i="14"/>
  <c r="EO42" i="9"/>
  <c r="BA42" i="14"/>
  <c r="EP42" i="9"/>
  <c r="BB42" i="14"/>
  <c r="EQ42" i="9"/>
  <c r="BC42" i="14"/>
  <c r="ER42" i="9"/>
  <c r="BD42" i="14"/>
  <c r="ES42" i="9"/>
  <c r="BE42" i="14"/>
  <c r="ET42" i="9"/>
  <c r="BF42" i="14"/>
  <c r="EU42" i="9"/>
  <c r="BG42" i="14"/>
  <c r="EV42" i="9"/>
  <c r="BH42" i="14"/>
  <c r="EW42" i="9"/>
  <c r="BI42" i="14"/>
  <c r="EX42" i="9"/>
  <c r="BJ42" i="14"/>
  <c r="EY42" i="9"/>
  <c r="BK42" i="14"/>
  <c r="EZ42" i="9"/>
  <c r="BL42" i="14"/>
  <c r="FA42" i="9"/>
  <c r="BM42" i="14"/>
  <c r="FB42" i="9"/>
  <c r="BN42" i="14"/>
  <c r="FC42" i="9"/>
  <c r="BO42" i="14"/>
  <c r="FD42" i="9"/>
  <c r="BP42" i="14"/>
  <c r="FE42" i="9"/>
  <c r="BQ42" i="14"/>
  <c r="FF42" i="9"/>
  <c r="BR42" i="14"/>
  <c r="FG42" i="9"/>
  <c r="BS42" i="14"/>
  <c r="FH42" i="9"/>
  <c r="BT42" i="14"/>
  <c r="FI42" i="9"/>
  <c r="BU42" i="14"/>
  <c r="FJ42" i="9"/>
  <c r="BV42" i="14"/>
  <c r="FK42" i="9"/>
  <c r="BW42" i="14"/>
  <c r="FL42" i="9"/>
  <c r="BX42" i="14"/>
  <c r="FM42" i="9"/>
  <c r="BY42" i="14"/>
  <c r="FN42" i="9"/>
  <c r="BZ42" i="14"/>
  <c r="FO42" i="9"/>
  <c r="CA42" i="14"/>
  <c r="FP42" i="9"/>
  <c r="CB42" i="14"/>
  <c r="FQ42" i="9"/>
  <c r="CC42" i="14"/>
  <c r="FR42" i="9"/>
  <c r="CD42" i="14"/>
  <c r="FS42" i="9"/>
  <c r="CE42" i="14"/>
  <c r="FT42" i="9"/>
  <c r="CF42" i="14"/>
  <c r="FU42" i="9"/>
  <c r="CG42" i="14"/>
  <c r="FV42" i="9"/>
  <c r="CH42" i="14"/>
  <c r="FW42" i="9"/>
  <c r="CI42" i="14"/>
  <c r="FX42" i="9"/>
  <c r="CJ42" i="14"/>
  <c r="FY42" i="9"/>
  <c r="CK42" i="14"/>
  <c r="FZ42" i="9"/>
  <c r="CL42" i="14"/>
  <c r="GA42" i="9"/>
  <c r="CM42" i="14"/>
  <c r="GB42" i="9"/>
  <c r="CN42" i="14"/>
  <c r="GC42" i="9"/>
  <c r="GD42" i="9"/>
  <c r="I42" i="7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BA159" i="10"/>
  <c r="BB159" i="10"/>
  <c r="BC159" i="10"/>
  <c r="BD159" i="10"/>
  <c r="BE159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BX159" i="10"/>
  <c r="BY159" i="10"/>
  <c r="BZ159" i="10"/>
  <c r="CA159" i="10"/>
  <c r="CB159" i="10"/>
  <c r="CC159" i="10"/>
  <c r="CD159" i="10"/>
  <c r="CE159" i="10"/>
  <c r="CF159" i="10"/>
  <c r="CG159" i="10"/>
  <c r="CH159" i="10"/>
  <c r="CI159" i="10"/>
  <c r="CJ159" i="10"/>
  <c r="CK159" i="10"/>
  <c r="CL159" i="10"/>
  <c r="CM159" i="10"/>
  <c r="CN159" i="10"/>
  <c r="C43" i="14"/>
  <c r="CR43" i="9"/>
  <c r="B43" i="14"/>
  <c r="CQ43" i="9"/>
  <c r="D43" i="14"/>
  <c r="CS43" i="9"/>
  <c r="E43" i="14"/>
  <c r="CT43" i="9"/>
  <c r="F43" i="14"/>
  <c r="CU43" i="9"/>
  <c r="G43" i="14"/>
  <c r="CV43" i="9"/>
  <c r="H43" i="14"/>
  <c r="CW43" i="9"/>
  <c r="I43" i="14"/>
  <c r="CX43" i="9"/>
  <c r="J43" i="14"/>
  <c r="CY43" i="9"/>
  <c r="K43" i="14"/>
  <c r="CZ43" i="9"/>
  <c r="L43" i="14"/>
  <c r="DA43" i="9"/>
  <c r="M43" i="14"/>
  <c r="DB43" i="9"/>
  <c r="N43" i="14"/>
  <c r="DC43" i="9"/>
  <c r="O43" i="14"/>
  <c r="DD43" i="9"/>
  <c r="P43" i="14"/>
  <c r="DE43" i="9"/>
  <c r="Q43" i="14"/>
  <c r="DF43" i="9"/>
  <c r="R43" i="14"/>
  <c r="DG43" i="9"/>
  <c r="S43" i="14"/>
  <c r="DH43" i="9"/>
  <c r="T43" i="14"/>
  <c r="DI43" i="9"/>
  <c r="U43" i="14"/>
  <c r="DJ43" i="9"/>
  <c r="V43" i="14"/>
  <c r="DK43" i="9"/>
  <c r="W43" i="14"/>
  <c r="DL43" i="9"/>
  <c r="X43" i="14"/>
  <c r="DM43" i="9"/>
  <c r="Y43" i="14"/>
  <c r="DN43" i="9"/>
  <c r="Z43" i="14"/>
  <c r="DO43" i="9"/>
  <c r="AA43" i="14"/>
  <c r="DP43" i="9"/>
  <c r="AB43" i="14"/>
  <c r="DQ43" i="9"/>
  <c r="AC43" i="14"/>
  <c r="DR43" i="9"/>
  <c r="AD43" i="14"/>
  <c r="DS43" i="9"/>
  <c r="AE43" i="14"/>
  <c r="DT43" i="9"/>
  <c r="AF43" i="14"/>
  <c r="DU43" i="9"/>
  <c r="AG43" i="14"/>
  <c r="DV43" i="9"/>
  <c r="AH43" i="14"/>
  <c r="DW43" i="9"/>
  <c r="AI43" i="14"/>
  <c r="DX43" i="9"/>
  <c r="AJ43" i="14"/>
  <c r="DY43" i="9"/>
  <c r="AK43" i="14"/>
  <c r="DZ43" i="9"/>
  <c r="AL43" i="14"/>
  <c r="EA43" i="9"/>
  <c r="AM43" i="14"/>
  <c r="EB43" i="9"/>
  <c r="AN43" i="14"/>
  <c r="EC43" i="9"/>
  <c r="AO43" i="14"/>
  <c r="ED43" i="9"/>
  <c r="AP43" i="14"/>
  <c r="EE43" i="9"/>
  <c r="AQ43" i="14"/>
  <c r="EF43" i="9"/>
  <c r="AR43" i="14"/>
  <c r="EG43" i="9"/>
  <c r="AS43" i="14"/>
  <c r="EH43" i="9"/>
  <c r="AT43" i="14"/>
  <c r="EI43" i="9"/>
  <c r="AU43" i="14"/>
  <c r="EJ43" i="9"/>
  <c r="AV43" i="14"/>
  <c r="EK43" i="9"/>
  <c r="AW43" i="14"/>
  <c r="EL43" i="9"/>
  <c r="AX43" i="14"/>
  <c r="EM43" i="9"/>
  <c r="AY43" i="14"/>
  <c r="EN43" i="9"/>
  <c r="AZ43" i="14"/>
  <c r="EO43" i="9"/>
  <c r="BA43" i="14"/>
  <c r="EP43" i="9"/>
  <c r="BB43" i="14"/>
  <c r="EQ43" i="9"/>
  <c r="BC43" i="14"/>
  <c r="ER43" i="9"/>
  <c r="BD43" i="14"/>
  <c r="ES43" i="9"/>
  <c r="BE43" i="14"/>
  <c r="ET43" i="9"/>
  <c r="BF43" i="14"/>
  <c r="EU43" i="9"/>
  <c r="BG43" i="14"/>
  <c r="EV43" i="9"/>
  <c r="BH43" i="14"/>
  <c r="EW43" i="9"/>
  <c r="BI43" i="14"/>
  <c r="EX43" i="9"/>
  <c r="BJ43" i="14"/>
  <c r="EY43" i="9"/>
  <c r="BK43" i="14"/>
  <c r="EZ43" i="9"/>
  <c r="BL43" i="14"/>
  <c r="FA43" i="9"/>
  <c r="BM43" i="14"/>
  <c r="FB43" i="9"/>
  <c r="BN43" i="14"/>
  <c r="FC43" i="9"/>
  <c r="BO43" i="14"/>
  <c r="FD43" i="9"/>
  <c r="BP43" i="14"/>
  <c r="FE43" i="9"/>
  <c r="BQ43" i="14"/>
  <c r="FF43" i="9"/>
  <c r="BR43" i="14"/>
  <c r="FG43" i="9"/>
  <c r="BS43" i="14"/>
  <c r="FH43" i="9"/>
  <c r="BT43" i="14"/>
  <c r="FI43" i="9"/>
  <c r="BU43" i="14"/>
  <c r="FJ43" i="9"/>
  <c r="BV43" i="14"/>
  <c r="FK43" i="9"/>
  <c r="BW43" i="14"/>
  <c r="FL43" i="9"/>
  <c r="BX43" i="14"/>
  <c r="FM43" i="9"/>
  <c r="BY43" i="14"/>
  <c r="FN43" i="9"/>
  <c r="BZ43" i="14"/>
  <c r="FO43" i="9"/>
  <c r="CA43" i="14"/>
  <c r="FP43" i="9"/>
  <c r="CB43" i="14"/>
  <c r="FQ43" i="9"/>
  <c r="CC43" i="14"/>
  <c r="FR43" i="9"/>
  <c r="CD43" i="14"/>
  <c r="FS43" i="9"/>
  <c r="CE43" i="14"/>
  <c r="FT43" i="9"/>
  <c r="CF43" i="14"/>
  <c r="FU43" i="9"/>
  <c r="CG43" i="14"/>
  <c r="FV43" i="9"/>
  <c r="CH43" i="14"/>
  <c r="FW43" i="9"/>
  <c r="CI43" i="14"/>
  <c r="FX43" i="9"/>
  <c r="CJ43" i="14"/>
  <c r="FY43" i="9"/>
  <c r="CK43" i="14"/>
  <c r="FZ43" i="9"/>
  <c r="CL43" i="14"/>
  <c r="GA43" i="9"/>
  <c r="CM43" i="14"/>
  <c r="GB43" i="9"/>
  <c r="CN43" i="14"/>
  <c r="GC43" i="9"/>
  <c r="GD43" i="9"/>
  <c r="I43" i="7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BA160" i="10"/>
  <c r="BB160" i="10"/>
  <c r="BC160" i="10"/>
  <c r="BD160" i="10"/>
  <c r="BE160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BX160" i="10"/>
  <c r="BY160" i="10"/>
  <c r="BZ160" i="10"/>
  <c r="CA160" i="10"/>
  <c r="CB160" i="10"/>
  <c r="CC160" i="10"/>
  <c r="CD160" i="10"/>
  <c r="CE160" i="10"/>
  <c r="CF160" i="10"/>
  <c r="CG160" i="10"/>
  <c r="CH160" i="10"/>
  <c r="CI160" i="10"/>
  <c r="CJ160" i="10"/>
  <c r="CK160" i="10"/>
  <c r="CL160" i="10"/>
  <c r="CM160" i="10"/>
  <c r="CN160" i="10"/>
  <c r="C44" i="14"/>
  <c r="CR44" i="9"/>
  <c r="B44" i="14"/>
  <c r="CQ44" i="9"/>
  <c r="D44" i="14"/>
  <c r="CS44" i="9"/>
  <c r="E44" i="14"/>
  <c r="CT44" i="9"/>
  <c r="F44" i="14"/>
  <c r="CU44" i="9"/>
  <c r="G44" i="14"/>
  <c r="CV44" i="9"/>
  <c r="H44" i="14"/>
  <c r="CW44" i="9"/>
  <c r="I44" i="14"/>
  <c r="CX44" i="9"/>
  <c r="J44" i="14"/>
  <c r="CY44" i="9"/>
  <c r="K44" i="14"/>
  <c r="CZ44" i="9"/>
  <c r="L44" i="14"/>
  <c r="DA44" i="9"/>
  <c r="M44" i="14"/>
  <c r="DB44" i="9"/>
  <c r="N44" i="14"/>
  <c r="DC44" i="9"/>
  <c r="O44" i="14"/>
  <c r="DD44" i="9"/>
  <c r="P44" i="14"/>
  <c r="DE44" i="9"/>
  <c r="Q44" i="14"/>
  <c r="DF44" i="9"/>
  <c r="R44" i="14"/>
  <c r="DG44" i="9"/>
  <c r="S44" i="14"/>
  <c r="DH44" i="9"/>
  <c r="T44" i="14"/>
  <c r="DI44" i="9"/>
  <c r="U44" i="14"/>
  <c r="DJ44" i="9"/>
  <c r="V44" i="14"/>
  <c r="DK44" i="9"/>
  <c r="W44" i="14"/>
  <c r="DL44" i="9"/>
  <c r="X44" i="14"/>
  <c r="DM44" i="9"/>
  <c r="Y44" i="14"/>
  <c r="DN44" i="9"/>
  <c r="Z44" i="14"/>
  <c r="DO44" i="9"/>
  <c r="AA44" i="14"/>
  <c r="DP44" i="9"/>
  <c r="AB44" i="14"/>
  <c r="DQ44" i="9"/>
  <c r="AC44" i="14"/>
  <c r="DR44" i="9"/>
  <c r="AD44" i="14"/>
  <c r="DS44" i="9"/>
  <c r="AE44" i="14"/>
  <c r="DT44" i="9"/>
  <c r="AF44" i="14"/>
  <c r="DU44" i="9"/>
  <c r="AG44" i="14"/>
  <c r="DV44" i="9"/>
  <c r="AH44" i="14"/>
  <c r="DW44" i="9"/>
  <c r="AI44" i="14"/>
  <c r="DX44" i="9"/>
  <c r="AJ44" i="14"/>
  <c r="DY44" i="9"/>
  <c r="AK44" i="14"/>
  <c r="DZ44" i="9"/>
  <c r="AL44" i="14"/>
  <c r="EA44" i="9"/>
  <c r="AM44" i="14"/>
  <c r="EB44" i="9"/>
  <c r="AN44" i="14"/>
  <c r="EC44" i="9"/>
  <c r="AO44" i="14"/>
  <c r="ED44" i="9"/>
  <c r="AP44" i="14"/>
  <c r="EE44" i="9"/>
  <c r="AQ44" i="14"/>
  <c r="EF44" i="9"/>
  <c r="AR44" i="14"/>
  <c r="EG44" i="9"/>
  <c r="AS44" i="14"/>
  <c r="EH44" i="9"/>
  <c r="AT44" i="14"/>
  <c r="EI44" i="9"/>
  <c r="AU44" i="14"/>
  <c r="EJ44" i="9"/>
  <c r="AV44" i="14"/>
  <c r="EK44" i="9"/>
  <c r="AW44" i="14"/>
  <c r="EL44" i="9"/>
  <c r="AX44" i="14"/>
  <c r="EM44" i="9"/>
  <c r="AY44" i="14"/>
  <c r="EN44" i="9"/>
  <c r="AZ44" i="14"/>
  <c r="EO44" i="9"/>
  <c r="BA44" i="14"/>
  <c r="EP44" i="9"/>
  <c r="BB44" i="14"/>
  <c r="EQ44" i="9"/>
  <c r="BC44" i="14"/>
  <c r="ER44" i="9"/>
  <c r="BD44" i="14"/>
  <c r="ES44" i="9"/>
  <c r="BE44" i="14"/>
  <c r="ET44" i="9"/>
  <c r="BF44" i="14"/>
  <c r="EU44" i="9"/>
  <c r="BG44" i="14"/>
  <c r="EV44" i="9"/>
  <c r="BH44" i="14"/>
  <c r="EW44" i="9"/>
  <c r="BI44" i="14"/>
  <c r="EX44" i="9"/>
  <c r="BJ44" i="14"/>
  <c r="EY44" i="9"/>
  <c r="BK44" i="14"/>
  <c r="EZ44" i="9"/>
  <c r="BL44" i="14"/>
  <c r="FA44" i="9"/>
  <c r="BM44" i="14"/>
  <c r="FB44" i="9"/>
  <c r="BN44" i="14"/>
  <c r="FC44" i="9"/>
  <c r="BO44" i="14"/>
  <c r="FD44" i="9"/>
  <c r="BP44" i="14"/>
  <c r="FE44" i="9"/>
  <c r="BQ44" i="14"/>
  <c r="FF44" i="9"/>
  <c r="BR44" i="14"/>
  <c r="FG44" i="9"/>
  <c r="BS44" i="14"/>
  <c r="FH44" i="9"/>
  <c r="BT44" i="14"/>
  <c r="FI44" i="9"/>
  <c r="BU44" i="14"/>
  <c r="FJ44" i="9"/>
  <c r="BV44" i="14"/>
  <c r="FK44" i="9"/>
  <c r="BW44" i="14"/>
  <c r="FL44" i="9"/>
  <c r="BX44" i="14"/>
  <c r="FM44" i="9"/>
  <c r="BY44" i="14"/>
  <c r="FN44" i="9"/>
  <c r="BZ44" i="14"/>
  <c r="FO44" i="9"/>
  <c r="CA44" i="14"/>
  <c r="FP44" i="9"/>
  <c r="CB44" i="14"/>
  <c r="FQ44" i="9"/>
  <c r="CC44" i="14"/>
  <c r="FR44" i="9"/>
  <c r="CD44" i="14"/>
  <c r="FS44" i="9"/>
  <c r="CE44" i="14"/>
  <c r="FT44" i="9"/>
  <c r="CF44" i="14"/>
  <c r="FU44" i="9"/>
  <c r="CG44" i="14"/>
  <c r="FV44" i="9"/>
  <c r="CH44" i="14"/>
  <c r="FW44" i="9"/>
  <c r="CI44" i="14"/>
  <c r="FX44" i="9"/>
  <c r="CJ44" i="14"/>
  <c r="FY44" i="9"/>
  <c r="CK44" i="14"/>
  <c r="FZ44" i="9"/>
  <c r="CL44" i="14"/>
  <c r="GA44" i="9"/>
  <c r="CM44" i="14"/>
  <c r="GB44" i="9"/>
  <c r="CN44" i="14"/>
  <c r="GC44" i="9"/>
  <c r="GD44" i="9"/>
  <c r="I44" i="7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BA161" i="10"/>
  <c r="BB161" i="10"/>
  <c r="BC161" i="10"/>
  <c r="BD161" i="10"/>
  <c r="BE161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BX161" i="10"/>
  <c r="BY161" i="10"/>
  <c r="BZ161" i="10"/>
  <c r="CA161" i="10"/>
  <c r="CB161" i="10"/>
  <c r="CC161" i="10"/>
  <c r="CD161" i="10"/>
  <c r="CE161" i="10"/>
  <c r="CF161" i="10"/>
  <c r="CG161" i="10"/>
  <c r="CH161" i="10"/>
  <c r="CI161" i="10"/>
  <c r="CJ161" i="10"/>
  <c r="CK161" i="10"/>
  <c r="CL161" i="10"/>
  <c r="CM161" i="10"/>
  <c r="CN161" i="10"/>
  <c r="C45" i="14"/>
  <c r="CR45" i="9"/>
  <c r="B45" i="14"/>
  <c r="CQ45" i="9"/>
  <c r="D45" i="14"/>
  <c r="CS45" i="9"/>
  <c r="E45" i="14"/>
  <c r="CT45" i="9"/>
  <c r="F45" i="14"/>
  <c r="CU45" i="9"/>
  <c r="G45" i="14"/>
  <c r="CV45" i="9"/>
  <c r="H45" i="14"/>
  <c r="CW45" i="9"/>
  <c r="I45" i="14"/>
  <c r="CX45" i="9"/>
  <c r="J45" i="14"/>
  <c r="CY45" i="9"/>
  <c r="K45" i="14"/>
  <c r="CZ45" i="9"/>
  <c r="L45" i="14"/>
  <c r="DA45" i="9"/>
  <c r="M45" i="14"/>
  <c r="DB45" i="9"/>
  <c r="N45" i="14"/>
  <c r="DC45" i="9"/>
  <c r="O45" i="14"/>
  <c r="DD45" i="9"/>
  <c r="P45" i="14"/>
  <c r="DE45" i="9"/>
  <c r="Q45" i="14"/>
  <c r="DF45" i="9"/>
  <c r="R45" i="14"/>
  <c r="DG45" i="9"/>
  <c r="S45" i="14"/>
  <c r="DH45" i="9"/>
  <c r="T45" i="14"/>
  <c r="DI45" i="9"/>
  <c r="U45" i="14"/>
  <c r="DJ45" i="9"/>
  <c r="V45" i="14"/>
  <c r="DK45" i="9"/>
  <c r="W45" i="14"/>
  <c r="DL45" i="9"/>
  <c r="X45" i="14"/>
  <c r="DM45" i="9"/>
  <c r="Y45" i="14"/>
  <c r="DN45" i="9"/>
  <c r="Z45" i="14"/>
  <c r="DO45" i="9"/>
  <c r="AA45" i="14"/>
  <c r="DP45" i="9"/>
  <c r="AB45" i="14"/>
  <c r="DQ45" i="9"/>
  <c r="AC45" i="14"/>
  <c r="DR45" i="9"/>
  <c r="AD45" i="14"/>
  <c r="DS45" i="9"/>
  <c r="AE45" i="14"/>
  <c r="DT45" i="9"/>
  <c r="AF45" i="14"/>
  <c r="DU45" i="9"/>
  <c r="AG45" i="14"/>
  <c r="DV45" i="9"/>
  <c r="AH45" i="14"/>
  <c r="DW45" i="9"/>
  <c r="AI45" i="14"/>
  <c r="DX45" i="9"/>
  <c r="AJ45" i="14"/>
  <c r="DY45" i="9"/>
  <c r="AK45" i="14"/>
  <c r="DZ45" i="9"/>
  <c r="AL45" i="14"/>
  <c r="EA45" i="9"/>
  <c r="AM45" i="14"/>
  <c r="EB45" i="9"/>
  <c r="AN45" i="14"/>
  <c r="EC45" i="9"/>
  <c r="AO45" i="14"/>
  <c r="ED45" i="9"/>
  <c r="AP45" i="14"/>
  <c r="EE45" i="9"/>
  <c r="AQ45" i="14"/>
  <c r="EF45" i="9"/>
  <c r="AR45" i="14"/>
  <c r="EG45" i="9"/>
  <c r="AS45" i="14"/>
  <c r="EH45" i="9"/>
  <c r="AT45" i="14"/>
  <c r="EI45" i="9"/>
  <c r="AU45" i="14"/>
  <c r="EJ45" i="9"/>
  <c r="AV45" i="14"/>
  <c r="EK45" i="9"/>
  <c r="AW45" i="14"/>
  <c r="EL45" i="9"/>
  <c r="AX45" i="14"/>
  <c r="EM45" i="9"/>
  <c r="AY45" i="14"/>
  <c r="EN45" i="9"/>
  <c r="AZ45" i="14"/>
  <c r="EO45" i="9"/>
  <c r="BA45" i="14"/>
  <c r="EP45" i="9"/>
  <c r="BB45" i="14"/>
  <c r="EQ45" i="9"/>
  <c r="BC45" i="14"/>
  <c r="ER45" i="9"/>
  <c r="BD45" i="14"/>
  <c r="ES45" i="9"/>
  <c r="BE45" i="14"/>
  <c r="ET45" i="9"/>
  <c r="BF45" i="14"/>
  <c r="EU45" i="9"/>
  <c r="BG45" i="14"/>
  <c r="EV45" i="9"/>
  <c r="BH45" i="14"/>
  <c r="EW45" i="9"/>
  <c r="BI45" i="14"/>
  <c r="EX45" i="9"/>
  <c r="BJ45" i="14"/>
  <c r="EY45" i="9"/>
  <c r="BK45" i="14"/>
  <c r="EZ45" i="9"/>
  <c r="BL45" i="14"/>
  <c r="FA45" i="9"/>
  <c r="BM45" i="14"/>
  <c r="FB45" i="9"/>
  <c r="BN45" i="14"/>
  <c r="FC45" i="9"/>
  <c r="BO45" i="14"/>
  <c r="FD45" i="9"/>
  <c r="BP45" i="14"/>
  <c r="FE45" i="9"/>
  <c r="BQ45" i="14"/>
  <c r="FF45" i="9"/>
  <c r="BR45" i="14"/>
  <c r="FG45" i="9"/>
  <c r="BS45" i="14"/>
  <c r="FH45" i="9"/>
  <c r="BT45" i="14"/>
  <c r="FI45" i="9"/>
  <c r="BU45" i="14"/>
  <c r="FJ45" i="9"/>
  <c r="BV45" i="14"/>
  <c r="FK45" i="9"/>
  <c r="BW45" i="14"/>
  <c r="FL45" i="9"/>
  <c r="BX45" i="14"/>
  <c r="FM45" i="9"/>
  <c r="BY45" i="14"/>
  <c r="FN45" i="9"/>
  <c r="BZ45" i="14"/>
  <c r="FO45" i="9"/>
  <c r="CA45" i="14"/>
  <c r="FP45" i="9"/>
  <c r="CB45" i="14"/>
  <c r="FQ45" i="9"/>
  <c r="CC45" i="14"/>
  <c r="FR45" i="9"/>
  <c r="CD45" i="14"/>
  <c r="FS45" i="9"/>
  <c r="CE45" i="14"/>
  <c r="FT45" i="9"/>
  <c r="CF45" i="14"/>
  <c r="FU45" i="9"/>
  <c r="CG45" i="14"/>
  <c r="FV45" i="9"/>
  <c r="CH45" i="14"/>
  <c r="FW45" i="9"/>
  <c r="CI45" i="14"/>
  <c r="FX45" i="9"/>
  <c r="CJ45" i="14"/>
  <c r="FY45" i="9"/>
  <c r="CK45" i="14"/>
  <c r="FZ45" i="9"/>
  <c r="CL45" i="14"/>
  <c r="GA45" i="9"/>
  <c r="CM45" i="14"/>
  <c r="GB45" i="9"/>
  <c r="CN45" i="14"/>
  <c r="GC45" i="9"/>
  <c r="GD45" i="9"/>
  <c r="I45" i="7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BA162" i="10"/>
  <c r="BB162" i="10"/>
  <c r="BC162" i="10"/>
  <c r="BD162" i="10"/>
  <c r="BE162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BX162" i="10"/>
  <c r="BY162" i="10"/>
  <c r="BZ162" i="10"/>
  <c r="CA162" i="10"/>
  <c r="CB162" i="10"/>
  <c r="CC162" i="10"/>
  <c r="CD162" i="10"/>
  <c r="CE162" i="10"/>
  <c r="CF162" i="10"/>
  <c r="CG162" i="10"/>
  <c r="CH162" i="10"/>
  <c r="CI162" i="10"/>
  <c r="CJ162" i="10"/>
  <c r="CK162" i="10"/>
  <c r="CL162" i="10"/>
  <c r="CM162" i="10"/>
  <c r="CN162" i="10"/>
  <c r="C46" i="14"/>
  <c r="CR46" i="9"/>
  <c r="B46" i="14"/>
  <c r="CQ46" i="9"/>
  <c r="D46" i="14"/>
  <c r="CS46" i="9"/>
  <c r="E46" i="14"/>
  <c r="CT46" i="9"/>
  <c r="F46" i="14"/>
  <c r="CU46" i="9"/>
  <c r="G46" i="14"/>
  <c r="CV46" i="9"/>
  <c r="H46" i="14"/>
  <c r="CW46" i="9"/>
  <c r="I46" i="14"/>
  <c r="CX46" i="9"/>
  <c r="J46" i="14"/>
  <c r="CY46" i="9"/>
  <c r="K46" i="14"/>
  <c r="CZ46" i="9"/>
  <c r="L46" i="14"/>
  <c r="DA46" i="9"/>
  <c r="M46" i="14"/>
  <c r="DB46" i="9"/>
  <c r="N46" i="14"/>
  <c r="DC46" i="9"/>
  <c r="O46" i="14"/>
  <c r="DD46" i="9"/>
  <c r="P46" i="14"/>
  <c r="DE46" i="9"/>
  <c r="Q46" i="14"/>
  <c r="DF46" i="9"/>
  <c r="R46" i="14"/>
  <c r="DG46" i="9"/>
  <c r="S46" i="14"/>
  <c r="DH46" i="9"/>
  <c r="T46" i="14"/>
  <c r="DI46" i="9"/>
  <c r="U46" i="14"/>
  <c r="DJ46" i="9"/>
  <c r="V46" i="14"/>
  <c r="DK46" i="9"/>
  <c r="W46" i="14"/>
  <c r="DL46" i="9"/>
  <c r="X46" i="14"/>
  <c r="DM46" i="9"/>
  <c r="Y46" i="14"/>
  <c r="DN46" i="9"/>
  <c r="Z46" i="14"/>
  <c r="DO46" i="9"/>
  <c r="AA46" i="14"/>
  <c r="DP46" i="9"/>
  <c r="AB46" i="14"/>
  <c r="DQ46" i="9"/>
  <c r="AC46" i="14"/>
  <c r="DR46" i="9"/>
  <c r="AD46" i="14"/>
  <c r="DS46" i="9"/>
  <c r="AE46" i="14"/>
  <c r="DT46" i="9"/>
  <c r="AF46" i="14"/>
  <c r="DU46" i="9"/>
  <c r="AG46" i="14"/>
  <c r="DV46" i="9"/>
  <c r="AH46" i="14"/>
  <c r="DW46" i="9"/>
  <c r="AI46" i="14"/>
  <c r="DX46" i="9"/>
  <c r="AJ46" i="14"/>
  <c r="DY46" i="9"/>
  <c r="AK46" i="14"/>
  <c r="DZ46" i="9"/>
  <c r="AL46" i="14"/>
  <c r="EA46" i="9"/>
  <c r="AM46" i="14"/>
  <c r="EB46" i="9"/>
  <c r="AN46" i="14"/>
  <c r="EC46" i="9"/>
  <c r="AO46" i="14"/>
  <c r="ED46" i="9"/>
  <c r="AP46" i="14"/>
  <c r="EE46" i="9"/>
  <c r="AQ46" i="14"/>
  <c r="EF46" i="9"/>
  <c r="AR46" i="14"/>
  <c r="EG46" i="9"/>
  <c r="AS46" i="14"/>
  <c r="EH46" i="9"/>
  <c r="AT46" i="14"/>
  <c r="EI46" i="9"/>
  <c r="AU46" i="14"/>
  <c r="EJ46" i="9"/>
  <c r="AV46" i="14"/>
  <c r="EK46" i="9"/>
  <c r="AW46" i="14"/>
  <c r="EL46" i="9"/>
  <c r="AX46" i="14"/>
  <c r="EM46" i="9"/>
  <c r="AY46" i="14"/>
  <c r="EN46" i="9"/>
  <c r="AZ46" i="14"/>
  <c r="EO46" i="9"/>
  <c r="BA46" i="14"/>
  <c r="EP46" i="9"/>
  <c r="BB46" i="14"/>
  <c r="EQ46" i="9"/>
  <c r="BC46" i="14"/>
  <c r="ER46" i="9"/>
  <c r="BD46" i="14"/>
  <c r="ES46" i="9"/>
  <c r="BE46" i="14"/>
  <c r="ET46" i="9"/>
  <c r="BF46" i="14"/>
  <c r="EU46" i="9"/>
  <c r="BG46" i="14"/>
  <c r="EV46" i="9"/>
  <c r="BH46" i="14"/>
  <c r="EW46" i="9"/>
  <c r="BI46" i="14"/>
  <c r="EX46" i="9"/>
  <c r="BJ46" i="14"/>
  <c r="EY46" i="9"/>
  <c r="BK46" i="14"/>
  <c r="EZ46" i="9"/>
  <c r="BL46" i="14"/>
  <c r="FA46" i="9"/>
  <c r="BM46" i="14"/>
  <c r="FB46" i="9"/>
  <c r="BN46" i="14"/>
  <c r="FC46" i="9"/>
  <c r="BO46" i="14"/>
  <c r="FD46" i="9"/>
  <c r="BP46" i="14"/>
  <c r="FE46" i="9"/>
  <c r="BQ46" i="14"/>
  <c r="FF46" i="9"/>
  <c r="BR46" i="14"/>
  <c r="FG46" i="9"/>
  <c r="BS46" i="14"/>
  <c r="FH46" i="9"/>
  <c r="BT46" i="14"/>
  <c r="FI46" i="9"/>
  <c r="BU46" i="14"/>
  <c r="FJ46" i="9"/>
  <c r="BV46" i="14"/>
  <c r="FK46" i="9"/>
  <c r="BW46" i="14"/>
  <c r="FL46" i="9"/>
  <c r="BX46" i="14"/>
  <c r="FM46" i="9"/>
  <c r="BY46" i="14"/>
  <c r="FN46" i="9"/>
  <c r="BZ46" i="14"/>
  <c r="FO46" i="9"/>
  <c r="CA46" i="14"/>
  <c r="FP46" i="9"/>
  <c r="CB46" i="14"/>
  <c r="FQ46" i="9"/>
  <c r="CC46" i="14"/>
  <c r="FR46" i="9"/>
  <c r="CD46" i="14"/>
  <c r="FS46" i="9"/>
  <c r="CE46" i="14"/>
  <c r="FT46" i="9"/>
  <c r="CF46" i="14"/>
  <c r="FU46" i="9"/>
  <c r="CG46" i="14"/>
  <c r="FV46" i="9"/>
  <c r="CH46" i="14"/>
  <c r="FW46" i="9"/>
  <c r="CI46" i="14"/>
  <c r="FX46" i="9"/>
  <c r="CJ46" i="14"/>
  <c r="FY46" i="9"/>
  <c r="CK46" i="14"/>
  <c r="FZ46" i="9"/>
  <c r="CL46" i="14"/>
  <c r="GA46" i="9"/>
  <c r="CM46" i="14"/>
  <c r="GB46" i="9"/>
  <c r="CN46" i="14"/>
  <c r="GC46" i="9"/>
  <c r="GD46" i="9"/>
  <c r="I46" i="7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BA163" i="10"/>
  <c r="BB163" i="10"/>
  <c r="BC163" i="10"/>
  <c r="BD163" i="10"/>
  <c r="BE163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BX163" i="10"/>
  <c r="BY163" i="10"/>
  <c r="BZ163" i="10"/>
  <c r="CA163" i="10"/>
  <c r="CB163" i="10"/>
  <c r="CC163" i="10"/>
  <c r="CD163" i="10"/>
  <c r="CE163" i="10"/>
  <c r="CF163" i="10"/>
  <c r="CG163" i="10"/>
  <c r="CH163" i="10"/>
  <c r="CI163" i="10"/>
  <c r="CJ163" i="10"/>
  <c r="CK163" i="10"/>
  <c r="CL163" i="10"/>
  <c r="CM163" i="10"/>
  <c r="CN163" i="10"/>
  <c r="C47" i="14"/>
  <c r="CR47" i="9"/>
  <c r="B47" i="14"/>
  <c r="CQ47" i="9"/>
  <c r="D47" i="14"/>
  <c r="CS47" i="9"/>
  <c r="E47" i="14"/>
  <c r="CT47" i="9"/>
  <c r="F47" i="14"/>
  <c r="CU47" i="9"/>
  <c r="G47" i="14"/>
  <c r="CV47" i="9"/>
  <c r="H47" i="14"/>
  <c r="CW47" i="9"/>
  <c r="I47" i="14"/>
  <c r="CX47" i="9"/>
  <c r="J47" i="14"/>
  <c r="CY47" i="9"/>
  <c r="K47" i="14"/>
  <c r="CZ47" i="9"/>
  <c r="L47" i="14"/>
  <c r="DA47" i="9"/>
  <c r="M47" i="14"/>
  <c r="DB47" i="9"/>
  <c r="N47" i="14"/>
  <c r="DC47" i="9"/>
  <c r="O47" i="14"/>
  <c r="DD47" i="9"/>
  <c r="P47" i="14"/>
  <c r="DE47" i="9"/>
  <c r="Q47" i="14"/>
  <c r="DF47" i="9"/>
  <c r="R47" i="14"/>
  <c r="DG47" i="9"/>
  <c r="S47" i="14"/>
  <c r="DH47" i="9"/>
  <c r="T47" i="14"/>
  <c r="DI47" i="9"/>
  <c r="U47" i="14"/>
  <c r="DJ47" i="9"/>
  <c r="V47" i="14"/>
  <c r="DK47" i="9"/>
  <c r="W47" i="14"/>
  <c r="DL47" i="9"/>
  <c r="X47" i="14"/>
  <c r="DM47" i="9"/>
  <c r="Y47" i="14"/>
  <c r="DN47" i="9"/>
  <c r="Z47" i="14"/>
  <c r="DO47" i="9"/>
  <c r="AA47" i="14"/>
  <c r="DP47" i="9"/>
  <c r="AB47" i="14"/>
  <c r="DQ47" i="9"/>
  <c r="AC47" i="14"/>
  <c r="DR47" i="9"/>
  <c r="AD47" i="14"/>
  <c r="DS47" i="9"/>
  <c r="AE47" i="14"/>
  <c r="DT47" i="9"/>
  <c r="AF47" i="14"/>
  <c r="DU47" i="9"/>
  <c r="AG47" i="14"/>
  <c r="DV47" i="9"/>
  <c r="AH47" i="14"/>
  <c r="DW47" i="9"/>
  <c r="AI47" i="14"/>
  <c r="DX47" i="9"/>
  <c r="AJ47" i="14"/>
  <c r="DY47" i="9"/>
  <c r="AK47" i="14"/>
  <c r="DZ47" i="9"/>
  <c r="AL47" i="14"/>
  <c r="EA47" i="9"/>
  <c r="AM47" i="14"/>
  <c r="EB47" i="9"/>
  <c r="AN47" i="14"/>
  <c r="EC47" i="9"/>
  <c r="AO47" i="14"/>
  <c r="ED47" i="9"/>
  <c r="AP47" i="14"/>
  <c r="EE47" i="9"/>
  <c r="AQ47" i="14"/>
  <c r="EF47" i="9"/>
  <c r="AR47" i="14"/>
  <c r="EG47" i="9"/>
  <c r="AS47" i="14"/>
  <c r="EH47" i="9"/>
  <c r="AT47" i="14"/>
  <c r="EI47" i="9"/>
  <c r="AU47" i="14"/>
  <c r="EJ47" i="9"/>
  <c r="AV47" i="14"/>
  <c r="EK47" i="9"/>
  <c r="AW47" i="14"/>
  <c r="EL47" i="9"/>
  <c r="AX47" i="14"/>
  <c r="EM47" i="9"/>
  <c r="AY47" i="14"/>
  <c r="EN47" i="9"/>
  <c r="AZ47" i="14"/>
  <c r="EO47" i="9"/>
  <c r="BA47" i="14"/>
  <c r="EP47" i="9"/>
  <c r="BB47" i="14"/>
  <c r="EQ47" i="9"/>
  <c r="BC47" i="14"/>
  <c r="ER47" i="9"/>
  <c r="BD47" i="14"/>
  <c r="ES47" i="9"/>
  <c r="BE47" i="14"/>
  <c r="ET47" i="9"/>
  <c r="BF47" i="14"/>
  <c r="EU47" i="9"/>
  <c r="BG47" i="14"/>
  <c r="EV47" i="9"/>
  <c r="BH47" i="14"/>
  <c r="EW47" i="9"/>
  <c r="BI47" i="14"/>
  <c r="EX47" i="9"/>
  <c r="BJ47" i="14"/>
  <c r="EY47" i="9"/>
  <c r="BK47" i="14"/>
  <c r="EZ47" i="9"/>
  <c r="BL47" i="14"/>
  <c r="FA47" i="9"/>
  <c r="BM47" i="14"/>
  <c r="FB47" i="9"/>
  <c r="BN47" i="14"/>
  <c r="FC47" i="9"/>
  <c r="BO47" i="14"/>
  <c r="FD47" i="9"/>
  <c r="BP47" i="14"/>
  <c r="FE47" i="9"/>
  <c r="BQ47" i="14"/>
  <c r="FF47" i="9"/>
  <c r="BR47" i="14"/>
  <c r="FG47" i="9"/>
  <c r="BS47" i="14"/>
  <c r="FH47" i="9"/>
  <c r="BT47" i="14"/>
  <c r="FI47" i="9"/>
  <c r="BU47" i="14"/>
  <c r="FJ47" i="9"/>
  <c r="BV47" i="14"/>
  <c r="FK47" i="9"/>
  <c r="BW47" i="14"/>
  <c r="FL47" i="9"/>
  <c r="BX47" i="14"/>
  <c r="FM47" i="9"/>
  <c r="BY47" i="14"/>
  <c r="FN47" i="9"/>
  <c r="BZ47" i="14"/>
  <c r="FO47" i="9"/>
  <c r="CA47" i="14"/>
  <c r="FP47" i="9"/>
  <c r="CB47" i="14"/>
  <c r="FQ47" i="9"/>
  <c r="CC47" i="14"/>
  <c r="FR47" i="9"/>
  <c r="CD47" i="14"/>
  <c r="FS47" i="9"/>
  <c r="CE47" i="14"/>
  <c r="FT47" i="9"/>
  <c r="CF47" i="14"/>
  <c r="FU47" i="9"/>
  <c r="CG47" i="14"/>
  <c r="FV47" i="9"/>
  <c r="CH47" i="14"/>
  <c r="FW47" i="9"/>
  <c r="CI47" i="14"/>
  <c r="FX47" i="9"/>
  <c r="CJ47" i="14"/>
  <c r="FY47" i="9"/>
  <c r="CK47" i="14"/>
  <c r="FZ47" i="9"/>
  <c r="CL47" i="14"/>
  <c r="GA47" i="9"/>
  <c r="CM47" i="14"/>
  <c r="GB47" i="9"/>
  <c r="CN47" i="14"/>
  <c r="GC47" i="9"/>
  <c r="GD47" i="9"/>
  <c r="I47" i="7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BA164" i="10"/>
  <c r="BB164" i="10"/>
  <c r="BC164" i="10"/>
  <c r="BD164" i="10"/>
  <c r="BE164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BX164" i="10"/>
  <c r="BY164" i="10"/>
  <c r="BZ164" i="10"/>
  <c r="CA164" i="10"/>
  <c r="CB164" i="10"/>
  <c r="CC164" i="10"/>
  <c r="CD164" i="10"/>
  <c r="CE164" i="10"/>
  <c r="CF164" i="10"/>
  <c r="CG164" i="10"/>
  <c r="CH164" i="10"/>
  <c r="CI164" i="10"/>
  <c r="CJ164" i="10"/>
  <c r="CK164" i="10"/>
  <c r="CL164" i="10"/>
  <c r="CM164" i="10"/>
  <c r="CN164" i="10"/>
  <c r="C48" i="14"/>
  <c r="CR48" i="9"/>
  <c r="B48" i="14"/>
  <c r="CQ48" i="9"/>
  <c r="D48" i="14"/>
  <c r="CS48" i="9"/>
  <c r="E48" i="14"/>
  <c r="CT48" i="9"/>
  <c r="F48" i="14"/>
  <c r="CU48" i="9"/>
  <c r="G48" i="14"/>
  <c r="CV48" i="9"/>
  <c r="H48" i="14"/>
  <c r="CW48" i="9"/>
  <c r="I48" i="14"/>
  <c r="CX48" i="9"/>
  <c r="J48" i="14"/>
  <c r="CY48" i="9"/>
  <c r="K48" i="14"/>
  <c r="CZ48" i="9"/>
  <c r="L48" i="14"/>
  <c r="DA48" i="9"/>
  <c r="M48" i="14"/>
  <c r="DB48" i="9"/>
  <c r="N48" i="14"/>
  <c r="DC48" i="9"/>
  <c r="O48" i="14"/>
  <c r="DD48" i="9"/>
  <c r="P48" i="14"/>
  <c r="DE48" i="9"/>
  <c r="Q48" i="14"/>
  <c r="DF48" i="9"/>
  <c r="R48" i="14"/>
  <c r="DG48" i="9"/>
  <c r="S48" i="14"/>
  <c r="DH48" i="9"/>
  <c r="T48" i="14"/>
  <c r="DI48" i="9"/>
  <c r="U48" i="14"/>
  <c r="DJ48" i="9"/>
  <c r="V48" i="14"/>
  <c r="DK48" i="9"/>
  <c r="W48" i="14"/>
  <c r="DL48" i="9"/>
  <c r="X48" i="14"/>
  <c r="DM48" i="9"/>
  <c r="Y48" i="14"/>
  <c r="DN48" i="9"/>
  <c r="Z48" i="14"/>
  <c r="DO48" i="9"/>
  <c r="AA48" i="14"/>
  <c r="DP48" i="9"/>
  <c r="AB48" i="14"/>
  <c r="DQ48" i="9"/>
  <c r="AC48" i="14"/>
  <c r="DR48" i="9"/>
  <c r="AD48" i="14"/>
  <c r="DS48" i="9"/>
  <c r="AE48" i="14"/>
  <c r="DT48" i="9"/>
  <c r="AF48" i="14"/>
  <c r="DU48" i="9"/>
  <c r="AG48" i="14"/>
  <c r="DV48" i="9"/>
  <c r="AH48" i="14"/>
  <c r="DW48" i="9"/>
  <c r="AI48" i="14"/>
  <c r="DX48" i="9"/>
  <c r="AJ48" i="14"/>
  <c r="DY48" i="9"/>
  <c r="AK48" i="14"/>
  <c r="DZ48" i="9"/>
  <c r="AL48" i="14"/>
  <c r="EA48" i="9"/>
  <c r="AM48" i="14"/>
  <c r="EB48" i="9"/>
  <c r="AN48" i="14"/>
  <c r="EC48" i="9"/>
  <c r="AO48" i="14"/>
  <c r="ED48" i="9"/>
  <c r="AP48" i="14"/>
  <c r="EE48" i="9"/>
  <c r="AQ48" i="14"/>
  <c r="EF48" i="9"/>
  <c r="AR48" i="14"/>
  <c r="EG48" i="9"/>
  <c r="AS48" i="14"/>
  <c r="EH48" i="9"/>
  <c r="AT48" i="14"/>
  <c r="EI48" i="9"/>
  <c r="AU48" i="14"/>
  <c r="EJ48" i="9"/>
  <c r="AV48" i="14"/>
  <c r="EK48" i="9"/>
  <c r="AW48" i="14"/>
  <c r="EL48" i="9"/>
  <c r="AX48" i="14"/>
  <c r="EM48" i="9"/>
  <c r="AY48" i="14"/>
  <c r="EN48" i="9"/>
  <c r="AZ48" i="14"/>
  <c r="EO48" i="9"/>
  <c r="BA48" i="14"/>
  <c r="EP48" i="9"/>
  <c r="BB48" i="14"/>
  <c r="EQ48" i="9"/>
  <c r="BC48" i="14"/>
  <c r="ER48" i="9"/>
  <c r="BD48" i="14"/>
  <c r="ES48" i="9"/>
  <c r="BE48" i="14"/>
  <c r="ET48" i="9"/>
  <c r="BF48" i="14"/>
  <c r="EU48" i="9"/>
  <c r="BG48" i="14"/>
  <c r="EV48" i="9"/>
  <c r="BH48" i="14"/>
  <c r="EW48" i="9"/>
  <c r="BI48" i="14"/>
  <c r="EX48" i="9"/>
  <c r="BJ48" i="14"/>
  <c r="EY48" i="9"/>
  <c r="BK48" i="14"/>
  <c r="EZ48" i="9"/>
  <c r="BL48" i="14"/>
  <c r="FA48" i="9"/>
  <c r="BM48" i="14"/>
  <c r="FB48" i="9"/>
  <c r="BN48" i="14"/>
  <c r="FC48" i="9"/>
  <c r="BO48" i="14"/>
  <c r="FD48" i="9"/>
  <c r="BP48" i="14"/>
  <c r="FE48" i="9"/>
  <c r="BQ48" i="14"/>
  <c r="FF48" i="9"/>
  <c r="BR48" i="14"/>
  <c r="FG48" i="9"/>
  <c r="BS48" i="14"/>
  <c r="FH48" i="9"/>
  <c r="BT48" i="14"/>
  <c r="FI48" i="9"/>
  <c r="BU48" i="14"/>
  <c r="FJ48" i="9"/>
  <c r="BV48" i="14"/>
  <c r="FK48" i="9"/>
  <c r="BW48" i="14"/>
  <c r="FL48" i="9"/>
  <c r="BX48" i="14"/>
  <c r="FM48" i="9"/>
  <c r="BY48" i="14"/>
  <c r="FN48" i="9"/>
  <c r="BZ48" i="14"/>
  <c r="FO48" i="9"/>
  <c r="CA48" i="14"/>
  <c r="FP48" i="9"/>
  <c r="CB48" i="14"/>
  <c r="FQ48" i="9"/>
  <c r="CC48" i="14"/>
  <c r="FR48" i="9"/>
  <c r="CD48" i="14"/>
  <c r="FS48" i="9"/>
  <c r="CE48" i="14"/>
  <c r="FT48" i="9"/>
  <c r="CF48" i="14"/>
  <c r="FU48" i="9"/>
  <c r="CG48" i="14"/>
  <c r="FV48" i="9"/>
  <c r="CH48" i="14"/>
  <c r="FW48" i="9"/>
  <c r="CI48" i="14"/>
  <c r="FX48" i="9"/>
  <c r="CJ48" i="14"/>
  <c r="FY48" i="9"/>
  <c r="CK48" i="14"/>
  <c r="FZ48" i="9"/>
  <c r="CL48" i="14"/>
  <c r="GA48" i="9"/>
  <c r="CM48" i="14"/>
  <c r="GB48" i="9"/>
  <c r="CN48" i="14"/>
  <c r="GC48" i="9"/>
  <c r="GD48" i="9"/>
  <c r="I48" i="7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BA165" i="10"/>
  <c r="BB165" i="10"/>
  <c r="BC165" i="10"/>
  <c r="BD165" i="10"/>
  <c r="BE165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BX165" i="10"/>
  <c r="BY165" i="10"/>
  <c r="BZ165" i="10"/>
  <c r="CA165" i="10"/>
  <c r="CB165" i="10"/>
  <c r="CC165" i="10"/>
  <c r="CD165" i="10"/>
  <c r="CE165" i="10"/>
  <c r="CF165" i="10"/>
  <c r="CG165" i="10"/>
  <c r="CH165" i="10"/>
  <c r="CI165" i="10"/>
  <c r="CJ165" i="10"/>
  <c r="CK165" i="10"/>
  <c r="CL165" i="10"/>
  <c r="CM165" i="10"/>
  <c r="CN165" i="10"/>
  <c r="C49" i="14"/>
  <c r="CR49" i="9"/>
  <c r="B49" i="14"/>
  <c r="CQ49" i="9"/>
  <c r="D49" i="14"/>
  <c r="CS49" i="9"/>
  <c r="E49" i="14"/>
  <c r="CT49" i="9"/>
  <c r="F49" i="14"/>
  <c r="CU49" i="9"/>
  <c r="G49" i="14"/>
  <c r="CV49" i="9"/>
  <c r="H49" i="14"/>
  <c r="CW49" i="9"/>
  <c r="I49" i="14"/>
  <c r="CX49" i="9"/>
  <c r="J49" i="14"/>
  <c r="CY49" i="9"/>
  <c r="K49" i="14"/>
  <c r="CZ49" i="9"/>
  <c r="L49" i="14"/>
  <c r="DA49" i="9"/>
  <c r="M49" i="14"/>
  <c r="DB49" i="9"/>
  <c r="N49" i="14"/>
  <c r="DC49" i="9"/>
  <c r="O49" i="14"/>
  <c r="DD49" i="9"/>
  <c r="P49" i="14"/>
  <c r="DE49" i="9"/>
  <c r="Q49" i="14"/>
  <c r="DF49" i="9"/>
  <c r="R49" i="14"/>
  <c r="DG49" i="9"/>
  <c r="S49" i="14"/>
  <c r="DH49" i="9"/>
  <c r="T49" i="14"/>
  <c r="DI49" i="9"/>
  <c r="U49" i="14"/>
  <c r="DJ49" i="9"/>
  <c r="V49" i="14"/>
  <c r="DK49" i="9"/>
  <c r="W49" i="14"/>
  <c r="DL49" i="9"/>
  <c r="X49" i="14"/>
  <c r="DM49" i="9"/>
  <c r="Y49" i="14"/>
  <c r="DN49" i="9"/>
  <c r="Z49" i="14"/>
  <c r="DO49" i="9"/>
  <c r="AA49" i="14"/>
  <c r="DP49" i="9"/>
  <c r="AB49" i="14"/>
  <c r="DQ49" i="9"/>
  <c r="AC49" i="14"/>
  <c r="DR49" i="9"/>
  <c r="AD49" i="14"/>
  <c r="DS49" i="9"/>
  <c r="AE49" i="14"/>
  <c r="DT49" i="9"/>
  <c r="AF49" i="14"/>
  <c r="DU49" i="9"/>
  <c r="AG49" i="14"/>
  <c r="DV49" i="9"/>
  <c r="AH49" i="14"/>
  <c r="DW49" i="9"/>
  <c r="AI49" i="14"/>
  <c r="DX49" i="9"/>
  <c r="AJ49" i="14"/>
  <c r="DY49" i="9"/>
  <c r="AK49" i="14"/>
  <c r="DZ49" i="9"/>
  <c r="AL49" i="14"/>
  <c r="EA49" i="9"/>
  <c r="AM49" i="14"/>
  <c r="EB49" i="9"/>
  <c r="AN49" i="14"/>
  <c r="EC49" i="9"/>
  <c r="AO49" i="14"/>
  <c r="ED49" i="9"/>
  <c r="AP49" i="14"/>
  <c r="EE49" i="9"/>
  <c r="AQ49" i="14"/>
  <c r="EF49" i="9"/>
  <c r="AR49" i="14"/>
  <c r="EG49" i="9"/>
  <c r="AS49" i="14"/>
  <c r="EH49" i="9"/>
  <c r="AT49" i="14"/>
  <c r="EI49" i="9"/>
  <c r="AU49" i="14"/>
  <c r="EJ49" i="9"/>
  <c r="AV49" i="14"/>
  <c r="EK49" i="9"/>
  <c r="AW49" i="14"/>
  <c r="EL49" i="9"/>
  <c r="AX49" i="14"/>
  <c r="EM49" i="9"/>
  <c r="AY49" i="14"/>
  <c r="EN49" i="9"/>
  <c r="AZ49" i="14"/>
  <c r="EO49" i="9"/>
  <c r="BA49" i="14"/>
  <c r="EP49" i="9"/>
  <c r="BB49" i="14"/>
  <c r="EQ49" i="9"/>
  <c r="BC49" i="14"/>
  <c r="ER49" i="9"/>
  <c r="BD49" i="14"/>
  <c r="ES49" i="9"/>
  <c r="BE49" i="14"/>
  <c r="ET49" i="9"/>
  <c r="BF49" i="14"/>
  <c r="EU49" i="9"/>
  <c r="BG49" i="14"/>
  <c r="EV49" i="9"/>
  <c r="BH49" i="14"/>
  <c r="EW49" i="9"/>
  <c r="BI49" i="14"/>
  <c r="EX49" i="9"/>
  <c r="BJ49" i="14"/>
  <c r="EY49" i="9"/>
  <c r="BK49" i="14"/>
  <c r="EZ49" i="9"/>
  <c r="BL49" i="14"/>
  <c r="FA49" i="9"/>
  <c r="BM49" i="14"/>
  <c r="FB49" i="9"/>
  <c r="BN49" i="14"/>
  <c r="FC49" i="9"/>
  <c r="BO49" i="14"/>
  <c r="FD49" i="9"/>
  <c r="BP49" i="14"/>
  <c r="FE49" i="9"/>
  <c r="BQ49" i="14"/>
  <c r="FF49" i="9"/>
  <c r="BR49" i="14"/>
  <c r="FG49" i="9"/>
  <c r="BS49" i="14"/>
  <c r="FH49" i="9"/>
  <c r="BT49" i="14"/>
  <c r="FI49" i="9"/>
  <c r="BU49" i="14"/>
  <c r="FJ49" i="9"/>
  <c r="BV49" i="14"/>
  <c r="FK49" i="9"/>
  <c r="BW49" i="14"/>
  <c r="FL49" i="9"/>
  <c r="BX49" i="14"/>
  <c r="FM49" i="9"/>
  <c r="BY49" i="14"/>
  <c r="FN49" i="9"/>
  <c r="BZ49" i="14"/>
  <c r="FO49" i="9"/>
  <c r="CA49" i="14"/>
  <c r="FP49" i="9"/>
  <c r="CB49" i="14"/>
  <c r="FQ49" i="9"/>
  <c r="CC49" i="14"/>
  <c r="FR49" i="9"/>
  <c r="CD49" i="14"/>
  <c r="FS49" i="9"/>
  <c r="CE49" i="14"/>
  <c r="FT49" i="9"/>
  <c r="CF49" i="14"/>
  <c r="FU49" i="9"/>
  <c r="CG49" i="14"/>
  <c r="FV49" i="9"/>
  <c r="CH49" i="14"/>
  <c r="FW49" i="9"/>
  <c r="CI49" i="14"/>
  <c r="FX49" i="9"/>
  <c r="CJ49" i="14"/>
  <c r="FY49" i="9"/>
  <c r="CK49" i="14"/>
  <c r="FZ49" i="9"/>
  <c r="CL49" i="14"/>
  <c r="GA49" i="9"/>
  <c r="CM49" i="14"/>
  <c r="GB49" i="9"/>
  <c r="CN49" i="14"/>
  <c r="GC49" i="9"/>
  <c r="GD49" i="9"/>
  <c r="I49" i="7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BA166" i="10"/>
  <c r="BB166" i="10"/>
  <c r="BC166" i="10"/>
  <c r="BD166" i="10"/>
  <c r="BE166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BX166" i="10"/>
  <c r="BY166" i="10"/>
  <c r="BZ166" i="10"/>
  <c r="CA166" i="10"/>
  <c r="CB166" i="10"/>
  <c r="CC166" i="10"/>
  <c r="CD166" i="10"/>
  <c r="CE166" i="10"/>
  <c r="CF166" i="10"/>
  <c r="CG166" i="10"/>
  <c r="CH166" i="10"/>
  <c r="CI166" i="10"/>
  <c r="CJ166" i="10"/>
  <c r="CK166" i="10"/>
  <c r="CL166" i="10"/>
  <c r="CM166" i="10"/>
  <c r="CN166" i="10"/>
  <c r="C50" i="14"/>
  <c r="CR50" i="9"/>
  <c r="B50" i="14"/>
  <c r="CQ50" i="9"/>
  <c r="D50" i="14"/>
  <c r="CS50" i="9"/>
  <c r="E50" i="14"/>
  <c r="CT50" i="9"/>
  <c r="F50" i="14"/>
  <c r="CU50" i="9"/>
  <c r="G50" i="14"/>
  <c r="CV50" i="9"/>
  <c r="H50" i="14"/>
  <c r="CW50" i="9"/>
  <c r="I50" i="14"/>
  <c r="CX50" i="9"/>
  <c r="J50" i="14"/>
  <c r="CY50" i="9"/>
  <c r="K50" i="14"/>
  <c r="CZ50" i="9"/>
  <c r="L50" i="14"/>
  <c r="DA50" i="9"/>
  <c r="M50" i="14"/>
  <c r="DB50" i="9"/>
  <c r="N50" i="14"/>
  <c r="DC50" i="9"/>
  <c r="O50" i="14"/>
  <c r="DD50" i="9"/>
  <c r="P50" i="14"/>
  <c r="DE50" i="9"/>
  <c r="Q50" i="14"/>
  <c r="DF50" i="9"/>
  <c r="R50" i="14"/>
  <c r="DG50" i="9"/>
  <c r="S50" i="14"/>
  <c r="DH50" i="9"/>
  <c r="T50" i="14"/>
  <c r="DI50" i="9"/>
  <c r="U50" i="14"/>
  <c r="DJ50" i="9"/>
  <c r="V50" i="14"/>
  <c r="DK50" i="9"/>
  <c r="W50" i="14"/>
  <c r="DL50" i="9"/>
  <c r="X50" i="14"/>
  <c r="DM50" i="9"/>
  <c r="Y50" i="14"/>
  <c r="DN50" i="9"/>
  <c r="Z50" i="14"/>
  <c r="DO50" i="9"/>
  <c r="AA50" i="14"/>
  <c r="DP50" i="9"/>
  <c r="AB50" i="14"/>
  <c r="DQ50" i="9"/>
  <c r="AC50" i="14"/>
  <c r="DR50" i="9"/>
  <c r="AD50" i="14"/>
  <c r="DS50" i="9"/>
  <c r="AE50" i="14"/>
  <c r="DT50" i="9"/>
  <c r="AF50" i="14"/>
  <c r="DU50" i="9"/>
  <c r="AG50" i="14"/>
  <c r="DV50" i="9"/>
  <c r="AH50" i="14"/>
  <c r="DW50" i="9"/>
  <c r="AI50" i="14"/>
  <c r="DX50" i="9"/>
  <c r="AJ50" i="14"/>
  <c r="DY50" i="9"/>
  <c r="AK50" i="14"/>
  <c r="DZ50" i="9"/>
  <c r="AL50" i="14"/>
  <c r="EA50" i="9"/>
  <c r="AM50" i="14"/>
  <c r="EB50" i="9"/>
  <c r="AN50" i="14"/>
  <c r="EC50" i="9"/>
  <c r="AO50" i="14"/>
  <c r="ED50" i="9"/>
  <c r="AP50" i="14"/>
  <c r="EE50" i="9"/>
  <c r="AQ50" i="14"/>
  <c r="EF50" i="9"/>
  <c r="AR50" i="14"/>
  <c r="EG50" i="9"/>
  <c r="AS50" i="14"/>
  <c r="EH50" i="9"/>
  <c r="AT50" i="14"/>
  <c r="EI50" i="9"/>
  <c r="AU50" i="14"/>
  <c r="EJ50" i="9"/>
  <c r="AV50" i="14"/>
  <c r="EK50" i="9"/>
  <c r="AW50" i="14"/>
  <c r="EL50" i="9"/>
  <c r="AX50" i="14"/>
  <c r="EM50" i="9"/>
  <c r="AY50" i="14"/>
  <c r="EN50" i="9"/>
  <c r="AZ50" i="14"/>
  <c r="EO50" i="9"/>
  <c r="BA50" i="14"/>
  <c r="EP50" i="9"/>
  <c r="BB50" i="14"/>
  <c r="EQ50" i="9"/>
  <c r="BC50" i="14"/>
  <c r="ER50" i="9"/>
  <c r="BD50" i="14"/>
  <c r="ES50" i="9"/>
  <c r="BE50" i="14"/>
  <c r="ET50" i="9"/>
  <c r="BF50" i="14"/>
  <c r="EU50" i="9"/>
  <c r="BG50" i="14"/>
  <c r="EV50" i="9"/>
  <c r="BH50" i="14"/>
  <c r="EW50" i="9"/>
  <c r="BI50" i="14"/>
  <c r="EX50" i="9"/>
  <c r="BJ50" i="14"/>
  <c r="EY50" i="9"/>
  <c r="BK50" i="14"/>
  <c r="EZ50" i="9"/>
  <c r="BL50" i="14"/>
  <c r="FA50" i="9"/>
  <c r="BM50" i="14"/>
  <c r="FB50" i="9"/>
  <c r="BN50" i="14"/>
  <c r="FC50" i="9"/>
  <c r="BO50" i="14"/>
  <c r="FD50" i="9"/>
  <c r="BP50" i="14"/>
  <c r="FE50" i="9"/>
  <c r="BQ50" i="14"/>
  <c r="FF50" i="9"/>
  <c r="BR50" i="14"/>
  <c r="FG50" i="9"/>
  <c r="BS50" i="14"/>
  <c r="FH50" i="9"/>
  <c r="BT50" i="14"/>
  <c r="FI50" i="9"/>
  <c r="BU50" i="14"/>
  <c r="FJ50" i="9"/>
  <c r="BV50" i="14"/>
  <c r="FK50" i="9"/>
  <c r="BW50" i="14"/>
  <c r="FL50" i="9"/>
  <c r="BX50" i="14"/>
  <c r="FM50" i="9"/>
  <c r="BY50" i="14"/>
  <c r="FN50" i="9"/>
  <c r="BZ50" i="14"/>
  <c r="FO50" i="9"/>
  <c r="CA50" i="14"/>
  <c r="FP50" i="9"/>
  <c r="CB50" i="14"/>
  <c r="FQ50" i="9"/>
  <c r="CC50" i="14"/>
  <c r="FR50" i="9"/>
  <c r="CD50" i="14"/>
  <c r="FS50" i="9"/>
  <c r="CE50" i="14"/>
  <c r="FT50" i="9"/>
  <c r="CF50" i="14"/>
  <c r="FU50" i="9"/>
  <c r="CG50" i="14"/>
  <c r="FV50" i="9"/>
  <c r="CH50" i="14"/>
  <c r="FW50" i="9"/>
  <c r="CI50" i="14"/>
  <c r="FX50" i="9"/>
  <c r="CJ50" i="14"/>
  <c r="FY50" i="9"/>
  <c r="CK50" i="14"/>
  <c r="FZ50" i="9"/>
  <c r="CL50" i="14"/>
  <c r="GA50" i="9"/>
  <c r="CM50" i="14"/>
  <c r="GB50" i="9"/>
  <c r="CN50" i="14"/>
  <c r="GC50" i="9"/>
  <c r="GD50" i="9"/>
  <c r="I50" i="7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BA167" i="10"/>
  <c r="BB167" i="10"/>
  <c r="BC167" i="10"/>
  <c r="BD167" i="10"/>
  <c r="BE167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BX167" i="10"/>
  <c r="BY167" i="10"/>
  <c r="BZ167" i="10"/>
  <c r="CA167" i="10"/>
  <c r="CB167" i="10"/>
  <c r="CC167" i="10"/>
  <c r="CD167" i="10"/>
  <c r="CE167" i="10"/>
  <c r="CF167" i="10"/>
  <c r="CG167" i="10"/>
  <c r="CH167" i="10"/>
  <c r="CI167" i="10"/>
  <c r="CJ167" i="10"/>
  <c r="CK167" i="10"/>
  <c r="CL167" i="10"/>
  <c r="CM167" i="10"/>
  <c r="CN167" i="10"/>
  <c r="C51" i="14"/>
  <c r="CR51" i="9"/>
  <c r="B51" i="14"/>
  <c r="CQ51" i="9"/>
  <c r="D51" i="14"/>
  <c r="CS51" i="9"/>
  <c r="E51" i="14"/>
  <c r="CT51" i="9"/>
  <c r="F51" i="14"/>
  <c r="CU51" i="9"/>
  <c r="G51" i="14"/>
  <c r="CV51" i="9"/>
  <c r="H51" i="14"/>
  <c r="CW51" i="9"/>
  <c r="I51" i="14"/>
  <c r="CX51" i="9"/>
  <c r="J51" i="14"/>
  <c r="CY51" i="9"/>
  <c r="K51" i="14"/>
  <c r="CZ51" i="9"/>
  <c r="L51" i="14"/>
  <c r="DA51" i="9"/>
  <c r="M51" i="14"/>
  <c r="DB51" i="9"/>
  <c r="N51" i="14"/>
  <c r="DC51" i="9"/>
  <c r="O51" i="14"/>
  <c r="DD51" i="9"/>
  <c r="P51" i="14"/>
  <c r="DE51" i="9"/>
  <c r="Q51" i="14"/>
  <c r="DF51" i="9"/>
  <c r="R51" i="14"/>
  <c r="DG51" i="9"/>
  <c r="S51" i="14"/>
  <c r="DH51" i="9"/>
  <c r="T51" i="14"/>
  <c r="DI51" i="9"/>
  <c r="U51" i="14"/>
  <c r="DJ51" i="9"/>
  <c r="V51" i="14"/>
  <c r="DK51" i="9"/>
  <c r="W51" i="14"/>
  <c r="DL51" i="9"/>
  <c r="X51" i="14"/>
  <c r="DM51" i="9"/>
  <c r="Y51" i="14"/>
  <c r="DN51" i="9"/>
  <c r="Z51" i="14"/>
  <c r="DO51" i="9"/>
  <c r="AA51" i="14"/>
  <c r="DP51" i="9"/>
  <c r="AB51" i="14"/>
  <c r="DQ51" i="9"/>
  <c r="AC51" i="14"/>
  <c r="DR51" i="9"/>
  <c r="AD51" i="14"/>
  <c r="DS51" i="9"/>
  <c r="AE51" i="14"/>
  <c r="DT51" i="9"/>
  <c r="AF51" i="14"/>
  <c r="DU51" i="9"/>
  <c r="AG51" i="14"/>
  <c r="DV51" i="9"/>
  <c r="AH51" i="14"/>
  <c r="DW51" i="9"/>
  <c r="AI51" i="14"/>
  <c r="DX51" i="9"/>
  <c r="AJ51" i="14"/>
  <c r="DY51" i="9"/>
  <c r="AK51" i="14"/>
  <c r="DZ51" i="9"/>
  <c r="AL51" i="14"/>
  <c r="EA51" i="9"/>
  <c r="AM51" i="14"/>
  <c r="EB51" i="9"/>
  <c r="AN51" i="14"/>
  <c r="EC51" i="9"/>
  <c r="AO51" i="14"/>
  <c r="ED51" i="9"/>
  <c r="AP51" i="14"/>
  <c r="EE51" i="9"/>
  <c r="AQ51" i="14"/>
  <c r="EF51" i="9"/>
  <c r="AR51" i="14"/>
  <c r="EG51" i="9"/>
  <c r="AS51" i="14"/>
  <c r="EH51" i="9"/>
  <c r="AT51" i="14"/>
  <c r="EI51" i="9"/>
  <c r="AU51" i="14"/>
  <c r="EJ51" i="9"/>
  <c r="AV51" i="14"/>
  <c r="EK51" i="9"/>
  <c r="AW51" i="14"/>
  <c r="EL51" i="9"/>
  <c r="AX51" i="14"/>
  <c r="EM51" i="9"/>
  <c r="AY51" i="14"/>
  <c r="EN51" i="9"/>
  <c r="AZ51" i="14"/>
  <c r="EO51" i="9"/>
  <c r="BA51" i="14"/>
  <c r="EP51" i="9"/>
  <c r="BB51" i="14"/>
  <c r="EQ51" i="9"/>
  <c r="BC51" i="14"/>
  <c r="ER51" i="9"/>
  <c r="BD51" i="14"/>
  <c r="ES51" i="9"/>
  <c r="BE51" i="14"/>
  <c r="ET51" i="9"/>
  <c r="BF51" i="14"/>
  <c r="EU51" i="9"/>
  <c r="BG51" i="14"/>
  <c r="EV51" i="9"/>
  <c r="BH51" i="14"/>
  <c r="EW51" i="9"/>
  <c r="BI51" i="14"/>
  <c r="EX51" i="9"/>
  <c r="BJ51" i="14"/>
  <c r="EY51" i="9"/>
  <c r="BK51" i="14"/>
  <c r="EZ51" i="9"/>
  <c r="BL51" i="14"/>
  <c r="FA51" i="9"/>
  <c r="BM51" i="14"/>
  <c r="FB51" i="9"/>
  <c r="BN51" i="14"/>
  <c r="FC51" i="9"/>
  <c r="BO51" i="14"/>
  <c r="FD51" i="9"/>
  <c r="BP51" i="14"/>
  <c r="FE51" i="9"/>
  <c r="BQ51" i="14"/>
  <c r="FF51" i="9"/>
  <c r="BR51" i="14"/>
  <c r="FG51" i="9"/>
  <c r="BS51" i="14"/>
  <c r="FH51" i="9"/>
  <c r="BT51" i="14"/>
  <c r="FI51" i="9"/>
  <c r="BU51" i="14"/>
  <c r="FJ51" i="9"/>
  <c r="BV51" i="14"/>
  <c r="FK51" i="9"/>
  <c r="BW51" i="14"/>
  <c r="FL51" i="9"/>
  <c r="BX51" i="14"/>
  <c r="FM51" i="9"/>
  <c r="BY51" i="14"/>
  <c r="FN51" i="9"/>
  <c r="BZ51" i="14"/>
  <c r="FO51" i="9"/>
  <c r="CA51" i="14"/>
  <c r="FP51" i="9"/>
  <c r="CB51" i="14"/>
  <c r="FQ51" i="9"/>
  <c r="CC51" i="14"/>
  <c r="FR51" i="9"/>
  <c r="CD51" i="14"/>
  <c r="FS51" i="9"/>
  <c r="CE51" i="14"/>
  <c r="FT51" i="9"/>
  <c r="CF51" i="14"/>
  <c r="FU51" i="9"/>
  <c r="CG51" i="14"/>
  <c r="FV51" i="9"/>
  <c r="CH51" i="14"/>
  <c r="FW51" i="9"/>
  <c r="CI51" i="14"/>
  <c r="FX51" i="9"/>
  <c r="CJ51" i="14"/>
  <c r="FY51" i="9"/>
  <c r="CK51" i="14"/>
  <c r="FZ51" i="9"/>
  <c r="CL51" i="14"/>
  <c r="GA51" i="9"/>
  <c r="CM51" i="14"/>
  <c r="GB51" i="9"/>
  <c r="CN51" i="14"/>
  <c r="GC51" i="9"/>
  <c r="GD51" i="9"/>
  <c r="I51" i="7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Z168" i="10"/>
  <c r="BA168" i="10"/>
  <c r="BB168" i="10"/>
  <c r="BC168" i="10"/>
  <c r="BD168" i="10"/>
  <c r="BE168" i="10"/>
  <c r="BF168" i="10"/>
  <c r="BG168" i="10"/>
  <c r="BH168" i="10"/>
  <c r="BI168" i="10"/>
  <c r="BJ168" i="10"/>
  <c r="BK168" i="10"/>
  <c r="BL168" i="10"/>
  <c r="BM168" i="10"/>
  <c r="BN168" i="10"/>
  <c r="BO168" i="10"/>
  <c r="BP168" i="10"/>
  <c r="BQ168" i="10"/>
  <c r="BR168" i="10"/>
  <c r="BS168" i="10"/>
  <c r="BT168" i="10"/>
  <c r="BU168" i="10"/>
  <c r="BV168" i="10"/>
  <c r="BW168" i="10"/>
  <c r="BX168" i="10"/>
  <c r="BY168" i="10"/>
  <c r="BZ168" i="10"/>
  <c r="CA168" i="10"/>
  <c r="CB168" i="10"/>
  <c r="CC168" i="10"/>
  <c r="CD168" i="10"/>
  <c r="CE168" i="10"/>
  <c r="CF168" i="10"/>
  <c r="CG168" i="10"/>
  <c r="CH168" i="10"/>
  <c r="CI168" i="10"/>
  <c r="CJ168" i="10"/>
  <c r="CK168" i="10"/>
  <c r="CL168" i="10"/>
  <c r="CM168" i="10"/>
  <c r="CN168" i="10"/>
  <c r="C52" i="14"/>
  <c r="CR52" i="9"/>
  <c r="B52" i="14"/>
  <c r="CQ52" i="9"/>
  <c r="D52" i="14"/>
  <c r="CS52" i="9"/>
  <c r="E52" i="14"/>
  <c r="CT52" i="9"/>
  <c r="F52" i="14"/>
  <c r="CU52" i="9"/>
  <c r="G52" i="14"/>
  <c r="CV52" i="9"/>
  <c r="H52" i="14"/>
  <c r="CW52" i="9"/>
  <c r="I52" i="14"/>
  <c r="CX52" i="9"/>
  <c r="J52" i="14"/>
  <c r="CY52" i="9"/>
  <c r="K52" i="14"/>
  <c r="CZ52" i="9"/>
  <c r="L52" i="14"/>
  <c r="DA52" i="9"/>
  <c r="M52" i="14"/>
  <c r="DB52" i="9"/>
  <c r="N52" i="14"/>
  <c r="DC52" i="9"/>
  <c r="O52" i="14"/>
  <c r="DD52" i="9"/>
  <c r="P52" i="14"/>
  <c r="DE52" i="9"/>
  <c r="Q52" i="14"/>
  <c r="DF52" i="9"/>
  <c r="R52" i="14"/>
  <c r="DG52" i="9"/>
  <c r="S52" i="14"/>
  <c r="DH52" i="9"/>
  <c r="T52" i="14"/>
  <c r="DI52" i="9"/>
  <c r="U52" i="14"/>
  <c r="DJ52" i="9"/>
  <c r="V52" i="14"/>
  <c r="DK52" i="9"/>
  <c r="W52" i="14"/>
  <c r="DL52" i="9"/>
  <c r="X52" i="14"/>
  <c r="DM52" i="9"/>
  <c r="Y52" i="14"/>
  <c r="DN52" i="9"/>
  <c r="Z52" i="14"/>
  <c r="DO52" i="9"/>
  <c r="AA52" i="14"/>
  <c r="DP52" i="9"/>
  <c r="AB52" i="14"/>
  <c r="DQ52" i="9"/>
  <c r="AC52" i="14"/>
  <c r="DR52" i="9"/>
  <c r="AD52" i="14"/>
  <c r="DS52" i="9"/>
  <c r="AE52" i="14"/>
  <c r="DT52" i="9"/>
  <c r="AF52" i="14"/>
  <c r="DU52" i="9"/>
  <c r="AG52" i="14"/>
  <c r="DV52" i="9"/>
  <c r="AH52" i="14"/>
  <c r="DW52" i="9"/>
  <c r="AI52" i="14"/>
  <c r="DX52" i="9"/>
  <c r="AJ52" i="14"/>
  <c r="DY52" i="9"/>
  <c r="AK52" i="14"/>
  <c r="DZ52" i="9"/>
  <c r="AL52" i="14"/>
  <c r="EA52" i="9"/>
  <c r="AM52" i="14"/>
  <c r="EB52" i="9"/>
  <c r="AN52" i="14"/>
  <c r="EC52" i="9"/>
  <c r="AO52" i="14"/>
  <c r="ED52" i="9"/>
  <c r="AP52" i="14"/>
  <c r="EE52" i="9"/>
  <c r="AQ52" i="14"/>
  <c r="EF52" i="9"/>
  <c r="AR52" i="14"/>
  <c r="EG52" i="9"/>
  <c r="AS52" i="14"/>
  <c r="EH52" i="9"/>
  <c r="AT52" i="14"/>
  <c r="EI52" i="9"/>
  <c r="AU52" i="14"/>
  <c r="EJ52" i="9"/>
  <c r="AV52" i="14"/>
  <c r="EK52" i="9"/>
  <c r="AW52" i="14"/>
  <c r="EL52" i="9"/>
  <c r="AX52" i="14"/>
  <c r="EM52" i="9"/>
  <c r="AY52" i="14"/>
  <c r="EN52" i="9"/>
  <c r="AZ52" i="14"/>
  <c r="EO52" i="9"/>
  <c r="BA52" i="14"/>
  <c r="EP52" i="9"/>
  <c r="BB52" i="14"/>
  <c r="EQ52" i="9"/>
  <c r="BC52" i="14"/>
  <c r="ER52" i="9"/>
  <c r="BD52" i="14"/>
  <c r="ES52" i="9"/>
  <c r="BE52" i="14"/>
  <c r="ET52" i="9"/>
  <c r="BF52" i="14"/>
  <c r="EU52" i="9"/>
  <c r="BG52" i="14"/>
  <c r="EV52" i="9"/>
  <c r="BH52" i="14"/>
  <c r="EW52" i="9"/>
  <c r="BI52" i="14"/>
  <c r="EX52" i="9"/>
  <c r="BJ52" i="14"/>
  <c r="EY52" i="9"/>
  <c r="BK52" i="14"/>
  <c r="EZ52" i="9"/>
  <c r="BL52" i="14"/>
  <c r="FA52" i="9"/>
  <c r="BM52" i="14"/>
  <c r="FB52" i="9"/>
  <c r="BN52" i="14"/>
  <c r="FC52" i="9"/>
  <c r="BO52" i="14"/>
  <c r="FD52" i="9"/>
  <c r="BP52" i="14"/>
  <c r="FE52" i="9"/>
  <c r="BQ52" i="14"/>
  <c r="FF52" i="9"/>
  <c r="BR52" i="14"/>
  <c r="FG52" i="9"/>
  <c r="BS52" i="14"/>
  <c r="FH52" i="9"/>
  <c r="BT52" i="14"/>
  <c r="FI52" i="9"/>
  <c r="BU52" i="14"/>
  <c r="FJ52" i="9"/>
  <c r="BV52" i="14"/>
  <c r="FK52" i="9"/>
  <c r="BW52" i="14"/>
  <c r="FL52" i="9"/>
  <c r="BX52" i="14"/>
  <c r="FM52" i="9"/>
  <c r="BY52" i="14"/>
  <c r="FN52" i="9"/>
  <c r="BZ52" i="14"/>
  <c r="FO52" i="9"/>
  <c r="CA52" i="14"/>
  <c r="FP52" i="9"/>
  <c r="CB52" i="14"/>
  <c r="FQ52" i="9"/>
  <c r="CC52" i="14"/>
  <c r="FR52" i="9"/>
  <c r="CD52" i="14"/>
  <c r="FS52" i="9"/>
  <c r="CE52" i="14"/>
  <c r="FT52" i="9"/>
  <c r="CF52" i="14"/>
  <c r="FU52" i="9"/>
  <c r="CG52" i="14"/>
  <c r="FV52" i="9"/>
  <c r="CH52" i="14"/>
  <c r="FW52" i="9"/>
  <c r="CI52" i="14"/>
  <c r="FX52" i="9"/>
  <c r="CJ52" i="14"/>
  <c r="FY52" i="9"/>
  <c r="CK52" i="14"/>
  <c r="FZ52" i="9"/>
  <c r="CL52" i="14"/>
  <c r="GA52" i="9"/>
  <c r="CM52" i="14"/>
  <c r="GB52" i="9"/>
  <c r="CN52" i="14"/>
  <c r="GC52" i="9"/>
  <c r="GD52" i="9"/>
  <c r="I52" i="7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Z169" i="10"/>
  <c r="BA169" i="10"/>
  <c r="BB169" i="10"/>
  <c r="BC169" i="10"/>
  <c r="BD169" i="10"/>
  <c r="BE169" i="10"/>
  <c r="BF169" i="10"/>
  <c r="BG169" i="10"/>
  <c r="BH169" i="10"/>
  <c r="BI169" i="10"/>
  <c r="BJ169" i="10"/>
  <c r="BK169" i="10"/>
  <c r="BL169" i="10"/>
  <c r="BM169" i="10"/>
  <c r="BN169" i="10"/>
  <c r="BO169" i="10"/>
  <c r="BP169" i="10"/>
  <c r="BQ169" i="10"/>
  <c r="BR169" i="10"/>
  <c r="BS169" i="10"/>
  <c r="BT169" i="10"/>
  <c r="BU169" i="10"/>
  <c r="BV169" i="10"/>
  <c r="BW169" i="10"/>
  <c r="BX169" i="10"/>
  <c r="BY169" i="10"/>
  <c r="BZ169" i="10"/>
  <c r="CA169" i="10"/>
  <c r="CB169" i="10"/>
  <c r="CC169" i="10"/>
  <c r="CD169" i="10"/>
  <c r="CE169" i="10"/>
  <c r="CF169" i="10"/>
  <c r="CG169" i="10"/>
  <c r="CH169" i="10"/>
  <c r="CI169" i="10"/>
  <c r="CJ169" i="10"/>
  <c r="CK169" i="10"/>
  <c r="CL169" i="10"/>
  <c r="CM169" i="10"/>
  <c r="CN169" i="10"/>
  <c r="C53" i="14"/>
  <c r="CR53" i="9"/>
  <c r="B53" i="14"/>
  <c r="CQ53" i="9"/>
  <c r="D53" i="14"/>
  <c r="CS53" i="9"/>
  <c r="E53" i="14"/>
  <c r="CT53" i="9"/>
  <c r="F53" i="14"/>
  <c r="CU53" i="9"/>
  <c r="G53" i="14"/>
  <c r="CV53" i="9"/>
  <c r="H53" i="14"/>
  <c r="CW53" i="9"/>
  <c r="I53" i="14"/>
  <c r="CX53" i="9"/>
  <c r="J53" i="14"/>
  <c r="CY53" i="9"/>
  <c r="K53" i="14"/>
  <c r="CZ53" i="9"/>
  <c r="L53" i="14"/>
  <c r="DA53" i="9"/>
  <c r="M53" i="14"/>
  <c r="DB53" i="9"/>
  <c r="N53" i="14"/>
  <c r="DC53" i="9"/>
  <c r="O53" i="14"/>
  <c r="DD53" i="9"/>
  <c r="P53" i="14"/>
  <c r="DE53" i="9"/>
  <c r="Q53" i="14"/>
  <c r="DF53" i="9"/>
  <c r="R53" i="14"/>
  <c r="DG53" i="9"/>
  <c r="S53" i="14"/>
  <c r="DH53" i="9"/>
  <c r="T53" i="14"/>
  <c r="DI53" i="9"/>
  <c r="U53" i="14"/>
  <c r="DJ53" i="9"/>
  <c r="V53" i="14"/>
  <c r="DK53" i="9"/>
  <c r="W53" i="14"/>
  <c r="DL53" i="9"/>
  <c r="X53" i="14"/>
  <c r="DM53" i="9"/>
  <c r="Y53" i="14"/>
  <c r="DN53" i="9"/>
  <c r="Z53" i="14"/>
  <c r="DO53" i="9"/>
  <c r="AA53" i="14"/>
  <c r="DP53" i="9"/>
  <c r="AB53" i="14"/>
  <c r="DQ53" i="9"/>
  <c r="AC53" i="14"/>
  <c r="DR53" i="9"/>
  <c r="AD53" i="14"/>
  <c r="DS53" i="9"/>
  <c r="AE53" i="14"/>
  <c r="DT53" i="9"/>
  <c r="AF53" i="14"/>
  <c r="DU53" i="9"/>
  <c r="AG53" i="14"/>
  <c r="DV53" i="9"/>
  <c r="AH53" i="14"/>
  <c r="DW53" i="9"/>
  <c r="AI53" i="14"/>
  <c r="DX53" i="9"/>
  <c r="AJ53" i="14"/>
  <c r="DY53" i="9"/>
  <c r="AK53" i="14"/>
  <c r="DZ53" i="9"/>
  <c r="AL53" i="14"/>
  <c r="EA53" i="9"/>
  <c r="AM53" i="14"/>
  <c r="EB53" i="9"/>
  <c r="AN53" i="14"/>
  <c r="EC53" i="9"/>
  <c r="AO53" i="14"/>
  <c r="ED53" i="9"/>
  <c r="AP53" i="14"/>
  <c r="EE53" i="9"/>
  <c r="AQ53" i="14"/>
  <c r="EF53" i="9"/>
  <c r="AR53" i="14"/>
  <c r="EG53" i="9"/>
  <c r="AS53" i="14"/>
  <c r="EH53" i="9"/>
  <c r="AT53" i="14"/>
  <c r="EI53" i="9"/>
  <c r="AU53" i="14"/>
  <c r="EJ53" i="9"/>
  <c r="AV53" i="14"/>
  <c r="EK53" i="9"/>
  <c r="AW53" i="14"/>
  <c r="EL53" i="9"/>
  <c r="AX53" i="14"/>
  <c r="EM53" i="9"/>
  <c r="AY53" i="14"/>
  <c r="EN53" i="9"/>
  <c r="AZ53" i="14"/>
  <c r="EO53" i="9"/>
  <c r="BA53" i="14"/>
  <c r="EP53" i="9"/>
  <c r="BB53" i="14"/>
  <c r="EQ53" i="9"/>
  <c r="BC53" i="14"/>
  <c r="ER53" i="9"/>
  <c r="BD53" i="14"/>
  <c r="ES53" i="9"/>
  <c r="BE53" i="14"/>
  <c r="ET53" i="9"/>
  <c r="BF53" i="14"/>
  <c r="EU53" i="9"/>
  <c r="BG53" i="14"/>
  <c r="EV53" i="9"/>
  <c r="BH53" i="14"/>
  <c r="EW53" i="9"/>
  <c r="BI53" i="14"/>
  <c r="EX53" i="9"/>
  <c r="BJ53" i="14"/>
  <c r="EY53" i="9"/>
  <c r="BK53" i="14"/>
  <c r="EZ53" i="9"/>
  <c r="BL53" i="14"/>
  <c r="FA53" i="9"/>
  <c r="BM53" i="14"/>
  <c r="FB53" i="9"/>
  <c r="BN53" i="14"/>
  <c r="FC53" i="9"/>
  <c r="BO53" i="14"/>
  <c r="FD53" i="9"/>
  <c r="BP53" i="14"/>
  <c r="FE53" i="9"/>
  <c r="BQ53" i="14"/>
  <c r="FF53" i="9"/>
  <c r="BR53" i="14"/>
  <c r="FG53" i="9"/>
  <c r="BS53" i="14"/>
  <c r="FH53" i="9"/>
  <c r="BT53" i="14"/>
  <c r="FI53" i="9"/>
  <c r="BU53" i="14"/>
  <c r="FJ53" i="9"/>
  <c r="BV53" i="14"/>
  <c r="FK53" i="9"/>
  <c r="BW53" i="14"/>
  <c r="FL53" i="9"/>
  <c r="BX53" i="14"/>
  <c r="FM53" i="9"/>
  <c r="BY53" i="14"/>
  <c r="FN53" i="9"/>
  <c r="BZ53" i="14"/>
  <c r="FO53" i="9"/>
  <c r="CA53" i="14"/>
  <c r="FP53" i="9"/>
  <c r="CB53" i="14"/>
  <c r="FQ53" i="9"/>
  <c r="CC53" i="14"/>
  <c r="FR53" i="9"/>
  <c r="CD53" i="14"/>
  <c r="FS53" i="9"/>
  <c r="CE53" i="14"/>
  <c r="FT53" i="9"/>
  <c r="CF53" i="14"/>
  <c r="FU53" i="9"/>
  <c r="CG53" i="14"/>
  <c r="FV53" i="9"/>
  <c r="CH53" i="14"/>
  <c r="FW53" i="9"/>
  <c r="CI53" i="14"/>
  <c r="FX53" i="9"/>
  <c r="CJ53" i="14"/>
  <c r="FY53" i="9"/>
  <c r="CK53" i="14"/>
  <c r="FZ53" i="9"/>
  <c r="CL53" i="14"/>
  <c r="GA53" i="9"/>
  <c r="CM53" i="14"/>
  <c r="GB53" i="9"/>
  <c r="CN53" i="14"/>
  <c r="GC53" i="9"/>
  <c r="GD53" i="9"/>
  <c r="I53" i="7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Z170" i="10"/>
  <c r="BA170" i="10"/>
  <c r="BB170" i="10"/>
  <c r="BC170" i="10"/>
  <c r="BD170" i="10"/>
  <c r="BE170" i="10"/>
  <c r="BF170" i="10"/>
  <c r="BG170" i="10"/>
  <c r="BH170" i="10"/>
  <c r="BI170" i="10"/>
  <c r="BJ170" i="10"/>
  <c r="BK170" i="10"/>
  <c r="BL170" i="10"/>
  <c r="BM170" i="10"/>
  <c r="BN170" i="10"/>
  <c r="BO170" i="10"/>
  <c r="BP170" i="10"/>
  <c r="BQ170" i="10"/>
  <c r="BR170" i="10"/>
  <c r="BS170" i="10"/>
  <c r="BT170" i="10"/>
  <c r="BU170" i="10"/>
  <c r="BV170" i="10"/>
  <c r="BW170" i="10"/>
  <c r="BX170" i="10"/>
  <c r="BY170" i="10"/>
  <c r="BZ170" i="10"/>
  <c r="CA170" i="10"/>
  <c r="CB170" i="10"/>
  <c r="CC170" i="10"/>
  <c r="CD170" i="10"/>
  <c r="CE170" i="10"/>
  <c r="CF170" i="10"/>
  <c r="CG170" i="10"/>
  <c r="CH170" i="10"/>
  <c r="CI170" i="10"/>
  <c r="CJ170" i="10"/>
  <c r="CK170" i="10"/>
  <c r="CL170" i="10"/>
  <c r="CM170" i="10"/>
  <c r="CN170" i="10"/>
  <c r="C54" i="14"/>
  <c r="CR54" i="9"/>
  <c r="B54" i="14"/>
  <c r="CQ54" i="9"/>
  <c r="D54" i="14"/>
  <c r="CS54" i="9"/>
  <c r="E54" i="14"/>
  <c r="CT54" i="9"/>
  <c r="F54" i="14"/>
  <c r="CU54" i="9"/>
  <c r="G54" i="14"/>
  <c r="CV54" i="9"/>
  <c r="H54" i="14"/>
  <c r="CW54" i="9"/>
  <c r="I54" i="14"/>
  <c r="CX54" i="9"/>
  <c r="J54" i="14"/>
  <c r="CY54" i="9"/>
  <c r="K54" i="14"/>
  <c r="CZ54" i="9"/>
  <c r="L54" i="14"/>
  <c r="DA54" i="9"/>
  <c r="M54" i="14"/>
  <c r="DB54" i="9"/>
  <c r="N54" i="14"/>
  <c r="DC54" i="9"/>
  <c r="O54" i="14"/>
  <c r="DD54" i="9"/>
  <c r="P54" i="14"/>
  <c r="DE54" i="9"/>
  <c r="Q54" i="14"/>
  <c r="DF54" i="9"/>
  <c r="R54" i="14"/>
  <c r="DG54" i="9"/>
  <c r="S54" i="14"/>
  <c r="DH54" i="9"/>
  <c r="T54" i="14"/>
  <c r="DI54" i="9"/>
  <c r="U54" i="14"/>
  <c r="DJ54" i="9"/>
  <c r="V54" i="14"/>
  <c r="DK54" i="9"/>
  <c r="W54" i="14"/>
  <c r="DL54" i="9"/>
  <c r="X54" i="14"/>
  <c r="DM54" i="9"/>
  <c r="Y54" i="14"/>
  <c r="DN54" i="9"/>
  <c r="Z54" i="14"/>
  <c r="DO54" i="9"/>
  <c r="AA54" i="14"/>
  <c r="DP54" i="9"/>
  <c r="AB54" i="14"/>
  <c r="DQ54" i="9"/>
  <c r="AC54" i="14"/>
  <c r="DR54" i="9"/>
  <c r="AD54" i="14"/>
  <c r="DS54" i="9"/>
  <c r="AE54" i="14"/>
  <c r="DT54" i="9"/>
  <c r="AF54" i="14"/>
  <c r="DU54" i="9"/>
  <c r="AG54" i="14"/>
  <c r="DV54" i="9"/>
  <c r="AH54" i="14"/>
  <c r="DW54" i="9"/>
  <c r="AI54" i="14"/>
  <c r="DX54" i="9"/>
  <c r="AJ54" i="14"/>
  <c r="DY54" i="9"/>
  <c r="AK54" i="14"/>
  <c r="DZ54" i="9"/>
  <c r="AL54" i="14"/>
  <c r="EA54" i="9"/>
  <c r="AM54" i="14"/>
  <c r="EB54" i="9"/>
  <c r="AN54" i="14"/>
  <c r="EC54" i="9"/>
  <c r="AO54" i="14"/>
  <c r="ED54" i="9"/>
  <c r="AP54" i="14"/>
  <c r="EE54" i="9"/>
  <c r="AQ54" i="14"/>
  <c r="EF54" i="9"/>
  <c r="AR54" i="14"/>
  <c r="EG54" i="9"/>
  <c r="AS54" i="14"/>
  <c r="EH54" i="9"/>
  <c r="AT54" i="14"/>
  <c r="EI54" i="9"/>
  <c r="AU54" i="14"/>
  <c r="EJ54" i="9"/>
  <c r="AV54" i="14"/>
  <c r="EK54" i="9"/>
  <c r="AW54" i="14"/>
  <c r="EL54" i="9"/>
  <c r="AX54" i="14"/>
  <c r="EM54" i="9"/>
  <c r="AY54" i="14"/>
  <c r="EN54" i="9"/>
  <c r="AZ54" i="14"/>
  <c r="EO54" i="9"/>
  <c r="BA54" i="14"/>
  <c r="EP54" i="9"/>
  <c r="BB54" i="14"/>
  <c r="EQ54" i="9"/>
  <c r="BC54" i="14"/>
  <c r="ER54" i="9"/>
  <c r="BD54" i="14"/>
  <c r="ES54" i="9"/>
  <c r="BE54" i="14"/>
  <c r="ET54" i="9"/>
  <c r="BF54" i="14"/>
  <c r="EU54" i="9"/>
  <c r="BG54" i="14"/>
  <c r="EV54" i="9"/>
  <c r="BH54" i="14"/>
  <c r="EW54" i="9"/>
  <c r="BI54" i="14"/>
  <c r="EX54" i="9"/>
  <c r="BJ54" i="14"/>
  <c r="EY54" i="9"/>
  <c r="BK54" i="14"/>
  <c r="EZ54" i="9"/>
  <c r="BL54" i="14"/>
  <c r="FA54" i="9"/>
  <c r="BM54" i="14"/>
  <c r="FB54" i="9"/>
  <c r="BN54" i="14"/>
  <c r="FC54" i="9"/>
  <c r="BO54" i="14"/>
  <c r="FD54" i="9"/>
  <c r="BP54" i="14"/>
  <c r="FE54" i="9"/>
  <c r="BQ54" i="14"/>
  <c r="FF54" i="9"/>
  <c r="BR54" i="14"/>
  <c r="FG54" i="9"/>
  <c r="BS54" i="14"/>
  <c r="FH54" i="9"/>
  <c r="BT54" i="14"/>
  <c r="FI54" i="9"/>
  <c r="BU54" i="14"/>
  <c r="FJ54" i="9"/>
  <c r="BV54" i="14"/>
  <c r="FK54" i="9"/>
  <c r="BW54" i="14"/>
  <c r="FL54" i="9"/>
  <c r="BX54" i="14"/>
  <c r="FM54" i="9"/>
  <c r="BY54" i="14"/>
  <c r="FN54" i="9"/>
  <c r="BZ54" i="14"/>
  <c r="FO54" i="9"/>
  <c r="CA54" i="14"/>
  <c r="FP54" i="9"/>
  <c r="CB54" i="14"/>
  <c r="FQ54" i="9"/>
  <c r="CC54" i="14"/>
  <c r="FR54" i="9"/>
  <c r="CD54" i="14"/>
  <c r="FS54" i="9"/>
  <c r="CE54" i="14"/>
  <c r="FT54" i="9"/>
  <c r="CF54" i="14"/>
  <c r="FU54" i="9"/>
  <c r="CG54" i="14"/>
  <c r="FV54" i="9"/>
  <c r="CH54" i="14"/>
  <c r="FW54" i="9"/>
  <c r="CI54" i="14"/>
  <c r="FX54" i="9"/>
  <c r="CJ54" i="14"/>
  <c r="FY54" i="9"/>
  <c r="CK54" i="14"/>
  <c r="FZ54" i="9"/>
  <c r="CL54" i="14"/>
  <c r="GA54" i="9"/>
  <c r="CM54" i="14"/>
  <c r="GB54" i="9"/>
  <c r="CN54" i="14"/>
  <c r="GC54" i="9"/>
  <c r="GD54" i="9"/>
  <c r="I54" i="7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Z171" i="10"/>
  <c r="BA171" i="10"/>
  <c r="BB171" i="10"/>
  <c r="BC171" i="10"/>
  <c r="BD171" i="10"/>
  <c r="BE171" i="10"/>
  <c r="BF171" i="10"/>
  <c r="BG171" i="10"/>
  <c r="BH171" i="10"/>
  <c r="BI171" i="10"/>
  <c r="BJ171" i="10"/>
  <c r="BK171" i="10"/>
  <c r="BL171" i="10"/>
  <c r="BM171" i="10"/>
  <c r="BN171" i="10"/>
  <c r="BO171" i="10"/>
  <c r="BP171" i="10"/>
  <c r="BQ171" i="10"/>
  <c r="BR171" i="10"/>
  <c r="BS171" i="10"/>
  <c r="BT171" i="10"/>
  <c r="BU171" i="10"/>
  <c r="BV171" i="10"/>
  <c r="BW171" i="10"/>
  <c r="BX171" i="10"/>
  <c r="BY171" i="10"/>
  <c r="BZ171" i="10"/>
  <c r="CA171" i="10"/>
  <c r="CB171" i="10"/>
  <c r="CC171" i="10"/>
  <c r="CD171" i="10"/>
  <c r="CE171" i="10"/>
  <c r="CF171" i="10"/>
  <c r="CG171" i="10"/>
  <c r="CH171" i="10"/>
  <c r="CI171" i="10"/>
  <c r="CJ171" i="10"/>
  <c r="CK171" i="10"/>
  <c r="CL171" i="10"/>
  <c r="CM171" i="10"/>
  <c r="CN171" i="10"/>
  <c r="C55" i="14"/>
  <c r="CR55" i="9"/>
  <c r="B55" i="14"/>
  <c r="CQ55" i="9"/>
  <c r="D55" i="14"/>
  <c r="CS55" i="9"/>
  <c r="E55" i="14"/>
  <c r="CT55" i="9"/>
  <c r="F55" i="14"/>
  <c r="CU55" i="9"/>
  <c r="G55" i="14"/>
  <c r="CV55" i="9"/>
  <c r="H55" i="14"/>
  <c r="CW55" i="9"/>
  <c r="I55" i="14"/>
  <c r="CX55" i="9"/>
  <c r="J55" i="14"/>
  <c r="CY55" i="9"/>
  <c r="K55" i="14"/>
  <c r="CZ55" i="9"/>
  <c r="L55" i="14"/>
  <c r="DA55" i="9"/>
  <c r="M55" i="14"/>
  <c r="DB55" i="9"/>
  <c r="N55" i="14"/>
  <c r="DC55" i="9"/>
  <c r="O55" i="14"/>
  <c r="DD55" i="9"/>
  <c r="P55" i="14"/>
  <c r="DE55" i="9"/>
  <c r="Q55" i="14"/>
  <c r="DF55" i="9"/>
  <c r="R55" i="14"/>
  <c r="DG55" i="9"/>
  <c r="S55" i="14"/>
  <c r="DH55" i="9"/>
  <c r="T55" i="14"/>
  <c r="DI55" i="9"/>
  <c r="U55" i="14"/>
  <c r="DJ55" i="9"/>
  <c r="V55" i="14"/>
  <c r="DK55" i="9"/>
  <c r="W55" i="14"/>
  <c r="DL55" i="9"/>
  <c r="X55" i="14"/>
  <c r="DM55" i="9"/>
  <c r="Y55" i="14"/>
  <c r="DN55" i="9"/>
  <c r="Z55" i="14"/>
  <c r="DO55" i="9"/>
  <c r="AA55" i="14"/>
  <c r="DP55" i="9"/>
  <c r="AB55" i="14"/>
  <c r="DQ55" i="9"/>
  <c r="AC55" i="14"/>
  <c r="DR55" i="9"/>
  <c r="AD55" i="14"/>
  <c r="DS55" i="9"/>
  <c r="AE55" i="14"/>
  <c r="DT55" i="9"/>
  <c r="AF55" i="14"/>
  <c r="DU55" i="9"/>
  <c r="AG55" i="14"/>
  <c r="DV55" i="9"/>
  <c r="AH55" i="14"/>
  <c r="DW55" i="9"/>
  <c r="AI55" i="14"/>
  <c r="DX55" i="9"/>
  <c r="AJ55" i="14"/>
  <c r="DY55" i="9"/>
  <c r="AK55" i="14"/>
  <c r="DZ55" i="9"/>
  <c r="AL55" i="14"/>
  <c r="EA55" i="9"/>
  <c r="AM55" i="14"/>
  <c r="EB55" i="9"/>
  <c r="AN55" i="14"/>
  <c r="EC55" i="9"/>
  <c r="AO55" i="14"/>
  <c r="ED55" i="9"/>
  <c r="AP55" i="14"/>
  <c r="EE55" i="9"/>
  <c r="AQ55" i="14"/>
  <c r="EF55" i="9"/>
  <c r="AR55" i="14"/>
  <c r="EG55" i="9"/>
  <c r="AS55" i="14"/>
  <c r="EH55" i="9"/>
  <c r="AT55" i="14"/>
  <c r="EI55" i="9"/>
  <c r="AU55" i="14"/>
  <c r="EJ55" i="9"/>
  <c r="AV55" i="14"/>
  <c r="EK55" i="9"/>
  <c r="AW55" i="14"/>
  <c r="EL55" i="9"/>
  <c r="AX55" i="14"/>
  <c r="EM55" i="9"/>
  <c r="AY55" i="14"/>
  <c r="EN55" i="9"/>
  <c r="AZ55" i="14"/>
  <c r="EO55" i="9"/>
  <c r="BA55" i="14"/>
  <c r="EP55" i="9"/>
  <c r="BB55" i="14"/>
  <c r="EQ55" i="9"/>
  <c r="BC55" i="14"/>
  <c r="ER55" i="9"/>
  <c r="BD55" i="14"/>
  <c r="ES55" i="9"/>
  <c r="BE55" i="14"/>
  <c r="ET55" i="9"/>
  <c r="BF55" i="14"/>
  <c r="EU55" i="9"/>
  <c r="BG55" i="14"/>
  <c r="EV55" i="9"/>
  <c r="BH55" i="14"/>
  <c r="EW55" i="9"/>
  <c r="BI55" i="14"/>
  <c r="EX55" i="9"/>
  <c r="BJ55" i="14"/>
  <c r="EY55" i="9"/>
  <c r="BK55" i="14"/>
  <c r="EZ55" i="9"/>
  <c r="BL55" i="14"/>
  <c r="FA55" i="9"/>
  <c r="BM55" i="14"/>
  <c r="FB55" i="9"/>
  <c r="BN55" i="14"/>
  <c r="FC55" i="9"/>
  <c r="BO55" i="14"/>
  <c r="FD55" i="9"/>
  <c r="BP55" i="14"/>
  <c r="FE55" i="9"/>
  <c r="BQ55" i="14"/>
  <c r="FF55" i="9"/>
  <c r="BR55" i="14"/>
  <c r="FG55" i="9"/>
  <c r="BS55" i="14"/>
  <c r="FH55" i="9"/>
  <c r="BT55" i="14"/>
  <c r="FI55" i="9"/>
  <c r="BU55" i="14"/>
  <c r="FJ55" i="9"/>
  <c r="BV55" i="14"/>
  <c r="FK55" i="9"/>
  <c r="BW55" i="14"/>
  <c r="FL55" i="9"/>
  <c r="BX55" i="14"/>
  <c r="FM55" i="9"/>
  <c r="BY55" i="14"/>
  <c r="FN55" i="9"/>
  <c r="BZ55" i="14"/>
  <c r="FO55" i="9"/>
  <c r="CA55" i="14"/>
  <c r="FP55" i="9"/>
  <c r="CB55" i="14"/>
  <c r="FQ55" i="9"/>
  <c r="CC55" i="14"/>
  <c r="FR55" i="9"/>
  <c r="CD55" i="14"/>
  <c r="FS55" i="9"/>
  <c r="CE55" i="14"/>
  <c r="FT55" i="9"/>
  <c r="CF55" i="14"/>
  <c r="FU55" i="9"/>
  <c r="CG55" i="14"/>
  <c r="FV55" i="9"/>
  <c r="CH55" i="14"/>
  <c r="FW55" i="9"/>
  <c r="CI55" i="14"/>
  <c r="FX55" i="9"/>
  <c r="CJ55" i="14"/>
  <c r="FY55" i="9"/>
  <c r="CK55" i="14"/>
  <c r="FZ55" i="9"/>
  <c r="CL55" i="14"/>
  <c r="GA55" i="9"/>
  <c r="CM55" i="14"/>
  <c r="GB55" i="9"/>
  <c r="CN55" i="14"/>
  <c r="GC55" i="9"/>
  <c r="GD55" i="9"/>
  <c r="I55" i="7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Z172" i="10"/>
  <c r="BA172" i="10"/>
  <c r="BB172" i="10"/>
  <c r="BC172" i="10"/>
  <c r="BD172" i="10"/>
  <c r="BE172" i="10"/>
  <c r="BF172" i="10"/>
  <c r="BG172" i="10"/>
  <c r="BH172" i="10"/>
  <c r="BI172" i="10"/>
  <c r="BJ172" i="10"/>
  <c r="BK172" i="10"/>
  <c r="BL172" i="10"/>
  <c r="BM172" i="10"/>
  <c r="BN172" i="10"/>
  <c r="BO172" i="10"/>
  <c r="BP172" i="10"/>
  <c r="BQ172" i="10"/>
  <c r="BR172" i="10"/>
  <c r="BS172" i="10"/>
  <c r="BT172" i="10"/>
  <c r="BU172" i="10"/>
  <c r="BV172" i="10"/>
  <c r="BW172" i="10"/>
  <c r="BX172" i="10"/>
  <c r="BY172" i="10"/>
  <c r="BZ172" i="10"/>
  <c r="CA172" i="10"/>
  <c r="CB172" i="10"/>
  <c r="CC172" i="10"/>
  <c r="CD172" i="10"/>
  <c r="CE172" i="10"/>
  <c r="CF172" i="10"/>
  <c r="CG172" i="10"/>
  <c r="CH172" i="10"/>
  <c r="CI172" i="10"/>
  <c r="CJ172" i="10"/>
  <c r="CK172" i="10"/>
  <c r="CL172" i="10"/>
  <c r="CM172" i="10"/>
  <c r="CN172" i="10"/>
  <c r="C56" i="14"/>
  <c r="CR56" i="9"/>
  <c r="B56" i="14"/>
  <c r="CQ56" i="9"/>
  <c r="D56" i="14"/>
  <c r="CS56" i="9"/>
  <c r="E56" i="14"/>
  <c r="CT56" i="9"/>
  <c r="F56" i="14"/>
  <c r="CU56" i="9"/>
  <c r="G56" i="14"/>
  <c r="CV56" i="9"/>
  <c r="H56" i="14"/>
  <c r="CW56" i="9"/>
  <c r="I56" i="14"/>
  <c r="CX56" i="9"/>
  <c r="J56" i="14"/>
  <c r="CY56" i="9"/>
  <c r="K56" i="14"/>
  <c r="CZ56" i="9"/>
  <c r="L56" i="14"/>
  <c r="DA56" i="9"/>
  <c r="M56" i="14"/>
  <c r="DB56" i="9"/>
  <c r="N56" i="14"/>
  <c r="DC56" i="9"/>
  <c r="O56" i="14"/>
  <c r="DD56" i="9"/>
  <c r="P56" i="14"/>
  <c r="DE56" i="9"/>
  <c r="Q56" i="14"/>
  <c r="DF56" i="9"/>
  <c r="R56" i="14"/>
  <c r="DG56" i="9"/>
  <c r="S56" i="14"/>
  <c r="DH56" i="9"/>
  <c r="T56" i="14"/>
  <c r="DI56" i="9"/>
  <c r="U56" i="14"/>
  <c r="DJ56" i="9"/>
  <c r="V56" i="14"/>
  <c r="DK56" i="9"/>
  <c r="W56" i="14"/>
  <c r="DL56" i="9"/>
  <c r="X56" i="14"/>
  <c r="DM56" i="9"/>
  <c r="Y56" i="14"/>
  <c r="DN56" i="9"/>
  <c r="Z56" i="14"/>
  <c r="DO56" i="9"/>
  <c r="AA56" i="14"/>
  <c r="DP56" i="9"/>
  <c r="AB56" i="14"/>
  <c r="DQ56" i="9"/>
  <c r="AC56" i="14"/>
  <c r="DR56" i="9"/>
  <c r="AD56" i="14"/>
  <c r="DS56" i="9"/>
  <c r="AE56" i="14"/>
  <c r="DT56" i="9"/>
  <c r="AF56" i="14"/>
  <c r="DU56" i="9"/>
  <c r="AG56" i="14"/>
  <c r="DV56" i="9"/>
  <c r="AH56" i="14"/>
  <c r="DW56" i="9"/>
  <c r="AI56" i="14"/>
  <c r="DX56" i="9"/>
  <c r="AJ56" i="14"/>
  <c r="DY56" i="9"/>
  <c r="AK56" i="14"/>
  <c r="DZ56" i="9"/>
  <c r="AL56" i="14"/>
  <c r="EA56" i="9"/>
  <c r="AM56" i="14"/>
  <c r="EB56" i="9"/>
  <c r="AN56" i="14"/>
  <c r="EC56" i="9"/>
  <c r="AO56" i="14"/>
  <c r="ED56" i="9"/>
  <c r="AP56" i="14"/>
  <c r="EE56" i="9"/>
  <c r="AQ56" i="14"/>
  <c r="EF56" i="9"/>
  <c r="AR56" i="14"/>
  <c r="EG56" i="9"/>
  <c r="AS56" i="14"/>
  <c r="EH56" i="9"/>
  <c r="AT56" i="14"/>
  <c r="EI56" i="9"/>
  <c r="AU56" i="14"/>
  <c r="EJ56" i="9"/>
  <c r="AV56" i="14"/>
  <c r="EK56" i="9"/>
  <c r="AW56" i="14"/>
  <c r="EL56" i="9"/>
  <c r="AX56" i="14"/>
  <c r="EM56" i="9"/>
  <c r="AY56" i="14"/>
  <c r="EN56" i="9"/>
  <c r="AZ56" i="14"/>
  <c r="EO56" i="9"/>
  <c r="BA56" i="14"/>
  <c r="EP56" i="9"/>
  <c r="BB56" i="14"/>
  <c r="EQ56" i="9"/>
  <c r="BC56" i="14"/>
  <c r="ER56" i="9"/>
  <c r="BD56" i="14"/>
  <c r="ES56" i="9"/>
  <c r="BE56" i="14"/>
  <c r="ET56" i="9"/>
  <c r="BF56" i="14"/>
  <c r="EU56" i="9"/>
  <c r="BG56" i="14"/>
  <c r="EV56" i="9"/>
  <c r="BH56" i="14"/>
  <c r="EW56" i="9"/>
  <c r="BI56" i="14"/>
  <c r="EX56" i="9"/>
  <c r="BJ56" i="14"/>
  <c r="EY56" i="9"/>
  <c r="BK56" i="14"/>
  <c r="EZ56" i="9"/>
  <c r="BL56" i="14"/>
  <c r="FA56" i="9"/>
  <c r="BM56" i="14"/>
  <c r="FB56" i="9"/>
  <c r="BN56" i="14"/>
  <c r="FC56" i="9"/>
  <c r="BO56" i="14"/>
  <c r="FD56" i="9"/>
  <c r="BP56" i="14"/>
  <c r="FE56" i="9"/>
  <c r="BQ56" i="14"/>
  <c r="FF56" i="9"/>
  <c r="BR56" i="14"/>
  <c r="FG56" i="9"/>
  <c r="BS56" i="14"/>
  <c r="FH56" i="9"/>
  <c r="BT56" i="14"/>
  <c r="FI56" i="9"/>
  <c r="BU56" i="14"/>
  <c r="FJ56" i="9"/>
  <c r="BV56" i="14"/>
  <c r="FK56" i="9"/>
  <c r="BW56" i="14"/>
  <c r="FL56" i="9"/>
  <c r="BX56" i="14"/>
  <c r="FM56" i="9"/>
  <c r="BY56" i="14"/>
  <c r="FN56" i="9"/>
  <c r="BZ56" i="14"/>
  <c r="FO56" i="9"/>
  <c r="CA56" i="14"/>
  <c r="FP56" i="9"/>
  <c r="CB56" i="14"/>
  <c r="FQ56" i="9"/>
  <c r="CC56" i="14"/>
  <c r="FR56" i="9"/>
  <c r="CD56" i="14"/>
  <c r="FS56" i="9"/>
  <c r="CE56" i="14"/>
  <c r="FT56" i="9"/>
  <c r="CF56" i="14"/>
  <c r="FU56" i="9"/>
  <c r="CG56" i="14"/>
  <c r="FV56" i="9"/>
  <c r="CH56" i="14"/>
  <c r="FW56" i="9"/>
  <c r="CI56" i="14"/>
  <c r="FX56" i="9"/>
  <c r="CJ56" i="14"/>
  <c r="FY56" i="9"/>
  <c r="CK56" i="14"/>
  <c r="FZ56" i="9"/>
  <c r="CL56" i="14"/>
  <c r="GA56" i="9"/>
  <c r="CM56" i="14"/>
  <c r="GB56" i="9"/>
  <c r="CN56" i="14"/>
  <c r="GC56" i="9"/>
  <c r="GD56" i="9"/>
  <c r="I56" i="7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BA173" i="10"/>
  <c r="BB173" i="10"/>
  <c r="BC173" i="10"/>
  <c r="BD173" i="10"/>
  <c r="BE173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BU173" i="10"/>
  <c r="BV173" i="10"/>
  <c r="BW173" i="10"/>
  <c r="BX173" i="10"/>
  <c r="BY173" i="10"/>
  <c r="BZ173" i="10"/>
  <c r="CA173" i="10"/>
  <c r="CB173" i="10"/>
  <c r="CC173" i="10"/>
  <c r="CD173" i="10"/>
  <c r="CE173" i="10"/>
  <c r="CF173" i="10"/>
  <c r="CG173" i="10"/>
  <c r="CH173" i="10"/>
  <c r="CI173" i="10"/>
  <c r="CJ173" i="10"/>
  <c r="CK173" i="10"/>
  <c r="CL173" i="10"/>
  <c r="CM173" i="10"/>
  <c r="CN173" i="10"/>
  <c r="C57" i="14"/>
  <c r="CR57" i="9"/>
  <c r="B57" i="14"/>
  <c r="CQ57" i="9"/>
  <c r="D57" i="14"/>
  <c r="CS57" i="9"/>
  <c r="E57" i="14"/>
  <c r="CT57" i="9"/>
  <c r="F57" i="14"/>
  <c r="CU57" i="9"/>
  <c r="G57" i="14"/>
  <c r="CV57" i="9"/>
  <c r="H57" i="14"/>
  <c r="CW57" i="9"/>
  <c r="I57" i="14"/>
  <c r="CX57" i="9"/>
  <c r="J57" i="14"/>
  <c r="CY57" i="9"/>
  <c r="K57" i="14"/>
  <c r="CZ57" i="9"/>
  <c r="L57" i="14"/>
  <c r="DA57" i="9"/>
  <c r="M57" i="14"/>
  <c r="DB57" i="9"/>
  <c r="N57" i="14"/>
  <c r="DC57" i="9"/>
  <c r="O57" i="14"/>
  <c r="DD57" i="9"/>
  <c r="P57" i="14"/>
  <c r="DE57" i="9"/>
  <c r="Q57" i="14"/>
  <c r="DF57" i="9"/>
  <c r="R57" i="14"/>
  <c r="DG57" i="9"/>
  <c r="S57" i="14"/>
  <c r="DH57" i="9"/>
  <c r="T57" i="14"/>
  <c r="DI57" i="9"/>
  <c r="U57" i="14"/>
  <c r="DJ57" i="9"/>
  <c r="V57" i="14"/>
  <c r="DK57" i="9"/>
  <c r="W57" i="14"/>
  <c r="DL57" i="9"/>
  <c r="X57" i="14"/>
  <c r="DM57" i="9"/>
  <c r="Y57" i="14"/>
  <c r="DN57" i="9"/>
  <c r="Z57" i="14"/>
  <c r="DO57" i="9"/>
  <c r="AA57" i="14"/>
  <c r="DP57" i="9"/>
  <c r="AB57" i="14"/>
  <c r="DQ57" i="9"/>
  <c r="AC57" i="14"/>
  <c r="DR57" i="9"/>
  <c r="AD57" i="14"/>
  <c r="DS57" i="9"/>
  <c r="AE57" i="14"/>
  <c r="DT57" i="9"/>
  <c r="AF57" i="14"/>
  <c r="DU57" i="9"/>
  <c r="AG57" i="14"/>
  <c r="DV57" i="9"/>
  <c r="AH57" i="14"/>
  <c r="DW57" i="9"/>
  <c r="AI57" i="14"/>
  <c r="DX57" i="9"/>
  <c r="AJ57" i="14"/>
  <c r="DY57" i="9"/>
  <c r="AK57" i="14"/>
  <c r="DZ57" i="9"/>
  <c r="AL57" i="14"/>
  <c r="EA57" i="9"/>
  <c r="AM57" i="14"/>
  <c r="EB57" i="9"/>
  <c r="AN57" i="14"/>
  <c r="EC57" i="9"/>
  <c r="AO57" i="14"/>
  <c r="ED57" i="9"/>
  <c r="AP57" i="14"/>
  <c r="EE57" i="9"/>
  <c r="AQ57" i="14"/>
  <c r="EF57" i="9"/>
  <c r="AR57" i="14"/>
  <c r="EG57" i="9"/>
  <c r="AS57" i="14"/>
  <c r="EH57" i="9"/>
  <c r="AT57" i="14"/>
  <c r="EI57" i="9"/>
  <c r="AU57" i="14"/>
  <c r="EJ57" i="9"/>
  <c r="AV57" i="14"/>
  <c r="EK57" i="9"/>
  <c r="AW57" i="14"/>
  <c r="EL57" i="9"/>
  <c r="AX57" i="14"/>
  <c r="EM57" i="9"/>
  <c r="AY57" i="14"/>
  <c r="EN57" i="9"/>
  <c r="AZ57" i="14"/>
  <c r="EO57" i="9"/>
  <c r="BA57" i="14"/>
  <c r="EP57" i="9"/>
  <c r="BB57" i="14"/>
  <c r="EQ57" i="9"/>
  <c r="BC57" i="14"/>
  <c r="ER57" i="9"/>
  <c r="BD57" i="14"/>
  <c r="ES57" i="9"/>
  <c r="BE57" i="14"/>
  <c r="ET57" i="9"/>
  <c r="BF57" i="14"/>
  <c r="EU57" i="9"/>
  <c r="BG57" i="14"/>
  <c r="EV57" i="9"/>
  <c r="BH57" i="14"/>
  <c r="EW57" i="9"/>
  <c r="BI57" i="14"/>
  <c r="EX57" i="9"/>
  <c r="BJ57" i="14"/>
  <c r="EY57" i="9"/>
  <c r="BK57" i="14"/>
  <c r="EZ57" i="9"/>
  <c r="BL57" i="14"/>
  <c r="FA57" i="9"/>
  <c r="BM57" i="14"/>
  <c r="FB57" i="9"/>
  <c r="BN57" i="14"/>
  <c r="FC57" i="9"/>
  <c r="BO57" i="14"/>
  <c r="FD57" i="9"/>
  <c r="BP57" i="14"/>
  <c r="FE57" i="9"/>
  <c r="BQ57" i="14"/>
  <c r="FF57" i="9"/>
  <c r="BR57" i="14"/>
  <c r="FG57" i="9"/>
  <c r="BS57" i="14"/>
  <c r="FH57" i="9"/>
  <c r="BT57" i="14"/>
  <c r="FI57" i="9"/>
  <c r="BU57" i="14"/>
  <c r="FJ57" i="9"/>
  <c r="BV57" i="14"/>
  <c r="FK57" i="9"/>
  <c r="BW57" i="14"/>
  <c r="FL57" i="9"/>
  <c r="BX57" i="14"/>
  <c r="FM57" i="9"/>
  <c r="BY57" i="14"/>
  <c r="FN57" i="9"/>
  <c r="BZ57" i="14"/>
  <c r="FO57" i="9"/>
  <c r="CA57" i="14"/>
  <c r="FP57" i="9"/>
  <c r="CB57" i="14"/>
  <c r="FQ57" i="9"/>
  <c r="CC57" i="14"/>
  <c r="FR57" i="9"/>
  <c r="CD57" i="14"/>
  <c r="FS57" i="9"/>
  <c r="CE57" i="14"/>
  <c r="FT57" i="9"/>
  <c r="CF57" i="14"/>
  <c r="FU57" i="9"/>
  <c r="CG57" i="14"/>
  <c r="FV57" i="9"/>
  <c r="CH57" i="14"/>
  <c r="FW57" i="9"/>
  <c r="CI57" i="14"/>
  <c r="FX57" i="9"/>
  <c r="CJ57" i="14"/>
  <c r="FY57" i="9"/>
  <c r="CK57" i="14"/>
  <c r="FZ57" i="9"/>
  <c r="CL57" i="14"/>
  <c r="GA57" i="9"/>
  <c r="CM57" i="14"/>
  <c r="GB57" i="9"/>
  <c r="CN57" i="14"/>
  <c r="GC57" i="9"/>
  <c r="GD57" i="9"/>
  <c r="I57" i="7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BA174" i="10"/>
  <c r="BB174" i="10"/>
  <c r="BC174" i="10"/>
  <c r="BD174" i="10"/>
  <c r="BE174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BU174" i="10"/>
  <c r="BV174" i="10"/>
  <c r="BW174" i="10"/>
  <c r="BX174" i="10"/>
  <c r="BY174" i="10"/>
  <c r="BZ174" i="10"/>
  <c r="CA174" i="10"/>
  <c r="CB174" i="10"/>
  <c r="CC174" i="10"/>
  <c r="CD174" i="10"/>
  <c r="CE174" i="10"/>
  <c r="CF174" i="10"/>
  <c r="CG174" i="10"/>
  <c r="CH174" i="10"/>
  <c r="CI174" i="10"/>
  <c r="CJ174" i="10"/>
  <c r="CK174" i="10"/>
  <c r="CL174" i="10"/>
  <c r="CM174" i="10"/>
  <c r="CN174" i="10"/>
  <c r="C58" i="14"/>
  <c r="CR58" i="9"/>
  <c r="B58" i="14"/>
  <c r="CQ58" i="9"/>
  <c r="D58" i="14"/>
  <c r="CS58" i="9"/>
  <c r="E58" i="14"/>
  <c r="CT58" i="9"/>
  <c r="F58" i="14"/>
  <c r="CU58" i="9"/>
  <c r="G58" i="14"/>
  <c r="CV58" i="9"/>
  <c r="H58" i="14"/>
  <c r="CW58" i="9"/>
  <c r="I58" i="14"/>
  <c r="CX58" i="9"/>
  <c r="J58" i="14"/>
  <c r="CY58" i="9"/>
  <c r="K58" i="14"/>
  <c r="CZ58" i="9"/>
  <c r="L58" i="14"/>
  <c r="DA58" i="9"/>
  <c r="M58" i="14"/>
  <c r="DB58" i="9"/>
  <c r="N58" i="14"/>
  <c r="DC58" i="9"/>
  <c r="O58" i="14"/>
  <c r="DD58" i="9"/>
  <c r="P58" i="14"/>
  <c r="DE58" i="9"/>
  <c r="Q58" i="14"/>
  <c r="DF58" i="9"/>
  <c r="R58" i="14"/>
  <c r="DG58" i="9"/>
  <c r="S58" i="14"/>
  <c r="DH58" i="9"/>
  <c r="T58" i="14"/>
  <c r="DI58" i="9"/>
  <c r="U58" i="14"/>
  <c r="DJ58" i="9"/>
  <c r="V58" i="14"/>
  <c r="DK58" i="9"/>
  <c r="W58" i="14"/>
  <c r="DL58" i="9"/>
  <c r="X58" i="14"/>
  <c r="DM58" i="9"/>
  <c r="Y58" i="14"/>
  <c r="DN58" i="9"/>
  <c r="Z58" i="14"/>
  <c r="DO58" i="9"/>
  <c r="AA58" i="14"/>
  <c r="DP58" i="9"/>
  <c r="AB58" i="14"/>
  <c r="DQ58" i="9"/>
  <c r="AC58" i="14"/>
  <c r="DR58" i="9"/>
  <c r="AD58" i="14"/>
  <c r="DS58" i="9"/>
  <c r="AE58" i="14"/>
  <c r="DT58" i="9"/>
  <c r="AF58" i="14"/>
  <c r="DU58" i="9"/>
  <c r="AG58" i="14"/>
  <c r="DV58" i="9"/>
  <c r="AH58" i="14"/>
  <c r="DW58" i="9"/>
  <c r="AI58" i="14"/>
  <c r="DX58" i="9"/>
  <c r="AJ58" i="14"/>
  <c r="DY58" i="9"/>
  <c r="AK58" i="14"/>
  <c r="DZ58" i="9"/>
  <c r="AL58" i="14"/>
  <c r="EA58" i="9"/>
  <c r="AM58" i="14"/>
  <c r="EB58" i="9"/>
  <c r="AN58" i="14"/>
  <c r="EC58" i="9"/>
  <c r="AO58" i="14"/>
  <c r="ED58" i="9"/>
  <c r="AP58" i="14"/>
  <c r="EE58" i="9"/>
  <c r="AQ58" i="14"/>
  <c r="EF58" i="9"/>
  <c r="AR58" i="14"/>
  <c r="EG58" i="9"/>
  <c r="AS58" i="14"/>
  <c r="EH58" i="9"/>
  <c r="AT58" i="14"/>
  <c r="EI58" i="9"/>
  <c r="AU58" i="14"/>
  <c r="EJ58" i="9"/>
  <c r="AV58" i="14"/>
  <c r="EK58" i="9"/>
  <c r="AW58" i="14"/>
  <c r="EL58" i="9"/>
  <c r="AX58" i="14"/>
  <c r="EM58" i="9"/>
  <c r="AY58" i="14"/>
  <c r="EN58" i="9"/>
  <c r="AZ58" i="14"/>
  <c r="EO58" i="9"/>
  <c r="BA58" i="14"/>
  <c r="EP58" i="9"/>
  <c r="BB58" i="14"/>
  <c r="EQ58" i="9"/>
  <c r="BC58" i="14"/>
  <c r="ER58" i="9"/>
  <c r="BD58" i="14"/>
  <c r="ES58" i="9"/>
  <c r="BE58" i="14"/>
  <c r="ET58" i="9"/>
  <c r="BF58" i="14"/>
  <c r="EU58" i="9"/>
  <c r="BG58" i="14"/>
  <c r="EV58" i="9"/>
  <c r="BH58" i="14"/>
  <c r="EW58" i="9"/>
  <c r="BI58" i="14"/>
  <c r="EX58" i="9"/>
  <c r="BJ58" i="14"/>
  <c r="EY58" i="9"/>
  <c r="BK58" i="14"/>
  <c r="EZ58" i="9"/>
  <c r="BL58" i="14"/>
  <c r="FA58" i="9"/>
  <c r="BM58" i="14"/>
  <c r="FB58" i="9"/>
  <c r="BN58" i="14"/>
  <c r="FC58" i="9"/>
  <c r="BO58" i="14"/>
  <c r="FD58" i="9"/>
  <c r="BP58" i="14"/>
  <c r="FE58" i="9"/>
  <c r="BQ58" i="14"/>
  <c r="FF58" i="9"/>
  <c r="BR58" i="14"/>
  <c r="FG58" i="9"/>
  <c r="BS58" i="14"/>
  <c r="FH58" i="9"/>
  <c r="BT58" i="14"/>
  <c r="FI58" i="9"/>
  <c r="BU58" i="14"/>
  <c r="FJ58" i="9"/>
  <c r="BV58" i="14"/>
  <c r="FK58" i="9"/>
  <c r="BW58" i="14"/>
  <c r="FL58" i="9"/>
  <c r="BX58" i="14"/>
  <c r="FM58" i="9"/>
  <c r="BY58" i="14"/>
  <c r="FN58" i="9"/>
  <c r="BZ58" i="14"/>
  <c r="FO58" i="9"/>
  <c r="CA58" i="14"/>
  <c r="FP58" i="9"/>
  <c r="CB58" i="14"/>
  <c r="FQ58" i="9"/>
  <c r="CC58" i="14"/>
  <c r="FR58" i="9"/>
  <c r="CD58" i="14"/>
  <c r="FS58" i="9"/>
  <c r="CE58" i="14"/>
  <c r="FT58" i="9"/>
  <c r="CF58" i="14"/>
  <c r="FU58" i="9"/>
  <c r="CG58" i="14"/>
  <c r="FV58" i="9"/>
  <c r="CH58" i="14"/>
  <c r="FW58" i="9"/>
  <c r="CI58" i="14"/>
  <c r="FX58" i="9"/>
  <c r="CJ58" i="14"/>
  <c r="FY58" i="9"/>
  <c r="CK58" i="14"/>
  <c r="FZ58" i="9"/>
  <c r="CL58" i="14"/>
  <c r="GA58" i="9"/>
  <c r="CM58" i="14"/>
  <c r="GB58" i="9"/>
  <c r="CN58" i="14"/>
  <c r="GC58" i="9"/>
  <c r="GD58" i="9"/>
  <c r="I58" i="7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BD175" i="10"/>
  <c r="BE175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BX175" i="10"/>
  <c r="BY175" i="10"/>
  <c r="BZ175" i="10"/>
  <c r="CA175" i="10"/>
  <c r="CB175" i="10"/>
  <c r="CC175" i="10"/>
  <c r="CD175" i="10"/>
  <c r="CE175" i="10"/>
  <c r="CF175" i="10"/>
  <c r="CG175" i="10"/>
  <c r="CH175" i="10"/>
  <c r="CI175" i="10"/>
  <c r="CJ175" i="10"/>
  <c r="CK175" i="10"/>
  <c r="CL175" i="10"/>
  <c r="CM175" i="10"/>
  <c r="CN175" i="10"/>
  <c r="C59" i="14"/>
  <c r="CR59" i="9"/>
  <c r="B59" i="14"/>
  <c r="CQ59" i="9"/>
  <c r="D59" i="14"/>
  <c r="CS59" i="9"/>
  <c r="E59" i="14"/>
  <c r="CT59" i="9"/>
  <c r="F59" i="14"/>
  <c r="CU59" i="9"/>
  <c r="G59" i="14"/>
  <c r="CV59" i="9"/>
  <c r="H59" i="14"/>
  <c r="CW59" i="9"/>
  <c r="I59" i="14"/>
  <c r="CX59" i="9"/>
  <c r="J59" i="14"/>
  <c r="CY59" i="9"/>
  <c r="K59" i="14"/>
  <c r="CZ59" i="9"/>
  <c r="L59" i="14"/>
  <c r="DA59" i="9"/>
  <c r="M59" i="14"/>
  <c r="DB59" i="9"/>
  <c r="N59" i="14"/>
  <c r="DC59" i="9"/>
  <c r="O59" i="14"/>
  <c r="DD59" i="9"/>
  <c r="P59" i="14"/>
  <c r="DE59" i="9"/>
  <c r="Q59" i="14"/>
  <c r="DF59" i="9"/>
  <c r="R59" i="14"/>
  <c r="DG59" i="9"/>
  <c r="S59" i="14"/>
  <c r="DH59" i="9"/>
  <c r="T59" i="14"/>
  <c r="DI59" i="9"/>
  <c r="U59" i="14"/>
  <c r="DJ59" i="9"/>
  <c r="V59" i="14"/>
  <c r="DK59" i="9"/>
  <c r="W59" i="14"/>
  <c r="DL59" i="9"/>
  <c r="X59" i="14"/>
  <c r="DM59" i="9"/>
  <c r="Y59" i="14"/>
  <c r="DN59" i="9"/>
  <c r="Z59" i="14"/>
  <c r="DO59" i="9"/>
  <c r="AA59" i="14"/>
  <c r="DP59" i="9"/>
  <c r="AB59" i="14"/>
  <c r="DQ59" i="9"/>
  <c r="AC59" i="14"/>
  <c r="DR59" i="9"/>
  <c r="AD59" i="14"/>
  <c r="DS59" i="9"/>
  <c r="AE59" i="14"/>
  <c r="DT59" i="9"/>
  <c r="AF59" i="14"/>
  <c r="DU59" i="9"/>
  <c r="AG59" i="14"/>
  <c r="DV59" i="9"/>
  <c r="AH59" i="14"/>
  <c r="DW59" i="9"/>
  <c r="AI59" i="14"/>
  <c r="DX59" i="9"/>
  <c r="AJ59" i="14"/>
  <c r="DY59" i="9"/>
  <c r="AK59" i="14"/>
  <c r="DZ59" i="9"/>
  <c r="AL59" i="14"/>
  <c r="EA59" i="9"/>
  <c r="AM59" i="14"/>
  <c r="EB59" i="9"/>
  <c r="AN59" i="14"/>
  <c r="EC59" i="9"/>
  <c r="AO59" i="14"/>
  <c r="ED59" i="9"/>
  <c r="AP59" i="14"/>
  <c r="EE59" i="9"/>
  <c r="AQ59" i="14"/>
  <c r="EF59" i="9"/>
  <c r="AR59" i="14"/>
  <c r="EG59" i="9"/>
  <c r="AS59" i="14"/>
  <c r="EH59" i="9"/>
  <c r="AT59" i="14"/>
  <c r="EI59" i="9"/>
  <c r="AU59" i="14"/>
  <c r="EJ59" i="9"/>
  <c r="AV59" i="14"/>
  <c r="EK59" i="9"/>
  <c r="AW59" i="14"/>
  <c r="EL59" i="9"/>
  <c r="AX59" i="14"/>
  <c r="EM59" i="9"/>
  <c r="AY59" i="14"/>
  <c r="EN59" i="9"/>
  <c r="AZ59" i="14"/>
  <c r="EO59" i="9"/>
  <c r="BA59" i="14"/>
  <c r="EP59" i="9"/>
  <c r="BB59" i="14"/>
  <c r="EQ59" i="9"/>
  <c r="BC59" i="14"/>
  <c r="ER59" i="9"/>
  <c r="BD59" i="14"/>
  <c r="ES59" i="9"/>
  <c r="BE59" i="14"/>
  <c r="ET59" i="9"/>
  <c r="BF59" i="14"/>
  <c r="EU59" i="9"/>
  <c r="BG59" i="14"/>
  <c r="EV59" i="9"/>
  <c r="BH59" i="14"/>
  <c r="EW59" i="9"/>
  <c r="BI59" i="14"/>
  <c r="EX59" i="9"/>
  <c r="BJ59" i="14"/>
  <c r="EY59" i="9"/>
  <c r="BK59" i="14"/>
  <c r="EZ59" i="9"/>
  <c r="BL59" i="14"/>
  <c r="FA59" i="9"/>
  <c r="BM59" i="14"/>
  <c r="FB59" i="9"/>
  <c r="BN59" i="14"/>
  <c r="FC59" i="9"/>
  <c r="BO59" i="14"/>
  <c r="FD59" i="9"/>
  <c r="BP59" i="14"/>
  <c r="FE59" i="9"/>
  <c r="BQ59" i="14"/>
  <c r="FF59" i="9"/>
  <c r="BR59" i="14"/>
  <c r="FG59" i="9"/>
  <c r="BS59" i="14"/>
  <c r="FH59" i="9"/>
  <c r="BT59" i="14"/>
  <c r="FI59" i="9"/>
  <c r="BU59" i="14"/>
  <c r="FJ59" i="9"/>
  <c r="BV59" i="14"/>
  <c r="FK59" i="9"/>
  <c r="BW59" i="14"/>
  <c r="FL59" i="9"/>
  <c r="BX59" i="14"/>
  <c r="FM59" i="9"/>
  <c r="BY59" i="14"/>
  <c r="FN59" i="9"/>
  <c r="BZ59" i="14"/>
  <c r="FO59" i="9"/>
  <c r="CA59" i="14"/>
  <c r="FP59" i="9"/>
  <c r="CB59" i="14"/>
  <c r="FQ59" i="9"/>
  <c r="CC59" i="14"/>
  <c r="FR59" i="9"/>
  <c r="CD59" i="14"/>
  <c r="FS59" i="9"/>
  <c r="CE59" i="14"/>
  <c r="FT59" i="9"/>
  <c r="CF59" i="14"/>
  <c r="FU59" i="9"/>
  <c r="CG59" i="14"/>
  <c r="FV59" i="9"/>
  <c r="CH59" i="14"/>
  <c r="FW59" i="9"/>
  <c r="CI59" i="14"/>
  <c r="FX59" i="9"/>
  <c r="CJ59" i="14"/>
  <c r="FY59" i="9"/>
  <c r="CK59" i="14"/>
  <c r="FZ59" i="9"/>
  <c r="CL59" i="14"/>
  <c r="GA59" i="9"/>
  <c r="CM59" i="14"/>
  <c r="GB59" i="9"/>
  <c r="CN59" i="14"/>
  <c r="GC59" i="9"/>
  <c r="GD59" i="9"/>
  <c r="I59" i="7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BX176" i="10"/>
  <c r="BY176" i="10"/>
  <c r="BZ176" i="10"/>
  <c r="CA176" i="10"/>
  <c r="CB176" i="10"/>
  <c r="CC176" i="10"/>
  <c r="CD176" i="10"/>
  <c r="CE176" i="10"/>
  <c r="CF176" i="10"/>
  <c r="CG176" i="10"/>
  <c r="CH176" i="10"/>
  <c r="CI176" i="10"/>
  <c r="CJ176" i="10"/>
  <c r="CK176" i="10"/>
  <c r="CL176" i="10"/>
  <c r="CM176" i="10"/>
  <c r="CN176" i="10"/>
  <c r="C60" i="14"/>
  <c r="CR60" i="9"/>
  <c r="B60" i="14"/>
  <c r="CQ60" i="9"/>
  <c r="D60" i="14"/>
  <c r="CS60" i="9"/>
  <c r="E60" i="14"/>
  <c r="CT60" i="9"/>
  <c r="F60" i="14"/>
  <c r="CU60" i="9"/>
  <c r="G60" i="14"/>
  <c r="CV60" i="9"/>
  <c r="H60" i="14"/>
  <c r="CW60" i="9"/>
  <c r="I60" i="14"/>
  <c r="CX60" i="9"/>
  <c r="J60" i="14"/>
  <c r="CY60" i="9"/>
  <c r="K60" i="14"/>
  <c r="CZ60" i="9"/>
  <c r="L60" i="14"/>
  <c r="DA60" i="9"/>
  <c r="M60" i="14"/>
  <c r="DB60" i="9"/>
  <c r="N60" i="14"/>
  <c r="DC60" i="9"/>
  <c r="O60" i="14"/>
  <c r="DD60" i="9"/>
  <c r="P60" i="14"/>
  <c r="DE60" i="9"/>
  <c r="Q60" i="14"/>
  <c r="DF60" i="9"/>
  <c r="R60" i="14"/>
  <c r="DG60" i="9"/>
  <c r="S60" i="14"/>
  <c r="DH60" i="9"/>
  <c r="T60" i="14"/>
  <c r="DI60" i="9"/>
  <c r="U60" i="14"/>
  <c r="DJ60" i="9"/>
  <c r="V60" i="14"/>
  <c r="DK60" i="9"/>
  <c r="W60" i="14"/>
  <c r="DL60" i="9"/>
  <c r="X60" i="14"/>
  <c r="DM60" i="9"/>
  <c r="Y60" i="14"/>
  <c r="DN60" i="9"/>
  <c r="Z60" i="14"/>
  <c r="DO60" i="9"/>
  <c r="AA60" i="14"/>
  <c r="DP60" i="9"/>
  <c r="AB60" i="14"/>
  <c r="DQ60" i="9"/>
  <c r="AC60" i="14"/>
  <c r="DR60" i="9"/>
  <c r="AD60" i="14"/>
  <c r="DS60" i="9"/>
  <c r="AE60" i="14"/>
  <c r="DT60" i="9"/>
  <c r="AF60" i="14"/>
  <c r="DU60" i="9"/>
  <c r="AG60" i="14"/>
  <c r="DV60" i="9"/>
  <c r="AH60" i="14"/>
  <c r="DW60" i="9"/>
  <c r="AI60" i="14"/>
  <c r="DX60" i="9"/>
  <c r="AJ60" i="14"/>
  <c r="DY60" i="9"/>
  <c r="AK60" i="14"/>
  <c r="DZ60" i="9"/>
  <c r="AL60" i="14"/>
  <c r="EA60" i="9"/>
  <c r="AM60" i="14"/>
  <c r="EB60" i="9"/>
  <c r="AN60" i="14"/>
  <c r="EC60" i="9"/>
  <c r="AO60" i="14"/>
  <c r="ED60" i="9"/>
  <c r="AP60" i="14"/>
  <c r="EE60" i="9"/>
  <c r="AQ60" i="14"/>
  <c r="EF60" i="9"/>
  <c r="AR60" i="14"/>
  <c r="EG60" i="9"/>
  <c r="AS60" i="14"/>
  <c r="EH60" i="9"/>
  <c r="AT60" i="14"/>
  <c r="EI60" i="9"/>
  <c r="AU60" i="14"/>
  <c r="EJ60" i="9"/>
  <c r="AV60" i="14"/>
  <c r="EK60" i="9"/>
  <c r="AW60" i="14"/>
  <c r="EL60" i="9"/>
  <c r="AX60" i="14"/>
  <c r="EM60" i="9"/>
  <c r="AY60" i="14"/>
  <c r="EN60" i="9"/>
  <c r="AZ60" i="14"/>
  <c r="EO60" i="9"/>
  <c r="BA60" i="14"/>
  <c r="EP60" i="9"/>
  <c r="BB60" i="14"/>
  <c r="EQ60" i="9"/>
  <c r="BC60" i="14"/>
  <c r="ER60" i="9"/>
  <c r="BD60" i="14"/>
  <c r="ES60" i="9"/>
  <c r="BE60" i="14"/>
  <c r="ET60" i="9"/>
  <c r="BF60" i="14"/>
  <c r="EU60" i="9"/>
  <c r="BG60" i="14"/>
  <c r="EV60" i="9"/>
  <c r="BH60" i="14"/>
  <c r="EW60" i="9"/>
  <c r="BI60" i="14"/>
  <c r="EX60" i="9"/>
  <c r="BJ60" i="14"/>
  <c r="EY60" i="9"/>
  <c r="BK60" i="14"/>
  <c r="EZ60" i="9"/>
  <c r="BL60" i="14"/>
  <c r="FA60" i="9"/>
  <c r="BM60" i="14"/>
  <c r="FB60" i="9"/>
  <c r="BN60" i="14"/>
  <c r="FC60" i="9"/>
  <c r="BO60" i="14"/>
  <c r="FD60" i="9"/>
  <c r="BP60" i="14"/>
  <c r="FE60" i="9"/>
  <c r="BQ60" i="14"/>
  <c r="FF60" i="9"/>
  <c r="BR60" i="14"/>
  <c r="FG60" i="9"/>
  <c r="BS60" i="14"/>
  <c r="FH60" i="9"/>
  <c r="BT60" i="14"/>
  <c r="FI60" i="9"/>
  <c r="BU60" i="14"/>
  <c r="FJ60" i="9"/>
  <c r="BV60" i="14"/>
  <c r="FK60" i="9"/>
  <c r="BW60" i="14"/>
  <c r="FL60" i="9"/>
  <c r="BX60" i="14"/>
  <c r="FM60" i="9"/>
  <c r="BY60" i="14"/>
  <c r="FN60" i="9"/>
  <c r="BZ60" i="14"/>
  <c r="FO60" i="9"/>
  <c r="CA60" i="14"/>
  <c r="FP60" i="9"/>
  <c r="CB60" i="14"/>
  <c r="FQ60" i="9"/>
  <c r="CC60" i="14"/>
  <c r="FR60" i="9"/>
  <c r="CD60" i="14"/>
  <c r="FS60" i="9"/>
  <c r="CE60" i="14"/>
  <c r="FT60" i="9"/>
  <c r="CF60" i="14"/>
  <c r="FU60" i="9"/>
  <c r="CG60" i="14"/>
  <c r="FV60" i="9"/>
  <c r="CH60" i="14"/>
  <c r="FW60" i="9"/>
  <c r="CI60" i="14"/>
  <c r="FX60" i="9"/>
  <c r="CJ60" i="14"/>
  <c r="FY60" i="9"/>
  <c r="CK60" i="14"/>
  <c r="FZ60" i="9"/>
  <c r="CL60" i="14"/>
  <c r="GA60" i="9"/>
  <c r="CM60" i="14"/>
  <c r="GB60" i="9"/>
  <c r="CN60" i="14"/>
  <c r="GC60" i="9"/>
  <c r="GD60" i="9"/>
  <c r="I60" i="7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BD177" i="10"/>
  <c r="BE177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BX177" i="10"/>
  <c r="BY177" i="10"/>
  <c r="BZ177" i="10"/>
  <c r="CA177" i="10"/>
  <c r="CB177" i="10"/>
  <c r="CC177" i="10"/>
  <c r="CD177" i="10"/>
  <c r="CE177" i="10"/>
  <c r="CF177" i="10"/>
  <c r="CG177" i="10"/>
  <c r="CH177" i="10"/>
  <c r="CI177" i="10"/>
  <c r="CJ177" i="10"/>
  <c r="CK177" i="10"/>
  <c r="CL177" i="10"/>
  <c r="CM177" i="10"/>
  <c r="CN177" i="10"/>
  <c r="C61" i="14"/>
  <c r="CR61" i="9"/>
  <c r="B61" i="14"/>
  <c r="CQ61" i="9"/>
  <c r="D61" i="14"/>
  <c r="CS61" i="9"/>
  <c r="E61" i="14"/>
  <c r="CT61" i="9"/>
  <c r="F61" i="14"/>
  <c r="CU61" i="9"/>
  <c r="G61" i="14"/>
  <c r="CV61" i="9"/>
  <c r="H61" i="14"/>
  <c r="CW61" i="9"/>
  <c r="I61" i="14"/>
  <c r="CX61" i="9"/>
  <c r="J61" i="14"/>
  <c r="CY61" i="9"/>
  <c r="K61" i="14"/>
  <c r="CZ61" i="9"/>
  <c r="L61" i="14"/>
  <c r="DA61" i="9"/>
  <c r="M61" i="14"/>
  <c r="DB61" i="9"/>
  <c r="N61" i="14"/>
  <c r="DC61" i="9"/>
  <c r="O61" i="14"/>
  <c r="DD61" i="9"/>
  <c r="P61" i="14"/>
  <c r="DE61" i="9"/>
  <c r="Q61" i="14"/>
  <c r="DF61" i="9"/>
  <c r="R61" i="14"/>
  <c r="DG61" i="9"/>
  <c r="S61" i="14"/>
  <c r="DH61" i="9"/>
  <c r="T61" i="14"/>
  <c r="DI61" i="9"/>
  <c r="U61" i="14"/>
  <c r="DJ61" i="9"/>
  <c r="V61" i="14"/>
  <c r="DK61" i="9"/>
  <c r="W61" i="14"/>
  <c r="DL61" i="9"/>
  <c r="X61" i="14"/>
  <c r="DM61" i="9"/>
  <c r="Y61" i="14"/>
  <c r="DN61" i="9"/>
  <c r="Z61" i="14"/>
  <c r="DO61" i="9"/>
  <c r="AA61" i="14"/>
  <c r="DP61" i="9"/>
  <c r="AB61" i="14"/>
  <c r="DQ61" i="9"/>
  <c r="AC61" i="14"/>
  <c r="DR61" i="9"/>
  <c r="AD61" i="14"/>
  <c r="DS61" i="9"/>
  <c r="AE61" i="14"/>
  <c r="DT61" i="9"/>
  <c r="AF61" i="14"/>
  <c r="DU61" i="9"/>
  <c r="AG61" i="14"/>
  <c r="DV61" i="9"/>
  <c r="AH61" i="14"/>
  <c r="DW61" i="9"/>
  <c r="AI61" i="14"/>
  <c r="DX61" i="9"/>
  <c r="AJ61" i="14"/>
  <c r="DY61" i="9"/>
  <c r="AK61" i="14"/>
  <c r="DZ61" i="9"/>
  <c r="AL61" i="14"/>
  <c r="EA61" i="9"/>
  <c r="AM61" i="14"/>
  <c r="EB61" i="9"/>
  <c r="AN61" i="14"/>
  <c r="EC61" i="9"/>
  <c r="AO61" i="14"/>
  <c r="ED61" i="9"/>
  <c r="AP61" i="14"/>
  <c r="EE61" i="9"/>
  <c r="AQ61" i="14"/>
  <c r="EF61" i="9"/>
  <c r="AR61" i="14"/>
  <c r="EG61" i="9"/>
  <c r="AS61" i="14"/>
  <c r="EH61" i="9"/>
  <c r="AT61" i="14"/>
  <c r="EI61" i="9"/>
  <c r="AU61" i="14"/>
  <c r="EJ61" i="9"/>
  <c r="AV61" i="14"/>
  <c r="EK61" i="9"/>
  <c r="AW61" i="14"/>
  <c r="EL61" i="9"/>
  <c r="AX61" i="14"/>
  <c r="EM61" i="9"/>
  <c r="AY61" i="14"/>
  <c r="EN61" i="9"/>
  <c r="AZ61" i="14"/>
  <c r="EO61" i="9"/>
  <c r="BA61" i="14"/>
  <c r="EP61" i="9"/>
  <c r="BB61" i="14"/>
  <c r="EQ61" i="9"/>
  <c r="BC61" i="14"/>
  <c r="ER61" i="9"/>
  <c r="BD61" i="14"/>
  <c r="ES61" i="9"/>
  <c r="BE61" i="14"/>
  <c r="ET61" i="9"/>
  <c r="BF61" i="14"/>
  <c r="EU61" i="9"/>
  <c r="BG61" i="14"/>
  <c r="EV61" i="9"/>
  <c r="BH61" i="14"/>
  <c r="EW61" i="9"/>
  <c r="BI61" i="14"/>
  <c r="EX61" i="9"/>
  <c r="BJ61" i="14"/>
  <c r="EY61" i="9"/>
  <c r="BK61" i="14"/>
  <c r="EZ61" i="9"/>
  <c r="BL61" i="14"/>
  <c r="FA61" i="9"/>
  <c r="BM61" i="14"/>
  <c r="FB61" i="9"/>
  <c r="BN61" i="14"/>
  <c r="FC61" i="9"/>
  <c r="BO61" i="14"/>
  <c r="FD61" i="9"/>
  <c r="BP61" i="14"/>
  <c r="FE61" i="9"/>
  <c r="BQ61" i="14"/>
  <c r="FF61" i="9"/>
  <c r="BR61" i="14"/>
  <c r="FG61" i="9"/>
  <c r="BS61" i="14"/>
  <c r="FH61" i="9"/>
  <c r="BT61" i="14"/>
  <c r="FI61" i="9"/>
  <c r="BU61" i="14"/>
  <c r="FJ61" i="9"/>
  <c r="BV61" i="14"/>
  <c r="FK61" i="9"/>
  <c r="BW61" i="14"/>
  <c r="FL61" i="9"/>
  <c r="BX61" i="14"/>
  <c r="FM61" i="9"/>
  <c r="BY61" i="14"/>
  <c r="FN61" i="9"/>
  <c r="BZ61" i="14"/>
  <c r="FO61" i="9"/>
  <c r="CA61" i="14"/>
  <c r="FP61" i="9"/>
  <c r="CB61" i="14"/>
  <c r="FQ61" i="9"/>
  <c r="CC61" i="14"/>
  <c r="FR61" i="9"/>
  <c r="CD61" i="14"/>
  <c r="FS61" i="9"/>
  <c r="CE61" i="14"/>
  <c r="FT61" i="9"/>
  <c r="CF61" i="14"/>
  <c r="FU61" i="9"/>
  <c r="CG61" i="14"/>
  <c r="FV61" i="9"/>
  <c r="CH61" i="14"/>
  <c r="FW61" i="9"/>
  <c r="CI61" i="14"/>
  <c r="FX61" i="9"/>
  <c r="CJ61" i="14"/>
  <c r="FY61" i="9"/>
  <c r="CK61" i="14"/>
  <c r="FZ61" i="9"/>
  <c r="CL61" i="14"/>
  <c r="GA61" i="9"/>
  <c r="CM61" i="14"/>
  <c r="GB61" i="9"/>
  <c r="CN61" i="14"/>
  <c r="GC61" i="9"/>
  <c r="GD61" i="9"/>
  <c r="I61" i="7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BD178" i="10"/>
  <c r="BE178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BX178" i="10"/>
  <c r="BY178" i="10"/>
  <c r="BZ178" i="10"/>
  <c r="CA178" i="10"/>
  <c r="CB178" i="10"/>
  <c r="CC178" i="10"/>
  <c r="CD178" i="10"/>
  <c r="CE178" i="10"/>
  <c r="CF178" i="10"/>
  <c r="CG178" i="10"/>
  <c r="CH178" i="10"/>
  <c r="CI178" i="10"/>
  <c r="CJ178" i="10"/>
  <c r="CK178" i="10"/>
  <c r="CL178" i="10"/>
  <c r="CM178" i="10"/>
  <c r="CN178" i="10"/>
  <c r="C62" i="14"/>
  <c r="CR62" i="9"/>
  <c r="B62" i="14"/>
  <c r="CQ62" i="9"/>
  <c r="D62" i="14"/>
  <c r="CS62" i="9"/>
  <c r="E62" i="14"/>
  <c r="CT62" i="9"/>
  <c r="F62" i="14"/>
  <c r="CU62" i="9"/>
  <c r="G62" i="14"/>
  <c r="CV62" i="9"/>
  <c r="H62" i="14"/>
  <c r="CW62" i="9"/>
  <c r="I62" i="14"/>
  <c r="CX62" i="9"/>
  <c r="J62" i="14"/>
  <c r="CY62" i="9"/>
  <c r="K62" i="14"/>
  <c r="CZ62" i="9"/>
  <c r="L62" i="14"/>
  <c r="DA62" i="9"/>
  <c r="M62" i="14"/>
  <c r="DB62" i="9"/>
  <c r="N62" i="14"/>
  <c r="DC62" i="9"/>
  <c r="O62" i="14"/>
  <c r="DD62" i="9"/>
  <c r="P62" i="14"/>
  <c r="DE62" i="9"/>
  <c r="Q62" i="14"/>
  <c r="DF62" i="9"/>
  <c r="R62" i="14"/>
  <c r="DG62" i="9"/>
  <c r="S62" i="14"/>
  <c r="DH62" i="9"/>
  <c r="T62" i="14"/>
  <c r="DI62" i="9"/>
  <c r="U62" i="14"/>
  <c r="DJ62" i="9"/>
  <c r="V62" i="14"/>
  <c r="DK62" i="9"/>
  <c r="W62" i="14"/>
  <c r="DL62" i="9"/>
  <c r="X62" i="14"/>
  <c r="DM62" i="9"/>
  <c r="Y62" i="14"/>
  <c r="DN62" i="9"/>
  <c r="Z62" i="14"/>
  <c r="DO62" i="9"/>
  <c r="AA62" i="14"/>
  <c r="DP62" i="9"/>
  <c r="AB62" i="14"/>
  <c r="DQ62" i="9"/>
  <c r="AC62" i="14"/>
  <c r="DR62" i="9"/>
  <c r="AD62" i="14"/>
  <c r="DS62" i="9"/>
  <c r="AE62" i="14"/>
  <c r="DT62" i="9"/>
  <c r="AF62" i="14"/>
  <c r="DU62" i="9"/>
  <c r="AG62" i="14"/>
  <c r="DV62" i="9"/>
  <c r="AH62" i="14"/>
  <c r="DW62" i="9"/>
  <c r="AI62" i="14"/>
  <c r="DX62" i="9"/>
  <c r="AJ62" i="14"/>
  <c r="DY62" i="9"/>
  <c r="AK62" i="14"/>
  <c r="DZ62" i="9"/>
  <c r="AL62" i="14"/>
  <c r="EA62" i="9"/>
  <c r="AM62" i="14"/>
  <c r="EB62" i="9"/>
  <c r="AN62" i="14"/>
  <c r="EC62" i="9"/>
  <c r="AO62" i="14"/>
  <c r="ED62" i="9"/>
  <c r="AP62" i="14"/>
  <c r="EE62" i="9"/>
  <c r="AQ62" i="14"/>
  <c r="EF62" i="9"/>
  <c r="AR62" i="14"/>
  <c r="EG62" i="9"/>
  <c r="AS62" i="14"/>
  <c r="EH62" i="9"/>
  <c r="AT62" i="14"/>
  <c r="EI62" i="9"/>
  <c r="AU62" i="14"/>
  <c r="EJ62" i="9"/>
  <c r="AV62" i="14"/>
  <c r="EK62" i="9"/>
  <c r="AW62" i="14"/>
  <c r="EL62" i="9"/>
  <c r="AX62" i="14"/>
  <c r="EM62" i="9"/>
  <c r="AY62" i="14"/>
  <c r="EN62" i="9"/>
  <c r="AZ62" i="14"/>
  <c r="EO62" i="9"/>
  <c r="BA62" i="14"/>
  <c r="EP62" i="9"/>
  <c r="BB62" i="14"/>
  <c r="EQ62" i="9"/>
  <c r="BC62" i="14"/>
  <c r="ER62" i="9"/>
  <c r="BD62" i="14"/>
  <c r="ES62" i="9"/>
  <c r="BE62" i="14"/>
  <c r="ET62" i="9"/>
  <c r="BF62" i="14"/>
  <c r="EU62" i="9"/>
  <c r="BG62" i="14"/>
  <c r="EV62" i="9"/>
  <c r="BH62" i="14"/>
  <c r="EW62" i="9"/>
  <c r="BI62" i="14"/>
  <c r="EX62" i="9"/>
  <c r="BJ62" i="14"/>
  <c r="EY62" i="9"/>
  <c r="BK62" i="14"/>
  <c r="EZ62" i="9"/>
  <c r="BL62" i="14"/>
  <c r="FA62" i="9"/>
  <c r="BM62" i="14"/>
  <c r="FB62" i="9"/>
  <c r="BN62" i="14"/>
  <c r="FC62" i="9"/>
  <c r="BO62" i="14"/>
  <c r="FD62" i="9"/>
  <c r="BP62" i="14"/>
  <c r="FE62" i="9"/>
  <c r="BQ62" i="14"/>
  <c r="FF62" i="9"/>
  <c r="BR62" i="14"/>
  <c r="FG62" i="9"/>
  <c r="BS62" i="14"/>
  <c r="FH62" i="9"/>
  <c r="BT62" i="14"/>
  <c r="FI62" i="9"/>
  <c r="BU62" i="14"/>
  <c r="FJ62" i="9"/>
  <c r="BV62" i="14"/>
  <c r="FK62" i="9"/>
  <c r="BW62" i="14"/>
  <c r="FL62" i="9"/>
  <c r="BX62" i="14"/>
  <c r="FM62" i="9"/>
  <c r="BY62" i="14"/>
  <c r="FN62" i="9"/>
  <c r="BZ62" i="14"/>
  <c r="FO62" i="9"/>
  <c r="CA62" i="14"/>
  <c r="FP62" i="9"/>
  <c r="CB62" i="14"/>
  <c r="FQ62" i="9"/>
  <c r="CC62" i="14"/>
  <c r="FR62" i="9"/>
  <c r="CD62" i="14"/>
  <c r="FS62" i="9"/>
  <c r="CE62" i="14"/>
  <c r="FT62" i="9"/>
  <c r="CF62" i="14"/>
  <c r="FU62" i="9"/>
  <c r="CG62" i="14"/>
  <c r="FV62" i="9"/>
  <c r="CH62" i="14"/>
  <c r="FW62" i="9"/>
  <c r="CI62" i="14"/>
  <c r="FX62" i="9"/>
  <c r="CJ62" i="14"/>
  <c r="FY62" i="9"/>
  <c r="CK62" i="14"/>
  <c r="FZ62" i="9"/>
  <c r="CL62" i="14"/>
  <c r="GA62" i="9"/>
  <c r="CM62" i="14"/>
  <c r="GB62" i="9"/>
  <c r="CN62" i="14"/>
  <c r="GC62" i="9"/>
  <c r="GD62" i="9"/>
  <c r="I62" i="7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BD179" i="10"/>
  <c r="BE179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BX179" i="10"/>
  <c r="BY179" i="10"/>
  <c r="BZ179" i="10"/>
  <c r="CA179" i="10"/>
  <c r="CB179" i="10"/>
  <c r="CC179" i="10"/>
  <c r="CD179" i="10"/>
  <c r="CE179" i="10"/>
  <c r="CF179" i="10"/>
  <c r="CG179" i="10"/>
  <c r="CH179" i="10"/>
  <c r="CI179" i="10"/>
  <c r="CJ179" i="10"/>
  <c r="CK179" i="10"/>
  <c r="CL179" i="10"/>
  <c r="CM179" i="10"/>
  <c r="CN179" i="10"/>
  <c r="C63" i="14"/>
  <c r="CR63" i="9"/>
  <c r="B63" i="14"/>
  <c r="CQ63" i="9"/>
  <c r="D63" i="14"/>
  <c r="CS63" i="9"/>
  <c r="E63" i="14"/>
  <c r="CT63" i="9"/>
  <c r="F63" i="14"/>
  <c r="CU63" i="9"/>
  <c r="G63" i="14"/>
  <c r="CV63" i="9"/>
  <c r="H63" i="14"/>
  <c r="CW63" i="9"/>
  <c r="I63" i="14"/>
  <c r="CX63" i="9"/>
  <c r="J63" i="14"/>
  <c r="CY63" i="9"/>
  <c r="K63" i="14"/>
  <c r="CZ63" i="9"/>
  <c r="L63" i="14"/>
  <c r="DA63" i="9"/>
  <c r="M63" i="14"/>
  <c r="DB63" i="9"/>
  <c r="N63" i="14"/>
  <c r="DC63" i="9"/>
  <c r="O63" i="14"/>
  <c r="DD63" i="9"/>
  <c r="P63" i="14"/>
  <c r="DE63" i="9"/>
  <c r="Q63" i="14"/>
  <c r="DF63" i="9"/>
  <c r="R63" i="14"/>
  <c r="DG63" i="9"/>
  <c r="S63" i="14"/>
  <c r="DH63" i="9"/>
  <c r="T63" i="14"/>
  <c r="DI63" i="9"/>
  <c r="U63" i="14"/>
  <c r="DJ63" i="9"/>
  <c r="V63" i="14"/>
  <c r="DK63" i="9"/>
  <c r="W63" i="14"/>
  <c r="DL63" i="9"/>
  <c r="X63" i="14"/>
  <c r="DM63" i="9"/>
  <c r="Y63" i="14"/>
  <c r="DN63" i="9"/>
  <c r="Z63" i="14"/>
  <c r="DO63" i="9"/>
  <c r="AA63" i="14"/>
  <c r="DP63" i="9"/>
  <c r="AB63" i="14"/>
  <c r="DQ63" i="9"/>
  <c r="AC63" i="14"/>
  <c r="DR63" i="9"/>
  <c r="AD63" i="14"/>
  <c r="DS63" i="9"/>
  <c r="AE63" i="14"/>
  <c r="DT63" i="9"/>
  <c r="AF63" i="14"/>
  <c r="DU63" i="9"/>
  <c r="AG63" i="14"/>
  <c r="DV63" i="9"/>
  <c r="AH63" i="14"/>
  <c r="DW63" i="9"/>
  <c r="AI63" i="14"/>
  <c r="DX63" i="9"/>
  <c r="AJ63" i="14"/>
  <c r="DY63" i="9"/>
  <c r="AK63" i="14"/>
  <c r="DZ63" i="9"/>
  <c r="AL63" i="14"/>
  <c r="EA63" i="9"/>
  <c r="AM63" i="14"/>
  <c r="EB63" i="9"/>
  <c r="AN63" i="14"/>
  <c r="EC63" i="9"/>
  <c r="AO63" i="14"/>
  <c r="ED63" i="9"/>
  <c r="AP63" i="14"/>
  <c r="EE63" i="9"/>
  <c r="AQ63" i="14"/>
  <c r="EF63" i="9"/>
  <c r="AR63" i="14"/>
  <c r="EG63" i="9"/>
  <c r="AS63" i="14"/>
  <c r="EH63" i="9"/>
  <c r="AT63" i="14"/>
  <c r="EI63" i="9"/>
  <c r="AU63" i="14"/>
  <c r="EJ63" i="9"/>
  <c r="AV63" i="14"/>
  <c r="EK63" i="9"/>
  <c r="AW63" i="14"/>
  <c r="EL63" i="9"/>
  <c r="AX63" i="14"/>
  <c r="EM63" i="9"/>
  <c r="AY63" i="14"/>
  <c r="EN63" i="9"/>
  <c r="AZ63" i="14"/>
  <c r="EO63" i="9"/>
  <c r="BA63" i="14"/>
  <c r="EP63" i="9"/>
  <c r="BB63" i="14"/>
  <c r="EQ63" i="9"/>
  <c r="BC63" i="14"/>
  <c r="ER63" i="9"/>
  <c r="BD63" i="14"/>
  <c r="ES63" i="9"/>
  <c r="BE63" i="14"/>
  <c r="ET63" i="9"/>
  <c r="BF63" i="14"/>
  <c r="EU63" i="9"/>
  <c r="BG63" i="14"/>
  <c r="EV63" i="9"/>
  <c r="BH63" i="14"/>
  <c r="EW63" i="9"/>
  <c r="BI63" i="14"/>
  <c r="EX63" i="9"/>
  <c r="BJ63" i="14"/>
  <c r="EY63" i="9"/>
  <c r="BK63" i="14"/>
  <c r="EZ63" i="9"/>
  <c r="BL63" i="14"/>
  <c r="FA63" i="9"/>
  <c r="BM63" i="14"/>
  <c r="FB63" i="9"/>
  <c r="BN63" i="14"/>
  <c r="FC63" i="9"/>
  <c r="BO63" i="14"/>
  <c r="FD63" i="9"/>
  <c r="BP63" i="14"/>
  <c r="FE63" i="9"/>
  <c r="BQ63" i="14"/>
  <c r="FF63" i="9"/>
  <c r="BR63" i="14"/>
  <c r="FG63" i="9"/>
  <c r="BS63" i="14"/>
  <c r="FH63" i="9"/>
  <c r="BT63" i="14"/>
  <c r="FI63" i="9"/>
  <c r="BU63" i="14"/>
  <c r="FJ63" i="9"/>
  <c r="BV63" i="14"/>
  <c r="FK63" i="9"/>
  <c r="BW63" i="14"/>
  <c r="FL63" i="9"/>
  <c r="BX63" i="14"/>
  <c r="FM63" i="9"/>
  <c r="BY63" i="14"/>
  <c r="FN63" i="9"/>
  <c r="BZ63" i="14"/>
  <c r="FO63" i="9"/>
  <c r="CA63" i="14"/>
  <c r="FP63" i="9"/>
  <c r="CB63" i="14"/>
  <c r="FQ63" i="9"/>
  <c r="CC63" i="14"/>
  <c r="FR63" i="9"/>
  <c r="CD63" i="14"/>
  <c r="FS63" i="9"/>
  <c r="CE63" i="14"/>
  <c r="FT63" i="9"/>
  <c r="CF63" i="14"/>
  <c r="FU63" i="9"/>
  <c r="CG63" i="14"/>
  <c r="FV63" i="9"/>
  <c r="CH63" i="14"/>
  <c r="FW63" i="9"/>
  <c r="CI63" i="14"/>
  <c r="FX63" i="9"/>
  <c r="CJ63" i="14"/>
  <c r="FY63" i="9"/>
  <c r="CK63" i="14"/>
  <c r="FZ63" i="9"/>
  <c r="CL63" i="14"/>
  <c r="GA63" i="9"/>
  <c r="CM63" i="14"/>
  <c r="GB63" i="9"/>
  <c r="CN63" i="14"/>
  <c r="GC63" i="9"/>
  <c r="GD63" i="9"/>
  <c r="I63" i="7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BD180" i="10"/>
  <c r="BE180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BX180" i="10"/>
  <c r="BY180" i="10"/>
  <c r="BZ180" i="10"/>
  <c r="CA180" i="10"/>
  <c r="CB180" i="10"/>
  <c r="CC180" i="10"/>
  <c r="CD180" i="10"/>
  <c r="CE180" i="10"/>
  <c r="CF180" i="10"/>
  <c r="CG180" i="10"/>
  <c r="CH180" i="10"/>
  <c r="CI180" i="10"/>
  <c r="CJ180" i="10"/>
  <c r="CK180" i="10"/>
  <c r="CL180" i="10"/>
  <c r="CM180" i="10"/>
  <c r="CN180" i="10"/>
  <c r="C64" i="14"/>
  <c r="CR64" i="9"/>
  <c r="B64" i="14"/>
  <c r="CQ64" i="9"/>
  <c r="D64" i="14"/>
  <c r="CS64" i="9"/>
  <c r="E64" i="14"/>
  <c r="CT64" i="9"/>
  <c r="F64" i="14"/>
  <c r="CU64" i="9"/>
  <c r="G64" i="14"/>
  <c r="CV64" i="9"/>
  <c r="H64" i="14"/>
  <c r="CW64" i="9"/>
  <c r="I64" i="14"/>
  <c r="CX64" i="9"/>
  <c r="J64" i="14"/>
  <c r="CY64" i="9"/>
  <c r="K64" i="14"/>
  <c r="CZ64" i="9"/>
  <c r="L64" i="14"/>
  <c r="DA64" i="9"/>
  <c r="M64" i="14"/>
  <c r="DB64" i="9"/>
  <c r="N64" i="14"/>
  <c r="DC64" i="9"/>
  <c r="O64" i="14"/>
  <c r="DD64" i="9"/>
  <c r="P64" i="14"/>
  <c r="DE64" i="9"/>
  <c r="Q64" i="14"/>
  <c r="DF64" i="9"/>
  <c r="R64" i="14"/>
  <c r="DG64" i="9"/>
  <c r="S64" i="14"/>
  <c r="DH64" i="9"/>
  <c r="T64" i="14"/>
  <c r="DI64" i="9"/>
  <c r="U64" i="14"/>
  <c r="DJ64" i="9"/>
  <c r="V64" i="14"/>
  <c r="DK64" i="9"/>
  <c r="W64" i="14"/>
  <c r="DL64" i="9"/>
  <c r="X64" i="14"/>
  <c r="DM64" i="9"/>
  <c r="Y64" i="14"/>
  <c r="DN64" i="9"/>
  <c r="Z64" i="14"/>
  <c r="DO64" i="9"/>
  <c r="AA64" i="14"/>
  <c r="DP64" i="9"/>
  <c r="AB64" i="14"/>
  <c r="DQ64" i="9"/>
  <c r="AC64" i="14"/>
  <c r="DR64" i="9"/>
  <c r="AD64" i="14"/>
  <c r="DS64" i="9"/>
  <c r="AE64" i="14"/>
  <c r="DT64" i="9"/>
  <c r="AF64" i="14"/>
  <c r="DU64" i="9"/>
  <c r="AG64" i="14"/>
  <c r="DV64" i="9"/>
  <c r="AH64" i="14"/>
  <c r="DW64" i="9"/>
  <c r="AI64" i="14"/>
  <c r="DX64" i="9"/>
  <c r="AJ64" i="14"/>
  <c r="DY64" i="9"/>
  <c r="AK64" i="14"/>
  <c r="DZ64" i="9"/>
  <c r="AL64" i="14"/>
  <c r="EA64" i="9"/>
  <c r="AM64" i="14"/>
  <c r="EB64" i="9"/>
  <c r="AN64" i="14"/>
  <c r="EC64" i="9"/>
  <c r="AO64" i="14"/>
  <c r="ED64" i="9"/>
  <c r="AP64" i="14"/>
  <c r="EE64" i="9"/>
  <c r="AQ64" i="14"/>
  <c r="EF64" i="9"/>
  <c r="AR64" i="14"/>
  <c r="EG64" i="9"/>
  <c r="AS64" i="14"/>
  <c r="EH64" i="9"/>
  <c r="AT64" i="14"/>
  <c r="EI64" i="9"/>
  <c r="AU64" i="14"/>
  <c r="EJ64" i="9"/>
  <c r="AV64" i="14"/>
  <c r="EK64" i="9"/>
  <c r="AW64" i="14"/>
  <c r="EL64" i="9"/>
  <c r="AX64" i="14"/>
  <c r="EM64" i="9"/>
  <c r="AY64" i="14"/>
  <c r="EN64" i="9"/>
  <c r="AZ64" i="14"/>
  <c r="EO64" i="9"/>
  <c r="BA64" i="14"/>
  <c r="EP64" i="9"/>
  <c r="BB64" i="14"/>
  <c r="EQ64" i="9"/>
  <c r="BC64" i="14"/>
  <c r="ER64" i="9"/>
  <c r="BD64" i="14"/>
  <c r="ES64" i="9"/>
  <c r="BE64" i="14"/>
  <c r="ET64" i="9"/>
  <c r="BF64" i="14"/>
  <c r="EU64" i="9"/>
  <c r="BG64" i="14"/>
  <c r="EV64" i="9"/>
  <c r="BH64" i="14"/>
  <c r="EW64" i="9"/>
  <c r="BI64" i="14"/>
  <c r="EX64" i="9"/>
  <c r="BJ64" i="14"/>
  <c r="EY64" i="9"/>
  <c r="BK64" i="14"/>
  <c r="EZ64" i="9"/>
  <c r="BL64" i="14"/>
  <c r="FA64" i="9"/>
  <c r="BM64" i="14"/>
  <c r="FB64" i="9"/>
  <c r="BN64" i="14"/>
  <c r="FC64" i="9"/>
  <c r="BO64" i="14"/>
  <c r="FD64" i="9"/>
  <c r="BP64" i="14"/>
  <c r="FE64" i="9"/>
  <c r="BQ64" i="14"/>
  <c r="FF64" i="9"/>
  <c r="BR64" i="14"/>
  <c r="FG64" i="9"/>
  <c r="BS64" i="14"/>
  <c r="FH64" i="9"/>
  <c r="BT64" i="14"/>
  <c r="FI64" i="9"/>
  <c r="BU64" i="14"/>
  <c r="FJ64" i="9"/>
  <c r="BV64" i="14"/>
  <c r="FK64" i="9"/>
  <c r="BW64" i="14"/>
  <c r="FL64" i="9"/>
  <c r="BX64" i="14"/>
  <c r="FM64" i="9"/>
  <c r="BY64" i="14"/>
  <c r="FN64" i="9"/>
  <c r="BZ64" i="14"/>
  <c r="FO64" i="9"/>
  <c r="CA64" i="14"/>
  <c r="FP64" i="9"/>
  <c r="CB64" i="14"/>
  <c r="FQ64" i="9"/>
  <c r="CC64" i="14"/>
  <c r="FR64" i="9"/>
  <c r="CD64" i="14"/>
  <c r="FS64" i="9"/>
  <c r="CE64" i="14"/>
  <c r="FT64" i="9"/>
  <c r="CF64" i="14"/>
  <c r="FU64" i="9"/>
  <c r="CG64" i="14"/>
  <c r="FV64" i="9"/>
  <c r="CH64" i="14"/>
  <c r="FW64" i="9"/>
  <c r="CI64" i="14"/>
  <c r="FX64" i="9"/>
  <c r="CJ64" i="14"/>
  <c r="FY64" i="9"/>
  <c r="CK64" i="14"/>
  <c r="FZ64" i="9"/>
  <c r="CL64" i="14"/>
  <c r="GA64" i="9"/>
  <c r="CM64" i="14"/>
  <c r="GB64" i="9"/>
  <c r="CN64" i="14"/>
  <c r="GC64" i="9"/>
  <c r="GD64" i="9"/>
  <c r="I64" i="7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BX181" i="10"/>
  <c r="BY181" i="10"/>
  <c r="BZ181" i="10"/>
  <c r="CA181" i="10"/>
  <c r="CB181" i="10"/>
  <c r="CC181" i="10"/>
  <c r="CD181" i="10"/>
  <c r="CE181" i="10"/>
  <c r="CF181" i="10"/>
  <c r="CG181" i="10"/>
  <c r="CH181" i="10"/>
  <c r="CI181" i="10"/>
  <c r="CJ181" i="10"/>
  <c r="CK181" i="10"/>
  <c r="CL181" i="10"/>
  <c r="CM181" i="10"/>
  <c r="CN181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BD182" i="10"/>
  <c r="BE182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BX182" i="10"/>
  <c r="BY182" i="10"/>
  <c r="BZ182" i="10"/>
  <c r="CA182" i="10"/>
  <c r="CB182" i="10"/>
  <c r="CC182" i="10"/>
  <c r="CD182" i="10"/>
  <c r="CE182" i="10"/>
  <c r="CF182" i="10"/>
  <c r="CG182" i="10"/>
  <c r="CH182" i="10"/>
  <c r="CI182" i="10"/>
  <c r="CJ182" i="10"/>
  <c r="CK182" i="10"/>
  <c r="CL182" i="10"/>
  <c r="CM182" i="10"/>
  <c r="CN182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BD183" i="10"/>
  <c r="BE183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BX183" i="10"/>
  <c r="BY183" i="10"/>
  <c r="BZ183" i="10"/>
  <c r="CA183" i="10"/>
  <c r="CB183" i="10"/>
  <c r="CC183" i="10"/>
  <c r="CD183" i="10"/>
  <c r="CE183" i="10"/>
  <c r="CF183" i="10"/>
  <c r="CG183" i="10"/>
  <c r="CH183" i="10"/>
  <c r="CI183" i="10"/>
  <c r="CJ183" i="10"/>
  <c r="CK183" i="10"/>
  <c r="CL183" i="10"/>
  <c r="CM183" i="10"/>
  <c r="CN183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BX184" i="10"/>
  <c r="BY184" i="10"/>
  <c r="BZ184" i="10"/>
  <c r="CA184" i="10"/>
  <c r="CB184" i="10"/>
  <c r="CC184" i="10"/>
  <c r="CD184" i="10"/>
  <c r="CE184" i="10"/>
  <c r="CF184" i="10"/>
  <c r="CG184" i="10"/>
  <c r="CH184" i="10"/>
  <c r="CI184" i="10"/>
  <c r="CJ184" i="10"/>
  <c r="CK184" i="10"/>
  <c r="CL184" i="10"/>
  <c r="CM184" i="10"/>
  <c r="CN184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BA185" i="10"/>
  <c r="BB185" i="10"/>
  <c r="BC185" i="10"/>
  <c r="BD185" i="10"/>
  <c r="BE185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BU185" i="10"/>
  <c r="BV185" i="10"/>
  <c r="BW185" i="10"/>
  <c r="BX185" i="10"/>
  <c r="BY185" i="10"/>
  <c r="BZ185" i="10"/>
  <c r="CA185" i="10"/>
  <c r="CB185" i="10"/>
  <c r="CC185" i="10"/>
  <c r="CD185" i="10"/>
  <c r="CE185" i="10"/>
  <c r="CF185" i="10"/>
  <c r="CG185" i="10"/>
  <c r="CH185" i="10"/>
  <c r="CI185" i="10"/>
  <c r="CJ185" i="10"/>
  <c r="CK185" i="10"/>
  <c r="CL185" i="10"/>
  <c r="CM185" i="10"/>
  <c r="CN185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BA186" i="10"/>
  <c r="BB186" i="10"/>
  <c r="BC186" i="10"/>
  <c r="BD186" i="10"/>
  <c r="BE186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BU186" i="10"/>
  <c r="BV186" i="10"/>
  <c r="BW186" i="10"/>
  <c r="BX186" i="10"/>
  <c r="BY186" i="10"/>
  <c r="BZ186" i="10"/>
  <c r="CA186" i="10"/>
  <c r="CB186" i="10"/>
  <c r="CC186" i="10"/>
  <c r="CD186" i="10"/>
  <c r="CE186" i="10"/>
  <c r="CF186" i="10"/>
  <c r="CG186" i="10"/>
  <c r="CH186" i="10"/>
  <c r="CI186" i="10"/>
  <c r="CJ186" i="10"/>
  <c r="CK186" i="10"/>
  <c r="CL186" i="10"/>
  <c r="CM186" i="10"/>
  <c r="CN186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BA187" i="10"/>
  <c r="BB187" i="10"/>
  <c r="BC187" i="10"/>
  <c r="BD187" i="10"/>
  <c r="BE187" i="10"/>
  <c r="BF187" i="10"/>
  <c r="BG187" i="10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BU187" i="10"/>
  <c r="BV187" i="10"/>
  <c r="BW187" i="10"/>
  <c r="BX187" i="10"/>
  <c r="BY187" i="10"/>
  <c r="BZ187" i="10"/>
  <c r="CA187" i="10"/>
  <c r="CB187" i="10"/>
  <c r="CC187" i="10"/>
  <c r="CD187" i="10"/>
  <c r="CE187" i="10"/>
  <c r="CF187" i="10"/>
  <c r="CG187" i="10"/>
  <c r="CH187" i="10"/>
  <c r="CI187" i="10"/>
  <c r="CJ187" i="10"/>
  <c r="CK187" i="10"/>
  <c r="CL187" i="10"/>
  <c r="CM187" i="10"/>
  <c r="CN187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BA188" i="10"/>
  <c r="BB188" i="10"/>
  <c r="BC188" i="10"/>
  <c r="BD188" i="10"/>
  <c r="BE188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U188" i="10"/>
  <c r="BV188" i="10"/>
  <c r="BW188" i="10"/>
  <c r="BX188" i="10"/>
  <c r="BY188" i="10"/>
  <c r="BZ188" i="10"/>
  <c r="CA188" i="10"/>
  <c r="CB188" i="10"/>
  <c r="CC188" i="10"/>
  <c r="CD188" i="10"/>
  <c r="CE188" i="10"/>
  <c r="CF188" i="10"/>
  <c r="CG188" i="10"/>
  <c r="CH188" i="10"/>
  <c r="CI188" i="10"/>
  <c r="CJ188" i="10"/>
  <c r="CK188" i="10"/>
  <c r="CL188" i="10"/>
  <c r="CM188" i="10"/>
  <c r="CN188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BA189" i="10"/>
  <c r="BB189" i="10"/>
  <c r="BC189" i="10"/>
  <c r="BD189" i="10"/>
  <c r="BE189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BU189" i="10"/>
  <c r="BV189" i="10"/>
  <c r="BW189" i="10"/>
  <c r="BX189" i="10"/>
  <c r="BY189" i="10"/>
  <c r="BZ189" i="10"/>
  <c r="CA189" i="10"/>
  <c r="CB189" i="10"/>
  <c r="CC189" i="10"/>
  <c r="CD189" i="10"/>
  <c r="CE189" i="10"/>
  <c r="CF189" i="10"/>
  <c r="CG189" i="10"/>
  <c r="CH189" i="10"/>
  <c r="CI189" i="10"/>
  <c r="CJ189" i="10"/>
  <c r="CK189" i="10"/>
  <c r="CL189" i="10"/>
  <c r="CM189" i="10"/>
  <c r="CN189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BA190" i="10"/>
  <c r="BB190" i="10"/>
  <c r="BC190" i="10"/>
  <c r="BD190" i="10"/>
  <c r="BE190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U190" i="10"/>
  <c r="BV190" i="10"/>
  <c r="BW190" i="10"/>
  <c r="BX190" i="10"/>
  <c r="BY190" i="10"/>
  <c r="BZ190" i="10"/>
  <c r="CA190" i="10"/>
  <c r="CB190" i="10"/>
  <c r="CC190" i="10"/>
  <c r="CD190" i="10"/>
  <c r="CE190" i="10"/>
  <c r="CF190" i="10"/>
  <c r="CG190" i="10"/>
  <c r="CH190" i="10"/>
  <c r="CI190" i="10"/>
  <c r="CJ190" i="10"/>
  <c r="CK190" i="10"/>
  <c r="CL190" i="10"/>
  <c r="CM190" i="10"/>
  <c r="CN190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BA191" i="10"/>
  <c r="BB191" i="10"/>
  <c r="BC191" i="10"/>
  <c r="BD191" i="10"/>
  <c r="BE191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BU191" i="10"/>
  <c r="BV191" i="10"/>
  <c r="BW191" i="10"/>
  <c r="BX191" i="10"/>
  <c r="BY191" i="10"/>
  <c r="BZ191" i="10"/>
  <c r="CA191" i="10"/>
  <c r="CB191" i="10"/>
  <c r="CC191" i="10"/>
  <c r="CD191" i="10"/>
  <c r="CE191" i="10"/>
  <c r="CF191" i="10"/>
  <c r="CG191" i="10"/>
  <c r="CH191" i="10"/>
  <c r="CI191" i="10"/>
  <c r="CJ191" i="10"/>
  <c r="CK191" i="10"/>
  <c r="CL191" i="10"/>
  <c r="CM191" i="10"/>
  <c r="CN191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AS192" i="10"/>
  <c r="AT192" i="10"/>
  <c r="AU192" i="10"/>
  <c r="AV192" i="10"/>
  <c r="AW192" i="10"/>
  <c r="AX192" i="10"/>
  <c r="AY192" i="10"/>
  <c r="AZ192" i="10"/>
  <c r="BA192" i="10"/>
  <c r="BB192" i="10"/>
  <c r="BC192" i="10"/>
  <c r="BD192" i="10"/>
  <c r="BE192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U192" i="10"/>
  <c r="BV192" i="10"/>
  <c r="BW192" i="10"/>
  <c r="BX192" i="10"/>
  <c r="BY192" i="10"/>
  <c r="BZ192" i="10"/>
  <c r="CA192" i="10"/>
  <c r="CB192" i="10"/>
  <c r="CC192" i="10"/>
  <c r="CD192" i="10"/>
  <c r="CE192" i="10"/>
  <c r="CF192" i="10"/>
  <c r="CG192" i="10"/>
  <c r="CH192" i="10"/>
  <c r="CI192" i="10"/>
  <c r="CJ192" i="10"/>
  <c r="CK192" i="10"/>
  <c r="CL192" i="10"/>
  <c r="CM192" i="10"/>
  <c r="CN192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AG193" i="10"/>
  <c r="AH193" i="10"/>
  <c r="AI193" i="10"/>
  <c r="AJ193" i="10"/>
  <c r="AK193" i="10"/>
  <c r="AL193" i="10"/>
  <c r="AM193" i="10"/>
  <c r="AN193" i="10"/>
  <c r="AO193" i="10"/>
  <c r="AP193" i="10"/>
  <c r="AQ193" i="10"/>
  <c r="AR193" i="10"/>
  <c r="AS193" i="10"/>
  <c r="AT193" i="10"/>
  <c r="AU193" i="10"/>
  <c r="AV193" i="10"/>
  <c r="AW193" i="10"/>
  <c r="AX193" i="10"/>
  <c r="AY193" i="10"/>
  <c r="AZ193" i="10"/>
  <c r="BA193" i="10"/>
  <c r="BB193" i="10"/>
  <c r="BC193" i="10"/>
  <c r="BD193" i="10"/>
  <c r="BE193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BU193" i="10"/>
  <c r="BV193" i="10"/>
  <c r="BW193" i="10"/>
  <c r="BX193" i="10"/>
  <c r="BY193" i="10"/>
  <c r="BZ193" i="10"/>
  <c r="CA193" i="10"/>
  <c r="CB193" i="10"/>
  <c r="CC193" i="10"/>
  <c r="CD193" i="10"/>
  <c r="CE193" i="10"/>
  <c r="CF193" i="10"/>
  <c r="CG193" i="10"/>
  <c r="CH193" i="10"/>
  <c r="CI193" i="10"/>
  <c r="CJ193" i="10"/>
  <c r="CK193" i="10"/>
  <c r="CL193" i="10"/>
  <c r="CM193" i="10"/>
  <c r="CN193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BA194" i="10"/>
  <c r="BB194" i="10"/>
  <c r="BC194" i="10"/>
  <c r="BD194" i="10"/>
  <c r="BE194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BU194" i="10"/>
  <c r="BV194" i="10"/>
  <c r="BW194" i="10"/>
  <c r="BX194" i="10"/>
  <c r="BY194" i="10"/>
  <c r="BZ194" i="10"/>
  <c r="CA194" i="10"/>
  <c r="CB194" i="10"/>
  <c r="CC194" i="10"/>
  <c r="CD194" i="10"/>
  <c r="CE194" i="10"/>
  <c r="CF194" i="10"/>
  <c r="CG194" i="10"/>
  <c r="CH194" i="10"/>
  <c r="CI194" i="10"/>
  <c r="CJ194" i="10"/>
  <c r="CK194" i="10"/>
  <c r="CL194" i="10"/>
  <c r="CM194" i="10"/>
  <c r="CN194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BA195" i="10"/>
  <c r="BB195" i="10"/>
  <c r="BC195" i="10"/>
  <c r="BD195" i="10"/>
  <c r="BE195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BU195" i="10"/>
  <c r="BV195" i="10"/>
  <c r="BW195" i="10"/>
  <c r="BX195" i="10"/>
  <c r="BY195" i="10"/>
  <c r="BZ195" i="10"/>
  <c r="CA195" i="10"/>
  <c r="CB195" i="10"/>
  <c r="CC195" i="10"/>
  <c r="CD195" i="10"/>
  <c r="CE195" i="10"/>
  <c r="CF195" i="10"/>
  <c r="CG195" i="10"/>
  <c r="CH195" i="10"/>
  <c r="CI195" i="10"/>
  <c r="CJ195" i="10"/>
  <c r="CK195" i="10"/>
  <c r="CL195" i="10"/>
  <c r="CM195" i="10"/>
  <c r="CN195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BA196" i="10"/>
  <c r="BB196" i="10"/>
  <c r="BC196" i="10"/>
  <c r="BD196" i="10"/>
  <c r="BE196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BU196" i="10"/>
  <c r="BV196" i="10"/>
  <c r="BW196" i="10"/>
  <c r="BX196" i="10"/>
  <c r="BY196" i="10"/>
  <c r="BZ196" i="10"/>
  <c r="CA196" i="10"/>
  <c r="CB196" i="10"/>
  <c r="CC196" i="10"/>
  <c r="CD196" i="10"/>
  <c r="CE196" i="10"/>
  <c r="CF196" i="10"/>
  <c r="CG196" i="10"/>
  <c r="CH196" i="10"/>
  <c r="CI196" i="10"/>
  <c r="CJ196" i="10"/>
  <c r="CK196" i="10"/>
  <c r="CL196" i="10"/>
  <c r="CM196" i="10"/>
  <c r="CN196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BA197" i="10"/>
  <c r="BB197" i="10"/>
  <c r="BC197" i="10"/>
  <c r="BD197" i="10"/>
  <c r="BE197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BU197" i="10"/>
  <c r="BV197" i="10"/>
  <c r="BW197" i="10"/>
  <c r="BX197" i="10"/>
  <c r="BY197" i="10"/>
  <c r="BZ197" i="10"/>
  <c r="CA197" i="10"/>
  <c r="CB197" i="10"/>
  <c r="CC197" i="10"/>
  <c r="CD197" i="10"/>
  <c r="CE197" i="10"/>
  <c r="CF197" i="10"/>
  <c r="CG197" i="10"/>
  <c r="CH197" i="10"/>
  <c r="CI197" i="10"/>
  <c r="CJ197" i="10"/>
  <c r="CK197" i="10"/>
  <c r="CL197" i="10"/>
  <c r="CM197" i="10"/>
  <c r="CN197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BA198" i="10"/>
  <c r="BB198" i="10"/>
  <c r="BC198" i="10"/>
  <c r="BD198" i="10"/>
  <c r="BE198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BU198" i="10"/>
  <c r="BV198" i="10"/>
  <c r="BW198" i="10"/>
  <c r="BX198" i="10"/>
  <c r="BY198" i="10"/>
  <c r="BZ198" i="10"/>
  <c r="CA198" i="10"/>
  <c r="CB198" i="10"/>
  <c r="CC198" i="10"/>
  <c r="CD198" i="10"/>
  <c r="CE198" i="10"/>
  <c r="CF198" i="10"/>
  <c r="CG198" i="10"/>
  <c r="CH198" i="10"/>
  <c r="CI198" i="10"/>
  <c r="CJ198" i="10"/>
  <c r="CK198" i="10"/>
  <c r="CL198" i="10"/>
  <c r="CM198" i="10"/>
  <c r="CN198" i="10"/>
  <c r="C199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BA199" i="10"/>
  <c r="BB199" i="10"/>
  <c r="BC199" i="10"/>
  <c r="BD199" i="10"/>
  <c r="BE199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BU199" i="10"/>
  <c r="BV199" i="10"/>
  <c r="BW199" i="10"/>
  <c r="BX199" i="10"/>
  <c r="BY199" i="10"/>
  <c r="BZ199" i="10"/>
  <c r="CA199" i="10"/>
  <c r="CB199" i="10"/>
  <c r="CC199" i="10"/>
  <c r="CD199" i="10"/>
  <c r="CE199" i="10"/>
  <c r="CF199" i="10"/>
  <c r="CG199" i="10"/>
  <c r="CH199" i="10"/>
  <c r="CI199" i="10"/>
  <c r="CJ199" i="10"/>
  <c r="CK199" i="10"/>
  <c r="CL199" i="10"/>
  <c r="CM199" i="10"/>
  <c r="CN199" i="10"/>
  <c r="C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BA200" i="10"/>
  <c r="BB200" i="10"/>
  <c r="BC200" i="10"/>
  <c r="BD200" i="10"/>
  <c r="BE200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BU200" i="10"/>
  <c r="BV200" i="10"/>
  <c r="BW200" i="10"/>
  <c r="BX200" i="10"/>
  <c r="BY200" i="10"/>
  <c r="BZ200" i="10"/>
  <c r="CA200" i="10"/>
  <c r="CB200" i="10"/>
  <c r="CC200" i="10"/>
  <c r="CD200" i="10"/>
  <c r="CE200" i="10"/>
  <c r="CF200" i="10"/>
  <c r="CG200" i="10"/>
  <c r="CH200" i="10"/>
  <c r="CI200" i="10"/>
  <c r="CJ200" i="10"/>
  <c r="CK200" i="10"/>
  <c r="CL200" i="10"/>
  <c r="CM200" i="10"/>
  <c r="CN200" i="10"/>
  <c r="C201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BA201" i="10"/>
  <c r="BB201" i="10"/>
  <c r="BC201" i="10"/>
  <c r="BD201" i="10"/>
  <c r="BE201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BU201" i="10"/>
  <c r="BV201" i="10"/>
  <c r="BW201" i="10"/>
  <c r="BX201" i="10"/>
  <c r="BY201" i="10"/>
  <c r="BZ201" i="10"/>
  <c r="CA201" i="10"/>
  <c r="CB201" i="10"/>
  <c r="CC201" i="10"/>
  <c r="CD201" i="10"/>
  <c r="CE201" i="10"/>
  <c r="CF201" i="10"/>
  <c r="CG201" i="10"/>
  <c r="CH201" i="10"/>
  <c r="CI201" i="10"/>
  <c r="CJ201" i="10"/>
  <c r="CK201" i="10"/>
  <c r="CL201" i="10"/>
  <c r="CM201" i="10"/>
  <c r="CN201" i="10"/>
  <c r="C202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BA202" i="10"/>
  <c r="BB202" i="10"/>
  <c r="BC202" i="10"/>
  <c r="BD202" i="10"/>
  <c r="BE202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BU202" i="10"/>
  <c r="BV202" i="10"/>
  <c r="BW202" i="10"/>
  <c r="BX202" i="10"/>
  <c r="BY202" i="10"/>
  <c r="BZ202" i="10"/>
  <c r="CA202" i="10"/>
  <c r="CB202" i="10"/>
  <c r="CC202" i="10"/>
  <c r="CD202" i="10"/>
  <c r="CE202" i="10"/>
  <c r="CF202" i="10"/>
  <c r="CG202" i="10"/>
  <c r="CH202" i="10"/>
  <c r="CI202" i="10"/>
  <c r="CJ202" i="10"/>
  <c r="CK202" i="10"/>
  <c r="CL202" i="10"/>
  <c r="CM202" i="10"/>
  <c r="CN202" i="10"/>
  <c r="C203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BA203" i="10"/>
  <c r="BB203" i="10"/>
  <c r="BC203" i="10"/>
  <c r="BD203" i="10"/>
  <c r="BE203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BU203" i="10"/>
  <c r="BV203" i="10"/>
  <c r="BW203" i="10"/>
  <c r="BX203" i="10"/>
  <c r="BY203" i="10"/>
  <c r="BZ203" i="10"/>
  <c r="CA203" i="10"/>
  <c r="CB203" i="10"/>
  <c r="CC203" i="10"/>
  <c r="CD203" i="10"/>
  <c r="CE203" i="10"/>
  <c r="CF203" i="10"/>
  <c r="CG203" i="10"/>
  <c r="CH203" i="10"/>
  <c r="CI203" i="10"/>
  <c r="CJ203" i="10"/>
  <c r="CK203" i="10"/>
  <c r="CL203" i="10"/>
  <c r="CM203" i="10"/>
  <c r="CN203" i="10"/>
  <c r="C204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BA204" i="10"/>
  <c r="BB204" i="10"/>
  <c r="BC204" i="10"/>
  <c r="BD204" i="10"/>
  <c r="BE204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BU204" i="10"/>
  <c r="BV204" i="10"/>
  <c r="BW204" i="10"/>
  <c r="BX204" i="10"/>
  <c r="BY204" i="10"/>
  <c r="BZ204" i="10"/>
  <c r="CA204" i="10"/>
  <c r="CB204" i="10"/>
  <c r="CC204" i="10"/>
  <c r="CD204" i="10"/>
  <c r="CE204" i="10"/>
  <c r="CF204" i="10"/>
  <c r="CG204" i="10"/>
  <c r="CH204" i="10"/>
  <c r="CI204" i="10"/>
  <c r="CJ204" i="10"/>
  <c r="CK204" i="10"/>
  <c r="CL204" i="10"/>
  <c r="CM204" i="10"/>
  <c r="CN204" i="10"/>
  <c r="C205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BA205" i="10"/>
  <c r="BB205" i="10"/>
  <c r="BC205" i="10"/>
  <c r="BD205" i="10"/>
  <c r="BE205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BU205" i="10"/>
  <c r="BV205" i="10"/>
  <c r="BW205" i="10"/>
  <c r="BX205" i="10"/>
  <c r="BY205" i="10"/>
  <c r="BZ205" i="10"/>
  <c r="CA205" i="10"/>
  <c r="CB205" i="10"/>
  <c r="CC205" i="10"/>
  <c r="CD205" i="10"/>
  <c r="CE205" i="10"/>
  <c r="CF205" i="10"/>
  <c r="CG205" i="10"/>
  <c r="CH205" i="10"/>
  <c r="CI205" i="10"/>
  <c r="CJ205" i="10"/>
  <c r="CK205" i="10"/>
  <c r="CL205" i="10"/>
  <c r="CM205" i="10"/>
  <c r="CN205" i="10"/>
  <c r="C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BA206" i="10"/>
  <c r="BB206" i="10"/>
  <c r="BC206" i="10"/>
  <c r="BD206" i="10"/>
  <c r="BE206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BU206" i="10"/>
  <c r="BV206" i="10"/>
  <c r="BW206" i="10"/>
  <c r="BX206" i="10"/>
  <c r="BY206" i="10"/>
  <c r="BZ206" i="10"/>
  <c r="CA206" i="10"/>
  <c r="CB206" i="10"/>
  <c r="CC206" i="10"/>
  <c r="CD206" i="10"/>
  <c r="CE206" i="10"/>
  <c r="CF206" i="10"/>
  <c r="CG206" i="10"/>
  <c r="CH206" i="10"/>
  <c r="CI206" i="10"/>
  <c r="CJ206" i="10"/>
  <c r="CK206" i="10"/>
  <c r="CL206" i="10"/>
  <c r="CM206" i="10"/>
  <c r="CN206" i="10"/>
  <c r="C207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BA207" i="10"/>
  <c r="BB207" i="10"/>
  <c r="BC207" i="10"/>
  <c r="BD207" i="10"/>
  <c r="BE207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BU207" i="10"/>
  <c r="BV207" i="10"/>
  <c r="BW207" i="10"/>
  <c r="BX207" i="10"/>
  <c r="BY207" i="10"/>
  <c r="BZ207" i="10"/>
  <c r="CA207" i="10"/>
  <c r="CB207" i="10"/>
  <c r="CC207" i="10"/>
  <c r="CD207" i="10"/>
  <c r="CE207" i="10"/>
  <c r="CF207" i="10"/>
  <c r="CG207" i="10"/>
  <c r="CH207" i="10"/>
  <c r="CI207" i="10"/>
  <c r="CJ207" i="10"/>
  <c r="CK207" i="10"/>
  <c r="CL207" i="10"/>
  <c r="CM207" i="10"/>
  <c r="CN207" i="10"/>
  <c r="C208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BA208" i="10"/>
  <c r="BB208" i="10"/>
  <c r="BC208" i="10"/>
  <c r="BD208" i="10"/>
  <c r="BE208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BU208" i="10"/>
  <c r="BV208" i="10"/>
  <c r="BW208" i="10"/>
  <c r="BX208" i="10"/>
  <c r="BY208" i="10"/>
  <c r="BZ208" i="10"/>
  <c r="CA208" i="10"/>
  <c r="CB208" i="10"/>
  <c r="CC208" i="10"/>
  <c r="CD208" i="10"/>
  <c r="CE208" i="10"/>
  <c r="CF208" i="10"/>
  <c r="CG208" i="10"/>
  <c r="CH208" i="10"/>
  <c r="CI208" i="10"/>
  <c r="CJ208" i="10"/>
  <c r="CK208" i="10"/>
  <c r="CL208" i="10"/>
  <c r="CM208" i="10"/>
  <c r="CN208" i="10"/>
  <c r="C209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BA209" i="10"/>
  <c r="BB209" i="10"/>
  <c r="BC209" i="10"/>
  <c r="BD209" i="10"/>
  <c r="BE209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U209" i="10"/>
  <c r="BV209" i="10"/>
  <c r="BW209" i="10"/>
  <c r="BX209" i="10"/>
  <c r="BY209" i="10"/>
  <c r="BZ209" i="10"/>
  <c r="CA209" i="10"/>
  <c r="CB209" i="10"/>
  <c r="CC209" i="10"/>
  <c r="CD209" i="10"/>
  <c r="CE209" i="10"/>
  <c r="CF209" i="10"/>
  <c r="CG209" i="10"/>
  <c r="CH209" i="10"/>
  <c r="CI209" i="10"/>
  <c r="CJ209" i="10"/>
  <c r="CK209" i="10"/>
  <c r="CL209" i="10"/>
  <c r="CM209" i="10"/>
  <c r="CN209" i="10"/>
  <c r="C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BA210" i="10"/>
  <c r="BB210" i="10"/>
  <c r="BC210" i="10"/>
  <c r="BD210" i="10"/>
  <c r="BE210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BU210" i="10"/>
  <c r="BV210" i="10"/>
  <c r="BW210" i="10"/>
  <c r="BX210" i="10"/>
  <c r="BY210" i="10"/>
  <c r="BZ210" i="10"/>
  <c r="CA210" i="10"/>
  <c r="CB210" i="10"/>
  <c r="CC210" i="10"/>
  <c r="CD210" i="10"/>
  <c r="CE210" i="10"/>
  <c r="CF210" i="10"/>
  <c r="CG210" i="10"/>
  <c r="CH210" i="10"/>
  <c r="CI210" i="10"/>
  <c r="CJ210" i="10"/>
  <c r="CK210" i="10"/>
  <c r="CL210" i="10"/>
  <c r="CM210" i="10"/>
  <c r="CN210" i="10"/>
  <c r="C211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BA211" i="10"/>
  <c r="BB211" i="10"/>
  <c r="BC211" i="10"/>
  <c r="BD211" i="10"/>
  <c r="BE211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U211" i="10"/>
  <c r="BV211" i="10"/>
  <c r="BW211" i="10"/>
  <c r="BX211" i="10"/>
  <c r="BY211" i="10"/>
  <c r="BZ211" i="10"/>
  <c r="CA211" i="10"/>
  <c r="CB211" i="10"/>
  <c r="CC211" i="10"/>
  <c r="CD211" i="10"/>
  <c r="CE211" i="10"/>
  <c r="CF211" i="10"/>
  <c r="CG211" i="10"/>
  <c r="CH211" i="10"/>
  <c r="CI211" i="10"/>
  <c r="CJ211" i="10"/>
  <c r="CK211" i="10"/>
  <c r="CL211" i="10"/>
  <c r="CM211" i="10"/>
  <c r="CN211" i="10"/>
  <c r="C212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BA212" i="10"/>
  <c r="BB212" i="10"/>
  <c r="BC212" i="10"/>
  <c r="BD212" i="10"/>
  <c r="BE212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BU212" i="10"/>
  <c r="BV212" i="10"/>
  <c r="BW212" i="10"/>
  <c r="BX212" i="10"/>
  <c r="BY212" i="10"/>
  <c r="BZ212" i="10"/>
  <c r="CA212" i="10"/>
  <c r="CB212" i="10"/>
  <c r="CC212" i="10"/>
  <c r="CD212" i="10"/>
  <c r="CE212" i="10"/>
  <c r="CF212" i="10"/>
  <c r="CG212" i="10"/>
  <c r="CH212" i="10"/>
  <c r="CI212" i="10"/>
  <c r="CJ212" i="10"/>
  <c r="CK212" i="10"/>
  <c r="CL212" i="10"/>
  <c r="CM212" i="10"/>
  <c r="CN212" i="10"/>
  <c r="C213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BA213" i="10"/>
  <c r="BB213" i="10"/>
  <c r="BC213" i="10"/>
  <c r="BD213" i="10"/>
  <c r="BE213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U213" i="10"/>
  <c r="BV213" i="10"/>
  <c r="BW213" i="10"/>
  <c r="BX213" i="10"/>
  <c r="BY213" i="10"/>
  <c r="BZ213" i="10"/>
  <c r="CA213" i="10"/>
  <c r="CB213" i="10"/>
  <c r="CC213" i="10"/>
  <c r="CD213" i="10"/>
  <c r="CE213" i="10"/>
  <c r="CF213" i="10"/>
  <c r="CG213" i="10"/>
  <c r="CH213" i="10"/>
  <c r="CI213" i="10"/>
  <c r="CJ213" i="10"/>
  <c r="CK213" i="10"/>
  <c r="CL213" i="10"/>
  <c r="CM213" i="10"/>
  <c r="CN213" i="10"/>
  <c r="C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BA214" i="10"/>
  <c r="BB214" i="10"/>
  <c r="BC214" i="10"/>
  <c r="BD214" i="10"/>
  <c r="BE214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U214" i="10"/>
  <c r="BV214" i="10"/>
  <c r="BW214" i="10"/>
  <c r="BX214" i="10"/>
  <c r="BY214" i="10"/>
  <c r="BZ214" i="10"/>
  <c r="CA214" i="10"/>
  <c r="CB214" i="10"/>
  <c r="CC214" i="10"/>
  <c r="CD214" i="10"/>
  <c r="CE214" i="10"/>
  <c r="CF214" i="10"/>
  <c r="CG214" i="10"/>
  <c r="CH214" i="10"/>
  <c r="CI214" i="10"/>
  <c r="CJ214" i="10"/>
  <c r="CK214" i="10"/>
  <c r="CL214" i="10"/>
  <c r="CM214" i="10"/>
  <c r="CN214" i="10"/>
  <c r="C215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CD215" i="10"/>
  <c r="CE215" i="10"/>
  <c r="CF215" i="10"/>
  <c r="CG215" i="10"/>
  <c r="CH215" i="10"/>
  <c r="CI215" i="10"/>
  <c r="CJ215" i="10"/>
  <c r="CK215" i="10"/>
  <c r="CL215" i="10"/>
  <c r="CM215" i="10"/>
  <c r="CN215" i="10"/>
  <c r="C216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BA216" i="10"/>
  <c r="BB216" i="10"/>
  <c r="BC216" i="10"/>
  <c r="BD216" i="10"/>
  <c r="BE216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U216" i="10"/>
  <c r="BV216" i="10"/>
  <c r="BW216" i="10"/>
  <c r="BX216" i="10"/>
  <c r="BY216" i="10"/>
  <c r="BZ216" i="10"/>
  <c r="CA216" i="10"/>
  <c r="CB216" i="10"/>
  <c r="CC216" i="10"/>
  <c r="CD216" i="10"/>
  <c r="CE216" i="10"/>
  <c r="CF216" i="10"/>
  <c r="CG216" i="10"/>
  <c r="CH216" i="10"/>
  <c r="CI216" i="10"/>
  <c r="CJ216" i="10"/>
  <c r="CK216" i="10"/>
  <c r="CL216" i="10"/>
  <c r="CM216" i="10"/>
  <c r="CN216" i="10"/>
  <c r="C217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BA217" i="10"/>
  <c r="BB217" i="10"/>
  <c r="BC217" i="10"/>
  <c r="BD217" i="10"/>
  <c r="BE217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U217" i="10"/>
  <c r="BV217" i="10"/>
  <c r="BW217" i="10"/>
  <c r="BX217" i="10"/>
  <c r="BY217" i="10"/>
  <c r="BZ217" i="10"/>
  <c r="CA217" i="10"/>
  <c r="CB217" i="10"/>
  <c r="CC217" i="10"/>
  <c r="CD217" i="10"/>
  <c r="CE217" i="10"/>
  <c r="CF217" i="10"/>
  <c r="CG217" i="10"/>
  <c r="CH217" i="10"/>
  <c r="CI217" i="10"/>
  <c r="CJ217" i="10"/>
  <c r="CK217" i="10"/>
  <c r="CL217" i="10"/>
  <c r="CM217" i="10"/>
  <c r="CN217" i="10"/>
  <c r="C218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BA218" i="10"/>
  <c r="BB218" i="10"/>
  <c r="BC218" i="10"/>
  <c r="BD218" i="10"/>
  <c r="BE218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BU218" i="10"/>
  <c r="BV218" i="10"/>
  <c r="BW218" i="10"/>
  <c r="BX218" i="10"/>
  <c r="BY218" i="10"/>
  <c r="BZ218" i="10"/>
  <c r="CA218" i="10"/>
  <c r="CB218" i="10"/>
  <c r="CC218" i="10"/>
  <c r="CD218" i="10"/>
  <c r="CE218" i="10"/>
  <c r="CF218" i="10"/>
  <c r="CG218" i="10"/>
  <c r="CH218" i="10"/>
  <c r="CI218" i="10"/>
  <c r="CJ218" i="10"/>
  <c r="CK218" i="10"/>
  <c r="CL218" i="10"/>
  <c r="CM218" i="10"/>
  <c r="CN218" i="10"/>
  <c r="C219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BA219" i="10"/>
  <c r="BB219" i="10"/>
  <c r="BC219" i="10"/>
  <c r="BD219" i="10"/>
  <c r="BE219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BU219" i="10"/>
  <c r="BV219" i="10"/>
  <c r="BW219" i="10"/>
  <c r="BX219" i="10"/>
  <c r="BY219" i="10"/>
  <c r="BZ219" i="10"/>
  <c r="CA219" i="10"/>
  <c r="CB219" i="10"/>
  <c r="CC219" i="10"/>
  <c r="CD219" i="10"/>
  <c r="CE219" i="10"/>
  <c r="CF219" i="10"/>
  <c r="CG219" i="10"/>
  <c r="CH219" i="10"/>
  <c r="CI219" i="10"/>
  <c r="CJ219" i="10"/>
  <c r="CK219" i="10"/>
  <c r="CL219" i="10"/>
  <c r="CM219" i="10"/>
  <c r="CN219" i="10"/>
  <c r="C220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BA220" i="10"/>
  <c r="BB220" i="10"/>
  <c r="BC220" i="10"/>
  <c r="BD220" i="10"/>
  <c r="BE220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U220" i="10"/>
  <c r="BV220" i="10"/>
  <c r="BW220" i="10"/>
  <c r="BX220" i="10"/>
  <c r="BY220" i="10"/>
  <c r="BZ220" i="10"/>
  <c r="CA220" i="10"/>
  <c r="CB220" i="10"/>
  <c r="CC220" i="10"/>
  <c r="CD220" i="10"/>
  <c r="CE220" i="10"/>
  <c r="CF220" i="10"/>
  <c r="CG220" i="10"/>
  <c r="CH220" i="10"/>
  <c r="CI220" i="10"/>
  <c r="CJ220" i="10"/>
  <c r="CK220" i="10"/>
  <c r="CL220" i="10"/>
  <c r="CM220" i="10"/>
  <c r="CN220" i="10"/>
  <c r="C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Z221" i="10"/>
  <c r="BA221" i="10"/>
  <c r="BB221" i="10"/>
  <c r="BC221" i="10"/>
  <c r="BD221" i="10"/>
  <c r="BE221" i="10"/>
  <c r="BF221" i="10"/>
  <c r="BG221" i="10"/>
  <c r="BH221" i="10"/>
  <c r="BI221" i="10"/>
  <c r="BJ221" i="10"/>
  <c r="BK221" i="10"/>
  <c r="BL221" i="10"/>
  <c r="BM221" i="10"/>
  <c r="BN221" i="10"/>
  <c r="BO221" i="10"/>
  <c r="BP221" i="10"/>
  <c r="BQ221" i="10"/>
  <c r="BR221" i="10"/>
  <c r="BS221" i="10"/>
  <c r="BT221" i="10"/>
  <c r="BU221" i="10"/>
  <c r="BV221" i="10"/>
  <c r="BW221" i="10"/>
  <c r="BX221" i="10"/>
  <c r="BY221" i="10"/>
  <c r="BZ221" i="10"/>
  <c r="CA221" i="10"/>
  <c r="CB221" i="10"/>
  <c r="CC221" i="10"/>
  <c r="CD221" i="10"/>
  <c r="CE221" i="10"/>
  <c r="CF221" i="10"/>
  <c r="CG221" i="10"/>
  <c r="CH221" i="10"/>
  <c r="CI221" i="10"/>
  <c r="CJ221" i="10"/>
  <c r="CK221" i="10"/>
  <c r="CL221" i="10"/>
  <c r="CM221" i="10"/>
  <c r="CN221" i="10"/>
  <c r="C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Z222" i="10"/>
  <c r="BA222" i="10"/>
  <c r="BB222" i="10"/>
  <c r="BC222" i="10"/>
  <c r="BD222" i="10"/>
  <c r="BE222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U222" i="10"/>
  <c r="BV222" i="10"/>
  <c r="BW222" i="10"/>
  <c r="BX222" i="10"/>
  <c r="BY222" i="10"/>
  <c r="BZ222" i="10"/>
  <c r="CA222" i="10"/>
  <c r="CB222" i="10"/>
  <c r="CC222" i="10"/>
  <c r="CD222" i="10"/>
  <c r="CE222" i="10"/>
  <c r="CF222" i="10"/>
  <c r="CG222" i="10"/>
  <c r="CH222" i="10"/>
  <c r="CI222" i="10"/>
  <c r="CJ222" i="10"/>
  <c r="CK222" i="10"/>
  <c r="CL222" i="10"/>
  <c r="CM222" i="10"/>
  <c r="CN222" i="10"/>
  <c r="C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Z223" i="10"/>
  <c r="BA223" i="10"/>
  <c r="BB223" i="10"/>
  <c r="BC223" i="10"/>
  <c r="BD223" i="10"/>
  <c r="BE223" i="10"/>
  <c r="BF223" i="10"/>
  <c r="BG223" i="10"/>
  <c r="BH223" i="10"/>
  <c r="BI223" i="10"/>
  <c r="BJ223" i="10"/>
  <c r="BK223" i="10"/>
  <c r="BL223" i="10"/>
  <c r="BM223" i="10"/>
  <c r="BN223" i="10"/>
  <c r="BO223" i="10"/>
  <c r="BP223" i="10"/>
  <c r="BQ223" i="10"/>
  <c r="BR223" i="10"/>
  <c r="BS223" i="10"/>
  <c r="BT223" i="10"/>
  <c r="BU223" i="10"/>
  <c r="BV223" i="10"/>
  <c r="BW223" i="10"/>
  <c r="BX223" i="10"/>
  <c r="BY223" i="10"/>
  <c r="BZ223" i="10"/>
  <c r="CA223" i="10"/>
  <c r="CB223" i="10"/>
  <c r="CC223" i="10"/>
  <c r="CD223" i="10"/>
  <c r="CE223" i="10"/>
  <c r="CF223" i="10"/>
  <c r="CG223" i="10"/>
  <c r="CH223" i="10"/>
  <c r="CI223" i="10"/>
  <c r="CJ223" i="10"/>
  <c r="CK223" i="10"/>
  <c r="CL223" i="10"/>
  <c r="CM223" i="10"/>
  <c r="CN223" i="10"/>
  <c r="C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Z224" i="10"/>
  <c r="BA224" i="10"/>
  <c r="BB224" i="10"/>
  <c r="BC224" i="10"/>
  <c r="BD224" i="10"/>
  <c r="BE224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U224" i="10"/>
  <c r="BV224" i="10"/>
  <c r="BW224" i="10"/>
  <c r="BX224" i="10"/>
  <c r="BY224" i="10"/>
  <c r="BZ224" i="10"/>
  <c r="CA224" i="10"/>
  <c r="CB224" i="10"/>
  <c r="CC224" i="10"/>
  <c r="CD224" i="10"/>
  <c r="CE224" i="10"/>
  <c r="CF224" i="10"/>
  <c r="CG224" i="10"/>
  <c r="CH224" i="10"/>
  <c r="CI224" i="10"/>
  <c r="CJ224" i="10"/>
  <c r="CK224" i="10"/>
  <c r="CL224" i="10"/>
  <c r="CM224" i="10"/>
  <c r="CN224" i="10"/>
  <c r="C225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Z225" i="10"/>
  <c r="BA225" i="10"/>
  <c r="BB225" i="10"/>
  <c r="BC225" i="10"/>
  <c r="BD225" i="10"/>
  <c r="BE225" i="10"/>
  <c r="BF225" i="10"/>
  <c r="BG225" i="10"/>
  <c r="BH225" i="10"/>
  <c r="BI225" i="10"/>
  <c r="BJ225" i="10"/>
  <c r="BK225" i="10"/>
  <c r="BL225" i="10"/>
  <c r="BM225" i="10"/>
  <c r="BN225" i="10"/>
  <c r="BO225" i="10"/>
  <c r="BP225" i="10"/>
  <c r="BQ225" i="10"/>
  <c r="BR225" i="10"/>
  <c r="BS225" i="10"/>
  <c r="BT225" i="10"/>
  <c r="BU225" i="10"/>
  <c r="BV225" i="10"/>
  <c r="BW225" i="10"/>
  <c r="BX225" i="10"/>
  <c r="BY225" i="10"/>
  <c r="BZ225" i="10"/>
  <c r="CA225" i="10"/>
  <c r="CB225" i="10"/>
  <c r="CC225" i="10"/>
  <c r="CD225" i="10"/>
  <c r="CE225" i="10"/>
  <c r="CF225" i="10"/>
  <c r="CG225" i="10"/>
  <c r="CH225" i="10"/>
  <c r="CI225" i="10"/>
  <c r="CJ225" i="10"/>
  <c r="CK225" i="10"/>
  <c r="CL225" i="10"/>
  <c r="CM225" i="10"/>
  <c r="CN225" i="10"/>
  <c r="C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Z226" i="10"/>
  <c r="BA226" i="10"/>
  <c r="BB226" i="10"/>
  <c r="BC226" i="10"/>
  <c r="BD226" i="10"/>
  <c r="BE226" i="10"/>
  <c r="BF226" i="10"/>
  <c r="BG226" i="10"/>
  <c r="BH226" i="10"/>
  <c r="BI226" i="10"/>
  <c r="BJ226" i="10"/>
  <c r="BK226" i="10"/>
  <c r="BL226" i="10"/>
  <c r="BM226" i="10"/>
  <c r="BN226" i="10"/>
  <c r="BO226" i="10"/>
  <c r="BP226" i="10"/>
  <c r="BQ226" i="10"/>
  <c r="BR226" i="10"/>
  <c r="BS226" i="10"/>
  <c r="BT226" i="10"/>
  <c r="BU226" i="10"/>
  <c r="BV226" i="10"/>
  <c r="BW226" i="10"/>
  <c r="BX226" i="10"/>
  <c r="BY226" i="10"/>
  <c r="BZ226" i="10"/>
  <c r="CA226" i="10"/>
  <c r="CB226" i="10"/>
  <c r="CC226" i="10"/>
  <c r="CD226" i="10"/>
  <c r="CE226" i="10"/>
  <c r="CF226" i="10"/>
  <c r="CG226" i="10"/>
  <c r="CH226" i="10"/>
  <c r="CI226" i="10"/>
  <c r="CJ226" i="10"/>
  <c r="CK226" i="10"/>
  <c r="CL226" i="10"/>
  <c r="CM226" i="10"/>
  <c r="CN226" i="10"/>
  <c r="C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Z227" i="10"/>
  <c r="BA227" i="10"/>
  <c r="BB227" i="10"/>
  <c r="BC227" i="10"/>
  <c r="BD227" i="10"/>
  <c r="BE227" i="10"/>
  <c r="BF227" i="10"/>
  <c r="BG227" i="10"/>
  <c r="BH227" i="10"/>
  <c r="BI227" i="10"/>
  <c r="BJ227" i="10"/>
  <c r="BK227" i="10"/>
  <c r="BL227" i="10"/>
  <c r="BM227" i="10"/>
  <c r="BN227" i="10"/>
  <c r="BO227" i="10"/>
  <c r="BP227" i="10"/>
  <c r="BQ227" i="10"/>
  <c r="BR227" i="10"/>
  <c r="BS227" i="10"/>
  <c r="BT227" i="10"/>
  <c r="BU227" i="10"/>
  <c r="BV227" i="10"/>
  <c r="BW227" i="10"/>
  <c r="BX227" i="10"/>
  <c r="BY227" i="10"/>
  <c r="BZ227" i="10"/>
  <c r="CA227" i="10"/>
  <c r="CB227" i="10"/>
  <c r="CC227" i="10"/>
  <c r="CD227" i="10"/>
  <c r="CE227" i="10"/>
  <c r="CF227" i="10"/>
  <c r="CG227" i="10"/>
  <c r="CH227" i="10"/>
  <c r="CI227" i="10"/>
  <c r="CJ227" i="10"/>
  <c r="CK227" i="10"/>
  <c r="CL227" i="10"/>
  <c r="CM227" i="10"/>
  <c r="CN227" i="10"/>
  <c r="C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Z228" i="10"/>
  <c r="BA228" i="10"/>
  <c r="BB228" i="10"/>
  <c r="BC228" i="10"/>
  <c r="BD228" i="10"/>
  <c r="BE228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U228" i="10"/>
  <c r="BV228" i="10"/>
  <c r="BW228" i="10"/>
  <c r="BX228" i="10"/>
  <c r="BY228" i="10"/>
  <c r="BZ228" i="10"/>
  <c r="CA228" i="10"/>
  <c r="CB228" i="10"/>
  <c r="CC228" i="10"/>
  <c r="CD228" i="10"/>
  <c r="CE228" i="10"/>
  <c r="CF228" i="10"/>
  <c r="CG228" i="10"/>
  <c r="CH228" i="10"/>
  <c r="CI228" i="10"/>
  <c r="CJ228" i="10"/>
  <c r="CK228" i="10"/>
  <c r="CL228" i="10"/>
  <c r="CM228" i="10"/>
  <c r="CN228" i="10"/>
  <c r="C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Z229" i="10"/>
  <c r="BA229" i="10"/>
  <c r="BB229" i="10"/>
  <c r="BC229" i="10"/>
  <c r="BD229" i="10"/>
  <c r="BE229" i="10"/>
  <c r="BF229" i="10"/>
  <c r="BG229" i="10"/>
  <c r="BH229" i="10"/>
  <c r="BI229" i="10"/>
  <c r="BJ229" i="10"/>
  <c r="BK229" i="10"/>
  <c r="BL229" i="10"/>
  <c r="BM229" i="10"/>
  <c r="BN229" i="10"/>
  <c r="BO229" i="10"/>
  <c r="BP229" i="10"/>
  <c r="BQ229" i="10"/>
  <c r="BR229" i="10"/>
  <c r="BS229" i="10"/>
  <c r="BT229" i="10"/>
  <c r="BU229" i="10"/>
  <c r="BV229" i="10"/>
  <c r="BW229" i="10"/>
  <c r="BX229" i="10"/>
  <c r="BY229" i="10"/>
  <c r="BZ229" i="10"/>
  <c r="CA229" i="10"/>
  <c r="CB229" i="10"/>
  <c r="CC229" i="10"/>
  <c r="CD229" i="10"/>
  <c r="CE229" i="10"/>
  <c r="CF229" i="10"/>
  <c r="CG229" i="10"/>
  <c r="CH229" i="10"/>
  <c r="CI229" i="10"/>
  <c r="CJ229" i="10"/>
  <c r="CK229" i="10"/>
  <c r="CL229" i="10"/>
  <c r="CM229" i="10"/>
  <c r="CN229" i="10"/>
  <c r="C113" i="14"/>
  <c r="CR113" i="9"/>
  <c r="B113" i="14"/>
  <c r="CQ113" i="9"/>
  <c r="D113" i="14"/>
  <c r="CS113" i="9"/>
  <c r="E113" i="14"/>
  <c r="CT113" i="9"/>
  <c r="F113" i="14"/>
  <c r="CU113" i="9"/>
  <c r="G113" i="14"/>
  <c r="CV113" i="9"/>
  <c r="H113" i="14"/>
  <c r="CW113" i="9"/>
  <c r="I113" i="14"/>
  <c r="CX113" i="9"/>
  <c r="J113" i="14"/>
  <c r="CY113" i="9"/>
  <c r="K113" i="14"/>
  <c r="CZ113" i="9"/>
  <c r="L113" i="14"/>
  <c r="DA113" i="9"/>
  <c r="M113" i="14"/>
  <c r="DB113" i="9"/>
  <c r="N113" i="14"/>
  <c r="DC113" i="9"/>
  <c r="O113" i="14"/>
  <c r="DD113" i="9"/>
  <c r="P113" i="14"/>
  <c r="DE113" i="9"/>
  <c r="Q113" i="14"/>
  <c r="DF113" i="9"/>
  <c r="R113" i="14"/>
  <c r="DG113" i="9"/>
  <c r="S113" i="14"/>
  <c r="DH113" i="9"/>
  <c r="T113" i="14"/>
  <c r="DI113" i="9"/>
  <c r="U113" i="14"/>
  <c r="DJ113" i="9"/>
  <c r="V113" i="14"/>
  <c r="DK113" i="9"/>
  <c r="W113" i="14"/>
  <c r="DL113" i="9"/>
  <c r="X113" i="14"/>
  <c r="DM113" i="9"/>
  <c r="Y113" i="14"/>
  <c r="DN113" i="9"/>
  <c r="Z113" i="14"/>
  <c r="DO113" i="9"/>
  <c r="AA113" i="14"/>
  <c r="DP113" i="9"/>
  <c r="AB113" i="14"/>
  <c r="DQ113" i="9"/>
  <c r="AC113" i="14"/>
  <c r="DR113" i="9"/>
  <c r="AD113" i="14"/>
  <c r="DS113" i="9"/>
  <c r="AE113" i="14"/>
  <c r="DT113" i="9"/>
  <c r="AF113" i="14"/>
  <c r="DU113" i="9"/>
  <c r="AG113" i="14"/>
  <c r="DV113" i="9"/>
  <c r="AH113" i="14"/>
  <c r="DW113" i="9"/>
  <c r="AI113" i="14"/>
  <c r="DX113" i="9"/>
  <c r="AJ113" i="14"/>
  <c r="DY113" i="9"/>
  <c r="AK113" i="14"/>
  <c r="DZ113" i="9"/>
  <c r="AL113" i="14"/>
  <c r="EA113" i="9"/>
  <c r="AM113" i="14"/>
  <c r="EB113" i="9"/>
  <c r="AN113" i="14"/>
  <c r="EC113" i="9"/>
  <c r="AO113" i="14"/>
  <c r="ED113" i="9"/>
  <c r="AP113" i="14"/>
  <c r="EE113" i="9"/>
  <c r="AQ113" i="14"/>
  <c r="EF113" i="9"/>
  <c r="AR113" i="14"/>
  <c r="EG113" i="9"/>
  <c r="AS113" i="14"/>
  <c r="EH113" i="9"/>
  <c r="AT113" i="14"/>
  <c r="EI113" i="9"/>
  <c r="AU113" i="14"/>
  <c r="EJ113" i="9"/>
  <c r="AV113" i="14"/>
  <c r="EK113" i="9"/>
  <c r="AW113" i="14"/>
  <c r="EL113" i="9"/>
  <c r="AX113" i="14"/>
  <c r="EM113" i="9"/>
  <c r="AY113" i="14"/>
  <c r="EN113" i="9"/>
  <c r="AZ113" i="14"/>
  <c r="EO113" i="9"/>
  <c r="BA113" i="14"/>
  <c r="EP113" i="9"/>
  <c r="BB113" i="14"/>
  <c r="EQ113" i="9"/>
  <c r="BC113" i="14"/>
  <c r="ER113" i="9"/>
  <c r="BD113" i="14"/>
  <c r="ES113" i="9"/>
  <c r="BE113" i="14"/>
  <c r="ET113" i="9"/>
  <c r="BF113" i="14"/>
  <c r="EU113" i="9"/>
  <c r="BG113" i="14"/>
  <c r="EV113" i="9"/>
  <c r="BH113" i="14"/>
  <c r="EW113" i="9"/>
  <c r="BI113" i="14"/>
  <c r="EX113" i="9"/>
  <c r="BJ113" i="14"/>
  <c r="EY113" i="9"/>
  <c r="BK113" i="14"/>
  <c r="EZ113" i="9"/>
  <c r="BL113" i="14"/>
  <c r="FA113" i="9"/>
  <c r="BM113" i="14"/>
  <c r="FB113" i="9"/>
  <c r="BN113" i="14"/>
  <c r="FC113" i="9"/>
  <c r="BO113" i="14"/>
  <c r="FD113" i="9"/>
  <c r="BP113" i="14"/>
  <c r="FE113" i="9"/>
  <c r="BQ113" i="14"/>
  <c r="FF113" i="9"/>
  <c r="BR113" i="14"/>
  <c r="FG113" i="9"/>
  <c r="BS113" i="14"/>
  <c r="FH113" i="9"/>
  <c r="BT113" i="14"/>
  <c r="FI113" i="9"/>
  <c r="BU113" i="14"/>
  <c r="FJ113" i="9"/>
  <c r="BV113" i="14"/>
  <c r="FK113" i="9"/>
  <c r="BW113" i="14"/>
  <c r="FL113" i="9"/>
  <c r="BX113" i="14"/>
  <c r="FM113" i="9"/>
  <c r="BY113" i="14"/>
  <c r="FN113" i="9"/>
  <c r="BZ113" i="14"/>
  <c r="FO113" i="9"/>
  <c r="CA113" i="14"/>
  <c r="FP113" i="9"/>
  <c r="CB113" i="14"/>
  <c r="FQ113" i="9"/>
  <c r="CC113" i="14"/>
  <c r="FR113" i="9"/>
  <c r="CD113" i="14"/>
  <c r="FS113" i="9"/>
  <c r="CE113" i="14"/>
  <c r="FT113" i="9"/>
  <c r="CF113" i="14"/>
  <c r="FU113" i="9"/>
  <c r="CG113" i="14"/>
  <c r="FV113" i="9"/>
  <c r="CH113" i="14"/>
  <c r="FW113" i="9"/>
  <c r="CI113" i="14"/>
  <c r="FX113" i="9"/>
  <c r="CJ113" i="14"/>
  <c r="FY113" i="9"/>
  <c r="CK113" i="14"/>
  <c r="FZ113" i="9"/>
  <c r="CL113" i="14"/>
  <c r="GA113" i="9"/>
  <c r="CM113" i="14"/>
  <c r="GB113" i="9"/>
  <c r="CN113" i="14"/>
  <c r="GC113" i="9"/>
  <c r="GD113" i="9"/>
  <c r="I113" i="7"/>
  <c r="C230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Z230" i="10"/>
  <c r="BA230" i="10"/>
  <c r="BB230" i="10"/>
  <c r="BC230" i="10"/>
  <c r="BD230" i="10"/>
  <c r="BE230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S230" i="10"/>
  <c r="BT230" i="10"/>
  <c r="BU230" i="10"/>
  <c r="BV230" i="10"/>
  <c r="BW230" i="10"/>
  <c r="BX230" i="10"/>
  <c r="BY230" i="10"/>
  <c r="BZ230" i="10"/>
  <c r="CA230" i="10"/>
  <c r="CB230" i="10"/>
  <c r="CC230" i="10"/>
  <c r="CD230" i="10"/>
  <c r="CE230" i="10"/>
  <c r="CF230" i="10"/>
  <c r="CG230" i="10"/>
  <c r="CH230" i="10"/>
  <c r="CI230" i="10"/>
  <c r="CJ230" i="10"/>
  <c r="CK230" i="10"/>
  <c r="CL230" i="10"/>
  <c r="CM230" i="10"/>
  <c r="CN230" i="10"/>
  <c r="CP120" i="10"/>
  <c r="O117" i="20"/>
  <c r="M117" i="20"/>
  <c r="AN117" i="20"/>
  <c r="N117" i="20"/>
  <c r="AO117" i="20"/>
  <c r="O71" i="20"/>
  <c r="M71" i="20"/>
  <c r="AN71" i="20"/>
  <c r="N71" i="20"/>
  <c r="AO71" i="20"/>
  <c r="O48" i="20"/>
  <c r="M48" i="20"/>
  <c r="AN48" i="20"/>
  <c r="N48" i="20"/>
  <c r="AO48" i="20"/>
  <c r="O26" i="20"/>
  <c r="M26" i="20"/>
  <c r="AN26" i="20"/>
  <c r="N26" i="20"/>
  <c r="AO26" i="20"/>
  <c r="O23" i="20"/>
  <c r="M23" i="20"/>
  <c r="AN23" i="20"/>
  <c r="N23" i="20"/>
  <c r="AO23" i="20"/>
  <c r="O19" i="20"/>
  <c r="M19" i="20"/>
  <c r="AN19" i="20"/>
  <c r="N19" i="20"/>
  <c r="AO19" i="20"/>
  <c r="DZ122" i="18"/>
  <c r="G5" i="20"/>
  <c r="G9" i="20"/>
  <c r="G11" i="20"/>
  <c r="G12" i="20"/>
  <c r="BE110" i="19"/>
  <c r="BF110" i="19"/>
  <c r="BG110" i="19"/>
  <c r="BH110" i="19"/>
  <c r="BI110" i="19"/>
  <c r="BJ110" i="19"/>
  <c r="BK110" i="19"/>
  <c r="BL110" i="19"/>
  <c r="BM110" i="19"/>
  <c r="BN110" i="19"/>
  <c r="BO110" i="19"/>
  <c r="BP110" i="19"/>
  <c r="BQ110" i="19"/>
  <c r="BR110" i="19"/>
  <c r="BS110" i="19"/>
  <c r="BT110" i="19"/>
  <c r="BU110" i="19"/>
  <c r="BV110" i="19"/>
  <c r="BW110" i="19"/>
  <c r="BX110" i="19"/>
  <c r="BY110" i="19"/>
  <c r="BZ110" i="19"/>
  <c r="CA110" i="19"/>
  <c r="CB110" i="19"/>
  <c r="CC110" i="19"/>
  <c r="CD110" i="19"/>
  <c r="CE110" i="19"/>
  <c r="CF110" i="19"/>
  <c r="CG110" i="19"/>
  <c r="CH110" i="19"/>
  <c r="CI110" i="19"/>
  <c r="CJ110" i="19"/>
  <c r="CK110" i="19"/>
  <c r="CL110" i="19"/>
  <c r="CM110" i="19"/>
  <c r="CN110" i="19"/>
  <c r="CO110" i="19"/>
  <c r="CP110" i="19"/>
  <c r="CQ110" i="19"/>
  <c r="CR110" i="19"/>
  <c r="CS110" i="19"/>
  <c r="CT110" i="19"/>
  <c r="CU110" i="19"/>
  <c r="CV110" i="19"/>
  <c r="CW110" i="19"/>
  <c r="CX110" i="19"/>
  <c r="CY110" i="19"/>
  <c r="CZ110" i="19"/>
  <c r="DA110" i="19"/>
  <c r="CQ3" i="14"/>
  <c r="B3" i="19"/>
  <c r="BD3" i="19"/>
  <c r="CR4" i="14"/>
  <c r="C4" i="19"/>
  <c r="BE3" i="19"/>
  <c r="CS5" i="14"/>
  <c r="D5" i="19"/>
  <c r="BF3" i="19"/>
  <c r="CT6" i="14"/>
  <c r="E6" i="19"/>
  <c r="BG3" i="19"/>
  <c r="CU7" i="14"/>
  <c r="F7" i="19"/>
  <c r="BH3" i="19"/>
  <c r="CV8" i="14"/>
  <c r="G8" i="19"/>
  <c r="BI3" i="19"/>
  <c r="CW9" i="14"/>
  <c r="H9" i="19"/>
  <c r="BJ3" i="19"/>
  <c r="CX10" i="14"/>
  <c r="I10" i="19"/>
  <c r="BK3" i="19"/>
  <c r="CY11" i="14"/>
  <c r="J11" i="19"/>
  <c r="BL3" i="19"/>
  <c r="CZ12" i="14"/>
  <c r="K12" i="19"/>
  <c r="BM3" i="19"/>
  <c r="DA13" i="14"/>
  <c r="L13" i="19"/>
  <c r="BN3" i="19"/>
  <c r="DB14" i="14"/>
  <c r="M14" i="19"/>
  <c r="BO3" i="19"/>
  <c r="DC15" i="14"/>
  <c r="N15" i="19"/>
  <c r="BP3" i="19"/>
  <c r="DD16" i="14"/>
  <c r="O16" i="19"/>
  <c r="BQ3" i="19"/>
  <c r="DE17" i="14"/>
  <c r="P17" i="19"/>
  <c r="BR3" i="19"/>
  <c r="DF18" i="14"/>
  <c r="Q18" i="19"/>
  <c r="BS3" i="19"/>
  <c r="DG19" i="14"/>
  <c r="R19" i="19"/>
  <c r="BT3" i="19"/>
  <c r="DH20" i="14"/>
  <c r="S20" i="19"/>
  <c r="BU3" i="19"/>
  <c r="DI21" i="14"/>
  <c r="T21" i="19"/>
  <c r="BV3" i="19"/>
  <c r="DJ22" i="14"/>
  <c r="U22" i="19"/>
  <c r="BW3" i="19"/>
  <c r="DK23" i="14"/>
  <c r="V23" i="19"/>
  <c r="BX3" i="19"/>
  <c r="DL24" i="14"/>
  <c r="W24" i="19"/>
  <c r="BY3" i="19"/>
  <c r="DM25" i="14"/>
  <c r="X25" i="19"/>
  <c r="BZ3" i="19"/>
  <c r="DN26" i="14"/>
  <c r="Y26" i="19"/>
  <c r="CA3" i="19"/>
  <c r="DO27" i="14"/>
  <c r="Z27" i="19"/>
  <c r="CB3" i="19"/>
  <c r="DP28" i="14"/>
  <c r="AA28" i="19"/>
  <c r="CC3" i="19"/>
  <c r="DQ29" i="14"/>
  <c r="AB29" i="19"/>
  <c r="CD3" i="19"/>
  <c r="DR30" i="14"/>
  <c r="AC30" i="19"/>
  <c r="CE3" i="19"/>
  <c r="DS31" i="14"/>
  <c r="AD31" i="19"/>
  <c r="CF3" i="19"/>
  <c r="DT32" i="14"/>
  <c r="AE32" i="19"/>
  <c r="CG3" i="19"/>
  <c r="DU33" i="14"/>
  <c r="AF33" i="19"/>
  <c r="CH3" i="19"/>
  <c r="DV34" i="14"/>
  <c r="AG34" i="19"/>
  <c r="CI3" i="19"/>
  <c r="DW35" i="14"/>
  <c r="AH35" i="19"/>
  <c r="CJ3" i="19"/>
  <c r="DX36" i="14"/>
  <c r="AI36" i="19"/>
  <c r="CK3" i="19"/>
  <c r="DY37" i="14"/>
  <c r="AJ37" i="19"/>
  <c r="CL3" i="19"/>
  <c r="DZ38" i="14"/>
  <c r="AK38" i="19"/>
  <c r="CM3" i="19"/>
  <c r="EA39" i="14"/>
  <c r="AL39" i="19"/>
  <c r="CN3" i="19"/>
  <c r="EB40" i="14"/>
  <c r="AM40" i="19"/>
  <c r="CO3" i="19"/>
  <c r="EC41" i="14"/>
  <c r="AN41" i="19"/>
  <c r="CP3" i="19"/>
  <c r="ED42" i="14"/>
  <c r="AO42" i="19"/>
  <c r="CQ3" i="19"/>
  <c r="EE43" i="14"/>
  <c r="AP43" i="19"/>
  <c r="CR3" i="19"/>
  <c r="EF44" i="14"/>
  <c r="AQ44" i="19"/>
  <c r="CS3" i="19"/>
  <c r="EG45" i="14"/>
  <c r="AR45" i="19"/>
  <c r="CT3" i="19"/>
  <c r="EH46" i="14"/>
  <c r="AS46" i="19"/>
  <c r="CU3" i="19"/>
  <c r="EI47" i="14"/>
  <c r="AT47" i="19"/>
  <c r="CV3" i="19"/>
  <c r="EJ48" i="14"/>
  <c r="AU48" i="19"/>
  <c r="CW3" i="19"/>
  <c r="EK49" i="14"/>
  <c r="AV49" i="19"/>
  <c r="CX3" i="19"/>
  <c r="EL50" i="14"/>
  <c r="AW50" i="19"/>
  <c r="CY3" i="19"/>
  <c r="EM51" i="14"/>
  <c r="AX51" i="19"/>
  <c r="CZ3" i="19"/>
  <c r="EN52" i="14"/>
  <c r="AY52" i="19"/>
  <c r="DA3" i="19"/>
  <c r="DA111" i="19"/>
  <c r="BD4" i="15"/>
  <c r="DF4" i="15"/>
  <c r="DE4" i="15"/>
  <c r="C23" i="22"/>
  <c r="D23" i="22"/>
  <c r="E23" i="22"/>
  <c r="F23" i="22"/>
  <c r="G23" i="22"/>
  <c r="H23" i="22"/>
  <c r="I23" i="22"/>
  <c r="J23" i="22"/>
  <c r="B24" i="22"/>
  <c r="I77" i="16"/>
  <c r="C24" i="22"/>
  <c r="D24" i="22"/>
  <c r="K77" i="16"/>
  <c r="E24" i="22"/>
  <c r="L77" i="16"/>
  <c r="F24" i="22"/>
  <c r="M77" i="16"/>
  <c r="G24" i="22"/>
  <c r="N77" i="16"/>
  <c r="H24" i="22"/>
  <c r="O77" i="16"/>
  <c r="I24" i="22"/>
  <c r="P77" i="16"/>
  <c r="J24" i="22"/>
  <c r="B25" i="22"/>
  <c r="C25" i="22"/>
  <c r="J78" i="16"/>
  <c r="D25" i="22"/>
  <c r="K78" i="16"/>
  <c r="E25" i="22"/>
  <c r="L78" i="16"/>
  <c r="F25" i="22"/>
  <c r="M78" i="16"/>
  <c r="G25" i="22"/>
  <c r="N78" i="16"/>
  <c r="H25" i="22"/>
  <c r="O78" i="16"/>
  <c r="I25" i="22"/>
  <c r="P78" i="16"/>
  <c r="J25" i="22"/>
  <c r="B26" i="22"/>
  <c r="I79" i="16"/>
  <c r="C26" i="22"/>
  <c r="J79" i="16"/>
  <c r="D26" i="22"/>
  <c r="K79" i="16"/>
  <c r="E26" i="22"/>
  <c r="L79" i="16"/>
  <c r="F26" i="22"/>
  <c r="M79" i="16"/>
  <c r="G26" i="22"/>
  <c r="N79" i="16"/>
  <c r="H26" i="22"/>
  <c r="O79" i="16"/>
  <c r="I26" i="22"/>
  <c r="P79" i="16"/>
  <c r="J26" i="22"/>
  <c r="B27" i="22"/>
  <c r="I80" i="16"/>
  <c r="C27" i="22"/>
  <c r="J80" i="16"/>
  <c r="D27" i="22"/>
  <c r="K80" i="16"/>
  <c r="E27" i="22"/>
  <c r="L80" i="16"/>
  <c r="F27" i="22"/>
  <c r="M80" i="16"/>
  <c r="G27" i="22"/>
  <c r="N80" i="16"/>
  <c r="H27" i="22"/>
  <c r="O80" i="16"/>
  <c r="I27" i="22"/>
  <c r="P80" i="16"/>
  <c r="J27" i="22"/>
  <c r="B28" i="22"/>
  <c r="I81" i="16"/>
  <c r="C28" i="22"/>
  <c r="J81" i="16"/>
  <c r="D28" i="22"/>
  <c r="K81" i="16"/>
  <c r="E28" i="22"/>
  <c r="L81" i="16"/>
  <c r="F28" i="22"/>
  <c r="M81" i="16"/>
  <c r="G28" i="22"/>
  <c r="N81" i="16"/>
  <c r="H28" i="22"/>
  <c r="O81" i="16"/>
  <c r="I28" i="22"/>
  <c r="P81" i="16"/>
  <c r="J28" i="22"/>
  <c r="B29" i="22"/>
  <c r="I82" i="16"/>
  <c r="C29" i="22"/>
  <c r="J82" i="16"/>
  <c r="D29" i="22"/>
  <c r="K82" i="16"/>
  <c r="E29" i="22"/>
  <c r="L82" i="16"/>
  <c r="F29" i="22"/>
  <c r="M82" i="16"/>
  <c r="G29" i="22"/>
  <c r="N82" i="16"/>
  <c r="H29" i="22"/>
  <c r="O82" i="16"/>
  <c r="I29" i="22"/>
  <c r="P82" i="16"/>
  <c r="J29" i="22"/>
  <c r="B30" i="22"/>
  <c r="I83" i="16"/>
  <c r="C30" i="22"/>
  <c r="J83" i="16"/>
  <c r="D30" i="22"/>
  <c r="K83" i="16"/>
  <c r="E30" i="22"/>
  <c r="L83" i="16"/>
  <c r="F30" i="22"/>
  <c r="M83" i="16"/>
  <c r="G30" i="22"/>
  <c r="N83" i="16"/>
  <c r="H30" i="22"/>
  <c r="O83" i="16"/>
  <c r="I30" i="22"/>
  <c r="P83" i="16"/>
  <c r="J30" i="22"/>
  <c r="B31" i="22"/>
  <c r="I84" i="16"/>
  <c r="C31" i="22"/>
  <c r="J84" i="16"/>
  <c r="D31" i="22"/>
  <c r="K84" i="16"/>
  <c r="E31" i="22"/>
  <c r="L84" i="16"/>
  <c r="F31" i="22"/>
  <c r="M84" i="16"/>
  <c r="G31" i="22"/>
  <c r="N84" i="16"/>
  <c r="H31" i="22"/>
  <c r="O84" i="16"/>
  <c r="I31" i="22"/>
  <c r="P84" i="16"/>
  <c r="J31" i="22"/>
  <c r="A24" i="22"/>
  <c r="A25" i="22"/>
  <c r="A26" i="22"/>
  <c r="A27" i="22"/>
  <c r="A28" i="22"/>
  <c r="A29" i="22"/>
  <c r="A30" i="22"/>
  <c r="A31" i="22"/>
  <c r="A23" i="22"/>
  <c r="B13" i="22"/>
  <c r="C13" i="22"/>
  <c r="J66" i="16"/>
  <c r="D13" i="22"/>
  <c r="K66" i="16"/>
  <c r="E13" i="22"/>
  <c r="L66" i="16"/>
  <c r="F13" i="22"/>
  <c r="M66" i="16"/>
  <c r="G13" i="22"/>
  <c r="N66" i="16"/>
  <c r="H13" i="22"/>
  <c r="O66" i="16"/>
  <c r="I13" i="22"/>
  <c r="P66" i="16"/>
  <c r="J13" i="22"/>
  <c r="B14" i="22"/>
  <c r="I67" i="16"/>
  <c r="C14" i="22"/>
  <c r="J67" i="16"/>
  <c r="D14" i="22"/>
  <c r="K67" i="16"/>
  <c r="E14" i="22"/>
  <c r="L67" i="16"/>
  <c r="F14" i="22"/>
  <c r="M67" i="16"/>
  <c r="G14" i="22"/>
  <c r="N67" i="16"/>
  <c r="H14" i="22"/>
  <c r="O67" i="16"/>
  <c r="I14" i="22"/>
  <c r="P67" i="16"/>
  <c r="J14" i="22"/>
  <c r="B15" i="22"/>
  <c r="I68" i="16"/>
  <c r="C15" i="22"/>
  <c r="J68" i="16"/>
  <c r="D15" i="22"/>
  <c r="K68" i="16"/>
  <c r="E15" i="22"/>
  <c r="L68" i="16"/>
  <c r="F15" i="22"/>
  <c r="M68" i="16"/>
  <c r="G15" i="22"/>
  <c r="N68" i="16"/>
  <c r="H15" i="22"/>
  <c r="O68" i="16"/>
  <c r="I15" i="22"/>
  <c r="P68" i="16"/>
  <c r="J15" i="22"/>
  <c r="B16" i="22"/>
  <c r="I69" i="16"/>
  <c r="C16" i="22"/>
  <c r="J69" i="16"/>
  <c r="D16" i="22"/>
  <c r="K69" i="16"/>
  <c r="E16" i="22"/>
  <c r="L69" i="16"/>
  <c r="F16" i="22"/>
  <c r="M69" i="16"/>
  <c r="G16" i="22"/>
  <c r="N69" i="16"/>
  <c r="H16" i="22"/>
  <c r="O69" i="16"/>
  <c r="I16" i="22"/>
  <c r="P69" i="16"/>
  <c r="J16" i="22"/>
  <c r="B17" i="22"/>
  <c r="I70" i="16"/>
  <c r="C17" i="22"/>
  <c r="J70" i="16"/>
  <c r="D17" i="22"/>
  <c r="K70" i="16"/>
  <c r="E17" i="22"/>
  <c r="L70" i="16"/>
  <c r="F17" i="22"/>
  <c r="M70" i="16"/>
  <c r="G17" i="22"/>
  <c r="N70" i="16"/>
  <c r="H17" i="22"/>
  <c r="O70" i="16"/>
  <c r="I17" i="22"/>
  <c r="P70" i="16"/>
  <c r="J17" i="22"/>
  <c r="B18" i="22"/>
  <c r="I71" i="16"/>
  <c r="C18" i="22"/>
  <c r="J71" i="16"/>
  <c r="D18" i="22"/>
  <c r="K71" i="16"/>
  <c r="E18" i="22"/>
  <c r="L71" i="16"/>
  <c r="F18" i="22"/>
  <c r="M71" i="16"/>
  <c r="G18" i="22"/>
  <c r="N71" i="16"/>
  <c r="H18" i="22"/>
  <c r="O71" i="16"/>
  <c r="I18" i="22"/>
  <c r="P71" i="16"/>
  <c r="J18" i="22"/>
  <c r="B19" i="22"/>
  <c r="I72" i="16"/>
  <c r="C19" i="22"/>
  <c r="J72" i="16"/>
  <c r="D19" i="22"/>
  <c r="K72" i="16"/>
  <c r="E19" i="22"/>
  <c r="L72" i="16"/>
  <c r="F19" i="22"/>
  <c r="M72" i="16"/>
  <c r="G19" i="22"/>
  <c r="N72" i="16"/>
  <c r="H19" i="22"/>
  <c r="O72" i="16"/>
  <c r="I19" i="22"/>
  <c r="P72" i="16"/>
  <c r="J19" i="22"/>
  <c r="B20" i="22"/>
  <c r="I73" i="16"/>
  <c r="C20" i="22"/>
  <c r="J73" i="16"/>
  <c r="D20" i="22"/>
  <c r="K73" i="16"/>
  <c r="E20" i="22"/>
  <c r="L73" i="16"/>
  <c r="F20" i="22"/>
  <c r="M73" i="16"/>
  <c r="G20" i="22"/>
  <c r="N73" i="16"/>
  <c r="H20" i="22"/>
  <c r="O73" i="16"/>
  <c r="I20" i="22"/>
  <c r="P73" i="16"/>
  <c r="J20" i="22"/>
  <c r="A13" i="22"/>
  <c r="A14" i="22"/>
  <c r="A15" i="22"/>
  <c r="A16" i="22"/>
  <c r="A17" i="22"/>
  <c r="A18" i="22"/>
  <c r="A19" i="22"/>
  <c r="A20" i="22"/>
  <c r="C12" i="22"/>
  <c r="D12" i="22"/>
  <c r="E12" i="22"/>
  <c r="F12" i="22"/>
  <c r="G12" i="22"/>
  <c r="H12" i="22"/>
  <c r="I12" i="22"/>
  <c r="J12" i="22"/>
  <c r="A12" i="22"/>
  <c r="D9" i="22"/>
  <c r="D3" i="22"/>
  <c r="D4" i="22"/>
  <c r="D5" i="22"/>
  <c r="D6" i="22"/>
  <c r="D7" i="22"/>
  <c r="D8" i="22"/>
  <c r="D2" i="22"/>
  <c r="C3" i="22"/>
  <c r="C4" i="22"/>
  <c r="C5" i="22"/>
  <c r="C6" i="22"/>
  <c r="C7" i="22"/>
  <c r="C8" i="22"/>
  <c r="C9" i="22"/>
  <c r="C2" i="22"/>
  <c r="CP12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4" i="10"/>
  <c r="H118" i="7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4" i="10"/>
  <c r="H119" i="7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4" i="10"/>
  <c r="H120" i="7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4" i="10"/>
  <c r="H121" i="7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4" i="10"/>
  <c r="H122" i="7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4" i="10"/>
  <c r="H123" i="7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4" i="10"/>
  <c r="H124" i="7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4" i="10"/>
  <c r="H125" i="7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4" i="10"/>
  <c r="H126" i="7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4" i="10"/>
  <c r="H127" i="7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4" i="10"/>
  <c r="H128" i="7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4" i="10"/>
  <c r="H129" i="7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4" i="10"/>
  <c r="H130" i="7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4" i="10"/>
  <c r="H131" i="7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4" i="10"/>
  <c r="H132" i="7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4" i="10"/>
  <c r="H133" i="7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4" i="10"/>
  <c r="H134" i="7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4" i="10"/>
  <c r="H135" i="7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4" i="10"/>
  <c r="H136" i="7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68" i="10"/>
  <c r="W269" i="10"/>
  <c r="W270" i="10"/>
  <c r="W271" i="10"/>
  <c r="W272" i="10"/>
  <c r="W273" i="10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W291" i="10"/>
  <c r="W292" i="10"/>
  <c r="W293" i="10"/>
  <c r="W294" i="10"/>
  <c r="W295" i="10"/>
  <c r="W296" i="10"/>
  <c r="W297" i="10"/>
  <c r="W298" i="10"/>
  <c r="W299" i="10"/>
  <c r="W300" i="10"/>
  <c r="W301" i="10"/>
  <c r="W302" i="10"/>
  <c r="W303" i="10"/>
  <c r="W304" i="10"/>
  <c r="W305" i="10"/>
  <c r="W306" i="10"/>
  <c r="W307" i="10"/>
  <c r="W308" i="10"/>
  <c r="W309" i="10"/>
  <c r="W310" i="10"/>
  <c r="W311" i="10"/>
  <c r="W312" i="10"/>
  <c r="W313" i="10"/>
  <c r="W314" i="10"/>
  <c r="W315" i="10"/>
  <c r="W316" i="10"/>
  <c r="W317" i="10"/>
  <c r="W318" i="10"/>
  <c r="W319" i="10"/>
  <c r="W320" i="10"/>
  <c r="W321" i="10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4" i="10"/>
  <c r="H137" i="7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4" i="10"/>
  <c r="H138" i="7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4" i="10"/>
  <c r="H139" i="7"/>
  <c r="Z232" i="10"/>
  <c r="Z233" i="10"/>
  <c r="Z234" i="10"/>
  <c r="Z235" i="10"/>
  <c r="Z236" i="10"/>
  <c r="Z237" i="10"/>
  <c r="Z238" i="10"/>
  <c r="Z239" i="10"/>
  <c r="Z240" i="10"/>
  <c r="Z241" i="10"/>
  <c r="Z242" i="10"/>
  <c r="Z243" i="10"/>
  <c r="Z244" i="10"/>
  <c r="Z245" i="10"/>
  <c r="Z246" i="10"/>
  <c r="Z247" i="10"/>
  <c r="Z248" i="10"/>
  <c r="Z249" i="10"/>
  <c r="Z250" i="10"/>
  <c r="Z251" i="10"/>
  <c r="Z252" i="10"/>
  <c r="Z253" i="10"/>
  <c r="Z254" i="10"/>
  <c r="Z255" i="10"/>
  <c r="Z256" i="10"/>
  <c r="Z257" i="10"/>
  <c r="Z258" i="10"/>
  <c r="Z259" i="10"/>
  <c r="Z260" i="10"/>
  <c r="Z261" i="10"/>
  <c r="Z262" i="10"/>
  <c r="Z263" i="10"/>
  <c r="Z264" i="10"/>
  <c r="Z265" i="10"/>
  <c r="Z266" i="10"/>
  <c r="Z267" i="10"/>
  <c r="Z268" i="10"/>
  <c r="Z269" i="10"/>
  <c r="Z270" i="10"/>
  <c r="Z271" i="10"/>
  <c r="Z272" i="10"/>
  <c r="Z273" i="10"/>
  <c r="Z274" i="10"/>
  <c r="Z275" i="10"/>
  <c r="Z276" i="10"/>
  <c r="Z277" i="10"/>
  <c r="Z278" i="10"/>
  <c r="Z279" i="10"/>
  <c r="Z280" i="10"/>
  <c r="Z281" i="10"/>
  <c r="Z282" i="10"/>
  <c r="Z283" i="10"/>
  <c r="Z284" i="10"/>
  <c r="Z285" i="10"/>
  <c r="Z286" i="10"/>
  <c r="Z287" i="10"/>
  <c r="Z288" i="10"/>
  <c r="Z289" i="10"/>
  <c r="Z290" i="10"/>
  <c r="Z291" i="10"/>
  <c r="Z292" i="10"/>
  <c r="Z293" i="10"/>
  <c r="Z294" i="10"/>
  <c r="Z295" i="10"/>
  <c r="Z296" i="10"/>
  <c r="Z297" i="10"/>
  <c r="Z298" i="10"/>
  <c r="Z299" i="10"/>
  <c r="Z300" i="10"/>
  <c r="Z301" i="10"/>
  <c r="Z302" i="10"/>
  <c r="Z303" i="10"/>
  <c r="Z304" i="10"/>
  <c r="Z305" i="10"/>
  <c r="Z306" i="10"/>
  <c r="Z307" i="10"/>
  <c r="Z308" i="10"/>
  <c r="Z309" i="10"/>
  <c r="Z310" i="10"/>
  <c r="Z311" i="10"/>
  <c r="Z312" i="10"/>
  <c r="Z313" i="10"/>
  <c r="Z314" i="10"/>
  <c r="Z315" i="10"/>
  <c r="Z316" i="10"/>
  <c r="Z317" i="10"/>
  <c r="Z318" i="10"/>
  <c r="Z319" i="10"/>
  <c r="Z320" i="10"/>
  <c r="Z321" i="10"/>
  <c r="Z322" i="10"/>
  <c r="Z323" i="10"/>
  <c r="Z324" i="10"/>
  <c r="Z325" i="10"/>
  <c r="Z326" i="10"/>
  <c r="Z327" i="10"/>
  <c r="Z328" i="10"/>
  <c r="Z329" i="10"/>
  <c r="Z330" i="10"/>
  <c r="Z331" i="10"/>
  <c r="Z332" i="10"/>
  <c r="Z333" i="10"/>
  <c r="Z334" i="10"/>
  <c r="Z335" i="10"/>
  <c r="Z336" i="10"/>
  <c r="Z337" i="10"/>
  <c r="Z338" i="10"/>
  <c r="Z339" i="10"/>
  <c r="Z340" i="10"/>
  <c r="Z341" i="10"/>
  <c r="Z342" i="10"/>
  <c r="Z344" i="10"/>
  <c r="H140" i="7"/>
  <c r="AA232" i="10"/>
  <c r="AA233" i="10"/>
  <c r="AA234" i="10"/>
  <c r="AA235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4" i="10"/>
  <c r="H141" i="7"/>
  <c r="AB232" i="10"/>
  <c r="AB233" i="10"/>
  <c r="AB234" i="10"/>
  <c r="AB235" i="10"/>
  <c r="AB236" i="10"/>
  <c r="AB237" i="10"/>
  <c r="AB238" i="10"/>
  <c r="AB239" i="10"/>
  <c r="AB240" i="10"/>
  <c r="AB241" i="10"/>
  <c r="AB242" i="10"/>
  <c r="AB243" i="10"/>
  <c r="AB244" i="10"/>
  <c r="AB245" i="10"/>
  <c r="AB246" i="10"/>
  <c r="AB247" i="10"/>
  <c r="AB248" i="10"/>
  <c r="AB249" i="10"/>
  <c r="AB250" i="10"/>
  <c r="AB251" i="10"/>
  <c r="AB252" i="10"/>
  <c r="AB253" i="10"/>
  <c r="AB254" i="10"/>
  <c r="AB255" i="10"/>
  <c r="AB256" i="10"/>
  <c r="AB257" i="10"/>
  <c r="AB258" i="10"/>
  <c r="AB259" i="10"/>
  <c r="AB260" i="10"/>
  <c r="AB261" i="10"/>
  <c r="AB262" i="10"/>
  <c r="AB263" i="10"/>
  <c r="AB264" i="10"/>
  <c r="AB265" i="10"/>
  <c r="AB266" i="10"/>
  <c r="AB267" i="10"/>
  <c r="AB268" i="10"/>
  <c r="AB269" i="10"/>
  <c r="AB270" i="10"/>
  <c r="AB271" i="10"/>
  <c r="AB272" i="10"/>
  <c r="AB273" i="10"/>
  <c r="AB274" i="10"/>
  <c r="AB275" i="10"/>
  <c r="AB276" i="10"/>
  <c r="AB277" i="10"/>
  <c r="AB278" i="10"/>
  <c r="AB279" i="10"/>
  <c r="AB280" i="10"/>
  <c r="AB281" i="10"/>
  <c r="AB282" i="10"/>
  <c r="AB283" i="10"/>
  <c r="AB284" i="10"/>
  <c r="AB285" i="10"/>
  <c r="AB286" i="10"/>
  <c r="AB287" i="10"/>
  <c r="AB288" i="10"/>
  <c r="AB289" i="10"/>
  <c r="AB290" i="10"/>
  <c r="AB291" i="10"/>
  <c r="AB292" i="10"/>
  <c r="AB293" i="10"/>
  <c r="AB294" i="10"/>
  <c r="AB295" i="10"/>
  <c r="AB296" i="10"/>
  <c r="AB297" i="10"/>
  <c r="AB298" i="10"/>
  <c r="AB299" i="10"/>
  <c r="AB300" i="10"/>
  <c r="AB301" i="10"/>
  <c r="AB302" i="10"/>
  <c r="AB303" i="10"/>
  <c r="AB304" i="10"/>
  <c r="AB305" i="10"/>
  <c r="AB306" i="10"/>
  <c r="AB307" i="10"/>
  <c r="AB308" i="10"/>
  <c r="AB309" i="10"/>
  <c r="AB310" i="10"/>
  <c r="AB311" i="10"/>
  <c r="AB312" i="10"/>
  <c r="AB313" i="10"/>
  <c r="AB314" i="10"/>
  <c r="AB315" i="10"/>
  <c r="AB316" i="10"/>
  <c r="AB317" i="10"/>
  <c r="AB318" i="10"/>
  <c r="AB319" i="10"/>
  <c r="AB320" i="10"/>
  <c r="AB321" i="10"/>
  <c r="AB322" i="10"/>
  <c r="AB323" i="10"/>
  <c r="AB324" i="10"/>
  <c r="AB325" i="10"/>
  <c r="AB326" i="10"/>
  <c r="AB327" i="10"/>
  <c r="AB328" i="10"/>
  <c r="AB329" i="10"/>
  <c r="AB330" i="10"/>
  <c r="AB331" i="10"/>
  <c r="AB332" i="10"/>
  <c r="AB333" i="10"/>
  <c r="AB334" i="10"/>
  <c r="AB335" i="10"/>
  <c r="AB336" i="10"/>
  <c r="AB337" i="10"/>
  <c r="AB338" i="10"/>
  <c r="AB339" i="10"/>
  <c r="AB340" i="10"/>
  <c r="AB341" i="10"/>
  <c r="AB342" i="10"/>
  <c r="AB344" i="10"/>
  <c r="H142" i="7"/>
  <c r="AC232" i="10"/>
  <c r="AC233" i="10"/>
  <c r="AC234" i="10"/>
  <c r="AC235" i="10"/>
  <c r="AC236" i="10"/>
  <c r="AC237" i="10"/>
  <c r="AC238" i="10"/>
  <c r="AC239" i="10"/>
  <c r="AC240" i="10"/>
  <c r="AC241" i="10"/>
  <c r="AC242" i="10"/>
  <c r="AC243" i="10"/>
  <c r="AC244" i="10"/>
  <c r="AC245" i="10"/>
  <c r="AC246" i="10"/>
  <c r="AC247" i="10"/>
  <c r="AC248" i="10"/>
  <c r="AC249" i="10"/>
  <c r="AC250" i="10"/>
  <c r="AC251" i="10"/>
  <c r="AC252" i="10"/>
  <c r="AC253" i="10"/>
  <c r="AC254" i="10"/>
  <c r="AC255" i="10"/>
  <c r="AC256" i="10"/>
  <c r="AC257" i="10"/>
  <c r="AC258" i="10"/>
  <c r="AC259" i="10"/>
  <c r="AC260" i="10"/>
  <c r="AC261" i="10"/>
  <c r="AC262" i="10"/>
  <c r="AC263" i="10"/>
  <c r="AC264" i="10"/>
  <c r="AC265" i="10"/>
  <c r="AC266" i="10"/>
  <c r="AC267" i="10"/>
  <c r="AC268" i="10"/>
  <c r="AC269" i="10"/>
  <c r="AC270" i="10"/>
  <c r="AC271" i="10"/>
  <c r="AC272" i="10"/>
  <c r="AC273" i="10"/>
  <c r="AC274" i="10"/>
  <c r="AC275" i="10"/>
  <c r="AC276" i="10"/>
  <c r="AC277" i="10"/>
  <c r="AC278" i="10"/>
  <c r="AC279" i="10"/>
  <c r="AC280" i="10"/>
  <c r="AC281" i="10"/>
  <c r="AC282" i="10"/>
  <c r="AC283" i="10"/>
  <c r="AC284" i="10"/>
  <c r="AC285" i="10"/>
  <c r="AC286" i="10"/>
  <c r="AC287" i="10"/>
  <c r="AC288" i="10"/>
  <c r="AC289" i="10"/>
  <c r="AC290" i="10"/>
  <c r="AC291" i="10"/>
  <c r="AC292" i="10"/>
  <c r="AC293" i="10"/>
  <c r="AC294" i="10"/>
  <c r="AC295" i="10"/>
  <c r="AC296" i="10"/>
  <c r="AC297" i="10"/>
  <c r="AC298" i="10"/>
  <c r="AC299" i="10"/>
  <c r="AC300" i="10"/>
  <c r="AC301" i="10"/>
  <c r="AC302" i="10"/>
  <c r="AC303" i="10"/>
  <c r="AC304" i="10"/>
  <c r="AC305" i="10"/>
  <c r="AC306" i="10"/>
  <c r="AC307" i="10"/>
  <c r="AC308" i="10"/>
  <c r="AC309" i="10"/>
  <c r="AC310" i="10"/>
  <c r="AC311" i="10"/>
  <c r="AC312" i="10"/>
  <c r="AC313" i="10"/>
  <c r="AC314" i="10"/>
  <c r="AC315" i="10"/>
  <c r="AC316" i="10"/>
  <c r="AC317" i="10"/>
  <c r="AC318" i="10"/>
  <c r="AC319" i="10"/>
  <c r="AC320" i="10"/>
  <c r="AC321" i="10"/>
  <c r="AC322" i="10"/>
  <c r="AC323" i="10"/>
  <c r="AC324" i="10"/>
  <c r="AC325" i="10"/>
  <c r="AC326" i="10"/>
  <c r="AC327" i="10"/>
  <c r="AC328" i="10"/>
  <c r="AC329" i="10"/>
  <c r="AC330" i="10"/>
  <c r="AC331" i="10"/>
  <c r="AC332" i="10"/>
  <c r="AC333" i="10"/>
  <c r="AC334" i="10"/>
  <c r="AC335" i="10"/>
  <c r="AC336" i="10"/>
  <c r="AC337" i="10"/>
  <c r="AC338" i="10"/>
  <c r="AC339" i="10"/>
  <c r="AC340" i="10"/>
  <c r="AC341" i="10"/>
  <c r="AC342" i="10"/>
  <c r="AC344" i="10"/>
  <c r="H143" i="7"/>
  <c r="AD232" i="10"/>
  <c r="AD233" i="10"/>
  <c r="AD234" i="10"/>
  <c r="AD235" i="10"/>
  <c r="AD236" i="10"/>
  <c r="AD237" i="10"/>
  <c r="AD238" i="10"/>
  <c r="AD239" i="10"/>
  <c r="AD240" i="10"/>
  <c r="AD241" i="10"/>
  <c r="AD242" i="10"/>
  <c r="AD243" i="10"/>
  <c r="AD244" i="10"/>
  <c r="AD245" i="10"/>
  <c r="AD246" i="10"/>
  <c r="AD247" i="10"/>
  <c r="AD248" i="10"/>
  <c r="AD249" i="10"/>
  <c r="AD250" i="10"/>
  <c r="AD251" i="10"/>
  <c r="AD252" i="10"/>
  <c r="AD253" i="10"/>
  <c r="AD254" i="10"/>
  <c r="AD255" i="10"/>
  <c r="AD256" i="10"/>
  <c r="AD257" i="10"/>
  <c r="AD258" i="10"/>
  <c r="AD259" i="10"/>
  <c r="AD260" i="10"/>
  <c r="AD261" i="10"/>
  <c r="AD262" i="10"/>
  <c r="AD263" i="10"/>
  <c r="AD264" i="10"/>
  <c r="AD265" i="10"/>
  <c r="AD266" i="10"/>
  <c r="AD267" i="10"/>
  <c r="AD268" i="10"/>
  <c r="AD269" i="10"/>
  <c r="AD270" i="10"/>
  <c r="AD271" i="10"/>
  <c r="AD272" i="10"/>
  <c r="AD273" i="10"/>
  <c r="AD274" i="10"/>
  <c r="AD275" i="10"/>
  <c r="AD276" i="10"/>
  <c r="AD277" i="10"/>
  <c r="AD278" i="10"/>
  <c r="AD279" i="10"/>
  <c r="AD280" i="10"/>
  <c r="AD281" i="10"/>
  <c r="AD282" i="10"/>
  <c r="AD283" i="10"/>
  <c r="AD284" i="10"/>
  <c r="AD285" i="10"/>
  <c r="AD286" i="10"/>
  <c r="AD287" i="10"/>
  <c r="AD288" i="10"/>
  <c r="AD289" i="10"/>
  <c r="AD290" i="10"/>
  <c r="AD291" i="10"/>
  <c r="AD292" i="10"/>
  <c r="AD293" i="10"/>
  <c r="AD294" i="10"/>
  <c r="AD295" i="10"/>
  <c r="AD296" i="10"/>
  <c r="AD297" i="10"/>
  <c r="AD298" i="10"/>
  <c r="AD299" i="10"/>
  <c r="AD300" i="10"/>
  <c r="AD301" i="10"/>
  <c r="AD302" i="10"/>
  <c r="AD303" i="10"/>
  <c r="AD304" i="10"/>
  <c r="AD305" i="10"/>
  <c r="AD306" i="10"/>
  <c r="AD307" i="10"/>
  <c r="AD308" i="10"/>
  <c r="AD309" i="10"/>
  <c r="AD310" i="10"/>
  <c r="AD311" i="10"/>
  <c r="AD312" i="10"/>
  <c r="AD313" i="10"/>
  <c r="AD314" i="10"/>
  <c r="AD315" i="10"/>
  <c r="AD316" i="10"/>
  <c r="AD317" i="10"/>
  <c r="AD318" i="10"/>
  <c r="AD319" i="10"/>
  <c r="AD320" i="10"/>
  <c r="AD321" i="10"/>
  <c r="AD322" i="10"/>
  <c r="AD323" i="10"/>
  <c r="AD324" i="10"/>
  <c r="AD325" i="10"/>
  <c r="AD326" i="10"/>
  <c r="AD327" i="10"/>
  <c r="AD328" i="10"/>
  <c r="AD329" i="10"/>
  <c r="AD330" i="10"/>
  <c r="AD331" i="10"/>
  <c r="AD332" i="10"/>
  <c r="AD333" i="10"/>
  <c r="AD334" i="10"/>
  <c r="AD335" i="10"/>
  <c r="AD336" i="10"/>
  <c r="AD337" i="10"/>
  <c r="AD338" i="10"/>
  <c r="AD339" i="10"/>
  <c r="AD340" i="10"/>
  <c r="AD341" i="10"/>
  <c r="AD342" i="10"/>
  <c r="AD344" i="10"/>
  <c r="H144" i="7"/>
  <c r="AE232" i="10"/>
  <c r="AE233" i="10"/>
  <c r="AE234" i="10"/>
  <c r="AE235" i="10"/>
  <c r="AE236" i="10"/>
  <c r="AE237" i="10"/>
  <c r="AE238" i="10"/>
  <c r="AE239" i="10"/>
  <c r="AE240" i="10"/>
  <c r="AE241" i="10"/>
  <c r="AE242" i="10"/>
  <c r="AE243" i="10"/>
  <c r="AE244" i="10"/>
  <c r="AE245" i="10"/>
  <c r="AE246" i="10"/>
  <c r="AE247" i="10"/>
  <c r="AE248" i="10"/>
  <c r="AE249" i="10"/>
  <c r="AE250" i="10"/>
  <c r="AE251" i="10"/>
  <c r="AE252" i="10"/>
  <c r="AE253" i="10"/>
  <c r="AE254" i="10"/>
  <c r="AE255" i="10"/>
  <c r="AE256" i="10"/>
  <c r="AE257" i="10"/>
  <c r="AE258" i="10"/>
  <c r="AE259" i="10"/>
  <c r="AE260" i="10"/>
  <c r="AE261" i="10"/>
  <c r="AE262" i="10"/>
  <c r="AE263" i="10"/>
  <c r="AE264" i="10"/>
  <c r="AE265" i="10"/>
  <c r="AE266" i="10"/>
  <c r="AE267" i="10"/>
  <c r="AE268" i="10"/>
  <c r="AE269" i="10"/>
  <c r="AE270" i="10"/>
  <c r="AE271" i="10"/>
  <c r="AE272" i="10"/>
  <c r="AE273" i="10"/>
  <c r="AE274" i="10"/>
  <c r="AE275" i="10"/>
  <c r="AE276" i="10"/>
  <c r="AE277" i="10"/>
  <c r="AE278" i="10"/>
  <c r="AE279" i="10"/>
  <c r="AE280" i="10"/>
  <c r="AE281" i="10"/>
  <c r="AE282" i="10"/>
  <c r="AE283" i="10"/>
  <c r="AE284" i="10"/>
  <c r="AE285" i="10"/>
  <c r="AE286" i="10"/>
  <c r="AE287" i="10"/>
  <c r="AE288" i="10"/>
  <c r="AE289" i="10"/>
  <c r="AE290" i="10"/>
  <c r="AE291" i="10"/>
  <c r="AE292" i="10"/>
  <c r="AE293" i="10"/>
  <c r="AE294" i="10"/>
  <c r="AE295" i="10"/>
  <c r="AE296" i="10"/>
  <c r="AE297" i="10"/>
  <c r="AE298" i="10"/>
  <c r="AE299" i="10"/>
  <c r="AE300" i="10"/>
  <c r="AE301" i="10"/>
  <c r="AE302" i="10"/>
  <c r="AE303" i="10"/>
  <c r="AE304" i="10"/>
  <c r="AE305" i="10"/>
  <c r="AE306" i="10"/>
  <c r="AE307" i="10"/>
  <c r="AE308" i="10"/>
  <c r="AE309" i="10"/>
  <c r="AE310" i="10"/>
  <c r="AE311" i="10"/>
  <c r="AE312" i="10"/>
  <c r="AE313" i="10"/>
  <c r="AE314" i="10"/>
  <c r="AE315" i="10"/>
  <c r="AE316" i="10"/>
  <c r="AE317" i="10"/>
  <c r="AE318" i="10"/>
  <c r="AE319" i="10"/>
  <c r="AE320" i="10"/>
  <c r="AE321" i="10"/>
  <c r="AE322" i="10"/>
  <c r="AE323" i="10"/>
  <c r="AE324" i="10"/>
  <c r="AE325" i="10"/>
  <c r="AE326" i="10"/>
  <c r="AE327" i="10"/>
  <c r="AE328" i="10"/>
  <c r="AE329" i="10"/>
  <c r="AE330" i="10"/>
  <c r="AE331" i="10"/>
  <c r="AE332" i="10"/>
  <c r="AE333" i="10"/>
  <c r="AE334" i="10"/>
  <c r="AE335" i="10"/>
  <c r="AE336" i="10"/>
  <c r="AE337" i="10"/>
  <c r="AE338" i="10"/>
  <c r="AE339" i="10"/>
  <c r="AE340" i="10"/>
  <c r="AE341" i="10"/>
  <c r="AE342" i="10"/>
  <c r="AE344" i="10"/>
  <c r="H145" i="7"/>
  <c r="AF232" i="10"/>
  <c r="AF233" i="10"/>
  <c r="AF234" i="10"/>
  <c r="AF235" i="10"/>
  <c r="AF236" i="10"/>
  <c r="AF237" i="10"/>
  <c r="AF238" i="10"/>
  <c r="AF239" i="10"/>
  <c r="AF240" i="10"/>
  <c r="AF241" i="10"/>
  <c r="AF242" i="10"/>
  <c r="AF243" i="10"/>
  <c r="AF244" i="10"/>
  <c r="AF245" i="10"/>
  <c r="AF246" i="10"/>
  <c r="AF247" i="10"/>
  <c r="AF248" i="10"/>
  <c r="AF249" i="10"/>
  <c r="AF250" i="10"/>
  <c r="AF251" i="10"/>
  <c r="AF252" i="10"/>
  <c r="AF253" i="10"/>
  <c r="AF254" i="10"/>
  <c r="AF255" i="10"/>
  <c r="AF256" i="10"/>
  <c r="AF257" i="10"/>
  <c r="AF258" i="10"/>
  <c r="AF259" i="10"/>
  <c r="AF260" i="10"/>
  <c r="AF261" i="10"/>
  <c r="AF262" i="10"/>
  <c r="AF263" i="10"/>
  <c r="AF264" i="10"/>
  <c r="AF265" i="10"/>
  <c r="AF266" i="10"/>
  <c r="AF267" i="10"/>
  <c r="AF268" i="10"/>
  <c r="AF269" i="10"/>
  <c r="AF270" i="10"/>
  <c r="AF271" i="10"/>
  <c r="AF272" i="10"/>
  <c r="AF273" i="10"/>
  <c r="AF274" i="10"/>
  <c r="AF275" i="10"/>
  <c r="AF276" i="10"/>
  <c r="AF277" i="10"/>
  <c r="AF278" i="10"/>
  <c r="AF279" i="10"/>
  <c r="AF280" i="10"/>
  <c r="AF281" i="10"/>
  <c r="AF282" i="10"/>
  <c r="AF283" i="10"/>
  <c r="AF284" i="10"/>
  <c r="AF285" i="10"/>
  <c r="AF286" i="10"/>
  <c r="AF287" i="10"/>
  <c r="AF288" i="10"/>
  <c r="AF289" i="10"/>
  <c r="AF290" i="10"/>
  <c r="AF291" i="10"/>
  <c r="AF292" i="10"/>
  <c r="AF293" i="10"/>
  <c r="AF294" i="10"/>
  <c r="AF295" i="10"/>
  <c r="AF296" i="10"/>
  <c r="AF297" i="10"/>
  <c r="AF298" i="10"/>
  <c r="AF299" i="10"/>
  <c r="AF300" i="10"/>
  <c r="AF301" i="10"/>
  <c r="AF302" i="10"/>
  <c r="AF303" i="10"/>
  <c r="AF304" i="10"/>
  <c r="AF305" i="10"/>
  <c r="AF306" i="10"/>
  <c r="AF307" i="10"/>
  <c r="AF308" i="10"/>
  <c r="AF309" i="10"/>
  <c r="AF310" i="10"/>
  <c r="AF311" i="10"/>
  <c r="AF312" i="10"/>
  <c r="AF313" i="10"/>
  <c r="AF314" i="10"/>
  <c r="AF315" i="10"/>
  <c r="AF316" i="10"/>
  <c r="AF317" i="10"/>
  <c r="AF318" i="10"/>
  <c r="AF319" i="10"/>
  <c r="AF320" i="10"/>
  <c r="AF321" i="10"/>
  <c r="AF322" i="10"/>
  <c r="AF323" i="10"/>
  <c r="AF324" i="10"/>
  <c r="AF325" i="10"/>
  <c r="AF326" i="10"/>
  <c r="AF327" i="10"/>
  <c r="AF328" i="10"/>
  <c r="AF329" i="10"/>
  <c r="AF330" i="10"/>
  <c r="AF331" i="10"/>
  <c r="AF332" i="10"/>
  <c r="AF333" i="10"/>
  <c r="AF334" i="10"/>
  <c r="AF335" i="10"/>
  <c r="AF336" i="10"/>
  <c r="AF337" i="10"/>
  <c r="AF338" i="10"/>
  <c r="AF339" i="10"/>
  <c r="AF340" i="10"/>
  <c r="AF341" i="10"/>
  <c r="AF342" i="10"/>
  <c r="AF344" i="10"/>
  <c r="H146" i="7"/>
  <c r="AG232" i="10"/>
  <c r="AG233" i="10"/>
  <c r="AG234" i="10"/>
  <c r="AG235" i="10"/>
  <c r="AG236" i="10"/>
  <c r="AG237" i="10"/>
  <c r="AG238" i="10"/>
  <c r="AG239" i="10"/>
  <c r="AG240" i="10"/>
  <c r="AG241" i="10"/>
  <c r="AG242" i="10"/>
  <c r="AG243" i="10"/>
  <c r="AG244" i="10"/>
  <c r="AG245" i="10"/>
  <c r="AG246" i="10"/>
  <c r="AG247" i="10"/>
  <c r="AG248" i="10"/>
  <c r="AG249" i="10"/>
  <c r="AG250" i="10"/>
  <c r="AG251" i="10"/>
  <c r="AG252" i="10"/>
  <c r="AG253" i="10"/>
  <c r="AG254" i="10"/>
  <c r="AG255" i="10"/>
  <c r="AG256" i="10"/>
  <c r="AG257" i="10"/>
  <c r="AG258" i="10"/>
  <c r="AG259" i="10"/>
  <c r="AG260" i="10"/>
  <c r="AG261" i="10"/>
  <c r="AG262" i="10"/>
  <c r="AG263" i="10"/>
  <c r="AG264" i="10"/>
  <c r="AG265" i="10"/>
  <c r="AG266" i="10"/>
  <c r="AG267" i="10"/>
  <c r="AG268" i="10"/>
  <c r="AG269" i="10"/>
  <c r="AG270" i="10"/>
  <c r="AG271" i="10"/>
  <c r="AG272" i="10"/>
  <c r="AG273" i="10"/>
  <c r="AG274" i="10"/>
  <c r="AG275" i="10"/>
  <c r="AG276" i="10"/>
  <c r="AG277" i="10"/>
  <c r="AG278" i="10"/>
  <c r="AG279" i="10"/>
  <c r="AG280" i="10"/>
  <c r="AG281" i="10"/>
  <c r="AG282" i="10"/>
  <c r="AG283" i="10"/>
  <c r="AG284" i="10"/>
  <c r="AG285" i="10"/>
  <c r="AG286" i="10"/>
  <c r="AG287" i="10"/>
  <c r="AG288" i="10"/>
  <c r="AG289" i="10"/>
  <c r="AG290" i="10"/>
  <c r="AG291" i="10"/>
  <c r="AG292" i="10"/>
  <c r="AG293" i="10"/>
  <c r="AG294" i="10"/>
  <c r="AG295" i="10"/>
  <c r="AG296" i="10"/>
  <c r="AG297" i="10"/>
  <c r="AG298" i="10"/>
  <c r="AG299" i="10"/>
  <c r="AG300" i="10"/>
  <c r="AG301" i="10"/>
  <c r="AG302" i="10"/>
  <c r="AG303" i="10"/>
  <c r="AG304" i="10"/>
  <c r="AG305" i="10"/>
  <c r="AG306" i="10"/>
  <c r="AG307" i="10"/>
  <c r="AG308" i="10"/>
  <c r="AG309" i="10"/>
  <c r="AG310" i="10"/>
  <c r="AG311" i="10"/>
  <c r="AG312" i="10"/>
  <c r="AG313" i="10"/>
  <c r="AG314" i="10"/>
  <c r="AG315" i="10"/>
  <c r="AG316" i="10"/>
  <c r="AG317" i="10"/>
  <c r="AG318" i="10"/>
  <c r="AG319" i="10"/>
  <c r="AG320" i="10"/>
  <c r="AG321" i="10"/>
  <c r="AG322" i="10"/>
  <c r="AG323" i="10"/>
  <c r="AG324" i="10"/>
  <c r="AG325" i="10"/>
  <c r="AG326" i="10"/>
  <c r="AG327" i="10"/>
  <c r="AG328" i="10"/>
  <c r="AG329" i="10"/>
  <c r="AG330" i="10"/>
  <c r="AG331" i="10"/>
  <c r="AG332" i="10"/>
  <c r="AG333" i="10"/>
  <c r="AG334" i="10"/>
  <c r="AG335" i="10"/>
  <c r="AG336" i="10"/>
  <c r="AG337" i="10"/>
  <c r="AG338" i="10"/>
  <c r="AG339" i="10"/>
  <c r="AG340" i="10"/>
  <c r="AG341" i="10"/>
  <c r="AG342" i="10"/>
  <c r="AG344" i="10"/>
  <c r="H147" i="7"/>
  <c r="AH232" i="10"/>
  <c r="AH233" i="10"/>
  <c r="AH234" i="10"/>
  <c r="AH235" i="10"/>
  <c r="AH236" i="10"/>
  <c r="AH237" i="10"/>
  <c r="AH238" i="10"/>
  <c r="AH239" i="10"/>
  <c r="AH240" i="10"/>
  <c r="AH241" i="10"/>
  <c r="AH242" i="10"/>
  <c r="AH243" i="10"/>
  <c r="AH244" i="10"/>
  <c r="AH245" i="10"/>
  <c r="AH246" i="10"/>
  <c r="AH247" i="10"/>
  <c r="AH248" i="10"/>
  <c r="AH249" i="10"/>
  <c r="AH250" i="10"/>
  <c r="AH251" i="10"/>
  <c r="AH252" i="10"/>
  <c r="AH253" i="10"/>
  <c r="AH254" i="10"/>
  <c r="AH255" i="10"/>
  <c r="AH256" i="10"/>
  <c r="AH257" i="10"/>
  <c r="AH258" i="10"/>
  <c r="AH259" i="10"/>
  <c r="AH260" i="10"/>
  <c r="AH261" i="10"/>
  <c r="AH262" i="10"/>
  <c r="AH263" i="10"/>
  <c r="AH264" i="10"/>
  <c r="AH265" i="10"/>
  <c r="AH266" i="10"/>
  <c r="AH267" i="10"/>
  <c r="AH268" i="10"/>
  <c r="AH269" i="10"/>
  <c r="AH270" i="10"/>
  <c r="AH271" i="10"/>
  <c r="AH272" i="10"/>
  <c r="AH273" i="10"/>
  <c r="AH274" i="10"/>
  <c r="AH275" i="10"/>
  <c r="AH276" i="10"/>
  <c r="AH277" i="10"/>
  <c r="AH278" i="10"/>
  <c r="AH279" i="10"/>
  <c r="AH280" i="10"/>
  <c r="AH281" i="10"/>
  <c r="AH282" i="10"/>
  <c r="AH283" i="10"/>
  <c r="AH284" i="10"/>
  <c r="AH285" i="10"/>
  <c r="AH286" i="10"/>
  <c r="AH287" i="10"/>
  <c r="AH288" i="10"/>
  <c r="AH289" i="10"/>
  <c r="AH290" i="10"/>
  <c r="AH291" i="10"/>
  <c r="AH292" i="10"/>
  <c r="AH293" i="10"/>
  <c r="AH294" i="10"/>
  <c r="AH295" i="10"/>
  <c r="AH296" i="10"/>
  <c r="AH297" i="10"/>
  <c r="AH298" i="10"/>
  <c r="AH299" i="10"/>
  <c r="AH300" i="10"/>
  <c r="AH301" i="10"/>
  <c r="AH302" i="10"/>
  <c r="AH303" i="10"/>
  <c r="AH304" i="10"/>
  <c r="AH305" i="10"/>
  <c r="AH306" i="10"/>
  <c r="AH307" i="10"/>
  <c r="AH308" i="10"/>
  <c r="AH309" i="10"/>
  <c r="AH310" i="10"/>
  <c r="AH311" i="10"/>
  <c r="AH312" i="10"/>
  <c r="AH313" i="10"/>
  <c r="AH314" i="10"/>
  <c r="AH315" i="10"/>
  <c r="AH316" i="10"/>
  <c r="AH317" i="10"/>
  <c r="AH318" i="10"/>
  <c r="AH319" i="10"/>
  <c r="AH320" i="10"/>
  <c r="AH321" i="10"/>
  <c r="AH322" i="10"/>
  <c r="AH323" i="10"/>
  <c r="AH324" i="10"/>
  <c r="AH325" i="10"/>
  <c r="AH326" i="10"/>
  <c r="AH327" i="10"/>
  <c r="AH328" i="10"/>
  <c r="AH329" i="10"/>
  <c r="AH330" i="10"/>
  <c r="AH331" i="10"/>
  <c r="AH332" i="10"/>
  <c r="AH333" i="10"/>
  <c r="AH334" i="10"/>
  <c r="AH335" i="10"/>
  <c r="AH336" i="10"/>
  <c r="AH337" i="10"/>
  <c r="AH338" i="10"/>
  <c r="AH339" i="10"/>
  <c r="AH340" i="10"/>
  <c r="AH341" i="10"/>
  <c r="AH342" i="10"/>
  <c r="AH344" i="10"/>
  <c r="H148" i="7"/>
  <c r="AI232" i="10"/>
  <c r="AI233" i="10"/>
  <c r="AI234" i="10"/>
  <c r="AI235" i="10"/>
  <c r="AI236" i="10"/>
  <c r="AI237" i="10"/>
  <c r="AI238" i="10"/>
  <c r="AI239" i="10"/>
  <c r="AI240" i="10"/>
  <c r="AI241" i="10"/>
  <c r="AI242" i="10"/>
  <c r="AI243" i="10"/>
  <c r="AI244" i="10"/>
  <c r="AI245" i="10"/>
  <c r="AI246" i="10"/>
  <c r="AI247" i="10"/>
  <c r="AI248" i="10"/>
  <c r="AI249" i="10"/>
  <c r="AI250" i="10"/>
  <c r="AI251" i="10"/>
  <c r="AI252" i="10"/>
  <c r="AI253" i="10"/>
  <c r="AI254" i="10"/>
  <c r="AI255" i="10"/>
  <c r="AI256" i="10"/>
  <c r="AI257" i="10"/>
  <c r="AI258" i="10"/>
  <c r="AI259" i="10"/>
  <c r="AI260" i="10"/>
  <c r="AI261" i="10"/>
  <c r="AI262" i="10"/>
  <c r="AI263" i="10"/>
  <c r="AI264" i="10"/>
  <c r="AI265" i="10"/>
  <c r="AI266" i="10"/>
  <c r="AI267" i="10"/>
  <c r="AI268" i="10"/>
  <c r="AI269" i="10"/>
  <c r="AI270" i="10"/>
  <c r="AI271" i="10"/>
  <c r="AI272" i="10"/>
  <c r="AI273" i="10"/>
  <c r="AI274" i="10"/>
  <c r="AI275" i="10"/>
  <c r="AI276" i="10"/>
  <c r="AI277" i="10"/>
  <c r="AI278" i="10"/>
  <c r="AI279" i="10"/>
  <c r="AI280" i="10"/>
  <c r="AI281" i="10"/>
  <c r="AI282" i="10"/>
  <c r="AI283" i="10"/>
  <c r="AI284" i="10"/>
  <c r="AI285" i="10"/>
  <c r="AI286" i="10"/>
  <c r="AI287" i="10"/>
  <c r="AI288" i="10"/>
  <c r="AI289" i="10"/>
  <c r="AI290" i="10"/>
  <c r="AI291" i="10"/>
  <c r="AI292" i="10"/>
  <c r="AI293" i="10"/>
  <c r="AI294" i="10"/>
  <c r="AI295" i="10"/>
  <c r="AI296" i="10"/>
  <c r="AI297" i="10"/>
  <c r="AI298" i="10"/>
  <c r="AI299" i="10"/>
  <c r="AI300" i="10"/>
  <c r="AI301" i="10"/>
  <c r="AI302" i="10"/>
  <c r="AI303" i="10"/>
  <c r="AI304" i="10"/>
  <c r="AI305" i="10"/>
  <c r="AI306" i="10"/>
  <c r="AI307" i="10"/>
  <c r="AI308" i="10"/>
  <c r="AI309" i="10"/>
  <c r="AI310" i="10"/>
  <c r="AI311" i="10"/>
  <c r="AI312" i="10"/>
  <c r="AI313" i="10"/>
  <c r="AI314" i="10"/>
  <c r="AI315" i="10"/>
  <c r="AI316" i="10"/>
  <c r="AI317" i="10"/>
  <c r="AI318" i="10"/>
  <c r="AI319" i="10"/>
  <c r="AI320" i="10"/>
  <c r="AI321" i="10"/>
  <c r="AI322" i="10"/>
  <c r="AI323" i="10"/>
  <c r="AI324" i="10"/>
  <c r="AI325" i="10"/>
  <c r="AI326" i="10"/>
  <c r="AI327" i="10"/>
  <c r="AI328" i="10"/>
  <c r="AI329" i="10"/>
  <c r="AI330" i="10"/>
  <c r="AI331" i="10"/>
  <c r="AI332" i="10"/>
  <c r="AI333" i="10"/>
  <c r="AI334" i="10"/>
  <c r="AI335" i="10"/>
  <c r="AI336" i="10"/>
  <c r="AI337" i="10"/>
  <c r="AI338" i="10"/>
  <c r="AI339" i="10"/>
  <c r="AI340" i="10"/>
  <c r="AI341" i="10"/>
  <c r="AI342" i="10"/>
  <c r="AI344" i="10"/>
  <c r="H149" i="7"/>
  <c r="AJ232" i="10"/>
  <c r="AJ233" i="10"/>
  <c r="AJ234" i="10"/>
  <c r="AJ235" i="10"/>
  <c r="AJ236" i="10"/>
  <c r="AJ237" i="10"/>
  <c r="AJ238" i="10"/>
  <c r="AJ239" i="10"/>
  <c r="AJ240" i="10"/>
  <c r="AJ241" i="10"/>
  <c r="AJ242" i="10"/>
  <c r="AJ243" i="10"/>
  <c r="AJ244" i="10"/>
  <c r="AJ245" i="10"/>
  <c r="AJ246" i="10"/>
  <c r="AJ247" i="10"/>
  <c r="AJ248" i="10"/>
  <c r="AJ249" i="10"/>
  <c r="AJ250" i="10"/>
  <c r="AJ251" i="10"/>
  <c r="AJ252" i="10"/>
  <c r="AJ253" i="10"/>
  <c r="AJ254" i="10"/>
  <c r="AJ255" i="10"/>
  <c r="AJ256" i="10"/>
  <c r="AJ257" i="10"/>
  <c r="AJ258" i="10"/>
  <c r="AJ259" i="10"/>
  <c r="AJ260" i="10"/>
  <c r="AJ261" i="10"/>
  <c r="AJ262" i="10"/>
  <c r="AJ263" i="10"/>
  <c r="AJ264" i="10"/>
  <c r="AJ265" i="10"/>
  <c r="AJ266" i="10"/>
  <c r="AJ267" i="10"/>
  <c r="AJ268" i="10"/>
  <c r="AJ269" i="10"/>
  <c r="AJ270" i="10"/>
  <c r="AJ271" i="10"/>
  <c r="AJ272" i="10"/>
  <c r="AJ273" i="10"/>
  <c r="AJ274" i="10"/>
  <c r="AJ275" i="10"/>
  <c r="AJ276" i="10"/>
  <c r="AJ277" i="10"/>
  <c r="AJ278" i="10"/>
  <c r="AJ279" i="10"/>
  <c r="AJ280" i="10"/>
  <c r="AJ281" i="10"/>
  <c r="AJ282" i="10"/>
  <c r="AJ283" i="10"/>
  <c r="AJ284" i="10"/>
  <c r="AJ285" i="10"/>
  <c r="AJ286" i="10"/>
  <c r="AJ287" i="10"/>
  <c r="AJ288" i="10"/>
  <c r="AJ289" i="10"/>
  <c r="AJ290" i="10"/>
  <c r="AJ291" i="10"/>
  <c r="AJ292" i="10"/>
  <c r="AJ293" i="10"/>
  <c r="AJ294" i="10"/>
  <c r="AJ295" i="10"/>
  <c r="AJ296" i="10"/>
  <c r="AJ297" i="10"/>
  <c r="AJ298" i="10"/>
  <c r="AJ299" i="10"/>
  <c r="AJ300" i="10"/>
  <c r="AJ301" i="10"/>
  <c r="AJ302" i="10"/>
  <c r="AJ303" i="10"/>
  <c r="AJ304" i="10"/>
  <c r="AJ305" i="10"/>
  <c r="AJ306" i="10"/>
  <c r="AJ307" i="10"/>
  <c r="AJ308" i="10"/>
  <c r="AJ309" i="10"/>
  <c r="AJ310" i="10"/>
  <c r="AJ311" i="10"/>
  <c r="AJ312" i="10"/>
  <c r="AJ313" i="10"/>
  <c r="AJ314" i="10"/>
  <c r="AJ315" i="10"/>
  <c r="AJ316" i="10"/>
  <c r="AJ317" i="10"/>
  <c r="AJ318" i="10"/>
  <c r="AJ319" i="10"/>
  <c r="AJ320" i="10"/>
  <c r="AJ321" i="10"/>
  <c r="AJ322" i="10"/>
  <c r="AJ323" i="10"/>
  <c r="AJ324" i="10"/>
  <c r="AJ325" i="10"/>
  <c r="AJ326" i="10"/>
  <c r="AJ327" i="10"/>
  <c r="AJ328" i="10"/>
  <c r="AJ329" i="10"/>
  <c r="AJ330" i="10"/>
  <c r="AJ331" i="10"/>
  <c r="AJ332" i="10"/>
  <c r="AJ333" i="10"/>
  <c r="AJ334" i="10"/>
  <c r="AJ335" i="10"/>
  <c r="AJ336" i="10"/>
  <c r="AJ337" i="10"/>
  <c r="AJ338" i="10"/>
  <c r="AJ339" i="10"/>
  <c r="AJ340" i="10"/>
  <c r="AJ341" i="10"/>
  <c r="AJ342" i="10"/>
  <c r="AJ344" i="10"/>
  <c r="H150" i="7"/>
  <c r="AK232" i="10"/>
  <c r="AK233" i="10"/>
  <c r="AK234" i="10"/>
  <c r="AK235" i="10"/>
  <c r="AK236" i="10"/>
  <c r="AK237" i="10"/>
  <c r="AK238" i="10"/>
  <c r="AK239" i="10"/>
  <c r="AK240" i="10"/>
  <c r="AK241" i="10"/>
  <c r="AK242" i="10"/>
  <c r="AK243" i="10"/>
  <c r="AK244" i="10"/>
  <c r="AK245" i="10"/>
  <c r="AK246" i="10"/>
  <c r="AK247" i="10"/>
  <c r="AK248" i="10"/>
  <c r="AK249" i="10"/>
  <c r="AK250" i="10"/>
  <c r="AK251" i="10"/>
  <c r="AK252" i="10"/>
  <c r="AK253" i="10"/>
  <c r="AK254" i="10"/>
  <c r="AK255" i="10"/>
  <c r="AK256" i="10"/>
  <c r="AK257" i="10"/>
  <c r="AK258" i="10"/>
  <c r="AK259" i="10"/>
  <c r="AK260" i="10"/>
  <c r="AK261" i="10"/>
  <c r="AK262" i="10"/>
  <c r="AK263" i="10"/>
  <c r="AK264" i="10"/>
  <c r="AK265" i="10"/>
  <c r="AK266" i="10"/>
  <c r="AK267" i="10"/>
  <c r="AK268" i="10"/>
  <c r="AK269" i="10"/>
  <c r="AK270" i="10"/>
  <c r="AK271" i="10"/>
  <c r="AK272" i="10"/>
  <c r="AK273" i="10"/>
  <c r="AK274" i="10"/>
  <c r="AK275" i="10"/>
  <c r="AK276" i="10"/>
  <c r="AK277" i="10"/>
  <c r="AK278" i="10"/>
  <c r="AK279" i="10"/>
  <c r="AK280" i="10"/>
  <c r="AK281" i="10"/>
  <c r="AK282" i="10"/>
  <c r="AK283" i="10"/>
  <c r="AK284" i="10"/>
  <c r="AK285" i="10"/>
  <c r="AK286" i="10"/>
  <c r="AK287" i="10"/>
  <c r="AK288" i="10"/>
  <c r="AK289" i="10"/>
  <c r="AK290" i="10"/>
  <c r="AK291" i="10"/>
  <c r="AK292" i="10"/>
  <c r="AK293" i="10"/>
  <c r="AK294" i="10"/>
  <c r="AK295" i="10"/>
  <c r="AK296" i="10"/>
  <c r="AK297" i="10"/>
  <c r="AK298" i="10"/>
  <c r="AK299" i="10"/>
  <c r="AK300" i="10"/>
  <c r="AK301" i="10"/>
  <c r="AK302" i="10"/>
  <c r="AK303" i="10"/>
  <c r="AK304" i="10"/>
  <c r="AK305" i="10"/>
  <c r="AK306" i="10"/>
  <c r="AK307" i="10"/>
  <c r="AK308" i="10"/>
  <c r="AK309" i="10"/>
  <c r="AK310" i="10"/>
  <c r="AK311" i="10"/>
  <c r="AK312" i="10"/>
  <c r="AK313" i="10"/>
  <c r="AK314" i="10"/>
  <c r="AK315" i="10"/>
  <c r="AK316" i="10"/>
  <c r="AK317" i="10"/>
  <c r="AK318" i="10"/>
  <c r="AK319" i="10"/>
  <c r="AK320" i="10"/>
  <c r="AK321" i="10"/>
  <c r="AK322" i="10"/>
  <c r="AK323" i="10"/>
  <c r="AK324" i="10"/>
  <c r="AK325" i="10"/>
  <c r="AK326" i="10"/>
  <c r="AK327" i="10"/>
  <c r="AK328" i="10"/>
  <c r="AK329" i="10"/>
  <c r="AK330" i="10"/>
  <c r="AK331" i="10"/>
  <c r="AK332" i="10"/>
  <c r="AK333" i="10"/>
  <c r="AK334" i="10"/>
  <c r="AK335" i="10"/>
  <c r="AK336" i="10"/>
  <c r="AK337" i="10"/>
  <c r="AK338" i="10"/>
  <c r="AK339" i="10"/>
  <c r="AK340" i="10"/>
  <c r="AK341" i="10"/>
  <c r="AK342" i="10"/>
  <c r="AK344" i="10"/>
  <c r="H151" i="7"/>
  <c r="AL232" i="10"/>
  <c r="AL233" i="10"/>
  <c r="AL234" i="10"/>
  <c r="AL235" i="10"/>
  <c r="AL236" i="10"/>
  <c r="AL237" i="10"/>
  <c r="AL238" i="10"/>
  <c r="AL239" i="10"/>
  <c r="AL240" i="10"/>
  <c r="AL241" i="10"/>
  <c r="AL242" i="10"/>
  <c r="AL243" i="10"/>
  <c r="AL244" i="10"/>
  <c r="AL245" i="10"/>
  <c r="AL246" i="10"/>
  <c r="AL247" i="10"/>
  <c r="AL248" i="10"/>
  <c r="AL249" i="10"/>
  <c r="AL250" i="10"/>
  <c r="AL251" i="10"/>
  <c r="AL252" i="10"/>
  <c r="AL253" i="10"/>
  <c r="AL254" i="10"/>
  <c r="AL255" i="10"/>
  <c r="AL256" i="10"/>
  <c r="AL257" i="10"/>
  <c r="AL258" i="10"/>
  <c r="AL259" i="10"/>
  <c r="AL260" i="10"/>
  <c r="AL261" i="10"/>
  <c r="AL262" i="10"/>
  <c r="AL263" i="10"/>
  <c r="AL264" i="10"/>
  <c r="AL265" i="10"/>
  <c r="AL266" i="10"/>
  <c r="AL267" i="10"/>
  <c r="AL268" i="10"/>
  <c r="AL269" i="10"/>
  <c r="AL270" i="10"/>
  <c r="AL271" i="10"/>
  <c r="AL272" i="10"/>
  <c r="AL273" i="10"/>
  <c r="AL274" i="10"/>
  <c r="AL275" i="10"/>
  <c r="AL276" i="10"/>
  <c r="AL277" i="10"/>
  <c r="AL278" i="10"/>
  <c r="AL279" i="10"/>
  <c r="AL280" i="10"/>
  <c r="AL281" i="10"/>
  <c r="AL282" i="10"/>
  <c r="AL283" i="10"/>
  <c r="AL284" i="10"/>
  <c r="AL285" i="10"/>
  <c r="AL286" i="10"/>
  <c r="AL287" i="10"/>
  <c r="AL288" i="10"/>
  <c r="AL289" i="10"/>
  <c r="AL290" i="10"/>
  <c r="AL291" i="10"/>
  <c r="AL292" i="10"/>
  <c r="AL293" i="10"/>
  <c r="AL294" i="10"/>
  <c r="AL295" i="10"/>
  <c r="AL296" i="10"/>
  <c r="AL297" i="10"/>
  <c r="AL298" i="10"/>
  <c r="AL299" i="10"/>
  <c r="AL300" i="10"/>
  <c r="AL301" i="10"/>
  <c r="AL302" i="10"/>
  <c r="AL303" i="10"/>
  <c r="AL304" i="10"/>
  <c r="AL305" i="10"/>
  <c r="AL306" i="10"/>
  <c r="AL307" i="10"/>
  <c r="AL308" i="10"/>
  <c r="AL309" i="10"/>
  <c r="AL310" i="10"/>
  <c r="AL311" i="10"/>
  <c r="AL312" i="10"/>
  <c r="AL313" i="10"/>
  <c r="AL314" i="10"/>
  <c r="AL315" i="10"/>
  <c r="AL316" i="10"/>
  <c r="AL317" i="10"/>
  <c r="AL318" i="10"/>
  <c r="AL319" i="10"/>
  <c r="AL320" i="10"/>
  <c r="AL321" i="10"/>
  <c r="AL322" i="10"/>
  <c r="AL323" i="10"/>
  <c r="AL324" i="10"/>
  <c r="AL325" i="10"/>
  <c r="AL326" i="10"/>
  <c r="AL327" i="10"/>
  <c r="AL328" i="10"/>
  <c r="AL329" i="10"/>
  <c r="AL330" i="10"/>
  <c r="AL331" i="10"/>
  <c r="AL332" i="10"/>
  <c r="AL333" i="10"/>
  <c r="AL334" i="10"/>
  <c r="AL335" i="10"/>
  <c r="AL336" i="10"/>
  <c r="AL337" i="10"/>
  <c r="AL338" i="10"/>
  <c r="AL339" i="10"/>
  <c r="AL340" i="10"/>
  <c r="AL341" i="10"/>
  <c r="AL342" i="10"/>
  <c r="AL344" i="10"/>
  <c r="H152" i="7"/>
  <c r="AM232" i="10"/>
  <c r="AM233" i="10"/>
  <c r="AM234" i="10"/>
  <c r="AM235" i="10"/>
  <c r="AM236" i="10"/>
  <c r="AM237" i="10"/>
  <c r="AM238" i="10"/>
  <c r="AM239" i="10"/>
  <c r="AM240" i="10"/>
  <c r="AM241" i="10"/>
  <c r="AM242" i="10"/>
  <c r="AM243" i="10"/>
  <c r="AM244" i="10"/>
  <c r="AM245" i="10"/>
  <c r="AM246" i="10"/>
  <c r="AM247" i="10"/>
  <c r="AM248" i="10"/>
  <c r="AM249" i="10"/>
  <c r="AM250" i="10"/>
  <c r="AM251" i="10"/>
  <c r="AM252" i="10"/>
  <c r="AM253" i="10"/>
  <c r="AM254" i="10"/>
  <c r="AM255" i="10"/>
  <c r="AM256" i="10"/>
  <c r="AM257" i="10"/>
  <c r="AM258" i="10"/>
  <c r="AM259" i="10"/>
  <c r="AM260" i="10"/>
  <c r="AM261" i="10"/>
  <c r="AM262" i="10"/>
  <c r="AM263" i="10"/>
  <c r="AM264" i="10"/>
  <c r="AM265" i="10"/>
  <c r="AM266" i="10"/>
  <c r="AM267" i="10"/>
  <c r="AM268" i="10"/>
  <c r="AM269" i="10"/>
  <c r="AM270" i="10"/>
  <c r="AM271" i="10"/>
  <c r="AM272" i="10"/>
  <c r="AM273" i="10"/>
  <c r="AM274" i="10"/>
  <c r="AM275" i="10"/>
  <c r="AM276" i="10"/>
  <c r="AM277" i="10"/>
  <c r="AM278" i="10"/>
  <c r="AM279" i="10"/>
  <c r="AM280" i="10"/>
  <c r="AM281" i="10"/>
  <c r="AM282" i="10"/>
  <c r="AM283" i="10"/>
  <c r="AM284" i="10"/>
  <c r="AM285" i="10"/>
  <c r="AM286" i="10"/>
  <c r="AM287" i="10"/>
  <c r="AM288" i="10"/>
  <c r="AM289" i="10"/>
  <c r="AM290" i="10"/>
  <c r="AM291" i="10"/>
  <c r="AM292" i="10"/>
  <c r="AM293" i="10"/>
  <c r="AM294" i="10"/>
  <c r="AM295" i="10"/>
  <c r="AM296" i="10"/>
  <c r="AM297" i="10"/>
  <c r="AM298" i="10"/>
  <c r="AM299" i="10"/>
  <c r="AM300" i="10"/>
  <c r="AM301" i="10"/>
  <c r="AM302" i="10"/>
  <c r="AM303" i="10"/>
  <c r="AM304" i="10"/>
  <c r="AM305" i="10"/>
  <c r="AM306" i="10"/>
  <c r="AM307" i="10"/>
  <c r="AM308" i="10"/>
  <c r="AM309" i="10"/>
  <c r="AM310" i="10"/>
  <c r="AM311" i="10"/>
  <c r="AM312" i="10"/>
  <c r="AM313" i="10"/>
  <c r="AM314" i="10"/>
  <c r="AM315" i="10"/>
  <c r="AM316" i="10"/>
  <c r="AM317" i="10"/>
  <c r="AM318" i="10"/>
  <c r="AM319" i="10"/>
  <c r="AM320" i="10"/>
  <c r="AM321" i="10"/>
  <c r="AM322" i="10"/>
  <c r="AM323" i="10"/>
  <c r="AM324" i="10"/>
  <c r="AM325" i="10"/>
  <c r="AM326" i="10"/>
  <c r="AM327" i="10"/>
  <c r="AM328" i="10"/>
  <c r="AM329" i="10"/>
  <c r="AM330" i="10"/>
  <c r="AM331" i="10"/>
  <c r="AM332" i="10"/>
  <c r="AM333" i="10"/>
  <c r="AM334" i="10"/>
  <c r="AM335" i="10"/>
  <c r="AM336" i="10"/>
  <c r="AM337" i="10"/>
  <c r="AM338" i="10"/>
  <c r="AM339" i="10"/>
  <c r="AM340" i="10"/>
  <c r="AM341" i="10"/>
  <c r="AM342" i="10"/>
  <c r="AM344" i="10"/>
  <c r="H153" i="7"/>
  <c r="AN232" i="10"/>
  <c r="AN233" i="10"/>
  <c r="AN234" i="10"/>
  <c r="AN235" i="10"/>
  <c r="AN236" i="10"/>
  <c r="AN237" i="10"/>
  <c r="AN238" i="10"/>
  <c r="AN239" i="10"/>
  <c r="AN240" i="10"/>
  <c r="AN241" i="10"/>
  <c r="AN242" i="10"/>
  <c r="AN243" i="10"/>
  <c r="AN244" i="10"/>
  <c r="AN245" i="10"/>
  <c r="AN246" i="10"/>
  <c r="AN247" i="10"/>
  <c r="AN248" i="10"/>
  <c r="AN249" i="10"/>
  <c r="AN250" i="10"/>
  <c r="AN251" i="10"/>
  <c r="AN252" i="10"/>
  <c r="AN253" i="10"/>
  <c r="AN254" i="10"/>
  <c r="AN255" i="10"/>
  <c r="AN256" i="10"/>
  <c r="AN257" i="10"/>
  <c r="AN258" i="10"/>
  <c r="AN259" i="10"/>
  <c r="AN260" i="10"/>
  <c r="AN261" i="10"/>
  <c r="AN262" i="10"/>
  <c r="AN263" i="10"/>
  <c r="AN264" i="10"/>
  <c r="AN265" i="10"/>
  <c r="AN266" i="10"/>
  <c r="AN267" i="10"/>
  <c r="AN268" i="10"/>
  <c r="AN269" i="10"/>
  <c r="AN270" i="10"/>
  <c r="AN271" i="10"/>
  <c r="AN272" i="10"/>
  <c r="AN273" i="10"/>
  <c r="AN274" i="10"/>
  <c r="AN275" i="10"/>
  <c r="AN276" i="10"/>
  <c r="AN277" i="10"/>
  <c r="AN278" i="10"/>
  <c r="AN279" i="10"/>
  <c r="AN280" i="10"/>
  <c r="AN281" i="10"/>
  <c r="AN282" i="10"/>
  <c r="AN283" i="10"/>
  <c r="AN284" i="10"/>
  <c r="AN285" i="10"/>
  <c r="AN286" i="10"/>
  <c r="AN287" i="10"/>
  <c r="AN288" i="10"/>
  <c r="AN289" i="10"/>
  <c r="AN290" i="10"/>
  <c r="AN291" i="10"/>
  <c r="AN292" i="10"/>
  <c r="AN293" i="10"/>
  <c r="AN294" i="10"/>
  <c r="AN295" i="10"/>
  <c r="AN296" i="10"/>
  <c r="AN297" i="10"/>
  <c r="AN298" i="10"/>
  <c r="AN299" i="10"/>
  <c r="AN300" i="10"/>
  <c r="AN301" i="10"/>
  <c r="AN302" i="10"/>
  <c r="AN303" i="10"/>
  <c r="AN304" i="10"/>
  <c r="AN305" i="10"/>
  <c r="AN306" i="10"/>
  <c r="AN307" i="10"/>
  <c r="AN308" i="10"/>
  <c r="AN309" i="10"/>
  <c r="AN310" i="10"/>
  <c r="AN311" i="10"/>
  <c r="AN312" i="10"/>
  <c r="AN313" i="10"/>
  <c r="AN314" i="10"/>
  <c r="AN315" i="10"/>
  <c r="AN316" i="10"/>
  <c r="AN317" i="10"/>
  <c r="AN318" i="10"/>
  <c r="AN319" i="10"/>
  <c r="AN320" i="10"/>
  <c r="AN321" i="10"/>
  <c r="AN322" i="10"/>
  <c r="AN323" i="10"/>
  <c r="AN324" i="10"/>
  <c r="AN325" i="10"/>
  <c r="AN326" i="10"/>
  <c r="AN327" i="10"/>
  <c r="AN328" i="10"/>
  <c r="AN329" i="10"/>
  <c r="AN330" i="10"/>
  <c r="AN331" i="10"/>
  <c r="AN332" i="10"/>
  <c r="AN333" i="10"/>
  <c r="AN334" i="10"/>
  <c r="AN335" i="10"/>
  <c r="AN336" i="10"/>
  <c r="AN337" i="10"/>
  <c r="AN338" i="10"/>
  <c r="AN339" i="10"/>
  <c r="AN340" i="10"/>
  <c r="AN341" i="10"/>
  <c r="AN342" i="10"/>
  <c r="AN344" i="10"/>
  <c r="H154" i="7"/>
  <c r="AO232" i="10"/>
  <c r="AO233" i="10"/>
  <c r="AO234" i="10"/>
  <c r="AO235" i="10"/>
  <c r="AO236" i="10"/>
  <c r="AO237" i="10"/>
  <c r="AO238" i="10"/>
  <c r="AO239" i="10"/>
  <c r="AO240" i="10"/>
  <c r="AO241" i="10"/>
  <c r="AO242" i="10"/>
  <c r="AO243" i="10"/>
  <c r="AO244" i="10"/>
  <c r="AO245" i="10"/>
  <c r="AO246" i="10"/>
  <c r="AO247" i="10"/>
  <c r="AO248" i="10"/>
  <c r="AO249" i="10"/>
  <c r="AO250" i="10"/>
  <c r="AO251" i="10"/>
  <c r="AO252" i="10"/>
  <c r="AO253" i="10"/>
  <c r="AO254" i="10"/>
  <c r="AO255" i="10"/>
  <c r="AO256" i="10"/>
  <c r="AO257" i="10"/>
  <c r="AO258" i="10"/>
  <c r="AO259" i="10"/>
  <c r="AO260" i="10"/>
  <c r="AO261" i="10"/>
  <c r="AO262" i="10"/>
  <c r="AO263" i="10"/>
  <c r="AO264" i="10"/>
  <c r="AO265" i="10"/>
  <c r="AO266" i="10"/>
  <c r="AO267" i="10"/>
  <c r="AO268" i="10"/>
  <c r="AO269" i="10"/>
  <c r="AO270" i="10"/>
  <c r="AO271" i="10"/>
  <c r="AO272" i="10"/>
  <c r="AO273" i="10"/>
  <c r="AO274" i="10"/>
  <c r="AO275" i="10"/>
  <c r="AO276" i="10"/>
  <c r="AO277" i="10"/>
  <c r="AO278" i="10"/>
  <c r="AO279" i="10"/>
  <c r="AO280" i="10"/>
  <c r="AO281" i="10"/>
  <c r="AO282" i="10"/>
  <c r="AO283" i="10"/>
  <c r="AO284" i="10"/>
  <c r="AO285" i="10"/>
  <c r="AO286" i="10"/>
  <c r="AO287" i="10"/>
  <c r="AO288" i="10"/>
  <c r="AO289" i="10"/>
  <c r="AO290" i="10"/>
  <c r="AO291" i="10"/>
  <c r="AO292" i="10"/>
  <c r="AO293" i="10"/>
  <c r="AO294" i="10"/>
  <c r="AO295" i="10"/>
  <c r="AO296" i="10"/>
  <c r="AO297" i="10"/>
  <c r="AO298" i="10"/>
  <c r="AO299" i="10"/>
  <c r="AO300" i="10"/>
  <c r="AO301" i="10"/>
  <c r="AO302" i="10"/>
  <c r="AO303" i="10"/>
  <c r="AO304" i="10"/>
  <c r="AO305" i="10"/>
  <c r="AO306" i="10"/>
  <c r="AO307" i="10"/>
  <c r="AO308" i="10"/>
  <c r="AO309" i="10"/>
  <c r="AO310" i="10"/>
  <c r="AO311" i="10"/>
  <c r="AO312" i="10"/>
  <c r="AO313" i="10"/>
  <c r="AO314" i="10"/>
  <c r="AO315" i="10"/>
  <c r="AO316" i="10"/>
  <c r="AO317" i="10"/>
  <c r="AO318" i="10"/>
  <c r="AO319" i="10"/>
  <c r="AO320" i="10"/>
  <c r="AO321" i="10"/>
  <c r="AO322" i="10"/>
  <c r="AO323" i="10"/>
  <c r="AO324" i="10"/>
  <c r="AO325" i="10"/>
  <c r="AO326" i="10"/>
  <c r="AO327" i="10"/>
  <c r="AO328" i="10"/>
  <c r="AO329" i="10"/>
  <c r="AO330" i="10"/>
  <c r="AO331" i="10"/>
  <c r="AO332" i="10"/>
  <c r="AO333" i="10"/>
  <c r="AO334" i="10"/>
  <c r="AO335" i="10"/>
  <c r="AO336" i="10"/>
  <c r="AO337" i="10"/>
  <c r="AO338" i="10"/>
  <c r="AO339" i="10"/>
  <c r="AO340" i="10"/>
  <c r="AO341" i="10"/>
  <c r="AO342" i="10"/>
  <c r="AO344" i="10"/>
  <c r="H155" i="7"/>
  <c r="AP232" i="10"/>
  <c r="AP233" i="10"/>
  <c r="AP234" i="10"/>
  <c r="AP235" i="10"/>
  <c r="AP236" i="10"/>
  <c r="AP237" i="10"/>
  <c r="AP238" i="10"/>
  <c r="AP239" i="10"/>
  <c r="AP240" i="10"/>
  <c r="AP241" i="10"/>
  <c r="AP242" i="10"/>
  <c r="AP243" i="10"/>
  <c r="AP244" i="10"/>
  <c r="AP245" i="10"/>
  <c r="AP246" i="10"/>
  <c r="AP247" i="10"/>
  <c r="AP248" i="10"/>
  <c r="AP249" i="10"/>
  <c r="AP250" i="10"/>
  <c r="AP251" i="10"/>
  <c r="AP252" i="10"/>
  <c r="AP253" i="10"/>
  <c r="AP254" i="10"/>
  <c r="AP255" i="10"/>
  <c r="AP256" i="10"/>
  <c r="AP257" i="10"/>
  <c r="AP258" i="10"/>
  <c r="AP259" i="10"/>
  <c r="AP260" i="10"/>
  <c r="AP261" i="10"/>
  <c r="AP262" i="10"/>
  <c r="AP263" i="10"/>
  <c r="AP264" i="10"/>
  <c r="AP265" i="10"/>
  <c r="AP266" i="10"/>
  <c r="AP267" i="10"/>
  <c r="AP268" i="10"/>
  <c r="AP269" i="10"/>
  <c r="AP270" i="10"/>
  <c r="AP271" i="10"/>
  <c r="AP272" i="10"/>
  <c r="AP273" i="10"/>
  <c r="AP274" i="10"/>
  <c r="AP275" i="10"/>
  <c r="AP276" i="10"/>
  <c r="AP277" i="10"/>
  <c r="AP278" i="10"/>
  <c r="AP279" i="10"/>
  <c r="AP280" i="10"/>
  <c r="AP281" i="10"/>
  <c r="AP282" i="10"/>
  <c r="AP283" i="10"/>
  <c r="AP284" i="10"/>
  <c r="AP285" i="10"/>
  <c r="AP286" i="10"/>
  <c r="AP287" i="10"/>
  <c r="AP288" i="10"/>
  <c r="AP289" i="10"/>
  <c r="AP290" i="10"/>
  <c r="AP291" i="10"/>
  <c r="AP292" i="10"/>
  <c r="AP293" i="10"/>
  <c r="AP294" i="10"/>
  <c r="AP295" i="10"/>
  <c r="AP296" i="10"/>
  <c r="AP297" i="10"/>
  <c r="AP298" i="10"/>
  <c r="AP299" i="10"/>
  <c r="AP300" i="10"/>
  <c r="AP301" i="10"/>
  <c r="AP302" i="10"/>
  <c r="AP303" i="10"/>
  <c r="AP304" i="10"/>
  <c r="AP305" i="10"/>
  <c r="AP306" i="10"/>
  <c r="AP307" i="10"/>
  <c r="AP308" i="10"/>
  <c r="AP309" i="10"/>
  <c r="AP310" i="10"/>
  <c r="AP311" i="10"/>
  <c r="AP312" i="10"/>
  <c r="AP313" i="10"/>
  <c r="AP314" i="10"/>
  <c r="AP315" i="10"/>
  <c r="AP316" i="10"/>
  <c r="AP317" i="10"/>
  <c r="AP318" i="10"/>
  <c r="AP319" i="10"/>
  <c r="AP320" i="10"/>
  <c r="AP321" i="10"/>
  <c r="AP322" i="10"/>
  <c r="AP323" i="10"/>
  <c r="AP324" i="10"/>
  <c r="AP325" i="10"/>
  <c r="AP326" i="10"/>
  <c r="AP327" i="10"/>
  <c r="AP328" i="10"/>
  <c r="AP329" i="10"/>
  <c r="AP330" i="10"/>
  <c r="AP331" i="10"/>
  <c r="AP332" i="10"/>
  <c r="AP333" i="10"/>
  <c r="AP334" i="10"/>
  <c r="AP335" i="10"/>
  <c r="AP336" i="10"/>
  <c r="AP337" i="10"/>
  <c r="AP338" i="10"/>
  <c r="AP339" i="10"/>
  <c r="AP340" i="10"/>
  <c r="AP341" i="10"/>
  <c r="AP342" i="10"/>
  <c r="AP344" i="10"/>
  <c r="H156" i="7"/>
  <c r="AQ232" i="10"/>
  <c r="AQ233" i="10"/>
  <c r="AQ234" i="10"/>
  <c r="AQ235" i="10"/>
  <c r="AQ236" i="10"/>
  <c r="AQ237" i="10"/>
  <c r="AQ238" i="10"/>
  <c r="AQ239" i="10"/>
  <c r="AQ240" i="10"/>
  <c r="AQ241" i="10"/>
  <c r="AQ242" i="10"/>
  <c r="AQ243" i="10"/>
  <c r="AQ244" i="10"/>
  <c r="AQ245" i="10"/>
  <c r="AQ246" i="10"/>
  <c r="AQ247" i="10"/>
  <c r="AQ248" i="10"/>
  <c r="AQ249" i="10"/>
  <c r="AQ250" i="10"/>
  <c r="AQ251" i="10"/>
  <c r="AQ252" i="10"/>
  <c r="AQ253" i="10"/>
  <c r="AQ254" i="10"/>
  <c r="AQ255" i="10"/>
  <c r="AQ256" i="10"/>
  <c r="AQ257" i="10"/>
  <c r="AQ258" i="10"/>
  <c r="AQ259" i="10"/>
  <c r="AQ260" i="10"/>
  <c r="AQ261" i="10"/>
  <c r="AQ262" i="10"/>
  <c r="AQ263" i="10"/>
  <c r="AQ264" i="10"/>
  <c r="AQ265" i="10"/>
  <c r="AQ266" i="10"/>
  <c r="AQ267" i="10"/>
  <c r="AQ268" i="10"/>
  <c r="AQ269" i="10"/>
  <c r="AQ270" i="10"/>
  <c r="AQ271" i="10"/>
  <c r="AQ272" i="10"/>
  <c r="AQ273" i="10"/>
  <c r="AQ274" i="10"/>
  <c r="AQ275" i="10"/>
  <c r="AQ276" i="10"/>
  <c r="AQ277" i="10"/>
  <c r="AQ278" i="10"/>
  <c r="AQ279" i="10"/>
  <c r="AQ280" i="10"/>
  <c r="AQ281" i="10"/>
  <c r="AQ282" i="10"/>
  <c r="AQ283" i="10"/>
  <c r="AQ284" i="10"/>
  <c r="AQ285" i="10"/>
  <c r="AQ286" i="10"/>
  <c r="AQ287" i="10"/>
  <c r="AQ288" i="10"/>
  <c r="AQ289" i="10"/>
  <c r="AQ290" i="10"/>
  <c r="AQ291" i="10"/>
  <c r="AQ292" i="10"/>
  <c r="AQ293" i="10"/>
  <c r="AQ294" i="10"/>
  <c r="AQ295" i="10"/>
  <c r="AQ296" i="10"/>
  <c r="AQ297" i="10"/>
  <c r="AQ298" i="10"/>
  <c r="AQ299" i="10"/>
  <c r="AQ300" i="10"/>
  <c r="AQ301" i="10"/>
  <c r="AQ302" i="10"/>
  <c r="AQ303" i="10"/>
  <c r="AQ304" i="10"/>
  <c r="AQ305" i="10"/>
  <c r="AQ306" i="10"/>
  <c r="AQ307" i="10"/>
  <c r="AQ308" i="10"/>
  <c r="AQ309" i="10"/>
  <c r="AQ310" i="10"/>
  <c r="AQ311" i="10"/>
  <c r="AQ312" i="10"/>
  <c r="AQ313" i="10"/>
  <c r="AQ314" i="10"/>
  <c r="AQ315" i="10"/>
  <c r="AQ316" i="10"/>
  <c r="AQ317" i="10"/>
  <c r="AQ318" i="10"/>
  <c r="AQ319" i="10"/>
  <c r="AQ320" i="10"/>
  <c r="AQ321" i="10"/>
  <c r="AQ322" i="10"/>
  <c r="AQ323" i="10"/>
  <c r="AQ324" i="10"/>
  <c r="AQ325" i="10"/>
  <c r="AQ326" i="10"/>
  <c r="AQ327" i="10"/>
  <c r="AQ328" i="10"/>
  <c r="AQ329" i="10"/>
  <c r="AQ330" i="10"/>
  <c r="AQ331" i="10"/>
  <c r="AQ332" i="10"/>
  <c r="AQ333" i="10"/>
  <c r="AQ334" i="10"/>
  <c r="AQ335" i="10"/>
  <c r="AQ336" i="10"/>
  <c r="AQ337" i="10"/>
  <c r="AQ338" i="10"/>
  <c r="AQ339" i="10"/>
  <c r="AQ340" i="10"/>
  <c r="AQ341" i="10"/>
  <c r="AQ342" i="10"/>
  <c r="AQ344" i="10"/>
  <c r="H157" i="7"/>
  <c r="AR232" i="10"/>
  <c r="AR233" i="10"/>
  <c r="AR234" i="10"/>
  <c r="AR235" i="10"/>
  <c r="AR236" i="10"/>
  <c r="AR237" i="10"/>
  <c r="AR238" i="10"/>
  <c r="AR239" i="10"/>
  <c r="AR240" i="10"/>
  <c r="AR241" i="10"/>
  <c r="AR242" i="10"/>
  <c r="AR243" i="10"/>
  <c r="AR244" i="10"/>
  <c r="AR245" i="10"/>
  <c r="AR246" i="10"/>
  <c r="AR247" i="10"/>
  <c r="AR248" i="10"/>
  <c r="AR249" i="10"/>
  <c r="AR250" i="10"/>
  <c r="AR251" i="10"/>
  <c r="AR252" i="10"/>
  <c r="AR253" i="10"/>
  <c r="AR254" i="10"/>
  <c r="AR255" i="10"/>
  <c r="AR256" i="10"/>
  <c r="AR257" i="10"/>
  <c r="AR258" i="10"/>
  <c r="AR259" i="10"/>
  <c r="AR260" i="10"/>
  <c r="AR261" i="10"/>
  <c r="AR262" i="10"/>
  <c r="AR263" i="10"/>
  <c r="AR264" i="10"/>
  <c r="AR265" i="10"/>
  <c r="AR266" i="10"/>
  <c r="AR267" i="10"/>
  <c r="AR268" i="10"/>
  <c r="AR269" i="10"/>
  <c r="AR270" i="10"/>
  <c r="AR271" i="10"/>
  <c r="AR272" i="10"/>
  <c r="AR273" i="10"/>
  <c r="AR274" i="10"/>
  <c r="AR275" i="10"/>
  <c r="AR276" i="10"/>
  <c r="AR277" i="10"/>
  <c r="AR278" i="10"/>
  <c r="AR279" i="10"/>
  <c r="AR280" i="10"/>
  <c r="AR281" i="10"/>
  <c r="AR282" i="10"/>
  <c r="AR283" i="10"/>
  <c r="AR284" i="10"/>
  <c r="AR285" i="10"/>
  <c r="AR286" i="10"/>
  <c r="AR287" i="10"/>
  <c r="AR288" i="10"/>
  <c r="AR289" i="10"/>
  <c r="AR290" i="10"/>
  <c r="AR291" i="10"/>
  <c r="AR292" i="10"/>
  <c r="AR293" i="10"/>
  <c r="AR294" i="10"/>
  <c r="AR295" i="10"/>
  <c r="AR296" i="10"/>
  <c r="AR297" i="10"/>
  <c r="AR298" i="10"/>
  <c r="AR299" i="10"/>
  <c r="AR300" i="10"/>
  <c r="AR301" i="10"/>
  <c r="AR302" i="10"/>
  <c r="AR303" i="10"/>
  <c r="AR304" i="10"/>
  <c r="AR305" i="10"/>
  <c r="AR306" i="10"/>
  <c r="AR307" i="10"/>
  <c r="AR308" i="10"/>
  <c r="AR309" i="10"/>
  <c r="AR310" i="10"/>
  <c r="AR311" i="10"/>
  <c r="AR312" i="10"/>
  <c r="AR313" i="10"/>
  <c r="AR314" i="10"/>
  <c r="AR315" i="10"/>
  <c r="AR316" i="10"/>
  <c r="AR317" i="10"/>
  <c r="AR318" i="10"/>
  <c r="AR319" i="10"/>
  <c r="AR320" i="10"/>
  <c r="AR321" i="10"/>
  <c r="AR322" i="10"/>
  <c r="AR323" i="10"/>
  <c r="AR324" i="10"/>
  <c r="AR325" i="10"/>
  <c r="AR326" i="10"/>
  <c r="AR327" i="10"/>
  <c r="AR328" i="10"/>
  <c r="AR329" i="10"/>
  <c r="AR330" i="10"/>
  <c r="AR331" i="10"/>
  <c r="AR332" i="10"/>
  <c r="AR333" i="10"/>
  <c r="AR334" i="10"/>
  <c r="AR335" i="10"/>
  <c r="AR336" i="10"/>
  <c r="AR337" i="10"/>
  <c r="AR338" i="10"/>
  <c r="AR339" i="10"/>
  <c r="AR340" i="10"/>
  <c r="AR341" i="10"/>
  <c r="AR342" i="10"/>
  <c r="AR344" i="10"/>
  <c r="H158" i="7"/>
  <c r="AS232" i="10"/>
  <c r="AS233" i="10"/>
  <c r="AS234" i="10"/>
  <c r="AS235" i="10"/>
  <c r="AS236" i="10"/>
  <c r="AS237" i="10"/>
  <c r="AS238" i="10"/>
  <c r="AS239" i="10"/>
  <c r="AS240" i="10"/>
  <c r="AS241" i="10"/>
  <c r="AS242" i="10"/>
  <c r="AS243" i="10"/>
  <c r="AS244" i="10"/>
  <c r="AS245" i="10"/>
  <c r="AS246" i="10"/>
  <c r="AS247" i="10"/>
  <c r="AS248" i="10"/>
  <c r="AS249" i="10"/>
  <c r="AS250" i="10"/>
  <c r="AS251" i="10"/>
  <c r="AS252" i="10"/>
  <c r="AS253" i="10"/>
  <c r="AS254" i="10"/>
  <c r="AS255" i="10"/>
  <c r="AS256" i="10"/>
  <c r="AS257" i="10"/>
  <c r="AS258" i="10"/>
  <c r="AS259" i="10"/>
  <c r="AS260" i="10"/>
  <c r="AS261" i="10"/>
  <c r="AS262" i="10"/>
  <c r="AS263" i="10"/>
  <c r="AS264" i="10"/>
  <c r="AS265" i="10"/>
  <c r="AS266" i="10"/>
  <c r="AS267" i="10"/>
  <c r="AS268" i="10"/>
  <c r="AS269" i="10"/>
  <c r="AS270" i="10"/>
  <c r="AS271" i="10"/>
  <c r="AS272" i="10"/>
  <c r="AS273" i="10"/>
  <c r="AS274" i="10"/>
  <c r="AS275" i="10"/>
  <c r="AS276" i="10"/>
  <c r="AS277" i="10"/>
  <c r="AS278" i="10"/>
  <c r="AS279" i="10"/>
  <c r="AS280" i="10"/>
  <c r="AS281" i="10"/>
  <c r="AS282" i="10"/>
  <c r="AS283" i="10"/>
  <c r="AS284" i="10"/>
  <c r="AS285" i="10"/>
  <c r="AS286" i="10"/>
  <c r="AS287" i="10"/>
  <c r="AS288" i="10"/>
  <c r="AS289" i="10"/>
  <c r="AS290" i="10"/>
  <c r="AS291" i="10"/>
  <c r="AS292" i="10"/>
  <c r="AS293" i="10"/>
  <c r="AS294" i="10"/>
  <c r="AS295" i="10"/>
  <c r="AS296" i="10"/>
  <c r="AS297" i="10"/>
  <c r="AS298" i="10"/>
  <c r="AS299" i="10"/>
  <c r="AS300" i="10"/>
  <c r="AS301" i="10"/>
  <c r="AS302" i="10"/>
  <c r="AS303" i="10"/>
  <c r="AS304" i="10"/>
  <c r="AS305" i="10"/>
  <c r="AS306" i="10"/>
  <c r="AS307" i="10"/>
  <c r="AS308" i="10"/>
  <c r="AS309" i="10"/>
  <c r="AS310" i="10"/>
  <c r="AS311" i="10"/>
  <c r="AS312" i="10"/>
  <c r="AS313" i="10"/>
  <c r="AS314" i="10"/>
  <c r="AS315" i="10"/>
  <c r="AS316" i="10"/>
  <c r="AS317" i="10"/>
  <c r="AS318" i="10"/>
  <c r="AS319" i="10"/>
  <c r="AS320" i="10"/>
  <c r="AS321" i="10"/>
  <c r="AS322" i="10"/>
  <c r="AS323" i="10"/>
  <c r="AS324" i="10"/>
  <c r="AS325" i="10"/>
  <c r="AS326" i="10"/>
  <c r="AS327" i="10"/>
  <c r="AS328" i="10"/>
  <c r="AS329" i="10"/>
  <c r="AS330" i="10"/>
  <c r="AS331" i="10"/>
  <c r="AS332" i="10"/>
  <c r="AS333" i="10"/>
  <c r="AS334" i="10"/>
  <c r="AS335" i="10"/>
  <c r="AS336" i="10"/>
  <c r="AS337" i="10"/>
  <c r="AS338" i="10"/>
  <c r="AS339" i="10"/>
  <c r="AS340" i="10"/>
  <c r="AS341" i="10"/>
  <c r="AS342" i="10"/>
  <c r="AS344" i="10"/>
  <c r="H159" i="7"/>
  <c r="AT232" i="10"/>
  <c r="AT233" i="10"/>
  <c r="AT234" i="10"/>
  <c r="AT235" i="10"/>
  <c r="AT236" i="10"/>
  <c r="AT237" i="10"/>
  <c r="AT238" i="10"/>
  <c r="AT239" i="10"/>
  <c r="AT240" i="10"/>
  <c r="AT241" i="10"/>
  <c r="AT242" i="10"/>
  <c r="AT243" i="10"/>
  <c r="AT244" i="10"/>
  <c r="AT245" i="10"/>
  <c r="AT246" i="10"/>
  <c r="AT247" i="10"/>
  <c r="AT248" i="10"/>
  <c r="AT249" i="10"/>
  <c r="AT250" i="10"/>
  <c r="AT251" i="10"/>
  <c r="AT252" i="10"/>
  <c r="AT253" i="10"/>
  <c r="AT254" i="10"/>
  <c r="AT255" i="10"/>
  <c r="AT256" i="10"/>
  <c r="AT257" i="10"/>
  <c r="AT258" i="10"/>
  <c r="AT259" i="10"/>
  <c r="AT260" i="10"/>
  <c r="AT261" i="10"/>
  <c r="AT262" i="10"/>
  <c r="AT263" i="10"/>
  <c r="AT264" i="10"/>
  <c r="AT265" i="10"/>
  <c r="AT266" i="10"/>
  <c r="AT267" i="10"/>
  <c r="AT268" i="10"/>
  <c r="AT269" i="10"/>
  <c r="AT270" i="10"/>
  <c r="AT271" i="10"/>
  <c r="AT272" i="10"/>
  <c r="AT273" i="10"/>
  <c r="AT274" i="10"/>
  <c r="AT275" i="10"/>
  <c r="AT276" i="10"/>
  <c r="AT277" i="10"/>
  <c r="AT278" i="10"/>
  <c r="AT279" i="10"/>
  <c r="AT280" i="10"/>
  <c r="AT281" i="10"/>
  <c r="AT282" i="10"/>
  <c r="AT283" i="10"/>
  <c r="AT284" i="10"/>
  <c r="AT285" i="10"/>
  <c r="AT286" i="10"/>
  <c r="AT287" i="10"/>
  <c r="AT288" i="10"/>
  <c r="AT289" i="10"/>
  <c r="AT290" i="10"/>
  <c r="AT291" i="10"/>
  <c r="AT292" i="10"/>
  <c r="AT293" i="10"/>
  <c r="AT294" i="10"/>
  <c r="AT295" i="10"/>
  <c r="AT296" i="10"/>
  <c r="AT297" i="10"/>
  <c r="AT298" i="10"/>
  <c r="AT299" i="10"/>
  <c r="AT300" i="10"/>
  <c r="AT301" i="10"/>
  <c r="AT302" i="10"/>
  <c r="AT303" i="10"/>
  <c r="AT304" i="10"/>
  <c r="AT305" i="10"/>
  <c r="AT306" i="10"/>
  <c r="AT307" i="10"/>
  <c r="AT308" i="10"/>
  <c r="AT309" i="10"/>
  <c r="AT310" i="10"/>
  <c r="AT311" i="10"/>
  <c r="AT312" i="10"/>
  <c r="AT313" i="10"/>
  <c r="AT314" i="10"/>
  <c r="AT315" i="10"/>
  <c r="AT316" i="10"/>
  <c r="AT317" i="10"/>
  <c r="AT318" i="10"/>
  <c r="AT319" i="10"/>
  <c r="AT320" i="10"/>
  <c r="AT321" i="10"/>
  <c r="AT322" i="10"/>
  <c r="AT323" i="10"/>
  <c r="AT324" i="10"/>
  <c r="AT325" i="10"/>
  <c r="AT326" i="10"/>
  <c r="AT327" i="10"/>
  <c r="AT328" i="10"/>
  <c r="AT329" i="10"/>
  <c r="AT330" i="10"/>
  <c r="AT331" i="10"/>
  <c r="AT332" i="10"/>
  <c r="AT333" i="10"/>
  <c r="AT334" i="10"/>
  <c r="AT335" i="10"/>
  <c r="AT336" i="10"/>
  <c r="AT337" i="10"/>
  <c r="AT338" i="10"/>
  <c r="AT339" i="10"/>
  <c r="AT340" i="10"/>
  <c r="AT341" i="10"/>
  <c r="AT342" i="10"/>
  <c r="AT344" i="10"/>
  <c r="H160" i="7"/>
  <c r="AU232" i="10"/>
  <c r="AU233" i="10"/>
  <c r="AU234" i="10"/>
  <c r="AU235" i="10"/>
  <c r="AU236" i="10"/>
  <c r="AU237" i="10"/>
  <c r="AU238" i="10"/>
  <c r="AU239" i="10"/>
  <c r="AU240" i="10"/>
  <c r="AU241" i="10"/>
  <c r="AU242" i="10"/>
  <c r="AU243" i="10"/>
  <c r="AU244" i="10"/>
  <c r="AU245" i="10"/>
  <c r="AU246" i="10"/>
  <c r="AU247" i="10"/>
  <c r="AU248" i="10"/>
  <c r="AU249" i="10"/>
  <c r="AU250" i="10"/>
  <c r="AU251" i="10"/>
  <c r="AU252" i="10"/>
  <c r="AU253" i="10"/>
  <c r="AU254" i="10"/>
  <c r="AU255" i="10"/>
  <c r="AU256" i="10"/>
  <c r="AU257" i="10"/>
  <c r="AU258" i="10"/>
  <c r="AU259" i="10"/>
  <c r="AU260" i="10"/>
  <c r="AU261" i="10"/>
  <c r="AU262" i="10"/>
  <c r="AU263" i="10"/>
  <c r="AU264" i="10"/>
  <c r="AU265" i="10"/>
  <c r="AU266" i="10"/>
  <c r="AU267" i="10"/>
  <c r="AU268" i="10"/>
  <c r="AU269" i="10"/>
  <c r="AU270" i="10"/>
  <c r="AU271" i="10"/>
  <c r="AU272" i="10"/>
  <c r="AU273" i="10"/>
  <c r="AU274" i="10"/>
  <c r="AU275" i="10"/>
  <c r="AU276" i="10"/>
  <c r="AU277" i="10"/>
  <c r="AU278" i="10"/>
  <c r="AU279" i="10"/>
  <c r="AU280" i="10"/>
  <c r="AU281" i="10"/>
  <c r="AU282" i="10"/>
  <c r="AU283" i="10"/>
  <c r="AU284" i="10"/>
  <c r="AU285" i="10"/>
  <c r="AU286" i="10"/>
  <c r="AU287" i="10"/>
  <c r="AU288" i="10"/>
  <c r="AU289" i="10"/>
  <c r="AU290" i="10"/>
  <c r="AU291" i="10"/>
  <c r="AU292" i="10"/>
  <c r="AU293" i="10"/>
  <c r="AU294" i="10"/>
  <c r="AU295" i="10"/>
  <c r="AU296" i="10"/>
  <c r="AU297" i="10"/>
  <c r="AU298" i="10"/>
  <c r="AU299" i="10"/>
  <c r="AU300" i="10"/>
  <c r="AU301" i="10"/>
  <c r="AU302" i="10"/>
  <c r="AU303" i="10"/>
  <c r="AU304" i="10"/>
  <c r="AU305" i="10"/>
  <c r="AU306" i="10"/>
  <c r="AU307" i="10"/>
  <c r="AU308" i="10"/>
  <c r="AU309" i="10"/>
  <c r="AU310" i="10"/>
  <c r="AU311" i="10"/>
  <c r="AU312" i="10"/>
  <c r="AU313" i="10"/>
  <c r="AU314" i="10"/>
  <c r="AU315" i="10"/>
  <c r="AU316" i="10"/>
  <c r="AU317" i="10"/>
  <c r="AU318" i="10"/>
  <c r="AU319" i="10"/>
  <c r="AU320" i="10"/>
  <c r="AU321" i="10"/>
  <c r="AU322" i="10"/>
  <c r="AU323" i="10"/>
  <c r="AU324" i="10"/>
  <c r="AU325" i="10"/>
  <c r="AU326" i="10"/>
  <c r="AU327" i="10"/>
  <c r="AU328" i="10"/>
  <c r="AU329" i="10"/>
  <c r="AU330" i="10"/>
  <c r="AU331" i="10"/>
  <c r="AU332" i="10"/>
  <c r="AU333" i="10"/>
  <c r="AU334" i="10"/>
  <c r="AU335" i="10"/>
  <c r="AU336" i="10"/>
  <c r="AU337" i="10"/>
  <c r="AU338" i="10"/>
  <c r="AU339" i="10"/>
  <c r="AU340" i="10"/>
  <c r="AU341" i="10"/>
  <c r="AU342" i="10"/>
  <c r="AU344" i="10"/>
  <c r="H161" i="7"/>
  <c r="AV232" i="10"/>
  <c r="AV233" i="10"/>
  <c r="AV234" i="10"/>
  <c r="AV235" i="10"/>
  <c r="AV236" i="10"/>
  <c r="AV237" i="10"/>
  <c r="AV238" i="10"/>
  <c r="AV239" i="10"/>
  <c r="AV240" i="10"/>
  <c r="AV241" i="10"/>
  <c r="AV242" i="10"/>
  <c r="AV243" i="10"/>
  <c r="AV244" i="10"/>
  <c r="AV245" i="10"/>
  <c r="AV246" i="10"/>
  <c r="AV247" i="10"/>
  <c r="AV248" i="10"/>
  <c r="AV249" i="10"/>
  <c r="AV250" i="10"/>
  <c r="AV251" i="10"/>
  <c r="AV252" i="10"/>
  <c r="AV253" i="10"/>
  <c r="AV254" i="10"/>
  <c r="AV255" i="10"/>
  <c r="AV256" i="10"/>
  <c r="AV257" i="10"/>
  <c r="AV258" i="10"/>
  <c r="AV259" i="10"/>
  <c r="AV260" i="10"/>
  <c r="AV261" i="10"/>
  <c r="AV262" i="10"/>
  <c r="AV263" i="10"/>
  <c r="AV264" i="10"/>
  <c r="AV265" i="10"/>
  <c r="AV266" i="10"/>
  <c r="AV267" i="10"/>
  <c r="AV268" i="10"/>
  <c r="AV269" i="10"/>
  <c r="AV270" i="10"/>
  <c r="AV271" i="10"/>
  <c r="AV272" i="10"/>
  <c r="AV273" i="10"/>
  <c r="AV274" i="10"/>
  <c r="AV275" i="10"/>
  <c r="AV276" i="10"/>
  <c r="AV277" i="10"/>
  <c r="AV278" i="10"/>
  <c r="AV279" i="10"/>
  <c r="AV280" i="10"/>
  <c r="AV281" i="10"/>
  <c r="AV282" i="10"/>
  <c r="AV283" i="10"/>
  <c r="AV284" i="10"/>
  <c r="AV285" i="10"/>
  <c r="AV286" i="10"/>
  <c r="AV287" i="10"/>
  <c r="AV288" i="10"/>
  <c r="AV289" i="10"/>
  <c r="AV290" i="10"/>
  <c r="AV291" i="10"/>
  <c r="AV292" i="10"/>
  <c r="AV293" i="10"/>
  <c r="AV294" i="10"/>
  <c r="AV295" i="10"/>
  <c r="AV296" i="10"/>
  <c r="AV297" i="10"/>
  <c r="AV298" i="10"/>
  <c r="AV299" i="10"/>
  <c r="AV300" i="10"/>
  <c r="AV301" i="10"/>
  <c r="AV302" i="10"/>
  <c r="AV303" i="10"/>
  <c r="AV304" i="10"/>
  <c r="AV305" i="10"/>
  <c r="AV306" i="10"/>
  <c r="AV307" i="10"/>
  <c r="AV308" i="10"/>
  <c r="AV309" i="10"/>
  <c r="AV310" i="10"/>
  <c r="AV311" i="10"/>
  <c r="AV312" i="10"/>
  <c r="AV313" i="10"/>
  <c r="AV314" i="10"/>
  <c r="AV315" i="10"/>
  <c r="AV316" i="10"/>
  <c r="AV317" i="10"/>
  <c r="AV318" i="10"/>
  <c r="AV319" i="10"/>
  <c r="AV320" i="10"/>
  <c r="AV321" i="10"/>
  <c r="AV322" i="10"/>
  <c r="AV323" i="10"/>
  <c r="AV324" i="10"/>
  <c r="AV325" i="10"/>
  <c r="AV326" i="10"/>
  <c r="AV327" i="10"/>
  <c r="AV328" i="10"/>
  <c r="AV329" i="10"/>
  <c r="AV330" i="10"/>
  <c r="AV331" i="10"/>
  <c r="AV332" i="10"/>
  <c r="AV333" i="10"/>
  <c r="AV334" i="10"/>
  <c r="AV335" i="10"/>
  <c r="AV336" i="10"/>
  <c r="AV337" i="10"/>
  <c r="AV338" i="10"/>
  <c r="AV339" i="10"/>
  <c r="AV340" i="10"/>
  <c r="AV341" i="10"/>
  <c r="AV342" i="10"/>
  <c r="AV344" i="10"/>
  <c r="H162" i="7"/>
  <c r="AW232" i="10"/>
  <c r="AW233" i="10"/>
  <c r="AW234" i="10"/>
  <c r="AW235" i="10"/>
  <c r="AW236" i="10"/>
  <c r="AW237" i="10"/>
  <c r="AW238" i="10"/>
  <c r="AW239" i="10"/>
  <c r="AW240" i="10"/>
  <c r="AW241" i="10"/>
  <c r="AW242" i="10"/>
  <c r="AW243" i="10"/>
  <c r="AW244" i="10"/>
  <c r="AW245" i="10"/>
  <c r="AW246" i="10"/>
  <c r="AW247" i="10"/>
  <c r="AW248" i="10"/>
  <c r="AW249" i="10"/>
  <c r="AW250" i="10"/>
  <c r="AW251" i="10"/>
  <c r="AW252" i="10"/>
  <c r="AW253" i="10"/>
  <c r="AW254" i="10"/>
  <c r="AW255" i="10"/>
  <c r="AW256" i="10"/>
  <c r="AW257" i="10"/>
  <c r="AW258" i="10"/>
  <c r="AW259" i="10"/>
  <c r="AW260" i="10"/>
  <c r="AW261" i="10"/>
  <c r="AW262" i="10"/>
  <c r="AW263" i="10"/>
  <c r="AW264" i="10"/>
  <c r="AW265" i="10"/>
  <c r="AW266" i="10"/>
  <c r="AW267" i="10"/>
  <c r="AW268" i="10"/>
  <c r="AW269" i="10"/>
  <c r="AW270" i="10"/>
  <c r="AW271" i="10"/>
  <c r="AW272" i="10"/>
  <c r="AW273" i="10"/>
  <c r="AW274" i="10"/>
  <c r="AW275" i="10"/>
  <c r="AW276" i="10"/>
  <c r="AW277" i="10"/>
  <c r="AW278" i="10"/>
  <c r="AW279" i="10"/>
  <c r="AW280" i="10"/>
  <c r="AW281" i="10"/>
  <c r="AW282" i="10"/>
  <c r="AW283" i="10"/>
  <c r="AW284" i="10"/>
  <c r="AW285" i="10"/>
  <c r="AW286" i="10"/>
  <c r="AW287" i="10"/>
  <c r="AW288" i="10"/>
  <c r="AW289" i="10"/>
  <c r="AW290" i="10"/>
  <c r="AW291" i="10"/>
  <c r="AW292" i="10"/>
  <c r="AW293" i="10"/>
  <c r="AW294" i="10"/>
  <c r="AW295" i="10"/>
  <c r="AW296" i="10"/>
  <c r="AW297" i="10"/>
  <c r="AW298" i="10"/>
  <c r="AW299" i="10"/>
  <c r="AW300" i="10"/>
  <c r="AW301" i="10"/>
  <c r="AW302" i="10"/>
  <c r="AW303" i="10"/>
  <c r="AW304" i="10"/>
  <c r="AW305" i="10"/>
  <c r="AW306" i="10"/>
  <c r="AW307" i="10"/>
  <c r="AW308" i="10"/>
  <c r="AW309" i="10"/>
  <c r="AW310" i="10"/>
  <c r="AW311" i="10"/>
  <c r="AW312" i="10"/>
  <c r="AW313" i="10"/>
  <c r="AW314" i="10"/>
  <c r="AW315" i="10"/>
  <c r="AW316" i="10"/>
  <c r="AW317" i="10"/>
  <c r="AW318" i="10"/>
  <c r="AW319" i="10"/>
  <c r="AW320" i="10"/>
  <c r="AW321" i="10"/>
  <c r="AW322" i="10"/>
  <c r="AW323" i="10"/>
  <c r="AW324" i="10"/>
  <c r="AW325" i="10"/>
  <c r="AW326" i="10"/>
  <c r="AW327" i="10"/>
  <c r="AW328" i="10"/>
  <c r="AW329" i="10"/>
  <c r="AW330" i="10"/>
  <c r="AW331" i="10"/>
  <c r="AW332" i="10"/>
  <c r="AW333" i="10"/>
  <c r="AW334" i="10"/>
  <c r="AW335" i="10"/>
  <c r="AW336" i="10"/>
  <c r="AW337" i="10"/>
  <c r="AW338" i="10"/>
  <c r="AW339" i="10"/>
  <c r="AW340" i="10"/>
  <c r="AW341" i="10"/>
  <c r="AW342" i="10"/>
  <c r="AW344" i="10"/>
  <c r="H163" i="7"/>
  <c r="AX232" i="10"/>
  <c r="AX233" i="10"/>
  <c r="AX234" i="10"/>
  <c r="AX235" i="10"/>
  <c r="AX236" i="10"/>
  <c r="AX237" i="10"/>
  <c r="AX238" i="10"/>
  <c r="AX239" i="10"/>
  <c r="AX240" i="10"/>
  <c r="AX241" i="10"/>
  <c r="AX242" i="10"/>
  <c r="AX243" i="10"/>
  <c r="AX244" i="10"/>
  <c r="AX245" i="10"/>
  <c r="AX246" i="10"/>
  <c r="AX247" i="10"/>
  <c r="AX248" i="10"/>
  <c r="AX249" i="10"/>
  <c r="AX250" i="10"/>
  <c r="AX251" i="10"/>
  <c r="AX252" i="10"/>
  <c r="AX253" i="10"/>
  <c r="AX254" i="10"/>
  <c r="AX255" i="10"/>
  <c r="AX256" i="10"/>
  <c r="AX257" i="10"/>
  <c r="AX258" i="10"/>
  <c r="AX259" i="10"/>
  <c r="AX260" i="10"/>
  <c r="AX261" i="10"/>
  <c r="AX262" i="10"/>
  <c r="AX263" i="10"/>
  <c r="AX264" i="10"/>
  <c r="AX265" i="10"/>
  <c r="AX266" i="10"/>
  <c r="AX267" i="10"/>
  <c r="AX268" i="10"/>
  <c r="AX269" i="10"/>
  <c r="AX270" i="10"/>
  <c r="AX271" i="10"/>
  <c r="AX272" i="10"/>
  <c r="AX273" i="10"/>
  <c r="AX274" i="10"/>
  <c r="AX275" i="10"/>
  <c r="AX276" i="10"/>
  <c r="AX277" i="10"/>
  <c r="AX278" i="10"/>
  <c r="AX279" i="10"/>
  <c r="AX280" i="10"/>
  <c r="AX281" i="10"/>
  <c r="AX282" i="10"/>
  <c r="AX283" i="10"/>
  <c r="AX284" i="10"/>
  <c r="AX285" i="10"/>
  <c r="AX286" i="10"/>
  <c r="AX287" i="10"/>
  <c r="AX288" i="10"/>
  <c r="AX289" i="10"/>
  <c r="AX290" i="10"/>
  <c r="AX291" i="10"/>
  <c r="AX292" i="10"/>
  <c r="AX293" i="10"/>
  <c r="AX294" i="10"/>
  <c r="AX295" i="10"/>
  <c r="AX296" i="10"/>
  <c r="AX297" i="10"/>
  <c r="AX298" i="10"/>
  <c r="AX299" i="10"/>
  <c r="AX300" i="10"/>
  <c r="AX301" i="10"/>
  <c r="AX302" i="10"/>
  <c r="AX303" i="10"/>
  <c r="AX304" i="10"/>
  <c r="AX305" i="10"/>
  <c r="AX306" i="10"/>
  <c r="AX307" i="10"/>
  <c r="AX308" i="10"/>
  <c r="AX309" i="10"/>
  <c r="AX310" i="10"/>
  <c r="AX311" i="10"/>
  <c r="AX312" i="10"/>
  <c r="AX313" i="10"/>
  <c r="AX314" i="10"/>
  <c r="AX315" i="10"/>
  <c r="AX316" i="10"/>
  <c r="AX317" i="10"/>
  <c r="AX318" i="10"/>
  <c r="AX319" i="10"/>
  <c r="AX320" i="10"/>
  <c r="AX321" i="10"/>
  <c r="AX322" i="10"/>
  <c r="AX323" i="10"/>
  <c r="AX324" i="10"/>
  <c r="AX325" i="10"/>
  <c r="AX326" i="10"/>
  <c r="AX327" i="10"/>
  <c r="AX328" i="10"/>
  <c r="AX329" i="10"/>
  <c r="AX330" i="10"/>
  <c r="AX331" i="10"/>
  <c r="AX332" i="10"/>
  <c r="AX333" i="10"/>
  <c r="AX334" i="10"/>
  <c r="AX335" i="10"/>
  <c r="AX336" i="10"/>
  <c r="AX337" i="10"/>
  <c r="AX338" i="10"/>
  <c r="AX339" i="10"/>
  <c r="AX340" i="10"/>
  <c r="AX341" i="10"/>
  <c r="AX342" i="10"/>
  <c r="AX344" i="10"/>
  <c r="H164" i="7"/>
  <c r="AY232" i="10"/>
  <c r="AY233" i="10"/>
  <c r="AY234" i="10"/>
  <c r="AY235" i="10"/>
  <c r="AY236" i="10"/>
  <c r="AY237" i="10"/>
  <c r="AY238" i="10"/>
  <c r="AY239" i="10"/>
  <c r="AY240" i="10"/>
  <c r="AY241" i="10"/>
  <c r="AY242" i="10"/>
  <c r="AY243" i="10"/>
  <c r="AY244" i="10"/>
  <c r="AY245" i="10"/>
  <c r="AY246" i="10"/>
  <c r="AY247" i="10"/>
  <c r="AY248" i="10"/>
  <c r="AY249" i="10"/>
  <c r="AY250" i="10"/>
  <c r="AY251" i="10"/>
  <c r="AY252" i="10"/>
  <c r="AY253" i="10"/>
  <c r="AY254" i="10"/>
  <c r="AY255" i="10"/>
  <c r="AY256" i="10"/>
  <c r="AY257" i="10"/>
  <c r="AY258" i="10"/>
  <c r="AY259" i="10"/>
  <c r="AY260" i="10"/>
  <c r="AY261" i="10"/>
  <c r="AY262" i="10"/>
  <c r="AY263" i="10"/>
  <c r="AY264" i="10"/>
  <c r="AY265" i="10"/>
  <c r="AY266" i="10"/>
  <c r="AY267" i="10"/>
  <c r="AY268" i="10"/>
  <c r="AY269" i="10"/>
  <c r="AY270" i="10"/>
  <c r="AY271" i="10"/>
  <c r="AY272" i="10"/>
  <c r="AY273" i="10"/>
  <c r="AY274" i="10"/>
  <c r="AY275" i="10"/>
  <c r="AY276" i="10"/>
  <c r="AY277" i="10"/>
  <c r="AY278" i="10"/>
  <c r="AY279" i="10"/>
  <c r="AY280" i="10"/>
  <c r="AY281" i="10"/>
  <c r="AY282" i="10"/>
  <c r="AY283" i="10"/>
  <c r="AY284" i="10"/>
  <c r="AY285" i="10"/>
  <c r="AY286" i="10"/>
  <c r="AY287" i="10"/>
  <c r="AY288" i="10"/>
  <c r="AY289" i="10"/>
  <c r="AY290" i="10"/>
  <c r="AY291" i="10"/>
  <c r="AY292" i="10"/>
  <c r="AY293" i="10"/>
  <c r="AY294" i="10"/>
  <c r="AY295" i="10"/>
  <c r="AY296" i="10"/>
  <c r="AY297" i="10"/>
  <c r="AY298" i="10"/>
  <c r="AY299" i="10"/>
  <c r="AY300" i="10"/>
  <c r="AY301" i="10"/>
  <c r="AY302" i="10"/>
  <c r="AY303" i="10"/>
  <c r="AY304" i="10"/>
  <c r="AY305" i="10"/>
  <c r="AY306" i="10"/>
  <c r="AY307" i="10"/>
  <c r="AY308" i="10"/>
  <c r="AY309" i="10"/>
  <c r="AY310" i="10"/>
  <c r="AY311" i="10"/>
  <c r="AY312" i="10"/>
  <c r="AY313" i="10"/>
  <c r="AY314" i="10"/>
  <c r="AY315" i="10"/>
  <c r="AY316" i="10"/>
  <c r="AY317" i="10"/>
  <c r="AY318" i="10"/>
  <c r="AY319" i="10"/>
  <c r="AY320" i="10"/>
  <c r="AY321" i="10"/>
  <c r="AY322" i="10"/>
  <c r="AY323" i="10"/>
  <c r="AY324" i="10"/>
  <c r="AY325" i="10"/>
  <c r="AY326" i="10"/>
  <c r="AY327" i="10"/>
  <c r="AY328" i="10"/>
  <c r="AY329" i="10"/>
  <c r="AY330" i="10"/>
  <c r="AY331" i="10"/>
  <c r="AY332" i="10"/>
  <c r="AY333" i="10"/>
  <c r="AY334" i="10"/>
  <c r="AY335" i="10"/>
  <c r="AY336" i="10"/>
  <c r="AY337" i="10"/>
  <c r="AY338" i="10"/>
  <c r="AY339" i="10"/>
  <c r="AY340" i="10"/>
  <c r="AY341" i="10"/>
  <c r="AY342" i="10"/>
  <c r="AY344" i="10"/>
  <c r="H165" i="7"/>
  <c r="AZ232" i="10"/>
  <c r="AZ233" i="10"/>
  <c r="AZ234" i="10"/>
  <c r="AZ235" i="10"/>
  <c r="AZ236" i="10"/>
  <c r="AZ237" i="10"/>
  <c r="AZ238" i="10"/>
  <c r="AZ239" i="10"/>
  <c r="AZ240" i="10"/>
  <c r="AZ241" i="10"/>
  <c r="AZ242" i="10"/>
  <c r="AZ243" i="10"/>
  <c r="AZ244" i="10"/>
  <c r="AZ245" i="10"/>
  <c r="AZ246" i="10"/>
  <c r="AZ247" i="10"/>
  <c r="AZ248" i="10"/>
  <c r="AZ249" i="10"/>
  <c r="AZ250" i="10"/>
  <c r="AZ251" i="10"/>
  <c r="AZ252" i="10"/>
  <c r="AZ253" i="10"/>
  <c r="AZ254" i="10"/>
  <c r="AZ255" i="10"/>
  <c r="AZ256" i="10"/>
  <c r="AZ257" i="10"/>
  <c r="AZ258" i="10"/>
  <c r="AZ259" i="10"/>
  <c r="AZ260" i="10"/>
  <c r="AZ261" i="10"/>
  <c r="AZ262" i="10"/>
  <c r="AZ263" i="10"/>
  <c r="AZ264" i="10"/>
  <c r="AZ265" i="10"/>
  <c r="AZ266" i="10"/>
  <c r="AZ267" i="10"/>
  <c r="AZ268" i="10"/>
  <c r="AZ269" i="10"/>
  <c r="AZ270" i="10"/>
  <c r="AZ271" i="10"/>
  <c r="AZ272" i="10"/>
  <c r="AZ273" i="10"/>
  <c r="AZ274" i="10"/>
  <c r="AZ275" i="10"/>
  <c r="AZ276" i="10"/>
  <c r="AZ277" i="10"/>
  <c r="AZ278" i="10"/>
  <c r="AZ279" i="10"/>
  <c r="AZ280" i="10"/>
  <c r="AZ281" i="10"/>
  <c r="AZ282" i="10"/>
  <c r="AZ283" i="10"/>
  <c r="AZ284" i="10"/>
  <c r="AZ285" i="10"/>
  <c r="AZ286" i="10"/>
  <c r="AZ287" i="10"/>
  <c r="AZ288" i="10"/>
  <c r="AZ289" i="10"/>
  <c r="AZ290" i="10"/>
  <c r="AZ291" i="10"/>
  <c r="AZ292" i="10"/>
  <c r="AZ293" i="10"/>
  <c r="AZ294" i="10"/>
  <c r="AZ295" i="10"/>
  <c r="AZ296" i="10"/>
  <c r="AZ297" i="10"/>
  <c r="AZ298" i="10"/>
  <c r="AZ299" i="10"/>
  <c r="AZ300" i="10"/>
  <c r="AZ301" i="10"/>
  <c r="AZ302" i="10"/>
  <c r="AZ303" i="10"/>
  <c r="AZ304" i="10"/>
  <c r="AZ305" i="10"/>
  <c r="AZ306" i="10"/>
  <c r="AZ307" i="10"/>
  <c r="AZ308" i="10"/>
  <c r="AZ309" i="10"/>
  <c r="AZ310" i="10"/>
  <c r="AZ311" i="10"/>
  <c r="AZ312" i="10"/>
  <c r="AZ313" i="10"/>
  <c r="AZ314" i="10"/>
  <c r="AZ315" i="10"/>
  <c r="AZ316" i="10"/>
  <c r="AZ317" i="10"/>
  <c r="AZ318" i="10"/>
  <c r="AZ319" i="10"/>
  <c r="AZ320" i="10"/>
  <c r="AZ321" i="10"/>
  <c r="AZ322" i="10"/>
  <c r="AZ323" i="10"/>
  <c r="AZ324" i="10"/>
  <c r="AZ325" i="10"/>
  <c r="AZ326" i="10"/>
  <c r="AZ327" i="10"/>
  <c r="AZ328" i="10"/>
  <c r="AZ329" i="10"/>
  <c r="AZ330" i="10"/>
  <c r="AZ331" i="10"/>
  <c r="AZ332" i="10"/>
  <c r="AZ333" i="10"/>
  <c r="AZ334" i="10"/>
  <c r="AZ335" i="10"/>
  <c r="AZ336" i="10"/>
  <c r="AZ337" i="10"/>
  <c r="AZ338" i="10"/>
  <c r="AZ339" i="10"/>
  <c r="AZ340" i="10"/>
  <c r="AZ341" i="10"/>
  <c r="AZ342" i="10"/>
  <c r="AZ344" i="10"/>
  <c r="H166" i="7"/>
  <c r="BA232" i="10"/>
  <c r="BA233" i="10"/>
  <c r="BA234" i="10"/>
  <c r="BA235" i="10"/>
  <c r="BA236" i="10"/>
  <c r="BA237" i="10"/>
  <c r="BA238" i="10"/>
  <c r="BA239" i="10"/>
  <c r="BA240" i="10"/>
  <c r="BA241" i="10"/>
  <c r="BA242" i="10"/>
  <c r="BA243" i="10"/>
  <c r="BA244" i="10"/>
  <c r="BA245" i="10"/>
  <c r="BA246" i="10"/>
  <c r="BA247" i="10"/>
  <c r="BA248" i="10"/>
  <c r="BA249" i="10"/>
  <c r="BA250" i="10"/>
  <c r="BA251" i="10"/>
  <c r="BA252" i="10"/>
  <c r="BA253" i="10"/>
  <c r="BA254" i="10"/>
  <c r="BA255" i="10"/>
  <c r="BA256" i="10"/>
  <c r="BA257" i="10"/>
  <c r="BA258" i="10"/>
  <c r="BA259" i="10"/>
  <c r="BA260" i="10"/>
  <c r="BA261" i="10"/>
  <c r="BA262" i="10"/>
  <c r="BA263" i="10"/>
  <c r="BA264" i="10"/>
  <c r="BA265" i="10"/>
  <c r="BA266" i="10"/>
  <c r="BA267" i="10"/>
  <c r="BA268" i="10"/>
  <c r="BA269" i="10"/>
  <c r="BA270" i="10"/>
  <c r="BA271" i="10"/>
  <c r="BA272" i="10"/>
  <c r="BA273" i="10"/>
  <c r="BA274" i="10"/>
  <c r="BA275" i="10"/>
  <c r="BA276" i="10"/>
  <c r="BA277" i="10"/>
  <c r="BA278" i="10"/>
  <c r="BA279" i="10"/>
  <c r="BA280" i="10"/>
  <c r="BA281" i="10"/>
  <c r="BA282" i="10"/>
  <c r="BA283" i="10"/>
  <c r="BA284" i="10"/>
  <c r="BA285" i="10"/>
  <c r="BA286" i="10"/>
  <c r="BA287" i="10"/>
  <c r="BA288" i="10"/>
  <c r="BA289" i="10"/>
  <c r="BA290" i="10"/>
  <c r="BA291" i="10"/>
  <c r="BA292" i="10"/>
  <c r="BA293" i="10"/>
  <c r="BA294" i="10"/>
  <c r="BA295" i="10"/>
  <c r="BA296" i="10"/>
  <c r="BA297" i="10"/>
  <c r="BA298" i="10"/>
  <c r="BA299" i="10"/>
  <c r="BA300" i="10"/>
  <c r="BA301" i="10"/>
  <c r="BA302" i="10"/>
  <c r="BA303" i="10"/>
  <c r="BA304" i="10"/>
  <c r="BA305" i="10"/>
  <c r="BA306" i="10"/>
  <c r="BA307" i="10"/>
  <c r="BA308" i="10"/>
  <c r="BA309" i="10"/>
  <c r="BA310" i="10"/>
  <c r="BA311" i="10"/>
  <c r="BA312" i="10"/>
  <c r="BA313" i="10"/>
  <c r="BA314" i="10"/>
  <c r="BA315" i="10"/>
  <c r="BA316" i="10"/>
  <c r="BA317" i="10"/>
  <c r="BA318" i="10"/>
  <c r="BA319" i="10"/>
  <c r="BA320" i="10"/>
  <c r="BA321" i="10"/>
  <c r="BA322" i="10"/>
  <c r="BA323" i="10"/>
  <c r="BA324" i="10"/>
  <c r="BA325" i="10"/>
  <c r="BA326" i="10"/>
  <c r="BA327" i="10"/>
  <c r="BA328" i="10"/>
  <c r="BA329" i="10"/>
  <c r="BA330" i="10"/>
  <c r="BA331" i="10"/>
  <c r="BA332" i="10"/>
  <c r="BA333" i="10"/>
  <c r="BA334" i="10"/>
  <c r="BA335" i="10"/>
  <c r="BA336" i="10"/>
  <c r="BA337" i="10"/>
  <c r="BA338" i="10"/>
  <c r="BA339" i="10"/>
  <c r="BA340" i="10"/>
  <c r="BA341" i="10"/>
  <c r="BA342" i="10"/>
  <c r="BA344" i="10"/>
  <c r="H167" i="7"/>
  <c r="BB232" i="10"/>
  <c r="BB233" i="10"/>
  <c r="BB234" i="10"/>
  <c r="BB235" i="10"/>
  <c r="BB236" i="10"/>
  <c r="BB237" i="10"/>
  <c r="BB238" i="10"/>
  <c r="BB239" i="10"/>
  <c r="BB240" i="10"/>
  <c r="BB241" i="10"/>
  <c r="BB242" i="10"/>
  <c r="BB243" i="10"/>
  <c r="BB244" i="10"/>
  <c r="BB245" i="10"/>
  <c r="BB246" i="10"/>
  <c r="BB247" i="10"/>
  <c r="BB248" i="10"/>
  <c r="BB249" i="10"/>
  <c r="BB250" i="10"/>
  <c r="BB251" i="10"/>
  <c r="BB252" i="10"/>
  <c r="BB253" i="10"/>
  <c r="BB254" i="10"/>
  <c r="BB255" i="10"/>
  <c r="BB256" i="10"/>
  <c r="BB257" i="10"/>
  <c r="BB258" i="10"/>
  <c r="BB259" i="10"/>
  <c r="BB260" i="10"/>
  <c r="BB261" i="10"/>
  <c r="BB262" i="10"/>
  <c r="BB263" i="10"/>
  <c r="BB264" i="10"/>
  <c r="BB265" i="10"/>
  <c r="BB266" i="10"/>
  <c r="BB267" i="10"/>
  <c r="BB268" i="10"/>
  <c r="BB269" i="10"/>
  <c r="BB270" i="10"/>
  <c r="BB271" i="10"/>
  <c r="BB272" i="10"/>
  <c r="BB273" i="10"/>
  <c r="BB274" i="10"/>
  <c r="BB275" i="10"/>
  <c r="BB276" i="10"/>
  <c r="BB277" i="10"/>
  <c r="BB278" i="10"/>
  <c r="BB279" i="10"/>
  <c r="BB280" i="10"/>
  <c r="BB281" i="10"/>
  <c r="BB282" i="10"/>
  <c r="BB283" i="10"/>
  <c r="BB284" i="10"/>
  <c r="BB285" i="10"/>
  <c r="BB286" i="10"/>
  <c r="BB287" i="10"/>
  <c r="BB288" i="10"/>
  <c r="BB289" i="10"/>
  <c r="BB290" i="10"/>
  <c r="BB291" i="10"/>
  <c r="BB292" i="10"/>
  <c r="BB293" i="10"/>
  <c r="BB294" i="10"/>
  <c r="BB295" i="10"/>
  <c r="BB296" i="10"/>
  <c r="BB297" i="10"/>
  <c r="BB298" i="10"/>
  <c r="BB299" i="10"/>
  <c r="BB300" i="10"/>
  <c r="BB301" i="10"/>
  <c r="BB302" i="10"/>
  <c r="BB303" i="10"/>
  <c r="BB304" i="10"/>
  <c r="BB305" i="10"/>
  <c r="BB306" i="10"/>
  <c r="BB307" i="10"/>
  <c r="BB308" i="10"/>
  <c r="BB309" i="10"/>
  <c r="BB310" i="10"/>
  <c r="BB311" i="10"/>
  <c r="BB312" i="10"/>
  <c r="BB313" i="10"/>
  <c r="BB314" i="10"/>
  <c r="BB315" i="10"/>
  <c r="BB316" i="10"/>
  <c r="BB317" i="10"/>
  <c r="BB318" i="10"/>
  <c r="BB319" i="10"/>
  <c r="BB320" i="10"/>
  <c r="BB321" i="10"/>
  <c r="BB322" i="10"/>
  <c r="BB323" i="10"/>
  <c r="BB324" i="10"/>
  <c r="BB325" i="10"/>
  <c r="BB326" i="10"/>
  <c r="BB327" i="10"/>
  <c r="BB328" i="10"/>
  <c r="BB329" i="10"/>
  <c r="BB330" i="10"/>
  <c r="BB331" i="10"/>
  <c r="BB332" i="10"/>
  <c r="BB333" i="10"/>
  <c r="BB334" i="10"/>
  <c r="BB335" i="10"/>
  <c r="BB336" i="10"/>
  <c r="BB337" i="10"/>
  <c r="BB338" i="10"/>
  <c r="BB339" i="10"/>
  <c r="BB340" i="10"/>
  <c r="BB341" i="10"/>
  <c r="BB342" i="10"/>
  <c r="BB344" i="10"/>
  <c r="H168" i="7"/>
  <c r="BC232" i="10"/>
  <c r="BC233" i="10"/>
  <c r="BC234" i="10"/>
  <c r="BC235" i="10"/>
  <c r="BC236" i="10"/>
  <c r="BC237" i="10"/>
  <c r="BC238" i="10"/>
  <c r="BC239" i="10"/>
  <c r="BC240" i="10"/>
  <c r="BC241" i="10"/>
  <c r="BC242" i="10"/>
  <c r="BC243" i="10"/>
  <c r="BC244" i="10"/>
  <c r="BC245" i="10"/>
  <c r="BC246" i="10"/>
  <c r="BC247" i="10"/>
  <c r="BC248" i="10"/>
  <c r="BC249" i="10"/>
  <c r="BC250" i="10"/>
  <c r="BC251" i="10"/>
  <c r="BC252" i="10"/>
  <c r="BC253" i="10"/>
  <c r="BC254" i="10"/>
  <c r="BC255" i="10"/>
  <c r="BC256" i="10"/>
  <c r="BC257" i="10"/>
  <c r="BC258" i="10"/>
  <c r="BC259" i="10"/>
  <c r="BC260" i="10"/>
  <c r="BC261" i="10"/>
  <c r="BC262" i="10"/>
  <c r="BC263" i="10"/>
  <c r="BC264" i="10"/>
  <c r="BC265" i="10"/>
  <c r="BC266" i="10"/>
  <c r="BC267" i="10"/>
  <c r="BC268" i="10"/>
  <c r="BC269" i="10"/>
  <c r="BC270" i="10"/>
  <c r="BC271" i="10"/>
  <c r="BC272" i="10"/>
  <c r="BC273" i="10"/>
  <c r="BC274" i="10"/>
  <c r="BC275" i="10"/>
  <c r="BC276" i="10"/>
  <c r="BC277" i="10"/>
  <c r="BC278" i="10"/>
  <c r="BC279" i="10"/>
  <c r="BC280" i="10"/>
  <c r="BC281" i="10"/>
  <c r="BC282" i="10"/>
  <c r="BC283" i="10"/>
  <c r="BC284" i="10"/>
  <c r="BC285" i="10"/>
  <c r="BC286" i="10"/>
  <c r="BC287" i="10"/>
  <c r="BC288" i="10"/>
  <c r="BC289" i="10"/>
  <c r="BC290" i="10"/>
  <c r="BC291" i="10"/>
  <c r="BC292" i="10"/>
  <c r="BC293" i="10"/>
  <c r="BC294" i="10"/>
  <c r="BC295" i="10"/>
  <c r="BC296" i="10"/>
  <c r="BC297" i="10"/>
  <c r="BC298" i="10"/>
  <c r="BC299" i="10"/>
  <c r="BC300" i="10"/>
  <c r="BC301" i="10"/>
  <c r="BC302" i="10"/>
  <c r="BC303" i="10"/>
  <c r="BC304" i="10"/>
  <c r="BC305" i="10"/>
  <c r="BC306" i="10"/>
  <c r="BC307" i="10"/>
  <c r="BC308" i="10"/>
  <c r="BC309" i="10"/>
  <c r="BC310" i="10"/>
  <c r="BC311" i="10"/>
  <c r="BC312" i="10"/>
  <c r="BC313" i="10"/>
  <c r="BC314" i="10"/>
  <c r="BC315" i="10"/>
  <c r="BC316" i="10"/>
  <c r="BC317" i="10"/>
  <c r="BC318" i="10"/>
  <c r="BC319" i="10"/>
  <c r="BC320" i="10"/>
  <c r="BC321" i="10"/>
  <c r="BC322" i="10"/>
  <c r="BC323" i="10"/>
  <c r="BC324" i="10"/>
  <c r="BC325" i="10"/>
  <c r="BC326" i="10"/>
  <c r="BC327" i="10"/>
  <c r="BC328" i="10"/>
  <c r="BC329" i="10"/>
  <c r="BC330" i="10"/>
  <c r="BC331" i="10"/>
  <c r="BC332" i="10"/>
  <c r="BC333" i="10"/>
  <c r="BC334" i="10"/>
  <c r="BC335" i="10"/>
  <c r="BC336" i="10"/>
  <c r="BC337" i="10"/>
  <c r="BC338" i="10"/>
  <c r="BC339" i="10"/>
  <c r="BC340" i="10"/>
  <c r="BC341" i="10"/>
  <c r="BC342" i="10"/>
  <c r="BC344" i="10"/>
  <c r="H169" i="7"/>
  <c r="BD232" i="10"/>
  <c r="BD233" i="10"/>
  <c r="BD234" i="10"/>
  <c r="BD235" i="10"/>
  <c r="BD236" i="10"/>
  <c r="BD237" i="10"/>
  <c r="BD238" i="10"/>
  <c r="BD239" i="10"/>
  <c r="BD240" i="10"/>
  <c r="BD241" i="10"/>
  <c r="BD242" i="10"/>
  <c r="BD243" i="10"/>
  <c r="BD244" i="10"/>
  <c r="BD245" i="10"/>
  <c r="BD246" i="10"/>
  <c r="BD247" i="10"/>
  <c r="BD248" i="10"/>
  <c r="BD249" i="10"/>
  <c r="BD250" i="10"/>
  <c r="BD251" i="10"/>
  <c r="BD252" i="10"/>
  <c r="BD253" i="10"/>
  <c r="BD254" i="10"/>
  <c r="BD255" i="10"/>
  <c r="BD256" i="10"/>
  <c r="BD257" i="10"/>
  <c r="BD258" i="10"/>
  <c r="BD259" i="10"/>
  <c r="BD260" i="10"/>
  <c r="BD261" i="10"/>
  <c r="BD262" i="10"/>
  <c r="BD263" i="10"/>
  <c r="BD264" i="10"/>
  <c r="BD265" i="10"/>
  <c r="BD266" i="10"/>
  <c r="BD267" i="10"/>
  <c r="BD268" i="10"/>
  <c r="BD269" i="10"/>
  <c r="BD270" i="10"/>
  <c r="BD271" i="10"/>
  <c r="BD272" i="10"/>
  <c r="BD273" i="10"/>
  <c r="BD274" i="10"/>
  <c r="BD275" i="10"/>
  <c r="BD276" i="10"/>
  <c r="BD277" i="10"/>
  <c r="BD278" i="10"/>
  <c r="BD279" i="10"/>
  <c r="BD280" i="10"/>
  <c r="BD281" i="10"/>
  <c r="BD282" i="10"/>
  <c r="BD283" i="10"/>
  <c r="BD284" i="10"/>
  <c r="BD285" i="10"/>
  <c r="BD286" i="10"/>
  <c r="BD287" i="10"/>
  <c r="BD288" i="10"/>
  <c r="BD289" i="10"/>
  <c r="BD290" i="10"/>
  <c r="BD291" i="10"/>
  <c r="BD292" i="10"/>
  <c r="BD293" i="10"/>
  <c r="BD294" i="10"/>
  <c r="BD295" i="10"/>
  <c r="BD296" i="10"/>
  <c r="BD297" i="10"/>
  <c r="BD298" i="10"/>
  <c r="BD299" i="10"/>
  <c r="BD300" i="10"/>
  <c r="BD301" i="10"/>
  <c r="BD302" i="10"/>
  <c r="BD303" i="10"/>
  <c r="BD304" i="10"/>
  <c r="BD305" i="10"/>
  <c r="BD306" i="10"/>
  <c r="BD307" i="10"/>
  <c r="BD308" i="10"/>
  <c r="BD309" i="10"/>
  <c r="BD310" i="10"/>
  <c r="BD311" i="10"/>
  <c r="BD312" i="10"/>
  <c r="BD313" i="10"/>
  <c r="BD314" i="10"/>
  <c r="BD315" i="10"/>
  <c r="BD316" i="10"/>
  <c r="BD317" i="10"/>
  <c r="BD318" i="10"/>
  <c r="BD319" i="10"/>
  <c r="BD320" i="10"/>
  <c r="BD321" i="10"/>
  <c r="BD322" i="10"/>
  <c r="BD323" i="10"/>
  <c r="BD324" i="10"/>
  <c r="BD325" i="10"/>
  <c r="BD326" i="10"/>
  <c r="BD327" i="10"/>
  <c r="BD328" i="10"/>
  <c r="BD329" i="10"/>
  <c r="BD330" i="10"/>
  <c r="BD331" i="10"/>
  <c r="BD332" i="10"/>
  <c r="BD333" i="10"/>
  <c r="BD334" i="10"/>
  <c r="BD335" i="10"/>
  <c r="BD336" i="10"/>
  <c r="BD337" i="10"/>
  <c r="BD338" i="10"/>
  <c r="BD339" i="10"/>
  <c r="BD340" i="10"/>
  <c r="BD341" i="10"/>
  <c r="BD342" i="10"/>
  <c r="BD344" i="10"/>
  <c r="H170" i="7"/>
  <c r="BE232" i="10"/>
  <c r="BE233" i="10"/>
  <c r="BE234" i="10"/>
  <c r="BE235" i="10"/>
  <c r="BE236" i="10"/>
  <c r="BE237" i="10"/>
  <c r="BE238" i="10"/>
  <c r="BE239" i="10"/>
  <c r="BE240" i="10"/>
  <c r="BE241" i="10"/>
  <c r="BE242" i="10"/>
  <c r="BE243" i="10"/>
  <c r="BE244" i="10"/>
  <c r="BE245" i="10"/>
  <c r="BE246" i="10"/>
  <c r="BE247" i="10"/>
  <c r="BE248" i="10"/>
  <c r="BE249" i="10"/>
  <c r="BE250" i="10"/>
  <c r="BE251" i="10"/>
  <c r="BE252" i="10"/>
  <c r="BE253" i="10"/>
  <c r="BE254" i="10"/>
  <c r="BE255" i="10"/>
  <c r="BE256" i="10"/>
  <c r="BE257" i="10"/>
  <c r="BE258" i="10"/>
  <c r="BE259" i="10"/>
  <c r="BE260" i="10"/>
  <c r="BE261" i="10"/>
  <c r="BE262" i="10"/>
  <c r="BE263" i="10"/>
  <c r="BE264" i="10"/>
  <c r="BE265" i="10"/>
  <c r="BE266" i="10"/>
  <c r="BE267" i="10"/>
  <c r="BE268" i="10"/>
  <c r="BE269" i="10"/>
  <c r="BE270" i="10"/>
  <c r="BE271" i="10"/>
  <c r="BE272" i="10"/>
  <c r="BE273" i="10"/>
  <c r="BE274" i="10"/>
  <c r="BE275" i="10"/>
  <c r="BE276" i="10"/>
  <c r="BE277" i="10"/>
  <c r="BE278" i="10"/>
  <c r="BE279" i="10"/>
  <c r="BE280" i="10"/>
  <c r="BE281" i="10"/>
  <c r="BE282" i="10"/>
  <c r="BE283" i="10"/>
  <c r="BE284" i="10"/>
  <c r="BE285" i="10"/>
  <c r="BE286" i="10"/>
  <c r="BE287" i="10"/>
  <c r="BE288" i="10"/>
  <c r="BE289" i="10"/>
  <c r="BE290" i="10"/>
  <c r="BE291" i="10"/>
  <c r="BE292" i="10"/>
  <c r="BE293" i="10"/>
  <c r="BE294" i="10"/>
  <c r="BE295" i="10"/>
  <c r="BE296" i="10"/>
  <c r="BE297" i="10"/>
  <c r="BE298" i="10"/>
  <c r="BE299" i="10"/>
  <c r="BE300" i="10"/>
  <c r="BE301" i="10"/>
  <c r="BE302" i="10"/>
  <c r="BE303" i="10"/>
  <c r="BE304" i="10"/>
  <c r="BE305" i="10"/>
  <c r="BE306" i="10"/>
  <c r="BE307" i="10"/>
  <c r="BE308" i="10"/>
  <c r="BE309" i="10"/>
  <c r="BE310" i="10"/>
  <c r="BE311" i="10"/>
  <c r="BE312" i="10"/>
  <c r="BE313" i="10"/>
  <c r="BE314" i="10"/>
  <c r="BE315" i="10"/>
  <c r="BE316" i="10"/>
  <c r="BE317" i="10"/>
  <c r="BE318" i="10"/>
  <c r="BE319" i="10"/>
  <c r="BE320" i="10"/>
  <c r="BE321" i="10"/>
  <c r="BE322" i="10"/>
  <c r="BE323" i="10"/>
  <c r="BE324" i="10"/>
  <c r="BE325" i="10"/>
  <c r="BE326" i="10"/>
  <c r="BE327" i="10"/>
  <c r="BE328" i="10"/>
  <c r="BE329" i="10"/>
  <c r="BE330" i="10"/>
  <c r="BE331" i="10"/>
  <c r="BE332" i="10"/>
  <c r="BE333" i="10"/>
  <c r="BE334" i="10"/>
  <c r="BE335" i="10"/>
  <c r="BE336" i="10"/>
  <c r="BE337" i="10"/>
  <c r="BE338" i="10"/>
  <c r="BE339" i="10"/>
  <c r="BE340" i="10"/>
  <c r="BE341" i="10"/>
  <c r="BE342" i="10"/>
  <c r="BE344" i="10"/>
  <c r="H171" i="7"/>
  <c r="BF232" i="10"/>
  <c r="BF233" i="10"/>
  <c r="BF234" i="10"/>
  <c r="BF235" i="10"/>
  <c r="BF236" i="10"/>
  <c r="BF237" i="10"/>
  <c r="BF238" i="10"/>
  <c r="BF239" i="10"/>
  <c r="BF240" i="10"/>
  <c r="BF241" i="10"/>
  <c r="BF242" i="10"/>
  <c r="BF243" i="10"/>
  <c r="BF244" i="10"/>
  <c r="BF245" i="10"/>
  <c r="BF246" i="10"/>
  <c r="BF247" i="10"/>
  <c r="BF248" i="10"/>
  <c r="BF249" i="10"/>
  <c r="BF250" i="10"/>
  <c r="BF251" i="10"/>
  <c r="BF252" i="10"/>
  <c r="BF253" i="10"/>
  <c r="BF254" i="10"/>
  <c r="BF255" i="10"/>
  <c r="BF256" i="10"/>
  <c r="BF257" i="10"/>
  <c r="BF258" i="10"/>
  <c r="BF259" i="10"/>
  <c r="BF260" i="10"/>
  <c r="BF261" i="10"/>
  <c r="BF262" i="10"/>
  <c r="BF263" i="10"/>
  <c r="BF264" i="10"/>
  <c r="BF265" i="10"/>
  <c r="BF266" i="10"/>
  <c r="BF267" i="10"/>
  <c r="BF268" i="10"/>
  <c r="BF269" i="10"/>
  <c r="BF270" i="10"/>
  <c r="BF271" i="10"/>
  <c r="BF272" i="10"/>
  <c r="BF273" i="10"/>
  <c r="BF274" i="10"/>
  <c r="BF275" i="10"/>
  <c r="BF276" i="10"/>
  <c r="BF277" i="10"/>
  <c r="BF278" i="10"/>
  <c r="BF279" i="10"/>
  <c r="BF280" i="10"/>
  <c r="BF281" i="10"/>
  <c r="BF282" i="10"/>
  <c r="BF283" i="10"/>
  <c r="BF284" i="10"/>
  <c r="BF285" i="10"/>
  <c r="BF286" i="10"/>
  <c r="BF287" i="10"/>
  <c r="BF288" i="10"/>
  <c r="BF289" i="10"/>
  <c r="BF290" i="10"/>
  <c r="BF291" i="10"/>
  <c r="BF292" i="10"/>
  <c r="BF293" i="10"/>
  <c r="BF294" i="10"/>
  <c r="BF295" i="10"/>
  <c r="BF296" i="10"/>
  <c r="BF297" i="10"/>
  <c r="BF298" i="10"/>
  <c r="BF299" i="10"/>
  <c r="BF300" i="10"/>
  <c r="BF301" i="10"/>
  <c r="BF302" i="10"/>
  <c r="BF303" i="10"/>
  <c r="BF304" i="10"/>
  <c r="BF305" i="10"/>
  <c r="BF306" i="10"/>
  <c r="BF307" i="10"/>
  <c r="BF308" i="10"/>
  <c r="BF309" i="10"/>
  <c r="BF310" i="10"/>
  <c r="BF311" i="10"/>
  <c r="BF312" i="10"/>
  <c r="BF313" i="10"/>
  <c r="BF314" i="10"/>
  <c r="BF315" i="10"/>
  <c r="BF316" i="10"/>
  <c r="BF317" i="10"/>
  <c r="BF318" i="10"/>
  <c r="BF319" i="10"/>
  <c r="BF320" i="10"/>
  <c r="BF321" i="10"/>
  <c r="BF322" i="10"/>
  <c r="BF323" i="10"/>
  <c r="BF324" i="10"/>
  <c r="BF325" i="10"/>
  <c r="BF326" i="10"/>
  <c r="BF327" i="10"/>
  <c r="BF328" i="10"/>
  <c r="BF329" i="10"/>
  <c r="BF330" i="10"/>
  <c r="BF331" i="10"/>
  <c r="BF332" i="10"/>
  <c r="BF333" i="10"/>
  <c r="BF334" i="10"/>
  <c r="BF335" i="10"/>
  <c r="BF336" i="10"/>
  <c r="BF337" i="10"/>
  <c r="BF338" i="10"/>
  <c r="BF339" i="10"/>
  <c r="BF340" i="10"/>
  <c r="BF341" i="10"/>
  <c r="BF342" i="10"/>
  <c r="BF344" i="10"/>
  <c r="H172" i="7"/>
  <c r="BG232" i="10"/>
  <c r="BG233" i="10"/>
  <c r="BG234" i="10"/>
  <c r="BG235" i="10"/>
  <c r="BG236" i="10"/>
  <c r="BG237" i="10"/>
  <c r="BG238" i="10"/>
  <c r="BG239" i="10"/>
  <c r="BG240" i="10"/>
  <c r="BG241" i="10"/>
  <c r="BG242" i="10"/>
  <c r="BG243" i="10"/>
  <c r="BG244" i="10"/>
  <c r="BG245" i="10"/>
  <c r="BG246" i="10"/>
  <c r="BG247" i="10"/>
  <c r="BG248" i="10"/>
  <c r="BG249" i="10"/>
  <c r="BG250" i="10"/>
  <c r="BG251" i="10"/>
  <c r="BG252" i="10"/>
  <c r="BG253" i="10"/>
  <c r="BG254" i="10"/>
  <c r="BG255" i="10"/>
  <c r="BG256" i="10"/>
  <c r="BG257" i="10"/>
  <c r="BG258" i="10"/>
  <c r="BG259" i="10"/>
  <c r="BG260" i="10"/>
  <c r="BG261" i="10"/>
  <c r="BG262" i="10"/>
  <c r="BG263" i="10"/>
  <c r="BG264" i="10"/>
  <c r="BG265" i="10"/>
  <c r="BG266" i="10"/>
  <c r="BG267" i="10"/>
  <c r="BG268" i="10"/>
  <c r="BG269" i="10"/>
  <c r="BG270" i="10"/>
  <c r="BG271" i="10"/>
  <c r="BG272" i="10"/>
  <c r="BG273" i="10"/>
  <c r="BG274" i="10"/>
  <c r="BG275" i="10"/>
  <c r="BG276" i="10"/>
  <c r="BG277" i="10"/>
  <c r="BG278" i="10"/>
  <c r="BG279" i="10"/>
  <c r="BG280" i="10"/>
  <c r="BG281" i="10"/>
  <c r="BG282" i="10"/>
  <c r="BG283" i="10"/>
  <c r="BG284" i="10"/>
  <c r="BG285" i="10"/>
  <c r="BG286" i="10"/>
  <c r="BG287" i="10"/>
  <c r="BG288" i="10"/>
  <c r="BG289" i="10"/>
  <c r="BG290" i="10"/>
  <c r="BG291" i="10"/>
  <c r="BG292" i="10"/>
  <c r="BG293" i="10"/>
  <c r="BG294" i="10"/>
  <c r="BG295" i="10"/>
  <c r="BG296" i="10"/>
  <c r="BG297" i="10"/>
  <c r="BG298" i="10"/>
  <c r="BG299" i="10"/>
  <c r="BG300" i="10"/>
  <c r="BG301" i="10"/>
  <c r="BG302" i="10"/>
  <c r="BG303" i="10"/>
  <c r="BG304" i="10"/>
  <c r="BG305" i="10"/>
  <c r="BG306" i="10"/>
  <c r="BG307" i="10"/>
  <c r="BG308" i="10"/>
  <c r="BG309" i="10"/>
  <c r="BG310" i="10"/>
  <c r="BG311" i="10"/>
  <c r="BG312" i="10"/>
  <c r="BG313" i="10"/>
  <c r="BG314" i="10"/>
  <c r="BG315" i="10"/>
  <c r="BG316" i="10"/>
  <c r="BG317" i="10"/>
  <c r="BG318" i="10"/>
  <c r="BG319" i="10"/>
  <c r="BG320" i="10"/>
  <c r="BG321" i="10"/>
  <c r="BG322" i="10"/>
  <c r="BG323" i="10"/>
  <c r="BG324" i="10"/>
  <c r="BG325" i="10"/>
  <c r="BG326" i="10"/>
  <c r="BG327" i="10"/>
  <c r="BG328" i="10"/>
  <c r="BG329" i="10"/>
  <c r="BG330" i="10"/>
  <c r="BG331" i="10"/>
  <c r="BG332" i="10"/>
  <c r="BG333" i="10"/>
  <c r="BG334" i="10"/>
  <c r="BG335" i="10"/>
  <c r="BG336" i="10"/>
  <c r="BG337" i="10"/>
  <c r="BG338" i="10"/>
  <c r="BG339" i="10"/>
  <c r="BG340" i="10"/>
  <c r="BG341" i="10"/>
  <c r="BG342" i="10"/>
  <c r="BG344" i="10"/>
  <c r="H173" i="7"/>
  <c r="BH232" i="10"/>
  <c r="BH233" i="10"/>
  <c r="BH234" i="10"/>
  <c r="BH235" i="10"/>
  <c r="BH236" i="10"/>
  <c r="BH237" i="10"/>
  <c r="BH238" i="10"/>
  <c r="BH239" i="10"/>
  <c r="BH240" i="10"/>
  <c r="BH241" i="10"/>
  <c r="BH242" i="10"/>
  <c r="BH243" i="10"/>
  <c r="BH244" i="10"/>
  <c r="BH245" i="10"/>
  <c r="BH246" i="10"/>
  <c r="BH247" i="10"/>
  <c r="BH248" i="10"/>
  <c r="BH249" i="10"/>
  <c r="BH250" i="10"/>
  <c r="BH251" i="10"/>
  <c r="BH252" i="10"/>
  <c r="BH253" i="10"/>
  <c r="BH254" i="10"/>
  <c r="BH255" i="10"/>
  <c r="BH256" i="10"/>
  <c r="BH257" i="10"/>
  <c r="BH258" i="10"/>
  <c r="BH259" i="10"/>
  <c r="BH260" i="10"/>
  <c r="BH261" i="10"/>
  <c r="BH262" i="10"/>
  <c r="BH263" i="10"/>
  <c r="BH264" i="10"/>
  <c r="BH265" i="10"/>
  <c r="BH266" i="10"/>
  <c r="BH267" i="10"/>
  <c r="BH268" i="10"/>
  <c r="BH269" i="10"/>
  <c r="BH270" i="10"/>
  <c r="BH271" i="10"/>
  <c r="BH272" i="10"/>
  <c r="BH273" i="10"/>
  <c r="BH274" i="10"/>
  <c r="BH275" i="10"/>
  <c r="BH276" i="10"/>
  <c r="BH277" i="10"/>
  <c r="BH278" i="10"/>
  <c r="BH279" i="10"/>
  <c r="BH280" i="10"/>
  <c r="BH281" i="10"/>
  <c r="BH282" i="10"/>
  <c r="BH283" i="10"/>
  <c r="BH284" i="10"/>
  <c r="BH285" i="10"/>
  <c r="BH286" i="10"/>
  <c r="BH287" i="10"/>
  <c r="BH288" i="10"/>
  <c r="BH289" i="10"/>
  <c r="BH290" i="10"/>
  <c r="BH291" i="10"/>
  <c r="BH292" i="10"/>
  <c r="BH293" i="10"/>
  <c r="BH294" i="10"/>
  <c r="BH295" i="10"/>
  <c r="BH296" i="10"/>
  <c r="BH297" i="10"/>
  <c r="BH298" i="10"/>
  <c r="BH299" i="10"/>
  <c r="BH300" i="10"/>
  <c r="BH301" i="10"/>
  <c r="BH302" i="10"/>
  <c r="BH303" i="10"/>
  <c r="BH304" i="10"/>
  <c r="BH305" i="10"/>
  <c r="BH306" i="10"/>
  <c r="BH307" i="10"/>
  <c r="BH308" i="10"/>
  <c r="BH309" i="10"/>
  <c r="BH310" i="10"/>
  <c r="BH311" i="10"/>
  <c r="BH312" i="10"/>
  <c r="BH313" i="10"/>
  <c r="BH314" i="10"/>
  <c r="BH315" i="10"/>
  <c r="BH316" i="10"/>
  <c r="BH317" i="10"/>
  <c r="BH318" i="10"/>
  <c r="BH319" i="10"/>
  <c r="BH320" i="10"/>
  <c r="BH321" i="10"/>
  <c r="BH322" i="10"/>
  <c r="BH323" i="10"/>
  <c r="BH324" i="10"/>
  <c r="BH325" i="10"/>
  <c r="BH326" i="10"/>
  <c r="BH327" i="10"/>
  <c r="BH328" i="10"/>
  <c r="BH329" i="10"/>
  <c r="BH330" i="10"/>
  <c r="BH331" i="10"/>
  <c r="BH332" i="10"/>
  <c r="BH333" i="10"/>
  <c r="BH334" i="10"/>
  <c r="BH335" i="10"/>
  <c r="BH336" i="10"/>
  <c r="BH337" i="10"/>
  <c r="BH338" i="10"/>
  <c r="BH339" i="10"/>
  <c r="BH340" i="10"/>
  <c r="BH341" i="10"/>
  <c r="BH342" i="10"/>
  <c r="BH344" i="10"/>
  <c r="H174" i="7"/>
  <c r="BI232" i="10"/>
  <c r="BI233" i="10"/>
  <c r="BI234" i="10"/>
  <c r="BI235" i="10"/>
  <c r="BI236" i="10"/>
  <c r="BI237" i="10"/>
  <c r="BI238" i="10"/>
  <c r="BI239" i="10"/>
  <c r="BI240" i="10"/>
  <c r="BI241" i="10"/>
  <c r="BI242" i="10"/>
  <c r="BI243" i="10"/>
  <c r="BI244" i="10"/>
  <c r="BI245" i="10"/>
  <c r="BI246" i="10"/>
  <c r="BI247" i="10"/>
  <c r="BI248" i="10"/>
  <c r="BI249" i="10"/>
  <c r="BI250" i="10"/>
  <c r="BI251" i="10"/>
  <c r="BI252" i="10"/>
  <c r="BI253" i="10"/>
  <c r="BI254" i="10"/>
  <c r="BI255" i="10"/>
  <c r="BI256" i="10"/>
  <c r="BI257" i="10"/>
  <c r="BI258" i="10"/>
  <c r="BI259" i="10"/>
  <c r="BI260" i="10"/>
  <c r="BI261" i="10"/>
  <c r="BI262" i="10"/>
  <c r="BI263" i="10"/>
  <c r="BI264" i="10"/>
  <c r="BI265" i="10"/>
  <c r="BI266" i="10"/>
  <c r="BI267" i="10"/>
  <c r="BI268" i="10"/>
  <c r="BI269" i="10"/>
  <c r="BI270" i="10"/>
  <c r="BI271" i="10"/>
  <c r="BI272" i="10"/>
  <c r="BI273" i="10"/>
  <c r="BI274" i="10"/>
  <c r="BI275" i="10"/>
  <c r="BI276" i="10"/>
  <c r="BI277" i="10"/>
  <c r="BI278" i="10"/>
  <c r="BI279" i="10"/>
  <c r="BI280" i="10"/>
  <c r="BI281" i="10"/>
  <c r="BI282" i="10"/>
  <c r="BI283" i="10"/>
  <c r="BI284" i="10"/>
  <c r="BI285" i="10"/>
  <c r="BI286" i="10"/>
  <c r="BI287" i="10"/>
  <c r="BI288" i="10"/>
  <c r="BI289" i="10"/>
  <c r="BI290" i="10"/>
  <c r="BI291" i="10"/>
  <c r="BI292" i="10"/>
  <c r="BI293" i="10"/>
  <c r="BI294" i="10"/>
  <c r="BI295" i="10"/>
  <c r="BI296" i="10"/>
  <c r="BI297" i="10"/>
  <c r="BI298" i="10"/>
  <c r="BI299" i="10"/>
  <c r="BI300" i="10"/>
  <c r="BI301" i="10"/>
  <c r="BI302" i="10"/>
  <c r="BI303" i="10"/>
  <c r="BI304" i="10"/>
  <c r="BI305" i="10"/>
  <c r="BI306" i="10"/>
  <c r="BI307" i="10"/>
  <c r="BI308" i="10"/>
  <c r="BI309" i="10"/>
  <c r="BI310" i="10"/>
  <c r="BI311" i="10"/>
  <c r="BI312" i="10"/>
  <c r="BI313" i="10"/>
  <c r="BI314" i="10"/>
  <c r="BI315" i="10"/>
  <c r="BI316" i="10"/>
  <c r="BI317" i="10"/>
  <c r="BI318" i="10"/>
  <c r="BI319" i="10"/>
  <c r="BI320" i="10"/>
  <c r="BI321" i="10"/>
  <c r="BI322" i="10"/>
  <c r="BI323" i="10"/>
  <c r="BI324" i="10"/>
  <c r="BI325" i="10"/>
  <c r="BI326" i="10"/>
  <c r="BI327" i="10"/>
  <c r="BI328" i="10"/>
  <c r="BI329" i="10"/>
  <c r="BI330" i="10"/>
  <c r="BI331" i="10"/>
  <c r="BI332" i="10"/>
  <c r="BI333" i="10"/>
  <c r="BI334" i="10"/>
  <c r="BI335" i="10"/>
  <c r="BI336" i="10"/>
  <c r="BI337" i="10"/>
  <c r="BI338" i="10"/>
  <c r="BI339" i="10"/>
  <c r="BI340" i="10"/>
  <c r="BI341" i="10"/>
  <c r="BI342" i="10"/>
  <c r="BI344" i="10"/>
  <c r="H175" i="7"/>
  <c r="BJ232" i="10"/>
  <c r="BJ233" i="10"/>
  <c r="BJ234" i="10"/>
  <c r="BJ235" i="10"/>
  <c r="BJ236" i="10"/>
  <c r="BJ237" i="10"/>
  <c r="BJ238" i="10"/>
  <c r="BJ239" i="10"/>
  <c r="BJ240" i="10"/>
  <c r="BJ241" i="10"/>
  <c r="BJ242" i="10"/>
  <c r="BJ243" i="10"/>
  <c r="BJ244" i="10"/>
  <c r="BJ245" i="10"/>
  <c r="BJ246" i="10"/>
  <c r="BJ247" i="10"/>
  <c r="BJ248" i="10"/>
  <c r="BJ249" i="10"/>
  <c r="BJ250" i="10"/>
  <c r="BJ251" i="10"/>
  <c r="BJ252" i="10"/>
  <c r="BJ253" i="10"/>
  <c r="BJ254" i="10"/>
  <c r="BJ255" i="10"/>
  <c r="BJ256" i="10"/>
  <c r="BJ257" i="10"/>
  <c r="BJ258" i="10"/>
  <c r="BJ259" i="10"/>
  <c r="BJ260" i="10"/>
  <c r="BJ261" i="10"/>
  <c r="BJ262" i="10"/>
  <c r="BJ263" i="10"/>
  <c r="BJ264" i="10"/>
  <c r="BJ265" i="10"/>
  <c r="BJ266" i="10"/>
  <c r="BJ267" i="10"/>
  <c r="BJ268" i="10"/>
  <c r="BJ269" i="10"/>
  <c r="BJ270" i="10"/>
  <c r="BJ271" i="10"/>
  <c r="BJ272" i="10"/>
  <c r="BJ273" i="10"/>
  <c r="BJ274" i="10"/>
  <c r="BJ275" i="10"/>
  <c r="BJ276" i="10"/>
  <c r="BJ277" i="10"/>
  <c r="BJ278" i="10"/>
  <c r="BJ279" i="10"/>
  <c r="BJ280" i="10"/>
  <c r="BJ281" i="10"/>
  <c r="BJ282" i="10"/>
  <c r="BJ283" i="10"/>
  <c r="BJ284" i="10"/>
  <c r="BJ285" i="10"/>
  <c r="BJ286" i="10"/>
  <c r="BJ287" i="10"/>
  <c r="BJ288" i="10"/>
  <c r="BJ289" i="10"/>
  <c r="BJ290" i="10"/>
  <c r="BJ291" i="10"/>
  <c r="BJ292" i="10"/>
  <c r="BJ293" i="10"/>
  <c r="BJ294" i="10"/>
  <c r="BJ295" i="10"/>
  <c r="BJ296" i="10"/>
  <c r="BJ297" i="10"/>
  <c r="BJ298" i="10"/>
  <c r="BJ299" i="10"/>
  <c r="BJ300" i="10"/>
  <c r="BJ301" i="10"/>
  <c r="BJ302" i="10"/>
  <c r="BJ303" i="10"/>
  <c r="BJ304" i="10"/>
  <c r="BJ305" i="10"/>
  <c r="BJ306" i="10"/>
  <c r="BJ307" i="10"/>
  <c r="BJ308" i="10"/>
  <c r="BJ309" i="10"/>
  <c r="BJ310" i="10"/>
  <c r="BJ311" i="10"/>
  <c r="BJ312" i="10"/>
  <c r="BJ313" i="10"/>
  <c r="BJ314" i="10"/>
  <c r="BJ315" i="10"/>
  <c r="BJ316" i="10"/>
  <c r="BJ317" i="10"/>
  <c r="BJ318" i="10"/>
  <c r="BJ319" i="10"/>
  <c r="BJ320" i="10"/>
  <c r="BJ321" i="10"/>
  <c r="BJ322" i="10"/>
  <c r="BJ323" i="10"/>
  <c r="BJ324" i="10"/>
  <c r="BJ325" i="10"/>
  <c r="BJ326" i="10"/>
  <c r="BJ327" i="10"/>
  <c r="BJ328" i="10"/>
  <c r="BJ329" i="10"/>
  <c r="BJ330" i="10"/>
  <c r="BJ331" i="10"/>
  <c r="BJ332" i="10"/>
  <c r="BJ333" i="10"/>
  <c r="BJ334" i="10"/>
  <c r="BJ335" i="10"/>
  <c r="BJ336" i="10"/>
  <c r="BJ337" i="10"/>
  <c r="BJ338" i="10"/>
  <c r="BJ339" i="10"/>
  <c r="BJ340" i="10"/>
  <c r="BJ341" i="10"/>
  <c r="BJ342" i="10"/>
  <c r="BJ344" i="10"/>
  <c r="H176" i="7"/>
  <c r="BK232" i="10"/>
  <c r="BK233" i="10"/>
  <c r="BK234" i="10"/>
  <c r="BK235" i="10"/>
  <c r="BK236" i="10"/>
  <c r="BK237" i="10"/>
  <c r="BK238" i="10"/>
  <c r="BK239" i="10"/>
  <c r="BK240" i="10"/>
  <c r="BK241" i="10"/>
  <c r="BK242" i="10"/>
  <c r="BK243" i="10"/>
  <c r="BK244" i="10"/>
  <c r="BK245" i="10"/>
  <c r="BK246" i="10"/>
  <c r="BK247" i="10"/>
  <c r="BK248" i="10"/>
  <c r="BK249" i="10"/>
  <c r="BK250" i="10"/>
  <c r="BK251" i="10"/>
  <c r="BK252" i="10"/>
  <c r="BK253" i="10"/>
  <c r="BK254" i="10"/>
  <c r="BK255" i="10"/>
  <c r="BK256" i="10"/>
  <c r="BK257" i="10"/>
  <c r="BK258" i="10"/>
  <c r="BK259" i="10"/>
  <c r="BK260" i="10"/>
  <c r="BK261" i="10"/>
  <c r="BK262" i="10"/>
  <c r="BK263" i="10"/>
  <c r="BK264" i="10"/>
  <c r="BK265" i="10"/>
  <c r="BK266" i="10"/>
  <c r="BK267" i="10"/>
  <c r="BK268" i="10"/>
  <c r="BK269" i="10"/>
  <c r="BK270" i="10"/>
  <c r="BK271" i="10"/>
  <c r="BK272" i="10"/>
  <c r="BK273" i="10"/>
  <c r="BK274" i="10"/>
  <c r="BK275" i="10"/>
  <c r="BK276" i="10"/>
  <c r="BK277" i="10"/>
  <c r="BK278" i="10"/>
  <c r="BK279" i="10"/>
  <c r="BK280" i="10"/>
  <c r="BK281" i="10"/>
  <c r="BK282" i="10"/>
  <c r="BK283" i="10"/>
  <c r="BK284" i="10"/>
  <c r="BK285" i="10"/>
  <c r="BK286" i="10"/>
  <c r="BK287" i="10"/>
  <c r="BK288" i="10"/>
  <c r="BK289" i="10"/>
  <c r="BK290" i="10"/>
  <c r="BK291" i="10"/>
  <c r="BK292" i="10"/>
  <c r="BK293" i="10"/>
  <c r="BK294" i="10"/>
  <c r="BK295" i="10"/>
  <c r="BK296" i="10"/>
  <c r="BK297" i="10"/>
  <c r="BK298" i="10"/>
  <c r="BK299" i="10"/>
  <c r="BK300" i="10"/>
  <c r="BK301" i="10"/>
  <c r="BK302" i="10"/>
  <c r="BK303" i="10"/>
  <c r="BK304" i="10"/>
  <c r="BK305" i="10"/>
  <c r="BK306" i="10"/>
  <c r="BK307" i="10"/>
  <c r="BK308" i="10"/>
  <c r="BK309" i="10"/>
  <c r="BK310" i="10"/>
  <c r="BK311" i="10"/>
  <c r="BK312" i="10"/>
  <c r="BK313" i="10"/>
  <c r="BK314" i="10"/>
  <c r="BK315" i="10"/>
  <c r="BK316" i="10"/>
  <c r="BK317" i="10"/>
  <c r="BK318" i="10"/>
  <c r="BK319" i="10"/>
  <c r="BK320" i="10"/>
  <c r="BK321" i="10"/>
  <c r="BK322" i="10"/>
  <c r="BK323" i="10"/>
  <c r="BK324" i="10"/>
  <c r="BK325" i="10"/>
  <c r="BK326" i="10"/>
  <c r="BK327" i="10"/>
  <c r="BK328" i="10"/>
  <c r="BK329" i="10"/>
  <c r="BK330" i="10"/>
  <c r="BK331" i="10"/>
  <c r="BK332" i="10"/>
  <c r="BK333" i="10"/>
  <c r="BK334" i="10"/>
  <c r="BK335" i="10"/>
  <c r="BK336" i="10"/>
  <c r="BK337" i="10"/>
  <c r="BK338" i="10"/>
  <c r="BK339" i="10"/>
  <c r="BK340" i="10"/>
  <c r="BK341" i="10"/>
  <c r="BK342" i="10"/>
  <c r="BK344" i="10"/>
  <c r="H177" i="7"/>
  <c r="BL232" i="10"/>
  <c r="BL233" i="10"/>
  <c r="BL234" i="10"/>
  <c r="BL235" i="10"/>
  <c r="BL236" i="10"/>
  <c r="BL237" i="10"/>
  <c r="BL238" i="10"/>
  <c r="BL239" i="10"/>
  <c r="BL240" i="10"/>
  <c r="BL241" i="10"/>
  <c r="BL242" i="10"/>
  <c r="BL243" i="10"/>
  <c r="BL244" i="10"/>
  <c r="BL245" i="10"/>
  <c r="BL246" i="10"/>
  <c r="BL247" i="10"/>
  <c r="BL248" i="10"/>
  <c r="BL249" i="10"/>
  <c r="BL250" i="10"/>
  <c r="BL251" i="10"/>
  <c r="BL252" i="10"/>
  <c r="BL253" i="10"/>
  <c r="BL254" i="10"/>
  <c r="BL255" i="10"/>
  <c r="BL256" i="10"/>
  <c r="BL257" i="10"/>
  <c r="BL258" i="10"/>
  <c r="BL259" i="10"/>
  <c r="BL260" i="10"/>
  <c r="BL261" i="10"/>
  <c r="BL262" i="10"/>
  <c r="BL263" i="10"/>
  <c r="BL264" i="10"/>
  <c r="BL265" i="10"/>
  <c r="BL266" i="10"/>
  <c r="BL267" i="10"/>
  <c r="BL268" i="10"/>
  <c r="BL269" i="10"/>
  <c r="BL270" i="10"/>
  <c r="BL271" i="10"/>
  <c r="BL272" i="10"/>
  <c r="BL273" i="10"/>
  <c r="BL274" i="10"/>
  <c r="BL275" i="10"/>
  <c r="BL276" i="10"/>
  <c r="BL277" i="10"/>
  <c r="BL278" i="10"/>
  <c r="BL279" i="10"/>
  <c r="BL280" i="10"/>
  <c r="BL281" i="10"/>
  <c r="BL282" i="10"/>
  <c r="BL283" i="10"/>
  <c r="BL284" i="10"/>
  <c r="BL285" i="10"/>
  <c r="BL286" i="10"/>
  <c r="BL287" i="10"/>
  <c r="BL288" i="10"/>
  <c r="BL289" i="10"/>
  <c r="BL290" i="10"/>
  <c r="BL291" i="10"/>
  <c r="BL292" i="10"/>
  <c r="BL293" i="10"/>
  <c r="BL294" i="10"/>
  <c r="BL295" i="10"/>
  <c r="BL296" i="10"/>
  <c r="BL297" i="10"/>
  <c r="BL298" i="10"/>
  <c r="BL299" i="10"/>
  <c r="BL300" i="10"/>
  <c r="BL301" i="10"/>
  <c r="BL302" i="10"/>
  <c r="BL303" i="10"/>
  <c r="BL304" i="10"/>
  <c r="BL305" i="10"/>
  <c r="BL306" i="10"/>
  <c r="BL307" i="10"/>
  <c r="BL308" i="10"/>
  <c r="BL309" i="10"/>
  <c r="BL310" i="10"/>
  <c r="BL311" i="10"/>
  <c r="BL312" i="10"/>
  <c r="BL313" i="10"/>
  <c r="BL314" i="10"/>
  <c r="BL315" i="10"/>
  <c r="BL316" i="10"/>
  <c r="BL317" i="10"/>
  <c r="BL318" i="10"/>
  <c r="BL319" i="10"/>
  <c r="BL320" i="10"/>
  <c r="BL321" i="10"/>
  <c r="BL322" i="10"/>
  <c r="BL323" i="10"/>
  <c r="BL324" i="10"/>
  <c r="BL325" i="10"/>
  <c r="BL326" i="10"/>
  <c r="BL327" i="10"/>
  <c r="BL328" i="10"/>
  <c r="BL329" i="10"/>
  <c r="BL330" i="10"/>
  <c r="BL331" i="10"/>
  <c r="BL332" i="10"/>
  <c r="BL333" i="10"/>
  <c r="BL334" i="10"/>
  <c r="BL335" i="10"/>
  <c r="BL336" i="10"/>
  <c r="BL337" i="10"/>
  <c r="BL338" i="10"/>
  <c r="BL339" i="10"/>
  <c r="BL340" i="10"/>
  <c r="BL341" i="10"/>
  <c r="BL342" i="10"/>
  <c r="BL344" i="10"/>
  <c r="H178" i="7"/>
  <c r="BM232" i="10"/>
  <c r="BM233" i="10"/>
  <c r="BM234" i="10"/>
  <c r="BM235" i="10"/>
  <c r="BM236" i="10"/>
  <c r="BM237" i="10"/>
  <c r="BM238" i="10"/>
  <c r="BM239" i="10"/>
  <c r="BM240" i="10"/>
  <c r="BM241" i="10"/>
  <c r="BM242" i="10"/>
  <c r="BM243" i="10"/>
  <c r="BM244" i="10"/>
  <c r="BM245" i="10"/>
  <c r="BM246" i="10"/>
  <c r="BM247" i="10"/>
  <c r="BM248" i="10"/>
  <c r="BM249" i="10"/>
  <c r="BM250" i="10"/>
  <c r="BM251" i="10"/>
  <c r="BM252" i="10"/>
  <c r="BM253" i="10"/>
  <c r="BM254" i="10"/>
  <c r="BM255" i="10"/>
  <c r="BM256" i="10"/>
  <c r="BM257" i="10"/>
  <c r="BM258" i="10"/>
  <c r="BM259" i="10"/>
  <c r="BM260" i="10"/>
  <c r="BM261" i="10"/>
  <c r="BM262" i="10"/>
  <c r="BM263" i="10"/>
  <c r="BM264" i="10"/>
  <c r="BM265" i="10"/>
  <c r="BM266" i="10"/>
  <c r="BM267" i="10"/>
  <c r="BM268" i="10"/>
  <c r="BM269" i="10"/>
  <c r="BM270" i="10"/>
  <c r="BM271" i="10"/>
  <c r="BM272" i="10"/>
  <c r="BM273" i="10"/>
  <c r="BM274" i="10"/>
  <c r="BM275" i="10"/>
  <c r="BM276" i="10"/>
  <c r="BM277" i="10"/>
  <c r="BM278" i="10"/>
  <c r="BM279" i="10"/>
  <c r="BM280" i="10"/>
  <c r="BM281" i="10"/>
  <c r="BM282" i="10"/>
  <c r="BM283" i="10"/>
  <c r="BM284" i="10"/>
  <c r="BM285" i="10"/>
  <c r="BM286" i="10"/>
  <c r="BM287" i="10"/>
  <c r="BM288" i="10"/>
  <c r="BM289" i="10"/>
  <c r="BM290" i="10"/>
  <c r="BM291" i="10"/>
  <c r="BM292" i="10"/>
  <c r="BM293" i="10"/>
  <c r="BM294" i="10"/>
  <c r="BM295" i="10"/>
  <c r="BM296" i="10"/>
  <c r="BM297" i="10"/>
  <c r="BM298" i="10"/>
  <c r="BM299" i="10"/>
  <c r="BM300" i="10"/>
  <c r="BM301" i="10"/>
  <c r="BM302" i="10"/>
  <c r="BM303" i="10"/>
  <c r="BM304" i="10"/>
  <c r="BM305" i="10"/>
  <c r="BM306" i="10"/>
  <c r="BM307" i="10"/>
  <c r="BM308" i="10"/>
  <c r="BM309" i="10"/>
  <c r="BM310" i="10"/>
  <c r="BM311" i="10"/>
  <c r="BM312" i="10"/>
  <c r="BM313" i="10"/>
  <c r="BM314" i="10"/>
  <c r="BM315" i="10"/>
  <c r="BM316" i="10"/>
  <c r="BM317" i="10"/>
  <c r="BM318" i="10"/>
  <c r="BM319" i="10"/>
  <c r="BM320" i="10"/>
  <c r="BM321" i="10"/>
  <c r="BM322" i="10"/>
  <c r="BM323" i="10"/>
  <c r="BM324" i="10"/>
  <c r="BM325" i="10"/>
  <c r="BM326" i="10"/>
  <c r="BM327" i="10"/>
  <c r="BM328" i="10"/>
  <c r="BM329" i="10"/>
  <c r="BM330" i="10"/>
  <c r="BM331" i="10"/>
  <c r="BM332" i="10"/>
  <c r="BM333" i="10"/>
  <c r="BM334" i="10"/>
  <c r="BM335" i="10"/>
  <c r="BM336" i="10"/>
  <c r="BM337" i="10"/>
  <c r="BM338" i="10"/>
  <c r="BM339" i="10"/>
  <c r="BM340" i="10"/>
  <c r="BM341" i="10"/>
  <c r="BM342" i="10"/>
  <c r="BM344" i="10"/>
  <c r="H179" i="7"/>
  <c r="BN232" i="10"/>
  <c r="BN233" i="10"/>
  <c r="BN234" i="10"/>
  <c r="BN235" i="10"/>
  <c r="BN236" i="10"/>
  <c r="BN237" i="10"/>
  <c r="BN238" i="10"/>
  <c r="BN239" i="10"/>
  <c r="BN240" i="10"/>
  <c r="BN241" i="10"/>
  <c r="BN242" i="10"/>
  <c r="BN243" i="10"/>
  <c r="BN244" i="10"/>
  <c r="BN245" i="10"/>
  <c r="BN246" i="10"/>
  <c r="BN247" i="10"/>
  <c r="BN248" i="10"/>
  <c r="BN249" i="10"/>
  <c r="BN250" i="10"/>
  <c r="BN251" i="10"/>
  <c r="BN252" i="10"/>
  <c r="BN253" i="10"/>
  <c r="BN254" i="10"/>
  <c r="BN255" i="10"/>
  <c r="BN256" i="10"/>
  <c r="BN257" i="10"/>
  <c r="BN258" i="10"/>
  <c r="BN259" i="10"/>
  <c r="BN260" i="10"/>
  <c r="BN261" i="10"/>
  <c r="BN262" i="10"/>
  <c r="BN263" i="10"/>
  <c r="BN264" i="10"/>
  <c r="BN265" i="10"/>
  <c r="BN266" i="10"/>
  <c r="BN267" i="10"/>
  <c r="BN268" i="10"/>
  <c r="BN269" i="10"/>
  <c r="BN270" i="10"/>
  <c r="BN271" i="10"/>
  <c r="BN272" i="10"/>
  <c r="BN273" i="10"/>
  <c r="BN274" i="10"/>
  <c r="BN275" i="10"/>
  <c r="BN276" i="10"/>
  <c r="BN277" i="10"/>
  <c r="BN278" i="10"/>
  <c r="BN279" i="10"/>
  <c r="BN280" i="10"/>
  <c r="BN281" i="10"/>
  <c r="BN282" i="10"/>
  <c r="BN283" i="10"/>
  <c r="BN284" i="10"/>
  <c r="BN285" i="10"/>
  <c r="BN286" i="10"/>
  <c r="BN287" i="10"/>
  <c r="BN288" i="10"/>
  <c r="BN289" i="10"/>
  <c r="BN290" i="10"/>
  <c r="BN291" i="10"/>
  <c r="BN292" i="10"/>
  <c r="BN293" i="10"/>
  <c r="BN294" i="10"/>
  <c r="BN295" i="10"/>
  <c r="BN296" i="10"/>
  <c r="BN297" i="10"/>
  <c r="BN298" i="10"/>
  <c r="BN299" i="10"/>
  <c r="BN300" i="10"/>
  <c r="BN301" i="10"/>
  <c r="BN302" i="10"/>
  <c r="BN303" i="10"/>
  <c r="BN304" i="10"/>
  <c r="BN305" i="10"/>
  <c r="BN306" i="10"/>
  <c r="BN307" i="10"/>
  <c r="BN308" i="10"/>
  <c r="BN309" i="10"/>
  <c r="BN310" i="10"/>
  <c r="BN311" i="10"/>
  <c r="BN312" i="10"/>
  <c r="BN313" i="10"/>
  <c r="BN314" i="10"/>
  <c r="BN315" i="10"/>
  <c r="BN316" i="10"/>
  <c r="BN317" i="10"/>
  <c r="BN318" i="10"/>
  <c r="BN319" i="10"/>
  <c r="BN320" i="10"/>
  <c r="BN321" i="10"/>
  <c r="BN322" i="10"/>
  <c r="BN323" i="10"/>
  <c r="BN324" i="10"/>
  <c r="BN325" i="10"/>
  <c r="BN326" i="10"/>
  <c r="BN327" i="10"/>
  <c r="BN328" i="10"/>
  <c r="BN329" i="10"/>
  <c r="BN330" i="10"/>
  <c r="BN331" i="10"/>
  <c r="BN332" i="10"/>
  <c r="BN333" i="10"/>
  <c r="BN334" i="10"/>
  <c r="BN335" i="10"/>
  <c r="BN336" i="10"/>
  <c r="BN337" i="10"/>
  <c r="BN338" i="10"/>
  <c r="BN339" i="10"/>
  <c r="BN340" i="10"/>
  <c r="BN341" i="10"/>
  <c r="BN342" i="10"/>
  <c r="BN344" i="10"/>
  <c r="H180" i="7"/>
  <c r="BO232" i="10"/>
  <c r="BO233" i="10"/>
  <c r="BO234" i="10"/>
  <c r="BO235" i="10"/>
  <c r="BO236" i="10"/>
  <c r="BO237" i="10"/>
  <c r="BO238" i="10"/>
  <c r="BO239" i="10"/>
  <c r="BO240" i="10"/>
  <c r="BO241" i="10"/>
  <c r="BO242" i="10"/>
  <c r="BO243" i="10"/>
  <c r="BO244" i="10"/>
  <c r="BO245" i="10"/>
  <c r="BO246" i="10"/>
  <c r="BO247" i="10"/>
  <c r="BO248" i="10"/>
  <c r="BO249" i="10"/>
  <c r="BO250" i="10"/>
  <c r="BO251" i="10"/>
  <c r="BO252" i="10"/>
  <c r="BO253" i="10"/>
  <c r="BO254" i="10"/>
  <c r="BO255" i="10"/>
  <c r="BO256" i="10"/>
  <c r="BO257" i="10"/>
  <c r="BO258" i="10"/>
  <c r="BO259" i="10"/>
  <c r="BO260" i="10"/>
  <c r="BO261" i="10"/>
  <c r="BO262" i="10"/>
  <c r="BO263" i="10"/>
  <c r="BO264" i="10"/>
  <c r="BO265" i="10"/>
  <c r="BO266" i="10"/>
  <c r="BO267" i="10"/>
  <c r="BO268" i="10"/>
  <c r="BO269" i="10"/>
  <c r="BO270" i="10"/>
  <c r="BO271" i="10"/>
  <c r="BO272" i="10"/>
  <c r="BO273" i="10"/>
  <c r="BO274" i="10"/>
  <c r="BO275" i="10"/>
  <c r="BO276" i="10"/>
  <c r="BO277" i="10"/>
  <c r="BO278" i="10"/>
  <c r="BO279" i="10"/>
  <c r="BO280" i="10"/>
  <c r="BO281" i="10"/>
  <c r="BO282" i="10"/>
  <c r="BO283" i="10"/>
  <c r="BO284" i="10"/>
  <c r="BO285" i="10"/>
  <c r="BO286" i="10"/>
  <c r="BO287" i="10"/>
  <c r="BO288" i="10"/>
  <c r="BO289" i="10"/>
  <c r="BO290" i="10"/>
  <c r="BO291" i="10"/>
  <c r="BO292" i="10"/>
  <c r="BO293" i="10"/>
  <c r="BO294" i="10"/>
  <c r="BO295" i="10"/>
  <c r="BO296" i="10"/>
  <c r="BO297" i="10"/>
  <c r="BO298" i="10"/>
  <c r="BO299" i="10"/>
  <c r="BO300" i="10"/>
  <c r="BO301" i="10"/>
  <c r="BO302" i="10"/>
  <c r="BO303" i="10"/>
  <c r="BO304" i="10"/>
  <c r="BO305" i="10"/>
  <c r="BO306" i="10"/>
  <c r="BO307" i="10"/>
  <c r="BO308" i="10"/>
  <c r="BO309" i="10"/>
  <c r="BO310" i="10"/>
  <c r="BO311" i="10"/>
  <c r="BO312" i="10"/>
  <c r="BO313" i="10"/>
  <c r="BO314" i="10"/>
  <c r="BO315" i="10"/>
  <c r="BO316" i="10"/>
  <c r="BO317" i="10"/>
  <c r="BO318" i="10"/>
  <c r="BO319" i="10"/>
  <c r="BO320" i="10"/>
  <c r="BO321" i="10"/>
  <c r="BO322" i="10"/>
  <c r="BO323" i="10"/>
  <c r="BO324" i="10"/>
  <c r="BO325" i="10"/>
  <c r="BO326" i="10"/>
  <c r="BO327" i="10"/>
  <c r="BO328" i="10"/>
  <c r="BO329" i="10"/>
  <c r="BO330" i="10"/>
  <c r="BO331" i="10"/>
  <c r="BO332" i="10"/>
  <c r="BO333" i="10"/>
  <c r="BO334" i="10"/>
  <c r="BO335" i="10"/>
  <c r="BO336" i="10"/>
  <c r="BO337" i="10"/>
  <c r="BO338" i="10"/>
  <c r="BO339" i="10"/>
  <c r="BO340" i="10"/>
  <c r="BO341" i="10"/>
  <c r="BO342" i="10"/>
  <c r="BO344" i="10"/>
  <c r="H181" i="7"/>
  <c r="BP232" i="10"/>
  <c r="BP233" i="10"/>
  <c r="BP234" i="10"/>
  <c r="BP235" i="10"/>
  <c r="BP236" i="10"/>
  <c r="BP237" i="10"/>
  <c r="BP238" i="10"/>
  <c r="BP239" i="10"/>
  <c r="BP240" i="10"/>
  <c r="BP241" i="10"/>
  <c r="BP242" i="10"/>
  <c r="BP243" i="10"/>
  <c r="BP244" i="10"/>
  <c r="BP245" i="10"/>
  <c r="BP246" i="10"/>
  <c r="BP247" i="10"/>
  <c r="BP248" i="10"/>
  <c r="BP249" i="10"/>
  <c r="BP250" i="10"/>
  <c r="BP251" i="10"/>
  <c r="BP252" i="10"/>
  <c r="BP253" i="10"/>
  <c r="BP254" i="10"/>
  <c r="BP255" i="10"/>
  <c r="BP256" i="10"/>
  <c r="BP257" i="10"/>
  <c r="BP258" i="10"/>
  <c r="BP259" i="10"/>
  <c r="BP260" i="10"/>
  <c r="BP261" i="10"/>
  <c r="BP262" i="10"/>
  <c r="BP263" i="10"/>
  <c r="BP264" i="10"/>
  <c r="BP265" i="10"/>
  <c r="BP266" i="10"/>
  <c r="BP267" i="10"/>
  <c r="BP268" i="10"/>
  <c r="BP269" i="10"/>
  <c r="BP270" i="10"/>
  <c r="BP271" i="10"/>
  <c r="BP272" i="10"/>
  <c r="BP273" i="10"/>
  <c r="BP274" i="10"/>
  <c r="BP275" i="10"/>
  <c r="BP276" i="10"/>
  <c r="BP277" i="10"/>
  <c r="BP278" i="10"/>
  <c r="BP279" i="10"/>
  <c r="BP280" i="10"/>
  <c r="BP281" i="10"/>
  <c r="BP282" i="10"/>
  <c r="BP283" i="10"/>
  <c r="BP284" i="10"/>
  <c r="BP285" i="10"/>
  <c r="BP286" i="10"/>
  <c r="BP287" i="10"/>
  <c r="BP288" i="10"/>
  <c r="BP289" i="10"/>
  <c r="BP290" i="10"/>
  <c r="BP291" i="10"/>
  <c r="BP292" i="10"/>
  <c r="BP293" i="10"/>
  <c r="BP294" i="10"/>
  <c r="BP295" i="10"/>
  <c r="BP296" i="10"/>
  <c r="BP297" i="10"/>
  <c r="BP298" i="10"/>
  <c r="BP299" i="10"/>
  <c r="BP300" i="10"/>
  <c r="BP301" i="10"/>
  <c r="BP302" i="10"/>
  <c r="BP303" i="10"/>
  <c r="BP304" i="10"/>
  <c r="BP305" i="10"/>
  <c r="BP306" i="10"/>
  <c r="BP307" i="10"/>
  <c r="BP308" i="10"/>
  <c r="BP309" i="10"/>
  <c r="BP310" i="10"/>
  <c r="BP311" i="10"/>
  <c r="BP312" i="10"/>
  <c r="BP313" i="10"/>
  <c r="BP314" i="10"/>
  <c r="BP315" i="10"/>
  <c r="BP316" i="10"/>
  <c r="BP317" i="10"/>
  <c r="BP318" i="10"/>
  <c r="BP319" i="10"/>
  <c r="BP320" i="10"/>
  <c r="BP321" i="10"/>
  <c r="BP322" i="10"/>
  <c r="BP323" i="10"/>
  <c r="BP324" i="10"/>
  <c r="BP325" i="10"/>
  <c r="BP326" i="10"/>
  <c r="BP327" i="10"/>
  <c r="BP328" i="10"/>
  <c r="BP329" i="10"/>
  <c r="BP330" i="10"/>
  <c r="BP331" i="10"/>
  <c r="BP332" i="10"/>
  <c r="BP333" i="10"/>
  <c r="BP334" i="10"/>
  <c r="BP335" i="10"/>
  <c r="BP336" i="10"/>
  <c r="BP337" i="10"/>
  <c r="BP338" i="10"/>
  <c r="BP339" i="10"/>
  <c r="BP340" i="10"/>
  <c r="BP341" i="10"/>
  <c r="BP342" i="10"/>
  <c r="BP344" i="10"/>
  <c r="H182" i="7"/>
  <c r="BQ232" i="10"/>
  <c r="BQ233" i="10"/>
  <c r="BQ234" i="10"/>
  <c r="BQ235" i="10"/>
  <c r="BQ236" i="10"/>
  <c r="BQ237" i="10"/>
  <c r="BQ238" i="10"/>
  <c r="BQ239" i="10"/>
  <c r="BQ240" i="10"/>
  <c r="BQ241" i="10"/>
  <c r="BQ242" i="10"/>
  <c r="BQ243" i="10"/>
  <c r="BQ244" i="10"/>
  <c r="BQ245" i="10"/>
  <c r="BQ246" i="10"/>
  <c r="BQ247" i="10"/>
  <c r="BQ248" i="10"/>
  <c r="BQ249" i="10"/>
  <c r="BQ250" i="10"/>
  <c r="BQ251" i="10"/>
  <c r="BQ252" i="10"/>
  <c r="BQ253" i="10"/>
  <c r="BQ254" i="10"/>
  <c r="BQ255" i="10"/>
  <c r="BQ256" i="10"/>
  <c r="BQ257" i="10"/>
  <c r="BQ258" i="10"/>
  <c r="BQ259" i="10"/>
  <c r="BQ260" i="10"/>
  <c r="BQ261" i="10"/>
  <c r="BQ262" i="10"/>
  <c r="BQ263" i="10"/>
  <c r="BQ264" i="10"/>
  <c r="BQ265" i="10"/>
  <c r="BQ266" i="10"/>
  <c r="BQ267" i="10"/>
  <c r="BQ268" i="10"/>
  <c r="BQ269" i="10"/>
  <c r="BQ270" i="10"/>
  <c r="BQ271" i="10"/>
  <c r="BQ272" i="10"/>
  <c r="BQ273" i="10"/>
  <c r="BQ274" i="10"/>
  <c r="BQ275" i="10"/>
  <c r="BQ276" i="10"/>
  <c r="BQ277" i="10"/>
  <c r="BQ278" i="10"/>
  <c r="BQ279" i="10"/>
  <c r="BQ280" i="10"/>
  <c r="BQ281" i="10"/>
  <c r="BQ282" i="10"/>
  <c r="BQ283" i="10"/>
  <c r="BQ284" i="10"/>
  <c r="BQ285" i="10"/>
  <c r="BQ286" i="10"/>
  <c r="BQ287" i="10"/>
  <c r="BQ288" i="10"/>
  <c r="BQ289" i="10"/>
  <c r="BQ290" i="10"/>
  <c r="BQ291" i="10"/>
  <c r="BQ292" i="10"/>
  <c r="BQ293" i="10"/>
  <c r="BQ294" i="10"/>
  <c r="BQ295" i="10"/>
  <c r="BQ296" i="10"/>
  <c r="BQ297" i="10"/>
  <c r="BQ298" i="10"/>
  <c r="BQ299" i="10"/>
  <c r="BQ300" i="10"/>
  <c r="BQ301" i="10"/>
  <c r="BQ302" i="10"/>
  <c r="BQ303" i="10"/>
  <c r="BQ304" i="10"/>
  <c r="BQ305" i="10"/>
  <c r="BQ306" i="10"/>
  <c r="BQ307" i="10"/>
  <c r="BQ308" i="10"/>
  <c r="BQ309" i="10"/>
  <c r="BQ310" i="10"/>
  <c r="BQ311" i="10"/>
  <c r="BQ312" i="10"/>
  <c r="BQ313" i="10"/>
  <c r="BQ314" i="10"/>
  <c r="BQ315" i="10"/>
  <c r="BQ316" i="10"/>
  <c r="BQ317" i="10"/>
  <c r="BQ318" i="10"/>
  <c r="BQ319" i="10"/>
  <c r="BQ320" i="10"/>
  <c r="BQ321" i="10"/>
  <c r="BQ322" i="10"/>
  <c r="BQ323" i="10"/>
  <c r="BQ324" i="10"/>
  <c r="BQ325" i="10"/>
  <c r="BQ326" i="10"/>
  <c r="BQ327" i="10"/>
  <c r="BQ328" i="10"/>
  <c r="BQ329" i="10"/>
  <c r="BQ330" i="10"/>
  <c r="BQ331" i="10"/>
  <c r="BQ332" i="10"/>
  <c r="BQ333" i="10"/>
  <c r="BQ334" i="10"/>
  <c r="BQ335" i="10"/>
  <c r="BQ336" i="10"/>
  <c r="BQ337" i="10"/>
  <c r="BQ338" i="10"/>
  <c r="BQ339" i="10"/>
  <c r="BQ340" i="10"/>
  <c r="BQ341" i="10"/>
  <c r="BQ342" i="10"/>
  <c r="BQ344" i="10"/>
  <c r="H183" i="7"/>
  <c r="BR232" i="10"/>
  <c r="BR233" i="10"/>
  <c r="BR234" i="10"/>
  <c r="BR235" i="10"/>
  <c r="BR236" i="10"/>
  <c r="BR237" i="10"/>
  <c r="BR238" i="10"/>
  <c r="BR239" i="10"/>
  <c r="BR240" i="10"/>
  <c r="BR241" i="10"/>
  <c r="BR242" i="10"/>
  <c r="BR243" i="10"/>
  <c r="BR244" i="10"/>
  <c r="BR245" i="10"/>
  <c r="BR246" i="10"/>
  <c r="BR247" i="10"/>
  <c r="BR248" i="10"/>
  <c r="BR249" i="10"/>
  <c r="BR250" i="10"/>
  <c r="BR251" i="10"/>
  <c r="BR252" i="10"/>
  <c r="BR253" i="10"/>
  <c r="BR254" i="10"/>
  <c r="BR255" i="10"/>
  <c r="BR256" i="10"/>
  <c r="BR257" i="10"/>
  <c r="BR258" i="10"/>
  <c r="BR259" i="10"/>
  <c r="BR260" i="10"/>
  <c r="BR261" i="10"/>
  <c r="BR262" i="10"/>
  <c r="BR263" i="10"/>
  <c r="BR264" i="10"/>
  <c r="BR265" i="10"/>
  <c r="BR266" i="10"/>
  <c r="BR267" i="10"/>
  <c r="BR268" i="10"/>
  <c r="BR269" i="10"/>
  <c r="BR270" i="10"/>
  <c r="BR271" i="10"/>
  <c r="BR272" i="10"/>
  <c r="BR273" i="10"/>
  <c r="BR274" i="10"/>
  <c r="BR275" i="10"/>
  <c r="BR276" i="10"/>
  <c r="BR277" i="10"/>
  <c r="BR278" i="10"/>
  <c r="BR279" i="10"/>
  <c r="BR280" i="10"/>
  <c r="BR281" i="10"/>
  <c r="BR282" i="10"/>
  <c r="BR283" i="10"/>
  <c r="BR284" i="10"/>
  <c r="BR285" i="10"/>
  <c r="BR286" i="10"/>
  <c r="BR287" i="10"/>
  <c r="BR288" i="10"/>
  <c r="BR289" i="10"/>
  <c r="BR290" i="10"/>
  <c r="BR291" i="10"/>
  <c r="BR292" i="10"/>
  <c r="BR293" i="10"/>
  <c r="BR294" i="10"/>
  <c r="BR295" i="10"/>
  <c r="BR296" i="10"/>
  <c r="BR297" i="10"/>
  <c r="BR298" i="10"/>
  <c r="BR299" i="10"/>
  <c r="BR300" i="10"/>
  <c r="BR301" i="10"/>
  <c r="BR302" i="10"/>
  <c r="BR303" i="10"/>
  <c r="BR304" i="10"/>
  <c r="BR305" i="10"/>
  <c r="BR306" i="10"/>
  <c r="BR307" i="10"/>
  <c r="BR308" i="10"/>
  <c r="BR309" i="10"/>
  <c r="BR310" i="10"/>
  <c r="BR311" i="10"/>
  <c r="BR312" i="10"/>
  <c r="BR313" i="10"/>
  <c r="BR314" i="10"/>
  <c r="BR315" i="10"/>
  <c r="BR316" i="10"/>
  <c r="BR317" i="10"/>
  <c r="BR318" i="10"/>
  <c r="BR319" i="10"/>
  <c r="BR320" i="10"/>
  <c r="BR321" i="10"/>
  <c r="BR322" i="10"/>
  <c r="BR323" i="10"/>
  <c r="BR324" i="10"/>
  <c r="BR325" i="10"/>
  <c r="BR326" i="10"/>
  <c r="BR327" i="10"/>
  <c r="BR328" i="10"/>
  <c r="BR329" i="10"/>
  <c r="BR330" i="10"/>
  <c r="BR331" i="10"/>
  <c r="BR332" i="10"/>
  <c r="BR333" i="10"/>
  <c r="BR334" i="10"/>
  <c r="BR335" i="10"/>
  <c r="BR336" i="10"/>
  <c r="BR337" i="10"/>
  <c r="BR338" i="10"/>
  <c r="BR339" i="10"/>
  <c r="BR340" i="10"/>
  <c r="BR341" i="10"/>
  <c r="BR342" i="10"/>
  <c r="BR344" i="10"/>
  <c r="H184" i="7"/>
  <c r="BS232" i="10"/>
  <c r="BS233" i="10"/>
  <c r="BS234" i="10"/>
  <c r="BS235" i="10"/>
  <c r="BS236" i="10"/>
  <c r="BS237" i="10"/>
  <c r="BS238" i="10"/>
  <c r="BS239" i="10"/>
  <c r="BS240" i="10"/>
  <c r="BS241" i="10"/>
  <c r="BS242" i="10"/>
  <c r="BS243" i="10"/>
  <c r="BS244" i="10"/>
  <c r="BS245" i="10"/>
  <c r="BS246" i="10"/>
  <c r="BS247" i="10"/>
  <c r="BS248" i="10"/>
  <c r="BS249" i="10"/>
  <c r="BS250" i="10"/>
  <c r="BS251" i="10"/>
  <c r="BS252" i="10"/>
  <c r="BS253" i="10"/>
  <c r="BS254" i="10"/>
  <c r="BS255" i="10"/>
  <c r="BS256" i="10"/>
  <c r="BS257" i="10"/>
  <c r="BS258" i="10"/>
  <c r="BS259" i="10"/>
  <c r="BS260" i="10"/>
  <c r="BS261" i="10"/>
  <c r="BS262" i="10"/>
  <c r="BS263" i="10"/>
  <c r="BS264" i="10"/>
  <c r="BS265" i="10"/>
  <c r="BS266" i="10"/>
  <c r="BS267" i="10"/>
  <c r="BS268" i="10"/>
  <c r="BS269" i="10"/>
  <c r="BS270" i="10"/>
  <c r="BS271" i="10"/>
  <c r="BS272" i="10"/>
  <c r="BS273" i="10"/>
  <c r="BS274" i="10"/>
  <c r="BS275" i="10"/>
  <c r="BS276" i="10"/>
  <c r="BS277" i="10"/>
  <c r="BS278" i="10"/>
  <c r="BS279" i="10"/>
  <c r="BS280" i="10"/>
  <c r="BS281" i="10"/>
  <c r="BS282" i="10"/>
  <c r="BS283" i="10"/>
  <c r="BS284" i="10"/>
  <c r="BS285" i="10"/>
  <c r="BS286" i="10"/>
  <c r="BS287" i="10"/>
  <c r="BS288" i="10"/>
  <c r="BS289" i="10"/>
  <c r="BS290" i="10"/>
  <c r="BS291" i="10"/>
  <c r="BS292" i="10"/>
  <c r="BS293" i="10"/>
  <c r="BS294" i="10"/>
  <c r="BS295" i="10"/>
  <c r="BS296" i="10"/>
  <c r="BS297" i="10"/>
  <c r="BS298" i="10"/>
  <c r="BS299" i="10"/>
  <c r="BS300" i="10"/>
  <c r="BS301" i="10"/>
  <c r="BS302" i="10"/>
  <c r="BS303" i="10"/>
  <c r="BS304" i="10"/>
  <c r="BS305" i="10"/>
  <c r="BS306" i="10"/>
  <c r="BS307" i="10"/>
  <c r="BS308" i="10"/>
  <c r="BS309" i="10"/>
  <c r="BS310" i="10"/>
  <c r="BS311" i="10"/>
  <c r="BS312" i="10"/>
  <c r="BS313" i="10"/>
  <c r="BS314" i="10"/>
  <c r="BS315" i="10"/>
  <c r="BS316" i="10"/>
  <c r="BS317" i="10"/>
  <c r="BS318" i="10"/>
  <c r="BS319" i="10"/>
  <c r="BS320" i="10"/>
  <c r="BS321" i="10"/>
  <c r="BS322" i="10"/>
  <c r="BS323" i="10"/>
  <c r="BS324" i="10"/>
  <c r="BS325" i="10"/>
  <c r="BS326" i="10"/>
  <c r="BS327" i="10"/>
  <c r="BS328" i="10"/>
  <c r="BS329" i="10"/>
  <c r="BS330" i="10"/>
  <c r="BS331" i="10"/>
  <c r="BS332" i="10"/>
  <c r="BS333" i="10"/>
  <c r="BS334" i="10"/>
  <c r="BS335" i="10"/>
  <c r="BS336" i="10"/>
  <c r="BS337" i="10"/>
  <c r="BS338" i="10"/>
  <c r="BS339" i="10"/>
  <c r="BS340" i="10"/>
  <c r="BS341" i="10"/>
  <c r="BS342" i="10"/>
  <c r="BS344" i="10"/>
  <c r="H185" i="7"/>
  <c r="BT232" i="10"/>
  <c r="BT233" i="10"/>
  <c r="BT234" i="10"/>
  <c r="BT235" i="10"/>
  <c r="BT236" i="10"/>
  <c r="BT237" i="10"/>
  <c r="BT238" i="10"/>
  <c r="BT239" i="10"/>
  <c r="BT240" i="10"/>
  <c r="BT241" i="10"/>
  <c r="BT242" i="10"/>
  <c r="BT243" i="10"/>
  <c r="BT244" i="10"/>
  <c r="BT245" i="10"/>
  <c r="BT246" i="10"/>
  <c r="BT247" i="10"/>
  <c r="BT248" i="10"/>
  <c r="BT249" i="10"/>
  <c r="BT250" i="10"/>
  <c r="BT251" i="10"/>
  <c r="BT252" i="10"/>
  <c r="BT253" i="10"/>
  <c r="BT254" i="10"/>
  <c r="BT255" i="10"/>
  <c r="BT256" i="10"/>
  <c r="BT257" i="10"/>
  <c r="BT258" i="10"/>
  <c r="BT259" i="10"/>
  <c r="BT260" i="10"/>
  <c r="BT261" i="10"/>
  <c r="BT262" i="10"/>
  <c r="BT263" i="10"/>
  <c r="BT264" i="10"/>
  <c r="BT265" i="10"/>
  <c r="BT266" i="10"/>
  <c r="BT267" i="10"/>
  <c r="BT268" i="10"/>
  <c r="BT269" i="10"/>
  <c r="BT270" i="10"/>
  <c r="BT271" i="10"/>
  <c r="BT272" i="10"/>
  <c r="BT273" i="10"/>
  <c r="BT274" i="10"/>
  <c r="BT275" i="10"/>
  <c r="BT276" i="10"/>
  <c r="BT277" i="10"/>
  <c r="BT278" i="10"/>
  <c r="BT279" i="10"/>
  <c r="BT280" i="10"/>
  <c r="BT281" i="10"/>
  <c r="BT282" i="10"/>
  <c r="BT283" i="10"/>
  <c r="BT284" i="10"/>
  <c r="BT285" i="10"/>
  <c r="BT286" i="10"/>
  <c r="BT287" i="10"/>
  <c r="BT288" i="10"/>
  <c r="BT289" i="10"/>
  <c r="BT290" i="10"/>
  <c r="BT291" i="10"/>
  <c r="BT292" i="10"/>
  <c r="BT293" i="10"/>
  <c r="BT294" i="10"/>
  <c r="BT295" i="10"/>
  <c r="BT296" i="10"/>
  <c r="BT297" i="10"/>
  <c r="BT298" i="10"/>
  <c r="BT299" i="10"/>
  <c r="BT300" i="10"/>
  <c r="BT301" i="10"/>
  <c r="BT302" i="10"/>
  <c r="BT303" i="10"/>
  <c r="BT304" i="10"/>
  <c r="BT305" i="10"/>
  <c r="BT306" i="10"/>
  <c r="BT307" i="10"/>
  <c r="BT308" i="10"/>
  <c r="BT309" i="10"/>
  <c r="BT310" i="10"/>
  <c r="BT311" i="10"/>
  <c r="BT312" i="10"/>
  <c r="BT313" i="10"/>
  <c r="BT314" i="10"/>
  <c r="BT315" i="10"/>
  <c r="BT316" i="10"/>
  <c r="BT317" i="10"/>
  <c r="BT318" i="10"/>
  <c r="BT319" i="10"/>
  <c r="BT320" i="10"/>
  <c r="BT321" i="10"/>
  <c r="BT322" i="10"/>
  <c r="BT323" i="10"/>
  <c r="BT324" i="10"/>
  <c r="BT325" i="10"/>
  <c r="BT326" i="10"/>
  <c r="BT327" i="10"/>
  <c r="BT328" i="10"/>
  <c r="BT329" i="10"/>
  <c r="BT330" i="10"/>
  <c r="BT331" i="10"/>
  <c r="BT332" i="10"/>
  <c r="BT333" i="10"/>
  <c r="BT334" i="10"/>
  <c r="BT335" i="10"/>
  <c r="BT336" i="10"/>
  <c r="BT337" i="10"/>
  <c r="BT338" i="10"/>
  <c r="BT339" i="10"/>
  <c r="BT340" i="10"/>
  <c r="BT341" i="10"/>
  <c r="BT342" i="10"/>
  <c r="BT344" i="10"/>
  <c r="H186" i="7"/>
  <c r="BU232" i="10"/>
  <c r="BU233" i="10"/>
  <c r="BU234" i="10"/>
  <c r="BU235" i="10"/>
  <c r="BU236" i="10"/>
  <c r="BU237" i="10"/>
  <c r="BU238" i="10"/>
  <c r="BU239" i="10"/>
  <c r="BU240" i="10"/>
  <c r="BU241" i="10"/>
  <c r="BU242" i="10"/>
  <c r="BU243" i="10"/>
  <c r="BU244" i="10"/>
  <c r="BU245" i="10"/>
  <c r="BU246" i="10"/>
  <c r="BU247" i="10"/>
  <c r="BU248" i="10"/>
  <c r="BU249" i="10"/>
  <c r="BU250" i="10"/>
  <c r="BU251" i="10"/>
  <c r="BU252" i="10"/>
  <c r="BU253" i="10"/>
  <c r="BU254" i="10"/>
  <c r="BU255" i="10"/>
  <c r="BU256" i="10"/>
  <c r="BU257" i="10"/>
  <c r="BU258" i="10"/>
  <c r="BU259" i="10"/>
  <c r="BU260" i="10"/>
  <c r="BU261" i="10"/>
  <c r="BU262" i="10"/>
  <c r="BU263" i="10"/>
  <c r="BU264" i="10"/>
  <c r="BU265" i="10"/>
  <c r="BU266" i="10"/>
  <c r="BU267" i="10"/>
  <c r="BU268" i="10"/>
  <c r="BU269" i="10"/>
  <c r="BU270" i="10"/>
  <c r="BU271" i="10"/>
  <c r="BU272" i="10"/>
  <c r="BU273" i="10"/>
  <c r="BU274" i="10"/>
  <c r="BU275" i="10"/>
  <c r="BU276" i="10"/>
  <c r="BU277" i="10"/>
  <c r="BU278" i="10"/>
  <c r="BU279" i="10"/>
  <c r="BU280" i="10"/>
  <c r="BU281" i="10"/>
  <c r="BU282" i="10"/>
  <c r="BU283" i="10"/>
  <c r="BU284" i="10"/>
  <c r="BU285" i="10"/>
  <c r="BU286" i="10"/>
  <c r="BU287" i="10"/>
  <c r="BU288" i="10"/>
  <c r="BU289" i="10"/>
  <c r="BU290" i="10"/>
  <c r="BU291" i="10"/>
  <c r="BU292" i="10"/>
  <c r="BU293" i="10"/>
  <c r="BU294" i="10"/>
  <c r="BU295" i="10"/>
  <c r="BU296" i="10"/>
  <c r="BU297" i="10"/>
  <c r="BU298" i="10"/>
  <c r="BU299" i="10"/>
  <c r="BU300" i="10"/>
  <c r="BU301" i="10"/>
  <c r="BU302" i="10"/>
  <c r="BU303" i="10"/>
  <c r="BU304" i="10"/>
  <c r="BU305" i="10"/>
  <c r="BU306" i="10"/>
  <c r="BU307" i="10"/>
  <c r="BU308" i="10"/>
  <c r="BU309" i="10"/>
  <c r="BU310" i="10"/>
  <c r="BU311" i="10"/>
  <c r="BU312" i="10"/>
  <c r="BU313" i="10"/>
  <c r="BU314" i="10"/>
  <c r="BU315" i="10"/>
  <c r="BU316" i="10"/>
  <c r="BU317" i="10"/>
  <c r="BU318" i="10"/>
  <c r="BU319" i="10"/>
  <c r="BU320" i="10"/>
  <c r="BU321" i="10"/>
  <c r="BU322" i="10"/>
  <c r="BU323" i="10"/>
  <c r="BU324" i="10"/>
  <c r="BU325" i="10"/>
  <c r="BU326" i="10"/>
  <c r="BU327" i="10"/>
  <c r="BU328" i="10"/>
  <c r="BU329" i="10"/>
  <c r="BU330" i="10"/>
  <c r="BU331" i="10"/>
  <c r="BU332" i="10"/>
  <c r="BU333" i="10"/>
  <c r="BU334" i="10"/>
  <c r="BU335" i="10"/>
  <c r="BU336" i="10"/>
  <c r="BU337" i="10"/>
  <c r="BU338" i="10"/>
  <c r="BU339" i="10"/>
  <c r="BU340" i="10"/>
  <c r="BU341" i="10"/>
  <c r="BU342" i="10"/>
  <c r="BU344" i="10"/>
  <c r="H187" i="7"/>
  <c r="BV232" i="10"/>
  <c r="BV233" i="10"/>
  <c r="BV234" i="10"/>
  <c r="BV235" i="10"/>
  <c r="BV236" i="10"/>
  <c r="BV237" i="10"/>
  <c r="BV238" i="10"/>
  <c r="BV239" i="10"/>
  <c r="BV240" i="10"/>
  <c r="BV241" i="10"/>
  <c r="BV242" i="10"/>
  <c r="BV243" i="10"/>
  <c r="BV244" i="10"/>
  <c r="BV245" i="10"/>
  <c r="BV246" i="10"/>
  <c r="BV247" i="10"/>
  <c r="BV248" i="10"/>
  <c r="BV249" i="10"/>
  <c r="BV250" i="10"/>
  <c r="BV251" i="10"/>
  <c r="BV252" i="10"/>
  <c r="BV253" i="10"/>
  <c r="BV254" i="10"/>
  <c r="BV255" i="10"/>
  <c r="BV256" i="10"/>
  <c r="BV257" i="10"/>
  <c r="BV258" i="10"/>
  <c r="BV259" i="10"/>
  <c r="BV260" i="10"/>
  <c r="BV261" i="10"/>
  <c r="BV262" i="10"/>
  <c r="BV263" i="10"/>
  <c r="BV264" i="10"/>
  <c r="BV265" i="10"/>
  <c r="BV266" i="10"/>
  <c r="BV267" i="10"/>
  <c r="BV268" i="10"/>
  <c r="BV269" i="10"/>
  <c r="BV270" i="10"/>
  <c r="BV271" i="10"/>
  <c r="BV272" i="10"/>
  <c r="BV273" i="10"/>
  <c r="BV274" i="10"/>
  <c r="BV275" i="10"/>
  <c r="BV276" i="10"/>
  <c r="BV277" i="10"/>
  <c r="BV278" i="10"/>
  <c r="BV279" i="10"/>
  <c r="BV280" i="10"/>
  <c r="BV281" i="10"/>
  <c r="BV282" i="10"/>
  <c r="BV283" i="10"/>
  <c r="BV284" i="10"/>
  <c r="BV285" i="10"/>
  <c r="BV286" i="10"/>
  <c r="BV287" i="10"/>
  <c r="BV288" i="10"/>
  <c r="BV289" i="10"/>
  <c r="BV290" i="10"/>
  <c r="BV291" i="10"/>
  <c r="BV292" i="10"/>
  <c r="BV293" i="10"/>
  <c r="BV294" i="10"/>
  <c r="BV295" i="10"/>
  <c r="BV296" i="10"/>
  <c r="BV297" i="10"/>
  <c r="BV298" i="10"/>
  <c r="BV299" i="10"/>
  <c r="BV300" i="10"/>
  <c r="BV301" i="10"/>
  <c r="BV302" i="10"/>
  <c r="BV303" i="10"/>
  <c r="BV304" i="10"/>
  <c r="BV305" i="10"/>
  <c r="BV306" i="10"/>
  <c r="BV307" i="10"/>
  <c r="BV308" i="10"/>
  <c r="BV309" i="10"/>
  <c r="BV310" i="10"/>
  <c r="BV311" i="10"/>
  <c r="BV312" i="10"/>
  <c r="BV313" i="10"/>
  <c r="BV314" i="10"/>
  <c r="BV315" i="10"/>
  <c r="BV316" i="10"/>
  <c r="BV317" i="10"/>
  <c r="BV318" i="10"/>
  <c r="BV319" i="10"/>
  <c r="BV320" i="10"/>
  <c r="BV321" i="10"/>
  <c r="BV322" i="10"/>
  <c r="BV323" i="10"/>
  <c r="BV324" i="10"/>
  <c r="BV325" i="10"/>
  <c r="BV326" i="10"/>
  <c r="BV327" i="10"/>
  <c r="BV328" i="10"/>
  <c r="BV329" i="10"/>
  <c r="BV330" i="10"/>
  <c r="BV331" i="10"/>
  <c r="BV332" i="10"/>
  <c r="BV333" i="10"/>
  <c r="BV334" i="10"/>
  <c r="BV335" i="10"/>
  <c r="BV336" i="10"/>
  <c r="BV337" i="10"/>
  <c r="BV338" i="10"/>
  <c r="BV339" i="10"/>
  <c r="BV340" i="10"/>
  <c r="BV341" i="10"/>
  <c r="BV342" i="10"/>
  <c r="BV344" i="10"/>
  <c r="H188" i="7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5" i="10"/>
  <c r="BW276" i="10"/>
  <c r="BW277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BW332" i="10"/>
  <c r="BW333" i="10"/>
  <c r="BW334" i="10"/>
  <c r="BW335" i="10"/>
  <c r="BW336" i="10"/>
  <c r="BW337" i="10"/>
  <c r="BW338" i="10"/>
  <c r="BW339" i="10"/>
  <c r="BW340" i="10"/>
  <c r="BW341" i="10"/>
  <c r="BW342" i="10"/>
  <c r="BW344" i="10"/>
  <c r="H189" i="7"/>
  <c r="BX232" i="10"/>
  <c r="BX233" i="10"/>
  <c r="BX234" i="10"/>
  <c r="BX235" i="10"/>
  <c r="BX236" i="10"/>
  <c r="BX237" i="10"/>
  <c r="BX238" i="10"/>
  <c r="BX239" i="10"/>
  <c r="BX240" i="10"/>
  <c r="BX241" i="10"/>
  <c r="BX242" i="10"/>
  <c r="BX243" i="10"/>
  <c r="BX244" i="10"/>
  <c r="BX245" i="10"/>
  <c r="BX246" i="10"/>
  <c r="BX247" i="10"/>
  <c r="BX248" i="10"/>
  <c r="BX249" i="10"/>
  <c r="BX250" i="10"/>
  <c r="BX251" i="10"/>
  <c r="BX252" i="10"/>
  <c r="BX253" i="10"/>
  <c r="BX254" i="10"/>
  <c r="BX255" i="10"/>
  <c r="BX256" i="10"/>
  <c r="BX257" i="10"/>
  <c r="BX258" i="10"/>
  <c r="BX259" i="10"/>
  <c r="BX260" i="10"/>
  <c r="BX261" i="10"/>
  <c r="BX262" i="10"/>
  <c r="BX263" i="10"/>
  <c r="BX264" i="10"/>
  <c r="BX265" i="10"/>
  <c r="BX266" i="10"/>
  <c r="BX267" i="10"/>
  <c r="BX268" i="10"/>
  <c r="BX269" i="10"/>
  <c r="BX270" i="10"/>
  <c r="BX271" i="10"/>
  <c r="BX272" i="10"/>
  <c r="BX273" i="10"/>
  <c r="BX274" i="10"/>
  <c r="BX275" i="10"/>
  <c r="BX276" i="10"/>
  <c r="BX277" i="10"/>
  <c r="BX278" i="10"/>
  <c r="BX279" i="10"/>
  <c r="BX280" i="10"/>
  <c r="BX281" i="10"/>
  <c r="BX282" i="10"/>
  <c r="BX283" i="10"/>
  <c r="BX284" i="10"/>
  <c r="BX285" i="10"/>
  <c r="BX286" i="10"/>
  <c r="BX287" i="10"/>
  <c r="BX288" i="10"/>
  <c r="BX289" i="10"/>
  <c r="BX290" i="10"/>
  <c r="BX291" i="10"/>
  <c r="BX292" i="10"/>
  <c r="BX293" i="10"/>
  <c r="BX294" i="10"/>
  <c r="BX295" i="10"/>
  <c r="BX296" i="10"/>
  <c r="BX297" i="10"/>
  <c r="BX298" i="10"/>
  <c r="BX299" i="10"/>
  <c r="BX300" i="10"/>
  <c r="BX301" i="10"/>
  <c r="BX302" i="10"/>
  <c r="BX303" i="10"/>
  <c r="BX304" i="10"/>
  <c r="BX305" i="10"/>
  <c r="BX306" i="10"/>
  <c r="BX307" i="10"/>
  <c r="BX308" i="10"/>
  <c r="BX309" i="10"/>
  <c r="BX310" i="10"/>
  <c r="BX311" i="10"/>
  <c r="BX312" i="10"/>
  <c r="BX313" i="10"/>
  <c r="BX314" i="10"/>
  <c r="BX315" i="10"/>
  <c r="BX316" i="10"/>
  <c r="BX317" i="10"/>
  <c r="BX318" i="10"/>
  <c r="BX319" i="10"/>
  <c r="BX320" i="10"/>
  <c r="BX321" i="10"/>
  <c r="BX322" i="10"/>
  <c r="BX323" i="10"/>
  <c r="BX324" i="10"/>
  <c r="BX325" i="10"/>
  <c r="BX326" i="10"/>
  <c r="BX327" i="10"/>
  <c r="BX328" i="10"/>
  <c r="BX329" i="10"/>
  <c r="BX330" i="10"/>
  <c r="BX331" i="10"/>
  <c r="BX332" i="10"/>
  <c r="BX333" i="10"/>
  <c r="BX334" i="10"/>
  <c r="BX335" i="10"/>
  <c r="BX336" i="10"/>
  <c r="BX337" i="10"/>
  <c r="BX338" i="10"/>
  <c r="BX339" i="10"/>
  <c r="BX340" i="10"/>
  <c r="BX341" i="10"/>
  <c r="BX342" i="10"/>
  <c r="BX344" i="10"/>
  <c r="H190" i="7"/>
  <c r="BY232" i="10"/>
  <c r="BY233" i="10"/>
  <c r="BY234" i="10"/>
  <c r="BY235" i="10"/>
  <c r="BY236" i="10"/>
  <c r="BY237" i="10"/>
  <c r="BY238" i="10"/>
  <c r="BY239" i="10"/>
  <c r="BY240" i="10"/>
  <c r="BY241" i="10"/>
  <c r="BY242" i="10"/>
  <c r="BY243" i="10"/>
  <c r="BY244" i="10"/>
  <c r="BY245" i="10"/>
  <c r="BY246" i="10"/>
  <c r="BY247" i="10"/>
  <c r="BY248" i="10"/>
  <c r="BY249" i="10"/>
  <c r="BY250" i="10"/>
  <c r="BY251" i="10"/>
  <c r="BY252" i="10"/>
  <c r="BY253" i="10"/>
  <c r="BY254" i="10"/>
  <c r="BY255" i="10"/>
  <c r="BY256" i="10"/>
  <c r="BY257" i="10"/>
  <c r="BY258" i="10"/>
  <c r="BY259" i="10"/>
  <c r="BY260" i="10"/>
  <c r="BY261" i="10"/>
  <c r="BY262" i="10"/>
  <c r="BY263" i="10"/>
  <c r="BY264" i="10"/>
  <c r="BY265" i="10"/>
  <c r="BY266" i="10"/>
  <c r="BY267" i="10"/>
  <c r="BY268" i="10"/>
  <c r="BY269" i="10"/>
  <c r="BY270" i="10"/>
  <c r="BY271" i="10"/>
  <c r="BY272" i="10"/>
  <c r="BY273" i="10"/>
  <c r="BY274" i="10"/>
  <c r="BY275" i="10"/>
  <c r="BY276" i="10"/>
  <c r="BY277" i="10"/>
  <c r="BY278" i="10"/>
  <c r="BY279" i="10"/>
  <c r="BY280" i="10"/>
  <c r="BY281" i="10"/>
  <c r="BY282" i="10"/>
  <c r="BY283" i="10"/>
  <c r="BY284" i="10"/>
  <c r="BY285" i="10"/>
  <c r="BY286" i="10"/>
  <c r="BY287" i="10"/>
  <c r="BY288" i="10"/>
  <c r="BY289" i="10"/>
  <c r="BY290" i="10"/>
  <c r="BY291" i="10"/>
  <c r="BY292" i="10"/>
  <c r="BY293" i="10"/>
  <c r="BY294" i="10"/>
  <c r="BY295" i="10"/>
  <c r="BY296" i="10"/>
  <c r="BY297" i="10"/>
  <c r="BY298" i="10"/>
  <c r="BY299" i="10"/>
  <c r="BY300" i="10"/>
  <c r="BY301" i="10"/>
  <c r="BY302" i="10"/>
  <c r="BY303" i="10"/>
  <c r="BY304" i="10"/>
  <c r="BY305" i="10"/>
  <c r="BY306" i="10"/>
  <c r="BY307" i="10"/>
  <c r="BY308" i="10"/>
  <c r="BY309" i="10"/>
  <c r="BY310" i="10"/>
  <c r="BY311" i="10"/>
  <c r="BY312" i="10"/>
  <c r="BY313" i="10"/>
  <c r="BY314" i="10"/>
  <c r="BY315" i="10"/>
  <c r="BY316" i="10"/>
  <c r="BY317" i="10"/>
  <c r="BY318" i="10"/>
  <c r="BY319" i="10"/>
  <c r="BY320" i="10"/>
  <c r="BY321" i="10"/>
  <c r="BY322" i="10"/>
  <c r="BY323" i="10"/>
  <c r="BY324" i="10"/>
  <c r="BY325" i="10"/>
  <c r="BY326" i="10"/>
  <c r="BY327" i="10"/>
  <c r="BY328" i="10"/>
  <c r="BY329" i="10"/>
  <c r="BY330" i="10"/>
  <c r="BY331" i="10"/>
  <c r="BY332" i="10"/>
  <c r="BY333" i="10"/>
  <c r="BY334" i="10"/>
  <c r="BY335" i="10"/>
  <c r="BY336" i="10"/>
  <c r="BY337" i="10"/>
  <c r="BY338" i="10"/>
  <c r="BY339" i="10"/>
  <c r="BY340" i="10"/>
  <c r="BY341" i="10"/>
  <c r="BY342" i="10"/>
  <c r="BY344" i="10"/>
  <c r="H191" i="7"/>
  <c r="BZ232" i="10"/>
  <c r="BZ233" i="10"/>
  <c r="BZ234" i="10"/>
  <c r="BZ235" i="10"/>
  <c r="BZ236" i="10"/>
  <c r="BZ237" i="10"/>
  <c r="BZ238" i="10"/>
  <c r="BZ239" i="10"/>
  <c r="BZ240" i="10"/>
  <c r="BZ241" i="10"/>
  <c r="BZ242" i="10"/>
  <c r="BZ243" i="10"/>
  <c r="BZ244" i="10"/>
  <c r="BZ245" i="10"/>
  <c r="BZ246" i="10"/>
  <c r="BZ247" i="10"/>
  <c r="BZ248" i="10"/>
  <c r="BZ249" i="10"/>
  <c r="BZ250" i="10"/>
  <c r="BZ251" i="10"/>
  <c r="BZ252" i="10"/>
  <c r="BZ253" i="10"/>
  <c r="BZ254" i="10"/>
  <c r="BZ255" i="10"/>
  <c r="BZ256" i="10"/>
  <c r="BZ257" i="10"/>
  <c r="BZ258" i="10"/>
  <c r="BZ259" i="10"/>
  <c r="BZ260" i="10"/>
  <c r="BZ261" i="10"/>
  <c r="BZ262" i="10"/>
  <c r="BZ263" i="10"/>
  <c r="BZ264" i="10"/>
  <c r="BZ265" i="10"/>
  <c r="BZ266" i="10"/>
  <c r="BZ267" i="10"/>
  <c r="BZ268" i="10"/>
  <c r="BZ269" i="10"/>
  <c r="BZ270" i="10"/>
  <c r="BZ271" i="10"/>
  <c r="BZ272" i="10"/>
  <c r="BZ273" i="10"/>
  <c r="BZ274" i="10"/>
  <c r="BZ275" i="10"/>
  <c r="BZ276" i="10"/>
  <c r="BZ277" i="10"/>
  <c r="BZ278" i="10"/>
  <c r="BZ279" i="10"/>
  <c r="BZ280" i="10"/>
  <c r="BZ281" i="10"/>
  <c r="BZ282" i="10"/>
  <c r="BZ283" i="10"/>
  <c r="BZ284" i="10"/>
  <c r="BZ285" i="10"/>
  <c r="BZ286" i="10"/>
  <c r="BZ287" i="10"/>
  <c r="BZ288" i="10"/>
  <c r="BZ289" i="10"/>
  <c r="BZ290" i="10"/>
  <c r="BZ291" i="10"/>
  <c r="BZ292" i="10"/>
  <c r="BZ293" i="10"/>
  <c r="BZ294" i="10"/>
  <c r="BZ295" i="10"/>
  <c r="BZ296" i="10"/>
  <c r="BZ297" i="10"/>
  <c r="BZ298" i="10"/>
  <c r="BZ299" i="10"/>
  <c r="BZ300" i="10"/>
  <c r="BZ301" i="10"/>
  <c r="BZ302" i="10"/>
  <c r="BZ303" i="10"/>
  <c r="BZ304" i="10"/>
  <c r="BZ305" i="10"/>
  <c r="BZ306" i="10"/>
  <c r="BZ307" i="10"/>
  <c r="BZ308" i="10"/>
  <c r="BZ309" i="10"/>
  <c r="BZ310" i="10"/>
  <c r="BZ311" i="10"/>
  <c r="BZ312" i="10"/>
  <c r="BZ313" i="10"/>
  <c r="BZ314" i="10"/>
  <c r="BZ315" i="10"/>
  <c r="BZ316" i="10"/>
  <c r="BZ317" i="10"/>
  <c r="BZ318" i="10"/>
  <c r="BZ319" i="10"/>
  <c r="BZ320" i="10"/>
  <c r="BZ321" i="10"/>
  <c r="BZ322" i="10"/>
  <c r="BZ323" i="10"/>
  <c r="BZ324" i="10"/>
  <c r="BZ325" i="10"/>
  <c r="BZ326" i="10"/>
  <c r="BZ327" i="10"/>
  <c r="BZ328" i="10"/>
  <c r="BZ329" i="10"/>
  <c r="BZ330" i="10"/>
  <c r="BZ331" i="10"/>
  <c r="BZ332" i="10"/>
  <c r="BZ333" i="10"/>
  <c r="BZ334" i="10"/>
  <c r="BZ335" i="10"/>
  <c r="BZ336" i="10"/>
  <c r="BZ337" i="10"/>
  <c r="BZ338" i="10"/>
  <c r="BZ339" i="10"/>
  <c r="BZ340" i="10"/>
  <c r="BZ341" i="10"/>
  <c r="BZ342" i="10"/>
  <c r="BZ344" i="10"/>
  <c r="H192" i="7"/>
  <c r="CA232" i="10"/>
  <c r="CA233" i="10"/>
  <c r="CA234" i="10"/>
  <c r="CA235" i="10"/>
  <c r="CA236" i="10"/>
  <c r="CA237" i="10"/>
  <c r="CA238" i="10"/>
  <c r="CA239" i="10"/>
  <c r="CA240" i="10"/>
  <c r="CA241" i="10"/>
  <c r="CA242" i="10"/>
  <c r="CA243" i="10"/>
  <c r="CA244" i="10"/>
  <c r="CA245" i="10"/>
  <c r="CA246" i="10"/>
  <c r="CA247" i="10"/>
  <c r="CA248" i="10"/>
  <c r="CA249" i="10"/>
  <c r="CA250" i="10"/>
  <c r="CA251" i="10"/>
  <c r="CA252" i="10"/>
  <c r="CA253" i="10"/>
  <c r="CA254" i="10"/>
  <c r="CA255" i="10"/>
  <c r="CA256" i="10"/>
  <c r="CA257" i="10"/>
  <c r="CA258" i="10"/>
  <c r="CA259" i="10"/>
  <c r="CA260" i="10"/>
  <c r="CA261" i="10"/>
  <c r="CA262" i="10"/>
  <c r="CA263" i="10"/>
  <c r="CA264" i="10"/>
  <c r="CA265" i="10"/>
  <c r="CA266" i="10"/>
  <c r="CA267" i="10"/>
  <c r="CA268" i="10"/>
  <c r="CA269" i="10"/>
  <c r="CA270" i="10"/>
  <c r="CA271" i="10"/>
  <c r="CA272" i="10"/>
  <c r="CA273" i="10"/>
  <c r="CA274" i="10"/>
  <c r="CA275" i="10"/>
  <c r="CA276" i="10"/>
  <c r="CA277" i="10"/>
  <c r="CA278" i="10"/>
  <c r="CA279" i="10"/>
  <c r="CA280" i="10"/>
  <c r="CA281" i="10"/>
  <c r="CA282" i="10"/>
  <c r="CA283" i="10"/>
  <c r="CA284" i="10"/>
  <c r="CA285" i="10"/>
  <c r="CA286" i="10"/>
  <c r="CA287" i="10"/>
  <c r="CA288" i="10"/>
  <c r="CA289" i="10"/>
  <c r="CA290" i="10"/>
  <c r="CA291" i="10"/>
  <c r="CA292" i="10"/>
  <c r="CA293" i="10"/>
  <c r="CA294" i="10"/>
  <c r="CA295" i="10"/>
  <c r="CA296" i="10"/>
  <c r="CA297" i="10"/>
  <c r="CA298" i="10"/>
  <c r="CA299" i="10"/>
  <c r="CA300" i="10"/>
  <c r="CA301" i="10"/>
  <c r="CA302" i="10"/>
  <c r="CA303" i="10"/>
  <c r="CA304" i="10"/>
  <c r="CA305" i="10"/>
  <c r="CA306" i="10"/>
  <c r="CA307" i="10"/>
  <c r="CA308" i="10"/>
  <c r="CA309" i="10"/>
  <c r="CA310" i="10"/>
  <c r="CA311" i="10"/>
  <c r="CA312" i="10"/>
  <c r="CA313" i="10"/>
  <c r="CA314" i="10"/>
  <c r="CA315" i="10"/>
  <c r="CA316" i="10"/>
  <c r="CA317" i="10"/>
  <c r="CA318" i="10"/>
  <c r="CA319" i="10"/>
  <c r="CA320" i="10"/>
  <c r="CA321" i="10"/>
  <c r="CA322" i="10"/>
  <c r="CA323" i="10"/>
  <c r="CA324" i="10"/>
  <c r="CA325" i="10"/>
  <c r="CA326" i="10"/>
  <c r="CA327" i="10"/>
  <c r="CA328" i="10"/>
  <c r="CA329" i="10"/>
  <c r="CA330" i="10"/>
  <c r="CA331" i="10"/>
  <c r="CA332" i="10"/>
  <c r="CA333" i="10"/>
  <c r="CA334" i="10"/>
  <c r="CA335" i="10"/>
  <c r="CA336" i="10"/>
  <c r="CA337" i="10"/>
  <c r="CA338" i="10"/>
  <c r="CA339" i="10"/>
  <c r="CA340" i="10"/>
  <c r="CA341" i="10"/>
  <c r="CA342" i="10"/>
  <c r="CA344" i="10"/>
  <c r="H193" i="7"/>
  <c r="CB232" i="10"/>
  <c r="CB233" i="10"/>
  <c r="CB234" i="10"/>
  <c r="CB235" i="10"/>
  <c r="CB236" i="10"/>
  <c r="CB237" i="10"/>
  <c r="CB238" i="10"/>
  <c r="CB239" i="10"/>
  <c r="CB240" i="10"/>
  <c r="CB241" i="10"/>
  <c r="CB242" i="10"/>
  <c r="CB243" i="10"/>
  <c r="CB244" i="10"/>
  <c r="CB245" i="10"/>
  <c r="CB246" i="10"/>
  <c r="CB247" i="10"/>
  <c r="CB248" i="10"/>
  <c r="CB249" i="10"/>
  <c r="CB250" i="10"/>
  <c r="CB251" i="10"/>
  <c r="CB252" i="10"/>
  <c r="CB253" i="10"/>
  <c r="CB254" i="10"/>
  <c r="CB255" i="10"/>
  <c r="CB256" i="10"/>
  <c r="CB257" i="10"/>
  <c r="CB258" i="10"/>
  <c r="CB259" i="10"/>
  <c r="CB260" i="10"/>
  <c r="CB261" i="10"/>
  <c r="CB262" i="10"/>
  <c r="CB263" i="10"/>
  <c r="CB264" i="10"/>
  <c r="CB265" i="10"/>
  <c r="CB266" i="10"/>
  <c r="CB267" i="10"/>
  <c r="CB268" i="10"/>
  <c r="CB269" i="10"/>
  <c r="CB270" i="10"/>
  <c r="CB271" i="10"/>
  <c r="CB272" i="10"/>
  <c r="CB273" i="10"/>
  <c r="CB274" i="10"/>
  <c r="CB275" i="10"/>
  <c r="CB276" i="10"/>
  <c r="CB277" i="10"/>
  <c r="CB278" i="10"/>
  <c r="CB279" i="10"/>
  <c r="CB280" i="10"/>
  <c r="CB281" i="10"/>
  <c r="CB282" i="10"/>
  <c r="CB283" i="10"/>
  <c r="CB284" i="10"/>
  <c r="CB285" i="10"/>
  <c r="CB286" i="10"/>
  <c r="CB287" i="10"/>
  <c r="CB288" i="10"/>
  <c r="CB289" i="10"/>
  <c r="CB290" i="10"/>
  <c r="CB291" i="10"/>
  <c r="CB292" i="10"/>
  <c r="CB293" i="10"/>
  <c r="CB294" i="10"/>
  <c r="CB295" i="10"/>
  <c r="CB296" i="10"/>
  <c r="CB297" i="10"/>
  <c r="CB298" i="10"/>
  <c r="CB299" i="10"/>
  <c r="CB300" i="10"/>
  <c r="CB301" i="10"/>
  <c r="CB302" i="10"/>
  <c r="CB303" i="10"/>
  <c r="CB304" i="10"/>
  <c r="CB305" i="10"/>
  <c r="CB306" i="10"/>
  <c r="CB307" i="10"/>
  <c r="CB308" i="10"/>
  <c r="CB309" i="10"/>
  <c r="CB310" i="10"/>
  <c r="CB311" i="10"/>
  <c r="CB312" i="10"/>
  <c r="CB313" i="10"/>
  <c r="CB314" i="10"/>
  <c r="CB315" i="10"/>
  <c r="CB316" i="10"/>
  <c r="CB317" i="10"/>
  <c r="CB318" i="10"/>
  <c r="CB319" i="10"/>
  <c r="CB320" i="10"/>
  <c r="CB321" i="10"/>
  <c r="CB322" i="10"/>
  <c r="CB323" i="10"/>
  <c r="CB324" i="10"/>
  <c r="CB325" i="10"/>
  <c r="CB326" i="10"/>
  <c r="CB327" i="10"/>
  <c r="CB328" i="10"/>
  <c r="CB329" i="10"/>
  <c r="CB330" i="10"/>
  <c r="CB331" i="10"/>
  <c r="CB332" i="10"/>
  <c r="CB333" i="10"/>
  <c r="CB334" i="10"/>
  <c r="CB335" i="10"/>
  <c r="CB336" i="10"/>
  <c r="CB337" i="10"/>
  <c r="CB338" i="10"/>
  <c r="CB339" i="10"/>
  <c r="CB340" i="10"/>
  <c r="CB341" i="10"/>
  <c r="CB342" i="10"/>
  <c r="CB344" i="10"/>
  <c r="H194" i="7"/>
  <c r="CC232" i="10"/>
  <c r="CC233" i="10"/>
  <c r="CC234" i="10"/>
  <c r="CC235" i="10"/>
  <c r="CC236" i="10"/>
  <c r="CC237" i="10"/>
  <c r="CC238" i="10"/>
  <c r="CC239" i="10"/>
  <c r="CC240" i="10"/>
  <c r="CC241" i="10"/>
  <c r="CC242" i="10"/>
  <c r="CC243" i="10"/>
  <c r="CC244" i="10"/>
  <c r="CC245" i="10"/>
  <c r="CC246" i="10"/>
  <c r="CC247" i="10"/>
  <c r="CC248" i="10"/>
  <c r="CC249" i="10"/>
  <c r="CC250" i="10"/>
  <c r="CC251" i="10"/>
  <c r="CC252" i="10"/>
  <c r="CC253" i="10"/>
  <c r="CC254" i="10"/>
  <c r="CC255" i="10"/>
  <c r="CC256" i="10"/>
  <c r="CC257" i="10"/>
  <c r="CC258" i="10"/>
  <c r="CC259" i="10"/>
  <c r="CC260" i="10"/>
  <c r="CC261" i="10"/>
  <c r="CC262" i="10"/>
  <c r="CC263" i="10"/>
  <c r="CC264" i="10"/>
  <c r="CC265" i="10"/>
  <c r="CC266" i="10"/>
  <c r="CC267" i="10"/>
  <c r="CC268" i="10"/>
  <c r="CC269" i="10"/>
  <c r="CC270" i="10"/>
  <c r="CC271" i="10"/>
  <c r="CC272" i="10"/>
  <c r="CC273" i="10"/>
  <c r="CC274" i="10"/>
  <c r="CC275" i="10"/>
  <c r="CC276" i="10"/>
  <c r="CC277" i="10"/>
  <c r="CC278" i="10"/>
  <c r="CC279" i="10"/>
  <c r="CC280" i="10"/>
  <c r="CC281" i="10"/>
  <c r="CC282" i="10"/>
  <c r="CC283" i="10"/>
  <c r="CC284" i="10"/>
  <c r="CC285" i="10"/>
  <c r="CC286" i="10"/>
  <c r="CC287" i="10"/>
  <c r="CC288" i="10"/>
  <c r="CC289" i="10"/>
  <c r="CC290" i="10"/>
  <c r="CC291" i="10"/>
  <c r="CC292" i="10"/>
  <c r="CC293" i="10"/>
  <c r="CC294" i="10"/>
  <c r="CC295" i="10"/>
  <c r="CC296" i="10"/>
  <c r="CC297" i="10"/>
  <c r="CC298" i="10"/>
  <c r="CC299" i="10"/>
  <c r="CC300" i="10"/>
  <c r="CC301" i="10"/>
  <c r="CC302" i="10"/>
  <c r="CC303" i="10"/>
  <c r="CC304" i="10"/>
  <c r="CC305" i="10"/>
  <c r="CC306" i="10"/>
  <c r="CC307" i="10"/>
  <c r="CC308" i="10"/>
  <c r="CC309" i="10"/>
  <c r="CC310" i="10"/>
  <c r="CC311" i="10"/>
  <c r="CC312" i="10"/>
  <c r="CC313" i="10"/>
  <c r="CC314" i="10"/>
  <c r="CC315" i="10"/>
  <c r="CC316" i="10"/>
  <c r="CC317" i="10"/>
  <c r="CC318" i="10"/>
  <c r="CC319" i="10"/>
  <c r="CC320" i="10"/>
  <c r="CC321" i="10"/>
  <c r="CC322" i="10"/>
  <c r="CC323" i="10"/>
  <c r="CC324" i="10"/>
  <c r="CC325" i="10"/>
  <c r="CC326" i="10"/>
  <c r="CC327" i="10"/>
  <c r="CC328" i="10"/>
  <c r="CC329" i="10"/>
  <c r="CC330" i="10"/>
  <c r="CC331" i="10"/>
  <c r="CC332" i="10"/>
  <c r="CC333" i="10"/>
  <c r="CC334" i="10"/>
  <c r="CC335" i="10"/>
  <c r="CC336" i="10"/>
  <c r="CC337" i="10"/>
  <c r="CC338" i="10"/>
  <c r="CC339" i="10"/>
  <c r="CC340" i="10"/>
  <c r="CC341" i="10"/>
  <c r="CC342" i="10"/>
  <c r="CC344" i="10"/>
  <c r="H195" i="7"/>
  <c r="CD232" i="10"/>
  <c r="CD233" i="10"/>
  <c r="CD234" i="10"/>
  <c r="CD235" i="10"/>
  <c r="CD236" i="10"/>
  <c r="CD237" i="10"/>
  <c r="CD238" i="10"/>
  <c r="CD239" i="10"/>
  <c r="CD240" i="10"/>
  <c r="CD241" i="10"/>
  <c r="CD242" i="10"/>
  <c r="CD243" i="10"/>
  <c r="CD244" i="10"/>
  <c r="CD245" i="10"/>
  <c r="CD246" i="10"/>
  <c r="CD247" i="10"/>
  <c r="CD248" i="10"/>
  <c r="CD249" i="10"/>
  <c r="CD250" i="10"/>
  <c r="CD251" i="10"/>
  <c r="CD252" i="10"/>
  <c r="CD253" i="10"/>
  <c r="CD254" i="10"/>
  <c r="CD255" i="10"/>
  <c r="CD256" i="10"/>
  <c r="CD257" i="10"/>
  <c r="CD258" i="10"/>
  <c r="CD259" i="10"/>
  <c r="CD260" i="10"/>
  <c r="CD261" i="10"/>
  <c r="CD262" i="10"/>
  <c r="CD263" i="10"/>
  <c r="CD264" i="10"/>
  <c r="CD265" i="10"/>
  <c r="CD266" i="10"/>
  <c r="CD267" i="10"/>
  <c r="CD268" i="10"/>
  <c r="CD269" i="10"/>
  <c r="CD270" i="10"/>
  <c r="CD271" i="10"/>
  <c r="CD272" i="10"/>
  <c r="CD273" i="10"/>
  <c r="CD274" i="10"/>
  <c r="CD275" i="10"/>
  <c r="CD276" i="10"/>
  <c r="CD277" i="10"/>
  <c r="CD278" i="10"/>
  <c r="CD279" i="10"/>
  <c r="CD280" i="10"/>
  <c r="CD281" i="10"/>
  <c r="CD282" i="10"/>
  <c r="CD283" i="10"/>
  <c r="CD284" i="10"/>
  <c r="CD285" i="10"/>
  <c r="CD286" i="10"/>
  <c r="CD287" i="10"/>
  <c r="CD288" i="10"/>
  <c r="CD289" i="10"/>
  <c r="CD290" i="10"/>
  <c r="CD291" i="10"/>
  <c r="CD292" i="10"/>
  <c r="CD293" i="10"/>
  <c r="CD294" i="10"/>
  <c r="CD295" i="10"/>
  <c r="CD296" i="10"/>
  <c r="CD297" i="10"/>
  <c r="CD298" i="10"/>
  <c r="CD299" i="10"/>
  <c r="CD300" i="10"/>
  <c r="CD301" i="10"/>
  <c r="CD302" i="10"/>
  <c r="CD303" i="10"/>
  <c r="CD304" i="10"/>
  <c r="CD305" i="10"/>
  <c r="CD306" i="10"/>
  <c r="CD307" i="10"/>
  <c r="CD308" i="10"/>
  <c r="CD309" i="10"/>
  <c r="CD310" i="10"/>
  <c r="CD311" i="10"/>
  <c r="CD312" i="10"/>
  <c r="CD313" i="10"/>
  <c r="CD314" i="10"/>
  <c r="CD315" i="10"/>
  <c r="CD316" i="10"/>
  <c r="CD317" i="10"/>
  <c r="CD318" i="10"/>
  <c r="CD319" i="10"/>
  <c r="CD320" i="10"/>
  <c r="CD321" i="10"/>
  <c r="CD322" i="10"/>
  <c r="CD323" i="10"/>
  <c r="CD324" i="10"/>
  <c r="CD325" i="10"/>
  <c r="CD326" i="10"/>
  <c r="CD327" i="10"/>
  <c r="CD328" i="10"/>
  <c r="CD329" i="10"/>
  <c r="CD330" i="10"/>
  <c r="CD331" i="10"/>
  <c r="CD332" i="10"/>
  <c r="CD333" i="10"/>
  <c r="CD334" i="10"/>
  <c r="CD335" i="10"/>
  <c r="CD336" i="10"/>
  <c r="CD337" i="10"/>
  <c r="CD338" i="10"/>
  <c r="CD339" i="10"/>
  <c r="CD340" i="10"/>
  <c r="CD341" i="10"/>
  <c r="CD342" i="10"/>
  <c r="CD344" i="10"/>
  <c r="H196" i="7"/>
  <c r="CE232" i="10"/>
  <c r="CE233" i="10"/>
  <c r="CE234" i="10"/>
  <c r="CE235" i="10"/>
  <c r="CE236" i="10"/>
  <c r="CE237" i="10"/>
  <c r="CE238" i="10"/>
  <c r="CE239" i="10"/>
  <c r="CE240" i="10"/>
  <c r="CE241" i="10"/>
  <c r="CE242" i="10"/>
  <c r="CE243" i="10"/>
  <c r="CE244" i="10"/>
  <c r="CE245" i="10"/>
  <c r="CE246" i="10"/>
  <c r="CE247" i="10"/>
  <c r="CE248" i="10"/>
  <c r="CE249" i="10"/>
  <c r="CE250" i="10"/>
  <c r="CE251" i="10"/>
  <c r="CE252" i="10"/>
  <c r="CE253" i="10"/>
  <c r="CE254" i="10"/>
  <c r="CE255" i="10"/>
  <c r="CE256" i="10"/>
  <c r="CE257" i="10"/>
  <c r="CE258" i="10"/>
  <c r="CE259" i="10"/>
  <c r="CE260" i="10"/>
  <c r="CE261" i="10"/>
  <c r="CE262" i="10"/>
  <c r="CE263" i="10"/>
  <c r="CE264" i="10"/>
  <c r="CE265" i="10"/>
  <c r="CE266" i="10"/>
  <c r="CE267" i="10"/>
  <c r="CE268" i="10"/>
  <c r="CE269" i="10"/>
  <c r="CE270" i="10"/>
  <c r="CE271" i="10"/>
  <c r="CE272" i="10"/>
  <c r="CE273" i="10"/>
  <c r="CE274" i="10"/>
  <c r="CE275" i="10"/>
  <c r="CE276" i="10"/>
  <c r="CE277" i="10"/>
  <c r="CE278" i="10"/>
  <c r="CE279" i="10"/>
  <c r="CE280" i="10"/>
  <c r="CE281" i="10"/>
  <c r="CE282" i="10"/>
  <c r="CE283" i="10"/>
  <c r="CE284" i="10"/>
  <c r="CE285" i="10"/>
  <c r="CE286" i="10"/>
  <c r="CE287" i="10"/>
  <c r="CE288" i="10"/>
  <c r="CE289" i="10"/>
  <c r="CE290" i="10"/>
  <c r="CE291" i="10"/>
  <c r="CE292" i="10"/>
  <c r="CE293" i="10"/>
  <c r="CE294" i="10"/>
  <c r="CE295" i="10"/>
  <c r="CE296" i="10"/>
  <c r="CE297" i="10"/>
  <c r="CE298" i="10"/>
  <c r="CE299" i="10"/>
  <c r="CE300" i="10"/>
  <c r="CE301" i="10"/>
  <c r="CE302" i="10"/>
  <c r="CE303" i="10"/>
  <c r="CE304" i="10"/>
  <c r="CE305" i="10"/>
  <c r="CE306" i="10"/>
  <c r="CE307" i="10"/>
  <c r="CE308" i="10"/>
  <c r="CE309" i="10"/>
  <c r="CE310" i="10"/>
  <c r="CE311" i="10"/>
  <c r="CE312" i="10"/>
  <c r="CE313" i="10"/>
  <c r="CE314" i="10"/>
  <c r="CE315" i="10"/>
  <c r="CE316" i="10"/>
  <c r="CE317" i="10"/>
  <c r="CE318" i="10"/>
  <c r="CE319" i="10"/>
  <c r="CE320" i="10"/>
  <c r="CE321" i="10"/>
  <c r="CE322" i="10"/>
  <c r="CE323" i="10"/>
  <c r="CE324" i="10"/>
  <c r="CE325" i="10"/>
  <c r="CE326" i="10"/>
  <c r="CE327" i="10"/>
  <c r="CE328" i="10"/>
  <c r="CE329" i="10"/>
  <c r="CE330" i="10"/>
  <c r="CE331" i="10"/>
  <c r="CE332" i="10"/>
  <c r="CE333" i="10"/>
  <c r="CE334" i="10"/>
  <c r="CE335" i="10"/>
  <c r="CE336" i="10"/>
  <c r="CE337" i="10"/>
  <c r="CE338" i="10"/>
  <c r="CE339" i="10"/>
  <c r="CE340" i="10"/>
  <c r="CE341" i="10"/>
  <c r="CE342" i="10"/>
  <c r="CE344" i="10"/>
  <c r="H197" i="7"/>
  <c r="CF232" i="10"/>
  <c r="CF233" i="10"/>
  <c r="CF234" i="10"/>
  <c r="CF235" i="10"/>
  <c r="CF236" i="10"/>
  <c r="CF237" i="10"/>
  <c r="CF238" i="10"/>
  <c r="CF239" i="10"/>
  <c r="CF240" i="10"/>
  <c r="CF241" i="10"/>
  <c r="CF242" i="10"/>
  <c r="CF243" i="10"/>
  <c r="CF244" i="10"/>
  <c r="CF245" i="10"/>
  <c r="CF246" i="10"/>
  <c r="CF247" i="10"/>
  <c r="CF248" i="10"/>
  <c r="CF249" i="10"/>
  <c r="CF250" i="10"/>
  <c r="CF251" i="10"/>
  <c r="CF252" i="10"/>
  <c r="CF253" i="10"/>
  <c r="CF254" i="10"/>
  <c r="CF255" i="10"/>
  <c r="CF256" i="10"/>
  <c r="CF257" i="10"/>
  <c r="CF258" i="10"/>
  <c r="CF259" i="10"/>
  <c r="CF260" i="10"/>
  <c r="CF261" i="10"/>
  <c r="CF262" i="10"/>
  <c r="CF263" i="10"/>
  <c r="CF264" i="10"/>
  <c r="CF265" i="10"/>
  <c r="CF266" i="10"/>
  <c r="CF267" i="10"/>
  <c r="CF268" i="10"/>
  <c r="CF269" i="10"/>
  <c r="CF270" i="10"/>
  <c r="CF271" i="10"/>
  <c r="CF272" i="10"/>
  <c r="CF273" i="10"/>
  <c r="CF274" i="10"/>
  <c r="CF275" i="10"/>
  <c r="CF276" i="10"/>
  <c r="CF277" i="10"/>
  <c r="CF278" i="10"/>
  <c r="CF279" i="10"/>
  <c r="CF280" i="10"/>
  <c r="CF281" i="10"/>
  <c r="CF282" i="10"/>
  <c r="CF283" i="10"/>
  <c r="CF284" i="10"/>
  <c r="CF285" i="10"/>
  <c r="CF286" i="10"/>
  <c r="CF287" i="10"/>
  <c r="CF288" i="10"/>
  <c r="CF289" i="10"/>
  <c r="CF290" i="10"/>
  <c r="CF291" i="10"/>
  <c r="CF292" i="10"/>
  <c r="CF293" i="10"/>
  <c r="CF294" i="10"/>
  <c r="CF295" i="10"/>
  <c r="CF296" i="10"/>
  <c r="CF297" i="10"/>
  <c r="CF298" i="10"/>
  <c r="CF299" i="10"/>
  <c r="CF300" i="10"/>
  <c r="CF301" i="10"/>
  <c r="CF302" i="10"/>
  <c r="CF303" i="10"/>
  <c r="CF304" i="10"/>
  <c r="CF305" i="10"/>
  <c r="CF306" i="10"/>
  <c r="CF307" i="10"/>
  <c r="CF308" i="10"/>
  <c r="CF309" i="10"/>
  <c r="CF310" i="10"/>
  <c r="CF311" i="10"/>
  <c r="CF312" i="10"/>
  <c r="CF313" i="10"/>
  <c r="CF314" i="10"/>
  <c r="CF315" i="10"/>
  <c r="CF316" i="10"/>
  <c r="CF317" i="10"/>
  <c r="CF318" i="10"/>
  <c r="CF319" i="10"/>
  <c r="CF320" i="10"/>
  <c r="CF321" i="10"/>
  <c r="CF322" i="10"/>
  <c r="CF323" i="10"/>
  <c r="CF324" i="10"/>
  <c r="CF325" i="10"/>
  <c r="CF326" i="10"/>
  <c r="CF327" i="10"/>
  <c r="CF328" i="10"/>
  <c r="CF329" i="10"/>
  <c r="CF330" i="10"/>
  <c r="CF331" i="10"/>
  <c r="CF332" i="10"/>
  <c r="CF333" i="10"/>
  <c r="CF334" i="10"/>
  <c r="CF335" i="10"/>
  <c r="CF336" i="10"/>
  <c r="CF337" i="10"/>
  <c r="CF338" i="10"/>
  <c r="CF339" i="10"/>
  <c r="CF340" i="10"/>
  <c r="CF341" i="10"/>
  <c r="CF342" i="10"/>
  <c r="CF344" i="10"/>
  <c r="H198" i="7"/>
  <c r="CG232" i="10"/>
  <c r="CG233" i="10"/>
  <c r="CG234" i="10"/>
  <c r="CG235" i="10"/>
  <c r="CG236" i="10"/>
  <c r="CG237" i="10"/>
  <c r="CG238" i="10"/>
  <c r="CG239" i="10"/>
  <c r="CG240" i="10"/>
  <c r="CG241" i="10"/>
  <c r="CG242" i="10"/>
  <c r="CG243" i="10"/>
  <c r="CG244" i="10"/>
  <c r="CG245" i="10"/>
  <c r="CG246" i="10"/>
  <c r="CG247" i="10"/>
  <c r="CG248" i="10"/>
  <c r="CG249" i="10"/>
  <c r="CG250" i="10"/>
  <c r="CG251" i="10"/>
  <c r="CG252" i="10"/>
  <c r="CG253" i="10"/>
  <c r="CG254" i="10"/>
  <c r="CG255" i="10"/>
  <c r="CG256" i="10"/>
  <c r="CG257" i="10"/>
  <c r="CG258" i="10"/>
  <c r="CG259" i="10"/>
  <c r="CG260" i="10"/>
  <c r="CG261" i="10"/>
  <c r="CG262" i="10"/>
  <c r="CG263" i="10"/>
  <c r="CG264" i="10"/>
  <c r="CG265" i="10"/>
  <c r="CG266" i="10"/>
  <c r="CG267" i="10"/>
  <c r="CG268" i="10"/>
  <c r="CG269" i="10"/>
  <c r="CG270" i="10"/>
  <c r="CG271" i="10"/>
  <c r="CG272" i="10"/>
  <c r="CG273" i="10"/>
  <c r="CG274" i="10"/>
  <c r="CG275" i="10"/>
  <c r="CG276" i="10"/>
  <c r="CG277" i="10"/>
  <c r="CG278" i="10"/>
  <c r="CG279" i="10"/>
  <c r="CG280" i="10"/>
  <c r="CG281" i="10"/>
  <c r="CG282" i="10"/>
  <c r="CG283" i="10"/>
  <c r="CG284" i="10"/>
  <c r="CG285" i="10"/>
  <c r="CG286" i="10"/>
  <c r="CG287" i="10"/>
  <c r="CG288" i="10"/>
  <c r="CG289" i="10"/>
  <c r="CG290" i="10"/>
  <c r="CG291" i="10"/>
  <c r="CG292" i="10"/>
  <c r="CG293" i="10"/>
  <c r="CG294" i="10"/>
  <c r="CG295" i="10"/>
  <c r="CG296" i="10"/>
  <c r="CG297" i="10"/>
  <c r="CG298" i="10"/>
  <c r="CG299" i="10"/>
  <c r="CG300" i="10"/>
  <c r="CG301" i="10"/>
  <c r="CG302" i="10"/>
  <c r="CG303" i="10"/>
  <c r="CG304" i="10"/>
  <c r="CG305" i="10"/>
  <c r="CG306" i="10"/>
  <c r="CG307" i="10"/>
  <c r="CG308" i="10"/>
  <c r="CG309" i="10"/>
  <c r="CG310" i="10"/>
  <c r="CG311" i="10"/>
  <c r="CG312" i="10"/>
  <c r="CG313" i="10"/>
  <c r="CG314" i="10"/>
  <c r="CG315" i="10"/>
  <c r="CG316" i="10"/>
  <c r="CG317" i="10"/>
  <c r="CG318" i="10"/>
  <c r="CG319" i="10"/>
  <c r="CG320" i="10"/>
  <c r="CG321" i="10"/>
  <c r="CG322" i="10"/>
  <c r="CG323" i="10"/>
  <c r="CG324" i="10"/>
  <c r="CG325" i="10"/>
  <c r="CG326" i="10"/>
  <c r="CG327" i="10"/>
  <c r="CG328" i="10"/>
  <c r="CG329" i="10"/>
  <c r="CG330" i="10"/>
  <c r="CG331" i="10"/>
  <c r="CG332" i="10"/>
  <c r="CG333" i="10"/>
  <c r="CG334" i="10"/>
  <c r="CG335" i="10"/>
  <c r="CG336" i="10"/>
  <c r="CG337" i="10"/>
  <c r="CG338" i="10"/>
  <c r="CG339" i="10"/>
  <c r="CG340" i="10"/>
  <c r="CG341" i="10"/>
  <c r="CG342" i="10"/>
  <c r="CG344" i="10"/>
  <c r="H199" i="7"/>
  <c r="CH232" i="10"/>
  <c r="CH233" i="10"/>
  <c r="CH234" i="10"/>
  <c r="CH235" i="10"/>
  <c r="CH236" i="10"/>
  <c r="CH237" i="10"/>
  <c r="CH238" i="10"/>
  <c r="CH239" i="10"/>
  <c r="CH240" i="10"/>
  <c r="CH241" i="10"/>
  <c r="CH242" i="10"/>
  <c r="CH243" i="10"/>
  <c r="CH244" i="10"/>
  <c r="CH245" i="10"/>
  <c r="CH246" i="10"/>
  <c r="CH247" i="10"/>
  <c r="CH248" i="10"/>
  <c r="CH249" i="10"/>
  <c r="CH250" i="10"/>
  <c r="CH251" i="10"/>
  <c r="CH252" i="10"/>
  <c r="CH253" i="10"/>
  <c r="CH254" i="10"/>
  <c r="CH255" i="10"/>
  <c r="CH256" i="10"/>
  <c r="CH257" i="10"/>
  <c r="CH258" i="10"/>
  <c r="CH259" i="10"/>
  <c r="CH260" i="10"/>
  <c r="CH261" i="10"/>
  <c r="CH262" i="10"/>
  <c r="CH263" i="10"/>
  <c r="CH264" i="10"/>
  <c r="CH265" i="10"/>
  <c r="CH266" i="10"/>
  <c r="CH267" i="10"/>
  <c r="CH268" i="10"/>
  <c r="CH269" i="10"/>
  <c r="CH270" i="10"/>
  <c r="CH271" i="10"/>
  <c r="CH272" i="10"/>
  <c r="CH273" i="10"/>
  <c r="CH274" i="10"/>
  <c r="CH275" i="10"/>
  <c r="CH276" i="10"/>
  <c r="CH277" i="10"/>
  <c r="CH278" i="10"/>
  <c r="CH279" i="10"/>
  <c r="CH280" i="10"/>
  <c r="CH281" i="10"/>
  <c r="CH282" i="10"/>
  <c r="CH283" i="10"/>
  <c r="CH284" i="10"/>
  <c r="CH285" i="10"/>
  <c r="CH286" i="10"/>
  <c r="CH287" i="10"/>
  <c r="CH288" i="10"/>
  <c r="CH289" i="10"/>
  <c r="CH290" i="10"/>
  <c r="CH291" i="10"/>
  <c r="CH292" i="10"/>
  <c r="CH293" i="10"/>
  <c r="CH294" i="10"/>
  <c r="CH295" i="10"/>
  <c r="CH296" i="10"/>
  <c r="CH297" i="10"/>
  <c r="CH298" i="10"/>
  <c r="CH299" i="10"/>
  <c r="CH300" i="10"/>
  <c r="CH301" i="10"/>
  <c r="CH302" i="10"/>
  <c r="CH303" i="10"/>
  <c r="CH304" i="10"/>
  <c r="CH305" i="10"/>
  <c r="CH306" i="10"/>
  <c r="CH307" i="10"/>
  <c r="CH308" i="10"/>
  <c r="CH309" i="10"/>
  <c r="CH310" i="10"/>
  <c r="CH311" i="10"/>
  <c r="CH312" i="10"/>
  <c r="CH313" i="10"/>
  <c r="CH314" i="10"/>
  <c r="CH315" i="10"/>
  <c r="CH316" i="10"/>
  <c r="CH317" i="10"/>
  <c r="CH318" i="10"/>
  <c r="CH319" i="10"/>
  <c r="CH320" i="10"/>
  <c r="CH321" i="10"/>
  <c r="CH322" i="10"/>
  <c r="CH323" i="10"/>
  <c r="CH324" i="10"/>
  <c r="CH325" i="10"/>
  <c r="CH326" i="10"/>
  <c r="CH327" i="10"/>
  <c r="CH328" i="10"/>
  <c r="CH329" i="10"/>
  <c r="CH330" i="10"/>
  <c r="CH331" i="10"/>
  <c r="CH332" i="10"/>
  <c r="CH333" i="10"/>
  <c r="CH334" i="10"/>
  <c r="CH335" i="10"/>
  <c r="CH336" i="10"/>
  <c r="CH337" i="10"/>
  <c r="CH338" i="10"/>
  <c r="CH339" i="10"/>
  <c r="CH340" i="10"/>
  <c r="CH341" i="10"/>
  <c r="CH342" i="10"/>
  <c r="CH344" i="10"/>
  <c r="H200" i="7"/>
  <c r="CI232" i="10"/>
  <c r="CI233" i="10"/>
  <c r="CI234" i="10"/>
  <c r="CI235" i="10"/>
  <c r="CI236" i="10"/>
  <c r="CI237" i="10"/>
  <c r="CI238" i="10"/>
  <c r="CI239" i="10"/>
  <c r="CI240" i="10"/>
  <c r="CI241" i="10"/>
  <c r="CI242" i="10"/>
  <c r="CI243" i="10"/>
  <c r="CI244" i="10"/>
  <c r="CI245" i="10"/>
  <c r="CI246" i="10"/>
  <c r="CI247" i="10"/>
  <c r="CI248" i="10"/>
  <c r="CI249" i="10"/>
  <c r="CI250" i="10"/>
  <c r="CI251" i="10"/>
  <c r="CI252" i="10"/>
  <c r="CI253" i="10"/>
  <c r="CI254" i="10"/>
  <c r="CI255" i="10"/>
  <c r="CI256" i="10"/>
  <c r="CI257" i="10"/>
  <c r="CI258" i="10"/>
  <c r="CI259" i="10"/>
  <c r="CI260" i="10"/>
  <c r="CI261" i="10"/>
  <c r="CI262" i="10"/>
  <c r="CI263" i="10"/>
  <c r="CI264" i="10"/>
  <c r="CI265" i="10"/>
  <c r="CI266" i="10"/>
  <c r="CI267" i="10"/>
  <c r="CI268" i="10"/>
  <c r="CI269" i="10"/>
  <c r="CI270" i="10"/>
  <c r="CI271" i="10"/>
  <c r="CI272" i="10"/>
  <c r="CI273" i="10"/>
  <c r="CI274" i="10"/>
  <c r="CI275" i="10"/>
  <c r="CI276" i="10"/>
  <c r="CI277" i="10"/>
  <c r="CI278" i="10"/>
  <c r="CI279" i="10"/>
  <c r="CI280" i="10"/>
  <c r="CI281" i="10"/>
  <c r="CI282" i="10"/>
  <c r="CI283" i="10"/>
  <c r="CI284" i="10"/>
  <c r="CI285" i="10"/>
  <c r="CI286" i="10"/>
  <c r="CI287" i="10"/>
  <c r="CI288" i="10"/>
  <c r="CI289" i="10"/>
  <c r="CI290" i="10"/>
  <c r="CI291" i="10"/>
  <c r="CI292" i="10"/>
  <c r="CI293" i="10"/>
  <c r="CI294" i="10"/>
  <c r="CI295" i="10"/>
  <c r="CI296" i="10"/>
  <c r="CI297" i="10"/>
  <c r="CI298" i="10"/>
  <c r="CI299" i="10"/>
  <c r="CI300" i="10"/>
  <c r="CI301" i="10"/>
  <c r="CI302" i="10"/>
  <c r="CI303" i="10"/>
  <c r="CI304" i="10"/>
  <c r="CI305" i="10"/>
  <c r="CI306" i="10"/>
  <c r="CI307" i="10"/>
  <c r="CI308" i="10"/>
  <c r="CI309" i="10"/>
  <c r="CI310" i="10"/>
  <c r="CI311" i="10"/>
  <c r="CI312" i="10"/>
  <c r="CI313" i="10"/>
  <c r="CI314" i="10"/>
  <c r="CI315" i="10"/>
  <c r="CI316" i="10"/>
  <c r="CI317" i="10"/>
  <c r="CI318" i="10"/>
  <c r="CI319" i="10"/>
  <c r="CI320" i="10"/>
  <c r="CI321" i="10"/>
  <c r="CI322" i="10"/>
  <c r="CI323" i="10"/>
  <c r="CI324" i="10"/>
  <c r="CI325" i="10"/>
  <c r="CI326" i="10"/>
  <c r="CI327" i="10"/>
  <c r="CI328" i="10"/>
  <c r="CI329" i="10"/>
  <c r="CI330" i="10"/>
  <c r="CI331" i="10"/>
  <c r="CI332" i="10"/>
  <c r="CI333" i="10"/>
  <c r="CI334" i="10"/>
  <c r="CI335" i="10"/>
  <c r="CI336" i="10"/>
  <c r="CI337" i="10"/>
  <c r="CI338" i="10"/>
  <c r="CI339" i="10"/>
  <c r="CI340" i="10"/>
  <c r="CI341" i="10"/>
  <c r="CI342" i="10"/>
  <c r="CI344" i="10"/>
  <c r="H201" i="7"/>
  <c r="CJ232" i="10"/>
  <c r="CJ233" i="10"/>
  <c r="CJ234" i="10"/>
  <c r="CJ235" i="10"/>
  <c r="CJ236" i="10"/>
  <c r="CJ237" i="10"/>
  <c r="CJ238" i="10"/>
  <c r="CJ239" i="10"/>
  <c r="CJ240" i="10"/>
  <c r="CJ241" i="10"/>
  <c r="CJ242" i="10"/>
  <c r="CJ243" i="10"/>
  <c r="CJ244" i="10"/>
  <c r="CJ245" i="10"/>
  <c r="CJ246" i="10"/>
  <c r="CJ247" i="10"/>
  <c r="CJ248" i="10"/>
  <c r="CJ249" i="10"/>
  <c r="CJ250" i="10"/>
  <c r="CJ251" i="10"/>
  <c r="CJ252" i="10"/>
  <c r="CJ253" i="10"/>
  <c r="CJ254" i="10"/>
  <c r="CJ255" i="10"/>
  <c r="CJ256" i="10"/>
  <c r="CJ257" i="10"/>
  <c r="CJ258" i="10"/>
  <c r="CJ259" i="10"/>
  <c r="CJ260" i="10"/>
  <c r="CJ261" i="10"/>
  <c r="CJ262" i="10"/>
  <c r="CJ263" i="10"/>
  <c r="CJ264" i="10"/>
  <c r="CJ265" i="10"/>
  <c r="CJ266" i="10"/>
  <c r="CJ267" i="10"/>
  <c r="CJ268" i="10"/>
  <c r="CJ269" i="10"/>
  <c r="CJ270" i="10"/>
  <c r="CJ271" i="10"/>
  <c r="CJ272" i="10"/>
  <c r="CJ273" i="10"/>
  <c r="CJ274" i="10"/>
  <c r="CJ275" i="10"/>
  <c r="CJ276" i="10"/>
  <c r="CJ277" i="10"/>
  <c r="CJ278" i="10"/>
  <c r="CJ279" i="10"/>
  <c r="CJ280" i="10"/>
  <c r="CJ281" i="10"/>
  <c r="CJ282" i="10"/>
  <c r="CJ283" i="10"/>
  <c r="CJ284" i="10"/>
  <c r="CJ285" i="10"/>
  <c r="CJ286" i="10"/>
  <c r="CJ287" i="10"/>
  <c r="CJ288" i="10"/>
  <c r="CJ289" i="10"/>
  <c r="CJ290" i="10"/>
  <c r="CJ291" i="10"/>
  <c r="CJ292" i="10"/>
  <c r="CJ293" i="10"/>
  <c r="CJ294" i="10"/>
  <c r="CJ295" i="10"/>
  <c r="CJ296" i="10"/>
  <c r="CJ297" i="10"/>
  <c r="CJ298" i="10"/>
  <c r="CJ299" i="10"/>
  <c r="CJ300" i="10"/>
  <c r="CJ301" i="10"/>
  <c r="CJ302" i="10"/>
  <c r="CJ303" i="10"/>
  <c r="CJ304" i="10"/>
  <c r="CJ305" i="10"/>
  <c r="CJ306" i="10"/>
  <c r="CJ307" i="10"/>
  <c r="CJ308" i="10"/>
  <c r="CJ309" i="10"/>
  <c r="CJ310" i="10"/>
  <c r="CJ311" i="10"/>
  <c r="CJ312" i="10"/>
  <c r="CJ313" i="10"/>
  <c r="CJ314" i="10"/>
  <c r="CJ315" i="10"/>
  <c r="CJ316" i="10"/>
  <c r="CJ317" i="10"/>
  <c r="CJ318" i="10"/>
  <c r="CJ319" i="10"/>
  <c r="CJ320" i="10"/>
  <c r="CJ321" i="10"/>
  <c r="CJ322" i="10"/>
  <c r="CJ323" i="10"/>
  <c r="CJ324" i="10"/>
  <c r="CJ325" i="10"/>
  <c r="CJ326" i="10"/>
  <c r="CJ327" i="10"/>
  <c r="CJ328" i="10"/>
  <c r="CJ329" i="10"/>
  <c r="CJ330" i="10"/>
  <c r="CJ331" i="10"/>
  <c r="CJ332" i="10"/>
  <c r="CJ333" i="10"/>
  <c r="CJ334" i="10"/>
  <c r="CJ335" i="10"/>
  <c r="CJ336" i="10"/>
  <c r="CJ337" i="10"/>
  <c r="CJ338" i="10"/>
  <c r="CJ339" i="10"/>
  <c r="CJ340" i="10"/>
  <c r="CJ341" i="10"/>
  <c r="CJ342" i="10"/>
  <c r="CJ344" i="10"/>
  <c r="H202" i="7"/>
  <c r="CK232" i="10"/>
  <c r="CK233" i="10"/>
  <c r="CK234" i="10"/>
  <c r="CK235" i="10"/>
  <c r="CK236" i="10"/>
  <c r="CK237" i="10"/>
  <c r="CK238" i="10"/>
  <c r="CK239" i="10"/>
  <c r="CK240" i="10"/>
  <c r="CK241" i="10"/>
  <c r="CK242" i="10"/>
  <c r="CK243" i="10"/>
  <c r="CK244" i="10"/>
  <c r="CK245" i="10"/>
  <c r="CK246" i="10"/>
  <c r="CK247" i="10"/>
  <c r="CK248" i="10"/>
  <c r="CK249" i="10"/>
  <c r="CK250" i="10"/>
  <c r="CK251" i="10"/>
  <c r="CK252" i="10"/>
  <c r="CK253" i="10"/>
  <c r="CK254" i="10"/>
  <c r="CK255" i="10"/>
  <c r="CK256" i="10"/>
  <c r="CK257" i="10"/>
  <c r="CK258" i="10"/>
  <c r="CK259" i="10"/>
  <c r="CK260" i="10"/>
  <c r="CK261" i="10"/>
  <c r="CK262" i="10"/>
  <c r="CK263" i="10"/>
  <c r="CK264" i="10"/>
  <c r="CK265" i="10"/>
  <c r="CK266" i="10"/>
  <c r="CK267" i="10"/>
  <c r="CK268" i="10"/>
  <c r="CK269" i="10"/>
  <c r="CK270" i="10"/>
  <c r="CK271" i="10"/>
  <c r="CK272" i="10"/>
  <c r="CK273" i="10"/>
  <c r="CK274" i="10"/>
  <c r="CK275" i="10"/>
  <c r="CK276" i="10"/>
  <c r="CK277" i="10"/>
  <c r="CK278" i="10"/>
  <c r="CK279" i="10"/>
  <c r="CK280" i="10"/>
  <c r="CK281" i="10"/>
  <c r="CK282" i="10"/>
  <c r="CK283" i="10"/>
  <c r="CK284" i="10"/>
  <c r="CK285" i="10"/>
  <c r="CK286" i="10"/>
  <c r="CK287" i="10"/>
  <c r="CK288" i="10"/>
  <c r="CK289" i="10"/>
  <c r="CK290" i="10"/>
  <c r="CK291" i="10"/>
  <c r="CK292" i="10"/>
  <c r="CK293" i="10"/>
  <c r="CK294" i="10"/>
  <c r="CK295" i="10"/>
  <c r="CK296" i="10"/>
  <c r="CK297" i="10"/>
  <c r="CK298" i="10"/>
  <c r="CK299" i="10"/>
  <c r="CK300" i="10"/>
  <c r="CK301" i="10"/>
  <c r="CK302" i="10"/>
  <c r="CK303" i="10"/>
  <c r="CK304" i="10"/>
  <c r="CK305" i="10"/>
  <c r="CK306" i="10"/>
  <c r="CK307" i="10"/>
  <c r="CK308" i="10"/>
  <c r="CK309" i="10"/>
  <c r="CK310" i="10"/>
  <c r="CK311" i="10"/>
  <c r="CK312" i="10"/>
  <c r="CK313" i="10"/>
  <c r="CK314" i="10"/>
  <c r="CK315" i="10"/>
  <c r="CK316" i="10"/>
  <c r="CK317" i="10"/>
  <c r="CK318" i="10"/>
  <c r="CK319" i="10"/>
  <c r="CK320" i="10"/>
  <c r="CK321" i="10"/>
  <c r="CK322" i="10"/>
  <c r="CK323" i="10"/>
  <c r="CK324" i="10"/>
  <c r="CK325" i="10"/>
  <c r="CK326" i="10"/>
  <c r="CK327" i="10"/>
  <c r="CK328" i="10"/>
  <c r="CK329" i="10"/>
  <c r="CK330" i="10"/>
  <c r="CK331" i="10"/>
  <c r="CK332" i="10"/>
  <c r="CK333" i="10"/>
  <c r="CK334" i="10"/>
  <c r="CK335" i="10"/>
  <c r="CK336" i="10"/>
  <c r="CK337" i="10"/>
  <c r="CK338" i="10"/>
  <c r="CK339" i="10"/>
  <c r="CK340" i="10"/>
  <c r="CK341" i="10"/>
  <c r="CK342" i="10"/>
  <c r="CK344" i="10"/>
  <c r="H203" i="7"/>
  <c r="CL232" i="10"/>
  <c r="CL233" i="10"/>
  <c r="CL234" i="10"/>
  <c r="CL235" i="10"/>
  <c r="CL236" i="10"/>
  <c r="CL237" i="10"/>
  <c r="CL238" i="10"/>
  <c r="CL239" i="10"/>
  <c r="CL240" i="10"/>
  <c r="CL241" i="10"/>
  <c r="CL242" i="10"/>
  <c r="CL243" i="10"/>
  <c r="CL244" i="10"/>
  <c r="CL245" i="10"/>
  <c r="CL246" i="10"/>
  <c r="CL247" i="10"/>
  <c r="CL248" i="10"/>
  <c r="CL249" i="10"/>
  <c r="CL250" i="10"/>
  <c r="CL251" i="10"/>
  <c r="CL252" i="10"/>
  <c r="CL253" i="10"/>
  <c r="CL254" i="10"/>
  <c r="CL255" i="10"/>
  <c r="CL256" i="10"/>
  <c r="CL257" i="10"/>
  <c r="CL258" i="10"/>
  <c r="CL259" i="10"/>
  <c r="CL260" i="10"/>
  <c r="CL261" i="10"/>
  <c r="CL262" i="10"/>
  <c r="CL263" i="10"/>
  <c r="CL264" i="10"/>
  <c r="CL265" i="10"/>
  <c r="CL266" i="10"/>
  <c r="CL267" i="10"/>
  <c r="CL268" i="10"/>
  <c r="CL269" i="10"/>
  <c r="CL270" i="10"/>
  <c r="CL271" i="10"/>
  <c r="CL272" i="10"/>
  <c r="CL273" i="10"/>
  <c r="CL274" i="10"/>
  <c r="CL275" i="10"/>
  <c r="CL276" i="10"/>
  <c r="CL277" i="10"/>
  <c r="CL278" i="10"/>
  <c r="CL279" i="10"/>
  <c r="CL280" i="10"/>
  <c r="CL281" i="10"/>
  <c r="CL282" i="10"/>
  <c r="CL283" i="10"/>
  <c r="CL284" i="10"/>
  <c r="CL285" i="10"/>
  <c r="CL286" i="10"/>
  <c r="CL287" i="10"/>
  <c r="CL288" i="10"/>
  <c r="CL289" i="10"/>
  <c r="CL290" i="10"/>
  <c r="CL291" i="10"/>
  <c r="CL292" i="10"/>
  <c r="CL293" i="10"/>
  <c r="CL294" i="10"/>
  <c r="CL295" i="10"/>
  <c r="CL296" i="10"/>
  <c r="CL297" i="10"/>
  <c r="CL298" i="10"/>
  <c r="CL299" i="10"/>
  <c r="CL300" i="10"/>
  <c r="CL301" i="10"/>
  <c r="CL302" i="10"/>
  <c r="CL303" i="10"/>
  <c r="CL304" i="10"/>
  <c r="CL305" i="10"/>
  <c r="CL306" i="10"/>
  <c r="CL307" i="10"/>
  <c r="CL308" i="10"/>
  <c r="CL309" i="10"/>
  <c r="CL310" i="10"/>
  <c r="CL311" i="10"/>
  <c r="CL312" i="10"/>
  <c r="CL313" i="10"/>
  <c r="CL314" i="10"/>
  <c r="CL315" i="10"/>
  <c r="CL316" i="10"/>
  <c r="CL317" i="10"/>
  <c r="CL318" i="10"/>
  <c r="CL319" i="10"/>
  <c r="CL320" i="10"/>
  <c r="CL321" i="10"/>
  <c r="CL322" i="10"/>
  <c r="CL323" i="10"/>
  <c r="CL324" i="10"/>
  <c r="CL325" i="10"/>
  <c r="CL326" i="10"/>
  <c r="CL327" i="10"/>
  <c r="CL328" i="10"/>
  <c r="CL329" i="10"/>
  <c r="CL330" i="10"/>
  <c r="CL331" i="10"/>
  <c r="CL332" i="10"/>
  <c r="CL333" i="10"/>
  <c r="CL334" i="10"/>
  <c r="CL335" i="10"/>
  <c r="CL336" i="10"/>
  <c r="CL337" i="10"/>
  <c r="CL338" i="10"/>
  <c r="CL339" i="10"/>
  <c r="CL340" i="10"/>
  <c r="CL341" i="10"/>
  <c r="CL342" i="10"/>
  <c r="CL344" i="10"/>
  <c r="H204" i="7"/>
  <c r="CM232" i="10"/>
  <c r="CM233" i="10"/>
  <c r="CM234" i="10"/>
  <c r="CM235" i="10"/>
  <c r="CM236" i="10"/>
  <c r="CM237" i="10"/>
  <c r="CM238" i="10"/>
  <c r="CM239" i="10"/>
  <c r="CM240" i="10"/>
  <c r="CM241" i="10"/>
  <c r="CM242" i="10"/>
  <c r="CM243" i="10"/>
  <c r="CM244" i="10"/>
  <c r="CM245" i="10"/>
  <c r="CM246" i="10"/>
  <c r="CM247" i="10"/>
  <c r="CM248" i="10"/>
  <c r="CM249" i="10"/>
  <c r="CM250" i="10"/>
  <c r="CM251" i="10"/>
  <c r="CM252" i="10"/>
  <c r="CM253" i="10"/>
  <c r="CM254" i="10"/>
  <c r="CM255" i="10"/>
  <c r="CM256" i="10"/>
  <c r="CM257" i="10"/>
  <c r="CM258" i="10"/>
  <c r="CM259" i="10"/>
  <c r="CM260" i="10"/>
  <c r="CM261" i="10"/>
  <c r="CM262" i="10"/>
  <c r="CM263" i="10"/>
  <c r="CM264" i="10"/>
  <c r="CM265" i="10"/>
  <c r="CM266" i="10"/>
  <c r="CM267" i="10"/>
  <c r="CM268" i="10"/>
  <c r="CM269" i="10"/>
  <c r="CM270" i="10"/>
  <c r="CM271" i="10"/>
  <c r="CM272" i="10"/>
  <c r="CM273" i="10"/>
  <c r="CM274" i="10"/>
  <c r="CM275" i="10"/>
  <c r="CM276" i="10"/>
  <c r="CM277" i="10"/>
  <c r="CM278" i="10"/>
  <c r="CM279" i="10"/>
  <c r="CM280" i="10"/>
  <c r="CM281" i="10"/>
  <c r="CM282" i="10"/>
  <c r="CM283" i="10"/>
  <c r="CM284" i="10"/>
  <c r="CM285" i="10"/>
  <c r="CM286" i="10"/>
  <c r="CM287" i="10"/>
  <c r="CM288" i="10"/>
  <c r="CM289" i="10"/>
  <c r="CM290" i="10"/>
  <c r="CM291" i="10"/>
  <c r="CM292" i="10"/>
  <c r="CM293" i="10"/>
  <c r="CM294" i="10"/>
  <c r="CM295" i="10"/>
  <c r="CM296" i="10"/>
  <c r="CM297" i="10"/>
  <c r="CM298" i="10"/>
  <c r="CM299" i="10"/>
  <c r="CM300" i="10"/>
  <c r="CM301" i="10"/>
  <c r="CM302" i="10"/>
  <c r="CM303" i="10"/>
  <c r="CM304" i="10"/>
  <c r="CM305" i="10"/>
  <c r="CM306" i="10"/>
  <c r="CM307" i="10"/>
  <c r="CM308" i="10"/>
  <c r="CM309" i="10"/>
  <c r="CM310" i="10"/>
  <c r="CM311" i="10"/>
  <c r="CM312" i="10"/>
  <c r="CM313" i="10"/>
  <c r="CM314" i="10"/>
  <c r="CM315" i="10"/>
  <c r="CM316" i="10"/>
  <c r="CM317" i="10"/>
  <c r="CM318" i="10"/>
  <c r="CM319" i="10"/>
  <c r="CM320" i="10"/>
  <c r="CM321" i="10"/>
  <c r="CM322" i="10"/>
  <c r="CM323" i="10"/>
  <c r="CM324" i="10"/>
  <c r="CM325" i="10"/>
  <c r="CM326" i="10"/>
  <c r="CM327" i="10"/>
  <c r="CM328" i="10"/>
  <c r="CM329" i="10"/>
  <c r="CM330" i="10"/>
  <c r="CM331" i="10"/>
  <c r="CM332" i="10"/>
  <c r="CM333" i="10"/>
  <c r="CM334" i="10"/>
  <c r="CM335" i="10"/>
  <c r="CM336" i="10"/>
  <c r="CM337" i="10"/>
  <c r="CM338" i="10"/>
  <c r="CM339" i="10"/>
  <c r="CM340" i="10"/>
  <c r="CM341" i="10"/>
  <c r="CM342" i="10"/>
  <c r="CM344" i="10"/>
  <c r="H205" i="7"/>
  <c r="CN232" i="10"/>
  <c r="CN233" i="10"/>
  <c r="CN234" i="10"/>
  <c r="CN235" i="10"/>
  <c r="CN236" i="10"/>
  <c r="CN237" i="10"/>
  <c r="CN238" i="10"/>
  <c r="CN239" i="10"/>
  <c r="CN240" i="10"/>
  <c r="CN241" i="10"/>
  <c r="CN242" i="10"/>
  <c r="CN243" i="10"/>
  <c r="CN244" i="10"/>
  <c r="CN245" i="10"/>
  <c r="CN246" i="10"/>
  <c r="CN247" i="10"/>
  <c r="CN248" i="10"/>
  <c r="CN249" i="10"/>
  <c r="CN250" i="10"/>
  <c r="CN251" i="10"/>
  <c r="CN252" i="10"/>
  <c r="CN253" i="10"/>
  <c r="CN254" i="10"/>
  <c r="CN255" i="10"/>
  <c r="CN256" i="10"/>
  <c r="CN257" i="10"/>
  <c r="CN258" i="10"/>
  <c r="CN259" i="10"/>
  <c r="CN260" i="10"/>
  <c r="CN261" i="10"/>
  <c r="CN262" i="10"/>
  <c r="CN263" i="10"/>
  <c r="CN264" i="10"/>
  <c r="CN265" i="10"/>
  <c r="CN266" i="10"/>
  <c r="CN267" i="10"/>
  <c r="CN268" i="10"/>
  <c r="CN269" i="10"/>
  <c r="CN270" i="10"/>
  <c r="CN271" i="10"/>
  <c r="CN272" i="10"/>
  <c r="CN273" i="10"/>
  <c r="CN274" i="10"/>
  <c r="CN275" i="10"/>
  <c r="CN276" i="10"/>
  <c r="CN277" i="10"/>
  <c r="CN278" i="10"/>
  <c r="CN279" i="10"/>
  <c r="CN280" i="10"/>
  <c r="CN281" i="10"/>
  <c r="CN282" i="10"/>
  <c r="CN283" i="10"/>
  <c r="CN284" i="10"/>
  <c r="CN285" i="10"/>
  <c r="CN286" i="10"/>
  <c r="CN287" i="10"/>
  <c r="CN288" i="10"/>
  <c r="CN289" i="10"/>
  <c r="CN290" i="10"/>
  <c r="CN291" i="10"/>
  <c r="CN292" i="10"/>
  <c r="CN293" i="10"/>
  <c r="CN294" i="10"/>
  <c r="CN295" i="10"/>
  <c r="CN296" i="10"/>
  <c r="CN297" i="10"/>
  <c r="CN298" i="10"/>
  <c r="CN299" i="10"/>
  <c r="CN300" i="10"/>
  <c r="CN301" i="10"/>
  <c r="CN302" i="10"/>
  <c r="CN303" i="10"/>
  <c r="CN304" i="10"/>
  <c r="CN305" i="10"/>
  <c r="CN306" i="10"/>
  <c r="CN307" i="10"/>
  <c r="CN308" i="10"/>
  <c r="CN309" i="10"/>
  <c r="CN310" i="10"/>
  <c r="CN311" i="10"/>
  <c r="CN312" i="10"/>
  <c r="CN313" i="10"/>
  <c r="CN314" i="10"/>
  <c r="CN315" i="10"/>
  <c r="CN316" i="10"/>
  <c r="CN317" i="10"/>
  <c r="CN318" i="10"/>
  <c r="CN319" i="10"/>
  <c r="CN320" i="10"/>
  <c r="CN321" i="10"/>
  <c r="CN322" i="10"/>
  <c r="CN323" i="10"/>
  <c r="CN324" i="10"/>
  <c r="CN325" i="10"/>
  <c r="CN326" i="10"/>
  <c r="CN327" i="10"/>
  <c r="CN328" i="10"/>
  <c r="CN329" i="10"/>
  <c r="CN330" i="10"/>
  <c r="CN331" i="10"/>
  <c r="CN332" i="10"/>
  <c r="CN333" i="10"/>
  <c r="CN334" i="10"/>
  <c r="CN335" i="10"/>
  <c r="CN336" i="10"/>
  <c r="CN337" i="10"/>
  <c r="CN338" i="10"/>
  <c r="CN339" i="10"/>
  <c r="CN340" i="10"/>
  <c r="CN341" i="10"/>
  <c r="CN342" i="10"/>
  <c r="CN344" i="10"/>
  <c r="H206" i="7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4" i="10"/>
  <c r="H117" i="7"/>
  <c r="CP5" i="10"/>
  <c r="CV4" i="10"/>
  <c r="CV5" i="10"/>
  <c r="CV6" i="10"/>
  <c r="CV7" i="10"/>
  <c r="CV8" i="10"/>
  <c r="CV9" i="10"/>
  <c r="CV10" i="10"/>
  <c r="CV11" i="10"/>
  <c r="CV12" i="10"/>
  <c r="CV13" i="10"/>
  <c r="CV14" i="10"/>
  <c r="CV15" i="10"/>
  <c r="CV16" i="10"/>
  <c r="CV17" i="10"/>
  <c r="CV18" i="10"/>
  <c r="CV19" i="10"/>
  <c r="CV20" i="10"/>
  <c r="CV21" i="10"/>
  <c r="CV22" i="10"/>
  <c r="CV23" i="10"/>
  <c r="CV24" i="10"/>
  <c r="CV25" i="10"/>
  <c r="CV26" i="10"/>
  <c r="CV27" i="10"/>
  <c r="CV28" i="10"/>
  <c r="CV29" i="10"/>
  <c r="CV30" i="10"/>
  <c r="CV31" i="10"/>
  <c r="CV32" i="10"/>
  <c r="CV33" i="10"/>
  <c r="CV34" i="10"/>
  <c r="CV35" i="10"/>
  <c r="CV36" i="10"/>
  <c r="CV37" i="10"/>
  <c r="CV38" i="10"/>
  <c r="CV39" i="10"/>
  <c r="CV40" i="10"/>
  <c r="CV41" i="10"/>
  <c r="CV42" i="10"/>
  <c r="CV43" i="10"/>
  <c r="CV44" i="10"/>
  <c r="CV45" i="10"/>
  <c r="CV46" i="10"/>
  <c r="CV47" i="10"/>
  <c r="CV48" i="10"/>
  <c r="CV49" i="10"/>
  <c r="CV50" i="10"/>
  <c r="CV51" i="10"/>
  <c r="CV52" i="10"/>
  <c r="CV53" i="10"/>
  <c r="CV54" i="10"/>
  <c r="CV55" i="10"/>
  <c r="CV56" i="10"/>
  <c r="CV57" i="10"/>
  <c r="CV58" i="10"/>
  <c r="CV59" i="10"/>
  <c r="CV60" i="10"/>
  <c r="CV61" i="10"/>
  <c r="CV62" i="10"/>
  <c r="CV63" i="10"/>
  <c r="CV64" i="10"/>
  <c r="CV65" i="10"/>
  <c r="CV66" i="10"/>
  <c r="CV67" i="10"/>
  <c r="CV68" i="10"/>
  <c r="CV69" i="10"/>
  <c r="CV70" i="10"/>
  <c r="CV71" i="10"/>
  <c r="CV72" i="10"/>
  <c r="CV73" i="10"/>
  <c r="CV74" i="10"/>
  <c r="CV75" i="10"/>
  <c r="CV76" i="10"/>
  <c r="CV77" i="10"/>
  <c r="CV78" i="10"/>
  <c r="CV79" i="10"/>
  <c r="CV80" i="10"/>
  <c r="CV81" i="10"/>
  <c r="CV82" i="10"/>
  <c r="CV83" i="10"/>
  <c r="CV84" i="10"/>
  <c r="CV85" i="10"/>
  <c r="CV86" i="10"/>
  <c r="CV87" i="10"/>
  <c r="CV88" i="10"/>
  <c r="CV89" i="10"/>
  <c r="CV90" i="10"/>
  <c r="CV91" i="10"/>
  <c r="CV92" i="10"/>
  <c r="CV93" i="10"/>
  <c r="CV94" i="10"/>
  <c r="CV95" i="10"/>
  <c r="CV96" i="10"/>
  <c r="CV97" i="10"/>
  <c r="CV98" i="10"/>
  <c r="CV99" i="10"/>
  <c r="CV100" i="10"/>
  <c r="CV101" i="10"/>
  <c r="CV102" i="10"/>
  <c r="CV103" i="10"/>
  <c r="CV104" i="10"/>
  <c r="CV105" i="10"/>
  <c r="CV106" i="10"/>
  <c r="CV107" i="10"/>
  <c r="CV108" i="10"/>
  <c r="CV109" i="10"/>
  <c r="CV110" i="10"/>
  <c r="CV111" i="10"/>
  <c r="CV112" i="10"/>
  <c r="CV113" i="10"/>
  <c r="CV114" i="10"/>
  <c r="CV116" i="10"/>
  <c r="B118" i="7"/>
  <c r="CW4" i="10"/>
  <c r="CW5" i="10"/>
  <c r="CW6" i="10"/>
  <c r="CW7" i="10"/>
  <c r="CW8" i="10"/>
  <c r="CW9" i="10"/>
  <c r="CW10" i="10"/>
  <c r="CW11" i="10"/>
  <c r="CW12" i="10"/>
  <c r="CW13" i="10"/>
  <c r="CW14" i="10"/>
  <c r="CW15" i="10"/>
  <c r="CW16" i="10"/>
  <c r="CW17" i="10"/>
  <c r="CW18" i="10"/>
  <c r="CW19" i="10"/>
  <c r="CW20" i="10"/>
  <c r="CW21" i="10"/>
  <c r="CW22" i="10"/>
  <c r="CW23" i="10"/>
  <c r="CW24" i="10"/>
  <c r="CW25" i="10"/>
  <c r="CW26" i="10"/>
  <c r="CW27" i="10"/>
  <c r="CW28" i="10"/>
  <c r="CW29" i="10"/>
  <c r="CW30" i="10"/>
  <c r="CW31" i="10"/>
  <c r="CW32" i="10"/>
  <c r="CW33" i="10"/>
  <c r="CW34" i="10"/>
  <c r="CW35" i="10"/>
  <c r="CW36" i="10"/>
  <c r="CW37" i="10"/>
  <c r="CW38" i="10"/>
  <c r="CW39" i="10"/>
  <c r="CW40" i="10"/>
  <c r="CW41" i="10"/>
  <c r="CW42" i="10"/>
  <c r="CW43" i="10"/>
  <c r="CW44" i="10"/>
  <c r="CW45" i="10"/>
  <c r="CW46" i="10"/>
  <c r="CW47" i="10"/>
  <c r="CW48" i="10"/>
  <c r="CW49" i="10"/>
  <c r="CW50" i="10"/>
  <c r="CW51" i="10"/>
  <c r="CW52" i="10"/>
  <c r="CW53" i="10"/>
  <c r="CW54" i="10"/>
  <c r="CW55" i="10"/>
  <c r="CW56" i="10"/>
  <c r="CW57" i="10"/>
  <c r="CW58" i="10"/>
  <c r="CW59" i="10"/>
  <c r="CW60" i="10"/>
  <c r="CW61" i="10"/>
  <c r="CW62" i="10"/>
  <c r="CW63" i="10"/>
  <c r="CW64" i="10"/>
  <c r="CW65" i="10"/>
  <c r="CW66" i="10"/>
  <c r="CW67" i="10"/>
  <c r="CW68" i="10"/>
  <c r="CW69" i="10"/>
  <c r="CW70" i="10"/>
  <c r="CW71" i="10"/>
  <c r="CW72" i="10"/>
  <c r="CW73" i="10"/>
  <c r="CW74" i="10"/>
  <c r="CW75" i="10"/>
  <c r="CW76" i="10"/>
  <c r="CW77" i="10"/>
  <c r="CW78" i="10"/>
  <c r="CW79" i="10"/>
  <c r="CW80" i="10"/>
  <c r="CW81" i="10"/>
  <c r="CW82" i="10"/>
  <c r="CW83" i="10"/>
  <c r="CW84" i="10"/>
  <c r="CW85" i="10"/>
  <c r="CW86" i="10"/>
  <c r="CW87" i="10"/>
  <c r="CW88" i="10"/>
  <c r="CW89" i="10"/>
  <c r="CW90" i="10"/>
  <c r="CW91" i="10"/>
  <c r="CW92" i="10"/>
  <c r="CW93" i="10"/>
  <c r="CW94" i="10"/>
  <c r="CW95" i="10"/>
  <c r="CW96" i="10"/>
  <c r="CW97" i="10"/>
  <c r="CW98" i="10"/>
  <c r="CW99" i="10"/>
  <c r="CW100" i="10"/>
  <c r="CW101" i="10"/>
  <c r="CW102" i="10"/>
  <c r="CW103" i="10"/>
  <c r="CW104" i="10"/>
  <c r="CW105" i="10"/>
  <c r="CW106" i="10"/>
  <c r="CW107" i="10"/>
  <c r="CW108" i="10"/>
  <c r="CW109" i="10"/>
  <c r="CW110" i="10"/>
  <c r="CW111" i="10"/>
  <c r="CW112" i="10"/>
  <c r="CW113" i="10"/>
  <c r="CW114" i="10"/>
  <c r="CW116" i="10"/>
  <c r="B119" i="7"/>
  <c r="CX4" i="10"/>
  <c r="CX5" i="10"/>
  <c r="CX6" i="10"/>
  <c r="CX7" i="10"/>
  <c r="CX8" i="10"/>
  <c r="CX9" i="10"/>
  <c r="CX10" i="10"/>
  <c r="CX11" i="10"/>
  <c r="CX12" i="10"/>
  <c r="CX13" i="10"/>
  <c r="CX14" i="10"/>
  <c r="CX15" i="10"/>
  <c r="CX16" i="10"/>
  <c r="CX17" i="10"/>
  <c r="CX18" i="10"/>
  <c r="CX19" i="10"/>
  <c r="CX20" i="10"/>
  <c r="CX21" i="10"/>
  <c r="CX22" i="10"/>
  <c r="CX23" i="10"/>
  <c r="CX24" i="10"/>
  <c r="CX25" i="10"/>
  <c r="CX26" i="10"/>
  <c r="CX27" i="10"/>
  <c r="CX28" i="10"/>
  <c r="CX29" i="10"/>
  <c r="CX30" i="10"/>
  <c r="CX31" i="10"/>
  <c r="CX32" i="10"/>
  <c r="CX33" i="10"/>
  <c r="CX34" i="10"/>
  <c r="CX35" i="10"/>
  <c r="CX36" i="10"/>
  <c r="CX37" i="10"/>
  <c r="CX38" i="10"/>
  <c r="CX39" i="10"/>
  <c r="CX40" i="10"/>
  <c r="CX41" i="10"/>
  <c r="CX42" i="10"/>
  <c r="CX43" i="10"/>
  <c r="CX44" i="10"/>
  <c r="CX45" i="10"/>
  <c r="CX46" i="10"/>
  <c r="CX47" i="10"/>
  <c r="CX48" i="10"/>
  <c r="CX49" i="10"/>
  <c r="CX50" i="10"/>
  <c r="CX51" i="10"/>
  <c r="CX52" i="10"/>
  <c r="CX53" i="10"/>
  <c r="CX54" i="10"/>
  <c r="CX55" i="10"/>
  <c r="CX56" i="10"/>
  <c r="CX57" i="10"/>
  <c r="CX58" i="10"/>
  <c r="CX59" i="10"/>
  <c r="CX60" i="10"/>
  <c r="CX61" i="10"/>
  <c r="CX62" i="10"/>
  <c r="CX63" i="10"/>
  <c r="CX64" i="10"/>
  <c r="CX65" i="10"/>
  <c r="CX66" i="10"/>
  <c r="CX67" i="10"/>
  <c r="CX68" i="10"/>
  <c r="CX69" i="10"/>
  <c r="CX70" i="10"/>
  <c r="CX71" i="10"/>
  <c r="CX72" i="10"/>
  <c r="CX73" i="10"/>
  <c r="CX74" i="10"/>
  <c r="CX75" i="10"/>
  <c r="CX76" i="10"/>
  <c r="CX77" i="10"/>
  <c r="CX78" i="10"/>
  <c r="CX79" i="10"/>
  <c r="CX80" i="10"/>
  <c r="CX81" i="10"/>
  <c r="CX82" i="10"/>
  <c r="CX83" i="10"/>
  <c r="CX84" i="10"/>
  <c r="CX85" i="10"/>
  <c r="CX86" i="10"/>
  <c r="CX87" i="10"/>
  <c r="CX88" i="10"/>
  <c r="CX89" i="10"/>
  <c r="CX90" i="10"/>
  <c r="CX91" i="10"/>
  <c r="CX92" i="10"/>
  <c r="CX93" i="10"/>
  <c r="CX94" i="10"/>
  <c r="CX95" i="10"/>
  <c r="CX96" i="10"/>
  <c r="CX97" i="10"/>
  <c r="CX98" i="10"/>
  <c r="CX99" i="10"/>
  <c r="CX100" i="10"/>
  <c r="CX101" i="10"/>
  <c r="CX102" i="10"/>
  <c r="CX103" i="10"/>
  <c r="CX104" i="10"/>
  <c r="CX105" i="10"/>
  <c r="CX106" i="10"/>
  <c r="CX107" i="10"/>
  <c r="CX108" i="10"/>
  <c r="CX109" i="10"/>
  <c r="CX110" i="10"/>
  <c r="CX111" i="10"/>
  <c r="CX112" i="10"/>
  <c r="CX113" i="10"/>
  <c r="CX114" i="10"/>
  <c r="CX116" i="10"/>
  <c r="B120" i="7"/>
  <c r="CY4" i="10"/>
  <c r="CY5" i="10"/>
  <c r="CY6" i="10"/>
  <c r="CY7" i="10"/>
  <c r="CY8" i="10"/>
  <c r="CY9" i="10"/>
  <c r="CY10" i="10"/>
  <c r="CY11" i="10"/>
  <c r="CY12" i="10"/>
  <c r="CY13" i="10"/>
  <c r="CY14" i="10"/>
  <c r="CY15" i="10"/>
  <c r="CY16" i="10"/>
  <c r="CY17" i="10"/>
  <c r="CY18" i="10"/>
  <c r="CY19" i="10"/>
  <c r="CY20" i="10"/>
  <c r="CY21" i="10"/>
  <c r="CY22" i="10"/>
  <c r="CY23" i="10"/>
  <c r="CY24" i="10"/>
  <c r="CY25" i="10"/>
  <c r="CY26" i="10"/>
  <c r="CY27" i="10"/>
  <c r="CY28" i="10"/>
  <c r="CY29" i="10"/>
  <c r="CY30" i="10"/>
  <c r="CY31" i="10"/>
  <c r="CY32" i="10"/>
  <c r="CY33" i="10"/>
  <c r="CY34" i="10"/>
  <c r="CY35" i="10"/>
  <c r="CY36" i="10"/>
  <c r="CY37" i="10"/>
  <c r="CY38" i="10"/>
  <c r="CY39" i="10"/>
  <c r="CY40" i="10"/>
  <c r="CY41" i="10"/>
  <c r="CY42" i="10"/>
  <c r="CY43" i="10"/>
  <c r="CY44" i="10"/>
  <c r="CY45" i="10"/>
  <c r="CY46" i="10"/>
  <c r="CY47" i="10"/>
  <c r="CY48" i="10"/>
  <c r="CY49" i="10"/>
  <c r="CY50" i="10"/>
  <c r="CY51" i="10"/>
  <c r="CY52" i="10"/>
  <c r="CY53" i="10"/>
  <c r="CY54" i="10"/>
  <c r="CY55" i="10"/>
  <c r="CY56" i="10"/>
  <c r="CY57" i="10"/>
  <c r="CY58" i="10"/>
  <c r="CY59" i="10"/>
  <c r="CY60" i="10"/>
  <c r="CY61" i="10"/>
  <c r="CY62" i="10"/>
  <c r="CY63" i="10"/>
  <c r="CY64" i="10"/>
  <c r="CY65" i="10"/>
  <c r="CY66" i="10"/>
  <c r="CY67" i="10"/>
  <c r="CY68" i="10"/>
  <c r="CY69" i="10"/>
  <c r="CY70" i="10"/>
  <c r="CY71" i="10"/>
  <c r="CY72" i="10"/>
  <c r="CY73" i="10"/>
  <c r="CY74" i="10"/>
  <c r="CY75" i="10"/>
  <c r="CY76" i="10"/>
  <c r="CY77" i="10"/>
  <c r="CY78" i="10"/>
  <c r="CY79" i="10"/>
  <c r="CY80" i="10"/>
  <c r="CY81" i="10"/>
  <c r="CY82" i="10"/>
  <c r="CY83" i="10"/>
  <c r="CY84" i="10"/>
  <c r="CY85" i="10"/>
  <c r="CY86" i="10"/>
  <c r="CY87" i="10"/>
  <c r="CY88" i="10"/>
  <c r="CY89" i="10"/>
  <c r="CY90" i="10"/>
  <c r="CY91" i="10"/>
  <c r="CY92" i="10"/>
  <c r="CY93" i="10"/>
  <c r="CY94" i="10"/>
  <c r="CY95" i="10"/>
  <c r="CY96" i="10"/>
  <c r="CY97" i="10"/>
  <c r="CY98" i="10"/>
  <c r="CY99" i="10"/>
  <c r="CY100" i="10"/>
  <c r="CY101" i="10"/>
  <c r="CY102" i="10"/>
  <c r="CY103" i="10"/>
  <c r="CY104" i="10"/>
  <c r="CY105" i="10"/>
  <c r="CY106" i="10"/>
  <c r="CY107" i="10"/>
  <c r="CY108" i="10"/>
  <c r="CY109" i="10"/>
  <c r="CY110" i="10"/>
  <c r="CY111" i="10"/>
  <c r="CY112" i="10"/>
  <c r="CY113" i="10"/>
  <c r="CY114" i="10"/>
  <c r="CY116" i="10"/>
  <c r="B121" i="7"/>
  <c r="CZ4" i="10"/>
  <c r="CZ5" i="10"/>
  <c r="CZ6" i="10"/>
  <c r="CZ7" i="10"/>
  <c r="CZ8" i="10"/>
  <c r="CZ9" i="10"/>
  <c r="CZ10" i="10"/>
  <c r="CZ11" i="10"/>
  <c r="CZ12" i="10"/>
  <c r="CZ13" i="10"/>
  <c r="CZ14" i="10"/>
  <c r="CZ15" i="10"/>
  <c r="CZ16" i="10"/>
  <c r="CZ17" i="10"/>
  <c r="CZ18" i="10"/>
  <c r="CZ19" i="10"/>
  <c r="CZ20" i="10"/>
  <c r="CZ21" i="10"/>
  <c r="CZ22" i="10"/>
  <c r="CZ23" i="10"/>
  <c r="CZ24" i="10"/>
  <c r="CZ25" i="10"/>
  <c r="CZ26" i="10"/>
  <c r="CZ27" i="10"/>
  <c r="CZ28" i="10"/>
  <c r="CZ29" i="10"/>
  <c r="CZ30" i="10"/>
  <c r="CZ31" i="10"/>
  <c r="CZ32" i="10"/>
  <c r="CZ33" i="10"/>
  <c r="CZ34" i="10"/>
  <c r="CZ35" i="10"/>
  <c r="CZ36" i="10"/>
  <c r="CZ37" i="10"/>
  <c r="CZ38" i="10"/>
  <c r="CZ39" i="10"/>
  <c r="CZ40" i="10"/>
  <c r="CZ41" i="10"/>
  <c r="CZ42" i="10"/>
  <c r="CZ43" i="10"/>
  <c r="CZ44" i="10"/>
  <c r="CZ45" i="10"/>
  <c r="CZ46" i="10"/>
  <c r="CZ47" i="10"/>
  <c r="CZ48" i="10"/>
  <c r="CZ49" i="10"/>
  <c r="CZ50" i="10"/>
  <c r="CZ51" i="10"/>
  <c r="CZ52" i="10"/>
  <c r="CZ53" i="10"/>
  <c r="CZ54" i="10"/>
  <c r="CZ55" i="10"/>
  <c r="CZ56" i="10"/>
  <c r="CZ57" i="10"/>
  <c r="CZ58" i="10"/>
  <c r="CZ59" i="10"/>
  <c r="CZ60" i="10"/>
  <c r="CZ61" i="10"/>
  <c r="CZ62" i="10"/>
  <c r="CZ63" i="10"/>
  <c r="CZ64" i="10"/>
  <c r="CZ65" i="10"/>
  <c r="CZ66" i="10"/>
  <c r="CZ67" i="10"/>
  <c r="CZ68" i="10"/>
  <c r="CZ69" i="10"/>
  <c r="CZ70" i="10"/>
  <c r="CZ71" i="10"/>
  <c r="CZ72" i="10"/>
  <c r="CZ73" i="10"/>
  <c r="CZ74" i="10"/>
  <c r="CZ75" i="10"/>
  <c r="CZ76" i="10"/>
  <c r="CZ77" i="10"/>
  <c r="CZ78" i="10"/>
  <c r="CZ79" i="10"/>
  <c r="CZ80" i="10"/>
  <c r="CZ81" i="10"/>
  <c r="CZ82" i="10"/>
  <c r="CZ83" i="10"/>
  <c r="CZ84" i="10"/>
  <c r="CZ85" i="10"/>
  <c r="CZ86" i="10"/>
  <c r="CZ87" i="10"/>
  <c r="CZ88" i="10"/>
  <c r="CZ89" i="10"/>
  <c r="CZ90" i="10"/>
  <c r="CZ91" i="10"/>
  <c r="CZ92" i="10"/>
  <c r="CZ93" i="10"/>
  <c r="CZ94" i="10"/>
  <c r="CZ95" i="10"/>
  <c r="CZ96" i="10"/>
  <c r="CZ97" i="10"/>
  <c r="CZ98" i="10"/>
  <c r="CZ99" i="10"/>
  <c r="CZ100" i="10"/>
  <c r="CZ101" i="10"/>
  <c r="CZ102" i="10"/>
  <c r="CZ103" i="10"/>
  <c r="CZ104" i="10"/>
  <c r="CZ105" i="10"/>
  <c r="CZ106" i="10"/>
  <c r="CZ107" i="10"/>
  <c r="CZ108" i="10"/>
  <c r="CZ109" i="10"/>
  <c r="CZ110" i="10"/>
  <c r="CZ111" i="10"/>
  <c r="CZ112" i="10"/>
  <c r="CZ113" i="10"/>
  <c r="CZ114" i="10"/>
  <c r="CZ116" i="10"/>
  <c r="B122" i="7"/>
  <c r="DA4" i="10"/>
  <c r="DA5" i="10"/>
  <c r="DA6" i="10"/>
  <c r="DA7" i="10"/>
  <c r="DA8" i="10"/>
  <c r="DA9" i="10"/>
  <c r="DA10" i="10"/>
  <c r="DA11" i="10"/>
  <c r="DA12" i="10"/>
  <c r="DA13" i="10"/>
  <c r="DA14" i="10"/>
  <c r="DA15" i="10"/>
  <c r="DA16" i="10"/>
  <c r="DA17" i="10"/>
  <c r="DA18" i="10"/>
  <c r="DA19" i="10"/>
  <c r="DA20" i="10"/>
  <c r="DA21" i="10"/>
  <c r="DA22" i="10"/>
  <c r="DA23" i="10"/>
  <c r="DA24" i="10"/>
  <c r="DA25" i="10"/>
  <c r="DA26" i="10"/>
  <c r="DA27" i="10"/>
  <c r="DA28" i="10"/>
  <c r="DA29" i="10"/>
  <c r="DA30" i="10"/>
  <c r="DA31" i="10"/>
  <c r="DA32" i="10"/>
  <c r="DA33" i="10"/>
  <c r="DA34" i="10"/>
  <c r="DA35" i="10"/>
  <c r="DA36" i="10"/>
  <c r="DA37" i="10"/>
  <c r="DA38" i="10"/>
  <c r="DA39" i="10"/>
  <c r="DA40" i="10"/>
  <c r="DA41" i="10"/>
  <c r="DA42" i="10"/>
  <c r="DA43" i="10"/>
  <c r="DA44" i="10"/>
  <c r="DA45" i="10"/>
  <c r="DA46" i="10"/>
  <c r="DA47" i="10"/>
  <c r="DA48" i="10"/>
  <c r="DA49" i="10"/>
  <c r="DA50" i="10"/>
  <c r="DA51" i="10"/>
  <c r="DA52" i="10"/>
  <c r="DA53" i="10"/>
  <c r="DA54" i="10"/>
  <c r="DA55" i="10"/>
  <c r="DA56" i="10"/>
  <c r="DA57" i="10"/>
  <c r="DA58" i="10"/>
  <c r="DA59" i="10"/>
  <c r="DA60" i="10"/>
  <c r="DA61" i="10"/>
  <c r="DA62" i="10"/>
  <c r="DA63" i="10"/>
  <c r="DA64" i="10"/>
  <c r="DA65" i="10"/>
  <c r="DA66" i="10"/>
  <c r="DA67" i="10"/>
  <c r="DA68" i="10"/>
  <c r="DA69" i="10"/>
  <c r="DA70" i="10"/>
  <c r="DA71" i="10"/>
  <c r="DA72" i="10"/>
  <c r="DA73" i="10"/>
  <c r="DA74" i="10"/>
  <c r="DA75" i="10"/>
  <c r="DA76" i="10"/>
  <c r="DA77" i="10"/>
  <c r="DA78" i="10"/>
  <c r="DA79" i="10"/>
  <c r="DA80" i="10"/>
  <c r="DA81" i="10"/>
  <c r="DA82" i="10"/>
  <c r="DA83" i="10"/>
  <c r="DA84" i="10"/>
  <c r="DA85" i="10"/>
  <c r="DA86" i="10"/>
  <c r="DA87" i="10"/>
  <c r="DA88" i="10"/>
  <c r="DA89" i="10"/>
  <c r="DA90" i="10"/>
  <c r="DA91" i="10"/>
  <c r="DA92" i="10"/>
  <c r="DA93" i="10"/>
  <c r="DA94" i="10"/>
  <c r="DA95" i="10"/>
  <c r="DA96" i="10"/>
  <c r="DA97" i="10"/>
  <c r="DA98" i="10"/>
  <c r="DA99" i="10"/>
  <c r="DA100" i="10"/>
  <c r="DA101" i="10"/>
  <c r="DA102" i="10"/>
  <c r="DA103" i="10"/>
  <c r="DA104" i="10"/>
  <c r="DA105" i="10"/>
  <c r="DA106" i="10"/>
  <c r="DA107" i="10"/>
  <c r="DA108" i="10"/>
  <c r="DA109" i="10"/>
  <c r="DA110" i="10"/>
  <c r="DA111" i="10"/>
  <c r="DA112" i="10"/>
  <c r="DA113" i="10"/>
  <c r="DA114" i="10"/>
  <c r="DA116" i="10"/>
  <c r="B123" i="7"/>
  <c r="DB4" i="10"/>
  <c r="DB5" i="10"/>
  <c r="DB6" i="10"/>
  <c r="DB7" i="10"/>
  <c r="DB8" i="10"/>
  <c r="DB9" i="10"/>
  <c r="DB10" i="10"/>
  <c r="DB11" i="10"/>
  <c r="DB12" i="10"/>
  <c r="DB13" i="10"/>
  <c r="DB14" i="10"/>
  <c r="DB15" i="10"/>
  <c r="DB16" i="10"/>
  <c r="DB17" i="10"/>
  <c r="DB18" i="10"/>
  <c r="DB19" i="10"/>
  <c r="DB20" i="10"/>
  <c r="DB21" i="10"/>
  <c r="DB22" i="10"/>
  <c r="DB23" i="10"/>
  <c r="DB24" i="10"/>
  <c r="DB25" i="10"/>
  <c r="DB26" i="10"/>
  <c r="DB27" i="10"/>
  <c r="DB28" i="10"/>
  <c r="DB29" i="10"/>
  <c r="DB30" i="10"/>
  <c r="DB31" i="10"/>
  <c r="DB32" i="10"/>
  <c r="DB33" i="10"/>
  <c r="DB34" i="10"/>
  <c r="DB35" i="10"/>
  <c r="DB36" i="10"/>
  <c r="DB37" i="10"/>
  <c r="DB38" i="10"/>
  <c r="DB39" i="10"/>
  <c r="DB40" i="10"/>
  <c r="DB41" i="10"/>
  <c r="DB42" i="10"/>
  <c r="DB43" i="10"/>
  <c r="DB44" i="10"/>
  <c r="DB45" i="10"/>
  <c r="DB46" i="10"/>
  <c r="DB47" i="10"/>
  <c r="DB48" i="10"/>
  <c r="DB49" i="10"/>
  <c r="DB50" i="10"/>
  <c r="DB51" i="10"/>
  <c r="DB52" i="10"/>
  <c r="DB53" i="10"/>
  <c r="DB54" i="10"/>
  <c r="DB55" i="10"/>
  <c r="DB56" i="10"/>
  <c r="DB57" i="10"/>
  <c r="DB58" i="10"/>
  <c r="DB59" i="10"/>
  <c r="DB60" i="10"/>
  <c r="DB61" i="10"/>
  <c r="DB62" i="10"/>
  <c r="DB63" i="10"/>
  <c r="DB64" i="10"/>
  <c r="DB65" i="10"/>
  <c r="DB66" i="10"/>
  <c r="DB67" i="10"/>
  <c r="DB68" i="10"/>
  <c r="DB69" i="10"/>
  <c r="DB70" i="10"/>
  <c r="DB71" i="10"/>
  <c r="DB72" i="10"/>
  <c r="DB73" i="10"/>
  <c r="DB74" i="10"/>
  <c r="DB75" i="10"/>
  <c r="DB76" i="10"/>
  <c r="DB77" i="10"/>
  <c r="DB78" i="10"/>
  <c r="DB79" i="10"/>
  <c r="DB80" i="10"/>
  <c r="DB81" i="10"/>
  <c r="DB82" i="10"/>
  <c r="DB83" i="10"/>
  <c r="DB84" i="10"/>
  <c r="DB85" i="10"/>
  <c r="DB86" i="10"/>
  <c r="DB87" i="10"/>
  <c r="DB88" i="10"/>
  <c r="DB89" i="10"/>
  <c r="DB90" i="10"/>
  <c r="DB91" i="10"/>
  <c r="DB92" i="10"/>
  <c r="DB93" i="10"/>
  <c r="DB94" i="10"/>
  <c r="DB95" i="10"/>
  <c r="DB96" i="10"/>
  <c r="DB97" i="10"/>
  <c r="DB98" i="10"/>
  <c r="DB99" i="10"/>
  <c r="DB100" i="10"/>
  <c r="DB101" i="10"/>
  <c r="DB102" i="10"/>
  <c r="DB103" i="10"/>
  <c r="DB104" i="10"/>
  <c r="DB105" i="10"/>
  <c r="DB106" i="10"/>
  <c r="DB107" i="10"/>
  <c r="DB108" i="10"/>
  <c r="DB109" i="10"/>
  <c r="DB110" i="10"/>
  <c r="DB111" i="10"/>
  <c r="DB112" i="10"/>
  <c r="DB113" i="10"/>
  <c r="DB114" i="10"/>
  <c r="DB116" i="10"/>
  <c r="B124" i="7"/>
  <c r="DC4" i="10"/>
  <c r="DC5" i="10"/>
  <c r="DC6" i="10"/>
  <c r="DC7" i="10"/>
  <c r="DC8" i="10"/>
  <c r="DC9" i="10"/>
  <c r="DC10" i="10"/>
  <c r="DC11" i="10"/>
  <c r="DC12" i="10"/>
  <c r="DC13" i="10"/>
  <c r="DC14" i="10"/>
  <c r="DC15" i="10"/>
  <c r="DC16" i="10"/>
  <c r="DC17" i="10"/>
  <c r="DC18" i="10"/>
  <c r="DC19" i="10"/>
  <c r="DC20" i="10"/>
  <c r="DC21" i="10"/>
  <c r="DC22" i="10"/>
  <c r="DC23" i="10"/>
  <c r="DC24" i="10"/>
  <c r="DC25" i="10"/>
  <c r="DC26" i="10"/>
  <c r="DC27" i="10"/>
  <c r="DC28" i="10"/>
  <c r="DC29" i="10"/>
  <c r="DC30" i="10"/>
  <c r="DC31" i="10"/>
  <c r="DC32" i="10"/>
  <c r="DC33" i="10"/>
  <c r="DC34" i="10"/>
  <c r="DC35" i="10"/>
  <c r="DC36" i="10"/>
  <c r="DC37" i="10"/>
  <c r="DC38" i="10"/>
  <c r="DC39" i="10"/>
  <c r="DC40" i="10"/>
  <c r="DC41" i="10"/>
  <c r="DC42" i="10"/>
  <c r="DC43" i="10"/>
  <c r="DC44" i="10"/>
  <c r="DC45" i="10"/>
  <c r="DC46" i="10"/>
  <c r="DC47" i="10"/>
  <c r="DC48" i="10"/>
  <c r="DC49" i="10"/>
  <c r="DC50" i="10"/>
  <c r="DC51" i="10"/>
  <c r="DC52" i="10"/>
  <c r="DC53" i="10"/>
  <c r="DC54" i="10"/>
  <c r="DC55" i="10"/>
  <c r="DC56" i="10"/>
  <c r="DC57" i="10"/>
  <c r="DC58" i="10"/>
  <c r="DC59" i="10"/>
  <c r="DC60" i="10"/>
  <c r="DC61" i="10"/>
  <c r="DC62" i="10"/>
  <c r="DC63" i="10"/>
  <c r="DC64" i="10"/>
  <c r="DC65" i="10"/>
  <c r="DC66" i="10"/>
  <c r="DC67" i="10"/>
  <c r="DC68" i="10"/>
  <c r="DC69" i="10"/>
  <c r="DC70" i="10"/>
  <c r="DC71" i="10"/>
  <c r="DC72" i="10"/>
  <c r="DC73" i="10"/>
  <c r="DC74" i="10"/>
  <c r="DC75" i="10"/>
  <c r="DC76" i="10"/>
  <c r="DC77" i="10"/>
  <c r="DC78" i="10"/>
  <c r="DC79" i="10"/>
  <c r="DC80" i="10"/>
  <c r="DC81" i="10"/>
  <c r="DC82" i="10"/>
  <c r="DC83" i="10"/>
  <c r="DC84" i="10"/>
  <c r="DC85" i="10"/>
  <c r="DC86" i="10"/>
  <c r="DC87" i="10"/>
  <c r="DC88" i="10"/>
  <c r="DC89" i="10"/>
  <c r="DC90" i="10"/>
  <c r="DC91" i="10"/>
  <c r="DC92" i="10"/>
  <c r="DC93" i="10"/>
  <c r="DC94" i="10"/>
  <c r="DC95" i="10"/>
  <c r="DC96" i="10"/>
  <c r="DC97" i="10"/>
  <c r="DC98" i="10"/>
  <c r="DC99" i="10"/>
  <c r="DC100" i="10"/>
  <c r="DC101" i="10"/>
  <c r="DC102" i="10"/>
  <c r="DC103" i="10"/>
  <c r="DC104" i="10"/>
  <c r="DC105" i="10"/>
  <c r="DC106" i="10"/>
  <c r="DC107" i="10"/>
  <c r="DC108" i="10"/>
  <c r="DC109" i="10"/>
  <c r="DC110" i="10"/>
  <c r="DC111" i="10"/>
  <c r="DC112" i="10"/>
  <c r="DC113" i="10"/>
  <c r="DC114" i="10"/>
  <c r="DC116" i="10"/>
  <c r="B125" i="7"/>
  <c r="DD4" i="10"/>
  <c r="DD5" i="10"/>
  <c r="DD6" i="10"/>
  <c r="DD7" i="10"/>
  <c r="DD8" i="10"/>
  <c r="DD9" i="10"/>
  <c r="DD10" i="10"/>
  <c r="DD11" i="10"/>
  <c r="DD12" i="10"/>
  <c r="DD13" i="10"/>
  <c r="DD14" i="10"/>
  <c r="DD15" i="10"/>
  <c r="DD16" i="10"/>
  <c r="DD17" i="10"/>
  <c r="DD18" i="10"/>
  <c r="DD19" i="10"/>
  <c r="DD20" i="10"/>
  <c r="DD21" i="10"/>
  <c r="DD22" i="10"/>
  <c r="DD23" i="10"/>
  <c r="DD24" i="10"/>
  <c r="DD25" i="10"/>
  <c r="DD26" i="10"/>
  <c r="DD27" i="10"/>
  <c r="DD28" i="10"/>
  <c r="DD29" i="10"/>
  <c r="DD30" i="10"/>
  <c r="DD31" i="10"/>
  <c r="DD32" i="10"/>
  <c r="DD33" i="10"/>
  <c r="DD34" i="10"/>
  <c r="DD35" i="10"/>
  <c r="DD36" i="10"/>
  <c r="DD37" i="10"/>
  <c r="DD38" i="10"/>
  <c r="DD39" i="10"/>
  <c r="DD40" i="10"/>
  <c r="DD41" i="10"/>
  <c r="DD42" i="10"/>
  <c r="DD43" i="10"/>
  <c r="DD44" i="10"/>
  <c r="DD45" i="10"/>
  <c r="DD46" i="10"/>
  <c r="DD47" i="10"/>
  <c r="DD48" i="10"/>
  <c r="DD49" i="10"/>
  <c r="DD50" i="10"/>
  <c r="DD51" i="10"/>
  <c r="DD52" i="10"/>
  <c r="DD53" i="10"/>
  <c r="DD54" i="10"/>
  <c r="DD55" i="10"/>
  <c r="DD56" i="10"/>
  <c r="DD57" i="10"/>
  <c r="DD58" i="10"/>
  <c r="DD59" i="10"/>
  <c r="DD60" i="10"/>
  <c r="DD61" i="10"/>
  <c r="DD62" i="10"/>
  <c r="DD63" i="10"/>
  <c r="DD64" i="10"/>
  <c r="DD65" i="10"/>
  <c r="DD66" i="10"/>
  <c r="DD67" i="10"/>
  <c r="DD68" i="10"/>
  <c r="DD69" i="10"/>
  <c r="DD70" i="10"/>
  <c r="DD71" i="10"/>
  <c r="DD72" i="10"/>
  <c r="DD73" i="10"/>
  <c r="DD74" i="10"/>
  <c r="DD75" i="10"/>
  <c r="DD76" i="10"/>
  <c r="DD77" i="10"/>
  <c r="DD78" i="10"/>
  <c r="DD79" i="10"/>
  <c r="DD80" i="10"/>
  <c r="DD81" i="10"/>
  <c r="DD82" i="10"/>
  <c r="DD83" i="10"/>
  <c r="DD84" i="10"/>
  <c r="DD85" i="10"/>
  <c r="DD86" i="10"/>
  <c r="DD87" i="10"/>
  <c r="DD88" i="10"/>
  <c r="DD89" i="10"/>
  <c r="DD90" i="10"/>
  <c r="DD91" i="10"/>
  <c r="DD92" i="10"/>
  <c r="DD93" i="10"/>
  <c r="DD94" i="10"/>
  <c r="DD95" i="10"/>
  <c r="DD96" i="10"/>
  <c r="DD97" i="10"/>
  <c r="DD98" i="10"/>
  <c r="DD99" i="10"/>
  <c r="DD100" i="10"/>
  <c r="DD101" i="10"/>
  <c r="DD102" i="10"/>
  <c r="DD103" i="10"/>
  <c r="DD104" i="10"/>
  <c r="DD105" i="10"/>
  <c r="DD106" i="10"/>
  <c r="DD107" i="10"/>
  <c r="DD108" i="10"/>
  <c r="DD109" i="10"/>
  <c r="DD110" i="10"/>
  <c r="DD111" i="10"/>
  <c r="DD112" i="10"/>
  <c r="DD113" i="10"/>
  <c r="DD114" i="10"/>
  <c r="DD116" i="10"/>
  <c r="B126" i="7"/>
  <c r="DE4" i="10"/>
  <c r="DE5" i="10"/>
  <c r="DE6" i="10"/>
  <c r="DE7" i="10"/>
  <c r="DE8" i="10"/>
  <c r="DE9" i="10"/>
  <c r="DE10" i="10"/>
  <c r="DE11" i="10"/>
  <c r="DE12" i="10"/>
  <c r="DE13" i="10"/>
  <c r="DE14" i="10"/>
  <c r="DE15" i="10"/>
  <c r="DE16" i="10"/>
  <c r="DE17" i="10"/>
  <c r="DE18" i="10"/>
  <c r="DE19" i="10"/>
  <c r="DE20" i="10"/>
  <c r="DE21" i="10"/>
  <c r="DE22" i="10"/>
  <c r="DE23" i="10"/>
  <c r="DE24" i="10"/>
  <c r="DE25" i="10"/>
  <c r="DE26" i="10"/>
  <c r="DE27" i="10"/>
  <c r="DE28" i="10"/>
  <c r="DE29" i="10"/>
  <c r="DE30" i="10"/>
  <c r="DE31" i="10"/>
  <c r="DE32" i="10"/>
  <c r="DE33" i="10"/>
  <c r="DE34" i="10"/>
  <c r="DE35" i="10"/>
  <c r="DE36" i="10"/>
  <c r="DE37" i="10"/>
  <c r="DE38" i="10"/>
  <c r="DE39" i="10"/>
  <c r="DE40" i="10"/>
  <c r="DE41" i="10"/>
  <c r="DE42" i="10"/>
  <c r="DE43" i="10"/>
  <c r="DE44" i="10"/>
  <c r="DE45" i="10"/>
  <c r="DE46" i="10"/>
  <c r="DE47" i="10"/>
  <c r="DE48" i="10"/>
  <c r="DE49" i="10"/>
  <c r="DE50" i="10"/>
  <c r="DE51" i="10"/>
  <c r="DE52" i="10"/>
  <c r="DE53" i="10"/>
  <c r="DE54" i="10"/>
  <c r="DE55" i="10"/>
  <c r="DE56" i="10"/>
  <c r="DE57" i="10"/>
  <c r="DE58" i="10"/>
  <c r="DE59" i="10"/>
  <c r="DE60" i="10"/>
  <c r="DE61" i="10"/>
  <c r="DE62" i="10"/>
  <c r="DE63" i="10"/>
  <c r="DE64" i="10"/>
  <c r="DE65" i="10"/>
  <c r="DE66" i="10"/>
  <c r="DE67" i="10"/>
  <c r="DE68" i="10"/>
  <c r="DE69" i="10"/>
  <c r="DE70" i="10"/>
  <c r="DE71" i="10"/>
  <c r="DE72" i="10"/>
  <c r="DE73" i="10"/>
  <c r="DE74" i="10"/>
  <c r="DE75" i="10"/>
  <c r="DE76" i="10"/>
  <c r="DE77" i="10"/>
  <c r="DE78" i="10"/>
  <c r="DE79" i="10"/>
  <c r="DE80" i="10"/>
  <c r="DE81" i="10"/>
  <c r="DE82" i="10"/>
  <c r="DE83" i="10"/>
  <c r="DE84" i="10"/>
  <c r="DE85" i="10"/>
  <c r="DE86" i="10"/>
  <c r="DE87" i="10"/>
  <c r="DE88" i="10"/>
  <c r="DE89" i="10"/>
  <c r="DE90" i="10"/>
  <c r="DE91" i="10"/>
  <c r="DE92" i="10"/>
  <c r="DE93" i="10"/>
  <c r="DE94" i="10"/>
  <c r="DE95" i="10"/>
  <c r="DE96" i="10"/>
  <c r="DE97" i="10"/>
  <c r="DE98" i="10"/>
  <c r="DE99" i="10"/>
  <c r="DE100" i="10"/>
  <c r="DE101" i="10"/>
  <c r="DE102" i="10"/>
  <c r="DE103" i="10"/>
  <c r="DE104" i="10"/>
  <c r="DE105" i="10"/>
  <c r="DE106" i="10"/>
  <c r="DE107" i="10"/>
  <c r="DE108" i="10"/>
  <c r="DE109" i="10"/>
  <c r="DE110" i="10"/>
  <c r="DE111" i="10"/>
  <c r="DE112" i="10"/>
  <c r="DE113" i="10"/>
  <c r="DE114" i="10"/>
  <c r="DE116" i="10"/>
  <c r="B127" i="7"/>
  <c r="DF4" i="10"/>
  <c r="DF5" i="10"/>
  <c r="DF6" i="10"/>
  <c r="DF7" i="10"/>
  <c r="DF8" i="10"/>
  <c r="DF9" i="10"/>
  <c r="DF10" i="10"/>
  <c r="DF11" i="10"/>
  <c r="DF12" i="10"/>
  <c r="DF13" i="10"/>
  <c r="DF14" i="10"/>
  <c r="DF15" i="10"/>
  <c r="DF16" i="10"/>
  <c r="DF17" i="10"/>
  <c r="DF18" i="10"/>
  <c r="DF19" i="10"/>
  <c r="DF20" i="10"/>
  <c r="DF21" i="10"/>
  <c r="DF22" i="10"/>
  <c r="DF23" i="10"/>
  <c r="DF24" i="10"/>
  <c r="DF25" i="10"/>
  <c r="DF26" i="10"/>
  <c r="DF27" i="10"/>
  <c r="DF28" i="10"/>
  <c r="DF29" i="10"/>
  <c r="DF30" i="10"/>
  <c r="DF31" i="10"/>
  <c r="DF32" i="10"/>
  <c r="DF33" i="10"/>
  <c r="DF34" i="10"/>
  <c r="DF35" i="10"/>
  <c r="DF36" i="10"/>
  <c r="DF37" i="10"/>
  <c r="DF38" i="10"/>
  <c r="DF39" i="10"/>
  <c r="DF40" i="10"/>
  <c r="DF41" i="10"/>
  <c r="DF42" i="10"/>
  <c r="DF43" i="10"/>
  <c r="DF44" i="10"/>
  <c r="DF45" i="10"/>
  <c r="DF46" i="10"/>
  <c r="DF47" i="10"/>
  <c r="DF48" i="10"/>
  <c r="DF49" i="10"/>
  <c r="DF50" i="10"/>
  <c r="DF51" i="10"/>
  <c r="DF52" i="10"/>
  <c r="DF53" i="10"/>
  <c r="DF54" i="10"/>
  <c r="DF55" i="10"/>
  <c r="DF56" i="10"/>
  <c r="DF57" i="10"/>
  <c r="DF58" i="10"/>
  <c r="DF59" i="10"/>
  <c r="DF60" i="10"/>
  <c r="DF61" i="10"/>
  <c r="DF62" i="10"/>
  <c r="DF63" i="10"/>
  <c r="DF64" i="10"/>
  <c r="DF65" i="10"/>
  <c r="DF66" i="10"/>
  <c r="DF67" i="10"/>
  <c r="DF68" i="10"/>
  <c r="DF69" i="10"/>
  <c r="DF70" i="10"/>
  <c r="DF71" i="10"/>
  <c r="DF72" i="10"/>
  <c r="DF73" i="10"/>
  <c r="DF74" i="10"/>
  <c r="DF75" i="10"/>
  <c r="DF76" i="10"/>
  <c r="DF77" i="10"/>
  <c r="DF78" i="10"/>
  <c r="DF79" i="10"/>
  <c r="DF80" i="10"/>
  <c r="DF81" i="10"/>
  <c r="DF82" i="10"/>
  <c r="DF83" i="10"/>
  <c r="DF84" i="10"/>
  <c r="DF85" i="10"/>
  <c r="DF86" i="10"/>
  <c r="DF87" i="10"/>
  <c r="DF88" i="10"/>
  <c r="DF89" i="10"/>
  <c r="DF90" i="10"/>
  <c r="DF91" i="10"/>
  <c r="DF92" i="10"/>
  <c r="DF93" i="10"/>
  <c r="DF94" i="10"/>
  <c r="DF95" i="10"/>
  <c r="DF96" i="10"/>
  <c r="DF97" i="10"/>
  <c r="DF98" i="10"/>
  <c r="DF99" i="10"/>
  <c r="DF100" i="10"/>
  <c r="DF101" i="10"/>
  <c r="DF102" i="10"/>
  <c r="DF103" i="10"/>
  <c r="DF104" i="10"/>
  <c r="DF105" i="10"/>
  <c r="DF106" i="10"/>
  <c r="DF107" i="10"/>
  <c r="DF108" i="10"/>
  <c r="DF109" i="10"/>
  <c r="DF110" i="10"/>
  <c r="DF111" i="10"/>
  <c r="DF112" i="10"/>
  <c r="DF113" i="10"/>
  <c r="DF114" i="10"/>
  <c r="DF116" i="10"/>
  <c r="B128" i="7"/>
  <c r="DG4" i="10"/>
  <c r="DG5" i="10"/>
  <c r="DG6" i="10"/>
  <c r="DG7" i="10"/>
  <c r="DG8" i="10"/>
  <c r="DG9" i="10"/>
  <c r="DG10" i="10"/>
  <c r="DG11" i="10"/>
  <c r="DG12" i="10"/>
  <c r="DG13" i="10"/>
  <c r="DG14" i="10"/>
  <c r="DG15" i="10"/>
  <c r="DG16" i="10"/>
  <c r="DG17" i="10"/>
  <c r="DG18" i="10"/>
  <c r="DG19" i="10"/>
  <c r="DG20" i="10"/>
  <c r="DG21" i="10"/>
  <c r="DG22" i="10"/>
  <c r="DG23" i="10"/>
  <c r="DG24" i="10"/>
  <c r="DG25" i="10"/>
  <c r="DG26" i="10"/>
  <c r="DG27" i="10"/>
  <c r="DG28" i="10"/>
  <c r="DG29" i="10"/>
  <c r="DG30" i="10"/>
  <c r="DG31" i="10"/>
  <c r="DG32" i="10"/>
  <c r="DG33" i="10"/>
  <c r="DG34" i="10"/>
  <c r="DG35" i="10"/>
  <c r="DG36" i="10"/>
  <c r="DG37" i="10"/>
  <c r="DG38" i="10"/>
  <c r="DG39" i="10"/>
  <c r="DG40" i="10"/>
  <c r="DG41" i="10"/>
  <c r="DG42" i="10"/>
  <c r="DG43" i="10"/>
  <c r="DG44" i="10"/>
  <c r="DG45" i="10"/>
  <c r="DG46" i="10"/>
  <c r="DG47" i="10"/>
  <c r="DG48" i="10"/>
  <c r="DG49" i="10"/>
  <c r="DG50" i="10"/>
  <c r="DG51" i="10"/>
  <c r="DG52" i="10"/>
  <c r="DG53" i="10"/>
  <c r="DG54" i="10"/>
  <c r="DG55" i="10"/>
  <c r="DG56" i="10"/>
  <c r="DG57" i="10"/>
  <c r="DG58" i="10"/>
  <c r="DG59" i="10"/>
  <c r="DG60" i="10"/>
  <c r="DG61" i="10"/>
  <c r="DG62" i="10"/>
  <c r="DG63" i="10"/>
  <c r="DG64" i="10"/>
  <c r="DG65" i="10"/>
  <c r="DG66" i="10"/>
  <c r="DG67" i="10"/>
  <c r="DG68" i="10"/>
  <c r="DG69" i="10"/>
  <c r="DG70" i="10"/>
  <c r="DG71" i="10"/>
  <c r="DG72" i="10"/>
  <c r="DG73" i="10"/>
  <c r="DG74" i="10"/>
  <c r="DG75" i="10"/>
  <c r="DG76" i="10"/>
  <c r="DG77" i="10"/>
  <c r="DG78" i="10"/>
  <c r="DG79" i="10"/>
  <c r="DG80" i="10"/>
  <c r="DG81" i="10"/>
  <c r="DG82" i="10"/>
  <c r="DG83" i="10"/>
  <c r="DG84" i="10"/>
  <c r="DG85" i="10"/>
  <c r="DG86" i="10"/>
  <c r="DG87" i="10"/>
  <c r="DG88" i="10"/>
  <c r="DG89" i="10"/>
  <c r="DG90" i="10"/>
  <c r="DG91" i="10"/>
  <c r="DG92" i="10"/>
  <c r="DG93" i="10"/>
  <c r="DG94" i="10"/>
  <c r="DG95" i="10"/>
  <c r="DG96" i="10"/>
  <c r="DG97" i="10"/>
  <c r="DG98" i="10"/>
  <c r="DG99" i="10"/>
  <c r="DG100" i="10"/>
  <c r="DG101" i="10"/>
  <c r="DG102" i="10"/>
  <c r="DG103" i="10"/>
  <c r="DG104" i="10"/>
  <c r="DG105" i="10"/>
  <c r="DG106" i="10"/>
  <c r="DG107" i="10"/>
  <c r="DG108" i="10"/>
  <c r="DG109" i="10"/>
  <c r="DG110" i="10"/>
  <c r="DG111" i="10"/>
  <c r="DG112" i="10"/>
  <c r="DG113" i="10"/>
  <c r="DG114" i="10"/>
  <c r="DG116" i="10"/>
  <c r="B129" i="7"/>
  <c r="DH4" i="10"/>
  <c r="DH5" i="10"/>
  <c r="DH6" i="10"/>
  <c r="DH7" i="10"/>
  <c r="DH8" i="10"/>
  <c r="DH9" i="10"/>
  <c r="DH10" i="10"/>
  <c r="DH11" i="10"/>
  <c r="DH12" i="10"/>
  <c r="DH13" i="10"/>
  <c r="DH14" i="10"/>
  <c r="DH15" i="10"/>
  <c r="DH16" i="10"/>
  <c r="DH17" i="10"/>
  <c r="DH18" i="10"/>
  <c r="DH19" i="10"/>
  <c r="DH20" i="10"/>
  <c r="DH21" i="10"/>
  <c r="DH22" i="10"/>
  <c r="DH23" i="10"/>
  <c r="DH24" i="10"/>
  <c r="DH25" i="10"/>
  <c r="DH26" i="10"/>
  <c r="DH27" i="10"/>
  <c r="DH28" i="10"/>
  <c r="DH29" i="10"/>
  <c r="DH30" i="10"/>
  <c r="DH31" i="10"/>
  <c r="DH32" i="10"/>
  <c r="DH33" i="10"/>
  <c r="DH34" i="10"/>
  <c r="DH35" i="10"/>
  <c r="DH36" i="10"/>
  <c r="DH37" i="10"/>
  <c r="DH38" i="10"/>
  <c r="DH39" i="10"/>
  <c r="DH40" i="10"/>
  <c r="DH41" i="10"/>
  <c r="DH42" i="10"/>
  <c r="DH43" i="10"/>
  <c r="DH44" i="10"/>
  <c r="DH45" i="10"/>
  <c r="DH46" i="10"/>
  <c r="DH47" i="10"/>
  <c r="DH48" i="10"/>
  <c r="DH49" i="10"/>
  <c r="DH50" i="10"/>
  <c r="DH51" i="10"/>
  <c r="DH52" i="10"/>
  <c r="DH53" i="10"/>
  <c r="DH54" i="10"/>
  <c r="DH55" i="10"/>
  <c r="DH56" i="10"/>
  <c r="DH57" i="10"/>
  <c r="DH58" i="10"/>
  <c r="DH59" i="10"/>
  <c r="DH60" i="10"/>
  <c r="DH61" i="10"/>
  <c r="DH62" i="10"/>
  <c r="DH63" i="10"/>
  <c r="DH64" i="10"/>
  <c r="DH65" i="10"/>
  <c r="DH66" i="10"/>
  <c r="DH67" i="10"/>
  <c r="DH68" i="10"/>
  <c r="DH69" i="10"/>
  <c r="DH70" i="10"/>
  <c r="DH71" i="10"/>
  <c r="DH72" i="10"/>
  <c r="DH73" i="10"/>
  <c r="DH74" i="10"/>
  <c r="DH75" i="10"/>
  <c r="DH76" i="10"/>
  <c r="DH77" i="10"/>
  <c r="DH78" i="10"/>
  <c r="DH79" i="10"/>
  <c r="DH80" i="10"/>
  <c r="DH81" i="10"/>
  <c r="DH82" i="10"/>
  <c r="DH83" i="10"/>
  <c r="DH84" i="10"/>
  <c r="DH85" i="10"/>
  <c r="DH86" i="10"/>
  <c r="DH87" i="10"/>
  <c r="DH88" i="10"/>
  <c r="DH89" i="10"/>
  <c r="DH90" i="10"/>
  <c r="DH91" i="10"/>
  <c r="DH92" i="10"/>
  <c r="DH93" i="10"/>
  <c r="DH94" i="10"/>
  <c r="DH95" i="10"/>
  <c r="DH96" i="10"/>
  <c r="DH97" i="10"/>
  <c r="DH98" i="10"/>
  <c r="DH99" i="10"/>
  <c r="DH100" i="10"/>
  <c r="DH101" i="10"/>
  <c r="DH102" i="10"/>
  <c r="DH103" i="10"/>
  <c r="DH104" i="10"/>
  <c r="DH105" i="10"/>
  <c r="DH106" i="10"/>
  <c r="DH107" i="10"/>
  <c r="DH108" i="10"/>
  <c r="DH109" i="10"/>
  <c r="DH110" i="10"/>
  <c r="DH111" i="10"/>
  <c r="DH112" i="10"/>
  <c r="DH113" i="10"/>
  <c r="DH114" i="10"/>
  <c r="DH116" i="10"/>
  <c r="B130" i="7"/>
  <c r="DI4" i="10"/>
  <c r="DI5" i="10"/>
  <c r="DI6" i="10"/>
  <c r="DI7" i="10"/>
  <c r="DI8" i="10"/>
  <c r="DI9" i="10"/>
  <c r="DI10" i="10"/>
  <c r="DI11" i="10"/>
  <c r="DI12" i="10"/>
  <c r="DI13" i="10"/>
  <c r="DI14" i="10"/>
  <c r="DI15" i="10"/>
  <c r="DI16" i="10"/>
  <c r="DI17" i="10"/>
  <c r="DI18" i="10"/>
  <c r="DI19" i="10"/>
  <c r="DI20" i="10"/>
  <c r="DI21" i="10"/>
  <c r="DI22" i="10"/>
  <c r="DI23" i="10"/>
  <c r="DI24" i="10"/>
  <c r="DI25" i="10"/>
  <c r="DI26" i="10"/>
  <c r="DI27" i="10"/>
  <c r="DI28" i="10"/>
  <c r="DI29" i="10"/>
  <c r="DI30" i="10"/>
  <c r="DI31" i="10"/>
  <c r="DI32" i="10"/>
  <c r="DI33" i="10"/>
  <c r="DI34" i="10"/>
  <c r="DI35" i="10"/>
  <c r="DI36" i="10"/>
  <c r="DI37" i="10"/>
  <c r="DI38" i="10"/>
  <c r="DI39" i="10"/>
  <c r="DI40" i="10"/>
  <c r="DI41" i="10"/>
  <c r="DI42" i="10"/>
  <c r="DI43" i="10"/>
  <c r="DI44" i="10"/>
  <c r="DI45" i="10"/>
  <c r="DI46" i="10"/>
  <c r="DI47" i="10"/>
  <c r="DI48" i="10"/>
  <c r="DI49" i="10"/>
  <c r="DI50" i="10"/>
  <c r="DI51" i="10"/>
  <c r="DI52" i="10"/>
  <c r="DI53" i="10"/>
  <c r="DI54" i="10"/>
  <c r="DI55" i="10"/>
  <c r="DI56" i="10"/>
  <c r="DI57" i="10"/>
  <c r="DI58" i="10"/>
  <c r="DI59" i="10"/>
  <c r="DI60" i="10"/>
  <c r="DI61" i="10"/>
  <c r="DI62" i="10"/>
  <c r="DI63" i="10"/>
  <c r="DI64" i="10"/>
  <c r="DI65" i="10"/>
  <c r="DI66" i="10"/>
  <c r="DI67" i="10"/>
  <c r="DI68" i="10"/>
  <c r="DI69" i="10"/>
  <c r="DI70" i="10"/>
  <c r="DI71" i="10"/>
  <c r="DI72" i="10"/>
  <c r="DI73" i="10"/>
  <c r="DI74" i="10"/>
  <c r="DI75" i="10"/>
  <c r="DI76" i="10"/>
  <c r="DI77" i="10"/>
  <c r="DI78" i="10"/>
  <c r="DI79" i="10"/>
  <c r="DI80" i="10"/>
  <c r="DI81" i="10"/>
  <c r="DI82" i="10"/>
  <c r="DI83" i="10"/>
  <c r="DI84" i="10"/>
  <c r="DI85" i="10"/>
  <c r="DI86" i="10"/>
  <c r="DI87" i="10"/>
  <c r="DI88" i="10"/>
  <c r="DI89" i="10"/>
  <c r="DI90" i="10"/>
  <c r="DI91" i="10"/>
  <c r="DI92" i="10"/>
  <c r="DI93" i="10"/>
  <c r="DI94" i="10"/>
  <c r="DI95" i="10"/>
  <c r="DI96" i="10"/>
  <c r="DI97" i="10"/>
  <c r="DI98" i="10"/>
  <c r="DI99" i="10"/>
  <c r="DI100" i="10"/>
  <c r="DI101" i="10"/>
  <c r="DI102" i="10"/>
  <c r="DI103" i="10"/>
  <c r="DI104" i="10"/>
  <c r="DI105" i="10"/>
  <c r="DI106" i="10"/>
  <c r="DI107" i="10"/>
  <c r="DI108" i="10"/>
  <c r="DI109" i="10"/>
  <c r="DI110" i="10"/>
  <c r="DI111" i="10"/>
  <c r="DI112" i="10"/>
  <c r="DI113" i="10"/>
  <c r="DI114" i="10"/>
  <c r="DI116" i="10"/>
  <c r="B131" i="7"/>
  <c r="DJ4" i="10"/>
  <c r="DJ5" i="10"/>
  <c r="DJ6" i="10"/>
  <c r="DJ7" i="10"/>
  <c r="DJ8" i="10"/>
  <c r="DJ9" i="10"/>
  <c r="DJ10" i="10"/>
  <c r="DJ11" i="10"/>
  <c r="DJ12" i="10"/>
  <c r="DJ13" i="10"/>
  <c r="DJ14" i="10"/>
  <c r="DJ15" i="10"/>
  <c r="DJ16" i="10"/>
  <c r="DJ17" i="10"/>
  <c r="DJ18" i="10"/>
  <c r="DJ19" i="10"/>
  <c r="DJ20" i="10"/>
  <c r="DJ21" i="10"/>
  <c r="DJ22" i="10"/>
  <c r="DJ23" i="10"/>
  <c r="DJ24" i="10"/>
  <c r="DJ25" i="10"/>
  <c r="DJ26" i="10"/>
  <c r="DJ27" i="10"/>
  <c r="DJ28" i="10"/>
  <c r="DJ29" i="10"/>
  <c r="DJ30" i="10"/>
  <c r="DJ31" i="10"/>
  <c r="DJ32" i="10"/>
  <c r="DJ33" i="10"/>
  <c r="DJ34" i="10"/>
  <c r="DJ35" i="10"/>
  <c r="DJ36" i="10"/>
  <c r="DJ37" i="10"/>
  <c r="DJ38" i="10"/>
  <c r="DJ39" i="10"/>
  <c r="DJ40" i="10"/>
  <c r="DJ41" i="10"/>
  <c r="DJ42" i="10"/>
  <c r="DJ43" i="10"/>
  <c r="DJ44" i="10"/>
  <c r="DJ45" i="10"/>
  <c r="DJ46" i="10"/>
  <c r="DJ47" i="10"/>
  <c r="DJ48" i="10"/>
  <c r="DJ49" i="10"/>
  <c r="DJ50" i="10"/>
  <c r="DJ51" i="10"/>
  <c r="DJ52" i="10"/>
  <c r="DJ53" i="10"/>
  <c r="DJ54" i="10"/>
  <c r="DJ55" i="10"/>
  <c r="DJ56" i="10"/>
  <c r="DJ57" i="10"/>
  <c r="DJ58" i="10"/>
  <c r="DJ59" i="10"/>
  <c r="DJ60" i="10"/>
  <c r="DJ61" i="10"/>
  <c r="DJ62" i="10"/>
  <c r="DJ63" i="10"/>
  <c r="DJ64" i="10"/>
  <c r="DJ65" i="10"/>
  <c r="DJ66" i="10"/>
  <c r="DJ67" i="10"/>
  <c r="DJ68" i="10"/>
  <c r="DJ69" i="10"/>
  <c r="DJ70" i="10"/>
  <c r="DJ71" i="10"/>
  <c r="DJ72" i="10"/>
  <c r="DJ73" i="10"/>
  <c r="DJ74" i="10"/>
  <c r="DJ75" i="10"/>
  <c r="DJ76" i="10"/>
  <c r="DJ77" i="10"/>
  <c r="DJ78" i="10"/>
  <c r="DJ79" i="10"/>
  <c r="DJ80" i="10"/>
  <c r="DJ81" i="10"/>
  <c r="DJ82" i="10"/>
  <c r="DJ83" i="10"/>
  <c r="DJ84" i="10"/>
  <c r="DJ85" i="10"/>
  <c r="DJ86" i="10"/>
  <c r="DJ87" i="10"/>
  <c r="DJ88" i="10"/>
  <c r="DJ89" i="10"/>
  <c r="DJ90" i="10"/>
  <c r="DJ91" i="10"/>
  <c r="DJ92" i="10"/>
  <c r="DJ93" i="10"/>
  <c r="DJ94" i="10"/>
  <c r="DJ95" i="10"/>
  <c r="DJ96" i="10"/>
  <c r="DJ97" i="10"/>
  <c r="DJ98" i="10"/>
  <c r="DJ99" i="10"/>
  <c r="DJ100" i="10"/>
  <c r="DJ101" i="10"/>
  <c r="DJ102" i="10"/>
  <c r="DJ103" i="10"/>
  <c r="DJ104" i="10"/>
  <c r="DJ105" i="10"/>
  <c r="DJ106" i="10"/>
  <c r="DJ107" i="10"/>
  <c r="DJ108" i="10"/>
  <c r="DJ109" i="10"/>
  <c r="DJ110" i="10"/>
  <c r="DJ111" i="10"/>
  <c r="DJ112" i="10"/>
  <c r="DJ113" i="10"/>
  <c r="DJ114" i="10"/>
  <c r="DJ116" i="10"/>
  <c r="B132" i="7"/>
  <c r="DK4" i="10"/>
  <c r="DK5" i="10"/>
  <c r="DK6" i="10"/>
  <c r="DK7" i="10"/>
  <c r="DK8" i="10"/>
  <c r="DK9" i="10"/>
  <c r="DK10" i="10"/>
  <c r="DK11" i="10"/>
  <c r="DK12" i="10"/>
  <c r="DK13" i="10"/>
  <c r="DK14" i="10"/>
  <c r="DK15" i="10"/>
  <c r="DK16" i="10"/>
  <c r="DK17" i="10"/>
  <c r="DK18" i="10"/>
  <c r="DK19" i="10"/>
  <c r="DK20" i="10"/>
  <c r="DK21" i="10"/>
  <c r="DK22" i="10"/>
  <c r="DK23" i="10"/>
  <c r="DK24" i="10"/>
  <c r="DK25" i="10"/>
  <c r="DK26" i="10"/>
  <c r="DK27" i="10"/>
  <c r="DK28" i="10"/>
  <c r="DK29" i="10"/>
  <c r="DK30" i="10"/>
  <c r="DK31" i="10"/>
  <c r="DK32" i="10"/>
  <c r="DK33" i="10"/>
  <c r="DK34" i="10"/>
  <c r="DK35" i="10"/>
  <c r="DK36" i="10"/>
  <c r="DK37" i="10"/>
  <c r="DK38" i="10"/>
  <c r="DK39" i="10"/>
  <c r="DK40" i="10"/>
  <c r="DK41" i="10"/>
  <c r="DK42" i="10"/>
  <c r="DK43" i="10"/>
  <c r="DK44" i="10"/>
  <c r="DK45" i="10"/>
  <c r="DK46" i="10"/>
  <c r="DK47" i="10"/>
  <c r="DK48" i="10"/>
  <c r="DK49" i="10"/>
  <c r="DK50" i="10"/>
  <c r="DK51" i="10"/>
  <c r="DK52" i="10"/>
  <c r="DK53" i="10"/>
  <c r="DK54" i="10"/>
  <c r="DK55" i="10"/>
  <c r="DK56" i="10"/>
  <c r="DK57" i="10"/>
  <c r="DK58" i="10"/>
  <c r="DK59" i="10"/>
  <c r="DK60" i="10"/>
  <c r="DK61" i="10"/>
  <c r="DK62" i="10"/>
  <c r="DK63" i="10"/>
  <c r="DK64" i="10"/>
  <c r="DK65" i="10"/>
  <c r="DK66" i="10"/>
  <c r="DK67" i="10"/>
  <c r="DK68" i="10"/>
  <c r="DK69" i="10"/>
  <c r="DK70" i="10"/>
  <c r="DK71" i="10"/>
  <c r="DK72" i="10"/>
  <c r="DK73" i="10"/>
  <c r="DK74" i="10"/>
  <c r="DK75" i="10"/>
  <c r="DK76" i="10"/>
  <c r="DK77" i="10"/>
  <c r="DK78" i="10"/>
  <c r="DK79" i="10"/>
  <c r="DK80" i="10"/>
  <c r="DK81" i="10"/>
  <c r="DK82" i="10"/>
  <c r="DK83" i="10"/>
  <c r="DK84" i="10"/>
  <c r="DK85" i="10"/>
  <c r="DK86" i="10"/>
  <c r="DK87" i="10"/>
  <c r="DK88" i="10"/>
  <c r="DK89" i="10"/>
  <c r="DK90" i="10"/>
  <c r="DK91" i="10"/>
  <c r="DK92" i="10"/>
  <c r="DK93" i="10"/>
  <c r="DK94" i="10"/>
  <c r="DK95" i="10"/>
  <c r="DK96" i="10"/>
  <c r="DK97" i="10"/>
  <c r="DK98" i="10"/>
  <c r="DK99" i="10"/>
  <c r="DK100" i="10"/>
  <c r="DK101" i="10"/>
  <c r="DK102" i="10"/>
  <c r="DK103" i="10"/>
  <c r="DK104" i="10"/>
  <c r="DK105" i="10"/>
  <c r="DK106" i="10"/>
  <c r="DK107" i="10"/>
  <c r="DK108" i="10"/>
  <c r="DK109" i="10"/>
  <c r="DK110" i="10"/>
  <c r="DK111" i="10"/>
  <c r="DK112" i="10"/>
  <c r="DK113" i="10"/>
  <c r="DK114" i="10"/>
  <c r="DK116" i="10"/>
  <c r="B133" i="7"/>
  <c r="DL4" i="10"/>
  <c r="DL5" i="10"/>
  <c r="DL6" i="10"/>
  <c r="DL7" i="10"/>
  <c r="DL8" i="10"/>
  <c r="DL9" i="10"/>
  <c r="DL10" i="10"/>
  <c r="DL11" i="10"/>
  <c r="DL12" i="10"/>
  <c r="DL13" i="10"/>
  <c r="DL14" i="10"/>
  <c r="DL15" i="10"/>
  <c r="DL16" i="10"/>
  <c r="DL17" i="10"/>
  <c r="DL18" i="10"/>
  <c r="DL19" i="10"/>
  <c r="DL20" i="10"/>
  <c r="DL21" i="10"/>
  <c r="DL22" i="10"/>
  <c r="DL23" i="10"/>
  <c r="DL24" i="10"/>
  <c r="DL25" i="10"/>
  <c r="DL26" i="10"/>
  <c r="DL27" i="10"/>
  <c r="DL28" i="10"/>
  <c r="DL29" i="10"/>
  <c r="DL30" i="10"/>
  <c r="DL31" i="10"/>
  <c r="DL32" i="10"/>
  <c r="DL33" i="10"/>
  <c r="DL34" i="10"/>
  <c r="DL35" i="10"/>
  <c r="DL36" i="10"/>
  <c r="DL37" i="10"/>
  <c r="DL38" i="10"/>
  <c r="DL39" i="10"/>
  <c r="DL40" i="10"/>
  <c r="DL41" i="10"/>
  <c r="DL42" i="10"/>
  <c r="DL43" i="10"/>
  <c r="DL44" i="10"/>
  <c r="DL45" i="10"/>
  <c r="DL46" i="10"/>
  <c r="DL47" i="10"/>
  <c r="DL48" i="10"/>
  <c r="DL49" i="10"/>
  <c r="DL50" i="10"/>
  <c r="DL51" i="10"/>
  <c r="DL52" i="10"/>
  <c r="DL53" i="10"/>
  <c r="DL54" i="10"/>
  <c r="DL55" i="10"/>
  <c r="DL56" i="10"/>
  <c r="DL57" i="10"/>
  <c r="DL58" i="10"/>
  <c r="DL59" i="10"/>
  <c r="DL60" i="10"/>
  <c r="DL61" i="10"/>
  <c r="DL62" i="10"/>
  <c r="DL63" i="10"/>
  <c r="DL64" i="10"/>
  <c r="DL65" i="10"/>
  <c r="DL66" i="10"/>
  <c r="DL67" i="10"/>
  <c r="DL68" i="10"/>
  <c r="DL69" i="10"/>
  <c r="DL70" i="10"/>
  <c r="DL71" i="10"/>
  <c r="DL72" i="10"/>
  <c r="DL73" i="10"/>
  <c r="DL74" i="10"/>
  <c r="DL75" i="10"/>
  <c r="DL76" i="10"/>
  <c r="DL77" i="10"/>
  <c r="DL78" i="10"/>
  <c r="DL79" i="10"/>
  <c r="DL80" i="10"/>
  <c r="DL81" i="10"/>
  <c r="DL82" i="10"/>
  <c r="DL83" i="10"/>
  <c r="DL84" i="10"/>
  <c r="DL85" i="10"/>
  <c r="DL86" i="10"/>
  <c r="DL87" i="10"/>
  <c r="DL88" i="10"/>
  <c r="DL89" i="10"/>
  <c r="DL90" i="10"/>
  <c r="DL91" i="10"/>
  <c r="DL92" i="10"/>
  <c r="DL93" i="10"/>
  <c r="DL94" i="10"/>
  <c r="DL95" i="10"/>
  <c r="DL96" i="10"/>
  <c r="DL97" i="10"/>
  <c r="DL98" i="10"/>
  <c r="DL99" i="10"/>
  <c r="DL100" i="10"/>
  <c r="DL101" i="10"/>
  <c r="DL102" i="10"/>
  <c r="DL103" i="10"/>
  <c r="DL104" i="10"/>
  <c r="DL105" i="10"/>
  <c r="DL106" i="10"/>
  <c r="DL107" i="10"/>
  <c r="DL108" i="10"/>
  <c r="DL109" i="10"/>
  <c r="DL110" i="10"/>
  <c r="DL111" i="10"/>
  <c r="DL112" i="10"/>
  <c r="DL113" i="10"/>
  <c r="DL114" i="10"/>
  <c r="DL116" i="10"/>
  <c r="B134" i="7"/>
  <c r="DM4" i="10"/>
  <c r="DM5" i="10"/>
  <c r="DM6" i="10"/>
  <c r="DM7" i="10"/>
  <c r="DM8" i="10"/>
  <c r="DM9" i="10"/>
  <c r="DM10" i="10"/>
  <c r="DM11" i="10"/>
  <c r="DM12" i="10"/>
  <c r="DM13" i="10"/>
  <c r="DM14" i="10"/>
  <c r="DM15" i="10"/>
  <c r="DM16" i="10"/>
  <c r="DM17" i="10"/>
  <c r="DM18" i="10"/>
  <c r="DM19" i="10"/>
  <c r="DM20" i="10"/>
  <c r="DM21" i="10"/>
  <c r="DM22" i="10"/>
  <c r="DM23" i="10"/>
  <c r="DM24" i="10"/>
  <c r="DM25" i="10"/>
  <c r="DM26" i="10"/>
  <c r="DM27" i="10"/>
  <c r="DM28" i="10"/>
  <c r="DM29" i="10"/>
  <c r="DM30" i="10"/>
  <c r="DM31" i="10"/>
  <c r="DM32" i="10"/>
  <c r="DM33" i="10"/>
  <c r="DM34" i="10"/>
  <c r="DM35" i="10"/>
  <c r="DM36" i="10"/>
  <c r="DM37" i="10"/>
  <c r="DM38" i="10"/>
  <c r="DM39" i="10"/>
  <c r="DM40" i="10"/>
  <c r="DM41" i="10"/>
  <c r="DM42" i="10"/>
  <c r="DM43" i="10"/>
  <c r="DM44" i="10"/>
  <c r="DM45" i="10"/>
  <c r="DM46" i="10"/>
  <c r="DM47" i="10"/>
  <c r="DM48" i="10"/>
  <c r="DM49" i="10"/>
  <c r="DM50" i="10"/>
  <c r="DM51" i="10"/>
  <c r="DM52" i="10"/>
  <c r="DM53" i="10"/>
  <c r="DM54" i="10"/>
  <c r="DM55" i="10"/>
  <c r="DM56" i="10"/>
  <c r="DM57" i="10"/>
  <c r="DM58" i="10"/>
  <c r="DM59" i="10"/>
  <c r="DM60" i="10"/>
  <c r="DM61" i="10"/>
  <c r="DM62" i="10"/>
  <c r="DM63" i="10"/>
  <c r="DM64" i="10"/>
  <c r="DM65" i="10"/>
  <c r="DM66" i="10"/>
  <c r="DM67" i="10"/>
  <c r="DM68" i="10"/>
  <c r="DM69" i="10"/>
  <c r="DM70" i="10"/>
  <c r="DM71" i="10"/>
  <c r="DM72" i="10"/>
  <c r="DM73" i="10"/>
  <c r="DM74" i="10"/>
  <c r="DM75" i="10"/>
  <c r="DM76" i="10"/>
  <c r="DM77" i="10"/>
  <c r="DM78" i="10"/>
  <c r="DM79" i="10"/>
  <c r="DM80" i="10"/>
  <c r="DM81" i="10"/>
  <c r="DM82" i="10"/>
  <c r="DM83" i="10"/>
  <c r="DM84" i="10"/>
  <c r="DM85" i="10"/>
  <c r="DM86" i="10"/>
  <c r="DM87" i="10"/>
  <c r="DM88" i="10"/>
  <c r="DM89" i="10"/>
  <c r="DM90" i="10"/>
  <c r="DM91" i="10"/>
  <c r="DM92" i="10"/>
  <c r="DM93" i="10"/>
  <c r="DM94" i="10"/>
  <c r="DM95" i="10"/>
  <c r="DM96" i="10"/>
  <c r="DM97" i="10"/>
  <c r="DM98" i="10"/>
  <c r="DM99" i="10"/>
  <c r="DM100" i="10"/>
  <c r="DM101" i="10"/>
  <c r="DM102" i="10"/>
  <c r="DM103" i="10"/>
  <c r="DM104" i="10"/>
  <c r="DM105" i="10"/>
  <c r="DM106" i="10"/>
  <c r="DM107" i="10"/>
  <c r="DM108" i="10"/>
  <c r="DM109" i="10"/>
  <c r="DM110" i="10"/>
  <c r="DM111" i="10"/>
  <c r="DM112" i="10"/>
  <c r="DM113" i="10"/>
  <c r="DM114" i="10"/>
  <c r="DM116" i="10"/>
  <c r="B135" i="7"/>
  <c r="DN4" i="10"/>
  <c r="DN5" i="10"/>
  <c r="DN6" i="10"/>
  <c r="DN7" i="10"/>
  <c r="DN8" i="10"/>
  <c r="DN9" i="10"/>
  <c r="DN10" i="10"/>
  <c r="DN11" i="10"/>
  <c r="DN12" i="10"/>
  <c r="DN13" i="10"/>
  <c r="DN14" i="10"/>
  <c r="DN15" i="10"/>
  <c r="DN16" i="10"/>
  <c r="DN17" i="10"/>
  <c r="DN18" i="10"/>
  <c r="DN19" i="10"/>
  <c r="DN20" i="10"/>
  <c r="DN21" i="10"/>
  <c r="DN22" i="10"/>
  <c r="DN23" i="10"/>
  <c r="DN24" i="10"/>
  <c r="DN25" i="10"/>
  <c r="DN26" i="10"/>
  <c r="DN27" i="10"/>
  <c r="DN28" i="10"/>
  <c r="DN29" i="10"/>
  <c r="DN30" i="10"/>
  <c r="DN31" i="10"/>
  <c r="DN32" i="10"/>
  <c r="DN33" i="10"/>
  <c r="DN34" i="10"/>
  <c r="DN35" i="10"/>
  <c r="DN36" i="10"/>
  <c r="DN37" i="10"/>
  <c r="DN38" i="10"/>
  <c r="DN39" i="10"/>
  <c r="DN40" i="10"/>
  <c r="DN41" i="10"/>
  <c r="DN42" i="10"/>
  <c r="DN43" i="10"/>
  <c r="DN44" i="10"/>
  <c r="DN45" i="10"/>
  <c r="DN46" i="10"/>
  <c r="DN47" i="10"/>
  <c r="DN48" i="10"/>
  <c r="DN49" i="10"/>
  <c r="DN50" i="10"/>
  <c r="DN51" i="10"/>
  <c r="DN52" i="10"/>
  <c r="DN53" i="10"/>
  <c r="DN54" i="10"/>
  <c r="DN55" i="10"/>
  <c r="DN56" i="10"/>
  <c r="DN57" i="10"/>
  <c r="DN58" i="10"/>
  <c r="DN59" i="10"/>
  <c r="DN60" i="10"/>
  <c r="DN61" i="10"/>
  <c r="DN62" i="10"/>
  <c r="DN63" i="10"/>
  <c r="DN64" i="10"/>
  <c r="DN65" i="10"/>
  <c r="DN66" i="10"/>
  <c r="DN67" i="10"/>
  <c r="DN68" i="10"/>
  <c r="DN69" i="10"/>
  <c r="DN70" i="10"/>
  <c r="DN71" i="10"/>
  <c r="DN72" i="10"/>
  <c r="DN73" i="10"/>
  <c r="DN74" i="10"/>
  <c r="DN75" i="10"/>
  <c r="DN76" i="10"/>
  <c r="DN77" i="10"/>
  <c r="DN78" i="10"/>
  <c r="DN79" i="10"/>
  <c r="DN80" i="10"/>
  <c r="DN81" i="10"/>
  <c r="DN82" i="10"/>
  <c r="DN83" i="10"/>
  <c r="DN84" i="10"/>
  <c r="DN85" i="10"/>
  <c r="DN86" i="10"/>
  <c r="DN87" i="10"/>
  <c r="DN88" i="10"/>
  <c r="DN89" i="10"/>
  <c r="DN90" i="10"/>
  <c r="DN91" i="10"/>
  <c r="DN92" i="10"/>
  <c r="DN93" i="10"/>
  <c r="DN94" i="10"/>
  <c r="DN95" i="10"/>
  <c r="DN96" i="10"/>
  <c r="DN97" i="10"/>
  <c r="DN98" i="10"/>
  <c r="DN99" i="10"/>
  <c r="DN100" i="10"/>
  <c r="DN101" i="10"/>
  <c r="DN102" i="10"/>
  <c r="DN103" i="10"/>
  <c r="DN104" i="10"/>
  <c r="DN105" i="10"/>
  <c r="DN106" i="10"/>
  <c r="DN107" i="10"/>
  <c r="DN108" i="10"/>
  <c r="DN109" i="10"/>
  <c r="DN110" i="10"/>
  <c r="DN111" i="10"/>
  <c r="DN112" i="10"/>
  <c r="DN113" i="10"/>
  <c r="DN114" i="10"/>
  <c r="DN116" i="10"/>
  <c r="B136" i="7"/>
  <c r="DO4" i="10"/>
  <c r="DO5" i="10"/>
  <c r="DO6" i="10"/>
  <c r="DO7" i="10"/>
  <c r="DO8" i="10"/>
  <c r="DO9" i="10"/>
  <c r="DO10" i="10"/>
  <c r="DO11" i="10"/>
  <c r="DO12" i="10"/>
  <c r="DO13" i="10"/>
  <c r="DO14" i="10"/>
  <c r="DO15" i="10"/>
  <c r="DO16" i="10"/>
  <c r="DO17" i="10"/>
  <c r="DO18" i="10"/>
  <c r="DO19" i="10"/>
  <c r="DO20" i="10"/>
  <c r="DO21" i="10"/>
  <c r="DO22" i="10"/>
  <c r="DO23" i="10"/>
  <c r="DO24" i="10"/>
  <c r="DO25" i="10"/>
  <c r="DO26" i="10"/>
  <c r="DO27" i="10"/>
  <c r="DO28" i="10"/>
  <c r="DO29" i="10"/>
  <c r="DO30" i="10"/>
  <c r="DO31" i="10"/>
  <c r="DO32" i="10"/>
  <c r="DO33" i="10"/>
  <c r="DO34" i="10"/>
  <c r="DO35" i="10"/>
  <c r="DO36" i="10"/>
  <c r="DO37" i="10"/>
  <c r="DO38" i="10"/>
  <c r="DO39" i="10"/>
  <c r="DO40" i="10"/>
  <c r="DO41" i="10"/>
  <c r="DO42" i="10"/>
  <c r="DO43" i="10"/>
  <c r="DO44" i="10"/>
  <c r="DO45" i="10"/>
  <c r="DO46" i="10"/>
  <c r="DO47" i="10"/>
  <c r="DO48" i="10"/>
  <c r="DO49" i="10"/>
  <c r="DO50" i="10"/>
  <c r="DO51" i="10"/>
  <c r="DO52" i="10"/>
  <c r="DO53" i="10"/>
  <c r="DO54" i="10"/>
  <c r="DO55" i="10"/>
  <c r="DO56" i="10"/>
  <c r="DO57" i="10"/>
  <c r="DO58" i="10"/>
  <c r="DO59" i="10"/>
  <c r="DO60" i="10"/>
  <c r="DO61" i="10"/>
  <c r="DO62" i="10"/>
  <c r="DO63" i="10"/>
  <c r="DO64" i="10"/>
  <c r="DO65" i="10"/>
  <c r="DO66" i="10"/>
  <c r="DO67" i="10"/>
  <c r="DO68" i="10"/>
  <c r="DO69" i="10"/>
  <c r="DO70" i="10"/>
  <c r="DO71" i="10"/>
  <c r="DO72" i="10"/>
  <c r="DO73" i="10"/>
  <c r="DO74" i="10"/>
  <c r="DO75" i="10"/>
  <c r="DO76" i="10"/>
  <c r="DO77" i="10"/>
  <c r="DO78" i="10"/>
  <c r="DO79" i="10"/>
  <c r="DO80" i="10"/>
  <c r="DO81" i="10"/>
  <c r="DO82" i="10"/>
  <c r="DO83" i="10"/>
  <c r="DO84" i="10"/>
  <c r="DO85" i="10"/>
  <c r="DO86" i="10"/>
  <c r="DO87" i="10"/>
  <c r="DO88" i="10"/>
  <c r="DO89" i="10"/>
  <c r="DO90" i="10"/>
  <c r="DO91" i="10"/>
  <c r="DO92" i="10"/>
  <c r="DO93" i="10"/>
  <c r="DO94" i="10"/>
  <c r="DO95" i="10"/>
  <c r="DO96" i="10"/>
  <c r="DO97" i="10"/>
  <c r="DO98" i="10"/>
  <c r="DO99" i="10"/>
  <c r="DO100" i="10"/>
  <c r="DO101" i="10"/>
  <c r="DO102" i="10"/>
  <c r="DO103" i="10"/>
  <c r="DO104" i="10"/>
  <c r="DO105" i="10"/>
  <c r="DO106" i="10"/>
  <c r="DO107" i="10"/>
  <c r="DO108" i="10"/>
  <c r="DO109" i="10"/>
  <c r="DO110" i="10"/>
  <c r="DO111" i="10"/>
  <c r="DO112" i="10"/>
  <c r="DO113" i="10"/>
  <c r="DO114" i="10"/>
  <c r="DO116" i="10"/>
  <c r="B137" i="7"/>
  <c r="DP4" i="10"/>
  <c r="DP5" i="10"/>
  <c r="DP6" i="10"/>
  <c r="DP7" i="10"/>
  <c r="DP8" i="10"/>
  <c r="DP9" i="10"/>
  <c r="DP10" i="10"/>
  <c r="DP11" i="10"/>
  <c r="DP12" i="10"/>
  <c r="DP13" i="10"/>
  <c r="DP14" i="10"/>
  <c r="DP15" i="10"/>
  <c r="DP16" i="10"/>
  <c r="DP17" i="10"/>
  <c r="DP18" i="10"/>
  <c r="DP19" i="10"/>
  <c r="DP20" i="10"/>
  <c r="DP21" i="10"/>
  <c r="DP22" i="10"/>
  <c r="DP23" i="10"/>
  <c r="DP24" i="10"/>
  <c r="DP25" i="10"/>
  <c r="DP26" i="10"/>
  <c r="DP27" i="10"/>
  <c r="DP28" i="10"/>
  <c r="DP29" i="10"/>
  <c r="DP30" i="10"/>
  <c r="DP31" i="10"/>
  <c r="DP32" i="10"/>
  <c r="DP33" i="10"/>
  <c r="DP34" i="10"/>
  <c r="DP35" i="10"/>
  <c r="DP36" i="10"/>
  <c r="DP37" i="10"/>
  <c r="DP38" i="10"/>
  <c r="DP39" i="10"/>
  <c r="DP40" i="10"/>
  <c r="DP41" i="10"/>
  <c r="DP42" i="10"/>
  <c r="DP43" i="10"/>
  <c r="DP44" i="10"/>
  <c r="DP45" i="10"/>
  <c r="DP46" i="10"/>
  <c r="DP47" i="10"/>
  <c r="DP48" i="10"/>
  <c r="DP49" i="10"/>
  <c r="DP50" i="10"/>
  <c r="DP51" i="10"/>
  <c r="DP52" i="10"/>
  <c r="DP53" i="10"/>
  <c r="DP54" i="10"/>
  <c r="DP55" i="10"/>
  <c r="DP56" i="10"/>
  <c r="DP57" i="10"/>
  <c r="DP58" i="10"/>
  <c r="DP59" i="10"/>
  <c r="DP60" i="10"/>
  <c r="DP61" i="10"/>
  <c r="DP62" i="10"/>
  <c r="DP63" i="10"/>
  <c r="DP64" i="10"/>
  <c r="DP65" i="10"/>
  <c r="DP66" i="10"/>
  <c r="DP67" i="10"/>
  <c r="DP68" i="10"/>
  <c r="DP69" i="10"/>
  <c r="DP70" i="10"/>
  <c r="DP71" i="10"/>
  <c r="DP72" i="10"/>
  <c r="DP73" i="10"/>
  <c r="DP74" i="10"/>
  <c r="DP75" i="10"/>
  <c r="DP76" i="10"/>
  <c r="DP77" i="10"/>
  <c r="DP78" i="10"/>
  <c r="DP79" i="10"/>
  <c r="DP80" i="10"/>
  <c r="DP81" i="10"/>
  <c r="DP82" i="10"/>
  <c r="DP83" i="10"/>
  <c r="DP84" i="10"/>
  <c r="DP85" i="10"/>
  <c r="DP86" i="10"/>
  <c r="DP87" i="10"/>
  <c r="DP88" i="10"/>
  <c r="DP89" i="10"/>
  <c r="DP90" i="10"/>
  <c r="DP91" i="10"/>
  <c r="DP92" i="10"/>
  <c r="DP93" i="10"/>
  <c r="DP94" i="10"/>
  <c r="DP95" i="10"/>
  <c r="DP96" i="10"/>
  <c r="DP97" i="10"/>
  <c r="DP98" i="10"/>
  <c r="DP99" i="10"/>
  <c r="DP100" i="10"/>
  <c r="DP101" i="10"/>
  <c r="DP102" i="10"/>
  <c r="DP103" i="10"/>
  <c r="DP104" i="10"/>
  <c r="DP105" i="10"/>
  <c r="DP106" i="10"/>
  <c r="DP107" i="10"/>
  <c r="DP108" i="10"/>
  <c r="DP109" i="10"/>
  <c r="DP110" i="10"/>
  <c r="DP111" i="10"/>
  <c r="DP112" i="10"/>
  <c r="DP113" i="10"/>
  <c r="DP114" i="10"/>
  <c r="DP116" i="10"/>
  <c r="B138" i="7"/>
  <c r="DQ4" i="10"/>
  <c r="DQ5" i="10"/>
  <c r="DQ6" i="10"/>
  <c r="DQ7" i="10"/>
  <c r="DQ8" i="10"/>
  <c r="DQ9" i="10"/>
  <c r="DQ10" i="10"/>
  <c r="DQ11" i="10"/>
  <c r="DQ12" i="10"/>
  <c r="DQ13" i="10"/>
  <c r="DQ14" i="10"/>
  <c r="DQ15" i="10"/>
  <c r="DQ16" i="10"/>
  <c r="DQ17" i="10"/>
  <c r="DQ18" i="10"/>
  <c r="DQ19" i="10"/>
  <c r="DQ20" i="10"/>
  <c r="DQ21" i="10"/>
  <c r="DQ22" i="10"/>
  <c r="DQ23" i="10"/>
  <c r="DQ24" i="10"/>
  <c r="DQ25" i="10"/>
  <c r="DQ26" i="10"/>
  <c r="DQ27" i="10"/>
  <c r="DQ28" i="10"/>
  <c r="DQ29" i="10"/>
  <c r="DQ30" i="10"/>
  <c r="DQ31" i="10"/>
  <c r="DQ32" i="10"/>
  <c r="DQ33" i="10"/>
  <c r="DQ34" i="10"/>
  <c r="DQ35" i="10"/>
  <c r="DQ36" i="10"/>
  <c r="DQ37" i="10"/>
  <c r="DQ38" i="10"/>
  <c r="DQ39" i="10"/>
  <c r="DQ40" i="10"/>
  <c r="DQ41" i="10"/>
  <c r="DQ42" i="10"/>
  <c r="DQ43" i="10"/>
  <c r="DQ44" i="10"/>
  <c r="DQ45" i="10"/>
  <c r="DQ46" i="10"/>
  <c r="DQ47" i="10"/>
  <c r="DQ48" i="10"/>
  <c r="DQ49" i="10"/>
  <c r="DQ50" i="10"/>
  <c r="DQ51" i="10"/>
  <c r="DQ52" i="10"/>
  <c r="DQ53" i="10"/>
  <c r="DQ54" i="10"/>
  <c r="DQ55" i="10"/>
  <c r="DQ56" i="10"/>
  <c r="DQ57" i="10"/>
  <c r="DQ58" i="10"/>
  <c r="DQ59" i="10"/>
  <c r="DQ60" i="10"/>
  <c r="DQ61" i="10"/>
  <c r="DQ62" i="10"/>
  <c r="DQ63" i="10"/>
  <c r="DQ64" i="10"/>
  <c r="DQ65" i="10"/>
  <c r="DQ66" i="10"/>
  <c r="DQ67" i="10"/>
  <c r="DQ68" i="10"/>
  <c r="DQ69" i="10"/>
  <c r="DQ70" i="10"/>
  <c r="DQ71" i="10"/>
  <c r="DQ72" i="10"/>
  <c r="DQ73" i="10"/>
  <c r="DQ74" i="10"/>
  <c r="DQ75" i="10"/>
  <c r="DQ76" i="10"/>
  <c r="DQ77" i="10"/>
  <c r="DQ78" i="10"/>
  <c r="DQ79" i="10"/>
  <c r="DQ80" i="10"/>
  <c r="DQ81" i="10"/>
  <c r="DQ82" i="10"/>
  <c r="DQ83" i="10"/>
  <c r="DQ84" i="10"/>
  <c r="DQ85" i="10"/>
  <c r="DQ86" i="10"/>
  <c r="DQ87" i="10"/>
  <c r="DQ88" i="10"/>
  <c r="DQ89" i="10"/>
  <c r="DQ90" i="10"/>
  <c r="DQ91" i="10"/>
  <c r="DQ92" i="10"/>
  <c r="DQ93" i="10"/>
  <c r="DQ94" i="10"/>
  <c r="DQ95" i="10"/>
  <c r="DQ96" i="10"/>
  <c r="DQ97" i="10"/>
  <c r="DQ98" i="10"/>
  <c r="DQ99" i="10"/>
  <c r="DQ100" i="10"/>
  <c r="DQ101" i="10"/>
  <c r="DQ102" i="10"/>
  <c r="DQ103" i="10"/>
  <c r="DQ104" i="10"/>
  <c r="DQ105" i="10"/>
  <c r="DQ106" i="10"/>
  <c r="DQ107" i="10"/>
  <c r="DQ108" i="10"/>
  <c r="DQ109" i="10"/>
  <c r="DQ110" i="10"/>
  <c r="DQ111" i="10"/>
  <c r="DQ112" i="10"/>
  <c r="DQ113" i="10"/>
  <c r="DQ114" i="10"/>
  <c r="DQ116" i="10"/>
  <c r="B139" i="7"/>
  <c r="DR4" i="10"/>
  <c r="DR5" i="10"/>
  <c r="DR6" i="10"/>
  <c r="DR7" i="10"/>
  <c r="DR8" i="10"/>
  <c r="DR9" i="10"/>
  <c r="DR10" i="10"/>
  <c r="DR11" i="10"/>
  <c r="DR12" i="10"/>
  <c r="DR13" i="10"/>
  <c r="DR14" i="10"/>
  <c r="DR15" i="10"/>
  <c r="DR16" i="10"/>
  <c r="DR17" i="10"/>
  <c r="DR18" i="10"/>
  <c r="DR19" i="10"/>
  <c r="DR20" i="10"/>
  <c r="DR21" i="10"/>
  <c r="DR22" i="10"/>
  <c r="DR23" i="10"/>
  <c r="DR24" i="10"/>
  <c r="DR25" i="10"/>
  <c r="DR26" i="10"/>
  <c r="DR27" i="10"/>
  <c r="DR28" i="10"/>
  <c r="DR29" i="10"/>
  <c r="DR30" i="10"/>
  <c r="DR31" i="10"/>
  <c r="DR32" i="10"/>
  <c r="DR33" i="10"/>
  <c r="DR34" i="10"/>
  <c r="DR35" i="10"/>
  <c r="DR36" i="10"/>
  <c r="DR37" i="10"/>
  <c r="DR38" i="10"/>
  <c r="DR39" i="10"/>
  <c r="DR40" i="10"/>
  <c r="DR41" i="10"/>
  <c r="DR42" i="10"/>
  <c r="DR43" i="10"/>
  <c r="DR44" i="10"/>
  <c r="DR45" i="10"/>
  <c r="DR46" i="10"/>
  <c r="DR47" i="10"/>
  <c r="DR48" i="10"/>
  <c r="DR49" i="10"/>
  <c r="DR50" i="10"/>
  <c r="DR51" i="10"/>
  <c r="DR52" i="10"/>
  <c r="DR53" i="10"/>
  <c r="DR54" i="10"/>
  <c r="DR55" i="10"/>
  <c r="DR56" i="10"/>
  <c r="DR57" i="10"/>
  <c r="DR58" i="10"/>
  <c r="DR59" i="10"/>
  <c r="DR60" i="10"/>
  <c r="DR61" i="10"/>
  <c r="DR62" i="10"/>
  <c r="DR63" i="10"/>
  <c r="DR64" i="10"/>
  <c r="DR65" i="10"/>
  <c r="DR66" i="10"/>
  <c r="DR67" i="10"/>
  <c r="DR68" i="10"/>
  <c r="DR69" i="10"/>
  <c r="DR70" i="10"/>
  <c r="DR71" i="10"/>
  <c r="DR72" i="10"/>
  <c r="DR73" i="10"/>
  <c r="DR74" i="10"/>
  <c r="DR75" i="10"/>
  <c r="DR76" i="10"/>
  <c r="DR77" i="10"/>
  <c r="DR78" i="10"/>
  <c r="DR79" i="10"/>
  <c r="DR80" i="10"/>
  <c r="DR81" i="10"/>
  <c r="DR82" i="10"/>
  <c r="DR83" i="10"/>
  <c r="DR84" i="10"/>
  <c r="DR85" i="10"/>
  <c r="DR86" i="10"/>
  <c r="DR87" i="10"/>
  <c r="DR88" i="10"/>
  <c r="DR89" i="10"/>
  <c r="DR90" i="10"/>
  <c r="DR91" i="10"/>
  <c r="DR92" i="10"/>
  <c r="DR93" i="10"/>
  <c r="DR94" i="10"/>
  <c r="DR95" i="10"/>
  <c r="DR96" i="10"/>
  <c r="DR97" i="10"/>
  <c r="DR98" i="10"/>
  <c r="DR99" i="10"/>
  <c r="DR100" i="10"/>
  <c r="DR101" i="10"/>
  <c r="DR102" i="10"/>
  <c r="DR103" i="10"/>
  <c r="DR104" i="10"/>
  <c r="DR105" i="10"/>
  <c r="DR106" i="10"/>
  <c r="DR107" i="10"/>
  <c r="DR108" i="10"/>
  <c r="DR109" i="10"/>
  <c r="DR110" i="10"/>
  <c r="DR111" i="10"/>
  <c r="DR112" i="10"/>
  <c r="DR113" i="10"/>
  <c r="DR114" i="10"/>
  <c r="DR116" i="10"/>
  <c r="B140" i="7"/>
  <c r="DS4" i="10"/>
  <c r="DS5" i="10"/>
  <c r="DS6" i="10"/>
  <c r="DS7" i="10"/>
  <c r="DS8" i="10"/>
  <c r="DS9" i="10"/>
  <c r="DS10" i="10"/>
  <c r="DS11" i="10"/>
  <c r="DS12" i="10"/>
  <c r="DS13" i="10"/>
  <c r="DS14" i="10"/>
  <c r="DS15" i="10"/>
  <c r="DS16" i="10"/>
  <c r="DS17" i="10"/>
  <c r="DS18" i="10"/>
  <c r="DS19" i="10"/>
  <c r="DS20" i="10"/>
  <c r="DS21" i="10"/>
  <c r="DS22" i="10"/>
  <c r="DS23" i="10"/>
  <c r="DS24" i="10"/>
  <c r="DS25" i="10"/>
  <c r="DS26" i="10"/>
  <c r="DS27" i="10"/>
  <c r="DS28" i="10"/>
  <c r="DS29" i="10"/>
  <c r="DS30" i="10"/>
  <c r="DS31" i="10"/>
  <c r="DS32" i="10"/>
  <c r="DS33" i="10"/>
  <c r="DS34" i="10"/>
  <c r="DS35" i="10"/>
  <c r="DS36" i="10"/>
  <c r="DS37" i="10"/>
  <c r="DS38" i="10"/>
  <c r="DS39" i="10"/>
  <c r="DS40" i="10"/>
  <c r="DS41" i="10"/>
  <c r="DS42" i="10"/>
  <c r="DS43" i="10"/>
  <c r="DS44" i="10"/>
  <c r="DS45" i="10"/>
  <c r="DS46" i="10"/>
  <c r="DS47" i="10"/>
  <c r="DS48" i="10"/>
  <c r="DS49" i="10"/>
  <c r="DS50" i="10"/>
  <c r="DS51" i="10"/>
  <c r="DS52" i="10"/>
  <c r="DS53" i="10"/>
  <c r="DS54" i="10"/>
  <c r="DS55" i="10"/>
  <c r="DS56" i="10"/>
  <c r="DS57" i="10"/>
  <c r="DS58" i="10"/>
  <c r="DS59" i="10"/>
  <c r="DS60" i="10"/>
  <c r="DS61" i="10"/>
  <c r="DS62" i="10"/>
  <c r="DS63" i="10"/>
  <c r="DS64" i="10"/>
  <c r="DS65" i="10"/>
  <c r="DS66" i="10"/>
  <c r="DS67" i="10"/>
  <c r="DS68" i="10"/>
  <c r="DS69" i="10"/>
  <c r="DS70" i="10"/>
  <c r="DS71" i="10"/>
  <c r="DS72" i="10"/>
  <c r="DS73" i="10"/>
  <c r="DS74" i="10"/>
  <c r="DS75" i="10"/>
  <c r="DS76" i="10"/>
  <c r="DS77" i="10"/>
  <c r="DS78" i="10"/>
  <c r="DS79" i="10"/>
  <c r="DS80" i="10"/>
  <c r="DS81" i="10"/>
  <c r="DS82" i="10"/>
  <c r="DS83" i="10"/>
  <c r="DS84" i="10"/>
  <c r="DS85" i="10"/>
  <c r="DS86" i="10"/>
  <c r="DS87" i="10"/>
  <c r="DS88" i="10"/>
  <c r="DS89" i="10"/>
  <c r="DS90" i="10"/>
  <c r="DS91" i="10"/>
  <c r="DS92" i="10"/>
  <c r="DS93" i="10"/>
  <c r="DS94" i="10"/>
  <c r="DS95" i="10"/>
  <c r="DS96" i="10"/>
  <c r="DS97" i="10"/>
  <c r="DS98" i="10"/>
  <c r="DS99" i="10"/>
  <c r="DS100" i="10"/>
  <c r="DS101" i="10"/>
  <c r="DS102" i="10"/>
  <c r="DS103" i="10"/>
  <c r="DS104" i="10"/>
  <c r="DS105" i="10"/>
  <c r="DS106" i="10"/>
  <c r="DS107" i="10"/>
  <c r="DS108" i="10"/>
  <c r="DS109" i="10"/>
  <c r="DS110" i="10"/>
  <c r="DS111" i="10"/>
  <c r="DS112" i="10"/>
  <c r="DS113" i="10"/>
  <c r="DS114" i="10"/>
  <c r="DS116" i="10"/>
  <c r="B141" i="7"/>
  <c r="DT4" i="10"/>
  <c r="DT5" i="10"/>
  <c r="DT6" i="10"/>
  <c r="DT7" i="10"/>
  <c r="DT8" i="10"/>
  <c r="DT9" i="10"/>
  <c r="DT10" i="10"/>
  <c r="DT11" i="10"/>
  <c r="DT12" i="10"/>
  <c r="DT13" i="10"/>
  <c r="DT14" i="10"/>
  <c r="DT15" i="10"/>
  <c r="DT16" i="10"/>
  <c r="DT17" i="10"/>
  <c r="DT18" i="10"/>
  <c r="DT19" i="10"/>
  <c r="DT20" i="10"/>
  <c r="DT21" i="10"/>
  <c r="DT22" i="10"/>
  <c r="DT23" i="10"/>
  <c r="DT24" i="10"/>
  <c r="DT25" i="10"/>
  <c r="DT26" i="10"/>
  <c r="DT27" i="10"/>
  <c r="DT28" i="10"/>
  <c r="DT29" i="10"/>
  <c r="DT30" i="10"/>
  <c r="DT31" i="10"/>
  <c r="DT32" i="10"/>
  <c r="DT33" i="10"/>
  <c r="DT34" i="10"/>
  <c r="DT35" i="10"/>
  <c r="DT36" i="10"/>
  <c r="DT37" i="10"/>
  <c r="DT38" i="10"/>
  <c r="DT39" i="10"/>
  <c r="DT40" i="10"/>
  <c r="DT41" i="10"/>
  <c r="DT42" i="10"/>
  <c r="DT43" i="10"/>
  <c r="DT44" i="10"/>
  <c r="DT45" i="10"/>
  <c r="DT46" i="10"/>
  <c r="DT47" i="10"/>
  <c r="DT48" i="10"/>
  <c r="DT49" i="10"/>
  <c r="DT50" i="10"/>
  <c r="DT51" i="10"/>
  <c r="DT52" i="10"/>
  <c r="DT53" i="10"/>
  <c r="DT54" i="10"/>
  <c r="DT55" i="10"/>
  <c r="DT56" i="10"/>
  <c r="DT57" i="10"/>
  <c r="DT58" i="10"/>
  <c r="DT59" i="10"/>
  <c r="DT60" i="10"/>
  <c r="DT61" i="10"/>
  <c r="DT62" i="10"/>
  <c r="DT63" i="10"/>
  <c r="DT64" i="10"/>
  <c r="DT65" i="10"/>
  <c r="DT66" i="10"/>
  <c r="DT67" i="10"/>
  <c r="DT68" i="10"/>
  <c r="DT69" i="10"/>
  <c r="DT70" i="10"/>
  <c r="DT71" i="10"/>
  <c r="DT72" i="10"/>
  <c r="DT73" i="10"/>
  <c r="DT74" i="10"/>
  <c r="DT75" i="10"/>
  <c r="DT76" i="10"/>
  <c r="DT77" i="10"/>
  <c r="DT78" i="10"/>
  <c r="DT79" i="10"/>
  <c r="DT80" i="10"/>
  <c r="DT81" i="10"/>
  <c r="DT82" i="10"/>
  <c r="DT83" i="10"/>
  <c r="DT84" i="10"/>
  <c r="DT85" i="10"/>
  <c r="DT86" i="10"/>
  <c r="DT87" i="10"/>
  <c r="DT88" i="10"/>
  <c r="DT89" i="10"/>
  <c r="DT90" i="10"/>
  <c r="DT91" i="10"/>
  <c r="DT92" i="10"/>
  <c r="DT93" i="10"/>
  <c r="DT94" i="10"/>
  <c r="DT95" i="10"/>
  <c r="DT96" i="10"/>
  <c r="DT97" i="10"/>
  <c r="DT98" i="10"/>
  <c r="DT99" i="10"/>
  <c r="DT100" i="10"/>
  <c r="DT101" i="10"/>
  <c r="DT102" i="10"/>
  <c r="DT103" i="10"/>
  <c r="DT104" i="10"/>
  <c r="DT105" i="10"/>
  <c r="DT106" i="10"/>
  <c r="DT107" i="10"/>
  <c r="DT108" i="10"/>
  <c r="DT109" i="10"/>
  <c r="DT110" i="10"/>
  <c r="DT111" i="10"/>
  <c r="DT112" i="10"/>
  <c r="DT113" i="10"/>
  <c r="DT114" i="10"/>
  <c r="DT116" i="10"/>
  <c r="B142" i="7"/>
  <c r="DU4" i="10"/>
  <c r="DU5" i="10"/>
  <c r="DU6" i="10"/>
  <c r="DU7" i="10"/>
  <c r="DU8" i="10"/>
  <c r="DU9" i="10"/>
  <c r="DU10" i="10"/>
  <c r="DU11" i="10"/>
  <c r="DU12" i="10"/>
  <c r="DU13" i="10"/>
  <c r="DU14" i="10"/>
  <c r="DU15" i="10"/>
  <c r="DU16" i="10"/>
  <c r="DU17" i="10"/>
  <c r="DU18" i="10"/>
  <c r="DU19" i="10"/>
  <c r="DU20" i="10"/>
  <c r="DU21" i="10"/>
  <c r="DU22" i="10"/>
  <c r="DU23" i="10"/>
  <c r="DU24" i="10"/>
  <c r="DU25" i="10"/>
  <c r="DU26" i="10"/>
  <c r="DU27" i="10"/>
  <c r="DU28" i="10"/>
  <c r="DU29" i="10"/>
  <c r="DU30" i="10"/>
  <c r="DU31" i="10"/>
  <c r="DU32" i="10"/>
  <c r="DU33" i="10"/>
  <c r="DU34" i="10"/>
  <c r="DU35" i="10"/>
  <c r="DU36" i="10"/>
  <c r="DU37" i="10"/>
  <c r="DU38" i="10"/>
  <c r="DU39" i="10"/>
  <c r="DU40" i="10"/>
  <c r="DU41" i="10"/>
  <c r="DU42" i="10"/>
  <c r="DU43" i="10"/>
  <c r="DU44" i="10"/>
  <c r="DU45" i="10"/>
  <c r="DU46" i="10"/>
  <c r="DU47" i="10"/>
  <c r="DU48" i="10"/>
  <c r="DU49" i="10"/>
  <c r="DU50" i="10"/>
  <c r="DU51" i="10"/>
  <c r="DU52" i="10"/>
  <c r="DU53" i="10"/>
  <c r="DU54" i="10"/>
  <c r="DU55" i="10"/>
  <c r="DU56" i="10"/>
  <c r="DU57" i="10"/>
  <c r="DU58" i="10"/>
  <c r="DU59" i="10"/>
  <c r="DU60" i="10"/>
  <c r="DU61" i="10"/>
  <c r="DU62" i="10"/>
  <c r="DU63" i="10"/>
  <c r="DU64" i="10"/>
  <c r="DU65" i="10"/>
  <c r="DU66" i="10"/>
  <c r="DU67" i="10"/>
  <c r="DU68" i="10"/>
  <c r="DU69" i="10"/>
  <c r="DU70" i="10"/>
  <c r="DU71" i="10"/>
  <c r="DU72" i="10"/>
  <c r="DU73" i="10"/>
  <c r="DU74" i="10"/>
  <c r="DU75" i="10"/>
  <c r="DU76" i="10"/>
  <c r="DU77" i="10"/>
  <c r="DU78" i="10"/>
  <c r="DU79" i="10"/>
  <c r="DU80" i="10"/>
  <c r="DU81" i="10"/>
  <c r="DU82" i="10"/>
  <c r="DU83" i="10"/>
  <c r="DU84" i="10"/>
  <c r="DU85" i="10"/>
  <c r="DU86" i="10"/>
  <c r="DU87" i="10"/>
  <c r="DU88" i="10"/>
  <c r="DU89" i="10"/>
  <c r="DU90" i="10"/>
  <c r="DU91" i="10"/>
  <c r="DU92" i="10"/>
  <c r="DU93" i="10"/>
  <c r="DU94" i="10"/>
  <c r="DU95" i="10"/>
  <c r="DU96" i="10"/>
  <c r="DU97" i="10"/>
  <c r="DU98" i="10"/>
  <c r="DU99" i="10"/>
  <c r="DU100" i="10"/>
  <c r="DU101" i="10"/>
  <c r="DU102" i="10"/>
  <c r="DU103" i="10"/>
  <c r="DU104" i="10"/>
  <c r="DU105" i="10"/>
  <c r="DU106" i="10"/>
  <c r="DU107" i="10"/>
  <c r="DU108" i="10"/>
  <c r="DU109" i="10"/>
  <c r="DU110" i="10"/>
  <c r="DU111" i="10"/>
  <c r="DU112" i="10"/>
  <c r="DU113" i="10"/>
  <c r="DU114" i="10"/>
  <c r="DU116" i="10"/>
  <c r="B143" i="7"/>
  <c r="DV4" i="10"/>
  <c r="DV5" i="10"/>
  <c r="DV6" i="10"/>
  <c r="DV7" i="10"/>
  <c r="DV8" i="10"/>
  <c r="DV9" i="10"/>
  <c r="DV10" i="10"/>
  <c r="DV11" i="10"/>
  <c r="DV12" i="10"/>
  <c r="DV13" i="10"/>
  <c r="DV14" i="10"/>
  <c r="DV15" i="10"/>
  <c r="DV16" i="10"/>
  <c r="DV17" i="10"/>
  <c r="DV18" i="10"/>
  <c r="DV19" i="10"/>
  <c r="DV20" i="10"/>
  <c r="DV21" i="10"/>
  <c r="DV22" i="10"/>
  <c r="DV23" i="10"/>
  <c r="DV24" i="10"/>
  <c r="DV25" i="10"/>
  <c r="DV26" i="10"/>
  <c r="DV27" i="10"/>
  <c r="DV28" i="10"/>
  <c r="DV29" i="10"/>
  <c r="DV30" i="10"/>
  <c r="DV31" i="10"/>
  <c r="DV32" i="10"/>
  <c r="DV33" i="10"/>
  <c r="DV34" i="10"/>
  <c r="DV35" i="10"/>
  <c r="DV36" i="10"/>
  <c r="DV37" i="10"/>
  <c r="DV38" i="10"/>
  <c r="DV39" i="10"/>
  <c r="DV40" i="10"/>
  <c r="DV41" i="10"/>
  <c r="DV42" i="10"/>
  <c r="DV43" i="10"/>
  <c r="DV44" i="10"/>
  <c r="DV45" i="10"/>
  <c r="DV46" i="10"/>
  <c r="DV47" i="10"/>
  <c r="DV48" i="10"/>
  <c r="DV49" i="10"/>
  <c r="DV50" i="10"/>
  <c r="DV51" i="10"/>
  <c r="DV52" i="10"/>
  <c r="DV53" i="10"/>
  <c r="DV54" i="10"/>
  <c r="DV55" i="10"/>
  <c r="DV56" i="10"/>
  <c r="DV57" i="10"/>
  <c r="DV58" i="10"/>
  <c r="DV59" i="10"/>
  <c r="DV60" i="10"/>
  <c r="DV61" i="10"/>
  <c r="DV62" i="10"/>
  <c r="DV63" i="10"/>
  <c r="DV64" i="10"/>
  <c r="DV65" i="10"/>
  <c r="DV66" i="10"/>
  <c r="DV67" i="10"/>
  <c r="DV68" i="10"/>
  <c r="DV69" i="10"/>
  <c r="DV70" i="10"/>
  <c r="DV71" i="10"/>
  <c r="DV72" i="10"/>
  <c r="DV73" i="10"/>
  <c r="DV74" i="10"/>
  <c r="DV75" i="10"/>
  <c r="DV76" i="10"/>
  <c r="DV77" i="10"/>
  <c r="DV78" i="10"/>
  <c r="DV79" i="10"/>
  <c r="DV80" i="10"/>
  <c r="DV81" i="10"/>
  <c r="DV82" i="10"/>
  <c r="DV83" i="10"/>
  <c r="DV84" i="10"/>
  <c r="DV85" i="10"/>
  <c r="DV86" i="10"/>
  <c r="DV87" i="10"/>
  <c r="DV88" i="10"/>
  <c r="DV89" i="10"/>
  <c r="DV90" i="10"/>
  <c r="DV91" i="10"/>
  <c r="DV92" i="10"/>
  <c r="DV93" i="10"/>
  <c r="DV94" i="10"/>
  <c r="DV95" i="10"/>
  <c r="DV96" i="10"/>
  <c r="DV97" i="10"/>
  <c r="DV98" i="10"/>
  <c r="DV99" i="10"/>
  <c r="DV100" i="10"/>
  <c r="DV101" i="10"/>
  <c r="DV102" i="10"/>
  <c r="DV103" i="10"/>
  <c r="DV104" i="10"/>
  <c r="DV105" i="10"/>
  <c r="DV106" i="10"/>
  <c r="DV107" i="10"/>
  <c r="DV108" i="10"/>
  <c r="DV109" i="10"/>
  <c r="DV110" i="10"/>
  <c r="DV111" i="10"/>
  <c r="DV112" i="10"/>
  <c r="DV113" i="10"/>
  <c r="DV114" i="10"/>
  <c r="DV116" i="10"/>
  <c r="B144" i="7"/>
  <c r="DW4" i="10"/>
  <c r="DW5" i="10"/>
  <c r="DW6" i="10"/>
  <c r="DW7" i="10"/>
  <c r="DW8" i="10"/>
  <c r="DW9" i="10"/>
  <c r="DW10" i="10"/>
  <c r="DW11" i="10"/>
  <c r="DW12" i="10"/>
  <c r="DW13" i="10"/>
  <c r="DW14" i="10"/>
  <c r="DW15" i="10"/>
  <c r="DW16" i="10"/>
  <c r="DW17" i="10"/>
  <c r="DW18" i="10"/>
  <c r="DW19" i="10"/>
  <c r="DW20" i="10"/>
  <c r="DW21" i="10"/>
  <c r="DW22" i="10"/>
  <c r="DW23" i="10"/>
  <c r="DW24" i="10"/>
  <c r="DW25" i="10"/>
  <c r="DW26" i="10"/>
  <c r="DW27" i="10"/>
  <c r="DW28" i="10"/>
  <c r="DW29" i="10"/>
  <c r="DW30" i="10"/>
  <c r="DW31" i="10"/>
  <c r="DW32" i="10"/>
  <c r="DW33" i="10"/>
  <c r="DW34" i="10"/>
  <c r="DW35" i="10"/>
  <c r="DW36" i="10"/>
  <c r="DW37" i="10"/>
  <c r="DW38" i="10"/>
  <c r="DW39" i="10"/>
  <c r="DW40" i="10"/>
  <c r="DW41" i="10"/>
  <c r="DW42" i="10"/>
  <c r="DW43" i="10"/>
  <c r="DW44" i="10"/>
  <c r="DW45" i="10"/>
  <c r="DW46" i="10"/>
  <c r="DW47" i="10"/>
  <c r="DW48" i="10"/>
  <c r="DW49" i="10"/>
  <c r="DW50" i="10"/>
  <c r="DW51" i="10"/>
  <c r="DW52" i="10"/>
  <c r="DW53" i="10"/>
  <c r="DW54" i="10"/>
  <c r="DW55" i="10"/>
  <c r="DW56" i="10"/>
  <c r="DW57" i="10"/>
  <c r="DW58" i="10"/>
  <c r="DW59" i="10"/>
  <c r="DW60" i="10"/>
  <c r="DW61" i="10"/>
  <c r="DW62" i="10"/>
  <c r="DW63" i="10"/>
  <c r="DW64" i="10"/>
  <c r="DW65" i="10"/>
  <c r="DW66" i="10"/>
  <c r="DW67" i="10"/>
  <c r="DW68" i="10"/>
  <c r="DW69" i="10"/>
  <c r="DW70" i="10"/>
  <c r="DW71" i="10"/>
  <c r="DW72" i="10"/>
  <c r="DW73" i="10"/>
  <c r="DW74" i="10"/>
  <c r="DW75" i="10"/>
  <c r="DW76" i="10"/>
  <c r="DW77" i="10"/>
  <c r="DW78" i="10"/>
  <c r="DW79" i="10"/>
  <c r="DW80" i="10"/>
  <c r="DW81" i="10"/>
  <c r="DW82" i="10"/>
  <c r="DW83" i="10"/>
  <c r="DW84" i="10"/>
  <c r="DW85" i="10"/>
  <c r="DW86" i="10"/>
  <c r="DW87" i="10"/>
  <c r="DW88" i="10"/>
  <c r="DW89" i="10"/>
  <c r="DW90" i="10"/>
  <c r="DW91" i="10"/>
  <c r="DW92" i="10"/>
  <c r="DW93" i="10"/>
  <c r="DW94" i="10"/>
  <c r="DW95" i="10"/>
  <c r="DW96" i="10"/>
  <c r="DW97" i="10"/>
  <c r="DW98" i="10"/>
  <c r="DW99" i="10"/>
  <c r="DW100" i="10"/>
  <c r="DW101" i="10"/>
  <c r="DW102" i="10"/>
  <c r="DW103" i="10"/>
  <c r="DW104" i="10"/>
  <c r="DW105" i="10"/>
  <c r="DW106" i="10"/>
  <c r="DW107" i="10"/>
  <c r="DW108" i="10"/>
  <c r="DW109" i="10"/>
  <c r="DW110" i="10"/>
  <c r="DW111" i="10"/>
  <c r="DW112" i="10"/>
  <c r="DW113" i="10"/>
  <c r="DW114" i="10"/>
  <c r="DW116" i="10"/>
  <c r="B145" i="7"/>
  <c r="DX4" i="10"/>
  <c r="DX5" i="10"/>
  <c r="DX6" i="10"/>
  <c r="DX7" i="10"/>
  <c r="DX8" i="10"/>
  <c r="DX9" i="10"/>
  <c r="DX10" i="10"/>
  <c r="DX11" i="10"/>
  <c r="DX12" i="10"/>
  <c r="DX13" i="10"/>
  <c r="DX14" i="10"/>
  <c r="DX15" i="10"/>
  <c r="DX16" i="10"/>
  <c r="DX17" i="10"/>
  <c r="DX18" i="10"/>
  <c r="DX19" i="10"/>
  <c r="DX20" i="10"/>
  <c r="DX21" i="10"/>
  <c r="DX22" i="10"/>
  <c r="DX23" i="10"/>
  <c r="DX24" i="10"/>
  <c r="DX25" i="10"/>
  <c r="DX26" i="10"/>
  <c r="DX27" i="10"/>
  <c r="DX28" i="10"/>
  <c r="DX29" i="10"/>
  <c r="DX30" i="10"/>
  <c r="DX31" i="10"/>
  <c r="DX32" i="10"/>
  <c r="DX33" i="10"/>
  <c r="DX34" i="10"/>
  <c r="DX35" i="10"/>
  <c r="DX36" i="10"/>
  <c r="DX37" i="10"/>
  <c r="DX38" i="10"/>
  <c r="DX39" i="10"/>
  <c r="DX40" i="10"/>
  <c r="DX41" i="10"/>
  <c r="DX42" i="10"/>
  <c r="DX43" i="10"/>
  <c r="DX44" i="10"/>
  <c r="DX45" i="10"/>
  <c r="DX46" i="10"/>
  <c r="DX47" i="10"/>
  <c r="DX48" i="10"/>
  <c r="DX49" i="10"/>
  <c r="DX50" i="10"/>
  <c r="DX51" i="10"/>
  <c r="DX52" i="10"/>
  <c r="DX53" i="10"/>
  <c r="DX54" i="10"/>
  <c r="DX55" i="10"/>
  <c r="DX56" i="10"/>
  <c r="DX57" i="10"/>
  <c r="DX58" i="10"/>
  <c r="DX59" i="10"/>
  <c r="DX60" i="10"/>
  <c r="DX61" i="10"/>
  <c r="DX62" i="10"/>
  <c r="DX63" i="10"/>
  <c r="DX64" i="10"/>
  <c r="DX65" i="10"/>
  <c r="DX66" i="10"/>
  <c r="DX67" i="10"/>
  <c r="DX68" i="10"/>
  <c r="DX69" i="10"/>
  <c r="DX70" i="10"/>
  <c r="DX71" i="10"/>
  <c r="DX72" i="10"/>
  <c r="DX73" i="10"/>
  <c r="DX74" i="10"/>
  <c r="DX75" i="10"/>
  <c r="DX76" i="10"/>
  <c r="DX77" i="10"/>
  <c r="DX78" i="10"/>
  <c r="DX79" i="10"/>
  <c r="DX80" i="10"/>
  <c r="DX81" i="10"/>
  <c r="DX82" i="10"/>
  <c r="DX83" i="10"/>
  <c r="DX84" i="10"/>
  <c r="DX85" i="10"/>
  <c r="DX86" i="10"/>
  <c r="DX87" i="10"/>
  <c r="DX88" i="10"/>
  <c r="DX89" i="10"/>
  <c r="DX90" i="10"/>
  <c r="DX91" i="10"/>
  <c r="DX92" i="10"/>
  <c r="DX93" i="10"/>
  <c r="DX94" i="10"/>
  <c r="DX95" i="10"/>
  <c r="DX96" i="10"/>
  <c r="DX97" i="10"/>
  <c r="DX98" i="10"/>
  <c r="DX99" i="10"/>
  <c r="DX100" i="10"/>
  <c r="DX101" i="10"/>
  <c r="DX102" i="10"/>
  <c r="DX103" i="10"/>
  <c r="DX104" i="10"/>
  <c r="DX105" i="10"/>
  <c r="DX106" i="10"/>
  <c r="DX107" i="10"/>
  <c r="DX108" i="10"/>
  <c r="DX109" i="10"/>
  <c r="DX110" i="10"/>
  <c r="DX111" i="10"/>
  <c r="DX112" i="10"/>
  <c r="DX113" i="10"/>
  <c r="DX114" i="10"/>
  <c r="DX116" i="10"/>
  <c r="B146" i="7"/>
  <c r="DY4" i="10"/>
  <c r="DY5" i="10"/>
  <c r="DY6" i="10"/>
  <c r="DY7" i="10"/>
  <c r="DY8" i="10"/>
  <c r="DY9" i="10"/>
  <c r="DY10" i="10"/>
  <c r="DY11" i="10"/>
  <c r="DY12" i="10"/>
  <c r="DY13" i="10"/>
  <c r="DY14" i="10"/>
  <c r="DY15" i="10"/>
  <c r="DY16" i="10"/>
  <c r="DY17" i="10"/>
  <c r="DY18" i="10"/>
  <c r="DY19" i="10"/>
  <c r="DY20" i="10"/>
  <c r="DY21" i="10"/>
  <c r="DY22" i="10"/>
  <c r="DY23" i="10"/>
  <c r="DY24" i="10"/>
  <c r="DY25" i="10"/>
  <c r="DY26" i="10"/>
  <c r="DY27" i="10"/>
  <c r="DY28" i="10"/>
  <c r="DY29" i="10"/>
  <c r="DY30" i="10"/>
  <c r="DY31" i="10"/>
  <c r="DY32" i="10"/>
  <c r="DY33" i="10"/>
  <c r="DY34" i="10"/>
  <c r="DY35" i="10"/>
  <c r="DY36" i="10"/>
  <c r="DY37" i="10"/>
  <c r="DY38" i="10"/>
  <c r="DY39" i="10"/>
  <c r="DY40" i="10"/>
  <c r="DY41" i="10"/>
  <c r="DY42" i="10"/>
  <c r="DY43" i="10"/>
  <c r="DY44" i="10"/>
  <c r="DY45" i="10"/>
  <c r="DY46" i="10"/>
  <c r="DY47" i="10"/>
  <c r="DY48" i="10"/>
  <c r="DY49" i="10"/>
  <c r="DY50" i="10"/>
  <c r="DY51" i="10"/>
  <c r="DY52" i="10"/>
  <c r="DY53" i="10"/>
  <c r="DY54" i="10"/>
  <c r="DY55" i="10"/>
  <c r="DY56" i="10"/>
  <c r="DY57" i="10"/>
  <c r="DY58" i="10"/>
  <c r="DY59" i="10"/>
  <c r="DY60" i="10"/>
  <c r="DY61" i="10"/>
  <c r="DY62" i="10"/>
  <c r="DY63" i="10"/>
  <c r="DY64" i="10"/>
  <c r="DY65" i="10"/>
  <c r="DY66" i="10"/>
  <c r="DY67" i="10"/>
  <c r="DY68" i="10"/>
  <c r="DY69" i="10"/>
  <c r="DY70" i="10"/>
  <c r="DY71" i="10"/>
  <c r="DY72" i="10"/>
  <c r="DY73" i="10"/>
  <c r="DY74" i="10"/>
  <c r="DY75" i="10"/>
  <c r="DY76" i="10"/>
  <c r="DY77" i="10"/>
  <c r="DY78" i="10"/>
  <c r="DY79" i="10"/>
  <c r="DY80" i="10"/>
  <c r="DY81" i="10"/>
  <c r="DY82" i="10"/>
  <c r="DY83" i="10"/>
  <c r="DY84" i="10"/>
  <c r="DY85" i="10"/>
  <c r="DY86" i="10"/>
  <c r="DY87" i="10"/>
  <c r="DY88" i="10"/>
  <c r="DY89" i="10"/>
  <c r="DY90" i="10"/>
  <c r="DY91" i="10"/>
  <c r="DY92" i="10"/>
  <c r="DY93" i="10"/>
  <c r="DY94" i="10"/>
  <c r="DY95" i="10"/>
  <c r="DY96" i="10"/>
  <c r="DY97" i="10"/>
  <c r="DY98" i="10"/>
  <c r="DY99" i="10"/>
  <c r="DY100" i="10"/>
  <c r="DY101" i="10"/>
  <c r="DY102" i="10"/>
  <c r="DY103" i="10"/>
  <c r="DY104" i="10"/>
  <c r="DY105" i="10"/>
  <c r="DY106" i="10"/>
  <c r="DY107" i="10"/>
  <c r="DY108" i="10"/>
  <c r="DY109" i="10"/>
  <c r="DY110" i="10"/>
  <c r="DY111" i="10"/>
  <c r="DY112" i="10"/>
  <c r="DY113" i="10"/>
  <c r="DY114" i="10"/>
  <c r="DY116" i="10"/>
  <c r="B147" i="7"/>
  <c r="DZ4" i="10"/>
  <c r="DZ5" i="10"/>
  <c r="DZ6" i="10"/>
  <c r="DZ7" i="10"/>
  <c r="DZ8" i="10"/>
  <c r="DZ9" i="10"/>
  <c r="DZ10" i="10"/>
  <c r="DZ11" i="10"/>
  <c r="DZ12" i="10"/>
  <c r="DZ13" i="10"/>
  <c r="DZ14" i="10"/>
  <c r="DZ15" i="10"/>
  <c r="DZ16" i="10"/>
  <c r="DZ17" i="10"/>
  <c r="DZ18" i="10"/>
  <c r="DZ19" i="10"/>
  <c r="DZ20" i="10"/>
  <c r="DZ21" i="10"/>
  <c r="DZ22" i="10"/>
  <c r="DZ23" i="10"/>
  <c r="DZ24" i="10"/>
  <c r="DZ25" i="10"/>
  <c r="DZ26" i="10"/>
  <c r="DZ27" i="10"/>
  <c r="DZ28" i="10"/>
  <c r="DZ29" i="10"/>
  <c r="DZ30" i="10"/>
  <c r="DZ31" i="10"/>
  <c r="DZ32" i="10"/>
  <c r="DZ33" i="10"/>
  <c r="DZ34" i="10"/>
  <c r="DZ35" i="10"/>
  <c r="DZ36" i="10"/>
  <c r="DZ37" i="10"/>
  <c r="DZ38" i="10"/>
  <c r="DZ39" i="10"/>
  <c r="DZ40" i="10"/>
  <c r="DZ41" i="10"/>
  <c r="DZ42" i="10"/>
  <c r="DZ43" i="10"/>
  <c r="DZ44" i="10"/>
  <c r="DZ45" i="10"/>
  <c r="DZ46" i="10"/>
  <c r="DZ47" i="10"/>
  <c r="DZ48" i="10"/>
  <c r="DZ49" i="10"/>
  <c r="DZ50" i="10"/>
  <c r="DZ51" i="10"/>
  <c r="DZ52" i="10"/>
  <c r="DZ53" i="10"/>
  <c r="DZ54" i="10"/>
  <c r="DZ55" i="10"/>
  <c r="DZ56" i="10"/>
  <c r="DZ57" i="10"/>
  <c r="DZ58" i="10"/>
  <c r="DZ59" i="10"/>
  <c r="DZ60" i="10"/>
  <c r="DZ61" i="10"/>
  <c r="DZ62" i="10"/>
  <c r="DZ63" i="10"/>
  <c r="DZ64" i="10"/>
  <c r="DZ65" i="10"/>
  <c r="DZ66" i="10"/>
  <c r="DZ67" i="10"/>
  <c r="DZ68" i="10"/>
  <c r="DZ69" i="10"/>
  <c r="DZ70" i="10"/>
  <c r="DZ71" i="10"/>
  <c r="DZ72" i="10"/>
  <c r="DZ73" i="10"/>
  <c r="DZ74" i="10"/>
  <c r="DZ75" i="10"/>
  <c r="DZ76" i="10"/>
  <c r="DZ77" i="10"/>
  <c r="DZ78" i="10"/>
  <c r="DZ79" i="10"/>
  <c r="DZ80" i="10"/>
  <c r="DZ81" i="10"/>
  <c r="DZ82" i="10"/>
  <c r="DZ83" i="10"/>
  <c r="DZ84" i="10"/>
  <c r="DZ85" i="10"/>
  <c r="DZ86" i="10"/>
  <c r="DZ87" i="10"/>
  <c r="DZ88" i="10"/>
  <c r="DZ89" i="10"/>
  <c r="DZ90" i="10"/>
  <c r="DZ91" i="10"/>
  <c r="DZ92" i="10"/>
  <c r="DZ93" i="10"/>
  <c r="DZ94" i="10"/>
  <c r="DZ95" i="10"/>
  <c r="DZ96" i="10"/>
  <c r="DZ97" i="10"/>
  <c r="DZ98" i="10"/>
  <c r="DZ99" i="10"/>
  <c r="DZ100" i="10"/>
  <c r="DZ101" i="10"/>
  <c r="DZ102" i="10"/>
  <c r="DZ103" i="10"/>
  <c r="DZ104" i="10"/>
  <c r="DZ105" i="10"/>
  <c r="DZ106" i="10"/>
  <c r="DZ107" i="10"/>
  <c r="DZ108" i="10"/>
  <c r="DZ109" i="10"/>
  <c r="DZ110" i="10"/>
  <c r="DZ111" i="10"/>
  <c r="DZ112" i="10"/>
  <c r="DZ113" i="10"/>
  <c r="DZ114" i="10"/>
  <c r="DZ116" i="10"/>
  <c r="B148" i="7"/>
  <c r="EA4" i="10"/>
  <c r="EA5" i="10"/>
  <c r="EA6" i="10"/>
  <c r="EA7" i="10"/>
  <c r="EA8" i="10"/>
  <c r="EA9" i="10"/>
  <c r="EA10" i="10"/>
  <c r="EA11" i="10"/>
  <c r="EA12" i="10"/>
  <c r="EA13" i="10"/>
  <c r="EA14" i="10"/>
  <c r="EA15" i="10"/>
  <c r="EA16" i="10"/>
  <c r="EA17" i="10"/>
  <c r="EA18" i="10"/>
  <c r="EA19" i="10"/>
  <c r="EA20" i="10"/>
  <c r="EA21" i="10"/>
  <c r="EA22" i="10"/>
  <c r="EA23" i="10"/>
  <c r="EA24" i="10"/>
  <c r="EA25" i="10"/>
  <c r="EA26" i="10"/>
  <c r="EA27" i="10"/>
  <c r="EA28" i="10"/>
  <c r="EA29" i="10"/>
  <c r="EA30" i="10"/>
  <c r="EA31" i="10"/>
  <c r="EA32" i="10"/>
  <c r="EA33" i="10"/>
  <c r="EA34" i="10"/>
  <c r="EA35" i="10"/>
  <c r="EA36" i="10"/>
  <c r="EA37" i="10"/>
  <c r="EA38" i="10"/>
  <c r="EA39" i="10"/>
  <c r="EA40" i="10"/>
  <c r="EA41" i="10"/>
  <c r="EA42" i="10"/>
  <c r="EA43" i="10"/>
  <c r="EA44" i="10"/>
  <c r="EA45" i="10"/>
  <c r="EA46" i="10"/>
  <c r="EA47" i="10"/>
  <c r="EA48" i="10"/>
  <c r="EA49" i="10"/>
  <c r="EA50" i="10"/>
  <c r="EA51" i="10"/>
  <c r="EA52" i="10"/>
  <c r="EA53" i="10"/>
  <c r="EA54" i="10"/>
  <c r="EA55" i="10"/>
  <c r="EA56" i="10"/>
  <c r="EA57" i="10"/>
  <c r="EA58" i="10"/>
  <c r="EA59" i="10"/>
  <c r="EA60" i="10"/>
  <c r="EA61" i="10"/>
  <c r="EA62" i="10"/>
  <c r="EA63" i="10"/>
  <c r="EA64" i="10"/>
  <c r="EA65" i="10"/>
  <c r="EA66" i="10"/>
  <c r="EA67" i="10"/>
  <c r="EA68" i="10"/>
  <c r="EA69" i="10"/>
  <c r="EA70" i="10"/>
  <c r="EA71" i="10"/>
  <c r="EA72" i="10"/>
  <c r="EA73" i="10"/>
  <c r="EA74" i="10"/>
  <c r="EA75" i="10"/>
  <c r="EA76" i="10"/>
  <c r="EA77" i="10"/>
  <c r="EA78" i="10"/>
  <c r="EA79" i="10"/>
  <c r="EA80" i="10"/>
  <c r="EA81" i="10"/>
  <c r="EA82" i="10"/>
  <c r="EA83" i="10"/>
  <c r="EA84" i="10"/>
  <c r="EA85" i="10"/>
  <c r="EA86" i="10"/>
  <c r="EA87" i="10"/>
  <c r="EA88" i="10"/>
  <c r="EA89" i="10"/>
  <c r="EA90" i="10"/>
  <c r="EA91" i="10"/>
  <c r="EA92" i="10"/>
  <c r="EA93" i="10"/>
  <c r="EA94" i="10"/>
  <c r="EA95" i="10"/>
  <c r="EA96" i="10"/>
  <c r="EA97" i="10"/>
  <c r="EA98" i="10"/>
  <c r="EA99" i="10"/>
  <c r="EA100" i="10"/>
  <c r="EA101" i="10"/>
  <c r="EA102" i="10"/>
  <c r="EA103" i="10"/>
  <c r="EA104" i="10"/>
  <c r="EA105" i="10"/>
  <c r="EA106" i="10"/>
  <c r="EA107" i="10"/>
  <c r="EA108" i="10"/>
  <c r="EA109" i="10"/>
  <c r="EA110" i="10"/>
  <c r="EA111" i="10"/>
  <c r="EA112" i="10"/>
  <c r="EA113" i="10"/>
  <c r="EA114" i="10"/>
  <c r="EA116" i="10"/>
  <c r="B149" i="7"/>
  <c r="EB4" i="10"/>
  <c r="EB5" i="10"/>
  <c r="EB6" i="10"/>
  <c r="EB7" i="10"/>
  <c r="EB8" i="10"/>
  <c r="EB9" i="10"/>
  <c r="EB10" i="10"/>
  <c r="EB11" i="10"/>
  <c r="EB12" i="10"/>
  <c r="EB13" i="10"/>
  <c r="EB14" i="10"/>
  <c r="EB15" i="10"/>
  <c r="EB16" i="10"/>
  <c r="EB17" i="10"/>
  <c r="EB18" i="10"/>
  <c r="EB19" i="10"/>
  <c r="EB20" i="10"/>
  <c r="EB21" i="10"/>
  <c r="EB22" i="10"/>
  <c r="EB23" i="10"/>
  <c r="EB24" i="10"/>
  <c r="EB25" i="10"/>
  <c r="EB26" i="10"/>
  <c r="EB27" i="10"/>
  <c r="EB28" i="10"/>
  <c r="EB29" i="10"/>
  <c r="EB30" i="10"/>
  <c r="EB31" i="10"/>
  <c r="EB32" i="10"/>
  <c r="EB33" i="10"/>
  <c r="EB34" i="10"/>
  <c r="EB35" i="10"/>
  <c r="EB36" i="10"/>
  <c r="EB37" i="10"/>
  <c r="EB38" i="10"/>
  <c r="EB39" i="10"/>
  <c r="EB40" i="10"/>
  <c r="EB41" i="10"/>
  <c r="EB42" i="10"/>
  <c r="EB43" i="10"/>
  <c r="EB44" i="10"/>
  <c r="EB45" i="10"/>
  <c r="EB46" i="10"/>
  <c r="EB47" i="10"/>
  <c r="EB48" i="10"/>
  <c r="EB49" i="10"/>
  <c r="EB50" i="10"/>
  <c r="EB51" i="10"/>
  <c r="EB52" i="10"/>
  <c r="EB53" i="10"/>
  <c r="EB54" i="10"/>
  <c r="EB55" i="10"/>
  <c r="EB56" i="10"/>
  <c r="EB57" i="10"/>
  <c r="EB58" i="10"/>
  <c r="EB59" i="10"/>
  <c r="EB60" i="10"/>
  <c r="EB61" i="10"/>
  <c r="EB62" i="10"/>
  <c r="EB63" i="10"/>
  <c r="EB64" i="10"/>
  <c r="EB65" i="10"/>
  <c r="EB66" i="10"/>
  <c r="EB67" i="10"/>
  <c r="EB68" i="10"/>
  <c r="EB69" i="10"/>
  <c r="EB70" i="10"/>
  <c r="EB71" i="10"/>
  <c r="EB72" i="10"/>
  <c r="EB73" i="10"/>
  <c r="EB74" i="10"/>
  <c r="EB75" i="10"/>
  <c r="EB76" i="10"/>
  <c r="EB77" i="10"/>
  <c r="EB78" i="10"/>
  <c r="EB79" i="10"/>
  <c r="EB80" i="10"/>
  <c r="EB81" i="10"/>
  <c r="EB82" i="10"/>
  <c r="EB83" i="10"/>
  <c r="EB84" i="10"/>
  <c r="EB85" i="10"/>
  <c r="EB86" i="10"/>
  <c r="EB87" i="10"/>
  <c r="EB88" i="10"/>
  <c r="EB89" i="10"/>
  <c r="EB90" i="10"/>
  <c r="EB91" i="10"/>
  <c r="EB92" i="10"/>
  <c r="EB93" i="10"/>
  <c r="EB94" i="10"/>
  <c r="EB95" i="10"/>
  <c r="EB96" i="10"/>
  <c r="EB97" i="10"/>
  <c r="EB98" i="10"/>
  <c r="EB99" i="10"/>
  <c r="EB100" i="10"/>
  <c r="EB101" i="10"/>
  <c r="EB102" i="10"/>
  <c r="EB103" i="10"/>
  <c r="EB104" i="10"/>
  <c r="EB105" i="10"/>
  <c r="EB106" i="10"/>
  <c r="EB107" i="10"/>
  <c r="EB108" i="10"/>
  <c r="EB109" i="10"/>
  <c r="EB110" i="10"/>
  <c r="EB111" i="10"/>
  <c r="EB112" i="10"/>
  <c r="EB113" i="10"/>
  <c r="EB114" i="10"/>
  <c r="EB116" i="10"/>
  <c r="B150" i="7"/>
  <c r="EC4" i="10"/>
  <c r="EC5" i="10"/>
  <c r="EC6" i="10"/>
  <c r="EC7" i="10"/>
  <c r="EC8" i="10"/>
  <c r="EC9" i="10"/>
  <c r="EC10" i="10"/>
  <c r="EC11" i="10"/>
  <c r="EC12" i="10"/>
  <c r="EC13" i="10"/>
  <c r="EC14" i="10"/>
  <c r="EC15" i="10"/>
  <c r="EC16" i="10"/>
  <c r="EC17" i="10"/>
  <c r="EC18" i="10"/>
  <c r="EC19" i="10"/>
  <c r="EC20" i="10"/>
  <c r="EC21" i="10"/>
  <c r="EC22" i="10"/>
  <c r="EC23" i="10"/>
  <c r="EC24" i="10"/>
  <c r="EC25" i="10"/>
  <c r="EC26" i="10"/>
  <c r="EC27" i="10"/>
  <c r="EC28" i="10"/>
  <c r="EC29" i="10"/>
  <c r="EC30" i="10"/>
  <c r="EC31" i="10"/>
  <c r="EC32" i="10"/>
  <c r="EC33" i="10"/>
  <c r="EC34" i="10"/>
  <c r="EC35" i="10"/>
  <c r="EC36" i="10"/>
  <c r="EC37" i="10"/>
  <c r="EC38" i="10"/>
  <c r="EC39" i="10"/>
  <c r="EC40" i="10"/>
  <c r="EC41" i="10"/>
  <c r="EC42" i="10"/>
  <c r="EC43" i="10"/>
  <c r="EC44" i="10"/>
  <c r="EC45" i="10"/>
  <c r="EC46" i="10"/>
  <c r="EC47" i="10"/>
  <c r="EC48" i="10"/>
  <c r="EC49" i="10"/>
  <c r="EC50" i="10"/>
  <c r="EC51" i="10"/>
  <c r="EC52" i="10"/>
  <c r="EC53" i="10"/>
  <c r="EC54" i="10"/>
  <c r="EC55" i="10"/>
  <c r="EC56" i="10"/>
  <c r="EC57" i="10"/>
  <c r="EC58" i="10"/>
  <c r="EC59" i="10"/>
  <c r="EC60" i="10"/>
  <c r="EC61" i="10"/>
  <c r="EC62" i="10"/>
  <c r="EC63" i="10"/>
  <c r="EC64" i="10"/>
  <c r="EC65" i="10"/>
  <c r="EC66" i="10"/>
  <c r="EC67" i="10"/>
  <c r="EC68" i="10"/>
  <c r="EC69" i="10"/>
  <c r="EC70" i="10"/>
  <c r="EC71" i="10"/>
  <c r="EC72" i="10"/>
  <c r="EC73" i="10"/>
  <c r="EC74" i="10"/>
  <c r="EC75" i="10"/>
  <c r="EC76" i="10"/>
  <c r="EC77" i="10"/>
  <c r="EC78" i="10"/>
  <c r="EC79" i="10"/>
  <c r="EC80" i="10"/>
  <c r="EC81" i="10"/>
  <c r="EC82" i="10"/>
  <c r="EC83" i="10"/>
  <c r="EC84" i="10"/>
  <c r="EC85" i="10"/>
  <c r="EC86" i="10"/>
  <c r="EC87" i="10"/>
  <c r="EC88" i="10"/>
  <c r="EC89" i="10"/>
  <c r="EC90" i="10"/>
  <c r="EC91" i="10"/>
  <c r="EC92" i="10"/>
  <c r="EC93" i="10"/>
  <c r="EC94" i="10"/>
  <c r="EC95" i="10"/>
  <c r="EC96" i="10"/>
  <c r="EC97" i="10"/>
  <c r="EC98" i="10"/>
  <c r="EC99" i="10"/>
  <c r="EC100" i="10"/>
  <c r="EC101" i="10"/>
  <c r="EC102" i="10"/>
  <c r="EC103" i="10"/>
  <c r="EC104" i="10"/>
  <c r="EC105" i="10"/>
  <c r="EC106" i="10"/>
  <c r="EC107" i="10"/>
  <c r="EC108" i="10"/>
  <c r="EC109" i="10"/>
  <c r="EC110" i="10"/>
  <c r="EC111" i="10"/>
  <c r="EC112" i="10"/>
  <c r="EC113" i="10"/>
  <c r="EC114" i="10"/>
  <c r="EC116" i="10"/>
  <c r="B151" i="7"/>
  <c r="ED4" i="10"/>
  <c r="ED5" i="10"/>
  <c r="ED6" i="10"/>
  <c r="ED7" i="10"/>
  <c r="ED8" i="10"/>
  <c r="ED9" i="10"/>
  <c r="ED10" i="10"/>
  <c r="ED11" i="10"/>
  <c r="ED12" i="10"/>
  <c r="ED13" i="10"/>
  <c r="ED14" i="10"/>
  <c r="ED15" i="10"/>
  <c r="ED16" i="10"/>
  <c r="ED17" i="10"/>
  <c r="ED18" i="10"/>
  <c r="ED19" i="10"/>
  <c r="ED20" i="10"/>
  <c r="ED21" i="10"/>
  <c r="ED22" i="10"/>
  <c r="ED23" i="10"/>
  <c r="ED24" i="10"/>
  <c r="ED25" i="10"/>
  <c r="ED26" i="10"/>
  <c r="ED27" i="10"/>
  <c r="ED28" i="10"/>
  <c r="ED29" i="10"/>
  <c r="ED30" i="10"/>
  <c r="ED31" i="10"/>
  <c r="ED32" i="10"/>
  <c r="ED33" i="10"/>
  <c r="ED34" i="10"/>
  <c r="ED35" i="10"/>
  <c r="ED36" i="10"/>
  <c r="ED37" i="10"/>
  <c r="ED38" i="10"/>
  <c r="ED39" i="10"/>
  <c r="ED40" i="10"/>
  <c r="ED41" i="10"/>
  <c r="ED42" i="10"/>
  <c r="ED43" i="10"/>
  <c r="ED44" i="10"/>
  <c r="ED45" i="10"/>
  <c r="ED46" i="10"/>
  <c r="ED47" i="10"/>
  <c r="ED48" i="10"/>
  <c r="ED49" i="10"/>
  <c r="ED50" i="10"/>
  <c r="ED51" i="10"/>
  <c r="ED52" i="10"/>
  <c r="ED53" i="10"/>
  <c r="ED54" i="10"/>
  <c r="ED55" i="10"/>
  <c r="ED56" i="10"/>
  <c r="ED57" i="10"/>
  <c r="ED58" i="10"/>
  <c r="ED59" i="10"/>
  <c r="ED60" i="10"/>
  <c r="ED61" i="10"/>
  <c r="ED62" i="10"/>
  <c r="ED63" i="10"/>
  <c r="ED64" i="10"/>
  <c r="ED65" i="10"/>
  <c r="ED66" i="10"/>
  <c r="ED67" i="10"/>
  <c r="ED68" i="10"/>
  <c r="ED69" i="10"/>
  <c r="ED70" i="10"/>
  <c r="ED71" i="10"/>
  <c r="ED72" i="10"/>
  <c r="ED73" i="10"/>
  <c r="ED74" i="10"/>
  <c r="ED75" i="10"/>
  <c r="ED76" i="10"/>
  <c r="ED77" i="10"/>
  <c r="ED78" i="10"/>
  <c r="ED79" i="10"/>
  <c r="ED80" i="10"/>
  <c r="ED81" i="10"/>
  <c r="ED82" i="10"/>
  <c r="ED83" i="10"/>
  <c r="ED84" i="10"/>
  <c r="ED85" i="10"/>
  <c r="ED86" i="10"/>
  <c r="ED87" i="10"/>
  <c r="ED88" i="10"/>
  <c r="ED89" i="10"/>
  <c r="ED90" i="10"/>
  <c r="ED91" i="10"/>
  <c r="ED92" i="10"/>
  <c r="ED93" i="10"/>
  <c r="ED94" i="10"/>
  <c r="ED95" i="10"/>
  <c r="ED96" i="10"/>
  <c r="ED97" i="10"/>
  <c r="ED98" i="10"/>
  <c r="ED99" i="10"/>
  <c r="ED100" i="10"/>
  <c r="ED101" i="10"/>
  <c r="ED102" i="10"/>
  <c r="ED103" i="10"/>
  <c r="ED104" i="10"/>
  <c r="ED105" i="10"/>
  <c r="ED106" i="10"/>
  <c r="ED107" i="10"/>
  <c r="ED108" i="10"/>
  <c r="ED109" i="10"/>
  <c r="ED110" i="10"/>
  <c r="ED111" i="10"/>
  <c r="ED112" i="10"/>
  <c r="ED113" i="10"/>
  <c r="ED114" i="10"/>
  <c r="ED116" i="10"/>
  <c r="B152" i="7"/>
  <c r="EE4" i="10"/>
  <c r="EE5" i="10"/>
  <c r="EE6" i="10"/>
  <c r="EE7" i="10"/>
  <c r="EE8" i="10"/>
  <c r="EE9" i="10"/>
  <c r="EE10" i="10"/>
  <c r="EE11" i="10"/>
  <c r="EE12" i="10"/>
  <c r="EE13" i="10"/>
  <c r="EE14" i="10"/>
  <c r="EE15" i="10"/>
  <c r="EE16" i="10"/>
  <c r="EE17" i="10"/>
  <c r="EE18" i="10"/>
  <c r="EE19" i="10"/>
  <c r="EE20" i="10"/>
  <c r="EE21" i="10"/>
  <c r="EE22" i="10"/>
  <c r="EE23" i="10"/>
  <c r="EE24" i="10"/>
  <c r="EE25" i="10"/>
  <c r="EE26" i="10"/>
  <c r="EE27" i="10"/>
  <c r="EE28" i="10"/>
  <c r="EE29" i="10"/>
  <c r="EE30" i="10"/>
  <c r="EE31" i="10"/>
  <c r="EE32" i="10"/>
  <c r="EE33" i="10"/>
  <c r="EE34" i="10"/>
  <c r="EE35" i="10"/>
  <c r="EE36" i="10"/>
  <c r="EE37" i="10"/>
  <c r="EE38" i="10"/>
  <c r="EE39" i="10"/>
  <c r="EE40" i="10"/>
  <c r="EE41" i="10"/>
  <c r="EE42" i="10"/>
  <c r="EE43" i="10"/>
  <c r="EE44" i="10"/>
  <c r="EE45" i="10"/>
  <c r="EE46" i="10"/>
  <c r="EE47" i="10"/>
  <c r="EE48" i="10"/>
  <c r="EE49" i="10"/>
  <c r="EE50" i="10"/>
  <c r="EE51" i="10"/>
  <c r="EE52" i="10"/>
  <c r="EE53" i="10"/>
  <c r="EE54" i="10"/>
  <c r="EE55" i="10"/>
  <c r="EE56" i="10"/>
  <c r="EE57" i="10"/>
  <c r="EE58" i="10"/>
  <c r="EE59" i="10"/>
  <c r="EE60" i="10"/>
  <c r="EE61" i="10"/>
  <c r="EE62" i="10"/>
  <c r="EE63" i="10"/>
  <c r="EE64" i="10"/>
  <c r="EE65" i="10"/>
  <c r="EE66" i="10"/>
  <c r="EE67" i="10"/>
  <c r="EE68" i="10"/>
  <c r="EE69" i="10"/>
  <c r="EE70" i="10"/>
  <c r="EE71" i="10"/>
  <c r="EE72" i="10"/>
  <c r="EE73" i="10"/>
  <c r="EE74" i="10"/>
  <c r="EE75" i="10"/>
  <c r="EE76" i="10"/>
  <c r="EE77" i="10"/>
  <c r="EE78" i="10"/>
  <c r="EE79" i="10"/>
  <c r="EE80" i="10"/>
  <c r="EE81" i="10"/>
  <c r="EE82" i="10"/>
  <c r="EE83" i="10"/>
  <c r="EE84" i="10"/>
  <c r="EE85" i="10"/>
  <c r="EE86" i="10"/>
  <c r="EE87" i="10"/>
  <c r="EE88" i="10"/>
  <c r="EE89" i="10"/>
  <c r="EE90" i="10"/>
  <c r="EE91" i="10"/>
  <c r="EE92" i="10"/>
  <c r="EE93" i="10"/>
  <c r="EE94" i="10"/>
  <c r="EE95" i="10"/>
  <c r="EE96" i="10"/>
  <c r="EE97" i="10"/>
  <c r="EE98" i="10"/>
  <c r="EE99" i="10"/>
  <c r="EE100" i="10"/>
  <c r="EE101" i="10"/>
  <c r="EE102" i="10"/>
  <c r="EE103" i="10"/>
  <c r="EE104" i="10"/>
  <c r="EE105" i="10"/>
  <c r="EE106" i="10"/>
  <c r="EE107" i="10"/>
  <c r="EE108" i="10"/>
  <c r="EE109" i="10"/>
  <c r="EE110" i="10"/>
  <c r="EE111" i="10"/>
  <c r="EE112" i="10"/>
  <c r="EE113" i="10"/>
  <c r="EE114" i="10"/>
  <c r="EE116" i="10"/>
  <c r="B153" i="7"/>
  <c r="EF4" i="10"/>
  <c r="EF5" i="10"/>
  <c r="EF6" i="10"/>
  <c r="EF7" i="10"/>
  <c r="EF8" i="10"/>
  <c r="EF9" i="10"/>
  <c r="EF10" i="10"/>
  <c r="EF11" i="10"/>
  <c r="EF12" i="10"/>
  <c r="EF13" i="10"/>
  <c r="EF14" i="10"/>
  <c r="EF15" i="10"/>
  <c r="EF16" i="10"/>
  <c r="EF17" i="10"/>
  <c r="EF18" i="10"/>
  <c r="EF19" i="10"/>
  <c r="EF20" i="10"/>
  <c r="EF21" i="10"/>
  <c r="EF22" i="10"/>
  <c r="EF23" i="10"/>
  <c r="EF24" i="10"/>
  <c r="EF25" i="10"/>
  <c r="EF26" i="10"/>
  <c r="EF27" i="10"/>
  <c r="EF28" i="10"/>
  <c r="EF29" i="10"/>
  <c r="EF30" i="10"/>
  <c r="EF31" i="10"/>
  <c r="EF32" i="10"/>
  <c r="EF33" i="10"/>
  <c r="EF34" i="10"/>
  <c r="EF35" i="10"/>
  <c r="EF36" i="10"/>
  <c r="EF37" i="10"/>
  <c r="EF38" i="10"/>
  <c r="EF39" i="10"/>
  <c r="EF40" i="10"/>
  <c r="EF41" i="10"/>
  <c r="EF42" i="10"/>
  <c r="EF43" i="10"/>
  <c r="EF44" i="10"/>
  <c r="EF45" i="10"/>
  <c r="EF46" i="10"/>
  <c r="EF47" i="10"/>
  <c r="EF48" i="10"/>
  <c r="EF49" i="10"/>
  <c r="EF50" i="10"/>
  <c r="EF51" i="10"/>
  <c r="EF52" i="10"/>
  <c r="EF53" i="10"/>
  <c r="EF54" i="10"/>
  <c r="EF55" i="10"/>
  <c r="EF56" i="10"/>
  <c r="EF57" i="10"/>
  <c r="EF58" i="10"/>
  <c r="EF59" i="10"/>
  <c r="EF60" i="10"/>
  <c r="EF61" i="10"/>
  <c r="EF62" i="10"/>
  <c r="EF63" i="10"/>
  <c r="EF64" i="10"/>
  <c r="EF65" i="10"/>
  <c r="EF66" i="10"/>
  <c r="EF67" i="10"/>
  <c r="EF68" i="10"/>
  <c r="EF69" i="10"/>
  <c r="EF70" i="10"/>
  <c r="EF71" i="10"/>
  <c r="EF72" i="10"/>
  <c r="EF73" i="10"/>
  <c r="EF74" i="10"/>
  <c r="EF75" i="10"/>
  <c r="EF76" i="10"/>
  <c r="EF77" i="10"/>
  <c r="EF78" i="10"/>
  <c r="EF79" i="10"/>
  <c r="EF80" i="10"/>
  <c r="EF81" i="10"/>
  <c r="EF82" i="10"/>
  <c r="EF83" i="10"/>
  <c r="EF84" i="10"/>
  <c r="EF85" i="10"/>
  <c r="EF86" i="10"/>
  <c r="EF87" i="10"/>
  <c r="EF88" i="10"/>
  <c r="EF89" i="10"/>
  <c r="EF90" i="10"/>
  <c r="EF91" i="10"/>
  <c r="EF92" i="10"/>
  <c r="EF93" i="10"/>
  <c r="EF94" i="10"/>
  <c r="EF95" i="10"/>
  <c r="EF96" i="10"/>
  <c r="EF97" i="10"/>
  <c r="EF98" i="10"/>
  <c r="EF99" i="10"/>
  <c r="EF100" i="10"/>
  <c r="EF101" i="10"/>
  <c r="EF102" i="10"/>
  <c r="EF103" i="10"/>
  <c r="EF104" i="10"/>
  <c r="EF105" i="10"/>
  <c r="EF106" i="10"/>
  <c r="EF107" i="10"/>
  <c r="EF108" i="10"/>
  <c r="EF109" i="10"/>
  <c r="EF110" i="10"/>
  <c r="EF111" i="10"/>
  <c r="EF112" i="10"/>
  <c r="EF113" i="10"/>
  <c r="EF114" i="10"/>
  <c r="EF116" i="10"/>
  <c r="B154" i="7"/>
  <c r="EG4" i="10"/>
  <c r="EG5" i="10"/>
  <c r="EG6" i="10"/>
  <c r="EG7" i="10"/>
  <c r="EG8" i="10"/>
  <c r="EG9" i="10"/>
  <c r="EG10" i="10"/>
  <c r="EG11" i="10"/>
  <c r="EG12" i="10"/>
  <c r="EG13" i="10"/>
  <c r="EG14" i="10"/>
  <c r="EG15" i="10"/>
  <c r="EG16" i="10"/>
  <c r="EG17" i="10"/>
  <c r="EG18" i="10"/>
  <c r="EG19" i="10"/>
  <c r="EG20" i="10"/>
  <c r="EG21" i="10"/>
  <c r="EG22" i="10"/>
  <c r="EG23" i="10"/>
  <c r="EG24" i="10"/>
  <c r="EG25" i="10"/>
  <c r="EG26" i="10"/>
  <c r="EG27" i="10"/>
  <c r="EG28" i="10"/>
  <c r="EG29" i="10"/>
  <c r="EG30" i="10"/>
  <c r="EG31" i="10"/>
  <c r="EG32" i="10"/>
  <c r="EG33" i="10"/>
  <c r="EG34" i="10"/>
  <c r="EG35" i="10"/>
  <c r="EG36" i="10"/>
  <c r="EG37" i="10"/>
  <c r="EG38" i="10"/>
  <c r="EG39" i="10"/>
  <c r="EG40" i="10"/>
  <c r="EG41" i="10"/>
  <c r="EG42" i="10"/>
  <c r="EG43" i="10"/>
  <c r="EG44" i="10"/>
  <c r="EG45" i="10"/>
  <c r="EG46" i="10"/>
  <c r="EG47" i="10"/>
  <c r="EG48" i="10"/>
  <c r="EG49" i="10"/>
  <c r="EG50" i="10"/>
  <c r="EG51" i="10"/>
  <c r="EG52" i="10"/>
  <c r="EG53" i="10"/>
  <c r="EG54" i="10"/>
  <c r="EG55" i="10"/>
  <c r="EG56" i="10"/>
  <c r="EG57" i="10"/>
  <c r="EG58" i="10"/>
  <c r="EG59" i="10"/>
  <c r="EG60" i="10"/>
  <c r="EG61" i="10"/>
  <c r="EG62" i="10"/>
  <c r="EG63" i="10"/>
  <c r="EG64" i="10"/>
  <c r="EG65" i="10"/>
  <c r="EG66" i="10"/>
  <c r="EG67" i="10"/>
  <c r="EG68" i="10"/>
  <c r="EG69" i="10"/>
  <c r="EG70" i="10"/>
  <c r="EG71" i="10"/>
  <c r="EG72" i="10"/>
  <c r="EG73" i="10"/>
  <c r="EG74" i="10"/>
  <c r="EG75" i="10"/>
  <c r="EG76" i="10"/>
  <c r="EG77" i="10"/>
  <c r="EG78" i="10"/>
  <c r="EG79" i="10"/>
  <c r="EG80" i="10"/>
  <c r="EG81" i="10"/>
  <c r="EG82" i="10"/>
  <c r="EG83" i="10"/>
  <c r="EG84" i="10"/>
  <c r="EG85" i="10"/>
  <c r="EG86" i="10"/>
  <c r="EG87" i="10"/>
  <c r="EG88" i="10"/>
  <c r="EG89" i="10"/>
  <c r="EG90" i="10"/>
  <c r="EG91" i="10"/>
  <c r="EG92" i="10"/>
  <c r="EG93" i="10"/>
  <c r="EG94" i="10"/>
  <c r="EG95" i="10"/>
  <c r="EG96" i="10"/>
  <c r="EG97" i="10"/>
  <c r="EG98" i="10"/>
  <c r="EG99" i="10"/>
  <c r="EG100" i="10"/>
  <c r="EG101" i="10"/>
  <c r="EG102" i="10"/>
  <c r="EG103" i="10"/>
  <c r="EG104" i="10"/>
  <c r="EG105" i="10"/>
  <c r="EG106" i="10"/>
  <c r="EG107" i="10"/>
  <c r="EG108" i="10"/>
  <c r="EG109" i="10"/>
  <c r="EG110" i="10"/>
  <c r="EG111" i="10"/>
  <c r="EG112" i="10"/>
  <c r="EG113" i="10"/>
  <c r="EG114" i="10"/>
  <c r="EG116" i="10"/>
  <c r="B155" i="7"/>
  <c r="EH4" i="10"/>
  <c r="EH5" i="10"/>
  <c r="EH6" i="10"/>
  <c r="EH7" i="10"/>
  <c r="EH8" i="10"/>
  <c r="EH9" i="10"/>
  <c r="EH10" i="10"/>
  <c r="EH11" i="10"/>
  <c r="EH12" i="10"/>
  <c r="EH13" i="10"/>
  <c r="EH14" i="10"/>
  <c r="EH15" i="10"/>
  <c r="EH16" i="10"/>
  <c r="EH17" i="10"/>
  <c r="EH18" i="10"/>
  <c r="EH19" i="10"/>
  <c r="EH20" i="10"/>
  <c r="EH21" i="10"/>
  <c r="EH22" i="10"/>
  <c r="EH23" i="10"/>
  <c r="EH24" i="10"/>
  <c r="EH25" i="10"/>
  <c r="EH26" i="10"/>
  <c r="EH27" i="10"/>
  <c r="EH28" i="10"/>
  <c r="EH29" i="10"/>
  <c r="EH30" i="10"/>
  <c r="EH31" i="10"/>
  <c r="EH32" i="10"/>
  <c r="EH33" i="10"/>
  <c r="EH34" i="10"/>
  <c r="EH35" i="10"/>
  <c r="EH36" i="10"/>
  <c r="EH37" i="10"/>
  <c r="EH38" i="10"/>
  <c r="EH39" i="10"/>
  <c r="EH40" i="10"/>
  <c r="EH41" i="10"/>
  <c r="EH42" i="10"/>
  <c r="EH43" i="10"/>
  <c r="EH44" i="10"/>
  <c r="EH45" i="10"/>
  <c r="EH46" i="10"/>
  <c r="EH47" i="10"/>
  <c r="EH48" i="10"/>
  <c r="EH49" i="10"/>
  <c r="EH50" i="10"/>
  <c r="EH51" i="10"/>
  <c r="EH52" i="10"/>
  <c r="EH53" i="10"/>
  <c r="EH54" i="10"/>
  <c r="EH55" i="10"/>
  <c r="EH56" i="10"/>
  <c r="EH57" i="10"/>
  <c r="EH58" i="10"/>
  <c r="EH59" i="10"/>
  <c r="EH60" i="10"/>
  <c r="EH61" i="10"/>
  <c r="EH62" i="10"/>
  <c r="EH63" i="10"/>
  <c r="EH64" i="10"/>
  <c r="EH65" i="10"/>
  <c r="EH66" i="10"/>
  <c r="EH67" i="10"/>
  <c r="EH68" i="10"/>
  <c r="EH69" i="10"/>
  <c r="EH70" i="10"/>
  <c r="EH71" i="10"/>
  <c r="EH72" i="10"/>
  <c r="EH73" i="10"/>
  <c r="EH74" i="10"/>
  <c r="EH75" i="10"/>
  <c r="EH76" i="10"/>
  <c r="EH77" i="10"/>
  <c r="EH78" i="10"/>
  <c r="EH79" i="10"/>
  <c r="EH80" i="10"/>
  <c r="EH81" i="10"/>
  <c r="EH82" i="10"/>
  <c r="EH83" i="10"/>
  <c r="EH84" i="10"/>
  <c r="EH85" i="10"/>
  <c r="EH86" i="10"/>
  <c r="EH87" i="10"/>
  <c r="EH88" i="10"/>
  <c r="EH89" i="10"/>
  <c r="EH90" i="10"/>
  <c r="EH91" i="10"/>
  <c r="EH92" i="10"/>
  <c r="EH93" i="10"/>
  <c r="EH94" i="10"/>
  <c r="EH95" i="10"/>
  <c r="EH96" i="10"/>
  <c r="EH97" i="10"/>
  <c r="EH98" i="10"/>
  <c r="EH99" i="10"/>
  <c r="EH100" i="10"/>
  <c r="EH101" i="10"/>
  <c r="EH102" i="10"/>
  <c r="EH103" i="10"/>
  <c r="EH104" i="10"/>
  <c r="EH105" i="10"/>
  <c r="EH106" i="10"/>
  <c r="EH107" i="10"/>
  <c r="EH108" i="10"/>
  <c r="EH109" i="10"/>
  <c r="EH110" i="10"/>
  <c r="EH111" i="10"/>
  <c r="EH112" i="10"/>
  <c r="EH113" i="10"/>
  <c r="EH114" i="10"/>
  <c r="EH116" i="10"/>
  <c r="B156" i="7"/>
  <c r="EI4" i="10"/>
  <c r="EI5" i="10"/>
  <c r="EI6" i="10"/>
  <c r="EI7" i="10"/>
  <c r="EI8" i="10"/>
  <c r="EI9" i="10"/>
  <c r="EI10" i="10"/>
  <c r="EI11" i="10"/>
  <c r="EI12" i="10"/>
  <c r="EI13" i="10"/>
  <c r="EI14" i="10"/>
  <c r="EI15" i="10"/>
  <c r="EI16" i="10"/>
  <c r="EI17" i="10"/>
  <c r="EI18" i="10"/>
  <c r="EI19" i="10"/>
  <c r="EI20" i="10"/>
  <c r="EI21" i="10"/>
  <c r="EI22" i="10"/>
  <c r="EI23" i="10"/>
  <c r="EI24" i="10"/>
  <c r="EI25" i="10"/>
  <c r="EI26" i="10"/>
  <c r="EI27" i="10"/>
  <c r="EI28" i="10"/>
  <c r="EI29" i="10"/>
  <c r="EI30" i="10"/>
  <c r="EI31" i="10"/>
  <c r="EI32" i="10"/>
  <c r="EI33" i="10"/>
  <c r="EI34" i="10"/>
  <c r="EI35" i="10"/>
  <c r="EI36" i="10"/>
  <c r="EI37" i="10"/>
  <c r="EI38" i="10"/>
  <c r="EI39" i="10"/>
  <c r="EI40" i="10"/>
  <c r="EI41" i="10"/>
  <c r="EI42" i="10"/>
  <c r="EI43" i="10"/>
  <c r="EI44" i="10"/>
  <c r="EI45" i="10"/>
  <c r="EI46" i="10"/>
  <c r="EI47" i="10"/>
  <c r="EI48" i="10"/>
  <c r="EI49" i="10"/>
  <c r="EI50" i="10"/>
  <c r="EI51" i="10"/>
  <c r="EI52" i="10"/>
  <c r="EI53" i="10"/>
  <c r="EI54" i="10"/>
  <c r="EI55" i="10"/>
  <c r="EI56" i="10"/>
  <c r="EI57" i="10"/>
  <c r="EI58" i="10"/>
  <c r="EI59" i="10"/>
  <c r="EI60" i="10"/>
  <c r="EI61" i="10"/>
  <c r="EI62" i="10"/>
  <c r="EI63" i="10"/>
  <c r="EI64" i="10"/>
  <c r="EI65" i="10"/>
  <c r="EI66" i="10"/>
  <c r="EI67" i="10"/>
  <c r="EI68" i="10"/>
  <c r="EI69" i="10"/>
  <c r="EI70" i="10"/>
  <c r="EI71" i="10"/>
  <c r="EI72" i="10"/>
  <c r="EI73" i="10"/>
  <c r="EI74" i="10"/>
  <c r="EI75" i="10"/>
  <c r="EI76" i="10"/>
  <c r="EI77" i="10"/>
  <c r="EI78" i="10"/>
  <c r="EI79" i="10"/>
  <c r="EI80" i="10"/>
  <c r="EI81" i="10"/>
  <c r="EI82" i="10"/>
  <c r="EI83" i="10"/>
  <c r="EI84" i="10"/>
  <c r="EI85" i="10"/>
  <c r="EI86" i="10"/>
  <c r="EI87" i="10"/>
  <c r="EI88" i="10"/>
  <c r="EI89" i="10"/>
  <c r="EI90" i="10"/>
  <c r="EI91" i="10"/>
  <c r="EI92" i="10"/>
  <c r="EI93" i="10"/>
  <c r="EI94" i="10"/>
  <c r="EI95" i="10"/>
  <c r="EI96" i="10"/>
  <c r="EI97" i="10"/>
  <c r="EI98" i="10"/>
  <c r="EI99" i="10"/>
  <c r="EI100" i="10"/>
  <c r="EI101" i="10"/>
  <c r="EI102" i="10"/>
  <c r="EI103" i="10"/>
  <c r="EI104" i="10"/>
  <c r="EI105" i="10"/>
  <c r="EI106" i="10"/>
  <c r="EI107" i="10"/>
  <c r="EI108" i="10"/>
  <c r="EI109" i="10"/>
  <c r="EI110" i="10"/>
  <c r="EI111" i="10"/>
  <c r="EI112" i="10"/>
  <c r="EI113" i="10"/>
  <c r="EI114" i="10"/>
  <c r="EI116" i="10"/>
  <c r="B157" i="7"/>
  <c r="EJ4" i="10"/>
  <c r="EJ5" i="10"/>
  <c r="EJ6" i="10"/>
  <c r="EJ7" i="10"/>
  <c r="EJ8" i="10"/>
  <c r="EJ9" i="10"/>
  <c r="EJ10" i="10"/>
  <c r="EJ11" i="10"/>
  <c r="EJ12" i="10"/>
  <c r="EJ13" i="10"/>
  <c r="EJ14" i="10"/>
  <c r="EJ15" i="10"/>
  <c r="EJ16" i="10"/>
  <c r="EJ17" i="10"/>
  <c r="EJ18" i="10"/>
  <c r="EJ19" i="10"/>
  <c r="EJ20" i="10"/>
  <c r="EJ21" i="10"/>
  <c r="EJ22" i="10"/>
  <c r="EJ23" i="10"/>
  <c r="EJ24" i="10"/>
  <c r="EJ25" i="10"/>
  <c r="EJ26" i="10"/>
  <c r="EJ27" i="10"/>
  <c r="EJ28" i="10"/>
  <c r="EJ29" i="10"/>
  <c r="EJ30" i="10"/>
  <c r="EJ31" i="10"/>
  <c r="EJ32" i="10"/>
  <c r="EJ33" i="10"/>
  <c r="EJ34" i="10"/>
  <c r="EJ35" i="10"/>
  <c r="EJ36" i="10"/>
  <c r="EJ37" i="10"/>
  <c r="EJ38" i="10"/>
  <c r="EJ39" i="10"/>
  <c r="EJ40" i="10"/>
  <c r="EJ41" i="10"/>
  <c r="EJ42" i="10"/>
  <c r="EJ43" i="10"/>
  <c r="EJ44" i="10"/>
  <c r="EJ45" i="10"/>
  <c r="EJ46" i="10"/>
  <c r="EJ47" i="10"/>
  <c r="EJ48" i="10"/>
  <c r="EJ49" i="10"/>
  <c r="EJ50" i="10"/>
  <c r="EJ51" i="10"/>
  <c r="EJ52" i="10"/>
  <c r="EJ53" i="10"/>
  <c r="EJ54" i="10"/>
  <c r="EJ55" i="10"/>
  <c r="EJ56" i="10"/>
  <c r="EJ57" i="10"/>
  <c r="EJ58" i="10"/>
  <c r="EJ59" i="10"/>
  <c r="EJ60" i="10"/>
  <c r="EJ61" i="10"/>
  <c r="EJ62" i="10"/>
  <c r="EJ63" i="10"/>
  <c r="EJ64" i="10"/>
  <c r="EJ65" i="10"/>
  <c r="EJ66" i="10"/>
  <c r="EJ67" i="10"/>
  <c r="EJ68" i="10"/>
  <c r="EJ69" i="10"/>
  <c r="EJ70" i="10"/>
  <c r="EJ71" i="10"/>
  <c r="EJ72" i="10"/>
  <c r="EJ73" i="10"/>
  <c r="EJ74" i="10"/>
  <c r="EJ75" i="10"/>
  <c r="EJ76" i="10"/>
  <c r="EJ77" i="10"/>
  <c r="EJ78" i="10"/>
  <c r="EJ79" i="10"/>
  <c r="EJ80" i="10"/>
  <c r="EJ81" i="10"/>
  <c r="EJ82" i="10"/>
  <c r="EJ83" i="10"/>
  <c r="EJ84" i="10"/>
  <c r="EJ85" i="10"/>
  <c r="EJ86" i="10"/>
  <c r="EJ87" i="10"/>
  <c r="EJ88" i="10"/>
  <c r="EJ89" i="10"/>
  <c r="EJ90" i="10"/>
  <c r="EJ91" i="10"/>
  <c r="EJ92" i="10"/>
  <c r="EJ93" i="10"/>
  <c r="EJ94" i="10"/>
  <c r="EJ95" i="10"/>
  <c r="EJ96" i="10"/>
  <c r="EJ97" i="10"/>
  <c r="EJ98" i="10"/>
  <c r="EJ99" i="10"/>
  <c r="EJ100" i="10"/>
  <c r="EJ101" i="10"/>
  <c r="EJ102" i="10"/>
  <c r="EJ103" i="10"/>
  <c r="EJ104" i="10"/>
  <c r="EJ105" i="10"/>
  <c r="EJ106" i="10"/>
  <c r="EJ107" i="10"/>
  <c r="EJ108" i="10"/>
  <c r="EJ109" i="10"/>
  <c r="EJ110" i="10"/>
  <c r="EJ111" i="10"/>
  <c r="EJ112" i="10"/>
  <c r="EJ113" i="10"/>
  <c r="EJ114" i="10"/>
  <c r="EJ116" i="10"/>
  <c r="B158" i="7"/>
  <c r="EK4" i="10"/>
  <c r="EK5" i="10"/>
  <c r="EK6" i="10"/>
  <c r="EK7" i="10"/>
  <c r="EK8" i="10"/>
  <c r="EK9" i="10"/>
  <c r="EK10" i="10"/>
  <c r="EK11" i="10"/>
  <c r="EK12" i="10"/>
  <c r="EK13" i="10"/>
  <c r="EK14" i="10"/>
  <c r="EK15" i="10"/>
  <c r="EK16" i="10"/>
  <c r="EK17" i="10"/>
  <c r="EK18" i="10"/>
  <c r="EK19" i="10"/>
  <c r="EK20" i="10"/>
  <c r="EK21" i="10"/>
  <c r="EK22" i="10"/>
  <c r="EK23" i="10"/>
  <c r="EK24" i="10"/>
  <c r="EK25" i="10"/>
  <c r="EK26" i="10"/>
  <c r="EK27" i="10"/>
  <c r="EK28" i="10"/>
  <c r="EK29" i="10"/>
  <c r="EK30" i="10"/>
  <c r="EK31" i="10"/>
  <c r="EK32" i="10"/>
  <c r="EK33" i="10"/>
  <c r="EK34" i="10"/>
  <c r="EK35" i="10"/>
  <c r="EK36" i="10"/>
  <c r="EK37" i="10"/>
  <c r="EK38" i="10"/>
  <c r="EK39" i="10"/>
  <c r="EK40" i="10"/>
  <c r="EK41" i="10"/>
  <c r="EK42" i="10"/>
  <c r="EK43" i="10"/>
  <c r="EK44" i="10"/>
  <c r="EK45" i="10"/>
  <c r="EK46" i="10"/>
  <c r="EK47" i="10"/>
  <c r="EK48" i="10"/>
  <c r="EK49" i="10"/>
  <c r="EK50" i="10"/>
  <c r="EK51" i="10"/>
  <c r="EK52" i="10"/>
  <c r="EK53" i="10"/>
  <c r="EK54" i="10"/>
  <c r="EK55" i="10"/>
  <c r="EK56" i="10"/>
  <c r="EK57" i="10"/>
  <c r="EK58" i="10"/>
  <c r="EK59" i="10"/>
  <c r="EK60" i="10"/>
  <c r="EK61" i="10"/>
  <c r="EK62" i="10"/>
  <c r="EK63" i="10"/>
  <c r="EK64" i="10"/>
  <c r="EK65" i="10"/>
  <c r="EK66" i="10"/>
  <c r="EK67" i="10"/>
  <c r="EK68" i="10"/>
  <c r="EK69" i="10"/>
  <c r="EK70" i="10"/>
  <c r="EK71" i="10"/>
  <c r="EK72" i="10"/>
  <c r="EK73" i="10"/>
  <c r="EK74" i="10"/>
  <c r="EK75" i="10"/>
  <c r="EK76" i="10"/>
  <c r="EK77" i="10"/>
  <c r="EK78" i="10"/>
  <c r="EK79" i="10"/>
  <c r="EK80" i="10"/>
  <c r="EK81" i="10"/>
  <c r="EK82" i="10"/>
  <c r="EK83" i="10"/>
  <c r="EK84" i="10"/>
  <c r="EK85" i="10"/>
  <c r="EK86" i="10"/>
  <c r="EK87" i="10"/>
  <c r="EK88" i="10"/>
  <c r="EK89" i="10"/>
  <c r="EK90" i="10"/>
  <c r="EK91" i="10"/>
  <c r="EK92" i="10"/>
  <c r="EK93" i="10"/>
  <c r="EK94" i="10"/>
  <c r="EK95" i="10"/>
  <c r="EK96" i="10"/>
  <c r="EK97" i="10"/>
  <c r="EK98" i="10"/>
  <c r="EK99" i="10"/>
  <c r="EK100" i="10"/>
  <c r="EK101" i="10"/>
  <c r="EK102" i="10"/>
  <c r="EK103" i="10"/>
  <c r="EK104" i="10"/>
  <c r="EK105" i="10"/>
  <c r="EK106" i="10"/>
  <c r="EK107" i="10"/>
  <c r="EK108" i="10"/>
  <c r="EK109" i="10"/>
  <c r="EK110" i="10"/>
  <c r="EK111" i="10"/>
  <c r="EK112" i="10"/>
  <c r="EK113" i="10"/>
  <c r="EK114" i="10"/>
  <c r="EK116" i="10"/>
  <c r="B159" i="7"/>
  <c r="EL4" i="10"/>
  <c r="EL5" i="10"/>
  <c r="EL6" i="10"/>
  <c r="EL7" i="10"/>
  <c r="EL8" i="10"/>
  <c r="EL9" i="10"/>
  <c r="EL10" i="10"/>
  <c r="EL11" i="10"/>
  <c r="EL12" i="10"/>
  <c r="EL13" i="10"/>
  <c r="EL14" i="10"/>
  <c r="EL15" i="10"/>
  <c r="EL16" i="10"/>
  <c r="EL17" i="10"/>
  <c r="EL18" i="10"/>
  <c r="EL19" i="10"/>
  <c r="EL20" i="10"/>
  <c r="EL21" i="10"/>
  <c r="EL22" i="10"/>
  <c r="EL23" i="10"/>
  <c r="EL24" i="10"/>
  <c r="EL25" i="10"/>
  <c r="EL26" i="10"/>
  <c r="EL27" i="10"/>
  <c r="EL28" i="10"/>
  <c r="EL29" i="10"/>
  <c r="EL30" i="10"/>
  <c r="EL31" i="10"/>
  <c r="EL32" i="10"/>
  <c r="EL33" i="10"/>
  <c r="EL34" i="10"/>
  <c r="EL35" i="10"/>
  <c r="EL36" i="10"/>
  <c r="EL37" i="10"/>
  <c r="EL38" i="10"/>
  <c r="EL39" i="10"/>
  <c r="EL40" i="10"/>
  <c r="EL41" i="10"/>
  <c r="EL42" i="10"/>
  <c r="EL43" i="10"/>
  <c r="EL44" i="10"/>
  <c r="EL45" i="10"/>
  <c r="EL46" i="10"/>
  <c r="EL47" i="10"/>
  <c r="EL48" i="10"/>
  <c r="EL49" i="10"/>
  <c r="EL50" i="10"/>
  <c r="EL51" i="10"/>
  <c r="EL52" i="10"/>
  <c r="EL53" i="10"/>
  <c r="EL54" i="10"/>
  <c r="EL55" i="10"/>
  <c r="EL56" i="10"/>
  <c r="EL57" i="10"/>
  <c r="EL58" i="10"/>
  <c r="EL59" i="10"/>
  <c r="EL60" i="10"/>
  <c r="EL61" i="10"/>
  <c r="EL62" i="10"/>
  <c r="EL63" i="10"/>
  <c r="EL64" i="10"/>
  <c r="EL65" i="10"/>
  <c r="EL66" i="10"/>
  <c r="EL67" i="10"/>
  <c r="EL68" i="10"/>
  <c r="EL69" i="10"/>
  <c r="EL70" i="10"/>
  <c r="EL71" i="10"/>
  <c r="EL72" i="10"/>
  <c r="EL73" i="10"/>
  <c r="EL74" i="10"/>
  <c r="EL75" i="10"/>
  <c r="EL76" i="10"/>
  <c r="EL77" i="10"/>
  <c r="EL78" i="10"/>
  <c r="EL79" i="10"/>
  <c r="EL80" i="10"/>
  <c r="EL81" i="10"/>
  <c r="EL82" i="10"/>
  <c r="EL83" i="10"/>
  <c r="EL84" i="10"/>
  <c r="EL85" i="10"/>
  <c r="EL86" i="10"/>
  <c r="EL87" i="10"/>
  <c r="EL88" i="10"/>
  <c r="EL89" i="10"/>
  <c r="EL90" i="10"/>
  <c r="EL91" i="10"/>
  <c r="EL92" i="10"/>
  <c r="EL93" i="10"/>
  <c r="EL94" i="10"/>
  <c r="EL95" i="10"/>
  <c r="EL96" i="10"/>
  <c r="EL97" i="10"/>
  <c r="EL98" i="10"/>
  <c r="EL99" i="10"/>
  <c r="EL100" i="10"/>
  <c r="EL101" i="10"/>
  <c r="EL102" i="10"/>
  <c r="EL103" i="10"/>
  <c r="EL104" i="10"/>
  <c r="EL105" i="10"/>
  <c r="EL106" i="10"/>
  <c r="EL107" i="10"/>
  <c r="EL108" i="10"/>
  <c r="EL109" i="10"/>
  <c r="EL110" i="10"/>
  <c r="EL111" i="10"/>
  <c r="EL112" i="10"/>
  <c r="EL113" i="10"/>
  <c r="EL114" i="10"/>
  <c r="EL116" i="10"/>
  <c r="B160" i="7"/>
  <c r="EM4" i="10"/>
  <c r="EM5" i="10"/>
  <c r="EM6" i="10"/>
  <c r="EM7" i="10"/>
  <c r="EM8" i="10"/>
  <c r="EM9" i="10"/>
  <c r="EM10" i="10"/>
  <c r="EM11" i="10"/>
  <c r="EM12" i="10"/>
  <c r="EM13" i="10"/>
  <c r="EM14" i="10"/>
  <c r="EM15" i="10"/>
  <c r="EM16" i="10"/>
  <c r="EM17" i="10"/>
  <c r="EM18" i="10"/>
  <c r="EM19" i="10"/>
  <c r="EM20" i="10"/>
  <c r="EM21" i="10"/>
  <c r="EM22" i="10"/>
  <c r="EM23" i="10"/>
  <c r="EM24" i="10"/>
  <c r="EM25" i="10"/>
  <c r="EM26" i="10"/>
  <c r="EM27" i="10"/>
  <c r="EM28" i="10"/>
  <c r="EM29" i="10"/>
  <c r="EM30" i="10"/>
  <c r="EM31" i="10"/>
  <c r="EM32" i="10"/>
  <c r="EM33" i="10"/>
  <c r="EM34" i="10"/>
  <c r="EM35" i="10"/>
  <c r="EM36" i="10"/>
  <c r="EM37" i="10"/>
  <c r="EM38" i="10"/>
  <c r="EM39" i="10"/>
  <c r="EM40" i="10"/>
  <c r="EM41" i="10"/>
  <c r="EM42" i="10"/>
  <c r="EM43" i="10"/>
  <c r="EM44" i="10"/>
  <c r="EM45" i="10"/>
  <c r="EM46" i="10"/>
  <c r="EM47" i="10"/>
  <c r="EM48" i="10"/>
  <c r="EM49" i="10"/>
  <c r="EM50" i="10"/>
  <c r="EM51" i="10"/>
  <c r="EM52" i="10"/>
  <c r="EM53" i="10"/>
  <c r="EM54" i="10"/>
  <c r="EM55" i="10"/>
  <c r="EM56" i="10"/>
  <c r="EM57" i="10"/>
  <c r="EM58" i="10"/>
  <c r="EM59" i="10"/>
  <c r="EM60" i="10"/>
  <c r="EM61" i="10"/>
  <c r="EM62" i="10"/>
  <c r="EM63" i="10"/>
  <c r="EM64" i="10"/>
  <c r="EM65" i="10"/>
  <c r="EM66" i="10"/>
  <c r="EM67" i="10"/>
  <c r="EM68" i="10"/>
  <c r="EM69" i="10"/>
  <c r="EM70" i="10"/>
  <c r="EM71" i="10"/>
  <c r="EM72" i="10"/>
  <c r="EM73" i="10"/>
  <c r="EM74" i="10"/>
  <c r="EM75" i="10"/>
  <c r="EM76" i="10"/>
  <c r="EM77" i="10"/>
  <c r="EM78" i="10"/>
  <c r="EM79" i="10"/>
  <c r="EM80" i="10"/>
  <c r="EM81" i="10"/>
  <c r="EM82" i="10"/>
  <c r="EM83" i="10"/>
  <c r="EM84" i="10"/>
  <c r="EM85" i="10"/>
  <c r="EM86" i="10"/>
  <c r="EM87" i="10"/>
  <c r="EM88" i="10"/>
  <c r="EM89" i="10"/>
  <c r="EM90" i="10"/>
  <c r="EM91" i="10"/>
  <c r="EM92" i="10"/>
  <c r="EM93" i="10"/>
  <c r="EM94" i="10"/>
  <c r="EM95" i="10"/>
  <c r="EM96" i="10"/>
  <c r="EM97" i="10"/>
  <c r="EM98" i="10"/>
  <c r="EM99" i="10"/>
  <c r="EM100" i="10"/>
  <c r="EM101" i="10"/>
  <c r="EM102" i="10"/>
  <c r="EM103" i="10"/>
  <c r="EM104" i="10"/>
  <c r="EM105" i="10"/>
  <c r="EM106" i="10"/>
  <c r="EM107" i="10"/>
  <c r="EM108" i="10"/>
  <c r="EM109" i="10"/>
  <c r="EM110" i="10"/>
  <c r="EM111" i="10"/>
  <c r="EM112" i="10"/>
  <c r="EM113" i="10"/>
  <c r="EM114" i="10"/>
  <c r="EM116" i="10"/>
  <c r="B161" i="7"/>
  <c r="EN4" i="10"/>
  <c r="EN5" i="10"/>
  <c r="EN6" i="10"/>
  <c r="EN7" i="10"/>
  <c r="EN8" i="10"/>
  <c r="EN9" i="10"/>
  <c r="EN10" i="10"/>
  <c r="EN11" i="10"/>
  <c r="EN12" i="10"/>
  <c r="EN13" i="10"/>
  <c r="EN14" i="10"/>
  <c r="EN15" i="10"/>
  <c r="EN16" i="10"/>
  <c r="EN17" i="10"/>
  <c r="EN18" i="10"/>
  <c r="EN19" i="10"/>
  <c r="EN20" i="10"/>
  <c r="EN21" i="10"/>
  <c r="EN22" i="10"/>
  <c r="EN23" i="10"/>
  <c r="EN24" i="10"/>
  <c r="EN25" i="10"/>
  <c r="EN26" i="10"/>
  <c r="EN27" i="10"/>
  <c r="EN28" i="10"/>
  <c r="EN29" i="10"/>
  <c r="EN30" i="10"/>
  <c r="EN31" i="10"/>
  <c r="EN32" i="10"/>
  <c r="EN33" i="10"/>
  <c r="EN34" i="10"/>
  <c r="EN35" i="10"/>
  <c r="EN36" i="10"/>
  <c r="EN37" i="10"/>
  <c r="EN38" i="10"/>
  <c r="EN39" i="10"/>
  <c r="EN40" i="10"/>
  <c r="EN41" i="10"/>
  <c r="EN42" i="10"/>
  <c r="EN43" i="10"/>
  <c r="EN44" i="10"/>
  <c r="EN45" i="10"/>
  <c r="EN46" i="10"/>
  <c r="EN47" i="10"/>
  <c r="EN48" i="10"/>
  <c r="EN49" i="10"/>
  <c r="EN50" i="10"/>
  <c r="EN51" i="10"/>
  <c r="EN52" i="10"/>
  <c r="EN53" i="10"/>
  <c r="EN54" i="10"/>
  <c r="EN55" i="10"/>
  <c r="EN56" i="10"/>
  <c r="EN57" i="10"/>
  <c r="EN58" i="10"/>
  <c r="EN59" i="10"/>
  <c r="EN60" i="10"/>
  <c r="EN61" i="10"/>
  <c r="EN62" i="10"/>
  <c r="EN63" i="10"/>
  <c r="EN64" i="10"/>
  <c r="EN65" i="10"/>
  <c r="EN66" i="10"/>
  <c r="EN67" i="10"/>
  <c r="EN68" i="10"/>
  <c r="EN69" i="10"/>
  <c r="EN70" i="10"/>
  <c r="EN71" i="10"/>
  <c r="EN72" i="10"/>
  <c r="EN73" i="10"/>
  <c r="EN74" i="10"/>
  <c r="EN75" i="10"/>
  <c r="EN76" i="10"/>
  <c r="EN77" i="10"/>
  <c r="EN78" i="10"/>
  <c r="EN79" i="10"/>
  <c r="EN80" i="10"/>
  <c r="EN81" i="10"/>
  <c r="EN82" i="10"/>
  <c r="EN83" i="10"/>
  <c r="EN84" i="10"/>
  <c r="EN85" i="10"/>
  <c r="EN86" i="10"/>
  <c r="EN87" i="10"/>
  <c r="EN88" i="10"/>
  <c r="EN89" i="10"/>
  <c r="EN90" i="10"/>
  <c r="EN91" i="10"/>
  <c r="EN92" i="10"/>
  <c r="EN93" i="10"/>
  <c r="EN94" i="10"/>
  <c r="EN95" i="10"/>
  <c r="EN96" i="10"/>
  <c r="EN97" i="10"/>
  <c r="EN98" i="10"/>
  <c r="EN99" i="10"/>
  <c r="EN100" i="10"/>
  <c r="EN101" i="10"/>
  <c r="EN102" i="10"/>
  <c r="EN103" i="10"/>
  <c r="EN104" i="10"/>
  <c r="EN105" i="10"/>
  <c r="EN106" i="10"/>
  <c r="EN107" i="10"/>
  <c r="EN108" i="10"/>
  <c r="EN109" i="10"/>
  <c r="EN110" i="10"/>
  <c r="EN111" i="10"/>
  <c r="EN112" i="10"/>
  <c r="EN113" i="10"/>
  <c r="EN114" i="10"/>
  <c r="EN116" i="10"/>
  <c r="B162" i="7"/>
  <c r="EO4" i="10"/>
  <c r="EO5" i="10"/>
  <c r="EO6" i="10"/>
  <c r="EO7" i="10"/>
  <c r="EO8" i="10"/>
  <c r="EO9" i="10"/>
  <c r="EO10" i="10"/>
  <c r="EO11" i="10"/>
  <c r="EO12" i="10"/>
  <c r="EO13" i="10"/>
  <c r="EO14" i="10"/>
  <c r="EO15" i="10"/>
  <c r="EO16" i="10"/>
  <c r="EO17" i="10"/>
  <c r="EO18" i="10"/>
  <c r="EO19" i="10"/>
  <c r="EO20" i="10"/>
  <c r="EO21" i="10"/>
  <c r="EO22" i="10"/>
  <c r="EO23" i="10"/>
  <c r="EO24" i="10"/>
  <c r="EO25" i="10"/>
  <c r="EO26" i="10"/>
  <c r="EO27" i="10"/>
  <c r="EO28" i="10"/>
  <c r="EO29" i="10"/>
  <c r="EO30" i="10"/>
  <c r="EO31" i="10"/>
  <c r="EO32" i="10"/>
  <c r="EO33" i="10"/>
  <c r="EO34" i="10"/>
  <c r="EO35" i="10"/>
  <c r="EO36" i="10"/>
  <c r="EO37" i="10"/>
  <c r="EO38" i="10"/>
  <c r="EO39" i="10"/>
  <c r="EO40" i="10"/>
  <c r="EO41" i="10"/>
  <c r="EO42" i="10"/>
  <c r="EO43" i="10"/>
  <c r="EO44" i="10"/>
  <c r="EO45" i="10"/>
  <c r="EO46" i="10"/>
  <c r="EO47" i="10"/>
  <c r="EO48" i="10"/>
  <c r="EO49" i="10"/>
  <c r="EO50" i="10"/>
  <c r="EO51" i="10"/>
  <c r="EO52" i="10"/>
  <c r="EO53" i="10"/>
  <c r="EO54" i="10"/>
  <c r="EO55" i="10"/>
  <c r="EO56" i="10"/>
  <c r="EO57" i="10"/>
  <c r="EO58" i="10"/>
  <c r="EO59" i="10"/>
  <c r="EO60" i="10"/>
  <c r="EO61" i="10"/>
  <c r="EO62" i="10"/>
  <c r="EO63" i="10"/>
  <c r="EO64" i="10"/>
  <c r="EO65" i="10"/>
  <c r="EO66" i="10"/>
  <c r="EO67" i="10"/>
  <c r="EO68" i="10"/>
  <c r="EO69" i="10"/>
  <c r="EO70" i="10"/>
  <c r="EO71" i="10"/>
  <c r="EO72" i="10"/>
  <c r="EO73" i="10"/>
  <c r="EO74" i="10"/>
  <c r="EO75" i="10"/>
  <c r="EO76" i="10"/>
  <c r="EO77" i="10"/>
  <c r="EO78" i="10"/>
  <c r="EO79" i="10"/>
  <c r="EO80" i="10"/>
  <c r="EO81" i="10"/>
  <c r="EO82" i="10"/>
  <c r="EO83" i="10"/>
  <c r="EO84" i="10"/>
  <c r="EO85" i="10"/>
  <c r="EO86" i="10"/>
  <c r="EO87" i="10"/>
  <c r="EO88" i="10"/>
  <c r="EO89" i="10"/>
  <c r="EO90" i="10"/>
  <c r="EO91" i="10"/>
  <c r="EO92" i="10"/>
  <c r="EO93" i="10"/>
  <c r="EO94" i="10"/>
  <c r="EO95" i="10"/>
  <c r="EO96" i="10"/>
  <c r="EO97" i="10"/>
  <c r="EO98" i="10"/>
  <c r="EO99" i="10"/>
  <c r="EO100" i="10"/>
  <c r="EO101" i="10"/>
  <c r="EO102" i="10"/>
  <c r="EO103" i="10"/>
  <c r="EO104" i="10"/>
  <c r="EO105" i="10"/>
  <c r="EO106" i="10"/>
  <c r="EO107" i="10"/>
  <c r="EO108" i="10"/>
  <c r="EO109" i="10"/>
  <c r="EO110" i="10"/>
  <c r="EO111" i="10"/>
  <c r="EO112" i="10"/>
  <c r="EO113" i="10"/>
  <c r="EO114" i="10"/>
  <c r="EO116" i="10"/>
  <c r="B163" i="7"/>
  <c r="EP4" i="10"/>
  <c r="EP5" i="10"/>
  <c r="EP6" i="10"/>
  <c r="EP7" i="10"/>
  <c r="EP8" i="10"/>
  <c r="EP9" i="10"/>
  <c r="EP10" i="10"/>
  <c r="EP11" i="10"/>
  <c r="EP12" i="10"/>
  <c r="EP13" i="10"/>
  <c r="EP14" i="10"/>
  <c r="EP15" i="10"/>
  <c r="EP16" i="10"/>
  <c r="EP17" i="10"/>
  <c r="EP18" i="10"/>
  <c r="EP19" i="10"/>
  <c r="EP20" i="10"/>
  <c r="EP21" i="10"/>
  <c r="EP22" i="10"/>
  <c r="EP23" i="10"/>
  <c r="EP24" i="10"/>
  <c r="EP25" i="10"/>
  <c r="EP26" i="10"/>
  <c r="EP27" i="10"/>
  <c r="EP28" i="10"/>
  <c r="EP29" i="10"/>
  <c r="EP30" i="10"/>
  <c r="EP31" i="10"/>
  <c r="EP32" i="10"/>
  <c r="EP33" i="10"/>
  <c r="EP34" i="10"/>
  <c r="EP35" i="10"/>
  <c r="EP36" i="10"/>
  <c r="EP37" i="10"/>
  <c r="EP38" i="10"/>
  <c r="EP39" i="10"/>
  <c r="EP40" i="10"/>
  <c r="EP41" i="10"/>
  <c r="EP42" i="10"/>
  <c r="EP43" i="10"/>
  <c r="EP44" i="10"/>
  <c r="EP45" i="10"/>
  <c r="EP46" i="10"/>
  <c r="EP47" i="10"/>
  <c r="EP48" i="10"/>
  <c r="EP49" i="10"/>
  <c r="EP50" i="10"/>
  <c r="EP51" i="10"/>
  <c r="EP52" i="10"/>
  <c r="EP53" i="10"/>
  <c r="EP54" i="10"/>
  <c r="EP55" i="10"/>
  <c r="EP56" i="10"/>
  <c r="EP57" i="10"/>
  <c r="EP58" i="10"/>
  <c r="EP59" i="10"/>
  <c r="EP60" i="10"/>
  <c r="EP61" i="10"/>
  <c r="EP62" i="10"/>
  <c r="EP63" i="10"/>
  <c r="EP64" i="10"/>
  <c r="EP65" i="10"/>
  <c r="EP66" i="10"/>
  <c r="EP67" i="10"/>
  <c r="EP68" i="10"/>
  <c r="EP69" i="10"/>
  <c r="EP70" i="10"/>
  <c r="EP71" i="10"/>
  <c r="EP72" i="10"/>
  <c r="EP73" i="10"/>
  <c r="EP74" i="10"/>
  <c r="EP75" i="10"/>
  <c r="EP76" i="10"/>
  <c r="EP77" i="10"/>
  <c r="EP78" i="10"/>
  <c r="EP79" i="10"/>
  <c r="EP80" i="10"/>
  <c r="EP81" i="10"/>
  <c r="EP82" i="10"/>
  <c r="EP83" i="10"/>
  <c r="EP84" i="10"/>
  <c r="EP85" i="10"/>
  <c r="EP86" i="10"/>
  <c r="EP87" i="10"/>
  <c r="EP88" i="10"/>
  <c r="EP89" i="10"/>
  <c r="EP90" i="10"/>
  <c r="EP91" i="10"/>
  <c r="EP92" i="10"/>
  <c r="EP93" i="10"/>
  <c r="EP94" i="10"/>
  <c r="EP95" i="10"/>
  <c r="EP96" i="10"/>
  <c r="EP97" i="10"/>
  <c r="EP98" i="10"/>
  <c r="EP99" i="10"/>
  <c r="EP100" i="10"/>
  <c r="EP101" i="10"/>
  <c r="EP102" i="10"/>
  <c r="EP103" i="10"/>
  <c r="EP104" i="10"/>
  <c r="EP105" i="10"/>
  <c r="EP106" i="10"/>
  <c r="EP107" i="10"/>
  <c r="EP108" i="10"/>
  <c r="EP109" i="10"/>
  <c r="EP110" i="10"/>
  <c r="EP111" i="10"/>
  <c r="EP112" i="10"/>
  <c r="EP113" i="10"/>
  <c r="EP114" i="10"/>
  <c r="EP116" i="10"/>
  <c r="B164" i="7"/>
  <c r="EQ4" i="10"/>
  <c r="EQ5" i="10"/>
  <c r="EQ6" i="10"/>
  <c r="EQ7" i="10"/>
  <c r="EQ8" i="10"/>
  <c r="EQ9" i="10"/>
  <c r="EQ10" i="10"/>
  <c r="EQ11" i="10"/>
  <c r="EQ12" i="10"/>
  <c r="EQ13" i="10"/>
  <c r="EQ14" i="10"/>
  <c r="EQ15" i="10"/>
  <c r="EQ16" i="10"/>
  <c r="EQ17" i="10"/>
  <c r="EQ18" i="10"/>
  <c r="EQ19" i="10"/>
  <c r="EQ20" i="10"/>
  <c r="EQ21" i="10"/>
  <c r="EQ22" i="10"/>
  <c r="EQ23" i="10"/>
  <c r="EQ24" i="10"/>
  <c r="EQ25" i="10"/>
  <c r="EQ26" i="10"/>
  <c r="EQ27" i="10"/>
  <c r="EQ28" i="10"/>
  <c r="EQ29" i="10"/>
  <c r="EQ30" i="10"/>
  <c r="EQ31" i="10"/>
  <c r="EQ32" i="10"/>
  <c r="EQ33" i="10"/>
  <c r="EQ34" i="10"/>
  <c r="EQ35" i="10"/>
  <c r="EQ36" i="10"/>
  <c r="EQ37" i="10"/>
  <c r="EQ38" i="10"/>
  <c r="EQ39" i="10"/>
  <c r="EQ40" i="10"/>
  <c r="EQ41" i="10"/>
  <c r="EQ42" i="10"/>
  <c r="EQ43" i="10"/>
  <c r="EQ44" i="10"/>
  <c r="EQ45" i="10"/>
  <c r="EQ46" i="10"/>
  <c r="EQ47" i="10"/>
  <c r="EQ48" i="10"/>
  <c r="EQ49" i="10"/>
  <c r="EQ50" i="10"/>
  <c r="EQ51" i="10"/>
  <c r="EQ52" i="10"/>
  <c r="EQ53" i="10"/>
  <c r="EQ54" i="10"/>
  <c r="EQ55" i="10"/>
  <c r="EQ56" i="10"/>
  <c r="EQ57" i="10"/>
  <c r="EQ58" i="10"/>
  <c r="EQ59" i="10"/>
  <c r="EQ60" i="10"/>
  <c r="EQ61" i="10"/>
  <c r="EQ62" i="10"/>
  <c r="EQ63" i="10"/>
  <c r="EQ64" i="10"/>
  <c r="EQ65" i="10"/>
  <c r="EQ66" i="10"/>
  <c r="EQ67" i="10"/>
  <c r="EQ68" i="10"/>
  <c r="EQ69" i="10"/>
  <c r="EQ70" i="10"/>
  <c r="EQ71" i="10"/>
  <c r="EQ72" i="10"/>
  <c r="EQ73" i="10"/>
  <c r="EQ74" i="10"/>
  <c r="EQ75" i="10"/>
  <c r="EQ76" i="10"/>
  <c r="EQ77" i="10"/>
  <c r="EQ78" i="10"/>
  <c r="EQ79" i="10"/>
  <c r="EQ80" i="10"/>
  <c r="EQ81" i="10"/>
  <c r="EQ82" i="10"/>
  <c r="EQ83" i="10"/>
  <c r="EQ84" i="10"/>
  <c r="EQ85" i="10"/>
  <c r="EQ86" i="10"/>
  <c r="EQ87" i="10"/>
  <c r="EQ88" i="10"/>
  <c r="EQ89" i="10"/>
  <c r="EQ90" i="10"/>
  <c r="EQ91" i="10"/>
  <c r="EQ92" i="10"/>
  <c r="EQ93" i="10"/>
  <c r="EQ94" i="10"/>
  <c r="EQ95" i="10"/>
  <c r="EQ96" i="10"/>
  <c r="EQ97" i="10"/>
  <c r="EQ98" i="10"/>
  <c r="EQ99" i="10"/>
  <c r="EQ100" i="10"/>
  <c r="EQ101" i="10"/>
  <c r="EQ102" i="10"/>
  <c r="EQ103" i="10"/>
  <c r="EQ104" i="10"/>
  <c r="EQ105" i="10"/>
  <c r="EQ106" i="10"/>
  <c r="EQ107" i="10"/>
  <c r="EQ108" i="10"/>
  <c r="EQ109" i="10"/>
  <c r="EQ110" i="10"/>
  <c r="EQ111" i="10"/>
  <c r="EQ112" i="10"/>
  <c r="EQ113" i="10"/>
  <c r="EQ114" i="10"/>
  <c r="EQ116" i="10"/>
  <c r="B165" i="7"/>
  <c r="ER4" i="10"/>
  <c r="ER5" i="10"/>
  <c r="ER6" i="10"/>
  <c r="ER7" i="10"/>
  <c r="ER8" i="10"/>
  <c r="ER9" i="10"/>
  <c r="ER10" i="10"/>
  <c r="ER11" i="10"/>
  <c r="ER12" i="10"/>
  <c r="ER13" i="10"/>
  <c r="ER14" i="10"/>
  <c r="ER15" i="10"/>
  <c r="ER16" i="10"/>
  <c r="ER17" i="10"/>
  <c r="ER18" i="10"/>
  <c r="ER19" i="10"/>
  <c r="ER20" i="10"/>
  <c r="ER21" i="10"/>
  <c r="ER22" i="10"/>
  <c r="ER23" i="10"/>
  <c r="ER24" i="10"/>
  <c r="ER25" i="10"/>
  <c r="ER26" i="10"/>
  <c r="ER27" i="10"/>
  <c r="ER28" i="10"/>
  <c r="ER29" i="10"/>
  <c r="ER30" i="10"/>
  <c r="ER31" i="10"/>
  <c r="ER32" i="10"/>
  <c r="ER33" i="10"/>
  <c r="ER34" i="10"/>
  <c r="ER35" i="10"/>
  <c r="ER36" i="10"/>
  <c r="ER37" i="10"/>
  <c r="ER38" i="10"/>
  <c r="ER39" i="10"/>
  <c r="ER40" i="10"/>
  <c r="ER41" i="10"/>
  <c r="ER42" i="10"/>
  <c r="ER43" i="10"/>
  <c r="ER44" i="10"/>
  <c r="ER45" i="10"/>
  <c r="ER46" i="10"/>
  <c r="ER47" i="10"/>
  <c r="ER48" i="10"/>
  <c r="ER49" i="10"/>
  <c r="ER50" i="10"/>
  <c r="ER51" i="10"/>
  <c r="ER52" i="10"/>
  <c r="ER53" i="10"/>
  <c r="ER54" i="10"/>
  <c r="ER55" i="10"/>
  <c r="ER56" i="10"/>
  <c r="ER57" i="10"/>
  <c r="ER58" i="10"/>
  <c r="ER59" i="10"/>
  <c r="ER60" i="10"/>
  <c r="ER61" i="10"/>
  <c r="ER62" i="10"/>
  <c r="ER63" i="10"/>
  <c r="ER64" i="10"/>
  <c r="ER65" i="10"/>
  <c r="ER66" i="10"/>
  <c r="ER67" i="10"/>
  <c r="ER68" i="10"/>
  <c r="ER69" i="10"/>
  <c r="ER70" i="10"/>
  <c r="ER71" i="10"/>
  <c r="ER72" i="10"/>
  <c r="ER73" i="10"/>
  <c r="ER74" i="10"/>
  <c r="ER75" i="10"/>
  <c r="ER76" i="10"/>
  <c r="ER77" i="10"/>
  <c r="ER78" i="10"/>
  <c r="ER79" i="10"/>
  <c r="ER80" i="10"/>
  <c r="ER81" i="10"/>
  <c r="ER82" i="10"/>
  <c r="ER83" i="10"/>
  <c r="ER84" i="10"/>
  <c r="ER85" i="10"/>
  <c r="ER86" i="10"/>
  <c r="ER87" i="10"/>
  <c r="ER88" i="10"/>
  <c r="ER89" i="10"/>
  <c r="ER90" i="10"/>
  <c r="ER91" i="10"/>
  <c r="ER92" i="10"/>
  <c r="ER93" i="10"/>
  <c r="ER94" i="10"/>
  <c r="ER95" i="10"/>
  <c r="ER96" i="10"/>
  <c r="ER97" i="10"/>
  <c r="ER98" i="10"/>
  <c r="ER99" i="10"/>
  <c r="ER100" i="10"/>
  <c r="ER101" i="10"/>
  <c r="ER102" i="10"/>
  <c r="ER103" i="10"/>
  <c r="ER104" i="10"/>
  <c r="ER105" i="10"/>
  <c r="ER106" i="10"/>
  <c r="ER107" i="10"/>
  <c r="ER108" i="10"/>
  <c r="ER109" i="10"/>
  <c r="ER110" i="10"/>
  <c r="ER111" i="10"/>
  <c r="ER112" i="10"/>
  <c r="ER113" i="10"/>
  <c r="ER114" i="10"/>
  <c r="ER116" i="10"/>
  <c r="B166" i="7"/>
  <c r="ES4" i="10"/>
  <c r="ES5" i="10"/>
  <c r="ES6" i="10"/>
  <c r="ES7" i="10"/>
  <c r="ES8" i="10"/>
  <c r="ES9" i="10"/>
  <c r="ES10" i="10"/>
  <c r="ES11" i="10"/>
  <c r="ES12" i="10"/>
  <c r="ES13" i="10"/>
  <c r="ES14" i="10"/>
  <c r="ES15" i="10"/>
  <c r="ES16" i="10"/>
  <c r="ES17" i="10"/>
  <c r="ES18" i="10"/>
  <c r="ES19" i="10"/>
  <c r="ES20" i="10"/>
  <c r="ES21" i="10"/>
  <c r="ES22" i="10"/>
  <c r="ES23" i="10"/>
  <c r="ES24" i="10"/>
  <c r="ES25" i="10"/>
  <c r="ES26" i="10"/>
  <c r="ES27" i="10"/>
  <c r="ES28" i="10"/>
  <c r="ES29" i="10"/>
  <c r="ES30" i="10"/>
  <c r="ES31" i="10"/>
  <c r="ES32" i="10"/>
  <c r="ES33" i="10"/>
  <c r="ES34" i="10"/>
  <c r="ES35" i="10"/>
  <c r="ES36" i="10"/>
  <c r="ES37" i="10"/>
  <c r="ES38" i="10"/>
  <c r="ES39" i="10"/>
  <c r="ES40" i="10"/>
  <c r="ES41" i="10"/>
  <c r="ES42" i="10"/>
  <c r="ES43" i="10"/>
  <c r="ES44" i="10"/>
  <c r="ES45" i="10"/>
  <c r="ES46" i="10"/>
  <c r="ES47" i="10"/>
  <c r="ES48" i="10"/>
  <c r="ES49" i="10"/>
  <c r="ES50" i="10"/>
  <c r="ES51" i="10"/>
  <c r="ES52" i="10"/>
  <c r="ES53" i="10"/>
  <c r="ES54" i="10"/>
  <c r="ES55" i="10"/>
  <c r="ES56" i="10"/>
  <c r="ES57" i="10"/>
  <c r="ES58" i="10"/>
  <c r="ES59" i="10"/>
  <c r="ES60" i="10"/>
  <c r="ES61" i="10"/>
  <c r="ES62" i="10"/>
  <c r="ES63" i="10"/>
  <c r="ES64" i="10"/>
  <c r="ES65" i="10"/>
  <c r="ES66" i="10"/>
  <c r="ES67" i="10"/>
  <c r="ES68" i="10"/>
  <c r="ES69" i="10"/>
  <c r="ES70" i="10"/>
  <c r="ES71" i="10"/>
  <c r="ES72" i="10"/>
  <c r="ES73" i="10"/>
  <c r="ES74" i="10"/>
  <c r="ES75" i="10"/>
  <c r="ES76" i="10"/>
  <c r="ES77" i="10"/>
  <c r="ES78" i="10"/>
  <c r="ES79" i="10"/>
  <c r="ES80" i="10"/>
  <c r="ES81" i="10"/>
  <c r="ES82" i="10"/>
  <c r="ES83" i="10"/>
  <c r="ES84" i="10"/>
  <c r="ES85" i="10"/>
  <c r="ES86" i="10"/>
  <c r="ES87" i="10"/>
  <c r="ES88" i="10"/>
  <c r="ES89" i="10"/>
  <c r="ES90" i="10"/>
  <c r="ES91" i="10"/>
  <c r="ES92" i="10"/>
  <c r="ES93" i="10"/>
  <c r="ES94" i="10"/>
  <c r="ES95" i="10"/>
  <c r="ES96" i="10"/>
  <c r="ES97" i="10"/>
  <c r="ES98" i="10"/>
  <c r="ES99" i="10"/>
  <c r="ES100" i="10"/>
  <c r="ES101" i="10"/>
  <c r="ES102" i="10"/>
  <c r="ES103" i="10"/>
  <c r="ES104" i="10"/>
  <c r="ES105" i="10"/>
  <c r="ES106" i="10"/>
  <c r="ES107" i="10"/>
  <c r="ES108" i="10"/>
  <c r="ES109" i="10"/>
  <c r="ES110" i="10"/>
  <c r="ES111" i="10"/>
  <c r="ES112" i="10"/>
  <c r="ES113" i="10"/>
  <c r="ES114" i="10"/>
  <c r="ES116" i="10"/>
  <c r="B167" i="7"/>
  <c r="ET4" i="10"/>
  <c r="ET5" i="10"/>
  <c r="ET6" i="10"/>
  <c r="ET7" i="10"/>
  <c r="ET8" i="10"/>
  <c r="ET9" i="10"/>
  <c r="ET10" i="10"/>
  <c r="ET11" i="10"/>
  <c r="ET12" i="10"/>
  <c r="ET13" i="10"/>
  <c r="ET14" i="10"/>
  <c r="ET15" i="10"/>
  <c r="ET16" i="10"/>
  <c r="ET17" i="10"/>
  <c r="ET18" i="10"/>
  <c r="ET19" i="10"/>
  <c r="ET20" i="10"/>
  <c r="ET21" i="10"/>
  <c r="ET22" i="10"/>
  <c r="ET23" i="10"/>
  <c r="ET24" i="10"/>
  <c r="ET25" i="10"/>
  <c r="ET26" i="10"/>
  <c r="ET27" i="10"/>
  <c r="ET28" i="10"/>
  <c r="ET29" i="10"/>
  <c r="ET30" i="10"/>
  <c r="ET31" i="10"/>
  <c r="ET32" i="10"/>
  <c r="ET33" i="10"/>
  <c r="ET34" i="10"/>
  <c r="ET35" i="10"/>
  <c r="ET36" i="10"/>
  <c r="ET37" i="10"/>
  <c r="ET38" i="10"/>
  <c r="ET39" i="10"/>
  <c r="ET40" i="10"/>
  <c r="ET41" i="10"/>
  <c r="ET42" i="10"/>
  <c r="ET43" i="10"/>
  <c r="ET44" i="10"/>
  <c r="ET45" i="10"/>
  <c r="ET46" i="10"/>
  <c r="ET47" i="10"/>
  <c r="ET48" i="10"/>
  <c r="ET49" i="10"/>
  <c r="ET50" i="10"/>
  <c r="ET51" i="10"/>
  <c r="ET52" i="10"/>
  <c r="ET53" i="10"/>
  <c r="ET54" i="10"/>
  <c r="ET55" i="10"/>
  <c r="ET56" i="10"/>
  <c r="ET57" i="10"/>
  <c r="ET58" i="10"/>
  <c r="ET59" i="10"/>
  <c r="ET60" i="10"/>
  <c r="ET61" i="10"/>
  <c r="ET62" i="10"/>
  <c r="ET63" i="10"/>
  <c r="ET64" i="10"/>
  <c r="ET65" i="10"/>
  <c r="ET66" i="10"/>
  <c r="ET67" i="10"/>
  <c r="ET68" i="10"/>
  <c r="ET69" i="10"/>
  <c r="ET70" i="10"/>
  <c r="ET71" i="10"/>
  <c r="ET72" i="10"/>
  <c r="ET73" i="10"/>
  <c r="ET74" i="10"/>
  <c r="ET75" i="10"/>
  <c r="ET76" i="10"/>
  <c r="ET77" i="10"/>
  <c r="ET78" i="10"/>
  <c r="ET79" i="10"/>
  <c r="ET80" i="10"/>
  <c r="ET81" i="10"/>
  <c r="ET82" i="10"/>
  <c r="ET83" i="10"/>
  <c r="ET84" i="10"/>
  <c r="ET85" i="10"/>
  <c r="ET86" i="10"/>
  <c r="ET87" i="10"/>
  <c r="ET88" i="10"/>
  <c r="ET89" i="10"/>
  <c r="ET90" i="10"/>
  <c r="ET91" i="10"/>
  <c r="ET92" i="10"/>
  <c r="ET93" i="10"/>
  <c r="ET94" i="10"/>
  <c r="ET95" i="10"/>
  <c r="ET96" i="10"/>
  <c r="ET97" i="10"/>
  <c r="ET98" i="10"/>
  <c r="ET99" i="10"/>
  <c r="ET100" i="10"/>
  <c r="ET101" i="10"/>
  <c r="ET102" i="10"/>
  <c r="ET103" i="10"/>
  <c r="ET104" i="10"/>
  <c r="ET105" i="10"/>
  <c r="ET106" i="10"/>
  <c r="ET107" i="10"/>
  <c r="ET108" i="10"/>
  <c r="ET109" i="10"/>
  <c r="ET110" i="10"/>
  <c r="ET111" i="10"/>
  <c r="ET112" i="10"/>
  <c r="ET113" i="10"/>
  <c r="ET114" i="10"/>
  <c r="ET116" i="10"/>
  <c r="B168" i="7"/>
  <c r="EU4" i="10"/>
  <c r="EU5" i="10"/>
  <c r="EU6" i="10"/>
  <c r="EU7" i="10"/>
  <c r="EU8" i="10"/>
  <c r="EU9" i="10"/>
  <c r="EU10" i="10"/>
  <c r="EU11" i="10"/>
  <c r="EU12" i="10"/>
  <c r="EU13" i="10"/>
  <c r="EU14" i="10"/>
  <c r="EU15" i="10"/>
  <c r="EU16" i="10"/>
  <c r="EU17" i="10"/>
  <c r="EU18" i="10"/>
  <c r="EU19" i="10"/>
  <c r="EU20" i="10"/>
  <c r="EU21" i="10"/>
  <c r="EU22" i="10"/>
  <c r="EU23" i="10"/>
  <c r="EU24" i="10"/>
  <c r="EU25" i="10"/>
  <c r="EU26" i="10"/>
  <c r="EU27" i="10"/>
  <c r="EU28" i="10"/>
  <c r="EU29" i="10"/>
  <c r="EU30" i="10"/>
  <c r="EU31" i="10"/>
  <c r="EU32" i="10"/>
  <c r="EU33" i="10"/>
  <c r="EU34" i="10"/>
  <c r="EU35" i="10"/>
  <c r="EU36" i="10"/>
  <c r="EU37" i="10"/>
  <c r="EU38" i="10"/>
  <c r="EU39" i="10"/>
  <c r="EU40" i="10"/>
  <c r="EU41" i="10"/>
  <c r="EU42" i="10"/>
  <c r="EU43" i="10"/>
  <c r="EU44" i="10"/>
  <c r="EU45" i="10"/>
  <c r="EU46" i="10"/>
  <c r="EU47" i="10"/>
  <c r="EU48" i="10"/>
  <c r="EU49" i="10"/>
  <c r="EU50" i="10"/>
  <c r="EU51" i="10"/>
  <c r="EU52" i="10"/>
  <c r="EU53" i="10"/>
  <c r="EU54" i="10"/>
  <c r="EU55" i="10"/>
  <c r="EU56" i="10"/>
  <c r="EU57" i="10"/>
  <c r="EU58" i="10"/>
  <c r="EU59" i="10"/>
  <c r="EU60" i="10"/>
  <c r="EU61" i="10"/>
  <c r="EU62" i="10"/>
  <c r="EU63" i="10"/>
  <c r="EU64" i="10"/>
  <c r="EU65" i="10"/>
  <c r="EU66" i="10"/>
  <c r="EU67" i="10"/>
  <c r="EU68" i="10"/>
  <c r="EU69" i="10"/>
  <c r="EU70" i="10"/>
  <c r="EU71" i="10"/>
  <c r="EU72" i="10"/>
  <c r="EU73" i="10"/>
  <c r="EU74" i="10"/>
  <c r="EU75" i="10"/>
  <c r="EU76" i="10"/>
  <c r="EU77" i="10"/>
  <c r="EU78" i="10"/>
  <c r="EU79" i="10"/>
  <c r="EU80" i="10"/>
  <c r="EU81" i="10"/>
  <c r="EU82" i="10"/>
  <c r="EU83" i="10"/>
  <c r="EU84" i="10"/>
  <c r="EU85" i="10"/>
  <c r="EU86" i="10"/>
  <c r="EU87" i="10"/>
  <c r="EU88" i="10"/>
  <c r="EU89" i="10"/>
  <c r="EU90" i="10"/>
  <c r="EU91" i="10"/>
  <c r="EU92" i="10"/>
  <c r="EU93" i="10"/>
  <c r="EU94" i="10"/>
  <c r="EU95" i="10"/>
  <c r="EU96" i="10"/>
  <c r="EU97" i="10"/>
  <c r="EU98" i="10"/>
  <c r="EU99" i="10"/>
  <c r="EU100" i="10"/>
  <c r="EU101" i="10"/>
  <c r="EU102" i="10"/>
  <c r="EU103" i="10"/>
  <c r="EU104" i="10"/>
  <c r="EU105" i="10"/>
  <c r="EU106" i="10"/>
  <c r="EU107" i="10"/>
  <c r="EU108" i="10"/>
  <c r="EU109" i="10"/>
  <c r="EU110" i="10"/>
  <c r="EU111" i="10"/>
  <c r="EU112" i="10"/>
  <c r="EU113" i="10"/>
  <c r="EU114" i="10"/>
  <c r="EU116" i="10"/>
  <c r="B169" i="7"/>
  <c r="EV4" i="10"/>
  <c r="EV5" i="10"/>
  <c r="EV6" i="10"/>
  <c r="EV7" i="10"/>
  <c r="EV8" i="10"/>
  <c r="EV9" i="10"/>
  <c r="EV10" i="10"/>
  <c r="EV11" i="10"/>
  <c r="EV12" i="10"/>
  <c r="EV13" i="10"/>
  <c r="EV14" i="10"/>
  <c r="EV15" i="10"/>
  <c r="EV16" i="10"/>
  <c r="EV17" i="10"/>
  <c r="EV18" i="10"/>
  <c r="EV19" i="10"/>
  <c r="EV20" i="10"/>
  <c r="EV21" i="10"/>
  <c r="EV22" i="10"/>
  <c r="EV23" i="10"/>
  <c r="EV24" i="10"/>
  <c r="EV25" i="10"/>
  <c r="EV26" i="10"/>
  <c r="EV27" i="10"/>
  <c r="EV28" i="10"/>
  <c r="EV29" i="10"/>
  <c r="EV30" i="10"/>
  <c r="EV31" i="10"/>
  <c r="EV32" i="10"/>
  <c r="EV33" i="10"/>
  <c r="EV34" i="10"/>
  <c r="EV35" i="10"/>
  <c r="EV36" i="10"/>
  <c r="EV37" i="10"/>
  <c r="EV38" i="10"/>
  <c r="EV39" i="10"/>
  <c r="EV40" i="10"/>
  <c r="EV41" i="10"/>
  <c r="EV42" i="10"/>
  <c r="EV43" i="10"/>
  <c r="EV44" i="10"/>
  <c r="EV45" i="10"/>
  <c r="EV46" i="10"/>
  <c r="EV47" i="10"/>
  <c r="EV48" i="10"/>
  <c r="EV49" i="10"/>
  <c r="EV50" i="10"/>
  <c r="EV51" i="10"/>
  <c r="EV52" i="10"/>
  <c r="EV53" i="10"/>
  <c r="EV54" i="10"/>
  <c r="EV55" i="10"/>
  <c r="EV56" i="10"/>
  <c r="EV57" i="10"/>
  <c r="EV58" i="10"/>
  <c r="EV59" i="10"/>
  <c r="EV60" i="10"/>
  <c r="EV61" i="10"/>
  <c r="EV62" i="10"/>
  <c r="EV63" i="10"/>
  <c r="EV64" i="10"/>
  <c r="EV65" i="10"/>
  <c r="EV66" i="10"/>
  <c r="EV67" i="10"/>
  <c r="EV68" i="10"/>
  <c r="EV69" i="10"/>
  <c r="EV70" i="10"/>
  <c r="EV71" i="10"/>
  <c r="EV72" i="10"/>
  <c r="EV73" i="10"/>
  <c r="EV74" i="10"/>
  <c r="EV75" i="10"/>
  <c r="EV76" i="10"/>
  <c r="EV77" i="10"/>
  <c r="EV78" i="10"/>
  <c r="EV79" i="10"/>
  <c r="EV80" i="10"/>
  <c r="EV81" i="10"/>
  <c r="EV82" i="10"/>
  <c r="EV83" i="10"/>
  <c r="EV84" i="10"/>
  <c r="EV85" i="10"/>
  <c r="EV86" i="10"/>
  <c r="EV87" i="10"/>
  <c r="EV88" i="10"/>
  <c r="EV89" i="10"/>
  <c r="EV90" i="10"/>
  <c r="EV91" i="10"/>
  <c r="EV92" i="10"/>
  <c r="EV93" i="10"/>
  <c r="EV94" i="10"/>
  <c r="EV95" i="10"/>
  <c r="EV96" i="10"/>
  <c r="EV97" i="10"/>
  <c r="EV98" i="10"/>
  <c r="EV99" i="10"/>
  <c r="EV100" i="10"/>
  <c r="EV101" i="10"/>
  <c r="EV102" i="10"/>
  <c r="EV103" i="10"/>
  <c r="EV104" i="10"/>
  <c r="EV105" i="10"/>
  <c r="EV106" i="10"/>
  <c r="EV107" i="10"/>
  <c r="EV108" i="10"/>
  <c r="EV109" i="10"/>
  <c r="EV110" i="10"/>
  <c r="EV111" i="10"/>
  <c r="EV112" i="10"/>
  <c r="EV113" i="10"/>
  <c r="EV114" i="10"/>
  <c r="EV116" i="10"/>
  <c r="B170" i="7"/>
  <c r="EW4" i="10"/>
  <c r="EW5" i="10"/>
  <c r="EW6" i="10"/>
  <c r="EW7" i="10"/>
  <c r="EW8" i="10"/>
  <c r="EW9" i="10"/>
  <c r="EW10" i="10"/>
  <c r="EW11" i="10"/>
  <c r="EW12" i="10"/>
  <c r="EW13" i="10"/>
  <c r="EW14" i="10"/>
  <c r="EW15" i="10"/>
  <c r="EW16" i="10"/>
  <c r="EW17" i="10"/>
  <c r="EW18" i="10"/>
  <c r="EW19" i="10"/>
  <c r="EW20" i="10"/>
  <c r="EW21" i="10"/>
  <c r="EW22" i="10"/>
  <c r="EW23" i="10"/>
  <c r="EW24" i="10"/>
  <c r="EW25" i="10"/>
  <c r="EW26" i="10"/>
  <c r="EW27" i="10"/>
  <c r="EW28" i="10"/>
  <c r="EW29" i="10"/>
  <c r="EW30" i="10"/>
  <c r="EW31" i="10"/>
  <c r="EW32" i="10"/>
  <c r="EW33" i="10"/>
  <c r="EW34" i="10"/>
  <c r="EW35" i="10"/>
  <c r="EW36" i="10"/>
  <c r="EW37" i="10"/>
  <c r="EW38" i="10"/>
  <c r="EW39" i="10"/>
  <c r="EW40" i="10"/>
  <c r="EW41" i="10"/>
  <c r="EW42" i="10"/>
  <c r="EW43" i="10"/>
  <c r="EW44" i="10"/>
  <c r="EW45" i="10"/>
  <c r="EW46" i="10"/>
  <c r="EW47" i="10"/>
  <c r="EW48" i="10"/>
  <c r="EW49" i="10"/>
  <c r="EW50" i="10"/>
  <c r="EW51" i="10"/>
  <c r="EW52" i="10"/>
  <c r="EW53" i="10"/>
  <c r="EW54" i="10"/>
  <c r="EW55" i="10"/>
  <c r="EW56" i="10"/>
  <c r="EW57" i="10"/>
  <c r="EW58" i="10"/>
  <c r="EW59" i="10"/>
  <c r="EW60" i="10"/>
  <c r="EW61" i="10"/>
  <c r="EW62" i="10"/>
  <c r="EW63" i="10"/>
  <c r="EW64" i="10"/>
  <c r="EW65" i="10"/>
  <c r="EW66" i="10"/>
  <c r="EW67" i="10"/>
  <c r="EW68" i="10"/>
  <c r="EW69" i="10"/>
  <c r="EW70" i="10"/>
  <c r="EW71" i="10"/>
  <c r="EW72" i="10"/>
  <c r="EW73" i="10"/>
  <c r="EW74" i="10"/>
  <c r="EW75" i="10"/>
  <c r="EW76" i="10"/>
  <c r="EW77" i="10"/>
  <c r="EW78" i="10"/>
  <c r="EW79" i="10"/>
  <c r="EW80" i="10"/>
  <c r="EW81" i="10"/>
  <c r="EW82" i="10"/>
  <c r="EW83" i="10"/>
  <c r="EW84" i="10"/>
  <c r="EW85" i="10"/>
  <c r="EW86" i="10"/>
  <c r="EW87" i="10"/>
  <c r="EW88" i="10"/>
  <c r="EW89" i="10"/>
  <c r="EW90" i="10"/>
  <c r="EW91" i="10"/>
  <c r="EW92" i="10"/>
  <c r="EW93" i="10"/>
  <c r="EW94" i="10"/>
  <c r="EW95" i="10"/>
  <c r="EW96" i="10"/>
  <c r="EW97" i="10"/>
  <c r="EW98" i="10"/>
  <c r="EW99" i="10"/>
  <c r="EW100" i="10"/>
  <c r="EW101" i="10"/>
  <c r="EW102" i="10"/>
  <c r="EW103" i="10"/>
  <c r="EW104" i="10"/>
  <c r="EW105" i="10"/>
  <c r="EW106" i="10"/>
  <c r="EW107" i="10"/>
  <c r="EW108" i="10"/>
  <c r="EW109" i="10"/>
  <c r="EW110" i="10"/>
  <c r="EW111" i="10"/>
  <c r="EW112" i="10"/>
  <c r="EW113" i="10"/>
  <c r="EW114" i="10"/>
  <c r="EW116" i="10"/>
  <c r="B171" i="7"/>
  <c r="EX4" i="10"/>
  <c r="EX5" i="10"/>
  <c r="EX6" i="10"/>
  <c r="EX7" i="10"/>
  <c r="EX8" i="10"/>
  <c r="EX9" i="10"/>
  <c r="EX10" i="10"/>
  <c r="EX11" i="10"/>
  <c r="EX12" i="10"/>
  <c r="EX13" i="10"/>
  <c r="EX14" i="10"/>
  <c r="EX15" i="10"/>
  <c r="EX16" i="10"/>
  <c r="EX17" i="10"/>
  <c r="EX18" i="10"/>
  <c r="EX19" i="10"/>
  <c r="EX20" i="10"/>
  <c r="EX21" i="10"/>
  <c r="EX22" i="10"/>
  <c r="EX23" i="10"/>
  <c r="EX24" i="10"/>
  <c r="EX25" i="10"/>
  <c r="EX26" i="10"/>
  <c r="EX27" i="10"/>
  <c r="EX28" i="10"/>
  <c r="EX29" i="10"/>
  <c r="EX30" i="10"/>
  <c r="EX31" i="10"/>
  <c r="EX32" i="10"/>
  <c r="EX33" i="10"/>
  <c r="EX34" i="10"/>
  <c r="EX35" i="10"/>
  <c r="EX36" i="10"/>
  <c r="EX37" i="10"/>
  <c r="EX38" i="10"/>
  <c r="EX39" i="10"/>
  <c r="EX40" i="10"/>
  <c r="EX41" i="10"/>
  <c r="EX42" i="10"/>
  <c r="EX43" i="10"/>
  <c r="EX44" i="10"/>
  <c r="EX45" i="10"/>
  <c r="EX46" i="10"/>
  <c r="EX47" i="10"/>
  <c r="EX48" i="10"/>
  <c r="EX49" i="10"/>
  <c r="EX50" i="10"/>
  <c r="EX51" i="10"/>
  <c r="EX52" i="10"/>
  <c r="EX53" i="10"/>
  <c r="EX54" i="10"/>
  <c r="EX55" i="10"/>
  <c r="EX56" i="10"/>
  <c r="EX57" i="10"/>
  <c r="EX58" i="10"/>
  <c r="EX59" i="10"/>
  <c r="EX60" i="10"/>
  <c r="EX61" i="10"/>
  <c r="EX62" i="10"/>
  <c r="EX63" i="10"/>
  <c r="EX64" i="10"/>
  <c r="EX65" i="10"/>
  <c r="EX66" i="10"/>
  <c r="EX67" i="10"/>
  <c r="EX68" i="10"/>
  <c r="EX69" i="10"/>
  <c r="EX70" i="10"/>
  <c r="EX71" i="10"/>
  <c r="EX72" i="10"/>
  <c r="EX73" i="10"/>
  <c r="EX74" i="10"/>
  <c r="EX75" i="10"/>
  <c r="EX76" i="10"/>
  <c r="EX77" i="10"/>
  <c r="EX78" i="10"/>
  <c r="EX79" i="10"/>
  <c r="EX80" i="10"/>
  <c r="EX81" i="10"/>
  <c r="EX82" i="10"/>
  <c r="EX83" i="10"/>
  <c r="EX84" i="10"/>
  <c r="EX85" i="10"/>
  <c r="EX86" i="10"/>
  <c r="EX87" i="10"/>
  <c r="EX88" i="10"/>
  <c r="EX89" i="10"/>
  <c r="EX90" i="10"/>
  <c r="EX91" i="10"/>
  <c r="EX92" i="10"/>
  <c r="EX93" i="10"/>
  <c r="EX94" i="10"/>
  <c r="EX95" i="10"/>
  <c r="EX96" i="10"/>
  <c r="EX97" i="10"/>
  <c r="EX98" i="10"/>
  <c r="EX99" i="10"/>
  <c r="EX100" i="10"/>
  <c r="EX101" i="10"/>
  <c r="EX102" i="10"/>
  <c r="EX103" i="10"/>
  <c r="EX104" i="10"/>
  <c r="EX105" i="10"/>
  <c r="EX106" i="10"/>
  <c r="EX107" i="10"/>
  <c r="EX108" i="10"/>
  <c r="EX109" i="10"/>
  <c r="EX110" i="10"/>
  <c r="EX111" i="10"/>
  <c r="EX112" i="10"/>
  <c r="EX113" i="10"/>
  <c r="EX114" i="10"/>
  <c r="EX116" i="10"/>
  <c r="B172" i="7"/>
  <c r="EY4" i="10"/>
  <c r="EY5" i="10"/>
  <c r="EY6" i="10"/>
  <c r="EY7" i="10"/>
  <c r="EY8" i="10"/>
  <c r="EY9" i="10"/>
  <c r="EY10" i="10"/>
  <c r="EY11" i="10"/>
  <c r="EY12" i="10"/>
  <c r="EY13" i="10"/>
  <c r="EY14" i="10"/>
  <c r="EY15" i="10"/>
  <c r="EY16" i="10"/>
  <c r="EY17" i="10"/>
  <c r="EY18" i="10"/>
  <c r="EY19" i="10"/>
  <c r="EY20" i="10"/>
  <c r="EY21" i="10"/>
  <c r="EY22" i="10"/>
  <c r="EY23" i="10"/>
  <c r="EY24" i="10"/>
  <c r="EY25" i="10"/>
  <c r="EY26" i="10"/>
  <c r="EY27" i="10"/>
  <c r="EY28" i="10"/>
  <c r="EY29" i="10"/>
  <c r="EY30" i="10"/>
  <c r="EY31" i="10"/>
  <c r="EY32" i="10"/>
  <c r="EY33" i="10"/>
  <c r="EY34" i="10"/>
  <c r="EY35" i="10"/>
  <c r="EY36" i="10"/>
  <c r="EY37" i="10"/>
  <c r="EY38" i="10"/>
  <c r="EY39" i="10"/>
  <c r="EY40" i="10"/>
  <c r="EY41" i="10"/>
  <c r="EY42" i="10"/>
  <c r="EY43" i="10"/>
  <c r="EY44" i="10"/>
  <c r="EY45" i="10"/>
  <c r="EY46" i="10"/>
  <c r="EY47" i="10"/>
  <c r="EY48" i="10"/>
  <c r="EY49" i="10"/>
  <c r="EY50" i="10"/>
  <c r="EY51" i="10"/>
  <c r="EY52" i="10"/>
  <c r="EY53" i="10"/>
  <c r="EY54" i="10"/>
  <c r="EY55" i="10"/>
  <c r="EY56" i="10"/>
  <c r="EY57" i="10"/>
  <c r="EY58" i="10"/>
  <c r="EY59" i="10"/>
  <c r="EY60" i="10"/>
  <c r="EY61" i="10"/>
  <c r="EY62" i="10"/>
  <c r="EY63" i="10"/>
  <c r="EY64" i="10"/>
  <c r="EY65" i="10"/>
  <c r="EY66" i="10"/>
  <c r="EY67" i="10"/>
  <c r="EY68" i="10"/>
  <c r="EY69" i="10"/>
  <c r="EY70" i="10"/>
  <c r="EY71" i="10"/>
  <c r="EY72" i="10"/>
  <c r="EY73" i="10"/>
  <c r="EY74" i="10"/>
  <c r="EY75" i="10"/>
  <c r="EY76" i="10"/>
  <c r="EY77" i="10"/>
  <c r="EY78" i="10"/>
  <c r="EY79" i="10"/>
  <c r="EY80" i="10"/>
  <c r="EY81" i="10"/>
  <c r="EY82" i="10"/>
  <c r="EY83" i="10"/>
  <c r="EY84" i="10"/>
  <c r="EY85" i="10"/>
  <c r="EY86" i="10"/>
  <c r="EY87" i="10"/>
  <c r="EY88" i="10"/>
  <c r="EY89" i="10"/>
  <c r="EY90" i="10"/>
  <c r="EY91" i="10"/>
  <c r="EY92" i="10"/>
  <c r="EY93" i="10"/>
  <c r="EY94" i="10"/>
  <c r="EY95" i="10"/>
  <c r="EY96" i="10"/>
  <c r="EY97" i="10"/>
  <c r="EY98" i="10"/>
  <c r="EY99" i="10"/>
  <c r="EY100" i="10"/>
  <c r="EY101" i="10"/>
  <c r="EY102" i="10"/>
  <c r="EY103" i="10"/>
  <c r="EY104" i="10"/>
  <c r="EY105" i="10"/>
  <c r="EY106" i="10"/>
  <c r="EY107" i="10"/>
  <c r="EY108" i="10"/>
  <c r="EY109" i="10"/>
  <c r="EY110" i="10"/>
  <c r="EY111" i="10"/>
  <c r="EY112" i="10"/>
  <c r="EY113" i="10"/>
  <c r="EY114" i="10"/>
  <c r="EY116" i="10"/>
  <c r="B173" i="7"/>
  <c r="EZ4" i="10"/>
  <c r="EZ5" i="10"/>
  <c r="EZ6" i="10"/>
  <c r="EZ7" i="10"/>
  <c r="EZ8" i="10"/>
  <c r="EZ9" i="10"/>
  <c r="EZ10" i="10"/>
  <c r="EZ11" i="10"/>
  <c r="EZ12" i="10"/>
  <c r="EZ13" i="10"/>
  <c r="EZ14" i="10"/>
  <c r="EZ15" i="10"/>
  <c r="EZ16" i="10"/>
  <c r="EZ17" i="10"/>
  <c r="EZ18" i="10"/>
  <c r="EZ19" i="10"/>
  <c r="EZ20" i="10"/>
  <c r="EZ21" i="10"/>
  <c r="EZ22" i="10"/>
  <c r="EZ23" i="10"/>
  <c r="EZ24" i="10"/>
  <c r="EZ25" i="10"/>
  <c r="EZ26" i="10"/>
  <c r="EZ27" i="10"/>
  <c r="EZ28" i="10"/>
  <c r="EZ29" i="10"/>
  <c r="EZ30" i="10"/>
  <c r="EZ31" i="10"/>
  <c r="EZ32" i="10"/>
  <c r="EZ33" i="10"/>
  <c r="EZ34" i="10"/>
  <c r="EZ35" i="10"/>
  <c r="EZ36" i="10"/>
  <c r="EZ37" i="10"/>
  <c r="EZ38" i="10"/>
  <c r="EZ39" i="10"/>
  <c r="EZ40" i="10"/>
  <c r="EZ41" i="10"/>
  <c r="EZ42" i="10"/>
  <c r="EZ43" i="10"/>
  <c r="EZ44" i="10"/>
  <c r="EZ45" i="10"/>
  <c r="EZ46" i="10"/>
  <c r="EZ47" i="10"/>
  <c r="EZ48" i="10"/>
  <c r="EZ49" i="10"/>
  <c r="EZ50" i="10"/>
  <c r="EZ51" i="10"/>
  <c r="EZ52" i="10"/>
  <c r="EZ53" i="10"/>
  <c r="EZ54" i="10"/>
  <c r="EZ55" i="10"/>
  <c r="EZ56" i="10"/>
  <c r="EZ57" i="10"/>
  <c r="EZ58" i="10"/>
  <c r="EZ59" i="10"/>
  <c r="EZ60" i="10"/>
  <c r="EZ61" i="10"/>
  <c r="EZ62" i="10"/>
  <c r="EZ63" i="10"/>
  <c r="EZ64" i="10"/>
  <c r="EZ65" i="10"/>
  <c r="EZ66" i="10"/>
  <c r="EZ67" i="10"/>
  <c r="EZ68" i="10"/>
  <c r="EZ69" i="10"/>
  <c r="EZ70" i="10"/>
  <c r="EZ71" i="10"/>
  <c r="EZ72" i="10"/>
  <c r="EZ73" i="10"/>
  <c r="EZ74" i="10"/>
  <c r="EZ75" i="10"/>
  <c r="EZ76" i="10"/>
  <c r="EZ77" i="10"/>
  <c r="EZ78" i="10"/>
  <c r="EZ79" i="10"/>
  <c r="EZ80" i="10"/>
  <c r="EZ81" i="10"/>
  <c r="EZ82" i="10"/>
  <c r="EZ83" i="10"/>
  <c r="EZ84" i="10"/>
  <c r="EZ85" i="10"/>
  <c r="EZ86" i="10"/>
  <c r="EZ87" i="10"/>
  <c r="EZ88" i="10"/>
  <c r="EZ89" i="10"/>
  <c r="EZ90" i="10"/>
  <c r="EZ91" i="10"/>
  <c r="EZ92" i="10"/>
  <c r="EZ93" i="10"/>
  <c r="EZ94" i="10"/>
  <c r="EZ95" i="10"/>
  <c r="EZ96" i="10"/>
  <c r="EZ97" i="10"/>
  <c r="EZ98" i="10"/>
  <c r="EZ99" i="10"/>
  <c r="EZ100" i="10"/>
  <c r="EZ101" i="10"/>
  <c r="EZ102" i="10"/>
  <c r="EZ103" i="10"/>
  <c r="EZ104" i="10"/>
  <c r="EZ105" i="10"/>
  <c r="EZ106" i="10"/>
  <c r="EZ107" i="10"/>
  <c r="EZ108" i="10"/>
  <c r="EZ109" i="10"/>
  <c r="EZ110" i="10"/>
  <c r="EZ111" i="10"/>
  <c r="EZ112" i="10"/>
  <c r="EZ113" i="10"/>
  <c r="EZ114" i="10"/>
  <c r="EZ116" i="10"/>
  <c r="B174" i="7"/>
  <c r="FA4" i="10"/>
  <c r="FA5" i="10"/>
  <c r="FA6" i="10"/>
  <c r="FA7" i="10"/>
  <c r="FA8" i="10"/>
  <c r="FA9" i="10"/>
  <c r="FA10" i="10"/>
  <c r="FA11" i="10"/>
  <c r="FA12" i="10"/>
  <c r="FA13" i="10"/>
  <c r="FA14" i="10"/>
  <c r="FA15" i="10"/>
  <c r="FA16" i="10"/>
  <c r="FA17" i="10"/>
  <c r="FA18" i="10"/>
  <c r="FA19" i="10"/>
  <c r="FA20" i="10"/>
  <c r="FA21" i="10"/>
  <c r="FA22" i="10"/>
  <c r="FA23" i="10"/>
  <c r="FA24" i="10"/>
  <c r="FA25" i="10"/>
  <c r="FA26" i="10"/>
  <c r="FA27" i="10"/>
  <c r="FA28" i="10"/>
  <c r="FA29" i="10"/>
  <c r="FA30" i="10"/>
  <c r="FA31" i="10"/>
  <c r="FA32" i="10"/>
  <c r="FA33" i="10"/>
  <c r="FA34" i="10"/>
  <c r="FA35" i="10"/>
  <c r="FA36" i="10"/>
  <c r="FA37" i="10"/>
  <c r="FA38" i="10"/>
  <c r="FA39" i="10"/>
  <c r="FA40" i="10"/>
  <c r="FA41" i="10"/>
  <c r="FA42" i="10"/>
  <c r="FA43" i="10"/>
  <c r="FA44" i="10"/>
  <c r="FA45" i="10"/>
  <c r="FA46" i="10"/>
  <c r="FA47" i="10"/>
  <c r="FA48" i="10"/>
  <c r="FA49" i="10"/>
  <c r="FA50" i="10"/>
  <c r="FA51" i="10"/>
  <c r="FA52" i="10"/>
  <c r="FA53" i="10"/>
  <c r="FA54" i="10"/>
  <c r="FA55" i="10"/>
  <c r="FA56" i="10"/>
  <c r="FA57" i="10"/>
  <c r="FA58" i="10"/>
  <c r="FA59" i="10"/>
  <c r="FA60" i="10"/>
  <c r="FA61" i="10"/>
  <c r="FA62" i="10"/>
  <c r="FA63" i="10"/>
  <c r="FA64" i="10"/>
  <c r="FA65" i="10"/>
  <c r="FA66" i="10"/>
  <c r="FA67" i="10"/>
  <c r="FA68" i="10"/>
  <c r="FA69" i="10"/>
  <c r="FA70" i="10"/>
  <c r="FA71" i="10"/>
  <c r="FA72" i="10"/>
  <c r="FA73" i="10"/>
  <c r="FA74" i="10"/>
  <c r="FA75" i="10"/>
  <c r="FA76" i="10"/>
  <c r="FA77" i="10"/>
  <c r="FA78" i="10"/>
  <c r="FA79" i="10"/>
  <c r="FA80" i="10"/>
  <c r="FA81" i="10"/>
  <c r="FA82" i="10"/>
  <c r="FA83" i="10"/>
  <c r="FA84" i="10"/>
  <c r="FA85" i="10"/>
  <c r="FA86" i="10"/>
  <c r="FA87" i="10"/>
  <c r="FA88" i="10"/>
  <c r="FA89" i="10"/>
  <c r="FA90" i="10"/>
  <c r="FA91" i="10"/>
  <c r="FA92" i="10"/>
  <c r="FA93" i="10"/>
  <c r="FA94" i="10"/>
  <c r="FA95" i="10"/>
  <c r="FA96" i="10"/>
  <c r="FA97" i="10"/>
  <c r="FA98" i="10"/>
  <c r="FA99" i="10"/>
  <c r="FA100" i="10"/>
  <c r="FA101" i="10"/>
  <c r="FA102" i="10"/>
  <c r="FA103" i="10"/>
  <c r="FA104" i="10"/>
  <c r="FA105" i="10"/>
  <c r="FA106" i="10"/>
  <c r="FA107" i="10"/>
  <c r="FA108" i="10"/>
  <c r="FA109" i="10"/>
  <c r="FA110" i="10"/>
  <c r="FA111" i="10"/>
  <c r="FA112" i="10"/>
  <c r="FA113" i="10"/>
  <c r="FA114" i="10"/>
  <c r="FA116" i="10"/>
  <c r="B175" i="7"/>
  <c r="FB4" i="10"/>
  <c r="FB5" i="10"/>
  <c r="FB6" i="10"/>
  <c r="FB7" i="10"/>
  <c r="FB8" i="10"/>
  <c r="FB9" i="10"/>
  <c r="FB10" i="10"/>
  <c r="FB11" i="10"/>
  <c r="FB12" i="10"/>
  <c r="FB13" i="10"/>
  <c r="FB14" i="10"/>
  <c r="FB15" i="10"/>
  <c r="FB16" i="10"/>
  <c r="FB17" i="10"/>
  <c r="FB18" i="10"/>
  <c r="FB19" i="10"/>
  <c r="FB20" i="10"/>
  <c r="FB21" i="10"/>
  <c r="FB22" i="10"/>
  <c r="FB23" i="10"/>
  <c r="FB24" i="10"/>
  <c r="FB25" i="10"/>
  <c r="FB26" i="10"/>
  <c r="FB27" i="10"/>
  <c r="FB28" i="10"/>
  <c r="FB29" i="10"/>
  <c r="FB30" i="10"/>
  <c r="FB31" i="10"/>
  <c r="FB32" i="10"/>
  <c r="FB33" i="10"/>
  <c r="FB34" i="10"/>
  <c r="FB35" i="10"/>
  <c r="FB36" i="10"/>
  <c r="FB37" i="10"/>
  <c r="FB38" i="10"/>
  <c r="FB39" i="10"/>
  <c r="FB40" i="10"/>
  <c r="FB41" i="10"/>
  <c r="FB42" i="10"/>
  <c r="FB43" i="10"/>
  <c r="FB44" i="10"/>
  <c r="FB45" i="10"/>
  <c r="FB46" i="10"/>
  <c r="FB47" i="10"/>
  <c r="FB48" i="10"/>
  <c r="FB49" i="10"/>
  <c r="FB50" i="10"/>
  <c r="FB51" i="10"/>
  <c r="FB52" i="10"/>
  <c r="FB53" i="10"/>
  <c r="FB54" i="10"/>
  <c r="FB55" i="10"/>
  <c r="FB56" i="10"/>
  <c r="FB57" i="10"/>
  <c r="FB58" i="10"/>
  <c r="FB59" i="10"/>
  <c r="FB60" i="10"/>
  <c r="FB61" i="10"/>
  <c r="FB62" i="10"/>
  <c r="FB63" i="10"/>
  <c r="FB64" i="10"/>
  <c r="FB65" i="10"/>
  <c r="FB66" i="10"/>
  <c r="FB67" i="10"/>
  <c r="FB68" i="10"/>
  <c r="FB69" i="10"/>
  <c r="FB70" i="10"/>
  <c r="FB71" i="10"/>
  <c r="FB72" i="10"/>
  <c r="FB73" i="10"/>
  <c r="FB74" i="10"/>
  <c r="FB75" i="10"/>
  <c r="FB76" i="10"/>
  <c r="FB77" i="10"/>
  <c r="FB78" i="10"/>
  <c r="FB79" i="10"/>
  <c r="FB80" i="10"/>
  <c r="FB81" i="10"/>
  <c r="FB82" i="10"/>
  <c r="FB83" i="10"/>
  <c r="FB84" i="10"/>
  <c r="FB85" i="10"/>
  <c r="FB86" i="10"/>
  <c r="FB87" i="10"/>
  <c r="FB88" i="10"/>
  <c r="FB89" i="10"/>
  <c r="FB90" i="10"/>
  <c r="FB91" i="10"/>
  <c r="FB92" i="10"/>
  <c r="FB93" i="10"/>
  <c r="FB94" i="10"/>
  <c r="FB95" i="10"/>
  <c r="FB96" i="10"/>
  <c r="FB97" i="10"/>
  <c r="FB98" i="10"/>
  <c r="FB99" i="10"/>
  <c r="FB100" i="10"/>
  <c r="FB101" i="10"/>
  <c r="FB102" i="10"/>
  <c r="FB103" i="10"/>
  <c r="FB104" i="10"/>
  <c r="FB105" i="10"/>
  <c r="FB106" i="10"/>
  <c r="FB107" i="10"/>
  <c r="FB108" i="10"/>
  <c r="FB109" i="10"/>
  <c r="FB110" i="10"/>
  <c r="FB111" i="10"/>
  <c r="FB112" i="10"/>
  <c r="FB113" i="10"/>
  <c r="FB114" i="10"/>
  <c r="FB116" i="10"/>
  <c r="B176" i="7"/>
  <c r="FC4" i="10"/>
  <c r="FC5" i="10"/>
  <c r="FC6" i="10"/>
  <c r="FC7" i="10"/>
  <c r="FC8" i="10"/>
  <c r="FC9" i="10"/>
  <c r="FC10" i="10"/>
  <c r="FC11" i="10"/>
  <c r="FC12" i="10"/>
  <c r="FC13" i="10"/>
  <c r="FC14" i="10"/>
  <c r="FC15" i="10"/>
  <c r="FC16" i="10"/>
  <c r="FC17" i="10"/>
  <c r="FC18" i="10"/>
  <c r="FC19" i="10"/>
  <c r="FC20" i="10"/>
  <c r="FC21" i="10"/>
  <c r="FC22" i="10"/>
  <c r="FC23" i="10"/>
  <c r="FC24" i="10"/>
  <c r="FC25" i="10"/>
  <c r="FC26" i="10"/>
  <c r="FC27" i="10"/>
  <c r="FC28" i="10"/>
  <c r="FC29" i="10"/>
  <c r="FC30" i="10"/>
  <c r="FC31" i="10"/>
  <c r="FC32" i="10"/>
  <c r="FC33" i="10"/>
  <c r="FC34" i="10"/>
  <c r="FC35" i="10"/>
  <c r="FC36" i="10"/>
  <c r="FC37" i="10"/>
  <c r="FC38" i="10"/>
  <c r="FC39" i="10"/>
  <c r="FC40" i="10"/>
  <c r="FC41" i="10"/>
  <c r="FC42" i="10"/>
  <c r="FC43" i="10"/>
  <c r="FC44" i="10"/>
  <c r="FC45" i="10"/>
  <c r="FC46" i="10"/>
  <c r="FC47" i="10"/>
  <c r="FC48" i="10"/>
  <c r="FC49" i="10"/>
  <c r="FC50" i="10"/>
  <c r="FC51" i="10"/>
  <c r="FC52" i="10"/>
  <c r="FC53" i="10"/>
  <c r="FC54" i="10"/>
  <c r="FC55" i="10"/>
  <c r="FC56" i="10"/>
  <c r="FC57" i="10"/>
  <c r="FC58" i="10"/>
  <c r="FC59" i="10"/>
  <c r="FC60" i="10"/>
  <c r="FC61" i="10"/>
  <c r="FC62" i="10"/>
  <c r="FC63" i="10"/>
  <c r="FC64" i="10"/>
  <c r="FC65" i="10"/>
  <c r="FC66" i="10"/>
  <c r="FC67" i="10"/>
  <c r="FC68" i="10"/>
  <c r="FC69" i="10"/>
  <c r="FC70" i="10"/>
  <c r="FC71" i="10"/>
  <c r="FC72" i="10"/>
  <c r="FC73" i="10"/>
  <c r="FC74" i="10"/>
  <c r="FC75" i="10"/>
  <c r="FC76" i="10"/>
  <c r="FC77" i="10"/>
  <c r="FC78" i="10"/>
  <c r="FC79" i="10"/>
  <c r="FC80" i="10"/>
  <c r="FC81" i="10"/>
  <c r="FC82" i="10"/>
  <c r="FC83" i="10"/>
  <c r="FC84" i="10"/>
  <c r="FC85" i="10"/>
  <c r="FC86" i="10"/>
  <c r="FC87" i="10"/>
  <c r="FC88" i="10"/>
  <c r="FC89" i="10"/>
  <c r="FC90" i="10"/>
  <c r="FC91" i="10"/>
  <c r="FC92" i="10"/>
  <c r="FC93" i="10"/>
  <c r="FC94" i="10"/>
  <c r="FC95" i="10"/>
  <c r="FC96" i="10"/>
  <c r="FC97" i="10"/>
  <c r="FC98" i="10"/>
  <c r="FC99" i="10"/>
  <c r="FC100" i="10"/>
  <c r="FC101" i="10"/>
  <c r="FC102" i="10"/>
  <c r="FC103" i="10"/>
  <c r="FC104" i="10"/>
  <c r="FC105" i="10"/>
  <c r="FC106" i="10"/>
  <c r="FC107" i="10"/>
  <c r="FC108" i="10"/>
  <c r="FC109" i="10"/>
  <c r="FC110" i="10"/>
  <c r="FC111" i="10"/>
  <c r="FC112" i="10"/>
  <c r="FC113" i="10"/>
  <c r="FC114" i="10"/>
  <c r="FC116" i="10"/>
  <c r="B177" i="7"/>
  <c r="FD4" i="10"/>
  <c r="FD5" i="10"/>
  <c r="FD6" i="10"/>
  <c r="FD7" i="10"/>
  <c r="FD8" i="10"/>
  <c r="FD9" i="10"/>
  <c r="FD10" i="10"/>
  <c r="FD11" i="10"/>
  <c r="FD12" i="10"/>
  <c r="FD13" i="10"/>
  <c r="FD14" i="10"/>
  <c r="FD15" i="10"/>
  <c r="FD16" i="10"/>
  <c r="FD17" i="10"/>
  <c r="FD18" i="10"/>
  <c r="FD19" i="10"/>
  <c r="FD20" i="10"/>
  <c r="FD21" i="10"/>
  <c r="FD22" i="10"/>
  <c r="FD23" i="10"/>
  <c r="FD24" i="10"/>
  <c r="FD25" i="10"/>
  <c r="FD26" i="10"/>
  <c r="FD27" i="10"/>
  <c r="FD28" i="10"/>
  <c r="FD29" i="10"/>
  <c r="FD30" i="10"/>
  <c r="FD31" i="10"/>
  <c r="FD32" i="10"/>
  <c r="FD33" i="10"/>
  <c r="FD34" i="10"/>
  <c r="FD35" i="10"/>
  <c r="FD36" i="10"/>
  <c r="FD37" i="10"/>
  <c r="FD38" i="10"/>
  <c r="FD39" i="10"/>
  <c r="FD40" i="10"/>
  <c r="FD41" i="10"/>
  <c r="FD42" i="10"/>
  <c r="FD43" i="10"/>
  <c r="FD44" i="10"/>
  <c r="FD45" i="10"/>
  <c r="FD46" i="10"/>
  <c r="FD47" i="10"/>
  <c r="FD48" i="10"/>
  <c r="FD49" i="10"/>
  <c r="FD50" i="10"/>
  <c r="FD51" i="10"/>
  <c r="FD52" i="10"/>
  <c r="FD53" i="10"/>
  <c r="FD54" i="10"/>
  <c r="FD55" i="10"/>
  <c r="FD56" i="10"/>
  <c r="FD57" i="10"/>
  <c r="FD58" i="10"/>
  <c r="FD59" i="10"/>
  <c r="FD60" i="10"/>
  <c r="FD61" i="10"/>
  <c r="FD62" i="10"/>
  <c r="FD63" i="10"/>
  <c r="FD64" i="10"/>
  <c r="FD65" i="10"/>
  <c r="FD66" i="10"/>
  <c r="FD67" i="10"/>
  <c r="FD68" i="10"/>
  <c r="FD69" i="10"/>
  <c r="FD70" i="10"/>
  <c r="FD71" i="10"/>
  <c r="FD72" i="10"/>
  <c r="FD73" i="10"/>
  <c r="FD74" i="10"/>
  <c r="FD75" i="10"/>
  <c r="FD76" i="10"/>
  <c r="FD77" i="10"/>
  <c r="FD78" i="10"/>
  <c r="FD79" i="10"/>
  <c r="FD80" i="10"/>
  <c r="FD81" i="10"/>
  <c r="FD82" i="10"/>
  <c r="FD83" i="10"/>
  <c r="FD84" i="10"/>
  <c r="FD85" i="10"/>
  <c r="FD86" i="10"/>
  <c r="FD87" i="10"/>
  <c r="FD88" i="10"/>
  <c r="FD89" i="10"/>
  <c r="FD90" i="10"/>
  <c r="FD91" i="10"/>
  <c r="FD92" i="10"/>
  <c r="FD93" i="10"/>
  <c r="FD94" i="10"/>
  <c r="FD95" i="10"/>
  <c r="FD96" i="10"/>
  <c r="FD97" i="10"/>
  <c r="FD98" i="10"/>
  <c r="FD99" i="10"/>
  <c r="FD100" i="10"/>
  <c r="FD101" i="10"/>
  <c r="FD102" i="10"/>
  <c r="FD103" i="10"/>
  <c r="FD104" i="10"/>
  <c r="FD105" i="10"/>
  <c r="FD106" i="10"/>
  <c r="FD107" i="10"/>
  <c r="FD108" i="10"/>
  <c r="FD109" i="10"/>
  <c r="FD110" i="10"/>
  <c r="FD111" i="10"/>
  <c r="FD112" i="10"/>
  <c r="FD113" i="10"/>
  <c r="FD114" i="10"/>
  <c r="FD116" i="10"/>
  <c r="B178" i="7"/>
  <c r="FE4" i="10"/>
  <c r="FE5" i="10"/>
  <c r="FE6" i="10"/>
  <c r="FE7" i="10"/>
  <c r="FE8" i="10"/>
  <c r="FE9" i="10"/>
  <c r="FE10" i="10"/>
  <c r="FE11" i="10"/>
  <c r="FE12" i="10"/>
  <c r="FE13" i="10"/>
  <c r="FE14" i="10"/>
  <c r="FE15" i="10"/>
  <c r="FE16" i="10"/>
  <c r="FE17" i="10"/>
  <c r="FE18" i="10"/>
  <c r="FE19" i="10"/>
  <c r="FE20" i="10"/>
  <c r="FE21" i="10"/>
  <c r="FE22" i="10"/>
  <c r="FE23" i="10"/>
  <c r="FE24" i="10"/>
  <c r="FE25" i="10"/>
  <c r="FE26" i="10"/>
  <c r="FE27" i="10"/>
  <c r="FE28" i="10"/>
  <c r="FE29" i="10"/>
  <c r="FE30" i="10"/>
  <c r="FE31" i="10"/>
  <c r="FE32" i="10"/>
  <c r="FE33" i="10"/>
  <c r="FE34" i="10"/>
  <c r="FE35" i="10"/>
  <c r="FE36" i="10"/>
  <c r="FE37" i="10"/>
  <c r="FE38" i="10"/>
  <c r="FE39" i="10"/>
  <c r="FE40" i="10"/>
  <c r="FE41" i="10"/>
  <c r="FE42" i="10"/>
  <c r="FE43" i="10"/>
  <c r="FE44" i="10"/>
  <c r="FE45" i="10"/>
  <c r="FE46" i="10"/>
  <c r="FE47" i="10"/>
  <c r="FE48" i="10"/>
  <c r="FE49" i="10"/>
  <c r="FE50" i="10"/>
  <c r="FE51" i="10"/>
  <c r="FE52" i="10"/>
  <c r="FE53" i="10"/>
  <c r="FE54" i="10"/>
  <c r="FE55" i="10"/>
  <c r="FE56" i="10"/>
  <c r="FE57" i="10"/>
  <c r="FE58" i="10"/>
  <c r="FE59" i="10"/>
  <c r="FE60" i="10"/>
  <c r="FE61" i="10"/>
  <c r="FE62" i="10"/>
  <c r="FE63" i="10"/>
  <c r="FE64" i="10"/>
  <c r="FE65" i="10"/>
  <c r="FE66" i="10"/>
  <c r="FE67" i="10"/>
  <c r="FE68" i="10"/>
  <c r="FE69" i="10"/>
  <c r="FE70" i="10"/>
  <c r="FE71" i="10"/>
  <c r="FE72" i="10"/>
  <c r="FE73" i="10"/>
  <c r="FE74" i="10"/>
  <c r="FE75" i="10"/>
  <c r="FE76" i="10"/>
  <c r="FE77" i="10"/>
  <c r="FE78" i="10"/>
  <c r="FE79" i="10"/>
  <c r="FE80" i="10"/>
  <c r="FE81" i="10"/>
  <c r="FE82" i="10"/>
  <c r="FE83" i="10"/>
  <c r="FE84" i="10"/>
  <c r="FE85" i="10"/>
  <c r="FE86" i="10"/>
  <c r="FE87" i="10"/>
  <c r="FE88" i="10"/>
  <c r="FE89" i="10"/>
  <c r="FE90" i="10"/>
  <c r="FE91" i="10"/>
  <c r="FE92" i="10"/>
  <c r="FE93" i="10"/>
  <c r="FE94" i="10"/>
  <c r="FE95" i="10"/>
  <c r="FE96" i="10"/>
  <c r="FE97" i="10"/>
  <c r="FE98" i="10"/>
  <c r="FE99" i="10"/>
  <c r="FE100" i="10"/>
  <c r="FE101" i="10"/>
  <c r="FE102" i="10"/>
  <c r="FE103" i="10"/>
  <c r="FE104" i="10"/>
  <c r="FE105" i="10"/>
  <c r="FE106" i="10"/>
  <c r="FE107" i="10"/>
  <c r="FE108" i="10"/>
  <c r="FE109" i="10"/>
  <c r="FE110" i="10"/>
  <c r="FE111" i="10"/>
  <c r="FE112" i="10"/>
  <c r="FE113" i="10"/>
  <c r="FE114" i="10"/>
  <c r="FE116" i="10"/>
  <c r="B179" i="7"/>
  <c r="FF4" i="10"/>
  <c r="FF5" i="10"/>
  <c r="FF6" i="10"/>
  <c r="FF7" i="10"/>
  <c r="FF8" i="10"/>
  <c r="FF9" i="10"/>
  <c r="FF10" i="10"/>
  <c r="FF11" i="10"/>
  <c r="FF12" i="10"/>
  <c r="FF13" i="10"/>
  <c r="FF14" i="10"/>
  <c r="FF15" i="10"/>
  <c r="FF16" i="10"/>
  <c r="FF17" i="10"/>
  <c r="FF18" i="10"/>
  <c r="FF19" i="10"/>
  <c r="FF20" i="10"/>
  <c r="FF21" i="10"/>
  <c r="FF22" i="10"/>
  <c r="FF23" i="10"/>
  <c r="FF24" i="10"/>
  <c r="FF25" i="10"/>
  <c r="FF26" i="10"/>
  <c r="FF27" i="10"/>
  <c r="FF28" i="10"/>
  <c r="FF29" i="10"/>
  <c r="FF30" i="10"/>
  <c r="FF31" i="10"/>
  <c r="FF32" i="10"/>
  <c r="FF33" i="10"/>
  <c r="FF34" i="10"/>
  <c r="FF35" i="10"/>
  <c r="FF36" i="10"/>
  <c r="FF37" i="10"/>
  <c r="FF38" i="10"/>
  <c r="FF39" i="10"/>
  <c r="FF40" i="10"/>
  <c r="FF41" i="10"/>
  <c r="FF42" i="10"/>
  <c r="FF43" i="10"/>
  <c r="FF44" i="10"/>
  <c r="FF45" i="10"/>
  <c r="FF46" i="10"/>
  <c r="FF47" i="10"/>
  <c r="FF48" i="10"/>
  <c r="FF49" i="10"/>
  <c r="FF50" i="10"/>
  <c r="FF51" i="10"/>
  <c r="FF52" i="10"/>
  <c r="FF53" i="10"/>
  <c r="FF54" i="10"/>
  <c r="FF55" i="10"/>
  <c r="FF56" i="10"/>
  <c r="FF57" i="10"/>
  <c r="FF58" i="10"/>
  <c r="FF59" i="10"/>
  <c r="FF60" i="10"/>
  <c r="FF61" i="10"/>
  <c r="FF62" i="10"/>
  <c r="FF63" i="10"/>
  <c r="FF64" i="10"/>
  <c r="FF65" i="10"/>
  <c r="FF66" i="10"/>
  <c r="FF67" i="10"/>
  <c r="FF68" i="10"/>
  <c r="FF69" i="10"/>
  <c r="FF70" i="10"/>
  <c r="FF71" i="10"/>
  <c r="FF72" i="10"/>
  <c r="FF73" i="10"/>
  <c r="FF74" i="10"/>
  <c r="FF75" i="10"/>
  <c r="FF76" i="10"/>
  <c r="FF77" i="10"/>
  <c r="FF78" i="10"/>
  <c r="FF79" i="10"/>
  <c r="FF80" i="10"/>
  <c r="FF81" i="10"/>
  <c r="FF82" i="10"/>
  <c r="FF83" i="10"/>
  <c r="FF84" i="10"/>
  <c r="FF85" i="10"/>
  <c r="FF86" i="10"/>
  <c r="FF87" i="10"/>
  <c r="FF88" i="10"/>
  <c r="FF89" i="10"/>
  <c r="FF90" i="10"/>
  <c r="FF91" i="10"/>
  <c r="FF92" i="10"/>
  <c r="FF93" i="10"/>
  <c r="FF94" i="10"/>
  <c r="FF95" i="10"/>
  <c r="FF96" i="10"/>
  <c r="FF97" i="10"/>
  <c r="FF98" i="10"/>
  <c r="FF99" i="10"/>
  <c r="FF100" i="10"/>
  <c r="FF101" i="10"/>
  <c r="FF102" i="10"/>
  <c r="FF103" i="10"/>
  <c r="FF104" i="10"/>
  <c r="FF105" i="10"/>
  <c r="FF106" i="10"/>
  <c r="FF107" i="10"/>
  <c r="FF108" i="10"/>
  <c r="FF109" i="10"/>
  <c r="FF110" i="10"/>
  <c r="FF111" i="10"/>
  <c r="FF112" i="10"/>
  <c r="FF113" i="10"/>
  <c r="FF114" i="10"/>
  <c r="FF116" i="10"/>
  <c r="B180" i="7"/>
  <c r="FG4" i="10"/>
  <c r="FG5" i="10"/>
  <c r="FG6" i="10"/>
  <c r="FG7" i="10"/>
  <c r="FG8" i="10"/>
  <c r="FG9" i="10"/>
  <c r="FG10" i="10"/>
  <c r="FG11" i="10"/>
  <c r="FG12" i="10"/>
  <c r="FG13" i="10"/>
  <c r="FG14" i="10"/>
  <c r="FG15" i="10"/>
  <c r="FG16" i="10"/>
  <c r="FG17" i="10"/>
  <c r="FG18" i="10"/>
  <c r="FG19" i="10"/>
  <c r="FG20" i="10"/>
  <c r="FG21" i="10"/>
  <c r="FG22" i="10"/>
  <c r="FG23" i="10"/>
  <c r="FG24" i="10"/>
  <c r="FG25" i="10"/>
  <c r="FG26" i="10"/>
  <c r="FG27" i="10"/>
  <c r="FG28" i="10"/>
  <c r="FG29" i="10"/>
  <c r="FG30" i="10"/>
  <c r="FG31" i="10"/>
  <c r="FG32" i="10"/>
  <c r="FG33" i="10"/>
  <c r="FG34" i="10"/>
  <c r="FG35" i="10"/>
  <c r="FG36" i="10"/>
  <c r="FG37" i="10"/>
  <c r="FG38" i="10"/>
  <c r="FG39" i="10"/>
  <c r="FG40" i="10"/>
  <c r="FG41" i="10"/>
  <c r="FG42" i="10"/>
  <c r="FG43" i="10"/>
  <c r="FG44" i="10"/>
  <c r="FG45" i="10"/>
  <c r="FG46" i="10"/>
  <c r="FG47" i="10"/>
  <c r="FG48" i="10"/>
  <c r="FG49" i="10"/>
  <c r="FG50" i="10"/>
  <c r="FG51" i="10"/>
  <c r="FG52" i="10"/>
  <c r="FG53" i="10"/>
  <c r="FG54" i="10"/>
  <c r="FG55" i="10"/>
  <c r="FG56" i="10"/>
  <c r="FG57" i="10"/>
  <c r="FG58" i="10"/>
  <c r="FG59" i="10"/>
  <c r="FG60" i="10"/>
  <c r="FG61" i="10"/>
  <c r="FG62" i="10"/>
  <c r="FG63" i="10"/>
  <c r="FG64" i="10"/>
  <c r="FG65" i="10"/>
  <c r="FG66" i="10"/>
  <c r="FG67" i="10"/>
  <c r="FG68" i="10"/>
  <c r="FG69" i="10"/>
  <c r="FG70" i="10"/>
  <c r="FG71" i="10"/>
  <c r="FG72" i="10"/>
  <c r="FG73" i="10"/>
  <c r="FG74" i="10"/>
  <c r="FG75" i="10"/>
  <c r="FG76" i="10"/>
  <c r="FG77" i="10"/>
  <c r="FG78" i="10"/>
  <c r="FG79" i="10"/>
  <c r="FG80" i="10"/>
  <c r="FG81" i="10"/>
  <c r="FG82" i="10"/>
  <c r="FG83" i="10"/>
  <c r="FG84" i="10"/>
  <c r="FG85" i="10"/>
  <c r="FG86" i="10"/>
  <c r="FG87" i="10"/>
  <c r="FG88" i="10"/>
  <c r="FG89" i="10"/>
  <c r="FG90" i="10"/>
  <c r="FG91" i="10"/>
  <c r="FG92" i="10"/>
  <c r="FG93" i="10"/>
  <c r="FG94" i="10"/>
  <c r="FG95" i="10"/>
  <c r="FG96" i="10"/>
  <c r="FG97" i="10"/>
  <c r="FG98" i="10"/>
  <c r="FG99" i="10"/>
  <c r="FG100" i="10"/>
  <c r="FG101" i="10"/>
  <c r="FG102" i="10"/>
  <c r="FG103" i="10"/>
  <c r="FG104" i="10"/>
  <c r="FG105" i="10"/>
  <c r="FG106" i="10"/>
  <c r="FG107" i="10"/>
  <c r="FG108" i="10"/>
  <c r="FG109" i="10"/>
  <c r="FG110" i="10"/>
  <c r="FG111" i="10"/>
  <c r="FG112" i="10"/>
  <c r="FG113" i="10"/>
  <c r="FG114" i="10"/>
  <c r="FG116" i="10"/>
  <c r="B181" i="7"/>
  <c r="FH4" i="10"/>
  <c r="FH5" i="10"/>
  <c r="FH6" i="10"/>
  <c r="FH7" i="10"/>
  <c r="FH8" i="10"/>
  <c r="FH9" i="10"/>
  <c r="FH10" i="10"/>
  <c r="FH11" i="10"/>
  <c r="FH12" i="10"/>
  <c r="FH13" i="10"/>
  <c r="FH14" i="10"/>
  <c r="FH15" i="10"/>
  <c r="FH16" i="10"/>
  <c r="FH17" i="10"/>
  <c r="FH18" i="10"/>
  <c r="FH19" i="10"/>
  <c r="FH20" i="10"/>
  <c r="FH21" i="10"/>
  <c r="FH22" i="10"/>
  <c r="FH23" i="10"/>
  <c r="FH24" i="10"/>
  <c r="FH25" i="10"/>
  <c r="FH26" i="10"/>
  <c r="FH27" i="10"/>
  <c r="FH28" i="10"/>
  <c r="FH29" i="10"/>
  <c r="FH30" i="10"/>
  <c r="FH31" i="10"/>
  <c r="FH32" i="10"/>
  <c r="FH33" i="10"/>
  <c r="FH34" i="10"/>
  <c r="FH35" i="10"/>
  <c r="FH36" i="10"/>
  <c r="FH37" i="10"/>
  <c r="FH38" i="10"/>
  <c r="FH39" i="10"/>
  <c r="FH40" i="10"/>
  <c r="FH41" i="10"/>
  <c r="FH42" i="10"/>
  <c r="FH43" i="10"/>
  <c r="FH44" i="10"/>
  <c r="FH45" i="10"/>
  <c r="FH46" i="10"/>
  <c r="FH47" i="10"/>
  <c r="FH48" i="10"/>
  <c r="FH49" i="10"/>
  <c r="FH50" i="10"/>
  <c r="FH51" i="10"/>
  <c r="FH52" i="10"/>
  <c r="FH53" i="10"/>
  <c r="FH54" i="10"/>
  <c r="FH55" i="10"/>
  <c r="FH56" i="10"/>
  <c r="FH57" i="10"/>
  <c r="FH58" i="10"/>
  <c r="FH59" i="10"/>
  <c r="FH60" i="10"/>
  <c r="FH61" i="10"/>
  <c r="FH62" i="10"/>
  <c r="FH63" i="10"/>
  <c r="FH64" i="10"/>
  <c r="FH65" i="10"/>
  <c r="FH66" i="10"/>
  <c r="FH67" i="10"/>
  <c r="FH68" i="10"/>
  <c r="FH69" i="10"/>
  <c r="FH70" i="10"/>
  <c r="FH71" i="10"/>
  <c r="FH72" i="10"/>
  <c r="FH73" i="10"/>
  <c r="FH74" i="10"/>
  <c r="FH75" i="10"/>
  <c r="FH76" i="10"/>
  <c r="FH77" i="10"/>
  <c r="FH78" i="10"/>
  <c r="FH79" i="10"/>
  <c r="FH80" i="10"/>
  <c r="FH81" i="10"/>
  <c r="FH82" i="10"/>
  <c r="FH83" i="10"/>
  <c r="FH84" i="10"/>
  <c r="FH85" i="10"/>
  <c r="FH86" i="10"/>
  <c r="FH87" i="10"/>
  <c r="FH88" i="10"/>
  <c r="FH89" i="10"/>
  <c r="FH90" i="10"/>
  <c r="FH91" i="10"/>
  <c r="FH92" i="10"/>
  <c r="FH93" i="10"/>
  <c r="FH94" i="10"/>
  <c r="FH95" i="10"/>
  <c r="FH96" i="10"/>
  <c r="FH97" i="10"/>
  <c r="FH98" i="10"/>
  <c r="FH99" i="10"/>
  <c r="FH100" i="10"/>
  <c r="FH101" i="10"/>
  <c r="FH102" i="10"/>
  <c r="FH103" i="10"/>
  <c r="FH104" i="10"/>
  <c r="FH105" i="10"/>
  <c r="FH106" i="10"/>
  <c r="FH107" i="10"/>
  <c r="FH108" i="10"/>
  <c r="FH109" i="10"/>
  <c r="FH110" i="10"/>
  <c r="FH111" i="10"/>
  <c r="FH112" i="10"/>
  <c r="FH113" i="10"/>
  <c r="FH114" i="10"/>
  <c r="FH116" i="10"/>
  <c r="B182" i="7"/>
  <c r="FI4" i="10"/>
  <c r="FI5" i="10"/>
  <c r="FI6" i="10"/>
  <c r="FI7" i="10"/>
  <c r="FI8" i="10"/>
  <c r="FI9" i="10"/>
  <c r="FI10" i="10"/>
  <c r="FI11" i="10"/>
  <c r="FI12" i="10"/>
  <c r="FI13" i="10"/>
  <c r="FI14" i="10"/>
  <c r="FI15" i="10"/>
  <c r="FI16" i="10"/>
  <c r="FI17" i="10"/>
  <c r="FI18" i="10"/>
  <c r="FI19" i="10"/>
  <c r="FI20" i="10"/>
  <c r="FI21" i="10"/>
  <c r="FI22" i="10"/>
  <c r="FI23" i="10"/>
  <c r="FI24" i="10"/>
  <c r="FI25" i="10"/>
  <c r="FI26" i="10"/>
  <c r="FI27" i="10"/>
  <c r="FI28" i="10"/>
  <c r="FI29" i="10"/>
  <c r="FI30" i="10"/>
  <c r="FI31" i="10"/>
  <c r="FI32" i="10"/>
  <c r="FI33" i="10"/>
  <c r="FI34" i="10"/>
  <c r="FI35" i="10"/>
  <c r="FI36" i="10"/>
  <c r="FI37" i="10"/>
  <c r="FI38" i="10"/>
  <c r="FI39" i="10"/>
  <c r="FI40" i="10"/>
  <c r="FI41" i="10"/>
  <c r="FI42" i="10"/>
  <c r="FI43" i="10"/>
  <c r="FI44" i="10"/>
  <c r="FI45" i="10"/>
  <c r="FI46" i="10"/>
  <c r="FI47" i="10"/>
  <c r="FI48" i="10"/>
  <c r="FI49" i="10"/>
  <c r="FI50" i="10"/>
  <c r="FI51" i="10"/>
  <c r="FI52" i="10"/>
  <c r="FI53" i="10"/>
  <c r="FI54" i="10"/>
  <c r="FI55" i="10"/>
  <c r="FI56" i="10"/>
  <c r="FI57" i="10"/>
  <c r="FI58" i="10"/>
  <c r="FI59" i="10"/>
  <c r="FI60" i="10"/>
  <c r="FI61" i="10"/>
  <c r="FI62" i="10"/>
  <c r="FI63" i="10"/>
  <c r="FI64" i="10"/>
  <c r="FI65" i="10"/>
  <c r="FI66" i="10"/>
  <c r="FI67" i="10"/>
  <c r="FI68" i="10"/>
  <c r="FI69" i="10"/>
  <c r="FI70" i="10"/>
  <c r="FI71" i="10"/>
  <c r="FI72" i="10"/>
  <c r="FI73" i="10"/>
  <c r="FI74" i="10"/>
  <c r="FI75" i="10"/>
  <c r="FI76" i="10"/>
  <c r="FI77" i="10"/>
  <c r="FI78" i="10"/>
  <c r="FI79" i="10"/>
  <c r="FI80" i="10"/>
  <c r="FI81" i="10"/>
  <c r="FI82" i="10"/>
  <c r="FI83" i="10"/>
  <c r="FI84" i="10"/>
  <c r="FI85" i="10"/>
  <c r="FI86" i="10"/>
  <c r="FI87" i="10"/>
  <c r="FI88" i="10"/>
  <c r="FI89" i="10"/>
  <c r="FI90" i="10"/>
  <c r="FI91" i="10"/>
  <c r="FI92" i="10"/>
  <c r="FI93" i="10"/>
  <c r="FI94" i="10"/>
  <c r="FI95" i="10"/>
  <c r="FI96" i="10"/>
  <c r="FI97" i="10"/>
  <c r="FI98" i="10"/>
  <c r="FI99" i="10"/>
  <c r="FI100" i="10"/>
  <c r="FI101" i="10"/>
  <c r="FI102" i="10"/>
  <c r="FI103" i="10"/>
  <c r="FI104" i="10"/>
  <c r="FI105" i="10"/>
  <c r="FI106" i="10"/>
  <c r="FI107" i="10"/>
  <c r="FI108" i="10"/>
  <c r="FI109" i="10"/>
  <c r="FI110" i="10"/>
  <c r="FI111" i="10"/>
  <c r="FI112" i="10"/>
  <c r="FI113" i="10"/>
  <c r="FI114" i="10"/>
  <c r="FI116" i="10"/>
  <c r="B183" i="7"/>
  <c r="FJ4" i="10"/>
  <c r="FJ5" i="10"/>
  <c r="FJ6" i="10"/>
  <c r="FJ7" i="10"/>
  <c r="FJ8" i="10"/>
  <c r="FJ9" i="10"/>
  <c r="FJ10" i="10"/>
  <c r="FJ11" i="10"/>
  <c r="FJ12" i="10"/>
  <c r="FJ13" i="10"/>
  <c r="FJ14" i="10"/>
  <c r="FJ15" i="10"/>
  <c r="FJ16" i="10"/>
  <c r="FJ17" i="10"/>
  <c r="FJ18" i="10"/>
  <c r="FJ19" i="10"/>
  <c r="FJ20" i="10"/>
  <c r="FJ21" i="10"/>
  <c r="FJ22" i="10"/>
  <c r="FJ23" i="10"/>
  <c r="FJ24" i="10"/>
  <c r="FJ25" i="10"/>
  <c r="FJ26" i="10"/>
  <c r="FJ27" i="10"/>
  <c r="FJ28" i="10"/>
  <c r="FJ29" i="10"/>
  <c r="FJ30" i="10"/>
  <c r="FJ31" i="10"/>
  <c r="FJ32" i="10"/>
  <c r="FJ33" i="10"/>
  <c r="FJ34" i="10"/>
  <c r="FJ35" i="10"/>
  <c r="FJ36" i="10"/>
  <c r="FJ37" i="10"/>
  <c r="FJ38" i="10"/>
  <c r="FJ39" i="10"/>
  <c r="FJ40" i="10"/>
  <c r="FJ41" i="10"/>
  <c r="FJ42" i="10"/>
  <c r="FJ43" i="10"/>
  <c r="FJ44" i="10"/>
  <c r="FJ45" i="10"/>
  <c r="FJ46" i="10"/>
  <c r="FJ47" i="10"/>
  <c r="FJ48" i="10"/>
  <c r="FJ49" i="10"/>
  <c r="FJ50" i="10"/>
  <c r="FJ51" i="10"/>
  <c r="FJ52" i="10"/>
  <c r="FJ53" i="10"/>
  <c r="FJ54" i="10"/>
  <c r="FJ55" i="10"/>
  <c r="FJ56" i="10"/>
  <c r="FJ57" i="10"/>
  <c r="FJ58" i="10"/>
  <c r="FJ59" i="10"/>
  <c r="FJ60" i="10"/>
  <c r="FJ61" i="10"/>
  <c r="FJ62" i="10"/>
  <c r="FJ63" i="10"/>
  <c r="FJ64" i="10"/>
  <c r="FJ65" i="10"/>
  <c r="FJ66" i="10"/>
  <c r="FJ67" i="10"/>
  <c r="FJ68" i="10"/>
  <c r="FJ69" i="10"/>
  <c r="FJ70" i="10"/>
  <c r="FJ71" i="10"/>
  <c r="FJ72" i="10"/>
  <c r="FJ73" i="10"/>
  <c r="FJ74" i="10"/>
  <c r="FJ75" i="10"/>
  <c r="FJ76" i="10"/>
  <c r="FJ77" i="10"/>
  <c r="FJ78" i="10"/>
  <c r="FJ79" i="10"/>
  <c r="FJ80" i="10"/>
  <c r="FJ81" i="10"/>
  <c r="FJ82" i="10"/>
  <c r="FJ83" i="10"/>
  <c r="FJ84" i="10"/>
  <c r="FJ85" i="10"/>
  <c r="FJ86" i="10"/>
  <c r="FJ87" i="10"/>
  <c r="FJ88" i="10"/>
  <c r="FJ89" i="10"/>
  <c r="FJ90" i="10"/>
  <c r="FJ91" i="10"/>
  <c r="FJ92" i="10"/>
  <c r="FJ93" i="10"/>
  <c r="FJ94" i="10"/>
  <c r="FJ95" i="10"/>
  <c r="FJ96" i="10"/>
  <c r="FJ97" i="10"/>
  <c r="FJ98" i="10"/>
  <c r="FJ99" i="10"/>
  <c r="FJ100" i="10"/>
  <c r="FJ101" i="10"/>
  <c r="FJ102" i="10"/>
  <c r="FJ103" i="10"/>
  <c r="FJ104" i="10"/>
  <c r="FJ105" i="10"/>
  <c r="FJ106" i="10"/>
  <c r="FJ107" i="10"/>
  <c r="FJ108" i="10"/>
  <c r="FJ109" i="10"/>
  <c r="FJ110" i="10"/>
  <c r="FJ111" i="10"/>
  <c r="FJ112" i="10"/>
  <c r="FJ113" i="10"/>
  <c r="FJ114" i="10"/>
  <c r="FJ116" i="10"/>
  <c r="B184" i="7"/>
  <c r="FK4" i="10"/>
  <c r="FK5" i="10"/>
  <c r="FK6" i="10"/>
  <c r="FK7" i="10"/>
  <c r="FK8" i="10"/>
  <c r="FK9" i="10"/>
  <c r="FK10" i="10"/>
  <c r="FK11" i="10"/>
  <c r="FK12" i="10"/>
  <c r="FK13" i="10"/>
  <c r="FK14" i="10"/>
  <c r="FK15" i="10"/>
  <c r="FK16" i="10"/>
  <c r="FK17" i="10"/>
  <c r="FK18" i="10"/>
  <c r="FK19" i="10"/>
  <c r="FK20" i="10"/>
  <c r="FK21" i="10"/>
  <c r="FK22" i="10"/>
  <c r="FK23" i="10"/>
  <c r="FK24" i="10"/>
  <c r="FK25" i="10"/>
  <c r="FK26" i="10"/>
  <c r="FK27" i="10"/>
  <c r="FK28" i="10"/>
  <c r="FK29" i="10"/>
  <c r="FK30" i="10"/>
  <c r="FK31" i="10"/>
  <c r="FK32" i="10"/>
  <c r="FK33" i="10"/>
  <c r="FK34" i="10"/>
  <c r="FK35" i="10"/>
  <c r="FK36" i="10"/>
  <c r="FK37" i="10"/>
  <c r="FK38" i="10"/>
  <c r="FK39" i="10"/>
  <c r="FK40" i="10"/>
  <c r="FK41" i="10"/>
  <c r="FK42" i="10"/>
  <c r="FK43" i="10"/>
  <c r="FK44" i="10"/>
  <c r="FK45" i="10"/>
  <c r="FK46" i="10"/>
  <c r="FK47" i="10"/>
  <c r="FK48" i="10"/>
  <c r="FK49" i="10"/>
  <c r="FK50" i="10"/>
  <c r="FK51" i="10"/>
  <c r="FK52" i="10"/>
  <c r="FK53" i="10"/>
  <c r="FK54" i="10"/>
  <c r="FK55" i="10"/>
  <c r="FK56" i="10"/>
  <c r="FK57" i="10"/>
  <c r="FK58" i="10"/>
  <c r="FK59" i="10"/>
  <c r="FK60" i="10"/>
  <c r="FK61" i="10"/>
  <c r="FK62" i="10"/>
  <c r="FK63" i="10"/>
  <c r="FK64" i="10"/>
  <c r="FK65" i="10"/>
  <c r="FK66" i="10"/>
  <c r="FK67" i="10"/>
  <c r="FK68" i="10"/>
  <c r="FK69" i="10"/>
  <c r="FK70" i="10"/>
  <c r="FK71" i="10"/>
  <c r="FK72" i="10"/>
  <c r="FK73" i="10"/>
  <c r="FK74" i="10"/>
  <c r="FK75" i="10"/>
  <c r="FK76" i="10"/>
  <c r="FK77" i="10"/>
  <c r="FK78" i="10"/>
  <c r="FK79" i="10"/>
  <c r="FK80" i="10"/>
  <c r="FK81" i="10"/>
  <c r="FK82" i="10"/>
  <c r="FK83" i="10"/>
  <c r="FK84" i="10"/>
  <c r="FK85" i="10"/>
  <c r="FK86" i="10"/>
  <c r="FK87" i="10"/>
  <c r="FK88" i="10"/>
  <c r="FK89" i="10"/>
  <c r="FK90" i="10"/>
  <c r="FK91" i="10"/>
  <c r="FK92" i="10"/>
  <c r="FK93" i="10"/>
  <c r="FK94" i="10"/>
  <c r="FK95" i="10"/>
  <c r="FK96" i="10"/>
  <c r="FK97" i="10"/>
  <c r="FK98" i="10"/>
  <c r="FK99" i="10"/>
  <c r="FK100" i="10"/>
  <c r="FK101" i="10"/>
  <c r="FK102" i="10"/>
  <c r="FK103" i="10"/>
  <c r="FK104" i="10"/>
  <c r="FK105" i="10"/>
  <c r="FK106" i="10"/>
  <c r="FK107" i="10"/>
  <c r="FK108" i="10"/>
  <c r="FK109" i="10"/>
  <c r="FK110" i="10"/>
  <c r="FK111" i="10"/>
  <c r="FK112" i="10"/>
  <c r="FK113" i="10"/>
  <c r="FK114" i="10"/>
  <c r="FK116" i="10"/>
  <c r="B185" i="7"/>
  <c r="FL4" i="10"/>
  <c r="FL5" i="10"/>
  <c r="FL6" i="10"/>
  <c r="FL7" i="10"/>
  <c r="FL8" i="10"/>
  <c r="FL9" i="10"/>
  <c r="FL10" i="10"/>
  <c r="FL11" i="10"/>
  <c r="FL12" i="10"/>
  <c r="FL13" i="10"/>
  <c r="FL14" i="10"/>
  <c r="FL15" i="10"/>
  <c r="FL16" i="10"/>
  <c r="FL17" i="10"/>
  <c r="FL18" i="10"/>
  <c r="FL19" i="10"/>
  <c r="FL20" i="10"/>
  <c r="FL21" i="10"/>
  <c r="FL22" i="10"/>
  <c r="FL23" i="10"/>
  <c r="FL24" i="10"/>
  <c r="FL25" i="10"/>
  <c r="FL26" i="10"/>
  <c r="FL27" i="10"/>
  <c r="FL28" i="10"/>
  <c r="FL29" i="10"/>
  <c r="FL30" i="10"/>
  <c r="FL31" i="10"/>
  <c r="FL32" i="10"/>
  <c r="FL33" i="10"/>
  <c r="FL34" i="10"/>
  <c r="FL35" i="10"/>
  <c r="FL36" i="10"/>
  <c r="FL37" i="10"/>
  <c r="FL38" i="10"/>
  <c r="FL39" i="10"/>
  <c r="FL40" i="10"/>
  <c r="FL41" i="10"/>
  <c r="FL42" i="10"/>
  <c r="FL43" i="10"/>
  <c r="FL44" i="10"/>
  <c r="FL45" i="10"/>
  <c r="FL46" i="10"/>
  <c r="FL47" i="10"/>
  <c r="FL48" i="10"/>
  <c r="FL49" i="10"/>
  <c r="FL50" i="10"/>
  <c r="FL51" i="10"/>
  <c r="FL52" i="10"/>
  <c r="FL53" i="10"/>
  <c r="FL54" i="10"/>
  <c r="FL55" i="10"/>
  <c r="FL56" i="10"/>
  <c r="FL57" i="10"/>
  <c r="FL58" i="10"/>
  <c r="FL59" i="10"/>
  <c r="FL60" i="10"/>
  <c r="FL61" i="10"/>
  <c r="FL62" i="10"/>
  <c r="FL63" i="10"/>
  <c r="FL64" i="10"/>
  <c r="FL65" i="10"/>
  <c r="FL66" i="10"/>
  <c r="FL67" i="10"/>
  <c r="FL68" i="10"/>
  <c r="FL69" i="10"/>
  <c r="FL70" i="10"/>
  <c r="FL71" i="10"/>
  <c r="FL72" i="10"/>
  <c r="FL73" i="10"/>
  <c r="FL74" i="10"/>
  <c r="FL75" i="10"/>
  <c r="FL76" i="10"/>
  <c r="FL77" i="10"/>
  <c r="FL78" i="10"/>
  <c r="FL79" i="10"/>
  <c r="FL80" i="10"/>
  <c r="FL81" i="10"/>
  <c r="FL82" i="10"/>
  <c r="FL83" i="10"/>
  <c r="FL84" i="10"/>
  <c r="FL85" i="10"/>
  <c r="FL86" i="10"/>
  <c r="FL87" i="10"/>
  <c r="FL88" i="10"/>
  <c r="FL89" i="10"/>
  <c r="FL90" i="10"/>
  <c r="FL91" i="10"/>
  <c r="FL92" i="10"/>
  <c r="FL93" i="10"/>
  <c r="FL94" i="10"/>
  <c r="FL95" i="10"/>
  <c r="FL96" i="10"/>
  <c r="FL97" i="10"/>
  <c r="FL98" i="10"/>
  <c r="FL99" i="10"/>
  <c r="FL100" i="10"/>
  <c r="FL101" i="10"/>
  <c r="FL102" i="10"/>
  <c r="FL103" i="10"/>
  <c r="FL104" i="10"/>
  <c r="FL105" i="10"/>
  <c r="FL106" i="10"/>
  <c r="FL107" i="10"/>
  <c r="FL108" i="10"/>
  <c r="FL109" i="10"/>
  <c r="FL110" i="10"/>
  <c r="FL111" i="10"/>
  <c r="FL112" i="10"/>
  <c r="FL113" i="10"/>
  <c r="FL114" i="10"/>
  <c r="FL116" i="10"/>
  <c r="B186" i="7"/>
  <c r="FM4" i="10"/>
  <c r="FM5" i="10"/>
  <c r="FM6" i="10"/>
  <c r="FM7" i="10"/>
  <c r="FM8" i="10"/>
  <c r="FM9" i="10"/>
  <c r="FM10" i="10"/>
  <c r="FM11" i="10"/>
  <c r="FM12" i="10"/>
  <c r="FM13" i="10"/>
  <c r="FM14" i="10"/>
  <c r="FM15" i="10"/>
  <c r="FM16" i="10"/>
  <c r="FM17" i="10"/>
  <c r="FM18" i="10"/>
  <c r="FM19" i="10"/>
  <c r="FM20" i="10"/>
  <c r="FM21" i="10"/>
  <c r="FM22" i="10"/>
  <c r="FM23" i="10"/>
  <c r="FM24" i="10"/>
  <c r="FM25" i="10"/>
  <c r="FM26" i="10"/>
  <c r="FM27" i="10"/>
  <c r="FM28" i="10"/>
  <c r="FM29" i="10"/>
  <c r="FM30" i="10"/>
  <c r="FM31" i="10"/>
  <c r="FM32" i="10"/>
  <c r="FM33" i="10"/>
  <c r="FM34" i="10"/>
  <c r="FM35" i="10"/>
  <c r="FM36" i="10"/>
  <c r="FM37" i="10"/>
  <c r="FM38" i="10"/>
  <c r="FM39" i="10"/>
  <c r="FM40" i="10"/>
  <c r="FM41" i="10"/>
  <c r="FM42" i="10"/>
  <c r="FM43" i="10"/>
  <c r="FM44" i="10"/>
  <c r="FM45" i="10"/>
  <c r="FM46" i="10"/>
  <c r="FM47" i="10"/>
  <c r="FM48" i="10"/>
  <c r="FM49" i="10"/>
  <c r="FM50" i="10"/>
  <c r="FM51" i="10"/>
  <c r="FM52" i="10"/>
  <c r="FM53" i="10"/>
  <c r="FM54" i="10"/>
  <c r="FM55" i="10"/>
  <c r="FM56" i="10"/>
  <c r="FM57" i="10"/>
  <c r="FM58" i="10"/>
  <c r="FM59" i="10"/>
  <c r="FM60" i="10"/>
  <c r="FM61" i="10"/>
  <c r="FM62" i="10"/>
  <c r="FM63" i="10"/>
  <c r="FM64" i="10"/>
  <c r="FM65" i="10"/>
  <c r="FM66" i="10"/>
  <c r="FM67" i="10"/>
  <c r="FM68" i="10"/>
  <c r="FM69" i="10"/>
  <c r="FM70" i="10"/>
  <c r="FM71" i="10"/>
  <c r="FM72" i="10"/>
  <c r="FM73" i="10"/>
  <c r="FM74" i="10"/>
  <c r="FM75" i="10"/>
  <c r="FM76" i="10"/>
  <c r="FM77" i="10"/>
  <c r="FM78" i="10"/>
  <c r="FM79" i="10"/>
  <c r="FM80" i="10"/>
  <c r="FM81" i="10"/>
  <c r="FM82" i="10"/>
  <c r="FM83" i="10"/>
  <c r="FM84" i="10"/>
  <c r="FM85" i="10"/>
  <c r="FM86" i="10"/>
  <c r="FM87" i="10"/>
  <c r="FM88" i="10"/>
  <c r="FM89" i="10"/>
  <c r="FM90" i="10"/>
  <c r="FM91" i="10"/>
  <c r="FM92" i="10"/>
  <c r="FM93" i="10"/>
  <c r="FM94" i="10"/>
  <c r="FM95" i="10"/>
  <c r="FM96" i="10"/>
  <c r="FM97" i="10"/>
  <c r="FM98" i="10"/>
  <c r="FM99" i="10"/>
  <c r="FM100" i="10"/>
  <c r="FM101" i="10"/>
  <c r="FM102" i="10"/>
  <c r="FM103" i="10"/>
  <c r="FM104" i="10"/>
  <c r="FM105" i="10"/>
  <c r="FM106" i="10"/>
  <c r="FM107" i="10"/>
  <c r="FM108" i="10"/>
  <c r="FM109" i="10"/>
  <c r="FM110" i="10"/>
  <c r="FM111" i="10"/>
  <c r="FM112" i="10"/>
  <c r="FM113" i="10"/>
  <c r="FM114" i="10"/>
  <c r="FM116" i="10"/>
  <c r="B187" i="7"/>
  <c r="FN4" i="10"/>
  <c r="FN5" i="10"/>
  <c r="FN6" i="10"/>
  <c r="FN7" i="10"/>
  <c r="FN8" i="10"/>
  <c r="FN9" i="10"/>
  <c r="FN10" i="10"/>
  <c r="FN11" i="10"/>
  <c r="FN12" i="10"/>
  <c r="FN13" i="10"/>
  <c r="FN14" i="10"/>
  <c r="FN15" i="10"/>
  <c r="FN16" i="10"/>
  <c r="FN17" i="10"/>
  <c r="FN18" i="10"/>
  <c r="FN19" i="10"/>
  <c r="FN20" i="10"/>
  <c r="FN21" i="10"/>
  <c r="FN22" i="10"/>
  <c r="FN23" i="10"/>
  <c r="FN24" i="10"/>
  <c r="FN25" i="10"/>
  <c r="FN26" i="10"/>
  <c r="FN27" i="10"/>
  <c r="FN28" i="10"/>
  <c r="FN29" i="10"/>
  <c r="FN30" i="10"/>
  <c r="FN31" i="10"/>
  <c r="FN32" i="10"/>
  <c r="FN33" i="10"/>
  <c r="FN34" i="10"/>
  <c r="FN35" i="10"/>
  <c r="FN36" i="10"/>
  <c r="FN37" i="10"/>
  <c r="FN38" i="10"/>
  <c r="FN39" i="10"/>
  <c r="FN40" i="10"/>
  <c r="FN41" i="10"/>
  <c r="FN42" i="10"/>
  <c r="FN43" i="10"/>
  <c r="FN44" i="10"/>
  <c r="FN45" i="10"/>
  <c r="FN46" i="10"/>
  <c r="FN47" i="10"/>
  <c r="FN48" i="10"/>
  <c r="FN49" i="10"/>
  <c r="FN50" i="10"/>
  <c r="FN51" i="10"/>
  <c r="FN52" i="10"/>
  <c r="FN53" i="10"/>
  <c r="FN54" i="10"/>
  <c r="FN55" i="10"/>
  <c r="FN56" i="10"/>
  <c r="FN57" i="10"/>
  <c r="FN58" i="10"/>
  <c r="FN59" i="10"/>
  <c r="FN60" i="10"/>
  <c r="FN61" i="10"/>
  <c r="FN62" i="10"/>
  <c r="FN63" i="10"/>
  <c r="FN64" i="10"/>
  <c r="FN65" i="10"/>
  <c r="FN66" i="10"/>
  <c r="FN67" i="10"/>
  <c r="FN68" i="10"/>
  <c r="FN69" i="10"/>
  <c r="FN70" i="10"/>
  <c r="FN71" i="10"/>
  <c r="FN72" i="10"/>
  <c r="FN73" i="10"/>
  <c r="FN74" i="10"/>
  <c r="FN75" i="10"/>
  <c r="FN76" i="10"/>
  <c r="FN77" i="10"/>
  <c r="FN78" i="10"/>
  <c r="FN79" i="10"/>
  <c r="FN80" i="10"/>
  <c r="FN81" i="10"/>
  <c r="FN82" i="10"/>
  <c r="FN83" i="10"/>
  <c r="FN84" i="10"/>
  <c r="FN85" i="10"/>
  <c r="FN86" i="10"/>
  <c r="FN87" i="10"/>
  <c r="FN88" i="10"/>
  <c r="FN89" i="10"/>
  <c r="FN90" i="10"/>
  <c r="FN91" i="10"/>
  <c r="FN92" i="10"/>
  <c r="FN93" i="10"/>
  <c r="FN94" i="10"/>
  <c r="FN95" i="10"/>
  <c r="FN96" i="10"/>
  <c r="FN97" i="10"/>
  <c r="FN98" i="10"/>
  <c r="FN99" i="10"/>
  <c r="FN100" i="10"/>
  <c r="FN101" i="10"/>
  <c r="FN102" i="10"/>
  <c r="FN103" i="10"/>
  <c r="FN104" i="10"/>
  <c r="FN105" i="10"/>
  <c r="FN106" i="10"/>
  <c r="FN107" i="10"/>
  <c r="FN108" i="10"/>
  <c r="FN109" i="10"/>
  <c r="FN110" i="10"/>
  <c r="FN111" i="10"/>
  <c r="FN112" i="10"/>
  <c r="FN113" i="10"/>
  <c r="FN114" i="10"/>
  <c r="FN116" i="10"/>
  <c r="B188" i="7"/>
  <c r="FO4" i="10"/>
  <c r="FO5" i="10"/>
  <c r="FO6" i="10"/>
  <c r="FO7" i="10"/>
  <c r="FO8" i="10"/>
  <c r="FO9" i="10"/>
  <c r="FO10" i="10"/>
  <c r="FO11" i="10"/>
  <c r="FO12" i="10"/>
  <c r="FO13" i="10"/>
  <c r="FO14" i="10"/>
  <c r="FO15" i="10"/>
  <c r="FO16" i="10"/>
  <c r="FO17" i="10"/>
  <c r="FO18" i="10"/>
  <c r="FO19" i="10"/>
  <c r="FO20" i="10"/>
  <c r="FO21" i="10"/>
  <c r="FO22" i="10"/>
  <c r="FO23" i="10"/>
  <c r="FO24" i="10"/>
  <c r="FO25" i="10"/>
  <c r="FO26" i="10"/>
  <c r="FO27" i="10"/>
  <c r="FO28" i="10"/>
  <c r="FO29" i="10"/>
  <c r="FO30" i="10"/>
  <c r="FO31" i="10"/>
  <c r="FO32" i="10"/>
  <c r="FO33" i="10"/>
  <c r="FO34" i="10"/>
  <c r="FO35" i="10"/>
  <c r="FO36" i="10"/>
  <c r="FO37" i="10"/>
  <c r="FO38" i="10"/>
  <c r="FO39" i="10"/>
  <c r="FO40" i="10"/>
  <c r="FO41" i="10"/>
  <c r="FO42" i="10"/>
  <c r="FO43" i="10"/>
  <c r="FO44" i="10"/>
  <c r="FO45" i="10"/>
  <c r="FO46" i="10"/>
  <c r="FO47" i="10"/>
  <c r="FO48" i="10"/>
  <c r="FO49" i="10"/>
  <c r="FO50" i="10"/>
  <c r="FO51" i="10"/>
  <c r="FO52" i="10"/>
  <c r="FO53" i="10"/>
  <c r="FO54" i="10"/>
  <c r="FO55" i="10"/>
  <c r="FO56" i="10"/>
  <c r="FO57" i="10"/>
  <c r="FO58" i="10"/>
  <c r="FO59" i="10"/>
  <c r="FO60" i="10"/>
  <c r="FO61" i="10"/>
  <c r="FO62" i="10"/>
  <c r="FO63" i="10"/>
  <c r="FO64" i="10"/>
  <c r="FO65" i="10"/>
  <c r="FO66" i="10"/>
  <c r="FO67" i="10"/>
  <c r="FO68" i="10"/>
  <c r="FO69" i="10"/>
  <c r="FO70" i="10"/>
  <c r="FO71" i="10"/>
  <c r="FO72" i="10"/>
  <c r="FO73" i="10"/>
  <c r="FO74" i="10"/>
  <c r="FO75" i="10"/>
  <c r="FO76" i="10"/>
  <c r="FO77" i="10"/>
  <c r="FO78" i="10"/>
  <c r="FO79" i="10"/>
  <c r="FO80" i="10"/>
  <c r="FO81" i="10"/>
  <c r="FO82" i="10"/>
  <c r="FO83" i="10"/>
  <c r="FO84" i="10"/>
  <c r="FO85" i="10"/>
  <c r="FO86" i="10"/>
  <c r="FO87" i="10"/>
  <c r="FO88" i="10"/>
  <c r="FO89" i="10"/>
  <c r="FO90" i="10"/>
  <c r="FO91" i="10"/>
  <c r="FO92" i="10"/>
  <c r="FO93" i="10"/>
  <c r="FO94" i="10"/>
  <c r="FO95" i="10"/>
  <c r="FO96" i="10"/>
  <c r="FO97" i="10"/>
  <c r="FO98" i="10"/>
  <c r="FO99" i="10"/>
  <c r="FO100" i="10"/>
  <c r="FO101" i="10"/>
  <c r="FO102" i="10"/>
  <c r="FO103" i="10"/>
  <c r="FO104" i="10"/>
  <c r="FO105" i="10"/>
  <c r="FO106" i="10"/>
  <c r="FO107" i="10"/>
  <c r="FO108" i="10"/>
  <c r="FO109" i="10"/>
  <c r="FO110" i="10"/>
  <c r="FO111" i="10"/>
  <c r="FO112" i="10"/>
  <c r="FO113" i="10"/>
  <c r="FO114" i="10"/>
  <c r="FO116" i="10"/>
  <c r="B189" i="7"/>
  <c r="FP4" i="10"/>
  <c r="FP5" i="10"/>
  <c r="FP6" i="10"/>
  <c r="FP7" i="10"/>
  <c r="FP8" i="10"/>
  <c r="FP9" i="10"/>
  <c r="FP10" i="10"/>
  <c r="FP11" i="10"/>
  <c r="FP12" i="10"/>
  <c r="FP13" i="10"/>
  <c r="FP14" i="10"/>
  <c r="FP15" i="10"/>
  <c r="FP16" i="10"/>
  <c r="FP17" i="10"/>
  <c r="FP18" i="10"/>
  <c r="FP19" i="10"/>
  <c r="FP20" i="10"/>
  <c r="FP21" i="10"/>
  <c r="FP22" i="10"/>
  <c r="FP23" i="10"/>
  <c r="FP24" i="10"/>
  <c r="FP25" i="10"/>
  <c r="FP26" i="10"/>
  <c r="FP27" i="10"/>
  <c r="FP28" i="10"/>
  <c r="FP29" i="10"/>
  <c r="FP30" i="10"/>
  <c r="FP31" i="10"/>
  <c r="FP32" i="10"/>
  <c r="FP33" i="10"/>
  <c r="FP34" i="10"/>
  <c r="FP35" i="10"/>
  <c r="FP36" i="10"/>
  <c r="FP37" i="10"/>
  <c r="FP38" i="10"/>
  <c r="FP39" i="10"/>
  <c r="FP40" i="10"/>
  <c r="FP41" i="10"/>
  <c r="FP42" i="10"/>
  <c r="FP43" i="10"/>
  <c r="FP44" i="10"/>
  <c r="FP45" i="10"/>
  <c r="FP46" i="10"/>
  <c r="FP47" i="10"/>
  <c r="FP48" i="10"/>
  <c r="FP49" i="10"/>
  <c r="FP50" i="10"/>
  <c r="FP51" i="10"/>
  <c r="FP52" i="10"/>
  <c r="FP53" i="10"/>
  <c r="FP54" i="10"/>
  <c r="FP55" i="10"/>
  <c r="FP56" i="10"/>
  <c r="FP57" i="10"/>
  <c r="FP58" i="10"/>
  <c r="FP59" i="10"/>
  <c r="FP60" i="10"/>
  <c r="FP61" i="10"/>
  <c r="FP62" i="10"/>
  <c r="FP63" i="10"/>
  <c r="FP64" i="10"/>
  <c r="FP65" i="10"/>
  <c r="FP66" i="10"/>
  <c r="FP67" i="10"/>
  <c r="FP68" i="10"/>
  <c r="FP69" i="10"/>
  <c r="FP70" i="10"/>
  <c r="FP71" i="10"/>
  <c r="FP72" i="10"/>
  <c r="FP73" i="10"/>
  <c r="FP74" i="10"/>
  <c r="FP75" i="10"/>
  <c r="FP76" i="10"/>
  <c r="FP77" i="10"/>
  <c r="FP78" i="10"/>
  <c r="FP79" i="10"/>
  <c r="FP80" i="10"/>
  <c r="FP81" i="10"/>
  <c r="FP82" i="10"/>
  <c r="FP83" i="10"/>
  <c r="FP84" i="10"/>
  <c r="FP85" i="10"/>
  <c r="FP86" i="10"/>
  <c r="FP87" i="10"/>
  <c r="FP88" i="10"/>
  <c r="FP89" i="10"/>
  <c r="FP90" i="10"/>
  <c r="FP91" i="10"/>
  <c r="FP92" i="10"/>
  <c r="FP93" i="10"/>
  <c r="FP94" i="10"/>
  <c r="FP95" i="10"/>
  <c r="FP96" i="10"/>
  <c r="FP97" i="10"/>
  <c r="FP98" i="10"/>
  <c r="FP99" i="10"/>
  <c r="FP100" i="10"/>
  <c r="FP101" i="10"/>
  <c r="FP102" i="10"/>
  <c r="FP103" i="10"/>
  <c r="FP104" i="10"/>
  <c r="FP105" i="10"/>
  <c r="FP106" i="10"/>
  <c r="FP107" i="10"/>
  <c r="FP108" i="10"/>
  <c r="FP109" i="10"/>
  <c r="FP110" i="10"/>
  <c r="FP111" i="10"/>
  <c r="FP112" i="10"/>
  <c r="FP113" i="10"/>
  <c r="FP114" i="10"/>
  <c r="FP116" i="10"/>
  <c r="B190" i="7"/>
  <c r="FQ4" i="10"/>
  <c r="FQ5" i="10"/>
  <c r="FQ6" i="10"/>
  <c r="FQ7" i="10"/>
  <c r="FQ8" i="10"/>
  <c r="FQ9" i="10"/>
  <c r="FQ10" i="10"/>
  <c r="FQ11" i="10"/>
  <c r="FQ12" i="10"/>
  <c r="FQ13" i="10"/>
  <c r="FQ14" i="10"/>
  <c r="FQ15" i="10"/>
  <c r="FQ16" i="10"/>
  <c r="FQ17" i="10"/>
  <c r="FQ18" i="10"/>
  <c r="FQ19" i="10"/>
  <c r="FQ20" i="10"/>
  <c r="FQ21" i="10"/>
  <c r="FQ22" i="10"/>
  <c r="FQ23" i="10"/>
  <c r="FQ24" i="10"/>
  <c r="FQ25" i="10"/>
  <c r="FQ26" i="10"/>
  <c r="FQ27" i="10"/>
  <c r="FQ28" i="10"/>
  <c r="FQ29" i="10"/>
  <c r="FQ30" i="10"/>
  <c r="FQ31" i="10"/>
  <c r="FQ32" i="10"/>
  <c r="FQ33" i="10"/>
  <c r="FQ34" i="10"/>
  <c r="FQ35" i="10"/>
  <c r="FQ36" i="10"/>
  <c r="FQ37" i="10"/>
  <c r="FQ38" i="10"/>
  <c r="FQ39" i="10"/>
  <c r="FQ40" i="10"/>
  <c r="FQ41" i="10"/>
  <c r="FQ42" i="10"/>
  <c r="FQ43" i="10"/>
  <c r="FQ44" i="10"/>
  <c r="FQ45" i="10"/>
  <c r="FQ46" i="10"/>
  <c r="FQ47" i="10"/>
  <c r="FQ48" i="10"/>
  <c r="FQ49" i="10"/>
  <c r="FQ50" i="10"/>
  <c r="FQ51" i="10"/>
  <c r="FQ52" i="10"/>
  <c r="FQ53" i="10"/>
  <c r="FQ54" i="10"/>
  <c r="FQ55" i="10"/>
  <c r="FQ56" i="10"/>
  <c r="FQ57" i="10"/>
  <c r="FQ58" i="10"/>
  <c r="FQ59" i="10"/>
  <c r="FQ60" i="10"/>
  <c r="FQ61" i="10"/>
  <c r="FQ62" i="10"/>
  <c r="FQ63" i="10"/>
  <c r="FQ64" i="10"/>
  <c r="FQ65" i="10"/>
  <c r="FQ66" i="10"/>
  <c r="FQ67" i="10"/>
  <c r="FQ68" i="10"/>
  <c r="FQ69" i="10"/>
  <c r="FQ70" i="10"/>
  <c r="FQ71" i="10"/>
  <c r="FQ72" i="10"/>
  <c r="FQ73" i="10"/>
  <c r="FQ74" i="10"/>
  <c r="FQ75" i="10"/>
  <c r="FQ76" i="10"/>
  <c r="FQ77" i="10"/>
  <c r="FQ78" i="10"/>
  <c r="FQ79" i="10"/>
  <c r="FQ80" i="10"/>
  <c r="FQ81" i="10"/>
  <c r="FQ82" i="10"/>
  <c r="FQ83" i="10"/>
  <c r="FQ84" i="10"/>
  <c r="FQ85" i="10"/>
  <c r="FQ86" i="10"/>
  <c r="FQ87" i="10"/>
  <c r="FQ88" i="10"/>
  <c r="FQ89" i="10"/>
  <c r="FQ90" i="10"/>
  <c r="FQ91" i="10"/>
  <c r="FQ92" i="10"/>
  <c r="FQ93" i="10"/>
  <c r="FQ94" i="10"/>
  <c r="FQ95" i="10"/>
  <c r="FQ96" i="10"/>
  <c r="FQ97" i="10"/>
  <c r="FQ98" i="10"/>
  <c r="FQ99" i="10"/>
  <c r="FQ100" i="10"/>
  <c r="FQ101" i="10"/>
  <c r="FQ102" i="10"/>
  <c r="FQ103" i="10"/>
  <c r="FQ104" i="10"/>
  <c r="FQ105" i="10"/>
  <c r="FQ106" i="10"/>
  <c r="FQ107" i="10"/>
  <c r="FQ108" i="10"/>
  <c r="FQ109" i="10"/>
  <c r="FQ110" i="10"/>
  <c r="FQ111" i="10"/>
  <c r="FQ112" i="10"/>
  <c r="FQ113" i="10"/>
  <c r="FQ114" i="10"/>
  <c r="FQ116" i="10"/>
  <c r="B191" i="7"/>
  <c r="FR4" i="10"/>
  <c r="FR5" i="10"/>
  <c r="FR6" i="10"/>
  <c r="FR7" i="10"/>
  <c r="FR8" i="10"/>
  <c r="FR9" i="10"/>
  <c r="FR10" i="10"/>
  <c r="FR11" i="10"/>
  <c r="FR12" i="10"/>
  <c r="FR13" i="10"/>
  <c r="FR14" i="10"/>
  <c r="FR15" i="10"/>
  <c r="FR16" i="10"/>
  <c r="FR17" i="10"/>
  <c r="FR18" i="10"/>
  <c r="FR19" i="10"/>
  <c r="FR20" i="10"/>
  <c r="FR21" i="10"/>
  <c r="FR22" i="10"/>
  <c r="FR23" i="10"/>
  <c r="FR24" i="10"/>
  <c r="FR25" i="10"/>
  <c r="FR26" i="10"/>
  <c r="FR27" i="10"/>
  <c r="FR28" i="10"/>
  <c r="FR29" i="10"/>
  <c r="FR30" i="10"/>
  <c r="FR31" i="10"/>
  <c r="FR32" i="10"/>
  <c r="FR33" i="10"/>
  <c r="FR34" i="10"/>
  <c r="FR35" i="10"/>
  <c r="FR36" i="10"/>
  <c r="FR37" i="10"/>
  <c r="FR38" i="10"/>
  <c r="FR39" i="10"/>
  <c r="FR40" i="10"/>
  <c r="FR41" i="10"/>
  <c r="FR42" i="10"/>
  <c r="FR43" i="10"/>
  <c r="FR44" i="10"/>
  <c r="FR45" i="10"/>
  <c r="FR46" i="10"/>
  <c r="FR47" i="10"/>
  <c r="FR48" i="10"/>
  <c r="FR49" i="10"/>
  <c r="FR50" i="10"/>
  <c r="FR51" i="10"/>
  <c r="FR52" i="10"/>
  <c r="FR53" i="10"/>
  <c r="FR54" i="10"/>
  <c r="FR55" i="10"/>
  <c r="FR56" i="10"/>
  <c r="FR57" i="10"/>
  <c r="FR58" i="10"/>
  <c r="FR59" i="10"/>
  <c r="FR60" i="10"/>
  <c r="FR61" i="10"/>
  <c r="FR62" i="10"/>
  <c r="FR63" i="10"/>
  <c r="FR64" i="10"/>
  <c r="FR65" i="10"/>
  <c r="FR66" i="10"/>
  <c r="FR67" i="10"/>
  <c r="FR68" i="10"/>
  <c r="FR69" i="10"/>
  <c r="FR70" i="10"/>
  <c r="FR71" i="10"/>
  <c r="FR72" i="10"/>
  <c r="FR73" i="10"/>
  <c r="FR74" i="10"/>
  <c r="FR75" i="10"/>
  <c r="FR76" i="10"/>
  <c r="FR77" i="10"/>
  <c r="FR78" i="10"/>
  <c r="FR79" i="10"/>
  <c r="FR80" i="10"/>
  <c r="FR81" i="10"/>
  <c r="FR82" i="10"/>
  <c r="FR83" i="10"/>
  <c r="FR84" i="10"/>
  <c r="FR85" i="10"/>
  <c r="FR86" i="10"/>
  <c r="FR87" i="10"/>
  <c r="FR88" i="10"/>
  <c r="FR89" i="10"/>
  <c r="FR90" i="10"/>
  <c r="FR91" i="10"/>
  <c r="FR92" i="10"/>
  <c r="FR93" i="10"/>
  <c r="FR94" i="10"/>
  <c r="FR95" i="10"/>
  <c r="FR96" i="10"/>
  <c r="FR97" i="10"/>
  <c r="FR98" i="10"/>
  <c r="FR99" i="10"/>
  <c r="FR100" i="10"/>
  <c r="FR101" i="10"/>
  <c r="FR102" i="10"/>
  <c r="FR103" i="10"/>
  <c r="FR104" i="10"/>
  <c r="FR105" i="10"/>
  <c r="FR106" i="10"/>
  <c r="FR107" i="10"/>
  <c r="FR108" i="10"/>
  <c r="FR109" i="10"/>
  <c r="FR110" i="10"/>
  <c r="FR111" i="10"/>
  <c r="FR112" i="10"/>
  <c r="FR113" i="10"/>
  <c r="FR114" i="10"/>
  <c r="FR116" i="10"/>
  <c r="B192" i="7"/>
  <c r="FS4" i="10"/>
  <c r="FS5" i="10"/>
  <c r="FS6" i="10"/>
  <c r="FS7" i="10"/>
  <c r="FS8" i="10"/>
  <c r="FS9" i="10"/>
  <c r="FS10" i="10"/>
  <c r="FS11" i="10"/>
  <c r="FS12" i="10"/>
  <c r="FS13" i="10"/>
  <c r="FS14" i="10"/>
  <c r="FS15" i="10"/>
  <c r="FS16" i="10"/>
  <c r="FS17" i="10"/>
  <c r="FS18" i="10"/>
  <c r="FS19" i="10"/>
  <c r="FS20" i="10"/>
  <c r="FS21" i="10"/>
  <c r="FS22" i="10"/>
  <c r="FS23" i="10"/>
  <c r="FS24" i="10"/>
  <c r="FS25" i="10"/>
  <c r="FS26" i="10"/>
  <c r="FS27" i="10"/>
  <c r="FS28" i="10"/>
  <c r="FS29" i="10"/>
  <c r="FS30" i="10"/>
  <c r="FS31" i="10"/>
  <c r="FS32" i="10"/>
  <c r="FS33" i="10"/>
  <c r="FS34" i="10"/>
  <c r="FS35" i="10"/>
  <c r="FS36" i="10"/>
  <c r="FS37" i="10"/>
  <c r="FS38" i="10"/>
  <c r="FS39" i="10"/>
  <c r="FS40" i="10"/>
  <c r="FS41" i="10"/>
  <c r="FS42" i="10"/>
  <c r="FS43" i="10"/>
  <c r="FS44" i="10"/>
  <c r="FS45" i="10"/>
  <c r="FS46" i="10"/>
  <c r="FS47" i="10"/>
  <c r="FS48" i="10"/>
  <c r="FS49" i="10"/>
  <c r="FS50" i="10"/>
  <c r="FS51" i="10"/>
  <c r="FS52" i="10"/>
  <c r="FS53" i="10"/>
  <c r="FS54" i="10"/>
  <c r="FS55" i="10"/>
  <c r="FS56" i="10"/>
  <c r="FS57" i="10"/>
  <c r="FS58" i="10"/>
  <c r="FS59" i="10"/>
  <c r="FS60" i="10"/>
  <c r="FS61" i="10"/>
  <c r="FS62" i="10"/>
  <c r="FS63" i="10"/>
  <c r="FS64" i="10"/>
  <c r="FS65" i="10"/>
  <c r="FS66" i="10"/>
  <c r="FS67" i="10"/>
  <c r="FS68" i="10"/>
  <c r="FS69" i="10"/>
  <c r="FS70" i="10"/>
  <c r="FS71" i="10"/>
  <c r="FS72" i="10"/>
  <c r="FS73" i="10"/>
  <c r="FS74" i="10"/>
  <c r="FS75" i="10"/>
  <c r="FS76" i="10"/>
  <c r="FS77" i="10"/>
  <c r="FS78" i="10"/>
  <c r="FS79" i="10"/>
  <c r="FS80" i="10"/>
  <c r="FS81" i="10"/>
  <c r="FS82" i="10"/>
  <c r="FS83" i="10"/>
  <c r="FS84" i="10"/>
  <c r="FS85" i="10"/>
  <c r="FS86" i="10"/>
  <c r="FS87" i="10"/>
  <c r="FS88" i="10"/>
  <c r="FS89" i="10"/>
  <c r="FS90" i="10"/>
  <c r="FS91" i="10"/>
  <c r="FS92" i="10"/>
  <c r="FS93" i="10"/>
  <c r="FS94" i="10"/>
  <c r="FS95" i="10"/>
  <c r="FS96" i="10"/>
  <c r="FS97" i="10"/>
  <c r="FS98" i="10"/>
  <c r="FS99" i="10"/>
  <c r="FS100" i="10"/>
  <c r="FS101" i="10"/>
  <c r="FS102" i="10"/>
  <c r="FS103" i="10"/>
  <c r="FS104" i="10"/>
  <c r="FS105" i="10"/>
  <c r="FS106" i="10"/>
  <c r="FS107" i="10"/>
  <c r="FS108" i="10"/>
  <c r="FS109" i="10"/>
  <c r="FS110" i="10"/>
  <c r="FS111" i="10"/>
  <c r="FS112" i="10"/>
  <c r="FS113" i="10"/>
  <c r="FS114" i="10"/>
  <c r="FS116" i="10"/>
  <c r="B193" i="7"/>
  <c r="FT4" i="10"/>
  <c r="FT5" i="10"/>
  <c r="FT6" i="10"/>
  <c r="FT7" i="10"/>
  <c r="FT8" i="10"/>
  <c r="FT9" i="10"/>
  <c r="FT10" i="10"/>
  <c r="FT11" i="10"/>
  <c r="FT12" i="10"/>
  <c r="FT13" i="10"/>
  <c r="FT14" i="10"/>
  <c r="FT15" i="10"/>
  <c r="FT16" i="10"/>
  <c r="FT17" i="10"/>
  <c r="FT18" i="10"/>
  <c r="FT19" i="10"/>
  <c r="FT20" i="10"/>
  <c r="FT21" i="10"/>
  <c r="FT22" i="10"/>
  <c r="FT23" i="10"/>
  <c r="FT24" i="10"/>
  <c r="FT25" i="10"/>
  <c r="FT26" i="10"/>
  <c r="FT27" i="10"/>
  <c r="FT28" i="10"/>
  <c r="FT29" i="10"/>
  <c r="FT30" i="10"/>
  <c r="FT31" i="10"/>
  <c r="FT32" i="10"/>
  <c r="FT33" i="10"/>
  <c r="FT34" i="10"/>
  <c r="FT35" i="10"/>
  <c r="FT36" i="10"/>
  <c r="FT37" i="10"/>
  <c r="FT38" i="10"/>
  <c r="FT39" i="10"/>
  <c r="FT40" i="10"/>
  <c r="FT41" i="10"/>
  <c r="FT42" i="10"/>
  <c r="FT43" i="10"/>
  <c r="FT44" i="10"/>
  <c r="FT45" i="10"/>
  <c r="FT46" i="10"/>
  <c r="FT47" i="10"/>
  <c r="FT48" i="10"/>
  <c r="FT49" i="10"/>
  <c r="FT50" i="10"/>
  <c r="FT51" i="10"/>
  <c r="FT52" i="10"/>
  <c r="FT53" i="10"/>
  <c r="FT54" i="10"/>
  <c r="FT55" i="10"/>
  <c r="FT56" i="10"/>
  <c r="FT57" i="10"/>
  <c r="FT58" i="10"/>
  <c r="FT59" i="10"/>
  <c r="FT60" i="10"/>
  <c r="FT61" i="10"/>
  <c r="FT62" i="10"/>
  <c r="FT63" i="10"/>
  <c r="FT64" i="10"/>
  <c r="FT65" i="10"/>
  <c r="FT66" i="10"/>
  <c r="FT67" i="10"/>
  <c r="FT68" i="10"/>
  <c r="FT69" i="10"/>
  <c r="FT70" i="10"/>
  <c r="FT71" i="10"/>
  <c r="FT72" i="10"/>
  <c r="FT73" i="10"/>
  <c r="FT74" i="10"/>
  <c r="FT75" i="10"/>
  <c r="FT76" i="10"/>
  <c r="FT77" i="10"/>
  <c r="FT78" i="10"/>
  <c r="FT79" i="10"/>
  <c r="FT80" i="10"/>
  <c r="FT81" i="10"/>
  <c r="FT82" i="10"/>
  <c r="FT83" i="10"/>
  <c r="FT84" i="10"/>
  <c r="FT85" i="10"/>
  <c r="FT86" i="10"/>
  <c r="FT87" i="10"/>
  <c r="FT88" i="10"/>
  <c r="FT89" i="10"/>
  <c r="FT90" i="10"/>
  <c r="FT91" i="10"/>
  <c r="FT92" i="10"/>
  <c r="FT93" i="10"/>
  <c r="FT94" i="10"/>
  <c r="FT95" i="10"/>
  <c r="FT96" i="10"/>
  <c r="FT97" i="10"/>
  <c r="FT98" i="10"/>
  <c r="FT99" i="10"/>
  <c r="FT100" i="10"/>
  <c r="FT101" i="10"/>
  <c r="FT102" i="10"/>
  <c r="FT103" i="10"/>
  <c r="FT104" i="10"/>
  <c r="FT105" i="10"/>
  <c r="FT106" i="10"/>
  <c r="FT107" i="10"/>
  <c r="FT108" i="10"/>
  <c r="FT109" i="10"/>
  <c r="FT110" i="10"/>
  <c r="FT111" i="10"/>
  <c r="FT112" i="10"/>
  <c r="FT113" i="10"/>
  <c r="FT114" i="10"/>
  <c r="FT116" i="10"/>
  <c r="B194" i="7"/>
  <c r="FU4" i="10"/>
  <c r="FU5" i="10"/>
  <c r="FU6" i="10"/>
  <c r="FU7" i="10"/>
  <c r="FU8" i="10"/>
  <c r="FU9" i="10"/>
  <c r="FU10" i="10"/>
  <c r="FU11" i="10"/>
  <c r="FU12" i="10"/>
  <c r="FU13" i="10"/>
  <c r="FU14" i="10"/>
  <c r="FU15" i="10"/>
  <c r="FU16" i="10"/>
  <c r="FU17" i="10"/>
  <c r="FU18" i="10"/>
  <c r="FU19" i="10"/>
  <c r="FU20" i="10"/>
  <c r="FU21" i="10"/>
  <c r="FU22" i="10"/>
  <c r="FU23" i="10"/>
  <c r="FU24" i="10"/>
  <c r="FU25" i="10"/>
  <c r="FU26" i="10"/>
  <c r="FU27" i="10"/>
  <c r="FU28" i="10"/>
  <c r="FU29" i="10"/>
  <c r="FU30" i="10"/>
  <c r="FU31" i="10"/>
  <c r="FU32" i="10"/>
  <c r="FU33" i="10"/>
  <c r="FU34" i="10"/>
  <c r="FU35" i="10"/>
  <c r="FU36" i="10"/>
  <c r="FU37" i="10"/>
  <c r="FU38" i="10"/>
  <c r="FU39" i="10"/>
  <c r="FU40" i="10"/>
  <c r="FU41" i="10"/>
  <c r="FU42" i="10"/>
  <c r="FU43" i="10"/>
  <c r="FU44" i="10"/>
  <c r="FU45" i="10"/>
  <c r="FU46" i="10"/>
  <c r="FU47" i="10"/>
  <c r="FU48" i="10"/>
  <c r="FU49" i="10"/>
  <c r="FU50" i="10"/>
  <c r="FU51" i="10"/>
  <c r="FU52" i="10"/>
  <c r="FU53" i="10"/>
  <c r="FU54" i="10"/>
  <c r="FU55" i="10"/>
  <c r="FU56" i="10"/>
  <c r="FU57" i="10"/>
  <c r="FU58" i="10"/>
  <c r="FU59" i="10"/>
  <c r="FU60" i="10"/>
  <c r="FU61" i="10"/>
  <c r="FU62" i="10"/>
  <c r="FU63" i="10"/>
  <c r="FU64" i="10"/>
  <c r="FU65" i="10"/>
  <c r="FU66" i="10"/>
  <c r="FU67" i="10"/>
  <c r="FU68" i="10"/>
  <c r="FU69" i="10"/>
  <c r="FU70" i="10"/>
  <c r="FU71" i="10"/>
  <c r="FU72" i="10"/>
  <c r="FU73" i="10"/>
  <c r="FU74" i="10"/>
  <c r="FU75" i="10"/>
  <c r="FU76" i="10"/>
  <c r="FU77" i="10"/>
  <c r="FU78" i="10"/>
  <c r="FU79" i="10"/>
  <c r="FU80" i="10"/>
  <c r="FU81" i="10"/>
  <c r="FU82" i="10"/>
  <c r="FU83" i="10"/>
  <c r="FU84" i="10"/>
  <c r="FU85" i="10"/>
  <c r="FU86" i="10"/>
  <c r="FU87" i="10"/>
  <c r="FU88" i="10"/>
  <c r="FU89" i="10"/>
  <c r="FU90" i="10"/>
  <c r="FU91" i="10"/>
  <c r="FU92" i="10"/>
  <c r="FU93" i="10"/>
  <c r="FU94" i="10"/>
  <c r="FU95" i="10"/>
  <c r="FU96" i="10"/>
  <c r="FU97" i="10"/>
  <c r="FU98" i="10"/>
  <c r="FU99" i="10"/>
  <c r="FU100" i="10"/>
  <c r="FU101" i="10"/>
  <c r="FU102" i="10"/>
  <c r="FU103" i="10"/>
  <c r="FU104" i="10"/>
  <c r="FU105" i="10"/>
  <c r="FU106" i="10"/>
  <c r="FU107" i="10"/>
  <c r="FU108" i="10"/>
  <c r="FU109" i="10"/>
  <c r="FU110" i="10"/>
  <c r="FU111" i="10"/>
  <c r="FU112" i="10"/>
  <c r="FU113" i="10"/>
  <c r="FU114" i="10"/>
  <c r="FU116" i="10"/>
  <c r="B195" i="7"/>
  <c r="FV4" i="10"/>
  <c r="FV5" i="10"/>
  <c r="FV6" i="10"/>
  <c r="FV7" i="10"/>
  <c r="FV8" i="10"/>
  <c r="FV9" i="10"/>
  <c r="FV10" i="10"/>
  <c r="FV11" i="10"/>
  <c r="FV12" i="10"/>
  <c r="FV13" i="10"/>
  <c r="FV14" i="10"/>
  <c r="FV15" i="10"/>
  <c r="FV16" i="10"/>
  <c r="FV17" i="10"/>
  <c r="FV18" i="10"/>
  <c r="FV19" i="10"/>
  <c r="FV20" i="10"/>
  <c r="FV21" i="10"/>
  <c r="FV22" i="10"/>
  <c r="FV23" i="10"/>
  <c r="FV24" i="10"/>
  <c r="FV25" i="10"/>
  <c r="FV26" i="10"/>
  <c r="FV27" i="10"/>
  <c r="FV28" i="10"/>
  <c r="FV29" i="10"/>
  <c r="FV30" i="10"/>
  <c r="FV31" i="10"/>
  <c r="FV32" i="10"/>
  <c r="FV33" i="10"/>
  <c r="FV34" i="10"/>
  <c r="FV35" i="10"/>
  <c r="FV36" i="10"/>
  <c r="FV37" i="10"/>
  <c r="FV38" i="10"/>
  <c r="FV39" i="10"/>
  <c r="FV40" i="10"/>
  <c r="FV41" i="10"/>
  <c r="FV42" i="10"/>
  <c r="FV43" i="10"/>
  <c r="FV44" i="10"/>
  <c r="FV45" i="10"/>
  <c r="FV46" i="10"/>
  <c r="FV47" i="10"/>
  <c r="FV48" i="10"/>
  <c r="FV49" i="10"/>
  <c r="FV50" i="10"/>
  <c r="FV51" i="10"/>
  <c r="FV52" i="10"/>
  <c r="FV53" i="10"/>
  <c r="FV54" i="10"/>
  <c r="FV55" i="10"/>
  <c r="FV56" i="10"/>
  <c r="FV57" i="10"/>
  <c r="FV58" i="10"/>
  <c r="FV59" i="10"/>
  <c r="FV60" i="10"/>
  <c r="FV61" i="10"/>
  <c r="FV62" i="10"/>
  <c r="FV63" i="10"/>
  <c r="FV64" i="10"/>
  <c r="FV65" i="10"/>
  <c r="FV66" i="10"/>
  <c r="FV67" i="10"/>
  <c r="FV68" i="10"/>
  <c r="FV69" i="10"/>
  <c r="FV70" i="10"/>
  <c r="FV71" i="10"/>
  <c r="FV72" i="10"/>
  <c r="FV73" i="10"/>
  <c r="FV74" i="10"/>
  <c r="FV75" i="10"/>
  <c r="FV76" i="10"/>
  <c r="FV77" i="10"/>
  <c r="FV78" i="10"/>
  <c r="FV79" i="10"/>
  <c r="FV80" i="10"/>
  <c r="FV81" i="10"/>
  <c r="FV82" i="10"/>
  <c r="FV83" i="10"/>
  <c r="FV84" i="10"/>
  <c r="FV85" i="10"/>
  <c r="FV86" i="10"/>
  <c r="FV87" i="10"/>
  <c r="FV88" i="10"/>
  <c r="FV89" i="10"/>
  <c r="FV90" i="10"/>
  <c r="FV91" i="10"/>
  <c r="FV92" i="10"/>
  <c r="FV93" i="10"/>
  <c r="FV94" i="10"/>
  <c r="FV95" i="10"/>
  <c r="FV96" i="10"/>
  <c r="FV97" i="10"/>
  <c r="FV98" i="10"/>
  <c r="FV99" i="10"/>
  <c r="FV100" i="10"/>
  <c r="FV101" i="10"/>
  <c r="FV102" i="10"/>
  <c r="FV103" i="10"/>
  <c r="FV104" i="10"/>
  <c r="FV105" i="10"/>
  <c r="FV106" i="10"/>
  <c r="FV107" i="10"/>
  <c r="FV108" i="10"/>
  <c r="FV109" i="10"/>
  <c r="FV110" i="10"/>
  <c r="FV111" i="10"/>
  <c r="FV112" i="10"/>
  <c r="FV113" i="10"/>
  <c r="FV114" i="10"/>
  <c r="FV116" i="10"/>
  <c r="B196" i="7"/>
  <c r="FW4" i="10"/>
  <c r="FW5" i="10"/>
  <c r="FW6" i="10"/>
  <c r="FW7" i="10"/>
  <c r="FW8" i="10"/>
  <c r="FW9" i="10"/>
  <c r="FW10" i="10"/>
  <c r="FW11" i="10"/>
  <c r="FW12" i="10"/>
  <c r="FW13" i="10"/>
  <c r="FW14" i="10"/>
  <c r="FW15" i="10"/>
  <c r="FW16" i="10"/>
  <c r="FW17" i="10"/>
  <c r="FW18" i="10"/>
  <c r="FW19" i="10"/>
  <c r="FW20" i="10"/>
  <c r="FW21" i="10"/>
  <c r="FW22" i="10"/>
  <c r="FW23" i="10"/>
  <c r="FW24" i="10"/>
  <c r="FW25" i="10"/>
  <c r="FW26" i="10"/>
  <c r="FW27" i="10"/>
  <c r="FW28" i="10"/>
  <c r="FW29" i="10"/>
  <c r="FW30" i="10"/>
  <c r="FW31" i="10"/>
  <c r="FW32" i="10"/>
  <c r="FW33" i="10"/>
  <c r="FW34" i="10"/>
  <c r="FW35" i="10"/>
  <c r="FW36" i="10"/>
  <c r="FW37" i="10"/>
  <c r="FW38" i="10"/>
  <c r="FW39" i="10"/>
  <c r="FW40" i="10"/>
  <c r="FW41" i="10"/>
  <c r="FW42" i="10"/>
  <c r="FW43" i="10"/>
  <c r="FW44" i="10"/>
  <c r="FW45" i="10"/>
  <c r="FW46" i="10"/>
  <c r="FW47" i="10"/>
  <c r="FW48" i="10"/>
  <c r="FW49" i="10"/>
  <c r="FW50" i="10"/>
  <c r="FW51" i="10"/>
  <c r="FW52" i="10"/>
  <c r="FW53" i="10"/>
  <c r="FW54" i="10"/>
  <c r="FW55" i="10"/>
  <c r="FW56" i="10"/>
  <c r="FW57" i="10"/>
  <c r="FW58" i="10"/>
  <c r="FW59" i="10"/>
  <c r="FW60" i="10"/>
  <c r="FW61" i="10"/>
  <c r="FW62" i="10"/>
  <c r="FW63" i="10"/>
  <c r="FW64" i="10"/>
  <c r="FW65" i="10"/>
  <c r="FW66" i="10"/>
  <c r="FW67" i="10"/>
  <c r="FW68" i="10"/>
  <c r="FW69" i="10"/>
  <c r="FW70" i="10"/>
  <c r="FW71" i="10"/>
  <c r="FW72" i="10"/>
  <c r="FW73" i="10"/>
  <c r="FW74" i="10"/>
  <c r="FW75" i="10"/>
  <c r="FW76" i="10"/>
  <c r="FW77" i="10"/>
  <c r="FW78" i="10"/>
  <c r="FW79" i="10"/>
  <c r="FW80" i="10"/>
  <c r="FW81" i="10"/>
  <c r="FW82" i="10"/>
  <c r="FW83" i="10"/>
  <c r="FW84" i="10"/>
  <c r="FW85" i="10"/>
  <c r="FW86" i="10"/>
  <c r="FW87" i="10"/>
  <c r="FW88" i="10"/>
  <c r="FW89" i="10"/>
  <c r="FW90" i="10"/>
  <c r="FW91" i="10"/>
  <c r="FW92" i="10"/>
  <c r="FW93" i="10"/>
  <c r="FW94" i="10"/>
  <c r="FW95" i="10"/>
  <c r="FW96" i="10"/>
  <c r="FW97" i="10"/>
  <c r="FW98" i="10"/>
  <c r="FW99" i="10"/>
  <c r="FW100" i="10"/>
  <c r="FW101" i="10"/>
  <c r="FW102" i="10"/>
  <c r="FW103" i="10"/>
  <c r="FW104" i="10"/>
  <c r="FW105" i="10"/>
  <c r="FW106" i="10"/>
  <c r="FW107" i="10"/>
  <c r="FW108" i="10"/>
  <c r="FW109" i="10"/>
  <c r="FW110" i="10"/>
  <c r="FW111" i="10"/>
  <c r="FW112" i="10"/>
  <c r="FW113" i="10"/>
  <c r="FW114" i="10"/>
  <c r="FW116" i="10"/>
  <c r="B197" i="7"/>
  <c r="FX4" i="10"/>
  <c r="FX5" i="10"/>
  <c r="FX6" i="10"/>
  <c r="FX7" i="10"/>
  <c r="FX8" i="10"/>
  <c r="FX9" i="10"/>
  <c r="FX10" i="10"/>
  <c r="FX11" i="10"/>
  <c r="FX12" i="10"/>
  <c r="FX13" i="10"/>
  <c r="FX14" i="10"/>
  <c r="FX15" i="10"/>
  <c r="FX16" i="10"/>
  <c r="FX17" i="10"/>
  <c r="FX18" i="10"/>
  <c r="FX19" i="10"/>
  <c r="FX20" i="10"/>
  <c r="FX21" i="10"/>
  <c r="FX22" i="10"/>
  <c r="FX23" i="10"/>
  <c r="FX24" i="10"/>
  <c r="FX25" i="10"/>
  <c r="FX26" i="10"/>
  <c r="FX27" i="10"/>
  <c r="FX28" i="10"/>
  <c r="FX29" i="10"/>
  <c r="FX30" i="10"/>
  <c r="FX31" i="10"/>
  <c r="FX32" i="10"/>
  <c r="FX33" i="10"/>
  <c r="FX34" i="10"/>
  <c r="FX35" i="10"/>
  <c r="FX36" i="10"/>
  <c r="FX37" i="10"/>
  <c r="FX38" i="10"/>
  <c r="FX39" i="10"/>
  <c r="FX40" i="10"/>
  <c r="FX41" i="10"/>
  <c r="FX42" i="10"/>
  <c r="FX43" i="10"/>
  <c r="FX44" i="10"/>
  <c r="FX45" i="10"/>
  <c r="FX46" i="10"/>
  <c r="FX47" i="10"/>
  <c r="FX48" i="10"/>
  <c r="FX49" i="10"/>
  <c r="FX50" i="10"/>
  <c r="FX51" i="10"/>
  <c r="FX52" i="10"/>
  <c r="FX53" i="10"/>
  <c r="FX54" i="10"/>
  <c r="FX55" i="10"/>
  <c r="FX56" i="10"/>
  <c r="FX57" i="10"/>
  <c r="FX58" i="10"/>
  <c r="FX59" i="10"/>
  <c r="FX60" i="10"/>
  <c r="FX61" i="10"/>
  <c r="FX62" i="10"/>
  <c r="FX63" i="10"/>
  <c r="FX64" i="10"/>
  <c r="FX65" i="10"/>
  <c r="FX66" i="10"/>
  <c r="FX67" i="10"/>
  <c r="FX68" i="10"/>
  <c r="FX69" i="10"/>
  <c r="FX70" i="10"/>
  <c r="FX71" i="10"/>
  <c r="FX72" i="10"/>
  <c r="FX73" i="10"/>
  <c r="FX74" i="10"/>
  <c r="FX75" i="10"/>
  <c r="FX76" i="10"/>
  <c r="FX77" i="10"/>
  <c r="FX78" i="10"/>
  <c r="FX79" i="10"/>
  <c r="FX80" i="10"/>
  <c r="FX81" i="10"/>
  <c r="FX82" i="10"/>
  <c r="FX83" i="10"/>
  <c r="FX84" i="10"/>
  <c r="FX85" i="10"/>
  <c r="FX86" i="10"/>
  <c r="FX87" i="10"/>
  <c r="FX88" i="10"/>
  <c r="FX89" i="10"/>
  <c r="FX90" i="10"/>
  <c r="FX91" i="10"/>
  <c r="FX92" i="10"/>
  <c r="FX93" i="10"/>
  <c r="FX94" i="10"/>
  <c r="FX95" i="10"/>
  <c r="FX96" i="10"/>
  <c r="FX97" i="10"/>
  <c r="FX98" i="10"/>
  <c r="FX99" i="10"/>
  <c r="FX100" i="10"/>
  <c r="FX101" i="10"/>
  <c r="FX102" i="10"/>
  <c r="FX103" i="10"/>
  <c r="FX104" i="10"/>
  <c r="FX105" i="10"/>
  <c r="FX106" i="10"/>
  <c r="FX107" i="10"/>
  <c r="FX108" i="10"/>
  <c r="FX109" i="10"/>
  <c r="FX110" i="10"/>
  <c r="FX111" i="10"/>
  <c r="FX112" i="10"/>
  <c r="FX113" i="10"/>
  <c r="FX114" i="10"/>
  <c r="FX116" i="10"/>
  <c r="B198" i="7"/>
  <c r="FY4" i="10"/>
  <c r="FY5" i="10"/>
  <c r="FY6" i="10"/>
  <c r="FY7" i="10"/>
  <c r="FY8" i="10"/>
  <c r="FY9" i="10"/>
  <c r="FY10" i="10"/>
  <c r="FY11" i="10"/>
  <c r="FY12" i="10"/>
  <c r="FY13" i="10"/>
  <c r="FY14" i="10"/>
  <c r="FY15" i="10"/>
  <c r="FY16" i="10"/>
  <c r="FY17" i="10"/>
  <c r="FY18" i="10"/>
  <c r="FY19" i="10"/>
  <c r="FY20" i="10"/>
  <c r="FY21" i="10"/>
  <c r="FY22" i="10"/>
  <c r="FY23" i="10"/>
  <c r="FY24" i="10"/>
  <c r="FY25" i="10"/>
  <c r="FY26" i="10"/>
  <c r="FY27" i="10"/>
  <c r="FY28" i="10"/>
  <c r="FY29" i="10"/>
  <c r="FY30" i="10"/>
  <c r="FY31" i="10"/>
  <c r="FY32" i="10"/>
  <c r="FY33" i="10"/>
  <c r="FY34" i="10"/>
  <c r="FY35" i="10"/>
  <c r="FY36" i="10"/>
  <c r="FY37" i="10"/>
  <c r="FY38" i="10"/>
  <c r="FY39" i="10"/>
  <c r="FY40" i="10"/>
  <c r="FY41" i="10"/>
  <c r="FY42" i="10"/>
  <c r="FY43" i="10"/>
  <c r="FY44" i="10"/>
  <c r="FY45" i="10"/>
  <c r="FY46" i="10"/>
  <c r="FY47" i="10"/>
  <c r="FY48" i="10"/>
  <c r="FY49" i="10"/>
  <c r="FY50" i="10"/>
  <c r="FY51" i="10"/>
  <c r="FY52" i="10"/>
  <c r="FY53" i="10"/>
  <c r="FY54" i="10"/>
  <c r="FY55" i="10"/>
  <c r="FY56" i="10"/>
  <c r="FY57" i="10"/>
  <c r="FY58" i="10"/>
  <c r="FY59" i="10"/>
  <c r="FY60" i="10"/>
  <c r="FY61" i="10"/>
  <c r="FY62" i="10"/>
  <c r="FY63" i="10"/>
  <c r="FY64" i="10"/>
  <c r="FY65" i="10"/>
  <c r="FY66" i="10"/>
  <c r="FY67" i="10"/>
  <c r="FY68" i="10"/>
  <c r="FY69" i="10"/>
  <c r="FY70" i="10"/>
  <c r="FY71" i="10"/>
  <c r="FY72" i="10"/>
  <c r="FY73" i="10"/>
  <c r="FY74" i="10"/>
  <c r="FY75" i="10"/>
  <c r="FY76" i="10"/>
  <c r="FY77" i="10"/>
  <c r="FY78" i="10"/>
  <c r="FY79" i="10"/>
  <c r="FY80" i="10"/>
  <c r="FY81" i="10"/>
  <c r="FY82" i="10"/>
  <c r="FY83" i="10"/>
  <c r="FY84" i="10"/>
  <c r="FY85" i="10"/>
  <c r="FY86" i="10"/>
  <c r="FY87" i="10"/>
  <c r="FY88" i="10"/>
  <c r="FY89" i="10"/>
  <c r="FY90" i="10"/>
  <c r="FY91" i="10"/>
  <c r="FY92" i="10"/>
  <c r="FY93" i="10"/>
  <c r="FY94" i="10"/>
  <c r="FY95" i="10"/>
  <c r="FY96" i="10"/>
  <c r="FY97" i="10"/>
  <c r="FY98" i="10"/>
  <c r="FY99" i="10"/>
  <c r="FY100" i="10"/>
  <c r="FY101" i="10"/>
  <c r="FY102" i="10"/>
  <c r="FY103" i="10"/>
  <c r="FY104" i="10"/>
  <c r="FY105" i="10"/>
  <c r="FY106" i="10"/>
  <c r="FY107" i="10"/>
  <c r="FY108" i="10"/>
  <c r="FY109" i="10"/>
  <c r="FY110" i="10"/>
  <c r="FY111" i="10"/>
  <c r="FY112" i="10"/>
  <c r="FY113" i="10"/>
  <c r="FY114" i="10"/>
  <c r="FY116" i="10"/>
  <c r="B199" i="7"/>
  <c r="FZ4" i="10"/>
  <c r="FZ5" i="10"/>
  <c r="FZ6" i="10"/>
  <c r="FZ7" i="10"/>
  <c r="FZ8" i="10"/>
  <c r="FZ9" i="10"/>
  <c r="FZ10" i="10"/>
  <c r="FZ11" i="10"/>
  <c r="FZ12" i="10"/>
  <c r="FZ13" i="10"/>
  <c r="FZ14" i="10"/>
  <c r="FZ15" i="10"/>
  <c r="FZ16" i="10"/>
  <c r="FZ17" i="10"/>
  <c r="FZ18" i="10"/>
  <c r="FZ19" i="10"/>
  <c r="FZ20" i="10"/>
  <c r="FZ21" i="10"/>
  <c r="FZ22" i="10"/>
  <c r="FZ23" i="10"/>
  <c r="FZ24" i="10"/>
  <c r="FZ25" i="10"/>
  <c r="FZ26" i="10"/>
  <c r="FZ27" i="10"/>
  <c r="FZ28" i="10"/>
  <c r="FZ29" i="10"/>
  <c r="FZ30" i="10"/>
  <c r="FZ31" i="10"/>
  <c r="FZ32" i="10"/>
  <c r="FZ33" i="10"/>
  <c r="FZ34" i="10"/>
  <c r="FZ35" i="10"/>
  <c r="FZ36" i="10"/>
  <c r="FZ37" i="10"/>
  <c r="FZ38" i="10"/>
  <c r="FZ39" i="10"/>
  <c r="FZ40" i="10"/>
  <c r="FZ41" i="10"/>
  <c r="FZ42" i="10"/>
  <c r="FZ43" i="10"/>
  <c r="FZ44" i="10"/>
  <c r="FZ45" i="10"/>
  <c r="FZ46" i="10"/>
  <c r="FZ47" i="10"/>
  <c r="FZ48" i="10"/>
  <c r="FZ49" i="10"/>
  <c r="FZ50" i="10"/>
  <c r="FZ51" i="10"/>
  <c r="FZ52" i="10"/>
  <c r="FZ53" i="10"/>
  <c r="FZ54" i="10"/>
  <c r="FZ55" i="10"/>
  <c r="FZ56" i="10"/>
  <c r="FZ57" i="10"/>
  <c r="FZ58" i="10"/>
  <c r="FZ59" i="10"/>
  <c r="FZ60" i="10"/>
  <c r="FZ61" i="10"/>
  <c r="FZ62" i="10"/>
  <c r="FZ63" i="10"/>
  <c r="FZ64" i="10"/>
  <c r="FZ65" i="10"/>
  <c r="FZ66" i="10"/>
  <c r="FZ67" i="10"/>
  <c r="FZ68" i="10"/>
  <c r="FZ69" i="10"/>
  <c r="FZ70" i="10"/>
  <c r="FZ71" i="10"/>
  <c r="FZ72" i="10"/>
  <c r="FZ73" i="10"/>
  <c r="FZ74" i="10"/>
  <c r="FZ75" i="10"/>
  <c r="FZ76" i="10"/>
  <c r="FZ77" i="10"/>
  <c r="FZ78" i="10"/>
  <c r="FZ79" i="10"/>
  <c r="FZ80" i="10"/>
  <c r="FZ81" i="10"/>
  <c r="FZ82" i="10"/>
  <c r="FZ83" i="10"/>
  <c r="FZ84" i="10"/>
  <c r="FZ85" i="10"/>
  <c r="FZ86" i="10"/>
  <c r="FZ87" i="10"/>
  <c r="FZ88" i="10"/>
  <c r="FZ89" i="10"/>
  <c r="FZ90" i="10"/>
  <c r="FZ91" i="10"/>
  <c r="FZ92" i="10"/>
  <c r="FZ93" i="10"/>
  <c r="FZ94" i="10"/>
  <c r="FZ95" i="10"/>
  <c r="FZ96" i="10"/>
  <c r="FZ97" i="10"/>
  <c r="FZ98" i="10"/>
  <c r="FZ99" i="10"/>
  <c r="FZ100" i="10"/>
  <c r="FZ101" i="10"/>
  <c r="FZ102" i="10"/>
  <c r="FZ103" i="10"/>
  <c r="FZ104" i="10"/>
  <c r="FZ105" i="10"/>
  <c r="FZ106" i="10"/>
  <c r="FZ107" i="10"/>
  <c r="FZ108" i="10"/>
  <c r="FZ109" i="10"/>
  <c r="FZ110" i="10"/>
  <c r="FZ111" i="10"/>
  <c r="FZ112" i="10"/>
  <c r="FZ113" i="10"/>
  <c r="FZ114" i="10"/>
  <c r="FZ116" i="10"/>
  <c r="B200" i="7"/>
  <c r="GA4" i="10"/>
  <c r="GA5" i="10"/>
  <c r="GA6" i="10"/>
  <c r="GA7" i="10"/>
  <c r="GA8" i="10"/>
  <c r="GA9" i="10"/>
  <c r="GA10" i="10"/>
  <c r="GA11" i="10"/>
  <c r="GA12" i="10"/>
  <c r="GA13" i="10"/>
  <c r="GA14" i="10"/>
  <c r="GA15" i="10"/>
  <c r="GA16" i="10"/>
  <c r="GA17" i="10"/>
  <c r="GA18" i="10"/>
  <c r="GA19" i="10"/>
  <c r="GA20" i="10"/>
  <c r="GA21" i="10"/>
  <c r="GA22" i="10"/>
  <c r="GA23" i="10"/>
  <c r="GA24" i="10"/>
  <c r="GA25" i="10"/>
  <c r="GA26" i="10"/>
  <c r="GA27" i="10"/>
  <c r="GA28" i="10"/>
  <c r="GA29" i="10"/>
  <c r="GA30" i="10"/>
  <c r="GA31" i="10"/>
  <c r="GA32" i="10"/>
  <c r="GA33" i="10"/>
  <c r="GA34" i="10"/>
  <c r="GA35" i="10"/>
  <c r="GA36" i="10"/>
  <c r="GA37" i="10"/>
  <c r="GA38" i="10"/>
  <c r="GA39" i="10"/>
  <c r="GA40" i="10"/>
  <c r="GA41" i="10"/>
  <c r="GA42" i="10"/>
  <c r="GA43" i="10"/>
  <c r="GA44" i="10"/>
  <c r="GA45" i="10"/>
  <c r="GA46" i="10"/>
  <c r="GA47" i="10"/>
  <c r="GA48" i="10"/>
  <c r="GA49" i="10"/>
  <c r="GA50" i="10"/>
  <c r="GA51" i="10"/>
  <c r="GA52" i="10"/>
  <c r="GA53" i="10"/>
  <c r="GA54" i="10"/>
  <c r="GA55" i="10"/>
  <c r="GA56" i="10"/>
  <c r="GA57" i="10"/>
  <c r="GA58" i="10"/>
  <c r="GA59" i="10"/>
  <c r="GA60" i="10"/>
  <c r="GA61" i="10"/>
  <c r="GA62" i="10"/>
  <c r="GA63" i="10"/>
  <c r="GA64" i="10"/>
  <c r="GA65" i="10"/>
  <c r="GA66" i="10"/>
  <c r="GA67" i="10"/>
  <c r="GA68" i="10"/>
  <c r="GA69" i="10"/>
  <c r="GA70" i="10"/>
  <c r="GA71" i="10"/>
  <c r="GA72" i="10"/>
  <c r="GA73" i="10"/>
  <c r="GA74" i="10"/>
  <c r="GA75" i="10"/>
  <c r="GA76" i="10"/>
  <c r="GA77" i="10"/>
  <c r="GA78" i="10"/>
  <c r="GA79" i="10"/>
  <c r="GA80" i="10"/>
  <c r="GA81" i="10"/>
  <c r="GA82" i="10"/>
  <c r="GA83" i="10"/>
  <c r="GA84" i="10"/>
  <c r="GA85" i="10"/>
  <c r="GA86" i="10"/>
  <c r="GA87" i="10"/>
  <c r="GA88" i="10"/>
  <c r="GA89" i="10"/>
  <c r="GA90" i="10"/>
  <c r="GA91" i="10"/>
  <c r="GA92" i="10"/>
  <c r="GA93" i="10"/>
  <c r="GA94" i="10"/>
  <c r="GA95" i="10"/>
  <c r="GA96" i="10"/>
  <c r="GA97" i="10"/>
  <c r="GA98" i="10"/>
  <c r="GA99" i="10"/>
  <c r="GA100" i="10"/>
  <c r="GA101" i="10"/>
  <c r="GA102" i="10"/>
  <c r="GA103" i="10"/>
  <c r="GA104" i="10"/>
  <c r="GA105" i="10"/>
  <c r="GA106" i="10"/>
  <c r="GA107" i="10"/>
  <c r="GA108" i="10"/>
  <c r="GA109" i="10"/>
  <c r="GA110" i="10"/>
  <c r="GA111" i="10"/>
  <c r="GA112" i="10"/>
  <c r="GA113" i="10"/>
  <c r="GA114" i="10"/>
  <c r="GA116" i="10"/>
  <c r="B201" i="7"/>
  <c r="GB4" i="10"/>
  <c r="GB5" i="10"/>
  <c r="GB6" i="10"/>
  <c r="GB7" i="10"/>
  <c r="GB8" i="10"/>
  <c r="GB9" i="10"/>
  <c r="GB10" i="10"/>
  <c r="GB11" i="10"/>
  <c r="GB12" i="10"/>
  <c r="GB13" i="10"/>
  <c r="GB14" i="10"/>
  <c r="GB15" i="10"/>
  <c r="GB16" i="10"/>
  <c r="GB17" i="10"/>
  <c r="GB18" i="10"/>
  <c r="GB19" i="10"/>
  <c r="GB20" i="10"/>
  <c r="GB21" i="10"/>
  <c r="GB22" i="10"/>
  <c r="GB23" i="10"/>
  <c r="GB24" i="10"/>
  <c r="GB25" i="10"/>
  <c r="GB26" i="10"/>
  <c r="GB27" i="10"/>
  <c r="GB28" i="10"/>
  <c r="GB29" i="10"/>
  <c r="GB30" i="10"/>
  <c r="GB31" i="10"/>
  <c r="GB32" i="10"/>
  <c r="GB33" i="10"/>
  <c r="GB34" i="10"/>
  <c r="GB35" i="10"/>
  <c r="GB36" i="10"/>
  <c r="GB37" i="10"/>
  <c r="GB38" i="10"/>
  <c r="GB39" i="10"/>
  <c r="GB40" i="10"/>
  <c r="GB41" i="10"/>
  <c r="GB42" i="10"/>
  <c r="GB43" i="10"/>
  <c r="GB44" i="10"/>
  <c r="GB45" i="10"/>
  <c r="GB46" i="10"/>
  <c r="GB47" i="10"/>
  <c r="GB48" i="10"/>
  <c r="GB49" i="10"/>
  <c r="GB50" i="10"/>
  <c r="GB51" i="10"/>
  <c r="GB52" i="10"/>
  <c r="GB53" i="10"/>
  <c r="GB54" i="10"/>
  <c r="GB55" i="10"/>
  <c r="GB56" i="10"/>
  <c r="GB57" i="10"/>
  <c r="GB58" i="10"/>
  <c r="GB59" i="10"/>
  <c r="GB60" i="10"/>
  <c r="GB61" i="10"/>
  <c r="GB62" i="10"/>
  <c r="GB63" i="10"/>
  <c r="GB64" i="10"/>
  <c r="GB65" i="10"/>
  <c r="GB66" i="10"/>
  <c r="GB67" i="10"/>
  <c r="GB68" i="10"/>
  <c r="GB69" i="10"/>
  <c r="GB70" i="10"/>
  <c r="GB71" i="10"/>
  <c r="GB72" i="10"/>
  <c r="GB73" i="10"/>
  <c r="GB74" i="10"/>
  <c r="GB75" i="10"/>
  <c r="GB76" i="10"/>
  <c r="GB77" i="10"/>
  <c r="GB78" i="10"/>
  <c r="GB79" i="10"/>
  <c r="GB80" i="10"/>
  <c r="GB81" i="10"/>
  <c r="GB82" i="10"/>
  <c r="GB83" i="10"/>
  <c r="GB84" i="10"/>
  <c r="GB85" i="10"/>
  <c r="GB86" i="10"/>
  <c r="GB87" i="10"/>
  <c r="GB88" i="10"/>
  <c r="GB89" i="10"/>
  <c r="GB90" i="10"/>
  <c r="GB91" i="10"/>
  <c r="GB92" i="10"/>
  <c r="GB93" i="10"/>
  <c r="GB94" i="10"/>
  <c r="GB95" i="10"/>
  <c r="GB96" i="10"/>
  <c r="GB97" i="10"/>
  <c r="GB98" i="10"/>
  <c r="GB99" i="10"/>
  <c r="GB100" i="10"/>
  <c r="GB101" i="10"/>
  <c r="GB102" i="10"/>
  <c r="GB103" i="10"/>
  <c r="GB104" i="10"/>
  <c r="GB105" i="10"/>
  <c r="GB106" i="10"/>
  <c r="GB107" i="10"/>
  <c r="GB108" i="10"/>
  <c r="GB109" i="10"/>
  <c r="GB110" i="10"/>
  <c r="GB111" i="10"/>
  <c r="GB112" i="10"/>
  <c r="GB113" i="10"/>
  <c r="GB114" i="10"/>
  <c r="GB116" i="10"/>
  <c r="B202" i="7"/>
  <c r="GC4" i="10"/>
  <c r="GC5" i="10"/>
  <c r="GC6" i="10"/>
  <c r="GC7" i="10"/>
  <c r="GC8" i="10"/>
  <c r="GC9" i="10"/>
  <c r="GC10" i="10"/>
  <c r="GC11" i="10"/>
  <c r="GC12" i="10"/>
  <c r="GC13" i="10"/>
  <c r="GC14" i="10"/>
  <c r="GC15" i="10"/>
  <c r="GC16" i="10"/>
  <c r="GC17" i="10"/>
  <c r="GC18" i="10"/>
  <c r="GC19" i="10"/>
  <c r="GC20" i="10"/>
  <c r="GC21" i="10"/>
  <c r="GC22" i="10"/>
  <c r="GC23" i="10"/>
  <c r="GC24" i="10"/>
  <c r="GC25" i="10"/>
  <c r="GC26" i="10"/>
  <c r="GC27" i="10"/>
  <c r="GC28" i="10"/>
  <c r="GC29" i="10"/>
  <c r="GC30" i="10"/>
  <c r="GC31" i="10"/>
  <c r="GC32" i="10"/>
  <c r="GC33" i="10"/>
  <c r="GC34" i="10"/>
  <c r="GC35" i="10"/>
  <c r="GC36" i="10"/>
  <c r="GC37" i="10"/>
  <c r="GC38" i="10"/>
  <c r="GC39" i="10"/>
  <c r="GC40" i="10"/>
  <c r="GC41" i="10"/>
  <c r="GC42" i="10"/>
  <c r="GC43" i="10"/>
  <c r="GC44" i="10"/>
  <c r="GC45" i="10"/>
  <c r="GC46" i="10"/>
  <c r="GC47" i="10"/>
  <c r="GC48" i="10"/>
  <c r="GC49" i="10"/>
  <c r="GC50" i="10"/>
  <c r="GC51" i="10"/>
  <c r="GC52" i="10"/>
  <c r="GC53" i="10"/>
  <c r="GC54" i="10"/>
  <c r="GC55" i="10"/>
  <c r="GC56" i="10"/>
  <c r="GC57" i="10"/>
  <c r="GC58" i="10"/>
  <c r="GC59" i="10"/>
  <c r="GC60" i="10"/>
  <c r="GC61" i="10"/>
  <c r="GC62" i="10"/>
  <c r="GC63" i="10"/>
  <c r="GC64" i="10"/>
  <c r="GC65" i="10"/>
  <c r="GC66" i="10"/>
  <c r="GC67" i="10"/>
  <c r="GC68" i="10"/>
  <c r="GC69" i="10"/>
  <c r="GC70" i="10"/>
  <c r="GC71" i="10"/>
  <c r="GC72" i="10"/>
  <c r="GC73" i="10"/>
  <c r="GC74" i="10"/>
  <c r="GC75" i="10"/>
  <c r="GC76" i="10"/>
  <c r="GC77" i="10"/>
  <c r="GC78" i="10"/>
  <c r="GC79" i="10"/>
  <c r="GC80" i="10"/>
  <c r="GC81" i="10"/>
  <c r="GC82" i="10"/>
  <c r="GC83" i="10"/>
  <c r="GC84" i="10"/>
  <c r="GC85" i="10"/>
  <c r="GC86" i="10"/>
  <c r="GC87" i="10"/>
  <c r="GC88" i="10"/>
  <c r="GC89" i="10"/>
  <c r="GC90" i="10"/>
  <c r="GC91" i="10"/>
  <c r="GC92" i="10"/>
  <c r="GC93" i="10"/>
  <c r="GC94" i="10"/>
  <c r="GC95" i="10"/>
  <c r="GC96" i="10"/>
  <c r="GC97" i="10"/>
  <c r="GC98" i="10"/>
  <c r="GC99" i="10"/>
  <c r="GC100" i="10"/>
  <c r="GC101" i="10"/>
  <c r="GC102" i="10"/>
  <c r="GC103" i="10"/>
  <c r="GC104" i="10"/>
  <c r="GC105" i="10"/>
  <c r="GC106" i="10"/>
  <c r="GC107" i="10"/>
  <c r="GC108" i="10"/>
  <c r="GC109" i="10"/>
  <c r="GC110" i="10"/>
  <c r="GC111" i="10"/>
  <c r="GC112" i="10"/>
  <c r="GC113" i="10"/>
  <c r="GC114" i="10"/>
  <c r="GC116" i="10"/>
  <c r="B203" i="7"/>
  <c r="GD4" i="10"/>
  <c r="GD5" i="10"/>
  <c r="GD6" i="10"/>
  <c r="GD7" i="10"/>
  <c r="GD8" i="10"/>
  <c r="GD9" i="10"/>
  <c r="GD10" i="10"/>
  <c r="GD11" i="10"/>
  <c r="GD12" i="10"/>
  <c r="GD13" i="10"/>
  <c r="GD14" i="10"/>
  <c r="GD15" i="10"/>
  <c r="GD16" i="10"/>
  <c r="GD17" i="10"/>
  <c r="GD18" i="10"/>
  <c r="GD19" i="10"/>
  <c r="GD20" i="10"/>
  <c r="GD21" i="10"/>
  <c r="GD22" i="10"/>
  <c r="GD23" i="10"/>
  <c r="GD24" i="10"/>
  <c r="GD25" i="10"/>
  <c r="GD26" i="10"/>
  <c r="GD27" i="10"/>
  <c r="GD28" i="10"/>
  <c r="GD29" i="10"/>
  <c r="GD30" i="10"/>
  <c r="GD31" i="10"/>
  <c r="GD32" i="10"/>
  <c r="GD33" i="10"/>
  <c r="GD34" i="10"/>
  <c r="GD35" i="10"/>
  <c r="GD36" i="10"/>
  <c r="GD37" i="10"/>
  <c r="GD38" i="10"/>
  <c r="GD39" i="10"/>
  <c r="GD40" i="10"/>
  <c r="GD41" i="10"/>
  <c r="GD42" i="10"/>
  <c r="GD43" i="10"/>
  <c r="GD44" i="10"/>
  <c r="GD45" i="10"/>
  <c r="GD46" i="10"/>
  <c r="GD47" i="10"/>
  <c r="GD48" i="10"/>
  <c r="GD49" i="10"/>
  <c r="GD50" i="10"/>
  <c r="GD51" i="10"/>
  <c r="GD52" i="10"/>
  <c r="GD53" i="10"/>
  <c r="GD54" i="10"/>
  <c r="GD55" i="10"/>
  <c r="GD56" i="10"/>
  <c r="GD57" i="10"/>
  <c r="GD58" i="10"/>
  <c r="GD59" i="10"/>
  <c r="GD60" i="10"/>
  <c r="GD61" i="10"/>
  <c r="GD62" i="10"/>
  <c r="GD63" i="10"/>
  <c r="GD64" i="10"/>
  <c r="GD65" i="10"/>
  <c r="GD66" i="10"/>
  <c r="GD67" i="10"/>
  <c r="GD68" i="10"/>
  <c r="GD69" i="10"/>
  <c r="GD70" i="10"/>
  <c r="GD71" i="10"/>
  <c r="GD72" i="10"/>
  <c r="GD73" i="10"/>
  <c r="GD74" i="10"/>
  <c r="GD75" i="10"/>
  <c r="GD76" i="10"/>
  <c r="GD77" i="10"/>
  <c r="GD78" i="10"/>
  <c r="GD79" i="10"/>
  <c r="GD80" i="10"/>
  <c r="GD81" i="10"/>
  <c r="GD82" i="10"/>
  <c r="GD83" i="10"/>
  <c r="GD84" i="10"/>
  <c r="GD85" i="10"/>
  <c r="GD86" i="10"/>
  <c r="GD87" i="10"/>
  <c r="GD88" i="10"/>
  <c r="GD89" i="10"/>
  <c r="GD90" i="10"/>
  <c r="GD91" i="10"/>
  <c r="GD92" i="10"/>
  <c r="GD93" i="10"/>
  <c r="GD94" i="10"/>
  <c r="GD95" i="10"/>
  <c r="GD96" i="10"/>
  <c r="GD97" i="10"/>
  <c r="GD98" i="10"/>
  <c r="GD99" i="10"/>
  <c r="GD100" i="10"/>
  <c r="GD101" i="10"/>
  <c r="GD102" i="10"/>
  <c r="GD103" i="10"/>
  <c r="GD104" i="10"/>
  <c r="GD105" i="10"/>
  <c r="GD106" i="10"/>
  <c r="GD107" i="10"/>
  <c r="GD108" i="10"/>
  <c r="GD109" i="10"/>
  <c r="GD110" i="10"/>
  <c r="GD111" i="10"/>
  <c r="GD112" i="10"/>
  <c r="GD113" i="10"/>
  <c r="GD114" i="10"/>
  <c r="GD116" i="10"/>
  <c r="B204" i="7"/>
  <c r="GE4" i="10"/>
  <c r="GE5" i="10"/>
  <c r="GE6" i="10"/>
  <c r="GE7" i="10"/>
  <c r="GE8" i="10"/>
  <c r="GE9" i="10"/>
  <c r="GE10" i="10"/>
  <c r="GE11" i="10"/>
  <c r="GE12" i="10"/>
  <c r="GE13" i="10"/>
  <c r="GE14" i="10"/>
  <c r="GE15" i="10"/>
  <c r="GE16" i="10"/>
  <c r="GE17" i="10"/>
  <c r="GE18" i="10"/>
  <c r="GE19" i="10"/>
  <c r="GE20" i="10"/>
  <c r="GE21" i="10"/>
  <c r="GE22" i="10"/>
  <c r="GE23" i="10"/>
  <c r="GE24" i="10"/>
  <c r="GE25" i="10"/>
  <c r="GE26" i="10"/>
  <c r="GE27" i="10"/>
  <c r="GE28" i="10"/>
  <c r="GE29" i="10"/>
  <c r="GE30" i="10"/>
  <c r="GE31" i="10"/>
  <c r="GE32" i="10"/>
  <c r="GE33" i="10"/>
  <c r="GE34" i="10"/>
  <c r="GE35" i="10"/>
  <c r="GE36" i="10"/>
  <c r="GE37" i="10"/>
  <c r="GE38" i="10"/>
  <c r="GE39" i="10"/>
  <c r="GE40" i="10"/>
  <c r="GE41" i="10"/>
  <c r="GE42" i="10"/>
  <c r="GE43" i="10"/>
  <c r="GE44" i="10"/>
  <c r="GE45" i="10"/>
  <c r="GE46" i="10"/>
  <c r="GE47" i="10"/>
  <c r="GE48" i="10"/>
  <c r="GE49" i="10"/>
  <c r="GE50" i="10"/>
  <c r="GE51" i="10"/>
  <c r="GE52" i="10"/>
  <c r="GE53" i="10"/>
  <c r="GE54" i="10"/>
  <c r="GE55" i="10"/>
  <c r="GE56" i="10"/>
  <c r="GE57" i="10"/>
  <c r="GE58" i="10"/>
  <c r="GE59" i="10"/>
  <c r="GE60" i="10"/>
  <c r="GE61" i="10"/>
  <c r="GE62" i="10"/>
  <c r="GE63" i="10"/>
  <c r="GE64" i="10"/>
  <c r="GE65" i="10"/>
  <c r="GE66" i="10"/>
  <c r="GE67" i="10"/>
  <c r="GE68" i="10"/>
  <c r="GE69" i="10"/>
  <c r="GE70" i="10"/>
  <c r="GE71" i="10"/>
  <c r="GE72" i="10"/>
  <c r="GE73" i="10"/>
  <c r="GE74" i="10"/>
  <c r="GE75" i="10"/>
  <c r="GE76" i="10"/>
  <c r="GE77" i="10"/>
  <c r="GE78" i="10"/>
  <c r="GE79" i="10"/>
  <c r="GE80" i="10"/>
  <c r="GE81" i="10"/>
  <c r="GE82" i="10"/>
  <c r="GE83" i="10"/>
  <c r="GE84" i="10"/>
  <c r="GE85" i="10"/>
  <c r="GE86" i="10"/>
  <c r="GE87" i="10"/>
  <c r="GE88" i="10"/>
  <c r="GE89" i="10"/>
  <c r="GE90" i="10"/>
  <c r="GE91" i="10"/>
  <c r="GE92" i="10"/>
  <c r="GE93" i="10"/>
  <c r="GE94" i="10"/>
  <c r="GE95" i="10"/>
  <c r="GE96" i="10"/>
  <c r="GE97" i="10"/>
  <c r="GE98" i="10"/>
  <c r="GE99" i="10"/>
  <c r="GE100" i="10"/>
  <c r="GE101" i="10"/>
  <c r="GE102" i="10"/>
  <c r="GE103" i="10"/>
  <c r="GE104" i="10"/>
  <c r="GE105" i="10"/>
  <c r="GE106" i="10"/>
  <c r="GE107" i="10"/>
  <c r="GE108" i="10"/>
  <c r="GE109" i="10"/>
  <c r="GE110" i="10"/>
  <c r="GE111" i="10"/>
  <c r="GE112" i="10"/>
  <c r="GE113" i="10"/>
  <c r="GE114" i="10"/>
  <c r="GE116" i="10"/>
  <c r="B205" i="7"/>
  <c r="GF4" i="10"/>
  <c r="GF5" i="10"/>
  <c r="GF6" i="10"/>
  <c r="GF7" i="10"/>
  <c r="GF8" i="10"/>
  <c r="GF9" i="10"/>
  <c r="GF10" i="10"/>
  <c r="GF11" i="10"/>
  <c r="GF12" i="10"/>
  <c r="GF13" i="10"/>
  <c r="GF14" i="10"/>
  <c r="GF15" i="10"/>
  <c r="GF16" i="10"/>
  <c r="GF17" i="10"/>
  <c r="GF18" i="10"/>
  <c r="GF19" i="10"/>
  <c r="GF20" i="10"/>
  <c r="GF21" i="10"/>
  <c r="GF22" i="10"/>
  <c r="GF23" i="10"/>
  <c r="GF24" i="10"/>
  <c r="GF25" i="10"/>
  <c r="GF26" i="10"/>
  <c r="GF27" i="10"/>
  <c r="GF28" i="10"/>
  <c r="GF29" i="10"/>
  <c r="GF30" i="10"/>
  <c r="GF31" i="10"/>
  <c r="GF32" i="10"/>
  <c r="GF33" i="10"/>
  <c r="GF34" i="10"/>
  <c r="GF35" i="10"/>
  <c r="GF36" i="10"/>
  <c r="GF37" i="10"/>
  <c r="GF38" i="10"/>
  <c r="GF39" i="10"/>
  <c r="GF40" i="10"/>
  <c r="GF41" i="10"/>
  <c r="GF42" i="10"/>
  <c r="GF43" i="10"/>
  <c r="GF44" i="10"/>
  <c r="GF45" i="10"/>
  <c r="GF46" i="10"/>
  <c r="GF47" i="10"/>
  <c r="GF48" i="10"/>
  <c r="GF49" i="10"/>
  <c r="GF50" i="10"/>
  <c r="GF51" i="10"/>
  <c r="GF52" i="10"/>
  <c r="GF53" i="10"/>
  <c r="GF54" i="10"/>
  <c r="GF55" i="10"/>
  <c r="GF56" i="10"/>
  <c r="GF57" i="10"/>
  <c r="GF58" i="10"/>
  <c r="GF59" i="10"/>
  <c r="GF60" i="10"/>
  <c r="GF61" i="10"/>
  <c r="GF62" i="10"/>
  <c r="GF63" i="10"/>
  <c r="GF64" i="10"/>
  <c r="GF65" i="10"/>
  <c r="GF66" i="10"/>
  <c r="GF67" i="10"/>
  <c r="GF68" i="10"/>
  <c r="GF69" i="10"/>
  <c r="GF70" i="10"/>
  <c r="GF71" i="10"/>
  <c r="GF72" i="10"/>
  <c r="GF73" i="10"/>
  <c r="GF74" i="10"/>
  <c r="GF75" i="10"/>
  <c r="GF76" i="10"/>
  <c r="GF77" i="10"/>
  <c r="GF78" i="10"/>
  <c r="GF79" i="10"/>
  <c r="GF80" i="10"/>
  <c r="GF81" i="10"/>
  <c r="GF82" i="10"/>
  <c r="GF83" i="10"/>
  <c r="GF84" i="10"/>
  <c r="GF85" i="10"/>
  <c r="GF86" i="10"/>
  <c r="GF87" i="10"/>
  <c r="GF88" i="10"/>
  <c r="GF89" i="10"/>
  <c r="GF90" i="10"/>
  <c r="GF91" i="10"/>
  <c r="GF92" i="10"/>
  <c r="GF93" i="10"/>
  <c r="GF94" i="10"/>
  <c r="GF95" i="10"/>
  <c r="GF96" i="10"/>
  <c r="GF97" i="10"/>
  <c r="GF98" i="10"/>
  <c r="GF99" i="10"/>
  <c r="GF100" i="10"/>
  <c r="GF101" i="10"/>
  <c r="GF102" i="10"/>
  <c r="GF103" i="10"/>
  <c r="GF104" i="10"/>
  <c r="GF105" i="10"/>
  <c r="GF106" i="10"/>
  <c r="GF107" i="10"/>
  <c r="GF108" i="10"/>
  <c r="GF109" i="10"/>
  <c r="GF110" i="10"/>
  <c r="GF111" i="10"/>
  <c r="GF112" i="10"/>
  <c r="GF113" i="10"/>
  <c r="GF114" i="10"/>
  <c r="GF116" i="10"/>
  <c r="B206" i="7"/>
  <c r="CU4" i="10"/>
  <c r="CU5" i="10"/>
  <c r="CU6" i="10"/>
  <c r="CU7" i="10"/>
  <c r="CU8" i="10"/>
  <c r="CU9" i="10"/>
  <c r="CU10" i="10"/>
  <c r="CU11" i="10"/>
  <c r="CU12" i="10"/>
  <c r="CU13" i="10"/>
  <c r="CU14" i="10"/>
  <c r="CU15" i="10"/>
  <c r="CU16" i="10"/>
  <c r="CU17" i="10"/>
  <c r="CU18" i="10"/>
  <c r="CU19" i="10"/>
  <c r="CU20" i="10"/>
  <c r="CU21" i="10"/>
  <c r="CU22" i="10"/>
  <c r="CU23" i="10"/>
  <c r="CU24" i="10"/>
  <c r="CU25" i="10"/>
  <c r="CU26" i="10"/>
  <c r="CU27" i="10"/>
  <c r="CU28" i="10"/>
  <c r="CU29" i="10"/>
  <c r="CU30" i="10"/>
  <c r="CU31" i="10"/>
  <c r="CU32" i="10"/>
  <c r="CU33" i="10"/>
  <c r="CU34" i="10"/>
  <c r="CU35" i="10"/>
  <c r="CU36" i="10"/>
  <c r="CU37" i="10"/>
  <c r="CU38" i="10"/>
  <c r="CU39" i="10"/>
  <c r="CU40" i="10"/>
  <c r="CU41" i="10"/>
  <c r="CU42" i="10"/>
  <c r="CU43" i="10"/>
  <c r="CU44" i="10"/>
  <c r="CU45" i="10"/>
  <c r="CU46" i="10"/>
  <c r="CU47" i="10"/>
  <c r="CU48" i="10"/>
  <c r="CU49" i="10"/>
  <c r="CU50" i="10"/>
  <c r="CU51" i="10"/>
  <c r="CU52" i="10"/>
  <c r="CU53" i="10"/>
  <c r="CU54" i="10"/>
  <c r="CU55" i="10"/>
  <c r="CU56" i="10"/>
  <c r="CU57" i="10"/>
  <c r="CU58" i="10"/>
  <c r="CU59" i="10"/>
  <c r="CU60" i="10"/>
  <c r="CU61" i="10"/>
  <c r="CU62" i="10"/>
  <c r="CU63" i="10"/>
  <c r="CU64" i="10"/>
  <c r="CU65" i="10"/>
  <c r="CU66" i="10"/>
  <c r="CU67" i="10"/>
  <c r="CU68" i="10"/>
  <c r="CU69" i="10"/>
  <c r="CU70" i="10"/>
  <c r="CU71" i="10"/>
  <c r="CU72" i="10"/>
  <c r="CU73" i="10"/>
  <c r="CU74" i="10"/>
  <c r="CU75" i="10"/>
  <c r="CU76" i="10"/>
  <c r="CU77" i="10"/>
  <c r="CU78" i="10"/>
  <c r="CU79" i="10"/>
  <c r="CU80" i="10"/>
  <c r="CU81" i="10"/>
  <c r="CU82" i="10"/>
  <c r="CU83" i="10"/>
  <c r="CU84" i="10"/>
  <c r="CU85" i="10"/>
  <c r="CU86" i="10"/>
  <c r="CU87" i="10"/>
  <c r="CU88" i="10"/>
  <c r="CU89" i="10"/>
  <c r="CU90" i="10"/>
  <c r="CU91" i="10"/>
  <c r="CU92" i="10"/>
  <c r="CU93" i="10"/>
  <c r="CU94" i="10"/>
  <c r="CU95" i="10"/>
  <c r="CU96" i="10"/>
  <c r="CU97" i="10"/>
  <c r="CU98" i="10"/>
  <c r="CU99" i="10"/>
  <c r="CU100" i="10"/>
  <c r="CU101" i="10"/>
  <c r="CU102" i="10"/>
  <c r="CU103" i="10"/>
  <c r="CU104" i="10"/>
  <c r="CU105" i="10"/>
  <c r="CU106" i="10"/>
  <c r="CU107" i="10"/>
  <c r="CU108" i="10"/>
  <c r="CU109" i="10"/>
  <c r="CU110" i="10"/>
  <c r="CU111" i="10"/>
  <c r="CU112" i="10"/>
  <c r="CU113" i="10"/>
  <c r="CU114" i="10"/>
  <c r="CU116" i="10"/>
  <c r="B117" i="7"/>
  <c r="J3" i="7"/>
  <c r="D3" i="7"/>
  <c r="B2" i="6"/>
  <c r="L105" i="21"/>
  <c r="L59" i="21"/>
  <c r="L36" i="21"/>
  <c r="L14" i="21"/>
  <c r="L11" i="21"/>
  <c r="L7" i="21"/>
  <c r="G3" i="20"/>
  <c r="AB16" i="20"/>
  <c r="G4" i="20"/>
  <c r="D3" i="20"/>
  <c r="G7" i="20"/>
  <c r="EA122" i="18"/>
  <c r="D4" i="20"/>
  <c r="BU122" i="18"/>
  <c r="BW122" i="18"/>
  <c r="DR120" i="18"/>
  <c r="DQ120" i="18"/>
  <c r="DP120" i="18"/>
  <c r="DO120" i="18"/>
  <c r="DN120" i="18"/>
  <c r="DM120" i="18"/>
  <c r="DL120" i="18"/>
  <c r="DK120" i="18"/>
  <c r="DJ120" i="18"/>
  <c r="DI120" i="18"/>
  <c r="DH120" i="18"/>
  <c r="DG120" i="18"/>
  <c r="DF120" i="18"/>
  <c r="DE120" i="18"/>
  <c r="DD120" i="18"/>
  <c r="DC120" i="18"/>
  <c r="DB120" i="18"/>
  <c r="DA120" i="18"/>
  <c r="CZ120" i="18"/>
  <c r="CY120" i="18"/>
  <c r="CX120" i="18"/>
  <c r="CW120" i="18"/>
  <c r="CV120" i="18"/>
  <c r="CU120" i="18"/>
  <c r="CT120" i="18"/>
  <c r="CS120" i="18"/>
  <c r="CR120" i="18"/>
  <c r="CQ120" i="18"/>
  <c r="CP120" i="18"/>
  <c r="CO120" i="18"/>
  <c r="CN120" i="18"/>
  <c r="CM120" i="18"/>
  <c r="CL120" i="18"/>
  <c r="CK120" i="18"/>
  <c r="CJ120" i="18"/>
  <c r="CI120" i="18"/>
  <c r="CH120" i="18"/>
  <c r="CG120" i="18"/>
  <c r="CF120" i="18"/>
  <c r="CE120" i="18"/>
  <c r="CD120" i="18"/>
  <c r="CC120" i="18"/>
  <c r="CB120" i="18"/>
  <c r="CA120" i="18"/>
  <c r="BZ120" i="18"/>
  <c r="BY120" i="18"/>
  <c r="BX120" i="18"/>
  <c r="BW120" i="18"/>
  <c r="BV120" i="18"/>
  <c r="DR119" i="18"/>
  <c r="DQ119" i="18"/>
  <c r="DP119" i="18"/>
  <c r="DO119" i="18"/>
  <c r="DN119" i="18"/>
  <c r="DM119" i="18"/>
  <c r="DL119" i="18"/>
  <c r="DK119" i="18"/>
  <c r="DJ119" i="18"/>
  <c r="DI119" i="18"/>
  <c r="DH119" i="18"/>
  <c r="DG119" i="18"/>
  <c r="DF119" i="18"/>
  <c r="DE119" i="18"/>
  <c r="DD119" i="18"/>
  <c r="DC119" i="18"/>
  <c r="DB119" i="18"/>
  <c r="DA119" i="18"/>
  <c r="CZ119" i="18"/>
  <c r="CY119" i="18"/>
  <c r="CX119" i="18"/>
  <c r="CW119" i="18"/>
  <c r="CV119" i="18"/>
  <c r="CU119" i="18"/>
  <c r="CT119" i="18"/>
  <c r="CS119" i="18"/>
  <c r="CR119" i="18"/>
  <c r="CQ119" i="18"/>
  <c r="CP119" i="18"/>
  <c r="CO119" i="18"/>
  <c r="CN119" i="18"/>
  <c r="CM119" i="18"/>
  <c r="CL119" i="18"/>
  <c r="CK119" i="18"/>
  <c r="CJ119" i="18"/>
  <c r="CI119" i="18"/>
  <c r="CH119" i="18"/>
  <c r="CG119" i="18"/>
  <c r="CF119" i="18"/>
  <c r="CE119" i="18"/>
  <c r="CD119" i="18"/>
  <c r="CC119" i="18"/>
  <c r="CB119" i="18"/>
  <c r="CA119" i="18"/>
  <c r="BZ119" i="18"/>
  <c r="BY119" i="18"/>
  <c r="BX119" i="18"/>
  <c r="BW119" i="18"/>
  <c r="BV119" i="18"/>
  <c r="DR118" i="18"/>
  <c r="DQ118" i="18"/>
  <c r="DP118" i="18"/>
  <c r="DO118" i="18"/>
  <c r="DN118" i="18"/>
  <c r="DM118" i="18"/>
  <c r="DL118" i="18"/>
  <c r="DK118" i="18"/>
  <c r="DJ118" i="18"/>
  <c r="DI118" i="18"/>
  <c r="DH118" i="18"/>
  <c r="DG118" i="18"/>
  <c r="DF118" i="18"/>
  <c r="DE118" i="18"/>
  <c r="DD118" i="18"/>
  <c r="DC118" i="18"/>
  <c r="DB118" i="18"/>
  <c r="DA118" i="18"/>
  <c r="CZ118" i="18"/>
  <c r="CY118" i="18"/>
  <c r="CX118" i="18"/>
  <c r="CW118" i="18"/>
  <c r="CV118" i="18"/>
  <c r="CU118" i="18"/>
  <c r="CT118" i="18"/>
  <c r="CS118" i="18"/>
  <c r="CR118" i="18"/>
  <c r="CQ118" i="18"/>
  <c r="CP118" i="18"/>
  <c r="CO118" i="18"/>
  <c r="CN118" i="18"/>
  <c r="CM118" i="18"/>
  <c r="CL118" i="18"/>
  <c r="CK118" i="18"/>
  <c r="CJ118" i="18"/>
  <c r="CI118" i="18"/>
  <c r="CH118" i="18"/>
  <c r="CG118" i="18"/>
  <c r="CF118" i="18"/>
  <c r="CE118" i="18"/>
  <c r="CD118" i="18"/>
  <c r="CC118" i="18"/>
  <c r="CB118" i="18"/>
  <c r="CA118" i="18"/>
  <c r="BZ118" i="18"/>
  <c r="BY118" i="18"/>
  <c r="BX118" i="18"/>
  <c r="BW118" i="18"/>
  <c r="BV118" i="18"/>
  <c r="DR117" i="18"/>
  <c r="DQ117" i="18"/>
  <c r="DP117" i="18"/>
  <c r="DO117" i="18"/>
  <c r="DN117" i="18"/>
  <c r="DM117" i="18"/>
  <c r="DL117" i="18"/>
  <c r="DK117" i="18"/>
  <c r="DJ117" i="18"/>
  <c r="DI117" i="18"/>
  <c r="DH117" i="18"/>
  <c r="DG117" i="18"/>
  <c r="DF117" i="18"/>
  <c r="DE117" i="18"/>
  <c r="DD117" i="18"/>
  <c r="DC117" i="18"/>
  <c r="DB117" i="18"/>
  <c r="DA117" i="18"/>
  <c r="CZ117" i="18"/>
  <c r="CY117" i="18"/>
  <c r="CX117" i="18"/>
  <c r="CW117" i="18"/>
  <c r="CV117" i="18"/>
  <c r="CU117" i="18"/>
  <c r="CT117" i="18"/>
  <c r="CS117" i="18"/>
  <c r="CR117" i="18"/>
  <c r="CQ117" i="18"/>
  <c r="CP117" i="18"/>
  <c r="CO117" i="18"/>
  <c r="CN117" i="18"/>
  <c r="CM117" i="18"/>
  <c r="CL117" i="18"/>
  <c r="CK117" i="18"/>
  <c r="CJ117" i="18"/>
  <c r="CI117" i="18"/>
  <c r="CH117" i="18"/>
  <c r="CG117" i="18"/>
  <c r="CF117" i="18"/>
  <c r="CE117" i="18"/>
  <c r="CD117" i="18"/>
  <c r="CC117" i="18"/>
  <c r="CB117" i="18"/>
  <c r="CA117" i="18"/>
  <c r="BZ117" i="18"/>
  <c r="BY117" i="18"/>
  <c r="BX117" i="18"/>
  <c r="BW117" i="18"/>
  <c r="BV117" i="18"/>
  <c r="DR116" i="18"/>
  <c r="DQ116" i="18"/>
  <c r="DP116" i="18"/>
  <c r="DO116" i="18"/>
  <c r="DN116" i="18"/>
  <c r="DM116" i="18"/>
  <c r="DL116" i="18"/>
  <c r="DK116" i="18"/>
  <c r="DJ116" i="18"/>
  <c r="DI116" i="18"/>
  <c r="DH116" i="18"/>
  <c r="DG116" i="18"/>
  <c r="DF116" i="18"/>
  <c r="DE116" i="18"/>
  <c r="DD116" i="18"/>
  <c r="DC116" i="18"/>
  <c r="DB116" i="18"/>
  <c r="DA116" i="18"/>
  <c r="CZ116" i="18"/>
  <c r="CY116" i="18"/>
  <c r="CX116" i="18"/>
  <c r="CW116" i="18"/>
  <c r="CV116" i="18"/>
  <c r="CU116" i="18"/>
  <c r="CT116" i="18"/>
  <c r="CS116" i="18"/>
  <c r="CR116" i="18"/>
  <c r="CQ116" i="18"/>
  <c r="CP116" i="18"/>
  <c r="CO116" i="18"/>
  <c r="CN116" i="18"/>
  <c r="CM116" i="18"/>
  <c r="CL116" i="18"/>
  <c r="CK116" i="18"/>
  <c r="CJ116" i="18"/>
  <c r="CI116" i="18"/>
  <c r="CH116" i="18"/>
  <c r="CG116" i="18"/>
  <c r="CF116" i="18"/>
  <c r="CE116" i="18"/>
  <c r="CD116" i="18"/>
  <c r="CC116" i="18"/>
  <c r="CB116" i="18"/>
  <c r="CA116" i="18"/>
  <c r="BZ116" i="18"/>
  <c r="BY116" i="18"/>
  <c r="BX116" i="18"/>
  <c r="BW116" i="18"/>
  <c r="BV116" i="18"/>
  <c r="DR115" i="18"/>
  <c r="DQ115" i="18"/>
  <c r="DP115" i="18"/>
  <c r="DO115" i="18"/>
  <c r="DN115" i="18"/>
  <c r="DM115" i="18"/>
  <c r="DL115" i="18"/>
  <c r="DK115" i="18"/>
  <c r="DJ115" i="18"/>
  <c r="DI115" i="18"/>
  <c r="DH115" i="18"/>
  <c r="DG115" i="18"/>
  <c r="DF115" i="18"/>
  <c r="DE115" i="18"/>
  <c r="DD115" i="18"/>
  <c r="DC115" i="18"/>
  <c r="DB115" i="18"/>
  <c r="DA115" i="18"/>
  <c r="CZ115" i="18"/>
  <c r="CY115" i="18"/>
  <c r="CX115" i="18"/>
  <c r="CW115" i="18"/>
  <c r="CV115" i="18"/>
  <c r="CU115" i="18"/>
  <c r="CT115" i="18"/>
  <c r="CS115" i="18"/>
  <c r="CR115" i="18"/>
  <c r="CQ115" i="18"/>
  <c r="CP115" i="18"/>
  <c r="CO115" i="18"/>
  <c r="CN115" i="18"/>
  <c r="CM115" i="18"/>
  <c r="CL115" i="18"/>
  <c r="CK115" i="18"/>
  <c r="CJ115" i="18"/>
  <c r="CI115" i="18"/>
  <c r="CH115" i="18"/>
  <c r="CG115" i="18"/>
  <c r="CF115" i="18"/>
  <c r="CE115" i="18"/>
  <c r="CD115" i="18"/>
  <c r="CC115" i="18"/>
  <c r="CB115" i="18"/>
  <c r="CA115" i="18"/>
  <c r="BZ115" i="18"/>
  <c r="BY115" i="18"/>
  <c r="BX115" i="18"/>
  <c r="BW115" i="18"/>
  <c r="BV115" i="18"/>
  <c r="DR114" i="18"/>
  <c r="DQ114" i="18"/>
  <c r="DP114" i="18"/>
  <c r="DO114" i="18"/>
  <c r="DN114" i="18"/>
  <c r="DM114" i="18"/>
  <c r="DL114" i="18"/>
  <c r="DK114" i="18"/>
  <c r="DJ114" i="18"/>
  <c r="DI114" i="18"/>
  <c r="DH114" i="18"/>
  <c r="DG114" i="18"/>
  <c r="DF114" i="18"/>
  <c r="DE114" i="18"/>
  <c r="DD114" i="18"/>
  <c r="DC114" i="18"/>
  <c r="DB114" i="18"/>
  <c r="DA114" i="18"/>
  <c r="CZ114" i="18"/>
  <c r="CY114" i="18"/>
  <c r="CX114" i="18"/>
  <c r="CW114" i="18"/>
  <c r="CV114" i="18"/>
  <c r="CU114" i="18"/>
  <c r="CT114" i="18"/>
  <c r="CS114" i="18"/>
  <c r="CR114" i="18"/>
  <c r="CQ114" i="18"/>
  <c r="CP114" i="18"/>
  <c r="CO114" i="18"/>
  <c r="CN114" i="18"/>
  <c r="CM114" i="18"/>
  <c r="CL114" i="18"/>
  <c r="CK114" i="18"/>
  <c r="CJ114" i="18"/>
  <c r="CI114" i="18"/>
  <c r="CH114" i="18"/>
  <c r="CG114" i="18"/>
  <c r="CF114" i="18"/>
  <c r="CE114" i="18"/>
  <c r="CD114" i="18"/>
  <c r="CC114" i="18"/>
  <c r="CB114" i="18"/>
  <c r="CA114" i="18"/>
  <c r="BZ114" i="18"/>
  <c r="BY114" i="18"/>
  <c r="BX114" i="18"/>
  <c r="BW114" i="18"/>
  <c r="BV114" i="18"/>
  <c r="DR113" i="18"/>
  <c r="DQ113" i="18"/>
  <c r="DP113" i="18"/>
  <c r="DO113" i="18"/>
  <c r="DN113" i="18"/>
  <c r="DM113" i="18"/>
  <c r="DL113" i="18"/>
  <c r="DK113" i="18"/>
  <c r="DJ113" i="18"/>
  <c r="DI113" i="18"/>
  <c r="DH113" i="18"/>
  <c r="DG113" i="18"/>
  <c r="DF113" i="18"/>
  <c r="DE113" i="18"/>
  <c r="DD113" i="18"/>
  <c r="DC113" i="18"/>
  <c r="DB113" i="18"/>
  <c r="DA113" i="18"/>
  <c r="CZ113" i="18"/>
  <c r="CY113" i="18"/>
  <c r="CX113" i="18"/>
  <c r="CW113" i="18"/>
  <c r="CV113" i="18"/>
  <c r="CU113" i="18"/>
  <c r="CT113" i="18"/>
  <c r="CS113" i="18"/>
  <c r="CR113" i="18"/>
  <c r="CQ113" i="18"/>
  <c r="CP113" i="18"/>
  <c r="CO113" i="18"/>
  <c r="CN113" i="18"/>
  <c r="CM113" i="18"/>
  <c r="CL113" i="18"/>
  <c r="CK113" i="18"/>
  <c r="CJ113" i="18"/>
  <c r="CI113" i="18"/>
  <c r="CH113" i="18"/>
  <c r="CG113" i="18"/>
  <c r="CF113" i="18"/>
  <c r="CE113" i="18"/>
  <c r="CD113" i="18"/>
  <c r="CC113" i="18"/>
  <c r="CB113" i="18"/>
  <c r="CA113" i="18"/>
  <c r="BZ113" i="18"/>
  <c r="BY113" i="18"/>
  <c r="BX113" i="18"/>
  <c r="BW113" i="18"/>
  <c r="BV113" i="18"/>
  <c r="DR112" i="18"/>
  <c r="DQ112" i="18"/>
  <c r="DP112" i="18"/>
  <c r="DO112" i="18"/>
  <c r="DN112" i="18"/>
  <c r="DM112" i="18"/>
  <c r="DL112" i="18"/>
  <c r="DK112" i="18"/>
  <c r="DJ112" i="18"/>
  <c r="DI112" i="18"/>
  <c r="DH112" i="18"/>
  <c r="DG112" i="18"/>
  <c r="DF112" i="18"/>
  <c r="DE112" i="18"/>
  <c r="DD112" i="18"/>
  <c r="DC112" i="18"/>
  <c r="DB112" i="18"/>
  <c r="DA112" i="18"/>
  <c r="CZ112" i="18"/>
  <c r="CY112" i="18"/>
  <c r="CX112" i="18"/>
  <c r="CW112" i="18"/>
  <c r="CV112" i="18"/>
  <c r="CU112" i="18"/>
  <c r="CT112" i="18"/>
  <c r="CS112" i="18"/>
  <c r="CR112" i="18"/>
  <c r="CQ112" i="18"/>
  <c r="CP112" i="18"/>
  <c r="CO112" i="18"/>
  <c r="CN112" i="18"/>
  <c r="CM112" i="18"/>
  <c r="CL112" i="18"/>
  <c r="CK112" i="18"/>
  <c r="CJ112" i="18"/>
  <c r="CI112" i="18"/>
  <c r="CH112" i="18"/>
  <c r="CG112" i="18"/>
  <c r="CF112" i="18"/>
  <c r="CE112" i="18"/>
  <c r="CD112" i="18"/>
  <c r="CC112" i="18"/>
  <c r="CB112" i="18"/>
  <c r="CA112" i="18"/>
  <c r="BZ112" i="18"/>
  <c r="BY112" i="18"/>
  <c r="BX112" i="18"/>
  <c r="BW112" i="18"/>
  <c r="BV112" i="18"/>
  <c r="DR111" i="18"/>
  <c r="DQ111" i="18"/>
  <c r="DP111" i="18"/>
  <c r="DO111" i="18"/>
  <c r="DN111" i="18"/>
  <c r="DM111" i="18"/>
  <c r="DL111" i="18"/>
  <c r="DK111" i="18"/>
  <c r="DJ111" i="18"/>
  <c r="DI111" i="18"/>
  <c r="DH111" i="18"/>
  <c r="DG111" i="18"/>
  <c r="DF111" i="18"/>
  <c r="DE111" i="18"/>
  <c r="DD111" i="18"/>
  <c r="DC111" i="18"/>
  <c r="DB111" i="18"/>
  <c r="DA111" i="18"/>
  <c r="CZ111" i="18"/>
  <c r="CY111" i="18"/>
  <c r="CX111" i="18"/>
  <c r="CW111" i="18"/>
  <c r="CV111" i="18"/>
  <c r="CU111" i="18"/>
  <c r="CT111" i="18"/>
  <c r="CS111" i="18"/>
  <c r="CR111" i="18"/>
  <c r="CQ111" i="18"/>
  <c r="CP111" i="18"/>
  <c r="CO111" i="18"/>
  <c r="CN111" i="18"/>
  <c r="CM111" i="18"/>
  <c r="CL111" i="18"/>
  <c r="CK111" i="18"/>
  <c r="CJ111" i="18"/>
  <c r="CI111" i="18"/>
  <c r="CH111" i="18"/>
  <c r="CG111" i="18"/>
  <c r="CF111" i="18"/>
  <c r="CE111" i="18"/>
  <c r="CD111" i="18"/>
  <c r="CC111" i="18"/>
  <c r="CB111" i="18"/>
  <c r="CA111" i="18"/>
  <c r="BZ111" i="18"/>
  <c r="BY111" i="18"/>
  <c r="BX111" i="18"/>
  <c r="BW111" i="18"/>
  <c r="BV111" i="18"/>
  <c r="DR110" i="18"/>
  <c r="DQ110" i="18"/>
  <c r="DP110" i="18"/>
  <c r="DO110" i="18"/>
  <c r="DN110" i="18"/>
  <c r="DM110" i="18"/>
  <c r="DL110" i="18"/>
  <c r="DK110" i="18"/>
  <c r="DJ110" i="18"/>
  <c r="DI110" i="18"/>
  <c r="DH110" i="18"/>
  <c r="DG110" i="18"/>
  <c r="DF110" i="18"/>
  <c r="DE110" i="18"/>
  <c r="DD110" i="18"/>
  <c r="DC110" i="18"/>
  <c r="DB110" i="18"/>
  <c r="DA110" i="18"/>
  <c r="CZ110" i="18"/>
  <c r="CY110" i="18"/>
  <c r="CX110" i="18"/>
  <c r="CW110" i="18"/>
  <c r="CV110" i="18"/>
  <c r="CU110" i="18"/>
  <c r="CT110" i="18"/>
  <c r="CS110" i="18"/>
  <c r="CR110" i="18"/>
  <c r="CQ110" i="18"/>
  <c r="CP110" i="18"/>
  <c r="CO110" i="18"/>
  <c r="CN110" i="18"/>
  <c r="CM110" i="18"/>
  <c r="CL110" i="18"/>
  <c r="CK110" i="18"/>
  <c r="CJ110" i="18"/>
  <c r="CI110" i="18"/>
  <c r="CH110" i="18"/>
  <c r="CG110" i="18"/>
  <c r="CF110" i="18"/>
  <c r="CE110" i="18"/>
  <c r="CD110" i="18"/>
  <c r="CC110" i="18"/>
  <c r="CB110" i="18"/>
  <c r="CA110" i="18"/>
  <c r="BZ110" i="18"/>
  <c r="BY110" i="18"/>
  <c r="BX110" i="18"/>
  <c r="BW110" i="18"/>
  <c r="BV110" i="18"/>
  <c r="DR109" i="18"/>
  <c r="DQ109" i="18"/>
  <c r="DP109" i="18"/>
  <c r="DO109" i="18"/>
  <c r="DN109" i="18"/>
  <c r="DM109" i="18"/>
  <c r="DL109" i="18"/>
  <c r="DK109" i="18"/>
  <c r="DJ109" i="18"/>
  <c r="DI109" i="18"/>
  <c r="DH109" i="18"/>
  <c r="DG109" i="18"/>
  <c r="DF109" i="18"/>
  <c r="DE109" i="18"/>
  <c r="DD109" i="18"/>
  <c r="DC109" i="18"/>
  <c r="DB109" i="18"/>
  <c r="DA109" i="18"/>
  <c r="CZ109" i="18"/>
  <c r="CY109" i="18"/>
  <c r="CX109" i="18"/>
  <c r="CW109" i="18"/>
  <c r="CV109" i="18"/>
  <c r="CU109" i="18"/>
  <c r="CT109" i="18"/>
  <c r="CS109" i="18"/>
  <c r="CR109" i="18"/>
  <c r="CQ109" i="18"/>
  <c r="CP109" i="18"/>
  <c r="CO109" i="18"/>
  <c r="CN109" i="18"/>
  <c r="CM109" i="18"/>
  <c r="CL109" i="18"/>
  <c r="CK109" i="18"/>
  <c r="CJ109" i="18"/>
  <c r="CI109" i="18"/>
  <c r="CH109" i="18"/>
  <c r="CG109" i="18"/>
  <c r="CF109" i="18"/>
  <c r="CE109" i="18"/>
  <c r="CD109" i="18"/>
  <c r="CC109" i="18"/>
  <c r="CB109" i="18"/>
  <c r="CA109" i="18"/>
  <c r="BZ109" i="18"/>
  <c r="BY109" i="18"/>
  <c r="BX109" i="18"/>
  <c r="BW109" i="18"/>
  <c r="BV109" i="18"/>
  <c r="DR108" i="18"/>
  <c r="DQ108" i="18"/>
  <c r="DP108" i="18"/>
  <c r="DO108" i="18"/>
  <c r="DN108" i="18"/>
  <c r="DM108" i="18"/>
  <c r="DL108" i="18"/>
  <c r="DK108" i="18"/>
  <c r="DJ108" i="18"/>
  <c r="DI108" i="18"/>
  <c r="DH108" i="18"/>
  <c r="DG108" i="18"/>
  <c r="DF108" i="18"/>
  <c r="DE108" i="18"/>
  <c r="DD108" i="18"/>
  <c r="DC108" i="18"/>
  <c r="DB108" i="18"/>
  <c r="DA108" i="18"/>
  <c r="CZ108" i="18"/>
  <c r="CY108" i="18"/>
  <c r="CX108" i="18"/>
  <c r="CW108" i="18"/>
  <c r="CV108" i="18"/>
  <c r="CU108" i="18"/>
  <c r="CT108" i="18"/>
  <c r="CS108" i="18"/>
  <c r="CR108" i="18"/>
  <c r="CQ108" i="18"/>
  <c r="CP108" i="18"/>
  <c r="CO108" i="18"/>
  <c r="CN108" i="18"/>
  <c r="CM108" i="18"/>
  <c r="CL108" i="18"/>
  <c r="CK108" i="18"/>
  <c r="CJ108" i="18"/>
  <c r="CI108" i="18"/>
  <c r="CH108" i="18"/>
  <c r="CG108" i="18"/>
  <c r="CF108" i="18"/>
  <c r="CE108" i="18"/>
  <c r="CD108" i="18"/>
  <c r="CC108" i="18"/>
  <c r="CB108" i="18"/>
  <c r="CA108" i="18"/>
  <c r="BZ108" i="18"/>
  <c r="BY108" i="18"/>
  <c r="BX108" i="18"/>
  <c r="BW108" i="18"/>
  <c r="BV108" i="18"/>
  <c r="DR107" i="18"/>
  <c r="DQ107" i="18"/>
  <c r="DP107" i="18"/>
  <c r="DO107" i="18"/>
  <c r="DN107" i="18"/>
  <c r="DM107" i="18"/>
  <c r="DL107" i="18"/>
  <c r="DK107" i="18"/>
  <c r="DJ107" i="18"/>
  <c r="DI107" i="18"/>
  <c r="DH107" i="18"/>
  <c r="DG107" i="18"/>
  <c r="DF107" i="18"/>
  <c r="DE107" i="18"/>
  <c r="DD107" i="18"/>
  <c r="DC107" i="18"/>
  <c r="DB107" i="18"/>
  <c r="DA107" i="18"/>
  <c r="CZ107" i="18"/>
  <c r="CY107" i="18"/>
  <c r="CX107" i="18"/>
  <c r="CW107" i="18"/>
  <c r="CV107" i="18"/>
  <c r="CU107" i="18"/>
  <c r="CT107" i="18"/>
  <c r="CS107" i="18"/>
  <c r="CR107" i="18"/>
  <c r="CQ107" i="18"/>
  <c r="CP107" i="18"/>
  <c r="CO107" i="18"/>
  <c r="CN107" i="18"/>
  <c r="CM107" i="18"/>
  <c r="CL107" i="18"/>
  <c r="CK107" i="18"/>
  <c r="CJ107" i="18"/>
  <c r="CI107" i="18"/>
  <c r="CH107" i="18"/>
  <c r="CG107" i="18"/>
  <c r="CF107" i="18"/>
  <c r="CE107" i="18"/>
  <c r="CD107" i="18"/>
  <c r="CC107" i="18"/>
  <c r="CB107" i="18"/>
  <c r="CA107" i="18"/>
  <c r="BZ107" i="18"/>
  <c r="BY107" i="18"/>
  <c r="BX107" i="18"/>
  <c r="BW107" i="18"/>
  <c r="BV107" i="18"/>
  <c r="DR106" i="18"/>
  <c r="DQ106" i="18"/>
  <c r="DP106" i="18"/>
  <c r="DO106" i="18"/>
  <c r="DN106" i="18"/>
  <c r="DM106" i="18"/>
  <c r="DL106" i="18"/>
  <c r="DK106" i="18"/>
  <c r="DJ106" i="18"/>
  <c r="DI106" i="18"/>
  <c r="DH106" i="18"/>
  <c r="DG106" i="18"/>
  <c r="DF106" i="18"/>
  <c r="DE106" i="18"/>
  <c r="DD106" i="18"/>
  <c r="DC106" i="18"/>
  <c r="DB106" i="18"/>
  <c r="DA106" i="18"/>
  <c r="CZ106" i="18"/>
  <c r="CY106" i="18"/>
  <c r="CX106" i="18"/>
  <c r="CW106" i="18"/>
  <c r="CV106" i="18"/>
  <c r="CU106" i="18"/>
  <c r="CT106" i="18"/>
  <c r="CS106" i="18"/>
  <c r="CR106" i="18"/>
  <c r="CQ106" i="18"/>
  <c r="CP106" i="18"/>
  <c r="CO106" i="18"/>
  <c r="CN106" i="18"/>
  <c r="CM106" i="18"/>
  <c r="CL106" i="18"/>
  <c r="CK106" i="18"/>
  <c r="CJ106" i="18"/>
  <c r="CI106" i="18"/>
  <c r="CH106" i="18"/>
  <c r="CG106" i="18"/>
  <c r="CF106" i="18"/>
  <c r="CE106" i="18"/>
  <c r="CD106" i="18"/>
  <c r="CC106" i="18"/>
  <c r="CB106" i="18"/>
  <c r="CA106" i="18"/>
  <c r="BZ106" i="18"/>
  <c r="BY106" i="18"/>
  <c r="BX106" i="18"/>
  <c r="BW106" i="18"/>
  <c r="BV106" i="18"/>
  <c r="DR105" i="18"/>
  <c r="DQ105" i="18"/>
  <c r="DP105" i="18"/>
  <c r="DO105" i="18"/>
  <c r="DN105" i="18"/>
  <c r="DM105" i="18"/>
  <c r="DL105" i="18"/>
  <c r="DK105" i="18"/>
  <c r="DJ105" i="18"/>
  <c r="DI105" i="18"/>
  <c r="DH105" i="18"/>
  <c r="DG105" i="18"/>
  <c r="DF105" i="18"/>
  <c r="DE105" i="18"/>
  <c r="DD105" i="18"/>
  <c r="DC105" i="18"/>
  <c r="DB105" i="18"/>
  <c r="DA105" i="18"/>
  <c r="CZ105" i="18"/>
  <c r="CY105" i="18"/>
  <c r="CX105" i="18"/>
  <c r="CW105" i="18"/>
  <c r="CV105" i="18"/>
  <c r="CU105" i="18"/>
  <c r="CT105" i="18"/>
  <c r="CS105" i="18"/>
  <c r="CR105" i="18"/>
  <c r="CQ105" i="18"/>
  <c r="CP105" i="18"/>
  <c r="CO105" i="18"/>
  <c r="CN105" i="18"/>
  <c r="CM105" i="18"/>
  <c r="CL105" i="18"/>
  <c r="CK105" i="18"/>
  <c r="CJ105" i="18"/>
  <c r="CI105" i="18"/>
  <c r="CH105" i="18"/>
  <c r="CG105" i="18"/>
  <c r="CF105" i="18"/>
  <c r="CE105" i="18"/>
  <c r="CD105" i="18"/>
  <c r="CC105" i="18"/>
  <c r="CB105" i="18"/>
  <c r="CA105" i="18"/>
  <c r="BZ105" i="18"/>
  <c r="BY105" i="18"/>
  <c r="BX105" i="18"/>
  <c r="BW105" i="18"/>
  <c r="BV105" i="18"/>
  <c r="DR104" i="18"/>
  <c r="DQ104" i="18"/>
  <c r="DP104" i="18"/>
  <c r="DO104" i="18"/>
  <c r="DN104" i="18"/>
  <c r="DM104" i="18"/>
  <c r="DL104" i="18"/>
  <c r="DK104" i="18"/>
  <c r="DJ104" i="18"/>
  <c r="DI104" i="18"/>
  <c r="DH104" i="18"/>
  <c r="DG104" i="18"/>
  <c r="DF104" i="18"/>
  <c r="DE104" i="18"/>
  <c r="DD104" i="18"/>
  <c r="DC104" i="18"/>
  <c r="DB104" i="18"/>
  <c r="DA104" i="18"/>
  <c r="CZ104" i="18"/>
  <c r="CY104" i="18"/>
  <c r="CX104" i="18"/>
  <c r="CW104" i="18"/>
  <c r="CV104" i="18"/>
  <c r="CU104" i="18"/>
  <c r="CT104" i="18"/>
  <c r="CS104" i="18"/>
  <c r="CR104" i="18"/>
  <c r="CQ104" i="18"/>
  <c r="CP104" i="18"/>
  <c r="CO104" i="18"/>
  <c r="CN104" i="18"/>
  <c r="CM104" i="18"/>
  <c r="CL104" i="18"/>
  <c r="CK104" i="18"/>
  <c r="CJ104" i="18"/>
  <c r="CI104" i="18"/>
  <c r="CH104" i="18"/>
  <c r="CG104" i="18"/>
  <c r="CF104" i="18"/>
  <c r="CE104" i="18"/>
  <c r="CD104" i="18"/>
  <c r="CC104" i="18"/>
  <c r="CB104" i="18"/>
  <c r="CA104" i="18"/>
  <c r="BZ104" i="18"/>
  <c r="BY104" i="18"/>
  <c r="BX104" i="18"/>
  <c r="BW104" i="18"/>
  <c r="BV104" i="18"/>
  <c r="DR103" i="18"/>
  <c r="DQ103" i="18"/>
  <c r="DP103" i="18"/>
  <c r="DO103" i="18"/>
  <c r="DN103" i="18"/>
  <c r="DM103" i="18"/>
  <c r="DL103" i="18"/>
  <c r="DK103" i="18"/>
  <c r="DJ103" i="18"/>
  <c r="DI103" i="18"/>
  <c r="DH103" i="18"/>
  <c r="DG103" i="18"/>
  <c r="DF103" i="18"/>
  <c r="DE103" i="18"/>
  <c r="DD103" i="18"/>
  <c r="DC103" i="18"/>
  <c r="DB103" i="18"/>
  <c r="DA103" i="18"/>
  <c r="CZ103" i="18"/>
  <c r="CY103" i="18"/>
  <c r="CX103" i="18"/>
  <c r="CW103" i="18"/>
  <c r="CV103" i="18"/>
  <c r="CU103" i="18"/>
  <c r="CT103" i="18"/>
  <c r="CS103" i="18"/>
  <c r="CR103" i="18"/>
  <c r="CQ103" i="18"/>
  <c r="CP103" i="18"/>
  <c r="CO103" i="18"/>
  <c r="CN103" i="18"/>
  <c r="CM103" i="18"/>
  <c r="CL103" i="18"/>
  <c r="CK103" i="18"/>
  <c r="CJ103" i="18"/>
  <c r="CI103" i="18"/>
  <c r="CH103" i="18"/>
  <c r="CG103" i="18"/>
  <c r="CF103" i="18"/>
  <c r="CE103" i="18"/>
  <c r="CD103" i="18"/>
  <c r="CC103" i="18"/>
  <c r="CB103" i="18"/>
  <c r="CA103" i="18"/>
  <c r="BZ103" i="18"/>
  <c r="BY103" i="18"/>
  <c r="BX103" i="18"/>
  <c r="BW103" i="18"/>
  <c r="BV103" i="18"/>
  <c r="DR102" i="18"/>
  <c r="DQ102" i="18"/>
  <c r="DP102" i="18"/>
  <c r="DO102" i="18"/>
  <c r="DN102" i="18"/>
  <c r="DM102" i="18"/>
  <c r="DL102" i="18"/>
  <c r="DK102" i="18"/>
  <c r="DJ102" i="18"/>
  <c r="DI102" i="18"/>
  <c r="DH102" i="18"/>
  <c r="DG102" i="18"/>
  <c r="DF102" i="18"/>
  <c r="DE102" i="18"/>
  <c r="DD102" i="18"/>
  <c r="DC102" i="18"/>
  <c r="DB102" i="18"/>
  <c r="DA102" i="18"/>
  <c r="CZ102" i="18"/>
  <c r="CY102" i="18"/>
  <c r="CX102" i="18"/>
  <c r="CW102" i="18"/>
  <c r="CV102" i="18"/>
  <c r="CU102" i="18"/>
  <c r="CT102" i="18"/>
  <c r="CS102" i="18"/>
  <c r="CR102" i="18"/>
  <c r="CQ102" i="18"/>
  <c r="CP102" i="18"/>
  <c r="CO102" i="18"/>
  <c r="CN102" i="18"/>
  <c r="CM102" i="18"/>
  <c r="CL102" i="18"/>
  <c r="CK102" i="18"/>
  <c r="CJ102" i="18"/>
  <c r="CI102" i="18"/>
  <c r="CH102" i="18"/>
  <c r="CG102" i="18"/>
  <c r="CF102" i="18"/>
  <c r="CE102" i="18"/>
  <c r="CD102" i="18"/>
  <c r="CC102" i="18"/>
  <c r="CB102" i="18"/>
  <c r="CA102" i="18"/>
  <c r="BZ102" i="18"/>
  <c r="BY102" i="18"/>
  <c r="BX102" i="18"/>
  <c r="BW102" i="18"/>
  <c r="BV102" i="18"/>
  <c r="DR101" i="18"/>
  <c r="DQ101" i="18"/>
  <c r="DP101" i="18"/>
  <c r="DO101" i="18"/>
  <c r="DN101" i="18"/>
  <c r="DM101" i="18"/>
  <c r="DL101" i="18"/>
  <c r="DK101" i="18"/>
  <c r="DJ101" i="18"/>
  <c r="DI101" i="18"/>
  <c r="DH101" i="18"/>
  <c r="DG101" i="18"/>
  <c r="DF101" i="18"/>
  <c r="DE101" i="18"/>
  <c r="DD101" i="18"/>
  <c r="DC101" i="18"/>
  <c r="DB101" i="18"/>
  <c r="DA101" i="18"/>
  <c r="CZ101" i="18"/>
  <c r="CY101" i="18"/>
  <c r="CX101" i="18"/>
  <c r="CW101" i="18"/>
  <c r="CV101" i="18"/>
  <c r="CU101" i="18"/>
  <c r="CT101" i="18"/>
  <c r="CS101" i="18"/>
  <c r="CR101" i="18"/>
  <c r="CQ101" i="18"/>
  <c r="CP101" i="18"/>
  <c r="CO101" i="18"/>
  <c r="CN101" i="18"/>
  <c r="CM101" i="18"/>
  <c r="CL101" i="18"/>
  <c r="CK101" i="18"/>
  <c r="CJ101" i="18"/>
  <c r="CI101" i="18"/>
  <c r="CH101" i="18"/>
  <c r="CG101" i="18"/>
  <c r="CF101" i="18"/>
  <c r="CE101" i="18"/>
  <c r="CD101" i="18"/>
  <c r="CC101" i="18"/>
  <c r="CB101" i="18"/>
  <c r="CA101" i="18"/>
  <c r="BZ101" i="18"/>
  <c r="BY101" i="18"/>
  <c r="BX101" i="18"/>
  <c r="BW101" i="18"/>
  <c r="BV101" i="18"/>
  <c r="DR100" i="18"/>
  <c r="DQ100" i="18"/>
  <c r="DP100" i="18"/>
  <c r="DO100" i="18"/>
  <c r="DN100" i="18"/>
  <c r="DM100" i="18"/>
  <c r="DL100" i="18"/>
  <c r="DK100" i="18"/>
  <c r="DJ100" i="18"/>
  <c r="DI100" i="18"/>
  <c r="DH100" i="18"/>
  <c r="DG100" i="18"/>
  <c r="DF100" i="18"/>
  <c r="DE100" i="18"/>
  <c r="DD100" i="18"/>
  <c r="DC100" i="18"/>
  <c r="DB100" i="18"/>
  <c r="DA100" i="18"/>
  <c r="CZ100" i="18"/>
  <c r="CY100" i="18"/>
  <c r="CX100" i="18"/>
  <c r="CW100" i="18"/>
  <c r="CV100" i="18"/>
  <c r="CU100" i="18"/>
  <c r="CT100" i="18"/>
  <c r="CS100" i="18"/>
  <c r="CR100" i="18"/>
  <c r="CQ100" i="18"/>
  <c r="CP100" i="18"/>
  <c r="CO100" i="18"/>
  <c r="CN100" i="18"/>
  <c r="CM100" i="18"/>
  <c r="CL100" i="18"/>
  <c r="CK100" i="18"/>
  <c r="CJ100" i="18"/>
  <c r="CI100" i="18"/>
  <c r="CH100" i="18"/>
  <c r="CG100" i="18"/>
  <c r="CF100" i="18"/>
  <c r="CE100" i="18"/>
  <c r="CD100" i="18"/>
  <c r="CC100" i="18"/>
  <c r="CB100" i="18"/>
  <c r="CA100" i="18"/>
  <c r="BZ100" i="18"/>
  <c r="BY100" i="18"/>
  <c r="BX100" i="18"/>
  <c r="BW100" i="18"/>
  <c r="BV100" i="18"/>
  <c r="DR99" i="18"/>
  <c r="DQ99" i="18"/>
  <c r="DP99" i="18"/>
  <c r="DO99" i="18"/>
  <c r="DN99" i="18"/>
  <c r="DM99" i="18"/>
  <c r="DL99" i="18"/>
  <c r="DK99" i="18"/>
  <c r="DJ99" i="18"/>
  <c r="DI99" i="18"/>
  <c r="DH99" i="18"/>
  <c r="DG99" i="18"/>
  <c r="DF99" i="18"/>
  <c r="DE99" i="18"/>
  <c r="DD99" i="18"/>
  <c r="DC99" i="18"/>
  <c r="DB99" i="18"/>
  <c r="DA99" i="18"/>
  <c r="CZ99" i="18"/>
  <c r="CY99" i="18"/>
  <c r="CX99" i="18"/>
  <c r="CW99" i="18"/>
  <c r="CV99" i="18"/>
  <c r="CU99" i="18"/>
  <c r="CT99" i="18"/>
  <c r="CS99" i="18"/>
  <c r="CR99" i="18"/>
  <c r="CQ99" i="18"/>
  <c r="CP99" i="18"/>
  <c r="CO99" i="18"/>
  <c r="CN99" i="18"/>
  <c r="CM99" i="18"/>
  <c r="CL99" i="18"/>
  <c r="CK99" i="18"/>
  <c r="CJ99" i="18"/>
  <c r="CI99" i="18"/>
  <c r="CH99" i="18"/>
  <c r="CG99" i="18"/>
  <c r="CF99" i="18"/>
  <c r="CE99" i="18"/>
  <c r="CD99" i="18"/>
  <c r="CC99" i="18"/>
  <c r="CB99" i="18"/>
  <c r="CA99" i="18"/>
  <c r="BZ99" i="18"/>
  <c r="BY99" i="18"/>
  <c r="BX99" i="18"/>
  <c r="BW99" i="18"/>
  <c r="BV99" i="18"/>
  <c r="DR98" i="18"/>
  <c r="DQ98" i="18"/>
  <c r="DP98" i="18"/>
  <c r="DO98" i="18"/>
  <c r="DN98" i="18"/>
  <c r="DM98" i="18"/>
  <c r="DL98" i="18"/>
  <c r="DK98" i="18"/>
  <c r="DJ98" i="18"/>
  <c r="DI98" i="18"/>
  <c r="DH98" i="18"/>
  <c r="DG98" i="18"/>
  <c r="DF98" i="18"/>
  <c r="DE98" i="18"/>
  <c r="DD98" i="18"/>
  <c r="DC98" i="18"/>
  <c r="DB98" i="18"/>
  <c r="DA98" i="18"/>
  <c r="CZ98" i="18"/>
  <c r="CY98" i="18"/>
  <c r="CX98" i="18"/>
  <c r="CW98" i="18"/>
  <c r="CV98" i="18"/>
  <c r="CU98" i="18"/>
  <c r="CT98" i="18"/>
  <c r="CS98" i="18"/>
  <c r="CR98" i="18"/>
  <c r="CQ98" i="18"/>
  <c r="CP98" i="18"/>
  <c r="CO98" i="18"/>
  <c r="CN98" i="18"/>
  <c r="CM98" i="18"/>
  <c r="CL98" i="18"/>
  <c r="CK98" i="18"/>
  <c r="CJ98" i="18"/>
  <c r="CI98" i="18"/>
  <c r="CH98" i="18"/>
  <c r="CG98" i="18"/>
  <c r="CF98" i="18"/>
  <c r="CE98" i="18"/>
  <c r="CD98" i="18"/>
  <c r="CC98" i="18"/>
  <c r="CB98" i="18"/>
  <c r="CA98" i="18"/>
  <c r="BZ98" i="18"/>
  <c r="BY98" i="18"/>
  <c r="BX98" i="18"/>
  <c r="BW98" i="18"/>
  <c r="BV98" i="18"/>
  <c r="DR97" i="18"/>
  <c r="DQ97" i="18"/>
  <c r="DP97" i="18"/>
  <c r="DO97" i="18"/>
  <c r="DN97" i="18"/>
  <c r="DM97" i="18"/>
  <c r="DL97" i="18"/>
  <c r="DK97" i="18"/>
  <c r="DJ97" i="18"/>
  <c r="DI97" i="18"/>
  <c r="DH97" i="18"/>
  <c r="DG97" i="18"/>
  <c r="DF97" i="18"/>
  <c r="DE97" i="18"/>
  <c r="DD97" i="18"/>
  <c r="DC97" i="18"/>
  <c r="DB97" i="18"/>
  <c r="DA97" i="18"/>
  <c r="CZ97" i="18"/>
  <c r="CY97" i="18"/>
  <c r="CX97" i="18"/>
  <c r="CW97" i="18"/>
  <c r="CV97" i="18"/>
  <c r="CU97" i="18"/>
  <c r="CT97" i="18"/>
  <c r="CS97" i="18"/>
  <c r="CR97" i="18"/>
  <c r="CQ97" i="18"/>
  <c r="CP97" i="18"/>
  <c r="CO97" i="18"/>
  <c r="CN97" i="18"/>
  <c r="CM97" i="18"/>
  <c r="CL97" i="18"/>
  <c r="CK97" i="18"/>
  <c r="CJ97" i="18"/>
  <c r="CI97" i="18"/>
  <c r="CH97" i="18"/>
  <c r="CG97" i="18"/>
  <c r="CF97" i="18"/>
  <c r="CE97" i="18"/>
  <c r="CD97" i="18"/>
  <c r="CC97" i="18"/>
  <c r="CB97" i="18"/>
  <c r="CA97" i="18"/>
  <c r="BZ97" i="18"/>
  <c r="BY97" i="18"/>
  <c r="BX97" i="18"/>
  <c r="BW97" i="18"/>
  <c r="BV97" i="18"/>
  <c r="DR96" i="18"/>
  <c r="DQ96" i="18"/>
  <c r="DP96" i="18"/>
  <c r="DO96" i="18"/>
  <c r="DN96" i="18"/>
  <c r="DM96" i="18"/>
  <c r="DL96" i="18"/>
  <c r="DK96" i="18"/>
  <c r="DJ96" i="18"/>
  <c r="DI96" i="18"/>
  <c r="DH96" i="18"/>
  <c r="DG96" i="18"/>
  <c r="DF96" i="18"/>
  <c r="DE96" i="18"/>
  <c r="DD96" i="18"/>
  <c r="DC96" i="18"/>
  <c r="DB96" i="18"/>
  <c r="DA96" i="18"/>
  <c r="CZ96" i="18"/>
  <c r="CY96" i="18"/>
  <c r="CX96" i="18"/>
  <c r="CW96" i="18"/>
  <c r="CV96" i="18"/>
  <c r="CU96" i="18"/>
  <c r="CT96" i="18"/>
  <c r="CS96" i="18"/>
  <c r="CR96" i="18"/>
  <c r="CQ96" i="18"/>
  <c r="CP96" i="18"/>
  <c r="CO96" i="18"/>
  <c r="CN96" i="18"/>
  <c r="CM96" i="18"/>
  <c r="CL96" i="18"/>
  <c r="CK96" i="18"/>
  <c r="CJ96" i="18"/>
  <c r="CI96" i="18"/>
  <c r="CH96" i="18"/>
  <c r="CG96" i="18"/>
  <c r="CF96" i="18"/>
  <c r="CE96" i="18"/>
  <c r="CD96" i="18"/>
  <c r="CC96" i="18"/>
  <c r="CB96" i="18"/>
  <c r="CA96" i="18"/>
  <c r="BZ96" i="18"/>
  <c r="BY96" i="18"/>
  <c r="BX96" i="18"/>
  <c r="BW96" i="18"/>
  <c r="BV96" i="18"/>
  <c r="DR95" i="18"/>
  <c r="DQ95" i="18"/>
  <c r="DP95" i="18"/>
  <c r="DO95" i="18"/>
  <c r="DN95" i="18"/>
  <c r="DM95" i="18"/>
  <c r="DL95" i="18"/>
  <c r="DK95" i="18"/>
  <c r="DJ95" i="18"/>
  <c r="DI95" i="18"/>
  <c r="DH95" i="18"/>
  <c r="DG95" i="18"/>
  <c r="DF95" i="18"/>
  <c r="DE95" i="18"/>
  <c r="DD95" i="18"/>
  <c r="DC95" i="18"/>
  <c r="DB95" i="18"/>
  <c r="DA95" i="18"/>
  <c r="CZ95" i="18"/>
  <c r="CY95" i="18"/>
  <c r="CX95" i="18"/>
  <c r="CW95" i="18"/>
  <c r="CV95" i="18"/>
  <c r="CU95" i="18"/>
  <c r="CT95" i="18"/>
  <c r="CS95" i="18"/>
  <c r="CR95" i="18"/>
  <c r="CQ95" i="18"/>
  <c r="CP95" i="18"/>
  <c r="CO95" i="18"/>
  <c r="CN95" i="18"/>
  <c r="CM95" i="18"/>
  <c r="CL95" i="18"/>
  <c r="CK95" i="18"/>
  <c r="CJ95" i="18"/>
  <c r="CI95" i="18"/>
  <c r="CH95" i="18"/>
  <c r="CG95" i="18"/>
  <c r="CF95" i="18"/>
  <c r="CE95" i="18"/>
  <c r="CD95" i="18"/>
  <c r="CC95" i="18"/>
  <c r="CB95" i="18"/>
  <c r="CA95" i="18"/>
  <c r="BZ95" i="18"/>
  <c r="BY95" i="18"/>
  <c r="BX95" i="18"/>
  <c r="BW95" i="18"/>
  <c r="BV95" i="18"/>
  <c r="DR94" i="18"/>
  <c r="DQ94" i="18"/>
  <c r="DP94" i="18"/>
  <c r="DO94" i="18"/>
  <c r="DN94" i="18"/>
  <c r="DM94" i="18"/>
  <c r="DL94" i="18"/>
  <c r="DK94" i="18"/>
  <c r="DJ94" i="18"/>
  <c r="DI94" i="18"/>
  <c r="DH94" i="18"/>
  <c r="DG94" i="18"/>
  <c r="DF94" i="18"/>
  <c r="DE94" i="18"/>
  <c r="DD94" i="18"/>
  <c r="DC94" i="18"/>
  <c r="DB94" i="18"/>
  <c r="DA94" i="18"/>
  <c r="CZ94" i="18"/>
  <c r="CY94" i="18"/>
  <c r="CX94" i="18"/>
  <c r="CW94" i="18"/>
  <c r="CV94" i="18"/>
  <c r="CU94" i="18"/>
  <c r="CT94" i="18"/>
  <c r="CS94" i="18"/>
  <c r="CR94" i="18"/>
  <c r="CQ94" i="18"/>
  <c r="CP94" i="18"/>
  <c r="CO94" i="18"/>
  <c r="CN94" i="18"/>
  <c r="CM94" i="18"/>
  <c r="CL94" i="18"/>
  <c r="CK94" i="18"/>
  <c r="CJ94" i="18"/>
  <c r="CI94" i="18"/>
  <c r="CH94" i="18"/>
  <c r="CG94" i="18"/>
  <c r="CF94" i="18"/>
  <c r="CE94" i="18"/>
  <c r="CD94" i="18"/>
  <c r="CC94" i="18"/>
  <c r="CB94" i="18"/>
  <c r="CA94" i="18"/>
  <c r="BZ94" i="18"/>
  <c r="BY94" i="18"/>
  <c r="BX94" i="18"/>
  <c r="BW94" i="18"/>
  <c r="BV94" i="18"/>
  <c r="DR93" i="18"/>
  <c r="DQ93" i="18"/>
  <c r="DP93" i="18"/>
  <c r="DO93" i="18"/>
  <c r="DN93" i="18"/>
  <c r="DM93" i="18"/>
  <c r="DL93" i="18"/>
  <c r="DK93" i="18"/>
  <c r="DJ93" i="18"/>
  <c r="DI93" i="18"/>
  <c r="DH93" i="18"/>
  <c r="DG93" i="18"/>
  <c r="DF93" i="18"/>
  <c r="DE93" i="18"/>
  <c r="DD93" i="18"/>
  <c r="DC93" i="18"/>
  <c r="DB93" i="18"/>
  <c r="DA93" i="18"/>
  <c r="CZ93" i="18"/>
  <c r="CY93" i="18"/>
  <c r="CX93" i="18"/>
  <c r="CW93" i="18"/>
  <c r="CV93" i="18"/>
  <c r="CU93" i="18"/>
  <c r="CT93" i="18"/>
  <c r="CS93" i="18"/>
  <c r="CR93" i="18"/>
  <c r="CQ93" i="18"/>
  <c r="CP93" i="18"/>
  <c r="CO93" i="18"/>
  <c r="CN93" i="18"/>
  <c r="CM93" i="18"/>
  <c r="CL93" i="18"/>
  <c r="CK93" i="18"/>
  <c r="CJ93" i="18"/>
  <c r="CI93" i="18"/>
  <c r="CH93" i="18"/>
  <c r="CG93" i="18"/>
  <c r="CF93" i="18"/>
  <c r="CE93" i="18"/>
  <c r="CD93" i="18"/>
  <c r="CC93" i="18"/>
  <c r="CB93" i="18"/>
  <c r="CA93" i="18"/>
  <c r="BZ93" i="18"/>
  <c r="BY93" i="18"/>
  <c r="BX93" i="18"/>
  <c r="BW93" i="18"/>
  <c r="BV93" i="18"/>
  <c r="DR92" i="18"/>
  <c r="DQ92" i="18"/>
  <c r="DP92" i="18"/>
  <c r="DO92" i="18"/>
  <c r="DN92" i="18"/>
  <c r="DM92" i="18"/>
  <c r="DL92" i="18"/>
  <c r="DK92" i="18"/>
  <c r="DJ92" i="18"/>
  <c r="DI92" i="18"/>
  <c r="DH92" i="18"/>
  <c r="DG92" i="18"/>
  <c r="DF92" i="18"/>
  <c r="DE92" i="18"/>
  <c r="DD92" i="18"/>
  <c r="DC92" i="18"/>
  <c r="DB92" i="18"/>
  <c r="DA92" i="18"/>
  <c r="CZ92" i="18"/>
  <c r="CY92" i="18"/>
  <c r="CX92" i="18"/>
  <c r="CW92" i="18"/>
  <c r="CV92" i="18"/>
  <c r="CU92" i="18"/>
  <c r="CT92" i="18"/>
  <c r="CS92" i="18"/>
  <c r="CR92" i="18"/>
  <c r="CQ92" i="18"/>
  <c r="CP92" i="18"/>
  <c r="CO92" i="18"/>
  <c r="CN92" i="18"/>
  <c r="CM92" i="18"/>
  <c r="CL92" i="18"/>
  <c r="CK92" i="18"/>
  <c r="CJ92" i="18"/>
  <c r="CI92" i="18"/>
  <c r="CH92" i="18"/>
  <c r="CG92" i="18"/>
  <c r="CF92" i="18"/>
  <c r="CE92" i="18"/>
  <c r="CD92" i="18"/>
  <c r="CC92" i="18"/>
  <c r="CB92" i="18"/>
  <c r="CA92" i="18"/>
  <c r="BZ92" i="18"/>
  <c r="BY92" i="18"/>
  <c r="BX92" i="18"/>
  <c r="BW92" i="18"/>
  <c r="BV92" i="18"/>
  <c r="DR91" i="18"/>
  <c r="DQ91" i="18"/>
  <c r="DP91" i="18"/>
  <c r="DO91" i="18"/>
  <c r="DN91" i="18"/>
  <c r="DM91" i="18"/>
  <c r="DL91" i="18"/>
  <c r="DK91" i="18"/>
  <c r="DJ91" i="18"/>
  <c r="DI91" i="18"/>
  <c r="DH91" i="18"/>
  <c r="DG91" i="18"/>
  <c r="DF91" i="18"/>
  <c r="DE91" i="18"/>
  <c r="DD91" i="18"/>
  <c r="DC91" i="18"/>
  <c r="DB91" i="18"/>
  <c r="DA91" i="18"/>
  <c r="CZ91" i="18"/>
  <c r="CY91" i="18"/>
  <c r="CX91" i="18"/>
  <c r="CW91" i="18"/>
  <c r="CV91" i="18"/>
  <c r="CU91" i="18"/>
  <c r="CT91" i="18"/>
  <c r="CS91" i="18"/>
  <c r="CR91" i="18"/>
  <c r="CQ91" i="18"/>
  <c r="CP91" i="18"/>
  <c r="CO91" i="18"/>
  <c r="CN91" i="18"/>
  <c r="CM91" i="18"/>
  <c r="CL91" i="18"/>
  <c r="CK91" i="18"/>
  <c r="CJ91" i="18"/>
  <c r="CI91" i="18"/>
  <c r="CH91" i="18"/>
  <c r="CG91" i="18"/>
  <c r="CF91" i="18"/>
  <c r="CE91" i="18"/>
  <c r="CD91" i="18"/>
  <c r="CC91" i="18"/>
  <c r="CB91" i="18"/>
  <c r="CA91" i="18"/>
  <c r="BZ91" i="18"/>
  <c r="BY91" i="18"/>
  <c r="BX91" i="18"/>
  <c r="BW91" i="18"/>
  <c r="BV91" i="18"/>
  <c r="DR90" i="18"/>
  <c r="DQ90" i="18"/>
  <c r="DP90" i="18"/>
  <c r="DO90" i="18"/>
  <c r="DN90" i="18"/>
  <c r="DM90" i="18"/>
  <c r="DL90" i="18"/>
  <c r="DK90" i="18"/>
  <c r="DJ90" i="18"/>
  <c r="DI90" i="18"/>
  <c r="DH90" i="18"/>
  <c r="DG90" i="18"/>
  <c r="DF90" i="18"/>
  <c r="DE90" i="18"/>
  <c r="DD90" i="18"/>
  <c r="DC90" i="18"/>
  <c r="DB90" i="18"/>
  <c r="DA90" i="18"/>
  <c r="CZ90" i="18"/>
  <c r="CY90" i="18"/>
  <c r="CX90" i="18"/>
  <c r="CW90" i="18"/>
  <c r="CV90" i="18"/>
  <c r="CU90" i="18"/>
  <c r="CT90" i="18"/>
  <c r="CS90" i="18"/>
  <c r="CR90" i="18"/>
  <c r="CQ90" i="18"/>
  <c r="CP90" i="18"/>
  <c r="CO90" i="18"/>
  <c r="CN90" i="18"/>
  <c r="CM90" i="18"/>
  <c r="CL90" i="18"/>
  <c r="CK90" i="18"/>
  <c r="CJ90" i="18"/>
  <c r="CI90" i="18"/>
  <c r="CH90" i="18"/>
  <c r="CG90" i="18"/>
  <c r="CF90" i="18"/>
  <c r="CE90" i="18"/>
  <c r="CD90" i="18"/>
  <c r="CC90" i="18"/>
  <c r="CB90" i="18"/>
  <c r="CA90" i="18"/>
  <c r="BZ90" i="18"/>
  <c r="BY90" i="18"/>
  <c r="BX90" i="18"/>
  <c r="BW90" i="18"/>
  <c r="BV90" i="18"/>
  <c r="DR89" i="18"/>
  <c r="DQ89" i="18"/>
  <c r="DP89" i="18"/>
  <c r="DO89" i="18"/>
  <c r="DN89" i="18"/>
  <c r="DM89" i="18"/>
  <c r="DL89" i="18"/>
  <c r="DK89" i="18"/>
  <c r="DJ89" i="18"/>
  <c r="DI89" i="18"/>
  <c r="DH89" i="18"/>
  <c r="DG89" i="18"/>
  <c r="DF89" i="18"/>
  <c r="DE89" i="18"/>
  <c r="DD89" i="18"/>
  <c r="DC89" i="18"/>
  <c r="DB89" i="18"/>
  <c r="DA89" i="18"/>
  <c r="CZ89" i="18"/>
  <c r="CY89" i="18"/>
  <c r="CX89" i="18"/>
  <c r="CW89" i="18"/>
  <c r="CV89" i="18"/>
  <c r="CU89" i="18"/>
  <c r="CT89" i="18"/>
  <c r="CS89" i="18"/>
  <c r="CR89" i="18"/>
  <c r="CQ89" i="18"/>
  <c r="CP89" i="18"/>
  <c r="CO89" i="18"/>
  <c r="CN89" i="18"/>
  <c r="CM89" i="18"/>
  <c r="CL89" i="18"/>
  <c r="CK89" i="18"/>
  <c r="CJ89" i="18"/>
  <c r="CI89" i="18"/>
  <c r="CH89" i="18"/>
  <c r="CG89" i="18"/>
  <c r="CF89" i="18"/>
  <c r="CE89" i="18"/>
  <c r="CD89" i="18"/>
  <c r="CC89" i="18"/>
  <c r="CB89" i="18"/>
  <c r="CA89" i="18"/>
  <c r="BZ89" i="18"/>
  <c r="BY89" i="18"/>
  <c r="BX89" i="18"/>
  <c r="BW89" i="18"/>
  <c r="BV89" i="18"/>
  <c r="DR88" i="18"/>
  <c r="DQ88" i="18"/>
  <c r="DP88" i="18"/>
  <c r="DO88" i="18"/>
  <c r="DN88" i="18"/>
  <c r="DM88" i="18"/>
  <c r="DL88" i="18"/>
  <c r="DK88" i="18"/>
  <c r="DJ88" i="18"/>
  <c r="DI88" i="18"/>
  <c r="DH88" i="18"/>
  <c r="DG88" i="18"/>
  <c r="DF88" i="18"/>
  <c r="DE88" i="18"/>
  <c r="DD88" i="18"/>
  <c r="DC88" i="18"/>
  <c r="DB88" i="18"/>
  <c r="DA88" i="18"/>
  <c r="CZ88" i="18"/>
  <c r="CY88" i="18"/>
  <c r="CX88" i="18"/>
  <c r="CW88" i="18"/>
  <c r="CV88" i="18"/>
  <c r="CU88" i="18"/>
  <c r="CT88" i="18"/>
  <c r="CS88" i="18"/>
  <c r="CR88" i="18"/>
  <c r="CQ88" i="18"/>
  <c r="CP88" i="18"/>
  <c r="CO88" i="18"/>
  <c r="CN88" i="18"/>
  <c r="CM88" i="18"/>
  <c r="CL88" i="18"/>
  <c r="CK88" i="18"/>
  <c r="CJ88" i="18"/>
  <c r="CI88" i="18"/>
  <c r="CH88" i="18"/>
  <c r="CG88" i="18"/>
  <c r="CF88" i="18"/>
  <c r="CE88" i="18"/>
  <c r="CD88" i="18"/>
  <c r="CC88" i="18"/>
  <c r="CB88" i="18"/>
  <c r="CA88" i="18"/>
  <c r="BZ88" i="18"/>
  <c r="BY88" i="18"/>
  <c r="BX88" i="18"/>
  <c r="BW88" i="18"/>
  <c r="BV88" i="18"/>
  <c r="DR87" i="18"/>
  <c r="DQ87" i="18"/>
  <c r="DP87" i="18"/>
  <c r="DO87" i="18"/>
  <c r="DN87" i="18"/>
  <c r="DM87" i="18"/>
  <c r="DL87" i="18"/>
  <c r="DK87" i="18"/>
  <c r="DJ87" i="18"/>
  <c r="DI87" i="18"/>
  <c r="DH87" i="18"/>
  <c r="DG87" i="18"/>
  <c r="DF87" i="18"/>
  <c r="DE87" i="18"/>
  <c r="DD87" i="18"/>
  <c r="DC87" i="18"/>
  <c r="DB87" i="18"/>
  <c r="DA87" i="18"/>
  <c r="CZ87" i="18"/>
  <c r="CY87" i="18"/>
  <c r="CX87" i="18"/>
  <c r="CW87" i="18"/>
  <c r="CV87" i="18"/>
  <c r="CU87" i="18"/>
  <c r="CT87" i="18"/>
  <c r="CS87" i="18"/>
  <c r="CR87" i="18"/>
  <c r="CQ87" i="18"/>
  <c r="CP87" i="18"/>
  <c r="CO87" i="18"/>
  <c r="CN87" i="18"/>
  <c r="CM87" i="18"/>
  <c r="CL87" i="18"/>
  <c r="CK87" i="18"/>
  <c r="CJ87" i="18"/>
  <c r="CI87" i="18"/>
  <c r="CH87" i="18"/>
  <c r="CG87" i="18"/>
  <c r="CF87" i="18"/>
  <c r="CE87" i="18"/>
  <c r="CD87" i="18"/>
  <c r="CC87" i="18"/>
  <c r="CB87" i="18"/>
  <c r="CA87" i="18"/>
  <c r="BZ87" i="18"/>
  <c r="BY87" i="18"/>
  <c r="BX87" i="18"/>
  <c r="BW87" i="18"/>
  <c r="BV87" i="18"/>
  <c r="DR86" i="18"/>
  <c r="DQ86" i="18"/>
  <c r="DP86" i="18"/>
  <c r="DO86" i="18"/>
  <c r="DN86" i="18"/>
  <c r="DM86" i="18"/>
  <c r="DL86" i="18"/>
  <c r="DK86" i="18"/>
  <c r="DJ86" i="18"/>
  <c r="DI86" i="18"/>
  <c r="DH86" i="18"/>
  <c r="DG86" i="18"/>
  <c r="DF86" i="18"/>
  <c r="DE86" i="18"/>
  <c r="DD86" i="18"/>
  <c r="DC86" i="18"/>
  <c r="DB86" i="18"/>
  <c r="DA86" i="18"/>
  <c r="CZ86" i="18"/>
  <c r="CY86" i="18"/>
  <c r="CX86" i="18"/>
  <c r="CW86" i="18"/>
  <c r="CV86" i="18"/>
  <c r="CU86" i="18"/>
  <c r="CT86" i="18"/>
  <c r="CS86" i="18"/>
  <c r="CR86" i="18"/>
  <c r="CQ86" i="18"/>
  <c r="CP86" i="18"/>
  <c r="CO86" i="18"/>
  <c r="CN86" i="18"/>
  <c r="CM86" i="18"/>
  <c r="CL86" i="18"/>
  <c r="CK86" i="18"/>
  <c r="CJ86" i="18"/>
  <c r="CI86" i="18"/>
  <c r="CH86" i="18"/>
  <c r="CG86" i="18"/>
  <c r="CF86" i="18"/>
  <c r="CE86" i="18"/>
  <c r="CD86" i="18"/>
  <c r="CC86" i="18"/>
  <c r="CB86" i="18"/>
  <c r="CA86" i="18"/>
  <c r="BZ86" i="18"/>
  <c r="BY86" i="18"/>
  <c r="BX86" i="18"/>
  <c r="BW86" i="18"/>
  <c r="BV86" i="18"/>
  <c r="DR85" i="18"/>
  <c r="DQ85" i="18"/>
  <c r="DP85" i="18"/>
  <c r="DO85" i="18"/>
  <c r="DN85" i="18"/>
  <c r="DM85" i="18"/>
  <c r="DL85" i="18"/>
  <c r="DK85" i="18"/>
  <c r="DJ85" i="18"/>
  <c r="DI85" i="18"/>
  <c r="DH85" i="18"/>
  <c r="DG85" i="18"/>
  <c r="DF85" i="18"/>
  <c r="DE85" i="18"/>
  <c r="DD85" i="18"/>
  <c r="DC85" i="18"/>
  <c r="DB85" i="18"/>
  <c r="DA85" i="18"/>
  <c r="CZ85" i="18"/>
  <c r="CY85" i="18"/>
  <c r="CX85" i="18"/>
  <c r="CW85" i="18"/>
  <c r="CV85" i="18"/>
  <c r="CU85" i="18"/>
  <c r="CT85" i="18"/>
  <c r="CS85" i="18"/>
  <c r="CR85" i="18"/>
  <c r="CQ85" i="18"/>
  <c r="CP85" i="18"/>
  <c r="CO85" i="18"/>
  <c r="CN85" i="18"/>
  <c r="CM85" i="18"/>
  <c r="CL85" i="18"/>
  <c r="CK85" i="18"/>
  <c r="CJ85" i="18"/>
  <c r="CI85" i="18"/>
  <c r="CH85" i="18"/>
  <c r="CG85" i="18"/>
  <c r="CF85" i="18"/>
  <c r="CE85" i="18"/>
  <c r="CD85" i="18"/>
  <c r="CC85" i="18"/>
  <c r="CB85" i="18"/>
  <c r="CA85" i="18"/>
  <c r="BZ85" i="18"/>
  <c r="BY85" i="18"/>
  <c r="BX85" i="18"/>
  <c r="BW85" i="18"/>
  <c r="BV85" i="18"/>
  <c r="DR84" i="18"/>
  <c r="DQ84" i="18"/>
  <c r="DP84" i="18"/>
  <c r="DO84" i="18"/>
  <c r="DN84" i="18"/>
  <c r="DM84" i="18"/>
  <c r="DL84" i="18"/>
  <c r="DK84" i="18"/>
  <c r="DJ84" i="18"/>
  <c r="DI84" i="18"/>
  <c r="DH84" i="18"/>
  <c r="DG84" i="18"/>
  <c r="DF84" i="18"/>
  <c r="DE84" i="18"/>
  <c r="DD84" i="18"/>
  <c r="DC84" i="18"/>
  <c r="DB84" i="18"/>
  <c r="DA84" i="18"/>
  <c r="CZ84" i="18"/>
  <c r="CY84" i="18"/>
  <c r="CX84" i="18"/>
  <c r="CW84" i="18"/>
  <c r="CV84" i="18"/>
  <c r="CU84" i="18"/>
  <c r="CT84" i="18"/>
  <c r="CS84" i="18"/>
  <c r="CR84" i="18"/>
  <c r="CQ84" i="18"/>
  <c r="CP84" i="18"/>
  <c r="CO84" i="18"/>
  <c r="CN84" i="18"/>
  <c r="CM84" i="18"/>
  <c r="CL84" i="18"/>
  <c r="CK84" i="18"/>
  <c r="CJ84" i="18"/>
  <c r="CI84" i="18"/>
  <c r="CH84" i="18"/>
  <c r="CG84" i="18"/>
  <c r="CF84" i="18"/>
  <c r="CE84" i="18"/>
  <c r="CD84" i="18"/>
  <c r="CC84" i="18"/>
  <c r="CB84" i="18"/>
  <c r="CA84" i="18"/>
  <c r="BZ84" i="18"/>
  <c r="BY84" i="18"/>
  <c r="BX84" i="18"/>
  <c r="BW84" i="18"/>
  <c r="BV84" i="18"/>
  <c r="DR83" i="18"/>
  <c r="DQ83" i="18"/>
  <c r="DP83" i="18"/>
  <c r="DO83" i="18"/>
  <c r="DN83" i="18"/>
  <c r="DM83" i="18"/>
  <c r="DL83" i="18"/>
  <c r="DK83" i="18"/>
  <c r="DJ83" i="18"/>
  <c r="DI83" i="18"/>
  <c r="DH83" i="18"/>
  <c r="DG83" i="18"/>
  <c r="DF83" i="18"/>
  <c r="DE83" i="18"/>
  <c r="DD83" i="18"/>
  <c r="DC83" i="18"/>
  <c r="DB83" i="18"/>
  <c r="DA83" i="18"/>
  <c r="CZ83" i="18"/>
  <c r="CY83" i="18"/>
  <c r="CX83" i="18"/>
  <c r="CW83" i="18"/>
  <c r="CV83" i="18"/>
  <c r="CU83" i="18"/>
  <c r="CT83" i="18"/>
  <c r="CS83" i="18"/>
  <c r="CR83" i="18"/>
  <c r="CQ83" i="18"/>
  <c r="CP83" i="18"/>
  <c r="CO83" i="18"/>
  <c r="CN83" i="18"/>
  <c r="CM83" i="18"/>
  <c r="CL83" i="18"/>
  <c r="CK83" i="18"/>
  <c r="CJ83" i="18"/>
  <c r="CI83" i="18"/>
  <c r="CH83" i="18"/>
  <c r="CG83" i="18"/>
  <c r="CF83" i="18"/>
  <c r="CE83" i="18"/>
  <c r="CD83" i="18"/>
  <c r="CC83" i="18"/>
  <c r="CB83" i="18"/>
  <c r="CA83" i="18"/>
  <c r="BZ83" i="18"/>
  <c r="BY83" i="18"/>
  <c r="BX83" i="18"/>
  <c r="BW83" i="18"/>
  <c r="BV83" i="18"/>
  <c r="DR82" i="18"/>
  <c r="DQ82" i="18"/>
  <c r="DP82" i="18"/>
  <c r="DO82" i="18"/>
  <c r="DN82" i="18"/>
  <c r="DM82" i="18"/>
  <c r="DL82" i="18"/>
  <c r="DK82" i="18"/>
  <c r="DJ82" i="18"/>
  <c r="DI82" i="18"/>
  <c r="DH82" i="18"/>
  <c r="DG82" i="18"/>
  <c r="DF82" i="18"/>
  <c r="DE82" i="18"/>
  <c r="DD82" i="18"/>
  <c r="DC82" i="18"/>
  <c r="DB82" i="18"/>
  <c r="DA82" i="18"/>
  <c r="CZ82" i="18"/>
  <c r="CY82" i="18"/>
  <c r="CX82" i="18"/>
  <c r="CW82" i="18"/>
  <c r="CV82" i="18"/>
  <c r="CU82" i="18"/>
  <c r="CT82" i="18"/>
  <c r="CS82" i="18"/>
  <c r="CR82" i="18"/>
  <c r="CQ82" i="18"/>
  <c r="CP82" i="18"/>
  <c r="CO82" i="18"/>
  <c r="CN82" i="18"/>
  <c r="CM82" i="18"/>
  <c r="CL82" i="18"/>
  <c r="CK82" i="18"/>
  <c r="CJ82" i="18"/>
  <c r="CI82" i="18"/>
  <c r="CH82" i="18"/>
  <c r="CG82" i="18"/>
  <c r="CF82" i="18"/>
  <c r="CE82" i="18"/>
  <c r="CD82" i="18"/>
  <c r="CC82" i="18"/>
  <c r="CB82" i="18"/>
  <c r="CA82" i="18"/>
  <c r="BZ82" i="18"/>
  <c r="BY82" i="18"/>
  <c r="BX82" i="18"/>
  <c r="BW82" i="18"/>
  <c r="BV82" i="18"/>
  <c r="DR81" i="18"/>
  <c r="DQ81" i="18"/>
  <c r="DP81" i="18"/>
  <c r="DO81" i="18"/>
  <c r="DN81" i="18"/>
  <c r="DM81" i="18"/>
  <c r="DL81" i="18"/>
  <c r="DK81" i="18"/>
  <c r="DJ81" i="18"/>
  <c r="DI81" i="18"/>
  <c r="DH81" i="18"/>
  <c r="DG81" i="18"/>
  <c r="DF81" i="18"/>
  <c r="DE81" i="18"/>
  <c r="DD81" i="18"/>
  <c r="DC81" i="18"/>
  <c r="DB81" i="18"/>
  <c r="DA81" i="18"/>
  <c r="CZ81" i="18"/>
  <c r="CY81" i="18"/>
  <c r="CX81" i="18"/>
  <c r="CW81" i="18"/>
  <c r="CV81" i="18"/>
  <c r="CU81" i="18"/>
  <c r="CT81" i="18"/>
  <c r="CS81" i="18"/>
  <c r="CR81" i="18"/>
  <c r="CQ81" i="18"/>
  <c r="CP81" i="18"/>
  <c r="CO81" i="18"/>
  <c r="CN81" i="18"/>
  <c r="CM81" i="18"/>
  <c r="CL81" i="18"/>
  <c r="CK81" i="18"/>
  <c r="CJ81" i="18"/>
  <c r="CI81" i="18"/>
  <c r="CH81" i="18"/>
  <c r="CG81" i="18"/>
  <c r="CF81" i="18"/>
  <c r="CE81" i="18"/>
  <c r="CD81" i="18"/>
  <c r="CC81" i="18"/>
  <c r="CB81" i="18"/>
  <c r="CA81" i="18"/>
  <c r="BZ81" i="18"/>
  <c r="BY81" i="18"/>
  <c r="BX81" i="18"/>
  <c r="BW81" i="18"/>
  <c r="BV81" i="18"/>
  <c r="DR80" i="18"/>
  <c r="DQ80" i="18"/>
  <c r="DP80" i="18"/>
  <c r="DO80" i="18"/>
  <c r="DN80" i="18"/>
  <c r="DM80" i="18"/>
  <c r="DL80" i="18"/>
  <c r="DK80" i="18"/>
  <c r="DJ80" i="18"/>
  <c r="DI80" i="18"/>
  <c r="DH80" i="18"/>
  <c r="DG80" i="18"/>
  <c r="DF80" i="18"/>
  <c r="DE80" i="18"/>
  <c r="DD80" i="18"/>
  <c r="DC80" i="18"/>
  <c r="DB80" i="18"/>
  <c r="DA80" i="18"/>
  <c r="CZ80" i="18"/>
  <c r="CY80" i="18"/>
  <c r="CX80" i="18"/>
  <c r="CW80" i="18"/>
  <c r="CV80" i="18"/>
  <c r="CU80" i="18"/>
  <c r="CT80" i="18"/>
  <c r="CS80" i="18"/>
  <c r="CR80" i="18"/>
  <c r="CQ80" i="18"/>
  <c r="CP80" i="18"/>
  <c r="CO80" i="18"/>
  <c r="CN80" i="18"/>
  <c r="CM80" i="18"/>
  <c r="CL80" i="18"/>
  <c r="CK80" i="18"/>
  <c r="CJ80" i="18"/>
  <c r="CI80" i="18"/>
  <c r="CH80" i="18"/>
  <c r="CG80" i="18"/>
  <c r="CF80" i="18"/>
  <c r="CE80" i="18"/>
  <c r="CD80" i="18"/>
  <c r="CC80" i="18"/>
  <c r="CB80" i="18"/>
  <c r="CA80" i="18"/>
  <c r="BZ80" i="18"/>
  <c r="BY80" i="18"/>
  <c r="BX80" i="18"/>
  <c r="BW80" i="18"/>
  <c r="BV80" i="18"/>
  <c r="DR79" i="18"/>
  <c r="DQ79" i="18"/>
  <c r="DP79" i="18"/>
  <c r="DO79" i="18"/>
  <c r="DN79" i="18"/>
  <c r="DM79" i="18"/>
  <c r="DL79" i="18"/>
  <c r="DK79" i="18"/>
  <c r="DJ79" i="18"/>
  <c r="DI79" i="18"/>
  <c r="DH79" i="18"/>
  <c r="DG79" i="18"/>
  <c r="DF79" i="18"/>
  <c r="DE79" i="18"/>
  <c r="DD79" i="18"/>
  <c r="DC79" i="18"/>
  <c r="DB79" i="18"/>
  <c r="DA79" i="18"/>
  <c r="CZ79" i="18"/>
  <c r="CY79" i="18"/>
  <c r="CX79" i="18"/>
  <c r="CW79" i="18"/>
  <c r="CV79" i="18"/>
  <c r="CU79" i="18"/>
  <c r="CT79" i="18"/>
  <c r="CS79" i="18"/>
  <c r="CR79" i="18"/>
  <c r="CQ79" i="18"/>
  <c r="CP79" i="18"/>
  <c r="CO79" i="18"/>
  <c r="CN79" i="18"/>
  <c r="CM79" i="18"/>
  <c r="CL79" i="18"/>
  <c r="CK79" i="18"/>
  <c r="CJ79" i="18"/>
  <c r="CI79" i="18"/>
  <c r="CH79" i="18"/>
  <c r="CG79" i="18"/>
  <c r="CF79" i="18"/>
  <c r="CE79" i="18"/>
  <c r="CD79" i="18"/>
  <c r="CC79" i="18"/>
  <c r="CB79" i="18"/>
  <c r="CA79" i="18"/>
  <c r="BZ79" i="18"/>
  <c r="BY79" i="18"/>
  <c r="BX79" i="18"/>
  <c r="BW79" i="18"/>
  <c r="BV79" i="18"/>
  <c r="DR78" i="18"/>
  <c r="DQ78" i="18"/>
  <c r="DP78" i="18"/>
  <c r="DO78" i="18"/>
  <c r="DN78" i="18"/>
  <c r="DM78" i="18"/>
  <c r="DL78" i="18"/>
  <c r="DK78" i="18"/>
  <c r="DJ78" i="18"/>
  <c r="DI78" i="18"/>
  <c r="DH78" i="18"/>
  <c r="DG78" i="18"/>
  <c r="DF78" i="18"/>
  <c r="DE78" i="18"/>
  <c r="DD78" i="18"/>
  <c r="DC78" i="18"/>
  <c r="DB78" i="18"/>
  <c r="DA78" i="18"/>
  <c r="CZ78" i="18"/>
  <c r="CY78" i="18"/>
  <c r="CX78" i="18"/>
  <c r="CW78" i="18"/>
  <c r="CV78" i="18"/>
  <c r="CU78" i="18"/>
  <c r="CT78" i="18"/>
  <c r="CS78" i="18"/>
  <c r="CR78" i="18"/>
  <c r="CQ78" i="18"/>
  <c r="CP78" i="18"/>
  <c r="CO78" i="18"/>
  <c r="CN78" i="18"/>
  <c r="CM78" i="18"/>
  <c r="CL78" i="18"/>
  <c r="CK78" i="18"/>
  <c r="CJ78" i="18"/>
  <c r="CI78" i="18"/>
  <c r="CH78" i="18"/>
  <c r="CG78" i="18"/>
  <c r="CF78" i="18"/>
  <c r="CE78" i="18"/>
  <c r="CD78" i="18"/>
  <c r="CC78" i="18"/>
  <c r="CB78" i="18"/>
  <c r="CA78" i="18"/>
  <c r="BZ78" i="18"/>
  <c r="BY78" i="18"/>
  <c r="BX78" i="18"/>
  <c r="BW78" i="18"/>
  <c r="BV78" i="18"/>
  <c r="DR77" i="18"/>
  <c r="DQ77" i="18"/>
  <c r="DP77" i="18"/>
  <c r="DO77" i="18"/>
  <c r="DN77" i="18"/>
  <c r="DM77" i="18"/>
  <c r="DL77" i="18"/>
  <c r="DK77" i="18"/>
  <c r="DJ77" i="18"/>
  <c r="DI77" i="18"/>
  <c r="DH77" i="18"/>
  <c r="DG77" i="18"/>
  <c r="DF77" i="18"/>
  <c r="DE77" i="18"/>
  <c r="DD77" i="18"/>
  <c r="DC77" i="18"/>
  <c r="DB77" i="18"/>
  <c r="DA77" i="18"/>
  <c r="CZ77" i="18"/>
  <c r="CY77" i="18"/>
  <c r="CX77" i="18"/>
  <c r="CW77" i="18"/>
  <c r="CV77" i="18"/>
  <c r="CU77" i="18"/>
  <c r="CT77" i="18"/>
  <c r="CS77" i="18"/>
  <c r="CR77" i="18"/>
  <c r="CQ77" i="18"/>
  <c r="CP77" i="18"/>
  <c r="CO77" i="18"/>
  <c r="CN77" i="18"/>
  <c r="CM77" i="18"/>
  <c r="CL77" i="18"/>
  <c r="CK77" i="18"/>
  <c r="CJ77" i="18"/>
  <c r="CI77" i="18"/>
  <c r="CH77" i="18"/>
  <c r="CG77" i="18"/>
  <c r="CF77" i="18"/>
  <c r="CE77" i="18"/>
  <c r="CD77" i="18"/>
  <c r="CC77" i="18"/>
  <c r="CB77" i="18"/>
  <c r="CA77" i="18"/>
  <c r="BZ77" i="18"/>
  <c r="BY77" i="18"/>
  <c r="BX77" i="18"/>
  <c r="BW77" i="18"/>
  <c r="BV77" i="18"/>
  <c r="DR76" i="18"/>
  <c r="DQ76" i="18"/>
  <c r="DP76" i="18"/>
  <c r="DO76" i="18"/>
  <c r="DN76" i="18"/>
  <c r="DM76" i="18"/>
  <c r="DL76" i="18"/>
  <c r="DK76" i="18"/>
  <c r="DJ76" i="18"/>
  <c r="DI76" i="18"/>
  <c r="DH76" i="18"/>
  <c r="DG76" i="18"/>
  <c r="DF76" i="18"/>
  <c r="DE76" i="18"/>
  <c r="DD76" i="18"/>
  <c r="DC76" i="18"/>
  <c r="DB76" i="18"/>
  <c r="DA76" i="18"/>
  <c r="CZ76" i="18"/>
  <c r="CY76" i="18"/>
  <c r="CX76" i="18"/>
  <c r="CW76" i="18"/>
  <c r="CV76" i="18"/>
  <c r="CU76" i="18"/>
  <c r="CT76" i="18"/>
  <c r="CS76" i="18"/>
  <c r="CR76" i="18"/>
  <c r="CQ76" i="18"/>
  <c r="CP76" i="18"/>
  <c r="CO76" i="18"/>
  <c r="CN76" i="18"/>
  <c r="CM76" i="18"/>
  <c r="CL76" i="18"/>
  <c r="CK76" i="18"/>
  <c r="CJ76" i="18"/>
  <c r="CI76" i="18"/>
  <c r="CH76" i="18"/>
  <c r="CG76" i="18"/>
  <c r="CF76" i="18"/>
  <c r="CE76" i="18"/>
  <c r="CD76" i="18"/>
  <c r="CC76" i="18"/>
  <c r="CB76" i="18"/>
  <c r="CA76" i="18"/>
  <c r="BZ76" i="18"/>
  <c r="BY76" i="18"/>
  <c r="BX76" i="18"/>
  <c r="BW76" i="18"/>
  <c r="BV76" i="18"/>
  <c r="DR75" i="18"/>
  <c r="DQ75" i="18"/>
  <c r="DP75" i="18"/>
  <c r="DO75" i="18"/>
  <c r="DN75" i="18"/>
  <c r="DM75" i="18"/>
  <c r="DL75" i="18"/>
  <c r="DK75" i="18"/>
  <c r="DJ75" i="18"/>
  <c r="DI75" i="18"/>
  <c r="DH75" i="18"/>
  <c r="DG75" i="18"/>
  <c r="DF75" i="18"/>
  <c r="DE75" i="18"/>
  <c r="DD75" i="18"/>
  <c r="DC75" i="18"/>
  <c r="DB75" i="18"/>
  <c r="DA75" i="18"/>
  <c r="CZ75" i="18"/>
  <c r="CY75" i="18"/>
  <c r="CX75" i="18"/>
  <c r="CW75" i="18"/>
  <c r="CV75" i="18"/>
  <c r="CU75" i="18"/>
  <c r="CT75" i="18"/>
  <c r="CS75" i="18"/>
  <c r="CR75" i="18"/>
  <c r="CQ75" i="18"/>
  <c r="CP75" i="18"/>
  <c r="CO75" i="18"/>
  <c r="CN75" i="18"/>
  <c r="CM75" i="18"/>
  <c r="CL75" i="18"/>
  <c r="CK75" i="18"/>
  <c r="CJ75" i="18"/>
  <c r="CI75" i="18"/>
  <c r="CH75" i="18"/>
  <c r="CG75" i="18"/>
  <c r="CF75" i="18"/>
  <c r="CE75" i="18"/>
  <c r="CD75" i="18"/>
  <c r="CC75" i="18"/>
  <c r="CB75" i="18"/>
  <c r="CA75" i="18"/>
  <c r="BZ75" i="18"/>
  <c r="BY75" i="18"/>
  <c r="BX75" i="18"/>
  <c r="BW75" i="18"/>
  <c r="BV75" i="18"/>
  <c r="DR74" i="18"/>
  <c r="DQ74" i="18"/>
  <c r="DP74" i="18"/>
  <c r="DO74" i="18"/>
  <c r="DN74" i="18"/>
  <c r="DM74" i="18"/>
  <c r="DL74" i="18"/>
  <c r="DK74" i="18"/>
  <c r="DJ74" i="18"/>
  <c r="DI74" i="18"/>
  <c r="DH74" i="18"/>
  <c r="DG74" i="18"/>
  <c r="DF74" i="18"/>
  <c r="DE74" i="18"/>
  <c r="DD74" i="18"/>
  <c r="DC74" i="18"/>
  <c r="DB74" i="18"/>
  <c r="DA74" i="18"/>
  <c r="CZ74" i="18"/>
  <c r="CY74" i="18"/>
  <c r="CX74" i="18"/>
  <c r="CW74" i="18"/>
  <c r="CV74" i="18"/>
  <c r="CU74" i="18"/>
  <c r="CT74" i="18"/>
  <c r="CS74" i="18"/>
  <c r="CR74" i="18"/>
  <c r="CQ74" i="18"/>
  <c r="CP74" i="18"/>
  <c r="CO74" i="18"/>
  <c r="CN74" i="18"/>
  <c r="CM74" i="18"/>
  <c r="CL74" i="18"/>
  <c r="CK74" i="18"/>
  <c r="CJ74" i="18"/>
  <c r="CI74" i="18"/>
  <c r="CH74" i="18"/>
  <c r="CG74" i="18"/>
  <c r="CF74" i="18"/>
  <c r="CE74" i="18"/>
  <c r="CD74" i="18"/>
  <c r="CC74" i="18"/>
  <c r="CB74" i="18"/>
  <c r="CA74" i="18"/>
  <c r="BZ74" i="18"/>
  <c r="BY74" i="18"/>
  <c r="BX74" i="18"/>
  <c r="BW74" i="18"/>
  <c r="BV74" i="18"/>
  <c r="DR73" i="18"/>
  <c r="DQ73" i="18"/>
  <c r="DP73" i="18"/>
  <c r="DO73" i="18"/>
  <c r="DN73" i="18"/>
  <c r="DM73" i="18"/>
  <c r="DL73" i="18"/>
  <c r="DK73" i="18"/>
  <c r="DJ73" i="18"/>
  <c r="DI73" i="18"/>
  <c r="DH73" i="18"/>
  <c r="DG73" i="18"/>
  <c r="DF73" i="18"/>
  <c r="DE73" i="18"/>
  <c r="DD73" i="18"/>
  <c r="DC73" i="18"/>
  <c r="DB73" i="18"/>
  <c r="DA73" i="18"/>
  <c r="CZ73" i="18"/>
  <c r="CY73" i="18"/>
  <c r="CX73" i="18"/>
  <c r="CW73" i="18"/>
  <c r="CV73" i="18"/>
  <c r="CU73" i="18"/>
  <c r="CT73" i="18"/>
  <c r="CS73" i="18"/>
  <c r="CR73" i="18"/>
  <c r="CQ73" i="18"/>
  <c r="CP73" i="18"/>
  <c r="CO73" i="18"/>
  <c r="CN73" i="18"/>
  <c r="CM73" i="18"/>
  <c r="CL73" i="18"/>
  <c r="CK73" i="18"/>
  <c r="CJ73" i="18"/>
  <c r="CI73" i="18"/>
  <c r="CH73" i="18"/>
  <c r="CG73" i="18"/>
  <c r="CF73" i="18"/>
  <c r="CE73" i="18"/>
  <c r="CD73" i="18"/>
  <c r="CC73" i="18"/>
  <c r="CB73" i="18"/>
  <c r="CA73" i="18"/>
  <c r="BZ73" i="18"/>
  <c r="BY73" i="18"/>
  <c r="BX73" i="18"/>
  <c r="BW73" i="18"/>
  <c r="BV73" i="18"/>
  <c r="DR72" i="18"/>
  <c r="DQ72" i="18"/>
  <c r="DP72" i="18"/>
  <c r="DO72" i="18"/>
  <c r="DN72" i="18"/>
  <c r="DM72" i="18"/>
  <c r="DL72" i="18"/>
  <c r="DK72" i="18"/>
  <c r="DJ72" i="18"/>
  <c r="DI72" i="18"/>
  <c r="DH72" i="18"/>
  <c r="DG72" i="18"/>
  <c r="DF72" i="18"/>
  <c r="DE72" i="18"/>
  <c r="DD72" i="18"/>
  <c r="DC72" i="18"/>
  <c r="DB72" i="18"/>
  <c r="DA72" i="18"/>
  <c r="CZ72" i="18"/>
  <c r="CY72" i="18"/>
  <c r="CX72" i="18"/>
  <c r="CW72" i="18"/>
  <c r="CV72" i="18"/>
  <c r="CU72" i="18"/>
  <c r="CT72" i="18"/>
  <c r="CS72" i="18"/>
  <c r="CR72" i="18"/>
  <c r="CQ72" i="18"/>
  <c r="CP72" i="18"/>
  <c r="CO72" i="18"/>
  <c r="CN72" i="18"/>
  <c r="CM72" i="18"/>
  <c r="CL72" i="18"/>
  <c r="CK72" i="18"/>
  <c r="CJ72" i="18"/>
  <c r="CI72" i="18"/>
  <c r="CH72" i="18"/>
  <c r="CG72" i="18"/>
  <c r="CF72" i="18"/>
  <c r="CE72" i="18"/>
  <c r="CD72" i="18"/>
  <c r="CC72" i="18"/>
  <c r="CB72" i="18"/>
  <c r="CA72" i="18"/>
  <c r="BZ72" i="18"/>
  <c r="BY72" i="18"/>
  <c r="BX72" i="18"/>
  <c r="BW72" i="18"/>
  <c r="BV72" i="18"/>
  <c r="DR71" i="18"/>
  <c r="DQ71" i="18"/>
  <c r="DP71" i="18"/>
  <c r="DO71" i="18"/>
  <c r="DN71" i="18"/>
  <c r="DM71" i="18"/>
  <c r="DL71" i="18"/>
  <c r="DK71" i="18"/>
  <c r="DJ71" i="18"/>
  <c r="DI71" i="18"/>
  <c r="DH71" i="18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DR70" i="18"/>
  <c r="DQ70" i="18"/>
  <c r="DP70" i="18"/>
  <c r="DO70" i="18"/>
  <c r="DN70" i="18"/>
  <c r="DM70" i="18"/>
  <c r="DL70" i="18"/>
  <c r="DK70" i="18"/>
  <c r="DJ70" i="18"/>
  <c r="DI70" i="18"/>
  <c r="DH70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DR66" i="18"/>
  <c r="DQ66" i="18"/>
  <c r="DP66" i="18"/>
  <c r="DO66" i="18"/>
  <c r="DN66" i="18"/>
  <c r="DM66" i="18"/>
  <c r="DL66" i="18"/>
  <c r="DK66" i="18"/>
  <c r="DJ66" i="18"/>
  <c r="DI66" i="18"/>
  <c r="DH66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DR65" i="18"/>
  <c r="DQ65" i="18"/>
  <c r="DP65" i="18"/>
  <c r="DO65" i="18"/>
  <c r="DN65" i="18"/>
  <c r="DM65" i="18"/>
  <c r="DL65" i="18"/>
  <c r="DK65" i="18"/>
  <c r="DJ65" i="18"/>
  <c r="DI65" i="18"/>
  <c r="DH65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DR64" i="18"/>
  <c r="DQ64" i="18"/>
  <c r="DP64" i="18"/>
  <c r="DO64" i="18"/>
  <c r="DN64" i="18"/>
  <c r="DM64" i="18"/>
  <c r="DL64" i="18"/>
  <c r="DK64" i="18"/>
  <c r="DJ64" i="18"/>
  <c r="DI64" i="18"/>
  <c r="DH64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DR63" i="18"/>
  <c r="DQ63" i="18"/>
  <c r="DP63" i="18"/>
  <c r="DO63" i="18"/>
  <c r="DN63" i="18"/>
  <c r="DM63" i="18"/>
  <c r="DL63" i="18"/>
  <c r="DK63" i="18"/>
  <c r="DJ63" i="18"/>
  <c r="DI63" i="18"/>
  <c r="DH63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DR62" i="18"/>
  <c r="DQ62" i="18"/>
  <c r="DP62" i="18"/>
  <c r="DO62" i="18"/>
  <c r="DN62" i="18"/>
  <c r="DM62" i="18"/>
  <c r="DL62" i="18"/>
  <c r="DK62" i="18"/>
  <c r="DJ62" i="18"/>
  <c r="DI62" i="18"/>
  <c r="DH62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DR61" i="18"/>
  <c r="DQ61" i="18"/>
  <c r="DP61" i="18"/>
  <c r="DO61" i="18"/>
  <c r="DN61" i="18"/>
  <c r="DM61" i="18"/>
  <c r="DL61" i="18"/>
  <c r="DK61" i="18"/>
  <c r="DJ61" i="18"/>
  <c r="DI61" i="18"/>
  <c r="DH61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DR60" i="18"/>
  <c r="DQ60" i="18"/>
  <c r="DP60" i="18"/>
  <c r="DO60" i="18"/>
  <c r="DN60" i="18"/>
  <c r="DM60" i="18"/>
  <c r="DL60" i="18"/>
  <c r="DK60" i="18"/>
  <c r="DJ60" i="18"/>
  <c r="DI60" i="18"/>
  <c r="DH60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DR59" i="18"/>
  <c r="DQ59" i="18"/>
  <c r="DP59" i="18"/>
  <c r="DO59" i="18"/>
  <c r="DN59" i="18"/>
  <c r="DM59" i="18"/>
  <c r="DL59" i="18"/>
  <c r="DK59" i="18"/>
  <c r="DJ59" i="18"/>
  <c r="DI59" i="18"/>
  <c r="DH59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DR58" i="18"/>
  <c r="DQ58" i="18"/>
  <c r="DP58" i="18"/>
  <c r="DO58" i="18"/>
  <c r="DN58" i="18"/>
  <c r="DM58" i="18"/>
  <c r="DL58" i="18"/>
  <c r="DK58" i="18"/>
  <c r="DJ58" i="18"/>
  <c r="DI58" i="18"/>
  <c r="DH58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DR57" i="18"/>
  <c r="DQ57" i="18"/>
  <c r="DP57" i="18"/>
  <c r="DO57" i="18"/>
  <c r="DN57" i="18"/>
  <c r="DM57" i="18"/>
  <c r="DL57" i="18"/>
  <c r="DK57" i="18"/>
  <c r="DJ57" i="18"/>
  <c r="DI57" i="18"/>
  <c r="DH57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DR56" i="18"/>
  <c r="DQ56" i="18"/>
  <c r="DP56" i="18"/>
  <c r="DO56" i="18"/>
  <c r="DN56" i="18"/>
  <c r="DM56" i="18"/>
  <c r="DL56" i="18"/>
  <c r="DK56" i="18"/>
  <c r="DJ56" i="18"/>
  <c r="DI56" i="18"/>
  <c r="DH56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DR55" i="18"/>
  <c r="DQ55" i="18"/>
  <c r="DP55" i="18"/>
  <c r="DO55" i="18"/>
  <c r="DN55" i="18"/>
  <c r="DM55" i="18"/>
  <c r="DL55" i="18"/>
  <c r="DK55" i="18"/>
  <c r="DJ55" i="18"/>
  <c r="DI55" i="18"/>
  <c r="DH55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DR54" i="18"/>
  <c r="DQ54" i="18"/>
  <c r="DP54" i="18"/>
  <c r="DO54" i="18"/>
  <c r="DN54" i="18"/>
  <c r="DM54" i="18"/>
  <c r="DL54" i="18"/>
  <c r="DK54" i="18"/>
  <c r="DJ54" i="18"/>
  <c r="DI54" i="18"/>
  <c r="DH54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DR53" i="18"/>
  <c r="DQ53" i="18"/>
  <c r="DP53" i="18"/>
  <c r="DO53" i="18"/>
  <c r="DN53" i="18"/>
  <c r="DM53" i="18"/>
  <c r="DL53" i="18"/>
  <c r="DK53" i="18"/>
  <c r="DJ53" i="18"/>
  <c r="DI53" i="18"/>
  <c r="DH53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DR52" i="18"/>
  <c r="DQ52" i="18"/>
  <c r="DP52" i="18"/>
  <c r="DO52" i="18"/>
  <c r="DN52" i="18"/>
  <c r="DM52" i="18"/>
  <c r="DL52" i="18"/>
  <c r="DK52" i="18"/>
  <c r="DJ52" i="18"/>
  <c r="DI52" i="18"/>
  <c r="DH52" i="18"/>
  <c r="DG52" i="18"/>
  <c r="DF52" i="18"/>
  <c r="DE52" i="18"/>
  <c r="DD52" i="18"/>
  <c r="DC52" i="18"/>
  <c r="DB52" i="18"/>
  <c r="DA52" i="18"/>
  <c r="CZ52" i="18"/>
  <c r="CY52" i="18"/>
  <c r="CX52" i="18"/>
  <c r="CW52" i="18"/>
  <c r="CV52" i="18"/>
  <c r="CU52" i="18"/>
  <c r="CT52" i="18"/>
  <c r="CS52" i="18"/>
  <c r="CR52" i="18"/>
  <c r="CQ52" i="18"/>
  <c r="CP52" i="18"/>
  <c r="CO52" i="18"/>
  <c r="CN52" i="18"/>
  <c r="CM52" i="18"/>
  <c r="CL52" i="18"/>
  <c r="CK52" i="18"/>
  <c r="CJ52" i="18"/>
  <c r="CI52" i="18"/>
  <c r="CH52" i="18"/>
  <c r="CG52" i="18"/>
  <c r="CF52" i="18"/>
  <c r="CE52" i="18"/>
  <c r="CD52" i="18"/>
  <c r="CC52" i="18"/>
  <c r="CB52" i="18"/>
  <c r="CA52" i="18"/>
  <c r="BZ52" i="18"/>
  <c r="BY52" i="18"/>
  <c r="BX52" i="18"/>
  <c r="BW52" i="18"/>
  <c r="BV52" i="18"/>
  <c r="DR51" i="18"/>
  <c r="DQ51" i="18"/>
  <c r="DP51" i="18"/>
  <c r="DO51" i="18"/>
  <c r="DN51" i="18"/>
  <c r="DM51" i="18"/>
  <c r="DL51" i="18"/>
  <c r="DK51" i="18"/>
  <c r="DJ51" i="18"/>
  <c r="DI51" i="18"/>
  <c r="DH51" i="18"/>
  <c r="DG51" i="18"/>
  <c r="DF51" i="18"/>
  <c r="DE51" i="18"/>
  <c r="DD51" i="18"/>
  <c r="DC51" i="18"/>
  <c r="DB51" i="18"/>
  <c r="DA51" i="18"/>
  <c r="CZ51" i="18"/>
  <c r="CY51" i="18"/>
  <c r="CX51" i="18"/>
  <c r="CW51" i="18"/>
  <c r="CV51" i="18"/>
  <c r="CU51" i="18"/>
  <c r="CT51" i="18"/>
  <c r="CS51" i="18"/>
  <c r="CR51" i="18"/>
  <c r="CQ51" i="18"/>
  <c r="CP51" i="18"/>
  <c r="CO51" i="18"/>
  <c r="CN51" i="18"/>
  <c r="CM51" i="18"/>
  <c r="CL51" i="18"/>
  <c r="CK51" i="18"/>
  <c r="CJ51" i="18"/>
  <c r="CI51" i="18"/>
  <c r="CH51" i="18"/>
  <c r="CG51" i="18"/>
  <c r="CF51" i="18"/>
  <c r="CE51" i="18"/>
  <c r="CD51" i="18"/>
  <c r="CC51" i="18"/>
  <c r="CB51" i="18"/>
  <c r="CA51" i="18"/>
  <c r="BZ51" i="18"/>
  <c r="BY51" i="18"/>
  <c r="BX51" i="18"/>
  <c r="BW51" i="18"/>
  <c r="BV51" i="18"/>
  <c r="DR50" i="18"/>
  <c r="DQ50" i="18"/>
  <c r="DP50" i="18"/>
  <c r="DO50" i="18"/>
  <c r="DN50" i="18"/>
  <c r="DM50" i="18"/>
  <c r="DL50" i="18"/>
  <c r="DK50" i="18"/>
  <c r="DJ50" i="18"/>
  <c r="DI50" i="18"/>
  <c r="DH50" i="18"/>
  <c r="DG50" i="18"/>
  <c r="DF50" i="18"/>
  <c r="DE50" i="18"/>
  <c r="DD50" i="18"/>
  <c r="DC50" i="18"/>
  <c r="DB50" i="18"/>
  <c r="DA50" i="18"/>
  <c r="CZ50" i="18"/>
  <c r="CY50" i="18"/>
  <c r="CX50" i="18"/>
  <c r="CW50" i="18"/>
  <c r="CV50" i="18"/>
  <c r="CU50" i="18"/>
  <c r="CT50" i="18"/>
  <c r="CS50" i="18"/>
  <c r="CR50" i="18"/>
  <c r="CQ50" i="18"/>
  <c r="CP50" i="18"/>
  <c r="CO50" i="18"/>
  <c r="CN50" i="18"/>
  <c r="CM50" i="18"/>
  <c r="CL50" i="18"/>
  <c r="CK50" i="18"/>
  <c r="CJ50" i="18"/>
  <c r="CI50" i="18"/>
  <c r="CH50" i="18"/>
  <c r="CG50" i="18"/>
  <c r="CF50" i="18"/>
  <c r="CE50" i="18"/>
  <c r="CD50" i="18"/>
  <c r="CC50" i="18"/>
  <c r="CB50" i="18"/>
  <c r="CA50" i="18"/>
  <c r="BZ50" i="18"/>
  <c r="BY50" i="18"/>
  <c r="BX50" i="18"/>
  <c r="BW50" i="18"/>
  <c r="BV50" i="18"/>
  <c r="DR49" i="18"/>
  <c r="DQ49" i="18"/>
  <c r="DP49" i="18"/>
  <c r="DO49" i="18"/>
  <c r="DN49" i="18"/>
  <c r="DM49" i="18"/>
  <c r="DL49" i="18"/>
  <c r="DK49" i="18"/>
  <c r="DJ49" i="18"/>
  <c r="DI49" i="18"/>
  <c r="DH49" i="18"/>
  <c r="DG49" i="18"/>
  <c r="DF49" i="18"/>
  <c r="DE49" i="18"/>
  <c r="DD49" i="18"/>
  <c r="DC49" i="18"/>
  <c r="DB49" i="18"/>
  <c r="DA49" i="18"/>
  <c r="CZ49" i="18"/>
  <c r="CY49" i="18"/>
  <c r="CX49" i="18"/>
  <c r="CW49" i="18"/>
  <c r="CV49" i="18"/>
  <c r="CU49" i="18"/>
  <c r="CT49" i="18"/>
  <c r="CS49" i="18"/>
  <c r="CR49" i="18"/>
  <c r="CQ49" i="18"/>
  <c r="CP49" i="18"/>
  <c r="CO49" i="18"/>
  <c r="CN49" i="18"/>
  <c r="CM49" i="18"/>
  <c r="CL49" i="18"/>
  <c r="CK49" i="18"/>
  <c r="CJ49" i="18"/>
  <c r="CI49" i="18"/>
  <c r="CH49" i="18"/>
  <c r="CG49" i="18"/>
  <c r="CF49" i="18"/>
  <c r="CE49" i="18"/>
  <c r="CD49" i="18"/>
  <c r="CC49" i="18"/>
  <c r="CB49" i="18"/>
  <c r="CA49" i="18"/>
  <c r="BZ49" i="18"/>
  <c r="BY49" i="18"/>
  <c r="BX49" i="18"/>
  <c r="BW49" i="18"/>
  <c r="BV49" i="18"/>
  <c r="DR48" i="18"/>
  <c r="DQ48" i="18"/>
  <c r="DP48" i="18"/>
  <c r="DO48" i="18"/>
  <c r="DN48" i="18"/>
  <c r="DM48" i="18"/>
  <c r="DL48" i="18"/>
  <c r="DK48" i="18"/>
  <c r="DJ48" i="18"/>
  <c r="DI48" i="18"/>
  <c r="DH48" i="18"/>
  <c r="DG48" i="18"/>
  <c r="DF48" i="18"/>
  <c r="DE48" i="18"/>
  <c r="DD48" i="18"/>
  <c r="DC48" i="18"/>
  <c r="DB48" i="18"/>
  <c r="DA48" i="18"/>
  <c r="CZ48" i="18"/>
  <c r="CY48" i="18"/>
  <c r="CX48" i="18"/>
  <c r="CW48" i="18"/>
  <c r="CV48" i="18"/>
  <c r="CU48" i="18"/>
  <c r="CT48" i="18"/>
  <c r="CS48" i="18"/>
  <c r="CR48" i="18"/>
  <c r="CQ48" i="18"/>
  <c r="CP48" i="18"/>
  <c r="CO48" i="18"/>
  <c r="CN48" i="18"/>
  <c r="CM48" i="18"/>
  <c r="CL48" i="18"/>
  <c r="CK48" i="18"/>
  <c r="CJ48" i="18"/>
  <c r="CI48" i="18"/>
  <c r="CH48" i="18"/>
  <c r="CG48" i="18"/>
  <c r="CF48" i="18"/>
  <c r="CE48" i="18"/>
  <c r="CD48" i="18"/>
  <c r="CC48" i="18"/>
  <c r="CB48" i="18"/>
  <c r="CA48" i="18"/>
  <c r="BZ48" i="18"/>
  <c r="BY48" i="18"/>
  <c r="BX48" i="18"/>
  <c r="BW48" i="18"/>
  <c r="BV48" i="18"/>
  <c r="DR47" i="18"/>
  <c r="DQ47" i="18"/>
  <c r="DP47" i="18"/>
  <c r="DO47" i="18"/>
  <c r="DN47" i="18"/>
  <c r="DM47" i="18"/>
  <c r="DL47" i="18"/>
  <c r="DK47" i="18"/>
  <c r="DJ47" i="18"/>
  <c r="DI47" i="18"/>
  <c r="DH47" i="18"/>
  <c r="DG47" i="18"/>
  <c r="DF47" i="18"/>
  <c r="DE47" i="18"/>
  <c r="DD47" i="18"/>
  <c r="DC47" i="18"/>
  <c r="DB47" i="18"/>
  <c r="DA47" i="18"/>
  <c r="CZ47" i="18"/>
  <c r="CY47" i="18"/>
  <c r="CX47" i="18"/>
  <c r="CW47" i="18"/>
  <c r="CV47" i="18"/>
  <c r="CU47" i="18"/>
  <c r="CT47" i="18"/>
  <c r="CS47" i="18"/>
  <c r="CR47" i="18"/>
  <c r="CQ47" i="18"/>
  <c r="CP47" i="18"/>
  <c r="CO47" i="18"/>
  <c r="CN47" i="18"/>
  <c r="CM47" i="18"/>
  <c r="CL47" i="18"/>
  <c r="CK47" i="18"/>
  <c r="CJ47" i="18"/>
  <c r="CI47" i="18"/>
  <c r="CH47" i="18"/>
  <c r="CG47" i="18"/>
  <c r="CF47" i="18"/>
  <c r="CE47" i="18"/>
  <c r="CD47" i="18"/>
  <c r="CC47" i="18"/>
  <c r="CB47" i="18"/>
  <c r="CA47" i="18"/>
  <c r="BZ47" i="18"/>
  <c r="BY47" i="18"/>
  <c r="BX47" i="18"/>
  <c r="BW47" i="18"/>
  <c r="BV47" i="18"/>
  <c r="DR46" i="18"/>
  <c r="DQ46" i="18"/>
  <c r="DP46" i="18"/>
  <c r="DO46" i="18"/>
  <c r="DN46" i="18"/>
  <c r="DM46" i="18"/>
  <c r="DL46" i="18"/>
  <c r="DK46" i="18"/>
  <c r="DJ46" i="18"/>
  <c r="DI46" i="18"/>
  <c r="DH46" i="18"/>
  <c r="DG46" i="18"/>
  <c r="DF46" i="18"/>
  <c r="DE46" i="18"/>
  <c r="DD46" i="18"/>
  <c r="DC46" i="18"/>
  <c r="DB46" i="18"/>
  <c r="DA46" i="18"/>
  <c r="CZ46" i="18"/>
  <c r="CY46" i="18"/>
  <c r="CX46" i="18"/>
  <c r="CW46" i="18"/>
  <c r="CV46" i="18"/>
  <c r="CU46" i="18"/>
  <c r="CT46" i="18"/>
  <c r="CS46" i="18"/>
  <c r="CR46" i="18"/>
  <c r="CQ46" i="18"/>
  <c r="CP46" i="18"/>
  <c r="CO46" i="18"/>
  <c r="CN46" i="18"/>
  <c r="CM46" i="18"/>
  <c r="CL46" i="18"/>
  <c r="CK46" i="18"/>
  <c r="CJ46" i="18"/>
  <c r="CI46" i="18"/>
  <c r="CH46" i="18"/>
  <c r="CG46" i="18"/>
  <c r="CF46" i="18"/>
  <c r="CE46" i="18"/>
  <c r="CD46" i="18"/>
  <c r="CC46" i="18"/>
  <c r="CB46" i="18"/>
  <c r="CA46" i="18"/>
  <c r="BZ46" i="18"/>
  <c r="BY46" i="18"/>
  <c r="BX46" i="18"/>
  <c r="BW46" i="18"/>
  <c r="BV46" i="18"/>
  <c r="DR45" i="18"/>
  <c r="DQ45" i="18"/>
  <c r="DP45" i="18"/>
  <c r="DO45" i="18"/>
  <c r="DN45" i="18"/>
  <c r="DM45" i="18"/>
  <c r="DL45" i="18"/>
  <c r="DK45" i="18"/>
  <c r="DJ45" i="18"/>
  <c r="DI45" i="18"/>
  <c r="DH45" i="18"/>
  <c r="DG45" i="18"/>
  <c r="DF45" i="18"/>
  <c r="DE45" i="18"/>
  <c r="DD45" i="18"/>
  <c r="DC45" i="18"/>
  <c r="DB45" i="18"/>
  <c r="DA45" i="18"/>
  <c r="CZ45" i="18"/>
  <c r="CY45" i="18"/>
  <c r="CX45" i="18"/>
  <c r="CW45" i="18"/>
  <c r="CV45" i="18"/>
  <c r="CU45" i="18"/>
  <c r="CT45" i="18"/>
  <c r="CS45" i="18"/>
  <c r="CR45" i="18"/>
  <c r="CQ45" i="18"/>
  <c r="CP45" i="18"/>
  <c r="CO45" i="18"/>
  <c r="CN45" i="18"/>
  <c r="CM45" i="18"/>
  <c r="CL45" i="18"/>
  <c r="CK45" i="18"/>
  <c r="CJ45" i="18"/>
  <c r="CI45" i="18"/>
  <c r="CH45" i="18"/>
  <c r="CG45" i="18"/>
  <c r="CF45" i="18"/>
  <c r="CE45" i="18"/>
  <c r="CD45" i="18"/>
  <c r="CC45" i="18"/>
  <c r="CB45" i="18"/>
  <c r="CA45" i="18"/>
  <c r="BZ45" i="18"/>
  <c r="BY45" i="18"/>
  <c r="BX45" i="18"/>
  <c r="BW45" i="18"/>
  <c r="BV45" i="18"/>
  <c r="DR44" i="18"/>
  <c r="DQ44" i="18"/>
  <c r="DP44" i="18"/>
  <c r="DO44" i="18"/>
  <c r="DN44" i="18"/>
  <c r="DM44" i="18"/>
  <c r="DL44" i="18"/>
  <c r="DK44" i="18"/>
  <c r="DJ44" i="18"/>
  <c r="DI44" i="18"/>
  <c r="DH44" i="18"/>
  <c r="DG44" i="18"/>
  <c r="DF44" i="18"/>
  <c r="DE44" i="18"/>
  <c r="DD44" i="18"/>
  <c r="DC44" i="18"/>
  <c r="DB44" i="18"/>
  <c r="DA44" i="18"/>
  <c r="CZ44" i="18"/>
  <c r="CY44" i="18"/>
  <c r="CX44" i="18"/>
  <c r="CW44" i="18"/>
  <c r="CV44" i="18"/>
  <c r="CU44" i="18"/>
  <c r="CT44" i="18"/>
  <c r="CS44" i="18"/>
  <c r="CR44" i="18"/>
  <c r="CQ44" i="18"/>
  <c r="CP44" i="18"/>
  <c r="CO44" i="18"/>
  <c r="CN44" i="18"/>
  <c r="CM44" i="18"/>
  <c r="CL44" i="18"/>
  <c r="CK44" i="18"/>
  <c r="CJ44" i="18"/>
  <c r="CI44" i="18"/>
  <c r="CH44" i="18"/>
  <c r="CG44" i="18"/>
  <c r="CF44" i="18"/>
  <c r="CE44" i="18"/>
  <c r="CD44" i="18"/>
  <c r="CC44" i="18"/>
  <c r="CB44" i="18"/>
  <c r="CA44" i="18"/>
  <c r="BZ44" i="18"/>
  <c r="BY44" i="18"/>
  <c r="BX44" i="18"/>
  <c r="BW44" i="18"/>
  <c r="BV44" i="18"/>
  <c r="DR43" i="18"/>
  <c r="DQ43" i="18"/>
  <c r="DP43" i="18"/>
  <c r="DO43" i="18"/>
  <c r="DN43" i="18"/>
  <c r="DM43" i="18"/>
  <c r="DL43" i="18"/>
  <c r="DK43" i="18"/>
  <c r="DJ43" i="18"/>
  <c r="DI43" i="18"/>
  <c r="DH43" i="18"/>
  <c r="DG43" i="18"/>
  <c r="DF43" i="18"/>
  <c r="DE43" i="18"/>
  <c r="DD43" i="18"/>
  <c r="DC43" i="18"/>
  <c r="DB43" i="18"/>
  <c r="DA43" i="18"/>
  <c r="CZ43" i="18"/>
  <c r="CY43" i="18"/>
  <c r="CX43" i="18"/>
  <c r="CW43" i="18"/>
  <c r="CV43" i="18"/>
  <c r="CU43" i="18"/>
  <c r="CT43" i="18"/>
  <c r="CS43" i="18"/>
  <c r="CR43" i="18"/>
  <c r="CQ43" i="18"/>
  <c r="CP43" i="18"/>
  <c r="CO43" i="18"/>
  <c r="CN43" i="18"/>
  <c r="CM43" i="18"/>
  <c r="CL43" i="18"/>
  <c r="CK43" i="18"/>
  <c r="CJ43" i="18"/>
  <c r="CI43" i="18"/>
  <c r="CH43" i="18"/>
  <c r="CG43" i="18"/>
  <c r="CF43" i="18"/>
  <c r="CE43" i="18"/>
  <c r="CD43" i="18"/>
  <c r="CC43" i="18"/>
  <c r="CB43" i="18"/>
  <c r="CA43" i="18"/>
  <c r="BZ43" i="18"/>
  <c r="BY43" i="18"/>
  <c r="BX43" i="18"/>
  <c r="BW43" i="18"/>
  <c r="BV43" i="18"/>
  <c r="DR42" i="18"/>
  <c r="DQ42" i="18"/>
  <c r="DP42" i="18"/>
  <c r="DO42" i="18"/>
  <c r="DN42" i="18"/>
  <c r="DM42" i="18"/>
  <c r="DL42" i="18"/>
  <c r="DK42" i="18"/>
  <c r="DJ42" i="18"/>
  <c r="DI42" i="18"/>
  <c r="DH42" i="18"/>
  <c r="DG42" i="18"/>
  <c r="DF42" i="18"/>
  <c r="DE42" i="18"/>
  <c r="DD42" i="18"/>
  <c r="DC42" i="18"/>
  <c r="DB42" i="18"/>
  <c r="DA42" i="18"/>
  <c r="CZ42" i="18"/>
  <c r="CY42" i="18"/>
  <c r="CX42" i="18"/>
  <c r="CW42" i="18"/>
  <c r="CV42" i="18"/>
  <c r="CU42" i="18"/>
  <c r="CT42" i="18"/>
  <c r="CS42" i="18"/>
  <c r="CR42" i="18"/>
  <c r="CQ42" i="18"/>
  <c r="CP42" i="18"/>
  <c r="CO42" i="18"/>
  <c r="CN42" i="18"/>
  <c r="CM42" i="18"/>
  <c r="CL42" i="18"/>
  <c r="CK42" i="18"/>
  <c r="CJ42" i="18"/>
  <c r="CI42" i="18"/>
  <c r="CH42" i="18"/>
  <c r="CG42" i="18"/>
  <c r="CF42" i="18"/>
  <c r="CE42" i="18"/>
  <c r="CD42" i="18"/>
  <c r="CC42" i="18"/>
  <c r="CB42" i="18"/>
  <c r="CA42" i="18"/>
  <c r="BZ42" i="18"/>
  <c r="BY42" i="18"/>
  <c r="BX42" i="18"/>
  <c r="BW42" i="18"/>
  <c r="BV42" i="18"/>
  <c r="DR41" i="18"/>
  <c r="DQ41" i="18"/>
  <c r="DP41" i="18"/>
  <c r="DO41" i="18"/>
  <c r="DN41" i="18"/>
  <c r="DM41" i="18"/>
  <c r="DL41" i="18"/>
  <c r="DK41" i="18"/>
  <c r="DJ41" i="18"/>
  <c r="DI41" i="18"/>
  <c r="DH41" i="18"/>
  <c r="DG41" i="18"/>
  <c r="DF41" i="18"/>
  <c r="DE41" i="18"/>
  <c r="DD41" i="18"/>
  <c r="DC41" i="18"/>
  <c r="DB41" i="18"/>
  <c r="DA41" i="18"/>
  <c r="CZ41" i="18"/>
  <c r="CY41" i="18"/>
  <c r="CX41" i="18"/>
  <c r="CW41" i="18"/>
  <c r="CV41" i="18"/>
  <c r="CU41" i="18"/>
  <c r="CT41" i="18"/>
  <c r="CS41" i="18"/>
  <c r="CR41" i="18"/>
  <c r="CQ41" i="18"/>
  <c r="CP41" i="18"/>
  <c r="CO41" i="18"/>
  <c r="CN41" i="18"/>
  <c r="CM41" i="18"/>
  <c r="CL41" i="18"/>
  <c r="CK41" i="18"/>
  <c r="CJ41" i="18"/>
  <c r="CI41" i="18"/>
  <c r="CH41" i="18"/>
  <c r="CG41" i="18"/>
  <c r="CF41" i="18"/>
  <c r="CE41" i="18"/>
  <c r="CD41" i="18"/>
  <c r="CC41" i="18"/>
  <c r="CB41" i="18"/>
  <c r="CA41" i="18"/>
  <c r="BZ41" i="18"/>
  <c r="BY41" i="18"/>
  <c r="BX41" i="18"/>
  <c r="BW41" i="18"/>
  <c r="BV41" i="18"/>
  <c r="DR40" i="18"/>
  <c r="DQ40" i="18"/>
  <c r="DP40" i="18"/>
  <c r="DO40" i="18"/>
  <c r="DN40" i="18"/>
  <c r="DM40" i="18"/>
  <c r="DL40" i="18"/>
  <c r="DK40" i="18"/>
  <c r="DJ40" i="18"/>
  <c r="DI40" i="18"/>
  <c r="DH40" i="18"/>
  <c r="DG40" i="18"/>
  <c r="DF40" i="18"/>
  <c r="DE40" i="18"/>
  <c r="DD40" i="18"/>
  <c r="DC40" i="18"/>
  <c r="DB40" i="18"/>
  <c r="DA40" i="18"/>
  <c r="CZ40" i="18"/>
  <c r="CY40" i="18"/>
  <c r="CX40" i="18"/>
  <c r="CW40" i="18"/>
  <c r="CV40" i="18"/>
  <c r="CU40" i="18"/>
  <c r="CT40" i="18"/>
  <c r="CS40" i="18"/>
  <c r="CR40" i="18"/>
  <c r="CQ40" i="18"/>
  <c r="CP40" i="18"/>
  <c r="CO40" i="18"/>
  <c r="CN40" i="18"/>
  <c r="CM40" i="18"/>
  <c r="CL40" i="18"/>
  <c r="CK40" i="18"/>
  <c r="CJ40" i="18"/>
  <c r="CI40" i="18"/>
  <c r="CH40" i="18"/>
  <c r="CG40" i="18"/>
  <c r="CF40" i="18"/>
  <c r="CE40" i="18"/>
  <c r="CD40" i="18"/>
  <c r="CC40" i="18"/>
  <c r="CB40" i="18"/>
  <c r="CA40" i="18"/>
  <c r="BZ40" i="18"/>
  <c r="BY40" i="18"/>
  <c r="BX40" i="18"/>
  <c r="BW40" i="18"/>
  <c r="BV40" i="18"/>
  <c r="DR39" i="18"/>
  <c r="DQ39" i="18"/>
  <c r="DP39" i="18"/>
  <c r="DO39" i="18"/>
  <c r="DN39" i="18"/>
  <c r="DM39" i="18"/>
  <c r="DL39" i="18"/>
  <c r="DK39" i="18"/>
  <c r="DJ39" i="18"/>
  <c r="DI39" i="18"/>
  <c r="DH39" i="18"/>
  <c r="DG39" i="18"/>
  <c r="DF39" i="18"/>
  <c r="DE39" i="18"/>
  <c r="DD39" i="18"/>
  <c r="DC39" i="18"/>
  <c r="DB39" i="18"/>
  <c r="DA39" i="18"/>
  <c r="CZ39" i="18"/>
  <c r="CY39" i="18"/>
  <c r="CX39" i="18"/>
  <c r="CW39" i="18"/>
  <c r="CV39" i="18"/>
  <c r="CU39" i="18"/>
  <c r="CT39" i="18"/>
  <c r="CS39" i="18"/>
  <c r="CR39" i="18"/>
  <c r="CQ39" i="18"/>
  <c r="CP39" i="18"/>
  <c r="CO39" i="18"/>
  <c r="CN39" i="18"/>
  <c r="CM39" i="18"/>
  <c r="CL39" i="18"/>
  <c r="CK39" i="18"/>
  <c r="CJ39" i="18"/>
  <c r="CI39" i="18"/>
  <c r="CH39" i="18"/>
  <c r="CG39" i="18"/>
  <c r="CF39" i="18"/>
  <c r="CE39" i="18"/>
  <c r="CD39" i="18"/>
  <c r="CC39" i="18"/>
  <c r="CB39" i="18"/>
  <c r="CA39" i="18"/>
  <c r="BZ39" i="18"/>
  <c r="BY39" i="18"/>
  <c r="BX39" i="18"/>
  <c r="BW39" i="18"/>
  <c r="BV39" i="18"/>
  <c r="DR38" i="18"/>
  <c r="DQ38" i="18"/>
  <c r="DP38" i="18"/>
  <c r="DO38" i="18"/>
  <c r="DN38" i="18"/>
  <c r="DM38" i="18"/>
  <c r="DL38" i="18"/>
  <c r="DK38" i="18"/>
  <c r="DJ38" i="18"/>
  <c r="DI38" i="18"/>
  <c r="DH38" i="18"/>
  <c r="DG38" i="18"/>
  <c r="DF38" i="18"/>
  <c r="DE38" i="18"/>
  <c r="DD38" i="18"/>
  <c r="DC38" i="18"/>
  <c r="DB38" i="18"/>
  <c r="DA38" i="18"/>
  <c r="CZ38" i="18"/>
  <c r="CY38" i="18"/>
  <c r="CX38" i="18"/>
  <c r="CW38" i="18"/>
  <c r="CV38" i="18"/>
  <c r="CU38" i="18"/>
  <c r="CT38" i="18"/>
  <c r="CS38" i="18"/>
  <c r="CR38" i="18"/>
  <c r="CQ38" i="18"/>
  <c r="CP38" i="18"/>
  <c r="CO38" i="18"/>
  <c r="CN38" i="18"/>
  <c r="CM38" i="18"/>
  <c r="CL38" i="18"/>
  <c r="CK38" i="18"/>
  <c r="CJ38" i="18"/>
  <c r="CI38" i="18"/>
  <c r="CH38" i="18"/>
  <c r="CG38" i="18"/>
  <c r="CF38" i="18"/>
  <c r="CE38" i="18"/>
  <c r="CD38" i="18"/>
  <c r="CC38" i="18"/>
  <c r="CB38" i="18"/>
  <c r="CA38" i="18"/>
  <c r="BZ38" i="18"/>
  <c r="BY38" i="18"/>
  <c r="BX38" i="18"/>
  <c r="BW38" i="18"/>
  <c r="BV38" i="18"/>
  <c r="DR37" i="18"/>
  <c r="DQ37" i="18"/>
  <c r="DP37" i="18"/>
  <c r="DO37" i="18"/>
  <c r="DN37" i="18"/>
  <c r="DM37" i="18"/>
  <c r="DL37" i="18"/>
  <c r="DK37" i="18"/>
  <c r="DJ37" i="18"/>
  <c r="DI37" i="18"/>
  <c r="DH37" i="18"/>
  <c r="DG37" i="18"/>
  <c r="DF37" i="18"/>
  <c r="DE37" i="18"/>
  <c r="DD37" i="18"/>
  <c r="DC37" i="18"/>
  <c r="DB37" i="18"/>
  <c r="DA37" i="18"/>
  <c r="CZ37" i="18"/>
  <c r="CY37" i="18"/>
  <c r="CX37" i="18"/>
  <c r="CW37" i="18"/>
  <c r="CV37" i="18"/>
  <c r="CU37" i="18"/>
  <c r="CT37" i="18"/>
  <c r="CS37" i="18"/>
  <c r="CR37" i="18"/>
  <c r="CQ37" i="18"/>
  <c r="CP37" i="18"/>
  <c r="CO37" i="18"/>
  <c r="CN37" i="18"/>
  <c r="CM37" i="18"/>
  <c r="CL37" i="18"/>
  <c r="CK37" i="18"/>
  <c r="CJ37" i="18"/>
  <c r="CI37" i="18"/>
  <c r="CH37" i="18"/>
  <c r="CG37" i="18"/>
  <c r="CF37" i="18"/>
  <c r="CE37" i="18"/>
  <c r="CD37" i="18"/>
  <c r="CC37" i="18"/>
  <c r="CB37" i="18"/>
  <c r="CA37" i="18"/>
  <c r="BZ37" i="18"/>
  <c r="BY37" i="18"/>
  <c r="BX37" i="18"/>
  <c r="BW37" i="18"/>
  <c r="BV37" i="18"/>
  <c r="DR36" i="18"/>
  <c r="DQ36" i="18"/>
  <c r="DP36" i="18"/>
  <c r="DO36" i="18"/>
  <c r="DN36" i="18"/>
  <c r="DM36" i="18"/>
  <c r="DL36" i="18"/>
  <c r="DK36" i="18"/>
  <c r="DJ36" i="18"/>
  <c r="DI36" i="18"/>
  <c r="DH36" i="18"/>
  <c r="DG36" i="18"/>
  <c r="DF36" i="18"/>
  <c r="DE36" i="18"/>
  <c r="DD36" i="18"/>
  <c r="DC36" i="18"/>
  <c r="DB36" i="18"/>
  <c r="DA36" i="18"/>
  <c r="CZ36" i="18"/>
  <c r="CY36" i="18"/>
  <c r="CX36" i="18"/>
  <c r="CW36" i="18"/>
  <c r="CV36" i="18"/>
  <c r="CU36" i="18"/>
  <c r="CT36" i="18"/>
  <c r="CS36" i="18"/>
  <c r="CR36" i="18"/>
  <c r="CQ36" i="18"/>
  <c r="CP36" i="18"/>
  <c r="CO36" i="18"/>
  <c r="CN36" i="18"/>
  <c r="CM36" i="18"/>
  <c r="CL36" i="18"/>
  <c r="CK36" i="18"/>
  <c r="CJ36" i="18"/>
  <c r="CI36" i="18"/>
  <c r="CH36" i="18"/>
  <c r="CG36" i="18"/>
  <c r="CF36" i="18"/>
  <c r="CE36" i="18"/>
  <c r="CD36" i="18"/>
  <c r="CC36" i="18"/>
  <c r="CB36" i="18"/>
  <c r="CA36" i="18"/>
  <c r="BZ36" i="18"/>
  <c r="BY36" i="18"/>
  <c r="BX36" i="18"/>
  <c r="BW36" i="18"/>
  <c r="BV36" i="18"/>
  <c r="DR35" i="18"/>
  <c r="DQ35" i="18"/>
  <c r="DP35" i="18"/>
  <c r="DO35" i="18"/>
  <c r="DN35" i="18"/>
  <c r="DM35" i="18"/>
  <c r="DL35" i="18"/>
  <c r="DK35" i="18"/>
  <c r="DJ35" i="18"/>
  <c r="DI35" i="18"/>
  <c r="DH35" i="18"/>
  <c r="DG35" i="18"/>
  <c r="DF35" i="18"/>
  <c r="DE35" i="18"/>
  <c r="DD35" i="18"/>
  <c r="DC35" i="18"/>
  <c r="DB35" i="18"/>
  <c r="DA35" i="18"/>
  <c r="CZ35" i="18"/>
  <c r="CY35" i="18"/>
  <c r="CX35" i="18"/>
  <c r="CW35" i="18"/>
  <c r="CV35" i="18"/>
  <c r="CU35" i="18"/>
  <c r="CT35" i="18"/>
  <c r="CS35" i="18"/>
  <c r="CR35" i="18"/>
  <c r="CQ35" i="18"/>
  <c r="CP35" i="18"/>
  <c r="CO35" i="18"/>
  <c r="CN35" i="18"/>
  <c r="CM35" i="18"/>
  <c r="CL35" i="18"/>
  <c r="CK35" i="18"/>
  <c r="CJ35" i="18"/>
  <c r="CI35" i="18"/>
  <c r="CH35" i="18"/>
  <c r="CG35" i="18"/>
  <c r="CF35" i="18"/>
  <c r="CE35" i="18"/>
  <c r="CD35" i="18"/>
  <c r="CC35" i="18"/>
  <c r="CB35" i="18"/>
  <c r="CA35" i="18"/>
  <c r="BZ35" i="18"/>
  <c r="BY35" i="18"/>
  <c r="BX35" i="18"/>
  <c r="BW35" i="18"/>
  <c r="BV35" i="18"/>
  <c r="DR34" i="18"/>
  <c r="DQ34" i="18"/>
  <c r="DP34" i="18"/>
  <c r="DO34" i="18"/>
  <c r="DN34" i="18"/>
  <c r="DM34" i="18"/>
  <c r="DL34" i="18"/>
  <c r="DK34" i="18"/>
  <c r="DJ34" i="18"/>
  <c r="DI34" i="18"/>
  <c r="DH34" i="18"/>
  <c r="DG34" i="18"/>
  <c r="DF34" i="18"/>
  <c r="DE34" i="18"/>
  <c r="DD34" i="18"/>
  <c r="DC34" i="18"/>
  <c r="DB34" i="18"/>
  <c r="DA34" i="18"/>
  <c r="CZ34" i="18"/>
  <c r="CY34" i="18"/>
  <c r="CX34" i="18"/>
  <c r="CW34" i="18"/>
  <c r="CV34" i="18"/>
  <c r="CU34" i="18"/>
  <c r="CT34" i="18"/>
  <c r="CS34" i="18"/>
  <c r="CR34" i="18"/>
  <c r="CQ34" i="18"/>
  <c r="CP34" i="18"/>
  <c r="CO34" i="18"/>
  <c r="CN34" i="18"/>
  <c r="CM34" i="18"/>
  <c r="CL34" i="18"/>
  <c r="CK34" i="18"/>
  <c r="CJ34" i="18"/>
  <c r="CI34" i="18"/>
  <c r="CH34" i="18"/>
  <c r="CG34" i="18"/>
  <c r="CF34" i="18"/>
  <c r="CE34" i="18"/>
  <c r="CD34" i="18"/>
  <c r="CC34" i="18"/>
  <c r="CB34" i="18"/>
  <c r="CA34" i="18"/>
  <c r="BZ34" i="18"/>
  <c r="BY34" i="18"/>
  <c r="BX34" i="18"/>
  <c r="BW34" i="18"/>
  <c r="BV34" i="18"/>
  <c r="DR33" i="18"/>
  <c r="DQ33" i="18"/>
  <c r="DP33" i="18"/>
  <c r="DO33" i="18"/>
  <c r="DN33" i="18"/>
  <c r="DM33" i="18"/>
  <c r="DL33" i="18"/>
  <c r="DK33" i="18"/>
  <c r="DJ33" i="18"/>
  <c r="DI33" i="18"/>
  <c r="DH33" i="18"/>
  <c r="DG33" i="18"/>
  <c r="DF33" i="18"/>
  <c r="DE33" i="18"/>
  <c r="DD33" i="18"/>
  <c r="DC33" i="18"/>
  <c r="DB33" i="18"/>
  <c r="DA33" i="18"/>
  <c r="CZ33" i="18"/>
  <c r="CY33" i="18"/>
  <c r="CX33" i="18"/>
  <c r="CW33" i="18"/>
  <c r="CV33" i="18"/>
  <c r="CU33" i="18"/>
  <c r="CT33" i="18"/>
  <c r="CS33" i="18"/>
  <c r="CR33" i="18"/>
  <c r="CQ33" i="18"/>
  <c r="CP33" i="18"/>
  <c r="CO33" i="18"/>
  <c r="CN33" i="18"/>
  <c r="CM33" i="18"/>
  <c r="CL33" i="18"/>
  <c r="CK33" i="18"/>
  <c r="CJ33" i="18"/>
  <c r="CI33" i="18"/>
  <c r="CH33" i="18"/>
  <c r="CG33" i="18"/>
  <c r="CF33" i="18"/>
  <c r="CE33" i="18"/>
  <c r="CD33" i="18"/>
  <c r="CC33" i="18"/>
  <c r="CB33" i="18"/>
  <c r="CA33" i="18"/>
  <c r="BZ33" i="18"/>
  <c r="BY33" i="18"/>
  <c r="BX33" i="18"/>
  <c r="BW33" i="18"/>
  <c r="BV33" i="18"/>
  <c r="DR32" i="18"/>
  <c r="DQ32" i="18"/>
  <c r="DP32" i="18"/>
  <c r="DO32" i="18"/>
  <c r="DN32" i="18"/>
  <c r="DM32" i="18"/>
  <c r="DL32" i="18"/>
  <c r="DK32" i="18"/>
  <c r="DJ32" i="18"/>
  <c r="DI32" i="18"/>
  <c r="DH32" i="18"/>
  <c r="DG32" i="18"/>
  <c r="DF32" i="18"/>
  <c r="DE32" i="18"/>
  <c r="DD32" i="18"/>
  <c r="DC32" i="18"/>
  <c r="DB32" i="18"/>
  <c r="DA32" i="18"/>
  <c r="CZ32" i="18"/>
  <c r="CY32" i="18"/>
  <c r="CX32" i="18"/>
  <c r="CW32" i="18"/>
  <c r="CV32" i="18"/>
  <c r="CU32" i="18"/>
  <c r="CT32" i="18"/>
  <c r="CS32" i="18"/>
  <c r="CR32" i="18"/>
  <c r="CQ32" i="18"/>
  <c r="CP32" i="18"/>
  <c r="CO32" i="18"/>
  <c r="CN32" i="18"/>
  <c r="CM32" i="18"/>
  <c r="CL32" i="18"/>
  <c r="CK32" i="18"/>
  <c r="CJ32" i="18"/>
  <c r="CI32" i="18"/>
  <c r="CH32" i="18"/>
  <c r="CG32" i="18"/>
  <c r="CF32" i="18"/>
  <c r="CE32" i="18"/>
  <c r="CD32" i="18"/>
  <c r="CC32" i="18"/>
  <c r="CB32" i="18"/>
  <c r="CA32" i="18"/>
  <c r="BZ32" i="18"/>
  <c r="BY32" i="18"/>
  <c r="BX32" i="18"/>
  <c r="BW32" i="18"/>
  <c r="BV32" i="18"/>
  <c r="DR31" i="18"/>
  <c r="DQ31" i="18"/>
  <c r="DP31" i="18"/>
  <c r="DO31" i="18"/>
  <c r="DN31" i="18"/>
  <c r="DM31" i="18"/>
  <c r="DL31" i="18"/>
  <c r="DK31" i="18"/>
  <c r="DJ31" i="18"/>
  <c r="DI31" i="18"/>
  <c r="DH31" i="18"/>
  <c r="DG31" i="18"/>
  <c r="DF31" i="18"/>
  <c r="DE31" i="18"/>
  <c r="DD31" i="18"/>
  <c r="DC31" i="18"/>
  <c r="DB31" i="18"/>
  <c r="DA31" i="18"/>
  <c r="CZ31" i="18"/>
  <c r="CY31" i="18"/>
  <c r="CX31" i="18"/>
  <c r="CW31" i="18"/>
  <c r="CV31" i="18"/>
  <c r="CU31" i="18"/>
  <c r="CT31" i="18"/>
  <c r="CS31" i="18"/>
  <c r="CR31" i="18"/>
  <c r="CQ31" i="18"/>
  <c r="CP31" i="18"/>
  <c r="CO31" i="18"/>
  <c r="CN31" i="18"/>
  <c r="CM31" i="18"/>
  <c r="CL31" i="18"/>
  <c r="CK31" i="18"/>
  <c r="CJ31" i="18"/>
  <c r="CI31" i="18"/>
  <c r="CH31" i="18"/>
  <c r="CG31" i="18"/>
  <c r="CF31" i="18"/>
  <c r="CE31" i="18"/>
  <c r="CD31" i="18"/>
  <c r="CC31" i="18"/>
  <c r="CB31" i="18"/>
  <c r="CA31" i="18"/>
  <c r="BZ31" i="18"/>
  <c r="BY31" i="18"/>
  <c r="BX31" i="18"/>
  <c r="BW31" i="18"/>
  <c r="BV31" i="18"/>
  <c r="DR30" i="18"/>
  <c r="DQ30" i="18"/>
  <c r="DP30" i="18"/>
  <c r="DO30" i="18"/>
  <c r="DN30" i="18"/>
  <c r="DM30" i="18"/>
  <c r="DL30" i="18"/>
  <c r="DK30" i="18"/>
  <c r="DJ30" i="18"/>
  <c r="DI30" i="18"/>
  <c r="DH30" i="18"/>
  <c r="DG30" i="18"/>
  <c r="DF30" i="18"/>
  <c r="DE30" i="18"/>
  <c r="DD30" i="18"/>
  <c r="DC30" i="18"/>
  <c r="DB30" i="18"/>
  <c r="DA30" i="18"/>
  <c r="CZ30" i="18"/>
  <c r="CY30" i="18"/>
  <c r="CX30" i="18"/>
  <c r="CW30" i="18"/>
  <c r="CV30" i="18"/>
  <c r="CU30" i="18"/>
  <c r="CT30" i="18"/>
  <c r="CS30" i="18"/>
  <c r="CR30" i="18"/>
  <c r="CQ30" i="18"/>
  <c r="CP30" i="18"/>
  <c r="CO30" i="18"/>
  <c r="CN30" i="18"/>
  <c r="CM30" i="18"/>
  <c r="CL30" i="18"/>
  <c r="CK30" i="18"/>
  <c r="CJ30" i="18"/>
  <c r="CI30" i="18"/>
  <c r="CH30" i="18"/>
  <c r="CG30" i="18"/>
  <c r="CF30" i="18"/>
  <c r="CE30" i="18"/>
  <c r="CD30" i="18"/>
  <c r="CC30" i="18"/>
  <c r="CB30" i="18"/>
  <c r="CA30" i="18"/>
  <c r="BZ30" i="18"/>
  <c r="BY30" i="18"/>
  <c r="BX30" i="18"/>
  <c r="BW30" i="18"/>
  <c r="BV30" i="18"/>
  <c r="DR29" i="18"/>
  <c r="DQ29" i="18"/>
  <c r="DP29" i="18"/>
  <c r="DO29" i="18"/>
  <c r="DN29" i="18"/>
  <c r="DM29" i="18"/>
  <c r="DL29" i="18"/>
  <c r="DK29" i="18"/>
  <c r="DJ29" i="18"/>
  <c r="DI29" i="18"/>
  <c r="DH29" i="18"/>
  <c r="DG29" i="18"/>
  <c r="DF29" i="18"/>
  <c r="DE29" i="18"/>
  <c r="DD29" i="18"/>
  <c r="DC29" i="18"/>
  <c r="DB29" i="18"/>
  <c r="DA29" i="18"/>
  <c r="CZ29" i="18"/>
  <c r="CY29" i="18"/>
  <c r="CX29" i="18"/>
  <c r="CW29" i="18"/>
  <c r="CV29" i="18"/>
  <c r="CU29" i="18"/>
  <c r="CT29" i="18"/>
  <c r="CS29" i="18"/>
  <c r="CR29" i="18"/>
  <c r="CQ29" i="18"/>
  <c r="CP29" i="18"/>
  <c r="CO29" i="18"/>
  <c r="CN29" i="18"/>
  <c r="CM29" i="18"/>
  <c r="CL29" i="18"/>
  <c r="CK29" i="18"/>
  <c r="CJ29" i="18"/>
  <c r="CI29" i="18"/>
  <c r="CH29" i="18"/>
  <c r="CG29" i="18"/>
  <c r="CF29" i="18"/>
  <c r="CE29" i="18"/>
  <c r="CD29" i="18"/>
  <c r="CC29" i="18"/>
  <c r="CB29" i="18"/>
  <c r="CA29" i="18"/>
  <c r="BZ29" i="18"/>
  <c r="BY29" i="18"/>
  <c r="BX29" i="18"/>
  <c r="BW29" i="18"/>
  <c r="BV29" i="18"/>
  <c r="DR28" i="18"/>
  <c r="DQ28" i="18"/>
  <c r="DP28" i="18"/>
  <c r="DO28" i="18"/>
  <c r="DN28" i="18"/>
  <c r="DM28" i="18"/>
  <c r="DL28" i="18"/>
  <c r="DK28" i="18"/>
  <c r="DJ28" i="18"/>
  <c r="DI28" i="18"/>
  <c r="DH28" i="18"/>
  <c r="DG28" i="18"/>
  <c r="DF28" i="18"/>
  <c r="DE28" i="18"/>
  <c r="DD28" i="18"/>
  <c r="DC28" i="18"/>
  <c r="DB28" i="18"/>
  <c r="DA28" i="18"/>
  <c r="CZ28" i="18"/>
  <c r="CY28" i="18"/>
  <c r="CX28" i="18"/>
  <c r="CW28" i="18"/>
  <c r="CV28" i="18"/>
  <c r="CU28" i="18"/>
  <c r="CT28" i="18"/>
  <c r="CS28" i="18"/>
  <c r="CR28" i="18"/>
  <c r="CQ28" i="18"/>
  <c r="CP28" i="18"/>
  <c r="CO28" i="18"/>
  <c r="CN28" i="18"/>
  <c r="CM28" i="18"/>
  <c r="CL28" i="18"/>
  <c r="CK28" i="18"/>
  <c r="CJ28" i="18"/>
  <c r="CI28" i="18"/>
  <c r="CH28" i="18"/>
  <c r="CG28" i="18"/>
  <c r="CF28" i="18"/>
  <c r="CE28" i="18"/>
  <c r="CD28" i="18"/>
  <c r="CC28" i="18"/>
  <c r="CB28" i="18"/>
  <c r="CA28" i="18"/>
  <c r="BZ28" i="18"/>
  <c r="BY28" i="18"/>
  <c r="BX28" i="18"/>
  <c r="BW28" i="18"/>
  <c r="BV28" i="18"/>
  <c r="DR26" i="18"/>
  <c r="DQ26" i="18"/>
  <c r="DP26" i="18"/>
  <c r="DO26" i="18"/>
  <c r="DN26" i="18"/>
  <c r="DM26" i="18"/>
  <c r="DL26" i="18"/>
  <c r="DK26" i="18"/>
  <c r="DJ26" i="18"/>
  <c r="DI26" i="18"/>
  <c r="DH26" i="18"/>
  <c r="DG26" i="18"/>
  <c r="DF26" i="18"/>
  <c r="DE26" i="18"/>
  <c r="DD26" i="18"/>
  <c r="DC26" i="18"/>
  <c r="DB26" i="18"/>
  <c r="DA26" i="18"/>
  <c r="CZ26" i="18"/>
  <c r="CY26" i="18"/>
  <c r="CX26" i="18"/>
  <c r="CW26" i="18"/>
  <c r="CV26" i="18"/>
  <c r="CU26" i="18"/>
  <c r="CT26" i="18"/>
  <c r="CS26" i="18"/>
  <c r="CR26" i="18"/>
  <c r="CQ26" i="18"/>
  <c r="CP26" i="18"/>
  <c r="CO26" i="18"/>
  <c r="CN26" i="18"/>
  <c r="CM26" i="18"/>
  <c r="CL26" i="18"/>
  <c r="CK26" i="18"/>
  <c r="CJ26" i="18"/>
  <c r="CI26" i="18"/>
  <c r="CH26" i="18"/>
  <c r="CG26" i="18"/>
  <c r="CF26" i="18"/>
  <c r="CE26" i="18"/>
  <c r="CD26" i="18"/>
  <c r="CC26" i="18"/>
  <c r="CB26" i="18"/>
  <c r="CA26" i="18"/>
  <c r="BZ26" i="18"/>
  <c r="BY26" i="18"/>
  <c r="BX26" i="18"/>
  <c r="BW26" i="18"/>
  <c r="BV26" i="18"/>
  <c r="DR25" i="18"/>
  <c r="DQ25" i="18"/>
  <c r="DP25" i="18"/>
  <c r="DO25" i="18"/>
  <c r="DN25" i="18"/>
  <c r="DM25" i="18"/>
  <c r="DL25" i="18"/>
  <c r="DK25" i="18"/>
  <c r="DJ25" i="18"/>
  <c r="DI25" i="18"/>
  <c r="DH25" i="18"/>
  <c r="DG25" i="18"/>
  <c r="DF25" i="18"/>
  <c r="DE25" i="18"/>
  <c r="DD25" i="18"/>
  <c r="DC25" i="18"/>
  <c r="DB25" i="18"/>
  <c r="DA25" i="18"/>
  <c r="CZ25" i="18"/>
  <c r="CY25" i="18"/>
  <c r="CX25" i="18"/>
  <c r="CW25" i="18"/>
  <c r="CV25" i="18"/>
  <c r="CU25" i="18"/>
  <c r="CT25" i="18"/>
  <c r="CS25" i="18"/>
  <c r="CR25" i="18"/>
  <c r="CQ25" i="18"/>
  <c r="CP25" i="18"/>
  <c r="CO25" i="18"/>
  <c r="CN25" i="18"/>
  <c r="CM25" i="18"/>
  <c r="CL25" i="18"/>
  <c r="CK25" i="18"/>
  <c r="CJ25" i="18"/>
  <c r="CI25" i="18"/>
  <c r="CH25" i="18"/>
  <c r="CG25" i="18"/>
  <c r="CF25" i="18"/>
  <c r="CE25" i="18"/>
  <c r="CD25" i="18"/>
  <c r="CC25" i="18"/>
  <c r="CB25" i="18"/>
  <c r="CA25" i="18"/>
  <c r="BZ25" i="18"/>
  <c r="BY25" i="18"/>
  <c r="BX25" i="18"/>
  <c r="BW25" i="18"/>
  <c r="BV25" i="18"/>
  <c r="DR24" i="18"/>
  <c r="DQ24" i="18"/>
  <c r="DP24" i="18"/>
  <c r="DO24" i="18"/>
  <c r="DN24" i="18"/>
  <c r="DM24" i="18"/>
  <c r="DL24" i="18"/>
  <c r="DK24" i="18"/>
  <c r="DJ24" i="18"/>
  <c r="DI24" i="18"/>
  <c r="DH24" i="18"/>
  <c r="DG24" i="18"/>
  <c r="DF24" i="18"/>
  <c r="DE24" i="18"/>
  <c r="DD24" i="18"/>
  <c r="DC24" i="18"/>
  <c r="DB24" i="18"/>
  <c r="DA24" i="18"/>
  <c r="CZ24" i="18"/>
  <c r="CY24" i="18"/>
  <c r="CX24" i="18"/>
  <c r="CW24" i="18"/>
  <c r="CV24" i="18"/>
  <c r="CU24" i="18"/>
  <c r="CT24" i="18"/>
  <c r="CS24" i="18"/>
  <c r="CR24" i="18"/>
  <c r="CQ24" i="18"/>
  <c r="CP24" i="18"/>
  <c r="CO24" i="18"/>
  <c r="CN24" i="18"/>
  <c r="CM24" i="18"/>
  <c r="CL24" i="18"/>
  <c r="CK24" i="18"/>
  <c r="CJ24" i="18"/>
  <c r="CI24" i="18"/>
  <c r="CH24" i="18"/>
  <c r="CG24" i="18"/>
  <c r="CF24" i="18"/>
  <c r="CE24" i="18"/>
  <c r="CD24" i="18"/>
  <c r="CC24" i="18"/>
  <c r="CB24" i="18"/>
  <c r="CA24" i="18"/>
  <c r="BZ24" i="18"/>
  <c r="BY24" i="18"/>
  <c r="BX24" i="18"/>
  <c r="BW24" i="18"/>
  <c r="BV24" i="18"/>
  <c r="DR23" i="18"/>
  <c r="DQ23" i="18"/>
  <c r="DP23" i="18"/>
  <c r="DO23" i="18"/>
  <c r="DN23" i="18"/>
  <c r="DM23" i="18"/>
  <c r="DL23" i="18"/>
  <c r="DK23" i="18"/>
  <c r="DJ23" i="18"/>
  <c r="DI23" i="18"/>
  <c r="DH23" i="18"/>
  <c r="DG23" i="18"/>
  <c r="DF23" i="18"/>
  <c r="DE23" i="18"/>
  <c r="DD23" i="18"/>
  <c r="DC23" i="18"/>
  <c r="DB23" i="18"/>
  <c r="DA23" i="18"/>
  <c r="CZ23" i="18"/>
  <c r="CY23" i="18"/>
  <c r="CX23" i="18"/>
  <c r="CW23" i="18"/>
  <c r="CV23" i="18"/>
  <c r="CU23" i="18"/>
  <c r="CT23" i="18"/>
  <c r="CS23" i="18"/>
  <c r="CR23" i="18"/>
  <c r="CQ23" i="18"/>
  <c r="CP23" i="18"/>
  <c r="CO23" i="18"/>
  <c r="CN23" i="18"/>
  <c r="CM23" i="18"/>
  <c r="CL23" i="18"/>
  <c r="CK23" i="18"/>
  <c r="CJ23" i="18"/>
  <c r="CI23" i="18"/>
  <c r="CH23" i="18"/>
  <c r="CG23" i="18"/>
  <c r="CF23" i="18"/>
  <c r="CE23" i="18"/>
  <c r="CD23" i="18"/>
  <c r="CC23" i="18"/>
  <c r="CB23" i="18"/>
  <c r="CA23" i="18"/>
  <c r="BZ23" i="18"/>
  <c r="BY23" i="18"/>
  <c r="BX23" i="18"/>
  <c r="BW23" i="18"/>
  <c r="BV23" i="18"/>
  <c r="DR22" i="18"/>
  <c r="DQ22" i="18"/>
  <c r="DP22" i="18"/>
  <c r="DO22" i="18"/>
  <c r="DN22" i="18"/>
  <c r="DM22" i="18"/>
  <c r="DL22" i="18"/>
  <c r="DK22" i="18"/>
  <c r="DJ22" i="18"/>
  <c r="DI22" i="18"/>
  <c r="DH22" i="18"/>
  <c r="DG22" i="18"/>
  <c r="DF22" i="18"/>
  <c r="DE22" i="18"/>
  <c r="DD22" i="18"/>
  <c r="DC22" i="18"/>
  <c r="DB22" i="18"/>
  <c r="DA22" i="18"/>
  <c r="CZ22" i="18"/>
  <c r="CY22" i="18"/>
  <c r="CX22" i="18"/>
  <c r="CW22" i="18"/>
  <c r="CV22" i="18"/>
  <c r="CU22" i="18"/>
  <c r="CT22" i="18"/>
  <c r="CS22" i="18"/>
  <c r="CR22" i="18"/>
  <c r="CQ22" i="18"/>
  <c r="CP22" i="18"/>
  <c r="CO22" i="18"/>
  <c r="CN22" i="18"/>
  <c r="CM22" i="18"/>
  <c r="CL22" i="18"/>
  <c r="CK22" i="18"/>
  <c r="CJ22" i="18"/>
  <c r="CI22" i="18"/>
  <c r="CH22" i="18"/>
  <c r="CG22" i="18"/>
  <c r="CF22" i="18"/>
  <c r="CE22" i="18"/>
  <c r="CD22" i="18"/>
  <c r="CC22" i="18"/>
  <c r="CB22" i="18"/>
  <c r="CA22" i="18"/>
  <c r="BZ22" i="18"/>
  <c r="BY22" i="18"/>
  <c r="BX22" i="18"/>
  <c r="BW22" i="18"/>
  <c r="BV22" i="18"/>
  <c r="DR21" i="18"/>
  <c r="DQ21" i="18"/>
  <c r="DP21" i="18"/>
  <c r="DO21" i="18"/>
  <c r="DN21" i="18"/>
  <c r="DM21" i="18"/>
  <c r="DL21" i="18"/>
  <c r="DK21" i="18"/>
  <c r="DJ21" i="18"/>
  <c r="DI21" i="18"/>
  <c r="DH21" i="18"/>
  <c r="DG21" i="18"/>
  <c r="DF21" i="18"/>
  <c r="DE21" i="18"/>
  <c r="DD21" i="18"/>
  <c r="DC21" i="18"/>
  <c r="DB21" i="18"/>
  <c r="DA21" i="18"/>
  <c r="CZ21" i="18"/>
  <c r="CY21" i="18"/>
  <c r="CX21" i="18"/>
  <c r="CW21" i="18"/>
  <c r="CV21" i="18"/>
  <c r="CU21" i="18"/>
  <c r="CT21" i="18"/>
  <c r="CS21" i="18"/>
  <c r="CR21" i="18"/>
  <c r="CQ21" i="18"/>
  <c r="CP21" i="18"/>
  <c r="CO21" i="18"/>
  <c r="CN21" i="18"/>
  <c r="CM21" i="18"/>
  <c r="CL21" i="18"/>
  <c r="CK21" i="18"/>
  <c r="CJ21" i="18"/>
  <c r="CI21" i="18"/>
  <c r="CH21" i="18"/>
  <c r="CG21" i="18"/>
  <c r="CF21" i="18"/>
  <c r="CE21" i="18"/>
  <c r="CD21" i="18"/>
  <c r="CC21" i="18"/>
  <c r="CB21" i="18"/>
  <c r="CA21" i="18"/>
  <c r="BZ21" i="18"/>
  <c r="BY21" i="18"/>
  <c r="BX21" i="18"/>
  <c r="BW21" i="18"/>
  <c r="BV21" i="18"/>
  <c r="DR20" i="18"/>
  <c r="DQ20" i="18"/>
  <c r="DP20" i="18"/>
  <c r="DO20" i="18"/>
  <c r="DN20" i="18"/>
  <c r="DM20" i="18"/>
  <c r="DL20" i="18"/>
  <c r="DK20" i="18"/>
  <c r="DJ20" i="18"/>
  <c r="DI20" i="18"/>
  <c r="DH20" i="18"/>
  <c r="DG20" i="18"/>
  <c r="DF20" i="18"/>
  <c r="DE20" i="18"/>
  <c r="DD20" i="18"/>
  <c r="DC20" i="18"/>
  <c r="DB20" i="18"/>
  <c r="DA20" i="18"/>
  <c r="CZ20" i="18"/>
  <c r="CY20" i="18"/>
  <c r="CX20" i="18"/>
  <c r="CW20" i="18"/>
  <c r="CV20" i="18"/>
  <c r="CU20" i="18"/>
  <c r="CT20" i="18"/>
  <c r="CS20" i="18"/>
  <c r="CR20" i="18"/>
  <c r="CQ20" i="18"/>
  <c r="CP20" i="18"/>
  <c r="CO20" i="18"/>
  <c r="CN20" i="18"/>
  <c r="CM20" i="18"/>
  <c r="CL20" i="18"/>
  <c r="CK20" i="18"/>
  <c r="CJ20" i="18"/>
  <c r="CI20" i="18"/>
  <c r="CH20" i="18"/>
  <c r="CG20" i="18"/>
  <c r="CF20" i="18"/>
  <c r="CE20" i="18"/>
  <c r="CD20" i="18"/>
  <c r="CC20" i="18"/>
  <c r="CB20" i="18"/>
  <c r="CA20" i="18"/>
  <c r="BZ20" i="18"/>
  <c r="BY20" i="18"/>
  <c r="BX20" i="18"/>
  <c r="BW20" i="18"/>
  <c r="BV20" i="18"/>
  <c r="DR19" i="18"/>
  <c r="DQ19" i="18"/>
  <c r="DP19" i="18"/>
  <c r="DO19" i="18"/>
  <c r="DN19" i="18"/>
  <c r="DM19" i="18"/>
  <c r="DL19" i="18"/>
  <c r="DK19" i="18"/>
  <c r="DJ19" i="18"/>
  <c r="DI19" i="18"/>
  <c r="DH19" i="18"/>
  <c r="DG19" i="18"/>
  <c r="DF19" i="18"/>
  <c r="DE19" i="18"/>
  <c r="DD19" i="18"/>
  <c r="DC19" i="18"/>
  <c r="DB19" i="18"/>
  <c r="DA19" i="18"/>
  <c r="CZ19" i="18"/>
  <c r="CY19" i="18"/>
  <c r="CX19" i="18"/>
  <c r="CW19" i="18"/>
  <c r="CV19" i="18"/>
  <c r="CU19" i="18"/>
  <c r="CT19" i="18"/>
  <c r="CS19" i="18"/>
  <c r="CR19" i="18"/>
  <c r="CQ19" i="18"/>
  <c r="CP19" i="18"/>
  <c r="CO19" i="18"/>
  <c r="CN19" i="18"/>
  <c r="CM19" i="18"/>
  <c r="CL19" i="18"/>
  <c r="CK19" i="18"/>
  <c r="CJ19" i="18"/>
  <c r="CI19" i="18"/>
  <c r="CH19" i="18"/>
  <c r="CG19" i="18"/>
  <c r="CF19" i="18"/>
  <c r="CE19" i="18"/>
  <c r="CD19" i="18"/>
  <c r="CC19" i="18"/>
  <c r="CB19" i="18"/>
  <c r="CA19" i="18"/>
  <c r="BZ19" i="18"/>
  <c r="BY19" i="18"/>
  <c r="BX19" i="18"/>
  <c r="BW19" i="18"/>
  <c r="BV19" i="18"/>
  <c r="DR18" i="18"/>
  <c r="DQ18" i="18"/>
  <c r="DP18" i="18"/>
  <c r="DO18" i="18"/>
  <c r="DN18" i="18"/>
  <c r="DM18" i="18"/>
  <c r="DL18" i="18"/>
  <c r="DK18" i="18"/>
  <c r="DJ18" i="18"/>
  <c r="DI18" i="18"/>
  <c r="DH18" i="18"/>
  <c r="DG18" i="18"/>
  <c r="DF18" i="18"/>
  <c r="DE18" i="18"/>
  <c r="DD18" i="18"/>
  <c r="DC18" i="18"/>
  <c r="DB18" i="18"/>
  <c r="DA18" i="18"/>
  <c r="CZ18" i="18"/>
  <c r="CY18" i="18"/>
  <c r="CX18" i="18"/>
  <c r="CW18" i="18"/>
  <c r="CV18" i="18"/>
  <c r="CU18" i="18"/>
  <c r="CT18" i="18"/>
  <c r="CS18" i="18"/>
  <c r="CR18" i="18"/>
  <c r="CQ18" i="18"/>
  <c r="CP18" i="18"/>
  <c r="CO18" i="18"/>
  <c r="CN18" i="18"/>
  <c r="CM18" i="18"/>
  <c r="CL18" i="18"/>
  <c r="CK18" i="18"/>
  <c r="CJ18" i="18"/>
  <c r="CI18" i="18"/>
  <c r="CH18" i="18"/>
  <c r="CG18" i="18"/>
  <c r="CF18" i="18"/>
  <c r="CE18" i="18"/>
  <c r="CD18" i="18"/>
  <c r="CC18" i="18"/>
  <c r="CB18" i="18"/>
  <c r="CA18" i="18"/>
  <c r="BZ18" i="18"/>
  <c r="BY18" i="18"/>
  <c r="BX18" i="18"/>
  <c r="BW18" i="18"/>
  <c r="BV18" i="18"/>
  <c r="DR17" i="18"/>
  <c r="DQ17" i="18"/>
  <c r="DP17" i="18"/>
  <c r="DO17" i="18"/>
  <c r="DN17" i="18"/>
  <c r="DM17" i="18"/>
  <c r="DL17" i="18"/>
  <c r="DK17" i="18"/>
  <c r="DJ17" i="18"/>
  <c r="DI17" i="18"/>
  <c r="DH17" i="18"/>
  <c r="DG17" i="18"/>
  <c r="DF17" i="18"/>
  <c r="DE17" i="18"/>
  <c r="DD17" i="18"/>
  <c r="DC17" i="18"/>
  <c r="DB17" i="18"/>
  <c r="DA17" i="18"/>
  <c r="CZ17" i="18"/>
  <c r="CY17" i="18"/>
  <c r="CX17" i="18"/>
  <c r="CW17" i="18"/>
  <c r="CV17" i="18"/>
  <c r="CU17" i="18"/>
  <c r="CT17" i="18"/>
  <c r="CS17" i="18"/>
  <c r="CR17" i="18"/>
  <c r="CQ17" i="18"/>
  <c r="CP17" i="18"/>
  <c r="CO17" i="18"/>
  <c r="CN17" i="18"/>
  <c r="CM17" i="18"/>
  <c r="CL17" i="18"/>
  <c r="CK17" i="18"/>
  <c r="CJ17" i="18"/>
  <c r="CI17" i="18"/>
  <c r="CH17" i="18"/>
  <c r="CG17" i="18"/>
  <c r="CF17" i="18"/>
  <c r="CE17" i="18"/>
  <c r="CD17" i="18"/>
  <c r="CC17" i="18"/>
  <c r="CB17" i="18"/>
  <c r="CA17" i="18"/>
  <c r="BZ17" i="18"/>
  <c r="BY17" i="18"/>
  <c r="BX17" i="18"/>
  <c r="BW17" i="18"/>
  <c r="BV17" i="18"/>
  <c r="DR16" i="18"/>
  <c r="DQ16" i="18"/>
  <c r="DP16" i="18"/>
  <c r="DO16" i="18"/>
  <c r="DN16" i="18"/>
  <c r="DM16" i="18"/>
  <c r="DL16" i="18"/>
  <c r="DK16" i="18"/>
  <c r="DJ16" i="18"/>
  <c r="DI16" i="18"/>
  <c r="DH16" i="18"/>
  <c r="DG16" i="18"/>
  <c r="DF16" i="18"/>
  <c r="DE16" i="18"/>
  <c r="DD16" i="18"/>
  <c r="DC16" i="18"/>
  <c r="DB16" i="18"/>
  <c r="DA16" i="18"/>
  <c r="CZ16" i="18"/>
  <c r="CY16" i="18"/>
  <c r="CX16" i="18"/>
  <c r="CW16" i="18"/>
  <c r="CV16" i="18"/>
  <c r="CU16" i="18"/>
  <c r="CT16" i="18"/>
  <c r="CS16" i="18"/>
  <c r="CR16" i="18"/>
  <c r="CQ16" i="18"/>
  <c r="CP16" i="18"/>
  <c r="CO16" i="18"/>
  <c r="CN16" i="18"/>
  <c r="CM16" i="18"/>
  <c r="CL16" i="18"/>
  <c r="CK16" i="18"/>
  <c r="CJ16" i="18"/>
  <c r="CI16" i="18"/>
  <c r="CH16" i="18"/>
  <c r="CG16" i="18"/>
  <c r="CF16" i="18"/>
  <c r="CE16" i="18"/>
  <c r="CD16" i="18"/>
  <c r="CC16" i="18"/>
  <c r="CB16" i="18"/>
  <c r="CA16" i="18"/>
  <c r="BZ16" i="18"/>
  <c r="BY16" i="18"/>
  <c r="BX16" i="18"/>
  <c r="BW16" i="18"/>
  <c r="BV16" i="18"/>
  <c r="DR15" i="18"/>
  <c r="DQ15" i="18"/>
  <c r="DP15" i="18"/>
  <c r="DO15" i="18"/>
  <c r="DN15" i="18"/>
  <c r="DM15" i="18"/>
  <c r="DL15" i="18"/>
  <c r="DK15" i="18"/>
  <c r="DJ15" i="18"/>
  <c r="DI15" i="18"/>
  <c r="DH15" i="18"/>
  <c r="DG15" i="18"/>
  <c r="DF15" i="18"/>
  <c r="DE15" i="18"/>
  <c r="DD15" i="18"/>
  <c r="DC15" i="18"/>
  <c r="DB15" i="18"/>
  <c r="DA15" i="18"/>
  <c r="CZ15" i="18"/>
  <c r="CY15" i="18"/>
  <c r="CX15" i="18"/>
  <c r="CW15" i="18"/>
  <c r="CV15" i="18"/>
  <c r="CU15" i="18"/>
  <c r="CT15" i="18"/>
  <c r="CS15" i="18"/>
  <c r="CR15" i="18"/>
  <c r="CQ15" i="18"/>
  <c r="CP15" i="18"/>
  <c r="CO15" i="18"/>
  <c r="CN15" i="18"/>
  <c r="CM15" i="18"/>
  <c r="CL15" i="18"/>
  <c r="CK15" i="18"/>
  <c r="CJ15" i="18"/>
  <c r="CI15" i="18"/>
  <c r="CH15" i="18"/>
  <c r="CG15" i="18"/>
  <c r="CF15" i="18"/>
  <c r="CE15" i="18"/>
  <c r="CD15" i="18"/>
  <c r="CC15" i="18"/>
  <c r="CB15" i="18"/>
  <c r="CA15" i="18"/>
  <c r="BZ15" i="18"/>
  <c r="BY15" i="18"/>
  <c r="BX15" i="18"/>
  <c r="BW15" i="18"/>
  <c r="BV15" i="18"/>
  <c r="DR14" i="18"/>
  <c r="DQ14" i="18"/>
  <c r="DP14" i="18"/>
  <c r="DO14" i="18"/>
  <c r="DN14" i="18"/>
  <c r="DM14" i="18"/>
  <c r="DL14" i="18"/>
  <c r="DK14" i="18"/>
  <c r="DJ14" i="18"/>
  <c r="DI14" i="18"/>
  <c r="DH14" i="18"/>
  <c r="DG14" i="18"/>
  <c r="DF14" i="18"/>
  <c r="DE14" i="18"/>
  <c r="DD14" i="18"/>
  <c r="DC14" i="18"/>
  <c r="DB14" i="18"/>
  <c r="DA14" i="18"/>
  <c r="CZ14" i="18"/>
  <c r="CY14" i="18"/>
  <c r="CX14" i="18"/>
  <c r="CW14" i="18"/>
  <c r="CV14" i="18"/>
  <c r="CU14" i="18"/>
  <c r="CT14" i="18"/>
  <c r="CS14" i="18"/>
  <c r="CR14" i="18"/>
  <c r="CQ14" i="18"/>
  <c r="CP14" i="18"/>
  <c r="CO14" i="18"/>
  <c r="CN14" i="18"/>
  <c r="CM14" i="18"/>
  <c r="CL14" i="18"/>
  <c r="CK14" i="18"/>
  <c r="CJ14" i="18"/>
  <c r="CI14" i="18"/>
  <c r="CH14" i="18"/>
  <c r="CG14" i="18"/>
  <c r="CF14" i="18"/>
  <c r="CE14" i="18"/>
  <c r="CD14" i="18"/>
  <c r="CC14" i="18"/>
  <c r="CB14" i="18"/>
  <c r="CA14" i="18"/>
  <c r="BZ14" i="18"/>
  <c r="BY14" i="18"/>
  <c r="BX14" i="18"/>
  <c r="BW14" i="18"/>
  <c r="BV14" i="18"/>
  <c r="DR13" i="18"/>
  <c r="DQ13" i="18"/>
  <c r="DP13" i="18"/>
  <c r="DO13" i="18"/>
  <c r="DN13" i="18"/>
  <c r="DM13" i="18"/>
  <c r="DL13" i="18"/>
  <c r="DK13" i="18"/>
  <c r="DJ13" i="18"/>
  <c r="DI13" i="18"/>
  <c r="DH13" i="18"/>
  <c r="DG13" i="18"/>
  <c r="DF13" i="18"/>
  <c r="DE13" i="18"/>
  <c r="DD13" i="18"/>
  <c r="DC13" i="18"/>
  <c r="DB13" i="18"/>
  <c r="DA13" i="18"/>
  <c r="CZ13" i="18"/>
  <c r="CY13" i="18"/>
  <c r="CX13" i="18"/>
  <c r="CW13" i="18"/>
  <c r="CV13" i="18"/>
  <c r="CU13" i="18"/>
  <c r="CT13" i="18"/>
  <c r="CS13" i="18"/>
  <c r="CR13" i="18"/>
  <c r="CQ13" i="18"/>
  <c r="CP13" i="18"/>
  <c r="CO13" i="18"/>
  <c r="CN13" i="18"/>
  <c r="CM13" i="18"/>
  <c r="CL13" i="18"/>
  <c r="CK13" i="18"/>
  <c r="CJ13" i="18"/>
  <c r="CI13" i="18"/>
  <c r="CH13" i="18"/>
  <c r="CG13" i="18"/>
  <c r="CF13" i="18"/>
  <c r="CE13" i="18"/>
  <c r="CD13" i="18"/>
  <c r="CC13" i="18"/>
  <c r="CB13" i="18"/>
  <c r="CA13" i="18"/>
  <c r="BZ13" i="18"/>
  <c r="BY13" i="18"/>
  <c r="BX13" i="18"/>
  <c r="BW13" i="18"/>
  <c r="BV13" i="18"/>
  <c r="DR12" i="18"/>
  <c r="DQ12" i="18"/>
  <c r="DP12" i="18"/>
  <c r="DO12" i="18"/>
  <c r="DN12" i="18"/>
  <c r="DM12" i="18"/>
  <c r="DL12" i="18"/>
  <c r="DK12" i="18"/>
  <c r="DJ12" i="18"/>
  <c r="DI12" i="18"/>
  <c r="DH12" i="18"/>
  <c r="DG12" i="18"/>
  <c r="DF12" i="18"/>
  <c r="DE12" i="18"/>
  <c r="DD12" i="18"/>
  <c r="DC12" i="18"/>
  <c r="DB12" i="18"/>
  <c r="DA12" i="18"/>
  <c r="CZ12" i="18"/>
  <c r="CY12" i="18"/>
  <c r="CX12" i="18"/>
  <c r="CW12" i="18"/>
  <c r="CV12" i="18"/>
  <c r="CU12" i="18"/>
  <c r="CT12" i="18"/>
  <c r="CS12" i="18"/>
  <c r="CR12" i="18"/>
  <c r="CQ12" i="18"/>
  <c r="CP12" i="18"/>
  <c r="CO12" i="18"/>
  <c r="CN12" i="18"/>
  <c r="CM12" i="18"/>
  <c r="CL12" i="18"/>
  <c r="CK12" i="18"/>
  <c r="CJ12" i="18"/>
  <c r="CI12" i="18"/>
  <c r="CH12" i="18"/>
  <c r="CG12" i="18"/>
  <c r="CF12" i="18"/>
  <c r="CE12" i="18"/>
  <c r="CD12" i="18"/>
  <c r="CC12" i="18"/>
  <c r="CB12" i="18"/>
  <c r="CA12" i="18"/>
  <c r="BZ12" i="18"/>
  <c r="BY12" i="18"/>
  <c r="BX12" i="18"/>
  <c r="BW12" i="18"/>
  <c r="BV12" i="18"/>
  <c r="DR11" i="18"/>
  <c r="DQ11" i="18"/>
  <c r="DP11" i="18"/>
  <c r="DO11" i="18"/>
  <c r="DN11" i="18"/>
  <c r="DM11" i="18"/>
  <c r="DL11" i="18"/>
  <c r="DK11" i="18"/>
  <c r="DJ11" i="18"/>
  <c r="DI11" i="18"/>
  <c r="DH11" i="18"/>
  <c r="DG11" i="18"/>
  <c r="DF11" i="18"/>
  <c r="DE11" i="18"/>
  <c r="DD11" i="18"/>
  <c r="DC11" i="18"/>
  <c r="DB11" i="18"/>
  <c r="DA11" i="18"/>
  <c r="CZ11" i="18"/>
  <c r="CY11" i="18"/>
  <c r="CX11" i="18"/>
  <c r="CW11" i="18"/>
  <c r="CV11" i="18"/>
  <c r="CU11" i="18"/>
  <c r="CT11" i="18"/>
  <c r="CS11" i="18"/>
  <c r="CR11" i="18"/>
  <c r="CQ11" i="18"/>
  <c r="CP11" i="18"/>
  <c r="CO11" i="18"/>
  <c r="CN11" i="18"/>
  <c r="CM11" i="18"/>
  <c r="CL11" i="18"/>
  <c r="CK11" i="18"/>
  <c r="CJ11" i="18"/>
  <c r="CI11" i="18"/>
  <c r="CH11" i="18"/>
  <c r="CG11" i="18"/>
  <c r="CF11" i="18"/>
  <c r="CE11" i="18"/>
  <c r="CD11" i="18"/>
  <c r="CC11" i="18"/>
  <c r="CB11" i="18"/>
  <c r="CA11" i="18"/>
  <c r="BZ11" i="18"/>
  <c r="BY11" i="18"/>
  <c r="BX11" i="18"/>
  <c r="BW11" i="18"/>
  <c r="BV11" i="18"/>
  <c r="DR10" i="18"/>
  <c r="DQ10" i="18"/>
  <c r="DP10" i="18"/>
  <c r="DO10" i="18"/>
  <c r="DN10" i="18"/>
  <c r="DM10" i="18"/>
  <c r="DL10" i="18"/>
  <c r="DK10" i="18"/>
  <c r="DJ10" i="18"/>
  <c r="DI10" i="18"/>
  <c r="DH10" i="18"/>
  <c r="DG10" i="18"/>
  <c r="DF10" i="18"/>
  <c r="DE10" i="18"/>
  <c r="DD10" i="18"/>
  <c r="DC10" i="18"/>
  <c r="DB10" i="18"/>
  <c r="DA10" i="18"/>
  <c r="CZ10" i="18"/>
  <c r="CY10" i="18"/>
  <c r="CX10" i="18"/>
  <c r="CW10" i="18"/>
  <c r="CV10" i="18"/>
  <c r="CU10" i="18"/>
  <c r="CT10" i="18"/>
  <c r="CS10" i="18"/>
  <c r="CR10" i="18"/>
  <c r="CQ10" i="18"/>
  <c r="CP10" i="18"/>
  <c r="CO10" i="18"/>
  <c r="CN10" i="18"/>
  <c r="CM10" i="18"/>
  <c r="CL10" i="18"/>
  <c r="CK10" i="18"/>
  <c r="CJ10" i="18"/>
  <c r="CI10" i="18"/>
  <c r="CH10" i="18"/>
  <c r="CG10" i="18"/>
  <c r="CF10" i="18"/>
  <c r="CE10" i="18"/>
  <c r="CD10" i="18"/>
  <c r="CC10" i="18"/>
  <c r="CB10" i="18"/>
  <c r="CA10" i="18"/>
  <c r="BZ10" i="18"/>
  <c r="BY10" i="18"/>
  <c r="BX10" i="18"/>
  <c r="BW10" i="18"/>
  <c r="BV10" i="18"/>
  <c r="DR9" i="18"/>
  <c r="DQ9" i="18"/>
  <c r="DP9" i="18"/>
  <c r="DO9" i="18"/>
  <c r="DN9" i="18"/>
  <c r="DM9" i="18"/>
  <c r="DL9" i="18"/>
  <c r="DK9" i="18"/>
  <c r="DJ9" i="18"/>
  <c r="DI9" i="18"/>
  <c r="DH9" i="18"/>
  <c r="DG9" i="18"/>
  <c r="DF9" i="18"/>
  <c r="DE9" i="18"/>
  <c r="DD9" i="18"/>
  <c r="DC9" i="18"/>
  <c r="DB9" i="18"/>
  <c r="DA9" i="18"/>
  <c r="CZ9" i="18"/>
  <c r="CY9" i="18"/>
  <c r="CX9" i="18"/>
  <c r="CW9" i="18"/>
  <c r="CV9" i="18"/>
  <c r="CU9" i="18"/>
  <c r="CT9" i="18"/>
  <c r="CS9" i="18"/>
  <c r="CR9" i="18"/>
  <c r="CQ9" i="18"/>
  <c r="CP9" i="18"/>
  <c r="CO9" i="18"/>
  <c r="CN9" i="18"/>
  <c r="CM9" i="18"/>
  <c r="CL9" i="18"/>
  <c r="CK9" i="18"/>
  <c r="CJ9" i="18"/>
  <c r="CI9" i="18"/>
  <c r="CH9" i="18"/>
  <c r="CG9" i="18"/>
  <c r="CF9" i="18"/>
  <c r="CE9" i="18"/>
  <c r="CD9" i="18"/>
  <c r="CC9" i="18"/>
  <c r="CB9" i="18"/>
  <c r="CA9" i="18"/>
  <c r="BZ9" i="18"/>
  <c r="BY9" i="18"/>
  <c r="BX9" i="18"/>
  <c r="BW9" i="18"/>
  <c r="BV9" i="18"/>
  <c r="DR8" i="18"/>
  <c r="DQ8" i="18"/>
  <c r="DP8" i="18"/>
  <c r="DO8" i="18"/>
  <c r="DN8" i="18"/>
  <c r="DM8" i="18"/>
  <c r="DL8" i="18"/>
  <c r="DK8" i="18"/>
  <c r="DJ8" i="18"/>
  <c r="DI8" i="18"/>
  <c r="DH8" i="18"/>
  <c r="DG8" i="18"/>
  <c r="DF8" i="18"/>
  <c r="DE8" i="18"/>
  <c r="DD8" i="18"/>
  <c r="DC8" i="18"/>
  <c r="DB8" i="18"/>
  <c r="DA8" i="18"/>
  <c r="CZ8" i="18"/>
  <c r="CY8" i="18"/>
  <c r="CX8" i="18"/>
  <c r="CW8" i="18"/>
  <c r="CV8" i="18"/>
  <c r="CU8" i="18"/>
  <c r="CT8" i="18"/>
  <c r="CS8" i="18"/>
  <c r="CR8" i="18"/>
  <c r="CQ8" i="18"/>
  <c r="CP8" i="18"/>
  <c r="CO8" i="18"/>
  <c r="CN8" i="18"/>
  <c r="CM8" i="18"/>
  <c r="CL8" i="18"/>
  <c r="CK8" i="18"/>
  <c r="CJ8" i="18"/>
  <c r="CI8" i="18"/>
  <c r="CH8" i="18"/>
  <c r="CG8" i="18"/>
  <c r="CF8" i="18"/>
  <c r="CE8" i="18"/>
  <c r="CD8" i="18"/>
  <c r="CC8" i="18"/>
  <c r="CB8" i="18"/>
  <c r="CA8" i="18"/>
  <c r="BZ8" i="18"/>
  <c r="BY8" i="18"/>
  <c r="BX8" i="18"/>
  <c r="BW8" i="18"/>
  <c r="BV8" i="18"/>
  <c r="DR7" i="18"/>
  <c r="DQ7" i="18"/>
  <c r="DP7" i="18"/>
  <c r="DO7" i="18"/>
  <c r="DN7" i="18"/>
  <c r="DM7" i="18"/>
  <c r="DL7" i="18"/>
  <c r="DK7" i="18"/>
  <c r="DJ7" i="18"/>
  <c r="DI7" i="18"/>
  <c r="DH7" i="18"/>
  <c r="DG7" i="18"/>
  <c r="DF7" i="18"/>
  <c r="DE7" i="18"/>
  <c r="DD7" i="18"/>
  <c r="DC7" i="18"/>
  <c r="DB7" i="18"/>
  <c r="DA7" i="18"/>
  <c r="CZ7" i="18"/>
  <c r="CY7" i="18"/>
  <c r="CX7" i="18"/>
  <c r="CW7" i="18"/>
  <c r="CV7" i="18"/>
  <c r="CU7" i="18"/>
  <c r="CT7" i="18"/>
  <c r="CS7" i="18"/>
  <c r="CR7" i="18"/>
  <c r="CQ7" i="18"/>
  <c r="CP7" i="18"/>
  <c r="CO7" i="18"/>
  <c r="CN7" i="18"/>
  <c r="CM7" i="18"/>
  <c r="CL7" i="18"/>
  <c r="CK7" i="18"/>
  <c r="CJ7" i="18"/>
  <c r="CI7" i="18"/>
  <c r="CH7" i="18"/>
  <c r="CG7" i="18"/>
  <c r="CF7" i="18"/>
  <c r="CE7" i="18"/>
  <c r="CD7" i="18"/>
  <c r="CC7" i="18"/>
  <c r="CB7" i="18"/>
  <c r="CA7" i="18"/>
  <c r="BZ7" i="18"/>
  <c r="BY7" i="18"/>
  <c r="BX7" i="18"/>
  <c r="BW7" i="18"/>
  <c r="BV7" i="18"/>
  <c r="DR6" i="18"/>
  <c r="DQ6" i="18"/>
  <c r="DP6" i="18"/>
  <c r="DO6" i="18"/>
  <c r="DN6" i="18"/>
  <c r="DM6" i="18"/>
  <c r="DL6" i="18"/>
  <c r="DK6" i="18"/>
  <c r="DJ6" i="18"/>
  <c r="DI6" i="18"/>
  <c r="DH6" i="18"/>
  <c r="DG6" i="18"/>
  <c r="DF6" i="18"/>
  <c r="DE6" i="18"/>
  <c r="DD6" i="18"/>
  <c r="DC6" i="18"/>
  <c r="DB6" i="18"/>
  <c r="DA6" i="18"/>
  <c r="CZ6" i="18"/>
  <c r="CY6" i="18"/>
  <c r="CX6" i="18"/>
  <c r="CW6" i="18"/>
  <c r="CV6" i="18"/>
  <c r="CU6" i="18"/>
  <c r="CT6" i="18"/>
  <c r="CS6" i="18"/>
  <c r="CR6" i="18"/>
  <c r="CQ6" i="18"/>
  <c r="CP6" i="18"/>
  <c r="CO6" i="18"/>
  <c r="CN6" i="18"/>
  <c r="CM6" i="18"/>
  <c r="CL6" i="18"/>
  <c r="CK6" i="18"/>
  <c r="CJ6" i="18"/>
  <c r="CI6" i="18"/>
  <c r="CH6" i="18"/>
  <c r="CG6" i="18"/>
  <c r="CF6" i="18"/>
  <c r="CE6" i="18"/>
  <c r="CD6" i="18"/>
  <c r="CC6" i="18"/>
  <c r="CB6" i="18"/>
  <c r="CA6" i="18"/>
  <c r="BZ6" i="18"/>
  <c r="BY6" i="18"/>
  <c r="BX6" i="18"/>
  <c r="BW6" i="18"/>
  <c r="BV6" i="18"/>
  <c r="DR5" i="18"/>
  <c r="DQ5" i="18"/>
  <c r="DP5" i="18"/>
  <c r="DO5" i="18"/>
  <c r="DN5" i="18"/>
  <c r="DM5" i="18"/>
  <c r="DL5" i="18"/>
  <c r="DK5" i="18"/>
  <c r="DJ5" i="18"/>
  <c r="DI5" i="18"/>
  <c r="DH5" i="18"/>
  <c r="DG5" i="18"/>
  <c r="DF5" i="18"/>
  <c r="DE5" i="18"/>
  <c r="DD5" i="18"/>
  <c r="DC5" i="18"/>
  <c r="DB5" i="18"/>
  <c r="DA5" i="18"/>
  <c r="CZ5" i="18"/>
  <c r="CY5" i="18"/>
  <c r="CX5" i="18"/>
  <c r="CW5" i="18"/>
  <c r="CV5" i="18"/>
  <c r="CU5" i="18"/>
  <c r="CT5" i="18"/>
  <c r="CS5" i="18"/>
  <c r="CR5" i="18"/>
  <c r="CQ5" i="18"/>
  <c r="CP5" i="18"/>
  <c r="CO5" i="18"/>
  <c r="CN5" i="18"/>
  <c r="CM5" i="18"/>
  <c r="CL5" i="18"/>
  <c r="CK5" i="18"/>
  <c r="CJ5" i="18"/>
  <c r="CI5" i="18"/>
  <c r="CH5" i="18"/>
  <c r="CG5" i="18"/>
  <c r="CF5" i="18"/>
  <c r="CE5" i="18"/>
  <c r="CD5" i="18"/>
  <c r="CC5" i="18"/>
  <c r="CB5" i="18"/>
  <c r="CA5" i="18"/>
  <c r="BZ5" i="18"/>
  <c r="BY5" i="18"/>
  <c r="BX5" i="18"/>
  <c r="BW5" i="18"/>
  <c r="BV5" i="18"/>
  <c r="BU5" i="18"/>
  <c r="DE52" i="15"/>
  <c r="DF52" i="15"/>
  <c r="DF158" i="15"/>
  <c r="DE51" i="15"/>
  <c r="DF51" i="15"/>
  <c r="DG51" i="15"/>
  <c r="DG157" i="15"/>
  <c r="DF157" i="15"/>
  <c r="DE157" i="15"/>
  <c r="DE50" i="15"/>
  <c r="DF50" i="15"/>
  <c r="DG50" i="15"/>
  <c r="DH50" i="15"/>
  <c r="DH156" i="15"/>
  <c r="DG156" i="15"/>
  <c r="DF156" i="15"/>
  <c r="DE156" i="15"/>
  <c r="DE49" i="15"/>
  <c r="DF49" i="15"/>
  <c r="DG49" i="15"/>
  <c r="DH49" i="15"/>
  <c r="DI49" i="15"/>
  <c r="DI155" i="15"/>
  <c r="DH155" i="15"/>
  <c r="DG155" i="15"/>
  <c r="DF155" i="15"/>
  <c r="DE155" i="15"/>
  <c r="DE48" i="15"/>
  <c r="DF48" i="15"/>
  <c r="DG48" i="15"/>
  <c r="DH48" i="15"/>
  <c r="DI48" i="15"/>
  <c r="DJ48" i="15"/>
  <c r="DJ154" i="15"/>
  <c r="DI154" i="15"/>
  <c r="DH154" i="15"/>
  <c r="DG154" i="15"/>
  <c r="DF154" i="15"/>
  <c r="DE154" i="15"/>
  <c r="DE47" i="15"/>
  <c r="DF47" i="15"/>
  <c r="DG47" i="15"/>
  <c r="DH47" i="15"/>
  <c r="DI47" i="15"/>
  <c r="DJ47" i="15"/>
  <c r="DK47" i="15"/>
  <c r="DK153" i="15"/>
  <c r="DJ153" i="15"/>
  <c r="DI153" i="15"/>
  <c r="DH153" i="15"/>
  <c r="DG153" i="15"/>
  <c r="DF153" i="15"/>
  <c r="DE153" i="15"/>
  <c r="DE46" i="15"/>
  <c r="DF46" i="15"/>
  <c r="DG46" i="15"/>
  <c r="DH46" i="15"/>
  <c r="DI46" i="15"/>
  <c r="DJ46" i="15"/>
  <c r="DK46" i="15"/>
  <c r="DL46" i="15"/>
  <c r="DL152" i="15"/>
  <c r="DK152" i="15"/>
  <c r="DJ152" i="15"/>
  <c r="DI152" i="15"/>
  <c r="DH152" i="15"/>
  <c r="DG152" i="15"/>
  <c r="DF152" i="15"/>
  <c r="DE152" i="15"/>
  <c r="DE45" i="15"/>
  <c r="DF45" i="15"/>
  <c r="DG45" i="15"/>
  <c r="DH45" i="15"/>
  <c r="DI45" i="15"/>
  <c r="DJ45" i="15"/>
  <c r="DK45" i="15"/>
  <c r="DL45" i="15"/>
  <c r="DM45" i="15"/>
  <c r="DM151" i="15"/>
  <c r="DL151" i="15"/>
  <c r="DK151" i="15"/>
  <c r="DJ151" i="15"/>
  <c r="DI151" i="15"/>
  <c r="DH151" i="15"/>
  <c r="DG151" i="15"/>
  <c r="DF151" i="15"/>
  <c r="DE151" i="15"/>
  <c r="DE44" i="15"/>
  <c r="DF44" i="15"/>
  <c r="DG44" i="15"/>
  <c r="DH44" i="15"/>
  <c r="DI44" i="15"/>
  <c r="DJ44" i="15"/>
  <c r="DK44" i="15"/>
  <c r="DL44" i="15"/>
  <c r="DM44" i="15"/>
  <c r="DN44" i="15"/>
  <c r="DN150" i="15"/>
  <c r="DM150" i="15"/>
  <c r="DL150" i="15"/>
  <c r="DK150" i="15"/>
  <c r="DJ150" i="15"/>
  <c r="DI150" i="15"/>
  <c r="DH150" i="15"/>
  <c r="DG150" i="15"/>
  <c r="DF150" i="15"/>
  <c r="DE150" i="15"/>
  <c r="DE43" i="15"/>
  <c r="DF43" i="15"/>
  <c r="DG43" i="15"/>
  <c r="DH43" i="15"/>
  <c r="DI43" i="15"/>
  <c r="DJ43" i="15"/>
  <c r="DK43" i="15"/>
  <c r="DL43" i="15"/>
  <c r="DM43" i="15"/>
  <c r="DN43" i="15"/>
  <c r="DO43" i="15"/>
  <c r="DO149" i="15"/>
  <c r="DN149" i="15"/>
  <c r="DM149" i="15"/>
  <c r="DL149" i="15"/>
  <c r="DK149" i="15"/>
  <c r="DJ149" i="15"/>
  <c r="DI149" i="15"/>
  <c r="DH149" i="15"/>
  <c r="DG149" i="15"/>
  <c r="DF149" i="15"/>
  <c r="DE149" i="15"/>
  <c r="DE42" i="15"/>
  <c r="DF42" i="15"/>
  <c r="DG42" i="15"/>
  <c r="DH42" i="15"/>
  <c r="DI42" i="15"/>
  <c r="DJ42" i="15"/>
  <c r="DK42" i="15"/>
  <c r="DL42" i="15"/>
  <c r="DM42" i="15"/>
  <c r="DN42" i="15"/>
  <c r="DO42" i="15"/>
  <c r="DP42" i="15"/>
  <c r="DP148" i="15"/>
  <c r="DO148" i="15"/>
  <c r="DN148" i="15"/>
  <c r="DM148" i="15"/>
  <c r="DL148" i="15"/>
  <c r="DK148" i="15"/>
  <c r="DJ148" i="15"/>
  <c r="DI148" i="15"/>
  <c r="DH148" i="15"/>
  <c r="DG148" i="15"/>
  <c r="DF148" i="15"/>
  <c r="DE148" i="15"/>
  <c r="DE41" i="15"/>
  <c r="DF41" i="15"/>
  <c r="DG41" i="15"/>
  <c r="DH41" i="15"/>
  <c r="DI41" i="15"/>
  <c r="DJ41" i="15"/>
  <c r="DK41" i="15"/>
  <c r="DL41" i="15"/>
  <c r="DM41" i="15"/>
  <c r="DN41" i="15"/>
  <c r="DO41" i="15"/>
  <c r="DP41" i="15"/>
  <c r="DQ41" i="15"/>
  <c r="DQ147" i="15"/>
  <c r="DP147" i="15"/>
  <c r="DO147" i="15"/>
  <c r="DN147" i="15"/>
  <c r="DM147" i="15"/>
  <c r="DL147" i="15"/>
  <c r="DK147" i="15"/>
  <c r="DJ147" i="15"/>
  <c r="DI147" i="15"/>
  <c r="DH147" i="15"/>
  <c r="DG147" i="15"/>
  <c r="DF147" i="15"/>
  <c r="DE147" i="15"/>
  <c r="DE40" i="15"/>
  <c r="DF40" i="15"/>
  <c r="DG40" i="15"/>
  <c r="DH40" i="15"/>
  <c r="DI40" i="15"/>
  <c r="DJ40" i="15"/>
  <c r="DK40" i="15"/>
  <c r="DL40" i="15"/>
  <c r="DM40" i="15"/>
  <c r="DN40" i="15"/>
  <c r="DO40" i="15"/>
  <c r="DP40" i="15"/>
  <c r="DQ40" i="15"/>
  <c r="DR40" i="15"/>
  <c r="DR146" i="15"/>
  <c r="DQ146" i="15"/>
  <c r="DP146" i="15"/>
  <c r="DO146" i="15"/>
  <c r="DN146" i="15"/>
  <c r="DM146" i="15"/>
  <c r="DL146" i="15"/>
  <c r="DK146" i="15"/>
  <c r="DJ146" i="15"/>
  <c r="DI146" i="15"/>
  <c r="DH146" i="15"/>
  <c r="DG146" i="15"/>
  <c r="DF146" i="15"/>
  <c r="DE146" i="15"/>
  <c r="DE39" i="15"/>
  <c r="DF39" i="15"/>
  <c r="DG39" i="15"/>
  <c r="DH39" i="15"/>
  <c r="DI39" i="15"/>
  <c r="DJ39" i="15"/>
  <c r="DK39" i="15"/>
  <c r="DL39" i="15"/>
  <c r="DM39" i="15"/>
  <c r="DN39" i="15"/>
  <c r="DO39" i="15"/>
  <c r="DP39" i="15"/>
  <c r="DQ39" i="15"/>
  <c r="DR39" i="15"/>
  <c r="DS39" i="15"/>
  <c r="DS145" i="15"/>
  <c r="DR145" i="15"/>
  <c r="DQ145" i="15"/>
  <c r="DP145" i="15"/>
  <c r="DO145" i="15"/>
  <c r="DN145" i="15"/>
  <c r="DM145" i="15"/>
  <c r="DL145" i="15"/>
  <c r="DK145" i="15"/>
  <c r="DJ145" i="15"/>
  <c r="DI145" i="15"/>
  <c r="DH145" i="15"/>
  <c r="DG145" i="15"/>
  <c r="DF145" i="15"/>
  <c r="DE145" i="15"/>
  <c r="DE38" i="15"/>
  <c r="DF38" i="15"/>
  <c r="DG38" i="15"/>
  <c r="DH38" i="15"/>
  <c r="DI38" i="15"/>
  <c r="DJ38" i="15"/>
  <c r="DK38" i="15"/>
  <c r="DL38" i="15"/>
  <c r="DM38" i="15"/>
  <c r="DN38" i="15"/>
  <c r="DO38" i="15"/>
  <c r="DP38" i="15"/>
  <c r="DQ38" i="15"/>
  <c r="DR38" i="15"/>
  <c r="DS38" i="15"/>
  <c r="DT38" i="15"/>
  <c r="DT144" i="15"/>
  <c r="DS144" i="15"/>
  <c r="DR144" i="15"/>
  <c r="DQ144" i="15"/>
  <c r="DP144" i="15"/>
  <c r="DO144" i="15"/>
  <c r="DN144" i="15"/>
  <c r="DM144" i="15"/>
  <c r="DL144" i="15"/>
  <c r="DK144" i="15"/>
  <c r="DJ144" i="15"/>
  <c r="DI144" i="15"/>
  <c r="DH144" i="15"/>
  <c r="DG144" i="15"/>
  <c r="DF144" i="15"/>
  <c r="DE144" i="15"/>
  <c r="DE37" i="15"/>
  <c r="DF37" i="15"/>
  <c r="DG37" i="15"/>
  <c r="DH37" i="15"/>
  <c r="DI37" i="15"/>
  <c r="DJ37" i="15"/>
  <c r="DK37" i="15"/>
  <c r="DL37" i="15"/>
  <c r="DM37" i="15"/>
  <c r="DN37" i="15"/>
  <c r="DO37" i="15"/>
  <c r="DP37" i="15"/>
  <c r="DQ37" i="15"/>
  <c r="DR37" i="15"/>
  <c r="DS37" i="15"/>
  <c r="DT37" i="15"/>
  <c r="DU37" i="15"/>
  <c r="DU143" i="15"/>
  <c r="DT143" i="15"/>
  <c r="DS143" i="15"/>
  <c r="DR143" i="15"/>
  <c r="DQ143" i="15"/>
  <c r="DP143" i="15"/>
  <c r="DO143" i="15"/>
  <c r="DN143" i="15"/>
  <c r="DM143" i="15"/>
  <c r="DL143" i="15"/>
  <c r="DK143" i="15"/>
  <c r="DJ143" i="15"/>
  <c r="DI143" i="15"/>
  <c r="DH143" i="15"/>
  <c r="DG143" i="15"/>
  <c r="DF143" i="15"/>
  <c r="DE143" i="15"/>
  <c r="DE36" i="15"/>
  <c r="DF36" i="15"/>
  <c r="DG36" i="15"/>
  <c r="DH36" i="15"/>
  <c r="DI36" i="15"/>
  <c r="DJ36" i="15"/>
  <c r="DK36" i="15"/>
  <c r="DL36" i="15"/>
  <c r="DM36" i="15"/>
  <c r="DN36" i="15"/>
  <c r="DO36" i="15"/>
  <c r="DP36" i="15"/>
  <c r="DQ36" i="15"/>
  <c r="DR36" i="15"/>
  <c r="DS36" i="15"/>
  <c r="DT36" i="15"/>
  <c r="DU36" i="15"/>
  <c r="DV36" i="15"/>
  <c r="DV142" i="15"/>
  <c r="DU142" i="15"/>
  <c r="DT142" i="15"/>
  <c r="DS142" i="15"/>
  <c r="DR142" i="15"/>
  <c r="DQ142" i="15"/>
  <c r="DP142" i="15"/>
  <c r="DO142" i="15"/>
  <c r="DN142" i="15"/>
  <c r="DM142" i="15"/>
  <c r="DL142" i="15"/>
  <c r="DK142" i="15"/>
  <c r="DJ142" i="15"/>
  <c r="DI142" i="15"/>
  <c r="DH142" i="15"/>
  <c r="DG142" i="15"/>
  <c r="DF142" i="15"/>
  <c r="DE142" i="15"/>
  <c r="DW141" i="15"/>
  <c r="DV141" i="15"/>
  <c r="DU141" i="15"/>
  <c r="DT141" i="15"/>
  <c r="DS141" i="15"/>
  <c r="DR141" i="15"/>
  <c r="DQ141" i="15"/>
  <c r="DP141" i="15"/>
  <c r="DO141" i="15"/>
  <c r="DN141" i="15"/>
  <c r="DM141" i="15"/>
  <c r="DL141" i="15"/>
  <c r="DK141" i="15"/>
  <c r="DJ141" i="15"/>
  <c r="DI141" i="15"/>
  <c r="DH141" i="15"/>
  <c r="DG141" i="15"/>
  <c r="DF141" i="15"/>
  <c r="DE141" i="15"/>
  <c r="DX140" i="15"/>
  <c r="DW140" i="15"/>
  <c r="DV140" i="15"/>
  <c r="DU140" i="15"/>
  <c r="DT140" i="15"/>
  <c r="DS140" i="15"/>
  <c r="DR140" i="15"/>
  <c r="DQ140" i="15"/>
  <c r="DP140" i="15"/>
  <c r="DO140" i="15"/>
  <c r="DN140" i="15"/>
  <c r="DM140" i="15"/>
  <c r="DL140" i="15"/>
  <c r="DK140" i="15"/>
  <c r="DJ140" i="15"/>
  <c r="DI140" i="15"/>
  <c r="DH140" i="15"/>
  <c r="DG140" i="15"/>
  <c r="DF140" i="15"/>
  <c r="DE140" i="15"/>
  <c r="DE33" i="15"/>
  <c r="DF33" i="15"/>
  <c r="DG33" i="15"/>
  <c r="DH33" i="15"/>
  <c r="DI33" i="15"/>
  <c r="DJ33" i="15"/>
  <c r="DK33" i="15"/>
  <c r="DL33" i="15"/>
  <c r="DM33" i="15"/>
  <c r="DN33" i="15"/>
  <c r="DO33" i="15"/>
  <c r="DP33" i="15"/>
  <c r="DQ33" i="15"/>
  <c r="DR33" i="15"/>
  <c r="DS33" i="15"/>
  <c r="DT33" i="15"/>
  <c r="DU33" i="15"/>
  <c r="DV33" i="15"/>
  <c r="DW33" i="15"/>
  <c r="DX33" i="15"/>
  <c r="DY33" i="15"/>
  <c r="DY139" i="15"/>
  <c r="DX139" i="15"/>
  <c r="DW139" i="15"/>
  <c r="DV139" i="15"/>
  <c r="DU139" i="15"/>
  <c r="DT139" i="15"/>
  <c r="DS139" i="15"/>
  <c r="DR139" i="15"/>
  <c r="DQ139" i="15"/>
  <c r="DP139" i="15"/>
  <c r="DO139" i="15"/>
  <c r="DN139" i="15"/>
  <c r="DM139" i="15"/>
  <c r="DL139" i="15"/>
  <c r="DK139" i="15"/>
  <c r="DJ139" i="15"/>
  <c r="DI139" i="15"/>
  <c r="DH139" i="15"/>
  <c r="DG139" i="15"/>
  <c r="DF139" i="15"/>
  <c r="DE139" i="15"/>
  <c r="DE30" i="15"/>
  <c r="DF30" i="15"/>
  <c r="DG30" i="15"/>
  <c r="DH30" i="15"/>
  <c r="DI30" i="15"/>
  <c r="DJ30" i="15"/>
  <c r="DK30" i="15"/>
  <c r="DL30" i="15"/>
  <c r="DM30" i="15"/>
  <c r="DN30" i="15"/>
  <c r="DO30" i="15"/>
  <c r="DP30" i="15"/>
  <c r="DQ30" i="15"/>
  <c r="DR30" i="15"/>
  <c r="DS30" i="15"/>
  <c r="DT30" i="15"/>
  <c r="DU30" i="15"/>
  <c r="DV30" i="15"/>
  <c r="DW30" i="15"/>
  <c r="DX30" i="15"/>
  <c r="DY30" i="15"/>
  <c r="DZ30" i="15"/>
  <c r="EA30" i="15"/>
  <c r="EB30" i="15"/>
  <c r="EB136" i="15"/>
  <c r="EA136" i="15"/>
  <c r="DZ136" i="15"/>
  <c r="DY136" i="15"/>
  <c r="DX136" i="15"/>
  <c r="DW136" i="15"/>
  <c r="DV136" i="15"/>
  <c r="DU136" i="15"/>
  <c r="DT136" i="15"/>
  <c r="DS136" i="15"/>
  <c r="DR136" i="15"/>
  <c r="DQ136" i="15"/>
  <c r="DP136" i="15"/>
  <c r="DO136" i="15"/>
  <c r="DN136" i="15"/>
  <c r="DM136" i="15"/>
  <c r="DL136" i="15"/>
  <c r="DK136" i="15"/>
  <c r="DJ136" i="15"/>
  <c r="DI136" i="15"/>
  <c r="DH136" i="15"/>
  <c r="DG136" i="15"/>
  <c r="DF136" i="15"/>
  <c r="DE136" i="15"/>
  <c r="DE28" i="15"/>
  <c r="DF28" i="15"/>
  <c r="DG28" i="15"/>
  <c r="DH28" i="15"/>
  <c r="DI28" i="15"/>
  <c r="DJ28" i="15"/>
  <c r="DK28" i="15"/>
  <c r="DL28" i="15"/>
  <c r="DM28" i="15"/>
  <c r="DN28" i="15"/>
  <c r="DO28" i="15"/>
  <c r="DP28" i="15"/>
  <c r="DQ28" i="15"/>
  <c r="DR28" i="15"/>
  <c r="DS28" i="15"/>
  <c r="DT28" i="15"/>
  <c r="DU28" i="15"/>
  <c r="DV28" i="15"/>
  <c r="DW28" i="15"/>
  <c r="DX28" i="15"/>
  <c r="DY28" i="15"/>
  <c r="DZ28" i="15"/>
  <c r="EA28" i="15"/>
  <c r="EB28" i="15"/>
  <c r="EC28" i="15"/>
  <c r="ED28" i="15"/>
  <c r="ED134" i="15"/>
  <c r="EC134" i="15"/>
  <c r="EB134" i="15"/>
  <c r="EA134" i="15"/>
  <c r="DZ134" i="15"/>
  <c r="DY134" i="15"/>
  <c r="DX134" i="15"/>
  <c r="DW134" i="15"/>
  <c r="DV134" i="15"/>
  <c r="DU134" i="15"/>
  <c r="DT134" i="15"/>
  <c r="DS134" i="15"/>
  <c r="DR134" i="15"/>
  <c r="DQ134" i="15"/>
  <c r="DP134" i="15"/>
  <c r="DO134" i="15"/>
  <c r="DN134" i="15"/>
  <c r="DM134" i="15"/>
  <c r="DL134" i="15"/>
  <c r="DK134" i="15"/>
  <c r="DJ134" i="15"/>
  <c r="DI134" i="15"/>
  <c r="DH134" i="15"/>
  <c r="DG134" i="15"/>
  <c r="DF134" i="15"/>
  <c r="DE134" i="15"/>
  <c r="EJ128" i="15"/>
  <c r="EI128" i="15"/>
  <c r="EH128" i="15"/>
  <c r="EG128" i="15"/>
  <c r="EF128" i="15"/>
  <c r="EE128" i="15"/>
  <c r="ED128" i="15"/>
  <c r="EC128" i="15"/>
  <c r="EB128" i="15"/>
  <c r="EA128" i="15"/>
  <c r="DZ128" i="15"/>
  <c r="DY128" i="15"/>
  <c r="DX128" i="15"/>
  <c r="DW128" i="15"/>
  <c r="DV128" i="15"/>
  <c r="DU128" i="15"/>
  <c r="DT128" i="15"/>
  <c r="DS128" i="15"/>
  <c r="DR128" i="15"/>
  <c r="DQ128" i="15"/>
  <c r="DP128" i="15"/>
  <c r="DO128" i="15"/>
  <c r="DN128" i="15"/>
  <c r="DM128" i="15"/>
  <c r="DL128" i="15"/>
  <c r="DK128" i="15"/>
  <c r="DJ128" i="15"/>
  <c r="DI128" i="15"/>
  <c r="DH128" i="15"/>
  <c r="DG128" i="15"/>
  <c r="DF128" i="15"/>
  <c r="DE128" i="15"/>
  <c r="ER120" i="15"/>
  <c r="EQ120" i="15"/>
  <c r="EP120" i="15"/>
  <c r="EO120" i="15"/>
  <c r="EN120" i="15"/>
  <c r="EM120" i="15"/>
  <c r="EL120" i="15"/>
  <c r="EK120" i="15"/>
  <c r="EJ120" i="15"/>
  <c r="EI120" i="15"/>
  <c r="EH120" i="15"/>
  <c r="EG120" i="15"/>
  <c r="EF120" i="15"/>
  <c r="EE120" i="15"/>
  <c r="ED120" i="15"/>
  <c r="EC120" i="15"/>
  <c r="EB120" i="15"/>
  <c r="EA120" i="15"/>
  <c r="DZ120" i="15"/>
  <c r="DY120" i="15"/>
  <c r="DX120" i="15"/>
  <c r="DW120" i="15"/>
  <c r="DV120" i="15"/>
  <c r="DU120" i="15"/>
  <c r="DT120" i="15"/>
  <c r="DS120" i="15"/>
  <c r="DR120" i="15"/>
  <c r="DQ120" i="15"/>
  <c r="DP120" i="15"/>
  <c r="DO120" i="15"/>
  <c r="DN120" i="15"/>
  <c r="DM120" i="15"/>
  <c r="DL120" i="15"/>
  <c r="DK120" i="15"/>
  <c r="DJ120" i="15"/>
  <c r="DI120" i="15"/>
  <c r="DH120" i="15"/>
  <c r="DG120" i="15"/>
  <c r="DF120" i="15"/>
  <c r="DE120" i="15"/>
  <c r="EW115" i="15"/>
  <c r="EV115" i="15"/>
  <c r="EU115" i="15"/>
  <c r="ET115" i="15"/>
  <c r="ES115" i="15"/>
  <c r="ER115" i="15"/>
  <c r="EQ115" i="15"/>
  <c r="EP115" i="15"/>
  <c r="EO115" i="15"/>
  <c r="EN115" i="15"/>
  <c r="EM115" i="15"/>
  <c r="EL115" i="15"/>
  <c r="EK115" i="15"/>
  <c r="EJ115" i="15"/>
  <c r="EI115" i="15"/>
  <c r="EH115" i="15"/>
  <c r="EG115" i="15"/>
  <c r="EF115" i="15"/>
  <c r="EE115" i="15"/>
  <c r="ED115" i="15"/>
  <c r="EC115" i="15"/>
  <c r="EB115" i="15"/>
  <c r="EA115" i="15"/>
  <c r="DZ115" i="15"/>
  <c r="DY115" i="15"/>
  <c r="DX115" i="15"/>
  <c r="DW115" i="15"/>
  <c r="DV115" i="15"/>
  <c r="DU115" i="15"/>
  <c r="DT115" i="15"/>
  <c r="DS115" i="15"/>
  <c r="DR115" i="15"/>
  <c r="DQ115" i="15"/>
  <c r="DP115" i="15"/>
  <c r="DO115" i="15"/>
  <c r="DN115" i="15"/>
  <c r="DM115" i="15"/>
  <c r="DL115" i="15"/>
  <c r="DK115" i="15"/>
  <c r="DJ115" i="15"/>
  <c r="DI115" i="15"/>
  <c r="DH115" i="15"/>
  <c r="DG115" i="15"/>
  <c r="DF115" i="15"/>
  <c r="DE115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AV2" i="15"/>
  <c r="EX8" i="15"/>
  <c r="EX114" i="15"/>
  <c r="EW114" i="15"/>
  <c r="EV114" i="15"/>
  <c r="EU114" i="15"/>
  <c r="ET114" i="15"/>
  <c r="ES114" i="15"/>
  <c r="ER114" i="15"/>
  <c r="EQ114" i="15"/>
  <c r="EP114" i="15"/>
  <c r="EO114" i="15"/>
  <c r="EN114" i="15"/>
  <c r="EM114" i="15"/>
  <c r="EL114" i="15"/>
  <c r="EK114" i="15"/>
  <c r="EJ114" i="15"/>
  <c r="EI114" i="15"/>
  <c r="EH114" i="15"/>
  <c r="EG114" i="15"/>
  <c r="EF114" i="15"/>
  <c r="EE114" i="15"/>
  <c r="ED114" i="15"/>
  <c r="EC114" i="15"/>
  <c r="EB114" i="15"/>
  <c r="EA114" i="15"/>
  <c r="DZ114" i="15"/>
  <c r="DY114" i="15"/>
  <c r="DX114" i="15"/>
  <c r="DW114" i="15"/>
  <c r="DV114" i="15"/>
  <c r="DU114" i="15"/>
  <c r="DT114" i="15"/>
  <c r="DS114" i="15"/>
  <c r="DR114" i="15"/>
  <c r="DQ114" i="15"/>
  <c r="DP114" i="15"/>
  <c r="DO114" i="15"/>
  <c r="DN114" i="15"/>
  <c r="DM114" i="15"/>
  <c r="DL114" i="15"/>
  <c r="DK114" i="15"/>
  <c r="DJ114" i="15"/>
  <c r="DI114" i="15"/>
  <c r="DH114" i="15"/>
  <c r="DG114" i="15"/>
  <c r="DF114" i="15"/>
  <c r="DE114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AW2" i="15"/>
  <c r="EY7" i="15"/>
  <c r="EY113" i="15"/>
  <c r="EX113" i="15"/>
  <c r="EW113" i="15"/>
  <c r="EV113" i="15"/>
  <c r="EU113" i="15"/>
  <c r="ET113" i="15"/>
  <c r="ES113" i="15"/>
  <c r="ER113" i="15"/>
  <c r="EQ113" i="15"/>
  <c r="EP113" i="15"/>
  <c r="EO113" i="15"/>
  <c r="EN113" i="15"/>
  <c r="EM113" i="15"/>
  <c r="EL113" i="15"/>
  <c r="EK113" i="15"/>
  <c r="EJ113" i="15"/>
  <c r="EI113" i="15"/>
  <c r="EH113" i="15"/>
  <c r="EG113" i="15"/>
  <c r="EF113" i="15"/>
  <c r="EE113" i="15"/>
  <c r="ED113" i="15"/>
  <c r="EC113" i="15"/>
  <c r="EB113" i="15"/>
  <c r="EA113" i="15"/>
  <c r="DZ113" i="15"/>
  <c r="DY113" i="15"/>
  <c r="DX113" i="15"/>
  <c r="DW113" i="15"/>
  <c r="DV113" i="15"/>
  <c r="DU113" i="15"/>
  <c r="DT113" i="15"/>
  <c r="DS113" i="15"/>
  <c r="DR113" i="15"/>
  <c r="DQ113" i="15"/>
  <c r="DP113" i="15"/>
  <c r="DO113" i="15"/>
  <c r="DN113" i="15"/>
  <c r="DM113" i="15"/>
  <c r="DL113" i="15"/>
  <c r="DK113" i="15"/>
  <c r="DJ113" i="15"/>
  <c r="DI113" i="15"/>
  <c r="DH113" i="15"/>
  <c r="DG113" i="15"/>
  <c r="DF113" i="15"/>
  <c r="DE113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AX2" i="15"/>
  <c r="EZ6" i="15"/>
  <c r="EZ112" i="15"/>
  <c r="EY112" i="15"/>
  <c r="EX112" i="15"/>
  <c r="EW112" i="15"/>
  <c r="EV112" i="15"/>
  <c r="EU112" i="15"/>
  <c r="ET112" i="15"/>
  <c r="ES112" i="15"/>
  <c r="ER112" i="15"/>
  <c r="EQ112" i="15"/>
  <c r="EP112" i="15"/>
  <c r="EO112" i="15"/>
  <c r="EN112" i="15"/>
  <c r="EM112" i="15"/>
  <c r="EL112" i="15"/>
  <c r="EK112" i="15"/>
  <c r="EJ112" i="15"/>
  <c r="EI112" i="15"/>
  <c r="EH112" i="15"/>
  <c r="EG112" i="15"/>
  <c r="EF112" i="15"/>
  <c r="EE112" i="15"/>
  <c r="ED112" i="15"/>
  <c r="EC112" i="15"/>
  <c r="EB112" i="15"/>
  <c r="EA112" i="15"/>
  <c r="DZ112" i="15"/>
  <c r="DY112" i="15"/>
  <c r="DX112" i="15"/>
  <c r="DW112" i="15"/>
  <c r="DV112" i="15"/>
  <c r="DU112" i="15"/>
  <c r="DT112" i="15"/>
  <c r="DS112" i="15"/>
  <c r="DR112" i="15"/>
  <c r="DQ112" i="15"/>
  <c r="DP112" i="15"/>
  <c r="DO112" i="15"/>
  <c r="DN112" i="15"/>
  <c r="DM112" i="15"/>
  <c r="DL112" i="15"/>
  <c r="DK112" i="15"/>
  <c r="DJ112" i="15"/>
  <c r="DI112" i="15"/>
  <c r="DH112" i="15"/>
  <c r="DG112" i="15"/>
  <c r="DF112" i="15"/>
  <c r="DE53" i="15"/>
  <c r="DE159" i="15"/>
  <c r="DE158" i="15"/>
  <c r="DE112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AY2" i="15"/>
  <c r="FA5" i="15"/>
  <c r="FA111" i="15"/>
  <c r="EZ111" i="15"/>
  <c r="EY111" i="15"/>
  <c r="EX111" i="15"/>
  <c r="EW111" i="15"/>
  <c r="EV111" i="15"/>
  <c r="EU111" i="15"/>
  <c r="ET111" i="15"/>
  <c r="ES111" i="15"/>
  <c r="ER111" i="15"/>
  <c r="EQ111" i="15"/>
  <c r="EP111" i="15"/>
  <c r="EO111" i="15"/>
  <c r="EN111" i="15"/>
  <c r="EM111" i="15"/>
  <c r="EL111" i="15"/>
  <c r="EK111" i="15"/>
  <c r="EJ111" i="15"/>
  <c r="EI111" i="15"/>
  <c r="EH111" i="15"/>
  <c r="EG111" i="15"/>
  <c r="EF111" i="15"/>
  <c r="EE111" i="15"/>
  <c r="ED111" i="15"/>
  <c r="EC111" i="15"/>
  <c r="EB111" i="15"/>
  <c r="EA111" i="15"/>
  <c r="DZ111" i="15"/>
  <c r="DY111" i="15"/>
  <c r="DX111" i="15"/>
  <c r="DW111" i="15"/>
  <c r="DV111" i="15"/>
  <c r="DU111" i="15"/>
  <c r="DT111" i="15"/>
  <c r="DS111" i="15"/>
  <c r="DR111" i="15"/>
  <c r="DQ111" i="15"/>
  <c r="DP111" i="15"/>
  <c r="DO111" i="15"/>
  <c r="DN111" i="15"/>
  <c r="DM111" i="15"/>
  <c r="DL111" i="15"/>
  <c r="DK111" i="15"/>
  <c r="DJ111" i="15"/>
  <c r="DI111" i="15"/>
  <c r="DH111" i="15"/>
  <c r="DG111" i="15"/>
  <c r="DF111" i="15"/>
  <c r="DE111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FA4" i="15"/>
  <c r="AZ2" i="15"/>
  <c r="FB4" i="15"/>
  <c r="FB110" i="15"/>
  <c r="FA110" i="15"/>
  <c r="EZ110" i="15"/>
  <c r="EY110" i="15"/>
  <c r="EX110" i="15"/>
  <c r="EW110" i="15"/>
  <c r="EV110" i="15"/>
  <c r="EU110" i="15"/>
  <c r="ET110" i="15"/>
  <c r="ES110" i="15"/>
  <c r="ER110" i="15"/>
  <c r="EQ110" i="15"/>
  <c r="EP110" i="15"/>
  <c r="EO110" i="15"/>
  <c r="EN110" i="15"/>
  <c r="EM110" i="15"/>
  <c r="EL110" i="15"/>
  <c r="EK110" i="15"/>
  <c r="EJ110" i="15"/>
  <c r="EI110" i="15"/>
  <c r="EH110" i="15"/>
  <c r="EG110" i="15"/>
  <c r="EF110" i="15"/>
  <c r="EE110" i="15"/>
  <c r="ED110" i="15"/>
  <c r="EC110" i="15"/>
  <c r="EB110" i="15"/>
  <c r="EA110" i="15"/>
  <c r="DZ110" i="15"/>
  <c r="DY110" i="15"/>
  <c r="DX110" i="15"/>
  <c r="DW110" i="15"/>
  <c r="DV110" i="15"/>
  <c r="DU110" i="15"/>
  <c r="DT110" i="15"/>
  <c r="DS110" i="15"/>
  <c r="DR110" i="15"/>
  <c r="DQ110" i="15"/>
  <c r="DP110" i="15"/>
  <c r="DO110" i="15"/>
  <c r="DN110" i="15"/>
  <c r="DM110" i="15"/>
  <c r="DL110" i="15"/>
  <c r="DK110" i="15"/>
  <c r="DJ110" i="15"/>
  <c r="DI110" i="15"/>
  <c r="DH110" i="15"/>
  <c r="DG110" i="15"/>
  <c r="DF110" i="15"/>
  <c r="DE110" i="15"/>
  <c r="CR52" i="14"/>
  <c r="C52" i="19"/>
  <c r="DG52" i="19"/>
  <c r="DG160" i="19"/>
  <c r="CR51" i="14"/>
  <c r="C51" i="19"/>
  <c r="DG51" i="19"/>
  <c r="CS52" i="14"/>
  <c r="D52" i="19"/>
  <c r="DH51" i="19"/>
  <c r="DH159" i="19"/>
  <c r="DG159" i="19"/>
  <c r="CR50" i="14"/>
  <c r="C50" i="19"/>
  <c r="DG50" i="19"/>
  <c r="CS51" i="14"/>
  <c r="D51" i="19"/>
  <c r="DH50" i="19"/>
  <c r="CT52" i="14"/>
  <c r="E52" i="19"/>
  <c r="DI50" i="19"/>
  <c r="DI158" i="19"/>
  <c r="DH158" i="19"/>
  <c r="DG158" i="19"/>
  <c r="CR49" i="14"/>
  <c r="C49" i="19"/>
  <c r="DG49" i="19"/>
  <c r="CS50" i="14"/>
  <c r="D50" i="19"/>
  <c r="DH49" i="19"/>
  <c r="CT51" i="14"/>
  <c r="E51" i="19"/>
  <c r="DI49" i="19"/>
  <c r="CU52" i="14"/>
  <c r="F52" i="19"/>
  <c r="DJ49" i="19"/>
  <c r="DJ157" i="19"/>
  <c r="DI157" i="19"/>
  <c r="DH157" i="19"/>
  <c r="DG157" i="19"/>
  <c r="CR48" i="14"/>
  <c r="C48" i="19"/>
  <c r="DG48" i="19"/>
  <c r="CS49" i="14"/>
  <c r="D49" i="19"/>
  <c r="DH48" i="19"/>
  <c r="CT50" i="14"/>
  <c r="E50" i="19"/>
  <c r="DI48" i="19"/>
  <c r="CU51" i="14"/>
  <c r="F51" i="19"/>
  <c r="DJ48" i="19"/>
  <c r="CV52" i="14"/>
  <c r="G52" i="19"/>
  <c r="DK48" i="19"/>
  <c r="DK156" i="19"/>
  <c r="DJ156" i="19"/>
  <c r="DI156" i="19"/>
  <c r="DH156" i="19"/>
  <c r="DG156" i="19"/>
  <c r="CR47" i="14"/>
  <c r="C47" i="19"/>
  <c r="DG47" i="19"/>
  <c r="CS48" i="14"/>
  <c r="D48" i="19"/>
  <c r="DH47" i="19"/>
  <c r="CT49" i="14"/>
  <c r="E49" i="19"/>
  <c r="DI47" i="19"/>
  <c r="CU50" i="14"/>
  <c r="F50" i="19"/>
  <c r="DJ47" i="19"/>
  <c r="CV51" i="14"/>
  <c r="G51" i="19"/>
  <c r="DK47" i="19"/>
  <c r="CW52" i="14"/>
  <c r="H52" i="19"/>
  <c r="DL47" i="19"/>
  <c r="DL155" i="19"/>
  <c r="DK155" i="19"/>
  <c r="DJ155" i="19"/>
  <c r="DI155" i="19"/>
  <c r="DH155" i="19"/>
  <c r="DG155" i="19"/>
  <c r="CR46" i="14"/>
  <c r="C46" i="19"/>
  <c r="DG46" i="19"/>
  <c r="CS47" i="14"/>
  <c r="D47" i="19"/>
  <c r="DH46" i="19"/>
  <c r="CT48" i="14"/>
  <c r="E48" i="19"/>
  <c r="DI46" i="19"/>
  <c r="CU49" i="14"/>
  <c r="F49" i="19"/>
  <c r="DJ46" i="19"/>
  <c r="CV50" i="14"/>
  <c r="G50" i="19"/>
  <c r="DK46" i="19"/>
  <c r="CW51" i="14"/>
  <c r="H51" i="19"/>
  <c r="DL46" i="19"/>
  <c r="CX52" i="14"/>
  <c r="I52" i="19"/>
  <c r="DM46" i="19"/>
  <c r="DM154" i="19"/>
  <c r="DL154" i="19"/>
  <c r="DK154" i="19"/>
  <c r="DJ154" i="19"/>
  <c r="DI154" i="19"/>
  <c r="DH154" i="19"/>
  <c r="DG154" i="19"/>
  <c r="CR45" i="14"/>
  <c r="C45" i="19"/>
  <c r="DG45" i="19"/>
  <c r="CS46" i="14"/>
  <c r="D46" i="19"/>
  <c r="DH45" i="19"/>
  <c r="CT47" i="14"/>
  <c r="E47" i="19"/>
  <c r="DI45" i="19"/>
  <c r="CU48" i="14"/>
  <c r="F48" i="19"/>
  <c r="DJ45" i="19"/>
  <c r="CV49" i="14"/>
  <c r="G49" i="19"/>
  <c r="DK45" i="19"/>
  <c r="CW50" i="14"/>
  <c r="H50" i="19"/>
  <c r="DL45" i="19"/>
  <c r="CX51" i="14"/>
  <c r="I51" i="19"/>
  <c r="DM45" i="19"/>
  <c r="CY52" i="14"/>
  <c r="J52" i="19"/>
  <c r="DN45" i="19"/>
  <c r="DN153" i="19"/>
  <c r="DM153" i="19"/>
  <c r="DL153" i="19"/>
  <c r="DK153" i="19"/>
  <c r="DJ153" i="19"/>
  <c r="DI153" i="19"/>
  <c r="DH153" i="19"/>
  <c r="DG153" i="19"/>
  <c r="CR44" i="14"/>
  <c r="C44" i="19"/>
  <c r="DG44" i="19"/>
  <c r="CS45" i="14"/>
  <c r="D45" i="19"/>
  <c r="DH44" i="19"/>
  <c r="CT46" i="14"/>
  <c r="E46" i="19"/>
  <c r="DI44" i="19"/>
  <c r="CU47" i="14"/>
  <c r="F47" i="19"/>
  <c r="DJ44" i="19"/>
  <c r="CV48" i="14"/>
  <c r="G48" i="19"/>
  <c r="DK44" i="19"/>
  <c r="CW49" i="14"/>
  <c r="H49" i="19"/>
  <c r="DL44" i="19"/>
  <c r="CX50" i="14"/>
  <c r="I50" i="19"/>
  <c r="DM44" i="19"/>
  <c r="CY51" i="14"/>
  <c r="J51" i="19"/>
  <c r="DN44" i="19"/>
  <c r="CZ52" i="14"/>
  <c r="K52" i="19"/>
  <c r="DO44" i="19"/>
  <c r="DO152" i="19"/>
  <c r="DN152" i="19"/>
  <c r="DM152" i="19"/>
  <c r="DL152" i="19"/>
  <c r="DK152" i="19"/>
  <c r="DJ152" i="19"/>
  <c r="DI152" i="19"/>
  <c r="DH152" i="19"/>
  <c r="DG152" i="19"/>
  <c r="CR43" i="14"/>
  <c r="C43" i="19"/>
  <c r="DG43" i="19"/>
  <c r="CS44" i="14"/>
  <c r="D44" i="19"/>
  <c r="DH43" i="19"/>
  <c r="CT45" i="14"/>
  <c r="E45" i="19"/>
  <c r="DI43" i="19"/>
  <c r="CU46" i="14"/>
  <c r="F46" i="19"/>
  <c r="DJ43" i="19"/>
  <c r="CV47" i="14"/>
  <c r="G47" i="19"/>
  <c r="DK43" i="19"/>
  <c r="CW48" i="14"/>
  <c r="H48" i="19"/>
  <c r="DL43" i="19"/>
  <c r="CX49" i="14"/>
  <c r="I49" i="19"/>
  <c r="DM43" i="19"/>
  <c r="CY50" i="14"/>
  <c r="J50" i="19"/>
  <c r="DN43" i="19"/>
  <c r="CZ51" i="14"/>
  <c r="K51" i="19"/>
  <c r="DO43" i="19"/>
  <c r="DA52" i="14"/>
  <c r="L52" i="19"/>
  <c r="DP43" i="19"/>
  <c r="DP151" i="19"/>
  <c r="DO151" i="19"/>
  <c r="DN151" i="19"/>
  <c r="DM151" i="19"/>
  <c r="DL151" i="19"/>
  <c r="DK151" i="19"/>
  <c r="DJ151" i="19"/>
  <c r="DI151" i="19"/>
  <c r="DH151" i="19"/>
  <c r="DG151" i="19"/>
  <c r="CR42" i="14"/>
  <c r="C42" i="19"/>
  <c r="DG42" i="19"/>
  <c r="CS43" i="14"/>
  <c r="D43" i="19"/>
  <c r="DH42" i="19"/>
  <c r="CT44" i="14"/>
  <c r="E44" i="19"/>
  <c r="DI42" i="19"/>
  <c r="CU45" i="14"/>
  <c r="F45" i="19"/>
  <c r="DJ42" i="19"/>
  <c r="CV46" i="14"/>
  <c r="G46" i="19"/>
  <c r="DK42" i="19"/>
  <c r="CW47" i="14"/>
  <c r="H47" i="19"/>
  <c r="DL42" i="19"/>
  <c r="CX48" i="14"/>
  <c r="I48" i="19"/>
  <c r="DM42" i="19"/>
  <c r="CY49" i="14"/>
  <c r="J49" i="19"/>
  <c r="DN42" i="19"/>
  <c r="CZ50" i="14"/>
  <c r="K50" i="19"/>
  <c r="DO42" i="19"/>
  <c r="DA51" i="14"/>
  <c r="L51" i="19"/>
  <c r="DP42" i="19"/>
  <c r="DB52" i="14"/>
  <c r="M52" i="19"/>
  <c r="DQ42" i="19"/>
  <c r="DQ150" i="19"/>
  <c r="DP150" i="19"/>
  <c r="DO150" i="19"/>
  <c r="DN150" i="19"/>
  <c r="DM150" i="19"/>
  <c r="DL150" i="19"/>
  <c r="DK150" i="19"/>
  <c r="DJ150" i="19"/>
  <c r="DI150" i="19"/>
  <c r="DH150" i="19"/>
  <c r="DG150" i="19"/>
  <c r="CR41" i="14"/>
  <c r="C41" i="19"/>
  <c r="DG41" i="19"/>
  <c r="CS42" i="14"/>
  <c r="D42" i="19"/>
  <c r="DH41" i="19"/>
  <c r="CT43" i="14"/>
  <c r="E43" i="19"/>
  <c r="DI41" i="19"/>
  <c r="CU44" i="14"/>
  <c r="F44" i="19"/>
  <c r="DJ41" i="19"/>
  <c r="CV45" i="14"/>
  <c r="G45" i="19"/>
  <c r="DK41" i="19"/>
  <c r="CW46" i="14"/>
  <c r="H46" i="19"/>
  <c r="DL41" i="19"/>
  <c r="CX47" i="14"/>
  <c r="I47" i="19"/>
  <c r="DM41" i="19"/>
  <c r="CY48" i="14"/>
  <c r="J48" i="19"/>
  <c r="DN41" i="19"/>
  <c r="CZ49" i="14"/>
  <c r="K49" i="19"/>
  <c r="DO41" i="19"/>
  <c r="DA50" i="14"/>
  <c r="L50" i="19"/>
  <c r="DP41" i="19"/>
  <c r="DB51" i="14"/>
  <c r="M51" i="19"/>
  <c r="DQ41" i="19"/>
  <c r="DC52" i="14"/>
  <c r="N52" i="19"/>
  <c r="DR41" i="19"/>
  <c r="DR149" i="19"/>
  <c r="DQ149" i="19"/>
  <c r="DP149" i="19"/>
  <c r="DO149" i="19"/>
  <c r="DN149" i="19"/>
  <c r="DM149" i="19"/>
  <c r="DL149" i="19"/>
  <c r="DK149" i="19"/>
  <c r="DJ149" i="19"/>
  <c r="DI149" i="19"/>
  <c r="DH149" i="19"/>
  <c r="DG149" i="19"/>
  <c r="DS148" i="19"/>
  <c r="DR148" i="19"/>
  <c r="DQ148" i="19"/>
  <c r="DP148" i="19"/>
  <c r="DO148" i="19"/>
  <c r="DN148" i="19"/>
  <c r="DM148" i="19"/>
  <c r="DL148" i="19"/>
  <c r="DK148" i="19"/>
  <c r="DJ148" i="19"/>
  <c r="DI148" i="19"/>
  <c r="DH148" i="19"/>
  <c r="DG148" i="19"/>
  <c r="CR39" i="14"/>
  <c r="C39" i="19"/>
  <c r="DG39" i="19"/>
  <c r="CS40" i="14"/>
  <c r="D40" i="19"/>
  <c r="DH39" i="19"/>
  <c r="CT41" i="14"/>
  <c r="E41" i="19"/>
  <c r="DI39" i="19"/>
  <c r="CU42" i="14"/>
  <c r="F42" i="19"/>
  <c r="DJ39" i="19"/>
  <c r="CV43" i="14"/>
  <c r="G43" i="19"/>
  <c r="DK39" i="19"/>
  <c r="CW44" i="14"/>
  <c r="H44" i="19"/>
  <c r="DL39" i="19"/>
  <c r="CX45" i="14"/>
  <c r="I45" i="19"/>
  <c r="DM39" i="19"/>
  <c r="CY46" i="14"/>
  <c r="J46" i="19"/>
  <c r="DN39" i="19"/>
  <c r="CZ47" i="14"/>
  <c r="K47" i="19"/>
  <c r="DO39" i="19"/>
  <c r="DA48" i="14"/>
  <c r="L48" i="19"/>
  <c r="DP39" i="19"/>
  <c r="DB49" i="14"/>
  <c r="M49" i="19"/>
  <c r="DQ39" i="19"/>
  <c r="DC50" i="14"/>
  <c r="N50" i="19"/>
  <c r="DR39" i="19"/>
  <c r="DD51" i="14"/>
  <c r="O51" i="19"/>
  <c r="DS39" i="19"/>
  <c r="DE52" i="14"/>
  <c r="P52" i="19"/>
  <c r="DT39" i="19"/>
  <c r="DT147" i="19"/>
  <c r="DS147" i="19"/>
  <c r="DR147" i="19"/>
  <c r="DQ147" i="19"/>
  <c r="DP147" i="19"/>
  <c r="DO147" i="19"/>
  <c r="DN147" i="19"/>
  <c r="DM147" i="19"/>
  <c r="DL147" i="19"/>
  <c r="DK147" i="19"/>
  <c r="DJ147" i="19"/>
  <c r="DI147" i="19"/>
  <c r="DH147" i="19"/>
  <c r="DG147" i="19"/>
  <c r="DU146" i="19"/>
  <c r="DT146" i="19"/>
  <c r="DS146" i="19"/>
  <c r="DR146" i="19"/>
  <c r="DQ146" i="19"/>
  <c r="DP146" i="19"/>
  <c r="DO146" i="19"/>
  <c r="DN146" i="19"/>
  <c r="DM146" i="19"/>
  <c r="DL146" i="19"/>
  <c r="DK146" i="19"/>
  <c r="DJ146" i="19"/>
  <c r="DI146" i="19"/>
  <c r="DH146" i="19"/>
  <c r="DG146" i="19"/>
  <c r="CR37" i="14"/>
  <c r="C37" i="19"/>
  <c r="DG37" i="19"/>
  <c r="CS38" i="14"/>
  <c r="D38" i="19"/>
  <c r="DH37" i="19"/>
  <c r="CT39" i="14"/>
  <c r="E39" i="19"/>
  <c r="DI37" i="19"/>
  <c r="CU40" i="14"/>
  <c r="F40" i="19"/>
  <c r="DJ37" i="19"/>
  <c r="CV41" i="14"/>
  <c r="G41" i="19"/>
  <c r="DK37" i="19"/>
  <c r="CW42" i="14"/>
  <c r="H42" i="19"/>
  <c r="DL37" i="19"/>
  <c r="CX43" i="14"/>
  <c r="I43" i="19"/>
  <c r="DM37" i="19"/>
  <c r="CY44" i="14"/>
  <c r="J44" i="19"/>
  <c r="DN37" i="19"/>
  <c r="CZ45" i="14"/>
  <c r="K45" i="19"/>
  <c r="DO37" i="19"/>
  <c r="DA46" i="14"/>
  <c r="L46" i="19"/>
  <c r="DP37" i="19"/>
  <c r="DB47" i="14"/>
  <c r="M47" i="19"/>
  <c r="DQ37" i="19"/>
  <c r="DC48" i="14"/>
  <c r="N48" i="19"/>
  <c r="DR37" i="19"/>
  <c r="DD49" i="14"/>
  <c r="O49" i="19"/>
  <c r="DS37" i="19"/>
  <c r="DE50" i="14"/>
  <c r="P50" i="19"/>
  <c r="DT37" i="19"/>
  <c r="DF51" i="14"/>
  <c r="Q51" i="19"/>
  <c r="DU37" i="19"/>
  <c r="DG52" i="14"/>
  <c r="R52" i="19"/>
  <c r="DV37" i="19"/>
  <c r="DV145" i="19"/>
  <c r="DU145" i="19"/>
  <c r="DT145" i="19"/>
  <c r="DS145" i="19"/>
  <c r="DR145" i="19"/>
  <c r="DQ145" i="19"/>
  <c r="DP145" i="19"/>
  <c r="DO145" i="19"/>
  <c r="DN145" i="19"/>
  <c r="DM145" i="19"/>
  <c r="DL145" i="19"/>
  <c r="DK145" i="19"/>
  <c r="DJ145" i="19"/>
  <c r="DI145" i="19"/>
  <c r="DH145" i="19"/>
  <c r="DG145" i="19"/>
  <c r="CR36" i="14"/>
  <c r="C36" i="19"/>
  <c r="DG36" i="19"/>
  <c r="CS37" i="14"/>
  <c r="D37" i="19"/>
  <c r="DH36" i="19"/>
  <c r="CT38" i="14"/>
  <c r="E38" i="19"/>
  <c r="DI36" i="19"/>
  <c r="CU39" i="14"/>
  <c r="F39" i="19"/>
  <c r="DJ36" i="19"/>
  <c r="CV40" i="14"/>
  <c r="G40" i="19"/>
  <c r="DK36" i="19"/>
  <c r="CW41" i="14"/>
  <c r="H41" i="19"/>
  <c r="DL36" i="19"/>
  <c r="CX42" i="14"/>
  <c r="I42" i="19"/>
  <c r="DM36" i="19"/>
  <c r="CY43" i="14"/>
  <c r="J43" i="19"/>
  <c r="DN36" i="19"/>
  <c r="CZ44" i="14"/>
  <c r="K44" i="19"/>
  <c r="DO36" i="19"/>
  <c r="DA45" i="14"/>
  <c r="L45" i="19"/>
  <c r="DP36" i="19"/>
  <c r="DB46" i="14"/>
  <c r="M46" i="19"/>
  <c r="DQ36" i="19"/>
  <c r="DC47" i="14"/>
  <c r="N47" i="19"/>
  <c r="DR36" i="19"/>
  <c r="DD48" i="14"/>
  <c r="O48" i="19"/>
  <c r="DS36" i="19"/>
  <c r="DE49" i="14"/>
  <c r="P49" i="19"/>
  <c r="DT36" i="19"/>
  <c r="DF50" i="14"/>
  <c r="Q50" i="19"/>
  <c r="DU36" i="19"/>
  <c r="DG51" i="14"/>
  <c r="R51" i="19"/>
  <c r="DV36" i="19"/>
  <c r="DH52" i="14"/>
  <c r="S52" i="19"/>
  <c r="DW36" i="19"/>
  <c r="DW144" i="19"/>
  <c r="DV144" i="19"/>
  <c r="DU144" i="19"/>
  <c r="DT144" i="19"/>
  <c r="DS144" i="19"/>
  <c r="DR144" i="19"/>
  <c r="DQ144" i="19"/>
  <c r="DP144" i="19"/>
  <c r="DO144" i="19"/>
  <c r="DN144" i="19"/>
  <c r="DM144" i="19"/>
  <c r="DL144" i="19"/>
  <c r="DK144" i="19"/>
  <c r="DJ144" i="19"/>
  <c r="DI144" i="19"/>
  <c r="DH144" i="19"/>
  <c r="DG144" i="19"/>
  <c r="CR35" i="14"/>
  <c r="C35" i="19"/>
  <c r="DG35" i="19"/>
  <c r="CS36" i="14"/>
  <c r="D36" i="19"/>
  <c r="DH35" i="19"/>
  <c r="CT37" i="14"/>
  <c r="E37" i="19"/>
  <c r="DI35" i="19"/>
  <c r="CU38" i="14"/>
  <c r="F38" i="19"/>
  <c r="DJ35" i="19"/>
  <c r="CV39" i="14"/>
  <c r="G39" i="19"/>
  <c r="DK35" i="19"/>
  <c r="CW40" i="14"/>
  <c r="H40" i="19"/>
  <c r="DL35" i="19"/>
  <c r="CX41" i="14"/>
  <c r="I41" i="19"/>
  <c r="DM35" i="19"/>
  <c r="CY42" i="14"/>
  <c r="J42" i="19"/>
  <c r="DN35" i="19"/>
  <c r="CZ43" i="14"/>
  <c r="K43" i="19"/>
  <c r="DO35" i="19"/>
  <c r="DA44" i="14"/>
  <c r="L44" i="19"/>
  <c r="DP35" i="19"/>
  <c r="DB45" i="14"/>
  <c r="M45" i="19"/>
  <c r="DQ35" i="19"/>
  <c r="DC46" i="14"/>
  <c r="N46" i="19"/>
  <c r="DR35" i="19"/>
  <c r="DD47" i="14"/>
  <c r="O47" i="19"/>
  <c r="DS35" i="19"/>
  <c r="DE48" i="14"/>
  <c r="P48" i="19"/>
  <c r="DT35" i="19"/>
  <c r="DF49" i="14"/>
  <c r="Q49" i="19"/>
  <c r="DU35" i="19"/>
  <c r="DG50" i="14"/>
  <c r="R50" i="19"/>
  <c r="DV35" i="19"/>
  <c r="DH51" i="14"/>
  <c r="S51" i="19"/>
  <c r="DW35" i="19"/>
  <c r="DI52" i="14"/>
  <c r="T52" i="19"/>
  <c r="DX35" i="19"/>
  <c r="DX143" i="19"/>
  <c r="DW143" i="19"/>
  <c r="DV143" i="19"/>
  <c r="DU143" i="19"/>
  <c r="DT143" i="19"/>
  <c r="DS143" i="19"/>
  <c r="DR143" i="19"/>
  <c r="DQ143" i="19"/>
  <c r="DP143" i="19"/>
  <c r="DO143" i="19"/>
  <c r="DN143" i="19"/>
  <c r="DM143" i="19"/>
  <c r="DL143" i="19"/>
  <c r="DK143" i="19"/>
  <c r="DJ143" i="19"/>
  <c r="DI143" i="19"/>
  <c r="DH143" i="19"/>
  <c r="DG143" i="19"/>
  <c r="CR34" i="14"/>
  <c r="C34" i="19"/>
  <c r="DG34" i="19"/>
  <c r="CS35" i="14"/>
  <c r="D35" i="19"/>
  <c r="DH34" i="19"/>
  <c r="CT36" i="14"/>
  <c r="E36" i="19"/>
  <c r="DI34" i="19"/>
  <c r="CU37" i="14"/>
  <c r="F37" i="19"/>
  <c r="DJ34" i="19"/>
  <c r="CV38" i="14"/>
  <c r="G38" i="19"/>
  <c r="DK34" i="19"/>
  <c r="CW39" i="14"/>
  <c r="H39" i="19"/>
  <c r="DL34" i="19"/>
  <c r="CX40" i="14"/>
  <c r="I40" i="19"/>
  <c r="DM34" i="19"/>
  <c r="CY41" i="14"/>
  <c r="J41" i="19"/>
  <c r="DN34" i="19"/>
  <c r="CZ42" i="14"/>
  <c r="K42" i="19"/>
  <c r="DO34" i="19"/>
  <c r="DA43" i="14"/>
  <c r="L43" i="19"/>
  <c r="DP34" i="19"/>
  <c r="DB44" i="14"/>
  <c r="M44" i="19"/>
  <c r="DQ34" i="19"/>
  <c r="DC45" i="14"/>
  <c r="N45" i="19"/>
  <c r="DR34" i="19"/>
  <c r="DD46" i="14"/>
  <c r="O46" i="19"/>
  <c r="DS34" i="19"/>
  <c r="DE47" i="14"/>
  <c r="P47" i="19"/>
  <c r="DT34" i="19"/>
  <c r="DF48" i="14"/>
  <c r="Q48" i="19"/>
  <c r="DU34" i="19"/>
  <c r="DG49" i="14"/>
  <c r="R49" i="19"/>
  <c r="DV34" i="19"/>
  <c r="DH50" i="14"/>
  <c r="S50" i="19"/>
  <c r="DW34" i="19"/>
  <c r="DI51" i="14"/>
  <c r="T51" i="19"/>
  <c r="DX34" i="19"/>
  <c r="DJ52" i="14"/>
  <c r="U52" i="19"/>
  <c r="DY34" i="19"/>
  <c r="DY142" i="19"/>
  <c r="DX142" i="19"/>
  <c r="DW142" i="19"/>
  <c r="DV142" i="19"/>
  <c r="DU142" i="19"/>
  <c r="DT142" i="19"/>
  <c r="DS142" i="19"/>
  <c r="DR142" i="19"/>
  <c r="DQ142" i="19"/>
  <c r="DP142" i="19"/>
  <c r="DO142" i="19"/>
  <c r="DN142" i="19"/>
  <c r="DM142" i="19"/>
  <c r="DL142" i="19"/>
  <c r="DK142" i="19"/>
  <c r="DJ142" i="19"/>
  <c r="DI142" i="19"/>
  <c r="DH142" i="19"/>
  <c r="DG142" i="19"/>
  <c r="DZ141" i="19"/>
  <c r="DY141" i="19"/>
  <c r="DX141" i="19"/>
  <c r="DW141" i="19"/>
  <c r="DV141" i="19"/>
  <c r="DU141" i="19"/>
  <c r="DT141" i="19"/>
  <c r="DS141" i="19"/>
  <c r="DR141" i="19"/>
  <c r="DQ141" i="19"/>
  <c r="DP141" i="19"/>
  <c r="DO141" i="19"/>
  <c r="DN141" i="19"/>
  <c r="DM141" i="19"/>
  <c r="DL141" i="19"/>
  <c r="DK141" i="19"/>
  <c r="DJ141" i="19"/>
  <c r="DI141" i="19"/>
  <c r="DH141" i="19"/>
  <c r="DG141" i="19"/>
  <c r="EA140" i="19"/>
  <c r="DZ140" i="19"/>
  <c r="DY140" i="19"/>
  <c r="DX140" i="19"/>
  <c r="DW140" i="19"/>
  <c r="DV140" i="19"/>
  <c r="DU140" i="19"/>
  <c r="DT140" i="19"/>
  <c r="DS140" i="19"/>
  <c r="DR140" i="19"/>
  <c r="DQ140" i="19"/>
  <c r="DP140" i="19"/>
  <c r="DO140" i="19"/>
  <c r="DN140" i="19"/>
  <c r="DM140" i="19"/>
  <c r="DL140" i="19"/>
  <c r="DK140" i="19"/>
  <c r="DJ140" i="19"/>
  <c r="DI140" i="19"/>
  <c r="DH140" i="19"/>
  <c r="DG140" i="19"/>
  <c r="EB139" i="19"/>
  <c r="EA139" i="19"/>
  <c r="DZ139" i="19"/>
  <c r="DY139" i="19"/>
  <c r="DX139" i="19"/>
  <c r="DW139" i="19"/>
  <c r="DV139" i="19"/>
  <c r="DU139" i="19"/>
  <c r="DT139" i="19"/>
  <c r="DS139" i="19"/>
  <c r="DR139" i="19"/>
  <c r="DQ139" i="19"/>
  <c r="DP139" i="19"/>
  <c r="DO139" i="19"/>
  <c r="DN139" i="19"/>
  <c r="DM139" i="19"/>
  <c r="DL139" i="19"/>
  <c r="DK139" i="19"/>
  <c r="DJ139" i="19"/>
  <c r="DI139" i="19"/>
  <c r="DH139" i="19"/>
  <c r="DG139" i="19"/>
  <c r="CR30" i="14"/>
  <c r="C30" i="19"/>
  <c r="DG30" i="19"/>
  <c r="CS31" i="14"/>
  <c r="D31" i="19"/>
  <c r="DH30" i="19"/>
  <c r="CT32" i="14"/>
  <c r="E32" i="19"/>
  <c r="DI30" i="19"/>
  <c r="CU33" i="14"/>
  <c r="F33" i="19"/>
  <c r="DJ30" i="19"/>
  <c r="CV34" i="14"/>
  <c r="G34" i="19"/>
  <c r="DK30" i="19"/>
  <c r="CW35" i="14"/>
  <c r="H35" i="19"/>
  <c r="DL30" i="19"/>
  <c r="CX36" i="14"/>
  <c r="I36" i="19"/>
  <c r="DM30" i="19"/>
  <c r="CY37" i="14"/>
  <c r="J37" i="19"/>
  <c r="DN30" i="19"/>
  <c r="CZ38" i="14"/>
  <c r="K38" i="19"/>
  <c r="DO30" i="19"/>
  <c r="DA39" i="14"/>
  <c r="L39" i="19"/>
  <c r="DP30" i="19"/>
  <c r="DB40" i="14"/>
  <c r="M40" i="19"/>
  <c r="DQ30" i="19"/>
  <c r="DC41" i="14"/>
  <c r="N41" i="19"/>
  <c r="DR30" i="19"/>
  <c r="DD42" i="14"/>
  <c r="O42" i="19"/>
  <c r="DS30" i="19"/>
  <c r="DE43" i="14"/>
  <c r="P43" i="19"/>
  <c r="DT30" i="19"/>
  <c r="DF44" i="14"/>
  <c r="Q44" i="19"/>
  <c r="DU30" i="19"/>
  <c r="DG45" i="14"/>
  <c r="R45" i="19"/>
  <c r="DV30" i="19"/>
  <c r="DH46" i="14"/>
  <c r="S46" i="19"/>
  <c r="DW30" i="19"/>
  <c r="DI47" i="14"/>
  <c r="T47" i="19"/>
  <c r="DX30" i="19"/>
  <c r="DJ48" i="14"/>
  <c r="U48" i="19"/>
  <c r="DY30" i="19"/>
  <c r="DK49" i="14"/>
  <c r="V49" i="19"/>
  <c r="DZ30" i="19"/>
  <c r="DL50" i="14"/>
  <c r="W50" i="19"/>
  <c r="EA30" i="19"/>
  <c r="DM51" i="14"/>
  <c r="X51" i="19"/>
  <c r="EB30" i="19"/>
  <c r="DN52" i="14"/>
  <c r="Y52" i="19"/>
  <c r="EC30" i="19"/>
  <c r="EC138" i="19"/>
  <c r="EB138" i="19"/>
  <c r="EA138" i="19"/>
  <c r="DZ138" i="19"/>
  <c r="DY138" i="19"/>
  <c r="DX138" i="19"/>
  <c r="DW138" i="19"/>
  <c r="DV138" i="19"/>
  <c r="DU138" i="19"/>
  <c r="DT138" i="19"/>
  <c r="DS138" i="19"/>
  <c r="DR138" i="19"/>
  <c r="DQ138" i="19"/>
  <c r="DP138" i="19"/>
  <c r="DO138" i="19"/>
  <c r="DN138" i="19"/>
  <c r="DM138" i="19"/>
  <c r="DL138" i="19"/>
  <c r="DK138" i="19"/>
  <c r="DJ138" i="19"/>
  <c r="DI138" i="19"/>
  <c r="DH138" i="19"/>
  <c r="DG138" i="19"/>
  <c r="CR28" i="14"/>
  <c r="C28" i="19"/>
  <c r="DG28" i="19"/>
  <c r="CS29" i="14"/>
  <c r="D29" i="19"/>
  <c r="DH28" i="19"/>
  <c r="CT30" i="14"/>
  <c r="E30" i="19"/>
  <c r="DI28" i="19"/>
  <c r="CU31" i="14"/>
  <c r="F31" i="19"/>
  <c r="DJ28" i="19"/>
  <c r="CV32" i="14"/>
  <c r="G32" i="19"/>
  <c r="DK28" i="19"/>
  <c r="CW33" i="14"/>
  <c r="H33" i="19"/>
  <c r="DL28" i="19"/>
  <c r="CX34" i="14"/>
  <c r="I34" i="19"/>
  <c r="DM28" i="19"/>
  <c r="CY35" i="14"/>
  <c r="J35" i="19"/>
  <c r="DN28" i="19"/>
  <c r="CZ36" i="14"/>
  <c r="K36" i="19"/>
  <c r="DO28" i="19"/>
  <c r="DA37" i="14"/>
  <c r="L37" i="19"/>
  <c r="DP28" i="19"/>
  <c r="DB38" i="14"/>
  <c r="M38" i="19"/>
  <c r="DQ28" i="19"/>
  <c r="DC39" i="14"/>
  <c r="N39" i="19"/>
  <c r="DR28" i="19"/>
  <c r="DD40" i="14"/>
  <c r="O40" i="19"/>
  <c r="DS28" i="19"/>
  <c r="DE41" i="14"/>
  <c r="P41" i="19"/>
  <c r="DT28" i="19"/>
  <c r="DF42" i="14"/>
  <c r="Q42" i="19"/>
  <c r="DU28" i="19"/>
  <c r="DG43" i="14"/>
  <c r="R43" i="19"/>
  <c r="DV28" i="19"/>
  <c r="DH44" i="14"/>
  <c r="S44" i="19"/>
  <c r="DW28" i="19"/>
  <c r="DI45" i="14"/>
  <c r="T45" i="19"/>
  <c r="DX28" i="19"/>
  <c r="DJ46" i="14"/>
  <c r="U46" i="19"/>
  <c r="DY28" i="19"/>
  <c r="DK47" i="14"/>
  <c r="V47" i="19"/>
  <c r="DZ28" i="19"/>
  <c r="DL48" i="14"/>
  <c r="W48" i="19"/>
  <c r="EA28" i="19"/>
  <c r="DM49" i="14"/>
  <c r="X49" i="19"/>
  <c r="EB28" i="19"/>
  <c r="DN50" i="14"/>
  <c r="Y50" i="19"/>
  <c r="EC28" i="19"/>
  <c r="DO51" i="14"/>
  <c r="Z51" i="19"/>
  <c r="ED28" i="19"/>
  <c r="DP52" i="14"/>
  <c r="AA52" i="19"/>
  <c r="EE28" i="19"/>
  <c r="EE136" i="19"/>
  <c r="ED136" i="19"/>
  <c r="EC136" i="19"/>
  <c r="EB136" i="19"/>
  <c r="EA136" i="19"/>
  <c r="DZ136" i="19"/>
  <c r="DY136" i="19"/>
  <c r="DX136" i="19"/>
  <c r="DW136" i="19"/>
  <c r="DV136" i="19"/>
  <c r="DU136" i="19"/>
  <c r="DT136" i="19"/>
  <c r="DS136" i="19"/>
  <c r="DR136" i="19"/>
  <c r="DQ136" i="19"/>
  <c r="DP136" i="19"/>
  <c r="DO136" i="19"/>
  <c r="DN136" i="19"/>
  <c r="DM136" i="19"/>
  <c r="DL136" i="19"/>
  <c r="DK136" i="19"/>
  <c r="DJ136" i="19"/>
  <c r="DI136" i="19"/>
  <c r="DH136" i="19"/>
  <c r="DG136" i="19"/>
  <c r="EF135" i="19"/>
  <c r="EE135" i="19"/>
  <c r="ED135" i="19"/>
  <c r="EC135" i="19"/>
  <c r="EB135" i="19"/>
  <c r="EA135" i="19"/>
  <c r="DZ135" i="19"/>
  <c r="DY135" i="19"/>
  <c r="DX135" i="19"/>
  <c r="DW135" i="19"/>
  <c r="DV135" i="19"/>
  <c r="DU135" i="19"/>
  <c r="DT135" i="19"/>
  <c r="DS135" i="19"/>
  <c r="DR135" i="19"/>
  <c r="DQ135" i="19"/>
  <c r="DP135" i="19"/>
  <c r="DO135" i="19"/>
  <c r="DN135" i="19"/>
  <c r="DM135" i="19"/>
  <c r="DL135" i="19"/>
  <c r="DK135" i="19"/>
  <c r="DJ135" i="19"/>
  <c r="DI135" i="19"/>
  <c r="DH135" i="19"/>
  <c r="DG135" i="19"/>
  <c r="CR26" i="14"/>
  <c r="C26" i="19"/>
  <c r="DG26" i="19"/>
  <c r="CS27" i="14"/>
  <c r="D27" i="19"/>
  <c r="DH26" i="19"/>
  <c r="CT28" i="14"/>
  <c r="E28" i="19"/>
  <c r="DI26" i="19"/>
  <c r="CU29" i="14"/>
  <c r="F29" i="19"/>
  <c r="DJ26" i="19"/>
  <c r="CV30" i="14"/>
  <c r="G30" i="19"/>
  <c r="DK26" i="19"/>
  <c r="CW31" i="14"/>
  <c r="H31" i="19"/>
  <c r="DL26" i="19"/>
  <c r="CX32" i="14"/>
  <c r="I32" i="19"/>
  <c r="DM26" i="19"/>
  <c r="CY33" i="14"/>
  <c r="J33" i="19"/>
  <c r="DN26" i="19"/>
  <c r="CZ34" i="14"/>
  <c r="K34" i="19"/>
  <c r="DO26" i="19"/>
  <c r="DA35" i="14"/>
  <c r="L35" i="19"/>
  <c r="DP26" i="19"/>
  <c r="DB36" i="14"/>
  <c r="M36" i="19"/>
  <c r="DQ26" i="19"/>
  <c r="DC37" i="14"/>
  <c r="N37" i="19"/>
  <c r="DR26" i="19"/>
  <c r="DD38" i="14"/>
  <c r="O38" i="19"/>
  <c r="DS26" i="19"/>
  <c r="DE39" i="14"/>
  <c r="P39" i="19"/>
  <c r="DT26" i="19"/>
  <c r="DF40" i="14"/>
  <c r="Q40" i="19"/>
  <c r="DU26" i="19"/>
  <c r="DG41" i="14"/>
  <c r="R41" i="19"/>
  <c r="DV26" i="19"/>
  <c r="DH42" i="14"/>
  <c r="S42" i="19"/>
  <c r="DW26" i="19"/>
  <c r="DI43" i="14"/>
  <c r="T43" i="19"/>
  <c r="DX26" i="19"/>
  <c r="DJ44" i="14"/>
  <c r="U44" i="19"/>
  <c r="DY26" i="19"/>
  <c r="DK45" i="14"/>
  <c r="V45" i="19"/>
  <c r="DZ26" i="19"/>
  <c r="DL46" i="14"/>
  <c r="W46" i="19"/>
  <c r="EA26" i="19"/>
  <c r="DM47" i="14"/>
  <c r="X47" i="19"/>
  <c r="EB26" i="19"/>
  <c r="DN48" i="14"/>
  <c r="Y48" i="19"/>
  <c r="EC26" i="19"/>
  <c r="DO49" i="14"/>
  <c r="Z49" i="19"/>
  <c r="ED26" i="19"/>
  <c r="DP50" i="14"/>
  <c r="AA50" i="19"/>
  <c r="EE26" i="19"/>
  <c r="DQ51" i="14"/>
  <c r="AB51" i="19"/>
  <c r="EF26" i="19"/>
  <c r="DR52" i="14"/>
  <c r="AC52" i="19"/>
  <c r="EG26" i="19"/>
  <c r="EG134" i="19"/>
  <c r="EF134" i="19"/>
  <c r="EE134" i="19"/>
  <c r="ED134" i="19"/>
  <c r="EC134" i="19"/>
  <c r="EB134" i="19"/>
  <c r="EA134" i="19"/>
  <c r="DZ134" i="19"/>
  <c r="DY134" i="19"/>
  <c r="DX134" i="19"/>
  <c r="DW134" i="19"/>
  <c r="DV134" i="19"/>
  <c r="DU134" i="19"/>
  <c r="DT134" i="19"/>
  <c r="DS134" i="19"/>
  <c r="DR134" i="19"/>
  <c r="DQ134" i="19"/>
  <c r="DP134" i="19"/>
  <c r="DO134" i="19"/>
  <c r="DN134" i="19"/>
  <c r="DM134" i="19"/>
  <c r="DL134" i="19"/>
  <c r="DK134" i="19"/>
  <c r="DJ134" i="19"/>
  <c r="DI134" i="19"/>
  <c r="DH134" i="19"/>
  <c r="DG134" i="19"/>
  <c r="EL129" i="19"/>
  <c r="EK129" i="19"/>
  <c r="EJ129" i="19"/>
  <c r="EI129" i="19"/>
  <c r="EH129" i="19"/>
  <c r="EG129" i="19"/>
  <c r="EF129" i="19"/>
  <c r="EE129" i="19"/>
  <c r="ED129" i="19"/>
  <c r="EC129" i="19"/>
  <c r="EB129" i="19"/>
  <c r="EA129" i="19"/>
  <c r="DZ129" i="19"/>
  <c r="DY129" i="19"/>
  <c r="DX129" i="19"/>
  <c r="DW129" i="19"/>
  <c r="DV129" i="19"/>
  <c r="DU129" i="19"/>
  <c r="DT129" i="19"/>
  <c r="DS129" i="19"/>
  <c r="DR129" i="19"/>
  <c r="DQ129" i="19"/>
  <c r="DP129" i="19"/>
  <c r="DO129" i="19"/>
  <c r="DN129" i="19"/>
  <c r="DM129" i="19"/>
  <c r="DL129" i="19"/>
  <c r="DK129" i="19"/>
  <c r="DJ129" i="19"/>
  <c r="DI129" i="19"/>
  <c r="DH129" i="19"/>
  <c r="DG129" i="19"/>
  <c r="DG9" i="19"/>
  <c r="DH9" i="19"/>
  <c r="DI9" i="19"/>
  <c r="DJ9" i="19"/>
  <c r="DK9" i="19"/>
  <c r="DL9" i="19"/>
  <c r="DM9" i="19"/>
  <c r="DN9" i="19"/>
  <c r="DO9" i="19"/>
  <c r="DP9" i="19"/>
  <c r="DQ9" i="19"/>
  <c r="DR9" i="19"/>
  <c r="DS9" i="19"/>
  <c r="DT9" i="19"/>
  <c r="DU9" i="19"/>
  <c r="DV9" i="19"/>
  <c r="DW9" i="19"/>
  <c r="DX9" i="19"/>
  <c r="DY9" i="19"/>
  <c r="DZ9" i="19"/>
  <c r="EA9" i="19"/>
  <c r="EB9" i="19"/>
  <c r="EC9" i="19"/>
  <c r="ED9" i="19"/>
  <c r="EE9" i="19"/>
  <c r="EF9" i="19"/>
  <c r="EG9" i="19"/>
  <c r="EH9" i="19"/>
  <c r="EI9" i="19"/>
  <c r="EJ9" i="19"/>
  <c r="EK9" i="19"/>
  <c r="EL9" i="19"/>
  <c r="EM9" i="19"/>
  <c r="EN9" i="19"/>
  <c r="EO9" i="19"/>
  <c r="EP9" i="19"/>
  <c r="EQ9" i="19"/>
  <c r="ER9" i="19"/>
  <c r="ES9" i="19"/>
  <c r="ET9" i="19"/>
  <c r="EU9" i="19"/>
  <c r="EV9" i="19"/>
  <c r="EW9" i="19"/>
  <c r="EX9" i="19"/>
  <c r="EX117" i="19"/>
  <c r="EW117" i="19"/>
  <c r="EV117" i="19"/>
  <c r="EU117" i="19"/>
  <c r="ET117" i="19"/>
  <c r="ES117" i="19"/>
  <c r="ER117" i="19"/>
  <c r="EQ117" i="19"/>
  <c r="EP117" i="19"/>
  <c r="EO117" i="19"/>
  <c r="EN117" i="19"/>
  <c r="EM117" i="19"/>
  <c r="EL117" i="19"/>
  <c r="EK117" i="19"/>
  <c r="EJ117" i="19"/>
  <c r="EI117" i="19"/>
  <c r="EH117" i="19"/>
  <c r="EG117" i="19"/>
  <c r="EF117" i="19"/>
  <c r="EE117" i="19"/>
  <c r="ED117" i="19"/>
  <c r="EC117" i="19"/>
  <c r="EB117" i="19"/>
  <c r="EA117" i="19"/>
  <c r="DZ117" i="19"/>
  <c r="DY117" i="19"/>
  <c r="DX117" i="19"/>
  <c r="DW117" i="19"/>
  <c r="DV117" i="19"/>
  <c r="DU117" i="19"/>
  <c r="DT117" i="19"/>
  <c r="DS117" i="19"/>
  <c r="DR117" i="19"/>
  <c r="DQ117" i="19"/>
  <c r="DP117" i="19"/>
  <c r="DO117" i="19"/>
  <c r="DN117" i="19"/>
  <c r="DM117" i="19"/>
  <c r="DL117" i="19"/>
  <c r="DK117" i="19"/>
  <c r="DJ117" i="19"/>
  <c r="DI117" i="19"/>
  <c r="DH117" i="19"/>
  <c r="DG117" i="19"/>
  <c r="CR7" i="14"/>
  <c r="C7" i="19"/>
  <c r="DG7" i="19"/>
  <c r="CS8" i="14"/>
  <c r="D8" i="19"/>
  <c r="DH7" i="19"/>
  <c r="CT9" i="14"/>
  <c r="E9" i="19"/>
  <c r="DI7" i="19"/>
  <c r="CU10" i="14"/>
  <c r="F10" i="19"/>
  <c r="DJ7" i="19"/>
  <c r="CV11" i="14"/>
  <c r="G11" i="19"/>
  <c r="DK7" i="19"/>
  <c r="CW12" i="14"/>
  <c r="H12" i="19"/>
  <c r="DL7" i="19"/>
  <c r="CX13" i="14"/>
  <c r="I13" i="19"/>
  <c r="DM7" i="19"/>
  <c r="CY14" i="14"/>
  <c r="J14" i="19"/>
  <c r="DN7" i="19"/>
  <c r="CZ15" i="14"/>
  <c r="K15" i="19"/>
  <c r="DO7" i="19"/>
  <c r="DA16" i="14"/>
  <c r="L16" i="19"/>
  <c r="DP7" i="19"/>
  <c r="DB17" i="14"/>
  <c r="M17" i="19"/>
  <c r="DQ7" i="19"/>
  <c r="DC18" i="14"/>
  <c r="N18" i="19"/>
  <c r="DR7" i="19"/>
  <c r="DD19" i="14"/>
  <c r="O19" i="19"/>
  <c r="DS7" i="19"/>
  <c r="DE20" i="14"/>
  <c r="P20" i="19"/>
  <c r="DT7" i="19"/>
  <c r="DF21" i="14"/>
  <c r="Q21" i="19"/>
  <c r="DU7" i="19"/>
  <c r="DG22" i="14"/>
  <c r="R22" i="19"/>
  <c r="DV7" i="19"/>
  <c r="DH23" i="14"/>
  <c r="S23" i="19"/>
  <c r="DW7" i="19"/>
  <c r="DI24" i="14"/>
  <c r="T24" i="19"/>
  <c r="DX7" i="19"/>
  <c r="DJ25" i="14"/>
  <c r="U25" i="19"/>
  <c r="DY7" i="19"/>
  <c r="DK26" i="14"/>
  <c r="V26" i="19"/>
  <c r="DZ7" i="19"/>
  <c r="DL27" i="14"/>
  <c r="W27" i="19"/>
  <c r="EA7" i="19"/>
  <c r="DM28" i="14"/>
  <c r="X28" i="19"/>
  <c r="EB7" i="19"/>
  <c r="DN29" i="14"/>
  <c r="Y29" i="19"/>
  <c r="EC7" i="19"/>
  <c r="DO30" i="14"/>
  <c r="Z30" i="19"/>
  <c r="ED7" i="19"/>
  <c r="DP31" i="14"/>
  <c r="AA31" i="19"/>
  <c r="EE7" i="19"/>
  <c r="DQ32" i="14"/>
  <c r="AB32" i="19"/>
  <c r="EF7" i="19"/>
  <c r="DR33" i="14"/>
  <c r="AC33" i="19"/>
  <c r="EG7" i="19"/>
  <c r="DS34" i="14"/>
  <c r="AD34" i="19"/>
  <c r="EH7" i="19"/>
  <c r="DT35" i="14"/>
  <c r="AE35" i="19"/>
  <c r="EI7" i="19"/>
  <c r="DU36" i="14"/>
  <c r="AF36" i="19"/>
  <c r="EJ7" i="19"/>
  <c r="DV37" i="14"/>
  <c r="AG37" i="19"/>
  <c r="EK7" i="19"/>
  <c r="DW38" i="14"/>
  <c r="AH38" i="19"/>
  <c r="EL7" i="19"/>
  <c r="DX39" i="14"/>
  <c r="AI39" i="19"/>
  <c r="EM7" i="19"/>
  <c r="DY40" i="14"/>
  <c r="AJ40" i="19"/>
  <c r="EN7" i="19"/>
  <c r="DZ41" i="14"/>
  <c r="AK41" i="19"/>
  <c r="EO7" i="19"/>
  <c r="EA42" i="14"/>
  <c r="AL42" i="19"/>
  <c r="EP7" i="19"/>
  <c r="EB43" i="14"/>
  <c r="AM43" i="19"/>
  <c r="EQ7" i="19"/>
  <c r="EC44" i="14"/>
  <c r="AN44" i="19"/>
  <c r="ER7" i="19"/>
  <c r="ED45" i="14"/>
  <c r="AO45" i="19"/>
  <c r="ES7" i="19"/>
  <c r="EE46" i="14"/>
  <c r="AP46" i="19"/>
  <c r="ET7" i="19"/>
  <c r="EF47" i="14"/>
  <c r="AQ47" i="19"/>
  <c r="EU7" i="19"/>
  <c r="EG48" i="14"/>
  <c r="AR48" i="19"/>
  <c r="EV7" i="19"/>
  <c r="EH49" i="14"/>
  <c r="AS49" i="19"/>
  <c r="EW7" i="19"/>
  <c r="EI50" i="14"/>
  <c r="AT50" i="19"/>
  <c r="EX7" i="19"/>
  <c r="EJ51" i="14"/>
  <c r="AU51" i="19"/>
  <c r="EY7" i="19"/>
  <c r="EK52" i="14"/>
  <c r="AV52" i="19"/>
  <c r="EZ7" i="19"/>
  <c r="EZ115" i="19"/>
  <c r="EY115" i="19"/>
  <c r="EX115" i="19"/>
  <c r="EW115" i="19"/>
  <c r="EV115" i="19"/>
  <c r="EU115" i="19"/>
  <c r="ET115" i="19"/>
  <c r="ES115" i="19"/>
  <c r="ER115" i="19"/>
  <c r="EQ115" i="19"/>
  <c r="EP115" i="19"/>
  <c r="EO115" i="19"/>
  <c r="EN115" i="19"/>
  <c r="EM115" i="19"/>
  <c r="EL115" i="19"/>
  <c r="EK115" i="19"/>
  <c r="EJ115" i="19"/>
  <c r="EI115" i="19"/>
  <c r="EH115" i="19"/>
  <c r="EG115" i="19"/>
  <c r="EF115" i="19"/>
  <c r="EE115" i="19"/>
  <c r="ED115" i="19"/>
  <c r="EC115" i="19"/>
  <c r="EB115" i="19"/>
  <c r="EA115" i="19"/>
  <c r="DZ115" i="19"/>
  <c r="DY115" i="19"/>
  <c r="DX115" i="19"/>
  <c r="DW115" i="19"/>
  <c r="DV115" i="19"/>
  <c r="DU115" i="19"/>
  <c r="DT115" i="19"/>
  <c r="DS115" i="19"/>
  <c r="DR115" i="19"/>
  <c r="DQ115" i="19"/>
  <c r="DP115" i="19"/>
  <c r="DO115" i="19"/>
  <c r="DN115" i="19"/>
  <c r="DM115" i="19"/>
  <c r="DL115" i="19"/>
  <c r="DK115" i="19"/>
  <c r="DJ115" i="19"/>
  <c r="DI115" i="19"/>
  <c r="DH115" i="19"/>
  <c r="DG115" i="19"/>
  <c r="FA114" i="19"/>
  <c r="EZ114" i="19"/>
  <c r="EY114" i="19"/>
  <c r="EX114" i="19"/>
  <c r="EW114" i="19"/>
  <c r="EV114" i="19"/>
  <c r="EU114" i="19"/>
  <c r="ET114" i="19"/>
  <c r="ES114" i="19"/>
  <c r="ER114" i="19"/>
  <c r="EQ114" i="19"/>
  <c r="EP114" i="19"/>
  <c r="EO114" i="19"/>
  <c r="EN114" i="19"/>
  <c r="EM114" i="19"/>
  <c r="EL114" i="19"/>
  <c r="EK114" i="19"/>
  <c r="EJ114" i="19"/>
  <c r="EI114" i="19"/>
  <c r="EH114" i="19"/>
  <c r="EG114" i="19"/>
  <c r="EF114" i="19"/>
  <c r="EE114" i="19"/>
  <c r="ED114" i="19"/>
  <c r="EC114" i="19"/>
  <c r="EB114" i="19"/>
  <c r="EA114" i="19"/>
  <c r="DZ114" i="19"/>
  <c r="DY114" i="19"/>
  <c r="DX114" i="19"/>
  <c r="DW114" i="19"/>
  <c r="DV114" i="19"/>
  <c r="DU114" i="19"/>
  <c r="DT114" i="19"/>
  <c r="DS114" i="19"/>
  <c r="DR114" i="19"/>
  <c r="DQ114" i="19"/>
  <c r="DP114" i="19"/>
  <c r="DO114" i="19"/>
  <c r="DN114" i="19"/>
  <c r="DM114" i="19"/>
  <c r="DL114" i="19"/>
  <c r="DK114" i="19"/>
  <c r="DJ114" i="19"/>
  <c r="DI114" i="19"/>
  <c r="DH114" i="19"/>
  <c r="DG114" i="19"/>
  <c r="CR5" i="14"/>
  <c r="C5" i="19"/>
  <c r="DG5" i="19"/>
  <c r="CS6" i="14"/>
  <c r="D6" i="19"/>
  <c r="DH5" i="19"/>
  <c r="CT7" i="14"/>
  <c r="E7" i="19"/>
  <c r="DI5" i="19"/>
  <c r="CU8" i="14"/>
  <c r="F8" i="19"/>
  <c r="DJ5" i="19"/>
  <c r="CV9" i="14"/>
  <c r="G9" i="19"/>
  <c r="DK5" i="19"/>
  <c r="CW10" i="14"/>
  <c r="H10" i="19"/>
  <c r="DL5" i="19"/>
  <c r="CX11" i="14"/>
  <c r="I11" i="19"/>
  <c r="DM5" i="19"/>
  <c r="CY12" i="14"/>
  <c r="J12" i="19"/>
  <c r="DN5" i="19"/>
  <c r="CZ13" i="14"/>
  <c r="K13" i="19"/>
  <c r="DO5" i="19"/>
  <c r="DA14" i="14"/>
  <c r="L14" i="19"/>
  <c r="DP5" i="19"/>
  <c r="DB15" i="14"/>
  <c r="M15" i="19"/>
  <c r="DQ5" i="19"/>
  <c r="DC16" i="14"/>
  <c r="N16" i="19"/>
  <c r="DR5" i="19"/>
  <c r="DD17" i="14"/>
  <c r="O17" i="19"/>
  <c r="DS5" i="19"/>
  <c r="DE18" i="14"/>
  <c r="P18" i="19"/>
  <c r="DT5" i="19"/>
  <c r="DF19" i="14"/>
  <c r="Q19" i="19"/>
  <c r="DU5" i="19"/>
  <c r="DG20" i="14"/>
  <c r="R20" i="19"/>
  <c r="DV5" i="19"/>
  <c r="DH21" i="14"/>
  <c r="S21" i="19"/>
  <c r="DW5" i="19"/>
  <c r="DI22" i="14"/>
  <c r="T22" i="19"/>
  <c r="DX5" i="19"/>
  <c r="DJ23" i="14"/>
  <c r="U23" i="19"/>
  <c r="DY5" i="19"/>
  <c r="DK24" i="14"/>
  <c r="V24" i="19"/>
  <c r="DZ5" i="19"/>
  <c r="DL25" i="14"/>
  <c r="W25" i="19"/>
  <c r="EA5" i="19"/>
  <c r="DM26" i="14"/>
  <c r="X26" i="19"/>
  <c r="EB5" i="19"/>
  <c r="DN27" i="14"/>
  <c r="Y27" i="19"/>
  <c r="EC5" i="19"/>
  <c r="DO28" i="14"/>
  <c r="Z28" i="19"/>
  <c r="ED5" i="19"/>
  <c r="DP29" i="14"/>
  <c r="AA29" i="19"/>
  <c r="EE5" i="19"/>
  <c r="DQ30" i="14"/>
  <c r="AB30" i="19"/>
  <c r="EF5" i="19"/>
  <c r="DR31" i="14"/>
  <c r="AC31" i="19"/>
  <c r="EG5" i="19"/>
  <c r="DS32" i="14"/>
  <c r="AD32" i="19"/>
  <c r="EH5" i="19"/>
  <c r="DT33" i="14"/>
  <c r="AE33" i="19"/>
  <c r="EI5" i="19"/>
  <c r="DU34" i="14"/>
  <c r="AF34" i="19"/>
  <c r="EJ5" i="19"/>
  <c r="DV35" i="14"/>
  <c r="AG35" i="19"/>
  <c r="EK5" i="19"/>
  <c r="DW36" i="14"/>
  <c r="AH36" i="19"/>
  <c r="EL5" i="19"/>
  <c r="DX37" i="14"/>
  <c r="AI37" i="19"/>
  <c r="EM5" i="19"/>
  <c r="DY38" i="14"/>
  <c r="AJ38" i="19"/>
  <c r="EN5" i="19"/>
  <c r="DZ39" i="14"/>
  <c r="AK39" i="19"/>
  <c r="EO5" i="19"/>
  <c r="EA40" i="14"/>
  <c r="AL40" i="19"/>
  <c r="EP5" i="19"/>
  <c r="EB41" i="14"/>
  <c r="AM41" i="19"/>
  <c r="EQ5" i="19"/>
  <c r="EC42" i="14"/>
  <c r="AN42" i="19"/>
  <c r="ER5" i="19"/>
  <c r="ED43" i="14"/>
  <c r="AO43" i="19"/>
  <c r="ES5" i="19"/>
  <c r="EE44" i="14"/>
  <c r="AP44" i="19"/>
  <c r="ET5" i="19"/>
  <c r="EF45" i="14"/>
  <c r="AQ45" i="19"/>
  <c r="EU5" i="19"/>
  <c r="EG46" i="14"/>
  <c r="AR46" i="19"/>
  <c r="EV5" i="19"/>
  <c r="EH47" i="14"/>
  <c r="AS47" i="19"/>
  <c r="EW5" i="19"/>
  <c r="EI48" i="14"/>
  <c r="AT48" i="19"/>
  <c r="EX5" i="19"/>
  <c r="EJ49" i="14"/>
  <c r="AU49" i="19"/>
  <c r="EY5" i="19"/>
  <c r="EK50" i="14"/>
  <c r="AV50" i="19"/>
  <c r="EZ5" i="19"/>
  <c r="EL51" i="14"/>
  <c r="AW51" i="19"/>
  <c r="FA5" i="19"/>
  <c r="EM52" i="14"/>
  <c r="AX52" i="19"/>
  <c r="FB5" i="19"/>
  <c r="FB113" i="19"/>
  <c r="FA113" i="19"/>
  <c r="EZ113" i="19"/>
  <c r="EY113" i="19"/>
  <c r="EX113" i="19"/>
  <c r="EW113" i="19"/>
  <c r="EV113" i="19"/>
  <c r="EU113" i="19"/>
  <c r="ET113" i="19"/>
  <c r="ES113" i="19"/>
  <c r="ER113" i="19"/>
  <c r="EQ113" i="19"/>
  <c r="EP113" i="19"/>
  <c r="EO113" i="19"/>
  <c r="EN113" i="19"/>
  <c r="EM113" i="19"/>
  <c r="EL113" i="19"/>
  <c r="EK113" i="19"/>
  <c r="EJ113" i="19"/>
  <c r="EI113" i="19"/>
  <c r="EH113" i="19"/>
  <c r="EG113" i="19"/>
  <c r="EF113" i="19"/>
  <c r="EE113" i="19"/>
  <c r="ED113" i="19"/>
  <c r="EC113" i="19"/>
  <c r="EB113" i="19"/>
  <c r="EA113" i="19"/>
  <c r="DZ113" i="19"/>
  <c r="DY113" i="19"/>
  <c r="DX113" i="19"/>
  <c r="DW113" i="19"/>
  <c r="DV113" i="19"/>
  <c r="DU113" i="19"/>
  <c r="DT113" i="19"/>
  <c r="DS113" i="19"/>
  <c r="DR113" i="19"/>
  <c r="DQ113" i="19"/>
  <c r="DP113" i="19"/>
  <c r="DO113" i="19"/>
  <c r="DN113" i="19"/>
  <c r="DM113" i="19"/>
  <c r="DL113" i="19"/>
  <c r="DK113" i="19"/>
  <c r="DJ113" i="19"/>
  <c r="DI113" i="19"/>
  <c r="DH113" i="19"/>
  <c r="DG4" i="19"/>
  <c r="DH4" i="19"/>
  <c r="DI4" i="19"/>
  <c r="DJ4" i="19"/>
  <c r="DK4" i="19"/>
  <c r="DL4" i="19"/>
  <c r="DM4" i="19"/>
  <c r="DN4" i="19"/>
  <c r="DO4" i="19"/>
  <c r="DP4" i="19"/>
  <c r="DQ4" i="19"/>
  <c r="DR4" i="19"/>
  <c r="DS4" i="19"/>
  <c r="DT4" i="19"/>
  <c r="DU4" i="19"/>
  <c r="DV4" i="19"/>
  <c r="DW4" i="19"/>
  <c r="DX4" i="19"/>
  <c r="DY4" i="19"/>
  <c r="DZ4" i="19"/>
  <c r="EA4" i="19"/>
  <c r="EB4" i="19"/>
  <c r="EC4" i="19"/>
  <c r="ED4" i="19"/>
  <c r="EE4" i="19"/>
  <c r="EF4" i="19"/>
  <c r="EG4" i="19"/>
  <c r="EH4" i="19"/>
  <c r="EI4" i="19"/>
  <c r="EJ4" i="19"/>
  <c r="EK4" i="19"/>
  <c r="EL4" i="19"/>
  <c r="EM4" i="19"/>
  <c r="EN4" i="19"/>
  <c r="EO4" i="19"/>
  <c r="EP4" i="19"/>
  <c r="EQ4" i="19"/>
  <c r="ER4" i="19"/>
  <c r="ES4" i="19"/>
  <c r="ET4" i="19"/>
  <c r="EU4" i="19"/>
  <c r="EV4" i="19"/>
  <c r="EW4" i="19"/>
  <c r="EX4" i="19"/>
  <c r="EY4" i="19"/>
  <c r="EZ4" i="19"/>
  <c r="FA4" i="19"/>
  <c r="FB4" i="19"/>
  <c r="FC4" i="19"/>
  <c r="FC112" i="19"/>
  <c r="FB112" i="19"/>
  <c r="FA112" i="19"/>
  <c r="EZ112" i="19"/>
  <c r="EY112" i="19"/>
  <c r="EX112" i="19"/>
  <c r="EW112" i="19"/>
  <c r="EV112" i="19"/>
  <c r="EU112" i="19"/>
  <c r="ET112" i="19"/>
  <c r="ES112" i="19"/>
  <c r="ER112" i="19"/>
  <c r="EQ112" i="19"/>
  <c r="EP112" i="19"/>
  <c r="EO112" i="19"/>
  <c r="EN112" i="19"/>
  <c r="EM112" i="19"/>
  <c r="EL112" i="19"/>
  <c r="EK112" i="19"/>
  <c r="EJ112" i="19"/>
  <c r="EI112" i="19"/>
  <c r="EH112" i="19"/>
  <c r="EG112" i="19"/>
  <c r="EF112" i="19"/>
  <c r="EE112" i="19"/>
  <c r="ED112" i="19"/>
  <c r="EC112" i="19"/>
  <c r="EB112" i="19"/>
  <c r="EA112" i="19"/>
  <c r="DZ112" i="19"/>
  <c r="DY112" i="19"/>
  <c r="DX112" i="19"/>
  <c r="DW112" i="19"/>
  <c r="DV112" i="19"/>
  <c r="DU112" i="19"/>
  <c r="DT112" i="19"/>
  <c r="DS112" i="19"/>
  <c r="DR112" i="19"/>
  <c r="DQ112" i="19"/>
  <c r="DP112" i="19"/>
  <c r="DO112" i="19"/>
  <c r="DN112" i="19"/>
  <c r="DM112" i="19"/>
  <c r="DL112" i="19"/>
  <c r="DK112" i="19"/>
  <c r="DJ112" i="19"/>
  <c r="DI112" i="19"/>
  <c r="DH112" i="19"/>
  <c r="CR3" i="14"/>
  <c r="C3" i="19"/>
  <c r="DG3" i="19"/>
  <c r="CS4" i="14"/>
  <c r="D4" i="19"/>
  <c r="DH3" i="19"/>
  <c r="CT5" i="14"/>
  <c r="E5" i="19"/>
  <c r="DI3" i="19"/>
  <c r="CU6" i="14"/>
  <c r="F6" i="19"/>
  <c r="DJ3" i="19"/>
  <c r="CV7" i="14"/>
  <c r="G7" i="19"/>
  <c r="DK3" i="19"/>
  <c r="CW8" i="14"/>
  <c r="H8" i="19"/>
  <c r="DL3" i="19"/>
  <c r="CX9" i="14"/>
  <c r="I9" i="19"/>
  <c r="DM3" i="19"/>
  <c r="CY10" i="14"/>
  <c r="J10" i="19"/>
  <c r="DN3" i="19"/>
  <c r="CZ11" i="14"/>
  <c r="K11" i="19"/>
  <c r="DO3" i="19"/>
  <c r="DA12" i="14"/>
  <c r="L12" i="19"/>
  <c r="DP3" i="19"/>
  <c r="DB13" i="14"/>
  <c r="M13" i="19"/>
  <c r="DQ3" i="19"/>
  <c r="DC14" i="14"/>
  <c r="N14" i="19"/>
  <c r="DR3" i="19"/>
  <c r="DD15" i="14"/>
  <c r="O15" i="19"/>
  <c r="DS3" i="19"/>
  <c r="DE16" i="14"/>
  <c r="P16" i="19"/>
  <c r="DT3" i="19"/>
  <c r="DF17" i="14"/>
  <c r="Q17" i="19"/>
  <c r="DU3" i="19"/>
  <c r="DG18" i="14"/>
  <c r="R18" i="19"/>
  <c r="DV3" i="19"/>
  <c r="DH19" i="14"/>
  <c r="S19" i="19"/>
  <c r="DW3" i="19"/>
  <c r="DI20" i="14"/>
  <c r="T20" i="19"/>
  <c r="DX3" i="19"/>
  <c r="DJ21" i="14"/>
  <c r="U21" i="19"/>
  <c r="DY3" i="19"/>
  <c r="DK22" i="14"/>
  <c r="V22" i="19"/>
  <c r="DZ3" i="19"/>
  <c r="DL23" i="14"/>
  <c r="W23" i="19"/>
  <c r="EA3" i="19"/>
  <c r="DM24" i="14"/>
  <c r="X24" i="19"/>
  <c r="EB3" i="19"/>
  <c r="DN25" i="14"/>
  <c r="Y25" i="19"/>
  <c r="EC3" i="19"/>
  <c r="DO26" i="14"/>
  <c r="Z26" i="19"/>
  <c r="ED3" i="19"/>
  <c r="DP27" i="14"/>
  <c r="AA27" i="19"/>
  <c r="EE3" i="19"/>
  <c r="DQ28" i="14"/>
  <c r="AB28" i="19"/>
  <c r="EF3" i="19"/>
  <c r="DR29" i="14"/>
  <c r="AC29" i="19"/>
  <c r="EG3" i="19"/>
  <c r="DS30" i="14"/>
  <c r="AD30" i="19"/>
  <c r="EH3" i="19"/>
  <c r="DT31" i="14"/>
  <c r="AE31" i="19"/>
  <c r="EI3" i="19"/>
  <c r="DU32" i="14"/>
  <c r="AF32" i="19"/>
  <c r="EJ3" i="19"/>
  <c r="DV33" i="14"/>
  <c r="AG33" i="19"/>
  <c r="EK3" i="19"/>
  <c r="DW34" i="14"/>
  <c r="AH34" i="19"/>
  <c r="EL3" i="19"/>
  <c r="DX35" i="14"/>
  <c r="AI35" i="19"/>
  <c r="EM3" i="19"/>
  <c r="DY36" i="14"/>
  <c r="AJ36" i="19"/>
  <c r="EN3" i="19"/>
  <c r="DZ37" i="14"/>
  <c r="AK37" i="19"/>
  <c r="EO3" i="19"/>
  <c r="EA38" i="14"/>
  <c r="AL38" i="19"/>
  <c r="EP3" i="19"/>
  <c r="EB39" i="14"/>
  <c r="AM39" i="19"/>
  <c r="EQ3" i="19"/>
  <c r="EC40" i="14"/>
  <c r="AN40" i="19"/>
  <c r="ER3" i="19"/>
  <c r="ED41" i="14"/>
  <c r="AO41" i="19"/>
  <c r="ES3" i="19"/>
  <c r="EE42" i="14"/>
  <c r="AP42" i="19"/>
  <c r="ET3" i="19"/>
  <c r="EF43" i="14"/>
  <c r="AQ43" i="19"/>
  <c r="EU3" i="19"/>
  <c r="EG44" i="14"/>
  <c r="AR44" i="19"/>
  <c r="EV3" i="19"/>
  <c r="EH45" i="14"/>
  <c r="AS45" i="19"/>
  <c r="EW3" i="19"/>
  <c r="EI46" i="14"/>
  <c r="AT46" i="19"/>
  <c r="EX3" i="19"/>
  <c r="EJ47" i="14"/>
  <c r="AU47" i="19"/>
  <c r="EY3" i="19"/>
  <c r="EK48" i="14"/>
  <c r="AV48" i="19"/>
  <c r="EZ3" i="19"/>
  <c r="EL49" i="14"/>
  <c r="AW49" i="19"/>
  <c r="FA3" i="19"/>
  <c r="EM50" i="14"/>
  <c r="AX50" i="19"/>
  <c r="FB3" i="19"/>
  <c r="EN51" i="14"/>
  <c r="AY51" i="19"/>
  <c r="FC3" i="19"/>
  <c r="EO52" i="14"/>
  <c r="AZ52" i="19"/>
  <c r="FD3" i="19"/>
  <c r="FD111" i="19"/>
  <c r="FC111" i="19"/>
  <c r="FB111" i="19"/>
  <c r="FA111" i="19"/>
  <c r="EZ111" i="19"/>
  <c r="EY111" i="19"/>
  <c r="EX111" i="19"/>
  <c r="EW111" i="19"/>
  <c r="EV111" i="19"/>
  <c r="EU111" i="19"/>
  <c r="ET111" i="19"/>
  <c r="ES111" i="19"/>
  <c r="ER111" i="19"/>
  <c r="EQ111" i="19"/>
  <c r="EP111" i="19"/>
  <c r="EO111" i="19"/>
  <c r="EN111" i="19"/>
  <c r="EM111" i="19"/>
  <c r="EL111" i="19"/>
  <c r="EK111" i="19"/>
  <c r="EJ111" i="19"/>
  <c r="EI111" i="19"/>
  <c r="EH111" i="19"/>
  <c r="EG111" i="19"/>
  <c r="EF111" i="19"/>
  <c r="EE111" i="19"/>
  <c r="ED111" i="19"/>
  <c r="EC111" i="19"/>
  <c r="EB111" i="19"/>
  <c r="EA111" i="19"/>
  <c r="DZ111" i="19"/>
  <c r="DY111" i="19"/>
  <c r="DX111" i="19"/>
  <c r="DW111" i="19"/>
  <c r="DV111" i="19"/>
  <c r="DU111" i="19"/>
  <c r="DT111" i="19"/>
  <c r="DS111" i="19"/>
  <c r="DR111" i="19"/>
  <c r="DQ111" i="19"/>
  <c r="DP111" i="19"/>
  <c r="DO111" i="19"/>
  <c r="DN111" i="19"/>
  <c r="DM111" i="19"/>
  <c r="DL111" i="19"/>
  <c r="DK111" i="19"/>
  <c r="DJ111" i="19"/>
  <c r="DI111" i="19"/>
  <c r="DH111" i="19"/>
  <c r="DY36" i="19"/>
  <c r="DZ36" i="19"/>
  <c r="EA36" i="19"/>
  <c r="EB36" i="19"/>
  <c r="EC36" i="19"/>
  <c r="ED36" i="19"/>
  <c r="EE36" i="19"/>
  <c r="EF36" i="19"/>
  <c r="EG36" i="19"/>
  <c r="EH36" i="19"/>
  <c r="EI36" i="19"/>
  <c r="EJ36" i="19"/>
  <c r="EK36" i="19"/>
  <c r="EL36" i="19"/>
  <c r="EM36" i="19"/>
  <c r="EN36" i="19"/>
  <c r="EO36" i="19"/>
  <c r="EP36" i="19"/>
  <c r="EQ36" i="19"/>
  <c r="DN47" i="19"/>
  <c r="DO47" i="19"/>
  <c r="DP47" i="19"/>
  <c r="DQ47" i="19"/>
  <c r="DR47" i="19"/>
  <c r="DS47" i="19"/>
  <c r="DT47" i="19"/>
  <c r="DU47" i="19"/>
  <c r="DV47" i="19"/>
  <c r="DW47" i="19"/>
  <c r="DX47" i="19"/>
  <c r="DY47" i="19"/>
  <c r="DZ47" i="19"/>
  <c r="EA47" i="19"/>
  <c r="EB47" i="19"/>
  <c r="EC47" i="19"/>
  <c r="ED47" i="19"/>
  <c r="EE47" i="19"/>
  <c r="EF47" i="19"/>
  <c r="EG47" i="19"/>
  <c r="EH47" i="19"/>
  <c r="EI47" i="19"/>
  <c r="EJ47" i="19"/>
  <c r="EK47" i="19"/>
  <c r="EL47" i="19"/>
  <c r="EM47" i="19"/>
  <c r="EN47" i="19"/>
  <c r="EO47" i="19"/>
  <c r="EP47" i="19"/>
  <c r="EQ47" i="19"/>
  <c r="ER47" i="19"/>
  <c r="ES47" i="19"/>
  <c r="ET47" i="19"/>
  <c r="EU47" i="19"/>
  <c r="EV47" i="19"/>
  <c r="EW47" i="19"/>
  <c r="EX47" i="19"/>
  <c r="EY47" i="19"/>
  <c r="EZ47" i="19"/>
  <c r="FA47" i="19"/>
  <c r="FB47" i="19"/>
  <c r="FC47" i="19"/>
  <c r="FD47" i="19"/>
  <c r="DO46" i="19"/>
  <c r="DP46" i="19"/>
  <c r="DQ46" i="19"/>
  <c r="DR46" i="19"/>
  <c r="DS46" i="19"/>
  <c r="DT46" i="19"/>
  <c r="DU46" i="19"/>
  <c r="DV46" i="19"/>
  <c r="DW46" i="19"/>
  <c r="DX46" i="19"/>
  <c r="DY46" i="19"/>
  <c r="DZ46" i="19"/>
  <c r="EA46" i="19"/>
  <c r="EB46" i="19"/>
  <c r="EC46" i="19"/>
  <c r="ED46" i="19"/>
  <c r="EE46" i="19"/>
  <c r="EF46" i="19"/>
  <c r="EG46" i="19"/>
  <c r="EH46" i="19"/>
  <c r="EI46" i="19"/>
  <c r="EJ46" i="19"/>
  <c r="EK46" i="19"/>
  <c r="EL46" i="19"/>
  <c r="EM46" i="19"/>
  <c r="EN46" i="19"/>
  <c r="EO46" i="19"/>
  <c r="EP46" i="19"/>
  <c r="EQ46" i="19"/>
  <c r="ER46" i="19"/>
  <c r="ES46" i="19"/>
  <c r="ET46" i="19"/>
  <c r="EU46" i="19"/>
  <c r="EV46" i="19"/>
  <c r="EW46" i="19"/>
  <c r="EX46" i="19"/>
  <c r="EY46" i="19"/>
  <c r="EZ46" i="19"/>
  <c r="FA46" i="19"/>
  <c r="FB46" i="19"/>
  <c r="FC46" i="19"/>
  <c r="FD46" i="19"/>
  <c r="DP45" i="19"/>
  <c r="DQ45" i="19"/>
  <c r="DR45" i="19"/>
  <c r="DS45" i="19"/>
  <c r="DT45" i="19"/>
  <c r="DU45" i="19"/>
  <c r="DV45" i="19"/>
  <c r="DW45" i="19"/>
  <c r="DX45" i="19"/>
  <c r="DY45" i="19"/>
  <c r="DZ45" i="19"/>
  <c r="EA45" i="19"/>
  <c r="EB45" i="19"/>
  <c r="EC45" i="19"/>
  <c r="ED45" i="19"/>
  <c r="EE45" i="19"/>
  <c r="EF45" i="19"/>
  <c r="EG45" i="19"/>
  <c r="EH45" i="19"/>
  <c r="EI45" i="19"/>
  <c r="EJ45" i="19"/>
  <c r="EK45" i="19"/>
  <c r="EL45" i="19"/>
  <c r="EM45" i="19"/>
  <c r="EN45" i="19"/>
  <c r="EO45" i="19"/>
  <c r="EP45" i="19"/>
  <c r="EQ45" i="19"/>
  <c r="ER45" i="19"/>
  <c r="ES45" i="19"/>
  <c r="ET45" i="19"/>
  <c r="EU45" i="19"/>
  <c r="EV45" i="19"/>
  <c r="EW45" i="19"/>
  <c r="EX45" i="19"/>
  <c r="EY45" i="19"/>
  <c r="EZ45" i="19"/>
  <c r="FA45" i="19"/>
  <c r="FB45" i="19"/>
  <c r="FC45" i="19"/>
  <c r="FD45" i="19"/>
  <c r="DQ44" i="19"/>
  <c r="DR44" i="19"/>
  <c r="DS44" i="19"/>
  <c r="DT44" i="19"/>
  <c r="DU44" i="19"/>
  <c r="DV44" i="19"/>
  <c r="DW44" i="19"/>
  <c r="DX44" i="19"/>
  <c r="DY44" i="19"/>
  <c r="DZ44" i="19"/>
  <c r="EA44" i="19"/>
  <c r="EB44" i="19"/>
  <c r="EC44" i="19"/>
  <c r="ED44" i="19"/>
  <c r="EE44" i="19"/>
  <c r="EF44" i="19"/>
  <c r="EG44" i="19"/>
  <c r="EH44" i="19"/>
  <c r="EI44" i="19"/>
  <c r="EJ44" i="19"/>
  <c r="EK44" i="19"/>
  <c r="EL44" i="19"/>
  <c r="EM44" i="19"/>
  <c r="EN44" i="19"/>
  <c r="EO44" i="19"/>
  <c r="EP44" i="19"/>
  <c r="EQ44" i="19"/>
  <c r="ER44" i="19"/>
  <c r="ES44" i="19"/>
  <c r="ET44" i="19"/>
  <c r="EU44" i="19"/>
  <c r="EV44" i="19"/>
  <c r="EW44" i="19"/>
  <c r="EX44" i="19"/>
  <c r="EY44" i="19"/>
  <c r="EZ44" i="19"/>
  <c r="FA44" i="19"/>
  <c r="FB44" i="19"/>
  <c r="FC44" i="19"/>
  <c r="FD44" i="19"/>
  <c r="DR43" i="19"/>
  <c r="DS43" i="19"/>
  <c r="DT43" i="19"/>
  <c r="DU43" i="19"/>
  <c r="DV43" i="19"/>
  <c r="DW43" i="19"/>
  <c r="DX43" i="19"/>
  <c r="DY43" i="19"/>
  <c r="DZ43" i="19"/>
  <c r="EA43" i="19"/>
  <c r="EB43" i="19"/>
  <c r="EC43" i="19"/>
  <c r="ED43" i="19"/>
  <c r="EE43" i="19"/>
  <c r="EF43" i="19"/>
  <c r="EG43" i="19"/>
  <c r="EH43" i="19"/>
  <c r="EI43" i="19"/>
  <c r="EJ43" i="19"/>
  <c r="EK43" i="19"/>
  <c r="EL43" i="19"/>
  <c r="EM43" i="19"/>
  <c r="EN43" i="19"/>
  <c r="EO43" i="19"/>
  <c r="EP43" i="19"/>
  <c r="EQ43" i="19"/>
  <c r="ER43" i="19"/>
  <c r="ES43" i="19"/>
  <c r="ET43" i="19"/>
  <c r="EU43" i="19"/>
  <c r="EV43" i="19"/>
  <c r="EW43" i="19"/>
  <c r="EX43" i="19"/>
  <c r="EY43" i="19"/>
  <c r="EZ43" i="19"/>
  <c r="FA43" i="19"/>
  <c r="FB43" i="19"/>
  <c r="FC43" i="19"/>
  <c r="FD43" i="19"/>
  <c r="DS42" i="19"/>
  <c r="DT42" i="19"/>
  <c r="DU42" i="19"/>
  <c r="DV42" i="19"/>
  <c r="DW42" i="19"/>
  <c r="DX42" i="19"/>
  <c r="DY42" i="19"/>
  <c r="DZ42" i="19"/>
  <c r="EA42" i="19"/>
  <c r="EB42" i="19"/>
  <c r="EC42" i="19"/>
  <c r="ED42" i="19"/>
  <c r="EE42" i="19"/>
  <c r="EF42" i="19"/>
  <c r="EG42" i="19"/>
  <c r="EH42" i="19"/>
  <c r="EI42" i="19"/>
  <c r="EJ42" i="19"/>
  <c r="EK42" i="19"/>
  <c r="EL42" i="19"/>
  <c r="EM42" i="19"/>
  <c r="EN42" i="19"/>
  <c r="EO42" i="19"/>
  <c r="EP42" i="19"/>
  <c r="EQ42" i="19"/>
  <c r="ER42" i="19"/>
  <c r="ES42" i="19"/>
  <c r="ET42" i="19"/>
  <c r="EU42" i="19"/>
  <c r="EV42" i="19"/>
  <c r="EW42" i="19"/>
  <c r="EX42" i="19"/>
  <c r="EY42" i="19"/>
  <c r="EZ42" i="19"/>
  <c r="FA42" i="19"/>
  <c r="FB42" i="19"/>
  <c r="FC42" i="19"/>
  <c r="FD42" i="19"/>
  <c r="DT41" i="19"/>
  <c r="DU41" i="19"/>
  <c r="DV41" i="19"/>
  <c r="DW41" i="19"/>
  <c r="DX41" i="19"/>
  <c r="DY41" i="19"/>
  <c r="DZ41" i="19"/>
  <c r="EA41" i="19"/>
  <c r="EB41" i="19"/>
  <c r="EC41" i="19"/>
  <c r="ED41" i="19"/>
  <c r="EE41" i="19"/>
  <c r="EF41" i="19"/>
  <c r="EG41" i="19"/>
  <c r="EH41" i="19"/>
  <c r="EI41" i="19"/>
  <c r="EJ41" i="19"/>
  <c r="EK41" i="19"/>
  <c r="EL41" i="19"/>
  <c r="EM41" i="19"/>
  <c r="EN41" i="19"/>
  <c r="EO41" i="19"/>
  <c r="EP41" i="19"/>
  <c r="EQ41" i="19"/>
  <c r="ER41" i="19"/>
  <c r="ES41" i="19"/>
  <c r="ET41" i="19"/>
  <c r="EU41" i="19"/>
  <c r="EV41" i="19"/>
  <c r="EW41" i="19"/>
  <c r="EX41" i="19"/>
  <c r="EY41" i="19"/>
  <c r="EZ41" i="19"/>
  <c r="FA41" i="19"/>
  <c r="FB41" i="19"/>
  <c r="FC41" i="19"/>
  <c r="FD41" i="19"/>
  <c r="DV39" i="19"/>
  <c r="DW39" i="19"/>
  <c r="DX39" i="19"/>
  <c r="DY39" i="19"/>
  <c r="DZ39" i="19"/>
  <c r="EA39" i="19"/>
  <c r="EB39" i="19"/>
  <c r="EC39" i="19"/>
  <c r="ED39" i="19"/>
  <c r="EE39" i="19"/>
  <c r="EF39" i="19"/>
  <c r="EG39" i="19"/>
  <c r="EH39" i="19"/>
  <c r="EI39" i="19"/>
  <c r="EJ39" i="19"/>
  <c r="EK39" i="19"/>
  <c r="EL39" i="19"/>
  <c r="EM39" i="19"/>
  <c r="EN39" i="19"/>
  <c r="EO39" i="19"/>
  <c r="EP39" i="19"/>
  <c r="EQ39" i="19"/>
  <c r="ER39" i="19"/>
  <c r="ES39" i="19"/>
  <c r="ET39" i="19"/>
  <c r="EU39" i="19"/>
  <c r="EV39" i="19"/>
  <c r="EW39" i="19"/>
  <c r="EX39" i="19"/>
  <c r="EY39" i="19"/>
  <c r="EZ39" i="19"/>
  <c r="FA39" i="19"/>
  <c r="FB39" i="19"/>
  <c r="FC39" i="19"/>
  <c r="FD39" i="19"/>
  <c r="DX37" i="19"/>
  <c r="DY37" i="19"/>
  <c r="DZ37" i="19"/>
  <c r="EA37" i="19"/>
  <c r="EB37" i="19"/>
  <c r="EC37" i="19"/>
  <c r="ED37" i="19"/>
  <c r="EE37" i="19"/>
  <c r="EF37" i="19"/>
  <c r="EG37" i="19"/>
  <c r="EH37" i="19"/>
  <c r="EI37" i="19"/>
  <c r="EJ37" i="19"/>
  <c r="EK37" i="19"/>
  <c r="EL37" i="19"/>
  <c r="EM37" i="19"/>
  <c r="EN37" i="19"/>
  <c r="EO37" i="19"/>
  <c r="EP37" i="19"/>
  <c r="EQ37" i="19"/>
  <c r="ER37" i="19"/>
  <c r="ES37" i="19"/>
  <c r="ET37" i="19"/>
  <c r="EU37" i="19"/>
  <c r="EV37" i="19"/>
  <c r="EW37" i="19"/>
  <c r="EX37" i="19"/>
  <c r="EY37" i="19"/>
  <c r="EZ37" i="19"/>
  <c r="FA37" i="19"/>
  <c r="FB37" i="19"/>
  <c r="FC37" i="19"/>
  <c r="FD37" i="19"/>
  <c r="ER36" i="19"/>
  <c r="ES36" i="19"/>
  <c r="ET36" i="19"/>
  <c r="EU36" i="19"/>
  <c r="EV36" i="19"/>
  <c r="EW36" i="19"/>
  <c r="EX36" i="19"/>
  <c r="EY36" i="19"/>
  <c r="EZ36" i="19"/>
  <c r="FA36" i="19"/>
  <c r="FB36" i="19"/>
  <c r="FC36" i="19"/>
  <c r="FD36" i="19"/>
  <c r="DZ35" i="19"/>
  <c r="EA35" i="19"/>
  <c r="EB35" i="19"/>
  <c r="EC35" i="19"/>
  <c r="ED35" i="19"/>
  <c r="EE35" i="19"/>
  <c r="EF35" i="19"/>
  <c r="EG35" i="19"/>
  <c r="EH35" i="19"/>
  <c r="EI35" i="19"/>
  <c r="EJ35" i="19"/>
  <c r="EK35" i="19"/>
  <c r="EL35" i="19"/>
  <c r="EM35" i="19"/>
  <c r="EN35" i="19"/>
  <c r="EO35" i="19"/>
  <c r="EP35" i="19"/>
  <c r="EQ35" i="19"/>
  <c r="ER35" i="19"/>
  <c r="ES35" i="19"/>
  <c r="ET35" i="19"/>
  <c r="EU35" i="19"/>
  <c r="EV35" i="19"/>
  <c r="EW35" i="19"/>
  <c r="EX35" i="19"/>
  <c r="EY35" i="19"/>
  <c r="EZ35" i="19"/>
  <c r="FA35" i="19"/>
  <c r="FB35" i="19"/>
  <c r="FC35" i="19"/>
  <c r="FD35" i="19"/>
  <c r="EA34" i="19"/>
  <c r="EB34" i="19"/>
  <c r="EC34" i="19"/>
  <c r="ED34" i="19"/>
  <c r="EE34" i="19"/>
  <c r="EF34" i="19"/>
  <c r="EG34" i="19"/>
  <c r="EH34" i="19"/>
  <c r="EI34" i="19"/>
  <c r="EJ34" i="19"/>
  <c r="EK34" i="19"/>
  <c r="EL34" i="19"/>
  <c r="EM34" i="19"/>
  <c r="EN34" i="19"/>
  <c r="EO34" i="19"/>
  <c r="EP34" i="19"/>
  <c r="EQ34" i="19"/>
  <c r="ER34" i="19"/>
  <c r="ES34" i="19"/>
  <c r="ET34" i="19"/>
  <c r="EU34" i="19"/>
  <c r="EV34" i="19"/>
  <c r="EW34" i="19"/>
  <c r="EX34" i="19"/>
  <c r="EY34" i="19"/>
  <c r="EZ34" i="19"/>
  <c r="FA34" i="19"/>
  <c r="FB34" i="19"/>
  <c r="FC34" i="19"/>
  <c r="FD34" i="19"/>
  <c r="EE30" i="19"/>
  <c r="EF30" i="19"/>
  <c r="EG30" i="19"/>
  <c r="EH30" i="19"/>
  <c r="EI30" i="19"/>
  <c r="EJ30" i="19"/>
  <c r="EK30" i="19"/>
  <c r="EL30" i="19"/>
  <c r="EM30" i="19"/>
  <c r="EN30" i="19"/>
  <c r="EO30" i="19"/>
  <c r="EP30" i="19"/>
  <c r="EQ30" i="19"/>
  <c r="ER30" i="19"/>
  <c r="ES30" i="19"/>
  <c r="ET30" i="19"/>
  <c r="EU30" i="19"/>
  <c r="EV30" i="19"/>
  <c r="EW30" i="19"/>
  <c r="EX30" i="19"/>
  <c r="EY30" i="19"/>
  <c r="EZ30" i="19"/>
  <c r="FA30" i="19"/>
  <c r="FB30" i="19"/>
  <c r="FC30" i="19"/>
  <c r="FD30" i="19"/>
  <c r="EG28" i="19"/>
  <c r="EH28" i="19"/>
  <c r="EI28" i="19"/>
  <c r="EJ28" i="19"/>
  <c r="EK28" i="19"/>
  <c r="EL28" i="19"/>
  <c r="EM28" i="19"/>
  <c r="EN28" i="19"/>
  <c r="EO28" i="19"/>
  <c r="EP28" i="19"/>
  <c r="EQ28" i="19"/>
  <c r="ER28" i="19"/>
  <c r="ES28" i="19"/>
  <c r="ET28" i="19"/>
  <c r="EU28" i="19"/>
  <c r="EV28" i="19"/>
  <c r="EW28" i="19"/>
  <c r="EX28" i="19"/>
  <c r="EY28" i="19"/>
  <c r="EZ28" i="19"/>
  <c r="FA28" i="19"/>
  <c r="FB28" i="19"/>
  <c r="FC28" i="19"/>
  <c r="FD28" i="19"/>
  <c r="EI26" i="19"/>
  <c r="EJ26" i="19"/>
  <c r="EK26" i="19"/>
  <c r="EL26" i="19"/>
  <c r="EM26" i="19"/>
  <c r="EN26" i="19"/>
  <c r="EO26" i="19"/>
  <c r="EP26" i="19"/>
  <c r="EQ26" i="19"/>
  <c r="ER26" i="19"/>
  <c r="ES26" i="19"/>
  <c r="ET26" i="19"/>
  <c r="EU26" i="19"/>
  <c r="EV26" i="19"/>
  <c r="EW26" i="19"/>
  <c r="EX26" i="19"/>
  <c r="EY26" i="19"/>
  <c r="EZ26" i="19"/>
  <c r="FA26" i="19"/>
  <c r="FB26" i="19"/>
  <c r="FC26" i="19"/>
  <c r="FD26" i="19"/>
  <c r="EZ9" i="19"/>
  <c r="FA9" i="19"/>
  <c r="FB9" i="19"/>
  <c r="FC9" i="19"/>
  <c r="FD9" i="19"/>
  <c r="FB7" i="19"/>
  <c r="FC7" i="19"/>
  <c r="FD7" i="19"/>
  <c r="FD5" i="19"/>
  <c r="DG113" i="19"/>
  <c r="DG112" i="19"/>
  <c r="DG111" i="19"/>
  <c r="FD110" i="19"/>
  <c r="FC110" i="19"/>
  <c r="FB110" i="19"/>
  <c r="FA110" i="19"/>
  <c r="EZ110" i="19"/>
  <c r="EY110" i="19"/>
  <c r="EX110" i="19"/>
  <c r="EW110" i="19"/>
  <c r="EV110" i="19"/>
  <c r="EU110" i="19"/>
  <c r="ET110" i="19"/>
  <c r="ES110" i="19"/>
  <c r="ER110" i="19"/>
  <c r="EQ110" i="19"/>
  <c r="EP110" i="19"/>
  <c r="EO110" i="19"/>
  <c r="EN110" i="19"/>
  <c r="EM110" i="19"/>
  <c r="EL110" i="19"/>
  <c r="EK110" i="19"/>
  <c r="EJ110" i="19"/>
  <c r="EI110" i="19"/>
  <c r="EH110" i="19"/>
  <c r="EG110" i="19"/>
  <c r="EF110" i="19"/>
  <c r="EE110" i="19"/>
  <c r="ED110" i="19"/>
  <c r="EC110" i="19"/>
  <c r="EB110" i="19"/>
  <c r="EA110" i="19"/>
  <c r="DZ110" i="19"/>
  <c r="DY110" i="19"/>
  <c r="DX110" i="19"/>
  <c r="DW110" i="19"/>
  <c r="DV110" i="19"/>
  <c r="DU110" i="19"/>
  <c r="DT110" i="19"/>
  <c r="DS110" i="19"/>
  <c r="DR110" i="19"/>
  <c r="DQ110" i="19"/>
  <c r="DP110" i="19"/>
  <c r="DO110" i="19"/>
  <c r="DN110" i="19"/>
  <c r="DM110" i="19"/>
  <c r="DL110" i="19"/>
  <c r="DK110" i="19"/>
  <c r="DJ110" i="19"/>
  <c r="DI110" i="19"/>
  <c r="DH110" i="19"/>
  <c r="DG110" i="19"/>
  <c r="U105" i="21"/>
  <c r="P120" i="21"/>
  <c r="P119" i="21"/>
  <c r="P118" i="21"/>
  <c r="P117" i="21"/>
  <c r="P116" i="21"/>
  <c r="P115" i="21"/>
  <c r="P114" i="21"/>
  <c r="P113" i="21"/>
  <c r="P112" i="21"/>
  <c r="P111" i="21"/>
  <c r="P110" i="21"/>
  <c r="P109" i="21"/>
  <c r="P108" i="21"/>
  <c r="P107" i="21"/>
  <c r="P106" i="21"/>
  <c r="P105" i="21"/>
  <c r="P104" i="21"/>
  <c r="P103" i="21"/>
  <c r="P102" i="21"/>
  <c r="P101" i="21"/>
  <c r="P100" i="21"/>
  <c r="P99" i="21"/>
  <c r="P98" i="21"/>
  <c r="P97" i="21"/>
  <c r="P96" i="21"/>
  <c r="P95" i="21"/>
  <c r="P94" i="21"/>
  <c r="P93" i="21"/>
  <c r="P92" i="21"/>
  <c r="P91" i="21"/>
  <c r="P90" i="21"/>
  <c r="P89" i="21"/>
  <c r="P88" i="21"/>
  <c r="P87" i="21"/>
  <c r="P86" i="21"/>
  <c r="P85" i="21"/>
  <c r="P84" i="21"/>
  <c r="P83" i="21"/>
  <c r="P82" i="21"/>
  <c r="P81" i="21"/>
  <c r="P80" i="21"/>
  <c r="P79" i="21"/>
  <c r="P78" i="21"/>
  <c r="P77" i="21"/>
  <c r="P76" i="21"/>
  <c r="P75" i="21"/>
  <c r="P74" i="21"/>
  <c r="P73" i="21"/>
  <c r="P72" i="21"/>
  <c r="P71" i="21"/>
  <c r="P70" i="21"/>
  <c r="S120" i="21"/>
  <c r="S119" i="21"/>
  <c r="S118" i="21"/>
  <c r="S117" i="21"/>
  <c r="S116" i="21"/>
  <c r="S115" i="21"/>
  <c r="S114" i="21"/>
  <c r="S113" i="21"/>
  <c r="S112" i="21"/>
  <c r="S111" i="21"/>
  <c r="S110" i="21"/>
  <c r="S109" i="21"/>
  <c r="S108" i="21"/>
  <c r="S107" i="21"/>
  <c r="S106" i="21"/>
  <c r="S105" i="21"/>
  <c r="S104" i="21"/>
  <c r="S103" i="21"/>
  <c r="S102" i="21"/>
  <c r="S101" i="21"/>
  <c r="S100" i="21"/>
  <c r="S99" i="21"/>
  <c r="S98" i="21"/>
  <c r="S97" i="21"/>
  <c r="S96" i="21"/>
  <c r="S95" i="21"/>
  <c r="S94" i="21"/>
  <c r="S93" i="21"/>
  <c r="S92" i="21"/>
  <c r="S91" i="21"/>
  <c r="S90" i="21"/>
  <c r="S89" i="21"/>
  <c r="S88" i="21"/>
  <c r="S87" i="21"/>
  <c r="S86" i="21"/>
  <c r="S85" i="21"/>
  <c r="S84" i="21"/>
  <c r="S83" i="21"/>
  <c r="S82" i="21"/>
  <c r="S81" i="21"/>
  <c r="S80" i="21"/>
  <c r="S79" i="21"/>
  <c r="S78" i="21"/>
  <c r="S77" i="21"/>
  <c r="S76" i="21"/>
  <c r="S75" i="21"/>
  <c r="S74" i="21"/>
  <c r="S73" i="21"/>
  <c r="S72" i="21"/>
  <c r="S71" i="21"/>
  <c r="S70" i="21"/>
  <c r="DG63" i="19"/>
  <c r="N59" i="21"/>
  <c r="O59" i="21"/>
  <c r="Q59" i="21"/>
  <c r="W59" i="21"/>
  <c r="DH63" i="19"/>
  <c r="X59" i="21"/>
  <c r="DI63" i="19"/>
  <c r="Y59" i="21"/>
  <c r="DJ63" i="19"/>
  <c r="Z59" i="21"/>
  <c r="DK63" i="19"/>
  <c r="AA59" i="21"/>
  <c r="DL63" i="19"/>
  <c r="AB59" i="21"/>
  <c r="DM63" i="19"/>
  <c r="AC59" i="21"/>
  <c r="DN63" i="19"/>
  <c r="AD59" i="21"/>
  <c r="DO63" i="19"/>
  <c r="AE59" i="21"/>
  <c r="DP63" i="19"/>
  <c r="AF59" i="21"/>
  <c r="DQ63" i="19"/>
  <c r="AG59" i="21"/>
  <c r="DR63" i="19"/>
  <c r="AH59" i="21"/>
  <c r="DS63" i="19"/>
  <c r="AI59" i="21"/>
  <c r="DT63" i="19"/>
  <c r="AJ59" i="21"/>
  <c r="DU63" i="19"/>
  <c r="AK59" i="21"/>
  <c r="DV63" i="19"/>
  <c r="AL59" i="21"/>
  <c r="DW63" i="19"/>
  <c r="AM59" i="21"/>
  <c r="DX63" i="19"/>
  <c r="AN59" i="21"/>
  <c r="DY63" i="19"/>
  <c r="AO59" i="21"/>
  <c r="DZ63" i="19"/>
  <c r="AP59" i="21"/>
  <c r="EA63" i="19"/>
  <c r="AQ59" i="21"/>
  <c r="EB63" i="19"/>
  <c r="AR59" i="21"/>
  <c r="EC63" i="19"/>
  <c r="AS59" i="21"/>
  <c r="ED63" i="19"/>
  <c r="AT59" i="21"/>
  <c r="EE63" i="19"/>
  <c r="AU59" i="21"/>
  <c r="EF63" i="19"/>
  <c r="AV59" i="21"/>
  <c r="EG63" i="19"/>
  <c r="AW59" i="21"/>
  <c r="EH63" i="19"/>
  <c r="AX59" i="21"/>
  <c r="EI63" i="19"/>
  <c r="AY59" i="21"/>
  <c r="EJ63" i="19"/>
  <c r="AZ59" i="21"/>
  <c r="EK63" i="19"/>
  <c r="BA59" i="21"/>
  <c r="EL63" i="19"/>
  <c r="BB59" i="21"/>
  <c r="EM63" i="19"/>
  <c r="BC59" i="21"/>
  <c r="EN63" i="19"/>
  <c r="BD59" i="21"/>
  <c r="EO63" i="19"/>
  <c r="BE59" i="21"/>
  <c r="EP63" i="19"/>
  <c r="BF59" i="21"/>
  <c r="EQ63" i="19"/>
  <c r="BG59" i="21"/>
  <c r="ER63" i="19"/>
  <c r="BH59" i="21"/>
  <c r="ES63" i="19"/>
  <c r="BI59" i="21"/>
  <c r="ET63" i="19"/>
  <c r="BJ59" i="21"/>
  <c r="EU63" i="19"/>
  <c r="BK59" i="21"/>
  <c r="EV63" i="19"/>
  <c r="BL59" i="21"/>
  <c r="EW63" i="19"/>
  <c r="BM59" i="21"/>
  <c r="EX63" i="19"/>
  <c r="BN59" i="21"/>
  <c r="EY63" i="19"/>
  <c r="BO59" i="21"/>
  <c r="EZ63" i="19"/>
  <c r="BP59" i="21"/>
  <c r="FA63" i="19"/>
  <c r="BQ59" i="21"/>
  <c r="FB63" i="19"/>
  <c r="BR59" i="21"/>
  <c r="FC63" i="19"/>
  <c r="BS59" i="21"/>
  <c r="FD63" i="19"/>
  <c r="BT59" i="21"/>
  <c r="U59" i="21"/>
  <c r="N36" i="21"/>
  <c r="O36" i="21"/>
  <c r="Q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AP36" i="21"/>
  <c r="AQ36" i="21"/>
  <c r="AR36" i="21"/>
  <c r="AS36" i="21"/>
  <c r="AT36" i="21"/>
  <c r="AU36" i="21"/>
  <c r="AV36" i="21"/>
  <c r="AW36" i="21"/>
  <c r="AX36" i="21"/>
  <c r="AY36" i="21"/>
  <c r="AZ36" i="21"/>
  <c r="BA36" i="21"/>
  <c r="BB36" i="21"/>
  <c r="BC36" i="21"/>
  <c r="BD36" i="21"/>
  <c r="BE36" i="21"/>
  <c r="BF36" i="21"/>
  <c r="BG36" i="21"/>
  <c r="BH36" i="21"/>
  <c r="BI36" i="21"/>
  <c r="BJ36" i="21"/>
  <c r="BK36" i="21"/>
  <c r="BL36" i="21"/>
  <c r="BM36" i="21"/>
  <c r="BN36" i="21"/>
  <c r="BO36" i="21"/>
  <c r="BP36" i="21"/>
  <c r="BQ36" i="21"/>
  <c r="BR36" i="21"/>
  <c r="BS36" i="21"/>
  <c r="BT36" i="21"/>
  <c r="U36" i="21"/>
  <c r="DH53" i="19"/>
  <c r="DI53" i="19"/>
  <c r="DJ53" i="19"/>
  <c r="DK53" i="19"/>
  <c r="DL53" i="19"/>
  <c r="DM53" i="19"/>
  <c r="DN53" i="19"/>
  <c r="DO53" i="19"/>
  <c r="DP53" i="19"/>
  <c r="DQ53" i="19"/>
  <c r="DR53" i="19"/>
  <c r="DS53" i="19"/>
  <c r="DT53" i="19"/>
  <c r="DU53" i="19"/>
  <c r="DV53" i="19"/>
  <c r="DW53" i="19"/>
  <c r="DX53" i="19"/>
  <c r="DY53" i="19"/>
  <c r="DZ53" i="19"/>
  <c r="EA53" i="19"/>
  <c r="EB53" i="19"/>
  <c r="EC53" i="19"/>
  <c r="ED53" i="19"/>
  <c r="EE53" i="19"/>
  <c r="EF53" i="19"/>
  <c r="EG53" i="19"/>
  <c r="EH53" i="19"/>
  <c r="EI53" i="19"/>
  <c r="EJ53" i="19"/>
  <c r="EK53" i="19"/>
  <c r="EL53" i="19"/>
  <c r="EM53" i="19"/>
  <c r="EN53" i="19"/>
  <c r="EO53" i="19"/>
  <c r="EP53" i="19"/>
  <c r="EQ53" i="19"/>
  <c r="ER53" i="19"/>
  <c r="ES53" i="19"/>
  <c r="ET53" i="19"/>
  <c r="EU53" i="19"/>
  <c r="EV53" i="19"/>
  <c r="EW53" i="19"/>
  <c r="EX53" i="19"/>
  <c r="EY53" i="19"/>
  <c r="EZ53" i="19"/>
  <c r="FA53" i="19"/>
  <c r="FB53" i="19"/>
  <c r="FC53" i="19"/>
  <c r="FD53" i="19"/>
  <c r="FD107" i="19"/>
  <c r="FC107" i="19"/>
  <c r="FB107" i="19"/>
  <c r="FA107" i="19"/>
  <c r="EZ107" i="19"/>
  <c r="EY107" i="19"/>
  <c r="EX107" i="19"/>
  <c r="EW107" i="19"/>
  <c r="EV107" i="19"/>
  <c r="EU107" i="19"/>
  <c r="ET107" i="19"/>
  <c r="ES107" i="19"/>
  <c r="ER107" i="19"/>
  <c r="EQ107" i="19"/>
  <c r="EP107" i="19"/>
  <c r="EO107" i="19"/>
  <c r="EN107" i="19"/>
  <c r="EM107" i="19"/>
  <c r="EL107" i="19"/>
  <c r="EK107" i="19"/>
  <c r="EJ107" i="19"/>
  <c r="EI107" i="19"/>
  <c r="EH107" i="19"/>
  <c r="EG107" i="19"/>
  <c r="EF107" i="19"/>
  <c r="EE107" i="19"/>
  <c r="ED107" i="19"/>
  <c r="EC107" i="19"/>
  <c r="EB107" i="19"/>
  <c r="EA107" i="19"/>
  <c r="DZ107" i="19"/>
  <c r="DY107" i="19"/>
  <c r="DX107" i="19"/>
  <c r="DW107" i="19"/>
  <c r="DV107" i="19"/>
  <c r="DU107" i="19"/>
  <c r="DT107" i="19"/>
  <c r="DS107" i="19"/>
  <c r="DR107" i="19"/>
  <c r="DQ107" i="19"/>
  <c r="DP107" i="19"/>
  <c r="DO107" i="19"/>
  <c r="DN107" i="19"/>
  <c r="DM107" i="19"/>
  <c r="DL107" i="19"/>
  <c r="DK107" i="19"/>
  <c r="DJ107" i="19"/>
  <c r="DI107" i="19"/>
  <c r="DH107" i="19"/>
  <c r="DI52" i="19"/>
  <c r="DJ52" i="19"/>
  <c r="DK52" i="19"/>
  <c r="DL52" i="19"/>
  <c r="DM52" i="19"/>
  <c r="DN52" i="19"/>
  <c r="DO52" i="19"/>
  <c r="DP52" i="19"/>
  <c r="DQ52" i="19"/>
  <c r="DR52" i="19"/>
  <c r="DS52" i="19"/>
  <c r="DT52" i="19"/>
  <c r="DU52" i="19"/>
  <c r="DV52" i="19"/>
  <c r="DW52" i="19"/>
  <c r="DX52" i="19"/>
  <c r="DY52" i="19"/>
  <c r="DZ52" i="19"/>
  <c r="EA52" i="19"/>
  <c r="EB52" i="19"/>
  <c r="EC52" i="19"/>
  <c r="ED52" i="19"/>
  <c r="EE52" i="19"/>
  <c r="EF52" i="19"/>
  <c r="EG52" i="19"/>
  <c r="EH52" i="19"/>
  <c r="EI52" i="19"/>
  <c r="EJ52" i="19"/>
  <c r="EK52" i="19"/>
  <c r="EL52" i="19"/>
  <c r="EM52" i="19"/>
  <c r="EN52" i="19"/>
  <c r="EO52" i="19"/>
  <c r="EP52" i="19"/>
  <c r="EQ52" i="19"/>
  <c r="ER52" i="19"/>
  <c r="ES52" i="19"/>
  <c r="ET52" i="19"/>
  <c r="EU52" i="19"/>
  <c r="EV52" i="19"/>
  <c r="EW52" i="19"/>
  <c r="EX52" i="19"/>
  <c r="EY52" i="19"/>
  <c r="EZ52" i="19"/>
  <c r="FA52" i="19"/>
  <c r="FB52" i="19"/>
  <c r="FC52" i="19"/>
  <c r="FD52" i="19"/>
  <c r="FD106" i="19"/>
  <c r="FC106" i="19"/>
  <c r="FB106" i="19"/>
  <c r="FA106" i="19"/>
  <c r="EZ106" i="19"/>
  <c r="EY106" i="19"/>
  <c r="EX106" i="19"/>
  <c r="EW106" i="19"/>
  <c r="EV106" i="19"/>
  <c r="EU106" i="19"/>
  <c r="ET106" i="19"/>
  <c r="ES106" i="19"/>
  <c r="ER106" i="19"/>
  <c r="EQ106" i="19"/>
  <c r="EP106" i="19"/>
  <c r="EO106" i="19"/>
  <c r="EN106" i="19"/>
  <c r="EM106" i="19"/>
  <c r="EL106" i="19"/>
  <c r="EK106" i="19"/>
  <c r="EJ106" i="19"/>
  <c r="EI106" i="19"/>
  <c r="EH106" i="19"/>
  <c r="EG106" i="19"/>
  <c r="EF106" i="19"/>
  <c r="EE106" i="19"/>
  <c r="ED106" i="19"/>
  <c r="EC106" i="19"/>
  <c r="EB106" i="19"/>
  <c r="EA106" i="19"/>
  <c r="DZ106" i="19"/>
  <c r="DY106" i="19"/>
  <c r="DX106" i="19"/>
  <c r="DW106" i="19"/>
  <c r="DV106" i="19"/>
  <c r="DU106" i="19"/>
  <c r="DT106" i="19"/>
  <c r="DS106" i="19"/>
  <c r="DR106" i="19"/>
  <c r="DQ106" i="19"/>
  <c r="DP106" i="19"/>
  <c r="DO106" i="19"/>
  <c r="DN106" i="19"/>
  <c r="DM106" i="19"/>
  <c r="DL106" i="19"/>
  <c r="DK106" i="19"/>
  <c r="DJ106" i="19"/>
  <c r="DI106" i="19"/>
  <c r="DH106" i="19"/>
  <c r="DJ51" i="19"/>
  <c r="DK51" i="19"/>
  <c r="DL51" i="19"/>
  <c r="DM51" i="19"/>
  <c r="DN51" i="19"/>
  <c r="DO51" i="19"/>
  <c r="DP51" i="19"/>
  <c r="DQ51" i="19"/>
  <c r="DR51" i="19"/>
  <c r="DS51" i="19"/>
  <c r="DT51" i="19"/>
  <c r="DU51" i="19"/>
  <c r="DV51" i="19"/>
  <c r="DW51" i="19"/>
  <c r="DX51" i="19"/>
  <c r="DY51" i="19"/>
  <c r="DZ51" i="19"/>
  <c r="EA51" i="19"/>
  <c r="EB51" i="19"/>
  <c r="EC51" i="19"/>
  <c r="ED51" i="19"/>
  <c r="EE51" i="19"/>
  <c r="EF51" i="19"/>
  <c r="EG51" i="19"/>
  <c r="EH51" i="19"/>
  <c r="EI51" i="19"/>
  <c r="EJ51" i="19"/>
  <c r="EK51" i="19"/>
  <c r="EL51" i="19"/>
  <c r="EM51" i="19"/>
  <c r="EN51" i="19"/>
  <c r="EO51" i="19"/>
  <c r="EP51" i="19"/>
  <c r="EQ51" i="19"/>
  <c r="ER51" i="19"/>
  <c r="ES51" i="19"/>
  <c r="ET51" i="19"/>
  <c r="EU51" i="19"/>
  <c r="EV51" i="19"/>
  <c r="EW51" i="19"/>
  <c r="EX51" i="19"/>
  <c r="EY51" i="19"/>
  <c r="EZ51" i="19"/>
  <c r="FA51" i="19"/>
  <c r="FB51" i="19"/>
  <c r="FC51" i="19"/>
  <c r="FD51" i="19"/>
  <c r="FD105" i="19"/>
  <c r="FC105" i="19"/>
  <c r="FB105" i="19"/>
  <c r="FA105" i="19"/>
  <c r="EZ105" i="19"/>
  <c r="EY105" i="19"/>
  <c r="EX105" i="19"/>
  <c r="EW105" i="19"/>
  <c r="EV105" i="19"/>
  <c r="EU105" i="19"/>
  <c r="ET105" i="19"/>
  <c r="ES105" i="19"/>
  <c r="ER105" i="19"/>
  <c r="EQ105" i="19"/>
  <c r="EP105" i="19"/>
  <c r="EO105" i="19"/>
  <c r="EN105" i="19"/>
  <c r="EM105" i="19"/>
  <c r="EL105" i="19"/>
  <c r="EK105" i="19"/>
  <c r="EJ105" i="19"/>
  <c r="EI105" i="19"/>
  <c r="EH105" i="19"/>
  <c r="EG105" i="19"/>
  <c r="EF105" i="19"/>
  <c r="EE105" i="19"/>
  <c r="ED105" i="19"/>
  <c r="EC105" i="19"/>
  <c r="EB105" i="19"/>
  <c r="EA105" i="19"/>
  <c r="DZ105" i="19"/>
  <c r="DY105" i="19"/>
  <c r="DX105" i="19"/>
  <c r="DW105" i="19"/>
  <c r="DV105" i="19"/>
  <c r="DU105" i="19"/>
  <c r="DT105" i="19"/>
  <c r="DS105" i="19"/>
  <c r="DR105" i="19"/>
  <c r="DQ105" i="19"/>
  <c r="DP105" i="19"/>
  <c r="DO105" i="19"/>
  <c r="DN105" i="19"/>
  <c r="DM105" i="19"/>
  <c r="DL105" i="19"/>
  <c r="DK105" i="19"/>
  <c r="DJ105" i="19"/>
  <c r="DI105" i="19"/>
  <c r="DH105" i="19"/>
  <c r="DK50" i="19"/>
  <c r="DL50" i="19"/>
  <c r="DM50" i="19"/>
  <c r="DN50" i="19"/>
  <c r="DO50" i="19"/>
  <c r="DP50" i="19"/>
  <c r="DQ50" i="19"/>
  <c r="DR50" i="19"/>
  <c r="DS50" i="19"/>
  <c r="DT50" i="19"/>
  <c r="DU50" i="19"/>
  <c r="DV50" i="19"/>
  <c r="DW50" i="19"/>
  <c r="DX50" i="19"/>
  <c r="DY50" i="19"/>
  <c r="DZ50" i="19"/>
  <c r="EA50" i="19"/>
  <c r="EB50" i="19"/>
  <c r="EC50" i="19"/>
  <c r="ED50" i="19"/>
  <c r="EE50" i="19"/>
  <c r="EF50" i="19"/>
  <c r="EG50" i="19"/>
  <c r="EH50" i="19"/>
  <c r="EI50" i="19"/>
  <c r="EJ50" i="19"/>
  <c r="EK50" i="19"/>
  <c r="EL50" i="19"/>
  <c r="EM50" i="19"/>
  <c r="EN50" i="19"/>
  <c r="EO50" i="19"/>
  <c r="EP50" i="19"/>
  <c r="EQ50" i="19"/>
  <c r="ER50" i="19"/>
  <c r="ES50" i="19"/>
  <c r="ET50" i="19"/>
  <c r="EU50" i="19"/>
  <c r="EV50" i="19"/>
  <c r="EW50" i="19"/>
  <c r="EX50" i="19"/>
  <c r="EY50" i="19"/>
  <c r="EZ50" i="19"/>
  <c r="FA50" i="19"/>
  <c r="FB50" i="19"/>
  <c r="FC50" i="19"/>
  <c r="FD50" i="19"/>
  <c r="FD104" i="19"/>
  <c r="FC104" i="19"/>
  <c r="FB104" i="19"/>
  <c r="FA104" i="19"/>
  <c r="EZ104" i="19"/>
  <c r="EY104" i="19"/>
  <c r="EX104" i="19"/>
  <c r="EW104" i="19"/>
  <c r="EV104" i="19"/>
  <c r="EU104" i="19"/>
  <c r="ET104" i="19"/>
  <c r="ES104" i="19"/>
  <c r="ER104" i="19"/>
  <c r="EQ104" i="19"/>
  <c r="EP104" i="19"/>
  <c r="EO104" i="19"/>
  <c r="EN104" i="19"/>
  <c r="EM104" i="19"/>
  <c r="EL104" i="19"/>
  <c r="EK104" i="19"/>
  <c r="EJ104" i="19"/>
  <c r="EI104" i="19"/>
  <c r="EH104" i="19"/>
  <c r="EG104" i="19"/>
  <c r="EF104" i="19"/>
  <c r="EE104" i="19"/>
  <c r="ED104" i="19"/>
  <c r="EC104" i="19"/>
  <c r="EB104" i="19"/>
  <c r="EA104" i="19"/>
  <c r="DZ104" i="19"/>
  <c r="DY104" i="19"/>
  <c r="DX104" i="19"/>
  <c r="DW104" i="19"/>
  <c r="DV104" i="19"/>
  <c r="DU104" i="19"/>
  <c r="DT104" i="19"/>
  <c r="DS104" i="19"/>
  <c r="DR104" i="19"/>
  <c r="DQ104" i="19"/>
  <c r="DP104" i="19"/>
  <c r="DO104" i="19"/>
  <c r="DN104" i="19"/>
  <c r="DM104" i="19"/>
  <c r="DL104" i="19"/>
  <c r="DK104" i="19"/>
  <c r="DJ104" i="19"/>
  <c r="DI104" i="19"/>
  <c r="DH104" i="19"/>
  <c r="DL49" i="19"/>
  <c r="DM49" i="19"/>
  <c r="DN49" i="19"/>
  <c r="DO49" i="19"/>
  <c r="DP49" i="19"/>
  <c r="DQ49" i="19"/>
  <c r="DR49" i="19"/>
  <c r="DS49" i="19"/>
  <c r="DT49" i="19"/>
  <c r="DU49" i="19"/>
  <c r="DV49" i="19"/>
  <c r="DW49" i="19"/>
  <c r="DX49" i="19"/>
  <c r="DY49" i="19"/>
  <c r="DZ49" i="19"/>
  <c r="EA49" i="19"/>
  <c r="EB49" i="19"/>
  <c r="EC49" i="19"/>
  <c r="ED49" i="19"/>
  <c r="EE49" i="19"/>
  <c r="EF49" i="19"/>
  <c r="EG49" i="19"/>
  <c r="EH49" i="19"/>
  <c r="EI49" i="19"/>
  <c r="EJ49" i="19"/>
  <c r="EK49" i="19"/>
  <c r="EL49" i="19"/>
  <c r="EM49" i="19"/>
  <c r="EN49" i="19"/>
  <c r="EO49" i="19"/>
  <c r="EP49" i="19"/>
  <c r="EQ49" i="19"/>
  <c r="ER49" i="19"/>
  <c r="ES49" i="19"/>
  <c r="ET49" i="19"/>
  <c r="EU49" i="19"/>
  <c r="EV49" i="19"/>
  <c r="EW49" i="19"/>
  <c r="EX49" i="19"/>
  <c r="EY49" i="19"/>
  <c r="EZ49" i="19"/>
  <c r="FA49" i="19"/>
  <c r="FB49" i="19"/>
  <c r="FC49" i="19"/>
  <c r="FD49" i="19"/>
  <c r="FD103" i="19"/>
  <c r="FC103" i="19"/>
  <c r="FB103" i="19"/>
  <c r="FA103" i="19"/>
  <c r="EZ103" i="19"/>
  <c r="EY103" i="19"/>
  <c r="EX103" i="19"/>
  <c r="EW103" i="19"/>
  <c r="EV103" i="19"/>
  <c r="EU103" i="19"/>
  <c r="ET103" i="19"/>
  <c r="ES103" i="19"/>
  <c r="ER103" i="19"/>
  <c r="EQ103" i="19"/>
  <c r="EP103" i="19"/>
  <c r="EO103" i="19"/>
  <c r="EN103" i="19"/>
  <c r="EM103" i="19"/>
  <c r="EL103" i="19"/>
  <c r="EK103" i="19"/>
  <c r="EJ103" i="19"/>
  <c r="EI103" i="19"/>
  <c r="EH103" i="19"/>
  <c r="EG103" i="19"/>
  <c r="EF103" i="19"/>
  <c r="EE103" i="19"/>
  <c r="ED103" i="19"/>
  <c r="EC103" i="19"/>
  <c r="EB103" i="19"/>
  <c r="EA103" i="19"/>
  <c r="DZ103" i="19"/>
  <c r="DY103" i="19"/>
  <c r="DX103" i="19"/>
  <c r="DW103" i="19"/>
  <c r="DV103" i="19"/>
  <c r="DU103" i="19"/>
  <c r="DT103" i="19"/>
  <c r="DS103" i="19"/>
  <c r="DR103" i="19"/>
  <c r="DQ103" i="19"/>
  <c r="DP103" i="19"/>
  <c r="DO103" i="19"/>
  <c r="DN103" i="19"/>
  <c r="DM103" i="19"/>
  <c r="DL103" i="19"/>
  <c r="DK103" i="19"/>
  <c r="DJ103" i="19"/>
  <c r="DI103" i="19"/>
  <c r="DH103" i="19"/>
  <c r="DM48" i="19"/>
  <c r="DN48" i="19"/>
  <c r="DO48" i="19"/>
  <c r="DP48" i="19"/>
  <c r="DQ48" i="19"/>
  <c r="DR48" i="19"/>
  <c r="DS48" i="19"/>
  <c r="DT48" i="19"/>
  <c r="DU48" i="19"/>
  <c r="DV48" i="19"/>
  <c r="DW48" i="19"/>
  <c r="DX48" i="19"/>
  <c r="DY48" i="19"/>
  <c r="DZ48" i="19"/>
  <c r="EA48" i="19"/>
  <c r="EB48" i="19"/>
  <c r="EC48" i="19"/>
  <c r="ED48" i="19"/>
  <c r="EE48" i="19"/>
  <c r="EF48" i="19"/>
  <c r="EG48" i="19"/>
  <c r="EH48" i="19"/>
  <c r="EI48" i="19"/>
  <c r="EJ48" i="19"/>
  <c r="EK48" i="19"/>
  <c r="EL48" i="19"/>
  <c r="EM48" i="19"/>
  <c r="EN48" i="19"/>
  <c r="EO48" i="19"/>
  <c r="EP48" i="19"/>
  <c r="EQ48" i="19"/>
  <c r="ER48" i="19"/>
  <c r="ES48" i="19"/>
  <c r="ET48" i="19"/>
  <c r="EU48" i="19"/>
  <c r="EV48" i="19"/>
  <c r="EW48" i="19"/>
  <c r="EX48" i="19"/>
  <c r="EY48" i="19"/>
  <c r="EZ48" i="19"/>
  <c r="FA48" i="19"/>
  <c r="FB48" i="19"/>
  <c r="FC48" i="19"/>
  <c r="FD48" i="19"/>
  <c r="FD102" i="19"/>
  <c r="FC102" i="19"/>
  <c r="FB102" i="19"/>
  <c r="FA102" i="19"/>
  <c r="EZ102" i="19"/>
  <c r="EY102" i="19"/>
  <c r="EX102" i="19"/>
  <c r="EW102" i="19"/>
  <c r="EV102" i="19"/>
  <c r="EU102" i="19"/>
  <c r="ET102" i="19"/>
  <c r="ES102" i="19"/>
  <c r="ER102" i="19"/>
  <c r="EQ102" i="19"/>
  <c r="EP102" i="19"/>
  <c r="EO102" i="19"/>
  <c r="EN102" i="19"/>
  <c r="EM102" i="19"/>
  <c r="EL102" i="19"/>
  <c r="EK102" i="19"/>
  <c r="EJ102" i="19"/>
  <c r="EI102" i="19"/>
  <c r="EH102" i="19"/>
  <c r="EG102" i="19"/>
  <c r="EF102" i="19"/>
  <c r="EE102" i="19"/>
  <c r="ED102" i="19"/>
  <c r="EC102" i="19"/>
  <c r="EB102" i="19"/>
  <c r="EA102" i="19"/>
  <c r="DZ102" i="19"/>
  <c r="DY102" i="19"/>
  <c r="DX102" i="19"/>
  <c r="DW102" i="19"/>
  <c r="DV102" i="19"/>
  <c r="DU102" i="19"/>
  <c r="DT102" i="19"/>
  <c r="DS102" i="19"/>
  <c r="DR102" i="19"/>
  <c r="DQ102" i="19"/>
  <c r="DP102" i="19"/>
  <c r="DO102" i="19"/>
  <c r="DN102" i="19"/>
  <c r="DM102" i="19"/>
  <c r="DL102" i="19"/>
  <c r="DK102" i="19"/>
  <c r="DJ102" i="19"/>
  <c r="DI102" i="19"/>
  <c r="DH102" i="19"/>
  <c r="FD101" i="19"/>
  <c r="FC101" i="19"/>
  <c r="FB101" i="19"/>
  <c r="FA101" i="19"/>
  <c r="EZ101" i="19"/>
  <c r="EY101" i="19"/>
  <c r="EX101" i="19"/>
  <c r="EW101" i="19"/>
  <c r="EV101" i="19"/>
  <c r="EU101" i="19"/>
  <c r="ET101" i="19"/>
  <c r="ES101" i="19"/>
  <c r="ER101" i="19"/>
  <c r="EQ101" i="19"/>
  <c r="EP101" i="19"/>
  <c r="EO101" i="19"/>
  <c r="EN101" i="19"/>
  <c r="EM101" i="19"/>
  <c r="EL101" i="19"/>
  <c r="EK101" i="19"/>
  <c r="EJ101" i="19"/>
  <c r="EI101" i="19"/>
  <c r="EH101" i="19"/>
  <c r="EG101" i="19"/>
  <c r="EF101" i="19"/>
  <c r="EE101" i="19"/>
  <c r="ED101" i="19"/>
  <c r="EC101" i="19"/>
  <c r="EB101" i="19"/>
  <c r="EA101" i="19"/>
  <c r="DZ101" i="19"/>
  <c r="DY101" i="19"/>
  <c r="DX101" i="19"/>
  <c r="DW101" i="19"/>
  <c r="DV101" i="19"/>
  <c r="DU101" i="19"/>
  <c r="DT101" i="19"/>
  <c r="DS101" i="19"/>
  <c r="DR101" i="19"/>
  <c r="DQ101" i="19"/>
  <c r="DP101" i="19"/>
  <c r="DO101" i="19"/>
  <c r="DN101" i="19"/>
  <c r="DM101" i="19"/>
  <c r="DL101" i="19"/>
  <c r="DK101" i="19"/>
  <c r="DJ101" i="19"/>
  <c r="DI101" i="19"/>
  <c r="DH101" i="19"/>
  <c r="FD100" i="19"/>
  <c r="FC100" i="19"/>
  <c r="FB100" i="19"/>
  <c r="FA100" i="19"/>
  <c r="EZ100" i="19"/>
  <c r="EY100" i="19"/>
  <c r="EX100" i="19"/>
  <c r="EW100" i="19"/>
  <c r="EV100" i="19"/>
  <c r="EU100" i="19"/>
  <c r="ET100" i="19"/>
  <c r="ES100" i="19"/>
  <c r="ER100" i="19"/>
  <c r="EQ100" i="19"/>
  <c r="EP100" i="19"/>
  <c r="EO100" i="19"/>
  <c r="EN100" i="19"/>
  <c r="EM100" i="19"/>
  <c r="EL100" i="19"/>
  <c r="EK100" i="19"/>
  <c r="EJ100" i="19"/>
  <c r="EI100" i="19"/>
  <c r="EH100" i="19"/>
  <c r="EG100" i="19"/>
  <c r="EF100" i="19"/>
  <c r="EE100" i="19"/>
  <c r="ED100" i="19"/>
  <c r="EC100" i="19"/>
  <c r="EB100" i="19"/>
  <c r="EA100" i="19"/>
  <c r="DZ100" i="19"/>
  <c r="DY100" i="19"/>
  <c r="DX100" i="19"/>
  <c r="DW100" i="19"/>
  <c r="DV100" i="19"/>
  <c r="DU100" i="19"/>
  <c r="DT100" i="19"/>
  <c r="DS100" i="19"/>
  <c r="DR100" i="19"/>
  <c r="DQ100" i="19"/>
  <c r="DP100" i="19"/>
  <c r="DO100" i="19"/>
  <c r="DN100" i="19"/>
  <c r="DM100" i="19"/>
  <c r="DL100" i="19"/>
  <c r="DK100" i="19"/>
  <c r="DJ100" i="19"/>
  <c r="DI100" i="19"/>
  <c r="DH100" i="19"/>
  <c r="FD99" i="19"/>
  <c r="FC99" i="19"/>
  <c r="FB99" i="19"/>
  <c r="FA99" i="19"/>
  <c r="EZ99" i="19"/>
  <c r="EY99" i="19"/>
  <c r="EX99" i="19"/>
  <c r="EW99" i="19"/>
  <c r="EV99" i="19"/>
  <c r="EU99" i="19"/>
  <c r="ET99" i="19"/>
  <c r="ES99" i="19"/>
  <c r="ER99" i="19"/>
  <c r="EQ99" i="19"/>
  <c r="EP99" i="19"/>
  <c r="EO99" i="19"/>
  <c r="EN99" i="19"/>
  <c r="EM99" i="19"/>
  <c r="EL99" i="19"/>
  <c r="EK99" i="19"/>
  <c r="EJ99" i="19"/>
  <c r="EI99" i="19"/>
  <c r="EH99" i="19"/>
  <c r="EG99" i="19"/>
  <c r="EF99" i="19"/>
  <c r="EE99" i="19"/>
  <c r="ED99" i="19"/>
  <c r="EC99" i="19"/>
  <c r="EB99" i="19"/>
  <c r="EA99" i="19"/>
  <c r="DZ99" i="19"/>
  <c r="DY99" i="19"/>
  <c r="DX99" i="19"/>
  <c r="DW99" i="19"/>
  <c r="DV99" i="19"/>
  <c r="DU99" i="19"/>
  <c r="DT99" i="19"/>
  <c r="DS99" i="19"/>
  <c r="DR99" i="19"/>
  <c r="DQ99" i="19"/>
  <c r="DP99" i="19"/>
  <c r="DO99" i="19"/>
  <c r="DN99" i="19"/>
  <c r="DM99" i="19"/>
  <c r="DL99" i="19"/>
  <c r="DK99" i="19"/>
  <c r="DJ99" i="19"/>
  <c r="DI99" i="19"/>
  <c r="DH99" i="19"/>
  <c r="FD98" i="19"/>
  <c r="FC98" i="19"/>
  <c r="FB98" i="19"/>
  <c r="FA98" i="19"/>
  <c r="EZ98" i="19"/>
  <c r="EY98" i="19"/>
  <c r="EX98" i="19"/>
  <c r="EW98" i="19"/>
  <c r="EV98" i="19"/>
  <c r="EU98" i="19"/>
  <c r="ET98" i="19"/>
  <c r="ES98" i="19"/>
  <c r="ER98" i="19"/>
  <c r="EQ98" i="19"/>
  <c r="EP98" i="19"/>
  <c r="EO98" i="19"/>
  <c r="EN98" i="19"/>
  <c r="EM98" i="19"/>
  <c r="EL98" i="19"/>
  <c r="EK98" i="19"/>
  <c r="EJ98" i="19"/>
  <c r="EI98" i="19"/>
  <c r="EH98" i="19"/>
  <c r="EG98" i="19"/>
  <c r="EF98" i="19"/>
  <c r="EE98" i="19"/>
  <c r="ED98" i="19"/>
  <c r="EC98" i="19"/>
  <c r="EB98" i="19"/>
  <c r="EA98" i="19"/>
  <c r="DZ98" i="19"/>
  <c r="DY98" i="19"/>
  <c r="DX98" i="19"/>
  <c r="DW98" i="19"/>
  <c r="DV98" i="19"/>
  <c r="DU98" i="19"/>
  <c r="DT98" i="19"/>
  <c r="DS98" i="19"/>
  <c r="DR98" i="19"/>
  <c r="DQ98" i="19"/>
  <c r="DP98" i="19"/>
  <c r="DO98" i="19"/>
  <c r="DN98" i="19"/>
  <c r="DM98" i="19"/>
  <c r="DL98" i="19"/>
  <c r="DK98" i="19"/>
  <c r="DJ98" i="19"/>
  <c r="DI98" i="19"/>
  <c r="DH98" i="19"/>
  <c r="FD97" i="19"/>
  <c r="FC97" i="19"/>
  <c r="FB97" i="19"/>
  <c r="FA97" i="19"/>
  <c r="EZ97" i="19"/>
  <c r="EY97" i="19"/>
  <c r="EX97" i="19"/>
  <c r="EW97" i="19"/>
  <c r="EV97" i="19"/>
  <c r="EU97" i="19"/>
  <c r="ET97" i="19"/>
  <c r="ES97" i="19"/>
  <c r="ER97" i="19"/>
  <c r="EQ97" i="19"/>
  <c r="EP97" i="19"/>
  <c r="EO97" i="19"/>
  <c r="EN97" i="19"/>
  <c r="EM97" i="19"/>
  <c r="EL97" i="19"/>
  <c r="EK97" i="19"/>
  <c r="EJ97" i="19"/>
  <c r="EI97" i="19"/>
  <c r="EH97" i="19"/>
  <c r="EG97" i="19"/>
  <c r="EF97" i="19"/>
  <c r="EE97" i="19"/>
  <c r="ED97" i="19"/>
  <c r="EC97" i="19"/>
  <c r="EB97" i="19"/>
  <c r="EA97" i="19"/>
  <c r="DZ97" i="19"/>
  <c r="DY97" i="19"/>
  <c r="DX97" i="19"/>
  <c r="DW97" i="19"/>
  <c r="DV97" i="19"/>
  <c r="DU97" i="19"/>
  <c r="DT97" i="19"/>
  <c r="DS97" i="19"/>
  <c r="DR97" i="19"/>
  <c r="DQ97" i="19"/>
  <c r="DP97" i="19"/>
  <c r="DO97" i="19"/>
  <c r="DN97" i="19"/>
  <c r="DM97" i="19"/>
  <c r="DL97" i="19"/>
  <c r="DK97" i="19"/>
  <c r="DJ97" i="19"/>
  <c r="DI97" i="19"/>
  <c r="DH97" i="19"/>
  <c r="FD96" i="19"/>
  <c r="FC96" i="19"/>
  <c r="FB96" i="19"/>
  <c r="FA96" i="19"/>
  <c r="EZ96" i="19"/>
  <c r="EY96" i="19"/>
  <c r="EX96" i="19"/>
  <c r="EW96" i="19"/>
  <c r="EV96" i="19"/>
  <c r="EU96" i="19"/>
  <c r="ET96" i="19"/>
  <c r="ES96" i="19"/>
  <c r="ER96" i="19"/>
  <c r="EQ96" i="19"/>
  <c r="EP96" i="19"/>
  <c r="EO96" i="19"/>
  <c r="EN96" i="19"/>
  <c r="EM96" i="19"/>
  <c r="EL96" i="19"/>
  <c r="EK96" i="19"/>
  <c r="EJ96" i="19"/>
  <c r="EI96" i="19"/>
  <c r="EH96" i="19"/>
  <c r="EG96" i="19"/>
  <c r="EF96" i="19"/>
  <c r="EE96" i="19"/>
  <c r="ED96" i="19"/>
  <c r="EC96" i="19"/>
  <c r="EB96" i="19"/>
  <c r="EA96" i="19"/>
  <c r="DZ96" i="19"/>
  <c r="DY96" i="19"/>
  <c r="DX96" i="19"/>
  <c r="DW96" i="19"/>
  <c r="DV96" i="19"/>
  <c r="DU96" i="19"/>
  <c r="DT96" i="19"/>
  <c r="DS96" i="19"/>
  <c r="DR96" i="19"/>
  <c r="DQ96" i="19"/>
  <c r="DP96" i="19"/>
  <c r="DO96" i="19"/>
  <c r="DN96" i="19"/>
  <c r="DM96" i="19"/>
  <c r="DL96" i="19"/>
  <c r="DK96" i="19"/>
  <c r="DJ96" i="19"/>
  <c r="DI96" i="19"/>
  <c r="DH96" i="19"/>
  <c r="FD95" i="19"/>
  <c r="FC95" i="19"/>
  <c r="FB95" i="19"/>
  <c r="FA95" i="19"/>
  <c r="EZ95" i="19"/>
  <c r="EY95" i="19"/>
  <c r="EX95" i="19"/>
  <c r="EW95" i="19"/>
  <c r="EV95" i="19"/>
  <c r="EU95" i="19"/>
  <c r="ET95" i="19"/>
  <c r="ES95" i="19"/>
  <c r="ER95" i="19"/>
  <c r="EQ95" i="19"/>
  <c r="EP95" i="19"/>
  <c r="EO95" i="19"/>
  <c r="EN95" i="19"/>
  <c r="EM95" i="19"/>
  <c r="EL95" i="19"/>
  <c r="EK95" i="19"/>
  <c r="EJ95" i="19"/>
  <c r="EI95" i="19"/>
  <c r="EH95" i="19"/>
  <c r="EG95" i="19"/>
  <c r="EF95" i="19"/>
  <c r="EE95" i="19"/>
  <c r="ED95" i="19"/>
  <c r="EC95" i="19"/>
  <c r="EB95" i="19"/>
  <c r="EA95" i="19"/>
  <c r="DZ95" i="19"/>
  <c r="DY95" i="19"/>
  <c r="DX95" i="19"/>
  <c r="DW95" i="19"/>
  <c r="DV95" i="19"/>
  <c r="DU95" i="19"/>
  <c r="DT95" i="19"/>
  <c r="DS95" i="19"/>
  <c r="DR95" i="19"/>
  <c r="DQ95" i="19"/>
  <c r="DP95" i="19"/>
  <c r="DO95" i="19"/>
  <c r="DN95" i="19"/>
  <c r="DM95" i="19"/>
  <c r="DL95" i="19"/>
  <c r="DK95" i="19"/>
  <c r="DJ95" i="19"/>
  <c r="DI95" i="19"/>
  <c r="DH95" i="19"/>
  <c r="FD93" i="19"/>
  <c r="FC93" i="19"/>
  <c r="FB93" i="19"/>
  <c r="FA93" i="19"/>
  <c r="EZ93" i="19"/>
  <c r="EY93" i="19"/>
  <c r="EX93" i="19"/>
  <c r="EW93" i="19"/>
  <c r="EV93" i="19"/>
  <c r="EU93" i="19"/>
  <c r="ET93" i="19"/>
  <c r="ES93" i="19"/>
  <c r="ER93" i="19"/>
  <c r="EQ93" i="19"/>
  <c r="EP93" i="19"/>
  <c r="EO93" i="19"/>
  <c r="EN93" i="19"/>
  <c r="EM93" i="19"/>
  <c r="EL93" i="19"/>
  <c r="EK93" i="19"/>
  <c r="EJ93" i="19"/>
  <c r="EI93" i="19"/>
  <c r="EH93" i="19"/>
  <c r="EG93" i="19"/>
  <c r="EF93" i="19"/>
  <c r="EE93" i="19"/>
  <c r="ED93" i="19"/>
  <c r="EC93" i="19"/>
  <c r="EB93" i="19"/>
  <c r="EA93" i="19"/>
  <c r="DZ93" i="19"/>
  <c r="DY93" i="19"/>
  <c r="DX93" i="19"/>
  <c r="DW93" i="19"/>
  <c r="DV93" i="19"/>
  <c r="DU93" i="19"/>
  <c r="DT93" i="19"/>
  <c r="DS93" i="19"/>
  <c r="DR93" i="19"/>
  <c r="DQ93" i="19"/>
  <c r="DP93" i="19"/>
  <c r="DO93" i="19"/>
  <c r="DN93" i="19"/>
  <c r="DM93" i="19"/>
  <c r="DL93" i="19"/>
  <c r="DK93" i="19"/>
  <c r="DJ93" i="19"/>
  <c r="DI93" i="19"/>
  <c r="DH93" i="19"/>
  <c r="FD91" i="19"/>
  <c r="FC91" i="19"/>
  <c r="FB91" i="19"/>
  <c r="FA91" i="19"/>
  <c r="EZ91" i="19"/>
  <c r="EY91" i="19"/>
  <c r="EX91" i="19"/>
  <c r="EW91" i="19"/>
  <c r="EV91" i="19"/>
  <c r="EU91" i="19"/>
  <c r="ET91" i="19"/>
  <c r="ES91" i="19"/>
  <c r="ER91" i="19"/>
  <c r="EQ91" i="19"/>
  <c r="EP91" i="19"/>
  <c r="EO91" i="19"/>
  <c r="EN91" i="19"/>
  <c r="EM91" i="19"/>
  <c r="EL91" i="19"/>
  <c r="EK91" i="19"/>
  <c r="EJ91" i="19"/>
  <c r="EI91" i="19"/>
  <c r="EH91" i="19"/>
  <c r="EG91" i="19"/>
  <c r="EF91" i="19"/>
  <c r="EE91" i="19"/>
  <c r="ED91" i="19"/>
  <c r="EC91" i="19"/>
  <c r="EB91" i="19"/>
  <c r="EA91" i="19"/>
  <c r="DZ91" i="19"/>
  <c r="DY91" i="19"/>
  <c r="DX91" i="19"/>
  <c r="DW91" i="19"/>
  <c r="DV91" i="19"/>
  <c r="DU91" i="19"/>
  <c r="DT91" i="19"/>
  <c r="DS91" i="19"/>
  <c r="DR91" i="19"/>
  <c r="DQ91" i="19"/>
  <c r="DP91" i="19"/>
  <c r="DO91" i="19"/>
  <c r="DN91" i="19"/>
  <c r="DM91" i="19"/>
  <c r="DL91" i="19"/>
  <c r="DK91" i="19"/>
  <c r="DJ91" i="19"/>
  <c r="DI91" i="19"/>
  <c r="DH91" i="19"/>
  <c r="FD90" i="19"/>
  <c r="FC90" i="19"/>
  <c r="FB90" i="19"/>
  <c r="FA90" i="19"/>
  <c r="EZ90" i="19"/>
  <c r="EY90" i="19"/>
  <c r="EX90" i="19"/>
  <c r="EW90" i="19"/>
  <c r="EV90" i="19"/>
  <c r="EU90" i="19"/>
  <c r="ET90" i="19"/>
  <c r="ES90" i="19"/>
  <c r="ER90" i="19"/>
  <c r="EQ90" i="19"/>
  <c r="EP90" i="19"/>
  <c r="EO90" i="19"/>
  <c r="EN90" i="19"/>
  <c r="EM90" i="19"/>
  <c r="EL90" i="19"/>
  <c r="EK90" i="19"/>
  <c r="EJ90" i="19"/>
  <c r="EI90" i="19"/>
  <c r="EH90" i="19"/>
  <c r="EG90" i="19"/>
  <c r="EF90" i="19"/>
  <c r="EE90" i="19"/>
  <c r="ED90" i="19"/>
  <c r="EC90" i="19"/>
  <c r="EB90" i="19"/>
  <c r="EA90" i="19"/>
  <c r="DZ90" i="19"/>
  <c r="DY90" i="19"/>
  <c r="DX90" i="19"/>
  <c r="DW90" i="19"/>
  <c r="DV90" i="19"/>
  <c r="DU90" i="19"/>
  <c r="DT90" i="19"/>
  <c r="DS90" i="19"/>
  <c r="DR90" i="19"/>
  <c r="DQ90" i="19"/>
  <c r="DP90" i="19"/>
  <c r="DO90" i="19"/>
  <c r="DN90" i="19"/>
  <c r="DM90" i="19"/>
  <c r="DL90" i="19"/>
  <c r="DK90" i="19"/>
  <c r="DJ90" i="19"/>
  <c r="DI90" i="19"/>
  <c r="DH90" i="19"/>
  <c r="FD89" i="19"/>
  <c r="FC89" i="19"/>
  <c r="FB89" i="19"/>
  <c r="FA89" i="19"/>
  <c r="EZ89" i="19"/>
  <c r="EY89" i="19"/>
  <c r="EX89" i="19"/>
  <c r="EW89" i="19"/>
  <c r="EV89" i="19"/>
  <c r="EU89" i="19"/>
  <c r="ET89" i="19"/>
  <c r="ES89" i="19"/>
  <c r="ER89" i="19"/>
  <c r="EQ89" i="19"/>
  <c r="EP89" i="19"/>
  <c r="EO89" i="19"/>
  <c r="EN89" i="19"/>
  <c r="EM89" i="19"/>
  <c r="EL89" i="19"/>
  <c r="EK89" i="19"/>
  <c r="EJ89" i="19"/>
  <c r="EI89" i="19"/>
  <c r="EH89" i="19"/>
  <c r="EG89" i="19"/>
  <c r="EF89" i="19"/>
  <c r="EE89" i="19"/>
  <c r="ED89" i="19"/>
  <c r="EC89" i="19"/>
  <c r="EB89" i="19"/>
  <c r="EA89" i="19"/>
  <c r="DZ89" i="19"/>
  <c r="DY89" i="19"/>
  <c r="DX89" i="19"/>
  <c r="DW89" i="19"/>
  <c r="DV89" i="19"/>
  <c r="DU89" i="19"/>
  <c r="DT89" i="19"/>
  <c r="DS89" i="19"/>
  <c r="DR89" i="19"/>
  <c r="DQ89" i="19"/>
  <c r="DP89" i="19"/>
  <c r="DO89" i="19"/>
  <c r="DN89" i="19"/>
  <c r="DM89" i="19"/>
  <c r="DL89" i="19"/>
  <c r="DK89" i="19"/>
  <c r="DJ89" i="19"/>
  <c r="DI89" i="19"/>
  <c r="DH89" i="19"/>
  <c r="FD88" i="19"/>
  <c r="FC88" i="19"/>
  <c r="FB88" i="19"/>
  <c r="FA88" i="19"/>
  <c r="EZ88" i="19"/>
  <c r="EY88" i="19"/>
  <c r="EX88" i="19"/>
  <c r="EW88" i="19"/>
  <c r="EV88" i="19"/>
  <c r="EU88" i="19"/>
  <c r="ET88" i="19"/>
  <c r="ES88" i="19"/>
  <c r="ER88" i="19"/>
  <c r="EQ88" i="19"/>
  <c r="EP88" i="19"/>
  <c r="EO88" i="19"/>
  <c r="EN88" i="19"/>
  <c r="EM88" i="19"/>
  <c r="EL88" i="19"/>
  <c r="EK88" i="19"/>
  <c r="EJ88" i="19"/>
  <c r="EI88" i="19"/>
  <c r="EH88" i="19"/>
  <c r="EG88" i="19"/>
  <c r="EF88" i="19"/>
  <c r="EE88" i="19"/>
  <c r="ED88" i="19"/>
  <c r="EC88" i="19"/>
  <c r="EB88" i="19"/>
  <c r="EA88" i="19"/>
  <c r="DZ88" i="19"/>
  <c r="DY88" i="19"/>
  <c r="DX88" i="19"/>
  <c r="DW88" i="19"/>
  <c r="DV88" i="19"/>
  <c r="DU88" i="19"/>
  <c r="DT88" i="19"/>
  <c r="DS88" i="19"/>
  <c r="DR88" i="19"/>
  <c r="DQ88" i="19"/>
  <c r="DP88" i="19"/>
  <c r="DO88" i="19"/>
  <c r="DN88" i="19"/>
  <c r="DM88" i="19"/>
  <c r="DL88" i="19"/>
  <c r="DK88" i="19"/>
  <c r="DJ88" i="19"/>
  <c r="DI88" i="19"/>
  <c r="DH88" i="19"/>
  <c r="FD84" i="19"/>
  <c r="FC84" i="19"/>
  <c r="FB84" i="19"/>
  <c r="FA84" i="19"/>
  <c r="EZ84" i="19"/>
  <c r="EY84" i="19"/>
  <c r="EX84" i="19"/>
  <c r="EW84" i="19"/>
  <c r="EV84" i="19"/>
  <c r="EU84" i="19"/>
  <c r="ET84" i="19"/>
  <c r="ES84" i="19"/>
  <c r="ER84" i="19"/>
  <c r="EQ84" i="19"/>
  <c r="EP84" i="19"/>
  <c r="EO84" i="19"/>
  <c r="EN84" i="19"/>
  <c r="EM84" i="19"/>
  <c r="EL84" i="19"/>
  <c r="EK84" i="19"/>
  <c r="EJ84" i="19"/>
  <c r="EI84" i="19"/>
  <c r="EH84" i="19"/>
  <c r="EG84" i="19"/>
  <c r="EF84" i="19"/>
  <c r="EE84" i="19"/>
  <c r="ED84" i="19"/>
  <c r="EC84" i="19"/>
  <c r="EB84" i="19"/>
  <c r="EA84" i="19"/>
  <c r="DZ84" i="19"/>
  <c r="DY84" i="19"/>
  <c r="DX84" i="19"/>
  <c r="DW84" i="19"/>
  <c r="DV84" i="19"/>
  <c r="DU84" i="19"/>
  <c r="DT84" i="19"/>
  <c r="DS84" i="19"/>
  <c r="DR84" i="19"/>
  <c r="DQ84" i="19"/>
  <c r="DP84" i="19"/>
  <c r="DO84" i="19"/>
  <c r="DN84" i="19"/>
  <c r="DM84" i="19"/>
  <c r="DL84" i="19"/>
  <c r="DK84" i="19"/>
  <c r="DJ84" i="19"/>
  <c r="DI84" i="19"/>
  <c r="DH84" i="19"/>
  <c r="FD82" i="19"/>
  <c r="FC82" i="19"/>
  <c r="FB82" i="19"/>
  <c r="FA82" i="19"/>
  <c r="EZ82" i="19"/>
  <c r="EY82" i="19"/>
  <c r="EX82" i="19"/>
  <c r="EW82" i="19"/>
  <c r="EV82" i="19"/>
  <c r="EU82" i="19"/>
  <c r="ET82" i="19"/>
  <c r="ES82" i="19"/>
  <c r="ER82" i="19"/>
  <c r="EQ82" i="19"/>
  <c r="EP82" i="19"/>
  <c r="EO82" i="19"/>
  <c r="EN82" i="19"/>
  <c r="EM82" i="19"/>
  <c r="EL82" i="19"/>
  <c r="EK82" i="19"/>
  <c r="EJ82" i="19"/>
  <c r="EI82" i="19"/>
  <c r="EH82" i="19"/>
  <c r="EG82" i="19"/>
  <c r="EF82" i="19"/>
  <c r="EE82" i="19"/>
  <c r="ED82" i="19"/>
  <c r="EC82" i="19"/>
  <c r="EB82" i="19"/>
  <c r="EA82" i="19"/>
  <c r="DZ82" i="19"/>
  <c r="DY82" i="19"/>
  <c r="DX82" i="19"/>
  <c r="DW82" i="19"/>
  <c r="DV82" i="19"/>
  <c r="DU82" i="19"/>
  <c r="DT82" i="19"/>
  <c r="DS82" i="19"/>
  <c r="DR82" i="19"/>
  <c r="DQ82" i="19"/>
  <c r="DP82" i="19"/>
  <c r="DO82" i="19"/>
  <c r="DN82" i="19"/>
  <c r="DM82" i="19"/>
  <c r="DL82" i="19"/>
  <c r="DK82" i="19"/>
  <c r="DJ82" i="19"/>
  <c r="DI82" i="19"/>
  <c r="DH82" i="19"/>
  <c r="FD80" i="19"/>
  <c r="FC80" i="19"/>
  <c r="FB80" i="19"/>
  <c r="FA80" i="19"/>
  <c r="EZ80" i="19"/>
  <c r="EY80" i="19"/>
  <c r="EX80" i="19"/>
  <c r="EW80" i="19"/>
  <c r="EV80" i="19"/>
  <c r="EU80" i="19"/>
  <c r="ET80" i="19"/>
  <c r="ES80" i="19"/>
  <c r="ER80" i="19"/>
  <c r="EQ80" i="19"/>
  <c r="EP80" i="19"/>
  <c r="EO80" i="19"/>
  <c r="EN80" i="19"/>
  <c r="EM80" i="19"/>
  <c r="EL80" i="19"/>
  <c r="EK80" i="19"/>
  <c r="EJ80" i="19"/>
  <c r="EI80" i="19"/>
  <c r="EH80" i="19"/>
  <c r="EG80" i="19"/>
  <c r="EF80" i="19"/>
  <c r="EE80" i="19"/>
  <c r="ED80" i="19"/>
  <c r="EC80" i="19"/>
  <c r="EB80" i="19"/>
  <c r="EA80" i="19"/>
  <c r="DZ80" i="19"/>
  <c r="DY80" i="19"/>
  <c r="DX80" i="19"/>
  <c r="DW80" i="19"/>
  <c r="DV80" i="19"/>
  <c r="DU80" i="19"/>
  <c r="DT80" i="19"/>
  <c r="DS80" i="19"/>
  <c r="DR80" i="19"/>
  <c r="DQ80" i="19"/>
  <c r="DP80" i="19"/>
  <c r="DO80" i="19"/>
  <c r="DN80" i="19"/>
  <c r="DM80" i="19"/>
  <c r="DL80" i="19"/>
  <c r="DK80" i="19"/>
  <c r="DJ80" i="19"/>
  <c r="DI80" i="19"/>
  <c r="DH80" i="19"/>
  <c r="FD61" i="19"/>
  <c r="FC61" i="19"/>
  <c r="FB61" i="19"/>
  <c r="FA61" i="19"/>
  <c r="EZ61" i="19"/>
  <c r="EY61" i="19"/>
  <c r="EX61" i="19"/>
  <c r="EW61" i="19"/>
  <c r="EV61" i="19"/>
  <c r="EU61" i="19"/>
  <c r="ET61" i="19"/>
  <c r="ES61" i="19"/>
  <c r="ER61" i="19"/>
  <c r="EQ61" i="19"/>
  <c r="EP61" i="19"/>
  <c r="EO61" i="19"/>
  <c r="EN61" i="19"/>
  <c r="EM61" i="19"/>
  <c r="EL61" i="19"/>
  <c r="EK61" i="19"/>
  <c r="EJ61" i="19"/>
  <c r="EI61" i="19"/>
  <c r="EH61" i="19"/>
  <c r="EG61" i="19"/>
  <c r="EF61" i="19"/>
  <c r="EE61" i="19"/>
  <c r="ED61" i="19"/>
  <c r="EC61" i="19"/>
  <c r="EB61" i="19"/>
  <c r="EA61" i="19"/>
  <c r="DZ61" i="19"/>
  <c r="DY61" i="19"/>
  <c r="DX61" i="19"/>
  <c r="DW61" i="19"/>
  <c r="DV61" i="19"/>
  <c r="DU61" i="19"/>
  <c r="DT61" i="19"/>
  <c r="DS61" i="19"/>
  <c r="DR61" i="19"/>
  <c r="DQ61" i="19"/>
  <c r="DP61" i="19"/>
  <c r="DO61" i="19"/>
  <c r="DN61" i="19"/>
  <c r="DM61" i="19"/>
  <c r="DL61" i="19"/>
  <c r="DK61" i="19"/>
  <c r="DJ61" i="19"/>
  <c r="DI61" i="19"/>
  <c r="DH61" i="19"/>
  <c r="FD59" i="19"/>
  <c r="FC59" i="19"/>
  <c r="FB59" i="19"/>
  <c r="FA59" i="19"/>
  <c r="EZ59" i="19"/>
  <c r="EY59" i="19"/>
  <c r="EX59" i="19"/>
  <c r="EW59" i="19"/>
  <c r="EV59" i="19"/>
  <c r="EU59" i="19"/>
  <c r="ET59" i="19"/>
  <c r="ES59" i="19"/>
  <c r="ER59" i="19"/>
  <c r="EQ59" i="19"/>
  <c r="EP59" i="19"/>
  <c r="EO59" i="19"/>
  <c r="EN59" i="19"/>
  <c r="EM59" i="19"/>
  <c r="EL59" i="19"/>
  <c r="EK59" i="19"/>
  <c r="EJ59" i="19"/>
  <c r="EI59" i="19"/>
  <c r="EH59" i="19"/>
  <c r="EG59" i="19"/>
  <c r="EF59" i="19"/>
  <c r="EE59" i="19"/>
  <c r="ED59" i="19"/>
  <c r="EC59" i="19"/>
  <c r="EB59" i="19"/>
  <c r="EA59" i="19"/>
  <c r="DZ59" i="19"/>
  <c r="DY59" i="19"/>
  <c r="DX59" i="19"/>
  <c r="DW59" i="19"/>
  <c r="DV59" i="19"/>
  <c r="DU59" i="19"/>
  <c r="DT59" i="19"/>
  <c r="DS59" i="19"/>
  <c r="DR59" i="19"/>
  <c r="DQ59" i="19"/>
  <c r="DP59" i="19"/>
  <c r="DO59" i="19"/>
  <c r="DN59" i="19"/>
  <c r="DM59" i="19"/>
  <c r="DL59" i="19"/>
  <c r="DK59" i="19"/>
  <c r="DJ59" i="19"/>
  <c r="DI59" i="19"/>
  <c r="DH59" i="19"/>
  <c r="FD58" i="19"/>
  <c r="FC58" i="19"/>
  <c r="FB58" i="19"/>
  <c r="FA58" i="19"/>
  <c r="EZ58" i="19"/>
  <c r="EY58" i="19"/>
  <c r="EX58" i="19"/>
  <c r="EW58" i="19"/>
  <c r="EV58" i="19"/>
  <c r="EU58" i="19"/>
  <c r="ET58" i="19"/>
  <c r="ES58" i="19"/>
  <c r="ER58" i="19"/>
  <c r="EQ58" i="19"/>
  <c r="EP58" i="19"/>
  <c r="EO58" i="19"/>
  <c r="EN58" i="19"/>
  <c r="EM58" i="19"/>
  <c r="EL58" i="19"/>
  <c r="EK58" i="19"/>
  <c r="EJ58" i="19"/>
  <c r="EI58" i="19"/>
  <c r="EH58" i="19"/>
  <c r="EG58" i="19"/>
  <c r="EF58" i="19"/>
  <c r="EE58" i="19"/>
  <c r="ED58" i="19"/>
  <c r="EC58" i="19"/>
  <c r="EB58" i="19"/>
  <c r="EA58" i="19"/>
  <c r="DZ58" i="19"/>
  <c r="DY58" i="19"/>
  <c r="DX58" i="19"/>
  <c r="DW58" i="19"/>
  <c r="DV58" i="19"/>
  <c r="DU58" i="19"/>
  <c r="DT58" i="19"/>
  <c r="DS58" i="19"/>
  <c r="DR58" i="19"/>
  <c r="DQ58" i="19"/>
  <c r="DP58" i="19"/>
  <c r="DO58" i="19"/>
  <c r="DN58" i="19"/>
  <c r="DM58" i="19"/>
  <c r="DL58" i="19"/>
  <c r="DK58" i="19"/>
  <c r="DJ58" i="19"/>
  <c r="DI58" i="19"/>
  <c r="DH58" i="19"/>
  <c r="FD57" i="19"/>
  <c r="FC57" i="19"/>
  <c r="FB57" i="19"/>
  <c r="FA57" i="19"/>
  <c r="EZ57" i="19"/>
  <c r="EY57" i="19"/>
  <c r="EX57" i="19"/>
  <c r="EW57" i="19"/>
  <c r="EV57" i="19"/>
  <c r="EU57" i="19"/>
  <c r="ET57" i="19"/>
  <c r="ES57" i="19"/>
  <c r="ER57" i="19"/>
  <c r="EQ57" i="19"/>
  <c r="EP57" i="19"/>
  <c r="EO57" i="19"/>
  <c r="EN57" i="19"/>
  <c r="EM57" i="19"/>
  <c r="EL57" i="19"/>
  <c r="EK57" i="19"/>
  <c r="EJ57" i="19"/>
  <c r="EI57" i="19"/>
  <c r="EH57" i="19"/>
  <c r="EG57" i="19"/>
  <c r="EF57" i="19"/>
  <c r="EE57" i="19"/>
  <c r="ED57" i="19"/>
  <c r="EC57" i="19"/>
  <c r="EB57" i="19"/>
  <c r="EA57" i="19"/>
  <c r="DZ57" i="19"/>
  <c r="DY57" i="19"/>
  <c r="DX57" i="19"/>
  <c r="DW57" i="19"/>
  <c r="DV57" i="19"/>
  <c r="DU57" i="19"/>
  <c r="DT57" i="19"/>
  <c r="DS57" i="19"/>
  <c r="DR57" i="19"/>
  <c r="DQ57" i="19"/>
  <c r="DP57" i="19"/>
  <c r="DO57" i="19"/>
  <c r="DN57" i="19"/>
  <c r="DM57" i="19"/>
  <c r="DL57" i="19"/>
  <c r="DK57" i="19"/>
  <c r="DJ57" i="19"/>
  <c r="DI57" i="19"/>
  <c r="DH57" i="19"/>
  <c r="DG107" i="19"/>
  <c r="DG106" i="19"/>
  <c r="DG105" i="19"/>
  <c r="DG104" i="19"/>
  <c r="DG103" i="19"/>
  <c r="DG102" i="19"/>
  <c r="DG101" i="19"/>
  <c r="DG100" i="19"/>
  <c r="DG99" i="19"/>
  <c r="DG98" i="19"/>
  <c r="DG97" i="19"/>
  <c r="DG96" i="19"/>
  <c r="DG95" i="19"/>
  <c r="DG93" i="19"/>
  <c r="DG91" i="19"/>
  <c r="DG90" i="19"/>
  <c r="DG89" i="19"/>
  <c r="DG88" i="19"/>
  <c r="DG84" i="19"/>
  <c r="DG82" i="19"/>
  <c r="DG80" i="19"/>
  <c r="DG61" i="19"/>
  <c r="DG59" i="19"/>
  <c r="DG58" i="19"/>
  <c r="DG57" i="19"/>
  <c r="BE56" i="19"/>
  <c r="BF56" i="19"/>
  <c r="BG56" i="19"/>
  <c r="BH56" i="19"/>
  <c r="BI56" i="19"/>
  <c r="BJ56" i="19"/>
  <c r="BK56" i="19"/>
  <c r="BL56" i="19"/>
  <c r="BM56" i="19"/>
  <c r="BN56" i="19"/>
  <c r="BO56" i="19"/>
  <c r="BP56" i="19"/>
  <c r="BQ56" i="19"/>
  <c r="BR56" i="19"/>
  <c r="BS56" i="19"/>
  <c r="BT56" i="19"/>
  <c r="BU56" i="19"/>
  <c r="BV56" i="19"/>
  <c r="BW56" i="19"/>
  <c r="BX56" i="19"/>
  <c r="BY56" i="19"/>
  <c r="BZ56" i="19"/>
  <c r="CA56" i="19"/>
  <c r="CB56" i="19"/>
  <c r="CC56" i="19"/>
  <c r="CD56" i="19"/>
  <c r="CE56" i="19"/>
  <c r="CF56" i="19"/>
  <c r="CG56" i="19"/>
  <c r="CH56" i="19"/>
  <c r="CI56" i="19"/>
  <c r="CJ56" i="19"/>
  <c r="CK56" i="19"/>
  <c r="CL56" i="19"/>
  <c r="CM56" i="19"/>
  <c r="CN56" i="19"/>
  <c r="CO56" i="19"/>
  <c r="CP56" i="19"/>
  <c r="CQ56" i="19"/>
  <c r="CR56" i="19"/>
  <c r="CS56" i="19"/>
  <c r="CT56" i="19"/>
  <c r="CU56" i="19"/>
  <c r="CV56" i="19"/>
  <c r="CW56" i="19"/>
  <c r="CX56" i="19"/>
  <c r="CY56" i="19"/>
  <c r="CZ56" i="19"/>
  <c r="DA56" i="19"/>
  <c r="FD56" i="19"/>
  <c r="FC56" i="19"/>
  <c r="FB56" i="19"/>
  <c r="FA56" i="19"/>
  <c r="EZ56" i="19"/>
  <c r="EY56" i="19"/>
  <c r="EX56" i="19"/>
  <c r="EW56" i="19"/>
  <c r="EV56" i="19"/>
  <c r="EU56" i="19"/>
  <c r="ET56" i="19"/>
  <c r="ES56" i="19"/>
  <c r="ER56" i="19"/>
  <c r="EQ56" i="19"/>
  <c r="EP56" i="19"/>
  <c r="EO56" i="19"/>
  <c r="EN56" i="19"/>
  <c r="EM56" i="19"/>
  <c r="EL56" i="19"/>
  <c r="EK56" i="19"/>
  <c r="EJ56" i="19"/>
  <c r="EI56" i="19"/>
  <c r="EH56" i="19"/>
  <c r="EG56" i="19"/>
  <c r="EF56" i="19"/>
  <c r="EE56" i="19"/>
  <c r="ED56" i="19"/>
  <c r="EC56" i="19"/>
  <c r="EB56" i="19"/>
  <c r="EA56" i="19"/>
  <c r="DZ56" i="19"/>
  <c r="DY56" i="19"/>
  <c r="DX56" i="19"/>
  <c r="DW56" i="19"/>
  <c r="DV56" i="19"/>
  <c r="DU56" i="19"/>
  <c r="DT56" i="19"/>
  <c r="DS56" i="19"/>
  <c r="DR56" i="19"/>
  <c r="DQ56" i="19"/>
  <c r="DP56" i="19"/>
  <c r="DO56" i="19"/>
  <c r="DN56" i="19"/>
  <c r="DM56" i="19"/>
  <c r="DL56" i="19"/>
  <c r="DK56" i="19"/>
  <c r="DJ56" i="19"/>
  <c r="DI56" i="19"/>
  <c r="DH56" i="19"/>
  <c r="DG56" i="19"/>
  <c r="CW52" i="19"/>
  <c r="CU51" i="19"/>
  <c r="CS50" i="19"/>
  <c r="CQ49" i="19"/>
  <c r="CO48" i="19"/>
  <c r="CM47" i="19"/>
  <c r="CK46" i="19"/>
  <c r="CI45" i="19"/>
  <c r="CG44" i="19"/>
  <c r="CE43" i="19"/>
  <c r="CC42" i="19"/>
  <c r="CA41" i="19"/>
  <c r="BY40" i="19"/>
  <c r="BU38" i="19"/>
  <c r="BQ36" i="19"/>
  <c r="BO35" i="19"/>
  <c r="BM34" i="19"/>
  <c r="BK33" i="19"/>
  <c r="BE2" i="19"/>
  <c r="BF2" i="19"/>
  <c r="BG2" i="19"/>
  <c r="BH2" i="19"/>
  <c r="BI2" i="19"/>
  <c r="BJ2" i="19"/>
  <c r="BK2" i="19"/>
  <c r="BL2" i="19"/>
  <c r="BM2" i="19"/>
  <c r="BN2" i="19"/>
  <c r="BO2" i="19"/>
  <c r="BP2" i="19"/>
  <c r="BQ2" i="19"/>
  <c r="BR2" i="19"/>
  <c r="BS2" i="19"/>
  <c r="BT2" i="19"/>
  <c r="BU2" i="19"/>
  <c r="BV2" i="19"/>
  <c r="BW2" i="19"/>
  <c r="BX2" i="19"/>
  <c r="BY2" i="19"/>
  <c r="BZ2" i="19"/>
  <c r="CA2" i="19"/>
  <c r="CB2" i="19"/>
  <c r="CC2" i="19"/>
  <c r="CD2" i="19"/>
  <c r="CE2" i="19"/>
  <c r="CF2" i="19"/>
  <c r="CG2" i="19"/>
  <c r="CH2" i="19"/>
  <c r="CI2" i="19"/>
  <c r="CJ2" i="19"/>
  <c r="CK2" i="19"/>
  <c r="CL2" i="19"/>
  <c r="CM2" i="19"/>
  <c r="CN2" i="19"/>
  <c r="CO2" i="19"/>
  <c r="CP2" i="19"/>
  <c r="CQ2" i="19"/>
  <c r="CR2" i="19"/>
  <c r="CS2" i="19"/>
  <c r="CT2" i="19"/>
  <c r="CU2" i="19"/>
  <c r="CV2" i="19"/>
  <c r="CW2" i="19"/>
  <c r="CX2" i="19"/>
  <c r="CY2" i="19"/>
  <c r="CZ2" i="19"/>
  <c r="DA2" i="19"/>
  <c r="FD2" i="19"/>
  <c r="FC2" i="19"/>
  <c r="FB2" i="19"/>
  <c r="FA2" i="19"/>
  <c r="EZ2" i="19"/>
  <c r="EY2" i="19"/>
  <c r="EX2" i="19"/>
  <c r="EW2" i="19"/>
  <c r="EV2" i="19"/>
  <c r="EU2" i="19"/>
  <c r="ET2" i="19"/>
  <c r="ES2" i="19"/>
  <c r="ER2" i="19"/>
  <c r="EQ2" i="19"/>
  <c r="EP2" i="19"/>
  <c r="EO2" i="19"/>
  <c r="EN2" i="19"/>
  <c r="EM2" i="19"/>
  <c r="EL2" i="19"/>
  <c r="EK2" i="19"/>
  <c r="EJ2" i="19"/>
  <c r="EI2" i="19"/>
  <c r="EH2" i="19"/>
  <c r="EG2" i="19"/>
  <c r="EF2" i="19"/>
  <c r="EE2" i="19"/>
  <c r="ED2" i="19"/>
  <c r="EC2" i="19"/>
  <c r="EB2" i="19"/>
  <c r="EA2" i="19"/>
  <c r="DZ2" i="19"/>
  <c r="DY2" i="19"/>
  <c r="DX2" i="19"/>
  <c r="DW2" i="19"/>
  <c r="DV2" i="19"/>
  <c r="DU2" i="19"/>
  <c r="DT2" i="19"/>
  <c r="DS2" i="19"/>
  <c r="DR2" i="19"/>
  <c r="DQ2" i="19"/>
  <c r="DP2" i="19"/>
  <c r="DO2" i="19"/>
  <c r="DN2" i="19"/>
  <c r="DM2" i="19"/>
  <c r="DL2" i="19"/>
  <c r="DK2" i="19"/>
  <c r="DJ2" i="19"/>
  <c r="DI2" i="19"/>
  <c r="DH2" i="19"/>
  <c r="DG2" i="19"/>
  <c r="DE83" i="15"/>
  <c r="N14" i="21"/>
  <c r="O14" i="21"/>
  <c r="Q14" i="21"/>
  <c r="W14" i="21"/>
  <c r="DF83" i="15"/>
  <c r="X14" i="21"/>
  <c r="DG83" i="15"/>
  <c r="Y14" i="21"/>
  <c r="DH83" i="15"/>
  <c r="Z14" i="21"/>
  <c r="DI83" i="15"/>
  <c r="AA14" i="21"/>
  <c r="DJ83" i="15"/>
  <c r="AB14" i="21"/>
  <c r="DK83" i="15"/>
  <c r="AC14" i="21"/>
  <c r="DL83" i="15"/>
  <c r="AD14" i="21"/>
  <c r="DM83" i="15"/>
  <c r="AE14" i="21"/>
  <c r="DN83" i="15"/>
  <c r="AF14" i="21"/>
  <c r="DO83" i="15"/>
  <c r="AG14" i="21"/>
  <c r="DP83" i="15"/>
  <c r="AH14" i="21"/>
  <c r="DQ83" i="15"/>
  <c r="AI14" i="21"/>
  <c r="DR83" i="15"/>
  <c r="AJ14" i="21"/>
  <c r="DS83" i="15"/>
  <c r="AK14" i="21"/>
  <c r="DT83" i="15"/>
  <c r="AL14" i="21"/>
  <c r="DU83" i="15"/>
  <c r="AM14" i="21"/>
  <c r="DV83" i="15"/>
  <c r="AN14" i="21"/>
  <c r="DW83" i="15"/>
  <c r="AO14" i="21"/>
  <c r="DX83" i="15"/>
  <c r="AP14" i="21"/>
  <c r="DY83" i="15"/>
  <c r="AQ14" i="21"/>
  <c r="DZ83" i="15"/>
  <c r="AR14" i="21"/>
  <c r="EA83" i="15"/>
  <c r="AS14" i="21"/>
  <c r="EB83" i="15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BL14" i="21"/>
  <c r="BM14" i="21"/>
  <c r="BN14" i="21"/>
  <c r="BO14" i="21"/>
  <c r="BP14" i="21"/>
  <c r="BQ14" i="21"/>
  <c r="BR14" i="21"/>
  <c r="BS14" i="21"/>
  <c r="BT14" i="21"/>
  <c r="U14" i="21"/>
  <c r="N11" i="21"/>
  <c r="O11" i="21"/>
  <c r="Q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AP11" i="21"/>
  <c r="AQ11" i="21"/>
  <c r="AR11" i="21"/>
  <c r="AS11" i="21"/>
  <c r="AT11" i="21"/>
  <c r="AU11" i="21"/>
  <c r="AV11" i="21"/>
  <c r="AW11" i="21"/>
  <c r="AX11" i="21"/>
  <c r="AY11" i="21"/>
  <c r="AZ11" i="21"/>
  <c r="BA11" i="21"/>
  <c r="BB11" i="21"/>
  <c r="BC11" i="21"/>
  <c r="BD11" i="21"/>
  <c r="BE11" i="21"/>
  <c r="BF11" i="21"/>
  <c r="BG11" i="21"/>
  <c r="BH11" i="21"/>
  <c r="BI11" i="21"/>
  <c r="BJ11" i="21"/>
  <c r="BK11" i="21"/>
  <c r="BL11" i="21"/>
  <c r="BM11" i="21"/>
  <c r="BN11" i="21"/>
  <c r="BO11" i="21"/>
  <c r="BP11" i="21"/>
  <c r="BQ11" i="21"/>
  <c r="BR11" i="21"/>
  <c r="BS11" i="21"/>
  <c r="BT11" i="21"/>
  <c r="U11" i="21"/>
  <c r="N7" i="21"/>
  <c r="O7" i="21"/>
  <c r="Q7" i="21"/>
  <c r="W7" i="21"/>
  <c r="X7" i="21"/>
  <c r="Y7" i="21"/>
  <c r="Z7" i="21"/>
  <c r="AA7" i="21"/>
  <c r="AB7" i="21"/>
  <c r="AC7" i="21"/>
  <c r="AD7" i="21"/>
  <c r="AE7" i="21"/>
  <c r="AF7" i="21"/>
  <c r="AG7" i="21"/>
  <c r="AH7" i="21"/>
  <c r="AI7" i="21"/>
  <c r="AJ7" i="21"/>
  <c r="AK7" i="21"/>
  <c r="AL7" i="21"/>
  <c r="AM7" i="21"/>
  <c r="AN7" i="21"/>
  <c r="AO7" i="21"/>
  <c r="AP7" i="21"/>
  <c r="AQ7" i="21"/>
  <c r="AR7" i="21"/>
  <c r="AS7" i="21"/>
  <c r="AT7" i="21"/>
  <c r="AU7" i="21"/>
  <c r="AV7" i="21"/>
  <c r="AW7" i="21"/>
  <c r="AX7" i="21"/>
  <c r="AY7" i="21"/>
  <c r="AZ7" i="21"/>
  <c r="BA7" i="21"/>
  <c r="BB7" i="21"/>
  <c r="BC7" i="21"/>
  <c r="BD7" i="21"/>
  <c r="BE7" i="21"/>
  <c r="BF7" i="21"/>
  <c r="BG7" i="21"/>
  <c r="BH7" i="21"/>
  <c r="BI7" i="21"/>
  <c r="BJ7" i="21"/>
  <c r="BK7" i="21"/>
  <c r="BL7" i="21"/>
  <c r="BM7" i="21"/>
  <c r="BN7" i="21"/>
  <c r="BO7" i="21"/>
  <c r="BP7" i="21"/>
  <c r="BQ7" i="21"/>
  <c r="BR7" i="21"/>
  <c r="BS7" i="21"/>
  <c r="BT7" i="21"/>
  <c r="U7" i="21"/>
  <c r="R120" i="21"/>
  <c r="R114" i="21"/>
  <c r="R105" i="21"/>
  <c r="Q116" i="21"/>
  <c r="Q105" i="21"/>
  <c r="Q79" i="21"/>
  <c r="Q73" i="21"/>
  <c r="Q71" i="21"/>
  <c r="Q70" i="21"/>
  <c r="O105" i="21"/>
  <c r="N105" i="21"/>
  <c r="BE56" i="15"/>
  <c r="BF56" i="15"/>
  <c r="BG56" i="15"/>
  <c r="BH56" i="15"/>
  <c r="BI56" i="15"/>
  <c r="BJ56" i="15"/>
  <c r="BK56" i="15"/>
  <c r="BL56" i="15"/>
  <c r="BM56" i="15"/>
  <c r="BN56" i="15"/>
  <c r="BO56" i="15"/>
  <c r="BP56" i="15"/>
  <c r="BQ56" i="15"/>
  <c r="BR56" i="15"/>
  <c r="BS56" i="15"/>
  <c r="BT56" i="15"/>
  <c r="BU56" i="15"/>
  <c r="BV56" i="15"/>
  <c r="BW56" i="15"/>
  <c r="BX56" i="15"/>
  <c r="BY56" i="15"/>
  <c r="BZ56" i="15"/>
  <c r="CA56" i="15"/>
  <c r="CB56" i="15"/>
  <c r="CC56" i="15"/>
  <c r="CD56" i="15"/>
  <c r="CE56" i="15"/>
  <c r="CF56" i="15"/>
  <c r="CG56" i="15"/>
  <c r="CH56" i="15"/>
  <c r="CI56" i="15"/>
  <c r="CJ56" i="15"/>
  <c r="CK56" i="15"/>
  <c r="CL56" i="15"/>
  <c r="CM56" i="15"/>
  <c r="CN56" i="15"/>
  <c r="CO56" i="15"/>
  <c r="CP56" i="15"/>
  <c r="CQ56" i="15"/>
  <c r="CR56" i="15"/>
  <c r="CS56" i="15"/>
  <c r="CT56" i="15"/>
  <c r="CU56" i="15"/>
  <c r="CV56" i="15"/>
  <c r="CW56" i="15"/>
  <c r="CX56" i="15"/>
  <c r="CY56" i="15"/>
  <c r="CZ56" i="15"/>
  <c r="DA56" i="15"/>
  <c r="FB56" i="15"/>
  <c r="FB109" i="15"/>
  <c r="FA56" i="15"/>
  <c r="FA109" i="15"/>
  <c r="EZ56" i="15"/>
  <c r="EZ109" i="15"/>
  <c r="EY56" i="15"/>
  <c r="EY109" i="15"/>
  <c r="EX56" i="15"/>
  <c r="EX109" i="15"/>
  <c r="EW56" i="15"/>
  <c r="EW109" i="15"/>
  <c r="EV56" i="15"/>
  <c r="EV109" i="15"/>
  <c r="EU56" i="15"/>
  <c r="EU109" i="15"/>
  <c r="ET56" i="15"/>
  <c r="ET109" i="15"/>
  <c r="ES56" i="15"/>
  <c r="ES109" i="15"/>
  <c r="ER56" i="15"/>
  <c r="ER109" i="15"/>
  <c r="EQ56" i="15"/>
  <c r="EQ109" i="15"/>
  <c r="EP56" i="15"/>
  <c r="EP109" i="15"/>
  <c r="EO56" i="15"/>
  <c r="EO109" i="15"/>
  <c r="EN56" i="15"/>
  <c r="EN109" i="15"/>
  <c r="EM56" i="15"/>
  <c r="EM109" i="15"/>
  <c r="EL56" i="15"/>
  <c r="EL109" i="15"/>
  <c r="EK56" i="15"/>
  <c r="EK109" i="15"/>
  <c r="EJ56" i="15"/>
  <c r="EJ109" i="15"/>
  <c r="EI56" i="15"/>
  <c r="EI109" i="15"/>
  <c r="EH56" i="15"/>
  <c r="EH109" i="15"/>
  <c r="EG56" i="15"/>
  <c r="EG109" i="15"/>
  <c r="EF56" i="15"/>
  <c r="EF109" i="15"/>
  <c r="EE56" i="15"/>
  <c r="EE109" i="15"/>
  <c r="ED56" i="15"/>
  <c r="ED109" i="15"/>
  <c r="EC56" i="15"/>
  <c r="EC109" i="15"/>
  <c r="EB56" i="15"/>
  <c r="EB109" i="15"/>
  <c r="EA56" i="15"/>
  <c r="EA109" i="15"/>
  <c r="DZ56" i="15"/>
  <c r="DZ109" i="15"/>
  <c r="DY56" i="15"/>
  <c r="DY109" i="15"/>
  <c r="DX56" i="15"/>
  <c r="DX109" i="15"/>
  <c r="DW56" i="15"/>
  <c r="DW109" i="15"/>
  <c r="DV56" i="15"/>
  <c r="DV109" i="15"/>
  <c r="DU56" i="15"/>
  <c r="DU109" i="15"/>
  <c r="DT56" i="15"/>
  <c r="DT109" i="15"/>
  <c r="DS56" i="15"/>
  <c r="DS109" i="15"/>
  <c r="DR56" i="15"/>
  <c r="DR109" i="15"/>
  <c r="DQ56" i="15"/>
  <c r="DQ109" i="15"/>
  <c r="DP56" i="15"/>
  <c r="DP109" i="15"/>
  <c r="DO56" i="15"/>
  <c r="DO109" i="15"/>
  <c r="DN56" i="15"/>
  <c r="DN109" i="15"/>
  <c r="DM56" i="15"/>
  <c r="DM109" i="15"/>
  <c r="DL56" i="15"/>
  <c r="DL109" i="15"/>
  <c r="DK56" i="15"/>
  <c r="DK109" i="15"/>
  <c r="DJ56" i="15"/>
  <c r="DJ109" i="15"/>
  <c r="DI56" i="15"/>
  <c r="DI109" i="15"/>
  <c r="DH56" i="15"/>
  <c r="DH109" i="15"/>
  <c r="DG56" i="15"/>
  <c r="DG109" i="15"/>
  <c r="DF56" i="15"/>
  <c r="DF109" i="15"/>
  <c r="DE56" i="15"/>
  <c r="DE109" i="15"/>
  <c r="DF89" i="15"/>
  <c r="DF81" i="15"/>
  <c r="DG61" i="15"/>
  <c r="DF61" i="15"/>
  <c r="DG60" i="15"/>
  <c r="DG59" i="15"/>
  <c r="DG58" i="15"/>
  <c r="DG57" i="15"/>
  <c r="DF60" i="15"/>
  <c r="DF105" i="15"/>
  <c r="DF104" i="15"/>
  <c r="DG104" i="15"/>
  <c r="DG103" i="15"/>
  <c r="DF103" i="15"/>
  <c r="DH103" i="15"/>
  <c r="DH102" i="15"/>
  <c r="DG102" i="15"/>
  <c r="DF102" i="15"/>
  <c r="DI102" i="15"/>
  <c r="DI101" i="15"/>
  <c r="DH101" i="15"/>
  <c r="DG101" i="15"/>
  <c r="DF101" i="15"/>
  <c r="DJ101" i="15"/>
  <c r="DJ100" i="15"/>
  <c r="DI100" i="15"/>
  <c r="DH100" i="15"/>
  <c r="DG100" i="15"/>
  <c r="DF100" i="15"/>
  <c r="DK100" i="15"/>
  <c r="DK99" i="15"/>
  <c r="DJ99" i="15"/>
  <c r="DI99" i="15"/>
  <c r="DH99" i="15"/>
  <c r="DG99" i="15"/>
  <c r="DF99" i="15"/>
  <c r="DL99" i="15"/>
  <c r="DL98" i="15"/>
  <c r="DK98" i="15"/>
  <c r="DJ98" i="15"/>
  <c r="DI98" i="15"/>
  <c r="DH98" i="15"/>
  <c r="DG98" i="15"/>
  <c r="DF98" i="15"/>
  <c r="DM98" i="15"/>
  <c r="DM97" i="15"/>
  <c r="DL97" i="15"/>
  <c r="DK97" i="15"/>
  <c r="DJ97" i="15"/>
  <c r="DI97" i="15"/>
  <c r="DH97" i="15"/>
  <c r="DG97" i="15"/>
  <c r="DF97" i="15"/>
  <c r="DN97" i="15"/>
  <c r="DN96" i="15"/>
  <c r="DM96" i="15"/>
  <c r="DL96" i="15"/>
  <c r="DK96" i="15"/>
  <c r="DJ96" i="15"/>
  <c r="DI96" i="15"/>
  <c r="DH96" i="15"/>
  <c r="DG96" i="15"/>
  <c r="DF96" i="15"/>
  <c r="DO96" i="15"/>
  <c r="DO95" i="15"/>
  <c r="DN95" i="15"/>
  <c r="DM95" i="15"/>
  <c r="DL95" i="15"/>
  <c r="DK95" i="15"/>
  <c r="DJ95" i="15"/>
  <c r="DI95" i="15"/>
  <c r="DH95" i="15"/>
  <c r="DG95" i="15"/>
  <c r="DF95" i="15"/>
  <c r="DP95" i="15"/>
  <c r="DP94" i="15"/>
  <c r="DO94" i="15"/>
  <c r="DN94" i="15"/>
  <c r="DM94" i="15"/>
  <c r="DL94" i="15"/>
  <c r="DK94" i="15"/>
  <c r="DJ94" i="15"/>
  <c r="DI94" i="15"/>
  <c r="DH94" i="15"/>
  <c r="DG94" i="15"/>
  <c r="DF94" i="15"/>
  <c r="DQ94" i="15"/>
  <c r="DQ93" i="15"/>
  <c r="DP93" i="15"/>
  <c r="DO93" i="15"/>
  <c r="DN93" i="15"/>
  <c r="DM93" i="15"/>
  <c r="DL93" i="15"/>
  <c r="DK93" i="15"/>
  <c r="DJ93" i="15"/>
  <c r="DI93" i="15"/>
  <c r="DH93" i="15"/>
  <c r="DG93" i="15"/>
  <c r="DF93" i="15"/>
  <c r="DR93" i="15"/>
  <c r="DR92" i="15"/>
  <c r="DQ92" i="15"/>
  <c r="DP92" i="15"/>
  <c r="DO92" i="15"/>
  <c r="DN92" i="15"/>
  <c r="DM92" i="15"/>
  <c r="DL92" i="15"/>
  <c r="DK92" i="15"/>
  <c r="DJ92" i="15"/>
  <c r="DI92" i="15"/>
  <c r="DH92" i="15"/>
  <c r="DG92" i="15"/>
  <c r="DF92" i="15"/>
  <c r="DS92" i="15"/>
  <c r="DS91" i="15"/>
  <c r="DR91" i="15"/>
  <c r="DQ91" i="15"/>
  <c r="DP91" i="15"/>
  <c r="DO91" i="15"/>
  <c r="DN91" i="15"/>
  <c r="DM91" i="15"/>
  <c r="DL91" i="15"/>
  <c r="DK91" i="15"/>
  <c r="DJ91" i="15"/>
  <c r="DI91" i="15"/>
  <c r="DH91" i="15"/>
  <c r="DG91" i="15"/>
  <c r="DF91" i="15"/>
  <c r="DT91" i="15"/>
  <c r="DT90" i="15"/>
  <c r="DS90" i="15"/>
  <c r="DR90" i="15"/>
  <c r="DQ90" i="15"/>
  <c r="DP90" i="15"/>
  <c r="DO90" i="15"/>
  <c r="DN90" i="15"/>
  <c r="DM90" i="15"/>
  <c r="DL90" i="15"/>
  <c r="DK90" i="15"/>
  <c r="DJ90" i="15"/>
  <c r="DI90" i="15"/>
  <c r="DH90" i="15"/>
  <c r="DG90" i="15"/>
  <c r="DF90" i="15"/>
  <c r="DU90" i="15"/>
  <c r="DU89" i="15"/>
  <c r="DT89" i="15"/>
  <c r="DS89" i="15"/>
  <c r="DR89" i="15"/>
  <c r="DQ89" i="15"/>
  <c r="DP89" i="15"/>
  <c r="DO89" i="15"/>
  <c r="DN89" i="15"/>
  <c r="DM89" i="15"/>
  <c r="DL89" i="15"/>
  <c r="DK89" i="15"/>
  <c r="DJ89" i="15"/>
  <c r="DI89" i="15"/>
  <c r="DH89" i="15"/>
  <c r="DG89" i="15"/>
  <c r="DV89" i="15"/>
  <c r="DX86" i="15"/>
  <c r="DW86" i="15"/>
  <c r="DV86" i="15"/>
  <c r="DU86" i="15"/>
  <c r="DT86" i="15"/>
  <c r="DS86" i="15"/>
  <c r="DR86" i="15"/>
  <c r="DQ86" i="15"/>
  <c r="DP86" i="15"/>
  <c r="DO86" i="15"/>
  <c r="DN86" i="15"/>
  <c r="DM86" i="15"/>
  <c r="DL86" i="15"/>
  <c r="DK86" i="15"/>
  <c r="DJ86" i="15"/>
  <c r="DI86" i="15"/>
  <c r="DH86" i="15"/>
  <c r="DG86" i="15"/>
  <c r="DF86" i="15"/>
  <c r="DY86" i="15"/>
  <c r="EC81" i="15"/>
  <c r="EB81" i="15"/>
  <c r="EA81" i="15"/>
  <c r="DZ81" i="15"/>
  <c r="DY81" i="15"/>
  <c r="DX81" i="15"/>
  <c r="DW81" i="15"/>
  <c r="DV81" i="15"/>
  <c r="DU81" i="15"/>
  <c r="DT81" i="15"/>
  <c r="DS81" i="15"/>
  <c r="DR81" i="15"/>
  <c r="DQ81" i="15"/>
  <c r="DP81" i="15"/>
  <c r="DO81" i="15"/>
  <c r="DN81" i="15"/>
  <c r="DM81" i="15"/>
  <c r="DL81" i="15"/>
  <c r="DK81" i="15"/>
  <c r="DJ81" i="15"/>
  <c r="DI81" i="15"/>
  <c r="DH81" i="15"/>
  <c r="DG81" i="15"/>
  <c r="ED81" i="15"/>
  <c r="EW61" i="15"/>
  <c r="EV61" i="15"/>
  <c r="EU61" i="15"/>
  <c r="ET61" i="15"/>
  <c r="ES61" i="15"/>
  <c r="ER61" i="15"/>
  <c r="EQ61" i="15"/>
  <c r="EP61" i="15"/>
  <c r="EO61" i="15"/>
  <c r="EN61" i="15"/>
  <c r="EM61" i="15"/>
  <c r="EL61" i="15"/>
  <c r="EK61" i="15"/>
  <c r="EJ61" i="15"/>
  <c r="EI61" i="15"/>
  <c r="EH61" i="15"/>
  <c r="EG61" i="15"/>
  <c r="EF61" i="15"/>
  <c r="EE61" i="15"/>
  <c r="ED61" i="15"/>
  <c r="EC61" i="15"/>
  <c r="EB61" i="15"/>
  <c r="EA61" i="15"/>
  <c r="DZ61" i="15"/>
  <c r="DY61" i="15"/>
  <c r="DX61" i="15"/>
  <c r="DW61" i="15"/>
  <c r="DV61" i="15"/>
  <c r="DU61" i="15"/>
  <c r="DT61" i="15"/>
  <c r="DS61" i="15"/>
  <c r="DR61" i="15"/>
  <c r="DQ61" i="15"/>
  <c r="DP61" i="15"/>
  <c r="DO61" i="15"/>
  <c r="DN61" i="15"/>
  <c r="DM61" i="15"/>
  <c r="DL61" i="15"/>
  <c r="DK61" i="15"/>
  <c r="DJ61" i="15"/>
  <c r="DI61" i="15"/>
  <c r="DH61" i="15"/>
  <c r="EX61" i="15"/>
  <c r="EX60" i="15"/>
  <c r="EW60" i="15"/>
  <c r="EV60" i="15"/>
  <c r="EU60" i="15"/>
  <c r="ET60" i="15"/>
  <c r="ES60" i="15"/>
  <c r="ER60" i="15"/>
  <c r="EQ60" i="15"/>
  <c r="EP60" i="15"/>
  <c r="EO60" i="15"/>
  <c r="EN60" i="15"/>
  <c r="EM60" i="15"/>
  <c r="EL60" i="15"/>
  <c r="EK60" i="15"/>
  <c r="EJ60" i="15"/>
  <c r="EI60" i="15"/>
  <c r="EH60" i="15"/>
  <c r="EG60" i="15"/>
  <c r="EF60" i="15"/>
  <c r="EE60" i="15"/>
  <c r="ED60" i="15"/>
  <c r="EC60" i="15"/>
  <c r="EB60" i="15"/>
  <c r="EA60" i="15"/>
  <c r="DZ60" i="15"/>
  <c r="DY60" i="15"/>
  <c r="DX60" i="15"/>
  <c r="DW60" i="15"/>
  <c r="DV60" i="15"/>
  <c r="DU60" i="15"/>
  <c r="DT60" i="15"/>
  <c r="DS60" i="15"/>
  <c r="DR60" i="15"/>
  <c r="DQ60" i="15"/>
  <c r="DP60" i="15"/>
  <c r="DO60" i="15"/>
  <c r="DN60" i="15"/>
  <c r="DM60" i="15"/>
  <c r="DL60" i="15"/>
  <c r="DK60" i="15"/>
  <c r="DJ60" i="15"/>
  <c r="DI60" i="15"/>
  <c r="DH60" i="15"/>
  <c r="EY60" i="15"/>
  <c r="EZ59" i="15"/>
  <c r="EY59" i="15"/>
  <c r="EX59" i="15"/>
  <c r="EW59" i="15"/>
  <c r="EV59" i="15"/>
  <c r="EU59" i="15"/>
  <c r="ET59" i="15"/>
  <c r="ES59" i="15"/>
  <c r="ER59" i="15"/>
  <c r="EQ59" i="15"/>
  <c r="EP59" i="15"/>
  <c r="EO59" i="15"/>
  <c r="EN59" i="15"/>
  <c r="EM59" i="15"/>
  <c r="EL59" i="15"/>
  <c r="EK59" i="15"/>
  <c r="EJ59" i="15"/>
  <c r="EI59" i="15"/>
  <c r="EH59" i="15"/>
  <c r="EG59" i="15"/>
  <c r="EF59" i="15"/>
  <c r="EE59" i="15"/>
  <c r="ED59" i="15"/>
  <c r="EC59" i="15"/>
  <c r="EB59" i="15"/>
  <c r="EA59" i="15"/>
  <c r="DZ59" i="15"/>
  <c r="DY59" i="15"/>
  <c r="DX59" i="15"/>
  <c r="DW59" i="15"/>
  <c r="DV59" i="15"/>
  <c r="DU59" i="15"/>
  <c r="DT59" i="15"/>
  <c r="DS59" i="15"/>
  <c r="DR59" i="15"/>
  <c r="DQ59" i="15"/>
  <c r="DP59" i="15"/>
  <c r="DO59" i="15"/>
  <c r="DN59" i="15"/>
  <c r="DM59" i="15"/>
  <c r="DL59" i="15"/>
  <c r="DK59" i="15"/>
  <c r="DJ59" i="15"/>
  <c r="DI59" i="15"/>
  <c r="DH59" i="15"/>
  <c r="DF59" i="15"/>
  <c r="FA58" i="15"/>
  <c r="EZ58" i="15"/>
  <c r="EY58" i="15"/>
  <c r="EX58" i="15"/>
  <c r="EW58" i="15"/>
  <c r="EV58" i="15"/>
  <c r="EU58" i="15"/>
  <c r="ET58" i="15"/>
  <c r="ES58" i="15"/>
  <c r="ER58" i="15"/>
  <c r="EQ58" i="15"/>
  <c r="EP58" i="15"/>
  <c r="EO58" i="15"/>
  <c r="EN58" i="15"/>
  <c r="EM58" i="15"/>
  <c r="EL58" i="15"/>
  <c r="EK58" i="15"/>
  <c r="EJ58" i="15"/>
  <c r="EI58" i="15"/>
  <c r="EH58" i="15"/>
  <c r="EG58" i="15"/>
  <c r="EF58" i="15"/>
  <c r="EE58" i="15"/>
  <c r="ED58" i="15"/>
  <c r="EC58" i="15"/>
  <c r="EB58" i="15"/>
  <c r="EA58" i="15"/>
  <c r="DZ58" i="15"/>
  <c r="DY58" i="15"/>
  <c r="DX58" i="15"/>
  <c r="DW58" i="15"/>
  <c r="DV58" i="15"/>
  <c r="DU58" i="15"/>
  <c r="DT58" i="15"/>
  <c r="DS58" i="15"/>
  <c r="DR58" i="15"/>
  <c r="DQ58" i="15"/>
  <c r="DP58" i="15"/>
  <c r="DO58" i="15"/>
  <c r="DN58" i="15"/>
  <c r="DM58" i="15"/>
  <c r="DL58" i="15"/>
  <c r="DK58" i="15"/>
  <c r="DJ58" i="15"/>
  <c r="DI58" i="15"/>
  <c r="DH58" i="15"/>
  <c r="DF58" i="15"/>
  <c r="DE107" i="15"/>
  <c r="FB57" i="15"/>
  <c r="FA57" i="15"/>
  <c r="EZ57" i="15"/>
  <c r="EY57" i="15"/>
  <c r="EX57" i="15"/>
  <c r="EW57" i="15"/>
  <c r="EV57" i="15"/>
  <c r="EU57" i="15"/>
  <c r="ET57" i="15"/>
  <c r="ES57" i="15"/>
  <c r="ER57" i="15"/>
  <c r="EQ57" i="15"/>
  <c r="EP57" i="15"/>
  <c r="EO57" i="15"/>
  <c r="EN57" i="15"/>
  <c r="EM57" i="15"/>
  <c r="EL57" i="15"/>
  <c r="EK57" i="15"/>
  <c r="EJ57" i="15"/>
  <c r="EI57" i="15"/>
  <c r="EH57" i="15"/>
  <c r="EG57" i="15"/>
  <c r="EF57" i="15"/>
  <c r="EE57" i="15"/>
  <c r="ED57" i="15"/>
  <c r="EC57" i="15"/>
  <c r="EB57" i="15"/>
  <c r="EA57" i="15"/>
  <c r="DZ57" i="15"/>
  <c r="DY57" i="15"/>
  <c r="DX57" i="15"/>
  <c r="DW57" i="15"/>
  <c r="DV57" i="15"/>
  <c r="DU57" i="15"/>
  <c r="DT57" i="15"/>
  <c r="DS57" i="15"/>
  <c r="DR57" i="15"/>
  <c r="DQ57" i="15"/>
  <c r="DP57" i="15"/>
  <c r="DO57" i="15"/>
  <c r="DN57" i="15"/>
  <c r="DM57" i="15"/>
  <c r="DL57" i="15"/>
  <c r="DK57" i="15"/>
  <c r="DJ57" i="15"/>
  <c r="DI57" i="15"/>
  <c r="DH57" i="15"/>
  <c r="DF57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E106" i="15"/>
  <c r="DE105" i="15"/>
  <c r="DE104" i="15"/>
  <c r="DE103" i="15"/>
  <c r="DE102" i="15"/>
  <c r="DE101" i="15"/>
  <c r="DE100" i="15"/>
  <c r="DE99" i="15"/>
  <c r="DE98" i="15"/>
  <c r="DE97" i="15"/>
  <c r="DE96" i="15"/>
  <c r="DE95" i="15"/>
  <c r="DE94" i="15"/>
  <c r="DE93" i="15"/>
  <c r="DE92" i="15"/>
  <c r="DE91" i="15"/>
  <c r="DE90" i="15"/>
  <c r="DE89" i="15"/>
  <c r="DE86" i="15"/>
  <c r="DE81" i="15"/>
  <c r="DE61" i="15"/>
  <c r="DE60" i="15"/>
  <c r="DE59" i="15"/>
  <c r="DE58" i="15"/>
  <c r="DE57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EO3" i="15"/>
  <c r="CO3" i="15"/>
  <c r="EP3" i="15"/>
  <c r="CP3" i="15"/>
  <c r="EQ3" i="15"/>
  <c r="CQ3" i="15"/>
  <c r="ER3" i="15"/>
  <c r="CR3" i="15"/>
  <c r="ES3" i="15"/>
  <c r="CS3" i="15"/>
  <c r="ET3" i="15"/>
  <c r="CT3" i="15"/>
  <c r="EU3" i="15"/>
  <c r="CU3" i="15"/>
  <c r="EV3" i="15"/>
  <c r="CV3" i="15"/>
  <c r="EW3" i="15"/>
  <c r="CW3" i="15"/>
  <c r="EX3" i="15"/>
  <c r="CX3" i="15"/>
  <c r="EY3" i="15"/>
  <c r="CY3" i="15"/>
  <c r="EZ3" i="15"/>
  <c r="CZ3" i="15"/>
  <c r="FA3" i="15"/>
  <c r="DA3" i="15"/>
  <c r="FB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DE3" i="15"/>
  <c r="D130" i="20"/>
  <c r="F130" i="20"/>
  <c r="G130" i="20"/>
  <c r="H130" i="20"/>
  <c r="I130" i="20"/>
  <c r="J130" i="20"/>
  <c r="K130" i="20"/>
  <c r="L130" i="20"/>
  <c r="M130" i="20"/>
  <c r="N130" i="20"/>
  <c r="O130" i="20"/>
  <c r="Q130" i="20"/>
  <c r="S130" i="20"/>
  <c r="T130" i="20"/>
  <c r="D131" i="20"/>
  <c r="F131" i="20"/>
  <c r="G131" i="20"/>
  <c r="H131" i="20"/>
  <c r="I131" i="20"/>
  <c r="J131" i="20"/>
  <c r="K131" i="20"/>
  <c r="L131" i="20"/>
  <c r="M131" i="20"/>
  <c r="N131" i="20"/>
  <c r="O131" i="20"/>
  <c r="Q131" i="20"/>
  <c r="S131" i="20"/>
  <c r="T131" i="20"/>
  <c r="D132" i="20"/>
  <c r="F132" i="20"/>
  <c r="G132" i="20"/>
  <c r="H132" i="20"/>
  <c r="I132" i="20"/>
  <c r="J132" i="20"/>
  <c r="K132" i="20"/>
  <c r="L132" i="20"/>
  <c r="M132" i="20"/>
  <c r="N132" i="20"/>
  <c r="O132" i="20"/>
  <c r="Q132" i="20"/>
  <c r="S132" i="20"/>
  <c r="T132" i="20"/>
  <c r="T122" i="18"/>
  <c r="D121" i="20"/>
  <c r="F121" i="20"/>
  <c r="G121" i="20"/>
  <c r="H121" i="20"/>
  <c r="I121" i="20"/>
  <c r="J121" i="20"/>
  <c r="K121" i="20"/>
  <c r="L121" i="20"/>
  <c r="M121" i="20"/>
  <c r="N121" i="20"/>
  <c r="O121" i="20"/>
  <c r="Q121" i="20"/>
  <c r="S121" i="20"/>
  <c r="T121" i="20"/>
  <c r="D122" i="20"/>
  <c r="F122" i="20"/>
  <c r="G122" i="20"/>
  <c r="H122" i="20"/>
  <c r="I122" i="20"/>
  <c r="J122" i="20"/>
  <c r="K122" i="20"/>
  <c r="L122" i="20"/>
  <c r="M122" i="20"/>
  <c r="N122" i="20"/>
  <c r="O122" i="20"/>
  <c r="Q122" i="20"/>
  <c r="S122" i="20"/>
  <c r="T122" i="20"/>
  <c r="D123" i="20"/>
  <c r="F123" i="20"/>
  <c r="G123" i="20"/>
  <c r="H123" i="20"/>
  <c r="I123" i="20"/>
  <c r="J123" i="20"/>
  <c r="K123" i="20"/>
  <c r="L123" i="20"/>
  <c r="M123" i="20"/>
  <c r="N123" i="20"/>
  <c r="O123" i="20"/>
  <c r="Q123" i="20"/>
  <c r="S123" i="20"/>
  <c r="T123" i="20"/>
  <c r="D124" i="20"/>
  <c r="F124" i="20"/>
  <c r="G124" i="20"/>
  <c r="H124" i="20"/>
  <c r="I124" i="20"/>
  <c r="J124" i="20"/>
  <c r="K124" i="20"/>
  <c r="L124" i="20"/>
  <c r="M124" i="20"/>
  <c r="N124" i="20"/>
  <c r="O124" i="20"/>
  <c r="Q124" i="20"/>
  <c r="S124" i="20"/>
  <c r="T124" i="20"/>
  <c r="D125" i="20"/>
  <c r="F125" i="20"/>
  <c r="G125" i="20"/>
  <c r="H125" i="20"/>
  <c r="I125" i="20"/>
  <c r="J125" i="20"/>
  <c r="K125" i="20"/>
  <c r="L125" i="20"/>
  <c r="M125" i="20"/>
  <c r="N125" i="20"/>
  <c r="O125" i="20"/>
  <c r="Q125" i="20"/>
  <c r="S125" i="20"/>
  <c r="T125" i="20"/>
  <c r="D126" i="20"/>
  <c r="F126" i="20"/>
  <c r="G126" i="20"/>
  <c r="H126" i="20"/>
  <c r="I126" i="20"/>
  <c r="J126" i="20"/>
  <c r="K126" i="20"/>
  <c r="L126" i="20"/>
  <c r="M126" i="20"/>
  <c r="N126" i="20"/>
  <c r="O126" i="20"/>
  <c r="Q126" i="20"/>
  <c r="S126" i="20"/>
  <c r="T126" i="20"/>
  <c r="D127" i="20"/>
  <c r="F127" i="20"/>
  <c r="G127" i="20"/>
  <c r="H127" i="20"/>
  <c r="I127" i="20"/>
  <c r="J127" i="20"/>
  <c r="K127" i="20"/>
  <c r="L127" i="20"/>
  <c r="M127" i="20"/>
  <c r="N127" i="20"/>
  <c r="O127" i="20"/>
  <c r="Q127" i="20"/>
  <c r="S127" i="20"/>
  <c r="T127" i="20"/>
  <c r="D128" i="20"/>
  <c r="F128" i="20"/>
  <c r="G128" i="20"/>
  <c r="H128" i="20"/>
  <c r="I128" i="20"/>
  <c r="J128" i="20"/>
  <c r="K128" i="20"/>
  <c r="L128" i="20"/>
  <c r="M128" i="20"/>
  <c r="N128" i="20"/>
  <c r="O128" i="20"/>
  <c r="Q128" i="20"/>
  <c r="S128" i="20"/>
  <c r="T128" i="20"/>
  <c r="D129" i="20"/>
  <c r="F129" i="20"/>
  <c r="G129" i="20"/>
  <c r="H129" i="20"/>
  <c r="I129" i="20"/>
  <c r="J129" i="20"/>
  <c r="K129" i="20"/>
  <c r="L129" i="20"/>
  <c r="M129" i="20"/>
  <c r="N129" i="20"/>
  <c r="O129" i="20"/>
  <c r="Q129" i="20"/>
  <c r="S129" i="20"/>
  <c r="T129" i="20"/>
  <c r="D103" i="20"/>
  <c r="F103" i="20"/>
  <c r="G103" i="20"/>
  <c r="H103" i="20"/>
  <c r="I103" i="20"/>
  <c r="J103" i="20"/>
  <c r="K103" i="20"/>
  <c r="L103" i="20"/>
  <c r="M103" i="20"/>
  <c r="N103" i="20"/>
  <c r="O103" i="20"/>
  <c r="Q103" i="20"/>
  <c r="S103" i="20"/>
  <c r="T103" i="20"/>
  <c r="D104" i="20"/>
  <c r="F104" i="20"/>
  <c r="G104" i="20"/>
  <c r="H104" i="20"/>
  <c r="I104" i="20"/>
  <c r="J104" i="20"/>
  <c r="K104" i="20"/>
  <c r="L104" i="20"/>
  <c r="M104" i="20"/>
  <c r="N104" i="20"/>
  <c r="O104" i="20"/>
  <c r="Q104" i="20"/>
  <c r="S104" i="20"/>
  <c r="T104" i="20"/>
  <c r="D105" i="20"/>
  <c r="F105" i="20"/>
  <c r="G105" i="20"/>
  <c r="H105" i="20"/>
  <c r="I105" i="20"/>
  <c r="J105" i="20"/>
  <c r="K105" i="20"/>
  <c r="L105" i="20"/>
  <c r="M105" i="20"/>
  <c r="N105" i="20"/>
  <c r="O105" i="20"/>
  <c r="Q105" i="20"/>
  <c r="S105" i="20"/>
  <c r="T105" i="20"/>
  <c r="D106" i="20"/>
  <c r="F106" i="20"/>
  <c r="G106" i="20"/>
  <c r="H106" i="20"/>
  <c r="I106" i="20"/>
  <c r="J106" i="20"/>
  <c r="K106" i="20"/>
  <c r="L106" i="20"/>
  <c r="M106" i="20"/>
  <c r="N106" i="20"/>
  <c r="O106" i="20"/>
  <c r="Q106" i="20"/>
  <c r="S106" i="20"/>
  <c r="T106" i="20"/>
  <c r="D107" i="20"/>
  <c r="F107" i="20"/>
  <c r="G107" i="20"/>
  <c r="H107" i="20"/>
  <c r="I107" i="20"/>
  <c r="J107" i="20"/>
  <c r="K107" i="20"/>
  <c r="L107" i="20"/>
  <c r="M107" i="20"/>
  <c r="N107" i="20"/>
  <c r="O107" i="20"/>
  <c r="Q107" i="20"/>
  <c r="S107" i="20"/>
  <c r="T107" i="20"/>
  <c r="D108" i="20"/>
  <c r="F108" i="20"/>
  <c r="G108" i="20"/>
  <c r="H108" i="20"/>
  <c r="I108" i="20"/>
  <c r="J108" i="20"/>
  <c r="K108" i="20"/>
  <c r="L108" i="20"/>
  <c r="M108" i="20"/>
  <c r="N108" i="20"/>
  <c r="O108" i="20"/>
  <c r="Q108" i="20"/>
  <c r="S108" i="20"/>
  <c r="T108" i="20"/>
  <c r="D109" i="20"/>
  <c r="F109" i="20"/>
  <c r="G109" i="20"/>
  <c r="H109" i="20"/>
  <c r="I109" i="20"/>
  <c r="J109" i="20"/>
  <c r="K109" i="20"/>
  <c r="L109" i="20"/>
  <c r="M109" i="20"/>
  <c r="N109" i="20"/>
  <c r="O109" i="20"/>
  <c r="Q109" i="20"/>
  <c r="S109" i="20"/>
  <c r="T109" i="20"/>
  <c r="D110" i="20"/>
  <c r="F110" i="20"/>
  <c r="G110" i="20"/>
  <c r="H110" i="20"/>
  <c r="I110" i="20"/>
  <c r="J110" i="20"/>
  <c r="K110" i="20"/>
  <c r="L110" i="20"/>
  <c r="M110" i="20"/>
  <c r="N110" i="20"/>
  <c r="O110" i="20"/>
  <c r="Q110" i="20"/>
  <c r="S110" i="20"/>
  <c r="T110" i="20"/>
  <c r="D111" i="20"/>
  <c r="F111" i="20"/>
  <c r="G111" i="20"/>
  <c r="H111" i="20"/>
  <c r="I111" i="20"/>
  <c r="J111" i="20"/>
  <c r="K111" i="20"/>
  <c r="L111" i="20"/>
  <c r="M111" i="20"/>
  <c r="N111" i="20"/>
  <c r="O111" i="20"/>
  <c r="Q111" i="20"/>
  <c r="S111" i="20"/>
  <c r="T111" i="20"/>
  <c r="D112" i="20"/>
  <c r="F112" i="20"/>
  <c r="G112" i="20"/>
  <c r="H112" i="20"/>
  <c r="I112" i="20"/>
  <c r="J112" i="20"/>
  <c r="K112" i="20"/>
  <c r="L112" i="20"/>
  <c r="M112" i="20"/>
  <c r="N112" i="20"/>
  <c r="O112" i="20"/>
  <c r="Q112" i="20"/>
  <c r="S112" i="20"/>
  <c r="T112" i="20"/>
  <c r="D113" i="20"/>
  <c r="F113" i="20"/>
  <c r="G113" i="20"/>
  <c r="H113" i="20"/>
  <c r="I113" i="20"/>
  <c r="J113" i="20"/>
  <c r="K113" i="20"/>
  <c r="L113" i="20"/>
  <c r="M113" i="20"/>
  <c r="N113" i="20"/>
  <c r="O113" i="20"/>
  <c r="Q113" i="20"/>
  <c r="S113" i="20"/>
  <c r="T113" i="20"/>
  <c r="D114" i="20"/>
  <c r="F114" i="20"/>
  <c r="G114" i="20"/>
  <c r="H114" i="20"/>
  <c r="I114" i="20"/>
  <c r="J114" i="20"/>
  <c r="K114" i="20"/>
  <c r="L114" i="20"/>
  <c r="M114" i="20"/>
  <c r="N114" i="20"/>
  <c r="O114" i="20"/>
  <c r="Q114" i="20"/>
  <c r="S114" i="20"/>
  <c r="T114" i="20"/>
  <c r="D115" i="20"/>
  <c r="F115" i="20"/>
  <c r="G115" i="20"/>
  <c r="H115" i="20"/>
  <c r="I115" i="20"/>
  <c r="J115" i="20"/>
  <c r="K115" i="20"/>
  <c r="L115" i="20"/>
  <c r="M115" i="20"/>
  <c r="N115" i="20"/>
  <c r="O115" i="20"/>
  <c r="Q115" i="20"/>
  <c r="S115" i="20"/>
  <c r="T115" i="20"/>
  <c r="D116" i="20"/>
  <c r="F116" i="20"/>
  <c r="G116" i="20"/>
  <c r="H116" i="20"/>
  <c r="I116" i="20"/>
  <c r="J116" i="20"/>
  <c r="K116" i="20"/>
  <c r="L116" i="20"/>
  <c r="M116" i="20"/>
  <c r="N116" i="20"/>
  <c r="O116" i="20"/>
  <c r="Q116" i="20"/>
  <c r="S116" i="20"/>
  <c r="T116" i="20"/>
  <c r="D117" i="20"/>
  <c r="F117" i="20"/>
  <c r="G117" i="20"/>
  <c r="H117" i="20"/>
  <c r="I117" i="20"/>
  <c r="J117" i="20"/>
  <c r="K117" i="20"/>
  <c r="L117" i="20"/>
  <c r="Q117" i="20"/>
  <c r="S117" i="20"/>
  <c r="T117" i="20"/>
  <c r="D118" i="20"/>
  <c r="F118" i="20"/>
  <c r="G118" i="20"/>
  <c r="H118" i="20"/>
  <c r="I118" i="20"/>
  <c r="J118" i="20"/>
  <c r="K118" i="20"/>
  <c r="L118" i="20"/>
  <c r="M118" i="20"/>
  <c r="N118" i="20"/>
  <c r="O118" i="20"/>
  <c r="Q118" i="20"/>
  <c r="S118" i="20"/>
  <c r="T118" i="20"/>
  <c r="D119" i="20"/>
  <c r="F119" i="20"/>
  <c r="G119" i="20"/>
  <c r="H119" i="20"/>
  <c r="I119" i="20"/>
  <c r="J119" i="20"/>
  <c r="K119" i="20"/>
  <c r="L119" i="20"/>
  <c r="M119" i="20"/>
  <c r="N119" i="20"/>
  <c r="O119" i="20"/>
  <c r="Q119" i="20"/>
  <c r="S119" i="20"/>
  <c r="T119" i="20"/>
  <c r="D120" i="20"/>
  <c r="F120" i="20"/>
  <c r="G120" i="20"/>
  <c r="H120" i="20"/>
  <c r="I120" i="20"/>
  <c r="J120" i="20"/>
  <c r="K120" i="20"/>
  <c r="L120" i="20"/>
  <c r="M120" i="20"/>
  <c r="N120" i="20"/>
  <c r="O120" i="20"/>
  <c r="Q120" i="20"/>
  <c r="S120" i="20"/>
  <c r="T120" i="20"/>
  <c r="D98" i="20"/>
  <c r="F98" i="20"/>
  <c r="G98" i="20"/>
  <c r="H98" i="20"/>
  <c r="I98" i="20"/>
  <c r="J98" i="20"/>
  <c r="K98" i="20"/>
  <c r="L98" i="20"/>
  <c r="M98" i="20"/>
  <c r="N98" i="20"/>
  <c r="O98" i="20"/>
  <c r="Q98" i="20"/>
  <c r="S98" i="20"/>
  <c r="T98" i="20"/>
  <c r="D99" i="20"/>
  <c r="F99" i="20"/>
  <c r="G99" i="20"/>
  <c r="H99" i="20"/>
  <c r="I99" i="20"/>
  <c r="J99" i="20"/>
  <c r="K99" i="20"/>
  <c r="L99" i="20"/>
  <c r="M99" i="20"/>
  <c r="N99" i="20"/>
  <c r="O99" i="20"/>
  <c r="Q99" i="20"/>
  <c r="S99" i="20"/>
  <c r="T99" i="20"/>
  <c r="D100" i="20"/>
  <c r="F100" i="20"/>
  <c r="G100" i="20"/>
  <c r="H100" i="20"/>
  <c r="I100" i="20"/>
  <c r="J100" i="20"/>
  <c r="K100" i="20"/>
  <c r="L100" i="20"/>
  <c r="M100" i="20"/>
  <c r="N100" i="20"/>
  <c r="O100" i="20"/>
  <c r="Q100" i="20"/>
  <c r="S100" i="20"/>
  <c r="T100" i="20"/>
  <c r="D101" i="20"/>
  <c r="F101" i="20"/>
  <c r="G101" i="20"/>
  <c r="H101" i="20"/>
  <c r="I101" i="20"/>
  <c r="J101" i="20"/>
  <c r="K101" i="20"/>
  <c r="L101" i="20"/>
  <c r="M101" i="20"/>
  <c r="N101" i="20"/>
  <c r="O101" i="20"/>
  <c r="Q101" i="20"/>
  <c r="S101" i="20"/>
  <c r="T101" i="20"/>
  <c r="D102" i="20"/>
  <c r="F102" i="20"/>
  <c r="G102" i="20"/>
  <c r="H102" i="20"/>
  <c r="I102" i="20"/>
  <c r="J102" i="20"/>
  <c r="K102" i="20"/>
  <c r="L102" i="20"/>
  <c r="M102" i="20"/>
  <c r="N102" i="20"/>
  <c r="O102" i="20"/>
  <c r="Q102" i="20"/>
  <c r="S102" i="20"/>
  <c r="T102" i="20"/>
  <c r="T97" i="20"/>
  <c r="S97" i="20"/>
  <c r="Q97" i="20"/>
  <c r="O97" i="20"/>
  <c r="N97" i="20"/>
  <c r="M97" i="20"/>
  <c r="L97" i="20"/>
  <c r="K97" i="20"/>
  <c r="J97" i="20"/>
  <c r="I97" i="20"/>
  <c r="H97" i="20"/>
  <c r="G97" i="20"/>
  <c r="F97" i="20"/>
  <c r="D97" i="20"/>
  <c r="T96" i="20"/>
  <c r="S96" i="20"/>
  <c r="Q96" i="20"/>
  <c r="O96" i="20"/>
  <c r="N96" i="20"/>
  <c r="M96" i="20"/>
  <c r="L96" i="20"/>
  <c r="K96" i="20"/>
  <c r="J96" i="20"/>
  <c r="I96" i="20"/>
  <c r="H96" i="20"/>
  <c r="G96" i="20"/>
  <c r="F96" i="20"/>
  <c r="D96" i="20"/>
  <c r="T95" i="20"/>
  <c r="S95" i="20"/>
  <c r="Q95" i="20"/>
  <c r="O95" i="20"/>
  <c r="N95" i="20"/>
  <c r="M95" i="20"/>
  <c r="L95" i="20"/>
  <c r="K95" i="20"/>
  <c r="J95" i="20"/>
  <c r="I95" i="20"/>
  <c r="H95" i="20"/>
  <c r="G95" i="20"/>
  <c r="F95" i="20"/>
  <c r="D95" i="20"/>
  <c r="T94" i="20"/>
  <c r="S94" i="20"/>
  <c r="Q94" i="20"/>
  <c r="O94" i="20"/>
  <c r="N94" i="20"/>
  <c r="M94" i="20"/>
  <c r="L94" i="20"/>
  <c r="K94" i="20"/>
  <c r="J94" i="20"/>
  <c r="I94" i="20"/>
  <c r="H94" i="20"/>
  <c r="G94" i="20"/>
  <c r="F94" i="20"/>
  <c r="D94" i="20"/>
  <c r="T93" i="20"/>
  <c r="S93" i="20"/>
  <c r="Q93" i="20"/>
  <c r="O93" i="20"/>
  <c r="N93" i="20"/>
  <c r="M93" i="20"/>
  <c r="L93" i="20"/>
  <c r="K93" i="20"/>
  <c r="J93" i="20"/>
  <c r="I93" i="20"/>
  <c r="H93" i="20"/>
  <c r="G93" i="20"/>
  <c r="F93" i="20"/>
  <c r="D93" i="20"/>
  <c r="T92" i="20"/>
  <c r="S92" i="20"/>
  <c r="Q92" i="20"/>
  <c r="O92" i="20"/>
  <c r="N92" i="20"/>
  <c r="M92" i="20"/>
  <c r="L92" i="20"/>
  <c r="K92" i="20"/>
  <c r="J92" i="20"/>
  <c r="I92" i="20"/>
  <c r="H92" i="20"/>
  <c r="G92" i="20"/>
  <c r="F92" i="20"/>
  <c r="D92" i="20"/>
  <c r="T91" i="20"/>
  <c r="S91" i="20"/>
  <c r="Q91" i="20"/>
  <c r="O91" i="20"/>
  <c r="N91" i="20"/>
  <c r="M91" i="20"/>
  <c r="L91" i="20"/>
  <c r="K91" i="20"/>
  <c r="J91" i="20"/>
  <c r="I91" i="20"/>
  <c r="H91" i="20"/>
  <c r="G91" i="20"/>
  <c r="F91" i="20"/>
  <c r="D91" i="20"/>
  <c r="T90" i="20"/>
  <c r="S90" i="20"/>
  <c r="Q90" i="20"/>
  <c r="O90" i="20"/>
  <c r="N90" i="20"/>
  <c r="M90" i="20"/>
  <c r="L90" i="20"/>
  <c r="K90" i="20"/>
  <c r="J90" i="20"/>
  <c r="I90" i="20"/>
  <c r="H90" i="20"/>
  <c r="G90" i="20"/>
  <c r="F90" i="20"/>
  <c r="D90" i="20"/>
  <c r="T89" i="20"/>
  <c r="S89" i="20"/>
  <c r="Q89" i="20"/>
  <c r="O89" i="20"/>
  <c r="N89" i="20"/>
  <c r="M89" i="20"/>
  <c r="L89" i="20"/>
  <c r="K89" i="20"/>
  <c r="J89" i="20"/>
  <c r="I89" i="20"/>
  <c r="H89" i="20"/>
  <c r="G89" i="20"/>
  <c r="F89" i="20"/>
  <c r="D89" i="20"/>
  <c r="T88" i="20"/>
  <c r="S88" i="20"/>
  <c r="Q88" i="20"/>
  <c r="O88" i="20"/>
  <c r="N88" i="20"/>
  <c r="M88" i="20"/>
  <c r="L88" i="20"/>
  <c r="K88" i="20"/>
  <c r="J88" i="20"/>
  <c r="I88" i="20"/>
  <c r="H88" i="20"/>
  <c r="G88" i="20"/>
  <c r="F88" i="20"/>
  <c r="D88" i="20"/>
  <c r="T87" i="20"/>
  <c r="S87" i="20"/>
  <c r="Q87" i="20"/>
  <c r="O87" i="20"/>
  <c r="N87" i="20"/>
  <c r="M87" i="20"/>
  <c r="L87" i="20"/>
  <c r="K87" i="20"/>
  <c r="J87" i="20"/>
  <c r="I87" i="20"/>
  <c r="H87" i="20"/>
  <c r="G87" i="20"/>
  <c r="F87" i="20"/>
  <c r="D87" i="20"/>
  <c r="T86" i="20"/>
  <c r="S86" i="20"/>
  <c r="Q86" i="20"/>
  <c r="O86" i="20"/>
  <c r="N86" i="20"/>
  <c r="M86" i="20"/>
  <c r="L86" i="20"/>
  <c r="K86" i="20"/>
  <c r="J86" i="20"/>
  <c r="I86" i="20"/>
  <c r="H86" i="20"/>
  <c r="G86" i="20"/>
  <c r="F86" i="20"/>
  <c r="D86" i="20"/>
  <c r="T85" i="20"/>
  <c r="S85" i="20"/>
  <c r="Q85" i="20"/>
  <c r="O85" i="20"/>
  <c r="N85" i="20"/>
  <c r="M85" i="20"/>
  <c r="L85" i="20"/>
  <c r="K85" i="20"/>
  <c r="J85" i="20"/>
  <c r="I85" i="20"/>
  <c r="H85" i="20"/>
  <c r="G85" i="20"/>
  <c r="F85" i="20"/>
  <c r="D85" i="20"/>
  <c r="T84" i="20"/>
  <c r="S84" i="20"/>
  <c r="Q84" i="20"/>
  <c r="O84" i="20"/>
  <c r="N84" i="20"/>
  <c r="M84" i="20"/>
  <c r="L84" i="20"/>
  <c r="K84" i="20"/>
  <c r="J84" i="20"/>
  <c r="I84" i="20"/>
  <c r="H84" i="20"/>
  <c r="G84" i="20"/>
  <c r="F84" i="20"/>
  <c r="D84" i="20"/>
  <c r="T83" i="20"/>
  <c r="S83" i="20"/>
  <c r="Q83" i="20"/>
  <c r="O83" i="20"/>
  <c r="N83" i="20"/>
  <c r="M83" i="20"/>
  <c r="L83" i="20"/>
  <c r="K83" i="20"/>
  <c r="J83" i="20"/>
  <c r="I83" i="20"/>
  <c r="H83" i="20"/>
  <c r="G83" i="20"/>
  <c r="F83" i="20"/>
  <c r="D83" i="20"/>
  <c r="T82" i="20"/>
  <c r="S82" i="20"/>
  <c r="Q82" i="20"/>
  <c r="O82" i="20"/>
  <c r="N82" i="20"/>
  <c r="M82" i="20"/>
  <c r="L82" i="20"/>
  <c r="K82" i="20"/>
  <c r="J82" i="20"/>
  <c r="I82" i="20"/>
  <c r="H82" i="20"/>
  <c r="G82" i="20"/>
  <c r="F82" i="20"/>
  <c r="D82" i="20"/>
  <c r="Q81" i="20"/>
  <c r="T78" i="20"/>
  <c r="S78" i="20"/>
  <c r="Q78" i="20"/>
  <c r="O78" i="20"/>
  <c r="N78" i="20"/>
  <c r="M78" i="20"/>
  <c r="L78" i="20"/>
  <c r="K78" i="20"/>
  <c r="J78" i="20"/>
  <c r="I78" i="20"/>
  <c r="H78" i="20"/>
  <c r="G78" i="20"/>
  <c r="F78" i="20"/>
  <c r="D78" i="20"/>
  <c r="T77" i="20"/>
  <c r="S77" i="20"/>
  <c r="Q77" i="20"/>
  <c r="O77" i="20"/>
  <c r="N77" i="20"/>
  <c r="M77" i="20"/>
  <c r="L77" i="20"/>
  <c r="K77" i="20"/>
  <c r="J77" i="20"/>
  <c r="I77" i="20"/>
  <c r="H77" i="20"/>
  <c r="G77" i="20"/>
  <c r="F77" i="20"/>
  <c r="D77" i="20"/>
  <c r="T76" i="20"/>
  <c r="S76" i="20"/>
  <c r="Q76" i="20"/>
  <c r="O76" i="20"/>
  <c r="N76" i="20"/>
  <c r="M76" i="20"/>
  <c r="L76" i="20"/>
  <c r="K76" i="20"/>
  <c r="J76" i="20"/>
  <c r="I76" i="20"/>
  <c r="H76" i="20"/>
  <c r="G76" i="20"/>
  <c r="F76" i="20"/>
  <c r="D76" i="20"/>
  <c r="T75" i="20"/>
  <c r="S75" i="20"/>
  <c r="Q75" i="20"/>
  <c r="O75" i="20"/>
  <c r="N75" i="20"/>
  <c r="M75" i="20"/>
  <c r="L75" i="20"/>
  <c r="K75" i="20"/>
  <c r="J75" i="20"/>
  <c r="I75" i="20"/>
  <c r="H75" i="20"/>
  <c r="G75" i="20"/>
  <c r="F75" i="20"/>
  <c r="D75" i="20"/>
  <c r="T74" i="20"/>
  <c r="S74" i="20"/>
  <c r="Q74" i="20"/>
  <c r="O74" i="20"/>
  <c r="N74" i="20"/>
  <c r="M74" i="20"/>
  <c r="L74" i="20"/>
  <c r="K74" i="20"/>
  <c r="J74" i="20"/>
  <c r="I74" i="20"/>
  <c r="H74" i="20"/>
  <c r="G74" i="20"/>
  <c r="F74" i="20"/>
  <c r="D74" i="20"/>
  <c r="T73" i="20"/>
  <c r="S73" i="20"/>
  <c r="Q73" i="20"/>
  <c r="O73" i="20"/>
  <c r="N73" i="20"/>
  <c r="M73" i="20"/>
  <c r="L73" i="20"/>
  <c r="K73" i="20"/>
  <c r="J73" i="20"/>
  <c r="I73" i="20"/>
  <c r="H73" i="20"/>
  <c r="G73" i="20"/>
  <c r="F73" i="20"/>
  <c r="D73" i="20"/>
  <c r="T72" i="20"/>
  <c r="S72" i="20"/>
  <c r="Q72" i="20"/>
  <c r="O72" i="20"/>
  <c r="N72" i="20"/>
  <c r="M72" i="20"/>
  <c r="L72" i="20"/>
  <c r="K72" i="20"/>
  <c r="J72" i="20"/>
  <c r="I72" i="20"/>
  <c r="H72" i="20"/>
  <c r="G72" i="20"/>
  <c r="F72" i="20"/>
  <c r="D72" i="20"/>
  <c r="T71" i="20"/>
  <c r="S71" i="20"/>
  <c r="Q71" i="20"/>
  <c r="L71" i="20"/>
  <c r="K71" i="20"/>
  <c r="J71" i="20"/>
  <c r="I71" i="20"/>
  <c r="H71" i="20"/>
  <c r="G71" i="20"/>
  <c r="F71" i="20"/>
  <c r="D71" i="20"/>
  <c r="T70" i="20"/>
  <c r="S70" i="20"/>
  <c r="Q70" i="20"/>
  <c r="O70" i="20"/>
  <c r="N70" i="20"/>
  <c r="M70" i="20"/>
  <c r="L70" i="20"/>
  <c r="K70" i="20"/>
  <c r="J70" i="20"/>
  <c r="I70" i="20"/>
  <c r="H70" i="20"/>
  <c r="G70" i="20"/>
  <c r="F70" i="20"/>
  <c r="D70" i="20"/>
  <c r="T69" i="20"/>
  <c r="S69" i="20"/>
  <c r="Q69" i="20"/>
  <c r="O69" i="20"/>
  <c r="N69" i="20"/>
  <c r="M69" i="20"/>
  <c r="L69" i="20"/>
  <c r="K69" i="20"/>
  <c r="J69" i="20"/>
  <c r="I69" i="20"/>
  <c r="H69" i="20"/>
  <c r="G69" i="20"/>
  <c r="F69" i="20"/>
  <c r="D69" i="20"/>
  <c r="T68" i="20"/>
  <c r="S68" i="20"/>
  <c r="Q68" i="20"/>
  <c r="O68" i="20"/>
  <c r="N68" i="20"/>
  <c r="M68" i="20"/>
  <c r="L68" i="20"/>
  <c r="K68" i="20"/>
  <c r="J68" i="20"/>
  <c r="I68" i="20"/>
  <c r="H68" i="20"/>
  <c r="G68" i="20"/>
  <c r="F68" i="20"/>
  <c r="D68" i="20"/>
  <c r="T67" i="20"/>
  <c r="S67" i="20"/>
  <c r="Q67" i="20"/>
  <c r="O67" i="20"/>
  <c r="N67" i="20"/>
  <c r="M67" i="20"/>
  <c r="L67" i="20"/>
  <c r="K67" i="20"/>
  <c r="J67" i="20"/>
  <c r="I67" i="20"/>
  <c r="H67" i="20"/>
  <c r="G67" i="20"/>
  <c r="F67" i="20"/>
  <c r="D67" i="20"/>
  <c r="T66" i="20"/>
  <c r="S66" i="20"/>
  <c r="Q66" i="20"/>
  <c r="O66" i="20"/>
  <c r="N66" i="20"/>
  <c r="M66" i="20"/>
  <c r="L66" i="20"/>
  <c r="K66" i="20"/>
  <c r="J66" i="20"/>
  <c r="I66" i="20"/>
  <c r="H66" i="20"/>
  <c r="G66" i="20"/>
  <c r="F66" i="20"/>
  <c r="D66" i="20"/>
  <c r="T65" i="20"/>
  <c r="S65" i="20"/>
  <c r="Q65" i="20"/>
  <c r="O65" i="20"/>
  <c r="N65" i="20"/>
  <c r="M65" i="20"/>
  <c r="L65" i="20"/>
  <c r="K65" i="20"/>
  <c r="J65" i="20"/>
  <c r="I65" i="20"/>
  <c r="H65" i="20"/>
  <c r="G65" i="20"/>
  <c r="F65" i="20"/>
  <c r="D65" i="20"/>
  <c r="T64" i="20"/>
  <c r="S64" i="20"/>
  <c r="Q64" i="20"/>
  <c r="O64" i="20"/>
  <c r="N64" i="20"/>
  <c r="M64" i="20"/>
  <c r="L64" i="20"/>
  <c r="K64" i="20"/>
  <c r="J64" i="20"/>
  <c r="I64" i="20"/>
  <c r="H64" i="20"/>
  <c r="G64" i="20"/>
  <c r="F64" i="20"/>
  <c r="D64" i="20"/>
  <c r="T63" i="20"/>
  <c r="S63" i="20"/>
  <c r="Q63" i="20"/>
  <c r="O63" i="20"/>
  <c r="N63" i="20"/>
  <c r="M63" i="20"/>
  <c r="L63" i="20"/>
  <c r="K63" i="20"/>
  <c r="J63" i="20"/>
  <c r="I63" i="20"/>
  <c r="H63" i="20"/>
  <c r="G63" i="20"/>
  <c r="F63" i="20"/>
  <c r="D63" i="20"/>
  <c r="T62" i="20"/>
  <c r="S62" i="20"/>
  <c r="Q62" i="20"/>
  <c r="O62" i="20"/>
  <c r="N62" i="20"/>
  <c r="M62" i="20"/>
  <c r="L62" i="20"/>
  <c r="K62" i="20"/>
  <c r="J62" i="20"/>
  <c r="I62" i="20"/>
  <c r="H62" i="20"/>
  <c r="G62" i="20"/>
  <c r="F62" i="20"/>
  <c r="D62" i="20"/>
  <c r="T61" i="20"/>
  <c r="S61" i="20"/>
  <c r="Q61" i="20"/>
  <c r="O61" i="20"/>
  <c r="N61" i="20"/>
  <c r="M61" i="20"/>
  <c r="L61" i="20"/>
  <c r="K61" i="20"/>
  <c r="J61" i="20"/>
  <c r="I61" i="20"/>
  <c r="H61" i="20"/>
  <c r="G61" i="20"/>
  <c r="F61" i="20"/>
  <c r="D61" i="20"/>
  <c r="T60" i="20"/>
  <c r="S60" i="20"/>
  <c r="Q60" i="20"/>
  <c r="O60" i="20"/>
  <c r="N60" i="20"/>
  <c r="M60" i="20"/>
  <c r="L60" i="20"/>
  <c r="H60" i="20"/>
  <c r="G60" i="20"/>
  <c r="F60" i="20"/>
  <c r="D60" i="20"/>
  <c r="T59" i="20"/>
  <c r="S59" i="20"/>
  <c r="Q59" i="20"/>
  <c r="O59" i="20"/>
  <c r="N59" i="20"/>
  <c r="M59" i="20"/>
  <c r="L59" i="20"/>
  <c r="K59" i="20"/>
  <c r="J59" i="20"/>
  <c r="I59" i="20"/>
  <c r="H59" i="20"/>
  <c r="G59" i="20"/>
  <c r="F59" i="20"/>
  <c r="D59" i="20"/>
  <c r="T58" i="20"/>
  <c r="S58" i="20"/>
  <c r="Q58" i="20"/>
  <c r="O58" i="20"/>
  <c r="N58" i="20"/>
  <c r="M58" i="20"/>
  <c r="L58" i="20"/>
  <c r="K58" i="20"/>
  <c r="J58" i="20"/>
  <c r="I58" i="20"/>
  <c r="H58" i="20"/>
  <c r="G58" i="20"/>
  <c r="F58" i="20"/>
  <c r="D58" i="20"/>
  <c r="T57" i="20"/>
  <c r="S57" i="20"/>
  <c r="Q57" i="20"/>
  <c r="O57" i="20"/>
  <c r="N57" i="20"/>
  <c r="M57" i="20"/>
  <c r="L57" i="20"/>
  <c r="K57" i="20"/>
  <c r="J57" i="20"/>
  <c r="I57" i="20"/>
  <c r="H57" i="20"/>
  <c r="G57" i="20"/>
  <c r="F57" i="20"/>
  <c r="D57" i="20"/>
  <c r="T56" i="20"/>
  <c r="S56" i="20"/>
  <c r="Q56" i="20"/>
  <c r="O56" i="20"/>
  <c r="N56" i="20"/>
  <c r="M56" i="20"/>
  <c r="L56" i="20"/>
  <c r="K56" i="20"/>
  <c r="J56" i="20"/>
  <c r="I56" i="20"/>
  <c r="H56" i="20"/>
  <c r="G56" i="20"/>
  <c r="F56" i="20"/>
  <c r="D56" i="20"/>
  <c r="T55" i="20"/>
  <c r="S55" i="20"/>
  <c r="Q55" i="20"/>
  <c r="O55" i="20"/>
  <c r="N55" i="20"/>
  <c r="M55" i="20"/>
  <c r="L55" i="20"/>
  <c r="K55" i="20"/>
  <c r="J55" i="20"/>
  <c r="I55" i="20"/>
  <c r="H55" i="20"/>
  <c r="G55" i="20"/>
  <c r="F55" i="20"/>
  <c r="D55" i="20"/>
  <c r="T54" i="20"/>
  <c r="S54" i="20"/>
  <c r="Q54" i="20"/>
  <c r="O54" i="20"/>
  <c r="N54" i="20"/>
  <c r="M54" i="20"/>
  <c r="L54" i="20"/>
  <c r="K54" i="20"/>
  <c r="J54" i="20"/>
  <c r="I54" i="20"/>
  <c r="H54" i="20"/>
  <c r="G54" i="20"/>
  <c r="F54" i="20"/>
  <c r="D54" i="20"/>
  <c r="T53" i="20"/>
  <c r="S53" i="20"/>
  <c r="Q53" i="20"/>
  <c r="O53" i="20"/>
  <c r="N53" i="20"/>
  <c r="M53" i="20"/>
  <c r="L53" i="20"/>
  <c r="K53" i="20"/>
  <c r="J53" i="20"/>
  <c r="I53" i="20"/>
  <c r="H53" i="20"/>
  <c r="G53" i="20"/>
  <c r="F53" i="20"/>
  <c r="D53" i="20"/>
  <c r="T52" i="20"/>
  <c r="S52" i="20"/>
  <c r="Q52" i="20"/>
  <c r="O52" i="20"/>
  <c r="N52" i="20"/>
  <c r="M52" i="20"/>
  <c r="L52" i="20"/>
  <c r="K52" i="20"/>
  <c r="J52" i="20"/>
  <c r="I52" i="20"/>
  <c r="H52" i="20"/>
  <c r="G52" i="20"/>
  <c r="F52" i="20"/>
  <c r="D52" i="20"/>
  <c r="T51" i="20"/>
  <c r="S51" i="20"/>
  <c r="Q51" i="20"/>
  <c r="O51" i="20"/>
  <c r="N51" i="20"/>
  <c r="M51" i="20"/>
  <c r="L51" i="20"/>
  <c r="K51" i="20"/>
  <c r="J51" i="20"/>
  <c r="I51" i="20"/>
  <c r="H51" i="20"/>
  <c r="G51" i="20"/>
  <c r="F51" i="20"/>
  <c r="D51" i="20"/>
  <c r="T50" i="20"/>
  <c r="S50" i="20"/>
  <c r="Q50" i="20"/>
  <c r="O50" i="20"/>
  <c r="N50" i="20"/>
  <c r="M50" i="20"/>
  <c r="L50" i="20"/>
  <c r="K50" i="20"/>
  <c r="J50" i="20"/>
  <c r="I50" i="20"/>
  <c r="H50" i="20"/>
  <c r="G50" i="20"/>
  <c r="F50" i="20"/>
  <c r="D50" i="20"/>
  <c r="T49" i="20"/>
  <c r="S49" i="20"/>
  <c r="Q49" i="20"/>
  <c r="O49" i="20"/>
  <c r="N49" i="20"/>
  <c r="M49" i="20"/>
  <c r="L49" i="20"/>
  <c r="K49" i="20"/>
  <c r="J49" i="20"/>
  <c r="I49" i="20"/>
  <c r="H49" i="20"/>
  <c r="G49" i="20"/>
  <c r="F49" i="20"/>
  <c r="D49" i="20"/>
  <c r="T48" i="20"/>
  <c r="S48" i="20"/>
  <c r="Q48" i="20"/>
  <c r="L48" i="20"/>
  <c r="K48" i="20"/>
  <c r="J48" i="20"/>
  <c r="I48" i="20"/>
  <c r="H48" i="20"/>
  <c r="G48" i="20"/>
  <c r="F48" i="20"/>
  <c r="D48" i="20"/>
  <c r="T47" i="20"/>
  <c r="S47" i="20"/>
  <c r="Q47" i="20"/>
  <c r="O47" i="20"/>
  <c r="N47" i="20"/>
  <c r="M47" i="20"/>
  <c r="L47" i="20"/>
  <c r="K47" i="20"/>
  <c r="J47" i="20"/>
  <c r="I47" i="20"/>
  <c r="H47" i="20"/>
  <c r="G47" i="20"/>
  <c r="F47" i="20"/>
  <c r="D47" i="20"/>
  <c r="T46" i="20"/>
  <c r="S46" i="20"/>
  <c r="Q46" i="20"/>
  <c r="O46" i="20"/>
  <c r="N46" i="20"/>
  <c r="M46" i="20"/>
  <c r="L46" i="20"/>
  <c r="K46" i="20"/>
  <c r="J46" i="20"/>
  <c r="I46" i="20"/>
  <c r="H46" i="20"/>
  <c r="G46" i="20"/>
  <c r="F46" i="20"/>
  <c r="D46" i="20"/>
  <c r="T45" i="20"/>
  <c r="S45" i="20"/>
  <c r="Q45" i="20"/>
  <c r="O45" i="20"/>
  <c r="N45" i="20"/>
  <c r="M45" i="20"/>
  <c r="L45" i="20"/>
  <c r="K45" i="20"/>
  <c r="J45" i="20"/>
  <c r="I45" i="20"/>
  <c r="H45" i="20"/>
  <c r="G45" i="20"/>
  <c r="F45" i="20"/>
  <c r="D45" i="20"/>
  <c r="T44" i="20"/>
  <c r="S44" i="20"/>
  <c r="Q44" i="20"/>
  <c r="O44" i="20"/>
  <c r="N44" i="20"/>
  <c r="M44" i="20"/>
  <c r="L44" i="20"/>
  <c r="K44" i="20"/>
  <c r="J44" i="20"/>
  <c r="I44" i="20"/>
  <c r="H44" i="20"/>
  <c r="G44" i="20"/>
  <c r="F44" i="20"/>
  <c r="D44" i="20"/>
  <c r="T43" i="20"/>
  <c r="S43" i="20"/>
  <c r="Q43" i="20"/>
  <c r="O43" i="20"/>
  <c r="N43" i="20"/>
  <c r="M43" i="20"/>
  <c r="L43" i="20"/>
  <c r="K43" i="20"/>
  <c r="J43" i="20"/>
  <c r="I43" i="20"/>
  <c r="H43" i="20"/>
  <c r="G43" i="20"/>
  <c r="F43" i="20"/>
  <c r="D43" i="20"/>
  <c r="T42" i="20"/>
  <c r="S42" i="20"/>
  <c r="Q42" i="20"/>
  <c r="O42" i="20"/>
  <c r="N42" i="20"/>
  <c r="M42" i="20"/>
  <c r="L42" i="20"/>
  <c r="K42" i="20"/>
  <c r="J42" i="20"/>
  <c r="I42" i="20"/>
  <c r="H42" i="20"/>
  <c r="G42" i="20"/>
  <c r="F42" i="20"/>
  <c r="D42" i="20"/>
  <c r="T41" i="20"/>
  <c r="S41" i="20"/>
  <c r="Q41" i="20"/>
  <c r="O41" i="20"/>
  <c r="N41" i="20"/>
  <c r="M41" i="20"/>
  <c r="L41" i="20"/>
  <c r="K41" i="20"/>
  <c r="J41" i="20"/>
  <c r="I41" i="20"/>
  <c r="H41" i="20"/>
  <c r="G41" i="20"/>
  <c r="F41" i="20"/>
  <c r="D41" i="20"/>
  <c r="T40" i="20"/>
  <c r="S40" i="20"/>
  <c r="Q40" i="20"/>
  <c r="O40" i="20"/>
  <c r="N40" i="20"/>
  <c r="M40" i="20"/>
  <c r="L40" i="20"/>
  <c r="K40" i="20"/>
  <c r="J40" i="20"/>
  <c r="I40" i="20"/>
  <c r="H40" i="20"/>
  <c r="G40" i="20"/>
  <c r="F40" i="20"/>
  <c r="D40" i="20"/>
  <c r="T38" i="20"/>
  <c r="S38" i="20"/>
  <c r="Q38" i="20"/>
  <c r="O38" i="20"/>
  <c r="N38" i="20"/>
  <c r="M38" i="20"/>
  <c r="L38" i="20"/>
  <c r="K38" i="20"/>
  <c r="J38" i="20"/>
  <c r="I38" i="20"/>
  <c r="H38" i="20"/>
  <c r="G38" i="20"/>
  <c r="F38" i="20"/>
  <c r="D38" i="20"/>
  <c r="T37" i="20"/>
  <c r="S37" i="20"/>
  <c r="Q37" i="20"/>
  <c r="O37" i="20"/>
  <c r="N37" i="20"/>
  <c r="M37" i="20"/>
  <c r="L37" i="20"/>
  <c r="K37" i="20"/>
  <c r="J37" i="20"/>
  <c r="I37" i="20"/>
  <c r="H37" i="20"/>
  <c r="G37" i="20"/>
  <c r="F37" i="20"/>
  <c r="D37" i="20"/>
  <c r="T36" i="20"/>
  <c r="S36" i="20"/>
  <c r="Q36" i="20"/>
  <c r="O36" i="20"/>
  <c r="N36" i="20"/>
  <c r="M36" i="20"/>
  <c r="L36" i="20"/>
  <c r="K36" i="20"/>
  <c r="J36" i="20"/>
  <c r="I36" i="20"/>
  <c r="H36" i="20"/>
  <c r="G36" i="20"/>
  <c r="F36" i="20"/>
  <c r="D36" i="20"/>
  <c r="T35" i="20"/>
  <c r="S35" i="20"/>
  <c r="Q35" i="20"/>
  <c r="O35" i="20"/>
  <c r="N35" i="20"/>
  <c r="M35" i="20"/>
  <c r="L35" i="20"/>
  <c r="K35" i="20"/>
  <c r="J35" i="20"/>
  <c r="I35" i="20"/>
  <c r="H35" i="20"/>
  <c r="G35" i="20"/>
  <c r="F35" i="20"/>
  <c r="D35" i="20"/>
  <c r="T34" i="20"/>
  <c r="S34" i="20"/>
  <c r="Q34" i="20"/>
  <c r="O34" i="20"/>
  <c r="N34" i="20"/>
  <c r="M34" i="20"/>
  <c r="L34" i="20"/>
  <c r="K34" i="20"/>
  <c r="J34" i="20"/>
  <c r="I34" i="20"/>
  <c r="H34" i="20"/>
  <c r="G34" i="20"/>
  <c r="F34" i="20"/>
  <c r="D34" i="20"/>
  <c r="T33" i="20"/>
  <c r="S33" i="20"/>
  <c r="Q33" i="20"/>
  <c r="O33" i="20"/>
  <c r="N33" i="20"/>
  <c r="M33" i="20"/>
  <c r="L33" i="20"/>
  <c r="K33" i="20"/>
  <c r="J33" i="20"/>
  <c r="I33" i="20"/>
  <c r="H33" i="20"/>
  <c r="G33" i="20"/>
  <c r="F33" i="20"/>
  <c r="D33" i="20"/>
  <c r="T32" i="20"/>
  <c r="S32" i="20"/>
  <c r="Q32" i="20"/>
  <c r="O32" i="20"/>
  <c r="N32" i="20"/>
  <c r="M32" i="20"/>
  <c r="L32" i="20"/>
  <c r="K32" i="20"/>
  <c r="J32" i="20"/>
  <c r="I32" i="20"/>
  <c r="H32" i="20"/>
  <c r="G32" i="20"/>
  <c r="F32" i="20"/>
  <c r="D32" i="20"/>
  <c r="T31" i="20"/>
  <c r="S31" i="20"/>
  <c r="Q31" i="20"/>
  <c r="O31" i="20"/>
  <c r="N31" i="20"/>
  <c r="M31" i="20"/>
  <c r="L31" i="20"/>
  <c r="K31" i="20"/>
  <c r="J31" i="20"/>
  <c r="I31" i="20"/>
  <c r="H31" i="20"/>
  <c r="G31" i="20"/>
  <c r="F31" i="20"/>
  <c r="D31" i="20"/>
  <c r="T30" i="20"/>
  <c r="S30" i="20"/>
  <c r="Q30" i="20"/>
  <c r="O30" i="20"/>
  <c r="N30" i="20"/>
  <c r="M30" i="20"/>
  <c r="L30" i="20"/>
  <c r="K30" i="20"/>
  <c r="J30" i="20"/>
  <c r="I30" i="20"/>
  <c r="H30" i="20"/>
  <c r="G30" i="20"/>
  <c r="F30" i="20"/>
  <c r="D30" i="20"/>
  <c r="T29" i="20"/>
  <c r="S29" i="20"/>
  <c r="Q29" i="20"/>
  <c r="O29" i="20"/>
  <c r="N29" i="20"/>
  <c r="M29" i="20"/>
  <c r="L29" i="20"/>
  <c r="K29" i="20"/>
  <c r="J29" i="20"/>
  <c r="I29" i="20"/>
  <c r="H29" i="20"/>
  <c r="G29" i="20"/>
  <c r="F29" i="20"/>
  <c r="D29" i="20"/>
  <c r="T28" i="20"/>
  <c r="S28" i="20"/>
  <c r="Q28" i="20"/>
  <c r="O28" i="20"/>
  <c r="N28" i="20"/>
  <c r="M28" i="20"/>
  <c r="L28" i="20"/>
  <c r="K28" i="20"/>
  <c r="J28" i="20"/>
  <c r="I28" i="20"/>
  <c r="H28" i="20"/>
  <c r="G28" i="20"/>
  <c r="F28" i="20"/>
  <c r="D28" i="20"/>
  <c r="T27" i="20"/>
  <c r="S27" i="20"/>
  <c r="Q27" i="20"/>
  <c r="O27" i="20"/>
  <c r="N27" i="20"/>
  <c r="M27" i="20"/>
  <c r="L27" i="20"/>
  <c r="K27" i="20"/>
  <c r="J27" i="20"/>
  <c r="I27" i="20"/>
  <c r="H27" i="20"/>
  <c r="G27" i="20"/>
  <c r="F27" i="20"/>
  <c r="D27" i="20"/>
  <c r="T26" i="20"/>
  <c r="S26" i="20"/>
  <c r="Q26" i="20"/>
  <c r="L26" i="20"/>
  <c r="K26" i="20"/>
  <c r="J26" i="20"/>
  <c r="I26" i="20"/>
  <c r="H26" i="20"/>
  <c r="G26" i="20"/>
  <c r="F26" i="20"/>
  <c r="D26" i="20"/>
  <c r="T25" i="20"/>
  <c r="S25" i="20"/>
  <c r="Q25" i="20"/>
  <c r="O25" i="20"/>
  <c r="N25" i="20"/>
  <c r="M25" i="20"/>
  <c r="L25" i="20"/>
  <c r="K25" i="20"/>
  <c r="J25" i="20"/>
  <c r="I25" i="20"/>
  <c r="H25" i="20"/>
  <c r="G25" i="20"/>
  <c r="F25" i="20"/>
  <c r="D25" i="20"/>
  <c r="T24" i="20"/>
  <c r="S24" i="20"/>
  <c r="Q24" i="20"/>
  <c r="O24" i="20"/>
  <c r="N24" i="20"/>
  <c r="M24" i="20"/>
  <c r="L24" i="20"/>
  <c r="K24" i="20"/>
  <c r="J24" i="20"/>
  <c r="I24" i="20"/>
  <c r="H24" i="20"/>
  <c r="G24" i="20"/>
  <c r="F24" i="20"/>
  <c r="D24" i="20"/>
  <c r="T23" i="20"/>
  <c r="S23" i="20"/>
  <c r="Q23" i="20"/>
  <c r="L23" i="20"/>
  <c r="K23" i="20"/>
  <c r="J23" i="20"/>
  <c r="I23" i="20"/>
  <c r="H23" i="20"/>
  <c r="G23" i="20"/>
  <c r="F23" i="20"/>
  <c r="D23" i="20"/>
  <c r="T22" i="20"/>
  <c r="S22" i="20"/>
  <c r="Q22" i="20"/>
  <c r="O22" i="20"/>
  <c r="N22" i="20"/>
  <c r="M22" i="20"/>
  <c r="L22" i="20"/>
  <c r="K22" i="20"/>
  <c r="J22" i="20"/>
  <c r="I22" i="20"/>
  <c r="H22" i="20"/>
  <c r="G22" i="20"/>
  <c r="F22" i="20"/>
  <c r="D22" i="20"/>
  <c r="T21" i="20"/>
  <c r="S21" i="20"/>
  <c r="Q21" i="20"/>
  <c r="O21" i="20"/>
  <c r="N21" i="20"/>
  <c r="M21" i="20"/>
  <c r="L21" i="20"/>
  <c r="K21" i="20"/>
  <c r="J21" i="20"/>
  <c r="I21" i="20"/>
  <c r="H21" i="20"/>
  <c r="G21" i="20"/>
  <c r="F21" i="20"/>
  <c r="D21" i="20"/>
  <c r="T20" i="20"/>
  <c r="S20" i="20"/>
  <c r="Q20" i="20"/>
  <c r="O20" i="20"/>
  <c r="N20" i="20"/>
  <c r="M20" i="20"/>
  <c r="L20" i="20"/>
  <c r="K20" i="20"/>
  <c r="J20" i="20"/>
  <c r="I20" i="20"/>
  <c r="H20" i="20"/>
  <c r="G20" i="20"/>
  <c r="F20" i="20"/>
  <c r="D20" i="20"/>
  <c r="T19" i="20"/>
  <c r="S19" i="20"/>
  <c r="Q19" i="20"/>
  <c r="L19" i="20"/>
  <c r="K19" i="20"/>
  <c r="J19" i="20"/>
  <c r="I19" i="20"/>
  <c r="H19" i="20"/>
  <c r="G19" i="20"/>
  <c r="F19" i="20"/>
  <c r="D19" i="20"/>
  <c r="T18" i="20"/>
  <c r="S18" i="20"/>
  <c r="Q18" i="20"/>
  <c r="O18" i="20"/>
  <c r="N18" i="20"/>
  <c r="M18" i="20"/>
  <c r="L18" i="20"/>
  <c r="K18" i="20"/>
  <c r="J18" i="20"/>
  <c r="I18" i="20"/>
  <c r="H18" i="20"/>
  <c r="G18" i="20"/>
  <c r="F18" i="20"/>
  <c r="D18" i="20"/>
  <c r="V17" i="20"/>
  <c r="T17" i="20"/>
  <c r="S17" i="20"/>
  <c r="Q17" i="20"/>
  <c r="O17" i="20"/>
  <c r="M17" i="20"/>
  <c r="C17" i="20"/>
  <c r="CW8" i="15"/>
  <c r="CW61" i="15"/>
  <c r="BO16" i="18"/>
  <c r="BS26" i="18"/>
  <c r="BR26" i="18"/>
  <c r="BQ26" i="18"/>
  <c r="BP26" i="18"/>
  <c r="BO26" i="18"/>
  <c r="BS25" i="18"/>
  <c r="BR25" i="18"/>
  <c r="BQ25" i="18"/>
  <c r="BP25" i="18"/>
  <c r="BO25" i="18"/>
  <c r="BS24" i="18"/>
  <c r="BR24" i="18"/>
  <c r="BQ24" i="18"/>
  <c r="BP24" i="18"/>
  <c r="BO24" i="18"/>
  <c r="BS23" i="18"/>
  <c r="BR23" i="18"/>
  <c r="BQ23" i="18"/>
  <c r="BP23" i="18"/>
  <c r="BO23" i="18"/>
  <c r="BS22" i="18"/>
  <c r="BR22" i="18"/>
  <c r="BQ22" i="18"/>
  <c r="BP22" i="18"/>
  <c r="BO22" i="18"/>
  <c r="BS21" i="18"/>
  <c r="BR21" i="18"/>
  <c r="BQ21" i="18"/>
  <c r="BP21" i="18"/>
  <c r="BO21" i="18"/>
  <c r="BS20" i="18"/>
  <c r="BR20" i="18"/>
  <c r="BQ20" i="18"/>
  <c r="BP20" i="18"/>
  <c r="BO20" i="18"/>
  <c r="BS19" i="18"/>
  <c r="BR19" i="18"/>
  <c r="BQ19" i="18"/>
  <c r="BP19" i="18"/>
  <c r="BO19" i="18"/>
  <c r="BS18" i="18"/>
  <c r="BR18" i="18"/>
  <c r="BQ18" i="18"/>
  <c r="BP18" i="18"/>
  <c r="BO18" i="18"/>
  <c r="BS17" i="18"/>
  <c r="BR17" i="18"/>
  <c r="BQ17" i="18"/>
  <c r="BP17" i="18"/>
  <c r="BO17" i="18"/>
  <c r="BS16" i="18"/>
  <c r="BR16" i="18"/>
  <c r="BQ16" i="18"/>
  <c r="BP16" i="18"/>
  <c r="BS15" i="18"/>
  <c r="BR15" i="18"/>
  <c r="BQ15" i="18"/>
  <c r="BP15" i="18"/>
  <c r="BO15" i="18"/>
  <c r="BS14" i="18"/>
  <c r="BR14" i="18"/>
  <c r="BQ14" i="18"/>
  <c r="BP14" i="18"/>
  <c r="BO14" i="18"/>
  <c r="BS13" i="18"/>
  <c r="BR13" i="18"/>
  <c r="BQ13" i="18"/>
  <c r="BP13" i="18"/>
  <c r="BO13" i="18"/>
  <c r="BS12" i="18"/>
  <c r="BR12" i="18"/>
  <c r="BQ12" i="18"/>
  <c r="BP12" i="18"/>
  <c r="BO12" i="18"/>
  <c r="BS11" i="18"/>
  <c r="BR11" i="18"/>
  <c r="BQ11" i="18"/>
  <c r="BP11" i="18"/>
  <c r="BO11" i="18"/>
  <c r="BS10" i="18"/>
  <c r="BR10" i="18"/>
  <c r="BQ10" i="18"/>
  <c r="BP10" i="18"/>
  <c r="BO10" i="18"/>
  <c r="BS9" i="18"/>
  <c r="BR9" i="18"/>
  <c r="BQ9" i="18"/>
  <c r="BP9" i="18"/>
  <c r="BO9" i="18"/>
  <c r="BS8" i="18"/>
  <c r="BR8" i="18"/>
  <c r="BQ8" i="18"/>
  <c r="BP8" i="18"/>
  <c r="BO8" i="18"/>
  <c r="BS7" i="18"/>
  <c r="BR7" i="18"/>
  <c r="BQ7" i="18"/>
  <c r="BP7" i="18"/>
  <c r="BO7" i="18"/>
  <c r="BS6" i="18"/>
  <c r="BR6" i="18"/>
  <c r="BQ6" i="18"/>
  <c r="BP6" i="18"/>
  <c r="BO6" i="18"/>
  <c r="BD57" i="15"/>
  <c r="BD57" i="19"/>
  <c r="CQ41" i="14"/>
  <c r="B41" i="19"/>
  <c r="BD41" i="19"/>
  <c r="BE41" i="19"/>
  <c r="BF41" i="19"/>
  <c r="BG41" i="19"/>
  <c r="BH41" i="19"/>
  <c r="BI41" i="19"/>
  <c r="BJ41" i="19"/>
  <c r="BK41" i="19"/>
  <c r="BL41" i="19"/>
  <c r="BM41" i="19"/>
  <c r="BN41" i="19"/>
  <c r="BO41" i="19"/>
  <c r="BQ41" i="19"/>
  <c r="BR41" i="19"/>
  <c r="BS41" i="19"/>
  <c r="BT41" i="19"/>
  <c r="BU41" i="19"/>
  <c r="BV41" i="19"/>
  <c r="BW41" i="19"/>
  <c r="BX41" i="19"/>
  <c r="BY41" i="19"/>
  <c r="BZ41" i="19"/>
  <c r="CB41" i="19"/>
  <c r="CC41" i="19"/>
  <c r="CD41" i="19"/>
  <c r="CE41" i="19"/>
  <c r="CF41" i="19"/>
  <c r="CG41" i="19"/>
  <c r="CH41" i="19"/>
  <c r="CI41" i="19"/>
  <c r="CJ41" i="19"/>
  <c r="CK41" i="19"/>
  <c r="CL41" i="19"/>
  <c r="CM41" i="19"/>
  <c r="CN41" i="19"/>
  <c r="CO41" i="19"/>
  <c r="CP41" i="19"/>
  <c r="CQ41" i="19"/>
  <c r="CR41" i="19"/>
  <c r="CS41" i="19"/>
  <c r="CT41" i="19"/>
  <c r="CU41" i="19"/>
  <c r="CV41" i="19"/>
  <c r="CW41" i="19"/>
  <c r="CX41" i="19"/>
  <c r="CY41" i="19"/>
  <c r="CY95" i="19"/>
  <c r="CQ42" i="14"/>
  <c r="B42" i="19"/>
  <c r="BD42" i="19"/>
  <c r="BE42" i="19"/>
  <c r="BF42" i="19"/>
  <c r="BG42" i="19"/>
  <c r="BH42" i="19"/>
  <c r="BI42" i="19"/>
  <c r="BJ42" i="19"/>
  <c r="BK42" i="19"/>
  <c r="BL42" i="19"/>
  <c r="BM42" i="19"/>
  <c r="BN42" i="19"/>
  <c r="BP42" i="19"/>
  <c r="BQ42" i="19"/>
  <c r="BR42" i="19"/>
  <c r="BS42" i="19"/>
  <c r="BT42" i="19"/>
  <c r="BU42" i="19"/>
  <c r="BV42" i="19"/>
  <c r="BW42" i="19"/>
  <c r="BX42" i="19"/>
  <c r="BY42" i="19"/>
  <c r="BZ42" i="19"/>
  <c r="CA42" i="19"/>
  <c r="CB42" i="19"/>
  <c r="CD42" i="19"/>
  <c r="CE42" i="19"/>
  <c r="CF42" i="19"/>
  <c r="CG42" i="19"/>
  <c r="CH42" i="19"/>
  <c r="CI42" i="19"/>
  <c r="CJ42" i="19"/>
  <c r="CK42" i="19"/>
  <c r="CL42" i="19"/>
  <c r="CM42" i="19"/>
  <c r="CN42" i="19"/>
  <c r="CO42" i="19"/>
  <c r="CP42" i="19"/>
  <c r="CQ42" i="19"/>
  <c r="CR42" i="19"/>
  <c r="CS42" i="19"/>
  <c r="CT42" i="19"/>
  <c r="CU42" i="19"/>
  <c r="CV42" i="19"/>
  <c r="CW42" i="19"/>
  <c r="CX42" i="19"/>
  <c r="CY42" i="19"/>
  <c r="CY96" i="19"/>
  <c r="CQ43" i="14"/>
  <c r="B43" i="19"/>
  <c r="BD43" i="19"/>
  <c r="BE43" i="19"/>
  <c r="BF43" i="19"/>
  <c r="BG43" i="19"/>
  <c r="BH43" i="19"/>
  <c r="BI43" i="19"/>
  <c r="BJ43" i="19"/>
  <c r="BK43" i="19"/>
  <c r="BL43" i="19"/>
  <c r="BM43" i="19"/>
  <c r="BO43" i="19"/>
  <c r="BP43" i="19"/>
  <c r="BQ43" i="19"/>
  <c r="BR43" i="19"/>
  <c r="BS43" i="19"/>
  <c r="BT43" i="19"/>
  <c r="BU43" i="19"/>
  <c r="BV43" i="19"/>
  <c r="BW43" i="19"/>
  <c r="BX43" i="19"/>
  <c r="BY43" i="19"/>
  <c r="BZ43" i="19"/>
  <c r="CA43" i="19"/>
  <c r="CB43" i="19"/>
  <c r="CC43" i="19"/>
  <c r="CD43" i="19"/>
  <c r="CF43" i="19"/>
  <c r="CG43" i="19"/>
  <c r="CH43" i="19"/>
  <c r="CI43" i="19"/>
  <c r="CJ43" i="19"/>
  <c r="CK43" i="19"/>
  <c r="CL43" i="19"/>
  <c r="CM43" i="19"/>
  <c r="CN43" i="19"/>
  <c r="CO43" i="19"/>
  <c r="CP43" i="19"/>
  <c r="CQ43" i="19"/>
  <c r="CR43" i="19"/>
  <c r="CS43" i="19"/>
  <c r="CT43" i="19"/>
  <c r="CU43" i="19"/>
  <c r="CV43" i="19"/>
  <c r="CW43" i="19"/>
  <c r="CX43" i="19"/>
  <c r="CY43" i="19"/>
  <c r="CY97" i="19"/>
  <c r="CQ44" i="14"/>
  <c r="B44" i="19"/>
  <c r="BD44" i="19"/>
  <c r="BE44" i="19"/>
  <c r="BF44" i="19"/>
  <c r="BG44" i="19"/>
  <c r="BH44" i="19"/>
  <c r="BI44" i="19"/>
  <c r="BJ44" i="19"/>
  <c r="BK44" i="19"/>
  <c r="BL44" i="19"/>
  <c r="BN44" i="19"/>
  <c r="BO44" i="19"/>
  <c r="BP44" i="19"/>
  <c r="BQ44" i="19"/>
  <c r="BR44" i="19"/>
  <c r="BS44" i="19"/>
  <c r="BT44" i="19"/>
  <c r="BU44" i="19"/>
  <c r="BV44" i="19"/>
  <c r="BW44" i="19"/>
  <c r="BX44" i="19"/>
  <c r="BY44" i="19"/>
  <c r="BZ44" i="19"/>
  <c r="CA44" i="19"/>
  <c r="CB44" i="19"/>
  <c r="CC44" i="19"/>
  <c r="CD44" i="19"/>
  <c r="CE44" i="19"/>
  <c r="CF44" i="19"/>
  <c r="CH44" i="19"/>
  <c r="CI44" i="19"/>
  <c r="CJ44" i="19"/>
  <c r="CK44" i="19"/>
  <c r="CL44" i="19"/>
  <c r="CM44" i="19"/>
  <c r="CN44" i="19"/>
  <c r="CO44" i="19"/>
  <c r="CP44" i="19"/>
  <c r="CQ44" i="19"/>
  <c r="CR44" i="19"/>
  <c r="CS44" i="19"/>
  <c r="CT44" i="19"/>
  <c r="CU44" i="19"/>
  <c r="CV44" i="19"/>
  <c r="CW44" i="19"/>
  <c r="CX44" i="19"/>
  <c r="CY44" i="19"/>
  <c r="CY98" i="19"/>
  <c r="CQ45" i="14"/>
  <c r="B45" i="19"/>
  <c r="BD45" i="19"/>
  <c r="BE45" i="19"/>
  <c r="BF45" i="19"/>
  <c r="BG45" i="19"/>
  <c r="BH45" i="19"/>
  <c r="BI45" i="19"/>
  <c r="BJ45" i="19"/>
  <c r="BK45" i="19"/>
  <c r="BM45" i="19"/>
  <c r="BN45" i="19"/>
  <c r="BO45" i="19"/>
  <c r="BP45" i="19"/>
  <c r="BQ45" i="19"/>
  <c r="BR45" i="19"/>
  <c r="BS45" i="19"/>
  <c r="BT45" i="19"/>
  <c r="BU45" i="19"/>
  <c r="BV45" i="19"/>
  <c r="BW45" i="19"/>
  <c r="BX45" i="19"/>
  <c r="BY45" i="19"/>
  <c r="BZ45" i="19"/>
  <c r="CA45" i="19"/>
  <c r="CB45" i="19"/>
  <c r="CC45" i="19"/>
  <c r="CD45" i="19"/>
  <c r="CE45" i="19"/>
  <c r="CF45" i="19"/>
  <c r="CG45" i="19"/>
  <c r="CH45" i="19"/>
  <c r="CJ45" i="19"/>
  <c r="CK45" i="19"/>
  <c r="CL45" i="19"/>
  <c r="CM45" i="19"/>
  <c r="CN45" i="19"/>
  <c r="CO45" i="19"/>
  <c r="CP45" i="19"/>
  <c r="CQ45" i="19"/>
  <c r="CR45" i="19"/>
  <c r="CS45" i="19"/>
  <c r="CT45" i="19"/>
  <c r="CU45" i="19"/>
  <c r="CV45" i="19"/>
  <c r="CW45" i="19"/>
  <c r="CX45" i="19"/>
  <c r="CY45" i="19"/>
  <c r="CY99" i="19"/>
  <c r="CQ46" i="14"/>
  <c r="B46" i="19"/>
  <c r="BD46" i="19"/>
  <c r="BE46" i="19"/>
  <c r="BF46" i="19"/>
  <c r="BG46" i="19"/>
  <c r="BH46" i="19"/>
  <c r="BI46" i="19"/>
  <c r="BJ46" i="19"/>
  <c r="BL46" i="19"/>
  <c r="BM46" i="19"/>
  <c r="BN46" i="19"/>
  <c r="BO46" i="19"/>
  <c r="BP46" i="19"/>
  <c r="BQ46" i="19"/>
  <c r="BR46" i="19"/>
  <c r="BS46" i="19"/>
  <c r="BT46" i="19"/>
  <c r="BU46" i="19"/>
  <c r="BV46" i="19"/>
  <c r="BW46" i="19"/>
  <c r="BX46" i="19"/>
  <c r="BY46" i="19"/>
  <c r="BZ46" i="19"/>
  <c r="CA46" i="19"/>
  <c r="CB46" i="19"/>
  <c r="CC46" i="19"/>
  <c r="CD46" i="19"/>
  <c r="CE46" i="19"/>
  <c r="CF46" i="19"/>
  <c r="CG46" i="19"/>
  <c r="CH46" i="19"/>
  <c r="CI46" i="19"/>
  <c r="CJ46" i="19"/>
  <c r="CL46" i="19"/>
  <c r="CM46" i="19"/>
  <c r="CN46" i="19"/>
  <c r="CO46" i="19"/>
  <c r="CP46" i="19"/>
  <c r="CQ46" i="19"/>
  <c r="CR46" i="19"/>
  <c r="CS46" i="19"/>
  <c r="CT46" i="19"/>
  <c r="CU46" i="19"/>
  <c r="CV46" i="19"/>
  <c r="CW46" i="19"/>
  <c r="CX46" i="19"/>
  <c r="CY46" i="19"/>
  <c r="CY100" i="19"/>
  <c r="CQ47" i="14"/>
  <c r="B47" i="19"/>
  <c r="BD47" i="19"/>
  <c r="BE47" i="19"/>
  <c r="BF47" i="19"/>
  <c r="BG47" i="19"/>
  <c r="BH47" i="19"/>
  <c r="BI47" i="19"/>
  <c r="BK47" i="19"/>
  <c r="BL47" i="19"/>
  <c r="BM47" i="19"/>
  <c r="BN47" i="19"/>
  <c r="BO47" i="19"/>
  <c r="BP47" i="19"/>
  <c r="BQ47" i="19"/>
  <c r="BR47" i="19"/>
  <c r="BS47" i="19"/>
  <c r="BT47" i="19"/>
  <c r="BU47" i="19"/>
  <c r="BV47" i="19"/>
  <c r="BW47" i="19"/>
  <c r="BX47" i="19"/>
  <c r="BY47" i="19"/>
  <c r="BZ47" i="19"/>
  <c r="CA47" i="19"/>
  <c r="CB47" i="19"/>
  <c r="CC47" i="19"/>
  <c r="CD47" i="19"/>
  <c r="CE47" i="19"/>
  <c r="CF47" i="19"/>
  <c r="CG47" i="19"/>
  <c r="CH47" i="19"/>
  <c r="CI47" i="19"/>
  <c r="CJ47" i="19"/>
  <c r="CK47" i="19"/>
  <c r="CL47" i="19"/>
  <c r="CN47" i="19"/>
  <c r="CO47" i="19"/>
  <c r="CP47" i="19"/>
  <c r="CQ47" i="19"/>
  <c r="CR47" i="19"/>
  <c r="CS47" i="19"/>
  <c r="CT47" i="19"/>
  <c r="CU47" i="19"/>
  <c r="CV47" i="19"/>
  <c r="CW47" i="19"/>
  <c r="CX47" i="19"/>
  <c r="CY47" i="19"/>
  <c r="CY101" i="19"/>
  <c r="CQ48" i="14"/>
  <c r="B48" i="19"/>
  <c r="BD48" i="19"/>
  <c r="BE48" i="19"/>
  <c r="BF48" i="19"/>
  <c r="BG48" i="19"/>
  <c r="BH48" i="19"/>
  <c r="BJ48" i="19"/>
  <c r="BK48" i="19"/>
  <c r="BL48" i="19"/>
  <c r="BM48" i="19"/>
  <c r="BN48" i="19"/>
  <c r="BO48" i="19"/>
  <c r="BP48" i="19"/>
  <c r="BQ48" i="19"/>
  <c r="BR48" i="19"/>
  <c r="BS48" i="19"/>
  <c r="BT48" i="19"/>
  <c r="BU48" i="19"/>
  <c r="BV48" i="19"/>
  <c r="BW48" i="19"/>
  <c r="BX48" i="19"/>
  <c r="BY48" i="19"/>
  <c r="BZ48" i="19"/>
  <c r="CA48" i="19"/>
  <c r="CB48" i="19"/>
  <c r="CC48" i="19"/>
  <c r="CD48" i="19"/>
  <c r="CE48" i="19"/>
  <c r="CF48" i="19"/>
  <c r="CG48" i="19"/>
  <c r="CH48" i="19"/>
  <c r="CI48" i="19"/>
  <c r="CJ48" i="19"/>
  <c r="CK48" i="19"/>
  <c r="CL48" i="19"/>
  <c r="CM48" i="19"/>
  <c r="CN48" i="19"/>
  <c r="CP48" i="19"/>
  <c r="CQ48" i="19"/>
  <c r="CR48" i="19"/>
  <c r="CS48" i="19"/>
  <c r="CT48" i="19"/>
  <c r="CU48" i="19"/>
  <c r="CV48" i="19"/>
  <c r="CW48" i="19"/>
  <c r="CX48" i="19"/>
  <c r="CY48" i="19"/>
  <c r="CY102" i="19"/>
  <c r="CQ49" i="14"/>
  <c r="B49" i="19"/>
  <c r="BD49" i="19"/>
  <c r="BE49" i="19"/>
  <c r="BF49" i="19"/>
  <c r="BG49" i="19"/>
  <c r="BI49" i="19"/>
  <c r="BJ49" i="19"/>
  <c r="BK49" i="19"/>
  <c r="BL49" i="19"/>
  <c r="BM49" i="19"/>
  <c r="BN49" i="19"/>
  <c r="BO49" i="19"/>
  <c r="BP49" i="19"/>
  <c r="BQ49" i="19"/>
  <c r="BR49" i="19"/>
  <c r="BS49" i="19"/>
  <c r="BT49" i="19"/>
  <c r="BU49" i="19"/>
  <c r="BV49" i="19"/>
  <c r="BW49" i="19"/>
  <c r="BX49" i="19"/>
  <c r="BY49" i="19"/>
  <c r="BZ49" i="19"/>
  <c r="CA49" i="19"/>
  <c r="CB49" i="19"/>
  <c r="CC49" i="19"/>
  <c r="CD49" i="19"/>
  <c r="CE49" i="19"/>
  <c r="CF49" i="19"/>
  <c r="CG49" i="19"/>
  <c r="CH49" i="19"/>
  <c r="CI49" i="19"/>
  <c r="CJ49" i="19"/>
  <c r="CK49" i="19"/>
  <c r="CL49" i="19"/>
  <c r="CM49" i="19"/>
  <c r="CN49" i="19"/>
  <c r="CO49" i="19"/>
  <c r="CP49" i="19"/>
  <c r="CR49" i="19"/>
  <c r="CS49" i="19"/>
  <c r="CT49" i="19"/>
  <c r="CU49" i="19"/>
  <c r="CV49" i="19"/>
  <c r="CW49" i="19"/>
  <c r="CX49" i="19"/>
  <c r="CY49" i="19"/>
  <c r="CY103" i="19"/>
  <c r="CQ50" i="14"/>
  <c r="B50" i="19"/>
  <c r="BD50" i="19"/>
  <c r="BE50" i="19"/>
  <c r="BF50" i="19"/>
  <c r="BH50" i="19"/>
  <c r="BI50" i="19"/>
  <c r="BJ50" i="19"/>
  <c r="BK50" i="19"/>
  <c r="BL50" i="19"/>
  <c r="BM50" i="19"/>
  <c r="BN50" i="19"/>
  <c r="BO50" i="19"/>
  <c r="BP50" i="19"/>
  <c r="BQ50" i="19"/>
  <c r="BR50" i="19"/>
  <c r="BS50" i="19"/>
  <c r="BT50" i="19"/>
  <c r="BU50" i="19"/>
  <c r="BV50" i="19"/>
  <c r="BW50" i="19"/>
  <c r="BX50" i="19"/>
  <c r="BY50" i="19"/>
  <c r="BZ50" i="19"/>
  <c r="CA50" i="19"/>
  <c r="CB50" i="19"/>
  <c r="CC50" i="19"/>
  <c r="CD50" i="19"/>
  <c r="CE50" i="19"/>
  <c r="CF50" i="19"/>
  <c r="CG50" i="19"/>
  <c r="CH50" i="19"/>
  <c r="CI50" i="19"/>
  <c r="CJ50" i="19"/>
  <c r="CK50" i="19"/>
  <c r="CL50" i="19"/>
  <c r="CM50" i="19"/>
  <c r="CN50" i="19"/>
  <c r="CO50" i="19"/>
  <c r="CP50" i="19"/>
  <c r="CQ50" i="19"/>
  <c r="CR50" i="19"/>
  <c r="CT50" i="19"/>
  <c r="CU50" i="19"/>
  <c r="CV50" i="19"/>
  <c r="CW50" i="19"/>
  <c r="CX50" i="19"/>
  <c r="CY50" i="19"/>
  <c r="CY104" i="19"/>
  <c r="CQ51" i="14"/>
  <c r="B51" i="19"/>
  <c r="BD51" i="19"/>
  <c r="BE51" i="19"/>
  <c r="BG51" i="19"/>
  <c r="BH51" i="19"/>
  <c r="BI51" i="19"/>
  <c r="BJ51" i="19"/>
  <c r="BK51" i="19"/>
  <c r="BL51" i="19"/>
  <c r="BM51" i="19"/>
  <c r="BN51" i="19"/>
  <c r="BO51" i="19"/>
  <c r="BP51" i="19"/>
  <c r="BQ51" i="19"/>
  <c r="BR51" i="19"/>
  <c r="BS51" i="19"/>
  <c r="BT51" i="19"/>
  <c r="BU51" i="19"/>
  <c r="BV51" i="19"/>
  <c r="BW51" i="19"/>
  <c r="BX51" i="19"/>
  <c r="BY51" i="19"/>
  <c r="BZ51" i="19"/>
  <c r="CA51" i="19"/>
  <c r="CB51" i="19"/>
  <c r="CC51" i="19"/>
  <c r="CD51" i="19"/>
  <c r="CE51" i="19"/>
  <c r="CF51" i="19"/>
  <c r="CG51" i="19"/>
  <c r="CH51" i="19"/>
  <c r="CI51" i="19"/>
  <c r="CJ51" i="19"/>
  <c r="CK51" i="19"/>
  <c r="CL51" i="19"/>
  <c r="CM51" i="19"/>
  <c r="CN51" i="19"/>
  <c r="CO51" i="19"/>
  <c r="CP51" i="19"/>
  <c r="CQ51" i="19"/>
  <c r="CR51" i="19"/>
  <c r="CS51" i="19"/>
  <c r="CT51" i="19"/>
  <c r="CV51" i="19"/>
  <c r="CW51" i="19"/>
  <c r="CX51" i="19"/>
  <c r="CY51" i="19"/>
  <c r="CY105" i="19"/>
  <c r="CQ52" i="14"/>
  <c r="B52" i="19"/>
  <c r="BD52" i="19"/>
  <c r="BF52" i="19"/>
  <c r="BG52" i="19"/>
  <c r="BH52" i="19"/>
  <c r="BI52" i="19"/>
  <c r="BJ52" i="19"/>
  <c r="BK52" i="19"/>
  <c r="BL52" i="19"/>
  <c r="BM52" i="19"/>
  <c r="BN52" i="19"/>
  <c r="BO52" i="19"/>
  <c r="BP52" i="19"/>
  <c r="BQ52" i="19"/>
  <c r="BR52" i="19"/>
  <c r="BS52" i="19"/>
  <c r="BT52" i="19"/>
  <c r="BU52" i="19"/>
  <c r="BV52" i="19"/>
  <c r="BW52" i="19"/>
  <c r="BX52" i="19"/>
  <c r="BY52" i="19"/>
  <c r="BZ52" i="19"/>
  <c r="CA52" i="19"/>
  <c r="CB52" i="19"/>
  <c r="CC52" i="19"/>
  <c r="CD52" i="19"/>
  <c r="CE52" i="19"/>
  <c r="CF52" i="19"/>
  <c r="CG52" i="19"/>
  <c r="CH52" i="19"/>
  <c r="CI52" i="19"/>
  <c r="CJ52" i="19"/>
  <c r="CK52" i="19"/>
  <c r="CL52" i="19"/>
  <c r="CM52" i="19"/>
  <c r="CN52" i="19"/>
  <c r="CO52" i="19"/>
  <c r="CP52" i="19"/>
  <c r="CQ52" i="19"/>
  <c r="CR52" i="19"/>
  <c r="CS52" i="19"/>
  <c r="CT52" i="19"/>
  <c r="CU52" i="19"/>
  <c r="CV52" i="19"/>
  <c r="CX52" i="19"/>
  <c r="CY52" i="19"/>
  <c r="CY106" i="19"/>
  <c r="BE53" i="19"/>
  <c r="BF53" i="19"/>
  <c r="BG53" i="19"/>
  <c r="BH53" i="19"/>
  <c r="BI53" i="19"/>
  <c r="BJ53" i="19"/>
  <c r="BK53" i="19"/>
  <c r="BL53" i="19"/>
  <c r="BM53" i="19"/>
  <c r="BN53" i="19"/>
  <c r="BO53" i="19"/>
  <c r="BP53" i="19"/>
  <c r="BQ53" i="19"/>
  <c r="BR53" i="19"/>
  <c r="BS53" i="19"/>
  <c r="BT53" i="19"/>
  <c r="BU53" i="19"/>
  <c r="BV53" i="19"/>
  <c r="BW53" i="19"/>
  <c r="BX53" i="19"/>
  <c r="BY53" i="19"/>
  <c r="BZ53" i="19"/>
  <c r="CA53" i="19"/>
  <c r="CB53" i="19"/>
  <c r="CC53" i="19"/>
  <c r="CD53" i="19"/>
  <c r="CE53" i="19"/>
  <c r="CF53" i="19"/>
  <c r="CG53" i="19"/>
  <c r="CH53" i="19"/>
  <c r="CI53" i="19"/>
  <c r="CJ53" i="19"/>
  <c r="CK53" i="19"/>
  <c r="CL53" i="19"/>
  <c r="CM53" i="19"/>
  <c r="CN53" i="19"/>
  <c r="CO53" i="19"/>
  <c r="CP53" i="19"/>
  <c r="CQ53" i="19"/>
  <c r="CR53" i="19"/>
  <c r="CS53" i="19"/>
  <c r="CT53" i="19"/>
  <c r="CU53" i="19"/>
  <c r="CV53" i="19"/>
  <c r="CW53" i="19"/>
  <c r="CX53" i="19"/>
  <c r="CY53" i="19"/>
  <c r="CY107" i="19"/>
  <c r="CY111" i="19"/>
  <c r="CQ4" i="14"/>
  <c r="B4" i="19"/>
  <c r="BD4" i="19"/>
  <c r="BE4" i="19"/>
  <c r="BF4" i="19"/>
  <c r="BG4" i="19"/>
  <c r="BH4" i="19"/>
  <c r="BI4" i="19"/>
  <c r="BJ4" i="19"/>
  <c r="BK4" i="19"/>
  <c r="BL4" i="19"/>
  <c r="BM4" i="19"/>
  <c r="BN4" i="19"/>
  <c r="BO4" i="19"/>
  <c r="BP4" i="19"/>
  <c r="BQ4" i="19"/>
  <c r="BR4" i="19"/>
  <c r="BS4" i="19"/>
  <c r="BT4" i="19"/>
  <c r="BU4" i="19"/>
  <c r="BV4" i="19"/>
  <c r="BW4" i="19"/>
  <c r="BX4" i="19"/>
  <c r="BY4" i="19"/>
  <c r="BZ4" i="19"/>
  <c r="CA4" i="19"/>
  <c r="CB4" i="19"/>
  <c r="CC4" i="19"/>
  <c r="CD4" i="19"/>
  <c r="CE4" i="19"/>
  <c r="CF4" i="19"/>
  <c r="CG4" i="19"/>
  <c r="CH4" i="19"/>
  <c r="CI4" i="19"/>
  <c r="CJ4" i="19"/>
  <c r="CK4" i="19"/>
  <c r="CL4" i="19"/>
  <c r="CM4" i="19"/>
  <c r="CN4" i="19"/>
  <c r="CO4" i="19"/>
  <c r="CP4" i="19"/>
  <c r="CQ4" i="19"/>
  <c r="CR4" i="19"/>
  <c r="CS4" i="19"/>
  <c r="CT4" i="19"/>
  <c r="CU4" i="19"/>
  <c r="CV4" i="19"/>
  <c r="CW4" i="19"/>
  <c r="CX4" i="19"/>
  <c r="CY4" i="19"/>
  <c r="CY112" i="19"/>
  <c r="CY113" i="19"/>
  <c r="CX95" i="19"/>
  <c r="CX96" i="19"/>
  <c r="CX97" i="19"/>
  <c r="CX98" i="19"/>
  <c r="CX99" i="19"/>
  <c r="CX100" i="19"/>
  <c r="CX101" i="19"/>
  <c r="CX102" i="19"/>
  <c r="CX103" i="19"/>
  <c r="CX104" i="19"/>
  <c r="CX105" i="19"/>
  <c r="CX106" i="19"/>
  <c r="CX107" i="19"/>
  <c r="CX111" i="19"/>
  <c r="CX112" i="19"/>
  <c r="CX113" i="19"/>
  <c r="CQ6" i="14"/>
  <c r="B6" i="19"/>
  <c r="BD6" i="19"/>
  <c r="BE6" i="19"/>
  <c r="BF6" i="19"/>
  <c r="BG6" i="19"/>
  <c r="BH6" i="19"/>
  <c r="BI6" i="19"/>
  <c r="BJ6" i="19"/>
  <c r="BK6" i="19"/>
  <c r="BL6" i="19"/>
  <c r="BM6" i="19"/>
  <c r="BN6" i="19"/>
  <c r="BO6" i="19"/>
  <c r="BP6" i="19"/>
  <c r="BQ6" i="19"/>
  <c r="BR6" i="19"/>
  <c r="BS6" i="19"/>
  <c r="BT6" i="19"/>
  <c r="BU6" i="19"/>
  <c r="BV6" i="19"/>
  <c r="BW6" i="19"/>
  <c r="BX6" i="19"/>
  <c r="BY6" i="19"/>
  <c r="BZ6" i="19"/>
  <c r="CA6" i="19"/>
  <c r="CB6" i="19"/>
  <c r="CC6" i="19"/>
  <c r="CD6" i="19"/>
  <c r="CE6" i="19"/>
  <c r="CF6" i="19"/>
  <c r="CG6" i="19"/>
  <c r="CH6" i="19"/>
  <c r="CI6" i="19"/>
  <c r="CJ6" i="19"/>
  <c r="CK6" i="19"/>
  <c r="CL6" i="19"/>
  <c r="CM6" i="19"/>
  <c r="CN6" i="19"/>
  <c r="CO6" i="19"/>
  <c r="CP6" i="19"/>
  <c r="CQ6" i="19"/>
  <c r="CR6" i="19"/>
  <c r="CS6" i="19"/>
  <c r="CT6" i="19"/>
  <c r="CU6" i="19"/>
  <c r="CV6" i="19"/>
  <c r="CW6" i="19"/>
  <c r="CX6" i="19"/>
  <c r="CX114" i="19"/>
  <c r="CW95" i="19"/>
  <c r="CW96" i="19"/>
  <c r="CW97" i="19"/>
  <c r="CW98" i="19"/>
  <c r="CW99" i="19"/>
  <c r="CW100" i="19"/>
  <c r="CW101" i="19"/>
  <c r="CW102" i="19"/>
  <c r="CW103" i="19"/>
  <c r="CW104" i="19"/>
  <c r="CW105" i="19"/>
  <c r="CW106" i="19"/>
  <c r="CW107" i="19"/>
  <c r="CW111" i="19"/>
  <c r="CW112" i="19"/>
  <c r="CW113" i="19"/>
  <c r="CW114" i="19"/>
  <c r="CV95" i="19"/>
  <c r="CV96" i="19"/>
  <c r="CV97" i="19"/>
  <c r="CV98" i="19"/>
  <c r="CV99" i="19"/>
  <c r="CV100" i="19"/>
  <c r="CV101" i="19"/>
  <c r="CV102" i="19"/>
  <c r="CV103" i="19"/>
  <c r="CV104" i="19"/>
  <c r="CV105" i="19"/>
  <c r="CV106" i="19"/>
  <c r="CV107" i="19"/>
  <c r="CV111" i="19"/>
  <c r="CV112" i="19"/>
  <c r="CV113" i="19"/>
  <c r="CV114" i="19"/>
  <c r="CV116" i="19"/>
  <c r="CU95" i="19"/>
  <c r="CU96" i="19"/>
  <c r="CU97" i="19"/>
  <c r="CU98" i="19"/>
  <c r="CU99" i="19"/>
  <c r="CU100" i="19"/>
  <c r="CU101" i="19"/>
  <c r="CU102" i="19"/>
  <c r="CU103" i="19"/>
  <c r="CU104" i="19"/>
  <c r="CU105" i="19"/>
  <c r="CU106" i="19"/>
  <c r="CU107" i="19"/>
  <c r="CU111" i="19"/>
  <c r="CU112" i="19"/>
  <c r="CU113" i="19"/>
  <c r="CU114" i="19"/>
  <c r="CU116" i="19"/>
  <c r="CT95" i="19"/>
  <c r="CT96" i="19"/>
  <c r="CT97" i="19"/>
  <c r="CT98" i="19"/>
  <c r="CT99" i="19"/>
  <c r="CT100" i="19"/>
  <c r="CT101" i="19"/>
  <c r="CT102" i="19"/>
  <c r="CT103" i="19"/>
  <c r="CT104" i="19"/>
  <c r="CT105" i="19"/>
  <c r="CT106" i="19"/>
  <c r="CT107" i="19"/>
  <c r="CT111" i="19"/>
  <c r="CT112" i="19"/>
  <c r="CT113" i="19"/>
  <c r="CT114" i="19"/>
  <c r="CT116" i="19"/>
  <c r="CS95" i="19"/>
  <c r="CS96" i="19"/>
  <c r="CS97" i="19"/>
  <c r="CS98" i="19"/>
  <c r="CS99" i="19"/>
  <c r="CS100" i="19"/>
  <c r="CS101" i="19"/>
  <c r="CS102" i="19"/>
  <c r="CS103" i="19"/>
  <c r="CS104" i="19"/>
  <c r="CS105" i="19"/>
  <c r="CS106" i="19"/>
  <c r="CS107" i="19"/>
  <c r="CS111" i="19"/>
  <c r="CS112" i="19"/>
  <c r="CS113" i="19"/>
  <c r="CS114" i="19"/>
  <c r="CS116" i="19"/>
  <c r="CR95" i="19"/>
  <c r="CR96" i="19"/>
  <c r="CR97" i="19"/>
  <c r="CR98" i="19"/>
  <c r="CR99" i="19"/>
  <c r="CR100" i="19"/>
  <c r="CR101" i="19"/>
  <c r="CR102" i="19"/>
  <c r="CR103" i="19"/>
  <c r="CR104" i="19"/>
  <c r="CR105" i="19"/>
  <c r="CR106" i="19"/>
  <c r="CR107" i="19"/>
  <c r="CR111" i="19"/>
  <c r="CR112" i="19"/>
  <c r="CR113" i="19"/>
  <c r="CR114" i="19"/>
  <c r="CR116" i="19"/>
  <c r="CQ95" i="19"/>
  <c r="CQ96" i="19"/>
  <c r="CQ97" i="19"/>
  <c r="CQ98" i="19"/>
  <c r="CQ99" i="19"/>
  <c r="CQ100" i="19"/>
  <c r="CQ101" i="19"/>
  <c r="CQ102" i="19"/>
  <c r="CQ103" i="19"/>
  <c r="CQ104" i="19"/>
  <c r="CQ105" i="19"/>
  <c r="CQ106" i="19"/>
  <c r="CQ107" i="19"/>
  <c r="CQ111" i="19"/>
  <c r="CQ112" i="19"/>
  <c r="CQ113" i="19"/>
  <c r="CQ114" i="19"/>
  <c r="CQ116" i="19"/>
  <c r="CP95" i="19"/>
  <c r="CP96" i="19"/>
  <c r="CP97" i="19"/>
  <c r="CP98" i="19"/>
  <c r="CP99" i="19"/>
  <c r="CP100" i="19"/>
  <c r="CP101" i="19"/>
  <c r="CP102" i="19"/>
  <c r="CP103" i="19"/>
  <c r="CP104" i="19"/>
  <c r="CP105" i="19"/>
  <c r="CP106" i="19"/>
  <c r="CP107" i="19"/>
  <c r="CP111" i="19"/>
  <c r="CP112" i="19"/>
  <c r="CP113" i="19"/>
  <c r="CP114" i="19"/>
  <c r="CP116" i="19"/>
  <c r="CO95" i="19"/>
  <c r="CO96" i="19"/>
  <c r="CO97" i="19"/>
  <c r="CO98" i="19"/>
  <c r="CO99" i="19"/>
  <c r="CO100" i="19"/>
  <c r="CO101" i="19"/>
  <c r="CO102" i="19"/>
  <c r="CO103" i="19"/>
  <c r="CO104" i="19"/>
  <c r="CO105" i="19"/>
  <c r="CO106" i="19"/>
  <c r="CO107" i="19"/>
  <c r="CO111" i="19"/>
  <c r="CO112" i="19"/>
  <c r="CO113" i="19"/>
  <c r="CO114" i="19"/>
  <c r="CO116" i="19"/>
  <c r="CN95" i="19"/>
  <c r="CN96" i="19"/>
  <c r="CN97" i="19"/>
  <c r="CN98" i="19"/>
  <c r="CN99" i="19"/>
  <c r="CN100" i="19"/>
  <c r="CN101" i="19"/>
  <c r="CN102" i="19"/>
  <c r="CN103" i="19"/>
  <c r="CN104" i="19"/>
  <c r="CN105" i="19"/>
  <c r="CN106" i="19"/>
  <c r="CN107" i="19"/>
  <c r="CN111" i="19"/>
  <c r="CN112" i="19"/>
  <c r="CN113" i="19"/>
  <c r="CN114" i="19"/>
  <c r="CN116" i="19"/>
  <c r="CM95" i="19"/>
  <c r="CM96" i="19"/>
  <c r="CM97" i="19"/>
  <c r="CM98" i="19"/>
  <c r="CM99" i="19"/>
  <c r="CM100" i="19"/>
  <c r="CM101" i="19"/>
  <c r="CM102" i="19"/>
  <c r="CM103" i="19"/>
  <c r="CM104" i="19"/>
  <c r="CM105" i="19"/>
  <c r="CM106" i="19"/>
  <c r="CM107" i="19"/>
  <c r="CM111" i="19"/>
  <c r="CM112" i="19"/>
  <c r="CM113" i="19"/>
  <c r="CM114" i="19"/>
  <c r="CM116" i="19"/>
  <c r="CL95" i="19"/>
  <c r="CL96" i="19"/>
  <c r="CL97" i="19"/>
  <c r="CL98" i="19"/>
  <c r="CL99" i="19"/>
  <c r="CL100" i="19"/>
  <c r="CL101" i="19"/>
  <c r="CL102" i="19"/>
  <c r="CL103" i="19"/>
  <c r="CL104" i="19"/>
  <c r="CL105" i="19"/>
  <c r="CL106" i="19"/>
  <c r="CL107" i="19"/>
  <c r="CL111" i="19"/>
  <c r="CL112" i="19"/>
  <c r="CL113" i="19"/>
  <c r="CL114" i="19"/>
  <c r="CL116" i="19"/>
  <c r="CK95" i="19"/>
  <c r="CK96" i="19"/>
  <c r="CK97" i="19"/>
  <c r="CK98" i="19"/>
  <c r="CK99" i="19"/>
  <c r="CK100" i="19"/>
  <c r="CK101" i="19"/>
  <c r="CK102" i="19"/>
  <c r="CK103" i="19"/>
  <c r="CK104" i="19"/>
  <c r="CK105" i="19"/>
  <c r="CK106" i="19"/>
  <c r="CK107" i="19"/>
  <c r="CK111" i="19"/>
  <c r="CK112" i="19"/>
  <c r="CK113" i="19"/>
  <c r="CK114" i="19"/>
  <c r="CK116" i="19"/>
  <c r="CJ95" i="19"/>
  <c r="CJ96" i="19"/>
  <c r="CJ97" i="19"/>
  <c r="CJ98" i="19"/>
  <c r="CJ99" i="19"/>
  <c r="CJ100" i="19"/>
  <c r="CJ101" i="19"/>
  <c r="CJ102" i="19"/>
  <c r="CJ103" i="19"/>
  <c r="CJ104" i="19"/>
  <c r="CJ105" i="19"/>
  <c r="CJ106" i="19"/>
  <c r="CJ107" i="19"/>
  <c r="CJ111" i="19"/>
  <c r="CJ112" i="19"/>
  <c r="CJ113" i="19"/>
  <c r="CJ114" i="19"/>
  <c r="CJ116" i="19"/>
  <c r="CJ128" i="19"/>
  <c r="CI95" i="19"/>
  <c r="CI96" i="19"/>
  <c r="CI97" i="19"/>
  <c r="CI98" i="19"/>
  <c r="CI99" i="19"/>
  <c r="CI100" i="19"/>
  <c r="CI101" i="19"/>
  <c r="CI102" i="19"/>
  <c r="CI103" i="19"/>
  <c r="CI104" i="19"/>
  <c r="CI105" i="19"/>
  <c r="CI106" i="19"/>
  <c r="CI107" i="19"/>
  <c r="CI111" i="19"/>
  <c r="CI112" i="19"/>
  <c r="CI113" i="19"/>
  <c r="CI114" i="19"/>
  <c r="CI116" i="19"/>
  <c r="CI128" i="19"/>
  <c r="CH95" i="19"/>
  <c r="CH96" i="19"/>
  <c r="CH97" i="19"/>
  <c r="CH98" i="19"/>
  <c r="CH99" i="19"/>
  <c r="CH100" i="19"/>
  <c r="CH101" i="19"/>
  <c r="CH102" i="19"/>
  <c r="CH103" i="19"/>
  <c r="CH104" i="19"/>
  <c r="CH105" i="19"/>
  <c r="CH106" i="19"/>
  <c r="CH107" i="19"/>
  <c r="CH111" i="19"/>
  <c r="CH112" i="19"/>
  <c r="CH113" i="19"/>
  <c r="CH114" i="19"/>
  <c r="CH116" i="19"/>
  <c r="CH128" i="19"/>
  <c r="CG95" i="19"/>
  <c r="CG96" i="19"/>
  <c r="CG97" i="19"/>
  <c r="CG98" i="19"/>
  <c r="CG99" i="19"/>
  <c r="CG100" i="19"/>
  <c r="CG101" i="19"/>
  <c r="CG102" i="19"/>
  <c r="CG103" i="19"/>
  <c r="CG104" i="19"/>
  <c r="CG105" i="19"/>
  <c r="CG106" i="19"/>
  <c r="CG107" i="19"/>
  <c r="CG111" i="19"/>
  <c r="CG112" i="19"/>
  <c r="CG113" i="19"/>
  <c r="CG114" i="19"/>
  <c r="CG116" i="19"/>
  <c r="CG128" i="19"/>
  <c r="CF95" i="19"/>
  <c r="CF96" i="19"/>
  <c r="CF97" i="19"/>
  <c r="CF98" i="19"/>
  <c r="CF99" i="19"/>
  <c r="CF100" i="19"/>
  <c r="CF101" i="19"/>
  <c r="CF102" i="19"/>
  <c r="CF103" i="19"/>
  <c r="CF104" i="19"/>
  <c r="CF105" i="19"/>
  <c r="CF106" i="19"/>
  <c r="CF107" i="19"/>
  <c r="CF111" i="19"/>
  <c r="CF112" i="19"/>
  <c r="CF113" i="19"/>
  <c r="CF114" i="19"/>
  <c r="CF116" i="19"/>
  <c r="CF128" i="19"/>
  <c r="CE95" i="19"/>
  <c r="CE96" i="19"/>
  <c r="CE97" i="19"/>
  <c r="CE98" i="19"/>
  <c r="CE99" i="19"/>
  <c r="CE100" i="19"/>
  <c r="CE101" i="19"/>
  <c r="CE102" i="19"/>
  <c r="CE103" i="19"/>
  <c r="CE104" i="19"/>
  <c r="CE105" i="19"/>
  <c r="CE106" i="19"/>
  <c r="CE107" i="19"/>
  <c r="CE111" i="19"/>
  <c r="CE112" i="19"/>
  <c r="CE113" i="19"/>
  <c r="CE114" i="19"/>
  <c r="CE116" i="19"/>
  <c r="CE128" i="19"/>
  <c r="CQ25" i="14"/>
  <c r="B25" i="19"/>
  <c r="BD25" i="19"/>
  <c r="BE25" i="19"/>
  <c r="BF25" i="19"/>
  <c r="BG25" i="19"/>
  <c r="BH25" i="19"/>
  <c r="BI25" i="19"/>
  <c r="BJ25" i="19"/>
  <c r="BK25" i="19"/>
  <c r="BL25" i="19"/>
  <c r="BM25" i="19"/>
  <c r="BN25" i="19"/>
  <c r="BO25" i="19"/>
  <c r="BP25" i="19"/>
  <c r="BQ25" i="19"/>
  <c r="BR25" i="19"/>
  <c r="BS25" i="19"/>
  <c r="BT25" i="19"/>
  <c r="BU25" i="19"/>
  <c r="BV25" i="19"/>
  <c r="BW25" i="19"/>
  <c r="BX25" i="19"/>
  <c r="BY25" i="19"/>
  <c r="BZ25" i="19"/>
  <c r="CA25" i="19"/>
  <c r="CB25" i="19"/>
  <c r="CC25" i="19"/>
  <c r="CD25" i="19"/>
  <c r="CE25" i="19"/>
  <c r="CE133" i="19"/>
  <c r="CD95" i="19"/>
  <c r="CD96" i="19"/>
  <c r="CD97" i="19"/>
  <c r="CD98" i="19"/>
  <c r="CD99" i="19"/>
  <c r="CD100" i="19"/>
  <c r="CD101" i="19"/>
  <c r="CD102" i="19"/>
  <c r="CD103" i="19"/>
  <c r="CD104" i="19"/>
  <c r="CD105" i="19"/>
  <c r="CD106" i="19"/>
  <c r="CD107" i="19"/>
  <c r="CD111" i="19"/>
  <c r="CD112" i="19"/>
  <c r="CD113" i="19"/>
  <c r="CD114" i="19"/>
  <c r="CD116" i="19"/>
  <c r="CD128" i="19"/>
  <c r="CD133" i="19"/>
  <c r="CC95" i="19"/>
  <c r="CC96" i="19"/>
  <c r="CC97" i="19"/>
  <c r="CC98" i="19"/>
  <c r="CC99" i="19"/>
  <c r="CC100" i="19"/>
  <c r="CC101" i="19"/>
  <c r="CC102" i="19"/>
  <c r="CC103" i="19"/>
  <c r="CC104" i="19"/>
  <c r="CC105" i="19"/>
  <c r="CC106" i="19"/>
  <c r="CC107" i="19"/>
  <c r="CC111" i="19"/>
  <c r="CC112" i="19"/>
  <c r="CC113" i="19"/>
  <c r="CC114" i="19"/>
  <c r="CC116" i="19"/>
  <c r="CC128" i="19"/>
  <c r="CC133" i="19"/>
  <c r="CQ27" i="14"/>
  <c r="B27" i="19"/>
  <c r="BD27" i="19"/>
  <c r="BE27" i="19"/>
  <c r="BF27" i="19"/>
  <c r="BG27" i="19"/>
  <c r="BH27" i="19"/>
  <c r="BI27" i="19"/>
  <c r="BJ27" i="19"/>
  <c r="BK27" i="19"/>
  <c r="BL27" i="19"/>
  <c r="BM27" i="19"/>
  <c r="BN27" i="19"/>
  <c r="BO27" i="19"/>
  <c r="BP27" i="19"/>
  <c r="BQ27" i="19"/>
  <c r="BR27" i="19"/>
  <c r="BS27" i="19"/>
  <c r="BT27" i="19"/>
  <c r="BU27" i="19"/>
  <c r="BV27" i="19"/>
  <c r="BW27" i="19"/>
  <c r="BX27" i="19"/>
  <c r="BY27" i="19"/>
  <c r="BZ27" i="19"/>
  <c r="CA27" i="19"/>
  <c r="CB27" i="19"/>
  <c r="CC27" i="19"/>
  <c r="CC135" i="19"/>
  <c r="CB95" i="19"/>
  <c r="CB96" i="19"/>
  <c r="CB97" i="19"/>
  <c r="CB98" i="19"/>
  <c r="CB99" i="19"/>
  <c r="CB100" i="19"/>
  <c r="CB101" i="19"/>
  <c r="CB102" i="19"/>
  <c r="CB103" i="19"/>
  <c r="CB104" i="19"/>
  <c r="CB105" i="19"/>
  <c r="CB106" i="19"/>
  <c r="CB107" i="19"/>
  <c r="CB111" i="19"/>
  <c r="CB112" i="19"/>
  <c r="CB113" i="19"/>
  <c r="CB114" i="19"/>
  <c r="CB116" i="19"/>
  <c r="CB128" i="19"/>
  <c r="CB133" i="19"/>
  <c r="CB135" i="19"/>
  <c r="CA95" i="19"/>
  <c r="CA96" i="19"/>
  <c r="CA97" i="19"/>
  <c r="CA98" i="19"/>
  <c r="CA99" i="19"/>
  <c r="CA100" i="19"/>
  <c r="CA101" i="19"/>
  <c r="CA102" i="19"/>
  <c r="CA103" i="19"/>
  <c r="CA104" i="19"/>
  <c r="CA105" i="19"/>
  <c r="CA106" i="19"/>
  <c r="CA107" i="19"/>
  <c r="CA111" i="19"/>
  <c r="CA112" i="19"/>
  <c r="CA113" i="19"/>
  <c r="CA114" i="19"/>
  <c r="CA116" i="19"/>
  <c r="CA128" i="19"/>
  <c r="CA133" i="19"/>
  <c r="CA135" i="19"/>
  <c r="CQ29" i="14"/>
  <c r="B29" i="19"/>
  <c r="BD29" i="19"/>
  <c r="BE29" i="19"/>
  <c r="BF29" i="19"/>
  <c r="BG29" i="19"/>
  <c r="BH29" i="19"/>
  <c r="BI29" i="19"/>
  <c r="BJ29" i="19"/>
  <c r="BK29" i="19"/>
  <c r="BL29" i="19"/>
  <c r="BM29" i="19"/>
  <c r="BN29" i="19"/>
  <c r="BO29" i="19"/>
  <c r="BP29" i="19"/>
  <c r="BQ29" i="19"/>
  <c r="BR29" i="19"/>
  <c r="BS29" i="19"/>
  <c r="BT29" i="19"/>
  <c r="BU29" i="19"/>
  <c r="BV29" i="19"/>
  <c r="BW29" i="19"/>
  <c r="BX29" i="19"/>
  <c r="BY29" i="19"/>
  <c r="BZ29" i="19"/>
  <c r="CA29" i="19"/>
  <c r="CA137" i="19"/>
  <c r="BZ95" i="19"/>
  <c r="BZ96" i="19"/>
  <c r="BZ97" i="19"/>
  <c r="BZ98" i="19"/>
  <c r="BZ99" i="19"/>
  <c r="BZ100" i="19"/>
  <c r="BZ101" i="19"/>
  <c r="BZ102" i="19"/>
  <c r="BZ103" i="19"/>
  <c r="BZ104" i="19"/>
  <c r="BZ105" i="19"/>
  <c r="BZ106" i="19"/>
  <c r="BZ107" i="19"/>
  <c r="BZ111" i="19"/>
  <c r="BZ112" i="19"/>
  <c r="BZ113" i="19"/>
  <c r="BZ114" i="19"/>
  <c r="BZ116" i="19"/>
  <c r="BZ128" i="19"/>
  <c r="BZ133" i="19"/>
  <c r="BZ135" i="19"/>
  <c r="BZ137" i="19"/>
  <c r="BZ138" i="19"/>
  <c r="BY95" i="19"/>
  <c r="BY96" i="19"/>
  <c r="BY97" i="19"/>
  <c r="BY98" i="19"/>
  <c r="BY99" i="19"/>
  <c r="BY100" i="19"/>
  <c r="BY101" i="19"/>
  <c r="BY102" i="19"/>
  <c r="BY103" i="19"/>
  <c r="BY104" i="19"/>
  <c r="BY105" i="19"/>
  <c r="BY106" i="19"/>
  <c r="BY107" i="19"/>
  <c r="BY111" i="19"/>
  <c r="BY112" i="19"/>
  <c r="BY113" i="19"/>
  <c r="BY114" i="19"/>
  <c r="BY116" i="19"/>
  <c r="BY128" i="19"/>
  <c r="BY133" i="19"/>
  <c r="BY135" i="19"/>
  <c r="BY137" i="19"/>
  <c r="BY138" i="19"/>
  <c r="BX95" i="19"/>
  <c r="BX96" i="19"/>
  <c r="BX97" i="19"/>
  <c r="BX98" i="19"/>
  <c r="BX99" i="19"/>
  <c r="BX100" i="19"/>
  <c r="BX101" i="19"/>
  <c r="BX102" i="19"/>
  <c r="BX103" i="19"/>
  <c r="BX104" i="19"/>
  <c r="BX105" i="19"/>
  <c r="BX106" i="19"/>
  <c r="BX107" i="19"/>
  <c r="BX111" i="19"/>
  <c r="BX112" i="19"/>
  <c r="BX113" i="19"/>
  <c r="BX114" i="19"/>
  <c r="BX116" i="19"/>
  <c r="BX128" i="19"/>
  <c r="BX133" i="19"/>
  <c r="BX135" i="19"/>
  <c r="BX137" i="19"/>
  <c r="BX138" i="19"/>
  <c r="BX140" i="19"/>
  <c r="BW95" i="19"/>
  <c r="BW96" i="19"/>
  <c r="BW97" i="19"/>
  <c r="BW98" i="19"/>
  <c r="BW99" i="19"/>
  <c r="BW100" i="19"/>
  <c r="BW101" i="19"/>
  <c r="BW102" i="19"/>
  <c r="BW103" i="19"/>
  <c r="BW104" i="19"/>
  <c r="BW105" i="19"/>
  <c r="BW106" i="19"/>
  <c r="BW107" i="19"/>
  <c r="BW111" i="19"/>
  <c r="BW112" i="19"/>
  <c r="BW113" i="19"/>
  <c r="BW114" i="19"/>
  <c r="BW116" i="19"/>
  <c r="BW128" i="19"/>
  <c r="BW133" i="19"/>
  <c r="BW135" i="19"/>
  <c r="BW137" i="19"/>
  <c r="BW138" i="19"/>
  <c r="BW140" i="19"/>
  <c r="CQ33" i="14"/>
  <c r="B33" i="19"/>
  <c r="BD33" i="19"/>
  <c r="BE33" i="19"/>
  <c r="BF33" i="19"/>
  <c r="BG33" i="19"/>
  <c r="BH33" i="19"/>
  <c r="BI33" i="19"/>
  <c r="BJ33" i="19"/>
  <c r="BL33" i="19"/>
  <c r="BM33" i="19"/>
  <c r="BN33" i="19"/>
  <c r="BO33" i="19"/>
  <c r="BP33" i="19"/>
  <c r="BQ33" i="19"/>
  <c r="BR33" i="19"/>
  <c r="BS33" i="19"/>
  <c r="BT33" i="19"/>
  <c r="BU33" i="19"/>
  <c r="BV33" i="19"/>
  <c r="BW33" i="19"/>
  <c r="BW141" i="19"/>
  <c r="BV95" i="19"/>
  <c r="BV96" i="19"/>
  <c r="BV97" i="19"/>
  <c r="BV98" i="19"/>
  <c r="BV99" i="19"/>
  <c r="BV100" i="19"/>
  <c r="BV101" i="19"/>
  <c r="BV102" i="19"/>
  <c r="BV103" i="19"/>
  <c r="BV104" i="19"/>
  <c r="BV105" i="19"/>
  <c r="BV106" i="19"/>
  <c r="BV107" i="19"/>
  <c r="BV111" i="19"/>
  <c r="BV112" i="19"/>
  <c r="BV113" i="19"/>
  <c r="BV114" i="19"/>
  <c r="BV116" i="19"/>
  <c r="BV128" i="19"/>
  <c r="BV133" i="19"/>
  <c r="BV135" i="19"/>
  <c r="BV137" i="19"/>
  <c r="BV138" i="19"/>
  <c r="BV140" i="19"/>
  <c r="BV141" i="19"/>
  <c r="CQ34" i="14"/>
  <c r="B34" i="19"/>
  <c r="BD34" i="19"/>
  <c r="BE34" i="19"/>
  <c r="BF34" i="19"/>
  <c r="BG34" i="19"/>
  <c r="BH34" i="19"/>
  <c r="BI34" i="19"/>
  <c r="BJ34" i="19"/>
  <c r="BK34" i="19"/>
  <c r="BL34" i="19"/>
  <c r="BN34" i="19"/>
  <c r="BO34" i="19"/>
  <c r="BP34" i="19"/>
  <c r="BQ34" i="19"/>
  <c r="BR34" i="19"/>
  <c r="BS34" i="19"/>
  <c r="BT34" i="19"/>
  <c r="BU34" i="19"/>
  <c r="BV34" i="19"/>
  <c r="BV142" i="19"/>
  <c r="BU95" i="19"/>
  <c r="BU96" i="19"/>
  <c r="BU97" i="19"/>
  <c r="BU98" i="19"/>
  <c r="BU99" i="19"/>
  <c r="BU100" i="19"/>
  <c r="BU101" i="19"/>
  <c r="BU102" i="19"/>
  <c r="BU103" i="19"/>
  <c r="BU104" i="19"/>
  <c r="BU105" i="19"/>
  <c r="BU106" i="19"/>
  <c r="BU107" i="19"/>
  <c r="BU111" i="19"/>
  <c r="BU112" i="19"/>
  <c r="BU113" i="19"/>
  <c r="BU114" i="19"/>
  <c r="BU116" i="19"/>
  <c r="BU128" i="19"/>
  <c r="BU133" i="19"/>
  <c r="BU135" i="19"/>
  <c r="BU137" i="19"/>
  <c r="BU138" i="19"/>
  <c r="BU140" i="19"/>
  <c r="BU141" i="19"/>
  <c r="BU142" i="19"/>
  <c r="CQ35" i="14"/>
  <c r="B35" i="19"/>
  <c r="BD35" i="19"/>
  <c r="BE35" i="19"/>
  <c r="BF35" i="19"/>
  <c r="BG35" i="19"/>
  <c r="BH35" i="19"/>
  <c r="BI35" i="19"/>
  <c r="BJ35" i="19"/>
  <c r="BK35" i="19"/>
  <c r="BL35" i="19"/>
  <c r="BM35" i="19"/>
  <c r="BN35" i="19"/>
  <c r="BP35" i="19"/>
  <c r="BQ35" i="19"/>
  <c r="BR35" i="19"/>
  <c r="BS35" i="19"/>
  <c r="BT35" i="19"/>
  <c r="BU35" i="19"/>
  <c r="BU143" i="19"/>
  <c r="BT95" i="19"/>
  <c r="BT96" i="19"/>
  <c r="BT97" i="19"/>
  <c r="BT98" i="19"/>
  <c r="BT99" i="19"/>
  <c r="BT100" i="19"/>
  <c r="BT101" i="19"/>
  <c r="BT102" i="19"/>
  <c r="BT103" i="19"/>
  <c r="BT104" i="19"/>
  <c r="BT105" i="19"/>
  <c r="BT106" i="19"/>
  <c r="BT107" i="19"/>
  <c r="BT111" i="19"/>
  <c r="BT112" i="19"/>
  <c r="BT113" i="19"/>
  <c r="BT114" i="19"/>
  <c r="BT116" i="19"/>
  <c r="BT128" i="19"/>
  <c r="BT133" i="19"/>
  <c r="BT135" i="19"/>
  <c r="BT137" i="19"/>
  <c r="BT138" i="19"/>
  <c r="BT140" i="19"/>
  <c r="BT141" i="19"/>
  <c r="BT142" i="19"/>
  <c r="BT143" i="19"/>
  <c r="CQ36" i="14"/>
  <c r="B36" i="19"/>
  <c r="BD36" i="19"/>
  <c r="BE36" i="19"/>
  <c r="BF36" i="19"/>
  <c r="BG36" i="19"/>
  <c r="BH36" i="19"/>
  <c r="BI36" i="19"/>
  <c r="BJ36" i="19"/>
  <c r="BK36" i="19"/>
  <c r="BL36" i="19"/>
  <c r="BM36" i="19"/>
  <c r="BN36" i="19"/>
  <c r="BO36" i="19"/>
  <c r="BP36" i="19"/>
  <c r="BR36" i="19"/>
  <c r="BS36" i="19"/>
  <c r="BT36" i="19"/>
  <c r="BT144" i="19"/>
  <c r="BS95" i="19"/>
  <c r="BS96" i="19"/>
  <c r="BS97" i="19"/>
  <c r="BS98" i="19"/>
  <c r="BS99" i="19"/>
  <c r="BS100" i="19"/>
  <c r="BS101" i="19"/>
  <c r="BS102" i="19"/>
  <c r="BS103" i="19"/>
  <c r="BS104" i="19"/>
  <c r="BS105" i="19"/>
  <c r="BS106" i="19"/>
  <c r="BS107" i="19"/>
  <c r="BS111" i="19"/>
  <c r="BS112" i="19"/>
  <c r="BS113" i="19"/>
  <c r="BS114" i="19"/>
  <c r="BS116" i="19"/>
  <c r="BS128" i="19"/>
  <c r="BS133" i="19"/>
  <c r="BS135" i="19"/>
  <c r="BS137" i="19"/>
  <c r="BS138" i="19"/>
  <c r="BS140" i="19"/>
  <c r="BS141" i="19"/>
  <c r="BS142" i="19"/>
  <c r="BS143" i="19"/>
  <c r="BS144" i="19"/>
  <c r="BS145" i="19"/>
  <c r="BR95" i="19"/>
  <c r="BR96" i="19"/>
  <c r="BR97" i="19"/>
  <c r="BR98" i="19"/>
  <c r="BR99" i="19"/>
  <c r="BR100" i="19"/>
  <c r="BR101" i="19"/>
  <c r="BR102" i="19"/>
  <c r="BR103" i="19"/>
  <c r="BR104" i="19"/>
  <c r="BR105" i="19"/>
  <c r="BR106" i="19"/>
  <c r="BR107" i="19"/>
  <c r="BR111" i="19"/>
  <c r="BR112" i="19"/>
  <c r="BR113" i="19"/>
  <c r="BR114" i="19"/>
  <c r="BR116" i="19"/>
  <c r="BR128" i="19"/>
  <c r="BR133" i="19"/>
  <c r="BR135" i="19"/>
  <c r="BR137" i="19"/>
  <c r="BR138" i="19"/>
  <c r="BR140" i="19"/>
  <c r="BR141" i="19"/>
  <c r="BR142" i="19"/>
  <c r="BR143" i="19"/>
  <c r="BR144" i="19"/>
  <c r="BR145" i="19"/>
  <c r="BQ95" i="19"/>
  <c r="BQ96" i="19"/>
  <c r="BQ97" i="19"/>
  <c r="BQ98" i="19"/>
  <c r="BQ99" i="19"/>
  <c r="BQ100" i="19"/>
  <c r="BQ101" i="19"/>
  <c r="BQ102" i="19"/>
  <c r="BQ103" i="19"/>
  <c r="BQ104" i="19"/>
  <c r="BQ105" i="19"/>
  <c r="BQ106" i="19"/>
  <c r="BQ107" i="19"/>
  <c r="BQ111" i="19"/>
  <c r="BQ112" i="19"/>
  <c r="BQ113" i="19"/>
  <c r="BQ114" i="19"/>
  <c r="BQ116" i="19"/>
  <c r="BQ128" i="19"/>
  <c r="BQ133" i="19"/>
  <c r="BQ135" i="19"/>
  <c r="BQ137" i="19"/>
  <c r="BQ138" i="19"/>
  <c r="BQ140" i="19"/>
  <c r="BQ141" i="19"/>
  <c r="BQ142" i="19"/>
  <c r="BQ143" i="19"/>
  <c r="BQ144" i="19"/>
  <c r="BQ145" i="19"/>
  <c r="BP95" i="19"/>
  <c r="BP96" i="19"/>
  <c r="BP97" i="19"/>
  <c r="BP98" i="19"/>
  <c r="BP99" i="19"/>
  <c r="BP100" i="19"/>
  <c r="BP101" i="19"/>
  <c r="BP102" i="19"/>
  <c r="BP103" i="19"/>
  <c r="BP104" i="19"/>
  <c r="BP105" i="19"/>
  <c r="BP106" i="19"/>
  <c r="BP107" i="19"/>
  <c r="BP111" i="19"/>
  <c r="BP112" i="19"/>
  <c r="BP113" i="19"/>
  <c r="BP114" i="19"/>
  <c r="BP116" i="19"/>
  <c r="BP128" i="19"/>
  <c r="BP133" i="19"/>
  <c r="BP135" i="19"/>
  <c r="BP137" i="19"/>
  <c r="BP138" i="19"/>
  <c r="BP140" i="19"/>
  <c r="BP141" i="19"/>
  <c r="BP142" i="19"/>
  <c r="BP143" i="19"/>
  <c r="BP144" i="19"/>
  <c r="BP145" i="19"/>
  <c r="BO95" i="19"/>
  <c r="BO96" i="19"/>
  <c r="BO97" i="19"/>
  <c r="BO98" i="19"/>
  <c r="BO99" i="19"/>
  <c r="BO100" i="19"/>
  <c r="BO101" i="19"/>
  <c r="BO102" i="19"/>
  <c r="BO103" i="19"/>
  <c r="BO104" i="19"/>
  <c r="BO105" i="19"/>
  <c r="BO106" i="19"/>
  <c r="BO107" i="19"/>
  <c r="BO111" i="19"/>
  <c r="BO112" i="19"/>
  <c r="BO113" i="19"/>
  <c r="BO114" i="19"/>
  <c r="BO116" i="19"/>
  <c r="BO128" i="19"/>
  <c r="BO133" i="19"/>
  <c r="BO135" i="19"/>
  <c r="BO137" i="19"/>
  <c r="BO138" i="19"/>
  <c r="BO140" i="19"/>
  <c r="BO141" i="19"/>
  <c r="BO142" i="19"/>
  <c r="BO143" i="19"/>
  <c r="BO144" i="19"/>
  <c r="BO145" i="19"/>
  <c r="BN95" i="19"/>
  <c r="BN96" i="19"/>
  <c r="BN97" i="19"/>
  <c r="BN98" i="19"/>
  <c r="BN99" i="19"/>
  <c r="BN100" i="19"/>
  <c r="BN101" i="19"/>
  <c r="BN102" i="19"/>
  <c r="BN103" i="19"/>
  <c r="BN104" i="19"/>
  <c r="BN105" i="19"/>
  <c r="BN106" i="19"/>
  <c r="BN107" i="19"/>
  <c r="BN111" i="19"/>
  <c r="BN112" i="19"/>
  <c r="BN113" i="19"/>
  <c r="BN114" i="19"/>
  <c r="BN116" i="19"/>
  <c r="BN128" i="19"/>
  <c r="BN133" i="19"/>
  <c r="BN135" i="19"/>
  <c r="BN137" i="19"/>
  <c r="BN138" i="19"/>
  <c r="BN140" i="19"/>
  <c r="BN141" i="19"/>
  <c r="BN142" i="19"/>
  <c r="BN143" i="19"/>
  <c r="BN144" i="19"/>
  <c r="BN145" i="19"/>
  <c r="BM95" i="19"/>
  <c r="BM96" i="19"/>
  <c r="BM97" i="19"/>
  <c r="BM98" i="19"/>
  <c r="BM99" i="19"/>
  <c r="BM100" i="19"/>
  <c r="BM101" i="19"/>
  <c r="BM102" i="19"/>
  <c r="BM103" i="19"/>
  <c r="BM104" i="19"/>
  <c r="BM105" i="19"/>
  <c r="BM106" i="19"/>
  <c r="BM107" i="19"/>
  <c r="BM111" i="19"/>
  <c r="BM112" i="19"/>
  <c r="BM113" i="19"/>
  <c r="BM114" i="19"/>
  <c r="BM116" i="19"/>
  <c r="BM128" i="19"/>
  <c r="BM133" i="19"/>
  <c r="BM135" i="19"/>
  <c r="BM137" i="19"/>
  <c r="BM138" i="19"/>
  <c r="BM140" i="19"/>
  <c r="BM141" i="19"/>
  <c r="BM142" i="19"/>
  <c r="BM143" i="19"/>
  <c r="BM144" i="19"/>
  <c r="BM145" i="19"/>
  <c r="BL95" i="19"/>
  <c r="BL96" i="19"/>
  <c r="BL97" i="19"/>
  <c r="BL98" i="19"/>
  <c r="BL99" i="19"/>
  <c r="BL100" i="19"/>
  <c r="BL101" i="19"/>
  <c r="BL102" i="19"/>
  <c r="BL103" i="19"/>
  <c r="BL104" i="19"/>
  <c r="BL105" i="19"/>
  <c r="BL106" i="19"/>
  <c r="BL107" i="19"/>
  <c r="BL111" i="19"/>
  <c r="BL112" i="19"/>
  <c r="BL113" i="19"/>
  <c r="BL114" i="19"/>
  <c r="BL116" i="19"/>
  <c r="BL128" i="19"/>
  <c r="BL133" i="19"/>
  <c r="BL135" i="19"/>
  <c r="BL137" i="19"/>
  <c r="BL138" i="19"/>
  <c r="BL140" i="19"/>
  <c r="BL141" i="19"/>
  <c r="BL142" i="19"/>
  <c r="BL143" i="19"/>
  <c r="BL144" i="19"/>
  <c r="BL145" i="19"/>
  <c r="BK95" i="19"/>
  <c r="BK96" i="19"/>
  <c r="BK97" i="19"/>
  <c r="BK98" i="19"/>
  <c r="BK99" i="19"/>
  <c r="BK100" i="19"/>
  <c r="BK101" i="19"/>
  <c r="BK102" i="19"/>
  <c r="BK103" i="19"/>
  <c r="BK104" i="19"/>
  <c r="BK105" i="19"/>
  <c r="BK106" i="19"/>
  <c r="BK107" i="19"/>
  <c r="BK111" i="19"/>
  <c r="BK112" i="19"/>
  <c r="BK113" i="19"/>
  <c r="BK114" i="19"/>
  <c r="BK116" i="19"/>
  <c r="BK128" i="19"/>
  <c r="BK133" i="19"/>
  <c r="BK135" i="19"/>
  <c r="BK137" i="19"/>
  <c r="BK138" i="19"/>
  <c r="BK140" i="19"/>
  <c r="BK141" i="19"/>
  <c r="BK142" i="19"/>
  <c r="BK143" i="19"/>
  <c r="BK144" i="19"/>
  <c r="BK145" i="19"/>
  <c r="BJ95" i="19"/>
  <c r="BJ96" i="19"/>
  <c r="BJ97" i="19"/>
  <c r="BJ98" i="19"/>
  <c r="BJ99" i="19"/>
  <c r="BJ100" i="19"/>
  <c r="BJ101" i="19"/>
  <c r="BJ102" i="19"/>
  <c r="BJ103" i="19"/>
  <c r="BJ104" i="19"/>
  <c r="BJ105" i="19"/>
  <c r="BJ106" i="19"/>
  <c r="BJ107" i="19"/>
  <c r="BJ111" i="19"/>
  <c r="BJ112" i="19"/>
  <c r="BJ113" i="19"/>
  <c r="BJ114" i="19"/>
  <c r="BJ116" i="19"/>
  <c r="BJ128" i="19"/>
  <c r="BJ133" i="19"/>
  <c r="BJ135" i="19"/>
  <c r="BJ137" i="19"/>
  <c r="BJ138" i="19"/>
  <c r="BJ140" i="19"/>
  <c r="BJ141" i="19"/>
  <c r="BJ142" i="19"/>
  <c r="BJ143" i="19"/>
  <c r="BJ144" i="19"/>
  <c r="BJ145" i="19"/>
  <c r="BI95" i="19"/>
  <c r="BI96" i="19"/>
  <c r="BI97" i="19"/>
  <c r="BI98" i="19"/>
  <c r="BI99" i="19"/>
  <c r="BI100" i="19"/>
  <c r="BI101" i="19"/>
  <c r="BI102" i="19"/>
  <c r="BI103" i="19"/>
  <c r="BI104" i="19"/>
  <c r="BI105" i="19"/>
  <c r="BI106" i="19"/>
  <c r="BI107" i="19"/>
  <c r="BI111" i="19"/>
  <c r="BI112" i="19"/>
  <c r="BI113" i="19"/>
  <c r="BI114" i="19"/>
  <c r="BI116" i="19"/>
  <c r="BI128" i="19"/>
  <c r="BI133" i="19"/>
  <c r="BI135" i="19"/>
  <c r="BI137" i="19"/>
  <c r="BI138" i="19"/>
  <c r="BI140" i="19"/>
  <c r="BI141" i="19"/>
  <c r="BI142" i="19"/>
  <c r="BI143" i="19"/>
  <c r="BI144" i="19"/>
  <c r="BI145" i="19"/>
  <c r="BH95" i="19"/>
  <c r="BH96" i="19"/>
  <c r="BH97" i="19"/>
  <c r="BH98" i="19"/>
  <c r="BH99" i="19"/>
  <c r="BH100" i="19"/>
  <c r="BH101" i="19"/>
  <c r="BH102" i="19"/>
  <c r="BH103" i="19"/>
  <c r="BH104" i="19"/>
  <c r="BH105" i="19"/>
  <c r="BH106" i="19"/>
  <c r="BH107" i="19"/>
  <c r="BH111" i="19"/>
  <c r="BH112" i="19"/>
  <c r="BH113" i="19"/>
  <c r="BH114" i="19"/>
  <c r="BH116" i="19"/>
  <c r="BH128" i="19"/>
  <c r="BH133" i="19"/>
  <c r="BH135" i="19"/>
  <c r="BH137" i="19"/>
  <c r="BH138" i="19"/>
  <c r="BH140" i="19"/>
  <c r="BH141" i="19"/>
  <c r="BH142" i="19"/>
  <c r="BH143" i="19"/>
  <c r="BH144" i="19"/>
  <c r="BH145" i="19"/>
  <c r="BG95" i="19"/>
  <c r="BG96" i="19"/>
  <c r="BG97" i="19"/>
  <c r="BG98" i="19"/>
  <c r="BG99" i="19"/>
  <c r="BG100" i="19"/>
  <c r="BG101" i="19"/>
  <c r="BG102" i="19"/>
  <c r="BG103" i="19"/>
  <c r="BG104" i="19"/>
  <c r="BG105" i="19"/>
  <c r="BG106" i="19"/>
  <c r="BG107" i="19"/>
  <c r="BG111" i="19"/>
  <c r="BG112" i="19"/>
  <c r="BG113" i="19"/>
  <c r="BG114" i="19"/>
  <c r="BG116" i="19"/>
  <c r="BG128" i="19"/>
  <c r="BG133" i="19"/>
  <c r="BG135" i="19"/>
  <c r="BG137" i="19"/>
  <c r="BG138" i="19"/>
  <c r="BG140" i="19"/>
  <c r="BG141" i="19"/>
  <c r="BG142" i="19"/>
  <c r="BG143" i="19"/>
  <c r="BG144" i="19"/>
  <c r="BG145" i="19"/>
  <c r="BF95" i="19"/>
  <c r="BF96" i="19"/>
  <c r="BF97" i="19"/>
  <c r="BF98" i="19"/>
  <c r="BF99" i="19"/>
  <c r="BF100" i="19"/>
  <c r="BF101" i="19"/>
  <c r="BF102" i="19"/>
  <c r="BF103" i="19"/>
  <c r="BF104" i="19"/>
  <c r="BF105" i="19"/>
  <c r="BF106" i="19"/>
  <c r="BF107" i="19"/>
  <c r="BF111" i="19"/>
  <c r="BF112" i="19"/>
  <c r="BF113" i="19"/>
  <c r="BF114" i="19"/>
  <c r="BF116" i="19"/>
  <c r="BF128" i="19"/>
  <c r="BF133" i="19"/>
  <c r="BF135" i="19"/>
  <c r="BF137" i="19"/>
  <c r="BF138" i="19"/>
  <c r="BF140" i="19"/>
  <c r="BF141" i="19"/>
  <c r="BF142" i="19"/>
  <c r="BF143" i="19"/>
  <c r="BF144" i="19"/>
  <c r="BF145" i="19"/>
  <c r="BE95" i="19"/>
  <c r="BE96" i="19"/>
  <c r="BE97" i="19"/>
  <c r="BE98" i="19"/>
  <c r="BE99" i="19"/>
  <c r="BE100" i="19"/>
  <c r="BE101" i="19"/>
  <c r="BE102" i="19"/>
  <c r="BE103" i="19"/>
  <c r="BE104" i="19"/>
  <c r="BE105" i="19"/>
  <c r="BE106" i="19"/>
  <c r="BE107" i="19"/>
  <c r="BE111" i="19"/>
  <c r="BE112" i="19"/>
  <c r="BE113" i="19"/>
  <c r="BE114" i="19"/>
  <c r="BE116" i="19"/>
  <c r="BE128" i="19"/>
  <c r="BE133" i="19"/>
  <c r="BE135" i="19"/>
  <c r="BE137" i="19"/>
  <c r="BE138" i="19"/>
  <c r="BE140" i="19"/>
  <c r="BE141" i="19"/>
  <c r="BE142" i="19"/>
  <c r="BE143" i="19"/>
  <c r="BE144" i="19"/>
  <c r="BE145" i="19"/>
  <c r="BD95" i="19"/>
  <c r="BD96" i="19"/>
  <c r="BD97" i="19"/>
  <c r="BD98" i="19"/>
  <c r="BD99" i="19"/>
  <c r="BD100" i="19"/>
  <c r="BD101" i="19"/>
  <c r="BD102" i="19"/>
  <c r="BD103" i="19"/>
  <c r="BD104" i="19"/>
  <c r="BD105" i="19"/>
  <c r="BD106" i="19"/>
  <c r="BD111" i="19"/>
  <c r="BD112" i="19"/>
  <c r="BD113" i="19"/>
  <c r="BD114" i="19"/>
  <c r="BD116" i="19"/>
  <c r="BD128" i="19"/>
  <c r="BD133" i="19"/>
  <c r="BD135" i="19"/>
  <c r="BD137" i="19"/>
  <c r="BD138" i="19"/>
  <c r="BD140" i="19"/>
  <c r="BD141" i="19"/>
  <c r="BD142" i="19"/>
  <c r="BD143" i="19"/>
  <c r="BD144" i="19"/>
  <c r="BD145" i="19"/>
  <c r="CQ40" i="14"/>
  <c r="B40" i="19"/>
  <c r="BD40" i="19"/>
  <c r="BE40" i="19"/>
  <c r="BF40" i="19"/>
  <c r="BG40" i="19"/>
  <c r="BH40" i="19"/>
  <c r="BI40" i="19"/>
  <c r="BJ40" i="19"/>
  <c r="BK40" i="19"/>
  <c r="BL40" i="19"/>
  <c r="BM40" i="19"/>
  <c r="BN40" i="19"/>
  <c r="BO40" i="19"/>
  <c r="BP40" i="19"/>
  <c r="BR40" i="19"/>
  <c r="BS40" i="19"/>
  <c r="BT40" i="19"/>
  <c r="BU40" i="19"/>
  <c r="BV40" i="19"/>
  <c r="BW40" i="19"/>
  <c r="BX40" i="19"/>
  <c r="BZ40" i="19"/>
  <c r="CA40" i="19"/>
  <c r="CB40" i="19"/>
  <c r="CC40" i="19"/>
  <c r="CD40" i="19"/>
  <c r="CE40" i="19"/>
  <c r="CF40" i="19"/>
  <c r="CG40" i="19"/>
  <c r="CH40" i="19"/>
  <c r="CI40" i="19"/>
  <c r="CJ40" i="19"/>
  <c r="CK40" i="19"/>
  <c r="CL40" i="19"/>
  <c r="CM40" i="19"/>
  <c r="CN40" i="19"/>
  <c r="CO40" i="19"/>
  <c r="CP40" i="19"/>
  <c r="CQ40" i="19"/>
  <c r="CR40" i="19"/>
  <c r="CS40" i="19"/>
  <c r="CT40" i="19"/>
  <c r="CU40" i="19"/>
  <c r="CV40" i="19"/>
  <c r="CW40" i="19"/>
  <c r="CX40" i="19"/>
  <c r="CY40" i="19"/>
  <c r="CY94" i="19"/>
  <c r="CX94" i="19"/>
  <c r="CW94" i="19"/>
  <c r="CV94" i="19"/>
  <c r="CU94" i="19"/>
  <c r="CT94" i="19"/>
  <c r="CS94" i="19"/>
  <c r="CR94" i="19"/>
  <c r="CQ94" i="19"/>
  <c r="CP94" i="19"/>
  <c r="CO94" i="19"/>
  <c r="CN94" i="19"/>
  <c r="CM94" i="19"/>
  <c r="CL94" i="19"/>
  <c r="CK94" i="19"/>
  <c r="CJ94" i="19"/>
  <c r="CI94" i="19"/>
  <c r="CH94" i="19"/>
  <c r="CG94" i="19"/>
  <c r="CF94" i="19"/>
  <c r="CE94" i="19"/>
  <c r="CD94" i="19"/>
  <c r="CC94" i="19"/>
  <c r="CB94" i="19"/>
  <c r="CA94" i="19"/>
  <c r="BZ94" i="19"/>
  <c r="BY94" i="19"/>
  <c r="BX94" i="19"/>
  <c r="BW94" i="19"/>
  <c r="BV94" i="19"/>
  <c r="BU94" i="19"/>
  <c r="BT94" i="19"/>
  <c r="BS94" i="19"/>
  <c r="BR94" i="19"/>
  <c r="BQ94" i="19"/>
  <c r="BP94" i="19"/>
  <c r="BO94" i="19"/>
  <c r="BN94" i="19"/>
  <c r="BM94" i="19"/>
  <c r="BL94" i="19"/>
  <c r="BK94" i="19"/>
  <c r="BJ94" i="19"/>
  <c r="BI94" i="19"/>
  <c r="BH94" i="19"/>
  <c r="BG94" i="19"/>
  <c r="BF94" i="19"/>
  <c r="BE94" i="19"/>
  <c r="BD94" i="19"/>
  <c r="CQ38" i="14"/>
  <c r="B38" i="19"/>
  <c r="BD38" i="19"/>
  <c r="BE38" i="19"/>
  <c r="BF38" i="19"/>
  <c r="BG38" i="19"/>
  <c r="BH38" i="19"/>
  <c r="BI38" i="19"/>
  <c r="BJ38" i="19"/>
  <c r="BK38" i="19"/>
  <c r="BL38" i="19"/>
  <c r="BM38" i="19"/>
  <c r="BN38" i="19"/>
  <c r="BO38" i="19"/>
  <c r="BP38" i="19"/>
  <c r="BQ38" i="19"/>
  <c r="BR38" i="19"/>
  <c r="BT38" i="19"/>
  <c r="BV38" i="19"/>
  <c r="BW38" i="19"/>
  <c r="BX38" i="19"/>
  <c r="BY38" i="19"/>
  <c r="BZ38" i="19"/>
  <c r="CA38" i="19"/>
  <c r="CB38" i="19"/>
  <c r="CC38" i="19"/>
  <c r="CD38" i="19"/>
  <c r="CE38" i="19"/>
  <c r="CF38" i="19"/>
  <c r="CG38" i="19"/>
  <c r="CH38" i="19"/>
  <c r="CI38" i="19"/>
  <c r="CJ38" i="19"/>
  <c r="CK38" i="19"/>
  <c r="CL38" i="19"/>
  <c r="CM38" i="19"/>
  <c r="CN38" i="19"/>
  <c r="CO38" i="19"/>
  <c r="CP38" i="19"/>
  <c r="CQ38" i="19"/>
  <c r="CR38" i="19"/>
  <c r="CS38" i="19"/>
  <c r="CT38" i="19"/>
  <c r="CU38" i="19"/>
  <c r="CV38" i="19"/>
  <c r="CW38" i="19"/>
  <c r="CX38" i="19"/>
  <c r="CY38" i="19"/>
  <c r="CY92" i="19"/>
  <c r="CX92" i="19"/>
  <c r="CW92" i="19"/>
  <c r="CV92" i="19"/>
  <c r="CU92" i="19"/>
  <c r="CT92" i="19"/>
  <c r="CS92" i="19"/>
  <c r="CR92" i="19"/>
  <c r="CQ92" i="19"/>
  <c r="CP92" i="19"/>
  <c r="CO92" i="19"/>
  <c r="CN92" i="19"/>
  <c r="CM92" i="19"/>
  <c r="CL92" i="19"/>
  <c r="CK92" i="19"/>
  <c r="CJ92" i="19"/>
  <c r="CI92" i="19"/>
  <c r="CH92" i="19"/>
  <c r="CG92" i="19"/>
  <c r="CF92" i="19"/>
  <c r="CE92" i="19"/>
  <c r="CD92" i="19"/>
  <c r="CC92" i="19"/>
  <c r="CB92" i="19"/>
  <c r="CA92" i="19"/>
  <c r="BZ92" i="19"/>
  <c r="BY92" i="19"/>
  <c r="BX92" i="19"/>
  <c r="BW92" i="19"/>
  <c r="BV92" i="19"/>
  <c r="BU92" i="19"/>
  <c r="BT92" i="19"/>
  <c r="BS92" i="19"/>
  <c r="BR92" i="19"/>
  <c r="BQ92" i="19"/>
  <c r="BP92" i="19"/>
  <c r="BO92" i="19"/>
  <c r="BN92" i="19"/>
  <c r="BM92" i="19"/>
  <c r="BL92" i="19"/>
  <c r="BK92" i="19"/>
  <c r="BJ92" i="19"/>
  <c r="BI92" i="19"/>
  <c r="BH92" i="19"/>
  <c r="BG92" i="19"/>
  <c r="BF92" i="19"/>
  <c r="BE92" i="19"/>
  <c r="BD92" i="19"/>
  <c r="BV36" i="19"/>
  <c r="BW36" i="19"/>
  <c r="BX36" i="19"/>
  <c r="BY36" i="19"/>
  <c r="BZ36" i="19"/>
  <c r="CA36" i="19"/>
  <c r="CB36" i="19"/>
  <c r="CC36" i="19"/>
  <c r="CD36" i="19"/>
  <c r="CE36" i="19"/>
  <c r="CF36" i="19"/>
  <c r="CG36" i="19"/>
  <c r="CH36" i="19"/>
  <c r="CI36" i="19"/>
  <c r="CJ36" i="19"/>
  <c r="CK36" i="19"/>
  <c r="CL36" i="19"/>
  <c r="CM36" i="19"/>
  <c r="CN36" i="19"/>
  <c r="CO36" i="19"/>
  <c r="CP36" i="19"/>
  <c r="CQ36" i="19"/>
  <c r="CR36" i="19"/>
  <c r="CS36" i="19"/>
  <c r="CT36" i="19"/>
  <c r="CU36" i="19"/>
  <c r="CV36" i="19"/>
  <c r="CW36" i="19"/>
  <c r="CX36" i="19"/>
  <c r="CY36" i="19"/>
  <c r="CY90" i="19"/>
  <c r="CX90" i="19"/>
  <c r="CW90" i="19"/>
  <c r="CV90" i="19"/>
  <c r="CU90" i="19"/>
  <c r="CT90" i="19"/>
  <c r="CS90" i="19"/>
  <c r="CR90" i="19"/>
  <c r="CQ90" i="19"/>
  <c r="CP90" i="19"/>
  <c r="CO90" i="19"/>
  <c r="CN90" i="19"/>
  <c r="CM90" i="19"/>
  <c r="CL90" i="19"/>
  <c r="CK90" i="19"/>
  <c r="CJ90" i="19"/>
  <c r="CI90" i="19"/>
  <c r="CH90" i="19"/>
  <c r="CG90" i="19"/>
  <c r="CF90" i="19"/>
  <c r="CE90" i="19"/>
  <c r="CD90" i="19"/>
  <c r="CC90" i="19"/>
  <c r="CB90" i="19"/>
  <c r="CA90" i="19"/>
  <c r="BZ90" i="19"/>
  <c r="BY90" i="19"/>
  <c r="BX90" i="19"/>
  <c r="BW90" i="19"/>
  <c r="BV90" i="19"/>
  <c r="BU90" i="19"/>
  <c r="BT90" i="19"/>
  <c r="BS90" i="19"/>
  <c r="BR90" i="19"/>
  <c r="BQ90" i="19"/>
  <c r="BP90" i="19"/>
  <c r="BO90" i="19"/>
  <c r="BN90" i="19"/>
  <c r="BM90" i="19"/>
  <c r="BL90" i="19"/>
  <c r="BK90" i="19"/>
  <c r="BJ90" i="19"/>
  <c r="BI90" i="19"/>
  <c r="BH90" i="19"/>
  <c r="BG90" i="19"/>
  <c r="BF90" i="19"/>
  <c r="BE90" i="19"/>
  <c r="BD90" i="19"/>
  <c r="BW35" i="19"/>
  <c r="BX35" i="19"/>
  <c r="BY35" i="19"/>
  <c r="BZ35" i="19"/>
  <c r="CA35" i="19"/>
  <c r="CB35" i="19"/>
  <c r="CC35" i="19"/>
  <c r="CD35" i="19"/>
  <c r="CE35" i="19"/>
  <c r="CF35" i="19"/>
  <c r="CG35" i="19"/>
  <c r="CH35" i="19"/>
  <c r="CI35" i="19"/>
  <c r="CJ35" i="19"/>
  <c r="CK35" i="19"/>
  <c r="CL35" i="19"/>
  <c r="CM35" i="19"/>
  <c r="CN35" i="19"/>
  <c r="CO35" i="19"/>
  <c r="CP35" i="19"/>
  <c r="CQ35" i="19"/>
  <c r="CR35" i="19"/>
  <c r="CS35" i="19"/>
  <c r="CT35" i="19"/>
  <c r="CU35" i="19"/>
  <c r="CV35" i="19"/>
  <c r="CW35" i="19"/>
  <c r="CX35" i="19"/>
  <c r="CY35" i="19"/>
  <c r="CY89" i="19"/>
  <c r="CX89" i="19"/>
  <c r="CW89" i="19"/>
  <c r="CV89" i="19"/>
  <c r="CU89" i="19"/>
  <c r="CT89" i="19"/>
  <c r="CS89" i="19"/>
  <c r="CR89" i="19"/>
  <c r="CQ89" i="19"/>
  <c r="CP89" i="19"/>
  <c r="CO89" i="19"/>
  <c r="CN89" i="19"/>
  <c r="CM89" i="19"/>
  <c r="CL89" i="19"/>
  <c r="CK89" i="19"/>
  <c r="CJ89" i="19"/>
  <c r="CI89" i="19"/>
  <c r="CH89" i="19"/>
  <c r="CG89" i="19"/>
  <c r="CF89" i="19"/>
  <c r="CE89" i="19"/>
  <c r="CD89" i="19"/>
  <c r="CC89" i="19"/>
  <c r="CB89" i="19"/>
  <c r="CA89" i="19"/>
  <c r="BZ89" i="19"/>
  <c r="BY89" i="19"/>
  <c r="BX89" i="19"/>
  <c r="BW89" i="19"/>
  <c r="BV89" i="19"/>
  <c r="BU89" i="19"/>
  <c r="BT89" i="19"/>
  <c r="BS89" i="19"/>
  <c r="BR89" i="19"/>
  <c r="BQ89" i="19"/>
  <c r="BP89" i="19"/>
  <c r="BO89" i="19"/>
  <c r="BN89" i="19"/>
  <c r="BM89" i="19"/>
  <c r="BL89" i="19"/>
  <c r="BK89" i="19"/>
  <c r="BJ89" i="19"/>
  <c r="BI89" i="19"/>
  <c r="BH89" i="19"/>
  <c r="BG89" i="19"/>
  <c r="BF89" i="19"/>
  <c r="BE89" i="19"/>
  <c r="BD89" i="19"/>
  <c r="BX34" i="19"/>
  <c r="BY34" i="19"/>
  <c r="BZ34" i="19"/>
  <c r="CA34" i="19"/>
  <c r="CB34" i="19"/>
  <c r="CC34" i="19"/>
  <c r="CD34" i="19"/>
  <c r="CE34" i="19"/>
  <c r="CF34" i="19"/>
  <c r="CG34" i="19"/>
  <c r="CH34" i="19"/>
  <c r="CI34" i="19"/>
  <c r="CJ34" i="19"/>
  <c r="CK34" i="19"/>
  <c r="CL34" i="19"/>
  <c r="CM34" i="19"/>
  <c r="CN34" i="19"/>
  <c r="CO34" i="19"/>
  <c r="CP34" i="19"/>
  <c r="CQ34" i="19"/>
  <c r="CR34" i="19"/>
  <c r="CS34" i="19"/>
  <c r="CT34" i="19"/>
  <c r="CU34" i="19"/>
  <c r="CV34" i="19"/>
  <c r="CW34" i="19"/>
  <c r="CX34" i="19"/>
  <c r="CY34" i="19"/>
  <c r="CY88" i="19"/>
  <c r="CX88" i="19"/>
  <c r="CW88" i="19"/>
  <c r="CV88" i="19"/>
  <c r="CU88" i="19"/>
  <c r="CT88" i="19"/>
  <c r="CS88" i="19"/>
  <c r="CR88" i="19"/>
  <c r="CQ88" i="19"/>
  <c r="CP88" i="19"/>
  <c r="CO88" i="19"/>
  <c r="CN88" i="19"/>
  <c r="CM88" i="19"/>
  <c r="CL88" i="19"/>
  <c r="CK88" i="19"/>
  <c r="CJ88" i="19"/>
  <c r="CI88" i="19"/>
  <c r="CH88" i="19"/>
  <c r="CG88" i="19"/>
  <c r="CF88" i="19"/>
  <c r="CE88" i="19"/>
  <c r="CD88" i="19"/>
  <c r="CC88" i="19"/>
  <c r="CB88" i="19"/>
  <c r="CA88" i="19"/>
  <c r="BZ88" i="19"/>
  <c r="BY88" i="19"/>
  <c r="BX88" i="19"/>
  <c r="BW88" i="19"/>
  <c r="BV88" i="19"/>
  <c r="BU88" i="19"/>
  <c r="BT88" i="19"/>
  <c r="BS88" i="19"/>
  <c r="BR88" i="19"/>
  <c r="BQ88" i="19"/>
  <c r="BP88" i="19"/>
  <c r="BO88" i="19"/>
  <c r="BN88" i="19"/>
  <c r="BM88" i="19"/>
  <c r="BL88" i="19"/>
  <c r="BK88" i="19"/>
  <c r="BJ88" i="19"/>
  <c r="BI88" i="19"/>
  <c r="BH88" i="19"/>
  <c r="BG88" i="19"/>
  <c r="BF88" i="19"/>
  <c r="BE88" i="19"/>
  <c r="BD88" i="19"/>
  <c r="BY33" i="19"/>
  <c r="BZ33" i="19"/>
  <c r="CA33" i="19"/>
  <c r="CB33" i="19"/>
  <c r="CC33" i="19"/>
  <c r="CD33" i="19"/>
  <c r="CE33" i="19"/>
  <c r="CF33" i="19"/>
  <c r="CG33" i="19"/>
  <c r="CH33" i="19"/>
  <c r="CI33" i="19"/>
  <c r="CJ33" i="19"/>
  <c r="CK33" i="19"/>
  <c r="CL33" i="19"/>
  <c r="CM33" i="19"/>
  <c r="CN33" i="19"/>
  <c r="CO33" i="19"/>
  <c r="CP33" i="19"/>
  <c r="CQ33" i="19"/>
  <c r="CR33" i="19"/>
  <c r="CS33" i="19"/>
  <c r="CT33" i="19"/>
  <c r="CU33" i="19"/>
  <c r="CV33" i="19"/>
  <c r="CW33" i="19"/>
  <c r="CX33" i="19"/>
  <c r="CY33" i="19"/>
  <c r="CY87" i="19"/>
  <c r="CX87" i="19"/>
  <c r="CW87" i="19"/>
  <c r="CV87" i="19"/>
  <c r="CU87" i="19"/>
  <c r="CT87" i="19"/>
  <c r="CS87" i="19"/>
  <c r="CR87" i="19"/>
  <c r="CQ87" i="19"/>
  <c r="CP87" i="19"/>
  <c r="CO87" i="19"/>
  <c r="CN87" i="19"/>
  <c r="CM87" i="19"/>
  <c r="CL87" i="19"/>
  <c r="CK87" i="19"/>
  <c r="CJ87" i="19"/>
  <c r="CI87" i="19"/>
  <c r="CH87" i="19"/>
  <c r="CG87" i="19"/>
  <c r="CF87" i="19"/>
  <c r="CE87" i="19"/>
  <c r="CD87" i="19"/>
  <c r="CC87" i="19"/>
  <c r="CB87" i="19"/>
  <c r="CA87" i="19"/>
  <c r="BZ87" i="19"/>
  <c r="BY87" i="19"/>
  <c r="BX87" i="19"/>
  <c r="BW87" i="19"/>
  <c r="BV87" i="19"/>
  <c r="BU87" i="19"/>
  <c r="BT87" i="19"/>
  <c r="BS87" i="19"/>
  <c r="BR87" i="19"/>
  <c r="BQ87" i="19"/>
  <c r="BP87" i="19"/>
  <c r="BO87" i="19"/>
  <c r="BN87" i="19"/>
  <c r="BM87" i="19"/>
  <c r="BL87" i="19"/>
  <c r="BK87" i="19"/>
  <c r="BJ87" i="19"/>
  <c r="BI87" i="19"/>
  <c r="BH87" i="19"/>
  <c r="BG87" i="19"/>
  <c r="BF87" i="19"/>
  <c r="BE87" i="19"/>
  <c r="BD87" i="19"/>
  <c r="CC29" i="19"/>
  <c r="CD29" i="19"/>
  <c r="CE29" i="19"/>
  <c r="CF29" i="19"/>
  <c r="CG29" i="19"/>
  <c r="CH29" i="19"/>
  <c r="CI29" i="19"/>
  <c r="CJ29" i="19"/>
  <c r="CK29" i="19"/>
  <c r="CL29" i="19"/>
  <c r="CM29" i="19"/>
  <c r="CN29" i="19"/>
  <c r="CO29" i="19"/>
  <c r="CP29" i="19"/>
  <c r="CQ29" i="19"/>
  <c r="CR29" i="19"/>
  <c r="CS29" i="19"/>
  <c r="CT29" i="19"/>
  <c r="CU29" i="19"/>
  <c r="CV29" i="19"/>
  <c r="CW29" i="19"/>
  <c r="CX29" i="19"/>
  <c r="CY29" i="19"/>
  <c r="CY83" i="19"/>
  <c r="CX83" i="19"/>
  <c r="CW83" i="19"/>
  <c r="CV83" i="19"/>
  <c r="CU83" i="19"/>
  <c r="CT83" i="19"/>
  <c r="CS83" i="19"/>
  <c r="CR83" i="19"/>
  <c r="CQ83" i="19"/>
  <c r="CP83" i="19"/>
  <c r="CO83" i="19"/>
  <c r="CN83" i="19"/>
  <c r="CM83" i="19"/>
  <c r="CL83" i="19"/>
  <c r="CK83" i="19"/>
  <c r="CJ83" i="19"/>
  <c r="CI83" i="19"/>
  <c r="CH83" i="19"/>
  <c r="CG83" i="19"/>
  <c r="CF83" i="19"/>
  <c r="CE83" i="19"/>
  <c r="CD83" i="19"/>
  <c r="CC83" i="19"/>
  <c r="CB83" i="19"/>
  <c r="CA83" i="19"/>
  <c r="BZ83" i="19"/>
  <c r="BY83" i="19"/>
  <c r="BX83" i="19"/>
  <c r="BW83" i="19"/>
  <c r="BV83" i="19"/>
  <c r="BU83" i="19"/>
  <c r="BT83" i="19"/>
  <c r="BS83" i="19"/>
  <c r="BR83" i="19"/>
  <c r="BQ83" i="19"/>
  <c r="BP83" i="19"/>
  <c r="BO83" i="19"/>
  <c r="BN83" i="19"/>
  <c r="BM83" i="19"/>
  <c r="BL83" i="19"/>
  <c r="BK83" i="19"/>
  <c r="BJ83" i="19"/>
  <c r="BI83" i="19"/>
  <c r="BH83" i="19"/>
  <c r="BG83" i="19"/>
  <c r="BF83" i="19"/>
  <c r="BE83" i="19"/>
  <c r="BD83" i="19"/>
  <c r="CE27" i="19"/>
  <c r="CF27" i="19"/>
  <c r="CG27" i="19"/>
  <c r="CH27" i="19"/>
  <c r="CI27" i="19"/>
  <c r="CJ27" i="19"/>
  <c r="CK27" i="19"/>
  <c r="CL27" i="19"/>
  <c r="CM27" i="19"/>
  <c r="CN27" i="19"/>
  <c r="CO27" i="19"/>
  <c r="CP27" i="19"/>
  <c r="CQ27" i="19"/>
  <c r="CR27" i="19"/>
  <c r="CS27" i="19"/>
  <c r="CT27" i="19"/>
  <c r="CU27" i="19"/>
  <c r="CV27" i="19"/>
  <c r="CW27" i="19"/>
  <c r="CX27" i="19"/>
  <c r="CY27" i="19"/>
  <c r="CY81" i="19"/>
  <c r="CX81" i="19"/>
  <c r="CW81" i="19"/>
  <c r="CV81" i="19"/>
  <c r="CU81" i="19"/>
  <c r="CT81" i="19"/>
  <c r="CS81" i="19"/>
  <c r="CR81" i="19"/>
  <c r="CQ81" i="19"/>
  <c r="CP81" i="19"/>
  <c r="CO81" i="19"/>
  <c r="CN81" i="19"/>
  <c r="CM81" i="19"/>
  <c r="CL81" i="19"/>
  <c r="CK81" i="19"/>
  <c r="CJ81" i="19"/>
  <c r="CI81" i="19"/>
  <c r="CH81" i="19"/>
  <c r="CG81" i="19"/>
  <c r="CF81" i="19"/>
  <c r="CE81" i="19"/>
  <c r="CD81" i="19"/>
  <c r="CC81" i="19"/>
  <c r="CB81" i="19"/>
  <c r="CA81" i="19"/>
  <c r="BZ81" i="19"/>
  <c r="BY81" i="19"/>
  <c r="BX81" i="19"/>
  <c r="BW81" i="19"/>
  <c r="BV81" i="19"/>
  <c r="BU81" i="19"/>
  <c r="BT81" i="19"/>
  <c r="BS81" i="19"/>
  <c r="BR81" i="19"/>
  <c r="BQ81" i="19"/>
  <c r="BP81" i="19"/>
  <c r="BO81" i="19"/>
  <c r="BN81" i="19"/>
  <c r="BM81" i="19"/>
  <c r="BL81" i="19"/>
  <c r="BK81" i="19"/>
  <c r="BJ81" i="19"/>
  <c r="BI81" i="19"/>
  <c r="BH81" i="19"/>
  <c r="BG81" i="19"/>
  <c r="BF81" i="19"/>
  <c r="BE81" i="19"/>
  <c r="BD81" i="19"/>
  <c r="CG25" i="19"/>
  <c r="CH25" i="19"/>
  <c r="CI25" i="19"/>
  <c r="CJ25" i="19"/>
  <c r="CK25" i="19"/>
  <c r="CL25" i="19"/>
  <c r="CM25" i="19"/>
  <c r="CN25" i="19"/>
  <c r="CO25" i="19"/>
  <c r="CP25" i="19"/>
  <c r="CQ25" i="19"/>
  <c r="CR25" i="19"/>
  <c r="CS25" i="19"/>
  <c r="CT25" i="19"/>
  <c r="CU25" i="19"/>
  <c r="CV25" i="19"/>
  <c r="CW25" i="19"/>
  <c r="CX25" i="19"/>
  <c r="CY25" i="19"/>
  <c r="CY79" i="19"/>
  <c r="CX79" i="19"/>
  <c r="CW79" i="19"/>
  <c r="CV79" i="19"/>
  <c r="CU79" i="19"/>
  <c r="CT79" i="19"/>
  <c r="CS79" i="19"/>
  <c r="CR79" i="19"/>
  <c r="CQ79" i="19"/>
  <c r="CP79" i="19"/>
  <c r="CO79" i="19"/>
  <c r="CN79" i="19"/>
  <c r="CM79" i="19"/>
  <c r="CL79" i="19"/>
  <c r="CK79" i="19"/>
  <c r="CJ79" i="19"/>
  <c r="CI79" i="19"/>
  <c r="CH79" i="19"/>
  <c r="CG79" i="19"/>
  <c r="CF79" i="19"/>
  <c r="CE79" i="19"/>
  <c r="CD79" i="19"/>
  <c r="CC79" i="19"/>
  <c r="CB79" i="19"/>
  <c r="CA79" i="19"/>
  <c r="BZ79" i="19"/>
  <c r="BY79" i="19"/>
  <c r="BX79" i="19"/>
  <c r="BW79" i="19"/>
  <c r="BV79" i="19"/>
  <c r="BU79" i="19"/>
  <c r="BT79" i="19"/>
  <c r="BS79" i="19"/>
  <c r="BR79" i="19"/>
  <c r="BQ79" i="19"/>
  <c r="BP79" i="19"/>
  <c r="BO79" i="19"/>
  <c r="BN79" i="19"/>
  <c r="BM79" i="19"/>
  <c r="BL79" i="19"/>
  <c r="BK79" i="19"/>
  <c r="BJ79" i="19"/>
  <c r="BI79" i="19"/>
  <c r="BH79" i="19"/>
  <c r="BG79" i="19"/>
  <c r="BF79" i="19"/>
  <c r="BE79" i="19"/>
  <c r="BD79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BG60" i="19"/>
  <c r="BF60" i="19"/>
  <c r="BE60" i="19"/>
  <c r="BD60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BG58" i="19"/>
  <c r="BF58" i="19"/>
  <c r="BE58" i="19"/>
  <c r="BD58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BG57" i="19"/>
  <c r="BF57" i="19"/>
  <c r="BE57" i="19"/>
  <c r="CJ127" i="15"/>
  <c r="CJ5" i="15"/>
  <c r="CJ6" i="15"/>
  <c r="CJ7" i="15"/>
  <c r="CI127" i="15"/>
  <c r="CI5" i="15"/>
  <c r="CI6" i="15"/>
  <c r="CI7" i="15"/>
  <c r="CH127" i="15"/>
  <c r="CH5" i="15"/>
  <c r="CH6" i="15"/>
  <c r="CH7" i="15"/>
  <c r="CG127" i="15"/>
  <c r="CG5" i="15"/>
  <c r="CG6" i="15"/>
  <c r="CG7" i="15"/>
  <c r="CF127" i="15"/>
  <c r="CF5" i="15"/>
  <c r="CF6" i="15"/>
  <c r="CF7" i="15"/>
  <c r="CE127" i="15"/>
  <c r="CE5" i="15"/>
  <c r="CE6" i="15"/>
  <c r="CE7" i="15"/>
  <c r="CD127" i="15"/>
  <c r="CD5" i="15"/>
  <c r="CD6" i="15"/>
  <c r="CD7" i="15"/>
  <c r="CC127" i="15"/>
  <c r="CC5" i="15"/>
  <c r="CC6" i="15"/>
  <c r="CC7" i="15"/>
  <c r="CB127" i="15"/>
  <c r="CB5" i="15"/>
  <c r="CB6" i="15"/>
  <c r="CB7" i="15"/>
  <c r="CA127" i="15"/>
  <c r="CA5" i="15"/>
  <c r="CA6" i="15"/>
  <c r="CA7" i="15"/>
  <c r="BZ127" i="15"/>
  <c r="BZ5" i="15"/>
  <c r="BZ6" i="15"/>
  <c r="BZ7" i="15"/>
  <c r="BY127" i="15"/>
  <c r="BY5" i="15"/>
  <c r="BY6" i="15"/>
  <c r="BY7" i="15"/>
  <c r="BX127" i="15"/>
  <c r="BX5" i="15"/>
  <c r="BX6" i="15"/>
  <c r="BX7" i="15"/>
  <c r="BW127" i="15"/>
  <c r="BW5" i="15"/>
  <c r="BW6" i="15"/>
  <c r="BW7" i="15"/>
  <c r="BV127" i="15"/>
  <c r="BV5" i="15"/>
  <c r="BV6" i="15"/>
  <c r="BV7" i="15"/>
  <c r="BV35" i="15"/>
  <c r="BU127" i="15"/>
  <c r="BU5" i="15"/>
  <c r="BU6" i="15"/>
  <c r="BU7" i="15"/>
  <c r="BU35" i="15"/>
  <c r="BU36" i="15"/>
  <c r="BT127" i="15"/>
  <c r="BT5" i="15"/>
  <c r="BT6" i="15"/>
  <c r="BT7" i="15"/>
  <c r="BT35" i="15"/>
  <c r="BT36" i="15"/>
  <c r="BS127" i="15"/>
  <c r="BS5" i="15"/>
  <c r="BS6" i="15"/>
  <c r="BS7" i="15"/>
  <c r="BS35" i="15"/>
  <c r="BS36" i="15"/>
  <c r="BS38" i="15"/>
  <c r="BR127" i="15"/>
  <c r="BR5" i="15"/>
  <c r="BR6" i="15"/>
  <c r="BR7" i="15"/>
  <c r="BR35" i="15"/>
  <c r="BR36" i="15"/>
  <c r="BR38" i="15"/>
  <c r="BR39" i="15"/>
  <c r="BQ127" i="15"/>
  <c r="BQ5" i="15"/>
  <c r="BQ6" i="15"/>
  <c r="BQ7" i="15"/>
  <c r="BQ35" i="15"/>
  <c r="BQ36" i="15"/>
  <c r="BQ38" i="15"/>
  <c r="BQ39" i="15"/>
  <c r="BQ40" i="15"/>
  <c r="BP127" i="15"/>
  <c r="BP5" i="15"/>
  <c r="BP6" i="15"/>
  <c r="BP7" i="15"/>
  <c r="BP35" i="15"/>
  <c r="BP36" i="15"/>
  <c r="BP38" i="15"/>
  <c r="BP39" i="15"/>
  <c r="BP40" i="15"/>
  <c r="BP41" i="15"/>
  <c r="BO127" i="15"/>
  <c r="BO5" i="15"/>
  <c r="BO6" i="15"/>
  <c r="BO7" i="15"/>
  <c r="BO35" i="15"/>
  <c r="BO36" i="15"/>
  <c r="BO38" i="15"/>
  <c r="BO39" i="15"/>
  <c r="BO40" i="15"/>
  <c r="BO41" i="15"/>
  <c r="BO42" i="15"/>
  <c r="BN127" i="15"/>
  <c r="BN5" i="15"/>
  <c r="BN6" i="15"/>
  <c r="BN7" i="15"/>
  <c r="BN35" i="15"/>
  <c r="BN36" i="15"/>
  <c r="BN38" i="15"/>
  <c r="BN39" i="15"/>
  <c r="BN40" i="15"/>
  <c r="BN41" i="15"/>
  <c r="BN42" i="15"/>
  <c r="BN43" i="15"/>
  <c r="BM127" i="15"/>
  <c r="BM5" i="15"/>
  <c r="BM6" i="15"/>
  <c r="BM7" i="15"/>
  <c r="BM35" i="15"/>
  <c r="BM36" i="15"/>
  <c r="BM38" i="15"/>
  <c r="BM39" i="15"/>
  <c r="BM40" i="15"/>
  <c r="BM41" i="15"/>
  <c r="BM42" i="15"/>
  <c r="BM43" i="15"/>
  <c r="BM44" i="15"/>
  <c r="BL127" i="15"/>
  <c r="BL5" i="15"/>
  <c r="BL6" i="15"/>
  <c r="BL7" i="15"/>
  <c r="BL35" i="15"/>
  <c r="BL36" i="15"/>
  <c r="BL38" i="15"/>
  <c r="BL39" i="15"/>
  <c r="BL40" i="15"/>
  <c r="BL41" i="15"/>
  <c r="BL42" i="15"/>
  <c r="BL43" i="15"/>
  <c r="BL44" i="15"/>
  <c r="BL45" i="15"/>
  <c r="BK127" i="15"/>
  <c r="BK5" i="15"/>
  <c r="BK6" i="15"/>
  <c r="BK7" i="15"/>
  <c r="BK35" i="15"/>
  <c r="BK36" i="15"/>
  <c r="BK38" i="15"/>
  <c r="BK39" i="15"/>
  <c r="BK40" i="15"/>
  <c r="BK41" i="15"/>
  <c r="BK42" i="15"/>
  <c r="BK43" i="15"/>
  <c r="BK44" i="15"/>
  <c r="BK45" i="15"/>
  <c r="BK46" i="15"/>
  <c r="BJ127" i="15"/>
  <c r="BJ5" i="15"/>
  <c r="BJ6" i="15"/>
  <c r="BJ7" i="15"/>
  <c r="BJ35" i="15"/>
  <c r="BJ36" i="15"/>
  <c r="BJ38" i="15"/>
  <c r="BJ39" i="15"/>
  <c r="BJ40" i="15"/>
  <c r="BJ41" i="15"/>
  <c r="BJ42" i="15"/>
  <c r="BJ43" i="15"/>
  <c r="BJ44" i="15"/>
  <c r="BJ45" i="15"/>
  <c r="BJ46" i="15"/>
  <c r="BJ47" i="15"/>
  <c r="BI127" i="15"/>
  <c r="BI5" i="15"/>
  <c r="BI6" i="15"/>
  <c r="BI7" i="15"/>
  <c r="BI35" i="15"/>
  <c r="BI36" i="15"/>
  <c r="BI38" i="15"/>
  <c r="BI39" i="15"/>
  <c r="BI40" i="15"/>
  <c r="BI41" i="15"/>
  <c r="BI42" i="15"/>
  <c r="BI43" i="15"/>
  <c r="BI44" i="15"/>
  <c r="BI45" i="15"/>
  <c r="BI46" i="15"/>
  <c r="BI47" i="15"/>
  <c r="BI48" i="15"/>
  <c r="BH127" i="15"/>
  <c r="BH5" i="15"/>
  <c r="BH6" i="15"/>
  <c r="BH7" i="15"/>
  <c r="BH35" i="15"/>
  <c r="BH36" i="15"/>
  <c r="BH38" i="15"/>
  <c r="BH39" i="15"/>
  <c r="BH40" i="15"/>
  <c r="BH41" i="15"/>
  <c r="BH42" i="15"/>
  <c r="BH43" i="15"/>
  <c r="BH44" i="15"/>
  <c r="BH45" i="15"/>
  <c r="BH46" i="15"/>
  <c r="BH47" i="15"/>
  <c r="BH48" i="15"/>
  <c r="BH49" i="15"/>
  <c r="BG127" i="15"/>
  <c r="BG5" i="15"/>
  <c r="BG6" i="15"/>
  <c r="BG7" i="15"/>
  <c r="BG35" i="15"/>
  <c r="BG36" i="15"/>
  <c r="BG38" i="15"/>
  <c r="BG39" i="15"/>
  <c r="BG40" i="15"/>
  <c r="BG41" i="15"/>
  <c r="BG42" i="15"/>
  <c r="BG43" i="15"/>
  <c r="BG44" i="15"/>
  <c r="BG45" i="15"/>
  <c r="BG46" i="15"/>
  <c r="BG47" i="15"/>
  <c r="BG48" i="15"/>
  <c r="BG49" i="15"/>
  <c r="BG50" i="15"/>
  <c r="BF127" i="15"/>
  <c r="BF5" i="15"/>
  <c r="BF6" i="15"/>
  <c r="BF7" i="15"/>
  <c r="BF35" i="15"/>
  <c r="BF36" i="15"/>
  <c r="BF38" i="15"/>
  <c r="BF39" i="15"/>
  <c r="BF40" i="15"/>
  <c r="BF41" i="15"/>
  <c r="BF42" i="15"/>
  <c r="BF43" i="15"/>
  <c r="BF44" i="15"/>
  <c r="BF45" i="15"/>
  <c r="BF46" i="15"/>
  <c r="BF47" i="15"/>
  <c r="BF48" i="15"/>
  <c r="BF49" i="15"/>
  <c r="BF50" i="15"/>
  <c r="BF51" i="15"/>
  <c r="BE127" i="15"/>
  <c r="BE5" i="15"/>
  <c r="BE6" i="15"/>
  <c r="BE7" i="15"/>
  <c r="BE35" i="15"/>
  <c r="BE36" i="15"/>
  <c r="BE38" i="15"/>
  <c r="BE39" i="15"/>
  <c r="BE40" i="15"/>
  <c r="BE41" i="15"/>
  <c r="BE42" i="15"/>
  <c r="BE43" i="15"/>
  <c r="BE44" i="15"/>
  <c r="BE45" i="15"/>
  <c r="BE46" i="15"/>
  <c r="BE47" i="15"/>
  <c r="BE48" i="15"/>
  <c r="BE49" i="15"/>
  <c r="BE50" i="15"/>
  <c r="BE51" i="15"/>
  <c r="BE52" i="15"/>
  <c r="BD127" i="15"/>
  <c r="BD5" i="15"/>
  <c r="BD6" i="15"/>
  <c r="BD7" i="15"/>
  <c r="BD35" i="15"/>
  <c r="BD36" i="15"/>
  <c r="BD38" i="15"/>
  <c r="BD39" i="15"/>
  <c r="BD40" i="15"/>
  <c r="BD41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CW114" i="15"/>
  <c r="CV114" i="15"/>
  <c r="CU114" i="15"/>
  <c r="CT114" i="15"/>
  <c r="CS114" i="15"/>
  <c r="CR114" i="15"/>
  <c r="CQ114" i="15"/>
  <c r="CP114" i="15"/>
  <c r="CO114" i="15"/>
  <c r="CN114" i="15"/>
  <c r="CN5" i="15"/>
  <c r="CN6" i="15"/>
  <c r="CN7" i="15"/>
  <c r="CM114" i="15"/>
  <c r="CM5" i="15"/>
  <c r="CM6" i="15"/>
  <c r="CM7" i="15"/>
  <c r="CL114" i="15"/>
  <c r="CL5" i="15"/>
  <c r="CL6" i="15"/>
  <c r="CL7" i="15"/>
  <c r="CK114" i="15"/>
  <c r="CK5" i="15"/>
  <c r="CK6" i="15"/>
  <c r="CK7" i="15"/>
  <c r="CJ114" i="15"/>
  <c r="CI114" i="15"/>
  <c r="CH114" i="15"/>
  <c r="CG114" i="15"/>
  <c r="CF114" i="15"/>
  <c r="CE114" i="15"/>
  <c r="CD114" i="15"/>
  <c r="CC114" i="15"/>
  <c r="CB114" i="15"/>
  <c r="CA114" i="15"/>
  <c r="BZ114" i="15"/>
  <c r="BY114" i="15"/>
  <c r="BX114" i="15"/>
  <c r="BW114" i="15"/>
  <c r="BV114" i="15"/>
  <c r="BU114" i="15"/>
  <c r="BT114" i="15"/>
  <c r="BS114" i="15"/>
  <c r="BR114" i="15"/>
  <c r="BQ114" i="15"/>
  <c r="BP114" i="15"/>
  <c r="BO114" i="15"/>
  <c r="BN114" i="15"/>
  <c r="BM114" i="15"/>
  <c r="BL114" i="15"/>
  <c r="BK114" i="15"/>
  <c r="BJ114" i="15"/>
  <c r="BI114" i="15"/>
  <c r="BH114" i="15"/>
  <c r="BG114" i="15"/>
  <c r="BF114" i="15"/>
  <c r="BE114" i="15"/>
  <c r="BD114" i="15"/>
  <c r="BQ93" i="15"/>
  <c r="BQ146" i="15"/>
  <c r="BP93" i="15"/>
  <c r="BP146" i="15"/>
  <c r="BO93" i="15"/>
  <c r="BO146" i="15"/>
  <c r="BN93" i="15"/>
  <c r="BN146" i="15"/>
  <c r="BM93" i="15"/>
  <c r="BM146" i="15"/>
  <c r="BL93" i="15"/>
  <c r="BL146" i="15"/>
  <c r="BK93" i="15"/>
  <c r="BK146" i="15"/>
  <c r="BJ93" i="15"/>
  <c r="BJ146" i="15"/>
  <c r="BI93" i="15"/>
  <c r="BI146" i="15"/>
  <c r="BH93" i="15"/>
  <c r="BH146" i="15"/>
  <c r="BG93" i="15"/>
  <c r="BG146" i="15"/>
  <c r="BF93" i="15"/>
  <c r="BF146" i="15"/>
  <c r="BE93" i="15"/>
  <c r="BE146" i="15"/>
  <c r="BD93" i="15"/>
  <c r="BD146" i="15"/>
  <c r="BS91" i="15"/>
  <c r="BS144" i="15"/>
  <c r="BR91" i="15"/>
  <c r="BR144" i="15"/>
  <c r="BQ91" i="15"/>
  <c r="BQ144" i="15"/>
  <c r="BP91" i="15"/>
  <c r="BP144" i="15"/>
  <c r="BO91" i="15"/>
  <c r="BO144" i="15"/>
  <c r="BN91" i="15"/>
  <c r="BN144" i="15"/>
  <c r="BM91" i="15"/>
  <c r="BM144" i="15"/>
  <c r="BL91" i="15"/>
  <c r="BL144" i="15"/>
  <c r="BK91" i="15"/>
  <c r="BK144" i="15"/>
  <c r="BJ91" i="15"/>
  <c r="BJ144" i="15"/>
  <c r="BI91" i="15"/>
  <c r="BI144" i="15"/>
  <c r="BH91" i="15"/>
  <c r="BH144" i="15"/>
  <c r="BG91" i="15"/>
  <c r="BG144" i="15"/>
  <c r="BF91" i="15"/>
  <c r="BF144" i="15"/>
  <c r="BE91" i="15"/>
  <c r="BE144" i="15"/>
  <c r="BD91" i="15"/>
  <c r="BD144" i="15"/>
  <c r="CO6" i="15"/>
  <c r="CP6" i="15"/>
  <c r="CQ6" i="15"/>
  <c r="CR6" i="15"/>
  <c r="CS6" i="15"/>
  <c r="CT6" i="15"/>
  <c r="CU6" i="15"/>
  <c r="CV6" i="15"/>
  <c r="CW6" i="15"/>
  <c r="CX6" i="15"/>
  <c r="CY6" i="15"/>
  <c r="CY59" i="15"/>
  <c r="CY112" i="15"/>
  <c r="CX59" i="15"/>
  <c r="CX112" i="15"/>
  <c r="CW59" i="15"/>
  <c r="CW112" i="15"/>
  <c r="CV59" i="15"/>
  <c r="CV112" i="15"/>
  <c r="CU59" i="15"/>
  <c r="CU112" i="15"/>
  <c r="CT59" i="15"/>
  <c r="CT112" i="15"/>
  <c r="CS59" i="15"/>
  <c r="CS112" i="15"/>
  <c r="CR59" i="15"/>
  <c r="CR112" i="15"/>
  <c r="CQ59" i="15"/>
  <c r="CQ112" i="15"/>
  <c r="CP59" i="15"/>
  <c r="CP112" i="15"/>
  <c r="CO59" i="15"/>
  <c r="CO112" i="15"/>
  <c r="CN59" i="15"/>
  <c r="CN112" i="15"/>
  <c r="CM59" i="15"/>
  <c r="CM112" i="15"/>
  <c r="CL59" i="15"/>
  <c r="CL112" i="15"/>
  <c r="CK59" i="15"/>
  <c r="CK112" i="15"/>
  <c r="CJ59" i="15"/>
  <c r="CJ112" i="15"/>
  <c r="CI59" i="15"/>
  <c r="CI112" i="15"/>
  <c r="CH59" i="15"/>
  <c r="CH112" i="15"/>
  <c r="CG59" i="15"/>
  <c r="CG112" i="15"/>
  <c r="CF59" i="15"/>
  <c r="CF112" i="15"/>
  <c r="CE59" i="15"/>
  <c r="CE112" i="15"/>
  <c r="CD59" i="15"/>
  <c r="CD112" i="15"/>
  <c r="CC59" i="15"/>
  <c r="CC112" i="15"/>
  <c r="CB59" i="15"/>
  <c r="CB112" i="15"/>
  <c r="CA59" i="15"/>
  <c r="CA112" i="15"/>
  <c r="BZ59" i="15"/>
  <c r="BZ112" i="15"/>
  <c r="BY59" i="15"/>
  <c r="BY112" i="15"/>
  <c r="BX59" i="15"/>
  <c r="BX112" i="15"/>
  <c r="BW59" i="15"/>
  <c r="BW112" i="15"/>
  <c r="BV59" i="15"/>
  <c r="BV112" i="15"/>
  <c r="BU59" i="15"/>
  <c r="BU112" i="15"/>
  <c r="BT59" i="15"/>
  <c r="BT112" i="15"/>
  <c r="BS59" i="15"/>
  <c r="BS112" i="15"/>
  <c r="BR59" i="15"/>
  <c r="BR112" i="15"/>
  <c r="BQ59" i="15"/>
  <c r="BQ112" i="15"/>
  <c r="BP59" i="15"/>
  <c r="BP112" i="15"/>
  <c r="BO59" i="15"/>
  <c r="BO112" i="15"/>
  <c r="BN59" i="15"/>
  <c r="BN112" i="15"/>
  <c r="BM59" i="15"/>
  <c r="BM112" i="15"/>
  <c r="BL59" i="15"/>
  <c r="BL112" i="15"/>
  <c r="BK59" i="15"/>
  <c r="BK112" i="15"/>
  <c r="BJ59" i="15"/>
  <c r="BJ112" i="15"/>
  <c r="BI59" i="15"/>
  <c r="BI112" i="15"/>
  <c r="BH59" i="15"/>
  <c r="BH112" i="15"/>
  <c r="BG59" i="15"/>
  <c r="BG112" i="15"/>
  <c r="BF59" i="15"/>
  <c r="BF112" i="15"/>
  <c r="BE59" i="15"/>
  <c r="BE112" i="15"/>
  <c r="BD59" i="15"/>
  <c r="BD112" i="15"/>
  <c r="BW140" i="15"/>
  <c r="BV140" i="15"/>
  <c r="BU140" i="15"/>
  <c r="BT140" i="15"/>
  <c r="BS140" i="15"/>
  <c r="BR140" i="15"/>
  <c r="BQ140" i="15"/>
  <c r="BP140" i="15"/>
  <c r="BO140" i="15"/>
  <c r="BN140" i="15"/>
  <c r="BM140" i="15"/>
  <c r="BL140" i="15"/>
  <c r="BK140" i="15"/>
  <c r="BJ140" i="15"/>
  <c r="BI140" i="15"/>
  <c r="BH140" i="15"/>
  <c r="BG140" i="15"/>
  <c r="BF140" i="15"/>
  <c r="BE140" i="15"/>
  <c r="BD140" i="15"/>
  <c r="BD160" i="19"/>
  <c r="BE159" i="19"/>
  <c r="BD159" i="19"/>
  <c r="BF158" i="19"/>
  <c r="BE158" i="19"/>
  <c r="BD158" i="19"/>
  <c r="BG157" i="19"/>
  <c r="BF157" i="19"/>
  <c r="BE157" i="19"/>
  <c r="BD157" i="19"/>
  <c r="BH156" i="19"/>
  <c r="BG156" i="19"/>
  <c r="BF156" i="19"/>
  <c r="BE156" i="19"/>
  <c r="BD156" i="19"/>
  <c r="BI155" i="19"/>
  <c r="BH155" i="19"/>
  <c r="BG155" i="19"/>
  <c r="BF155" i="19"/>
  <c r="BE155" i="19"/>
  <c r="BD155" i="19"/>
  <c r="BJ154" i="19"/>
  <c r="BI154" i="19"/>
  <c r="BH154" i="19"/>
  <c r="BG154" i="19"/>
  <c r="BF154" i="19"/>
  <c r="BE154" i="19"/>
  <c r="BD154" i="19"/>
  <c r="BK153" i="19"/>
  <c r="BJ153" i="19"/>
  <c r="BI153" i="19"/>
  <c r="BH153" i="19"/>
  <c r="BG153" i="19"/>
  <c r="BF153" i="19"/>
  <c r="BE153" i="19"/>
  <c r="BD153" i="19"/>
  <c r="BL152" i="19"/>
  <c r="BK152" i="19"/>
  <c r="BJ152" i="19"/>
  <c r="BI152" i="19"/>
  <c r="BH152" i="19"/>
  <c r="BG152" i="19"/>
  <c r="BF152" i="19"/>
  <c r="BE152" i="19"/>
  <c r="BD152" i="19"/>
  <c r="BM151" i="19"/>
  <c r="BL151" i="19"/>
  <c r="BK151" i="19"/>
  <c r="BJ151" i="19"/>
  <c r="BI151" i="19"/>
  <c r="BH151" i="19"/>
  <c r="BG151" i="19"/>
  <c r="BF151" i="19"/>
  <c r="BE151" i="19"/>
  <c r="BD151" i="19"/>
  <c r="BN150" i="19"/>
  <c r="BM150" i="19"/>
  <c r="BL150" i="19"/>
  <c r="BK150" i="19"/>
  <c r="BJ150" i="19"/>
  <c r="BI150" i="19"/>
  <c r="BH150" i="19"/>
  <c r="BG150" i="19"/>
  <c r="BF150" i="19"/>
  <c r="BE150" i="19"/>
  <c r="BD150" i="19"/>
  <c r="BO149" i="19"/>
  <c r="BN149" i="19"/>
  <c r="BM149" i="19"/>
  <c r="BL149" i="19"/>
  <c r="BK149" i="19"/>
  <c r="BJ149" i="19"/>
  <c r="BI149" i="19"/>
  <c r="BH149" i="19"/>
  <c r="BG149" i="19"/>
  <c r="BF149" i="19"/>
  <c r="BE149" i="19"/>
  <c r="BD149" i="19"/>
  <c r="BP148" i="19"/>
  <c r="BO148" i="19"/>
  <c r="BN148" i="19"/>
  <c r="BM148" i="19"/>
  <c r="BL148" i="19"/>
  <c r="BK148" i="19"/>
  <c r="BJ148" i="19"/>
  <c r="BI148" i="19"/>
  <c r="BH148" i="19"/>
  <c r="BG148" i="19"/>
  <c r="BF148" i="19"/>
  <c r="BE148" i="19"/>
  <c r="BD148" i="19"/>
  <c r="BQ147" i="19"/>
  <c r="BP147" i="19"/>
  <c r="BO147" i="19"/>
  <c r="BN147" i="19"/>
  <c r="BM147" i="19"/>
  <c r="BL147" i="19"/>
  <c r="BK147" i="19"/>
  <c r="BJ147" i="19"/>
  <c r="BI147" i="19"/>
  <c r="BH147" i="19"/>
  <c r="BG147" i="19"/>
  <c r="BF147" i="19"/>
  <c r="BE147" i="19"/>
  <c r="BD147" i="19"/>
  <c r="BR146" i="19"/>
  <c r="BQ146" i="19"/>
  <c r="BP146" i="19"/>
  <c r="BO146" i="19"/>
  <c r="BN146" i="19"/>
  <c r="BM146" i="19"/>
  <c r="BL146" i="19"/>
  <c r="BK146" i="19"/>
  <c r="BJ146" i="19"/>
  <c r="BI146" i="19"/>
  <c r="BH146" i="19"/>
  <c r="BG146" i="19"/>
  <c r="BF146" i="19"/>
  <c r="BE146" i="19"/>
  <c r="BD146" i="19"/>
  <c r="CZ4" i="19"/>
  <c r="CZ112" i="19"/>
  <c r="CZ111" i="19"/>
  <c r="BE158" i="15"/>
  <c r="BF157" i="15"/>
  <c r="BE157" i="15"/>
  <c r="BG156" i="15"/>
  <c r="BF156" i="15"/>
  <c r="BE156" i="15"/>
  <c r="BH155" i="15"/>
  <c r="BG155" i="15"/>
  <c r="BF155" i="15"/>
  <c r="BE155" i="15"/>
  <c r="BI154" i="15"/>
  <c r="BH154" i="15"/>
  <c r="BG154" i="15"/>
  <c r="BF154" i="15"/>
  <c r="BE154" i="15"/>
  <c r="BJ153" i="15"/>
  <c r="BI153" i="15"/>
  <c r="BH153" i="15"/>
  <c r="BG153" i="15"/>
  <c r="BF153" i="15"/>
  <c r="BE153" i="15"/>
  <c r="BK152" i="15"/>
  <c r="BJ152" i="15"/>
  <c r="BI152" i="15"/>
  <c r="BH152" i="15"/>
  <c r="BG152" i="15"/>
  <c r="BF152" i="15"/>
  <c r="BE152" i="15"/>
  <c r="BL151" i="15"/>
  <c r="BK151" i="15"/>
  <c r="BJ151" i="15"/>
  <c r="BI151" i="15"/>
  <c r="BH151" i="15"/>
  <c r="BG151" i="15"/>
  <c r="BF151" i="15"/>
  <c r="BE151" i="15"/>
  <c r="BM150" i="15"/>
  <c r="BL150" i="15"/>
  <c r="BK150" i="15"/>
  <c r="BJ150" i="15"/>
  <c r="BI150" i="15"/>
  <c r="BH150" i="15"/>
  <c r="BG150" i="15"/>
  <c r="BF150" i="15"/>
  <c r="BE150" i="15"/>
  <c r="BN149" i="15"/>
  <c r="BM149" i="15"/>
  <c r="BL149" i="15"/>
  <c r="BK149" i="15"/>
  <c r="BJ149" i="15"/>
  <c r="BI149" i="15"/>
  <c r="BH149" i="15"/>
  <c r="BG149" i="15"/>
  <c r="BF149" i="15"/>
  <c r="BE149" i="15"/>
  <c r="BO148" i="15"/>
  <c r="BN148" i="15"/>
  <c r="BM148" i="15"/>
  <c r="BL148" i="15"/>
  <c r="BK148" i="15"/>
  <c r="BJ148" i="15"/>
  <c r="BI148" i="15"/>
  <c r="BH148" i="15"/>
  <c r="BG148" i="15"/>
  <c r="BF148" i="15"/>
  <c r="BE148" i="15"/>
  <c r="BP147" i="15"/>
  <c r="BO147" i="15"/>
  <c r="BN147" i="15"/>
  <c r="BM147" i="15"/>
  <c r="BL147" i="15"/>
  <c r="BK147" i="15"/>
  <c r="BJ147" i="15"/>
  <c r="BI147" i="15"/>
  <c r="BH147" i="15"/>
  <c r="BG147" i="15"/>
  <c r="BF147" i="15"/>
  <c r="BE147" i="15"/>
  <c r="BR145" i="15"/>
  <c r="BQ145" i="15"/>
  <c r="BP145" i="15"/>
  <c r="BO145" i="15"/>
  <c r="BN145" i="15"/>
  <c r="BM145" i="15"/>
  <c r="BL145" i="15"/>
  <c r="BK145" i="15"/>
  <c r="BJ145" i="15"/>
  <c r="BI145" i="15"/>
  <c r="BH145" i="15"/>
  <c r="BG145" i="15"/>
  <c r="BF145" i="15"/>
  <c r="BE145" i="15"/>
  <c r="BU142" i="15"/>
  <c r="BT142" i="15"/>
  <c r="BS142" i="15"/>
  <c r="BR142" i="15"/>
  <c r="BQ142" i="15"/>
  <c r="BP142" i="15"/>
  <c r="BO142" i="15"/>
  <c r="BN142" i="15"/>
  <c r="BM142" i="15"/>
  <c r="BL142" i="15"/>
  <c r="BK142" i="15"/>
  <c r="BJ142" i="15"/>
  <c r="BI142" i="15"/>
  <c r="BH142" i="15"/>
  <c r="BG142" i="15"/>
  <c r="BF142" i="15"/>
  <c r="BE142" i="15"/>
  <c r="BV141" i="15"/>
  <c r="BU141" i="15"/>
  <c r="BT141" i="15"/>
  <c r="BS141" i="15"/>
  <c r="BR141" i="15"/>
  <c r="BQ141" i="15"/>
  <c r="BP141" i="15"/>
  <c r="BO141" i="15"/>
  <c r="BN141" i="15"/>
  <c r="BM141" i="15"/>
  <c r="BL141" i="15"/>
  <c r="BK141" i="15"/>
  <c r="BJ141" i="15"/>
  <c r="BI141" i="15"/>
  <c r="BH141" i="15"/>
  <c r="BG141" i="15"/>
  <c r="BF141" i="15"/>
  <c r="BE141" i="15"/>
  <c r="CO7" i="15"/>
  <c r="CP7" i="15"/>
  <c r="CQ7" i="15"/>
  <c r="CR7" i="15"/>
  <c r="CS7" i="15"/>
  <c r="CT7" i="15"/>
  <c r="CU7" i="15"/>
  <c r="CV7" i="15"/>
  <c r="CW7" i="15"/>
  <c r="CX7" i="15"/>
  <c r="CX113" i="15"/>
  <c r="CW113" i="15"/>
  <c r="CV113" i="15"/>
  <c r="CU113" i="15"/>
  <c r="CT113" i="15"/>
  <c r="CS113" i="15"/>
  <c r="CR113" i="15"/>
  <c r="CQ113" i="15"/>
  <c r="CP113" i="15"/>
  <c r="CO113" i="15"/>
  <c r="CN113" i="15"/>
  <c r="CM113" i="15"/>
  <c r="CL113" i="15"/>
  <c r="CK113" i="15"/>
  <c r="CJ113" i="15"/>
  <c r="CI113" i="15"/>
  <c r="CH113" i="15"/>
  <c r="CG113" i="15"/>
  <c r="CF113" i="15"/>
  <c r="CE113" i="15"/>
  <c r="CD113" i="15"/>
  <c r="CC113" i="15"/>
  <c r="CB113" i="15"/>
  <c r="CA113" i="15"/>
  <c r="BZ113" i="15"/>
  <c r="BY113" i="15"/>
  <c r="BX113" i="15"/>
  <c r="BW113" i="15"/>
  <c r="BV113" i="15"/>
  <c r="BU113" i="15"/>
  <c r="BT113" i="15"/>
  <c r="BS113" i="15"/>
  <c r="BR113" i="15"/>
  <c r="BQ113" i="15"/>
  <c r="BP113" i="15"/>
  <c r="BO113" i="15"/>
  <c r="BN113" i="15"/>
  <c r="BM113" i="15"/>
  <c r="BL113" i="15"/>
  <c r="BK113" i="15"/>
  <c r="BJ113" i="15"/>
  <c r="BI113" i="15"/>
  <c r="BH113" i="15"/>
  <c r="BG113" i="15"/>
  <c r="BF113" i="15"/>
  <c r="BE113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CZ111" i="15"/>
  <c r="CY111" i="15"/>
  <c r="CX111" i="15"/>
  <c r="CW111" i="15"/>
  <c r="CV111" i="15"/>
  <c r="CU111" i="15"/>
  <c r="CT111" i="15"/>
  <c r="CS111" i="15"/>
  <c r="CR111" i="15"/>
  <c r="CQ111" i="15"/>
  <c r="CP111" i="15"/>
  <c r="CO111" i="15"/>
  <c r="CN111" i="15"/>
  <c r="CM111" i="15"/>
  <c r="CL111" i="15"/>
  <c r="CK111" i="15"/>
  <c r="CJ111" i="15"/>
  <c r="CI111" i="15"/>
  <c r="CH111" i="15"/>
  <c r="CG111" i="15"/>
  <c r="CF111" i="15"/>
  <c r="CE111" i="15"/>
  <c r="CD111" i="15"/>
  <c r="CC111" i="15"/>
  <c r="CB111" i="15"/>
  <c r="CA111" i="15"/>
  <c r="BZ111" i="15"/>
  <c r="BY111" i="15"/>
  <c r="BX111" i="15"/>
  <c r="BW111" i="15"/>
  <c r="BV111" i="15"/>
  <c r="BU111" i="15"/>
  <c r="BT111" i="15"/>
  <c r="BS111" i="15"/>
  <c r="BR111" i="15"/>
  <c r="BQ111" i="15"/>
  <c r="BP111" i="15"/>
  <c r="BO111" i="15"/>
  <c r="BN111" i="15"/>
  <c r="BM111" i="15"/>
  <c r="BL111" i="15"/>
  <c r="BK111" i="15"/>
  <c r="BJ111" i="15"/>
  <c r="BI111" i="15"/>
  <c r="BH111" i="15"/>
  <c r="BG111" i="15"/>
  <c r="BF111" i="15"/>
  <c r="BE111" i="15"/>
  <c r="BD159" i="15"/>
  <c r="BD158" i="15"/>
  <c r="BD157" i="15"/>
  <c r="BD156" i="15"/>
  <c r="BD155" i="15"/>
  <c r="BD154" i="15"/>
  <c r="BD153" i="15"/>
  <c r="BD152" i="15"/>
  <c r="BD151" i="15"/>
  <c r="BD150" i="15"/>
  <c r="BD149" i="15"/>
  <c r="BD148" i="15"/>
  <c r="BD147" i="15"/>
  <c r="BD145" i="15"/>
  <c r="BD142" i="15"/>
  <c r="BD141" i="15"/>
  <c r="BD113" i="15"/>
  <c r="BD111" i="15"/>
  <c r="BD110" i="15"/>
  <c r="DA109" i="15"/>
  <c r="CZ109" i="15"/>
  <c r="CY109" i="15"/>
  <c r="CX109" i="15"/>
  <c r="CW109" i="15"/>
  <c r="CV109" i="15"/>
  <c r="CU109" i="15"/>
  <c r="CT109" i="15"/>
  <c r="CS109" i="15"/>
  <c r="CR109" i="15"/>
  <c r="CQ109" i="15"/>
  <c r="CP109" i="15"/>
  <c r="CO109" i="15"/>
  <c r="CN109" i="15"/>
  <c r="CM109" i="15"/>
  <c r="CL109" i="15"/>
  <c r="CK109" i="15"/>
  <c r="CJ109" i="15"/>
  <c r="CI109" i="15"/>
  <c r="CH109" i="15"/>
  <c r="CG109" i="15"/>
  <c r="CF109" i="15"/>
  <c r="CE109" i="15"/>
  <c r="CD109" i="15"/>
  <c r="CC109" i="15"/>
  <c r="CB109" i="15"/>
  <c r="CA109" i="15"/>
  <c r="BZ109" i="15"/>
  <c r="BY109" i="15"/>
  <c r="BX109" i="15"/>
  <c r="BW109" i="15"/>
  <c r="BV109" i="15"/>
  <c r="BU109" i="15"/>
  <c r="BT109" i="15"/>
  <c r="BS109" i="15"/>
  <c r="BR109" i="15"/>
  <c r="BQ109" i="15"/>
  <c r="BP109" i="15"/>
  <c r="BO109" i="15"/>
  <c r="BN109" i="15"/>
  <c r="BM109" i="15"/>
  <c r="BL109" i="15"/>
  <c r="BK109" i="15"/>
  <c r="BJ109" i="15"/>
  <c r="BI109" i="15"/>
  <c r="BH109" i="15"/>
  <c r="BG109" i="15"/>
  <c r="BF109" i="15"/>
  <c r="BE109" i="15"/>
  <c r="BD109" i="15"/>
  <c r="DA110" i="15"/>
  <c r="CZ110" i="15"/>
  <c r="CY110" i="15"/>
  <c r="CX110" i="15"/>
  <c r="CW110" i="15"/>
  <c r="CV110" i="15"/>
  <c r="CU110" i="15"/>
  <c r="CT110" i="15"/>
  <c r="CS110" i="15"/>
  <c r="CR110" i="15"/>
  <c r="CQ110" i="15"/>
  <c r="CP110" i="15"/>
  <c r="CO110" i="15"/>
  <c r="CN110" i="15"/>
  <c r="CM110" i="15"/>
  <c r="CL110" i="15"/>
  <c r="CK110" i="15"/>
  <c r="CJ110" i="15"/>
  <c r="CI110" i="15"/>
  <c r="CH110" i="15"/>
  <c r="CG110" i="15"/>
  <c r="CF110" i="15"/>
  <c r="CE110" i="15"/>
  <c r="CD110" i="15"/>
  <c r="CC110" i="15"/>
  <c r="CB110" i="15"/>
  <c r="CA110" i="15"/>
  <c r="BZ110" i="15"/>
  <c r="BY110" i="15"/>
  <c r="BX110" i="15"/>
  <c r="BW110" i="15"/>
  <c r="BV110" i="15"/>
  <c r="BU110" i="15"/>
  <c r="BT110" i="15"/>
  <c r="BS110" i="15"/>
  <c r="BR110" i="15"/>
  <c r="BQ110" i="15"/>
  <c r="BP110" i="15"/>
  <c r="BO110" i="15"/>
  <c r="BN110" i="15"/>
  <c r="BM110" i="15"/>
  <c r="BL110" i="15"/>
  <c r="BK110" i="15"/>
  <c r="BJ110" i="15"/>
  <c r="BI110" i="15"/>
  <c r="BH110" i="15"/>
  <c r="BG110" i="15"/>
  <c r="BF110" i="15"/>
  <c r="BE110" i="15"/>
  <c r="CZ6" i="19"/>
  <c r="DA6" i="19"/>
  <c r="DA60" i="19"/>
  <c r="CZ60" i="19"/>
  <c r="DA58" i="19"/>
  <c r="CZ58" i="19"/>
  <c r="DA57" i="19"/>
  <c r="CZ57" i="19"/>
  <c r="CZ53" i="19"/>
  <c r="DA53" i="19"/>
  <c r="DA107" i="19"/>
  <c r="CZ107" i="19"/>
  <c r="CZ52" i="19"/>
  <c r="DA52" i="19"/>
  <c r="DA106" i="19"/>
  <c r="CZ106" i="19"/>
  <c r="CZ51" i="19"/>
  <c r="DA51" i="19"/>
  <c r="DA105" i="19"/>
  <c r="CZ105" i="19"/>
  <c r="CZ50" i="19"/>
  <c r="DA50" i="19"/>
  <c r="DA104" i="19"/>
  <c r="CZ104" i="19"/>
  <c r="CZ49" i="19"/>
  <c r="DA49" i="19"/>
  <c r="DA103" i="19"/>
  <c r="CZ103" i="19"/>
  <c r="CZ48" i="19"/>
  <c r="DA48" i="19"/>
  <c r="DA102" i="19"/>
  <c r="CZ102" i="19"/>
  <c r="CZ47" i="19"/>
  <c r="DA47" i="19"/>
  <c r="DA101" i="19"/>
  <c r="CZ101" i="19"/>
  <c r="CZ46" i="19"/>
  <c r="DA46" i="19"/>
  <c r="DA100" i="19"/>
  <c r="CZ100" i="19"/>
  <c r="CZ45" i="19"/>
  <c r="DA45" i="19"/>
  <c r="DA99" i="19"/>
  <c r="CZ99" i="19"/>
  <c r="CZ44" i="19"/>
  <c r="DA44" i="19"/>
  <c r="DA98" i="19"/>
  <c r="CZ98" i="19"/>
  <c r="CZ43" i="19"/>
  <c r="DA43" i="19"/>
  <c r="DA97" i="19"/>
  <c r="CZ97" i="19"/>
  <c r="CZ42" i="19"/>
  <c r="DA42" i="19"/>
  <c r="DA96" i="19"/>
  <c r="CZ96" i="19"/>
  <c r="CZ41" i="19"/>
  <c r="DA41" i="19"/>
  <c r="DA95" i="19"/>
  <c r="CZ95" i="19"/>
  <c r="CZ40" i="19"/>
  <c r="DA40" i="19"/>
  <c r="DA94" i="19"/>
  <c r="CZ94" i="19"/>
  <c r="CZ38" i="19"/>
  <c r="DA38" i="19"/>
  <c r="DA92" i="19"/>
  <c r="CZ92" i="19"/>
  <c r="CZ36" i="19"/>
  <c r="DA36" i="19"/>
  <c r="DA90" i="19"/>
  <c r="CZ90" i="19"/>
  <c r="CZ35" i="19"/>
  <c r="DA35" i="19"/>
  <c r="DA89" i="19"/>
  <c r="CZ89" i="19"/>
  <c r="CZ34" i="19"/>
  <c r="DA34" i="19"/>
  <c r="DA88" i="19"/>
  <c r="CZ88" i="19"/>
  <c r="CZ33" i="19"/>
  <c r="DA33" i="19"/>
  <c r="DA87" i="19"/>
  <c r="CZ87" i="19"/>
  <c r="CZ29" i="19"/>
  <c r="DA29" i="19"/>
  <c r="DA83" i="19"/>
  <c r="CZ83" i="19"/>
  <c r="CZ27" i="19"/>
  <c r="DA27" i="19"/>
  <c r="DA81" i="19"/>
  <c r="CZ81" i="19"/>
  <c r="CZ25" i="19"/>
  <c r="DA25" i="19"/>
  <c r="DA79" i="19"/>
  <c r="CZ79" i="19"/>
  <c r="EO53" i="14"/>
  <c r="AZ53" i="19"/>
  <c r="EN53" i="14"/>
  <c r="AY53" i="19"/>
  <c r="EM53" i="14"/>
  <c r="AX53" i="19"/>
  <c r="EL53" i="14"/>
  <c r="AW53" i="19"/>
  <c r="EK53" i="14"/>
  <c r="AV53" i="19"/>
  <c r="EJ53" i="14"/>
  <c r="AU53" i="19"/>
  <c r="EI53" i="14"/>
  <c r="AT53" i="19"/>
  <c r="EH53" i="14"/>
  <c r="AS53" i="19"/>
  <c r="EG53" i="14"/>
  <c r="AR53" i="19"/>
  <c r="EF53" i="14"/>
  <c r="AQ53" i="19"/>
  <c r="EE53" i="14"/>
  <c r="AP53" i="19"/>
  <c r="ED53" i="14"/>
  <c r="AO53" i="19"/>
  <c r="EC53" i="14"/>
  <c r="AN53" i="19"/>
  <c r="EB53" i="14"/>
  <c r="AM53" i="19"/>
  <c r="EA53" i="14"/>
  <c r="AL53" i="19"/>
  <c r="DZ53" i="14"/>
  <c r="AK53" i="19"/>
  <c r="DY53" i="14"/>
  <c r="AJ53" i="19"/>
  <c r="DX53" i="14"/>
  <c r="AI53" i="19"/>
  <c r="DW53" i="14"/>
  <c r="AH53" i="19"/>
  <c r="DV53" i="14"/>
  <c r="AG53" i="19"/>
  <c r="DU53" i="14"/>
  <c r="AF53" i="19"/>
  <c r="DT53" i="14"/>
  <c r="AE53" i="19"/>
  <c r="DS53" i="14"/>
  <c r="AD53" i="19"/>
  <c r="DR53" i="14"/>
  <c r="AC53" i="19"/>
  <c r="DQ53" i="14"/>
  <c r="AB53" i="19"/>
  <c r="EO51" i="14"/>
  <c r="AZ51" i="19"/>
  <c r="EO50" i="14"/>
  <c r="AZ50" i="19"/>
  <c r="EN50" i="14"/>
  <c r="AY50" i="19"/>
  <c r="EO49" i="14"/>
  <c r="AZ49" i="19"/>
  <c r="EN49" i="14"/>
  <c r="AY49" i="19"/>
  <c r="EM49" i="14"/>
  <c r="AX49" i="19"/>
  <c r="EO48" i="14"/>
  <c r="AZ48" i="19"/>
  <c r="EN48" i="14"/>
  <c r="AY48" i="19"/>
  <c r="EM48" i="14"/>
  <c r="AX48" i="19"/>
  <c r="EL48" i="14"/>
  <c r="AW48" i="19"/>
  <c r="EO47" i="14"/>
  <c r="AZ47" i="19"/>
  <c r="EN47" i="14"/>
  <c r="AY47" i="19"/>
  <c r="EM47" i="14"/>
  <c r="AX47" i="19"/>
  <c r="EL47" i="14"/>
  <c r="AW47" i="19"/>
  <c r="EK47" i="14"/>
  <c r="AV47" i="19"/>
  <c r="EO46" i="14"/>
  <c r="AZ46" i="19"/>
  <c r="EN46" i="14"/>
  <c r="AY46" i="19"/>
  <c r="EM46" i="14"/>
  <c r="AX46" i="19"/>
  <c r="EL46" i="14"/>
  <c r="AW46" i="19"/>
  <c r="EK46" i="14"/>
  <c r="AV46" i="19"/>
  <c r="EJ46" i="14"/>
  <c r="AU46" i="19"/>
  <c r="EO45" i="14"/>
  <c r="AZ45" i="19"/>
  <c r="EN45" i="14"/>
  <c r="AY45" i="19"/>
  <c r="EM45" i="14"/>
  <c r="AX45" i="19"/>
  <c r="EL45" i="14"/>
  <c r="AW45" i="19"/>
  <c r="EK45" i="14"/>
  <c r="AV45" i="19"/>
  <c r="EJ45" i="14"/>
  <c r="AU45" i="19"/>
  <c r="EI45" i="14"/>
  <c r="AT45" i="19"/>
  <c r="EO44" i="14"/>
  <c r="AZ44" i="19"/>
  <c r="EN44" i="14"/>
  <c r="AY44" i="19"/>
  <c r="EM44" i="14"/>
  <c r="AX44" i="19"/>
  <c r="EL44" i="14"/>
  <c r="AW44" i="19"/>
  <c r="EK44" i="14"/>
  <c r="AV44" i="19"/>
  <c r="EJ44" i="14"/>
  <c r="AU44" i="19"/>
  <c r="EI44" i="14"/>
  <c r="AT44" i="19"/>
  <c r="EH44" i="14"/>
  <c r="AS44" i="19"/>
  <c r="EO43" i="14"/>
  <c r="AZ43" i="19"/>
  <c r="EN43" i="14"/>
  <c r="AY43" i="19"/>
  <c r="EM43" i="14"/>
  <c r="AX43" i="19"/>
  <c r="EL43" i="14"/>
  <c r="AW43" i="19"/>
  <c r="EK43" i="14"/>
  <c r="AV43" i="19"/>
  <c r="EJ43" i="14"/>
  <c r="AU43" i="19"/>
  <c r="EI43" i="14"/>
  <c r="AT43" i="19"/>
  <c r="EH43" i="14"/>
  <c r="AS43" i="19"/>
  <c r="EG43" i="14"/>
  <c r="AR43" i="19"/>
  <c r="EO42" i="14"/>
  <c r="AZ42" i="19"/>
  <c r="EN42" i="14"/>
  <c r="AY42" i="19"/>
  <c r="EM42" i="14"/>
  <c r="AX42" i="19"/>
  <c r="EL42" i="14"/>
  <c r="AW42" i="19"/>
  <c r="EK42" i="14"/>
  <c r="AV42" i="19"/>
  <c r="EJ42" i="14"/>
  <c r="AU42" i="19"/>
  <c r="EI42" i="14"/>
  <c r="AT42" i="19"/>
  <c r="EH42" i="14"/>
  <c r="AS42" i="19"/>
  <c r="EG42" i="14"/>
  <c r="AR42" i="19"/>
  <c r="EF42" i="14"/>
  <c r="AQ42" i="19"/>
  <c r="EO41" i="14"/>
  <c r="AZ41" i="19"/>
  <c r="EN41" i="14"/>
  <c r="AY41" i="19"/>
  <c r="EM41" i="14"/>
  <c r="AX41" i="19"/>
  <c r="EL41" i="14"/>
  <c r="AW41" i="19"/>
  <c r="EK41" i="14"/>
  <c r="AV41" i="19"/>
  <c r="EJ41" i="14"/>
  <c r="AU41" i="19"/>
  <c r="EI41" i="14"/>
  <c r="AT41" i="19"/>
  <c r="EH41" i="14"/>
  <c r="AS41" i="19"/>
  <c r="EG41" i="14"/>
  <c r="AR41" i="19"/>
  <c r="EF41" i="14"/>
  <c r="AQ41" i="19"/>
  <c r="EE41" i="14"/>
  <c r="AP41" i="19"/>
  <c r="EO40" i="14"/>
  <c r="AZ40" i="19"/>
  <c r="EN40" i="14"/>
  <c r="AY40" i="19"/>
  <c r="EM40" i="14"/>
  <c r="AX40" i="19"/>
  <c r="EL40" i="14"/>
  <c r="AW40" i="19"/>
  <c r="EK40" i="14"/>
  <c r="AV40" i="19"/>
  <c r="EJ40" i="14"/>
  <c r="AU40" i="19"/>
  <c r="EI40" i="14"/>
  <c r="AT40" i="19"/>
  <c r="EH40" i="14"/>
  <c r="AS40" i="19"/>
  <c r="EG40" i="14"/>
  <c r="AR40" i="19"/>
  <c r="EF40" i="14"/>
  <c r="AQ40" i="19"/>
  <c r="EE40" i="14"/>
  <c r="AP40" i="19"/>
  <c r="ED40" i="14"/>
  <c r="AO40" i="19"/>
  <c r="EO39" i="14"/>
  <c r="AZ39" i="19"/>
  <c r="EN39" i="14"/>
  <c r="AY39" i="19"/>
  <c r="EM39" i="14"/>
  <c r="AX39" i="19"/>
  <c r="EL39" i="14"/>
  <c r="AW39" i="19"/>
  <c r="EK39" i="14"/>
  <c r="AV39" i="19"/>
  <c r="EJ39" i="14"/>
  <c r="AU39" i="19"/>
  <c r="EI39" i="14"/>
  <c r="AT39" i="19"/>
  <c r="EH39" i="14"/>
  <c r="AS39" i="19"/>
  <c r="EG39" i="14"/>
  <c r="AR39" i="19"/>
  <c r="EF39" i="14"/>
  <c r="AQ39" i="19"/>
  <c r="EE39" i="14"/>
  <c r="AP39" i="19"/>
  <c r="ED39" i="14"/>
  <c r="AO39" i="19"/>
  <c r="EC39" i="14"/>
  <c r="AN39" i="19"/>
  <c r="EO38" i="14"/>
  <c r="AZ38" i="19"/>
  <c r="EN38" i="14"/>
  <c r="AY38" i="19"/>
  <c r="EM38" i="14"/>
  <c r="AX38" i="19"/>
  <c r="EL38" i="14"/>
  <c r="AW38" i="19"/>
  <c r="EK38" i="14"/>
  <c r="AV38" i="19"/>
  <c r="EJ38" i="14"/>
  <c r="AU38" i="19"/>
  <c r="EI38" i="14"/>
  <c r="AT38" i="19"/>
  <c r="EH38" i="14"/>
  <c r="AS38" i="19"/>
  <c r="EG38" i="14"/>
  <c r="AR38" i="19"/>
  <c r="EF38" i="14"/>
  <c r="AQ38" i="19"/>
  <c r="EE38" i="14"/>
  <c r="AP38" i="19"/>
  <c r="ED38" i="14"/>
  <c r="AO38" i="19"/>
  <c r="EC38" i="14"/>
  <c r="AN38" i="19"/>
  <c r="EB38" i="14"/>
  <c r="AM38" i="19"/>
  <c r="EO37" i="14"/>
  <c r="AZ37" i="19"/>
  <c r="EN37" i="14"/>
  <c r="AY37" i="19"/>
  <c r="EM37" i="14"/>
  <c r="AX37" i="19"/>
  <c r="EL37" i="14"/>
  <c r="AW37" i="19"/>
  <c r="EK37" i="14"/>
  <c r="AV37" i="19"/>
  <c r="EJ37" i="14"/>
  <c r="AU37" i="19"/>
  <c r="EI37" i="14"/>
  <c r="AT37" i="19"/>
  <c r="EH37" i="14"/>
  <c r="AS37" i="19"/>
  <c r="EG37" i="14"/>
  <c r="AR37" i="19"/>
  <c r="EF37" i="14"/>
  <c r="AQ37" i="19"/>
  <c r="EE37" i="14"/>
  <c r="AP37" i="19"/>
  <c r="ED37" i="14"/>
  <c r="AO37" i="19"/>
  <c r="EC37" i="14"/>
  <c r="AN37" i="19"/>
  <c r="EB37" i="14"/>
  <c r="AM37" i="19"/>
  <c r="EA37" i="14"/>
  <c r="AL37" i="19"/>
  <c r="EO36" i="14"/>
  <c r="AZ36" i="19"/>
  <c r="EN36" i="14"/>
  <c r="AY36" i="19"/>
  <c r="EM36" i="14"/>
  <c r="AX36" i="19"/>
  <c r="EL36" i="14"/>
  <c r="AW36" i="19"/>
  <c r="EK36" i="14"/>
  <c r="AV36" i="19"/>
  <c r="EJ36" i="14"/>
  <c r="AU36" i="19"/>
  <c r="EI36" i="14"/>
  <c r="AT36" i="19"/>
  <c r="EH36" i="14"/>
  <c r="AS36" i="19"/>
  <c r="EG36" i="14"/>
  <c r="AR36" i="19"/>
  <c r="EF36" i="14"/>
  <c r="AQ36" i="19"/>
  <c r="EE36" i="14"/>
  <c r="AP36" i="19"/>
  <c r="ED36" i="14"/>
  <c r="AO36" i="19"/>
  <c r="EC36" i="14"/>
  <c r="AN36" i="19"/>
  <c r="EB36" i="14"/>
  <c r="AM36" i="19"/>
  <c r="EA36" i="14"/>
  <c r="AL36" i="19"/>
  <c r="DZ36" i="14"/>
  <c r="AK36" i="19"/>
  <c r="EO35" i="14"/>
  <c r="AZ35" i="19"/>
  <c r="EN35" i="14"/>
  <c r="AY35" i="19"/>
  <c r="EM35" i="14"/>
  <c r="AX35" i="19"/>
  <c r="EL35" i="14"/>
  <c r="AW35" i="19"/>
  <c r="EK35" i="14"/>
  <c r="AV35" i="19"/>
  <c r="EJ35" i="14"/>
  <c r="AU35" i="19"/>
  <c r="EI35" i="14"/>
  <c r="AT35" i="19"/>
  <c r="EH35" i="14"/>
  <c r="AS35" i="19"/>
  <c r="EG35" i="14"/>
  <c r="AR35" i="19"/>
  <c r="EF35" i="14"/>
  <c r="AQ35" i="19"/>
  <c r="EE35" i="14"/>
  <c r="AP35" i="19"/>
  <c r="ED35" i="14"/>
  <c r="AO35" i="19"/>
  <c r="EC35" i="14"/>
  <c r="AN35" i="19"/>
  <c r="EB35" i="14"/>
  <c r="AM35" i="19"/>
  <c r="EA35" i="14"/>
  <c r="AL35" i="19"/>
  <c r="DZ35" i="14"/>
  <c r="AK35" i="19"/>
  <c r="DY35" i="14"/>
  <c r="AJ35" i="19"/>
  <c r="EO34" i="14"/>
  <c r="AZ34" i="19"/>
  <c r="EN34" i="14"/>
  <c r="AY34" i="19"/>
  <c r="EM34" i="14"/>
  <c r="AX34" i="19"/>
  <c r="EL34" i="14"/>
  <c r="AW34" i="19"/>
  <c r="EK34" i="14"/>
  <c r="AV34" i="19"/>
  <c r="EJ34" i="14"/>
  <c r="AU34" i="19"/>
  <c r="EI34" i="14"/>
  <c r="AT34" i="19"/>
  <c r="EH34" i="14"/>
  <c r="AS34" i="19"/>
  <c r="EG34" i="14"/>
  <c r="AR34" i="19"/>
  <c r="EF34" i="14"/>
  <c r="AQ34" i="19"/>
  <c r="EE34" i="14"/>
  <c r="AP34" i="19"/>
  <c r="ED34" i="14"/>
  <c r="AO34" i="19"/>
  <c r="EC34" i="14"/>
  <c r="AN34" i="19"/>
  <c r="EB34" i="14"/>
  <c r="AM34" i="19"/>
  <c r="EA34" i="14"/>
  <c r="AL34" i="19"/>
  <c r="DZ34" i="14"/>
  <c r="AK34" i="19"/>
  <c r="DY34" i="14"/>
  <c r="AJ34" i="19"/>
  <c r="DX34" i="14"/>
  <c r="AI34" i="19"/>
  <c r="EO33" i="14"/>
  <c r="AZ33" i="19"/>
  <c r="EN33" i="14"/>
  <c r="AY33" i="19"/>
  <c r="EM33" i="14"/>
  <c r="AX33" i="19"/>
  <c r="EL33" i="14"/>
  <c r="AW33" i="19"/>
  <c r="EK33" i="14"/>
  <c r="AV33" i="19"/>
  <c r="EJ33" i="14"/>
  <c r="AU33" i="19"/>
  <c r="EI33" i="14"/>
  <c r="AT33" i="19"/>
  <c r="EH33" i="14"/>
  <c r="AS33" i="19"/>
  <c r="EG33" i="14"/>
  <c r="AR33" i="19"/>
  <c r="EF33" i="14"/>
  <c r="AQ33" i="19"/>
  <c r="EE33" i="14"/>
  <c r="AP33" i="19"/>
  <c r="ED33" i="14"/>
  <c r="AO33" i="19"/>
  <c r="EC33" i="14"/>
  <c r="AN33" i="19"/>
  <c r="EB33" i="14"/>
  <c r="AM33" i="19"/>
  <c r="EA33" i="14"/>
  <c r="AL33" i="19"/>
  <c r="DZ33" i="14"/>
  <c r="AK33" i="19"/>
  <c r="DY33" i="14"/>
  <c r="AJ33" i="19"/>
  <c r="DX33" i="14"/>
  <c r="AI33" i="19"/>
  <c r="DW33" i="14"/>
  <c r="AH33" i="19"/>
  <c r="EO32" i="14"/>
  <c r="AZ32" i="19"/>
  <c r="EN32" i="14"/>
  <c r="AY32" i="19"/>
  <c r="EM32" i="14"/>
  <c r="AX32" i="19"/>
  <c r="EL32" i="14"/>
  <c r="AW32" i="19"/>
  <c r="EK32" i="14"/>
  <c r="AV32" i="19"/>
  <c r="EJ32" i="14"/>
  <c r="AU32" i="19"/>
  <c r="EI32" i="14"/>
  <c r="AT32" i="19"/>
  <c r="EH32" i="14"/>
  <c r="AS32" i="19"/>
  <c r="EG32" i="14"/>
  <c r="AR32" i="19"/>
  <c r="EF32" i="14"/>
  <c r="AQ32" i="19"/>
  <c r="EE32" i="14"/>
  <c r="AP32" i="19"/>
  <c r="ED32" i="14"/>
  <c r="AO32" i="19"/>
  <c r="EC32" i="14"/>
  <c r="AN32" i="19"/>
  <c r="EB32" i="14"/>
  <c r="AM32" i="19"/>
  <c r="EA32" i="14"/>
  <c r="AL32" i="19"/>
  <c r="DZ32" i="14"/>
  <c r="AK32" i="19"/>
  <c r="DY32" i="14"/>
  <c r="AJ32" i="19"/>
  <c r="DX32" i="14"/>
  <c r="AI32" i="19"/>
  <c r="DW32" i="14"/>
  <c r="AH32" i="19"/>
  <c r="DV32" i="14"/>
  <c r="AG32" i="19"/>
  <c r="EO31" i="14"/>
  <c r="AZ31" i="19"/>
  <c r="EN31" i="14"/>
  <c r="AY31" i="19"/>
  <c r="EM31" i="14"/>
  <c r="AX31" i="19"/>
  <c r="EL31" i="14"/>
  <c r="AW31" i="19"/>
  <c r="EK31" i="14"/>
  <c r="AV31" i="19"/>
  <c r="EJ31" i="14"/>
  <c r="AU31" i="19"/>
  <c r="EI31" i="14"/>
  <c r="AT31" i="19"/>
  <c r="EH31" i="14"/>
  <c r="AS31" i="19"/>
  <c r="EG31" i="14"/>
  <c r="AR31" i="19"/>
  <c r="EF31" i="14"/>
  <c r="AQ31" i="19"/>
  <c r="EE31" i="14"/>
  <c r="AP31" i="19"/>
  <c r="ED31" i="14"/>
  <c r="AO31" i="19"/>
  <c r="EC31" i="14"/>
  <c r="AN31" i="19"/>
  <c r="EB31" i="14"/>
  <c r="AM31" i="19"/>
  <c r="EA31" i="14"/>
  <c r="AL31" i="19"/>
  <c r="DZ31" i="14"/>
  <c r="AK31" i="19"/>
  <c r="DY31" i="14"/>
  <c r="AJ31" i="19"/>
  <c r="DX31" i="14"/>
  <c r="AI31" i="19"/>
  <c r="DW31" i="14"/>
  <c r="AH31" i="19"/>
  <c r="DV31" i="14"/>
  <c r="AG31" i="19"/>
  <c r="DU31" i="14"/>
  <c r="AF31" i="19"/>
  <c r="EO30" i="14"/>
  <c r="AZ30" i="19"/>
  <c r="EN30" i="14"/>
  <c r="AY30" i="19"/>
  <c r="EM30" i="14"/>
  <c r="AX30" i="19"/>
  <c r="EL30" i="14"/>
  <c r="AW30" i="19"/>
  <c r="EK30" i="14"/>
  <c r="AV30" i="19"/>
  <c r="EJ30" i="14"/>
  <c r="AU30" i="19"/>
  <c r="EI30" i="14"/>
  <c r="AT30" i="19"/>
  <c r="EH30" i="14"/>
  <c r="AS30" i="19"/>
  <c r="EG30" i="14"/>
  <c r="AR30" i="19"/>
  <c r="EF30" i="14"/>
  <c r="AQ30" i="19"/>
  <c r="EE30" i="14"/>
  <c r="AP30" i="19"/>
  <c r="ED30" i="14"/>
  <c r="AO30" i="19"/>
  <c r="EC30" i="14"/>
  <c r="AN30" i="19"/>
  <c r="EB30" i="14"/>
  <c r="AM30" i="19"/>
  <c r="EA30" i="14"/>
  <c r="AL30" i="19"/>
  <c r="DZ30" i="14"/>
  <c r="AK30" i="19"/>
  <c r="DY30" i="14"/>
  <c r="AJ30" i="19"/>
  <c r="DX30" i="14"/>
  <c r="AI30" i="19"/>
  <c r="DW30" i="14"/>
  <c r="AH30" i="19"/>
  <c r="DV30" i="14"/>
  <c r="AG30" i="19"/>
  <c r="DU30" i="14"/>
  <c r="AF30" i="19"/>
  <c r="DT30" i="14"/>
  <c r="AE30" i="19"/>
  <c r="EO29" i="14"/>
  <c r="AZ29" i="19"/>
  <c r="EN29" i="14"/>
  <c r="AY29" i="19"/>
  <c r="EM29" i="14"/>
  <c r="AX29" i="19"/>
  <c r="EL29" i="14"/>
  <c r="AW29" i="19"/>
  <c r="EK29" i="14"/>
  <c r="AV29" i="19"/>
  <c r="EJ29" i="14"/>
  <c r="AU29" i="19"/>
  <c r="EI29" i="14"/>
  <c r="AT29" i="19"/>
  <c r="EH29" i="14"/>
  <c r="AS29" i="19"/>
  <c r="EG29" i="14"/>
  <c r="AR29" i="19"/>
  <c r="EF29" i="14"/>
  <c r="AQ29" i="19"/>
  <c r="EE29" i="14"/>
  <c r="AP29" i="19"/>
  <c r="ED29" i="14"/>
  <c r="AO29" i="19"/>
  <c r="EC29" i="14"/>
  <c r="AN29" i="19"/>
  <c r="EB29" i="14"/>
  <c r="AM29" i="19"/>
  <c r="EA29" i="14"/>
  <c r="AL29" i="19"/>
  <c r="DZ29" i="14"/>
  <c r="AK29" i="19"/>
  <c r="DY29" i="14"/>
  <c r="AJ29" i="19"/>
  <c r="DX29" i="14"/>
  <c r="AI29" i="19"/>
  <c r="DW29" i="14"/>
  <c r="AH29" i="19"/>
  <c r="DV29" i="14"/>
  <c r="AG29" i="19"/>
  <c r="DU29" i="14"/>
  <c r="AF29" i="19"/>
  <c r="DT29" i="14"/>
  <c r="AE29" i="19"/>
  <c r="DS29" i="14"/>
  <c r="AD29" i="19"/>
  <c r="EO28" i="14"/>
  <c r="AZ28" i="19"/>
  <c r="EN28" i="14"/>
  <c r="AY28" i="19"/>
  <c r="EM28" i="14"/>
  <c r="AX28" i="19"/>
  <c r="EL28" i="14"/>
  <c r="AW28" i="19"/>
  <c r="EK28" i="14"/>
  <c r="AV28" i="19"/>
  <c r="EJ28" i="14"/>
  <c r="AU28" i="19"/>
  <c r="EI28" i="14"/>
  <c r="AT28" i="19"/>
  <c r="EH28" i="14"/>
  <c r="AS28" i="19"/>
  <c r="EG28" i="14"/>
  <c r="AR28" i="19"/>
  <c r="EF28" i="14"/>
  <c r="AQ28" i="19"/>
  <c r="EE28" i="14"/>
  <c r="AP28" i="19"/>
  <c r="ED28" i="14"/>
  <c r="AO28" i="19"/>
  <c r="EC28" i="14"/>
  <c r="AN28" i="19"/>
  <c r="EB28" i="14"/>
  <c r="AM28" i="19"/>
  <c r="EA28" i="14"/>
  <c r="AL28" i="19"/>
  <c r="DZ28" i="14"/>
  <c r="AK28" i="19"/>
  <c r="DY28" i="14"/>
  <c r="AJ28" i="19"/>
  <c r="DX28" i="14"/>
  <c r="AI28" i="19"/>
  <c r="DW28" i="14"/>
  <c r="AH28" i="19"/>
  <c r="DV28" i="14"/>
  <c r="AG28" i="19"/>
  <c r="DU28" i="14"/>
  <c r="AF28" i="19"/>
  <c r="DT28" i="14"/>
  <c r="AE28" i="19"/>
  <c r="DS28" i="14"/>
  <c r="AD28" i="19"/>
  <c r="DR28" i="14"/>
  <c r="AC28" i="19"/>
  <c r="EO27" i="14"/>
  <c r="AZ27" i="19"/>
  <c r="EN27" i="14"/>
  <c r="AY27" i="19"/>
  <c r="EM27" i="14"/>
  <c r="AX27" i="19"/>
  <c r="EL27" i="14"/>
  <c r="AW27" i="19"/>
  <c r="EK27" i="14"/>
  <c r="AV27" i="19"/>
  <c r="EJ27" i="14"/>
  <c r="AU27" i="19"/>
  <c r="EI27" i="14"/>
  <c r="AT27" i="19"/>
  <c r="EH27" i="14"/>
  <c r="AS27" i="19"/>
  <c r="EG27" i="14"/>
  <c r="AR27" i="19"/>
  <c r="EF27" i="14"/>
  <c r="AQ27" i="19"/>
  <c r="EE27" i="14"/>
  <c r="AP27" i="19"/>
  <c r="ED27" i="14"/>
  <c r="AO27" i="19"/>
  <c r="EC27" i="14"/>
  <c r="AN27" i="19"/>
  <c r="EB27" i="14"/>
  <c r="AM27" i="19"/>
  <c r="EA27" i="14"/>
  <c r="AL27" i="19"/>
  <c r="DZ27" i="14"/>
  <c r="AK27" i="19"/>
  <c r="DY27" i="14"/>
  <c r="AJ27" i="19"/>
  <c r="DX27" i="14"/>
  <c r="AI27" i="19"/>
  <c r="DW27" i="14"/>
  <c r="AH27" i="19"/>
  <c r="DV27" i="14"/>
  <c r="AG27" i="19"/>
  <c r="DU27" i="14"/>
  <c r="AF27" i="19"/>
  <c r="DT27" i="14"/>
  <c r="AE27" i="19"/>
  <c r="DS27" i="14"/>
  <c r="AD27" i="19"/>
  <c r="DR27" i="14"/>
  <c r="AC27" i="19"/>
  <c r="DQ27" i="14"/>
  <c r="AB27" i="19"/>
  <c r="EO26" i="14"/>
  <c r="AZ26" i="19"/>
  <c r="EN26" i="14"/>
  <c r="AY26" i="19"/>
  <c r="EM26" i="14"/>
  <c r="AX26" i="19"/>
  <c r="EL26" i="14"/>
  <c r="AW26" i="19"/>
  <c r="EK26" i="14"/>
  <c r="AV26" i="19"/>
  <c r="EJ26" i="14"/>
  <c r="AU26" i="19"/>
  <c r="EI26" i="14"/>
  <c r="AT26" i="19"/>
  <c r="EH26" i="14"/>
  <c r="AS26" i="19"/>
  <c r="EG26" i="14"/>
  <c r="AR26" i="19"/>
  <c r="EF26" i="14"/>
  <c r="AQ26" i="19"/>
  <c r="EE26" i="14"/>
  <c r="AP26" i="19"/>
  <c r="ED26" i="14"/>
  <c r="AO26" i="19"/>
  <c r="EC26" i="14"/>
  <c r="AN26" i="19"/>
  <c r="EB26" i="14"/>
  <c r="AM26" i="19"/>
  <c r="EA26" i="14"/>
  <c r="AL26" i="19"/>
  <c r="DZ26" i="14"/>
  <c r="AK26" i="19"/>
  <c r="DY26" i="14"/>
  <c r="AJ26" i="19"/>
  <c r="DX26" i="14"/>
  <c r="AI26" i="19"/>
  <c r="DW26" i="14"/>
  <c r="AH26" i="19"/>
  <c r="DV26" i="14"/>
  <c r="AG26" i="19"/>
  <c r="DU26" i="14"/>
  <c r="AF26" i="19"/>
  <c r="DT26" i="14"/>
  <c r="AE26" i="19"/>
  <c r="DS26" i="14"/>
  <c r="AD26" i="19"/>
  <c r="DR26" i="14"/>
  <c r="AC26" i="19"/>
  <c r="DQ26" i="14"/>
  <c r="AB26" i="19"/>
  <c r="DP26" i="14"/>
  <c r="AA26" i="19"/>
  <c r="EO25" i="14"/>
  <c r="AZ25" i="19"/>
  <c r="EN25" i="14"/>
  <c r="AY25" i="19"/>
  <c r="EM25" i="14"/>
  <c r="AX25" i="19"/>
  <c r="EL25" i="14"/>
  <c r="AW25" i="19"/>
  <c r="EK25" i="14"/>
  <c r="AV25" i="19"/>
  <c r="EJ25" i="14"/>
  <c r="AU25" i="19"/>
  <c r="EI25" i="14"/>
  <c r="AT25" i="19"/>
  <c r="EH25" i="14"/>
  <c r="AS25" i="19"/>
  <c r="EG25" i="14"/>
  <c r="AR25" i="19"/>
  <c r="EF25" i="14"/>
  <c r="AQ25" i="19"/>
  <c r="EE25" i="14"/>
  <c r="AP25" i="19"/>
  <c r="ED25" i="14"/>
  <c r="AO25" i="19"/>
  <c r="EC25" i="14"/>
  <c r="AN25" i="19"/>
  <c r="EB25" i="14"/>
  <c r="AM25" i="19"/>
  <c r="EA25" i="14"/>
  <c r="AL25" i="19"/>
  <c r="DZ25" i="14"/>
  <c r="AK25" i="19"/>
  <c r="DY25" i="14"/>
  <c r="AJ25" i="19"/>
  <c r="DX25" i="14"/>
  <c r="AI25" i="19"/>
  <c r="DW25" i="14"/>
  <c r="AH25" i="19"/>
  <c r="DV25" i="14"/>
  <c r="AG25" i="19"/>
  <c r="DU25" i="14"/>
  <c r="AF25" i="19"/>
  <c r="DT25" i="14"/>
  <c r="AE25" i="19"/>
  <c r="DS25" i="14"/>
  <c r="AD25" i="19"/>
  <c r="DR25" i="14"/>
  <c r="AC25" i="19"/>
  <c r="DQ25" i="14"/>
  <c r="AB25" i="19"/>
  <c r="DP25" i="14"/>
  <c r="AA25" i="19"/>
  <c r="EO24" i="14"/>
  <c r="AZ24" i="19"/>
  <c r="EN24" i="14"/>
  <c r="AY24" i="19"/>
  <c r="EM24" i="14"/>
  <c r="AX24" i="19"/>
  <c r="EL24" i="14"/>
  <c r="AW24" i="19"/>
  <c r="EK24" i="14"/>
  <c r="AV24" i="19"/>
  <c r="EJ24" i="14"/>
  <c r="AU24" i="19"/>
  <c r="EI24" i="14"/>
  <c r="AT24" i="19"/>
  <c r="EH24" i="14"/>
  <c r="AS24" i="19"/>
  <c r="EG24" i="14"/>
  <c r="AR24" i="19"/>
  <c r="EF24" i="14"/>
  <c r="AQ24" i="19"/>
  <c r="EE24" i="14"/>
  <c r="AP24" i="19"/>
  <c r="ED24" i="14"/>
  <c r="AO24" i="19"/>
  <c r="EC24" i="14"/>
  <c r="AN24" i="19"/>
  <c r="EB24" i="14"/>
  <c r="AM24" i="19"/>
  <c r="EA24" i="14"/>
  <c r="AL24" i="19"/>
  <c r="DZ24" i="14"/>
  <c r="AK24" i="19"/>
  <c r="DY24" i="14"/>
  <c r="AJ24" i="19"/>
  <c r="DX24" i="14"/>
  <c r="AI24" i="19"/>
  <c r="DW24" i="14"/>
  <c r="AH24" i="19"/>
  <c r="DV24" i="14"/>
  <c r="AG24" i="19"/>
  <c r="DU24" i="14"/>
  <c r="AF24" i="19"/>
  <c r="DT24" i="14"/>
  <c r="AE24" i="19"/>
  <c r="DS24" i="14"/>
  <c r="AD24" i="19"/>
  <c r="DR24" i="14"/>
  <c r="AC24" i="19"/>
  <c r="DQ24" i="14"/>
  <c r="AB24" i="19"/>
  <c r="DP24" i="14"/>
  <c r="AA24" i="19"/>
  <c r="EO23" i="14"/>
  <c r="AZ23" i="19"/>
  <c r="EN23" i="14"/>
  <c r="AY23" i="19"/>
  <c r="EM23" i="14"/>
  <c r="AX23" i="19"/>
  <c r="EL23" i="14"/>
  <c r="AW23" i="19"/>
  <c r="EK23" i="14"/>
  <c r="AV23" i="19"/>
  <c r="EJ23" i="14"/>
  <c r="AU23" i="19"/>
  <c r="EI23" i="14"/>
  <c r="AT23" i="19"/>
  <c r="EH23" i="14"/>
  <c r="AS23" i="19"/>
  <c r="EG23" i="14"/>
  <c r="AR23" i="19"/>
  <c r="EF23" i="14"/>
  <c r="AQ23" i="19"/>
  <c r="EE23" i="14"/>
  <c r="AP23" i="19"/>
  <c r="ED23" i="14"/>
  <c r="AO23" i="19"/>
  <c r="EC23" i="14"/>
  <c r="AN23" i="19"/>
  <c r="EB23" i="14"/>
  <c r="AM23" i="19"/>
  <c r="EA23" i="14"/>
  <c r="AL23" i="19"/>
  <c r="DZ23" i="14"/>
  <c r="AK23" i="19"/>
  <c r="DY23" i="14"/>
  <c r="AJ23" i="19"/>
  <c r="DX23" i="14"/>
  <c r="AI23" i="19"/>
  <c r="DW23" i="14"/>
  <c r="AH23" i="19"/>
  <c r="DV23" i="14"/>
  <c r="AG23" i="19"/>
  <c r="DU23" i="14"/>
  <c r="AF23" i="19"/>
  <c r="DT23" i="14"/>
  <c r="AE23" i="19"/>
  <c r="DS23" i="14"/>
  <c r="AD23" i="19"/>
  <c r="DR23" i="14"/>
  <c r="AC23" i="19"/>
  <c r="DQ23" i="14"/>
  <c r="AB23" i="19"/>
  <c r="DP23" i="14"/>
  <c r="AA23" i="19"/>
  <c r="EO22" i="14"/>
  <c r="AZ22" i="19"/>
  <c r="EN22" i="14"/>
  <c r="AY22" i="19"/>
  <c r="EM22" i="14"/>
  <c r="AX22" i="19"/>
  <c r="EL22" i="14"/>
  <c r="AW22" i="19"/>
  <c r="EK22" i="14"/>
  <c r="AV22" i="19"/>
  <c r="EJ22" i="14"/>
  <c r="AU22" i="19"/>
  <c r="EI22" i="14"/>
  <c r="AT22" i="19"/>
  <c r="EH22" i="14"/>
  <c r="AS22" i="19"/>
  <c r="EG22" i="14"/>
  <c r="AR22" i="19"/>
  <c r="EF22" i="14"/>
  <c r="AQ22" i="19"/>
  <c r="EE22" i="14"/>
  <c r="AP22" i="19"/>
  <c r="ED22" i="14"/>
  <c r="AO22" i="19"/>
  <c r="EC22" i="14"/>
  <c r="AN22" i="19"/>
  <c r="EB22" i="14"/>
  <c r="AM22" i="19"/>
  <c r="EA22" i="14"/>
  <c r="AL22" i="19"/>
  <c r="DZ22" i="14"/>
  <c r="AK22" i="19"/>
  <c r="DY22" i="14"/>
  <c r="AJ22" i="19"/>
  <c r="DX22" i="14"/>
  <c r="AI22" i="19"/>
  <c r="DW22" i="14"/>
  <c r="AH22" i="19"/>
  <c r="DV22" i="14"/>
  <c r="AG22" i="19"/>
  <c r="DU22" i="14"/>
  <c r="AF22" i="19"/>
  <c r="DT22" i="14"/>
  <c r="AE22" i="19"/>
  <c r="DS22" i="14"/>
  <c r="AD22" i="19"/>
  <c r="DR22" i="14"/>
  <c r="AC22" i="19"/>
  <c r="DQ22" i="14"/>
  <c r="AB22" i="19"/>
  <c r="DP22" i="14"/>
  <c r="AA22" i="19"/>
  <c r="EO21" i="14"/>
  <c r="AZ21" i="19"/>
  <c r="EN21" i="14"/>
  <c r="AY21" i="19"/>
  <c r="EM21" i="14"/>
  <c r="AX21" i="19"/>
  <c r="EL21" i="14"/>
  <c r="AW21" i="19"/>
  <c r="EK21" i="14"/>
  <c r="AV21" i="19"/>
  <c r="EJ21" i="14"/>
  <c r="AU21" i="19"/>
  <c r="EI21" i="14"/>
  <c r="AT21" i="19"/>
  <c r="EH21" i="14"/>
  <c r="AS21" i="19"/>
  <c r="EG21" i="14"/>
  <c r="AR21" i="19"/>
  <c r="EF21" i="14"/>
  <c r="AQ21" i="19"/>
  <c r="EE21" i="14"/>
  <c r="AP21" i="19"/>
  <c r="ED21" i="14"/>
  <c r="AO21" i="19"/>
  <c r="EC21" i="14"/>
  <c r="AN21" i="19"/>
  <c r="EB21" i="14"/>
  <c r="AM21" i="19"/>
  <c r="EA21" i="14"/>
  <c r="AL21" i="19"/>
  <c r="DZ21" i="14"/>
  <c r="AK21" i="19"/>
  <c r="DY21" i="14"/>
  <c r="AJ21" i="19"/>
  <c r="DX21" i="14"/>
  <c r="AI21" i="19"/>
  <c r="DW21" i="14"/>
  <c r="AH21" i="19"/>
  <c r="DV21" i="14"/>
  <c r="AG21" i="19"/>
  <c r="DU21" i="14"/>
  <c r="AF21" i="19"/>
  <c r="DT21" i="14"/>
  <c r="AE21" i="19"/>
  <c r="DS21" i="14"/>
  <c r="AD21" i="19"/>
  <c r="DR21" i="14"/>
  <c r="AC21" i="19"/>
  <c r="DQ21" i="14"/>
  <c r="AB21" i="19"/>
  <c r="DP21" i="14"/>
  <c r="AA21" i="19"/>
  <c r="EO20" i="14"/>
  <c r="AZ20" i="19"/>
  <c r="EN20" i="14"/>
  <c r="AY20" i="19"/>
  <c r="EM20" i="14"/>
  <c r="AX20" i="19"/>
  <c r="EL20" i="14"/>
  <c r="AW20" i="19"/>
  <c r="EK20" i="14"/>
  <c r="AV20" i="19"/>
  <c r="EJ20" i="14"/>
  <c r="AU20" i="19"/>
  <c r="EI20" i="14"/>
  <c r="AT20" i="19"/>
  <c r="EH20" i="14"/>
  <c r="AS20" i="19"/>
  <c r="EG20" i="14"/>
  <c r="AR20" i="19"/>
  <c r="EF20" i="14"/>
  <c r="AQ20" i="19"/>
  <c r="EE20" i="14"/>
  <c r="AP20" i="19"/>
  <c r="ED20" i="14"/>
  <c r="AO20" i="19"/>
  <c r="EC20" i="14"/>
  <c r="AN20" i="19"/>
  <c r="EB20" i="14"/>
  <c r="AM20" i="19"/>
  <c r="EA20" i="14"/>
  <c r="AL20" i="19"/>
  <c r="DZ20" i="14"/>
  <c r="AK20" i="19"/>
  <c r="DY20" i="14"/>
  <c r="AJ20" i="19"/>
  <c r="DX20" i="14"/>
  <c r="AI20" i="19"/>
  <c r="DW20" i="14"/>
  <c r="AH20" i="19"/>
  <c r="DV20" i="14"/>
  <c r="AG20" i="19"/>
  <c r="DU20" i="14"/>
  <c r="AF20" i="19"/>
  <c r="DT20" i="14"/>
  <c r="AE20" i="19"/>
  <c r="DS20" i="14"/>
  <c r="AD20" i="19"/>
  <c r="DR20" i="14"/>
  <c r="AC20" i="19"/>
  <c r="DQ20" i="14"/>
  <c r="AB20" i="19"/>
  <c r="DP20" i="14"/>
  <c r="AA20" i="19"/>
  <c r="EO19" i="14"/>
  <c r="AZ19" i="19"/>
  <c r="EN19" i="14"/>
  <c r="AY19" i="19"/>
  <c r="EM19" i="14"/>
  <c r="AX19" i="19"/>
  <c r="EL19" i="14"/>
  <c r="AW19" i="19"/>
  <c r="EK19" i="14"/>
  <c r="AV19" i="19"/>
  <c r="EJ19" i="14"/>
  <c r="AU19" i="19"/>
  <c r="EI19" i="14"/>
  <c r="AT19" i="19"/>
  <c r="EH19" i="14"/>
  <c r="AS19" i="19"/>
  <c r="EG19" i="14"/>
  <c r="AR19" i="19"/>
  <c r="EF19" i="14"/>
  <c r="AQ19" i="19"/>
  <c r="EE19" i="14"/>
  <c r="AP19" i="19"/>
  <c r="ED19" i="14"/>
  <c r="AO19" i="19"/>
  <c r="EC19" i="14"/>
  <c r="AN19" i="19"/>
  <c r="EB19" i="14"/>
  <c r="AM19" i="19"/>
  <c r="EA19" i="14"/>
  <c r="AL19" i="19"/>
  <c r="DZ19" i="14"/>
  <c r="AK19" i="19"/>
  <c r="DY19" i="14"/>
  <c r="AJ19" i="19"/>
  <c r="DX19" i="14"/>
  <c r="AI19" i="19"/>
  <c r="DW19" i="14"/>
  <c r="AH19" i="19"/>
  <c r="DV19" i="14"/>
  <c r="AG19" i="19"/>
  <c r="DU19" i="14"/>
  <c r="AF19" i="19"/>
  <c r="DT19" i="14"/>
  <c r="AE19" i="19"/>
  <c r="DS19" i="14"/>
  <c r="AD19" i="19"/>
  <c r="DR19" i="14"/>
  <c r="AC19" i="19"/>
  <c r="DQ19" i="14"/>
  <c r="AB19" i="19"/>
  <c r="DP19" i="14"/>
  <c r="AA19" i="19"/>
  <c r="EO18" i="14"/>
  <c r="AZ18" i="19"/>
  <c r="EN18" i="14"/>
  <c r="AY18" i="19"/>
  <c r="EM18" i="14"/>
  <c r="AX18" i="19"/>
  <c r="EL18" i="14"/>
  <c r="AW18" i="19"/>
  <c r="EK18" i="14"/>
  <c r="AV18" i="19"/>
  <c r="EJ18" i="14"/>
  <c r="AU18" i="19"/>
  <c r="EI18" i="14"/>
  <c r="AT18" i="19"/>
  <c r="EH18" i="14"/>
  <c r="AS18" i="19"/>
  <c r="EG18" i="14"/>
  <c r="AR18" i="19"/>
  <c r="EF18" i="14"/>
  <c r="AQ18" i="19"/>
  <c r="EE18" i="14"/>
  <c r="AP18" i="19"/>
  <c r="ED18" i="14"/>
  <c r="AO18" i="19"/>
  <c r="EC18" i="14"/>
  <c r="AN18" i="19"/>
  <c r="EB18" i="14"/>
  <c r="AM18" i="19"/>
  <c r="EA18" i="14"/>
  <c r="AL18" i="19"/>
  <c r="DZ18" i="14"/>
  <c r="AK18" i="19"/>
  <c r="DY18" i="14"/>
  <c r="AJ18" i="19"/>
  <c r="DX18" i="14"/>
  <c r="AI18" i="19"/>
  <c r="DW18" i="14"/>
  <c r="AH18" i="19"/>
  <c r="DV18" i="14"/>
  <c r="AG18" i="19"/>
  <c r="DU18" i="14"/>
  <c r="AF18" i="19"/>
  <c r="DT18" i="14"/>
  <c r="AE18" i="19"/>
  <c r="DS18" i="14"/>
  <c r="AD18" i="19"/>
  <c r="DR18" i="14"/>
  <c r="AC18" i="19"/>
  <c r="DQ18" i="14"/>
  <c r="AB18" i="19"/>
  <c r="DP18" i="14"/>
  <c r="AA18" i="19"/>
  <c r="EO17" i="14"/>
  <c r="AZ17" i="19"/>
  <c r="EN17" i="14"/>
  <c r="AY17" i="19"/>
  <c r="EM17" i="14"/>
  <c r="AX17" i="19"/>
  <c r="EL17" i="14"/>
  <c r="AW17" i="19"/>
  <c r="EK17" i="14"/>
  <c r="AV17" i="19"/>
  <c r="EJ17" i="14"/>
  <c r="AU17" i="19"/>
  <c r="EI17" i="14"/>
  <c r="AT17" i="19"/>
  <c r="EH17" i="14"/>
  <c r="AS17" i="19"/>
  <c r="EG17" i="14"/>
  <c r="AR17" i="19"/>
  <c r="EF17" i="14"/>
  <c r="AQ17" i="19"/>
  <c r="EE17" i="14"/>
  <c r="AP17" i="19"/>
  <c r="ED17" i="14"/>
  <c r="AO17" i="19"/>
  <c r="EC17" i="14"/>
  <c r="AN17" i="19"/>
  <c r="EB17" i="14"/>
  <c r="AM17" i="19"/>
  <c r="EA17" i="14"/>
  <c r="AL17" i="19"/>
  <c r="DZ17" i="14"/>
  <c r="AK17" i="19"/>
  <c r="DY17" i="14"/>
  <c r="AJ17" i="19"/>
  <c r="DX17" i="14"/>
  <c r="AI17" i="19"/>
  <c r="DW17" i="14"/>
  <c r="AH17" i="19"/>
  <c r="DV17" i="14"/>
  <c r="AG17" i="19"/>
  <c r="DU17" i="14"/>
  <c r="AF17" i="19"/>
  <c r="DT17" i="14"/>
  <c r="AE17" i="19"/>
  <c r="DS17" i="14"/>
  <c r="AD17" i="19"/>
  <c r="DR17" i="14"/>
  <c r="AC17" i="19"/>
  <c r="DQ17" i="14"/>
  <c r="AB17" i="19"/>
  <c r="DP17" i="14"/>
  <c r="AA17" i="19"/>
  <c r="EO16" i="14"/>
  <c r="AZ16" i="19"/>
  <c r="EN16" i="14"/>
  <c r="AY16" i="19"/>
  <c r="EM16" i="14"/>
  <c r="AX16" i="19"/>
  <c r="EL16" i="14"/>
  <c r="AW16" i="19"/>
  <c r="EK16" i="14"/>
  <c r="AV16" i="19"/>
  <c r="EJ16" i="14"/>
  <c r="AU16" i="19"/>
  <c r="EI16" i="14"/>
  <c r="AT16" i="19"/>
  <c r="EH16" i="14"/>
  <c r="AS16" i="19"/>
  <c r="EG16" i="14"/>
  <c r="AR16" i="19"/>
  <c r="EF16" i="14"/>
  <c r="AQ16" i="19"/>
  <c r="EE16" i="14"/>
  <c r="AP16" i="19"/>
  <c r="ED16" i="14"/>
  <c r="AO16" i="19"/>
  <c r="EC16" i="14"/>
  <c r="AN16" i="19"/>
  <c r="EB16" i="14"/>
  <c r="AM16" i="19"/>
  <c r="EA16" i="14"/>
  <c r="AL16" i="19"/>
  <c r="DZ16" i="14"/>
  <c r="AK16" i="19"/>
  <c r="DY16" i="14"/>
  <c r="AJ16" i="19"/>
  <c r="DX16" i="14"/>
  <c r="AI16" i="19"/>
  <c r="DW16" i="14"/>
  <c r="AH16" i="19"/>
  <c r="DV16" i="14"/>
  <c r="AG16" i="19"/>
  <c r="DU16" i="14"/>
  <c r="AF16" i="19"/>
  <c r="DT16" i="14"/>
  <c r="AE16" i="19"/>
  <c r="DS16" i="14"/>
  <c r="AD16" i="19"/>
  <c r="DR16" i="14"/>
  <c r="AC16" i="19"/>
  <c r="DQ16" i="14"/>
  <c r="AB16" i="19"/>
  <c r="DP16" i="14"/>
  <c r="AA16" i="19"/>
  <c r="EO15" i="14"/>
  <c r="AZ15" i="19"/>
  <c r="EN15" i="14"/>
  <c r="AY15" i="19"/>
  <c r="EM15" i="14"/>
  <c r="AX15" i="19"/>
  <c r="EL15" i="14"/>
  <c r="AW15" i="19"/>
  <c r="EK15" i="14"/>
  <c r="AV15" i="19"/>
  <c r="EJ15" i="14"/>
  <c r="AU15" i="19"/>
  <c r="EI15" i="14"/>
  <c r="AT15" i="19"/>
  <c r="EH15" i="14"/>
  <c r="AS15" i="19"/>
  <c r="EG15" i="14"/>
  <c r="AR15" i="19"/>
  <c r="EF15" i="14"/>
  <c r="AQ15" i="19"/>
  <c r="EE15" i="14"/>
  <c r="AP15" i="19"/>
  <c r="ED15" i="14"/>
  <c r="AO15" i="19"/>
  <c r="EC15" i="14"/>
  <c r="AN15" i="19"/>
  <c r="EB15" i="14"/>
  <c r="AM15" i="19"/>
  <c r="EA15" i="14"/>
  <c r="AL15" i="19"/>
  <c r="DZ15" i="14"/>
  <c r="AK15" i="19"/>
  <c r="DY15" i="14"/>
  <c r="AJ15" i="19"/>
  <c r="DX15" i="14"/>
  <c r="AI15" i="19"/>
  <c r="DW15" i="14"/>
  <c r="AH15" i="19"/>
  <c r="DV15" i="14"/>
  <c r="AG15" i="19"/>
  <c r="DU15" i="14"/>
  <c r="AF15" i="19"/>
  <c r="DT15" i="14"/>
  <c r="AE15" i="19"/>
  <c r="DS15" i="14"/>
  <c r="AD15" i="19"/>
  <c r="DR15" i="14"/>
  <c r="AC15" i="19"/>
  <c r="DQ15" i="14"/>
  <c r="AB15" i="19"/>
  <c r="DP15" i="14"/>
  <c r="AA15" i="19"/>
  <c r="EO14" i="14"/>
  <c r="AZ14" i="19"/>
  <c r="EN14" i="14"/>
  <c r="AY14" i="19"/>
  <c r="EM14" i="14"/>
  <c r="AX14" i="19"/>
  <c r="EL14" i="14"/>
  <c r="AW14" i="19"/>
  <c r="EK14" i="14"/>
  <c r="AV14" i="19"/>
  <c r="EJ14" i="14"/>
  <c r="AU14" i="19"/>
  <c r="EI14" i="14"/>
  <c r="AT14" i="19"/>
  <c r="EH14" i="14"/>
  <c r="AS14" i="19"/>
  <c r="EG14" i="14"/>
  <c r="AR14" i="19"/>
  <c r="EF14" i="14"/>
  <c r="AQ14" i="19"/>
  <c r="EE14" i="14"/>
  <c r="AP14" i="19"/>
  <c r="ED14" i="14"/>
  <c r="AO14" i="19"/>
  <c r="EC14" i="14"/>
  <c r="AN14" i="19"/>
  <c r="EB14" i="14"/>
  <c r="AM14" i="19"/>
  <c r="EA14" i="14"/>
  <c r="AL14" i="19"/>
  <c r="DZ14" i="14"/>
  <c r="AK14" i="19"/>
  <c r="DY14" i="14"/>
  <c r="AJ14" i="19"/>
  <c r="DX14" i="14"/>
  <c r="AI14" i="19"/>
  <c r="DW14" i="14"/>
  <c r="AH14" i="19"/>
  <c r="DV14" i="14"/>
  <c r="AG14" i="19"/>
  <c r="DU14" i="14"/>
  <c r="AF14" i="19"/>
  <c r="DT14" i="14"/>
  <c r="AE14" i="19"/>
  <c r="DS14" i="14"/>
  <c r="AD14" i="19"/>
  <c r="DR14" i="14"/>
  <c r="AC14" i="19"/>
  <c r="DQ14" i="14"/>
  <c r="AB14" i="19"/>
  <c r="DP14" i="14"/>
  <c r="AA14" i="19"/>
  <c r="EO13" i="14"/>
  <c r="AZ13" i="19"/>
  <c r="EN13" i="14"/>
  <c r="AY13" i="19"/>
  <c r="EM13" i="14"/>
  <c r="AX13" i="19"/>
  <c r="EL13" i="14"/>
  <c r="AW13" i="19"/>
  <c r="EK13" i="14"/>
  <c r="AV13" i="19"/>
  <c r="EJ13" i="14"/>
  <c r="AU13" i="19"/>
  <c r="EI13" i="14"/>
  <c r="AT13" i="19"/>
  <c r="EH13" i="14"/>
  <c r="AS13" i="19"/>
  <c r="EG13" i="14"/>
  <c r="AR13" i="19"/>
  <c r="EF13" i="14"/>
  <c r="AQ13" i="19"/>
  <c r="EE13" i="14"/>
  <c r="AP13" i="19"/>
  <c r="ED13" i="14"/>
  <c r="AO13" i="19"/>
  <c r="EC13" i="14"/>
  <c r="AN13" i="19"/>
  <c r="EB13" i="14"/>
  <c r="AM13" i="19"/>
  <c r="EA13" i="14"/>
  <c r="AL13" i="19"/>
  <c r="DZ13" i="14"/>
  <c r="AK13" i="19"/>
  <c r="DY13" i="14"/>
  <c r="AJ13" i="19"/>
  <c r="DX13" i="14"/>
  <c r="AI13" i="19"/>
  <c r="DW13" i="14"/>
  <c r="AH13" i="19"/>
  <c r="DV13" i="14"/>
  <c r="AG13" i="19"/>
  <c r="DU13" i="14"/>
  <c r="AF13" i="19"/>
  <c r="DT13" i="14"/>
  <c r="AE13" i="19"/>
  <c r="DS13" i="14"/>
  <c r="AD13" i="19"/>
  <c r="DR13" i="14"/>
  <c r="AC13" i="19"/>
  <c r="DQ13" i="14"/>
  <c r="AB13" i="19"/>
  <c r="DP13" i="14"/>
  <c r="AA13" i="19"/>
  <c r="EO12" i="14"/>
  <c r="AZ12" i="19"/>
  <c r="EN12" i="14"/>
  <c r="AY12" i="19"/>
  <c r="EM12" i="14"/>
  <c r="AX12" i="19"/>
  <c r="EL12" i="14"/>
  <c r="AW12" i="19"/>
  <c r="EK12" i="14"/>
  <c r="AV12" i="19"/>
  <c r="EJ12" i="14"/>
  <c r="AU12" i="19"/>
  <c r="EI12" i="14"/>
  <c r="AT12" i="19"/>
  <c r="EH12" i="14"/>
  <c r="AS12" i="19"/>
  <c r="EG12" i="14"/>
  <c r="AR12" i="19"/>
  <c r="EF12" i="14"/>
  <c r="AQ12" i="19"/>
  <c r="EE12" i="14"/>
  <c r="AP12" i="19"/>
  <c r="ED12" i="14"/>
  <c r="AO12" i="19"/>
  <c r="EC12" i="14"/>
  <c r="AN12" i="19"/>
  <c r="EB12" i="14"/>
  <c r="AM12" i="19"/>
  <c r="EA12" i="14"/>
  <c r="AL12" i="19"/>
  <c r="DZ12" i="14"/>
  <c r="AK12" i="19"/>
  <c r="DY12" i="14"/>
  <c r="AJ12" i="19"/>
  <c r="DX12" i="14"/>
  <c r="AI12" i="19"/>
  <c r="DW12" i="14"/>
  <c r="AH12" i="19"/>
  <c r="DV12" i="14"/>
  <c r="AG12" i="19"/>
  <c r="DU12" i="14"/>
  <c r="AF12" i="19"/>
  <c r="DT12" i="14"/>
  <c r="AE12" i="19"/>
  <c r="DS12" i="14"/>
  <c r="AD12" i="19"/>
  <c r="DR12" i="14"/>
  <c r="AC12" i="19"/>
  <c r="DQ12" i="14"/>
  <c r="AB12" i="19"/>
  <c r="DP12" i="14"/>
  <c r="AA12" i="19"/>
  <c r="EO11" i="14"/>
  <c r="AZ11" i="19"/>
  <c r="EN11" i="14"/>
  <c r="AY11" i="19"/>
  <c r="EM11" i="14"/>
  <c r="AX11" i="19"/>
  <c r="EL11" i="14"/>
  <c r="AW11" i="19"/>
  <c r="EK11" i="14"/>
  <c r="AV11" i="19"/>
  <c r="EJ11" i="14"/>
  <c r="AU11" i="19"/>
  <c r="EI11" i="14"/>
  <c r="AT11" i="19"/>
  <c r="EH11" i="14"/>
  <c r="AS11" i="19"/>
  <c r="EG11" i="14"/>
  <c r="AR11" i="19"/>
  <c r="EF11" i="14"/>
  <c r="AQ11" i="19"/>
  <c r="EE11" i="14"/>
  <c r="AP11" i="19"/>
  <c r="ED11" i="14"/>
  <c r="AO11" i="19"/>
  <c r="EC11" i="14"/>
  <c r="AN11" i="19"/>
  <c r="EB11" i="14"/>
  <c r="AM11" i="19"/>
  <c r="EA11" i="14"/>
  <c r="AL11" i="19"/>
  <c r="DZ11" i="14"/>
  <c r="AK11" i="19"/>
  <c r="DY11" i="14"/>
  <c r="AJ11" i="19"/>
  <c r="DX11" i="14"/>
  <c r="AI11" i="19"/>
  <c r="DW11" i="14"/>
  <c r="AH11" i="19"/>
  <c r="DV11" i="14"/>
  <c r="AG11" i="19"/>
  <c r="DU11" i="14"/>
  <c r="AF11" i="19"/>
  <c r="DT11" i="14"/>
  <c r="AE11" i="19"/>
  <c r="DS11" i="14"/>
  <c r="AD11" i="19"/>
  <c r="DR11" i="14"/>
  <c r="AC11" i="19"/>
  <c r="DQ11" i="14"/>
  <c r="AB11" i="19"/>
  <c r="DP11" i="14"/>
  <c r="AA11" i="19"/>
  <c r="EO10" i="14"/>
  <c r="AZ10" i="19"/>
  <c r="EN10" i="14"/>
  <c r="AY10" i="19"/>
  <c r="EM10" i="14"/>
  <c r="AX10" i="19"/>
  <c r="EL10" i="14"/>
  <c r="AW10" i="19"/>
  <c r="EK10" i="14"/>
  <c r="AV10" i="19"/>
  <c r="EJ10" i="14"/>
  <c r="AU10" i="19"/>
  <c r="EI10" i="14"/>
  <c r="AT10" i="19"/>
  <c r="EH10" i="14"/>
  <c r="AS10" i="19"/>
  <c r="EG10" i="14"/>
  <c r="AR10" i="19"/>
  <c r="EF10" i="14"/>
  <c r="AQ10" i="19"/>
  <c r="EE10" i="14"/>
  <c r="AP10" i="19"/>
  <c r="ED10" i="14"/>
  <c r="AO10" i="19"/>
  <c r="EC10" i="14"/>
  <c r="AN10" i="19"/>
  <c r="EB10" i="14"/>
  <c r="AM10" i="19"/>
  <c r="EA10" i="14"/>
  <c r="AL10" i="19"/>
  <c r="DZ10" i="14"/>
  <c r="AK10" i="19"/>
  <c r="DY10" i="14"/>
  <c r="AJ10" i="19"/>
  <c r="DX10" i="14"/>
  <c r="AI10" i="19"/>
  <c r="DW10" i="14"/>
  <c r="AH10" i="19"/>
  <c r="DV10" i="14"/>
  <c r="AG10" i="19"/>
  <c r="DU10" i="14"/>
  <c r="AF10" i="19"/>
  <c r="DT10" i="14"/>
  <c r="AE10" i="19"/>
  <c r="DS10" i="14"/>
  <c r="AD10" i="19"/>
  <c r="DR10" i="14"/>
  <c r="AC10" i="19"/>
  <c r="DQ10" i="14"/>
  <c r="AB10" i="19"/>
  <c r="DP10" i="14"/>
  <c r="AA10" i="19"/>
  <c r="EO9" i="14"/>
  <c r="AZ9" i="19"/>
  <c r="EN9" i="14"/>
  <c r="AY9" i="19"/>
  <c r="EM9" i="14"/>
  <c r="AX9" i="19"/>
  <c r="EL9" i="14"/>
  <c r="AW9" i="19"/>
  <c r="EK9" i="14"/>
  <c r="AV9" i="19"/>
  <c r="EJ9" i="14"/>
  <c r="AU9" i="19"/>
  <c r="EI9" i="14"/>
  <c r="AT9" i="19"/>
  <c r="EH9" i="14"/>
  <c r="AS9" i="19"/>
  <c r="EG9" i="14"/>
  <c r="AR9" i="19"/>
  <c r="EF9" i="14"/>
  <c r="AQ9" i="19"/>
  <c r="EE9" i="14"/>
  <c r="AP9" i="19"/>
  <c r="ED9" i="14"/>
  <c r="AO9" i="19"/>
  <c r="EC9" i="14"/>
  <c r="AN9" i="19"/>
  <c r="EB9" i="14"/>
  <c r="AM9" i="19"/>
  <c r="EA9" i="14"/>
  <c r="AL9" i="19"/>
  <c r="DZ9" i="14"/>
  <c r="AK9" i="19"/>
  <c r="DY9" i="14"/>
  <c r="AJ9" i="19"/>
  <c r="DX9" i="14"/>
  <c r="AI9" i="19"/>
  <c r="DW9" i="14"/>
  <c r="AH9" i="19"/>
  <c r="DV9" i="14"/>
  <c r="AG9" i="19"/>
  <c r="DU9" i="14"/>
  <c r="AF9" i="19"/>
  <c r="DT9" i="14"/>
  <c r="AE9" i="19"/>
  <c r="DS9" i="14"/>
  <c r="AD9" i="19"/>
  <c r="DR9" i="14"/>
  <c r="AC9" i="19"/>
  <c r="DQ9" i="14"/>
  <c r="AB9" i="19"/>
  <c r="DP9" i="14"/>
  <c r="AA9" i="19"/>
  <c r="EO8" i="14"/>
  <c r="AZ8" i="19"/>
  <c r="EN8" i="14"/>
  <c r="AY8" i="19"/>
  <c r="EM8" i="14"/>
  <c r="AX8" i="19"/>
  <c r="EL8" i="14"/>
  <c r="AW8" i="19"/>
  <c r="EK8" i="14"/>
  <c r="AV8" i="19"/>
  <c r="EJ8" i="14"/>
  <c r="AU8" i="19"/>
  <c r="EI8" i="14"/>
  <c r="AT8" i="19"/>
  <c r="EH8" i="14"/>
  <c r="AS8" i="19"/>
  <c r="EG8" i="14"/>
  <c r="AR8" i="19"/>
  <c r="EF8" i="14"/>
  <c r="AQ8" i="19"/>
  <c r="EE8" i="14"/>
  <c r="AP8" i="19"/>
  <c r="ED8" i="14"/>
  <c r="AO8" i="19"/>
  <c r="EC8" i="14"/>
  <c r="AN8" i="19"/>
  <c r="EB8" i="14"/>
  <c r="AM8" i="19"/>
  <c r="EA8" i="14"/>
  <c r="AL8" i="19"/>
  <c r="DZ8" i="14"/>
  <c r="AK8" i="19"/>
  <c r="DY8" i="14"/>
  <c r="AJ8" i="19"/>
  <c r="DX8" i="14"/>
  <c r="AI8" i="19"/>
  <c r="DW8" i="14"/>
  <c r="AH8" i="19"/>
  <c r="DV8" i="14"/>
  <c r="AG8" i="19"/>
  <c r="DU8" i="14"/>
  <c r="AF8" i="19"/>
  <c r="DT8" i="14"/>
  <c r="AE8" i="19"/>
  <c r="DS8" i="14"/>
  <c r="AD8" i="19"/>
  <c r="DR8" i="14"/>
  <c r="AC8" i="19"/>
  <c r="DQ8" i="14"/>
  <c r="AB8" i="19"/>
  <c r="DP8" i="14"/>
  <c r="AA8" i="19"/>
  <c r="EO7" i="14"/>
  <c r="AZ7" i="19"/>
  <c r="EN7" i="14"/>
  <c r="AY7" i="19"/>
  <c r="EM7" i="14"/>
  <c r="AX7" i="19"/>
  <c r="EL7" i="14"/>
  <c r="AW7" i="19"/>
  <c r="EK7" i="14"/>
  <c r="AV7" i="19"/>
  <c r="EJ7" i="14"/>
  <c r="AU7" i="19"/>
  <c r="EI7" i="14"/>
  <c r="AT7" i="19"/>
  <c r="EH7" i="14"/>
  <c r="AS7" i="19"/>
  <c r="EG7" i="14"/>
  <c r="AR7" i="19"/>
  <c r="EF7" i="14"/>
  <c r="AQ7" i="19"/>
  <c r="EE7" i="14"/>
  <c r="AP7" i="19"/>
  <c r="ED7" i="14"/>
  <c r="AO7" i="19"/>
  <c r="EC7" i="14"/>
  <c r="AN7" i="19"/>
  <c r="EB7" i="14"/>
  <c r="AM7" i="19"/>
  <c r="EA7" i="14"/>
  <c r="AL7" i="19"/>
  <c r="DZ7" i="14"/>
  <c r="AK7" i="19"/>
  <c r="DY7" i="14"/>
  <c r="AJ7" i="19"/>
  <c r="DX7" i="14"/>
  <c r="AI7" i="19"/>
  <c r="DW7" i="14"/>
  <c r="AH7" i="19"/>
  <c r="DV7" i="14"/>
  <c r="AG7" i="19"/>
  <c r="DU7" i="14"/>
  <c r="AF7" i="19"/>
  <c r="DT7" i="14"/>
  <c r="AE7" i="19"/>
  <c r="DS7" i="14"/>
  <c r="AD7" i="19"/>
  <c r="DR7" i="14"/>
  <c r="AC7" i="19"/>
  <c r="DQ7" i="14"/>
  <c r="AB7" i="19"/>
  <c r="DP7" i="14"/>
  <c r="AA7" i="19"/>
  <c r="EO6" i="14"/>
  <c r="AZ6" i="19"/>
  <c r="EN6" i="14"/>
  <c r="AY6" i="19"/>
  <c r="EM6" i="14"/>
  <c r="AX6" i="19"/>
  <c r="EL6" i="14"/>
  <c r="AW6" i="19"/>
  <c r="EK6" i="14"/>
  <c r="AV6" i="19"/>
  <c r="EJ6" i="14"/>
  <c r="AU6" i="19"/>
  <c r="EI6" i="14"/>
  <c r="AT6" i="19"/>
  <c r="EH6" i="14"/>
  <c r="AS6" i="19"/>
  <c r="EG6" i="14"/>
  <c r="AR6" i="19"/>
  <c r="EF6" i="14"/>
  <c r="AQ6" i="19"/>
  <c r="EE6" i="14"/>
  <c r="AP6" i="19"/>
  <c r="ED6" i="14"/>
  <c r="AO6" i="19"/>
  <c r="EC6" i="14"/>
  <c r="AN6" i="19"/>
  <c r="EB6" i="14"/>
  <c r="AM6" i="19"/>
  <c r="EA6" i="14"/>
  <c r="AL6" i="19"/>
  <c r="DZ6" i="14"/>
  <c r="AK6" i="19"/>
  <c r="DY6" i="14"/>
  <c r="AJ6" i="19"/>
  <c r="DX6" i="14"/>
  <c r="AI6" i="19"/>
  <c r="DW6" i="14"/>
  <c r="AH6" i="19"/>
  <c r="DV6" i="14"/>
  <c r="AG6" i="19"/>
  <c r="DU6" i="14"/>
  <c r="AF6" i="19"/>
  <c r="DT6" i="14"/>
  <c r="AE6" i="19"/>
  <c r="DS6" i="14"/>
  <c r="AD6" i="19"/>
  <c r="DR6" i="14"/>
  <c r="AC6" i="19"/>
  <c r="DQ6" i="14"/>
  <c r="AB6" i="19"/>
  <c r="DP6" i="14"/>
  <c r="AA6" i="19"/>
  <c r="EO5" i="14"/>
  <c r="AZ5" i="19"/>
  <c r="EN5" i="14"/>
  <c r="AY5" i="19"/>
  <c r="EM5" i="14"/>
  <c r="AX5" i="19"/>
  <c r="EL5" i="14"/>
  <c r="AW5" i="19"/>
  <c r="EK5" i="14"/>
  <c r="AV5" i="19"/>
  <c r="EJ5" i="14"/>
  <c r="AU5" i="19"/>
  <c r="EI5" i="14"/>
  <c r="AT5" i="19"/>
  <c r="EH5" i="14"/>
  <c r="AS5" i="19"/>
  <c r="EG5" i="14"/>
  <c r="AR5" i="19"/>
  <c r="EF5" i="14"/>
  <c r="AQ5" i="19"/>
  <c r="EE5" i="14"/>
  <c r="AP5" i="19"/>
  <c r="ED5" i="14"/>
  <c r="AO5" i="19"/>
  <c r="EC5" i="14"/>
  <c r="AN5" i="19"/>
  <c r="EB5" i="14"/>
  <c r="AM5" i="19"/>
  <c r="EA5" i="14"/>
  <c r="AL5" i="19"/>
  <c r="DZ5" i="14"/>
  <c r="AK5" i="19"/>
  <c r="DY5" i="14"/>
  <c r="AJ5" i="19"/>
  <c r="DX5" i="14"/>
  <c r="AI5" i="19"/>
  <c r="DW5" i="14"/>
  <c r="AH5" i="19"/>
  <c r="DV5" i="14"/>
  <c r="AG5" i="19"/>
  <c r="DU5" i="14"/>
  <c r="AF5" i="19"/>
  <c r="DT5" i="14"/>
  <c r="AE5" i="19"/>
  <c r="DS5" i="14"/>
  <c r="AD5" i="19"/>
  <c r="DR5" i="14"/>
  <c r="AC5" i="19"/>
  <c r="DQ5" i="14"/>
  <c r="AB5" i="19"/>
  <c r="DP5" i="14"/>
  <c r="AA5" i="19"/>
  <c r="EO4" i="14"/>
  <c r="AZ4" i="19"/>
  <c r="EN4" i="14"/>
  <c r="AY4" i="19"/>
  <c r="EM4" i="14"/>
  <c r="AX4" i="19"/>
  <c r="EL4" i="14"/>
  <c r="AW4" i="19"/>
  <c r="EK4" i="14"/>
  <c r="AV4" i="19"/>
  <c r="EJ4" i="14"/>
  <c r="AU4" i="19"/>
  <c r="EI4" i="14"/>
  <c r="AT4" i="19"/>
  <c r="EH4" i="14"/>
  <c r="AS4" i="19"/>
  <c r="EG4" i="14"/>
  <c r="AR4" i="19"/>
  <c r="EF4" i="14"/>
  <c r="AQ4" i="19"/>
  <c r="EE4" i="14"/>
  <c r="AP4" i="19"/>
  <c r="ED4" i="14"/>
  <c r="AO4" i="19"/>
  <c r="EC4" i="14"/>
  <c r="AN4" i="19"/>
  <c r="EB4" i="14"/>
  <c r="AM4" i="19"/>
  <c r="EA4" i="14"/>
  <c r="AL4" i="19"/>
  <c r="DZ4" i="14"/>
  <c r="AK4" i="19"/>
  <c r="DY4" i="14"/>
  <c r="AJ4" i="19"/>
  <c r="DX4" i="14"/>
  <c r="AI4" i="19"/>
  <c r="DW4" i="14"/>
  <c r="AH4" i="19"/>
  <c r="DV4" i="14"/>
  <c r="AG4" i="19"/>
  <c r="DU4" i="14"/>
  <c r="AF4" i="19"/>
  <c r="DT4" i="14"/>
  <c r="AE4" i="19"/>
  <c r="DS4" i="14"/>
  <c r="AD4" i="19"/>
  <c r="DR4" i="14"/>
  <c r="AC4" i="19"/>
  <c r="DQ4" i="14"/>
  <c r="AB4" i="19"/>
  <c r="DP4" i="14"/>
  <c r="AA4" i="19"/>
  <c r="EO3" i="14"/>
  <c r="AZ3" i="19"/>
  <c r="EN3" i="14"/>
  <c r="AY3" i="19"/>
  <c r="EM3" i="14"/>
  <c r="AX3" i="19"/>
  <c r="EL3" i="14"/>
  <c r="AW3" i="19"/>
  <c r="EK3" i="14"/>
  <c r="AV3" i="19"/>
  <c r="EJ3" i="14"/>
  <c r="AU3" i="19"/>
  <c r="EI3" i="14"/>
  <c r="AT3" i="19"/>
  <c r="EH3" i="14"/>
  <c r="AS3" i="19"/>
  <c r="EG3" i="14"/>
  <c r="AR3" i="19"/>
  <c r="EF3" i="14"/>
  <c r="AQ3" i="19"/>
  <c r="EE3" i="14"/>
  <c r="AP3" i="19"/>
  <c r="ED3" i="14"/>
  <c r="AO3" i="19"/>
  <c r="EC3" i="14"/>
  <c r="AN3" i="19"/>
  <c r="EB3" i="14"/>
  <c r="AM3" i="19"/>
  <c r="EA3" i="14"/>
  <c r="AL3" i="19"/>
  <c r="DZ3" i="14"/>
  <c r="AK3" i="19"/>
  <c r="DY3" i="14"/>
  <c r="AJ3" i="19"/>
  <c r="DX3" i="14"/>
  <c r="AI3" i="19"/>
  <c r="DW3" i="14"/>
  <c r="AH3" i="19"/>
  <c r="DV3" i="14"/>
  <c r="AG3" i="19"/>
  <c r="DU3" i="14"/>
  <c r="AF3" i="19"/>
  <c r="DT3" i="14"/>
  <c r="AE3" i="19"/>
  <c r="DS3" i="14"/>
  <c r="AD3" i="19"/>
  <c r="DR3" i="14"/>
  <c r="AC3" i="19"/>
  <c r="DQ3" i="14"/>
  <c r="AB3" i="19"/>
  <c r="DP53" i="14"/>
  <c r="AA53" i="19"/>
  <c r="DO53" i="14"/>
  <c r="Z53" i="19"/>
  <c r="DN53" i="14"/>
  <c r="Y53" i="19"/>
  <c r="DM53" i="14"/>
  <c r="X53" i="19"/>
  <c r="DL53" i="14"/>
  <c r="W53" i="19"/>
  <c r="DK53" i="14"/>
  <c r="V53" i="19"/>
  <c r="DJ53" i="14"/>
  <c r="U53" i="19"/>
  <c r="DI53" i="14"/>
  <c r="T53" i="19"/>
  <c r="DH53" i="14"/>
  <c r="S53" i="19"/>
  <c r="DG53" i="14"/>
  <c r="R53" i="19"/>
  <c r="DF53" i="14"/>
  <c r="Q53" i="19"/>
  <c r="DE53" i="14"/>
  <c r="P53" i="19"/>
  <c r="DD53" i="14"/>
  <c r="O53" i="19"/>
  <c r="DC53" i="14"/>
  <c r="N53" i="19"/>
  <c r="DB53" i="14"/>
  <c r="M53" i="19"/>
  <c r="DA53" i="14"/>
  <c r="L53" i="19"/>
  <c r="CZ53" i="14"/>
  <c r="K53" i="19"/>
  <c r="CY53" i="14"/>
  <c r="J53" i="19"/>
  <c r="CX53" i="14"/>
  <c r="I53" i="19"/>
  <c r="CW53" i="14"/>
  <c r="H53" i="19"/>
  <c r="CV53" i="14"/>
  <c r="G53" i="19"/>
  <c r="CU53" i="14"/>
  <c r="F53" i="19"/>
  <c r="CT53" i="14"/>
  <c r="E53" i="19"/>
  <c r="CS53" i="14"/>
  <c r="D53" i="19"/>
  <c r="CR53" i="14"/>
  <c r="C53" i="19"/>
  <c r="CQ53" i="14"/>
  <c r="B53" i="19"/>
  <c r="DO25" i="14"/>
  <c r="Z25" i="19"/>
  <c r="DO24" i="14"/>
  <c r="Z24" i="19"/>
  <c r="DN24" i="14"/>
  <c r="Y24" i="19"/>
  <c r="DO23" i="14"/>
  <c r="Z23" i="19"/>
  <c r="DN23" i="14"/>
  <c r="Y23" i="19"/>
  <c r="DM23" i="14"/>
  <c r="X23" i="19"/>
  <c r="DO22" i="14"/>
  <c r="Z22" i="19"/>
  <c r="DN22" i="14"/>
  <c r="Y22" i="19"/>
  <c r="DM22" i="14"/>
  <c r="X22" i="19"/>
  <c r="DL22" i="14"/>
  <c r="W22" i="19"/>
  <c r="DO21" i="14"/>
  <c r="Z21" i="19"/>
  <c r="DN21" i="14"/>
  <c r="Y21" i="19"/>
  <c r="DM21" i="14"/>
  <c r="X21" i="19"/>
  <c r="DL21" i="14"/>
  <c r="W21" i="19"/>
  <c r="DK21" i="14"/>
  <c r="V21" i="19"/>
  <c r="DO20" i="14"/>
  <c r="Z20" i="19"/>
  <c r="DN20" i="14"/>
  <c r="Y20" i="19"/>
  <c r="DM20" i="14"/>
  <c r="X20" i="19"/>
  <c r="DL20" i="14"/>
  <c r="W20" i="19"/>
  <c r="DK20" i="14"/>
  <c r="V20" i="19"/>
  <c r="DJ20" i="14"/>
  <c r="U20" i="19"/>
  <c r="DO19" i="14"/>
  <c r="Z19" i="19"/>
  <c r="DN19" i="14"/>
  <c r="Y19" i="19"/>
  <c r="DM19" i="14"/>
  <c r="X19" i="19"/>
  <c r="DL19" i="14"/>
  <c r="W19" i="19"/>
  <c r="DK19" i="14"/>
  <c r="V19" i="19"/>
  <c r="DJ19" i="14"/>
  <c r="U19" i="19"/>
  <c r="DI19" i="14"/>
  <c r="T19" i="19"/>
  <c r="DO18" i="14"/>
  <c r="Z18" i="19"/>
  <c r="DN18" i="14"/>
  <c r="Y18" i="19"/>
  <c r="DM18" i="14"/>
  <c r="X18" i="19"/>
  <c r="DL18" i="14"/>
  <c r="W18" i="19"/>
  <c r="DK18" i="14"/>
  <c r="V18" i="19"/>
  <c r="DJ18" i="14"/>
  <c r="U18" i="19"/>
  <c r="DI18" i="14"/>
  <c r="T18" i="19"/>
  <c r="DH18" i="14"/>
  <c r="S18" i="19"/>
  <c r="DO17" i="14"/>
  <c r="Z17" i="19"/>
  <c r="DN17" i="14"/>
  <c r="Y17" i="19"/>
  <c r="DM17" i="14"/>
  <c r="X17" i="19"/>
  <c r="DL17" i="14"/>
  <c r="W17" i="19"/>
  <c r="DK17" i="14"/>
  <c r="V17" i="19"/>
  <c r="DJ17" i="14"/>
  <c r="U17" i="19"/>
  <c r="DI17" i="14"/>
  <c r="T17" i="19"/>
  <c r="DH17" i="14"/>
  <c r="S17" i="19"/>
  <c r="DG17" i="14"/>
  <c r="R17" i="19"/>
  <c r="DO16" i="14"/>
  <c r="Z16" i="19"/>
  <c r="DN16" i="14"/>
  <c r="Y16" i="19"/>
  <c r="DM16" i="14"/>
  <c r="X16" i="19"/>
  <c r="DL16" i="14"/>
  <c r="W16" i="19"/>
  <c r="DK16" i="14"/>
  <c r="V16" i="19"/>
  <c r="DJ16" i="14"/>
  <c r="U16" i="19"/>
  <c r="DI16" i="14"/>
  <c r="T16" i="19"/>
  <c r="DH16" i="14"/>
  <c r="S16" i="19"/>
  <c r="DG16" i="14"/>
  <c r="R16" i="19"/>
  <c r="DF16" i="14"/>
  <c r="Q16" i="19"/>
  <c r="DO15" i="14"/>
  <c r="Z15" i="19"/>
  <c r="DN15" i="14"/>
  <c r="Y15" i="19"/>
  <c r="DM15" i="14"/>
  <c r="X15" i="19"/>
  <c r="DL15" i="14"/>
  <c r="W15" i="19"/>
  <c r="DK15" i="14"/>
  <c r="V15" i="19"/>
  <c r="DJ15" i="14"/>
  <c r="U15" i="19"/>
  <c r="DI15" i="14"/>
  <c r="T15" i="19"/>
  <c r="DH15" i="14"/>
  <c r="S15" i="19"/>
  <c r="DG15" i="14"/>
  <c r="R15" i="19"/>
  <c r="DF15" i="14"/>
  <c r="Q15" i="19"/>
  <c r="DE15" i="14"/>
  <c r="P15" i="19"/>
  <c r="DO14" i="14"/>
  <c r="Z14" i="19"/>
  <c r="DN14" i="14"/>
  <c r="Y14" i="19"/>
  <c r="DM14" i="14"/>
  <c r="X14" i="19"/>
  <c r="DL14" i="14"/>
  <c r="W14" i="19"/>
  <c r="DK14" i="14"/>
  <c r="V14" i="19"/>
  <c r="DJ14" i="14"/>
  <c r="U14" i="19"/>
  <c r="DI14" i="14"/>
  <c r="T14" i="19"/>
  <c r="DH14" i="14"/>
  <c r="S14" i="19"/>
  <c r="DG14" i="14"/>
  <c r="R14" i="19"/>
  <c r="DF14" i="14"/>
  <c r="Q14" i="19"/>
  <c r="DE14" i="14"/>
  <c r="P14" i="19"/>
  <c r="DD14" i="14"/>
  <c r="O14" i="19"/>
  <c r="DO13" i="14"/>
  <c r="Z13" i="19"/>
  <c r="DN13" i="14"/>
  <c r="Y13" i="19"/>
  <c r="DM13" i="14"/>
  <c r="X13" i="19"/>
  <c r="DL13" i="14"/>
  <c r="W13" i="19"/>
  <c r="DK13" i="14"/>
  <c r="V13" i="19"/>
  <c r="DJ13" i="14"/>
  <c r="U13" i="19"/>
  <c r="DI13" i="14"/>
  <c r="T13" i="19"/>
  <c r="DH13" i="14"/>
  <c r="S13" i="19"/>
  <c r="DG13" i="14"/>
  <c r="R13" i="19"/>
  <c r="DF13" i="14"/>
  <c r="Q13" i="19"/>
  <c r="DE13" i="14"/>
  <c r="P13" i="19"/>
  <c r="DD13" i="14"/>
  <c r="O13" i="19"/>
  <c r="DC13" i="14"/>
  <c r="N13" i="19"/>
  <c r="DO12" i="14"/>
  <c r="Z12" i="19"/>
  <c r="DN12" i="14"/>
  <c r="Y12" i="19"/>
  <c r="DM12" i="14"/>
  <c r="X12" i="19"/>
  <c r="DL12" i="14"/>
  <c r="W12" i="19"/>
  <c r="DK12" i="14"/>
  <c r="V12" i="19"/>
  <c r="DJ12" i="14"/>
  <c r="U12" i="19"/>
  <c r="DI12" i="14"/>
  <c r="T12" i="19"/>
  <c r="DH12" i="14"/>
  <c r="S12" i="19"/>
  <c r="DG12" i="14"/>
  <c r="R12" i="19"/>
  <c r="DF12" i="14"/>
  <c r="Q12" i="19"/>
  <c r="DE12" i="14"/>
  <c r="P12" i="19"/>
  <c r="DD12" i="14"/>
  <c r="O12" i="19"/>
  <c r="DC12" i="14"/>
  <c r="N12" i="19"/>
  <c r="DB12" i="14"/>
  <c r="M12" i="19"/>
  <c r="DO11" i="14"/>
  <c r="Z11" i="19"/>
  <c r="DN11" i="14"/>
  <c r="Y11" i="19"/>
  <c r="DM11" i="14"/>
  <c r="X11" i="19"/>
  <c r="DL11" i="14"/>
  <c r="W11" i="19"/>
  <c r="DK11" i="14"/>
  <c r="V11" i="19"/>
  <c r="DJ11" i="14"/>
  <c r="U11" i="19"/>
  <c r="DI11" i="14"/>
  <c r="T11" i="19"/>
  <c r="DH11" i="14"/>
  <c r="S11" i="19"/>
  <c r="DG11" i="14"/>
  <c r="R11" i="19"/>
  <c r="DF11" i="14"/>
  <c r="Q11" i="19"/>
  <c r="DE11" i="14"/>
  <c r="P11" i="19"/>
  <c r="DD11" i="14"/>
  <c r="O11" i="19"/>
  <c r="DC11" i="14"/>
  <c r="N11" i="19"/>
  <c r="DB11" i="14"/>
  <c r="M11" i="19"/>
  <c r="DA11" i="14"/>
  <c r="L11" i="19"/>
  <c r="DO10" i="14"/>
  <c r="Z10" i="19"/>
  <c r="DN10" i="14"/>
  <c r="Y10" i="19"/>
  <c r="DM10" i="14"/>
  <c r="X10" i="19"/>
  <c r="DL10" i="14"/>
  <c r="W10" i="19"/>
  <c r="DK10" i="14"/>
  <c r="V10" i="19"/>
  <c r="DJ10" i="14"/>
  <c r="U10" i="19"/>
  <c r="DI10" i="14"/>
  <c r="T10" i="19"/>
  <c r="DH10" i="14"/>
  <c r="S10" i="19"/>
  <c r="DG10" i="14"/>
  <c r="R10" i="19"/>
  <c r="DF10" i="14"/>
  <c r="Q10" i="19"/>
  <c r="DE10" i="14"/>
  <c r="P10" i="19"/>
  <c r="DD10" i="14"/>
  <c r="O10" i="19"/>
  <c r="DC10" i="14"/>
  <c r="N10" i="19"/>
  <c r="DB10" i="14"/>
  <c r="M10" i="19"/>
  <c r="DA10" i="14"/>
  <c r="L10" i="19"/>
  <c r="CZ10" i="14"/>
  <c r="K10" i="19"/>
  <c r="DO9" i="14"/>
  <c r="Z9" i="19"/>
  <c r="DN9" i="14"/>
  <c r="Y9" i="19"/>
  <c r="DM9" i="14"/>
  <c r="X9" i="19"/>
  <c r="DL9" i="14"/>
  <c r="W9" i="19"/>
  <c r="DK9" i="14"/>
  <c r="V9" i="19"/>
  <c r="DJ9" i="14"/>
  <c r="U9" i="19"/>
  <c r="DI9" i="14"/>
  <c r="T9" i="19"/>
  <c r="DH9" i="14"/>
  <c r="S9" i="19"/>
  <c r="DG9" i="14"/>
  <c r="R9" i="19"/>
  <c r="DF9" i="14"/>
  <c r="Q9" i="19"/>
  <c r="DE9" i="14"/>
  <c r="P9" i="19"/>
  <c r="DD9" i="14"/>
  <c r="O9" i="19"/>
  <c r="DC9" i="14"/>
  <c r="N9" i="19"/>
  <c r="DB9" i="14"/>
  <c r="M9" i="19"/>
  <c r="DA9" i="14"/>
  <c r="L9" i="19"/>
  <c r="CZ9" i="14"/>
  <c r="K9" i="19"/>
  <c r="CY9" i="14"/>
  <c r="J9" i="19"/>
  <c r="DO8" i="14"/>
  <c r="Z8" i="19"/>
  <c r="DN8" i="14"/>
  <c r="Y8" i="19"/>
  <c r="DM8" i="14"/>
  <c r="X8" i="19"/>
  <c r="DL8" i="14"/>
  <c r="W8" i="19"/>
  <c r="DK8" i="14"/>
  <c r="V8" i="19"/>
  <c r="DJ8" i="14"/>
  <c r="U8" i="19"/>
  <c r="DI8" i="14"/>
  <c r="T8" i="19"/>
  <c r="DH8" i="14"/>
  <c r="S8" i="19"/>
  <c r="DG8" i="14"/>
  <c r="R8" i="19"/>
  <c r="DF8" i="14"/>
  <c r="Q8" i="19"/>
  <c r="DE8" i="14"/>
  <c r="P8" i="19"/>
  <c r="DD8" i="14"/>
  <c r="O8" i="19"/>
  <c r="DC8" i="14"/>
  <c r="N8" i="19"/>
  <c r="DB8" i="14"/>
  <c r="M8" i="19"/>
  <c r="DA8" i="14"/>
  <c r="L8" i="19"/>
  <c r="CZ8" i="14"/>
  <c r="K8" i="19"/>
  <c r="CY8" i="14"/>
  <c r="J8" i="19"/>
  <c r="CX8" i="14"/>
  <c r="I8" i="19"/>
  <c r="DO7" i="14"/>
  <c r="Z7" i="19"/>
  <c r="DN7" i="14"/>
  <c r="Y7" i="19"/>
  <c r="DM7" i="14"/>
  <c r="X7" i="19"/>
  <c r="DL7" i="14"/>
  <c r="W7" i="19"/>
  <c r="DK7" i="14"/>
  <c r="V7" i="19"/>
  <c r="DJ7" i="14"/>
  <c r="U7" i="19"/>
  <c r="DI7" i="14"/>
  <c r="T7" i="19"/>
  <c r="DH7" i="14"/>
  <c r="S7" i="19"/>
  <c r="DG7" i="14"/>
  <c r="R7" i="19"/>
  <c r="DF7" i="14"/>
  <c r="Q7" i="19"/>
  <c r="DE7" i="14"/>
  <c r="P7" i="19"/>
  <c r="DD7" i="14"/>
  <c r="O7" i="19"/>
  <c r="DC7" i="14"/>
  <c r="N7" i="19"/>
  <c r="DB7" i="14"/>
  <c r="M7" i="19"/>
  <c r="DA7" i="14"/>
  <c r="L7" i="19"/>
  <c r="CZ7" i="14"/>
  <c r="K7" i="19"/>
  <c r="CY7" i="14"/>
  <c r="J7" i="19"/>
  <c r="CX7" i="14"/>
  <c r="I7" i="19"/>
  <c r="CW7" i="14"/>
  <c r="H7" i="19"/>
  <c r="DO6" i="14"/>
  <c r="Z6" i="19"/>
  <c r="DN6" i="14"/>
  <c r="Y6" i="19"/>
  <c r="DM6" i="14"/>
  <c r="X6" i="19"/>
  <c r="DL6" i="14"/>
  <c r="W6" i="19"/>
  <c r="DK6" i="14"/>
  <c r="V6" i="19"/>
  <c r="DJ6" i="14"/>
  <c r="U6" i="19"/>
  <c r="DI6" i="14"/>
  <c r="T6" i="19"/>
  <c r="DH6" i="14"/>
  <c r="S6" i="19"/>
  <c r="DG6" i="14"/>
  <c r="R6" i="19"/>
  <c r="DF6" i="14"/>
  <c r="Q6" i="19"/>
  <c r="DE6" i="14"/>
  <c r="P6" i="19"/>
  <c r="DD6" i="14"/>
  <c r="O6" i="19"/>
  <c r="DC6" i="14"/>
  <c r="N6" i="19"/>
  <c r="DB6" i="14"/>
  <c r="M6" i="19"/>
  <c r="DA6" i="14"/>
  <c r="L6" i="19"/>
  <c r="CZ6" i="14"/>
  <c r="K6" i="19"/>
  <c r="CY6" i="14"/>
  <c r="J6" i="19"/>
  <c r="CX6" i="14"/>
  <c r="I6" i="19"/>
  <c r="CW6" i="14"/>
  <c r="H6" i="19"/>
  <c r="CV6" i="14"/>
  <c r="G6" i="19"/>
  <c r="DO5" i="14"/>
  <c r="Z5" i="19"/>
  <c r="DN5" i="14"/>
  <c r="Y5" i="19"/>
  <c r="DM5" i="14"/>
  <c r="X5" i="19"/>
  <c r="DL5" i="14"/>
  <c r="W5" i="19"/>
  <c r="DK5" i="14"/>
  <c r="V5" i="19"/>
  <c r="DJ5" i="14"/>
  <c r="U5" i="19"/>
  <c r="DI5" i="14"/>
  <c r="T5" i="19"/>
  <c r="DH5" i="14"/>
  <c r="S5" i="19"/>
  <c r="DG5" i="14"/>
  <c r="R5" i="19"/>
  <c r="DF5" i="14"/>
  <c r="Q5" i="19"/>
  <c r="DE5" i="14"/>
  <c r="P5" i="19"/>
  <c r="DD5" i="14"/>
  <c r="O5" i="19"/>
  <c r="DC5" i="14"/>
  <c r="N5" i="19"/>
  <c r="DB5" i="14"/>
  <c r="M5" i="19"/>
  <c r="DA5" i="14"/>
  <c r="L5" i="19"/>
  <c r="CZ5" i="14"/>
  <c r="K5" i="19"/>
  <c r="CY5" i="14"/>
  <c r="J5" i="19"/>
  <c r="CX5" i="14"/>
  <c r="I5" i="19"/>
  <c r="CW5" i="14"/>
  <c r="H5" i="19"/>
  <c r="CV5" i="14"/>
  <c r="G5" i="19"/>
  <c r="CU5" i="14"/>
  <c r="F5" i="19"/>
  <c r="DO4" i="14"/>
  <c r="Z4" i="19"/>
  <c r="DN4" i="14"/>
  <c r="Y4" i="19"/>
  <c r="DM4" i="14"/>
  <c r="X4" i="19"/>
  <c r="DL4" i="14"/>
  <c r="W4" i="19"/>
  <c r="DK4" i="14"/>
  <c r="V4" i="19"/>
  <c r="DJ4" i="14"/>
  <c r="U4" i="19"/>
  <c r="DI4" i="14"/>
  <c r="T4" i="19"/>
  <c r="DH4" i="14"/>
  <c r="S4" i="19"/>
  <c r="DG4" i="14"/>
  <c r="R4" i="19"/>
  <c r="DF4" i="14"/>
  <c r="Q4" i="19"/>
  <c r="DE4" i="14"/>
  <c r="P4" i="19"/>
  <c r="DD4" i="14"/>
  <c r="O4" i="19"/>
  <c r="DC4" i="14"/>
  <c r="N4" i="19"/>
  <c r="DB4" i="14"/>
  <c r="M4" i="19"/>
  <c r="DA4" i="14"/>
  <c r="L4" i="19"/>
  <c r="CZ4" i="14"/>
  <c r="K4" i="19"/>
  <c r="CY4" i="14"/>
  <c r="J4" i="19"/>
  <c r="CX4" i="14"/>
  <c r="I4" i="19"/>
  <c r="CW4" i="14"/>
  <c r="H4" i="19"/>
  <c r="CV4" i="14"/>
  <c r="G4" i="19"/>
  <c r="CU4" i="14"/>
  <c r="F4" i="19"/>
  <c r="CT4" i="14"/>
  <c r="E4" i="19"/>
  <c r="DP3" i="14"/>
  <c r="AA3" i="19"/>
  <c r="DO3" i="14"/>
  <c r="Z3" i="19"/>
  <c r="DN3" i="14"/>
  <c r="Y3" i="19"/>
  <c r="DM3" i="14"/>
  <c r="X3" i="19"/>
  <c r="DL3" i="14"/>
  <c r="W3" i="19"/>
  <c r="DK3" i="14"/>
  <c r="V3" i="19"/>
  <c r="DJ3" i="14"/>
  <c r="U3" i="19"/>
  <c r="DI3" i="14"/>
  <c r="T3" i="19"/>
  <c r="DH3" i="14"/>
  <c r="S3" i="19"/>
  <c r="DG3" i="14"/>
  <c r="R3" i="19"/>
  <c r="DF3" i="14"/>
  <c r="Q3" i="19"/>
  <c r="DE3" i="14"/>
  <c r="P3" i="19"/>
  <c r="DD3" i="14"/>
  <c r="O3" i="19"/>
  <c r="DC3" i="14"/>
  <c r="N3" i="19"/>
  <c r="DB3" i="14"/>
  <c r="M3" i="19"/>
  <c r="DA3" i="14"/>
  <c r="L3" i="19"/>
  <c r="CZ3" i="14"/>
  <c r="K3" i="19"/>
  <c r="CY3" i="14"/>
  <c r="J3" i="19"/>
  <c r="CX3" i="14"/>
  <c r="I3" i="19"/>
  <c r="CW3" i="14"/>
  <c r="H3" i="19"/>
  <c r="CV3" i="14"/>
  <c r="G3" i="19"/>
  <c r="CU3" i="14"/>
  <c r="F3" i="19"/>
  <c r="CT3" i="14"/>
  <c r="E3" i="19"/>
  <c r="CS3" i="14"/>
  <c r="D3" i="19"/>
  <c r="A2" i="19"/>
  <c r="BG57" i="15"/>
  <c r="BD58" i="15"/>
  <c r="BD60" i="15"/>
  <c r="BD88" i="15"/>
  <c r="BD89" i="15"/>
  <c r="BD92" i="15"/>
  <c r="BD94" i="15"/>
  <c r="BD95" i="15"/>
  <c r="BD96" i="15"/>
  <c r="BD97" i="15"/>
  <c r="BD98" i="15"/>
  <c r="BD99" i="15"/>
  <c r="BD100" i="15"/>
  <c r="BD101" i="15"/>
  <c r="BD102" i="15"/>
  <c r="BD103" i="15"/>
  <c r="BD104" i="15"/>
  <c r="BD105" i="15"/>
  <c r="BD106" i="15"/>
  <c r="BG58" i="15"/>
  <c r="BG60" i="15"/>
  <c r="BG88" i="15"/>
  <c r="BG89" i="15"/>
  <c r="BG92" i="15"/>
  <c r="BG94" i="15"/>
  <c r="BG95" i="15"/>
  <c r="BG96" i="15"/>
  <c r="BG97" i="15"/>
  <c r="BG98" i="15"/>
  <c r="BG99" i="15"/>
  <c r="BG100" i="15"/>
  <c r="BG101" i="15"/>
  <c r="BG102" i="15"/>
  <c r="BG103" i="15"/>
  <c r="BE57" i="15"/>
  <c r="BE58" i="15"/>
  <c r="BE60" i="15"/>
  <c r="BE88" i="15"/>
  <c r="BE89" i="15"/>
  <c r="BE92" i="15"/>
  <c r="BE94" i="15"/>
  <c r="BE95" i="15"/>
  <c r="BE96" i="15"/>
  <c r="BE97" i="15"/>
  <c r="BE98" i="15"/>
  <c r="BE99" i="15"/>
  <c r="BE100" i="15"/>
  <c r="BE101" i="15"/>
  <c r="BE102" i="15"/>
  <c r="BE103" i="15"/>
  <c r="BE104" i="15"/>
  <c r="BE105" i="15"/>
  <c r="BI57" i="15"/>
  <c r="BI58" i="15"/>
  <c r="BI60" i="15"/>
  <c r="BI88" i="15"/>
  <c r="BI89" i="15"/>
  <c r="BI92" i="15"/>
  <c r="BI94" i="15"/>
  <c r="BI95" i="15"/>
  <c r="BI96" i="15"/>
  <c r="BI97" i="15"/>
  <c r="BI98" i="15"/>
  <c r="BI99" i="15"/>
  <c r="BI100" i="15"/>
  <c r="BI101" i="15"/>
  <c r="BM57" i="15"/>
  <c r="BM58" i="15"/>
  <c r="BM60" i="15"/>
  <c r="BM88" i="15"/>
  <c r="BM89" i="15"/>
  <c r="BM92" i="15"/>
  <c r="BM94" i="15"/>
  <c r="BM95" i="15"/>
  <c r="BM96" i="15"/>
  <c r="BM97" i="15"/>
  <c r="BQ57" i="15"/>
  <c r="BQ58" i="15"/>
  <c r="BQ60" i="15"/>
  <c r="BQ88" i="15"/>
  <c r="BQ89" i="15"/>
  <c r="BQ92" i="15"/>
  <c r="BK57" i="15"/>
  <c r="BK58" i="15"/>
  <c r="BK60" i="15"/>
  <c r="BK88" i="15"/>
  <c r="BK89" i="15"/>
  <c r="BK92" i="15"/>
  <c r="BK94" i="15"/>
  <c r="BK95" i="15"/>
  <c r="BK96" i="15"/>
  <c r="BK97" i="15"/>
  <c r="BK98" i="15"/>
  <c r="BK99" i="15"/>
  <c r="BO57" i="15"/>
  <c r="BO58" i="15"/>
  <c r="BO60" i="15"/>
  <c r="BO88" i="15"/>
  <c r="BO89" i="15"/>
  <c r="BO92" i="15"/>
  <c r="BO94" i="15"/>
  <c r="BO95" i="15"/>
  <c r="BS57" i="15"/>
  <c r="BS58" i="15"/>
  <c r="BS60" i="15"/>
  <c r="BS88" i="15"/>
  <c r="BS89" i="15"/>
  <c r="BW57" i="15"/>
  <c r="BW58" i="15"/>
  <c r="BW60" i="15"/>
  <c r="CA57" i="15"/>
  <c r="CA58" i="15"/>
  <c r="CA60" i="15"/>
  <c r="BU57" i="15"/>
  <c r="BU58" i="15"/>
  <c r="BU60" i="15"/>
  <c r="BU88" i="15"/>
  <c r="BU89" i="15"/>
  <c r="BY57" i="15"/>
  <c r="BY58" i="15"/>
  <c r="BY60" i="15"/>
  <c r="CC57" i="15"/>
  <c r="CC58" i="15"/>
  <c r="CC60" i="15"/>
  <c r="CG57" i="15"/>
  <c r="CG58" i="15"/>
  <c r="CG60" i="15"/>
  <c r="CK57" i="15"/>
  <c r="CK58" i="15"/>
  <c r="CK60" i="15"/>
  <c r="CE57" i="15"/>
  <c r="CE58" i="15"/>
  <c r="CE60" i="15"/>
  <c r="CI57" i="15"/>
  <c r="CI58" i="15"/>
  <c r="CI60" i="15"/>
  <c r="CM57" i="15"/>
  <c r="CM58" i="15"/>
  <c r="CM60" i="15"/>
  <c r="CQ57" i="15"/>
  <c r="CQ58" i="15"/>
  <c r="CQ60" i="15"/>
  <c r="CU57" i="15"/>
  <c r="CU58" i="15"/>
  <c r="CU60" i="15"/>
  <c r="BF57" i="15"/>
  <c r="BF58" i="15"/>
  <c r="BF60" i="15"/>
  <c r="BF88" i="15"/>
  <c r="BF89" i="15"/>
  <c r="BF92" i="15"/>
  <c r="BF94" i="15"/>
  <c r="BF95" i="15"/>
  <c r="BF96" i="15"/>
  <c r="BF97" i="15"/>
  <c r="BF98" i="15"/>
  <c r="BF99" i="15"/>
  <c r="BF100" i="15"/>
  <c r="BF101" i="15"/>
  <c r="BF102" i="15"/>
  <c r="BF103" i="15"/>
  <c r="BF104" i="15"/>
  <c r="BH57" i="15"/>
  <c r="BH58" i="15"/>
  <c r="BH60" i="15"/>
  <c r="BH88" i="15"/>
  <c r="BH89" i="15"/>
  <c r="BH92" i="15"/>
  <c r="BH94" i="15"/>
  <c r="BH95" i="15"/>
  <c r="BH96" i="15"/>
  <c r="BH97" i="15"/>
  <c r="BH98" i="15"/>
  <c r="BH99" i="15"/>
  <c r="BH100" i="15"/>
  <c r="BH101" i="15"/>
  <c r="BH102" i="15"/>
  <c r="BL57" i="15"/>
  <c r="BL58" i="15"/>
  <c r="BL60" i="15"/>
  <c r="BL88" i="15"/>
  <c r="BL89" i="15"/>
  <c r="BL92" i="15"/>
  <c r="BL94" i="15"/>
  <c r="BL95" i="15"/>
  <c r="BL96" i="15"/>
  <c r="BL97" i="15"/>
  <c r="BL98" i="15"/>
  <c r="BP57" i="15"/>
  <c r="BP58" i="15"/>
  <c r="BP60" i="15"/>
  <c r="BP88" i="15"/>
  <c r="BP89" i="15"/>
  <c r="BP92" i="15"/>
  <c r="BP94" i="15"/>
  <c r="BJ57" i="15"/>
  <c r="BJ58" i="15"/>
  <c r="BJ60" i="15"/>
  <c r="BJ88" i="15"/>
  <c r="BJ89" i="15"/>
  <c r="BJ92" i="15"/>
  <c r="BJ94" i="15"/>
  <c r="BJ95" i="15"/>
  <c r="BJ96" i="15"/>
  <c r="BJ97" i="15"/>
  <c r="BJ98" i="15"/>
  <c r="BJ99" i="15"/>
  <c r="BJ100" i="15"/>
  <c r="BN57" i="15"/>
  <c r="BN58" i="15"/>
  <c r="BN60" i="15"/>
  <c r="BN88" i="15"/>
  <c r="BN89" i="15"/>
  <c r="BN92" i="15"/>
  <c r="BN94" i="15"/>
  <c r="BN95" i="15"/>
  <c r="BN96" i="15"/>
  <c r="BR57" i="15"/>
  <c r="BR58" i="15"/>
  <c r="BR60" i="15"/>
  <c r="BR88" i="15"/>
  <c r="BR89" i="15"/>
  <c r="BR92" i="15"/>
  <c r="BV57" i="15"/>
  <c r="BV58" i="15"/>
  <c r="BV60" i="15"/>
  <c r="BV88" i="15"/>
  <c r="BZ57" i="15"/>
  <c r="BZ58" i="15"/>
  <c r="BZ60" i="15"/>
  <c r="BT57" i="15"/>
  <c r="BT58" i="15"/>
  <c r="BT60" i="15"/>
  <c r="BT88" i="15"/>
  <c r="BT89" i="15"/>
  <c r="BX57" i="15"/>
  <c r="BX58" i="15"/>
  <c r="BX60" i="15"/>
  <c r="CB57" i="15"/>
  <c r="CB58" i="15"/>
  <c r="CB60" i="15"/>
  <c r="CF57" i="15"/>
  <c r="CF58" i="15"/>
  <c r="CF60" i="15"/>
  <c r="CJ57" i="15"/>
  <c r="CJ58" i="15"/>
  <c r="CJ60" i="15"/>
  <c r="CD57" i="15"/>
  <c r="CD58" i="15"/>
  <c r="CD60" i="15"/>
  <c r="CH57" i="15"/>
  <c r="CH58" i="15"/>
  <c r="CH60" i="15"/>
  <c r="CL57" i="15"/>
  <c r="CL58" i="15"/>
  <c r="CL60" i="15"/>
  <c r="CP57" i="15"/>
  <c r="CP58" i="15"/>
  <c r="CP60" i="15"/>
  <c r="CT57" i="15"/>
  <c r="CT58" i="15"/>
  <c r="CT60" i="15"/>
  <c r="CO57" i="15"/>
  <c r="CO58" i="15"/>
  <c r="CO60" i="15"/>
  <c r="CS57" i="15"/>
  <c r="CS58" i="15"/>
  <c r="CS60" i="15"/>
  <c r="CN57" i="15"/>
  <c r="CN58" i="15"/>
  <c r="CN60" i="15"/>
  <c r="CR57" i="15"/>
  <c r="CR58" i="15"/>
  <c r="CR60" i="15"/>
  <c r="CV60" i="15"/>
  <c r="CW60" i="15"/>
  <c r="CX60" i="15"/>
  <c r="CV58" i="15"/>
  <c r="CW58" i="15"/>
  <c r="CX58" i="15"/>
  <c r="CY58" i="15"/>
  <c r="CZ58" i="15"/>
  <c r="DA57" i="15"/>
  <c r="CZ57" i="15"/>
  <c r="CY57" i="15"/>
  <c r="CX57" i="15"/>
  <c r="CW57" i="15"/>
  <c r="CV57" i="15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O113" i="6"/>
  <c r="EN113" i="6"/>
  <c r="EM113" i="6"/>
  <c r="EL113" i="6"/>
  <c r="EK113" i="6"/>
  <c r="EJ113" i="6"/>
  <c r="EI113" i="6"/>
  <c r="EH113" i="6"/>
  <c r="EG113" i="6"/>
  <c r="EF113" i="6"/>
  <c r="EE113" i="6"/>
  <c r="ED113" i="6"/>
  <c r="EC113" i="6"/>
  <c r="EB113" i="6"/>
  <c r="EO112" i="6"/>
  <c r="EN112" i="6"/>
  <c r="EM112" i="6"/>
  <c r="EL112" i="6"/>
  <c r="EK112" i="6"/>
  <c r="EJ112" i="6"/>
  <c r="EI112" i="6"/>
  <c r="EH112" i="6"/>
  <c r="EG112" i="6"/>
  <c r="EF112" i="6"/>
  <c r="EE112" i="6"/>
  <c r="ED112" i="6"/>
  <c r="EC112" i="6"/>
  <c r="EB112" i="6"/>
  <c r="EO111" i="6"/>
  <c r="EN111" i="6"/>
  <c r="EM111" i="6"/>
  <c r="EL111" i="6"/>
  <c r="EK111" i="6"/>
  <c r="EJ111" i="6"/>
  <c r="EI111" i="6"/>
  <c r="EH111" i="6"/>
  <c r="EG111" i="6"/>
  <c r="EF111" i="6"/>
  <c r="EE111" i="6"/>
  <c r="ED111" i="6"/>
  <c r="EC111" i="6"/>
  <c r="EB111" i="6"/>
  <c r="EO110" i="6"/>
  <c r="EN110" i="6"/>
  <c r="EM110" i="6"/>
  <c r="EL110" i="6"/>
  <c r="EK110" i="6"/>
  <c r="EJ110" i="6"/>
  <c r="EI110" i="6"/>
  <c r="EH110" i="6"/>
  <c r="EG110" i="6"/>
  <c r="EF110" i="6"/>
  <c r="EE110" i="6"/>
  <c r="ED110" i="6"/>
  <c r="EC110" i="6"/>
  <c r="EB110" i="6"/>
  <c r="EO109" i="6"/>
  <c r="EN109" i="6"/>
  <c r="EM109" i="6"/>
  <c r="EL109" i="6"/>
  <c r="EK109" i="6"/>
  <c r="EJ109" i="6"/>
  <c r="EI109" i="6"/>
  <c r="EH109" i="6"/>
  <c r="EG109" i="6"/>
  <c r="EF109" i="6"/>
  <c r="EE109" i="6"/>
  <c r="ED109" i="6"/>
  <c r="EC109" i="6"/>
  <c r="EB109" i="6"/>
  <c r="EO108" i="6"/>
  <c r="EN108" i="6"/>
  <c r="EM108" i="6"/>
  <c r="EL108" i="6"/>
  <c r="EK108" i="6"/>
  <c r="EJ108" i="6"/>
  <c r="EI108" i="6"/>
  <c r="EH108" i="6"/>
  <c r="EG108" i="6"/>
  <c r="EF108" i="6"/>
  <c r="EE108" i="6"/>
  <c r="ED108" i="6"/>
  <c r="EC108" i="6"/>
  <c r="EB108" i="6"/>
  <c r="EO107" i="6"/>
  <c r="EN107" i="6"/>
  <c r="EM107" i="6"/>
  <c r="EL107" i="6"/>
  <c r="EK107" i="6"/>
  <c r="EJ107" i="6"/>
  <c r="EI107" i="6"/>
  <c r="EH107" i="6"/>
  <c r="EG107" i="6"/>
  <c r="EF107" i="6"/>
  <c r="EE107" i="6"/>
  <c r="ED107" i="6"/>
  <c r="EC107" i="6"/>
  <c r="EB107" i="6"/>
  <c r="EO106" i="6"/>
  <c r="EN106" i="6"/>
  <c r="EM106" i="6"/>
  <c r="EL106" i="6"/>
  <c r="EK106" i="6"/>
  <c r="EJ106" i="6"/>
  <c r="EI106" i="6"/>
  <c r="EH106" i="6"/>
  <c r="EG106" i="6"/>
  <c r="EF106" i="6"/>
  <c r="EE106" i="6"/>
  <c r="ED106" i="6"/>
  <c r="EC106" i="6"/>
  <c r="EB106" i="6"/>
  <c r="EO105" i="6"/>
  <c r="EN105" i="6"/>
  <c r="EM105" i="6"/>
  <c r="EL105" i="6"/>
  <c r="EK105" i="6"/>
  <c r="EJ105" i="6"/>
  <c r="EI105" i="6"/>
  <c r="EH105" i="6"/>
  <c r="EG105" i="6"/>
  <c r="EF105" i="6"/>
  <c r="EE105" i="6"/>
  <c r="ED105" i="6"/>
  <c r="EC105" i="6"/>
  <c r="EB105" i="6"/>
  <c r="EO104" i="6"/>
  <c r="EN104" i="6"/>
  <c r="EM104" i="6"/>
  <c r="EL104" i="6"/>
  <c r="EK104" i="6"/>
  <c r="EJ104" i="6"/>
  <c r="EI104" i="6"/>
  <c r="EH104" i="6"/>
  <c r="EG104" i="6"/>
  <c r="EF104" i="6"/>
  <c r="EE104" i="6"/>
  <c r="ED104" i="6"/>
  <c r="EC104" i="6"/>
  <c r="EB104" i="6"/>
  <c r="EO103" i="6"/>
  <c r="EN103" i="6"/>
  <c r="EM103" i="6"/>
  <c r="EL103" i="6"/>
  <c r="EK103" i="6"/>
  <c r="EJ103" i="6"/>
  <c r="EI103" i="6"/>
  <c r="EH103" i="6"/>
  <c r="EG103" i="6"/>
  <c r="EF103" i="6"/>
  <c r="EE103" i="6"/>
  <c r="ED103" i="6"/>
  <c r="EC103" i="6"/>
  <c r="EB103" i="6"/>
  <c r="EO102" i="6"/>
  <c r="EN102" i="6"/>
  <c r="EM102" i="6"/>
  <c r="EL102" i="6"/>
  <c r="EK102" i="6"/>
  <c r="EJ102" i="6"/>
  <c r="EI102" i="6"/>
  <c r="EH102" i="6"/>
  <c r="EG102" i="6"/>
  <c r="EF102" i="6"/>
  <c r="EE102" i="6"/>
  <c r="ED102" i="6"/>
  <c r="EC102" i="6"/>
  <c r="EB102" i="6"/>
  <c r="EO101" i="6"/>
  <c r="EN101" i="6"/>
  <c r="EM101" i="6"/>
  <c r="EL101" i="6"/>
  <c r="EK101" i="6"/>
  <c r="EJ101" i="6"/>
  <c r="EI101" i="6"/>
  <c r="EH101" i="6"/>
  <c r="EG101" i="6"/>
  <c r="EF101" i="6"/>
  <c r="EE101" i="6"/>
  <c r="ED101" i="6"/>
  <c r="EC101" i="6"/>
  <c r="EB101" i="6"/>
  <c r="EO100" i="6"/>
  <c r="EN100" i="6"/>
  <c r="EM100" i="6"/>
  <c r="EL100" i="6"/>
  <c r="EK100" i="6"/>
  <c r="EJ100" i="6"/>
  <c r="EI100" i="6"/>
  <c r="EH100" i="6"/>
  <c r="EG100" i="6"/>
  <c r="EF100" i="6"/>
  <c r="EE100" i="6"/>
  <c r="ED100" i="6"/>
  <c r="EC100" i="6"/>
  <c r="EB100" i="6"/>
  <c r="EO99" i="6"/>
  <c r="EN99" i="6"/>
  <c r="EM99" i="6"/>
  <c r="EL99" i="6"/>
  <c r="EK99" i="6"/>
  <c r="EJ99" i="6"/>
  <c r="EI99" i="6"/>
  <c r="EH99" i="6"/>
  <c r="EG99" i="6"/>
  <c r="EF99" i="6"/>
  <c r="EE99" i="6"/>
  <c r="ED99" i="6"/>
  <c r="EC99" i="6"/>
  <c r="EB99" i="6"/>
  <c r="EO98" i="6"/>
  <c r="EN98" i="6"/>
  <c r="EM98" i="6"/>
  <c r="EL98" i="6"/>
  <c r="EK98" i="6"/>
  <c r="EJ98" i="6"/>
  <c r="EI98" i="6"/>
  <c r="EH98" i="6"/>
  <c r="EG98" i="6"/>
  <c r="EF98" i="6"/>
  <c r="EE98" i="6"/>
  <c r="ED98" i="6"/>
  <c r="EC98" i="6"/>
  <c r="EB98" i="6"/>
  <c r="EO97" i="6"/>
  <c r="EN97" i="6"/>
  <c r="EM97" i="6"/>
  <c r="EL97" i="6"/>
  <c r="EK97" i="6"/>
  <c r="EJ97" i="6"/>
  <c r="EI97" i="6"/>
  <c r="EH97" i="6"/>
  <c r="EG97" i="6"/>
  <c r="EF97" i="6"/>
  <c r="EE97" i="6"/>
  <c r="ED97" i="6"/>
  <c r="EC97" i="6"/>
  <c r="EB97" i="6"/>
  <c r="EO96" i="6"/>
  <c r="EN96" i="6"/>
  <c r="EM96" i="6"/>
  <c r="EL96" i="6"/>
  <c r="EK96" i="6"/>
  <c r="EJ96" i="6"/>
  <c r="EI96" i="6"/>
  <c r="EH96" i="6"/>
  <c r="EG96" i="6"/>
  <c r="EF96" i="6"/>
  <c r="EE96" i="6"/>
  <c r="ED96" i="6"/>
  <c r="EC96" i="6"/>
  <c r="EB96" i="6"/>
  <c r="EO95" i="6"/>
  <c r="EN95" i="6"/>
  <c r="EM95" i="6"/>
  <c r="EL95" i="6"/>
  <c r="EK95" i="6"/>
  <c r="EJ95" i="6"/>
  <c r="EI95" i="6"/>
  <c r="EH95" i="6"/>
  <c r="EG95" i="6"/>
  <c r="EF95" i="6"/>
  <c r="EE95" i="6"/>
  <c r="ED95" i="6"/>
  <c r="EC95" i="6"/>
  <c r="EB95" i="6"/>
  <c r="EO94" i="6"/>
  <c r="EN94" i="6"/>
  <c r="EM94" i="6"/>
  <c r="EL94" i="6"/>
  <c r="EK94" i="6"/>
  <c r="EJ94" i="6"/>
  <c r="EI94" i="6"/>
  <c r="EH94" i="6"/>
  <c r="EG94" i="6"/>
  <c r="EF94" i="6"/>
  <c r="EE94" i="6"/>
  <c r="ED94" i="6"/>
  <c r="EC94" i="6"/>
  <c r="EB94" i="6"/>
  <c r="EO93" i="6"/>
  <c r="EN93" i="6"/>
  <c r="EM93" i="6"/>
  <c r="EL93" i="6"/>
  <c r="EK93" i="6"/>
  <c r="EJ93" i="6"/>
  <c r="EI93" i="6"/>
  <c r="EH93" i="6"/>
  <c r="EG93" i="6"/>
  <c r="EF93" i="6"/>
  <c r="EE93" i="6"/>
  <c r="ED93" i="6"/>
  <c r="EC93" i="6"/>
  <c r="EB93" i="6"/>
  <c r="EO92" i="6"/>
  <c r="EN92" i="6"/>
  <c r="EM92" i="6"/>
  <c r="EL92" i="6"/>
  <c r="EK92" i="6"/>
  <c r="EJ92" i="6"/>
  <c r="EI92" i="6"/>
  <c r="EH92" i="6"/>
  <c r="EG92" i="6"/>
  <c r="EF92" i="6"/>
  <c r="EE92" i="6"/>
  <c r="ED92" i="6"/>
  <c r="EC92" i="6"/>
  <c r="EB92" i="6"/>
  <c r="EO91" i="6"/>
  <c r="EN91" i="6"/>
  <c r="EM91" i="6"/>
  <c r="EL91" i="6"/>
  <c r="EK91" i="6"/>
  <c r="EJ91" i="6"/>
  <c r="EI91" i="6"/>
  <c r="EH91" i="6"/>
  <c r="EG91" i="6"/>
  <c r="EF91" i="6"/>
  <c r="EE91" i="6"/>
  <c r="ED91" i="6"/>
  <c r="EC91" i="6"/>
  <c r="EB91" i="6"/>
  <c r="EO90" i="6"/>
  <c r="EN90" i="6"/>
  <c r="EM90" i="6"/>
  <c r="EL90" i="6"/>
  <c r="EK90" i="6"/>
  <c r="EJ90" i="6"/>
  <c r="EI90" i="6"/>
  <c r="EH90" i="6"/>
  <c r="EG90" i="6"/>
  <c r="EF90" i="6"/>
  <c r="EE90" i="6"/>
  <c r="ED90" i="6"/>
  <c r="EC90" i="6"/>
  <c r="EB90" i="6"/>
  <c r="EO89" i="6"/>
  <c r="EN89" i="6"/>
  <c r="EM89" i="6"/>
  <c r="EL89" i="6"/>
  <c r="EK89" i="6"/>
  <c r="EJ89" i="6"/>
  <c r="EI89" i="6"/>
  <c r="EH89" i="6"/>
  <c r="EG89" i="6"/>
  <c r="EF89" i="6"/>
  <c r="EE89" i="6"/>
  <c r="ED89" i="6"/>
  <c r="EC89" i="6"/>
  <c r="EB89" i="6"/>
  <c r="EO88" i="6"/>
  <c r="EN88" i="6"/>
  <c r="EM88" i="6"/>
  <c r="EL88" i="6"/>
  <c r="EK88" i="6"/>
  <c r="EJ88" i="6"/>
  <c r="EI88" i="6"/>
  <c r="EH88" i="6"/>
  <c r="EG88" i="6"/>
  <c r="EF88" i="6"/>
  <c r="EE88" i="6"/>
  <c r="ED88" i="6"/>
  <c r="EC88" i="6"/>
  <c r="EB88" i="6"/>
  <c r="EO87" i="6"/>
  <c r="EN87" i="6"/>
  <c r="EM87" i="6"/>
  <c r="EL87" i="6"/>
  <c r="EK87" i="6"/>
  <c r="EJ87" i="6"/>
  <c r="EI87" i="6"/>
  <c r="EH87" i="6"/>
  <c r="EG87" i="6"/>
  <c r="EF87" i="6"/>
  <c r="EE87" i="6"/>
  <c r="ED87" i="6"/>
  <c r="EC87" i="6"/>
  <c r="EB87" i="6"/>
  <c r="EO86" i="6"/>
  <c r="EN86" i="6"/>
  <c r="EM86" i="6"/>
  <c r="EL86" i="6"/>
  <c r="EK86" i="6"/>
  <c r="EJ86" i="6"/>
  <c r="EI86" i="6"/>
  <c r="EH86" i="6"/>
  <c r="EG86" i="6"/>
  <c r="EF86" i="6"/>
  <c r="EE86" i="6"/>
  <c r="ED86" i="6"/>
  <c r="EC86" i="6"/>
  <c r="EB86" i="6"/>
  <c r="EO85" i="6"/>
  <c r="EN85" i="6"/>
  <c r="EM85" i="6"/>
  <c r="EL85" i="6"/>
  <c r="EK85" i="6"/>
  <c r="EJ85" i="6"/>
  <c r="EI85" i="6"/>
  <c r="EH85" i="6"/>
  <c r="EG85" i="6"/>
  <c r="EF85" i="6"/>
  <c r="EE85" i="6"/>
  <c r="ED85" i="6"/>
  <c r="EC85" i="6"/>
  <c r="EB85" i="6"/>
  <c r="EO84" i="6"/>
  <c r="EN84" i="6"/>
  <c r="EM84" i="6"/>
  <c r="EL84" i="6"/>
  <c r="EK84" i="6"/>
  <c r="EJ84" i="6"/>
  <c r="EI84" i="6"/>
  <c r="EH84" i="6"/>
  <c r="EG84" i="6"/>
  <c r="EF84" i="6"/>
  <c r="EE84" i="6"/>
  <c r="ED84" i="6"/>
  <c r="EC84" i="6"/>
  <c r="EB84" i="6"/>
  <c r="EO83" i="6"/>
  <c r="EN83" i="6"/>
  <c r="EM83" i="6"/>
  <c r="EL83" i="6"/>
  <c r="EK83" i="6"/>
  <c r="EJ83" i="6"/>
  <c r="EI83" i="6"/>
  <c r="EH83" i="6"/>
  <c r="EG83" i="6"/>
  <c r="EF83" i="6"/>
  <c r="EE83" i="6"/>
  <c r="ED83" i="6"/>
  <c r="EC83" i="6"/>
  <c r="EB83" i="6"/>
  <c r="EO82" i="6"/>
  <c r="EN82" i="6"/>
  <c r="EM82" i="6"/>
  <c r="EL82" i="6"/>
  <c r="EK82" i="6"/>
  <c r="EJ82" i="6"/>
  <c r="EI82" i="6"/>
  <c r="EH82" i="6"/>
  <c r="EG82" i="6"/>
  <c r="EF82" i="6"/>
  <c r="EE82" i="6"/>
  <c r="ED82" i="6"/>
  <c r="EC82" i="6"/>
  <c r="EB82" i="6"/>
  <c r="EO81" i="6"/>
  <c r="EN81" i="6"/>
  <c r="EM81" i="6"/>
  <c r="EL81" i="6"/>
  <c r="EK81" i="6"/>
  <c r="EJ81" i="6"/>
  <c r="EI81" i="6"/>
  <c r="EH81" i="6"/>
  <c r="EG81" i="6"/>
  <c r="EF81" i="6"/>
  <c r="EE81" i="6"/>
  <c r="ED81" i="6"/>
  <c r="EC81" i="6"/>
  <c r="EB81" i="6"/>
  <c r="EO80" i="6"/>
  <c r="EN80" i="6"/>
  <c r="EM80" i="6"/>
  <c r="EL80" i="6"/>
  <c r="EK80" i="6"/>
  <c r="EJ80" i="6"/>
  <c r="EI80" i="6"/>
  <c r="EH80" i="6"/>
  <c r="EG80" i="6"/>
  <c r="EF80" i="6"/>
  <c r="EE80" i="6"/>
  <c r="ED80" i="6"/>
  <c r="EC80" i="6"/>
  <c r="EB80" i="6"/>
  <c r="EO79" i="6"/>
  <c r="EN79" i="6"/>
  <c r="EM79" i="6"/>
  <c r="EL79" i="6"/>
  <c r="EK79" i="6"/>
  <c r="EJ79" i="6"/>
  <c r="EI79" i="6"/>
  <c r="EH79" i="6"/>
  <c r="EG79" i="6"/>
  <c r="EF79" i="6"/>
  <c r="EE79" i="6"/>
  <c r="ED79" i="6"/>
  <c r="EC79" i="6"/>
  <c r="EB79" i="6"/>
  <c r="EO78" i="6"/>
  <c r="EN78" i="6"/>
  <c r="EM78" i="6"/>
  <c r="EL78" i="6"/>
  <c r="EK78" i="6"/>
  <c r="EJ78" i="6"/>
  <c r="EI78" i="6"/>
  <c r="EH78" i="6"/>
  <c r="EG78" i="6"/>
  <c r="EF78" i="6"/>
  <c r="EE78" i="6"/>
  <c r="ED78" i="6"/>
  <c r="EC78" i="6"/>
  <c r="EB78" i="6"/>
  <c r="EO77" i="6"/>
  <c r="EN77" i="6"/>
  <c r="EM77" i="6"/>
  <c r="EL77" i="6"/>
  <c r="EK77" i="6"/>
  <c r="EJ77" i="6"/>
  <c r="EI77" i="6"/>
  <c r="EH77" i="6"/>
  <c r="EG77" i="6"/>
  <c r="EF77" i="6"/>
  <c r="EE77" i="6"/>
  <c r="ED77" i="6"/>
  <c r="EC77" i="6"/>
  <c r="EB77" i="6"/>
  <c r="EO76" i="6"/>
  <c r="EN76" i="6"/>
  <c r="EM76" i="6"/>
  <c r="EL76" i="6"/>
  <c r="EK76" i="6"/>
  <c r="EJ76" i="6"/>
  <c r="EI76" i="6"/>
  <c r="EH76" i="6"/>
  <c r="EG76" i="6"/>
  <c r="EF76" i="6"/>
  <c r="EE76" i="6"/>
  <c r="ED76" i="6"/>
  <c r="EC76" i="6"/>
  <c r="EB76" i="6"/>
  <c r="EO75" i="6"/>
  <c r="EN75" i="6"/>
  <c r="EM75" i="6"/>
  <c r="EL75" i="6"/>
  <c r="EK75" i="6"/>
  <c r="EJ75" i="6"/>
  <c r="EI75" i="6"/>
  <c r="EH75" i="6"/>
  <c r="EG75" i="6"/>
  <c r="EF75" i="6"/>
  <c r="EE75" i="6"/>
  <c r="ED75" i="6"/>
  <c r="EC75" i="6"/>
  <c r="EB75" i="6"/>
  <c r="EO74" i="6"/>
  <c r="EN74" i="6"/>
  <c r="EM74" i="6"/>
  <c r="EL74" i="6"/>
  <c r="EK74" i="6"/>
  <c r="EJ74" i="6"/>
  <c r="EI74" i="6"/>
  <c r="EH74" i="6"/>
  <c r="EG74" i="6"/>
  <c r="EF74" i="6"/>
  <c r="EE74" i="6"/>
  <c r="ED74" i="6"/>
  <c r="EC74" i="6"/>
  <c r="EB74" i="6"/>
  <c r="EO73" i="6"/>
  <c r="EN73" i="6"/>
  <c r="EM73" i="6"/>
  <c r="EL73" i="6"/>
  <c r="EK73" i="6"/>
  <c r="EJ73" i="6"/>
  <c r="EI73" i="6"/>
  <c r="EH73" i="6"/>
  <c r="EG73" i="6"/>
  <c r="EF73" i="6"/>
  <c r="EE73" i="6"/>
  <c r="ED73" i="6"/>
  <c r="EC73" i="6"/>
  <c r="EB73" i="6"/>
  <c r="EO72" i="6"/>
  <c r="EN72" i="6"/>
  <c r="EM72" i="6"/>
  <c r="EL72" i="6"/>
  <c r="EK72" i="6"/>
  <c r="EJ72" i="6"/>
  <c r="EI72" i="6"/>
  <c r="EH72" i="6"/>
  <c r="EG72" i="6"/>
  <c r="EF72" i="6"/>
  <c r="EE72" i="6"/>
  <c r="ED72" i="6"/>
  <c r="EC72" i="6"/>
  <c r="EB72" i="6"/>
  <c r="EO71" i="6"/>
  <c r="EN71" i="6"/>
  <c r="EM71" i="6"/>
  <c r="EL71" i="6"/>
  <c r="EK71" i="6"/>
  <c r="EJ71" i="6"/>
  <c r="EI71" i="6"/>
  <c r="EH71" i="6"/>
  <c r="EG71" i="6"/>
  <c r="EF71" i="6"/>
  <c r="EE71" i="6"/>
  <c r="ED71" i="6"/>
  <c r="EC71" i="6"/>
  <c r="EB71" i="6"/>
  <c r="EO70" i="6"/>
  <c r="EN70" i="6"/>
  <c r="EM70" i="6"/>
  <c r="EL70" i="6"/>
  <c r="EK70" i="6"/>
  <c r="EJ70" i="6"/>
  <c r="EI70" i="6"/>
  <c r="EH70" i="6"/>
  <c r="EG70" i="6"/>
  <c r="EF70" i="6"/>
  <c r="EE70" i="6"/>
  <c r="ED70" i="6"/>
  <c r="EC70" i="6"/>
  <c r="EB70" i="6"/>
  <c r="EO69" i="6"/>
  <c r="EN69" i="6"/>
  <c r="EM69" i="6"/>
  <c r="EL69" i="6"/>
  <c r="EK69" i="6"/>
  <c r="EJ69" i="6"/>
  <c r="EI69" i="6"/>
  <c r="EH69" i="6"/>
  <c r="EG69" i="6"/>
  <c r="EF69" i="6"/>
  <c r="EE69" i="6"/>
  <c r="ED69" i="6"/>
  <c r="EC69" i="6"/>
  <c r="EB69" i="6"/>
  <c r="EO68" i="6"/>
  <c r="EN68" i="6"/>
  <c r="EM68" i="6"/>
  <c r="EL68" i="6"/>
  <c r="EK68" i="6"/>
  <c r="EJ68" i="6"/>
  <c r="EI68" i="6"/>
  <c r="EH68" i="6"/>
  <c r="EG68" i="6"/>
  <c r="EF68" i="6"/>
  <c r="EE68" i="6"/>
  <c r="ED68" i="6"/>
  <c r="EC68" i="6"/>
  <c r="EB68" i="6"/>
  <c r="EO67" i="6"/>
  <c r="EN67" i="6"/>
  <c r="EM67" i="6"/>
  <c r="EL67" i="6"/>
  <c r="EK67" i="6"/>
  <c r="EJ67" i="6"/>
  <c r="EI67" i="6"/>
  <c r="EH67" i="6"/>
  <c r="EG67" i="6"/>
  <c r="EF67" i="6"/>
  <c r="EE67" i="6"/>
  <c r="ED67" i="6"/>
  <c r="EC67" i="6"/>
  <c r="EB67" i="6"/>
  <c r="EO66" i="6"/>
  <c r="EN66" i="6"/>
  <c r="EM66" i="6"/>
  <c r="EL66" i="6"/>
  <c r="EK66" i="6"/>
  <c r="EJ66" i="6"/>
  <c r="EI66" i="6"/>
  <c r="EH66" i="6"/>
  <c r="EG66" i="6"/>
  <c r="EF66" i="6"/>
  <c r="EE66" i="6"/>
  <c r="ED66" i="6"/>
  <c r="EC66" i="6"/>
  <c r="EB66" i="6"/>
  <c r="EO65" i="6"/>
  <c r="EN65" i="6"/>
  <c r="EM65" i="6"/>
  <c r="EL65" i="6"/>
  <c r="EK65" i="6"/>
  <c r="EJ65" i="6"/>
  <c r="EI65" i="6"/>
  <c r="EH65" i="6"/>
  <c r="EG65" i="6"/>
  <c r="EF65" i="6"/>
  <c r="EE65" i="6"/>
  <c r="ED65" i="6"/>
  <c r="EC65" i="6"/>
  <c r="EB65" i="6"/>
  <c r="EO64" i="6"/>
  <c r="EN64" i="6"/>
  <c r="EM64" i="6"/>
  <c r="EL64" i="6"/>
  <c r="EK64" i="6"/>
  <c r="EJ64" i="6"/>
  <c r="EI64" i="6"/>
  <c r="EH64" i="6"/>
  <c r="EG64" i="6"/>
  <c r="EF64" i="6"/>
  <c r="EE64" i="6"/>
  <c r="ED64" i="6"/>
  <c r="EC64" i="6"/>
  <c r="EB64" i="6"/>
  <c r="EO63" i="6"/>
  <c r="EN63" i="6"/>
  <c r="EM63" i="6"/>
  <c r="EL63" i="6"/>
  <c r="EK63" i="6"/>
  <c r="EJ63" i="6"/>
  <c r="EI63" i="6"/>
  <c r="EH63" i="6"/>
  <c r="EG63" i="6"/>
  <c r="EF63" i="6"/>
  <c r="EE63" i="6"/>
  <c r="ED63" i="6"/>
  <c r="EC63" i="6"/>
  <c r="EB63" i="6"/>
  <c r="EO62" i="6"/>
  <c r="EN62" i="6"/>
  <c r="EM62" i="6"/>
  <c r="EL62" i="6"/>
  <c r="EK62" i="6"/>
  <c r="EJ62" i="6"/>
  <c r="EI62" i="6"/>
  <c r="EH62" i="6"/>
  <c r="EG62" i="6"/>
  <c r="EF62" i="6"/>
  <c r="EE62" i="6"/>
  <c r="ED62" i="6"/>
  <c r="EC62" i="6"/>
  <c r="EB62" i="6"/>
  <c r="EO61" i="6"/>
  <c r="EN61" i="6"/>
  <c r="EM61" i="6"/>
  <c r="EL61" i="6"/>
  <c r="EK61" i="6"/>
  <c r="EJ61" i="6"/>
  <c r="EI61" i="6"/>
  <c r="EH61" i="6"/>
  <c r="EG61" i="6"/>
  <c r="EF61" i="6"/>
  <c r="EE61" i="6"/>
  <c r="ED61" i="6"/>
  <c r="EC61" i="6"/>
  <c r="EB61" i="6"/>
  <c r="EO60" i="6"/>
  <c r="EN60" i="6"/>
  <c r="EM60" i="6"/>
  <c r="EL60" i="6"/>
  <c r="EK60" i="6"/>
  <c r="EJ60" i="6"/>
  <c r="EI60" i="6"/>
  <c r="EH60" i="6"/>
  <c r="EG60" i="6"/>
  <c r="EF60" i="6"/>
  <c r="EE60" i="6"/>
  <c r="ED60" i="6"/>
  <c r="EC60" i="6"/>
  <c r="EB60" i="6"/>
  <c r="EO59" i="6"/>
  <c r="EN59" i="6"/>
  <c r="EM59" i="6"/>
  <c r="EL59" i="6"/>
  <c r="EK59" i="6"/>
  <c r="EJ59" i="6"/>
  <c r="EI59" i="6"/>
  <c r="EH59" i="6"/>
  <c r="EG59" i="6"/>
  <c r="EF59" i="6"/>
  <c r="EE59" i="6"/>
  <c r="ED59" i="6"/>
  <c r="EC59" i="6"/>
  <c r="EB59" i="6"/>
  <c r="EO58" i="6"/>
  <c r="EN58" i="6"/>
  <c r="EM58" i="6"/>
  <c r="EL58" i="6"/>
  <c r="EK58" i="6"/>
  <c r="EJ58" i="6"/>
  <c r="EI58" i="6"/>
  <c r="EH58" i="6"/>
  <c r="EG58" i="6"/>
  <c r="EF58" i="6"/>
  <c r="EE58" i="6"/>
  <c r="ED58" i="6"/>
  <c r="EC58" i="6"/>
  <c r="EB58" i="6"/>
  <c r="EO57" i="6"/>
  <c r="EN57" i="6"/>
  <c r="EM57" i="6"/>
  <c r="EL57" i="6"/>
  <c r="EK57" i="6"/>
  <c r="EJ57" i="6"/>
  <c r="EI57" i="6"/>
  <c r="EH57" i="6"/>
  <c r="EG57" i="6"/>
  <c r="EF57" i="6"/>
  <c r="EE57" i="6"/>
  <c r="ED57" i="6"/>
  <c r="EC57" i="6"/>
  <c r="EB57" i="6"/>
  <c r="EO56" i="6"/>
  <c r="EN56" i="6"/>
  <c r="EM56" i="6"/>
  <c r="EL56" i="6"/>
  <c r="EK56" i="6"/>
  <c r="EJ56" i="6"/>
  <c r="EI56" i="6"/>
  <c r="EH56" i="6"/>
  <c r="EG56" i="6"/>
  <c r="EF56" i="6"/>
  <c r="EE56" i="6"/>
  <c r="ED56" i="6"/>
  <c r="EC56" i="6"/>
  <c r="EB56" i="6"/>
  <c r="EO55" i="6"/>
  <c r="EN55" i="6"/>
  <c r="EM55" i="6"/>
  <c r="EL55" i="6"/>
  <c r="EK55" i="6"/>
  <c r="EJ55" i="6"/>
  <c r="EI55" i="6"/>
  <c r="EH55" i="6"/>
  <c r="EG55" i="6"/>
  <c r="EF55" i="6"/>
  <c r="EE55" i="6"/>
  <c r="ED55" i="6"/>
  <c r="EC55" i="6"/>
  <c r="EB55" i="6"/>
  <c r="EO54" i="6"/>
  <c r="EN54" i="6"/>
  <c r="EM54" i="6"/>
  <c r="EL54" i="6"/>
  <c r="EK54" i="6"/>
  <c r="EJ54" i="6"/>
  <c r="EI54" i="6"/>
  <c r="EH54" i="6"/>
  <c r="EG54" i="6"/>
  <c r="EF54" i="6"/>
  <c r="EE54" i="6"/>
  <c r="ED54" i="6"/>
  <c r="EC54" i="6"/>
  <c r="EB54" i="6"/>
  <c r="EO53" i="6"/>
  <c r="EN53" i="6"/>
  <c r="EM53" i="6"/>
  <c r="EL53" i="6"/>
  <c r="EK53" i="6"/>
  <c r="EJ53" i="6"/>
  <c r="EI53" i="6"/>
  <c r="EH53" i="6"/>
  <c r="EG53" i="6"/>
  <c r="EF53" i="6"/>
  <c r="EE53" i="6"/>
  <c r="ED53" i="6"/>
  <c r="EC53" i="6"/>
  <c r="EB53" i="6"/>
  <c r="EO52" i="6"/>
  <c r="EN52" i="6"/>
  <c r="EM52" i="6"/>
  <c r="EL52" i="6"/>
  <c r="EK52" i="6"/>
  <c r="EJ52" i="6"/>
  <c r="EI52" i="6"/>
  <c r="EH52" i="6"/>
  <c r="EG52" i="6"/>
  <c r="EF52" i="6"/>
  <c r="EE52" i="6"/>
  <c r="ED52" i="6"/>
  <c r="EC52" i="6"/>
  <c r="EB52" i="6"/>
  <c r="EO51" i="6"/>
  <c r="EN51" i="6"/>
  <c r="EM51" i="6"/>
  <c r="EL51" i="6"/>
  <c r="EK51" i="6"/>
  <c r="EJ51" i="6"/>
  <c r="EI51" i="6"/>
  <c r="EH51" i="6"/>
  <c r="EG51" i="6"/>
  <c r="EF51" i="6"/>
  <c r="EE51" i="6"/>
  <c r="ED51" i="6"/>
  <c r="EC51" i="6"/>
  <c r="EB51" i="6"/>
  <c r="EO50" i="6"/>
  <c r="EN50" i="6"/>
  <c r="EM50" i="6"/>
  <c r="EL50" i="6"/>
  <c r="EK50" i="6"/>
  <c r="EJ50" i="6"/>
  <c r="EI50" i="6"/>
  <c r="EH50" i="6"/>
  <c r="EG50" i="6"/>
  <c r="EF50" i="6"/>
  <c r="EE50" i="6"/>
  <c r="ED50" i="6"/>
  <c r="EC50" i="6"/>
  <c r="EB50" i="6"/>
  <c r="EO49" i="6"/>
  <c r="EN49" i="6"/>
  <c r="EM49" i="6"/>
  <c r="EL49" i="6"/>
  <c r="EK49" i="6"/>
  <c r="EJ49" i="6"/>
  <c r="EI49" i="6"/>
  <c r="EH49" i="6"/>
  <c r="EG49" i="6"/>
  <c r="EF49" i="6"/>
  <c r="EE49" i="6"/>
  <c r="ED49" i="6"/>
  <c r="EC49" i="6"/>
  <c r="EB49" i="6"/>
  <c r="EO48" i="6"/>
  <c r="EN48" i="6"/>
  <c r="EM48" i="6"/>
  <c r="EL48" i="6"/>
  <c r="EK48" i="6"/>
  <c r="EJ48" i="6"/>
  <c r="EI48" i="6"/>
  <c r="EH48" i="6"/>
  <c r="EG48" i="6"/>
  <c r="EF48" i="6"/>
  <c r="EE48" i="6"/>
  <c r="ED48" i="6"/>
  <c r="EC48" i="6"/>
  <c r="EB48" i="6"/>
  <c r="EO47" i="6"/>
  <c r="EN47" i="6"/>
  <c r="EM47" i="6"/>
  <c r="EL47" i="6"/>
  <c r="EK47" i="6"/>
  <c r="EJ47" i="6"/>
  <c r="EI47" i="6"/>
  <c r="EH47" i="6"/>
  <c r="EG47" i="6"/>
  <c r="EF47" i="6"/>
  <c r="EE47" i="6"/>
  <c r="ED47" i="6"/>
  <c r="EC47" i="6"/>
  <c r="EB47" i="6"/>
  <c r="EO46" i="6"/>
  <c r="EN46" i="6"/>
  <c r="EM46" i="6"/>
  <c r="EL46" i="6"/>
  <c r="EK46" i="6"/>
  <c r="EJ46" i="6"/>
  <c r="EI46" i="6"/>
  <c r="EH46" i="6"/>
  <c r="EG46" i="6"/>
  <c r="EF46" i="6"/>
  <c r="EE46" i="6"/>
  <c r="ED46" i="6"/>
  <c r="EC46" i="6"/>
  <c r="EB46" i="6"/>
  <c r="EO45" i="6"/>
  <c r="EN45" i="6"/>
  <c r="EM45" i="6"/>
  <c r="EL45" i="6"/>
  <c r="EK45" i="6"/>
  <c r="EJ45" i="6"/>
  <c r="EI45" i="6"/>
  <c r="EH45" i="6"/>
  <c r="EG45" i="6"/>
  <c r="EF45" i="6"/>
  <c r="EE45" i="6"/>
  <c r="ED45" i="6"/>
  <c r="EC45" i="6"/>
  <c r="EB45" i="6"/>
  <c r="EO44" i="6"/>
  <c r="EN44" i="6"/>
  <c r="EM44" i="6"/>
  <c r="EL44" i="6"/>
  <c r="EK44" i="6"/>
  <c r="EJ44" i="6"/>
  <c r="EI44" i="6"/>
  <c r="EH44" i="6"/>
  <c r="EG44" i="6"/>
  <c r="EF44" i="6"/>
  <c r="EE44" i="6"/>
  <c r="ED44" i="6"/>
  <c r="EC44" i="6"/>
  <c r="EB44" i="6"/>
  <c r="EO43" i="6"/>
  <c r="EN43" i="6"/>
  <c r="EM43" i="6"/>
  <c r="EL43" i="6"/>
  <c r="EK43" i="6"/>
  <c r="EJ43" i="6"/>
  <c r="EI43" i="6"/>
  <c r="EH43" i="6"/>
  <c r="EG43" i="6"/>
  <c r="EF43" i="6"/>
  <c r="EE43" i="6"/>
  <c r="ED43" i="6"/>
  <c r="EC43" i="6"/>
  <c r="EB43" i="6"/>
  <c r="EO42" i="6"/>
  <c r="EN42" i="6"/>
  <c r="EM42" i="6"/>
  <c r="EL42" i="6"/>
  <c r="EK42" i="6"/>
  <c r="EJ42" i="6"/>
  <c r="EI42" i="6"/>
  <c r="EH42" i="6"/>
  <c r="EG42" i="6"/>
  <c r="EF42" i="6"/>
  <c r="EE42" i="6"/>
  <c r="ED42" i="6"/>
  <c r="EC42" i="6"/>
  <c r="EB42" i="6"/>
  <c r="EO41" i="6"/>
  <c r="EN41" i="6"/>
  <c r="EM41" i="6"/>
  <c r="EL41" i="6"/>
  <c r="EK41" i="6"/>
  <c r="EJ41" i="6"/>
  <c r="EI41" i="6"/>
  <c r="EH41" i="6"/>
  <c r="EG41" i="6"/>
  <c r="EF41" i="6"/>
  <c r="EE41" i="6"/>
  <c r="ED41" i="6"/>
  <c r="EC41" i="6"/>
  <c r="EB41" i="6"/>
  <c r="EO40" i="6"/>
  <c r="EN40" i="6"/>
  <c r="EM40" i="6"/>
  <c r="EL40" i="6"/>
  <c r="EK40" i="6"/>
  <c r="EJ40" i="6"/>
  <c r="EI40" i="6"/>
  <c r="EH40" i="6"/>
  <c r="EG40" i="6"/>
  <c r="EF40" i="6"/>
  <c r="EE40" i="6"/>
  <c r="ED40" i="6"/>
  <c r="EC40" i="6"/>
  <c r="EB40" i="6"/>
  <c r="EO39" i="6"/>
  <c r="EN39" i="6"/>
  <c r="EM39" i="6"/>
  <c r="EL39" i="6"/>
  <c r="EK39" i="6"/>
  <c r="EJ39" i="6"/>
  <c r="EI39" i="6"/>
  <c r="EH39" i="6"/>
  <c r="EG39" i="6"/>
  <c r="EF39" i="6"/>
  <c r="EE39" i="6"/>
  <c r="ED39" i="6"/>
  <c r="EC39" i="6"/>
  <c r="EB39" i="6"/>
  <c r="EO38" i="6"/>
  <c r="EN38" i="6"/>
  <c r="EM38" i="6"/>
  <c r="EL38" i="6"/>
  <c r="EK38" i="6"/>
  <c r="EJ38" i="6"/>
  <c r="EI38" i="6"/>
  <c r="EH38" i="6"/>
  <c r="EG38" i="6"/>
  <c r="EF38" i="6"/>
  <c r="EE38" i="6"/>
  <c r="ED38" i="6"/>
  <c r="EC38" i="6"/>
  <c r="EB38" i="6"/>
  <c r="EO37" i="6"/>
  <c r="EN37" i="6"/>
  <c r="EM37" i="6"/>
  <c r="EL37" i="6"/>
  <c r="EK37" i="6"/>
  <c r="EJ37" i="6"/>
  <c r="EI37" i="6"/>
  <c r="EH37" i="6"/>
  <c r="EG37" i="6"/>
  <c r="EF37" i="6"/>
  <c r="EE37" i="6"/>
  <c r="ED37" i="6"/>
  <c r="EC37" i="6"/>
  <c r="EB37" i="6"/>
  <c r="EO36" i="6"/>
  <c r="EN36" i="6"/>
  <c r="EM36" i="6"/>
  <c r="EL36" i="6"/>
  <c r="EK36" i="6"/>
  <c r="EJ36" i="6"/>
  <c r="EI36" i="6"/>
  <c r="EH36" i="6"/>
  <c r="EG36" i="6"/>
  <c r="EF36" i="6"/>
  <c r="EE36" i="6"/>
  <c r="ED36" i="6"/>
  <c r="EC36" i="6"/>
  <c r="EB36" i="6"/>
  <c r="EO35" i="6"/>
  <c r="EN35" i="6"/>
  <c r="EM35" i="6"/>
  <c r="EL35" i="6"/>
  <c r="EK35" i="6"/>
  <c r="EJ35" i="6"/>
  <c r="EI35" i="6"/>
  <c r="EH35" i="6"/>
  <c r="EG35" i="6"/>
  <c r="EF35" i="6"/>
  <c r="EE35" i="6"/>
  <c r="ED35" i="6"/>
  <c r="EC35" i="6"/>
  <c r="EB35" i="6"/>
  <c r="EO34" i="6"/>
  <c r="EN34" i="6"/>
  <c r="EM34" i="6"/>
  <c r="EL34" i="6"/>
  <c r="EK34" i="6"/>
  <c r="EJ34" i="6"/>
  <c r="EI34" i="6"/>
  <c r="EH34" i="6"/>
  <c r="EG34" i="6"/>
  <c r="EF34" i="6"/>
  <c r="EE34" i="6"/>
  <c r="ED34" i="6"/>
  <c r="EC34" i="6"/>
  <c r="EB34" i="6"/>
  <c r="EO33" i="6"/>
  <c r="EN33" i="6"/>
  <c r="EM33" i="6"/>
  <c r="EL33" i="6"/>
  <c r="EK33" i="6"/>
  <c r="EJ33" i="6"/>
  <c r="EI33" i="6"/>
  <c r="EH33" i="6"/>
  <c r="EG33" i="6"/>
  <c r="EF33" i="6"/>
  <c r="EE33" i="6"/>
  <c r="ED33" i="6"/>
  <c r="EC33" i="6"/>
  <c r="EB33" i="6"/>
  <c r="EO32" i="6"/>
  <c r="EN32" i="6"/>
  <c r="EM32" i="6"/>
  <c r="EL32" i="6"/>
  <c r="EK32" i="6"/>
  <c r="EJ32" i="6"/>
  <c r="EI32" i="6"/>
  <c r="EH32" i="6"/>
  <c r="EG32" i="6"/>
  <c r="EF32" i="6"/>
  <c r="EE32" i="6"/>
  <c r="ED32" i="6"/>
  <c r="EC32" i="6"/>
  <c r="EB32" i="6"/>
  <c r="EO31" i="6"/>
  <c r="EN31" i="6"/>
  <c r="EM31" i="6"/>
  <c r="EL31" i="6"/>
  <c r="EK31" i="6"/>
  <c r="EJ31" i="6"/>
  <c r="EI31" i="6"/>
  <c r="EH31" i="6"/>
  <c r="EG31" i="6"/>
  <c r="EF31" i="6"/>
  <c r="EE31" i="6"/>
  <c r="ED31" i="6"/>
  <c r="EC31" i="6"/>
  <c r="EB31" i="6"/>
  <c r="EO30" i="6"/>
  <c r="EN30" i="6"/>
  <c r="EM30" i="6"/>
  <c r="EL30" i="6"/>
  <c r="EK30" i="6"/>
  <c r="EJ30" i="6"/>
  <c r="EI30" i="6"/>
  <c r="EH30" i="6"/>
  <c r="EG30" i="6"/>
  <c r="EF30" i="6"/>
  <c r="EE30" i="6"/>
  <c r="ED30" i="6"/>
  <c r="EC30" i="6"/>
  <c r="EB30" i="6"/>
  <c r="EO29" i="6"/>
  <c r="EN29" i="6"/>
  <c r="EM29" i="6"/>
  <c r="EL29" i="6"/>
  <c r="EK29" i="6"/>
  <c r="EJ29" i="6"/>
  <c r="EI29" i="6"/>
  <c r="EH29" i="6"/>
  <c r="EG29" i="6"/>
  <c r="EF29" i="6"/>
  <c r="EE29" i="6"/>
  <c r="ED29" i="6"/>
  <c r="EC29" i="6"/>
  <c r="EB29" i="6"/>
  <c r="EO28" i="6"/>
  <c r="EN28" i="6"/>
  <c r="EM28" i="6"/>
  <c r="EL28" i="6"/>
  <c r="EK28" i="6"/>
  <c r="EJ28" i="6"/>
  <c r="EI28" i="6"/>
  <c r="EH28" i="6"/>
  <c r="EG28" i="6"/>
  <c r="EF28" i="6"/>
  <c r="EE28" i="6"/>
  <c r="ED28" i="6"/>
  <c r="EC28" i="6"/>
  <c r="EB28" i="6"/>
  <c r="EO27" i="6"/>
  <c r="EN27" i="6"/>
  <c r="EM27" i="6"/>
  <c r="EL27" i="6"/>
  <c r="EK27" i="6"/>
  <c r="EJ27" i="6"/>
  <c r="EI27" i="6"/>
  <c r="EH27" i="6"/>
  <c r="EG27" i="6"/>
  <c r="EF27" i="6"/>
  <c r="EE27" i="6"/>
  <c r="ED27" i="6"/>
  <c r="EC27" i="6"/>
  <c r="EB27" i="6"/>
  <c r="EO26" i="6"/>
  <c r="EN26" i="6"/>
  <c r="EM26" i="6"/>
  <c r="EL26" i="6"/>
  <c r="EK26" i="6"/>
  <c r="EJ26" i="6"/>
  <c r="EI26" i="6"/>
  <c r="EH26" i="6"/>
  <c r="EG26" i="6"/>
  <c r="EF26" i="6"/>
  <c r="EE26" i="6"/>
  <c r="ED26" i="6"/>
  <c r="EC26" i="6"/>
  <c r="EB26" i="6"/>
  <c r="EO25" i="6"/>
  <c r="EN25" i="6"/>
  <c r="EM25" i="6"/>
  <c r="EL25" i="6"/>
  <c r="EK25" i="6"/>
  <c r="EJ25" i="6"/>
  <c r="EI25" i="6"/>
  <c r="EH25" i="6"/>
  <c r="EG25" i="6"/>
  <c r="EF25" i="6"/>
  <c r="EE25" i="6"/>
  <c r="ED25" i="6"/>
  <c r="EC25" i="6"/>
  <c r="EB25" i="6"/>
  <c r="EO24" i="6"/>
  <c r="EN24" i="6"/>
  <c r="EM24" i="6"/>
  <c r="EL24" i="6"/>
  <c r="EK24" i="6"/>
  <c r="EJ24" i="6"/>
  <c r="EI24" i="6"/>
  <c r="EH24" i="6"/>
  <c r="EG24" i="6"/>
  <c r="EF24" i="6"/>
  <c r="EE24" i="6"/>
  <c r="ED24" i="6"/>
  <c r="EC24" i="6"/>
  <c r="EB24" i="6"/>
  <c r="EO23" i="6"/>
  <c r="EN23" i="6"/>
  <c r="EM23" i="6"/>
  <c r="EL23" i="6"/>
  <c r="EK23" i="6"/>
  <c r="EJ23" i="6"/>
  <c r="EI23" i="6"/>
  <c r="EH23" i="6"/>
  <c r="EG23" i="6"/>
  <c r="EF23" i="6"/>
  <c r="EE23" i="6"/>
  <c r="ED23" i="6"/>
  <c r="EC23" i="6"/>
  <c r="EB23" i="6"/>
  <c r="EO22" i="6"/>
  <c r="EN22" i="6"/>
  <c r="EM22" i="6"/>
  <c r="EL22" i="6"/>
  <c r="EK22" i="6"/>
  <c r="EJ22" i="6"/>
  <c r="EI22" i="6"/>
  <c r="EH22" i="6"/>
  <c r="EG22" i="6"/>
  <c r="EF22" i="6"/>
  <c r="EE22" i="6"/>
  <c r="ED22" i="6"/>
  <c r="EC22" i="6"/>
  <c r="EB22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O14" i="6"/>
  <c r="EN14" i="6"/>
  <c r="EM14" i="6"/>
  <c r="EL14" i="6"/>
  <c r="EK14" i="6"/>
  <c r="EJ14" i="6"/>
  <c r="EI14" i="6"/>
  <c r="EH14" i="6"/>
  <c r="EG14" i="6"/>
  <c r="EF14" i="6"/>
  <c r="EE14" i="6"/>
  <c r="ED14" i="6"/>
  <c r="EC14" i="6"/>
  <c r="EB14" i="6"/>
  <c r="EO13" i="6"/>
  <c r="EN13" i="6"/>
  <c r="EM13" i="6"/>
  <c r="EL13" i="6"/>
  <c r="EK13" i="6"/>
  <c r="EJ13" i="6"/>
  <c r="EI13" i="6"/>
  <c r="EH13" i="6"/>
  <c r="EG13" i="6"/>
  <c r="EF13" i="6"/>
  <c r="EE13" i="6"/>
  <c r="ED13" i="6"/>
  <c r="EC13" i="6"/>
  <c r="EB13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O10" i="6"/>
  <c r="EN10" i="6"/>
  <c r="EM10" i="6"/>
  <c r="EL10" i="6"/>
  <c r="EK10" i="6"/>
  <c r="EJ10" i="6"/>
  <c r="EI10" i="6"/>
  <c r="EH10" i="6"/>
  <c r="EG10" i="6"/>
  <c r="EF10" i="6"/>
  <c r="EE10" i="6"/>
  <c r="ED10" i="6"/>
  <c r="EC10" i="6"/>
  <c r="EB10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A113" i="6"/>
  <c r="CP113" i="6"/>
  <c r="A112" i="6"/>
  <c r="CP112" i="6"/>
  <c r="A111" i="6"/>
  <c r="CP111" i="6"/>
  <c r="A110" i="6"/>
  <c r="CP110" i="6"/>
  <c r="A109" i="6"/>
  <c r="CP109" i="6"/>
  <c r="A108" i="6"/>
  <c r="CP108" i="6"/>
  <c r="A107" i="6"/>
  <c r="CP107" i="6"/>
  <c r="A106" i="6"/>
  <c r="CP106" i="6"/>
  <c r="A105" i="6"/>
  <c r="CP105" i="6"/>
  <c r="A104" i="6"/>
  <c r="CP104" i="6"/>
  <c r="A103" i="6"/>
  <c r="CP103" i="6"/>
  <c r="A102" i="6"/>
  <c r="CP102" i="6"/>
  <c r="A101" i="6"/>
  <c r="CP101" i="6"/>
  <c r="A100" i="6"/>
  <c r="CP100" i="6"/>
  <c r="A99" i="6"/>
  <c r="CP99" i="6"/>
  <c r="A98" i="6"/>
  <c r="CP98" i="6"/>
  <c r="A97" i="6"/>
  <c r="CP97" i="6"/>
  <c r="A96" i="6"/>
  <c r="CP96" i="6"/>
  <c r="A95" i="6"/>
  <c r="CP95" i="6"/>
  <c r="A94" i="6"/>
  <c r="CP94" i="6"/>
  <c r="A93" i="6"/>
  <c r="CP93" i="6"/>
  <c r="A92" i="6"/>
  <c r="CP92" i="6"/>
  <c r="A91" i="6"/>
  <c r="CP91" i="6"/>
  <c r="A90" i="6"/>
  <c r="CP90" i="6"/>
  <c r="A89" i="6"/>
  <c r="CP89" i="6"/>
  <c r="A88" i="6"/>
  <c r="CP88" i="6"/>
  <c r="A87" i="6"/>
  <c r="CP87" i="6"/>
  <c r="A86" i="6"/>
  <c r="CP86" i="6"/>
  <c r="A85" i="6"/>
  <c r="CP85" i="6"/>
  <c r="A84" i="6"/>
  <c r="CP84" i="6"/>
  <c r="A83" i="6"/>
  <c r="CP83" i="6"/>
  <c r="A82" i="6"/>
  <c r="CP82" i="6"/>
  <c r="A81" i="6"/>
  <c r="CP81" i="6"/>
  <c r="A80" i="6"/>
  <c r="CP80" i="6"/>
  <c r="A79" i="6"/>
  <c r="CP79" i="6"/>
  <c r="A78" i="6"/>
  <c r="CP78" i="6"/>
  <c r="A77" i="6"/>
  <c r="CP77" i="6"/>
  <c r="A76" i="6"/>
  <c r="CP76" i="6"/>
  <c r="A75" i="6"/>
  <c r="CP75" i="6"/>
  <c r="A74" i="6"/>
  <c r="CP74" i="6"/>
  <c r="A73" i="6"/>
  <c r="CP73" i="6"/>
  <c r="A72" i="6"/>
  <c r="CP72" i="6"/>
  <c r="A71" i="6"/>
  <c r="CP71" i="6"/>
  <c r="A70" i="6"/>
  <c r="CP70" i="6"/>
  <c r="A69" i="6"/>
  <c r="CP69" i="6"/>
  <c r="A68" i="6"/>
  <c r="CP68" i="6"/>
  <c r="A67" i="6"/>
  <c r="CP67" i="6"/>
  <c r="A66" i="6"/>
  <c r="CP66" i="6"/>
  <c r="A65" i="6"/>
  <c r="CP65" i="6"/>
  <c r="A64" i="6"/>
  <c r="CP64" i="6"/>
  <c r="A63" i="6"/>
  <c r="CP63" i="6"/>
  <c r="EA113" i="6"/>
  <c r="DZ113" i="6"/>
  <c r="DY113" i="6"/>
  <c r="DX113" i="6"/>
  <c r="DW113" i="6"/>
  <c r="DV113" i="6"/>
  <c r="DU113" i="6"/>
  <c r="DT113" i="6"/>
  <c r="DS113" i="6"/>
  <c r="DR113" i="6"/>
  <c r="DQ113" i="6"/>
  <c r="DP113" i="6"/>
  <c r="DO113" i="6"/>
  <c r="DN113" i="6"/>
  <c r="DM113" i="6"/>
  <c r="DL113" i="6"/>
  <c r="DK113" i="6"/>
  <c r="DJ113" i="6"/>
  <c r="DI113" i="6"/>
  <c r="DH113" i="6"/>
  <c r="DG113" i="6"/>
  <c r="DF113" i="6"/>
  <c r="DE113" i="6"/>
  <c r="DD113" i="6"/>
  <c r="DC113" i="6"/>
  <c r="DB113" i="6"/>
  <c r="DA113" i="6"/>
  <c r="CZ113" i="6"/>
  <c r="CY113" i="6"/>
  <c r="CX113" i="6"/>
  <c r="CW113" i="6"/>
  <c r="CV113" i="6"/>
  <c r="CU113" i="6"/>
  <c r="CT113" i="6"/>
  <c r="CS113" i="6"/>
  <c r="CR113" i="6"/>
  <c r="EA112" i="6"/>
  <c r="DZ112" i="6"/>
  <c r="DY112" i="6"/>
  <c r="DX112" i="6"/>
  <c r="DW112" i="6"/>
  <c r="DV112" i="6"/>
  <c r="DU112" i="6"/>
  <c r="DT112" i="6"/>
  <c r="DS112" i="6"/>
  <c r="DR112" i="6"/>
  <c r="DQ112" i="6"/>
  <c r="DP112" i="6"/>
  <c r="DO112" i="6"/>
  <c r="DN112" i="6"/>
  <c r="DM112" i="6"/>
  <c r="DL112" i="6"/>
  <c r="DK112" i="6"/>
  <c r="DJ112" i="6"/>
  <c r="DI112" i="6"/>
  <c r="DH112" i="6"/>
  <c r="DG112" i="6"/>
  <c r="DF112" i="6"/>
  <c r="DE112" i="6"/>
  <c r="DD112" i="6"/>
  <c r="DC112" i="6"/>
  <c r="DB112" i="6"/>
  <c r="DA112" i="6"/>
  <c r="CZ112" i="6"/>
  <c r="CY112" i="6"/>
  <c r="CX112" i="6"/>
  <c r="CW112" i="6"/>
  <c r="CV112" i="6"/>
  <c r="CU112" i="6"/>
  <c r="CT112" i="6"/>
  <c r="CS112" i="6"/>
  <c r="CR112" i="6"/>
  <c r="EA111" i="6"/>
  <c r="DZ111" i="6"/>
  <c r="DY111" i="6"/>
  <c r="DX111" i="6"/>
  <c r="DW111" i="6"/>
  <c r="DV111" i="6"/>
  <c r="DU111" i="6"/>
  <c r="DT111" i="6"/>
  <c r="DS111" i="6"/>
  <c r="DR111" i="6"/>
  <c r="DQ111" i="6"/>
  <c r="DP111" i="6"/>
  <c r="DO111" i="6"/>
  <c r="DN111" i="6"/>
  <c r="DM111" i="6"/>
  <c r="DL111" i="6"/>
  <c r="DK111" i="6"/>
  <c r="DJ111" i="6"/>
  <c r="DI111" i="6"/>
  <c r="DH111" i="6"/>
  <c r="DG111" i="6"/>
  <c r="DF111" i="6"/>
  <c r="DE111" i="6"/>
  <c r="DD111" i="6"/>
  <c r="DC111" i="6"/>
  <c r="DB111" i="6"/>
  <c r="DA111" i="6"/>
  <c r="CZ111" i="6"/>
  <c r="CY111" i="6"/>
  <c r="CX111" i="6"/>
  <c r="CW111" i="6"/>
  <c r="CV111" i="6"/>
  <c r="CU111" i="6"/>
  <c r="CT111" i="6"/>
  <c r="CS111" i="6"/>
  <c r="CR111" i="6"/>
  <c r="EA110" i="6"/>
  <c r="DZ110" i="6"/>
  <c r="DY110" i="6"/>
  <c r="DX110" i="6"/>
  <c r="DW110" i="6"/>
  <c r="DV110" i="6"/>
  <c r="DU110" i="6"/>
  <c r="DT110" i="6"/>
  <c r="DS110" i="6"/>
  <c r="DR110" i="6"/>
  <c r="DQ110" i="6"/>
  <c r="DP110" i="6"/>
  <c r="DO110" i="6"/>
  <c r="DN110" i="6"/>
  <c r="DM110" i="6"/>
  <c r="DL110" i="6"/>
  <c r="DK110" i="6"/>
  <c r="DJ110" i="6"/>
  <c r="DI110" i="6"/>
  <c r="DH110" i="6"/>
  <c r="DG110" i="6"/>
  <c r="DF110" i="6"/>
  <c r="DE110" i="6"/>
  <c r="DD110" i="6"/>
  <c r="DC110" i="6"/>
  <c r="DB110" i="6"/>
  <c r="DA110" i="6"/>
  <c r="CZ110" i="6"/>
  <c r="CY110" i="6"/>
  <c r="CX110" i="6"/>
  <c r="CW110" i="6"/>
  <c r="CV110" i="6"/>
  <c r="CU110" i="6"/>
  <c r="CT110" i="6"/>
  <c r="CS110" i="6"/>
  <c r="CR110" i="6"/>
  <c r="EA109" i="6"/>
  <c r="DZ109" i="6"/>
  <c r="DY109" i="6"/>
  <c r="DX109" i="6"/>
  <c r="DW109" i="6"/>
  <c r="DV109" i="6"/>
  <c r="DU109" i="6"/>
  <c r="DT109" i="6"/>
  <c r="DS109" i="6"/>
  <c r="DR109" i="6"/>
  <c r="DQ109" i="6"/>
  <c r="DP109" i="6"/>
  <c r="DO109" i="6"/>
  <c r="DN109" i="6"/>
  <c r="DM109" i="6"/>
  <c r="DL109" i="6"/>
  <c r="DK109" i="6"/>
  <c r="DJ109" i="6"/>
  <c r="DI109" i="6"/>
  <c r="DH109" i="6"/>
  <c r="DG109" i="6"/>
  <c r="DF109" i="6"/>
  <c r="DE109" i="6"/>
  <c r="DD109" i="6"/>
  <c r="DC109" i="6"/>
  <c r="DB109" i="6"/>
  <c r="DA109" i="6"/>
  <c r="CZ109" i="6"/>
  <c r="CY109" i="6"/>
  <c r="CX109" i="6"/>
  <c r="CW109" i="6"/>
  <c r="CV109" i="6"/>
  <c r="CU109" i="6"/>
  <c r="CT109" i="6"/>
  <c r="CS109" i="6"/>
  <c r="CR109" i="6"/>
  <c r="EA108" i="6"/>
  <c r="DZ108" i="6"/>
  <c r="DY108" i="6"/>
  <c r="DX108" i="6"/>
  <c r="DW108" i="6"/>
  <c r="DV108" i="6"/>
  <c r="DU108" i="6"/>
  <c r="DT108" i="6"/>
  <c r="DS108" i="6"/>
  <c r="DR108" i="6"/>
  <c r="DQ108" i="6"/>
  <c r="DP108" i="6"/>
  <c r="DO108" i="6"/>
  <c r="DN108" i="6"/>
  <c r="DM108" i="6"/>
  <c r="DL108" i="6"/>
  <c r="DK108" i="6"/>
  <c r="DJ108" i="6"/>
  <c r="DI108" i="6"/>
  <c r="DH108" i="6"/>
  <c r="DG108" i="6"/>
  <c r="DF108" i="6"/>
  <c r="DE108" i="6"/>
  <c r="DD108" i="6"/>
  <c r="DC108" i="6"/>
  <c r="DB108" i="6"/>
  <c r="DA108" i="6"/>
  <c r="CZ108" i="6"/>
  <c r="CY108" i="6"/>
  <c r="CX108" i="6"/>
  <c r="CW108" i="6"/>
  <c r="CV108" i="6"/>
  <c r="CU108" i="6"/>
  <c r="CT108" i="6"/>
  <c r="CS108" i="6"/>
  <c r="CR108" i="6"/>
  <c r="EA107" i="6"/>
  <c r="DZ107" i="6"/>
  <c r="DY107" i="6"/>
  <c r="DX107" i="6"/>
  <c r="DW107" i="6"/>
  <c r="DV107" i="6"/>
  <c r="DU107" i="6"/>
  <c r="DT107" i="6"/>
  <c r="DS107" i="6"/>
  <c r="DR107" i="6"/>
  <c r="DQ107" i="6"/>
  <c r="DP107" i="6"/>
  <c r="DO107" i="6"/>
  <c r="DN107" i="6"/>
  <c r="DM107" i="6"/>
  <c r="DL107" i="6"/>
  <c r="DK107" i="6"/>
  <c r="DJ107" i="6"/>
  <c r="DI107" i="6"/>
  <c r="DH107" i="6"/>
  <c r="DG107" i="6"/>
  <c r="DF107" i="6"/>
  <c r="DE107" i="6"/>
  <c r="DD107" i="6"/>
  <c r="DC107" i="6"/>
  <c r="DB107" i="6"/>
  <c r="DA107" i="6"/>
  <c r="CZ107" i="6"/>
  <c r="CY107" i="6"/>
  <c r="CX107" i="6"/>
  <c r="CW107" i="6"/>
  <c r="CV107" i="6"/>
  <c r="CU107" i="6"/>
  <c r="CT107" i="6"/>
  <c r="CS107" i="6"/>
  <c r="CR107" i="6"/>
  <c r="EA106" i="6"/>
  <c r="DZ106" i="6"/>
  <c r="DY106" i="6"/>
  <c r="DX106" i="6"/>
  <c r="DW106" i="6"/>
  <c r="DV106" i="6"/>
  <c r="DU106" i="6"/>
  <c r="DT106" i="6"/>
  <c r="DS106" i="6"/>
  <c r="DR106" i="6"/>
  <c r="DQ106" i="6"/>
  <c r="DP106" i="6"/>
  <c r="DO106" i="6"/>
  <c r="DN106" i="6"/>
  <c r="DM106" i="6"/>
  <c r="DL106" i="6"/>
  <c r="DK106" i="6"/>
  <c r="DJ106" i="6"/>
  <c r="DI106" i="6"/>
  <c r="DH106" i="6"/>
  <c r="DG106" i="6"/>
  <c r="DF106" i="6"/>
  <c r="DE106" i="6"/>
  <c r="DD106" i="6"/>
  <c r="DC106" i="6"/>
  <c r="DB106" i="6"/>
  <c r="DA106" i="6"/>
  <c r="CZ106" i="6"/>
  <c r="CY106" i="6"/>
  <c r="CX106" i="6"/>
  <c r="CW106" i="6"/>
  <c r="CV106" i="6"/>
  <c r="CU106" i="6"/>
  <c r="CT106" i="6"/>
  <c r="CS106" i="6"/>
  <c r="CR106" i="6"/>
  <c r="EA105" i="6"/>
  <c r="DZ105" i="6"/>
  <c r="DY105" i="6"/>
  <c r="DX105" i="6"/>
  <c r="DW105" i="6"/>
  <c r="DV105" i="6"/>
  <c r="DU105" i="6"/>
  <c r="DT105" i="6"/>
  <c r="DS105" i="6"/>
  <c r="DR105" i="6"/>
  <c r="DQ105" i="6"/>
  <c r="DP105" i="6"/>
  <c r="DO105" i="6"/>
  <c r="DN105" i="6"/>
  <c r="DM105" i="6"/>
  <c r="DL105" i="6"/>
  <c r="DK105" i="6"/>
  <c r="DJ105" i="6"/>
  <c r="DI105" i="6"/>
  <c r="DH105" i="6"/>
  <c r="DG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CR105" i="6"/>
  <c r="EA104" i="6"/>
  <c r="DZ104" i="6"/>
  <c r="DY104" i="6"/>
  <c r="DX104" i="6"/>
  <c r="DW104" i="6"/>
  <c r="DV104" i="6"/>
  <c r="DU104" i="6"/>
  <c r="DT104" i="6"/>
  <c r="DS104" i="6"/>
  <c r="DR104" i="6"/>
  <c r="DQ104" i="6"/>
  <c r="DP104" i="6"/>
  <c r="DO104" i="6"/>
  <c r="DN104" i="6"/>
  <c r="DM104" i="6"/>
  <c r="DL104" i="6"/>
  <c r="DK104" i="6"/>
  <c r="DJ104" i="6"/>
  <c r="DI104" i="6"/>
  <c r="DH104" i="6"/>
  <c r="DG104" i="6"/>
  <c r="DF104" i="6"/>
  <c r="DE104" i="6"/>
  <c r="DD104" i="6"/>
  <c r="DC104" i="6"/>
  <c r="DB104" i="6"/>
  <c r="DA104" i="6"/>
  <c r="CZ104" i="6"/>
  <c r="CY104" i="6"/>
  <c r="CX104" i="6"/>
  <c r="CW104" i="6"/>
  <c r="CV104" i="6"/>
  <c r="CU104" i="6"/>
  <c r="CT104" i="6"/>
  <c r="CS104" i="6"/>
  <c r="CR104" i="6"/>
  <c r="EA103" i="6"/>
  <c r="DZ103" i="6"/>
  <c r="DY103" i="6"/>
  <c r="DX103" i="6"/>
  <c r="DW103" i="6"/>
  <c r="DV103" i="6"/>
  <c r="DU103" i="6"/>
  <c r="DT103" i="6"/>
  <c r="DS103" i="6"/>
  <c r="DR103" i="6"/>
  <c r="DQ103" i="6"/>
  <c r="DP103" i="6"/>
  <c r="DO103" i="6"/>
  <c r="DN103" i="6"/>
  <c r="DM103" i="6"/>
  <c r="DL103" i="6"/>
  <c r="DK103" i="6"/>
  <c r="DJ103" i="6"/>
  <c r="DI103" i="6"/>
  <c r="DH103" i="6"/>
  <c r="DG103" i="6"/>
  <c r="DF103" i="6"/>
  <c r="DE103" i="6"/>
  <c r="DD103" i="6"/>
  <c r="DC103" i="6"/>
  <c r="DB103" i="6"/>
  <c r="DA103" i="6"/>
  <c r="CZ103" i="6"/>
  <c r="CY103" i="6"/>
  <c r="CX103" i="6"/>
  <c r="CW103" i="6"/>
  <c r="CV103" i="6"/>
  <c r="CU103" i="6"/>
  <c r="CT103" i="6"/>
  <c r="CS103" i="6"/>
  <c r="CR103" i="6"/>
  <c r="EA102" i="6"/>
  <c r="DZ102" i="6"/>
  <c r="DY102" i="6"/>
  <c r="DX102" i="6"/>
  <c r="DW102" i="6"/>
  <c r="DV102" i="6"/>
  <c r="DU102" i="6"/>
  <c r="DT102" i="6"/>
  <c r="DS102" i="6"/>
  <c r="DR102" i="6"/>
  <c r="DQ102" i="6"/>
  <c r="DP102" i="6"/>
  <c r="DO102" i="6"/>
  <c r="DN102" i="6"/>
  <c r="DM102" i="6"/>
  <c r="DL102" i="6"/>
  <c r="DK102" i="6"/>
  <c r="DJ102" i="6"/>
  <c r="DI102" i="6"/>
  <c r="DH102" i="6"/>
  <c r="DG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CR102" i="6"/>
  <c r="EA101" i="6"/>
  <c r="DZ101" i="6"/>
  <c r="DY101" i="6"/>
  <c r="DX101" i="6"/>
  <c r="DW101" i="6"/>
  <c r="DV101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EA100" i="6"/>
  <c r="DZ100" i="6"/>
  <c r="DY100" i="6"/>
  <c r="DX100" i="6"/>
  <c r="DW100" i="6"/>
  <c r="DV100" i="6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EA99" i="6"/>
  <c r="DZ99" i="6"/>
  <c r="DY99" i="6"/>
  <c r="DX99" i="6"/>
  <c r="DW99" i="6"/>
  <c r="DV99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EA98" i="6"/>
  <c r="DZ98" i="6"/>
  <c r="DY98" i="6"/>
  <c r="DX98" i="6"/>
  <c r="DW98" i="6"/>
  <c r="DV98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EA97" i="6"/>
  <c r="DZ97" i="6"/>
  <c r="DY97" i="6"/>
  <c r="DX97" i="6"/>
  <c r="DW97" i="6"/>
  <c r="DV97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EA96" i="6"/>
  <c r="DZ96" i="6"/>
  <c r="DY96" i="6"/>
  <c r="DX96" i="6"/>
  <c r="DW96" i="6"/>
  <c r="DV96" i="6"/>
  <c r="DU96" i="6"/>
  <c r="DT96" i="6"/>
  <c r="DS96" i="6"/>
  <c r="DR96" i="6"/>
  <c r="DQ96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EA95" i="6"/>
  <c r="DZ95" i="6"/>
  <c r="DY95" i="6"/>
  <c r="DX95" i="6"/>
  <c r="DW95" i="6"/>
  <c r="DV95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EA94" i="6"/>
  <c r="DZ94" i="6"/>
  <c r="DY94" i="6"/>
  <c r="DX94" i="6"/>
  <c r="DW94" i="6"/>
  <c r="DV94" i="6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EA93" i="6"/>
  <c r="DZ93" i="6"/>
  <c r="DY93" i="6"/>
  <c r="DX93" i="6"/>
  <c r="DW93" i="6"/>
  <c r="DV93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EA92" i="6"/>
  <c r="DZ92" i="6"/>
  <c r="DY92" i="6"/>
  <c r="DX92" i="6"/>
  <c r="DW92" i="6"/>
  <c r="DV92" i="6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EA91" i="6"/>
  <c r="DZ91" i="6"/>
  <c r="DY91" i="6"/>
  <c r="DX91" i="6"/>
  <c r="DW91" i="6"/>
  <c r="DV91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EA90" i="6"/>
  <c r="DZ90" i="6"/>
  <c r="DY90" i="6"/>
  <c r="DX90" i="6"/>
  <c r="DW90" i="6"/>
  <c r="DV90" i="6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EA89" i="6"/>
  <c r="DZ89" i="6"/>
  <c r="DY89" i="6"/>
  <c r="DX89" i="6"/>
  <c r="DW89" i="6"/>
  <c r="DV89" i="6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EA88" i="6"/>
  <c r="DZ88" i="6"/>
  <c r="DY88" i="6"/>
  <c r="DX88" i="6"/>
  <c r="DW88" i="6"/>
  <c r="DV88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EA87" i="6"/>
  <c r="DZ87" i="6"/>
  <c r="DY87" i="6"/>
  <c r="DX87" i="6"/>
  <c r="DW87" i="6"/>
  <c r="DV87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EA86" i="6"/>
  <c r="DZ86" i="6"/>
  <c r="DY86" i="6"/>
  <c r="DX86" i="6"/>
  <c r="DW86" i="6"/>
  <c r="DV86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EA85" i="6"/>
  <c r="DZ85" i="6"/>
  <c r="DY85" i="6"/>
  <c r="DX85" i="6"/>
  <c r="DW85" i="6"/>
  <c r="DV85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EA84" i="6"/>
  <c r="DZ84" i="6"/>
  <c r="DY84" i="6"/>
  <c r="DX84" i="6"/>
  <c r="DW84" i="6"/>
  <c r="DV84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EA83" i="6"/>
  <c r="DZ83" i="6"/>
  <c r="DY83" i="6"/>
  <c r="DX83" i="6"/>
  <c r="DW83" i="6"/>
  <c r="DV83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EA82" i="6"/>
  <c r="DZ82" i="6"/>
  <c r="DY82" i="6"/>
  <c r="DX82" i="6"/>
  <c r="DW82" i="6"/>
  <c r="DV82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EA81" i="6"/>
  <c r="DZ81" i="6"/>
  <c r="DY81" i="6"/>
  <c r="DX81" i="6"/>
  <c r="DW81" i="6"/>
  <c r="DV81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EA80" i="6"/>
  <c r="DZ80" i="6"/>
  <c r="DY80" i="6"/>
  <c r="DX80" i="6"/>
  <c r="DW80" i="6"/>
  <c r="DV80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EA79" i="6"/>
  <c r="DZ79" i="6"/>
  <c r="DY79" i="6"/>
  <c r="DX79" i="6"/>
  <c r="DW79" i="6"/>
  <c r="DV79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EA78" i="6"/>
  <c r="DZ78" i="6"/>
  <c r="DY78" i="6"/>
  <c r="DX78" i="6"/>
  <c r="DW78" i="6"/>
  <c r="DV78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EA77" i="6"/>
  <c r="DZ77" i="6"/>
  <c r="DY77" i="6"/>
  <c r="DX77" i="6"/>
  <c r="DW77" i="6"/>
  <c r="DV77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EA76" i="6"/>
  <c r="DZ76" i="6"/>
  <c r="DY76" i="6"/>
  <c r="DX76" i="6"/>
  <c r="DW76" i="6"/>
  <c r="DV76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EA75" i="6"/>
  <c r="DZ75" i="6"/>
  <c r="DY75" i="6"/>
  <c r="DX75" i="6"/>
  <c r="DW75" i="6"/>
  <c r="DV75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EA74" i="6"/>
  <c r="DZ74" i="6"/>
  <c r="DY74" i="6"/>
  <c r="DX74" i="6"/>
  <c r="DW74" i="6"/>
  <c r="DV74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EA73" i="6"/>
  <c r="DZ73" i="6"/>
  <c r="DY73" i="6"/>
  <c r="DX73" i="6"/>
  <c r="DW73" i="6"/>
  <c r="DV73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EA72" i="6"/>
  <c r="DZ72" i="6"/>
  <c r="DY72" i="6"/>
  <c r="DX72" i="6"/>
  <c r="DW72" i="6"/>
  <c r="DV72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EA71" i="6"/>
  <c r="DZ71" i="6"/>
  <c r="DY71" i="6"/>
  <c r="DX71" i="6"/>
  <c r="DW71" i="6"/>
  <c r="DV71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EA70" i="6"/>
  <c r="DZ70" i="6"/>
  <c r="DY70" i="6"/>
  <c r="DX70" i="6"/>
  <c r="DW70" i="6"/>
  <c r="DV70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EA69" i="6"/>
  <c r="DZ69" i="6"/>
  <c r="DY69" i="6"/>
  <c r="DX69" i="6"/>
  <c r="DW69" i="6"/>
  <c r="DV69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EA68" i="6"/>
  <c r="DZ68" i="6"/>
  <c r="DY68" i="6"/>
  <c r="DX68" i="6"/>
  <c r="DW68" i="6"/>
  <c r="DV68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EA67" i="6"/>
  <c r="DZ67" i="6"/>
  <c r="DY67" i="6"/>
  <c r="DX67" i="6"/>
  <c r="DW67" i="6"/>
  <c r="DV67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EA66" i="6"/>
  <c r="DZ66" i="6"/>
  <c r="DY66" i="6"/>
  <c r="DX66" i="6"/>
  <c r="DW66" i="6"/>
  <c r="DV66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EA65" i="6"/>
  <c r="DZ65" i="6"/>
  <c r="DY65" i="6"/>
  <c r="DX65" i="6"/>
  <c r="DW65" i="6"/>
  <c r="DV65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EA64" i="6"/>
  <c r="DZ64" i="6"/>
  <c r="DY64" i="6"/>
  <c r="DX64" i="6"/>
  <c r="DW64" i="6"/>
  <c r="DV64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EA63" i="6"/>
  <c r="DZ63" i="6"/>
  <c r="DY63" i="6"/>
  <c r="DX63" i="6"/>
  <c r="DW63" i="6"/>
  <c r="DV63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EA62" i="6"/>
  <c r="DZ62" i="6"/>
  <c r="DY62" i="6"/>
  <c r="DX62" i="6"/>
  <c r="DW62" i="6"/>
  <c r="DV62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EA61" i="6"/>
  <c r="DZ61" i="6"/>
  <c r="DY61" i="6"/>
  <c r="DX61" i="6"/>
  <c r="DW61" i="6"/>
  <c r="DV61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EA60" i="6"/>
  <c r="DZ60" i="6"/>
  <c r="DY60" i="6"/>
  <c r="DX60" i="6"/>
  <c r="DW60" i="6"/>
  <c r="DV60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EA59" i="6"/>
  <c r="DZ59" i="6"/>
  <c r="DY59" i="6"/>
  <c r="DX59" i="6"/>
  <c r="DW59" i="6"/>
  <c r="DV59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EA58" i="6"/>
  <c r="DZ58" i="6"/>
  <c r="DY58" i="6"/>
  <c r="DX58" i="6"/>
  <c r="DW58" i="6"/>
  <c r="DV58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EA57" i="6"/>
  <c r="DZ57" i="6"/>
  <c r="DY57" i="6"/>
  <c r="DX57" i="6"/>
  <c r="DW57" i="6"/>
  <c r="DV57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EA56" i="6"/>
  <c r="DZ56" i="6"/>
  <c r="DY56" i="6"/>
  <c r="DX56" i="6"/>
  <c r="DW56" i="6"/>
  <c r="DV56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EA55" i="6"/>
  <c r="DZ55" i="6"/>
  <c r="DY55" i="6"/>
  <c r="DX55" i="6"/>
  <c r="DW55" i="6"/>
  <c r="DV55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EA54" i="6"/>
  <c r="DZ54" i="6"/>
  <c r="DY54" i="6"/>
  <c r="DX54" i="6"/>
  <c r="DW54" i="6"/>
  <c r="DV54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EA53" i="6"/>
  <c r="DZ53" i="6"/>
  <c r="DY53" i="6"/>
  <c r="DX53" i="6"/>
  <c r="DW53" i="6"/>
  <c r="DV53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EA52" i="6"/>
  <c r="DZ52" i="6"/>
  <c r="DY52" i="6"/>
  <c r="DX52" i="6"/>
  <c r="DW52" i="6"/>
  <c r="DV52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EA51" i="6"/>
  <c r="DZ51" i="6"/>
  <c r="DY51" i="6"/>
  <c r="DX51" i="6"/>
  <c r="DW51" i="6"/>
  <c r="DV51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EA50" i="6"/>
  <c r="DZ50" i="6"/>
  <c r="DY50" i="6"/>
  <c r="DX50" i="6"/>
  <c r="DW50" i="6"/>
  <c r="DV50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EA49" i="6"/>
  <c r="DZ49" i="6"/>
  <c r="DY49" i="6"/>
  <c r="DX49" i="6"/>
  <c r="DW49" i="6"/>
  <c r="DV49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EA48" i="6"/>
  <c r="DZ48" i="6"/>
  <c r="DY48" i="6"/>
  <c r="DX48" i="6"/>
  <c r="DW48" i="6"/>
  <c r="DV48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EA47" i="6"/>
  <c r="DZ47" i="6"/>
  <c r="DY47" i="6"/>
  <c r="DX47" i="6"/>
  <c r="DW47" i="6"/>
  <c r="DV47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EA46" i="6"/>
  <c r="DZ46" i="6"/>
  <c r="DY46" i="6"/>
  <c r="DX46" i="6"/>
  <c r="DW46" i="6"/>
  <c r="DV46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EA45" i="6"/>
  <c r="DZ45" i="6"/>
  <c r="DY45" i="6"/>
  <c r="DX45" i="6"/>
  <c r="DW45" i="6"/>
  <c r="DV45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EA44" i="6"/>
  <c r="DZ44" i="6"/>
  <c r="DY44" i="6"/>
  <c r="DX44" i="6"/>
  <c r="DW44" i="6"/>
  <c r="DV44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EA43" i="6"/>
  <c r="DZ43" i="6"/>
  <c r="DY43" i="6"/>
  <c r="DX43" i="6"/>
  <c r="DW43" i="6"/>
  <c r="DV43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EA42" i="6"/>
  <c r="DZ42" i="6"/>
  <c r="DY42" i="6"/>
  <c r="DX42" i="6"/>
  <c r="DW42" i="6"/>
  <c r="DV42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EA41" i="6"/>
  <c r="DZ41" i="6"/>
  <c r="DY41" i="6"/>
  <c r="DX41" i="6"/>
  <c r="DW41" i="6"/>
  <c r="DV41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EA40" i="6"/>
  <c r="DZ40" i="6"/>
  <c r="DY40" i="6"/>
  <c r="DX40" i="6"/>
  <c r="DW40" i="6"/>
  <c r="DV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EA39" i="6"/>
  <c r="DZ39" i="6"/>
  <c r="DY39" i="6"/>
  <c r="DX39" i="6"/>
  <c r="DW39" i="6"/>
  <c r="DV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EA38" i="6"/>
  <c r="DZ38" i="6"/>
  <c r="DY38" i="6"/>
  <c r="DX38" i="6"/>
  <c r="DW38" i="6"/>
  <c r="DV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EA37" i="6"/>
  <c r="DZ37" i="6"/>
  <c r="DY37" i="6"/>
  <c r="DX37" i="6"/>
  <c r="DW37" i="6"/>
  <c r="DV37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EA36" i="6"/>
  <c r="DZ36" i="6"/>
  <c r="DY36" i="6"/>
  <c r="DX36" i="6"/>
  <c r="DW36" i="6"/>
  <c r="DV36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EA35" i="6"/>
  <c r="DZ35" i="6"/>
  <c r="DY35" i="6"/>
  <c r="DX35" i="6"/>
  <c r="DW35" i="6"/>
  <c r="DV35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EA34" i="6"/>
  <c r="DZ34" i="6"/>
  <c r="DY34" i="6"/>
  <c r="DX34" i="6"/>
  <c r="DW34" i="6"/>
  <c r="DV34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EA33" i="6"/>
  <c r="DZ33" i="6"/>
  <c r="DY33" i="6"/>
  <c r="DX33" i="6"/>
  <c r="DW33" i="6"/>
  <c r="DV33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EA32" i="6"/>
  <c r="DZ32" i="6"/>
  <c r="DY32" i="6"/>
  <c r="DX32" i="6"/>
  <c r="DW32" i="6"/>
  <c r="DV32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EA31" i="6"/>
  <c r="DZ31" i="6"/>
  <c r="DY31" i="6"/>
  <c r="DX31" i="6"/>
  <c r="DW31" i="6"/>
  <c r="DV31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EA30" i="6"/>
  <c r="DZ30" i="6"/>
  <c r="DY30" i="6"/>
  <c r="DX30" i="6"/>
  <c r="DW30" i="6"/>
  <c r="DV30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EA29" i="6"/>
  <c r="DZ29" i="6"/>
  <c r="DY29" i="6"/>
  <c r="DX29" i="6"/>
  <c r="DW29" i="6"/>
  <c r="DV29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EA28" i="6"/>
  <c r="DZ28" i="6"/>
  <c r="DY28" i="6"/>
  <c r="DX28" i="6"/>
  <c r="DW28" i="6"/>
  <c r="DV28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EA27" i="6"/>
  <c r="DZ27" i="6"/>
  <c r="DY27" i="6"/>
  <c r="DX27" i="6"/>
  <c r="DW27" i="6"/>
  <c r="DV27" i="6"/>
  <c r="DU27" i="6"/>
  <c r="DT27" i="6"/>
  <c r="DS27" i="6"/>
  <c r="DR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EA26" i="6"/>
  <c r="DZ26" i="6"/>
  <c r="DY26" i="6"/>
  <c r="DX26" i="6"/>
  <c r="DW26" i="6"/>
  <c r="DV26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EA25" i="6"/>
  <c r="DZ25" i="6"/>
  <c r="DY25" i="6"/>
  <c r="DX25" i="6"/>
  <c r="DW25" i="6"/>
  <c r="DV25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EA24" i="6"/>
  <c r="DZ24" i="6"/>
  <c r="DY24" i="6"/>
  <c r="DX24" i="6"/>
  <c r="DW24" i="6"/>
  <c r="DV24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EA23" i="6"/>
  <c r="DZ23" i="6"/>
  <c r="DY23" i="6"/>
  <c r="DX23" i="6"/>
  <c r="DW23" i="6"/>
  <c r="DV23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EA22" i="6"/>
  <c r="DZ22" i="6"/>
  <c r="DY22" i="6"/>
  <c r="DX22" i="6"/>
  <c r="DW22" i="6"/>
  <c r="DV22" i="6"/>
  <c r="DU22" i="6"/>
  <c r="DT22" i="6"/>
  <c r="DS22" i="6"/>
  <c r="DR22" i="6"/>
  <c r="DQ22" i="6"/>
  <c r="DP22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87" i="6"/>
  <c r="CQ88" i="6"/>
  <c r="CQ89" i="6"/>
  <c r="CQ90" i="6"/>
  <c r="CQ91" i="6"/>
  <c r="CQ92" i="6"/>
  <c r="CQ93" i="6"/>
  <c r="CQ94" i="6"/>
  <c r="CQ95" i="6"/>
  <c r="CQ96" i="6"/>
  <c r="CQ97" i="6"/>
  <c r="CQ98" i="6"/>
  <c r="CQ99" i="6"/>
  <c r="CQ100" i="6"/>
  <c r="CQ101" i="6"/>
  <c r="CQ102" i="6"/>
  <c r="CQ103" i="6"/>
  <c r="CQ104" i="6"/>
  <c r="CQ105" i="6"/>
  <c r="CQ106" i="6"/>
  <c r="CQ107" i="6"/>
  <c r="CQ108" i="6"/>
  <c r="CQ109" i="6"/>
  <c r="CQ110" i="6"/>
  <c r="CQ111" i="6"/>
  <c r="CQ112" i="6"/>
  <c r="CQ113" i="6"/>
  <c r="CQ56" i="6"/>
  <c r="CQ57" i="6"/>
  <c r="CQ58" i="6"/>
  <c r="CQ59" i="6"/>
  <c r="CQ60" i="6"/>
  <c r="CQ61" i="6"/>
  <c r="CQ62" i="6"/>
  <c r="CQ63" i="6"/>
  <c r="CQ64" i="6"/>
  <c r="CQ65" i="6"/>
  <c r="CQ66" i="6"/>
  <c r="CQ67" i="6"/>
  <c r="CQ68" i="6"/>
  <c r="CQ69" i="6"/>
  <c r="CQ70" i="6"/>
  <c r="CQ71" i="6"/>
  <c r="CQ72" i="6"/>
  <c r="CQ73" i="6"/>
  <c r="CQ74" i="6"/>
  <c r="CQ75" i="6"/>
  <c r="CQ76" i="6"/>
  <c r="CQ77" i="6"/>
  <c r="CQ78" i="6"/>
  <c r="CQ79" i="6"/>
  <c r="CQ80" i="6"/>
  <c r="CQ81" i="6"/>
  <c r="CQ82" i="6"/>
  <c r="CQ83" i="6"/>
  <c r="CQ84" i="6"/>
  <c r="CQ85" i="6"/>
  <c r="CQ86" i="6"/>
  <c r="CQ27" i="6"/>
  <c r="CQ28" i="6"/>
  <c r="CQ29" i="6"/>
  <c r="CQ30" i="6"/>
  <c r="CQ31" i="6"/>
  <c r="CQ32" i="6"/>
  <c r="CQ33" i="6"/>
  <c r="CQ34" i="6"/>
  <c r="CQ35" i="6"/>
  <c r="CQ36" i="6"/>
  <c r="CQ37" i="6"/>
  <c r="CQ38" i="6"/>
  <c r="CQ39" i="6"/>
  <c r="CQ40" i="6"/>
  <c r="CQ41" i="6"/>
  <c r="CQ42" i="6"/>
  <c r="CQ43" i="6"/>
  <c r="CQ44" i="6"/>
  <c r="CQ45" i="6"/>
  <c r="CQ46" i="6"/>
  <c r="CQ47" i="6"/>
  <c r="CQ48" i="6"/>
  <c r="CQ49" i="6"/>
  <c r="CQ50" i="6"/>
  <c r="CQ51" i="6"/>
  <c r="CQ52" i="6"/>
  <c r="CQ53" i="6"/>
  <c r="CQ54" i="6"/>
  <c r="CQ55" i="6"/>
  <c r="CQ4" i="6"/>
  <c r="CQ5" i="6"/>
  <c r="CQ6" i="6"/>
  <c r="CQ7" i="6"/>
  <c r="CQ8" i="6"/>
  <c r="CQ9" i="6"/>
  <c r="CQ10" i="6"/>
  <c r="CQ11" i="6"/>
  <c r="CQ12" i="6"/>
  <c r="CQ13" i="6"/>
  <c r="CQ14" i="6"/>
  <c r="CQ15" i="6"/>
  <c r="CQ16" i="6"/>
  <c r="CQ17" i="6"/>
  <c r="CQ18" i="6"/>
  <c r="CQ19" i="6"/>
  <c r="CQ20" i="6"/>
  <c r="CQ21" i="6"/>
  <c r="CQ22" i="6"/>
  <c r="CQ23" i="6"/>
  <c r="CQ24" i="6"/>
  <c r="CQ25" i="6"/>
  <c r="CQ26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N2" i="6"/>
  <c r="CN2" i="9"/>
  <c r="CN3" i="10"/>
  <c r="GF3" i="10"/>
  <c r="CM2" i="6"/>
  <c r="CM2" i="9"/>
  <c r="CM3" i="10"/>
  <c r="GE3" i="10"/>
  <c r="CL2" i="6"/>
  <c r="CL2" i="9"/>
  <c r="CL3" i="10"/>
  <c r="GD3" i="10"/>
  <c r="CK2" i="6"/>
  <c r="CK2" i="9"/>
  <c r="CK3" i="10"/>
  <c r="GC3" i="10"/>
  <c r="CJ2" i="6"/>
  <c r="CJ2" i="9"/>
  <c r="CJ3" i="10"/>
  <c r="GB3" i="10"/>
  <c r="CI2" i="6"/>
  <c r="CI2" i="9"/>
  <c r="CI3" i="10"/>
  <c r="GA3" i="10"/>
  <c r="CH2" i="6"/>
  <c r="CH2" i="9"/>
  <c r="CH3" i="10"/>
  <c r="FZ3" i="10"/>
  <c r="CG2" i="6"/>
  <c r="CG2" i="9"/>
  <c r="CG3" i="10"/>
  <c r="FY3" i="10"/>
  <c r="CF2" i="6"/>
  <c r="CF2" i="9"/>
  <c r="CF3" i="10"/>
  <c r="FX3" i="10"/>
  <c r="CE2" i="6"/>
  <c r="CE2" i="9"/>
  <c r="CE3" i="10"/>
  <c r="FW3" i="10"/>
  <c r="CD2" i="6"/>
  <c r="CD2" i="9"/>
  <c r="CD3" i="10"/>
  <c r="FV3" i="10"/>
  <c r="CC2" i="6"/>
  <c r="CC2" i="9"/>
  <c r="CC3" i="10"/>
  <c r="FU3" i="10"/>
  <c r="CB2" i="6"/>
  <c r="CB2" i="9"/>
  <c r="CB3" i="10"/>
  <c r="FT3" i="10"/>
  <c r="CA2" i="6"/>
  <c r="CA2" i="9"/>
  <c r="CA3" i="10"/>
  <c r="FS3" i="10"/>
  <c r="BZ2" i="6"/>
  <c r="BZ2" i="9"/>
  <c r="BZ3" i="10"/>
  <c r="FR3" i="10"/>
  <c r="BY2" i="6"/>
  <c r="BY2" i="9"/>
  <c r="BY3" i="10"/>
  <c r="FQ3" i="10"/>
  <c r="BX2" i="6"/>
  <c r="BX2" i="9"/>
  <c r="BX3" i="10"/>
  <c r="FP3" i="10"/>
  <c r="BW2" i="6"/>
  <c r="BW2" i="9"/>
  <c r="BW3" i="10"/>
  <c r="FO3" i="10"/>
  <c r="BV2" i="6"/>
  <c r="BV2" i="9"/>
  <c r="BV3" i="10"/>
  <c r="FN3" i="10"/>
  <c r="BU2" i="6"/>
  <c r="BU2" i="9"/>
  <c r="BU3" i="10"/>
  <c r="FM3" i="10"/>
  <c r="BT2" i="6"/>
  <c r="BT2" i="9"/>
  <c r="BT3" i="10"/>
  <c r="FL3" i="10"/>
  <c r="BS2" i="6"/>
  <c r="BS2" i="9"/>
  <c r="BS3" i="10"/>
  <c r="FK3" i="10"/>
  <c r="BR2" i="6"/>
  <c r="BR2" i="9"/>
  <c r="BR3" i="10"/>
  <c r="FJ3" i="10"/>
  <c r="BQ2" i="6"/>
  <c r="BQ2" i="9"/>
  <c r="BQ3" i="10"/>
  <c r="FI3" i="10"/>
  <c r="BP2" i="6"/>
  <c r="BP2" i="9"/>
  <c r="BP3" i="10"/>
  <c r="FH3" i="10"/>
  <c r="BO2" i="6"/>
  <c r="BO2" i="9"/>
  <c r="BO3" i="10"/>
  <c r="FG3" i="10"/>
  <c r="BN2" i="6"/>
  <c r="BN2" i="9"/>
  <c r="BN3" i="10"/>
  <c r="FF3" i="10"/>
  <c r="BM2" i="6"/>
  <c r="BM2" i="9"/>
  <c r="BM3" i="10"/>
  <c r="FE3" i="10"/>
  <c r="BL2" i="6"/>
  <c r="BL2" i="9"/>
  <c r="BL3" i="10"/>
  <c r="FD3" i="10"/>
  <c r="BK2" i="6"/>
  <c r="BK2" i="9"/>
  <c r="BK3" i="10"/>
  <c r="FC3" i="10"/>
  <c r="BJ2" i="6"/>
  <c r="BJ2" i="9"/>
  <c r="BJ3" i="10"/>
  <c r="FB3" i="10"/>
  <c r="BI2" i="6"/>
  <c r="BI2" i="9"/>
  <c r="BI3" i="10"/>
  <c r="FA3" i="10"/>
  <c r="BH2" i="6"/>
  <c r="BH2" i="9"/>
  <c r="BH3" i="10"/>
  <c r="EZ3" i="10"/>
  <c r="BG2" i="6"/>
  <c r="BG2" i="9"/>
  <c r="BG3" i="10"/>
  <c r="EY3" i="10"/>
  <c r="BF2" i="6"/>
  <c r="BF2" i="9"/>
  <c r="BF3" i="10"/>
  <c r="EX3" i="10"/>
  <c r="BE2" i="6"/>
  <c r="BE2" i="9"/>
  <c r="BE3" i="10"/>
  <c r="EW3" i="10"/>
  <c r="BD2" i="6"/>
  <c r="BD2" i="9"/>
  <c r="BD3" i="10"/>
  <c r="EV3" i="10"/>
  <c r="BC2" i="6"/>
  <c r="BC2" i="9"/>
  <c r="BC3" i="10"/>
  <c r="EU3" i="10"/>
  <c r="BB2" i="6"/>
  <c r="BB2" i="9"/>
  <c r="BB3" i="10"/>
  <c r="ET3" i="10"/>
  <c r="BA2" i="6"/>
  <c r="BA2" i="9"/>
  <c r="BA3" i="10"/>
  <c r="ES3" i="10"/>
  <c r="AZ2" i="6"/>
  <c r="AZ2" i="9"/>
  <c r="AZ3" i="10"/>
  <c r="ER3" i="10"/>
  <c r="AY2" i="6"/>
  <c r="AY2" i="9"/>
  <c r="AY3" i="10"/>
  <c r="EQ3" i="10"/>
  <c r="AX2" i="6"/>
  <c r="AX2" i="9"/>
  <c r="AX3" i="10"/>
  <c r="EP3" i="10"/>
  <c r="AW2" i="6"/>
  <c r="AW2" i="9"/>
  <c r="AW3" i="10"/>
  <c r="EO3" i="10"/>
  <c r="AV2" i="6"/>
  <c r="AV2" i="9"/>
  <c r="AV3" i="10"/>
  <c r="EN3" i="10"/>
  <c r="AU2" i="6"/>
  <c r="AU2" i="9"/>
  <c r="AU3" i="10"/>
  <c r="EM3" i="10"/>
  <c r="AT2" i="6"/>
  <c r="AT2" i="9"/>
  <c r="AT3" i="10"/>
  <c r="EL3" i="10"/>
  <c r="AS2" i="6"/>
  <c r="AS2" i="9"/>
  <c r="AS3" i="10"/>
  <c r="EK3" i="10"/>
  <c r="AR2" i="6"/>
  <c r="AR2" i="9"/>
  <c r="AR3" i="10"/>
  <c r="EJ3" i="10"/>
  <c r="AQ2" i="6"/>
  <c r="AQ2" i="9"/>
  <c r="AQ3" i="10"/>
  <c r="EI3" i="10"/>
  <c r="AP2" i="6"/>
  <c r="AP2" i="9"/>
  <c r="AP3" i="10"/>
  <c r="EH3" i="10"/>
  <c r="AO2" i="6"/>
  <c r="AO2" i="9"/>
  <c r="AO3" i="10"/>
  <c r="EG3" i="10"/>
  <c r="AN2" i="6"/>
  <c r="AN2" i="9"/>
  <c r="AN3" i="10"/>
  <c r="EF3" i="10"/>
  <c r="AM2" i="6"/>
  <c r="AM2" i="9"/>
  <c r="AM3" i="10"/>
  <c r="EE3" i="10"/>
  <c r="AL2" i="6"/>
  <c r="AL2" i="9"/>
  <c r="AL3" i="10"/>
  <c r="ED3" i="10"/>
  <c r="AK2" i="6"/>
  <c r="AK2" i="9"/>
  <c r="AK3" i="10"/>
  <c r="EC3" i="10"/>
  <c r="AJ2" i="6"/>
  <c r="AJ2" i="9"/>
  <c r="AJ3" i="10"/>
  <c r="EB3" i="10"/>
  <c r="AI2" i="6"/>
  <c r="AI2" i="9"/>
  <c r="AI3" i="10"/>
  <c r="EA3" i="10"/>
  <c r="AH2" i="6"/>
  <c r="AH2" i="9"/>
  <c r="AH3" i="10"/>
  <c r="DZ3" i="10"/>
  <c r="AG2" i="6"/>
  <c r="AG2" i="9"/>
  <c r="AG3" i="10"/>
  <c r="DY3" i="10"/>
  <c r="AF2" i="6"/>
  <c r="AF2" i="9"/>
  <c r="AF3" i="10"/>
  <c r="DX3" i="10"/>
  <c r="AE2" i="6"/>
  <c r="AE2" i="9"/>
  <c r="AE3" i="10"/>
  <c r="DW3" i="10"/>
  <c r="AD2" i="6"/>
  <c r="AD2" i="9"/>
  <c r="AD3" i="10"/>
  <c r="DV3" i="10"/>
  <c r="AC2" i="6"/>
  <c r="AC2" i="9"/>
  <c r="AC3" i="10"/>
  <c r="DU3" i="10"/>
  <c r="AB2" i="6"/>
  <c r="AB2" i="9"/>
  <c r="AB3" i="10"/>
  <c r="DT3" i="10"/>
  <c r="AA2" i="6"/>
  <c r="AA2" i="9"/>
  <c r="AA3" i="10"/>
  <c r="DS3" i="10"/>
  <c r="Z2" i="6"/>
  <c r="Z2" i="9"/>
  <c r="Z3" i="10"/>
  <c r="DR3" i="10"/>
  <c r="Y2" i="6"/>
  <c r="Y2" i="9"/>
  <c r="Y3" i="10"/>
  <c r="DQ3" i="10"/>
  <c r="X2" i="6"/>
  <c r="X2" i="9"/>
  <c r="X3" i="10"/>
  <c r="DP3" i="10"/>
  <c r="W2" i="6"/>
  <c r="W2" i="9"/>
  <c r="W3" i="10"/>
  <c r="DO3" i="10"/>
  <c r="V2" i="6"/>
  <c r="V2" i="9"/>
  <c r="V3" i="10"/>
  <c r="DN3" i="10"/>
  <c r="U2" i="6"/>
  <c r="U2" i="9"/>
  <c r="U3" i="10"/>
  <c r="DM3" i="10"/>
  <c r="T2" i="6"/>
  <c r="T2" i="9"/>
  <c r="T3" i="10"/>
  <c r="DL3" i="10"/>
  <c r="S2" i="6"/>
  <c r="S2" i="9"/>
  <c r="S3" i="10"/>
  <c r="DK3" i="10"/>
  <c r="R2" i="6"/>
  <c r="R2" i="9"/>
  <c r="R3" i="10"/>
  <c r="DJ3" i="10"/>
  <c r="Q2" i="6"/>
  <c r="Q2" i="9"/>
  <c r="Q3" i="10"/>
  <c r="DI3" i="10"/>
  <c r="P2" i="6"/>
  <c r="P2" i="9"/>
  <c r="P3" i="10"/>
  <c r="DH3" i="10"/>
  <c r="O2" i="6"/>
  <c r="O2" i="9"/>
  <c r="O3" i="10"/>
  <c r="DG3" i="10"/>
  <c r="N2" i="6"/>
  <c r="N2" i="9"/>
  <c r="N3" i="10"/>
  <c r="DF3" i="10"/>
  <c r="M2" i="6"/>
  <c r="M2" i="9"/>
  <c r="M3" i="10"/>
  <c r="DE3" i="10"/>
  <c r="L2" i="6"/>
  <c r="L2" i="9"/>
  <c r="L3" i="10"/>
  <c r="DD3" i="10"/>
  <c r="K2" i="6"/>
  <c r="K2" i="9"/>
  <c r="K3" i="10"/>
  <c r="DC3" i="10"/>
  <c r="J2" i="6"/>
  <c r="J2" i="9"/>
  <c r="J3" i="10"/>
  <c r="DB3" i="10"/>
  <c r="I2" i="6"/>
  <c r="I2" i="9"/>
  <c r="I3" i="10"/>
  <c r="DA3" i="10"/>
  <c r="H2" i="6"/>
  <c r="H2" i="9"/>
  <c r="H3" i="10"/>
  <c r="CZ3" i="10"/>
  <c r="G2" i="6"/>
  <c r="G2" i="9"/>
  <c r="G3" i="10"/>
  <c r="CY3" i="10"/>
  <c r="F2" i="6"/>
  <c r="F2" i="9"/>
  <c r="F3" i="10"/>
  <c r="CX3" i="10"/>
  <c r="E2" i="6"/>
  <c r="E2" i="9"/>
  <c r="E3" i="10"/>
  <c r="CW3" i="10"/>
  <c r="D2" i="6"/>
  <c r="D2" i="9"/>
  <c r="D3" i="10"/>
  <c r="CV3" i="10"/>
  <c r="C2" i="6"/>
  <c r="C2" i="9"/>
  <c r="C3" i="10"/>
  <c r="CU3" i="10"/>
  <c r="A113" i="9"/>
  <c r="A114" i="10"/>
  <c r="CT114" i="10"/>
  <c r="A112" i="9"/>
  <c r="A113" i="10"/>
  <c r="CT113" i="10"/>
  <c r="A111" i="9"/>
  <c r="A112" i="10"/>
  <c r="CT112" i="10"/>
  <c r="A110" i="9"/>
  <c r="A111" i="10"/>
  <c r="CT111" i="10"/>
  <c r="A109" i="9"/>
  <c r="A110" i="10"/>
  <c r="CT110" i="10"/>
  <c r="A108" i="9"/>
  <c r="A109" i="10"/>
  <c r="CT109" i="10"/>
  <c r="A107" i="9"/>
  <c r="A108" i="10"/>
  <c r="CT108" i="10"/>
  <c r="A106" i="9"/>
  <c r="A107" i="10"/>
  <c r="CT107" i="10"/>
  <c r="A105" i="9"/>
  <c r="A106" i="10"/>
  <c r="CT106" i="10"/>
  <c r="A104" i="9"/>
  <c r="A105" i="10"/>
  <c r="CT105" i="10"/>
  <c r="A103" i="9"/>
  <c r="A104" i="10"/>
  <c r="CT104" i="10"/>
  <c r="A102" i="9"/>
  <c r="A103" i="10"/>
  <c r="CT103" i="10"/>
  <c r="A101" i="9"/>
  <c r="A102" i="10"/>
  <c r="CT102" i="10"/>
  <c r="A100" i="9"/>
  <c r="A101" i="10"/>
  <c r="CT101" i="10"/>
  <c r="A99" i="9"/>
  <c r="A100" i="10"/>
  <c r="CT100" i="10"/>
  <c r="A98" i="9"/>
  <c r="A99" i="10"/>
  <c r="CT99" i="10"/>
  <c r="A97" i="9"/>
  <c r="A98" i="10"/>
  <c r="CT98" i="10"/>
  <c r="A96" i="9"/>
  <c r="A97" i="10"/>
  <c r="CT97" i="10"/>
  <c r="A95" i="9"/>
  <c r="A96" i="10"/>
  <c r="CT96" i="10"/>
  <c r="A94" i="9"/>
  <c r="A95" i="10"/>
  <c r="CT95" i="10"/>
  <c r="A93" i="9"/>
  <c r="A94" i="10"/>
  <c r="CT94" i="10"/>
  <c r="A92" i="9"/>
  <c r="A93" i="10"/>
  <c r="CT93" i="10"/>
  <c r="A91" i="9"/>
  <c r="A92" i="10"/>
  <c r="CT92" i="10"/>
  <c r="A90" i="9"/>
  <c r="A91" i="10"/>
  <c r="CT91" i="10"/>
  <c r="A89" i="9"/>
  <c r="A90" i="10"/>
  <c r="CT90" i="10"/>
  <c r="A88" i="9"/>
  <c r="A89" i="10"/>
  <c r="CT89" i="10"/>
  <c r="A87" i="9"/>
  <c r="A88" i="10"/>
  <c r="CT88" i="10"/>
  <c r="A86" i="9"/>
  <c r="A87" i="10"/>
  <c r="CT87" i="10"/>
  <c r="A85" i="9"/>
  <c r="A86" i="10"/>
  <c r="CT86" i="10"/>
  <c r="A84" i="9"/>
  <c r="A85" i="10"/>
  <c r="CT85" i="10"/>
  <c r="A83" i="9"/>
  <c r="A84" i="10"/>
  <c r="CT84" i="10"/>
  <c r="A82" i="9"/>
  <c r="A83" i="10"/>
  <c r="CT83" i="10"/>
  <c r="A81" i="9"/>
  <c r="A82" i="10"/>
  <c r="CT82" i="10"/>
  <c r="A80" i="9"/>
  <c r="A81" i="10"/>
  <c r="CT81" i="10"/>
  <c r="A79" i="9"/>
  <c r="A80" i="10"/>
  <c r="CT80" i="10"/>
  <c r="A78" i="9"/>
  <c r="A79" i="10"/>
  <c r="CT79" i="10"/>
  <c r="A77" i="9"/>
  <c r="A78" i="10"/>
  <c r="CT78" i="10"/>
  <c r="A76" i="9"/>
  <c r="A77" i="10"/>
  <c r="CT77" i="10"/>
  <c r="A75" i="9"/>
  <c r="A76" i="10"/>
  <c r="CT76" i="10"/>
  <c r="A74" i="9"/>
  <c r="A75" i="10"/>
  <c r="CT75" i="10"/>
  <c r="A73" i="9"/>
  <c r="A74" i="10"/>
  <c r="CT74" i="10"/>
  <c r="A72" i="9"/>
  <c r="A73" i="10"/>
  <c r="CT73" i="10"/>
  <c r="A71" i="9"/>
  <c r="A72" i="10"/>
  <c r="CT72" i="10"/>
  <c r="A70" i="9"/>
  <c r="A71" i="10"/>
  <c r="CT71" i="10"/>
  <c r="A69" i="9"/>
  <c r="A70" i="10"/>
  <c r="CT70" i="10"/>
  <c r="A68" i="9"/>
  <c r="A69" i="10"/>
  <c r="CT69" i="10"/>
  <c r="A67" i="9"/>
  <c r="A68" i="10"/>
  <c r="CT68" i="10"/>
  <c r="A66" i="9"/>
  <c r="A67" i="10"/>
  <c r="CT67" i="10"/>
  <c r="A65" i="9"/>
  <c r="A66" i="10"/>
  <c r="CT66" i="10"/>
  <c r="A64" i="9"/>
  <c r="A65" i="10"/>
  <c r="CT65" i="10"/>
  <c r="A63" i="9"/>
  <c r="A64" i="10"/>
  <c r="CT64" i="10"/>
  <c r="A62" i="6"/>
  <c r="A62" i="9"/>
  <c r="A63" i="10"/>
  <c r="CT63" i="10"/>
  <c r="A61" i="6"/>
  <c r="A61" i="9"/>
  <c r="A62" i="10"/>
  <c r="CT62" i="10"/>
  <c r="A60" i="6"/>
  <c r="A60" i="9"/>
  <c r="A61" i="10"/>
  <c r="CT61" i="10"/>
  <c r="A59" i="6"/>
  <c r="A59" i="9"/>
  <c r="A60" i="10"/>
  <c r="CT60" i="10"/>
  <c r="A58" i="6"/>
  <c r="A58" i="9"/>
  <c r="A59" i="10"/>
  <c r="CT59" i="10"/>
  <c r="A57" i="6"/>
  <c r="A57" i="9"/>
  <c r="A58" i="10"/>
  <c r="CT58" i="10"/>
  <c r="A56" i="6"/>
  <c r="A56" i="9"/>
  <c r="A57" i="10"/>
  <c r="CT57" i="10"/>
  <c r="A55" i="6"/>
  <c r="A55" i="9"/>
  <c r="A56" i="10"/>
  <c r="CT56" i="10"/>
  <c r="A54" i="6"/>
  <c r="A54" i="9"/>
  <c r="A55" i="10"/>
  <c r="CT55" i="10"/>
  <c r="A53" i="6"/>
  <c r="A53" i="9"/>
  <c r="A54" i="10"/>
  <c r="CT54" i="10"/>
  <c r="A52" i="6"/>
  <c r="A52" i="9"/>
  <c r="A53" i="10"/>
  <c r="CT53" i="10"/>
  <c r="A51" i="6"/>
  <c r="A51" i="9"/>
  <c r="A52" i="10"/>
  <c r="CT52" i="10"/>
  <c r="A50" i="6"/>
  <c r="A50" i="9"/>
  <c r="A51" i="10"/>
  <c r="CT51" i="10"/>
  <c r="A49" i="6"/>
  <c r="A49" i="9"/>
  <c r="A50" i="10"/>
  <c r="CT50" i="10"/>
  <c r="A48" i="6"/>
  <c r="A48" i="9"/>
  <c r="A49" i="10"/>
  <c r="CT49" i="10"/>
  <c r="A47" i="6"/>
  <c r="A47" i="9"/>
  <c r="A48" i="10"/>
  <c r="CT48" i="10"/>
  <c r="A46" i="6"/>
  <c r="A46" i="9"/>
  <c r="A47" i="10"/>
  <c r="CT47" i="10"/>
  <c r="A45" i="6"/>
  <c r="A45" i="9"/>
  <c r="A46" i="10"/>
  <c r="CT46" i="10"/>
  <c r="A44" i="6"/>
  <c r="A44" i="9"/>
  <c r="A45" i="10"/>
  <c r="CT45" i="10"/>
  <c r="A43" i="6"/>
  <c r="A43" i="9"/>
  <c r="A44" i="10"/>
  <c r="CT44" i="10"/>
  <c r="A42" i="6"/>
  <c r="A42" i="9"/>
  <c r="A43" i="10"/>
  <c r="CT43" i="10"/>
  <c r="A41" i="6"/>
  <c r="A41" i="9"/>
  <c r="A42" i="10"/>
  <c r="CT42" i="10"/>
  <c r="A40" i="6"/>
  <c r="A40" i="9"/>
  <c r="A41" i="10"/>
  <c r="CT41" i="10"/>
  <c r="A39" i="6"/>
  <c r="A39" i="9"/>
  <c r="A40" i="10"/>
  <c r="CT40" i="10"/>
  <c r="A38" i="6"/>
  <c r="A38" i="9"/>
  <c r="A39" i="10"/>
  <c r="CT39" i="10"/>
  <c r="A37" i="6"/>
  <c r="A37" i="9"/>
  <c r="A38" i="10"/>
  <c r="CT38" i="10"/>
  <c r="A36" i="6"/>
  <c r="A36" i="9"/>
  <c r="A37" i="10"/>
  <c r="CT37" i="10"/>
  <c r="A35" i="6"/>
  <c r="A35" i="9"/>
  <c r="A36" i="10"/>
  <c r="CT36" i="10"/>
  <c r="A34" i="6"/>
  <c r="A34" i="9"/>
  <c r="A35" i="10"/>
  <c r="CT35" i="10"/>
  <c r="A33" i="6"/>
  <c r="A33" i="9"/>
  <c r="A34" i="10"/>
  <c r="CT34" i="10"/>
  <c r="A32" i="6"/>
  <c r="A32" i="9"/>
  <c r="A33" i="10"/>
  <c r="CT33" i="10"/>
  <c r="A31" i="6"/>
  <c r="A31" i="9"/>
  <c r="A32" i="10"/>
  <c r="CT32" i="10"/>
  <c r="A30" i="6"/>
  <c r="A30" i="9"/>
  <c r="A31" i="10"/>
  <c r="CT31" i="10"/>
  <c r="A29" i="6"/>
  <c r="A29" i="9"/>
  <c r="A30" i="10"/>
  <c r="CT30" i="10"/>
  <c r="A28" i="6"/>
  <c r="A28" i="9"/>
  <c r="A29" i="10"/>
  <c r="CT29" i="10"/>
  <c r="A27" i="6"/>
  <c r="A27" i="9"/>
  <c r="A28" i="10"/>
  <c r="CT28" i="10"/>
  <c r="A26" i="6"/>
  <c r="A26" i="9"/>
  <c r="A27" i="10"/>
  <c r="CT27" i="10"/>
  <c r="A25" i="6"/>
  <c r="A25" i="9"/>
  <c r="A26" i="10"/>
  <c r="CT26" i="10"/>
  <c r="A24" i="6"/>
  <c r="A24" i="9"/>
  <c r="A25" i="10"/>
  <c r="CT25" i="10"/>
  <c r="A23" i="6"/>
  <c r="A23" i="9"/>
  <c r="A24" i="10"/>
  <c r="CT24" i="10"/>
  <c r="A22" i="6"/>
  <c r="A22" i="9"/>
  <c r="A23" i="10"/>
  <c r="CT23" i="10"/>
  <c r="A21" i="6"/>
  <c r="A21" i="9"/>
  <c r="A22" i="10"/>
  <c r="CT22" i="10"/>
  <c r="A20" i="6"/>
  <c r="A20" i="9"/>
  <c r="A21" i="10"/>
  <c r="CT21" i="10"/>
  <c r="A19" i="6"/>
  <c r="A19" i="9"/>
  <c r="A20" i="10"/>
  <c r="CT20" i="10"/>
  <c r="A18" i="6"/>
  <c r="A18" i="9"/>
  <c r="A19" i="10"/>
  <c r="CT19" i="10"/>
  <c r="A17" i="6"/>
  <c r="A17" i="9"/>
  <c r="A18" i="10"/>
  <c r="CT18" i="10"/>
  <c r="A16" i="6"/>
  <c r="A16" i="9"/>
  <c r="A17" i="10"/>
  <c r="CT17" i="10"/>
  <c r="A15" i="6"/>
  <c r="A15" i="9"/>
  <c r="A16" i="10"/>
  <c r="CT16" i="10"/>
  <c r="A14" i="6"/>
  <c r="A14" i="9"/>
  <c r="A15" i="10"/>
  <c r="CT15" i="10"/>
  <c r="A13" i="6"/>
  <c r="A13" i="9"/>
  <c r="A14" i="10"/>
  <c r="CT14" i="10"/>
  <c r="A12" i="6"/>
  <c r="A12" i="9"/>
  <c r="A13" i="10"/>
  <c r="CT13" i="10"/>
  <c r="A11" i="6"/>
  <c r="A11" i="9"/>
  <c r="A12" i="10"/>
  <c r="CT12" i="10"/>
  <c r="A10" i="6"/>
  <c r="A10" i="9"/>
  <c r="A11" i="10"/>
  <c r="CT11" i="10"/>
  <c r="A9" i="6"/>
  <c r="A9" i="9"/>
  <c r="A10" i="10"/>
  <c r="CT10" i="10"/>
  <c r="A8" i="6"/>
  <c r="A8" i="9"/>
  <c r="A9" i="10"/>
  <c r="CT9" i="10"/>
  <c r="A7" i="6"/>
  <c r="A7" i="9"/>
  <c r="A8" i="10"/>
  <c r="CT8" i="10"/>
  <c r="A6" i="6"/>
  <c r="A6" i="9"/>
  <c r="A7" i="10"/>
  <c r="CT7" i="10"/>
  <c r="A5" i="6"/>
  <c r="A5" i="9"/>
  <c r="A6" i="10"/>
  <c r="CT6" i="10"/>
  <c r="A4" i="6"/>
  <c r="A4" i="9"/>
  <c r="A5" i="10"/>
  <c r="CT5" i="10"/>
  <c r="A3" i="6"/>
  <c r="A3" i="9"/>
  <c r="A4" i="10"/>
  <c r="CT4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CN119" i="10"/>
  <c r="CM119" i="10"/>
  <c r="CL119" i="10"/>
  <c r="CK119" i="10"/>
  <c r="CJ119" i="10"/>
  <c r="CI119" i="10"/>
  <c r="CH119" i="10"/>
  <c r="CG119" i="10"/>
  <c r="CF119" i="10"/>
  <c r="CE119" i="10"/>
  <c r="CD119" i="10"/>
  <c r="CC119" i="10"/>
  <c r="CB119" i="10"/>
  <c r="CA119" i="10"/>
  <c r="BZ119" i="10"/>
  <c r="BY119" i="10"/>
  <c r="BX119" i="10"/>
  <c r="BW119" i="10"/>
  <c r="BV119" i="10"/>
  <c r="BU119" i="10"/>
  <c r="BT119" i="10"/>
  <c r="BS119" i="10"/>
  <c r="BR119" i="10"/>
  <c r="BQ119" i="10"/>
  <c r="BP119" i="10"/>
  <c r="BO119" i="10"/>
  <c r="BN119" i="10"/>
  <c r="BM119" i="10"/>
  <c r="BL119" i="10"/>
  <c r="BK119" i="10"/>
  <c r="BJ119" i="10"/>
  <c r="BI119" i="10"/>
  <c r="BH119" i="10"/>
  <c r="BG119" i="10"/>
  <c r="BF119" i="10"/>
  <c r="BE119" i="10"/>
  <c r="BD119" i="10"/>
  <c r="BC119" i="10"/>
  <c r="BB119" i="10"/>
  <c r="BA119" i="10"/>
  <c r="AZ119" i="10"/>
  <c r="AY119" i="10"/>
  <c r="AX119" i="10"/>
  <c r="AW119" i="10"/>
  <c r="AV119" i="10"/>
  <c r="AU119" i="10"/>
  <c r="AT119" i="10"/>
  <c r="AS119" i="10"/>
  <c r="AR119" i="10"/>
  <c r="AQ119" i="10"/>
  <c r="AP119" i="10"/>
  <c r="AO119" i="10"/>
  <c r="AN119" i="10"/>
  <c r="AM119" i="10"/>
  <c r="AL119" i="10"/>
  <c r="AK119" i="10"/>
  <c r="AJ119" i="10"/>
  <c r="AI119" i="10"/>
  <c r="AH119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I2" i="7"/>
  <c r="H2" i="7"/>
  <c r="A113" i="7"/>
  <c r="G113" i="7"/>
  <c r="A112" i="7"/>
  <c r="G112" i="7"/>
  <c r="A111" i="7"/>
  <c r="G111" i="7"/>
  <c r="A110" i="7"/>
  <c r="G110" i="7"/>
  <c r="A109" i="7"/>
  <c r="G109" i="7"/>
  <c r="A108" i="7"/>
  <c r="G108" i="7"/>
  <c r="A107" i="7"/>
  <c r="G107" i="7"/>
  <c r="A106" i="7"/>
  <c r="G106" i="7"/>
  <c r="A105" i="7"/>
  <c r="G105" i="7"/>
  <c r="A104" i="7"/>
  <c r="G104" i="7"/>
  <c r="A103" i="7"/>
  <c r="G103" i="7"/>
  <c r="A102" i="7"/>
  <c r="G102" i="7"/>
  <c r="A101" i="7"/>
  <c r="G101" i="7"/>
  <c r="A100" i="7"/>
  <c r="G100" i="7"/>
  <c r="A99" i="7"/>
  <c r="G99" i="7"/>
  <c r="A98" i="7"/>
  <c r="G98" i="7"/>
  <c r="A97" i="7"/>
  <c r="G97" i="7"/>
  <c r="A96" i="7"/>
  <c r="G96" i="7"/>
  <c r="A95" i="7"/>
  <c r="G95" i="7"/>
  <c r="A94" i="7"/>
  <c r="G94" i="7"/>
  <c r="A93" i="7"/>
  <c r="G93" i="7"/>
  <c r="A92" i="7"/>
  <c r="G92" i="7"/>
  <c r="A91" i="7"/>
  <c r="G91" i="7"/>
  <c r="A90" i="7"/>
  <c r="G90" i="7"/>
  <c r="A89" i="7"/>
  <c r="G89" i="7"/>
  <c r="A88" i="7"/>
  <c r="G88" i="7"/>
  <c r="A87" i="7"/>
  <c r="G87" i="7"/>
  <c r="A86" i="7"/>
  <c r="G86" i="7"/>
  <c r="A85" i="7"/>
  <c r="G85" i="7"/>
  <c r="A84" i="7"/>
  <c r="G84" i="7"/>
  <c r="A83" i="7"/>
  <c r="G83" i="7"/>
  <c r="A82" i="7"/>
  <c r="G82" i="7"/>
  <c r="A81" i="7"/>
  <c r="G81" i="7"/>
  <c r="A80" i="7"/>
  <c r="G80" i="7"/>
  <c r="A79" i="7"/>
  <c r="G79" i="7"/>
  <c r="A78" i="7"/>
  <c r="G78" i="7"/>
  <c r="A77" i="7"/>
  <c r="G77" i="7"/>
  <c r="A76" i="7"/>
  <c r="G76" i="7"/>
  <c r="A75" i="7"/>
  <c r="G75" i="7"/>
  <c r="A74" i="7"/>
  <c r="G74" i="7"/>
  <c r="A73" i="7"/>
  <c r="G73" i="7"/>
  <c r="A72" i="7"/>
  <c r="G72" i="7"/>
  <c r="A71" i="7"/>
  <c r="G71" i="7"/>
  <c r="A70" i="7"/>
  <c r="G70" i="7"/>
  <c r="A69" i="7"/>
  <c r="G69" i="7"/>
  <c r="A68" i="7"/>
  <c r="G68" i="7"/>
  <c r="A67" i="7"/>
  <c r="G67" i="7"/>
  <c r="A66" i="7"/>
  <c r="G66" i="7"/>
  <c r="A65" i="7"/>
  <c r="G65" i="7"/>
  <c r="A64" i="7"/>
  <c r="G64" i="7"/>
  <c r="A63" i="7"/>
  <c r="G63" i="7"/>
  <c r="A62" i="7"/>
  <c r="G62" i="7"/>
  <c r="A61" i="7"/>
  <c r="G61" i="7"/>
  <c r="A60" i="7"/>
  <c r="G60" i="7"/>
  <c r="A59" i="7"/>
  <c r="G59" i="7"/>
  <c r="A58" i="7"/>
  <c r="G58" i="7"/>
  <c r="A57" i="7"/>
  <c r="G57" i="7"/>
  <c r="A56" i="7"/>
  <c r="G56" i="7"/>
  <c r="A55" i="7"/>
  <c r="G55" i="7"/>
  <c r="A54" i="7"/>
  <c r="G54" i="7"/>
  <c r="A53" i="7"/>
  <c r="G53" i="7"/>
  <c r="A52" i="7"/>
  <c r="G52" i="7"/>
  <c r="A51" i="7"/>
  <c r="G51" i="7"/>
  <c r="A50" i="7"/>
  <c r="G50" i="7"/>
  <c r="A49" i="7"/>
  <c r="G49" i="7"/>
  <c r="A48" i="7"/>
  <c r="G48" i="7"/>
  <c r="A47" i="7"/>
  <c r="G47" i="7"/>
  <c r="A46" i="7"/>
  <c r="G46" i="7"/>
  <c r="A45" i="7"/>
  <c r="G45" i="7"/>
  <c r="A44" i="7"/>
  <c r="G44" i="7"/>
  <c r="A43" i="7"/>
  <c r="G43" i="7"/>
  <c r="A42" i="7"/>
  <c r="G42" i="7"/>
  <c r="A41" i="7"/>
  <c r="G41" i="7"/>
  <c r="A40" i="7"/>
  <c r="G40" i="7"/>
  <c r="A39" i="7"/>
  <c r="G39" i="7"/>
  <c r="A38" i="7"/>
  <c r="G38" i="7"/>
  <c r="A37" i="7"/>
  <c r="G37" i="7"/>
  <c r="A36" i="7"/>
  <c r="G36" i="7"/>
  <c r="A35" i="7"/>
  <c r="G35" i="7"/>
  <c r="A34" i="7"/>
  <c r="G34" i="7"/>
  <c r="A33" i="7"/>
  <c r="G33" i="7"/>
  <c r="A32" i="7"/>
  <c r="G32" i="7"/>
  <c r="A31" i="7"/>
  <c r="G31" i="7"/>
  <c r="A30" i="7"/>
  <c r="G30" i="7"/>
  <c r="A29" i="7"/>
  <c r="G29" i="7"/>
  <c r="A28" i="7"/>
  <c r="G28" i="7"/>
  <c r="A27" i="7"/>
  <c r="G27" i="7"/>
  <c r="A26" i="7"/>
  <c r="G26" i="7"/>
  <c r="A25" i="7"/>
  <c r="G25" i="7"/>
  <c r="A24" i="7"/>
  <c r="G24" i="7"/>
  <c r="A23" i="7"/>
  <c r="G23" i="7"/>
  <c r="A22" i="7"/>
  <c r="G22" i="7"/>
  <c r="A21" i="7"/>
  <c r="G21" i="7"/>
  <c r="A20" i="7"/>
  <c r="G20" i="7"/>
  <c r="A19" i="7"/>
  <c r="G19" i="7"/>
  <c r="A18" i="7"/>
  <c r="G18" i="7"/>
  <c r="A17" i="7"/>
  <c r="G17" i="7"/>
  <c r="A16" i="7"/>
  <c r="G16" i="7"/>
  <c r="A15" i="7"/>
  <c r="G15" i="7"/>
  <c r="A14" i="7"/>
  <c r="G14" i="7"/>
  <c r="A13" i="7"/>
  <c r="G13" i="7"/>
  <c r="A12" i="7"/>
  <c r="G12" i="7"/>
  <c r="A11" i="7"/>
  <c r="G11" i="7"/>
  <c r="A10" i="7"/>
  <c r="G10" i="7"/>
  <c r="A9" i="7"/>
  <c r="G9" i="7"/>
  <c r="A8" i="7"/>
  <c r="G8" i="7"/>
  <c r="A7" i="7"/>
  <c r="G7" i="7"/>
  <c r="A6" i="7"/>
  <c r="G6" i="7"/>
  <c r="A5" i="7"/>
  <c r="G5" i="7"/>
  <c r="A4" i="7"/>
  <c r="G4" i="7"/>
  <c r="A3" i="7"/>
  <c r="G3" i="7"/>
  <c r="GC2" i="9"/>
  <c r="GB2" i="9"/>
  <c r="GA2" i="9"/>
  <c r="FZ2" i="9"/>
  <c r="FY2" i="9"/>
  <c r="FX2" i="9"/>
  <c r="FW2" i="9"/>
  <c r="FV2" i="9"/>
  <c r="FU2" i="9"/>
  <c r="FT2" i="9"/>
  <c r="FS2" i="9"/>
  <c r="FR2" i="9"/>
  <c r="FQ2" i="9"/>
  <c r="FP2" i="9"/>
  <c r="FO2" i="9"/>
  <c r="FN2" i="9"/>
  <c r="FM2" i="9"/>
  <c r="FL2" i="9"/>
  <c r="FK2" i="9"/>
  <c r="FJ2" i="9"/>
  <c r="FI2" i="9"/>
  <c r="FH2" i="9"/>
  <c r="FG2" i="9"/>
  <c r="FF2" i="9"/>
  <c r="FE2" i="9"/>
  <c r="FD2" i="9"/>
  <c r="FC2" i="9"/>
  <c r="FB2" i="9"/>
  <c r="FA2" i="9"/>
  <c r="EZ2" i="9"/>
  <c r="EY2" i="9"/>
  <c r="EX2" i="9"/>
  <c r="EW2" i="9"/>
  <c r="EV2" i="9"/>
  <c r="EU2" i="9"/>
  <c r="ET2" i="9"/>
  <c r="ES2" i="9"/>
  <c r="ER2" i="9"/>
  <c r="EQ2" i="9"/>
  <c r="EP2" i="9"/>
  <c r="EO2" i="9"/>
  <c r="EN2" i="9"/>
  <c r="EM2" i="9"/>
  <c r="EL2" i="9"/>
  <c r="EK2" i="9"/>
  <c r="EJ2" i="9"/>
  <c r="EI2" i="9"/>
  <c r="EH2" i="9"/>
  <c r="EG2" i="9"/>
  <c r="EF2" i="9"/>
  <c r="EE2" i="9"/>
  <c r="ED2" i="9"/>
  <c r="EC2" i="9"/>
  <c r="EB2" i="9"/>
  <c r="EA2" i="9"/>
  <c r="DZ2" i="9"/>
  <c r="DY2" i="9"/>
  <c r="DX2" i="9"/>
  <c r="DW2" i="9"/>
  <c r="DV2" i="9"/>
  <c r="DU2" i="9"/>
  <c r="DT2" i="9"/>
  <c r="DS2" i="9"/>
  <c r="DR2" i="9"/>
  <c r="DQ2" i="9"/>
  <c r="DP2" i="9"/>
  <c r="DO2" i="9"/>
  <c r="DN2" i="9"/>
  <c r="DM2" i="9"/>
  <c r="DL2" i="9"/>
  <c r="DK2" i="9"/>
  <c r="DJ2" i="9"/>
  <c r="DI2" i="9"/>
  <c r="DH2" i="9"/>
  <c r="DG2" i="9"/>
  <c r="DF2" i="9"/>
  <c r="DE2" i="9"/>
  <c r="DD2" i="9"/>
  <c r="DC2" i="9"/>
  <c r="DB2" i="9"/>
  <c r="DA2" i="9"/>
  <c r="CZ2" i="9"/>
  <c r="CY2" i="9"/>
  <c r="CX2" i="9"/>
  <c r="CW2" i="9"/>
  <c r="CV2" i="9"/>
  <c r="CU2" i="9"/>
  <c r="CT2" i="9"/>
  <c r="CS2" i="9"/>
  <c r="CR2" i="9"/>
  <c r="B2" i="9"/>
  <c r="CQ2" i="9"/>
  <c r="CP113" i="9"/>
  <c r="CP112" i="9"/>
  <c r="CP111" i="9"/>
  <c r="CP110" i="9"/>
  <c r="CP109" i="9"/>
  <c r="CP108" i="9"/>
  <c r="CP107" i="9"/>
  <c r="CP106" i="9"/>
  <c r="CP105" i="9"/>
  <c r="CP104" i="9"/>
  <c r="CP103" i="9"/>
  <c r="CP102" i="9"/>
  <c r="CP101" i="9"/>
  <c r="CP100" i="9"/>
  <c r="CP99" i="9"/>
  <c r="CP98" i="9"/>
  <c r="CP97" i="9"/>
  <c r="CP96" i="9"/>
  <c r="CP95" i="9"/>
  <c r="CP94" i="9"/>
  <c r="CP93" i="9"/>
  <c r="CP92" i="9"/>
  <c r="CP91" i="9"/>
  <c r="CP90" i="9"/>
  <c r="CP89" i="9"/>
  <c r="CP88" i="9"/>
  <c r="CP87" i="9"/>
  <c r="CP86" i="9"/>
  <c r="CP85" i="9"/>
  <c r="CP84" i="9"/>
  <c r="CP83" i="9"/>
  <c r="CP82" i="9"/>
  <c r="CP81" i="9"/>
  <c r="CP80" i="9"/>
  <c r="CP79" i="9"/>
  <c r="CP78" i="9"/>
  <c r="CP77" i="9"/>
  <c r="CP76" i="9"/>
  <c r="CP75" i="9"/>
  <c r="CP74" i="9"/>
  <c r="CP73" i="9"/>
  <c r="CP72" i="9"/>
  <c r="CP71" i="9"/>
  <c r="CP70" i="9"/>
  <c r="CP69" i="9"/>
  <c r="CP68" i="9"/>
  <c r="CP67" i="9"/>
  <c r="CP66" i="9"/>
  <c r="CP65" i="9"/>
  <c r="CP64" i="9"/>
  <c r="CP63" i="9"/>
  <c r="CP62" i="9"/>
  <c r="CP61" i="9"/>
  <c r="CP60" i="9"/>
  <c r="CP59" i="9"/>
  <c r="CP58" i="9"/>
  <c r="CP57" i="9"/>
  <c r="CP56" i="9"/>
  <c r="CP55" i="9"/>
  <c r="CP54" i="9"/>
  <c r="CP53" i="9"/>
  <c r="CP52" i="9"/>
  <c r="CP51" i="9"/>
  <c r="CP50" i="9"/>
  <c r="CP49" i="9"/>
  <c r="CP48" i="9"/>
  <c r="CP47" i="9"/>
  <c r="CP46" i="9"/>
  <c r="CP45" i="9"/>
  <c r="CP44" i="9"/>
  <c r="CP43" i="9"/>
  <c r="CP42" i="9"/>
  <c r="CP41" i="9"/>
  <c r="CP40" i="9"/>
  <c r="CP39" i="9"/>
  <c r="CP38" i="9"/>
  <c r="CP37" i="9"/>
  <c r="CP36" i="9"/>
  <c r="CP35" i="9"/>
  <c r="CP34" i="9"/>
  <c r="CP33" i="9"/>
  <c r="CP32" i="9"/>
  <c r="CP31" i="9"/>
  <c r="CP30" i="9"/>
  <c r="CP29" i="9"/>
  <c r="CP28" i="9"/>
  <c r="CP27" i="9"/>
  <c r="CP26" i="9"/>
  <c r="CP25" i="9"/>
  <c r="CP24" i="9"/>
  <c r="CP23" i="9"/>
  <c r="CP22" i="9"/>
  <c r="CP21" i="9"/>
  <c r="CP20" i="9"/>
  <c r="CP19" i="9"/>
  <c r="CP18" i="9"/>
  <c r="CP17" i="9"/>
  <c r="CP16" i="9"/>
  <c r="CP15" i="9"/>
  <c r="CP14" i="9"/>
  <c r="CP13" i="9"/>
  <c r="CP12" i="9"/>
  <c r="CP11" i="9"/>
  <c r="CP10" i="9"/>
  <c r="CP9" i="9"/>
  <c r="CP8" i="9"/>
  <c r="CP7" i="9"/>
  <c r="CP6" i="9"/>
  <c r="CP5" i="9"/>
  <c r="CP4" i="9"/>
  <c r="CP3" i="9"/>
  <c r="A113" i="14"/>
  <c r="A112" i="14"/>
  <c r="A111" i="14"/>
  <c r="A110" i="14"/>
  <c r="A109" i="14"/>
  <c r="A108" i="14"/>
  <c r="A107" i="14"/>
  <c r="A106" i="14"/>
  <c r="A105" i="14"/>
  <c r="A104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" i="14"/>
  <c r="B3" i="10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I116" i="7"/>
  <c r="CU119" i="10"/>
</calcChain>
</file>

<file path=xl/sharedStrings.xml><?xml version="1.0" encoding="utf-8"?>
<sst xmlns="http://schemas.openxmlformats.org/spreadsheetml/2006/main" count="3832" uniqueCount="151">
  <si>
    <t>Joint/Single</t>
  </si>
  <si>
    <t>Gender1</t>
  </si>
  <si>
    <t>DOB1</t>
  </si>
  <si>
    <t>Life Status 1</t>
  </si>
  <si>
    <t>Gender2</t>
  </si>
  <si>
    <t>DOB2</t>
  </si>
  <si>
    <t>Life Status 2</t>
  </si>
  <si>
    <t>City</t>
  </si>
  <si>
    <t>Current Property Value</t>
  </si>
  <si>
    <t>Borrowing Rate</t>
  </si>
  <si>
    <t>Current Loan Amount Outstanding</t>
  </si>
  <si>
    <t>Joint</t>
  </si>
  <si>
    <t>Male</t>
  </si>
  <si>
    <t>Alive</t>
  </si>
  <si>
    <t>Female</t>
  </si>
  <si>
    <t>Sydney</t>
  </si>
  <si>
    <t>Single</t>
  </si>
  <si>
    <t/>
  </si>
  <si>
    <t>Hobart</t>
  </si>
  <si>
    <t>Deceased</t>
  </si>
  <si>
    <t>Perth</t>
  </si>
  <si>
    <t>Adelaide</t>
  </si>
  <si>
    <t>Darwin</t>
  </si>
  <si>
    <t>Canberra</t>
  </si>
  <si>
    <t>Brisbane</t>
  </si>
  <si>
    <t>Melbourne</t>
  </si>
  <si>
    <t>age</t>
  </si>
  <si>
    <t>x</t>
  </si>
  <si>
    <t>ax</t>
  </si>
  <si>
    <t>bx</t>
  </si>
  <si>
    <t>male</t>
  </si>
  <si>
    <t>female</t>
  </si>
  <si>
    <t>Z</t>
  </si>
  <si>
    <t>males</t>
  </si>
  <si>
    <t>Projected</t>
  </si>
  <si>
    <t>Curt lifetime</t>
  </si>
  <si>
    <t>LR (Sydney)</t>
  </si>
  <si>
    <t>LR(Melbourne)</t>
  </si>
  <si>
    <t>LR(Brisbane)</t>
  </si>
  <si>
    <t>LR(Adelaide)</t>
  </si>
  <si>
    <t>LR(Perth)</t>
  </si>
  <si>
    <t>LR(Hobart)</t>
  </si>
  <si>
    <t>LR(Darwin)</t>
  </si>
  <si>
    <t>LR(Canberra)</t>
  </si>
  <si>
    <t>Mu</t>
  </si>
  <si>
    <t>Sigma</t>
  </si>
  <si>
    <t>mu</t>
  </si>
  <si>
    <t>sigma</t>
  </si>
  <si>
    <t>Value</t>
  </si>
  <si>
    <t>curtate</t>
  </si>
  <si>
    <t>Age M</t>
  </si>
  <si>
    <t>Age F</t>
  </si>
  <si>
    <t>tpx</t>
  </si>
  <si>
    <t>tpy</t>
  </si>
  <si>
    <t>S(t)</t>
  </si>
  <si>
    <t>Loan</t>
  </si>
  <si>
    <t>Value (RM)</t>
  </si>
  <si>
    <t>Single M</t>
  </si>
  <si>
    <t>Single F</t>
  </si>
  <si>
    <t>Age</t>
  </si>
  <si>
    <t>Total:</t>
  </si>
  <si>
    <t xml:space="preserve">Death </t>
  </si>
  <si>
    <t>Borr. Rate</t>
  </si>
  <si>
    <t>Discount Rate</t>
  </si>
  <si>
    <t>Curtate</t>
  </si>
  <si>
    <t>Single/Joint</t>
  </si>
  <si>
    <t>qx</t>
  </si>
  <si>
    <t>px</t>
  </si>
  <si>
    <t>qxS</t>
  </si>
  <si>
    <t>DSAR</t>
  </si>
  <si>
    <t>EDS</t>
  </si>
  <si>
    <t>ADS</t>
  </si>
  <si>
    <t>Claims</t>
  </si>
  <si>
    <t>Value + Claims 2017</t>
  </si>
  <si>
    <t>2016 Value</t>
  </si>
  <si>
    <t>2017 Value</t>
  </si>
  <si>
    <t>Total Profit/Loss</t>
  </si>
  <si>
    <t>Mortality Profit/Loss</t>
  </si>
  <si>
    <t>age\ time</t>
  </si>
  <si>
    <t>age\ time (male)</t>
  </si>
  <si>
    <t>Correlation</t>
  </si>
  <si>
    <t>B/w Z(Male)</t>
  </si>
  <si>
    <t>&amp; Z(Female)</t>
  </si>
  <si>
    <t>Gamma^2 (Male)</t>
  </si>
  <si>
    <t>Gamma (Male)</t>
  </si>
  <si>
    <t>Gamma^2 (Female)</t>
  </si>
  <si>
    <t>Gamma (Female)</t>
  </si>
  <si>
    <t>age\ time (female)</t>
  </si>
  <si>
    <t>Z(t) (Male)</t>
  </si>
  <si>
    <t>t</t>
  </si>
  <si>
    <t>Z(t)</t>
  </si>
  <si>
    <t>Z(t) (Female)</t>
  </si>
  <si>
    <t>#</t>
  </si>
  <si>
    <t>Variance- Covariance Matrix</t>
  </si>
  <si>
    <t>Correlation Matrix</t>
  </si>
  <si>
    <t xml:space="preserve">Mu </t>
  </si>
  <si>
    <t>Age\ Year</t>
  </si>
  <si>
    <t>Z (Male)</t>
  </si>
  <si>
    <t>EPV Value</t>
  </si>
  <si>
    <t>PV of RM Value (W/o Prob.)</t>
  </si>
  <si>
    <t xml:space="preserve">Property Value </t>
  </si>
  <si>
    <t xml:space="preserve">Contribution to profit </t>
  </si>
  <si>
    <t>Mortality Experience</t>
  </si>
  <si>
    <t xml:space="preserve">$ </t>
  </si>
  <si>
    <t>Joint -&gt; Single</t>
  </si>
  <si>
    <t>t+1V</t>
  </si>
  <si>
    <t>Property Difference</t>
  </si>
  <si>
    <t>Expected 2017 Provision</t>
  </si>
  <si>
    <t>gamma_f</t>
  </si>
  <si>
    <t>gamma_m</t>
  </si>
  <si>
    <t>correlation</t>
  </si>
  <si>
    <t>Sheet Title</t>
  </si>
  <si>
    <t>Description</t>
  </si>
  <si>
    <t>property indices</t>
  </si>
  <si>
    <t>portfolio t= 1- 7- 2016</t>
  </si>
  <si>
    <t>portfolio t= 1- 7- 2017</t>
  </si>
  <si>
    <t>females</t>
  </si>
  <si>
    <t>Raw data given- property indices in Australia</t>
  </si>
  <si>
    <t>Raw data given- reverse mortgage portfolio at 1- 7- 2016</t>
  </si>
  <si>
    <t>Raw data given- reverse mortgage portfolio at 1- 7- 2017</t>
  </si>
  <si>
    <t>Raw data given- l_x of male population (1921- 2011)</t>
  </si>
  <si>
    <t>Raw data given- l_x of female population (1921- 2011)</t>
  </si>
  <si>
    <t>2a) male mx</t>
  </si>
  <si>
    <t>Question 2a</t>
  </si>
  <si>
    <t>Calculation and projection of m_x (male population)</t>
  </si>
  <si>
    <t>Calculation and projection of m_x (female population)</t>
  </si>
  <si>
    <t>2a) female mx</t>
  </si>
  <si>
    <t>2a) logm_x(t)</t>
  </si>
  <si>
    <t>Calculation of log m_x(t) (male and female population)</t>
  </si>
  <si>
    <t>Calculation of gamma and Z(t) for male and female with the</t>
  </si>
  <si>
    <t>Correlation between their Z(t)</t>
  </si>
  <si>
    <t>2a) dlog_mxt- bx</t>
  </si>
  <si>
    <t>2a) answer</t>
  </si>
  <si>
    <t>Question 2b</t>
  </si>
  <si>
    <t>2b) Working</t>
  </si>
  <si>
    <t>Paramter estimates of mu and sigma of properties</t>
  </si>
  <si>
    <t>2b) Answer</t>
  </si>
  <si>
    <t>Summary of 2a) answers</t>
  </si>
  <si>
    <t>Sumamry of 2b) answers</t>
  </si>
  <si>
    <t>Question 3</t>
  </si>
  <si>
    <t>3) tpx males</t>
  </si>
  <si>
    <t>Calculation of male survival probabilities</t>
  </si>
  <si>
    <t>3) tpx females</t>
  </si>
  <si>
    <t>Calculation of female survival probabilities</t>
  </si>
  <si>
    <t>3)2016 cases</t>
  </si>
  <si>
    <t>All calculations that are related to question 3c)</t>
  </si>
  <si>
    <t>3)2017 cases</t>
  </si>
  <si>
    <t>All calculations that are related to question 3d)</t>
  </si>
  <si>
    <t>3) Value</t>
  </si>
  <si>
    <t>Derivation of reverse mortgage value, DSAR and profit/ loss</t>
  </si>
  <si>
    <t>Parameter Estimates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</si>
</sst>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_-&quot;$&quot;* #,##0.00_-;\-&quot;$&quot;* #,##0.00_-;_-&quot;$&quot;* &quot;-&quot;??_-;_-@_-"/>
    <numFmt numFmtId="165" formatCode="mmm\-yyyy"/>
    <numFmt numFmtId="166" formatCode="0.0;\-0.0;0.0;@"/>
    <numFmt numFmtId="167" formatCode="0.00000000"/>
    <numFmt numFmtId="168" formatCode="d/mm/yyyy;@"/>
    <numFmt numFmtId="169" formatCode="0.000000"/>
    <numFmt numFmtId="170" formatCode="0.0"/>
    <numFmt numFmtId="171" formatCode="0.0000"/>
    <numFmt numFmtId="172" formatCode="&quot;$&quot;#,##0.0"/>
    <numFmt numFmtId="173" formatCode="#,##0.0"/>
  </numFmts>
  <fonts count="11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2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164" fontId="6" fillId="0" borderId="0" applyFont="0" applyFill="0" applyBorder="0" applyAlignment="0" applyProtection="0"/>
  </cellStyleXfs>
  <cellXfs count="87">
    <xf numFmtId="0" fontId="0" fillId="0" borderId="0" xfId="0"/>
    <xf numFmtId="14" fontId="0" fillId="0" borderId="0" xfId="0" applyNumberFormat="1"/>
    <xf numFmtId="165" fontId="1" fillId="0" borderId="0" xfId="0" applyNumberFormat="1" applyFont="1" applyAlignment="1">
      <alignment horizontal="left"/>
    </xf>
    <xf numFmtId="166" fontId="1" fillId="0" borderId="0" xfId="0" applyNumberFormat="1" applyFont="1" applyAlignment="1"/>
    <xf numFmtId="0" fontId="0" fillId="2" borderId="0" xfId="0" applyFill="1"/>
    <xf numFmtId="168" fontId="0" fillId="0" borderId="0" xfId="0" applyNumberFormat="1"/>
    <xf numFmtId="169" fontId="0" fillId="0" borderId="0" xfId="0" applyNumberFormat="1"/>
    <xf numFmtId="1" fontId="0" fillId="0" borderId="0" xfId="0" applyNumberFormat="1"/>
    <xf numFmtId="0" fontId="4" fillId="0" borderId="0" xfId="0" applyFont="1"/>
    <xf numFmtId="0" fontId="4" fillId="2" borderId="0" xfId="0" applyFont="1" applyFill="1"/>
    <xf numFmtId="0" fontId="4" fillId="0" borderId="0" xfId="0" applyFont="1" applyFill="1"/>
    <xf numFmtId="170" fontId="0" fillId="0" borderId="0" xfId="0" applyNumberFormat="1"/>
    <xf numFmtId="0" fontId="0" fillId="0" borderId="0" xfId="0" applyFill="1"/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/>
    </xf>
    <xf numFmtId="171" fontId="0" fillId="0" borderId="0" xfId="0" applyNumberFormat="1"/>
    <xf numFmtId="14" fontId="0" fillId="0" borderId="0" xfId="0" applyNumberForma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2" xfId="0" applyFont="1" applyFill="1" applyBorder="1"/>
    <xf numFmtId="0" fontId="5" fillId="0" borderId="0" xfId="0" applyFont="1"/>
    <xf numFmtId="0" fontId="5" fillId="0" borderId="0" xfId="0" applyFont="1" applyAlignment="1">
      <alignment horizontal="center" vertical="center"/>
    </xf>
    <xf numFmtId="14" fontId="4" fillId="0" borderId="0" xfId="0" applyNumberFormat="1" applyFont="1"/>
    <xf numFmtId="0" fontId="8" fillId="0" borderId="0" xfId="0" applyFont="1"/>
    <xf numFmtId="14" fontId="8" fillId="0" borderId="0" xfId="0" applyNumberFormat="1" applyFont="1"/>
    <xf numFmtId="0" fontId="0" fillId="0" borderId="0" xfId="0" applyFont="1"/>
    <xf numFmtId="172" fontId="0" fillId="0" borderId="0" xfId="0" applyNumberFormat="1" applyFont="1"/>
    <xf numFmtId="172" fontId="5" fillId="0" borderId="0" xfId="0" applyNumberFormat="1" applyFont="1" applyBorder="1"/>
    <xf numFmtId="0" fontId="9" fillId="3" borderId="0" xfId="0" applyFont="1" applyFill="1"/>
    <xf numFmtId="0" fontId="0" fillId="3" borderId="0" xfId="0" applyFill="1"/>
    <xf numFmtId="0" fontId="0" fillId="4" borderId="0" xfId="0" applyFill="1"/>
    <xf numFmtId="0" fontId="10" fillId="0" borderId="0" xfId="0" applyFont="1"/>
    <xf numFmtId="0" fontId="0" fillId="5" borderId="0" xfId="0" applyFill="1"/>
    <xf numFmtId="0" fontId="0" fillId="6" borderId="0" xfId="0" applyFill="1"/>
    <xf numFmtId="0" fontId="0" fillId="7" borderId="0" xfId="0" applyFill="1"/>
    <xf numFmtId="167" fontId="0" fillId="3" borderId="0" xfId="0" applyNumberFormat="1" applyFill="1"/>
    <xf numFmtId="167" fontId="0" fillId="2" borderId="0" xfId="0" applyNumberFormat="1" applyFill="1"/>
    <xf numFmtId="0" fontId="0" fillId="2" borderId="0" xfId="0" applyNumberFormat="1" applyFill="1"/>
    <xf numFmtId="166" fontId="1" fillId="4" borderId="0" xfId="0" applyNumberFormat="1" applyFont="1" applyFill="1" applyAlignment="1"/>
    <xf numFmtId="169" fontId="0" fillId="2" borderId="0" xfId="0" applyNumberFormat="1" applyFill="1"/>
    <xf numFmtId="169" fontId="0" fillId="4" borderId="0" xfId="0" applyNumberFormat="1" applyFill="1"/>
    <xf numFmtId="169" fontId="0" fillId="0" borderId="0" xfId="0" applyNumberFormat="1" applyFill="1"/>
    <xf numFmtId="0" fontId="10" fillId="3" borderId="0" xfId="0" applyFont="1" applyFill="1"/>
    <xf numFmtId="171" fontId="0" fillId="2" borderId="0" xfId="0" applyNumberFormat="1" applyFill="1"/>
    <xf numFmtId="171" fontId="0" fillId="4" borderId="0" xfId="0" applyNumberFormat="1" applyFill="1"/>
    <xf numFmtId="1" fontId="0" fillId="3" borderId="0" xfId="0" applyNumberFormat="1" applyFill="1"/>
    <xf numFmtId="1" fontId="0" fillId="4" borderId="0" xfId="0" applyNumberFormat="1" applyFill="1"/>
    <xf numFmtId="14" fontId="0" fillId="4" borderId="0" xfId="0" applyNumberFormat="1" applyFill="1"/>
    <xf numFmtId="170" fontId="0" fillId="3" borderId="0" xfId="0" applyNumberFormat="1" applyFill="1"/>
    <xf numFmtId="0" fontId="4" fillId="3" borderId="0" xfId="0" applyFont="1" applyFill="1"/>
    <xf numFmtId="170" fontId="0" fillId="4" borderId="0" xfId="0" applyNumberFormat="1" applyFill="1"/>
    <xf numFmtId="2" fontId="0" fillId="4" borderId="0" xfId="0" applyNumberFormat="1" applyFill="1"/>
    <xf numFmtId="14" fontId="5" fillId="4" borderId="0" xfId="0" applyNumberFormat="1" applyFont="1" applyFill="1"/>
    <xf numFmtId="0" fontId="0" fillId="3" borderId="0" xfId="0" applyFill="1" applyAlignment="1">
      <alignment horizontal="center" vertical="center"/>
    </xf>
    <xf numFmtId="14" fontId="0" fillId="3" borderId="0" xfId="0" applyNumberFormat="1" applyFill="1"/>
    <xf numFmtId="0" fontId="0" fillId="3" borderId="1" xfId="0" applyFill="1" applyBorder="1"/>
    <xf numFmtId="0" fontId="0" fillId="4" borderId="0" xfId="0" applyFill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0" fontId="0" fillId="3" borderId="0" xfId="0" applyFont="1" applyFill="1"/>
    <xf numFmtId="168" fontId="0" fillId="4" borderId="0" xfId="0" applyNumberFormat="1" applyFill="1"/>
    <xf numFmtId="172" fontId="0" fillId="2" borderId="0" xfId="0" applyNumberFormat="1" applyFont="1" applyFill="1"/>
    <xf numFmtId="173" fontId="0" fillId="2" borderId="0" xfId="0" applyNumberFormat="1" applyFont="1" applyFill="1"/>
    <xf numFmtId="172" fontId="0" fillId="8" borderId="3" xfId="0" applyNumberFormat="1" applyFont="1" applyFill="1" applyBorder="1"/>
    <xf numFmtId="173" fontId="0" fillId="8" borderId="3" xfId="0" applyNumberFormat="1" applyFont="1" applyFill="1" applyBorder="1"/>
    <xf numFmtId="0" fontId="7" fillId="3" borderId="0" xfId="0" applyFont="1" applyFill="1"/>
    <xf numFmtId="0" fontId="0" fillId="3" borderId="3" xfId="0" applyFont="1" applyFill="1" applyBorder="1"/>
    <xf numFmtId="164" fontId="0" fillId="2" borderId="0" xfId="0" applyNumberFormat="1" applyFill="1"/>
    <xf numFmtId="0" fontId="4" fillId="0" borderId="3" xfId="0" applyFont="1" applyBorder="1"/>
    <xf numFmtId="0" fontId="0" fillId="2" borderId="0" xfId="0" applyFill="1" applyAlignment="1">
      <alignment horizontal="center"/>
    </xf>
    <xf numFmtId="4" fontId="0" fillId="2" borderId="0" xfId="0" applyNumberFormat="1" applyFont="1" applyFill="1"/>
    <xf numFmtId="0" fontId="4" fillId="3" borderId="1" xfId="0" applyFont="1" applyFill="1" applyBorder="1"/>
    <xf numFmtId="14" fontId="4" fillId="3" borderId="0" xfId="0" applyNumberFormat="1" applyFont="1" applyFill="1" applyAlignment="1">
      <alignment horizontal="center"/>
    </xf>
    <xf numFmtId="4" fontId="4" fillId="8" borderId="3" xfId="0" applyNumberFormat="1" applyFont="1" applyFill="1" applyBorder="1"/>
    <xf numFmtId="0" fontId="0" fillId="3" borderId="0" xfId="0" applyFill="1" applyAlignment="1">
      <alignment horizontal="center"/>
    </xf>
    <xf numFmtId="164" fontId="0" fillId="4" borderId="0" xfId="323" applyFont="1" applyFill="1"/>
    <xf numFmtId="0" fontId="4" fillId="3" borderId="2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4" fillId="2" borderId="7" xfId="0" applyFont="1" applyFill="1" applyBorder="1" applyAlignment="1"/>
    <xf numFmtId="0" fontId="0" fillId="2" borderId="8" xfId="0" applyFill="1" applyBorder="1" applyAlignment="1"/>
    <xf numFmtId="0" fontId="4" fillId="2" borderId="7" xfId="0" applyFont="1" applyFill="1" applyBorder="1"/>
    <xf numFmtId="0" fontId="0" fillId="2" borderId="8" xfId="0" applyFill="1" applyBorder="1"/>
  </cellXfs>
  <cellStyles count="324">
    <cellStyle name="Currency" xfId="323" builtinId="4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'2a) male mx'!CQ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'2a) female mx'!CP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'2a) logm_x(t)'!A1"/><Relationship Id="rId1" Type="http://schemas.openxmlformats.org/officeDocument/2006/relationships/hyperlink" Target="#'2a) logm_x(t)'!CP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'2a) dlog_mxt-bx'!A1"/><Relationship Id="rId3" Type="http://schemas.openxmlformats.org/officeDocument/2006/relationships/hyperlink" Target="#'2a) dlog_mxt-bx'!CT117"/><Relationship Id="rId7" Type="http://schemas.openxmlformats.org/officeDocument/2006/relationships/hyperlink" Target="#'2a) dlog_mxt-bx'!CT119"/><Relationship Id="rId2" Type="http://schemas.openxmlformats.org/officeDocument/2006/relationships/hyperlink" Target="#'2a) dlog_mxt-bx'!CP6"/><Relationship Id="rId1" Type="http://schemas.openxmlformats.org/officeDocument/2006/relationships/hyperlink" Target="#'2a) dlog_mxt-bx'!B3"/><Relationship Id="rId6" Type="http://schemas.openxmlformats.org/officeDocument/2006/relationships/hyperlink" Target="#'2a) dlog_mxt-bx'!A345"/><Relationship Id="rId5" Type="http://schemas.openxmlformats.org/officeDocument/2006/relationships/hyperlink" Target="#'2a) dlog_mxt-bx'!CP122"/><Relationship Id="rId4" Type="http://schemas.openxmlformats.org/officeDocument/2006/relationships/hyperlink" Target="#'2a) dlog_mxt-bx'!A119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'3)tpx males'!BB56"/><Relationship Id="rId2" Type="http://schemas.openxmlformats.org/officeDocument/2006/relationships/hyperlink" Target="#'3)tpx males'!DC109"/><Relationship Id="rId1" Type="http://schemas.openxmlformats.org/officeDocument/2006/relationships/hyperlink" Target="#'3)tpx males'!BB109"/><Relationship Id="rId5" Type="http://schemas.openxmlformats.org/officeDocument/2006/relationships/hyperlink" Target="#'3)tpx males'!A1"/><Relationship Id="rId4" Type="http://schemas.openxmlformats.org/officeDocument/2006/relationships/hyperlink" Target="#'3)tpx males'!DC56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3)tpx females'!BB56"/><Relationship Id="rId2" Type="http://schemas.openxmlformats.org/officeDocument/2006/relationships/hyperlink" Target="#'3)tpx females'!DE110"/><Relationship Id="rId1" Type="http://schemas.openxmlformats.org/officeDocument/2006/relationships/hyperlink" Target="#'3)tpx females'!BB110"/><Relationship Id="rId5" Type="http://schemas.openxmlformats.org/officeDocument/2006/relationships/hyperlink" Target="#'3)tpx females'!A1"/><Relationship Id="rId4" Type="http://schemas.openxmlformats.org/officeDocument/2006/relationships/hyperlink" Target="#'3)tpx females'!DE56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'3) 2016 cases'!A1"/><Relationship Id="rId2" Type="http://schemas.openxmlformats.org/officeDocument/2006/relationships/hyperlink" Target="#'3) 2016 cases'!BU5"/><Relationship Id="rId1" Type="http://schemas.openxmlformats.org/officeDocument/2006/relationships/hyperlink" Target="#'3) 2016 cases'!V5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'3) 2017 cases'!W5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0</xdr:row>
      <xdr:rowOff>19050</xdr:rowOff>
    </xdr:from>
    <xdr:to>
      <xdr:col>2</xdr:col>
      <xdr:colOff>333375</xdr:colOff>
      <xdr:row>1</xdr:row>
      <xdr:rowOff>47625</xdr:rowOff>
    </xdr:to>
    <xdr:sp macro="" textlink="">
      <xdr:nvSpPr>
        <xdr:cNvPr id="2" name="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33450" y="19050"/>
          <a:ext cx="1133475" cy="219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100"/>
            <a:t>Projected m_x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19050</xdr:rowOff>
    </xdr:from>
    <xdr:to>
      <xdr:col>2</xdr:col>
      <xdr:colOff>257175</xdr:colOff>
      <xdr:row>1</xdr:row>
      <xdr:rowOff>28575</xdr:rowOff>
    </xdr:to>
    <xdr:sp macro="" textlink="">
      <xdr:nvSpPr>
        <xdr:cNvPr id="2" name="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885825" y="19050"/>
          <a:ext cx="110490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100"/>
            <a:t>Projected m_x</a:t>
          </a:r>
        </a:p>
        <a:p>
          <a:pPr algn="l"/>
          <a:endParaRPr lang="en-MY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0</xdr:row>
      <xdr:rowOff>57150</xdr:rowOff>
    </xdr:from>
    <xdr:to>
      <xdr:col>2</xdr:col>
      <xdr:colOff>542925</xdr:colOff>
      <xdr:row>1</xdr:row>
      <xdr:rowOff>47625</xdr:rowOff>
    </xdr:to>
    <xdr:sp macro="" textlink="">
      <xdr:nvSpPr>
        <xdr:cNvPr id="2" name="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114425" y="57150"/>
          <a:ext cx="1162050" cy="18097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Female</a:t>
          </a:r>
        </a:p>
      </xdr:txBody>
    </xdr:sp>
    <xdr:clientData/>
  </xdr:twoCellAnchor>
  <xdr:twoCellAnchor>
    <xdr:from>
      <xdr:col>94</xdr:col>
      <xdr:colOff>76540</xdr:colOff>
      <xdr:row>0</xdr:row>
      <xdr:rowOff>25513</xdr:rowOff>
    </xdr:from>
    <xdr:to>
      <xdr:col>95</xdr:col>
      <xdr:colOff>17009</xdr:colOff>
      <xdr:row>1</xdr:row>
      <xdr:rowOff>8505</xdr:rowOff>
    </xdr:to>
    <xdr:sp macro="" textlink="">
      <xdr:nvSpPr>
        <xdr:cNvPr id="5" name="Rectangl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80919978" y="25513"/>
          <a:ext cx="807924" cy="1700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Male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13495</xdr:colOff>
      <xdr:row>0</xdr:row>
      <xdr:rowOff>0</xdr:rowOff>
    </xdr:from>
    <xdr:to>
      <xdr:col>2</xdr:col>
      <xdr:colOff>496094</xdr:colOff>
      <xdr:row>1</xdr:row>
      <xdr:rowOff>165098</xdr:rowOff>
    </xdr:to>
    <xdr:sp macro="" textlink="">
      <xdr:nvSpPr>
        <xdr:cNvPr id="3" name="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3495" y="0"/>
          <a:ext cx="2367755" cy="3536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100"/>
            <a:t>( Change in log m_x(t) - b_x)^2 (Male)</a:t>
          </a:r>
        </a:p>
      </xdr:txBody>
    </xdr:sp>
    <xdr:clientData/>
  </xdr:twoCellAnchor>
  <xdr:twoCellAnchor>
    <xdr:from>
      <xdr:col>2</xdr:col>
      <xdr:colOff>661988</xdr:colOff>
      <xdr:row>0</xdr:row>
      <xdr:rowOff>36912</xdr:rowOff>
    </xdr:from>
    <xdr:to>
      <xdr:col>4</xdr:col>
      <xdr:colOff>146049</xdr:colOff>
      <xdr:row>1</xdr:row>
      <xdr:rowOff>138907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2547144" y="36912"/>
          <a:ext cx="1210468" cy="2905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MY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Gamma (Male)</a:t>
          </a:r>
          <a:endParaRPr lang="en-MY">
            <a:effectLst/>
          </a:endParaRPr>
        </a:p>
        <a:p>
          <a:pPr algn="l"/>
          <a:endParaRPr lang="en-MY" sz="1100"/>
        </a:p>
      </xdr:txBody>
    </xdr:sp>
    <xdr:clientData/>
  </xdr:twoCellAnchor>
  <xdr:twoCellAnchor>
    <xdr:from>
      <xdr:col>4</xdr:col>
      <xdr:colOff>278606</xdr:colOff>
      <xdr:row>0</xdr:row>
      <xdr:rowOff>40483</xdr:rowOff>
    </xdr:from>
    <xdr:to>
      <xdr:col>5</xdr:col>
      <xdr:colOff>625871</xdr:colOff>
      <xdr:row>1</xdr:row>
      <xdr:rowOff>138906</xdr:rowOff>
    </xdr:to>
    <xdr:sp macro="" textlink="">
      <xdr:nvSpPr>
        <xdr:cNvPr id="5" name="Rectangl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3890169" y="40483"/>
          <a:ext cx="1210468" cy="2869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100"/>
            <a:t>Z(t) (Male)</a:t>
          </a:r>
        </a:p>
      </xdr:txBody>
    </xdr:sp>
    <xdr:clientData/>
  </xdr:twoCellAnchor>
  <xdr:twoCellAnchor>
    <xdr:from>
      <xdr:col>5</xdr:col>
      <xdr:colOff>758427</xdr:colOff>
      <xdr:row>0</xdr:row>
      <xdr:rowOff>53977</xdr:rowOff>
    </xdr:from>
    <xdr:to>
      <xdr:col>9</xdr:col>
      <xdr:colOff>49609</xdr:colOff>
      <xdr:row>1</xdr:row>
      <xdr:rowOff>119062</xdr:rowOff>
    </xdr:to>
    <xdr:sp macro="" textlink="">
      <xdr:nvSpPr>
        <xdr:cNvPr id="6" name="Rectangl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5233193" y="53977"/>
          <a:ext cx="2743994" cy="253601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 Change in log m_x(t) - b_x)^2 (Female)</a:t>
          </a:r>
          <a:endParaRPr lang="en-MY" sz="1100"/>
        </a:p>
      </xdr:txBody>
    </xdr:sp>
    <xdr:clientData/>
  </xdr:twoCellAnchor>
  <xdr:twoCellAnchor>
    <xdr:from>
      <xdr:col>9</xdr:col>
      <xdr:colOff>156766</xdr:colOff>
      <xdr:row>0</xdr:row>
      <xdr:rowOff>27783</xdr:rowOff>
    </xdr:from>
    <xdr:to>
      <xdr:col>10</xdr:col>
      <xdr:colOff>504031</xdr:colOff>
      <xdr:row>1</xdr:row>
      <xdr:rowOff>119062</xdr:rowOff>
    </xdr:to>
    <xdr:sp macro="" textlink="">
      <xdr:nvSpPr>
        <xdr:cNvPr id="7" name="Rectangle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8084344" y="27783"/>
          <a:ext cx="1210468" cy="27979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MY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Gamma (Female)</a:t>
          </a:r>
          <a:endParaRPr lang="en-MY">
            <a:effectLst/>
          </a:endParaRPr>
        </a:p>
        <a:p>
          <a:pPr algn="l"/>
          <a:endParaRPr lang="en-MY" sz="1100"/>
        </a:p>
      </xdr:txBody>
    </xdr:sp>
    <xdr:clientData/>
  </xdr:twoCellAnchor>
  <xdr:twoCellAnchor>
    <xdr:from>
      <xdr:col>10</xdr:col>
      <xdr:colOff>795338</xdr:colOff>
      <xdr:row>0</xdr:row>
      <xdr:rowOff>21433</xdr:rowOff>
    </xdr:from>
    <xdr:to>
      <xdr:col>12</xdr:col>
      <xdr:colOff>279399</xdr:colOff>
      <xdr:row>1</xdr:row>
      <xdr:rowOff>148828</xdr:rowOff>
    </xdr:to>
    <xdr:sp macro="" textlink="">
      <xdr:nvSpPr>
        <xdr:cNvPr id="8" name="Rectangle 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/>
      </xdr:nvSpPr>
      <xdr:spPr>
        <a:xfrm>
          <a:off x="9586119" y="21433"/>
          <a:ext cx="1210468" cy="315911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MY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Z(t) (Female)</a:t>
          </a:r>
          <a:endParaRPr lang="en-MY">
            <a:effectLst/>
          </a:endParaRPr>
        </a:p>
        <a:p>
          <a:pPr algn="l"/>
          <a:endParaRPr lang="en-MY" sz="1100"/>
        </a:p>
      </xdr:txBody>
    </xdr:sp>
    <xdr:clientData/>
  </xdr:twoCellAnchor>
  <xdr:twoCellAnchor>
    <xdr:from>
      <xdr:col>12</xdr:col>
      <xdr:colOff>411957</xdr:colOff>
      <xdr:row>0</xdr:row>
      <xdr:rowOff>29766</xdr:rowOff>
    </xdr:from>
    <xdr:to>
      <xdr:col>13</xdr:col>
      <xdr:colOff>759222</xdr:colOff>
      <xdr:row>1</xdr:row>
      <xdr:rowOff>138906</xdr:rowOff>
    </xdr:to>
    <xdr:sp macro="" textlink="">
      <xdr:nvSpPr>
        <xdr:cNvPr id="9" name="Rectangle 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/>
      </xdr:nvSpPr>
      <xdr:spPr>
        <a:xfrm>
          <a:off x="10929145" y="29766"/>
          <a:ext cx="1210468" cy="297656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100"/>
            <a:t>CORREL</a:t>
          </a:r>
        </a:p>
      </xdr:txBody>
    </xdr:sp>
    <xdr:clientData/>
  </xdr:twoCellAnchor>
  <xdr:twoCellAnchor>
    <xdr:from>
      <xdr:col>92</xdr:col>
      <xdr:colOff>615156</xdr:colOff>
      <xdr:row>1</xdr:row>
      <xdr:rowOff>39687</xdr:rowOff>
    </xdr:from>
    <xdr:to>
      <xdr:col>93</xdr:col>
      <xdr:colOff>456406</xdr:colOff>
      <xdr:row>2</xdr:row>
      <xdr:rowOff>99219</xdr:rowOff>
    </xdr:to>
    <xdr:sp macro="" textlink="">
      <xdr:nvSpPr>
        <xdr:cNvPr id="10" name="Oval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/>
      </xdr:nvSpPr>
      <xdr:spPr>
        <a:xfrm>
          <a:off x="80297734" y="228203"/>
          <a:ext cx="1041797" cy="248047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MENU</a:t>
          </a:r>
        </a:p>
      </xdr:txBody>
    </xdr:sp>
    <xdr:clientData/>
  </xdr:twoCellAnchor>
  <xdr:twoCellAnchor>
    <xdr:from>
      <xdr:col>95</xdr:col>
      <xdr:colOff>803672</xdr:colOff>
      <xdr:row>116</xdr:row>
      <xdr:rowOff>128985</xdr:rowOff>
    </xdr:from>
    <xdr:to>
      <xdr:col>97</xdr:col>
      <xdr:colOff>119062</xdr:colOff>
      <xdr:row>118</xdr:row>
      <xdr:rowOff>1</xdr:rowOff>
    </xdr:to>
    <xdr:sp macro="" textlink="">
      <xdr:nvSpPr>
        <xdr:cNvPr id="11" name="Oval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83413203" y="21996798"/>
          <a:ext cx="1041797" cy="248047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MENU</a:t>
          </a:r>
        </a:p>
      </xdr:txBody>
    </xdr:sp>
    <xdr:clientData/>
  </xdr:twoCellAnchor>
  <xdr:twoCellAnchor>
    <xdr:from>
      <xdr:col>0</xdr:col>
      <xdr:colOff>208360</xdr:colOff>
      <xdr:row>115</xdr:row>
      <xdr:rowOff>168671</xdr:rowOff>
    </xdr:from>
    <xdr:to>
      <xdr:col>1</xdr:col>
      <xdr:colOff>119063</xdr:colOff>
      <xdr:row>117</xdr:row>
      <xdr:rowOff>39687</xdr:rowOff>
    </xdr:to>
    <xdr:sp macro="" textlink="">
      <xdr:nvSpPr>
        <xdr:cNvPr id="12" name="Oval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208360" y="21847968"/>
          <a:ext cx="1041797" cy="248047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MENU</a:t>
          </a:r>
        </a:p>
      </xdr:txBody>
    </xdr:sp>
    <xdr:clientData/>
  </xdr:twoCellAnchor>
  <xdr:twoCellAnchor>
    <xdr:from>
      <xdr:col>92</xdr:col>
      <xdr:colOff>238125</xdr:colOff>
      <xdr:row>116</xdr:row>
      <xdr:rowOff>79374</xdr:rowOff>
    </xdr:from>
    <xdr:to>
      <xdr:col>93</xdr:col>
      <xdr:colOff>79375</xdr:colOff>
      <xdr:row>117</xdr:row>
      <xdr:rowOff>138906</xdr:rowOff>
    </xdr:to>
    <xdr:sp macro="" textlink="">
      <xdr:nvSpPr>
        <xdr:cNvPr id="13" name="Oval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79920703" y="21947187"/>
          <a:ext cx="1041797" cy="248047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MENU</a:t>
          </a:r>
        </a:p>
      </xdr:txBody>
    </xdr:sp>
    <xdr:clientData/>
  </xdr:twoCellAnchor>
  <xdr:twoCellAnchor>
    <xdr:from>
      <xdr:col>0</xdr:col>
      <xdr:colOff>0</xdr:colOff>
      <xdr:row>345</xdr:row>
      <xdr:rowOff>0</xdr:rowOff>
    </xdr:from>
    <xdr:to>
      <xdr:col>0</xdr:col>
      <xdr:colOff>1041797</xdr:colOff>
      <xdr:row>346</xdr:row>
      <xdr:rowOff>59532</xdr:rowOff>
    </xdr:to>
    <xdr:sp macro="" textlink="">
      <xdr:nvSpPr>
        <xdr:cNvPr id="14" name="Oval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0" y="65037891"/>
          <a:ext cx="1041797" cy="248047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MENU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42522</xdr:colOff>
      <xdr:row>1</xdr:row>
      <xdr:rowOff>25514</xdr:rowOff>
    </xdr:to>
    <xdr:sp macro="" textlink="">
      <xdr:nvSpPr>
        <xdr:cNvPr id="2" name="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0" y="0"/>
          <a:ext cx="1403236" cy="2126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100"/>
            <a:t>_tp_x</a:t>
          </a:r>
          <a:r>
            <a:rPr lang="en-MY" sz="1100" baseline="0"/>
            <a:t> male (2016)</a:t>
          </a:r>
          <a:endParaRPr lang="en-MY" sz="1100"/>
        </a:p>
      </xdr:txBody>
    </xdr:sp>
    <xdr:clientData/>
  </xdr:twoCellAnchor>
  <xdr:twoCellAnchor>
    <xdr:from>
      <xdr:col>2</xdr:col>
      <xdr:colOff>203427</xdr:colOff>
      <xdr:row>0</xdr:row>
      <xdr:rowOff>0</xdr:rowOff>
    </xdr:from>
    <xdr:to>
      <xdr:col>4</xdr:col>
      <xdr:colOff>24832</xdr:colOff>
      <xdr:row>1</xdr:row>
      <xdr:rowOff>25514</xdr:rowOff>
    </xdr:to>
    <xdr:sp macro="" textlink="">
      <xdr:nvSpPr>
        <xdr:cNvPr id="3" name="Rectangl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564141" y="0"/>
          <a:ext cx="1403236" cy="2126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100"/>
            <a:t>_tp_x</a:t>
          </a:r>
          <a:r>
            <a:rPr lang="en-MY" sz="1100" baseline="0"/>
            <a:t> male (2017)</a:t>
          </a:r>
          <a:endParaRPr lang="en-MY" sz="1100"/>
        </a:p>
      </xdr:txBody>
    </xdr:sp>
    <xdr:clientData/>
  </xdr:twoCellAnchor>
  <xdr:twoCellAnchor>
    <xdr:from>
      <xdr:col>4</xdr:col>
      <xdr:colOff>364330</xdr:colOff>
      <xdr:row>0</xdr:row>
      <xdr:rowOff>0</xdr:rowOff>
    </xdr:from>
    <xdr:to>
      <xdr:col>7</xdr:col>
      <xdr:colOff>76540</xdr:colOff>
      <xdr:row>1</xdr:row>
      <xdr:rowOff>25514</xdr:rowOff>
    </xdr:to>
    <xdr:sp macro="" textlink="">
      <xdr:nvSpPr>
        <xdr:cNvPr id="4" name="Rectangl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3306875" y="0"/>
          <a:ext cx="2272053" cy="2126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100"/>
            <a:t>Curtate Surv.</a:t>
          </a:r>
          <a:r>
            <a:rPr lang="en-MY" sz="1100" baseline="0"/>
            <a:t> Prob. male (2016)</a:t>
          </a:r>
          <a:endParaRPr lang="en-MY" sz="1100"/>
        </a:p>
      </xdr:txBody>
    </xdr:sp>
    <xdr:clientData/>
  </xdr:twoCellAnchor>
  <xdr:twoCellAnchor>
    <xdr:from>
      <xdr:col>7</xdr:col>
      <xdr:colOff>312624</xdr:colOff>
      <xdr:row>0</xdr:row>
      <xdr:rowOff>0</xdr:rowOff>
    </xdr:from>
    <xdr:to>
      <xdr:col>10</xdr:col>
      <xdr:colOff>543605</xdr:colOff>
      <xdr:row>1</xdr:row>
      <xdr:rowOff>25514</xdr:rowOff>
    </xdr:to>
    <xdr:sp macro="" textlink="">
      <xdr:nvSpPr>
        <xdr:cNvPr id="5" name="Rectangl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/>
      </xdr:nvSpPr>
      <xdr:spPr>
        <a:xfrm>
          <a:off x="5815012" y="0"/>
          <a:ext cx="2272053" cy="2126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100"/>
            <a:t>Curtate Surv.</a:t>
          </a:r>
          <a:r>
            <a:rPr lang="en-MY" sz="1100" baseline="0"/>
            <a:t> Prob. male (2017)</a:t>
          </a:r>
          <a:endParaRPr lang="en-MY" sz="1100"/>
        </a:p>
      </xdr:txBody>
    </xdr:sp>
    <xdr:clientData/>
  </xdr:twoCellAnchor>
  <xdr:twoCellAnchor>
    <xdr:from>
      <xdr:col>51</xdr:col>
      <xdr:colOff>476250</xdr:colOff>
      <xdr:row>106</xdr:row>
      <xdr:rowOff>170089</xdr:rowOff>
    </xdr:from>
    <xdr:to>
      <xdr:col>52</xdr:col>
      <xdr:colOff>603817</xdr:colOff>
      <xdr:row>108</xdr:row>
      <xdr:rowOff>76540</xdr:rowOff>
    </xdr:to>
    <xdr:sp macro="" textlink="">
      <xdr:nvSpPr>
        <xdr:cNvPr id="6" name="Oval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35914353" y="20002500"/>
          <a:ext cx="807924" cy="280647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Menu</a:t>
          </a:r>
        </a:p>
      </xdr:txBody>
    </xdr:sp>
    <xdr:clientData/>
  </xdr:twoCellAnchor>
  <xdr:twoCellAnchor>
    <xdr:from>
      <xdr:col>51</xdr:col>
      <xdr:colOff>390524</xdr:colOff>
      <xdr:row>54</xdr:row>
      <xdr:rowOff>186416</xdr:rowOff>
    </xdr:from>
    <xdr:to>
      <xdr:col>52</xdr:col>
      <xdr:colOff>518091</xdr:colOff>
      <xdr:row>56</xdr:row>
      <xdr:rowOff>92867</xdr:rowOff>
    </xdr:to>
    <xdr:sp macro="" textlink="">
      <xdr:nvSpPr>
        <xdr:cNvPr id="7" name="Oval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35828627" y="10289720"/>
          <a:ext cx="807924" cy="280647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Menu</a:t>
          </a:r>
        </a:p>
      </xdr:txBody>
    </xdr:sp>
    <xdr:clientData/>
  </xdr:twoCellAnchor>
  <xdr:twoCellAnchor>
    <xdr:from>
      <xdr:col>106</xdr:col>
      <xdr:colOff>25514</xdr:colOff>
      <xdr:row>106</xdr:row>
      <xdr:rowOff>136072</xdr:rowOff>
    </xdr:from>
    <xdr:to>
      <xdr:col>106</xdr:col>
      <xdr:colOff>833438</xdr:colOff>
      <xdr:row>108</xdr:row>
      <xdr:rowOff>42523</xdr:rowOff>
    </xdr:to>
    <xdr:sp macro="" textlink="">
      <xdr:nvSpPr>
        <xdr:cNvPr id="8" name="Oval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98974956" y="19968483"/>
          <a:ext cx="807924" cy="280647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Menu</a:t>
          </a:r>
        </a:p>
      </xdr:txBody>
    </xdr:sp>
    <xdr:clientData/>
  </xdr:twoCellAnchor>
  <xdr:twoCellAnchor>
    <xdr:from>
      <xdr:col>105</xdr:col>
      <xdr:colOff>187098</xdr:colOff>
      <xdr:row>53</xdr:row>
      <xdr:rowOff>8504</xdr:rowOff>
    </xdr:from>
    <xdr:to>
      <xdr:col>106</xdr:col>
      <xdr:colOff>756897</xdr:colOff>
      <xdr:row>54</xdr:row>
      <xdr:rowOff>102052</xdr:rowOff>
    </xdr:to>
    <xdr:sp macro="" textlink="">
      <xdr:nvSpPr>
        <xdr:cNvPr id="9" name="Oval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98898415" y="9924709"/>
          <a:ext cx="807924" cy="280647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Menu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59710</xdr:colOff>
      <xdr:row>1</xdr:row>
      <xdr:rowOff>22112</xdr:rowOff>
    </xdr:to>
    <xdr:sp macro="" textlink="">
      <xdr:nvSpPr>
        <xdr:cNvPr id="2" name="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0" y="0"/>
          <a:ext cx="1403236" cy="212612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100"/>
            <a:t>_tp_y</a:t>
          </a:r>
          <a:r>
            <a:rPr lang="en-MY" sz="1100" baseline="0"/>
            <a:t> female (2016)</a:t>
          </a:r>
          <a:endParaRPr lang="en-MY" sz="1100"/>
        </a:p>
      </xdr:txBody>
    </xdr:sp>
    <xdr:clientData/>
  </xdr:twoCellAnchor>
  <xdr:twoCellAnchor>
    <xdr:from>
      <xdr:col>2</xdr:col>
      <xdr:colOff>242637</xdr:colOff>
      <xdr:row>0</xdr:row>
      <xdr:rowOff>0</xdr:rowOff>
    </xdr:from>
    <xdr:to>
      <xdr:col>3</xdr:col>
      <xdr:colOff>893899</xdr:colOff>
      <xdr:row>1</xdr:row>
      <xdr:rowOff>22112</xdr:rowOff>
    </xdr:to>
    <xdr:sp macro="" textlink="">
      <xdr:nvSpPr>
        <xdr:cNvPr id="3" name="Rectangl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586163" y="0"/>
          <a:ext cx="1403236" cy="212612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100"/>
            <a:t>_tp_y</a:t>
          </a:r>
          <a:r>
            <a:rPr lang="en-MY" sz="1100" baseline="0"/>
            <a:t> female (2017)</a:t>
          </a:r>
          <a:endParaRPr lang="en-MY" sz="1100"/>
        </a:p>
      </xdr:txBody>
    </xdr:sp>
    <xdr:clientData/>
  </xdr:twoCellAnchor>
  <xdr:twoCellAnchor>
    <xdr:from>
      <xdr:col>4</xdr:col>
      <xdr:colOff>0</xdr:colOff>
      <xdr:row>0</xdr:row>
      <xdr:rowOff>0</xdr:rowOff>
    </xdr:from>
    <xdr:to>
      <xdr:col>6</xdr:col>
      <xdr:colOff>100263</xdr:colOff>
      <xdr:row>1</xdr:row>
      <xdr:rowOff>40104</xdr:rowOff>
    </xdr:to>
    <xdr:sp macro="" textlink="">
      <xdr:nvSpPr>
        <xdr:cNvPr id="7" name="Rectangle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3178342" y="0"/>
          <a:ext cx="2155658" cy="230604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MY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Curtate Surv.</a:t>
          </a:r>
          <a:r>
            <a:rPr lang="en-MY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Prob. female (2016)</a:t>
          </a:r>
          <a:endParaRPr lang="en-MY">
            <a:effectLst/>
          </a:endParaRPr>
        </a:p>
        <a:p>
          <a:pPr algn="l"/>
          <a:endParaRPr lang="en-MY" sz="1100"/>
        </a:p>
      </xdr:txBody>
    </xdr:sp>
    <xdr:clientData/>
  </xdr:twoCellAnchor>
  <xdr:twoCellAnchor>
    <xdr:from>
      <xdr:col>6</xdr:col>
      <xdr:colOff>272715</xdr:colOff>
      <xdr:row>0</xdr:row>
      <xdr:rowOff>0</xdr:rowOff>
    </xdr:from>
    <xdr:to>
      <xdr:col>9</xdr:col>
      <xdr:colOff>172452</xdr:colOff>
      <xdr:row>1</xdr:row>
      <xdr:rowOff>40104</xdr:rowOff>
    </xdr:to>
    <xdr:sp macro="" textlink="">
      <xdr:nvSpPr>
        <xdr:cNvPr id="8" name="Rectangle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5506452" y="0"/>
          <a:ext cx="2155658" cy="230604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MY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Curtate Surv.</a:t>
          </a:r>
          <a:r>
            <a:rPr lang="en-MY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Prob. female (2017)</a:t>
          </a:r>
          <a:endParaRPr lang="en-MY">
            <a:effectLst/>
          </a:endParaRPr>
        </a:p>
        <a:p>
          <a:pPr algn="l"/>
          <a:endParaRPr lang="en-MY" sz="1100"/>
        </a:p>
      </xdr:txBody>
    </xdr:sp>
    <xdr:clientData/>
  </xdr:twoCellAnchor>
  <xdr:twoCellAnchor>
    <xdr:from>
      <xdr:col>51</xdr:col>
      <xdr:colOff>290763</xdr:colOff>
      <xdr:row>107</xdr:row>
      <xdr:rowOff>80211</xdr:rowOff>
    </xdr:from>
    <xdr:to>
      <xdr:col>52</xdr:col>
      <xdr:colOff>451184</xdr:colOff>
      <xdr:row>109</xdr:row>
      <xdr:rowOff>10026</xdr:rowOff>
    </xdr:to>
    <xdr:sp macro="" textlink="">
      <xdr:nvSpPr>
        <xdr:cNvPr id="9" name="Oval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35994474" y="20463711"/>
          <a:ext cx="832184" cy="31081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Menu</a:t>
          </a:r>
        </a:p>
      </xdr:txBody>
    </xdr:sp>
    <xdr:clientData/>
  </xdr:twoCellAnchor>
  <xdr:twoCellAnchor>
    <xdr:from>
      <xdr:col>104</xdr:col>
      <xdr:colOff>511342</xdr:colOff>
      <xdr:row>107</xdr:row>
      <xdr:rowOff>40106</xdr:rowOff>
    </xdr:from>
    <xdr:to>
      <xdr:col>108</xdr:col>
      <xdr:colOff>70184</xdr:colOff>
      <xdr:row>108</xdr:row>
      <xdr:rowOff>170448</xdr:rowOff>
    </xdr:to>
    <xdr:sp macro="" textlink="">
      <xdr:nvSpPr>
        <xdr:cNvPr id="10" name="Oval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72319816" y="20423606"/>
          <a:ext cx="922421" cy="320842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Menu</a:t>
          </a:r>
        </a:p>
      </xdr:txBody>
    </xdr:sp>
    <xdr:clientData/>
  </xdr:twoCellAnchor>
  <xdr:twoCellAnchor>
    <xdr:from>
      <xdr:col>51</xdr:col>
      <xdr:colOff>0</xdr:colOff>
      <xdr:row>54</xdr:row>
      <xdr:rowOff>0</xdr:rowOff>
    </xdr:from>
    <xdr:to>
      <xdr:col>52</xdr:col>
      <xdr:colOff>250658</xdr:colOff>
      <xdr:row>55</xdr:row>
      <xdr:rowOff>130342</xdr:rowOff>
    </xdr:to>
    <xdr:sp macro="" textlink="">
      <xdr:nvSpPr>
        <xdr:cNvPr id="11" name="Oval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35703711" y="10287000"/>
          <a:ext cx="922421" cy="320842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Menu</a:t>
          </a:r>
        </a:p>
      </xdr:txBody>
    </xdr:sp>
    <xdr:clientData/>
  </xdr:twoCellAnchor>
  <xdr:twoCellAnchor>
    <xdr:from>
      <xdr:col>105</xdr:col>
      <xdr:colOff>20052</xdr:colOff>
      <xdr:row>52</xdr:row>
      <xdr:rowOff>160421</xdr:rowOff>
    </xdr:from>
    <xdr:to>
      <xdr:col>108</xdr:col>
      <xdr:colOff>250657</xdr:colOff>
      <xdr:row>54</xdr:row>
      <xdr:rowOff>100263</xdr:rowOff>
    </xdr:to>
    <xdr:sp macro="" textlink="">
      <xdr:nvSpPr>
        <xdr:cNvPr id="12" name="Oval 1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>
          <a:off x="72500289" y="10066421"/>
          <a:ext cx="922421" cy="320842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Menu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637690</xdr:colOff>
      <xdr:row>1</xdr:row>
      <xdr:rowOff>129152</xdr:rowOff>
    </xdr:from>
    <xdr:to>
      <xdr:col>4</xdr:col>
      <xdr:colOff>32288</xdr:colOff>
      <xdr:row>3</xdr:row>
      <xdr:rowOff>24217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91059" y="322881"/>
          <a:ext cx="1695127" cy="28252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EPV Calculation</a:t>
          </a:r>
        </a:p>
      </xdr:txBody>
    </xdr:sp>
    <xdr:clientData/>
  </xdr:twoCellAnchor>
  <xdr:twoCellAnchor>
    <xdr:from>
      <xdr:col>4</xdr:col>
      <xdr:colOff>426849</xdr:colOff>
      <xdr:row>1</xdr:row>
      <xdr:rowOff>152400</xdr:rowOff>
    </xdr:from>
    <xdr:to>
      <xdr:col>6</xdr:col>
      <xdr:colOff>426849</xdr:colOff>
      <xdr:row>3</xdr:row>
      <xdr:rowOff>47465</xdr:rowOff>
    </xdr:to>
    <xdr:sp macro="" textlink="">
      <xdr:nvSpPr>
        <xdr:cNvPr id="3" name="Rectangle: Rounded Corner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2880747" y="346129"/>
          <a:ext cx="1695127" cy="28252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PV(w/o prob.) Calculation</a:t>
          </a:r>
        </a:p>
      </xdr:txBody>
    </xdr:sp>
    <xdr:clientData/>
  </xdr:twoCellAnchor>
  <xdr:twoCellAnchor>
    <xdr:from>
      <xdr:col>70</xdr:col>
      <xdr:colOff>314505</xdr:colOff>
      <xdr:row>0</xdr:row>
      <xdr:rowOff>161745</xdr:rowOff>
    </xdr:from>
    <xdr:to>
      <xdr:col>71</xdr:col>
      <xdr:colOff>440307</xdr:colOff>
      <xdr:row>2</xdr:row>
      <xdr:rowOff>89858</xdr:rowOff>
    </xdr:to>
    <xdr:sp macro="" textlink="">
      <xdr:nvSpPr>
        <xdr:cNvPr id="4" name="Oval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6843231" y="161745"/>
          <a:ext cx="799741" cy="305519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Menu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153369</xdr:colOff>
      <xdr:row>1</xdr:row>
      <xdr:rowOff>145296</xdr:rowOff>
    </xdr:from>
    <xdr:to>
      <xdr:col>4</xdr:col>
      <xdr:colOff>508538</xdr:colOff>
      <xdr:row>3</xdr:row>
      <xdr:rowOff>169513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895996" y="339025"/>
          <a:ext cx="2526546" cy="41167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EPV Calculation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3"/>
  <sheetViews>
    <sheetView topLeftCell="A10" workbookViewId="0">
      <selection activeCell="B23" sqref="B23"/>
    </sheetView>
  </sheetViews>
  <sheetFormatPr defaultRowHeight="15" x14ac:dyDescent="0.25"/>
  <cols>
    <col min="1" max="1" width="19.42578125" customWidth="1"/>
    <col min="2" max="2" width="55" bestFit="1" customWidth="1"/>
  </cols>
  <sheetData>
    <row r="2" spans="1:2" x14ac:dyDescent="0.25">
      <c r="A2" s="79" t="s">
        <v>111</v>
      </c>
      <c r="B2" s="79" t="s">
        <v>112</v>
      </c>
    </row>
    <row r="3" spans="1:2" x14ac:dyDescent="0.25">
      <c r="A3" s="80" t="s">
        <v>113</v>
      </c>
      <c r="B3" s="80" t="s">
        <v>117</v>
      </c>
    </row>
    <row r="4" spans="1:2" x14ac:dyDescent="0.25">
      <c r="A4" s="81" t="s">
        <v>114</v>
      </c>
      <c r="B4" s="81" t="s">
        <v>118</v>
      </c>
    </row>
    <row r="5" spans="1:2" x14ac:dyDescent="0.25">
      <c r="A5" s="81" t="s">
        <v>115</v>
      </c>
      <c r="B5" s="81" t="s">
        <v>119</v>
      </c>
    </row>
    <row r="6" spans="1:2" x14ac:dyDescent="0.25">
      <c r="A6" s="81" t="s">
        <v>33</v>
      </c>
      <c r="B6" s="81" t="s">
        <v>120</v>
      </c>
    </row>
    <row r="7" spans="1:2" x14ac:dyDescent="0.25">
      <c r="A7" s="82" t="s">
        <v>116</v>
      </c>
      <c r="B7" s="82" t="s">
        <v>121</v>
      </c>
    </row>
    <row r="8" spans="1:2" x14ac:dyDescent="0.25">
      <c r="A8" s="83" t="s">
        <v>123</v>
      </c>
      <c r="B8" s="84"/>
    </row>
    <row r="9" spans="1:2" x14ac:dyDescent="0.25">
      <c r="A9" s="80" t="s">
        <v>122</v>
      </c>
      <c r="B9" s="80" t="s">
        <v>124</v>
      </c>
    </row>
    <row r="10" spans="1:2" x14ac:dyDescent="0.25">
      <c r="A10" s="81" t="s">
        <v>126</v>
      </c>
      <c r="B10" s="81" t="s">
        <v>125</v>
      </c>
    </row>
    <row r="11" spans="1:2" x14ac:dyDescent="0.25">
      <c r="A11" s="81" t="s">
        <v>127</v>
      </c>
      <c r="B11" s="81" t="s">
        <v>128</v>
      </c>
    </row>
    <row r="12" spans="1:2" x14ac:dyDescent="0.25">
      <c r="A12" s="81" t="s">
        <v>131</v>
      </c>
      <c r="B12" s="81" t="s">
        <v>129</v>
      </c>
    </row>
    <row r="13" spans="1:2" x14ac:dyDescent="0.25">
      <c r="A13" s="81"/>
      <c r="B13" s="81" t="s">
        <v>130</v>
      </c>
    </row>
    <row r="14" spans="1:2" x14ac:dyDescent="0.25">
      <c r="A14" s="82" t="s">
        <v>132</v>
      </c>
      <c r="B14" s="82" t="s">
        <v>137</v>
      </c>
    </row>
    <row r="15" spans="1:2" x14ac:dyDescent="0.25">
      <c r="A15" s="85" t="s">
        <v>133</v>
      </c>
      <c r="B15" s="86"/>
    </row>
    <row r="16" spans="1:2" x14ac:dyDescent="0.25">
      <c r="A16" s="80" t="s">
        <v>134</v>
      </c>
      <c r="B16" s="80" t="s">
        <v>135</v>
      </c>
    </row>
    <row r="17" spans="1:2" x14ac:dyDescent="0.25">
      <c r="A17" s="82" t="s">
        <v>136</v>
      </c>
      <c r="B17" s="82" t="s">
        <v>138</v>
      </c>
    </row>
    <row r="18" spans="1:2" x14ac:dyDescent="0.25">
      <c r="A18" s="85" t="s">
        <v>139</v>
      </c>
      <c r="B18" s="86"/>
    </row>
    <row r="19" spans="1:2" x14ac:dyDescent="0.25">
      <c r="A19" s="80" t="s">
        <v>140</v>
      </c>
      <c r="B19" s="80" t="s">
        <v>141</v>
      </c>
    </row>
    <row r="20" spans="1:2" x14ac:dyDescent="0.25">
      <c r="A20" s="81" t="s">
        <v>142</v>
      </c>
      <c r="B20" s="81" t="s">
        <v>143</v>
      </c>
    </row>
    <row r="21" spans="1:2" x14ac:dyDescent="0.25">
      <c r="A21" s="81" t="s">
        <v>144</v>
      </c>
      <c r="B21" s="81" t="s">
        <v>145</v>
      </c>
    </row>
    <row r="22" spans="1:2" x14ac:dyDescent="0.25">
      <c r="A22" s="81" t="s">
        <v>146</v>
      </c>
      <c r="B22" s="81" t="s">
        <v>147</v>
      </c>
    </row>
    <row r="23" spans="1:2" x14ac:dyDescent="0.25">
      <c r="A23" s="82" t="s">
        <v>148</v>
      </c>
      <c r="B23" s="82" t="s">
        <v>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8"/>
  <sheetViews>
    <sheetView tabSelected="1" workbookViewId="0">
      <selection activeCell="G1" sqref="G1"/>
    </sheetView>
  </sheetViews>
  <sheetFormatPr defaultColWidth="8.85546875" defaultRowHeight="15" x14ac:dyDescent="0.25"/>
  <sheetData>
    <row r="1" spans="1:9" x14ac:dyDescent="0.25">
      <c r="B1" t="s">
        <v>15</v>
      </c>
      <c r="C1" t="s">
        <v>25</v>
      </c>
      <c r="D1" t="s">
        <v>24</v>
      </c>
      <c r="E1" t="s">
        <v>21</v>
      </c>
      <c r="F1" t="s">
        <v>20</v>
      </c>
      <c r="G1" t="s">
        <v>18</v>
      </c>
      <c r="H1" t="s">
        <v>22</v>
      </c>
      <c r="I1" t="s">
        <v>23</v>
      </c>
    </row>
    <row r="2" spans="1:9" x14ac:dyDescent="0.25">
      <c r="A2" s="2">
        <v>37316</v>
      </c>
      <c r="B2" s="3">
        <v>66.400000000000006</v>
      </c>
      <c r="C2" s="3">
        <v>47.7</v>
      </c>
      <c r="D2" s="3">
        <v>43.1</v>
      </c>
      <c r="E2" s="3">
        <v>44.8</v>
      </c>
      <c r="F2" s="3">
        <v>38.700000000000003</v>
      </c>
      <c r="G2" s="3">
        <v>37.4</v>
      </c>
      <c r="H2" s="3">
        <v>36.5</v>
      </c>
      <c r="I2" s="3">
        <v>46.1</v>
      </c>
    </row>
    <row r="3" spans="1:9" x14ac:dyDescent="0.25">
      <c r="A3" s="2">
        <v>37408</v>
      </c>
      <c r="B3" s="3">
        <v>71.400000000000006</v>
      </c>
      <c r="C3" s="3">
        <v>50.7</v>
      </c>
      <c r="D3" s="3">
        <v>45</v>
      </c>
      <c r="E3" s="3">
        <v>47.1</v>
      </c>
      <c r="F3" s="3">
        <v>39.6</v>
      </c>
      <c r="G3" s="3">
        <v>38.299999999999997</v>
      </c>
      <c r="H3" s="3">
        <v>36.5</v>
      </c>
      <c r="I3" s="3">
        <v>49</v>
      </c>
    </row>
    <row r="4" spans="1:9" x14ac:dyDescent="0.25">
      <c r="A4" s="2">
        <v>37500</v>
      </c>
      <c r="B4" s="3">
        <v>74.8</v>
      </c>
      <c r="C4" s="3">
        <v>51.9</v>
      </c>
      <c r="D4" s="3">
        <v>48.3</v>
      </c>
      <c r="E4" s="3">
        <v>48.9</v>
      </c>
      <c r="F4" s="3">
        <v>40.5</v>
      </c>
      <c r="G4" s="3">
        <v>40.200000000000003</v>
      </c>
      <c r="H4" s="3">
        <v>37.6</v>
      </c>
      <c r="I4" s="3">
        <v>51.9</v>
      </c>
    </row>
    <row r="5" spans="1:9" x14ac:dyDescent="0.25">
      <c r="A5" s="2">
        <v>37591</v>
      </c>
      <c r="B5" s="3">
        <v>77.5</v>
      </c>
      <c r="C5" s="3">
        <v>53.1</v>
      </c>
      <c r="D5" s="3">
        <v>50.5</v>
      </c>
      <c r="E5" s="3">
        <v>51.6</v>
      </c>
      <c r="F5" s="3">
        <v>42.2</v>
      </c>
      <c r="G5" s="3">
        <v>42.5</v>
      </c>
      <c r="H5" s="3">
        <v>38.5</v>
      </c>
      <c r="I5" s="3">
        <v>55.5</v>
      </c>
    </row>
    <row r="6" spans="1:9" x14ac:dyDescent="0.25">
      <c r="A6" s="2">
        <v>37681</v>
      </c>
      <c r="B6" s="3">
        <v>78.5</v>
      </c>
      <c r="C6" s="3">
        <v>54.2</v>
      </c>
      <c r="D6" s="3">
        <v>53.7</v>
      </c>
      <c r="E6" s="3">
        <v>55</v>
      </c>
      <c r="F6" s="3">
        <v>44</v>
      </c>
      <c r="G6" s="3">
        <v>47.8</v>
      </c>
      <c r="H6" s="3">
        <v>39.9</v>
      </c>
      <c r="I6" s="3">
        <v>58.7</v>
      </c>
    </row>
    <row r="7" spans="1:9" x14ac:dyDescent="0.25">
      <c r="A7" s="2">
        <v>37773</v>
      </c>
      <c r="B7" s="3">
        <v>82</v>
      </c>
      <c r="C7" s="3">
        <v>57</v>
      </c>
      <c r="D7" s="3">
        <v>57.9</v>
      </c>
      <c r="E7" s="3">
        <v>58.2</v>
      </c>
      <c r="F7" s="3">
        <v>46.2</v>
      </c>
      <c r="G7" s="3">
        <v>52.9</v>
      </c>
      <c r="H7" s="3">
        <v>40.799999999999997</v>
      </c>
      <c r="I7" s="3">
        <v>63</v>
      </c>
    </row>
    <row r="8" spans="1:9" x14ac:dyDescent="0.25">
      <c r="A8" s="2">
        <v>37865</v>
      </c>
      <c r="B8" s="3">
        <v>86.1</v>
      </c>
      <c r="C8" s="3">
        <v>59.5</v>
      </c>
      <c r="D8" s="3">
        <v>65</v>
      </c>
      <c r="E8" s="3">
        <v>62.4</v>
      </c>
      <c r="F8" s="3">
        <v>48.2</v>
      </c>
      <c r="G8" s="3">
        <v>60.7</v>
      </c>
      <c r="H8" s="3">
        <v>41.9</v>
      </c>
      <c r="I8" s="3">
        <v>67.7</v>
      </c>
    </row>
    <row r="9" spans="1:9" x14ac:dyDescent="0.25">
      <c r="A9" s="2">
        <v>37956</v>
      </c>
      <c r="B9" s="3">
        <v>89.6</v>
      </c>
      <c r="C9" s="3">
        <v>61.3</v>
      </c>
      <c r="D9" s="3">
        <v>70.099999999999994</v>
      </c>
      <c r="E9" s="3">
        <v>64</v>
      </c>
      <c r="F9" s="3">
        <v>50.6</v>
      </c>
      <c r="G9" s="3">
        <v>66</v>
      </c>
      <c r="H9" s="3">
        <v>44.1</v>
      </c>
      <c r="I9" s="3">
        <v>70.400000000000006</v>
      </c>
    </row>
    <row r="10" spans="1:9" x14ac:dyDescent="0.25">
      <c r="A10" s="2">
        <v>38047</v>
      </c>
      <c r="B10" s="3">
        <v>88.8</v>
      </c>
      <c r="C10" s="3">
        <v>59.9</v>
      </c>
      <c r="D10" s="3">
        <v>71.3</v>
      </c>
      <c r="E10" s="3">
        <v>64.900000000000006</v>
      </c>
      <c r="F10" s="3">
        <v>52.4</v>
      </c>
      <c r="G10" s="3">
        <v>67.5</v>
      </c>
      <c r="H10" s="3">
        <v>46.9</v>
      </c>
      <c r="I10" s="3">
        <v>69.5</v>
      </c>
    </row>
    <row r="11" spans="1:9" x14ac:dyDescent="0.25">
      <c r="A11" s="2">
        <v>38139</v>
      </c>
      <c r="B11" s="3">
        <v>85.5</v>
      </c>
      <c r="C11" s="3">
        <v>59.7</v>
      </c>
      <c r="D11" s="3">
        <v>72.3</v>
      </c>
      <c r="E11" s="3">
        <v>65.8</v>
      </c>
      <c r="F11" s="3">
        <v>53.7</v>
      </c>
      <c r="G11" s="3">
        <v>71.599999999999994</v>
      </c>
      <c r="H11" s="3">
        <v>46.1</v>
      </c>
      <c r="I11" s="3">
        <v>69.5</v>
      </c>
    </row>
    <row r="12" spans="1:9" x14ac:dyDescent="0.25">
      <c r="A12" s="2">
        <v>38231</v>
      </c>
      <c r="B12" s="3">
        <v>85</v>
      </c>
      <c r="C12" s="3">
        <v>59.9</v>
      </c>
      <c r="D12" s="3">
        <v>71.5</v>
      </c>
      <c r="E12" s="3">
        <v>67.2</v>
      </c>
      <c r="F12" s="3">
        <v>54.8</v>
      </c>
      <c r="G12" s="3">
        <v>72.099999999999994</v>
      </c>
      <c r="H12" s="3">
        <v>48.4</v>
      </c>
      <c r="I12" s="3">
        <v>68.400000000000006</v>
      </c>
    </row>
    <row r="13" spans="1:9" x14ac:dyDescent="0.25">
      <c r="A13" s="2">
        <v>38322</v>
      </c>
      <c r="B13" s="3">
        <v>85.4</v>
      </c>
      <c r="C13" s="3">
        <v>61.5</v>
      </c>
      <c r="D13" s="3">
        <v>72.5</v>
      </c>
      <c r="E13" s="3">
        <v>68.5</v>
      </c>
      <c r="F13" s="3">
        <v>57.3</v>
      </c>
      <c r="G13" s="3">
        <v>74</v>
      </c>
      <c r="H13" s="3">
        <v>50.4</v>
      </c>
      <c r="I13" s="3">
        <v>69.5</v>
      </c>
    </row>
    <row r="14" spans="1:9" x14ac:dyDescent="0.25">
      <c r="A14" s="2">
        <v>38412</v>
      </c>
      <c r="B14" s="3">
        <v>83.6</v>
      </c>
      <c r="C14" s="3">
        <v>61.3</v>
      </c>
      <c r="D14" s="3">
        <v>73</v>
      </c>
      <c r="E14" s="3">
        <v>68.8</v>
      </c>
      <c r="F14" s="3">
        <v>59.6</v>
      </c>
      <c r="G14" s="3">
        <v>74.7</v>
      </c>
      <c r="H14" s="3">
        <v>53.7</v>
      </c>
      <c r="I14" s="3">
        <v>69.7</v>
      </c>
    </row>
    <row r="15" spans="1:9" x14ac:dyDescent="0.25">
      <c r="A15" s="2">
        <v>38504</v>
      </c>
      <c r="B15" s="3">
        <v>82.5</v>
      </c>
      <c r="C15" s="3">
        <v>62.1</v>
      </c>
      <c r="D15" s="3">
        <v>73.5</v>
      </c>
      <c r="E15" s="3">
        <v>69.3</v>
      </c>
      <c r="F15" s="3">
        <v>62.8</v>
      </c>
      <c r="G15" s="3">
        <v>76.099999999999994</v>
      </c>
      <c r="H15" s="3">
        <v>54.8</v>
      </c>
      <c r="I15" s="3">
        <v>69.3</v>
      </c>
    </row>
    <row r="16" spans="1:9" x14ac:dyDescent="0.25">
      <c r="A16" s="2">
        <v>38596</v>
      </c>
      <c r="B16" s="3">
        <v>81.099999999999994</v>
      </c>
      <c r="C16" s="3">
        <v>62.1</v>
      </c>
      <c r="D16" s="3">
        <v>73.599999999999994</v>
      </c>
      <c r="E16" s="3">
        <v>69.599999999999994</v>
      </c>
      <c r="F16" s="3">
        <v>65.400000000000006</v>
      </c>
      <c r="G16" s="3">
        <v>76.3</v>
      </c>
      <c r="H16" s="3">
        <v>57.5</v>
      </c>
      <c r="I16" s="3">
        <v>69.400000000000006</v>
      </c>
    </row>
    <row r="17" spans="1:9" x14ac:dyDescent="0.25">
      <c r="A17" s="2">
        <v>38687</v>
      </c>
      <c r="B17" s="3">
        <v>81.8</v>
      </c>
      <c r="C17" s="3">
        <v>63.3</v>
      </c>
      <c r="D17" s="3">
        <v>75.099999999999994</v>
      </c>
      <c r="E17" s="3">
        <v>71.2</v>
      </c>
      <c r="F17" s="3">
        <v>70.3</v>
      </c>
      <c r="G17" s="3">
        <v>78.7</v>
      </c>
      <c r="H17" s="3">
        <v>60.5</v>
      </c>
      <c r="I17" s="3">
        <v>71.2</v>
      </c>
    </row>
    <row r="18" spans="1:9" x14ac:dyDescent="0.25">
      <c r="A18" s="2">
        <v>38777</v>
      </c>
      <c r="B18" s="3">
        <v>81</v>
      </c>
      <c r="C18" s="3">
        <v>64.2</v>
      </c>
      <c r="D18" s="3">
        <v>75.7</v>
      </c>
      <c r="E18" s="3">
        <v>72.2</v>
      </c>
      <c r="F18" s="3">
        <v>75.900000000000006</v>
      </c>
      <c r="G18" s="3">
        <v>80.3</v>
      </c>
      <c r="H18" s="3">
        <v>63.1</v>
      </c>
      <c r="I18" s="3">
        <v>72</v>
      </c>
    </row>
    <row r="19" spans="1:9" x14ac:dyDescent="0.25">
      <c r="A19" s="2">
        <v>38869</v>
      </c>
      <c r="B19" s="3">
        <v>82.5</v>
      </c>
      <c r="C19" s="3">
        <v>66.099999999999994</v>
      </c>
      <c r="D19" s="3">
        <v>77.3</v>
      </c>
      <c r="E19" s="3">
        <v>73.2</v>
      </c>
      <c r="F19" s="3">
        <v>86.9</v>
      </c>
      <c r="G19" s="3">
        <v>82.8</v>
      </c>
      <c r="H19" s="3">
        <v>67.2</v>
      </c>
      <c r="I19" s="3">
        <v>74.099999999999994</v>
      </c>
    </row>
    <row r="20" spans="1:9" x14ac:dyDescent="0.25">
      <c r="A20" s="2">
        <v>38961</v>
      </c>
      <c r="B20" s="3">
        <v>82.6</v>
      </c>
      <c r="C20" s="3">
        <v>67.3</v>
      </c>
      <c r="D20" s="3">
        <v>78.5</v>
      </c>
      <c r="E20" s="3">
        <v>73.599999999999994</v>
      </c>
      <c r="F20" s="3">
        <v>96.5</v>
      </c>
      <c r="G20" s="3">
        <v>84.4</v>
      </c>
      <c r="H20" s="3">
        <v>68.099999999999994</v>
      </c>
      <c r="I20" s="3">
        <v>76.2</v>
      </c>
    </row>
    <row r="21" spans="1:9" x14ac:dyDescent="0.25">
      <c r="A21" s="2">
        <v>39052</v>
      </c>
      <c r="B21" s="3">
        <v>83</v>
      </c>
      <c r="C21" s="3">
        <v>69</v>
      </c>
      <c r="D21" s="3">
        <v>80.599999999999994</v>
      </c>
      <c r="E21" s="3">
        <v>75.599999999999994</v>
      </c>
      <c r="F21" s="3">
        <v>99.8</v>
      </c>
      <c r="G21" s="3">
        <v>85.8</v>
      </c>
      <c r="H21" s="3">
        <v>71.400000000000006</v>
      </c>
      <c r="I21" s="3">
        <v>77.400000000000006</v>
      </c>
    </row>
    <row r="22" spans="1:9" x14ac:dyDescent="0.25">
      <c r="A22" s="2">
        <v>39142</v>
      </c>
      <c r="B22" s="3">
        <v>82.8</v>
      </c>
      <c r="C22" s="3">
        <v>70.099999999999994</v>
      </c>
      <c r="D22" s="3">
        <v>83.9</v>
      </c>
      <c r="E22" s="3">
        <v>77</v>
      </c>
      <c r="F22" s="3">
        <v>100.3</v>
      </c>
      <c r="G22" s="3">
        <v>88.2</v>
      </c>
      <c r="H22" s="3">
        <v>73.599999999999994</v>
      </c>
      <c r="I22" s="3">
        <v>78.599999999999994</v>
      </c>
    </row>
    <row r="23" spans="1:9" x14ac:dyDescent="0.25">
      <c r="A23" s="2">
        <v>39234</v>
      </c>
      <c r="B23" s="3">
        <v>86</v>
      </c>
      <c r="C23" s="3">
        <v>75.2</v>
      </c>
      <c r="D23" s="3">
        <v>89.3</v>
      </c>
      <c r="E23" s="3">
        <v>81.599999999999994</v>
      </c>
      <c r="F23" s="3">
        <v>98.4</v>
      </c>
      <c r="G23" s="3">
        <v>90</v>
      </c>
      <c r="H23" s="3">
        <v>74.400000000000006</v>
      </c>
      <c r="I23" s="3">
        <v>82.1</v>
      </c>
    </row>
    <row r="24" spans="1:9" x14ac:dyDescent="0.25">
      <c r="A24" s="2">
        <v>39326</v>
      </c>
      <c r="B24" s="3">
        <v>88.1</v>
      </c>
      <c r="C24" s="3">
        <v>79</v>
      </c>
      <c r="D24" s="3">
        <v>93.6</v>
      </c>
      <c r="E24" s="3">
        <v>86.6</v>
      </c>
      <c r="F24" s="3">
        <v>100.2</v>
      </c>
      <c r="G24" s="3">
        <v>92.3</v>
      </c>
      <c r="H24" s="3">
        <v>76.400000000000006</v>
      </c>
      <c r="I24" s="3">
        <v>86.2</v>
      </c>
    </row>
    <row r="25" spans="1:9" x14ac:dyDescent="0.25">
      <c r="A25" s="2">
        <v>39417</v>
      </c>
      <c r="B25" s="3">
        <v>90.2</v>
      </c>
      <c r="C25" s="3">
        <v>84.9</v>
      </c>
      <c r="D25" s="3">
        <v>98.5</v>
      </c>
      <c r="E25" s="3">
        <v>92.4</v>
      </c>
      <c r="F25" s="3">
        <v>101.2</v>
      </c>
      <c r="G25" s="3">
        <v>96.2</v>
      </c>
      <c r="H25" s="3">
        <v>79.3</v>
      </c>
      <c r="I25" s="3">
        <v>88.8</v>
      </c>
    </row>
    <row r="26" spans="1:9" x14ac:dyDescent="0.25">
      <c r="A26" s="2">
        <v>39508</v>
      </c>
      <c r="B26" s="3">
        <v>89.7</v>
      </c>
      <c r="C26" s="3">
        <v>86.3</v>
      </c>
      <c r="D26" s="3">
        <v>101.4</v>
      </c>
      <c r="E26" s="3">
        <v>95.3</v>
      </c>
      <c r="F26" s="3">
        <v>100.1</v>
      </c>
      <c r="G26" s="3">
        <v>94.2</v>
      </c>
      <c r="H26" s="3">
        <v>78.2</v>
      </c>
      <c r="I26" s="3">
        <v>89.5</v>
      </c>
    </row>
    <row r="27" spans="1:9" x14ac:dyDescent="0.25">
      <c r="A27" s="2">
        <v>39600</v>
      </c>
      <c r="B27" s="3">
        <v>88.5</v>
      </c>
      <c r="C27" s="3">
        <v>86.1</v>
      </c>
      <c r="D27" s="3">
        <v>101.8</v>
      </c>
      <c r="E27" s="3">
        <v>94.6</v>
      </c>
      <c r="F27" s="3">
        <v>97.8</v>
      </c>
      <c r="G27" s="3">
        <v>95.1</v>
      </c>
      <c r="H27" s="3">
        <v>79.5</v>
      </c>
      <c r="I27" s="3">
        <v>87.8</v>
      </c>
    </row>
    <row r="28" spans="1:9" x14ac:dyDescent="0.25">
      <c r="A28" s="2">
        <v>39692</v>
      </c>
      <c r="B28" s="3">
        <v>86.5</v>
      </c>
      <c r="C28" s="3">
        <v>83.2</v>
      </c>
      <c r="D28" s="3">
        <v>97.9</v>
      </c>
      <c r="E28" s="3">
        <v>94.5</v>
      </c>
      <c r="F28" s="3">
        <v>95.6</v>
      </c>
      <c r="G28" s="3">
        <v>92.8</v>
      </c>
      <c r="H28" s="3">
        <v>81.400000000000006</v>
      </c>
      <c r="I28" s="3">
        <v>84.7</v>
      </c>
    </row>
    <row r="29" spans="1:9" x14ac:dyDescent="0.25">
      <c r="A29" s="2">
        <v>39783</v>
      </c>
      <c r="B29" s="3">
        <v>85.1</v>
      </c>
      <c r="C29" s="3">
        <v>82.3</v>
      </c>
      <c r="D29" s="3">
        <v>96.2</v>
      </c>
      <c r="E29" s="3">
        <v>94.2</v>
      </c>
      <c r="F29" s="3">
        <v>93.4</v>
      </c>
      <c r="G29" s="3">
        <v>93.7</v>
      </c>
      <c r="H29" s="3">
        <v>84.3</v>
      </c>
      <c r="I29" s="3">
        <v>84.5</v>
      </c>
    </row>
    <row r="30" spans="1:9" x14ac:dyDescent="0.25">
      <c r="A30" s="2">
        <v>39873</v>
      </c>
      <c r="B30" s="3">
        <v>83.7</v>
      </c>
      <c r="C30" s="3">
        <v>81.900000000000006</v>
      </c>
      <c r="D30" s="3">
        <v>96.4</v>
      </c>
      <c r="E30" s="3">
        <v>93.3</v>
      </c>
      <c r="F30" s="3">
        <v>93</v>
      </c>
      <c r="G30" s="3">
        <v>93</v>
      </c>
      <c r="H30" s="3">
        <v>86.2</v>
      </c>
      <c r="I30" s="3">
        <v>84.7</v>
      </c>
    </row>
    <row r="31" spans="1:9" x14ac:dyDescent="0.25">
      <c r="A31" s="2">
        <v>39965</v>
      </c>
      <c r="B31" s="3">
        <v>87.8</v>
      </c>
      <c r="C31" s="3">
        <v>86.7</v>
      </c>
      <c r="D31" s="3">
        <v>99.1</v>
      </c>
      <c r="E31" s="3">
        <v>95.8</v>
      </c>
      <c r="F31" s="3">
        <v>95</v>
      </c>
      <c r="G31" s="3">
        <v>96.3</v>
      </c>
      <c r="H31" s="3">
        <v>88.4</v>
      </c>
      <c r="I31" s="3">
        <v>87.6</v>
      </c>
    </row>
    <row r="32" spans="1:9" x14ac:dyDescent="0.25">
      <c r="A32" s="2">
        <v>40057</v>
      </c>
      <c r="B32" s="3">
        <v>91.7</v>
      </c>
      <c r="C32" s="3">
        <v>92.3</v>
      </c>
      <c r="D32" s="3">
        <v>102.3</v>
      </c>
      <c r="E32" s="3">
        <v>97.6</v>
      </c>
      <c r="F32" s="3">
        <v>97.8</v>
      </c>
      <c r="G32" s="3">
        <v>98.3</v>
      </c>
      <c r="H32" s="3">
        <v>91.3</v>
      </c>
      <c r="I32" s="3">
        <v>91.4</v>
      </c>
    </row>
    <row r="33" spans="1:9" x14ac:dyDescent="0.25">
      <c r="A33" s="2">
        <v>40148</v>
      </c>
      <c r="B33" s="3">
        <v>96.8</v>
      </c>
      <c r="C33" s="3">
        <v>98.4</v>
      </c>
      <c r="D33" s="3">
        <v>105.9</v>
      </c>
      <c r="E33" s="3">
        <v>101.4</v>
      </c>
      <c r="F33" s="3">
        <v>103.5</v>
      </c>
      <c r="G33" s="3">
        <v>104.2</v>
      </c>
      <c r="H33" s="3">
        <v>97.8</v>
      </c>
      <c r="I33" s="3">
        <v>97.4</v>
      </c>
    </row>
    <row r="34" spans="1:9" x14ac:dyDescent="0.25">
      <c r="A34" s="2">
        <v>40238</v>
      </c>
      <c r="B34" s="3">
        <v>100</v>
      </c>
      <c r="C34" s="3">
        <v>103.5</v>
      </c>
      <c r="D34" s="3">
        <v>107.2</v>
      </c>
      <c r="E34" s="3">
        <v>102.7</v>
      </c>
      <c r="F34" s="3">
        <v>106.9</v>
      </c>
      <c r="G34" s="3">
        <v>106.4</v>
      </c>
      <c r="H34" s="3">
        <v>98.5</v>
      </c>
      <c r="I34" s="3">
        <v>102</v>
      </c>
    </row>
    <row r="35" spans="1:9" x14ac:dyDescent="0.25">
      <c r="A35" s="2">
        <v>40330</v>
      </c>
      <c r="B35" s="3">
        <v>102.7</v>
      </c>
      <c r="C35" s="3">
        <v>106.5</v>
      </c>
      <c r="D35" s="3">
        <v>107.5</v>
      </c>
      <c r="E35" s="3">
        <v>104.7</v>
      </c>
      <c r="F35" s="3">
        <v>106.7</v>
      </c>
      <c r="G35" s="3">
        <v>103.7</v>
      </c>
      <c r="H35" s="3">
        <v>100.1</v>
      </c>
      <c r="I35" s="3">
        <v>101.5</v>
      </c>
    </row>
    <row r="36" spans="1:9" x14ac:dyDescent="0.25">
      <c r="A36" s="2">
        <v>40422</v>
      </c>
      <c r="B36" s="3">
        <v>102.4</v>
      </c>
      <c r="C36" s="3">
        <v>104.6</v>
      </c>
      <c r="D36" s="3">
        <v>105.9</v>
      </c>
      <c r="E36" s="3">
        <v>104.4</v>
      </c>
      <c r="F36" s="3">
        <v>103.9</v>
      </c>
      <c r="G36" s="3">
        <v>103.9</v>
      </c>
      <c r="H36" s="3">
        <v>99.5</v>
      </c>
      <c r="I36" s="3">
        <v>101.8</v>
      </c>
    </row>
    <row r="37" spans="1:9" x14ac:dyDescent="0.25">
      <c r="A37" s="2">
        <v>40513</v>
      </c>
      <c r="B37" s="3">
        <v>102.2</v>
      </c>
      <c r="C37" s="3">
        <v>106.2</v>
      </c>
      <c r="D37" s="3">
        <v>105.8</v>
      </c>
      <c r="E37" s="3">
        <v>105</v>
      </c>
      <c r="F37" s="3">
        <v>103.8</v>
      </c>
      <c r="G37" s="3">
        <v>107.4</v>
      </c>
      <c r="H37" s="3">
        <v>100.1</v>
      </c>
      <c r="I37" s="3">
        <v>102.5</v>
      </c>
    </row>
    <row r="38" spans="1:9" x14ac:dyDescent="0.25">
      <c r="A38" s="2">
        <v>40603</v>
      </c>
      <c r="B38" s="3">
        <v>101.9</v>
      </c>
      <c r="C38" s="3">
        <v>104.7</v>
      </c>
      <c r="D38" s="3">
        <v>103.9</v>
      </c>
      <c r="E38" s="3">
        <v>103.3</v>
      </c>
      <c r="F38" s="3">
        <v>102.8</v>
      </c>
      <c r="G38" s="3">
        <v>106.7</v>
      </c>
      <c r="H38" s="3">
        <v>98.5</v>
      </c>
      <c r="I38" s="3">
        <v>102.3</v>
      </c>
    </row>
    <row r="39" spans="1:9" x14ac:dyDescent="0.25">
      <c r="A39" s="2">
        <v>40695</v>
      </c>
      <c r="B39" s="3">
        <v>102.1</v>
      </c>
      <c r="C39" s="3">
        <v>103.5</v>
      </c>
      <c r="D39" s="3">
        <v>102.9</v>
      </c>
      <c r="E39" s="3">
        <v>101</v>
      </c>
      <c r="F39" s="3">
        <v>99.6</v>
      </c>
      <c r="G39" s="3">
        <v>103</v>
      </c>
      <c r="H39" s="3">
        <v>95.4</v>
      </c>
      <c r="I39" s="3">
        <v>102.3</v>
      </c>
    </row>
    <row r="40" spans="1:9" x14ac:dyDescent="0.25">
      <c r="A40" s="2">
        <v>40787</v>
      </c>
      <c r="B40" s="3">
        <v>100.1</v>
      </c>
      <c r="C40" s="3">
        <v>101.4</v>
      </c>
      <c r="D40" s="3">
        <v>100</v>
      </c>
      <c r="E40" s="3">
        <v>100.3</v>
      </c>
      <c r="F40" s="3">
        <v>99</v>
      </c>
      <c r="G40" s="3">
        <v>100.7</v>
      </c>
      <c r="H40" s="3">
        <v>96</v>
      </c>
      <c r="I40" s="3">
        <v>98.6</v>
      </c>
    </row>
    <row r="41" spans="1:9" x14ac:dyDescent="0.25">
      <c r="A41" s="2">
        <v>40878</v>
      </c>
      <c r="B41" s="3">
        <v>98.9</v>
      </c>
      <c r="C41" s="3">
        <v>100.2</v>
      </c>
      <c r="D41" s="3">
        <v>100.1</v>
      </c>
      <c r="E41" s="3">
        <v>100.3</v>
      </c>
      <c r="F41" s="3">
        <v>99.5</v>
      </c>
      <c r="G41" s="3">
        <v>102.2</v>
      </c>
      <c r="H41" s="3">
        <v>97.6</v>
      </c>
      <c r="I41" s="3">
        <v>100.7</v>
      </c>
    </row>
    <row r="42" spans="1:9" x14ac:dyDescent="0.25">
      <c r="A42" s="2">
        <v>40969</v>
      </c>
      <c r="B42" s="3">
        <v>99.7</v>
      </c>
      <c r="C42" s="3">
        <v>99.1</v>
      </c>
      <c r="D42" s="3">
        <v>100.1</v>
      </c>
      <c r="E42" s="3">
        <v>99.4</v>
      </c>
      <c r="F42" s="3">
        <v>100.4</v>
      </c>
      <c r="G42" s="3">
        <v>99.2</v>
      </c>
      <c r="H42" s="3">
        <v>101.9</v>
      </c>
      <c r="I42" s="3">
        <v>101.4</v>
      </c>
    </row>
    <row r="43" spans="1:9" x14ac:dyDescent="0.25">
      <c r="A43" s="2">
        <v>41061</v>
      </c>
      <c r="B43" s="3">
        <v>101.2</v>
      </c>
      <c r="C43" s="3">
        <v>99.4</v>
      </c>
      <c r="D43" s="3">
        <v>99.7</v>
      </c>
      <c r="E43" s="3">
        <v>99.9</v>
      </c>
      <c r="F43" s="3">
        <v>101</v>
      </c>
      <c r="G43" s="3">
        <v>97.9</v>
      </c>
      <c r="H43" s="3">
        <v>104.4</v>
      </c>
      <c r="I43" s="3">
        <v>99.4</v>
      </c>
    </row>
    <row r="44" spans="1:9" x14ac:dyDescent="0.25">
      <c r="A44" s="2">
        <v>41153</v>
      </c>
      <c r="B44" s="3">
        <v>100.9</v>
      </c>
      <c r="C44" s="3">
        <v>98.3</v>
      </c>
      <c r="D44" s="3">
        <v>100.7</v>
      </c>
      <c r="E44" s="3">
        <v>99.4</v>
      </c>
      <c r="F44" s="3">
        <v>102.2</v>
      </c>
      <c r="G44" s="3">
        <v>98.2</v>
      </c>
      <c r="H44" s="3">
        <v>104.8</v>
      </c>
      <c r="I44" s="3">
        <v>99.8</v>
      </c>
    </row>
    <row r="45" spans="1:9" x14ac:dyDescent="0.25">
      <c r="A45" s="2">
        <v>41244</v>
      </c>
      <c r="B45" s="3">
        <v>103.4</v>
      </c>
      <c r="C45" s="3">
        <v>100.2</v>
      </c>
      <c r="D45" s="3">
        <v>101.7</v>
      </c>
      <c r="E45" s="3">
        <v>100.1</v>
      </c>
      <c r="F45" s="3">
        <v>105.7</v>
      </c>
      <c r="G45" s="3">
        <v>98</v>
      </c>
      <c r="H45" s="3">
        <v>108.5</v>
      </c>
      <c r="I45" s="3">
        <v>102.1</v>
      </c>
    </row>
    <row r="46" spans="1:9" x14ac:dyDescent="0.25">
      <c r="A46" s="2">
        <v>41334</v>
      </c>
      <c r="B46" s="3">
        <v>104.6</v>
      </c>
      <c r="C46" s="3">
        <v>100.6</v>
      </c>
      <c r="D46" s="3">
        <v>101.6</v>
      </c>
      <c r="E46" s="3">
        <v>100</v>
      </c>
      <c r="F46" s="3">
        <v>107.9</v>
      </c>
      <c r="G46" s="3">
        <v>99.9</v>
      </c>
      <c r="H46" s="3">
        <v>109.3</v>
      </c>
      <c r="I46" s="3">
        <v>100.7</v>
      </c>
    </row>
    <row r="47" spans="1:9" x14ac:dyDescent="0.25">
      <c r="A47" s="2">
        <v>41426</v>
      </c>
      <c r="B47" s="3">
        <v>108.5</v>
      </c>
      <c r="C47" s="3">
        <v>102.7</v>
      </c>
      <c r="D47" s="3">
        <v>103.1</v>
      </c>
      <c r="E47" s="3">
        <v>100.7</v>
      </c>
      <c r="F47" s="3">
        <v>111.1</v>
      </c>
      <c r="G47" s="3">
        <v>99.8</v>
      </c>
      <c r="H47" s="3">
        <v>110.6</v>
      </c>
      <c r="I47" s="3">
        <v>101.2</v>
      </c>
    </row>
    <row r="48" spans="1:9" x14ac:dyDescent="0.25">
      <c r="A48" s="2">
        <v>41518</v>
      </c>
      <c r="B48" s="3">
        <v>113</v>
      </c>
      <c r="C48" s="3">
        <v>106.2</v>
      </c>
      <c r="D48" s="3">
        <v>104.7</v>
      </c>
      <c r="E48" s="3">
        <v>101.4</v>
      </c>
      <c r="F48" s="3">
        <v>111.2</v>
      </c>
      <c r="G48" s="3">
        <v>101.2</v>
      </c>
      <c r="H48" s="3">
        <v>111.1</v>
      </c>
      <c r="I48" s="3">
        <v>101.1</v>
      </c>
    </row>
    <row r="49" spans="1:9" x14ac:dyDescent="0.25">
      <c r="A49" s="2">
        <v>41609</v>
      </c>
      <c r="B49" s="3">
        <v>119.9</v>
      </c>
      <c r="C49" s="3">
        <v>110.2</v>
      </c>
      <c r="D49" s="3">
        <v>107.5</v>
      </c>
      <c r="E49" s="3">
        <v>105.2</v>
      </c>
      <c r="F49" s="3">
        <v>114.5</v>
      </c>
      <c r="G49" s="3">
        <v>103.6</v>
      </c>
      <c r="H49" s="3">
        <v>113.8</v>
      </c>
      <c r="I49" s="3">
        <v>101.8</v>
      </c>
    </row>
    <row r="50" spans="1:9" x14ac:dyDescent="0.25">
      <c r="A50" s="2">
        <v>41699</v>
      </c>
      <c r="B50" s="3">
        <v>122</v>
      </c>
      <c r="C50" s="3">
        <v>111.5</v>
      </c>
      <c r="D50" s="3">
        <v>108.7</v>
      </c>
      <c r="E50" s="3">
        <v>106.5</v>
      </c>
      <c r="F50" s="3">
        <v>115.5</v>
      </c>
      <c r="G50" s="3">
        <v>104.2</v>
      </c>
      <c r="H50" s="3">
        <v>114.7</v>
      </c>
      <c r="I50" s="3">
        <v>102.6</v>
      </c>
    </row>
    <row r="51" spans="1:9" x14ac:dyDescent="0.25">
      <c r="A51" s="2">
        <v>41791</v>
      </c>
      <c r="B51" s="3">
        <v>126.8</v>
      </c>
      <c r="C51" s="3">
        <v>113.1</v>
      </c>
      <c r="D51" s="3">
        <v>110.9</v>
      </c>
      <c r="E51" s="3">
        <v>106.7</v>
      </c>
      <c r="F51" s="3">
        <v>115.5</v>
      </c>
      <c r="G51" s="3">
        <v>104.6</v>
      </c>
      <c r="H51" s="3">
        <v>115.4</v>
      </c>
      <c r="I51" s="3">
        <v>103.9</v>
      </c>
    </row>
    <row r="52" spans="1:9" x14ac:dyDescent="0.25">
      <c r="A52" s="2">
        <v>41883</v>
      </c>
      <c r="B52" s="3">
        <v>130.5</v>
      </c>
      <c r="C52" s="3">
        <v>114.3</v>
      </c>
      <c r="D52" s="3">
        <v>111.4</v>
      </c>
      <c r="E52" s="3">
        <v>107.3</v>
      </c>
      <c r="F52" s="3">
        <v>115.3</v>
      </c>
      <c r="G52" s="3">
        <v>105</v>
      </c>
      <c r="H52" s="3">
        <v>114.9</v>
      </c>
      <c r="I52" s="3">
        <v>104.5</v>
      </c>
    </row>
    <row r="53" spans="1:9" x14ac:dyDescent="0.25">
      <c r="A53" s="2">
        <v>41974</v>
      </c>
      <c r="B53" s="3">
        <v>135.19999999999999</v>
      </c>
      <c r="C53" s="3">
        <v>116.6</v>
      </c>
      <c r="D53" s="3">
        <v>113.2</v>
      </c>
      <c r="E53" s="3">
        <v>108.6</v>
      </c>
      <c r="F53" s="3">
        <v>115.3</v>
      </c>
      <c r="G53" s="3">
        <v>106</v>
      </c>
      <c r="H53" s="3">
        <v>114</v>
      </c>
      <c r="I53" s="3">
        <v>105.5</v>
      </c>
    </row>
    <row r="54" spans="1:9" x14ac:dyDescent="0.25">
      <c r="A54" s="2">
        <v>42064</v>
      </c>
      <c r="B54" s="3">
        <v>140.30000000000001</v>
      </c>
      <c r="C54" s="3">
        <v>118</v>
      </c>
      <c r="D54" s="3">
        <v>113.5</v>
      </c>
      <c r="E54" s="3">
        <v>109.4</v>
      </c>
      <c r="F54" s="3">
        <v>115.3</v>
      </c>
      <c r="G54" s="3">
        <v>106.5</v>
      </c>
      <c r="H54" s="3">
        <v>113.9</v>
      </c>
      <c r="I54" s="3">
        <v>107.1</v>
      </c>
    </row>
    <row r="55" spans="1:9" x14ac:dyDescent="0.25">
      <c r="A55" s="2">
        <v>42156</v>
      </c>
      <c r="B55" s="3">
        <v>154</v>
      </c>
      <c r="C55" s="3">
        <v>123.5</v>
      </c>
      <c r="D55" s="3">
        <v>114.5</v>
      </c>
      <c r="E55" s="3">
        <v>110</v>
      </c>
      <c r="F55" s="3">
        <v>114.2</v>
      </c>
      <c r="G55" s="3">
        <v>106.6</v>
      </c>
      <c r="H55" s="3">
        <v>113.3</v>
      </c>
      <c r="I55" s="3">
        <v>108.2</v>
      </c>
    </row>
    <row r="56" spans="1:9" x14ac:dyDescent="0.25">
      <c r="A56" s="2">
        <v>42248</v>
      </c>
      <c r="B56" s="3">
        <v>159.1</v>
      </c>
      <c r="C56" s="3">
        <v>127.5</v>
      </c>
      <c r="D56" s="3">
        <v>116.4</v>
      </c>
      <c r="E56" s="3">
        <v>111.4</v>
      </c>
      <c r="F56" s="3">
        <v>111.4</v>
      </c>
      <c r="G56" s="3">
        <v>107</v>
      </c>
      <c r="H56" s="3">
        <v>112.9</v>
      </c>
      <c r="I56" s="3">
        <v>110.2</v>
      </c>
    </row>
    <row r="57" spans="1:9" x14ac:dyDescent="0.25">
      <c r="A57" s="2">
        <v>42339</v>
      </c>
      <c r="B57" s="3">
        <v>155.69999999999999</v>
      </c>
      <c r="C57" s="3">
        <v>129.80000000000001</v>
      </c>
      <c r="D57" s="3">
        <v>118.4</v>
      </c>
      <c r="E57" s="3">
        <v>112.8</v>
      </c>
      <c r="F57" s="3">
        <v>111.9</v>
      </c>
      <c r="G57" s="3">
        <v>109.8</v>
      </c>
      <c r="H57" s="3">
        <v>110.8</v>
      </c>
      <c r="I57" s="3">
        <v>113.7</v>
      </c>
    </row>
    <row r="58" spans="1:9" x14ac:dyDescent="0.25">
      <c r="A58" s="2">
        <v>42430</v>
      </c>
      <c r="B58" s="3">
        <v>154.80000000000001</v>
      </c>
      <c r="C58" s="3">
        <v>131.6</v>
      </c>
      <c r="D58" s="3">
        <v>118.6</v>
      </c>
      <c r="E58" s="3">
        <v>113.5</v>
      </c>
      <c r="F58" s="3">
        <v>109.9</v>
      </c>
      <c r="G58" s="3">
        <v>110.8</v>
      </c>
      <c r="H58" s="3">
        <v>107.7</v>
      </c>
      <c r="I58" s="3">
        <v>113.6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Normal="100" zoomScalePageLayoutView="106" workbookViewId="0">
      <selection activeCell="B3" sqref="B3"/>
    </sheetView>
  </sheetViews>
  <sheetFormatPr defaultColWidth="8.85546875" defaultRowHeight="15" x14ac:dyDescent="0.25"/>
  <cols>
    <col min="1" max="1" width="13.85546875" bestFit="1" customWidth="1"/>
    <col min="2" max="2" width="10.85546875" bestFit="1" customWidth="1"/>
    <col min="3" max="3" width="10.7109375" bestFit="1" customWidth="1"/>
    <col min="4" max="4" width="13.85546875" bestFit="1" customWidth="1"/>
    <col min="5" max="5" width="10.85546875" bestFit="1" customWidth="1"/>
    <col min="6" max="6" width="10.7109375" bestFit="1" customWidth="1"/>
    <col min="7" max="7" width="13.85546875" bestFit="1" customWidth="1"/>
    <col min="8" max="8" width="10.85546875" bestFit="1" customWidth="1"/>
    <col min="9" max="9" width="24.140625" bestFit="1" customWidth="1"/>
    <col min="10" max="10" width="17" bestFit="1" customWidth="1"/>
    <col min="11" max="11" width="34.1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s="1">
        <v>12850</v>
      </c>
      <c r="D2" t="s">
        <v>13</v>
      </c>
      <c r="E2" t="s">
        <v>14</v>
      </c>
      <c r="F2" s="1">
        <v>14709</v>
      </c>
      <c r="G2" t="s">
        <v>13</v>
      </c>
      <c r="H2" t="s">
        <v>15</v>
      </c>
      <c r="I2">
        <v>315000</v>
      </c>
      <c r="J2">
        <v>7.25</v>
      </c>
      <c r="K2">
        <v>106605</v>
      </c>
    </row>
    <row r="3" spans="1:11" x14ac:dyDescent="0.25">
      <c r="A3" t="s">
        <v>16</v>
      </c>
      <c r="B3" t="s">
        <v>14</v>
      </c>
      <c r="C3" s="1">
        <v>16415</v>
      </c>
      <c r="D3" t="s">
        <v>13</v>
      </c>
      <c r="E3" t="s">
        <v>17</v>
      </c>
      <c r="F3" s="1" t="s">
        <v>17</v>
      </c>
      <c r="G3" t="s">
        <v>17</v>
      </c>
      <c r="H3" t="s">
        <v>18</v>
      </c>
      <c r="I3">
        <v>430000</v>
      </c>
      <c r="J3">
        <v>7.25</v>
      </c>
      <c r="K3">
        <v>88566</v>
      </c>
    </row>
    <row r="4" spans="1:11" x14ac:dyDescent="0.25">
      <c r="A4" t="s">
        <v>16</v>
      </c>
      <c r="B4" t="s">
        <v>12</v>
      </c>
      <c r="C4" s="1">
        <v>12701</v>
      </c>
      <c r="D4" t="s">
        <v>13</v>
      </c>
      <c r="E4" t="s">
        <v>17</v>
      </c>
      <c r="F4" s="1" t="s">
        <v>17</v>
      </c>
      <c r="G4" t="s">
        <v>17</v>
      </c>
      <c r="H4" t="s">
        <v>18</v>
      </c>
      <c r="I4">
        <v>475000</v>
      </c>
      <c r="J4">
        <v>7.25</v>
      </c>
      <c r="K4">
        <v>35435</v>
      </c>
    </row>
    <row r="5" spans="1:11" x14ac:dyDescent="0.25">
      <c r="A5" t="s">
        <v>16</v>
      </c>
      <c r="B5" t="s">
        <v>12</v>
      </c>
      <c r="C5" s="1">
        <v>13943</v>
      </c>
      <c r="D5" t="s">
        <v>19</v>
      </c>
      <c r="E5" t="s">
        <v>14</v>
      </c>
      <c r="F5" s="1">
        <v>14431</v>
      </c>
      <c r="G5" t="s">
        <v>13</v>
      </c>
      <c r="H5" t="s">
        <v>20</v>
      </c>
      <c r="I5">
        <v>625000</v>
      </c>
      <c r="J5">
        <v>7.25</v>
      </c>
      <c r="K5">
        <v>271319</v>
      </c>
    </row>
    <row r="6" spans="1:11" x14ac:dyDescent="0.25">
      <c r="A6" t="s">
        <v>16</v>
      </c>
      <c r="B6" t="s">
        <v>14</v>
      </c>
      <c r="C6" s="1">
        <v>10673</v>
      </c>
      <c r="D6" t="s">
        <v>13</v>
      </c>
      <c r="E6" t="s">
        <v>17</v>
      </c>
      <c r="F6" s="1" t="s">
        <v>17</v>
      </c>
      <c r="G6" t="s">
        <v>17</v>
      </c>
      <c r="H6" t="s">
        <v>21</v>
      </c>
      <c r="I6">
        <v>635000</v>
      </c>
      <c r="J6">
        <v>7.25</v>
      </c>
      <c r="K6">
        <v>87890</v>
      </c>
    </row>
    <row r="7" spans="1:11" x14ac:dyDescent="0.25">
      <c r="A7" t="s">
        <v>11</v>
      </c>
      <c r="B7" t="s">
        <v>12</v>
      </c>
      <c r="C7" s="1">
        <v>17438</v>
      </c>
      <c r="D7" t="s">
        <v>13</v>
      </c>
      <c r="E7" t="s">
        <v>14</v>
      </c>
      <c r="F7" s="1">
        <v>17885</v>
      </c>
      <c r="G7" t="s">
        <v>13</v>
      </c>
      <c r="H7" t="s">
        <v>22</v>
      </c>
      <c r="I7">
        <v>340000</v>
      </c>
      <c r="J7">
        <v>7.25</v>
      </c>
      <c r="K7">
        <v>96312</v>
      </c>
    </row>
    <row r="8" spans="1:11" x14ac:dyDescent="0.25">
      <c r="A8" t="s">
        <v>16</v>
      </c>
      <c r="B8" t="s">
        <v>12</v>
      </c>
      <c r="C8" s="1">
        <v>9949</v>
      </c>
      <c r="D8" t="s">
        <v>13</v>
      </c>
      <c r="E8" t="s">
        <v>14</v>
      </c>
      <c r="F8" s="1">
        <v>12045</v>
      </c>
      <c r="G8" t="s">
        <v>19</v>
      </c>
      <c r="H8" t="s">
        <v>22</v>
      </c>
      <c r="I8">
        <v>340000</v>
      </c>
      <c r="J8">
        <v>7.25</v>
      </c>
      <c r="K8">
        <v>184661</v>
      </c>
    </row>
    <row r="9" spans="1:11" x14ac:dyDescent="0.25">
      <c r="A9" t="s">
        <v>11</v>
      </c>
      <c r="B9" t="s">
        <v>12</v>
      </c>
      <c r="C9" s="1">
        <v>16190</v>
      </c>
      <c r="D9" t="s">
        <v>13</v>
      </c>
      <c r="E9" t="s">
        <v>14</v>
      </c>
      <c r="F9" s="1">
        <v>17972</v>
      </c>
      <c r="G9" t="s">
        <v>13</v>
      </c>
      <c r="H9" t="s">
        <v>20</v>
      </c>
      <c r="I9">
        <v>385000</v>
      </c>
      <c r="J9">
        <v>7.25</v>
      </c>
      <c r="K9">
        <v>84798</v>
      </c>
    </row>
    <row r="10" spans="1:11" x14ac:dyDescent="0.25">
      <c r="A10" t="s">
        <v>11</v>
      </c>
      <c r="B10" t="s">
        <v>12</v>
      </c>
      <c r="C10" s="1">
        <v>8479</v>
      </c>
      <c r="D10" t="s">
        <v>13</v>
      </c>
      <c r="E10" t="s">
        <v>14</v>
      </c>
      <c r="F10" s="1">
        <v>13285</v>
      </c>
      <c r="G10" t="s">
        <v>13</v>
      </c>
      <c r="H10" t="s">
        <v>22</v>
      </c>
      <c r="I10">
        <v>420000</v>
      </c>
      <c r="J10">
        <v>7.25</v>
      </c>
      <c r="K10">
        <v>192124</v>
      </c>
    </row>
    <row r="11" spans="1:11" x14ac:dyDescent="0.25">
      <c r="A11" t="s">
        <v>11</v>
      </c>
      <c r="B11" t="s">
        <v>14</v>
      </c>
      <c r="C11" s="1">
        <v>14202</v>
      </c>
      <c r="D11" t="s">
        <v>13</v>
      </c>
      <c r="E11" t="s">
        <v>12</v>
      </c>
      <c r="F11" s="1">
        <v>12659</v>
      </c>
      <c r="G11" t="s">
        <v>13</v>
      </c>
      <c r="H11" t="s">
        <v>23</v>
      </c>
      <c r="I11">
        <v>320000</v>
      </c>
      <c r="J11">
        <v>7.25</v>
      </c>
      <c r="K11">
        <v>23546</v>
      </c>
    </row>
    <row r="12" spans="1:11" x14ac:dyDescent="0.25">
      <c r="A12" t="s">
        <v>16</v>
      </c>
      <c r="B12" t="s">
        <v>14</v>
      </c>
      <c r="C12" s="1">
        <v>11451</v>
      </c>
      <c r="D12" t="s">
        <v>13</v>
      </c>
      <c r="E12" t="s">
        <v>17</v>
      </c>
      <c r="F12" s="1" t="s">
        <v>17</v>
      </c>
      <c r="G12" t="s">
        <v>17</v>
      </c>
      <c r="H12" t="s">
        <v>24</v>
      </c>
      <c r="I12">
        <v>690000</v>
      </c>
      <c r="J12">
        <v>7.4499999999999993</v>
      </c>
      <c r="K12">
        <v>342516</v>
      </c>
    </row>
    <row r="13" spans="1:11" x14ac:dyDescent="0.25">
      <c r="A13" t="s">
        <v>16</v>
      </c>
      <c r="B13" t="s">
        <v>12</v>
      </c>
      <c r="C13" s="1">
        <v>11776</v>
      </c>
      <c r="D13" t="s">
        <v>13</v>
      </c>
      <c r="E13" t="s">
        <v>17</v>
      </c>
      <c r="F13" s="1" t="s">
        <v>17</v>
      </c>
      <c r="G13" t="s">
        <v>17</v>
      </c>
      <c r="H13" t="s">
        <v>23</v>
      </c>
      <c r="I13">
        <v>385000</v>
      </c>
      <c r="J13">
        <v>7.25</v>
      </c>
      <c r="K13">
        <v>110237</v>
      </c>
    </row>
    <row r="14" spans="1:11" x14ac:dyDescent="0.25">
      <c r="A14" t="s">
        <v>11</v>
      </c>
      <c r="B14" t="s">
        <v>12</v>
      </c>
      <c r="C14" s="1">
        <v>16496</v>
      </c>
      <c r="D14" t="s">
        <v>13</v>
      </c>
      <c r="E14" t="s">
        <v>14</v>
      </c>
      <c r="F14" s="1">
        <v>18138</v>
      </c>
      <c r="G14" t="s">
        <v>13</v>
      </c>
      <c r="H14" t="s">
        <v>15</v>
      </c>
      <c r="I14">
        <v>315000</v>
      </c>
      <c r="J14">
        <v>7.25</v>
      </c>
      <c r="K14">
        <v>75719</v>
      </c>
    </row>
    <row r="15" spans="1:11" x14ac:dyDescent="0.25">
      <c r="A15" t="s">
        <v>11</v>
      </c>
      <c r="B15" t="s">
        <v>12</v>
      </c>
      <c r="C15" s="1">
        <v>13290</v>
      </c>
      <c r="D15" t="s">
        <v>13</v>
      </c>
      <c r="E15" t="s">
        <v>14</v>
      </c>
      <c r="F15" s="1">
        <v>13237</v>
      </c>
      <c r="G15" t="s">
        <v>13</v>
      </c>
      <c r="H15" t="s">
        <v>23</v>
      </c>
      <c r="I15">
        <v>570000</v>
      </c>
      <c r="J15">
        <v>7.25</v>
      </c>
      <c r="K15">
        <v>226275</v>
      </c>
    </row>
    <row r="16" spans="1:11" x14ac:dyDescent="0.25">
      <c r="A16" t="s">
        <v>16</v>
      </c>
      <c r="B16" t="s">
        <v>14</v>
      </c>
      <c r="C16" s="1">
        <v>17307</v>
      </c>
      <c r="D16" t="s">
        <v>13</v>
      </c>
      <c r="E16" t="s">
        <v>17</v>
      </c>
      <c r="F16" s="1" t="s">
        <v>17</v>
      </c>
      <c r="G16" t="s">
        <v>17</v>
      </c>
      <c r="H16" t="s">
        <v>18</v>
      </c>
      <c r="I16">
        <v>205000</v>
      </c>
      <c r="J16">
        <v>7.25</v>
      </c>
      <c r="K16">
        <v>25154</v>
      </c>
    </row>
    <row r="17" spans="1:11" x14ac:dyDescent="0.25">
      <c r="A17" t="s">
        <v>11</v>
      </c>
      <c r="B17" t="s">
        <v>14</v>
      </c>
      <c r="C17" s="1">
        <v>12871</v>
      </c>
      <c r="D17" t="s">
        <v>13</v>
      </c>
      <c r="E17" t="s">
        <v>12</v>
      </c>
      <c r="F17" s="1">
        <v>12901</v>
      </c>
      <c r="G17" t="s">
        <v>13</v>
      </c>
      <c r="H17" t="s">
        <v>20</v>
      </c>
      <c r="I17">
        <v>255000</v>
      </c>
      <c r="J17">
        <v>7.25</v>
      </c>
      <c r="K17">
        <v>34035</v>
      </c>
    </row>
    <row r="18" spans="1:11" x14ac:dyDescent="0.25">
      <c r="A18" t="s">
        <v>16</v>
      </c>
      <c r="B18" t="s">
        <v>14</v>
      </c>
      <c r="C18" s="1">
        <v>12817</v>
      </c>
      <c r="D18" t="s">
        <v>13</v>
      </c>
      <c r="E18" t="s">
        <v>17</v>
      </c>
      <c r="F18" s="1" t="s">
        <v>17</v>
      </c>
      <c r="G18" t="s">
        <v>17</v>
      </c>
      <c r="H18" t="s">
        <v>18</v>
      </c>
      <c r="I18">
        <v>240000</v>
      </c>
      <c r="J18">
        <v>7.25</v>
      </c>
      <c r="K18">
        <v>85256</v>
      </c>
    </row>
    <row r="19" spans="1:11" x14ac:dyDescent="0.25">
      <c r="A19" t="s">
        <v>16</v>
      </c>
      <c r="B19" t="s">
        <v>14</v>
      </c>
      <c r="C19" s="1">
        <v>13740</v>
      </c>
      <c r="D19" t="s">
        <v>13</v>
      </c>
      <c r="E19" t="s">
        <v>17</v>
      </c>
      <c r="F19" s="1" t="s">
        <v>17</v>
      </c>
      <c r="G19" t="s">
        <v>17</v>
      </c>
      <c r="H19" t="s">
        <v>22</v>
      </c>
      <c r="I19">
        <v>230000</v>
      </c>
      <c r="J19">
        <v>7.25</v>
      </c>
      <c r="K19">
        <v>85275</v>
      </c>
    </row>
    <row r="20" spans="1:11" x14ac:dyDescent="0.25">
      <c r="A20" t="s">
        <v>16</v>
      </c>
      <c r="B20" t="s">
        <v>14</v>
      </c>
      <c r="C20" s="1">
        <v>17726</v>
      </c>
      <c r="D20" t="s">
        <v>13</v>
      </c>
      <c r="E20" t="s">
        <v>17</v>
      </c>
      <c r="F20" s="1" t="s">
        <v>17</v>
      </c>
      <c r="G20" t="s">
        <v>17</v>
      </c>
      <c r="H20" t="s">
        <v>22</v>
      </c>
      <c r="I20">
        <v>230000</v>
      </c>
      <c r="J20">
        <v>7.35</v>
      </c>
      <c r="K20">
        <v>63120</v>
      </c>
    </row>
    <row r="21" spans="1:11" x14ac:dyDescent="0.25">
      <c r="A21" t="s">
        <v>16</v>
      </c>
      <c r="B21" t="s">
        <v>12</v>
      </c>
      <c r="C21" s="1">
        <v>11769</v>
      </c>
      <c r="D21" t="s">
        <v>13</v>
      </c>
      <c r="E21" t="s">
        <v>17</v>
      </c>
      <c r="F21" s="1" t="s">
        <v>17</v>
      </c>
      <c r="G21" t="s">
        <v>17</v>
      </c>
      <c r="H21" t="s">
        <v>22</v>
      </c>
      <c r="I21">
        <v>285000</v>
      </c>
      <c r="J21">
        <v>7.25</v>
      </c>
      <c r="K21">
        <v>50083</v>
      </c>
    </row>
    <row r="22" spans="1:11" x14ac:dyDescent="0.25">
      <c r="A22" t="s">
        <v>11</v>
      </c>
      <c r="B22" t="s">
        <v>12</v>
      </c>
      <c r="C22" s="1">
        <v>14897</v>
      </c>
      <c r="D22" t="s">
        <v>13</v>
      </c>
      <c r="E22" t="s">
        <v>14</v>
      </c>
      <c r="F22" s="1">
        <v>15543</v>
      </c>
      <c r="G22" t="s">
        <v>13</v>
      </c>
      <c r="H22" t="s">
        <v>25</v>
      </c>
      <c r="I22">
        <v>295000</v>
      </c>
      <c r="J22">
        <v>7.35</v>
      </c>
      <c r="K22">
        <v>111768</v>
      </c>
    </row>
    <row r="23" spans="1:11" x14ac:dyDescent="0.25">
      <c r="A23" t="s">
        <v>16</v>
      </c>
      <c r="B23" t="s">
        <v>14</v>
      </c>
      <c r="C23" s="1">
        <v>14136</v>
      </c>
      <c r="D23" t="s">
        <v>13</v>
      </c>
      <c r="E23" t="s">
        <v>17</v>
      </c>
      <c r="F23" s="1" t="s">
        <v>17</v>
      </c>
      <c r="G23" t="s">
        <v>17</v>
      </c>
      <c r="H23" t="s">
        <v>23</v>
      </c>
      <c r="I23">
        <v>280000</v>
      </c>
      <c r="J23">
        <v>7.35</v>
      </c>
      <c r="K23">
        <v>99394</v>
      </c>
    </row>
    <row r="24" spans="1:11" x14ac:dyDescent="0.25">
      <c r="A24" t="s">
        <v>11</v>
      </c>
      <c r="B24" t="s">
        <v>12</v>
      </c>
      <c r="C24" s="1">
        <v>11398</v>
      </c>
      <c r="D24" t="s">
        <v>13</v>
      </c>
      <c r="E24" t="s">
        <v>14</v>
      </c>
      <c r="F24" s="1">
        <v>14144</v>
      </c>
      <c r="G24" t="s">
        <v>13</v>
      </c>
      <c r="H24" t="s">
        <v>20</v>
      </c>
      <c r="I24">
        <v>880000</v>
      </c>
      <c r="J24">
        <v>7.35</v>
      </c>
      <c r="K24">
        <v>305422</v>
      </c>
    </row>
    <row r="25" spans="1:11" x14ac:dyDescent="0.25">
      <c r="A25" t="s">
        <v>11</v>
      </c>
      <c r="B25" t="s">
        <v>12</v>
      </c>
      <c r="C25" s="1">
        <v>14643</v>
      </c>
      <c r="D25" t="s">
        <v>13</v>
      </c>
      <c r="E25" t="s">
        <v>14</v>
      </c>
      <c r="F25" s="1">
        <v>15962</v>
      </c>
      <c r="G25" t="s">
        <v>13</v>
      </c>
      <c r="H25" t="s">
        <v>24</v>
      </c>
      <c r="I25">
        <v>230000</v>
      </c>
      <c r="J25">
        <v>7.35</v>
      </c>
      <c r="K25">
        <v>51756</v>
      </c>
    </row>
    <row r="26" spans="1:11" x14ac:dyDescent="0.25">
      <c r="A26" t="s">
        <v>11</v>
      </c>
      <c r="B26" t="s">
        <v>12</v>
      </c>
      <c r="C26" s="1">
        <v>11173</v>
      </c>
      <c r="D26" t="s">
        <v>13</v>
      </c>
      <c r="E26" t="s">
        <v>14</v>
      </c>
      <c r="F26" s="1">
        <v>11684</v>
      </c>
      <c r="G26" t="s">
        <v>13</v>
      </c>
      <c r="H26" t="s">
        <v>24</v>
      </c>
      <c r="I26">
        <v>275000</v>
      </c>
      <c r="J26">
        <v>7.4499999999999993</v>
      </c>
      <c r="K26">
        <v>83101</v>
      </c>
    </row>
    <row r="27" spans="1:11" x14ac:dyDescent="0.25">
      <c r="A27" t="s">
        <v>11</v>
      </c>
      <c r="B27" t="s">
        <v>12</v>
      </c>
      <c r="C27" s="1">
        <v>17560</v>
      </c>
      <c r="D27" t="s">
        <v>13</v>
      </c>
      <c r="E27" t="s">
        <v>14</v>
      </c>
      <c r="F27" s="1">
        <v>17957</v>
      </c>
      <c r="G27" t="s">
        <v>13</v>
      </c>
      <c r="H27" t="s">
        <v>24</v>
      </c>
      <c r="I27">
        <v>415000</v>
      </c>
      <c r="J27">
        <v>7.35</v>
      </c>
      <c r="K27">
        <v>97219</v>
      </c>
    </row>
    <row r="28" spans="1:11" x14ac:dyDescent="0.25">
      <c r="A28" t="s">
        <v>11</v>
      </c>
      <c r="B28" t="s">
        <v>12</v>
      </c>
      <c r="C28" s="1">
        <v>14698</v>
      </c>
      <c r="D28" t="s">
        <v>13</v>
      </c>
      <c r="E28" t="s">
        <v>14</v>
      </c>
      <c r="F28" s="1">
        <v>13508</v>
      </c>
      <c r="G28" t="s">
        <v>13</v>
      </c>
      <c r="H28" t="s">
        <v>18</v>
      </c>
      <c r="I28">
        <v>645000</v>
      </c>
      <c r="J28">
        <v>7.35</v>
      </c>
      <c r="K28">
        <v>269436</v>
      </c>
    </row>
    <row r="29" spans="1:11" x14ac:dyDescent="0.25">
      <c r="A29" t="s">
        <v>11</v>
      </c>
      <c r="B29" t="s">
        <v>12</v>
      </c>
      <c r="C29" s="1">
        <v>15113</v>
      </c>
      <c r="D29" t="s">
        <v>13</v>
      </c>
      <c r="E29" t="s">
        <v>14</v>
      </c>
      <c r="F29" s="1">
        <v>15352</v>
      </c>
      <c r="G29" t="s">
        <v>13</v>
      </c>
      <c r="H29" t="s">
        <v>23</v>
      </c>
      <c r="I29">
        <v>420000</v>
      </c>
      <c r="J29">
        <v>7.35</v>
      </c>
      <c r="K29">
        <v>90121</v>
      </c>
    </row>
    <row r="30" spans="1:11" x14ac:dyDescent="0.25">
      <c r="A30" t="s">
        <v>11</v>
      </c>
      <c r="B30" t="s">
        <v>12</v>
      </c>
      <c r="C30" s="1">
        <v>17127</v>
      </c>
      <c r="D30" t="s">
        <v>13</v>
      </c>
      <c r="E30" t="s">
        <v>14</v>
      </c>
      <c r="F30" s="1">
        <v>15877</v>
      </c>
      <c r="G30" t="s">
        <v>13</v>
      </c>
      <c r="H30" t="s">
        <v>21</v>
      </c>
      <c r="I30">
        <v>350000</v>
      </c>
      <c r="J30">
        <v>7.5</v>
      </c>
      <c r="K30">
        <v>114441</v>
      </c>
    </row>
    <row r="31" spans="1:11" x14ac:dyDescent="0.25">
      <c r="A31" t="s">
        <v>16</v>
      </c>
      <c r="B31" t="s">
        <v>12</v>
      </c>
      <c r="C31" s="1">
        <v>16301</v>
      </c>
      <c r="D31" t="s">
        <v>13</v>
      </c>
      <c r="E31" t="s">
        <v>17</v>
      </c>
      <c r="F31" s="1" t="s">
        <v>17</v>
      </c>
      <c r="G31" t="s">
        <v>17</v>
      </c>
      <c r="H31" t="s">
        <v>20</v>
      </c>
      <c r="I31">
        <v>360000</v>
      </c>
      <c r="J31">
        <v>7.5</v>
      </c>
      <c r="K31">
        <v>122332</v>
      </c>
    </row>
    <row r="32" spans="1:11" x14ac:dyDescent="0.25">
      <c r="A32" t="s">
        <v>11</v>
      </c>
      <c r="B32" t="s">
        <v>12</v>
      </c>
      <c r="C32" s="1">
        <v>15988</v>
      </c>
      <c r="D32" t="s">
        <v>13</v>
      </c>
      <c r="E32" t="s">
        <v>14</v>
      </c>
      <c r="F32" s="1">
        <v>15428</v>
      </c>
      <c r="G32" t="s">
        <v>13</v>
      </c>
      <c r="H32" t="s">
        <v>21</v>
      </c>
      <c r="I32">
        <v>1100000</v>
      </c>
      <c r="J32">
        <v>7.5</v>
      </c>
      <c r="K32">
        <v>390048</v>
      </c>
    </row>
    <row r="33" spans="1:11" x14ac:dyDescent="0.25">
      <c r="A33" t="s">
        <v>16</v>
      </c>
      <c r="B33" t="s">
        <v>12</v>
      </c>
      <c r="C33" s="1">
        <v>11712</v>
      </c>
      <c r="D33" t="s">
        <v>13</v>
      </c>
      <c r="E33" t="s">
        <v>17</v>
      </c>
      <c r="F33" s="1" t="s">
        <v>17</v>
      </c>
      <c r="G33" t="s">
        <v>17</v>
      </c>
      <c r="H33" t="s">
        <v>23</v>
      </c>
      <c r="I33">
        <v>330000</v>
      </c>
      <c r="J33">
        <v>7.85</v>
      </c>
      <c r="K33">
        <v>171195</v>
      </c>
    </row>
    <row r="34" spans="1:11" x14ac:dyDescent="0.25">
      <c r="A34" t="s">
        <v>16</v>
      </c>
      <c r="B34" t="s">
        <v>14</v>
      </c>
      <c r="C34" s="1">
        <v>10390</v>
      </c>
      <c r="D34" t="s">
        <v>13</v>
      </c>
      <c r="E34" t="s">
        <v>17</v>
      </c>
      <c r="F34" s="1" t="s">
        <v>17</v>
      </c>
      <c r="G34" t="s">
        <v>17</v>
      </c>
      <c r="H34" t="s">
        <v>21</v>
      </c>
      <c r="I34">
        <v>635000</v>
      </c>
      <c r="J34">
        <v>7.5</v>
      </c>
      <c r="K34">
        <v>437319</v>
      </c>
    </row>
    <row r="35" spans="1:11" x14ac:dyDescent="0.25">
      <c r="A35" t="s">
        <v>11</v>
      </c>
      <c r="B35" t="s">
        <v>12</v>
      </c>
      <c r="C35" s="1">
        <v>15703</v>
      </c>
      <c r="D35" t="s">
        <v>13</v>
      </c>
      <c r="E35" t="s">
        <v>14</v>
      </c>
      <c r="F35" s="1">
        <v>17739</v>
      </c>
      <c r="G35" t="s">
        <v>13</v>
      </c>
      <c r="H35" t="s">
        <v>15</v>
      </c>
      <c r="I35">
        <v>550000</v>
      </c>
      <c r="J35">
        <v>7.5</v>
      </c>
      <c r="K35">
        <v>113658</v>
      </c>
    </row>
    <row r="36" spans="1:11" x14ac:dyDescent="0.25">
      <c r="A36" t="s">
        <v>16</v>
      </c>
      <c r="B36" t="s">
        <v>14</v>
      </c>
      <c r="C36" s="1">
        <v>15661</v>
      </c>
      <c r="D36" t="s">
        <v>13</v>
      </c>
      <c r="E36" t="s">
        <v>17</v>
      </c>
      <c r="F36" s="1" t="s">
        <v>17</v>
      </c>
      <c r="G36" t="s">
        <v>17</v>
      </c>
      <c r="H36" t="s">
        <v>25</v>
      </c>
      <c r="I36">
        <v>420000</v>
      </c>
      <c r="J36">
        <v>7.5</v>
      </c>
      <c r="K36">
        <v>154358</v>
      </c>
    </row>
    <row r="37" spans="1:11" x14ac:dyDescent="0.25">
      <c r="A37" t="s">
        <v>11</v>
      </c>
      <c r="B37" t="s">
        <v>12</v>
      </c>
      <c r="C37" s="1">
        <v>10967</v>
      </c>
      <c r="D37" t="s">
        <v>13</v>
      </c>
      <c r="E37" t="s">
        <v>14</v>
      </c>
      <c r="F37" s="1">
        <v>15020</v>
      </c>
      <c r="G37" t="s">
        <v>13</v>
      </c>
      <c r="H37" t="s">
        <v>18</v>
      </c>
      <c r="I37">
        <v>475000</v>
      </c>
      <c r="J37">
        <v>7.5</v>
      </c>
      <c r="K37">
        <v>157407</v>
      </c>
    </row>
    <row r="38" spans="1:11" x14ac:dyDescent="0.25">
      <c r="A38" t="s">
        <v>11</v>
      </c>
      <c r="B38" t="s">
        <v>12</v>
      </c>
      <c r="C38" s="1">
        <v>16177</v>
      </c>
      <c r="D38" t="s">
        <v>13</v>
      </c>
      <c r="E38" t="s">
        <v>14</v>
      </c>
      <c r="F38" s="1">
        <v>17331</v>
      </c>
      <c r="G38" t="s">
        <v>13</v>
      </c>
      <c r="H38" t="s">
        <v>25</v>
      </c>
      <c r="I38">
        <v>440000</v>
      </c>
      <c r="J38">
        <v>7.5</v>
      </c>
      <c r="K38">
        <v>128605</v>
      </c>
    </row>
    <row r="39" spans="1:11" x14ac:dyDescent="0.25">
      <c r="A39" t="s">
        <v>11</v>
      </c>
      <c r="B39" t="s">
        <v>12</v>
      </c>
      <c r="C39" s="1">
        <v>18113</v>
      </c>
      <c r="D39" t="s">
        <v>13</v>
      </c>
      <c r="E39" t="s">
        <v>14</v>
      </c>
      <c r="F39" s="1">
        <v>19109</v>
      </c>
      <c r="G39" t="s">
        <v>13</v>
      </c>
      <c r="H39" t="s">
        <v>22</v>
      </c>
      <c r="I39">
        <v>430000</v>
      </c>
      <c r="J39">
        <v>7.85</v>
      </c>
      <c r="K39">
        <v>95357</v>
      </c>
    </row>
    <row r="40" spans="1:11" x14ac:dyDescent="0.25">
      <c r="A40" t="s">
        <v>11</v>
      </c>
      <c r="B40" t="s">
        <v>12</v>
      </c>
      <c r="C40" s="1">
        <v>14841</v>
      </c>
      <c r="D40" t="s">
        <v>13</v>
      </c>
      <c r="E40" t="s">
        <v>14</v>
      </c>
      <c r="F40" s="1">
        <v>16924</v>
      </c>
      <c r="G40" t="s">
        <v>13</v>
      </c>
      <c r="H40" t="s">
        <v>18</v>
      </c>
      <c r="I40">
        <v>605000</v>
      </c>
      <c r="J40">
        <v>7.85</v>
      </c>
      <c r="K40">
        <v>188178</v>
      </c>
    </row>
    <row r="41" spans="1:11" x14ac:dyDescent="0.25">
      <c r="A41" t="s">
        <v>11</v>
      </c>
      <c r="B41" t="s">
        <v>12</v>
      </c>
      <c r="C41" s="1">
        <v>13996</v>
      </c>
      <c r="D41" t="s">
        <v>13</v>
      </c>
      <c r="E41" t="s">
        <v>14</v>
      </c>
      <c r="F41" s="1">
        <v>16826</v>
      </c>
      <c r="G41" t="s">
        <v>13</v>
      </c>
      <c r="H41" t="s">
        <v>21</v>
      </c>
      <c r="I41">
        <v>335000</v>
      </c>
      <c r="J41">
        <v>7.9499999999999993</v>
      </c>
      <c r="K41">
        <v>101413</v>
      </c>
    </row>
    <row r="42" spans="1:11" x14ac:dyDescent="0.25">
      <c r="A42" t="s">
        <v>16</v>
      </c>
      <c r="B42" t="s">
        <v>14</v>
      </c>
      <c r="C42" s="1">
        <v>16115</v>
      </c>
      <c r="D42" t="s">
        <v>13</v>
      </c>
      <c r="E42" t="s">
        <v>17</v>
      </c>
      <c r="F42" s="1" t="s">
        <v>17</v>
      </c>
      <c r="G42" t="s">
        <v>17</v>
      </c>
      <c r="H42" t="s">
        <v>23</v>
      </c>
      <c r="I42">
        <v>1210000</v>
      </c>
      <c r="J42">
        <v>7.85</v>
      </c>
      <c r="K42">
        <v>386607</v>
      </c>
    </row>
    <row r="43" spans="1:11" x14ac:dyDescent="0.25">
      <c r="A43" t="s">
        <v>11</v>
      </c>
      <c r="B43" t="s">
        <v>12</v>
      </c>
      <c r="C43" s="1">
        <v>13116</v>
      </c>
      <c r="D43" t="s">
        <v>13</v>
      </c>
      <c r="E43" t="s">
        <v>14</v>
      </c>
      <c r="F43" s="1">
        <v>14028</v>
      </c>
      <c r="G43" t="s">
        <v>13</v>
      </c>
      <c r="H43" t="s">
        <v>24</v>
      </c>
      <c r="I43">
        <v>210000</v>
      </c>
      <c r="J43">
        <v>7.85</v>
      </c>
      <c r="K43">
        <v>124032</v>
      </c>
    </row>
    <row r="44" spans="1:11" x14ac:dyDescent="0.25">
      <c r="A44" t="s">
        <v>16</v>
      </c>
      <c r="B44" t="s">
        <v>12</v>
      </c>
      <c r="C44" s="1">
        <v>16348</v>
      </c>
      <c r="D44" t="s">
        <v>13</v>
      </c>
      <c r="E44" t="s">
        <v>17</v>
      </c>
      <c r="F44" s="1" t="s">
        <v>17</v>
      </c>
      <c r="G44" t="s">
        <v>17</v>
      </c>
      <c r="H44" t="s">
        <v>15</v>
      </c>
      <c r="I44">
        <v>320000</v>
      </c>
      <c r="J44">
        <v>7.85</v>
      </c>
      <c r="K44">
        <v>60887</v>
      </c>
    </row>
    <row r="45" spans="1:11" x14ac:dyDescent="0.25">
      <c r="A45" t="s">
        <v>16</v>
      </c>
      <c r="B45" t="s">
        <v>14</v>
      </c>
      <c r="C45" s="1">
        <v>15695</v>
      </c>
      <c r="D45" t="s">
        <v>13</v>
      </c>
      <c r="E45" t="s">
        <v>17</v>
      </c>
      <c r="F45" s="1" t="s">
        <v>17</v>
      </c>
      <c r="G45" t="s">
        <v>17</v>
      </c>
      <c r="H45" t="s">
        <v>24</v>
      </c>
      <c r="I45">
        <v>385000</v>
      </c>
      <c r="J45">
        <v>7.85</v>
      </c>
      <c r="K45">
        <v>158168</v>
      </c>
    </row>
    <row r="46" spans="1:11" x14ac:dyDescent="0.25">
      <c r="A46" t="s">
        <v>16</v>
      </c>
      <c r="B46" t="s">
        <v>12</v>
      </c>
      <c r="C46" s="1">
        <v>9552</v>
      </c>
      <c r="D46" t="s">
        <v>13</v>
      </c>
      <c r="E46" t="s">
        <v>17</v>
      </c>
      <c r="F46" s="1" t="s">
        <v>17</v>
      </c>
      <c r="G46" t="s">
        <v>17</v>
      </c>
      <c r="H46" t="s">
        <v>20</v>
      </c>
      <c r="I46">
        <v>430000</v>
      </c>
      <c r="J46">
        <v>7.85</v>
      </c>
      <c r="K46">
        <v>259198</v>
      </c>
    </row>
    <row r="47" spans="1:11" x14ac:dyDescent="0.25">
      <c r="A47" t="s">
        <v>16</v>
      </c>
      <c r="B47" t="s">
        <v>12</v>
      </c>
      <c r="C47" s="1">
        <v>12305</v>
      </c>
      <c r="D47" t="s">
        <v>19</v>
      </c>
      <c r="E47" t="s">
        <v>14</v>
      </c>
      <c r="F47" s="1">
        <v>11416</v>
      </c>
      <c r="G47" t="s">
        <v>13</v>
      </c>
      <c r="H47" t="s">
        <v>15</v>
      </c>
      <c r="I47">
        <v>345000</v>
      </c>
      <c r="J47">
        <v>7.85</v>
      </c>
      <c r="K47">
        <v>86407</v>
      </c>
    </row>
    <row r="48" spans="1:11" x14ac:dyDescent="0.25">
      <c r="A48" t="s">
        <v>11</v>
      </c>
      <c r="B48" t="s">
        <v>12</v>
      </c>
      <c r="C48" s="1">
        <v>18282</v>
      </c>
      <c r="D48" t="s">
        <v>13</v>
      </c>
      <c r="E48" t="s">
        <v>14</v>
      </c>
      <c r="F48" s="1">
        <v>18026</v>
      </c>
      <c r="G48" t="s">
        <v>13</v>
      </c>
      <c r="H48" t="s">
        <v>15</v>
      </c>
      <c r="I48">
        <v>485000</v>
      </c>
      <c r="J48">
        <v>7.85</v>
      </c>
      <c r="K48">
        <v>120462</v>
      </c>
    </row>
    <row r="49" spans="1:11" x14ac:dyDescent="0.25">
      <c r="A49" t="s">
        <v>16</v>
      </c>
      <c r="B49" t="s">
        <v>12</v>
      </c>
      <c r="C49" s="1">
        <v>11351</v>
      </c>
      <c r="D49" t="s">
        <v>13</v>
      </c>
      <c r="E49" t="s">
        <v>17</v>
      </c>
      <c r="F49" s="1" t="s">
        <v>17</v>
      </c>
      <c r="G49" t="s">
        <v>17</v>
      </c>
      <c r="H49" t="s">
        <v>24</v>
      </c>
      <c r="I49">
        <v>1045000</v>
      </c>
      <c r="J49">
        <v>7.85</v>
      </c>
      <c r="K49">
        <v>504333</v>
      </c>
    </row>
    <row r="50" spans="1:11" x14ac:dyDescent="0.25">
      <c r="A50" t="s">
        <v>16</v>
      </c>
      <c r="B50" t="s">
        <v>14</v>
      </c>
      <c r="C50" s="1">
        <v>16998</v>
      </c>
      <c r="D50" t="s">
        <v>13</v>
      </c>
      <c r="E50" t="s">
        <v>17</v>
      </c>
      <c r="F50" s="1" t="s">
        <v>17</v>
      </c>
      <c r="G50" t="s">
        <v>17</v>
      </c>
      <c r="H50" t="s">
        <v>24</v>
      </c>
      <c r="I50">
        <v>220000</v>
      </c>
      <c r="J50">
        <v>7.9499999999999993</v>
      </c>
      <c r="K50">
        <v>33891</v>
      </c>
    </row>
    <row r="51" spans="1:11" x14ac:dyDescent="0.25">
      <c r="A51" t="s">
        <v>16</v>
      </c>
      <c r="B51" t="s">
        <v>14</v>
      </c>
      <c r="C51" s="1">
        <v>17629</v>
      </c>
      <c r="D51" t="s">
        <v>13</v>
      </c>
      <c r="E51" t="s">
        <v>17</v>
      </c>
      <c r="F51" s="1" t="s">
        <v>17</v>
      </c>
      <c r="G51" t="s">
        <v>17</v>
      </c>
      <c r="H51" t="s">
        <v>21</v>
      </c>
      <c r="I51">
        <v>310000</v>
      </c>
      <c r="J51">
        <v>7.9499999999999993</v>
      </c>
      <c r="K51">
        <v>27237</v>
      </c>
    </row>
    <row r="52" spans="1:11" x14ac:dyDescent="0.25">
      <c r="A52" t="s">
        <v>16</v>
      </c>
      <c r="B52" t="s">
        <v>14</v>
      </c>
      <c r="C52" s="1">
        <v>17671</v>
      </c>
      <c r="D52" t="s">
        <v>13</v>
      </c>
      <c r="E52" t="s">
        <v>17</v>
      </c>
      <c r="F52" s="1" t="s">
        <v>17</v>
      </c>
      <c r="G52" t="s">
        <v>17</v>
      </c>
      <c r="H52" t="s">
        <v>25</v>
      </c>
      <c r="I52">
        <v>215000</v>
      </c>
      <c r="J52">
        <v>7.85</v>
      </c>
      <c r="K52">
        <v>35413</v>
      </c>
    </row>
    <row r="53" spans="1:11" x14ac:dyDescent="0.25">
      <c r="A53" t="s">
        <v>11</v>
      </c>
      <c r="B53" t="s">
        <v>12</v>
      </c>
      <c r="C53" s="1">
        <v>18852</v>
      </c>
      <c r="D53" t="s">
        <v>13</v>
      </c>
      <c r="E53" t="s">
        <v>14</v>
      </c>
      <c r="F53" s="1">
        <v>18299</v>
      </c>
      <c r="G53" t="s">
        <v>13</v>
      </c>
      <c r="H53" t="s">
        <v>21</v>
      </c>
      <c r="I53">
        <v>365000</v>
      </c>
      <c r="J53">
        <v>7.9499999999999993</v>
      </c>
      <c r="K53">
        <v>64490</v>
      </c>
    </row>
    <row r="54" spans="1:11" x14ac:dyDescent="0.25">
      <c r="A54" t="s">
        <v>11</v>
      </c>
      <c r="B54" t="s">
        <v>12</v>
      </c>
      <c r="C54" s="1">
        <v>16901</v>
      </c>
      <c r="D54" t="s">
        <v>13</v>
      </c>
      <c r="E54" t="s">
        <v>14</v>
      </c>
      <c r="F54" s="1">
        <v>18097</v>
      </c>
      <c r="G54" t="s">
        <v>13</v>
      </c>
      <c r="H54" t="s">
        <v>15</v>
      </c>
      <c r="I54">
        <v>825000</v>
      </c>
      <c r="J54">
        <v>7.9499999999999993</v>
      </c>
      <c r="K54">
        <v>216224</v>
      </c>
    </row>
    <row r="55" spans="1:11" x14ac:dyDescent="0.25">
      <c r="A55" t="s">
        <v>11</v>
      </c>
      <c r="B55" t="s">
        <v>14</v>
      </c>
      <c r="C55" s="1">
        <v>13889</v>
      </c>
      <c r="D55" t="s">
        <v>13</v>
      </c>
      <c r="E55" t="s">
        <v>12</v>
      </c>
      <c r="F55" s="1">
        <v>14120</v>
      </c>
      <c r="G55" t="s">
        <v>13</v>
      </c>
      <c r="H55" t="s">
        <v>20</v>
      </c>
      <c r="I55">
        <v>230000</v>
      </c>
      <c r="J55">
        <v>8.1999999999999993</v>
      </c>
      <c r="K55">
        <v>97826</v>
      </c>
    </row>
    <row r="56" spans="1:11" x14ac:dyDescent="0.25">
      <c r="A56" t="s">
        <v>16</v>
      </c>
      <c r="B56" t="s">
        <v>14</v>
      </c>
      <c r="C56" s="1">
        <v>12179</v>
      </c>
      <c r="D56" t="s">
        <v>13</v>
      </c>
      <c r="E56" t="s">
        <v>17</v>
      </c>
      <c r="F56" s="1" t="s">
        <v>17</v>
      </c>
      <c r="G56" t="s">
        <v>17</v>
      </c>
      <c r="H56" t="s">
        <v>22</v>
      </c>
      <c r="I56">
        <v>725000</v>
      </c>
      <c r="J56">
        <v>8.1999999999999993</v>
      </c>
      <c r="K56">
        <v>263055</v>
      </c>
    </row>
    <row r="57" spans="1:11" x14ac:dyDescent="0.25">
      <c r="A57" t="s">
        <v>11</v>
      </c>
      <c r="B57" t="s">
        <v>12</v>
      </c>
      <c r="C57" s="1">
        <v>18990</v>
      </c>
      <c r="D57" t="s">
        <v>13</v>
      </c>
      <c r="E57" t="s">
        <v>14</v>
      </c>
      <c r="F57" s="1">
        <v>19326</v>
      </c>
      <c r="G57" t="s">
        <v>13</v>
      </c>
      <c r="H57" t="s">
        <v>21</v>
      </c>
      <c r="I57">
        <v>295000</v>
      </c>
      <c r="J57">
        <v>8.1999999999999993</v>
      </c>
      <c r="K57">
        <v>69866</v>
      </c>
    </row>
    <row r="58" spans="1:11" x14ac:dyDescent="0.25">
      <c r="A58" t="s">
        <v>16</v>
      </c>
      <c r="B58" t="s">
        <v>12</v>
      </c>
      <c r="C58" s="1">
        <v>14981</v>
      </c>
      <c r="D58" t="s">
        <v>13</v>
      </c>
      <c r="E58" t="s">
        <v>14</v>
      </c>
      <c r="F58" s="1">
        <v>17144</v>
      </c>
      <c r="G58" t="s">
        <v>19</v>
      </c>
      <c r="H58" t="s">
        <v>21</v>
      </c>
      <c r="I58">
        <v>375000</v>
      </c>
      <c r="J58">
        <v>8.1999999999999993</v>
      </c>
      <c r="K58">
        <v>120638</v>
      </c>
    </row>
    <row r="59" spans="1:11" x14ac:dyDescent="0.25">
      <c r="A59" t="s">
        <v>16</v>
      </c>
      <c r="B59" t="s">
        <v>12</v>
      </c>
      <c r="C59" s="1">
        <v>19188</v>
      </c>
      <c r="D59" t="s">
        <v>13</v>
      </c>
      <c r="E59" t="s">
        <v>17</v>
      </c>
      <c r="F59" s="1" t="s">
        <v>17</v>
      </c>
      <c r="G59" t="s">
        <v>17</v>
      </c>
      <c r="H59" t="s">
        <v>15</v>
      </c>
      <c r="I59">
        <v>250000</v>
      </c>
      <c r="J59">
        <v>8.1999999999999993</v>
      </c>
      <c r="K59">
        <v>54024</v>
      </c>
    </row>
    <row r="60" spans="1:11" x14ac:dyDescent="0.25">
      <c r="A60" t="s">
        <v>11</v>
      </c>
      <c r="B60" t="s">
        <v>12</v>
      </c>
      <c r="C60" s="1">
        <v>15021</v>
      </c>
      <c r="D60" t="s">
        <v>13</v>
      </c>
      <c r="E60" t="s">
        <v>14</v>
      </c>
      <c r="F60" s="1">
        <v>17756</v>
      </c>
      <c r="G60" t="s">
        <v>13</v>
      </c>
      <c r="H60" t="s">
        <v>15</v>
      </c>
      <c r="I60">
        <v>715000</v>
      </c>
      <c r="J60">
        <v>8.85</v>
      </c>
      <c r="K60">
        <v>89523</v>
      </c>
    </row>
    <row r="61" spans="1:11" x14ac:dyDescent="0.25">
      <c r="A61" t="s">
        <v>11</v>
      </c>
      <c r="B61" t="s">
        <v>12</v>
      </c>
      <c r="C61" s="1">
        <v>13926</v>
      </c>
      <c r="D61" t="s">
        <v>13</v>
      </c>
      <c r="E61" t="s">
        <v>14</v>
      </c>
      <c r="F61" s="1">
        <v>15225</v>
      </c>
      <c r="G61" t="s">
        <v>13</v>
      </c>
      <c r="H61" t="s">
        <v>21</v>
      </c>
      <c r="I61">
        <v>515000</v>
      </c>
      <c r="J61">
        <v>8.6</v>
      </c>
      <c r="K61">
        <v>204840</v>
      </c>
    </row>
    <row r="62" spans="1:11" x14ac:dyDescent="0.25">
      <c r="A62" t="s">
        <v>16</v>
      </c>
      <c r="B62" t="s">
        <v>12</v>
      </c>
      <c r="C62" s="1">
        <v>13624</v>
      </c>
      <c r="D62" t="s">
        <v>13</v>
      </c>
      <c r="E62" t="s">
        <v>17</v>
      </c>
      <c r="F62" s="1" t="s">
        <v>17</v>
      </c>
      <c r="G62" t="s">
        <v>17</v>
      </c>
      <c r="H62" t="s">
        <v>20</v>
      </c>
      <c r="I62">
        <v>400000</v>
      </c>
      <c r="J62">
        <v>8.85</v>
      </c>
      <c r="K62">
        <v>175179</v>
      </c>
    </row>
    <row r="63" spans="1:11" x14ac:dyDescent="0.25">
      <c r="A63" t="s">
        <v>16</v>
      </c>
      <c r="B63" t="s">
        <v>14</v>
      </c>
      <c r="C63" s="1">
        <v>19013</v>
      </c>
      <c r="D63" t="s">
        <v>13</v>
      </c>
      <c r="E63" t="s">
        <v>17</v>
      </c>
      <c r="F63" s="1" t="s">
        <v>17</v>
      </c>
      <c r="G63" t="s">
        <v>17</v>
      </c>
      <c r="H63" t="s">
        <v>22</v>
      </c>
      <c r="I63">
        <v>330000</v>
      </c>
      <c r="J63">
        <v>8.6</v>
      </c>
      <c r="K63">
        <v>50572</v>
      </c>
    </row>
    <row r="64" spans="1:11" x14ac:dyDescent="0.25">
      <c r="A64" t="s">
        <v>16</v>
      </c>
      <c r="B64" t="s">
        <v>14</v>
      </c>
      <c r="C64" s="1">
        <v>10489</v>
      </c>
      <c r="D64" t="s">
        <v>13</v>
      </c>
      <c r="E64" t="s">
        <v>17</v>
      </c>
      <c r="F64" s="1" t="s">
        <v>17</v>
      </c>
      <c r="G64" t="s">
        <v>17</v>
      </c>
      <c r="H64" t="s">
        <v>25</v>
      </c>
      <c r="I64">
        <v>475000</v>
      </c>
      <c r="J64">
        <v>8.3000000000000007</v>
      </c>
      <c r="K64">
        <v>257588</v>
      </c>
    </row>
    <row r="65" spans="1:11" x14ac:dyDescent="0.25">
      <c r="A65" t="s">
        <v>16</v>
      </c>
      <c r="B65" t="s">
        <v>14</v>
      </c>
      <c r="C65" s="1">
        <v>17369</v>
      </c>
      <c r="D65" t="s">
        <v>13</v>
      </c>
      <c r="E65" t="s">
        <v>17</v>
      </c>
      <c r="F65" s="1" t="s">
        <v>17</v>
      </c>
      <c r="G65" t="s">
        <v>17</v>
      </c>
      <c r="H65" t="s">
        <v>15</v>
      </c>
      <c r="I65">
        <v>205000</v>
      </c>
      <c r="J65">
        <v>8.6</v>
      </c>
      <c r="K65">
        <v>62662</v>
      </c>
    </row>
    <row r="66" spans="1:11" x14ac:dyDescent="0.25">
      <c r="A66" t="s">
        <v>11</v>
      </c>
      <c r="B66" t="s">
        <v>12</v>
      </c>
      <c r="C66" s="1">
        <v>13779</v>
      </c>
      <c r="D66" t="s">
        <v>13</v>
      </c>
      <c r="E66" t="s">
        <v>14</v>
      </c>
      <c r="F66" s="1">
        <v>13532</v>
      </c>
      <c r="G66" t="s">
        <v>13</v>
      </c>
      <c r="H66" t="s">
        <v>15</v>
      </c>
      <c r="I66">
        <v>290000</v>
      </c>
      <c r="J66">
        <v>8.85</v>
      </c>
      <c r="K66">
        <v>97374</v>
      </c>
    </row>
    <row r="67" spans="1:11" x14ac:dyDescent="0.25">
      <c r="A67" t="s">
        <v>11</v>
      </c>
      <c r="B67" t="s">
        <v>12</v>
      </c>
      <c r="C67" s="1">
        <v>15759</v>
      </c>
      <c r="D67" t="s">
        <v>13</v>
      </c>
      <c r="E67" t="s">
        <v>14</v>
      </c>
      <c r="F67" s="1">
        <v>16112</v>
      </c>
      <c r="G67" t="s">
        <v>13</v>
      </c>
      <c r="H67" t="s">
        <v>25</v>
      </c>
      <c r="I67">
        <v>430000</v>
      </c>
      <c r="J67">
        <v>9.3000000000000007</v>
      </c>
      <c r="K67">
        <v>146104</v>
      </c>
    </row>
    <row r="68" spans="1:11" x14ac:dyDescent="0.25">
      <c r="A68" t="s">
        <v>16</v>
      </c>
      <c r="B68" t="s">
        <v>14</v>
      </c>
      <c r="C68" s="1">
        <v>16785</v>
      </c>
      <c r="D68" t="s">
        <v>13</v>
      </c>
      <c r="E68" t="s">
        <v>17</v>
      </c>
      <c r="F68" s="1" t="s">
        <v>17</v>
      </c>
      <c r="G68" t="s">
        <v>17</v>
      </c>
      <c r="H68" t="s">
        <v>21</v>
      </c>
      <c r="I68">
        <v>470000</v>
      </c>
      <c r="J68">
        <v>8.9</v>
      </c>
      <c r="K68">
        <v>144051</v>
      </c>
    </row>
    <row r="69" spans="1:11" x14ac:dyDescent="0.25">
      <c r="A69" t="s">
        <v>16</v>
      </c>
      <c r="B69" t="s">
        <v>12</v>
      </c>
      <c r="C69" s="1">
        <v>11727</v>
      </c>
      <c r="D69" t="s">
        <v>13</v>
      </c>
      <c r="E69" t="s">
        <v>17</v>
      </c>
      <c r="F69" s="1" t="s">
        <v>17</v>
      </c>
      <c r="G69" t="s">
        <v>17</v>
      </c>
      <c r="H69" t="s">
        <v>22</v>
      </c>
      <c r="I69">
        <v>210000</v>
      </c>
      <c r="J69">
        <v>8.65</v>
      </c>
      <c r="K69">
        <v>105427</v>
      </c>
    </row>
    <row r="70" spans="1:11" x14ac:dyDescent="0.25">
      <c r="A70" t="s">
        <v>16</v>
      </c>
      <c r="B70" t="s">
        <v>14</v>
      </c>
      <c r="C70" s="1">
        <v>16117</v>
      </c>
      <c r="D70" t="s">
        <v>13</v>
      </c>
      <c r="E70" t="s">
        <v>17</v>
      </c>
      <c r="F70" s="1" t="s">
        <v>17</v>
      </c>
      <c r="G70" t="s">
        <v>17</v>
      </c>
      <c r="H70" t="s">
        <v>24</v>
      </c>
      <c r="I70">
        <v>530000</v>
      </c>
      <c r="J70">
        <v>8.85</v>
      </c>
      <c r="K70">
        <v>384811</v>
      </c>
    </row>
    <row r="71" spans="1:11" x14ac:dyDescent="0.25">
      <c r="A71" t="s">
        <v>16</v>
      </c>
      <c r="B71" t="s">
        <v>12</v>
      </c>
      <c r="C71" s="1">
        <v>16736</v>
      </c>
      <c r="D71" t="s">
        <v>13</v>
      </c>
      <c r="E71" t="s">
        <v>17</v>
      </c>
      <c r="F71" s="1" t="s">
        <v>17</v>
      </c>
      <c r="G71" t="s">
        <v>17</v>
      </c>
      <c r="H71" t="s">
        <v>23</v>
      </c>
      <c r="I71">
        <v>385000</v>
      </c>
      <c r="J71">
        <v>9.3000000000000007</v>
      </c>
      <c r="K71">
        <v>130532</v>
      </c>
    </row>
    <row r="72" spans="1:11" x14ac:dyDescent="0.25">
      <c r="A72" t="s">
        <v>11</v>
      </c>
      <c r="B72" t="s">
        <v>12</v>
      </c>
      <c r="C72" s="1">
        <v>17160</v>
      </c>
      <c r="D72" t="s">
        <v>13</v>
      </c>
      <c r="E72" t="s">
        <v>14</v>
      </c>
      <c r="F72" s="1">
        <v>16910</v>
      </c>
      <c r="G72" t="s">
        <v>13</v>
      </c>
      <c r="H72" t="s">
        <v>24</v>
      </c>
      <c r="I72">
        <v>770000</v>
      </c>
      <c r="J72">
        <v>7.9499999999999993</v>
      </c>
      <c r="K72">
        <v>232496</v>
      </c>
    </row>
    <row r="73" spans="1:11" x14ac:dyDescent="0.25">
      <c r="A73" t="s">
        <v>11</v>
      </c>
      <c r="B73" t="s">
        <v>12</v>
      </c>
      <c r="C73" s="1">
        <v>15124</v>
      </c>
      <c r="D73" t="s">
        <v>13</v>
      </c>
      <c r="E73" t="s">
        <v>14</v>
      </c>
      <c r="F73" s="1">
        <v>16878</v>
      </c>
      <c r="G73" t="s">
        <v>13</v>
      </c>
      <c r="H73" t="s">
        <v>20</v>
      </c>
      <c r="I73">
        <v>430000</v>
      </c>
      <c r="J73">
        <v>7.9499999999999993</v>
      </c>
      <c r="K73">
        <v>100339</v>
      </c>
    </row>
    <row r="74" spans="1:11" x14ac:dyDescent="0.25">
      <c r="A74" t="s">
        <v>11</v>
      </c>
      <c r="B74" t="s">
        <v>12</v>
      </c>
      <c r="C74" s="1">
        <v>10341</v>
      </c>
      <c r="D74" t="s">
        <v>13</v>
      </c>
      <c r="E74" t="s">
        <v>14</v>
      </c>
      <c r="F74" s="1">
        <v>10286</v>
      </c>
      <c r="G74" t="s">
        <v>13</v>
      </c>
      <c r="H74" t="s">
        <v>21</v>
      </c>
      <c r="I74">
        <v>660000</v>
      </c>
      <c r="J74">
        <v>6.7</v>
      </c>
      <c r="K74">
        <v>55460</v>
      </c>
    </row>
    <row r="75" spans="1:11" x14ac:dyDescent="0.25">
      <c r="A75" t="s">
        <v>11</v>
      </c>
      <c r="B75" t="s">
        <v>14</v>
      </c>
      <c r="C75" s="1">
        <v>15496</v>
      </c>
      <c r="D75" t="s">
        <v>13</v>
      </c>
      <c r="E75" t="s">
        <v>12</v>
      </c>
      <c r="F75" s="1">
        <v>16614</v>
      </c>
      <c r="G75" t="s">
        <v>13</v>
      </c>
      <c r="H75" t="s">
        <v>25</v>
      </c>
      <c r="I75">
        <v>525000</v>
      </c>
      <c r="J75">
        <v>5.95</v>
      </c>
      <c r="K75">
        <v>106542</v>
      </c>
    </row>
    <row r="76" spans="1:11" x14ac:dyDescent="0.25">
      <c r="A76" t="s">
        <v>11</v>
      </c>
      <c r="B76" t="s">
        <v>12</v>
      </c>
      <c r="C76" s="1">
        <v>13972</v>
      </c>
      <c r="D76" t="s">
        <v>13</v>
      </c>
      <c r="E76" t="s">
        <v>14</v>
      </c>
      <c r="F76" s="1">
        <v>14866</v>
      </c>
      <c r="G76" t="s">
        <v>13</v>
      </c>
      <c r="H76" t="s">
        <v>24</v>
      </c>
      <c r="I76">
        <v>605000</v>
      </c>
      <c r="J76">
        <v>5.95</v>
      </c>
      <c r="K76">
        <v>89881</v>
      </c>
    </row>
    <row r="77" spans="1:11" x14ac:dyDescent="0.25">
      <c r="A77" t="s">
        <v>16</v>
      </c>
      <c r="B77" t="s">
        <v>14</v>
      </c>
      <c r="C77" s="1">
        <v>20019</v>
      </c>
      <c r="D77" t="s">
        <v>13</v>
      </c>
      <c r="E77" t="s">
        <v>17</v>
      </c>
      <c r="F77" s="1" t="s">
        <v>17</v>
      </c>
      <c r="G77" t="s">
        <v>17</v>
      </c>
      <c r="H77" t="s">
        <v>23</v>
      </c>
      <c r="I77">
        <v>395000</v>
      </c>
      <c r="J77">
        <v>5.95</v>
      </c>
      <c r="K77">
        <v>49413</v>
      </c>
    </row>
    <row r="78" spans="1:11" x14ac:dyDescent="0.25">
      <c r="A78" t="s">
        <v>16</v>
      </c>
      <c r="B78" t="s">
        <v>14</v>
      </c>
      <c r="C78" s="1">
        <v>8330</v>
      </c>
      <c r="D78" t="s">
        <v>13</v>
      </c>
      <c r="E78" t="s">
        <v>17</v>
      </c>
      <c r="F78" s="1" t="s">
        <v>17</v>
      </c>
      <c r="G78" t="s">
        <v>17</v>
      </c>
      <c r="H78" t="s">
        <v>25</v>
      </c>
      <c r="I78">
        <v>695000</v>
      </c>
      <c r="J78">
        <v>6.55</v>
      </c>
      <c r="K78">
        <v>413043</v>
      </c>
    </row>
    <row r="79" spans="1:11" x14ac:dyDescent="0.25">
      <c r="A79" t="s">
        <v>11</v>
      </c>
      <c r="B79" t="s">
        <v>12</v>
      </c>
      <c r="C79" s="1">
        <v>12031</v>
      </c>
      <c r="D79" t="s">
        <v>13</v>
      </c>
      <c r="E79" t="s">
        <v>14</v>
      </c>
      <c r="F79" s="1">
        <v>14120</v>
      </c>
      <c r="G79" t="s">
        <v>13</v>
      </c>
      <c r="H79" t="s">
        <v>15</v>
      </c>
      <c r="I79">
        <v>225000</v>
      </c>
      <c r="J79">
        <v>6.85</v>
      </c>
      <c r="K79">
        <v>42163</v>
      </c>
    </row>
    <row r="80" spans="1:11" x14ac:dyDescent="0.25">
      <c r="A80" t="s">
        <v>11</v>
      </c>
      <c r="B80" t="s">
        <v>12</v>
      </c>
      <c r="C80" s="1">
        <v>12707</v>
      </c>
      <c r="D80" t="s">
        <v>13</v>
      </c>
      <c r="E80" t="s">
        <v>14</v>
      </c>
      <c r="F80" s="1">
        <v>13260</v>
      </c>
      <c r="G80" t="s">
        <v>13</v>
      </c>
      <c r="H80" t="s">
        <v>21</v>
      </c>
      <c r="I80">
        <v>475000</v>
      </c>
      <c r="J80">
        <v>6.55</v>
      </c>
      <c r="K80">
        <v>172628</v>
      </c>
    </row>
    <row r="81" spans="1:11" x14ac:dyDescent="0.25">
      <c r="A81" t="s">
        <v>11</v>
      </c>
      <c r="B81" t="s">
        <v>12</v>
      </c>
      <c r="C81" s="1">
        <v>14887</v>
      </c>
      <c r="D81" t="s">
        <v>13</v>
      </c>
      <c r="E81" t="s">
        <v>14</v>
      </c>
      <c r="F81" s="1">
        <v>15751</v>
      </c>
      <c r="G81" t="s">
        <v>13</v>
      </c>
      <c r="H81" t="s">
        <v>25</v>
      </c>
      <c r="I81">
        <v>260000</v>
      </c>
      <c r="J81">
        <v>6.55</v>
      </c>
      <c r="K81">
        <v>64903</v>
      </c>
    </row>
    <row r="82" spans="1:11" x14ac:dyDescent="0.25">
      <c r="A82" t="s">
        <v>11</v>
      </c>
      <c r="B82" t="s">
        <v>12</v>
      </c>
      <c r="C82" s="1">
        <v>15329</v>
      </c>
      <c r="D82" t="s">
        <v>13</v>
      </c>
      <c r="E82" t="s">
        <v>14</v>
      </c>
      <c r="F82" s="1">
        <v>16943</v>
      </c>
      <c r="G82" t="s">
        <v>13</v>
      </c>
      <c r="H82" t="s">
        <v>15</v>
      </c>
      <c r="I82">
        <v>200000</v>
      </c>
      <c r="J82">
        <v>6.55</v>
      </c>
      <c r="K82">
        <v>41547</v>
      </c>
    </row>
    <row r="83" spans="1:11" x14ac:dyDescent="0.25">
      <c r="A83" t="s">
        <v>16</v>
      </c>
      <c r="B83" t="s">
        <v>14</v>
      </c>
      <c r="C83" s="1">
        <v>10765</v>
      </c>
      <c r="D83" t="s">
        <v>13</v>
      </c>
      <c r="E83" t="s">
        <v>17</v>
      </c>
      <c r="F83" s="1" t="s">
        <v>17</v>
      </c>
      <c r="G83" t="s">
        <v>17</v>
      </c>
      <c r="H83" t="s">
        <v>15</v>
      </c>
      <c r="I83">
        <v>385000</v>
      </c>
      <c r="J83">
        <v>8</v>
      </c>
      <c r="K83">
        <v>62388</v>
      </c>
    </row>
    <row r="84" spans="1:11" x14ac:dyDescent="0.25">
      <c r="A84" t="s">
        <v>16</v>
      </c>
      <c r="B84" t="s">
        <v>14</v>
      </c>
      <c r="C84" s="1">
        <v>18099</v>
      </c>
      <c r="D84" t="s">
        <v>13</v>
      </c>
      <c r="E84" t="s">
        <v>17</v>
      </c>
      <c r="F84" s="1" t="s">
        <v>17</v>
      </c>
      <c r="G84" t="s">
        <v>17</v>
      </c>
      <c r="H84" t="s">
        <v>15</v>
      </c>
      <c r="I84">
        <v>265000</v>
      </c>
      <c r="J84">
        <v>7.9499999999999993</v>
      </c>
      <c r="K84">
        <v>49994</v>
      </c>
    </row>
    <row r="85" spans="1:11" x14ac:dyDescent="0.25">
      <c r="A85" t="s">
        <v>16</v>
      </c>
      <c r="B85" t="s">
        <v>12</v>
      </c>
      <c r="C85" s="1">
        <v>12975</v>
      </c>
      <c r="D85" t="s">
        <v>13</v>
      </c>
      <c r="E85" t="s">
        <v>17</v>
      </c>
      <c r="F85" s="1" t="s">
        <v>17</v>
      </c>
      <c r="G85" t="s">
        <v>17</v>
      </c>
      <c r="H85" t="s">
        <v>23</v>
      </c>
      <c r="I85">
        <v>275000</v>
      </c>
      <c r="J85">
        <v>7.9499999999999993</v>
      </c>
      <c r="K85">
        <v>34913</v>
      </c>
    </row>
    <row r="86" spans="1:11" x14ac:dyDescent="0.25">
      <c r="A86" t="s">
        <v>16</v>
      </c>
      <c r="B86" t="s">
        <v>14</v>
      </c>
      <c r="C86" s="1">
        <v>7401</v>
      </c>
      <c r="D86" t="s">
        <v>13</v>
      </c>
      <c r="E86" t="s">
        <v>17</v>
      </c>
      <c r="F86" s="1" t="s">
        <v>17</v>
      </c>
      <c r="G86" t="s">
        <v>17</v>
      </c>
      <c r="H86" t="s">
        <v>15</v>
      </c>
      <c r="I86">
        <v>770000</v>
      </c>
      <c r="J86">
        <v>7.5</v>
      </c>
      <c r="K86">
        <v>468617</v>
      </c>
    </row>
    <row r="87" spans="1:11" x14ac:dyDescent="0.25">
      <c r="A87" t="s">
        <v>11</v>
      </c>
      <c r="B87" t="s">
        <v>12</v>
      </c>
      <c r="C87" s="1">
        <v>13116</v>
      </c>
      <c r="D87" t="s">
        <v>13</v>
      </c>
      <c r="E87" t="s">
        <v>14</v>
      </c>
      <c r="F87" s="1">
        <v>12886</v>
      </c>
      <c r="G87" t="s">
        <v>13</v>
      </c>
      <c r="H87" t="s">
        <v>25</v>
      </c>
      <c r="I87">
        <v>340000</v>
      </c>
      <c r="J87">
        <v>8</v>
      </c>
      <c r="K87">
        <v>122049</v>
      </c>
    </row>
    <row r="88" spans="1:11" x14ac:dyDescent="0.25">
      <c r="A88" t="s">
        <v>16</v>
      </c>
      <c r="B88" t="s">
        <v>14</v>
      </c>
      <c r="C88" s="1">
        <v>19060</v>
      </c>
      <c r="D88" t="s">
        <v>13</v>
      </c>
      <c r="E88" t="s">
        <v>17</v>
      </c>
      <c r="F88" s="1" t="s">
        <v>17</v>
      </c>
      <c r="G88" t="s">
        <v>17</v>
      </c>
      <c r="H88" t="s">
        <v>15</v>
      </c>
      <c r="I88">
        <v>870000</v>
      </c>
      <c r="J88">
        <v>7.9</v>
      </c>
      <c r="K88">
        <v>197289</v>
      </c>
    </row>
    <row r="89" spans="1:11" x14ac:dyDescent="0.25">
      <c r="A89" t="s">
        <v>16</v>
      </c>
      <c r="B89" t="s">
        <v>14</v>
      </c>
      <c r="C89" s="1">
        <v>13208</v>
      </c>
      <c r="D89" t="s">
        <v>13</v>
      </c>
      <c r="E89" t="s">
        <v>17</v>
      </c>
      <c r="F89" s="1" t="s">
        <v>17</v>
      </c>
      <c r="G89" t="s">
        <v>17</v>
      </c>
      <c r="H89" t="s">
        <v>25</v>
      </c>
      <c r="I89">
        <v>250000</v>
      </c>
      <c r="J89">
        <v>8.25</v>
      </c>
      <c r="K89">
        <v>71460</v>
      </c>
    </row>
    <row r="90" spans="1:11" x14ac:dyDescent="0.25">
      <c r="A90" t="s">
        <v>16</v>
      </c>
      <c r="B90" t="s">
        <v>12</v>
      </c>
      <c r="C90" s="1">
        <v>15642</v>
      </c>
      <c r="D90" t="s">
        <v>13</v>
      </c>
      <c r="E90" t="s">
        <v>17</v>
      </c>
      <c r="F90" s="1" t="s">
        <v>17</v>
      </c>
      <c r="G90" t="s">
        <v>17</v>
      </c>
      <c r="H90" t="s">
        <v>24</v>
      </c>
      <c r="I90">
        <v>225000</v>
      </c>
      <c r="J90">
        <v>9.1</v>
      </c>
      <c r="K90">
        <v>88104</v>
      </c>
    </row>
    <row r="91" spans="1:11" x14ac:dyDescent="0.25">
      <c r="A91" t="s">
        <v>16</v>
      </c>
      <c r="B91" t="s">
        <v>14</v>
      </c>
      <c r="C91" s="1">
        <v>14386</v>
      </c>
      <c r="D91" t="s">
        <v>13</v>
      </c>
      <c r="E91" t="s">
        <v>17</v>
      </c>
      <c r="F91" s="1" t="s">
        <v>17</v>
      </c>
      <c r="G91" t="s">
        <v>17</v>
      </c>
      <c r="H91" t="s">
        <v>20</v>
      </c>
      <c r="I91">
        <v>395000</v>
      </c>
      <c r="J91">
        <v>9.1</v>
      </c>
      <c r="K91">
        <v>158750</v>
      </c>
    </row>
    <row r="92" spans="1:11" x14ac:dyDescent="0.25">
      <c r="A92" t="s">
        <v>11</v>
      </c>
      <c r="B92" t="s">
        <v>12</v>
      </c>
      <c r="C92" s="1">
        <v>14950</v>
      </c>
      <c r="D92" t="s">
        <v>13</v>
      </c>
      <c r="E92" t="s">
        <v>14</v>
      </c>
      <c r="F92" s="1">
        <v>16566</v>
      </c>
      <c r="G92" t="s">
        <v>13</v>
      </c>
      <c r="H92" t="s">
        <v>23</v>
      </c>
      <c r="I92">
        <v>235000</v>
      </c>
      <c r="J92">
        <v>5.95</v>
      </c>
      <c r="K92">
        <v>52847</v>
      </c>
    </row>
    <row r="93" spans="1:11" x14ac:dyDescent="0.25">
      <c r="A93" t="s">
        <v>11</v>
      </c>
      <c r="B93" t="s">
        <v>12</v>
      </c>
      <c r="C93" s="1">
        <v>10143</v>
      </c>
      <c r="D93" t="s">
        <v>13</v>
      </c>
      <c r="E93" t="s">
        <v>14</v>
      </c>
      <c r="F93" s="1">
        <v>12246</v>
      </c>
      <c r="G93" t="s">
        <v>13</v>
      </c>
      <c r="H93" t="s">
        <v>21</v>
      </c>
      <c r="I93">
        <v>375000</v>
      </c>
      <c r="J93">
        <v>8.5</v>
      </c>
      <c r="K93">
        <v>189951</v>
      </c>
    </row>
    <row r="94" spans="1:11" x14ac:dyDescent="0.25">
      <c r="A94" t="s">
        <v>11</v>
      </c>
      <c r="B94" t="s">
        <v>12</v>
      </c>
      <c r="C94" s="1">
        <v>15456</v>
      </c>
      <c r="D94" t="s">
        <v>13</v>
      </c>
      <c r="E94" t="s">
        <v>14</v>
      </c>
      <c r="F94" s="1">
        <v>16440</v>
      </c>
      <c r="G94" t="s">
        <v>13</v>
      </c>
      <c r="H94" t="s">
        <v>25</v>
      </c>
      <c r="I94">
        <v>510000</v>
      </c>
      <c r="J94">
        <v>8.5</v>
      </c>
      <c r="K94">
        <v>82687</v>
      </c>
    </row>
    <row r="95" spans="1:11" x14ac:dyDescent="0.25">
      <c r="A95" t="s">
        <v>11</v>
      </c>
      <c r="B95" t="s">
        <v>12</v>
      </c>
      <c r="C95" s="1">
        <v>12386</v>
      </c>
      <c r="D95" t="s">
        <v>13</v>
      </c>
      <c r="E95" t="s">
        <v>14</v>
      </c>
      <c r="F95" s="1">
        <v>15438</v>
      </c>
      <c r="G95" t="s">
        <v>13</v>
      </c>
      <c r="H95" t="s">
        <v>25</v>
      </c>
      <c r="I95">
        <v>340000</v>
      </c>
      <c r="J95">
        <v>8.5</v>
      </c>
      <c r="K95">
        <v>48686</v>
      </c>
    </row>
    <row r="96" spans="1:11" x14ac:dyDescent="0.25">
      <c r="A96" t="s">
        <v>16</v>
      </c>
      <c r="B96" t="s">
        <v>12</v>
      </c>
      <c r="C96" s="1">
        <v>14555</v>
      </c>
      <c r="D96" t="s">
        <v>13</v>
      </c>
      <c r="E96" t="s">
        <v>17</v>
      </c>
      <c r="F96" s="1" t="s">
        <v>17</v>
      </c>
      <c r="G96" t="s">
        <v>17</v>
      </c>
      <c r="H96" t="s">
        <v>24</v>
      </c>
      <c r="I96">
        <v>425000</v>
      </c>
      <c r="J96">
        <v>9.15</v>
      </c>
      <c r="K96">
        <v>43265</v>
      </c>
    </row>
    <row r="97" spans="1:11" x14ac:dyDescent="0.25">
      <c r="A97" t="s">
        <v>16</v>
      </c>
      <c r="B97" t="s">
        <v>12</v>
      </c>
      <c r="C97" s="1">
        <v>11034</v>
      </c>
      <c r="D97" t="s">
        <v>13</v>
      </c>
      <c r="E97" t="s">
        <v>17</v>
      </c>
      <c r="F97" s="1" t="s">
        <v>17</v>
      </c>
      <c r="G97" t="s">
        <v>17</v>
      </c>
      <c r="H97" t="s">
        <v>15</v>
      </c>
      <c r="I97">
        <v>460000</v>
      </c>
      <c r="J97">
        <v>8.1</v>
      </c>
      <c r="K97">
        <v>238919</v>
      </c>
    </row>
    <row r="98" spans="1:11" x14ac:dyDescent="0.25">
      <c r="A98" t="s">
        <v>16</v>
      </c>
      <c r="B98" t="s">
        <v>14</v>
      </c>
      <c r="C98" s="1">
        <v>13763</v>
      </c>
      <c r="D98" t="s">
        <v>13</v>
      </c>
      <c r="E98" t="s">
        <v>17</v>
      </c>
      <c r="F98" s="1" t="s">
        <v>17</v>
      </c>
      <c r="G98" t="s">
        <v>17</v>
      </c>
      <c r="H98" t="s">
        <v>24</v>
      </c>
      <c r="I98">
        <v>295000</v>
      </c>
      <c r="J98">
        <v>6.3</v>
      </c>
      <c r="K98">
        <v>114327</v>
      </c>
    </row>
    <row r="99" spans="1:11" x14ac:dyDescent="0.25">
      <c r="A99" t="s">
        <v>16</v>
      </c>
      <c r="B99" t="s">
        <v>14</v>
      </c>
      <c r="C99" s="1">
        <v>12919</v>
      </c>
      <c r="D99" t="s">
        <v>19</v>
      </c>
      <c r="E99" t="s">
        <v>12</v>
      </c>
      <c r="F99" s="1">
        <v>10291</v>
      </c>
      <c r="G99" t="s">
        <v>13</v>
      </c>
      <c r="H99" t="s">
        <v>20</v>
      </c>
      <c r="I99">
        <v>1540000</v>
      </c>
      <c r="J99">
        <v>7.3000000000000007</v>
      </c>
      <c r="K99">
        <v>91726</v>
      </c>
    </row>
    <row r="100" spans="1:11" x14ac:dyDescent="0.25">
      <c r="A100" t="s">
        <v>16</v>
      </c>
      <c r="B100" t="s">
        <v>14</v>
      </c>
      <c r="C100" s="1">
        <v>14773</v>
      </c>
      <c r="D100" t="s">
        <v>13</v>
      </c>
      <c r="E100" t="s">
        <v>17</v>
      </c>
      <c r="F100" s="1" t="s">
        <v>17</v>
      </c>
      <c r="G100" t="s">
        <v>17</v>
      </c>
      <c r="H100" t="s">
        <v>20</v>
      </c>
      <c r="I100">
        <v>400000</v>
      </c>
      <c r="J100">
        <v>7.3000000000000007</v>
      </c>
      <c r="K100">
        <v>40350</v>
      </c>
    </row>
    <row r="101" spans="1:11" x14ac:dyDescent="0.25">
      <c r="A101" t="s">
        <v>16</v>
      </c>
      <c r="B101" t="s">
        <v>12</v>
      </c>
      <c r="C101" s="1">
        <v>12229</v>
      </c>
      <c r="D101" t="s">
        <v>19</v>
      </c>
      <c r="E101" t="s">
        <v>14</v>
      </c>
      <c r="F101" s="1">
        <v>11653</v>
      </c>
      <c r="G101" t="s">
        <v>13</v>
      </c>
      <c r="H101" t="s">
        <v>24</v>
      </c>
      <c r="I101">
        <v>275000</v>
      </c>
      <c r="J101">
        <v>7.3000000000000007</v>
      </c>
      <c r="K101">
        <v>91684</v>
      </c>
    </row>
    <row r="102" spans="1:11" x14ac:dyDescent="0.25">
      <c r="A102" t="s">
        <v>16</v>
      </c>
      <c r="B102" t="s">
        <v>12</v>
      </c>
      <c r="C102" s="1">
        <v>11266</v>
      </c>
      <c r="D102" t="s">
        <v>13</v>
      </c>
      <c r="E102" t="s">
        <v>17</v>
      </c>
      <c r="F102" s="1" t="s">
        <v>17</v>
      </c>
      <c r="G102" t="s">
        <v>17</v>
      </c>
      <c r="H102" t="s">
        <v>22</v>
      </c>
      <c r="I102">
        <v>225000</v>
      </c>
      <c r="J102">
        <v>7.15</v>
      </c>
      <c r="K102">
        <v>53796</v>
      </c>
    </row>
    <row r="103" spans="1:11" x14ac:dyDescent="0.25">
      <c r="A103" t="s">
        <v>11</v>
      </c>
      <c r="B103" t="s">
        <v>12</v>
      </c>
      <c r="C103" s="1">
        <v>16646</v>
      </c>
      <c r="D103" t="s">
        <v>13</v>
      </c>
      <c r="E103" t="s">
        <v>14</v>
      </c>
      <c r="F103" s="1">
        <v>17740</v>
      </c>
      <c r="G103" t="s">
        <v>13</v>
      </c>
      <c r="H103" t="s">
        <v>20</v>
      </c>
      <c r="I103">
        <v>310000</v>
      </c>
      <c r="J103">
        <v>7.15</v>
      </c>
      <c r="K103">
        <v>54012</v>
      </c>
    </row>
    <row r="104" spans="1:11" x14ac:dyDescent="0.25">
      <c r="A104" t="s">
        <v>16</v>
      </c>
      <c r="B104" t="s">
        <v>14</v>
      </c>
      <c r="C104" s="1">
        <v>18909</v>
      </c>
      <c r="D104" t="s">
        <v>13</v>
      </c>
      <c r="E104" t="s">
        <v>17</v>
      </c>
      <c r="F104" s="1" t="s">
        <v>17</v>
      </c>
      <c r="G104" t="s">
        <v>17</v>
      </c>
      <c r="H104" t="s">
        <v>24</v>
      </c>
      <c r="I104">
        <v>825000</v>
      </c>
      <c r="J104">
        <v>7.15</v>
      </c>
      <c r="K104">
        <v>200794</v>
      </c>
    </row>
    <row r="105" spans="1:11" x14ac:dyDescent="0.25">
      <c r="A105" t="s">
        <v>11</v>
      </c>
      <c r="B105" t="s">
        <v>12</v>
      </c>
      <c r="C105" s="1">
        <v>15813</v>
      </c>
      <c r="D105" t="s">
        <v>13</v>
      </c>
      <c r="E105" t="s">
        <v>14</v>
      </c>
      <c r="F105" s="1">
        <v>15975</v>
      </c>
      <c r="G105" t="s">
        <v>13</v>
      </c>
      <c r="H105" t="s">
        <v>22</v>
      </c>
      <c r="I105">
        <v>605000</v>
      </c>
      <c r="J105">
        <v>7.75</v>
      </c>
      <c r="K105">
        <v>212998</v>
      </c>
    </row>
    <row r="106" spans="1:11" x14ac:dyDescent="0.25">
      <c r="A106" t="s">
        <v>16</v>
      </c>
      <c r="B106" t="s">
        <v>14</v>
      </c>
      <c r="C106" s="1">
        <v>16737</v>
      </c>
      <c r="D106" t="s">
        <v>13</v>
      </c>
      <c r="E106" t="s">
        <v>17</v>
      </c>
      <c r="F106" s="1" t="s">
        <v>17</v>
      </c>
      <c r="G106" t="s">
        <v>17</v>
      </c>
      <c r="H106" t="s">
        <v>25</v>
      </c>
      <c r="I106">
        <v>870000</v>
      </c>
      <c r="J106">
        <v>7.15</v>
      </c>
      <c r="K106">
        <v>295839</v>
      </c>
    </row>
    <row r="107" spans="1:11" x14ac:dyDescent="0.25">
      <c r="A107" t="s">
        <v>16</v>
      </c>
      <c r="B107" t="s">
        <v>14</v>
      </c>
      <c r="C107" s="1">
        <v>10120</v>
      </c>
      <c r="D107" t="s">
        <v>13</v>
      </c>
      <c r="E107" t="s">
        <v>17</v>
      </c>
      <c r="F107" s="1" t="s">
        <v>17</v>
      </c>
      <c r="G107" t="s">
        <v>17</v>
      </c>
      <c r="H107" t="s">
        <v>24</v>
      </c>
      <c r="I107">
        <v>295000</v>
      </c>
      <c r="J107">
        <v>7.3000000000000007</v>
      </c>
      <c r="K107">
        <v>52800</v>
      </c>
    </row>
    <row r="108" spans="1:11" x14ac:dyDescent="0.25">
      <c r="A108" t="s">
        <v>16</v>
      </c>
      <c r="B108" t="s">
        <v>12</v>
      </c>
      <c r="C108" s="1">
        <v>11906</v>
      </c>
      <c r="D108" t="s">
        <v>13</v>
      </c>
      <c r="E108" t="s">
        <v>14</v>
      </c>
      <c r="F108" s="1">
        <v>13053</v>
      </c>
      <c r="G108" t="s">
        <v>19</v>
      </c>
      <c r="H108" t="s">
        <v>25</v>
      </c>
      <c r="I108">
        <v>335000</v>
      </c>
      <c r="J108">
        <v>7.3000000000000007</v>
      </c>
      <c r="K108">
        <v>166369</v>
      </c>
    </row>
    <row r="109" spans="1:11" x14ac:dyDescent="0.25">
      <c r="A109" t="s">
        <v>16</v>
      </c>
      <c r="B109" t="s">
        <v>14</v>
      </c>
      <c r="C109" s="1">
        <v>16934</v>
      </c>
      <c r="D109" t="s">
        <v>13</v>
      </c>
      <c r="E109" t="s">
        <v>17</v>
      </c>
      <c r="F109" s="1" t="s">
        <v>17</v>
      </c>
      <c r="G109" t="s">
        <v>17</v>
      </c>
      <c r="H109" t="s">
        <v>25</v>
      </c>
      <c r="I109">
        <v>375000</v>
      </c>
      <c r="J109">
        <v>7.75</v>
      </c>
      <c r="K109">
        <v>73869</v>
      </c>
    </row>
    <row r="110" spans="1:11" x14ac:dyDescent="0.25">
      <c r="A110" t="s">
        <v>11</v>
      </c>
      <c r="B110" t="s">
        <v>12</v>
      </c>
      <c r="C110" s="1">
        <v>15564</v>
      </c>
      <c r="D110" t="s">
        <v>13</v>
      </c>
      <c r="E110" t="s">
        <v>14</v>
      </c>
      <c r="F110" s="1">
        <v>17828</v>
      </c>
      <c r="G110" t="s">
        <v>13</v>
      </c>
      <c r="H110" t="s">
        <v>25</v>
      </c>
      <c r="I110">
        <v>550000</v>
      </c>
      <c r="J110">
        <v>7.75</v>
      </c>
      <c r="K110">
        <v>24653</v>
      </c>
    </row>
    <row r="111" spans="1:11" x14ac:dyDescent="0.25">
      <c r="A111" t="s">
        <v>11</v>
      </c>
      <c r="B111" t="s">
        <v>12</v>
      </c>
      <c r="C111" s="1">
        <v>17364</v>
      </c>
      <c r="D111" t="s">
        <v>13</v>
      </c>
      <c r="E111" t="s">
        <v>14</v>
      </c>
      <c r="F111" s="1">
        <v>16502</v>
      </c>
      <c r="G111" t="s">
        <v>13</v>
      </c>
      <c r="H111" t="s">
        <v>20</v>
      </c>
      <c r="I111">
        <v>540000</v>
      </c>
      <c r="J111">
        <v>8.1</v>
      </c>
      <c r="K111">
        <v>120868</v>
      </c>
    </row>
    <row r="112" spans="1:11" x14ac:dyDescent="0.25">
      <c r="A112" t="s">
        <v>16</v>
      </c>
      <c r="B112" t="s">
        <v>14</v>
      </c>
      <c r="C112" s="1">
        <v>18225</v>
      </c>
      <c r="D112" t="s">
        <v>13</v>
      </c>
      <c r="E112" t="s">
        <v>17</v>
      </c>
      <c r="F112" s="1" t="s">
        <v>17</v>
      </c>
      <c r="G112" t="s">
        <v>17</v>
      </c>
      <c r="H112" t="s">
        <v>23</v>
      </c>
      <c r="I112">
        <v>330000</v>
      </c>
      <c r="J112">
        <v>8.1999999999999993</v>
      </c>
      <c r="K112">
        <v>80782</v>
      </c>
    </row>
  </sheetData>
  <autoFilter ref="A1:K112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12"/>
  <sheetViews>
    <sheetView zoomScaleNormal="100" zoomScalePageLayoutView="85" workbookViewId="0">
      <selection activeCell="C17" sqref="C17"/>
    </sheetView>
  </sheetViews>
  <sheetFormatPr defaultColWidth="8.85546875" defaultRowHeight="15" x14ac:dyDescent="0.25"/>
  <cols>
    <col min="1" max="1" width="11.42578125" bestFit="1" customWidth="1"/>
    <col min="3" max="3" width="17.42578125" style="1" bestFit="1" customWidth="1"/>
    <col min="4" max="4" width="11.42578125" bestFit="1" customWidth="1"/>
    <col min="6" max="6" width="10.7109375" bestFit="1" customWidth="1"/>
    <col min="7" max="7" width="11.42578125" bestFit="1" customWidth="1"/>
    <col min="9" max="9" width="24.140625" bestFit="1" customWidth="1"/>
    <col min="11" max="11" width="31.85546875" bestFit="1" customWidth="1"/>
  </cols>
  <sheetData>
    <row r="1" spans="1:11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s="5">
        <v>12850</v>
      </c>
      <c r="D2" t="s">
        <v>19</v>
      </c>
      <c r="E2" t="s">
        <v>14</v>
      </c>
      <c r="F2" s="1">
        <v>14709</v>
      </c>
      <c r="G2" t="s">
        <v>13</v>
      </c>
      <c r="H2" t="s">
        <v>15</v>
      </c>
      <c r="I2">
        <v>337837.5</v>
      </c>
      <c r="J2">
        <v>7.25</v>
      </c>
      <c r="K2">
        <v>114333.8625</v>
      </c>
    </row>
    <row r="3" spans="1:11" hidden="1" x14ac:dyDescent="0.25">
      <c r="A3" t="s">
        <v>16</v>
      </c>
      <c r="B3" t="s">
        <v>14</v>
      </c>
      <c r="C3" s="1">
        <v>16415</v>
      </c>
      <c r="D3" t="s">
        <v>13</v>
      </c>
      <c r="E3" t="s">
        <v>17</v>
      </c>
      <c r="F3" s="1" t="s">
        <v>17</v>
      </c>
      <c r="G3" t="s">
        <v>17</v>
      </c>
      <c r="H3" t="s">
        <v>18</v>
      </c>
      <c r="I3">
        <v>461175</v>
      </c>
      <c r="J3">
        <v>7.25</v>
      </c>
      <c r="K3">
        <v>94987.035000000003</v>
      </c>
    </row>
    <row r="4" spans="1:11" hidden="1" x14ac:dyDescent="0.25">
      <c r="A4" t="s">
        <v>16</v>
      </c>
      <c r="B4" t="s">
        <v>12</v>
      </c>
      <c r="C4" s="1">
        <v>12701</v>
      </c>
      <c r="D4" t="s">
        <v>13</v>
      </c>
      <c r="E4" t="s">
        <v>17</v>
      </c>
      <c r="F4" s="1" t="s">
        <v>17</v>
      </c>
      <c r="G4" t="s">
        <v>17</v>
      </c>
      <c r="H4" t="s">
        <v>18</v>
      </c>
      <c r="I4">
        <v>509437.5</v>
      </c>
      <c r="J4">
        <v>7.25</v>
      </c>
      <c r="K4">
        <v>38004.037499999999</v>
      </c>
    </row>
    <row r="5" spans="1:11" hidden="1" x14ac:dyDescent="0.25">
      <c r="A5" t="s">
        <v>16</v>
      </c>
      <c r="B5" t="s">
        <v>12</v>
      </c>
      <c r="C5" s="1">
        <v>13943</v>
      </c>
      <c r="D5" t="s">
        <v>19</v>
      </c>
      <c r="E5" t="s">
        <v>14</v>
      </c>
      <c r="F5" s="1">
        <v>14431</v>
      </c>
      <c r="G5" t="s">
        <v>13</v>
      </c>
      <c r="H5" t="s">
        <v>20</v>
      </c>
      <c r="I5">
        <v>670312.5</v>
      </c>
      <c r="J5">
        <v>7.25</v>
      </c>
      <c r="K5">
        <v>290989.6275</v>
      </c>
    </row>
    <row r="6" spans="1:11" hidden="1" x14ac:dyDescent="0.25">
      <c r="A6" t="s">
        <v>16</v>
      </c>
      <c r="B6" t="s">
        <v>14</v>
      </c>
      <c r="C6" s="1">
        <v>10673</v>
      </c>
      <c r="D6" t="s">
        <v>13</v>
      </c>
      <c r="E6" t="s">
        <v>17</v>
      </c>
      <c r="F6" s="1" t="s">
        <v>17</v>
      </c>
      <c r="G6" t="s">
        <v>17</v>
      </c>
      <c r="H6" t="s">
        <v>21</v>
      </c>
      <c r="I6">
        <v>681037.5</v>
      </c>
      <c r="J6">
        <v>7.25</v>
      </c>
      <c r="K6">
        <v>94262.024999999994</v>
      </c>
    </row>
    <row r="7" spans="1:11" x14ac:dyDescent="0.25">
      <c r="A7" t="s">
        <v>11</v>
      </c>
      <c r="B7" t="s">
        <v>12</v>
      </c>
      <c r="C7" s="1">
        <v>17438</v>
      </c>
      <c r="D7" t="s">
        <v>19</v>
      </c>
      <c r="E7" t="s">
        <v>14</v>
      </c>
      <c r="F7" s="1">
        <v>17885</v>
      </c>
      <c r="G7" t="s">
        <v>13</v>
      </c>
      <c r="H7" t="s">
        <v>22</v>
      </c>
      <c r="I7">
        <v>364650</v>
      </c>
      <c r="J7">
        <v>7.25</v>
      </c>
      <c r="K7">
        <v>103294.62</v>
      </c>
    </row>
    <row r="8" spans="1:11" hidden="1" x14ac:dyDescent="0.25">
      <c r="A8" t="s">
        <v>16</v>
      </c>
      <c r="B8" t="s">
        <v>12</v>
      </c>
      <c r="C8" s="1">
        <v>9949</v>
      </c>
      <c r="D8" t="s">
        <v>19</v>
      </c>
      <c r="E8" t="s">
        <v>14</v>
      </c>
      <c r="F8" s="1">
        <v>12045</v>
      </c>
      <c r="G8" t="s">
        <v>19</v>
      </c>
      <c r="H8" t="s">
        <v>22</v>
      </c>
      <c r="I8">
        <v>364650</v>
      </c>
      <c r="J8">
        <v>7.25</v>
      </c>
      <c r="K8">
        <v>198048.92250000002</v>
      </c>
    </row>
    <row r="9" spans="1:11" x14ac:dyDescent="0.25">
      <c r="A9" t="s">
        <v>11</v>
      </c>
      <c r="B9" t="s">
        <v>12</v>
      </c>
      <c r="C9" s="1">
        <v>16190</v>
      </c>
      <c r="D9" t="s">
        <v>13</v>
      </c>
      <c r="E9" t="s">
        <v>14</v>
      </c>
      <c r="F9" s="1">
        <v>17972</v>
      </c>
      <c r="G9" t="s">
        <v>13</v>
      </c>
      <c r="H9" t="s">
        <v>20</v>
      </c>
      <c r="I9">
        <v>412912.5</v>
      </c>
      <c r="J9">
        <v>7.25</v>
      </c>
      <c r="K9">
        <v>90945.854999999996</v>
      </c>
    </row>
    <row r="10" spans="1:11" x14ac:dyDescent="0.25">
      <c r="A10" t="s">
        <v>11</v>
      </c>
      <c r="B10" t="s">
        <v>12</v>
      </c>
      <c r="C10" s="1">
        <v>8479</v>
      </c>
      <c r="D10" t="s">
        <v>19</v>
      </c>
      <c r="E10" t="s">
        <v>14</v>
      </c>
      <c r="F10" s="1">
        <v>13285</v>
      </c>
      <c r="G10" t="s">
        <v>13</v>
      </c>
      <c r="H10" t="s">
        <v>22</v>
      </c>
      <c r="I10">
        <v>450450</v>
      </c>
      <c r="J10">
        <v>7.25</v>
      </c>
      <c r="K10">
        <v>206052.99</v>
      </c>
    </row>
    <row r="11" spans="1:11" x14ac:dyDescent="0.25">
      <c r="A11" t="s">
        <v>11</v>
      </c>
      <c r="B11" t="s">
        <v>14</v>
      </c>
      <c r="C11" s="1">
        <v>14202</v>
      </c>
      <c r="D11" t="s">
        <v>13</v>
      </c>
      <c r="E11" t="s">
        <v>12</v>
      </c>
      <c r="F11" s="1">
        <v>12659</v>
      </c>
      <c r="G11" t="s">
        <v>13</v>
      </c>
      <c r="H11" t="s">
        <v>23</v>
      </c>
      <c r="I11">
        <v>343200</v>
      </c>
      <c r="J11">
        <v>7.25</v>
      </c>
      <c r="K11">
        <v>25253.084999999999</v>
      </c>
    </row>
    <row r="12" spans="1:11" hidden="1" x14ac:dyDescent="0.25">
      <c r="A12" t="s">
        <v>16</v>
      </c>
      <c r="B12" t="s">
        <v>14</v>
      </c>
      <c r="C12" s="1">
        <v>11451</v>
      </c>
      <c r="D12" t="s">
        <v>13</v>
      </c>
      <c r="E12" t="s">
        <v>17</v>
      </c>
      <c r="F12" s="1" t="s">
        <v>17</v>
      </c>
      <c r="G12" t="s">
        <v>17</v>
      </c>
      <c r="H12" t="s">
        <v>24</v>
      </c>
      <c r="I12">
        <v>741405</v>
      </c>
      <c r="J12">
        <v>7.4499999999999993</v>
      </c>
      <c r="K12">
        <v>368033.44199999998</v>
      </c>
    </row>
    <row r="13" spans="1:11" hidden="1" x14ac:dyDescent="0.25">
      <c r="A13" t="s">
        <v>16</v>
      </c>
      <c r="B13" t="s">
        <v>12</v>
      </c>
      <c r="C13" s="1">
        <v>11776</v>
      </c>
      <c r="D13" t="s">
        <v>13</v>
      </c>
      <c r="E13" t="s">
        <v>17</v>
      </c>
      <c r="F13" s="1" t="s">
        <v>17</v>
      </c>
      <c r="G13" t="s">
        <v>17</v>
      </c>
      <c r="H13" t="s">
        <v>23</v>
      </c>
      <c r="I13">
        <v>412912.5</v>
      </c>
      <c r="J13">
        <v>7.25</v>
      </c>
      <c r="K13">
        <v>118229.1825</v>
      </c>
    </row>
    <row r="14" spans="1:11" x14ac:dyDescent="0.25">
      <c r="A14" t="s">
        <v>11</v>
      </c>
      <c r="B14" t="s">
        <v>12</v>
      </c>
      <c r="C14" s="1">
        <v>16496</v>
      </c>
      <c r="D14" t="s">
        <v>13</v>
      </c>
      <c r="E14" t="s">
        <v>14</v>
      </c>
      <c r="F14" s="1">
        <v>18138</v>
      </c>
      <c r="G14" t="s">
        <v>13</v>
      </c>
      <c r="H14" t="s">
        <v>15</v>
      </c>
      <c r="I14">
        <v>337837.5</v>
      </c>
      <c r="J14">
        <v>7.25</v>
      </c>
      <c r="K14">
        <v>81208.627500000002</v>
      </c>
    </row>
    <row r="15" spans="1:11" x14ac:dyDescent="0.25">
      <c r="A15" t="s">
        <v>11</v>
      </c>
      <c r="B15" t="s">
        <v>12</v>
      </c>
      <c r="C15" s="1">
        <v>13290</v>
      </c>
      <c r="D15" t="s">
        <v>13</v>
      </c>
      <c r="E15" t="s">
        <v>14</v>
      </c>
      <c r="F15" s="1">
        <v>13237</v>
      </c>
      <c r="G15" t="s">
        <v>13</v>
      </c>
      <c r="H15" t="s">
        <v>23</v>
      </c>
      <c r="I15">
        <v>611325</v>
      </c>
      <c r="J15">
        <v>7.25</v>
      </c>
      <c r="K15">
        <v>242679.9375</v>
      </c>
    </row>
    <row r="16" spans="1:11" hidden="1" x14ac:dyDescent="0.25">
      <c r="A16" t="s">
        <v>16</v>
      </c>
      <c r="B16" t="s">
        <v>14</v>
      </c>
      <c r="C16" s="1">
        <v>17307</v>
      </c>
      <c r="D16" t="s">
        <v>13</v>
      </c>
      <c r="E16" t="s">
        <v>17</v>
      </c>
      <c r="F16" s="1" t="s">
        <v>17</v>
      </c>
      <c r="G16" t="s">
        <v>17</v>
      </c>
      <c r="H16" t="s">
        <v>18</v>
      </c>
      <c r="I16">
        <v>219862.5</v>
      </c>
      <c r="J16">
        <v>7.25</v>
      </c>
      <c r="K16">
        <v>26977.665000000001</v>
      </c>
    </row>
    <row r="17" spans="1:11" x14ac:dyDescent="0.25">
      <c r="A17" t="s">
        <v>11</v>
      </c>
      <c r="B17" t="s">
        <v>14</v>
      </c>
      <c r="C17" s="1">
        <v>12871</v>
      </c>
      <c r="D17" t="s">
        <v>13</v>
      </c>
      <c r="E17" t="s">
        <v>12</v>
      </c>
      <c r="F17" s="1">
        <v>12901</v>
      </c>
      <c r="G17" t="s">
        <v>13</v>
      </c>
      <c r="H17" t="s">
        <v>20</v>
      </c>
      <c r="I17">
        <v>273487.5</v>
      </c>
      <c r="J17">
        <v>7.25</v>
      </c>
      <c r="K17">
        <v>36502.537499999999</v>
      </c>
    </row>
    <row r="18" spans="1:11" hidden="1" x14ac:dyDescent="0.25">
      <c r="A18" t="s">
        <v>16</v>
      </c>
      <c r="B18" t="s">
        <v>14</v>
      </c>
      <c r="C18" s="1">
        <v>12817</v>
      </c>
      <c r="D18" t="s">
        <v>13</v>
      </c>
      <c r="E18" t="s">
        <v>17</v>
      </c>
      <c r="F18" s="1" t="s">
        <v>17</v>
      </c>
      <c r="G18" t="s">
        <v>17</v>
      </c>
      <c r="H18" t="s">
        <v>18</v>
      </c>
      <c r="I18">
        <v>257400</v>
      </c>
      <c r="J18">
        <v>7.25</v>
      </c>
      <c r="K18">
        <v>91437.06</v>
      </c>
    </row>
    <row r="19" spans="1:11" hidden="1" x14ac:dyDescent="0.25">
      <c r="A19" t="s">
        <v>16</v>
      </c>
      <c r="B19" t="s">
        <v>14</v>
      </c>
      <c r="C19" s="1">
        <v>13740</v>
      </c>
      <c r="D19" t="s">
        <v>13</v>
      </c>
      <c r="E19" t="s">
        <v>17</v>
      </c>
      <c r="F19" s="1" t="s">
        <v>17</v>
      </c>
      <c r="G19" t="s">
        <v>17</v>
      </c>
      <c r="H19" t="s">
        <v>22</v>
      </c>
      <c r="I19">
        <v>246675</v>
      </c>
      <c r="J19">
        <v>7.25</v>
      </c>
      <c r="K19">
        <v>91457.4375</v>
      </c>
    </row>
    <row r="20" spans="1:11" hidden="1" x14ac:dyDescent="0.25">
      <c r="A20" t="s">
        <v>16</v>
      </c>
      <c r="B20" t="s">
        <v>14</v>
      </c>
      <c r="C20" s="1">
        <v>17726</v>
      </c>
      <c r="D20" t="s">
        <v>13</v>
      </c>
      <c r="E20" t="s">
        <v>17</v>
      </c>
      <c r="F20" s="1" t="s">
        <v>17</v>
      </c>
      <c r="G20" t="s">
        <v>17</v>
      </c>
      <c r="H20" t="s">
        <v>22</v>
      </c>
      <c r="I20">
        <v>246904.99999999997</v>
      </c>
      <c r="J20">
        <v>7.35</v>
      </c>
      <c r="K20">
        <v>67759.319999999992</v>
      </c>
    </row>
    <row r="21" spans="1:11" hidden="1" x14ac:dyDescent="0.25">
      <c r="A21" t="s">
        <v>16</v>
      </c>
      <c r="B21" t="s">
        <v>12</v>
      </c>
      <c r="C21" s="1">
        <v>11769</v>
      </c>
      <c r="D21" t="s">
        <v>13</v>
      </c>
      <c r="E21" t="s">
        <v>17</v>
      </c>
      <c r="F21" s="1" t="s">
        <v>17</v>
      </c>
      <c r="G21" t="s">
        <v>17</v>
      </c>
      <c r="H21" t="s">
        <v>22</v>
      </c>
      <c r="I21">
        <v>305662.5</v>
      </c>
      <c r="J21">
        <v>7.25</v>
      </c>
      <c r="K21">
        <v>53714.017500000002</v>
      </c>
    </row>
    <row r="22" spans="1:11" x14ac:dyDescent="0.25">
      <c r="A22" t="s">
        <v>11</v>
      </c>
      <c r="B22" t="s">
        <v>12</v>
      </c>
      <c r="C22" s="1">
        <v>14897</v>
      </c>
      <c r="D22" t="s">
        <v>13</v>
      </c>
      <c r="E22" t="s">
        <v>14</v>
      </c>
      <c r="F22" s="1">
        <v>15543</v>
      </c>
      <c r="G22" t="s">
        <v>13</v>
      </c>
      <c r="H22" t="s">
        <v>25</v>
      </c>
      <c r="I22">
        <v>316682.49999999994</v>
      </c>
      <c r="J22">
        <v>7.35</v>
      </c>
      <c r="K22">
        <v>119982.94799999999</v>
      </c>
    </row>
    <row r="23" spans="1:11" hidden="1" x14ac:dyDescent="0.25">
      <c r="A23" t="s">
        <v>16</v>
      </c>
      <c r="B23" t="s">
        <v>14</v>
      </c>
      <c r="C23" s="1">
        <v>14136</v>
      </c>
      <c r="D23" t="s">
        <v>13</v>
      </c>
      <c r="E23" t="s">
        <v>17</v>
      </c>
      <c r="F23" s="1" t="s">
        <v>17</v>
      </c>
      <c r="G23" t="s">
        <v>17</v>
      </c>
      <c r="H23" t="s">
        <v>23</v>
      </c>
      <c r="I23">
        <v>300580</v>
      </c>
      <c r="J23">
        <v>7.35</v>
      </c>
      <c r="K23">
        <v>106699.45899999999</v>
      </c>
    </row>
    <row r="24" spans="1:11" x14ac:dyDescent="0.25">
      <c r="A24" t="s">
        <v>11</v>
      </c>
      <c r="B24" t="s">
        <v>12</v>
      </c>
      <c r="C24" s="1">
        <v>11398</v>
      </c>
      <c r="D24" t="s">
        <v>19</v>
      </c>
      <c r="E24" t="s">
        <v>14</v>
      </c>
      <c r="F24" s="1">
        <v>14144</v>
      </c>
      <c r="G24" t="s">
        <v>13</v>
      </c>
      <c r="H24" t="s">
        <v>20</v>
      </c>
      <c r="I24">
        <v>944679.99999999988</v>
      </c>
      <c r="J24">
        <v>7.35</v>
      </c>
      <c r="K24">
        <v>327870.51699999999</v>
      </c>
    </row>
    <row r="25" spans="1:11" x14ac:dyDescent="0.25">
      <c r="A25" t="s">
        <v>11</v>
      </c>
      <c r="B25" t="s">
        <v>12</v>
      </c>
      <c r="C25" s="1">
        <v>14643</v>
      </c>
      <c r="D25" t="s">
        <v>13</v>
      </c>
      <c r="E25" t="s">
        <v>14</v>
      </c>
      <c r="F25" s="1">
        <v>15962</v>
      </c>
      <c r="G25" t="s">
        <v>13</v>
      </c>
      <c r="H25" t="s">
        <v>24</v>
      </c>
      <c r="I25">
        <v>246904.99999999997</v>
      </c>
      <c r="J25">
        <v>7.35</v>
      </c>
      <c r="K25">
        <v>55560.065999999992</v>
      </c>
    </row>
    <row r="26" spans="1:11" x14ac:dyDescent="0.25">
      <c r="A26" t="s">
        <v>11</v>
      </c>
      <c r="B26" t="s">
        <v>12</v>
      </c>
      <c r="C26" s="1">
        <v>11173</v>
      </c>
      <c r="D26" t="s">
        <v>13</v>
      </c>
      <c r="E26" t="s">
        <v>14</v>
      </c>
      <c r="F26" s="1">
        <v>11684</v>
      </c>
      <c r="G26" t="s">
        <v>13</v>
      </c>
      <c r="H26" t="s">
        <v>24</v>
      </c>
      <c r="I26">
        <v>295487.5</v>
      </c>
      <c r="J26">
        <v>7.4499999999999993</v>
      </c>
      <c r="K26">
        <v>89292.0245</v>
      </c>
    </row>
    <row r="27" spans="1:11" x14ac:dyDescent="0.25">
      <c r="A27" t="s">
        <v>11</v>
      </c>
      <c r="B27" t="s">
        <v>12</v>
      </c>
      <c r="C27" s="1">
        <v>17560</v>
      </c>
      <c r="D27" t="s">
        <v>13</v>
      </c>
      <c r="E27" t="s">
        <v>14</v>
      </c>
      <c r="F27" s="1">
        <v>17957</v>
      </c>
      <c r="G27" t="s">
        <v>13</v>
      </c>
      <c r="H27" t="s">
        <v>24</v>
      </c>
      <c r="I27">
        <v>445502.49999999994</v>
      </c>
      <c r="J27">
        <v>7.35</v>
      </c>
      <c r="K27">
        <v>104364.59649999999</v>
      </c>
    </row>
    <row r="28" spans="1:11" x14ac:dyDescent="0.25">
      <c r="A28" t="s">
        <v>11</v>
      </c>
      <c r="B28" t="s">
        <v>12</v>
      </c>
      <c r="C28" s="1">
        <v>14698</v>
      </c>
      <c r="D28" t="s">
        <v>13</v>
      </c>
      <c r="E28" t="s">
        <v>14</v>
      </c>
      <c r="F28" s="1">
        <v>13508</v>
      </c>
      <c r="G28" t="s">
        <v>13</v>
      </c>
      <c r="H28" t="s">
        <v>18</v>
      </c>
      <c r="I28">
        <v>692407.49999999988</v>
      </c>
      <c r="J28">
        <v>7.35</v>
      </c>
      <c r="K28">
        <v>289239.54599999997</v>
      </c>
    </row>
    <row r="29" spans="1:11" x14ac:dyDescent="0.25">
      <c r="A29" t="s">
        <v>11</v>
      </c>
      <c r="B29" t="s">
        <v>12</v>
      </c>
      <c r="C29" s="1">
        <v>15113</v>
      </c>
      <c r="D29" t="s">
        <v>13</v>
      </c>
      <c r="E29" t="s">
        <v>14</v>
      </c>
      <c r="F29" s="1">
        <v>15352</v>
      </c>
      <c r="G29" t="s">
        <v>13</v>
      </c>
      <c r="H29" t="s">
        <v>23</v>
      </c>
      <c r="I29">
        <v>450869.99999999994</v>
      </c>
      <c r="J29">
        <v>7.35</v>
      </c>
      <c r="K29">
        <v>96744.893499999991</v>
      </c>
    </row>
    <row r="30" spans="1:11" x14ac:dyDescent="0.25">
      <c r="A30" t="s">
        <v>11</v>
      </c>
      <c r="B30" t="s">
        <v>12</v>
      </c>
      <c r="C30" s="1">
        <v>17127</v>
      </c>
      <c r="D30" t="s">
        <v>13</v>
      </c>
      <c r="E30" t="s">
        <v>14</v>
      </c>
      <c r="F30" s="1">
        <v>15877</v>
      </c>
      <c r="G30" t="s">
        <v>13</v>
      </c>
      <c r="H30" t="s">
        <v>21</v>
      </c>
      <c r="I30">
        <v>376250</v>
      </c>
      <c r="J30">
        <v>7.5</v>
      </c>
      <c r="K30">
        <v>123024.075</v>
      </c>
    </row>
    <row r="31" spans="1:11" hidden="1" x14ac:dyDescent="0.25">
      <c r="A31" t="s">
        <v>16</v>
      </c>
      <c r="B31" t="s">
        <v>12</v>
      </c>
      <c r="C31" s="1">
        <v>16301</v>
      </c>
      <c r="D31" t="s">
        <v>13</v>
      </c>
      <c r="E31" t="s">
        <v>17</v>
      </c>
      <c r="F31" s="1" t="s">
        <v>17</v>
      </c>
      <c r="G31" t="s">
        <v>17</v>
      </c>
      <c r="H31" t="s">
        <v>20</v>
      </c>
      <c r="I31">
        <v>387000</v>
      </c>
      <c r="J31">
        <v>7.5</v>
      </c>
      <c r="K31">
        <v>131506.9</v>
      </c>
    </row>
    <row r="32" spans="1:11" x14ac:dyDescent="0.25">
      <c r="A32" t="s">
        <v>11</v>
      </c>
      <c r="B32" t="s">
        <v>12</v>
      </c>
      <c r="C32" s="1">
        <v>15988</v>
      </c>
      <c r="D32" t="s">
        <v>13</v>
      </c>
      <c r="E32" t="s">
        <v>14</v>
      </c>
      <c r="F32" s="1">
        <v>15428</v>
      </c>
      <c r="G32" t="s">
        <v>13</v>
      </c>
      <c r="H32" t="s">
        <v>21</v>
      </c>
      <c r="I32">
        <v>1182500</v>
      </c>
      <c r="J32">
        <v>7.5</v>
      </c>
      <c r="K32">
        <v>419301.6</v>
      </c>
    </row>
    <row r="33" spans="1:11" hidden="1" x14ac:dyDescent="0.25">
      <c r="A33" t="s">
        <v>16</v>
      </c>
      <c r="B33" t="s">
        <v>12</v>
      </c>
      <c r="C33" s="1">
        <v>11712</v>
      </c>
      <c r="D33" t="s">
        <v>19</v>
      </c>
      <c r="E33" t="s">
        <v>17</v>
      </c>
      <c r="F33" s="1" t="s">
        <v>17</v>
      </c>
      <c r="G33" t="s">
        <v>17</v>
      </c>
      <c r="H33" t="s">
        <v>23</v>
      </c>
      <c r="I33">
        <v>355905</v>
      </c>
      <c r="J33">
        <v>7.85</v>
      </c>
      <c r="K33">
        <v>184633.8075</v>
      </c>
    </row>
    <row r="34" spans="1:11" hidden="1" x14ac:dyDescent="0.25">
      <c r="A34" t="s">
        <v>16</v>
      </c>
      <c r="B34" t="s">
        <v>14</v>
      </c>
      <c r="C34" s="1">
        <v>10390</v>
      </c>
      <c r="D34" t="s">
        <v>19</v>
      </c>
      <c r="E34" t="s">
        <v>17</v>
      </c>
      <c r="F34" s="1" t="s">
        <v>17</v>
      </c>
      <c r="G34" t="s">
        <v>17</v>
      </c>
      <c r="H34" t="s">
        <v>21</v>
      </c>
      <c r="I34">
        <v>682625</v>
      </c>
      <c r="J34">
        <v>7.5</v>
      </c>
      <c r="K34">
        <v>470117.92499999999</v>
      </c>
    </row>
    <row r="35" spans="1:11" x14ac:dyDescent="0.25">
      <c r="A35" t="s">
        <v>11</v>
      </c>
      <c r="B35" t="s">
        <v>12</v>
      </c>
      <c r="C35" s="1">
        <v>15703</v>
      </c>
      <c r="D35" t="s">
        <v>13</v>
      </c>
      <c r="E35" t="s">
        <v>14</v>
      </c>
      <c r="F35" s="1">
        <v>17739</v>
      </c>
      <c r="G35" t="s">
        <v>13</v>
      </c>
      <c r="H35" t="s">
        <v>15</v>
      </c>
      <c r="I35">
        <v>591250</v>
      </c>
      <c r="J35">
        <v>7.5</v>
      </c>
      <c r="K35">
        <v>122182.34999999999</v>
      </c>
    </row>
    <row r="36" spans="1:11" hidden="1" x14ac:dyDescent="0.25">
      <c r="A36" t="s">
        <v>16</v>
      </c>
      <c r="B36" t="s">
        <v>14</v>
      </c>
      <c r="C36" s="1">
        <v>15661</v>
      </c>
      <c r="D36" t="s">
        <v>13</v>
      </c>
      <c r="E36" t="s">
        <v>17</v>
      </c>
      <c r="F36" s="1" t="s">
        <v>17</v>
      </c>
      <c r="G36" t="s">
        <v>17</v>
      </c>
      <c r="H36" t="s">
        <v>25</v>
      </c>
      <c r="I36">
        <v>451500</v>
      </c>
      <c r="J36">
        <v>7.5</v>
      </c>
      <c r="K36">
        <v>165934.85</v>
      </c>
    </row>
    <row r="37" spans="1:11" x14ac:dyDescent="0.25">
      <c r="A37" t="s">
        <v>11</v>
      </c>
      <c r="B37" t="s">
        <v>12</v>
      </c>
      <c r="C37" s="1">
        <v>10967</v>
      </c>
      <c r="D37" t="s">
        <v>13</v>
      </c>
      <c r="E37" t="s">
        <v>14</v>
      </c>
      <c r="F37" s="1">
        <v>15020</v>
      </c>
      <c r="G37" t="s">
        <v>13</v>
      </c>
      <c r="H37" t="s">
        <v>18</v>
      </c>
      <c r="I37">
        <v>510625</v>
      </c>
      <c r="J37">
        <v>7.5</v>
      </c>
      <c r="K37">
        <v>169212.52499999999</v>
      </c>
    </row>
    <row r="38" spans="1:11" x14ac:dyDescent="0.25">
      <c r="A38" t="s">
        <v>11</v>
      </c>
      <c r="B38" t="s">
        <v>12</v>
      </c>
      <c r="C38" s="1">
        <v>16177</v>
      </c>
      <c r="D38" t="s">
        <v>13</v>
      </c>
      <c r="E38" t="s">
        <v>14</v>
      </c>
      <c r="F38" s="1">
        <v>17331</v>
      </c>
      <c r="G38" t="s">
        <v>13</v>
      </c>
      <c r="H38" t="s">
        <v>25</v>
      </c>
      <c r="I38">
        <v>473000</v>
      </c>
      <c r="J38">
        <v>7.5</v>
      </c>
      <c r="K38">
        <v>138250.375</v>
      </c>
    </row>
    <row r="39" spans="1:11" x14ac:dyDescent="0.25">
      <c r="A39" t="s">
        <v>11</v>
      </c>
      <c r="B39" t="s">
        <v>12</v>
      </c>
      <c r="C39" s="1">
        <v>18113</v>
      </c>
      <c r="D39" t="s">
        <v>13</v>
      </c>
      <c r="E39" t="s">
        <v>14</v>
      </c>
      <c r="F39" s="1">
        <v>19109</v>
      </c>
      <c r="G39" t="s">
        <v>13</v>
      </c>
      <c r="H39" t="s">
        <v>22</v>
      </c>
      <c r="I39">
        <v>463755</v>
      </c>
      <c r="J39">
        <v>7.85</v>
      </c>
      <c r="K39">
        <v>102842.5245</v>
      </c>
    </row>
    <row r="40" spans="1:11" x14ac:dyDescent="0.25">
      <c r="A40" t="s">
        <v>11</v>
      </c>
      <c r="B40" t="s">
        <v>12</v>
      </c>
      <c r="C40" s="1">
        <v>14841</v>
      </c>
      <c r="D40" t="s">
        <v>13</v>
      </c>
      <c r="E40" t="s">
        <v>14</v>
      </c>
      <c r="F40" s="1">
        <v>16924</v>
      </c>
      <c r="G40" t="s">
        <v>13</v>
      </c>
      <c r="H40" t="s">
        <v>18</v>
      </c>
      <c r="I40">
        <v>652492.5</v>
      </c>
      <c r="J40">
        <v>7.85</v>
      </c>
      <c r="K40">
        <v>202949.973</v>
      </c>
    </row>
    <row r="41" spans="1:11" x14ac:dyDescent="0.25">
      <c r="A41" t="s">
        <v>11</v>
      </c>
      <c r="B41" t="s">
        <v>12</v>
      </c>
      <c r="C41" s="1">
        <v>13996</v>
      </c>
      <c r="D41" t="s">
        <v>13</v>
      </c>
      <c r="E41" t="s">
        <v>14</v>
      </c>
      <c r="F41" s="1">
        <v>16826</v>
      </c>
      <c r="G41" t="s">
        <v>13</v>
      </c>
      <c r="H41" t="s">
        <v>21</v>
      </c>
      <c r="I41">
        <v>361632.49999999994</v>
      </c>
      <c r="J41">
        <v>7.9499999999999993</v>
      </c>
      <c r="K41">
        <v>109475.33349999999</v>
      </c>
    </row>
    <row r="42" spans="1:11" hidden="1" x14ac:dyDescent="0.25">
      <c r="A42" t="s">
        <v>16</v>
      </c>
      <c r="B42" t="s">
        <v>14</v>
      </c>
      <c r="C42" s="1">
        <v>16115</v>
      </c>
      <c r="D42" t="s">
        <v>13</v>
      </c>
      <c r="E42" t="s">
        <v>17</v>
      </c>
      <c r="F42" s="1" t="s">
        <v>17</v>
      </c>
      <c r="G42" t="s">
        <v>17</v>
      </c>
      <c r="H42" t="s">
        <v>23</v>
      </c>
      <c r="I42">
        <v>1304985</v>
      </c>
      <c r="J42">
        <v>7.85</v>
      </c>
      <c r="K42">
        <v>416955.6495</v>
      </c>
    </row>
    <row r="43" spans="1:11" x14ac:dyDescent="0.25">
      <c r="A43" t="s">
        <v>11</v>
      </c>
      <c r="B43" t="s">
        <v>12</v>
      </c>
      <c r="C43" s="1">
        <v>13116</v>
      </c>
      <c r="D43" t="s">
        <v>13</v>
      </c>
      <c r="E43" t="s">
        <v>14</v>
      </c>
      <c r="F43" s="1">
        <v>14028</v>
      </c>
      <c r="G43" t="s">
        <v>13</v>
      </c>
      <c r="H43" t="s">
        <v>24</v>
      </c>
      <c r="I43">
        <v>226485</v>
      </c>
      <c r="J43">
        <v>7.85</v>
      </c>
      <c r="K43">
        <v>133768.51199999999</v>
      </c>
    </row>
    <row r="44" spans="1:11" hidden="1" x14ac:dyDescent="0.25">
      <c r="A44" t="s">
        <v>16</v>
      </c>
      <c r="B44" t="s">
        <v>12</v>
      </c>
      <c r="C44" s="1">
        <v>16348</v>
      </c>
      <c r="D44" t="s">
        <v>13</v>
      </c>
      <c r="E44" t="s">
        <v>17</v>
      </c>
      <c r="F44" s="1" t="s">
        <v>17</v>
      </c>
      <c r="G44" t="s">
        <v>17</v>
      </c>
      <c r="H44" t="s">
        <v>15</v>
      </c>
      <c r="I44">
        <v>345120</v>
      </c>
      <c r="J44">
        <v>7.85</v>
      </c>
      <c r="K44">
        <v>65666.629499999995</v>
      </c>
    </row>
    <row r="45" spans="1:11" hidden="1" x14ac:dyDescent="0.25">
      <c r="A45" t="s">
        <v>16</v>
      </c>
      <c r="B45" t="s">
        <v>14</v>
      </c>
      <c r="C45" s="1">
        <v>15695</v>
      </c>
      <c r="D45" t="s">
        <v>13</v>
      </c>
      <c r="E45" t="s">
        <v>17</v>
      </c>
      <c r="F45" s="1" t="s">
        <v>17</v>
      </c>
      <c r="G45" t="s">
        <v>17</v>
      </c>
      <c r="H45" t="s">
        <v>24</v>
      </c>
      <c r="I45">
        <v>415222.5</v>
      </c>
      <c r="J45">
        <v>7.85</v>
      </c>
      <c r="K45">
        <v>170584.18799999999</v>
      </c>
    </row>
    <row r="46" spans="1:11" hidden="1" x14ac:dyDescent="0.25">
      <c r="A46" t="s">
        <v>16</v>
      </c>
      <c r="B46" t="s">
        <v>12</v>
      </c>
      <c r="C46" s="1">
        <v>9552</v>
      </c>
      <c r="D46" t="s">
        <v>13</v>
      </c>
      <c r="E46" t="s">
        <v>17</v>
      </c>
      <c r="F46" s="1" t="s">
        <v>17</v>
      </c>
      <c r="G46" t="s">
        <v>17</v>
      </c>
      <c r="H46" t="s">
        <v>20</v>
      </c>
      <c r="I46">
        <v>463755</v>
      </c>
      <c r="J46">
        <v>7.85</v>
      </c>
      <c r="K46">
        <v>279545.04300000001</v>
      </c>
    </row>
    <row r="47" spans="1:11" hidden="1" x14ac:dyDescent="0.25">
      <c r="A47" t="s">
        <v>16</v>
      </c>
      <c r="B47" t="s">
        <v>12</v>
      </c>
      <c r="C47" s="1">
        <v>12305</v>
      </c>
      <c r="D47" t="s">
        <v>19</v>
      </c>
      <c r="E47" t="s">
        <v>14</v>
      </c>
      <c r="F47" s="1">
        <v>11416</v>
      </c>
      <c r="G47" t="s">
        <v>13</v>
      </c>
      <c r="H47" t="s">
        <v>15</v>
      </c>
      <c r="I47">
        <v>372082.5</v>
      </c>
      <c r="J47">
        <v>7.85</v>
      </c>
      <c r="K47">
        <v>93189.949500000002</v>
      </c>
    </row>
    <row r="48" spans="1:11" x14ac:dyDescent="0.25">
      <c r="A48" t="s">
        <v>11</v>
      </c>
      <c r="B48" t="s">
        <v>12</v>
      </c>
      <c r="C48" s="1">
        <v>18282</v>
      </c>
      <c r="D48" t="s">
        <v>13</v>
      </c>
      <c r="E48" t="s">
        <v>14</v>
      </c>
      <c r="F48" s="1">
        <v>18026</v>
      </c>
      <c r="G48" t="s">
        <v>13</v>
      </c>
      <c r="H48" t="s">
        <v>15</v>
      </c>
      <c r="I48">
        <v>523072.5</v>
      </c>
      <c r="J48">
        <v>7.85</v>
      </c>
      <c r="K48">
        <v>129918.26700000001</v>
      </c>
    </row>
    <row r="49" spans="1:11" hidden="1" x14ac:dyDescent="0.25">
      <c r="A49" t="s">
        <v>16</v>
      </c>
      <c r="B49" t="s">
        <v>12</v>
      </c>
      <c r="C49" s="1">
        <v>11351</v>
      </c>
      <c r="D49" t="s">
        <v>19</v>
      </c>
      <c r="E49" t="s">
        <v>17</v>
      </c>
      <c r="F49" s="1" t="s">
        <v>17</v>
      </c>
      <c r="G49" t="s">
        <v>17</v>
      </c>
      <c r="H49" t="s">
        <v>24</v>
      </c>
      <c r="I49">
        <v>1127032.5</v>
      </c>
      <c r="J49">
        <v>7.85</v>
      </c>
      <c r="K49">
        <v>543923.14049999998</v>
      </c>
    </row>
    <row r="50" spans="1:11" hidden="1" x14ac:dyDescent="0.25">
      <c r="A50" t="s">
        <v>16</v>
      </c>
      <c r="B50" t="s">
        <v>14</v>
      </c>
      <c r="C50" s="1">
        <v>16998</v>
      </c>
      <c r="D50" t="s">
        <v>13</v>
      </c>
      <c r="E50" t="s">
        <v>17</v>
      </c>
      <c r="F50" s="1" t="s">
        <v>17</v>
      </c>
      <c r="G50" t="s">
        <v>17</v>
      </c>
      <c r="H50" t="s">
        <v>24</v>
      </c>
      <c r="I50">
        <v>237489.99999999997</v>
      </c>
      <c r="J50">
        <v>7.9499999999999993</v>
      </c>
      <c r="K50">
        <v>36585.334499999997</v>
      </c>
    </row>
    <row r="51" spans="1:11" hidden="1" x14ac:dyDescent="0.25">
      <c r="A51" t="s">
        <v>16</v>
      </c>
      <c r="B51" t="s">
        <v>14</v>
      </c>
      <c r="C51" s="1">
        <v>17629</v>
      </c>
      <c r="D51" t="s">
        <v>13</v>
      </c>
      <c r="E51" t="s">
        <v>17</v>
      </c>
      <c r="F51" s="1" t="s">
        <v>17</v>
      </c>
      <c r="G51" t="s">
        <v>17</v>
      </c>
      <c r="H51" t="s">
        <v>21</v>
      </c>
      <c r="I51">
        <v>334644.99999999994</v>
      </c>
      <c r="J51">
        <v>7.9499999999999993</v>
      </c>
      <c r="K51">
        <v>29402.341499999999</v>
      </c>
    </row>
    <row r="52" spans="1:11" hidden="1" x14ac:dyDescent="0.25">
      <c r="A52" t="s">
        <v>16</v>
      </c>
      <c r="B52" t="s">
        <v>14</v>
      </c>
      <c r="C52" s="1">
        <v>17671</v>
      </c>
      <c r="D52" t="s">
        <v>13</v>
      </c>
      <c r="E52" t="s">
        <v>17</v>
      </c>
      <c r="F52" s="1" t="s">
        <v>17</v>
      </c>
      <c r="G52" t="s">
        <v>17</v>
      </c>
      <c r="H52" t="s">
        <v>25</v>
      </c>
      <c r="I52">
        <v>231877.5</v>
      </c>
      <c r="J52">
        <v>7.85</v>
      </c>
      <c r="K52">
        <v>38192.9205</v>
      </c>
    </row>
    <row r="53" spans="1:11" x14ac:dyDescent="0.25">
      <c r="A53" t="s">
        <v>11</v>
      </c>
      <c r="B53" t="s">
        <v>12</v>
      </c>
      <c r="C53" s="1">
        <v>18852</v>
      </c>
      <c r="D53" t="s">
        <v>13</v>
      </c>
      <c r="E53" t="s">
        <v>14</v>
      </c>
      <c r="F53" s="1">
        <v>18299</v>
      </c>
      <c r="G53" t="s">
        <v>13</v>
      </c>
      <c r="H53" t="s">
        <v>21</v>
      </c>
      <c r="I53">
        <v>394017.49999999994</v>
      </c>
      <c r="J53">
        <v>7.9499999999999993</v>
      </c>
      <c r="K53">
        <v>69616.954999999987</v>
      </c>
    </row>
    <row r="54" spans="1:11" x14ac:dyDescent="0.25">
      <c r="A54" t="s">
        <v>11</v>
      </c>
      <c r="B54" t="s">
        <v>12</v>
      </c>
      <c r="C54" s="1">
        <v>16901</v>
      </c>
      <c r="D54" t="s">
        <v>13</v>
      </c>
      <c r="E54" t="s">
        <v>14</v>
      </c>
      <c r="F54" s="1">
        <v>18097</v>
      </c>
      <c r="G54" t="s">
        <v>13</v>
      </c>
      <c r="H54" t="s">
        <v>15</v>
      </c>
      <c r="I54">
        <v>890587.49999999988</v>
      </c>
      <c r="J54">
        <v>7.9499999999999993</v>
      </c>
      <c r="K54">
        <v>233413.80799999999</v>
      </c>
    </row>
    <row r="55" spans="1:11" x14ac:dyDescent="0.25">
      <c r="A55" t="s">
        <v>11</v>
      </c>
      <c r="B55" t="s">
        <v>14</v>
      </c>
      <c r="C55" s="1">
        <v>13889</v>
      </c>
      <c r="D55" t="s">
        <v>13</v>
      </c>
      <c r="E55" t="s">
        <v>12</v>
      </c>
      <c r="F55" s="1">
        <v>14120</v>
      </c>
      <c r="G55" t="s">
        <v>13</v>
      </c>
      <c r="H55" t="s">
        <v>20</v>
      </c>
      <c r="I55">
        <v>248860.00000000003</v>
      </c>
      <c r="J55">
        <v>8.1999999999999993</v>
      </c>
      <c r="K55">
        <v>105847.732</v>
      </c>
    </row>
    <row r="56" spans="1:11" hidden="1" x14ac:dyDescent="0.25">
      <c r="A56" t="s">
        <v>16</v>
      </c>
      <c r="B56" t="s">
        <v>14</v>
      </c>
      <c r="C56" s="1">
        <v>12179</v>
      </c>
      <c r="D56" t="s">
        <v>13</v>
      </c>
      <c r="E56" t="s">
        <v>17</v>
      </c>
      <c r="F56" s="1" t="s">
        <v>17</v>
      </c>
      <c r="G56" t="s">
        <v>17</v>
      </c>
      <c r="H56" t="s">
        <v>22</v>
      </c>
      <c r="I56">
        <v>784450</v>
      </c>
      <c r="J56">
        <v>8.1999999999999993</v>
      </c>
      <c r="K56">
        <v>284625.51</v>
      </c>
    </row>
    <row r="57" spans="1:11" x14ac:dyDescent="0.25">
      <c r="A57" t="s">
        <v>11</v>
      </c>
      <c r="B57" t="s">
        <v>12</v>
      </c>
      <c r="C57" s="1">
        <v>18990</v>
      </c>
      <c r="D57" t="s">
        <v>13</v>
      </c>
      <c r="E57" t="s">
        <v>14</v>
      </c>
      <c r="F57" s="1">
        <v>19326</v>
      </c>
      <c r="G57" t="s">
        <v>13</v>
      </c>
      <c r="H57" t="s">
        <v>21</v>
      </c>
      <c r="I57">
        <v>319190</v>
      </c>
      <c r="J57">
        <v>8.1999999999999993</v>
      </c>
      <c r="K57">
        <v>75595.012000000002</v>
      </c>
    </row>
    <row r="58" spans="1:11" hidden="1" x14ac:dyDescent="0.25">
      <c r="A58" t="s">
        <v>16</v>
      </c>
      <c r="B58" t="s">
        <v>12</v>
      </c>
      <c r="C58" s="1">
        <v>14981</v>
      </c>
      <c r="D58" t="s">
        <v>13</v>
      </c>
      <c r="E58" t="s">
        <v>14</v>
      </c>
      <c r="F58" s="1">
        <v>17144</v>
      </c>
      <c r="G58" t="s">
        <v>19</v>
      </c>
      <c r="H58" t="s">
        <v>21</v>
      </c>
      <c r="I58">
        <v>405750</v>
      </c>
      <c r="J58">
        <v>8.1999999999999993</v>
      </c>
      <c r="K58">
        <v>130530.31600000001</v>
      </c>
    </row>
    <row r="59" spans="1:11" hidden="1" x14ac:dyDescent="0.25">
      <c r="A59" t="s">
        <v>16</v>
      </c>
      <c r="B59" t="s">
        <v>12</v>
      </c>
      <c r="C59" s="1">
        <v>19188</v>
      </c>
      <c r="D59" t="s">
        <v>13</v>
      </c>
      <c r="E59" t="s">
        <v>17</v>
      </c>
      <c r="F59" s="1" t="s">
        <v>17</v>
      </c>
      <c r="G59" t="s">
        <v>17</v>
      </c>
      <c r="H59" t="s">
        <v>15</v>
      </c>
      <c r="I59">
        <v>270500</v>
      </c>
      <c r="J59">
        <v>8.1999999999999993</v>
      </c>
      <c r="K59">
        <v>58453.968000000001</v>
      </c>
    </row>
    <row r="60" spans="1:11" x14ac:dyDescent="0.25">
      <c r="A60" t="s">
        <v>11</v>
      </c>
      <c r="B60" t="s">
        <v>12</v>
      </c>
      <c r="C60" s="1">
        <v>15021</v>
      </c>
      <c r="D60" t="s">
        <v>13</v>
      </c>
      <c r="E60" t="s">
        <v>14</v>
      </c>
      <c r="F60" s="1">
        <v>17756</v>
      </c>
      <c r="G60" t="s">
        <v>13</v>
      </c>
      <c r="H60" t="s">
        <v>15</v>
      </c>
      <c r="I60">
        <v>778277.5</v>
      </c>
      <c r="J60">
        <v>8.85</v>
      </c>
      <c r="K60">
        <v>97445.785499999998</v>
      </c>
    </row>
    <row r="61" spans="1:11" x14ac:dyDescent="0.25">
      <c r="A61" t="s">
        <v>11</v>
      </c>
      <c r="B61" t="s">
        <v>12</v>
      </c>
      <c r="C61" s="1">
        <v>13926</v>
      </c>
      <c r="D61" t="s">
        <v>13</v>
      </c>
      <c r="E61" t="s">
        <v>14</v>
      </c>
      <c r="F61" s="1">
        <v>15225</v>
      </c>
      <c r="G61" t="s">
        <v>13</v>
      </c>
      <c r="H61" t="s">
        <v>21</v>
      </c>
      <c r="I61">
        <v>559290</v>
      </c>
      <c r="J61">
        <v>8.6</v>
      </c>
      <c r="K61">
        <v>222456.24000000002</v>
      </c>
    </row>
    <row r="62" spans="1:11" hidden="1" x14ac:dyDescent="0.25">
      <c r="A62" t="s">
        <v>16</v>
      </c>
      <c r="B62" t="s">
        <v>12</v>
      </c>
      <c r="C62" s="1">
        <v>13624</v>
      </c>
      <c r="D62" t="s">
        <v>13</v>
      </c>
      <c r="E62" t="s">
        <v>17</v>
      </c>
      <c r="F62" s="1" t="s">
        <v>17</v>
      </c>
      <c r="G62" t="s">
        <v>17</v>
      </c>
      <c r="H62" t="s">
        <v>20</v>
      </c>
      <c r="I62">
        <v>435400</v>
      </c>
      <c r="J62">
        <v>8.85</v>
      </c>
      <c r="K62">
        <v>190682.34150000001</v>
      </c>
    </row>
    <row r="63" spans="1:11" hidden="1" x14ac:dyDescent="0.25">
      <c r="A63" t="s">
        <v>16</v>
      </c>
      <c r="B63" t="s">
        <v>14</v>
      </c>
      <c r="C63" s="1">
        <v>19013</v>
      </c>
      <c r="D63" t="s">
        <v>13</v>
      </c>
      <c r="E63" t="s">
        <v>17</v>
      </c>
      <c r="F63" s="1" t="s">
        <v>17</v>
      </c>
      <c r="G63" t="s">
        <v>17</v>
      </c>
      <c r="H63" t="s">
        <v>22</v>
      </c>
      <c r="I63">
        <v>358380</v>
      </c>
      <c r="J63">
        <v>8.6</v>
      </c>
      <c r="K63">
        <v>54921.192000000003</v>
      </c>
    </row>
    <row r="64" spans="1:11" hidden="1" x14ac:dyDescent="0.25">
      <c r="A64" t="s">
        <v>16</v>
      </c>
      <c r="B64" t="s">
        <v>14</v>
      </c>
      <c r="C64" s="1">
        <v>10489</v>
      </c>
      <c r="D64" t="s">
        <v>13</v>
      </c>
      <c r="E64" t="s">
        <v>17</v>
      </c>
      <c r="F64" s="1" t="s">
        <v>17</v>
      </c>
      <c r="G64" t="s">
        <v>17</v>
      </c>
      <c r="H64" t="s">
        <v>25</v>
      </c>
      <c r="I64">
        <v>514425</v>
      </c>
      <c r="J64">
        <v>8.3000000000000007</v>
      </c>
      <c r="K64">
        <v>278967.804</v>
      </c>
    </row>
    <row r="65" spans="1:11" hidden="1" x14ac:dyDescent="0.25">
      <c r="A65" t="s">
        <v>16</v>
      </c>
      <c r="B65" t="s">
        <v>14</v>
      </c>
      <c r="C65" s="1">
        <v>17369</v>
      </c>
      <c r="D65" t="s">
        <v>13</v>
      </c>
      <c r="E65" t="s">
        <v>17</v>
      </c>
      <c r="F65" s="1" t="s">
        <v>17</v>
      </c>
      <c r="G65" t="s">
        <v>17</v>
      </c>
      <c r="H65" t="s">
        <v>15</v>
      </c>
      <c r="I65">
        <v>222630.00000000003</v>
      </c>
      <c r="J65">
        <v>8.6</v>
      </c>
      <c r="K65">
        <v>68050.932000000001</v>
      </c>
    </row>
    <row r="66" spans="1:11" x14ac:dyDescent="0.25">
      <c r="A66" t="s">
        <v>11</v>
      </c>
      <c r="B66" t="s">
        <v>12</v>
      </c>
      <c r="C66" s="1">
        <v>13779</v>
      </c>
      <c r="D66" t="s">
        <v>13</v>
      </c>
      <c r="E66" t="s">
        <v>14</v>
      </c>
      <c r="F66" s="1">
        <v>13532</v>
      </c>
      <c r="G66" t="s">
        <v>13</v>
      </c>
      <c r="H66" t="s">
        <v>15</v>
      </c>
      <c r="I66">
        <v>315665</v>
      </c>
      <c r="J66">
        <v>8.85</v>
      </c>
      <c r="K66">
        <v>105991.599</v>
      </c>
    </row>
    <row r="67" spans="1:11" x14ac:dyDescent="0.25">
      <c r="A67" t="s">
        <v>11</v>
      </c>
      <c r="B67" t="s">
        <v>12</v>
      </c>
      <c r="C67" s="1">
        <v>15759</v>
      </c>
      <c r="D67" t="s">
        <v>13</v>
      </c>
      <c r="E67" t="s">
        <v>14</v>
      </c>
      <c r="F67" s="1">
        <v>16112</v>
      </c>
      <c r="G67" t="s">
        <v>13</v>
      </c>
      <c r="H67" t="s">
        <v>25</v>
      </c>
      <c r="I67">
        <v>469990</v>
      </c>
      <c r="J67">
        <v>9.3000000000000007</v>
      </c>
      <c r="K67">
        <v>159691.67199999999</v>
      </c>
    </row>
    <row r="68" spans="1:11" hidden="1" x14ac:dyDescent="0.25">
      <c r="A68" t="s">
        <v>16</v>
      </c>
      <c r="B68" t="s">
        <v>14</v>
      </c>
      <c r="C68" s="1">
        <v>16785</v>
      </c>
      <c r="D68" t="s">
        <v>13</v>
      </c>
      <c r="E68" t="s">
        <v>17</v>
      </c>
      <c r="F68" s="1" t="s">
        <v>17</v>
      </c>
      <c r="G68" t="s">
        <v>17</v>
      </c>
      <c r="H68" t="s">
        <v>21</v>
      </c>
      <c r="I68">
        <v>511830</v>
      </c>
      <c r="J68">
        <v>8.9</v>
      </c>
      <c r="K68">
        <v>156871.53899999999</v>
      </c>
    </row>
    <row r="69" spans="1:11" hidden="1" x14ac:dyDescent="0.25">
      <c r="A69" t="s">
        <v>16</v>
      </c>
      <c r="B69" t="s">
        <v>12</v>
      </c>
      <c r="C69" s="1">
        <v>11727</v>
      </c>
      <c r="D69" t="s">
        <v>13</v>
      </c>
      <c r="E69" t="s">
        <v>17</v>
      </c>
      <c r="F69" s="1" t="s">
        <v>17</v>
      </c>
      <c r="G69" t="s">
        <v>17</v>
      </c>
      <c r="H69" t="s">
        <v>22</v>
      </c>
      <c r="I69">
        <v>228165</v>
      </c>
      <c r="J69">
        <v>8.65</v>
      </c>
      <c r="K69">
        <v>114546.43550000001</v>
      </c>
    </row>
    <row r="70" spans="1:11" hidden="1" x14ac:dyDescent="0.25">
      <c r="A70" t="s">
        <v>16</v>
      </c>
      <c r="B70" t="s">
        <v>14</v>
      </c>
      <c r="C70" s="1">
        <v>16117</v>
      </c>
      <c r="D70" t="s">
        <v>13</v>
      </c>
      <c r="E70" t="s">
        <v>17</v>
      </c>
      <c r="F70" s="1" t="s">
        <v>17</v>
      </c>
      <c r="G70" t="s">
        <v>17</v>
      </c>
      <c r="H70" t="s">
        <v>24</v>
      </c>
      <c r="I70">
        <v>576905</v>
      </c>
      <c r="J70">
        <v>8.85</v>
      </c>
      <c r="K70">
        <v>418866.77350000001</v>
      </c>
    </row>
    <row r="71" spans="1:11" hidden="1" x14ac:dyDescent="0.25">
      <c r="A71" t="s">
        <v>16</v>
      </c>
      <c r="B71" t="s">
        <v>12</v>
      </c>
      <c r="C71" s="1">
        <v>16736</v>
      </c>
      <c r="D71" t="s">
        <v>13</v>
      </c>
      <c r="E71" t="s">
        <v>17</v>
      </c>
      <c r="F71" s="1" t="s">
        <v>17</v>
      </c>
      <c r="G71" t="s">
        <v>17</v>
      </c>
      <c r="H71" t="s">
        <v>23</v>
      </c>
      <c r="I71">
        <v>420805</v>
      </c>
      <c r="J71">
        <v>9.3000000000000007</v>
      </c>
      <c r="K71">
        <v>142671.476</v>
      </c>
    </row>
    <row r="72" spans="1:11" x14ac:dyDescent="0.25">
      <c r="A72" t="s">
        <v>11</v>
      </c>
      <c r="B72" t="s">
        <v>12</v>
      </c>
      <c r="C72" s="1">
        <v>17160</v>
      </c>
      <c r="D72" t="s">
        <v>13</v>
      </c>
      <c r="E72" t="s">
        <v>14</v>
      </c>
      <c r="F72" s="1">
        <v>16910</v>
      </c>
      <c r="G72" t="s">
        <v>13</v>
      </c>
      <c r="H72" t="s">
        <v>24</v>
      </c>
      <c r="I72">
        <v>831214.99999999988</v>
      </c>
      <c r="J72">
        <v>7.9499999999999993</v>
      </c>
      <c r="K72">
        <v>250979.43199999997</v>
      </c>
    </row>
    <row r="73" spans="1:11" x14ac:dyDescent="0.25">
      <c r="A73" t="s">
        <v>11</v>
      </c>
      <c r="B73" t="s">
        <v>12</v>
      </c>
      <c r="C73" s="1">
        <v>15124</v>
      </c>
      <c r="D73" t="s">
        <v>13</v>
      </c>
      <c r="E73" t="s">
        <v>14</v>
      </c>
      <c r="F73" s="1">
        <v>16878</v>
      </c>
      <c r="G73" t="s">
        <v>13</v>
      </c>
      <c r="H73" t="s">
        <v>20</v>
      </c>
      <c r="I73">
        <v>464184.99999999994</v>
      </c>
      <c r="J73">
        <v>7.9499999999999993</v>
      </c>
      <c r="K73">
        <v>108315.95049999999</v>
      </c>
    </row>
    <row r="74" spans="1:11" x14ac:dyDescent="0.25">
      <c r="A74" t="s">
        <v>11</v>
      </c>
      <c r="B74" t="s">
        <v>12</v>
      </c>
      <c r="C74" s="1">
        <v>10341</v>
      </c>
      <c r="D74" t="s">
        <v>19</v>
      </c>
      <c r="E74" t="s">
        <v>14</v>
      </c>
      <c r="F74" s="1">
        <v>10286</v>
      </c>
      <c r="G74" t="s">
        <v>19</v>
      </c>
      <c r="H74" t="s">
        <v>21</v>
      </c>
      <c r="I74">
        <v>704220</v>
      </c>
      <c r="J74">
        <v>6.7</v>
      </c>
      <c r="K74">
        <v>59175.82</v>
      </c>
    </row>
    <row r="75" spans="1:11" x14ac:dyDescent="0.25">
      <c r="A75" t="s">
        <v>11</v>
      </c>
      <c r="B75" t="s">
        <v>14</v>
      </c>
      <c r="C75" s="1">
        <v>15496</v>
      </c>
      <c r="D75" t="s">
        <v>13</v>
      </c>
      <c r="E75" t="s">
        <v>12</v>
      </c>
      <c r="F75" s="1">
        <v>16614</v>
      </c>
      <c r="G75" t="s">
        <v>13</v>
      </c>
      <c r="H75" t="s">
        <v>25</v>
      </c>
      <c r="I75">
        <v>556237.5</v>
      </c>
      <c r="J75">
        <v>5.95</v>
      </c>
      <c r="K75">
        <v>112881.24900000001</v>
      </c>
    </row>
    <row r="76" spans="1:11" x14ac:dyDescent="0.25">
      <c r="A76" t="s">
        <v>11</v>
      </c>
      <c r="B76" t="s">
        <v>12</v>
      </c>
      <c r="C76" s="1">
        <v>13972</v>
      </c>
      <c r="D76" t="s">
        <v>13</v>
      </c>
      <c r="E76" t="s">
        <v>14</v>
      </c>
      <c r="F76" s="1">
        <v>14866</v>
      </c>
      <c r="G76" t="s">
        <v>13</v>
      </c>
      <c r="H76" t="s">
        <v>24</v>
      </c>
      <c r="I76">
        <v>640997.50000000012</v>
      </c>
      <c r="J76">
        <v>5.95</v>
      </c>
      <c r="K76">
        <v>95228.919500000004</v>
      </c>
    </row>
    <row r="77" spans="1:11" hidden="1" x14ac:dyDescent="0.25">
      <c r="A77" t="s">
        <v>16</v>
      </c>
      <c r="B77" t="s">
        <v>14</v>
      </c>
      <c r="C77" s="1">
        <v>20019</v>
      </c>
      <c r="D77" t="s">
        <v>13</v>
      </c>
      <c r="E77" t="s">
        <v>17</v>
      </c>
      <c r="F77" s="1" t="s">
        <v>17</v>
      </c>
      <c r="G77" t="s">
        <v>17</v>
      </c>
      <c r="H77" t="s">
        <v>23</v>
      </c>
      <c r="I77">
        <v>418502.50000000006</v>
      </c>
      <c r="J77">
        <v>5.95</v>
      </c>
      <c r="K77">
        <v>52353.073500000006</v>
      </c>
    </row>
    <row r="78" spans="1:11" hidden="1" x14ac:dyDescent="0.25">
      <c r="A78" t="s">
        <v>16</v>
      </c>
      <c r="B78" t="s">
        <v>14</v>
      </c>
      <c r="C78" s="1">
        <v>8330</v>
      </c>
      <c r="D78" t="s">
        <v>13</v>
      </c>
      <c r="E78" t="s">
        <v>17</v>
      </c>
      <c r="F78" s="1" t="s">
        <v>17</v>
      </c>
      <c r="G78" t="s">
        <v>17</v>
      </c>
      <c r="H78" t="s">
        <v>25</v>
      </c>
      <c r="I78">
        <v>740522.50000000012</v>
      </c>
      <c r="J78">
        <v>6.55</v>
      </c>
      <c r="K78">
        <v>440097.31650000007</v>
      </c>
    </row>
    <row r="79" spans="1:11" x14ac:dyDescent="0.25">
      <c r="A79" t="s">
        <v>11</v>
      </c>
      <c r="B79" t="s">
        <v>12</v>
      </c>
      <c r="C79" s="1">
        <v>12031</v>
      </c>
      <c r="D79" t="s">
        <v>13</v>
      </c>
      <c r="E79" t="s">
        <v>14</v>
      </c>
      <c r="F79" s="1">
        <v>14120</v>
      </c>
      <c r="G79" t="s">
        <v>13</v>
      </c>
      <c r="H79" t="s">
        <v>15</v>
      </c>
      <c r="I79">
        <v>240412.5</v>
      </c>
      <c r="J79">
        <v>6.85</v>
      </c>
      <c r="K79">
        <v>45051.165500000003</v>
      </c>
    </row>
    <row r="80" spans="1:11" x14ac:dyDescent="0.25">
      <c r="A80" t="s">
        <v>11</v>
      </c>
      <c r="B80" t="s">
        <v>12</v>
      </c>
      <c r="C80" s="1">
        <v>12707</v>
      </c>
      <c r="D80" t="s">
        <v>13</v>
      </c>
      <c r="E80" t="s">
        <v>14</v>
      </c>
      <c r="F80" s="1">
        <v>13260</v>
      </c>
      <c r="G80" t="s">
        <v>13</v>
      </c>
      <c r="H80" t="s">
        <v>21</v>
      </c>
      <c r="I80">
        <v>506112.50000000006</v>
      </c>
      <c r="J80">
        <v>6.55</v>
      </c>
      <c r="K80">
        <v>183935.13400000002</v>
      </c>
    </row>
    <row r="81" spans="1:11" x14ac:dyDescent="0.25">
      <c r="A81" t="s">
        <v>11</v>
      </c>
      <c r="B81" t="s">
        <v>12</v>
      </c>
      <c r="C81" s="1">
        <v>14887</v>
      </c>
      <c r="D81" t="s">
        <v>13</v>
      </c>
      <c r="E81" t="s">
        <v>14</v>
      </c>
      <c r="F81" s="1">
        <v>15751</v>
      </c>
      <c r="G81" t="s">
        <v>13</v>
      </c>
      <c r="H81" t="s">
        <v>25</v>
      </c>
      <c r="I81">
        <v>277030.00000000006</v>
      </c>
      <c r="J81">
        <v>6.55</v>
      </c>
      <c r="K81">
        <v>69154.146500000003</v>
      </c>
    </row>
    <row r="82" spans="1:11" x14ac:dyDescent="0.25">
      <c r="A82" t="s">
        <v>11</v>
      </c>
      <c r="B82" t="s">
        <v>12</v>
      </c>
      <c r="C82" s="1">
        <v>15329</v>
      </c>
      <c r="D82" t="s">
        <v>13</v>
      </c>
      <c r="E82" t="s">
        <v>14</v>
      </c>
      <c r="F82" s="1">
        <v>16943</v>
      </c>
      <c r="G82" t="s">
        <v>13</v>
      </c>
      <c r="H82" t="s">
        <v>15</v>
      </c>
      <c r="I82">
        <v>213100.00000000003</v>
      </c>
      <c r="J82">
        <v>6.55</v>
      </c>
      <c r="K82">
        <v>44268.328500000003</v>
      </c>
    </row>
    <row r="83" spans="1:11" hidden="1" x14ac:dyDescent="0.25">
      <c r="A83" t="s">
        <v>16</v>
      </c>
      <c r="B83" t="s">
        <v>14</v>
      </c>
      <c r="C83" s="1">
        <v>10765</v>
      </c>
      <c r="D83" t="s">
        <v>13</v>
      </c>
      <c r="E83" t="s">
        <v>17</v>
      </c>
      <c r="F83" s="1" t="s">
        <v>17</v>
      </c>
      <c r="G83" t="s">
        <v>17</v>
      </c>
      <c r="H83" t="s">
        <v>15</v>
      </c>
      <c r="I83">
        <v>415800</v>
      </c>
      <c r="J83">
        <v>8</v>
      </c>
      <c r="K83">
        <v>67379.040000000008</v>
      </c>
    </row>
    <row r="84" spans="1:11" hidden="1" x14ac:dyDescent="0.25">
      <c r="A84" t="s">
        <v>16</v>
      </c>
      <c r="B84" t="s">
        <v>14</v>
      </c>
      <c r="C84" s="1">
        <v>18099</v>
      </c>
      <c r="D84" t="s">
        <v>13</v>
      </c>
      <c r="E84" t="s">
        <v>17</v>
      </c>
      <c r="F84" s="1" t="s">
        <v>17</v>
      </c>
      <c r="G84" t="s">
        <v>17</v>
      </c>
      <c r="H84" t="s">
        <v>15</v>
      </c>
      <c r="I84">
        <v>286067.5</v>
      </c>
      <c r="J84">
        <v>7.9499999999999993</v>
      </c>
      <c r="K84">
        <v>53968.522999999994</v>
      </c>
    </row>
    <row r="85" spans="1:11" hidden="1" x14ac:dyDescent="0.25">
      <c r="A85" t="s">
        <v>16</v>
      </c>
      <c r="B85" t="s">
        <v>12</v>
      </c>
      <c r="C85" s="1">
        <v>12975</v>
      </c>
      <c r="D85" t="s">
        <v>13</v>
      </c>
      <c r="E85" t="s">
        <v>17</v>
      </c>
      <c r="F85" s="1" t="s">
        <v>17</v>
      </c>
      <c r="G85" t="s">
        <v>17</v>
      </c>
      <c r="H85" t="s">
        <v>23</v>
      </c>
      <c r="I85">
        <v>296862.5</v>
      </c>
      <c r="J85">
        <v>7.9499999999999993</v>
      </c>
      <c r="K85">
        <v>37688.583499999993</v>
      </c>
    </row>
    <row r="86" spans="1:11" hidden="1" x14ac:dyDescent="0.25">
      <c r="A86" t="s">
        <v>16</v>
      </c>
      <c r="B86" t="s">
        <v>14</v>
      </c>
      <c r="C86" s="1">
        <v>7401</v>
      </c>
      <c r="D86" t="s">
        <v>13</v>
      </c>
      <c r="E86" t="s">
        <v>17</v>
      </c>
      <c r="F86" s="1" t="s">
        <v>17</v>
      </c>
      <c r="G86" t="s">
        <v>17</v>
      </c>
      <c r="H86" t="s">
        <v>15</v>
      </c>
      <c r="I86">
        <v>827750</v>
      </c>
      <c r="J86">
        <v>7.5</v>
      </c>
      <c r="K86">
        <v>503763.27499999997</v>
      </c>
    </row>
    <row r="87" spans="1:11" x14ac:dyDescent="0.25">
      <c r="A87" t="s">
        <v>11</v>
      </c>
      <c r="B87" t="s">
        <v>12</v>
      </c>
      <c r="C87" s="1">
        <v>13116</v>
      </c>
      <c r="D87" t="s">
        <v>13</v>
      </c>
      <c r="E87" t="s">
        <v>14</v>
      </c>
      <c r="F87" s="1">
        <v>12886</v>
      </c>
      <c r="G87" t="s">
        <v>13</v>
      </c>
      <c r="H87" t="s">
        <v>25</v>
      </c>
      <c r="I87">
        <v>367200</v>
      </c>
      <c r="J87">
        <v>8</v>
      </c>
      <c r="K87">
        <v>131812.92000000001</v>
      </c>
    </row>
    <row r="88" spans="1:11" hidden="1" x14ac:dyDescent="0.25">
      <c r="A88" t="s">
        <v>16</v>
      </c>
      <c r="B88" t="s">
        <v>14</v>
      </c>
      <c r="C88" s="1">
        <v>19060</v>
      </c>
      <c r="D88" t="s">
        <v>13</v>
      </c>
      <c r="E88" t="s">
        <v>17</v>
      </c>
      <c r="F88" s="1" t="s">
        <v>17</v>
      </c>
      <c r="G88" t="s">
        <v>17</v>
      </c>
      <c r="H88" t="s">
        <v>15</v>
      </c>
      <c r="I88">
        <v>938730</v>
      </c>
      <c r="J88">
        <v>7.9</v>
      </c>
      <c r="K88">
        <v>212874.83100000001</v>
      </c>
    </row>
    <row r="89" spans="1:11" hidden="1" x14ac:dyDescent="0.25">
      <c r="A89" t="s">
        <v>16</v>
      </c>
      <c r="B89" t="s">
        <v>14</v>
      </c>
      <c r="C89" s="1">
        <v>13208</v>
      </c>
      <c r="D89" t="s">
        <v>13</v>
      </c>
      <c r="E89" t="s">
        <v>17</v>
      </c>
      <c r="F89" s="1" t="s">
        <v>17</v>
      </c>
      <c r="G89" t="s">
        <v>17</v>
      </c>
      <c r="H89" t="s">
        <v>25</v>
      </c>
      <c r="I89">
        <v>270625</v>
      </c>
      <c r="J89">
        <v>8.25</v>
      </c>
      <c r="K89">
        <v>77355.45</v>
      </c>
    </row>
    <row r="90" spans="1:11" hidden="1" x14ac:dyDescent="0.25">
      <c r="A90" t="s">
        <v>16</v>
      </c>
      <c r="B90" t="s">
        <v>12</v>
      </c>
      <c r="C90" s="1">
        <v>15642</v>
      </c>
      <c r="D90" t="s">
        <v>13</v>
      </c>
      <c r="E90" t="s">
        <v>17</v>
      </c>
      <c r="F90" s="1" t="s">
        <v>17</v>
      </c>
      <c r="G90" t="s">
        <v>17</v>
      </c>
      <c r="H90" t="s">
        <v>24</v>
      </c>
      <c r="I90">
        <v>245475</v>
      </c>
      <c r="J90">
        <v>9.1</v>
      </c>
      <c r="K90">
        <v>96121.463999999993</v>
      </c>
    </row>
    <row r="91" spans="1:11" hidden="1" x14ac:dyDescent="0.25">
      <c r="A91" t="s">
        <v>16</v>
      </c>
      <c r="B91" t="s">
        <v>14</v>
      </c>
      <c r="C91" s="1">
        <v>14386</v>
      </c>
      <c r="D91" t="s">
        <v>13</v>
      </c>
      <c r="E91" t="s">
        <v>17</v>
      </c>
      <c r="F91" s="1" t="s">
        <v>17</v>
      </c>
      <c r="G91" t="s">
        <v>17</v>
      </c>
      <c r="H91" t="s">
        <v>20</v>
      </c>
      <c r="I91">
        <v>430945</v>
      </c>
      <c r="J91">
        <v>9.1</v>
      </c>
      <c r="K91">
        <v>173196.25</v>
      </c>
    </row>
    <row r="92" spans="1:11" x14ac:dyDescent="0.25">
      <c r="A92" t="s">
        <v>11</v>
      </c>
      <c r="B92" t="s">
        <v>12</v>
      </c>
      <c r="C92" s="1">
        <v>14950</v>
      </c>
      <c r="D92" t="s">
        <v>13</v>
      </c>
      <c r="E92" t="s">
        <v>14</v>
      </c>
      <c r="F92" s="1">
        <v>16566</v>
      </c>
      <c r="G92" t="s">
        <v>13</v>
      </c>
      <c r="H92" t="s">
        <v>23</v>
      </c>
      <c r="I92">
        <v>248982.50000000003</v>
      </c>
      <c r="J92">
        <v>5.95</v>
      </c>
      <c r="K92">
        <v>55991.396500000003</v>
      </c>
    </row>
    <row r="93" spans="1:11" x14ac:dyDescent="0.25">
      <c r="A93" t="s">
        <v>11</v>
      </c>
      <c r="B93" t="s">
        <v>12</v>
      </c>
      <c r="C93" s="1">
        <v>10143</v>
      </c>
      <c r="D93" t="s">
        <v>13</v>
      </c>
      <c r="E93" t="s">
        <v>14</v>
      </c>
      <c r="F93" s="1">
        <v>12246</v>
      </c>
      <c r="G93" t="s">
        <v>19</v>
      </c>
      <c r="H93" t="s">
        <v>21</v>
      </c>
      <c r="I93">
        <v>406875</v>
      </c>
      <c r="J93">
        <v>8.5</v>
      </c>
      <c r="K93">
        <v>206096.83499999999</v>
      </c>
    </row>
    <row r="94" spans="1:11" x14ac:dyDescent="0.25">
      <c r="A94" t="s">
        <v>11</v>
      </c>
      <c r="B94" t="s">
        <v>12</v>
      </c>
      <c r="C94" s="1">
        <v>15456</v>
      </c>
      <c r="D94" t="s">
        <v>13</v>
      </c>
      <c r="E94" t="s">
        <v>14</v>
      </c>
      <c r="F94" s="1">
        <v>16440</v>
      </c>
      <c r="G94" t="s">
        <v>13</v>
      </c>
      <c r="H94" t="s">
        <v>25</v>
      </c>
      <c r="I94">
        <v>553350</v>
      </c>
      <c r="J94">
        <v>8.5</v>
      </c>
      <c r="K94">
        <v>89715.395000000004</v>
      </c>
    </row>
    <row r="95" spans="1:11" x14ac:dyDescent="0.25">
      <c r="A95" t="s">
        <v>11</v>
      </c>
      <c r="B95" t="s">
        <v>12</v>
      </c>
      <c r="C95" s="1">
        <v>12386</v>
      </c>
      <c r="D95" t="s">
        <v>19</v>
      </c>
      <c r="E95" t="s">
        <v>14</v>
      </c>
      <c r="F95" s="1">
        <v>15438</v>
      </c>
      <c r="G95" t="s">
        <v>13</v>
      </c>
      <c r="H95" t="s">
        <v>25</v>
      </c>
      <c r="I95">
        <v>368900</v>
      </c>
      <c r="J95">
        <v>8.5</v>
      </c>
      <c r="K95">
        <v>52824.31</v>
      </c>
    </row>
    <row r="96" spans="1:11" hidden="1" x14ac:dyDescent="0.25">
      <c r="A96" t="s">
        <v>16</v>
      </c>
      <c r="B96" t="s">
        <v>12</v>
      </c>
      <c r="C96" s="1">
        <v>14555</v>
      </c>
      <c r="D96" t="s">
        <v>13</v>
      </c>
      <c r="E96" t="s">
        <v>17</v>
      </c>
      <c r="F96" s="1" t="s">
        <v>17</v>
      </c>
      <c r="G96" t="s">
        <v>17</v>
      </c>
      <c r="H96" t="s">
        <v>24</v>
      </c>
      <c r="I96">
        <v>463887.49999999994</v>
      </c>
      <c r="J96">
        <v>9.15</v>
      </c>
      <c r="K96">
        <v>47223.747499999998</v>
      </c>
    </row>
    <row r="97" spans="1:11" hidden="1" x14ac:dyDescent="0.25">
      <c r="A97" t="s">
        <v>16</v>
      </c>
      <c r="B97" t="s">
        <v>12</v>
      </c>
      <c r="C97" s="1">
        <v>11034</v>
      </c>
      <c r="D97" t="s">
        <v>13</v>
      </c>
      <c r="E97" t="s">
        <v>17</v>
      </c>
      <c r="F97" s="1" t="s">
        <v>17</v>
      </c>
      <c r="G97" t="s">
        <v>17</v>
      </c>
      <c r="H97" t="s">
        <v>15</v>
      </c>
      <c r="I97">
        <v>497260</v>
      </c>
      <c r="J97">
        <v>8.1</v>
      </c>
      <c r="K97">
        <v>258271.43899999998</v>
      </c>
    </row>
    <row r="98" spans="1:11" hidden="1" x14ac:dyDescent="0.25">
      <c r="A98" t="s">
        <v>16</v>
      </c>
      <c r="B98" t="s">
        <v>14</v>
      </c>
      <c r="C98" s="1">
        <v>13763</v>
      </c>
      <c r="D98" t="s">
        <v>13</v>
      </c>
      <c r="E98" t="s">
        <v>17</v>
      </c>
      <c r="F98" s="1" t="s">
        <v>17</v>
      </c>
      <c r="G98" t="s">
        <v>17</v>
      </c>
      <c r="H98" t="s">
        <v>24</v>
      </c>
      <c r="I98">
        <v>313585</v>
      </c>
      <c r="J98">
        <v>6.3</v>
      </c>
      <c r="K98">
        <v>121529.601</v>
      </c>
    </row>
    <row r="99" spans="1:11" hidden="1" x14ac:dyDescent="0.25">
      <c r="A99" t="s">
        <v>16</v>
      </c>
      <c r="B99" t="s">
        <v>14</v>
      </c>
      <c r="C99" s="1">
        <v>12919</v>
      </c>
      <c r="D99" t="s">
        <v>19</v>
      </c>
      <c r="E99" t="s">
        <v>12</v>
      </c>
      <c r="F99" s="1">
        <v>10291</v>
      </c>
      <c r="G99" t="s">
        <v>13</v>
      </c>
      <c r="H99" t="s">
        <v>20</v>
      </c>
      <c r="I99">
        <v>1652420</v>
      </c>
      <c r="J99">
        <v>7.3000000000000007</v>
      </c>
      <c r="K99">
        <v>98421.997999999992</v>
      </c>
    </row>
    <row r="100" spans="1:11" hidden="1" x14ac:dyDescent="0.25">
      <c r="A100" t="s">
        <v>16</v>
      </c>
      <c r="B100" t="s">
        <v>14</v>
      </c>
      <c r="C100" s="1">
        <v>14773</v>
      </c>
      <c r="D100" t="s">
        <v>13</v>
      </c>
      <c r="E100" t="s">
        <v>17</v>
      </c>
      <c r="F100" s="1" t="s">
        <v>17</v>
      </c>
      <c r="G100" t="s">
        <v>17</v>
      </c>
      <c r="H100" t="s">
        <v>20</v>
      </c>
      <c r="I100">
        <v>429200</v>
      </c>
      <c r="J100">
        <v>7.3000000000000007</v>
      </c>
      <c r="K100">
        <v>43295.549999999996</v>
      </c>
    </row>
    <row r="101" spans="1:11" hidden="1" x14ac:dyDescent="0.25">
      <c r="A101" t="s">
        <v>16</v>
      </c>
      <c r="B101" t="s">
        <v>12</v>
      </c>
      <c r="C101" s="1">
        <v>12229</v>
      </c>
      <c r="D101" t="s">
        <v>19</v>
      </c>
      <c r="E101" t="s">
        <v>14</v>
      </c>
      <c r="F101" s="1">
        <v>11653</v>
      </c>
      <c r="G101" t="s">
        <v>13</v>
      </c>
      <c r="H101" t="s">
        <v>24</v>
      </c>
      <c r="I101">
        <v>295075</v>
      </c>
      <c r="J101">
        <v>7.3000000000000007</v>
      </c>
      <c r="K101">
        <v>98376.932000000001</v>
      </c>
    </row>
    <row r="102" spans="1:11" hidden="1" x14ac:dyDescent="0.25">
      <c r="A102" t="s">
        <v>16</v>
      </c>
      <c r="B102" t="s">
        <v>12</v>
      </c>
      <c r="C102" s="1">
        <v>11266</v>
      </c>
      <c r="D102" t="s">
        <v>13</v>
      </c>
      <c r="E102" t="s">
        <v>17</v>
      </c>
      <c r="F102" s="1" t="s">
        <v>17</v>
      </c>
      <c r="G102" t="s">
        <v>17</v>
      </c>
      <c r="H102" t="s">
        <v>22</v>
      </c>
      <c r="I102">
        <v>241087.49999999997</v>
      </c>
      <c r="J102">
        <v>7.15</v>
      </c>
      <c r="K102">
        <v>57642.413999999997</v>
      </c>
    </row>
    <row r="103" spans="1:11" x14ac:dyDescent="0.25">
      <c r="A103" t="s">
        <v>11</v>
      </c>
      <c r="B103" t="s">
        <v>12</v>
      </c>
      <c r="C103" s="1">
        <v>16646</v>
      </c>
      <c r="D103" t="s">
        <v>13</v>
      </c>
      <c r="E103" t="s">
        <v>14</v>
      </c>
      <c r="F103" s="1">
        <v>17740</v>
      </c>
      <c r="G103" t="s">
        <v>13</v>
      </c>
      <c r="H103" t="s">
        <v>20</v>
      </c>
      <c r="I103">
        <v>332164.99999999994</v>
      </c>
      <c r="J103">
        <v>7.15</v>
      </c>
      <c r="K103">
        <v>57873.857999999993</v>
      </c>
    </row>
    <row r="104" spans="1:11" hidden="1" x14ac:dyDescent="0.25">
      <c r="A104" t="s">
        <v>16</v>
      </c>
      <c r="B104" t="s">
        <v>14</v>
      </c>
      <c r="C104" s="1">
        <v>18909</v>
      </c>
      <c r="D104" t="s">
        <v>19</v>
      </c>
      <c r="E104" t="s">
        <v>17</v>
      </c>
      <c r="F104" s="1" t="s">
        <v>17</v>
      </c>
      <c r="G104" t="s">
        <v>17</v>
      </c>
      <c r="H104" t="s">
        <v>24</v>
      </c>
      <c r="I104">
        <v>883987.49999999988</v>
      </c>
      <c r="J104">
        <v>7.15</v>
      </c>
      <c r="K104">
        <v>215150.77099999998</v>
      </c>
    </row>
    <row r="105" spans="1:11" x14ac:dyDescent="0.25">
      <c r="A105" t="s">
        <v>11</v>
      </c>
      <c r="B105" t="s">
        <v>12</v>
      </c>
      <c r="C105" s="1">
        <v>15813</v>
      </c>
      <c r="D105" t="s">
        <v>13</v>
      </c>
      <c r="E105" t="s">
        <v>14</v>
      </c>
      <c r="F105" s="1">
        <v>15975</v>
      </c>
      <c r="G105" t="s">
        <v>13</v>
      </c>
      <c r="H105" t="s">
        <v>22</v>
      </c>
      <c r="I105">
        <v>651887.49999999988</v>
      </c>
      <c r="J105">
        <v>7.75</v>
      </c>
      <c r="K105">
        <v>229505.34499999997</v>
      </c>
    </row>
    <row r="106" spans="1:11" hidden="1" x14ac:dyDescent="0.25">
      <c r="A106" t="s">
        <v>16</v>
      </c>
      <c r="B106" t="s">
        <v>14</v>
      </c>
      <c r="C106" s="1">
        <v>16737</v>
      </c>
      <c r="D106" t="s">
        <v>13</v>
      </c>
      <c r="E106" t="s">
        <v>17</v>
      </c>
      <c r="F106" s="1" t="s">
        <v>17</v>
      </c>
      <c r="G106" t="s">
        <v>17</v>
      </c>
      <c r="H106" t="s">
        <v>25</v>
      </c>
      <c r="I106">
        <v>932204.99999999988</v>
      </c>
      <c r="J106">
        <v>7.15</v>
      </c>
      <c r="K106">
        <v>316991.48849999998</v>
      </c>
    </row>
    <row r="107" spans="1:11" hidden="1" x14ac:dyDescent="0.25">
      <c r="A107" t="s">
        <v>16</v>
      </c>
      <c r="B107" t="s">
        <v>14</v>
      </c>
      <c r="C107" s="1">
        <v>10120</v>
      </c>
      <c r="D107" t="s">
        <v>13</v>
      </c>
      <c r="E107" t="s">
        <v>17</v>
      </c>
      <c r="F107" s="1" t="s">
        <v>17</v>
      </c>
      <c r="G107" t="s">
        <v>17</v>
      </c>
      <c r="H107" t="s">
        <v>24</v>
      </c>
      <c r="I107">
        <v>316535</v>
      </c>
      <c r="J107">
        <v>7.3000000000000007</v>
      </c>
      <c r="K107">
        <v>56654.399999999994</v>
      </c>
    </row>
    <row r="108" spans="1:11" hidden="1" x14ac:dyDescent="0.25">
      <c r="A108" t="s">
        <v>16</v>
      </c>
      <c r="B108" t="s">
        <v>12</v>
      </c>
      <c r="C108" s="1">
        <v>11906</v>
      </c>
      <c r="D108" t="s">
        <v>13</v>
      </c>
      <c r="E108" t="s">
        <v>14</v>
      </c>
      <c r="F108" s="1">
        <v>13053</v>
      </c>
      <c r="G108" t="s">
        <v>19</v>
      </c>
      <c r="H108" t="s">
        <v>25</v>
      </c>
      <c r="I108">
        <v>359455</v>
      </c>
      <c r="J108">
        <v>7.3000000000000007</v>
      </c>
      <c r="K108">
        <v>178513.93700000001</v>
      </c>
    </row>
    <row r="109" spans="1:11" hidden="1" x14ac:dyDescent="0.25">
      <c r="A109" t="s">
        <v>16</v>
      </c>
      <c r="B109" t="s">
        <v>14</v>
      </c>
      <c r="C109" s="1">
        <v>16934</v>
      </c>
      <c r="D109" t="s">
        <v>13</v>
      </c>
      <c r="E109" t="s">
        <v>17</v>
      </c>
      <c r="F109" s="1" t="s">
        <v>17</v>
      </c>
      <c r="G109" t="s">
        <v>17</v>
      </c>
      <c r="H109" t="s">
        <v>25</v>
      </c>
      <c r="I109">
        <v>404062.49999999994</v>
      </c>
      <c r="J109">
        <v>7.75</v>
      </c>
      <c r="K109">
        <v>79593.847499999989</v>
      </c>
    </row>
    <row r="110" spans="1:11" x14ac:dyDescent="0.25">
      <c r="A110" t="s">
        <v>11</v>
      </c>
      <c r="B110" t="s">
        <v>12</v>
      </c>
      <c r="C110" s="1">
        <v>15564</v>
      </c>
      <c r="D110" t="s">
        <v>13</v>
      </c>
      <c r="E110" t="s">
        <v>14</v>
      </c>
      <c r="F110" s="1">
        <v>17828</v>
      </c>
      <c r="G110" t="s">
        <v>13</v>
      </c>
      <c r="H110" t="s">
        <v>25</v>
      </c>
      <c r="I110">
        <v>592625</v>
      </c>
      <c r="J110">
        <v>7.75</v>
      </c>
      <c r="K110">
        <v>26563.607499999998</v>
      </c>
    </row>
    <row r="111" spans="1:11" x14ac:dyDescent="0.25">
      <c r="A111" t="s">
        <v>11</v>
      </c>
      <c r="B111" t="s">
        <v>12</v>
      </c>
      <c r="C111" s="1">
        <v>17364</v>
      </c>
      <c r="D111" t="s">
        <v>13</v>
      </c>
      <c r="E111" t="s">
        <v>14</v>
      </c>
      <c r="F111" s="1">
        <v>16502</v>
      </c>
      <c r="G111" t="s">
        <v>19</v>
      </c>
      <c r="H111" t="s">
        <v>20</v>
      </c>
      <c r="I111">
        <v>583740</v>
      </c>
      <c r="J111">
        <v>8.1</v>
      </c>
      <c r="K111">
        <v>130658.30799999999</v>
      </c>
    </row>
    <row r="112" spans="1:11" hidden="1" x14ac:dyDescent="0.25">
      <c r="A112" t="s">
        <v>16</v>
      </c>
      <c r="B112" t="s">
        <v>14</v>
      </c>
      <c r="C112" s="1">
        <v>18225</v>
      </c>
      <c r="D112" t="s">
        <v>13</v>
      </c>
      <c r="E112" t="s">
        <v>17</v>
      </c>
      <c r="F112" s="1" t="s">
        <v>17</v>
      </c>
      <c r="G112" t="s">
        <v>17</v>
      </c>
      <c r="H112" t="s">
        <v>23</v>
      </c>
      <c r="I112">
        <v>357060</v>
      </c>
      <c r="J112">
        <v>8.1999999999999993</v>
      </c>
      <c r="K112">
        <v>87406.124000000011</v>
      </c>
    </row>
  </sheetData>
  <autoFilter ref="A1:K112">
    <filterColumn colId="0">
      <filters>
        <filter val="Joint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13"/>
  <sheetViews>
    <sheetView workbookViewId="0"/>
  </sheetViews>
  <sheetFormatPr defaultColWidth="8.85546875" defaultRowHeight="15" x14ac:dyDescent="0.25"/>
  <sheetData>
    <row r="1" spans="1:92" x14ac:dyDescent="0.25">
      <c r="B1">
        <v>1921</v>
      </c>
      <c r="C1">
        <v>1922</v>
      </c>
      <c r="D1">
        <v>1923</v>
      </c>
      <c r="E1">
        <v>1924</v>
      </c>
      <c r="F1">
        <v>1925</v>
      </c>
      <c r="G1">
        <v>1926</v>
      </c>
      <c r="H1">
        <v>1927</v>
      </c>
      <c r="I1">
        <v>1928</v>
      </c>
      <c r="J1">
        <v>1929</v>
      </c>
      <c r="K1">
        <v>1930</v>
      </c>
      <c r="L1">
        <v>1931</v>
      </c>
      <c r="M1">
        <v>1932</v>
      </c>
      <c r="N1">
        <v>1933</v>
      </c>
      <c r="O1">
        <v>1934</v>
      </c>
      <c r="P1">
        <v>1935</v>
      </c>
      <c r="Q1">
        <v>1936</v>
      </c>
      <c r="R1">
        <v>1937</v>
      </c>
      <c r="S1">
        <v>1938</v>
      </c>
      <c r="T1">
        <v>1939</v>
      </c>
      <c r="U1">
        <v>1940</v>
      </c>
      <c r="V1">
        <v>1941</v>
      </c>
      <c r="W1">
        <v>1942</v>
      </c>
      <c r="X1">
        <v>1943</v>
      </c>
      <c r="Y1">
        <v>1944</v>
      </c>
      <c r="Z1">
        <v>1945</v>
      </c>
      <c r="AA1">
        <v>1946</v>
      </c>
      <c r="AB1">
        <v>1947</v>
      </c>
      <c r="AC1">
        <v>1948</v>
      </c>
      <c r="AD1">
        <v>1949</v>
      </c>
      <c r="AE1">
        <v>1950</v>
      </c>
      <c r="AF1">
        <v>1951</v>
      </c>
      <c r="AG1">
        <v>1952</v>
      </c>
      <c r="AH1">
        <v>1953</v>
      </c>
      <c r="AI1">
        <v>1954</v>
      </c>
      <c r="AJ1">
        <v>1955</v>
      </c>
      <c r="AK1">
        <v>1956</v>
      </c>
      <c r="AL1">
        <v>1957</v>
      </c>
      <c r="AM1">
        <v>1958</v>
      </c>
      <c r="AN1">
        <v>1959</v>
      </c>
      <c r="AO1">
        <v>1960</v>
      </c>
      <c r="AP1">
        <v>1961</v>
      </c>
      <c r="AQ1">
        <v>1962</v>
      </c>
      <c r="AR1">
        <v>1963</v>
      </c>
      <c r="AS1">
        <v>1964</v>
      </c>
      <c r="AT1">
        <v>1965</v>
      </c>
      <c r="AU1">
        <v>1966</v>
      </c>
      <c r="AV1">
        <v>1967</v>
      </c>
      <c r="AW1">
        <v>1968</v>
      </c>
      <c r="AX1">
        <v>1969</v>
      </c>
      <c r="AY1">
        <v>1970</v>
      </c>
      <c r="AZ1">
        <v>1971</v>
      </c>
      <c r="BA1">
        <v>1972</v>
      </c>
      <c r="BB1">
        <v>1973</v>
      </c>
      <c r="BC1">
        <v>1974</v>
      </c>
      <c r="BD1">
        <v>1975</v>
      </c>
      <c r="BE1">
        <v>1976</v>
      </c>
      <c r="BF1">
        <v>1977</v>
      </c>
      <c r="BG1">
        <v>1978</v>
      </c>
      <c r="BH1">
        <v>1979</v>
      </c>
      <c r="BI1">
        <v>1980</v>
      </c>
      <c r="BJ1">
        <v>1981</v>
      </c>
      <c r="BK1">
        <v>1982</v>
      </c>
      <c r="BL1">
        <v>1983</v>
      </c>
      <c r="BM1">
        <v>1984</v>
      </c>
      <c r="BN1">
        <v>1985</v>
      </c>
      <c r="BO1">
        <v>1986</v>
      </c>
      <c r="BP1">
        <v>1987</v>
      </c>
      <c r="BQ1">
        <v>1988</v>
      </c>
      <c r="BR1">
        <v>1989</v>
      </c>
      <c r="BS1">
        <v>1990</v>
      </c>
      <c r="BT1">
        <v>1991</v>
      </c>
      <c r="BU1">
        <v>1992</v>
      </c>
      <c r="BV1">
        <v>1993</v>
      </c>
      <c r="BW1">
        <v>1994</v>
      </c>
      <c r="BX1">
        <v>1995</v>
      </c>
      <c r="BY1">
        <v>1996</v>
      </c>
      <c r="BZ1">
        <v>1997</v>
      </c>
      <c r="CA1">
        <v>1998</v>
      </c>
      <c r="CB1">
        <v>1999</v>
      </c>
      <c r="CC1">
        <v>2000</v>
      </c>
      <c r="CD1">
        <v>2001</v>
      </c>
      <c r="CE1">
        <v>2002</v>
      </c>
      <c r="CF1">
        <v>2003</v>
      </c>
      <c r="CG1">
        <v>2004</v>
      </c>
      <c r="CH1">
        <v>2005</v>
      </c>
      <c r="CI1">
        <v>2006</v>
      </c>
      <c r="CJ1">
        <v>2007</v>
      </c>
      <c r="CK1">
        <v>2008</v>
      </c>
      <c r="CL1">
        <v>2009</v>
      </c>
      <c r="CM1">
        <v>2010</v>
      </c>
      <c r="CN1">
        <v>2011</v>
      </c>
    </row>
    <row r="2" spans="1:92" x14ac:dyDescent="0.25">
      <c r="A2">
        <v>0</v>
      </c>
      <c r="B2">
        <v>100000</v>
      </c>
      <c r="C2">
        <v>100000</v>
      </c>
      <c r="D2">
        <v>100000</v>
      </c>
      <c r="E2">
        <v>100000</v>
      </c>
      <c r="F2">
        <v>100000</v>
      </c>
      <c r="G2">
        <v>100000</v>
      </c>
      <c r="H2">
        <v>100000</v>
      </c>
      <c r="I2">
        <v>100000</v>
      </c>
      <c r="J2">
        <v>100000</v>
      </c>
      <c r="K2">
        <v>100000</v>
      </c>
      <c r="L2">
        <v>100000</v>
      </c>
      <c r="M2">
        <v>100000</v>
      </c>
      <c r="N2">
        <v>100000</v>
      </c>
      <c r="O2">
        <v>100000</v>
      </c>
      <c r="P2">
        <v>100000</v>
      </c>
      <c r="Q2">
        <v>100000</v>
      </c>
      <c r="R2">
        <v>100000</v>
      </c>
      <c r="S2">
        <v>100000</v>
      </c>
      <c r="T2">
        <v>100000</v>
      </c>
      <c r="U2">
        <v>100000</v>
      </c>
      <c r="V2">
        <v>100000</v>
      </c>
      <c r="W2">
        <v>100000</v>
      </c>
      <c r="X2">
        <v>100000</v>
      </c>
      <c r="Y2">
        <v>100000</v>
      </c>
      <c r="Z2">
        <v>100000</v>
      </c>
      <c r="AA2">
        <v>100000</v>
      </c>
      <c r="AB2">
        <v>100000</v>
      </c>
      <c r="AC2">
        <v>100000</v>
      </c>
      <c r="AD2">
        <v>100000</v>
      </c>
      <c r="AE2">
        <v>100000</v>
      </c>
      <c r="AF2">
        <v>100000</v>
      </c>
      <c r="AG2">
        <v>100000</v>
      </c>
      <c r="AH2">
        <v>100000</v>
      </c>
      <c r="AI2">
        <v>100000</v>
      </c>
      <c r="AJ2">
        <v>100000</v>
      </c>
      <c r="AK2">
        <v>100000</v>
      </c>
      <c r="AL2">
        <v>100000</v>
      </c>
      <c r="AM2">
        <v>100000</v>
      </c>
      <c r="AN2">
        <v>100000</v>
      </c>
      <c r="AO2">
        <v>100000</v>
      </c>
      <c r="AP2">
        <v>100000</v>
      </c>
      <c r="AQ2">
        <v>100000</v>
      </c>
      <c r="AR2">
        <v>100000</v>
      </c>
      <c r="AS2">
        <v>100000</v>
      </c>
      <c r="AT2">
        <v>100000</v>
      </c>
      <c r="AU2">
        <v>100000</v>
      </c>
      <c r="AV2">
        <v>100000</v>
      </c>
      <c r="AW2">
        <v>100000</v>
      </c>
      <c r="AX2">
        <v>100000</v>
      </c>
      <c r="AY2">
        <v>100000</v>
      </c>
      <c r="AZ2">
        <v>100000</v>
      </c>
      <c r="BA2">
        <v>100000</v>
      </c>
      <c r="BB2">
        <v>100000</v>
      </c>
      <c r="BC2">
        <v>100000</v>
      </c>
      <c r="BD2">
        <v>100000</v>
      </c>
      <c r="BE2">
        <v>100000</v>
      </c>
      <c r="BF2">
        <v>100000</v>
      </c>
      <c r="BG2">
        <v>100000</v>
      </c>
      <c r="BH2">
        <v>100000</v>
      </c>
      <c r="BI2">
        <v>100000</v>
      </c>
      <c r="BJ2">
        <v>100000</v>
      </c>
      <c r="BK2">
        <v>100000</v>
      </c>
      <c r="BL2">
        <v>100000</v>
      </c>
      <c r="BM2">
        <v>100000</v>
      </c>
      <c r="BN2">
        <v>100000</v>
      </c>
      <c r="BO2">
        <v>100000</v>
      </c>
      <c r="BP2">
        <v>100000</v>
      </c>
      <c r="BQ2">
        <v>100000</v>
      </c>
      <c r="BR2">
        <v>100000</v>
      </c>
      <c r="BS2">
        <v>100000</v>
      </c>
      <c r="BT2">
        <v>100000</v>
      </c>
      <c r="BU2">
        <v>100000</v>
      </c>
      <c r="BV2">
        <v>100000</v>
      </c>
      <c r="BW2">
        <v>100000</v>
      </c>
      <c r="BX2">
        <v>100000</v>
      </c>
      <c r="BY2">
        <v>100000</v>
      </c>
      <c r="BZ2">
        <v>100000</v>
      </c>
      <c r="CA2">
        <v>100000</v>
      </c>
      <c r="CB2">
        <v>100000</v>
      </c>
      <c r="CC2">
        <v>100000</v>
      </c>
      <c r="CD2">
        <v>100000</v>
      </c>
      <c r="CE2">
        <v>100000</v>
      </c>
      <c r="CF2">
        <v>100000</v>
      </c>
      <c r="CG2">
        <v>100000</v>
      </c>
      <c r="CH2">
        <v>100000</v>
      </c>
      <c r="CI2">
        <v>100000</v>
      </c>
      <c r="CJ2">
        <v>100000</v>
      </c>
      <c r="CK2">
        <v>100000</v>
      </c>
      <c r="CL2">
        <v>100000</v>
      </c>
      <c r="CM2">
        <v>100000</v>
      </c>
      <c r="CN2">
        <v>100000</v>
      </c>
    </row>
    <row r="3" spans="1:92" x14ac:dyDescent="0.25">
      <c r="A3">
        <v>1</v>
      </c>
      <c r="B3">
        <v>92762</v>
      </c>
      <c r="C3">
        <v>93948</v>
      </c>
      <c r="D3">
        <v>93413</v>
      </c>
      <c r="E3">
        <v>93826</v>
      </c>
      <c r="F3">
        <v>94092</v>
      </c>
      <c r="G3">
        <v>93994</v>
      </c>
      <c r="H3">
        <v>94023</v>
      </c>
      <c r="I3">
        <v>94166</v>
      </c>
      <c r="J3">
        <v>94289</v>
      </c>
      <c r="K3">
        <v>94805</v>
      </c>
      <c r="L3">
        <v>95402</v>
      </c>
      <c r="M3">
        <v>95577</v>
      </c>
      <c r="N3">
        <v>95620</v>
      </c>
      <c r="O3">
        <v>95225</v>
      </c>
      <c r="P3">
        <v>95515</v>
      </c>
      <c r="Q3">
        <v>95427</v>
      </c>
      <c r="R3">
        <v>95751</v>
      </c>
      <c r="S3">
        <v>95661</v>
      </c>
      <c r="T3">
        <v>95677</v>
      </c>
      <c r="U3">
        <v>95670</v>
      </c>
      <c r="V3">
        <v>95495</v>
      </c>
      <c r="W3">
        <v>95592</v>
      </c>
      <c r="X3">
        <v>95796</v>
      </c>
      <c r="Y3">
        <v>96482</v>
      </c>
      <c r="Z3">
        <v>96669</v>
      </c>
      <c r="AA3">
        <v>96581</v>
      </c>
      <c r="AB3">
        <v>96782</v>
      </c>
      <c r="AC3">
        <v>96931</v>
      </c>
      <c r="AD3">
        <v>97162</v>
      </c>
      <c r="AE3">
        <v>97233</v>
      </c>
      <c r="AF3">
        <v>97237</v>
      </c>
      <c r="AG3">
        <v>97276</v>
      </c>
      <c r="AH3">
        <v>97428</v>
      </c>
      <c r="AI3">
        <v>97498</v>
      </c>
      <c r="AJ3">
        <v>97523</v>
      </c>
      <c r="AK3">
        <v>97624</v>
      </c>
      <c r="AL3">
        <v>97581</v>
      </c>
      <c r="AM3">
        <v>97722</v>
      </c>
      <c r="AN3">
        <v>97595</v>
      </c>
      <c r="AO3">
        <v>97766</v>
      </c>
      <c r="AP3">
        <v>97785</v>
      </c>
      <c r="AQ3">
        <v>97718</v>
      </c>
      <c r="AR3">
        <v>97827</v>
      </c>
      <c r="AS3">
        <v>97941</v>
      </c>
      <c r="AT3">
        <v>97937</v>
      </c>
      <c r="AU3">
        <v>97976</v>
      </c>
      <c r="AV3">
        <v>97962</v>
      </c>
      <c r="AW3">
        <v>97997</v>
      </c>
      <c r="AX3">
        <v>97897</v>
      </c>
      <c r="AY3">
        <v>97902</v>
      </c>
      <c r="AZ3">
        <v>98004</v>
      </c>
      <c r="BA3">
        <v>98120</v>
      </c>
      <c r="BB3">
        <v>98224</v>
      </c>
      <c r="BC3">
        <v>98186</v>
      </c>
      <c r="BD3">
        <v>98447</v>
      </c>
      <c r="BE3">
        <v>98503</v>
      </c>
      <c r="BF3">
        <v>98613</v>
      </c>
      <c r="BG3">
        <v>98640</v>
      </c>
      <c r="BH3">
        <v>98752</v>
      </c>
      <c r="BI3">
        <v>98841</v>
      </c>
      <c r="BJ3">
        <v>98826</v>
      </c>
      <c r="BK3">
        <v>98870</v>
      </c>
      <c r="BL3">
        <v>98943</v>
      </c>
      <c r="BM3">
        <v>98938</v>
      </c>
      <c r="BN3">
        <v>98903</v>
      </c>
      <c r="BO3">
        <v>98997</v>
      </c>
      <c r="BP3">
        <v>98998</v>
      </c>
      <c r="BQ3">
        <v>99074</v>
      </c>
      <c r="BR3">
        <v>99062</v>
      </c>
      <c r="BS3">
        <v>99126</v>
      </c>
      <c r="BT3">
        <v>99230</v>
      </c>
      <c r="BU3">
        <v>99212</v>
      </c>
      <c r="BV3">
        <v>99330</v>
      </c>
      <c r="BW3">
        <v>99346</v>
      </c>
      <c r="BX3">
        <v>99379</v>
      </c>
      <c r="BY3">
        <v>99367</v>
      </c>
      <c r="BZ3">
        <v>99413</v>
      </c>
      <c r="CA3">
        <v>99437</v>
      </c>
      <c r="CB3">
        <v>99367</v>
      </c>
      <c r="CC3">
        <v>99450</v>
      </c>
      <c r="CD3">
        <v>99417</v>
      </c>
      <c r="CE3">
        <v>99471</v>
      </c>
      <c r="CF3">
        <v>99465</v>
      </c>
      <c r="CG3">
        <v>99484</v>
      </c>
      <c r="CH3">
        <v>99460</v>
      </c>
      <c r="CI3">
        <v>99467</v>
      </c>
      <c r="CJ3">
        <v>99537</v>
      </c>
      <c r="CK3">
        <v>99531</v>
      </c>
      <c r="CL3">
        <v>99528</v>
      </c>
      <c r="CM3">
        <v>99523</v>
      </c>
      <c r="CN3">
        <v>99583</v>
      </c>
    </row>
    <row r="4" spans="1:92" x14ac:dyDescent="0.25">
      <c r="A4">
        <v>2</v>
      </c>
      <c r="B4">
        <v>91441</v>
      </c>
      <c r="C4">
        <v>92940</v>
      </c>
      <c r="D4">
        <v>92256</v>
      </c>
      <c r="E4">
        <v>92744</v>
      </c>
      <c r="F4">
        <v>93167</v>
      </c>
      <c r="G4">
        <v>92986</v>
      </c>
      <c r="H4">
        <v>92993</v>
      </c>
      <c r="I4">
        <v>93159</v>
      </c>
      <c r="J4">
        <v>93320</v>
      </c>
      <c r="K4">
        <v>93892</v>
      </c>
      <c r="L4">
        <v>94728</v>
      </c>
      <c r="M4">
        <v>94821</v>
      </c>
      <c r="N4">
        <v>94920</v>
      </c>
      <c r="O4">
        <v>94448</v>
      </c>
      <c r="P4">
        <v>94853</v>
      </c>
      <c r="Q4">
        <v>94739</v>
      </c>
      <c r="R4">
        <v>95156</v>
      </c>
      <c r="S4">
        <v>95093</v>
      </c>
      <c r="T4">
        <v>95085</v>
      </c>
      <c r="U4">
        <v>95077</v>
      </c>
      <c r="V4">
        <v>94896</v>
      </c>
      <c r="W4">
        <v>94992</v>
      </c>
      <c r="X4">
        <v>95209</v>
      </c>
      <c r="Y4">
        <v>95992</v>
      </c>
      <c r="Z4">
        <v>96309</v>
      </c>
      <c r="AA4">
        <v>96251</v>
      </c>
      <c r="AB4">
        <v>96473</v>
      </c>
      <c r="AC4">
        <v>96611</v>
      </c>
      <c r="AD4">
        <v>96897</v>
      </c>
      <c r="AE4">
        <v>96939</v>
      </c>
      <c r="AF4">
        <v>96913</v>
      </c>
      <c r="AG4">
        <v>97006</v>
      </c>
      <c r="AH4">
        <v>97165</v>
      </c>
      <c r="AI4">
        <v>97217</v>
      </c>
      <c r="AJ4">
        <v>97265</v>
      </c>
      <c r="AK4">
        <v>97389</v>
      </c>
      <c r="AL4">
        <v>97335</v>
      </c>
      <c r="AM4">
        <v>97512</v>
      </c>
      <c r="AN4">
        <v>97375</v>
      </c>
      <c r="AO4">
        <v>97578</v>
      </c>
      <c r="AP4">
        <v>97597</v>
      </c>
      <c r="AQ4">
        <v>97563</v>
      </c>
      <c r="AR4">
        <v>97673</v>
      </c>
      <c r="AS4">
        <v>97763</v>
      </c>
      <c r="AT4">
        <v>97762</v>
      </c>
      <c r="AU4">
        <v>97795</v>
      </c>
      <c r="AV4">
        <v>97799</v>
      </c>
      <c r="AW4">
        <v>97860</v>
      </c>
      <c r="AX4">
        <v>97734</v>
      </c>
      <c r="AY4">
        <v>97744</v>
      </c>
      <c r="AZ4">
        <v>97861</v>
      </c>
      <c r="BA4">
        <v>97976</v>
      </c>
      <c r="BB4">
        <v>98082</v>
      </c>
      <c r="BC4">
        <v>98047</v>
      </c>
      <c r="BD4">
        <v>98337</v>
      </c>
      <c r="BE4">
        <v>98371</v>
      </c>
      <c r="BF4">
        <v>98506</v>
      </c>
      <c r="BG4">
        <v>98539</v>
      </c>
      <c r="BH4">
        <v>98656</v>
      </c>
      <c r="BI4">
        <v>98741</v>
      </c>
      <c r="BJ4">
        <v>98745</v>
      </c>
      <c r="BK4">
        <v>98775</v>
      </c>
      <c r="BL4">
        <v>98869</v>
      </c>
      <c r="BM4">
        <v>98849</v>
      </c>
      <c r="BN4">
        <v>98824</v>
      </c>
      <c r="BO4">
        <v>98926</v>
      </c>
      <c r="BP4">
        <v>98926</v>
      </c>
      <c r="BQ4">
        <v>99009</v>
      </c>
      <c r="BR4">
        <v>98988</v>
      </c>
      <c r="BS4">
        <v>99062</v>
      </c>
      <c r="BT4">
        <v>99170</v>
      </c>
      <c r="BU4">
        <v>99149</v>
      </c>
      <c r="BV4">
        <v>99256</v>
      </c>
      <c r="BW4">
        <v>99293</v>
      </c>
      <c r="BX4">
        <v>99319</v>
      </c>
      <c r="BY4">
        <v>99315</v>
      </c>
      <c r="BZ4">
        <v>99351</v>
      </c>
      <c r="CA4">
        <v>99381</v>
      </c>
      <c r="CB4">
        <v>99313</v>
      </c>
      <c r="CC4">
        <v>99405</v>
      </c>
      <c r="CD4">
        <v>99381</v>
      </c>
      <c r="CE4">
        <v>99425</v>
      </c>
      <c r="CF4">
        <v>99421</v>
      </c>
      <c r="CG4">
        <v>99434</v>
      </c>
      <c r="CH4">
        <v>99415</v>
      </c>
      <c r="CI4">
        <v>99434</v>
      </c>
      <c r="CJ4">
        <v>99500</v>
      </c>
      <c r="CK4">
        <v>99492</v>
      </c>
      <c r="CL4">
        <v>99495</v>
      </c>
      <c r="CM4">
        <v>99488</v>
      </c>
      <c r="CN4">
        <v>99549</v>
      </c>
    </row>
    <row r="5" spans="1:92" x14ac:dyDescent="0.25">
      <c r="A5">
        <v>3</v>
      </c>
      <c r="B5">
        <v>90890</v>
      </c>
      <c r="C5">
        <v>92503</v>
      </c>
      <c r="D5">
        <v>91794</v>
      </c>
      <c r="E5">
        <v>92330</v>
      </c>
      <c r="F5">
        <v>92812</v>
      </c>
      <c r="G5">
        <v>92578</v>
      </c>
      <c r="H5">
        <v>92577</v>
      </c>
      <c r="I5">
        <v>92693</v>
      </c>
      <c r="J5">
        <v>92868</v>
      </c>
      <c r="K5">
        <v>93464</v>
      </c>
      <c r="L5">
        <v>94326</v>
      </c>
      <c r="M5">
        <v>94454</v>
      </c>
      <c r="N5">
        <v>94559</v>
      </c>
      <c r="O5">
        <v>94092</v>
      </c>
      <c r="P5">
        <v>94509</v>
      </c>
      <c r="Q5">
        <v>94384</v>
      </c>
      <c r="R5">
        <v>94837</v>
      </c>
      <c r="S5">
        <v>94733</v>
      </c>
      <c r="T5">
        <v>94790</v>
      </c>
      <c r="U5">
        <v>94785</v>
      </c>
      <c r="V5">
        <v>94595</v>
      </c>
      <c r="W5">
        <v>94695</v>
      </c>
      <c r="X5">
        <v>94875</v>
      </c>
      <c r="Y5">
        <v>95733</v>
      </c>
      <c r="Z5">
        <v>96084</v>
      </c>
      <c r="AA5">
        <v>96050</v>
      </c>
      <c r="AB5">
        <v>96294</v>
      </c>
      <c r="AC5">
        <v>96420</v>
      </c>
      <c r="AD5">
        <v>96730</v>
      </c>
      <c r="AE5">
        <v>96763</v>
      </c>
      <c r="AF5">
        <v>96740</v>
      </c>
      <c r="AG5">
        <v>96832</v>
      </c>
      <c r="AH5">
        <v>96994</v>
      </c>
      <c r="AI5">
        <v>97039</v>
      </c>
      <c r="AJ5">
        <v>97097</v>
      </c>
      <c r="AK5">
        <v>97256</v>
      </c>
      <c r="AL5">
        <v>97184</v>
      </c>
      <c r="AM5">
        <v>97362</v>
      </c>
      <c r="AN5">
        <v>97252</v>
      </c>
      <c r="AO5">
        <v>97459</v>
      </c>
      <c r="AP5">
        <v>97486</v>
      </c>
      <c r="AQ5">
        <v>97443</v>
      </c>
      <c r="AR5">
        <v>97582</v>
      </c>
      <c r="AS5">
        <v>97665</v>
      </c>
      <c r="AT5">
        <v>97663</v>
      </c>
      <c r="AU5">
        <v>97697</v>
      </c>
      <c r="AV5">
        <v>97698</v>
      </c>
      <c r="AW5">
        <v>97758</v>
      </c>
      <c r="AX5">
        <v>97659</v>
      </c>
      <c r="AY5">
        <v>97640</v>
      </c>
      <c r="AZ5">
        <v>97771</v>
      </c>
      <c r="BA5">
        <v>97884</v>
      </c>
      <c r="BB5">
        <v>97979</v>
      </c>
      <c r="BC5">
        <v>97939</v>
      </c>
      <c r="BD5">
        <v>98252</v>
      </c>
      <c r="BE5">
        <v>98293</v>
      </c>
      <c r="BF5">
        <v>98431</v>
      </c>
      <c r="BG5">
        <v>98476</v>
      </c>
      <c r="BH5">
        <v>98600</v>
      </c>
      <c r="BI5">
        <v>98682</v>
      </c>
      <c r="BJ5">
        <v>98685</v>
      </c>
      <c r="BK5">
        <v>98713</v>
      </c>
      <c r="BL5">
        <v>98802</v>
      </c>
      <c r="BM5">
        <v>98784</v>
      </c>
      <c r="BN5">
        <v>98775</v>
      </c>
      <c r="BO5">
        <v>98877</v>
      </c>
      <c r="BP5">
        <v>98865</v>
      </c>
      <c r="BQ5">
        <v>98961</v>
      </c>
      <c r="BR5">
        <v>98938</v>
      </c>
      <c r="BS5">
        <v>99015</v>
      </c>
      <c r="BT5">
        <v>99127</v>
      </c>
      <c r="BU5">
        <v>99101</v>
      </c>
      <c r="BV5">
        <v>99211</v>
      </c>
      <c r="BW5">
        <v>99258</v>
      </c>
      <c r="BX5">
        <v>99275</v>
      </c>
      <c r="BY5">
        <v>99271</v>
      </c>
      <c r="BZ5">
        <v>99317</v>
      </c>
      <c r="CA5">
        <v>99338</v>
      </c>
      <c r="CB5">
        <v>99283</v>
      </c>
      <c r="CC5">
        <v>99368</v>
      </c>
      <c r="CD5">
        <v>99344</v>
      </c>
      <c r="CE5">
        <v>99391</v>
      </c>
      <c r="CF5">
        <v>99396</v>
      </c>
      <c r="CG5">
        <v>99412</v>
      </c>
      <c r="CH5">
        <v>99386</v>
      </c>
      <c r="CI5">
        <v>99409</v>
      </c>
      <c r="CJ5">
        <v>99472</v>
      </c>
      <c r="CK5">
        <v>99469</v>
      </c>
      <c r="CL5">
        <v>99471</v>
      </c>
      <c r="CM5">
        <v>99466</v>
      </c>
      <c r="CN5">
        <v>99532</v>
      </c>
    </row>
    <row r="6" spans="1:92" x14ac:dyDescent="0.25">
      <c r="A6">
        <v>4</v>
      </c>
      <c r="B6">
        <v>90509</v>
      </c>
      <c r="C6">
        <v>92209</v>
      </c>
      <c r="D6">
        <v>91488</v>
      </c>
      <c r="E6">
        <v>92019</v>
      </c>
      <c r="F6">
        <v>92570</v>
      </c>
      <c r="G6">
        <v>92294</v>
      </c>
      <c r="H6">
        <v>92230</v>
      </c>
      <c r="I6">
        <v>92401</v>
      </c>
      <c r="J6">
        <v>92543</v>
      </c>
      <c r="K6">
        <v>93171</v>
      </c>
      <c r="L6">
        <v>94065</v>
      </c>
      <c r="M6">
        <v>94180</v>
      </c>
      <c r="N6">
        <v>94307</v>
      </c>
      <c r="O6">
        <v>93794</v>
      </c>
      <c r="P6">
        <v>94258</v>
      </c>
      <c r="Q6">
        <v>94117</v>
      </c>
      <c r="R6">
        <v>94600</v>
      </c>
      <c r="S6">
        <v>94472</v>
      </c>
      <c r="T6">
        <v>94551</v>
      </c>
      <c r="U6">
        <v>94581</v>
      </c>
      <c r="V6">
        <v>94360</v>
      </c>
      <c r="W6">
        <v>94479</v>
      </c>
      <c r="X6">
        <v>94661</v>
      </c>
      <c r="Y6">
        <v>95571</v>
      </c>
      <c r="Z6">
        <v>95935</v>
      </c>
      <c r="AA6">
        <v>95890</v>
      </c>
      <c r="AB6">
        <v>96157</v>
      </c>
      <c r="AC6">
        <v>96292</v>
      </c>
      <c r="AD6">
        <v>96595</v>
      </c>
      <c r="AE6">
        <v>96638</v>
      </c>
      <c r="AF6">
        <v>96614</v>
      </c>
      <c r="AG6">
        <v>96709</v>
      </c>
      <c r="AH6">
        <v>96868</v>
      </c>
      <c r="AI6">
        <v>96907</v>
      </c>
      <c r="AJ6">
        <v>96982</v>
      </c>
      <c r="AK6">
        <v>97156</v>
      </c>
      <c r="AL6">
        <v>97087</v>
      </c>
      <c r="AM6">
        <v>97282</v>
      </c>
      <c r="AN6">
        <v>97153</v>
      </c>
      <c r="AO6">
        <v>97365</v>
      </c>
      <c r="AP6">
        <v>97399</v>
      </c>
      <c r="AQ6">
        <v>97360</v>
      </c>
      <c r="AR6">
        <v>97509</v>
      </c>
      <c r="AS6">
        <v>97584</v>
      </c>
      <c r="AT6">
        <v>97581</v>
      </c>
      <c r="AU6">
        <v>97612</v>
      </c>
      <c r="AV6">
        <v>97623</v>
      </c>
      <c r="AW6">
        <v>97687</v>
      </c>
      <c r="AX6">
        <v>97595</v>
      </c>
      <c r="AY6">
        <v>97549</v>
      </c>
      <c r="AZ6">
        <v>97701</v>
      </c>
      <c r="BA6">
        <v>97808</v>
      </c>
      <c r="BB6">
        <v>97902</v>
      </c>
      <c r="BC6">
        <v>97867</v>
      </c>
      <c r="BD6">
        <v>98176</v>
      </c>
      <c r="BE6">
        <v>98232</v>
      </c>
      <c r="BF6">
        <v>98369</v>
      </c>
      <c r="BG6">
        <v>98419</v>
      </c>
      <c r="BH6">
        <v>98549</v>
      </c>
      <c r="BI6">
        <v>98626</v>
      </c>
      <c r="BJ6">
        <v>98619</v>
      </c>
      <c r="BK6">
        <v>98655</v>
      </c>
      <c r="BL6">
        <v>98761</v>
      </c>
      <c r="BM6">
        <v>98739</v>
      </c>
      <c r="BN6">
        <v>98717</v>
      </c>
      <c r="BO6">
        <v>98835</v>
      </c>
      <c r="BP6">
        <v>98823</v>
      </c>
      <c r="BQ6">
        <v>98929</v>
      </c>
      <c r="BR6">
        <v>98898</v>
      </c>
      <c r="BS6">
        <v>98973</v>
      </c>
      <c r="BT6">
        <v>99099</v>
      </c>
      <c r="BU6">
        <v>99065</v>
      </c>
      <c r="BV6">
        <v>99179</v>
      </c>
      <c r="BW6">
        <v>99221</v>
      </c>
      <c r="BX6">
        <v>99245</v>
      </c>
      <c r="BY6">
        <v>99239</v>
      </c>
      <c r="BZ6">
        <v>99285</v>
      </c>
      <c r="CA6">
        <v>99314</v>
      </c>
      <c r="CB6">
        <v>99255</v>
      </c>
      <c r="CC6">
        <v>99349</v>
      </c>
      <c r="CD6">
        <v>99320</v>
      </c>
      <c r="CE6">
        <v>99360</v>
      </c>
      <c r="CF6">
        <v>99369</v>
      </c>
      <c r="CG6">
        <v>99385</v>
      </c>
      <c r="CH6">
        <v>99374</v>
      </c>
      <c r="CI6">
        <v>99394</v>
      </c>
      <c r="CJ6">
        <v>99450</v>
      </c>
      <c r="CK6">
        <v>99451</v>
      </c>
      <c r="CL6">
        <v>99458</v>
      </c>
      <c r="CM6">
        <v>99451</v>
      </c>
      <c r="CN6">
        <v>99520</v>
      </c>
    </row>
    <row r="7" spans="1:92" x14ac:dyDescent="0.25">
      <c r="A7">
        <v>5</v>
      </c>
      <c r="B7">
        <v>90215</v>
      </c>
      <c r="C7">
        <v>91996</v>
      </c>
      <c r="D7">
        <v>91254</v>
      </c>
      <c r="E7">
        <v>91752</v>
      </c>
      <c r="F7">
        <v>92350</v>
      </c>
      <c r="G7">
        <v>92072</v>
      </c>
      <c r="H7">
        <v>92006</v>
      </c>
      <c r="I7">
        <v>92207</v>
      </c>
      <c r="J7">
        <v>92302</v>
      </c>
      <c r="K7">
        <v>92981</v>
      </c>
      <c r="L7">
        <v>93879</v>
      </c>
      <c r="M7">
        <v>93964</v>
      </c>
      <c r="N7">
        <v>94117</v>
      </c>
      <c r="O7">
        <v>93588</v>
      </c>
      <c r="P7">
        <v>94064</v>
      </c>
      <c r="Q7">
        <v>93924</v>
      </c>
      <c r="R7">
        <v>94417</v>
      </c>
      <c r="S7">
        <v>94269</v>
      </c>
      <c r="T7">
        <v>94344</v>
      </c>
      <c r="U7">
        <v>94403</v>
      </c>
      <c r="V7">
        <v>94156</v>
      </c>
      <c r="W7">
        <v>94297</v>
      </c>
      <c r="X7">
        <v>94482</v>
      </c>
      <c r="Y7">
        <v>95409</v>
      </c>
      <c r="Z7">
        <v>95780</v>
      </c>
      <c r="AA7">
        <v>95766</v>
      </c>
      <c r="AB7">
        <v>96031</v>
      </c>
      <c r="AC7">
        <v>96188</v>
      </c>
      <c r="AD7">
        <v>96500</v>
      </c>
      <c r="AE7">
        <v>96526</v>
      </c>
      <c r="AF7">
        <v>96505</v>
      </c>
      <c r="AG7">
        <v>96613</v>
      </c>
      <c r="AH7">
        <v>96768</v>
      </c>
      <c r="AI7">
        <v>96816</v>
      </c>
      <c r="AJ7">
        <v>96895</v>
      </c>
      <c r="AK7">
        <v>97069</v>
      </c>
      <c r="AL7">
        <v>96999</v>
      </c>
      <c r="AM7">
        <v>97215</v>
      </c>
      <c r="AN7">
        <v>97083</v>
      </c>
      <c r="AO7">
        <v>97311</v>
      </c>
      <c r="AP7">
        <v>97321</v>
      </c>
      <c r="AQ7">
        <v>97300</v>
      </c>
      <c r="AR7">
        <v>97442</v>
      </c>
      <c r="AS7">
        <v>97515</v>
      </c>
      <c r="AT7">
        <v>97518</v>
      </c>
      <c r="AU7">
        <v>97548</v>
      </c>
      <c r="AV7">
        <v>97573</v>
      </c>
      <c r="AW7">
        <v>97629</v>
      </c>
      <c r="AX7">
        <v>97529</v>
      </c>
      <c r="AY7">
        <v>97484</v>
      </c>
      <c r="AZ7">
        <v>97631</v>
      </c>
      <c r="BA7">
        <v>97752</v>
      </c>
      <c r="BB7">
        <v>97845</v>
      </c>
      <c r="BC7">
        <v>97819</v>
      </c>
      <c r="BD7">
        <v>98118</v>
      </c>
      <c r="BE7">
        <v>98186</v>
      </c>
      <c r="BF7">
        <v>98325</v>
      </c>
      <c r="BG7">
        <v>98375</v>
      </c>
      <c r="BH7">
        <v>98499</v>
      </c>
      <c r="BI7">
        <v>98587</v>
      </c>
      <c r="BJ7">
        <v>98574</v>
      </c>
      <c r="BK7">
        <v>98614</v>
      </c>
      <c r="BL7">
        <v>98718</v>
      </c>
      <c r="BM7">
        <v>98706</v>
      </c>
      <c r="BN7">
        <v>98678</v>
      </c>
      <c r="BO7">
        <v>98794</v>
      </c>
      <c r="BP7">
        <v>98791</v>
      </c>
      <c r="BQ7">
        <v>98908</v>
      </c>
      <c r="BR7">
        <v>98868</v>
      </c>
      <c r="BS7">
        <v>98946</v>
      </c>
      <c r="BT7">
        <v>99083</v>
      </c>
      <c r="BU7">
        <v>99045</v>
      </c>
      <c r="BV7">
        <v>99148</v>
      </c>
      <c r="BW7">
        <v>99195</v>
      </c>
      <c r="BX7">
        <v>99221</v>
      </c>
      <c r="BY7">
        <v>99218</v>
      </c>
      <c r="BZ7">
        <v>99257</v>
      </c>
      <c r="CA7">
        <v>99285</v>
      </c>
      <c r="CB7">
        <v>99240</v>
      </c>
      <c r="CC7">
        <v>99331</v>
      </c>
      <c r="CD7">
        <v>99306</v>
      </c>
      <c r="CE7">
        <v>99345</v>
      </c>
      <c r="CF7">
        <v>99350</v>
      </c>
      <c r="CG7">
        <v>99367</v>
      </c>
      <c r="CH7">
        <v>99356</v>
      </c>
      <c r="CI7">
        <v>99381</v>
      </c>
      <c r="CJ7">
        <v>99432</v>
      </c>
      <c r="CK7">
        <v>99436</v>
      </c>
      <c r="CL7">
        <v>99444</v>
      </c>
      <c r="CM7">
        <v>99441</v>
      </c>
      <c r="CN7">
        <v>99511</v>
      </c>
    </row>
    <row r="8" spans="1:92" x14ac:dyDescent="0.25">
      <c r="A8">
        <v>6</v>
      </c>
      <c r="B8">
        <v>89989</v>
      </c>
      <c r="C8">
        <v>91791</v>
      </c>
      <c r="D8">
        <v>91068</v>
      </c>
      <c r="E8">
        <v>91549</v>
      </c>
      <c r="F8">
        <v>92160</v>
      </c>
      <c r="G8">
        <v>91896</v>
      </c>
      <c r="H8">
        <v>91823</v>
      </c>
      <c r="I8">
        <v>92038</v>
      </c>
      <c r="J8">
        <v>92107</v>
      </c>
      <c r="K8">
        <v>92822</v>
      </c>
      <c r="L8">
        <v>93712</v>
      </c>
      <c r="M8">
        <v>93784</v>
      </c>
      <c r="N8">
        <v>93953</v>
      </c>
      <c r="O8">
        <v>93398</v>
      </c>
      <c r="P8">
        <v>93857</v>
      </c>
      <c r="Q8">
        <v>93728</v>
      </c>
      <c r="R8">
        <v>94244</v>
      </c>
      <c r="S8">
        <v>94095</v>
      </c>
      <c r="T8">
        <v>94153</v>
      </c>
      <c r="U8">
        <v>94236</v>
      </c>
      <c r="V8">
        <v>93975</v>
      </c>
      <c r="W8">
        <v>94123</v>
      </c>
      <c r="X8">
        <v>94302</v>
      </c>
      <c r="Y8">
        <v>95261</v>
      </c>
      <c r="Z8">
        <v>95644</v>
      </c>
      <c r="AA8">
        <v>95656</v>
      </c>
      <c r="AB8">
        <v>95919</v>
      </c>
      <c r="AC8">
        <v>96101</v>
      </c>
      <c r="AD8">
        <v>96403</v>
      </c>
      <c r="AE8">
        <v>96429</v>
      </c>
      <c r="AF8">
        <v>96426</v>
      </c>
      <c r="AG8">
        <v>96535</v>
      </c>
      <c r="AH8">
        <v>96690</v>
      </c>
      <c r="AI8">
        <v>96744</v>
      </c>
      <c r="AJ8">
        <v>96834</v>
      </c>
      <c r="AK8">
        <v>97005</v>
      </c>
      <c r="AL8">
        <v>96940</v>
      </c>
      <c r="AM8">
        <v>97164</v>
      </c>
      <c r="AN8">
        <v>97014</v>
      </c>
      <c r="AO8">
        <v>97251</v>
      </c>
      <c r="AP8">
        <v>97281</v>
      </c>
      <c r="AQ8">
        <v>97242</v>
      </c>
      <c r="AR8">
        <v>97389</v>
      </c>
      <c r="AS8">
        <v>97446</v>
      </c>
      <c r="AT8">
        <v>97475</v>
      </c>
      <c r="AU8">
        <v>97499</v>
      </c>
      <c r="AV8">
        <v>97527</v>
      </c>
      <c r="AW8">
        <v>97564</v>
      </c>
      <c r="AX8">
        <v>97476</v>
      </c>
      <c r="AY8">
        <v>97440</v>
      </c>
      <c r="AZ8">
        <v>97580</v>
      </c>
      <c r="BA8">
        <v>97698</v>
      </c>
      <c r="BB8">
        <v>97795</v>
      </c>
      <c r="BC8">
        <v>97773</v>
      </c>
      <c r="BD8">
        <v>98076</v>
      </c>
      <c r="BE8">
        <v>98133</v>
      </c>
      <c r="BF8">
        <v>98282</v>
      </c>
      <c r="BG8">
        <v>98342</v>
      </c>
      <c r="BH8">
        <v>98471</v>
      </c>
      <c r="BI8">
        <v>98554</v>
      </c>
      <c r="BJ8">
        <v>98529</v>
      </c>
      <c r="BK8">
        <v>98572</v>
      </c>
      <c r="BL8">
        <v>98686</v>
      </c>
      <c r="BM8">
        <v>98685</v>
      </c>
      <c r="BN8">
        <v>98644</v>
      </c>
      <c r="BO8">
        <v>98764</v>
      </c>
      <c r="BP8">
        <v>98765</v>
      </c>
      <c r="BQ8">
        <v>98883</v>
      </c>
      <c r="BR8">
        <v>98845</v>
      </c>
      <c r="BS8">
        <v>98918</v>
      </c>
      <c r="BT8">
        <v>99068</v>
      </c>
      <c r="BU8">
        <v>99029</v>
      </c>
      <c r="BV8">
        <v>99128</v>
      </c>
      <c r="BW8">
        <v>99170</v>
      </c>
      <c r="BX8">
        <v>99206</v>
      </c>
      <c r="BY8">
        <v>99197</v>
      </c>
      <c r="BZ8">
        <v>99236</v>
      </c>
      <c r="CA8">
        <v>99270</v>
      </c>
      <c r="CB8">
        <v>99224</v>
      </c>
      <c r="CC8">
        <v>99309</v>
      </c>
      <c r="CD8">
        <v>99290</v>
      </c>
      <c r="CE8">
        <v>99332</v>
      </c>
      <c r="CF8">
        <v>99339</v>
      </c>
      <c r="CG8">
        <v>99347</v>
      </c>
      <c r="CH8">
        <v>99339</v>
      </c>
      <c r="CI8">
        <v>99368</v>
      </c>
      <c r="CJ8">
        <v>99425</v>
      </c>
      <c r="CK8">
        <v>99428</v>
      </c>
      <c r="CL8">
        <v>99427</v>
      </c>
      <c r="CM8">
        <v>99429</v>
      </c>
      <c r="CN8">
        <v>99497</v>
      </c>
    </row>
    <row r="9" spans="1:92" x14ac:dyDescent="0.25">
      <c r="A9">
        <v>7</v>
      </c>
      <c r="B9">
        <v>89790</v>
      </c>
      <c r="C9">
        <v>91624</v>
      </c>
      <c r="D9">
        <v>90901</v>
      </c>
      <c r="E9">
        <v>91398</v>
      </c>
      <c r="F9">
        <v>91984</v>
      </c>
      <c r="G9">
        <v>91740</v>
      </c>
      <c r="H9">
        <v>91616</v>
      </c>
      <c r="I9">
        <v>91860</v>
      </c>
      <c r="J9">
        <v>91939</v>
      </c>
      <c r="K9">
        <v>92669</v>
      </c>
      <c r="L9">
        <v>93550</v>
      </c>
      <c r="M9">
        <v>93626</v>
      </c>
      <c r="N9">
        <v>93803</v>
      </c>
      <c r="O9">
        <v>93219</v>
      </c>
      <c r="P9">
        <v>93697</v>
      </c>
      <c r="Q9">
        <v>93561</v>
      </c>
      <c r="R9">
        <v>94065</v>
      </c>
      <c r="S9">
        <v>93958</v>
      </c>
      <c r="T9">
        <v>94016</v>
      </c>
      <c r="U9">
        <v>94085</v>
      </c>
      <c r="V9">
        <v>93836</v>
      </c>
      <c r="W9">
        <v>93966</v>
      </c>
      <c r="X9">
        <v>94170</v>
      </c>
      <c r="Y9">
        <v>95148</v>
      </c>
      <c r="Z9">
        <v>95501</v>
      </c>
      <c r="AA9">
        <v>95570</v>
      </c>
      <c r="AB9">
        <v>95802</v>
      </c>
      <c r="AC9">
        <v>96009</v>
      </c>
      <c r="AD9">
        <v>96333</v>
      </c>
      <c r="AE9">
        <v>96334</v>
      </c>
      <c r="AF9">
        <v>96339</v>
      </c>
      <c r="AG9">
        <v>96466</v>
      </c>
      <c r="AH9">
        <v>96600</v>
      </c>
      <c r="AI9">
        <v>96673</v>
      </c>
      <c r="AJ9">
        <v>96768</v>
      </c>
      <c r="AK9">
        <v>96958</v>
      </c>
      <c r="AL9">
        <v>96862</v>
      </c>
      <c r="AM9">
        <v>97112</v>
      </c>
      <c r="AN9">
        <v>96947</v>
      </c>
      <c r="AO9">
        <v>97183</v>
      </c>
      <c r="AP9">
        <v>97237</v>
      </c>
      <c r="AQ9">
        <v>97186</v>
      </c>
      <c r="AR9">
        <v>97323</v>
      </c>
      <c r="AS9">
        <v>97391</v>
      </c>
      <c r="AT9">
        <v>97427</v>
      </c>
      <c r="AU9">
        <v>97449</v>
      </c>
      <c r="AV9">
        <v>97482</v>
      </c>
      <c r="AW9">
        <v>97525</v>
      </c>
      <c r="AX9">
        <v>97423</v>
      </c>
      <c r="AY9">
        <v>97383</v>
      </c>
      <c r="AZ9">
        <v>97525</v>
      </c>
      <c r="BA9">
        <v>97647</v>
      </c>
      <c r="BB9">
        <v>97743</v>
      </c>
      <c r="BC9">
        <v>97736</v>
      </c>
      <c r="BD9">
        <v>98038</v>
      </c>
      <c r="BE9">
        <v>98090</v>
      </c>
      <c r="BF9">
        <v>98245</v>
      </c>
      <c r="BG9">
        <v>98311</v>
      </c>
      <c r="BH9">
        <v>98435</v>
      </c>
      <c r="BI9">
        <v>98520</v>
      </c>
      <c r="BJ9">
        <v>98495</v>
      </c>
      <c r="BK9">
        <v>98539</v>
      </c>
      <c r="BL9">
        <v>98650</v>
      </c>
      <c r="BM9">
        <v>98655</v>
      </c>
      <c r="BN9">
        <v>98612</v>
      </c>
      <c r="BO9">
        <v>98746</v>
      </c>
      <c r="BP9">
        <v>98744</v>
      </c>
      <c r="BQ9">
        <v>98853</v>
      </c>
      <c r="BR9">
        <v>98815</v>
      </c>
      <c r="BS9">
        <v>98898</v>
      </c>
      <c r="BT9">
        <v>99047</v>
      </c>
      <c r="BU9">
        <v>99012</v>
      </c>
      <c r="BV9">
        <v>99102</v>
      </c>
      <c r="BW9">
        <v>99154</v>
      </c>
      <c r="BX9">
        <v>99190</v>
      </c>
      <c r="BY9">
        <v>99178</v>
      </c>
      <c r="BZ9">
        <v>99224</v>
      </c>
      <c r="CA9">
        <v>99254</v>
      </c>
      <c r="CB9">
        <v>99213</v>
      </c>
      <c r="CC9">
        <v>99294</v>
      </c>
      <c r="CD9">
        <v>99277</v>
      </c>
      <c r="CE9">
        <v>99321</v>
      </c>
      <c r="CF9">
        <v>99324</v>
      </c>
      <c r="CG9">
        <v>99336</v>
      </c>
      <c r="CH9">
        <v>99326</v>
      </c>
      <c r="CI9">
        <v>99356</v>
      </c>
      <c r="CJ9">
        <v>99410</v>
      </c>
      <c r="CK9">
        <v>99414</v>
      </c>
      <c r="CL9">
        <v>99416</v>
      </c>
      <c r="CM9">
        <v>99410</v>
      </c>
      <c r="CN9">
        <v>99486</v>
      </c>
    </row>
    <row r="10" spans="1:92" x14ac:dyDescent="0.25">
      <c r="A10">
        <v>8</v>
      </c>
      <c r="B10">
        <v>89617</v>
      </c>
      <c r="C10">
        <v>91467</v>
      </c>
      <c r="D10">
        <v>90718</v>
      </c>
      <c r="E10">
        <v>91249</v>
      </c>
      <c r="F10">
        <v>91820</v>
      </c>
      <c r="G10">
        <v>91575</v>
      </c>
      <c r="H10">
        <v>91497</v>
      </c>
      <c r="I10">
        <v>91696</v>
      </c>
      <c r="J10">
        <v>91796</v>
      </c>
      <c r="K10">
        <v>92526</v>
      </c>
      <c r="L10">
        <v>93396</v>
      </c>
      <c r="M10">
        <v>93487</v>
      </c>
      <c r="N10">
        <v>93666</v>
      </c>
      <c r="O10">
        <v>93095</v>
      </c>
      <c r="P10">
        <v>93562</v>
      </c>
      <c r="Q10">
        <v>93432</v>
      </c>
      <c r="R10">
        <v>93923</v>
      </c>
      <c r="S10">
        <v>93809</v>
      </c>
      <c r="T10">
        <v>93874</v>
      </c>
      <c r="U10">
        <v>93975</v>
      </c>
      <c r="V10">
        <v>93720</v>
      </c>
      <c r="W10">
        <v>93843</v>
      </c>
      <c r="X10">
        <v>94028</v>
      </c>
      <c r="Y10">
        <v>95032</v>
      </c>
      <c r="Z10">
        <v>95408</v>
      </c>
      <c r="AA10">
        <v>95495</v>
      </c>
      <c r="AB10">
        <v>95702</v>
      </c>
      <c r="AC10">
        <v>95916</v>
      </c>
      <c r="AD10">
        <v>96259</v>
      </c>
      <c r="AE10">
        <v>96248</v>
      </c>
      <c r="AF10">
        <v>96258</v>
      </c>
      <c r="AG10">
        <v>96398</v>
      </c>
      <c r="AH10">
        <v>96539</v>
      </c>
      <c r="AI10">
        <v>96600</v>
      </c>
      <c r="AJ10">
        <v>96709</v>
      </c>
      <c r="AK10">
        <v>96897</v>
      </c>
      <c r="AL10">
        <v>96822</v>
      </c>
      <c r="AM10">
        <v>97050</v>
      </c>
      <c r="AN10">
        <v>96898</v>
      </c>
      <c r="AO10">
        <v>97133</v>
      </c>
      <c r="AP10">
        <v>97174</v>
      </c>
      <c r="AQ10">
        <v>97141</v>
      </c>
      <c r="AR10">
        <v>97275</v>
      </c>
      <c r="AS10">
        <v>97352</v>
      </c>
      <c r="AT10">
        <v>97379</v>
      </c>
      <c r="AU10">
        <v>97407</v>
      </c>
      <c r="AV10">
        <v>97436</v>
      </c>
      <c r="AW10">
        <v>97482</v>
      </c>
      <c r="AX10">
        <v>97384</v>
      </c>
      <c r="AY10">
        <v>97332</v>
      </c>
      <c r="AZ10">
        <v>97482</v>
      </c>
      <c r="BA10">
        <v>97600</v>
      </c>
      <c r="BB10">
        <v>97703</v>
      </c>
      <c r="BC10">
        <v>97696</v>
      </c>
      <c r="BD10">
        <v>98003</v>
      </c>
      <c r="BE10">
        <v>98058</v>
      </c>
      <c r="BF10">
        <v>98205</v>
      </c>
      <c r="BG10">
        <v>98284</v>
      </c>
      <c r="BH10">
        <v>98398</v>
      </c>
      <c r="BI10">
        <v>98492</v>
      </c>
      <c r="BJ10">
        <v>98460</v>
      </c>
      <c r="BK10">
        <v>98502</v>
      </c>
      <c r="BL10">
        <v>98625</v>
      </c>
      <c r="BM10">
        <v>98625</v>
      </c>
      <c r="BN10">
        <v>98579</v>
      </c>
      <c r="BO10">
        <v>98727</v>
      </c>
      <c r="BP10">
        <v>98726</v>
      </c>
      <c r="BQ10">
        <v>98835</v>
      </c>
      <c r="BR10">
        <v>98798</v>
      </c>
      <c r="BS10">
        <v>98874</v>
      </c>
      <c r="BT10">
        <v>99026</v>
      </c>
      <c r="BU10">
        <v>98998</v>
      </c>
      <c r="BV10">
        <v>99085</v>
      </c>
      <c r="BW10">
        <v>99138</v>
      </c>
      <c r="BX10">
        <v>99171</v>
      </c>
      <c r="BY10">
        <v>99163</v>
      </c>
      <c r="BZ10">
        <v>99209</v>
      </c>
      <c r="CA10">
        <v>99242</v>
      </c>
      <c r="CB10">
        <v>99197</v>
      </c>
      <c r="CC10">
        <v>99281</v>
      </c>
      <c r="CD10">
        <v>99255</v>
      </c>
      <c r="CE10">
        <v>99303</v>
      </c>
      <c r="CF10">
        <v>99307</v>
      </c>
      <c r="CG10">
        <v>99323</v>
      </c>
      <c r="CH10">
        <v>99317</v>
      </c>
      <c r="CI10">
        <v>99346</v>
      </c>
      <c r="CJ10">
        <v>99403</v>
      </c>
      <c r="CK10">
        <v>99407</v>
      </c>
      <c r="CL10">
        <v>99406</v>
      </c>
      <c r="CM10">
        <v>99403</v>
      </c>
      <c r="CN10">
        <v>99474</v>
      </c>
    </row>
    <row r="11" spans="1:92" x14ac:dyDescent="0.25">
      <c r="A11">
        <v>9</v>
      </c>
      <c r="B11">
        <v>89446</v>
      </c>
      <c r="C11">
        <v>91305</v>
      </c>
      <c r="D11">
        <v>90569</v>
      </c>
      <c r="E11">
        <v>91108</v>
      </c>
      <c r="F11">
        <v>91673</v>
      </c>
      <c r="G11">
        <v>91447</v>
      </c>
      <c r="H11">
        <v>91365</v>
      </c>
      <c r="I11">
        <v>91536</v>
      </c>
      <c r="J11">
        <v>91668</v>
      </c>
      <c r="K11">
        <v>92396</v>
      </c>
      <c r="L11">
        <v>93253</v>
      </c>
      <c r="M11">
        <v>93360</v>
      </c>
      <c r="N11">
        <v>93540</v>
      </c>
      <c r="O11">
        <v>92951</v>
      </c>
      <c r="P11">
        <v>93439</v>
      </c>
      <c r="Q11">
        <v>93309</v>
      </c>
      <c r="R11">
        <v>93803</v>
      </c>
      <c r="S11">
        <v>93704</v>
      </c>
      <c r="T11">
        <v>93762</v>
      </c>
      <c r="U11">
        <v>93858</v>
      </c>
      <c r="V11">
        <v>93610</v>
      </c>
      <c r="W11">
        <v>93725</v>
      </c>
      <c r="X11">
        <v>93919</v>
      </c>
      <c r="Y11">
        <v>94928</v>
      </c>
      <c r="Z11">
        <v>95325</v>
      </c>
      <c r="AA11">
        <v>95445</v>
      </c>
      <c r="AB11">
        <v>95624</v>
      </c>
      <c r="AC11">
        <v>95841</v>
      </c>
      <c r="AD11">
        <v>96191</v>
      </c>
      <c r="AE11">
        <v>96178</v>
      </c>
      <c r="AF11">
        <v>96184</v>
      </c>
      <c r="AG11">
        <v>96326</v>
      </c>
      <c r="AH11">
        <v>96463</v>
      </c>
      <c r="AI11">
        <v>96557</v>
      </c>
      <c r="AJ11">
        <v>96650</v>
      </c>
      <c r="AK11">
        <v>96849</v>
      </c>
      <c r="AL11">
        <v>96769</v>
      </c>
      <c r="AM11">
        <v>96991</v>
      </c>
      <c r="AN11">
        <v>96844</v>
      </c>
      <c r="AO11">
        <v>97085</v>
      </c>
      <c r="AP11">
        <v>97129</v>
      </c>
      <c r="AQ11">
        <v>97086</v>
      </c>
      <c r="AR11">
        <v>97236</v>
      </c>
      <c r="AS11">
        <v>97312</v>
      </c>
      <c r="AT11">
        <v>97346</v>
      </c>
      <c r="AU11">
        <v>97368</v>
      </c>
      <c r="AV11">
        <v>97389</v>
      </c>
      <c r="AW11">
        <v>97440</v>
      </c>
      <c r="AX11">
        <v>97348</v>
      </c>
      <c r="AY11">
        <v>97288</v>
      </c>
      <c r="AZ11">
        <v>97449</v>
      </c>
      <c r="BA11">
        <v>97567</v>
      </c>
      <c r="BB11">
        <v>97671</v>
      </c>
      <c r="BC11">
        <v>97660</v>
      </c>
      <c r="BD11">
        <v>97966</v>
      </c>
      <c r="BE11">
        <v>98028</v>
      </c>
      <c r="BF11">
        <v>98173</v>
      </c>
      <c r="BG11">
        <v>98260</v>
      </c>
      <c r="BH11">
        <v>98374</v>
      </c>
      <c r="BI11">
        <v>98463</v>
      </c>
      <c r="BJ11">
        <v>98427</v>
      </c>
      <c r="BK11">
        <v>98475</v>
      </c>
      <c r="BL11">
        <v>98595</v>
      </c>
      <c r="BM11">
        <v>98604</v>
      </c>
      <c r="BN11">
        <v>98557</v>
      </c>
      <c r="BO11">
        <v>98698</v>
      </c>
      <c r="BP11">
        <v>98702</v>
      </c>
      <c r="BQ11">
        <v>98811</v>
      </c>
      <c r="BR11">
        <v>98773</v>
      </c>
      <c r="BS11">
        <v>98859</v>
      </c>
      <c r="BT11">
        <v>99000</v>
      </c>
      <c r="BU11">
        <v>98975</v>
      </c>
      <c r="BV11">
        <v>99077</v>
      </c>
      <c r="BW11">
        <v>99125</v>
      </c>
      <c r="BX11">
        <v>99144</v>
      </c>
      <c r="BY11">
        <v>99147</v>
      </c>
      <c r="BZ11">
        <v>99197</v>
      </c>
      <c r="CA11">
        <v>99226</v>
      </c>
      <c r="CB11">
        <v>99176</v>
      </c>
      <c r="CC11">
        <v>99274</v>
      </c>
      <c r="CD11">
        <v>99243</v>
      </c>
      <c r="CE11">
        <v>99293</v>
      </c>
      <c r="CF11">
        <v>99298</v>
      </c>
      <c r="CG11">
        <v>99311</v>
      </c>
      <c r="CH11">
        <v>99306</v>
      </c>
      <c r="CI11">
        <v>99338</v>
      </c>
      <c r="CJ11">
        <v>99393</v>
      </c>
      <c r="CK11">
        <v>99396</v>
      </c>
      <c r="CL11">
        <v>99398</v>
      </c>
      <c r="CM11">
        <v>99386</v>
      </c>
      <c r="CN11">
        <v>99466</v>
      </c>
    </row>
    <row r="12" spans="1:92" x14ac:dyDescent="0.25">
      <c r="A12">
        <v>10</v>
      </c>
      <c r="B12">
        <v>89319</v>
      </c>
      <c r="C12">
        <v>91164</v>
      </c>
      <c r="D12">
        <v>90463</v>
      </c>
      <c r="E12">
        <v>90984</v>
      </c>
      <c r="F12">
        <v>91548</v>
      </c>
      <c r="G12">
        <v>91318</v>
      </c>
      <c r="H12">
        <v>91247</v>
      </c>
      <c r="I12">
        <v>91411</v>
      </c>
      <c r="J12">
        <v>91548</v>
      </c>
      <c r="K12">
        <v>92278</v>
      </c>
      <c r="L12">
        <v>93123</v>
      </c>
      <c r="M12">
        <v>93245</v>
      </c>
      <c r="N12">
        <v>93424</v>
      </c>
      <c r="O12">
        <v>92831</v>
      </c>
      <c r="P12">
        <v>93318</v>
      </c>
      <c r="Q12">
        <v>93190</v>
      </c>
      <c r="R12">
        <v>93679</v>
      </c>
      <c r="S12">
        <v>93610</v>
      </c>
      <c r="T12">
        <v>93652</v>
      </c>
      <c r="U12">
        <v>93767</v>
      </c>
      <c r="V12">
        <v>93507</v>
      </c>
      <c r="W12">
        <v>93608</v>
      </c>
      <c r="X12">
        <v>93803</v>
      </c>
      <c r="Y12">
        <v>94833</v>
      </c>
      <c r="Z12">
        <v>95243</v>
      </c>
      <c r="AA12">
        <v>95361</v>
      </c>
      <c r="AB12">
        <v>95542</v>
      </c>
      <c r="AC12">
        <v>95768</v>
      </c>
      <c r="AD12">
        <v>96118</v>
      </c>
      <c r="AE12">
        <v>96098</v>
      </c>
      <c r="AF12">
        <v>96113</v>
      </c>
      <c r="AG12">
        <v>96280</v>
      </c>
      <c r="AH12">
        <v>96401</v>
      </c>
      <c r="AI12">
        <v>96506</v>
      </c>
      <c r="AJ12">
        <v>96610</v>
      </c>
      <c r="AK12">
        <v>96798</v>
      </c>
      <c r="AL12">
        <v>96717</v>
      </c>
      <c r="AM12">
        <v>96937</v>
      </c>
      <c r="AN12">
        <v>96801</v>
      </c>
      <c r="AO12">
        <v>97043</v>
      </c>
      <c r="AP12">
        <v>97084</v>
      </c>
      <c r="AQ12">
        <v>97040</v>
      </c>
      <c r="AR12">
        <v>97200</v>
      </c>
      <c r="AS12">
        <v>97262</v>
      </c>
      <c r="AT12">
        <v>97312</v>
      </c>
      <c r="AU12">
        <v>97327</v>
      </c>
      <c r="AV12">
        <v>97345</v>
      </c>
      <c r="AW12">
        <v>97400</v>
      </c>
      <c r="AX12">
        <v>97307</v>
      </c>
      <c r="AY12">
        <v>97246</v>
      </c>
      <c r="AZ12">
        <v>97413</v>
      </c>
      <c r="BA12">
        <v>97534</v>
      </c>
      <c r="BB12">
        <v>97634</v>
      </c>
      <c r="BC12">
        <v>97626</v>
      </c>
      <c r="BD12">
        <v>97934</v>
      </c>
      <c r="BE12">
        <v>98004</v>
      </c>
      <c r="BF12">
        <v>98143</v>
      </c>
      <c r="BG12">
        <v>98231</v>
      </c>
      <c r="BH12">
        <v>98351</v>
      </c>
      <c r="BI12">
        <v>98433</v>
      </c>
      <c r="BJ12">
        <v>98403</v>
      </c>
      <c r="BK12">
        <v>98444</v>
      </c>
      <c r="BL12">
        <v>98571</v>
      </c>
      <c r="BM12">
        <v>98587</v>
      </c>
      <c r="BN12">
        <v>98537</v>
      </c>
      <c r="BO12">
        <v>98679</v>
      </c>
      <c r="BP12">
        <v>98683</v>
      </c>
      <c r="BQ12">
        <v>98796</v>
      </c>
      <c r="BR12">
        <v>98762</v>
      </c>
      <c r="BS12">
        <v>98833</v>
      </c>
      <c r="BT12">
        <v>98979</v>
      </c>
      <c r="BU12">
        <v>98956</v>
      </c>
      <c r="BV12">
        <v>99062</v>
      </c>
      <c r="BW12">
        <v>99108</v>
      </c>
      <c r="BX12">
        <v>99134</v>
      </c>
      <c r="BY12">
        <v>99135</v>
      </c>
      <c r="BZ12">
        <v>99185</v>
      </c>
      <c r="CA12">
        <v>99211</v>
      </c>
      <c r="CB12">
        <v>99166</v>
      </c>
      <c r="CC12">
        <v>99257</v>
      </c>
      <c r="CD12">
        <v>99234</v>
      </c>
      <c r="CE12">
        <v>99277</v>
      </c>
      <c r="CF12">
        <v>99285</v>
      </c>
      <c r="CG12">
        <v>99302</v>
      </c>
      <c r="CH12">
        <v>99291</v>
      </c>
      <c r="CI12">
        <v>99326</v>
      </c>
      <c r="CJ12">
        <v>99384</v>
      </c>
      <c r="CK12">
        <v>99384</v>
      </c>
      <c r="CL12">
        <v>99388</v>
      </c>
      <c r="CM12">
        <v>99379</v>
      </c>
      <c r="CN12">
        <v>99459</v>
      </c>
    </row>
    <row r="13" spans="1:92" x14ac:dyDescent="0.25">
      <c r="A13">
        <v>11</v>
      </c>
      <c r="B13">
        <v>89184</v>
      </c>
      <c r="C13">
        <v>91034</v>
      </c>
      <c r="D13">
        <v>90331</v>
      </c>
      <c r="E13">
        <v>90873</v>
      </c>
      <c r="F13">
        <v>91424</v>
      </c>
      <c r="G13">
        <v>91193</v>
      </c>
      <c r="H13">
        <v>91108</v>
      </c>
      <c r="I13">
        <v>91271</v>
      </c>
      <c r="J13">
        <v>91434</v>
      </c>
      <c r="K13">
        <v>92171</v>
      </c>
      <c r="L13">
        <v>93002</v>
      </c>
      <c r="M13">
        <v>93138</v>
      </c>
      <c r="N13">
        <v>93316</v>
      </c>
      <c r="O13">
        <v>92706</v>
      </c>
      <c r="P13">
        <v>93213</v>
      </c>
      <c r="Q13">
        <v>93066</v>
      </c>
      <c r="R13">
        <v>93571</v>
      </c>
      <c r="S13">
        <v>93498</v>
      </c>
      <c r="T13">
        <v>93579</v>
      </c>
      <c r="U13">
        <v>93658</v>
      </c>
      <c r="V13">
        <v>93375</v>
      </c>
      <c r="W13">
        <v>93505</v>
      </c>
      <c r="X13">
        <v>93658</v>
      </c>
      <c r="Y13">
        <v>94756</v>
      </c>
      <c r="Z13">
        <v>95156</v>
      </c>
      <c r="AA13">
        <v>95306</v>
      </c>
      <c r="AB13">
        <v>95485</v>
      </c>
      <c r="AC13">
        <v>95701</v>
      </c>
      <c r="AD13">
        <v>96052</v>
      </c>
      <c r="AE13">
        <v>96012</v>
      </c>
      <c r="AF13">
        <v>96044</v>
      </c>
      <c r="AG13">
        <v>96216</v>
      </c>
      <c r="AH13">
        <v>96337</v>
      </c>
      <c r="AI13">
        <v>96454</v>
      </c>
      <c r="AJ13">
        <v>96565</v>
      </c>
      <c r="AK13">
        <v>96752</v>
      </c>
      <c r="AL13">
        <v>96668</v>
      </c>
      <c r="AM13">
        <v>96890</v>
      </c>
      <c r="AN13">
        <v>96758</v>
      </c>
      <c r="AO13">
        <v>97005</v>
      </c>
      <c r="AP13">
        <v>97042</v>
      </c>
      <c r="AQ13">
        <v>97004</v>
      </c>
      <c r="AR13">
        <v>97153</v>
      </c>
      <c r="AS13">
        <v>97222</v>
      </c>
      <c r="AT13">
        <v>97268</v>
      </c>
      <c r="AU13">
        <v>97290</v>
      </c>
      <c r="AV13">
        <v>97308</v>
      </c>
      <c r="AW13">
        <v>97361</v>
      </c>
      <c r="AX13">
        <v>97271</v>
      </c>
      <c r="AY13">
        <v>97208</v>
      </c>
      <c r="AZ13">
        <v>97379</v>
      </c>
      <c r="BA13">
        <v>97500</v>
      </c>
      <c r="BB13">
        <v>97602</v>
      </c>
      <c r="BC13">
        <v>97596</v>
      </c>
      <c r="BD13">
        <v>97902</v>
      </c>
      <c r="BE13">
        <v>97980</v>
      </c>
      <c r="BF13">
        <v>98115</v>
      </c>
      <c r="BG13">
        <v>98207</v>
      </c>
      <c r="BH13">
        <v>98318</v>
      </c>
      <c r="BI13">
        <v>98402</v>
      </c>
      <c r="BJ13">
        <v>98373</v>
      </c>
      <c r="BK13">
        <v>98414</v>
      </c>
      <c r="BL13">
        <v>98547</v>
      </c>
      <c r="BM13">
        <v>98560</v>
      </c>
      <c r="BN13">
        <v>98509</v>
      </c>
      <c r="BO13">
        <v>98659</v>
      </c>
      <c r="BP13">
        <v>98654</v>
      </c>
      <c r="BQ13">
        <v>98769</v>
      </c>
      <c r="BR13">
        <v>98740</v>
      </c>
      <c r="BS13">
        <v>98817</v>
      </c>
      <c r="BT13">
        <v>98962</v>
      </c>
      <c r="BU13">
        <v>98941</v>
      </c>
      <c r="BV13">
        <v>99039</v>
      </c>
      <c r="BW13">
        <v>99087</v>
      </c>
      <c r="BX13">
        <v>99120</v>
      </c>
      <c r="BY13">
        <v>99121</v>
      </c>
      <c r="BZ13">
        <v>99173</v>
      </c>
      <c r="CA13">
        <v>99191</v>
      </c>
      <c r="CB13">
        <v>99152</v>
      </c>
      <c r="CC13">
        <v>99243</v>
      </c>
      <c r="CD13">
        <v>99222</v>
      </c>
      <c r="CE13">
        <v>99258</v>
      </c>
      <c r="CF13">
        <v>99276</v>
      </c>
      <c r="CG13">
        <v>99290</v>
      </c>
      <c r="CH13">
        <v>99283</v>
      </c>
      <c r="CI13">
        <v>99321</v>
      </c>
      <c r="CJ13">
        <v>99374</v>
      </c>
      <c r="CK13">
        <v>99371</v>
      </c>
      <c r="CL13">
        <v>99376</v>
      </c>
      <c r="CM13">
        <v>99369</v>
      </c>
      <c r="CN13">
        <v>99450</v>
      </c>
    </row>
    <row r="14" spans="1:92" x14ac:dyDescent="0.25">
      <c r="A14">
        <v>12</v>
      </c>
      <c r="B14">
        <v>88997</v>
      </c>
      <c r="C14">
        <v>90911</v>
      </c>
      <c r="D14">
        <v>90232</v>
      </c>
      <c r="E14">
        <v>90762</v>
      </c>
      <c r="F14">
        <v>91315</v>
      </c>
      <c r="G14">
        <v>91064</v>
      </c>
      <c r="H14">
        <v>90988</v>
      </c>
      <c r="I14">
        <v>91156</v>
      </c>
      <c r="J14">
        <v>91323</v>
      </c>
      <c r="K14">
        <v>92069</v>
      </c>
      <c r="L14">
        <v>92884</v>
      </c>
      <c r="M14">
        <v>93030</v>
      </c>
      <c r="N14">
        <v>93214</v>
      </c>
      <c r="O14">
        <v>92613</v>
      </c>
      <c r="P14">
        <v>93082</v>
      </c>
      <c r="Q14">
        <v>92961</v>
      </c>
      <c r="R14">
        <v>93492</v>
      </c>
      <c r="S14">
        <v>93404</v>
      </c>
      <c r="T14">
        <v>93480</v>
      </c>
      <c r="U14">
        <v>93561</v>
      </c>
      <c r="V14">
        <v>93278</v>
      </c>
      <c r="W14">
        <v>93400</v>
      </c>
      <c r="X14">
        <v>93567</v>
      </c>
      <c r="Y14">
        <v>94659</v>
      </c>
      <c r="Z14">
        <v>95075</v>
      </c>
      <c r="AA14">
        <v>95227</v>
      </c>
      <c r="AB14">
        <v>95419</v>
      </c>
      <c r="AC14">
        <v>95633</v>
      </c>
      <c r="AD14">
        <v>95980</v>
      </c>
      <c r="AE14">
        <v>95957</v>
      </c>
      <c r="AF14">
        <v>95996</v>
      </c>
      <c r="AG14">
        <v>96164</v>
      </c>
      <c r="AH14">
        <v>96282</v>
      </c>
      <c r="AI14">
        <v>96414</v>
      </c>
      <c r="AJ14">
        <v>96499</v>
      </c>
      <c r="AK14">
        <v>96701</v>
      </c>
      <c r="AL14">
        <v>96618</v>
      </c>
      <c r="AM14">
        <v>96849</v>
      </c>
      <c r="AN14">
        <v>96709</v>
      </c>
      <c r="AO14">
        <v>96955</v>
      </c>
      <c r="AP14">
        <v>97002</v>
      </c>
      <c r="AQ14">
        <v>96970</v>
      </c>
      <c r="AR14">
        <v>97112</v>
      </c>
      <c r="AS14">
        <v>97177</v>
      </c>
      <c r="AT14">
        <v>97228</v>
      </c>
      <c r="AU14">
        <v>97253</v>
      </c>
      <c r="AV14">
        <v>97281</v>
      </c>
      <c r="AW14">
        <v>97318</v>
      </c>
      <c r="AX14">
        <v>97233</v>
      </c>
      <c r="AY14">
        <v>97175</v>
      </c>
      <c r="AZ14">
        <v>97343</v>
      </c>
      <c r="BA14">
        <v>97459</v>
      </c>
      <c r="BB14">
        <v>97558</v>
      </c>
      <c r="BC14">
        <v>97566</v>
      </c>
      <c r="BD14">
        <v>97867</v>
      </c>
      <c r="BE14">
        <v>97951</v>
      </c>
      <c r="BF14">
        <v>98085</v>
      </c>
      <c r="BG14">
        <v>98173</v>
      </c>
      <c r="BH14">
        <v>98286</v>
      </c>
      <c r="BI14">
        <v>98378</v>
      </c>
      <c r="BJ14">
        <v>98349</v>
      </c>
      <c r="BK14">
        <v>98393</v>
      </c>
      <c r="BL14">
        <v>98526</v>
      </c>
      <c r="BM14">
        <v>98532</v>
      </c>
      <c r="BN14">
        <v>98482</v>
      </c>
      <c r="BO14">
        <v>98628</v>
      </c>
      <c r="BP14">
        <v>98630</v>
      </c>
      <c r="BQ14">
        <v>98750</v>
      </c>
      <c r="BR14">
        <v>98722</v>
      </c>
      <c r="BS14">
        <v>98800</v>
      </c>
      <c r="BT14">
        <v>98943</v>
      </c>
      <c r="BU14">
        <v>98922</v>
      </c>
      <c r="BV14">
        <v>99029</v>
      </c>
      <c r="BW14">
        <v>99067</v>
      </c>
      <c r="BX14">
        <v>99102</v>
      </c>
      <c r="BY14">
        <v>99100</v>
      </c>
      <c r="BZ14">
        <v>99157</v>
      </c>
      <c r="CA14">
        <v>99182</v>
      </c>
      <c r="CB14">
        <v>99138</v>
      </c>
      <c r="CC14">
        <v>99225</v>
      </c>
      <c r="CD14">
        <v>99213</v>
      </c>
      <c r="CE14">
        <v>99251</v>
      </c>
      <c r="CF14">
        <v>99267</v>
      </c>
      <c r="CG14">
        <v>99279</v>
      </c>
      <c r="CH14">
        <v>99272</v>
      </c>
      <c r="CI14">
        <v>99309</v>
      </c>
      <c r="CJ14">
        <v>99365</v>
      </c>
      <c r="CK14">
        <v>99361</v>
      </c>
      <c r="CL14">
        <v>99370</v>
      </c>
      <c r="CM14">
        <v>99362</v>
      </c>
      <c r="CN14">
        <v>99444</v>
      </c>
    </row>
    <row r="15" spans="1:92" x14ac:dyDescent="0.25">
      <c r="A15">
        <v>13</v>
      </c>
      <c r="B15">
        <v>88851</v>
      </c>
      <c r="C15">
        <v>90791</v>
      </c>
      <c r="D15">
        <v>90106</v>
      </c>
      <c r="E15">
        <v>90632</v>
      </c>
      <c r="F15">
        <v>91181</v>
      </c>
      <c r="G15">
        <v>90951</v>
      </c>
      <c r="H15">
        <v>90889</v>
      </c>
      <c r="I15">
        <v>91044</v>
      </c>
      <c r="J15">
        <v>91209</v>
      </c>
      <c r="K15">
        <v>91968</v>
      </c>
      <c r="L15">
        <v>92761</v>
      </c>
      <c r="M15">
        <v>92915</v>
      </c>
      <c r="N15">
        <v>93112</v>
      </c>
      <c r="O15">
        <v>92515</v>
      </c>
      <c r="P15">
        <v>92957</v>
      </c>
      <c r="Q15">
        <v>92851</v>
      </c>
      <c r="R15">
        <v>93377</v>
      </c>
      <c r="S15">
        <v>93306</v>
      </c>
      <c r="T15">
        <v>93376</v>
      </c>
      <c r="U15">
        <v>93451</v>
      </c>
      <c r="V15">
        <v>93192</v>
      </c>
      <c r="W15">
        <v>93280</v>
      </c>
      <c r="X15">
        <v>93446</v>
      </c>
      <c r="Y15">
        <v>94560</v>
      </c>
      <c r="Z15">
        <v>94983</v>
      </c>
      <c r="AA15">
        <v>95155</v>
      </c>
      <c r="AB15">
        <v>95333</v>
      </c>
      <c r="AC15">
        <v>95551</v>
      </c>
      <c r="AD15">
        <v>95904</v>
      </c>
      <c r="AE15">
        <v>95907</v>
      </c>
      <c r="AF15">
        <v>95926</v>
      </c>
      <c r="AG15">
        <v>96107</v>
      </c>
      <c r="AH15">
        <v>96223</v>
      </c>
      <c r="AI15">
        <v>96355</v>
      </c>
      <c r="AJ15">
        <v>96447</v>
      </c>
      <c r="AK15">
        <v>96641</v>
      </c>
      <c r="AL15">
        <v>96572</v>
      </c>
      <c r="AM15">
        <v>96798</v>
      </c>
      <c r="AN15">
        <v>96665</v>
      </c>
      <c r="AO15">
        <v>96906</v>
      </c>
      <c r="AP15">
        <v>96949</v>
      </c>
      <c r="AQ15">
        <v>96919</v>
      </c>
      <c r="AR15">
        <v>97062</v>
      </c>
      <c r="AS15">
        <v>97129</v>
      </c>
      <c r="AT15">
        <v>97174</v>
      </c>
      <c r="AU15">
        <v>97204</v>
      </c>
      <c r="AV15">
        <v>97245</v>
      </c>
      <c r="AW15">
        <v>97267</v>
      </c>
      <c r="AX15">
        <v>97184</v>
      </c>
      <c r="AY15">
        <v>97140</v>
      </c>
      <c r="AZ15">
        <v>97303</v>
      </c>
      <c r="BA15">
        <v>97418</v>
      </c>
      <c r="BB15">
        <v>97526</v>
      </c>
      <c r="BC15">
        <v>97530</v>
      </c>
      <c r="BD15">
        <v>97831</v>
      </c>
      <c r="BE15">
        <v>97903</v>
      </c>
      <c r="BF15">
        <v>98046</v>
      </c>
      <c r="BG15">
        <v>98140</v>
      </c>
      <c r="BH15">
        <v>98259</v>
      </c>
      <c r="BI15">
        <v>98350</v>
      </c>
      <c r="BJ15">
        <v>98315</v>
      </c>
      <c r="BK15">
        <v>98366</v>
      </c>
      <c r="BL15">
        <v>98501</v>
      </c>
      <c r="BM15">
        <v>98504</v>
      </c>
      <c r="BN15">
        <v>98454</v>
      </c>
      <c r="BO15">
        <v>98600</v>
      </c>
      <c r="BP15">
        <v>98607</v>
      </c>
      <c r="BQ15">
        <v>98723</v>
      </c>
      <c r="BR15">
        <v>98691</v>
      </c>
      <c r="BS15">
        <v>98783</v>
      </c>
      <c r="BT15">
        <v>98930</v>
      </c>
      <c r="BU15">
        <v>98901</v>
      </c>
      <c r="BV15">
        <v>99012</v>
      </c>
      <c r="BW15">
        <v>99053</v>
      </c>
      <c r="BX15">
        <v>99087</v>
      </c>
      <c r="BY15">
        <v>99083</v>
      </c>
      <c r="BZ15">
        <v>99139</v>
      </c>
      <c r="CA15">
        <v>99158</v>
      </c>
      <c r="CB15">
        <v>99127</v>
      </c>
      <c r="CC15">
        <v>99210</v>
      </c>
      <c r="CD15">
        <v>99193</v>
      </c>
      <c r="CE15">
        <v>99240</v>
      </c>
      <c r="CF15">
        <v>99255</v>
      </c>
      <c r="CG15">
        <v>99262</v>
      </c>
      <c r="CH15">
        <v>99256</v>
      </c>
      <c r="CI15">
        <v>99294</v>
      </c>
      <c r="CJ15">
        <v>99353</v>
      </c>
      <c r="CK15">
        <v>99354</v>
      </c>
      <c r="CL15">
        <v>99360</v>
      </c>
      <c r="CM15">
        <v>99353</v>
      </c>
      <c r="CN15">
        <v>99435</v>
      </c>
    </row>
    <row r="16" spans="1:92" x14ac:dyDescent="0.25">
      <c r="A16">
        <v>14</v>
      </c>
      <c r="B16">
        <v>88714</v>
      </c>
      <c r="C16">
        <v>90640</v>
      </c>
      <c r="D16">
        <v>89964</v>
      </c>
      <c r="E16">
        <v>90517</v>
      </c>
      <c r="F16">
        <v>91067</v>
      </c>
      <c r="G16">
        <v>90807</v>
      </c>
      <c r="H16">
        <v>90761</v>
      </c>
      <c r="I16">
        <v>90920</v>
      </c>
      <c r="J16">
        <v>91085</v>
      </c>
      <c r="K16">
        <v>91860</v>
      </c>
      <c r="L16">
        <v>92633</v>
      </c>
      <c r="M16">
        <v>92789</v>
      </c>
      <c r="N16">
        <v>93004</v>
      </c>
      <c r="O16">
        <v>92386</v>
      </c>
      <c r="P16">
        <v>92835</v>
      </c>
      <c r="Q16">
        <v>92744</v>
      </c>
      <c r="R16">
        <v>93264</v>
      </c>
      <c r="S16">
        <v>93173</v>
      </c>
      <c r="T16">
        <v>93263</v>
      </c>
      <c r="U16">
        <v>93351</v>
      </c>
      <c r="V16">
        <v>93114</v>
      </c>
      <c r="W16">
        <v>93182</v>
      </c>
      <c r="X16">
        <v>93346</v>
      </c>
      <c r="Y16">
        <v>94460</v>
      </c>
      <c r="Z16">
        <v>94898</v>
      </c>
      <c r="AA16">
        <v>95070</v>
      </c>
      <c r="AB16">
        <v>95284</v>
      </c>
      <c r="AC16">
        <v>95485</v>
      </c>
      <c r="AD16">
        <v>95839</v>
      </c>
      <c r="AE16">
        <v>95826</v>
      </c>
      <c r="AF16">
        <v>95834</v>
      </c>
      <c r="AG16">
        <v>96045</v>
      </c>
      <c r="AH16">
        <v>96163</v>
      </c>
      <c r="AI16">
        <v>96283</v>
      </c>
      <c r="AJ16">
        <v>96389</v>
      </c>
      <c r="AK16">
        <v>96593</v>
      </c>
      <c r="AL16">
        <v>96513</v>
      </c>
      <c r="AM16">
        <v>96743</v>
      </c>
      <c r="AN16">
        <v>96622</v>
      </c>
      <c r="AO16">
        <v>96846</v>
      </c>
      <c r="AP16">
        <v>96889</v>
      </c>
      <c r="AQ16">
        <v>96879</v>
      </c>
      <c r="AR16">
        <v>97021</v>
      </c>
      <c r="AS16">
        <v>97064</v>
      </c>
      <c r="AT16">
        <v>97123</v>
      </c>
      <c r="AU16">
        <v>97158</v>
      </c>
      <c r="AV16">
        <v>97197</v>
      </c>
      <c r="AW16">
        <v>97223</v>
      </c>
      <c r="AX16">
        <v>97127</v>
      </c>
      <c r="AY16">
        <v>97104</v>
      </c>
      <c r="AZ16">
        <v>97253</v>
      </c>
      <c r="BA16">
        <v>97387</v>
      </c>
      <c r="BB16">
        <v>97486</v>
      </c>
      <c r="BC16">
        <v>97489</v>
      </c>
      <c r="BD16">
        <v>97795</v>
      </c>
      <c r="BE16">
        <v>97864</v>
      </c>
      <c r="BF16">
        <v>98011</v>
      </c>
      <c r="BG16">
        <v>98103</v>
      </c>
      <c r="BH16">
        <v>98220</v>
      </c>
      <c r="BI16">
        <v>98314</v>
      </c>
      <c r="BJ16">
        <v>98288</v>
      </c>
      <c r="BK16">
        <v>98323</v>
      </c>
      <c r="BL16">
        <v>98470</v>
      </c>
      <c r="BM16">
        <v>98465</v>
      </c>
      <c r="BN16">
        <v>98420</v>
      </c>
      <c r="BO16">
        <v>98567</v>
      </c>
      <c r="BP16">
        <v>98585</v>
      </c>
      <c r="BQ16">
        <v>98695</v>
      </c>
      <c r="BR16">
        <v>98657</v>
      </c>
      <c r="BS16">
        <v>98765</v>
      </c>
      <c r="BT16">
        <v>98905</v>
      </c>
      <c r="BU16">
        <v>98879</v>
      </c>
      <c r="BV16">
        <v>98990</v>
      </c>
      <c r="BW16">
        <v>99033</v>
      </c>
      <c r="BX16">
        <v>99066</v>
      </c>
      <c r="BY16">
        <v>99062</v>
      </c>
      <c r="BZ16">
        <v>99119</v>
      </c>
      <c r="CA16">
        <v>99142</v>
      </c>
      <c r="CB16">
        <v>99112</v>
      </c>
      <c r="CC16">
        <v>99190</v>
      </c>
      <c r="CD16">
        <v>99174</v>
      </c>
      <c r="CE16">
        <v>99220</v>
      </c>
      <c r="CF16">
        <v>99240</v>
      </c>
      <c r="CG16">
        <v>99250</v>
      </c>
      <c r="CH16">
        <v>99245</v>
      </c>
      <c r="CI16">
        <v>99275</v>
      </c>
      <c r="CJ16">
        <v>99337</v>
      </c>
      <c r="CK16">
        <v>99341</v>
      </c>
      <c r="CL16">
        <v>99345</v>
      </c>
      <c r="CM16">
        <v>99343</v>
      </c>
      <c r="CN16">
        <v>99426</v>
      </c>
    </row>
    <row r="17" spans="1:92" x14ac:dyDescent="0.25">
      <c r="A17">
        <v>15</v>
      </c>
      <c r="B17">
        <v>88554</v>
      </c>
      <c r="C17">
        <v>90483</v>
      </c>
      <c r="D17">
        <v>89802</v>
      </c>
      <c r="E17">
        <v>90357</v>
      </c>
      <c r="F17">
        <v>90930</v>
      </c>
      <c r="G17">
        <v>90648</v>
      </c>
      <c r="H17">
        <v>90627</v>
      </c>
      <c r="I17">
        <v>90782</v>
      </c>
      <c r="J17">
        <v>90942</v>
      </c>
      <c r="K17">
        <v>91738</v>
      </c>
      <c r="L17">
        <v>92497</v>
      </c>
      <c r="M17">
        <v>92653</v>
      </c>
      <c r="N17">
        <v>92886</v>
      </c>
      <c r="O17">
        <v>92234</v>
      </c>
      <c r="P17">
        <v>92697</v>
      </c>
      <c r="Q17">
        <v>92586</v>
      </c>
      <c r="R17">
        <v>93133</v>
      </c>
      <c r="S17">
        <v>93021</v>
      </c>
      <c r="T17">
        <v>93144</v>
      </c>
      <c r="U17">
        <v>93258</v>
      </c>
      <c r="V17">
        <v>93000</v>
      </c>
      <c r="W17">
        <v>93053</v>
      </c>
      <c r="X17">
        <v>93218</v>
      </c>
      <c r="Y17">
        <v>94327</v>
      </c>
      <c r="Z17">
        <v>94786</v>
      </c>
      <c r="AA17">
        <v>94979</v>
      </c>
      <c r="AB17">
        <v>95195</v>
      </c>
      <c r="AC17">
        <v>95401</v>
      </c>
      <c r="AD17">
        <v>95775</v>
      </c>
      <c r="AE17">
        <v>95733</v>
      </c>
      <c r="AF17">
        <v>95743</v>
      </c>
      <c r="AG17">
        <v>95971</v>
      </c>
      <c r="AH17">
        <v>96069</v>
      </c>
      <c r="AI17">
        <v>96205</v>
      </c>
      <c r="AJ17">
        <v>96323</v>
      </c>
      <c r="AK17">
        <v>96525</v>
      </c>
      <c r="AL17">
        <v>96451</v>
      </c>
      <c r="AM17">
        <v>96700</v>
      </c>
      <c r="AN17">
        <v>96563</v>
      </c>
      <c r="AO17">
        <v>96799</v>
      </c>
      <c r="AP17">
        <v>96827</v>
      </c>
      <c r="AQ17">
        <v>96824</v>
      </c>
      <c r="AR17">
        <v>96955</v>
      </c>
      <c r="AS17">
        <v>97000</v>
      </c>
      <c r="AT17">
        <v>97059</v>
      </c>
      <c r="AU17">
        <v>97099</v>
      </c>
      <c r="AV17">
        <v>97144</v>
      </c>
      <c r="AW17">
        <v>97162</v>
      </c>
      <c r="AX17">
        <v>97071</v>
      </c>
      <c r="AY17">
        <v>97052</v>
      </c>
      <c r="AZ17">
        <v>97198</v>
      </c>
      <c r="BA17">
        <v>97334</v>
      </c>
      <c r="BB17">
        <v>97446</v>
      </c>
      <c r="BC17">
        <v>97437</v>
      </c>
      <c r="BD17">
        <v>97747</v>
      </c>
      <c r="BE17">
        <v>97816</v>
      </c>
      <c r="BF17">
        <v>97953</v>
      </c>
      <c r="BG17">
        <v>98050</v>
      </c>
      <c r="BH17">
        <v>98174</v>
      </c>
      <c r="BI17">
        <v>98279</v>
      </c>
      <c r="BJ17">
        <v>98244</v>
      </c>
      <c r="BK17">
        <v>98270</v>
      </c>
      <c r="BL17">
        <v>98431</v>
      </c>
      <c r="BM17">
        <v>98425</v>
      </c>
      <c r="BN17">
        <v>98392</v>
      </c>
      <c r="BO17">
        <v>98529</v>
      </c>
      <c r="BP17">
        <v>98551</v>
      </c>
      <c r="BQ17">
        <v>98658</v>
      </c>
      <c r="BR17">
        <v>98624</v>
      </c>
      <c r="BS17">
        <v>98734</v>
      </c>
      <c r="BT17">
        <v>98876</v>
      </c>
      <c r="BU17">
        <v>98852</v>
      </c>
      <c r="BV17">
        <v>98962</v>
      </c>
      <c r="BW17">
        <v>98994</v>
      </c>
      <c r="BX17">
        <v>99036</v>
      </c>
      <c r="BY17">
        <v>99028</v>
      </c>
      <c r="BZ17">
        <v>99088</v>
      </c>
      <c r="CA17">
        <v>99120</v>
      </c>
      <c r="CB17">
        <v>99085</v>
      </c>
      <c r="CC17">
        <v>99166</v>
      </c>
      <c r="CD17">
        <v>99155</v>
      </c>
      <c r="CE17">
        <v>99196</v>
      </c>
      <c r="CF17">
        <v>99226</v>
      </c>
      <c r="CG17">
        <v>99231</v>
      </c>
      <c r="CH17">
        <v>99233</v>
      </c>
      <c r="CI17">
        <v>99260</v>
      </c>
      <c r="CJ17">
        <v>99326</v>
      </c>
      <c r="CK17">
        <v>99326</v>
      </c>
      <c r="CL17">
        <v>99331</v>
      </c>
      <c r="CM17">
        <v>99318</v>
      </c>
      <c r="CN17">
        <v>99409</v>
      </c>
    </row>
    <row r="18" spans="1:92" x14ac:dyDescent="0.25">
      <c r="A18">
        <v>16</v>
      </c>
      <c r="B18">
        <v>88424</v>
      </c>
      <c r="C18">
        <v>90325</v>
      </c>
      <c r="D18">
        <v>89642</v>
      </c>
      <c r="E18">
        <v>90191</v>
      </c>
      <c r="F18">
        <v>90769</v>
      </c>
      <c r="G18">
        <v>90476</v>
      </c>
      <c r="H18">
        <v>90470</v>
      </c>
      <c r="I18">
        <v>90627</v>
      </c>
      <c r="J18">
        <v>90771</v>
      </c>
      <c r="K18">
        <v>91593</v>
      </c>
      <c r="L18">
        <v>92352</v>
      </c>
      <c r="M18">
        <v>92512</v>
      </c>
      <c r="N18">
        <v>92756</v>
      </c>
      <c r="O18">
        <v>92074</v>
      </c>
      <c r="P18">
        <v>92557</v>
      </c>
      <c r="Q18">
        <v>92412</v>
      </c>
      <c r="R18">
        <v>92996</v>
      </c>
      <c r="S18">
        <v>92882</v>
      </c>
      <c r="T18">
        <v>93010</v>
      </c>
      <c r="U18">
        <v>93127</v>
      </c>
      <c r="V18">
        <v>92886</v>
      </c>
      <c r="W18">
        <v>92915</v>
      </c>
      <c r="X18">
        <v>93086</v>
      </c>
      <c r="Y18">
        <v>94212</v>
      </c>
      <c r="Z18">
        <v>94677</v>
      </c>
      <c r="AA18">
        <v>94868</v>
      </c>
      <c r="AB18">
        <v>95106</v>
      </c>
      <c r="AC18">
        <v>95308</v>
      </c>
      <c r="AD18">
        <v>95678</v>
      </c>
      <c r="AE18">
        <v>95658</v>
      </c>
      <c r="AF18">
        <v>95629</v>
      </c>
      <c r="AG18">
        <v>95876</v>
      </c>
      <c r="AH18">
        <v>95960</v>
      </c>
      <c r="AI18">
        <v>96100</v>
      </c>
      <c r="AJ18">
        <v>96231</v>
      </c>
      <c r="AK18">
        <v>96437</v>
      </c>
      <c r="AL18">
        <v>96351</v>
      </c>
      <c r="AM18">
        <v>96635</v>
      </c>
      <c r="AN18">
        <v>96463</v>
      </c>
      <c r="AO18">
        <v>96719</v>
      </c>
      <c r="AP18">
        <v>96753</v>
      </c>
      <c r="AQ18">
        <v>96769</v>
      </c>
      <c r="AR18">
        <v>96889</v>
      </c>
      <c r="AS18">
        <v>96944</v>
      </c>
      <c r="AT18">
        <v>96990</v>
      </c>
      <c r="AU18">
        <v>97029</v>
      </c>
      <c r="AV18">
        <v>97079</v>
      </c>
      <c r="AW18">
        <v>97098</v>
      </c>
      <c r="AX18">
        <v>97008</v>
      </c>
      <c r="AY18">
        <v>96971</v>
      </c>
      <c r="AZ18">
        <v>97123</v>
      </c>
      <c r="BA18">
        <v>97270</v>
      </c>
      <c r="BB18">
        <v>97374</v>
      </c>
      <c r="BC18">
        <v>97363</v>
      </c>
      <c r="BD18">
        <v>97689</v>
      </c>
      <c r="BE18">
        <v>97765</v>
      </c>
      <c r="BF18">
        <v>97894</v>
      </c>
      <c r="BG18">
        <v>97980</v>
      </c>
      <c r="BH18">
        <v>98121</v>
      </c>
      <c r="BI18">
        <v>98225</v>
      </c>
      <c r="BJ18">
        <v>98193</v>
      </c>
      <c r="BK18">
        <v>98212</v>
      </c>
      <c r="BL18">
        <v>98382</v>
      </c>
      <c r="BM18">
        <v>98382</v>
      </c>
      <c r="BN18">
        <v>98345</v>
      </c>
      <c r="BO18">
        <v>98479</v>
      </c>
      <c r="BP18">
        <v>98503</v>
      </c>
      <c r="BQ18">
        <v>98615</v>
      </c>
      <c r="BR18">
        <v>98579</v>
      </c>
      <c r="BS18">
        <v>98690</v>
      </c>
      <c r="BT18">
        <v>98826</v>
      </c>
      <c r="BU18">
        <v>98805</v>
      </c>
      <c r="BV18">
        <v>98929</v>
      </c>
      <c r="BW18">
        <v>98964</v>
      </c>
      <c r="BX18">
        <v>99003</v>
      </c>
      <c r="BY18">
        <v>98990</v>
      </c>
      <c r="BZ18">
        <v>99041</v>
      </c>
      <c r="CA18">
        <v>99083</v>
      </c>
      <c r="CB18">
        <v>99034</v>
      </c>
      <c r="CC18">
        <v>99132</v>
      </c>
      <c r="CD18">
        <v>99116</v>
      </c>
      <c r="CE18">
        <v>99170</v>
      </c>
      <c r="CF18">
        <v>99200</v>
      </c>
      <c r="CG18">
        <v>99207</v>
      </c>
      <c r="CH18">
        <v>99214</v>
      </c>
      <c r="CI18">
        <v>99236</v>
      </c>
      <c r="CJ18">
        <v>99301</v>
      </c>
      <c r="CK18">
        <v>99294</v>
      </c>
      <c r="CL18">
        <v>99301</v>
      </c>
      <c r="CM18">
        <v>99299</v>
      </c>
      <c r="CN18">
        <v>99385</v>
      </c>
    </row>
    <row r="19" spans="1:92" x14ac:dyDescent="0.25">
      <c r="A19">
        <v>17</v>
      </c>
      <c r="B19">
        <v>88245</v>
      </c>
      <c r="C19">
        <v>90143</v>
      </c>
      <c r="D19">
        <v>89481</v>
      </c>
      <c r="E19">
        <v>89996</v>
      </c>
      <c r="F19">
        <v>90599</v>
      </c>
      <c r="G19">
        <v>90271</v>
      </c>
      <c r="H19">
        <v>90293</v>
      </c>
      <c r="I19">
        <v>90431</v>
      </c>
      <c r="J19">
        <v>90570</v>
      </c>
      <c r="K19">
        <v>91423</v>
      </c>
      <c r="L19">
        <v>92215</v>
      </c>
      <c r="M19">
        <v>92381</v>
      </c>
      <c r="N19">
        <v>92608</v>
      </c>
      <c r="O19">
        <v>91915</v>
      </c>
      <c r="P19">
        <v>92400</v>
      </c>
      <c r="Q19">
        <v>92263</v>
      </c>
      <c r="R19">
        <v>92854</v>
      </c>
      <c r="S19">
        <v>92747</v>
      </c>
      <c r="T19">
        <v>92849</v>
      </c>
      <c r="U19">
        <v>92963</v>
      </c>
      <c r="V19">
        <v>92760</v>
      </c>
      <c r="W19">
        <v>92730</v>
      </c>
      <c r="X19">
        <v>92952</v>
      </c>
      <c r="Y19">
        <v>94077</v>
      </c>
      <c r="Z19">
        <v>94559</v>
      </c>
      <c r="AA19">
        <v>94730</v>
      </c>
      <c r="AB19">
        <v>94953</v>
      </c>
      <c r="AC19">
        <v>95197</v>
      </c>
      <c r="AD19">
        <v>95572</v>
      </c>
      <c r="AE19">
        <v>95543</v>
      </c>
      <c r="AF19">
        <v>95496</v>
      </c>
      <c r="AG19">
        <v>95765</v>
      </c>
      <c r="AH19">
        <v>95853</v>
      </c>
      <c r="AI19">
        <v>96012</v>
      </c>
      <c r="AJ19">
        <v>96095</v>
      </c>
      <c r="AK19">
        <v>96342</v>
      </c>
      <c r="AL19">
        <v>96245</v>
      </c>
      <c r="AM19">
        <v>96540</v>
      </c>
      <c r="AN19">
        <v>96378</v>
      </c>
      <c r="AO19">
        <v>96615</v>
      </c>
      <c r="AP19">
        <v>96668</v>
      </c>
      <c r="AQ19">
        <v>96678</v>
      </c>
      <c r="AR19">
        <v>96788</v>
      </c>
      <c r="AS19">
        <v>96851</v>
      </c>
      <c r="AT19">
        <v>96901</v>
      </c>
      <c r="AU19">
        <v>96936</v>
      </c>
      <c r="AV19">
        <v>96994</v>
      </c>
      <c r="AW19">
        <v>97008</v>
      </c>
      <c r="AX19">
        <v>96935</v>
      </c>
      <c r="AY19">
        <v>96863</v>
      </c>
      <c r="AZ19">
        <v>97019</v>
      </c>
      <c r="BA19">
        <v>97158</v>
      </c>
      <c r="BB19">
        <v>97273</v>
      </c>
      <c r="BC19">
        <v>97256</v>
      </c>
      <c r="BD19">
        <v>97585</v>
      </c>
      <c r="BE19">
        <v>97663</v>
      </c>
      <c r="BF19">
        <v>97773</v>
      </c>
      <c r="BG19">
        <v>97888</v>
      </c>
      <c r="BH19">
        <v>98032</v>
      </c>
      <c r="BI19">
        <v>98151</v>
      </c>
      <c r="BJ19">
        <v>98109</v>
      </c>
      <c r="BK19">
        <v>98131</v>
      </c>
      <c r="BL19">
        <v>98311</v>
      </c>
      <c r="BM19">
        <v>98308</v>
      </c>
      <c r="BN19">
        <v>98279</v>
      </c>
      <c r="BO19">
        <v>98408</v>
      </c>
      <c r="BP19">
        <v>98446</v>
      </c>
      <c r="BQ19">
        <v>98541</v>
      </c>
      <c r="BR19">
        <v>98503</v>
      </c>
      <c r="BS19">
        <v>98631</v>
      </c>
      <c r="BT19">
        <v>98772</v>
      </c>
      <c r="BU19">
        <v>98747</v>
      </c>
      <c r="BV19">
        <v>98876</v>
      </c>
      <c r="BW19">
        <v>98909</v>
      </c>
      <c r="BX19">
        <v>98951</v>
      </c>
      <c r="BY19">
        <v>98932</v>
      </c>
      <c r="BZ19">
        <v>98985</v>
      </c>
      <c r="CA19">
        <v>99018</v>
      </c>
      <c r="CB19">
        <v>98977</v>
      </c>
      <c r="CC19">
        <v>99086</v>
      </c>
      <c r="CD19">
        <v>99070</v>
      </c>
      <c r="CE19">
        <v>99124</v>
      </c>
      <c r="CF19">
        <v>99156</v>
      </c>
      <c r="CG19">
        <v>99177</v>
      </c>
      <c r="CH19">
        <v>99184</v>
      </c>
      <c r="CI19">
        <v>99210</v>
      </c>
      <c r="CJ19">
        <v>99268</v>
      </c>
      <c r="CK19">
        <v>99263</v>
      </c>
      <c r="CL19">
        <v>99263</v>
      </c>
      <c r="CM19">
        <v>99259</v>
      </c>
      <c r="CN19">
        <v>99352</v>
      </c>
    </row>
    <row r="20" spans="1:92" x14ac:dyDescent="0.25">
      <c r="A20">
        <v>18</v>
      </c>
      <c r="B20">
        <v>88024</v>
      </c>
      <c r="C20">
        <v>89949</v>
      </c>
      <c r="D20">
        <v>89245</v>
      </c>
      <c r="E20">
        <v>89749</v>
      </c>
      <c r="F20">
        <v>90394</v>
      </c>
      <c r="G20">
        <v>90090</v>
      </c>
      <c r="H20">
        <v>90116</v>
      </c>
      <c r="I20">
        <v>90253</v>
      </c>
      <c r="J20">
        <v>90394</v>
      </c>
      <c r="K20">
        <v>91260</v>
      </c>
      <c r="L20">
        <v>92052</v>
      </c>
      <c r="M20">
        <v>92221</v>
      </c>
      <c r="N20">
        <v>92467</v>
      </c>
      <c r="O20">
        <v>91763</v>
      </c>
      <c r="P20">
        <v>92252</v>
      </c>
      <c r="Q20">
        <v>92106</v>
      </c>
      <c r="R20">
        <v>92693</v>
      </c>
      <c r="S20">
        <v>92578</v>
      </c>
      <c r="T20">
        <v>92664</v>
      </c>
      <c r="U20">
        <v>92803</v>
      </c>
      <c r="V20">
        <v>92632</v>
      </c>
      <c r="W20">
        <v>92581</v>
      </c>
      <c r="X20">
        <v>92802</v>
      </c>
      <c r="Y20">
        <v>93939</v>
      </c>
      <c r="Z20">
        <v>94419</v>
      </c>
      <c r="AA20">
        <v>94592</v>
      </c>
      <c r="AB20">
        <v>94837</v>
      </c>
      <c r="AC20">
        <v>95061</v>
      </c>
      <c r="AD20">
        <v>95457</v>
      </c>
      <c r="AE20">
        <v>95420</v>
      </c>
      <c r="AF20">
        <v>95323</v>
      </c>
      <c r="AG20">
        <v>95607</v>
      </c>
      <c r="AH20">
        <v>95708</v>
      </c>
      <c r="AI20">
        <v>95865</v>
      </c>
      <c r="AJ20">
        <v>95960</v>
      </c>
      <c r="AK20">
        <v>96200</v>
      </c>
      <c r="AL20">
        <v>96115</v>
      </c>
      <c r="AM20">
        <v>96400</v>
      </c>
      <c r="AN20">
        <v>96242</v>
      </c>
      <c r="AO20">
        <v>96507</v>
      </c>
      <c r="AP20">
        <v>96550</v>
      </c>
      <c r="AQ20">
        <v>96549</v>
      </c>
      <c r="AR20">
        <v>96675</v>
      </c>
      <c r="AS20">
        <v>96735</v>
      </c>
      <c r="AT20">
        <v>96759</v>
      </c>
      <c r="AU20">
        <v>96788</v>
      </c>
      <c r="AV20">
        <v>96872</v>
      </c>
      <c r="AW20">
        <v>96852</v>
      </c>
      <c r="AX20">
        <v>96783</v>
      </c>
      <c r="AY20">
        <v>96709</v>
      </c>
      <c r="AZ20">
        <v>96849</v>
      </c>
      <c r="BA20">
        <v>97022</v>
      </c>
      <c r="BB20">
        <v>97134</v>
      </c>
      <c r="BC20">
        <v>97081</v>
      </c>
      <c r="BD20">
        <v>97421</v>
      </c>
      <c r="BE20">
        <v>97510</v>
      </c>
      <c r="BF20">
        <v>97632</v>
      </c>
      <c r="BG20">
        <v>97742</v>
      </c>
      <c r="BH20">
        <v>97903</v>
      </c>
      <c r="BI20">
        <v>98005</v>
      </c>
      <c r="BJ20">
        <v>97984</v>
      </c>
      <c r="BK20">
        <v>98025</v>
      </c>
      <c r="BL20">
        <v>98190</v>
      </c>
      <c r="BM20">
        <v>98191</v>
      </c>
      <c r="BN20">
        <v>98163</v>
      </c>
      <c r="BO20">
        <v>98300</v>
      </c>
      <c r="BP20">
        <v>98341</v>
      </c>
      <c r="BQ20">
        <v>98414</v>
      </c>
      <c r="BR20">
        <v>98396</v>
      </c>
      <c r="BS20">
        <v>98542</v>
      </c>
      <c r="BT20">
        <v>98689</v>
      </c>
      <c r="BU20">
        <v>98665</v>
      </c>
      <c r="BV20">
        <v>98806</v>
      </c>
      <c r="BW20">
        <v>98822</v>
      </c>
      <c r="BX20">
        <v>98880</v>
      </c>
      <c r="BY20">
        <v>98847</v>
      </c>
      <c r="BZ20">
        <v>98897</v>
      </c>
      <c r="CA20">
        <v>98947</v>
      </c>
      <c r="CB20">
        <v>98904</v>
      </c>
      <c r="CC20">
        <v>99004</v>
      </c>
      <c r="CD20">
        <v>99000</v>
      </c>
      <c r="CE20">
        <v>99057</v>
      </c>
      <c r="CF20">
        <v>99091</v>
      </c>
      <c r="CG20">
        <v>99130</v>
      </c>
      <c r="CH20">
        <v>99133</v>
      </c>
      <c r="CI20">
        <v>99156</v>
      </c>
      <c r="CJ20">
        <v>99214</v>
      </c>
      <c r="CK20">
        <v>99214</v>
      </c>
      <c r="CL20">
        <v>99214</v>
      </c>
      <c r="CM20">
        <v>99205</v>
      </c>
      <c r="CN20">
        <v>99308</v>
      </c>
    </row>
    <row r="21" spans="1:92" x14ac:dyDescent="0.25">
      <c r="A21">
        <v>19</v>
      </c>
      <c r="B21">
        <v>87798</v>
      </c>
      <c r="C21">
        <v>89775</v>
      </c>
      <c r="D21">
        <v>89019</v>
      </c>
      <c r="E21">
        <v>89546</v>
      </c>
      <c r="F21">
        <v>90174</v>
      </c>
      <c r="G21">
        <v>89875</v>
      </c>
      <c r="H21">
        <v>89930</v>
      </c>
      <c r="I21">
        <v>90040</v>
      </c>
      <c r="J21">
        <v>90210</v>
      </c>
      <c r="K21">
        <v>91087</v>
      </c>
      <c r="L21">
        <v>91883</v>
      </c>
      <c r="M21">
        <v>92036</v>
      </c>
      <c r="N21">
        <v>92299</v>
      </c>
      <c r="O21">
        <v>91591</v>
      </c>
      <c r="P21">
        <v>92060</v>
      </c>
      <c r="Q21">
        <v>91922</v>
      </c>
      <c r="R21">
        <v>92508</v>
      </c>
      <c r="S21">
        <v>92390</v>
      </c>
      <c r="T21">
        <v>92457</v>
      </c>
      <c r="U21">
        <v>92606</v>
      </c>
      <c r="V21">
        <v>92456</v>
      </c>
      <c r="W21">
        <v>92428</v>
      </c>
      <c r="X21">
        <v>92669</v>
      </c>
      <c r="Y21">
        <v>93832</v>
      </c>
      <c r="Z21">
        <v>94251</v>
      </c>
      <c r="AA21">
        <v>94436</v>
      </c>
      <c r="AB21">
        <v>94692</v>
      </c>
      <c r="AC21">
        <v>94915</v>
      </c>
      <c r="AD21">
        <v>95320</v>
      </c>
      <c r="AE21">
        <v>95254</v>
      </c>
      <c r="AF21">
        <v>95133</v>
      </c>
      <c r="AG21">
        <v>95428</v>
      </c>
      <c r="AH21">
        <v>95545</v>
      </c>
      <c r="AI21">
        <v>95680</v>
      </c>
      <c r="AJ21">
        <v>95762</v>
      </c>
      <c r="AK21">
        <v>96073</v>
      </c>
      <c r="AL21">
        <v>95931</v>
      </c>
      <c r="AM21">
        <v>96231</v>
      </c>
      <c r="AN21">
        <v>96043</v>
      </c>
      <c r="AO21">
        <v>96343</v>
      </c>
      <c r="AP21">
        <v>96405</v>
      </c>
      <c r="AQ21">
        <v>96406</v>
      </c>
      <c r="AR21">
        <v>96526</v>
      </c>
      <c r="AS21">
        <v>96575</v>
      </c>
      <c r="AT21">
        <v>96562</v>
      </c>
      <c r="AU21">
        <v>96632</v>
      </c>
      <c r="AV21">
        <v>96709</v>
      </c>
      <c r="AW21">
        <v>96649</v>
      </c>
      <c r="AX21">
        <v>96624</v>
      </c>
      <c r="AY21">
        <v>96508</v>
      </c>
      <c r="AZ21">
        <v>96650</v>
      </c>
      <c r="BA21">
        <v>96820</v>
      </c>
      <c r="BB21">
        <v>96928</v>
      </c>
      <c r="BC21">
        <v>96868</v>
      </c>
      <c r="BD21">
        <v>97212</v>
      </c>
      <c r="BE21">
        <v>97297</v>
      </c>
      <c r="BF21">
        <v>97439</v>
      </c>
      <c r="BG21">
        <v>97545</v>
      </c>
      <c r="BH21">
        <v>97729</v>
      </c>
      <c r="BI21">
        <v>97846</v>
      </c>
      <c r="BJ21">
        <v>97805</v>
      </c>
      <c r="BK21">
        <v>97860</v>
      </c>
      <c r="BL21">
        <v>98052</v>
      </c>
      <c r="BM21">
        <v>98062</v>
      </c>
      <c r="BN21">
        <v>98000</v>
      </c>
      <c r="BO21">
        <v>98147</v>
      </c>
      <c r="BP21">
        <v>98191</v>
      </c>
      <c r="BQ21">
        <v>98283</v>
      </c>
      <c r="BR21">
        <v>98262</v>
      </c>
      <c r="BS21">
        <v>98415</v>
      </c>
      <c r="BT21">
        <v>98573</v>
      </c>
      <c r="BU21">
        <v>98569</v>
      </c>
      <c r="BV21">
        <v>98697</v>
      </c>
      <c r="BW21">
        <v>98725</v>
      </c>
      <c r="BX21">
        <v>98776</v>
      </c>
      <c r="BY21">
        <v>98727</v>
      </c>
      <c r="BZ21">
        <v>98789</v>
      </c>
      <c r="CA21">
        <v>98839</v>
      </c>
      <c r="CB21">
        <v>98794</v>
      </c>
      <c r="CC21">
        <v>98893</v>
      </c>
      <c r="CD21">
        <v>98911</v>
      </c>
      <c r="CE21">
        <v>98979</v>
      </c>
      <c r="CF21">
        <v>99006</v>
      </c>
      <c r="CG21">
        <v>99063</v>
      </c>
      <c r="CH21">
        <v>99067</v>
      </c>
      <c r="CI21">
        <v>99073</v>
      </c>
      <c r="CJ21">
        <v>99145</v>
      </c>
      <c r="CK21">
        <v>99153</v>
      </c>
      <c r="CL21">
        <v>99158</v>
      </c>
      <c r="CM21">
        <v>99139</v>
      </c>
      <c r="CN21">
        <v>99257</v>
      </c>
    </row>
    <row r="22" spans="1:92" x14ac:dyDescent="0.25">
      <c r="A22">
        <v>20</v>
      </c>
      <c r="B22">
        <v>87586</v>
      </c>
      <c r="C22">
        <v>89478</v>
      </c>
      <c r="D22">
        <v>88780</v>
      </c>
      <c r="E22">
        <v>89313</v>
      </c>
      <c r="F22">
        <v>89938</v>
      </c>
      <c r="G22">
        <v>89612</v>
      </c>
      <c r="H22">
        <v>89703</v>
      </c>
      <c r="I22">
        <v>89811</v>
      </c>
      <c r="J22">
        <v>89958</v>
      </c>
      <c r="K22">
        <v>90863</v>
      </c>
      <c r="L22">
        <v>91669</v>
      </c>
      <c r="M22">
        <v>91852</v>
      </c>
      <c r="N22">
        <v>92103</v>
      </c>
      <c r="O22">
        <v>91369</v>
      </c>
      <c r="P22">
        <v>91847</v>
      </c>
      <c r="Q22">
        <v>91686</v>
      </c>
      <c r="R22">
        <v>92304</v>
      </c>
      <c r="S22">
        <v>92202</v>
      </c>
      <c r="T22">
        <v>92224</v>
      </c>
      <c r="U22">
        <v>92407</v>
      </c>
      <c r="V22">
        <v>92265</v>
      </c>
      <c r="W22">
        <v>92309</v>
      </c>
      <c r="X22">
        <v>92568</v>
      </c>
      <c r="Y22">
        <v>93716</v>
      </c>
      <c r="Z22">
        <v>94154</v>
      </c>
      <c r="AA22">
        <v>94266</v>
      </c>
      <c r="AB22">
        <v>94548</v>
      </c>
      <c r="AC22">
        <v>94758</v>
      </c>
      <c r="AD22">
        <v>95158</v>
      </c>
      <c r="AE22">
        <v>95074</v>
      </c>
      <c r="AF22">
        <v>94935</v>
      </c>
      <c r="AG22">
        <v>95225</v>
      </c>
      <c r="AH22">
        <v>95337</v>
      </c>
      <c r="AI22">
        <v>95508</v>
      </c>
      <c r="AJ22">
        <v>95574</v>
      </c>
      <c r="AK22">
        <v>95911</v>
      </c>
      <c r="AL22">
        <v>95748</v>
      </c>
      <c r="AM22">
        <v>96060</v>
      </c>
      <c r="AN22">
        <v>95856</v>
      </c>
      <c r="AO22">
        <v>96159</v>
      </c>
      <c r="AP22">
        <v>96224</v>
      </c>
      <c r="AQ22">
        <v>96258</v>
      </c>
      <c r="AR22">
        <v>96375</v>
      </c>
      <c r="AS22">
        <v>96410</v>
      </c>
      <c r="AT22">
        <v>96389</v>
      </c>
      <c r="AU22">
        <v>96423</v>
      </c>
      <c r="AV22">
        <v>96515</v>
      </c>
      <c r="AW22">
        <v>96458</v>
      </c>
      <c r="AX22">
        <v>96423</v>
      </c>
      <c r="AY22">
        <v>96316</v>
      </c>
      <c r="AZ22">
        <v>96424</v>
      </c>
      <c r="BA22">
        <v>96612</v>
      </c>
      <c r="BB22">
        <v>96707</v>
      </c>
      <c r="BC22">
        <v>96650</v>
      </c>
      <c r="BD22">
        <v>96987</v>
      </c>
      <c r="BE22">
        <v>97086</v>
      </c>
      <c r="BF22">
        <v>97240</v>
      </c>
      <c r="BG22">
        <v>97346</v>
      </c>
      <c r="BH22">
        <v>97546</v>
      </c>
      <c r="BI22">
        <v>97655</v>
      </c>
      <c r="BJ22">
        <v>97643</v>
      </c>
      <c r="BK22">
        <v>97676</v>
      </c>
      <c r="BL22">
        <v>97909</v>
      </c>
      <c r="BM22">
        <v>97915</v>
      </c>
      <c r="BN22">
        <v>97849</v>
      </c>
      <c r="BO22">
        <v>97991</v>
      </c>
      <c r="BP22">
        <v>98040</v>
      </c>
      <c r="BQ22">
        <v>98119</v>
      </c>
      <c r="BR22">
        <v>98113</v>
      </c>
      <c r="BS22">
        <v>98295</v>
      </c>
      <c r="BT22">
        <v>98460</v>
      </c>
      <c r="BU22">
        <v>98465</v>
      </c>
      <c r="BV22">
        <v>98575</v>
      </c>
      <c r="BW22">
        <v>98603</v>
      </c>
      <c r="BX22">
        <v>98665</v>
      </c>
      <c r="BY22">
        <v>98615</v>
      </c>
      <c r="BZ22">
        <v>98655</v>
      </c>
      <c r="CA22">
        <v>98740</v>
      </c>
      <c r="CB22">
        <v>98686</v>
      </c>
      <c r="CC22">
        <v>98788</v>
      </c>
      <c r="CD22">
        <v>98812</v>
      </c>
      <c r="CE22">
        <v>98888</v>
      </c>
      <c r="CF22">
        <v>98922</v>
      </c>
      <c r="CG22">
        <v>98977</v>
      </c>
      <c r="CH22">
        <v>98992</v>
      </c>
      <c r="CI22">
        <v>99003</v>
      </c>
      <c r="CJ22">
        <v>99076</v>
      </c>
      <c r="CK22">
        <v>99085</v>
      </c>
      <c r="CL22">
        <v>99092</v>
      </c>
      <c r="CM22">
        <v>99083</v>
      </c>
      <c r="CN22">
        <v>99204</v>
      </c>
    </row>
    <row r="23" spans="1:92" x14ac:dyDescent="0.25">
      <c r="A23">
        <v>21</v>
      </c>
      <c r="B23">
        <v>87368</v>
      </c>
      <c r="C23">
        <v>89239</v>
      </c>
      <c r="D23">
        <v>88566</v>
      </c>
      <c r="E23">
        <v>89069</v>
      </c>
      <c r="F23">
        <v>89698</v>
      </c>
      <c r="G23">
        <v>89376</v>
      </c>
      <c r="H23">
        <v>89494</v>
      </c>
      <c r="I23">
        <v>89561</v>
      </c>
      <c r="J23">
        <v>89717</v>
      </c>
      <c r="K23">
        <v>90642</v>
      </c>
      <c r="L23">
        <v>91470</v>
      </c>
      <c r="M23">
        <v>91623</v>
      </c>
      <c r="N23">
        <v>91879</v>
      </c>
      <c r="O23">
        <v>91167</v>
      </c>
      <c r="P23">
        <v>91636</v>
      </c>
      <c r="Q23">
        <v>91495</v>
      </c>
      <c r="R23">
        <v>92097</v>
      </c>
      <c r="S23">
        <v>91979</v>
      </c>
      <c r="T23">
        <v>91997</v>
      </c>
      <c r="U23">
        <v>92237</v>
      </c>
      <c r="V23">
        <v>92073</v>
      </c>
      <c r="W23">
        <v>92187</v>
      </c>
      <c r="X23">
        <v>92466</v>
      </c>
      <c r="Y23">
        <v>93629</v>
      </c>
      <c r="Z23">
        <v>94051</v>
      </c>
      <c r="AA23">
        <v>94122</v>
      </c>
      <c r="AB23">
        <v>94367</v>
      </c>
      <c r="AC23">
        <v>94584</v>
      </c>
      <c r="AD23">
        <v>94979</v>
      </c>
      <c r="AE23">
        <v>94901</v>
      </c>
      <c r="AF23">
        <v>94732</v>
      </c>
      <c r="AG23">
        <v>95037</v>
      </c>
      <c r="AH23">
        <v>95160</v>
      </c>
      <c r="AI23">
        <v>95345</v>
      </c>
      <c r="AJ23">
        <v>95416</v>
      </c>
      <c r="AK23">
        <v>95718</v>
      </c>
      <c r="AL23">
        <v>95557</v>
      </c>
      <c r="AM23">
        <v>95873</v>
      </c>
      <c r="AN23">
        <v>95671</v>
      </c>
      <c r="AO23">
        <v>95972</v>
      </c>
      <c r="AP23">
        <v>96078</v>
      </c>
      <c r="AQ23">
        <v>96097</v>
      </c>
      <c r="AR23">
        <v>96217</v>
      </c>
      <c r="AS23">
        <v>96214</v>
      </c>
      <c r="AT23">
        <v>96213</v>
      </c>
      <c r="AU23">
        <v>96241</v>
      </c>
      <c r="AV23">
        <v>96314</v>
      </c>
      <c r="AW23">
        <v>96279</v>
      </c>
      <c r="AX23">
        <v>96236</v>
      </c>
      <c r="AY23">
        <v>96115</v>
      </c>
      <c r="AZ23">
        <v>96204</v>
      </c>
      <c r="BA23">
        <v>96433</v>
      </c>
      <c r="BB23">
        <v>96505</v>
      </c>
      <c r="BC23">
        <v>96450</v>
      </c>
      <c r="BD23">
        <v>96790</v>
      </c>
      <c r="BE23">
        <v>96901</v>
      </c>
      <c r="BF23">
        <v>97032</v>
      </c>
      <c r="BG23">
        <v>97155</v>
      </c>
      <c r="BH23">
        <v>97369</v>
      </c>
      <c r="BI23">
        <v>97485</v>
      </c>
      <c r="BJ23">
        <v>97476</v>
      </c>
      <c r="BK23">
        <v>97501</v>
      </c>
      <c r="BL23">
        <v>97762</v>
      </c>
      <c r="BM23">
        <v>97759</v>
      </c>
      <c r="BN23">
        <v>97682</v>
      </c>
      <c r="BO23">
        <v>97828</v>
      </c>
      <c r="BP23">
        <v>97892</v>
      </c>
      <c r="BQ23">
        <v>97968</v>
      </c>
      <c r="BR23">
        <v>97975</v>
      </c>
      <c r="BS23">
        <v>98156</v>
      </c>
      <c r="BT23">
        <v>98357</v>
      </c>
      <c r="BU23">
        <v>98352</v>
      </c>
      <c r="BV23">
        <v>98469</v>
      </c>
      <c r="BW23">
        <v>98497</v>
      </c>
      <c r="BX23">
        <v>98563</v>
      </c>
      <c r="BY23">
        <v>98493</v>
      </c>
      <c r="BZ23">
        <v>98529</v>
      </c>
      <c r="CA23">
        <v>98610</v>
      </c>
      <c r="CB23">
        <v>98567</v>
      </c>
      <c r="CC23">
        <v>98679</v>
      </c>
      <c r="CD23">
        <v>98713</v>
      </c>
      <c r="CE23">
        <v>98805</v>
      </c>
      <c r="CF23">
        <v>98840</v>
      </c>
      <c r="CG23">
        <v>98895</v>
      </c>
      <c r="CH23">
        <v>98912</v>
      </c>
      <c r="CI23">
        <v>98921</v>
      </c>
      <c r="CJ23">
        <v>99005</v>
      </c>
      <c r="CK23">
        <v>99013</v>
      </c>
      <c r="CL23">
        <v>99029</v>
      </c>
      <c r="CM23">
        <v>99023</v>
      </c>
      <c r="CN23">
        <v>99133</v>
      </c>
    </row>
    <row r="24" spans="1:92" x14ac:dyDescent="0.25">
      <c r="A24">
        <v>22</v>
      </c>
      <c r="B24">
        <v>87083</v>
      </c>
      <c r="C24">
        <v>88997</v>
      </c>
      <c r="D24">
        <v>88306</v>
      </c>
      <c r="E24">
        <v>88807</v>
      </c>
      <c r="F24">
        <v>89449</v>
      </c>
      <c r="G24">
        <v>89112</v>
      </c>
      <c r="H24">
        <v>89262</v>
      </c>
      <c r="I24">
        <v>89322</v>
      </c>
      <c r="J24">
        <v>89436</v>
      </c>
      <c r="K24">
        <v>90434</v>
      </c>
      <c r="L24">
        <v>91252</v>
      </c>
      <c r="M24">
        <v>91397</v>
      </c>
      <c r="N24">
        <v>91657</v>
      </c>
      <c r="O24">
        <v>90951</v>
      </c>
      <c r="P24">
        <v>91422</v>
      </c>
      <c r="Q24">
        <v>91284</v>
      </c>
      <c r="R24">
        <v>91864</v>
      </c>
      <c r="S24">
        <v>91740</v>
      </c>
      <c r="T24">
        <v>91799</v>
      </c>
      <c r="U24">
        <v>92040</v>
      </c>
      <c r="V24">
        <v>91903</v>
      </c>
      <c r="W24">
        <v>92059</v>
      </c>
      <c r="X24">
        <v>92382</v>
      </c>
      <c r="Y24">
        <v>93557</v>
      </c>
      <c r="Z24">
        <v>93962</v>
      </c>
      <c r="AA24">
        <v>93960</v>
      </c>
      <c r="AB24">
        <v>94198</v>
      </c>
      <c r="AC24">
        <v>94429</v>
      </c>
      <c r="AD24">
        <v>94794</v>
      </c>
      <c r="AE24">
        <v>94680</v>
      </c>
      <c r="AF24">
        <v>94520</v>
      </c>
      <c r="AG24">
        <v>94815</v>
      </c>
      <c r="AH24">
        <v>94971</v>
      </c>
      <c r="AI24">
        <v>95151</v>
      </c>
      <c r="AJ24">
        <v>95214</v>
      </c>
      <c r="AK24">
        <v>95556</v>
      </c>
      <c r="AL24">
        <v>95351</v>
      </c>
      <c r="AM24">
        <v>95646</v>
      </c>
      <c r="AN24">
        <v>95488</v>
      </c>
      <c r="AO24">
        <v>95824</v>
      </c>
      <c r="AP24">
        <v>95903</v>
      </c>
      <c r="AQ24">
        <v>95930</v>
      </c>
      <c r="AR24">
        <v>96055</v>
      </c>
      <c r="AS24">
        <v>96049</v>
      </c>
      <c r="AT24">
        <v>96046</v>
      </c>
      <c r="AU24">
        <v>96068</v>
      </c>
      <c r="AV24">
        <v>96131</v>
      </c>
      <c r="AW24">
        <v>96070</v>
      </c>
      <c r="AX24">
        <v>96058</v>
      </c>
      <c r="AY24">
        <v>95905</v>
      </c>
      <c r="AZ24">
        <v>96008</v>
      </c>
      <c r="BA24">
        <v>96263</v>
      </c>
      <c r="BB24">
        <v>96304</v>
      </c>
      <c r="BC24">
        <v>96267</v>
      </c>
      <c r="BD24">
        <v>96616</v>
      </c>
      <c r="BE24">
        <v>96750</v>
      </c>
      <c r="BF24">
        <v>96838</v>
      </c>
      <c r="BG24">
        <v>96954</v>
      </c>
      <c r="BH24">
        <v>97182</v>
      </c>
      <c r="BI24">
        <v>97319</v>
      </c>
      <c r="BJ24">
        <v>97316</v>
      </c>
      <c r="BK24">
        <v>97333</v>
      </c>
      <c r="BL24">
        <v>97596</v>
      </c>
      <c r="BM24">
        <v>97603</v>
      </c>
      <c r="BN24">
        <v>97529</v>
      </c>
      <c r="BO24">
        <v>97689</v>
      </c>
      <c r="BP24">
        <v>97740</v>
      </c>
      <c r="BQ24">
        <v>97819</v>
      </c>
      <c r="BR24">
        <v>97849</v>
      </c>
      <c r="BS24">
        <v>98028</v>
      </c>
      <c r="BT24">
        <v>98232</v>
      </c>
      <c r="BU24">
        <v>98244</v>
      </c>
      <c r="BV24">
        <v>98350</v>
      </c>
      <c r="BW24">
        <v>98377</v>
      </c>
      <c r="BX24">
        <v>98435</v>
      </c>
      <c r="BY24">
        <v>98375</v>
      </c>
      <c r="BZ24">
        <v>98409</v>
      </c>
      <c r="CA24">
        <v>98484</v>
      </c>
      <c r="CB24">
        <v>98449</v>
      </c>
      <c r="CC24">
        <v>98580</v>
      </c>
      <c r="CD24">
        <v>98610</v>
      </c>
      <c r="CE24">
        <v>98724</v>
      </c>
      <c r="CF24">
        <v>98747</v>
      </c>
      <c r="CG24">
        <v>98797</v>
      </c>
      <c r="CH24">
        <v>98820</v>
      </c>
      <c r="CI24">
        <v>98844</v>
      </c>
      <c r="CJ24">
        <v>98932</v>
      </c>
      <c r="CK24">
        <v>98947</v>
      </c>
      <c r="CL24">
        <v>98963</v>
      </c>
      <c r="CM24">
        <v>98958</v>
      </c>
      <c r="CN24">
        <v>99067</v>
      </c>
    </row>
    <row r="25" spans="1:92" x14ac:dyDescent="0.25">
      <c r="A25">
        <v>23</v>
      </c>
      <c r="B25">
        <v>86792</v>
      </c>
      <c r="C25">
        <v>88720</v>
      </c>
      <c r="D25">
        <v>88011</v>
      </c>
      <c r="E25">
        <v>88555</v>
      </c>
      <c r="F25">
        <v>89210</v>
      </c>
      <c r="G25">
        <v>88866</v>
      </c>
      <c r="H25">
        <v>89002</v>
      </c>
      <c r="I25">
        <v>89056</v>
      </c>
      <c r="J25">
        <v>89203</v>
      </c>
      <c r="K25">
        <v>90231</v>
      </c>
      <c r="L25">
        <v>91051</v>
      </c>
      <c r="M25">
        <v>91171</v>
      </c>
      <c r="N25">
        <v>91474</v>
      </c>
      <c r="O25">
        <v>90692</v>
      </c>
      <c r="P25">
        <v>91202</v>
      </c>
      <c r="Q25">
        <v>91069</v>
      </c>
      <c r="R25">
        <v>91625</v>
      </c>
      <c r="S25">
        <v>91517</v>
      </c>
      <c r="T25">
        <v>91559</v>
      </c>
      <c r="U25">
        <v>91834</v>
      </c>
      <c r="V25">
        <v>91729</v>
      </c>
      <c r="W25">
        <v>91911</v>
      </c>
      <c r="X25">
        <v>92270</v>
      </c>
      <c r="Y25">
        <v>93445</v>
      </c>
      <c r="Z25">
        <v>93855</v>
      </c>
      <c r="AA25">
        <v>93819</v>
      </c>
      <c r="AB25">
        <v>94049</v>
      </c>
      <c r="AC25">
        <v>94250</v>
      </c>
      <c r="AD25">
        <v>94616</v>
      </c>
      <c r="AE25">
        <v>94475</v>
      </c>
      <c r="AF25">
        <v>94314</v>
      </c>
      <c r="AG25">
        <v>94600</v>
      </c>
      <c r="AH25">
        <v>94769</v>
      </c>
      <c r="AI25">
        <v>94978</v>
      </c>
      <c r="AJ25">
        <v>95052</v>
      </c>
      <c r="AK25">
        <v>95377</v>
      </c>
      <c r="AL25">
        <v>95189</v>
      </c>
      <c r="AM25">
        <v>95468</v>
      </c>
      <c r="AN25">
        <v>95341</v>
      </c>
      <c r="AO25">
        <v>95683</v>
      </c>
      <c r="AP25">
        <v>95751</v>
      </c>
      <c r="AQ25">
        <v>95762</v>
      </c>
      <c r="AR25">
        <v>95900</v>
      </c>
      <c r="AS25">
        <v>95891</v>
      </c>
      <c r="AT25">
        <v>95875</v>
      </c>
      <c r="AU25">
        <v>95885</v>
      </c>
      <c r="AV25">
        <v>95980</v>
      </c>
      <c r="AW25">
        <v>95891</v>
      </c>
      <c r="AX25">
        <v>95885</v>
      </c>
      <c r="AY25">
        <v>95735</v>
      </c>
      <c r="AZ25">
        <v>95824</v>
      </c>
      <c r="BA25">
        <v>96102</v>
      </c>
      <c r="BB25">
        <v>96149</v>
      </c>
      <c r="BC25">
        <v>96111</v>
      </c>
      <c r="BD25">
        <v>96454</v>
      </c>
      <c r="BE25">
        <v>96569</v>
      </c>
      <c r="BF25">
        <v>96669</v>
      </c>
      <c r="BG25">
        <v>96768</v>
      </c>
      <c r="BH25">
        <v>97012</v>
      </c>
      <c r="BI25">
        <v>97173</v>
      </c>
      <c r="BJ25">
        <v>97162</v>
      </c>
      <c r="BK25">
        <v>97188</v>
      </c>
      <c r="BL25">
        <v>97456</v>
      </c>
      <c r="BM25">
        <v>97461</v>
      </c>
      <c r="BN25">
        <v>97373</v>
      </c>
      <c r="BO25">
        <v>97543</v>
      </c>
      <c r="BP25">
        <v>97582</v>
      </c>
      <c r="BQ25">
        <v>97665</v>
      </c>
      <c r="BR25">
        <v>97708</v>
      </c>
      <c r="BS25">
        <v>97885</v>
      </c>
      <c r="BT25">
        <v>98109</v>
      </c>
      <c r="BU25">
        <v>98136</v>
      </c>
      <c r="BV25">
        <v>98231</v>
      </c>
      <c r="BW25">
        <v>98253</v>
      </c>
      <c r="BX25">
        <v>98322</v>
      </c>
      <c r="BY25">
        <v>98246</v>
      </c>
      <c r="BZ25">
        <v>98289</v>
      </c>
      <c r="CA25">
        <v>98343</v>
      </c>
      <c r="CB25">
        <v>98330</v>
      </c>
      <c r="CC25">
        <v>98469</v>
      </c>
      <c r="CD25">
        <v>98520</v>
      </c>
      <c r="CE25">
        <v>98645</v>
      </c>
      <c r="CF25">
        <v>98659</v>
      </c>
      <c r="CG25">
        <v>98726</v>
      </c>
      <c r="CH25">
        <v>98757</v>
      </c>
      <c r="CI25">
        <v>98768</v>
      </c>
      <c r="CJ25">
        <v>98862</v>
      </c>
      <c r="CK25">
        <v>98887</v>
      </c>
      <c r="CL25">
        <v>98905</v>
      </c>
      <c r="CM25">
        <v>98901</v>
      </c>
      <c r="CN25">
        <v>99008</v>
      </c>
    </row>
    <row r="26" spans="1:92" x14ac:dyDescent="0.25">
      <c r="A26">
        <v>24</v>
      </c>
      <c r="B26">
        <v>86512</v>
      </c>
      <c r="C26">
        <v>88477</v>
      </c>
      <c r="D26">
        <v>87734</v>
      </c>
      <c r="E26">
        <v>88261</v>
      </c>
      <c r="F26">
        <v>88986</v>
      </c>
      <c r="G26">
        <v>88589</v>
      </c>
      <c r="H26">
        <v>88692</v>
      </c>
      <c r="I26">
        <v>88834</v>
      </c>
      <c r="J26">
        <v>88954</v>
      </c>
      <c r="K26">
        <v>89992</v>
      </c>
      <c r="L26">
        <v>90857</v>
      </c>
      <c r="M26">
        <v>90967</v>
      </c>
      <c r="N26">
        <v>91255</v>
      </c>
      <c r="O26">
        <v>90444</v>
      </c>
      <c r="P26">
        <v>91005</v>
      </c>
      <c r="Q26">
        <v>90866</v>
      </c>
      <c r="R26">
        <v>91382</v>
      </c>
      <c r="S26">
        <v>91274</v>
      </c>
      <c r="T26">
        <v>91370</v>
      </c>
      <c r="U26">
        <v>91585</v>
      </c>
      <c r="V26">
        <v>91519</v>
      </c>
      <c r="W26">
        <v>91771</v>
      </c>
      <c r="X26">
        <v>92176</v>
      </c>
      <c r="Y26">
        <v>93338</v>
      </c>
      <c r="Z26">
        <v>93789</v>
      </c>
      <c r="AA26">
        <v>93670</v>
      </c>
      <c r="AB26">
        <v>93888</v>
      </c>
      <c r="AC26">
        <v>94058</v>
      </c>
      <c r="AD26">
        <v>94465</v>
      </c>
      <c r="AE26">
        <v>94311</v>
      </c>
      <c r="AF26">
        <v>94092</v>
      </c>
      <c r="AG26">
        <v>94438</v>
      </c>
      <c r="AH26">
        <v>94622</v>
      </c>
      <c r="AI26">
        <v>94822</v>
      </c>
      <c r="AJ26">
        <v>94908</v>
      </c>
      <c r="AK26">
        <v>95213</v>
      </c>
      <c r="AL26">
        <v>95041</v>
      </c>
      <c r="AM26">
        <v>95289</v>
      </c>
      <c r="AN26">
        <v>95199</v>
      </c>
      <c r="AO26">
        <v>95558</v>
      </c>
      <c r="AP26">
        <v>95582</v>
      </c>
      <c r="AQ26">
        <v>95599</v>
      </c>
      <c r="AR26">
        <v>95743</v>
      </c>
      <c r="AS26">
        <v>95732</v>
      </c>
      <c r="AT26">
        <v>95728</v>
      </c>
      <c r="AU26">
        <v>95758</v>
      </c>
      <c r="AV26">
        <v>95834</v>
      </c>
      <c r="AW26">
        <v>95732</v>
      </c>
      <c r="AX26">
        <v>95754</v>
      </c>
      <c r="AY26">
        <v>95559</v>
      </c>
      <c r="AZ26">
        <v>95691</v>
      </c>
      <c r="BA26">
        <v>95962</v>
      </c>
      <c r="BB26">
        <v>95998</v>
      </c>
      <c r="BC26">
        <v>95959</v>
      </c>
      <c r="BD26">
        <v>96311</v>
      </c>
      <c r="BE26">
        <v>96417</v>
      </c>
      <c r="BF26">
        <v>96510</v>
      </c>
      <c r="BG26">
        <v>96592</v>
      </c>
      <c r="BH26">
        <v>96865</v>
      </c>
      <c r="BI26">
        <v>97042</v>
      </c>
      <c r="BJ26">
        <v>97026</v>
      </c>
      <c r="BK26">
        <v>97051</v>
      </c>
      <c r="BL26">
        <v>97309</v>
      </c>
      <c r="BM26">
        <v>97312</v>
      </c>
      <c r="BN26">
        <v>97227</v>
      </c>
      <c r="BO26">
        <v>97407</v>
      </c>
      <c r="BP26">
        <v>97444</v>
      </c>
      <c r="BQ26">
        <v>97526</v>
      </c>
      <c r="BR26">
        <v>97572</v>
      </c>
      <c r="BS26">
        <v>97751</v>
      </c>
      <c r="BT26">
        <v>97968</v>
      </c>
      <c r="BU26">
        <v>98000</v>
      </c>
      <c r="BV26">
        <v>98122</v>
      </c>
      <c r="BW26">
        <v>98143</v>
      </c>
      <c r="BX26">
        <v>98183</v>
      </c>
      <c r="BY26">
        <v>98122</v>
      </c>
      <c r="BZ26">
        <v>98164</v>
      </c>
      <c r="CA26">
        <v>98219</v>
      </c>
      <c r="CB26">
        <v>98191</v>
      </c>
      <c r="CC26">
        <v>98358</v>
      </c>
      <c r="CD26">
        <v>98418</v>
      </c>
      <c r="CE26">
        <v>98543</v>
      </c>
      <c r="CF26">
        <v>98564</v>
      </c>
      <c r="CG26">
        <v>98651</v>
      </c>
      <c r="CH26">
        <v>98667</v>
      </c>
      <c r="CI26">
        <v>98691</v>
      </c>
      <c r="CJ26">
        <v>98774</v>
      </c>
      <c r="CK26">
        <v>98810</v>
      </c>
      <c r="CL26">
        <v>98837</v>
      </c>
      <c r="CM26">
        <v>98845</v>
      </c>
      <c r="CN26">
        <v>98962</v>
      </c>
    </row>
    <row r="27" spans="1:92" x14ac:dyDescent="0.25">
      <c r="A27">
        <v>25</v>
      </c>
      <c r="B27">
        <v>86196</v>
      </c>
      <c r="C27">
        <v>88199</v>
      </c>
      <c r="D27">
        <v>87457</v>
      </c>
      <c r="E27">
        <v>87988</v>
      </c>
      <c r="F27">
        <v>88691</v>
      </c>
      <c r="G27">
        <v>88356</v>
      </c>
      <c r="H27">
        <v>88440</v>
      </c>
      <c r="I27">
        <v>88530</v>
      </c>
      <c r="J27">
        <v>88654</v>
      </c>
      <c r="K27">
        <v>89744</v>
      </c>
      <c r="L27">
        <v>90649</v>
      </c>
      <c r="M27">
        <v>90758</v>
      </c>
      <c r="N27">
        <v>91061</v>
      </c>
      <c r="O27">
        <v>90214</v>
      </c>
      <c r="P27">
        <v>90805</v>
      </c>
      <c r="Q27">
        <v>90615</v>
      </c>
      <c r="R27">
        <v>91162</v>
      </c>
      <c r="S27">
        <v>91024</v>
      </c>
      <c r="T27">
        <v>91150</v>
      </c>
      <c r="U27">
        <v>91324</v>
      </c>
      <c r="V27">
        <v>91323</v>
      </c>
      <c r="W27">
        <v>91638</v>
      </c>
      <c r="X27">
        <v>92036</v>
      </c>
      <c r="Y27">
        <v>93231</v>
      </c>
      <c r="Z27">
        <v>93677</v>
      </c>
      <c r="AA27">
        <v>93534</v>
      </c>
      <c r="AB27">
        <v>93747</v>
      </c>
      <c r="AC27">
        <v>93883</v>
      </c>
      <c r="AD27">
        <v>94296</v>
      </c>
      <c r="AE27">
        <v>94099</v>
      </c>
      <c r="AF27">
        <v>93883</v>
      </c>
      <c r="AG27">
        <v>94261</v>
      </c>
      <c r="AH27">
        <v>94441</v>
      </c>
      <c r="AI27">
        <v>94638</v>
      </c>
      <c r="AJ27">
        <v>94761</v>
      </c>
      <c r="AK27">
        <v>95027</v>
      </c>
      <c r="AL27">
        <v>94896</v>
      </c>
      <c r="AM27">
        <v>95135</v>
      </c>
      <c r="AN27">
        <v>95055</v>
      </c>
      <c r="AO27">
        <v>95403</v>
      </c>
      <c r="AP27">
        <v>95452</v>
      </c>
      <c r="AQ27">
        <v>95446</v>
      </c>
      <c r="AR27">
        <v>95596</v>
      </c>
      <c r="AS27">
        <v>95578</v>
      </c>
      <c r="AT27">
        <v>95575</v>
      </c>
      <c r="AU27">
        <v>95616</v>
      </c>
      <c r="AV27">
        <v>95684</v>
      </c>
      <c r="AW27">
        <v>95600</v>
      </c>
      <c r="AX27">
        <v>95616</v>
      </c>
      <c r="AY27">
        <v>95408</v>
      </c>
      <c r="AZ27">
        <v>95537</v>
      </c>
      <c r="BA27">
        <v>95818</v>
      </c>
      <c r="BB27">
        <v>95847</v>
      </c>
      <c r="BC27">
        <v>95819</v>
      </c>
      <c r="BD27">
        <v>96175</v>
      </c>
      <c r="BE27">
        <v>96274</v>
      </c>
      <c r="BF27">
        <v>96378</v>
      </c>
      <c r="BG27">
        <v>96449</v>
      </c>
      <c r="BH27">
        <v>96712</v>
      </c>
      <c r="BI27">
        <v>96904</v>
      </c>
      <c r="BJ27">
        <v>96884</v>
      </c>
      <c r="BK27">
        <v>96897</v>
      </c>
      <c r="BL27">
        <v>97168</v>
      </c>
      <c r="BM27">
        <v>97180</v>
      </c>
      <c r="BN27">
        <v>97066</v>
      </c>
      <c r="BO27">
        <v>97275</v>
      </c>
      <c r="BP27">
        <v>97312</v>
      </c>
      <c r="BQ27">
        <v>97377</v>
      </c>
      <c r="BR27">
        <v>97427</v>
      </c>
      <c r="BS27">
        <v>97629</v>
      </c>
      <c r="BT27">
        <v>97864</v>
      </c>
      <c r="BU27">
        <v>97870</v>
      </c>
      <c r="BV27">
        <v>98012</v>
      </c>
      <c r="BW27">
        <v>98032</v>
      </c>
      <c r="BX27">
        <v>98042</v>
      </c>
      <c r="BY27">
        <v>98006</v>
      </c>
      <c r="BZ27">
        <v>98056</v>
      </c>
      <c r="CA27">
        <v>98096</v>
      </c>
      <c r="CB27">
        <v>98064</v>
      </c>
      <c r="CC27">
        <v>98252</v>
      </c>
      <c r="CD27">
        <v>98312</v>
      </c>
      <c r="CE27">
        <v>98439</v>
      </c>
      <c r="CF27">
        <v>98475</v>
      </c>
      <c r="CG27">
        <v>98564</v>
      </c>
      <c r="CH27">
        <v>98580</v>
      </c>
      <c r="CI27">
        <v>98600</v>
      </c>
      <c r="CJ27">
        <v>98698</v>
      </c>
      <c r="CK27">
        <v>98737</v>
      </c>
      <c r="CL27">
        <v>98765</v>
      </c>
      <c r="CM27">
        <v>98784</v>
      </c>
      <c r="CN27">
        <v>98890</v>
      </c>
    </row>
    <row r="28" spans="1:92" x14ac:dyDescent="0.25">
      <c r="A28">
        <v>26</v>
      </c>
      <c r="B28">
        <v>85908</v>
      </c>
      <c r="C28">
        <v>87923</v>
      </c>
      <c r="D28">
        <v>87192</v>
      </c>
      <c r="E28">
        <v>87733</v>
      </c>
      <c r="F28">
        <v>88409</v>
      </c>
      <c r="G28">
        <v>88046</v>
      </c>
      <c r="H28">
        <v>88202</v>
      </c>
      <c r="I28">
        <v>88253</v>
      </c>
      <c r="J28">
        <v>88376</v>
      </c>
      <c r="K28">
        <v>89524</v>
      </c>
      <c r="L28">
        <v>90422</v>
      </c>
      <c r="M28">
        <v>90558</v>
      </c>
      <c r="N28">
        <v>90842</v>
      </c>
      <c r="O28">
        <v>89957</v>
      </c>
      <c r="P28">
        <v>90592</v>
      </c>
      <c r="Q28">
        <v>90351</v>
      </c>
      <c r="R28">
        <v>90952</v>
      </c>
      <c r="S28">
        <v>90816</v>
      </c>
      <c r="T28">
        <v>90898</v>
      </c>
      <c r="U28">
        <v>91143</v>
      </c>
      <c r="V28">
        <v>91151</v>
      </c>
      <c r="W28">
        <v>91521</v>
      </c>
      <c r="X28">
        <v>91909</v>
      </c>
      <c r="Y28">
        <v>93116</v>
      </c>
      <c r="Z28">
        <v>93580</v>
      </c>
      <c r="AA28">
        <v>93368</v>
      </c>
      <c r="AB28">
        <v>93597</v>
      </c>
      <c r="AC28">
        <v>93719</v>
      </c>
      <c r="AD28">
        <v>94157</v>
      </c>
      <c r="AE28">
        <v>93947</v>
      </c>
      <c r="AF28">
        <v>93680</v>
      </c>
      <c r="AG28">
        <v>94085</v>
      </c>
      <c r="AH28">
        <v>94294</v>
      </c>
      <c r="AI28">
        <v>94484</v>
      </c>
      <c r="AJ28">
        <v>94600</v>
      </c>
      <c r="AK28">
        <v>94868</v>
      </c>
      <c r="AL28">
        <v>94745</v>
      </c>
      <c r="AM28">
        <v>94982</v>
      </c>
      <c r="AN28">
        <v>94915</v>
      </c>
      <c r="AO28">
        <v>95279</v>
      </c>
      <c r="AP28">
        <v>95324</v>
      </c>
      <c r="AQ28">
        <v>95334</v>
      </c>
      <c r="AR28">
        <v>95437</v>
      </c>
      <c r="AS28">
        <v>95450</v>
      </c>
      <c r="AT28">
        <v>95421</v>
      </c>
      <c r="AU28">
        <v>95469</v>
      </c>
      <c r="AV28">
        <v>95547</v>
      </c>
      <c r="AW28">
        <v>95455</v>
      </c>
      <c r="AX28">
        <v>95481</v>
      </c>
      <c r="AY28">
        <v>95258</v>
      </c>
      <c r="AZ28">
        <v>95399</v>
      </c>
      <c r="BA28">
        <v>95702</v>
      </c>
      <c r="BB28">
        <v>95715</v>
      </c>
      <c r="BC28">
        <v>95683</v>
      </c>
      <c r="BD28">
        <v>96016</v>
      </c>
      <c r="BE28">
        <v>96148</v>
      </c>
      <c r="BF28">
        <v>96251</v>
      </c>
      <c r="BG28">
        <v>96314</v>
      </c>
      <c r="BH28">
        <v>96562</v>
      </c>
      <c r="BI28">
        <v>96774</v>
      </c>
      <c r="BJ28">
        <v>96730</v>
      </c>
      <c r="BK28">
        <v>96769</v>
      </c>
      <c r="BL28">
        <v>97039</v>
      </c>
      <c r="BM28">
        <v>97050</v>
      </c>
      <c r="BN28">
        <v>96922</v>
      </c>
      <c r="BO28">
        <v>97146</v>
      </c>
      <c r="BP28">
        <v>97182</v>
      </c>
      <c r="BQ28">
        <v>97205</v>
      </c>
      <c r="BR28">
        <v>97302</v>
      </c>
      <c r="BS28">
        <v>97513</v>
      </c>
      <c r="BT28">
        <v>97752</v>
      </c>
      <c r="BU28">
        <v>97753</v>
      </c>
      <c r="BV28">
        <v>97912</v>
      </c>
      <c r="BW28">
        <v>97923</v>
      </c>
      <c r="BX28">
        <v>97915</v>
      </c>
      <c r="BY28">
        <v>97884</v>
      </c>
      <c r="BZ28">
        <v>97934</v>
      </c>
      <c r="CA28">
        <v>97951</v>
      </c>
      <c r="CB28">
        <v>97950</v>
      </c>
      <c r="CC28">
        <v>98101</v>
      </c>
      <c r="CD28">
        <v>98203</v>
      </c>
      <c r="CE28">
        <v>98337</v>
      </c>
      <c r="CF28">
        <v>98384</v>
      </c>
      <c r="CG28">
        <v>98475</v>
      </c>
      <c r="CH28">
        <v>98491</v>
      </c>
      <c r="CI28">
        <v>98536</v>
      </c>
      <c r="CJ28">
        <v>98615</v>
      </c>
      <c r="CK28">
        <v>98661</v>
      </c>
      <c r="CL28">
        <v>98689</v>
      </c>
      <c r="CM28">
        <v>98719</v>
      </c>
      <c r="CN28">
        <v>98815</v>
      </c>
    </row>
    <row r="29" spans="1:92" x14ac:dyDescent="0.25">
      <c r="A29">
        <v>27</v>
      </c>
      <c r="B29">
        <v>85588</v>
      </c>
      <c r="C29">
        <v>87573</v>
      </c>
      <c r="D29">
        <v>86892</v>
      </c>
      <c r="E29">
        <v>87465</v>
      </c>
      <c r="F29">
        <v>88121</v>
      </c>
      <c r="G29">
        <v>87747</v>
      </c>
      <c r="H29">
        <v>87942</v>
      </c>
      <c r="I29">
        <v>87991</v>
      </c>
      <c r="J29">
        <v>88118</v>
      </c>
      <c r="K29">
        <v>89248</v>
      </c>
      <c r="L29">
        <v>90187</v>
      </c>
      <c r="M29">
        <v>90330</v>
      </c>
      <c r="N29">
        <v>90618</v>
      </c>
      <c r="O29">
        <v>89723</v>
      </c>
      <c r="P29">
        <v>90394</v>
      </c>
      <c r="Q29">
        <v>90125</v>
      </c>
      <c r="R29">
        <v>90718</v>
      </c>
      <c r="S29">
        <v>90598</v>
      </c>
      <c r="T29">
        <v>90681</v>
      </c>
      <c r="U29">
        <v>90925</v>
      </c>
      <c r="V29">
        <v>90958</v>
      </c>
      <c r="W29">
        <v>91367</v>
      </c>
      <c r="X29">
        <v>91794</v>
      </c>
      <c r="Y29">
        <v>93010</v>
      </c>
      <c r="Z29">
        <v>93483</v>
      </c>
      <c r="AA29">
        <v>93238</v>
      </c>
      <c r="AB29">
        <v>93434</v>
      </c>
      <c r="AC29">
        <v>93572</v>
      </c>
      <c r="AD29">
        <v>93987</v>
      </c>
      <c r="AE29">
        <v>93790</v>
      </c>
      <c r="AF29">
        <v>93514</v>
      </c>
      <c r="AG29">
        <v>93897</v>
      </c>
      <c r="AH29">
        <v>94148</v>
      </c>
      <c r="AI29">
        <v>94326</v>
      </c>
      <c r="AJ29">
        <v>94445</v>
      </c>
      <c r="AK29">
        <v>94729</v>
      </c>
      <c r="AL29">
        <v>94569</v>
      </c>
      <c r="AM29">
        <v>94849</v>
      </c>
      <c r="AN29">
        <v>94779</v>
      </c>
      <c r="AO29">
        <v>95125</v>
      </c>
      <c r="AP29">
        <v>95167</v>
      </c>
      <c r="AQ29">
        <v>95187</v>
      </c>
      <c r="AR29">
        <v>95307</v>
      </c>
      <c r="AS29">
        <v>95320</v>
      </c>
      <c r="AT29">
        <v>95266</v>
      </c>
      <c r="AU29">
        <v>95332</v>
      </c>
      <c r="AV29">
        <v>95422</v>
      </c>
      <c r="AW29">
        <v>95322</v>
      </c>
      <c r="AX29">
        <v>95374</v>
      </c>
      <c r="AY29">
        <v>95131</v>
      </c>
      <c r="AZ29">
        <v>95262</v>
      </c>
      <c r="BA29">
        <v>95593</v>
      </c>
      <c r="BB29">
        <v>95584</v>
      </c>
      <c r="BC29">
        <v>95560</v>
      </c>
      <c r="BD29">
        <v>95899</v>
      </c>
      <c r="BE29">
        <v>96030</v>
      </c>
      <c r="BF29">
        <v>96112</v>
      </c>
      <c r="BG29">
        <v>96185</v>
      </c>
      <c r="BH29">
        <v>96426</v>
      </c>
      <c r="BI29">
        <v>96641</v>
      </c>
      <c r="BJ29">
        <v>96586</v>
      </c>
      <c r="BK29">
        <v>96619</v>
      </c>
      <c r="BL29">
        <v>96907</v>
      </c>
      <c r="BM29">
        <v>96947</v>
      </c>
      <c r="BN29">
        <v>96797</v>
      </c>
      <c r="BO29">
        <v>97011</v>
      </c>
      <c r="BP29">
        <v>97056</v>
      </c>
      <c r="BQ29">
        <v>97084</v>
      </c>
      <c r="BR29">
        <v>97152</v>
      </c>
      <c r="BS29">
        <v>97383</v>
      </c>
      <c r="BT29">
        <v>97624</v>
      </c>
      <c r="BU29">
        <v>97614</v>
      </c>
      <c r="BV29">
        <v>97788</v>
      </c>
      <c r="BW29">
        <v>97791</v>
      </c>
      <c r="BX29">
        <v>97789</v>
      </c>
      <c r="BY29">
        <v>97779</v>
      </c>
      <c r="BZ29">
        <v>97799</v>
      </c>
      <c r="CA29">
        <v>97806</v>
      </c>
      <c r="CB29">
        <v>97789</v>
      </c>
      <c r="CC29">
        <v>97988</v>
      </c>
      <c r="CD29">
        <v>98103</v>
      </c>
      <c r="CE29">
        <v>98235</v>
      </c>
      <c r="CF29">
        <v>98292</v>
      </c>
      <c r="CG29">
        <v>98369</v>
      </c>
      <c r="CH29">
        <v>98406</v>
      </c>
      <c r="CI29">
        <v>98459</v>
      </c>
      <c r="CJ29">
        <v>98535</v>
      </c>
      <c r="CK29">
        <v>98582</v>
      </c>
      <c r="CL29">
        <v>98607</v>
      </c>
      <c r="CM29">
        <v>98656</v>
      </c>
      <c r="CN29">
        <v>98746</v>
      </c>
    </row>
    <row r="30" spans="1:92" x14ac:dyDescent="0.25">
      <c r="A30">
        <v>28</v>
      </c>
      <c r="B30">
        <v>85285</v>
      </c>
      <c r="C30">
        <v>87263</v>
      </c>
      <c r="D30">
        <v>86603</v>
      </c>
      <c r="E30">
        <v>87212</v>
      </c>
      <c r="F30">
        <v>87852</v>
      </c>
      <c r="G30">
        <v>87486</v>
      </c>
      <c r="H30">
        <v>87645</v>
      </c>
      <c r="I30">
        <v>87716</v>
      </c>
      <c r="J30">
        <v>87866</v>
      </c>
      <c r="K30">
        <v>89002</v>
      </c>
      <c r="L30">
        <v>89959</v>
      </c>
      <c r="M30">
        <v>90099</v>
      </c>
      <c r="N30">
        <v>90390</v>
      </c>
      <c r="O30">
        <v>89499</v>
      </c>
      <c r="P30">
        <v>90200</v>
      </c>
      <c r="Q30">
        <v>89908</v>
      </c>
      <c r="R30">
        <v>90510</v>
      </c>
      <c r="S30">
        <v>90355</v>
      </c>
      <c r="T30">
        <v>90476</v>
      </c>
      <c r="U30">
        <v>90707</v>
      </c>
      <c r="V30">
        <v>90780</v>
      </c>
      <c r="W30">
        <v>91189</v>
      </c>
      <c r="X30">
        <v>91683</v>
      </c>
      <c r="Y30">
        <v>92950</v>
      </c>
      <c r="Z30">
        <v>93370</v>
      </c>
      <c r="AA30">
        <v>93072</v>
      </c>
      <c r="AB30">
        <v>93287</v>
      </c>
      <c r="AC30">
        <v>93431</v>
      </c>
      <c r="AD30">
        <v>93826</v>
      </c>
      <c r="AE30">
        <v>93632</v>
      </c>
      <c r="AF30">
        <v>93365</v>
      </c>
      <c r="AG30">
        <v>93710</v>
      </c>
      <c r="AH30">
        <v>93990</v>
      </c>
      <c r="AI30">
        <v>94168</v>
      </c>
      <c r="AJ30">
        <v>94301</v>
      </c>
      <c r="AK30">
        <v>94571</v>
      </c>
      <c r="AL30">
        <v>94432</v>
      </c>
      <c r="AM30">
        <v>94663</v>
      </c>
      <c r="AN30">
        <v>94642</v>
      </c>
      <c r="AO30">
        <v>94985</v>
      </c>
      <c r="AP30">
        <v>95037</v>
      </c>
      <c r="AQ30">
        <v>95033</v>
      </c>
      <c r="AR30">
        <v>95186</v>
      </c>
      <c r="AS30">
        <v>95187</v>
      </c>
      <c r="AT30">
        <v>95149</v>
      </c>
      <c r="AU30">
        <v>95194</v>
      </c>
      <c r="AV30">
        <v>95296</v>
      </c>
      <c r="AW30">
        <v>95168</v>
      </c>
      <c r="AX30">
        <v>95225</v>
      </c>
      <c r="AY30">
        <v>95000</v>
      </c>
      <c r="AZ30">
        <v>95137</v>
      </c>
      <c r="BA30">
        <v>95475</v>
      </c>
      <c r="BB30">
        <v>95483</v>
      </c>
      <c r="BC30">
        <v>95435</v>
      </c>
      <c r="BD30">
        <v>95771</v>
      </c>
      <c r="BE30">
        <v>95923</v>
      </c>
      <c r="BF30">
        <v>95964</v>
      </c>
      <c r="BG30">
        <v>96034</v>
      </c>
      <c r="BH30">
        <v>96297</v>
      </c>
      <c r="BI30">
        <v>96515</v>
      </c>
      <c r="BJ30">
        <v>96459</v>
      </c>
      <c r="BK30">
        <v>96487</v>
      </c>
      <c r="BL30">
        <v>96771</v>
      </c>
      <c r="BM30">
        <v>96836</v>
      </c>
      <c r="BN30">
        <v>96669</v>
      </c>
      <c r="BO30">
        <v>96882</v>
      </c>
      <c r="BP30">
        <v>96933</v>
      </c>
      <c r="BQ30">
        <v>96956</v>
      </c>
      <c r="BR30">
        <v>96996</v>
      </c>
      <c r="BS30">
        <v>97237</v>
      </c>
      <c r="BT30">
        <v>97510</v>
      </c>
      <c r="BU30">
        <v>97497</v>
      </c>
      <c r="BV30">
        <v>97669</v>
      </c>
      <c r="BW30">
        <v>97679</v>
      </c>
      <c r="BX30">
        <v>97675</v>
      </c>
      <c r="BY30">
        <v>97645</v>
      </c>
      <c r="BZ30">
        <v>97667</v>
      </c>
      <c r="CA30">
        <v>97673</v>
      </c>
      <c r="CB30">
        <v>97661</v>
      </c>
      <c r="CC30">
        <v>97870</v>
      </c>
      <c r="CD30">
        <v>98005</v>
      </c>
      <c r="CE30">
        <v>98125</v>
      </c>
      <c r="CF30">
        <v>98204</v>
      </c>
      <c r="CG30">
        <v>98284</v>
      </c>
      <c r="CH30">
        <v>98320</v>
      </c>
      <c r="CI30">
        <v>98372</v>
      </c>
      <c r="CJ30">
        <v>98444</v>
      </c>
      <c r="CK30">
        <v>98497</v>
      </c>
      <c r="CL30">
        <v>98526</v>
      </c>
      <c r="CM30">
        <v>98582</v>
      </c>
      <c r="CN30">
        <v>98681</v>
      </c>
    </row>
    <row r="31" spans="1:92" x14ac:dyDescent="0.25">
      <c r="A31">
        <v>29</v>
      </c>
      <c r="B31">
        <v>84958</v>
      </c>
      <c r="C31">
        <v>86939</v>
      </c>
      <c r="D31">
        <v>86253</v>
      </c>
      <c r="E31">
        <v>86966</v>
      </c>
      <c r="F31">
        <v>87554</v>
      </c>
      <c r="G31">
        <v>87230</v>
      </c>
      <c r="H31">
        <v>87351</v>
      </c>
      <c r="I31">
        <v>87412</v>
      </c>
      <c r="J31">
        <v>87502</v>
      </c>
      <c r="K31">
        <v>88726</v>
      </c>
      <c r="L31">
        <v>89706</v>
      </c>
      <c r="M31">
        <v>89862</v>
      </c>
      <c r="N31">
        <v>90152</v>
      </c>
      <c r="O31">
        <v>89270</v>
      </c>
      <c r="P31">
        <v>89964</v>
      </c>
      <c r="Q31">
        <v>89688</v>
      </c>
      <c r="R31">
        <v>90256</v>
      </c>
      <c r="S31">
        <v>90122</v>
      </c>
      <c r="T31">
        <v>90239</v>
      </c>
      <c r="U31">
        <v>90503</v>
      </c>
      <c r="V31">
        <v>90625</v>
      </c>
      <c r="W31">
        <v>91043</v>
      </c>
      <c r="X31">
        <v>91529</v>
      </c>
      <c r="Y31">
        <v>92806</v>
      </c>
      <c r="Z31">
        <v>93217</v>
      </c>
      <c r="AA31">
        <v>92927</v>
      </c>
      <c r="AB31">
        <v>93130</v>
      </c>
      <c r="AC31">
        <v>93266</v>
      </c>
      <c r="AD31">
        <v>93656</v>
      </c>
      <c r="AE31">
        <v>93479</v>
      </c>
      <c r="AF31">
        <v>93196</v>
      </c>
      <c r="AG31">
        <v>93553</v>
      </c>
      <c r="AH31">
        <v>93826</v>
      </c>
      <c r="AI31">
        <v>93994</v>
      </c>
      <c r="AJ31">
        <v>94131</v>
      </c>
      <c r="AK31">
        <v>94401</v>
      </c>
      <c r="AL31">
        <v>94255</v>
      </c>
      <c r="AM31">
        <v>94542</v>
      </c>
      <c r="AN31">
        <v>94513</v>
      </c>
      <c r="AO31">
        <v>94850</v>
      </c>
      <c r="AP31">
        <v>94896</v>
      </c>
      <c r="AQ31">
        <v>94866</v>
      </c>
      <c r="AR31">
        <v>95045</v>
      </c>
      <c r="AS31">
        <v>95065</v>
      </c>
      <c r="AT31">
        <v>94996</v>
      </c>
      <c r="AU31">
        <v>95067</v>
      </c>
      <c r="AV31">
        <v>95141</v>
      </c>
      <c r="AW31">
        <v>95028</v>
      </c>
      <c r="AX31">
        <v>95073</v>
      </c>
      <c r="AY31">
        <v>94865</v>
      </c>
      <c r="AZ31">
        <v>95010</v>
      </c>
      <c r="BA31">
        <v>95354</v>
      </c>
      <c r="BB31">
        <v>95381</v>
      </c>
      <c r="BC31">
        <v>95301</v>
      </c>
      <c r="BD31">
        <v>95644</v>
      </c>
      <c r="BE31">
        <v>95807</v>
      </c>
      <c r="BF31">
        <v>95847</v>
      </c>
      <c r="BG31">
        <v>95926</v>
      </c>
      <c r="BH31">
        <v>96167</v>
      </c>
      <c r="BI31">
        <v>96374</v>
      </c>
      <c r="BJ31">
        <v>96354</v>
      </c>
      <c r="BK31">
        <v>96356</v>
      </c>
      <c r="BL31">
        <v>96646</v>
      </c>
      <c r="BM31">
        <v>96710</v>
      </c>
      <c r="BN31">
        <v>96526</v>
      </c>
      <c r="BO31">
        <v>96751</v>
      </c>
      <c r="BP31">
        <v>96804</v>
      </c>
      <c r="BQ31">
        <v>96824</v>
      </c>
      <c r="BR31">
        <v>96866</v>
      </c>
      <c r="BS31">
        <v>97096</v>
      </c>
      <c r="BT31">
        <v>97402</v>
      </c>
      <c r="BU31">
        <v>97382</v>
      </c>
      <c r="BV31">
        <v>97555</v>
      </c>
      <c r="BW31">
        <v>97557</v>
      </c>
      <c r="BX31">
        <v>97557</v>
      </c>
      <c r="BY31">
        <v>97528</v>
      </c>
      <c r="BZ31">
        <v>97551</v>
      </c>
      <c r="CA31">
        <v>97545</v>
      </c>
      <c r="CB31">
        <v>97522</v>
      </c>
      <c r="CC31">
        <v>97751</v>
      </c>
      <c r="CD31">
        <v>97904</v>
      </c>
      <c r="CE31">
        <v>98022</v>
      </c>
      <c r="CF31">
        <v>98103</v>
      </c>
      <c r="CG31">
        <v>98185</v>
      </c>
      <c r="CH31">
        <v>98228</v>
      </c>
      <c r="CI31">
        <v>98297</v>
      </c>
      <c r="CJ31">
        <v>98354</v>
      </c>
      <c r="CK31">
        <v>98405</v>
      </c>
      <c r="CL31">
        <v>98445</v>
      </c>
      <c r="CM31">
        <v>98518</v>
      </c>
      <c r="CN31">
        <v>98608</v>
      </c>
    </row>
    <row r="32" spans="1:92" x14ac:dyDescent="0.25">
      <c r="A32">
        <v>30</v>
      </c>
      <c r="B32">
        <v>84606</v>
      </c>
      <c r="C32">
        <v>86625</v>
      </c>
      <c r="D32">
        <v>85944</v>
      </c>
      <c r="E32">
        <v>86646</v>
      </c>
      <c r="F32">
        <v>87275</v>
      </c>
      <c r="G32">
        <v>86935</v>
      </c>
      <c r="H32">
        <v>87057</v>
      </c>
      <c r="I32">
        <v>87151</v>
      </c>
      <c r="J32">
        <v>87174</v>
      </c>
      <c r="K32">
        <v>88461</v>
      </c>
      <c r="L32">
        <v>89440</v>
      </c>
      <c r="M32">
        <v>89647</v>
      </c>
      <c r="N32">
        <v>89929</v>
      </c>
      <c r="O32">
        <v>89025</v>
      </c>
      <c r="P32">
        <v>89731</v>
      </c>
      <c r="Q32">
        <v>89427</v>
      </c>
      <c r="R32">
        <v>90014</v>
      </c>
      <c r="S32">
        <v>89901</v>
      </c>
      <c r="T32">
        <v>90010</v>
      </c>
      <c r="U32">
        <v>90285</v>
      </c>
      <c r="V32">
        <v>90418</v>
      </c>
      <c r="W32">
        <v>90916</v>
      </c>
      <c r="X32">
        <v>91382</v>
      </c>
      <c r="Y32">
        <v>92671</v>
      </c>
      <c r="Z32">
        <v>93087</v>
      </c>
      <c r="AA32">
        <v>92770</v>
      </c>
      <c r="AB32">
        <v>92964</v>
      </c>
      <c r="AC32">
        <v>93079</v>
      </c>
      <c r="AD32">
        <v>93466</v>
      </c>
      <c r="AE32">
        <v>93332</v>
      </c>
      <c r="AF32">
        <v>93028</v>
      </c>
      <c r="AG32">
        <v>93392</v>
      </c>
      <c r="AH32">
        <v>93663</v>
      </c>
      <c r="AI32">
        <v>93832</v>
      </c>
      <c r="AJ32">
        <v>93976</v>
      </c>
      <c r="AK32">
        <v>94269</v>
      </c>
      <c r="AL32">
        <v>94110</v>
      </c>
      <c r="AM32">
        <v>94401</v>
      </c>
      <c r="AN32">
        <v>94377</v>
      </c>
      <c r="AO32">
        <v>94692</v>
      </c>
      <c r="AP32">
        <v>94759</v>
      </c>
      <c r="AQ32">
        <v>94734</v>
      </c>
      <c r="AR32">
        <v>94902</v>
      </c>
      <c r="AS32">
        <v>94949</v>
      </c>
      <c r="AT32">
        <v>94844</v>
      </c>
      <c r="AU32">
        <v>94915</v>
      </c>
      <c r="AV32">
        <v>94994</v>
      </c>
      <c r="AW32">
        <v>94894</v>
      </c>
      <c r="AX32">
        <v>94930</v>
      </c>
      <c r="AY32">
        <v>94723</v>
      </c>
      <c r="AZ32">
        <v>94882</v>
      </c>
      <c r="BA32">
        <v>95206</v>
      </c>
      <c r="BB32">
        <v>95238</v>
      </c>
      <c r="BC32">
        <v>95180</v>
      </c>
      <c r="BD32">
        <v>95526</v>
      </c>
      <c r="BE32">
        <v>95688</v>
      </c>
      <c r="BF32">
        <v>95727</v>
      </c>
      <c r="BG32">
        <v>95796</v>
      </c>
      <c r="BH32">
        <v>96031</v>
      </c>
      <c r="BI32">
        <v>96263</v>
      </c>
      <c r="BJ32">
        <v>96231</v>
      </c>
      <c r="BK32">
        <v>96211</v>
      </c>
      <c r="BL32">
        <v>96519</v>
      </c>
      <c r="BM32">
        <v>96591</v>
      </c>
      <c r="BN32">
        <v>96412</v>
      </c>
      <c r="BO32">
        <v>96645</v>
      </c>
      <c r="BP32">
        <v>96667</v>
      </c>
      <c r="BQ32">
        <v>96679</v>
      </c>
      <c r="BR32">
        <v>96717</v>
      </c>
      <c r="BS32">
        <v>96956</v>
      </c>
      <c r="BT32">
        <v>97277</v>
      </c>
      <c r="BU32">
        <v>97255</v>
      </c>
      <c r="BV32">
        <v>97429</v>
      </c>
      <c r="BW32">
        <v>97430</v>
      </c>
      <c r="BX32">
        <v>97428</v>
      </c>
      <c r="BY32">
        <v>97409</v>
      </c>
      <c r="BZ32">
        <v>97428</v>
      </c>
      <c r="CA32">
        <v>97416</v>
      </c>
      <c r="CB32">
        <v>97387</v>
      </c>
      <c r="CC32">
        <v>97616</v>
      </c>
      <c r="CD32">
        <v>97789</v>
      </c>
      <c r="CE32">
        <v>97907</v>
      </c>
      <c r="CF32">
        <v>97991</v>
      </c>
      <c r="CG32">
        <v>98089</v>
      </c>
      <c r="CH32">
        <v>98120</v>
      </c>
      <c r="CI32">
        <v>98210</v>
      </c>
      <c r="CJ32">
        <v>98264</v>
      </c>
      <c r="CK32">
        <v>98326</v>
      </c>
      <c r="CL32">
        <v>98363</v>
      </c>
      <c r="CM32">
        <v>98438</v>
      </c>
      <c r="CN32">
        <v>98528</v>
      </c>
    </row>
    <row r="33" spans="1:92" x14ac:dyDescent="0.25">
      <c r="A33">
        <v>31</v>
      </c>
      <c r="B33">
        <v>84274</v>
      </c>
      <c r="C33">
        <v>86299</v>
      </c>
      <c r="D33">
        <v>85614</v>
      </c>
      <c r="E33">
        <v>86330</v>
      </c>
      <c r="F33">
        <v>86958</v>
      </c>
      <c r="G33">
        <v>86617</v>
      </c>
      <c r="H33">
        <v>86755</v>
      </c>
      <c r="I33">
        <v>86849</v>
      </c>
      <c r="J33">
        <v>86867</v>
      </c>
      <c r="K33">
        <v>88136</v>
      </c>
      <c r="L33">
        <v>89176</v>
      </c>
      <c r="M33">
        <v>89424</v>
      </c>
      <c r="N33">
        <v>89688</v>
      </c>
      <c r="O33">
        <v>88781</v>
      </c>
      <c r="P33">
        <v>89552</v>
      </c>
      <c r="Q33">
        <v>89205</v>
      </c>
      <c r="R33">
        <v>89738</v>
      </c>
      <c r="S33">
        <v>89694</v>
      </c>
      <c r="T33">
        <v>89811</v>
      </c>
      <c r="U33">
        <v>90062</v>
      </c>
      <c r="V33">
        <v>90239</v>
      </c>
      <c r="W33">
        <v>90737</v>
      </c>
      <c r="X33">
        <v>91228</v>
      </c>
      <c r="Y33">
        <v>92537</v>
      </c>
      <c r="Z33">
        <v>92951</v>
      </c>
      <c r="AA33">
        <v>92611</v>
      </c>
      <c r="AB33">
        <v>92797</v>
      </c>
      <c r="AC33">
        <v>92920</v>
      </c>
      <c r="AD33">
        <v>93315</v>
      </c>
      <c r="AE33">
        <v>93158</v>
      </c>
      <c r="AF33">
        <v>92839</v>
      </c>
      <c r="AG33">
        <v>93249</v>
      </c>
      <c r="AH33">
        <v>93512</v>
      </c>
      <c r="AI33">
        <v>93668</v>
      </c>
      <c r="AJ33">
        <v>93812</v>
      </c>
      <c r="AK33">
        <v>94110</v>
      </c>
      <c r="AL33">
        <v>93938</v>
      </c>
      <c r="AM33">
        <v>94235</v>
      </c>
      <c r="AN33">
        <v>94221</v>
      </c>
      <c r="AO33">
        <v>94554</v>
      </c>
      <c r="AP33">
        <v>94592</v>
      </c>
      <c r="AQ33">
        <v>94580</v>
      </c>
      <c r="AR33">
        <v>94759</v>
      </c>
      <c r="AS33">
        <v>94791</v>
      </c>
      <c r="AT33">
        <v>94692</v>
      </c>
      <c r="AU33">
        <v>94785</v>
      </c>
      <c r="AV33">
        <v>94857</v>
      </c>
      <c r="AW33">
        <v>94747</v>
      </c>
      <c r="AX33">
        <v>94810</v>
      </c>
      <c r="AY33">
        <v>94591</v>
      </c>
      <c r="AZ33">
        <v>94736</v>
      </c>
      <c r="BA33">
        <v>95092</v>
      </c>
      <c r="BB33">
        <v>95125</v>
      </c>
      <c r="BC33">
        <v>95046</v>
      </c>
      <c r="BD33">
        <v>95411</v>
      </c>
      <c r="BE33">
        <v>95578</v>
      </c>
      <c r="BF33">
        <v>95617</v>
      </c>
      <c r="BG33">
        <v>95678</v>
      </c>
      <c r="BH33">
        <v>95899</v>
      </c>
      <c r="BI33">
        <v>96145</v>
      </c>
      <c r="BJ33">
        <v>96136</v>
      </c>
      <c r="BK33">
        <v>96099</v>
      </c>
      <c r="BL33">
        <v>96395</v>
      </c>
      <c r="BM33">
        <v>96451</v>
      </c>
      <c r="BN33">
        <v>96296</v>
      </c>
      <c r="BO33">
        <v>96530</v>
      </c>
      <c r="BP33">
        <v>96532</v>
      </c>
      <c r="BQ33">
        <v>96542</v>
      </c>
      <c r="BR33">
        <v>96603</v>
      </c>
      <c r="BS33">
        <v>96808</v>
      </c>
      <c r="BT33">
        <v>97156</v>
      </c>
      <c r="BU33">
        <v>97120</v>
      </c>
      <c r="BV33">
        <v>97298</v>
      </c>
      <c r="BW33">
        <v>97312</v>
      </c>
      <c r="BX33">
        <v>97294</v>
      </c>
      <c r="BY33">
        <v>97275</v>
      </c>
      <c r="BZ33">
        <v>97306</v>
      </c>
      <c r="CA33">
        <v>97269</v>
      </c>
      <c r="CB33">
        <v>97251</v>
      </c>
      <c r="CC33">
        <v>97488</v>
      </c>
      <c r="CD33">
        <v>97669</v>
      </c>
      <c r="CE33">
        <v>97796</v>
      </c>
      <c r="CF33">
        <v>97880</v>
      </c>
      <c r="CG33">
        <v>97986</v>
      </c>
      <c r="CH33">
        <v>98023</v>
      </c>
      <c r="CI33">
        <v>98128</v>
      </c>
      <c r="CJ33">
        <v>98178</v>
      </c>
      <c r="CK33">
        <v>98235</v>
      </c>
      <c r="CL33">
        <v>98282</v>
      </c>
      <c r="CM33">
        <v>98361</v>
      </c>
      <c r="CN33">
        <v>98444</v>
      </c>
    </row>
    <row r="34" spans="1:92" x14ac:dyDescent="0.25">
      <c r="A34">
        <v>32</v>
      </c>
      <c r="B34">
        <v>83890</v>
      </c>
      <c r="C34">
        <v>86035</v>
      </c>
      <c r="D34">
        <v>85297</v>
      </c>
      <c r="E34">
        <v>86064</v>
      </c>
      <c r="F34">
        <v>86662</v>
      </c>
      <c r="G34">
        <v>86310</v>
      </c>
      <c r="H34">
        <v>86453</v>
      </c>
      <c r="I34">
        <v>86576</v>
      </c>
      <c r="J34">
        <v>86537</v>
      </c>
      <c r="K34">
        <v>87886</v>
      </c>
      <c r="L34">
        <v>88872</v>
      </c>
      <c r="M34">
        <v>89185</v>
      </c>
      <c r="N34">
        <v>89457</v>
      </c>
      <c r="O34">
        <v>88554</v>
      </c>
      <c r="P34">
        <v>89309</v>
      </c>
      <c r="Q34">
        <v>89012</v>
      </c>
      <c r="R34">
        <v>89511</v>
      </c>
      <c r="S34">
        <v>89484</v>
      </c>
      <c r="T34">
        <v>89608</v>
      </c>
      <c r="U34">
        <v>89858</v>
      </c>
      <c r="V34">
        <v>90027</v>
      </c>
      <c r="W34">
        <v>90558</v>
      </c>
      <c r="X34">
        <v>91041</v>
      </c>
      <c r="Y34">
        <v>92408</v>
      </c>
      <c r="Z34">
        <v>92826</v>
      </c>
      <c r="AA34">
        <v>92429</v>
      </c>
      <c r="AB34">
        <v>92622</v>
      </c>
      <c r="AC34">
        <v>92723</v>
      </c>
      <c r="AD34">
        <v>93136</v>
      </c>
      <c r="AE34">
        <v>93010</v>
      </c>
      <c r="AF34">
        <v>92682</v>
      </c>
      <c r="AG34">
        <v>93063</v>
      </c>
      <c r="AH34">
        <v>93368</v>
      </c>
      <c r="AI34">
        <v>93526</v>
      </c>
      <c r="AJ34">
        <v>93643</v>
      </c>
      <c r="AK34">
        <v>93945</v>
      </c>
      <c r="AL34">
        <v>93747</v>
      </c>
      <c r="AM34">
        <v>94110</v>
      </c>
      <c r="AN34">
        <v>94068</v>
      </c>
      <c r="AO34">
        <v>94410</v>
      </c>
      <c r="AP34">
        <v>94466</v>
      </c>
      <c r="AQ34">
        <v>94433</v>
      </c>
      <c r="AR34">
        <v>94606</v>
      </c>
      <c r="AS34">
        <v>94611</v>
      </c>
      <c r="AT34">
        <v>94568</v>
      </c>
      <c r="AU34">
        <v>94628</v>
      </c>
      <c r="AV34">
        <v>94726</v>
      </c>
      <c r="AW34">
        <v>94612</v>
      </c>
      <c r="AX34">
        <v>94657</v>
      </c>
      <c r="AY34">
        <v>94445</v>
      </c>
      <c r="AZ34">
        <v>94593</v>
      </c>
      <c r="BA34">
        <v>94962</v>
      </c>
      <c r="BB34">
        <v>94995</v>
      </c>
      <c r="BC34">
        <v>94918</v>
      </c>
      <c r="BD34">
        <v>95284</v>
      </c>
      <c r="BE34">
        <v>95444</v>
      </c>
      <c r="BF34">
        <v>95505</v>
      </c>
      <c r="BG34">
        <v>95549</v>
      </c>
      <c r="BH34">
        <v>95774</v>
      </c>
      <c r="BI34">
        <v>96033</v>
      </c>
      <c r="BJ34">
        <v>96013</v>
      </c>
      <c r="BK34">
        <v>95979</v>
      </c>
      <c r="BL34">
        <v>96270</v>
      </c>
      <c r="BM34">
        <v>96341</v>
      </c>
      <c r="BN34">
        <v>96145</v>
      </c>
      <c r="BO34">
        <v>96418</v>
      </c>
      <c r="BP34">
        <v>96406</v>
      </c>
      <c r="BQ34">
        <v>96434</v>
      </c>
      <c r="BR34">
        <v>96476</v>
      </c>
      <c r="BS34">
        <v>96675</v>
      </c>
      <c r="BT34">
        <v>97035</v>
      </c>
      <c r="BU34">
        <v>96978</v>
      </c>
      <c r="BV34">
        <v>97152</v>
      </c>
      <c r="BW34">
        <v>97200</v>
      </c>
      <c r="BX34">
        <v>97151</v>
      </c>
      <c r="BY34">
        <v>97132</v>
      </c>
      <c r="BZ34">
        <v>97186</v>
      </c>
      <c r="CA34">
        <v>97137</v>
      </c>
      <c r="CB34">
        <v>97112</v>
      </c>
      <c r="CC34">
        <v>97360</v>
      </c>
      <c r="CD34">
        <v>97557</v>
      </c>
      <c r="CE34">
        <v>97682</v>
      </c>
      <c r="CF34">
        <v>97784</v>
      </c>
      <c r="CG34">
        <v>97877</v>
      </c>
      <c r="CH34">
        <v>97916</v>
      </c>
      <c r="CI34">
        <v>98022</v>
      </c>
      <c r="CJ34">
        <v>98078</v>
      </c>
      <c r="CK34">
        <v>98143</v>
      </c>
      <c r="CL34">
        <v>98193</v>
      </c>
      <c r="CM34">
        <v>98274</v>
      </c>
      <c r="CN34">
        <v>98360</v>
      </c>
    </row>
    <row r="35" spans="1:92" x14ac:dyDescent="0.25">
      <c r="A35">
        <v>33</v>
      </c>
      <c r="B35">
        <v>83520</v>
      </c>
      <c r="C35">
        <v>85701</v>
      </c>
      <c r="D35">
        <v>84990</v>
      </c>
      <c r="E35">
        <v>85727</v>
      </c>
      <c r="F35">
        <v>86346</v>
      </c>
      <c r="G35">
        <v>86018</v>
      </c>
      <c r="H35">
        <v>86137</v>
      </c>
      <c r="I35">
        <v>86245</v>
      </c>
      <c r="J35">
        <v>86196</v>
      </c>
      <c r="K35">
        <v>87573</v>
      </c>
      <c r="L35">
        <v>88556</v>
      </c>
      <c r="M35">
        <v>88931</v>
      </c>
      <c r="N35">
        <v>89164</v>
      </c>
      <c r="O35">
        <v>88292</v>
      </c>
      <c r="P35">
        <v>88989</v>
      </c>
      <c r="Q35">
        <v>88728</v>
      </c>
      <c r="R35">
        <v>89222</v>
      </c>
      <c r="S35">
        <v>89248</v>
      </c>
      <c r="T35">
        <v>89383</v>
      </c>
      <c r="U35">
        <v>89631</v>
      </c>
      <c r="V35">
        <v>89831</v>
      </c>
      <c r="W35">
        <v>90383</v>
      </c>
      <c r="X35">
        <v>90857</v>
      </c>
      <c r="Y35">
        <v>92238</v>
      </c>
      <c r="Z35">
        <v>92688</v>
      </c>
      <c r="AA35">
        <v>92217</v>
      </c>
      <c r="AB35">
        <v>92441</v>
      </c>
      <c r="AC35">
        <v>92553</v>
      </c>
      <c r="AD35">
        <v>92959</v>
      </c>
      <c r="AE35">
        <v>92837</v>
      </c>
      <c r="AF35">
        <v>92501</v>
      </c>
      <c r="AG35">
        <v>92879</v>
      </c>
      <c r="AH35">
        <v>93205</v>
      </c>
      <c r="AI35">
        <v>93335</v>
      </c>
      <c r="AJ35">
        <v>93459</v>
      </c>
      <c r="AK35">
        <v>93757</v>
      </c>
      <c r="AL35">
        <v>93548</v>
      </c>
      <c r="AM35">
        <v>93940</v>
      </c>
      <c r="AN35">
        <v>93885</v>
      </c>
      <c r="AO35">
        <v>94270</v>
      </c>
      <c r="AP35">
        <v>94313</v>
      </c>
      <c r="AQ35">
        <v>94263</v>
      </c>
      <c r="AR35">
        <v>94440</v>
      </c>
      <c r="AS35">
        <v>94454</v>
      </c>
      <c r="AT35">
        <v>94420</v>
      </c>
      <c r="AU35">
        <v>94464</v>
      </c>
      <c r="AV35">
        <v>94597</v>
      </c>
      <c r="AW35">
        <v>94480</v>
      </c>
      <c r="AX35">
        <v>94492</v>
      </c>
      <c r="AY35">
        <v>94292</v>
      </c>
      <c r="AZ35">
        <v>94441</v>
      </c>
      <c r="BA35">
        <v>94828</v>
      </c>
      <c r="BB35">
        <v>94841</v>
      </c>
      <c r="BC35">
        <v>94765</v>
      </c>
      <c r="BD35">
        <v>95130</v>
      </c>
      <c r="BE35">
        <v>95304</v>
      </c>
      <c r="BF35">
        <v>95366</v>
      </c>
      <c r="BG35">
        <v>95426</v>
      </c>
      <c r="BH35">
        <v>95653</v>
      </c>
      <c r="BI35">
        <v>95932</v>
      </c>
      <c r="BJ35">
        <v>95891</v>
      </c>
      <c r="BK35">
        <v>95853</v>
      </c>
      <c r="BL35">
        <v>96161</v>
      </c>
      <c r="BM35">
        <v>96227</v>
      </c>
      <c r="BN35">
        <v>96015</v>
      </c>
      <c r="BO35">
        <v>96297</v>
      </c>
      <c r="BP35">
        <v>96296</v>
      </c>
      <c r="BQ35">
        <v>96294</v>
      </c>
      <c r="BR35">
        <v>96337</v>
      </c>
      <c r="BS35">
        <v>96523</v>
      </c>
      <c r="BT35">
        <v>96905</v>
      </c>
      <c r="BU35">
        <v>96859</v>
      </c>
      <c r="BV35">
        <v>97019</v>
      </c>
      <c r="BW35">
        <v>97064</v>
      </c>
      <c r="BX35">
        <v>97016</v>
      </c>
      <c r="BY35">
        <v>96993</v>
      </c>
      <c r="BZ35">
        <v>97046</v>
      </c>
      <c r="CA35">
        <v>96988</v>
      </c>
      <c r="CB35">
        <v>96968</v>
      </c>
      <c r="CC35">
        <v>97223</v>
      </c>
      <c r="CD35">
        <v>97442</v>
      </c>
      <c r="CE35">
        <v>97563</v>
      </c>
      <c r="CF35">
        <v>97686</v>
      </c>
      <c r="CG35">
        <v>97769</v>
      </c>
      <c r="CH35">
        <v>97806</v>
      </c>
      <c r="CI35">
        <v>97924</v>
      </c>
      <c r="CJ35">
        <v>97970</v>
      </c>
      <c r="CK35">
        <v>98036</v>
      </c>
      <c r="CL35">
        <v>98088</v>
      </c>
      <c r="CM35">
        <v>98180</v>
      </c>
      <c r="CN35">
        <v>98256</v>
      </c>
    </row>
    <row r="36" spans="1:92" x14ac:dyDescent="0.25">
      <c r="A36">
        <v>34</v>
      </c>
      <c r="B36">
        <v>83131</v>
      </c>
      <c r="C36">
        <v>85350</v>
      </c>
      <c r="D36">
        <v>84635</v>
      </c>
      <c r="E36">
        <v>85383</v>
      </c>
      <c r="F36">
        <v>86009</v>
      </c>
      <c r="G36">
        <v>85686</v>
      </c>
      <c r="H36">
        <v>85819</v>
      </c>
      <c r="I36">
        <v>85928</v>
      </c>
      <c r="J36">
        <v>85860</v>
      </c>
      <c r="K36">
        <v>87310</v>
      </c>
      <c r="L36">
        <v>88272</v>
      </c>
      <c r="M36">
        <v>88659</v>
      </c>
      <c r="N36">
        <v>88870</v>
      </c>
      <c r="O36">
        <v>88013</v>
      </c>
      <c r="P36">
        <v>88715</v>
      </c>
      <c r="Q36">
        <v>88487</v>
      </c>
      <c r="R36">
        <v>88991</v>
      </c>
      <c r="S36">
        <v>89014</v>
      </c>
      <c r="T36">
        <v>89119</v>
      </c>
      <c r="U36">
        <v>89421</v>
      </c>
      <c r="V36">
        <v>89608</v>
      </c>
      <c r="W36">
        <v>90188</v>
      </c>
      <c r="X36">
        <v>90700</v>
      </c>
      <c r="Y36">
        <v>92062</v>
      </c>
      <c r="Z36">
        <v>92504</v>
      </c>
      <c r="AA36">
        <v>92013</v>
      </c>
      <c r="AB36">
        <v>92246</v>
      </c>
      <c r="AC36">
        <v>92354</v>
      </c>
      <c r="AD36">
        <v>92773</v>
      </c>
      <c r="AE36">
        <v>92656</v>
      </c>
      <c r="AF36">
        <v>92327</v>
      </c>
      <c r="AG36">
        <v>92714</v>
      </c>
      <c r="AH36">
        <v>93047</v>
      </c>
      <c r="AI36">
        <v>93165</v>
      </c>
      <c r="AJ36">
        <v>93308</v>
      </c>
      <c r="AK36">
        <v>93605</v>
      </c>
      <c r="AL36">
        <v>93363</v>
      </c>
      <c r="AM36">
        <v>93774</v>
      </c>
      <c r="AN36">
        <v>93696</v>
      </c>
      <c r="AO36">
        <v>94074</v>
      </c>
      <c r="AP36">
        <v>94151</v>
      </c>
      <c r="AQ36">
        <v>94112</v>
      </c>
      <c r="AR36">
        <v>94284</v>
      </c>
      <c r="AS36">
        <v>94266</v>
      </c>
      <c r="AT36">
        <v>94252</v>
      </c>
      <c r="AU36">
        <v>94299</v>
      </c>
      <c r="AV36">
        <v>94443</v>
      </c>
      <c r="AW36">
        <v>94297</v>
      </c>
      <c r="AX36">
        <v>94334</v>
      </c>
      <c r="AY36">
        <v>94156</v>
      </c>
      <c r="AZ36">
        <v>94326</v>
      </c>
      <c r="BA36">
        <v>94695</v>
      </c>
      <c r="BB36">
        <v>94713</v>
      </c>
      <c r="BC36">
        <v>94637</v>
      </c>
      <c r="BD36">
        <v>94987</v>
      </c>
      <c r="BE36">
        <v>95172</v>
      </c>
      <c r="BF36">
        <v>95221</v>
      </c>
      <c r="BG36">
        <v>95285</v>
      </c>
      <c r="BH36">
        <v>95534</v>
      </c>
      <c r="BI36">
        <v>95804</v>
      </c>
      <c r="BJ36">
        <v>95772</v>
      </c>
      <c r="BK36">
        <v>95728</v>
      </c>
      <c r="BL36">
        <v>96046</v>
      </c>
      <c r="BM36">
        <v>96081</v>
      </c>
      <c r="BN36">
        <v>95882</v>
      </c>
      <c r="BO36">
        <v>96168</v>
      </c>
      <c r="BP36">
        <v>96173</v>
      </c>
      <c r="BQ36">
        <v>96151</v>
      </c>
      <c r="BR36">
        <v>96197</v>
      </c>
      <c r="BS36">
        <v>96416</v>
      </c>
      <c r="BT36">
        <v>96769</v>
      </c>
      <c r="BU36">
        <v>96737</v>
      </c>
      <c r="BV36">
        <v>96913</v>
      </c>
      <c r="BW36">
        <v>96925</v>
      </c>
      <c r="BX36">
        <v>96877</v>
      </c>
      <c r="BY36">
        <v>96855</v>
      </c>
      <c r="BZ36">
        <v>96928</v>
      </c>
      <c r="CA36">
        <v>96841</v>
      </c>
      <c r="CB36">
        <v>96835</v>
      </c>
      <c r="CC36">
        <v>97094</v>
      </c>
      <c r="CD36">
        <v>97321</v>
      </c>
      <c r="CE36">
        <v>97456</v>
      </c>
      <c r="CF36">
        <v>97573</v>
      </c>
      <c r="CG36">
        <v>97642</v>
      </c>
      <c r="CH36">
        <v>97697</v>
      </c>
      <c r="CI36">
        <v>97814</v>
      </c>
      <c r="CJ36">
        <v>97873</v>
      </c>
      <c r="CK36">
        <v>97942</v>
      </c>
      <c r="CL36">
        <v>97984</v>
      </c>
      <c r="CM36">
        <v>98082</v>
      </c>
      <c r="CN36">
        <v>98164</v>
      </c>
    </row>
    <row r="37" spans="1:92" x14ac:dyDescent="0.25">
      <c r="A37">
        <v>35</v>
      </c>
      <c r="B37">
        <v>82761</v>
      </c>
      <c r="C37">
        <v>84984</v>
      </c>
      <c r="D37">
        <v>84308</v>
      </c>
      <c r="E37">
        <v>85023</v>
      </c>
      <c r="F37">
        <v>85626</v>
      </c>
      <c r="G37">
        <v>85330</v>
      </c>
      <c r="H37">
        <v>85486</v>
      </c>
      <c r="I37">
        <v>85560</v>
      </c>
      <c r="J37">
        <v>85492</v>
      </c>
      <c r="K37">
        <v>86995</v>
      </c>
      <c r="L37">
        <v>87979</v>
      </c>
      <c r="M37">
        <v>88371</v>
      </c>
      <c r="N37">
        <v>88604</v>
      </c>
      <c r="O37">
        <v>87686</v>
      </c>
      <c r="P37">
        <v>88378</v>
      </c>
      <c r="Q37">
        <v>88218</v>
      </c>
      <c r="R37">
        <v>88729</v>
      </c>
      <c r="S37">
        <v>88759</v>
      </c>
      <c r="T37">
        <v>88866</v>
      </c>
      <c r="U37">
        <v>89169</v>
      </c>
      <c r="V37">
        <v>89373</v>
      </c>
      <c r="W37">
        <v>89947</v>
      </c>
      <c r="X37">
        <v>90513</v>
      </c>
      <c r="Y37">
        <v>91892</v>
      </c>
      <c r="Z37">
        <v>92329</v>
      </c>
      <c r="AA37">
        <v>91806</v>
      </c>
      <c r="AB37">
        <v>92045</v>
      </c>
      <c r="AC37">
        <v>92165</v>
      </c>
      <c r="AD37">
        <v>92557</v>
      </c>
      <c r="AE37">
        <v>92460</v>
      </c>
      <c r="AF37">
        <v>92134</v>
      </c>
      <c r="AG37">
        <v>92518</v>
      </c>
      <c r="AH37">
        <v>92838</v>
      </c>
      <c r="AI37">
        <v>92990</v>
      </c>
      <c r="AJ37">
        <v>93124</v>
      </c>
      <c r="AK37">
        <v>93410</v>
      </c>
      <c r="AL37">
        <v>93175</v>
      </c>
      <c r="AM37">
        <v>93594</v>
      </c>
      <c r="AN37">
        <v>93501</v>
      </c>
      <c r="AO37">
        <v>93886</v>
      </c>
      <c r="AP37">
        <v>93961</v>
      </c>
      <c r="AQ37">
        <v>93935</v>
      </c>
      <c r="AR37">
        <v>94120</v>
      </c>
      <c r="AS37">
        <v>94088</v>
      </c>
      <c r="AT37">
        <v>94061</v>
      </c>
      <c r="AU37">
        <v>94142</v>
      </c>
      <c r="AV37">
        <v>94248</v>
      </c>
      <c r="AW37">
        <v>94117</v>
      </c>
      <c r="AX37">
        <v>94140</v>
      </c>
      <c r="AY37">
        <v>93996</v>
      </c>
      <c r="AZ37">
        <v>94175</v>
      </c>
      <c r="BA37">
        <v>94540</v>
      </c>
      <c r="BB37">
        <v>94567</v>
      </c>
      <c r="BC37">
        <v>94471</v>
      </c>
      <c r="BD37">
        <v>94841</v>
      </c>
      <c r="BE37">
        <v>95018</v>
      </c>
      <c r="BF37">
        <v>95076</v>
      </c>
      <c r="BG37">
        <v>95162</v>
      </c>
      <c r="BH37">
        <v>95398</v>
      </c>
      <c r="BI37">
        <v>95670</v>
      </c>
      <c r="BJ37">
        <v>95640</v>
      </c>
      <c r="BK37">
        <v>95595</v>
      </c>
      <c r="BL37">
        <v>95930</v>
      </c>
      <c r="BM37">
        <v>95962</v>
      </c>
      <c r="BN37">
        <v>95762</v>
      </c>
      <c r="BO37">
        <v>96032</v>
      </c>
      <c r="BP37">
        <v>96044</v>
      </c>
      <c r="BQ37">
        <v>96021</v>
      </c>
      <c r="BR37">
        <v>96042</v>
      </c>
      <c r="BS37">
        <v>96291</v>
      </c>
      <c r="BT37">
        <v>96627</v>
      </c>
      <c r="BU37">
        <v>96613</v>
      </c>
      <c r="BV37">
        <v>96776</v>
      </c>
      <c r="BW37">
        <v>96783</v>
      </c>
      <c r="BX37">
        <v>96728</v>
      </c>
      <c r="BY37">
        <v>96712</v>
      </c>
      <c r="BZ37">
        <v>96787</v>
      </c>
      <c r="CA37">
        <v>96694</v>
      </c>
      <c r="CB37">
        <v>96703</v>
      </c>
      <c r="CC37">
        <v>96976</v>
      </c>
      <c r="CD37">
        <v>97202</v>
      </c>
      <c r="CE37">
        <v>97337</v>
      </c>
      <c r="CF37">
        <v>97466</v>
      </c>
      <c r="CG37">
        <v>97537</v>
      </c>
      <c r="CH37">
        <v>97589</v>
      </c>
      <c r="CI37">
        <v>97709</v>
      </c>
      <c r="CJ37">
        <v>97771</v>
      </c>
      <c r="CK37">
        <v>97836</v>
      </c>
      <c r="CL37">
        <v>97876</v>
      </c>
      <c r="CM37">
        <v>97988</v>
      </c>
      <c r="CN37">
        <v>98074</v>
      </c>
    </row>
    <row r="38" spans="1:92" x14ac:dyDescent="0.25">
      <c r="A38">
        <v>36</v>
      </c>
      <c r="B38">
        <v>82278</v>
      </c>
      <c r="C38">
        <v>84597</v>
      </c>
      <c r="D38">
        <v>83914</v>
      </c>
      <c r="E38">
        <v>84610</v>
      </c>
      <c r="F38">
        <v>85232</v>
      </c>
      <c r="G38">
        <v>84945</v>
      </c>
      <c r="H38">
        <v>85141</v>
      </c>
      <c r="I38">
        <v>85172</v>
      </c>
      <c r="J38">
        <v>85106</v>
      </c>
      <c r="K38">
        <v>86652</v>
      </c>
      <c r="L38">
        <v>87666</v>
      </c>
      <c r="M38">
        <v>88052</v>
      </c>
      <c r="N38">
        <v>88292</v>
      </c>
      <c r="O38">
        <v>87400</v>
      </c>
      <c r="P38">
        <v>87989</v>
      </c>
      <c r="Q38">
        <v>87880</v>
      </c>
      <c r="R38">
        <v>88443</v>
      </c>
      <c r="S38">
        <v>88460</v>
      </c>
      <c r="T38">
        <v>88586</v>
      </c>
      <c r="U38">
        <v>88885</v>
      </c>
      <c r="V38">
        <v>89103</v>
      </c>
      <c r="W38">
        <v>89756</v>
      </c>
      <c r="X38">
        <v>90305</v>
      </c>
      <c r="Y38">
        <v>91705</v>
      </c>
      <c r="Z38">
        <v>92126</v>
      </c>
      <c r="AA38">
        <v>91607</v>
      </c>
      <c r="AB38">
        <v>91858</v>
      </c>
      <c r="AC38">
        <v>91946</v>
      </c>
      <c r="AD38">
        <v>92330</v>
      </c>
      <c r="AE38">
        <v>92258</v>
      </c>
      <c r="AF38">
        <v>91939</v>
      </c>
      <c r="AG38">
        <v>92284</v>
      </c>
      <c r="AH38">
        <v>92638</v>
      </c>
      <c r="AI38">
        <v>92779</v>
      </c>
      <c r="AJ38">
        <v>92943</v>
      </c>
      <c r="AK38">
        <v>93222</v>
      </c>
      <c r="AL38">
        <v>93015</v>
      </c>
      <c r="AM38">
        <v>93394</v>
      </c>
      <c r="AN38">
        <v>93312</v>
      </c>
      <c r="AO38">
        <v>93696</v>
      </c>
      <c r="AP38">
        <v>93785</v>
      </c>
      <c r="AQ38">
        <v>93739</v>
      </c>
      <c r="AR38">
        <v>93947</v>
      </c>
      <c r="AS38">
        <v>93909</v>
      </c>
      <c r="AT38">
        <v>93857</v>
      </c>
      <c r="AU38">
        <v>93921</v>
      </c>
      <c r="AV38">
        <v>94070</v>
      </c>
      <c r="AW38">
        <v>93947</v>
      </c>
      <c r="AX38">
        <v>93953</v>
      </c>
      <c r="AY38">
        <v>93809</v>
      </c>
      <c r="AZ38">
        <v>93980</v>
      </c>
      <c r="BA38">
        <v>94362</v>
      </c>
      <c r="BB38">
        <v>94417</v>
      </c>
      <c r="BC38">
        <v>94316</v>
      </c>
      <c r="BD38">
        <v>94666</v>
      </c>
      <c r="BE38">
        <v>94861</v>
      </c>
      <c r="BF38">
        <v>94939</v>
      </c>
      <c r="BG38">
        <v>95006</v>
      </c>
      <c r="BH38">
        <v>95250</v>
      </c>
      <c r="BI38">
        <v>95527</v>
      </c>
      <c r="BJ38">
        <v>95506</v>
      </c>
      <c r="BK38">
        <v>95466</v>
      </c>
      <c r="BL38">
        <v>95813</v>
      </c>
      <c r="BM38">
        <v>95839</v>
      </c>
      <c r="BN38">
        <v>95638</v>
      </c>
      <c r="BO38">
        <v>95884</v>
      </c>
      <c r="BP38">
        <v>95904</v>
      </c>
      <c r="BQ38">
        <v>95874</v>
      </c>
      <c r="BR38">
        <v>95898</v>
      </c>
      <c r="BS38">
        <v>96144</v>
      </c>
      <c r="BT38">
        <v>96490</v>
      </c>
      <c r="BU38">
        <v>96489</v>
      </c>
      <c r="BV38">
        <v>96637</v>
      </c>
      <c r="BW38">
        <v>96643</v>
      </c>
      <c r="BX38">
        <v>96570</v>
      </c>
      <c r="BY38">
        <v>96567</v>
      </c>
      <c r="BZ38">
        <v>96673</v>
      </c>
      <c r="CA38">
        <v>96541</v>
      </c>
      <c r="CB38">
        <v>96561</v>
      </c>
      <c r="CC38">
        <v>96839</v>
      </c>
      <c r="CD38">
        <v>97083</v>
      </c>
      <c r="CE38">
        <v>97220</v>
      </c>
      <c r="CF38">
        <v>97350</v>
      </c>
      <c r="CG38">
        <v>97434</v>
      </c>
      <c r="CH38">
        <v>97473</v>
      </c>
      <c r="CI38">
        <v>97597</v>
      </c>
      <c r="CJ38">
        <v>97657</v>
      </c>
      <c r="CK38">
        <v>97727</v>
      </c>
      <c r="CL38">
        <v>97762</v>
      </c>
      <c r="CM38">
        <v>97886</v>
      </c>
      <c r="CN38">
        <v>97965</v>
      </c>
    </row>
    <row r="39" spans="1:92" x14ac:dyDescent="0.25">
      <c r="A39">
        <v>37</v>
      </c>
      <c r="B39">
        <v>81857</v>
      </c>
      <c r="C39">
        <v>84253</v>
      </c>
      <c r="D39">
        <v>83480</v>
      </c>
      <c r="E39">
        <v>84240</v>
      </c>
      <c r="F39">
        <v>84842</v>
      </c>
      <c r="G39">
        <v>84563</v>
      </c>
      <c r="H39">
        <v>84726</v>
      </c>
      <c r="I39">
        <v>84797</v>
      </c>
      <c r="J39">
        <v>84746</v>
      </c>
      <c r="K39">
        <v>86289</v>
      </c>
      <c r="L39">
        <v>87341</v>
      </c>
      <c r="M39">
        <v>87734</v>
      </c>
      <c r="N39">
        <v>87922</v>
      </c>
      <c r="O39">
        <v>87114</v>
      </c>
      <c r="P39">
        <v>87647</v>
      </c>
      <c r="Q39">
        <v>87534</v>
      </c>
      <c r="R39">
        <v>88084</v>
      </c>
      <c r="S39">
        <v>88199</v>
      </c>
      <c r="T39">
        <v>88291</v>
      </c>
      <c r="U39">
        <v>88611</v>
      </c>
      <c r="V39">
        <v>88803</v>
      </c>
      <c r="W39">
        <v>89469</v>
      </c>
      <c r="X39">
        <v>90094</v>
      </c>
      <c r="Y39">
        <v>91486</v>
      </c>
      <c r="Z39">
        <v>91939</v>
      </c>
      <c r="AA39">
        <v>91411</v>
      </c>
      <c r="AB39">
        <v>91643</v>
      </c>
      <c r="AC39">
        <v>91735</v>
      </c>
      <c r="AD39">
        <v>92103</v>
      </c>
      <c r="AE39">
        <v>92019</v>
      </c>
      <c r="AF39">
        <v>91696</v>
      </c>
      <c r="AG39">
        <v>92098</v>
      </c>
      <c r="AH39">
        <v>92453</v>
      </c>
      <c r="AI39">
        <v>92589</v>
      </c>
      <c r="AJ39">
        <v>92741</v>
      </c>
      <c r="AK39">
        <v>93042</v>
      </c>
      <c r="AL39">
        <v>92811</v>
      </c>
      <c r="AM39">
        <v>93192</v>
      </c>
      <c r="AN39">
        <v>93117</v>
      </c>
      <c r="AO39">
        <v>93508</v>
      </c>
      <c r="AP39">
        <v>93608</v>
      </c>
      <c r="AQ39">
        <v>93538</v>
      </c>
      <c r="AR39">
        <v>93761</v>
      </c>
      <c r="AS39">
        <v>93681</v>
      </c>
      <c r="AT39">
        <v>93654</v>
      </c>
      <c r="AU39">
        <v>93683</v>
      </c>
      <c r="AV39">
        <v>93865</v>
      </c>
      <c r="AW39">
        <v>93747</v>
      </c>
      <c r="AX39">
        <v>93758</v>
      </c>
      <c r="AY39">
        <v>93610</v>
      </c>
      <c r="AZ39">
        <v>93793</v>
      </c>
      <c r="BA39">
        <v>94193</v>
      </c>
      <c r="BB39">
        <v>94252</v>
      </c>
      <c r="BC39">
        <v>94118</v>
      </c>
      <c r="BD39">
        <v>94482</v>
      </c>
      <c r="BE39">
        <v>94706</v>
      </c>
      <c r="BF39">
        <v>94768</v>
      </c>
      <c r="BG39">
        <v>94854</v>
      </c>
      <c r="BH39">
        <v>95097</v>
      </c>
      <c r="BI39">
        <v>95383</v>
      </c>
      <c r="BJ39">
        <v>95372</v>
      </c>
      <c r="BK39">
        <v>95330</v>
      </c>
      <c r="BL39">
        <v>95695</v>
      </c>
      <c r="BM39">
        <v>95730</v>
      </c>
      <c r="BN39">
        <v>95501</v>
      </c>
      <c r="BO39">
        <v>95773</v>
      </c>
      <c r="BP39">
        <v>95789</v>
      </c>
      <c r="BQ39">
        <v>95735</v>
      </c>
      <c r="BR39">
        <v>95738</v>
      </c>
      <c r="BS39">
        <v>96020</v>
      </c>
      <c r="BT39">
        <v>96326</v>
      </c>
      <c r="BU39">
        <v>96347</v>
      </c>
      <c r="BV39">
        <v>96493</v>
      </c>
      <c r="BW39">
        <v>96478</v>
      </c>
      <c r="BX39">
        <v>96417</v>
      </c>
      <c r="BY39">
        <v>96415</v>
      </c>
      <c r="BZ39">
        <v>96534</v>
      </c>
      <c r="CA39">
        <v>96401</v>
      </c>
      <c r="CB39">
        <v>96430</v>
      </c>
      <c r="CC39">
        <v>96688</v>
      </c>
      <c r="CD39">
        <v>96961</v>
      </c>
      <c r="CE39">
        <v>97100</v>
      </c>
      <c r="CF39">
        <v>97242</v>
      </c>
      <c r="CG39">
        <v>97314</v>
      </c>
      <c r="CH39">
        <v>97354</v>
      </c>
      <c r="CI39">
        <v>97477</v>
      </c>
      <c r="CJ39">
        <v>97532</v>
      </c>
      <c r="CK39">
        <v>97613</v>
      </c>
      <c r="CL39">
        <v>97643</v>
      </c>
      <c r="CM39">
        <v>97783</v>
      </c>
      <c r="CN39">
        <v>97866</v>
      </c>
    </row>
    <row r="40" spans="1:92" x14ac:dyDescent="0.25">
      <c r="A40">
        <v>38</v>
      </c>
      <c r="B40">
        <v>81419</v>
      </c>
      <c r="C40">
        <v>83836</v>
      </c>
      <c r="D40">
        <v>83096</v>
      </c>
      <c r="E40">
        <v>83834</v>
      </c>
      <c r="F40">
        <v>84433</v>
      </c>
      <c r="G40">
        <v>84231</v>
      </c>
      <c r="H40">
        <v>84370</v>
      </c>
      <c r="I40">
        <v>84424</v>
      </c>
      <c r="J40">
        <v>84372</v>
      </c>
      <c r="K40">
        <v>85953</v>
      </c>
      <c r="L40">
        <v>86989</v>
      </c>
      <c r="M40">
        <v>87403</v>
      </c>
      <c r="N40">
        <v>87641</v>
      </c>
      <c r="O40">
        <v>86781</v>
      </c>
      <c r="P40">
        <v>87335</v>
      </c>
      <c r="Q40">
        <v>87261</v>
      </c>
      <c r="R40">
        <v>87726</v>
      </c>
      <c r="S40">
        <v>87886</v>
      </c>
      <c r="T40">
        <v>88028</v>
      </c>
      <c r="U40">
        <v>88350</v>
      </c>
      <c r="V40">
        <v>88505</v>
      </c>
      <c r="W40">
        <v>89193</v>
      </c>
      <c r="X40">
        <v>89829</v>
      </c>
      <c r="Y40">
        <v>91249</v>
      </c>
      <c r="Z40">
        <v>91731</v>
      </c>
      <c r="AA40">
        <v>91158</v>
      </c>
      <c r="AB40">
        <v>91408</v>
      </c>
      <c r="AC40">
        <v>91496</v>
      </c>
      <c r="AD40">
        <v>91884</v>
      </c>
      <c r="AE40">
        <v>91793</v>
      </c>
      <c r="AF40">
        <v>91468</v>
      </c>
      <c r="AG40">
        <v>91868</v>
      </c>
      <c r="AH40">
        <v>92247</v>
      </c>
      <c r="AI40">
        <v>92355</v>
      </c>
      <c r="AJ40">
        <v>92546</v>
      </c>
      <c r="AK40">
        <v>92822</v>
      </c>
      <c r="AL40">
        <v>92576</v>
      </c>
      <c r="AM40">
        <v>92973</v>
      </c>
      <c r="AN40">
        <v>92880</v>
      </c>
      <c r="AO40">
        <v>93319</v>
      </c>
      <c r="AP40">
        <v>93403</v>
      </c>
      <c r="AQ40">
        <v>93336</v>
      </c>
      <c r="AR40">
        <v>93538</v>
      </c>
      <c r="AS40">
        <v>93474</v>
      </c>
      <c r="AT40">
        <v>93427</v>
      </c>
      <c r="AU40">
        <v>93462</v>
      </c>
      <c r="AV40">
        <v>93680</v>
      </c>
      <c r="AW40">
        <v>93520</v>
      </c>
      <c r="AX40">
        <v>93547</v>
      </c>
      <c r="AY40">
        <v>93400</v>
      </c>
      <c r="AZ40">
        <v>93605</v>
      </c>
      <c r="BA40">
        <v>93999</v>
      </c>
      <c r="BB40">
        <v>94082</v>
      </c>
      <c r="BC40">
        <v>93920</v>
      </c>
      <c r="BD40">
        <v>94281</v>
      </c>
      <c r="BE40">
        <v>94517</v>
      </c>
      <c r="BF40">
        <v>94590</v>
      </c>
      <c r="BG40">
        <v>94673</v>
      </c>
      <c r="BH40">
        <v>94929</v>
      </c>
      <c r="BI40">
        <v>95218</v>
      </c>
      <c r="BJ40">
        <v>95233</v>
      </c>
      <c r="BK40">
        <v>95195</v>
      </c>
      <c r="BL40">
        <v>95575</v>
      </c>
      <c r="BM40">
        <v>95594</v>
      </c>
      <c r="BN40">
        <v>95359</v>
      </c>
      <c r="BO40">
        <v>95613</v>
      </c>
      <c r="BP40">
        <v>95657</v>
      </c>
      <c r="BQ40">
        <v>95607</v>
      </c>
      <c r="BR40">
        <v>95580</v>
      </c>
      <c r="BS40">
        <v>95894</v>
      </c>
      <c r="BT40">
        <v>96175</v>
      </c>
      <c r="BU40">
        <v>96216</v>
      </c>
      <c r="BV40">
        <v>96341</v>
      </c>
      <c r="BW40">
        <v>96323</v>
      </c>
      <c r="BX40">
        <v>96261</v>
      </c>
      <c r="BY40">
        <v>96272</v>
      </c>
      <c r="BZ40">
        <v>96403</v>
      </c>
      <c r="CA40">
        <v>96251</v>
      </c>
      <c r="CB40">
        <v>96295</v>
      </c>
      <c r="CC40">
        <v>96543</v>
      </c>
      <c r="CD40">
        <v>96829</v>
      </c>
      <c r="CE40">
        <v>96962</v>
      </c>
      <c r="CF40">
        <v>97106</v>
      </c>
      <c r="CG40">
        <v>97207</v>
      </c>
      <c r="CH40">
        <v>97238</v>
      </c>
      <c r="CI40">
        <v>97368</v>
      </c>
      <c r="CJ40">
        <v>97410</v>
      </c>
      <c r="CK40">
        <v>97503</v>
      </c>
      <c r="CL40">
        <v>97527</v>
      </c>
      <c r="CM40">
        <v>97663</v>
      </c>
      <c r="CN40">
        <v>97744</v>
      </c>
    </row>
    <row r="41" spans="1:92" x14ac:dyDescent="0.25">
      <c r="A41">
        <v>39</v>
      </c>
      <c r="B41">
        <v>80931</v>
      </c>
      <c r="C41">
        <v>83309</v>
      </c>
      <c r="D41">
        <v>82609</v>
      </c>
      <c r="E41">
        <v>83406</v>
      </c>
      <c r="F41">
        <v>83907</v>
      </c>
      <c r="G41">
        <v>83798</v>
      </c>
      <c r="H41">
        <v>83919</v>
      </c>
      <c r="I41">
        <v>83951</v>
      </c>
      <c r="J41">
        <v>83888</v>
      </c>
      <c r="K41">
        <v>85560</v>
      </c>
      <c r="L41">
        <v>86601</v>
      </c>
      <c r="M41">
        <v>87013</v>
      </c>
      <c r="N41">
        <v>87277</v>
      </c>
      <c r="O41">
        <v>86419</v>
      </c>
      <c r="P41">
        <v>86955</v>
      </c>
      <c r="Q41">
        <v>86859</v>
      </c>
      <c r="R41">
        <v>87373</v>
      </c>
      <c r="S41">
        <v>87478</v>
      </c>
      <c r="T41">
        <v>87666</v>
      </c>
      <c r="U41">
        <v>88021</v>
      </c>
      <c r="V41">
        <v>88177</v>
      </c>
      <c r="W41">
        <v>88880</v>
      </c>
      <c r="X41">
        <v>89553</v>
      </c>
      <c r="Y41">
        <v>91003</v>
      </c>
      <c r="Z41">
        <v>91424</v>
      </c>
      <c r="AA41">
        <v>90860</v>
      </c>
      <c r="AB41">
        <v>91148</v>
      </c>
      <c r="AC41">
        <v>91233</v>
      </c>
      <c r="AD41">
        <v>91614</v>
      </c>
      <c r="AE41">
        <v>91544</v>
      </c>
      <c r="AF41">
        <v>91201</v>
      </c>
      <c r="AG41">
        <v>91616</v>
      </c>
      <c r="AH41">
        <v>91972</v>
      </c>
      <c r="AI41">
        <v>92132</v>
      </c>
      <c r="AJ41">
        <v>92307</v>
      </c>
      <c r="AK41">
        <v>92579</v>
      </c>
      <c r="AL41">
        <v>92323</v>
      </c>
      <c r="AM41">
        <v>92742</v>
      </c>
      <c r="AN41">
        <v>92649</v>
      </c>
      <c r="AO41">
        <v>93110</v>
      </c>
      <c r="AP41">
        <v>93139</v>
      </c>
      <c r="AQ41">
        <v>93103</v>
      </c>
      <c r="AR41">
        <v>93305</v>
      </c>
      <c r="AS41">
        <v>93257</v>
      </c>
      <c r="AT41">
        <v>93145</v>
      </c>
      <c r="AU41">
        <v>93229</v>
      </c>
      <c r="AV41">
        <v>93440</v>
      </c>
      <c r="AW41">
        <v>93276</v>
      </c>
      <c r="AX41">
        <v>93312</v>
      </c>
      <c r="AY41">
        <v>93168</v>
      </c>
      <c r="AZ41">
        <v>93373</v>
      </c>
      <c r="BA41">
        <v>93764</v>
      </c>
      <c r="BB41">
        <v>93870</v>
      </c>
      <c r="BC41">
        <v>93708</v>
      </c>
      <c r="BD41">
        <v>94071</v>
      </c>
      <c r="BE41">
        <v>94313</v>
      </c>
      <c r="BF41">
        <v>94382</v>
      </c>
      <c r="BG41">
        <v>94476</v>
      </c>
      <c r="BH41">
        <v>94767</v>
      </c>
      <c r="BI41">
        <v>95048</v>
      </c>
      <c r="BJ41">
        <v>95043</v>
      </c>
      <c r="BK41">
        <v>95037</v>
      </c>
      <c r="BL41">
        <v>95418</v>
      </c>
      <c r="BM41">
        <v>95465</v>
      </c>
      <c r="BN41">
        <v>95224</v>
      </c>
      <c r="BO41">
        <v>95477</v>
      </c>
      <c r="BP41">
        <v>95517</v>
      </c>
      <c r="BQ41">
        <v>95453</v>
      </c>
      <c r="BR41">
        <v>95409</v>
      </c>
      <c r="BS41">
        <v>95731</v>
      </c>
      <c r="BT41">
        <v>96043</v>
      </c>
      <c r="BU41">
        <v>96059</v>
      </c>
      <c r="BV41">
        <v>96194</v>
      </c>
      <c r="BW41">
        <v>96181</v>
      </c>
      <c r="BX41">
        <v>96113</v>
      </c>
      <c r="BY41">
        <v>96119</v>
      </c>
      <c r="BZ41">
        <v>96267</v>
      </c>
      <c r="CA41">
        <v>96096</v>
      </c>
      <c r="CB41">
        <v>96146</v>
      </c>
      <c r="CC41">
        <v>96412</v>
      </c>
      <c r="CD41">
        <v>96679</v>
      </c>
      <c r="CE41">
        <v>96837</v>
      </c>
      <c r="CF41">
        <v>96974</v>
      </c>
      <c r="CG41">
        <v>97084</v>
      </c>
      <c r="CH41">
        <v>97129</v>
      </c>
      <c r="CI41">
        <v>97257</v>
      </c>
      <c r="CJ41">
        <v>97280</v>
      </c>
      <c r="CK41">
        <v>97378</v>
      </c>
      <c r="CL41">
        <v>97397</v>
      </c>
      <c r="CM41">
        <v>97530</v>
      </c>
      <c r="CN41">
        <v>97641</v>
      </c>
    </row>
    <row r="42" spans="1:92" x14ac:dyDescent="0.25">
      <c r="A42">
        <v>40</v>
      </c>
      <c r="B42">
        <v>80376</v>
      </c>
      <c r="C42">
        <v>82856</v>
      </c>
      <c r="D42">
        <v>82164</v>
      </c>
      <c r="E42">
        <v>82966</v>
      </c>
      <c r="F42">
        <v>83439</v>
      </c>
      <c r="G42">
        <v>83340</v>
      </c>
      <c r="H42">
        <v>83464</v>
      </c>
      <c r="I42">
        <v>83544</v>
      </c>
      <c r="J42">
        <v>83475</v>
      </c>
      <c r="K42">
        <v>85216</v>
      </c>
      <c r="L42">
        <v>86206</v>
      </c>
      <c r="M42">
        <v>86603</v>
      </c>
      <c r="N42">
        <v>86925</v>
      </c>
      <c r="O42">
        <v>86045</v>
      </c>
      <c r="P42">
        <v>86544</v>
      </c>
      <c r="Q42">
        <v>86481</v>
      </c>
      <c r="R42">
        <v>86968</v>
      </c>
      <c r="S42">
        <v>87098</v>
      </c>
      <c r="T42">
        <v>87239</v>
      </c>
      <c r="U42">
        <v>87645</v>
      </c>
      <c r="V42">
        <v>87865</v>
      </c>
      <c r="W42">
        <v>88551</v>
      </c>
      <c r="X42">
        <v>89241</v>
      </c>
      <c r="Y42">
        <v>90732</v>
      </c>
      <c r="Z42">
        <v>91175</v>
      </c>
      <c r="AA42">
        <v>90553</v>
      </c>
      <c r="AB42">
        <v>90837</v>
      </c>
      <c r="AC42">
        <v>90975</v>
      </c>
      <c r="AD42">
        <v>91339</v>
      </c>
      <c r="AE42">
        <v>91297</v>
      </c>
      <c r="AF42">
        <v>90896</v>
      </c>
      <c r="AG42">
        <v>91312</v>
      </c>
      <c r="AH42">
        <v>91692</v>
      </c>
      <c r="AI42">
        <v>91914</v>
      </c>
      <c r="AJ42">
        <v>92067</v>
      </c>
      <c r="AK42">
        <v>92323</v>
      </c>
      <c r="AL42">
        <v>92075</v>
      </c>
      <c r="AM42">
        <v>92524</v>
      </c>
      <c r="AN42">
        <v>92363</v>
      </c>
      <c r="AO42">
        <v>92867</v>
      </c>
      <c r="AP42">
        <v>92886</v>
      </c>
      <c r="AQ42">
        <v>92836</v>
      </c>
      <c r="AR42">
        <v>93031</v>
      </c>
      <c r="AS42">
        <v>92975</v>
      </c>
      <c r="AT42">
        <v>92883</v>
      </c>
      <c r="AU42">
        <v>92945</v>
      </c>
      <c r="AV42">
        <v>93207</v>
      </c>
      <c r="AW42">
        <v>93031</v>
      </c>
      <c r="AX42">
        <v>93046</v>
      </c>
      <c r="AY42">
        <v>92881</v>
      </c>
      <c r="AZ42">
        <v>93130</v>
      </c>
      <c r="BA42">
        <v>93529</v>
      </c>
      <c r="BB42">
        <v>93598</v>
      </c>
      <c r="BC42">
        <v>93476</v>
      </c>
      <c r="BD42">
        <v>93857</v>
      </c>
      <c r="BE42">
        <v>94098</v>
      </c>
      <c r="BF42">
        <v>94149</v>
      </c>
      <c r="BG42">
        <v>94292</v>
      </c>
      <c r="BH42">
        <v>94556</v>
      </c>
      <c r="BI42">
        <v>94861</v>
      </c>
      <c r="BJ42">
        <v>94848</v>
      </c>
      <c r="BK42">
        <v>94848</v>
      </c>
      <c r="BL42">
        <v>95241</v>
      </c>
      <c r="BM42">
        <v>95283</v>
      </c>
      <c r="BN42">
        <v>95083</v>
      </c>
      <c r="BO42">
        <v>95314</v>
      </c>
      <c r="BP42">
        <v>95329</v>
      </c>
      <c r="BQ42">
        <v>95311</v>
      </c>
      <c r="BR42">
        <v>95254</v>
      </c>
      <c r="BS42">
        <v>95581</v>
      </c>
      <c r="BT42">
        <v>95865</v>
      </c>
      <c r="BU42">
        <v>95909</v>
      </c>
      <c r="BV42">
        <v>96045</v>
      </c>
      <c r="BW42">
        <v>96011</v>
      </c>
      <c r="BX42">
        <v>95944</v>
      </c>
      <c r="BY42">
        <v>95963</v>
      </c>
      <c r="BZ42">
        <v>96098</v>
      </c>
      <c r="CA42">
        <v>95950</v>
      </c>
      <c r="CB42">
        <v>96009</v>
      </c>
      <c r="CC42">
        <v>96255</v>
      </c>
      <c r="CD42">
        <v>96533</v>
      </c>
      <c r="CE42">
        <v>96700</v>
      </c>
      <c r="CF42">
        <v>96842</v>
      </c>
      <c r="CG42">
        <v>96943</v>
      </c>
      <c r="CH42">
        <v>97007</v>
      </c>
      <c r="CI42">
        <v>97131</v>
      </c>
      <c r="CJ42">
        <v>97136</v>
      </c>
      <c r="CK42">
        <v>97246</v>
      </c>
      <c r="CL42">
        <v>97271</v>
      </c>
      <c r="CM42">
        <v>97408</v>
      </c>
      <c r="CN42">
        <v>97523</v>
      </c>
    </row>
    <row r="43" spans="1:92" x14ac:dyDescent="0.25">
      <c r="A43">
        <v>41</v>
      </c>
      <c r="B43">
        <v>79771</v>
      </c>
      <c r="C43">
        <v>82378</v>
      </c>
      <c r="D43">
        <v>81581</v>
      </c>
      <c r="E43">
        <v>82417</v>
      </c>
      <c r="F43">
        <v>82919</v>
      </c>
      <c r="G43">
        <v>82837</v>
      </c>
      <c r="H43">
        <v>82963</v>
      </c>
      <c r="I43">
        <v>83057</v>
      </c>
      <c r="J43">
        <v>82977</v>
      </c>
      <c r="K43">
        <v>84754</v>
      </c>
      <c r="L43">
        <v>85786</v>
      </c>
      <c r="M43">
        <v>86218</v>
      </c>
      <c r="N43">
        <v>86511</v>
      </c>
      <c r="O43">
        <v>85655</v>
      </c>
      <c r="P43">
        <v>86094</v>
      </c>
      <c r="Q43">
        <v>86094</v>
      </c>
      <c r="R43">
        <v>86540</v>
      </c>
      <c r="S43">
        <v>86716</v>
      </c>
      <c r="T43">
        <v>86844</v>
      </c>
      <c r="U43">
        <v>87223</v>
      </c>
      <c r="V43">
        <v>87531</v>
      </c>
      <c r="W43">
        <v>88215</v>
      </c>
      <c r="X43">
        <v>88948</v>
      </c>
      <c r="Y43">
        <v>90464</v>
      </c>
      <c r="Z43">
        <v>90870</v>
      </c>
      <c r="AA43">
        <v>90240</v>
      </c>
      <c r="AB43">
        <v>90526</v>
      </c>
      <c r="AC43">
        <v>90664</v>
      </c>
      <c r="AD43">
        <v>91028</v>
      </c>
      <c r="AE43">
        <v>90989</v>
      </c>
      <c r="AF43">
        <v>90583</v>
      </c>
      <c r="AG43">
        <v>91031</v>
      </c>
      <c r="AH43">
        <v>91414</v>
      </c>
      <c r="AI43">
        <v>91603</v>
      </c>
      <c r="AJ43">
        <v>91811</v>
      </c>
      <c r="AK43">
        <v>92029</v>
      </c>
      <c r="AL43">
        <v>91788</v>
      </c>
      <c r="AM43">
        <v>92276</v>
      </c>
      <c r="AN43">
        <v>92082</v>
      </c>
      <c r="AO43">
        <v>92598</v>
      </c>
      <c r="AP43">
        <v>92576</v>
      </c>
      <c r="AQ43">
        <v>92569</v>
      </c>
      <c r="AR43">
        <v>92792</v>
      </c>
      <c r="AS43">
        <v>92692</v>
      </c>
      <c r="AT43">
        <v>92606</v>
      </c>
      <c r="AU43">
        <v>92648</v>
      </c>
      <c r="AV43">
        <v>92921</v>
      </c>
      <c r="AW43">
        <v>92737</v>
      </c>
      <c r="AX43">
        <v>92776</v>
      </c>
      <c r="AY43">
        <v>92623</v>
      </c>
      <c r="AZ43">
        <v>92883</v>
      </c>
      <c r="BA43">
        <v>93296</v>
      </c>
      <c r="BB43">
        <v>93370</v>
      </c>
      <c r="BC43">
        <v>93222</v>
      </c>
      <c r="BD43">
        <v>93612</v>
      </c>
      <c r="BE43">
        <v>93879</v>
      </c>
      <c r="BF43">
        <v>93928</v>
      </c>
      <c r="BG43">
        <v>94104</v>
      </c>
      <c r="BH43">
        <v>94359</v>
      </c>
      <c r="BI43">
        <v>94635</v>
      </c>
      <c r="BJ43">
        <v>94651</v>
      </c>
      <c r="BK43">
        <v>94660</v>
      </c>
      <c r="BL43">
        <v>95065</v>
      </c>
      <c r="BM43">
        <v>95092</v>
      </c>
      <c r="BN43">
        <v>94926</v>
      </c>
      <c r="BO43">
        <v>95150</v>
      </c>
      <c r="BP43">
        <v>95160</v>
      </c>
      <c r="BQ43">
        <v>95130</v>
      </c>
      <c r="BR43">
        <v>95106</v>
      </c>
      <c r="BS43">
        <v>95410</v>
      </c>
      <c r="BT43">
        <v>95717</v>
      </c>
      <c r="BU43">
        <v>95744</v>
      </c>
      <c r="BV43">
        <v>95898</v>
      </c>
      <c r="BW43">
        <v>95846</v>
      </c>
      <c r="BX43">
        <v>95779</v>
      </c>
      <c r="BY43">
        <v>95793</v>
      </c>
      <c r="BZ43">
        <v>95936</v>
      </c>
      <c r="CA43">
        <v>95780</v>
      </c>
      <c r="CB43">
        <v>95852</v>
      </c>
      <c r="CC43">
        <v>96097</v>
      </c>
      <c r="CD43">
        <v>96393</v>
      </c>
      <c r="CE43">
        <v>96552</v>
      </c>
      <c r="CF43">
        <v>96701</v>
      </c>
      <c r="CG43">
        <v>96797</v>
      </c>
      <c r="CH43">
        <v>96859</v>
      </c>
      <c r="CI43">
        <v>96981</v>
      </c>
      <c r="CJ43">
        <v>97005</v>
      </c>
      <c r="CK43">
        <v>97098</v>
      </c>
      <c r="CL43">
        <v>97120</v>
      </c>
      <c r="CM43">
        <v>97278</v>
      </c>
      <c r="CN43">
        <v>97389</v>
      </c>
    </row>
    <row r="44" spans="1:92" x14ac:dyDescent="0.25">
      <c r="A44">
        <v>42</v>
      </c>
      <c r="B44">
        <v>79314</v>
      </c>
      <c r="C44">
        <v>81969</v>
      </c>
      <c r="D44">
        <v>81069</v>
      </c>
      <c r="E44">
        <v>81981</v>
      </c>
      <c r="F44">
        <v>82441</v>
      </c>
      <c r="G44">
        <v>82397</v>
      </c>
      <c r="H44">
        <v>82444</v>
      </c>
      <c r="I44">
        <v>82619</v>
      </c>
      <c r="J44">
        <v>82547</v>
      </c>
      <c r="K44">
        <v>84387</v>
      </c>
      <c r="L44">
        <v>85419</v>
      </c>
      <c r="M44">
        <v>85843</v>
      </c>
      <c r="N44">
        <v>86168</v>
      </c>
      <c r="O44">
        <v>85289</v>
      </c>
      <c r="P44">
        <v>85661</v>
      </c>
      <c r="Q44">
        <v>85697</v>
      </c>
      <c r="R44">
        <v>86097</v>
      </c>
      <c r="S44">
        <v>86350</v>
      </c>
      <c r="T44">
        <v>86464</v>
      </c>
      <c r="U44">
        <v>86829</v>
      </c>
      <c r="V44">
        <v>87152</v>
      </c>
      <c r="W44">
        <v>87845</v>
      </c>
      <c r="X44">
        <v>88623</v>
      </c>
      <c r="Y44">
        <v>90198</v>
      </c>
      <c r="Z44">
        <v>90545</v>
      </c>
      <c r="AA44">
        <v>89891</v>
      </c>
      <c r="AB44">
        <v>90203</v>
      </c>
      <c r="AC44">
        <v>90300</v>
      </c>
      <c r="AD44">
        <v>90721</v>
      </c>
      <c r="AE44">
        <v>90682</v>
      </c>
      <c r="AF44">
        <v>90265</v>
      </c>
      <c r="AG44">
        <v>90720</v>
      </c>
      <c r="AH44">
        <v>91171</v>
      </c>
      <c r="AI44">
        <v>91329</v>
      </c>
      <c r="AJ44">
        <v>91537</v>
      </c>
      <c r="AK44">
        <v>91723</v>
      </c>
      <c r="AL44">
        <v>91535</v>
      </c>
      <c r="AM44">
        <v>92019</v>
      </c>
      <c r="AN44">
        <v>91810</v>
      </c>
      <c r="AO44">
        <v>92338</v>
      </c>
      <c r="AP44">
        <v>92268</v>
      </c>
      <c r="AQ44">
        <v>92277</v>
      </c>
      <c r="AR44">
        <v>92500</v>
      </c>
      <c r="AS44">
        <v>92344</v>
      </c>
      <c r="AT44">
        <v>92286</v>
      </c>
      <c r="AU44">
        <v>92346</v>
      </c>
      <c r="AV44">
        <v>92622</v>
      </c>
      <c r="AW44">
        <v>92427</v>
      </c>
      <c r="AX44">
        <v>92478</v>
      </c>
      <c r="AY44">
        <v>92329</v>
      </c>
      <c r="AZ44">
        <v>92623</v>
      </c>
      <c r="BA44">
        <v>93018</v>
      </c>
      <c r="BB44">
        <v>93090</v>
      </c>
      <c r="BC44">
        <v>92970</v>
      </c>
      <c r="BD44">
        <v>93354</v>
      </c>
      <c r="BE44">
        <v>93606</v>
      </c>
      <c r="BF44">
        <v>93694</v>
      </c>
      <c r="BG44">
        <v>93847</v>
      </c>
      <c r="BH44">
        <v>94136</v>
      </c>
      <c r="BI44">
        <v>94443</v>
      </c>
      <c r="BJ44">
        <v>94453</v>
      </c>
      <c r="BK44">
        <v>94462</v>
      </c>
      <c r="BL44">
        <v>94875</v>
      </c>
      <c r="BM44">
        <v>94889</v>
      </c>
      <c r="BN44">
        <v>94761</v>
      </c>
      <c r="BO44">
        <v>94963</v>
      </c>
      <c r="BP44">
        <v>94984</v>
      </c>
      <c r="BQ44">
        <v>94933</v>
      </c>
      <c r="BR44">
        <v>94941</v>
      </c>
      <c r="BS44">
        <v>95221</v>
      </c>
      <c r="BT44">
        <v>95544</v>
      </c>
      <c r="BU44">
        <v>95555</v>
      </c>
      <c r="BV44">
        <v>95709</v>
      </c>
      <c r="BW44">
        <v>95674</v>
      </c>
      <c r="BX44">
        <v>95590</v>
      </c>
      <c r="BY44">
        <v>95615</v>
      </c>
      <c r="BZ44">
        <v>95760</v>
      </c>
      <c r="CA44">
        <v>95617</v>
      </c>
      <c r="CB44">
        <v>95689</v>
      </c>
      <c r="CC44">
        <v>95935</v>
      </c>
      <c r="CD44">
        <v>96248</v>
      </c>
      <c r="CE44">
        <v>96392</v>
      </c>
      <c r="CF44">
        <v>96537</v>
      </c>
      <c r="CG44">
        <v>96659</v>
      </c>
      <c r="CH44">
        <v>96698</v>
      </c>
      <c r="CI44">
        <v>96853</v>
      </c>
      <c r="CJ44">
        <v>96853</v>
      </c>
      <c r="CK44">
        <v>96940</v>
      </c>
      <c r="CL44">
        <v>96954</v>
      </c>
      <c r="CM44">
        <v>97159</v>
      </c>
      <c r="CN44">
        <v>97238</v>
      </c>
    </row>
    <row r="45" spans="1:92" x14ac:dyDescent="0.25">
      <c r="A45">
        <v>43</v>
      </c>
      <c r="B45">
        <v>78714</v>
      </c>
      <c r="C45">
        <v>81351</v>
      </c>
      <c r="D45">
        <v>80444</v>
      </c>
      <c r="E45">
        <v>81381</v>
      </c>
      <c r="F45">
        <v>81896</v>
      </c>
      <c r="G45">
        <v>81790</v>
      </c>
      <c r="H45">
        <v>81806</v>
      </c>
      <c r="I45">
        <v>82077</v>
      </c>
      <c r="J45">
        <v>82020</v>
      </c>
      <c r="K45">
        <v>83884</v>
      </c>
      <c r="L45">
        <v>84820</v>
      </c>
      <c r="M45">
        <v>85346</v>
      </c>
      <c r="N45">
        <v>85673</v>
      </c>
      <c r="O45">
        <v>84785</v>
      </c>
      <c r="P45">
        <v>85115</v>
      </c>
      <c r="Q45">
        <v>85242</v>
      </c>
      <c r="R45">
        <v>85641</v>
      </c>
      <c r="S45">
        <v>85835</v>
      </c>
      <c r="T45">
        <v>86014</v>
      </c>
      <c r="U45">
        <v>86377</v>
      </c>
      <c r="V45">
        <v>86769</v>
      </c>
      <c r="W45">
        <v>87393</v>
      </c>
      <c r="X45">
        <v>88222</v>
      </c>
      <c r="Y45">
        <v>89849</v>
      </c>
      <c r="Z45">
        <v>90224</v>
      </c>
      <c r="AA45">
        <v>89550</v>
      </c>
      <c r="AB45">
        <v>89781</v>
      </c>
      <c r="AC45">
        <v>89933</v>
      </c>
      <c r="AD45">
        <v>90354</v>
      </c>
      <c r="AE45">
        <v>90300</v>
      </c>
      <c r="AF45">
        <v>89879</v>
      </c>
      <c r="AG45">
        <v>90331</v>
      </c>
      <c r="AH45">
        <v>90775</v>
      </c>
      <c r="AI45">
        <v>90983</v>
      </c>
      <c r="AJ45">
        <v>91176</v>
      </c>
      <c r="AK45">
        <v>91338</v>
      </c>
      <c r="AL45">
        <v>91187</v>
      </c>
      <c r="AM45">
        <v>91623</v>
      </c>
      <c r="AN45">
        <v>91398</v>
      </c>
      <c r="AO45">
        <v>91925</v>
      </c>
      <c r="AP45">
        <v>91876</v>
      </c>
      <c r="AQ45">
        <v>91933</v>
      </c>
      <c r="AR45">
        <v>92159</v>
      </c>
      <c r="AS45">
        <v>91970</v>
      </c>
      <c r="AT45">
        <v>91913</v>
      </c>
      <c r="AU45">
        <v>91964</v>
      </c>
      <c r="AV45">
        <v>92247</v>
      </c>
      <c r="AW45">
        <v>92094</v>
      </c>
      <c r="AX45">
        <v>92094</v>
      </c>
      <c r="AY45">
        <v>91976</v>
      </c>
      <c r="AZ45">
        <v>92324</v>
      </c>
      <c r="BA45">
        <v>92695</v>
      </c>
      <c r="BB45">
        <v>92722</v>
      </c>
      <c r="BC45">
        <v>92682</v>
      </c>
      <c r="BD45">
        <v>93028</v>
      </c>
      <c r="BE45">
        <v>93302</v>
      </c>
      <c r="BF45">
        <v>93398</v>
      </c>
      <c r="BG45">
        <v>93555</v>
      </c>
      <c r="BH45">
        <v>93887</v>
      </c>
      <c r="BI45">
        <v>94160</v>
      </c>
      <c r="BJ45">
        <v>94206</v>
      </c>
      <c r="BK45">
        <v>94224</v>
      </c>
      <c r="BL45">
        <v>94655</v>
      </c>
      <c r="BM45">
        <v>94671</v>
      </c>
      <c r="BN45">
        <v>94529</v>
      </c>
      <c r="BO45">
        <v>94742</v>
      </c>
      <c r="BP45">
        <v>94784</v>
      </c>
      <c r="BQ45">
        <v>94733</v>
      </c>
      <c r="BR45">
        <v>94749</v>
      </c>
      <c r="BS45">
        <v>95012</v>
      </c>
      <c r="BT45">
        <v>95345</v>
      </c>
      <c r="BU45">
        <v>95373</v>
      </c>
      <c r="BV45">
        <v>95542</v>
      </c>
      <c r="BW45">
        <v>95486</v>
      </c>
      <c r="BX45">
        <v>95417</v>
      </c>
      <c r="BY45">
        <v>95447</v>
      </c>
      <c r="BZ45">
        <v>95573</v>
      </c>
      <c r="CA45">
        <v>95427</v>
      </c>
      <c r="CB45">
        <v>95504</v>
      </c>
      <c r="CC45">
        <v>95748</v>
      </c>
      <c r="CD45">
        <v>96098</v>
      </c>
      <c r="CE45">
        <v>96227</v>
      </c>
      <c r="CF45">
        <v>96382</v>
      </c>
      <c r="CG45">
        <v>96513</v>
      </c>
      <c r="CH45">
        <v>96522</v>
      </c>
      <c r="CI45">
        <v>96688</v>
      </c>
      <c r="CJ45">
        <v>96711</v>
      </c>
      <c r="CK45">
        <v>96802</v>
      </c>
      <c r="CL45">
        <v>96798</v>
      </c>
      <c r="CM45">
        <v>97011</v>
      </c>
      <c r="CN45">
        <v>97090</v>
      </c>
    </row>
    <row r="46" spans="1:92" x14ac:dyDescent="0.25">
      <c r="A46">
        <v>44</v>
      </c>
      <c r="B46">
        <v>78072</v>
      </c>
      <c r="C46">
        <v>80810</v>
      </c>
      <c r="D46">
        <v>79825</v>
      </c>
      <c r="E46">
        <v>80834</v>
      </c>
      <c r="F46">
        <v>81420</v>
      </c>
      <c r="G46">
        <v>81224</v>
      </c>
      <c r="H46">
        <v>81306</v>
      </c>
      <c r="I46">
        <v>81581</v>
      </c>
      <c r="J46">
        <v>81473</v>
      </c>
      <c r="K46">
        <v>83419</v>
      </c>
      <c r="L46">
        <v>84354</v>
      </c>
      <c r="M46">
        <v>84870</v>
      </c>
      <c r="N46">
        <v>85209</v>
      </c>
      <c r="O46">
        <v>84330</v>
      </c>
      <c r="P46">
        <v>84620</v>
      </c>
      <c r="Q46">
        <v>84720</v>
      </c>
      <c r="R46">
        <v>85180</v>
      </c>
      <c r="S46">
        <v>85365</v>
      </c>
      <c r="T46">
        <v>85618</v>
      </c>
      <c r="U46">
        <v>85871</v>
      </c>
      <c r="V46">
        <v>86324</v>
      </c>
      <c r="W46">
        <v>86979</v>
      </c>
      <c r="X46">
        <v>87796</v>
      </c>
      <c r="Y46">
        <v>89422</v>
      </c>
      <c r="Z46">
        <v>89904</v>
      </c>
      <c r="AA46">
        <v>89195</v>
      </c>
      <c r="AB46">
        <v>89389</v>
      </c>
      <c r="AC46">
        <v>89532</v>
      </c>
      <c r="AD46">
        <v>89983</v>
      </c>
      <c r="AE46">
        <v>89914</v>
      </c>
      <c r="AF46">
        <v>89504</v>
      </c>
      <c r="AG46">
        <v>89961</v>
      </c>
      <c r="AH46">
        <v>90384</v>
      </c>
      <c r="AI46">
        <v>90620</v>
      </c>
      <c r="AJ46">
        <v>90835</v>
      </c>
      <c r="AK46">
        <v>91013</v>
      </c>
      <c r="AL46">
        <v>90837</v>
      </c>
      <c r="AM46">
        <v>91315</v>
      </c>
      <c r="AN46">
        <v>91060</v>
      </c>
      <c r="AO46">
        <v>91561</v>
      </c>
      <c r="AP46">
        <v>91510</v>
      </c>
      <c r="AQ46">
        <v>91533</v>
      </c>
      <c r="AR46">
        <v>91757</v>
      </c>
      <c r="AS46">
        <v>91545</v>
      </c>
      <c r="AT46">
        <v>91534</v>
      </c>
      <c r="AU46">
        <v>91574</v>
      </c>
      <c r="AV46">
        <v>91858</v>
      </c>
      <c r="AW46">
        <v>91715</v>
      </c>
      <c r="AX46">
        <v>91727</v>
      </c>
      <c r="AY46">
        <v>91583</v>
      </c>
      <c r="AZ46">
        <v>92021</v>
      </c>
      <c r="BA46">
        <v>92343</v>
      </c>
      <c r="BB46">
        <v>92376</v>
      </c>
      <c r="BC46">
        <v>92319</v>
      </c>
      <c r="BD46">
        <v>92683</v>
      </c>
      <c r="BE46">
        <v>92936</v>
      </c>
      <c r="BF46">
        <v>93072</v>
      </c>
      <c r="BG46">
        <v>93223</v>
      </c>
      <c r="BH46">
        <v>93607</v>
      </c>
      <c r="BI46">
        <v>93829</v>
      </c>
      <c r="BJ46">
        <v>93925</v>
      </c>
      <c r="BK46">
        <v>93957</v>
      </c>
      <c r="BL46">
        <v>94418</v>
      </c>
      <c r="BM46">
        <v>94418</v>
      </c>
      <c r="BN46">
        <v>94265</v>
      </c>
      <c r="BO46">
        <v>94498</v>
      </c>
      <c r="BP46">
        <v>94564</v>
      </c>
      <c r="BQ46">
        <v>94503</v>
      </c>
      <c r="BR46">
        <v>94529</v>
      </c>
      <c r="BS46">
        <v>94810</v>
      </c>
      <c r="BT46">
        <v>95154</v>
      </c>
      <c r="BU46">
        <v>95175</v>
      </c>
      <c r="BV46">
        <v>95344</v>
      </c>
      <c r="BW46">
        <v>95299</v>
      </c>
      <c r="BX46">
        <v>95225</v>
      </c>
      <c r="BY46">
        <v>95256</v>
      </c>
      <c r="BZ46">
        <v>95360</v>
      </c>
      <c r="CA46">
        <v>95246</v>
      </c>
      <c r="CB46">
        <v>95309</v>
      </c>
      <c r="CC46">
        <v>95554</v>
      </c>
      <c r="CD46">
        <v>95899</v>
      </c>
      <c r="CE46">
        <v>96065</v>
      </c>
      <c r="CF46">
        <v>96181</v>
      </c>
      <c r="CG46">
        <v>96328</v>
      </c>
      <c r="CH46">
        <v>96359</v>
      </c>
      <c r="CI46">
        <v>96510</v>
      </c>
      <c r="CJ46">
        <v>96543</v>
      </c>
      <c r="CK46">
        <v>96639</v>
      </c>
      <c r="CL46">
        <v>96626</v>
      </c>
      <c r="CM46">
        <v>96842</v>
      </c>
      <c r="CN46">
        <v>96938</v>
      </c>
    </row>
    <row r="47" spans="1:92" x14ac:dyDescent="0.25">
      <c r="A47">
        <v>45</v>
      </c>
      <c r="B47">
        <v>77485</v>
      </c>
      <c r="C47">
        <v>80229</v>
      </c>
      <c r="D47">
        <v>79280</v>
      </c>
      <c r="E47">
        <v>80251</v>
      </c>
      <c r="F47">
        <v>80808</v>
      </c>
      <c r="G47">
        <v>80629</v>
      </c>
      <c r="H47">
        <v>80731</v>
      </c>
      <c r="I47">
        <v>80982</v>
      </c>
      <c r="J47">
        <v>80920</v>
      </c>
      <c r="K47">
        <v>82920</v>
      </c>
      <c r="L47">
        <v>83868</v>
      </c>
      <c r="M47">
        <v>84377</v>
      </c>
      <c r="N47">
        <v>84664</v>
      </c>
      <c r="O47">
        <v>83799</v>
      </c>
      <c r="P47">
        <v>84108</v>
      </c>
      <c r="Q47">
        <v>84243</v>
      </c>
      <c r="R47">
        <v>84706</v>
      </c>
      <c r="S47">
        <v>84891</v>
      </c>
      <c r="T47">
        <v>85087</v>
      </c>
      <c r="U47">
        <v>85374</v>
      </c>
      <c r="V47">
        <v>85852</v>
      </c>
      <c r="W47">
        <v>86479</v>
      </c>
      <c r="X47">
        <v>87343</v>
      </c>
      <c r="Y47">
        <v>89011</v>
      </c>
      <c r="Z47">
        <v>89416</v>
      </c>
      <c r="AA47">
        <v>88750</v>
      </c>
      <c r="AB47">
        <v>88963</v>
      </c>
      <c r="AC47">
        <v>89107</v>
      </c>
      <c r="AD47">
        <v>89513</v>
      </c>
      <c r="AE47">
        <v>89493</v>
      </c>
      <c r="AF47">
        <v>89101</v>
      </c>
      <c r="AG47">
        <v>89564</v>
      </c>
      <c r="AH47">
        <v>89993</v>
      </c>
      <c r="AI47">
        <v>90224</v>
      </c>
      <c r="AJ47">
        <v>90460</v>
      </c>
      <c r="AK47">
        <v>90640</v>
      </c>
      <c r="AL47">
        <v>90479</v>
      </c>
      <c r="AM47">
        <v>90995</v>
      </c>
      <c r="AN47">
        <v>90723</v>
      </c>
      <c r="AO47">
        <v>91198</v>
      </c>
      <c r="AP47">
        <v>91129</v>
      </c>
      <c r="AQ47">
        <v>91169</v>
      </c>
      <c r="AR47">
        <v>91383</v>
      </c>
      <c r="AS47">
        <v>91122</v>
      </c>
      <c r="AT47">
        <v>91138</v>
      </c>
      <c r="AU47">
        <v>91202</v>
      </c>
      <c r="AV47">
        <v>91420</v>
      </c>
      <c r="AW47">
        <v>91285</v>
      </c>
      <c r="AX47">
        <v>91299</v>
      </c>
      <c r="AY47">
        <v>91225</v>
      </c>
      <c r="AZ47">
        <v>91616</v>
      </c>
      <c r="BA47">
        <v>91946</v>
      </c>
      <c r="BB47">
        <v>92011</v>
      </c>
      <c r="BC47">
        <v>91934</v>
      </c>
      <c r="BD47">
        <v>92305</v>
      </c>
      <c r="BE47">
        <v>92564</v>
      </c>
      <c r="BF47">
        <v>92703</v>
      </c>
      <c r="BG47">
        <v>92871</v>
      </c>
      <c r="BH47">
        <v>93262</v>
      </c>
      <c r="BI47">
        <v>93535</v>
      </c>
      <c r="BJ47">
        <v>93622</v>
      </c>
      <c r="BK47">
        <v>93682</v>
      </c>
      <c r="BL47">
        <v>94134</v>
      </c>
      <c r="BM47">
        <v>94146</v>
      </c>
      <c r="BN47">
        <v>94015</v>
      </c>
      <c r="BO47">
        <v>94225</v>
      </c>
      <c r="BP47">
        <v>94329</v>
      </c>
      <c r="BQ47">
        <v>94239</v>
      </c>
      <c r="BR47">
        <v>94329</v>
      </c>
      <c r="BS47">
        <v>94581</v>
      </c>
      <c r="BT47">
        <v>94920</v>
      </c>
      <c r="BU47">
        <v>94962</v>
      </c>
      <c r="BV47">
        <v>95140</v>
      </c>
      <c r="BW47">
        <v>95076</v>
      </c>
      <c r="BX47">
        <v>95018</v>
      </c>
      <c r="BY47">
        <v>95037</v>
      </c>
      <c r="BZ47">
        <v>95171</v>
      </c>
      <c r="CA47">
        <v>95043</v>
      </c>
      <c r="CB47">
        <v>95130</v>
      </c>
      <c r="CC47">
        <v>95342</v>
      </c>
      <c r="CD47">
        <v>95703</v>
      </c>
      <c r="CE47">
        <v>95875</v>
      </c>
      <c r="CF47">
        <v>95980</v>
      </c>
      <c r="CG47">
        <v>96132</v>
      </c>
      <c r="CH47">
        <v>96166</v>
      </c>
      <c r="CI47">
        <v>96333</v>
      </c>
      <c r="CJ47">
        <v>96376</v>
      </c>
      <c r="CK47">
        <v>96450</v>
      </c>
      <c r="CL47">
        <v>96443</v>
      </c>
      <c r="CM47">
        <v>96675</v>
      </c>
      <c r="CN47">
        <v>96785</v>
      </c>
    </row>
    <row r="48" spans="1:92" x14ac:dyDescent="0.25">
      <c r="A48">
        <v>46</v>
      </c>
      <c r="B48">
        <v>76685</v>
      </c>
      <c r="C48">
        <v>79405</v>
      </c>
      <c r="D48">
        <v>78556</v>
      </c>
      <c r="E48">
        <v>79554</v>
      </c>
      <c r="F48">
        <v>80081</v>
      </c>
      <c r="G48">
        <v>79826</v>
      </c>
      <c r="H48">
        <v>80025</v>
      </c>
      <c r="I48">
        <v>80287</v>
      </c>
      <c r="J48">
        <v>80266</v>
      </c>
      <c r="K48">
        <v>82308</v>
      </c>
      <c r="L48">
        <v>83287</v>
      </c>
      <c r="M48">
        <v>83808</v>
      </c>
      <c r="N48">
        <v>84085</v>
      </c>
      <c r="O48">
        <v>83223</v>
      </c>
      <c r="P48">
        <v>83530</v>
      </c>
      <c r="Q48">
        <v>83598</v>
      </c>
      <c r="R48">
        <v>84118</v>
      </c>
      <c r="S48">
        <v>84323</v>
      </c>
      <c r="T48">
        <v>84485</v>
      </c>
      <c r="U48">
        <v>84779</v>
      </c>
      <c r="V48">
        <v>85253</v>
      </c>
      <c r="W48">
        <v>85947</v>
      </c>
      <c r="X48">
        <v>86804</v>
      </c>
      <c r="Y48">
        <v>88556</v>
      </c>
      <c r="Z48">
        <v>88881</v>
      </c>
      <c r="AA48">
        <v>88215</v>
      </c>
      <c r="AB48">
        <v>88474</v>
      </c>
      <c r="AC48">
        <v>88606</v>
      </c>
      <c r="AD48">
        <v>89029</v>
      </c>
      <c r="AE48">
        <v>88974</v>
      </c>
      <c r="AF48">
        <v>88630</v>
      </c>
      <c r="AG48">
        <v>89079</v>
      </c>
      <c r="AH48">
        <v>89553</v>
      </c>
      <c r="AI48">
        <v>89813</v>
      </c>
      <c r="AJ48">
        <v>90052</v>
      </c>
      <c r="AK48">
        <v>90173</v>
      </c>
      <c r="AL48">
        <v>90036</v>
      </c>
      <c r="AM48">
        <v>90559</v>
      </c>
      <c r="AN48">
        <v>90274</v>
      </c>
      <c r="AO48">
        <v>90785</v>
      </c>
      <c r="AP48">
        <v>90684</v>
      </c>
      <c r="AQ48">
        <v>90697</v>
      </c>
      <c r="AR48">
        <v>90904</v>
      </c>
      <c r="AS48">
        <v>90680</v>
      </c>
      <c r="AT48">
        <v>90676</v>
      </c>
      <c r="AU48">
        <v>90732</v>
      </c>
      <c r="AV48">
        <v>90979</v>
      </c>
      <c r="AW48">
        <v>90825</v>
      </c>
      <c r="AX48">
        <v>90852</v>
      </c>
      <c r="AY48">
        <v>90774</v>
      </c>
      <c r="AZ48">
        <v>91198</v>
      </c>
      <c r="BA48">
        <v>91510</v>
      </c>
      <c r="BB48">
        <v>91545</v>
      </c>
      <c r="BC48">
        <v>91539</v>
      </c>
      <c r="BD48">
        <v>91924</v>
      </c>
      <c r="BE48">
        <v>92171</v>
      </c>
      <c r="BF48">
        <v>92315</v>
      </c>
      <c r="BG48">
        <v>92513</v>
      </c>
      <c r="BH48">
        <v>92851</v>
      </c>
      <c r="BI48">
        <v>93164</v>
      </c>
      <c r="BJ48">
        <v>93286</v>
      </c>
      <c r="BK48">
        <v>93357</v>
      </c>
      <c r="BL48">
        <v>93851</v>
      </c>
      <c r="BM48">
        <v>93850</v>
      </c>
      <c r="BN48">
        <v>93726</v>
      </c>
      <c r="BO48">
        <v>93962</v>
      </c>
      <c r="BP48">
        <v>94077</v>
      </c>
      <c r="BQ48">
        <v>94000</v>
      </c>
      <c r="BR48">
        <v>94089</v>
      </c>
      <c r="BS48">
        <v>94354</v>
      </c>
      <c r="BT48">
        <v>94687</v>
      </c>
      <c r="BU48">
        <v>94701</v>
      </c>
      <c r="BV48">
        <v>94918</v>
      </c>
      <c r="BW48">
        <v>94866</v>
      </c>
      <c r="BX48">
        <v>94790</v>
      </c>
      <c r="BY48">
        <v>94832</v>
      </c>
      <c r="BZ48">
        <v>94946</v>
      </c>
      <c r="CA48">
        <v>94844</v>
      </c>
      <c r="CB48">
        <v>94911</v>
      </c>
      <c r="CC48">
        <v>95130</v>
      </c>
      <c r="CD48">
        <v>95476</v>
      </c>
      <c r="CE48">
        <v>95655</v>
      </c>
      <c r="CF48">
        <v>95769</v>
      </c>
      <c r="CG48">
        <v>95945</v>
      </c>
      <c r="CH48">
        <v>95979</v>
      </c>
      <c r="CI48">
        <v>96130</v>
      </c>
      <c r="CJ48">
        <v>96169</v>
      </c>
      <c r="CK48">
        <v>96249</v>
      </c>
      <c r="CL48">
        <v>96240</v>
      </c>
      <c r="CM48">
        <v>96479</v>
      </c>
      <c r="CN48">
        <v>96598</v>
      </c>
    </row>
    <row r="49" spans="1:92" x14ac:dyDescent="0.25">
      <c r="A49">
        <v>47</v>
      </c>
      <c r="B49">
        <v>76038</v>
      </c>
      <c r="C49">
        <v>78757</v>
      </c>
      <c r="D49">
        <v>77888</v>
      </c>
      <c r="E49">
        <v>78874</v>
      </c>
      <c r="F49">
        <v>79395</v>
      </c>
      <c r="G49">
        <v>79161</v>
      </c>
      <c r="H49">
        <v>79398</v>
      </c>
      <c r="I49">
        <v>79645</v>
      </c>
      <c r="J49">
        <v>79672</v>
      </c>
      <c r="K49">
        <v>81731</v>
      </c>
      <c r="L49">
        <v>82751</v>
      </c>
      <c r="M49">
        <v>83285</v>
      </c>
      <c r="N49">
        <v>83504</v>
      </c>
      <c r="O49">
        <v>82579</v>
      </c>
      <c r="P49">
        <v>82987</v>
      </c>
      <c r="Q49">
        <v>82973</v>
      </c>
      <c r="R49">
        <v>83532</v>
      </c>
      <c r="S49">
        <v>83797</v>
      </c>
      <c r="T49">
        <v>83865</v>
      </c>
      <c r="U49">
        <v>84190</v>
      </c>
      <c r="V49">
        <v>84690</v>
      </c>
      <c r="W49">
        <v>85353</v>
      </c>
      <c r="X49">
        <v>86293</v>
      </c>
      <c r="Y49">
        <v>88054</v>
      </c>
      <c r="Z49">
        <v>88418</v>
      </c>
      <c r="AA49">
        <v>87596</v>
      </c>
      <c r="AB49">
        <v>87941</v>
      </c>
      <c r="AC49">
        <v>88122</v>
      </c>
      <c r="AD49">
        <v>88509</v>
      </c>
      <c r="AE49">
        <v>88449</v>
      </c>
      <c r="AF49">
        <v>88163</v>
      </c>
      <c r="AG49">
        <v>88558</v>
      </c>
      <c r="AH49">
        <v>89096</v>
      </c>
      <c r="AI49">
        <v>89366</v>
      </c>
      <c r="AJ49">
        <v>89581</v>
      </c>
      <c r="AK49">
        <v>89738</v>
      </c>
      <c r="AL49">
        <v>89554</v>
      </c>
      <c r="AM49">
        <v>90078</v>
      </c>
      <c r="AN49">
        <v>89804</v>
      </c>
      <c r="AO49">
        <v>90347</v>
      </c>
      <c r="AP49">
        <v>90182</v>
      </c>
      <c r="AQ49">
        <v>90219</v>
      </c>
      <c r="AR49">
        <v>90369</v>
      </c>
      <c r="AS49">
        <v>90156</v>
      </c>
      <c r="AT49">
        <v>90178</v>
      </c>
      <c r="AU49">
        <v>90274</v>
      </c>
      <c r="AV49">
        <v>90475</v>
      </c>
      <c r="AW49">
        <v>90362</v>
      </c>
      <c r="AX49">
        <v>90364</v>
      </c>
      <c r="AY49">
        <v>90276</v>
      </c>
      <c r="AZ49">
        <v>90680</v>
      </c>
      <c r="BA49">
        <v>91009</v>
      </c>
      <c r="BB49">
        <v>91071</v>
      </c>
      <c r="BC49">
        <v>91029</v>
      </c>
      <c r="BD49">
        <v>91473</v>
      </c>
      <c r="BE49">
        <v>91742</v>
      </c>
      <c r="BF49">
        <v>91841</v>
      </c>
      <c r="BG49">
        <v>92104</v>
      </c>
      <c r="BH49">
        <v>92434</v>
      </c>
      <c r="BI49">
        <v>92735</v>
      </c>
      <c r="BJ49">
        <v>92889</v>
      </c>
      <c r="BK49">
        <v>92969</v>
      </c>
      <c r="BL49">
        <v>93515</v>
      </c>
      <c r="BM49">
        <v>93536</v>
      </c>
      <c r="BN49">
        <v>93415</v>
      </c>
      <c r="BO49">
        <v>93646</v>
      </c>
      <c r="BP49">
        <v>93772</v>
      </c>
      <c r="BQ49">
        <v>93696</v>
      </c>
      <c r="BR49">
        <v>93798</v>
      </c>
      <c r="BS49">
        <v>94080</v>
      </c>
      <c r="BT49">
        <v>94421</v>
      </c>
      <c r="BU49">
        <v>94460</v>
      </c>
      <c r="BV49">
        <v>94645</v>
      </c>
      <c r="BW49">
        <v>94597</v>
      </c>
      <c r="BX49">
        <v>94565</v>
      </c>
      <c r="BY49">
        <v>94582</v>
      </c>
      <c r="BZ49">
        <v>94726</v>
      </c>
      <c r="CA49">
        <v>94620</v>
      </c>
      <c r="CB49">
        <v>94676</v>
      </c>
      <c r="CC49">
        <v>94906</v>
      </c>
      <c r="CD49">
        <v>95270</v>
      </c>
      <c r="CE49">
        <v>95421</v>
      </c>
      <c r="CF49">
        <v>95538</v>
      </c>
      <c r="CG49">
        <v>95714</v>
      </c>
      <c r="CH49">
        <v>95767</v>
      </c>
      <c r="CI49">
        <v>95913</v>
      </c>
      <c r="CJ49">
        <v>95957</v>
      </c>
      <c r="CK49">
        <v>96030</v>
      </c>
      <c r="CL49">
        <v>96049</v>
      </c>
      <c r="CM49">
        <v>96271</v>
      </c>
      <c r="CN49">
        <v>96407</v>
      </c>
    </row>
    <row r="50" spans="1:92" x14ac:dyDescent="0.25">
      <c r="A50">
        <v>48</v>
      </c>
      <c r="B50">
        <v>75260</v>
      </c>
      <c r="C50">
        <v>77989</v>
      </c>
      <c r="D50">
        <v>77120</v>
      </c>
      <c r="E50">
        <v>78155</v>
      </c>
      <c r="F50">
        <v>78739</v>
      </c>
      <c r="G50">
        <v>78462</v>
      </c>
      <c r="H50">
        <v>78688</v>
      </c>
      <c r="I50">
        <v>78962</v>
      </c>
      <c r="J50">
        <v>78988</v>
      </c>
      <c r="K50">
        <v>81159</v>
      </c>
      <c r="L50">
        <v>82159</v>
      </c>
      <c r="M50">
        <v>82691</v>
      </c>
      <c r="N50">
        <v>82873</v>
      </c>
      <c r="O50">
        <v>81957</v>
      </c>
      <c r="P50">
        <v>82252</v>
      </c>
      <c r="Q50">
        <v>82318</v>
      </c>
      <c r="R50">
        <v>82969</v>
      </c>
      <c r="S50">
        <v>83109</v>
      </c>
      <c r="T50">
        <v>83253</v>
      </c>
      <c r="U50">
        <v>83540</v>
      </c>
      <c r="V50">
        <v>84105</v>
      </c>
      <c r="W50">
        <v>84667</v>
      </c>
      <c r="X50">
        <v>85642</v>
      </c>
      <c r="Y50">
        <v>87516</v>
      </c>
      <c r="Z50">
        <v>87913</v>
      </c>
      <c r="AA50">
        <v>87079</v>
      </c>
      <c r="AB50">
        <v>87289</v>
      </c>
      <c r="AC50">
        <v>87519</v>
      </c>
      <c r="AD50">
        <v>87985</v>
      </c>
      <c r="AE50">
        <v>87894</v>
      </c>
      <c r="AF50">
        <v>87580</v>
      </c>
      <c r="AG50">
        <v>87970</v>
      </c>
      <c r="AH50">
        <v>88583</v>
      </c>
      <c r="AI50">
        <v>88850</v>
      </c>
      <c r="AJ50">
        <v>89067</v>
      </c>
      <c r="AK50">
        <v>89208</v>
      </c>
      <c r="AL50">
        <v>89063</v>
      </c>
      <c r="AM50">
        <v>89504</v>
      </c>
      <c r="AN50">
        <v>89271</v>
      </c>
      <c r="AO50">
        <v>89829</v>
      </c>
      <c r="AP50">
        <v>89658</v>
      </c>
      <c r="AQ50">
        <v>89638</v>
      </c>
      <c r="AR50">
        <v>89863</v>
      </c>
      <c r="AS50">
        <v>89580</v>
      </c>
      <c r="AT50">
        <v>89663</v>
      </c>
      <c r="AU50">
        <v>89771</v>
      </c>
      <c r="AV50">
        <v>89889</v>
      </c>
      <c r="AW50">
        <v>89773</v>
      </c>
      <c r="AX50">
        <v>89777</v>
      </c>
      <c r="AY50">
        <v>89723</v>
      </c>
      <c r="AZ50">
        <v>90197</v>
      </c>
      <c r="BA50">
        <v>90449</v>
      </c>
      <c r="BB50">
        <v>90517</v>
      </c>
      <c r="BC50">
        <v>90500</v>
      </c>
      <c r="BD50">
        <v>90951</v>
      </c>
      <c r="BE50">
        <v>91201</v>
      </c>
      <c r="BF50">
        <v>91365</v>
      </c>
      <c r="BG50">
        <v>91648</v>
      </c>
      <c r="BH50">
        <v>91996</v>
      </c>
      <c r="BI50">
        <v>92271</v>
      </c>
      <c r="BJ50">
        <v>92511</v>
      </c>
      <c r="BK50">
        <v>92568</v>
      </c>
      <c r="BL50">
        <v>93199</v>
      </c>
      <c r="BM50">
        <v>93176</v>
      </c>
      <c r="BN50">
        <v>93053</v>
      </c>
      <c r="BO50">
        <v>93353</v>
      </c>
      <c r="BP50">
        <v>93445</v>
      </c>
      <c r="BQ50">
        <v>93375</v>
      </c>
      <c r="BR50">
        <v>93510</v>
      </c>
      <c r="BS50">
        <v>93769</v>
      </c>
      <c r="BT50">
        <v>94130</v>
      </c>
      <c r="BU50">
        <v>94202</v>
      </c>
      <c r="BV50">
        <v>94391</v>
      </c>
      <c r="BW50">
        <v>94297</v>
      </c>
      <c r="BX50">
        <v>94316</v>
      </c>
      <c r="BY50">
        <v>94344</v>
      </c>
      <c r="BZ50">
        <v>94480</v>
      </c>
      <c r="CA50">
        <v>94384</v>
      </c>
      <c r="CB50">
        <v>94446</v>
      </c>
      <c r="CC50">
        <v>94676</v>
      </c>
      <c r="CD50">
        <v>95049</v>
      </c>
      <c r="CE50">
        <v>95176</v>
      </c>
      <c r="CF50">
        <v>95305</v>
      </c>
      <c r="CG50">
        <v>95488</v>
      </c>
      <c r="CH50">
        <v>95540</v>
      </c>
      <c r="CI50">
        <v>95689</v>
      </c>
      <c r="CJ50">
        <v>95709</v>
      </c>
      <c r="CK50">
        <v>95795</v>
      </c>
      <c r="CL50">
        <v>95822</v>
      </c>
      <c r="CM50">
        <v>96037</v>
      </c>
      <c r="CN50">
        <v>96198</v>
      </c>
    </row>
    <row r="51" spans="1:92" x14ac:dyDescent="0.25">
      <c r="A51">
        <v>49</v>
      </c>
      <c r="B51">
        <v>74439</v>
      </c>
      <c r="C51">
        <v>77219</v>
      </c>
      <c r="D51">
        <v>76358</v>
      </c>
      <c r="E51">
        <v>77311</v>
      </c>
      <c r="F51">
        <v>77986</v>
      </c>
      <c r="G51">
        <v>77694</v>
      </c>
      <c r="H51">
        <v>77846</v>
      </c>
      <c r="I51">
        <v>78143</v>
      </c>
      <c r="J51">
        <v>78231</v>
      </c>
      <c r="K51">
        <v>80492</v>
      </c>
      <c r="L51">
        <v>81508</v>
      </c>
      <c r="M51">
        <v>81982</v>
      </c>
      <c r="N51">
        <v>82084</v>
      </c>
      <c r="O51">
        <v>81247</v>
      </c>
      <c r="P51">
        <v>81526</v>
      </c>
      <c r="Q51">
        <v>81618</v>
      </c>
      <c r="R51">
        <v>82239</v>
      </c>
      <c r="S51">
        <v>82450</v>
      </c>
      <c r="T51">
        <v>82605</v>
      </c>
      <c r="U51">
        <v>82865</v>
      </c>
      <c r="V51">
        <v>83448</v>
      </c>
      <c r="W51">
        <v>83932</v>
      </c>
      <c r="X51">
        <v>84933</v>
      </c>
      <c r="Y51">
        <v>86864</v>
      </c>
      <c r="Z51">
        <v>87275</v>
      </c>
      <c r="AA51">
        <v>86396</v>
      </c>
      <c r="AB51">
        <v>86679</v>
      </c>
      <c r="AC51">
        <v>86805</v>
      </c>
      <c r="AD51">
        <v>87260</v>
      </c>
      <c r="AE51">
        <v>87305</v>
      </c>
      <c r="AF51">
        <v>86953</v>
      </c>
      <c r="AG51">
        <v>87315</v>
      </c>
      <c r="AH51">
        <v>87955</v>
      </c>
      <c r="AI51">
        <v>88218</v>
      </c>
      <c r="AJ51">
        <v>88452</v>
      </c>
      <c r="AK51">
        <v>88627</v>
      </c>
      <c r="AL51">
        <v>88490</v>
      </c>
      <c r="AM51">
        <v>88961</v>
      </c>
      <c r="AN51">
        <v>88658</v>
      </c>
      <c r="AO51">
        <v>89255</v>
      </c>
      <c r="AP51">
        <v>89100</v>
      </c>
      <c r="AQ51">
        <v>88987</v>
      </c>
      <c r="AR51">
        <v>89212</v>
      </c>
      <c r="AS51">
        <v>88976</v>
      </c>
      <c r="AT51">
        <v>89069</v>
      </c>
      <c r="AU51">
        <v>89168</v>
      </c>
      <c r="AV51">
        <v>89252</v>
      </c>
      <c r="AW51">
        <v>89152</v>
      </c>
      <c r="AX51">
        <v>89133</v>
      </c>
      <c r="AY51">
        <v>89136</v>
      </c>
      <c r="AZ51">
        <v>89601</v>
      </c>
      <c r="BA51">
        <v>89858</v>
      </c>
      <c r="BB51">
        <v>89938</v>
      </c>
      <c r="BC51">
        <v>89871</v>
      </c>
      <c r="BD51">
        <v>90372</v>
      </c>
      <c r="BE51">
        <v>90701</v>
      </c>
      <c r="BF51">
        <v>90810</v>
      </c>
      <c r="BG51">
        <v>91159</v>
      </c>
      <c r="BH51">
        <v>91497</v>
      </c>
      <c r="BI51">
        <v>91832</v>
      </c>
      <c r="BJ51">
        <v>92053</v>
      </c>
      <c r="BK51">
        <v>92101</v>
      </c>
      <c r="BL51">
        <v>92815</v>
      </c>
      <c r="BM51">
        <v>92757</v>
      </c>
      <c r="BN51">
        <v>92675</v>
      </c>
      <c r="BO51">
        <v>92977</v>
      </c>
      <c r="BP51">
        <v>93059</v>
      </c>
      <c r="BQ51">
        <v>93051</v>
      </c>
      <c r="BR51">
        <v>93169</v>
      </c>
      <c r="BS51">
        <v>93446</v>
      </c>
      <c r="BT51">
        <v>93794</v>
      </c>
      <c r="BU51">
        <v>93900</v>
      </c>
      <c r="BV51">
        <v>94082</v>
      </c>
      <c r="BW51">
        <v>94042</v>
      </c>
      <c r="BX51">
        <v>94011</v>
      </c>
      <c r="BY51">
        <v>94071</v>
      </c>
      <c r="BZ51">
        <v>94212</v>
      </c>
      <c r="CA51">
        <v>94145</v>
      </c>
      <c r="CB51">
        <v>94206</v>
      </c>
      <c r="CC51">
        <v>94399</v>
      </c>
      <c r="CD51">
        <v>94783</v>
      </c>
      <c r="CE51">
        <v>94918</v>
      </c>
      <c r="CF51">
        <v>95034</v>
      </c>
      <c r="CG51">
        <v>95247</v>
      </c>
      <c r="CH51">
        <v>95264</v>
      </c>
      <c r="CI51">
        <v>95448</v>
      </c>
      <c r="CJ51">
        <v>95454</v>
      </c>
      <c r="CK51">
        <v>95561</v>
      </c>
      <c r="CL51">
        <v>95563</v>
      </c>
      <c r="CM51">
        <v>95791</v>
      </c>
      <c r="CN51">
        <v>95960</v>
      </c>
    </row>
    <row r="52" spans="1:92" x14ac:dyDescent="0.25">
      <c r="A52">
        <v>50</v>
      </c>
      <c r="B52">
        <v>73730</v>
      </c>
      <c r="C52">
        <v>76452</v>
      </c>
      <c r="D52">
        <v>75623</v>
      </c>
      <c r="E52">
        <v>76511</v>
      </c>
      <c r="F52">
        <v>77208</v>
      </c>
      <c r="G52">
        <v>76894</v>
      </c>
      <c r="H52">
        <v>76997</v>
      </c>
      <c r="I52">
        <v>77340</v>
      </c>
      <c r="J52">
        <v>77384</v>
      </c>
      <c r="K52">
        <v>79861</v>
      </c>
      <c r="L52">
        <v>80745</v>
      </c>
      <c r="M52">
        <v>81280</v>
      </c>
      <c r="N52">
        <v>81272</v>
      </c>
      <c r="O52">
        <v>80515</v>
      </c>
      <c r="P52">
        <v>80734</v>
      </c>
      <c r="Q52">
        <v>80883</v>
      </c>
      <c r="R52">
        <v>81418</v>
      </c>
      <c r="S52">
        <v>81661</v>
      </c>
      <c r="T52">
        <v>81858</v>
      </c>
      <c r="U52">
        <v>82121</v>
      </c>
      <c r="V52">
        <v>82742</v>
      </c>
      <c r="W52">
        <v>83154</v>
      </c>
      <c r="X52">
        <v>84127</v>
      </c>
      <c r="Y52">
        <v>86139</v>
      </c>
      <c r="Z52">
        <v>86628</v>
      </c>
      <c r="AA52">
        <v>85648</v>
      </c>
      <c r="AB52">
        <v>86019</v>
      </c>
      <c r="AC52">
        <v>86101</v>
      </c>
      <c r="AD52">
        <v>86477</v>
      </c>
      <c r="AE52">
        <v>86634</v>
      </c>
      <c r="AF52">
        <v>86206</v>
      </c>
      <c r="AG52">
        <v>86624</v>
      </c>
      <c r="AH52">
        <v>87264</v>
      </c>
      <c r="AI52">
        <v>87552</v>
      </c>
      <c r="AJ52">
        <v>87773</v>
      </c>
      <c r="AK52">
        <v>87961</v>
      </c>
      <c r="AL52">
        <v>87836</v>
      </c>
      <c r="AM52">
        <v>88291</v>
      </c>
      <c r="AN52">
        <v>88041</v>
      </c>
      <c r="AO52">
        <v>88579</v>
      </c>
      <c r="AP52">
        <v>88475</v>
      </c>
      <c r="AQ52">
        <v>88341</v>
      </c>
      <c r="AR52">
        <v>88526</v>
      </c>
      <c r="AS52">
        <v>88324</v>
      </c>
      <c r="AT52">
        <v>88398</v>
      </c>
      <c r="AU52">
        <v>88492</v>
      </c>
      <c r="AV52">
        <v>88528</v>
      </c>
      <c r="AW52">
        <v>88490</v>
      </c>
      <c r="AX52">
        <v>88362</v>
      </c>
      <c r="AY52">
        <v>88420</v>
      </c>
      <c r="AZ52">
        <v>88942</v>
      </c>
      <c r="BA52">
        <v>89217</v>
      </c>
      <c r="BB52">
        <v>89269</v>
      </c>
      <c r="BC52">
        <v>89170</v>
      </c>
      <c r="BD52">
        <v>89712</v>
      </c>
      <c r="BE52">
        <v>90032</v>
      </c>
      <c r="BF52">
        <v>90196</v>
      </c>
      <c r="BG52">
        <v>90597</v>
      </c>
      <c r="BH52">
        <v>90938</v>
      </c>
      <c r="BI52">
        <v>91267</v>
      </c>
      <c r="BJ52">
        <v>91563</v>
      </c>
      <c r="BK52">
        <v>91592</v>
      </c>
      <c r="BL52">
        <v>92336</v>
      </c>
      <c r="BM52">
        <v>92342</v>
      </c>
      <c r="BN52">
        <v>92283</v>
      </c>
      <c r="BO52">
        <v>92575</v>
      </c>
      <c r="BP52">
        <v>92648</v>
      </c>
      <c r="BQ52">
        <v>92699</v>
      </c>
      <c r="BR52">
        <v>92782</v>
      </c>
      <c r="BS52">
        <v>93099</v>
      </c>
      <c r="BT52">
        <v>93452</v>
      </c>
      <c r="BU52">
        <v>93554</v>
      </c>
      <c r="BV52">
        <v>93764</v>
      </c>
      <c r="BW52">
        <v>93704</v>
      </c>
      <c r="BX52">
        <v>93729</v>
      </c>
      <c r="BY52">
        <v>93749</v>
      </c>
      <c r="BZ52">
        <v>93943</v>
      </c>
      <c r="CA52">
        <v>93851</v>
      </c>
      <c r="CB52">
        <v>93941</v>
      </c>
      <c r="CC52">
        <v>94154</v>
      </c>
      <c r="CD52">
        <v>94509</v>
      </c>
      <c r="CE52">
        <v>94625</v>
      </c>
      <c r="CF52">
        <v>94751</v>
      </c>
      <c r="CG52">
        <v>94972</v>
      </c>
      <c r="CH52">
        <v>94980</v>
      </c>
      <c r="CI52">
        <v>95185</v>
      </c>
      <c r="CJ52">
        <v>95195</v>
      </c>
      <c r="CK52">
        <v>95303</v>
      </c>
      <c r="CL52">
        <v>95318</v>
      </c>
      <c r="CM52">
        <v>95542</v>
      </c>
      <c r="CN52">
        <v>95694</v>
      </c>
    </row>
    <row r="53" spans="1:92" x14ac:dyDescent="0.25">
      <c r="A53">
        <v>51</v>
      </c>
      <c r="B53">
        <v>72769</v>
      </c>
      <c r="C53">
        <v>75415</v>
      </c>
      <c r="D53">
        <v>74587</v>
      </c>
      <c r="E53">
        <v>75486</v>
      </c>
      <c r="F53">
        <v>76174</v>
      </c>
      <c r="G53">
        <v>75838</v>
      </c>
      <c r="H53">
        <v>76020</v>
      </c>
      <c r="I53">
        <v>76355</v>
      </c>
      <c r="J53">
        <v>76456</v>
      </c>
      <c r="K53">
        <v>78968</v>
      </c>
      <c r="L53">
        <v>79909</v>
      </c>
      <c r="M53">
        <v>80536</v>
      </c>
      <c r="N53">
        <v>80412</v>
      </c>
      <c r="O53">
        <v>79697</v>
      </c>
      <c r="P53">
        <v>79817</v>
      </c>
      <c r="Q53">
        <v>80069</v>
      </c>
      <c r="R53">
        <v>80563</v>
      </c>
      <c r="S53">
        <v>80816</v>
      </c>
      <c r="T53">
        <v>81044</v>
      </c>
      <c r="U53">
        <v>81258</v>
      </c>
      <c r="V53">
        <v>81949</v>
      </c>
      <c r="W53">
        <v>82348</v>
      </c>
      <c r="X53">
        <v>83328</v>
      </c>
      <c r="Y53">
        <v>85377</v>
      </c>
      <c r="Z53">
        <v>85880</v>
      </c>
      <c r="AA53">
        <v>84838</v>
      </c>
      <c r="AB53">
        <v>85200</v>
      </c>
      <c r="AC53">
        <v>85385</v>
      </c>
      <c r="AD53">
        <v>85705</v>
      </c>
      <c r="AE53">
        <v>85805</v>
      </c>
      <c r="AF53">
        <v>85406</v>
      </c>
      <c r="AG53">
        <v>85914</v>
      </c>
      <c r="AH53">
        <v>86546</v>
      </c>
      <c r="AI53">
        <v>86865</v>
      </c>
      <c r="AJ53">
        <v>86960</v>
      </c>
      <c r="AK53">
        <v>87305</v>
      </c>
      <c r="AL53">
        <v>87098</v>
      </c>
      <c r="AM53">
        <v>87554</v>
      </c>
      <c r="AN53">
        <v>87380</v>
      </c>
      <c r="AO53">
        <v>87830</v>
      </c>
      <c r="AP53">
        <v>87717</v>
      </c>
      <c r="AQ53">
        <v>87616</v>
      </c>
      <c r="AR53">
        <v>87823</v>
      </c>
      <c r="AS53">
        <v>87581</v>
      </c>
      <c r="AT53">
        <v>87633</v>
      </c>
      <c r="AU53">
        <v>87762</v>
      </c>
      <c r="AV53">
        <v>87803</v>
      </c>
      <c r="AW53">
        <v>87828</v>
      </c>
      <c r="AX53">
        <v>87662</v>
      </c>
      <c r="AY53">
        <v>87646</v>
      </c>
      <c r="AZ53">
        <v>88260</v>
      </c>
      <c r="BA53">
        <v>88549</v>
      </c>
      <c r="BB53">
        <v>88581</v>
      </c>
      <c r="BC53">
        <v>88452</v>
      </c>
      <c r="BD53">
        <v>88981</v>
      </c>
      <c r="BE53">
        <v>89371</v>
      </c>
      <c r="BF53">
        <v>89584</v>
      </c>
      <c r="BG53">
        <v>89970</v>
      </c>
      <c r="BH53">
        <v>90353</v>
      </c>
      <c r="BI53">
        <v>90618</v>
      </c>
      <c r="BJ53">
        <v>90930</v>
      </c>
      <c r="BK53">
        <v>91084</v>
      </c>
      <c r="BL53">
        <v>91810</v>
      </c>
      <c r="BM53">
        <v>91824</v>
      </c>
      <c r="BN53">
        <v>91806</v>
      </c>
      <c r="BO53">
        <v>92099</v>
      </c>
      <c r="BP53">
        <v>92162</v>
      </c>
      <c r="BQ53">
        <v>92253</v>
      </c>
      <c r="BR53">
        <v>92372</v>
      </c>
      <c r="BS53">
        <v>92695</v>
      </c>
      <c r="BT53">
        <v>93055</v>
      </c>
      <c r="BU53">
        <v>93166</v>
      </c>
      <c r="BV53">
        <v>93394</v>
      </c>
      <c r="BW53">
        <v>93340</v>
      </c>
      <c r="BX53">
        <v>93353</v>
      </c>
      <c r="BY53">
        <v>93436</v>
      </c>
      <c r="BZ53">
        <v>93589</v>
      </c>
      <c r="CA53">
        <v>93549</v>
      </c>
      <c r="CB53">
        <v>93629</v>
      </c>
      <c r="CC53">
        <v>93837</v>
      </c>
      <c r="CD53">
        <v>94202</v>
      </c>
      <c r="CE53">
        <v>94339</v>
      </c>
      <c r="CF53">
        <v>94502</v>
      </c>
      <c r="CG53">
        <v>94684</v>
      </c>
      <c r="CH53">
        <v>94712</v>
      </c>
      <c r="CI53">
        <v>94898</v>
      </c>
      <c r="CJ53">
        <v>94885</v>
      </c>
      <c r="CK53">
        <v>95016</v>
      </c>
      <c r="CL53">
        <v>95026</v>
      </c>
      <c r="CM53">
        <v>95253</v>
      </c>
      <c r="CN53">
        <v>95434</v>
      </c>
    </row>
    <row r="54" spans="1:92" x14ac:dyDescent="0.25">
      <c r="A54">
        <v>52</v>
      </c>
      <c r="B54">
        <v>71981</v>
      </c>
      <c r="C54">
        <v>74705</v>
      </c>
      <c r="D54">
        <v>73839</v>
      </c>
      <c r="E54">
        <v>74773</v>
      </c>
      <c r="F54">
        <v>75412</v>
      </c>
      <c r="G54">
        <v>74985</v>
      </c>
      <c r="H54">
        <v>75318</v>
      </c>
      <c r="I54">
        <v>75578</v>
      </c>
      <c r="J54">
        <v>75707</v>
      </c>
      <c r="K54">
        <v>78290</v>
      </c>
      <c r="L54">
        <v>79195</v>
      </c>
      <c r="M54">
        <v>79767</v>
      </c>
      <c r="N54">
        <v>79729</v>
      </c>
      <c r="O54">
        <v>79052</v>
      </c>
      <c r="P54">
        <v>79004</v>
      </c>
      <c r="Q54">
        <v>79228</v>
      </c>
      <c r="R54">
        <v>79760</v>
      </c>
      <c r="S54">
        <v>80075</v>
      </c>
      <c r="T54">
        <v>80183</v>
      </c>
      <c r="U54">
        <v>80524</v>
      </c>
      <c r="V54">
        <v>81087</v>
      </c>
      <c r="W54">
        <v>81475</v>
      </c>
      <c r="X54">
        <v>82551</v>
      </c>
      <c r="Y54">
        <v>84691</v>
      </c>
      <c r="Z54">
        <v>85114</v>
      </c>
      <c r="AA54">
        <v>84060</v>
      </c>
      <c r="AB54">
        <v>84375</v>
      </c>
      <c r="AC54">
        <v>84554</v>
      </c>
      <c r="AD54">
        <v>84925</v>
      </c>
      <c r="AE54">
        <v>85024</v>
      </c>
      <c r="AF54">
        <v>84562</v>
      </c>
      <c r="AG54">
        <v>85023</v>
      </c>
      <c r="AH54">
        <v>85827</v>
      </c>
      <c r="AI54">
        <v>86137</v>
      </c>
      <c r="AJ54">
        <v>86265</v>
      </c>
      <c r="AK54">
        <v>86475</v>
      </c>
      <c r="AL54">
        <v>86321</v>
      </c>
      <c r="AM54">
        <v>86866</v>
      </c>
      <c r="AN54">
        <v>86684</v>
      </c>
      <c r="AO54">
        <v>87050</v>
      </c>
      <c r="AP54">
        <v>86962</v>
      </c>
      <c r="AQ54">
        <v>86809</v>
      </c>
      <c r="AR54">
        <v>87113</v>
      </c>
      <c r="AS54">
        <v>86799</v>
      </c>
      <c r="AT54">
        <v>86834</v>
      </c>
      <c r="AU54">
        <v>86964</v>
      </c>
      <c r="AV54">
        <v>87102</v>
      </c>
      <c r="AW54">
        <v>87029</v>
      </c>
      <c r="AX54">
        <v>86891</v>
      </c>
      <c r="AY54">
        <v>86872</v>
      </c>
      <c r="AZ54">
        <v>87494</v>
      </c>
      <c r="BA54">
        <v>87865</v>
      </c>
      <c r="BB54">
        <v>87882</v>
      </c>
      <c r="BC54">
        <v>87710</v>
      </c>
      <c r="BD54">
        <v>88278</v>
      </c>
      <c r="BE54">
        <v>88625</v>
      </c>
      <c r="BF54">
        <v>88920</v>
      </c>
      <c r="BG54">
        <v>89314</v>
      </c>
      <c r="BH54">
        <v>89680</v>
      </c>
      <c r="BI54">
        <v>89944</v>
      </c>
      <c r="BJ54">
        <v>90320</v>
      </c>
      <c r="BK54">
        <v>90496</v>
      </c>
      <c r="BL54">
        <v>91247</v>
      </c>
      <c r="BM54">
        <v>91323</v>
      </c>
      <c r="BN54">
        <v>91300</v>
      </c>
      <c r="BO54">
        <v>91628</v>
      </c>
      <c r="BP54">
        <v>91666</v>
      </c>
      <c r="BQ54">
        <v>91795</v>
      </c>
      <c r="BR54">
        <v>91901</v>
      </c>
      <c r="BS54">
        <v>92276</v>
      </c>
      <c r="BT54">
        <v>92647</v>
      </c>
      <c r="BU54">
        <v>92744</v>
      </c>
      <c r="BV54">
        <v>92958</v>
      </c>
      <c r="BW54">
        <v>92949</v>
      </c>
      <c r="BX54">
        <v>92964</v>
      </c>
      <c r="BY54">
        <v>93074</v>
      </c>
      <c r="BZ54">
        <v>93210</v>
      </c>
      <c r="CA54">
        <v>93198</v>
      </c>
      <c r="CB54">
        <v>93314</v>
      </c>
      <c r="CC54">
        <v>93514</v>
      </c>
      <c r="CD54">
        <v>93918</v>
      </c>
      <c r="CE54">
        <v>94010</v>
      </c>
      <c r="CF54">
        <v>94204</v>
      </c>
      <c r="CG54">
        <v>94350</v>
      </c>
      <c r="CH54">
        <v>94409</v>
      </c>
      <c r="CI54">
        <v>94609</v>
      </c>
      <c r="CJ54">
        <v>94576</v>
      </c>
      <c r="CK54">
        <v>94687</v>
      </c>
      <c r="CL54">
        <v>94710</v>
      </c>
      <c r="CM54">
        <v>94955</v>
      </c>
      <c r="CN54">
        <v>95130</v>
      </c>
    </row>
    <row r="55" spans="1:92" x14ac:dyDescent="0.25">
      <c r="A55">
        <v>53</v>
      </c>
      <c r="B55">
        <v>71097</v>
      </c>
      <c r="C55">
        <v>73751</v>
      </c>
      <c r="D55">
        <v>72954</v>
      </c>
      <c r="E55">
        <v>73822</v>
      </c>
      <c r="F55">
        <v>74353</v>
      </c>
      <c r="G55">
        <v>74102</v>
      </c>
      <c r="H55">
        <v>74268</v>
      </c>
      <c r="I55">
        <v>74479</v>
      </c>
      <c r="J55">
        <v>74685</v>
      </c>
      <c r="K55">
        <v>77386</v>
      </c>
      <c r="L55">
        <v>78297</v>
      </c>
      <c r="M55">
        <v>78807</v>
      </c>
      <c r="N55">
        <v>78763</v>
      </c>
      <c r="O55">
        <v>78080</v>
      </c>
      <c r="P55">
        <v>78004</v>
      </c>
      <c r="Q55">
        <v>78191</v>
      </c>
      <c r="R55">
        <v>78851</v>
      </c>
      <c r="S55">
        <v>79075</v>
      </c>
      <c r="T55">
        <v>79167</v>
      </c>
      <c r="U55">
        <v>79529</v>
      </c>
      <c r="V55">
        <v>80190</v>
      </c>
      <c r="W55">
        <v>80423</v>
      </c>
      <c r="X55">
        <v>81607</v>
      </c>
      <c r="Y55">
        <v>83833</v>
      </c>
      <c r="Z55">
        <v>84153</v>
      </c>
      <c r="AA55">
        <v>83123</v>
      </c>
      <c r="AB55">
        <v>83322</v>
      </c>
      <c r="AC55">
        <v>83573</v>
      </c>
      <c r="AD55">
        <v>84012</v>
      </c>
      <c r="AE55">
        <v>84152</v>
      </c>
      <c r="AF55">
        <v>83657</v>
      </c>
      <c r="AG55">
        <v>83940</v>
      </c>
      <c r="AH55">
        <v>84864</v>
      </c>
      <c r="AI55">
        <v>85305</v>
      </c>
      <c r="AJ55">
        <v>85415</v>
      </c>
      <c r="AK55">
        <v>85538</v>
      </c>
      <c r="AL55">
        <v>85437</v>
      </c>
      <c r="AM55">
        <v>85986</v>
      </c>
      <c r="AN55">
        <v>85796</v>
      </c>
      <c r="AO55">
        <v>86200</v>
      </c>
      <c r="AP55">
        <v>86141</v>
      </c>
      <c r="AQ55">
        <v>85917</v>
      </c>
      <c r="AR55">
        <v>86182</v>
      </c>
      <c r="AS55">
        <v>85929</v>
      </c>
      <c r="AT55">
        <v>85878</v>
      </c>
      <c r="AU55">
        <v>86054</v>
      </c>
      <c r="AV55">
        <v>86197</v>
      </c>
      <c r="AW55">
        <v>86096</v>
      </c>
      <c r="AX55">
        <v>86067</v>
      </c>
      <c r="AY55">
        <v>85989</v>
      </c>
      <c r="AZ55">
        <v>86647</v>
      </c>
      <c r="BA55">
        <v>86939</v>
      </c>
      <c r="BB55">
        <v>86977</v>
      </c>
      <c r="BC55">
        <v>86832</v>
      </c>
      <c r="BD55">
        <v>87418</v>
      </c>
      <c r="BE55">
        <v>87812</v>
      </c>
      <c r="BF55">
        <v>88137</v>
      </c>
      <c r="BG55">
        <v>88551</v>
      </c>
      <c r="BH55">
        <v>88922</v>
      </c>
      <c r="BI55">
        <v>89232</v>
      </c>
      <c r="BJ55">
        <v>89645</v>
      </c>
      <c r="BK55">
        <v>89828</v>
      </c>
      <c r="BL55">
        <v>90582</v>
      </c>
      <c r="BM55">
        <v>90697</v>
      </c>
      <c r="BN55">
        <v>90722</v>
      </c>
      <c r="BO55">
        <v>91048</v>
      </c>
      <c r="BP55">
        <v>91094</v>
      </c>
      <c r="BQ55">
        <v>91261</v>
      </c>
      <c r="BR55">
        <v>91367</v>
      </c>
      <c r="BS55">
        <v>91809</v>
      </c>
      <c r="BT55">
        <v>92176</v>
      </c>
      <c r="BU55">
        <v>92261</v>
      </c>
      <c r="BV55">
        <v>92531</v>
      </c>
      <c r="BW55">
        <v>92535</v>
      </c>
      <c r="BX55">
        <v>92586</v>
      </c>
      <c r="BY55">
        <v>92667</v>
      </c>
      <c r="BZ55">
        <v>92801</v>
      </c>
      <c r="CA55">
        <v>92829</v>
      </c>
      <c r="CB55">
        <v>92934</v>
      </c>
      <c r="CC55">
        <v>93176</v>
      </c>
      <c r="CD55">
        <v>93570</v>
      </c>
      <c r="CE55">
        <v>93670</v>
      </c>
      <c r="CF55">
        <v>93871</v>
      </c>
      <c r="CG55">
        <v>94023</v>
      </c>
      <c r="CH55">
        <v>94082</v>
      </c>
      <c r="CI55">
        <v>94287</v>
      </c>
      <c r="CJ55">
        <v>94229</v>
      </c>
      <c r="CK55">
        <v>94379</v>
      </c>
      <c r="CL55">
        <v>94388</v>
      </c>
      <c r="CM55">
        <v>94633</v>
      </c>
      <c r="CN55">
        <v>94817</v>
      </c>
    </row>
    <row r="56" spans="1:92" x14ac:dyDescent="0.25">
      <c r="A56">
        <v>54</v>
      </c>
      <c r="B56">
        <v>70104</v>
      </c>
      <c r="C56">
        <v>72863</v>
      </c>
      <c r="D56">
        <v>71905</v>
      </c>
      <c r="E56">
        <v>72784</v>
      </c>
      <c r="F56">
        <v>73365</v>
      </c>
      <c r="G56">
        <v>73153</v>
      </c>
      <c r="H56">
        <v>73290</v>
      </c>
      <c r="I56">
        <v>73462</v>
      </c>
      <c r="J56">
        <v>73673</v>
      </c>
      <c r="K56">
        <v>76410</v>
      </c>
      <c r="L56">
        <v>77338</v>
      </c>
      <c r="M56">
        <v>77856</v>
      </c>
      <c r="N56">
        <v>77643</v>
      </c>
      <c r="O56">
        <v>77115</v>
      </c>
      <c r="P56">
        <v>77047</v>
      </c>
      <c r="Q56">
        <v>77208</v>
      </c>
      <c r="R56">
        <v>77824</v>
      </c>
      <c r="S56">
        <v>78090</v>
      </c>
      <c r="T56">
        <v>78143</v>
      </c>
      <c r="U56">
        <v>78524</v>
      </c>
      <c r="V56">
        <v>79135</v>
      </c>
      <c r="W56">
        <v>79393</v>
      </c>
      <c r="X56">
        <v>80556</v>
      </c>
      <c r="Y56">
        <v>82799</v>
      </c>
      <c r="Z56">
        <v>83153</v>
      </c>
      <c r="AA56">
        <v>82185</v>
      </c>
      <c r="AB56">
        <v>82278</v>
      </c>
      <c r="AC56">
        <v>82571</v>
      </c>
      <c r="AD56">
        <v>83060</v>
      </c>
      <c r="AE56">
        <v>83146</v>
      </c>
      <c r="AF56">
        <v>82617</v>
      </c>
      <c r="AG56">
        <v>83008</v>
      </c>
      <c r="AH56">
        <v>83739</v>
      </c>
      <c r="AI56">
        <v>84219</v>
      </c>
      <c r="AJ56">
        <v>84475</v>
      </c>
      <c r="AK56">
        <v>84614</v>
      </c>
      <c r="AL56">
        <v>84505</v>
      </c>
      <c r="AM56">
        <v>85023</v>
      </c>
      <c r="AN56">
        <v>84778</v>
      </c>
      <c r="AO56">
        <v>85297</v>
      </c>
      <c r="AP56">
        <v>85237</v>
      </c>
      <c r="AQ56">
        <v>85031</v>
      </c>
      <c r="AR56">
        <v>85196</v>
      </c>
      <c r="AS56">
        <v>84931</v>
      </c>
      <c r="AT56">
        <v>84839</v>
      </c>
      <c r="AU56">
        <v>85080</v>
      </c>
      <c r="AV56">
        <v>85155</v>
      </c>
      <c r="AW56">
        <v>85033</v>
      </c>
      <c r="AX56">
        <v>85105</v>
      </c>
      <c r="AY56">
        <v>84983</v>
      </c>
      <c r="AZ56">
        <v>85744</v>
      </c>
      <c r="BA56">
        <v>86031</v>
      </c>
      <c r="BB56">
        <v>86063</v>
      </c>
      <c r="BC56">
        <v>85893</v>
      </c>
      <c r="BD56">
        <v>86503</v>
      </c>
      <c r="BE56">
        <v>86916</v>
      </c>
      <c r="BF56">
        <v>87237</v>
      </c>
      <c r="BG56">
        <v>87758</v>
      </c>
      <c r="BH56">
        <v>88126</v>
      </c>
      <c r="BI56">
        <v>88470</v>
      </c>
      <c r="BJ56">
        <v>88858</v>
      </c>
      <c r="BK56">
        <v>89063</v>
      </c>
      <c r="BL56">
        <v>89852</v>
      </c>
      <c r="BM56">
        <v>90010</v>
      </c>
      <c r="BN56">
        <v>90053</v>
      </c>
      <c r="BO56">
        <v>90424</v>
      </c>
      <c r="BP56">
        <v>90494</v>
      </c>
      <c r="BQ56">
        <v>90643</v>
      </c>
      <c r="BR56">
        <v>90785</v>
      </c>
      <c r="BS56">
        <v>91268</v>
      </c>
      <c r="BT56">
        <v>91628</v>
      </c>
      <c r="BU56">
        <v>91785</v>
      </c>
      <c r="BV56">
        <v>92033</v>
      </c>
      <c r="BW56">
        <v>92052</v>
      </c>
      <c r="BX56">
        <v>92107</v>
      </c>
      <c r="BY56">
        <v>92187</v>
      </c>
      <c r="BZ56">
        <v>92365</v>
      </c>
      <c r="CA56">
        <v>92428</v>
      </c>
      <c r="CB56">
        <v>92560</v>
      </c>
      <c r="CC56">
        <v>92751</v>
      </c>
      <c r="CD56">
        <v>93190</v>
      </c>
      <c r="CE56">
        <v>93307</v>
      </c>
      <c r="CF56">
        <v>93490</v>
      </c>
      <c r="CG56">
        <v>93675</v>
      </c>
      <c r="CH56">
        <v>93707</v>
      </c>
      <c r="CI56">
        <v>93910</v>
      </c>
      <c r="CJ56">
        <v>93886</v>
      </c>
      <c r="CK56">
        <v>93982</v>
      </c>
      <c r="CL56">
        <v>94022</v>
      </c>
      <c r="CM56">
        <v>94281</v>
      </c>
      <c r="CN56">
        <v>94472</v>
      </c>
    </row>
    <row r="57" spans="1:92" x14ac:dyDescent="0.25">
      <c r="A57">
        <v>55</v>
      </c>
      <c r="B57">
        <v>69073</v>
      </c>
      <c r="C57">
        <v>71812</v>
      </c>
      <c r="D57">
        <v>70857</v>
      </c>
      <c r="E57">
        <v>71621</v>
      </c>
      <c r="F57">
        <v>72375</v>
      </c>
      <c r="G57">
        <v>72117</v>
      </c>
      <c r="H57">
        <v>72122</v>
      </c>
      <c r="I57">
        <v>72302</v>
      </c>
      <c r="J57">
        <v>72582</v>
      </c>
      <c r="K57">
        <v>75354</v>
      </c>
      <c r="L57">
        <v>76220</v>
      </c>
      <c r="M57">
        <v>76750</v>
      </c>
      <c r="N57">
        <v>76649</v>
      </c>
      <c r="O57">
        <v>76014</v>
      </c>
      <c r="P57">
        <v>76005</v>
      </c>
      <c r="Q57">
        <v>76111</v>
      </c>
      <c r="R57">
        <v>76790</v>
      </c>
      <c r="S57">
        <v>77005</v>
      </c>
      <c r="T57">
        <v>77059</v>
      </c>
      <c r="U57">
        <v>77400</v>
      </c>
      <c r="V57">
        <v>78050</v>
      </c>
      <c r="W57">
        <v>78221</v>
      </c>
      <c r="X57">
        <v>79432</v>
      </c>
      <c r="Y57">
        <v>81719</v>
      </c>
      <c r="Z57">
        <v>82126</v>
      </c>
      <c r="AA57">
        <v>81036</v>
      </c>
      <c r="AB57">
        <v>81107</v>
      </c>
      <c r="AC57">
        <v>81410</v>
      </c>
      <c r="AD57">
        <v>82047</v>
      </c>
      <c r="AE57">
        <v>82000</v>
      </c>
      <c r="AF57">
        <v>81479</v>
      </c>
      <c r="AG57">
        <v>81881</v>
      </c>
      <c r="AH57">
        <v>82731</v>
      </c>
      <c r="AI57">
        <v>83059</v>
      </c>
      <c r="AJ57">
        <v>83360</v>
      </c>
      <c r="AK57">
        <v>83620</v>
      </c>
      <c r="AL57">
        <v>83505</v>
      </c>
      <c r="AM57">
        <v>83953</v>
      </c>
      <c r="AN57">
        <v>83745</v>
      </c>
      <c r="AO57">
        <v>84229</v>
      </c>
      <c r="AP57">
        <v>84163</v>
      </c>
      <c r="AQ57">
        <v>83964</v>
      </c>
      <c r="AR57">
        <v>84094</v>
      </c>
      <c r="AS57">
        <v>83736</v>
      </c>
      <c r="AT57">
        <v>83680</v>
      </c>
      <c r="AU57">
        <v>84012</v>
      </c>
      <c r="AV57">
        <v>84160</v>
      </c>
      <c r="AW57">
        <v>83888</v>
      </c>
      <c r="AX57">
        <v>83962</v>
      </c>
      <c r="AY57">
        <v>83874</v>
      </c>
      <c r="AZ57">
        <v>84648</v>
      </c>
      <c r="BA57">
        <v>84990</v>
      </c>
      <c r="BB57">
        <v>85083</v>
      </c>
      <c r="BC57">
        <v>84836</v>
      </c>
      <c r="BD57">
        <v>85519</v>
      </c>
      <c r="BE57">
        <v>85966</v>
      </c>
      <c r="BF57">
        <v>86359</v>
      </c>
      <c r="BG57">
        <v>86854</v>
      </c>
      <c r="BH57">
        <v>87197</v>
      </c>
      <c r="BI57">
        <v>87587</v>
      </c>
      <c r="BJ57">
        <v>88040</v>
      </c>
      <c r="BK57">
        <v>88247</v>
      </c>
      <c r="BL57">
        <v>89066</v>
      </c>
      <c r="BM57">
        <v>89250</v>
      </c>
      <c r="BN57">
        <v>89320</v>
      </c>
      <c r="BO57">
        <v>89743</v>
      </c>
      <c r="BP57">
        <v>89845</v>
      </c>
      <c r="BQ57">
        <v>89962</v>
      </c>
      <c r="BR57">
        <v>90139</v>
      </c>
      <c r="BS57">
        <v>90648</v>
      </c>
      <c r="BT57">
        <v>91051</v>
      </c>
      <c r="BU57">
        <v>91196</v>
      </c>
      <c r="BV57">
        <v>91542</v>
      </c>
      <c r="BW57">
        <v>91520</v>
      </c>
      <c r="BX57">
        <v>91660</v>
      </c>
      <c r="BY57">
        <v>91668</v>
      </c>
      <c r="BZ57">
        <v>91926</v>
      </c>
      <c r="CA57">
        <v>91965</v>
      </c>
      <c r="CB57">
        <v>92103</v>
      </c>
      <c r="CC57">
        <v>92348</v>
      </c>
      <c r="CD57">
        <v>92778</v>
      </c>
      <c r="CE57">
        <v>92914</v>
      </c>
      <c r="CF57">
        <v>93115</v>
      </c>
      <c r="CG57">
        <v>93250</v>
      </c>
      <c r="CH57">
        <v>93313</v>
      </c>
      <c r="CI57">
        <v>93530</v>
      </c>
      <c r="CJ57">
        <v>93474</v>
      </c>
      <c r="CK57">
        <v>93600</v>
      </c>
      <c r="CL57">
        <v>93642</v>
      </c>
      <c r="CM57">
        <v>93905</v>
      </c>
      <c r="CN57">
        <v>94088</v>
      </c>
    </row>
    <row r="58" spans="1:92" x14ac:dyDescent="0.25">
      <c r="A58">
        <v>56</v>
      </c>
      <c r="B58">
        <v>68033</v>
      </c>
      <c r="C58">
        <v>70678</v>
      </c>
      <c r="D58">
        <v>69668</v>
      </c>
      <c r="E58">
        <v>70655</v>
      </c>
      <c r="F58">
        <v>71299</v>
      </c>
      <c r="G58">
        <v>71115</v>
      </c>
      <c r="H58">
        <v>71018</v>
      </c>
      <c r="I58">
        <v>71281</v>
      </c>
      <c r="J58">
        <v>71429</v>
      </c>
      <c r="K58">
        <v>74308</v>
      </c>
      <c r="L58">
        <v>75101</v>
      </c>
      <c r="M58">
        <v>75646</v>
      </c>
      <c r="N58">
        <v>75577</v>
      </c>
      <c r="O58">
        <v>74889</v>
      </c>
      <c r="P58">
        <v>74863</v>
      </c>
      <c r="Q58">
        <v>75000</v>
      </c>
      <c r="R58">
        <v>75741</v>
      </c>
      <c r="S58">
        <v>75953</v>
      </c>
      <c r="T58">
        <v>76007</v>
      </c>
      <c r="U58">
        <v>76307</v>
      </c>
      <c r="V58">
        <v>76903</v>
      </c>
      <c r="W58">
        <v>77034</v>
      </c>
      <c r="X58">
        <v>78325</v>
      </c>
      <c r="Y58">
        <v>80653</v>
      </c>
      <c r="Z58">
        <v>81021</v>
      </c>
      <c r="AA58">
        <v>79931</v>
      </c>
      <c r="AB58">
        <v>80117</v>
      </c>
      <c r="AC58">
        <v>80154</v>
      </c>
      <c r="AD58">
        <v>80912</v>
      </c>
      <c r="AE58">
        <v>80890</v>
      </c>
      <c r="AF58">
        <v>80285</v>
      </c>
      <c r="AG58">
        <v>80816</v>
      </c>
      <c r="AH58">
        <v>81699</v>
      </c>
      <c r="AI58">
        <v>82024</v>
      </c>
      <c r="AJ58">
        <v>82192</v>
      </c>
      <c r="AK58">
        <v>82485</v>
      </c>
      <c r="AL58">
        <v>82411</v>
      </c>
      <c r="AM58">
        <v>82957</v>
      </c>
      <c r="AN58">
        <v>82671</v>
      </c>
      <c r="AO58">
        <v>83196</v>
      </c>
      <c r="AP58">
        <v>83054</v>
      </c>
      <c r="AQ58">
        <v>82836</v>
      </c>
      <c r="AR58">
        <v>83008</v>
      </c>
      <c r="AS58">
        <v>82644</v>
      </c>
      <c r="AT58">
        <v>82553</v>
      </c>
      <c r="AU58">
        <v>82873</v>
      </c>
      <c r="AV58">
        <v>83058</v>
      </c>
      <c r="AW58">
        <v>82769</v>
      </c>
      <c r="AX58">
        <v>82830</v>
      </c>
      <c r="AY58">
        <v>82747</v>
      </c>
      <c r="AZ58">
        <v>83522</v>
      </c>
      <c r="BA58">
        <v>83901</v>
      </c>
      <c r="BB58">
        <v>84097</v>
      </c>
      <c r="BC58">
        <v>83773</v>
      </c>
      <c r="BD58">
        <v>84443</v>
      </c>
      <c r="BE58">
        <v>84916</v>
      </c>
      <c r="BF58">
        <v>85410</v>
      </c>
      <c r="BG58">
        <v>85913</v>
      </c>
      <c r="BH58">
        <v>86270</v>
      </c>
      <c r="BI58">
        <v>86623</v>
      </c>
      <c r="BJ58">
        <v>87123</v>
      </c>
      <c r="BK58">
        <v>87361</v>
      </c>
      <c r="BL58">
        <v>88176</v>
      </c>
      <c r="BM58">
        <v>88483</v>
      </c>
      <c r="BN58">
        <v>88530</v>
      </c>
      <c r="BO58">
        <v>89004</v>
      </c>
      <c r="BP58">
        <v>89102</v>
      </c>
      <c r="BQ58">
        <v>89237</v>
      </c>
      <c r="BR58">
        <v>89452</v>
      </c>
      <c r="BS58">
        <v>90020</v>
      </c>
      <c r="BT58">
        <v>90419</v>
      </c>
      <c r="BU58">
        <v>90613</v>
      </c>
      <c r="BV58">
        <v>90882</v>
      </c>
      <c r="BW58">
        <v>90961</v>
      </c>
      <c r="BX58">
        <v>91114</v>
      </c>
      <c r="BY58">
        <v>91156</v>
      </c>
      <c r="BZ58">
        <v>91376</v>
      </c>
      <c r="CA58">
        <v>91458</v>
      </c>
      <c r="CB58">
        <v>91610</v>
      </c>
      <c r="CC58">
        <v>91868</v>
      </c>
      <c r="CD58">
        <v>92310</v>
      </c>
      <c r="CE58">
        <v>92443</v>
      </c>
      <c r="CF58">
        <v>92692</v>
      </c>
      <c r="CG58">
        <v>92828</v>
      </c>
      <c r="CH58">
        <v>92852</v>
      </c>
      <c r="CI58">
        <v>93094</v>
      </c>
      <c r="CJ58">
        <v>93046</v>
      </c>
      <c r="CK58">
        <v>93194</v>
      </c>
      <c r="CL58">
        <v>93224</v>
      </c>
      <c r="CM58">
        <v>93465</v>
      </c>
      <c r="CN58">
        <v>93649</v>
      </c>
    </row>
    <row r="59" spans="1:92" x14ac:dyDescent="0.25">
      <c r="A59">
        <v>57</v>
      </c>
      <c r="B59">
        <v>66741</v>
      </c>
      <c r="C59">
        <v>69505</v>
      </c>
      <c r="D59">
        <v>68490</v>
      </c>
      <c r="E59">
        <v>69346</v>
      </c>
      <c r="F59">
        <v>70091</v>
      </c>
      <c r="G59">
        <v>69802</v>
      </c>
      <c r="H59">
        <v>69742</v>
      </c>
      <c r="I59">
        <v>70125</v>
      </c>
      <c r="J59">
        <v>70171</v>
      </c>
      <c r="K59">
        <v>73086</v>
      </c>
      <c r="L59">
        <v>73862</v>
      </c>
      <c r="M59">
        <v>74372</v>
      </c>
      <c r="N59">
        <v>74327</v>
      </c>
      <c r="O59">
        <v>73577</v>
      </c>
      <c r="P59">
        <v>73540</v>
      </c>
      <c r="Q59">
        <v>73713</v>
      </c>
      <c r="R59">
        <v>74547</v>
      </c>
      <c r="S59">
        <v>74714</v>
      </c>
      <c r="T59">
        <v>74722</v>
      </c>
      <c r="U59">
        <v>75105</v>
      </c>
      <c r="V59">
        <v>75633</v>
      </c>
      <c r="W59">
        <v>75721</v>
      </c>
      <c r="X59">
        <v>77063</v>
      </c>
      <c r="Y59">
        <v>79385</v>
      </c>
      <c r="Z59">
        <v>79825</v>
      </c>
      <c r="AA59">
        <v>78690</v>
      </c>
      <c r="AB59">
        <v>78872</v>
      </c>
      <c r="AC59">
        <v>78836</v>
      </c>
      <c r="AD59">
        <v>79561</v>
      </c>
      <c r="AE59">
        <v>79627</v>
      </c>
      <c r="AF59">
        <v>78893</v>
      </c>
      <c r="AG59">
        <v>79419</v>
      </c>
      <c r="AH59">
        <v>80445</v>
      </c>
      <c r="AI59">
        <v>80829</v>
      </c>
      <c r="AJ59">
        <v>80869</v>
      </c>
      <c r="AK59">
        <v>81158</v>
      </c>
      <c r="AL59">
        <v>81030</v>
      </c>
      <c r="AM59">
        <v>81869</v>
      </c>
      <c r="AN59">
        <v>81485</v>
      </c>
      <c r="AO59">
        <v>81937</v>
      </c>
      <c r="AP59">
        <v>81877</v>
      </c>
      <c r="AQ59">
        <v>81545</v>
      </c>
      <c r="AR59">
        <v>81732</v>
      </c>
      <c r="AS59">
        <v>81336</v>
      </c>
      <c r="AT59">
        <v>81404</v>
      </c>
      <c r="AU59">
        <v>81590</v>
      </c>
      <c r="AV59">
        <v>81749</v>
      </c>
      <c r="AW59">
        <v>81526</v>
      </c>
      <c r="AX59">
        <v>81579</v>
      </c>
      <c r="AY59">
        <v>81407</v>
      </c>
      <c r="AZ59">
        <v>82308</v>
      </c>
      <c r="BA59">
        <v>82710</v>
      </c>
      <c r="BB59">
        <v>82922</v>
      </c>
      <c r="BC59">
        <v>82581</v>
      </c>
      <c r="BD59">
        <v>83328</v>
      </c>
      <c r="BE59">
        <v>83755</v>
      </c>
      <c r="BF59">
        <v>84288</v>
      </c>
      <c r="BG59">
        <v>84853</v>
      </c>
      <c r="BH59">
        <v>85233</v>
      </c>
      <c r="BI59">
        <v>85645</v>
      </c>
      <c r="BJ59">
        <v>86118</v>
      </c>
      <c r="BK59">
        <v>86383</v>
      </c>
      <c r="BL59">
        <v>87230</v>
      </c>
      <c r="BM59">
        <v>87519</v>
      </c>
      <c r="BN59">
        <v>87686</v>
      </c>
      <c r="BO59">
        <v>88182</v>
      </c>
      <c r="BP59">
        <v>88252</v>
      </c>
      <c r="BQ59">
        <v>88510</v>
      </c>
      <c r="BR59">
        <v>88695</v>
      </c>
      <c r="BS59">
        <v>89267</v>
      </c>
      <c r="BT59">
        <v>89721</v>
      </c>
      <c r="BU59">
        <v>89935</v>
      </c>
      <c r="BV59">
        <v>90253</v>
      </c>
      <c r="BW59">
        <v>90332</v>
      </c>
      <c r="BX59">
        <v>90486</v>
      </c>
      <c r="BY59">
        <v>90559</v>
      </c>
      <c r="BZ59">
        <v>90848</v>
      </c>
      <c r="CA59">
        <v>90887</v>
      </c>
      <c r="CB59">
        <v>91052</v>
      </c>
      <c r="CC59">
        <v>91383</v>
      </c>
      <c r="CD59">
        <v>91772</v>
      </c>
      <c r="CE59">
        <v>91988</v>
      </c>
      <c r="CF59">
        <v>92206</v>
      </c>
      <c r="CG59">
        <v>92376</v>
      </c>
      <c r="CH59">
        <v>92419</v>
      </c>
      <c r="CI59">
        <v>92675</v>
      </c>
      <c r="CJ59">
        <v>92572</v>
      </c>
      <c r="CK59">
        <v>92719</v>
      </c>
      <c r="CL59">
        <v>92785</v>
      </c>
      <c r="CM59">
        <v>93030</v>
      </c>
      <c r="CN59">
        <v>93192</v>
      </c>
    </row>
    <row r="60" spans="1:92" x14ac:dyDescent="0.25">
      <c r="A60">
        <v>58</v>
      </c>
      <c r="B60">
        <v>65568</v>
      </c>
      <c r="C60">
        <v>68294</v>
      </c>
      <c r="D60">
        <v>67243</v>
      </c>
      <c r="E60">
        <v>68274</v>
      </c>
      <c r="F60">
        <v>68869</v>
      </c>
      <c r="G60">
        <v>68621</v>
      </c>
      <c r="H60">
        <v>68429</v>
      </c>
      <c r="I60">
        <v>68998</v>
      </c>
      <c r="J60">
        <v>68946</v>
      </c>
      <c r="K60">
        <v>71885</v>
      </c>
      <c r="L60">
        <v>72677</v>
      </c>
      <c r="M60">
        <v>73205</v>
      </c>
      <c r="N60">
        <v>73041</v>
      </c>
      <c r="O60">
        <v>72312</v>
      </c>
      <c r="P60">
        <v>72272</v>
      </c>
      <c r="Q60">
        <v>72425</v>
      </c>
      <c r="R60">
        <v>73163</v>
      </c>
      <c r="S60">
        <v>73402</v>
      </c>
      <c r="T60">
        <v>73445</v>
      </c>
      <c r="U60">
        <v>73762</v>
      </c>
      <c r="V60">
        <v>74369</v>
      </c>
      <c r="W60">
        <v>74389</v>
      </c>
      <c r="X60">
        <v>75732</v>
      </c>
      <c r="Y60">
        <v>78101</v>
      </c>
      <c r="Z60">
        <v>78476</v>
      </c>
      <c r="AA60">
        <v>77320</v>
      </c>
      <c r="AB60">
        <v>77526</v>
      </c>
      <c r="AC60">
        <v>77525</v>
      </c>
      <c r="AD60">
        <v>78272</v>
      </c>
      <c r="AE60">
        <v>78254</v>
      </c>
      <c r="AF60">
        <v>77445</v>
      </c>
      <c r="AG60">
        <v>78143</v>
      </c>
      <c r="AH60">
        <v>79121</v>
      </c>
      <c r="AI60">
        <v>79526</v>
      </c>
      <c r="AJ60">
        <v>79607</v>
      </c>
      <c r="AK60">
        <v>79889</v>
      </c>
      <c r="AL60">
        <v>79524</v>
      </c>
      <c r="AM60">
        <v>80534</v>
      </c>
      <c r="AN60">
        <v>80151</v>
      </c>
      <c r="AO60">
        <v>80585</v>
      </c>
      <c r="AP60">
        <v>80584</v>
      </c>
      <c r="AQ60">
        <v>80142</v>
      </c>
      <c r="AR60">
        <v>80442</v>
      </c>
      <c r="AS60">
        <v>79992</v>
      </c>
      <c r="AT60">
        <v>80023</v>
      </c>
      <c r="AU60">
        <v>80279</v>
      </c>
      <c r="AV60">
        <v>80276</v>
      </c>
      <c r="AW60">
        <v>80131</v>
      </c>
      <c r="AX60">
        <v>80285</v>
      </c>
      <c r="AY60">
        <v>80036</v>
      </c>
      <c r="AZ60">
        <v>81009</v>
      </c>
      <c r="BA60">
        <v>81426</v>
      </c>
      <c r="BB60">
        <v>81665</v>
      </c>
      <c r="BC60">
        <v>81253</v>
      </c>
      <c r="BD60">
        <v>82069</v>
      </c>
      <c r="BE60">
        <v>82554</v>
      </c>
      <c r="BF60">
        <v>83131</v>
      </c>
      <c r="BG60">
        <v>83687</v>
      </c>
      <c r="BH60">
        <v>84118</v>
      </c>
      <c r="BI60">
        <v>84564</v>
      </c>
      <c r="BJ60">
        <v>84987</v>
      </c>
      <c r="BK60">
        <v>85319</v>
      </c>
      <c r="BL60">
        <v>86233</v>
      </c>
      <c r="BM60">
        <v>86482</v>
      </c>
      <c r="BN60">
        <v>86681</v>
      </c>
      <c r="BO60">
        <v>87208</v>
      </c>
      <c r="BP60">
        <v>87302</v>
      </c>
      <c r="BQ60">
        <v>87652</v>
      </c>
      <c r="BR60">
        <v>87809</v>
      </c>
      <c r="BS60">
        <v>88424</v>
      </c>
      <c r="BT60">
        <v>88974</v>
      </c>
      <c r="BU60">
        <v>89149</v>
      </c>
      <c r="BV60">
        <v>89522</v>
      </c>
      <c r="BW60">
        <v>89636</v>
      </c>
      <c r="BX60">
        <v>89822</v>
      </c>
      <c r="BY60">
        <v>89846</v>
      </c>
      <c r="BZ60">
        <v>90193</v>
      </c>
      <c r="CA60">
        <v>90264</v>
      </c>
      <c r="CB60">
        <v>90453</v>
      </c>
      <c r="CC60">
        <v>90804</v>
      </c>
      <c r="CD60">
        <v>91172</v>
      </c>
      <c r="CE60">
        <v>91439</v>
      </c>
      <c r="CF60">
        <v>91645</v>
      </c>
      <c r="CG60">
        <v>91835</v>
      </c>
      <c r="CH60">
        <v>91939</v>
      </c>
      <c r="CI60">
        <v>92206</v>
      </c>
      <c r="CJ60">
        <v>92065</v>
      </c>
      <c r="CK60">
        <v>92255</v>
      </c>
      <c r="CL60">
        <v>92316</v>
      </c>
      <c r="CM60">
        <v>92553</v>
      </c>
      <c r="CN60">
        <v>92727</v>
      </c>
    </row>
    <row r="61" spans="1:92" x14ac:dyDescent="0.25">
      <c r="A61">
        <v>59</v>
      </c>
      <c r="B61">
        <v>64155</v>
      </c>
      <c r="C61">
        <v>66959</v>
      </c>
      <c r="D61">
        <v>65924</v>
      </c>
      <c r="E61">
        <v>66919</v>
      </c>
      <c r="F61">
        <v>67435</v>
      </c>
      <c r="G61">
        <v>67174</v>
      </c>
      <c r="H61">
        <v>67174</v>
      </c>
      <c r="I61">
        <v>67574</v>
      </c>
      <c r="J61">
        <v>67604</v>
      </c>
      <c r="K61">
        <v>70572</v>
      </c>
      <c r="L61">
        <v>71409</v>
      </c>
      <c r="M61">
        <v>71893</v>
      </c>
      <c r="N61">
        <v>71509</v>
      </c>
      <c r="O61">
        <v>70891</v>
      </c>
      <c r="P61">
        <v>70703</v>
      </c>
      <c r="Q61">
        <v>71058</v>
      </c>
      <c r="R61">
        <v>71672</v>
      </c>
      <c r="S61">
        <v>71908</v>
      </c>
      <c r="T61">
        <v>71903</v>
      </c>
      <c r="U61">
        <v>72264</v>
      </c>
      <c r="V61">
        <v>72789</v>
      </c>
      <c r="W61">
        <v>72863</v>
      </c>
      <c r="X61">
        <v>74391</v>
      </c>
      <c r="Y61">
        <v>76621</v>
      </c>
      <c r="Z61">
        <v>77022</v>
      </c>
      <c r="AA61">
        <v>75681</v>
      </c>
      <c r="AB61">
        <v>76073</v>
      </c>
      <c r="AC61">
        <v>75926</v>
      </c>
      <c r="AD61">
        <v>76687</v>
      </c>
      <c r="AE61">
        <v>76741</v>
      </c>
      <c r="AF61">
        <v>75879</v>
      </c>
      <c r="AG61">
        <v>76563</v>
      </c>
      <c r="AH61">
        <v>77615</v>
      </c>
      <c r="AI61">
        <v>77912</v>
      </c>
      <c r="AJ61">
        <v>78127</v>
      </c>
      <c r="AK61">
        <v>78350</v>
      </c>
      <c r="AL61">
        <v>78152</v>
      </c>
      <c r="AM61">
        <v>78934</v>
      </c>
      <c r="AN61">
        <v>78451</v>
      </c>
      <c r="AO61">
        <v>79125</v>
      </c>
      <c r="AP61">
        <v>79143</v>
      </c>
      <c r="AQ61">
        <v>78657</v>
      </c>
      <c r="AR61">
        <v>79010</v>
      </c>
      <c r="AS61">
        <v>78384</v>
      </c>
      <c r="AT61">
        <v>78545</v>
      </c>
      <c r="AU61">
        <v>78730</v>
      </c>
      <c r="AV61">
        <v>78780</v>
      </c>
      <c r="AW61">
        <v>78484</v>
      </c>
      <c r="AX61">
        <v>78728</v>
      </c>
      <c r="AY61">
        <v>78480</v>
      </c>
      <c r="AZ61">
        <v>79534</v>
      </c>
      <c r="BA61">
        <v>79958</v>
      </c>
      <c r="BB61">
        <v>80274</v>
      </c>
      <c r="BC61">
        <v>79837</v>
      </c>
      <c r="BD61">
        <v>80728</v>
      </c>
      <c r="BE61">
        <v>81193</v>
      </c>
      <c r="BF61">
        <v>81925</v>
      </c>
      <c r="BG61">
        <v>82337</v>
      </c>
      <c r="BH61">
        <v>82911</v>
      </c>
      <c r="BI61">
        <v>83372</v>
      </c>
      <c r="BJ61">
        <v>83749</v>
      </c>
      <c r="BK61">
        <v>84099</v>
      </c>
      <c r="BL61">
        <v>85061</v>
      </c>
      <c r="BM61">
        <v>85322</v>
      </c>
      <c r="BN61">
        <v>85565</v>
      </c>
      <c r="BO61">
        <v>86174</v>
      </c>
      <c r="BP61">
        <v>86277</v>
      </c>
      <c r="BQ61">
        <v>86718</v>
      </c>
      <c r="BR61">
        <v>86873</v>
      </c>
      <c r="BS61">
        <v>87524</v>
      </c>
      <c r="BT61">
        <v>88120</v>
      </c>
      <c r="BU61">
        <v>88346</v>
      </c>
      <c r="BV61">
        <v>88665</v>
      </c>
      <c r="BW61">
        <v>88796</v>
      </c>
      <c r="BX61">
        <v>89074</v>
      </c>
      <c r="BY61">
        <v>89094</v>
      </c>
      <c r="BZ61">
        <v>89487</v>
      </c>
      <c r="CA61">
        <v>89598</v>
      </c>
      <c r="CB61">
        <v>89784</v>
      </c>
      <c r="CC61">
        <v>90173</v>
      </c>
      <c r="CD61">
        <v>90548</v>
      </c>
      <c r="CE61">
        <v>90833</v>
      </c>
      <c r="CF61">
        <v>91032</v>
      </c>
      <c r="CG61">
        <v>91283</v>
      </c>
      <c r="CH61">
        <v>91367</v>
      </c>
      <c r="CI61">
        <v>91663</v>
      </c>
      <c r="CJ61">
        <v>91533</v>
      </c>
      <c r="CK61">
        <v>91738</v>
      </c>
      <c r="CL61">
        <v>91781</v>
      </c>
      <c r="CM61">
        <v>92060</v>
      </c>
      <c r="CN61">
        <v>92206</v>
      </c>
    </row>
    <row r="62" spans="1:92" x14ac:dyDescent="0.25">
      <c r="A62">
        <v>60</v>
      </c>
      <c r="B62">
        <v>62805</v>
      </c>
      <c r="C62">
        <v>65598</v>
      </c>
      <c r="D62">
        <v>64443</v>
      </c>
      <c r="E62">
        <v>65673</v>
      </c>
      <c r="F62">
        <v>66122</v>
      </c>
      <c r="G62">
        <v>65908</v>
      </c>
      <c r="H62">
        <v>65777</v>
      </c>
      <c r="I62">
        <v>66168</v>
      </c>
      <c r="J62">
        <v>66176</v>
      </c>
      <c r="K62">
        <v>69211</v>
      </c>
      <c r="L62">
        <v>70042</v>
      </c>
      <c r="M62">
        <v>70544</v>
      </c>
      <c r="N62">
        <v>70124</v>
      </c>
      <c r="O62">
        <v>69429</v>
      </c>
      <c r="P62">
        <v>69226</v>
      </c>
      <c r="Q62">
        <v>69631</v>
      </c>
      <c r="R62">
        <v>70151</v>
      </c>
      <c r="S62">
        <v>70475</v>
      </c>
      <c r="T62">
        <v>70369</v>
      </c>
      <c r="U62">
        <v>70613</v>
      </c>
      <c r="V62">
        <v>71374</v>
      </c>
      <c r="W62">
        <v>71305</v>
      </c>
      <c r="X62">
        <v>72716</v>
      </c>
      <c r="Y62">
        <v>75117</v>
      </c>
      <c r="Z62">
        <v>75549</v>
      </c>
      <c r="AA62">
        <v>74152</v>
      </c>
      <c r="AB62">
        <v>74432</v>
      </c>
      <c r="AC62">
        <v>74251</v>
      </c>
      <c r="AD62">
        <v>75110</v>
      </c>
      <c r="AE62">
        <v>75159</v>
      </c>
      <c r="AF62">
        <v>74286</v>
      </c>
      <c r="AG62">
        <v>74835</v>
      </c>
      <c r="AH62">
        <v>75888</v>
      </c>
      <c r="AI62">
        <v>76284</v>
      </c>
      <c r="AJ62">
        <v>76624</v>
      </c>
      <c r="AK62">
        <v>76761</v>
      </c>
      <c r="AL62">
        <v>76681</v>
      </c>
      <c r="AM62">
        <v>77351</v>
      </c>
      <c r="AN62">
        <v>76611</v>
      </c>
      <c r="AO62">
        <v>77439</v>
      </c>
      <c r="AP62">
        <v>77578</v>
      </c>
      <c r="AQ62">
        <v>77124</v>
      </c>
      <c r="AR62">
        <v>77339</v>
      </c>
      <c r="AS62">
        <v>76664</v>
      </c>
      <c r="AT62">
        <v>76898</v>
      </c>
      <c r="AU62">
        <v>77095</v>
      </c>
      <c r="AV62">
        <v>77102</v>
      </c>
      <c r="AW62">
        <v>76848</v>
      </c>
      <c r="AX62">
        <v>77022</v>
      </c>
      <c r="AY62">
        <v>76826</v>
      </c>
      <c r="AZ62">
        <v>77967</v>
      </c>
      <c r="BA62">
        <v>78390</v>
      </c>
      <c r="BB62">
        <v>78693</v>
      </c>
      <c r="BC62">
        <v>78288</v>
      </c>
      <c r="BD62">
        <v>79247</v>
      </c>
      <c r="BE62">
        <v>79703</v>
      </c>
      <c r="BF62">
        <v>80525</v>
      </c>
      <c r="BG62">
        <v>80949</v>
      </c>
      <c r="BH62">
        <v>81521</v>
      </c>
      <c r="BI62">
        <v>82053</v>
      </c>
      <c r="BJ62">
        <v>82461</v>
      </c>
      <c r="BK62">
        <v>82838</v>
      </c>
      <c r="BL62">
        <v>83778</v>
      </c>
      <c r="BM62">
        <v>84060</v>
      </c>
      <c r="BN62">
        <v>84401</v>
      </c>
      <c r="BO62">
        <v>85044</v>
      </c>
      <c r="BP62">
        <v>85133</v>
      </c>
      <c r="BQ62">
        <v>85574</v>
      </c>
      <c r="BR62">
        <v>85785</v>
      </c>
      <c r="BS62">
        <v>86500</v>
      </c>
      <c r="BT62">
        <v>87133</v>
      </c>
      <c r="BU62">
        <v>87324</v>
      </c>
      <c r="BV62">
        <v>87801</v>
      </c>
      <c r="BW62">
        <v>87873</v>
      </c>
      <c r="BX62">
        <v>88242</v>
      </c>
      <c r="BY62">
        <v>88350</v>
      </c>
      <c r="BZ62">
        <v>88742</v>
      </c>
      <c r="CA62">
        <v>88845</v>
      </c>
      <c r="CB62">
        <v>89074</v>
      </c>
      <c r="CC62">
        <v>89451</v>
      </c>
      <c r="CD62">
        <v>89854</v>
      </c>
      <c r="CE62">
        <v>90188</v>
      </c>
      <c r="CF62">
        <v>90390</v>
      </c>
      <c r="CG62">
        <v>90664</v>
      </c>
      <c r="CH62">
        <v>90754</v>
      </c>
      <c r="CI62">
        <v>91026</v>
      </c>
      <c r="CJ62">
        <v>90910</v>
      </c>
      <c r="CK62">
        <v>91182</v>
      </c>
      <c r="CL62">
        <v>91208</v>
      </c>
      <c r="CM62">
        <v>91508</v>
      </c>
      <c r="CN62">
        <v>91628</v>
      </c>
    </row>
    <row r="63" spans="1:92" x14ac:dyDescent="0.25">
      <c r="A63">
        <v>61</v>
      </c>
      <c r="B63">
        <v>60906</v>
      </c>
      <c r="C63">
        <v>63948</v>
      </c>
      <c r="D63">
        <v>62601</v>
      </c>
      <c r="E63">
        <v>63751</v>
      </c>
      <c r="F63">
        <v>64445</v>
      </c>
      <c r="G63">
        <v>64172</v>
      </c>
      <c r="H63">
        <v>64157</v>
      </c>
      <c r="I63">
        <v>64433</v>
      </c>
      <c r="J63">
        <v>64592</v>
      </c>
      <c r="K63">
        <v>67624</v>
      </c>
      <c r="L63">
        <v>68520</v>
      </c>
      <c r="M63">
        <v>68925</v>
      </c>
      <c r="N63">
        <v>68417</v>
      </c>
      <c r="O63">
        <v>67815</v>
      </c>
      <c r="P63">
        <v>67511</v>
      </c>
      <c r="Q63">
        <v>67922</v>
      </c>
      <c r="R63">
        <v>68425</v>
      </c>
      <c r="S63">
        <v>68892</v>
      </c>
      <c r="T63">
        <v>68704</v>
      </c>
      <c r="U63">
        <v>68833</v>
      </c>
      <c r="V63">
        <v>69681</v>
      </c>
      <c r="W63">
        <v>69562</v>
      </c>
      <c r="X63">
        <v>71048</v>
      </c>
      <c r="Y63">
        <v>73511</v>
      </c>
      <c r="Z63">
        <v>73889</v>
      </c>
      <c r="AA63">
        <v>72511</v>
      </c>
      <c r="AB63">
        <v>72750</v>
      </c>
      <c r="AC63">
        <v>72356</v>
      </c>
      <c r="AD63">
        <v>73335</v>
      </c>
      <c r="AE63">
        <v>73460</v>
      </c>
      <c r="AF63">
        <v>72608</v>
      </c>
      <c r="AG63">
        <v>73060</v>
      </c>
      <c r="AH63">
        <v>74092</v>
      </c>
      <c r="AI63">
        <v>74654</v>
      </c>
      <c r="AJ63">
        <v>75026</v>
      </c>
      <c r="AK63">
        <v>74975</v>
      </c>
      <c r="AL63">
        <v>75134</v>
      </c>
      <c r="AM63">
        <v>75724</v>
      </c>
      <c r="AN63">
        <v>75047</v>
      </c>
      <c r="AO63">
        <v>75607</v>
      </c>
      <c r="AP63">
        <v>75785</v>
      </c>
      <c r="AQ63">
        <v>75459</v>
      </c>
      <c r="AR63">
        <v>75705</v>
      </c>
      <c r="AS63">
        <v>74793</v>
      </c>
      <c r="AT63">
        <v>75244</v>
      </c>
      <c r="AU63">
        <v>75380</v>
      </c>
      <c r="AV63">
        <v>75430</v>
      </c>
      <c r="AW63">
        <v>75074</v>
      </c>
      <c r="AX63">
        <v>75280</v>
      </c>
      <c r="AY63">
        <v>75064</v>
      </c>
      <c r="AZ63">
        <v>76380</v>
      </c>
      <c r="BA63">
        <v>76764</v>
      </c>
      <c r="BB63">
        <v>77004</v>
      </c>
      <c r="BC63">
        <v>76578</v>
      </c>
      <c r="BD63">
        <v>77609</v>
      </c>
      <c r="BE63">
        <v>78125</v>
      </c>
      <c r="BF63">
        <v>79037</v>
      </c>
      <c r="BG63">
        <v>79520</v>
      </c>
      <c r="BH63">
        <v>80122</v>
      </c>
      <c r="BI63">
        <v>80629</v>
      </c>
      <c r="BJ63">
        <v>81153</v>
      </c>
      <c r="BK63">
        <v>81620</v>
      </c>
      <c r="BL63">
        <v>82470</v>
      </c>
      <c r="BM63">
        <v>82740</v>
      </c>
      <c r="BN63">
        <v>83055</v>
      </c>
      <c r="BO63">
        <v>83795</v>
      </c>
      <c r="BP63">
        <v>83877</v>
      </c>
      <c r="BQ63">
        <v>84409</v>
      </c>
      <c r="BR63">
        <v>84669</v>
      </c>
      <c r="BS63">
        <v>85450</v>
      </c>
      <c r="BT63">
        <v>86094</v>
      </c>
      <c r="BU63">
        <v>86309</v>
      </c>
      <c r="BV63">
        <v>86796</v>
      </c>
      <c r="BW63">
        <v>86971</v>
      </c>
      <c r="BX63">
        <v>87281</v>
      </c>
      <c r="BY63">
        <v>87436</v>
      </c>
      <c r="BZ63">
        <v>87836</v>
      </c>
      <c r="CA63">
        <v>87966</v>
      </c>
      <c r="CB63">
        <v>88297</v>
      </c>
      <c r="CC63">
        <v>88723</v>
      </c>
      <c r="CD63">
        <v>89043</v>
      </c>
      <c r="CE63">
        <v>89475</v>
      </c>
      <c r="CF63">
        <v>89691</v>
      </c>
      <c r="CG63">
        <v>89926</v>
      </c>
      <c r="CH63">
        <v>90098</v>
      </c>
      <c r="CI63">
        <v>90398</v>
      </c>
      <c r="CJ63">
        <v>90208</v>
      </c>
      <c r="CK63">
        <v>90561</v>
      </c>
      <c r="CL63">
        <v>90571</v>
      </c>
      <c r="CM63">
        <v>90877</v>
      </c>
      <c r="CN63">
        <v>91009</v>
      </c>
    </row>
    <row r="64" spans="1:92" x14ac:dyDescent="0.25">
      <c r="A64">
        <v>62</v>
      </c>
      <c r="B64">
        <v>59495</v>
      </c>
      <c r="C64">
        <v>62688</v>
      </c>
      <c r="D64">
        <v>61291</v>
      </c>
      <c r="E64">
        <v>62368</v>
      </c>
      <c r="F64">
        <v>63045</v>
      </c>
      <c r="G64">
        <v>62947</v>
      </c>
      <c r="H64">
        <v>62842</v>
      </c>
      <c r="I64">
        <v>63163</v>
      </c>
      <c r="J64">
        <v>63167</v>
      </c>
      <c r="K64">
        <v>66321</v>
      </c>
      <c r="L64">
        <v>67228</v>
      </c>
      <c r="M64">
        <v>67519</v>
      </c>
      <c r="N64">
        <v>66973</v>
      </c>
      <c r="O64">
        <v>66418</v>
      </c>
      <c r="P64">
        <v>66058</v>
      </c>
      <c r="Q64">
        <v>66429</v>
      </c>
      <c r="R64">
        <v>66967</v>
      </c>
      <c r="S64">
        <v>67419</v>
      </c>
      <c r="T64">
        <v>67195</v>
      </c>
      <c r="U64">
        <v>67308</v>
      </c>
      <c r="V64">
        <v>68087</v>
      </c>
      <c r="W64">
        <v>67949</v>
      </c>
      <c r="X64">
        <v>69362</v>
      </c>
      <c r="Y64">
        <v>71858</v>
      </c>
      <c r="Z64">
        <v>72296</v>
      </c>
      <c r="AA64">
        <v>70845</v>
      </c>
      <c r="AB64">
        <v>71198</v>
      </c>
      <c r="AC64">
        <v>70652</v>
      </c>
      <c r="AD64">
        <v>71651</v>
      </c>
      <c r="AE64">
        <v>71731</v>
      </c>
      <c r="AF64">
        <v>70823</v>
      </c>
      <c r="AG64">
        <v>71434</v>
      </c>
      <c r="AH64">
        <v>72477</v>
      </c>
      <c r="AI64">
        <v>72958</v>
      </c>
      <c r="AJ64">
        <v>73339</v>
      </c>
      <c r="AK64">
        <v>73259</v>
      </c>
      <c r="AL64">
        <v>73443</v>
      </c>
      <c r="AM64">
        <v>74118</v>
      </c>
      <c r="AN64">
        <v>73439</v>
      </c>
      <c r="AO64">
        <v>73996</v>
      </c>
      <c r="AP64">
        <v>73886</v>
      </c>
      <c r="AQ64">
        <v>73629</v>
      </c>
      <c r="AR64">
        <v>73956</v>
      </c>
      <c r="AS64">
        <v>73066</v>
      </c>
      <c r="AT64">
        <v>73424</v>
      </c>
      <c r="AU64">
        <v>73544</v>
      </c>
      <c r="AV64">
        <v>73631</v>
      </c>
      <c r="AW64">
        <v>73211</v>
      </c>
      <c r="AX64">
        <v>73529</v>
      </c>
      <c r="AY64">
        <v>73287</v>
      </c>
      <c r="AZ64">
        <v>74653</v>
      </c>
      <c r="BA64">
        <v>74954</v>
      </c>
      <c r="BB64">
        <v>75334</v>
      </c>
      <c r="BC64">
        <v>74913</v>
      </c>
      <c r="BD64">
        <v>76009</v>
      </c>
      <c r="BE64">
        <v>76517</v>
      </c>
      <c r="BF64">
        <v>77534</v>
      </c>
      <c r="BG64">
        <v>78007</v>
      </c>
      <c r="BH64">
        <v>78683</v>
      </c>
      <c r="BI64">
        <v>79210</v>
      </c>
      <c r="BJ64">
        <v>79674</v>
      </c>
      <c r="BK64">
        <v>80172</v>
      </c>
      <c r="BL64">
        <v>81150</v>
      </c>
      <c r="BM64">
        <v>81427</v>
      </c>
      <c r="BN64">
        <v>81719</v>
      </c>
      <c r="BO64">
        <v>82434</v>
      </c>
      <c r="BP64">
        <v>82589</v>
      </c>
      <c r="BQ64">
        <v>83146</v>
      </c>
      <c r="BR64">
        <v>83432</v>
      </c>
      <c r="BS64">
        <v>84281</v>
      </c>
      <c r="BT64">
        <v>84906</v>
      </c>
      <c r="BU64">
        <v>85122</v>
      </c>
      <c r="BV64">
        <v>85763</v>
      </c>
      <c r="BW64">
        <v>85874</v>
      </c>
      <c r="BX64">
        <v>86278</v>
      </c>
      <c r="BY64">
        <v>86401</v>
      </c>
      <c r="BZ64">
        <v>86826</v>
      </c>
      <c r="CA64">
        <v>87047</v>
      </c>
      <c r="CB64">
        <v>87464</v>
      </c>
      <c r="CC64">
        <v>87844</v>
      </c>
      <c r="CD64">
        <v>88256</v>
      </c>
      <c r="CE64">
        <v>88667</v>
      </c>
      <c r="CF64">
        <v>88880</v>
      </c>
      <c r="CG64">
        <v>89200</v>
      </c>
      <c r="CH64">
        <v>89324</v>
      </c>
      <c r="CI64">
        <v>89665</v>
      </c>
      <c r="CJ64">
        <v>89536</v>
      </c>
      <c r="CK64">
        <v>89853</v>
      </c>
      <c r="CL64">
        <v>89902</v>
      </c>
      <c r="CM64">
        <v>90241</v>
      </c>
      <c r="CN64">
        <v>90318</v>
      </c>
    </row>
    <row r="65" spans="1:92" x14ac:dyDescent="0.25">
      <c r="A65">
        <v>63</v>
      </c>
      <c r="B65">
        <v>57857</v>
      </c>
      <c r="C65">
        <v>60880</v>
      </c>
      <c r="D65">
        <v>59677</v>
      </c>
      <c r="E65">
        <v>60609</v>
      </c>
      <c r="F65">
        <v>61408</v>
      </c>
      <c r="G65">
        <v>61169</v>
      </c>
      <c r="H65">
        <v>61297</v>
      </c>
      <c r="I65">
        <v>61595</v>
      </c>
      <c r="J65">
        <v>61513</v>
      </c>
      <c r="K65">
        <v>64648</v>
      </c>
      <c r="L65">
        <v>65534</v>
      </c>
      <c r="M65">
        <v>65860</v>
      </c>
      <c r="N65">
        <v>65220</v>
      </c>
      <c r="O65">
        <v>64607</v>
      </c>
      <c r="P65">
        <v>64271</v>
      </c>
      <c r="Q65">
        <v>64746</v>
      </c>
      <c r="R65">
        <v>65155</v>
      </c>
      <c r="S65">
        <v>65605</v>
      </c>
      <c r="T65">
        <v>65372</v>
      </c>
      <c r="U65">
        <v>65399</v>
      </c>
      <c r="V65">
        <v>66147</v>
      </c>
      <c r="W65">
        <v>65778</v>
      </c>
      <c r="X65">
        <v>67253</v>
      </c>
      <c r="Y65">
        <v>69990</v>
      </c>
      <c r="Z65">
        <v>70502</v>
      </c>
      <c r="AA65">
        <v>68935</v>
      </c>
      <c r="AB65">
        <v>69083</v>
      </c>
      <c r="AC65">
        <v>68831</v>
      </c>
      <c r="AD65">
        <v>69725</v>
      </c>
      <c r="AE65">
        <v>69784</v>
      </c>
      <c r="AF65">
        <v>68733</v>
      </c>
      <c r="AG65">
        <v>69335</v>
      </c>
      <c r="AH65">
        <v>70594</v>
      </c>
      <c r="AI65">
        <v>71064</v>
      </c>
      <c r="AJ65">
        <v>71456</v>
      </c>
      <c r="AK65">
        <v>71236</v>
      </c>
      <c r="AL65">
        <v>71416</v>
      </c>
      <c r="AM65">
        <v>72213</v>
      </c>
      <c r="AN65">
        <v>71486</v>
      </c>
      <c r="AO65">
        <v>72130</v>
      </c>
      <c r="AP65">
        <v>71984</v>
      </c>
      <c r="AQ65">
        <v>71549</v>
      </c>
      <c r="AR65">
        <v>71781</v>
      </c>
      <c r="AS65">
        <v>71060</v>
      </c>
      <c r="AT65">
        <v>71413</v>
      </c>
      <c r="AU65">
        <v>71451</v>
      </c>
      <c r="AV65">
        <v>71556</v>
      </c>
      <c r="AW65">
        <v>71156</v>
      </c>
      <c r="AX65">
        <v>71514</v>
      </c>
      <c r="AY65">
        <v>71190</v>
      </c>
      <c r="AZ65">
        <v>72712</v>
      </c>
      <c r="BA65">
        <v>72916</v>
      </c>
      <c r="BB65">
        <v>73481</v>
      </c>
      <c r="BC65">
        <v>73004</v>
      </c>
      <c r="BD65">
        <v>74149</v>
      </c>
      <c r="BE65">
        <v>74719</v>
      </c>
      <c r="BF65">
        <v>75726</v>
      </c>
      <c r="BG65">
        <v>76272</v>
      </c>
      <c r="BH65">
        <v>77022</v>
      </c>
      <c r="BI65">
        <v>77608</v>
      </c>
      <c r="BJ65">
        <v>78087</v>
      </c>
      <c r="BK65">
        <v>78435</v>
      </c>
      <c r="BL65">
        <v>79505</v>
      </c>
      <c r="BM65">
        <v>79869</v>
      </c>
      <c r="BN65">
        <v>80200</v>
      </c>
      <c r="BO65">
        <v>80971</v>
      </c>
      <c r="BP65">
        <v>81224</v>
      </c>
      <c r="BQ65">
        <v>81674</v>
      </c>
      <c r="BR65">
        <v>82055</v>
      </c>
      <c r="BS65">
        <v>82979</v>
      </c>
      <c r="BT65">
        <v>83637</v>
      </c>
      <c r="BU65">
        <v>83854</v>
      </c>
      <c r="BV65">
        <v>84536</v>
      </c>
      <c r="BW65">
        <v>84666</v>
      </c>
      <c r="BX65">
        <v>85134</v>
      </c>
      <c r="BY65">
        <v>85293</v>
      </c>
      <c r="BZ65">
        <v>85706</v>
      </c>
      <c r="CA65">
        <v>86086</v>
      </c>
      <c r="CB65">
        <v>86462</v>
      </c>
      <c r="CC65">
        <v>86955</v>
      </c>
      <c r="CD65">
        <v>87371</v>
      </c>
      <c r="CE65">
        <v>87720</v>
      </c>
      <c r="CF65">
        <v>88027</v>
      </c>
      <c r="CG65">
        <v>88400</v>
      </c>
      <c r="CH65">
        <v>88586</v>
      </c>
      <c r="CI65">
        <v>88913</v>
      </c>
      <c r="CJ65">
        <v>88758</v>
      </c>
      <c r="CK65">
        <v>89103</v>
      </c>
      <c r="CL65">
        <v>89145</v>
      </c>
      <c r="CM65">
        <v>89542</v>
      </c>
      <c r="CN65">
        <v>89605</v>
      </c>
    </row>
    <row r="66" spans="1:92" x14ac:dyDescent="0.25">
      <c r="A66">
        <v>64</v>
      </c>
      <c r="B66">
        <v>56059</v>
      </c>
      <c r="C66">
        <v>59088</v>
      </c>
      <c r="D66">
        <v>57768</v>
      </c>
      <c r="E66">
        <v>58805</v>
      </c>
      <c r="F66">
        <v>59499</v>
      </c>
      <c r="G66">
        <v>59361</v>
      </c>
      <c r="H66">
        <v>59527</v>
      </c>
      <c r="I66">
        <v>59771</v>
      </c>
      <c r="J66">
        <v>59530</v>
      </c>
      <c r="K66">
        <v>62862</v>
      </c>
      <c r="L66">
        <v>63767</v>
      </c>
      <c r="M66">
        <v>64042</v>
      </c>
      <c r="N66">
        <v>63270</v>
      </c>
      <c r="O66">
        <v>62639</v>
      </c>
      <c r="P66">
        <v>62297</v>
      </c>
      <c r="Q66">
        <v>62860</v>
      </c>
      <c r="R66">
        <v>63158</v>
      </c>
      <c r="S66">
        <v>63622</v>
      </c>
      <c r="T66">
        <v>63410</v>
      </c>
      <c r="U66">
        <v>63285</v>
      </c>
      <c r="V66">
        <v>64090</v>
      </c>
      <c r="W66">
        <v>63678</v>
      </c>
      <c r="X66">
        <v>65006</v>
      </c>
      <c r="Y66">
        <v>67852</v>
      </c>
      <c r="Z66">
        <v>68397</v>
      </c>
      <c r="AA66">
        <v>66798</v>
      </c>
      <c r="AB66">
        <v>66981</v>
      </c>
      <c r="AC66">
        <v>66778</v>
      </c>
      <c r="AD66">
        <v>67745</v>
      </c>
      <c r="AE66">
        <v>67584</v>
      </c>
      <c r="AF66">
        <v>66532</v>
      </c>
      <c r="AG66">
        <v>67178</v>
      </c>
      <c r="AH66">
        <v>68519</v>
      </c>
      <c r="AI66">
        <v>69021</v>
      </c>
      <c r="AJ66">
        <v>69317</v>
      </c>
      <c r="AK66">
        <v>69022</v>
      </c>
      <c r="AL66">
        <v>69337</v>
      </c>
      <c r="AM66">
        <v>70115</v>
      </c>
      <c r="AN66">
        <v>69408</v>
      </c>
      <c r="AO66">
        <v>70069</v>
      </c>
      <c r="AP66">
        <v>70055</v>
      </c>
      <c r="AQ66">
        <v>69616</v>
      </c>
      <c r="AR66">
        <v>69481</v>
      </c>
      <c r="AS66">
        <v>68692</v>
      </c>
      <c r="AT66">
        <v>69303</v>
      </c>
      <c r="AU66">
        <v>69190</v>
      </c>
      <c r="AV66">
        <v>69353</v>
      </c>
      <c r="AW66">
        <v>68896</v>
      </c>
      <c r="AX66">
        <v>69419</v>
      </c>
      <c r="AY66">
        <v>69025</v>
      </c>
      <c r="AZ66">
        <v>70695</v>
      </c>
      <c r="BA66">
        <v>70838</v>
      </c>
      <c r="BB66">
        <v>71327</v>
      </c>
      <c r="BC66">
        <v>70880</v>
      </c>
      <c r="BD66">
        <v>72288</v>
      </c>
      <c r="BE66">
        <v>72775</v>
      </c>
      <c r="BF66">
        <v>73719</v>
      </c>
      <c r="BG66">
        <v>74318</v>
      </c>
      <c r="BH66">
        <v>75290</v>
      </c>
      <c r="BI66">
        <v>75847</v>
      </c>
      <c r="BJ66">
        <v>76353</v>
      </c>
      <c r="BK66">
        <v>76720</v>
      </c>
      <c r="BL66">
        <v>77865</v>
      </c>
      <c r="BM66">
        <v>78167</v>
      </c>
      <c r="BN66">
        <v>78598</v>
      </c>
      <c r="BO66">
        <v>79386</v>
      </c>
      <c r="BP66">
        <v>79694</v>
      </c>
      <c r="BQ66">
        <v>80138</v>
      </c>
      <c r="BR66">
        <v>80527</v>
      </c>
      <c r="BS66">
        <v>81486</v>
      </c>
      <c r="BT66">
        <v>82259</v>
      </c>
      <c r="BU66">
        <v>82455</v>
      </c>
      <c r="BV66">
        <v>83261</v>
      </c>
      <c r="BW66">
        <v>83317</v>
      </c>
      <c r="BX66">
        <v>83891</v>
      </c>
      <c r="BY66">
        <v>84067</v>
      </c>
      <c r="BZ66">
        <v>84576</v>
      </c>
      <c r="CA66">
        <v>84935</v>
      </c>
      <c r="CB66">
        <v>85430</v>
      </c>
      <c r="CC66">
        <v>85946</v>
      </c>
      <c r="CD66">
        <v>86347</v>
      </c>
      <c r="CE66">
        <v>86818</v>
      </c>
      <c r="CF66">
        <v>87039</v>
      </c>
      <c r="CG66">
        <v>87494</v>
      </c>
      <c r="CH66">
        <v>87707</v>
      </c>
      <c r="CI66">
        <v>88058</v>
      </c>
      <c r="CJ66">
        <v>87870</v>
      </c>
      <c r="CK66">
        <v>88316</v>
      </c>
      <c r="CL66">
        <v>88355</v>
      </c>
      <c r="CM66">
        <v>88778</v>
      </c>
      <c r="CN66">
        <v>88818</v>
      </c>
    </row>
    <row r="67" spans="1:92" x14ac:dyDescent="0.25">
      <c r="A67">
        <v>65</v>
      </c>
      <c r="B67">
        <v>54359</v>
      </c>
      <c r="C67">
        <v>56997</v>
      </c>
      <c r="D67">
        <v>55884</v>
      </c>
      <c r="E67">
        <v>56858</v>
      </c>
      <c r="F67">
        <v>57568</v>
      </c>
      <c r="G67">
        <v>57430</v>
      </c>
      <c r="H67">
        <v>57544</v>
      </c>
      <c r="I67">
        <v>57894</v>
      </c>
      <c r="J67">
        <v>57559</v>
      </c>
      <c r="K67">
        <v>61149</v>
      </c>
      <c r="L67">
        <v>61851</v>
      </c>
      <c r="M67">
        <v>62083</v>
      </c>
      <c r="N67">
        <v>61366</v>
      </c>
      <c r="O67">
        <v>60556</v>
      </c>
      <c r="P67">
        <v>60210</v>
      </c>
      <c r="Q67">
        <v>60726</v>
      </c>
      <c r="R67">
        <v>61145</v>
      </c>
      <c r="S67">
        <v>61553</v>
      </c>
      <c r="T67">
        <v>61245</v>
      </c>
      <c r="U67">
        <v>61296</v>
      </c>
      <c r="V67">
        <v>62009</v>
      </c>
      <c r="W67">
        <v>61434</v>
      </c>
      <c r="X67">
        <v>62712</v>
      </c>
      <c r="Y67">
        <v>65506</v>
      </c>
      <c r="Z67">
        <v>66261</v>
      </c>
      <c r="AA67">
        <v>64657</v>
      </c>
      <c r="AB67">
        <v>64835</v>
      </c>
      <c r="AC67">
        <v>64557</v>
      </c>
      <c r="AD67">
        <v>65437</v>
      </c>
      <c r="AE67">
        <v>65396</v>
      </c>
      <c r="AF67">
        <v>64235</v>
      </c>
      <c r="AG67">
        <v>64823</v>
      </c>
      <c r="AH67">
        <v>66217</v>
      </c>
      <c r="AI67">
        <v>66824</v>
      </c>
      <c r="AJ67">
        <v>67147</v>
      </c>
      <c r="AK67">
        <v>66808</v>
      </c>
      <c r="AL67">
        <v>67059</v>
      </c>
      <c r="AM67">
        <v>67823</v>
      </c>
      <c r="AN67">
        <v>67145</v>
      </c>
      <c r="AO67">
        <v>67751</v>
      </c>
      <c r="AP67">
        <v>68002</v>
      </c>
      <c r="AQ67">
        <v>67407</v>
      </c>
      <c r="AR67">
        <v>67285</v>
      </c>
      <c r="AS67">
        <v>66125</v>
      </c>
      <c r="AT67">
        <v>66918</v>
      </c>
      <c r="AU67">
        <v>66880</v>
      </c>
      <c r="AV67">
        <v>67152</v>
      </c>
      <c r="AW67">
        <v>66429</v>
      </c>
      <c r="AX67">
        <v>67114</v>
      </c>
      <c r="AY67">
        <v>66735</v>
      </c>
      <c r="AZ67">
        <v>68492</v>
      </c>
      <c r="BA67">
        <v>68570</v>
      </c>
      <c r="BB67">
        <v>69087</v>
      </c>
      <c r="BC67">
        <v>68651</v>
      </c>
      <c r="BD67">
        <v>70211</v>
      </c>
      <c r="BE67">
        <v>70680</v>
      </c>
      <c r="BF67">
        <v>71836</v>
      </c>
      <c r="BG67">
        <v>72389</v>
      </c>
      <c r="BH67">
        <v>73399</v>
      </c>
      <c r="BI67">
        <v>73951</v>
      </c>
      <c r="BJ67">
        <v>74543</v>
      </c>
      <c r="BK67">
        <v>74913</v>
      </c>
      <c r="BL67">
        <v>76071</v>
      </c>
      <c r="BM67">
        <v>76407</v>
      </c>
      <c r="BN67">
        <v>76809</v>
      </c>
      <c r="BO67">
        <v>77742</v>
      </c>
      <c r="BP67">
        <v>78045</v>
      </c>
      <c r="BQ67">
        <v>78500</v>
      </c>
      <c r="BR67">
        <v>78827</v>
      </c>
      <c r="BS67">
        <v>79884</v>
      </c>
      <c r="BT67">
        <v>80712</v>
      </c>
      <c r="BU67">
        <v>80953</v>
      </c>
      <c r="BV67">
        <v>81848</v>
      </c>
      <c r="BW67">
        <v>81918</v>
      </c>
      <c r="BX67">
        <v>82572</v>
      </c>
      <c r="BY67">
        <v>82747</v>
      </c>
      <c r="BZ67">
        <v>83299</v>
      </c>
      <c r="CA67">
        <v>83732</v>
      </c>
      <c r="CB67">
        <v>84328</v>
      </c>
      <c r="CC67">
        <v>84878</v>
      </c>
      <c r="CD67">
        <v>85268</v>
      </c>
      <c r="CE67">
        <v>85747</v>
      </c>
      <c r="CF67">
        <v>86085</v>
      </c>
      <c r="CG67">
        <v>86453</v>
      </c>
      <c r="CH67">
        <v>86752</v>
      </c>
      <c r="CI67">
        <v>87106</v>
      </c>
      <c r="CJ67">
        <v>86923</v>
      </c>
      <c r="CK67">
        <v>87435</v>
      </c>
      <c r="CL67">
        <v>87488</v>
      </c>
      <c r="CM67">
        <v>87974</v>
      </c>
      <c r="CN67">
        <v>87948</v>
      </c>
    </row>
    <row r="68" spans="1:92" x14ac:dyDescent="0.25">
      <c r="A68">
        <v>66</v>
      </c>
      <c r="B68">
        <v>52083</v>
      </c>
      <c r="C68">
        <v>54788</v>
      </c>
      <c r="D68">
        <v>53488</v>
      </c>
      <c r="E68">
        <v>54720</v>
      </c>
      <c r="F68">
        <v>55269</v>
      </c>
      <c r="G68">
        <v>55217</v>
      </c>
      <c r="H68">
        <v>55283</v>
      </c>
      <c r="I68">
        <v>55618</v>
      </c>
      <c r="J68">
        <v>55158</v>
      </c>
      <c r="K68">
        <v>59077</v>
      </c>
      <c r="L68">
        <v>59680</v>
      </c>
      <c r="M68">
        <v>59935</v>
      </c>
      <c r="N68">
        <v>59104</v>
      </c>
      <c r="O68">
        <v>58448</v>
      </c>
      <c r="P68">
        <v>57812</v>
      </c>
      <c r="Q68">
        <v>58508</v>
      </c>
      <c r="R68">
        <v>58970</v>
      </c>
      <c r="S68">
        <v>59132</v>
      </c>
      <c r="T68">
        <v>58985</v>
      </c>
      <c r="U68">
        <v>58987</v>
      </c>
      <c r="V68">
        <v>59729</v>
      </c>
      <c r="W68">
        <v>59040</v>
      </c>
      <c r="X68">
        <v>60286</v>
      </c>
      <c r="Y68">
        <v>63093</v>
      </c>
      <c r="Z68">
        <v>63785</v>
      </c>
      <c r="AA68">
        <v>62074</v>
      </c>
      <c r="AB68">
        <v>62466</v>
      </c>
      <c r="AC68">
        <v>62209</v>
      </c>
      <c r="AD68">
        <v>62969</v>
      </c>
      <c r="AE68">
        <v>62871</v>
      </c>
      <c r="AF68">
        <v>61740</v>
      </c>
      <c r="AG68">
        <v>62510</v>
      </c>
      <c r="AH68">
        <v>63770</v>
      </c>
      <c r="AI68">
        <v>64433</v>
      </c>
      <c r="AJ68">
        <v>64650</v>
      </c>
      <c r="AK68">
        <v>64401</v>
      </c>
      <c r="AL68">
        <v>64663</v>
      </c>
      <c r="AM68">
        <v>65426</v>
      </c>
      <c r="AN68">
        <v>64576</v>
      </c>
      <c r="AO68">
        <v>65261</v>
      </c>
      <c r="AP68">
        <v>65683</v>
      </c>
      <c r="AQ68">
        <v>65095</v>
      </c>
      <c r="AR68">
        <v>64819</v>
      </c>
      <c r="AS68">
        <v>63805</v>
      </c>
      <c r="AT68">
        <v>64146</v>
      </c>
      <c r="AU68">
        <v>64156</v>
      </c>
      <c r="AV68">
        <v>64815</v>
      </c>
      <c r="AW68">
        <v>64000</v>
      </c>
      <c r="AX68">
        <v>64701</v>
      </c>
      <c r="AY68">
        <v>64167</v>
      </c>
      <c r="AZ68">
        <v>66128</v>
      </c>
      <c r="BA68">
        <v>66182</v>
      </c>
      <c r="BB68">
        <v>66720</v>
      </c>
      <c r="BC68">
        <v>66249</v>
      </c>
      <c r="BD68">
        <v>67937</v>
      </c>
      <c r="BE68">
        <v>68405</v>
      </c>
      <c r="BF68">
        <v>69710</v>
      </c>
      <c r="BG68">
        <v>70325</v>
      </c>
      <c r="BH68">
        <v>71357</v>
      </c>
      <c r="BI68">
        <v>71904</v>
      </c>
      <c r="BJ68">
        <v>72503</v>
      </c>
      <c r="BK68">
        <v>72860</v>
      </c>
      <c r="BL68">
        <v>74094</v>
      </c>
      <c r="BM68">
        <v>74634</v>
      </c>
      <c r="BN68">
        <v>74813</v>
      </c>
      <c r="BO68">
        <v>75951</v>
      </c>
      <c r="BP68">
        <v>76268</v>
      </c>
      <c r="BQ68">
        <v>76713</v>
      </c>
      <c r="BR68">
        <v>76975</v>
      </c>
      <c r="BS68">
        <v>78176</v>
      </c>
      <c r="BT68">
        <v>79019</v>
      </c>
      <c r="BU68">
        <v>79335</v>
      </c>
      <c r="BV68">
        <v>80280</v>
      </c>
      <c r="BW68">
        <v>80404</v>
      </c>
      <c r="BX68">
        <v>81086</v>
      </c>
      <c r="BY68">
        <v>81337</v>
      </c>
      <c r="BZ68">
        <v>81960</v>
      </c>
      <c r="CA68">
        <v>82378</v>
      </c>
      <c r="CB68">
        <v>83092</v>
      </c>
      <c r="CC68">
        <v>83654</v>
      </c>
      <c r="CD68">
        <v>84072</v>
      </c>
      <c r="CE68">
        <v>84593</v>
      </c>
      <c r="CF68">
        <v>84947</v>
      </c>
      <c r="CG68">
        <v>85397</v>
      </c>
      <c r="CH68">
        <v>85659</v>
      </c>
      <c r="CI68">
        <v>86099</v>
      </c>
      <c r="CJ68">
        <v>85904</v>
      </c>
      <c r="CK68">
        <v>86413</v>
      </c>
      <c r="CL68">
        <v>86546</v>
      </c>
      <c r="CM68">
        <v>87030</v>
      </c>
      <c r="CN68">
        <v>87047</v>
      </c>
    </row>
    <row r="69" spans="1:92" x14ac:dyDescent="0.25">
      <c r="A69">
        <v>67</v>
      </c>
      <c r="B69">
        <v>50252</v>
      </c>
      <c r="C69">
        <v>52953</v>
      </c>
      <c r="D69">
        <v>51548</v>
      </c>
      <c r="E69">
        <v>52943</v>
      </c>
      <c r="F69">
        <v>53361</v>
      </c>
      <c r="G69">
        <v>53212</v>
      </c>
      <c r="H69">
        <v>53371</v>
      </c>
      <c r="I69">
        <v>53772</v>
      </c>
      <c r="J69">
        <v>53210</v>
      </c>
      <c r="K69">
        <v>57058</v>
      </c>
      <c r="L69">
        <v>57559</v>
      </c>
      <c r="M69">
        <v>57945</v>
      </c>
      <c r="N69">
        <v>57158</v>
      </c>
      <c r="O69">
        <v>56520</v>
      </c>
      <c r="P69">
        <v>55839</v>
      </c>
      <c r="Q69">
        <v>56350</v>
      </c>
      <c r="R69">
        <v>56785</v>
      </c>
      <c r="S69">
        <v>57048</v>
      </c>
      <c r="T69">
        <v>56952</v>
      </c>
      <c r="U69">
        <v>56782</v>
      </c>
      <c r="V69">
        <v>57514</v>
      </c>
      <c r="W69">
        <v>56528</v>
      </c>
      <c r="X69">
        <v>58173</v>
      </c>
      <c r="Y69">
        <v>60794</v>
      </c>
      <c r="Z69">
        <v>61587</v>
      </c>
      <c r="AA69">
        <v>59780</v>
      </c>
      <c r="AB69">
        <v>60325</v>
      </c>
      <c r="AC69">
        <v>59999</v>
      </c>
      <c r="AD69">
        <v>60693</v>
      </c>
      <c r="AE69">
        <v>60588</v>
      </c>
      <c r="AF69">
        <v>59500</v>
      </c>
      <c r="AG69">
        <v>60094</v>
      </c>
      <c r="AH69">
        <v>61637</v>
      </c>
      <c r="AI69">
        <v>62147</v>
      </c>
      <c r="AJ69">
        <v>62373</v>
      </c>
      <c r="AK69">
        <v>62082</v>
      </c>
      <c r="AL69">
        <v>62397</v>
      </c>
      <c r="AM69">
        <v>63128</v>
      </c>
      <c r="AN69">
        <v>62138</v>
      </c>
      <c r="AO69">
        <v>62895</v>
      </c>
      <c r="AP69">
        <v>63351</v>
      </c>
      <c r="AQ69">
        <v>62771</v>
      </c>
      <c r="AR69">
        <v>62553</v>
      </c>
      <c r="AS69">
        <v>61511</v>
      </c>
      <c r="AT69">
        <v>61940</v>
      </c>
      <c r="AU69">
        <v>61515</v>
      </c>
      <c r="AV69">
        <v>62259</v>
      </c>
      <c r="AW69">
        <v>61681</v>
      </c>
      <c r="AX69">
        <v>62439</v>
      </c>
      <c r="AY69">
        <v>61716</v>
      </c>
      <c r="AZ69">
        <v>63692</v>
      </c>
      <c r="BA69">
        <v>63983</v>
      </c>
      <c r="BB69">
        <v>64546</v>
      </c>
      <c r="BC69">
        <v>64030</v>
      </c>
      <c r="BD69">
        <v>65809</v>
      </c>
      <c r="BE69">
        <v>66121</v>
      </c>
      <c r="BF69">
        <v>67567</v>
      </c>
      <c r="BG69">
        <v>68221</v>
      </c>
      <c r="BH69">
        <v>69299</v>
      </c>
      <c r="BI69">
        <v>69762</v>
      </c>
      <c r="BJ69">
        <v>70475</v>
      </c>
      <c r="BK69">
        <v>70825</v>
      </c>
      <c r="BL69">
        <v>72137</v>
      </c>
      <c r="BM69">
        <v>72670</v>
      </c>
      <c r="BN69">
        <v>73009</v>
      </c>
      <c r="BO69">
        <v>73989</v>
      </c>
      <c r="BP69">
        <v>74313</v>
      </c>
      <c r="BQ69">
        <v>74863</v>
      </c>
      <c r="BR69">
        <v>75124</v>
      </c>
      <c r="BS69">
        <v>76366</v>
      </c>
      <c r="BT69">
        <v>77233</v>
      </c>
      <c r="BU69">
        <v>77571</v>
      </c>
      <c r="BV69">
        <v>78596</v>
      </c>
      <c r="BW69">
        <v>78687</v>
      </c>
      <c r="BX69">
        <v>79421</v>
      </c>
      <c r="BY69">
        <v>79855</v>
      </c>
      <c r="BZ69">
        <v>80466</v>
      </c>
      <c r="CA69">
        <v>80946</v>
      </c>
      <c r="CB69">
        <v>81686</v>
      </c>
      <c r="CC69">
        <v>82293</v>
      </c>
      <c r="CD69">
        <v>82759</v>
      </c>
      <c r="CE69">
        <v>83342</v>
      </c>
      <c r="CF69">
        <v>83685</v>
      </c>
      <c r="CG69">
        <v>84238</v>
      </c>
      <c r="CH69">
        <v>84470</v>
      </c>
      <c r="CI69">
        <v>84976</v>
      </c>
      <c r="CJ69">
        <v>84798</v>
      </c>
      <c r="CK69">
        <v>85332</v>
      </c>
      <c r="CL69">
        <v>85472</v>
      </c>
      <c r="CM69">
        <v>85993</v>
      </c>
      <c r="CN69">
        <v>86034</v>
      </c>
    </row>
    <row r="70" spans="1:92" x14ac:dyDescent="0.25">
      <c r="A70">
        <v>68</v>
      </c>
      <c r="B70">
        <v>48251</v>
      </c>
      <c r="C70">
        <v>50810</v>
      </c>
      <c r="D70">
        <v>49335</v>
      </c>
      <c r="E70">
        <v>50869</v>
      </c>
      <c r="F70">
        <v>51342</v>
      </c>
      <c r="G70">
        <v>51153</v>
      </c>
      <c r="H70">
        <v>51111</v>
      </c>
      <c r="I70">
        <v>51667</v>
      </c>
      <c r="J70">
        <v>51113</v>
      </c>
      <c r="K70">
        <v>55024</v>
      </c>
      <c r="L70">
        <v>55316</v>
      </c>
      <c r="M70">
        <v>55620</v>
      </c>
      <c r="N70">
        <v>54873</v>
      </c>
      <c r="O70">
        <v>54270</v>
      </c>
      <c r="P70">
        <v>53534</v>
      </c>
      <c r="Q70">
        <v>54122</v>
      </c>
      <c r="R70">
        <v>54465</v>
      </c>
      <c r="S70">
        <v>54848</v>
      </c>
      <c r="T70">
        <v>54516</v>
      </c>
      <c r="U70">
        <v>54411</v>
      </c>
      <c r="V70">
        <v>55179</v>
      </c>
      <c r="W70">
        <v>53901</v>
      </c>
      <c r="X70">
        <v>55621</v>
      </c>
      <c r="Y70">
        <v>58430</v>
      </c>
      <c r="Z70">
        <v>59156</v>
      </c>
      <c r="AA70">
        <v>57288</v>
      </c>
      <c r="AB70">
        <v>57766</v>
      </c>
      <c r="AC70">
        <v>57562</v>
      </c>
      <c r="AD70">
        <v>58345</v>
      </c>
      <c r="AE70">
        <v>58284</v>
      </c>
      <c r="AF70">
        <v>56824</v>
      </c>
      <c r="AG70">
        <v>57407</v>
      </c>
      <c r="AH70">
        <v>59075</v>
      </c>
      <c r="AI70">
        <v>59745</v>
      </c>
      <c r="AJ70">
        <v>59708</v>
      </c>
      <c r="AK70">
        <v>59693</v>
      </c>
      <c r="AL70">
        <v>59806</v>
      </c>
      <c r="AM70">
        <v>60501</v>
      </c>
      <c r="AN70">
        <v>59556</v>
      </c>
      <c r="AO70">
        <v>60294</v>
      </c>
      <c r="AP70">
        <v>60696</v>
      </c>
      <c r="AQ70">
        <v>60144</v>
      </c>
      <c r="AR70">
        <v>59946</v>
      </c>
      <c r="AS70">
        <v>58995</v>
      </c>
      <c r="AT70">
        <v>59332</v>
      </c>
      <c r="AU70">
        <v>58985</v>
      </c>
      <c r="AV70">
        <v>59284</v>
      </c>
      <c r="AW70">
        <v>58805</v>
      </c>
      <c r="AX70">
        <v>59816</v>
      </c>
      <c r="AY70">
        <v>58999</v>
      </c>
      <c r="AZ70">
        <v>61081</v>
      </c>
      <c r="BA70">
        <v>61350</v>
      </c>
      <c r="BB70">
        <v>62018</v>
      </c>
      <c r="BC70">
        <v>61533</v>
      </c>
      <c r="BD70">
        <v>63339</v>
      </c>
      <c r="BE70">
        <v>63691</v>
      </c>
      <c r="BF70">
        <v>65130</v>
      </c>
      <c r="BG70">
        <v>65802</v>
      </c>
      <c r="BH70">
        <v>66980</v>
      </c>
      <c r="BI70">
        <v>67539</v>
      </c>
      <c r="BJ70">
        <v>68153</v>
      </c>
      <c r="BK70">
        <v>68470</v>
      </c>
      <c r="BL70">
        <v>69917</v>
      </c>
      <c r="BM70">
        <v>70490</v>
      </c>
      <c r="BN70">
        <v>70910</v>
      </c>
      <c r="BO70">
        <v>71885</v>
      </c>
      <c r="BP70">
        <v>72201</v>
      </c>
      <c r="BQ70">
        <v>72801</v>
      </c>
      <c r="BR70">
        <v>73117</v>
      </c>
      <c r="BS70">
        <v>74436</v>
      </c>
      <c r="BT70">
        <v>75377</v>
      </c>
      <c r="BU70">
        <v>75592</v>
      </c>
      <c r="BV70">
        <v>76761</v>
      </c>
      <c r="BW70">
        <v>76816</v>
      </c>
      <c r="BX70">
        <v>77663</v>
      </c>
      <c r="BY70">
        <v>78131</v>
      </c>
      <c r="BZ70">
        <v>78736</v>
      </c>
      <c r="CA70">
        <v>79325</v>
      </c>
      <c r="CB70">
        <v>80174</v>
      </c>
      <c r="CC70">
        <v>80798</v>
      </c>
      <c r="CD70">
        <v>81357</v>
      </c>
      <c r="CE70">
        <v>81946</v>
      </c>
      <c r="CF70">
        <v>82276</v>
      </c>
      <c r="CG70">
        <v>82976</v>
      </c>
      <c r="CH70">
        <v>83208</v>
      </c>
      <c r="CI70">
        <v>83757</v>
      </c>
      <c r="CJ70">
        <v>83567</v>
      </c>
      <c r="CK70">
        <v>84194</v>
      </c>
      <c r="CL70">
        <v>84309</v>
      </c>
      <c r="CM70">
        <v>84881</v>
      </c>
      <c r="CN70">
        <v>84929</v>
      </c>
    </row>
    <row r="71" spans="1:92" x14ac:dyDescent="0.25">
      <c r="A71">
        <v>69</v>
      </c>
      <c r="B71">
        <v>46172</v>
      </c>
      <c r="C71">
        <v>48302</v>
      </c>
      <c r="D71">
        <v>47022</v>
      </c>
      <c r="E71">
        <v>48551</v>
      </c>
      <c r="F71">
        <v>49098</v>
      </c>
      <c r="G71">
        <v>48910</v>
      </c>
      <c r="H71">
        <v>48992</v>
      </c>
      <c r="I71">
        <v>49308</v>
      </c>
      <c r="J71">
        <v>48748</v>
      </c>
      <c r="K71">
        <v>52874</v>
      </c>
      <c r="L71">
        <v>53009</v>
      </c>
      <c r="M71">
        <v>53171</v>
      </c>
      <c r="N71">
        <v>52496</v>
      </c>
      <c r="O71">
        <v>51937</v>
      </c>
      <c r="P71">
        <v>51090</v>
      </c>
      <c r="Q71">
        <v>51774</v>
      </c>
      <c r="R71">
        <v>52174</v>
      </c>
      <c r="S71">
        <v>52392</v>
      </c>
      <c r="T71">
        <v>52099</v>
      </c>
      <c r="U71">
        <v>52034</v>
      </c>
      <c r="V71">
        <v>52668</v>
      </c>
      <c r="W71">
        <v>51348</v>
      </c>
      <c r="X71">
        <v>52893</v>
      </c>
      <c r="Y71">
        <v>55800</v>
      </c>
      <c r="Z71">
        <v>56632</v>
      </c>
      <c r="AA71">
        <v>54579</v>
      </c>
      <c r="AB71">
        <v>55165</v>
      </c>
      <c r="AC71">
        <v>54842</v>
      </c>
      <c r="AD71">
        <v>55709</v>
      </c>
      <c r="AE71">
        <v>55536</v>
      </c>
      <c r="AF71">
        <v>54151</v>
      </c>
      <c r="AG71">
        <v>54721</v>
      </c>
      <c r="AH71">
        <v>56499</v>
      </c>
      <c r="AI71">
        <v>57042</v>
      </c>
      <c r="AJ71">
        <v>56904</v>
      </c>
      <c r="AK71">
        <v>56890</v>
      </c>
      <c r="AL71">
        <v>57104</v>
      </c>
      <c r="AM71">
        <v>57894</v>
      </c>
      <c r="AN71">
        <v>56767</v>
      </c>
      <c r="AO71">
        <v>57639</v>
      </c>
      <c r="AP71">
        <v>58107</v>
      </c>
      <c r="AQ71">
        <v>57329</v>
      </c>
      <c r="AR71">
        <v>57156</v>
      </c>
      <c r="AS71">
        <v>56154</v>
      </c>
      <c r="AT71">
        <v>56729</v>
      </c>
      <c r="AU71">
        <v>56335</v>
      </c>
      <c r="AV71">
        <v>56579</v>
      </c>
      <c r="AW71">
        <v>55834</v>
      </c>
      <c r="AX71">
        <v>56770</v>
      </c>
      <c r="AY71">
        <v>56209</v>
      </c>
      <c r="AZ71">
        <v>58491</v>
      </c>
      <c r="BA71">
        <v>58776</v>
      </c>
      <c r="BB71">
        <v>59362</v>
      </c>
      <c r="BC71">
        <v>58975</v>
      </c>
      <c r="BD71">
        <v>60841</v>
      </c>
      <c r="BE71">
        <v>61128</v>
      </c>
      <c r="BF71">
        <v>62729</v>
      </c>
      <c r="BG71">
        <v>63218</v>
      </c>
      <c r="BH71">
        <v>64487</v>
      </c>
      <c r="BI71">
        <v>65165</v>
      </c>
      <c r="BJ71">
        <v>65818</v>
      </c>
      <c r="BK71">
        <v>66093</v>
      </c>
      <c r="BL71">
        <v>67690</v>
      </c>
      <c r="BM71">
        <v>68364</v>
      </c>
      <c r="BN71">
        <v>68631</v>
      </c>
      <c r="BO71">
        <v>69730</v>
      </c>
      <c r="BP71">
        <v>70027</v>
      </c>
      <c r="BQ71">
        <v>70636</v>
      </c>
      <c r="BR71">
        <v>70952</v>
      </c>
      <c r="BS71">
        <v>72374</v>
      </c>
      <c r="BT71">
        <v>73392</v>
      </c>
      <c r="BU71">
        <v>73566</v>
      </c>
      <c r="BV71">
        <v>74828</v>
      </c>
      <c r="BW71">
        <v>74764</v>
      </c>
      <c r="BX71">
        <v>75765</v>
      </c>
      <c r="BY71">
        <v>76099</v>
      </c>
      <c r="BZ71">
        <v>76922</v>
      </c>
      <c r="CA71">
        <v>77621</v>
      </c>
      <c r="CB71">
        <v>78507</v>
      </c>
      <c r="CC71">
        <v>79253</v>
      </c>
      <c r="CD71">
        <v>79889</v>
      </c>
      <c r="CE71">
        <v>80415</v>
      </c>
      <c r="CF71">
        <v>80869</v>
      </c>
      <c r="CG71">
        <v>81526</v>
      </c>
      <c r="CH71">
        <v>81860</v>
      </c>
      <c r="CI71">
        <v>82444</v>
      </c>
      <c r="CJ71">
        <v>82195</v>
      </c>
      <c r="CK71">
        <v>82916</v>
      </c>
      <c r="CL71">
        <v>83111</v>
      </c>
      <c r="CM71">
        <v>83678</v>
      </c>
      <c r="CN71">
        <v>83777</v>
      </c>
    </row>
    <row r="72" spans="1:92" x14ac:dyDescent="0.25">
      <c r="A72">
        <v>70</v>
      </c>
      <c r="B72">
        <v>44004</v>
      </c>
      <c r="C72">
        <v>46209</v>
      </c>
      <c r="D72">
        <v>44918</v>
      </c>
      <c r="E72">
        <v>46351</v>
      </c>
      <c r="F72">
        <v>46857</v>
      </c>
      <c r="G72">
        <v>46684</v>
      </c>
      <c r="H72">
        <v>46834</v>
      </c>
      <c r="I72">
        <v>47141</v>
      </c>
      <c r="J72">
        <v>46322</v>
      </c>
      <c r="K72">
        <v>50482</v>
      </c>
      <c r="L72">
        <v>50771</v>
      </c>
      <c r="M72">
        <v>50757</v>
      </c>
      <c r="N72">
        <v>49999</v>
      </c>
      <c r="O72">
        <v>49506</v>
      </c>
      <c r="P72">
        <v>48635</v>
      </c>
      <c r="Q72">
        <v>49318</v>
      </c>
      <c r="R72">
        <v>49883</v>
      </c>
      <c r="S72">
        <v>50093</v>
      </c>
      <c r="T72">
        <v>49519</v>
      </c>
      <c r="U72">
        <v>49677</v>
      </c>
      <c r="V72">
        <v>50048</v>
      </c>
      <c r="W72">
        <v>48768</v>
      </c>
      <c r="X72">
        <v>50294</v>
      </c>
      <c r="Y72">
        <v>53141</v>
      </c>
      <c r="Z72">
        <v>53929</v>
      </c>
      <c r="AA72">
        <v>51921</v>
      </c>
      <c r="AB72">
        <v>52491</v>
      </c>
      <c r="AC72">
        <v>52018</v>
      </c>
      <c r="AD72">
        <v>52906</v>
      </c>
      <c r="AE72">
        <v>52813</v>
      </c>
      <c r="AF72">
        <v>51557</v>
      </c>
      <c r="AG72">
        <v>51944</v>
      </c>
      <c r="AH72">
        <v>53873</v>
      </c>
      <c r="AI72">
        <v>54340</v>
      </c>
      <c r="AJ72">
        <v>54185</v>
      </c>
      <c r="AK72">
        <v>54080</v>
      </c>
      <c r="AL72">
        <v>54320</v>
      </c>
      <c r="AM72">
        <v>55253</v>
      </c>
      <c r="AN72">
        <v>53872</v>
      </c>
      <c r="AO72">
        <v>54842</v>
      </c>
      <c r="AP72">
        <v>55264</v>
      </c>
      <c r="AQ72">
        <v>54656</v>
      </c>
      <c r="AR72">
        <v>54283</v>
      </c>
      <c r="AS72">
        <v>53240</v>
      </c>
      <c r="AT72">
        <v>53785</v>
      </c>
      <c r="AU72">
        <v>53559</v>
      </c>
      <c r="AV72">
        <v>53883</v>
      </c>
      <c r="AW72">
        <v>53173</v>
      </c>
      <c r="AX72">
        <v>53630</v>
      </c>
      <c r="AY72">
        <v>53158</v>
      </c>
      <c r="AZ72">
        <v>55726</v>
      </c>
      <c r="BA72">
        <v>56093</v>
      </c>
      <c r="BB72">
        <v>56400</v>
      </c>
      <c r="BC72">
        <v>56296</v>
      </c>
      <c r="BD72">
        <v>58216</v>
      </c>
      <c r="BE72">
        <v>58357</v>
      </c>
      <c r="BF72">
        <v>59946</v>
      </c>
      <c r="BG72">
        <v>60482</v>
      </c>
      <c r="BH72">
        <v>61830</v>
      </c>
      <c r="BI72">
        <v>62500</v>
      </c>
      <c r="BJ72">
        <v>63241</v>
      </c>
      <c r="BK72">
        <v>63448</v>
      </c>
      <c r="BL72">
        <v>65141</v>
      </c>
      <c r="BM72">
        <v>65879</v>
      </c>
      <c r="BN72">
        <v>66201</v>
      </c>
      <c r="BO72">
        <v>67338</v>
      </c>
      <c r="BP72">
        <v>67645</v>
      </c>
      <c r="BQ72">
        <v>68392</v>
      </c>
      <c r="BR72">
        <v>68565</v>
      </c>
      <c r="BS72">
        <v>70106</v>
      </c>
      <c r="BT72">
        <v>71242</v>
      </c>
      <c r="BU72">
        <v>71423</v>
      </c>
      <c r="BV72">
        <v>72653</v>
      </c>
      <c r="BW72">
        <v>72640</v>
      </c>
      <c r="BX72">
        <v>73692</v>
      </c>
      <c r="BY72">
        <v>74166</v>
      </c>
      <c r="BZ72">
        <v>74957</v>
      </c>
      <c r="CA72">
        <v>75746</v>
      </c>
      <c r="CB72">
        <v>76702</v>
      </c>
      <c r="CC72">
        <v>77546</v>
      </c>
      <c r="CD72">
        <v>78240</v>
      </c>
      <c r="CE72">
        <v>78834</v>
      </c>
      <c r="CF72">
        <v>79309</v>
      </c>
      <c r="CG72">
        <v>79976</v>
      </c>
      <c r="CH72">
        <v>80390</v>
      </c>
      <c r="CI72">
        <v>81006</v>
      </c>
      <c r="CJ72">
        <v>80751</v>
      </c>
      <c r="CK72">
        <v>81544</v>
      </c>
      <c r="CL72">
        <v>81772</v>
      </c>
      <c r="CM72">
        <v>82382</v>
      </c>
      <c r="CN72">
        <v>82528</v>
      </c>
    </row>
    <row r="73" spans="1:92" x14ac:dyDescent="0.25">
      <c r="A73">
        <v>71</v>
      </c>
      <c r="B73">
        <v>41611</v>
      </c>
      <c r="C73">
        <v>43586</v>
      </c>
      <c r="D73">
        <v>42424</v>
      </c>
      <c r="E73">
        <v>43629</v>
      </c>
      <c r="F73">
        <v>44105</v>
      </c>
      <c r="G73">
        <v>44246</v>
      </c>
      <c r="H73">
        <v>44207</v>
      </c>
      <c r="I73">
        <v>44581</v>
      </c>
      <c r="J73">
        <v>43678</v>
      </c>
      <c r="K73">
        <v>47999</v>
      </c>
      <c r="L73">
        <v>48144</v>
      </c>
      <c r="M73">
        <v>48167</v>
      </c>
      <c r="N73">
        <v>47186</v>
      </c>
      <c r="O73">
        <v>46870</v>
      </c>
      <c r="P73">
        <v>45971</v>
      </c>
      <c r="Q73">
        <v>46680</v>
      </c>
      <c r="R73">
        <v>47287</v>
      </c>
      <c r="S73">
        <v>47349</v>
      </c>
      <c r="T73">
        <v>46810</v>
      </c>
      <c r="U73">
        <v>46916</v>
      </c>
      <c r="V73">
        <v>47228</v>
      </c>
      <c r="W73">
        <v>45970</v>
      </c>
      <c r="X73">
        <v>47526</v>
      </c>
      <c r="Y73">
        <v>50388</v>
      </c>
      <c r="Z73">
        <v>51088</v>
      </c>
      <c r="AA73">
        <v>48985</v>
      </c>
      <c r="AB73">
        <v>49588</v>
      </c>
      <c r="AC73">
        <v>49112</v>
      </c>
      <c r="AD73">
        <v>49987</v>
      </c>
      <c r="AE73">
        <v>50013</v>
      </c>
      <c r="AF73">
        <v>48827</v>
      </c>
      <c r="AG73">
        <v>49284</v>
      </c>
      <c r="AH73">
        <v>51040</v>
      </c>
      <c r="AI73">
        <v>51410</v>
      </c>
      <c r="AJ73">
        <v>51314</v>
      </c>
      <c r="AK73">
        <v>51205</v>
      </c>
      <c r="AL73">
        <v>51559</v>
      </c>
      <c r="AM73">
        <v>52466</v>
      </c>
      <c r="AN73">
        <v>51041</v>
      </c>
      <c r="AO73">
        <v>51981</v>
      </c>
      <c r="AP73">
        <v>52400</v>
      </c>
      <c r="AQ73">
        <v>51745</v>
      </c>
      <c r="AR73">
        <v>51426</v>
      </c>
      <c r="AS73">
        <v>50144</v>
      </c>
      <c r="AT73">
        <v>50919</v>
      </c>
      <c r="AU73">
        <v>50660</v>
      </c>
      <c r="AV73">
        <v>51169</v>
      </c>
      <c r="AW73">
        <v>50189</v>
      </c>
      <c r="AX73">
        <v>50766</v>
      </c>
      <c r="AY73">
        <v>50038</v>
      </c>
      <c r="AZ73">
        <v>52794</v>
      </c>
      <c r="BA73">
        <v>53356</v>
      </c>
      <c r="BB73">
        <v>53819</v>
      </c>
      <c r="BC73">
        <v>53488</v>
      </c>
      <c r="BD73">
        <v>55344</v>
      </c>
      <c r="BE73">
        <v>55492</v>
      </c>
      <c r="BF73">
        <v>57277</v>
      </c>
      <c r="BG73">
        <v>57871</v>
      </c>
      <c r="BH73">
        <v>59178</v>
      </c>
      <c r="BI73">
        <v>59844</v>
      </c>
      <c r="BJ73">
        <v>60569</v>
      </c>
      <c r="BK73">
        <v>60837</v>
      </c>
      <c r="BL73">
        <v>62783</v>
      </c>
      <c r="BM73">
        <v>63305</v>
      </c>
      <c r="BN73">
        <v>63586</v>
      </c>
      <c r="BO73">
        <v>64891</v>
      </c>
      <c r="BP73">
        <v>65122</v>
      </c>
      <c r="BQ73">
        <v>65985</v>
      </c>
      <c r="BR73">
        <v>66131</v>
      </c>
      <c r="BS73">
        <v>67731</v>
      </c>
      <c r="BT73">
        <v>68895</v>
      </c>
      <c r="BU73">
        <v>69124</v>
      </c>
      <c r="BV73">
        <v>70435</v>
      </c>
      <c r="BW73">
        <v>70446</v>
      </c>
      <c r="BX73">
        <v>71401</v>
      </c>
      <c r="BY73">
        <v>71965</v>
      </c>
      <c r="BZ73">
        <v>72928</v>
      </c>
      <c r="CA73">
        <v>73754</v>
      </c>
      <c r="CB73">
        <v>74682</v>
      </c>
      <c r="CC73">
        <v>75564</v>
      </c>
      <c r="CD73">
        <v>76427</v>
      </c>
      <c r="CE73">
        <v>77055</v>
      </c>
      <c r="CF73">
        <v>77536</v>
      </c>
      <c r="CG73">
        <v>78215</v>
      </c>
      <c r="CH73">
        <v>78829</v>
      </c>
      <c r="CI73">
        <v>79416</v>
      </c>
      <c r="CJ73">
        <v>79273</v>
      </c>
      <c r="CK73">
        <v>80032</v>
      </c>
      <c r="CL73">
        <v>80244</v>
      </c>
      <c r="CM73">
        <v>80885</v>
      </c>
      <c r="CN73">
        <v>81182</v>
      </c>
    </row>
    <row r="74" spans="1:92" x14ac:dyDescent="0.25">
      <c r="A74">
        <v>72</v>
      </c>
      <c r="B74">
        <v>39661</v>
      </c>
      <c r="C74">
        <v>41511</v>
      </c>
      <c r="D74">
        <v>40246</v>
      </c>
      <c r="E74">
        <v>41380</v>
      </c>
      <c r="F74">
        <v>41905</v>
      </c>
      <c r="G74">
        <v>42270</v>
      </c>
      <c r="H74">
        <v>42127</v>
      </c>
      <c r="I74">
        <v>42344</v>
      </c>
      <c r="J74">
        <v>41447</v>
      </c>
      <c r="K74">
        <v>45745</v>
      </c>
      <c r="L74">
        <v>45815</v>
      </c>
      <c r="M74">
        <v>45928</v>
      </c>
      <c r="N74">
        <v>44879</v>
      </c>
      <c r="O74">
        <v>44654</v>
      </c>
      <c r="P74">
        <v>43741</v>
      </c>
      <c r="Q74">
        <v>44349</v>
      </c>
      <c r="R74">
        <v>44984</v>
      </c>
      <c r="S74">
        <v>45081</v>
      </c>
      <c r="T74">
        <v>44465</v>
      </c>
      <c r="U74">
        <v>44629</v>
      </c>
      <c r="V74">
        <v>44715</v>
      </c>
      <c r="W74">
        <v>43565</v>
      </c>
      <c r="X74">
        <v>44917</v>
      </c>
      <c r="Y74">
        <v>47795</v>
      </c>
      <c r="Z74">
        <v>48772</v>
      </c>
      <c r="AA74">
        <v>46471</v>
      </c>
      <c r="AB74">
        <v>47192</v>
      </c>
      <c r="AC74">
        <v>46600</v>
      </c>
      <c r="AD74">
        <v>47456</v>
      </c>
      <c r="AE74">
        <v>47431</v>
      </c>
      <c r="AF74">
        <v>46149</v>
      </c>
      <c r="AG74">
        <v>46613</v>
      </c>
      <c r="AH74">
        <v>48356</v>
      </c>
      <c r="AI74">
        <v>48675</v>
      </c>
      <c r="AJ74">
        <v>48539</v>
      </c>
      <c r="AK74">
        <v>48430</v>
      </c>
      <c r="AL74">
        <v>48919</v>
      </c>
      <c r="AM74">
        <v>49859</v>
      </c>
      <c r="AN74">
        <v>48351</v>
      </c>
      <c r="AO74">
        <v>49213</v>
      </c>
      <c r="AP74">
        <v>49661</v>
      </c>
      <c r="AQ74">
        <v>49139</v>
      </c>
      <c r="AR74">
        <v>48799</v>
      </c>
      <c r="AS74">
        <v>47361</v>
      </c>
      <c r="AT74">
        <v>48015</v>
      </c>
      <c r="AU74">
        <v>47650</v>
      </c>
      <c r="AV74">
        <v>48385</v>
      </c>
      <c r="AW74">
        <v>47364</v>
      </c>
      <c r="AX74">
        <v>47966</v>
      </c>
      <c r="AY74">
        <v>47304</v>
      </c>
      <c r="AZ74">
        <v>49726</v>
      </c>
      <c r="BA74">
        <v>50339</v>
      </c>
      <c r="BB74">
        <v>51137</v>
      </c>
      <c r="BC74">
        <v>50710</v>
      </c>
      <c r="BD74">
        <v>52641</v>
      </c>
      <c r="BE74">
        <v>52683</v>
      </c>
      <c r="BF74">
        <v>54538</v>
      </c>
      <c r="BG74">
        <v>55209</v>
      </c>
      <c r="BH74">
        <v>56417</v>
      </c>
      <c r="BI74">
        <v>57117</v>
      </c>
      <c r="BJ74">
        <v>57753</v>
      </c>
      <c r="BK74">
        <v>58123</v>
      </c>
      <c r="BL74">
        <v>60128</v>
      </c>
      <c r="BM74">
        <v>60548</v>
      </c>
      <c r="BN74">
        <v>60919</v>
      </c>
      <c r="BO74">
        <v>62215</v>
      </c>
      <c r="BP74">
        <v>62570</v>
      </c>
      <c r="BQ74">
        <v>63379</v>
      </c>
      <c r="BR74">
        <v>63581</v>
      </c>
      <c r="BS74">
        <v>65347</v>
      </c>
      <c r="BT74">
        <v>66445</v>
      </c>
      <c r="BU74">
        <v>66536</v>
      </c>
      <c r="BV74">
        <v>68043</v>
      </c>
      <c r="BW74">
        <v>68041</v>
      </c>
      <c r="BX74">
        <v>69074</v>
      </c>
      <c r="BY74">
        <v>69591</v>
      </c>
      <c r="BZ74">
        <v>70662</v>
      </c>
      <c r="CA74">
        <v>71563</v>
      </c>
      <c r="CB74">
        <v>72519</v>
      </c>
      <c r="CC74">
        <v>73558</v>
      </c>
      <c r="CD74">
        <v>74461</v>
      </c>
      <c r="CE74">
        <v>75100</v>
      </c>
      <c r="CF74">
        <v>75676</v>
      </c>
      <c r="CG74">
        <v>76440</v>
      </c>
      <c r="CH74">
        <v>77161</v>
      </c>
      <c r="CI74">
        <v>77736</v>
      </c>
      <c r="CJ74">
        <v>77632</v>
      </c>
      <c r="CK74">
        <v>78426</v>
      </c>
      <c r="CL74">
        <v>78663</v>
      </c>
      <c r="CM74">
        <v>79339</v>
      </c>
      <c r="CN74">
        <v>79671</v>
      </c>
    </row>
    <row r="75" spans="1:92" x14ac:dyDescent="0.25">
      <c r="A75">
        <v>73</v>
      </c>
      <c r="B75">
        <v>37192</v>
      </c>
      <c r="C75">
        <v>38821</v>
      </c>
      <c r="D75">
        <v>37707</v>
      </c>
      <c r="E75">
        <v>38773</v>
      </c>
      <c r="F75">
        <v>39406</v>
      </c>
      <c r="G75">
        <v>39625</v>
      </c>
      <c r="H75">
        <v>39586</v>
      </c>
      <c r="I75">
        <v>39649</v>
      </c>
      <c r="J75">
        <v>38779</v>
      </c>
      <c r="K75">
        <v>43187</v>
      </c>
      <c r="L75">
        <v>42935</v>
      </c>
      <c r="M75">
        <v>43098</v>
      </c>
      <c r="N75">
        <v>41977</v>
      </c>
      <c r="O75">
        <v>41980</v>
      </c>
      <c r="P75">
        <v>40963</v>
      </c>
      <c r="Q75">
        <v>41523</v>
      </c>
      <c r="R75">
        <v>42207</v>
      </c>
      <c r="S75">
        <v>42217</v>
      </c>
      <c r="T75">
        <v>41471</v>
      </c>
      <c r="U75">
        <v>41802</v>
      </c>
      <c r="V75">
        <v>41886</v>
      </c>
      <c r="W75">
        <v>40541</v>
      </c>
      <c r="X75">
        <v>41921</v>
      </c>
      <c r="Y75">
        <v>44906</v>
      </c>
      <c r="Z75">
        <v>45707</v>
      </c>
      <c r="AA75">
        <v>43534</v>
      </c>
      <c r="AB75">
        <v>44353</v>
      </c>
      <c r="AC75">
        <v>43748</v>
      </c>
      <c r="AD75">
        <v>44536</v>
      </c>
      <c r="AE75">
        <v>44447</v>
      </c>
      <c r="AF75">
        <v>43143</v>
      </c>
      <c r="AG75">
        <v>43474</v>
      </c>
      <c r="AH75">
        <v>45259</v>
      </c>
      <c r="AI75">
        <v>45547</v>
      </c>
      <c r="AJ75">
        <v>45417</v>
      </c>
      <c r="AK75">
        <v>45209</v>
      </c>
      <c r="AL75">
        <v>45961</v>
      </c>
      <c r="AM75">
        <v>46907</v>
      </c>
      <c r="AN75">
        <v>45271</v>
      </c>
      <c r="AO75">
        <v>46067</v>
      </c>
      <c r="AP75">
        <v>46713</v>
      </c>
      <c r="AQ75">
        <v>46112</v>
      </c>
      <c r="AR75">
        <v>45724</v>
      </c>
      <c r="AS75">
        <v>44282</v>
      </c>
      <c r="AT75">
        <v>44806</v>
      </c>
      <c r="AU75">
        <v>44529</v>
      </c>
      <c r="AV75">
        <v>45122</v>
      </c>
      <c r="AW75">
        <v>44080</v>
      </c>
      <c r="AX75">
        <v>44960</v>
      </c>
      <c r="AY75">
        <v>44198</v>
      </c>
      <c r="AZ75">
        <v>46725</v>
      </c>
      <c r="BA75">
        <v>46955</v>
      </c>
      <c r="BB75">
        <v>47638</v>
      </c>
      <c r="BC75">
        <v>47766</v>
      </c>
      <c r="BD75">
        <v>49721</v>
      </c>
      <c r="BE75">
        <v>49701</v>
      </c>
      <c r="BF75">
        <v>51490</v>
      </c>
      <c r="BG75">
        <v>52326</v>
      </c>
      <c r="BH75">
        <v>53446</v>
      </c>
      <c r="BI75">
        <v>54087</v>
      </c>
      <c r="BJ75">
        <v>54689</v>
      </c>
      <c r="BK75">
        <v>55091</v>
      </c>
      <c r="BL75">
        <v>57113</v>
      </c>
      <c r="BM75">
        <v>57599</v>
      </c>
      <c r="BN75">
        <v>58077</v>
      </c>
      <c r="BO75">
        <v>59448</v>
      </c>
      <c r="BP75">
        <v>59671</v>
      </c>
      <c r="BQ75">
        <v>60599</v>
      </c>
      <c r="BR75">
        <v>60787</v>
      </c>
      <c r="BS75">
        <v>62601</v>
      </c>
      <c r="BT75">
        <v>64010</v>
      </c>
      <c r="BU75">
        <v>63900</v>
      </c>
      <c r="BV75">
        <v>65449</v>
      </c>
      <c r="BW75">
        <v>65554</v>
      </c>
      <c r="BX75">
        <v>66543</v>
      </c>
      <c r="BY75">
        <v>67047</v>
      </c>
      <c r="BZ75">
        <v>68194</v>
      </c>
      <c r="CA75">
        <v>69199</v>
      </c>
      <c r="CB75">
        <v>70293</v>
      </c>
      <c r="CC75">
        <v>71383</v>
      </c>
      <c r="CD75">
        <v>72373</v>
      </c>
      <c r="CE75">
        <v>72930</v>
      </c>
      <c r="CF75">
        <v>73651</v>
      </c>
      <c r="CG75">
        <v>74463</v>
      </c>
      <c r="CH75">
        <v>75273</v>
      </c>
      <c r="CI75">
        <v>75952</v>
      </c>
      <c r="CJ75">
        <v>75850</v>
      </c>
      <c r="CK75">
        <v>76596</v>
      </c>
      <c r="CL75">
        <v>76927</v>
      </c>
      <c r="CM75">
        <v>77674</v>
      </c>
      <c r="CN75">
        <v>77959</v>
      </c>
    </row>
    <row r="76" spans="1:92" x14ac:dyDescent="0.25">
      <c r="A76">
        <v>74</v>
      </c>
      <c r="B76">
        <v>34607</v>
      </c>
      <c r="C76">
        <v>36230</v>
      </c>
      <c r="D76">
        <v>34986</v>
      </c>
      <c r="E76">
        <v>36038</v>
      </c>
      <c r="F76">
        <v>36760</v>
      </c>
      <c r="G76">
        <v>36846</v>
      </c>
      <c r="H76">
        <v>36707</v>
      </c>
      <c r="I76">
        <v>36899</v>
      </c>
      <c r="J76">
        <v>36158</v>
      </c>
      <c r="K76">
        <v>40548</v>
      </c>
      <c r="L76">
        <v>40039</v>
      </c>
      <c r="M76">
        <v>40317</v>
      </c>
      <c r="N76">
        <v>39055</v>
      </c>
      <c r="O76">
        <v>39104</v>
      </c>
      <c r="P76">
        <v>38210</v>
      </c>
      <c r="Q76">
        <v>38781</v>
      </c>
      <c r="R76">
        <v>39441</v>
      </c>
      <c r="S76">
        <v>39314</v>
      </c>
      <c r="T76">
        <v>38699</v>
      </c>
      <c r="U76">
        <v>38976</v>
      </c>
      <c r="V76">
        <v>38871</v>
      </c>
      <c r="W76">
        <v>37628</v>
      </c>
      <c r="X76">
        <v>38815</v>
      </c>
      <c r="Y76">
        <v>41873</v>
      </c>
      <c r="Z76">
        <v>42587</v>
      </c>
      <c r="AA76">
        <v>40550</v>
      </c>
      <c r="AB76">
        <v>41510</v>
      </c>
      <c r="AC76">
        <v>40694</v>
      </c>
      <c r="AD76">
        <v>41353</v>
      </c>
      <c r="AE76">
        <v>41213</v>
      </c>
      <c r="AF76">
        <v>40072</v>
      </c>
      <c r="AG76">
        <v>40373</v>
      </c>
      <c r="AH76">
        <v>42012</v>
      </c>
      <c r="AI76">
        <v>42353</v>
      </c>
      <c r="AJ76">
        <v>42327</v>
      </c>
      <c r="AK76">
        <v>41913</v>
      </c>
      <c r="AL76">
        <v>42606</v>
      </c>
      <c r="AM76">
        <v>43789</v>
      </c>
      <c r="AN76">
        <v>42123</v>
      </c>
      <c r="AO76">
        <v>43016</v>
      </c>
      <c r="AP76">
        <v>43484</v>
      </c>
      <c r="AQ76">
        <v>42863</v>
      </c>
      <c r="AR76">
        <v>42544</v>
      </c>
      <c r="AS76">
        <v>41100</v>
      </c>
      <c r="AT76">
        <v>41644</v>
      </c>
      <c r="AU76">
        <v>41188</v>
      </c>
      <c r="AV76">
        <v>41810</v>
      </c>
      <c r="AW76">
        <v>40809</v>
      </c>
      <c r="AX76">
        <v>41812</v>
      </c>
      <c r="AY76">
        <v>40977</v>
      </c>
      <c r="AZ76">
        <v>43661</v>
      </c>
      <c r="BA76">
        <v>43888</v>
      </c>
      <c r="BB76">
        <v>44332</v>
      </c>
      <c r="BC76">
        <v>44348</v>
      </c>
      <c r="BD76">
        <v>46734</v>
      </c>
      <c r="BE76">
        <v>46552</v>
      </c>
      <c r="BF76">
        <v>48424</v>
      </c>
      <c r="BG76">
        <v>49295</v>
      </c>
      <c r="BH76">
        <v>50431</v>
      </c>
      <c r="BI76">
        <v>51083</v>
      </c>
      <c r="BJ76">
        <v>51720</v>
      </c>
      <c r="BK76">
        <v>52087</v>
      </c>
      <c r="BL76">
        <v>54121</v>
      </c>
      <c r="BM76">
        <v>54546</v>
      </c>
      <c r="BN76">
        <v>55125</v>
      </c>
      <c r="BO76">
        <v>56562</v>
      </c>
      <c r="BP76">
        <v>56712</v>
      </c>
      <c r="BQ76">
        <v>57734</v>
      </c>
      <c r="BR76">
        <v>57722</v>
      </c>
      <c r="BS76">
        <v>59945</v>
      </c>
      <c r="BT76">
        <v>61216</v>
      </c>
      <c r="BU76">
        <v>61216</v>
      </c>
      <c r="BV76">
        <v>62737</v>
      </c>
      <c r="BW76">
        <v>62717</v>
      </c>
      <c r="BX76">
        <v>63910</v>
      </c>
      <c r="BY76">
        <v>64471</v>
      </c>
      <c r="BZ76">
        <v>65603</v>
      </c>
      <c r="CA76">
        <v>66634</v>
      </c>
      <c r="CB76">
        <v>67803</v>
      </c>
      <c r="CC76">
        <v>69050</v>
      </c>
      <c r="CD76">
        <v>69952</v>
      </c>
      <c r="CE76">
        <v>70578</v>
      </c>
      <c r="CF76">
        <v>71444</v>
      </c>
      <c r="CG76">
        <v>72281</v>
      </c>
      <c r="CH76">
        <v>73274</v>
      </c>
      <c r="CI76">
        <v>73954</v>
      </c>
      <c r="CJ76">
        <v>73947</v>
      </c>
      <c r="CK76">
        <v>74663</v>
      </c>
      <c r="CL76">
        <v>74986</v>
      </c>
      <c r="CM76">
        <v>75810</v>
      </c>
      <c r="CN76">
        <v>76182</v>
      </c>
    </row>
    <row r="77" spans="1:92" x14ac:dyDescent="0.25">
      <c r="A77">
        <v>75</v>
      </c>
      <c r="B77">
        <v>32057</v>
      </c>
      <c r="C77">
        <v>33645</v>
      </c>
      <c r="D77">
        <v>32229</v>
      </c>
      <c r="E77">
        <v>33169</v>
      </c>
      <c r="F77">
        <v>34090</v>
      </c>
      <c r="G77">
        <v>34029</v>
      </c>
      <c r="H77">
        <v>34114</v>
      </c>
      <c r="I77">
        <v>34119</v>
      </c>
      <c r="J77">
        <v>33169</v>
      </c>
      <c r="K77">
        <v>37662</v>
      </c>
      <c r="L77">
        <v>36957</v>
      </c>
      <c r="M77">
        <v>37569</v>
      </c>
      <c r="N77">
        <v>36127</v>
      </c>
      <c r="O77">
        <v>36139</v>
      </c>
      <c r="P77">
        <v>35113</v>
      </c>
      <c r="Q77">
        <v>35912</v>
      </c>
      <c r="R77">
        <v>36466</v>
      </c>
      <c r="S77">
        <v>36400</v>
      </c>
      <c r="T77">
        <v>35653</v>
      </c>
      <c r="U77">
        <v>36071</v>
      </c>
      <c r="V77">
        <v>36002</v>
      </c>
      <c r="W77">
        <v>34541</v>
      </c>
      <c r="X77">
        <v>35731</v>
      </c>
      <c r="Y77">
        <v>38757</v>
      </c>
      <c r="Z77">
        <v>39632</v>
      </c>
      <c r="AA77">
        <v>37452</v>
      </c>
      <c r="AB77">
        <v>38482</v>
      </c>
      <c r="AC77">
        <v>37497</v>
      </c>
      <c r="AD77">
        <v>38182</v>
      </c>
      <c r="AE77">
        <v>37749</v>
      </c>
      <c r="AF77">
        <v>36911</v>
      </c>
      <c r="AG77">
        <v>37416</v>
      </c>
      <c r="AH77">
        <v>38894</v>
      </c>
      <c r="AI77">
        <v>38947</v>
      </c>
      <c r="AJ77">
        <v>39027</v>
      </c>
      <c r="AK77">
        <v>38584</v>
      </c>
      <c r="AL77">
        <v>39182</v>
      </c>
      <c r="AM77">
        <v>40462</v>
      </c>
      <c r="AN77">
        <v>38800</v>
      </c>
      <c r="AO77">
        <v>39811</v>
      </c>
      <c r="AP77">
        <v>40201</v>
      </c>
      <c r="AQ77">
        <v>39481</v>
      </c>
      <c r="AR77">
        <v>39439</v>
      </c>
      <c r="AS77">
        <v>37771</v>
      </c>
      <c r="AT77">
        <v>38486</v>
      </c>
      <c r="AU77">
        <v>38031</v>
      </c>
      <c r="AV77">
        <v>38492</v>
      </c>
      <c r="AW77">
        <v>37561</v>
      </c>
      <c r="AX77">
        <v>38596</v>
      </c>
      <c r="AY77">
        <v>37760</v>
      </c>
      <c r="AZ77">
        <v>40498</v>
      </c>
      <c r="BA77">
        <v>40711</v>
      </c>
      <c r="BB77">
        <v>41242</v>
      </c>
      <c r="BC77">
        <v>40973</v>
      </c>
      <c r="BD77">
        <v>43378</v>
      </c>
      <c r="BE77">
        <v>43478</v>
      </c>
      <c r="BF77">
        <v>45276</v>
      </c>
      <c r="BG77">
        <v>46040</v>
      </c>
      <c r="BH77">
        <v>47292</v>
      </c>
      <c r="BI77">
        <v>47962</v>
      </c>
      <c r="BJ77">
        <v>48594</v>
      </c>
      <c r="BK77">
        <v>48701</v>
      </c>
      <c r="BL77">
        <v>51056</v>
      </c>
      <c r="BM77">
        <v>51430</v>
      </c>
      <c r="BN77">
        <v>52023</v>
      </c>
      <c r="BO77">
        <v>53590</v>
      </c>
      <c r="BP77">
        <v>53570</v>
      </c>
      <c r="BQ77">
        <v>54689</v>
      </c>
      <c r="BR77">
        <v>54549</v>
      </c>
      <c r="BS77">
        <v>57089</v>
      </c>
      <c r="BT77">
        <v>58427</v>
      </c>
      <c r="BU77">
        <v>58353</v>
      </c>
      <c r="BV77">
        <v>59982</v>
      </c>
      <c r="BW77">
        <v>59667</v>
      </c>
      <c r="BX77">
        <v>61208</v>
      </c>
      <c r="BY77">
        <v>61765</v>
      </c>
      <c r="BZ77">
        <v>62867</v>
      </c>
      <c r="CA77">
        <v>63873</v>
      </c>
      <c r="CB77">
        <v>65031</v>
      </c>
      <c r="CC77">
        <v>66422</v>
      </c>
      <c r="CD77">
        <v>67485</v>
      </c>
      <c r="CE77">
        <v>68119</v>
      </c>
      <c r="CF77">
        <v>69010</v>
      </c>
      <c r="CG77">
        <v>69969</v>
      </c>
      <c r="CH77">
        <v>71022</v>
      </c>
      <c r="CI77">
        <v>71824</v>
      </c>
      <c r="CJ77">
        <v>71807</v>
      </c>
      <c r="CK77">
        <v>72579</v>
      </c>
      <c r="CL77">
        <v>72940</v>
      </c>
      <c r="CM77">
        <v>73867</v>
      </c>
      <c r="CN77">
        <v>74141</v>
      </c>
    </row>
    <row r="78" spans="1:92" x14ac:dyDescent="0.25">
      <c r="A78">
        <v>76</v>
      </c>
      <c r="B78">
        <v>29335</v>
      </c>
      <c r="C78">
        <v>30771</v>
      </c>
      <c r="D78">
        <v>29253</v>
      </c>
      <c r="E78">
        <v>30417</v>
      </c>
      <c r="F78">
        <v>31198</v>
      </c>
      <c r="G78">
        <v>30917</v>
      </c>
      <c r="H78">
        <v>31037</v>
      </c>
      <c r="I78">
        <v>31199</v>
      </c>
      <c r="J78">
        <v>30280</v>
      </c>
      <c r="K78">
        <v>34763</v>
      </c>
      <c r="L78">
        <v>33707</v>
      </c>
      <c r="M78">
        <v>34470</v>
      </c>
      <c r="N78">
        <v>33291</v>
      </c>
      <c r="O78">
        <v>33218</v>
      </c>
      <c r="P78">
        <v>31955</v>
      </c>
      <c r="Q78">
        <v>32979</v>
      </c>
      <c r="R78">
        <v>33473</v>
      </c>
      <c r="S78">
        <v>33380</v>
      </c>
      <c r="T78">
        <v>32603</v>
      </c>
      <c r="U78">
        <v>33158</v>
      </c>
      <c r="V78">
        <v>33125</v>
      </c>
      <c r="W78">
        <v>31425</v>
      </c>
      <c r="X78">
        <v>32783</v>
      </c>
      <c r="Y78">
        <v>35703</v>
      </c>
      <c r="Z78">
        <v>36450</v>
      </c>
      <c r="AA78">
        <v>34370</v>
      </c>
      <c r="AB78">
        <v>35458</v>
      </c>
      <c r="AC78">
        <v>34332</v>
      </c>
      <c r="AD78">
        <v>35140</v>
      </c>
      <c r="AE78">
        <v>34651</v>
      </c>
      <c r="AF78">
        <v>33585</v>
      </c>
      <c r="AG78">
        <v>34384</v>
      </c>
      <c r="AH78">
        <v>35759</v>
      </c>
      <c r="AI78">
        <v>35652</v>
      </c>
      <c r="AJ78">
        <v>36000</v>
      </c>
      <c r="AK78">
        <v>35293</v>
      </c>
      <c r="AL78">
        <v>36039</v>
      </c>
      <c r="AM78">
        <v>37332</v>
      </c>
      <c r="AN78">
        <v>35501</v>
      </c>
      <c r="AO78">
        <v>36709</v>
      </c>
      <c r="AP78">
        <v>37127</v>
      </c>
      <c r="AQ78">
        <v>36459</v>
      </c>
      <c r="AR78">
        <v>36194</v>
      </c>
      <c r="AS78">
        <v>34672</v>
      </c>
      <c r="AT78">
        <v>35269</v>
      </c>
      <c r="AU78">
        <v>34673</v>
      </c>
      <c r="AV78">
        <v>35323</v>
      </c>
      <c r="AW78">
        <v>34197</v>
      </c>
      <c r="AX78">
        <v>35413</v>
      </c>
      <c r="AY78">
        <v>34448</v>
      </c>
      <c r="AZ78">
        <v>37127</v>
      </c>
      <c r="BA78">
        <v>37498</v>
      </c>
      <c r="BB78">
        <v>37900</v>
      </c>
      <c r="BC78">
        <v>37810</v>
      </c>
      <c r="BD78">
        <v>40098</v>
      </c>
      <c r="BE78">
        <v>39992</v>
      </c>
      <c r="BF78">
        <v>42305</v>
      </c>
      <c r="BG78">
        <v>42925</v>
      </c>
      <c r="BH78">
        <v>44073</v>
      </c>
      <c r="BI78">
        <v>44769</v>
      </c>
      <c r="BJ78">
        <v>45323</v>
      </c>
      <c r="BK78">
        <v>45490</v>
      </c>
      <c r="BL78">
        <v>47760</v>
      </c>
      <c r="BM78">
        <v>48261</v>
      </c>
      <c r="BN78">
        <v>48877</v>
      </c>
      <c r="BO78">
        <v>50430</v>
      </c>
      <c r="BP78">
        <v>50542</v>
      </c>
      <c r="BQ78">
        <v>51444</v>
      </c>
      <c r="BR78">
        <v>51235</v>
      </c>
      <c r="BS78">
        <v>53970</v>
      </c>
      <c r="BT78">
        <v>55493</v>
      </c>
      <c r="BU78">
        <v>55347</v>
      </c>
      <c r="BV78">
        <v>57039</v>
      </c>
      <c r="BW78">
        <v>56779</v>
      </c>
      <c r="BX78">
        <v>58294</v>
      </c>
      <c r="BY78">
        <v>58881</v>
      </c>
      <c r="BZ78">
        <v>59971</v>
      </c>
      <c r="CA78">
        <v>61042</v>
      </c>
      <c r="CB78">
        <v>62219</v>
      </c>
      <c r="CC78">
        <v>63689</v>
      </c>
      <c r="CD78">
        <v>64817</v>
      </c>
      <c r="CE78">
        <v>65567</v>
      </c>
      <c r="CF78">
        <v>66453</v>
      </c>
      <c r="CG78">
        <v>67467</v>
      </c>
      <c r="CH78">
        <v>68628</v>
      </c>
      <c r="CI78">
        <v>69401</v>
      </c>
      <c r="CJ78">
        <v>69481</v>
      </c>
      <c r="CK78">
        <v>70248</v>
      </c>
      <c r="CL78">
        <v>70772</v>
      </c>
      <c r="CM78">
        <v>71672</v>
      </c>
      <c r="CN78">
        <v>72015</v>
      </c>
    </row>
    <row r="79" spans="1:92" x14ac:dyDescent="0.25">
      <c r="A79">
        <v>77</v>
      </c>
      <c r="B79">
        <v>26768</v>
      </c>
      <c r="C79">
        <v>28159</v>
      </c>
      <c r="D79">
        <v>26285</v>
      </c>
      <c r="E79">
        <v>27613</v>
      </c>
      <c r="F79">
        <v>28378</v>
      </c>
      <c r="G79">
        <v>27821</v>
      </c>
      <c r="H79">
        <v>28194</v>
      </c>
      <c r="I79">
        <v>28226</v>
      </c>
      <c r="J79">
        <v>27416</v>
      </c>
      <c r="K79">
        <v>31610</v>
      </c>
      <c r="L79">
        <v>30689</v>
      </c>
      <c r="M79">
        <v>31429</v>
      </c>
      <c r="N79">
        <v>30378</v>
      </c>
      <c r="O79">
        <v>30132</v>
      </c>
      <c r="P79">
        <v>29144</v>
      </c>
      <c r="Q79">
        <v>30085</v>
      </c>
      <c r="R79">
        <v>30476</v>
      </c>
      <c r="S79">
        <v>30415</v>
      </c>
      <c r="T79">
        <v>29514</v>
      </c>
      <c r="U79">
        <v>30023</v>
      </c>
      <c r="V79">
        <v>30146</v>
      </c>
      <c r="W79">
        <v>28411</v>
      </c>
      <c r="X79">
        <v>29716</v>
      </c>
      <c r="Y79">
        <v>32620</v>
      </c>
      <c r="Z79">
        <v>33267</v>
      </c>
      <c r="AA79">
        <v>31299</v>
      </c>
      <c r="AB79">
        <v>32472</v>
      </c>
      <c r="AC79">
        <v>31273</v>
      </c>
      <c r="AD79">
        <v>32115</v>
      </c>
      <c r="AE79">
        <v>31590</v>
      </c>
      <c r="AF79">
        <v>30404</v>
      </c>
      <c r="AG79">
        <v>31179</v>
      </c>
      <c r="AH79">
        <v>32550</v>
      </c>
      <c r="AI79">
        <v>32395</v>
      </c>
      <c r="AJ79">
        <v>32803</v>
      </c>
      <c r="AK79">
        <v>31927</v>
      </c>
      <c r="AL79">
        <v>32838</v>
      </c>
      <c r="AM79">
        <v>34144</v>
      </c>
      <c r="AN79">
        <v>32375</v>
      </c>
      <c r="AO79">
        <v>33458</v>
      </c>
      <c r="AP79">
        <v>33972</v>
      </c>
      <c r="AQ79">
        <v>33263</v>
      </c>
      <c r="AR79">
        <v>32982</v>
      </c>
      <c r="AS79">
        <v>31454</v>
      </c>
      <c r="AT79">
        <v>32100</v>
      </c>
      <c r="AU79">
        <v>31432</v>
      </c>
      <c r="AV79">
        <v>32191</v>
      </c>
      <c r="AW79">
        <v>31103</v>
      </c>
      <c r="AX79">
        <v>32117</v>
      </c>
      <c r="AY79">
        <v>30979</v>
      </c>
      <c r="AZ79">
        <v>33762</v>
      </c>
      <c r="BA79">
        <v>34214</v>
      </c>
      <c r="BB79">
        <v>34761</v>
      </c>
      <c r="BC79">
        <v>34439</v>
      </c>
      <c r="BD79">
        <v>37178</v>
      </c>
      <c r="BE79">
        <v>36670</v>
      </c>
      <c r="BF79">
        <v>38880</v>
      </c>
      <c r="BG79">
        <v>39692</v>
      </c>
      <c r="BH79">
        <v>40996</v>
      </c>
      <c r="BI79">
        <v>41524</v>
      </c>
      <c r="BJ79">
        <v>42025</v>
      </c>
      <c r="BK79">
        <v>42111</v>
      </c>
      <c r="BL79">
        <v>44532</v>
      </c>
      <c r="BM79">
        <v>44923</v>
      </c>
      <c r="BN79">
        <v>45641</v>
      </c>
      <c r="BO79">
        <v>47137</v>
      </c>
      <c r="BP79">
        <v>47274</v>
      </c>
      <c r="BQ79">
        <v>48164</v>
      </c>
      <c r="BR79">
        <v>47847</v>
      </c>
      <c r="BS79">
        <v>50729</v>
      </c>
      <c r="BT79">
        <v>52220</v>
      </c>
      <c r="BU79">
        <v>52216</v>
      </c>
      <c r="BV79">
        <v>53924</v>
      </c>
      <c r="BW79">
        <v>53592</v>
      </c>
      <c r="BX79">
        <v>55303</v>
      </c>
      <c r="BY79">
        <v>55689</v>
      </c>
      <c r="BZ79">
        <v>56970</v>
      </c>
      <c r="CA79">
        <v>58219</v>
      </c>
      <c r="CB79">
        <v>59248</v>
      </c>
      <c r="CC79">
        <v>60710</v>
      </c>
      <c r="CD79">
        <v>62029</v>
      </c>
      <c r="CE79">
        <v>62776</v>
      </c>
      <c r="CF79">
        <v>63789</v>
      </c>
      <c r="CG79">
        <v>64715</v>
      </c>
      <c r="CH79">
        <v>66015</v>
      </c>
      <c r="CI79">
        <v>66840</v>
      </c>
      <c r="CJ79">
        <v>66873</v>
      </c>
      <c r="CK79">
        <v>67689</v>
      </c>
      <c r="CL79">
        <v>68358</v>
      </c>
      <c r="CM79">
        <v>69439</v>
      </c>
      <c r="CN79">
        <v>69627</v>
      </c>
    </row>
    <row r="80" spans="1:92" x14ac:dyDescent="0.25">
      <c r="A80">
        <v>78</v>
      </c>
      <c r="B80">
        <v>24263</v>
      </c>
      <c r="C80">
        <v>25592</v>
      </c>
      <c r="D80">
        <v>23977</v>
      </c>
      <c r="E80">
        <v>25062</v>
      </c>
      <c r="F80">
        <v>26013</v>
      </c>
      <c r="G80">
        <v>25135</v>
      </c>
      <c r="H80">
        <v>25720</v>
      </c>
      <c r="I80">
        <v>25809</v>
      </c>
      <c r="J80">
        <v>24773</v>
      </c>
      <c r="K80">
        <v>29144</v>
      </c>
      <c r="L80">
        <v>27742</v>
      </c>
      <c r="M80">
        <v>28666</v>
      </c>
      <c r="N80">
        <v>27409</v>
      </c>
      <c r="O80">
        <v>27384</v>
      </c>
      <c r="P80">
        <v>26534</v>
      </c>
      <c r="Q80">
        <v>27326</v>
      </c>
      <c r="R80">
        <v>27588</v>
      </c>
      <c r="S80">
        <v>27550</v>
      </c>
      <c r="T80">
        <v>26745</v>
      </c>
      <c r="U80">
        <v>27380</v>
      </c>
      <c r="V80">
        <v>27243</v>
      </c>
      <c r="W80">
        <v>25652</v>
      </c>
      <c r="X80">
        <v>26911</v>
      </c>
      <c r="Y80">
        <v>29759</v>
      </c>
      <c r="Z80">
        <v>30285</v>
      </c>
      <c r="AA80">
        <v>28390</v>
      </c>
      <c r="AB80">
        <v>29313</v>
      </c>
      <c r="AC80">
        <v>28240</v>
      </c>
      <c r="AD80">
        <v>29408</v>
      </c>
      <c r="AE80">
        <v>28793</v>
      </c>
      <c r="AF80">
        <v>27630</v>
      </c>
      <c r="AG80">
        <v>28266</v>
      </c>
      <c r="AH80">
        <v>29722</v>
      </c>
      <c r="AI80">
        <v>29314</v>
      </c>
      <c r="AJ80">
        <v>29947</v>
      </c>
      <c r="AK80">
        <v>29005</v>
      </c>
      <c r="AL80">
        <v>29914</v>
      </c>
      <c r="AM80">
        <v>31304</v>
      </c>
      <c r="AN80">
        <v>29374</v>
      </c>
      <c r="AO80">
        <v>30550</v>
      </c>
      <c r="AP80">
        <v>30926</v>
      </c>
      <c r="AQ80">
        <v>30207</v>
      </c>
      <c r="AR80">
        <v>30078</v>
      </c>
      <c r="AS80">
        <v>28562</v>
      </c>
      <c r="AT80">
        <v>29176</v>
      </c>
      <c r="AU80">
        <v>28562</v>
      </c>
      <c r="AV80">
        <v>29179</v>
      </c>
      <c r="AW80">
        <v>28209</v>
      </c>
      <c r="AX80">
        <v>29196</v>
      </c>
      <c r="AY80">
        <v>27983</v>
      </c>
      <c r="AZ80">
        <v>30735</v>
      </c>
      <c r="BA80">
        <v>31068</v>
      </c>
      <c r="BB80">
        <v>31751</v>
      </c>
      <c r="BC80">
        <v>31274</v>
      </c>
      <c r="BD80">
        <v>34017</v>
      </c>
      <c r="BE80">
        <v>33506</v>
      </c>
      <c r="BF80">
        <v>35675</v>
      </c>
      <c r="BG80">
        <v>36439</v>
      </c>
      <c r="BH80">
        <v>37730</v>
      </c>
      <c r="BI80">
        <v>38344</v>
      </c>
      <c r="BJ80">
        <v>38817</v>
      </c>
      <c r="BK80">
        <v>38779</v>
      </c>
      <c r="BL80">
        <v>41232</v>
      </c>
      <c r="BM80">
        <v>41650</v>
      </c>
      <c r="BN80">
        <v>42342</v>
      </c>
      <c r="BO80">
        <v>43903</v>
      </c>
      <c r="BP80">
        <v>43998</v>
      </c>
      <c r="BQ80">
        <v>44859</v>
      </c>
      <c r="BR80">
        <v>44570</v>
      </c>
      <c r="BS80">
        <v>47393</v>
      </c>
      <c r="BT80">
        <v>48764</v>
      </c>
      <c r="BU80">
        <v>48795</v>
      </c>
      <c r="BV80">
        <v>50731</v>
      </c>
      <c r="BW80">
        <v>50197</v>
      </c>
      <c r="BX80">
        <v>52176</v>
      </c>
      <c r="BY80">
        <v>52504</v>
      </c>
      <c r="BZ80">
        <v>53801</v>
      </c>
      <c r="CA80">
        <v>55124</v>
      </c>
      <c r="CB80">
        <v>56092</v>
      </c>
      <c r="CC80">
        <v>57635</v>
      </c>
      <c r="CD80">
        <v>58925</v>
      </c>
      <c r="CE80">
        <v>59750</v>
      </c>
      <c r="CF80">
        <v>60943</v>
      </c>
      <c r="CG80">
        <v>61894</v>
      </c>
      <c r="CH80">
        <v>63152</v>
      </c>
      <c r="CI80">
        <v>64032</v>
      </c>
      <c r="CJ80">
        <v>64195</v>
      </c>
      <c r="CK80">
        <v>64953</v>
      </c>
      <c r="CL80">
        <v>65671</v>
      </c>
      <c r="CM80">
        <v>66951</v>
      </c>
      <c r="CN80">
        <v>66975</v>
      </c>
    </row>
    <row r="81" spans="1:92" x14ac:dyDescent="0.25">
      <c r="A81">
        <v>79</v>
      </c>
      <c r="B81">
        <v>21594</v>
      </c>
      <c r="C81">
        <v>22634</v>
      </c>
      <c r="D81">
        <v>21182</v>
      </c>
      <c r="E81">
        <v>22389</v>
      </c>
      <c r="F81">
        <v>23318</v>
      </c>
      <c r="G81">
        <v>22156</v>
      </c>
      <c r="H81">
        <v>22849</v>
      </c>
      <c r="I81">
        <v>23183</v>
      </c>
      <c r="J81">
        <v>21984</v>
      </c>
      <c r="K81">
        <v>26073</v>
      </c>
      <c r="L81">
        <v>24967</v>
      </c>
      <c r="M81">
        <v>25624</v>
      </c>
      <c r="N81">
        <v>24358</v>
      </c>
      <c r="O81">
        <v>24375</v>
      </c>
      <c r="P81">
        <v>23694</v>
      </c>
      <c r="Q81">
        <v>24519</v>
      </c>
      <c r="R81">
        <v>24659</v>
      </c>
      <c r="S81">
        <v>24631</v>
      </c>
      <c r="T81">
        <v>23648</v>
      </c>
      <c r="U81">
        <v>24330</v>
      </c>
      <c r="V81">
        <v>24330</v>
      </c>
      <c r="W81">
        <v>22716</v>
      </c>
      <c r="X81">
        <v>23786</v>
      </c>
      <c r="Y81">
        <v>26802</v>
      </c>
      <c r="Z81">
        <v>27029</v>
      </c>
      <c r="AA81">
        <v>25198</v>
      </c>
      <c r="AB81">
        <v>26325</v>
      </c>
      <c r="AC81">
        <v>25260</v>
      </c>
      <c r="AD81">
        <v>26370</v>
      </c>
      <c r="AE81">
        <v>25507</v>
      </c>
      <c r="AF81">
        <v>24729</v>
      </c>
      <c r="AG81">
        <v>25318</v>
      </c>
      <c r="AH81">
        <v>26642</v>
      </c>
      <c r="AI81">
        <v>26106</v>
      </c>
      <c r="AJ81">
        <v>26856</v>
      </c>
      <c r="AK81">
        <v>25873</v>
      </c>
      <c r="AL81">
        <v>26779</v>
      </c>
      <c r="AM81">
        <v>28135</v>
      </c>
      <c r="AN81">
        <v>26140</v>
      </c>
      <c r="AO81">
        <v>27510</v>
      </c>
      <c r="AP81">
        <v>27920</v>
      </c>
      <c r="AQ81">
        <v>27015</v>
      </c>
      <c r="AR81">
        <v>26944</v>
      </c>
      <c r="AS81">
        <v>25460</v>
      </c>
      <c r="AT81">
        <v>26132</v>
      </c>
      <c r="AU81">
        <v>25494</v>
      </c>
      <c r="AV81">
        <v>26221</v>
      </c>
      <c r="AW81">
        <v>25068</v>
      </c>
      <c r="AX81">
        <v>25986</v>
      </c>
      <c r="AY81">
        <v>24876</v>
      </c>
      <c r="AZ81">
        <v>27579</v>
      </c>
      <c r="BA81">
        <v>27794</v>
      </c>
      <c r="BB81">
        <v>28468</v>
      </c>
      <c r="BC81">
        <v>28078</v>
      </c>
      <c r="BD81">
        <v>30873</v>
      </c>
      <c r="BE81">
        <v>30152</v>
      </c>
      <c r="BF81">
        <v>32691</v>
      </c>
      <c r="BG81">
        <v>32855</v>
      </c>
      <c r="BH81">
        <v>34481</v>
      </c>
      <c r="BI81">
        <v>34968</v>
      </c>
      <c r="BJ81">
        <v>35518</v>
      </c>
      <c r="BK81">
        <v>35302</v>
      </c>
      <c r="BL81">
        <v>37814</v>
      </c>
      <c r="BM81">
        <v>38347</v>
      </c>
      <c r="BN81">
        <v>38847</v>
      </c>
      <c r="BO81">
        <v>40503</v>
      </c>
      <c r="BP81">
        <v>40671</v>
      </c>
      <c r="BQ81">
        <v>41336</v>
      </c>
      <c r="BR81">
        <v>41115</v>
      </c>
      <c r="BS81">
        <v>43993</v>
      </c>
      <c r="BT81">
        <v>45360</v>
      </c>
      <c r="BU81">
        <v>45317</v>
      </c>
      <c r="BV81">
        <v>47287</v>
      </c>
      <c r="BW81">
        <v>46789</v>
      </c>
      <c r="BX81">
        <v>48872</v>
      </c>
      <c r="BY81">
        <v>49230</v>
      </c>
      <c r="BZ81">
        <v>50616</v>
      </c>
      <c r="CA81">
        <v>51789</v>
      </c>
      <c r="CB81">
        <v>52922</v>
      </c>
      <c r="CC81">
        <v>54467</v>
      </c>
      <c r="CD81">
        <v>55858</v>
      </c>
      <c r="CE81">
        <v>56540</v>
      </c>
      <c r="CF81">
        <v>57854</v>
      </c>
      <c r="CG81">
        <v>58779</v>
      </c>
      <c r="CH81">
        <v>60222</v>
      </c>
      <c r="CI81">
        <v>61100</v>
      </c>
      <c r="CJ81">
        <v>61087</v>
      </c>
      <c r="CK81">
        <v>61997</v>
      </c>
      <c r="CL81">
        <v>62878</v>
      </c>
      <c r="CM81">
        <v>64234</v>
      </c>
      <c r="CN81">
        <v>64278</v>
      </c>
    </row>
    <row r="82" spans="1:92" x14ac:dyDescent="0.25">
      <c r="A82">
        <v>80</v>
      </c>
      <c r="B82">
        <v>19209</v>
      </c>
      <c r="C82">
        <v>20054</v>
      </c>
      <c r="D82">
        <v>18836</v>
      </c>
      <c r="E82">
        <v>19998</v>
      </c>
      <c r="F82">
        <v>20668</v>
      </c>
      <c r="G82">
        <v>19598</v>
      </c>
      <c r="H82">
        <v>20294</v>
      </c>
      <c r="I82">
        <v>20633</v>
      </c>
      <c r="J82">
        <v>19280</v>
      </c>
      <c r="K82">
        <v>23636</v>
      </c>
      <c r="L82">
        <v>22240</v>
      </c>
      <c r="M82">
        <v>22909</v>
      </c>
      <c r="N82">
        <v>21626</v>
      </c>
      <c r="O82">
        <v>21530</v>
      </c>
      <c r="P82">
        <v>20954</v>
      </c>
      <c r="Q82">
        <v>21919</v>
      </c>
      <c r="R82">
        <v>21926</v>
      </c>
      <c r="S82">
        <v>21964</v>
      </c>
      <c r="T82">
        <v>20692</v>
      </c>
      <c r="U82">
        <v>21711</v>
      </c>
      <c r="V82">
        <v>21491</v>
      </c>
      <c r="W82">
        <v>19974</v>
      </c>
      <c r="X82">
        <v>20966</v>
      </c>
      <c r="Y82">
        <v>23845</v>
      </c>
      <c r="Z82">
        <v>24117</v>
      </c>
      <c r="AA82">
        <v>22159</v>
      </c>
      <c r="AB82">
        <v>23383</v>
      </c>
      <c r="AC82">
        <v>22480</v>
      </c>
      <c r="AD82">
        <v>23448</v>
      </c>
      <c r="AE82">
        <v>22607</v>
      </c>
      <c r="AF82">
        <v>21867</v>
      </c>
      <c r="AG82">
        <v>22465</v>
      </c>
      <c r="AH82">
        <v>23860</v>
      </c>
      <c r="AI82">
        <v>23114</v>
      </c>
      <c r="AJ82">
        <v>23814</v>
      </c>
      <c r="AK82">
        <v>22964</v>
      </c>
      <c r="AL82">
        <v>23893</v>
      </c>
      <c r="AM82">
        <v>25200</v>
      </c>
      <c r="AN82">
        <v>23029</v>
      </c>
      <c r="AO82">
        <v>24603</v>
      </c>
      <c r="AP82">
        <v>24944</v>
      </c>
      <c r="AQ82">
        <v>24140</v>
      </c>
      <c r="AR82">
        <v>23921</v>
      </c>
      <c r="AS82">
        <v>22645</v>
      </c>
      <c r="AT82">
        <v>23127</v>
      </c>
      <c r="AU82">
        <v>22579</v>
      </c>
      <c r="AV82">
        <v>23325</v>
      </c>
      <c r="AW82">
        <v>22075</v>
      </c>
      <c r="AX82">
        <v>23042</v>
      </c>
      <c r="AY82">
        <v>22001</v>
      </c>
      <c r="AZ82">
        <v>24641</v>
      </c>
      <c r="BA82">
        <v>24797</v>
      </c>
      <c r="BB82">
        <v>25254</v>
      </c>
      <c r="BC82">
        <v>24858</v>
      </c>
      <c r="BD82">
        <v>27841</v>
      </c>
      <c r="BE82">
        <v>26962</v>
      </c>
      <c r="BF82">
        <v>29503</v>
      </c>
      <c r="BG82">
        <v>29719</v>
      </c>
      <c r="BH82">
        <v>31319</v>
      </c>
      <c r="BI82">
        <v>31565</v>
      </c>
      <c r="BJ82">
        <v>32265</v>
      </c>
      <c r="BK82">
        <v>31919</v>
      </c>
      <c r="BL82">
        <v>34427</v>
      </c>
      <c r="BM82">
        <v>34898</v>
      </c>
      <c r="BN82">
        <v>35341</v>
      </c>
      <c r="BO82">
        <v>37110</v>
      </c>
      <c r="BP82">
        <v>37082</v>
      </c>
      <c r="BQ82">
        <v>37895</v>
      </c>
      <c r="BR82">
        <v>37455</v>
      </c>
      <c r="BS82">
        <v>40561</v>
      </c>
      <c r="BT82">
        <v>41779</v>
      </c>
      <c r="BU82">
        <v>41786</v>
      </c>
      <c r="BV82">
        <v>43628</v>
      </c>
      <c r="BW82">
        <v>43124</v>
      </c>
      <c r="BX82">
        <v>45394</v>
      </c>
      <c r="BY82">
        <v>45784</v>
      </c>
      <c r="BZ82">
        <v>47182</v>
      </c>
      <c r="CA82">
        <v>48497</v>
      </c>
      <c r="CB82">
        <v>49590</v>
      </c>
      <c r="CC82">
        <v>51107</v>
      </c>
      <c r="CD82">
        <v>52503</v>
      </c>
      <c r="CE82">
        <v>53079</v>
      </c>
      <c r="CF82">
        <v>54468</v>
      </c>
      <c r="CG82">
        <v>55484</v>
      </c>
      <c r="CH82">
        <v>57084</v>
      </c>
      <c r="CI82">
        <v>58025</v>
      </c>
      <c r="CJ82">
        <v>57828</v>
      </c>
      <c r="CK82">
        <v>58905</v>
      </c>
      <c r="CL82">
        <v>59872</v>
      </c>
      <c r="CM82">
        <v>61241</v>
      </c>
      <c r="CN82">
        <v>61257</v>
      </c>
    </row>
    <row r="83" spans="1:92" x14ac:dyDescent="0.25">
      <c r="A83">
        <v>81</v>
      </c>
      <c r="B83">
        <v>16766</v>
      </c>
      <c r="C83">
        <v>17813</v>
      </c>
      <c r="D83">
        <v>16141</v>
      </c>
      <c r="E83">
        <v>17433</v>
      </c>
      <c r="F83">
        <v>18012</v>
      </c>
      <c r="G83">
        <v>17061</v>
      </c>
      <c r="H83">
        <v>17495</v>
      </c>
      <c r="I83">
        <v>18207</v>
      </c>
      <c r="J83">
        <v>16803</v>
      </c>
      <c r="K83">
        <v>20991</v>
      </c>
      <c r="L83">
        <v>19648</v>
      </c>
      <c r="M83">
        <v>20115</v>
      </c>
      <c r="N83">
        <v>19099</v>
      </c>
      <c r="O83">
        <v>18814</v>
      </c>
      <c r="P83">
        <v>18341</v>
      </c>
      <c r="Q83">
        <v>19405</v>
      </c>
      <c r="R83">
        <v>19276</v>
      </c>
      <c r="S83">
        <v>19369</v>
      </c>
      <c r="T83">
        <v>18183</v>
      </c>
      <c r="U83">
        <v>19095</v>
      </c>
      <c r="V83">
        <v>18851</v>
      </c>
      <c r="W83">
        <v>17402</v>
      </c>
      <c r="X83">
        <v>18288</v>
      </c>
      <c r="Y83">
        <v>21103</v>
      </c>
      <c r="Z83">
        <v>21147</v>
      </c>
      <c r="AA83">
        <v>19539</v>
      </c>
      <c r="AB83">
        <v>20828</v>
      </c>
      <c r="AC83">
        <v>19782</v>
      </c>
      <c r="AD83">
        <v>20581</v>
      </c>
      <c r="AE83">
        <v>19824</v>
      </c>
      <c r="AF83">
        <v>19362</v>
      </c>
      <c r="AG83">
        <v>19875</v>
      </c>
      <c r="AH83">
        <v>21182</v>
      </c>
      <c r="AI83">
        <v>20490</v>
      </c>
      <c r="AJ83">
        <v>21022</v>
      </c>
      <c r="AK83">
        <v>20063</v>
      </c>
      <c r="AL83">
        <v>21193</v>
      </c>
      <c r="AM83">
        <v>22380</v>
      </c>
      <c r="AN83">
        <v>20491</v>
      </c>
      <c r="AO83">
        <v>21873</v>
      </c>
      <c r="AP83">
        <v>22103</v>
      </c>
      <c r="AQ83">
        <v>21463</v>
      </c>
      <c r="AR83">
        <v>21368</v>
      </c>
      <c r="AS83">
        <v>20050</v>
      </c>
      <c r="AT83">
        <v>20526</v>
      </c>
      <c r="AU83">
        <v>19783</v>
      </c>
      <c r="AV83">
        <v>20715</v>
      </c>
      <c r="AW83">
        <v>19395</v>
      </c>
      <c r="AX83">
        <v>20339</v>
      </c>
      <c r="AY83">
        <v>19380</v>
      </c>
      <c r="AZ83">
        <v>21896</v>
      </c>
      <c r="BA83">
        <v>21968</v>
      </c>
      <c r="BB83">
        <v>22416</v>
      </c>
      <c r="BC83">
        <v>21913</v>
      </c>
      <c r="BD83">
        <v>24813</v>
      </c>
      <c r="BE83">
        <v>23925</v>
      </c>
      <c r="BF83">
        <v>26446</v>
      </c>
      <c r="BG83">
        <v>26628</v>
      </c>
      <c r="BH83">
        <v>28383</v>
      </c>
      <c r="BI83">
        <v>28092</v>
      </c>
      <c r="BJ83">
        <v>28913</v>
      </c>
      <c r="BK83">
        <v>28679</v>
      </c>
      <c r="BL83">
        <v>31263</v>
      </c>
      <c r="BM83">
        <v>31574</v>
      </c>
      <c r="BN83">
        <v>31891</v>
      </c>
      <c r="BO83">
        <v>33741</v>
      </c>
      <c r="BP83">
        <v>33722</v>
      </c>
      <c r="BQ83">
        <v>34373</v>
      </c>
      <c r="BR83">
        <v>34045</v>
      </c>
      <c r="BS83">
        <v>37086</v>
      </c>
      <c r="BT83">
        <v>38271</v>
      </c>
      <c r="BU83">
        <v>38266</v>
      </c>
      <c r="BV83">
        <v>40021</v>
      </c>
      <c r="BW83">
        <v>39605</v>
      </c>
      <c r="BX83">
        <v>41799</v>
      </c>
      <c r="BY83">
        <v>42130</v>
      </c>
      <c r="BZ83">
        <v>43572</v>
      </c>
      <c r="CA83">
        <v>44869</v>
      </c>
      <c r="CB83">
        <v>46123</v>
      </c>
      <c r="CC83">
        <v>47648</v>
      </c>
      <c r="CD83">
        <v>49103</v>
      </c>
      <c r="CE83">
        <v>49532</v>
      </c>
      <c r="CF83">
        <v>51070</v>
      </c>
      <c r="CG83">
        <v>52219</v>
      </c>
      <c r="CH83">
        <v>53753</v>
      </c>
      <c r="CI83">
        <v>54632</v>
      </c>
      <c r="CJ83">
        <v>54507</v>
      </c>
      <c r="CK83">
        <v>55394</v>
      </c>
      <c r="CL83">
        <v>56603</v>
      </c>
      <c r="CM83">
        <v>58089</v>
      </c>
      <c r="CN83">
        <v>58075</v>
      </c>
    </row>
    <row r="84" spans="1:92" x14ac:dyDescent="0.25">
      <c r="A84">
        <v>82</v>
      </c>
      <c r="B84">
        <v>14883</v>
      </c>
      <c r="C84">
        <v>15969</v>
      </c>
      <c r="D84">
        <v>14224</v>
      </c>
      <c r="E84">
        <v>15592</v>
      </c>
      <c r="F84">
        <v>15949</v>
      </c>
      <c r="G84">
        <v>14934</v>
      </c>
      <c r="H84">
        <v>15524</v>
      </c>
      <c r="I84">
        <v>16165</v>
      </c>
      <c r="J84">
        <v>14784</v>
      </c>
      <c r="K84">
        <v>18973</v>
      </c>
      <c r="L84">
        <v>17398</v>
      </c>
      <c r="M84">
        <v>18001</v>
      </c>
      <c r="N84">
        <v>16858</v>
      </c>
      <c r="O84">
        <v>16662</v>
      </c>
      <c r="P84">
        <v>16107</v>
      </c>
      <c r="Q84">
        <v>17275</v>
      </c>
      <c r="R84">
        <v>17277</v>
      </c>
      <c r="S84">
        <v>17210</v>
      </c>
      <c r="T84">
        <v>15998</v>
      </c>
      <c r="U84">
        <v>16846</v>
      </c>
      <c r="V84">
        <v>16679</v>
      </c>
      <c r="W84">
        <v>15192</v>
      </c>
      <c r="X84">
        <v>16093</v>
      </c>
      <c r="Y84">
        <v>18663</v>
      </c>
      <c r="Z84">
        <v>18704</v>
      </c>
      <c r="AA84">
        <v>17269</v>
      </c>
      <c r="AB84">
        <v>18671</v>
      </c>
      <c r="AC84">
        <v>17408</v>
      </c>
      <c r="AD84">
        <v>18418</v>
      </c>
      <c r="AE84">
        <v>17617</v>
      </c>
      <c r="AF84">
        <v>16958</v>
      </c>
      <c r="AG84">
        <v>17487</v>
      </c>
      <c r="AH84">
        <v>18831</v>
      </c>
      <c r="AI84">
        <v>18269</v>
      </c>
      <c r="AJ84">
        <v>18622</v>
      </c>
      <c r="AK84">
        <v>17472</v>
      </c>
      <c r="AL84">
        <v>18936</v>
      </c>
      <c r="AM84">
        <v>20010</v>
      </c>
      <c r="AN84">
        <v>18083</v>
      </c>
      <c r="AO84">
        <v>19456</v>
      </c>
      <c r="AP84">
        <v>19693</v>
      </c>
      <c r="AQ84">
        <v>18958</v>
      </c>
      <c r="AR84">
        <v>18865</v>
      </c>
      <c r="AS84">
        <v>17514</v>
      </c>
      <c r="AT84">
        <v>18209</v>
      </c>
      <c r="AU84">
        <v>17413</v>
      </c>
      <c r="AV84">
        <v>18183</v>
      </c>
      <c r="AW84">
        <v>16946</v>
      </c>
      <c r="AX84">
        <v>18083</v>
      </c>
      <c r="AY84">
        <v>17039</v>
      </c>
      <c r="AZ84">
        <v>19279</v>
      </c>
      <c r="BA84">
        <v>19479</v>
      </c>
      <c r="BB84">
        <v>19842</v>
      </c>
      <c r="BC84">
        <v>19274</v>
      </c>
      <c r="BD84">
        <v>22048</v>
      </c>
      <c r="BE84">
        <v>21198</v>
      </c>
      <c r="BF84">
        <v>23545</v>
      </c>
      <c r="BG84">
        <v>23684</v>
      </c>
      <c r="BH84">
        <v>25351</v>
      </c>
      <c r="BI84">
        <v>25243</v>
      </c>
      <c r="BJ84">
        <v>25871</v>
      </c>
      <c r="BK84">
        <v>25594</v>
      </c>
      <c r="BL84">
        <v>28117</v>
      </c>
      <c r="BM84">
        <v>28395</v>
      </c>
      <c r="BN84">
        <v>28607</v>
      </c>
      <c r="BO84">
        <v>30487</v>
      </c>
      <c r="BP84">
        <v>30424</v>
      </c>
      <c r="BQ84">
        <v>30986</v>
      </c>
      <c r="BR84">
        <v>30543</v>
      </c>
      <c r="BS84">
        <v>33638</v>
      </c>
      <c r="BT84">
        <v>34661</v>
      </c>
      <c r="BU84">
        <v>34660</v>
      </c>
      <c r="BV84">
        <v>36542</v>
      </c>
      <c r="BW84">
        <v>35979</v>
      </c>
      <c r="BX84">
        <v>38197</v>
      </c>
      <c r="BY84">
        <v>38351</v>
      </c>
      <c r="BZ84">
        <v>39812</v>
      </c>
      <c r="CA84">
        <v>41285</v>
      </c>
      <c r="CB84">
        <v>42520</v>
      </c>
      <c r="CC84">
        <v>44040</v>
      </c>
      <c r="CD84">
        <v>45420</v>
      </c>
      <c r="CE84">
        <v>45911</v>
      </c>
      <c r="CF84">
        <v>47538</v>
      </c>
      <c r="CG84">
        <v>48638</v>
      </c>
      <c r="CH84">
        <v>50302</v>
      </c>
      <c r="CI84">
        <v>50992</v>
      </c>
      <c r="CJ84">
        <v>51038</v>
      </c>
      <c r="CK84">
        <v>51838</v>
      </c>
      <c r="CL84">
        <v>53165</v>
      </c>
      <c r="CM84">
        <v>54665</v>
      </c>
      <c r="CN84">
        <v>54680</v>
      </c>
    </row>
    <row r="85" spans="1:92" x14ac:dyDescent="0.25">
      <c r="A85">
        <v>83</v>
      </c>
      <c r="B85">
        <v>12961</v>
      </c>
      <c r="C85">
        <v>13703</v>
      </c>
      <c r="D85">
        <v>12113</v>
      </c>
      <c r="E85">
        <v>13367</v>
      </c>
      <c r="F85">
        <v>13753</v>
      </c>
      <c r="G85">
        <v>12829</v>
      </c>
      <c r="H85">
        <v>13310</v>
      </c>
      <c r="I85">
        <v>14018</v>
      </c>
      <c r="J85">
        <v>12608</v>
      </c>
      <c r="K85">
        <v>16426</v>
      </c>
      <c r="L85">
        <v>15136</v>
      </c>
      <c r="M85">
        <v>15568</v>
      </c>
      <c r="N85">
        <v>14505</v>
      </c>
      <c r="O85">
        <v>14201</v>
      </c>
      <c r="P85">
        <v>13798</v>
      </c>
      <c r="Q85">
        <v>14839</v>
      </c>
      <c r="R85">
        <v>14882</v>
      </c>
      <c r="S85">
        <v>14604</v>
      </c>
      <c r="T85">
        <v>13593</v>
      </c>
      <c r="U85">
        <v>14593</v>
      </c>
      <c r="V85">
        <v>14241</v>
      </c>
      <c r="W85">
        <v>12919</v>
      </c>
      <c r="X85">
        <v>13691</v>
      </c>
      <c r="Y85">
        <v>16241</v>
      </c>
      <c r="Z85">
        <v>16232</v>
      </c>
      <c r="AA85">
        <v>14755</v>
      </c>
      <c r="AB85">
        <v>16372</v>
      </c>
      <c r="AC85">
        <v>15080</v>
      </c>
      <c r="AD85">
        <v>15818</v>
      </c>
      <c r="AE85">
        <v>15157</v>
      </c>
      <c r="AF85">
        <v>14642</v>
      </c>
      <c r="AG85">
        <v>14923</v>
      </c>
      <c r="AH85">
        <v>16393</v>
      </c>
      <c r="AI85">
        <v>15804</v>
      </c>
      <c r="AJ85">
        <v>16061</v>
      </c>
      <c r="AK85">
        <v>15003</v>
      </c>
      <c r="AL85">
        <v>16597</v>
      </c>
      <c r="AM85">
        <v>17296</v>
      </c>
      <c r="AN85">
        <v>15814</v>
      </c>
      <c r="AO85">
        <v>16902</v>
      </c>
      <c r="AP85">
        <v>17144</v>
      </c>
      <c r="AQ85">
        <v>16341</v>
      </c>
      <c r="AR85">
        <v>16410</v>
      </c>
      <c r="AS85">
        <v>15032</v>
      </c>
      <c r="AT85">
        <v>15861</v>
      </c>
      <c r="AU85">
        <v>15018</v>
      </c>
      <c r="AV85">
        <v>15727</v>
      </c>
      <c r="AW85">
        <v>14521</v>
      </c>
      <c r="AX85">
        <v>15789</v>
      </c>
      <c r="AY85">
        <v>14629</v>
      </c>
      <c r="AZ85">
        <v>16680</v>
      </c>
      <c r="BA85">
        <v>16823</v>
      </c>
      <c r="BB85">
        <v>17241</v>
      </c>
      <c r="BC85">
        <v>16581</v>
      </c>
      <c r="BD85">
        <v>19336</v>
      </c>
      <c r="BE85">
        <v>18466</v>
      </c>
      <c r="BF85">
        <v>20687</v>
      </c>
      <c r="BG85">
        <v>20804</v>
      </c>
      <c r="BH85">
        <v>22330</v>
      </c>
      <c r="BI85">
        <v>22223</v>
      </c>
      <c r="BJ85">
        <v>22999</v>
      </c>
      <c r="BK85">
        <v>22425</v>
      </c>
      <c r="BL85">
        <v>24798</v>
      </c>
      <c r="BM85">
        <v>25277</v>
      </c>
      <c r="BN85">
        <v>25249</v>
      </c>
      <c r="BO85">
        <v>27148</v>
      </c>
      <c r="BP85">
        <v>27136</v>
      </c>
      <c r="BQ85">
        <v>27554</v>
      </c>
      <c r="BR85">
        <v>27122</v>
      </c>
      <c r="BS85">
        <v>30235</v>
      </c>
      <c r="BT85">
        <v>31060</v>
      </c>
      <c r="BU85">
        <v>31128</v>
      </c>
      <c r="BV85">
        <v>32835</v>
      </c>
      <c r="BW85">
        <v>32290</v>
      </c>
      <c r="BX85">
        <v>34485</v>
      </c>
      <c r="BY85">
        <v>34592</v>
      </c>
      <c r="BZ85">
        <v>35949</v>
      </c>
      <c r="CA85">
        <v>37548</v>
      </c>
      <c r="CB85">
        <v>38910</v>
      </c>
      <c r="CC85">
        <v>40262</v>
      </c>
      <c r="CD85">
        <v>41857</v>
      </c>
      <c r="CE85">
        <v>42223</v>
      </c>
      <c r="CF85">
        <v>43789</v>
      </c>
      <c r="CG85">
        <v>44865</v>
      </c>
      <c r="CH85">
        <v>46687</v>
      </c>
      <c r="CI85">
        <v>47312</v>
      </c>
      <c r="CJ85">
        <v>47362</v>
      </c>
      <c r="CK85">
        <v>48146</v>
      </c>
      <c r="CL85">
        <v>49594</v>
      </c>
      <c r="CM85">
        <v>50951</v>
      </c>
      <c r="CN85">
        <v>51068</v>
      </c>
    </row>
    <row r="86" spans="1:92" x14ac:dyDescent="0.25">
      <c r="A86">
        <v>84</v>
      </c>
      <c r="B86">
        <v>11332</v>
      </c>
      <c r="C86">
        <v>11844</v>
      </c>
      <c r="D86">
        <v>10178</v>
      </c>
      <c r="E86">
        <v>11538</v>
      </c>
      <c r="F86">
        <v>11789</v>
      </c>
      <c r="G86">
        <v>10931</v>
      </c>
      <c r="H86">
        <v>11330</v>
      </c>
      <c r="I86">
        <v>11965</v>
      </c>
      <c r="J86">
        <v>10635</v>
      </c>
      <c r="K86">
        <v>14226</v>
      </c>
      <c r="L86">
        <v>12975</v>
      </c>
      <c r="M86">
        <v>13227</v>
      </c>
      <c r="N86">
        <v>12128</v>
      </c>
      <c r="O86">
        <v>12150</v>
      </c>
      <c r="P86">
        <v>11685</v>
      </c>
      <c r="Q86">
        <v>12703</v>
      </c>
      <c r="R86">
        <v>12481</v>
      </c>
      <c r="S86">
        <v>12221</v>
      </c>
      <c r="T86">
        <v>11368</v>
      </c>
      <c r="U86">
        <v>12235</v>
      </c>
      <c r="V86">
        <v>12044</v>
      </c>
      <c r="W86">
        <v>10742</v>
      </c>
      <c r="X86">
        <v>11402</v>
      </c>
      <c r="Y86">
        <v>13872</v>
      </c>
      <c r="Z86">
        <v>13824</v>
      </c>
      <c r="AA86">
        <v>12497</v>
      </c>
      <c r="AB86">
        <v>13947</v>
      </c>
      <c r="AC86">
        <v>12785</v>
      </c>
      <c r="AD86">
        <v>13507</v>
      </c>
      <c r="AE86">
        <v>12881</v>
      </c>
      <c r="AF86">
        <v>12362</v>
      </c>
      <c r="AG86">
        <v>12845</v>
      </c>
      <c r="AH86">
        <v>13824</v>
      </c>
      <c r="AI86">
        <v>13501</v>
      </c>
      <c r="AJ86">
        <v>13795</v>
      </c>
      <c r="AK86">
        <v>12694</v>
      </c>
      <c r="AL86">
        <v>14113</v>
      </c>
      <c r="AM86">
        <v>14946</v>
      </c>
      <c r="AN86">
        <v>13496</v>
      </c>
      <c r="AO86">
        <v>14536</v>
      </c>
      <c r="AP86">
        <v>14751</v>
      </c>
      <c r="AQ86">
        <v>14152</v>
      </c>
      <c r="AR86">
        <v>13975</v>
      </c>
      <c r="AS86">
        <v>12842</v>
      </c>
      <c r="AT86">
        <v>13679</v>
      </c>
      <c r="AU86">
        <v>12713</v>
      </c>
      <c r="AV86">
        <v>13456</v>
      </c>
      <c r="AW86">
        <v>12321</v>
      </c>
      <c r="AX86">
        <v>13513</v>
      </c>
      <c r="AY86">
        <v>12343</v>
      </c>
      <c r="AZ86">
        <v>14252</v>
      </c>
      <c r="BA86">
        <v>14359</v>
      </c>
      <c r="BB86">
        <v>14604</v>
      </c>
      <c r="BC86">
        <v>14213</v>
      </c>
      <c r="BD86">
        <v>16664</v>
      </c>
      <c r="BE86">
        <v>15702</v>
      </c>
      <c r="BF86">
        <v>17838</v>
      </c>
      <c r="BG86">
        <v>18114</v>
      </c>
      <c r="BH86">
        <v>19525</v>
      </c>
      <c r="BI86">
        <v>19465</v>
      </c>
      <c r="BJ86">
        <v>20043</v>
      </c>
      <c r="BK86">
        <v>19477</v>
      </c>
      <c r="BL86">
        <v>21718</v>
      </c>
      <c r="BM86">
        <v>22021</v>
      </c>
      <c r="BN86">
        <v>21918</v>
      </c>
      <c r="BO86">
        <v>23917</v>
      </c>
      <c r="BP86">
        <v>23773</v>
      </c>
      <c r="BQ86">
        <v>24306</v>
      </c>
      <c r="BR86">
        <v>23747</v>
      </c>
      <c r="BS86">
        <v>26778</v>
      </c>
      <c r="BT86">
        <v>27620</v>
      </c>
      <c r="BU86">
        <v>27740</v>
      </c>
      <c r="BV86">
        <v>29271</v>
      </c>
      <c r="BW86">
        <v>28772</v>
      </c>
      <c r="BX86">
        <v>30913</v>
      </c>
      <c r="BY86">
        <v>30814</v>
      </c>
      <c r="BZ86">
        <v>32380</v>
      </c>
      <c r="CA86">
        <v>33802</v>
      </c>
      <c r="CB86">
        <v>35176</v>
      </c>
      <c r="CC86">
        <v>36574</v>
      </c>
      <c r="CD86">
        <v>38029</v>
      </c>
      <c r="CE86">
        <v>38378</v>
      </c>
      <c r="CF86">
        <v>39975</v>
      </c>
      <c r="CG86">
        <v>40979</v>
      </c>
      <c r="CH86">
        <v>42841</v>
      </c>
      <c r="CI86">
        <v>43448</v>
      </c>
      <c r="CJ86">
        <v>43490</v>
      </c>
      <c r="CK86">
        <v>44296</v>
      </c>
      <c r="CL86">
        <v>45722</v>
      </c>
      <c r="CM86">
        <v>47086</v>
      </c>
      <c r="CN86">
        <v>47251</v>
      </c>
    </row>
    <row r="87" spans="1:92" x14ac:dyDescent="0.25">
      <c r="A87">
        <v>85</v>
      </c>
      <c r="B87">
        <v>9587</v>
      </c>
      <c r="C87">
        <v>9879</v>
      </c>
      <c r="D87">
        <v>8413</v>
      </c>
      <c r="E87">
        <v>9335</v>
      </c>
      <c r="F87">
        <v>9627</v>
      </c>
      <c r="G87">
        <v>9001</v>
      </c>
      <c r="H87">
        <v>9373</v>
      </c>
      <c r="I87">
        <v>9842</v>
      </c>
      <c r="J87">
        <v>8715</v>
      </c>
      <c r="K87">
        <v>11991</v>
      </c>
      <c r="L87">
        <v>10800</v>
      </c>
      <c r="M87">
        <v>10975</v>
      </c>
      <c r="N87">
        <v>10112</v>
      </c>
      <c r="O87">
        <v>9677</v>
      </c>
      <c r="P87">
        <v>9626</v>
      </c>
      <c r="Q87">
        <v>10566</v>
      </c>
      <c r="R87">
        <v>10340</v>
      </c>
      <c r="S87">
        <v>10036</v>
      </c>
      <c r="T87">
        <v>9154</v>
      </c>
      <c r="U87">
        <v>10052</v>
      </c>
      <c r="V87">
        <v>9993</v>
      </c>
      <c r="W87">
        <v>8611</v>
      </c>
      <c r="X87">
        <v>9421</v>
      </c>
      <c r="Y87">
        <v>11545</v>
      </c>
      <c r="Z87">
        <v>11510</v>
      </c>
      <c r="AA87">
        <v>10358</v>
      </c>
      <c r="AB87">
        <v>11631</v>
      </c>
      <c r="AC87">
        <v>10588</v>
      </c>
      <c r="AD87">
        <v>11278</v>
      </c>
      <c r="AE87">
        <v>10682</v>
      </c>
      <c r="AF87">
        <v>10184</v>
      </c>
      <c r="AG87">
        <v>10601</v>
      </c>
      <c r="AH87">
        <v>11574</v>
      </c>
      <c r="AI87">
        <v>11168</v>
      </c>
      <c r="AJ87">
        <v>11487</v>
      </c>
      <c r="AK87">
        <v>10415</v>
      </c>
      <c r="AL87">
        <v>11874</v>
      </c>
      <c r="AM87">
        <v>12685</v>
      </c>
      <c r="AN87">
        <v>11208</v>
      </c>
      <c r="AO87">
        <v>12089</v>
      </c>
      <c r="AP87">
        <v>12377</v>
      </c>
      <c r="AQ87">
        <v>11840</v>
      </c>
      <c r="AR87">
        <v>11823</v>
      </c>
      <c r="AS87">
        <v>10619</v>
      </c>
      <c r="AT87">
        <v>11446</v>
      </c>
      <c r="AU87">
        <v>10639</v>
      </c>
      <c r="AV87">
        <v>11397</v>
      </c>
      <c r="AW87">
        <v>10119</v>
      </c>
      <c r="AX87">
        <v>11446</v>
      </c>
      <c r="AY87">
        <v>10373</v>
      </c>
      <c r="AZ87">
        <v>11964</v>
      </c>
      <c r="BA87">
        <v>12157</v>
      </c>
      <c r="BB87">
        <v>12399</v>
      </c>
      <c r="BC87">
        <v>11831</v>
      </c>
      <c r="BD87">
        <v>14134</v>
      </c>
      <c r="BE87">
        <v>13295</v>
      </c>
      <c r="BF87">
        <v>15170</v>
      </c>
      <c r="BG87">
        <v>15464</v>
      </c>
      <c r="BH87">
        <v>16833</v>
      </c>
      <c r="BI87">
        <v>16572</v>
      </c>
      <c r="BJ87">
        <v>17276</v>
      </c>
      <c r="BK87">
        <v>16722</v>
      </c>
      <c r="BL87">
        <v>18766</v>
      </c>
      <c r="BM87">
        <v>18966</v>
      </c>
      <c r="BN87">
        <v>18974</v>
      </c>
      <c r="BO87">
        <v>20810</v>
      </c>
      <c r="BP87">
        <v>20607</v>
      </c>
      <c r="BQ87">
        <v>21117</v>
      </c>
      <c r="BR87">
        <v>20506</v>
      </c>
      <c r="BS87">
        <v>23503</v>
      </c>
      <c r="BT87">
        <v>24115</v>
      </c>
      <c r="BU87">
        <v>24421</v>
      </c>
      <c r="BV87">
        <v>25839</v>
      </c>
      <c r="BW87">
        <v>25199</v>
      </c>
      <c r="BX87">
        <v>27151</v>
      </c>
      <c r="BY87">
        <v>27204</v>
      </c>
      <c r="BZ87">
        <v>28642</v>
      </c>
      <c r="CA87">
        <v>30151</v>
      </c>
      <c r="CB87">
        <v>31475</v>
      </c>
      <c r="CC87">
        <v>32786</v>
      </c>
      <c r="CD87">
        <v>34205</v>
      </c>
      <c r="CE87">
        <v>34471</v>
      </c>
      <c r="CF87">
        <v>36066</v>
      </c>
      <c r="CG87">
        <v>37070</v>
      </c>
      <c r="CH87">
        <v>38905</v>
      </c>
      <c r="CI87">
        <v>39531</v>
      </c>
      <c r="CJ87">
        <v>39474</v>
      </c>
      <c r="CK87">
        <v>40401</v>
      </c>
      <c r="CL87">
        <v>41850</v>
      </c>
      <c r="CM87">
        <v>43068</v>
      </c>
      <c r="CN87">
        <v>43307</v>
      </c>
    </row>
    <row r="88" spans="1:92" x14ac:dyDescent="0.25">
      <c r="A88">
        <v>86</v>
      </c>
      <c r="B88">
        <v>7683</v>
      </c>
      <c r="C88">
        <v>7938</v>
      </c>
      <c r="D88">
        <v>6788</v>
      </c>
      <c r="E88">
        <v>7612</v>
      </c>
      <c r="F88">
        <v>7845</v>
      </c>
      <c r="G88">
        <v>7397</v>
      </c>
      <c r="H88">
        <v>7692</v>
      </c>
      <c r="I88">
        <v>8251</v>
      </c>
      <c r="J88">
        <v>7043</v>
      </c>
      <c r="K88">
        <v>10018</v>
      </c>
      <c r="L88">
        <v>9020</v>
      </c>
      <c r="M88">
        <v>8945</v>
      </c>
      <c r="N88">
        <v>8451</v>
      </c>
      <c r="O88">
        <v>7950</v>
      </c>
      <c r="P88">
        <v>7876</v>
      </c>
      <c r="Q88">
        <v>8719</v>
      </c>
      <c r="R88">
        <v>8345</v>
      </c>
      <c r="S88">
        <v>8267</v>
      </c>
      <c r="T88">
        <v>7498</v>
      </c>
      <c r="U88">
        <v>8297</v>
      </c>
      <c r="V88">
        <v>7968</v>
      </c>
      <c r="W88">
        <v>6891</v>
      </c>
      <c r="X88">
        <v>7478</v>
      </c>
      <c r="Y88">
        <v>9541</v>
      </c>
      <c r="Z88">
        <v>9451</v>
      </c>
      <c r="AA88">
        <v>8436</v>
      </c>
      <c r="AB88">
        <v>9668</v>
      </c>
      <c r="AC88">
        <v>8669</v>
      </c>
      <c r="AD88">
        <v>9254</v>
      </c>
      <c r="AE88">
        <v>8756</v>
      </c>
      <c r="AF88">
        <v>8316</v>
      </c>
      <c r="AG88">
        <v>8837</v>
      </c>
      <c r="AH88">
        <v>9577</v>
      </c>
      <c r="AI88">
        <v>9278</v>
      </c>
      <c r="AJ88">
        <v>9413</v>
      </c>
      <c r="AK88">
        <v>8450</v>
      </c>
      <c r="AL88">
        <v>9846</v>
      </c>
      <c r="AM88">
        <v>10560</v>
      </c>
      <c r="AN88">
        <v>9399</v>
      </c>
      <c r="AO88">
        <v>10104</v>
      </c>
      <c r="AP88">
        <v>10301</v>
      </c>
      <c r="AQ88">
        <v>9802</v>
      </c>
      <c r="AR88">
        <v>9820</v>
      </c>
      <c r="AS88">
        <v>8761</v>
      </c>
      <c r="AT88">
        <v>9438</v>
      </c>
      <c r="AU88">
        <v>8786</v>
      </c>
      <c r="AV88">
        <v>9624</v>
      </c>
      <c r="AW88">
        <v>8175</v>
      </c>
      <c r="AX88">
        <v>9574</v>
      </c>
      <c r="AY88">
        <v>8559</v>
      </c>
      <c r="AZ88">
        <v>9984</v>
      </c>
      <c r="BA88">
        <v>10143</v>
      </c>
      <c r="BB88">
        <v>10377</v>
      </c>
      <c r="BC88">
        <v>9832</v>
      </c>
      <c r="BD88">
        <v>11869</v>
      </c>
      <c r="BE88">
        <v>10991</v>
      </c>
      <c r="BF88">
        <v>12955</v>
      </c>
      <c r="BG88">
        <v>13088</v>
      </c>
      <c r="BH88">
        <v>14383</v>
      </c>
      <c r="BI88">
        <v>14115</v>
      </c>
      <c r="BJ88">
        <v>14760</v>
      </c>
      <c r="BK88">
        <v>14158</v>
      </c>
      <c r="BL88">
        <v>16108</v>
      </c>
      <c r="BM88">
        <v>16306</v>
      </c>
      <c r="BN88">
        <v>15997</v>
      </c>
      <c r="BO88">
        <v>17830</v>
      </c>
      <c r="BP88">
        <v>17651</v>
      </c>
      <c r="BQ88">
        <v>18201</v>
      </c>
      <c r="BR88">
        <v>17572</v>
      </c>
      <c r="BS88">
        <v>20298</v>
      </c>
      <c r="BT88">
        <v>21036</v>
      </c>
      <c r="BU88">
        <v>21139</v>
      </c>
      <c r="BV88">
        <v>22533</v>
      </c>
      <c r="BW88">
        <v>21843</v>
      </c>
      <c r="BX88">
        <v>23683</v>
      </c>
      <c r="BY88">
        <v>23624</v>
      </c>
      <c r="BZ88">
        <v>24988</v>
      </c>
      <c r="CA88">
        <v>26586</v>
      </c>
      <c r="CB88">
        <v>27738</v>
      </c>
      <c r="CC88">
        <v>28846</v>
      </c>
      <c r="CD88">
        <v>30390</v>
      </c>
      <c r="CE88">
        <v>30369</v>
      </c>
      <c r="CF88">
        <v>32078</v>
      </c>
      <c r="CG88">
        <v>33113</v>
      </c>
      <c r="CH88">
        <v>34813</v>
      </c>
      <c r="CI88">
        <v>35715</v>
      </c>
      <c r="CJ88">
        <v>35483</v>
      </c>
      <c r="CK88">
        <v>36269</v>
      </c>
      <c r="CL88">
        <v>37742</v>
      </c>
      <c r="CM88">
        <v>38942</v>
      </c>
      <c r="CN88">
        <v>39269</v>
      </c>
    </row>
    <row r="89" spans="1:92" x14ac:dyDescent="0.25">
      <c r="A89">
        <v>87</v>
      </c>
      <c r="B89">
        <v>6324</v>
      </c>
      <c r="C89">
        <v>6309</v>
      </c>
      <c r="D89">
        <v>5287</v>
      </c>
      <c r="E89">
        <v>6340</v>
      </c>
      <c r="F89">
        <v>6428</v>
      </c>
      <c r="G89">
        <v>5662</v>
      </c>
      <c r="H89">
        <v>6009</v>
      </c>
      <c r="I89">
        <v>6607</v>
      </c>
      <c r="J89">
        <v>5637</v>
      </c>
      <c r="K89">
        <v>8137</v>
      </c>
      <c r="L89">
        <v>7222</v>
      </c>
      <c r="M89">
        <v>7267</v>
      </c>
      <c r="N89">
        <v>6800</v>
      </c>
      <c r="O89">
        <v>6323</v>
      </c>
      <c r="P89">
        <v>6326</v>
      </c>
      <c r="Q89">
        <v>7100</v>
      </c>
      <c r="R89">
        <v>6706</v>
      </c>
      <c r="S89">
        <v>6646</v>
      </c>
      <c r="T89">
        <v>5877</v>
      </c>
      <c r="U89">
        <v>6735</v>
      </c>
      <c r="V89">
        <v>6351</v>
      </c>
      <c r="W89">
        <v>5300</v>
      </c>
      <c r="X89">
        <v>5894</v>
      </c>
      <c r="Y89">
        <v>7708</v>
      </c>
      <c r="Z89">
        <v>7666</v>
      </c>
      <c r="AA89">
        <v>6698</v>
      </c>
      <c r="AB89">
        <v>7727</v>
      </c>
      <c r="AC89">
        <v>6839</v>
      </c>
      <c r="AD89">
        <v>7458</v>
      </c>
      <c r="AE89">
        <v>6910</v>
      </c>
      <c r="AF89">
        <v>6638</v>
      </c>
      <c r="AG89">
        <v>7093</v>
      </c>
      <c r="AH89">
        <v>7626</v>
      </c>
      <c r="AI89">
        <v>7441</v>
      </c>
      <c r="AJ89">
        <v>7679</v>
      </c>
      <c r="AK89">
        <v>6628</v>
      </c>
      <c r="AL89">
        <v>8005</v>
      </c>
      <c r="AM89">
        <v>8639</v>
      </c>
      <c r="AN89">
        <v>7652</v>
      </c>
      <c r="AO89">
        <v>8203</v>
      </c>
      <c r="AP89">
        <v>8435</v>
      </c>
      <c r="AQ89">
        <v>7863</v>
      </c>
      <c r="AR89">
        <v>8010</v>
      </c>
      <c r="AS89">
        <v>7067</v>
      </c>
      <c r="AT89">
        <v>7627</v>
      </c>
      <c r="AU89">
        <v>7079</v>
      </c>
      <c r="AV89">
        <v>7853</v>
      </c>
      <c r="AW89">
        <v>6554</v>
      </c>
      <c r="AX89">
        <v>7844</v>
      </c>
      <c r="AY89">
        <v>6938</v>
      </c>
      <c r="AZ89">
        <v>8032</v>
      </c>
      <c r="BA89">
        <v>8345</v>
      </c>
      <c r="BB89">
        <v>8542</v>
      </c>
      <c r="BC89">
        <v>7855</v>
      </c>
      <c r="BD89">
        <v>9758</v>
      </c>
      <c r="BE89">
        <v>8977</v>
      </c>
      <c r="BF89">
        <v>10787</v>
      </c>
      <c r="BG89">
        <v>10976</v>
      </c>
      <c r="BH89">
        <v>11999</v>
      </c>
      <c r="BI89">
        <v>11853</v>
      </c>
      <c r="BJ89">
        <v>12392</v>
      </c>
      <c r="BK89">
        <v>11812</v>
      </c>
      <c r="BL89">
        <v>13617</v>
      </c>
      <c r="BM89">
        <v>13779</v>
      </c>
      <c r="BN89">
        <v>13451</v>
      </c>
      <c r="BO89">
        <v>15139</v>
      </c>
      <c r="BP89">
        <v>14826</v>
      </c>
      <c r="BQ89">
        <v>15639</v>
      </c>
      <c r="BR89">
        <v>14709</v>
      </c>
      <c r="BS89">
        <v>17251</v>
      </c>
      <c r="BT89">
        <v>18021</v>
      </c>
      <c r="BU89">
        <v>18234</v>
      </c>
      <c r="BV89">
        <v>19193</v>
      </c>
      <c r="BW89">
        <v>18706</v>
      </c>
      <c r="BX89">
        <v>20304</v>
      </c>
      <c r="BY89">
        <v>20295</v>
      </c>
      <c r="BZ89">
        <v>21623</v>
      </c>
      <c r="CA89">
        <v>22985</v>
      </c>
      <c r="CB89">
        <v>24045</v>
      </c>
      <c r="CC89">
        <v>25169</v>
      </c>
      <c r="CD89">
        <v>26454</v>
      </c>
      <c r="CE89">
        <v>26498</v>
      </c>
      <c r="CF89">
        <v>28130</v>
      </c>
      <c r="CG89">
        <v>29303</v>
      </c>
      <c r="CH89">
        <v>31135</v>
      </c>
      <c r="CI89">
        <v>31614</v>
      </c>
      <c r="CJ89">
        <v>31458</v>
      </c>
      <c r="CK89">
        <v>32032</v>
      </c>
      <c r="CL89">
        <v>33812</v>
      </c>
      <c r="CM89">
        <v>34792</v>
      </c>
      <c r="CN89">
        <v>34996</v>
      </c>
    </row>
    <row r="90" spans="1:92" x14ac:dyDescent="0.25">
      <c r="A90">
        <v>88</v>
      </c>
      <c r="B90">
        <v>5095</v>
      </c>
      <c r="C90">
        <v>5167</v>
      </c>
      <c r="D90">
        <v>4097</v>
      </c>
      <c r="E90">
        <v>5089</v>
      </c>
      <c r="F90">
        <v>5060</v>
      </c>
      <c r="G90">
        <v>4522</v>
      </c>
      <c r="H90">
        <v>4665</v>
      </c>
      <c r="I90">
        <v>5386</v>
      </c>
      <c r="J90">
        <v>4349</v>
      </c>
      <c r="K90">
        <v>6565</v>
      </c>
      <c r="L90">
        <v>5767</v>
      </c>
      <c r="M90">
        <v>5836</v>
      </c>
      <c r="N90">
        <v>5255</v>
      </c>
      <c r="O90">
        <v>4985</v>
      </c>
      <c r="P90">
        <v>4931</v>
      </c>
      <c r="Q90">
        <v>5755</v>
      </c>
      <c r="R90">
        <v>5301</v>
      </c>
      <c r="S90">
        <v>5233</v>
      </c>
      <c r="T90">
        <v>4593</v>
      </c>
      <c r="U90">
        <v>5415</v>
      </c>
      <c r="V90">
        <v>4947</v>
      </c>
      <c r="W90">
        <v>4182</v>
      </c>
      <c r="X90">
        <v>4504</v>
      </c>
      <c r="Y90">
        <v>6070</v>
      </c>
      <c r="Z90">
        <v>5940</v>
      </c>
      <c r="AA90">
        <v>5317</v>
      </c>
      <c r="AB90">
        <v>6145</v>
      </c>
      <c r="AC90">
        <v>5456</v>
      </c>
      <c r="AD90">
        <v>5866</v>
      </c>
      <c r="AE90">
        <v>5487</v>
      </c>
      <c r="AF90">
        <v>5157</v>
      </c>
      <c r="AG90">
        <v>5699</v>
      </c>
      <c r="AH90">
        <v>6093</v>
      </c>
      <c r="AI90">
        <v>5883</v>
      </c>
      <c r="AJ90">
        <v>6141</v>
      </c>
      <c r="AK90">
        <v>5155</v>
      </c>
      <c r="AL90">
        <v>6388</v>
      </c>
      <c r="AM90">
        <v>7043</v>
      </c>
      <c r="AN90">
        <v>6090</v>
      </c>
      <c r="AO90">
        <v>6628</v>
      </c>
      <c r="AP90">
        <v>6855</v>
      </c>
      <c r="AQ90">
        <v>6296</v>
      </c>
      <c r="AR90">
        <v>6358</v>
      </c>
      <c r="AS90">
        <v>5510</v>
      </c>
      <c r="AT90">
        <v>5984</v>
      </c>
      <c r="AU90">
        <v>5677</v>
      </c>
      <c r="AV90">
        <v>6243</v>
      </c>
      <c r="AW90">
        <v>5192</v>
      </c>
      <c r="AX90">
        <v>6305</v>
      </c>
      <c r="AY90">
        <v>5599</v>
      </c>
      <c r="AZ90">
        <v>6449</v>
      </c>
      <c r="BA90">
        <v>6747</v>
      </c>
      <c r="BB90">
        <v>6852</v>
      </c>
      <c r="BC90">
        <v>6235</v>
      </c>
      <c r="BD90">
        <v>7942</v>
      </c>
      <c r="BE90">
        <v>7277</v>
      </c>
      <c r="BF90">
        <v>8843</v>
      </c>
      <c r="BG90">
        <v>9063</v>
      </c>
      <c r="BH90">
        <v>9932</v>
      </c>
      <c r="BI90">
        <v>10018</v>
      </c>
      <c r="BJ90">
        <v>10232</v>
      </c>
      <c r="BK90">
        <v>9731</v>
      </c>
      <c r="BL90">
        <v>11323</v>
      </c>
      <c r="BM90">
        <v>11351</v>
      </c>
      <c r="BN90">
        <v>10884</v>
      </c>
      <c r="BO90">
        <v>12686</v>
      </c>
      <c r="BP90">
        <v>12046</v>
      </c>
      <c r="BQ90">
        <v>13027</v>
      </c>
      <c r="BR90">
        <v>12037</v>
      </c>
      <c r="BS90">
        <v>14566</v>
      </c>
      <c r="BT90">
        <v>15275</v>
      </c>
      <c r="BU90">
        <v>15292</v>
      </c>
      <c r="BV90">
        <v>16318</v>
      </c>
      <c r="BW90">
        <v>15723</v>
      </c>
      <c r="BX90">
        <v>17168</v>
      </c>
      <c r="BY90">
        <v>17205</v>
      </c>
      <c r="BZ90">
        <v>18378</v>
      </c>
      <c r="CA90">
        <v>19472</v>
      </c>
      <c r="CB90">
        <v>20654</v>
      </c>
      <c r="CC90">
        <v>21719</v>
      </c>
      <c r="CD90">
        <v>22750</v>
      </c>
      <c r="CE90">
        <v>22769</v>
      </c>
      <c r="CF90">
        <v>24387</v>
      </c>
      <c r="CG90">
        <v>25487</v>
      </c>
      <c r="CH90">
        <v>27276</v>
      </c>
      <c r="CI90">
        <v>27625</v>
      </c>
      <c r="CJ90">
        <v>27499</v>
      </c>
      <c r="CK90">
        <v>28083</v>
      </c>
      <c r="CL90">
        <v>29755</v>
      </c>
      <c r="CM90">
        <v>30657</v>
      </c>
      <c r="CN90">
        <v>31006</v>
      </c>
    </row>
    <row r="91" spans="1:92" x14ac:dyDescent="0.25">
      <c r="A91">
        <v>89</v>
      </c>
      <c r="B91">
        <v>4042</v>
      </c>
      <c r="C91">
        <v>4120</v>
      </c>
      <c r="D91">
        <v>3158</v>
      </c>
      <c r="E91">
        <v>3901</v>
      </c>
      <c r="F91">
        <v>4182</v>
      </c>
      <c r="G91">
        <v>3483</v>
      </c>
      <c r="H91">
        <v>3756</v>
      </c>
      <c r="I91">
        <v>4259</v>
      </c>
      <c r="J91">
        <v>3331</v>
      </c>
      <c r="K91">
        <v>5294</v>
      </c>
      <c r="L91">
        <v>4591</v>
      </c>
      <c r="M91">
        <v>4512</v>
      </c>
      <c r="N91">
        <v>4058</v>
      </c>
      <c r="O91">
        <v>3946</v>
      </c>
      <c r="P91">
        <v>3927</v>
      </c>
      <c r="Q91">
        <v>4599</v>
      </c>
      <c r="R91">
        <v>4082</v>
      </c>
      <c r="S91">
        <v>4115</v>
      </c>
      <c r="T91">
        <v>3359</v>
      </c>
      <c r="U91">
        <v>4303</v>
      </c>
      <c r="V91">
        <v>3922</v>
      </c>
      <c r="W91">
        <v>3266</v>
      </c>
      <c r="X91">
        <v>3439</v>
      </c>
      <c r="Y91">
        <v>4814</v>
      </c>
      <c r="Z91">
        <v>4574</v>
      </c>
      <c r="AA91">
        <v>4174</v>
      </c>
      <c r="AB91">
        <v>4806</v>
      </c>
      <c r="AC91">
        <v>4206</v>
      </c>
      <c r="AD91">
        <v>4558</v>
      </c>
      <c r="AE91">
        <v>4294</v>
      </c>
      <c r="AF91">
        <v>4054</v>
      </c>
      <c r="AG91">
        <v>4373</v>
      </c>
      <c r="AH91">
        <v>4848</v>
      </c>
      <c r="AI91">
        <v>4477</v>
      </c>
      <c r="AJ91">
        <v>4804</v>
      </c>
      <c r="AK91">
        <v>3987</v>
      </c>
      <c r="AL91">
        <v>5031</v>
      </c>
      <c r="AM91">
        <v>5486</v>
      </c>
      <c r="AN91">
        <v>4751</v>
      </c>
      <c r="AO91">
        <v>5348</v>
      </c>
      <c r="AP91">
        <v>5415</v>
      </c>
      <c r="AQ91">
        <v>4847</v>
      </c>
      <c r="AR91">
        <v>4983</v>
      </c>
      <c r="AS91">
        <v>4315</v>
      </c>
      <c r="AT91">
        <v>4670</v>
      </c>
      <c r="AU91">
        <v>4416</v>
      </c>
      <c r="AV91">
        <v>4973</v>
      </c>
      <c r="AW91">
        <v>3995</v>
      </c>
      <c r="AX91">
        <v>5042</v>
      </c>
      <c r="AY91">
        <v>4384</v>
      </c>
      <c r="AZ91">
        <v>5067</v>
      </c>
      <c r="BA91">
        <v>5353</v>
      </c>
      <c r="BB91">
        <v>5479</v>
      </c>
      <c r="BC91">
        <v>4895</v>
      </c>
      <c r="BD91">
        <v>6401</v>
      </c>
      <c r="BE91">
        <v>5792</v>
      </c>
      <c r="BF91">
        <v>7213</v>
      </c>
      <c r="BG91">
        <v>7394</v>
      </c>
      <c r="BH91">
        <v>8184</v>
      </c>
      <c r="BI91">
        <v>8255</v>
      </c>
      <c r="BJ91">
        <v>8347</v>
      </c>
      <c r="BK91">
        <v>8015</v>
      </c>
      <c r="BL91">
        <v>9341</v>
      </c>
      <c r="BM91">
        <v>9386</v>
      </c>
      <c r="BN91">
        <v>8885</v>
      </c>
      <c r="BO91">
        <v>10512</v>
      </c>
      <c r="BP91">
        <v>9878</v>
      </c>
      <c r="BQ91">
        <v>10716</v>
      </c>
      <c r="BR91">
        <v>9696</v>
      </c>
      <c r="BS91">
        <v>12076</v>
      </c>
      <c r="BT91">
        <v>13106</v>
      </c>
      <c r="BU91">
        <v>12734</v>
      </c>
      <c r="BV91">
        <v>13588</v>
      </c>
      <c r="BW91">
        <v>12988</v>
      </c>
      <c r="BX91">
        <v>14264</v>
      </c>
      <c r="BY91">
        <v>14200</v>
      </c>
      <c r="BZ91">
        <v>15418</v>
      </c>
      <c r="CA91">
        <v>16366</v>
      </c>
      <c r="CB91">
        <v>17253</v>
      </c>
      <c r="CC91">
        <v>18310</v>
      </c>
      <c r="CD91">
        <v>19126</v>
      </c>
      <c r="CE91">
        <v>19235</v>
      </c>
      <c r="CF91">
        <v>20691</v>
      </c>
      <c r="CG91">
        <v>21646</v>
      </c>
      <c r="CH91">
        <v>23591</v>
      </c>
      <c r="CI91">
        <v>23873</v>
      </c>
      <c r="CJ91">
        <v>23735</v>
      </c>
      <c r="CK91">
        <v>24275</v>
      </c>
      <c r="CL91">
        <v>25782</v>
      </c>
      <c r="CM91">
        <v>26723</v>
      </c>
      <c r="CN91">
        <v>26959</v>
      </c>
    </row>
    <row r="92" spans="1:92" x14ac:dyDescent="0.25">
      <c r="A92">
        <v>90</v>
      </c>
      <c r="B92">
        <v>3237</v>
      </c>
      <c r="C92">
        <v>3195</v>
      </c>
      <c r="D92">
        <v>2370</v>
      </c>
      <c r="E92">
        <v>3022</v>
      </c>
      <c r="F92">
        <v>3283</v>
      </c>
      <c r="G92">
        <v>2681</v>
      </c>
      <c r="H92">
        <v>2850</v>
      </c>
      <c r="I92">
        <v>3390</v>
      </c>
      <c r="J92">
        <v>2511</v>
      </c>
      <c r="K92">
        <v>4172</v>
      </c>
      <c r="L92">
        <v>3506</v>
      </c>
      <c r="M92">
        <v>3620</v>
      </c>
      <c r="N92">
        <v>3145</v>
      </c>
      <c r="O92">
        <v>2967</v>
      </c>
      <c r="P92">
        <v>2962</v>
      </c>
      <c r="Q92">
        <v>3596</v>
      </c>
      <c r="R92">
        <v>3221</v>
      </c>
      <c r="S92">
        <v>3221</v>
      </c>
      <c r="T92">
        <v>2454</v>
      </c>
      <c r="U92">
        <v>3332</v>
      </c>
      <c r="V92">
        <v>3056</v>
      </c>
      <c r="W92">
        <v>2511</v>
      </c>
      <c r="X92">
        <v>2643</v>
      </c>
      <c r="Y92">
        <v>3800</v>
      </c>
      <c r="Z92">
        <v>3652</v>
      </c>
      <c r="AA92">
        <v>3038</v>
      </c>
      <c r="AB92">
        <v>3675</v>
      </c>
      <c r="AC92">
        <v>3206</v>
      </c>
      <c r="AD92">
        <v>3450</v>
      </c>
      <c r="AE92">
        <v>3239</v>
      </c>
      <c r="AF92">
        <v>3082</v>
      </c>
      <c r="AG92">
        <v>3367</v>
      </c>
      <c r="AH92">
        <v>3662</v>
      </c>
      <c r="AI92">
        <v>3385</v>
      </c>
      <c r="AJ92">
        <v>3638</v>
      </c>
      <c r="AK92">
        <v>3047</v>
      </c>
      <c r="AL92">
        <v>3837</v>
      </c>
      <c r="AM92">
        <v>4238</v>
      </c>
      <c r="AN92">
        <v>3661</v>
      </c>
      <c r="AO92">
        <v>4190</v>
      </c>
      <c r="AP92">
        <v>4212</v>
      </c>
      <c r="AQ92">
        <v>3754</v>
      </c>
      <c r="AR92">
        <v>3963</v>
      </c>
      <c r="AS92">
        <v>3302</v>
      </c>
      <c r="AT92">
        <v>3644</v>
      </c>
      <c r="AU92">
        <v>3406</v>
      </c>
      <c r="AV92">
        <v>3895</v>
      </c>
      <c r="AW92">
        <v>3057</v>
      </c>
      <c r="AX92">
        <v>3862</v>
      </c>
      <c r="AY92">
        <v>3357</v>
      </c>
      <c r="AZ92">
        <v>3890</v>
      </c>
      <c r="BA92">
        <v>4133</v>
      </c>
      <c r="BB92">
        <v>4330</v>
      </c>
      <c r="BC92">
        <v>3746</v>
      </c>
      <c r="BD92">
        <v>5001</v>
      </c>
      <c r="BE92">
        <v>4490</v>
      </c>
      <c r="BF92">
        <v>5630</v>
      </c>
      <c r="BG92">
        <v>5921</v>
      </c>
      <c r="BH92">
        <v>6496</v>
      </c>
      <c r="BI92">
        <v>6715</v>
      </c>
      <c r="BJ92">
        <v>6741</v>
      </c>
      <c r="BK92">
        <v>6278</v>
      </c>
      <c r="BL92">
        <v>7546</v>
      </c>
      <c r="BM92">
        <v>7430</v>
      </c>
      <c r="BN92">
        <v>7014</v>
      </c>
      <c r="BO92">
        <v>8524</v>
      </c>
      <c r="BP92">
        <v>7947</v>
      </c>
      <c r="BQ92">
        <v>8594</v>
      </c>
      <c r="BR92">
        <v>7718</v>
      </c>
      <c r="BS92">
        <v>9687</v>
      </c>
      <c r="BT92">
        <v>10774</v>
      </c>
      <c r="BU92">
        <v>10338</v>
      </c>
      <c r="BV92">
        <v>11212</v>
      </c>
      <c r="BW92">
        <v>10486</v>
      </c>
      <c r="BX92">
        <v>11516</v>
      </c>
      <c r="BY92">
        <v>11646</v>
      </c>
      <c r="BZ92">
        <v>12638</v>
      </c>
      <c r="CA92">
        <v>13677</v>
      </c>
      <c r="CB92">
        <v>14238</v>
      </c>
      <c r="CC92">
        <v>15216</v>
      </c>
      <c r="CD92">
        <v>15868</v>
      </c>
      <c r="CE92">
        <v>15909</v>
      </c>
      <c r="CF92">
        <v>17468</v>
      </c>
      <c r="CG92">
        <v>18087</v>
      </c>
      <c r="CH92">
        <v>20068</v>
      </c>
      <c r="CI92">
        <v>20167</v>
      </c>
      <c r="CJ92">
        <v>20171</v>
      </c>
      <c r="CK92">
        <v>20519</v>
      </c>
      <c r="CL92">
        <v>21947</v>
      </c>
      <c r="CM92">
        <v>22968</v>
      </c>
      <c r="CN92">
        <v>22927</v>
      </c>
    </row>
    <row r="93" spans="1:92" x14ac:dyDescent="0.25">
      <c r="A93">
        <v>91</v>
      </c>
      <c r="B93">
        <v>2559</v>
      </c>
      <c r="C93">
        <v>2415</v>
      </c>
      <c r="D93">
        <v>1687</v>
      </c>
      <c r="E93">
        <v>2191</v>
      </c>
      <c r="F93">
        <v>2520</v>
      </c>
      <c r="G93">
        <v>2032</v>
      </c>
      <c r="H93">
        <v>2039</v>
      </c>
      <c r="I93">
        <v>2479</v>
      </c>
      <c r="J93">
        <v>1809</v>
      </c>
      <c r="K93">
        <v>3095</v>
      </c>
      <c r="L93">
        <v>2681</v>
      </c>
      <c r="M93">
        <v>2811</v>
      </c>
      <c r="N93">
        <v>2356</v>
      </c>
      <c r="O93">
        <v>2091</v>
      </c>
      <c r="P93">
        <v>2224</v>
      </c>
      <c r="Q93">
        <v>2644</v>
      </c>
      <c r="R93">
        <v>2492</v>
      </c>
      <c r="S93">
        <v>2406</v>
      </c>
      <c r="T93">
        <v>1852</v>
      </c>
      <c r="U93">
        <v>2476</v>
      </c>
      <c r="V93">
        <v>2256</v>
      </c>
      <c r="W93">
        <v>1841</v>
      </c>
      <c r="X93">
        <v>1946</v>
      </c>
      <c r="Y93">
        <v>2949</v>
      </c>
      <c r="Z93">
        <v>2768</v>
      </c>
      <c r="AA93">
        <v>2246</v>
      </c>
      <c r="AB93">
        <v>2765</v>
      </c>
      <c r="AC93">
        <v>2381</v>
      </c>
      <c r="AD93">
        <v>2615</v>
      </c>
      <c r="AE93">
        <v>2496</v>
      </c>
      <c r="AF93">
        <v>2270</v>
      </c>
      <c r="AG93">
        <v>2547</v>
      </c>
      <c r="AH93">
        <v>2725</v>
      </c>
      <c r="AI93">
        <v>2550</v>
      </c>
      <c r="AJ93">
        <v>2726</v>
      </c>
      <c r="AK93">
        <v>2283</v>
      </c>
      <c r="AL93">
        <v>2899</v>
      </c>
      <c r="AM93">
        <v>3277</v>
      </c>
      <c r="AN93">
        <v>2757</v>
      </c>
      <c r="AO93">
        <v>3128</v>
      </c>
      <c r="AP93">
        <v>3200</v>
      </c>
      <c r="AQ93">
        <v>2873</v>
      </c>
      <c r="AR93">
        <v>3011</v>
      </c>
      <c r="AS93">
        <v>2448</v>
      </c>
      <c r="AT93">
        <v>2744</v>
      </c>
      <c r="AU93">
        <v>2607</v>
      </c>
      <c r="AV93">
        <v>3001</v>
      </c>
      <c r="AW93">
        <v>2277</v>
      </c>
      <c r="AX93">
        <v>3016</v>
      </c>
      <c r="AY93">
        <v>2602</v>
      </c>
      <c r="AZ93">
        <v>2990</v>
      </c>
      <c r="BA93">
        <v>3090</v>
      </c>
      <c r="BB93">
        <v>3358</v>
      </c>
      <c r="BC93">
        <v>2801</v>
      </c>
      <c r="BD93">
        <v>3830</v>
      </c>
      <c r="BE93">
        <v>3434</v>
      </c>
      <c r="BF93">
        <v>4460</v>
      </c>
      <c r="BG93">
        <v>4690</v>
      </c>
      <c r="BH93">
        <v>5081</v>
      </c>
      <c r="BI93">
        <v>5301</v>
      </c>
      <c r="BJ93">
        <v>5374</v>
      </c>
      <c r="BK93">
        <v>4765</v>
      </c>
      <c r="BL93">
        <v>5996</v>
      </c>
      <c r="BM93">
        <v>5863</v>
      </c>
      <c r="BN93">
        <v>5500</v>
      </c>
      <c r="BO93">
        <v>6762</v>
      </c>
      <c r="BP93">
        <v>6255</v>
      </c>
      <c r="BQ93">
        <v>6730</v>
      </c>
      <c r="BR93">
        <v>6026</v>
      </c>
      <c r="BS93">
        <v>7686</v>
      </c>
      <c r="BT93">
        <v>8658</v>
      </c>
      <c r="BU93">
        <v>8206</v>
      </c>
      <c r="BV93">
        <v>9027</v>
      </c>
      <c r="BW93">
        <v>8318</v>
      </c>
      <c r="BX93">
        <v>9319</v>
      </c>
      <c r="BY93">
        <v>9237</v>
      </c>
      <c r="BZ93">
        <v>10170</v>
      </c>
      <c r="CA93">
        <v>11042</v>
      </c>
      <c r="CB93">
        <v>11670</v>
      </c>
      <c r="CC93">
        <v>12271</v>
      </c>
      <c r="CD93">
        <v>12979</v>
      </c>
      <c r="CE93">
        <v>12807</v>
      </c>
      <c r="CF93">
        <v>14079</v>
      </c>
      <c r="CG93">
        <v>14847</v>
      </c>
      <c r="CH93">
        <v>16576</v>
      </c>
      <c r="CI93">
        <v>16786</v>
      </c>
      <c r="CJ93">
        <v>16779</v>
      </c>
      <c r="CK93">
        <v>16965</v>
      </c>
      <c r="CL93">
        <v>18447</v>
      </c>
      <c r="CM93">
        <v>19239</v>
      </c>
      <c r="CN93">
        <v>19223</v>
      </c>
    </row>
    <row r="94" spans="1:92" x14ac:dyDescent="0.25">
      <c r="A94">
        <v>92</v>
      </c>
      <c r="B94">
        <v>1996</v>
      </c>
      <c r="C94">
        <v>1820</v>
      </c>
      <c r="D94">
        <v>1248</v>
      </c>
      <c r="E94">
        <v>1621</v>
      </c>
      <c r="F94">
        <v>1901</v>
      </c>
      <c r="G94">
        <v>1497</v>
      </c>
      <c r="H94">
        <v>1520</v>
      </c>
      <c r="I94">
        <v>1871</v>
      </c>
      <c r="J94">
        <v>1303</v>
      </c>
      <c r="K94">
        <v>2349</v>
      </c>
      <c r="L94">
        <v>2010</v>
      </c>
      <c r="M94">
        <v>2117</v>
      </c>
      <c r="N94">
        <v>1770</v>
      </c>
      <c r="O94">
        <v>1531</v>
      </c>
      <c r="P94">
        <v>1648</v>
      </c>
      <c r="Q94">
        <v>1988</v>
      </c>
      <c r="R94">
        <v>1846</v>
      </c>
      <c r="S94">
        <v>1786</v>
      </c>
      <c r="T94">
        <v>1373</v>
      </c>
      <c r="U94">
        <v>1831</v>
      </c>
      <c r="V94">
        <v>1690</v>
      </c>
      <c r="W94">
        <v>1330</v>
      </c>
      <c r="X94">
        <v>1383</v>
      </c>
      <c r="Y94">
        <v>2265</v>
      </c>
      <c r="Z94">
        <v>2108</v>
      </c>
      <c r="AA94">
        <v>1696</v>
      </c>
      <c r="AB94">
        <v>2048</v>
      </c>
      <c r="AC94">
        <v>1732</v>
      </c>
      <c r="AD94">
        <v>1951</v>
      </c>
      <c r="AE94">
        <v>1917</v>
      </c>
      <c r="AF94">
        <v>1635</v>
      </c>
      <c r="AG94">
        <v>1944</v>
      </c>
      <c r="AH94">
        <v>2221</v>
      </c>
      <c r="AI94">
        <v>1949</v>
      </c>
      <c r="AJ94">
        <v>2121</v>
      </c>
      <c r="AK94">
        <v>1708</v>
      </c>
      <c r="AL94">
        <v>2203</v>
      </c>
      <c r="AM94">
        <v>2469</v>
      </c>
      <c r="AN94">
        <v>2019</v>
      </c>
      <c r="AO94">
        <v>2373</v>
      </c>
      <c r="AP94">
        <v>2359</v>
      </c>
      <c r="AQ94">
        <v>2156</v>
      </c>
      <c r="AR94">
        <v>2254</v>
      </c>
      <c r="AS94">
        <v>1830</v>
      </c>
      <c r="AT94">
        <v>2043</v>
      </c>
      <c r="AU94">
        <v>1959</v>
      </c>
      <c r="AV94">
        <v>2331</v>
      </c>
      <c r="AW94">
        <v>1685</v>
      </c>
      <c r="AX94">
        <v>2249</v>
      </c>
      <c r="AY94">
        <v>1907</v>
      </c>
      <c r="AZ94">
        <v>2226</v>
      </c>
      <c r="BA94">
        <v>2275</v>
      </c>
      <c r="BB94">
        <v>2603</v>
      </c>
      <c r="BC94">
        <v>2132</v>
      </c>
      <c r="BD94">
        <v>3000</v>
      </c>
      <c r="BE94">
        <v>2636</v>
      </c>
      <c r="BF94">
        <v>3498</v>
      </c>
      <c r="BG94">
        <v>3627</v>
      </c>
      <c r="BH94">
        <v>3975</v>
      </c>
      <c r="BI94">
        <v>4138</v>
      </c>
      <c r="BJ94">
        <v>4070</v>
      </c>
      <c r="BK94">
        <v>3734</v>
      </c>
      <c r="BL94">
        <v>4698</v>
      </c>
      <c r="BM94">
        <v>4617</v>
      </c>
      <c r="BN94">
        <v>4160</v>
      </c>
      <c r="BO94">
        <v>5196</v>
      </c>
      <c r="BP94">
        <v>4873</v>
      </c>
      <c r="BQ94">
        <v>5252</v>
      </c>
      <c r="BR94">
        <v>4636</v>
      </c>
      <c r="BS94">
        <v>5976</v>
      </c>
      <c r="BT94">
        <v>6680</v>
      </c>
      <c r="BU94">
        <v>6567</v>
      </c>
      <c r="BV94">
        <v>7167</v>
      </c>
      <c r="BW94">
        <v>6482</v>
      </c>
      <c r="BX94">
        <v>7369</v>
      </c>
      <c r="BY94">
        <v>7208</v>
      </c>
      <c r="BZ94">
        <v>8026</v>
      </c>
      <c r="CA94">
        <v>8752</v>
      </c>
      <c r="CB94">
        <v>9238</v>
      </c>
      <c r="CC94">
        <v>9784</v>
      </c>
      <c r="CD94">
        <v>10435</v>
      </c>
      <c r="CE94">
        <v>10217</v>
      </c>
      <c r="CF94">
        <v>11387</v>
      </c>
      <c r="CG94">
        <v>11809</v>
      </c>
      <c r="CH94">
        <v>13420</v>
      </c>
      <c r="CI94">
        <v>13573</v>
      </c>
      <c r="CJ94">
        <v>13713</v>
      </c>
      <c r="CK94">
        <v>13710</v>
      </c>
      <c r="CL94">
        <v>15176</v>
      </c>
      <c r="CM94">
        <v>15876</v>
      </c>
      <c r="CN94">
        <v>15735</v>
      </c>
    </row>
    <row r="95" spans="1:92" x14ac:dyDescent="0.25">
      <c r="A95">
        <v>93</v>
      </c>
      <c r="B95">
        <v>1535</v>
      </c>
      <c r="C95">
        <v>1345</v>
      </c>
      <c r="D95">
        <v>906</v>
      </c>
      <c r="E95">
        <v>1175</v>
      </c>
      <c r="F95">
        <v>1408</v>
      </c>
      <c r="G95">
        <v>1080</v>
      </c>
      <c r="H95">
        <v>1112</v>
      </c>
      <c r="I95">
        <v>1385</v>
      </c>
      <c r="J95">
        <v>917</v>
      </c>
      <c r="K95">
        <v>1747</v>
      </c>
      <c r="L95">
        <v>1476</v>
      </c>
      <c r="M95">
        <v>1564</v>
      </c>
      <c r="N95">
        <v>1305</v>
      </c>
      <c r="O95">
        <v>1097</v>
      </c>
      <c r="P95">
        <v>1196</v>
      </c>
      <c r="Q95">
        <v>1465</v>
      </c>
      <c r="R95">
        <v>1338</v>
      </c>
      <c r="S95">
        <v>1299</v>
      </c>
      <c r="T95">
        <v>940</v>
      </c>
      <c r="U95">
        <v>1326</v>
      </c>
      <c r="V95">
        <v>1199</v>
      </c>
      <c r="W95">
        <v>926</v>
      </c>
      <c r="X95">
        <v>958</v>
      </c>
      <c r="Y95">
        <v>1637</v>
      </c>
      <c r="Z95">
        <v>1531</v>
      </c>
      <c r="AA95">
        <v>1101</v>
      </c>
      <c r="AB95">
        <v>1462</v>
      </c>
      <c r="AC95">
        <v>1283</v>
      </c>
      <c r="AD95">
        <v>1497</v>
      </c>
      <c r="AE95">
        <v>1401</v>
      </c>
      <c r="AF95">
        <v>1126</v>
      </c>
      <c r="AG95">
        <v>1390</v>
      </c>
      <c r="AH95">
        <v>1714</v>
      </c>
      <c r="AI95">
        <v>1403</v>
      </c>
      <c r="AJ95">
        <v>1569</v>
      </c>
      <c r="AK95">
        <v>1186</v>
      </c>
      <c r="AL95">
        <v>1565</v>
      </c>
      <c r="AM95">
        <v>1816</v>
      </c>
      <c r="AN95">
        <v>1526</v>
      </c>
      <c r="AO95">
        <v>1682</v>
      </c>
      <c r="AP95">
        <v>1728</v>
      </c>
      <c r="AQ95">
        <v>1513</v>
      </c>
      <c r="AR95">
        <v>1698</v>
      </c>
      <c r="AS95">
        <v>1378</v>
      </c>
      <c r="AT95">
        <v>1475</v>
      </c>
      <c r="AU95">
        <v>1401</v>
      </c>
      <c r="AV95">
        <v>1737</v>
      </c>
      <c r="AW95">
        <v>1235</v>
      </c>
      <c r="AX95">
        <v>1766</v>
      </c>
      <c r="AY95">
        <v>1345</v>
      </c>
      <c r="AZ95">
        <v>1643</v>
      </c>
      <c r="BA95">
        <v>1644</v>
      </c>
      <c r="BB95">
        <v>1897</v>
      </c>
      <c r="BC95">
        <v>1522</v>
      </c>
      <c r="BD95">
        <v>2269</v>
      </c>
      <c r="BE95">
        <v>1913</v>
      </c>
      <c r="BF95">
        <v>2664</v>
      </c>
      <c r="BG95">
        <v>2849</v>
      </c>
      <c r="BH95">
        <v>3029</v>
      </c>
      <c r="BI95">
        <v>3073</v>
      </c>
      <c r="BJ95">
        <v>3022</v>
      </c>
      <c r="BK95">
        <v>2773</v>
      </c>
      <c r="BL95">
        <v>3576</v>
      </c>
      <c r="BM95">
        <v>3469</v>
      </c>
      <c r="BN95">
        <v>3093</v>
      </c>
      <c r="BO95">
        <v>4110</v>
      </c>
      <c r="BP95">
        <v>3675</v>
      </c>
      <c r="BQ95">
        <v>3929</v>
      </c>
      <c r="BR95">
        <v>3457</v>
      </c>
      <c r="BS95">
        <v>4614</v>
      </c>
      <c r="BT95">
        <v>5236</v>
      </c>
      <c r="BU95">
        <v>4906</v>
      </c>
      <c r="BV95">
        <v>5505</v>
      </c>
      <c r="BW95">
        <v>4876</v>
      </c>
      <c r="BX95">
        <v>5722</v>
      </c>
      <c r="BY95">
        <v>5523</v>
      </c>
      <c r="BZ95">
        <v>6199</v>
      </c>
      <c r="CA95">
        <v>6825</v>
      </c>
      <c r="CB95">
        <v>7107</v>
      </c>
      <c r="CC95">
        <v>7612</v>
      </c>
      <c r="CD95">
        <v>8310</v>
      </c>
      <c r="CE95">
        <v>7686</v>
      </c>
      <c r="CF95">
        <v>8947</v>
      </c>
      <c r="CG95">
        <v>9304</v>
      </c>
      <c r="CH95">
        <v>10650</v>
      </c>
      <c r="CI95">
        <v>10697</v>
      </c>
      <c r="CJ95">
        <v>10878</v>
      </c>
      <c r="CK95">
        <v>10977</v>
      </c>
      <c r="CL95">
        <v>12101</v>
      </c>
      <c r="CM95">
        <v>12694</v>
      </c>
      <c r="CN95">
        <v>12785</v>
      </c>
    </row>
    <row r="96" spans="1:92" x14ac:dyDescent="0.25">
      <c r="A96">
        <v>94</v>
      </c>
      <c r="B96">
        <v>1163</v>
      </c>
      <c r="C96">
        <v>973</v>
      </c>
      <c r="D96">
        <v>645</v>
      </c>
      <c r="E96">
        <v>832</v>
      </c>
      <c r="F96">
        <v>1023</v>
      </c>
      <c r="G96">
        <v>763</v>
      </c>
      <c r="H96">
        <v>798</v>
      </c>
      <c r="I96">
        <v>1005</v>
      </c>
      <c r="J96">
        <v>629</v>
      </c>
      <c r="K96">
        <v>1272</v>
      </c>
      <c r="L96">
        <v>1061</v>
      </c>
      <c r="M96">
        <v>1131</v>
      </c>
      <c r="N96">
        <v>944</v>
      </c>
      <c r="O96">
        <v>768</v>
      </c>
      <c r="P96">
        <v>851</v>
      </c>
      <c r="Q96">
        <v>1057</v>
      </c>
      <c r="R96">
        <v>949</v>
      </c>
      <c r="S96">
        <v>924</v>
      </c>
      <c r="T96">
        <v>626</v>
      </c>
      <c r="U96">
        <v>938</v>
      </c>
      <c r="V96">
        <v>830</v>
      </c>
      <c r="W96">
        <v>628</v>
      </c>
      <c r="X96">
        <v>646</v>
      </c>
      <c r="Y96">
        <v>1156</v>
      </c>
      <c r="Z96">
        <v>1088</v>
      </c>
      <c r="AA96">
        <v>745</v>
      </c>
      <c r="AB96">
        <v>1013</v>
      </c>
      <c r="AC96">
        <v>866</v>
      </c>
      <c r="AD96">
        <v>1045</v>
      </c>
      <c r="AE96">
        <v>981</v>
      </c>
      <c r="AF96">
        <v>754</v>
      </c>
      <c r="AG96">
        <v>975</v>
      </c>
      <c r="AH96">
        <v>1130</v>
      </c>
      <c r="AI96">
        <v>1007</v>
      </c>
      <c r="AJ96">
        <v>1080</v>
      </c>
      <c r="AK96">
        <v>817</v>
      </c>
      <c r="AL96">
        <v>1122</v>
      </c>
      <c r="AM96">
        <v>1271</v>
      </c>
      <c r="AN96">
        <v>1064</v>
      </c>
      <c r="AO96">
        <v>1092</v>
      </c>
      <c r="AP96">
        <v>1250</v>
      </c>
      <c r="AQ96">
        <v>1076</v>
      </c>
      <c r="AR96">
        <v>1170</v>
      </c>
      <c r="AS96">
        <v>983</v>
      </c>
      <c r="AT96">
        <v>1071</v>
      </c>
      <c r="AU96">
        <v>957</v>
      </c>
      <c r="AV96">
        <v>1297</v>
      </c>
      <c r="AW96">
        <v>862</v>
      </c>
      <c r="AX96">
        <v>1258</v>
      </c>
      <c r="AY96">
        <v>970</v>
      </c>
      <c r="AZ96">
        <v>1100</v>
      </c>
      <c r="BA96">
        <v>1214</v>
      </c>
      <c r="BB96">
        <v>1387</v>
      </c>
      <c r="BC96">
        <v>1031</v>
      </c>
      <c r="BD96">
        <v>1638</v>
      </c>
      <c r="BE96">
        <v>1354</v>
      </c>
      <c r="BF96">
        <v>1924</v>
      </c>
      <c r="BG96">
        <v>2076</v>
      </c>
      <c r="BH96">
        <v>2264</v>
      </c>
      <c r="BI96">
        <v>2223</v>
      </c>
      <c r="BJ96">
        <v>2221</v>
      </c>
      <c r="BK96">
        <v>2005</v>
      </c>
      <c r="BL96">
        <v>2756</v>
      </c>
      <c r="BM96">
        <v>2538</v>
      </c>
      <c r="BN96">
        <v>2259</v>
      </c>
      <c r="BO96">
        <v>3069</v>
      </c>
      <c r="BP96">
        <v>2807</v>
      </c>
      <c r="BQ96">
        <v>2853</v>
      </c>
      <c r="BR96">
        <v>2489</v>
      </c>
      <c r="BS96">
        <v>3419</v>
      </c>
      <c r="BT96">
        <v>4003</v>
      </c>
      <c r="BU96">
        <v>3669</v>
      </c>
      <c r="BV96">
        <v>4104</v>
      </c>
      <c r="BW96">
        <v>3548</v>
      </c>
      <c r="BX96">
        <v>4285</v>
      </c>
      <c r="BY96">
        <v>4112</v>
      </c>
      <c r="BZ96">
        <v>4659</v>
      </c>
      <c r="CA96">
        <v>5107</v>
      </c>
      <c r="CB96">
        <v>5433</v>
      </c>
      <c r="CC96">
        <v>5828</v>
      </c>
      <c r="CD96">
        <v>6417</v>
      </c>
      <c r="CE96">
        <v>5846</v>
      </c>
      <c r="CF96">
        <v>6797</v>
      </c>
      <c r="CG96">
        <v>7133</v>
      </c>
      <c r="CH96">
        <v>8307</v>
      </c>
      <c r="CI96">
        <v>8220</v>
      </c>
      <c r="CJ96">
        <v>8440</v>
      </c>
      <c r="CK96">
        <v>8448</v>
      </c>
      <c r="CL96">
        <v>9420</v>
      </c>
      <c r="CM96">
        <v>9852</v>
      </c>
      <c r="CN96">
        <v>10064</v>
      </c>
    </row>
    <row r="97" spans="1:92" x14ac:dyDescent="0.25">
      <c r="A97">
        <v>95</v>
      </c>
      <c r="B97">
        <v>868</v>
      </c>
      <c r="C97">
        <v>689</v>
      </c>
      <c r="D97">
        <v>450</v>
      </c>
      <c r="E97">
        <v>576</v>
      </c>
      <c r="F97">
        <v>729</v>
      </c>
      <c r="G97">
        <v>527</v>
      </c>
      <c r="H97">
        <v>561</v>
      </c>
      <c r="I97">
        <v>714</v>
      </c>
      <c r="J97">
        <v>420</v>
      </c>
      <c r="K97">
        <v>906</v>
      </c>
      <c r="L97">
        <v>746</v>
      </c>
      <c r="M97">
        <v>802</v>
      </c>
      <c r="N97">
        <v>669</v>
      </c>
      <c r="O97">
        <v>525</v>
      </c>
      <c r="P97">
        <v>592</v>
      </c>
      <c r="Q97">
        <v>747</v>
      </c>
      <c r="R97">
        <v>657</v>
      </c>
      <c r="S97">
        <v>644</v>
      </c>
      <c r="T97">
        <v>404</v>
      </c>
      <c r="U97">
        <v>649</v>
      </c>
      <c r="V97">
        <v>560</v>
      </c>
      <c r="W97">
        <v>416</v>
      </c>
      <c r="X97">
        <v>424</v>
      </c>
      <c r="Y97">
        <v>796</v>
      </c>
      <c r="Z97">
        <v>755</v>
      </c>
      <c r="AA97">
        <v>490</v>
      </c>
      <c r="AB97">
        <v>683</v>
      </c>
      <c r="AC97">
        <v>575</v>
      </c>
      <c r="AD97">
        <v>711</v>
      </c>
      <c r="AE97">
        <v>670</v>
      </c>
      <c r="AF97">
        <v>499</v>
      </c>
      <c r="AG97">
        <v>665</v>
      </c>
      <c r="AH97">
        <v>777</v>
      </c>
      <c r="AI97">
        <v>680</v>
      </c>
      <c r="AJ97">
        <v>710</v>
      </c>
      <c r="AK97">
        <v>562</v>
      </c>
      <c r="AL97">
        <v>763</v>
      </c>
      <c r="AM97">
        <v>844</v>
      </c>
      <c r="AN97">
        <v>724</v>
      </c>
      <c r="AO97">
        <v>746</v>
      </c>
      <c r="AP97">
        <v>847</v>
      </c>
      <c r="AQ97">
        <v>710</v>
      </c>
      <c r="AR97">
        <v>809</v>
      </c>
      <c r="AS97">
        <v>647</v>
      </c>
      <c r="AT97">
        <v>764</v>
      </c>
      <c r="AU97">
        <v>655</v>
      </c>
      <c r="AV97">
        <v>870</v>
      </c>
      <c r="AW97">
        <v>568</v>
      </c>
      <c r="AX97">
        <v>889</v>
      </c>
      <c r="AY97">
        <v>704</v>
      </c>
      <c r="AZ97">
        <v>759</v>
      </c>
      <c r="BA97">
        <v>847</v>
      </c>
      <c r="BB97">
        <v>1002</v>
      </c>
      <c r="BC97">
        <v>709</v>
      </c>
      <c r="BD97">
        <v>1190</v>
      </c>
      <c r="BE97">
        <v>927</v>
      </c>
      <c r="BF97">
        <v>1364</v>
      </c>
      <c r="BG97">
        <v>1519</v>
      </c>
      <c r="BH97">
        <v>1623</v>
      </c>
      <c r="BI97">
        <v>1639</v>
      </c>
      <c r="BJ97">
        <v>1613</v>
      </c>
      <c r="BK97">
        <v>1391</v>
      </c>
      <c r="BL97">
        <v>1984</v>
      </c>
      <c r="BM97">
        <v>1886</v>
      </c>
      <c r="BN97">
        <v>1626</v>
      </c>
      <c r="BO97">
        <v>2225</v>
      </c>
      <c r="BP97">
        <v>1986</v>
      </c>
      <c r="BQ97">
        <v>2145</v>
      </c>
      <c r="BR97">
        <v>1676</v>
      </c>
      <c r="BS97">
        <v>2602</v>
      </c>
      <c r="BT97">
        <v>2999</v>
      </c>
      <c r="BU97">
        <v>2569</v>
      </c>
      <c r="BV97">
        <v>3204</v>
      </c>
      <c r="BW97">
        <v>2541</v>
      </c>
      <c r="BX97">
        <v>3188</v>
      </c>
      <c r="BY97">
        <v>3042</v>
      </c>
      <c r="BZ97">
        <v>3364</v>
      </c>
      <c r="CA97">
        <v>3720</v>
      </c>
      <c r="CB97">
        <v>3993</v>
      </c>
      <c r="CC97">
        <v>4207</v>
      </c>
      <c r="CD97">
        <v>4833</v>
      </c>
      <c r="CE97">
        <v>4321</v>
      </c>
      <c r="CF97">
        <v>5001</v>
      </c>
      <c r="CG97">
        <v>5404</v>
      </c>
      <c r="CH97">
        <v>6178</v>
      </c>
      <c r="CI97">
        <v>6175</v>
      </c>
      <c r="CJ97">
        <v>6418</v>
      </c>
      <c r="CK97">
        <v>6289</v>
      </c>
      <c r="CL97">
        <v>7140</v>
      </c>
      <c r="CM97">
        <v>7467</v>
      </c>
      <c r="CN97">
        <v>7639</v>
      </c>
    </row>
    <row r="98" spans="1:92" x14ac:dyDescent="0.25">
      <c r="A98">
        <v>96</v>
      </c>
      <c r="B98">
        <v>638</v>
      </c>
      <c r="C98">
        <v>478</v>
      </c>
      <c r="D98">
        <v>307</v>
      </c>
      <c r="E98">
        <v>389</v>
      </c>
      <c r="F98">
        <v>509</v>
      </c>
      <c r="G98">
        <v>355</v>
      </c>
      <c r="H98">
        <v>386</v>
      </c>
      <c r="I98">
        <v>497</v>
      </c>
      <c r="J98">
        <v>274</v>
      </c>
      <c r="K98">
        <v>630</v>
      </c>
      <c r="L98">
        <v>512</v>
      </c>
      <c r="M98">
        <v>556</v>
      </c>
      <c r="N98">
        <v>464</v>
      </c>
      <c r="O98">
        <v>350</v>
      </c>
      <c r="P98">
        <v>402</v>
      </c>
      <c r="Q98">
        <v>515</v>
      </c>
      <c r="R98">
        <v>444</v>
      </c>
      <c r="S98">
        <v>438</v>
      </c>
      <c r="T98">
        <v>253</v>
      </c>
      <c r="U98">
        <v>438</v>
      </c>
      <c r="V98">
        <v>368</v>
      </c>
      <c r="W98">
        <v>268</v>
      </c>
      <c r="X98">
        <v>270</v>
      </c>
      <c r="Y98">
        <v>534</v>
      </c>
      <c r="Z98">
        <v>512</v>
      </c>
      <c r="AA98">
        <v>313</v>
      </c>
      <c r="AB98">
        <v>447</v>
      </c>
      <c r="AC98">
        <v>372</v>
      </c>
      <c r="AD98">
        <v>471</v>
      </c>
      <c r="AE98">
        <v>446</v>
      </c>
      <c r="AF98">
        <v>321</v>
      </c>
      <c r="AG98">
        <v>441</v>
      </c>
      <c r="AH98">
        <v>520</v>
      </c>
      <c r="AI98">
        <v>446</v>
      </c>
      <c r="AJ98">
        <v>475</v>
      </c>
      <c r="AK98">
        <v>365</v>
      </c>
      <c r="AL98">
        <v>505</v>
      </c>
      <c r="AM98">
        <v>570</v>
      </c>
      <c r="AN98">
        <v>479</v>
      </c>
      <c r="AO98">
        <v>497</v>
      </c>
      <c r="AP98">
        <v>571</v>
      </c>
      <c r="AQ98">
        <v>470</v>
      </c>
      <c r="AR98">
        <v>545</v>
      </c>
      <c r="AS98">
        <v>427</v>
      </c>
      <c r="AT98">
        <v>508</v>
      </c>
      <c r="AU98">
        <v>436</v>
      </c>
      <c r="AV98">
        <v>598</v>
      </c>
      <c r="AW98">
        <v>372</v>
      </c>
      <c r="AX98">
        <v>608</v>
      </c>
      <c r="AY98">
        <v>476</v>
      </c>
      <c r="AZ98">
        <v>509</v>
      </c>
      <c r="BA98">
        <v>574</v>
      </c>
      <c r="BB98">
        <v>696</v>
      </c>
      <c r="BC98">
        <v>472</v>
      </c>
      <c r="BD98">
        <v>826</v>
      </c>
      <c r="BE98">
        <v>632</v>
      </c>
      <c r="BF98">
        <v>956</v>
      </c>
      <c r="BG98">
        <v>1084</v>
      </c>
      <c r="BH98">
        <v>1155</v>
      </c>
      <c r="BI98">
        <v>1179</v>
      </c>
      <c r="BJ98">
        <v>1141</v>
      </c>
      <c r="BK98">
        <v>965</v>
      </c>
      <c r="BL98">
        <v>1422</v>
      </c>
      <c r="BM98">
        <v>1332</v>
      </c>
      <c r="BN98">
        <v>1126</v>
      </c>
      <c r="BO98">
        <v>1596</v>
      </c>
      <c r="BP98">
        <v>1401</v>
      </c>
      <c r="BQ98">
        <v>1529</v>
      </c>
      <c r="BR98">
        <v>1147</v>
      </c>
      <c r="BS98">
        <v>1853</v>
      </c>
      <c r="BT98">
        <v>2182</v>
      </c>
      <c r="BU98">
        <v>1836</v>
      </c>
      <c r="BV98">
        <v>2319</v>
      </c>
      <c r="BW98">
        <v>1777</v>
      </c>
      <c r="BX98">
        <v>2285</v>
      </c>
      <c r="BY98">
        <v>2157</v>
      </c>
      <c r="BZ98">
        <v>2405</v>
      </c>
      <c r="CA98">
        <v>2678</v>
      </c>
      <c r="CB98">
        <v>2873</v>
      </c>
      <c r="CC98">
        <v>3021</v>
      </c>
      <c r="CD98">
        <v>3506</v>
      </c>
      <c r="CE98">
        <v>3067</v>
      </c>
      <c r="CF98">
        <v>3606</v>
      </c>
      <c r="CG98">
        <v>3925</v>
      </c>
      <c r="CH98">
        <v>4558</v>
      </c>
      <c r="CI98">
        <v>4531</v>
      </c>
      <c r="CJ98">
        <v>4718</v>
      </c>
      <c r="CK98">
        <v>4600</v>
      </c>
      <c r="CL98">
        <v>5298</v>
      </c>
      <c r="CM98">
        <v>5553</v>
      </c>
      <c r="CN98">
        <v>5676</v>
      </c>
    </row>
    <row r="99" spans="1:92" x14ac:dyDescent="0.25">
      <c r="A99">
        <v>97</v>
      </c>
      <c r="B99">
        <v>461</v>
      </c>
      <c r="C99">
        <v>323</v>
      </c>
      <c r="D99">
        <v>206</v>
      </c>
      <c r="E99">
        <v>257</v>
      </c>
      <c r="F99">
        <v>348</v>
      </c>
      <c r="G99">
        <v>234</v>
      </c>
      <c r="H99">
        <v>260</v>
      </c>
      <c r="I99">
        <v>338</v>
      </c>
      <c r="J99">
        <v>173</v>
      </c>
      <c r="K99">
        <v>429</v>
      </c>
      <c r="L99">
        <v>344</v>
      </c>
      <c r="M99">
        <v>377</v>
      </c>
      <c r="N99">
        <v>315</v>
      </c>
      <c r="O99">
        <v>228</v>
      </c>
      <c r="P99">
        <v>267</v>
      </c>
      <c r="Q99">
        <v>348</v>
      </c>
      <c r="R99">
        <v>293</v>
      </c>
      <c r="S99">
        <v>291</v>
      </c>
      <c r="T99">
        <v>154</v>
      </c>
      <c r="U99">
        <v>288</v>
      </c>
      <c r="V99">
        <v>235</v>
      </c>
      <c r="W99">
        <v>168</v>
      </c>
      <c r="X99">
        <v>167</v>
      </c>
      <c r="Y99">
        <v>349</v>
      </c>
      <c r="Z99">
        <v>339</v>
      </c>
      <c r="AA99">
        <v>194</v>
      </c>
      <c r="AB99">
        <v>284</v>
      </c>
      <c r="AC99">
        <v>233</v>
      </c>
      <c r="AD99">
        <v>304</v>
      </c>
      <c r="AE99">
        <v>290</v>
      </c>
      <c r="AF99">
        <v>200</v>
      </c>
      <c r="AG99">
        <v>285</v>
      </c>
      <c r="AH99">
        <v>339</v>
      </c>
      <c r="AI99">
        <v>285</v>
      </c>
      <c r="AJ99">
        <v>310</v>
      </c>
      <c r="AK99">
        <v>230</v>
      </c>
      <c r="AL99">
        <v>324</v>
      </c>
      <c r="AM99">
        <v>374</v>
      </c>
      <c r="AN99">
        <v>308</v>
      </c>
      <c r="AO99">
        <v>321</v>
      </c>
      <c r="AP99">
        <v>375</v>
      </c>
      <c r="AQ99">
        <v>302</v>
      </c>
      <c r="AR99">
        <v>357</v>
      </c>
      <c r="AS99">
        <v>275</v>
      </c>
      <c r="AT99">
        <v>329</v>
      </c>
      <c r="AU99">
        <v>284</v>
      </c>
      <c r="AV99">
        <v>401</v>
      </c>
      <c r="AW99">
        <v>237</v>
      </c>
      <c r="AX99">
        <v>406</v>
      </c>
      <c r="AY99">
        <v>314</v>
      </c>
      <c r="AZ99">
        <v>332</v>
      </c>
      <c r="BA99">
        <v>380</v>
      </c>
      <c r="BB99">
        <v>473</v>
      </c>
      <c r="BC99">
        <v>306</v>
      </c>
      <c r="BD99">
        <v>559</v>
      </c>
      <c r="BE99">
        <v>421</v>
      </c>
      <c r="BF99">
        <v>655</v>
      </c>
      <c r="BG99">
        <v>757</v>
      </c>
      <c r="BH99">
        <v>803</v>
      </c>
      <c r="BI99">
        <v>830</v>
      </c>
      <c r="BJ99">
        <v>789</v>
      </c>
      <c r="BK99">
        <v>653</v>
      </c>
      <c r="BL99">
        <v>995</v>
      </c>
      <c r="BM99">
        <v>918</v>
      </c>
      <c r="BN99">
        <v>759</v>
      </c>
      <c r="BO99">
        <v>1119</v>
      </c>
      <c r="BP99">
        <v>964</v>
      </c>
      <c r="BQ99">
        <v>1063</v>
      </c>
      <c r="BR99">
        <v>763</v>
      </c>
      <c r="BS99">
        <v>1286</v>
      </c>
      <c r="BT99">
        <v>1551</v>
      </c>
      <c r="BU99">
        <v>1280</v>
      </c>
      <c r="BV99">
        <v>1637</v>
      </c>
      <c r="BW99">
        <v>1208</v>
      </c>
      <c r="BX99">
        <v>1596</v>
      </c>
      <c r="BY99">
        <v>1489</v>
      </c>
      <c r="BZ99">
        <v>1674</v>
      </c>
      <c r="CA99">
        <v>1877</v>
      </c>
      <c r="CB99">
        <v>2011</v>
      </c>
      <c r="CC99">
        <v>2108</v>
      </c>
      <c r="CD99">
        <v>2473</v>
      </c>
      <c r="CE99">
        <v>2111</v>
      </c>
      <c r="CF99">
        <v>2524</v>
      </c>
      <c r="CG99">
        <v>2767</v>
      </c>
      <c r="CH99">
        <v>3269</v>
      </c>
      <c r="CI99">
        <v>3230</v>
      </c>
      <c r="CJ99">
        <v>3369</v>
      </c>
      <c r="CK99">
        <v>3267</v>
      </c>
      <c r="CL99">
        <v>3819</v>
      </c>
      <c r="CM99">
        <v>4011</v>
      </c>
      <c r="CN99">
        <v>4095</v>
      </c>
    </row>
    <row r="100" spans="1:92" x14ac:dyDescent="0.25">
      <c r="A100">
        <v>98</v>
      </c>
      <c r="B100">
        <v>328</v>
      </c>
      <c r="C100">
        <v>214</v>
      </c>
      <c r="D100">
        <v>135</v>
      </c>
      <c r="E100">
        <v>165</v>
      </c>
      <c r="F100">
        <v>233</v>
      </c>
      <c r="G100">
        <v>151</v>
      </c>
      <c r="H100">
        <v>172</v>
      </c>
      <c r="I100">
        <v>225</v>
      </c>
      <c r="J100">
        <v>107</v>
      </c>
      <c r="K100">
        <v>284</v>
      </c>
      <c r="L100">
        <v>225</v>
      </c>
      <c r="M100">
        <v>250</v>
      </c>
      <c r="N100">
        <v>209</v>
      </c>
      <c r="O100">
        <v>145</v>
      </c>
      <c r="P100">
        <v>173</v>
      </c>
      <c r="Q100">
        <v>229</v>
      </c>
      <c r="R100">
        <v>188</v>
      </c>
      <c r="S100">
        <v>189</v>
      </c>
      <c r="T100">
        <v>91</v>
      </c>
      <c r="U100">
        <v>185</v>
      </c>
      <c r="V100">
        <v>146</v>
      </c>
      <c r="W100">
        <v>102</v>
      </c>
      <c r="X100">
        <v>101</v>
      </c>
      <c r="Y100">
        <v>222</v>
      </c>
      <c r="Z100">
        <v>219</v>
      </c>
      <c r="AA100">
        <v>117</v>
      </c>
      <c r="AB100">
        <v>175</v>
      </c>
      <c r="AC100">
        <v>142</v>
      </c>
      <c r="AD100">
        <v>191</v>
      </c>
      <c r="AE100">
        <v>183</v>
      </c>
      <c r="AF100">
        <v>121</v>
      </c>
      <c r="AG100">
        <v>180</v>
      </c>
      <c r="AH100">
        <v>215</v>
      </c>
      <c r="AI100">
        <v>177</v>
      </c>
      <c r="AJ100">
        <v>197</v>
      </c>
      <c r="AK100">
        <v>141</v>
      </c>
      <c r="AL100">
        <v>202</v>
      </c>
      <c r="AM100">
        <v>239</v>
      </c>
      <c r="AN100">
        <v>193</v>
      </c>
      <c r="AO100">
        <v>202</v>
      </c>
      <c r="AP100">
        <v>240</v>
      </c>
      <c r="AQ100">
        <v>189</v>
      </c>
      <c r="AR100">
        <v>228</v>
      </c>
      <c r="AS100">
        <v>172</v>
      </c>
      <c r="AT100">
        <v>207</v>
      </c>
      <c r="AU100">
        <v>179</v>
      </c>
      <c r="AV100">
        <v>262</v>
      </c>
      <c r="AW100">
        <v>147</v>
      </c>
      <c r="AX100">
        <v>264</v>
      </c>
      <c r="AY100">
        <v>202</v>
      </c>
      <c r="AZ100">
        <v>211</v>
      </c>
      <c r="BA100">
        <v>244</v>
      </c>
      <c r="BB100">
        <v>313</v>
      </c>
      <c r="BC100">
        <v>193</v>
      </c>
      <c r="BD100">
        <v>369</v>
      </c>
      <c r="BE100">
        <v>273</v>
      </c>
      <c r="BF100">
        <v>438</v>
      </c>
      <c r="BG100">
        <v>517</v>
      </c>
      <c r="BH100">
        <v>545</v>
      </c>
      <c r="BI100">
        <v>571</v>
      </c>
      <c r="BJ100">
        <v>532</v>
      </c>
      <c r="BK100">
        <v>431</v>
      </c>
      <c r="BL100">
        <v>680</v>
      </c>
      <c r="BM100">
        <v>617</v>
      </c>
      <c r="BN100">
        <v>498</v>
      </c>
      <c r="BO100">
        <v>765</v>
      </c>
      <c r="BP100">
        <v>646</v>
      </c>
      <c r="BQ100">
        <v>721</v>
      </c>
      <c r="BR100">
        <v>493</v>
      </c>
      <c r="BS100">
        <v>869</v>
      </c>
      <c r="BT100">
        <v>1076</v>
      </c>
      <c r="BU100">
        <v>868</v>
      </c>
      <c r="BV100">
        <v>1127</v>
      </c>
      <c r="BW100">
        <v>797</v>
      </c>
      <c r="BX100">
        <v>1084</v>
      </c>
      <c r="BY100">
        <v>999</v>
      </c>
      <c r="BZ100">
        <v>1132</v>
      </c>
      <c r="CA100">
        <v>1278</v>
      </c>
      <c r="CB100">
        <v>1366</v>
      </c>
      <c r="CC100">
        <v>1427</v>
      </c>
      <c r="CD100">
        <v>1694</v>
      </c>
      <c r="CE100">
        <v>1407</v>
      </c>
      <c r="CF100">
        <v>1712</v>
      </c>
      <c r="CG100">
        <v>1892</v>
      </c>
      <c r="CH100">
        <v>2275</v>
      </c>
      <c r="CI100">
        <v>2233</v>
      </c>
      <c r="CJ100">
        <v>2333</v>
      </c>
      <c r="CK100">
        <v>2249</v>
      </c>
      <c r="CL100">
        <v>2671</v>
      </c>
      <c r="CM100">
        <v>2811</v>
      </c>
      <c r="CN100">
        <v>2865</v>
      </c>
    </row>
    <row r="101" spans="1:92" x14ac:dyDescent="0.25">
      <c r="A101">
        <v>99</v>
      </c>
      <c r="B101">
        <v>229</v>
      </c>
      <c r="C101">
        <v>138</v>
      </c>
      <c r="D101">
        <v>86</v>
      </c>
      <c r="E101">
        <v>104</v>
      </c>
      <c r="F101">
        <v>153</v>
      </c>
      <c r="G101">
        <v>95</v>
      </c>
      <c r="H101">
        <v>111</v>
      </c>
      <c r="I101">
        <v>146</v>
      </c>
      <c r="J101">
        <v>64</v>
      </c>
      <c r="K101">
        <v>184</v>
      </c>
      <c r="L101">
        <v>144</v>
      </c>
      <c r="M101">
        <v>161</v>
      </c>
      <c r="N101">
        <v>136</v>
      </c>
      <c r="O101">
        <v>89</v>
      </c>
      <c r="P101">
        <v>110</v>
      </c>
      <c r="Q101">
        <v>147</v>
      </c>
      <c r="R101">
        <v>118</v>
      </c>
      <c r="S101">
        <v>120</v>
      </c>
      <c r="T101">
        <v>52</v>
      </c>
      <c r="U101">
        <v>116</v>
      </c>
      <c r="V101">
        <v>89</v>
      </c>
      <c r="W101">
        <v>61</v>
      </c>
      <c r="X101">
        <v>59</v>
      </c>
      <c r="Y101">
        <v>138</v>
      </c>
      <c r="Z101">
        <v>137</v>
      </c>
      <c r="AA101">
        <v>68</v>
      </c>
      <c r="AB101">
        <v>105</v>
      </c>
      <c r="AC101">
        <v>84</v>
      </c>
      <c r="AD101">
        <v>116</v>
      </c>
      <c r="AE101">
        <v>113</v>
      </c>
      <c r="AF101">
        <v>71</v>
      </c>
      <c r="AG101">
        <v>110</v>
      </c>
      <c r="AH101">
        <v>133</v>
      </c>
      <c r="AI101">
        <v>106</v>
      </c>
      <c r="AJ101">
        <v>121</v>
      </c>
      <c r="AK101">
        <v>84</v>
      </c>
      <c r="AL101">
        <v>123</v>
      </c>
      <c r="AM101">
        <v>149</v>
      </c>
      <c r="AN101">
        <v>117</v>
      </c>
      <c r="AO101">
        <v>123</v>
      </c>
      <c r="AP101">
        <v>149</v>
      </c>
      <c r="AQ101">
        <v>115</v>
      </c>
      <c r="AR101">
        <v>142</v>
      </c>
      <c r="AS101">
        <v>104</v>
      </c>
      <c r="AT101">
        <v>127</v>
      </c>
      <c r="AU101">
        <v>110</v>
      </c>
      <c r="AV101">
        <v>167</v>
      </c>
      <c r="AW101">
        <v>89</v>
      </c>
      <c r="AX101">
        <v>167</v>
      </c>
      <c r="AY101">
        <v>127</v>
      </c>
      <c r="AZ101">
        <v>131</v>
      </c>
      <c r="BA101">
        <v>153</v>
      </c>
      <c r="BB101">
        <v>203</v>
      </c>
      <c r="BC101">
        <v>119</v>
      </c>
      <c r="BD101">
        <v>238</v>
      </c>
      <c r="BE101">
        <v>172</v>
      </c>
      <c r="BF101">
        <v>285</v>
      </c>
      <c r="BG101">
        <v>345</v>
      </c>
      <c r="BH101">
        <v>361</v>
      </c>
      <c r="BI101">
        <v>385</v>
      </c>
      <c r="BJ101">
        <v>350</v>
      </c>
      <c r="BK101">
        <v>277</v>
      </c>
      <c r="BL101">
        <v>454</v>
      </c>
      <c r="BM101">
        <v>404</v>
      </c>
      <c r="BN101">
        <v>318</v>
      </c>
      <c r="BO101">
        <v>510</v>
      </c>
      <c r="BP101">
        <v>422</v>
      </c>
      <c r="BQ101">
        <v>477</v>
      </c>
      <c r="BR101">
        <v>309</v>
      </c>
      <c r="BS101">
        <v>571</v>
      </c>
      <c r="BT101">
        <v>728</v>
      </c>
      <c r="BU101">
        <v>573</v>
      </c>
      <c r="BV101">
        <v>755</v>
      </c>
      <c r="BW101">
        <v>510</v>
      </c>
      <c r="BX101">
        <v>716</v>
      </c>
      <c r="BY101">
        <v>651</v>
      </c>
      <c r="BZ101">
        <v>744</v>
      </c>
      <c r="CA101">
        <v>846</v>
      </c>
      <c r="CB101">
        <v>901</v>
      </c>
      <c r="CC101">
        <v>936</v>
      </c>
      <c r="CD101">
        <v>1125</v>
      </c>
      <c r="CE101">
        <v>907</v>
      </c>
      <c r="CF101">
        <v>1124</v>
      </c>
      <c r="CG101">
        <v>1253</v>
      </c>
      <c r="CH101">
        <v>1535</v>
      </c>
      <c r="CI101">
        <v>1495</v>
      </c>
      <c r="CJ101">
        <v>1566</v>
      </c>
      <c r="CK101">
        <v>1498</v>
      </c>
      <c r="CL101">
        <v>1809</v>
      </c>
      <c r="CM101">
        <v>1907</v>
      </c>
      <c r="CN101">
        <v>1941</v>
      </c>
    </row>
    <row r="102" spans="1:92" x14ac:dyDescent="0.25">
      <c r="A102">
        <v>100</v>
      </c>
      <c r="B102">
        <v>158</v>
      </c>
      <c r="C102">
        <v>87</v>
      </c>
      <c r="D102">
        <v>54</v>
      </c>
      <c r="E102">
        <v>63</v>
      </c>
      <c r="F102">
        <v>98</v>
      </c>
      <c r="G102">
        <v>58</v>
      </c>
      <c r="H102">
        <v>70</v>
      </c>
      <c r="I102">
        <v>93</v>
      </c>
      <c r="J102">
        <v>37</v>
      </c>
      <c r="K102">
        <v>116</v>
      </c>
      <c r="L102">
        <v>89</v>
      </c>
      <c r="M102">
        <v>102</v>
      </c>
      <c r="N102">
        <v>86</v>
      </c>
      <c r="O102">
        <v>54</v>
      </c>
      <c r="P102">
        <v>68</v>
      </c>
      <c r="Q102">
        <v>92</v>
      </c>
      <c r="R102">
        <v>72</v>
      </c>
      <c r="S102">
        <v>74</v>
      </c>
      <c r="T102">
        <v>29</v>
      </c>
      <c r="U102">
        <v>71</v>
      </c>
      <c r="V102">
        <v>52</v>
      </c>
      <c r="W102">
        <v>35</v>
      </c>
      <c r="X102">
        <v>33</v>
      </c>
      <c r="Y102">
        <v>83</v>
      </c>
      <c r="Z102">
        <v>84</v>
      </c>
      <c r="AA102">
        <v>38</v>
      </c>
      <c r="AB102">
        <v>61</v>
      </c>
      <c r="AC102">
        <v>48</v>
      </c>
      <c r="AD102">
        <v>69</v>
      </c>
      <c r="AE102">
        <v>67</v>
      </c>
      <c r="AF102">
        <v>41</v>
      </c>
      <c r="AG102">
        <v>65</v>
      </c>
      <c r="AH102">
        <v>80</v>
      </c>
      <c r="AI102">
        <v>62</v>
      </c>
      <c r="AJ102">
        <v>73</v>
      </c>
      <c r="AK102">
        <v>49</v>
      </c>
      <c r="AL102">
        <v>72</v>
      </c>
      <c r="AM102">
        <v>90</v>
      </c>
      <c r="AN102">
        <v>69</v>
      </c>
      <c r="AO102">
        <v>73</v>
      </c>
      <c r="AP102">
        <v>90</v>
      </c>
      <c r="AQ102">
        <v>68</v>
      </c>
      <c r="AR102">
        <v>86</v>
      </c>
      <c r="AS102">
        <v>62</v>
      </c>
      <c r="AT102">
        <v>75</v>
      </c>
      <c r="AU102">
        <v>66</v>
      </c>
      <c r="AV102">
        <v>104</v>
      </c>
      <c r="AW102">
        <v>52</v>
      </c>
      <c r="AX102">
        <v>103</v>
      </c>
      <c r="AY102">
        <v>77</v>
      </c>
      <c r="AZ102">
        <v>79</v>
      </c>
      <c r="BA102">
        <v>94</v>
      </c>
      <c r="BB102">
        <v>128</v>
      </c>
      <c r="BC102">
        <v>71</v>
      </c>
      <c r="BD102">
        <v>149</v>
      </c>
      <c r="BE102">
        <v>106</v>
      </c>
      <c r="BF102">
        <v>181</v>
      </c>
      <c r="BG102">
        <v>225</v>
      </c>
      <c r="BH102">
        <v>233</v>
      </c>
      <c r="BI102">
        <v>253</v>
      </c>
      <c r="BJ102">
        <v>224</v>
      </c>
      <c r="BK102">
        <v>173</v>
      </c>
      <c r="BL102">
        <v>295</v>
      </c>
      <c r="BM102">
        <v>257</v>
      </c>
      <c r="BN102">
        <v>197</v>
      </c>
      <c r="BO102">
        <v>332</v>
      </c>
      <c r="BP102">
        <v>268</v>
      </c>
      <c r="BQ102">
        <v>307</v>
      </c>
      <c r="BR102">
        <v>188</v>
      </c>
      <c r="BS102">
        <v>365</v>
      </c>
      <c r="BT102">
        <v>480</v>
      </c>
      <c r="BU102">
        <v>368</v>
      </c>
      <c r="BV102">
        <v>493</v>
      </c>
      <c r="BW102">
        <v>317</v>
      </c>
      <c r="BX102">
        <v>460</v>
      </c>
      <c r="BY102">
        <v>412</v>
      </c>
      <c r="BZ102">
        <v>474</v>
      </c>
      <c r="CA102">
        <v>543</v>
      </c>
      <c r="CB102">
        <v>576</v>
      </c>
      <c r="CC102">
        <v>595</v>
      </c>
      <c r="CD102">
        <v>724</v>
      </c>
      <c r="CE102">
        <v>565</v>
      </c>
      <c r="CF102">
        <v>714</v>
      </c>
      <c r="CG102">
        <v>802</v>
      </c>
      <c r="CH102">
        <v>1003</v>
      </c>
      <c r="CI102">
        <v>969</v>
      </c>
      <c r="CJ102">
        <v>1017</v>
      </c>
      <c r="CK102">
        <v>966</v>
      </c>
      <c r="CL102">
        <v>1186</v>
      </c>
      <c r="CM102">
        <v>1252</v>
      </c>
      <c r="CN102">
        <v>1271</v>
      </c>
    </row>
    <row r="103" spans="1:92" x14ac:dyDescent="0.25">
      <c r="A103">
        <v>101</v>
      </c>
      <c r="B103">
        <v>106</v>
      </c>
      <c r="C103">
        <v>53</v>
      </c>
      <c r="D103">
        <v>33</v>
      </c>
      <c r="E103">
        <v>38</v>
      </c>
      <c r="F103">
        <v>61</v>
      </c>
      <c r="G103">
        <v>35</v>
      </c>
      <c r="H103">
        <v>43</v>
      </c>
      <c r="I103">
        <v>57</v>
      </c>
      <c r="J103">
        <v>21</v>
      </c>
      <c r="K103">
        <v>71</v>
      </c>
      <c r="L103">
        <v>54</v>
      </c>
      <c r="M103">
        <v>63</v>
      </c>
      <c r="N103">
        <v>53</v>
      </c>
      <c r="O103">
        <v>32</v>
      </c>
      <c r="P103">
        <v>41</v>
      </c>
      <c r="Q103">
        <v>56</v>
      </c>
      <c r="R103">
        <v>43</v>
      </c>
      <c r="S103">
        <v>44</v>
      </c>
      <c r="T103">
        <v>15</v>
      </c>
      <c r="U103">
        <v>42</v>
      </c>
      <c r="V103">
        <v>30</v>
      </c>
      <c r="W103">
        <v>20</v>
      </c>
      <c r="X103">
        <v>18</v>
      </c>
      <c r="Y103">
        <v>49</v>
      </c>
      <c r="Z103">
        <v>50</v>
      </c>
      <c r="AA103">
        <v>21</v>
      </c>
      <c r="AB103">
        <v>34</v>
      </c>
      <c r="AC103">
        <v>27</v>
      </c>
      <c r="AD103">
        <v>40</v>
      </c>
      <c r="AE103">
        <v>39</v>
      </c>
      <c r="AF103">
        <v>22</v>
      </c>
      <c r="AG103">
        <v>38</v>
      </c>
      <c r="AH103">
        <v>47</v>
      </c>
      <c r="AI103">
        <v>35</v>
      </c>
      <c r="AJ103">
        <v>43</v>
      </c>
      <c r="AK103">
        <v>28</v>
      </c>
      <c r="AL103">
        <v>41</v>
      </c>
      <c r="AM103">
        <v>53</v>
      </c>
      <c r="AN103">
        <v>40</v>
      </c>
      <c r="AO103">
        <v>42</v>
      </c>
      <c r="AP103">
        <v>53</v>
      </c>
      <c r="AQ103">
        <v>39</v>
      </c>
      <c r="AR103">
        <v>50</v>
      </c>
      <c r="AS103">
        <v>36</v>
      </c>
      <c r="AT103">
        <v>44</v>
      </c>
      <c r="AU103">
        <v>39</v>
      </c>
      <c r="AV103">
        <v>63</v>
      </c>
      <c r="AW103">
        <v>30</v>
      </c>
      <c r="AX103">
        <v>62</v>
      </c>
      <c r="AY103">
        <v>46</v>
      </c>
      <c r="AZ103">
        <v>46</v>
      </c>
      <c r="BA103">
        <v>56</v>
      </c>
      <c r="BB103">
        <v>79</v>
      </c>
      <c r="BC103">
        <v>41</v>
      </c>
      <c r="BD103">
        <v>91</v>
      </c>
      <c r="BE103">
        <v>64</v>
      </c>
      <c r="BF103">
        <v>112</v>
      </c>
      <c r="BG103">
        <v>143</v>
      </c>
      <c r="BH103">
        <v>146</v>
      </c>
      <c r="BI103">
        <v>162</v>
      </c>
      <c r="BJ103">
        <v>140</v>
      </c>
      <c r="BK103">
        <v>105</v>
      </c>
      <c r="BL103">
        <v>187</v>
      </c>
      <c r="BM103">
        <v>160</v>
      </c>
      <c r="BN103">
        <v>119</v>
      </c>
      <c r="BO103">
        <v>210</v>
      </c>
      <c r="BP103">
        <v>165</v>
      </c>
      <c r="BQ103">
        <v>192</v>
      </c>
      <c r="BR103">
        <v>111</v>
      </c>
      <c r="BS103">
        <v>227</v>
      </c>
      <c r="BT103">
        <v>308</v>
      </c>
      <c r="BU103">
        <v>230</v>
      </c>
      <c r="BV103">
        <v>313</v>
      </c>
      <c r="BW103">
        <v>191</v>
      </c>
      <c r="BX103">
        <v>287</v>
      </c>
      <c r="BY103">
        <v>253</v>
      </c>
      <c r="BZ103">
        <v>293</v>
      </c>
      <c r="CA103">
        <v>338</v>
      </c>
      <c r="CB103">
        <v>356</v>
      </c>
      <c r="CC103">
        <v>366</v>
      </c>
      <c r="CD103">
        <v>451</v>
      </c>
      <c r="CE103">
        <v>340</v>
      </c>
      <c r="CF103">
        <v>438</v>
      </c>
      <c r="CG103">
        <v>497</v>
      </c>
      <c r="CH103">
        <v>634</v>
      </c>
      <c r="CI103">
        <v>607</v>
      </c>
      <c r="CJ103">
        <v>638</v>
      </c>
      <c r="CK103">
        <v>601</v>
      </c>
      <c r="CL103">
        <v>751</v>
      </c>
      <c r="CM103">
        <v>795</v>
      </c>
      <c r="CN103">
        <v>805</v>
      </c>
    </row>
    <row r="104" spans="1:92" x14ac:dyDescent="0.25">
      <c r="A104">
        <v>102</v>
      </c>
      <c r="B104">
        <v>70</v>
      </c>
      <c r="C104">
        <v>32</v>
      </c>
      <c r="D104">
        <v>20</v>
      </c>
      <c r="E104">
        <v>22</v>
      </c>
      <c r="F104">
        <v>38</v>
      </c>
      <c r="G104">
        <v>20</v>
      </c>
      <c r="H104">
        <v>26</v>
      </c>
      <c r="I104">
        <v>35</v>
      </c>
      <c r="J104">
        <v>12</v>
      </c>
      <c r="K104">
        <v>43</v>
      </c>
      <c r="L104">
        <v>32</v>
      </c>
      <c r="M104">
        <v>38</v>
      </c>
      <c r="N104">
        <v>32</v>
      </c>
      <c r="O104">
        <v>18</v>
      </c>
      <c r="P104">
        <v>24</v>
      </c>
      <c r="Q104">
        <v>34</v>
      </c>
      <c r="R104">
        <v>25</v>
      </c>
      <c r="S104">
        <v>26</v>
      </c>
      <c r="T104">
        <v>8</v>
      </c>
      <c r="U104">
        <v>24</v>
      </c>
      <c r="V104">
        <v>17</v>
      </c>
      <c r="W104">
        <v>11</v>
      </c>
      <c r="X104">
        <v>10</v>
      </c>
      <c r="Y104">
        <v>28</v>
      </c>
      <c r="Z104">
        <v>29</v>
      </c>
      <c r="AA104">
        <v>11</v>
      </c>
      <c r="AB104">
        <v>19</v>
      </c>
      <c r="AC104">
        <v>15</v>
      </c>
      <c r="AD104">
        <v>22</v>
      </c>
      <c r="AE104">
        <v>22</v>
      </c>
      <c r="AF104">
        <v>12</v>
      </c>
      <c r="AG104">
        <v>21</v>
      </c>
      <c r="AH104">
        <v>26</v>
      </c>
      <c r="AI104">
        <v>19</v>
      </c>
      <c r="AJ104">
        <v>24</v>
      </c>
      <c r="AK104">
        <v>15</v>
      </c>
      <c r="AL104">
        <v>23</v>
      </c>
      <c r="AM104">
        <v>30</v>
      </c>
      <c r="AN104">
        <v>22</v>
      </c>
      <c r="AO104">
        <v>24</v>
      </c>
      <c r="AP104">
        <v>30</v>
      </c>
      <c r="AQ104">
        <v>22</v>
      </c>
      <c r="AR104">
        <v>29</v>
      </c>
      <c r="AS104">
        <v>20</v>
      </c>
      <c r="AT104">
        <v>24</v>
      </c>
      <c r="AU104">
        <v>22</v>
      </c>
      <c r="AV104">
        <v>37</v>
      </c>
      <c r="AW104">
        <v>17</v>
      </c>
      <c r="AX104">
        <v>36</v>
      </c>
      <c r="AY104">
        <v>27</v>
      </c>
      <c r="AZ104">
        <v>26</v>
      </c>
      <c r="BA104">
        <v>32</v>
      </c>
      <c r="BB104">
        <v>47</v>
      </c>
      <c r="BC104">
        <v>23</v>
      </c>
      <c r="BD104">
        <v>54</v>
      </c>
      <c r="BE104">
        <v>37</v>
      </c>
      <c r="BF104">
        <v>68</v>
      </c>
      <c r="BG104">
        <v>89</v>
      </c>
      <c r="BH104">
        <v>90</v>
      </c>
      <c r="BI104">
        <v>102</v>
      </c>
      <c r="BJ104">
        <v>85</v>
      </c>
      <c r="BK104">
        <v>62</v>
      </c>
      <c r="BL104">
        <v>116</v>
      </c>
      <c r="BM104">
        <v>96</v>
      </c>
      <c r="BN104">
        <v>70</v>
      </c>
      <c r="BO104">
        <v>129</v>
      </c>
      <c r="BP104">
        <v>99</v>
      </c>
      <c r="BQ104">
        <v>117</v>
      </c>
      <c r="BR104">
        <v>63</v>
      </c>
      <c r="BS104">
        <v>137</v>
      </c>
      <c r="BT104">
        <v>193</v>
      </c>
      <c r="BU104">
        <v>139</v>
      </c>
      <c r="BV104">
        <v>193</v>
      </c>
      <c r="BW104">
        <v>111</v>
      </c>
      <c r="BX104">
        <v>173</v>
      </c>
      <c r="BY104">
        <v>150</v>
      </c>
      <c r="BZ104">
        <v>176</v>
      </c>
      <c r="CA104">
        <v>204</v>
      </c>
      <c r="CB104">
        <v>214</v>
      </c>
      <c r="CC104">
        <v>218</v>
      </c>
      <c r="CD104">
        <v>272</v>
      </c>
      <c r="CE104">
        <v>198</v>
      </c>
      <c r="CF104">
        <v>260</v>
      </c>
      <c r="CG104">
        <v>297</v>
      </c>
      <c r="CH104">
        <v>387</v>
      </c>
      <c r="CI104">
        <v>367</v>
      </c>
      <c r="CJ104">
        <v>387</v>
      </c>
      <c r="CK104">
        <v>361</v>
      </c>
      <c r="CL104">
        <v>460</v>
      </c>
      <c r="CM104">
        <v>487</v>
      </c>
      <c r="CN104">
        <v>492</v>
      </c>
    </row>
    <row r="105" spans="1:92" x14ac:dyDescent="0.25">
      <c r="A105">
        <v>103</v>
      </c>
      <c r="B105">
        <v>46</v>
      </c>
      <c r="C105">
        <v>19</v>
      </c>
      <c r="D105">
        <v>12</v>
      </c>
      <c r="E105">
        <v>12</v>
      </c>
      <c r="F105">
        <v>22</v>
      </c>
      <c r="G105">
        <v>11</v>
      </c>
      <c r="H105">
        <v>15</v>
      </c>
      <c r="I105">
        <v>20</v>
      </c>
      <c r="J105">
        <v>6</v>
      </c>
      <c r="K105">
        <v>25</v>
      </c>
      <c r="L105">
        <v>18</v>
      </c>
      <c r="M105">
        <v>22</v>
      </c>
      <c r="N105">
        <v>19</v>
      </c>
      <c r="O105">
        <v>10</v>
      </c>
      <c r="P105">
        <v>14</v>
      </c>
      <c r="Q105">
        <v>19</v>
      </c>
      <c r="R105">
        <v>14</v>
      </c>
      <c r="S105">
        <v>15</v>
      </c>
      <c r="T105">
        <v>4</v>
      </c>
      <c r="U105">
        <v>14</v>
      </c>
      <c r="V105">
        <v>9</v>
      </c>
      <c r="W105">
        <v>6</v>
      </c>
      <c r="X105">
        <v>5</v>
      </c>
      <c r="Y105">
        <v>15</v>
      </c>
      <c r="Z105">
        <v>17</v>
      </c>
      <c r="AA105">
        <v>6</v>
      </c>
      <c r="AB105">
        <v>10</v>
      </c>
      <c r="AC105">
        <v>8</v>
      </c>
      <c r="AD105">
        <v>12</v>
      </c>
      <c r="AE105">
        <v>12</v>
      </c>
      <c r="AF105">
        <v>6</v>
      </c>
      <c r="AG105">
        <v>12</v>
      </c>
      <c r="AH105">
        <v>15</v>
      </c>
      <c r="AI105">
        <v>10</v>
      </c>
      <c r="AJ105">
        <v>13</v>
      </c>
      <c r="AK105">
        <v>8</v>
      </c>
      <c r="AL105">
        <v>12</v>
      </c>
      <c r="AM105">
        <v>17</v>
      </c>
      <c r="AN105">
        <v>12</v>
      </c>
      <c r="AO105">
        <v>13</v>
      </c>
      <c r="AP105">
        <v>17</v>
      </c>
      <c r="AQ105">
        <v>12</v>
      </c>
      <c r="AR105">
        <v>16</v>
      </c>
      <c r="AS105">
        <v>11</v>
      </c>
      <c r="AT105">
        <v>13</v>
      </c>
      <c r="AU105">
        <v>12</v>
      </c>
      <c r="AV105">
        <v>21</v>
      </c>
      <c r="AW105">
        <v>9</v>
      </c>
      <c r="AX105">
        <v>21</v>
      </c>
      <c r="AY105">
        <v>15</v>
      </c>
      <c r="AZ105">
        <v>14</v>
      </c>
      <c r="BA105">
        <v>18</v>
      </c>
      <c r="BB105">
        <v>28</v>
      </c>
      <c r="BC105">
        <v>13</v>
      </c>
      <c r="BD105">
        <v>31</v>
      </c>
      <c r="BE105">
        <v>21</v>
      </c>
      <c r="BF105">
        <v>40</v>
      </c>
      <c r="BG105">
        <v>54</v>
      </c>
      <c r="BH105">
        <v>54</v>
      </c>
      <c r="BI105">
        <v>62</v>
      </c>
      <c r="BJ105">
        <v>50</v>
      </c>
      <c r="BK105">
        <v>36</v>
      </c>
      <c r="BL105">
        <v>70</v>
      </c>
      <c r="BM105">
        <v>56</v>
      </c>
      <c r="BN105">
        <v>40</v>
      </c>
      <c r="BO105">
        <v>77</v>
      </c>
      <c r="BP105">
        <v>58</v>
      </c>
      <c r="BQ105">
        <v>69</v>
      </c>
      <c r="BR105">
        <v>35</v>
      </c>
      <c r="BS105">
        <v>80</v>
      </c>
      <c r="BT105">
        <v>117</v>
      </c>
      <c r="BU105">
        <v>82</v>
      </c>
      <c r="BV105">
        <v>116</v>
      </c>
      <c r="BW105">
        <v>63</v>
      </c>
      <c r="BX105">
        <v>102</v>
      </c>
      <c r="BY105">
        <v>87</v>
      </c>
      <c r="BZ105">
        <v>102</v>
      </c>
      <c r="CA105">
        <v>119</v>
      </c>
      <c r="CB105">
        <v>124</v>
      </c>
      <c r="CC105">
        <v>125</v>
      </c>
      <c r="CD105">
        <v>159</v>
      </c>
      <c r="CE105">
        <v>111</v>
      </c>
      <c r="CF105">
        <v>149</v>
      </c>
      <c r="CG105">
        <v>172</v>
      </c>
      <c r="CH105">
        <v>229</v>
      </c>
      <c r="CI105">
        <v>215</v>
      </c>
      <c r="CJ105">
        <v>227</v>
      </c>
      <c r="CK105">
        <v>210</v>
      </c>
      <c r="CL105">
        <v>272</v>
      </c>
      <c r="CM105">
        <v>288</v>
      </c>
      <c r="CN105">
        <v>290</v>
      </c>
    </row>
    <row r="106" spans="1:92" x14ac:dyDescent="0.25">
      <c r="A106">
        <v>104</v>
      </c>
      <c r="B106">
        <v>29</v>
      </c>
      <c r="C106">
        <v>11</v>
      </c>
      <c r="D106">
        <v>7</v>
      </c>
      <c r="E106">
        <v>7</v>
      </c>
      <c r="F106">
        <v>13</v>
      </c>
      <c r="G106">
        <v>6</v>
      </c>
      <c r="H106">
        <v>9</v>
      </c>
      <c r="I106">
        <v>12</v>
      </c>
      <c r="J106">
        <v>3</v>
      </c>
      <c r="K106">
        <v>14</v>
      </c>
      <c r="L106">
        <v>10</v>
      </c>
      <c r="M106">
        <v>13</v>
      </c>
      <c r="N106">
        <v>11</v>
      </c>
      <c r="O106">
        <v>5</v>
      </c>
      <c r="P106">
        <v>8</v>
      </c>
      <c r="Q106">
        <v>11</v>
      </c>
      <c r="R106">
        <v>8</v>
      </c>
      <c r="S106">
        <v>8</v>
      </c>
      <c r="T106">
        <v>2</v>
      </c>
      <c r="U106">
        <v>8</v>
      </c>
      <c r="V106">
        <v>5</v>
      </c>
      <c r="W106">
        <v>3</v>
      </c>
      <c r="X106">
        <v>3</v>
      </c>
      <c r="Y106">
        <v>8</v>
      </c>
      <c r="Z106">
        <v>9</v>
      </c>
      <c r="AA106">
        <v>3</v>
      </c>
      <c r="AB106">
        <v>5</v>
      </c>
      <c r="AC106">
        <v>4</v>
      </c>
      <c r="AD106">
        <v>6</v>
      </c>
      <c r="AE106">
        <v>7</v>
      </c>
      <c r="AF106">
        <v>3</v>
      </c>
      <c r="AG106">
        <v>6</v>
      </c>
      <c r="AH106">
        <v>8</v>
      </c>
      <c r="AI106">
        <v>5</v>
      </c>
      <c r="AJ106">
        <v>7</v>
      </c>
      <c r="AK106">
        <v>4</v>
      </c>
      <c r="AL106">
        <v>6</v>
      </c>
      <c r="AM106">
        <v>9</v>
      </c>
      <c r="AN106">
        <v>6</v>
      </c>
      <c r="AO106">
        <v>7</v>
      </c>
      <c r="AP106">
        <v>9</v>
      </c>
      <c r="AQ106">
        <v>6</v>
      </c>
      <c r="AR106">
        <v>9</v>
      </c>
      <c r="AS106">
        <v>6</v>
      </c>
      <c r="AT106">
        <v>7</v>
      </c>
      <c r="AU106">
        <v>6</v>
      </c>
      <c r="AV106">
        <v>12</v>
      </c>
      <c r="AW106">
        <v>5</v>
      </c>
      <c r="AX106">
        <v>11</v>
      </c>
      <c r="AY106">
        <v>8</v>
      </c>
      <c r="AZ106">
        <v>8</v>
      </c>
      <c r="BA106">
        <v>10</v>
      </c>
      <c r="BB106">
        <v>16</v>
      </c>
      <c r="BC106">
        <v>7</v>
      </c>
      <c r="BD106">
        <v>18</v>
      </c>
      <c r="BE106">
        <v>12</v>
      </c>
      <c r="BF106">
        <v>23</v>
      </c>
      <c r="BG106">
        <v>32</v>
      </c>
      <c r="BH106">
        <v>31</v>
      </c>
      <c r="BI106">
        <v>37</v>
      </c>
      <c r="BJ106">
        <v>29</v>
      </c>
      <c r="BK106">
        <v>20</v>
      </c>
      <c r="BL106">
        <v>41</v>
      </c>
      <c r="BM106">
        <v>32</v>
      </c>
      <c r="BN106">
        <v>22</v>
      </c>
      <c r="BO106">
        <v>45</v>
      </c>
      <c r="BP106">
        <v>33</v>
      </c>
      <c r="BQ106">
        <v>40</v>
      </c>
      <c r="BR106">
        <v>19</v>
      </c>
      <c r="BS106">
        <v>46</v>
      </c>
      <c r="BT106">
        <v>69</v>
      </c>
      <c r="BU106">
        <v>47</v>
      </c>
      <c r="BV106">
        <v>67</v>
      </c>
      <c r="BW106">
        <v>34</v>
      </c>
      <c r="BX106">
        <v>58</v>
      </c>
      <c r="BY106">
        <v>49</v>
      </c>
      <c r="BZ106">
        <v>58</v>
      </c>
      <c r="CA106">
        <v>67</v>
      </c>
      <c r="CB106">
        <v>70</v>
      </c>
      <c r="CC106">
        <v>70</v>
      </c>
      <c r="CD106">
        <v>90</v>
      </c>
      <c r="CE106">
        <v>60</v>
      </c>
      <c r="CF106">
        <v>82</v>
      </c>
      <c r="CG106">
        <v>96</v>
      </c>
      <c r="CH106">
        <v>130</v>
      </c>
      <c r="CI106">
        <v>121</v>
      </c>
      <c r="CJ106">
        <v>128</v>
      </c>
      <c r="CK106">
        <v>117</v>
      </c>
      <c r="CL106">
        <v>155</v>
      </c>
      <c r="CM106">
        <v>164</v>
      </c>
      <c r="CN106">
        <v>165</v>
      </c>
    </row>
    <row r="107" spans="1:92" x14ac:dyDescent="0.25">
      <c r="A107">
        <v>105</v>
      </c>
      <c r="B107">
        <v>18</v>
      </c>
      <c r="C107">
        <v>6</v>
      </c>
      <c r="D107">
        <v>4</v>
      </c>
      <c r="E107">
        <v>4</v>
      </c>
      <c r="F107">
        <v>7</v>
      </c>
      <c r="G107">
        <v>3</v>
      </c>
      <c r="H107">
        <v>5</v>
      </c>
      <c r="I107">
        <v>7</v>
      </c>
      <c r="J107">
        <v>2</v>
      </c>
      <c r="K107">
        <v>8</v>
      </c>
      <c r="L107">
        <v>6</v>
      </c>
      <c r="M107">
        <v>7</v>
      </c>
      <c r="N107">
        <v>6</v>
      </c>
      <c r="O107">
        <v>3</v>
      </c>
      <c r="P107">
        <v>4</v>
      </c>
      <c r="Q107">
        <v>6</v>
      </c>
      <c r="R107">
        <v>4</v>
      </c>
      <c r="S107">
        <v>5</v>
      </c>
      <c r="T107">
        <v>1</v>
      </c>
      <c r="U107">
        <v>4</v>
      </c>
      <c r="V107">
        <v>2</v>
      </c>
      <c r="W107">
        <v>1</v>
      </c>
      <c r="X107">
        <v>1</v>
      </c>
      <c r="Y107">
        <v>4</v>
      </c>
      <c r="Z107">
        <v>5</v>
      </c>
      <c r="AA107">
        <v>1</v>
      </c>
      <c r="AB107">
        <v>3</v>
      </c>
      <c r="AC107">
        <v>2</v>
      </c>
      <c r="AD107">
        <v>3</v>
      </c>
      <c r="AE107">
        <v>3</v>
      </c>
      <c r="AF107">
        <v>2</v>
      </c>
      <c r="AG107">
        <v>3</v>
      </c>
      <c r="AH107">
        <v>4</v>
      </c>
      <c r="AI107">
        <v>3</v>
      </c>
      <c r="AJ107">
        <v>4</v>
      </c>
      <c r="AK107">
        <v>2</v>
      </c>
      <c r="AL107">
        <v>3</v>
      </c>
      <c r="AM107">
        <v>5</v>
      </c>
      <c r="AN107">
        <v>3</v>
      </c>
      <c r="AO107">
        <v>3</v>
      </c>
      <c r="AP107">
        <v>5</v>
      </c>
      <c r="AQ107">
        <v>3</v>
      </c>
      <c r="AR107">
        <v>5</v>
      </c>
      <c r="AS107">
        <v>3</v>
      </c>
      <c r="AT107">
        <v>4</v>
      </c>
      <c r="AU107">
        <v>3</v>
      </c>
      <c r="AV107">
        <v>7</v>
      </c>
      <c r="AW107">
        <v>2</v>
      </c>
      <c r="AX107">
        <v>6</v>
      </c>
      <c r="AY107">
        <v>4</v>
      </c>
      <c r="AZ107">
        <v>4</v>
      </c>
      <c r="BA107">
        <v>5</v>
      </c>
      <c r="BB107">
        <v>9</v>
      </c>
      <c r="BC107">
        <v>4</v>
      </c>
      <c r="BD107">
        <v>10</v>
      </c>
      <c r="BE107">
        <v>6</v>
      </c>
      <c r="BF107">
        <v>13</v>
      </c>
      <c r="BG107">
        <v>18</v>
      </c>
      <c r="BH107">
        <v>18</v>
      </c>
      <c r="BI107">
        <v>22</v>
      </c>
      <c r="BJ107">
        <v>16</v>
      </c>
      <c r="BK107">
        <v>11</v>
      </c>
      <c r="BL107">
        <v>23</v>
      </c>
      <c r="BM107">
        <v>18</v>
      </c>
      <c r="BN107">
        <v>12</v>
      </c>
      <c r="BO107">
        <v>26</v>
      </c>
      <c r="BP107">
        <v>18</v>
      </c>
      <c r="BQ107">
        <v>22</v>
      </c>
      <c r="BR107">
        <v>10</v>
      </c>
      <c r="BS107">
        <v>25</v>
      </c>
      <c r="BT107">
        <v>40</v>
      </c>
      <c r="BU107">
        <v>26</v>
      </c>
      <c r="BV107">
        <v>38</v>
      </c>
      <c r="BW107">
        <v>18</v>
      </c>
      <c r="BX107">
        <v>32</v>
      </c>
      <c r="BY107">
        <v>26</v>
      </c>
      <c r="BZ107">
        <v>31</v>
      </c>
      <c r="CA107">
        <v>37</v>
      </c>
      <c r="CB107">
        <v>38</v>
      </c>
      <c r="CC107">
        <v>38</v>
      </c>
      <c r="CD107">
        <v>49</v>
      </c>
      <c r="CE107">
        <v>32</v>
      </c>
      <c r="CF107">
        <v>44</v>
      </c>
      <c r="CG107">
        <v>52</v>
      </c>
      <c r="CH107">
        <v>72</v>
      </c>
      <c r="CI107">
        <v>66</v>
      </c>
      <c r="CJ107">
        <v>70</v>
      </c>
      <c r="CK107">
        <v>64</v>
      </c>
      <c r="CL107">
        <v>85</v>
      </c>
      <c r="CM107">
        <v>91</v>
      </c>
      <c r="CN107">
        <v>90</v>
      </c>
    </row>
    <row r="108" spans="1:92" x14ac:dyDescent="0.25">
      <c r="A108">
        <v>106</v>
      </c>
      <c r="B108">
        <v>11</v>
      </c>
      <c r="C108">
        <v>3</v>
      </c>
      <c r="D108">
        <v>2</v>
      </c>
      <c r="E108">
        <v>2</v>
      </c>
      <c r="F108">
        <v>4</v>
      </c>
      <c r="G108">
        <v>2</v>
      </c>
      <c r="H108">
        <v>3</v>
      </c>
      <c r="I108">
        <v>4</v>
      </c>
      <c r="J108">
        <v>1</v>
      </c>
      <c r="K108">
        <v>4</v>
      </c>
      <c r="L108">
        <v>3</v>
      </c>
      <c r="M108">
        <v>4</v>
      </c>
      <c r="N108">
        <v>3</v>
      </c>
      <c r="O108">
        <v>1</v>
      </c>
      <c r="P108">
        <v>2</v>
      </c>
      <c r="Q108">
        <v>3</v>
      </c>
      <c r="R108">
        <v>2</v>
      </c>
      <c r="S108">
        <v>2</v>
      </c>
      <c r="T108">
        <v>0</v>
      </c>
      <c r="U108">
        <v>2</v>
      </c>
      <c r="V108">
        <v>1</v>
      </c>
      <c r="W108">
        <v>1</v>
      </c>
      <c r="X108">
        <v>1</v>
      </c>
      <c r="Y108">
        <v>2</v>
      </c>
      <c r="Z108">
        <v>3</v>
      </c>
      <c r="AA108">
        <v>1</v>
      </c>
      <c r="AB108">
        <v>1</v>
      </c>
      <c r="AC108">
        <v>1</v>
      </c>
      <c r="AD108">
        <v>2</v>
      </c>
      <c r="AE108">
        <v>2</v>
      </c>
      <c r="AF108">
        <v>1</v>
      </c>
      <c r="AG108">
        <v>2</v>
      </c>
      <c r="AH108">
        <v>2</v>
      </c>
      <c r="AI108">
        <v>1</v>
      </c>
      <c r="AJ108">
        <v>2</v>
      </c>
      <c r="AK108">
        <v>1</v>
      </c>
      <c r="AL108">
        <v>2</v>
      </c>
      <c r="AM108">
        <v>2</v>
      </c>
      <c r="AN108">
        <v>2</v>
      </c>
      <c r="AO108">
        <v>2</v>
      </c>
      <c r="AP108">
        <v>2</v>
      </c>
      <c r="AQ108">
        <v>2</v>
      </c>
      <c r="AR108">
        <v>2</v>
      </c>
      <c r="AS108">
        <v>1</v>
      </c>
      <c r="AT108">
        <v>2</v>
      </c>
      <c r="AU108">
        <v>2</v>
      </c>
      <c r="AV108">
        <v>3</v>
      </c>
      <c r="AW108">
        <v>1</v>
      </c>
      <c r="AX108">
        <v>3</v>
      </c>
      <c r="AY108">
        <v>2</v>
      </c>
      <c r="AZ108">
        <v>2</v>
      </c>
      <c r="BA108">
        <v>3</v>
      </c>
      <c r="BB108">
        <v>5</v>
      </c>
      <c r="BC108">
        <v>2</v>
      </c>
      <c r="BD108">
        <v>5</v>
      </c>
      <c r="BE108">
        <v>3</v>
      </c>
      <c r="BF108">
        <v>7</v>
      </c>
      <c r="BG108">
        <v>10</v>
      </c>
      <c r="BH108">
        <v>10</v>
      </c>
      <c r="BI108">
        <v>12</v>
      </c>
      <c r="BJ108">
        <v>9</v>
      </c>
      <c r="BK108">
        <v>6</v>
      </c>
      <c r="BL108">
        <v>13</v>
      </c>
      <c r="BM108">
        <v>10</v>
      </c>
      <c r="BN108">
        <v>6</v>
      </c>
      <c r="BO108">
        <v>14</v>
      </c>
      <c r="BP108">
        <v>10</v>
      </c>
      <c r="BQ108">
        <v>12</v>
      </c>
      <c r="BR108">
        <v>5</v>
      </c>
      <c r="BS108">
        <v>14</v>
      </c>
      <c r="BT108">
        <v>22</v>
      </c>
      <c r="BU108">
        <v>14</v>
      </c>
      <c r="BV108">
        <v>21</v>
      </c>
      <c r="BW108">
        <v>9</v>
      </c>
      <c r="BX108">
        <v>17</v>
      </c>
      <c r="BY108">
        <v>14</v>
      </c>
      <c r="BZ108">
        <v>17</v>
      </c>
      <c r="CA108">
        <v>20</v>
      </c>
      <c r="CB108">
        <v>20</v>
      </c>
      <c r="CC108">
        <v>20</v>
      </c>
      <c r="CD108">
        <v>26</v>
      </c>
      <c r="CE108">
        <v>16</v>
      </c>
      <c r="CF108">
        <v>23</v>
      </c>
      <c r="CG108">
        <v>27</v>
      </c>
      <c r="CH108">
        <v>38</v>
      </c>
      <c r="CI108">
        <v>35</v>
      </c>
      <c r="CJ108">
        <v>37</v>
      </c>
      <c r="CK108">
        <v>33</v>
      </c>
      <c r="CL108">
        <v>45</v>
      </c>
      <c r="CM108">
        <v>48</v>
      </c>
      <c r="CN108">
        <v>48</v>
      </c>
    </row>
    <row r="109" spans="1:92" x14ac:dyDescent="0.25">
      <c r="A109">
        <v>107</v>
      </c>
      <c r="B109">
        <v>7</v>
      </c>
      <c r="C109">
        <v>2</v>
      </c>
      <c r="D109">
        <v>1</v>
      </c>
      <c r="E109">
        <v>1</v>
      </c>
      <c r="F109">
        <v>2</v>
      </c>
      <c r="G109">
        <v>1</v>
      </c>
      <c r="H109">
        <v>1</v>
      </c>
      <c r="I109">
        <v>2</v>
      </c>
      <c r="J109">
        <v>0</v>
      </c>
      <c r="K109">
        <v>2</v>
      </c>
      <c r="L109">
        <v>2</v>
      </c>
      <c r="M109">
        <v>2</v>
      </c>
      <c r="N109">
        <v>2</v>
      </c>
      <c r="O109">
        <v>1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1</v>
      </c>
      <c r="Z109">
        <v>1</v>
      </c>
      <c r="AA109">
        <v>0</v>
      </c>
      <c r="AB109">
        <v>1</v>
      </c>
      <c r="AC109">
        <v>0</v>
      </c>
      <c r="AD109">
        <v>1</v>
      </c>
      <c r="AE109">
        <v>1</v>
      </c>
      <c r="AF109">
        <v>0</v>
      </c>
      <c r="AG109">
        <v>1</v>
      </c>
      <c r="AH109">
        <v>1</v>
      </c>
      <c r="AI109">
        <v>1</v>
      </c>
      <c r="AJ109">
        <v>1</v>
      </c>
      <c r="AK109">
        <v>0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2</v>
      </c>
      <c r="AW109">
        <v>1</v>
      </c>
      <c r="AX109">
        <v>2</v>
      </c>
      <c r="AY109">
        <v>1</v>
      </c>
      <c r="AZ109">
        <v>1</v>
      </c>
      <c r="BA109">
        <v>1</v>
      </c>
      <c r="BB109">
        <v>3</v>
      </c>
      <c r="BC109">
        <v>1</v>
      </c>
      <c r="BD109">
        <v>3</v>
      </c>
      <c r="BE109">
        <v>2</v>
      </c>
      <c r="BF109">
        <v>4</v>
      </c>
      <c r="BG109">
        <v>6</v>
      </c>
      <c r="BH109">
        <v>5</v>
      </c>
      <c r="BI109">
        <v>7</v>
      </c>
      <c r="BJ109">
        <v>5</v>
      </c>
      <c r="BK109">
        <v>3</v>
      </c>
      <c r="BL109">
        <v>7</v>
      </c>
      <c r="BM109">
        <v>5</v>
      </c>
      <c r="BN109">
        <v>3</v>
      </c>
      <c r="BO109">
        <v>8</v>
      </c>
      <c r="BP109">
        <v>5</v>
      </c>
      <c r="BQ109">
        <v>6</v>
      </c>
      <c r="BR109">
        <v>2</v>
      </c>
      <c r="BS109">
        <v>7</v>
      </c>
      <c r="BT109">
        <v>12</v>
      </c>
      <c r="BU109">
        <v>7</v>
      </c>
      <c r="BV109">
        <v>11</v>
      </c>
      <c r="BW109">
        <v>5</v>
      </c>
      <c r="BX109">
        <v>9</v>
      </c>
      <c r="BY109">
        <v>7</v>
      </c>
      <c r="BZ109">
        <v>9</v>
      </c>
      <c r="CA109">
        <v>10</v>
      </c>
      <c r="CB109">
        <v>10</v>
      </c>
      <c r="CC109">
        <v>10</v>
      </c>
      <c r="CD109">
        <v>13</v>
      </c>
      <c r="CE109">
        <v>8</v>
      </c>
      <c r="CF109">
        <v>11</v>
      </c>
      <c r="CG109">
        <v>14</v>
      </c>
      <c r="CH109">
        <v>20</v>
      </c>
      <c r="CI109">
        <v>18</v>
      </c>
      <c r="CJ109">
        <v>19</v>
      </c>
      <c r="CK109">
        <v>17</v>
      </c>
      <c r="CL109">
        <v>23</v>
      </c>
      <c r="CM109">
        <v>25</v>
      </c>
      <c r="CN109">
        <v>25</v>
      </c>
    </row>
    <row r="110" spans="1:92" x14ac:dyDescent="0.25">
      <c r="A110">
        <v>108</v>
      </c>
      <c r="B110">
        <v>4</v>
      </c>
      <c r="C110">
        <v>1</v>
      </c>
      <c r="D110">
        <v>1</v>
      </c>
      <c r="E110">
        <v>0</v>
      </c>
      <c r="F110">
        <v>1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1</v>
      </c>
      <c r="O110">
        <v>0</v>
      </c>
      <c r="P110">
        <v>1</v>
      </c>
      <c r="Q110">
        <v>1</v>
      </c>
      <c r="R110">
        <v>1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1</v>
      </c>
      <c r="AY110">
        <v>1</v>
      </c>
      <c r="AZ110">
        <v>0</v>
      </c>
      <c r="BA110">
        <v>1</v>
      </c>
      <c r="BB110">
        <v>1</v>
      </c>
      <c r="BC110">
        <v>0</v>
      </c>
      <c r="BD110">
        <v>1</v>
      </c>
      <c r="BE110">
        <v>1</v>
      </c>
      <c r="BF110">
        <v>2</v>
      </c>
      <c r="BG110">
        <v>3</v>
      </c>
      <c r="BH110">
        <v>3</v>
      </c>
      <c r="BI110">
        <v>4</v>
      </c>
      <c r="BJ110">
        <v>2</v>
      </c>
      <c r="BK110">
        <v>1</v>
      </c>
      <c r="BL110">
        <v>4</v>
      </c>
      <c r="BM110">
        <v>3</v>
      </c>
      <c r="BN110">
        <v>2</v>
      </c>
      <c r="BO110">
        <v>4</v>
      </c>
      <c r="BP110">
        <v>3</v>
      </c>
      <c r="BQ110">
        <v>3</v>
      </c>
      <c r="BR110">
        <v>1</v>
      </c>
      <c r="BS110">
        <v>4</v>
      </c>
      <c r="BT110">
        <v>6</v>
      </c>
      <c r="BU110">
        <v>4</v>
      </c>
      <c r="BV110">
        <v>6</v>
      </c>
      <c r="BW110">
        <v>2</v>
      </c>
      <c r="BX110">
        <v>5</v>
      </c>
      <c r="BY110">
        <v>4</v>
      </c>
      <c r="BZ110">
        <v>4</v>
      </c>
      <c r="CA110">
        <v>5</v>
      </c>
      <c r="CB110">
        <v>5</v>
      </c>
      <c r="CC110">
        <v>5</v>
      </c>
      <c r="CD110">
        <v>7</v>
      </c>
      <c r="CE110">
        <v>4</v>
      </c>
      <c r="CF110">
        <v>6</v>
      </c>
      <c r="CG110">
        <v>7</v>
      </c>
      <c r="CH110">
        <v>10</v>
      </c>
      <c r="CI110">
        <v>9</v>
      </c>
      <c r="CJ110">
        <v>9</v>
      </c>
      <c r="CK110">
        <v>8</v>
      </c>
      <c r="CL110">
        <v>12</v>
      </c>
      <c r="CM110">
        <v>12</v>
      </c>
      <c r="CN110">
        <v>12</v>
      </c>
    </row>
    <row r="111" spans="1:92" x14ac:dyDescent="0.25">
      <c r="A111">
        <v>109</v>
      </c>
      <c r="B111">
        <v>2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1</v>
      </c>
      <c r="BE111">
        <v>0</v>
      </c>
      <c r="BF111">
        <v>1</v>
      </c>
      <c r="BG111">
        <v>2</v>
      </c>
      <c r="BH111">
        <v>1</v>
      </c>
      <c r="BI111">
        <v>2</v>
      </c>
      <c r="BJ111">
        <v>1</v>
      </c>
      <c r="BK111">
        <v>1</v>
      </c>
      <c r="BL111">
        <v>2</v>
      </c>
      <c r="BM111">
        <v>1</v>
      </c>
      <c r="BN111">
        <v>1</v>
      </c>
      <c r="BO111">
        <v>2</v>
      </c>
      <c r="BP111">
        <v>1</v>
      </c>
      <c r="BQ111">
        <v>2</v>
      </c>
      <c r="BR111">
        <v>1</v>
      </c>
      <c r="BS111">
        <v>2</v>
      </c>
      <c r="BT111">
        <v>3</v>
      </c>
      <c r="BU111">
        <v>2</v>
      </c>
      <c r="BV111">
        <v>3</v>
      </c>
      <c r="BW111">
        <v>1</v>
      </c>
      <c r="BX111">
        <v>2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3</v>
      </c>
      <c r="CE111">
        <v>2</v>
      </c>
      <c r="CF111">
        <v>3</v>
      </c>
      <c r="CG111">
        <v>3</v>
      </c>
      <c r="CH111">
        <v>5</v>
      </c>
      <c r="CI111">
        <v>4</v>
      </c>
      <c r="CJ111">
        <v>4</v>
      </c>
      <c r="CK111">
        <v>4</v>
      </c>
      <c r="CL111">
        <v>6</v>
      </c>
      <c r="CM111">
        <v>6</v>
      </c>
      <c r="CN111">
        <v>6</v>
      </c>
    </row>
    <row r="112" spans="1:92" x14ac:dyDescent="0.25">
      <c r="A112">
        <v>110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1</v>
      </c>
      <c r="BI112">
        <v>1</v>
      </c>
      <c r="BJ112">
        <v>1</v>
      </c>
      <c r="BK112">
        <v>0</v>
      </c>
      <c r="BL112">
        <v>1</v>
      </c>
      <c r="BM112">
        <v>1</v>
      </c>
      <c r="BN112">
        <v>0</v>
      </c>
      <c r="BO112">
        <v>1</v>
      </c>
      <c r="BP112">
        <v>1</v>
      </c>
      <c r="BQ112">
        <v>1</v>
      </c>
      <c r="BR112">
        <v>0</v>
      </c>
      <c r="BS112">
        <v>1</v>
      </c>
      <c r="BT112">
        <v>2</v>
      </c>
      <c r="BU112">
        <v>1</v>
      </c>
      <c r="BV112">
        <v>1</v>
      </c>
      <c r="BW112">
        <v>0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2</v>
      </c>
      <c r="CI112">
        <v>2</v>
      </c>
      <c r="CJ112">
        <v>2</v>
      </c>
      <c r="CK112">
        <v>2</v>
      </c>
      <c r="CL112">
        <v>3</v>
      </c>
      <c r="CM112">
        <v>3</v>
      </c>
      <c r="CN112">
        <v>3</v>
      </c>
    </row>
    <row r="113" spans="1:3" x14ac:dyDescent="0.25">
      <c r="A113">
        <v>111</v>
      </c>
      <c r="B113">
        <v>0</v>
      </c>
      <c r="C113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12"/>
  <sheetViews>
    <sheetView workbookViewId="0">
      <selection activeCell="B1" sqref="B1"/>
    </sheetView>
  </sheetViews>
  <sheetFormatPr defaultColWidth="8.85546875" defaultRowHeight="15" x14ac:dyDescent="0.25"/>
  <sheetData>
    <row r="1" spans="1:92" x14ac:dyDescent="0.25">
      <c r="B1">
        <v>1921</v>
      </c>
      <c r="C1">
        <v>1922</v>
      </c>
      <c r="D1">
        <v>1923</v>
      </c>
      <c r="E1">
        <v>1924</v>
      </c>
      <c r="F1">
        <v>1925</v>
      </c>
      <c r="G1">
        <v>1926</v>
      </c>
      <c r="H1">
        <v>1927</v>
      </c>
      <c r="I1">
        <v>1928</v>
      </c>
      <c r="J1">
        <v>1929</v>
      </c>
      <c r="K1">
        <v>1930</v>
      </c>
      <c r="L1">
        <v>1931</v>
      </c>
      <c r="M1">
        <v>1932</v>
      </c>
      <c r="N1">
        <v>1933</v>
      </c>
      <c r="O1">
        <v>1934</v>
      </c>
      <c r="P1">
        <v>1935</v>
      </c>
      <c r="Q1">
        <v>1936</v>
      </c>
      <c r="R1">
        <v>1937</v>
      </c>
      <c r="S1">
        <v>1938</v>
      </c>
      <c r="T1">
        <v>1939</v>
      </c>
      <c r="U1">
        <v>1940</v>
      </c>
      <c r="V1">
        <v>1941</v>
      </c>
      <c r="W1">
        <v>1942</v>
      </c>
      <c r="X1">
        <v>1943</v>
      </c>
      <c r="Y1">
        <v>1944</v>
      </c>
      <c r="Z1">
        <v>1945</v>
      </c>
      <c r="AA1">
        <v>1946</v>
      </c>
      <c r="AB1">
        <v>1947</v>
      </c>
      <c r="AC1">
        <v>1948</v>
      </c>
      <c r="AD1">
        <v>1949</v>
      </c>
      <c r="AE1">
        <v>1950</v>
      </c>
      <c r="AF1">
        <v>1951</v>
      </c>
      <c r="AG1">
        <v>1952</v>
      </c>
      <c r="AH1">
        <v>1953</v>
      </c>
      <c r="AI1">
        <v>1954</v>
      </c>
      <c r="AJ1">
        <v>1955</v>
      </c>
      <c r="AK1">
        <v>1956</v>
      </c>
      <c r="AL1">
        <v>1957</v>
      </c>
      <c r="AM1">
        <v>1958</v>
      </c>
      <c r="AN1">
        <v>1959</v>
      </c>
      <c r="AO1">
        <v>1960</v>
      </c>
      <c r="AP1">
        <v>1961</v>
      </c>
      <c r="AQ1">
        <v>1962</v>
      </c>
      <c r="AR1">
        <v>1963</v>
      </c>
      <c r="AS1">
        <v>1964</v>
      </c>
      <c r="AT1">
        <v>1965</v>
      </c>
      <c r="AU1">
        <v>1966</v>
      </c>
      <c r="AV1">
        <v>1967</v>
      </c>
      <c r="AW1">
        <v>1968</v>
      </c>
      <c r="AX1">
        <v>1969</v>
      </c>
      <c r="AY1">
        <v>1970</v>
      </c>
      <c r="AZ1">
        <v>1971</v>
      </c>
      <c r="BA1">
        <v>1972</v>
      </c>
      <c r="BB1">
        <v>1973</v>
      </c>
      <c r="BC1">
        <v>1974</v>
      </c>
      <c r="BD1">
        <v>1975</v>
      </c>
      <c r="BE1">
        <v>1976</v>
      </c>
      <c r="BF1">
        <v>1977</v>
      </c>
      <c r="BG1">
        <v>1978</v>
      </c>
      <c r="BH1">
        <v>1979</v>
      </c>
      <c r="BI1">
        <v>1980</v>
      </c>
      <c r="BJ1">
        <v>1981</v>
      </c>
      <c r="BK1">
        <v>1982</v>
      </c>
      <c r="BL1">
        <v>1983</v>
      </c>
      <c r="BM1">
        <v>1984</v>
      </c>
      <c r="BN1">
        <v>1985</v>
      </c>
      <c r="BO1">
        <v>1986</v>
      </c>
      <c r="BP1">
        <v>1987</v>
      </c>
      <c r="BQ1">
        <v>1988</v>
      </c>
      <c r="BR1">
        <v>1989</v>
      </c>
      <c r="BS1">
        <v>1990</v>
      </c>
      <c r="BT1">
        <v>1991</v>
      </c>
      <c r="BU1">
        <v>1992</v>
      </c>
      <c r="BV1">
        <v>1993</v>
      </c>
      <c r="BW1">
        <v>1994</v>
      </c>
      <c r="BX1">
        <v>1995</v>
      </c>
      <c r="BY1">
        <v>1996</v>
      </c>
      <c r="BZ1">
        <v>1997</v>
      </c>
      <c r="CA1">
        <v>1998</v>
      </c>
      <c r="CB1">
        <v>1999</v>
      </c>
      <c r="CC1">
        <v>2000</v>
      </c>
      <c r="CD1">
        <v>2001</v>
      </c>
      <c r="CE1">
        <v>2002</v>
      </c>
      <c r="CF1">
        <v>2003</v>
      </c>
      <c r="CG1">
        <v>2004</v>
      </c>
      <c r="CH1">
        <v>2005</v>
      </c>
      <c r="CI1">
        <v>2006</v>
      </c>
      <c r="CJ1">
        <v>2007</v>
      </c>
      <c r="CK1">
        <v>2008</v>
      </c>
      <c r="CL1">
        <v>2009</v>
      </c>
      <c r="CM1">
        <v>2010</v>
      </c>
      <c r="CN1">
        <v>2011</v>
      </c>
    </row>
    <row r="2" spans="1:92" x14ac:dyDescent="0.25">
      <c r="A2">
        <v>0</v>
      </c>
      <c r="B2">
        <v>100000</v>
      </c>
      <c r="C2">
        <v>100000</v>
      </c>
      <c r="D2">
        <v>100000</v>
      </c>
      <c r="E2">
        <v>100000</v>
      </c>
      <c r="F2">
        <v>100000</v>
      </c>
      <c r="G2">
        <v>100000</v>
      </c>
      <c r="H2">
        <v>100000</v>
      </c>
      <c r="I2">
        <v>100000</v>
      </c>
      <c r="J2">
        <v>100000</v>
      </c>
      <c r="K2">
        <v>100000</v>
      </c>
      <c r="L2">
        <v>100000</v>
      </c>
      <c r="M2">
        <v>100000</v>
      </c>
      <c r="N2">
        <v>100000</v>
      </c>
      <c r="O2">
        <v>100000</v>
      </c>
      <c r="P2">
        <v>100000</v>
      </c>
      <c r="Q2">
        <v>100000</v>
      </c>
      <c r="R2">
        <v>100000</v>
      </c>
      <c r="S2">
        <v>100000</v>
      </c>
      <c r="T2">
        <v>100000</v>
      </c>
      <c r="U2">
        <v>100000</v>
      </c>
      <c r="V2">
        <v>100000</v>
      </c>
      <c r="W2">
        <v>100000</v>
      </c>
      <c r="X2">
        <v>100000</v>
      </c>
      <c r="Y2">
        <v>100000</v>
      </c>
      <c r="Z2">
        <v>100000</v>
      </c>
      <c r="AA2">
        <v>100000</v>
      </c>
      <c r="AB2">
        <v>100000</v>
      </c>
      <c r="AC2">
        <v>100000</v>
      </c>
      <c r="AD2">
        <v>100000</v>
      </c>
      <c r="AE2">
        <v>100000</v>
      </c>
      <c r="AF2">
        <v>100000</v>
      </c>
      <c r="AG2">
        <v>100000</v>
      </c>
      <c r="AH2">
        <v>100000</v>
      </c>
      <c r="AI2">
        <v>100000</v>
      </c>
      <c r="AJ2">
        <v>100000</v>
      </c>
      <c r="AK2">
        <v>100000</v>
      </c>
      <c r="AL2">
        <v>100000</v>
      </c>
      <c r="AM2">
        <v>100000</v>
      </c>
      <c r="AN2">
        <v>100000</v>
      </c>
      <c r="AO2">
        <v>100000</v>
      </c>
      <c r="AP2">
        <v>100000</v>
      </c>
      <c r="AQ2">
        <v>100000</v>
      </c>
      <c r="AR2">
        <v>100000</v>
      </c>
      <c r="AS2">
        <v>100000</v>
      </c>
      <c r="AT2">
        <v>100000</v>
      </c>
      <c r="AU2">
        <v>100000</v>
      </c>
      <c r="AV2">
        <v>100000</v>
      </c>
      <c r="AW2">
        <v>100000</v>
      </c>
      <c r="AX2">
        <v>100000</v>
      </c>
      <c r="AY2">
        <v>100000</v>
      </c>
      <c r="AZ2">
        <v>100000</v>
      </c>
      <c r="BA2">
        <v>100000</v>
      </c>
      <c r="BB2">
        <v>100000</v>
      </c>
      <c r="BC2">
        <v>100000</v>
      </c>
      <c r="BD2">
        <v>100000</v>
      </c>
      <c r="BE2">
        <v>100000</v>
      </c>
      <c r="BF2">
        <v>100000</v>
      </c>
      <c r="BG2">
        <v>100000</v>
      </c>
      <c r="BH2">
        <v>100000</v>
      </c>
      <c r="BI2">
        <v>100000</v>
      </c>
      <c r="BJ2">
        <v>100000</v>
      </c>
      <c r="BK2">
        <v>100000</v>
      </c>
      <c r="BL2">
        <v>100000</v>
      </c>
      <c r="BM2">
        <v>100000</v>
      </c>
      <c r="BN2">
        <v>100000</v>
      </c>
      <c r="BO2">
        <v>100000</v>
      </c>
      <c r="BP2">
        <v>100000</v>
      </c>
      <c r="BQ2">
        <v>100000</v>
      </c>
      <c r="BR2">
        <v>100000</v>
      </c>
      <c r="BS2">
        <v>100000</v>
      </c>
      <c r="BT2">
        <v>100000</v>
      </c>
      <c r="BU2">
        <v>100000</v>
      </c>
      <c r="BV2">
        <v>100000</v>
      </c>
      <c r="BW2">
        <v>100000</v>
      </c>
      <c r="BX2">
        <v>100000</v>
      </c>
      <c r="BY2">
        <v>100000</v>
      </c>
      <c r="BZ2">
        <v>100000</v>
      </c>
      <c r="CA2">
        <v>100000</v>
      </c>
      <c r="CB2">
        <v>100000</v>
      </c>
      <c r="CC2">
        <v>100000</v>
      </c>
      <c r="CD2">
        <v>100000</v>
      </c>
      <c r="CE2">
        <v>100000</v>
      </c>
      <c r="CF2">
        <v>100000</v>
      </c>
      <c r="CG2">
        <v>100000</v>
      </c>
      <c r="CH2">
        <v>100000</v>
      </c>
      <c r="CI2">
        <v>100000</v>
      </c>
      <c r="CJ2">
        <v>100000</v>
      </c>
      <c r="CK2">
        <v>100000</v>
      </c>
      <c r="CL2">
        <v>100000</v>
      </c>
      <c r="CM2">
        <v>100000</v>
      </c>
      <c r="CN2">
        <v>100000</v>
      </c>
    </row>
    <row r="3" spans="1:92" x14ac:dyDescent="0.25">
      <c r="A3">
        <v>1</v>
      </c>
      <c r="B3">
        <v>94269</v>
      </c>
      <c r="C3">
        <v>95572</v>
      </c>
      <c r="D3">
        <v>94670</v>
      </c>
      <c r="E3">
        <v>94842</v>
      </c>
      <c r="F3">
        <v>95239</v>
      </c>
      <c r="G3">
        <v>95386</v>
      </c>
      <c r="H3">
        <v>95130</v>
      </c>
      <c r="I3">
        <v>95232</v>
      </c>
      <c r="J3">
        <v>95692</v>
      </c>
      <c r="K3">
        <v>95746</v>
      </c>
      <c r="L3">
        <v>96465</v>
      </c>
      <c r="M3">
        <v>96505</v>
      </c>
      <c r="N3">
        <v>96488</v>
      </c>
      <c r="O3">
        <v>96142</v>
      </c>
      <c r="P3">
        <v>96506</v>
      </c>
      <c r="Q3">
        <v>96223</v>
      </c>
      <c r="R3">
        <v>96576</v>
      </c>
      <c r="S3">
        <v>96727</v>
      </c>
      <c r="T3">
        <v>96673</v>
      </c>
      <c r="U3">
        <v>96574</v>
      </c>
      <c r="V3">
        <v>96372</v>
      </c>
      <c r="W3">
        <v>96547</v>
      </c>
      <c r="X3">
        <v>96630</v>
      </c>
      <c r="Y3">
        <v>97197</v>
      </c>
      <c r="Z3">
        <v>97356</v>
      </c>
      <c r="AA3">
        <v>97284</v>
      </c>
      <c r="AB3">
        <v>97451</v>
      </c>
      <c r="AC3">
        <v>97632</v>
      </c>
      <c r="AD3">
        <v>97766</v>
      </c>
      <c r="AE3">
        <v>97809</v>
      </c>
      <c r="AF3">
        <v>97748</v>
      </c>
      <c r="AG3">
        <v>97910</v>
      </c>
      <c r="AH3">
        <v>97923</v>
      </c>
      <c r="AI3">
        <v>98052</v>
      </c>
      <c r="AJ3">
        <v>98065</v>
      </c>
      <c r="AK3">
        <v>98028</v>
      </c>
      <c r="AL3">
        <v>98074</v>
      </c>
      <c r="AM3">
        <v>98173</v>
      </c>
      <c r="AN3">
        <v>98102</v>
      </c>
      <c r="AO3">
        <v>98229</v>
      </c>
      <c r="AP3">
        <v>98264</v>
      </c>
      <c r="AQ3">
        <v>98231</v>
      </c>
      <c r="AR3">
        <v>98280</v>
      </c>
      <c r="AS3">
        <v>98343</v>
      </c>
      <c r="AT3">
        <v>98379</v>
      </c>
      <c r="AU3">
        <v>98410</v>
      </c>
      <c r="AV3">
        <v>98432</v>
      </c>
      <c r="AW3">
        <v>98423</v>
      </c>
      <c r="AX3">
        <v>98403</v>
      </c>
      <c r="AY3">
        <v>98432</v>
      </c>
      <c r="AZ3">
        <v>98407</v>
      </c>
      <c r="BA3">
        <v>98575</v>
      </c>
      <c r="BB3">
        <v>98642</v>
      </c>
      <c r="BC3">
        <v>98682</v>
      </c>
      <c r="BD3">
        <v>98797</v>
      </c>
      <c r="BE3">
        <v>98793</v>
      </c>
      <c r="BF3">
        <v>98923</v>
      </c>
      <c r="BG3">
        <v>98933</v>
      </c>
      <c r="BH3">
        <v>99035</v>
      </c>
      <c r="BI3">
        <v>99053</v>
      </c>
      <c r="BJ3">
        <v>99102</v>
      </c>
      <c r="BK3">
        <v>99118</v>
      </c>
      <c r="BL3">
        <v>99122</v>
      </c>
      <c r="BM3">
        <v>99189</v>
      </c>
      <c r="BN3">
        <v>99134</v>
      </c>
      <c r="BO3">
        <v>99249</v>
      </c>
      <c r="BP3">
        <v>99211</v>
      </c>
      <c r="BQ3">
        <v>99301</v>
      </c>
      <c r="BR3">
        <v>99249</v>
      </c>
      <c r="BS3">
        <v>99290</v>
      </c>
      <c r="BT3">
        <v>99398</v>
      </c>
      <c r="BU3">
        <v>99413</v>
      </c>
      <c r="BV3">
        <v>99471</v>
      </c>
      <c r="BW3">
        <v>99467</v>
      </c>
      <c r="BX3">
        <v>99489</v>
      </c>
      <c r="BY3">
        <v>99500</v>
      </c>
      <c r="BZ3">
        <v>99485</v>
      </c>
      <c r="CA3">
        <v>99561</v>
      </c>
      <c r="CB3">
        <v>99497</v>
      </c>
      <c r="CC3">
        <v>99537</v>
      </c>
      <c r="CD3">
        <v>99565</v>
      </c>
      <c r="CE3">
        <v>99531</v>
      </c>
      <c r="CF3">
        <v>99575</v>
      </c>
      <c r="CG3">
        <v>99576</v>
      </c>
      <c r="CH3">
        <v>99531</v>
      </c>
      <c r="CI3">
        <v>99580</v>
      </c>
      <c r="CJ3">
        <v>99605</v>
      </c>
      <c r="CK3">
        <v>99624</v>
      </c>
      <c r="CL3">
        <v>99649</v>
      </c>
      <c r="CM3">
        <v>99657</v>
      </c>
      <c r="CN3">
        <v>99659</v>
      </c>
    </row>
    <row r="4" spans="1:92" x14ac:dyDescent="0.25">
      <c r="A4">
        <v>2</v>
      </c>
      <c r="B4">
        <v>93139</v>
      </c>
      <c r="C4">
        <v>94730</v>
      </c>
      <c r="D4">
        <v>93731</v>
      </c>
      <c r="E4">
        <v>93854</v>
      </c>
      <c r="F4">
        <v>94422</v>
      </c>
      <c r="G4">
        <v>94559</v>
      </c>
      <c r="H4">
        <v>94255</v>
      </c>
      <c r="I4">
        <v>94245</v>
      </c>
      <c r="J4">
        <v>94859</v>
      </c>
      <c r="K4">
        <v>94884</v>
      </c>
      <c r="L4">
        <v>95818</v>
      </c>
      <c r="M4">
        <v>95900</v>
      </c>
      <c r="N4">
        <v>95860</v>
      </c>
      <c r="O4">
        <v>95494</v>
      </c>
      <c r="P4">
        <v>95861</v>
      </c>
      <c r="Q4">
        <v>95608</v>
      </c>
      <c r="R4">
        <v>96023</v>
      </c>
      <c r="S4">
        <v>96187</v>
      </c>
      <c r="T4">
        <v>96128</v>
      </c>
      <c r="U4">
        <v>96075</v>
      </c>
      <c r="V4">
        <v>95900</v>
      </c>
      <c r="W4">
        <v>95992</v>
      </c>
      <c r="X4">
        <v>96104</v>
      </c>
      <c r="Y4">
        <v>96781</v>
      </c>
      <c r="Z4">
        <v>97052</v>
      </c>
      <c r="AA4">
        <v>96960</v>
      </c>
      <c r="AB4">
        <v>97170</v>
      </c>
      <c r="AC4">
        <v>97360</v>
      </c>
      <c r="AD4">
        <v>97518</v>
      </c>
      <c r="AE4">
        <v>97541</v>
      </c>
      <c r="AF4">
        <v>97466</v>
      </c>
      <c r="AG4">
        <v>97622</v>
      </c>
      <c r="AH4">
        <v>97670</v>
      </c>
      <c r="AI4">
        <v>97809</v>
      </c>
      <c r="AJ4">
        <v>97844</v>
      </c>
      <c r="AK4">
        <v>97835</v>
      </c>
      <c r="AL4">
        <v>97859</v>
      </c>
      <c r="AM4">
        <v>98008</v>
      </c>
      <c r="AN4">
        <v>97934</v>
      </c>
      <c r="AO4">
        <v>98036</v>
      </c>
      <c r="AP4">
        <v>98114</v>
      </c>
      <c r="AQ4">
        <v>98068</v>
      </c>
      <c r="AR4">
        <v>98127</v>
      </c>
      <c r="AS4">
        <v>98182</v>
      </c>
      <c r="AT4">
        <v>98240</v>
      </c>
      <c r="AU4">
        <v>98275</v>
      </c>
      <c r="AV4">
        <v>98284</v>
      </c>
      <c r="AW4">
        <v>98277</v>
      </c>
      <c r="AX4">
        <v>98264</v>
      </c>
      <c r="AY4">
        <v>98305</v>
      </c>
      <c r="AZ4">
        <v>98268</v>
      </c>
      <c r="BA4">
        <v>98450</v>
      </c>
      <c r="BB4">
        <v>98520</v>
      </c>
      <c r="BC4">
        <v>98578</v>
      </c>
      <c r="BD4">
        <v>98690</v>
      </c>
      <c r="BE4">
        <v>98693</v>
      </c>
      <c r="BF4">
        <v>98845</v>
      </c>
      <c r="BG4">
        <v>98851</v>
      </c>
      <c r="BH4">
        <v>98949</v>
      </c>
      <c r="BI4">
        <v>98977</v>
      </c>
      <c r="BJ4">
        <v>99011</v>
      </c>
      <c r="BK4">
        <v>99034</v>
      </c>
      <c r="BL4">
        <v>99054</v>
      </c>
      <c r="BM4">
        <v>99125</v>
      </c>
      <c r="BN4">
        <v>99067</v>
      </c>
      <c r="BO4">
        <v>99185</v>
      </c>
      <c r="BP4">
        <v>99157</v>
      </c>
      <c r="BQ4">
        <v>99223</v>
      </c>
      <c r="BR4">
        <v>99193</v>
      </c>
      <c r="BS4">
        <v>99221</v>
      </c>
      <c r="BT4">
        <v>99335</v>
      </c>
      <c r="BU4">
        <v>99360</v>
      </c>
      <c r="BV4">
        <v>99419</v>
      </c>
      <c r="BW4">
        <v>99407</v>
      </c>
      <c r="BX4">
        <v>99437</v>
      </c>
      <c r="BY4">
        <v>99454</v>
      </c>
      <c r="BZ4">
        <v>99448</v>
      </c>
      <c r="CA4">
        <v>99510</v>
      </c>
      <c r="CB4">
        <v>99451</v>
      </c>
      <c r="CC4">
        <v>99493</v>
      </c>
      <c r="CD4">
        <v>99519</v>
      </c>
      <c r="CE4">
        <v>99494</v>
      </c>
      <c r="CF4">
        <v>99538</v>
      </c>
      <c r="CG4">
        <v>99542</v>
      </c>
      <c r="CH4">
        <v>99504</v>
      </c>
      <c r="CI4">
        <v>99541</v>
      </c>
      <c r="CJ4">
        <v>99577</v>
      </c>
      <c r="CK4">
        <v>99600</v>
      </c>
      <c r="CL4">
        <v>99616</v>
      </c>
      <c r="CM4">
        <v>99628</v>
      </c>
      <c r="CN4">
        <v>99634</v>
      </c>
    </row>
    <row r="5" spans="1:92" x14ac:dyDescent="0.25">
      <c r="A5">
        <v>3</v>
      </c>
      <c r="B5">
        <v>92602</v>
      </c>
      <c r="C5">
        <v>94369</v>
      </c>
      <c r="D5">
        <v>93327</v>
      </c>
      <c r="E5">
        <v>93487</v>
      </c>
      <c r="F5">
        <v>94092</v>
      </c>
      <c r="G5">
        <v>94198</v>
      </c>
      <c r="H5">
        <v>93900</v>
      </c>
      <c r="I5">
        <v>93854</v>
      </c>
      <c r="J5">
        <v>94457</v>
      </c>
      <c r="K5">
        <v>94545</v>
      </c>
      <c r="L5">
        <v>95517</v>
      </c>
      <c r="M5">
        <v>95584</v>
      </c>
      <c r="N5">
        <v>95550</v>
      </c>
      <c r="O5">
        <v>95164</v>
      </c>
      <c r="P5">
        <v>95493</v>
      </c>
      <c r="Q5">
        <v>95293</v>
      </c>
      <c r="R5">
        <v>95719</v>
      </c>
      <c r="S5">
        <v>95893</v>
      </c>
      <c r="T5">
        <v>95854</v>
      </c>
      <c r="U5">
        <v>95826</v>
      </c>
      <c r="V5">
        <v>95643</v>
      </c>
      <c r="W5">
        <v>95743</v>
      </c>
      <c r="X5">
        <v>95796</v>
      </c>
      <c r="Y5">
        <v>96594</v>
      </c>
      <c r="Z5">
        <v>96929</v>
      </c>
      <c r="AA5">
        <v>96794</v>
      </c>
      <c r="AB5">
        <v>97034</v>
      </c>
      <c r="AC5">
        <v>97228</v>
      </c>
      <c r="AD5">
        <v>97398</v>
      </c>
      <c r="AE5">
        <v>97442</v>
      </c>
      <c r="AF5">
        <v>97301</v>
      </c>
      <c r="AG5">
        <v>97488</v>
      </c>
      <c r="AH5">
        <v>97532</v>
      </c>
      <c r="AI5">
        <v>97689</v>
      </c>
      <c r="AJ5">
        <v>97725</v>
      </c>
      <c r="AK5">
        <v>97704</v>
      </c>
      <c r="AL5">
        <v>97737</v>
      </c>
      <c r="AM5">
        <v>97886</v>
      </c>
      <c r="AN5">
        <v>97833</v>
      </c>
      <c r="AO5">
        <v>97924</v>
      </c>
      <c r="AP5">
        <v>98019</v>
      </c>
      <c r="AQ5">
        <v>97975</v>
      </c>
      <c r="AR5">
        <v>98046</v>
      </c>
      <c r="AS5">
        <v>98108</v>
      </c>
      <c r="AT5">
        <v>98161</v>
      </c>
      <c r="AU5">
        <v>98207</v>
      </c>
      <c r="AV5">
        <v>98204</v>
      </c>
      <c r="AW5">
        <v>98193</v>
      </c>
      <c r="AX5">
        <v>98180</v>
      </c>
      <c r="AY5">
        <v>98228</v>
      </c>
      <c r="AZ5">
        <v>98193</v>
      </c>
      <c r="BA5">
        <v>98382</v>
      </c>
      <c r="BB5">
        <v>98460</v>
      </c>
      <c r="BC5">
        <v>98506</v>
      </c>
      <c r="BD5">
        <v>98624</v>
      </c>
      <c r="BE5">
        <v>98634</v>
      </c>
      <c r="BF5">
        <v>98785</v>
      </c>
      <c r="BG5">
        <v>98788</v>
      </c>
      <c r="BH5">
        <v>98895</v>
      </c>
      <c r="BI5">
        <v>98934</v>
      </c>
      <c r="BJ5">
        <v>98968</v>
      </c>
      <c r="BK5">
        <v>98976</v>
      </c>
      <c r="BL5">
        <v>99008</v>
      </c>
      <c r="BM5">
        <v>99086</v>
      </c>
      <c r="BN5">
        <v>99017</v>
      </c>
      <c r="BO5">
        <v>99144</v>
      </c>
      <c r="BP5">
        <v>99123</v>
      </c>
      <c r="BQ5">
        <v>99180</v>
      </c>
      <c r="BR5">
        <v>99153</v>
      </c>
      <c r="BS5">
        <v>99190</v>
      </c>
      <c r="BT5">
        <v>99307</v>
      </c>
      <c r="BU5">
        <v>99329</v>
      </c>
      <c r="BV5">
        <v>99391</v>
      </c>
      <c r="BW5">
        <v>99376</v>
      </c>
      <c r="BX5">
        <v>99410</v>
      </c>
      <c r="BY5">
        <v>99418</v>
      </c>
      <c r="BZ5">
        <v>99425</v>
      </c>
      <c r="CA5">
        <v>99476</v>
      </c>
      <c r="CB5">
        <v>99426</v>
      </c>
      <c r="CC5">
        <v>99470</v>
      </c>
      <c r="CD5">
        <v>99503</v>
      </c>
      <c r="CE5">
        <v>99474</v>
      </c>
      <c r="CF5">
        <v>99517</v>
      </c>
      <c r="CG5">
        <v>99520</v>
      </c>
      <c r="CH5">
        <v>99482</v>
      </c>
      <c r="CI5">
        <v>99521</v>
      </c>
      <c r="CJ5">
        <v>99560</v>
      </c>
      <c r="CK5">
        <v>99581</v>
      </c>
      <c r="CL5">
        <v>99603</v>
      </c>
      <c r="CM5">
        <v>99609</v>
      </c>
      <c r="CN5">
        <v>99617</v>
      </c>
    </row>
    <row r="6" spans="1:92" x14ac:dyDescent="0.25">
      <c r="A6">
        <v>4</v>
      </c>
      <c r="B6">
        <v>92335</v>
      </c>
      <c r="C6">
        <v>94089</v>
      </c>
      <c r="D6">
        <v>93087</v>
      </c>
      <c r="E6">
        <v>93217</v>
      </c>
      <c r="F6">
        <v>93846</v>
      </c>
      <c r="G6">
        <v>93944</v>
      </c>
      <c r="H6">
        <v>93614</v>
      </c>
      <c r="I6">
        <v>93570</v>
      </c>
      <c r="J6">
        <v>94148</v>
      </c>
      <c r="K6">
        <v>94330</v>
      </c>
      <c r="L6">
        <v>95279</v>
      </c>
      <c r="M6">
        <v>95361</v>
      </c>
      <c r="N6">
        <v>95328</v>
      </c>
      <c r="O6">
        <v>94906</v>
      </c>
      <c r="P6">
        <v>95273</v>
      </c>
      <c r="Q6">
        <v>95082</v>
      </c>
      <c r="R6">
        <v>95547</v>
      </c>
      <c r="S6">
        <v>95702</v>
      </c>
      <c r="T6">
        <v>95667</v>
      </c>
      <c r="U6">
        <v>95657</v>
      </c>
      <c r="V6">
        <v>95460</v>
      </c>
      <c r="W6">
        <v>95558</v>
      </c>
      <c r="X6">
        <v>95613</v>
      </c>
      <c r="Y6">
        <v>96436</v>
      </c>
      <c r="Z6">
        <v>96768</v>
      </c>
      <c r="AA6">
        <v>96665</v>
      </c>
      <c r="AB6">
        <v>96932</v>
      </c>
      <c r="AC6">
        <v>97139</v>
      </c>
      <c r="AD6">
        <v>97301</v>
      </c>
      <c r="AE6">
        <v>97348</v>
      </c>
      <c r="AF6">
        <v>97206</v>
      </c>
      <c r="AG6">
        <v>97401</v>
      </c>
      <c r="AH6">
        <v>97439</v>
      </c>
      <c r="AI6">
        <v>97615</v>
      </c>
      <c r="AJ6">
        <v>97634</v>
      </c>
      <c r="AK6">
        <v>97620</v>
      </c>
      <c r="AL6">
        <v>97661</v>
      </c>
      <c r="AM6">
        <v>97827</v>
      </c>
      <c r="AN6">
        <v>97763</v>
      </c>
      <c r="AO6">
        <v>97855</v>
      </c>
      <c r="AP6">
        <v>97954</v>
      </c>
      <c r="AQ6">
        <v>97922</v>
      </c>
      <c r="AR6">
        <v>97988</v>
      </c>
      <c r="AS6">
        <v>98031</v>
      </c>
      <c r="AT6">
        <v>98090</v>
      </c>
      <c r="AU6">
        <v>98155</v>
      </c>
      <c r="AV6">
        <v>98156</v>
      </c>
      <c r="AW6">
        <v>98130</v>
      </c>
      <c r="AX6">
        <v>98114</v>
      </c>
      <c r="AY6">
        <v>98173</v>
      </c>
      <c r="AZ6">
        <v>98143</v>
      </c>
      <c r="BA6">
        <v>98327</v>
      </c>
      <c r="BB6">
        <v>98409</v>
      </c>
      <c r="BC6">
        <v>98445</v>
      </c>
      <c r="BD6">
        <v>98569</v>
      </c>
      <c r="BE6">
        <v>98603</v>
      </c>
      <c r="BF6">
        <v>98744</v>
      </c>
      <c r="BG6">
        <v>98749</v>
      </c>
      <c r="BH6">
        <v>98858</v>
      </c>
      <c r="BI6">
        <v>98911</v>
      </c>
      <c r="BJ6">
        <v>98933</v>
      </c>
      <c r="BK6">
        <v>98944</v>
      </c>
      <c r="BL6">
        <v>98967</v>
      </c>
      <c r="BM6">
        <v>99048</v>
      </c>
      <c r="BN6">
        <v>98984</v>
      </c>
      <c r="BO6">
        <v>99115</v>
      </c>
      <c r="BP6">
        <v>99098</v>
      </c>
      <c r="BQ6">
        <v>99156</v>
      </c>
      <c r="BR6">
        <v>99126</v>
      </c>
      <c r="BS6">
        <v>99170</v>
      </c>
      <c r="BT6">
        <v>99290</v>
      </c>
      <c r="BU6">
        <v>99302</v>
      </c>
      <c r="BV6">
        <v>99368</v>
      </c>
      <c r="BW6">
        <v>99358</v>
      </c>
      <c r="BX6">
        <v>99386</v>
      </c>
      <c r="BY6">
        <v>99392</v>
      </c>
      <c r="BZ6">
        <v>99405</v>
      </c>
      <c r="CA6">
        <v>99450</v>
      </c>
      <c r="CB6">
        <v>99402</v>
      </c>
      <c r="CC6">
        <v>99455</v>
      </c>
      <c r="CD6">
        <v>99488</v>
      </c>
      <c r="CE6">
        <v>99461</v>
      </c>
      <c r="CF6">
        <v>99494</v>
      </c>
      <c r="CG6">
        <v>99503</v>
      </c>
      <c r="CH6">
        <v>99462</v>
      </c>
      <c r="CI6">
        <v>99509</v>
      </c>
      <c r="CJ6">
        <v>99545</v>
      </c>
      <c r="CK6">
        <v>99571</v>
      </c>
      <c r="CL6">
        <v>99588</v>
      </c>
      <c r="CM6">
        <v>99600</v>
      </c>
      <c r="CN6">
        <v>99602</v>
      </c>
    </row>
    <row r="7" spans="1:92" x14ac:dyDescent="0.25">
      <c r="A7">
        <v>5</v>
      </c>
      <c r="B7">
        <v>92035</v>
      </c>
      <c r="C7">
        <v>93876</v>
      </c>
      <c r="D7">
        <v>92883</v>
      </c>
      <c r="E7">
        <v>93027</v>
      </c>
      <c r="F7">
        <v>93632</v>
      </c>
      <c r="G7">
        <v>93782</v>
      </c>
      <c r="H7">
        <v>93406</v>
      </c>
      <c r="I7">
        <v>93404</v>
      </c>
      <c r="J7">
        <v>93952</v>
      </c>
      <c r="K7">
        <v>94144</v>
      </c>
      <c r="L7">
        <v>95128</v>
      </c>
      <c r="M7">
        <v>95174</v>
      </c>
      <c r="N7">
        <v>95123</v>
      </c>
      <c r="O7">
        <v>94698</v>
      </c>
      <c r="P7">
        <v>95114</v>
      </c>
      <c r="Q7">
        <v>94857</v>
      </c>
      <c r="R7">
        <v>95381</v>
      </c>
      <c r="S7">
        <v>95535</v>
      </c>
      <c r="T7">
        <v>95487</v>
      </c>
      <c r="U7">
        <v>95526</v>
      </c>
      <c r="V7">
        <v>95321</v>
      </c>
      <c r="W7">
        <v>95382</v>
      </c>
      <c r="X7">
        <v>95465</v>
      </c>
      <c r="Y7">
        <v>96317</v>
      </c>
      <c r="Z7">
        <v>96638</v>
      </c>
      <c r="AA7">
        <v>96544</v>
      </c>
      <c r="AB7">
        <v>96844</v>
      </c>
      <c r="AC7">
        <v>97069</v>
      </c>
      <c r="AD7">
        <v>97225</v>
      </c>
      <c r="AE7">
        <v>97288</v>
      </c>
      <c r="AF7">
        <v>97125</v>
      </c>
      <c r="AG7">
        <v>97328</v>
      </c>
      <c r="AH7">
        <v>97356</v>
      </c>
      <c r="AI7">
        <v>97553</v>
      </c>
      <c r="AJ7">
        <v>97545</v>
      </c>
      <c r="AK7">
        <v>97548</v>
      </c>
      <c r="AL7">
        <v>97615</v>
      </c>
      <c r="AM7">
        <v>97764</v>
      </c>
      <c r="AN7">
        <v>97700</v>
      </c>
      <c r="AO7">
        <v>97795</v>
      </c>
      <c r="AP7">
        <v>97885</v>
      </c>
      <c r="AQ7">
        <v>97873</v>
      </c>
      <c r="AR7">
        <v>97926</v>
      </c>
      <c r="AS7">
        <v>97978</v>
      </c>
      <c r="AT7">
        <v>98036</v>
      </c>
      <c r="AU7">
        <v>98107</v>
      </c>
      <c r="AV7">
        <v>98108</v>
      </c>
      <c r="AW7">
        <v>98080</v>
      </c>
      <c r="AX7">
        <v>98060</v>
      </c>
      <c r="AY7">
        <v>98121</v>
      </c>
      <c r="AZ7">
        <v>98103</v>
      </c>
      <c r="BA7">
        <v>98272</v>
      </c>
      <c r="BB7">
        <v>98361</v>
      </c>
      <c r="BC7">
        <v>98414</v>
      </c>
      <c r="BD7">
        <v>98526</v>
      </c>
      <c r="BE7">
        <v>98572</v>
      </c>
      <c r="BF7">
        <v>98706</v>
      </c>
      <c r="BG7">
        <v>98710</v>
      </c>
      <c r="BH7">
        <v>98827</v>
      </c>
      <c r="BI7">
        <v>98877</v>
      </c>
      <c r="BJ7">
        <v>98907</v>
      </c>
      <c r="BK7">
        <v>98921</v>
      </c>
      <c r="BL7">
        <v>98943</v>
      </c>
      <c r="BM7">
        <v>99026</v>
      </c>
      <c r="BN7">
        <v>98959</v>
      </c>
      <c r="BO7">
        <v>99092</v>
      </c>
      <c r="BP7">
        <v>99074</v>
      </c>
      <c r="BQ7">
        <v>99133</v>
      </c>
      <c r="BR7">
        <v>99103</v>
      </c>
      <c r="BS7">
        <v>99157</v>
      </c>
      <c r="BT7">
        <v>99277</v>
      </c>
      <c r="BU7">
        <v>99275</v>
      </c>
      <c r="BV7">
        <v>99346</v>
      </c>
      <c r="BW7">
        <v>99339</v>
      </c>
      <c r="BX7">
        <v>99369</v>
      </c>
      <c r="BY7">
        <v>99373</v>
      </c>
      <c r="BZ7">
        <v>99385</v>
      </c>
      <c r="CA7">
        <v>99427</v>
      </c>
      <c r="CB7">
        <v>99375</v>
      </c>
      <c r="CC7">
        <v>99442</v>
      </c>
      <c r="CD7">
        <v>99471</v>
      </c>
      <c r="CE7">
        <v>99453</v>
      </c>
      <c r="CF7">
        <v>99478</v>
      </c>
      <c r="CG7">
        <v>99488</v>
      </c>
      <c r="CH7">
        <v>99446</v>
      </c>
      <c r="CI7">
        <v>99498</v>
      </c>
      <c r="CJ7">
        <v>99538</v>
      </c>
      <c r="CK7">
        <v>99561</v>
      </c>
      <c r="CL7">
        <v>99575</v>
      </c>
      <c r="CM7">
        <v>99589</v>
      </c>
      <c r="CN7">
        <v>99591</v>
      </c>
    </row>
    <row r="8" spans="1:92" x14ac:dyDescent="0.25">
      <c r="A8">
        <v>6</v>
      </c>
      <c r="B8">
        <v>91804</v>
      </c>
      <c r="C8">
        <v>93721</v>
      </c>
      <c r="D8">
        <v>92709</v>
      </c>
      <c r="E8">
        <v>92921</v>
      </c>
      <c r="F8">
        <v>93492</v>
      </c>
      <c r="G8">
        <v>93631</v>
      </c>
      <c r="H8">
        <v>93224</v>
      </c>
      <c r="I8">
        <v>93215</v>
      </c>
      <c r="J8">
        <v>93799</v>
      </c>
      <c r="K8">
        <v>93993</v>
      </c>
      <c r="L8">
        <v>95006</v>
      </c>
      <c r="M8">
        <v>95016</v>
      </c>
      <c r="N8">
        <v>94958</v>
      </c>
      <c r="O8">
        <v>94556</v>
      </c>
      <c r="P8">
        <v>94942</v>
      </c>
      <c r="Q8">
        <v>94726</v>
      </c>
      <c r="R8">
        <v>95275</v>
      </c>
      <c r="S8">
        <v>95388</v>
      </c>
      <c r="T8">
        <v>95364</v>
      </c>
      <c r="U8">
        <v>95373</v>
      </c>
      <c r="V8">
        <v>95201</v>
      </c>
      <c r="W8">
        <v>95240</v>
      </c>
      <c r="X8">
        <v>95334</v>
      </c>
      <c r="Y8">
        <v>96226</v>
      </c>
      <c r="Z8">
        <v>96545</v>
      </c>
      <c r="AA8">
        <v>96454</v>
      </c>
      <c r="AB8">
        <v>96771</v>
      </c>
      <c r="AC8">
        <v>97003</v>
      </c>
      <c r="AD8">
        <v>97159</v>
      </c>
      <c r="AE8">
        <v>97213</v>
      </c>
      <c r="AF8">
        <v>97055</v>
      </c>
      <c r="AG8">
        <v>97268</v>
      </c>
      <c r="AH8">
        <v>97278</v>
      </c>
      <c r="AI8">
        <v>97501</v>
      </c>
      <c r="AJ8">
        <v>97490</v>
      </c>
      <c r="AK8">
        <v>97502</v>
      </c>
      <c r="AL8">
        <v>97561</v>
      </c>
      <c r="AM8">
        <v>97724</v>
      </c>
      <c r="AN8">
        <v>97655</v>
      </c>
      <c r="AO8">
        <v>97751</v>
      </c>
      <c r="AP8">
        <v>97837</v>
      </c>
      <c r="AQ8">
        <v>97831</v>
      </c>
      <c r="AR8">
        <v>97872</v>
      </c>
      <c r="AS8">
        <v>97923</v>
      </c>
      <c r="AT8">
        <v>97997</v>
      </c>
      <c r="AU8">
        <v>98060</v>
      </c>
      <c r="AV8">
        <v>98071</v>
      </c>
      <c r="AW8">
        <v>98032</v>
      </c>
      <c r="AX8">
        <v>98018</v>
      </c>
      <c r="AY8">
        <v>98080</v>
      </c>
      <c r="AZ8">
        <v>98070</v>
      </c>
      <c r="BA8">
        <v>98238</v>
      </c>
      <c r="BB8">
        <v>98327</v>
      </c>
      <c r="BC8">
        <v>98371</v>
      </c>
      <c r="BD8">
        <v>98491</v>
      </c>
      <c r="BE8">
        <v>98539</v>
      </c>
      <c r="BF8">
        <v>98681</v>
      </c>
      <c r="BG8">
        <v>98685</v>
      </c>
      <c r="BH8">
        <v>98804</v>
      </c>
      <c r="BI8">
        <v>98851</v>
      </c>
      <c r="BJ8">
        <v>98882</v>
      </c>
      <c r="BK8">
        <v>98898</v>
      </c>
      <c r="BL8">
        <v>98923</v>
      </c>
      <c r="BM8">
        <v>99008</v>
      </c>
      <c r="BN8">
        <v>98938</v>
      </c>
      <c r="BO8">
        <v>99069</v>
      </c>
      <c r="BP8">
        <v>99058</v>
      </c>
      <c r="BQ8">
        <v>99117</v>
      </c>
      <c r="BR8">
        <v>99081</v>
      </c>
      <c r="BS8">
        <v>99140</v>
      </c>
      <c r="BT8">
        <v>99264</v>
      </c>
      <c r="BU8">
        <v>99256</v>
      </c>
      <c r="BV8">
        <v>99331</v>
      </c>
      <c r="BW8">
        <v>99327</v>
      </c>
      <c r="BX8">
        <v>99351</v>
      </c>
      <c r="BY8">
        <v>99361</v>
      </c>
      <c r="BZ8">
        <v>99366</v>
      </c>
      <c r="CA8">
        <v>99412</v>
      </c>
      <c r="CB8">
        <v>99364</v>
      </c>
      <c r="CC8">
        <v>99427</v>
      </c>
      <c r="CD8">
        <v>99455</v>
      </c>
      <c r="CE8">
        <v>99439</v>
      </c>
      <c r="CF8">
        <v>99467</v>
      </c>
      <c r="CG8">
        <v>99479</v>
      </c>
      <c r="CH8">
        <v>99437</v>
      </c>
      <c r="CI8">
        <v>99487</v>
      </c>
      <c r="CJ8">
        <v>99527</v>
      </c>
      <c r="CK8">
        <v>99551</v>
      </c>
      <c r="CL8">
        <v>99564</v>
      </c>
      <c r="CM8">
        <v>99580</v>
      </c>
      <c r="CN8">
        <v>99580</v>
      </c>
    </row>
    <row r="9" spans="1:92" x14ac:dyDescent="0.25">
      <c r="A9">
        <v>7</v>
      </c>
      <c r="B9">
        <v>91576</v>
      </c>
      <c r="C9">
        <v>93578</v>
      </c>
      <c r="D9">
        <v>92563</v>
      </c>
      <c r="E9">
        <v>92764</v>
      </c>
      <c r="F9">
        <v>93363</v>
      </c>
      <c r="G9">
        <v>93498</v>
      </c>
      <c r="H9">
        <v>93058</v>
      </c>
      <c r="I9">
        <v>93062</v>
      </c>
      <c r="J9">
        <v>93662</v>
      </c>
      <c r="K9">
        <v>93868</v>
      </c>
      <c r="L9">
        <v>94891</v>
      </c>
      <c r="M9">
        <v>94884</v>
      </c>
      <c r="N9">
        <v>94830</v>
      </c>
      <c r="O9">
        <v>94426</v>
      </c>
      <c r="P9">
        <v>94814</v>
      </c>
      <c r="Q9">
        <v>94584</v>
      </c>
      <c r="R9">
        <v>95131</v>
      </c>
      <c r="S9">
        <v>95241</v>
      </c>
      <c r="T9">
        <v>95252</v>
      </c>
      <c r="U9">
        <v>95272</v>
      </c>
      <c r="V9">
        <v>95095</v>
      </c>
      <c r="W9">
        <v>95130</v>
      </c>
      <c r="X9">
        <v>95215</v>
      </c>
      <c r="Y9">
        <v>96130</v>
      </c>
      <c r="Z9">
        <v>96466</v>
      </c>
      <c r="AA9">
        <v>96383</v>
      </c>
      <c r="AB9">
        <v>96715</v>
      </c>
      <c r="AC9">
        <v>96933</v>
      </c>
      <c r="AD9">
        <v>97088</v>
      </c>
      <c r="AE9">
        <v>97153</v>
      </c>
      <c r="AF9">
        <v>96996</v>
      </c>
      <c r="AG9">
        <v>97205</v>
      </c>
      <c r="AH9">
        <v>97223</v>
      </c>
      <c r="AI9">
        <v>97446</v>
      </c>
      <c r="AJ9">
        <v>97439</v>
      </c>
      <c r="AK9">
        <v>97467</v>
      </c>
      <c r="AL9">
        <v>97521</v>
      </c>
      <c r="AM9">
        <v>97680</v>
      </c>
      <c r="AN9">
        <v>97616</v>
      </c>
      <c r="AO9">
        <v>97702</v>
      </c>
      <c r="AP9">
        <v>97794</v>
      </c>
      <c r="AQ9">
        <v>97787</v>
      </c>
      <c r="AR9">
        <v>97839</v>
      </c>
      <c r="AS9">
        <v>97876</v>
      </c>
      <c r="AT9">
        <v>97957</v>
      </c>
      <c r="AU9">
        <v>98022</v>
      </c>
      <c r="AV9">
        <v>98045</v>
      </c>
      <c r="AW9">
        <v>97992</v>
      </c>
      <c r="AX9">
        <v>97980</v>
      </c>
      <c r="AY9">
        <v>98042</v>
      </c>
      <c r="AZ9">
        <v>98030</v>
      </c>
      <c r="BA9">
        <v>98198</v>
      </c>
      <c r="BB9">
        <v>98280</v>
      </c>
      <c r="BC9">
        <v>98336</v>
      </c>
      <c r="BD9">
        <v>98466</v>
      </c>
      <c r="BE9">
        <v>98504</v>
      </c>
      <c r="BF9">
        <v>98654</v>
      </c>
      <c r="BG9">
        <v>98656</v>
      </c>
      <c r="BH9">
        <v>98786</v>
      </c>
      <c r="BI9">
        <v>98826</v>
      </c>
      <c r="BJ9">
        <v>98867</v>
      </c>
      <c r="BK9">
        <v>98882</v>
      </c>
      <c r="BL9">
        <v>98904</v>
      </c>
      <c r="BM9">
        <v>98989</v>
      </c>
      <c r="BN9">
        <v>98909</v>
      </c>
      <c r="BO9">
        <v>99047</v>
      </c>
      <c r="BP9">
        <v>99047</v>
      </c>
      <c r="BQ9">
        <v>99096</v>
      </c>
      <c r="BR9">
        <v>99062</v>
      </c>
      <c r="BS9">
        <v>99128</v>
      </c>
      <c r="BT9">
        <v>99242</v>
      </c>
      <c r="BU9">
        <v>99244</v>
      </c>
      <c r="BV9">
        <v>99323</v>
      </c>
      <c r="BW9">
        <v>99311</v>
      </c>
      <c r="BX9">
        <v>99337</v>
      </c>
      <c r="BY9">
        <v>99346</v>
      </c>
      <c r="BZ9">
        <v>99354</v>
      </c>
      <c r="CA9">
        <v>99401</v>
      </c>
      <c r="CB9">
        <v>99347</v>
      </c>
      <c r="CC9">
        <v>99414</v>
      </c>
      <c r="CD9">
        <v>99447</v>
      </c>
      <c r="CE9">
        <v>99429</v>
      </c>
      <c r="CF9">
        <v>99463</v>
      </c>
      <c r="CG9">
        <v>99468</v>
      </c>
      <c r="CH9">
        <v>99425</v>
      </c>
      <c r="CI9">
        <v>99476</v>
      </c>
      <c r="CJ9">
        <v>99517</v>
      </c>
      <c r="CK9">
        <v>99541</v>
      </c>
      <c r="CL9">
        <v>99555</v>
      </c>
      <c r="CM9">
        <v>99572</v>
      </c>
      <c r="CN9">
        <v>99572</v>
      </c>
    </row>
    <row r="10" spans="1:92" x14ac:dyDescent="0.25">
      <c r="A10">
        <v>8</v>
      </c>
      <c r="B10">
        <v>91410</v>
      </c>
      <c r="C10">
        <v>93422</v>
      </c>
      <c r="D10">
        <v>92427</v>
      </c>
      <c r="E10">
        <v>92607</v>
      </c>
      <c r="F10">
        <v>93270</v>
      </c>
      <c r="G10">
        <v>93389</v>
      </c>
      <c r="H10">
        <v>92912</v>
      </c>
      <c r="I10">
        <v>92907</v>
      </c>
      <c r="J10">
        <v>93539</v>
      </c>
      <c r="K10">
        <v>93766</v>
      </c>
      <c r="L10">
        <v>94783</v>
      </c>
      <c r="M10">
        <v>94772</v>
      </c>
      <c r="N10">
        <v>94728</v>
      </c>
      <c r="O10">
        <v>94326</v>
      </c>
      <c r="P10">
        <v>94715</v>
      </c>
      <c r="Q10">
        <v>94475</v>
      </c>
      <c r="R10">
        <v>95020</v>
      </c>
      <c r="S10">
        <v>95153</v>
      </c>
      <c r="T10">
        <v>95143</v>
      </c>
      <c r="U10">
        <v>95159</v>
      </c>
      <c r="V10">
        <v>94994</v>
      </c>
      <c r="W10">
        <v>95014</v>
      </c>
      <c r="X10">
        <v>95119</v>
      </c>
      <c r="Y10">
        <v>96059</v>
      </c>
      <c r="Z10">
        <v>96401</v>
      </c>
      <c r="AA10">
        <v>96297</v>
      </c>
      <c r="AB10">
        <v>96651</v>
      </c>
      <c r="AC10">
        <v>96872</v>
      </c>
      <c r="AD10">
        <v>97033</v>
      </c>
      <c r="AE10">
        <v>97097</v>
      </c>
      <c r="AF10">
        <v>96938</v>
      </c>
      <c r="AG10">
        <v>97149</v>
      </c>
      <c r="AH10">
        <v>97175</v>
      </c>
      <c r="AI10">
        <v>97392</v>
      </c>
      <c r="AJ10">
        <v>97394</v>
      </c>
      <c r="AK10">
        <v>97430</v>
      </c>
      <c r="AL10">
        <v>97488</v>
      </c>
      <c r="AM10">
        <v>97638</v>
      </c>
      <c r="AN10">
        <v>97574</v>
      </c>
      <c r="AO10">
        <v>97654</v>
      </c>
      <c r="AP10">
        <v>97765</v>
      </c>
      <c r="AQ10">
        <v>97752</v>
      </c>
      <c r="AR10">
        <v>97803</v>
      </c>
      <c r="AS10">
        <v>97847</v>
      </c>
      <c r="AT10">
        <v>97928</v>
      </c>
      <c r="AU10">
        <v>97996</v>
      </c>
      <c r="AV10">
        <v>98011</v>
      </c>
      <c r="AW10">
        <v>97961</v>
      </c>
      <c r="AX10">
        <v>97936</v>
      </c>
      <c r="AY10">
        <v>98009</v>
      </c>
      <c r="AZ10">
        <v>98000</v>
      </c>
      <c r="BA10">
        <v>98167</v>
      </c>
      <c r="BB10">
        <v>98254</v>
      </c>
      <c r="BC10">
        <v>98311</v>
      </c>
      <c r="BD10">
        <v>98443</v>
      </c>
      <c r="BE10">
        <v>98479</v>
      </c>
      <c r="BF10">
        <v>98625</v>
      </c>
      <c r="BG10">
        <v>98635</v>
      </c>
      <c r="BH10">
        <v>98759</v>
      </c>
      <c r="BI10">
        <v>98806</v>
      </c>
      <c r="BJ10">
        <v>98852</v>
      </c>
      <c r="BK10">
        <v>98860</v>
      </c>
      <c r="BL10">
        <v>98881</v>
      </c>
      <c r="BM10">
        <v>98974</v>
      </c>
      <c r="BN10">
        <v>98893</v>
      </c>
      <c r="BO10">
        <v>99027</v>
      </c>
      <c r="BP10">
        <v>99026</v>
      </c>
      <c r="BQ10">
        <v>99080</v>
      </c>
      <c r="BR10">
        <v>99041</v>
      </c>
      <c r="BS10">
        <v>99116</v>
      </c>
      <c r="BT10">
        <v>99230</v>
      </c>
      <c r="BU10">
        <v>99225</v>
      </c>
      <c r="BV10">
        <v>99305</v>
      </c>
      <c r="BW10">
        <v>99296</v>
      </c>
      <c r="BX10">
        <v>99321</v>
      </c>
      <c r="BY10">
        <v>99337</v>
      </c>
      <c r="BZ10">
        <v>99337</v>
      </c>
      <c r="CA10">
        <v>99396</v>
      </c>
      <c r="CB10">
        <v>99336</v>
      </c>
      <c r="CC10">
        <v>99399</v>
      </c>
      <c r="CD10">
        <v>99442</v>
      </c>
      <c r="CE10">
        <v>99417</v>
      </c>
      <c r="CF10">
        <v>99451</v>
      </c>
      <c r="CG10">
        <v>99461</v>
      </c>
      <c r="CH10">
        <v>99418</v>
      </c>
      <c r="CI10">
        <v>99467</v>
      </c>
      <c r="CJ10">
        <v>99508</v>
      </c>
      <c r="CK10">
        <v>99532</v>
      </c>
      <c r="CL10">
        <v>99551</v>
      </c>
      <c r="CM10">
        <v>99563</v>
      </c>
      <c r="CN10">
        <v>99567</v>
      </c>
    </row>
    <row r="11" spans="1:92" x14ac:dyDescent="0.25">
      <c r="A11">
        <v>9</v>
      </c>
      <c r="B11">
        <v>91283</v>
      </c>
      <c r="C11">
        <v>93280</v>
      </c>
      <c r="D11">
        <v>92332</v>
      </c>
      <c r="E11">
        <v>92490</v>
      </c>
      <c r="F11">
        <v>93152</v>
      </c>
      <c r="G11">
        <v>93288</v>
      </c>
      <c r="H11">
        <v>92831</v>
      </c>
      <c r="I11">
        <v>92806</v>
      </c>
      <c r="J11">
        <v>93425</v>
      </c>
      <c r="K11">
        <v>93680</v>
      </c>
      <c r="L11">
        <v>94684</v>
      </c>
      <c r="M11">
        <v>94674</v>
      </c>
      <c r="N11">
        <v>94644</v>
      </c>
      <c r="O11">
        <v>94215</v>
      </c>
      <c r="P11">
        <v>94623</v>
      </c>
      <c r="Q11">
        <v>94367</v>
      </c>
      <c r="R11">
        <v>94930</v>
      </c>
      <c r="S11">
        <v>95068</v>
      </c>
      <c r="T11">
        <v>95053</v>
      </c>
      <c r="U11">
        <v>95071</v>
      </c>
      <c r="V11">
        <v>94919</v>
      </c>
      <c r="W11">
        <v>94938</v>
      </c>
      <c r="X11">
        <v>95031</v>
      </c>
      <c r="Y11">
        <v>96006</v>
      </c>
      <c r="Z11">
        <v>96320</v>
      </c>
      <c r="AA11">
        <v>96249</v>
      </c>
      <c r="AB11">
        <v>96615</v>
      </c>
      <c r="AC11">
        <v>96831</v>
      </c>
      <c r="AD11">
        <v>96991</v>
      </c>
      <c r="AE11">
        <v>97049</v>
      </c>
      <c r="AF11">
        <v>96906</v>
      </c>
      <c r="AG11">
        <v>97101</v>
      </c>
      <c r="AH11">
        <v>97124</v>
      </c>
      <c r="AI11">
        <v>97342</v>
      </c>
      <c r="AJ11">
        <v>97355</v>
      </c>
      <c r="AK11">
        <v>97399</v>
      </c>
      <c r="AL11">
        <v>97460</v>
      </c>
      <c r="AM11">
        <v>97610</v>
      </c>
      <c r="AN11">
        <v>97537</v>
      </c>
      <c r="AO11">
        <v>97623</v>
      </c>
      <c r="AP11">
        <v>97731</v>
      </c>
      <c r="AQ11">
        <v>97727</v>
      </c>
      <c r="AR11">
        <v>97773</v>
      </c>
      <c r="AS11">
        <v>97814</v>
      </c>
      <c r="AT11">
        <v>97902</v>
      </c>
      <c r="AU11">
        <v>97970</v>
      </c>
      <c r="AV11">
        <v>97975</v>
      </c>
      <c r="AW11">
        <v>97933</v>
      </c>
      <c r="AX11">
        <v>97912</v>
      </c>
      <c r="AY11">
        <v>97981</v>
      </c>
      <c r="AZ11">
        <v>97977</v>
      </c>
      <c r="BA11">
        <v>98138</v>
      </c>
      <c r="BB11">
        <v>98226</v>
      </c>
      <c r="BC11">
        <v>98282</v>
      </c>
      <c r="BD11">
        <v>98422</v>
      </c>
      <c r="BE11">
        <v>98455</v>
      </c>
      <c r="BF11">
        <v>98604</v>
      </c>
      <c r="BG11">
        <v>98614</v>
      </c>
      <c r="BH11">
        <v>98742</v>
      </c>
      <c r="BI11">
        <v>98790</v>
      </c>
      <c r="BJ11">
        <v>98836</v>
      </c>
      <c r="BK11">
        <v>98845</v>
      </c>
      <c r="BL11">
        <v>98868</v>
      </c>
      <c r="BM11">
        <v>98956</v>
      </c>
      <c r="BN11">
        <v>98874</v>
      </c>
      <c r="BO11">
        <v>99016</v>
      </c>
      <c r="BP11">
        <v>99010</v>
      </c>
      <c r="BQ11">
        <v>99063</v>
      </c>
      <c r="BR11">
        <v>99029</v>
      </c>
      <c r="BS11">
        <v>99101</v>
      </c>
      <c r="BT11">
        <v>99221</v>
      </c>
      <c r="BU11">
        <v>99212</v>
      </c>
      <c r="BV11">
        <v>99291</v>
      </c>
      <c r="BW11">
        <v>99285</v>
      </c>
      <c r="BX11">
        <v>99308</v>
      </c>
      <c r="BY11">
        <v>99324</v>
      </c>
      <c r="BZ11">
        <v>99326</v>
      </c>
      <c r="CA11">
        <v>99385</v>
      </c>
      <c r="CB11">
        <v>99326</v>
      </c>
      <c r="CC11">
        <v>99391</v>
      </c>
      <c r="CD11">
        <v>99434</v>
      </c>
      <c r="CE11">
        <v>99408</v>
      </c>
      <c r="CF11">
        <v>99440</v>
      </c>
      <c r="CG11">
        <v>99455</v>
      </c>
      <c r="CH11">
        <v>99411</v>
      </c>
      <c r="CI11">
        <v>99457</v>
      </c>
      <c r="CJ11">
        <v>99501</v>
      </c>
      <c r="CK11">
        <v>99528</v>
      </c>
      <c r="CL11">
        <v>99542</v>
      </c>
      <c r="CM11">
        <v>99559</v>
      </c>
      <c r="CN11">
        <v>99553</v>
      </c>
    </row>
    <row r="12" spans="1:92" x14ac:dyDescent="0.25">
      <c r="A12">
        <v>10</v>
      </c>
      <c r="B12">
        <v>91158</v>
      </c>
      <c r="C12">
        <v>93175</v>
      </c>
      <c r="D12">
        <v>92215</v>
      </c>
      <c r="E12">
        <v>92380</v>
      </c>
      <c r="F12">
        <v>93045</v>
      </c>
      <c r="G12">
        <v>93198</v>
      </c>
      <c r="H12">
        <v>92758</v>
      </c>
      <c r="I12">
        <v>92707</v>
      </c>
      <c r="J12">
        <v>93314</v>
      </c>
      <c r="K12">
        <v>93603</v>
      </c>
      <c r="L12">
        <v>94597</v>
      </c>
      <c r="M12">
        <v>94588</v>
      </c>
      <c r="N12">
        <v>94566</v>
      </c>
      <c r="O12">
        <v>94138</v>
      </c>
      <c r="P12">
        <v>94519</v>
      </c>
      <c r="Q12">
        <v>94300</v>
      </c>
      <c r="R12">
        <v>94841</v>
      </c>
      <c r="S12">
        <v>94998</v>
      </c>
      <c r="T12">
        <v>94995</v>
      </c>
      <c r="U12">
        <v>94990</v>
      </c>
      <c r="V12">
        <v>94835</v>
      </c>
      <c r="W12">
        <v>94853</v>
      </c>
      <c r="X12">
        <v>94955</v>
      </c>
      <c r="Y12">
        <v>95930</v>
      </c>
      <c r="Z12">
        <v>96266</v>
      </c>
      <c r="AA12">
        <v>96196</v>
      </c>
      <c r="AB12">
        <v>96569</v>
      </c>
      <c r="AC12">
        <v>96765</v>
      </c>
      <c r="AD12">
        <v>96946</v>
      </c>
      <c r="AE12">
        <v>97004</v>
      </c>
      <c r="AF12">
        <v>96870</v>
      </c>
      <c r="AG12">
        <v>97056</v>
      </c>
      <c r="AH12">
        <v>97092</v>
      </c>
      <c r="AI12">
        <v>97318</v>
      </c>
      <c r="AJ12">
        <v>97321</v>
      </c>
      <c r="AK12">
        <v>97374</v>
      </c>
      <c r="AL12">
        <v>97425</v>
      </c>
      <c r="AM12">
        <v>97580</v>
      </c>
      <c r="AN12">
        <v>97503</v>
      </c>
      <c r="AO12">
        <v>97597</v>
      </c>
      <c r="AP12">
        <v>97701</v>
      </c>
      <c r="AQ12">
        <v>97697</v>
      </c>
      <c r="AR12">
        <v>97750</v>
      </c>
      <c r="AS12">
        <v>97788</v>
      </c>
      <c r="AT12">
        <v>97876</v>
      </c>
      <c r="AU12">
        <v>97934</v>
      </c>
      <c r="AV12">
        <v>97945</v>
      </c>
      <c r="AW12">
        <v>97901</v>
      </c>
      <c r="AX12">
        <v>97882</v>
      </c>
      <c r="AY12">
        <v>97953</v>
      </c>
      <c r="AZ12">
        <v>97948</v>
      </c>
      <c r="BA12">
        <v>98117</v>
      </c>
      <c r="BB12">
        <v>98204</v>
      </c>
      <c r="BC12">
        <v>98264</v>
      </c>
      <c r="BD12">
        <v>98398</v>
      </c>
      <c r="BE12">
        <v>98435</v>
      </c>
      <c r="BF12">
        <v>98581</v>
      </c>
      <c r="BG12">
        <v>98593</v>
      </c>
      <c r="BH12">
        <v>98713</v>
      </c>
      <c r="BI12">
        <v>98767</v>
      </c>
      <c r="BJ12">
        <v>98819</v>
      </c>
      <c r="BK12">
        <v>98829</v>
      </c>
      <c r="BL12">
        <v>98854</v>
      </c>
      <c r="BM12">
        <v>98937</v>
      </c>
      <c r="BN12">
        <v>98861</v>
      </c>
      <c r="BO12">
        <v>98997</v>
      </c>
      <c r="BP12">
        <v>98993</v>
      </c>
      <c r="BQ12">
        <v>99047</v>
      </c>
      <c r="BR12">
        <v>99019</v>
      </c>
      <c r="BS12">
        <v>99087</v>
      </c>
      <c r="BT12">
        <v>99208</v>
      </c>
      <c r="BU12">
        <v>99193</v>
      </c>
      <c r="BV12">
        <v>99281</v>
      </c>
      <c r="BW12">
        <v>99274</v>
      </c>
      <c r="BX12">
        <v>99292</v>
      </c>
      <c r="BY12">
        <v>99312</v>
      </c>
      <c r="BZ12">
        <v>99318</v>
      </c>
      <c r="CA12">
        <v>99375</v>
      </c>
      <c r="CB12">
        <v>99319</v>
      </c>
      <c r="CC12">
        <v>99384</v>
      </c>
      <c r="CD12">
        <v>99423</v>
      </c>
      <c r="CE12">
        <v>99398</v>
      </c>
      <c r="CF12">
        <v>99433</v>
      </c>
      <c r="CG12">
        <v>99447</v>
      </c>
      <c r="CH12">
        <v>99402</v>
      </c>
      <c r="CI12">
        <v>99451</v>
      </c>
      <c r="CJ12">
        <v>99491</v>
      </c>
      <c r="CK12">
        <v>99518</v>
      </c>
      <c r="CL12">
        <v>99532</v>
      </c>
      <c r="CM12">
        <v>99548</v>
      </c>
      <c r="CN12">
        <v>99544</v>
      </c>
    </row>
    <row r="13" spans="1:92" x14ac:dyDescent="0.25">
      <c r="A13">
        <v>11</v>
      </c>
      <c r="B13">
        <v>91045</v>
      </c>
      <c r="C13">
        <v>93066</v>
      </c>
      <c r="D13">
        <v>92098</v>
      </c>
      <c r="E13">
        <v>92301</v>
      </c>
      <c r="F13">
        <v>92965</v>
      </c>
      <c r="G13">
        <v>93097</v>
      </c>
      <c r="H13">
        <v>92676</v>
      </c>
      <c r="I13">
        <v>92622</v>
      </c>
      <c r="J13">
        <v>93208</v>
      </c>
      <c r="K13">
        <v>93526</v>
      </c>
      <c r="L13">
        <v>94520</v>
      </c>
      <c r="M13">
        <v>94508</v>
      </c>
      <c r="N13">
        <v>94488</v>
      </c>
      <c r="O13">
        <v>94048</v>
      </c>
      <c r="P13">
        <v>94442</v>
      </c>
      <c r="Q13">
        <v>94217</v>
      </c>
      <c r="R13">
        <v>94770</v>
      </c>
      <c r="S13">
        <v>94914</v>
      </c>
      <c r="T13">
        <v>94942</v>
      </c>
      <c r="U13">
        <v>94924</v>
      </c>
      <c r="V13">
        <v>94769</v>
      </c>
      <c r="W13">
        <v>94787</v>
      </c>
      <c r="X13">
        <v>94872</v>
      </c>
      <c r="Y13">
        <v>95863</v>
      </c>
      <c r="Z13">
        <v>96206</v>
      </c>
      <c r="AA13">
        <v>96140</v>
      </c>
      <c r="AB13">
        <v>96518</v>
      </c>
      <c r="AC13">
        <v>96731</v>
      </c>
      <c r="AD13">
        <v>96908</v>
      </c>
      <c r="AE13">
        <v>96947</v>
      </c>
      <c r="AF13">
        <v>96820</v>
      </c>
      <c r="AG13">
        <v>97001</v>
      </c>
      <c r="AH13">
        <v>97063</v>
      </c>
      <c r="AI13">
        <v>97282</v>
      </c>
      <c r="AJ13">
        <v>97290</v>
      </c>
      <c r="AK13">
        <v>97350</v>
      </c>
      <c r="AL13">
        <v>97385</v>
      </c>
      <c r="AM13">
        <v>97541</v>
      </c>
      <c r="AN13">
        <v>97477</v>
      </c>
      <c r="AO13">
        <v>97571</v>
      </c>
      <c r="AP13">
        <v>97671</v>
      </c>
      <c r="AQ13">
        <v>97680</v>
      </c>
      <c r="AR13">
        <v>97728</v>
      </c>
      <c r="AS13">
        <v>97766</v>
      </c>
      <c r="AT13">
        <v>97843</v>
      </c>
      <c r="AU13">
        <v>97912</v>
      </c>
      <c r="AV13">
        <v>97930</v>
      </c>
      <c r="AW13">
        <v>97874</v>
      </c>
      <c r="AX13">
        <v>97864</v>
      </c>
      <c r="AY13">
        <v>97924</v>
      </c>
      <c r="AZ13">
        <v>97930</v>
      </c>
      <c r="BA13">
        <v>98092</v>
      </c>
      <c r="BB13">
        <v>98185</v>
      </c>
      <c r="BC13">
        <v>98243</v>
      </c>
      <c r="BD13">
        <v>98378</v>
      </c>
      <c r="BE13">
        <v>98415</v>
      </c>
      <c r="BF13">
        <v>98563</v>
      </c>
      <c r="BG13">
        <v>98575</v>
      </c>
      <c r="BH13">
        <v>98695</v>
      </c>
      <c r="BI13">
        <v>98746</v>
      </c>
      <c r="BJ13">
        <v>98799</v>
      </c>
      <c r="BK13">
        <v>98814</v>
      </c>
      <c r="BL13">
        <v>98838</v>
      </c>
      <c r="BM13">
        <v>98922</v>
      </c>
      <c r="BN13">
        <v>98848</v>
      </c>
      <c r="BO13">
        <v>98982</v>
      </c>
      <c r="BP13">
        <v>98980</v>
      </c>
      <c r="BQ13">
        <v>99036</v>
      </c>
      <c r="BR13">
        <v>99003</v>
      </c>
      <c r="BS13">
        <v>99076</v>
      </c>
      <c r="BT13">
        <v>99195</v>
      </c>
      <c r="BU13">
        <v>99184</v>
      </c>
      <c r="BV13">
        <v>99267</v>
      </c>
      <c r="BW13">
        <v>99257</v>
      </c>
      <c r="BX13">
        <v>99279</v>
      </c>
      <c r="BY13">
        <v>99295</v>
      </c>
      <c r="BZ13">
        <v>99309</v>
      </c>
      <c r="CA13">
        <v>99364</v>
      </c>
      <c r="CB13">
        <v>99313</v>
      </c>
      <c r="CC13">
        <v>99373</v>
      </c>
      <c r="CD13">
        <v>99418</v>
      </c>
      <c r="CE13">
        <v>99389</v>
      </c>
      <c r="CF13">
        <v>99426</v>
      </c>
      <c r="CG13">
        <v>99438</v>
      </c>
      <c r="CH13">
        <v>99396</v>
      </c>
      <c r="CI13">
        <v>99446</v>
      </c>
      <c r="CJ13">
        <v>99485</v>
      </c>
      <c r="CK13">
        <v>99511</v>
      </c>
      <c r="CL13">
        <v>99520</v>
      </c>
      <c r="CM13">
        <v>99539</v>
      </c>
      <c r="CN13">
        <v>99533</v>
      </c>
    </row>
    <row r="14" spans="1:92" x14ac:dyDescent="0.25">
      <c r="A14">
        <v>12</v>
      </c>
      <c r="B14">
        <v>90939</v>
      </c>
      <c r="C14">
        <v>92955</v>
      </c>
      <c r="D14">
        <v>91964</v>
      </c>
      <c r="E14">
        <v>92213</v>
      </c>
      <c r="F14">
        <v>92884</v>
      </c>
      <c r="G14">
        <v>93013</v>
      </c>
      <c r="H14">
        <v>92590</v>
      </c>
      <c r="I14">
        <v>92515</v>
      </c>
      <c r="J14">
        <v>93107</v>
      </c>
      <c r="K14">
        <v>93449</v>
      </c>
      <c r="L14">
        <v>94446</v>
      </c>
      <c r="M14">
        <v>94430</v>
      </c>
      <c r="N14">
        <v>94409</v>
      </c>
      <c r="O14">
        <v>93959</v>
      </c>
      <c r="P14">
        <v>94361</v>
      </c>
      <c r="Q14">
        <v>94144</v>
      </c>
      <c r="R14">
        <v>94688</v>
      </c>
      <c r="S14">
        <v>94850</v>
      </c>
      <c r="T14">
        <v>94857</v>
      </c>
      <c r="U14">
        <v>94850</v>
      </c>
      <c r="V14">
        <v>94695</v>
      </c>
      <c r="W14">
        <v>94707</v>
      </c>
      <c r="X14">
        <v>94802</v>
      </c>
      <c r="Y14">
        <v>95801</v>
      </c>
      <c r="Z14">
        <v>96137</v>
      </c>
      <c r="AA14">
        <v>96090</v>
      </c>
      <c r="AB14">
        <v>96472</v>
      </c>
      <c r="AC14">
        <v>96685</v>
      </c>
      <c r="AD14">
        <v>96863</v>
      </c>
      <c r="AE14">
        <v>96896</v>
      </c>
      <c r="AF14">
        <v>96776</v>
      </c>
      <c r="AG14">
        <v>96964</v>
      </c>
      <c r="AH14">
        <v>97028</v>
      </c>
      <c r="AI14">
        <v>97245</v>
      </c>
      <c r="AJ14">
        <v>97255</v>
      </c>
      <c r="AK14">
        <v>97304</v>
      </c>
      <c r="AL14">
        <v>97351</v>
      </c>
      <c r="AM14">
        <v>97500</v>
      </c>
      <c r="AN14">
        <v>97449</v>
      </c>
      <c r="AO14">
        <v>97532</v>
      </c>
      <c r="AP14">
        <v>97642</v>
      </c>
      <c r="AQ14">
        <v>97655</v>
      </c>
      <c r="AR14">
        <v>97696</v>
      </c>
      <c r="AS14">
        <v>97740</v>
      </c>
      <c r="AT14">
        <v>97825</v>
      </c>
      <c r="AU14">
        <v>97885</v>
      </c>
      <c r="AV14">
        <v>97902</v>
      </c>
      <c r="AW14">
        <v>97854</v>
      </c>
      <c r="AX14">
        <v>97841</v>
      </c>
      <c r="AY14">
        <v>97897</v>
      </c>
      <c r="AZ14">
        <v>97915</v>
      </c>
      <c r="BA14">
        <v>98072</v>
      </c>
      <c r="BB14">
        <v>98163</v>
      </c>
      <c r="BC14">
        <v>98216</v>
      </c>
      <c r="BD14">
        <v>98352</v>
      </c>
      <c r="BE14">
        <v>98392</v>
      </c>
      <c r="BF14">
        <v>98550</v>
      </c>
      <c r="BG14">
        <v>98549</v>
      </c>
      <c r="BH14">
        <v>98678</v>
      </c>
      <c r="BI14">
        <v>98732</v>
      </c>
      <c r="BJ14">
        <v>98784</v>
      </c>
      <c r="BK14">
        <v>98793</v>
      </c>
      <c r="BL14">
        <v>98824</v>
      </c>
      <c r="BM14">
        <v>98902</v>
      </c>
      <c r="BN14">
        <v>98831</v>
      </c>
      <c r="BO14">
        <v>98974</v>
      </c>
      <c r="BP14">
        <v>98969</v>
      </c>
      <c r="BQ14">
        <v>99019</v>
      </c>
      <c r="BR14">
        <v>98988</v>
      </c>
      <c r="BS14">
        <v>99066</v>
      </c>
      <c r="BT14">
        <v>99187</v>
      </c>
      <c r="BU14">
        <v>99175</v>
      </c>
      <c r="BV14">
        <v>99254</v>
      </c>
      <c r="BW14">
        <v>99246</v>
      </c>
      <c r="BX14">
        <v>99264</v>
      </c>
      <c r="BY14">
        <v>99279</v>
      </c>
      <c r="BZ14">
        <v>99297</v>
      </c>
      <c r="CA14">
        <v>99355</v>
      </c>
      <c r="CB14">
        <v>99302</v>
      </c>
      <c r="CC14">
        <v>99363</v>
      </c>
      <c r="CD14">
        <v>99407</v>
      </c>
      <c r="CE14">
        <v>99381</v>
      </c>
      <c r="CF14">
        <v>99415</v>
      </c>
      <c r="CG14">
        <v>99433</v>
      </c>
      <c r="CH14">
        <v>99386</v>
      </c>
      <c r="CI14">
        <v>99439</v>
      </c>
      <c r="CJ14">
        <v>99480</v>
      </c>
      <c r="CK14">
        <v>99508</v>
      </c>
      <c r="CL14">
        <v>99509</v>
      </c>
      <c r="CM14">
        <v>99534</v>
      </c>
      <c r="CN14">
        <v>99530</v>
      </c>
    </row>
    <row r="15" spans="1:92" x14ac:dyDescent="0.25">
      <c r="A15">
        <v>13</v>
      </c>
      <c r="B15">
        <v>90837</v>
      </c>
      <c r="C15">
        <v>92864</v>
      </c>
      <c r="D15">
        <v>91829</v>
      </c>
      <c r="E15">
        <v>92129</v>
      </c>
      <c r="F15">
        <v>92801</v>
      </c>
      <c r="G15">
        <v>92924</v>
      </c>
      <c r="H15">
        <v>92491</v>
      </c>
      <c r="I15">
        <v>92431</v>
      </c>
      <c r="J15">
        <v>93011</v>
      </c>
      <c r="K15">
        <v>93372</v>
      </c>
      <c r="L15">
        <v>94372</v>
      </c>
      <c r="M15">
        <v>94350</v>
      </c>
      <c r="N15">
        <v>94328</v>
      </c>
      <c r="O15">
        <v>93863</v>
      </c>
      <c r="P15">
        <v>94278</v>
      </c>
      <c r="Q15">
        <v>94060</v>
      </c>
      <c r="R15">
        <v>94621</v>
      </c>
      <c r="S15">
        <v>94771</v>
      </c>
      <c r="T15">
        <v>94781</v>
      </c>
      <c r="U15">
        <v>94781</v>
      </c>
      <c r="V15">
        <v>94636</v>
      </c>
      <c r="W15">
        <v>94650</v>
      </c>
      <c r="X15">
        <v>94719</v>
      </c>
      <c r="Y15">
        <v>95731</v>
      </c>
      <c r="Z15">
        <v>96058</v>
      </c>
      <c r="AA15">
        <v>96024</v>
      </c>
      <c r="AB15">
        <v>96430</v>
      </c>
      <c r="AC15">
        <v>96634</v>
      </c>
      <c r="AD15">
        <v>96824</v>
      </c>
      <c r="AE15">
        <v>96857</v>
      </c>
      <c r="AF15">
        <v>96727</v>
      </c>
      <c r="AG15">
        <v>96924</v>
      </c>
      <c r="AH15">
        <v>96995</v>
      </c>
      <c r="AI15">
        <v>97204</v>
      </c>
      <c r="AJ15">
        <v>97224</v>
      </c>
      <c r="AK15">
        <v>97260</v>
      </c>
      <c r="AL15">
        <v>97320</v>
      </c>
      <c r="AM15">
        <v>97471</v>
      </c>
      <c r="AN15">
        <v>97416</v>
      </c>
      <c r="AO15">
        <v>97504</v>
      </c>
      <c r="AP15">
        <v>97614</v>
      </c>
      <c r="AQ15">
        <v>97629</v>
      </c>
      <c r="AR15">
        <v>97675</v>
      </c>
      <c r="AS15">
        <v>97712</v>
      </c>
      <c r="AT15">
        <v>97799</v>
      </c>
      <c r="AU15">
        <v>97869</v>
      </c>
      <c r="AV15">
        <v>97871</v>
      </c>
      <c r="AW15">
        <v>97821</v>
      </c>
      <c r="AX15">
        <v>97818</v>
      </c>
      <c r="AY15">
        <v>97871</v>
      </c>
      <c r="AZ15">
        <v>97896</v>
      </c>
      <c r="BA15">
        <v>98052</v>
      </c>
      <c r="BB15">
        <v>98136</v>
      </c>
      <c r="BC15">
        <v>98194</v>
      </c>
      <c r="BD15">
        <v>98333</v>
      </c>
      <c r="BE15">
        <v>98373</v>
      </c>
      <c r="BF15">
        <v>98526</v>
      </c>
      <c r="BG15">
        <v>98527</v>
      </c>
      <c r="BH15">
        <v>98664</v>
      </c>
      <c r="BI15">
        <v>98721</v>
      </c>
      <c r="BJ15">
        <v>98765</v>
      </c>
      <c r="BK15">
        <v>98772</v>
      </c>
      <c r="BL15">
        <v>98809</v>
      </c>
      <c r="BM15">
        <v>98885</v>
      </c>
      <c r="BN15">
        <v>98818</v>
      </c>
      <c r="BO15">
        <v>98958</v>
      </c>
      <c r="BP15">
        <v>98955</v>
      </c>
      <c r="BQ15">
        <v>99007</v>
      </c>
      <c r="BR15">
        <v>98979</v>
      </c>
      <c r="BS15">
        <v>99055</v>
      </c>
      <c r="BT15">
        <v>99177</v>
      </c>
      <c r="BU15">
        <v>99161</v>
      </c>
      <c r="BV15">
        <v>99241</v>
      </c>
      <c r="BW15">
        <v>99229</v>
      </c>
      <c r="BX15">
        <v>99245</v>
      </c>
      <c r="BY15">
        <v>99262</v>
      </c>
      <c r="BZ15">
        <v>99285</v>
      </c>
      <c r="CA15">
        <v>99344</v>
      </c>
      <c r="CB15">
        <v>99292</v>
      </c>
      <c r="CC15">
        <v>99346</v>
      </c>
      <c r="CD15">
        <v>99396</v>
      </c>
      <c r="CE15">
        <v>99374</v>
      </c>
      <c r="CF15">
        <v>99405</v>
      </c>
      <c r="CG15">
        <v>99421</v>
      </c>
      <c r="CH15">
        <v>99383</v>
      </c>
      <c r="CI15">
        <v>99431</v>
      </c>
      <c r="CJ15">
        <v>99471</v>
      </c>
      <c r="CK15">
        <v>99497</v>
      </c>
      <c r="CL15">
        <v>99499</v>
      </c>
      <c r="CM15">
        <v>99527</v>
      </c>
      <c r="CN15">
        <v>99521</v>
      </c>
    </row>
    <row r="16" spans="1:92" x14ac:dyDescent="0.25">
      <c r="A16">
        <v>14</v>
      </c>
      <c r="B16">
        <v>90708</v>
      </c>
      <c r="C16">
        <v>92760</v>
      </c>
      <c r="D16">
        <v>91733</v>
      </c>
      <c r="E16">
        <v>92038</v>
      </c>
      <c r="F16">
        <v>92704</v>
      </c>
      <c r="G16">
        <v>92816</v>
      </c>
      <c r="H16">
        <v>92395</v>
      </c>
      <c r="I16">
        <v>92331</v>
      </c>
      <c r="J16">
        <v>92915</v>
      </c>
      <c r="K16">
        <v>93294</v>
      </c>
      <c r="L16">
        <v>94294</v>
      </c>
      <c r="M16">
        <v>94265</v>
      </c>
      <c r="N16">
        <v>94245</v>
      </c>
      <c r="O16">
        <v>93769</v>
      </c>
      <c r="P16">
        <v>94207</v>
      </c>
      <c r="Q16">
        <v>93971</v>
      </c>
      <c r="R16">
        <v>94523</v>
      </c>
      <c r="S16">
        <v>94682</v>
      </c>
      <c r="T16">
        <v>94701</v>
      </c>
      <c r="U16">
        <v>94710</v>
      </c>
      <c r="V16">
        <v>94556</v>
      </c>
      <c r="W16">
        <v>94553</v>
      </c>
      <c r="X16">
        <v>94638</v>
      </c>
      <c r="Y16">
        <v>95674</v>
      </c>
      <c r="Z16">
        <v>96001</v>
      </c>
      <c r="AA16">
        <v>95976</v>
      </c>
      <c r="AB16">
        <v>96384</v>
      </c>
      <c r="AC16">
        <v>96592</v>
      </c>
      <c r="AD16">
        <v>96777</v>
      </c>
      <c r="AE16">
        <v>96799</v>
      </c>
      <c r="AF16">
        <v>96681</v>
      </c>
      <c r="AG16">
        <v>96881</v>
      </c>
      <c r="AH16">
        <v>96960</v>
      </c>
      <c r="AI16">
        <v>97174</v>
      </c>
      <c r="AJ16">
        <v>97185</v>
      </c>
      <c r="AK16">
        <v>97234</v>
      </c>
      <c r="AL16">
        <v>97288</v>
      </c>
      <c r="AM16">
        <v>97447</v>
      </c>
      <c r="AN16">
        <v>97386</v>
      </c>
      <c r="AO16">
        <v>97480</v>
      </c>
      <c r="AP16">
        <v>97582</v>
      </c>
      <c r="AQ16">
        <v>97589</v>
      </c>
      <c r="AR16">
        <v>97648</v>
      </c>
      <c r="AS16">
        <v>97670</v>
      </c>
      <c r="AT16">
        <v>97766</v>
      </c>
      <c r="AU16">
        <v>97839</v>
      </c>
      <c r="AV16">
        <v>97853</v>
      </c>
      <c r="AW16">
        <v>97797</v>
      </c>
      <c r="AX16">
        <v>97797</v>
      </c>
      <c r="AY16">
        <v>97830</v>
      </c>
      <c r="AZ16">
        <v>97867</v>
      </c>
      <c r="BA16">
        <v>98023</v>
      </c>
      <c r="BB16">
        <v>98116</v>
      </c>
      <c r="BC16">
        <v>98166</v>
      </c>
      <c r="BD16">
        <v>98313</v>
      </c>
      <c r="BE16">
        <v>98345</v>
      </c>
      <c r="BF16">
        <v>98506</v>
      </c>
      <c r="BG16">
        <v>98501</v>
      </c>
      <c r="BH16">
        <v>98644</v>
      </c>
      <c r="BI16">
        <v>98695</v>
      </c>
      <c r="BJ16">
        <v>98748</v>
      </c>
      <c r="BK16">
        <v>98754</v>
      </c>
      <c r="BL16">
        <v>98785</v>
      </c>
      <c r="BM16">
        <v>98865</v>
      </c>
      <c r="BN16">
        <v>98805</v>
      </c>
      <c r="BO16">
        <v>98940</v>
      </c>
      <c r="BP16">
        <v>98937</v>
      </c>
      <c r="BQ16">
        <v>98993</v>
      </c>
      <c r="BR16">
        <v>98958</v>
      </c>
      <c r="BS16">
        <v>99037</v>
      </c>
      <c r="BT16">
        <v>99161</v>
      </c>
      <c r="BU16">
        <v>99146</v>
      </c>
      <c r="BV16">
        <v>99218</v>
      </c>
      <c r="BW16">
        <v>99217</v>
      </c>
      <c r="BX16">
        <v>99224</v>
      </c>
      <c r="BY16">
        <v>99246</v>
      </c>
      <c r="BZ16">
        <v>99269</v>
      </c>
      <c r="CA16">
        <v>99330</v>
      </c>
      <c r="CB16">
        <v>99276</v>
      </c>
      <c r="CC16">
        <v>99338</v>
      </c>
      <c r="CD16">
        <v>99387</v>
      </c>
      <c r="CE16">
        <v>99362</v>
      </c>
      <c r="CF16">
        <v>99394</v>
      </c>
      <c r="CG16">
        <v>99409</v>
      </c>
      <c r="CH16">
        <v>99371</v>
      </c>
      <c r="CI16">
        <v>99420</v>
      </c>
      <c r="CJ16">
        <v>99459</v>
      </c>
      <c r="CK16">
        <v>99489</v>
      </c>
      <c r="CL16">
        <v>99491</v>
      </c>
      <c r="CM16">
        <v>99519</v>
      </c>
      <c r="CN16">
        <v>99512</v>
      </c>
    </row>
    <row r="17" spans="1:92" x14ac:dyDescent="0.25">
      <c r="A17">
        <v>15</v>
      </c>
      <c r="B17">
        <v>90578</v>
      </c>
      <c r="C17">
        <v>92614</v>
      </c>
      <c r="D17">
        <v>91612</v>
      </c>
      <c r="E17">
        <v>91914</v>
      </c>
      <c r="F17">
        <v>92578</v>
      </c>
      <c r="G17">
        <v>92703</v>
      </c>
      <c r="H17">
        <v>92308</v>
      </c>
      <c r="I17">
        <v>92211</v>
      </c>
      <c r="J17">
        <v>92818</v>
      </c>
      <c r="K17">
        <v>93214</v>
      </c>
      <c r="L17">
        <v>94210</v>
      </c>
      <c r="M17">
        <v>94178</v>
      </c>
      <c r="N17">
        <v>94160</v>
      </c>
      <c r="O17">
        <v>93679</v>
      </c>
      <c r="P17">
        <v>94136</v>
      </c>
      <c r="Q17">
        <v>93885</v>
      </c>
      <c r="R17">
        <v>94439</v>
      </c>
      <c r="S17">
        <v>94598</v>
      </c>
      <c r="T17">
        <v>94632</v>
      </c>
      <c r="U17">
        <v>94646</v>
      </c>
      <c r="V17">
        <v>94490</v>
      </c>
      <c r="W17">
        <v>94485</v>
      </c>
      <c r="X17">
        <v>94563</v>
      </c>
      <c r="Y17">
        <v>95605</v>
      </c>
      <c r="Z17">
        <v>95943</v>
      </c>
      <c r="AA17">
        <v>95922</v>
      </c>
      <c r="AB17">
        <v>96326</v>
      </c>
      <c r="AC17">
        <v>96535</v>
      </c>
      <c r="AD17">
        <v>96731</v>
      </c>
      <c r="AE17">
        <v>96741</v>
      </c>
      <c r="AF17">
        <v>96629</v>
      </c>
      <c r="AG17">
        <v>96833</v>
      </c>
      <c r="AH17">
        <v>96929</v>
      </c>
      <c r="AI17">
        <v>97124</v>
      </c>
      <c r="AJ17">
        <v>97137</v>
      </c>
      <c r="AK17">
        <v>97198</v>
      </c>
      <c r="AL17">
        <v>97246</v>
      </c>
      <c r="AM17">
        <v>97410</v>
      </c>
      <c r="AN17">
        <v>97356</v>
      </c>
      <c r="AO17">
        <v>97443</v>
      </c>
      <c r="AP17">
        <v>97552</v>
      </c>
      <c r="AQ17">
        <v>97565</v>
      </c>
      <c r="AR17">
        <v>97621</v>
      </c>
      <c r="AS17">
        <v>97638</v>
      </c>
      <c r="AT17">
        <v>97735</v>
      </c>
      <c r="AU17">
        <v>97807</v>
      </c>
      <c r="AV17">
        <v>97823</v>
      </c>
      <c r="AW17">
        <v>97763</v>
      </c>
      <c r="AX17">
        <v>97768</v>
      </c>
      <c r="AY17">
        <v>97792</v>
      </c>
      <c r="AZ17">
        <v>97841</v>
      </c>
      <c r="BA17">
        <v>97990</v>
      </c>
      <c r="BB17">
        <v>98082</v>
      </c>
      <c r="BC17">
        <v>98136</v>
      </c>
      <c r="BD17">
        <v>98284</v>
      </c>
      <c r="BE17">
        <v>98310</v>
      </c>
      <c r="BF17">
        <v>98478</v>
      </c>
      <c r="BG17">
        <v>98480</v>
      </c>
      <c r="BH17">
        <v>98628</v>
      </c>
      <c r="BI17">
        <v>98664</v>
      </c>
      <c r="BJ17">
        <v>98717</v>
      </c>
      <c r="BK17">
        <v>98739</v>
      </c>
      <c r="BL17">
        <v>98761</v>
      </c>
      <c r="BM17">
        <v>98847</v>
      </c>
      <c r="BN17">
        <v>98783</v>
      </c>
      <c r="BO17">
        <v>98921</v>
      </c>
      <c r="BP17">
        <v>98925</v>
      </c>
      <c r="BQ17">
        <v>98975</v>
      </c>
      <c r="BR17">
        <v>98944</v>
      </c>
      <c r="BS17">
        <v>99012</v>
      </c>
      <c r="BT17">
        <v>99131</v>
      </c>
      <c r="BU17">
        <v>99125</v>
      </c>
      <c r="BV17">
        <v>99200</v>
      </c>
      <c r="BW17">
        <v>99194</v>
      </c>
      <c r="BX17">
        <v>99206</v>
      </c>
      <c r="BY17">
        <v>99226</v>
      </c>
      <c r="BZ17">
        <v>99252</v>
      </c>
      <c r="CA17">
        <v>99308</v>
      </c>
      <c r="CB17">
        <v>99254</v>
      </c>
      <c r="CC17">
        <v>99322</v>
      </c>
      <c r="CD17">
        <v>99374</v>
      </c>
      <c r="CE17">
        <v>99343</v>
      </c>
      <c r="CF17">
        <v>99377</v>
      </c>
      <c r="CG17">
        <v>99397</v>
      </c>
      <c r="CH17">
        <v>99361</v>
      </c>
      <c r="CI17">
        <v>99411</v>
      </c>
      <c r="CJ17">
        <v>99440</v>
      </c>
      <c r="CK17">
        <v>99481</v>
      </c>
      <c r="CL17">
        <v>99479</v>
      </c>
      <c r="CM17">
        <v>99508</v>
      </c>
      <c r="CN17">
        <v>99500</v>
      </c>
    </row>
    <row r="18" spans="1:92" x14ac:dyDescent="0.25">
      <c r="A18">
        <v>16</v>
      </c>
      <c r="B18">
        <v>90433</v>
      </c>
      <c r="C18">
        <v>92492</v>
      </c>
      <c r="D18">
        <v>91481</v>
      </c>
      <c r="E18">
        <v>91790</v>
      </c>
      <c r="F18">
        <v>92465</v>
      </c>
      <c r="G18">
        <v>92581</v>
      </c>
      <c r="H18">
        <v>92217</v>
      </c>
      <c r="I18">
        <v>92090</v>
      </c>
      <c r="J18">
        <v>92709</v>
      </c>
      <c r="K18">
        <v>93122</v>
      </c>
      <c r="L18">
        <v>94114</v>
      </c>
      <c r="M18">
        <v>94083</v>
      </c>
      <c r="N18">
        <v>94073</v>
      </c>
      <c r="O18">
        <v>93606</v>
      </c>
      <c r="P18">
        <v>94047</v>
      </c>
      <c r="Q18">
        <v>93794</v>
      </c>
      <c r="R18">
        <v>94336</v>
      </c>
      <c r="S18">
        <v>94504</v>
      </c>
      <c r="T18">
        <v>94549</v>
      </c>
      <c r="U18">
        <v>94569</v>
      </c>
      <c r="V18">
        <v>94408</v>
      </c>
      <c r="W18">
        <v>94395</v>
      </c>
      <c r="X18">
        <v>94477</v>
      </c>
      <c r="Y18">
        <v>95536</v>
      </c>
      <c r="Z18">
        <v>95895</v>
      </c>
      <c r="AA18">
        <v>95859</v>
      </c>
      <c r="AB18">
        <v>96277</v>
      </c>
      <c r="AC18">
        <v>96485</v>
      </c>
      <c r="AD18">
        <v>96671</v>
      </c>
      <c r="AE18">
        <v>96684</v>
      </c>
      <c r="AF18">
        <v>96580</v>
      </c>
      <c r="AG18">
        <v>96786</v>
      </c>
      <c r="AH18">
        <v>96875</v>
      </c>
      <c r="AI18">
        <v>97069</v>
      </c>
      <c r="AJ18">
        <v>97098</v>
      </c>
      <c r="AK18">
        <v>97146</v>
      </c>
      <c r="AL18">
        <v>97204</v>
      </c>
      <c r="AM18">
        <v>97372</v>
      </c>
      <c r="AN18">
        <v>97319</v>
      </c>
      <c r="AO18">
        <v>97401</v>
      </c>
      <c r="AP18">
        <v>97520</v>
      </c>
      <c r="AQ18">
        <v>97531</v>
      </c>
      <c r="AR18">
        <v>97592</v>
      </c>
      <c r="AS18">
        <v>97595</v>
      </c>
      <c r="AT18">
        <v>97692</v>
      </c>
      <c r="AU18">
        <v>97771</v>
      </c>
      <c r="AV18">
        <v>97792</v>
      </c>
      <c r="AW18">
        <v>97717</v>
      </c>
      <c r="AX18">
        <v>97724</v>
      </c>
      <c r="AY18">
        <v>97755</v>
      </c>
      <c r="AZ18">
        <v>97793</v>
      </c>
      <c r="BA18">
        <v>97958</v>
      </c>
      <c r="BB18">
        <v>98038</v>
      </c>
      <c r="BC18">
        <v>98097</v>
      </c>
      <c r="BD18">
        <v>98248</v>
      </c>
      <c r="BE18">
        <v>98275</v>
      </c>
      <c r="BF18">
        <v>98432</v>
      </c>
      <c r="BG18">
        <v>98446</v>
      </c>
      <c r="BH18">
        <v>98602</v>
      </c>
      <c r="BI18">
        <v>98635</v>
      </c>
      <c r="BJ18">
        <v>98687</v>
      </c>
      <c r="BK18">
        <v>98709</v>
      </c>
      <c r="BL18">
        <v>98732</v>
      </c>
      <c r="BM18">
        <v>98813</v>
      </c>
      <c r="BN18">
        <v>98756</v>
      </c>
      <c r="BO18">
        <v>98906</v>
      </c>
      <c r="BP18">
        <v>98902</v>
      </c>
      <c r="BQ18">
        <v>98954</v>
      </c>
      <c r="BR18">
        <v>98911</v>
      </c>
      <c r="BS18">
        <v>98987</v>
      </c>
      <c r="BT18">
        <v>99108</v>
      </c>
      <c r="BU18">
        <v>99110</v>
      </c>
      <c r="BV18">
        <v>99177</v>
      </c>
      <c r="BW18">
        <v>99176</v>
      </c>
      <c r="BX18">
        <v>99190</v>
      </c>
      <c r="BY18">
        <v>99209</v>
      </c>
      <c r="BZ18">
        <v>99225</v>
      </c>
      <c r="CA18">
        <v>99278</v>
      </c>
      <c r="CB18">
        <v>99228</v>
      </c>
      <c r="CC18">
        <v>99306</v>
      </c>
      <c r="CD18">
        <v>99354</v>
      </c>
      <c r="CE18">
        <v>99320</v>
      </c>
      <c r="CF18">
        <v>99358</v>
      </c>
      <c r="CG18">
        <v>99377</v>
      </c>
      <c r="CH18">
        <v>99338</v>
      </c>
      <c r="CI18">
        <v>99395</v>
      </c>
      <c r="CJ18">
        <v>99421</v>
      </c>
      <c r="CK18">
        <v>99468</v>
      </c>
      <c r="CL18">
        <v>99464</v>
      </c>
      <c r="CM18">
        <v>99493</v>
      </c>
      <c r="CN18">
        <v>99481</v>
      </c>
    </row>
    <row r="19" spans="1:92" x14ac:dyDescent="0.25">
      <c r="A19">
        <v>17</v>
      </c>
      <c r="B19">
        <v>90269</v>
      </c>
      <c r="C19">
        <v>92382</v>
      </c>
      <c r="D19">
        <v>91326</v>
      </c>
      <c r="E19">
        <v>91659</v>
      </c>
      <c r="F19">
        <v>92327</v>
      </c>
      <c r="G19">
        <v>92450</v>
      </c>
      <c r="H19">
        <v>92091</v>
      </c>
      <c r="I19">
        <v>91976</v>
      </c>
      <c r="J19">
        <v>92570</v>
      </c>
      <c r="K19">
        <v>93001</v>
      </c>
      <c r="L19">
        <v>94008</v>
      </c>
      <c r="M19">
        <v>93963</v>
      </c>
      <c r="N19">
        <v>93967</v>
      </c>
      <c r="O19">
        <v>93497</v>
      </c>
      <c r="P19">
        <v>93928</v>
      </c>
      <c r="Q19">
        <v>93683</v>
      </c>
      <c r="R19">
        <v>94237</v>
      </c>
      <c r="S19">
        <v>94393</v>
      </c>
      <c r="T19">
        <v>94462</v>
      </c>
      <c r="U19">
        <v>94477</v>
      </c>
      <c r="V19">
        <v>94295</v>
      </c>
      <c r="W19">
        <v>94310</v>
      </c>
      <c r="X19">
        <v>94395</v>
      </c>
      <c r="Y19">
        <v>95478</v>
      </c>
      <c r="Z19">
        <v>95828</v>
      </c>
      <c r="AA19">
        <v>95784</v>
      </c>
      <c r="AB19">
        <v>96214</v>
      </c>
      <c r="AC19">
        <v>96430</v>
      </c>
      <c r="AD19">
        <v>96606</v>
      </c>
      <c r="AE19">
        <v>96636</v>
      </c>
      <c r="AF19">
        <v>96536</v>
      </c>
      <c r="AG19">
        <v>96714</v>
      </c>
      <c r="AH19">
        <v>96825</v>
      </c>
      <c r="AI19">
        <v>97030</v>
      </c>
      <c r="AJ19">
        <v>97040</v>
      </c>
      <c r="AK19">
        <v>97094</v>
      </c>
      <c r="AL19">
        <v>97158</v>
      </c>
      <c r="AM19">
        <v>97322</v>
      </c>
      <c r="AN19">
        <v>97279</v>
      </c>
      <c r="AO19">
        <v>97347</v>
      </c>
      <c r="AP19">
        <v>97480</v>
      </c>
      <c r="AQ19">
        <v>97490</v>
      </c>
      <c r="AR19">
        <v>97550</v>
      </c>
      <c r="AS19">
        <v>97530</v>
      </c>
      <c r="AT19">
        <v>97642</v>
      </c>
      <c r="AU19">
        <v>97714</v>
      </c>
      <c r="AV19">
        <v>97755</v>
      </c>
      <c r="AW19">
        <v>97678</v>
      </c>
      <c r="AX19">
        <v>97677</v>
      </c>
      <c r="AY19">
        <v>97707</v>
      </c>
      <c r="AZ19">
        <v>97733</v>
      </c>
      <c r="BA19">
        <v>97910</v>
      </c>
      <c r="BB19">
        <v>97991</v>
      </c>
      <c r="BC19">
        <v>98061</v>
      </c>
      <c r="BD19">
        <v>98206</v>
      </c>
      <c r="BE19">
        <v>98234</v>
      </c>
      <c r="BF19">
        <v>98386</v>
      </c>
      <c r="BG19">
        <v>98401</v>
      </c>
      <c r="BH19">
        <v>98561</v>
      </c>
      <c r="BI19">
        <v>98601</v>
      </c>
      <c r="BJ19">
        <v>98645</v>
      </c>
      <c r="BK19">
        <v>98671</v>
      </c>
      <c r="BL19">
        <v>98701</v>
      </c>
      <c r="BM19">
        <v>98777</v>
      </c>
      <c r="BN19">
        <v>98728</v>
      </c>
      <c r="BO19">
        <v>98863</v>
      </c>
      <c r="BP19">
        <v>98865</v>
      </c>
      <c r="BQ19">
        <v>98922</v>
      </c>
      <c r="BR19">
        <v>98876</v>
      </c>
      <c r="BS19">
        <v>98956</v>
      </c>
      <c r="BT19">
        <v>99085</v>
      </c>
      <c r="BU19">
        <v>99084</v>
      </c>
      <c r="BV19">
        <v>99144</v>
      </c>
      <c r="BW19">
        <v>99153</v>
      </c>
      <c r="BX19">
        <v>99158</v>
      </c>
      <c r="BY19">
        <v>99181</v>
      </c>
      <c r="BZ19">
        <v>99190</v>
      </c>
      <c r="CA19">
        <v>99242</v>
      </c>
      <c r="CB19">
        <v>99206</v>
      </c>
      <c r="CC19">
        <v>99280</v>
      </c>
      <c r="CD19">
        <v>99332</v>
      </c>
      <c r="CE19">
        <v>99299</v>
      </c>
      <c r="CF19">
        <v>99325</v>
      </c>
      <c r="CG19">
        <v>99357</v>
      </c>
      <c r="CH19">
        <v>99314</v>
      </c>
      <c r="CI19">
        <v>99369</v>
      </c>
      <c r="CJ19">
        <v>99403</v>
      </c>
      <c r="CK19">
        <v>99446</v>
      </c>
      <c r="CL19">
        <v>99449</v>
      </c>
      <c r="CM19">
        <v>99473</v>
      </c>
      <c r="CN19">
        <v>99457</v>
      </c>
    </row>
    <row r="20" spans="1:92" x14ac:dyDescent="0.25">
      <c r="A20">
        <v>18</v>
      </c>
      <c r="B20">
        <v>90074</v>
      </c>
      <c r="C20">
        <v>92236</v>
      </c>
      <c r="D20">
        <v>91149</v>
      </c>
      <c r="E20">
        <v>91508</v>
      </c>
      <c r="F20">
        <v>92188</v>
      </c>
      <c r="G20">
        <v>92312</v>
      </c>
      <c r="H20">
        <v>91928</v>
      </c>
      <c r="I20">
        <v>91856</v>
      </c>
      <c r="J20">
        <v>92440</v>
      </c>
      <c r="K20">
        <v>92873</v>
      </c>
      <c r="L20">
        <v>93881</v>
      </c>
      <c r="M20">
        <v>93816</v>
      </c>
      <c r="N20">
        <v>93869</v>
      </c>
      <c r="O20">
        <v>93359</v>
      </c>
      <c r="P20">
        <v>93814</v>
      </c>
      <c r="Q20">
        <v>93584</v>
      </c>
      <c r="R20">
        <v>94117</v>
      </c>
      <c r="S20">
        <v>94287</v>
      </c>
      <c r="T20">
        <v>94343</v>
      </c>
      <c r="U20">
        <v>94392</v>
      </c>
      <c r="V20">
        <v>94222</v>
      </c>
      <c r="W20">
        <v>94194</v>
      </c>
      <c r="X20">
        <v>94309</v>
      </c>
      <c r="Y20">
        <v>95397</v>
      </c>
      <c r="Z20">
        <v>95742</v>
      </c>
      <c r="AA20">
        <v>95724</v>
      </c>
      <c r="AB20">
        <v>96147</v>
      </c>
      <c r="AC20">
        <v>96393</v>
      </c>
      <c r="AD20">
        <v>96543</v>
      </c>
      <c r="AE20">
        <v>96553</v>
      </c>
      <c r="AF20">
        <v>96461</v>
      </c>
      <c r="AG20">
        <v>96662</v>
      </c>
      <c r="AH20">
        <v>96760</v>
      </c>
      <c r="AI20">
        <v>96974</v>
      </c>
      <c r="AJ20">
        <v>96988</v>
      </c>
      <c r="AK20">
        <v>97058</v>
      </c>
      <c r="AL20">
        <v>97092</v>
      </c>
      <c r="AM20">
        <v>97272</v>
      </c>
      <c r="AN20">
        <v>97230</v>
      </c>
      <c r="AO20">
        <v>97290</v>
      </c>
      <c r="AP20">
        <v>97433</v>
      </c>
      <c r="AQ20">
        <v>97433</v>
      </c>
      <c r="AR20">
        <v>97492</v>
      </c>
      <c r="AS20">
        <v>97477</v>
      </c>
      <c r="AT20">
        <v>97590</v>
      </c>
      <c r="AU20">
        <v>97649</v>
      </c>
      <c r="AV20">
        <v>97706</v>
      </c>
      <c r="AW20">
        <v>97605</v>
      </c>
      <c r="AX20">
        <v>97618</v>
      </c>
      <c r="AY20">
        <v>97639</v>
      </c>
      <c r="AZ20">
        <v>97660</v>
      </c>
      <c r="BA20">
        <v>97843</v>
      </c>
      <c r="BB20">
        <v>97933</v>
      </c>
      <c r="BC20">
        <v>98004</v>
      </c>
      <c r="BD20">
        <v>98153</v>
      </c>
      <c r="BE20">
        <v>98188</v>
      </c>
      <c r="BF20">
        <v>98335</v>
      </c>
      <c r="BG20">
        <v>98347</v>
      </c>
      <c r="BH20">
        <v>98513</v>
      </c>
      <c r="BI20">
        <v>98558</v>
      </c>
      <c r="BJ20">
        <v>98593</v>
      </c>
      <c r="BK20">
        <v>98639</v>
      </c>
      <c r="BL20">
        <v>98665</v>
      </c>
      <c r="BM20">
        <v>98742</v>
      </c>
      <c r="BN20">
        <v>98679</v>
      </c>
      <c r="BO20">
        <v>98813</v>
      </c>
      <c r="BP20">
        <v>98825</v>
      </c>
      <c r="BQ20">
        <v>98873</v>
      </c>
      <c r="BR20">
        <v>98846</v>
      </c>
      <c r="BS20">
        <v>98920</v>
      </c>
      <c r="BT20">
        <v>99048</v>
      </c>
      <c r="BU20">
        <v>99051</v>
      </c>
      <c r="BV20">
        <v>99110</v>
      </c>
      <c r="BW20">
        <v>99117</v>
      </c>
      <c r="BX20">
        <v>99128</v>
      </c>
      <c r="BY20">
        <v>99156</v>
      </c>
      <c r="BZ20">
        <v>99152</v>
      </c>
      <c r="CA20">
        <v>99204</v>
      </c>
      <c r="CB20">
        <v>99167</v>
      </c>
      <c r="CC20">
        <v>99237</v>
      </c>
      <c r="CD20">
        <v>99313</v>
      </c>
      <c r="CE20">
        <v>99263</v>
      </c>
      <c r="CF20">
        <v>99295</v>
      </c>
      <c r="CG20">
        <v>99327</v>
      </c>
      <c r="CH20">
        <v>99294</v>
      </c>
      <c r="CI20">
        <v>99338</v>
      </c>
      <c r="CJ20">
        <v>99376</v>
      </c>
      <c r="CK20">
        <v>99417</v>
      </c>
      <c r="CL20">
        <v>99423</v>
      </c>
      <c r="CM20">
        <v>99444</v>
      </c>
      <c r="CN20">
        <v>99437</v>
      </c>
    </row>
    <row r="21" spans="1:92" x14ac:dyDescent="0.25">
      <c r="A21">
        <v>19</v>
      </c>
      <c r="B21">
        <v>89851</v>
      </c>
      <c r="C21">
        <v>92049</v>
      </c>
      <c r="D21">
        <v>90958</v>
      </c>
      <c r="E21">
        <v>91303</v>
      </c>
      <c r="F21">
        <v>92025</v>
      </c>
      <c r="G21">
        <v>92159</v>
      </c>
      <c r="H21">
        <v>91748</v>
      </c>
      <c r="I21">
        <v>91670</v>
      </c>
      <c r="J21">
        <v>92291</v>
      </c>
      <c r="K21">
        <v>92724</v>
      </c>
      <c r="L21">
        <v>93710</v>
      </c>
      <c r="M21">
        <v>93672</v>
      </c>
      <c r="N21">
        <v>93724</v>
      </c>
      <c r="O21">
        <v>93200</v>
      </c>
      <c r="P21">
        <v>93671</v>
      </c>
      <c r="Q21">
        <v>93427</v>
      </c>
      <c r="R21">
        <v>93985</v>
      </c>
      <c r="S21">
        <v>94150</v>
      </c>
      <c r="T21">
        <v>94231</v>
      </c>
      <c r="U21">
        <v>94296</v>
      </c>
      <c r="V21">
        <v>94124</v>
      </c>
      <c r="W21">
        <v>94060</v>
      </c>
      <c r="X21">
        <v>94222</v>
      </c>
      <c r="Y21">
        <v>95291</v>
      </c>
      <c r="Z21">
        <v>95666</v>
      </c>
      <c r="AA21">
        <v>95612</v>
      </c>
      <c r="AB21">
        <v>96076</v>
      </c>
      <c r="AC21">
        <v>96332</v>
      </c>
      <c r="AD21">
        <v>96494</v>
      </c>
      <c r="AE21">
        <v>96490</v>
      </c>
      <c r="AF21">
        <v>96389</v>
      </c>
      <c r="AG21">
        <v>96602</v>
      </c>
      <c r="AH21">
        <v>96678</v>
      </c>
      <c r="AI21">
        <v>96917</v>
      </c>
      <c r="AJ21">
        <v>96929</v>
      </c>
      <c r="AK21">
        <v>96997</v>
      </c>
      <c r="AL21">
        <v>97041</v>
      </c>
      <c r="AM21">
        <v>97224</v>
      </c>
      <c r="AN21">
        <v>97171</v>
      </c>
      <c r="AO21">
        <v>97227</v>
      </c>
      <c r="AP21">
        <v>97395</v>
      </c>
      <c r="AQ21">
        <v>97380</v>
      </c>
      <c r="AR21">
        <v>97446</v>
      </c>
      <c r="AS21">
        <v>97422</v>
      </c>
      <c r="AT21">
        <v>97525</v>
      </c>
      <c r="AU21">
        <v>97586</v>
      </c>
      <c r="AV21">
        <v>97647</v>
      </c>
      <c r="AW21">
        <v>97531</v>
      </c>
      <c r="AX21">
        <v>97563</v>
      </c>
      <c r="AY21">
        <v>97577</v>
      </c>
      <c r="AZ21">
        <v>97576</v>
      </c>
      <c r="BA21">
        <v>97785</v>
      </c>
      <c r="BB21">
        <v>97863</v>
      </c>
      <c r="BC21">
        <v>97940</v>
      </c>
      <c r="BD21">
        <v>98082</v>
      </c>
      <c r="BE21">
        <v>98128</v>
      </c>
      <c r="BF21">
        <v>98274</v>
      </c>
      <c r="BG21">
        <v>98287</v>
      </c>
      <c r="BH21">
        <v>98454</v>
      </c>
      <c r="BI21">
        <v>98506</v>
      </c>
      <c r="BJ21">
        <v>98543</v>
      </c>
      <c r="BK21">
        <v>98586</v>
      </c>
      <c r="BL21">
        <v>98629</v>
      </c>
      <c r="BM21">
        <v>98688</v>
      </c>
      <c r="BN21">
        <v>98622</v>
      </c>
      <c r="BO21">
        <v>98771</v>
      </c>
      <c r="BP21">
        <v>98769</v>
      </c>
      <c r="BQ21">
        <v>98825</v>
      </c>
      <c r="BR21">
        <v>98792</v>
      </c>
      <c r="BS21">
        <v>98861</v>
      </c>
      <c r="BT21">
        <v>99017</v>
      </c>
      <c r="BU21">
        <v>99005</v>
      </c>
      <c r="BV21">
        <v>99072</v>
      </c>
      <c r="BW21">
        <v>99078</v>
      </c>
      <c r="BX21">
        <v>99072</v>
      </c>
      <c r="BY21">
        <v>99122</v>
      </c>
      <c r="BZ21">
        <v>99110</v>
      </c>
      <c r="CA21">
        <v>99166</v>
      </c>
      <c r="CB21">
        <v>99129</v>
      </c>
      <c r="CC21">
        <v>99192</v>
      </c>
      <c r="CD21">
        <v>99281</v>
      </c>
      <c r="CE21">
        <v>99236</v>
      </c>
      <c r="CF21">
        <v>99268</v>
      </c>
      <c r="CG21">
        <v>99290</v>
      </c>
      <c r="CH21">
        <v>99269</v>
      </c>
      <c r="CI21">
        <v>99310</v>
      </c>
      <c r="CJ21">
        <v>99348</v>
      </c>
      <c r="CK21">
        <v>99392</v>
      </c>
      <c r="CL21">
        <v>99397</v>
      </c>
      <c r="CM21">
        <v>99423</v>
      </c>
      <c r="CN21">
        <v>99413</v>
      </c>
    </row>
    <row r="22" spans="1:92" x14ac:dyDescent="0.25">
      <c r="A22">
        <v>20</v>
      </c>
      <c r="B22">
        <v>89654</v>
      </c>
      <c r="C22">
        <v>91851</v>
      </c>
      <c r="D22">
        <v>90732</v>
      </c>
      <c r="E22">
        <v>91077</v>
      </c>
      <c r="F22">
        <v>91805</v>
      </c>
      <c r="G22">
        <v>91953</v>
      </c>
      <c r="H22">
        <v>91539</v>
      </c>
      <c r="I22">
        <v>91448</v>
      </c>
      <c r="J22">
        <v>92071</v>
      </c>
      <c r="K22">
        <v>92561</v>
      </c>
      <c r="L22">
        <v>93565</v>
      </c>
      <c r="M22">
        <v>93513</v>
      </c>
      <c r="N22">
        <v>93537</v>
      </c>
      <c r="O22">
        <v>93012</v>
      </c>
      <c r="P22">
        <v>93523</v>
      </c>
      <c r="Q22">
        <v>93245</v>
      </c>
      <c r="R22">
        <v>93834</v>
      </c>
      <c r="S22">
        <v>93985</v>
      </c>
      <c r="T22">
        <v>94088</v>
      </c>
      <c r="U22">
        <v>94150</v>
      </c>
      <c r="V22">
        <v>93999</v>
      </c>
      <c r="W22">
        <v>93953</v>
      </c>
      <c r="X22">
        <v>94123</v>
      </c>
      <c r="Y22">
        <v>95193</v>
      </c>
      <c r="Z22">
        <v>95555</v>
      </c>
      <c r="AA22">
        <v>95519</v>
      </c>
      <c r="AB22">
        <v>95987</v>
      </c>
      <c r="AC22">
        <v>96282</v>
      </c>
      <c r="AD22">
        <v>96412</v>
      </c>
      <c r="AE22">
        <v>96394</v>
      </c>
      <c r="AF22">
        <v>96322</v>
      </c>
      <c r="AG22">
        <v>96550</v>
      </c>
      <c r="AH22">
        <v>96607</v>
      </c>
      <c r="AI22">
        <v>96852</v>
      </c>
      <c r="AJ22">
        <v>96885</v>
      </c>
      <c r="AK22">
        <v>96936</v>
      </c>
      <c r="AL22">
        <v>96975</v>
      </c>
      <c r="AM22">
        <v>97175</v>
      </c>
      <c r="AN22">
        <v>97128</v>
      </c>
      <c r="AO22">
        <v>97187</v>
      </c>
      <c r="AP22">
        <v>97323</v>
      </c>
      <c r="AQ22">
        <v>97320</v>
      </c>
      <c r="AR22">
        <v>97382</v>
      </c>
      <c r="AS22">
        <v>97367</v>
      </c>
      <c r="AT22">
        <v>97470</v>
      </c>
      <c r="AU22">
        <v>97522</v>
      </c>
      <c r="AV22">
        <v>97585</v>
      </c>
      <c r="AW22">
        <v>97471</v>
      </c>
      <c r="AX22">
        <v>97490</v>
      </c>
      <c r="AY22">
        <v>97502</v>
      </c>
      <c r="AZ22">
        <v>97510</v>
      </c>
      <c r="BA22">
        <v>97725</v>
      </c>
      <c r="BB22">
        <v>97806</v>
      </c>
      <c r="BC22">
        <v>97887</v>
      </c>
      <c r="BD22">
        <v>98026</v>
      </c>
      <c r="BE22">
        <v>98075</v>
      </c>
      <c r="BF22">
        <v>98216</v>
      </c>
      <c r="BG22">
        <v>98218</v>
      </c>
      <c r="BH22">
        <v>98402</v>
      </c>
      <c r="BI22">
        <v>98462</v>
      </c>
      <c r="BJ22">
        <v>98493</v>
      </c>
      <c r="BK22">
        <v>98538</v>
      </c>
      <c r="BL22">
        <v>98593</v>
      </c>
      <c r="BM22">
        <v>98627</v>
      </c>
      <c r="BN22">
        <v>98576</v>
      </c>
      <c r="BO22">
        <v>98721</v>
      </c>
      <c r="BP22">
        <v>98709</v>
      </c>
      <c r="BQ22">
        <v>98783</v>
      </c>
      <c r="BR22">
        <v>98752</v>
      </c>
      <c r="BS22">
        <v>98818</v>
      </c>
      <c r="BT22">
        <v>98970</v>
      </c>
      <c r="BU22">
        <v>98959</v>
      </c>
      <c r="BV22">
        <v>99036</v>
      </c>
      <c r="BW22">
        <v>99048</v>
      </c>
      <c r="BX22">
        <v>99037</v>
      </c>
      <c r="BY22">
        <v>99078</v>
      </c>
      <c r="BZ22">
        <v>99076</v>
      </c>
      <c r="CA22">
        <v>99114</v>
      </c>
      <c r="CB22">
        <v>99091</v>
      </c>
      <c r="CC22">
        <v>99154</v>
      </c>
      <c r="CD22">
        <v>99257</v>
      </c>
      <c r="CE22">
        <v>99203</v>
      </c>
      <c r="CF22">
        <v>99239</v>
      </c>
      <c r="CG22">
        <v>99260</v>
      </c>
      <c r="CH22">
        <v>99251</v>
      </c>
      <c r="CI22">
        <v>99276</v>
      </c>
      <c r="CJ22">
        <v>99318</v>
      </c>
      <c r="CK22">
        <v>99364</v>
      </c>
      <c r="CL22">
        <v>99371</v>
      </c>
      <c r="CM22">
        <v>99402</v>
      </c>
      <c r="CN22">
        <v>99384</v>
      </c>
    </row>
    <row r="23" spans="1:92" x14ac:dyDescent="0.25">
      <c r="A23">
        <v>21</v>
      </c>
      <c r="B23">
        <v>89387</v>
      </c>
      <c r="C23">
        <v>91617</v>
      </c>
      <c r="D23">
        <v>90502</v>
      </c>
      <c r="E23">
        <v>90854</v>
      </c>
      <c r="F23">
        <v>91559</v>
      </c>
      <c r="G23">
        <v>91726</v>
      </c>
      <c r="H23">
        <v>91332</v>
      </c>
      <c r="I23">
        <v>91256</v>
      </c>
      <c r="J23">
        <v>91885</v>
      </c>
      <c r="K23">
        <v>92381</v>
      </c>
      <c r="L23">
        <v>93390</v>
      </c>
      <c r="M23">
        <v>93354</v>
      </c>
      <c r="N23">
        <v>93369</v>
      </c>
      <c r="O23">
        <v>92842</v>
      </c>
      <c r="P23">
        <v>93344</v>
      </c>
      <c r="Q23">
        <v>93098</v>
      </c>
      <c r="R23">
        <v>93665</v>
      </c>
      <c r="S23">
        <v>93824</v>
      </c>
      <c r="T23">
        <v>93948</v>
      </c>
      <c r="U23">
        <v>93995</v>
      </c>
      <c r="V23">
        <v>93850</v>
      </c>
      <c r="W23">
        <v>93830</v>
      </c>
      <c r="X23">
        <v>93967</v>
      </c>
      <c r="Y23">
        <v>95094</v>
      </c>
      <c r="Z23">
        <v>95458</v>
      </c>
      <c r="AA23">
        <v>95415</v>
      </c>
      <c r="AB23">
        <v>95905</v>
      </c>
      <c r="AC23">
        <v>96210</v>
      </c>
      <c r="AD23">
        <v>96353</v>
      </c>
      <c r="AE23">
        <v>96300</v>
      </c>
      <c r="AF23">
        <v>96237</v>
      </c>
      <c r="AG23">
        <v>96490</v>
      </c>
      <c r="AH23">
        <v>96539</v>
      </c>
      <c r="AI23">
        <v>96802</v>
      </c>
      <c r="AJ23">
        <v>96827</v>
      </c>
      <c r="AK23">
        <v>96874</v>
      </c>
      <c r="AL23">
        <v>96920</v>
      </c>
      <c r="AM23">
        <v>97118</v>
      </c>
      <c r="AN23">
        <v>97074</v>
      </c>
      <c r="AO23">
        <v>97146</v>
      </c>
      <c r="AP23">
        <v>97262</v>
      </c>
      <c r="AQ23">
        <v>97265</v>
      </c>
      <c r="AR23">
        <v>97325</v>
      </c>
      <c r="AS23">
        <v>97312</v>
      </c>
      <c r="AT23">
        <v>97409</v>
      </c>
      <c r="AU23">
        <v>97476</v>
      </c>
      <c r="AV23">
        <v>97509</v>
      </c>
      <c r="AW23">
        <v>97417</v>
      </c>
      <c r="AX23">
        <v>97433</v>
      </c>
      <c r="AY23">
        <v>97451</v>
      </c>
      <c r="AZ23">
        <v>97444</v>
      </c>
      <c r="BA23">
        <v>97666</v>
      </c>
      <c r="BB23">
        <v>97759</v>
      </c>
      <c r="BC23">
        <v>97833</v>
      </c>
      <c r="BD23">
        <v>97964</v>
      </c>
      <c r="BE23">
        <v>98028</v>
      </c>
      <c r="BF23">
        <v>98155</v>
      </c>
      <c r="BG23">
        <v>98158</v>
      </c>
      <c r="BH23">
        <v>98349</v>
      </c>
      <c r="BI23">
        <v>98408</v>
      </c>
      <c r="BJ23">
        <v>98443</v>
      </c>
      <c r="BK23">
        <v>98487</v>
      </c>
      <c r="BL23">
        <v>98551</v>
      </c>
      <c r="BM23">
        <v>98571</v>
      </c>
      <c r="BN23">
        <v>98525</v>
      </c>
      <c r="BO23">
        <v>98663</v>
      </c>
      <c r="BP23">
        <v>98661</v>
      </c>
      <c r="BQ23">
        <v>98730</v>
      </c>
      <c r="BR23">
        <v>98701</v>
      </c>
      <c r="BS23">
        <v>98764</v>
      </c>
      <c r="BT23">
        <v>98921</v>
      </c>
      <c r="BU23">
        <v>98917</v>
      </c>
      <c r="BV23">
        <v>98989</v>
      </c>
      <c r="BW23">
        <v>99011</v>
      </c>
      <c r="BX23">
        <v>98991</v>
      </c>
      <c r="BY23">
        <v>99042</v>
      </c>
      <c r="BZ23">
        <v>99031</v>
      </c>
      <c r="CA23">
        <v>99068</v>
      </c>
      <c r="CB23">
        <v>99051</v>
      </c>
      <c r="CC23">
        <v>99113</v>
      </c>
      <c r="CD23">
        <v>99207</v>
      </c>
      <c r="CE23">
        <v>99167</v>
      </c>
      <c r="CF23">
        <v>99209</v>
      </c>
      <c r="CG23">
        <v>99218</v>
      </c>
      <c r="CH23">
        <v>99218</v>
      </c>
      <c r="CI23">
        <v>99250</v>
      </c>
      <c r="CJ23">
        <v>99289</v>
      </c>
      <c r="CK23">
        <v>99341</v>
      </c>
      <c r="CL23">
        <v>99341</v>
      </c>
      <c r="CM23">
        <v>99369</v>
      </c>
      <c r="CN23">
        <v>99357</v>
      </c>
    </row>
    <row r="24" spans="1:92" x14ac:dyDescent="0.25">
      <c r="A24">
        <v>22</v>
      </c>
      <c r="B24">
        <v>89160</v>
      </c>
      <c r="C24">
        <v>91406</v>
      </c>
      <c r="D24">
        <v>90265</v>
      </c>
      <c r="E24">
        <v>90556</v>
      </c>
      <c r="F24">
        <v>91304</v>
      </c>
      <c r="G24">
        <v>91470</v>
      </c>
      <c r="H24">
        <v>91084</v>
      </c>
      <c r="I24">
        <v>91050</v>
      </c>
      <c r="J24">
        <v>91665</v>
      </c>
      <c r="K24">
        <v>92152</v>
      </c>
      <c r="L24">
        <v>93197</v>
      </c>
      <c r="M24">
        <v>93165</v>
      </c>
      <c r="N24">
        <v>93195</v>
      </c>
      <c r="O24">
        <v>92654</v>
      </c>
      <c r="P24">
        <v>93151</v>
      </c>
      <c r="Q24">
        <v>92921</v>
      </c>
      <c r="R24">
        <v>93498</v>
      </c>
      <c r="S24">
        <v>93651</v>
      </c>
      <c r="T24">
        <v>93807</v>
      </c>
      <c r="U24">
        <v>93858</v>
      </c>
      <c r="V24">
        <v>93708</v>
      </c>
      <c r="W24">
        <v>93683</v>
      </c>
      <c r="X24">
        <v>93828</v>
      </c>
      <c r="Y24">
        <v>94963</v>
      </c>
      <c r="Z24">
        <v>95378</v>
      </c>
      <c r="AA24">
        <v>95311</v>
      </c>
      <c r="AB24">
        <v>95802</v>
      </c>
      <c r="AC24">
        <v>96149</v>
      </c>
      <c r="AD24">
        <v>96274</v>
      </c>
      <c r="AE24">
        <v>96216</v>
      </c>
      <c r="AF24">
        <v>96161</v>
      </c>
      <c r="AG24">
        <v>96426</v>
      </c>
      <c r="AH24">
        <v>96457</v>
      </c>
      <c r="AI24">
        <v>96752</v>
      </c>
      <c r="AJ24">
        <v>96769</v>
      </c>
      <c r="AK24">
        <v>96799</v>
      </c>
      <c r="AL24">
        <v>96857</v>
      </c>
      <c r="AM24">
        <v>97056</v>
      </c>
      <c r="AN24">
        <v>97019</v>
      </c>
      <c r="AO24">
        <v>97078</v>
      </c>
      <c r="AP24">
        <v>97208</v>
      </c>
      <c r="AQ24">
        <v>97203</v>
      </c>
      <c r="AR24">
        <v>97274</v>
      </c>
      <c r="AS24">
        <v>97250</v>
      </c>
      <c r="AT24">
        <v>97345</v>
      </c>
      <c r="AU24">
        <v>97410</v>
      </c>
      <c r="AV24">
        <v>97443</v>
      </c>
      <c r="AW24">
        <v>97349</v>
      </c>
      <c r="AX24">
        <v>97383</v>
      </c>
      <c r="AY24">
        <v>97387</v>
      </c>
      <c r="AZ24">
        <v>97374</v>
      </c>
      <c r="BA24">
        <v>97610</v>
      </c>
      <c r="BB24">
        <v>97712</v>
      </c>
      <c r="BC24">
        <v>97788</v>
      </c>
      <c r="BD24">
        <v>97917</v>
      </c>
      <c r="BE24">
        <v>97987</v>
      </c>
      <c r="BF24">
        <v>98105</v>
      </c>
      <c r="BG24">
        <v>98100</v>
      </c>
      <c r="BH24">
        <v>98288</v>
      </c>
      <c r="BI24">
        <v>98360</v>
      </c>
      <c r="BJ24">
        <v>98399</v>
      </c>
      <c r="BK24">
        <v>98445</v>
      </c>
      <c r="BL24">
        <v>98511</v>
      </c>
      <c r="BM24">
        <v>98515</v>
      </c>
      <c r="BN24">
        <v>98477</v>
      </c>
      <c r="BO24">
        <v>98605</v>
      </c>
      <c r="BP24">
        <v>98617</v>
      </c>
      <c r="BQ24">
        <v>98679</v>
      </c>
      <c r="BR24">
        <v>98660</v>
      </c>
      <c r="BS24">
        <v>98711</v>
      </c>
      <c r="BT24">
        <v>98885</v>
      </c>
      <c r="BU24">
        <v>98876</v>
      </c>
      <c r="BV24">
        <v>98956</v>
      </c>
      <c r="BW24">
        <v>98974</v>
      </c>
      <c r="BX24">
        <v>98954</v>
      </c>
      <c r="BY24">
        <v>99011</v>
      </c>
      <c r="BZ24">
        <v>98984</v>
      </c>
      <c r="CA24">
        <v>99031</v>
      </c>
      <c r="CB24">
        <v>99012</v>
      </c>
      <c r="CC24">
        <v>99081</v>
      </c>
      <c r="CD24">
        <v>99169</v>
      </c>
      <c r="CE24">
        <v>99144</v>
      </c>
      <c r="CF24">
        <v>99175</v>
      </c>
      <c r="CG24">
        <v>99182</v>
      </c>
      <c r="CH24">
        <v>99186</v>
      </c>
      <c r="CI24">
        <v>99222</v>
      </c>
      <c r="CJ24">
        <v>99263</v>
      </c>
      <c r="CK24">
        <v>99319</v>
      </c>
      <c r="CL24">
        <v>99320</v>
      </c>
      <c r="CM24">
        <v>99345</v>
      </c>
      <c r="CN24">
        <v>99330</v>
      </c>
    </row>
    <row r="25" spans="1:92" x14ac:dyDescent="0.25">
      <c r="A25">
        <v>23</v>
      </c>
      <c r="B25">
        <v>88934</v>
      </c>
      <c r="C25">
        <v>91154</v>
      </c>
      <c r="D25">
        <v>89998</v>
      </c>
      <c r="E25">
        <v>90295</v>
      </c>
      <c r="F25">
        <v>91076</v>
      </c>
      <c r="G25">
        <v>91182</v>
      </c>
      <c r="H25">
        <v>90836</v>
      </c>
      <c r="I25">
        <v>90768</v>
      </c>
      <c r="J25">
        <v>91466</v>
      </c>
      <c r="K25">
        <v>91938</v>
      </c>
      <c r="L25">
        <v>92969</v>
      </c>
      <c r="M25">
        <v>92955</v>
      </c>
      <c r="N25">
        <v>92986</v>
      </c>
      <c r="O25">
        <v>92477</v>
      </c>
      <c r="P25">
        <v>92980</v>
      </c>
      <c r="Q25">
        <v>92742</v>
      </c>
      <c r="R25">
        <v>93307</v>
      </c>
      <c r="S25">
        <v>93484</v>
      </c>
      <c r="T25">
        <v>93648</v>
      </c>
      <c r="U25">
        <v>93705</v>
      </c>
      <c r="V25">
        <v>93587</v>
      </c>
      <c r="W25">
        <v>93509</v>
      </c>
      <c r="X25">
        <v>93706</v>
      </c>
      <c r="Y25">
        <v>94836</v>
      </c>
      <c r="Z25">
        <v>95242</v>
      </c>
      <c r="AA25">
        <v>95197</v>
      </c>
      <c r="AB25">
        <v>95706</v>
      </c>
      <c r="AC25">
        <v>96045</v>
      </c>
      <c r="AD25">
        <v>96189</v>
      </c>
      <c r="AE25">
        <v>96125</v>
      </c>
      <c r="AF25">
        <v>96079</v>
      </c>
      <c r="AG25">
        <v>96363</v>
      </c>
      <c r="AH25">
        <v>96384</v>
      </c>
      <c r="AI25">
        <v>96699</v>
      </c>
      <c r="AJ25">
        <v>96691</v>
      </c>
      <c r="AK25">
        <v>96743</v>
      </c>
      <c r="AL25">
        <v>96804</v>
      </c>
      <c r="AM25">
        <v>97000</v>
      </c>
      <c r="AN25">
        <v>96962</v>
      </c>
      <c r="AO25">
        <v>97026</v>
      </c>
      <c r="AP25">
        <v>97155</v>
      </c>
      <c r="AQ25">
        <v>97127</v>
      </c>
      <c r="AR25">
        <v>97213</v>
      </c>
      <c r="AS25">
        <v>97187</v>
      </c>
      <c r="AT25">
        <v>97284</v>
      </c>
      <c r="AU25">
        <v>97361</v>
      </c>
      <c r="AV25">
        <v>97397</v>
      </c>
      <c r="AW25">
        <v>97298</v>
      </c>
      <c r="AX25">
        <v>97338</v>
      </c>
      <c r="AY25">
        <v>97335</v>
      </c>
      <c r="AZ25">
        <v>97326</v>
      </c>
      <c r="BA25">
        <v>97564</v>
      </c>
      <c r="BB25">
        <v>97663</v>
      </c>
      <c r="BC25">
        <v>97743</v>
      </c>
      <c r="BD25">
        <v>97864</v>
      </c>
      <c r="BE25">
        <v>97950</v>
      </c>
      <c r="BF25">
        <v>98056</v>
      </c>
      <c r="BG25">
        <v>98040</v>
      </c>
      <c r="BH25">
        <v>98236</v>
      </c>
      <c r="BI25">
        <v>98300</v>
      </c>
      <c r="BJ25">
        <v>98355</v>
      </c>
      <c r="BK25">
        <v>98406</v>
      </c>
      <c r="BL25">
        <v>98459</v>
      </c>
      <c r="BM25">
        <v>98470</v>
      </c>
      <c r="BN25">
        <v>98435</v>
      </c>
      <c r="BO25">
        <v>98555</v>
      </c>
      <c r="BP25">
        <v>98560</v>
      </c>
      <c r="BQ25">
        <v>98630</v>
      </c>
      <c r="BR25">
        <v>98603</v>
      </c>
      <c r="BS25">
        <v>98678</v>
      </c>
      <c r="BT25">
        <v>98846</v>
      </c>
      <c r="BU25">
        <v>98835</v>
      </c>
      <c r="BV25">
        <v>98917</v>
      </c>
      <c r="BW25">
        <v>98936</v>
      </c>
      <c r="BX25">
        <v>98915</v>
      </c>
      <c r="BY25">
        <v>98979</v>
      </c>
      <c r="BZ25">
        <v>98940</v>
      </c>
      <c r="CA25">
        <v>98996</v>
      </c>
      <c r="CB25">
        <v>98971</v>
      </c>
      <c r="CC25">
        <v>99036</v>
      </c>
      <c r="CD25">
        <v>99141</v>
      </c>
      <c r="CE25">
        <v>99110</v>
      </c>
      <c r="CF25">
        <v>99146</v>
      </c>
      <c r="CG25">
        <v>99156</v>
      </c>
      <c r="CH25">
        <v>99162</v>
      </c>
      <c r="CI25">
        <v>99188</v>
      </c>
      <c r="CJ25">
        <v>99238</v>
      </c>
      <c r="CK25">
        <v>99293</v>
      </c>
      <c r="CL25">
        <v>99301</v>
      </c>
      <c r="CM25">
        <v>99318</v>
      </c>
      <c r="CN25">
        <v>99306</v>
      </c>
    </row>
    <row r="26" spans="1:92" x14ac:dyDescent="0.25">
      <c r="A26">
        <v>24</v>
      </c>
      <c r="B26">
        <v>88645</v>
      </c>
      <c r="C26">
        <v>90892</v>
      </c>
      <c r="D26">
        <v>89703</v>
      </c>
      <c r="E26">
        <v>90022</v>
      </c>
      <c r="F26">
        <v>90859</v>
      </c>
      <c r="G26">
        <v>90904</v>
      </c>
      <c r="H26">
        <v>90526</v>
      </c>
      <c r="I26">
        <v>90480</v>
      </c>
      <c r="J26">
        <v>91214</v>
      </c>
      <c r="K26">
        <v>91682</v>
      </c>
      <c r="L26">
        <v>92734</v>
      </c>
      <c r="M26">
        <v>92737</v>
      </c>
      <c r="N26">
        <v>92800</v>
      </c>
      <c r="O26">
        <v>92260</v>
      </c>
      <c r="P26">
        <v>92791</v>
      </c>
      <c r="Q26">
        <v>92536</v>
      </c>
      <c r="R26">
        <v>93146</v>
      </c>
      <c r="S26">
        <v>93282</v>
      </c>
      <c r="T26">
        <v>93468</v>
      </c>
      <c r="U26">
        <v>93526</v>
      </c>
      <c r="V26">
        <v>93422</v>
      </c>
      <c r="W26">
        <v>93320</v>
      </c>
      <c r="X26">
        <v>93574</v>
      </c>
      <c r="Y26">
        <v>94689</v>
      </c>
      <c r="Z26">
        <v>95120</v>
      </c>
      <c r="AA26">
        <v>95066</v>
      </c>
      <c r="AB26">
        <v>95575</v>
      </c>
      <c r="AC26">
        <v>95963</v>
      </c>
      <c r="AD26">
        <v>96098</v>
      </c>
      <c r="AE26">
        <v>96037</v>
      </c>
      <c r="AF26">
        <v>95975</v>
      </c>
      <c r="AG26">
        <v>96293</v>
      </c>
      <c r="AH26">
        <v>96312</v>
      </c>
      <c r="AI26">
        <v>96638</v>
      </c>
      <c r="AJ26">
        <v>96627</v>
      </c>
      <c r="AK26">
        <v>96675</v>
      </c>
      <c r="AL26">
        <v>96740</v>
      </c>
      <c r="AM26">
        <v>96951</v>
      </c>
      <c r="AN26">
        <v>96908</v>
      </c>
      <c r="AO26">
        <v>96960</v>
      </c>
      <c r="AP26">
        <v>97092</v>
      </c>
      <c r="AQ26">
        <v>97074</v>
      </c>
      <c r="AR26">
        <v>97145</v>
      </c>
      <c r="AS26">
        <v>97116</v>
      </c>
      <c r="AT26">
        <v>97217</v>
      </c>
      <c r="AU26">
        <v>97279</v>
      </c>
      <c r="AV26">
        <v>97340</v>
      </c>
      <c r="AW26">
        <v>97241</v>
      </c>
      <c r="AX26">
        <v>97279</v>
      </c>
      <c r="AY26">
        <v>97281</v>
      </c>
      <c r="AZ26">
        <v>97260</v>
      </c>
      <c r="BA26">
        <v>97512</v>
      </c>
      <c r="BB26">
        <v>97618</v>
      </c>
      <c r="BC26">
        <v>97692</v>
      </c>
      <c r="BD26">
        <v>97820</v>
      </c>
      <c r="BE26">
        <v>97901</v>
      </c>
      <c r="BF26">
        <v>98009</v>
      </c>
      <c r="BG26">
        <v>97989</v>
      </c>
      <c r="BH26">
        <v>98173</v>
      </c>
      <c r="BI26">
        <v>98268</v>
      </c>
      <c r="BJ26">
        <v>98307</v>
      </c>
      <c r="BK26">
        <v>98356</v>
      </c>
      <c r="BL26">
        <v>98407</v>
      </c>
      <c r="BM26">
        <v>98426</v>
      </c>
      <c r="BN26">
        <v>98379</v>
      </c>
      <c r="BO26">
        <v>98508</v>
      </c>
      <c r="BP26">
        <v>98513</v>
      </c>
      <c r="BQ26">
        <v>98588</v>
      </c>
      <c r="BR26">
        <v>98550</v>
      </c>
      <c r="BS26">
        <v>98633</v>
      </c>
      <c r="BT26">
        <v>98799</v>
      </c>
      <c r="BU26">
        <v>98788</v>
      </c>
      <c r="BV26">
        <v>98882</v>
      </c>
      <c r="BW26">
        <v>98902</v>
      </c>
      <c r="BX26">
        <v>98876</v>
      </c>
      <c r="BY26">
        <v>98946</v>
      </c>
      <c r="BZ26">
        <v>98904</v>
      </c>
      <c r="CA26">
        <v>98955</v>
      </c>
      <c r="CB26">
        <v>98931</v>
      </c>
      <c r="CC26">
        <v>99001</v>
      </c>
      <c r="CD26">
        <v>99116</v>
      </c>
      <c r="CE26">
        <v>99072</v>
      </c>
      <c r="CF26">
        <v>99108</v>
      </c>
      <c r="CG26">
        <v>99125</v>
      </c>
      <c r="CH26">
        <v>99136</v>
      </c>
      <c r="CI26">
        <v>99158</v>
      </c>
      <c r="CJ26">
        <v>99209</v>
      </c>
      <c r="CK26">
        <v>99270</v>
      </c>
      <c r="CL26">
        <v>99276</v>
      </c>
      <c r="CM26">
        <v>99297</v>
      </c>
      <c r="CN26">
        <v>99275</v>
      </c>
    </row>
    <row r="27" spans="1:92" x14ac:dyDescent="0.25">
      <c r="A27">
        <v>25</v>
      </c>
      <c r="B27">
        <v>88367</v>
      </c>
      <c r="C27">
        <v>90596</v>
      </c>
      <c r="D27">
        <v>89440</v>
      </c>
      <c r="E27">
        <v>89743</v>
      </c>
      <c r="F27">
        <v>90569</v>
      </c>
      <c r="G27">
        <v>90622</v>
      </c>
      <c r="H27">
        <v>90253</v>
      </c>
      <c r="I27">
        <v>90161</v>
      </c>
      <c r="J27">
        <v>90912</v>
      </c>
      <c r="K27">
        <v>91439</v>
      </c>
      <c r="L27">
        <v>92492</v>
      </c>
      <c r="M27">
        <v>92490</v>
      </c>
      <c r="N27">
        <v>92602</v>
      </c>
      <c r="O27">
        <v>92015</v>
      </c>
      <c r="P27">
        <v>92563</v>
      </c>
      <c r="Q27">
        <v>92321</v>
      </c>
      <c r="R27">
        <v>92960</v>
      </c>
      <c r="S27">
        <v>93089</v>
      </c>
      <c r="T27">
        <v>93256</v>
      </c>
      <c r="U27">
        <v>93345</v>
      </c>
      <c r="V27">
        <v>93271</v>
      </c>
      <c r="W27">
        <v>93177</v>
      </c>
      <c r="X27">
        <v>93425</v>
      </c>
      <c r="Y27">
        <v>94531</v>
      </c>
      <c r="Z27">
        <v>95002</v>
      </c>
      <c r="AA27">
        <v>94937</v>
      </c>
      <c r="AB27">
        <v>95462</v>
      </c>
      <c r="AC27">
        <v>95851</v>
      </c>
      <c r="AD27">
        <v>95997</v>
      </c>
      <c r="AE27">
        <v>95945</v>
      </c>
      <c r="AF27">
        <v>95903</v>
      </c>
      <c r="AG27">
        <v>96194</v>
      </c>
      <c r="AH27">
        <v>96246</v>
      </c>
      <c r="AI27">
        <v>96564</v>
      </c>
      <c r="AJ27">
        <v>96573</v>
      </c>
      <c r="AK27">
        <v>96608</v>
      </c>
      <c r="AL27">
        <v>96668</v>
      </c>
      <c r="AM27">
        <v>96885</v>
      </c>
      <c r="AN27">
        <v>96855</v>
      </c>
      <c r="AO27">
        <v>96910</v>
      </c>
      <c r="AP27">
        <v>97026</v>
      </c>
      <c r="AQ27">
        <v>97023</v>
      </c>
      <c r="AR27">
        <v>97079</v>
      </c>
      <c r="AS27">
        <v>97061</v>
      </c>
      <c r="AT27">
        <v>97154</v>
      </c>
      <c r="AU27">
        <v>97225</v>
      </c>
      <c r="AV27">
        <v>97287</v>
      </c>
      <c r="AW27">
        <v>97188</v>
      </c>
      <c r="AX27">
        <v>97224</v>
      </c>
      <c r="AY27">
        <v>97226</v>
      </c>
      <c r="AZ27">
        <v>97191</v>
      </c>
      <c r="BA27">
        <v>97446</v>
      </c>
      <c r="BB27">
        <v>97567</v>
      </c>
      <c r="BC27">
        <v>97639</v>
      </c>
      <c r="BD27">
        <v>97774</v>
      </c>
      <c r="BE27">
        <v>97843</v>
      </c>
      <c r="BF27">
        <v>97948</v>
      </c>
      <c r="BG27">
        <v>97938</v>
      </c>
      <c r="BH27">
        <v>98114</v>
      </c>
      <c r="BI27">
        <v>98209</v>
      </c>
      <c r="BJ27">
        <v>98265</v>
      </c>
      <c r="BK27">
        <v>98300</v>
      </c>
      <c r="BL27">
        <v>98356</v>
      </c>
      <c r="BM27">
        <v>98377</v>
      </c>
      <c r="BN27">
        <v>98319</v>
      </c>
      <c r="BO27">
        <v>98465</v>
      </c>
      <c r="BP27">
        <v>98464</v>
      </c>
      <c r="BQ27">
        <v>98537</v>
      </c>
      <c r="BR27">
        <v>98510</v>
      </c>
      <c r="BS27">
        <v>98600</v>
      </c>
      <c r="BT27">
        <v>98754</v>
      </c>
      <c r="BU27">
        <v>98740</v>
      </c>
      <c r="BV27">
        <v>98847</v>
      </c>
      <c r="BW27">
        <v>98863</v>
      </c>
      <c r="BX27">
        <v>98835</v>
      </c>
      <c r="BY27">
        <v>98912</v>
      </c>
      <c r="BZ27">
        <v>98871</v>
      </c>
      <c r="CA27">
        <v>98923</v>
      </c>
      <c r="CB27">
        <v>98881</v>
      </c>
      <c r="CC27">
        <v>98953</v>
      </c>
      <c r="CD27">
        <v>99083</v>
      </c>
      <c r="CE27">
        <v>99055</v>
      </c>
      <c r="CF27">
        <v>99079</v>
      </c>
      <c r="CG27">
        <v>99094</v>
      </c>
      <c r="CH27">
        <v>99109</v>
      </c>
      <c r="CI27">
        <v>99120</v>
      </c>
      <c r="CJ27">
        <v>99175</v>
      </c>
      <c r="CK27">
        <v>99239</v>
      </c>
      <c r="CL27">
        <v>99244</v>
      </c>
      <c r="CM27">
        <v>99264</v>
      </c>
      <c r="CN27">
        <v>99248</v>
      </c>
    </row>
    <row r="28" spans="1:92" x14ac:dyDescent="0.25">
      <c r="A28">
        <v>26</v>
      </c>
      <c r="B28">
        <v>88056</v>
      </c>
      <c r="C28">
        <v>90327</v>
      </c>
      <c r="D28">
        <v>89144</v>
      </c>
      <c r="E28">
        <v>89465</v>
      </c>
      <c r="F28">
        <v>90274</v>
      </c>
      <c r="G28">
        <v>90303</v>
      </c>
      <c r="H28">
        <v>89974</v>
      </c>
      <c r="I28">
        <v>89888</v>
      </c>
      <c r="J28">
        <v>90627</v>
      </c>
      <c r="K28">
        <v>91192</v>
      </c>
      <c r="L28">
        <v>92245</v>
      </c>
      <c r="M28">
        <v>92266</v>
      </c>
      <c r="N28">
        <v>92401</v>
      </c>
      <c r="O28">
        <v>91760</v>
      </c>
      <c r="P28">
        <v>92343</v>
      </c>
      <c r="Q28">
        <v>92126</v>
      </c>
      <c r="R28">
        <v>92743</v>
      </c>
      <c r="S28">
        <v>92910</v>
      </c>
      <c r="T28">
        <v>93076</v>
      </c>
      <c r="U28">
        <v>93196</v>
      </c>
      <c r="V28">
        <v>93077</v>
      </c>
      <c r="W28">
        <v>93021</v>
      </c>
      <c r="X28">
        <v>93235</v>
      </c>
      <c r="Y28">
        <v>94395</v>
      </c>
      <c r="Z28">
        <v>94860</v>
      </c>
      <c r="AA28">
        <v>94787</v>
      </c>
      <c r="AB28">
        <v>95320</v>
      </c>
      <c r="AC28">
        <v>95724</v>
      </c>
      <c r="AD28">
        <v>95919</v>
      </c>
      <c r="AE28">
        <v>95864</v>
      </c>
      <c r="AF28">
        <v>95815</v>
      </c>
      <c r="AG28">
        <v>96098</v>
      </c>
      <c r="AH28">
        <v>96163</v>
      </c>
      <c r="AI28">
        <v>96478</v>
      </c>
      <c r="AJ28">
        <v>96517</v>
      </c>
      <c r="AK28">
        <v>96541</v>
      </c>
      <c r="AL28">
        <v>96579</v>
      </c>
      <c r="AM28">
        <v>96826</v>
      </c>
      <c r="AN28">
        <v>96801</v>
      </c>
      <c r="AO28">
        <v>96860</v>
      </c>
      <c r="AP28">
        <v>96953</v>
      </c>
      <c r="AQ28">
        <v>96968</v>
      </c>
      <c r="AR28">
        <v>97012</v>
      </c>
      <c r="AS28">
        <v>97008</v>
      </c>
      <c r="AT28">
        <v>97084</v>
      </c>
      <c r="AU28">
        <v>97176</v>
      </c>
      <c r="AV28">
        <v>97223</v>
      </c>
      <c r="AW28">
        <v>97134</v>
      </c>
      <c r="AX28">
        <v>97168</v>
      </c>
      <c r="AY28">
        <v>97158</v>
      </c>
      <c r="AZ28">
        <v>97138</v>
      </c>
      <c r="BA28">
        <v>97396</v>
      </c>
      <c r="BB28">
        <v>97516</v>
      </c>
      <c r="BC28">
        <v>97585</v>
      </c>
      <c r="BD28">
        <v>97724</v>
      </c>
      <c r="BE28">
        <v>97796</v>
      </c>
      <c r="BF28">
        <v>97908</v>
      </c>
      <c r="BG28">
        <v>97894</v>
      </c>
      <c r="BH28">
        <v>98064</v>
      </c>
      <c r="BI28">
        <v>98173</v>
      </c>
      <c r="BJ28">
        <v>98215</v>
      </c>
      <c r="BK28">
        <v>98248</v>
      </c>
      <c r="BL28">
        <v>98314</v>
      </c>
      <c r="BM28">
        <v>98336</v>
      </c>
      <c r="BN28">
        <v>98272</v>
      </c>
      <c r="BO28">
        <v>98418</v>
      </c>
      <c r="BP28">
        <v>98421</v>
      </c>
      <c r="BQ28">
        <v>98496</v>
      </c>
      <c r="BR28">
        <v>98464</v>
      </c>
      <c r="BS28">
        <v>98556</v>
      </c>
      <c r="BT28">
        <v>98707</v>
      </c>
      <c r="BU28">
        <v>98699</v>
      </c>
      <c r="BV28">
        <v>98815</v>
      </c>
      <c r="BW28">
        <v>98816</v>
      </c>
      <c r="BX28">
        <v>98795</v>
      </c>
      <c r="BY28">
        <v>98869</v>
      </c>
      <c r="BZ28">
        <v>98835</v>
      </c>
      <c r="CA28">
        <v>98876</v>
      </c>
      <c r="CB28">
        <v>98840</v>
      </c>
      <c r="CC28">
        <v>98908</v>
      </c>
      <c r="CD28">
        <v>99045</v>
      </c>
      <c r="CE28">
        <v>99019</v>
      </c>
      <c r="CF28">
        <v>99047</v>
      </c>
      <c r="CG28">
        <v>99058</v>
      </c>
      <c r="CH28">
        <v>99084</v>
      </c>
      <c r="CI28">
        <v>99087</v>
      </c>
      <c r="CJ28">
        <v>99149</v>
      </c>
      <c r="CK28">
        <v>99203</v>
      </c>
      <c r="CL28">
        <v>99214</v>
      </c>
      <c r="CM28">
        <v>99234</v>
      </c>
      <c r="CN28">
        <v>99220</v>
      </c>
    </row>
    <row r="29" spans="1:92" x14ac:dyDescent="0.25">
      <c r="A29">
        <v>27</v>
      </c>
      <c r="B29">
        <v>87755</v>
      </c>
      <c r="C29">
        <v>90034</v>
      </c>
      <c r="D29">
        <v>88807</v>
      </c>
      <c r="E29">
        <v>89189</v>
      </c>
      <c r="F29">
        <v>90016</v>
      </c>
      <c r="G29">
        <v>90002</v>
      </c>
      <c r="H29">
        <v>89669</v>
      </c>
      <c r="I29">
        <v>89575</v>
      </c>
      <c r="J29">
        <v>90363</v>
      </c>
      <c r="K29">
        <v>90910</v>
      </c>
      <c r="L29">
        <v>91991</v>
      </c>
      <c r="M29">
        <v>92048</v>
      </c>
      <c r="N29">
        <v>92157</v>
      </c>
      <c r="O29">
        <v>91534</v>
      </c>
      <c r="P29">
        <v>92092</v>
      </c>
      <c r="Q29">
        <v>91892</v>
      </c>
      <c r="R29">
        <v>92493</v>
      </c>
      <c r="S29">
        <v>92682</v>
      </c>
      <c r="T29">
        <v>92880</v>
      </c>
      <c r="U29">
        <v>93026</v>
      </c>
      <c r="V29">
        <v>92895</v>
      </c>
      <c r="W29">
        <v>92847</v>
      </c>
      <c r="X29">
        <v>93058</v>
      </c>
      <c r="Y29">
        <v>94232</v>
      </c>
      <c r="Z29">
        <v>94707</v>
      </c>
      <c r="AA29">
        <v>94634</v>
      </c>
      <c r="AB29">
        <v>95169</v>
      </c>
      <c r="AC29">
        <v>95607</v>
      </c>
      <c r="AD29">
        <v>95834</v>
      </c>
      <c r="AE29">
        <v>95774</v>
      </c>
      <c r="AF29">
        <v>95701</v>
      </c>
      <c r="AG29">
        <v>96008</v>
      </c>
      <c r="AH29">
        <v>96084</v>
      </c>
      <c r="AI29">
        <v>96399</v>
      </c>
      <c r="AJ29">
        <v>96459</v>
      </c>
      <c r="AK29">
        <v>96455</v>
      </c>
      <c r="AL29">
        <v>96505</v>
      </c>
      <c r="AM29">
        <v>96760</v>
      </c>
      <c r="AN29">
        <v>96737</v>
      </c>
      <c r="AO29">
        <v>96809</v>
      </c>
      <c r="AP29">
        <v>96896</v>
      </c>
      <c r="AQ29">
        <v>96911</v>
      </c>
      <c r="AR29">
        <v>96950</v>
      </c>
      <c r="AS29">
        <v>96948</v>
      </c>
      <c r="AT29">
        <v>97014</v>
      </c>
      <c r="AU29">
        <v>97102</v>
      </c>
      <c r="AV29">
        <v>97164</v>
      </c>
      <c r="AW29">
        <v>97067</v>
      </c>
      <c r="AX29">
        <v>97107</v>
      </c>
      <c r="AY29">
        <v>97095</v>
      </c>
      <c r="AZ29">
        <v>97077</v>
      </c>
      <c r="BA29">
        <v>97343</v>
      </c>
      <c r="BB29">
        <v>97464</v>
      </c>
      <c r="BC29">
        <v>97515</v>
      </c>
      <c r="BD29">
        <v>97675</v>
      </c>
      <c r="BE29">
        <v>97741</v>
      </c>
      <c r="BF29">
        <v>97858</v>
      </c>
      <c r="BG29">
        <v>97842</v>
      </c>
      <c r="BH29">
        <v>98009</v>
      </c>
      <c r="BI29">
        <v>98135</v>
      </c>
      <c r="BJ29">
        <v>98156</v>
      </c>
      <c r="BK29">
        <v>98190</v>
      </c>
      <c r="BL29">
        <v>98259</v>
      </c>
      <c r="BM29">
        <v>98287</v>
      </c>
      <c r="BN29">
        <v>98215</v>
      </c>
      <c r="BO29">
        <v>98379</v>
      </c>
      <c r="BP29">
        <v>98380</v>
      </c>
      <c r="BQ29">
        <v>98448</v>
      </c>
      <c r="BR29">
        <v>98419</v>
      </c>
      <c r="BS29">
        <v>98508</v>
      </c>
      <c r="BT29">
        <v>98659</v>
      </c>
      <c r="BU29">
        <v>98662</v>
      </c>
      <c r="BV29">
        <v>98770</v>
      </c>
      <c r="BW29">
        <v>98779</v>
      </c>
      <c r="BX29">
        <v>98748</v>
      </c>
      <c r="BY29">
        <v>98826</v>
      </c>
      <c r="BZ29">
        <v>98792</v>
      </c>
      <c r="CA29">
        <v>98836</v>
      </c>
      <c r="CB29">
        <v>98803</v>
      </c>
      <c r="CC29">
        <v>98870</v>
      </c>
      <c r="CD29">
        <v>99017</v>
      </c>
      <c r="CE29">
        <v>98985</v>
      </c>
      <c r="CF29">
        <v>99013</v>
      </c>
      <c r="CG29">
        <v>99022</v>
      </c>
      <c r="CH29">
        <v>99050</v>
      </c>
      <c r="CI29">
        <v>99062</v>
      </c>
      <c r="CJ29">
        <v>99116</v>
      </c>
      <c r="CK29">
        <v>99168</v>
      </c>
      <c r="CL29">
        <v>99177</v>
      </c>
      <c r="CM29">
        <v>99205</v>
      </c>
      <c r="CN29">
        <v>99195</v>
      </c>
    </row>
    <row r="30" spans="1:92" x14ac:dyDescent="0.25">
      <c r="A30">
        <v>28</v>
      </c>
      <c r="B30">
        <v>87407</v>
      </c>
      <c r="C30">
        <v>89765</v>
      </c>
      <c r="D30">
        <v>88525</v>
      </c>
      <c r="E30">
        <v>88898</v>
      </c>
      <c r="F30">
        <v>89735</v>
      </c>
      <c r="G30">
        <v>89731</v>
      </c>
      <c r="H30">
        <v>89360</v>
      </c>
      <c r="I30">
        <v>89272</v>
      </c>
      <c r="J30">
        <v>90079</v>
      </c>
      <c r="K30">
        <v>90629</v>
      </c>
      <c r="L30">
        <v>91712</v>
      </c>
      <c r="M30">
        <v>91807</v>
      </c>
      <c r="N30">
        <v>91903</v>
      </c>
      <c r="O30">
        <v>91274</v>
      </c>
      <c r="P30">
        <v>91842</v>
      </c>
      <c r="Q30">
        <v>91641</v>
      </c>
      <c r="R30">
        <v>92276</v>
      </c>
      <c r="S30">
        <v>92454</v>
      </c>
      <c r="T30">
        <v>92690</v>
      </c>
      <c r="U30">
        <v>92828</v>
      </c>
      <c r="V30">
        <v>92717</v>
      </c>
      <c r="W30">
        <v>92659</v>
      </c>
      <c r="X30">
        <v>92874</v>
      </c>
      <c r="Y30">
        <v>94049</v>
      </c>
      <c r="Z30">
        <v>94551</v>
      </c>
      <c r="AA30">
        <v>94486</v>
      </c>
      <c r="AB30">
        <v>95046</v>
      </c>
      <c r="AC30">
        <v>95498</v>
      </c>
      <c r="AD30">
        <v>95711</v>
      </c>
      <c r="AE30">
        <v>95682</v>
      </c>
      <c r="AF30">
        <v>95602</v>
      </c>
      <c r="AG30">
        <v>95927</v>
      </c>
      <c r="AH30">
        <v>95994</v>
      </c>
      <c r="AI30">
        <v>96311</v>
      </c>
      <c r="AJ30">
        <v>96394</v>
      </c>
      <c r="AK30">
        <v>96385</v>
      </c>
      <c r="AL30">
        <v>96433</v>
      </c>
      <c r="AM30">
        <v>96694</v>
      </c>
      <c r="AN30">
        <v>96670</v>
      </c>
      <c r="AO30">
        <v>96742</v>
      </c>
      <c r="AP30">
        <v>96821</v>
      </c>
      <c r="AQ30">
        <v>96831</v>
      </c>
      <c r="AR30">
        <v>96884</v>
      </c>
      <c r="AS30">
        <v>96866</v>
      </c>
      <c r="AT30">
        <v>96945</v>
      </c>
      <c r="AU30">
        <v>97029</v>
      </c>
      <c r="AV30">
        <v>97103</v>
      </c>
      <c r="AW30">
        <v>97009</v>
      </c>
      <c r="AX30">
        <v>97048</v>
      </c>
      <c r="AY30">
        <v>97023</v>
      </c>
      <c r="AZ30">
        <v>97015</v>
      </c>
      <c r="BA30">
        <v>97281</v>
      </c>
      <c r="BB30">
        <v>97411</v>
      </c>
      <c r="BC30">
        <v>97455</v>
      </c>
      <c r="BD30">
        <v>97627</v>
      </c>
      <c r="BE30">
        <v>97697</v>
      </c>
      <c r="BF30">
        <v>97808</v>
      </c>
      <c r="BG30">
        <v>97790</v>
      </c>
      <c r="BH30">
        <v>97956</v>
      </c>
      <c r="BI30">
        <v>98081</v>
      </c>
      <c r="BJ30">
        <v>98108</v>
      </c>
      <c r="BK30">
        <v>98142</v>
      </c>
      <c r="BL30">
        <v>98208</v>
      </c>
      <c r="BM30">
        <v>98238</v>
      </c>
      <c r="BN30">
        <v>98157</v>
      </c>
      <c r="BO30">
        <v>98330</v>
      </c>
      <c r="BP30">
        <v>98344</v>
      </c>
      <c r="BQ30">
        <v>98404</v>
      </c>
      <c r="BR30">
        <v>98370</v>
      </c>
      <c r="BS30">
        <v>98466</v>
      </c>
      <c r="BT30">
        <v>98609</v>
      </c>
      <c r="BU30">
        <v>98627</v>
      </c>
      <c r="BV30">
        <v>98736</v>
      </c>
      <c r="BW30">
        <v>98743</v>
      </c>
      <c r="BX30">
        <v>98708</v>
      </c>
      <c r="BY30">
        <v>98790</v>
      </c>
      <c r="BZ30">
        <v>98743</v>
      </c>
      <c r="CA30">
        <v>98793</v>
      </c>
      <c r="CB30">
        <v>98756</v>
      </c>
      <c r="CC30">
        <v>98821</v>
      </c>
      <c r="CD30">
        <v>98977</v>
      </c>
      <c r="CE30">
        <v>98946</v>
      </c>
      <c r="CF30">
        <v>98973</v>
      </c>
      <c r="CG30">
        <v>98981</v>
      </c>
      <c r="CH30">
        <v>99018</v>
      </c>
      <c r="CI30">
        <v>99030</v>
      </c>
      <c r="CJ30">
        <v>99091</v>
      </c>
      <c r="CK30">
        <v>99136</v>
      </c>
      <c r="CL30">
        <v>99135</v>
      </c>
      <c r="CM30">
        <v>99181</v>
      </c>
      <c r="CN30">
        <v>99163</v>
      </c>
    </row>
    <row r="31" spans="1:92" x14ac:dyDescent="0.25">
      <c r="A31">
        <v>29</v>
      </c>
      <c r="B31">
        <v>87073</v>
      </c>
      <c r="C31">
        <v>89462</v>
      </c>
      <c r="D31">
        <v>88191</v>
      </c>
      <c r="E31">
        <v>88585</v>
      </c>
      <c r="F31">
        <v>89464</v>
      </c>
      <c r="G31">
        <v>89449</v>
      </c>
      <c r="H31">
        <v>89042</v>
      </c>
      <c r="I31">
        <v>88891</v>
      </c>
      <c r="J31">
        <v>89794</v>
      </c>
      <c r="K31">
        <v>90348</v>
      </c>
      <c r="L31">
        <v>91459</v>
      </c>
      <c r="M31">
        <v>91571</v>
      </c>
      <c r="N31">
        <v>91662</v>
      </c>
      <c r="O31">
        <v>91006</v>
      </c>
      <c r="P31">
        <v>91578</v>
      </c>
      <c r="Q31">
        <v>91311</v>
      </c>
      <c r="R31">
        <v>92079</v>
      </c>
      <c r="S31">
        <v>92210</v>
      </c>
      <c r="T31">
        <v>92470</v>
      </c>
      <c r="U31">
        <v>92642</v>
      </c>
      <c r="V31">
        <v>92532</v>
      </c>
      <c r="W31">
        <v>92451</v>
      </c>
      <c r="X31">
        <v>92668</v>
      </c>
      <c r="Y31">
        <v>93885</v>
      </c>
      <c r="Z31">
        <v>94400</v>
      </c>
      <c r="AA31">
        <v>94336</v>
      </c>
      <c r="AB31">
        <v>94894</v>
      </c>
      <c r="AC31">
        <v>95360</v>
      </c>
      <c r="AD31">
        <v>95608</v>
      </c>
      <c r="AE31">
        <v>95570</v>
      </c>
      <c r="AF31">
        <v>95498</v>
      </c>
      <c r="AG31">
        <v>95836</v>
      </c>
      <c r="AH31">
        <v>95897</v>
      </c>
      <c r="AI31">
        <v>96230</v>
      </c>
      <c r="AJ31">
        <v>96315</v>
      </c>
      <c r="AK31">
        <v>96302</v>
      </c>
      <c r="AL31">
        <v>96345</v>
      </c>
      <c r="AM31">
        <v>96638</v>
      </c>
      <c r="AN31">
        <v>96586</v>
      </c>
      <c r="AO31">
        <v>96647</v>
      </c>
      <c r="AP31">
        <v>96750</v>
      </c>
      <c r="AQ31">
        <v>96766</v>
      </c>
      <c r="AR31">
        <v>96805</v>
      </c>
      <c r="AS31">
        <v>96790</v>
      </c>
      <c r="AT31">
        <v>96877</v>
      </c>
      <c r="AU31">
        <v>96965</v>
      </c>
      <c r="AV31">
        <v>97042</v>
      </c>
      <c r="AW31">
        <v>96950</v>
      </c>
      <c r="AX31">
        <v>96980</v>
      </c>
      <c r="AY31">
        <v>96956</v>
      </c>
      <c r="AZ31">
        <v>96955</v>
      </c>
      <c r="BA31">
        <v>97226</v>
      </c>
      <c r="BB31">
        <v>97365</v>
      </c>
      <c r="BC31">
        <v>97408</v>
      </c>
      <c r="BD31">
        <v>97578</v>
      </c>
      <c r="BE31">
        <v>97634</v>
      </c>
      <c r="BF31">
        <v>97756</v>
      </c>
      <c r="BG31">
        <v>97741</v>
      </c>
      <c r="BH31">
        <v>97909</v>
      </c>
      <c r="BI31">
        <v>98038</v>
      </c>
      <c r="BJ31">
        <v>98068</v>
      </c>
      <c r="BK31">
        <v>98093</v>
      </c>
      <c r="BL31">
        <v>98162</v>
      </c>
      <c r="BM31">
        <v>98184</v>
      </c>
      <c r="BN31">
        <v>98104</v>
      </c>
      <c r="BO31">
        <v>98278</v>
      </c>
      <c r="BP31">
        <v>98283</v>
      </c>
      <c r="BQ31">
        <v>98344</v>
      </c>
      <c r="BR31">
        <v>98341</v>
      </c>
      <c r="BS31">
        <v>98416</v>
      </c>
      <c r="BT31">
        <v>98556</v>
      </c>
      <c r="BU31">
        <v>98582</v>
      </c>
      <c r="BV31">
        <v>98704</v>
      </c>
      <c r="BW31">
        <v>98702</v>
      </c>
      <c r="BX31">
        <v>98677</v>
      </c>
      <c r="BY31">
        <v>98746</v>
      </c>
      <c r="BZ31">
        <v>98705</v>
      </c>
      <c r="CA31">
        <v>98746</v>
      </c>
      <c r="CB31">
        <v>98714</v>
      </c>
      <c r="CC31">
        <v>98773</v>
      </c>
      <c r="CD31">
        <v>98943</v>
      </c>
      <c r="CE31">
        <v>98906</v>
      </c>
      <c r="CF31">
        <v>98937</v>
      </c>
      <c r="CG31">
        <v>98951</v>
      </c>
      <c r="CH31">
        <v>98982</v>
      </c>
      <c r="CI31">
        <v>98999</v>
      </c>
      <c r="CJ31">
        <v>99054</v>
      </c>
      <c r="CK31">
        <v>99111</v>
      </c>
      <c r="CL31">
        <v>99111</v>
      </c>
      <c r="CM31">
        <v>99147</v>
      </c>
      <c r="CN31">
        <v>99142</v>
      </c>
    </row>
    <row r="32" spans="1:92" x14ac:dyDescent="0.25">
      <c r="A32">
        <v>30</v>
      </c>
      <c r="B32">
        <v>86717</v>
      </c>
      <c r="C32">
        <v>89130</v>
      </c>
      <c r="D32">
        <v>87873</v>
      </c>
      <c r="E32">
        <v>88278</v>
      </c>
      <c r="F32">
        <v>89158</v>
      </c>
      <c r="G32">
        <v>89113</v>
      </c>
      <c r="H32">
        <v>88800</v>
      </c>
      <c r="I32">
        <v>88601</v>
      </c>
      <c r="J32">
        <v>89469</v>
      </c>
      <c r="K32">
        <v>90065</v>
      </c>
      <c r="L32">
        <v>91184</v>
      </c>
      <c r="M32">
        <v>91370</v>
      </c>
      <c r="N32">
        <v>91398</v>
      </c>
      <c r="O32">
        <v>90735</v>
      </c>
      <c r="P32">
        <v>91348</v>
      </c>
      <c r="Q32">
        <v>91030</v>
      </c>
      <c r="R32">
        <v>91831</v>
      </c>
      <c r="S32">
        <v>91966</v>
      </c>
      <c r="T32">
        <v>92238</v>
      </c>
      <c r="U32">
        <v>92439</v>
      </c>
      <c r="V32">
        <v>92333</v>
      </c>
      <c r="W32">
        <v>92230</v>
      </c>
      <c r="X32">
        <v>92477</v>
      </c>
      <c r="Y32">
        <v>93685</v>
      </c>
      <c r="Z32">
        <v>94226</v>
      </c>
      <c r="AA32">
        <v>94166</v>
      </c>
      <c r="AB32">
        <v>94738</v>
      </c>
      <c r="AC32">
        <v>95208</v>
      </c>
      <c r="AD32">
        <v>95495</v>
      </c>
      <c r="AE32">
        <v>95443</v>
      </c>
      <c r="AF32">
        <v>95394</v>
      </c>
      <c r="AG32">
        <v>95720</v>
      </c>
      <c r="AH32">
        <v>95810</v>
      </c>
      <c r="AI32">
        <v>96126</v>
      </c>
      <c r="AJ32">
        <v>96254</v>
      </c>
      <c r="AK32">
        <v>96224</v>
      </c>
      <c r="AL32">
        <v>96276</v>
      </c>
      <c r="AM32">
        <v>96563</v>
      </c>
      <c r="AN32">
        <v>96510</v>
      </c>
      <c r="AO32">
        <v>96571</v>
      </c>
      <c r="AP32">
        <v>96669</v>
      </c>
      <c r="AQ32">
        <v>96703</v>
      </c>
      <c r="AR32">
        <v>96724</v>
      </c>
      <c r="AS32">
        <v>96708</v>
      </c>
      <c r="AT32">
        <v>96794</v>
      </c>
      <c r="AU32">
        <v>96866</v>
      </c>
      <c r="AV32">
        <v>96971</v>
      </c>
      <c r="AW32">
        <v>96878</v>
      </c>
      <c r="AX32">
        <v>96900</v>
      </c>
      <c r="AY32">
        <v>96883</v>
      </c>
      <c r="AZ32">
        <v>96888</v>
      </c>
      <c r="BA32">
        <v>97143</v>
      </c>
      <c r="BB32">
        <v>97300</v>
      </c>
      <c r="BC32">
        <v>97348</v>
      </c>
      <c r="BD32">
        <v>97521</v>
      </c>
      <c r="BE32">
        <v>97579</v>
      </c>
      <c r="BF32">
        <v>97694</v>
      </c>
      <c r="BG32">
        <v>97700</v>
      </c>
      <c r="BH32">
        <v>97859</v>
      </c>
      <c r="BI32">
        <v>97992</v>
      </c>
      <c r="BJ32">
        <v>98011</v>
      </c>
      <c r="BK32">
        <v>98042</v>
      </c>
      <c r="BL32">
        <v>98114</v>
      </c>
      <c r="BM32">
        <v>98132</v>
      </c>
      <c r="BN32">
        <v>98045</v>
      </c>
      <c r="BO32">
        <v>98230</v>
      </c>
      <c r="BP32">
        <v>98227</v>
      </c>
      <c r="BQ32">
        <v>98301</v>
      </c>
      <c r="BR32">
        <v>98294</v>
      </c>
      <c r="BS32">
        <v>98373</v>
      </c>
      <c r="BT32">
        <v>98500</v>
      </c>
      <c r="BU32">
        <v>98537</v>
      </c>
      <c r="BV32">
        <v>98664</v>
      </c>
      <c r="BW32">
        <v>98662</v>
      </c>
      <c r="BX32">
        <v>98634</v>
      </c>
      <c r="BY32">
        <v>98698</v>
      </c>
      <c r="BZ32">
        <v>98660</v>
      </c>
      <c r="CA32">
        <v>98708</v>
      </c>
      <c r="CB32">
        <v>98669</v>
      </c>
      <c r="CC32">
        <v>98728</v>
      </c>
      <c r="CD32">
        <v>98910</v>
      </c>
      <c r="CE32">
        <v>98863</v>
      </c>
      <c r="CF32">
        <v>98902</v>
      </c>
      <c r="CG32">
        <v>98910</v>
      </c>
      <c r="CH32">
        <v>98946</v>
      </c>
      <c r="CI32">
        <v>98959</v>
      </c>
      <c r="CJ32">
        <v>99002</v>
      </c>
      <c r="CK32">
        <v>99079</v>
      </c>
      <c r="CL32">
        <v>99066</v>
      </c>
      <c r="CM32">
        <v>99112</v>
      </c>
      <c r="CN32">
        <v>99107</v>
      </c>
    </row>
    <row r="33" spans="1:92" x14ac:dyDescent="0.25">
      <c r="A33">
        <v>31</v>
      </c>
      <c r="B33">
        <v>86375</v>
      </c>
      <c r="C33">
        <v>88786</v>
      </c>
      <c r="D33">
        <v>87543</v>
      </c>
      <c r="E33">
        <v>87970</v>
      </c>
      <c r="F33">
        <v>88800</v>
      </c>
      <c r="G33">
        <v>88779</v>
      </c>
      <c r="H33">
        <v>88474</v>
      </c>
      <c r="I33">
        <v>88284</v>
      </c>
      <c r="J33">
        <v>89145</v>
      </c>
      <c r="K33">
        <v>89785</v>
      </c>
      <c r="L33">
        <v>90878</v>
      </c>
      <c r="M33">
        <v>91153</v>
      </c>
      <c r="N33">
        <v>91128</v>
      </c>
      <c r="O33">
        <v>90482</v>
      </c>
      <c r="P33">
        <v>91101</v>
      </c>
      <c r="Q33">
        <v>90741</v>
      </c>
      <c r="R33">
        <v>91577</v>
      </c>
      <c r="S33">
        <v>91704</v>
      </c>
      <c r="T33">
        <v>92015</v>
      </c>
      <c r="U33">
        <v>92240</v>
      </c>
      <c r="V33">
        <v>92118</v>
      </c>
      <c r="W33">
        <v>92009</v>
      </c>
      <c r="X33">
        <v>92283</v>
      </c>
      <c r="Y33">
        <v>93503</v>
      </c>
      <c r="Z33">
        <v>94039</v>
      </c>
      <c r="AA33">
        <v>93996</v>
      </c>
      <c r="AB33">
        <v>94587</v>
      </c>
      <c r="AC33">
        <v>95053</v>
      </c>
      <c r="AD33">
        <v>95365</v>
      </c>
      <c r="AE33">
        <v>95320</v>
      </c>
      <c r="AF33">
        <v>95284</v>
      </c>
      <c r="AG33">
        <v>95630</v>
      </c>
      <c r="AH33">
        <v>95722</v>
      </c>
      <c r="AI33">
        <v>96026</v>
      </c>
      <c r="AJ33">
        <v>96179</v>
      </c>
      <c r="AK33">
        <v>96130</v>
      </c>
      <c r="AL33">
        <v>96182</v>
      </c>
      <c r="AM33">
        <v>96474</v>
      </c>
      <c r="AN33">
        <v>96423</v>
      </c>
      <c r="AO33">
        <v>96490</v>
      </c>
      <c r="AP33">
        <v>96596</v>
      </c>
      <c r="AQ33">
        <v>96616</v>
      </c>
      <c r="AR33">
        <v>96648</v>
      </c>
      <c r="AS33">
        <v>96625</v>
      </c>
      <c r="AT33">
        <v>96719</v>
      </c>
      <c r="AU33">
        <v>96768</v>
      </c>
      <c r="AV33">
        <v>96904</v>
      </c>
      <c r="AW33">
        <v>96800</v>
      </c>
      <c r="AX33">
        <v>96852</v>
      </c>
      <c r="AY33">
        <v>96813</v>
      </c>
      <c r="AZ33">
        <v>96823</v>
      </c>
      <c r="BA33">
        <v>97060</v>
      </c>
      <c r="BB33">
        <v>97231</v>
      </c>
      <c r="BC33">
        <v>97277</v>
      </c>
      <c r="BD33">
        <v>97455</v>
      </c>
      <c r="BE33">
        <v>97525</v>
      </c>
      <c r="BF33">
        <v>97637</v>
      </c>
      <c r="BG33">
        <v>97629</v>
      </c>
      <c r="BH33">
        <v>97808</v>
      </c>
      <c r="BI33">
        <v>97935</v>
      </c>
      <c r="BJ33">
        <v>97970</v>
      </c>
      <c r="BK33">
        <v>98004</v>
      </c>
      <c r="BL33">
        <v>98068</v>
      </c>
      <c r="BM33">
        <v>98080</v>
      </c>
      <c r="BN33">
        <v>97999</v>
      </c>
      <c r="BO33">
        <v>98186</v>
      </c>
      <c r="BP33">
        <v>98176</v>
      </c>
      <c r="BQ33">
        <v>98253</v>
      </c>
      <c r="BR33">
        <v>98239</v>
      </c>
      <c r="BS33">
        <v>98325</v>
      </c>
      <c r="BT33">
        <v>98455</v>
      </c>
      <c r="BU33">
        <v>98490</v>
      </c>
      <c r="BV33">
        <v>98611</v>
      </c>
      <c r="BW33">
        <v>98616</v>
      </c>
      <c r="BX33">
        <v>98576</v>
      </c>
      <c r="BY33">
        <v>98658</v>
      </c>
      <c r="BZ33">
        <v>98610</v>
      </c>
      <c r="CA33">
        <v>98663</v>
      </c>
      <c r="CB33">
        <v>98613</v>
      </c>
      <c r="CC33">
        <v>98678</v>
      </c>
      <c r="CD33">
        <v>98869</v>
      </c>
      <c r="CE33">
        <v>98820</v>
      </c>
      <c r="CF33">
        <v>98852</v>
      </c>
      <c r="CG33">
        <v>98879</v>
      </c>
      <c r="CH33">
        <v>98909</v>
      </c>
      <c r="CI33">
        <v>98926</v>
      </c>
      <c r="CJ33">
        <v>98960</v>
      </c>
      <c r="CK33">
        <v>99034</v>
      </c>
      <c r="CL33">
        <v>99024</v>
      </c>
      <c r="CM33">
        <v>99075</v>
      </c>
      <c r="CN33">
        <v>99077</v>
      </c>
    </row>
    <row r="34" spans="1:92" x14ac:dyDescent="0.25">
      <c r="A34">
        <v>32</v>
      </c>
      <c r="B34">
        <v>86093</v>
      </c>
      <c r="C34">
        <v>88508</v>
      </c>
      <c r="D34">
        <v>87256</v>
      </c>
      <c r="E34">
        <v>87682</v>
      </c>
      <c r="F34">
        <v>88531</v>
      </c>
      <c r="G34">
        <v>88498</v>
      </c>
      <c r="H34">
        <v>88175</v>
      </c>
      <c r="I34">
        <v>87994</v>
      </c>
      <c r="J34">
        <v>88887</v>
      </c>
      <c r="K34">
        <v>89545</v>
      </c>
      <c r="L34">
        <v>90620</v>
      </c>
      <c r="M34">
        <v>90895</v>
      </c>
      <c r="N34">
        <v>90903</v>
      </c>
      <c r="O34">
        <v>90202</v>
      </c>
      <c r="P34">
        <v>90873</v>
      </c>
      <c r="Q34">
        <v>90490</v>
      </c>
      <c r="R34">
        <v>91333</v>
      </c>
      <c r="S34">
        <v>91495</v>
      </c>
      <c r="T34">
        <v>91827</v>
      </c>
      <c r="U34">
        <v>92029</v>
      </c>
      <c r="V34">
        <v>91911</v>
      </c>
      <c r="W34">
        <v>91791</v>
      </c>
      <c r="X34">
        <v>92096</v>
      </c>
      <c r="Y34">
        <v>93338</v>
      </c>
      <c r="Z34">
        <v>93856</v>
      </c>
      <c r="AA34">
        <v>93850</v>
      </c>
      <c r="AB34">
        <v>94475</v>
      </c>
      <c r="AC34">
        <v>94894</v>
      </c>
      <c r="AD34">
        <v>95252</v>
      </c>
      <c r="AE34">
        <v>95213</v>
      </c>
      <c r="AF34">
        <v>95156</v>
      </c>
      <c r="AG34">
        <v>95509</v>
      </c>
      <c r="AH34">
        <v>95625</v>
      </c>
      <c r="AI34">
        <v>95931</v>
      </c>
      <c r="AJ34">
        <v>96095</v>
      </c>
      <c r="AK34">
        <v>96037</v>
      </c>
      <c r="AL34">
        <v>96098</v>
      </c>
      <c r="AM34">
        <v>96390</v>
      </c>
      <c r="AN34">
        <v>96325</v>
      </c>
      <c r="AO34">
        <v>96399</v>
      </c>
      <c r="AP34">
        <v>96521</v>
      </c>
      <c r="AQ34">
        <v>96544</v>
      </c>
      <c r="AR34">
        <v>96570</v>
      </c>
      <c r="AS34">
        <v>96545</v>
      </c>
      <c r="AT34">
        <v>96617</v>
      </c>
      <c r="AU34">
        <v>96687</v>
      </c>
      <c r="AV34">
        <v>96842</v>
      </c>
      <c r="AW34">
        <v>96713</v>
      </c>
      <c r="AX34">
        <v>96782</v>
      </c>
      <c r="AY34">
        <v>96732</v>
      </c>
      <c r="AZ34">
        <v>96734</v>
      </c>
      <c r="BA34">
        <v>96995</v>
      </c>
      <c r="BB34">
        <v>97151</v>
      </c>
      <c r="BC34">
        <v>97212</v>
      </c>
      <c r="BD34">
        <v>97397</v>
      </c>
      <c r="BE34">
        <v>97455</v>
      </c>
      <c r="BF34">
        <v>97574</v>
      </c>
      <c r="BG34">
        <v>97565</v>
      </c>
      <c r="BH34">
        <v>97757</v>
      </c>
      <c r="BI34">
        <v>97883</v>
      </c>
      <c r="BJ34">
        <v>97912</v>
      </c>
      <c r="BK34">
        <v>97950</v>
      </c>
      <c r="BL34">
        <v>98011</v>
      </c>
      <c r="BM34">
        <v>98017</v>
      </c>
      <c r="BN34">
        <v>97941</v>
      </c>
      <c r="BO34">
        <v>98136</v>
      </c>
      <c r="BP34">
        <v>98126</v>
      </c>
      <c r="BQ34">
        <v>98193</v>
      </c>
      <c r="BR34">
        <v>98181</v>
      </c>
      <c r="BS34">
        <v>98264</v>
      </c>
      <c r="BT34">
        <v>98399</v>
      </c>
      <c r="BU34">
        <v>98452</v>
      </c>
      <c r="BV34">
        <v>98564</v>
      </c>
      <c r="BW34">
        <v>98565</v>
      </c>
      <c r="BX34">
        <v>98521</v>
      </c>
      <c r="BY34">
        <v>98610</v>
      </c>
      <c r="BZ34">
        <v>98560</v>
      </c>
      <c r="CA34">
        <v>98612</v>
      </c>
      <c r="CB34">
        <v>98569</v>
      </c>
      <c r="CC34">
        <v>98636</v>
      </c>
      <c r="CD34">
        <v>98817</v>
      </c>
      <c r="CE34">
        <v>98773</v>
      </c>
      <c r="CF34">
        <v>98802</v>
      </c>
      <c r="CG34">
        <v>98841</v>
      </c>
      <c r="CH34">
        <v>98878</v>
      </c>
      <c r="CI34">
        <v>98884</v>
      </c>
      <c r="CJ34">
        <v>98909</v>
      </c>
      <c r="CK34">
        <v>99000</v>
      </c>
      <c r="CL34">
        <v>98991</v>
      </c>
      <c r="CM34">
        <v>99042</v>
      </c>
      <c r="CN34">
        <v>99036</v>
      </c>
    </row>
    <row r="35" spans="1:92" x14ac:dyDescent="0.25">
      <c r="A35">
        <v>33</v>
      </c>
      <c r="B35">
        <v>85713</v>
      </c>
      <c r="C35">
        <v>88127</v>
      </c>
      <c r="D35">
        <v>86912</v>
      </c>
      <c r="E35">
        <v>87319</v>
      </c>
      <c r="F35">
        <v>88209</v>
      </c>
      <c r="G35">
        <v>88161</v>
      </c>
      <c r="H35">
        <v>87848</v>
      </c>
      <c r="I35">
        <v>87663</v>
      </c>
      <c r="J35">
        <v>88587</v>
      </c>
      <c r="K35">
        <v>89246</v>
      </c>
      <c r="L35">
        <v>90262</v>
      </c>
      <c r="M35">
        <v>90634</v>
      </c>
      <c r="N35">
        <v>90647</v>
      </c>
      <c r="O35">
        <v>89953</v>
      </c>
      <c r="P35">
        <v>90577</v>
      </c>
      <c r="Q35">
        <v>90215</v>
      </c>
      <c r="R35">
        <v>91087</v>
      </c>
      <c r="S35">
        <v>91241</v>
      </c>
      <c r="T35">
        <v>91582</v>
      </c>
      <c r="U35">
        <v>91790</v>
      </c>
      <c r="V35">
        <v>91693</v>
      </c>
      <c r="W35">
        <v>91564</v>
      </c>
      <c r="X35">
        <v>91862</v>
      </c>
      <c r="Y35">
        <v>93146</v>
      </c>
      <c r="Z35">
        <v>93665</v>
      </c>
      <c r="AA35">
        <v>93669</v>
      </c>
      <c r="AB35">
        <v>94291</v>
      </c>
      <c r="AC35">
        <v>94732</v>
      </c>
      <c r="AD35">
        <v>95101</v>
      </c>
      <c r="AE35">
        <v>95084</v>
      </c>
      <c r="AF35">
        <v>95018</v>
      </c>
      <c r="AG35">
        <v>95360</v>
      </c>
      <c r="AH35">
        <v>95505</v>
      </c>
      <c r="AI35">
        <v>95822</v>
      </c>
      <c r="AJ35">
        <v>95970</v>
      </c>
      <c r="AK35">
        <v>95938</v>
      </c>
      <c r="AL35">
        <v>95978</v>
      </c>
      <c r="AM35">
        <v>96305</v>
      </c>
      <c r="AN35">
        <v>96217</v>
      </c>
      <c r="AO35">
        <v>96320</v>
      </c>
      <c r="AP35">
        <v>96437</v>
      </c>
      <c r="AQ35">
        <v>96465</v>
      </c>
      <c r="AR35">
        <v>96481</v>
      </c>
      <c r="AS35">
        <v>96448</v>
      </c>
      <c r="AT35">
        <v>96508</v>
      </c>
      <c r="AU35">
        <v>96573</v>
      </c>
      <c r="AV35">
        <v>96757</v>
      </c>
      <c r="AW35">
        <v>96620</v>
      </c>
      <c r="AX35">
        <v>96703</v>
      </c>
      <c r="AY35">
        <v>96630</v>
      </c>
      <c r="AZ35">
        <v>96666</v>
      </c>
      <c r="BA35">
        <v>96899</v>
      </c>
      <c r="BB35">
        <v>97066</v>
      </c>
      <c r="BC35">
        <v>97138</v>
      </c>
      <c r="BD35">
        <v>97321</v>
      </c>
      <c r="BE35">
        <v>97370</v>
      </c>
      <c r="BF35">
        <v>97520</v>
      </c>
      <c r="BG35">
        <v>97499</v>
      </c>
      <c r="BH35">
        <v>97692</v>
      </c>
      <c r="BI35">
        <v>97818</v>
      </c>
      <c r="BJ35">
        <v>97853</v>
      </c>
      <c r="BK35">
        <v>97897</v>
      </c>
      <c r="BL35">
        <v>97947</v>
      </c>
      <c r="BM35">
        <v>97964</v>
      </c>
      <c r="BN35">
        <v>97880</v>
      </c>
      <c r="BO35">
        <v>98089</v>
      </c>
      <c r="BP35">
        <v>98070</v>
      </c>
      <c r="BQ35">
        <v>98144</v>
      </c>
      <c r="BR35">
        <v>98129</v>
      </c>
      <c r="BS35">
        <v>98214</v>
      </c>
      <c r="BT35">
        <v>98353</v>
      </c>
      <c r="BU35">
        <v>98392</v>
      </c>
      <c r="BV35">
        <v>98511</v>
      </c>
      <c r="BW35">
        <v>98521</v>
      </c>
      <c r="BX35">
        <v>98459</v>
      </c>
      <c r="BY35">
        <v>98558</v>
      </c>
      <c r="BZ35">
        <v>98503</v>
      </c>
      <c r="CA35">
        <v>98561</v>
      </c>
      <c r="CB35">
        <v>98511</v>
      </c>
      <c r="CC35">
        <v>98580</v>
      </c>
      <c r="CD35">
        <v>98768</v>
      </c>
      <c r="CE35">
        <v>98726</v>
      </c>
      <c r="CF35">
        <v>98762</v>
      </c>
      <c r="CG35">
        <v>98800</v>
      </c>
      <c r="CH35">
        <v>98834</v>
      </c>
      <c r="CI35">
        <v>98841</v>
      </c>
      <c r="CJ35">
        <v>98867</v>
      </c>
      <c r="CK35">
        <v>98957</v>
      </c>
      <c r="CL35">
        <v>98951</v>
      </c>
      <c r="CM35">
        <v>99006</v>
      </c>
      <c r="CN35">
        <v>98994</v>
      </c>
    </row>
    <row r="36" spans="1:92" x14ac:dyDescent="0.25">
      <c r="A36">
        <v>34</v>
      </c>
      <c r="B36">
        <v>85295</v>
      </c>
      <c r="C36">
        <v>87793</v>
      </c>
      <c r="D36">
        <v>86563</v>
      </c>
      <c r="E36">
        <v>86985</v>
      </c>
      <c r="F36">
        <v>87923</v>
      </c>
      <c r="G36">
        <v>87836</v>
      </c>
      <c r="H36">
        <v>87533</v>
      </c>
      <c r="I36">
        <v>87320</v>
      </c>
      <c r="J36">
        <v>88256</v>
      </c>
      <c r="K36">
        <v>88998</v>
      </c>
      <c r="L36">
        <v>90006</v>
      </c>
      <c r="M36">
        <v>90348</v>
      </c>
      <c r="N36">
        <v>90355</v>
      </c>
      <c r="O36">
        <v>89671</v>
      </c>
      <c r="P36">
        <v>90314</v>
      </c>
      <c r="Q36">
        <v>89950</v>
      </c>
      <c r="R36">
        <v>90800</v>
      </c>
      <c r="S36">
        <v>90938</v>
      </c>
      <c r="T36">
        <v>91348</v>
      </c>
      <c r="U36">
        <v>91582</v>
      </c>
      <c r="V36">
        <v>91523</v>
      </c>
      <c r="W36">
        <v>91353</v>
      </c>
      <c r="X36">
        <v>91650</v>
      </c>
      <c r="Y36">
        <v>92942</v>
      </c>
      <c r="Z36">
        <v>93483</v>
      </c>
      <c r="AA36">
        <v>93474</v>
      </c>
      <c r="AB36">
        <v>94086</v>
      </c>
      <c r="AC36">
        <v>94591</v>
      </c>
      <c r="AD36">
        <v>94968</v>
      </c>
      <c r="AE36">
        <v>94978</v>
      </c>
      <c r="AF36">
        <v>94852</v>
      </c>
      <c r="AG36">
        <v>95225</v>
      </c>
      <c r="AH36">
        <v>95401</v>
      </c>
      <c r="AI36">
        <v>95706</v>
      </c>
      <c r="AJ36">
        <v>95853</v>
      </c>
      <c r="AK36">
        <v>95824</v>
      </c>
      <c r="AL36">
        <v>95877</v>
      </c>
      <c r="AM36">
        <v>96217</v>
      </c>
      <c r="AN36">
        <v>96117</v>
      </c>
      <c r="AO36">
        <v>96205</v>
      </c>
      <c r="AP36">
        <v>96330</v>
      </c>
      <c r="AQ36">
        <v>96367</v>
      </c>
      <c r="AR36">
        <v>96378</v>
      </c>
      <c r="AS36">
        <v>96348</v>
      </c>
      <c r="AT36">
        <v>96390</v>
      </c>
      <c r="AU36">
        <v>96481</v>
      </c>
      <c r="AV36">
        <v>96647</v>
      </c>
      <c r="AW36">
        <v>96524</v>
      </c>
      <c r="AX36">
        <v>96627</v>
      </c>
      <c r="AY36">
        <v>96539</v>
      </c>
      <c r="AZ36">
        <v>96576</v>
      </c>
      <c r="BA36">
        <v>96807</v>
      </c>
      <c r="BB36">
        <v>96980</v>
      </c>
      <c r="BC36">
        <v>97065</v>
      </c>
      <c r="BD36">
        <v>97240</v>
      </c>
      <c r="BE36">
        <v>97291</v>
      </c>
      <c r="BF36">
        <v>97445</v>
      </c>
      <c r="BG36">
        <v>97426</v>
      </c>
      <c r="BH36">
        <v>97631</v>
      </c>
      <c r="BI36">
        <v>97742</v>
      </c>
      <c r="BJ36">
        <v>97799</v>
      </c>
      <c r="BK36">
        <v>97833</v>
      </c>
      <c r="BL36">
        <v>97892</v>
      </c>
      <c r="BM36">
        <v>97908</v>
      </c>
      <c r="BN36">
        <v>97825</v>
      </c>
      <c r="BO36">
        <v>98023</v>
      </c>
      <c r="BP36">
        <v>98009</v>
      </c>
      <c r="BQ36">
        <v>98093</v>
      </c>
      <c r="BR36">
        <v>98076</v>
      </c>
      <c r="BS36">
        <v>98156</v>
      </c>
      <c r="BT36">
        <v>98304</v>
      </c>
      <c r="BU36">
        <v>98328</v>
      </c>
      <c r="BV36">
        <v>98453</v>
      </c>
      <c r="BW36">
        <v>98471</v>
      </c>
      <c r="BX36">
        <v>98393</v>
      </c>
      <c r="BY36">
        <v>98506</v>
      </c>
      <c r="BZ36">
        <v>98443</v>
      </c>
      <c r="CA36">
        <v>98507</v>
      </c>
      <c r="CB36">
        <v>98457</v>
      </c>
      <c r="CC36">
        <v>98526</v>
      </c>
      <c r="CD36">
        <v>98725</v>
      </c>
      <c r="CE36">
        <v>98669</v>
      </c>
      <c r="CF36">
        <v>98706</v>
      </c>
      <c r="CG36">
        <v>98747</v>
      </c>
      <c r="CH36">
        <v>98792</v>
      </c>
      <c r="CI36">
        <v>98803</v>
      </c>
      <c r="CJ36">
        <v>98822</v>
      </c>
      <c r="CK36">
        <v>98912</v>
      </c>
      <c r="CL36">
        <v>98920</v>
      </c>
      <c r="CM36">
        <v>98964</v>
      </c>
      <c r="CN36">
        <v>98944</v>
      </c>
    </row>
    <row r="37" spans="1:92" x14ac:dyDescent="0.25">
      <c r="A37">
        <v>35</v>
      </c>
      <c r="B37">
        <v>84891</v>
      </c>
      <c r="C37">
        <v>87426</v>
      </c>
      <c r="D37">
        <v>86170</v>
      </c>
      <c r="E37">
        <v>86616</v>
      </c>
      <c r="F37">
        <v>87579</v>
      </c>
      <c r="G37">
        <v>87532</v>
      </c>
      <c r="H37">
        <v>87199</v>
      </c>
      <c r="I37">
        <v>86970</v>
      </c>
      <c r="J37">
        <v>87916</v>
      </c>
      <c r="K37">
        <v>88711</v>
      </c>
      <c r="L37">
        <v>89716</v>
      </c>
      <c r="M37">
        <v>90074</v>
      </c>
      <c r="N37">
        <v>90070</v>
      </c>
      <c r="O37">
        <v>89370</v>
      </c>
      <c r="P37">
        <v>89976</v>
      </c>
      <c r="Q37">
        <v>89647</v>
      </c>
      <c r="R37">
        <v>90567</v>
      </c>
      <c r="S37">
        <v>90688</v>
      </c>
      <c r="T37">
        <v>91095</v>
      </c>
      <c r="U37">
        <v>91362</v>
      </c>
      <c r="V37">
        <v>91255</v>
      </c>
      <c r="W37">
        <v>91096</v>
      </c>
      <c r="X37">
        <v>91397</v>
      </c>
      <c r="Y37">
        <v>92747</v>
      </c>
      <c r="Z37">
        <v>93278</v>
      </c>
      <c r="AA37">
        <v>93296</v>
      </c>
      <c r="AB37">
        <v>93897</v>
      </c>
      <c r="AC37">
        <v>94410</v>
      </c>
      <c r="AD37">
        <v>94836</v>
      </c>
      <c r="AE37">
        <v>94830</v>
      </c>
      <c r="AF37">
        <v>94663</v>
      </c>
      <c r="AG37">
        <v>95073</v>
      </c>
      <c r="AH37">
        <v>95279</v>
      </c>
      <c r="AI37">
        <v>95575</v>
      </c>
      <c r="AJ37">
        <v>95739</v>
      </c>
      <c r="AK37">
        <v>95720</v>
      </c>
      <c r="AL37">
        <v>95748</v>
      </c>
      <c r="AM37">
        <v>96095</v>
      </c>
      <c r="AN37">
        <v>96011</v>
      </c>
      <c r="AO37">
        <v>96095</v>
      </c>
      <c r="AP37">
        <v>96227</v>
      </c>
      <c r="AQ37">
        <v>96246</v>
      </c>
      <c r="AR37">
        <v>96254</v>
      </c>
      <c r="AS37">
        <v>96236</v>
      </c>
      <c r="AT37">
        <v>96310</v>
      </c>
      <c r="AU37">
        <v>96383</v>
      </c>
      <c r="AV37">
        <v>96546</v>
      </c>
      <c r="AW37">
        <v>96401</v>
      </c>
      <c r="AX37">
        <v>96525</v>
      </c>
      <c r="AY37">
        <v>96421</v>
      </c>
      <c r="AZ37">
        <v>96462</v>
      </c>
      <c r="BA37">
        <v>96721</v>
      </c>
      <c r="BB37">
        <v>96902</v>
      </c>
      <c r="BC37">
        <v>96989</v>
      </c>
      <c r="BD37">
        <v>97156</v>
      </c>
      <c r="BE37">
        <v>97203</v>
      </c>
      <c r="BF37">
        <v>97353</v>
      </c>
      <c r="BG37">
        <v>97351</v>
      </c>
      <c r="BH37">
        <v>97540</v>
      </c>
      <c r="BI37">
        <v>97677</v>
      </c>
      <c r="BJ37">
        <v>97733</v>
      </c>
      <c r="BK37">
        <v>97773</v>
      </c>
      <c r="BL37">
        <v>97838</v>
      </c>
      <c r="BM37">
        <v>97853</v>
      </c>
      <c r="BN37">
        <v>97755</v>
      </c>
      <c r="BO37">
        <v>97959</v>
      </c>
      <c r="BP37">
        <v>97949</v>
      </c>
      <c r="BQ37">
        <v>98022</v>
      </c>
      <c r="BR37">
        <v>98018</v>
      </c>
      <c r="BS37">
        <v>98094</v>
      </c>
      <c r="BT37">
        <v>98245</v>
      </c>
      <c r="BU37">
        <v>98269</v>
      </c>
      <c r="BV37">
        <v>98401</v>
      </c>
      <c r="BW37">
        <v>98423</v>
      </c>
      <c r="BX37">
        <v>98345</v>
      </c>
      <c r="BY37">
        <v>98446</v>
      </c>
      <c r="BZ37">
        <v>98367</v>
      </c>
      <c r="CA37">
        <v>98453</v>
      </c>
      <c r="CB37">
        <v>98389</v>
      </c>
      <c r="CC37">
        <v>98470</v>
      </c>
      <c r="CD37">
        <v>98664</v>
      </c>
      <c r="CE37">
        <v>98627</v>
      </c>
      <c r="CF37">
        <v>98650</v>
      </c>
      <c r="CG37">
        <v>98700</v>
      </c>
      <c r="CH37">
        <v>98739</v>
      </c>
      <c r="CI37">
        <v>98761</v>
      </c>
      <c r="CJ37">
        <v>98769</v>
      </c>
      <c r="CK37">
        <v>98862</v>
      </c>
      <c r="CL37">
        <v>98873</v>
      </c>
      <c r="CM37">
        <v>98922</v>
      </c>
      <c r="CN37">
        <v>98897</v>
      </c>
    </row>
    <row r="38" spans="1:92" x14ac:dyDescent="0.25">
      <c r="A38">
        <v>36</v>
      </c>
      <c r="B38">
        <v>84520</v>
      </c>
      <c r="C38">
        <v>87073</v>
      </c>
      <c r="D38">
        <v>85759</v>
      </c>
      <c r="E38">
        <v>86267</v>
      </c>
      <c r="F38">
        <v>87200</v>
      </c>
      <c r="G38">
        <v>87164</v>
      </c>
      <c r="H38">
        <v>86810</v>
      </c>
      <c r="I38">
        <v>86610</v>
      </c>
      <c r="J38">
        <v>87547</v>
      </c>
      <c r="K38">
        <v>88439</v>
      </c>
      <c r="L38">
        <v>89433</v>
      </c>
      <c r="M38">
        <v>89716</v>
      </c>
      <c r="N38">
        <v>89785</v>
      </c>
      <c r="O38">
        <v>89068</v>
      </c>
      <c r="P38">
        <v>89632</v>
      </c>
      <c r="Q38">
        <v>89313</v>
      </c>
      <c r="R38">
        <v>90301</v>
      </c>
      <c r="S38">
        <v>90390</v>
      </c>
      <c r="T38">
        <v>90825</v>
      </c>
      <c r="U38">
        <v>91115</v>
      </c>
      <c r="V38">
        <v>91009</v>
      </c>
      <c r="W38">
        <v>90826</v>
      </c>
      <c r="X38">
        <v>91173</v>
      </c>
      <c r="Y38">
        <v>92516</v>
      </c>
      <c r="Z38">
        <v>93040</v>
      </c>
      <c r="AA38">
        <v>93110</v>
      </c>
      <c r="AB38">
        <v>93687</v>
      </c>
      <c r="AC38">
        <v>94223</v>
      </c>
      <c r="AD38">
        <v>94690</v>
      </c>
      <c r="AE38">
        <v>94681</v>
      </c>
      <c r="AF38">
        <v>94519</v>
      </c>
      <c r="AG38">
        <v>94913</v>
      </c>
      <c r="AH38">
        <v>95150</v>
      </c>
      <c r="AI38">
        <v>95418</v>
      </c>
      <c r="AJ38">
        <v>95619</v>
      </c>
      <c r="AK38">
        <v>95604</v>
      </c>
      <c r="AL38">
        <v>95615</v>
      </c>
      <c r="AM38">
        <v>95967</v>
      </c>
      <c r="AN38">
        <v>95885</v>
      </c>
      <c r="AO38">
        <v>95976</v>
      </c>
      <c r="AP38">
        <v>96106</v>
      </c>
      <c r="AQ38">
        <v>96118</v>
      </c>
      <c r="AR38">
        <v>96139</v>
      </c>
      <c r="AS38">
        <v>96111</v>
      </c>
      <c r="AT38">
        <v>96172</v>
      </c>
      <c r="AU38">
        <v>96250</v>
      </c>
      <c r="AV38">
        <v>96451</v>
      </c>
      <c r="AW38">
        <v>96283</v>
      </c>
      <c r="AX38">
        <v>96416</v>
      </c>
      <c r="AY38">
        <v>96301</v>
      </c>
      <c r="AZ38">
        <v>96364</v>
      </c>
      <c r="BA38">
        <v>96621</v>
      </c>
      <c r="BB38">
        <v>96806</v>
      </c>
      <c r="BC38">
        <v>96891</v>
      </c>
      <c r="BD38">
        <v>97059</v>
      </c>
      <c r="BE38">
        <v>97095</v>
      </c>
      <c r="BF38">
        <v>97254</v>
      </c>
      <c r="BG38">
        <v>97265</v>
      </c>
      <c r="BH38">
        <v>97477</v>
      </c>
      <c r="BI38">
        <v>97608</v>
      </c>
      <c r="BJ38">
        <v>97659</v>
      </c>
      <c r="BK38">
        <v>97706</v>
      </c>
      <c r="BL38">
        <v>97765</v>
      </c>
      <c r="BM38">
        <v>97777</v>
      </c>
      <c r="BN38">
        <v>97694</v>
      </c>
      <c r="BO38">
        <v>97908</v>
      </c>
      <c r="BP38">
        <v>97881</v>
      </c>
      <c r="BQ38">
        <v>97954</v>
      </c>
      <c r="BR38">
        <v>97948</v>
      </c>
      <c r="BS38">
        <v>98024</v>
      </c>
      <c r="BT38">
        <v>98182</v>
      </c>
      <c r="BU38">
        <v>98218</v>
      </c>
      <c r="BV38">
        <v>98327</v>
      </c>
      <c r="BW38">
        <v>98351</v>
      </c>
      <c r="BX38">
        <v>98282</v>
      </c>
      <c r="BY38">
        <v>98373</v>
      </c>
      <c r="BZ38">
        <v>98299</v>
      </c>
      <c r="CA38">
        <v>98392</v>
      </c>
      <c r="CB38">
        <v>98336</v>
      </c>
      <c r="CC38">
        <v>98410</v>
      </c>
      <c r="CD38">
        <v>98603</v>
      </c>
      <c r="CE38">
        <v>98577</v>
      </c>
      <c r="CF38">
        <v>98597</v>
      </c>
      <c r="CG38">
        <v>98645</v>
      </c>
      <c r="CH38">
        <v>98695</v>
      </c>
      <c r="CI38">
        <v>98709</v>
      </c>
      <c r="CJ38">
        <v>98716</v>
      </c>
      <c r="CK38">
        <v>98809</v>
      </c>
      <c r="CL38">
        <v>98826</v>
      </c>
      <c r="CM38">
        <v>98867</v>
      </c>
      <c r="CN38">
        <v>98841</v>
      </c>
    </row>
    <row r="39" spans="1:92" x14ac:dyDescent="0.25">
      <c r="A39">
        <v>37</v>
      </c>
      <c r="B39">
        <v>84100</v>
      </c>
      <c r="C39">
        <v>86674</v>
      </c>
      <c r="D39">
        <v>85312</v>
      </c>
      <c r="E39">
        <v>85915</v>
      </c>
      <c r="F39">
        <v>86850</v>
      </c>
      <c r="G39">
        <v>86738</v>
      </c>
      <c r="H39">
        <v>86439</v>
      </c>
      <c r="I39">
        <v>86259</v>
      </c>
      <c r="J39">
        <v>87163</v>
      </c>
      <c r="K39">
        <v>88143</v>
      </c>
      <c r="L39">
        <v>89104</v>
      </c>
      <c r="M39">
        <v>89416</v>
      </c>
      <c r="N39">
        <v>89441</v>
      </c>
      <c r="O39">
        <v>88765</v>
      </c>
      <c r="P39">
        <v>89309</v>
      </c>
      <c r="Q39">
        <v>88973</v>
      </c>
      <c r="R39">
        <v>89991</v>
      </c>
      <c r="S39">
        <v>90125</v>
      </c>
      <c r="T39">
        <v>90568</v>
      </c>
      <c r="U39">
        <v>90896</v>
      </c>
      <c r="V39">
        <v>90709</v>
      </c>
      <c r="W39">
        <v>90584</v>
      </c>
      <c r="X39">
        <v>90903</v>
      </c>
      <c r="Y39">
        <v>92259</v>
      </c>
      <c r="Z39">
        <v>92784</v>
      </c>
      <c r="AA39">
        <v>92877</v>
      </c>
      <c r="AB39">
        <v>93482</v>
      </c>
      <c r="AC39">
        <v>94002</v>
      </c>
      <c r="AD39">
        <v>94504</v>
      </c>
      <c r="AE39">
        <v>94525</v>
      </c>
      <c r="AF39">
        <v>94347</v>
      </c>
      <c r="AG39">
        <v>94732</v>
      </c>
      <c r="AH39">
        <v>95016</v>
      </c>
      <c r="AI39">
        <v>95251</v>
      </c>
      <c r="AJ39">
        <v>95485</v>
      </c>
      <c r="AK39">
        <v>95464</v>
      </c>
      <c r="AL39">
        <v>95479</v>
      </c>
      <c r="AM39">
        <v>95815</v>
      </c>
      <c r="AN39">
        <v>95753</v>
      </c>
      <c r="AO39">
        <v>95834</v>
      </c>
      <c r="AP39">
        <v>95957</v>
      </c>
      <c r="AQ39">
        <v>96004</v>
      </c>
      <c r="AR39">
        <v>96004</v>
      </c>
      <c r="AS39">
        <v>95978</v>
      </c>
      <c r="AT39">
        <v>96044</v>
      </c>
      <c r="AU39">
        <v>96095</v>
      </c>
      <c r="AV39">
        <v>96338</v>
      </c>
      <c r="AW39">
        <v>96180</v>
      </c>
      <c r="AX39">
        <v>96297</v>
      </c>
      <c r="AY39">
        <v>96133</v>
      </c>
      <c r="AZ39">
        <v>96241</v>
      </c>
      <c r="BA39">
        <v>96529</v>
      </c>
      <c r="BB39">
        <v>96705</v>
      </c>
      <c r="BC39">
        <v>96795</v>
      </c>
      <c r="BD39">
        <v>96942</v>
      </c>
      <c r="BE39">
        <v>97012</v>
      </c>
      <c r="BF39">
        <v>97157</v>
      </c>
      <c r="BG39">
        <v>97178</v>
      </c>
      <c r="BH39">
        <v>97383</v>
      </c>
      <c r="BI39">
        <v>97515</v>
      </c>
      <c r="BJ39">
        <v>97583</v>
      </c>
      <c r="BK39">
        <v>97632</v>
      </c>
      <c r="BL39">
        <v>97694</v>
      </c>
      <c r="BM39">
        <v>97705</v>
      </c>
      <c r="BN39">
        <v>97624</v>
      </c>
      <c r="BO39">
        <v>97838</v>
      </c>
      <c r="BP39">
        <v>97803</v>
      </c>
      <c r="BQ39">
        <v>97888</v>
      </c>
      <c r="BR39">
        <v>97885</v>
      </c>
      <c r="BS39">
        <v>97961</v>
      </c>
      <c r="BT39">
        <v>98097</v>
      </c>
      <c r="BU39">
        <v>98159</v>
      </c>
      <c r="BV39">
        <v>98255</v>
      </c>
      <c r="BW39">
        <v>98282</v>
      </c>
      <c r="BX39">
        <v>98215</v>
      </c>
      <c r="BY39">
        <v>98308</v>
      </c>
      <c r="BZ39">
        <v>98229</v>
      </c>
      <c r="CA39">
        <v>98321</v>
      </c>
      <c r="CB39">
        <v>98267</v>
      </c>
      <c r="CC39">
        <v>98345</v>
      </c>
      <c r="CD39">
        <v>98542</v>
      </c>
      <c r="CE39">
        <v>98517</v>
      </c>
      <c r="CF39">
        <v>98539</v>
      </c>
      <c r="CG39">
        <v>98581</v>
      </c>
      <c r="CH39">
        <v>98638</v>
      </c>
      <c r="CI39">
        <v>98656</v>
      </c>
      <c r="CJ39">
        <v>98658</v>
      </c>
      <c r="CK39">
        <v>98747</v>
      </c>
      <c r="CL39">
        <v>98766</v>
      </c>
      <c r="CM39">
        <v>98817</v>
      </c>
      <c r="CN39">
        <v>98793</v>
      </c>
    </row>
    <row r="40" spans="1:92" x14ac:dyDescent="0.25">
      <c r="A40">
        <v>38</v>
      </c>
      <c r="B40">
        <v>83634</v>
      </c>
      <c r="C40">
        <v>86262</v>
      </c>
      <c r="D40">
        <v>84925</v>
      </c>
      <c r="E40">
        <v>85534</v>
      </c>
      <c r="F40">
        <v>86500</v>
      </c>
      <c r="G40">
        <v>86348</v>
      </c>
      <c r="H40">
        <v>86095</v>
      </c>
      <c r="I40">
        <v>85891</v>
      </c>
      <c r="J40">
        <v>86820</v>
      </c>
      <c r="K40">
        <v>87842</v>
      </c>
      <c r="L40">
        <v>88767</v>
      </c>
      <c r="M40">
        <v>89100</v>
      </c>
      <c r="N40">
        <v>89127</v>
      </c>
      <c r="O40">
        <v>88481</v>
      </c>
      <c r="P40">
        <v>89008</v>
      </c>
      <c r="Q40">
        <v>88655</v>
      </c>
      <c r="R40">
        <v>89691</v>
      </c>
      <c r="S40">
        <v>89800</v>
      </c>
      <c r="T40">
        <v>90247</v>
      </c>
      <c r="U40">
        <v>90647</v>
      </c>
      <c r="V40">
        <v>90445</v>
      </c>
      <c r="W40">
        <v>90323</v>
      </c>
      <c r="X40">
        <v>90670</v>
      </c>
      <c r="Y40">
        <v>92021</v>
      </c>
      <c r="Z40">
        <v>92546</v>
      </c>
      <c r="AA40">
        <v>92653</v>
      </c>
      <c r="AB40">
        <v>93240</v>
      </c>
      <c r="AC40">
        <v>93802</v>
      </c>
      <c r="AD40">
        <v>94292</v>
      </c>
      <c r="AE40">
        <v>94313</v>
      </c>
      <c r="AF40">
        <v>94174</v>
      </c>
      <c r="AG40">
        <v>94570</v>
      </c>
      <c r="AH40">
        <v>94868</v>
      </c>
      <c r="AI40">
        <v>95069</v>
      </c>
      <c r="AJ40">
        <v>95350</v>
      </c>
      <c r="AK40">
        <v>95301</v>
      </c>
      <c r="AL40">
        <v>95338</v>
      </c>
      <c r="AM40">
        <v>95676</v>
      </c>
      <c r="AN40">
        <v>95632</v>
      </c>
      <c r="AO40">
        <v>95690</v>
      </c>
      <c r="AP40">
        <v>95815</v>
      </c>
      <c r="AQ40">
        <v>95855</v>
      </c>
      <c r="AR40">
        <v>95856</v>
      </c>
      <c r="AS40">
        <v>95827</v>
      </c>
      <c r="AT40">
        <v>95904</v>
      </c>
      <c r="AU40">
        <v>95937</v>
      </c>
      <c r="AV40">
        <v>96233</v>
      </c>
      <c r="AW40">
        <v>96030</v>
      </c>
      <c r="AX40">
        <v>96156</v>
      </c>
      <c r="AY40">
        <v>95999</v>
      </c>
      <c r="AZ40">
        <v>96105</v>
      </c>
      <c r="BA40">
        <v>96419</v>
      </c>
      <c r="BB40">
        <v>96586</v>
      </c>
      <c r="BC40">
        <v>96673</v>
      </c>
      <c r="BD40">
        <v>96803</v>
      </c>
      <c r="BE40">
        <v>96907</v>
      </c>
      <c r="BF40">
        <v>97046</v>
      </c>
      <c r="BG40">
        <v>97066</v>
      </c>
      <c r="BH40">
        <v>97308</v>
      </c>
      <c r="BI40">
        <v>97416</v>
      </c>
      <c r="BJ40">
        <v>97492</v>
      </c>
      <c r="BK40">
        <v>97546</v>
      </c>
      <c r="BL40">
        <v>97634</v>
      </c>
      <c r="BM40">
        <v>97621</v>
      </c>
      <c r="BN40">
        <v>97532</v>
      </c>
      <c r="BO40">
        <v>97763</v>
      </c>
      <c r="BP40">
        <v>97726</v>
      </c>
      <c r="BQ40">
        <v>97811</v>
      </c>
      <c r="BR40">
        <v>97808</v>
      </c>
      <c r="BS40">
        <v>97892</v>
      </c>
      <c r="BT40">
        <v>98025</v>
      </c>
      <c r="BU40">
        <v>98084</v>
      </c>
      <c r="BV40">
        <v>98172</v>
      </c>
      <c r="BW40">
        <v>98210</v>
      </c>
      <c r="BX40">
        <v>98143</v>
      </c>
      <c r="BY40">
        <v>98231</v>
      </c>
      <c r="BZ40">
        <v>98165</v>
      </c>
      <c r="CA40">
        <v>98244</v>
      </c>
      <c r="CB40">
        <v>98197</v>
      </c>
      <c r="CC40">
        <v>98270</v>
      </c>
      <c r="CD40">
        <v>98474</v>
      </c>
      <c r="CE40">
        <v>98455</v>
      </c>
      <c r="CF40">
        <v>98467</v>
      </c>
      <c r="CG40">
        <v>98529</v>
      </c>
      <c r="CH40">
        <v>98574</v>
      </c>
      <c r="CI40">
        <v>98600</v>
      </c>
      <c r="CJ40">
        <v>98599</v>
      </c>
      <c r="CK40">
        <v>98692</v>
      </c>
      <c r="CL40">
        <v>98706</v>
      </c>
      <c r="CM40">
        <v>98759</v>
      </c>
      <c r="CN40">
        <v>98731</v>
      </c>
    </row>
    <row r="41" spans="1:92" x14ac:dyDescent="0.25">
      <c r="A41">
        <v>39</v>
      </c>
      <c r="B41">
        <v>83093</v>
      </c>
      <c r="C41">
        <v>85902</v>
      </c>
      <c r="D41">
        <v>84455</v>
      </c>
      <c r="E41">
        <v>85123</v>
      </c>
      <c r="F41">
        <v>86072</v>
      </c>
      <c r="G41">
        <v>85945</v>
      </c>
      <c r="H41">
        <v>85691</v>
      </c>
      <c r="I41">
        <v>85443</v>
      </c>
      <c r="J41">
        <v>86422</v>
      </c>
      <c r="K41">
        <v>87456</v>
      </c>
      <c r="L41">
        <v>88394</v>
      </c>
      <c r="M41">
        <v>88741</v>
      </c>
      <c r="N41">
        <v>88737</v>
      </c>
      <c r="O41">
        <v>88090</v>
      </c>
      <c r="P41">
        <v>88632</v>
      </c>
      <c r="Q41">
        <v>88307</v>
      </c>
      <c r="R41">
        <v>89399</v>
      </c>
      <c r="S41">
        <v>89426</v>
      </c>
      <c r="T41">
        <v>89942</v>
      </c>
      <c r="U41">
        <v>90383</v>
      </c>
      <c r="V41">
        <v>90141</v>
      </c>
      <c r="W41">
        <v>90044</v>
      </c>
      <c r="X41">
        <v>90378</v>
      </c>
      <c r="Y41">
        <v>91743</v>
      </c>
      <c r="Z41">
        <v>92315</v>
      </c>
      <c r="AA41">
        <v>92375</v>
      </c>
      <c r="AB41">
        <v>93000</v>
      </c>
      <c r="AC41">
        <v>93559</v>
      </c>
      <c r="AD41">
        <v>94067</v>
      </c>
      <c r="AE41">
        <v>94100</v>
      </c>
      <c r="AF41">
        <v>93963</v>
      </c>
      <c r="AG41">
        <v>94367</v>
      </c>
      <c r="AH41">
        <v>94687</v>
      </c>
      <c r="AI41">
        <v>94903</v>
      </c>
      <c r="AJ41">
        <v>95177</v>
      </c>
      <c r="AK41">
        <v>95138</v>
      </c>
      <c r="AL41">
        <v>95172</v>
      </c>
      <c r="AM41">
        <v>95523</v>
      </c>
      <c r="AN41">
        <v>95466</v>
      </c>
      <c r="AO41">
        <v>95536</v>
      </c>
      <c r="AP41">
        <v>95670</v>
      </c>
      <c r="AQ41">
        <v>95714</v>
      </c>
      <c r="AR41">
        <v>95705</v>
      </c>
      <c r="AS41">
        <v>95671</v>
      </c>
      <c r="AT41">
        <v>95749</v>
      </c>
      <c r="AU41">
        <v>95812</v>
      </c>
      <c r="AV41">
        <v>96081</v>
      </c>
      <c r="AW41">
        <v>95869</v>
      </c>
      <c r="AX41">
        <v>96025</v>
      </c>
      <c r="AY41">
        <v>95805</v>
      </c>
      <c r="AZ41">
        <v>95973</v>
      </c>
      <c r="BA41">
        <v>96278</v>
      </c>
      <c r="BB41">
        <v>96453</v>
      </c>
      <c r="BC41">
        <v>96526</v>
      </c>
      <c r="BD41">
        <v>96642</v>
      </c>
      <c r="BE41">
        <v>96796</v>
      </c>
      <c r="BF41">
        <v>96930</v>
      </c>
      <c r="BG41">
        <v>96951</v>
      </c>
      <c r="BH41">
        <v>97214</v>
      </c>
      <c r="BI41">
        <v>97336</v>
      </c>
      <c r="BJ41">
        <v>97394</v>
      </c>
      <c r="BK41">
        <v>97457</v>
      </c>
      <c r="BL41">
        <v>97530</v>
      </c>
      <c r="BM41">
        <v>97542</v>
      </c>
      <c r="BN41">
        <v>97446</v>
      </c>
      <c r="BO41">
        <v>97692</v>
      </c>
      <c r="BP41">
        <v>97641</v>
      </c>
      <c r="BQ41">
        <v>97734</v>
      </c>
      <c r="BR41">
        <v>97730</v>
      </c>
      <c r="BS41">
        <v>97817</v>
      </c>
      <c r="BT41">
        <v>97945</v>
      </c>
      <c r="BU41">
        <v>97999</v>
      </c>
      <c r="BV41">
        <v>98096</v>
      </c>
      <c r="BW41">
        <v>98132</v>
      </c>
      <c r="BX41">
        <v>98068</v>
      </c>
      <c r="BY41">
        <v>98146</v>
      </c>
      <c r="BZ41">
        <v>98083</v>
      </c>
      <c r="CA41">
        <v>98168</v>
      </c>
      <c r="CB41">
        <v>98116</v>
      </c>
      <c r="CC41">
        <v>98191</v>
      </c>
      <c r="CD41">
        <v>98396</v>
      </c>
      <c r="CE41">
        <v>98374</v>
      </c>
      <c r="CF41">
        <v>98382</v>
      </c>
      <c r="CG41">
        <v>98453</v>
      </c>
      <c r="CH41">
        <v>98507</v>
      </c>
      <c r="CI41">
        <v>98523</v>
      </c>
      <c r="CJ41">
        <v>98526</v>
      </c>
      <c r="CK41">
        <v>98625</v>
      </c>
      <c r="CL41">
        <v>98639</v>
      </c>
      <c r="CM41">
        <v>98697</v>
      </c>
      <c r="CN41">
        <v>98666</v>
      </c>
    </row>
    <row r="42" spans="1:92" x14ac:dyDescent="0.25">
      <c r="A42">
        <v>40</v>
      </c>
      <c r="B42">
        <v>82642</v>
      </c>
      <c r="C42">
        <v>85440</v>
      </c>
      <c r="D42">
        <v>83992</v>
      </c>
      <c r="E42">
        <v>84720</v>
      </c>
      <c r="F42">
        <v>85656</v>
      </c>
      <c r="G42">
        <v>85510</v>
      </c>
      <c r="H42">
        <v>85286</v>
      </c>
      <c r="I42">
        <v>85010</v>
      </c>
      <c r="J42">
        <v>86038</v>
      </c>
      <c r="K42">
        <v>87115</v>
      </c>
      <c r="L42">
        <v>88033</v>
      </c>
      <c r="M42">
        <v>88411</v>
      </c>
      <c r="N42">
        <v>88349</v>
      </c>
      <c r="O42">
        <v>87727</v>
      </c>
      <c r="P42">
        <v>88261</v>
      </c>
      <c r="Q42">
        <v>87959</v>
      </c>
      <c r="R42">
        <v>89078</v>
      </c>
      <c r="S42">
        <v>89144</v>
      </c>
      <c r="T42">
        <v>89556</v>
      </c>
      <c r="U42">
        <v>90122</v>
      </c>
      <c r="V42">
        <v>89849</v>
      </c>
      <c r="W42">
        <v>89731</v>
      </c>
      <c r="X42">
        <v>90080</v>
      </c>
      <c r="Y42">
        <v>91490</v>
      </c>
      <c r="Z42">
        <v>92059</v>
      </c>
      <c r="AA42">
        <v>92138</v>
      </c>
      <c r="AB42">
        <v>92737</v>
      </c>
      <c r="AC42">
        <v>93340</v>
      </c>
      <c r="AD42">
        <v>93863</v>
      </c>
      <c r="AE42">
        <v>93857</v>
      </c>
      <c r="AF42">
        <v>93735</v>
      </c>
      <c r="AG42">
        <v>94162</v>
      </c>
      <c r="AH42">
        <v>94459</v>
      </c>
      <c r="AI42">
        <v>94691</v>
      </c>
      <c r="AJ42">
        <v>94987</v>
      </c>
      <c r="AK42">
        <v>94957</v>
      </c>
      <c r="AL42">
        <v>94987</v>
      </c>
      <c r="AM42">
        <v>95353</v>
      </c>
      <c r="AN42">
        <v>95245</v>
      </c>
      <c r="AO42">
        <v>95364</v>
      </c>
      <c r="AP42">
        <v>95527</v>
      </c>
      <c r="AQ42">
        <v>95556</v>
      </c>
      <c r="AR42">
        <v>95518</v>
      </c>
      <c r="AS42">
        <v>95465</v>
      </c>
      <c r="AT42">
        <v>95541</v>
      </c>
      <c r="AU42">
        <v>95608</v>
      </c>
      <c r="AV42">
        <v>95902</v>
      </c>
      <c r="AW42">
        <v>95683</v>
      </c>
      <c r="AX42">
        <v>95865</v>
      </c>
      <c r="AY42">
        <v>95620</v>
      </c>
      <c r="AZ42">
        <v>95822</v>
      </c>
      <c r="BA42">
        <v>96107</v>
      </c>
      <c r="BB42">
        <v>96314</v>
      </c>
      <c r="BC42">
        <v>96370</v>
      </c>
      <c r="BD42">
        <v>96505</v>
      </c>
      <c r="BE42">
        <v>96652</v>
      </c>
      <c r="BF42">
        <v>96816</v>
      </c>
      <c r="BG42">
        <v>96818</v>
      </c>
      <c r="BH42">
        <v>97078</v>
      </c>
      <c r="BI42">
        <v>97211</v>
      </c>
      <c r="BJ42">
        <v>97310</v>
      </c>
      <c r="BK42">
        <v>97359</v>
      </c>
      <c r="BL42">
        <v>97418</v>
      </c>
      <c r="BM42">
        <v>97412</v>
      </c>
      <c r="BN42">
        <v>97352</v>
      </c>
      <c r="BO42">
        <v>97582</v>
      </c>
      <c r="BP42">
        <v>97550</v>
      </c>
      <c r="BQ42">
        <v>97629</v>
      </c>
      <c r="BR42">
        <v>97647</v>
      </c>
      <c r="BS42">
        <v>97732</v>
      </c>
      <c r="BT42">
        <v>97866</v>
      </c>
      <c r="BU42">
        <v>97914</v>
      </c>
      <c r="BV42">
        <v>98006</v>
      </c>
      <c r="BW42">
        <v>98041</v>
      </c>
      <c r="BX42">
        <v>98000</v>
      </c>
      <c r="BY42">
        <v>98074</v>
      </c>
      <c r="BZ42">
        <v>97999</v>
      </c>
      <c r="CA42">
        <v>98081</v>
      </c>
      <c r="CB42">
        <v>98037</v>
      </c>
      <c r="CC42">
        <v>98100</v>
      </c>
      <c r="CD42">
        <v>98317</v>
      </c>
      <c r="CE42">
        <v>98307</v>
      </c>
      <c r="CF42">
        <v>98301</v>
      </c>
      <c r="CG42">
        <v>98381</v>
      </c>
      <c r="CH42">
        <v>98433</v>
      </c>
      <c r="CI42">
        <v>98450</v>
      </c>
      <c r="CJ42">
        <v>98452</v>
      </c>
      <c r="CK42">
        <v>98555</v>
      </c>
      <c r="CL42">
        <v>98560</v>
      </c>
      <c r="CM42">
        <v>98616</v>
      </c>
      <c r="CN42">
        <v>98587</v>
      </c>
    </row>
    <row r="43" spans="1:92" x14ac:dyDescent="0.25">
      <c r="A43">
        <v>41</v>
      </c>
      <c r="B43">
        <v>82180</v>
      </c>
      <c r="C43">
        <v>85006</v>
      </c>
      <c r="D43">
        <v>83526</v>
      </c>
      <c r="E43">
        <v>84245</v>
      </c>
      <c r="F43">
        <v>85217</v>
      </c>
      <c r="G43">
        <v>85105</v>
      </c>
      <c r="H43">
        <v>84890</v>
      </c>
      <c r="I43">
        <v>84600</v>
      </c>
      <c r="J43">
        <v>85632</v>
      </c>
      <c r="K43">
        <v>86743</v>
      </c>
      <c r="L43">
        <v>87622</v>
      </c>
      <c r="M43">
        <v>88106</v>
      </c>
      <c r="N43">
        <v>87991</v>
      </c>
      <c r="O43">
        <v>87325</v>
      </c>
      <c r="P43">
        <v>87896</v>
      </c>
      <c r="Q43">
        <v>87649</v>
      </c>
      <c r="R43">
        <v>88729</v>
      </c>
      <c r="S43">
        <v>88782</v>
      </c>
      <c r="T43">
        <v>89242</v>
      </c>
      <c r="U43">
        <v>89759</v>
      </c>
      <c r="V43">
        <v>89573</v>
      </c>
      <c r="W43">
        <v>89429</v>
      </c>
      <c r="X43">
        <v>89814</v>
      </c>
      <c r="Y43">
        <v>91180</v>
      </c>
      <c r="Z43">
        <v>91805</v>
      </c>
      <c r="AA43">
        <v>91835</v>
      </c>
      <c r="AB43">
        <v>92480</v>
      </c>
      <c r="AC43">
        <v>93086</v>
      </c>
      <c r="AD43">
        <v>93601</v>
      </c>
      <c r="AE43">
        <v>93595</v>
      </c>
      <c r="AF43">
        <v>93490</v>
      </c>
      <c r="AG43">
        <v>93959</v>
      </c>
      <c r="AH43">
        <v>94288</v>
      </c>
      <c r="AI43">
        <v>94463</v>
      </c>
      <c r="AJ43">
        <v>94799</v>
      </c>
      <c r="AK43">
        <v>94771</v>
      </c>
      <c r="AL43">
        <v>94796</v>
      </c>
      <c r="AM43">
        <v>95172</v>
      </c>
      <c r="AN43">
        <v>95060</v>
      </c>
      <c r="AO43">
        <v>95157</v>
      </c>
      <c r="AP43">
        <v>95357</v>
      </c>
      <c r="AQ43">
        <v>95388</v>
      </c>
      <c r="AR43">
        <v>95316</v>
      </c>
      <c r="AS43">
        <v>95259</v>
      </c>
      <c r="AT43">
        <v>95377</v>
      </c>
      <c r="AU43">
        <v>95401</v>
      </c>
      <c r="AV43">
        <v>95695</v>
      </c>
      <c r="AW43">
        <v>95484</v>
      </c>
      <c r="AX43">
        <v>95698</v>
      </c>
      <c r="AY43">
        <v>95431</v>
      </c>
      <c r="AZ43">
        <v>95661</v>
      </c>
      <c r="BA43">
        <v>95942</v>
      </c>
      <c r="BB43">
        <v>96160</v>
      </c>
      <c r="BC43">
        <v>96216</v>
      </c>
      <c r="BD43">
        <v>96348</v>
      </c>
      <c r="BE43">
        <v>96518</v>
      </c>
      <c r="BF43">
        <v>96692</v>
      </c>
      <c r="BG43">
        <v>96670</v>
      </c>
      <c r="BH43">
        <v>96961</v>
      </c>
      <c r="BI43">
        <v>97069</v>
      </c>
      <c r="BJ43">
        <v>97205</v>
      </c>
      <c r="BK43">
        <v>97248</v>
      </c>
      <c r="BL43">
        <v>97318</v>
      </c>
      <c r="BM43">
        <v>97310</v>
      </c>
      <c r="BN43">
        <v>97268</v>
      </c>
      <c r="BO43">
        <v>97465</v>
      </c>
      <c r="BP43">
        <v>97436</v>
      </c>
      <c r="BQ43">
        <v>97536</v>
      </c>
      <c r="BR43">
        <v>97533</v>
      </c>
      <c r="BS43">
        <v>97637</v>
      </c>
      <c r="BT43">
        <v>97781</v>
      </c>
      <c r="BU43">
        <v>97819</v>
      </c>
      <c r="BV43">
        <v>97913</v>
      </c>
      <c r="BW43">
        <v>97958</v>
      </c>
      <c r="BX43">
        <v>97898</v>
      </c>
      <c r="BY43">
        <v>97990</v>
      </c>
      <c r="BZ43">
        <v>97912</v>
      </c>
      <c r="CA43">
        <v>97994</v>
      </c>
      <c r="CB43">
        <v>97949</v>
      </c>
      <c r="CC43">
        <v>98020</v>
      </c>
      <c r="CD43">
        <v>98227</v>
      </c>
      <c r="CE43">
        <v>98220</v>
      </c>
      <c r="CF43">
        <v>98197</v>
      </c>
      <c r="CG43">
        <v>98300</v>
      </c>
      <c r="CH43">
        <v>98353</v>
      </c>
      <c r="CI43">
        <v>98368</v>
      </c>
      <c r="CJ43">
        <v>98368</v>
      </c>
      <c r="CK43">
        <v>98480</v>
      </c>
      <c r="CL43">
        <v>98497</v>
      </c>
      <c r="CM43">
        <v>98541</v>
      </c>
      <c r="CN43">
        <v>98513</v>
      </c>
    </row>
    <row r="44" spans="1:92" x14ac:dyDescent="0.25">
      <c r="A44">
        <v>42</v>
      </c>
      <c r="B44">
        <v>81784</v>
      </c>
      <c r="C44">
        <v>84614</v>
      </c>
      <c r="D44">
        <v>83165</v>
      </c>
      <c r="E44">
        <v>83871</v>
      </c>
      <c r="F44">
        <v>84834</v>
      </c>
      <c r="G44">
        <v>84738</v>
      </c>
      <c r="H44">
        <v>84542</v>
      </c>
      <c r="I44">
        <v>84231</v>
      </c>
      <c r="J44">
        <v>85303</v>
      </c>
      <c r="K44">
        <v>86408</v>
      </c>
      <c r="L44">
        <v>87280</v>
      </c>
      <c r="M44">
        <v>87797</v>
      </c>
      <c r="N44">
        <v>87647</v>
      </c>
      <c r="O44">
        <v>86976</v>
      </c>
      <c r="P44">
        <v>87563</v>
      </c>
      <c r="Q44">
        <v>87286</v>
      </c>
      <c r="R44">
        <v>88429</v>
      </c>
      <c r="S44">
        <v>88489</v>
      </c>
      <c r="T44">
        <v>88974</v>
      </c>
      <c r="U44">
        <v>89482</v>
      </c>
      <c r="V44">
        <v>89278</v>
      </c>
      <c r="W44">
        <v>89153</v>
      </c>
      <c r="X44">
        <v>89511</v>
      </c>
      <c r="Y44">
        <v>90897</v>
      </c>
      <c r="Z44">
        <v>91547</v>
      </c>
      <c r="AA44">
        <v>91521</v>
      </c>
      <c r="AB44">
        <v>92245</v>
      </c>
      <c r="AC44">
        <v>92795</v>
      </c>
      <c r="AD44">
        <v>93345</v>
      </c>
      <c r="AE44">
        <v>93354</v>
      </c>
      <c r="AF44">
        <v>93259</v>
      </c>
      <c r="AG44">
        <v>93706</v>
      </c>
      <c r="AH44">
        <v>94080</v>
      </c>
      <c r="AI44">
        <v>94240</v>
      </c>
      <c r="AJ44">
        <v>94596</v>
      </c>
      <c r="AK44">
        <v>94561</v>
      </c>
      <c r="AL44">
        <v>94586</v>
      </c>
      <c r="AM44">
        <v>94965</v>
      </c>
      <c r="AN44">
        <v>94869</v>
      </c>
      <c r="AO44">
        <v>94946</v>
      </c>
      <c r="AP44">
        <v>95193</v>
      </c>
      <c r="AQ44">
        <v>95187</v>
      </c>
      <c r="AR44">
        <v>95138</v>
      </c>
      <c r="AS44">
        <v>95095</v>
      </c>
      <c r="AT44">
        <v>95187</v>
      </c>
      <c r="AU44">
        <v>95211</v>
      </c>
      <c r="AV44">
        <v>95505</v>
      </c>
      <c r="AW44">
        <v>95290</v>
      </c>
      <c r="AX44">
        <v>95526</v>
      </c>
      <c r="AY44">
        <v>95227</v>
      </c>
      <c r="AZ44">
        <v>95477</v>
      </c>
      <c r="BA44">
        <v>95789</v>
      </c>
      <c r="BB44">
        <v>96019</v>
      </c>
      <c r="BC44">
        <v>96057</v>
      </c>
      <c r="BD44">
        <v>96194</v>
      </c>
      <c r="BE44">
        <v>96353</v>
      </c>
      <c r="BF44">
        <v>96528</v>
      </c>
      <c r="BG44">
        <v>96513</v>
      </c>
      <c r="BH44">
        <v>96839</v>
      </c>
      <c r="BI44">
        <v>96921</v>
      </c>
      <c r="BJ44">
        <v>97078</v>
      </c>
      <c r="BK44">
        <v>97129</v>
      </c>
      <c r="BL44">
        <v>97210</v>
      </c>
      <c r="BM44">
        <v>97190</v>
      </c>
      <c r="BN44">
        <v>97170</v>
      </c>
      <c r="BO44">
        <v>97343</v>
      </c>
      <c r="BP44">
        <v>97343</v>
      </c>
      <c r="BQ44">
        <v>97419</v>
      </c>
      <c r="BR44">
        <v>97419</v>
      </c>
      <c r="BS44">
        <v>97546</v>
      </c>
      <c r="BT44">
        <v>97675</v>
      </c>
      <c r="BU44">
        <v>97722</v>
      </c>
      <c r="BV44">
        <v>97806</v>
      </c>
      <c r="BW44">
        <v>97852</v>
      </c>
      <c r="BX44">
        <v>97806</v>
      </c>
      <c r="BY44">
        <v>97885</v>
      </c>
      <c r="BZ44">
        <v>97810</v>
      </c>
      <c r="CA44">
        <v>97894</v>
      </c>
      <c r="CB44">
        <v>97858</v>
      </c>
      <c r="CC44">
        <v>97925</v>
      </c>
      <c r="CD44">
        <v>98134</v>
      </c>
      <c r="CE44">
        <v>98130</v>
      </c>
      <c r="CF44">
        <v>98104</v>
      </c>
      <c r="CG44">
        <v>98210</v>
      </c>
      <c r="CH44">
        <v>98267</v>
      </c>
      <c r="CI44">
        <v>98280</v>
      </c>
      <c r="CJ44">
        <v>98275</v>
      </c>
      <c r="CK44">
        <v>98397</v>
      </c>
      <c r="CL44">
        <v>98418</v>
      </c>
      <c r="CM44">
        <v>98450</v>
      </c>
      <c r="CN44">
        <v>98440</v>
      </c>
    </row>
    <row r="45" spans="1:92" x14ac:dyDescent="0.25">
      <c r="A45">
        <v>43</v>
      </c>
      <c r="B45">
        <v>81305</v>
      </c>
      <c r="C45">
        <v>84136</v>
      </c>
      <c r="D45">
        <v>82675</v>
      </c>
      <c r="E45">
        <v>83436</v>
      </c>
      <c r="F45">
        <v>84389</v>
      </c>
      <c r="G45">
        <v>84238</v>
      </c>
      <c r="H45">
        <v>84096</v>
      </c>
      <c r="I45">
        <v>83752</v>
      </c>
      <c r="J45">
        <v>84799</v>
      </c>
      <c r="K45">
        <v>85948</v>
      </c>
      <c r="L45">
        <v>86935</v>
      </c>
      <c r="M45">
        <v>87383</v>
      </c>
      <c r="N45">
        <v>87237</v>
      </c>
      <c r="O45">
        <v>86523</v>
      </c>
      <c r="P45">
        <v>87115</v>
      </c>
      <c r="Q45">
        <v>86900</v>
      </c>
      <c r="R45">
        <v>87922</v>
      </c>
      <c r="S45">
        <v>88135</v>
      </c>
      <c r="T45">
        <v>88613</v>
      </c>
      <c r="U45">
        <v>89123</v>
      </c>
      <c r="V45">
        <v>88901</v>
      </c>
      <c r="W45">
        <v>88777</v>
      </c>
      <c r="X45">
        <v>89132</v>
      </c>
      <c r="Y45">
        <v>90600</v>
      </c>
      <c r="Z45">
        <v>91216</v>
      </c>
      <c r="AA45">
        <v>91231</v>
      </c>
      <c r="AB45">
        <v>91917</v>
      </c>
      <c r="AC45">
        <v>92485</v>
      </c>
      <c r="AD45">
        <v>93029</v>
      </c>
      <c r="AE45">
        <v>93048</v>
      </c>
      <c r="AF45">
        <v>92997</v>
      </c>
      <c r="AG45">
        <v>93428</v>
      </c>
      <c r="AH45">
        <v>93802</v>
      </c>
      <c r="AI45">
        <v>93983</v>
      </c>
      <c r="AJ45">
        <v>94310</v>
      </c>
      <c r="AK45">
        <v>94287</v>
      </c>
      <c r="AL45">
        <v>94310</v>
      </c>
      <c r="AM45">
        <v>94675</v>
      </c>
      <c r="AN45">
        <v>94581</v>
      </c>
      <c r="AO45">
        <v>94682</v>
      </c>
      <c r="AP45">
        <v>94953</v>
      </c>
      <c r="AQ45">
        <v>94947</v>
      </c>
      <c r="AR45">
        <v>94929</v>
      </c>
      <c r="AS45">
        <v>94858</v>
      </c>
      <c r="AT45">
        <v>94924</v>
      </c>
      <c r="AU45">
        <v>95020</v>
      </c>
      <c r="AV45">
        <v>95252</v>
      </c>
      <c r="AW45">
        <v>95081</v>
      </c>
      <c r="AX45">
        <v>95292</v>
      </c>
      <c r="AY45">
        <v>94999</v>
      </c>
      <c r="AZ45">
        <v>95251</v>
      </c>
      <c r="BA45">
        <v>95578</v>
      </c>
      <c r="BB45">
        <v>95805</v>
      </c>
      <c r="BC45">
        <v>95834</v>
      </c>
      <c r="BD45">
        <v>96010</v>
      </c>
      <c r="BE45">
        <v>96173</v>
      </c>
      <c r="BF45">
        <v>96331</v>
      </c>
      <c r="BG45">
        <v>96329</v>
      </c>
      <c r="BH45">
        <v>96691</v>
      </c>
      <c r="BI45">
        <v>96767</v>
      </c>
      <c r="BJ45">
        <v>96927</v>
      </c>
      <c r="BK45">
        <v>96967</v>
      </c>
      <c r="BL45">
        <v>97097</v>
      </c>
      <c r="BM45">
        <v>97043</v>
      </c>
      <c r="BN45">
        <v>97048</v>
      </c>
      <c r="BO45">
        <v>97229</v>
      </c>
      <c r="BP45">
        <v>97216</v>
      </c>
      <c r="BQ45">
        <v>97318</v>
      </c>
      <c r="BR45">
        <v>97286</v>
      </c>
      <c r="BS45">
        <v>97437</v>
      </c>
      <c r="BT45">
        <v>97566</v>
      </c>
      <c r="BU45">
        <v>97628</v>
      </c>
      <c r="BV45">
        <v>97709</v>
      </c>
      <c r="BW45">
        <v>97742</v>
      </c>
      <c r="BX45">
        <v>97698</v>
      </c>
      <c r="BY45">
        <v>97793</v>
      </c>
      <c r="BZ45">
        <v>97710</v>
      </c>
      <c r="CA45">
        <v>97786</v>
      </c>
      <c r="CB45">
        <v>97748</v>
      </c>
      <c r="CC45">
        <v>97822</v>
      </c>
      <c r="CD45">
        <v>98028</v>
      </c>
      <c r="CE45">
        <v>98043</v>
      </c>
      <c r="CF45">
        <v>98016</v>
      </c>
      <c r="CG45">
        <v>98117</v>
      </c>
      <c r="CH45">
        <v>98183</v>
      </c>
      <c r="CI45">
        <v>98191</v>
      </c>
      <c r="CJ45">
        <v>98186</v>
      </c>
      <c r="CK45">
        <v>98314</v>
      </c>
      <c r="CL45">
        <v>98319</v>
      </c>
      <c r="CM45">
        <v>98366</v>
      </c>
      <c r="CN45">
        <v>98343</v>
      </c>
    </row>
    <row r="46" spans="1:92" x14ac:dyDescent="0.25">
      <c r="A46">
        <v>44</v>
      </c>
      <c r="B46">
        <v>80829</v>
      </c>
      <c r="C46">
        <v>83724</v>
      </c>
      <c r="D46">
        <v>82233</v>
      </c>
      <c r="E46">
        <v>83048</v>
      </c>
      <c r="F46">
        <v>83950</v>
      </c>
      <c r="G46">
        <v>83735</v>
      </c>
      <c r="H46">
        <v>83648</v>
      </c>
      <c r="I46">
        <v>83267</v>
      </c>
      <c r="J46">
        <v>84364</v>
      </c>
      <c r="K46">
        <v>85605</v>
      </c>
      <c r="L46">
        <v>86518</v>
      </c>
      <c r="M46">
        <v>87037</v>
      </c>
      <c r="N46">
        <v>86878</v>
      </c>
      <c r="O46">
        <v>86135</v>
      </c>
      <c r="P46">
        <v>86718</v>
      </c>
      <c r="Q46">
        <v>86479</v>
      </c>
      <c r="R46">
        <v>87555</v>
      </c>
      <c r="S46">
        <v>87760</v>
      </c>
      <c r="T46">
        <v>88236</v>
      </c>
      <c r="U46">
        <v>88802</v>
      </c>
      <c r="V46">
        <v>88525</v>
      </c>
      <c r="W46">
        <v>88431</v>
      </c>
      <c r="X46">
        <v>88729</v>
      </c>
      <c r="Y46">
        <v>90218</v>
      </c>
      <c r="Z46">
        <v>90896</v>
      </c>
      <c r="AA46">
        <v>90950</v>
      </c>
      <c r="AB46">
        <v>91534</v>
      </c>
      <c r="AC46">
        <v>92150</v>
      </c>
      <c r="AD46">
        <v>92773</v>
      </c>
      <c r="AE46">
        <v>92701</v>
      </c>
      <c r="AF46">
        <v>92671</v>
      </c>
      <c r="AG46">
        <v>93146</v>
      </c>
      <c r="AH46">
        <v>93542</v>
      </c>
      <c r="AI46">
        <v>93700</v>
      </c>
      <c r="AJ46">
        <v>94050</v>
      </c>
      <c r="AK46">
        <v>94068</v>
      </c>
      <c r="AL46">
        <v>94072</v>
      </c>
      <c r="AM46">
        <v>94446</v>
      </c>
      <c r="AN46">
        <v>94346</v>
      </c>
      <c r="AO46">
        <v>94445</v>
      </c>
      <c r="AP46">
        <v>94744</v>
      </c>
      <c r="AQ46">
        <v>94705</v>
      </c>
      <c r="AR46">
        <v>94638</v>
      </c>
      <c r="AS46">
        <v>94617</v>
      </c>
      <c r="AT46">
        <v>94704</v>
      </c>
      <c r="AU46">
        <v>94766</v>
      </c>
      <c r="AV46">
        <v>95019</v>
      </c>
      <c r="AW46">
        <v>94819</v>
      </c>
      <c r="AX46">
        <v>95071</v>
      </c>
      <c r="AY46">
        <v>94739</v>
      </c>
      <c r="AZ46">
        <v>95026</v>
      </c>
      <c r="BA46">
        <v>95353</v>
      </c>
      <c r="BB46">
        <v>95578</v>
      </c>
      <c r="BC46">
        <v>95608</v>
      </c>
      <c r="BD46">
        <v>95785</v>
      </c>
      <c r="BE46">
        <v>95950</v>
      </c>
      <c r="BF46">
        <v>96130</v>
      </c>
      <c r="BG46">
        <v>96146</v>
      </c>
      <c r="BH46">
        <v>96526</v>
      </c>
      <c r="BI46">
        <v>96607</v>
      </c>
      <c r="BJ46">
        <v>96787</v>
      </c>
      <c r="BK46">
        <v>96797</v>
      </c>
      <c r="BL46">
        <v>96953</v>
      </c>
      <c r="BM46">
        <v>96867</v>
      </c>
      <c r="BN46">
        <v>96897</v>
      </c>
      <c r="BO46">
        <v>97067</v>
      </c>
      <c r="BP46">
        <v>97084</v>
      </c>
      <c r="BQ46">
        <v>97178</v>
      </c>
      <c r="BR46">
        <v>97170</v>
      </c>
      <c r="BS46">
        <v>97320</v>
      </c>
      <c r="BT46">
        <v>97441</v>
      </c>
      <c r="BU46">
        <v>97517</v>
      </c>
      <c r="BV46">
        <v>97594</v>
      </c>
      <c r="BW46">
        <v>97606</v>
      </c>
      <c r="BX46">
        <v>97593</v>
      </c>
      <c r="BY46">
        <v>97674</v>
      </c>
      <c r="BZ46">
        <v>97591</v>
      </c>
      <c r="CA46">
        <v>97676</v>
      </c>
      <c r="CB46">
        <v>97623</v>
      </c>
      <c r="CC46">
        <v>97714</v>
      </c>
      <c r="CD46">
        <v>97913</v>
      </c>
      <c r="CE46">
        <v>97934</v>
      </c>
      <c r="CF46">
        <v>97919</v>
      </c>
      <c r="CG46">
        <v>98013</v>
      </c>
      <c r="CH46">
        <v>98073</v>
      </c>
      <c r="CI46">
        <v>98099</v>
      </c>
      <c r="CJ46">
        <v>98083</v>
      </c>
      <c r="CK46">
        <v>98213</v>
      </c>
      <c r="CL46">
        <v>98224</v>
      </c>
      <c r="CM46">
        <v>98279</v>
      </c>
      <c r="CN46">
        <v>98242</v>
      </c>
    </row>
    <row r="47" spans="1:92" x14ac:dyDescent="0.25">
      <c r="A47">
        <v>45</v>
      </c>
      <c r="B47">
        <v>80344</v>
      </c>
      <c r="C47">
        <v>83269</v>
      </c>
      <c r="D47">
        <v>81814</v>
      </c>
      <c r="E47">
        <v>82610</v>
      </c>
      <c r="F47">
        <v>83450</v>
      </c>
      <c r="G47">
        <v>83277</v>
      </c>
      <c r="H47">
        <v>83209</v>
      </c>
      <c r="I47">
        <v>82802</v>
      </c>
      <c r="J47">
        <v>83901</v>
      </c>
      <c r="K47">
        <v>85205</v>
      </c>
      <c r="L47">
        <v>86108</v>
      </c>
      <c r="M47">
        <v>86605</v>
      </c>
      <c r="N47">
        <v>86475</v>
      </c>
      <c r="O47">
        <v>85730</v>
      </c>
      <c r="P47">
        <v>86341</v>
      </c>
      <c r="Q47">
        <v>86074</v>
      </c>
      <c r="R47">
        <v>87141</v>
      </c>
      <c r="S47">
        <v>87381</v>
      </c>
      <c r="T47">
        <v>87840</v>
      </c>
      <c r="U47">
        <v>88412</v>
      </c>
      <c r="V47">
        <v>88180</v>
      </c>
      <c r="W47">
        <v>88079</v>
      </c>
      <c r="X47">
        <v>88374</v>
      </c>
      <c r="Y47">
        <v>89779</v>
      </c>
      <c r="Z47">
        <v>90497</v>
      </c>
      <c r="AA47">
        <v>90653</v>
      </c>
      <c r="AB47">
        <v>91229</v>
      </c>
      <c r="AC47">
        <v>91792</v>
      </c>
      <c r="AD47">
        <v>92446</v>
      </c>
      <c r="AE47">
        <v>92379</v>
      </c>
      <c r="AF47">
        <v>92388</v>
      </c>
      <c r="AG47">
        <v>92813</v>
      </c>
      <c r="AH47">
        <v>93288</v>
      </c>
      <c r="AI47">
        <v>93427</v>
      </c>
      <c r="AJ47">
        <v>93795</v>
      </c>
      <c r="AK47">
        <v>93845</v>
      </c>
      <c r="AL47">
        <v>93821</v>
      </c>
      <c r="AM47">
        <v>94218</v>
      </c>
      <c r="AN47">
        <v>94116</v>
      </c>
      <c r="AO47">
        <v>94203</v>
      </c>
      <c r="AP47">
        <v>94528</v>
      </c>
      <c r="AQ47">
        <v>94491</v>
      </c>
      <c r="AR47">
        <v>94378</v>
      </c>
      <c r="AS47">
        <v>94338</v>
      </c>
      <c r="AT47">
        <v>94423</v>
      </c>
      <c r="AU47">
        <v>94543</v>
      </c>
      <c r="AV47">
        <v>94780</v>
      </c>
      <c r="AW47">
        <v>94559</v>
      </c>
      <c r="AX47">
        <v>94812</v>
      </c>
      <c r="AY47">
        <v>94501</v>
      </c>
      <c r="AZ47">
        <v>94781</v>
      </c>
      <c r="BA47">
        <v>95112</v>
      </c>
      <c r="BB47">
        <v>95354</v>
      </c>
      <c r="BC47">
        <v>95359</v>
      </c>
      <c r="BD47">
        <v>95549</v>
      </c>
      <c r="BE47">
        <v>95733</v>
      </c>
      <c r="BF47">
        <v>95900</v>
      </c>
      <c r="BG47">
        <v>95964</v>
      </c>
      <c r="BH47">
        <v>96303</v>
      </c>
      <c r="BI47">
        <v>96423</v>
      </c>
      <c r="BJ47">
        <v>96627</v>
      </c>
      <c r="BK47">
        <v>96638</v>
      </c>
      <c r="BL47">
        <v>96767</v>
      </c>
      <c r="BM47">
        <v>96712</v>
      </c>
      <c r="BN47">
        <v>96734</v>
      </c>
      <c r="BO47">
        <v>96912</v>
      </c>
      <c r="BP47">
        <v>96931</v>
      </c>
      <c r="BQ47">
        <v>97032</v>
      </c>
      <c r="BR47">
        <v>97020</v>
      </c>
      <c r="BS47">
        <v>97188</v>
      </c>
      <c r="BT47">
        <v>97314</v>
      </c>
      <c r="BU47">
        <v>97372</v>
      </c>
      <c r="BV47">
        <v>97483</v>
      </c>
      <c r="BW47">
        <v>97477</v>
      </c>
      <c r="BX47">
        <v>97477</v>
      </c>
      <c r="BY47">
        <v>97542</v>
      </c>
      <c r="BZ47">
        <v>97475</v>
      </c>
      <c r="CA47">
        <v>97551</v>
      </c>
      <c r="CB47">
        <v>97498</v>
      </c>
      <c r="CC47">
        <v>97582</v>
      </c>
      <c r="CD47">
        <v>97798</v>
      </c>
      <c r="CE47">
        <v>97819</v>
      </c>
      <c r="CF47">
        <v>97811</v>
      </c>
      <c r="CG47">
        <v>97912</v>
      </c>
      <c r="CH47">
        <v>97957</v>
      </c>
      <c r="CI47">
        <v>97987</v>
      </c>
      <c r="CJ47">
        <v>97985</v>
      </c>
      <c r="CK47">
        <v>98118</v>
      </c>
      <c r="CL47">
        <v>98108</v>
      </c>
      <c r="CM47">
        <v>98168</v>
      </c>
      <c r="CN47">
        <v>98129</v>
      </c>
    </row>
    <row r="48" spans="1:92" x14ac:dyDescent="0.25">
      <c r="A48">
        <v>46</v>
      </c>
      <c r="B48">
        <v>79805</v>
      </c>
      <c r="C48">
        <v>82705</v>
      </c>
      <c r="D48">
        <v>81290</v>
      </c>
      <c r="E48">
        <v>82073</v>
      </c>
      <c r="F48">
        <v>82994</v>
      </c>
      <c r="G48">
        <v>82712</v>
      </c>
      <c r="H48">
        <v>82757</v>
      </c>
      <c r="I48">
        <v>82233</v>
      </c>
      <c r="J48">
        <v>83390</v>
      </c>
      <c r="K48">
        <v>84680</v>
      </c>
      <c r="L48">
        <v>85598</v>
      </c>
      <c r="M48">
        <v>86173</v>
      </c>
      <c r="N48">
        <v>86034</v>
      </c>
      <c r="O48">
        <v>85235</v>
      </c>
      <c r="P48">
        <v>85882</v>
      </c>
      <c r="Q48">
        <v>85631</v>
      </c>
      <c r="R48">
        <v>86746</v>
      </c>
      <c r="S48">
        <v>86927</v>
      </c>
      <c r="T48">
        <v>87377</v>
      </c>
      <c r="U48">
        <v>87983</v>
      </c>
      <c r="V48">
        <v>87754</v>
      </c>
      <c r="W48">
        <v>87718</v>
      </c>
      <c r="X48">
        <v>87971</v>
      </c>
      <c r="Y48">
        <v>89424</v>
      </c>
      <c r="Z48">
        <v>90062</v>
      </c>
      <c r="AA48">
        <v>90223</v>
      </c>
      <c r="AB48">
        <v>90921</v>
      </c>
      <c r="AC48">
        <v>91441</v>
      </c>
      <c r="AD48">
        <v>92044</v>
      </c>
      <c r="AE48">
        <v>92026</v>
      </c>
      <c r="AF48">
        <v>92042</v>
      </c>
      <c r="AG48">
        <v>92478</v>
      </c>
      <c r="AH48">
        <v>92944</v>
      </c>
      <c r="AI48">
        <v>93108</v>
      </c>
      <c r="AJ48">
        <v>93447</v>
      </c>
      <c r="AK48">
        <v>93542</v>
      </c>
      <c r="AL48">
        <v>93530</v>
      </c>
      <c r="AM48">
        <v>93968</v>
      </c>
      <c r="AN48">
        <v>93809</v>
      </c>
      <c r="AO48">
        <v>93883</v>
      </c>
      <c r="AP48">
        <v>94279</v>
      </c>
      <c r="AQ48">
        <v>94235</v>
      </c>
      <c r="AR48">
        <v>94091</v>
      </c>
      <c r="AS48">
        <v>94105</v>
      </c>
      <c r="AT48">
        <v>94080</v>
      </c>
      <c r="AU48">
        <v>94274</v>
      </c>
      <c r="AV48">
        <v>94498</v>
      </c>
      <c r="AW48">
        <v>94270</v>
      </c>
      <c r="AX48">
        <v>94556</v>
      </c>
      <c r="AY48">
        <v>94223</v>
      </c>
      <c r="AZ48">
        <v>94489</v>
      </c>
      <c r="BA48">
        <v>94839</v>
      </c>
      <c r="BB48">
        <v>95098</v>
      </c>
      <c r="BC48">
        <v>95102</v>
      </c>
      <c r="BD48">
        <v>95296</v>
      </c>
      <c r="BE48">
        <v>95488</v>
      </c>
      <c r="BF48">
        <v>95678</v>
      </c>
      <c r="BG48">
        <v>95734</v>
      </c>
      <c r="BH48">
        <v>96114</v>
      </c>
      <c r="BI48">
        <v>96231</v>
      </c>
      <c r="BJ48">
        <v>96412</v>
      </c>
      <c r="BK48">
        <v>96464</v>
      </c>
      <c r="BL48">
        <v>96576</v>
      </c>
      <c r="BM48">
        <v>96528</v>
      </c>
      <c r="BN48">
        <v>96529</v>
      </c>
      <c r="BO48">
        <v>96765</v>
      </c>
      <c r="BP48">
        <v>96763</v>
      </c>
      <c r="BQ48">
        <v>96865</v>
      </c>
      <c r="BR48">
        <v>96861</v>
      </c>
      <c r="BS48">
        <v>97056</v>
      </c>
      <c r="BT48">
        <v>97167</v>
      </c>
      <c r="BU48">
        <v>97220</v>
      </c>
      <c r="BV48">
        <v>97357</v>
      </c>
      <c r="BW48">
        <v>97330</v>
      </c>
      <c r="BX48">
        <v>97358</v>
      </c>
      <c r="BY48">
        <v>97417</v>
      </c>
      <c r="BZ48">
        <v>97331</v>
      </c>
      <c r="CA48">
        <v>97416</v>
      </c>
      <c r="CB48">
        <v>97358</v>
      </c>
      <c r="CC48">
        <v>97461</v>
      </c>
      <c r="CD48">
        <v>97662</v>
      </c>
      <c r="CE48">
        <v>97692</v>
      </c>
      <c r="CF48">
        <v>97682</v>
      </c>
      <c r="CG48">
        <v>97785</v>
      </c>
      <c r="CH48">
        <v>97826</v>
      </c>
      <c r="CI48">
        <v>97872</v>
      </c>
      <c r="CJ48">
        <v>97867</v>
      </c>
      <c r="CK48">
        <v>97999</v>
      </c>
      <c r="CL48">
        <v>97987</v>
      </c>
      <c r="CM48">
        <v>98051</v>
      </c>
      <c r="CN48">
        <v>98023</v>
      </c>
    </row>
    <row r="49" spans="1:92" x14ac:dyDescent="0.25">
      <c r="A49">
        <v>47</v>
      </c>
      <c r="B49">
        <v>79314</v>
      </c>
      <c r="C49">
        <v>82225</v>
      </c>
      <c r="D49">
        <v>80741</v>
      </c>
      <c r="E49">
        <v>81579</v>
      </c>
      <c r="F49">
        <v>82507</v>
      </c>
      <c r="G49">
        <v>82204</v>
      </c>
      <c r="H49">
        <v>82336</v>
      </c>
      <c r="I49">
        <v>81698</v>
      </c>
      <c r="J49">
        <v>82923</v>
      </c>
      <c r="K49">
        <v>84201</v>
      </c>
      <c r="L49">
        <v>85159</v>
      </c>
      <c r="M49">
        <v>85729</v>
      </c>
      <c r="N49">
        <v>85587</v>
      </c>
      <c r="O49">
        <v>84767</v>
      </c>
      <c r="P49">
        <v>85375</v>
      </c>
      <c r="Q49">
        <v>85169</v>
      </c>
      <c r="R49">
        <v>86314</v>
      </c>
      <c r="S49">
        <v>86437</v>
      </c>
      <c r="T49">
        <v>86909</v>
      </c>
      <c r="U49">
        <v>87535</v>
      </c>
      <c r="V49">
        <v>87328</v>
      </c>
      <c r="W49">
        <v>87303</v>
      </c>
      <c r="X49">
        <v>87555</v>
      </c>
      <c r="Y49">
        <v>89048</v>
      </c>
      <c r="Z49">
        <v>89670</v>
      </c>
      <c r="AA49">
        <v>89724</v>
      </c>
      <c r="AB49">
        <v>90499</v>
      </c>
      <c r="AC49">
        <v>91074</v>
      </c>
      <c r="AD49">
        <v>91710</v>
      </c>
      <c r="AE49">
        <v>91639</v>
      </c>
      <c r="AF49">
        <v>91658</v>
      </c>
      <c r="AG49">
        <v>92069</v>
      </c>
      <c r="AH49">
        <v>92552</v>
      </c>
      <c r="AI49">
        <v>92788</v>
      </c>
      <c r="AJ49">
        <v>93126</v>
      </c>
      <c r="AK49">
        <v>93177</v>
      </c>
      <c r="AL49">
        <v>93183</v>
      </c>
      <c r="AM49">
        <v>93652</v>
      </c>
      <c r="AN49">
        <v>93466</v>
      </c>
      <c r="AO49">
        <v>93560</v>
      </c>
      <c r="AP49">
        <v>93965</v>
      </c>
      <c r="AQ49">
        <v>93928</v>
      </c>
      <c r="AR49">
        <v>93815</v>
      </c>
      <c r="AS49">
        <v>93797</v>
      </c>
      <c r="AT49">
        <v>93763</v>
      </c>
      <c r="AU49">
        <v>93946</v>
      </c>
      <c r="AV49">
        <v>94164</v>
      </c>
      <c r="AW49">
        <v>93965</v>
      </c>
      <c r="AX49">
        <v>94267</v>
      </c>
      <c r="AY49">
        <v>93924</v>
      </c>
      <c r="AZ49">
        <v>94167</v>
      </c>
      <c r="BA49">
        <v>94534</v>
      </c>
      <c r="BB49">
        <v>94817</v>
      </c>
      <c r="BC49">
        <v>94802</v>
      </c>
      <c r="BD49">
        <v>95035</v>
      </c>
      <c r="BE49">
        <v>95233</v>
      </c>
      <c r="BF49">
        <v>95408</v>
      </c>
      <c r="BG49">
        <v>95487</v>
      </c>
      <c r="BH49">
        <v>95894</v>
      </c>
      <c r="BI49">
        <v>95998</v>
      </c>
      <c r="BJ49">
        <v>96177</v>
      </c>
      <c r="BK49">
        <v>96258</v>
      </c>
      <c r="BL49">
        <v>96353</v>
      </c>
      <c r="BM49">
        <v>96317</v>
      </c>
      <c r="BN49">
        <v>96342</v>
      </c>
      <c r="BO49">
        <v>96581</v>
      </c>
      <c r="BP49">
        <v>96565</v>
      </c>
      <c r="BQ49">
        <v>96666</v>
      </c>
      <c r="BR49">
        <v>96675</v>
      </c>
      <c r="BS49">
        <v>96885</v>
      </c>
      <c r="BT49">
        <v>97001</v>
      </c>
      <c r="BU49">
        <v>97059</v>
      </c>
      <c r="BV49">
        <v>97212</v>
      </c>
      <c r="BW49">
        <v>97186</v>
      </c>
      <c r="BX49">
        <v>97223</v>
      </c>
      <c r="BY49">
        <v>97264</v>
      </c>
      <c r="BZ49">
        <v>97202</v>
      </c>
      <c r="CA49">
        <v>97251</v>
      </c>
      <c r="CB49">
        <v>97215</v>
      </c>
      <c r="CC49">
        <v>97312</v>
      </c>
      <c r="CD49">
        <v>97542</v>
      </c>
      <c r="CE49">
        <v>97546</v>
      </c>
      <c r="CF49">
        <v>97539</v>
      </c>
      <c r="CG49">
        <v>97640</v>
      </c>
      <c r="CH49">
        <v>97706</v>
      </c>
      <c r="CI49">
        <v>97739</v>
      </c>
      <c r="CJ49">
        <v>97734</v>
      </c>
      <c r="CK49">
        <v>97878</v>
      </c>
      <c r="CL49">
        <v>97839</v>
      </c>
      <c r="CM49">
        <v>97918</v>
      </c>
      <c r="CN49">
        <v>97893</v>
      </c>
    </row>
    <row r="50" spans="1:92" x14ac:dyDescent="0.25">
      <c r="A50">
        <v>48</v>
      </c>
      <c r="B50">
        <v>78773</v>
      </c>
      <c r="C50">
        <v>81655</v>
      </c>
      <c r="D50">
        <v>80178</v>
      </c>
      <c r="E50">
        <v>81046</v>
      </c>
      <c r="F50">
        <v>82003</v>
      </c>
      <c r="G50">
        <v>81661</v>
      </c>
      <c r="H50">
        <v>81793</v>
      </c>
      <c r="I50">
        <v>81165</v>
      </c>
      <c r="J50">
        <v>82440</v>
      </c>
      <c r="K50">
        <v>83754</v>
      </c>
      <c r="L50">
        <v>84668</v>
      </c>
      <c r="M50">
        <v>85193</v>
      </c>
      <c r="N50">
        <v>85099</v>
      </c>
      <c r="O50">
        <v>84230</v>
      </c>
      <c r="P50">
        <v>84932</v>
      </c>
      <c r="Q50">
        <v>84667</v>
      </c>
      <c r="R50">
        <v>85869</v>
      </c>
      <c r="S50">
        <v>85918</v>
      </c>
      <c r="T50">
        <v>86449</v>
      </c>
      <c r="U50">
        <v>87089</v>
      </c>
      <c r="V50">
        <v>86859</v>
      </c>
      <c r="W50">
        <v>86814</v>
      </c>
      <c r="X50">
        <v>87129</v>
      </c>
      <c r="Y50">
        <v>88631</v>
      </c>
      <c r="Z50">
        <v>89196</v>
      </c>
      <c r="AA50">
        <v>89295</v>
      </c>
      <c r="AB50">
        <v>90000</v>
      </c>
      <c r="AC50">
        <v>90595</v>
      </c>
      <c r="AD50">
        <v>91289</v>
      </c>
      <c r="AE50">
        <v>91216</v>
      </c>
      <c r="AF50">
        <v>91227</v>
      </c>
      <c r="AG50">
        <v>91664</v>
      </c>
      <c r="AH50">
        <v>92153</v>
      </c>
      <c r="AI50">
        <v>92387</v>
      </c>
      <c r="AJ50">
        <v>92795</v>
      </c>
      <c r="AK50">
        <v>92881</v>
      </c>
      <c r="AL50">
        <v>92841</v>
      </c>
      <c r="AM50">
        <v>93288</v>
      </c>
      <c r="AN50">
        <v>93119</v>
      </c>
      <c r="AO50">
        <v>93201</v>
      </c>
      <c r="AP50">
        <v>93688</v>
      </c>
      <c r="AQ50">
        <v>93571</v>
      </c>
      <c r="AR50">
        <v>93486</v>
      </c>
      <c r="AS50">
        <v>93381</v>
      </c>
      <c r="AT50">
        <v>93398</v>
      </c>
      <c r="AU50">
        <v>93597</v>
      </c>
      <c r="AV50">
        <v>93812</v>
      </c>
      <c r="AW50">
        <v>93635</v>
      </c>
      <c r="AX50">
        <v>93928</v>
      </c>
      <c r="AY50">
        <v>93572</v>
      </c>
      <c r="AZ50">
        <v>93837</v>
      </c>
      <c r="BA50">
        <v>94184</v>
      </c>
      <c r="BB50">
        <v>94493</v>
      </c>
      <c r="BC50">
        <v>94463</v>
      </c>
      <c r="BD50">
        <v>94708</v>
      </c>
      <c r="BE50">
        <v>94941</v>
      </c>
      <c r="BF50">
        <v>95116</v>
      </c>
      <c r="BG50">
        <v>95214</v>
      </c>
      <c r="BH50">
        <v>95625</v>
      </c>
      <c r="BI50">
        <v>95748</v>
      </c>
      <c r="BJ50">
        <v>95932</v>
      </c>
      <c r="BK50">
        <v>96012</v>
      </c>
      <c r="BL50">
        <v>96109</v>
      </c>
      <c r="BM50">
        <v>96096</v>
      </c>
      <c r="BN50">
        <v>96103</v>
      </c>
      <c r="BO50">
        <v>96369</v>
      </c>
      <c r="BP50">
        <v>96358</v>
      </c>
      <c r="BQ50">
        <v>96441</v>
      </c>
      <c r="BR50">
        <v>96488</v>
      </c>
      <c r="BS50">
        <v>96695</v>
      </c>
      <c r="BT50">
        <v>96818</v>
      </c>
      <c r="BU50">
        <v>96880</v>
      </c>
      <c r="BV50">
        <v>97043</v>
      </c>
      <c r="BW50">
        <v>97010</v>
      </c>
      <c r="BX50">
        <v>97041</v>
      </c>
      <c r="BY50">
        <v>97117</v>
      </c>
      <c r="BZ50">
        <v>97046</v>
      </c>
      <c r="CA50">
        <v>97119</v>
      </c>
      <c r="CB50">
        <v>97048</v>
      </c>
      <c r="CC50">
        <v>97143</v>
      </c>
      <c r="CD50">
        <v>97397</v>
      </c>
      <c r="CE50">
        <v>97392</v>
      </c>
      <c r="CF50">
        <v>97386</v>
      </c>
      <c r="CG50">
        <v>97491</v>
      </c>
      <c r="CH50">
        <v>97572</v>
      </c>
      <c r="CI50">
        <v>97586</v>
      </c>
      <c r="CJ50">
        <v>97582</v>
      </c>
      <c r="CK50">
        <v>97740</v>
      </c>
      <c r="CL50">
        <v>97680</v>
      </c>
      <c r="CM50">
        <v>97788</v>
      </c>
      <c r="CN50">
        <v>97757</v>
      </c>
    </row>
    <row r="51" spans="1:92" x14ac:dyDescent="0.25">
      <c r="A51">
        <v>49</v>
      </c>
      <c r="B51">
        <v>78210</v>
      </c>
      <c r="C51">
        <v>81143</v>
      </c>
      <c r="D51">
        <v>79562</v>
      </c>
      <c r="E51">
        <v>80444</v>
      </c>
      <c r="F51">
        <v>81382</v>
      </c>
      <c r="G51">
        <v>81128</v>
      </c>
      <c r="H51">
        <v>81192</v>
      </c>
      <c r="I51">
        <v>80522</v>
      </c>
      <c r="J51">
        <v>81809</v>
      </c>
      <c r="K51">
        <v>83178</v>
      </c>
      <c r="L51">
        <v>84165</v>
      </c>
      <c r="M51">
        <v>84660</v>
      </c>
      <c r="N51">
        <v>84543</v>
      </c>
      <c r="O51">
        <v>83674</v>
      </c>
      <c r="P51">
        <v>84444</v>
      </c>
      <c r="Q51">
        <v>84123</v>
      </c>
      <c r="R51">
        <v>85374</v>
      </c>
      <c r="S51">
        <v>85392</v>
      </c>
      <c r="T51">
        <v>85915</v>
      </c>
      <c r="U51">
        <v>86582</v>
      </c>
      <c r="V51">
        <v>86345</v>
      </c>
      <c r="W51">
        <v>86266</v>
      </c>
      <c r="X51">
        <v>86582</v>
      </c>
      <c r="Y51">
        <v>88144</v>
      </c>
      <c r="Z51">
        <v>88703</v>
      </c>
      <c r="AA51">
        <v>88808</v>
      </c>
      <c r="AB51">
        <v>89578</v>
      </c>
      <c r="AC51">
        <v>90092</v>
      </c>
      <c r="AD51">
        <v>90792</v>
      </c>
      <c r="AE51">
        <v>90796</v>
      </c>
      <c r="AF51">
        <v>90773</v>
      </c>
      <c r="AG51">
        <v>91176</v>
      </c>
      <c r="AH51">
        <v>91721</v>
      </c>
      <c r="AI51">
        <v>91932</v>
      </c>
      <c r="AJ51">
        <v>92419</v>
      </c>
      <c r="AK51">
        <v>92481</v>
      </c>
      <c r="AL51">
        <v>92483</v>
      </c>
      <c r="AM51">
        <v>92943</v>
      </c>
      <c r="AN51">
        <v>92735</v>
      </c>
      <c r="AO51">
        <v>92797</v>
      </c>
      <c r="AP51">
        <v>93306</v>
      </c>
      <c r="AQ51">
        <v>93184</v>
      </c>
      <c r="AR51">
        <v>93112</v>
      </c>
      <c r="AS51">
        <v>92953</v>
      </c>
      <c r="AT51">
        <v>93009</v>
      </c>
      <c r="AU51">
        <v>93182</v>
      </c>
      <c r="AV51">
        <v>93415</v>
      </c>
      <c r="AW51">
        <v>93225</v>
      </c>
      <c r="AX51">
        <v>93537</v>
      </c>
      <c r="AY51">
        <v>93209</v>
      </c>
      <c r="AZ51">
        <v>93459</v>
      </c>
      <c r="BA51">
        <v>93831</v>
      </c>
      <c r="BB51">
        <v>94136</v>
      </c>
      <c r="BC51">
        <v>94114</v>
      </c>
      <c r="BD51">
        <v>94369</v>
      </c>
      <c r="BE51">
        <v>94619</v>
      </c>
      <c r="BF51">
        <v>94818</v>
      </c>
      <c r="BG51">
        <v>94917</v>
      </c>
      <c r="BH51">
        <v>95346</v>
      </c>
      <c r="BI51">
        <v>95497</v>
      </c>
      <c r="BJ51">
        <v>95660</v>
      </c>
      <c r="BK51">
        <v>95758</v>
      </c>
      <c r="BL51">
        <v>95880</v>
      </c>
      <c r="BM51">
        <v>95872</v>
      </c>
      <c r="BN51">
        <v>95893</v>
      </c>
      <c r="BO51">
        <v>96168</v>
      </c>
      <c r="BP51">
        <v>96126</v>
      </c>
      <c r="BQ51">
        <v>96220</v>
      </c>
      <c r="BR51">
        <v>96258</v>
      </c>
      <c r="BS51">
        <v>96487</v>
      </c>
      <c r="BT51">
        <v>96637</v>
      </c>
      <c r="BU51">
        <v>96686</v>
      </c>
      <c r="BV51">
        <v>96862</v>
      </c>
      <c r="BW51">
        <v>96831</v>
      </c>
      <c r="BX51">
        <v>96848</v>
      </c>
      <c r="BY51">
        <v>96929</v>
      </c>
      <c r="BZ51">
        <v>96870</v>
      </c>
      <c r="CA51">
        <v>96947</v>
      </c>
      <c r="CB51">
        <v>96875</v>
      </c>
      <c r="CC51">
        <v>96987</v>
      </c>
      <c r="CD51">
        <v>97235</v>
      </c>
      <c r="CE51">
        <v>97243</v>
      </c>
      <c r="CF51">
        <v>97221</v>
      </c>
      <c r="CG51">
        <v>97333</v>
      </c>
      <c r="CH51">
        <v>97417</v>
      </c>
      <c r="CI51">
        <v>97423</v>
      </c>
      <c r="CJ51">
        <v>97432</v>
      </c>
      <c r="CK51">
        <v>97576</v>
      </c>
      <c r="CL51">
        <v>97515</v>
      </c>
      <c r="CM51">
        <v>97646</v>
      </c>
      <c r="CN51">
        <v>97607</v>
      </c>
    </row>
    <row r="52" spans="1:92" x14ac:dyDescent="0.25">
      <c r="A52">
        <v>50</v>
      </c>
      <c r="B52">
        <v>77619</v>
      </c>
      <c r="C52">
        <v>80526</v>
      </c>
      <c r="D52">
        <v>78959</v>
      </c>
      <c r="E52">
        <v>79880</v>
      </c>
      <c r="F52">
        <v>80811</v>
      </c>
      <c r="G52">
        <v>80477</v>
      </c>
      <c r="H52">
        <v>80557</v>
      </c>
      <c r="I52">
        <v>79951</v>
      </c>
      <c r="J52">
        <v>81106</v>
      </c>
      <c r="K52">
        <v>82630</v>
      </c>
      <c r="L52">
        <v>83565</v>
      </c>
      <c r="M52">
        <v>84023</v>
      </c>
      <c r="N52">
        <v>83950</v>
      </c>
      <c r="O52">
        <v>83058</v>
      </c>
      <c r="P52">
        <v>83863</v>
      </c>
      <c r="Q52">
        <v>83524</v>
      </c>
      <c r="R52">
        <v>84744</v>
      </c>
      <c r="S52">
        <v>84849</v>
      </c>
      <c r="T52">
        <v>85345</v>
      </c>
      <c r="U52">
        <v>86020</v>
      </c>
      <c r="V52">
        <v>85714</v>
      </c>
      <c r="W52">
        <v>85682</v>
      </c>
      <c r="X52">
        <v>85984</v>
      </c>
      <c r="Y52">
        <v>87606</v>
      </c>
      <c r="Z52">
        <v>88154</v>
      </c>
      <c r="AA52">
        <v>88298</v>
      </c>
      <c r="AB52">
        <v>89106</v>
      </c>
      <c r="AC52">
        <v>89627</v>
      </c>
      <c r="AD52">
        <v>90207</v>
      </c>
      <c r="AE52">
        <v>90263</v>
      </c>
      <c r="AF52">
        <v>90302</v>
      </c>
      <c r="AG52">
        <v>90700</v>
      </c>
      <c r="AH52">
        <v>91262</v>
      </c>
      <c r="AI52">
        <v>91470</v>
      </c>
      <c r="AJ52">
        <v>91927</v>
      </c>
      <c r="AK52">
        <v>92001</v>
      </c>
      <c r="AL52">
        <v>92019</v>
      </c>
      <c r="AM52">
        <v>92465</v>
      </c>
      <c r="AN52">
        <v>92216</v>
      </c>
      <c r="AO52">
        <v>92365</v>
      </c>
      <c r="AP52">
        <v>92889</v>
      </c>
      <c r="AQ52">
        <v>92798</v>
      </c>
      <c r="AR52">
        <v>92670</v>
      </c>
      <c r="AS52">
        <v>92517</v>
      </c>
      <c r="AT52">
        <v>92551</v>
      </c>
      <c r="AU52">
        <v>92771</v>
      </c>
      <c r="AV52">
        <v>92986</v>
      </c>
      <c r="AW52">
        <v>92812</v>
      </c>
      <c r="AX52">
        <v>93156</v>
      </c>
      <c r="AY52">
        <v>92772</v>
      </c>
      <c r="AZ52">
        <v>93058</v>
      </c>
      <c r="BA52">
        <v>93467</v>
      </c>
      <c r="BB52">
        <v>93677</v>
      </c>
      <c r="BC52">
        <v>93706</v>
      </c>
      <c r="BD52">
        <v>94035</v>
      </c>
      <c r="BE52">
        <v>94249</v>
      </c>
      <c r="BF52">
        <v>94466</v>
      </c>
      <c r="BG52">
        <v>94597</v>
      </c>
      <c r="BH52">
        <v>95053</v>
      </c>
      <c r="BI52">
        <v>95202</v>
      </c>
      <c r="BJ52">
        <v>95343</v>
      </c>
      <c r="BK52">
        <v>95468</v>
      </c>
      <c r="BL52">
        <v>95627</v>
      </c>
      <c r="BM52">
        <v>95622</v>
      </c>
      <c r="BN52">
        <v>95597</v>
      </c>
      <c r="BO52">
        <v>95893</v>
      </c>
      <c r="BP52">
        <v>95899</v>
      </c>
      <c r="BQ52">
        <v>96001</v>
      </c>
      <c r="BR52">
        <v>96013</v>
      </c>
      <c r="BS52">
        <v>96290</v>
      </c>
      <c r="BT52">
        <v>96407</v>
      </c>
      <c r="BU52">
        <v>96483</v>
      </c>
      <c r="BV52">
        <v>96632</v>
      </c>
      <c r="BW52">
        <v>96602</v>
      </c>
      <c r="BX52">
        <v>96650</v>
      </c>
      <c r="BY52">
        <v>96736</v>
      </c>
      <c r="BZ52">
        <v>96666</v>
      </c>
      <c r="CA52">
        <v>96751</v>
      </c>
      <c r="CB52">
        <v>96697</v>
      </c>
      <c r="CC52">
        <v>96811</v>
      </c>
      <c r="CD52">
        <v>97062</v>
      </c>
      <c r="CE52">
        <v>97062</v>
      </c>
      <c r="CF52">
        <v>97049</v>
      </c>
      <c r="CG52">
        <v>97160</v>
      </c>
      <c r="CH52">
        <v>97245</v>
      </c>
      <c r="CI52">
        <v>97250</v>
      </c>
      <c r="CJ52">
        <v>97263</v>
      </c>
      <c r="CK52">
        <v>97417</v>
      </c>
      <c r="CL52">
        <v>97353</v>
      </c>
      <c r="CM52">
        <v>97482</v>
      </c>
      <c r="CN52">
        <v>97435</v>
      </c>
    </row>
    <row r="53" spans="1:92" x14ac:dyDescent="0.25">
      <c r="A53">
        <v>51</v>
      </c>
      <c r="B53">
        <v>76914</v>
      </c>
      <c r="C53">
        <v>79841</v>
      </c>
      <c r="D53">
        <v>78305</v>
      </c>
      <c r="E53">
        <v>79187</v>
      </c>
      <c r="F53">
        <v>80227</v>
      </c>
      <c r="G53">
        <v>79825</v>
      </c>
      <c r="H53">
        <v>79850</v>
      </c>
      <c r="I53">
        <v>79318</v>
      </c>
      <c r="J53">
        <v>80399</v>
      </c>
      <c r="K53">
        <v>82083</v>
      </c>
      <c r="L53">
        <v>82854</v>
      </c>
      <c r="M53">
        <v>83398</v>
      </c>
      <c r="N53">
        <v>83324</v>
      </c>
      <c r="O53">
        <v>82392</v>
      </c>
      <c r="P53">
        <v>83249</v>
      </c>
      <c r="Q53">
        <v>82915</v>
      </c>
      <c r="R53">
        <v>84184</v>
      </c>
      <c r="S53">
        <v>84226</v>
      </c>
      <c r="T53">
        <v>84723</v>
      </c>
      <c r="U53">
        <v>85451</v>
      </c>
      <c r="V53">
        <v>85189</v>
      </c>
      <c r="W53">
        <v>85049</v>
      </c>
      <c r="X53">
        <v>85345</v>
      </c>
      <c r="Y53">
        <v>87107</v>
      </c>
      <c r="Z53">
        <v>87601</v>
      </c>
      <c r="AA53">
        <v>87725</v>
      </c>
      <c r="AB53">
        <v>88539</v>
      </c>
      <c r="AC53">
        <v>89080</v>
      </c>
      <c r="AD53">
        <v>89746</v>
      </c>
      <c r="AE53">
        <v>89686</v>
      </c>
      <c r="AF53">
        <v>89724</v>
      </c>
      <c r="AG53">
        <v>90233</v>
      </c>
      <c r="AH53">
        <v>90686</v>
      </c>
      <c r="AI53">
        <v>90904</v>
      </c>
      <c r="AJ53">
        <v>91496</v>
      </c>
      <c r="AK53">
        <v>91467</v>
      </c>
      <c r="AL53">
        <v>91573</v>
      </c>
      <c r="AM53">
        <v>91991</v>
      </c>
      <c r="AN53">
        <v>91787</v>
      </c>
      <c r="AO53">
        <v>91950</v>
      </c>
      <c r="AP53">
        <v>92474</v>
      </c>
      <c r="AQ53">
        <v>92373</v>
      </c>
      <c r="AR53">
        <v>92215</v>
      </c>
      <c r="AS53">
        <v>92040</v>
      </c>
      <c r="AT53">
        <v>92095</v>
      </c>
      <c r="AU53">
        <v>92321</v>
      </c>
      <c r="AV53">
        <v>92504</v>
      </c>
      <c r="AW53">
        <v>92326</v>
      </c>
      <c r="AX53">
        <v>92710</v>
      </c>
      <c r="AY53">
        <v>92331</v>
      </c>
      <c r="AZ53">
        <v>92613</v>
      </c>
      <c r="BA53">
        <v>93039</v>
      </c>
      <c r="BB53">
        <v>93288</v>
      </c>
      <c r="BC53">
        <v>93267</v>
      </c>
      <c r="BD53">
        <v>93627</v>
      </c>
      <c r="BE53">
        <v>93851</v>
      </c>
      <c r="BF53">
        <v>94098</v>
      </c>
      <c r="BG53">
        <v>94241</v>
      </c>
      <c r="BH53">
        <v>94728</v>
      </c>
      <c r="BI53">
        <v>94885</v>
      </c>
      <c r="BJ53">
        <v>95029</v>
      </c>
      <c r="BK53">
        <v>95148</v>
      </c>
      <c r="BL53">
        <v>95324</v>
      </c>
      <c r="BM53">
        <v>95333</v>
      </c>
      <c r="BN53">
        <v>95340</v>
      </c>
      <c r="BO53">
        <v>95608</v>
      </c>
      <c r="BP53">
        <v>95585</v>
      </c>
      <c r="BQ53">
        <v>95710</v>
      </c>
      <c r="BR53">
        <v>95742</v>
      </c>
      <c r="BS53">
        <v>96031</v>
      </c>
      <c r="BT53">
        <v>96162</v>
      </c>
      <c r="BU53">
        <v>96217</v>
      </c>
      <c r="BV53">
        <v>96403</v>
      </c>
      <c r="BW53">
        <v>96380</v>
      </c>
      <c r="BX53">
        <v>96426</v>
      </c>
      <c r="BY53">
        <v>96530</v>
      </c>
      <c r="BZ53">
        <v>96402</v>
      </c>
      <c r="CA53">
        <v>96540</v>
      </c>
      <c r="CB53">
        <v>96527</v>
      </c>
      <c r="CC53">
        <v>96609</v>
      </c>
      <c r="CD53">
        <v>96872</v>
      </c>
      <c r="CE53">
        <v>96846</v>
      </c>
      <c r="CF53">
        <v>96856</v>
      </c>
      <c r="CG53">
        <v>97004</v>
      </c>
      <c r="CH53">
        <v>97067</v>
      </c>
      <c r="CI53">
        <v>97068</v>
      </c>
      <c r="CJ53">
        <v>97079</v>
      </c>
      <c r="CK53">
        <v>97242</v>
      </c>
      <c r="CL53">
        <v>97163</v>
      </c>
      <c r="CM53">
        <v>97302</v>
      </c>
      <c r="CN53">
        <v>97251</v>
      </c>
    </row>
    <row r="54" spans="1:92" x14ac:dyDescent="0.25">
      <c r="A54">
        <v>52</v>
      </c>
      <c r="B54">
        <v>76349</v>
      </c>
      <c r="C54">
        <v>79260</v>
      </c>
      <c r="D54">
        <v>77666</v>
      </c>
      <c r="E54">
        <v>78587</v>
      </c>
      <c r="F54">
        <v>79718</v>
      </c>
      <c r="G54">
        <v>79319</v>
      </c>
      <c r="H54">
        <v>79264</v>
      </c>
      <c r="I54">
        <v>78738</v>
      </c>
      <c r="J54">
        <v>79814</v>
      </c>
      <c r="K54">
        <v>81506</v>
      </c>
      <c r="L54">
        <v>82337</v>
      </c>
      <c r="M54">
        <v>82833</v>
      </c>
      <c r="N54">
        <v>82818</v>
      </c>
      <c r="O54">
        <v>81841</v>
      </c>
      <c r="P54">
        <v>82641</v>
      </c>
      <c r="Q54">
        <v>82405</v>
      </c>
      <c r="R54">
        <v>83620</v>
      </c>
      <c r="S54">
        <v>83649</v>
      </c>
      <c r="T54">
        <v>84157</v>
      </c>
      <c r="U54">
        <v>84869</v>
      </c>
      <c r="V54">
        <v>84583</v>
      </c>
      <c r="W54">
        <v>84510</v>
      </c>
      <c r="X54">
        <v>84721</v>
      </c>
      <c r="Y54">
        <v>86529</v>
      </c>
      <c r="Z54">
        <v>87048</v>
      </c>
      <c r="AA54">
        <v>87136</v>
      </c>
      <c r="AB54">
        <v>87920</v>
      </c>
      <c r="AC54">
        <v>88512</v>
      </c>
      <c r="AD54">
        <v>89250</v>
      </c>
      <c r="AE54">
        <v>89203</v>
      </c>
      <c r="AF54">
        <v>89116</v>
      </c>
      <c r="AG54">
        <v>89673</v>
      </c>
      <c r="AH54">
        <v>90215</v>
      </c>
      <c r="AI54">
        <v>90444</v>
      </c>
      <c r="AJ54">
        <v>91062</v>
      </c>
      <c r="AK54">
        <v>91023</v>
      </c>
      <c r="AL54">
        <v>91108</v>
      </c>
      <c r="AM54">
        <v>91580</v>
      </c>
      <c r="AN54">
        <v>91375</v>
      </c>
      <c r="AO54">
        <v>91503</v>
      </c>
      <c r="AP54">
        <v>92090</v>
      </c>
      <c r="AQ54">
        <v>91911</v>
      </c>
      <c r="AR54">
        <v>91800</v>
      </c>
      <c r="AS54">
        <v>91641</v>
      </c>
      <c r="AT54">
        <v>91648</v>
      </c>
      <c r="AU54">
        <v>91832</v>
      </c>
      <c r="AV54">
        <v>92046</v>
      </c>
      <c r="AW54">
        <v>91902</v>
      </c>
      <c r="AX54">
        <v>92264</v>
      </c>
      <c r="AY54">
        <v>91853</v>
      </c>
      <c r="AZ54">
        <v>92157</v>
      </c>
      <c r="BA54">
        <v>92549</v>
      </c>
      <c r="BB54">
        <v>92918</v>
      </c>
      <c r="BC54">
        <v>92797</v>
      </c>
      <c r="BD54">
        <v>93232</v>
      </c>
      <c r="BE54">
        <v>93464</v>
      </c>
      <c r="BF54">
        <v>93705</v>
      </c>
      <c r="BG54">
        <v>93882</v>
      </c>
      <c r="BH54">
        <v>94373</v>
      </c>
      <c r="BI54">
        <v>94560</v>
      </c>
      <c r="BJ54">
        <v>94707</v>
      </c>
      <c r="BK54">
        <v>94790</v>
      </c>
      <c r="BL54">
        <v>94967</v>
      </c>
      <c r="BM54">
        <v>95042</v>
      </c>
      <c r="BN54">
        <v>95030</v>
      </c>
      <c r="BO54">
        <v>95333</v>
      </c>
      <c r="BP54">
        <v>95272</v>
      </c>
      <c r="BQ54">
        <v>95465</v>
      </c>
      <c r="BR54">
        <v>95492</v>
      </c>
      <c r="BS54">
        <v>95745</v>
      </c>
      <c r="BT54">
        <v>95899</v>
      </c>
      <c r="BU54">
        <v>95941</v>
      </c>
      <c r="BV54">
        <v>96168</v>
      </c>
      <c r="BW54">
        <v>96127</v>
      </c>
      <c r="BX54">
        <v>96179</v>
      </c>
      <c r="BY54">
        <v>96286</v>
      </c>
      <c r="BZ54">
        <v>96201</v>
      </c>
      <c r="CA54">
        <v>96292</v>
      </c>
      <c r="CB54">
        <v>96330</v>
      </c>
      <c r="CC54">
        <v>96400</v>
      </c>
      <c r="CD54">
        <v>96654</v>
      </c>
      <c r="CE54">
        <v>96631</v>
      </c>
      <c r="CF54">
        <v>96682</v>
      </c>
      <c r="CG54">
        <v>96826</v>
      </c>
      <c r="CH54">
        <v>96873</v>
      </c>
      <c r="CI54">
        <v>96886</v>
      </c>
      <c r="CJ54">
        <v>96881</v>
      </c>
      <c r="CK54">
        <v>97045</v>
      </c>
      <c r="CL54">
        <v>96931</v>
      </c>
      <c r="CM54">
        <v>97124</v>
      </c>
      <c r="CN54">
        <v>97055</v>
      </c>
    </row>
    <row r="55" spans="1:92" x14ac:dyDescent="0.25">
      <c r="A55">
        <v>53</v>
      </c>
      <c r="B55">
        <v>75603</v>
      </c>
      <c r="C55">
        <v>78418</v>
      </c>
      <c r="D55">
        <v>76926</v>
      </c>
      <c r="E55">
        <v>77832</v>
      </c>
      <c r="F55">
        <v>78883</v>
      </c>
      <c r="G55">
        <v>78566</v>
      </c>
      <c r="H55">
        <v>78482</v>
      </c>
      <c r="I55">
        <v>77963</v>
      </c>
      <c r="J55">
        <v>79008</v>
      </c>
      <c r="K55">
        <v>80877</v>
      </c>
      <c r="L55">
        <v>81692</v>
      </c>
      <c r="M55">
        <v>82130</v>
      </c>
      <c r="N55">
        <v>82118</v>
      </c>
      <c r="O55">
        <v>81132</v>
      </c>
      <c r="P55">
        <v>81950</v>
      </c>
      <c r="Q55">
        <v>81734</v>
      </c>
      <c r="R55">
        <v>82951</v>
      </c>
      <c r="S55">
        <v>82902</v>
      </c>
      <c r="T55">
        <v>83475</v>
      </c>
      <c r="U55">
        <v>84157</v>
      </c>
      <c r="V55">
        <v>83937</v>
      </c>
      <c r="W55">
        <v>83795</v>
      </c>
      <c r="X55">
        <v>84077</v>
      </c>
      <c r="Y55">
        <v>85920</v>
      </c>
      <c r="Z55">
        <v>86371</v>
      </c>
      <c r="AA55">
        <v>86431</v>
      </c>
      <c r="AB55">
        <v>87266</v>
      </c>
      <c r="AC55">
        <v>87825</v>
      </c>
      <c r="AD55">
        <v>88571</v>
      </c>
      <c r="AE55">
        <v>88583</v>
      </c>
      <c r="AF55">
        <v>88550</v>
      </c>
      <c r="AG55">
        <v>88918</v>
      </c>
      <c r="AH55">
        <v>89592</v>
      </c>
      <c r="AI55">
        <v>89911</v>
      </c>
      <c r="AJ55">
        <v>90581</v>
      </c>
      <c r="AK55">
        <v>90451</v>
      </c>
      <c r="AL55">
        <v>90595</v>
      </c>
      <c r="AM55">
        <v>91047</v>
      </c>
      <c r="AN55">
        <v>90880</v>
      </c>
      <c r="AO55">
        <v>90995</v>
      </c>
      <c r="AP55">
        <v>91572</v>
      </c>
      <c r="AQ55">
        <v>91397</v>
      </c>
      <c r="AR55">
        <v>91217</v>
      </c>
      <c r="AS55">
        <v>91121</v>
      </c>
      <c r="AT55">
        <v>91109</v>
      </c>
      <c r="AU55">
        <v>91288</v>
      </c>
      <c r="AV55">
        <v>91507</v>
      </c>
      <c r="AW55">
        <v>91373</v>
      </c>
      <c r="AX55">
        <v>91743</v>
      </c>
      <c r="AY55">
        <v>91289</v>
      </c>
      <c r="AZ55">
        <v>91637</v>
      </c>
      <c r="BA55">
        <v>92030</v>
      </c>
      <c r="BB55">
        <v>92446</v>
      </c>
      <c r="BC55">
        <v>92289</v>
      </c>
      <c r="BD55">
        <v>92749</v>
      </c>
      <c r="BE55">
        <v>92981</v>
      </c>
      <c r="BF55">
        <v>93225</v>
      </c>
      <c r="BG55">
        <v>93464</v>
      </c>
      <c r="BH55">
        <v>93966</v>
      </c>
      <c r="BI55">
        <v>94167</v>
      </c>
      <c r="BJ55">
        <v>94356</v>
      </c>
      <c r="BK55">
        <v>94350</v>
      </c>
      <c r="BL55">
        <v>94629</v>
      </c>
      <c r="BM55">
        <v>94678</v>
      </c>
      <c r="BN55">
        <v>94667</v>
      </c>
      <c r="BO55">
        <v>94992</v>
      </c>
      <c r="BP55">
        <v>94922</v>
      </c>
      <c r="BQ55">
        <v>95137</v>
      </c>
      <c r="BR55">
        <v>95167</v>
      </c>
      <c r="BS55">
        <v>95453</v>
      </c>
      <c r="BT55">
        <v>95591</v>
      </c>
      <c r="BU55">
        <v>95644</v>
      </c>
      <c r="BV55">
        <v>95911</v>
      </c>
      <c r="BW55">
        <v>95832</v>
      </c>
      <c r="BX55">
        <v>95917</v>
      </c>
      <c r="BY55">
        <v>96009</v>
      </c>
      <c r="BZ55">
        <v>95926</v>
      </c>
      <c r="CA55">
        <v>96051</v>
      </c>
      <c r="CB55">
        <v>96075</v>
      </c>
      <c r="CC55">
        <v>96163</v>
      </c>
      <c r="CD55">
        <v>96432</v>
      </c>
      <c r="CE55">
        <v>96385</v>
      </c>
      <c r="CF55">
        <v>96489</v>
      </c>
      <c r="CG55">
        <v>96616</v>
      </c>
      <c r="CH55">
        <v>96663</v>
      </c>
      <c r="CI55">
        <v>96683</v>
      </c>
      <c r="CJ55">
        <v>96673</v>
      </c>
      <c r="CK55">
        <v>96838</v>
      </c>
      <c r="CL55">
        <v>96722</v>
      </c>
      <c r="CM55">
        <v>96906</v>
      </c>
      <c r="CN55">
        <v>96845</v>
      </c>
    </row>
    <row r="56" spans="1:92" x14ac:dyDescent="0.25">
      <c r="A56">
        <v>54</v>
      </c>
      <c r="B56">
        <v>74912</v>
      </c>
      <c r="C56">
        <v>77691</v>
      </c>
      <c r="D56">
        <v>76054</v>
      </c>
      <c r="E56">
        <v>77100</v>
      </c>
      <c r="F56">
        <v>78146</v>
      </c>
      <c r="G56">
        <v>77824</v>
      </c>
      <c r="H56">
        <v>77785</v>
      </c>
      <c r="I56">
        <v>77203</v>
      </c>
      <c r="J56">
        <v>78282</v>
      </c>
      <c r="K56">
        <v>80183</v>
      </c>
      <c r="L56">
        <v>80996</v>
      </c>
      <c r="M56">
        <v>81294</v>
      </c>
      <c r="N56">
        <v>81287</v>
      </c>
      <c r="O56">
        <v>80354</v>
      </c>
      <c r="P56">
        <v>81180</v>
      </c>
      <c r="Q56">
        <v>81014</v>
      </c>
      <c r="R56">
        <v>82160</v>
      </c>
      <c r="S56">
        <v>82231</v>
      </c>
      <c r="T56">
        <v>82816</v>
      </c>
      <c r="U56">
        <v>83409</v>
      </c>
      <c r="V56">
        <v>83201</v>
      </c>
      <c r="W56">
        <v>83001</v>
      </c>
      <c r="X56">
        <v>83286</v>
      </c>
      <c r="Y56">
        <v>85220</v>
      </c>
      <c r="Z56">
        <v>85706</v>
      </c>
      <c r="AA56">
        <v>85706</v>
      </c>
      <c r="AB56">
        <v>86532</v>
      </c>
      <c r="AC56">
        <v>87085</v>
      </c>
      <c r="AD56">
        <v>87898</v>
      </c>
      <c r="AE56">
        <v>87945</v>
      </c>
      <c r="AF56">
        <v>87924</v>
      </c>
      <c r="AG56">
        <v>88321</v>
      </c>
      <c r="AH56">
        <v>88857</v>
      </c>
      <c r="AI56">
        <v>89246</v>
      </c>
      <c r="AJ56">
        <v>89954</v>
      </c>
      <c r="AK56">
        <v>89929</v>
      </c>
      <c r="AL56">
        <v>90066</v>
      </c>
      <c r="AM56">
        <v>90465</v>
      </c>
      <c r="AN56">
        <v>90283</v>
      </c>
      <c r="AO56">
        <v>90454</v>
      </c>
      <c r="AP56">
        <v>91016</v>
      </c>
      <c r="AQ56">
        <v>90839</v>
      </c>
      <c r="AR56">
        <v>90650</v>
      </c>
      <c r="AS56">
        <v>90521</v>
      </c>
      <c r="AT56">
        <v>90592</v>
      </c>
      <c r="AU56">
        <v>90686</v>
      </c>
      <c r="AV56">
        <v>90892</v>
      </c>
      <c r="AW56">
        <v>90781</v>
      </c>
      <c r="AX56">
        <v>91188</v>
      </c>
      <c r="AY56">
        <v>90709</v>
      </c>
      <c r="AZ56">
        <v>91118</v>
      </c>
      <c r="BA56">
        <v>91520</v>
      </c>
      <c r="BB56">
        <v>91921</v>
      </c>
      <c r="BC56">
        <v>91764</v>
      </c>
      <c r="BD56">
        <v>92288</v>
      </c>
      <c r="BE56">
        <v>92489</v>
      </c>
      <c r="BF56">
        <v>92791</v>
      </c>
      <c r="BG56">
        <v>93004</v>
      </c>
      <c r="BH56">
        <v>93540</v>
      </c>
      <c r="BI56">
        <v>93748</v>
      </c>
      <c r="BJ56">
        <v>93974</v>
      </c>
      <c r="BK56">
        <v>93928</v>
      </c>
      <c r="BL56">
        <v>94165</v>
      </c>
      <c r="BM56">
        <v>94255</v>
      </c>
      <c r="BN56">
        <v>94250</v>
      </c>
      <c r="BO56">
        <v>94618</v>
      </c>
      <c r="BP56">
        <v>94579</v>
      </c>
      <c r="BQ56">
        <v>94791</v>
      </c>
      <c r="BR56">
        <v>94811</v>
      </c>
      <c r="BS56">
        <v>95106</v>
      </c>
      <c r="BT56">
        <v>95267</v>
      </c>
      <c r="BU56">
        <v>95308</v>
      </c>
      <c r="BV56">
        <v>95608</v>
      </c>
      <c r="BW56">
        <v>95541</v>
      </c>
      <c r="BX56">
        <v>95621</v>
      </c>
      <c r="BY56">
        <v>95705</v>
      </c>
      <c r="BZ56">
        <v>95643</v>
      </c>
      <c r="CA56">
        <v>95752</v>
      </c>
      <c r="CB56">
        <v>95852</v>
      </c>
      <c r="CC56">
        <v>95911</v>
      </c>
      <c r="CD56">
        <v>96172</v>
      </c>
      <c r="CE56">
        <v>96113</v>
      </c>
      <c r="CF56">
        <v>96271</v>
      </c>
      <c r="CG56">
        <v>96388</v>
      </c>
      <c r="CH56">
        <v>96427</v>
      </c>
      <c r="CI56">
        <v>96449</v>
      </c>
      <c r="CJ56">
        <v>96443</v>
      </c>
      <c r="CK56">
        <v>96644</v>
      </c>
      <c r="CL56">
        <v>96496</v>
      </c>
      <c r="CM56">
        <v>96692</v>
      </c>
      <c r="CN56">
        <v>96642</v>
      </c>
    </row>
    <row r="57" spans="1:92" x14ac:dyDescent="0.25">
      <c r="A57">
        <v>55</v>
      </c>
      <c r="B57">
        <v>74027</v>
      </c>
      <c r="C57">
        <v>76896</v>
      </c>
      <c r="D57">
        <v>75259</v>
      </c>
      <c r="E57">
        <v>76236</v>
      </c>
      <c r="F57">
        <v>77407</v>
      </c>
      <c r="G57">
        <v>76992</v>
      </c>
      <c r="H57">
        <v>76917</v>
      </c>
      <c r="I57">
        <v>76469</v>
      </c>
      <c r="J57">
        <v>77513</v>
      </c>
      <c r="K57">
        <v>79423</v>
      </c>
      <c r="L57">
        <v>80219</v>
      </c>
      <c r="M57">
        <v>80431</v>
      </c>
      <c r="N57">
        <v>80463</v>
      </c>
      <c r="O57">
        <v>79533</v>
      </c>
      <c r="P57">
        <v>80350</v>
      </c>
      <c r="Q57">
        <v>80147</v>
      </c>
      <c r="R57">
        <v>81447</v>
      </c>
      <c r="S57">
        <v>81448</v>
      </c>
      <c r="T57">
        <v>81998</v>
      </c>
      <c r="U57">
        <v>82613</v>
      </c>
      <c r="V57">
        <v>82418</v>
      </c>
      <c r="W57">
        <v>82238</v>
      </c>
      <c r="X57">
        <v>82505</v>
      </c>
      <c r="Y57">
        <v>84460</v>
      </c>
      <c r="Z57">
        <v>84962</v>
      </c>
      <c r="AA57">
        <v>84904</v>
      </c>
      <c r="AB57">
        <v>85833</v>
      </c>
      <c r="AC57">
        <v>86301</v>
      </c>
      <c r="AD57">
        <v>87117</v>
      </c>
      <c r="AE57">
        <v>87216</v>
      </c>
      <c r="AF57">
        <v>87133</v>
      </c>
      <c r="AG57">
        <v>87621</v>
      </c>
      <c r="AH57">
        <v>88239</v>
      </c>
      <c r="AI57">
        <v>88488</v>
      </c>
      <c r="AJ57">
        <v>89246</v>
      </c>
      <c r="AK57">
        <v>89331</v>
      </c>
      <c r="AL57">
        <v>89503</v>
      </c>
      <c r="AM57">
        <v>89790</v>
      </c>
      <c r="AN57">
        <v>89631</v>
      </c>
      <c r="AO57">
        <v>89855</v>
      </c>
      <c r="AP57">
        <v>90383</v>
      </c>
      <c r="AQ57">
        <v>90159</v>
      </c>
      <c r="AR57">
        <v>90086</v>
      </c>
      <c r="AS57">
        <v>89899</v>
      </c>
      <c r="AT57">
        <v>89930</v>
      </c>
      <c r="AU57">
        <v>90005</v>
      </c>
      <c r="AV57">
        <v>90247</v>
      </c>
      <c r="AW57">
        <v>90179</v>
      </c>
      <c r="AX57">
        <v>90495</v>
      </c>
      <c r="AY57">
        <v>90111</v>
      </c>
      <c r="AZ57">
        <v>90585</v>
      </c>
      <c r="BA57">
        <v>90956</v>
      </c>
      <c r="BB57">
        <v>91340</v>
      </c>
      <c r="BC57">
        <v>91184</v>
      </c>
      <c r="BD57">
        <v>91757</v>
      </c>
      <c r="BE57">
        <v>91954</v>
      </c>
      <c r="BF57">
        <v>92237</v>
      </c>
      <c r="BG57">
        <v>92480</v>
      </c>
      <c r="BH57">
        <v>93054</v>
      </c>
      <c r="BI57">
        <v>93309</v>
      </c>
      <c r="BJ57">
        <v>93527</v>
      </c>
      <c r="BK57">
        <v>93475</v>
      </c>
      <c r="BL57">
        <v>93742</v>
      </c>
      <c r="BM57">
        <v>93821</v>
      </c>
      <c r="BN57">
        <v>93812</v>
      </c>
      <c r="BO57">
        <v>94227</v>
      </c>
      <c r="BP57">
        <v>94214</v>
      </c>
      <c r="BQ57">
        <v>94407</v>
      </c>
      <c r="BR57">
        <v>94444</v>
      </c>
      <c r="BS57">
        <v>94737</v>
      </c>
      <c r="BT57">
        <v>94928</v>
      </c>
      <c r="BU57">
        <v>94998</v>
      </c>
      <c r="BV57">
        <v>95300</v>
      </c>
      <c r="BW57">
        <v>95243</v>
      </c>
      <c r="BX57">
        <v>95268</v>
      </c>
      <c r="BY57">
        <v>95400</v>
      </c>
      <c r="BZ57">
        <v>95362</v>
      </c>
      <c r="CA57">
        <v>95445</v>
      </c>
      <c r="CB57">
        <v>95563</v>
      </c>
      <c r="CC57">
        <v>95652</v>
      </c>
      <c r="CD57">
        <v>95891</v>
      </c>
      <c r="CE57">
        <v>95869</v>
      </c>
      <c r="CF57">
        <v>96017</v>
      </c>
      <c r="CG57">
        <v>96120</v>
      </c>
      <c r="CH57">
        <v>96185</v>
      </c>
      <c r="CI57">
        <v>96201</v>
      </c>
      <c r="CJ57">
        <v>96188</v>
      </c>
      <c r="CK57">
        <v>96391</v>
      </c>
      <c r="CL57">
        <v>96249</v>
      </c>
      <c r="CM57">
        <v>96458</v>
      </c>
      <c r="CN57">
        <v>96387</v>
      </c>
    </row>
    <row r="58" spans="1:92" x14ac:dyDescent="0.25">
      <c r="A58">
        <v>56</v>
      </c>
      <c r="B58">
        <v>73192</v>
      </c>
      <c r="C58">
        <v>76072</v>
      </c>
      <c r="D58">
        <v>74409</v>
      </c>
      <c r="E58">
        <v>75464</v>
      </c>
      <c r="F58">
        <v>76652</v>
      </c>
      <c r="G58">
        <v>76184</v>
      </c>
      <c r="H58">
        <v>76180</v>
      </c>
      <c r="I58">
        <v>75758</v>
      </c>
      <c r="J58">
        <v>76765</v>
      </c>
      <c r="K58">
        <v>78637</v>
      </c>
      <c r="L58">
        <v>79496</v>
      </c>
      <c r="M58">
        <v>79670</v>
      </c>
      <c r="N58">
        <v>79713</v>
      </c>
      <c r="O58">
        <v>78748</v>
      </c>
      <c r="P58">
        <v>79571</v>
      </c>
      <c r="Q58">
        <v>79437</v>
      </c>
      <c r="R58">
        <v>80715</v>
      </c>
      <c r="S58">
        <v>80736</v>
      </c>
      <c r="T58">
        <v>81287</v>
      </c>
      <c r="U58">
        <v>81855</v>
      </c>
      <c r="V58">
        <v>81692</v>
      </c>
      <c r="W58">
        <v>81531</v>
      </c>
      <c r="X58">
        <v>81754</v>
      </c>
      <c r="Y58">
        <v>83632</v>
      </c>
      <c r="Z58">
        <v>84219</v>
      </c>
      <c r="AA58">
        <v>84225</v>
      </c>
      <c r="AB58">
        <v>85176</v>
      </c>
      <c r="AC58">
        <v>85590</v>
      </c>
      <c r="AD58">
        <v>86385</v>
      </c>
      <c r="AE58">
        <v>86483</v>
      </c>
      <c r="AF58">
        <v>86469</v>
      </c>
      <c r="AG58">
        <v>86942</v>
      </c>
      <c r="AH58">
        <v>87598</v>
      </c>
      <c r="AI58">
        <v>87880</v>
      </c>
      <c r="AJ58">
        <v>88511</v>
      </c>
      <c r="AK58">
        <v>88646</v>
      </c>
      <c r="AL58">
        <v>88887</v>
      </c>
      <c r="AM58">
        <v>89202</v>
      </c>
      <c r="AN58">
        <v>89048</v>
      </c>
      <c r="AO58">
        <v>89287</v>
      </c>
      <c r="AP58">
        <v>89780</v>
      </c>
      <c r="AQ58">
        <v>89591</v>
      </c>
      <c r="AR58">
        <v>89493</v>
      </c>
      <c r="AS58">
        <v>89316</v>
      </c>
      <c r="AT58">
        <v>89299</v>
      </c>
      <c r="AU58">
        <v>89357</v>
      </c>
      <c r="AV58">
        <v>89631</v>
      </c>
      <c r="AW58">
        <v>89575</v>
      </c>
      <c r="AX58">
        <v>89883</v>
      </c>
      <c r="AY58">
        <v>89474</v>
      </c>
      <c r="AZ58">
        <v>89971</v>
      </c>
      <c r="BA58">
        <v>90370</v>
      </c>
      <c r="BB58">
        <v>90735</v>
      </c>
      <c r="BC58">
        <v>90580</v>
      </c>
      <c r="BD58">
        <v>91181</v>
      </c>
      <c r="BE58">
        <v>91392</v>
      </c>
      <c r="BF58">
        <v>91726</v>
      </c>
      <c r="BG58">
        <v>91940</v>
      </c>
      <c r="BH58">
        <v>92535</v>
      </c>
      <c r="BI58">
        <v>92842</v>
      </c>
      <c r="BJ58">
        <v>93070</v>
      </c>
      <c r="BK58">
        <v>93044</v>
      </c>
      <c r="BL58">
        <v>93294</v>
      </c>
      <c r="BM58">
        <v>93362</v>
      </c>
      <c r="BN58">
        <v>93336</v>
      </c>
      <c r="BO58">
        <v>93762</v>
      </c>
      <c r="BP58">
        <v>93795</v>
      </c>
      <c r="BQ58">
        <v>93995</v>
      </c>
      <c r="BR58">
        <v>94067</v>
      </c>
      <c r="BS58">
        <v>94367</v>
      </c>
      <c r="BT58">
        <v>94556</v>
      </c>
      <c r="BU58">
        <v>94611</v>
      </c>
      <c r="BV58">
        <v>94950</v>
      </c>
      <c r="BW58">
        <v>94866</v>
      </c>
      <c r="BX58">
        <v>94911</v>
      </c>
      <c r="BY58">
        <v>95078</v>
      </c>
      <c r="BZ58">
        <v>95015</v>
      </c>
      <c r="CA58">
        <v>95128</v>
      </c>
      <c r="CB58">
        <v>95259</v>
      </c>
      <c r="CC58">
        <v>95331</v>
      </c>
      <c r="CD58">
        <v>95599</v>
      </c>
      <c r="CE58">
        <v>95581</v>
      </c>
      <c r="CF58">
        <v>95749</v>
      </c>
      <c r="CG58">
        <v>95834</v>
      </c>
      <c r="CH58">
        <v>95918</v>
      </c>
      <c r="CI58">
        <v>95938</v>
      </c>
      <c r="CJ58">
        <v>95945</v>
      </c>
      <c r="CK58">
        <v>96115</v>
      </c>
      <c r="CL58">
        <v>96006</v>
      </c>
      <c r="CM58">
        <v>96186</v>
      </c>
      <c r="CN58">
        <v>96138</v>
      </c>
    </row>
    <row r="59" spans="1:92" x14ac:dyDescent="0.25">
      <c r="A59">
        <v>57</v>
      </c>
      <c r="B59">
        <v>72238</v>
      </c>
      <c r="C59">
        <v>75140</v>
      </c>
      <c r="D59">
        <v>73431</v>
      </c>
      <c r="E59">
        <v>74527</v>
      </c>
      <c r="F59">
        <v>75777</v>
      </c>
      <c r="G59">
        <v>75215</v>
      </c>
      <c r="H59">
        <v>75209</v>
      </c>
      <c r="I59">
        <v>74888</v>
      </c>
      <c r="J59">
        <v>75880</v>
      </c>
      <c r="K59">
        <v>77818</v>
      </c>
      <c r="L59">
        <v>78630</v>
      </c>
      <c r="M59">
        <v>78844</v>
      </c>
      <c r="N59">
        <v>78883</v>
      </c>
      <c r="O59">
        <v>77923</v>
      </c>
      <c r="P59">
        <v>78689</v>
      </c>
      <c r="Q59">
        <v>78582</v>
      </c>
      <c r="R59">
        <v>79854</v>
      </c>
      <c r="S59">
        <v>79839</v>
      </c>
      <c r="T59">
        <v>80477</v>
      </c>
      <c r="U59">
        <v>80923</v>
      </c>
      <c r="V59">
        <v>80822</v>
      </c>
      <c r="W59">
        <v>80626</v>
      </c>
      <c r="X59">
        <v>80912</v>
      </c>
      <c r="Y59">
        <v>82796</v>
      </c>
      <c r="Z59">
        <v>83416</v>
      </c>
      <c r="AA59">
        <v>83356</v>
      </c>
      <c r="AB59">
        <v>84378</v>
      </c>
      <c r="AC59">
        <v>84685</v>
      </c>
      <c r="AD59">
        <v>85545</v>
      </c>
      <c r="AE59">
        <v>85699</v>
      </c>
      <c r="AF59">
        <v>85640</v>
      </c>
      <c r="AG59">
        <v>86072</v>
      </c>
      <c r="AH59">
        <v>86909</v>
      </c>
      <c r="AI59">
        <v>87126</v>
      </c>
      <c r="AJ59">
        <v>87847</v>
      </c>
      <c r="AK59">
        <v>87857</v>
      </c>
      <c r="AL59">
        <v>88162</v>
      </c>
      <c r="AM59">
        <v>88570</v>
      </c>
      <c r="AN59">
        <v>88339</v>
      </c>
      <c r="AO59">
        <v>88553</v>
      </c>
      <c r="AP59">
        <v>89122</v>
      </c>
      <c r="AQ59">
        <v>88868</v>
      </c>
      <c r="AR59">
        <v>88765</v>
      </c>
      <c r="AS59">
        <v>88582</v>
      </c>
      <c r="AT59">
        <v>88637</v>
      </c>
      <c r="AU59">
        <v>88561</v>
      </c>
      <c r="AV59">
        <v>88881</v>
      </c>
      <c r="AW59">
        <v>88866</v>
      </c>
      <c r="AX59">
        <v>89150</v>
      </c>
      <c r="AY59">
        <v>88742</v>
      </c>
      <c r="AZ59">
        <v>89272</v>
      </c>
      <c r="BA59">
        <v>89712</v>
      </c>
      <c r="BB59">
        <v>90074</v>
      </c>
      <c r="BC59">
        <v>89939</v>
      </c>
      <c r="BD59">
        <v>90592</v>
      </c>
      <c r="BE59">
        <v>90756</v>
      </c>
      <c r="BF59">
        <v>91145</v>
      </c>
      <c r="BG59">
        <v>91361</v>
      </c>
      <c r="BH59">
        <v>92008</v>
      </c>
      <c r="BI59">
        <v>92277</v>
      </c>
      <c r="BJ59">
        <v>92554</v>
      </c>
      <c r="BK59">
        <v>92557</v>
      </c>
      <c r="BL59">
        <v>92741</v>
      </c>
      <c r="BM59">
        <v>92907</v>
      </c>
      <c r="BN59">
        <v>92858</v>
      </c>
      <c r="BO59">
        <v>93291</v>
      </c>
      <c r="BP59">
        <v>93289</v>
      </c>
      <c r="BQ59">
        <v>93519</v>
      </c>
      <c r="BR59">
        <v>93608</v>
      </c>
      <c r="BS59">
        <v>93965</v>
      </c>
      <c r="BT59">
        <v>94151</v>
      </c>
      <c r="BU59">
        <v>94208</v>
      </c>
      <c r="BV59">
        <v>94538</v>
      </c>
      <c r="BW59">
        <v>94471</v>
      </c>
      <c r="BX59">
        <v>94535</v>
      </c>
      <c r="BY59">
        <v>94708</v>
      </c>
      <c r="BZ59">
        <v>94660</v>
      </c>
      <c r="CA59">
        <v>94785</v>
      </c>
      <c r="CB59">
        <v>94970</v>
      </c>
      <c r="CC59">
        <v>94967</v>
      </c>
      <c r="CD59">
        <v>95271</v>
      </c>
      <c r="CE59">
        <v>95268</v>
      </c>
      <c r="CF59">
        <v>95460</v>
      </c>
      <c r="CG59">
        <v>95545</v>
      </c>
      <c r="CH59">
        <v>95620</v>
      </c>
      <c r="CI59">
        <v>95641</v>
      </c>
      <c r="CJ59">
        <v>95682</v>
      </c>
      <c r="CK59">
        <v>95840</v>
      </c>
      <c r="CL59">
        <v>95720</v>
      </c>
      <c r="CM59">
        <v>95918</v>
      </c>
      <c r="CN59">
        <v>95865</v>
      </c>
    </row>
    <row r="60" spans="1:92" x14ac:dyDescent="0.25">
      <c r="A60">
        <v>58</v>
      </c>
      <c r="B60">
        <v>71343</v>
      </c>
      <c r="C60">
        <v>74216</v>
      </c>
      <c r="D60">
        <v>72506</v>
      </c>
      <c r="E60">
        <v>73604</v>
      </c>
      <c r="F60">
        <v>74992</v>
      </c>
      <c r="G60">
        <v>74422</v>
      </c>
      <c r="H60">
        <v>74243</v>
      </c>
      <c r="I60">
        <v>74065</v>
      </c>
      <c r="J60">
        <v>74995</v>
      </c>
      <c r="K60">
        <v>76934</v>
      </c>
      <c r="L60">
        <v>77795</v>
      </c>
      <c r="M60">
        <v>77997</v>
      </c>
      <c r="N60">
        <v>78055</v>
      </c>
      <c r="O60">
        <v>76996</v>
      </c>
      <c r="P60">
        <v>77788</v>
      </c>
      <c r="Q60">
        <v>77671</v>
      </c>
      <c r="R60">
        <v>78975</v>
      </c>
      <c r="S60">
        <v>78930</v>
      </c>
      <c r="T60">
        <v>79593</v>
      </c>
      <c r="U60">
        <v>80098</v>
      </c>
      <c r="V60">
        <v>79981</v>
      </c>
      <c r="W60">
        <v>79644</v>
      </c>
      <c r="X60">
        <v>79941</v>
      </c>
      <c r="Y60">
        <v>81996</v>
      </c>
      <c r="Z60">
        <v>82540</v>
      </c>
      <c r="AA60">
        <v>82571</v>
      </c>
      <c r="AB60">
        <v>83534</v>
      </c>
      <c r="AC60">
        <v>83869</v>
      </c>
      <c r="AD60">
        <v>84716</v>
      </c>
      <c r="AE60">
        <v>84885</v>
      </c>
      <c r="AF60">
        <v>84771</v>
      </c>
      <c r="AG60">
        <v>85245</v>
      </c>
      <c r="AH60">
        <v>86029</v>
      </c>
      <c r="AI60">
        <v>86359</v>
      </c>
      <c r="AJ60">
        <v>87158</v>
      </c>
      <c r="AK60">
        <v>87131</v>
      </c>
      <c r="AL60">
        <v>87348</v>
      </c>
      <c r="AM60">
        <v>87794</v>
      </c>
      <c r="AN60">
        <v>87567</v>
      </c>
      <c r="AO60">
        <v>87854</v>
      </c>
      <c r="AP60">
        <v>88406</v>
      </c>
      <c r="AQ60">
        <v>88229</v>
      </c>
      <c r="AR60">
        <v>88011</v>
      </c>
      <c r="AS60">
        <v>87849</v>
      </c>
      <c r="AT60">
        <v>87837</v>
      </c>
      <c r="AU60">
        <v>87822</v>
      </c>
      <c r="AV60">
        <v>88118</v>
      </c>
      <c r="AW60">
        <v>88158</v>
      </c>
      <c r="AX60">
        <v>88446</v>
      </c>
      <c r="AY60">
        <v>87926</v>
      </c>
      <c r="AZ60">
        <v>88561</v>
      </c>
      <c r="BA60">
        <v>88994</v>
      </c>
      <c r="BB60">
        <v>89363</v>
      </c>
      <c r="BC60">
        <v>89201</v>
      </c>
      <c r="BD60">
        <v>89923</v>
      </c>
      <c r="BE60">
        <v>90129</v>
      </c>
      <c r="BF60">
        <v>90476</v>
      </c>
      <c r="BG60">
        <v>90711</v>
      </c>
      <c r="BH60">
        <v>91408</v>
      </c>
      <c r="BI60">
        <v>91691</v>
      </c>
      <c r="BJ60">
        <v>91996</v>
      </c>
      <c r="BK60">
        <v>91948</v>
      </c>
      <c r="BL60">
        <v>92184</v>
      </c>
      <c r="BM60">
        <v>92356</v>
      </c>
      <c r="BN60">
        <v>92299</v>
      </c>
      <c r="BO60">
        <v>92797</v>
      </c>
      <c r="BP60">
        <v>92810</v>
      </c>
      <c r="BQ60">
        <v>93037</v>
      </c>
      <c r="BR60">
        <v>93160</v>
      </c>
      <c r="BS60">
        <v>93477</v>
      </c>
      <c r="BT60">
        <v>93714</v>
      </c>
      <c r="BU60">
        <v>93710</v>
      </c>
      <c r="BV60">
        <v>94093</v>
      </c>
      <c r="BW60">
        <v>94012</v>
      </c>
      <c r="BX60">
        <v>94154</v>
      </c>
      <c r="BY60">
        <v>94277</v>
      </c>
      <c r="BZ60">
        <v>94260</v>
      </c>
      <c r="CA60">
        <v>94407</v>
      </c>
      <c r="CB60">
        <v>94598</v>
      </c>
      <c r="CC60">
        <v>94608</v>
      </c>
      <c r="CD60">
        <v>94923</v>
      </c>
      <c r="CE60">
        <v>94892</v>
      </c>
      <c r="CF60">
        <v>95121</v>
      </c>
      <c r="CG60">
        <v>95205</v>
      </c>
      <c r="CH60">
        <v>95321</v>
      </c>
      <c r="CI60">
        <v>95345</v>
      </c>
      <c r="CJ60">
        <v>95359</v>
      </c>
      <c r="CK60">
        <v>95516</v>
      </c>
      <c r="CL60">
        <v>95429</v>
      </c>
      <c r="CM60">
        <v>95625</v>
      </c>
      <c r="CN60">
        <v>95583</v>
      </c>
    </row>
    <row r="61" spans="1:92" x14ac:dyDescent="0.25">
      <c r="A61">
        <v>59</v>
      </c>
      <c r="B61">
        <v>70369</v>
      </c>
      <c r="C61">
        <v>73164</v>
      </c>
      <c r="D61">
        <v>71441</v>
      </c>
      <c r="E61">
        <v>72523</v>
      </c>
      <c r="F61">
        <v>73943</v>
      </c>
      <c r="G61">
        <v>73401</v>
      </c>
      <c r="H61">
        <v>73098</v>
      </c>
      <c r="I61">
        <v>72997</v>
      </c>
      <c r="J61">
        <v>73889</v>
      </c>
      <c r="K61">
        <v>76044</v>
      </c>
      <c r="L61">
        <v>76768</v>
      </c>
      <c r="M61">
        <v>77010</v>
      </c>
      <c r="N61">
        <v>77026</v>
      </c>
      <c r="O61">
        <v>75939</v>
      </c>
      <c r="P61">
        <v>76779</v>
      </c>
      <c r="Q61">
        <v>76713</v>
      </c>
      <c r="R61">
        <v>77938</v>
      </c>
      <c r="S61">
        <v>77868</v>
      </c>
      <c r="T61">
        <v>78532</v>
      </c>
      <c r="U61">
        <v>79107</v>
      </c>
      <c r="V61">
        <v>78992</v>
      </c>
      <c r="W61">
        <v>78576</v>
      </c>
      <c r="X61">
        <v>78919</v>
      </c>
      <c r="Y61">
        <v>81015</v>
      </c>
      <c r="Z61">
        <v>81565</v>
      </c>
      <c r="AA61">
        <v>81549</v>
      </c>
      <c r="AB61">
        <v>82597</v>
      </c>
      <c r="AC61">
        <v>82820</v>
      </c>
      <c r="AD61">
        <v>83807</v>
      </c>
      <c r="AE61">
        <v>83935</v>
      </c>
      <c r="AF61">
        <v>83887</v>
      </c>
      <c r="AG61">
        <v>84281</v>
      </c>
      <c r="AH61">
        <v>85105</v>
      </c>
      <c r="AI61">
        <v>85488</v>
      </c>
      <c r="AJ61">
        <v>86313</v>
      </c>
      <c r="AK61">
        <v>86286</v>
      </c>
      <c r="AL61">
        <v>86540</v>
      </c>
      <c r="AM61">
        <v>86900</v>
      </c>
      <c r="AN61">
        <v>86688</v>
      </c>
      <c r="AO61">
        <v>87080</v>
      </c>
      <c r="AP61">
        <v>87677</v>
      </c>
      <c r="AQ61">
        <v>87392</v>
      </c>
      <c r="AR61">
        <v>87217</v>
      </c>
      <c r="AS61">
        <v>87005</v>
      </c>
      <c r="AT61">
        <v>86991</v>
      </c>
      <c r="AU61">
        <v>87005</v>
      </c>
      <c r="AV61">
        <v>87310</v>
      </c>
      <c r="AW61">
        <v>87270</v>
      </c>
      <c r="AX61">
        <v>87606</v>
      </c>
      <c r="AY61">
        <v>87107</v>
      </c>
      <c r="AZ61">
        <v>87795</v>
      </c>
      <c r="BA61">
        <v>88146</v>
      </c>
      <c r="BB61">
        <v>88608</v>
      </c>
      <c r="BC61">
        <v>88414</v>
      </c>
      <c r="BD61">
        <v>89208</v>
      </c>
      <c r="BE61">
        <v>89391</v>
      </c>
      <c r="BF61">
        <v>89793</v>
      </c>
      <c r="BG61">
        <v>90048</v>
      </c>
      <c r="BH61">
        <v>90780</v>
      </c>
      <c r="BI61">
        <v>91070</v>
      </c>
      <c r="BJ61">
        <v>91364</v>
      </c>
      <c r="BK61">
        <v>91288</v>
      </c>
      <c r="BL61">
        <v>91621</v>
      </c>
      <c r="BM61">
        <v>91765</v>
      </c>
      <c r="BN61">
        <v>91704</v>
      </c>
      <c r="BO61">
        <v>92225</v>
      </c>
      <c r="BP61">
        <v>92274</v>
      </c>
      <c r="BQ61">
        <v>92477</v>
      </c>
      <c r="BR61">
        <v>92624</v>
      </c>
      <c r="BS61">
        <v>93014</v>
      </c>
      <c r="BT61">
        <v>93221</v>
      </c>
      <c r="BU61">
        <v>93238</v>
      </c>
      <c r="BV61">
        <v>93613</v>
      </c>
      <c r="BW61">
        <v>93558</v>
      </c>
      <c r="BX61">
        <v>93705</v>
      </c>
      <c r="BY61">
        <v>93817</v>
      </c>
      <c r="BZ61">
        <v>93795</v>
      </c>
      <c r="CA61">
        <v>94020</v>
      </c>
      <c r="CB61">
        <v>94172</v>
      </c>
      <c r="CC61">
        <v>94179</v>
      </c>
      <c r="CD61">
        <v>94541</v>
      </c>
      <c r="CE61">
        <v>94475</v>
      </c>
      <c r="CF61">
        <v>94749</v>
      </c>
      <c r="CG61">
        <v>94858</v>
      </c>
      <c r="CH61">
        <v>94987</v>
      </c>
      <c r="CI61">
        <v>94983</v>
      </c>
      <c r="CJ61">
        <v>95022</v>
      </c>
      <c r="CK61">
        <v>95179</v>
      </c>
      <c r="CL61">
        <v>95093</v>
      </c>
      <c r="CM61">
        <v>95310</v>
      </c>
      <c r="CN61">
        <v>95267</v>
      </c>
    </row>
    <row r="62" spans="1:92" x14ac:dyDescent="0.25">
      <c r="A62">
        <v>60</v>
      </c>
      <c r="B62">
        <v>69408</v>
      </c>
      <c r="C62">
        <v>72186</v>
      </c>
      <c r="D62">
        <v>70357</v>
      </c>
      <c r="E62">
        <v>71488</v>
      </c>
      <c r="F62">
        <v>72907</v>
      </c>
      <c r="G62">
        <v>72251</v>
      </c>
      <c r="H62">
        <v>72046</v>
      </c>
      <c r="I62">
        <v>71883</v>
      </c>
      <c r="J62">
        <v>72769</v>
      </c>
      <c r="K62">
        <v>75080</v>
      </c>
      <c r="L62">
        <v>75774</v>
      </c>
      <c r="M62">
        <v>76012</v>
      </c>
      <c r="N62">
        <v>76005</v>
      </c>
      <c r="O62">
        <v>74893</v>
      </c>
      <c r="P62">
        <v>75687</v>
      </c>
      <c r="Q62">
        <v>75600</v>
      </c>
      <c r="R62">
        <v>76857</v>
      </c>
      <c r="S62">
        <v>76831</v>
      </c>
      <c r="T62">
        <v>77566</v>
      </c>
      <c r="U62">
        <v>78142</v>
      </c>
      <c r="V62">
        <v>77958</v>
      </c>
      <c r="W62">
        <v>77486</v>
      </c>
      <c r="X62">
        <v>77852</v>
      </c>
      <c r="Y62">
        <v>79951</v>
      </c>
      <c r="Z62">
        <v>80604</v>
      </c>
      <c r="AA62">
        <v>80464</v>
      </c>
      <c r="AB62">
        <v>81590</v>
      </c>
      <c r="AC62">
        <v>81743</v>
      </c>
      <c r="AD62">
        <v>82814</v>
      </c>
      <c r="AE62">
        <v>82970</v>
      </c>
      <c r="AF62">
        <v>82873</v>
      </c>
      <c r="AG62">
        <v>83295</v>
      </c>
      <c r="AH62">
        <v>84090</v>
      </c>
      <c r="AI62">
        <v>84514</v>
      </c>
      <c r="AJ62">
        <v>85383</v>
      </c>
      <c r="AK62">
        <v>85394</v>
      </c>
      <c r="AL62">
        <v>85654</v>
      </c>
      <c r="AM62">
        <v>86085</v>
      </c>
      <c r="AN62">
        <v>85781</v>
      </c>
      <c r="AO62">
        <v>86145</v>
      </c>
      <c r="AP62">
        <v>86900</v>
      </c>
      <c r="AQ62">
        <v>86587</v>
      </c>
      <c r="AR62">
        <v>86322</v>
      </c>
      <c r="AS62">
        <v>86078</v>
      </c>
      <c r="AT62">
        <v>86122</v>
      </c>
      <c r="AU62">
        <v>86112</v>
      </c>
      <c r="AV62">
        <v>86360</v>
      </c>
      <c r="AW62">
        <v>86331</v>
      </c>
      <c r="AX62">
        <v>86725</v>
      </c>
      <c r="AY62">
        <v>86186</v>
      </c>
      <c r="AZ62">
        <v>86938</v>
      </c>
      <c r="BA62">
        <v>87283</v>
      </c>
      <c r="BB62">
        <v>87726</v>
      </c>
      <c r="BC62">
        <v>87576</v>
      </c>
      <c r="BD62">
        <v>88391</v>
      </c>
      <c r="BE62">
        <v>88597</v>
      </c>
      <c r="BF62">
        <v>89041</v>
      </c>
      <c r="BG62">
        <v>89307</v>
      </c>
      <c r="BH62">
        <v>90088</v>
      </c>
      <c r="BI62">
        <v>90368</v>
      </c>
      <c r="BJ62">
        <v>90690</v>
      </c>
      <c r="BK62">
        <v>90628</v>
      </c>
      <c r="BL62">
        <v>90922</v>
      </c>
      <c r="BM62">
        <v>91157</v>
      </c>
      <c r="BN62">
        <v>91014</v>
      </c>
      <c r="BO62">
        <v>91632</v>
      </c>
      <c r="BP62">
        <v>91646</v>
      </c>
      <c r="BQ62">
        <v>91849</v>
      </c>
      <c r="BR62">
        <v>92001</v>
      </c>
      <c r="BS62">
        <v>92446</v>
      </c>
      <c r="BT62">
        <v>92656</v>
      </c>
      <c r="BU62">
        <v>92683</v>
      </c>
      <c r="BV62">
        <v>93088</v>
      </c>
      <c r="BW62">
        <v>93040</v>
      </c>
      <c r="BX62">
        <v>93216</v>
      </c>
      <c r="BY62">
        <v>93262</v>
      </c>
      <c r="BZ62">
        <v>93336</v>
      </c>
      <c r="CA62">
        <v>93549</v>
      </c>
      <c r="CB62">
        <v>93709</v>
      </c>
      <c r="CC62">
        <v>93749</v>
      </c>
      <c r="CD62">
        <v>94045</v>
      </c>
      <c r="CE62">
        <v>94072</v>
      </c>
      <c r="CF62">
        <v>94339</v>
      </c>
      <c r="CG62">
        <v>94475</v>
      </c>
      <c r="CH62">
        <v>94632</v>
      </c>
      <c r="CI62">
        <v>94616</v>
      </c>
      <c r="CJ62">
        <v>94654</v>
      </c>
      <c r="CK62">
        <v>94841</v>
      </c>
      <c r="CL62">
        <v>94713</v>
      </c>
      <c r="CM62">
        <v>94960</v>
      </c>
      <c r="CN62">
        <v>94915</v>
      </c>
    </row>
    <row r="63" spans="1:92" x14ac:dyDescent="0.25">
      <c r="A63">
        <v>61</v>
      </c>
      <c r="B63">
        <v>68249</v>
      </c>
      <c r="C63">
        <v>70980</v>
      </c>
      <c r="D63">
        <v>69156</v>
      </c>
      <c r="E63">
        <v>70228</v>
      </c>
      <c r="F63">
        <v>71666</v>
      </c>
      <c r="G63">
        <v>71045</v>
      </c>
      <c r="H63">
        <v>70829</v>
      </c>
      <c r="I63">
        <v>70662</v>
      </c>
      <c r="J63">
        <v>71636</v>
      </c>
      <c r="K63">
        <v>73969</v>
      </c>
      <c r="L63">
        <v>74555</v>
      </c>
      <c r="M63">
        <v>74808</v>
      </c>
      <c r="N63">
        <v>74810</v>
      </c>
      <c r="O63">
        <v>73762</v>
      </c>
      <c r="P63">
        <v>74588</v>
      </c>
      <c r="Q63">
        <v>74477</v>
      </c>
      <c r="R63">
        <v>75665</v>
      </c>
      <c r="S63">
        <v>75718</v>
      </c>
      <c r="T63">
        <v>76394</v>
      </c>
      <c r="U63">
        <v>77010</v>
      </c>
      <c r="V63">
        <v>76744</v>
      </c>
      <c r="W63">
        <v>76262</v>
      </c>
      <c r="X63">
        <v>76761</v>
      </c>
      <c r="Y63">
        <v>78781</v>
      </c>
      <c r="Z63">
        <v>79457</v>
      </c>
      <c r="AA63">
        <v>79324</v>
      </c>
      <c r="AB63">
        <v>80469</v>
      </c>
      <c r="AC63">
        <v>80646</v>
      </c>
      <c r="AD63">
        <v>81680</v>
      </c>
      <c r="AE63">
        <v>81837</v>
      </c>
      <c r="AF63">
        <v>81835</v>
      </c>
      <c r="AG63">
        <v>82177</v>
      </c>
      <c r="AH63">
        <v>83100</v>
      </c>
      <c r="AI63">
        <v>83450</v>
      </c>
      <c r="AJ63">
        <v>84414</v>
      </c>
      <c r="AK63">
        <v>84370</v>
      </c>
      <c r="AL63">
        <v>84674</v>
      </c>
      <c r="AM63">
        <v>85072</v>
      </c>
      <c r="AN63">
        <v>84944</v>
      </c>
      <c r="AO63">
        <v>85061</v>
      </c>
      <c r="AP63">
        <v>85904</v>
      </c>
      <c r="AQ63">
        <v>85678</v>
      </c>
      <c r="AR63">
        <v>85388</v>
      </c>
      <c r="AS63">
        <v>85116</v>
      </c>
      <c r="AT63">
        <v>85154</v>
      </c>
      <c r="AU63">
        <v>85115</v>
      </c>
      <c r="AV63">
        <v>85380</v>
      </c>
      <c r="AW63">
        <v>85421</v>
      </c>
      <c r="AX63">
        <v>85763</v>
      </c>
      <c r="AY63">
        <v>85173</v>
      </c>
      <c r="AZ63">
        <v>86051</v>
      </c>
      <c r="BA63">
        <v>86424</v>
      </c>
      <c r="BB63">
        <v>86879</v>
      </c>
      <c r="BC63">
        <v>86620</v>
      </c>
      <c r="BD63">
        <v>87459</v>
      </c>
      <c r="BE63">
        <v>87778</v>
      </c>
      <c r="BF63">
        <v>88238</v>
      </c>
      <c r="BG63">
        <v>88464</v>
      </c>
      <c r="BH63">
        <v>89333</v>
      </c>
      <c r="BI63">
        <v>89630</v>
      </c>
      <c r="BJ63">
        <v>89996</v>
      </c>
      <c r="BK63">
        <v>89855</v>
      </c>
      <c r="BL63">
        <v>90216</v>
      </c>
      <c r="BM63">
        <v>90445</v>
      </c>
      <c r="BN63">
        <v>90330</v>
      </c>
      <c r="BO63">
        <v>90969</v>
      </c>
      <c r="BP63">
        <v>90990</v>
      </c>
      <c r="BQ63">
        <v>91247</v>
      </c>
      <c r="BR63">
        <v>91337</v>
      </c>
      <c r="BS63">
        <v>91889</v>
      </c>
      <c r="BT63">
        <v>92073</v>
      </c>
      <c r="BU63">
        <v>92166</v>
      </c>
      <c r="BV63">
        <v>92528</v>
      </c>
      <c r="BW63">
        <v>92483</v>
      </c>
      <c r="BX63">
        <v>92664</v>
      </c>
      <c r="BY63">
        <v>92692</v>
      </c>
      <c r="BZ63">
        <v>92783</v>
      </c>
      <c r="CA63">
        <v>93011</v>
      </c>
      <c r="CB63">
        <v>93205</v>
      </c>
      <c r="CC63">
        <v>93304</v>
      </c>
      <c r="CD63">
        <v>93605</v>
      </c>
      <c r="CE63">
        <v>93606</v>
      </c>
      <c r="CF63">
        <v>93887</v>
      </c>
      <c r="CG63">
        <v>94031</v>
      </c>
      <c r="CH63">
        <v>94165</v>
      </c>
      <c r="CI63">
        <v>94245</v>
      </c>
      <c r="CJ63">
        <v>94157</v>
      </c>
      <c r="CK63">
        <v>94447</v>
      </c>
      <c r="CL63">
        <v>94332</v>
      </c>
      <c r="CM63">
        <v>94593</v>
      </c>
      <c r="CN63">
        <v>94521</v>
      </c>
    </row>
    <row r="64" spans="1:92" x14ac:dyDescent="0.25">
      <c r="A64">
        <v>62</v>
      </c>
      <c r="B64">
        <v>67221</v>
      </c>
      <c r="C64">
        <v>69866</v>
      </c>
      <c r="D64">
        <v>68151</v>
      </c>
      <c r="E64">
        <v>69161</v>
      </c>
      <c r="F64">
        <v>70678</v>
      </c>
      <c r="G64">
        <v>70038</v>
      </c>
      <c r="H64">
        <v>69802</v>
      </c>
      <c r="I64">
        <v>69564</v>
      </c>
      <c r="J64">
        <v>70516</v>
      </c>
      <c r="K64">
        <v>73049</v>
      </c>
      <c r="L64">
        <v>73459</v>
      </c>
      <c r="M64">
        <v>73791</v>
      </c>
      <c r="N64">
        <v>73660</v>
      </c>
      <c r="O64">
        <v>72729</v>
      </c>
      <c r="P64">
        <v>73579</v>
      </c>
      <c r="Q64">
        <v>73479</v>
      </c>
      <c r="R64">
        <v>74624</v>
      </c>
      <c r="S64">
        <v>74648</v>
      </c>
      <c r="T64">
        <v>75243</v>
      </c>
      <c r="U64">
        <v>75928</v>
      </c>
      <c r="V64">
        <v>75570</v>
      </c>
      <c r="W64">
        <v>75182</v>
      </c>
      <c r="X64">
        <v>75626</v>
      </c>
      <c r="Y64">
        <v>77653</v>
      </c>
      <c r="Z64">
        <v>78349</v>
      </c>
      <c r="AA64">
        <v>78295</v>
      </c>
      <c r="AB64">
        <v>79392</v>
      </c>
      <c r="AC64">
        <v>79577</v>
      </c>
      <c r="AD64">
        <v>80648</v>
      </c>
      <c r="AE64">
        <v>80772</v>
      </c>
      <c r="AF64">
        <v>80755</v>
      </c>
      <c r="AG64">
        <v>81197</v>
      </c>
      <c r="AH64">
        <v>82068</v>
      </c>
      <c r="AI64">
        <v>82456</v>
      </c>
      <c r="AJ64">
        <v>83411</v>
      </c>
      <c r="AK64">
        <v>83422</v>
      </c>
      <c r="AL64">
        <v>83690</v>
      </c>
      <c r="AM64">
        <v>84095</v>
      </c>
      <c r="AN64">
        <v>84037</v>
      </c>
      <c r="AO64">
        <v>84177</v>
      </c>
      <c r="AP64">
        <v>84839</v>
      </c>
      <c r="AQ64">
        <v>84693</v>
      </c>
      <c r="AR64">
        <v>84472</v>
      </c>
      <c r="AS64">
        <v>84143</v>
      </c>
      <c r="AT64">
        <v>84238</v>
      </c>
      <c r="AU64">
        <v>84098</v>
      </c>
      <c r="AV64">
        <v>84384</v>
      </c>
      <c r="AW64">
        <v>84409</v>
      </c>
      <c r="AX64">
        <v>84778</v>
      </c>
      <c r="AY64">
        <v>84148</v>
      </c>
      <c r="AZ64">
        <v>85043</v>
      </c>
      <c r="BA64">
        <v>85534</v>
      </c>
      <c r="BB64">
        <v>85931</v>
      </c>
      <c r="BC64">
        <v>85692</v>
      </c>
      <c r="BD64">
        <v>86601</v>
      </c>
      <c r="BE64">
        <v>86907</v>
      </c>
      <c r="BF64">
        <v>87414</v>
      </c>
      <c r="BG64">
        <v>87639</v>
      </c>
      <c r="BH64">
        <v>88565</v>
      </c>
      <c r="BI64">
        <v>88912</v>
      </c>
      <c r="BJ64">
        <v>89240</v>
      </c>
      <c r="BK64">
        <v>89073</v>
      </c>
      <c r="BL64">
        <v>89485</v>
      </c>
      <c r="BM64">
        <v>89710</v>
      </c>
      <c r="BN64">
        <v>89624</v>
      </c>
      <c r="BO64">
        <v>90303</v>
      </c>
      <c r="BP64">
        <v>90323</v>
      </c>
      <c r="BQ64">
        <v>90544</v>
      </c>
      <c r="BR64">
        <v>90640</v>
      </c>
      <c r="BS64">
        <v>91230</v>
      </c>
      <c r="BT64">
        <v>91376</v>
      </c>
      <c r="BU64">
        <v>91520</v>
      </c>
      <c r="BV64">
        <v>91938</v>
      </c>
      <c r="BW64">
        <v>91882</v>
      </c>
      <c r="BX64">
        <v>92042</v>
      </c>
      <c r="BY64">
        <v>92120</v>
      </c>
      <c r="BZ64">
        <v>92191</v>
      </c>
      <c r="CA64">
        <v>92459</v>
      </c>
      <c r="CB64">
        <v>92712</v>
      </c>
      <c r="CC64">
        <v>92770</v>
      </c>
      <c r="CD64">
        <v>93136</v>
      </c>
      <c r="CE64">
        <v>93070</v>
      </c>
      <c r="CF64">
        <v>93402</v>
      </c>
      <c r="CG64">
        <v>93578</v>
      </c>
      <c r="CH64">
        <v>93725</v>
      </c>
      <c r="CI64">
        <v>93812</v>
      </c>
      <c r="CJ64">
        <v>93734</v>
      </c>
      <c r="CK64">
        <v>94011</v>
      </c>
      <c r="CL64">
        <v>93901</v>
      </c>
      <c r="CM64">
        <v>94211</v>
      </c>
      <c r="CN64">
        <v>94082</v>
      </c>
    </row>
    <row r="65" spans="1:92" x14ac:dyDescent="0.25">
      <c r="A65">
        <v>63</v>
      </c>
      <c r="B65">
        <v>65941</v>
      </c>
      <c r="C65">
        <v>68550</v>
      </c>
      <c r="D65">
        <v>66784</v>
      </c>
      <c r="E65">
        <v>67832</v>
      </c>
      <c r="F65">
        <v>69389</v>
      </c>
      <c r="G65">
        <v>68714</v>
      </c>
      <c r="H65">
        <v>68388</v>
      </c>
      <c r="I65">
        <v>68207</v>
      </c>
      <c r="J65">
        <v>69236</v>
      </c>
      <c r="K65">
        <v>71815</v>
      </c>
      <c r="L65">
        <v>72206</v>
      </c>
      <c r="M65">
        <v>72312</v>
      </c>
      <c r="N65">
        <v>72338</v>
      </c>
      <c r="O65">
        <v>71309</v>
      </c>
      <c r="P65">
        <v>72195</v>
      </c>
      <c r="Q65">
        <v>72090</v>
      </c>
      <c r="R65">
        <v>73229</v>
      </c>
      <c r="S65">
        <v>73286</v>
      </c>
      <c r="T65">
        <v>73848</v>
      </c>
      <c r="U65">
        <v>74617</v>
      </c>
      <c r="V65">
        <v>74245</v>
      </c>
      <c r="W65">
        <v>73748</v>
      </c>
      <c r="X65">
        <v>74266</v>
      </c>
      <c r="Y65">
        <v>76293</v>
      </c>
      <c r="Z65">
        <v>77094</v>
      </c>
      <c r="AA65">
        <v>76944</v>
      </c>
      <c r="AB65">
        <v>78094</v>
      </c>
      <c r="AC65">
        <v>78234</v>
      </c>
      <c r="AD65">
        <v>79339</v>
      </c>
      <c r="AE65">
        <v>79510</v>
      </c>
      <c r="AF65">
        <v>79510</v>
      </c>
      <c r="AG65">
        <v>79925</v>
      </c>
      <c r="AH65">
        <v>80851</v>
      </c>
      <c r="AI65">
        <v>81260</v>
      </c>
      <c r="AJ65">
        <v>82156</v>
      </c>
      <c r="AK65">
        <v>82300</v>
      </c>
      <c r="AL65">
        <v>82613</v>
      </c>
      <c r="AM65">
        <v>82880</v>
      </c>
      <c r="AN65">
        <v>82884</v>
      </c>
      <c r="AO65">
        <v>83041</v>
      </c>
      <c r="AP65">
        <v>83771</v>
      </c>
      <c r="AQ65">
        <v>83386</v>
      </c>
      <c r="AR65">
        <v>83152</v>
      </c>
      <c r="AS65">
        <v>83006</v>
      </c>
      <c r="AT65">
        <v>83108</v>
      </c>
      <c r="AU65">
        <v>82977</v>
      </c>
      <c r="AV65">
        <v>83231</v>
      </c>
      <c r="AW65">
        <v>83242</v>
      </c>
      <c r="AX65">
        <v>83619</v>
      </c>
      <c r="AY65">
        <v>82979</v>
      </c>
      <c r="AZ65">
        <v>83928</v>
      </c>
      <c r="BA65">
        <v>84464</v>
      </c>
      <c r="BB65">
        <v>84878</v>
      </c>
      <c r="BC65">
        <v>84677</v>
      </c>
      <c r="BD65">
        <v>85627</v>
      </c>
      <c r="BE65">
        <v>85853</v>
      </c>
      <c r="BF65">
        <v>86428</v>
      </c>
      <c r="BG65">
        <v>86653</v>
      </c>
      <c r="BH65">
        <v>87685</v>
      </c>
      <c r="BI65">
        <v>88042</v>
      </c>
      <c r="BJ65">
        <v>88370</v>
      </c>
      <c r="BK65">
        <v>88079</v>
      </c>
      <c r="BL65">
        <v>88632</v>
      </c>
      <c r="BM65">
        <v>88897</v>
      </c>
      <c r="BN65">
        <v>88847</v>
      </c>
      <c r="BO65">
        <v>89479</v>
      </c>
      <c r="BP65">
        <v>89485</v>
      </c>
      <c r="BQ65">
        <v>89783</v>
      </c>
      <c r="BR65">
        <v>89795</v>
      </c>
      <c r="BS65">
        <v>90519</v>
      </c>
      <c r="BT65">
        <v>90681</v>
      </c>
      <c r="BU65">
        <v>90795</v>
      </c>
      <c r="BV65">
        <v>91294</v>
      </c>
      <c r="BW65">
        <v>91268</v>
      </c>
      <c r="BX65">
        <v>91409</v>
      </c>
      <c r="BY65">
        <v>91464</v>
      </c>
      <c r="BZ65">
        <v>91543</v>
      </c>
      <c r="CA65">
        <v>91867</v>
      </c>
      <c r="CB65">
        <v>92132</v>
      </c>
      <c r="CC65">
        <v>92235</v>
      </c>
      <c r="CD65">
        <v>92573</v>
      </c>
      <c r="CE65">
        <v>92519</v>
      </c>
      <c r="CF65">
        <v>92841</v>
      </c>
      <c r="CG65">
        <v>93072</v>
      </c>
      <c r="CH65">
        <v>93192</v>
      </c>
      <c r="CI65">
        <v>93306</v>
      </c>
      <c r="CJ65">
        <v>93210</v>
      </c>
      <c r="CK65">
        <v>93559</v>
      </c>
      <c r="CL65">
        <v>93426</v>
      </c>
      <c r="CM65">
        <v>93740</v>
      </c>
      <c r="CN65">
        <v>93640</v>
      </c>
    </row>
    <row r="66" spans="1:92" x14ac:dyDescent="0.25">
      <c r="A66">
        <v>64</v>
      </c>
      <c r="B66">
        <v>64465</v>
      </c>
      <c r="C66">
        <v>67201</v>
      </c>
      <c r="D66">
        <v>65091</v>
      </c>
      <c r="E66">
        <v>66326</v>
      </c>
      <c r="F66">
        <v>67845</v>
      </c>
      <c r="G66">
        <v>67222</v>
      </c>
      <c r="H66">
        <v>66807</v>
      </c>
      <c r="I66">
        <v>66702</v>
      </c>
      <c r="J66">
        <v>67801</v>
      </c>
      <c r="K66">
        <v>70388</v>
      </c>
      <c r="L66">
        <v>70757</v>
      </c>
      <c r="M66">
        <v>70889</v>
      </c>
      <c r="N66">
        <v>70904</v>
      </c>
      <c r="O66">
        <v>69929</v>
      </c>
      <c r="P66">
        <v>70716</v>
      </c>
      <c r="Q66">
        <v>70579</v>
      </c>
      <c r="R66">
        <v>71866</v>
      </c>
      <c r="S66">
        <v>71833</v>
      </c>
      <c r="T66">
        <v>72346</v>
      </c>
      <c r="U66">
        <v>73123</v>
      </c>
      <c r="V66">
        <v>72771</v>
      </c>
      <c r="W66">
        <v>72166</v>
      </c>
      <c r="X66">
        <v>72815</v>
      </c>
      <c r="Y66">
        <v>74800</v>
      </c>
      <c r="Z66">
        <v>75685</v>
      </c>
      <c r="AA66">
        <v>75452</v>
      </c>
      <c r="AB66">
        <v>76755</v>
      </c>
      <c r="AC66">
        <v>76778</v>
      </c>
      <c r="AD66">
        <v>77888</v>
      </c>
      <c r="AE66">
        <v>78123</v>
      </c>
      <c r="AF66">
        <v>78008</v>
      </c>
      <c r="AG66">
        <v>78479</v>
      </c>
      <c r="AH66">
        <v>79421</v>
      </c>
      <c r="AI66">
        <v>79973</v>
      </c>
      <c r="AJ66">
        <v>80828</v>
      </c>
      <c r="AK66">
        <v>80953</v>
      </c>
      <c r="AL66">
        <v>81267</v>
      </c>
      <c r="AM66">
        <v>81638</v>
      </c>
      <c r="AN66">
        <v>81575</v>
      </c>
      <c r="AO66">
        <v>81828</v>
      </c>
      <c r="AP66">
        <v>82645</v>
      </c>
      <c r="AQ66">
        <v>82223</v>
      </c>
      <c r="AR66">
        <v>81671</v>
      </c>
      <c r="AS66">
        <v>81625</v>
      </c>
      <c r="AT66">
        <v>81925</v>
      </c>
      <c r="AU66">
        <v>81749</v>
      </c>
      <c r="AV66">
        <v>81962</v>
      </c>
      <c r="AW66">
        <v>81970</v>
      </c>
      <c r="AX66">
        <v>82409</v>
      </c>
      <c r="AY66">
        <v>81701</v>
      </c>
      <c r="AZ66">
        <v>82741</v>
      </c>
      <c r="BA66">
        <v>83193</v>
      </c>
      <c r="BB66">
        <v>83736</v>
      </c>
      <c r="BC66">
        <v>83540</v>
      </c>
      <c r="BD66">
        <v>84592</v>
      </c>
      <c r="BE66">
        <v>84769</v>
      </c>
      <c r="BF66">
        <v>85320</v>
      </c>
      <c r="BG66">
        <v>85594</v>
      </c>
      <c r="BH66">
        <v>86678</v>
      </c>
      <c r="BI66">
        <v>87063</v>
      </c>
      <c r="BJ66">
        <v>87396</v>
      </c>
      <c r="BK66">
        <v>87133</v>
      </c>
      <c r="BL66">
        <v>87656</v>
      </c>
      <c r="BM66">
        <v>87990</v>
      </c>
      <c r="BN66">
        <v>87954</v>
      </c>
      <c r="BO66">
        <v>88584</v>
      </c>
      <c r="BP66">
        <v>88669</v>
      </c>
      <c r="BQ66">
        <v>88914</v>
      </c>
      <c r="BR66">
        <v>88990</v>
      </c>
      <c r="BS66">
        <v>89684</v>
      </c>
      <c r="BT66">
        <v>89894</v>
      </c>
      <c r="BU66">
        <v>90002</v>
      </c>
      <c r="BV66">
        <v>90504</v>
      </c>
      <c r="BW66">
        <v>90496</v>
      </c>
      <c r="BX66">
        <v>90666</v>
      </c>
      <c r="BY66">
        <v>90735</v>
      </c>
      <c r="BZ66">
        <v>90893</v>
      </c>
      <c r="CA66">
        <v>91217</v>
      </c>
      <c r="CB66">
        <v>91482</v>
      </c>
      <c r="CC66">
        <v>91641</v>
      </c>
      <c r="CD66">
        <v>92002</v>
      </c>
      <c r="CE66">
        <v>91939</v>
      </c>
      <c r="CF66">
        <v>92262</v>
      </c>
      <c r="CG66">
        <v>92488</v>
      </c>
      <c r="CH66">
        <v>92654</v>
      </c>
      <c r="CI66">
        <v>92769</v>
      </c>
      <c r="CJ66">
        <v>92681</v>
      </c>
      <c r="CK66">
        <v>93024</v>
      </c>
      <c r="CL66">
        <v>92982</v>
      </c>
      <c r="CM66">
        <v>93255</v>
      </c>
      <c r="CN66">
        <v>93188</v>
      </c>
    </row>
    <row r="67" spans="1:92" x14ac:dyDescent="0.25">
      <c r="A67">
        <v>65</v>
      </c>
      <c r="B67">
        <v>63003</v>
      </c>
      <c r="C67">
        <v>65696</v>
      </c>
      <c r="D67">
        <v>63487</v>
      </c>
      <c r="E67">
        <v>64728</v>
      </c>
      <c r="F67">
        <v>66270</v>
      </c>
      <c r="G67">
        <v>65615</v>
      </c>
      <c r="H67">
        <v>65232</v>
      </c>
      <c r="I67">
        <v>65098</v>
      </c>
      <c r="J67">
        <v>66407</v>
      </c>
      <c r="K67">
        <v>68836</v>
      </c>
      <c r="L67">
        <v>69278</v>
      </c>
      <c r="M67">
        <v>69425</v>
      </c>
      <c r="N67">
        <v>69522</v>
      </c>
      <c r="O67">
        <v>68332</v>
      </c>
      <c r="P67">
        <v>69142</v>
      </c>
      <c r="Q67">
        <v>68998</v>
      </c>
      <c r="R67">
        <v>70194</v>
      </c>
      <c r="S67">
        <v>70348</v>
      </c>
      <c r="T67">
        <v>70778</v>
      </c>
      <c r="U67">
        <v>71477</v>
      </c>
      <c r="V67">
        <v>71152</v>
      </c>
      <c r="W67">
        <v>70617</v>
      </c>
      <c r="X67">
        <v>71234</v>
      </c>
      <c r="Y67">
        <v>73255</v>
      </c>
      <c r="Z67">
        <v>74151</v>
      </c>
      <c r="AA67">
        <v>73878</v>
      </c>
      <c r="AB67">
        <v>75165</v>
      </c>
      <c r="AC67">
        <v>75261</v>
      </c>
      <c r="AD67">
        <v>76502</v>
      </c>
      <c r="AE67">
        <v>76684</v>
      </c>
      <c r="AF67">
        <v>76574</v>
      </c>
      <c r="AG67">
        <v>77013</v>
      </c>
      <c r="AH67">
        <v>77960</v>
      </c>
      <c r="AI67">
        <v>78421</v>
      </c>
      <c r="AJ67">
        <v>79412</v>
      </c>
      <c r="AK67">
        <v>79497</v>
      </c>
      <c r="AL67">
        <v>79871</v>
      </c>
      <c r="AM67">
        <v>80382</v>
      </c>
      <c r="AN67">
        <v>80176</v>
      </c>
      <c r="AO67">
        <v>80474</v>
      </c>
      <c r="AP67">
        <v>81420</v>
      </c>
      <c r="AQ67">
        <v>80942</v>
      </c>
      <c r="AR67">
        <v>80474</v>
      </c>
      <c r="AS67">
        <v>80114</v>
      </c>
      <c r="AT67">
        <v>80513</v>
      </c>
      <c r="AU67">
        <v>80425</v>
      </c>
      <c r="AV67">
        <v>80683</v>
      </c>
      <c r="AW67">
        <v>80587</v>
      </c>
      <c r="AX67">
        <v>81068</v>
      </c>
      <c r="AY67">
        <v>80375</v>
      </c>
      <c r="AZ67">
        <v>81599</v>
      </c>
      <c r="BA67">
        <v>81995</v>
      </c>
      <c r="BB67">
        <v>82588</v>
      </c>
      <c r="BC67">
        <v>82256</v>
      </c>
      <c r="BD67">
        <v>83293</v>
      </c>
      <c r="BE67">
        <v>83657</v>
      </c>
      <c r="BF67">
        <v>84162</v>
      </c>
      <c r="BG67">
        <v>84483</v>
      </c>
      <c r="BH67">
        <v>85584</v>
      </c>
      <c r="BI67">
        <v>86106</v>
      </c>
      <c r="BJ67">
        <v>86331</v>
      </c>
      <c r="BK67">
        <v>86154</v>
      </c>
      <c r="BL67">
        <v>86569</v>
      </c>
      <c r="BM67">
        <v>86887</v>
      </c>
      <c r="BN67">
        <v>86931</v>
      </c>
      <c r="BO67">
        <v>87698</v>
      </c>
      <c r="BP67">
        <v>87733</v>
      </c>
      <c r="BQ67">
        <v>87995</v>
      </c>
      <c r="BR67">
        <v>88016</v>
      </c>
      <c r="BS67">
        <v>88811</v>
      </c>
      <c r="BT67">
        <v>89050</v>
      </c>
      <c r="BU67">
        <v>89154</v>
      </c>
      <c r="BV67">
        <v>89688</v>
      </c>
      <c r="BW67">
        <v>89708</v>
      </c>
      <c r="BX67">
        <v>89940</v>
      </c>
      <c r="BY67">
        <v>90014</v>
      </c>
      <c r="BZ67">
        <v>90192</v>
      </c>
      <c r="CA67">
        <v>90551</v>
      </c>
      <c r="CB67">
        <v>90821</v>
      </c>
      <c r="CC67">
        <v>91022</v>
      </c>
      <c r="CD67">
        <v>91382</v>
      </c>
      <c r="CE67">
        <v>91229</v>
      </c>
      <c r="CF67">
        <v>91619</v>
      </c>
      <c r="CG67">
        <v>91893</v>
      </c>
      <c r="CH67">
        <v>92089</v>
      </c>
      <c r="CI67">
        <v>92177</v>
      </c>
      <c r="CJ67">
        <v>92105</v>
      </c>
      <c r="CK67">
        <v>92439</v>
      </c>
      <c r="CL67">
        <v>92409</v>
      </c>
      <c r="CM67">
        <v>92720</v>
      </c>
      <c r="CN67">
        <v>92700</v>
      </c>
    </row>
    <row r="68" spans="1:92" x14ac:dyDescent="0.25">
      <c r="A68">
        <v>66</v>
      </c>
      <c r="B68">
        <v>61192</v>
      </c>
      <c r="C68">
        <v>63877</v>
      </c>
      <c r="D68">
        <v>61697</v>
      </c>
      <c r="E68">
        <v>62906</v>
      </c>
      <c r="F68">
        <v>64519</v>
      </c>
      <c r="G68">
        <v>63661</v>
      </c>
      <c r="H68">
        <v>63430</v>
      </c>
      <c r="I68">
        <v>63299</v>
      </c>
      <c r="J68">
        <v>64571</v>
      </c>
      <c r="K68">
        <v>67112</v>
      </c>
      <c r="L68">
        <v>67513</v>
      </c>
      <c r="M68">
        <v>67619</v>
      </c>
      <c r="N68">
        <v>67757</v>
      </c>
      <c r="O68">
        <v>66498</v>
      </c>
      <c r="P68">
        <v>67283</v>
      </c>
      <c r="Q68">
        <v>67246</v>
      </c>
      <c r="R68">
        <v>68491</v>
      </c>
      <c r="S68">
        <v>68640</v>
      </c>
      <c r="T68">
        <v>68951</v>
      </c>
      <c r="U68">
        <v>69792</v>
      </c>
      <c r="V68">
        <v>69388</v>
      </c>
      <c r="W68">
        <v>68813</v>
      </c>
      <c r="X68">
        <v>69380</v>
      </c>
      <c r="Y68">
        <v>71624</v>
      </c>
      <c r="Z68">
        <v>72438</v>
      </c>
      <c r="AA68">
        <v>72181</v>
      </c>
      <c r="AB68">
        <v>73424</v>
      </c>
      <c r="AC68">
        <v>73515</v>
      </c>
      <c r="AD68">
        <v>74796</v>
      </c>
      <c r="AE68">
        <v>75042</v>
      </c>
      <c r="AF68">
        <v>74796</v>
      </c>
      <c r="AG68">
        <v>75377</v>
      </c>
      <c r="AH68">
        <v>76377</v>
      </c>
      <c r="AI68">
        <v>76830</v>
      </c>
      <c r="AJ68">
        <v>77837</v>
      </c>
      <c r="AK68">
        <v>77885</v>
      </c>
      <c r="AL68">
        <v>78330</v>
      </c>
      <c r="AM68">
        <v>78810</v>
      </c>
      <c r="AN68">
        <v>78612</v>
      </c>
      <c r="AO68">
        <v>78884</v>
      </c>
      <c r="AP68">
        <v>79983</v>
      </c>
      <c r="AQ68">
        <v>79548</v>
      </c>
      <c r="AR68">
        <v>79071</v>
      </c>
      <c r="AS68">
        <v>78777</v>
      </c>
      <c r="AT68">
        <v>78890</v>
      </c>
      <c r="AU68">
        <v>78730</v>
      </c>
      <c r="AV68">
        <v>79300</v>
      </c>
      <c r="AW68">
        <v>79046</v>
      </c>
      <c r="AX68">
        <v>79627</v>
      </c>
      <c r="AY68">
        <v>78841</v>
      </c>
      <c r="AZ68">
        <v>80261</v>
      </c>
      <c r="BA68">
        <v>80679</v>
      </c>
      <c r="BB68">
        <v>81283</v>
      </c>
      <c r="BC68">
        <v>80920</v>
      </c>
      <c r="BD68">
        <v>82020</v>
      </c>
      <c r="BE68">
        <v>82373</v>
      </c>
      <c r="BF68">
        <v>82975</v>
      </c>
      <c r="BG68">
        <v>83360</v>
      </c>
      <c r="BH68">
        <v>84458</v>
      </c>
      <c r="BI68">
        <v>84961</v>
      </c>
      <c r="BJ68">
        <v>85281</v>
      </c>
      <c r="BK68">
        <v>85045</v>
      </c>
      <c r="BL68">
        <v>85536</v>
      </c>
      <c r="BM68">
        <v>85809</v>
      </c>
      <c r="BN68">
        <v>85855</v>
      </c>
      <c r="BO68">
        <v>86705</v>
      </c>
      <c r="BP68">
        <v>86705</v>
      </c>
      <c r="BQ68">
        <v>86996</v>
      </c>
      <c r="BR68">
        <v>87016</v>
      </c>
      <c r="BS68">
        <v>87824</v>
      </c>
      <c r="BT68">
        <v>88092</v>
      </c>
      <c r="BU68">
        <v>88251</v>
      </c>
      <c r="BV68">
        <v>88857</v>
      </c>
      <c r="BW68">
        <v>88842</v>
      </c>
      <c r="BX68">
        <v>89071</v>
      </c>
      <c r="BY68">
        <v>89128</v>
      </c>
      <c r="BZ68">
        <v>89417</v>
      </c>
      <c r="CA68">
        <v>89819</v>
      </c>
      <c r="CB68">
        <v>90132</v>
      </c>
      <c r="CC68">
        <v>90325</v>
      </c>
      <c r="CD68">
        <v>90684</v>
      </c>
      <c r="CE68">
        <v>90493</v>
      </c>
      <c r="CF68">
        <v>90959</v>
      </c>
      <c r="CG68">
        <v>91219</v>
      </c>
      <c r="CH68">
        <v>91445</v>
      </c>
      <c r="CI68">
        <v>91594</v>
      </c>
      <c r="CJ68">
        <v>91490</v>
      </c>
      <c r="CK68">
        <v>91864</v>
      </c>
      <c r="CL68">
        <v>91795</v>
      </c>
      <c r="CM68">
        <v>92162</v>
      </c>
      <c r="CN68">
        <v>92133</v>
      </c>
    </row>
    <row r="69" spans="1:92" x14ac:dyDescent="0.25">
      <c r="A69">
        <v>67</v>
      </c>
      <c r="B69">
        <v>59635</v>
      </c>
      <c r="C69">
        <v>62155</v>
      </c>
      <c r="D69">
        <v>59964</v>
      </c>
      <c r="E69">
        <v>61383</v>
      </c>
      <c r="F69">
        <v>62933</v>
      </c>
      <c r="G69">
        <v>62041</v>
      </c>
      <c r="H69">
        <v>61808</v>
      </c>
      <c r="I69">
        <v>61764</v>
      </c>
      <c r="J69">
        <v>62799</v>
      </c>
      <c r="K69">
        <v>65528</v>
      </c>
      <c r="L69">
        <v>65893</v>
      </c>
      <c r="M69">
        <v>65957</v>
      </c>
      <c r="N69">
        <v>66142</v>
      </c>
      <c r="O69">
        <v>64751</v>
      </c>
      <c r="P69">
        <v>65639</v>
      </c>
      <c r="Q69">
        <v>65638</v>
      </c>
      <c r="R69">
        <v>66876</v>
      </c>
      <c r="S69">
        <v>66910</v>
      </c>
      <c r="T69">
        <v>67311</v>
      </c>
      <c r="U69">
        <v>68124</v>
      </c>
      <c r="V69">
        <v>67673</v>
      </c>
      <c r="W69">
        <v>66913</v>
      </c>
      <c r="X69">
        <v>67638</v>
      </c>
      <c r="Y69">
        <v>70034</v>
      </c>
      <c r="Z69">
        <v>70775</v>
      </c>
      <c r="AA69">
        <v>70572</v>
      </c>
      <c r="AB69">
        <v>71793</v>
      </c>
      <c r="AC69">
        <v>71906</v>
      </c>
      <c r="AD69">
        <v>73224</v>
      </c>
      <c r="AE69">
        <v>73341</v>
      </c>
      <c r="AF69">
        <v>73208</v>
      </c>
      <c r="AG69">
        <v>73834</v>
      </c>
      <c r="AH69">
        <v>74766</v>
      </c>
      <c r="AI69">
        <v>75210</v>
      </c>
      <c r="AJ69">
        <v>76191</v>
      </c>
      <c r="AK69">
        <v>76209</v>
      </c>
      <c r="AL69">
        <v>76798</v>
      </c>
      <c r="AM69">
        <v>77419</v>
      </c>
      <c r="AN69">
        <v>77143</v>
      </c>
      <c r="AO69">
        <v>77368</v>
      </c>
      <c r="AP69">
        <v>78427</v>
      </c>
      <c r="AQ69">
        <v>78083</v>
      </c>
      <c r="AR69">
        <v>77712</v>
      </c>
      <c r="AS69">
        <v>77357</v>
      </c>
      <c r="AT69">
        <v>77546</v>
      </c>
      <c r="AU69">
        <v>77000</v>
      </c>
      <c r="AV69">
        <v>77704</v>
      </c>
      <c r="AW69">
        <v>77676</v>
      </c>
      <c r="AX69">
        <v>78130</v>
      </c>
      <c r="AY69">
        <v>77269</v>
      </c>
      <c r="AZ69">
        <v>78898</v>
      </c>
      <c r="BA69">
        <v>79414</v>
      </c>
      <c r="BB69">
        <v>79977</v>
      </c>
      <c r="BC69">
        <v>79493</v>
      </c>
      <c r="BD69">
        <v>80645</v>
      </c>
      <c r="BE69">
        <v>81041</v>
      </c>
      <c r="BF69">
        <v>81701</v>
      </c>
      <c r="BG69">
        <v>82152</v>
      </c>
      <c r="BH69">
        <v>83257</v>
      </c>
      <c r="BI69">
        <v>83786</v>
      </c>
      <c r="BJ69">
        <v>84057</v>
      </c>
      <c r="BK69">
        <v>83926</v>
      </c>
      <c r="BL69">
        <v>84386</v>
      </c>
      <c r="BM69">
        <v>84613</v>
      </c>
      <c r="BN69">
        <v>84810</v>
      </c>
      <c r="BO69">
        <v>85532</v>
      </c>
      <c r="BP69">
        <v>85664</v>
      </c>
      <c r="BQ69">
        <v>85897</v>
      </c>
      <c r="BR69">
        <v>85935</v>
      </c>
      <c r="BS69">
        <v>86773</v>
      </c>
      <c r="BT69">
        <v>87052</v>
      </c>
      <c r="BU69">
        <v>87270</v>
      </c>
      <c r="BV69">
        <v>87841</v>
      </c>
      <c r="BW69">
        <v>87860</v>
      </c>
      <c r="BX69">
        <v>88160</v>
      </c>
      <c r="BY69">
        <v>88197</v>
      </c>
      <c r="BZ69">
        <v>88447</v>
      </c>
      <c r="CA69">
        <v>89008</v>
      </c>
      <c r="CB69">
        <v>89327</v>
      </c>
      <c r="CC69">
        <v>89507</v>
      </c>
      <c r="CD69">
        <v>89940</v>
      </c>
      <c r="CE69">
        <v>89769</v>
      </c>
      <c r="CF69">
        <v>90214</v>
      </c>
      <c r="CG69">
        <v>90505</v>
      </c>
      <c r="CH69">
        <v>90729</v>
      </c>
      <c r="CI69">
        <v>90884</v>
      </c>
      <c r="CJ69">
        <v>90793</v>
      </c>
      <c r="CK69">
        <v>91156</v>
      </c>
      <c r="CL69">
        <v>91163</v>
      </c>
      <c r="CM69">
        <v>91517</v>
      </c>
      <c r="CN69">
        <v>91542</v>
      </c>
    </row>
    <row r="70" spans="1:92" x14ac:dyDescent="0.25">
      <c r="A70">
        <v>68</v>
      </c>
      <c r="B70">
        <v>57873</v>
      </c>
      <c r="C70">
        <v>60386</v>
      </c>
      <c r="D70">
        <v>58149</v>
      </c>
      <c r="E70">
        <v>59566</v>
      </c>
      <c r="F70">
        <v>61143</v>
      </c>
      <c r="G70">
        <v>60314</v>
      </c>
      <c r="H70">
        <v>59994</v>
      </c>
      <c r="I70">
        <v>59838</v>
      </c>
      <c r="J70">
        <v>60956</v>
      </c>
      <c r="K70">
        <v>63867</v>
      </c>
      <c r="L70">
        <v>64005</v>
      </c>
      <c r="M70">
        <v>64151</v>
      </c>
      <c r="N70">
        <v>64209</v>
      </c>
      <c r="O70">
        <v>62976</v>
      </c>
      <c r="P70">
        <v>63771</v>
      </c>
      <c r="Q70">
        <v>63804</v>
      </c>
      <c r="R70">
        <v>64895</v>
      </c>
      <c r="S70">
        <v>65048</v>
      </c>
      <c r="T70">
        <v>65349</v>
      </c>
      <c r="U70">
        <v>66257</v>
      </c>
      <c r="V70">
        <v>65763</v>
      </c>
      <c r="W70">
        <v>64851</v>
      </c>
      <c r="X70">
        <v>65685</v>
      </c>
      <c r="Y70">
        <v>68053</v>
      </c>
      <c r="Z70">
        <v>68877</v>
      </c>
      <c r="AA70">
        <v>68867</v>
      </c>
      <c r="AB70">
        <v>70034</v>
      </c>
      <c r="AC70">
        <v>70136</v>
      </c>
      <c r="AD70">
        <v>71569</v>
      </c>
      <c r="AE70">
        <v>71599</v>
      </c>
      <c r="AF70">
        <v>71395</v>
      </c>
      <c r="AG70">
        <v>72011</v>
      </c>
      <c r="AH70">
        <v>73086</v>
      </c>
      <c r="AI70">
        <v>73437</v>
      </c>
      <c r="AJ70">
        <v>74325</v>
      </c>
      <c r="AK70">
        <v>74400</v>
      </c>
      <c r="AL70">
        <v>75013</v>
      </c>
      <c r="AM70">
        <v>75778</v>
      </c>
      <c r="AN70">
        <v>75579</v>
      </c>
      <c r="AO70">
        <v>75684</v>
      </c>
      <c r="AP70">
        <v>76738</v>
      </c>
      <c r="AQ70">
        <v>76350</v>
      </c>
      <c r="AR70">
        <v>76060</v>
      </c>
      <c r="AS70">
        <v>75805</v>
      </c>
      <c r="AT70">
        <v>75890</v>
      </c>
      <c r="AU70">
        <v>75547</v>
      </c>
      <c r="AV70">
        <v>75951</v>
      </c>
      <c r="AW70">
        <v>75889</v>
      </c>
      <c r="AX70">
        <v>76638</v>
      </c>
      <c r="AY70">
        <v>75669</v>
      </c>
      <c r="AZ70">
        <v>77266</v>
      </c>
      <c r="BA70">
        <v>77812</v>
      </c>
      <c r="BB70">
        <v>78497</v>
      </c>
      <c r="BC70">
        <v>77952</v>
      </c>
      <c r="BD70">
        <v>79157</v>
      </c>
      <c r="BE70">
        <v>79558</v>
      </c>
      <c r="BF70">
        <v>80387</v>
      </c>
      <c r="BG70">
        <v>80772</v>
      </c>
      <c r="BH70">
        <v>81863</v>
      </c>
      <c r="BI70">
        <v>82525</v>
      </c>
      <c r="BJ70">
        <v>82691</v>
      </c>
      <c r="BK70">
        <v>82539</v>
      </c>
      <c r="BL70">
        <v>83118</v>
      </c>
      <c r="BM70">
        <v>83351</v>
      </c>
      <c r="BN70">
        <v>83572</v>
      </c>
      <c r="BO70">
        <v>84196</v>
      </c>
      <c r="BP70">
        <v>84440</v>
      </c>
      <c r="BQ70">
        <v>84711</v>
      </c>
      <c r="BR70">
        <v>84789</v>
      </c>
      <c r="BS70">
        <v>85615</v>
      </c>
      <c r="BT70">
        <v>85941</v>
      </c>
      <c r="BU70">
        <v>86215</v>
      </c>
      <c r="BV70">
        <v>86816</v>
      </c>
      <c r="BW70">
        <v>86802</v>
      </c>
      <c r="BX70">
        <v>87147</v>
      </c>
      <c r="BY70">
        <v>87237</v>
      </c>
      <c r="BZ70">
        <v>87452</v>
      </c>
      <c r="CA70">
        <v>88042</v>
      </c>
      <c r="CB70">
        <v>88443</v>
      </c>
      <c r="CC70">
        <v>88595</v>
      </c>
      <c r="CD70">
        <v>89050</v>
      </c>
      <c r="CE70">
        <v>88901</v>
      </c>
      <c r="CF70">
        <v>89394</v>
      </c>
      <c r="CG70">
        <v>89683</v>
      </c>
      <c r="CH70">
        <v>90015</v>
      </c>
      <c r="CI70">
        <v>90154</v>
      </c>
      <c r="CJ70">
        <v>90051</v>
      </c>
      <c r="CK70">
        <v>90403</v>
      </c>
      <c r="CL70">
        <v>90378</v>
      </c>
      <c r="CM70">
        <v>90823</v>
      </c>
      <c r="CN70">
        <v>90862</v>
      </c>
    </row>
    <row r="71" spans="1:92" x14ac:dyDescent="0.25">
      <c r="A71">
        <v>69</v>
      </c>
      <c r="B71">
        <v>55757</v>
      </c>
      <c r="C71">
        <v>58335</v>
      </c>
      <c r="D71">
        <v>56162</v>
      </c>
      <c r="E71">
        <v>57591</v>
      </c>
      <c r="F71">
        <v>59030</v>
      </c>
      <c r="G71">
        <v>58284</v>
      </c>
      <c r="H71">
        <v>58007</v>
      </c>
      <c r="I71">
        <v>57689</v>
      </c>
      <c r="J71">
        <v>58961</v>
      </c>
      <c r="K71">
        <v>61957</v>
      </c>
      <c r="L71">
        <v>61856</v>
      </c>
      <c r="M71">
        <v>62014</v>
      </c>
      <c r="N71">
        <v>62130</v>
      </c>
      <c r="O71">
        <v>61053</v>
      </c>
      <c r="P71">
        <v>61538</v>
      </c>
      <c r="Q71">
        <v>61673</v>
      </c>
      <c r="R71">
        <v>62943</v>
      </c>
      <c r="S71">
        <v>62939</v>
      </c>
      <c r="T71">
        <v>63125</v>
      </c>
      <c r="U71">
        <v>64126</v>
      </c>
      <c r="V71">
        <v>63638</v>
      </c>
      <c r="W71">
        <v>62782</v>
      </c>
      <c r="X71">
        <v>63377</v>
      </c>
      <c r="Y71">
        <v>65851</v>
      </c>
      <c r="Z71">
        <v>66740</v>
      </c>
      <c r="AA71">
        <v>66756</v>
      </c>
      <c r="AB71">
        <v>68115</v>
      </c>
      <c r="AC71">
        <v>68098</v>
      </c>
      <c r="AD71">
        <v>69563</v>
      </c>
      <c r="AE71">
        <v>69521</v>
      </c>
      <c r="AF71">
        <v>69443</v>
      </c>
      <c r="AG71">
        <v>69874</v>
      </c>
      <c r="AH71">
        <v>71217</v>
      </c>
      <c r="AI71">
        <v>71571</v>
      </c>
      <c r="AJ71">
        <v>72358</v>
      </c>
      <c r="AK71">
        <v>72438</v>
      </c>
      <c r="AL71">
        <v>73025</v>
      </c>
      <c r="AM71">
        <v>73874</v>
      </c>
      <c r="AN71">
        <v>73683</v>
      </c>
      <c r="AO71">
        <v>73775</v>
      </c>
      <c r="AP71">
        <v>74925</v>
      </c>
      <c r="AQ71">
        <v>74521</v>
      </c>
      <c r="AR71">
        <v>74296</v>
      </c>
      <c r="AS71">
        <v>73884</v>
      </c>
      <c r="AT71">
        <v>74075</v>
      </c>
      <c r="AU71">
        <v>73747</v>
      </c>
      <c r="AV71">
        <v>74351</v>
      </c>
      <c r="AW71">
        <v>73920</v>
      </c>
      <c r="AX71">
        <v>74739</v>
      </c>
      <c r="AY71">
        <v>73887</v>
      </c>
      <c r="AZ71">
        <v>75662</v>
      </c>
      <c r="BA71">
        <v>76054</v>
      </c>
      <c r="BB71">
        <v>76792</v>
      </c>
      <c r="BC71">
        <v>76282</v>
      </c>
      <c r="BD71">
        <v>77529</v>
      </c>
      <c r="BE71">
        <v>77944</v>
      </c>
      <c r="BF71">
        <v>78849</v>
      </c>
      <c r="BG71">
        <v>79234</v>
      </c>
      <c r="BH71">
        <v>80504</v>
      </c>
      <c r="BI71">
        <v>81108</v>
      </c>
      <c r="BJ71">
        <v>81314</v>
      </c>
      <c r="BK71">
        <v>81026</v>
      </c>
      <c r="BL71">
        <v>81728</v>
      </c>
      <c r="BM71">
        <v>81983</v>
      </c>
      <c r="BN71">
        <v>82260</v>
      </c>
      <c r="BO71">
        <v>82888</v>
      </c>
      <c r="BP71">
        <v>83233</v>
      </c>
      <c r="BQ71">
        <v>83522</v>
      </c>
      <c r="BR71">
        <v>83490</v>
      </c>
      <c r="BS71">
        <v>84396</v>
      </c>
      <c r="BT71">
        <v>84769</v>
      </c>
      <c r="BU71">
        <v>85019</v>
      </c>
      <c r="BV71">
        <v>85613</v>
      </c>
      <c r="BW71">
        <v>85593</v>
      </c>
      <c r="BX71">
        <v>86017</v>
      </c>
      <c r="BY71">
        <v>86148</v>
      </c>
      <c r="BZ71">
        <v>86299</v>
      </c>
      <c r="CA71">
        <v>87021</v>
      </c>
      <c r="CB71">
        <v>87464</v>
      </c>
      <c r="CC71">
        <v>87676</v>
      </c>
      <c r="CD71">
        <v>88107</v>
      </c>
      <c r="CE71">
        <v>87981</v>
      </c>
      <c r="CF71">
        <v>88504</v>
      </c>
      <c r="CG71">
        <v>88771</v>
      </c>
      <c r="CH71">
        <v>89140</v>
      </c>
      <c r="CI71">
        <v>89377</v>
      </c>
      <c r="CJ71">
        <v>89225</v>
      </c>
      <c r="CK71">
        <v>89594</v>
      </c>
      <c r="CL71">
        <v>89589</v>
      </c>
      <c r="CM71">
        <v>90100</v>
      </c>
      <c r="CN71">
        <v>90136</v>
      </c>
    </row>
    <row r="72" spans="1:92" x14ac:dyDescent="0.25">
      <c r="A72">
        <v>70</v>
      </c>
      <c r="B72">
        <v>53822</v>
      </c>
      <c r="C72">
        <v>56261</v>
      </c>
      <c r="D72">
        <v>54135</v>
      </c>
      <c r="E72">
        <v>55715</v>
      </c>
      <c r="F72">
        <v>57222</v>
      </c>
      <c r="G72">
        <v>56146</v>
      </c>
      <c r="H72">
        <v>55899</v>
      </c>
      <c r="I72">
        <v>55727</v>
      </c>
      <c r="J72">
        <v>56972</v>
      </c>
      <c r="K72">
        <v>59935</v>
      </c>
      <c r="L72">
        <v>59804</v>
      </c>
      <c r="M72">
        <v>59932</v>
      </c>
      <c r="N72">
        <v>60036</v>
      </c>
      <c r="O72">
        <v>58737</v>
      </c>
      <c r="P72">
        <v>59206</v>
      </c>
      <c r="Q72">
        <v>59544</v>
      </c>
      <c r="R72">
        <v>60948</v>
      </c>
      <c r="S72">
        <v>60925</v>
      </c>
      <c r="T72">
        <v>60685</v>
      </c>
      <c r="U72">
        <v>62030</v>
      </c>
      <c r="V72">
        <v>61524</v>
      </c>
      <c r="W72">
        <v>60559</v>
      </c>
      <c r="X72">
        <v>61076</v>
      </c>
      <c r="Y72">
        <v>63600</v>
      </c>
      <c r="Z72">
        <v>64616</v>
      </c>
      <c r="AA72">
        <v>64592</v>
      </c>
      <c r="AB72">
        <v>65868</v>
      </c>
      <c r="AC72">
        <v>65925</v>
      </c>
      <c r="AD72">
        <v>67273</v>
      </c>
      <c r="AE72">
        <v>67318</v>
      </c>
      <c r="AF72">
        <v>67306</v>
      </c>
      <c r="AG72">
        <v>67689</v>
      </c>
      <c r="AH72">
        <v>69048</v>
      </c>
      <c r="AI72">
        <v>69484</v>
      </c>
      <c r="AJ72">
        <v>70360</v>
      </c>
      <c r="AK72">
        <v>70347</v>
      </c>
      <c r="AL72">
        <v>70873</v>
      </c>
      <c r="AM72">
        <v>71998</v>
      </c>
      <c r="AN72">
        <v>71586</v>
      </c>
      <c r="AO72">
        <v>71797</v>
      </c>
      <c r="AP72">
        <v>72958</v>
      </c>
      <c r="AQ72">
        <v>72588</v>
      </c>
      <c r="AR72">
        <v>72326</v>
      </c>
      <c r="AS72">
        <v>71834</v>
      </c>
      <c r="AT72">
        <v>72036</v>
      </c>
      <c r="AU72">
        <v>71768</v>
      </c>
      <c r="AV72">
        <v>72517</v>
      </c>
      <c r="AW72">
        <v>72124</v>
      </c>
      <c r="AX72">
        <v>72549</v>
      </c>
      <c r="AY72">
        <v>71868</v>
      </c>
      <c r="AZ72">
        <v>73723</v>
      </c>
      <c r="BA72">
        <v>74201</v>
      </c>
      <c r="BB72">
        <v>75057</v>
      </c>
      <c r="BC72">
        <v>74375</v>
      </c>
      <c r="BD72">
        <v>75817</v>
      </c>
      <c r="BE72">
        <v>76231</v>
      </c>
      <c r="BF72">
        <v>77172</v>
      </c>
      <c r="BG72">
        <v>77608</v>
      </c>
      <c r="BH72">
        <v>78887</v>
      </c>
      <c r="BI72">
        <v>79562</v>
      </c>
      <c r="BJ72">
        <v>79718</v>
      </c>
      <c r="BK72">
        <v>79532</v>
      </c>
      <c r="BL72">
        <v>80202</v>
      </c>
      <c r="BM72">
        <v>80479</v>
      </c>
      <c r="BN72">
        <v>80697</v>
      </c>
      <c r="BO72">
        <v>81342</v>
      </c>
      <c r="BP72">
        <v>81696</v>
      </c>
      <c r="BQ72">
        <v>82102</v>
      </c>
      <c r="BR72">
        <v>82058</v>
      </c>
      <c r="BS72">
        <v>83038</v>
      </c>
      <c r="BT72">
        <v>83440</v>
      </c>
      <c r="BU72">
        <v>83694</v>
      </c>
      <c r="BV72">
        <v>84364</v>
      </c>
      <c r="BW72">
        <v>84269</v>
      </c>
      <c r="BX72">
        <v>84741</v>
      </c>
      <c r="BY72">
        <v>85009</v>
      </c>
      <c r="BZ72">
        <v>85192</v>
      </c>
      <c r="CA72">
        <v>85952</v>
      </c>
      <c r="CB72">
        <v>86391</v>
      </c>
      <c r="CC72">
        <v>86583</v>
      </c>
      <c r="CD72">
        <v>87077</v>
      </c>
      <c r="CE72">
        <v>86927</v>
      </c>
      <c r="CF72">
        <v>87470</v>
      </c>
      <c r="CG72">
        <v>87765</v>
      </c>
      <c r="CH72">
        <v>88224</v>
      </c>
      <c r="CI72">
        <v>88475</v>
      </c>
      <c r="CJ72">
        <v>88297</v>
      </c>
      <c r="CK72">
        <v>88748</v>
      </c>
      <c r="CL72">
        <v>88809</v>
      </c>
      <c r="CM72">
        <v>89274</v>
      </c>
      <c r="CN72">
        <v>89305</v>
      </c>
    </row>
    <row r="73" spans="1:92" x14ac:dyDescent="0.25">
      <c r="A73">
        <v>71</v>
      </c>
      <c r="B73">
        <v>51400</v>
      </c>
      <c r="C73">
        <v>53828</v>
      </c>
      <c r="D73">
        <v>51934</v>
      </c>
      <c r="E73">
        <v>53614</v>
      </c>
      <c r="F73">
        <v>54807</v>
      </c>
      <c r="G73">
        <v>53885</v>
      </c>
      <c r="H73">
        <v>53556</v>
      </c>
      <c r="I73">
        <v>53515</v>
      </c>
      <c r="J73">
        <v>54593</v>
      </c>
      <c r="K73">
        <v>57742</v>
      </c>
      <c r="L73">
        <v>57524</v>
      </c>
      <c r="M73">
        <v>57795</v>
      </c>
      <c r="N73">
        <v>57638</v>
      </c>
      <c r="O73">
        <v>56305</v>
      </c>
      <c r="P73">
        <v>56744</v>
      </c>
      <c r="Q73">
        <v>57311</v>
      </c>
      <c r="R73">
        <v>58678</v>
      </c>
      <c r="S73">
        <v>58722</v>
      </c>
      <c r="T73">
        <v>58413</v>
      </c>
      <c r="U73">
        <v>59525</v>
      </c>
      <c r="V73">
        <v>58978</v>
      </c>
      <c r="W73">
        <v>57973</v>
      </c>
      <c r="X73">
        <v>58655</v>
      </c>
      <c r="Y73">
        <v>61239</v>
      </c>
      <c r="Z73">
        <v>62208</v>
      </c>
      <c r="AA73">
        <v>62043</v>
      </c>
      <c r="AB73">
        <v>63385</v>
      </c>
      <c r="AC73">
        <v>63474</v>
      </c>
      <c r="AD73">
        <v>64876</v>
      </c>
      <c r="AE73">
        <v>65001</v>
      </c>
      <c r="AF73">
        <v>64992</v>
      </c>
      <c r="AG73">
        <v>65364</v>
      </c>
      <c r="AH73">
        <v>66767</v>
      </c>
      <c r="AI73">
        <v>67140</v>
      </c>
      <c r="AJ73">
        <v>68119</v>
      </c>
      <c r="AK73">
        <v>67960</v>
      </c>
      <c r="AL73">
        <v>68675</v>
      </c>
      <c r="AM73">
        <v>69744</v>
      </c>
      <c r="AN73">
        <v>69362</v>
      </c>
      <c r="AO73">
        <v>69650</v>
      </c>
      <c r="AP73">
        <v>70859</v>
      </c>
      <c r="AQ73">
        <v>70526</v>
      </c>
      <c r="AR73">
        <v>70136</v>
      </c>
      <c r="AS73">
        <v>69668</v>
      </c>
      <c r="AT73">
        <v>69913</v>
      </c>
      <c r="AU73">
        <v>69493</v>
      </c>
      <c r="AV73">
        <v>70290</v>
      </c>
      <c r="AW73">
        <v>70135</v>
      </c>
      <c r="AX73">
        <v>70499</v>
      </c>
      <c r="AY73">
        <v>69405</v>
      </c>
      <c r="AZ73">
        <v>71635</v>
      </c>
      <c r="BA73">
        <v>72324</v>
      </c>
      <c r="BB73">
        <v>73154</v>
      </c>
      <c r="BC73">
        <v>72562</v>
      </c>
      <c r="BD73">
        <v>73899</v>
      </c>
      <c r="BE73">
        <v>74413</v>
      </c>
      <c r="BF73">
        <v>75455</v>
      </c>
      <c r="BG73">
        <v>75910</v>
      </c>
      <c r="BH73">
        <v>77148</v>
      </c>
      <c r="BI73">
        <v>77814</v>
      </c>
      <c r="BJ73">
        <v>78093</v>
      </c>
      <c r="BK73">
        <v>77940</v>
      </c>
      <c r="BL73">
        <v>78584</v>
      </c>
      <c r="BM73">
        <v>78731</v>
      </c>
      <c r="BN73">
        <v>79126</v>
      </c>
      <c r="BO73">
        <v>79780</v>
      </c>
      <c r="BP73">
        <v>80137</v>
      </c>
      <c r="BQ73">
        <v>80604</v>
      </c>
      <c r="BR73">
        <v>80432</v>
      </c>
      <c r="BS73">
        <v>81525</v>
      </c>
      <c r="BT73">
        <v>81994</v>
      </c>
      <c r="BU73">
        <v>82250</v>
      </c>
      <c r="BV73">
        <v>82904</v>
      </c>
      <c r="BW73">
        <v>82918</v>
      </c>
      <c r="BX73">
        <v>83358</v>
      </c>
      <c r="BY73">
        <v>83644</v>
      </c>
      <c r="BZ73">
        <v>83937</v>
      </c>
      <c r="CA73">
        <v>84650</v>
      </c>
      <c r="CB73">
        <v>85181</v>
      </c>
      <c r="CC73">
        <v>85419</v>
      </c>
      <c r="CD73">
        <v>85912</v>
      </c>
      <c r="CE73">
        <v>85817</v>
      </c>
      <c r="CF73">
        <v>86425</v>
      </c>
      <c r="CG73">
        <v>86783</v>
      </c>
      <c r="CH73">
        <v>87221</v>
      </c>
      <c r="CI73">
        <v>87505</v>
      </c>
      <c r="CJ73">
        <v>87332</v>
      </c>
      <c r="CK73">
        <v>87743</v>
      </c>
      <c r="CL73">
        <v>87894</v>
      </c>
      <c r="CM73">
        <v>88290</v>
      </c>
      <c r="CN73">
        <v>88386</v>
      </c>
    </row>
    <row r="74" spans="1:92" x14ac:dyDescent="0.25">
      <c r="A74">
        <v>72</v>
      </c>
      <c r="B74">
        <v>49447</v>
      </c>
      <c r="C74">
        <v>51904</v>
      </c>
      <c r="D74">
        <v>49971</v>
      </c>
      <c r="E74">
        <v>51544</v>
      </c>
      <c r="F74">
        <v>52787</v>
      </c>
      <c r="G74">
        <v>51929</v>
      </c>
      <c r="H74">
        <v>51618</v>
      </c>
      <c r="I74">
        <v>51668</v>
      </c>
      <c r="J74">
        <v>52451</v>
      </c>
      <c r="K74">
        <v>55820</v>
      </c>
      <c r="L74">
        <v>55319</v>
      </c>
      <c r="M74">
        <v>55793</v>
      </c>
      <c r="N74">
        <v>55599</v>
      </c>
      <c r="O74">
        <v>54150</v>
      </c>
      <c r="P74">
        <v>54431</v>
      </c>
      <c r="Q74">
        <v>55075</v>
      </c>
      <c r="R74">
        <v>56489</v>
      </c>
      <c r="S74">
        <v>56585</v>
      </c>
      <c r="T74">
        <v>56226</v>
      </c>
      <c r="U74">
        <v>57460</v>
      </c>
      <c r="V74">
        <v>56723</v>
      </c>
      <c r="W74">
        <v>55696</v>
      </c>
      <c r="X74">
        <v>56291</v>
      </c>
      <c r="Y74">
        <v>59091</v>
      </c>
      <c r="Z74">
        <v>59931</v>
      </c>
      <c r="AA74">
        <v>59729</v>
      </c>
      <c r="AB74">
        <v>61237</v>
      </c>
      <c r="AC74">
        <v>61378</v>
      </c>
      <c r="AD74">
        <v>62581</v>
      </c>
      <c r="AE74">
        <v>62770</v>
      </c>
      <c r="AF74">
        <v>62630</v>
      </c>
      <c r="AG74">
        <v>63144</v>
      </c>
      <c r="AH74">
        <v>64658</v>
      </c>
      <c r="AI74">
        <v>64789</v>
      </c>
      <c r="AJ74">
        <v>65933</v>
      </c>
      <c r="AK74">
        <v>65700</v>
      </c>
      <c r="AL74">
        <v>66505</v>
      </c>
      <c r="AM74">
        <v>67578</v>
      </c>
      <c r="AN74">
        <v>67194</v>
      </c>
      <c r="AO74">
        <v>67617</v>
      </c>
      <c r="AP74">
        <v>68760</v>
      </c>
      <c r="AQ74">
        <v>68364</v>
      </c>
      <c r="AR74">
        <v>68184</v>
      </c>
      <c r="AS74">
        <v>67563</v>
      </c>
      <c r="AT74">
        <v>67781</v>
      </c>
      <c r="AU74">
        <v>67312</v>
      </c>
      <c r="AV74">
        <v>68244</v>
      </c>
      <c r="AW74">
        <v>68080</v>
      </c>
      <c r="AX74">
        <v>68432</v>
      </c>
      <c r="AY74">
        <v>67236</v>
      </c>
      <c r="AZ74">
        <v>69376</v>
      </c>
      <c r="BA74">
        <v>70122</v>
      </c>
      <c r="BB74">
        <v>71278</v>
      </c>
      <c r="BC74">
        <v>70617</v>
      </c>
      <c r="BD74">
        <v>72042</v>
      </c>
      <c r="BE74">
        <v>72497</v>
      </c>
      <c r="BF74">
        <v>73622</v>
      </c>
      <c r="BG74">
        <v>74129</v>
      </c>
      <c r="BH74">
        <v>75407</v>
      </c>
      <c r="BI74">
        <v>76116</v>
      </c>
      <c r="BJ74">
        <v>76327</v>
      </c>
      <c r="BK74">
        <v>76125</v>
      </c>
      <c r="BL74">
        <v>76874</v>
      </c>
      <c r="BM74">
        <v>76994</v>
      </c>
      <c r="BN74">
        <v>77290</v>
      </c>
      <c r="BO74">
        <v>78005</v>
      </c>
      <c r="BP74">
        <v>78435</v>
      </c>
      <c r="BQ74">
        <v>78904</v>
      </c>
      <c r="BR74">
        <v>78765</v>
      </c>
      <c r="BS74">
        <v>79989</v>
      </c>
      <c r="BT74">
        <v>80307</v>
      </c>
      <c r="BU74">
        <v>80738</v>
      </c>
      <c r="BV74">
        <v>81462</v>
      </c>
      <c r="BW74">
        <v>81488</v>
      </c>
      <c r="BX74">
        <v>81925</v>
      </c>
      <c r="BY74">
        <v>82232</v>
      </c>
      <c r="BZ74">
        <v>82535</v>
      </c>
      <c r="CA74">
        <v>83312</v>
      </c>
      <c r="CB74">
        <v>83832</v>
      </c>
      <c r="CC74">
        <v>84130</v>
      </c>
      <c r="CD74">
        <v>84612</v>
      </c>
      <c r="CE74">
        <v>84665</v>
      </c>
      <c r="CF74">
        <v>85270</v>
      </c>
      <c r="CG74">
        <v>85652</v>
      </c>
      <c r="CH74">
        <v>86132</v>
      </c>
      <c r="CI74">
        <v>86369</v>
      </c>
      <c r="CJ74">
        <v>86244</v>
      </c>
      <c r="CK74">
        <v>86628</v>
      </c>
      <c r="CL74">
        <v>86854</v>
      </c>
      <c r="CM74">
        <v>87217</v>
      </c>
      <c r="CN74">
        <v>87342</v>
      </c>
    </row>
    <row r="75" spans="1:92" x14ac:dyDescent="0.25">
      <c r="A75">
        <v>73</v>
      </c>
      <c r="B75">
        <v>46984</v>
      </c>
      <c r="C75">
        <v>49186</v>
      </c>
      <c r="D75">
        <v>47342</v>
      </c>
      <c r="E75">
        <v>49012</v>
      </c>
      <c r="F75">
        <v>50415</v>
      </c>
      <c r="G75">
        <v>49074</v>
      </c>
      <c r="H75">
        <v>49119</v>
      </c>
      <c r="I75">
        <v>49249</v>
      </c>
      <c r="J75">
        <v>49894</v>
      </c>
      <c r="K75">
        <v>53270</v>
      </c>
      <c r="L75">
        <v>52685</v>
      </c>
      <c r="M75">
        <v>53080</v>
      </c>
      <c r="N75">
        <v>53030</v>
      </c>
      <c r="O75">
        <v>51416</v>
      </c>
      <c r="P75">
        <v>51864</v>
      </c>
      <c r="Q75">
        <v>52476</v>
      </c>
      <c r="R75">
        <v>53948</v>
      </c>
      <c r="S75">
        <v>53847</v>
      </c>
      <c r="T75">
        <v>53701</v>
      </c>
      <c r="U75">
        <v>55008</v>
      </c>
      <c r="V75">
        <v>54101</v>
      </c>
      <c r="W75">
        <v>52752</v>
      </c>
      <c r="X75">
        <v>53622</v>
      </c>
      <c r="Y75">
        <v>56313</v>
      </c>
      <c r="Z75">
        <v>57347</v>
      </c>
      <c r="AA75">
        <v>57123</v>
      </c>
      <c r="AB75">
        <v>58535</v>
      </c>
      <c r="AC75">
        <v>58511</v>
      </c>
      <c r="AD75">
        <v>59945</v>
      </c>
      <c r="AE75">
        <v>60078</v>
      </c>
      <c r="AF75">
        <v>60026</v>
      </c>
      <c r="AG75">
        <v>60671</v>
      </c>
      <c r="AH75">
        <v>61860</v>
      </c>
      <c r="AI75">
        <v>62245</v>
      </c>
      <c r="AJ75">
        <v>63167</v>
      </c>
      <c r="AK75">
        <v>63070</v>
      </c>
      <c r="AL75">
        <v>63826</v>
      </c>
      <c r="AM75">
        <v>64981</v>
      </c>
      <c r="AN75">
        <v>64603</v>
      </c>
      <c r="AO75">
        <v>65099</v>
      </c>
      <c r="AP75">
        <v>66332</v>
      </c>
      <c r="AQ75">
        <v>65698</v>
      </c>
      <c r="AR75">
        <v>65705</v>
      </c>
      <c r="AS75">
        <v>65042</v>
      </c>
      <c r="AT75">
        <v>65334</v>
      </c>
      <c r="AU75">
        <v>64756</v>
      </c>
      <c r="AV75">
        <v>65709</v>
      </c>
      <c r="AW75">
        <v>65555</v>
      </c>
      <c r="AX75">
        <v>66033</v>
      </c>
      <c r="AY75">
        <v>64788</v>
      </c>
      <c r="AZ75">
        <v>67013</v>
      </c>
      <c r="BA75">
        <v>67619</v>
      </c>
      <c r="BB75">
        <v>68864</v>
      </c>
      <c r="BC75">
        <v>68456</v>
      </c>
      <c r="BD75">
        <v>69848</v>
      </c>
      <c r="BE75">
        <v>70296</v>
      </c>
      <c r="BF75">
        <v>71516</v>
      </c>
      <c r="BG75">
        <v>72024</v>
      </c>
      <c r="BH75">
        <v>73451</v>
      </c>
      <c r="BI75">
        <v>74106</v>
      </c>
      <c r="BJ75">
        <v>74393</v>
      </c>
      <c r="BK75">
        <v>74129</v>
      </c>
      <c r="BL75">
        <v>74751</v>
      </c>
      <c r="BM75">
        <v>75110</v>
      </c>
      <c r="BN75">
        <v>75207</v>
      </c>
      <c r="BO75">
        <v>76055</v>
      </c>
      <c r="BP75">
        <v>76471</v>
      </c>
      <c r="BQ75">
        <v>77170</v>
      </c>
      <c r="BR75">
        <v>76875</v>
      </c>
      <c r="BS75">
        <v>78222</v>
      </c>
      <c r="BT75">
        <v>78658</v>
      </c>
      <c r="BU75">
        <v>78883</v>
      </c>
      <c r="BV75">
        <v>79796</v>
      </c>
      <c r="BW75">
        <v>79831</v>
      </c>
      <c r="BX75">
        <v>80322</v>
      </c>
      <c r="BY75">
        <v>80629</v>
      </c>
      <c r="BZ75">
        <v>80980</v>
      </c>
      <c r="CA75">
        <v>81834</v>
      </c>
      <c r="CB75">
        <v>82349</v>
      </c>
      <c r="CC75">
        <v>82645</v>
      </c>
      <c r="CD75">
        <v>83282</v>
      </c>
      <c r="CE75">
        <v>83344</v>
      </c>
      <c r="CF75">
        <v>84008</v>
      </c>
      <c r="CG75">
        <v>84442</v>
      </c>
      <c r="CH75">
        <v>84949</v>
      </c>
      <c r="CI75">
        <v>85167</v>
      </c>
      <c r="CJ75">
        <v>85039</v>
      </c>
      <c r="CK75">
        <v>85431</v>
      </c>
      <c r="CL75">
        <v>85656</v>
      </c>
      <c r="CM75">
        <v>86068</v>
      </c>
      <c r="CN75">
        <v>86178</v>
      </c>
    </row>
    <row r="76" spans="1:92" x14ac:dyDescent="0.25">
      <c r="A76">
        <v>74</v>
      </c>
      <c r="B76">
        <v>44327</v>
      </c>
      <c r="C76">
        <v>46673</v>
      </c>
      <c r="D76">
        <v>44628</v>
      </c>
      <c r="E76">
        <v>46411</v>
      </c>
      <c r="F76">
        <v>47625</v>
      </c>
      <c r="G76">
        <v>46247</v>
      </c>
      <c r="H76">
        <v>46472</v>
      </c>
      <c r="I76">
        <v>46399</v>
      </c>
      <c r="J76">
        <v>47127</v>
      </c>
      <c r="K76">
        <v>50508</v>
      </c>
      <c r="L76">
        <v>50097</v>
      </c>
      <c r="M76">
        <v>50566</v>
      </c>
      <c r="N76">
        <v>50228</v>
      </c>
      <c r="O76">
        <v>48624</v>
      </c>
      <c r="P76">
        <v>49057</v>
      </c>
      <c r="Q76">
        <v>49734</v>
      </c>
      <c r="R76">
        <v>51057</v>
      </c>
      <c r="S76">
        <v>50803</v>
      </c>
      <c r="T76">
        <v>51105</v>
      </c>
      <c r="U76">
        <v>52211</v>
      </c>
      <c r="V76">
        <v>51277</v>
      </c>
      <c r="W76">
        <v>49816</v>
      </c>
      <c r="X76">
        <v>50678</v>
      </c>
      <c r="Y76">
        <v>53441</v>
      </c>
      <c r="Z76">
        <v>54373</v>
      </c>
      <c r="AA76">
        <v>54018</v>
      </c>
      <c r="AB76">
        <v>55727</v>
      </c>
      <c r="AC76">
        <v>55398</v>
      </c>
      <c r="AD76">
        <v>56883</v>
      </c>
      <c r="AE76">
        <v>57229</v>
      </c>
      <c r="AF76">
        <v>57043</v>
      </c>
      <c r="AG76">
        <v>57964</v>
      </c>
      <c r="AH76">
        <v>58933</v>
      </c>
      <c r="AI76">
        <v>59346</v>
      </c>
      <c r="AJ76">
        <v>60392</v>
      </c>
      <c r="AK76">
        <v>60119</v>
      </c>
      <c r="AL76">
        <v>60973</v>
      </c>
      <c r="AM76">
        <v>62320</v>
      </c>
      <c r="AN76">
        <v>61748</v>
      </c>
      <c r="AO76">
        <v>62487</v>
      </c>
      <c r="AP76">
        <v>63605</v>
      </c>
      <c r="AQ76">
        <v>62819</v>
      </c>
      <c r="AR76">
        <v>62843</v>
      </c>
      <c r="AS76">
        <v>62200</v>
      </c>
      <c r="AT76">
        <v>62433</v>
      </c>
      <c r="AU76">
        <v>61975</v>
      </c>
      <c r="AV76">
        <v>63025</v>
      </c>
      <c r="AW76">
        <v>62817</v>
      </c>
      <c r="AX76">
        <v>63447</v>
      </c>
      <c r="AY76">
        <v>62124</v>
      </c>
      <c r="AZ76">
        <v>64378</v>
      </c>
      <c r="BA76">
        <v>65235</v>
      </c>
      <c r="BB76">
        <v>66191</v>
      </c>
      <c r="BC76">
        <v>65906</v>
      </c>
      <c r="BD76">
        <v>67602</v>
      </c>
      <c r="BE76">
        <v>67868</v>
      </c>
      <c r="BF76">
        <v>69279</v>
      </c>
      <c r="BG76">
        <v>69702</v>
      </c>
      <c r="BH76">
        <v>71361</v>
      </c>
      <c r="BI76">
        <v>71987</v>
      </c>
      <c r="BJ76">
        <v>72243</v>
      </c>
      <c r="BK76">
        <v>72102</v>
      </c>
      <c r="BL76">
        <v>72683</v>
      </c>
      <c r="BM76">
        <v>72928</v>
      </c>
      <c r="BN76">
        <v>73189</v>
      </c>
      <c r="BO76">
        <v>73963</v>
      </c>
      <c r="BP76">
        <v>74516</v>
      </c>
      <c r="BQ76">
        <v>75159</v>
      </c>
      <c r="BR76">
        <v>74951</v>
      </c>
      <c r="BS76">
        <v>76257</v>
      </c>
      <c r="BT76">
        <v>76785</v>
      </c>
      <c r="BU76">
        <v>77008</v>
      </c>
      <c r="BV76">
        <v>77974</v>
      </c>
      <c r="BW76">
        <v>77997</v>
      </c>
      <c r="BX76">
        <v>78551</v>
      </c>
      <c r="BY76">
        <v>78974</v>
      </c>
      <c r="BZ76">
        <v>79294</v>
      </c>
      <c r="CA76">
        <v>80173</v>
      </c>
      <c r="CB76">
        <v>80758</v>
      </c>
      <c r="CC76">
        <v>81134</v>
      </c>
      <c r="CD76">
        <v>81695</v>
      </c>
      <c r="CE76">
        <v>81885</v>
      </c>
      <c r="CF76">
        <v>82600</v>
      </c>
      <c r="CG76">
        <v>83028</v>
      </c>
      <c r="CH76">
        <v>83638</v>
      </c>
      <c r="CI76">
        <v>83894</v>
      </c>
      <c r="CJ76">
        <v>83667</v>
      </c>
      <c r="CK76">
        <v>84172</v>
      </c>
      <c r="CL76">
        <v>84417</v>
      </c>
      <c r="CM76">
        <v>84791</v>
      </c>
      <c r="CN76">
        <v>84956</v>
      </c>
    </row>
    <row r="77" spans="1:92" x14ac:dyDescent="0.25">
      <c r="A77">
        <v>75</v>
      </c>
      <c r="B77">
        <v>41690</v>
      </c>
      <c r="C77">
        <v>44175</v>
      </c>
      <c r="D77">
        <v>42038</v>
      </c>
      <c r="E77">
        <v>43473</v>
      </c>
      <c r="F77">
        <v>44717</v>
      </c>
      <c r="G77">
        <v>43381</v>
      </c>
      <c r="H77">
        <v>43578</v>
      </c>
      <c r="I77">
        <v>43567</v>
      </c>
      <c r="J77">
        <v>44196</v>
      </c>
      <c r="K77">
        <v>47730</v>
      </c>
      <c r="L77">
        <v>47130</v>
      </c>
      <c r="M77">
        <v>47755</v>
      </c>
      <c r="N77">
        <v>47355</v>
      </c>
      <c r="O77">
        <v>45668</v>
      </c>
      <c r="P77">
        <v>46235</v>
      </c>
      <c r="Q77">
        <v>46842</v>
      </c>
      <c r="R77">
        <v>48114</v>
      </c>
      <c r="S77">
        <v>47721</v>
      </c>
      <c r="T77">
        <v>48022</v>
      </c>
      <c r="U77">
        <v>49259</v>
      </c>
      <c r="V77">
        <v>48214</v>
      </c>
      <c r="W77">
        <v>46830</v>
      </c>
      <c r="X77">
        <v>47745</v>
      </c>
      <c r="Y77">
        <v>50286</v>
      </c>
      <c r="Z77">
        <v>51255</v>
      </c>
      <c r="AA77">
        <v>50910</v>
      </c>
      <c r="AB77">
        <v>52681</v>
      </c>
      <c r="AC77">
        <v>52152</v>
      </c>
      <c r="AD77">
        <v>53981</v>
      </c>
      <c r="AE77">
        <v>54074</v>
      </c>
      <c r="AF77">
        <v>53862</v>
      </c>
      <c r="AG77">
        <v>55028</v>
      </c>
      <c r="AH77">
        <v>56183</v>
      </c>
      <c r="AI77">
        <v>56283</v>
      </c>
      <c r="AJ77">
        <v>57366</v>
      </c>
      <c r="AK77">
        <v>56986</v>
      </c>
      <c r="AL77">
        <v>57948</v>
      </c>
      <c r="AM77">
        <v>59380</v>
      </c>
      <c r="AN77">
        <v>58766</v>
      </c>
      <c r="AO77">
        <v>59603</v>
      </c>
      <c r="AP77">
        <v>60612</v>
      </c>
      <c r="AQ77">
        <v>59809</v>
      </c>
      <c r="AR77">
        <v>59964</v>
      </c>
      <c r="AS77">
        <v>59082</v>
      </c>
      <c r="AT77">
        <v>59576</v>
      </c>
      <c r="AU77">
        <v>59046</v>
      </c>
      <c r="AV77">
        <v>60267</v>
      </c>
      <c r="AW77">
        <v>59879</v>
      </c>
      <c r="AX77">
        <v>60540</v>
      </c>
      <c r="AY77">
        <v>59178</v>
      </c>
      <c r="AZ77">
        <v>61651</v>
      </c>
      <c r="BA77">
        <v>62515</v>
      </c>
      <c r="BB77">
        <v>63531</v>
      </c>
      <c r="BC77">
        <v>63023</v>
      </c>
      <c r="BD77">
        <v>64983</v>
      </c>
      <c r="BE77">
        <v>65462</v>
      </c>
      <c r="BF77">
        <v>66810</v>
      </c>
      <c r="BG77">
        <v>67276</v>
      </c>
      <c r="BH77">
        <v>68912</v>
      </c>
      <c r="BI77">
        <v>69701</v>
      </c>
      <c r="BJ77">
        <v>69931</v>
      </c>
      <c r="BK77">
        <v>69860</v>
      </c>
      <c r="BL77">
        <v>70591</v>
      </c>
      <c r="BM77">
        <v>70812</v>
      </c>
      <c r="BN77">
        <v>70846</v>
      </c>
      <c r="BO77">
        <v>71845</v>
      </c>
      <c r="BP77">
        <v>72352</v>
      </c>
      <c r="BQ77">
        <v>72972</v>
      </c>
      <c r="BR77">
        <v>72692</v>
      </c>
      <c r="BS77">
        <v>74094</v>
      </c>
      <c r="BT77">
        <v>74769</v>
      </c>
      <c r="BU77">
        <v>74983</v>
      </c>
      <c r="BV77">
        <v>75966</v>
      </c>
      <c r="BW77">
        <v>75926</v>
      </c>
      <c r="BX77">
        <v>76681</v>
      </c>
      <c r="BY77">
        <v>77175</v>
      </c>
      <c r="BZ77">
        <v>77381</v>
      </c>
      <c r="CA77">
        <v>78403</v>
      </c>
      <c r="CB77">
        <v>79014</v>
      </c>
      <c r="CC77">
        <v>79471</v>
      </c>
      <c r="CD77">
        <v>80005</v>
      </c>
      <c r="CE77">
        <v>80139</v>
      </c>
      <c r="CF77">
        <v>81034</v>
      </c>
      <c r="CG77">
        <v>81478</v>
      </c>
      <c r="CH77">
        <v>82079</v>
      </c>
      <c r="CI77">
        <v>82389</v>
      </c>
      <c r="CJ77">
        <v>82209</v>
      </c>
      <c r="CK77">
        <v>82774</v>
      </c>
      <c r="CL77">
        <v>83015</v>
      </c>
      <c r="CM77">
        <v>83411</v>
      </c>
      <c r="CN77">
        <v>83523</v>
      </c>
    </row>
    <row r="78" spans="1:92" x14ac:dyDescent="0.25">
      <c r="A78">
        <v>76</v>
      </c>
      <c r="B78">
        <v>38944</v>
      </c>
      <c r="C78">
        <v>41110</v>
      </c>
      <c r="D78">
        <v>39070</v>
      </c>
      <c r="E78">
        <v>40782</v>
      </c>
      <c r="F78">
        <v>41634</v>
      </c>
      <c r="G78">
        <v>40181</v>
      </c>
      <c r="H78">
        <v>40600</v>
      </c>
      <c r="I78">
        <v>40478</v>
      </c>
      <c r="J78">
        <v>41144</v>
      </c>
      <c r="K78">
        <v>44366</v>
      </c>
      <c r="L78">
        <v>44136</v>
      </c>
      <c r="M78">
        <v>44796</v>
      </c>
      <c r="N78">
        <v>44294</v>
      </c>
      <c r="O78">
        <v>42582</v>
      </c>
      <c r="P78">
        <v>43086</v>
      </c>
      <c r="Q78">
        <v>43900</v>
      </c>
      <c r="R78">
        <v>45046</v>
      </c>
      <c r="S78">
        <v>44508</v>
      </c>
      <c r="T78">
        <v>44691</v>
      </c>
      <c r="U78">
        <v>45954</v>
      </c>
      <c r="V78">
        <v>45048</v>
      </c>
      <c r="W78">
        <v>43744</v>
      </c>
      <c r="X78">
        <v>44691</v>
      </c>
      <c r="Y78">
        <v>47354</v>
      </c>
      <c r="Z78">
        <v>48129</v>
      </c>
      <c r="AA78">
        <v>47626</v>
      </c>
      <c r="AB78">
        <v>49601</v>
      </c>
      <c r="AC78">
        <v>48881</v>
      </c>
      <c r="AD78">
        <v>50784</v>
      </c>
      <c r="AE78">
        <v>50787</v>
      </c>
      <c r="AF78">
        <v>50519</v>
      </c>
      <c r="AG78">
        <v>51892</v>
      </c>
      <c r="AH78">
        <v>52932</v>
      </c>
      <c r="AI78">
        <v>53252</v>
      </c>
      <c r="AJ78">
        <v>54279</v>
      </c>
      <c r="AK78">
        <v>53839</v>
      </c>
      <c r="AL78">
        <v>54862</v>
      </c>
      <c r="AM78">
        <v>56266</v>
      </c>
      <c r="AN78">
        <v>55747</v>
      </c>
      <c r="AO78">
        <v>56632</v>
      </c>
      <c r="AP78">
        <v>57596</v>
      </c>
      <c r="AQ78">
        <v>56828</v>
      </c>
      <c r="AR78">
        <v>56970</v>
      </c>
      <c r="AS78">
        <v>55889</v>
      </c>
      <c r="AT78">
        <v>56518</v>
      </c>
      <c r="AU78">
        <v>55987</v>
      </c>
      <c r="AV78">
        <v>57156</v>
      </c>
      <c r="AW78">
        <v>56789</v>
      </c>
      <c r="AX78">
        <v>57420</v>
      </c>
      <c r="AY78">
        <v>56057</v>
      </c>
      <c r="AZ78">
        <v>58604</v>
      </c>
      <c r="BA78">
        <v>59572</v>
      </c>
      <c r="BB78">
        <v>60705</v>
      </c>
      <c r="BC78">
        <v>60222</v>
      </c>
      <c r="BD78">
        <v>62037</v>
      </c>
      <c r="BE78">
        <v>62543</v>
      </c>
      <c r="BF78">
        <v>64372</v>
      </c>
      <c r="BG78">
        <v>64630</v>
      </c>
      <c r="BH78">
        <v>66357</v>
      </c>
      <c r="BI78">
        <v>67108</v>
      </c>
      <c r="BJ78">
        <v>67433</v>
      </c>
      <c r="BK78">
        <v>67457</v>
      </c>
      <c r="BL78">
        <v>68165</v>
      </c>
      <c r="BM78">
        <v>68557</v>
      </c>
      <c r="BN78">
        <v>68389</v>
      </c>
      <c r="BO78">
        <v>69420</v>
      </c>
      <c r="BP78">
        <v>70025</v>
      </c>
      <c r="BQ78">
        <v>70620</v>
      </c>
      <c r="BR78">
        <v>70334</v>
      </c>
      <c r="BS78">
        <v>71857</v>
      </c>
      <c r="BT78">
        <v>72653</v>
      </c>
      <c r="BU78">
        <v>72807</v>
      </c>
      <c r="BV78">
        <v>73824</v>
      </c>
      <c r="BW78">
        <v>73755</v>
      </c>
      <c r="BX78">
        <v>74520</v>
      </c>
      <c r="BY78">
        <v>75045</v>
      </c>
      <c r="BZ78">
        <v>75470</v>
      </c>
      <c r="CA78">
        <v>76459</v>
      </c>
      <c r="CB78">
        <v>77164</v>
      </c>
      <c r="CC78">
        <v>77605</v>
      </c>
      <c r="CD78">
        <v>78171</v>
      </c>
      <c r="CE78">
        <v>78469</v>
      </c>
      <c r="CF78">
        <v>79270</v>
      </c>
      <c r="CG78">
        <v>79771</v>
      </c>
      <c r="CH78">
        <v>80427</v>
      </c>
      <c r="CI78">
        <v>80760</v>
      </c>
      <c r="CJ78">
        <v>80608</v>
      </c>
      <c r="CK78">
        <v>81190</v>
      </c>
      <c r="CL78">
        <v>81493</v>
      </c>
      <c r="CM78">
        <v>81872</v>
      </c>
      <c r="CN78">
        <v>82093</v>
      </c>
    </row>
    <row r="79" spans="1:92" x14ac:dyDescent="0.25">
      <c r="A79">
        <v>77</v>
      </c>
      <c r="B79">
        <v>35923</v>
      </c>
      <c r="C79">
        <v>38025</v>
      </c>
      <c r="D79">
        <v>35919</v>
      </c>
      <c r="E79">
        <v>37364</v>
      </c>
      <c r="F79">
        <v>38675</v>
      </c>
      <c r="G79">
        <v>37159</v>
      </c>
      <c r="H79">
        <v>37580</v>
      </c>
      <c r="I79">
        <v>37581</v>
      </c>
      <c r="J79">
        <v>38063</v>
      </c>
      <c r="K79">
        <v>41188</v>
      </c>
      <c r="L79">
        <v>41056</v>
      </c>
      <c r="M79">
        <v>41900</v>
      </c>
      <c r="N79">
        <v>41256</v>
      </c>
      <c r="O79">
        <v>39634</v>
      </c>
      <c r="P79">
        <v>40257</v>
      </c>
      <c r="Q79">
        <v>40727</v>
      </c>
      <c r="R79">
        <v>41739</v>
      </c>
      <c r="S79">
        <v>41373</v>
      </c>
      <c r="T79">
        <v>41444</v>
      </c>
      <c r="U79">
        <v>42381</v>
      </c>
      <c r="V79">
        <v>41442</v>
      </c>
      <c r="W79">
        <v>40443</v>
      </c>
      <c r="X79">
        <v>41359</v>
      </c>
      <c r="Y79">
        <v>44378</v>
      </c>
      <c r="Z79">
        <v>45055</v>
      </c>
      <c r="AA79">
        <v>44354</v>
      </c>
      <c r="AB79">
        <v>46379</v>
      </c>
      <c r="AC79">
        <v>45386</v>
      </c>
      <c r="AD79">
        <v>47315</v>
      </c>
      <c r="AE79">
        <v>47280</v>
      </c>
      <c r="AF79">
        <v>47056</v>
      </c>
      <c r="AG79">
        <v>48530</v>
      </c>
      <c r="AH79">
        <v>49592</v>
      </c>
      <c r="AI79">
        <v>50095</v>
      </c>
      <c r="AJ79">
        <v>51135</v>
      </c>
      <c r="AK79">
        <v>50306</v>
      </c>
      <c r="AL79">
        <v>51564</v>
      </c>
      <c r="AM79">
        <v>53024</v>
      </c>
      <c r="AN79">
        <v>52343</v>
      </c>
      <c r="AO79">
        <v>53360</v>
      </c>
      <c r="AP79">
        <v>54437</v>
      </c>
      <c r="AQ79">
        <v>53608</v>
      </c>
      <c r="AR79">
        <v>53745</v>
      </c>
      <c r="AS79">
        <v>52599</v>
      </c>
      <c r="AT79">
        <v>53557</v>
      </c>
      <c r="AU79">
        <v>52635</v>
      </c>
      <c r="AV79">
        <v>53971</v>
      </c>
      <c r="AW79">
        <v>53582</v>
      </c>
      <c r="AX79">
        <v>54199</v>
      </c>
      <c r="AY79">
        <v>52710</v>
      </c>
      <c r="AZ79">
        <v>55426</v>
      </c>
      <c r="BA79">
        <v>56431</v>
      </c>
      <c r="BB79">
        <v>57691</v>
      </c>
      <c r="BC79">
        <v>57067</v>
      </c>
      <c r="BD79">
        <v>59324</v>
      </c>
      <c r="BE79">
        <v>59399</v>
      </c>
      <c r="BF79">
        <v>61429</v>
      </c>
      <c r="BG79">
        <v>61947</v>
      </c>
      <c r="BH79">
        <v>63823</v>
      </c>
      <c r="BI79">
        <v>64459</v>
      </c>
      <c r="BJ79">
        <v>64722</v>
      </c>
      <c r="BK79">
        <v>64743</v>
      </c>
      <c r="BL79">
        <v>65584</v>
      </c>
      <c r="BM79">
        <v>66010</v>
      </c>
      <c r="BN79">
        <v>65879</v>
      </c>
      <c r="BO79">
        <v>67060</v>
      </c>
      <c r="BP79">
        <v>67453</v>
      </c>
      <c r="BQ79">
        <v>68083</v>
      </c>
      <c r="BR79">
        <v>67790</v>
      </c>
      <c r="BS79">
        <v>69444</v>
      </c>
      <c r="BT79">
        <v>70225</v>
      </c>
      <c r="BU79">
        <v>70383</v>
      </c>
      <c r="BV79">
        <v>71525</v>
      </c>
      <c r="BW79">
        <v>71357</v>
      </c>
      <c r="BX79">
        <v>72310</v>
      </c>
      <c r="BY79">
        <v>72818</v>
      </c>
      <c r="BZ79">
        <v>73283</v>
      </c>
      <c r="CA79">
        <v>74305</v>
      </c>
      <c r="CB79">
        <v>75130</v>
      </c>
      <c r="CC79">
        <v>75621</v>
      </c>
      <c r="CD79">
        <v>76272</v>
      </c>
      <c r="CE79">
        <v>76547</v>
      </c>
      <c r="CF79">
        <v>77314</v>
      </c>
      <c r="CG79">
        <v>77848</v>
      </c>
      <c r="CH79">
        <v>78586</v>
      </c>
      <c r="CI79">
        <v>78969</v>
      </c>
      <c r="CJ79">
        <v>78845</v>
      </c>
      <c r="CK79">
        <v>79444</v>
      </c>
      <c r="CL79">
        <v>79884</v>
      </c>
      <c r="CM79">
        <v>80303</v>
      </c>
      <c r="CN79">
        <v>80503</v>
      </c>
    </row>
    <row r="80" spans="1:92" x14ac:dyDescent="0.25">
      <c r="A80">
        <v>78</v>
      </c>
      <c r="B80">
        <v>33245</v>
      </c>
      <c r="C80">
        <v>35179</v>
      </c>
      <c r="D80">
        <v>33092</v>
      </c>
      <c r="E80">
        <v>34708</v>
      </c>
      <c r="F80">
        <v>35715</v>
      </c>
      <c r="G80">
        <v>34629</v>
      </c>
      <c r="H80">
        <v>34646</v>
      </c>
      <c r="I80">
        <v>34875</v>
      </c>
      <c r="J80">
        <v>35353</v>
      </c>
      <c r="K80">
        <v>38421</v>
      </c>
      <c r="L80">
        <v>38111</v>
      </c>
      <c r="M80">
        <v>38843</v>
      </c>
      <c r="N80">
        <v>38134</v>
      </c>
      <c r="O80">
        <v>36676</v>
      </c>
      <c r="P80">
        <v>37416</v>
      </c>
      <c r="Q80">
        <v>37920</v>
      </c>
      <c r="R80">
        <v>38482</v>
      </c>
      <c r="S80">
        <v>38326</v>
      </c>
      <c r="T80">
        <v>38248</v>
      </c>
      <c r="U80">
        <v>39378</v>
      </c>
      <c r="V80">
        <v>38239</v>
      </c>
      <c r="W80">
        <v>37307</v>
      </c>
      <c r="X80">
        <v>38257</v>
      </c>
      <c r="Y80">
        <v>41019</v>
      </c>
      <c r="Z80">
        <v>42006</v>
      </c>
      <c r="AA80">
        <v>41401</v>
      </c>
      <c r="AB80">
        <v>43153</v>
      </c>
      <c r="AC80">
        <v>42176</v>
      </c>
      <c r="AD80">
        <v>44112</v>
      </c>
      <c r="AE80">
        <v>44071</v>
      </c>
      <c r="AF80">
        <v>43878</v>
      </c>
      <c r="AG80">
        <v>45160</v>
      </c>
      <c r="AH80">
        <v>46417</v>
      </c>
      <c r="AI80">
        <v>46884</v>
      </c>
      <c r="AJ80">
        <v>47762</v>
      </c>
      <c r="AK80">
        <v>47146</v>
      </c>
      <c r="AL80">
        <v>48359</v>
      </c>
      <c r="AM80">
        <v>49801</v>
      </c>
      <c r="AN80">
        <v>49127</v>
      </c>
      <c r="AO80">
        <v>50165</v>
      </c>
      <c r="AP80">
        <v>51280</v>
      </c>
      <c r="AQ80">
        <v>50402</v>
      </c>
      <c r="AR80">
        <v>50648</v>
      </c>
      <c r="AS80">
        <v>49398</v>
      </c>
      <c r="AT80">
        <v>50584</v>
      </c>
      <c r="AU80">
        <v>49505</v>
      </c>
      <c r="AV80">
        <v>50876</v>
      </c>
      <c r="AW80">
        <v>50280</v>
      </c>
      <c r="AX80">
        <v>51105</v>
      </c>
      <c r="AY80">
        <v>49620</v>
      </c>
      <c r="AZ80">
        <v>52268</v>
      </c>
      <c r="BA80">
        <v>53390</v>
      </c>
      <c r="BB80">
        <v>54741</v>
      </c>
      <c r="BC80">
        <v>54033</v>
      </c>
      <c r="BD80">
        <v>56343</v>
      </c>
      <c r="BE80">
        <v>56559</v>
      </c>
      <c r="BF80">
        <v>58356</v>
      </c>
      <c r="BG80">
        <v>59077</v>
      </c>
      <c r="BH80">
        <v>61205</v>
      </c>
      <c r="BI80">
        <v>61850</v>
      </c>
      <c r="BJ80">
        <v>61958</v>
      </c>
      <c r="BK80">
        <v>61967</v>
      </c>
      <c r="BL80">
        <v>62999</v>
      </c>
      <c r="BM80">
        <v>63272</v>
      </c>
      <c r="BN80">
        <v>63072</v>
      </c>
      <c r="BO80">
        <v>64367</v>
      </c>
      <c r="BP80">
        <v>64787</v>
      </c>
      <c r="BQ80">
        <v>65362</v>
      </c>
      <c r="BR80">
        <v>65085</v>
      </c>
      <c r="BS80">
        <v>66771</v>
      </c>
      <c r="BT80">
        <v>67561</v>
      </c>
      <c r="BU80">
        <v>67751</v>
      </c>
      <c r="BV80">
        <v>69098</v>
      </c>
      <c r="BW80">
        <v>68828</v>
      </c>
      <c r="BX80">
        <v>69804</v>
      </c>
      <c r="BY80">
        <v>70304</v>
      </c>
      <c r="BZ80">
        <v>70888</v>
      </c>
      <c r="CA80">
        <v>71944</v>
      </c>
      <c r="CB80">
        <v>72777</v>
      </c>
      <c r="CC80">
        <v>73436</v>
      </c>
      <c r="CD80">
        <v>74114</v>
      </c>
      <c r="CE80">
        <v>74338</v>
      </c>
      <c r="CF80">
        <v>75173</v>
      </c>
      <c r="CG80">
        <v>75752</v>
      </c>
      <c r="CH80">
        <v>76598</v>
      </c>
      <c r="CI80">
        <v>77002</v>
      </c>
      <c r="CJ80">
        <v>76885</v>
      </c>
      <c r="CK80">
        <v>77493</v>
      </c>
      <c r="CL80">
        <v>78064</v>
      </c>
      <c r="CM80">
        <v>78491</v>
      </c>
      <c r="CN80">
        <v>78703</v>
      </c>
    </row>
    <row r="81" spans="1:92" x14ac:dyDescent="0.25">
      <c r="A81">
        <v>79</v>
      </c>
      <c r="B81">
        <v>30023</v>
      </c>
      <c r="C81">
        <v>31731</v>
      </c>
      <c r="D81">
        <v>29491</v>
      </c>
      <c r="E81">
        <v>31839</v>
      </c>
      <c r="F81">
        <v>32454</v>
      </c>
      <c r="G81">
        <v>31763</v>
      </c>
      <c r="H81">
        <v>31414</v>
      </c>
      <c r="I81">
        <v>31418</v>
      </c>
      <c r="J81">
        <v>31974</v>
      </c>
      <c r="K81">
        <v>35195</v>
      </c>
      <c r="L81">
        <v>34961</v>
      </c>
      <c r="M81">
        <v>35471</v>
      </c>
      <c r="N81">
        <v>35025</v>
      </c>
      <c r="O81">
        <v>33556</v>
      </c>
      <c r="P81">
        <v>34064</v>
      </c>
      <c r="Q81">
        <v>34574</v>
      </c>
      <c r="R81">
        <v>35490</v>
      </c>
      <c r="S81">
        <v>34979</v>
      </c>
      <c r="T81">
        <v>34856</v>
      </c>
      <c r="U81">
        <v>36208</v>
      </c>
      <c r="V81">
        <v>34665</v>
      </c>
      <c r="W81">
        <v>33699</v>
      </c>
      <c r="X81">
        <v>34880</v>
      </c>
      <c r="Y81">
        <v>37588</v>
      </c>
      <c r="Z81">
        <v>38505</v>
      </c>
      <c r="AA81">
        <v>38030</v>
      </c>
      <c r="AB81">
        <v>39801</v>
      </c>
      <c r="AC81">
        <v>38628</v>
      </c>
      <c r="AD81">
        <v>40750</v>
      </c>
      <c r="AE81">
        <v>40398</v>
      </c>
      <c r="AF81">
        <v>40053</v>
      </c>
      <c r="AG81">
        <v>41544</v>
      </c>
      <c r="AH81">
        <v>42692</v>
      </c>
      <c r="AI81">
        <v>43120</v>
      </c>
      <c r="AJ81">
        <v>44048</v>
      </c>
      <c r="AK81">
        <v>43563</v>
      </c>
      <c r="AL81">
        <v>44877</v>
      </c>
      <c r="AM81">
        <v>46244</v>
      </c>
      <c r="AN81">
        <v>45643</v>
      </c>
      <c r="AO81">
        <v>46656</v>
      </c>
      <c r="AP81">
        <v>47547</v>
      </c>
      <c r="AQ81">
        <v>46905</v>
      </c>
      <c r="AR81">
        <v>47200</v>
      </c>
      <c r="AS81">
        <v>45832</v>
      </c>
      <c r="AT81">
        <v>47105</v>
      </c>
      <c r="AU81">
        <v>46009</v>
      </c>
      <c r="AV81">
        <v>47613</v>
      </c>
      <c r="AW81">
        <v>46710</v>
      </c>
      <c r="AX81">
        <v>47567</v>
      </c>
      <c r="AY81">
        <v>46181</v>
      </c>
      <c r="AZ81">
        <v>48694</v>
      </c>
      <c r="BA81">
        <v>49966</v>
      </c>
      <c r="BB81">
        <v>51353</v>
      </c>
      <c r="BC81">
        <v>50671</v>
      </c>
      <c r="BD81">
        <v>53285</v>
      </c>
      <c r="BE81">
        <v>53169</v>
      </c>
      <c r="BF81">
        <v>55227</v>
      </c>
      <c r="BG81">
        <v>55940</v>
      </c>
      <c r="BH81">
        <v>58080</v>
      </c>
      <c r="BI81">
        <v>58887</v>
      </c>
      <c r="BJ81">
        <v>58902</v>
      </c>
      <c r="BK81">
        <v>58756</v>
      </c>
      <c r="BL81">
        <v>60027</v>
      </c>
      <c r="BM81">
        <v>60424</v>
      </c>
      <c r="BN81">
        <v>60133</v>
      </c>
      <c r="BO81">
        <v>61326</v>
      </c>
      <c r="BP81">
        <v>61825</v>
      </c>
      <c r="BQ81">
        <v>62430</v>
      </c>
      <c r="BR81">
        <v>62120</v>
      </c>
      <c r="BS81">
        <v>63941</v>
      </c>
      <c r="BT81">
        <v>64757</v>
      </c>
      <c r="BU81">
        <v>64900</v>
      </c>
      <c r="BV81">
        <v>66284</v>
      </c>
      <c r="BW81">
        <v>66138</v>
      </c>
      <c r="BX81">
        <v>67132</v>
      </c>
      <c r="BY81">
        <v>67549</v>
      </c>
      <c r="BZ81">
        <v>68310</v>
      </c>
      <c r="CA81">
        <v>69432</v>
      </c>
      <c r="CB81">
        <v>70286</v>
      </c>
      <c r="CC81">
        <v>71041</v>
      </c>
      <c r="CD81">
        <v>71774</v>
      </c>
      <c r="CE81">
        <v>71894</v>
      </c>
      <c r="CF81">
        <v>72834</v>
      </c>
      <c r="CG81">
        <v>73439</v>
      </c>
      <c r="CH81">
        <v>74420</v>
      </c>
      <c r="CI81">
        <v>74770</v>
      </c>
      <c r="CJ81">
        <v>74623</v>
      </c>
      <c r="CK81">
        <v>75363</v>
      </c>
      <c r="CL81">
        <v>76023</v>
      </c>
      <c r="CM81">
        <v>76479</v>
      </c>
      <c r="CN81">
        <v>76725</v>
      </c>
    </row>
    <row r="82" spans="1:92" x14ac:dyDescent="0.25">
      <c r="A82">
        <v>80</v>
      </c>
      <c r="B82">
        <v>27352</v>
      </c>
      <c r="C82">
        <v>29034</v>
      </c>
      <c r="D82">
        <v>26224</v>
      </c>
      <c r="E82">
        <v>28922</v>
      </c>
      <c r="F82">
        <v>29833</v>
      </c>
      <c r="G82">
        <v>28693</v>
      </c>
      <c r="H82">
        <v>28631</v>
      </c>
      <c r="I82">
        <v>28598</v>
      </c>
      <c r="J82">
        <v>28863</v>
      </c>
      <c r="K82">
        <v>32037</v>
      </c>
      <c r="L82">
        <v>31626</v>
      </c>
      <c r="M82">
        <v>32472</v>
      </c>
      <c r="N82">
        <v>31743</v>
      </c>
      <c r="O82">
        <v>30356</v>
      </c>
      <c r="P82">
        <v>30847</v>
      </c>
      <c r="Q82">
        <v>31402</v>
      </c>
      <c r="R82">
        <v>32095</v>
      </c>
      <c r="S82">
        <v>31772</v>
      </c>
      <c r="T82">
        <v>31479</v>
      </c>
      <c r="U82">
        <v>33025</v>
      </c>
      <c r="V82">
        <v>31655</v>
      </c>
      <c r="W82">
        <v>30271</v>
      </c>
      <c r="X82">
        <v>31486</v>
      </c>
      <c r="Y82">
        <v>34032</v>
      </c>
      <c r="Z82">
        <v>35068</v>
      </c>
      <c r="AA82">
        <v>34567</v>
      </c>
      <c r="AB82">
        <v>36402</v>
      </c>
      <c r="AC82">
        <v>35219</v>
      </c>
      <c r="AD82">
        <v>37205</v>
      </c>
      <c r="AE82">
        <v>37097</v>
      </c>
      <c r="AF82">
        <v>36564</v>
      </c>
      <c r="AG82">
        <v>37823</v>
      </c>
      <c r="AH82">
        <v>39066</v>
      </c>
      <c r="AI82">
        <v>39286</v>
      </c>
      <c r="AJ82">
        <v>40472</v>
      </c>
      <c r="AK82">
        <v>39692</v>
      </c>
      <c r="AL82">
        <v>41301</v>
      </c>
      <c r="AM82">
        <v>42933</v>
      </c>
      <c r="AN82">
        <v>42024</v>
      </c>
      <c r="AO82">
        <v>43209</v>
      </c>
      <c r="AP82">
        <v>43938</v>
      </c>
      <c r="AQ82">
        <v>43221</v>
      </c>
      <c r="AR82">
        <v>43523</v>
      </c>
      <c r="AS82">
        <v>42165</v>
      </c>
      <c r="AT82">
        <v>43406</v>
      </c>
      <c r="AU82">
        <v>42443</v>
      </c>
      <c r="AV82">
        <v>44065</v>
      </c>
      <c r="AW82">
        <v>43107</v>
      </c>
      <c r="AX82">
        <v>43963</v>
      </c>
      <c r="AY82">
        <v>42605</v>
      </c>
      <c r="AZ82">
        <v>45058</v>
      </c>
      <c r="BA82">
        <v>46341</v>
      </c>
      <c r="BB82">
        <v>47625</v>
      </c>
      <c r="BC82">
        <v>47106</v>
      </c>
      <c r="BD82">
        <v>49987</v>
      </c>
      <c r="BE82">
        <v>49853</v>
      </c>
      <c r="BF82">
        <v>51722</v>
      </c>
      <c r="BG82">
        <v>52834</v>
      </c>
      <c r="BH82">
        <v>54734</v>
      </c>
      <c r="BI82">
        <v>55396</v>
      </c>
      <c r="BJ82">
        <v>55861</v>
      </c>
      <c r="BK82">
        <v>55556</v>
      </c>
      <c r="BL82">
        <v>56847</v>
      </c>
      <c r="BM82">
        <v>57151</v>
      </c>
      <c r="BN82">
        <v>56798</v>
      </c>
      <c r="BO82">
        <v>58303</v>
      </c>
      <c r="BP82">
        <v>58695</v>
      </c>
      <c r="BQ82">
        <v>59189</v>
      </c>
      <c r="BR82">
        <v>58928</v>
      </c>
      <c r="BS82">
        <v>60772</v>
      </c>
      <c r="BT82">
        <v>61662</v>
      </c>
      <c r="BU82">
        <v>61878</v>
      </c>
      <c r="BV82">
        <v>63277</v>
      </c>
      <c r="BW82">
        <v>63189</v>
      </c>
      <c r="BX82">
        <v>64145</v>
      </c>
      <c r="BY82">
        <v>64612</v>
      </c>
      <c r="BZ82">
        <v>65559</v>
      </c>
      <c r="CA82">
        <v>66752</v>
      </c>
      <c r="CB82">
        <v>67574</v>
      </c>
      <c r="CC82">
        <v>68570</v>
      </c>
      <c r="CD82">
        <v>69169</v>
      </c>
      <c r="CE82">
        <v>69265</v>
      </c>
      <c r="CF82">
        <v>70299</v>
      </c>
      <c r="CG82">
        <v>70871</v>
      </c>
      <c r="CH82">
        <v>72085</v>
      </c>
      <c r="CI82">
        <v>72362</v>
      </c>
      <c r="CJ82">
        <v>72206</v>
      </c>
      <c r="CK82">
        <v>72881</v>
      </c>
      <c r="CL82">
        <v>73729</v>
      </c>
      <c r="CM82">
        <v>74287</v>
      </c>
      <c r="CN82">
        <v>74617</v>
      </c>
    </row>
    <row r="83" spans="1:92" x14ac:dyDescent="0.25">
      <c r="A83">
        <v>81</v>
      </c>
      <c r="B83">
        <v>24390</v>
      </c>
      <c r="C83">
        <v>25865</v>
      </c>
      <c r="D83">
        <v>23301</v>
      </c>
      <c r="E83">
        <v>25655</v>
      </c>
      <c r="F83">
        <v>26581</v>
      </c>
      <c r="G83">
        <v>25615</v>
      </c>
      <c r="H83">
        <v>25822</v>
      </c>
      <c r="I83">
        <v>25739</v>
      </c>
      <c r="J83">
        <v>25870</v>
      </c>
      <c r="K83">
        <v>29120</v>
      </c>
      <c r="L83">
        <v>28506</v>
      </c>
      <c r="M83">
        <v>29568</v>
      </c>
      <c r="N83">
        <v>28687</v>
      </c>
      <c r="O83">
        <v>27371</v>
      </c>
      <c r="P83">
        <v>27719</v>
      </c>
      <c r="Q83">
        <v>28362</v>
      </c>
      <c r="R83">
        <v>29052</v>
      </c>
      <c r="S83">
        <v>28681</v>
      </c>
      <c r="T83">
        <v>28395</v>
      </c>
      <c r="U83">
        <v>29849</v>
      </c>
      <c r="V83">
        <v>28478</v>
      </c>
      <c r="W83">
        <v>27425</v>
      </c>
      <c r="X83">
        <v>28396</v>
      </c>
      <c r="Y83">
        <v>31037</v>
      </c>
      <c r="Z83">
        <v>31556</v>
      </c>
      <c r="AA83">
        <v>31192</v>
      </c>
      <c r="AB83">
        <v>32837</v>
      </c>
      <c r="AC83">
        <v>31960</v>
      </c>
      <c r="AD83">
        <v>33605</v>
      </c>
      <c r="AE83">
        <v>33508</v>
      </c>
      <c r="AF83">
        <v>32963</v>
      </c>
      <c r="AG83">
        <v>34278</v>
      </c>
      <c r="AH83">
        <v>35686</v>
      </c>
      <c r="AI83">
        <v>35786</v>
      </c>
      <c r="AJ83">
        <v>37083</v>
      </c>
      <c r="AK83">
        <v>35984</v>
      </c>
      <c r="AL83">
        <v>37789</v>
      </c>
      <c r="AM83">
        <v>39434</v>
      </c>
      <c r="AN83">
        <v>38609</v>
      </c>
      <c r="AO83">
        <v>39514</v>
      </c>
      <c r="AP83">
        <v>40441</v>
      </c>
      <c r="AQ83">
        <v>39702</v>
      </c>
      <c r="AR83">
        <v>40132</v>
      </c>
      <c r="AS83">
        <v>38547</v>
      </c>
      <c r="AT83">
        <v>39814</v>
      </c>
      <c r="AU83">
        <v>38886</v>
      </c>
      <c r="AV83">
        <v>40624</v>
      </c>
      <c r="AW83">
        <v>39478</v>
      </c>
      <c r="AX83">
        <v>40651</v>
      </c>
      <c r="AY83">
        <v>39006</v>
      </c>
      <c r="AZ83">
        <v>41610</v>
      </c>
      <c r="BA83">
        <v>42913</v>
      </c>
      <c r="BB83">
        <v>43964</v>
      </c>
      <c r="BC83">
        <v>43502</v>
      </c>
      <c r="BD83">
        <v>46522</v>
      </c>
      <c r="BE83">
        <v>46348</v>
      </c>
      <c r="BF83">
        <v>48484</v>
      </c>
      <c r="BG83">
        <v>49377</v>
      </c>
      <c r="BH83">
        <v>51405</v>
      </c>
      <c r="BI83">
        <v>52007</v>
      </c>
      <c r="BJ83">
        <v>52477</v>
      </c>
      <c r="BK83">
        <v>52339</v>
      </c>
      <c r="BL83">
        <v>53541</v>
      </c>
      <c r="BM83">
        <v>53877</v>
      </c>
      <c r="BN83">
        <v>53246</v>
      </c>
      <c r="BO83">
        <v>55024</v>
      </c>
      <c r="BP83">
        <v>55279</v>
      </c>
      <c r="BQ83">
        <v>55797</v>
      </c>
      <c r="BR83">
        <v>55505</v>
      </c>
      <c r="BS83">
        <v>57569</v>
      </c>
      <c r="BT83">
        <v>58484</v>
      </c>
      <c r="BU83">
        <v>58539</v>
      </c>
      <c r="BV83">
        <v>60204</v>
      </c>
      <c r="BW83">
        <v>59951</v>
      </c>
      <c r="BX83">
        <v>60963</v>
      </c>
      <c r="BY83">
        <v>61555</v>
      </c>
      <c r="BZ83">
        <v>62394</v>
      </c>
      <c r="CA83">
        <v>63686</v>
      </c>
      <c r="CB83">
        <v>64653</v>
      </c>
      <c r="CC83">
        <v>65668</v>
      </c>
      <c r="CD83">
        <v>66228</v>
      </c>
      <c r="CE83">
        <v>66350</v>
      </c>
      <c r="CF83">
        <v>67562</v>
      </c>
      <c r="CG83">
        <v>68172</v>
      </c>
      <c r="CH83">
        <v>69367</v>
      </c>
      <c r="CI83">
        <v>69763</v>
      </c>
      <c r="CJ83">
        <v>69538</v>
      </c>
      <c r="CK83">
        <v>70240</v>
      </c>
      <c r="CL83">
        <v>71123</v>
      </c>
      <c r="CM83">
        <v>71663</v>
      </c>
      <c r="CN83">
        <v>72118</v>
      </c>
    </row>
    <row r="84" spans="1:92" x14ac:dyDescent="0.25">
      <c r="A84">
        <v>82</v>
      </c>
      <c r="B84">
        <v>22299</v>
      </c>
      <c r="C84">
        <v>23544</v>
      </c>
      <c r="D84">
        <v>20953</v>
      </c>
      <c r="E84">
        <v>23395</v>
      </c>
      <c r="F84">
        <v>23837</v>
      </c>
      <c r="G84">
        <v>23199</v>
      </c>
      <c r="H84">
        <v>23484</v>
      </c>
      <c r="I84">
        <v>23279</v>
      </c>
      <c r="J84">
        <v>23504</v>
      </c>
      <c r="K84">
        <v>26774</v>
      </c>
      <c r="L84">
        <v>25907</v>
      </c>
      <c r="M84">
        <v>26907</v>
      </c>
      <c r="N84">
        <v>26256</v>
      </c>
      <c r="O84">
        <v>24697</v>
      </c>
      <c r="P84">
        <v>25037</v>
      </c>
      <c r="Q84">
        <v>25888</v>
      </c>
      <c r="R84">
        <v>26352</v>
      </c>
      <c r="S84">
        <v>25885</v>
      </c>
      <c r="T84">
        <v>25527</v>
      </c>
      <c r="U84">
        <v>27139</v>
      </c>
      <c r="V84">
        <v>25658</v>
      </c>
      <c r="W84">
        <v>24802</v>
      </c>
      <c r="X84">
        <v>25644</v>
      </c>
      <c r="Y84">
        <v>28246</v>
      </c>
      <c r="Z84">
        <v>28694</v>
      </c>
      <c r="AA84">
        <v>28291</v>
      </c>
      <c r="AB84">
        <v>29925</v>
      </c>
      <c r="AC84">
        <v>28813</v>
      </c>
      <c r="AD84">
        <v>30456</v>
      </c>
      <c r="AE84">
        <v>30491</v>
      </c>
      <c r="AF84">
        <v>29862</v>
      </c>
      <c r="AG84">
        <v>31289</v>
      </c>
      <c r="AH84">
        <v>32466</v>
      </c>
      <c r="AI84">
        <v>32619</v>
      </c>
      <c r="AJ84">
        <v>33970</v>
      </c>
      <c r="AK84">
        <v>32484</v>
      </c>
      <c r="AL84">
        <v>34588</v>
      </c>
      <c r="AM84">
        <v>36329</v>
      </c>
      <c r="AN84">
        <v>35333</v>
      </c>
      <c r="AO84">
        <v>36171</v>
      </c>
      <c r="AP84">
        <v>37176</v>
      </c>
      <c r="AQ84">
        <v>36484</v>
      </c>
      <c r="AR84">
        <v>36813</v>
      </c>
      <c r="AS84">
        <v>35272</v>
      </c>
      <c r="AT84">
        <v>36419</v>
      </c>
      <c r="AU84">
        <v>35660</v>
      </c>
      <c r="AV84">
        <v>37296</v>
      </c>
      <c r="AW84">
        <v>36154</v>
      </c>
      <c r="AX84">
        <v>37415</v>
      </c>
      <c r="AY84">
        <v>35691</v>
      </c>
      <c r="AZ84">
        <v>38351</v>
      </c>
      <c r="BA84">
        <v>39549</v>
      </c>
      <c r="BB84">
        <v>40601</v>
      </c>
      <c r="BC84">
        <v>39983</v>
      </c>
      <c r="BD84">
        <v>43151</v>
      </c>
      <c r="BE84">
        <v>42847</v>
      </c>
      <c r="BF84">
        <v>44858</v>
      </c>
      <c r="BG84">
        <v>45992</v>
      </c>
      <c r="BH84">
        <v>47900</v>
      </c>
      <c r="BI84">
        <v>48572</v>
      </c>
      <c r="BJ84">
        <v>48801</v>
      </c>
      <c r="BK84">
        <v>48661</v>
      </c>
      <c r="BL84">
        <v>50253</v>
      </c>
      <c r="BM84">
        <v>50478</v>
      </c>
      <c r="BN84">
        <v>50016</v>
      </c>
      <c r="BO84">
        <v>51735</v>
      </c>
      <c r="BP84">
        <v>51917</v>
      </c>
      <c r="BQ84">
        <v>52453</v>
      </c>
      <c r="BR84">
        <v>51952</v>
      </c>
      <c r="BS84">
        <v>54358</v>
      </c>
      <c r="BT84">
        <v>55360</v>
      </c>
      <c r="BU84">
        <v>55169</v>
      </c>
      <c r="BV84">
        <v>56894</v>
      </c>
      <c r="BW84">
        <v>56467</v>
      </c>
      <c r="BX84">
        <v>57675</v>
      </c>
      <c r="BY84">
        <v>58209</v>
      </c>
      <c r="BZ84">
        <v>59250</v>
      </c>
      <c r="CA84">
        <v>60467</v>
      </c>
      <c r="CB84">
        <v>61490</v>
      </c>
      <c r="CC84">
        <v>62450</v>
      </c>
      <c r="CD84">
        <v>63088</v>
      </c>
      <c r="CE84">
        <v>63270</v>
      </c>
      <c r="CF84">
        <v>64455</v>
      </c>
      <c r="CG84">
        <v>65010</v>
      </c>
      <c r="CH84">
        <v>66427</v>
      </c>
      <c r="CI84">
        <v>66757</v>
      </c>
      <c r="CJ84">
        <v>66684</v>
      </c>
      <c r="CK84">
        <v>67288</v>
      </c>
      <c r="CL84">
        <v>68423</v>
      </c>
      <c r="CM84">
        <v>68897</v>
      </c>
      <c r="CN84">
        <v>69474</v>
      </c>
    </row>
    <row r="85" spans="1:92" x14ac:dyDescent="0.25">
      <c r="A85">
        <v>83</v>
      </c>
      <c r="B85">
        <v>19892</v>
      </c>
      <c r="C85">
        <v>20596</v>
      </c>
      <c r="D85">
        <v>18492</v>
      </c>
      <c r="E85">
        <v>20563</v>
      </c>
      <c r="F85">
        <v>20966</v>
      </c>
      <c r="G85">
        <v>20462</v>
      </c>
      <c r="H85">
        <v>20695</v>
      </c>
      <c r="I85">
        <v>20606</v>
      </c>
      <c r="J85">
        <v>20671</v>
      </c>
      <c r="K85">
        <v>23952</v>
      </c>
      <c r="L85">
        <v>23167</v>
      </c>
      <c r="M85">
        <v>23958</v>
      </c>
      <c r="N85">
        <v>23135</v>
      </c>
      <c r="O85">
        <v>21699</v>
      </c>
      <c r="P85">
        <v>22149</v>
      </c>
      <c r="Q85">
        <v>22917</v>
      </c>
      <c r="R85">
        <v>23602</v>
      </c>
      <c r="S85">
        <v>22592</v>
      </c>
      <c r="T85">
        <v>22584</v>
      </c>
      <c r="U85">
        <v>23938</v>
      </c>
      <c r="V85">
        <v>22809</v>
      </c>
      <c r="W85">
        <v>21715</v>
      </c>
      <c r="X85">
        <v>22514</v>
      </c>
      <c r="Y85">
        <v>25049</v>
      </c>
      <c r="Z85">
        <v>25467</v>
      </c>
      <c r="AA85">
        <v>24889</v>
      </c>
      <c r="AB85">
        <v>26687</v>
      </c>
      <c r="AC85">
        <v>25505</v>
      </c>
      <c r="AD85">
        <v>27203</v>
      </c>
      <c r="AE85">
        <v>27135</v>
      </c>
      <c r="AF85">
        <v>26723</v>
      </c>
      <c r="AG85">
        <v>27692</v>
      </c>
      <c r="AH85">
        <v>28975</v>
      </c>
      <c r="AI85">
        <v>29156</v>
      </c>
      <c r="AJ85">
        <v>30462</v>
      </c>
      <c r="AK85">
        <v>29076</v>
      </c>
      <c r="AL85">
        <v>30922</v>
      </c>
      <c r="AM85">
        <v>32823</v>
      </c>
      <c r="AN85">
        <v>31622</v>
      </c>
      <c r="AO85">
        <v>32535</v>
      </c>
      <c r="AP85">
        <v>33734</v>
      </c>
      <c r="AQ85">
        <v>32937</v>
      </c>
      <c r="AR85">
        <v>33191</v>
      </c>
      <c r="AS85">
        <v>31822</v>
      </c>
      <c r="AT85">
        <v>32928</v>
      </c>
      <c r="AU85">
        <v>31938</v>
      </c>
      <c r="AV85">
        <v>33772</v>
      </c>
      <c r="AW85">
        <v>32453</v>
      </c>
      <c r="AX85">
        <v>33980</v>
      </c>
      <c r="AY85">
        <v>32171</v>
      </c>
      <c r="AZ85">
        <v>34682</v>
      </c>
      <c r="BA85">
        <v>35865</v>
      </c>
      <c r="BB85">
        <v>36920</v>
      </c>
      <c r="BC85">
        <v>36232</v>
      </c>
      <c r="BD85">
        <v>39444</v>
      </c>
      <c r="BE85">
        <v>39209</v>
      </c>
      <c r="BF85">
        <v>41181</v>
      </c>
      <c r="BG85">
        <v>42394</v>
      </c>
      <c r="BH85">
        <v>44123</v>
      </c>
      <c r="BI85">
        <v>44755</v>
      </c>
      <c r="BJ85">
        <v>45339</v>
      </c>
      <c r="BK85">
        <v>44775</v>
      </c>
      <c r="BL85">
        <v>46450</v>
      </c>
      <c r="BM85">
        <v>46753</v>
      </c>
      <c r="BN85">
        <v>46268</v>
      </c>
      <c r="BO85">
        <v>48041</v>
      </c>
      <c r="BP85">
        <v>48120</v>
      </c>
      <c r="BQ85">
        <v>48840</v>
      </c>
      <c r="BR85">
        <v>48284</v>
      </c>
      <c r="BS85">
        <v>50703</v>
      </c>
      <c r="BT85">
        <v>51742</v>
      </c>
      <c r="BU85">
        <v>51668</v>
      </c>
      <c r="BV85">
        <v>53380</v>
      </c>
      <c r="BW85">
        <v>52882</v>
      </c>
      <c r="BX85">
        <v>54268</v>
      </c>
      <c r="BY85">
        <v>54739</v>
      </c>
      <c r="BZ85">
        <v>55669</v>
      </c>
      <c r="CA85">
        <v>57206</v>
      </c>
      <c r="CB85">
        <v>58060</v>
      </c>
      <c r="CC85">
        <v>59143</v>
      </c>
      <c r="CD85">
        <v>59773</v>
      </c>
      <c r="CE85">
        <v>59747</v>
      </c>
      <c r="CF85">
        <v>61078</v>
      </c>
      <c r="CG85">
        <v>61711</v>
      </c>
      <c r="CH85">
        <v>63145</v>
      </c>
      <c r="CI85">
        <v>63501</v>
      </c>
      <c r="CJ85">
        <v>63508</v>
      </c>
      <c r="CK85">
        <v>64066</v>
      </c>
      <c r="CL85">
        <v>65258</v>
      </c>
      <c r="CM85">
        <v>65860</v>
      </c>
      <c r="CN85">
        <v>66405</v>
      </c>
    </row>
    <row r="86" spans="1:92" x14ac:dyDescent="0.25">
      <c r="A86">
        <v>84</v>
      </c>
      <c r="B86">
        <v>17353</v>
      </c>
      <c r="C86">
        <v>18302</v>
      </c>
      <c r="D86">
        <v>15765</v>
      </c>
      <c r="E86">
        <v>18012</v>
      </c>
      <c r="F86">
        <v>18342</v>
      </c>
      <c r="G86">
        <v>17749</v>
      </c>
      <c r="H86">
        <v>17784</v>
      </c>
      <c r="I86">
        <v>17837</v>
      </c>
      <c r="J86">
        <v>18096</v>
      </c>
      <c r="K86">
        <v>21364</v>
      </c>
      <c r="L86">
        <v>20169</v>
      </c>
      <c r="M86">
        <v>21446</v>
      </c>
      <c r="N86">
        <v>20142</v>
      </c>
      <c r="O86">
        <v>18900</v>
      </c>
      <c r="P86">
        <v>19298</v>
      </c>
      <c r="Q86">
        <v>19939</v>
      </c>
      <c r="R86">
        <v>20452</v>
      </c>
      <c r="S86">
        <v>19767</v>
      </c>
      <c r="T86">
        <v>19627</v>
      </c>
      <c r="U86">
        <v>20881</v>
      </c>
      <c r="V86">
        <v>19669</v>
      </c>
      <c r="W86">
        <v>18799</v>
      </c>
      <c r="X86">
        <v>19388</v>
      </c>
      <c r="Y86">
        <v>22026</v>
      </c>
      <c r="Z86">
        <v>22213</v>
      </c>
      <c r="AA86">
        <v>21742</v>
      </c>
      <c r="AB86">
        <v>23519</v>
      </c>
      <c r="AC86">
        <v>22225</v>
      </c>
      <c r="AD86">
        <v>24156</v>
      </c>
      <c r="AE86">
        <v>23844</v>
      </c>
      <c r="AF86">
        <v>23437</v>
      </c>
      <c r="AG86">
        <v>24257</v>
      </c>
      <c r="AH86">
        <v>25358</v>
      </c>
      <c r="AI86">
        <v>25785</v>
      </c>
      <c r="AJ86">
        <v>26886</v>
      </c>
      <c r="AK86">
        <v>25552</v>
      </c>
      <c r="AL86">
        <v>27183</v>
      </c>
      <c r="AM86">
        <v>29063</v>
      </c>
      <c r="AN86">
        <v>28044</v>
      </c>
      <c r="AO86">
        <v>28993</v>
      </c>
      <c r="AP86">
        <v>29978</v>
      </c>
      <c r="AQ86">
        <v>29327</v>
      </c>
      <c r="AR86">
        <v>29558</v>
      </c>
      <c r="AS86">
        <v>28091</v>
      </c>
      <c r="AT86">
        <v>29300</v>
      </c>
      <c r="AU86">
        <v>28286</v>
      </c>
      <c r="AV86">
        <v>30034</v>
      </c>
      <c r="AW86">
        <v>28842</v>
      </c>
      <c r="AX86">
        <v>30462</v>
      </c>
      <c r="AY86">
        <v>28828</v>
      </c>
      <c r="AZ86">
        <v>30993</v>
      </c>
      <c r="BA86">
        <v>32223</v>
      </c>
      <c r="BB86">
        <v>33134</v>
      </c>
      <c r="BC86">
        <v>32537</v>
      </c>
      <c r="BD86">
        <v>35858</v>
      </c>
      <c r="BE86">
        <v>35340</v>
      </c>
      <c r="BF86">
        <v>37297</v>
      </c>
      <c r="BG86">
        <v>38590</v>
      </c>
      <c r="BH86">
        <v>40344</v>
      </c>
      <c r="BI86">
        <v>40783</v>
      </c>
      <c r="BJ86">
        <v>41494</v>
      </c>
      <c r="BK86">
        <v>41097</v>
      </c>
      <c r="BL86">
        <v>42499</v>
      </c>
      <c r="BM86">
        <v>42755</v>
      </c>
      <c r="BN86">
        <v>42426</v>
      </c>
      <c r="BO86">
        <v>44243</v>
      </c>
      <c r="BP86">
        <v>44166</v>
      </c>
      <c r="BQ86">
        <v>44923</v>
      </c>
      <c r="BR86">
        <v>44444</v>
      </c>
      <c r="BS86">
        <v>47069</v>
      </c>
      <c r="BT86">
        <v>47961</v>
      </c>
      <c r="BU86">
        <v>47887</v>
      </c>
      <c r="BV86">
        <v>49602</v>
      </c>
      <c r="BW86">
        <v>49085</v>
      </c>
      <c r="BX86">
        <v>50538</v>
      </c>
      <c r="BY86">
        <v>51023</v>
      </c>
      <c r="BZ86">
        <v>51939</v>
      </c>
      <c r="CA86">
        <v>53504</v>
      </c>
      <c r="CB86">
        <v>54489</v>
      </c>
      <c r="CC86">
        <v>55582</v>
      </c>
      <c r="CD86">
        <v>56021</v>
      </c>
      <c r="CE86">
        <v>56028</v>
      </c>
      <c r="CF86">
        <v>57572</v>
      </c>
      <c r="CG86">
        <v>58112</v>
      </c>
      <c r="CH86">
        <v>59575</v>
      </c>
      <c r="CI86">
        <v>60087</v>
      </c>
      <c r="CJ86">
        <v>60158</v>
      </c>
      <c r="CK86">
        <v>60594</v>
      </c>
      <c r="CL86">
        <v>61844</v>
      </c>
      <c r="CM86">
        <v>62553</v>
      </c>
      <c r="CN86">
        <v>63007</v>
      </c>
    </row>
    <row r="87" spans="1:92" x14ac:dyDescent="0.25">
      <c r="A87">
        <v>85</v>
      </c>
      <c r="B87">
        <v>15001</v>
      </c>
      <c r="C87">
        <v>15500</v>
      </c>
      <c r="D87">
        <v>13359</v>
      </c>
      <c r="E87">
        <v>15131</v>
      </c>
      <c r="F87">
        <v>15612</v>
      </c>
      <c r="G87">
        <v>14940</v>
      </c>
      <c r="H87">
        <v>15191</v>
      </c>
      <c r="I87">
        <v>15320</v>
      </c>
      <c r="J87">
        <v>15230</v>
      </c>
      <c r="K87">
        <v>18489</v>
      </c>
      <c r="L87">
        <v>17206</v>
      </c>
      <c r="M87">
        <v>18055</v>
      </c>
      <c r="N87">
        <v>17505</v>
      </c>
      <c r="O87">
        <v>16100</v>
      </c>
      <c r="P87">
        <v>16401</v>
      </c>
      <c r="Q87">
        <v>17275</v>
      </c>
      <c r="R87">
        <v>17532</v>
      </c>
      <c r="S87">
        <v>16965</v>
      </c>
      <c r="T87">
        <v>16723</v>
      </c>
      <c r="U87">
        <v>17922</v>
      </c>
      <c r="V87">
        <v>16693</v>
      </c>
      <c r="W87">
        <v>15845</v>
      </c>
      <c r="X87">
        <v>16725</v>
      </c>
      <c r="Y87">
        <v>18605</v>
      </c>
      <c r="Z87">
        <v>19089</v>
      </c>
      <c r="AA87">
        <v>18729</v>
      </c>
      <c r="AB87">
        <v>20145</v>
      </c>
      <c r="AC87">
        <v>18875</v>
      </c>
      <c r="AD87">
        <v>20931</v>
      </c>
      <c r="AE87">
        <v>20519</v>
      </c>
      <c r="AF87">
        <v>20033</v>
      </c>
      <c r="AG87">
        <v>20796</v>
      </c>
      <c r="AH87">
        <v>22170</v>
      </c>
      <c r="AI87">
        <v>22071</v>
      </c>
      <c r="AJ87">
        <v>23239</v>
      </c>
      <c r="AK87">
        <v>21911</v>
      </c>
      <c r="AL87">
        <v>23584</v>
      </c>
      <c r="AM87">
        <v>25369</v>
      </c>
      <c r="AN87">
        <v>24211</v>
      </c>
      <c r="AO87">
        <v>25409</v>
      </c>
      <c r="AP87">
        <v>26412</v>
      </c>
      <c r="AQ87">
        <v>25445</v>
      </c>
      <c r="AR87">
        <v>25938</v>
      </c>
      <c r="AS87">
        <v>24279</v>
      </c>
      <c r="AT87">
        <v>25596</v>
      </c>
      <c r="AU87">
        <v>24609</v>
      </c>
      <c r="AV87">
        <v>26457</v>
      </c>
      <c r="AW87">
        <v>25224</v>
      </c>
      <c r="AX87">
        <v>26805</v>
      </c>
      <c r="AY87">
        <v>25152</v>
      </c>
      <c r="AZ87">
        <v>27366</v>
      </c>
      <c r="BA87">
        <v>28343</v>
      </c>
      <c r="BB87">
        <v>29353</v>
      </c>
      <c r="BC87">
        <v>28681</v>
      </c>
      <c r="BD87">
        <v>32104</v>
      </c>
      <c r="BE87">
        <v>31443</v>
      </c>
      <c r="BF87">
        <v>33391</v>
      </c>
      <c r="BG87">
        <v>34653</v>
      </c>
      <c r="BH87">
        <v>36460</v>
      </c>
      <c r="BI87">
        <v>36786</v>
      </c>
      <c r="BJ87">
        <v>37626</v>
      </c>
      <c r="BK87">
        <v>37111</v>
      </c>
      <c r="BL87">
        <v>39003</v>
      </c>
      <c r="BM87">
        <v>38542</v>
      </c>
      <c r="BN87">
        <v>38194</v>
      </c>
      <c r="BO87">
        <v>40413</v>
      </c>
      <c r="BP87">
        <v>40282</v>
      </c>
      <c r="BQ87">
        <v>40917</v>
      </c>
      <c r="BR87">
        <v>40398</v>
      </c>
      <c r="BS87">
        <v>43159</v>
      </c>
      <c r="BT87">
        <v>44270</v>
      </c>
      <c r="BU87">
        <v>44024</v>
      </c>
      <c r="BV87">
        <v>45697</v>
      </c>
      <c r="BW87">
        <v>45125</v>
      </c>
      <c r="BX87">
        <v>46629</v>
      </c>
      <c r="BY87">
        <v>47205</v>
      </c>
      <c r="BZ87">
        <v>47931</v>
      </c>
      <c r="CA87">
        <v>49465</v>
      </c>
      <c r="CB87">
        <v>50458</v>
      </c>
      <c r="CC87">
        <v>51735</v>
      </c>
      <c r="CD87">
        <v>52202</v>
      </c>
      <c r="CE87">
        <v>52125</v>
      </c>
      <c r="CF87">
        <v>53759</v>
      </c>
      <c r="CG87">
        <v>54348</v>
      </c>
      <c r="CH87">
        <v>55890</v>
      </c>
      <c r="CI87">
        <v>56244</v>
      </c>
      <c r="CJ87">
        <v>56326</v>
      </c>
      <c r="CK87">
        <v>56723</v>
      </c>
      <c r="CL87">
        <v>58211</v>
      </c>
      <c r="CM87">
        <v>58868</v>
      </c>
      <c r="CN87">
        <v>59488</v>
      </c>
    </row>
    <row r="88" spans="1:92" x14ac:dyDescent="0.25">
      <c r="A88">
        <v>86</v>
      </c>
      <c r="B88">
        <v>12706</v>
      </c>
      <c r="C88">
        <v>13215</v>
      </c>
      <c r="D88">
        <v>10974</v>
      </c>
      <c r="E88">
        <v>12740</v>
      </c>
      <c r="F88">
        <v>13004</v>
      </c>
      <c r="G88">
        <v>12730</v>
      </c>
      <c r="H88">
        <v>12633</v>
      </c>
      <c r="I88">
        <v>12910</v>
      </c>
      <c r="J88">
        <v>12756</v>
      </c>
      <c r="K88">
        <v>15949</v>
      </c>
      <c r="L88">
        <v>14607</v>
      </c>
      <c r="M88">
        <v>15414</v>
      </c>
      <c r="N88">
        <v>14836</v>
      </c>
      <c r="O88">
        <v>13693</v>
      </c>
      <c r="P88">
        <v>13682</v>
      </c>
      <c r="Q88">
        <v>14829</v>
      </c>
      <c r="R88">
        <v>14930</v>
      </c>
      <c r="S88">
        <v>14345</v>
      </c>
      <c r="T88">
        <v>14004</v>
      </c>
      <c r="U88">
        <v>15360</v>
      </c>
      <c r="V88">
        <v>14006</v>
      </c>
      <c r="W88">
        <v>13216</v>
      </c>
      <c r="X88">
        <v>13884</v>
      </c>
      <c r="Y88">
        <v>15928</v>
      </c>
      <c r="Z88">
        <v>16183</v>
      </c>
      <c r="AA88">
        <v>15738</v>
      </c>
      <c r="AB88">
        <v>17217</v>
      </c>
      <c r="AC88">
        <v>16020</v>
      </c>
      <c r="AD88">
        <v>17916</v>
      </c>
      <c r="AE88">
        <v>17356</v>
      </c>
      <c r="AF88">
        <v>16904</v>
      </c>
      <c r="AG88">
        <v>17760</v>
      </c>
      <c r="AH88">
        <v>18890</v>
      </c>
      <c r="AI88">
        <v>18740</v>
      </c>
      <c r="AJ88">
        <v>19957</v>
      </c>
      <c r="AK88">
        <v>18618</v>
      </c>
      <c r="AL88">
        <v>20232</v>
      </c>
      <c r="AM88">
        <v>21943</v>
      </c>
      <c r="AN88">
        <v>20816</v>
      </c>
      <c r="AO88">
        <v>21928</v>
      </c>
      <c r="AP88">
        <v>23103</v>
      </c>
      <c r="AQ88">
        <v>22016</v>
      </c>
      <c r="AR88">
        <v>22635</v>
      </c>
      <c r="AS88">
        <v>21043</v>
      </c>
      <c r="AT88">
        <v>22076</v>
      </c>
      <c r="AU88">
        <v>21188</v>
      </c>
      <c r="AV88">
        <v>23157</v>
      </c>
      <c r="AW88">
        <v>21711</v>
      </c>
      <c r="AX88">
        <v>23496</v>
      </c>
      <c r="AY88">
        <v>21839</v>
      </c>
      <c r="AZ88">
        <v>23684</v>
      </c>
      <c r="BA88">
        <v>24844</v>
      </c>
      <c r="BB88">
        <v>25541</v>
      </c>
      <c r="BC88">
        <v>24995</v>
      </c>
      <c r="BD88">
        <v>28437</v>
      </c>
      <c r="BE88">
        <v>27607</v>
      </c>
      <c r="BF88">
        <v>29749</v>
      </c>
      <c r="BG88">
        <v>30973</v>
      </c>
      <c r="BH88">
        <v>32621</v>
      </c>
      <c r="BI88">
        <v>32724</v>
      </c>
      <c r="BJ88">
        <v>33678</v>
      </c>
      <c r="BK88">
        <v>33182</v>
      </c>
      <c r="BL88">
        <v>35195</v>
      </c>
      <c r="BM88">
        <v>34821</v>
      </c>
      <c r="BN88">
        <v>33944</v>
      </c>
      <c r="BO88">
        <v>36387</v>
      </c>
      <c r="BP88">
        <v>36487</v>
      </c>
      <c r="BQ88">
        <v>36939</v>
      </c>
      <c r="BR88">
        <v>36340</v>
      </c>
      <c r="BS88">
        <v>39183</v>
      </c>
      <c r="BT88">
        <v>40284</v>
      </c>
      <c r="BU88">
        <v>40008</v>
      </c>
      <c r="BV88">
        <v>41751</v>
      </c>
      <c r="BW88">
        <v>41192</v>
      </c>
      <c r="BX88">
        <v>42684</v>
      </c>
      <c r="BY88">
        <v>43018</v>
      </c>
      <c r="BZ88">
        <v>43841</v>
      </c>
      <c r="CA88">
        <v>45423</v>
      </c>
      <c r="CB88">
        <v>46287</v>
      </c>
      <c r="CC88">
        <v>47634</v>
      </c>
      <c r="CD88">
        <v>48226</v>
      </c>
      <c r="CE88">
        <v>48110</v>
      </c>
      <c r="CF88">
        <v>49747</v>
      </c>
      <c r="CG88">
        <v>50324</v>
      </c>
      <c r="CH88">
        <v>51781</v>
      </c>
      <c r="CI88">
        <v>52319</v>
      </c>
      <c r="CJ88">
        <v>52297</v>
      </c>
      <c r="CK88">
        <v>52805</v>
      </c>
      <c r="CL88">
        <v>54306</v>
      </c>
      <c r="CM88">
        <v>54952</v>
      </c>
      <c r="CN88">
        <v>55592</v>
      </c>
    </row>
    <row r="89" spans="1:92" x14ac:dyDescent="0.25">
      <c r="A89">
        <v>87</v>
      </c>
      <c r="B89">
        <v>10796</v>
      </c>
      <c r="C89">
        <v>10622</v>
      </c>
      <c r="D89">
        <v>8883</v>
      </c>
      <c r="E89">
        <v>10360</v>
      </c>
      <c r="F89">
        <v>10988</v>
      </c>
      <c r="G89">
        <v>10404</v>
      </c>
      <c r="H89">
        <v>10488</v>
      </c>
      <c r="I89">
        <v>10449</v>
      </c>
      <c r="J89">
        <v>10286</v>
      </c>
      <c r="K89">
        <v>13505</v>
      </c>
      <c r="L89">
        <v>12064</v>
      </c>
      <c r="M89">
        <v>12732</v>
      </c>
      <c r="N89">
        <v>12138</v>
      </c>
      <c r="O89">
        <v>11347</v>
      </c>
      <c r="P89">
        <v>11330</v>
      </c>
      <c r="Q89">
        <v>12295</v>
      </c>
      <c r="R89">
        <v>12474</v>
      </c>
      <c r="S89">
        <v>11723</v>
      </c>
      <c r="T89">
        <v>11399</v>
      </c>
      <c r="U89">
        <v>12944</v>
      </c>
      <c r="V89">
        <v>11597</v>
      </c>
      <c r="W89">
        <v>10656</v>
      </c>
      <c r="X89">
        <v>11380</v>
      </c>
      <c r="Y89">
        <v>13385</v>
      </c>
      <c r="Z89">
        <v>13549</v>
      </c>
      <c r="AA89">
        <v>12775</v>
      </c>
      <c r="AB89">
        <v>14358</v>
      </c>
      <c r="AC89">
        <v>13205</v>
      </c>
      <c r="AD89">
        <v>15020</v>
      </c>
      <c r="AE89">
        <v>14164</v>
      </c>
      <c r="AF89">
        <v>13974</v>
      </c>
      <c r="AG89">
        <v>14589</v>
      </c>
      <c r="AH89">
        <v>15730</v>
      </c>
      <c r="AI89">
        <v>15633</v>
      </c>
      <c r="AJ89">
        <v>16698</v>
      </c>
      <c r="AK89">
        <v>15292</v>
      </c>
      <c r="AL89">
        <v>17164</v>
      </c>
      <c r="AM89">
        <v>18691</v>
      </c>
      <c r="AN89">
        <v>17551</v>
      </c>
      <c r="AO89">
        <v>18825</v>
      </c>
      <c r="AP89">
        <v>19615</v>
      </c>
      <c r="AQ89">
        <v>18711</v>
      </c>
      <c r="AR89">
        <v>19303</v>
      </c>
      <c r="AS89">
        <v>17850</v>
      </c>
      <c r="AT89">
        <v>18911</v>
      </c>
      <c r="AU89">
        <v>17968</v>
      </c>
      <c r="AV89">
        <v>19912</v>
      </c>
      <c r="AW89">
        <v>18373</v>
      </c>
      <c r="AX89">
        <v>20171</v>
      </c>
      <c r="AY89">
        <v>18507</v>
      </c>
      <c r="AZ89">
        <v>20278</v>
      </c>
      <c r="BA89">
        <v>21334</v>
      </c>
      <c r="BB89">
        <v>22033</v>
      </c>
      <c r="BC89">
        <v>21349</v>
      </c>
      <c r="BD89">
        <v>24683</v>
      </c>
      <c r="BE89">
        <v>23642</v>
      </c>
      <c r="BF89">
        <v>26171</v>
      </c>
      <c r="BG89">
        <v>27097</v>
      </c>
      <c r="BH89">
        <v>28635</v>
      </c>
      <c r="BI89">
        <v>28854</v>
      </c>
      <c r="BJ89">
        <v>29761</v>
      </c>
      <c r="BK89">
        <v>29103</v>
      </c>
      <c r="BL89">
        <v>31274</v>
      </c>
      <c r="BM89">
        <v>30958</v>
      </c>
      <c r="BN89">
        <v>29941</v>
      </c>
      <c r="BO89">
        <v>32242</v>
      </c>
      <c r="BP89">
        <v>32312</v>
      </c>
      <c r="BQ89">
        <v>33250</v>
      </c>
      <c r="BR89">
        <v>32265</v>
      </c>
      <c r="BS89">
        <v>35154</v>
      </c>
      <c r="BT89">
        <v>36418</v>
      </c>
      <c r="BU89">
        <v>35884</v>
      </c>
      <c r="BV89">
        <v>37791</v>
      </c>
      <c r="BW89">
        <v>37032</v>
      </c>
      <c r="BX89">
        <v>38478</v>
      </c>
      <c r="BY89">
        <v>38845</v>
      </c>
      <c r="BZ89">
        <v>39504</v>
      </c>
      <c r="CA89">
        <v>41406</v>
      </c>
      <c r="CB89">
        <v>42015</v>
      </c>
      <c r="CC89">
        <v>43176</v>
      </c>
      <c r="CD89">
        <v>44050</v>
      </c>
      <c r="CE89">
        <v>43966</v>
      </c>
      <c r="CF89">
        <v>45502</v>
      </c>
      <c r="CG89">
        <v>46183</v>
      </c>
      <c r="CH89">
        <v>47582</v>
      </c>
      <c r="CI89">
        <v>48104</v>
      </c>
      <c r="CJ89">
        <v>48018</v>
      </c>
      <c r="CK89">
        <v>48487</v>
      </c>
      <c r="CL89">
        <v>50086</v>
      </c>
      <c r="CM89">
        <v>50804</v>
      </c>
      <c r="CN89">
        <v>51334</v>
      </c>
    </row>
    <row r="90" spans="1:92" x14ac:dyDescent="0.25">
      <c r="A90">
        <v>88</v>
      </c>
      <c r="B90">
        <v>8972</v>
      </c>
      <c r="C90">
        <v>8600</v>
      </c>
      <c r="D90">
        <v>7014</v>
      </c>
      <c r="E90">
        <v>8353</v>
      </c>
      <c r="F90">
        <v>8993</v>
      </c>
      <c r="G90">
        <v>8632</v>
      </c>
      <c r="H90">
        <v>8220</v>
      </c>
      <c r="I90">
        <v>8593</v>
      </c>
      <c r="J90">
        <v>8215</v>
      </c>
      <c r="K90">
        <v>11307</v>
      </c>
      <c r="L90">
        <v>10060</v>
      </c>
      <c r="M90">
        <v>10519</v>
      </c>
      <c r="N90">
        <v>9985</v>
      </c>
      <c r="O90">
        <v>9348</v>
      </c>
      <c r="P90">
        <v>9263</v>
      </c>
      <c r="Q90">
        <v>10253</v>
      </c>
      <c r="R90">
        <v>10160</v>
      </c>
      <c r="S90">
        <v>9623</v>
      </c>
      <c r="T90">
        <v>9127</v>
      </c>
      <c r="U90">
        <v>10678</v>
      </c>
      <c r="V90">
        <v>9378</v>
      </c>
      <c r="W90">
        <v>8628</v>
      </c>
      <c r="X90">
        <v>9177</v>
      </c>
      <c r="Y90">
        <v>11092</v>
      </c>
      <c r="Z90">
        <v>11205</v>
      </c>
      <c r="AA90">
        <v>10678</v>
      </c>
      <c r="AB90">
        <v>11960</v>
      </c>
      <c r="AC90">
        <v>10757</v>
      </c>
      <c r="AD90">
        <v>12576</v>
      </c>
      <c r="AE90">
        <v>11686</v>
      </c>
      <c r="AF90">
        <v>11392</v>
      </c>
      <c r="AG90">
        <v>12037</v>
      </c>
      <c r="AH90">
        <v>13227</v>
      </c>
      <c r="AI90">
        <v>12998</v>
      </c>
      <c r="AJ90">
        <v>13795</v>
      </c>
      <c r="AK90">
        <v>12625</v>
      </c>
      <c r="AL90">
        <v>14236</v>
      </c>
      <c r="AM90">
        <v>15692</v>
      </c>
      <c r="AN90">
        <v>14773</v>
      </c>
      <c r="AO90">
        <v>15776</v>
      </c>
      <c r="AP90">
        <v>16509</v>
      </c>
      <c r="AQ90">
        <v>15775</v>
      </c>
      <c r="AR90">
        <v>16287</v>
      </c>
      <c r="AS90">
        <v>15003</v>
      </c>
      <c r="AT90">
        <v>15879</v>
      </c>
      <c r="AU90">
        <v>15174</v>
      </c>
      <c r="AV90">
        <v>16743</v>
      </c>
      <c r="AW90">
        <v>15412</v>
      </c>
      <c r="AX90">
        <v>17152</v>
      </c>
      <c r="AY90">
        <v>15689</v>
      </c>
      <c r="AZ90">
        <v>17179</v>
      </c>
      <c r="BA90">
        <v>18158</v>
      </c>
      <c r="BB90">
        <v>18941</v>
      </c>
      <c r="BC90">
        <v>18096</v>
      </c>
      <c r="BD90">
        <v>21289</v>
      </c>
      <c r="BE90">
        <v>20234</v>
      </c>
      <c r="BF90">
        <v>22631</v>
      </c>
      <c r="BG90">
        <v>23564</v>
      </c>
      <c r="BH90">
        <v>25107</v>
      </c>
      <c r="BI90">
        <v>25212</v>
      </c>
      <c r="BJ90">
        <v>26053</v>
      </c>
      <c r="BK90">
        <v>25396</v>
      </c>
      <c r="BL90">
        <v>27560</v>
      </c>
      <c r="BM90">
        <v>27162</v>
      </c>
      <c r="BN90">
        <v>25932</v>
      </c>
      <c r="BO90">
        <v>28579</v>
      </c>
      <c r="BP90">
        <v>28412</v>
      </c>
      <c r="BQ90">
        <v>29198</v>
      </c>
      <c r="BR90">
        <v>28344</v>
      </c>
      <c r="BS90">
        <v>31272</v>
      </c>
      <c r="BT90">
        <v>32278</v>
      </c>
      <c r="BU90">
        <v>31678</v>
      </c>
      <c r="BV90">
        <v>33674</v>
      </c>
      <c r="BW90">
        <v>32987</v>
      </c>
      <c r="BX90">
        <v>34189</v>
      </c>
      <c r="BY90">
        <v>34668</v>
      </c>
      <c r="BZ90">
        <v>35134</v>
      </c>
      <c r="CA90">
        <v>37084</v>
      </c>
      <c r="CB90">
        <v>37709</v>
      </c>
      <c r="CC90">
        <v>38751</v>
      </c>
      <c r="CD90">
        <v>39747</v>
      </c>
      <c r="CE90">
        <v>39563</v>
      </c>
      <c r="CF90">
        <v>41283</v>
      </c>
      <c r="CG90">
        <v>41826</v>
      </c>
      <c r="CH90">
        <v>43153</v>
      </c>
      <c r="CI90">
        <v>43606</v>
      </c>
      <c r="CJ90">
        <v>43468</v>
      </c>
      <c r="CK90">
        <v>44003</v>
      </c>
      <c r="CL90">
        <v>45722</v>
      </c>
      <c r="CM90">
        <v>46449</v>
      </c>
      <c r="CN90">
        <v>46883</v>
      </c>
    </row>
    <row r="91" spans="1:92" x14ac:dyDescent="0.25">
      <c r="A91">
        <v>89</v>
      </c>
      <c r="B91">
        <v>7373</v>
      </c>
      <c r="C91">
        <v>6841</v>
      </c>
      <c r="D91">
        <v>5369</v>
      </c>
      <c r="E91">
        <v>6758</v>
      </c>
      <c r="F91">
        <v>7311</v>
      </c>
      <c r="G91">
        <v>7048</v>
      </c>
      <c r="H91">
        <v>6430</v>
      </c>
      <c r="I91">
        <v>6813</v>
      </c>
      <c r="J91">
        <v>6497</v>
      </c>
      <c r="K91">
        <v>9468</v>
      </c>
      <c r="L91">
        <v>8377</v>
      </c>
      <c r="M91">
        <v>8665</v>
      </c>
      <c r="N91">
        <v>8110</v>
      </c>
      <c r="O91">
        <v>7548</v>
      </c>
      <c r="P91">
        <v>7380</v>
      </c>
      <c r="Q91">
        <v>8484</v>
      </c>
      <c r="R91">
        <v>8298</v>
      </c>
      <c r="S91">
        <v>7761</v>
      </c>
      <c r="T91">
        <v>7174</v>
      </c>
      <c r="U91">
        <v>8645</v>
      </c>
      <c r="V91">
        <v>7754</v>
      </c>
      <c r="W91">
        <v>6893</v>
      </c>
      <c r="X91">
        <v>7344</v>
      </c>
      <c r="Y91">
        <v>9119</v>
      </c>
      <c r="Z91">
        <v>9016</v>
      </c>
      <c r="AA91">
        <v>8650</v>
      </c>
      <c r="AB91">
        <v>9494</v>
      </c>
      <c r="AC91">
        <v>8595</v>
      </c>
      <c r="AD91">
        <v>10376</v>
      </c>
      <c r="AE91">
        <v>9409</v>
      </c>
      <c r="AF91">
        <v>9252</v>
      </c>
      <c r="AG91">
        <v>9825</v>
      </c>
      <c r="AH91">
        <v>10680</v>
      </c>
      <c r="AI91">
        <v>10820</v>
      </c>
      <c r="AJ91">
        <v>11325</v>
      </c>
      <c r="AK91">
        <v>10234</v>
      </c>
      <c r="AL91">
        <v>11895</v>
      </c>
      <c r="AM91">
        <v>12991</v>
      </c>
      <c r="AN91">
        <v>12019</v>
      </c>
      <c r="AO91">
        <v>13101</v>
      </c>
      <c r="AP91">
        <v>13821</v>
      </c>
      <c r="AQ91">
        <v>13321</v>
      </c>
      <c r="AR91">
        <v>13528</v>
      </c>
      <c r="AS91">
        <v>12397</v>
      </c>
      <c r="AT91">
        <v>13197</v>
      </c>
      <c r="AU91">
        <v>12453</v>
      </c>
      <c r="AV91">
        <v>14080</v>
      </c>
      <c r="AW91">
        <v>12672</v>
      </c>
      <c r="AX91">
        <v>14418</v>
      </c>
      <c r="AY91">
        <v>13195</v>
      </c>
      <c r="AZ91">
        <v>14420</v>
      </c>
      <c r="BA91">
        <v>15317</v>
      </c>
      <c r="BB91">
        <v>15903</v>
      </c>
      <c r="BC91">
        <v>15242</v>
      </c>
      <c r="BD91">
        <v>18102</v>
      </c>
      <c r="BE91">
        <v>17125</v>
      </c>
      <c r="BF91">
        <v>19307</v>
      </c>
      <c r="BG91">
        <v>20272</v>
      </c>
      <c r="BH91">
        <v>21718</v>
      </c>
      <c r="BI91">
        <v>21811</v>
      </c>
      <c r="BJ91">
        <v>22597</v>
      </c>
      <c r="BK91">
        <v>21929</v>
      </c>
      <c r="BL91">
        <v>23957</v>
      </c>
      <c r="BM91">
        <v>23639</v>
      </c>
      <c r="BN91">
        <v>22339</v>
      </c>
      <c r="BO91">
        <v>24995</v>
      </c>
      <c r="BP91">
        <v>24814</v>
      </c>
      <c r="BQ91">
        <v>25375</v>
      </c>
      <c r="BR91">
        <v>24357</v>
      </c>
      <c r="BS91">
        <v>27371</v>
      </c>
      <c r="BT91">
        <v>28477</v>
      </c>
      <c r="BU91">
        <v>27913</v>
      </c>
      <c r="BV91">
        <v>29646</v>
      </c>
      <c r="BW91">
        <v>28935</v>
      </c>
      <c r="BX91">
        <v>30132</v>
      </c>
      <c r="BY91">
        <v>30616</v>
      </c>
      <c r="BZ91">
        <v>30940</v>
      </c>
      <c r="CA91">
        <v>32807</v>
      </c>
      <c r="CB91">
        <v>33370</v>
      </c>
      <c r="CC91">
        <v>34253</v>
      </c>
      <c r="CD91">
        <v>35219</v>
      </c>
      <c r="CE91">
        <v>35057</v>
      </c>
      <c r="CF91">
        <v>36746</v>
      </c>
      <c r="CG91">
        <v>37542</v>
      </c>
      <c r="CH91">
        <v>38539</v>
      </c>
      <c r="CI91">
        <v>38989</v>
      </c>
      <c r="CJ91">
        <v>38966</v>
      </c>
      <c r="CK91">
        <v>39301</v>
      </c>
      <c r="CL91">
        <v>41135</v>
      </c>
      <c r="CM91">
        <v>41707</v>
      </c>
      <c r="CN91">
        <v>42225</v>
      </c>
    </row>
    <row r="92" spans="1:92" x14ac:dyDescent="0.25">
      <c r="A92">
        <v>90</v>
      </c>
      <c r="B92">
        <v>6041</v>
      </c>
      <c r="C92">
        <v>5672</v>
      </c>
      <c r="D92">
        <v>4173</v>
      </c>
      <c r="E92">
        <v>5434</v>
      </c>
      <c r="F92">
        <v>6031</v>
      </c>
      <c r="G92">
        <v>5693</v>
      </c>
      <c r="H92">
        <v>5137</v>
      </c>
      <c r="I92">
        <v>5397</v>
      </c>
      <c r="J92">
        <v>5194</v>
      </c>
      <c r="K92">
        <v>7508</v>
      </c>
      <c r="L92">
        <v>6772</v>
      </c>
      <c r="M92">
        <v>7037</v>
      </c>
      <c r="N92">
        <v>6448</v>
      </c>
      <c r="O92">
        <v>5880</v>
      </c>
      <c r="P92">
        <v>5832</v>
      </c>
      <c r="Q92">
        <v>6870</v>
      </c>
      <c r="R92">
        <v>6680</v>
      </c>
      <c r="S92">
        <v>6161</v>
      </c>
      <c r="T92">
        <v>5495</v>
      </c>
      <c r="U92">
        <v>6992</v>
      </c>
      <c r="V92">
        <v>6090</v>
      </c>
      <c r="W92">
        <v>5472</v>
      </c>
      <c r="X92">
        <v>5628</v>
      </c>
      <c r="Y92">
        <v>7121</v>
      </c>
      <c r="Z92">
        <v>7083</v>
      </c>
      <c r="AA92">
        <v>6826</v>
      </c>
      <c r="AB92">
        <v>7602</v>
      </c>
      <c r="AC92">
        <v>6783</v>
      </c>
      <c r="AD92">
        <v>8339</v>
      </c>
      <c r="AE92">
        <v>7549</v>
      </c>
      <c r="AF92">
        <v>7311</v>
      </c>
      <c r="AG92">
        <v>7755</v>
      </c>
      <c r="AH92">
        <v>8549</v>
      </c>
      <c r="AI92">
        <v>8740</v>
      </c>
      <c r="AJ92">
        <v>9170</v>
      </c>
      <c r="AK92">
        <v>8177</v>
      </c>
      <c r="AL92">
        <v>9395</v>
      </c>
      <c r="AM92">
        <v>10468</v>
      </c>
      <c r="AN92">
        <v>9646</v>
      </c>
      <c r="AO92">
        <v>10871</v>
      </c>
      <c r="AP92">
        <v>11486</v>
      </c>
      <c r="AQ92">
        <v>10790</v>
      </c>
      <c r="AR92">
        <v>11051</v>
      </c>
      <c r="AS92">
        <v>10008</v>
      </c>
      <c r="AT92">
        <v>10833</v>
      </c>
      <c r="AU92">
        <v>10113</v>
      </c>
      <c r="AV92">
        <v>11556</v>
      </c>
      <c r="AW92">
        <v>10168</v>
      </c>
      <c r="AX92">
        <v>11890</v>
      </c>
      <c r="AY92">
        <v>10883</v>
      </c>
      <c r="AZ92">
        <v>11944</v>
      </c>
      <c r="BA92">
        <v>12535</v>
      </c>
      <c r="BB92">
        <v>12985</v>
      </c>
      <c r="BC92">
        <v>12406</v>
      </c>
      <c r="BD92">
        <v>14954</v>
      </c>
      <c r="BE92">
        <v>14320</v>
      </c>
      <c r="BF92">
        <v>16160</v>
      </c>
      <c r="BG92">
        <v>16931</v>
      </c>
      <c r="BH92">
        <v>18356</v>
      </c>
      <c r="BI92">
        <v>18565</v>
      </c>
      <c r="BJ92">
        <v>19203</v>
      </c>
      <c r="BK92">
        <v>18408</v>
      </c>
      <c r="BL92">
        <v>20476</v>
      </c>
      <c r="BM92">
        <v>20072</v>
      </c>
      <c r="BN92">
        <v>18766</v>
      </c>
      <c r="BO92">
        <v>21512</v>
      </c>
      <c r="BP92">
        <v>21151</v>
      </c>
      <c r="BQ92">
        <v>21902</v>
      </c>
      <c r="BR92">
        <v>20644</v>
      </c>
      <c r="BS92">
        <v>23369</v>
      </c>
      <c r="BT92">
        <v>24725</v>
      </c>
      <c r="BU92">
        <v>24070</v>
      </c>
      <c r="BV92">
        <v>25709</v>
      </c>
      <c r="BW92">
        <v>24755</v>
      </c>
      <c r="BX92">
        <v>26071</v>
      </c>
      <c r="BY92">
        <v>26510</v>
      </c>
      <c r="BZ92">
        <v>26756</v>
      </c>
      <c r="CA92">
        <v>28708</v>
      </c>
      <c r="CB92">
        <v>29207</v>
      </c>
      <c r="CC92">
        <v>30051</v>
      </c>
      <c r="CD92">
        <v>31059</v>
      </c>
      <c r="CE92">
        <v>30526</v>
      </c>
      <c r="CF92">
        <v>32081</v>
      </c>
      <c r="CG92">
        <v>33186</v>
      </c>
      <c r="CH92">
        <v>34191</v>
      </c>
      <c r="CI92">
        <v>34587</v>
      </c>
      <c r="CJ92">
        <v>34357</v>
      </c>
      <c r="CK92">
        <v>34660</v>
      </c>
      <c r="CL92">
        <v>36327</v>
      </c>
      <c r="CM92">
        <v>36968</v>
      </c>
      <c r="CN92">
        <v>37262</v>
      </c>
    </row>
    <row r="93" spans="1:92" x14ac:dyDescent="0.25">
      <c r="A93">
        <v>91</v>
      </c>
      <c r="B93">
        <v>4881</v>
      </c>
      <c r="C93">
        <v>4394</v>
      </c>
      <c r="D93">
        <v>3180</v>
      </c>
      <c r="E93">
        <v>4203</v>
      </c>
      <c r="F93">
        <v>4803</v>
      </c>
      <c r="G93">
        <v>4546</v>
      </c>
      <c r="H93">
        <v>3931</v>
      </c>
      <c r="I93">
        <v>4016</v>
      </c>
      <c r="J93">
        <v>3947</v>
      </c>
      <c r="K93">
        <v>5734</v>
      </c>
      <c r="L93">
        <v>5332</v>
      </c>
      <c r="M93">
        <v>5405</v>
      </c>
      <c r="N93">
        <v>4909</v>
      </c>
      <c r="O93">
        <v>4652</v>
      </c>
      <c r="P93">
        <v>4581</v>
      </c>
      <c r="Q93">
        <v>5411</v>
      </c>
      <c r="R93">
        <v>5266</v>
      </c>
      <c r="S93">
        <v>4836</v>
      </c>
      <c r="T93">
        <v>4215</v>
      </c>
      <c r="U93">
        <v>5544</v>
      </c>
      <c r="V93">
        <v>4604</v>
      </c>
      <c r="W93">
        <v>4116</v>
      </c>
      <c r="X93">
        <v>4460</v>
      </c>
      <c r="Y93">
        <v>5516</v>
      </c>
      <c r="Z93">
        <v>5699</v>
      </c>
      <c r="AA93">
        <v>5232</v>
      </c>
      <c r="AB93">
        <v>5912</v>
      </c>
      <c r="AC93">
        <v>5175</v>
      </c>
      <c r="AD93">
        <v>6553</v>
      </c>
      <c r="AE93">
        <v>5859</v>
      </c>
      <c r="AF93">
        <v>5490</v>
      </c>
      <c r="AG93">
        <v>6056</v>
      </c>
      <c r="AH93">
        <v>6807</v>
      </c>
      <c r="AI93">
        <v>6682</v>
      </c>
      <c r="AJ93">
        <v>7313</v>
      </c>
      <c r="AK93">
        <v>6372</v>
      </c>
      <c r="AL93">
        <v>7392</v>
      </c>
      <c r="AM93">
        <v>8272</v>
      </c>
      <c r="AN93">
        <v>7558</v>
      </c>
      <c r="AO93">
        <v>8554</v>
      </c>
      <c r="AP93">
        <v>9079</v>
      </c>
      <c r="AQ93">
        <v>8696</v>
      </c>
      <c r="AR93">
        <v>8930</v>
      </c>
      <c r="AS93">
        <v>7871</v>
      </c>
      <c r="AT93">
        <v>8636</v>
      </c>
      <c r="AU93">
        <v>8095</v>
      </c>
      <c r="AV93">
        <v>9260</v>
      </c>
      <c r="AW93">
        <v>8003</v>
      </c>
      <c r="AX93">
        <v>9667</v>
      </c>
      <c r="AY93">
        <v>8810</v>
      </c>
      <c r="AZ93">
        <v>9615</v>
      </c>
      <c r="BA93">
        <v>10161</v>
      </c>
      <c r="BB93">
        <v>10744</v>
      </c>
      <c r="BC93">
        <v>9986</v>
      </c>
      <c r="BD93">
        <v>12310</v>
      </c>
      <c r="BE93">
        <v>11563</v>
      </c>
      <c r="BF93">
        <v>13576</v>
      </c>
      <c r="BG93">
        <v>14041</v>
      </c>
      <c r="BH93">
        <v>15336</v>
      </c>
      <c r="BI93">
        <v>15568</v>
      </c>
      <c r="BJ93">
        <v>16200</v>
      </c>
      <c r="BK93">
        <v>15244</v>
      </c>
      <c r="BL93">
        <v>17458</v>
      </c>
      <c r="BM93">
        <v>16860</v>
      </c>
      <c r="BN93">
        <v>15673</v>
      </c>
      <c r="BO93">
        <v>17899</v>
      </c>
      <c r="BP93">
        <v>17967</v>
      </c>
      <c r="BQ93">
        <v>18570</v>
      </c>
      <c r="BR93">
        <v>17220</v>
      </c>
      <c r="BS93">
        <v>19710</v>
      </c>
      <c r="BT93">
        <v>21005</v>
      </c>
      <c r="BU93">
        <v>20501</v>
      </c>
      <c r="BV93">
        <v>22001</v>
      </c>
      <c r="BW93">
        <v>20921</v>
      </c>
      <c r="BX93">
        <v>22324</v>
      </c>
      <c r="BY93">
        <v>22538</v>
      </c>
      <c r="BZ93">
        <v>22779</v>
      </c>
      <c r="CA93">
        <v>24643</v>
      </c>
      <c r="CB93">
        <v>24990</v>
      </c>
      <c r="CC93">
        <v>25700</v>
      </c>
      <c r="CD93">
        <v>26813</v>
      </c>
      <c r="CE93">
        <v>26239</v>
      </c>
      <c r="CF93">
        <v>27734</v>
      </c>
      <c r="CG93">
        <v>28659</v>
      </c>
      <c r="CH93">
        <v>29657</v>
      </c>
      <c r="CI93">
        <v>30143</v>
      </c>
      <c r="CJ93">
        <v>29874</v>
      </c>
      <c r="CK93">
        <v>29892</v>
      </c>
      <c r="CL93">
        <v>31696</v>
      </c>
      <c r="CM93">
        <v>32115</v>
      </c>
      <c r="CN93">
        <v>32313</v>
      </c>
    </row>
    <row r="94" spans="1:92" x14ac:dyDescent="0.25">
      <c r="A94">
        <v>92</v>
      </c>
      <c r="B94">
        <v>3886</v>
      </c>
      <c r="C94">
        <v>3412</v>
      </c>
      <c r="D94">
        <v>2356</v>
      </c>
      <c r="E94">
        <v>3207</v>
      </c>
      <c r="F94">
        <v>3767</v>
      </c>
      <c r="G94">
        <v>3530</v>
      </c>
      <c r="H94">
        <v>2986</v>
      </c>
      <c r="I94">
        <v>3022</v>
      </c>
      <c r="J94">
        <v>2928</v>
      </c>
      <c r="K94">
        <v>4500</v>
      </c>
      <c r="L94">
        <v>4117</v>
      </c>
      <c r="M94">
        <v>4135</v>
      </c>
      <c r="N94">
        <v>3698</v>
      </c>
      <c r="O94">
        <v>3555</v>
      </c>
      <c r="P94">
        <v>3471</v>
      </c>
      <c r="Q94">
        <v>4174</v>
      </c>
      <c r="R94">
        <v>4042</v>
      </c>
      <c r="S94">
        <v>3679</v>
      </c>
      <c r="T94">
        <v>3247</v>
      </c>
      <c r="U94">
        <v>4257</v>
      </c>
      <c r="V94">
        <v>3633</v>
      </c>
      <c r="W94">
        <v>3166</v>
      </c>
      <c r="X94">
        <v>3293</v>
      </c>
      <c r="Y94">
        <v>4441</v>
      </c>
      <c r="Z94">
        <v>4494</v>
      </c>
      <c r="AA94">
        <v>4045</v>
      </c>
      <c r="AB94">
        <v>4702</v>
      </c>
      <c r="AC94">
        <v>3991</v>
      </c>
      <c r="AD94">
        <v>5080</v>
      </c>
      <c r="AE94">
        <v>4505</v>
      </c>
      <c r="AF94">
        <v>4331</v>
      </c>
      <c r="AG94">
        <v>4747</v>
      </c>
      <c r="AH94">
        <v>5355</v>
      </c>
      <c r="AI94">
        <v>5217</v>
      </c>
      <c r="AJ94">
        <v>5689</v>
      </c>
      <c r="AK94">
        <v>5010</v>
      </c>
      <c r="AL94">
        <v>5825</v>
      </c>
      <c r="AM94">
        <v>6616</v>
      </c>
      <c r="AN94">
        <v>5977</v>
      </c>
      <c r="AO94">
        <v>6651</v>
      </c>
      <c r="AP94">
        <v>7154</v>
      </c>
      <c r="AQ94">
        <v>6906</v>
      </c>
      <c r="AR94">
        <v>7102</v>
      </c>
      <c r="AS94">
        <v>6196</v>
      </c>
      <c r="AT94">
        <v>6907</v>
      </c>
      <c r="AU94">
        <v>6428</v>
      </c>
      <c r="AV94">
        <v>7440</v>
      </c>
      <c r="AW94">
        <v>6251</v>
      </c>
      <c r="AX94">
        <v>7900</v>
      </c>
      <c r="AY94">
        <v>6990</v>
      </c>
      <c r="AZ94">
        <v>7705</v>
      </c>
      <c r="BA94">
        <v>8141</v>
      </c>
      <c r="BB94">
        <v>8808</v>
      </c>
      <c r="BC94">
        <v>7869</v>
      </c>
      <c r="BD94">
        <v>10047</v>
      </c>
      <c r="BE94">
        <v>9300</v>
      </c>
      <c r="BF94">
        <v>11035</v>
      </c>
      <c r="BG94">
        <v>11505</v>
      </c>
      <c r="BH94">
        <v>12610</v>
      </c>
      <c r="BI94">
        <v>12882</v>
      </c>
      <c r="BJ94">
        <v>13342</v>
      </c>
      <c r="BK94">
        <v>12285</v>
      </c>
      <c r="BL94">
        <v>14636</v>
      </c>
      <c r="BM94">
        <v>13944</v>
      </c>
      <c r="BN94">
        <v>12983</v>
      </c>
      <c r="BO94">
        <v>14893</v>
      </c>
      <c r="BP94">
        <v>14669</v>
      </c>
      <c r="BQ94">
        <v>15431</v>
      </c>
      <c r="BR94">
        <v>14007</v>
      </c>
      <c r="BS94">
        <v>16545</v>
      </c>
      <c r="BT94">
        <v>17495</v>
      </c>
      <c r="BU94">
        <v>16986</v>
      </c>
      <c r="BV94">
        <v>18619</v>
      </c>
      <c r="BW94">
        <v>17497</v>
      </c>
      <c r="BX94">
        <v>18661</v>
      </c>
      <c r="BY94">
        <v>18644</v>
      </c>
      <c r="BZ94">
        <v>18922</v>
      </c>
      <c r="CA94">
        <v>20763</v>
      </c>
      <c r="CB94">
        <v>21083</v>
      </c>
      <c r="CC94">
        <v>21577</v>
      </c>
      <c r="CD94">
        <v>22701</v>
      </c>
      <c r="CE94">
        <v>22009</v>
      </c>
      <c r="CF94">
        <v>23385</v>
      </c>
      <c r="CG94">
        <v>24444</v>
      </c>
      <c r="CH94">
        <v>25338</v>
      </c>
      <c r="CI94">
        <v>25685</v>
      </c>
      <c r="CJ94">
        <v>25433</v>
      </c>
      <c r="CK94">
        <v>25386</v>
      </c>
      <c r="CL94">
        <v>27156</v>
      </c>
      <c r="CM94">
        <v>27550</v>
      </c>
      <c r="CN94">
        <v>27644</v>
      </c>
    </row>
    <row r="95" spans="1:92" x14ac:dyDescent="0.25">
      <c r="A95">
        <v>93</v>
      </c>
      <c r="B95">
        <v>3047</v>
      </c>
      <c r="C95">
        <v>2602</v>
      </c>
      <c r="D95">
        <v>1704</v>
      </c>
      <c r="E95">
        <v>2398</v>
      </c>
      <c r="F95">
        <v>2907</v>
      </c>
      <c r="G95">
        <v>2691</v>
      </c>
      <c r="H95">
        <v>2219</v>
      </c>
      <c r="I95">
        <v>2219</v>
      </c>
      <c r="J95">
        <v>2118</v>
      </c>
      <c r="K95">
        <v>3461</v>
      </c>
      <c r="L95">
        <v>3113</v>
      </c>
      <c r="M95">
        <v>3090</v>
      </c>
      <c r="N95">
        <v>2716</v>
      </c>
      <c r="O95">
        <v>2660</v>
      </c>
      <c r="P95">
        <v>2572</v>
      </c>
      <c r="Q95">
        <v>3151</v>
      </c>
      <c r="R95">
        <v>3034</v>
      </c>
      <c r="S95">
        <v>2738</v>
      </c>
      <c r="T95">
        <v>2315</v>
      </c>
      <c r="U95">
        <v>3199</v>
      </c>
      <c r="V95">
        <v>2653</v>
      </c>
      <c r="W95">
        <v>2274</v>
      </c>
      <c r="X95">
        <v>2367</v>
      </c>
      <c r="Y95">
        <v>3314</v>
      </c>
      <c r="Z95">
        <v>3370</v>
      </c>
      <c r="AA95">
        <v>3104</v>
      </c>
      <c r="AB95">
        <v>3482</v>
      </c>
      <c r="AC95">
        <v>2900</v>
      </c>
      <c r="AD95">
        <v>3877</v>
      </c>
      <c r="AE95">
        <v>3363</v>
      </c>
      <c r="AF95">
        <v>3234</v>
      </c>
      <c r="AG95">
        <v>3552</v>
      </c>
      <c r="AH95">
        <v>3966</v>
      </c>
      <c r="AI95">
        <v>3972</v>
      </c>
      <c r="AJ95">
        <v>4358</v>
      </c>
      <c r="AK95">
        <v>3786</v>
      </c>
      <c r="AL95">
        <v>4463</v>
      </c>
      <c r="AM95">
        <v>5186</v>
      </c>
      <c r="AN95">
        <v>4452</v>
      </c>
      <c r="AO95">
        <v>5013</v>
      </c>
      <c r="AP95">
        <v>5632</v>
      </c>
      <c r="AQ95">
        <v>5180</v>
      </c>
      <c r="AR95">
        <v>5422</v>
      </c>
      <c r="AS95">
        <v>4779</v>
      </c>
      <c r="AT95">
        <v>5426</v>
      </c>
      <c r="AU95">
        <v>4853</v>
      </c>
      <c r="AV95">
        <v>5719</v>
      </c>
      <c r="AW95">
        <v>4777</v>
      </c>
      <c r="AX95">
        <v>6058</v>
      </c>
      <c r="AY95">
        <v>5311</v>
      </c>
      <c r="AZ95">
        <v>6062</v>
      </c>
      <c r="BA95">
        <v>6452</v>
      </c>
      <c r="BB95">
        <v>6843</v>
      </c>
      <c r="BC95">
        <v>6058</v>
      </c>
      <c r="BD95">
        <v>8035</v>
      </c>
      <c r="BE95">
        <v>7316</v>
      </c>
      <c r="BF95">
        <v>8811</v>
      </c>
      <c r="BG95">
        <v>9308</v>
      </c>
      <c r="BH95">
        <v>10117</v>
      </c>
      <c r="BI95">
        <v>10392</v>
      </c>
      <c r="BJ95">
        <v>10809</v>
      </c>
      <c r="BK95">
        <v>9694</v>
      </c>
      <c r="BL95">
        <v>11954</v>
      </c>
      <c r="BM95">
        <v>11387</v>
      </c>
      <c r="BN95">
        <v>10353</v>
      </c>
      <c r="BO95">
        <v>12009</v>
      </c>
      <c r="BP95">
        <v>11940</v>
      </c>
      <c r="BQ95">
        <v>12505</v>
      </c>
      <c r="BR95">
        <v>10969</v>
      </c>
      <c r="BS95">
        <v>13431</v>
      </c>
      <c r="BT95">
        <v>14232</v>
      </c>
      <c r="BU95">
        <v>13859</v>
      </c>
      <c r="BV95">
        <v>15302</v>
      </c>
      <c r="BW95">
        <v>14116</v>
      </c>
      <c r="BX95">
        <v>15265</v>
      </c>
      <c r="BY95">
        <v>15065</v>
      </c>
      <c r="BZ95">
        <v>15382</v>
      </c>
      <c r="CA95">
        <v>17068</v>
      </c>
      <c r="CB95">
        <v>17434</v>
      </c>
      <c r="CC95">
        <v>17742</v>
      </c>
      <c r="CD95">
        <v>18807</v>
      </c>
      <c r="CE95">
        <v>18185</v>
      </c>
      <c r="CF95">
        <v>19260</v>
      </c>
      <c r="CG95">
        <v>20276</v>
      </c>
      <c r="CH95">
        <v>21200</v>
      </c>
      <c r="CI95">
        <v>21338</v>
      </c>
      <c r="CJ95">
        <v>21087</v>
      </c>
      <c r="CK95">
        <v>21099</v>
      </c>
      <c r="CL95">
        <v>22736</v>
      </c>
      <c r="CM95">
        <v>23064</v>
      </c>
      <c r="CN95">
        <v>23251</v>
      </c>
    </row>
    <row r="96" spans="1:92" x14ac:dyDescent="0.25">
      <c r="A96">
        <v>94</v>
      </c>
      <c r="B96">
        <v>2351</v>
      </c>
      <c r="C96">
        <v>1947</v>
      </c>
      <c r="D96">
        <v>1202</v>
      </c>
      <c r="E96">
        <v>1754</v>
      </c>
      <c r="F96">
        <v>2206</v>
      </c>
      <c r="G96">
        <v>2013</v>
      </c>
      <c r="H96">
        <v>1612</v>
      </c>
      <c r="I96">
        <v>1590</v>
      </c>
      <c r="J96">
        <v>1491</v>
      </c>
      <c r="K96">
        <v>2606</v>
      </c>
      <c r="L96">
        <v>2304</v>
      </c>
      <c r="M96">
        <v>2253</v>
      </c>
      <c r="N96">
        <v>1943</v>
      </c>
      <c r="O96">
        <v>1945</v>
      </c>
      <c r="P96">
        <v>1860</v>
      </c>
      <c r="Q96">
        <v>2326</v>
      </c>
      <c r="R96">
        <v>2226</v>
      </c>
      <c r="S96">
        <v>1990</v>
      </c>
      <c r="T96">
        <v>1602</v>
      </c>
      <c r="U96">
        <v>2349</v>
      </c>
      <c r="V96">
        <v>1888</v>
      </c>
      <c r="W96">
        <v>1588</v>
      </c>
      <c r="X96">
        <v>1655</v>
      </c>
      <c r="Y96">
        <v>2413</v>
      </c>
      <c r="Z96">
        <v>2469</v>
      </c>
      <c r="AA96">
        <v>2246</v>
      </c>
      <c r="AB96">
        <v>2526</v>
      </c>
      <c r="AC96">
        <v>2126</v>
      </c>
      <c r="AD96">
        <v>2856</v>
      </c>
      <c r="AE96">
        <v>2407</v>
      </c>
      <c r="AF96">
        <v>2350</v>
      </c>
      <c r="AG96">
        <v>2527</v>
      </c>
      <c r="AH96">
        <v>2756</v>
      </c>
      <c r="AI96">
        <v>2912</v>
      </c>
      <c r="AJ96">
        <v>3271</v>
      </c>
      <c r="AK96">
        <v>2783</v>
      </c>
      <c r="AL96">
        <v>3367</v>
      </c>
      <c r="AM96">
        <v>3943</v>
      </c>
      <c r="AN96">
        <v>3250</v>
      </c>
      <c r="AO96">
        <v>3687</v>
      </c>
      <c r="AP96">
        <v>4263</v>
      </c>
      <c r="AQ96">
        <v>3870</v>
      </c>
      <c r="AR96">
        <v>4005</v>
      </c>
      <c r="AS96">
        <v>3567</v>
      </c>
      <c r="AT96">
        <v>4045</v>
      </c>
      <c r="AU96">
        <v>3556</v>
      </c>
      <c r="AV96">
        <v>4375</v>
      </c>
      <c r="AW96">
        <v>3474</v>
      </c>
      <c r="AX96">
        <v>4660</v>
      </c>
      <c r="AY96">
        <v>4081</v>
      </c>
      <c r="AZ96">
        <v>4655</v>
      </c>
      <c r="BA96">
        <v>4942</v>
      </c>
      <c r="BB96">
        <v>5089</v>
      </c>
      <c r="BC96">
        <v>4522</v>
      </c>
      <c r="BD96">
        <v>6428</v>
      </c>
      <c r="BE96">
        <v>5606</v>
      </c>
      <c r="BF96">
        <v>6841</v>
      </c>
      <c r="BG96">
        <v>7481</v>
      </c>
      <c r="BH96">
        <v>7894</v>
      </c>
      <c r="BI96">
        <v>8134</v>
      </c>
      <c r="BJ96">
        <v>8442</v>
      </c>
      <c r="BK96">
        <v>7579</v>
      </c>
      <c r="BL96">
        <v>9547</v>
      </c>
      <c r="BM96">
        <v>8959</v>
      </c>
      <c r="BN96">
        <v>8073</v>
      </c>
      <c r="BO96">
        <v>9582</v>
      </c>
      <c r="BP96">
        <v>9395</v>
      </c>
      <c r="BQ96">
        <v>9864</v>
      </c>
      <c r="BR96">
        <v>8402</v>
      </c>
      <c r="BS96">
        <v>10879</v>
      </c>
      <c r="BT96">
        <v>11468</v>
      </c>
      <c r="BU96">
        <v>11143</v>
      </c>
      <c r="BV96">
        <v>12199</v>
      </c>
      <c r="BW96">
        <v>11262</v>
      </c>
      <c r="BX96">
        <v>12236</v>
      </c>
      <c r="BY96">
        <v>11939</v>
      </c>
      <c r="BZ96">
        <v>12309</v>
      </c>
      <c r="CA96">
        <v>13775</v>
      </c>
      <c r="CB96">
        <v>13998</v>
      </c>
      <c r="CC96">
        <v>14349</v>
      </c>
      <c r="CD96">
        <v>15223</v>
      </c>
      <c r="CE96">
        <v>14648</v>
      </c>
      <c r="CF96">
        <v>15552</v>
      </c>
      <c r="CG96">
        <v>16617</v>
      </c>
      <c r="CH96">
        <v>17410</v>
      </c>
      <c r="CI96">
        <v>17380</v>
      </c>
      <c r="CJ96">
        <v>17134</v>
      </c>
      <c r="CK96">
        <v>17125</v>
      </c>
      <c r="CL96">
        <v>18666</v>
      </c>
      <c r="CM96">
        <v>18940</v>
      </c>
      <c r="CN96">
        <v>19139</v>
      </c>
    </row>
    <row r="97" spans="1:92" x14ac:dyDescent="0.25">
      <c r="A97">
        <v>95</v>
      </c>
      <c r="B97">
        <v>1784</v>
      </c>
      <c r="C97">
        <v>1428</v>
      </c>
      <c r="D97">
        <v>826</v>
      </c>
      <c r="E97">
        <v>1255</v>
      </c>
      <c r="F97">
        <v>1645</v>
      </c>
      <c r="G97">
        <v>1477</v>
      </c>
      <c r="H97">
        <v>1143</v>
      </c>
      <c r="I97">
        <v>1109</v>
      </c>
      <c r="J97">
        <v>1020</v>
      </c>
      <c r="K97">
        <v>1919</v>
      </c>
      <c r="L97">
        <v>1666</v>
      </c>
      <c r="M97">
        <v>1601</v>
      </c>
      <c r="N97">
        <v>1352</v>
      </c>
      <c r="O97">
        <v>1390</v>
      </c>
      <c r="P97">
        <v>1313</v>
      </c>
      <c r="Q97">
        <v>1677</v>
      </c>
      <c r="R97">
        <v>1594</v>
      </c>
      <c r="S97">
        <v>1412</v>
      </c>
      <c r="T97">
        <v>1076</v>
      </c>
      <c r="U97">
        <v>1685</v>
      </c>
      <c r="V97">
        <v>1308</v>
      </c>
      <c r="W97">
        <v>1077</v>
      </c>
      <c r="X97">
        <v>1123</v>
      </c>
      <c r="Y97">
        <v>1712</v>
      </c>
      <c r="Z97">
        <v>1766</v>
      </c>
      <c r="AA97">
        <v>1585</v>
      </c>
      <c r="AB97">
        <v>1785</v>
      </c>
      <c r="AC97">
        <v>1476</v>
      </c>
      <c r="AD97">
        <v>2053</v>
      </c>
      <c r="AE97">
        <v>1676</v>
      </c>
      <c r="AF97">
        <v>1636</v>
      </c>
      <c r="AG97">
        <v>1771</v>
      </c>
      <c r="AH97">
        <v>1949</v>
      </c>
      <c r="AI97">
        <v>2070</v>
      </c>
      <c r="AJ97">
        <v>2265</v>
      </c>
      <c r="AK97">
        <v>1972</v>
      </c>
      <c r="AL97">
        <v>2420</v>
      </c>
      <c r="AM97">
        <v>2903</v>
      </c>
      <c r="AN97">
        <v>2303</v>
      </c>
      <c r="AO97">
        <v>2686</v>
      </c>
      <c r="AP97">
        <v>3119</v>
      </c>
      <c r="AQ97">
        <v>2864</v>
      </c>
      <c r="AR97">
        <v>2915</v>
      </c>
      <c r="AS97">
        <v>2599</v>
      </c>
      <c r="AT97">
        <v>2968</v>
      </c>
      <c r="AU97">
        <v>2409</v>
      </c>
      <c r="AV97">
        <v>3229</v>
      </c>
      <c r="AW97">
        <v>2500</v>
      </c>
      <c r="AX97">
        <v>3485</v>
      </c>
      <c r="AY97">
        <v>2986</v>
      </c>
      <c r="AZ97">
        <v>3412</v>
      </c>
      <c r="BA97">
        <v>3632</v>
      </c>
      <c r="BB97">
        <v>3847</v>
      </c>
      <c r="BC97">
        <v>3256</v>
      </c>
      <c r="BD97">
        <v>4889</v>
      </c>
      <c r="BE97">
        <v>4097</v>
      </c>
      <c r="BF97">
        <v>5264</v>
      </c>
      <c r="BG97">
        <v>5798</v>
      </c>
      <c r="BH97">
        <v>6135</v>
      </c>
      <c r="BI97">
        <v>6338</v>
      </c>
      <c r="BJ97">
        <v>6566</v>
      </c>
      <c r="BK97">
        <v>5805</v>
      </c>
      <c r="BL97">
        <v>7341</v>
      </c>
      <c r="BM97">
        <v>6971</v>
      </c>
      <c r="BN97">
        <v>6216</v>
      </c>
      <c r="BO97">
        <v>7489</v>
      </c>
      <c r="BP97">
        <v>7148</v>
      </c>
      <c r="BQ97">
        <v>7646</v>
      </c>
      <c r="BR97">
        <v>6219</v>
      </c>
      <c r="BS97">
        <v>8446</v>
      </c>
      <c r="BT97">
        <v>9017</v>
      </c>
      <c r="BU97">
        <v>8792</v>
      </c>
      <c r="BV97">
        <v>9716</v>
      </c>
      <c r="BW97">
        <v>8767</v>
      </c>
      <c r="BX97">
        <v>9451</v>
      </c>
      <c r="BY97">
        <v>9426</v>
      </c>
      <c r="BZ97">
        <v>9547</v>
      </c>
      <c r="CA97">
        <v>10868</v>
      </c>
      <c r="CB97">
        <v>11057</v>
      </c>
      <c r="CC97">
        <v>11253</v>
      </c>
      <c r="CD97">
        <v>11926</v>
      </c>
      <c r="CE97">
        <v>11465</v>
      </c>
      <c r="CF97">
        <v>12322</v>
      </c>
      <c r="CG97">
        <v>13240</v>
      </c>
      <c r="CH97">
        <v>13929</v>
      </c>
      <c r="CI97">
        <v>13944</v>
      </c>
      <c r="CJ97">
        <v>13642</v>
      </c>
      <c r="CK97">
        <v>13483</v>
      </c>
      <c r="CL97">
        <v>14887</v>
      </c>
      <c r="CM97">
        <v>15197</v>
      </c>
      <c r="CN97">
        <v>15273</v>
      </c>
    </row>
    <row r="98" spans="1:92" x14ac:dyDescent="0.25">
      <c r="A98">
        <v>96</v>
      </c>
      <c r="B98">
        <v>1330</v>
      </c>
      <c r="C98">
        <v>1026</v>
      </c>
      <c r="D98">
        <v>552</v>
      </c>
      <c r="E98">
        <v>877</v>
      </c>
      <c r="F98">
        <v>1204</v>
      </c>
      <c r="G98">
        <v>1061</v>
      </c>
      <c r="H98">
        <v>791</v>
      </c>
      <c r="I98">
        <v>753</v>
      </c>
      <c r="J98">
        <v>678</v>
      </c>
      <c r="K98">
        <v>1380</v>
      </c>
      <c r="L98">
        <v>1177</v>
      </c>
      <c r="M98">
        <v>1107</v>
      </c>
      <c r="N98">
        <v>914</v>
      </c>
      <c r="O98">
        <v>969</v>
      </c>
      <c r="P98">
        <v>903</v>
      </c>
      <c r="Q98">
        <v>1180</v>
      </c>
      <c r="R98">
        <v>1113</v>
      </c>
      <c r="S98">
        <v>977</v>
      </c>
      <c r="T98">
        <v>700</v>
      </c>
      <c r="U98">
        <v>1178</v>
      </c>
      <c r="V98">
        <v>881</v>
      </c>
      <c r="W98">
        <v>708</v>
      </c>
      <c r="X98">
        <v>740</v>
      </c>
      <c r="Y98">
        <v>1182</v>
      </c>
      <c r="Z98">
        <v>1232</v>
      </c>
      <c r="AA98">
        <v>1089</v>
      </c>
      <c r="AB98">
        <v>1228</v>
      </c>
      <c r="AC98">
        <v>996</v>
      </c>
      <c r="AD98">
        <v>1439</v>
      </c>
      <c r="AE98">
        <v>1134</v>
      </c>
      <c r="AF98">
        <v>1106</v>
      </c>
      <c r="AG98">
        <v>1207</v>
      </c>
      <c r="AH98">
        <v>1340</v>
      </c>
      <c r="AI98">
        <v>1432</v>
      </c>
      <c r="AJ98">
        <v>1565</v>
      </c>
      <c r="AK98">
        <v>1343</v>
      </c>
      <c r="AL98">
        <v>1694</v>
      </c>
      <c r="AM98">
        <v>2068</v>
      </c>
      <c r="AN98">
        <v>1585</v>
      </c>
      <c r="AO98">
        <v>1908</v>
      </c>
      <c r="AP98">
        <v>2219</v>
      </c>
      <c r="AQ98">
        <v>2023</v>
      </c>
      <c r="AR98">
        <v>2066</v>
      </c>
      <c r="AS98">
        <v>1836</v>
      </c>
      <c r="AT98">
        <v>2117</v>
      </c>
      <c r="AU98">
        <v>1699</v>
      </c>
      <c r="AV98">
        <v>2324</v>
      </c>
      <c r="AW98">
        <v>1730</v>
      </c>
      <c r="AX98">
        <v>2527</v>
      </c>
      <c r="AY98">
        <v>2147</v>
      </c>
      <c r="AZ98">
        <v>2449</v>
      </c>
      <c r="BA98">
        <v>2628</v>
      </c>
      <c r="BB98">
        <v>2788</v>
      </c>
      <c r="BC98">
        <v>2303</v>
      </c>
      <c r="BD98">
        <v>3617</v>
      </c>
      <c r="BE98">
        <v>2955</v>
      </c>
      <c r="BF98">
        <v>3928</v>
      </c>
      <c r="BG98">
        <v>4354</v>
      </c>
      <c r="BH98">
        <v>4611</v>
      </c>
      <c r="BI98">
        <v>4781</v>
      </c>
      <c r="BJ98">
        <v>4955</v>
      </c>
      <c r="BK98">
        <v>4287</v>
      </c>
      <c r="BL98">
        <v>5621</v>
      </c>
      <c r="BM98">
        <v>5276</v>
      </c>
      <c r="BN98">
        <v>4626</v>
      </c>
      <c r="BO98">
        <v>5705</v>
      </c>
      <c r="BP98">
        <v>5379</v>
      </c>
      <c r="BQ98">
        <v>5829</v>
      </c>
      <c r="BR98">
        <v>4583</v>
      </c>
      <c r="BS98">
        <v>6435</v>
      </c>
      <c r="BT98">
        <v>6934</v>
      </c>
      <c r="BU98">
        <v>6714</v>
      </c>
      <c r="BV98">
        <v>7497</v>
      </c>
      <c r="BW98">
        <v>6642</v>
      </c>
      <c r="BX98">
        <v>7201</v>
      </c>
      <c r="BY98">
        <v>7153</v>
      </c>
      <c r="BZ98">
        <v>7218</v>
      </c>
      <c r="CA98">
        <v>8336</v>
      </c>
      <c r="CB98">
        <v>8510</v>
      </c>
      <c r="CC98">
        <v>8593</v>
      </c>
      <c r="CD98">
        <v>9228</v>
      </c>
      <c r="CE98">
        <v>8783</v>
      </c>
      <c r="CF98">
        <v>9464</v>
      </c>
      <c r="CG98">
        <v>10295</v>
      </c>
      <c r="CH98">
        <v>10895</v>
      </c>
      <c r="CI98">
        <v>10856</v>
      </c>
      <c r="CJ98">
        <v>10548</v>
      </c>
      <c r="CK98">
        <v>10373</v>
      </c>
      <c r="CL98">
        <v>11634</v>
      </c>
      <c r="CM98">
        <v>11874</v>
      </c>
      <c r="CN98">
        <v>11899</v>
      </c>
    </row>
    <row r="99" spans="1:92" x14ac:dyDescent="0.25">
      <c r="A99">
        <v>97</v>
      </c>
      <c r="B99">
        <v>974</v>
      </c>
      <c r="C99">
        <v>722</v>
      </c>
      <c r="D99">
        <v>359</v>
      </c>
      <c r="E99">
        <v>598</v>
      </c>
      <c r="F99">
        <v>865</v>
      </c>
      <c r="G99">
        <v>746</v>
      </c>
      <c r="H99">
        <v>533</v>
      </c>
      <c r="I99">
        <v>497</v>
      </c>
      <c r="J99">
        <v>438</v>
      </c>
      <c r="K99">
        <v>969</v>
      </c>
      <c r="L99">
        <v>811</v>
      </c>
      <c r="M99">
        <v>745</v>
      </c>
      <c r="N99">
        <v>600</v>
      </c>
      <c r="O99">
        <v>659</v>
      </c>
      <c r="P99">
        <v>605</v>
      </c>
      <c r="Q99">
        <v>809</v>
      </c>
      <c r="R99">
        <v>757</v>
      </c>
      <c r="S99">
        <v>659</v>
      </c>
      <c r="T99">
        <v>440</v>
      </c>
      <c r="U99">
        <v>803</v>
      </c>
      <c r="V99">
        <v>576</v>
      </c>
      <c r="W99">
        <v>452</v>
      </c>
      <c r="X99">
        <v>472</v>
      </c>
      <c r="Y99">
        <v>794</v>
      </c>
      <c r="Z99">
        <v>838</v>
      </c>
      <c r="AA99">
        <v>729</v>
      </c>
      <c r="AB99">
        <v>821</v>
      </c>
      <c r="AC99">
        <v>653</v>
      </c>
      <c r="AD99">
        <v>982</v>
      </c>
      <c r="AE99">
        <v>745</v>
      </c>
      <c r="AF99">
        <v>727</v>
      </c>
      <c r="AG99">
        <v>799</v>
      </c>
      <c r="AH99">
        <v>895</v>
      </c>
      <c r="AI99">
        <v>963</v>
      </c>
      <c r="AJ99">
        <v>1051</v>
      </c>
      <c r="AK99">
        <v>888</v>
      </c>
      <c r="AL99">
        <v>1154</v>
      </c>
      <c r="AM99">
        <v>1434</v>
      </c>
      <c r="AN99">
        <v>1059</v>
      </c>
      <c r="AO99">
        <v>1319</v>
      </c>
      <c r="AP99">
        <v>1537</v>
      </c>
      <c r="AQ99">
        <v>1389</v>
      </c>
      <c r="AR99">
        <v>1425</v>
      </c>
      <c r="AS99">
        <v>1263</v>
      </c>
      <c r="AT99">
        <v>1472</v>
      </c>
      <c r="AU99">
        <v>1167</v>
      </c>
      <c r="AV99">
        <v>1630</v>
      </c>
      <c r="AW99">
        <v>1162</v>
      </c>
      <c r="AX99">
        <v>1785</v>
      </c>
      <c r="AY99">
        <v>1506</v>
      </c>
      <c r="AZ99">
        <v>1711</v>
      </c>
      <c r="BA99">
        <v>1852</v>
      </c>
      <c r="BB99">
        <v>1969</v>
      </c>
      <c r="BC99">
        <v>1583</v>
      </c>
      <c r="BD99">
        <v>2610</v>
      </c>
      <c r="BE99">
        <v>2073</v>
      </c>
      <c r="BF99">
        <v>2859</v>
      </c>
      <c r="BG99">
        <v>3192</v>
      </c>
      <c r="BH99">
        <v>3381</v>
      </c>
      <c r="BI99">
        <v>3520</v>
      </c>
      <c r="BJ99">
        <v>3648</v>
      </c>
      <c r="BK99">
        <v>3080</v>
      </c>
      <c r="BL99">
        <v>4204</v>
      </c>
      <c r="BM99">
        <v>3896</v>
      </c>
      <c r="BN99">
        <v>3353</v>
      </c>
      <c r="BO99">
        <v>4240</v>
      </c>
      <c r="BP99">
        <v>3944</v>
      </c>
      <c r="BQ99">
        <v>4336</v>
      </c>
      <c r="BR99">
        <v>3281</v>
      </c>
      <c r="BS99">
        <v>4777</v>
      </c>
      <c r="BT99">
        <v>5200</v>
      </c>
      <c r="BU99">
        <v>4997</v>
      </c>
      <c r="BV99">
        <v>5641</v>
      </c>
      <c r="BW99">
        <v>4897</v>
      </c>
      <c r="BX99">
        <v>5340</v>
      </c>
      <c r="BY99">
        <v>5279</v>
      </c>
      <c r="BZ99">
        <v>5303</v>
      </c>
      <c r="CA99">
        <v>6221</v>
      </c>
      <c r="CB99">
        <v>6374</v>
      </c>
      <c r="CC99">
        <v>6375</v>
      </c>
      <c r="CD99">
        <v>6949</v>
      </c>
      <c r="CE99">
        <v>6539</v>
      </c>
      <c r="CF99">
        <v>7061</v>
      </c>
      <c r="CG99">
        <v>7789</v>
      </c>
      <c r="CH99">
        <v>8295</v>
      </c>
      <c r="CI99">
        <v>8218</v>
      </c>
      <c r="CJ99">
        <v>7921</v>
      </c>
      <c r="CK99">
        <v>7743</v>
      </c>
      <c r="CL99">
        <v>8837</v>
      </c>
      <c r="CM99">
        <v>9015</v>
      </c>
      <c r="CN99">
        <v>9001</v>
      </c>
    </row>
    <row r="100" spans="1:92" x14ac:dyDescent="0.25">
      <c r="A100">
        <v>98</v>
      </c>
      <c r="B100">
        <v>700</v>
      </c>
      <c r="C100">
        <v>496</v>
      </c>
      <c r="D100">
        <v>227</v>
      </c>
      <c r="E100">
        <v>398</v>
      </c>
      <c r="F100">
        <v>610</v>
      </c>
      <c r="G100">
        <v>513</v>
      </c>
      <c r="H100">
        <v>350</v>
      </c>
      <c r="I100">
        <v>319</v>
      </c>
      <c r="J100">
        <v>274</v>
      </c>
      <c r="K100">
        <v>663</v>
      </c>
      <c r="L100">
        <v>545</v>
      </c>
      <c r="M100">
        <v>487</v>
      </c>
      <c r="N100">
        <v>382</v>
      </c>
      <c r="O100">
        <v>437</v>
      </c>
      <c r="P100">
        <v>394</v>
      </c>
      <c r="Q100">
        <v>540</v>
      </c>
      <c r="R100">
        <v>501</v>
      </c>
      <c r="S100">
        <v>433</v>
      </c>
      <c r="T100">
        <v>268</v>
      </c>
      <c r="U100">
        <v>533</v>
      </c>
      <c r="V100">
        <v>366</v>
      </c>
      <c r="W100">
        <v>279</v>
      </c>
      <c r="X100">
        <v>292</v>
      </c>
      <c r="Y100">
        <v>519</v>
      </c>
      <c r="Z100">
        <v>555</v>
      </c>
      <c r="AA100">
        <v>474</v>
      </c>
      <c r="AB100">
        <v>533</v>
      </c>
      <c r="AC100">
        <v>416</v>
      </c>
      <c r="AD100">
        <v>652</v>
      </c>
      <c r="AE100">
        <v>474</v>
      </c>
      <c r="AF100">
        <v>463</v>
      </c>
      <c r="AG100">
        <v>513</v>
      </c>
      <c r="AH100">
        <v>581</v>
      </c>
      <c r="AI100">
        <v>629</v>
      </c>
      <c r="AJ100">
        <v>685</v>
      </c>
      <c r="AK100">
        <v>570</v>
      </c>
      <c r="AL100">
        <v>764</v>
      </c>
      <c r="AM100">
        <v>968</v>
      </c>
      <c r="AN100">
        <v>687</v>
      </c>
      <c r="AO100">
        <v>888</v>
      </c>
      <c r="AP100">
        <v>1034</v>
      </c>
      <c r="AQ100">
        <v>927</v>
      </c>
      <c r="AR100">
        <v>955</v>
      </c>
      <c r="AS100">
        <v>845</v>
      </c>
      <c r="AT100">
        <v>995</v>
      </c>
      <c r="AU100">
        <v>779</v>
      </c>
      <c r="AV100">
        <v>1113</v>
      </c>
      <c r="AW100">
        <v>757</v>
      </c>
      <c r="AX100">
        <v>1228</v>
      </c>
      <c r="AY100">
        <v>1028</v>
      </c>
      <c r="AZ100">
        <v>1163</v>
      </c>
      <c r="BA100">
        <v>1270</v>
      </c>
      <c r="BB100">
        <v>1353</v>
      </c>
      <c r="BC100">
        <v>1057</v>
      </c>
      <c r="BD100">
        <v>1835</v>
      </c>
      <c r="BE100">
        <v>1413</v>
      </c>
      <c r="BF100">
        <v>2029</v>
      </c>
      <c r="BG100">
        <v>2282</v>
      </c>
      <c r="BH100">
        <v>2416</v>
      </c>
      <c r="BI100">
        <v>2527</v>
      </c>
      <c r="BJ100">
        <v>2617</v>
      </c>
      <c r="BK100">
        <v>2151</v>
      </c>
      <c r="BL100">
        <v>3068</v>
      </c>
      <c r="BM100">
        <v>2803</v>
      </c>
      <c r="BN100">
        <v>2364</v>
      </c>
      <c r="BO100">
        <v>3070</v>
      </c>
      <c r="BP100">
        <v>2813</v>
      </c>
      <c r="BQ100">
        <v>3143</v>
      </c>
      <c r="BR100">
        <v>2279</v>
      </c>
      <c r="BS100">
        <v>3450</v>
      </c>
      <c r="BT100">
        <v>3797</v>
      </c>
      <c r="BU100">
        <v>3620</v>
      </c>
      <c r="BV100">
        <v>4133</v>
      </c>
      <c r="BW100">
        <v>3508</v>
      </c>
      <c r="BX100">
        <v>3847</v>
      </c>
      <c r="BY100">
        <v>3782</v>
      </c>
      <c r="BZ100">
        <v>3780</v>
      </c>
      <c r="CA100">
        <v>4509</v>
      </c>
      <c r="CB100">
        <v>4638</v>
      </c>
      <c r="CC100">
        <v>4587</v>
      </c>
      <c r="CD100">
        <v>5084</v>
      </c>
      <c r="CE100">
        <v>4722</v>
      </c>
      <c r="CF100">
        <v>5107</v>
      </c>
      <c r="CG100">
        <v>5722</v>
      </c>
      <c r="CH100">
        <v>6135</v>
      </c>
      <c r="CI100">
        <v>6037</v>
      </c>
      <c r="CJ100">
        <v>5765</v>
      </c>
      <c r="CK100">
        <v>5597</v>
      </c>
      <c r="CL100">
        <v>6511</v>
      </c>
      <c r="CM100">
        <v>6636</v>
      </c>
      <c r="CN100">
        <v>6596</v>
      </c>
    </row>
    <row r="101" spans="1:92" x14ac:dyDescent="0.25">
      <c r="A101">
        <v>99</v>
      </c>
      <c r="B101">
        <v>493</v>
      </c>
      <c r="C101">
        <v>334</v>
      </c>
      <c r="D101">
        <v>140</v>
      </c>
      <c r="E101">
        <v>258</v>
      </c>
      <c r="F101">
        <v>421</v>
      </c>
      <c r="G101">
        <v>345</v>
      </c>
      <c r="H101">
        <v>224</v>
      </c>
      <c r="I101">
        <v>199</v>
      </c>
      <c r="J101">
        <v>166</v>
      </c>
      <c r="K101">
        <v>442</v>
      </c>
      <c r="L101">
        <v>357</v>
      </c>
      <c r="M101">
        <v>309</v>
      </c>
      <c r="N101">
        <v>236</v>
      </c>
      <c r="O101">
        <v>282</v>
      </c>
      <c r="P101">
        <v>250</v>
      </c>
      <c r="Q101">
        <v>351</v>
      </c>
      <c r="R101">
        <v>323</v>
      </c>
      <c r="S101">
        <v>276</v>
      </c>
      <c r="T101">
        <v>158</v>
      </c>
      <c r="U101">
        <v>344</v>
      </c>
      <c r="V101">
        <v>226</v>
      </c>
      <c r="W101">
        <v>167</v>
      </c>
      <c r="X101">
        <v>175</v>
      </c>
      <c r="Y101">
        <v>329</v>
      </c>
      <c r="Z101">
        <v>357</v>
      </c>
      <c r="AA101">
        <v>300</v>
      </c>
      <c r="AB101">
        <v>336</v>
      </c>
      <c r="AC101">
        <v>257</v>
      </c>
      <c r="AD101">
        <v>421</v>
      </c>
      <c r="AE101">
        <v>293</v>
      </c>
      <c r="AF101">
        <v>286</v>
      </c>
      <c r="AG101">
        <v>320</v>
      </c>
      <c r="AH101">
        <v>365</v>
      </c>
      <c r="AI101">
        <v>399</v>
      </c>
      <c r="AJ101">
        <v>433</v>
      </c>
      <c r="AK101">
        <v>355</v>
      </c>
      <c r="AL101">
        <v>491</v>
      </c>
      <c r="AM101">
        <v>635</v>
      </c>
      <c r="AN101">
        <v>431</v>
      </c>
      <c r="AO101">
        <v>580</v>
      </c>
      <c r="AP101">
        <v>676</v>
      </c>
      <c r="AQ101">
        <v>601</v>
      </c>
      <c r="AR101">
        <v>621</v>
      </c>
      <c r="AS101">
        <v>550</v>
      </c>
      <c r="AT101">
        <v>655</v>
      </c>
      <c r="AU101">
        <v>505</v>
      </c>
      <c r="AV101">
        <v>738</v>
      </c>
      <c r="AW101">
        <v>478</v>
      </c>
      <c r="AX101">
        <v>821</v>
      </c>
      <c r="AY101">
        <v>683</v>
      </c>
      <c r="AZ101">
        <v>768</v>
      </c>
      <c r="BA101">
        <v>847</v>
      </c>
      <c r="BB101">
        <v>904</v>
      </c>
      <c r="BC101">
        <v>684</v>
      </c>
      <c r="BD101">
        <v>1255</v>
      </c>
      <c r="BE101">
        <v>935</v>
      </c>
      <c r="BF101">
        <v>1402</v>
      </c>
      <c r="BG101">
        <v>1589</v>
      </c>
      <c r="BH101">
        <v>1680</v>
      </c>
      <c r="BI101">
        <v>1767</v>
      </c>
      <c r="BJ101">
        <v>1828</v>
      </c>
      <c r="BK101">
        <v>1458</v>
      </c>
      <c r="BL101">
        <v>2181</v>
      </c>
      <c r="BM101">
        <v>1962</v>
      </c>
      <c r="BN101">
        <v>1619</v>
      </c>
      <c r="BO101">
        <v>2164</v>
      </c>
      <c r="BP101">
        <v>1950</v>
      </c>
      <c r="BQ101">
        <v>2217</v>
      </c>
      <c r="BR101">
        <v>1534</v>
      </c>
      <c r="BS101">
        <v>2421</v>
      </c>
      <c r="BT101">
        <v>2696</v>
      </c>
      <c r="BU101">
        <v>2549</v>
      </c>
      <c r="BV101">
        <v>2945</v>
      </c>
      <c r="BW101">
        <v>2439</v>
      </c>
      <c r="BX101">
        <v>2688</v>
      </c>
      <c r="BY101">
        <v>2626</v>
      </c>
      <c r="BZ101">
        <v>2609</v>
      </c>
      <c r="CA101">
        <v>3169</v>
      </c>
      <c r="CB101">
        <v>3273</v>
      </c>
      <c r="CC101">
        <v>3194</v>
      </c>
      <c r="CD101">
        <v>3607</v>
      </c>
      <c r="CE101">
        <v>3303</v>
      </c>
      <c r="CF101">
        <v>3574</v>
      </c>
      <c r="CG101">
        <v>4075</v>
      </c>
      <c r="CH101">
        <v>4401</v>
      </c>
      <c r="CI101">
        <v>4296</v>
      </c>
      <c r="CJ101">
        <v>4058</v>
      </c>
      <c r="CK101">
        <v>3910</v>
      </c>
      <c r="CL101">
        <v>4645</v>
      </c>
      <c r="CM101">
        <v>4728</v>
      </c>
      <c r="CN101">
        <v>4674</v>
      </c>
    </row>
    <row r="102" spans="1:92" x14ac:dyDescent="0.25">
      <c r="A102">
        <v>100</v>
      </c>
      <c r="B102">
        <v>340</v>
      </c>
      <c r="C102">
        <v>219</v>
      </c>
      <c r="D102">
        <v>83</v>
      </c>
      <c r="E102">
        <v>163</v>
      </c>
      <c r="F102">
        <v>285</v>
      </c>
      <c r="G102">
        <v>227</v>
      </c>
      <c r="H102">
        <v>139</v>
      </c>
      <c r="I102">
        <v>120</v>
      </c>
      <c r="J102">
        <v>98</v>
      </c>
      <c r="K102">
        <v>287</v>
      </c>
      <c r="L102">
        <v>227</v>
      </c>
      <c r="M102">
        <v>190</v>
      </c>
      <c r="N102">
        <v>141</v>
      </c>
      <c r="O102">
        <v>177</v>
      </c>
      <c r="P102">
        <v>154</v>
      </c>
      <c r="Q102">
        <v>222</v>
      </c>
      <c r="R102">
        <v>202</v>
      </c>
      <c r="S102">
        <v>172</v>
      </c>
      <c r="T102">
        <v>90</v>
      </c>
      <c r="U102">
        <v>216</v>
      </c>
      <c r="V102">
        <v>135</v>
      </c>
      <c r="W102">
        <v>97</v>
      </c>
      <c r="X102">
        <v>101</v>
      </c>
      <c r="Y102">
        <v>202</v>
      </c>
      <c r="Z102">
        <v>224</v>
      </c>
      <c r="AA102">
        <v>184</v>
      </c>
      <c r="AB102">
        <v>206</v>
      </c>
      <c r="AC102">
        <v>154</v>
      </c>
      <c r="AD102">
        <v>264</v>
      </c>
      <c r="AE102">
        <v>175</v>
      </c>
      <c r="AF102">
        <v>171</v>
      </c>
      <c r="AG102">
        <v>193</v>
      </c>
      <c r="AH102">
        <v>223</v>
      </c>
      <c r="AI102">
        <v>246</v>
      </c>
      <c r="AJ102">
        <v>265</v>
      </c>
      <c r="AK102">
        <v>214</v>
      </c>
      <c r="AL102">
        <v>307</v>
      </c>
      <c r="AM102">
        <v>405</v>
      </c>
      <c r="AN102">
        <v>262</v>
      </c>
      <c r="AO102">
        <v>369</v>
      </c>
      <c r="AP102">
        <v>429</v>
      </c>
      <c r="AQ102">
        <v>378</v>
      </c>
      <c r="AR102">
        <v>392</v>
      </c>
      <c r="AS102">
        <v>347</v>
      </c>
      <c r="AT102">
        <v>418</v>
      </c>
      <c r="AU102">
        <v>318</v>
      </c>
      <c r="AV102">
        <v>476</v>
      </c>
      <c r="AW102">
        <v>292</v>
      </c>
      <c r="AX102">
        <v>534</v>
      </c>
      <c r="AY102">
        <v>442</v>
      </c>
      <c r="AZ102">
        <v>493</v>
      </c>
      <c r="BA102">
        <v>549</v>
      </c>
      <c r="BB102">
        <v>587</v>
      </c>
      <c r="BC102">
        <v>429</v>
      </c>
      <c r="BD102">
        <v>835</v>
      </c>
      <c r="BE102">
        <v>600</v>
      </c>
      <c r="BF102">
        <v>942</v>
      </c>
      <c r="BG102">
        <v>1076</v>
      </c>
      <c r="BH102">
        <v>1136</v>
      </c>
      <c r="BI102">
        <v>1202</v>
      </c>
      <c r="BJ102">
        <v>1241</v>
      </c>
      <c r="BK102">
        <v>959</v>
      </c>
      <c r="BL102">
        <v>1509</v>
      </c>
      <c r="BM102">
        <v>1336</v>
      </c>
      <c r="BN102">
        <v>1077</v>
      </c>
      <c r="BO102">
        <v>1482</v>
      </c>
      <c r="BP102">
        <v>1312</v>
      </c>
      <c r="BQ102">
        <v>1520</v>
      </c>
      <c r="BR102">
        <v>1000</v>
      </c>
      <c r="BS102">
        <v>1649</v>
      </c>
      <c r="BT102">
        <v>1859</v>
      </c>
      <c r="BU102">
        <v>1743</v>
      </c>
      <c r="BV102">
        <v>2037</v>
      </c>
      <c r="BW102">
        <v>1643</v>
      </c>
      <c r="BX102">
        <v>1820</v>
      </c>
      <c r="BY102">
        <v>1765</v>
      </c>
      <c r="BZ102">
        <v>1742</v>
      </c>
      <c r="CA102">
        <v>2157</v>
      </c>
      <c r="CB102">
        <v>2238</v>
      </c>
      <c r="CC102">
        <v>2150</v>
      </c>
      <c r="CD102">
        <v>2479</v>
      </c>
      <c r="CE102">
        <v>2233</v>
      </c>
      <c r="CF102">
        <v>2417</v>
      </c>
      <c r="CG102">
        <v>2809</v>
      </c>
      <c r="CH102">
        <v>3056</v>
      </c>
      <c r="CI102">
        <v>2956</v>
      </c>
      <c r="CJ102">
        <v>2759</v>
      </c>
      <c r="CK102">
        <v>2635</v>
      </c>
      <c r="CL102">
        <v>3201</v>
      </c>
      <c r="CM102">
        <v>3254</v>
      </c>
      <c r="CN102">
        <v>3197</v>
      </c>
    </row>
    <row r="103" spans="1:92" x14ac:dyDescent="0.25">
      <c r="A103">
        <v>101</v>
      </c>
      <c r="B103">
        <v>230</v>
      </c>
      <c r="C103">
        <v>141</v>
      </c>
      <c r="D103">
        <v>48</v>
      </c>
      <c r="E103">
        <v>100</v>
      </c>
      <c r="F103">
        <v>189</v>
      </c>
      <c r="G103">
        <v>146</v>
      </c>
      <c r="H103">
        <v>84</v>
      </c>
      <c r="I103">
        <v>70</v>
      </c>
      <c r="J103">
        <v>56</v>
      </c>
      <c r="K103">
        <v>182</v>
      </c>
      <c r="L103">
        <v>141</v>
      </c>
      <c r="M103">
        <v>114</v>
      </c>
      <c r="N103">
        <v>82</v>
      </c>
      <c r="O103">
        <v>108</v>
      </c>
      <c r="P103">
        <v>92</v>
      </c>
      <c r="Q103">
        <v>137</v>
      </c>
      <c r="R103">
        <v>123</v>
      </c>
      <c r="S103">
        <v>104</v>
      </c>
      <c r="T103">
        <v>50</v>
      </c>
      <c r="U103">
        <v>132</v>
      </c>
      <c r="V103">
        <v>78</v>
      </c>
      <c r="W103">
        <v>54</v>
      </c>
      <c r="X103">
        <v>57</v>
      </c>
      <c r="Y103">
        <v>121</v>
      </c>
      <c r="Z103">
        <v>136</v>
      </c>
      <c r="AA103">
        <v>110</v>
      </c>
      <c r="AB103">
        <v>122</v>
      </c>
      <c r="AC103">
        <v>89</v>
      </c>
      <c r="AD103">
        <v>161</v>
      </c>
      <c r="AE103">
        <v>102</v>
      </c>
      <c r="AF103">
        <v>99</v>
      </c>
      <c r="AG103">
        <v>113</v>
      </c>
      <c r="AH103">
        <v>132</v>
      </c>
      <c r="AI103">
        <v>147</v>
      </c>
      <c r="AJ103">
        <v>157</v>
      </c>
      <c r="AK103">
        <v>125</v>
      </c>
      <c r="AL103">
        <v>186</v>
      </c>
      <c r="AM103">
        <v>250</v>
      </c>
      <c r="AN103">
        <v>154</v>
      </c>
      <c r="AO103">
        <v>227</v>
      </c>
      <c r="AP103">
        <v>264</v>
      </c>
      <c r="AQ103">
        <v>230</v>
      </c>
      <c r="AR103">
        <v>240</v>
      </c>
      <c r="AS103">
        <v>213</v>
      </c>
      <c r="AT103">
        <v>260</v>
      </c>
      <c r="AU103">
        <v>195</v>
      </c>
      <c r="AV103">
        <v>298</v>
      </c>
      <c r="AW103">
        <v>173</v>
      </c>
      <c r="AX103">
        <v>337</v>
      </c>
      <c r="AY103">
        <v>277</v>
      </c>
      <c r="AZ103">
        <v>307</v>
      </c>
      <c r="BA103">
        <v>345</v>
      </c>
      <c r="BB103">
        <v>370</v>
      </c>
      <c r="BC103">
        <v>261</v>
      </c>
      <c r="BD103">
        <v>539</v>
      </c>
      <c r="BE103">
        <v>373</v>
      </c>
      <c r="BF103">
        <v>615</v>
      </c>
      <c r="BG103">
        <v>709</v>
      </c>
      <c r="BH103">
        <v>746</v>
      </c>
      <c r="BI103">
        <v>794</v>
      </c>
      <c r="BJ103">
        <v>818</v>
      </c>
      <c r="BK103">
        <v>611</v>
      </c>
      <c r="BL103">
        <v>1016</v>
      </c>
      <c r="BM103">
        <v>883</v>
      </c>
      <c r="BN103">
        <v>694</v>
      </c>
      <c r="BO103">
        <v>986</v>
      </c>
      <c r="BP103">
        <v>856</v>
      </c>
      <c r="BQ103">
        <v>1012</v>
      </c>
      <c r="BR103">
        <v>630</v>
      </c>
      <c r="BS103">
        <v>1089</v>
      </c>
      <c r="BT103">
        <v>1243</v>
      </c>
      <c r="BU103">
        <v>1155</v>
      </c>
      <c r="BV103">
        <v>1367</v>
      </c>
      <c r="BW103">
        <v>1071</v>
      </c>
      <c r="BX103">
        <v>1193</v>
      </c>
      <c r="BY103">
        <v>1147</v>
      </c>
      <c r="BZ103">
        <v>1124</v>
      </c>
      <c r="CA103">
        <v>1419</v>
      </c>
      <c r="CB103">
        <v>1480</v>
      </c>
      <c r="CC103">
        <v>1398</v>
      </c>
      <c r="CD103">
        <v>1647</v>
      </c>
      <c r="CE103">
        <v>1458</v>
      </c>
      <c r="CF103">
        <v>1577</v>
      </c>
      <c r="CG103">
        <v>1871</v>
      </c>
      <c r="CH103">
        <v>2052</v>
      </c>
      <c r="CI103">
        <v>1964</v>
      </c>
      <c r="CJ103">
        <v>1809</v>
      </c>
      <c r="CK103">
        <v>1711</v>
      </c>
      <c r="CL103">
        <v>2129</v>
      </c>
      <c r="CM103">
        <v>2160</v>
      </c>
      <c r="CN103">
        <v>2106</v>
      </c>
    </row>
    <row r="104" spans="1:92" x14ac:dyDescent="0.25">
      <c r="A104">
        <v>102</v>
      </c>
      <c r="B104">
        <v>153</v>
      </c>
      <c r="C104">
        <v>88</v>
      </c>
      <c r="D104">
        <v>27</v>
      </c>
      <c r="E104">
        <v>60</v>
      </c>
      <c r="F104">
        <v>122</v>
      </c>
      <c r="G104">
        <v>91</v>
      </c>
      <c r="H104">
        <v>49</v>
      </c>
      <c r="I104">
        <v>40</v>
      </c>
      <c r="J104">
        <v>31</v>
      </c>
      <c r="K104">
        <v>112</v>
      </c>
      <c r="L104">
        <v>85</v>
      </c>
      <c r="M104">
        <v>66</v>
      </c>
      <c r="N104">
        <v>46</v>
      </c>
      <c r="O104">
        <v>64</v>
      </c>
      <c r="P104">
        <v>54</v>
      </c>
      <c r="Q104">
        <v>82</v>
      </c>
      <c r="R104">
        <v>73</v>
      </c>
      <c r="S104">
        <v>61</v>
      </c>
      <c r="T104">
        <v>26</v>
      </c>
      <c r="U104">
        <v>78</v>
      </c>
      <c r="V104">
        <v>44</v>
      </c>
      <c r="W104">
        <v>29</v>
      </c>
      <c r="X104">
        <v>31</v>
      </c>
      <c r="Y104">
        <v>70</v>
      </c>
      <c r="Z104">
        <v>81</v>
      </c>
      <c r="AA104">
        <v>64</v>
      </c>
      <c r="AB104">
        <v>70</v>
      </c>
      <c r="AC104">
        <v>50</v>
      </c>
      <c r="AD104">
        <v>95</v>
      </c>
      <c r="AE104">
        <v>57</v>
      </c>
      <c r="AF104">
        <v>56</v>
      </c>
      <c r="AG104">
        <v>64</v>
      </c>
      <c r="AH104">
        <v>75</v>
      </c>
      <c r="AI104">
        <v>85</v>
      </c>
      <c r="AJ104">
        <v>90</v>
      </c>
      <c r="AK104">
        <v>71</v>
      </c>
      <c r="AL104">
        <v>109</v>
      </c>
      <c r="AM104">
        <v>150</v>
      </c>
      <c r="AN104">
        <v>88</v>
      </c>
      <c r="AO104">
        <v>136</v>
      </c>
      <c r="AP104">
        <v>157</v>
      </c>
      <c r="AQ104">
        <v>136</v>
      </c>
      <c r="AR104">
        <v>142</v>
      </c>
      <c r="AS104">
        <v>127</v>
      </c>
      <c r="AT104">
        <v>156</v>
      </c>
      <c r="AU104">
        <v>115</v>
      </c>
      <c r="AV104">
        <v>181</v>
      </c>
      <c r="AW104">
        <v>99</v>
      </c>
      <c r="AX104">
        <v>207</v>
      </c>
      <c r="AY104">
        <v>169</v>
      </c>
      <c r="AZ104">
        <v>185</v>
      </c>
      <c r="BA104">
        <v>211</v>
      </c>
      <c r="BB104">
        <v>226</v>
      </c>
      <c r="BC104">
        <v>153</v>
      </c>
      <c r="BD104">
        <v>338</v>
      </c>
      <c r="BE104">
        <v>225</v>
      </c>
      <c r="BF104">
        <v>390</v>
      </c>
      <c r="BG104">
        <v>453</v>
      </c>
      <c r="BH104">
        <v>476</v>
      </c>
      <c r="BI104">
        <v>510</v>
      </c>
      <c r="BJ104">
        <v>524</v>
      </c>
      <c r="BK104">
        <v>377</v>
      </c>
      <c r="BL104">
        <v>664</v>
      </c>
      <c r="BM104">
        <v>566</v>
      </c>
      <c r="BN104">
        <v>434</v>
      </c>
      <c r="BO104">
        <v>636</v>
      </c>
      <c r="BP104">
        <v>541</v>
      </c>
      <c r="BQ104">
        <v>653</v>
      </c>
      <c r="BR104">
        <v>384</v>
      </c>
      <c r="BS104">
        <v>696</v>
      </c>
      <c r="BT104">
        <v>806</v>
      </c>
      <c r="BU104">
        <v>742</v>
      </c>
      <c r="BV104">
        <v>889</v>
      </c>
      <c r="BW104">
        <v>675</v>
      </c>
      <c r="BX104">
        <v>755</v>
      </c>
      <c r="BY104">
        <v>720</v>
      </c>
      <c r="BZ104">
        <v>700</v>
      </c>
      <c r="CA104">
        <v>902</v>
      </c>
      <c r="CB104">
        <v>945</v>
      </c>
      <c r="CC104">
        <v>876</v>
      </c>
      <c r="CD104">
        <v>1057</v>
      </c>
      <c r="CE104">
        <v>919</v>
      </c>
      <c r="CF104">
        <v>991</v>
      </c>
      <c r="CG104">
        <v>1203</v>
      </c>
      <c r="CH104">
        <v>1330</v>
      </c>
      <c r="CI104">
        <v>1258</v>
      </c>
      <c r="CJ104">
        <v>1142</v>
      </c>
      <c r="CK104">
        <v>1069</v>
      </c>
      <c r="CL104">
        <v>1364</v>
      </c>
      <c r="CM104">
        <v>1381</v>
      </c>
      <c r="CN104">
        <v>1336</v>
      </c>
    </row>
    <row r="105" spans="1:92" x14ac:dyDescent="0.25">
      <c r="A105">
        <v>103</v>
      </c>
      <c r="B105">
        <v>99</v>
      </c>
      <c r="C105">
        <v>54</v>
      </c>
      <c r="D105">
        <v>15</v>
      </c>
      <c r="E105">
        <v>35</v>
      </c>
      <c r="F105">
        <v>78</v>
      </c>
      <c r="G105">
        <v>56</v>
      </c>
      <c r="H105">
        <v>28</v>
      </c>
      <c r="I105">
        <v>22</v>
      </c>
      <c r="J105">
        <v>16</v>
      </c>
      <c r="K105">
        <v>67</v>
      </c>
      <c r="L105">
        <v>50</v>
      </c>
      <c r="M105">
        <v>37</v>
      </c>
      <c r="N105">
        <v>25</v>
      </c>
      <c r="O105">
        <v>37</v>
      </c>
      <c r="P105">
        <v>30</v>
      </c>
      <c r="Q105">
        <v>47</v>
      </c>
      <c r="R105">
        <v>42</v>
      </c>
      <c r="S105">
        <v>35</v>
      </c>
      <c r="T105">
        <v>14</v>
      </c>
      <c r="U105">
        <v>45</v>
      </c>
      <c r="V105">
        <v>24</v>
      </c>
      <c r="W105">
        <v>15</v>
      </c>
      <c r="X105">
        <v>16</v>
      </c>
      <c r="Y105">
        <v>39</v>
      </c>
      <c r="Z105">
        <v>46</v>
      </c>
      <c r="AA105">
        <v>36</v>
      </c>
      <c r="AB105">
        <v>39</v>
      </c>
      <c r="AC105">
        <v>27</v>
      </c>
      <c r="AD105">
        <v>55</v>
      </c>
      <c r="AE105">
        <v>31</v>
      </c>
      <c r="AF105">
        <v>30</v>
      </c>
      <c r="AG105">
        <v>35</v>
      </c>
      <c r="AH105">
        <v>42</v>
      </c>
      <c r="AI105">
        <v>48</v>
      </c>
      <c r="AJ105">
        <v>50</v>
      </c>
      <c r="AK105">
        <v>39</v>
      </c>
      <c r="AL105">
        <v>62</v>
      </c>
      <c r="AM105">
        <v>87</v>
      </c>
      <c r="AN105">
        <v>49</v>
      </c>
      <c r="AO105">
        <v>79</v>
      </c>
      <c r="AP105">
        <v>91</v>
      </c>
      <c r="AQ105">
        <v>78</v>
      </c>
      <c r="AR105">
        <v>82</v>
      </c>
      <c r="AS105">
        <v>73</v>
      </c>
      <c r="AT105">
        <v>91</v>
      </c>
      <c r="AU105">
        <v>66</v>
      </c>
      <c r="AV105">
        <v>107</v>
      </c>
      <c r="AW105">
        <v>55</v>
      </c>
      <c r="AX105">
        <v>123</v>
      </c>
      <c r="AY105">
        <v>100</v>
      </c>
      <c r="AZ105">
        <v>108</v>
      </c>
      <c r="BA105">
        <v>125</v>
      </c>
      <c r="BB105">
        <v>134</v>
      </c>
      <c r="BC105">
        <v>87</v>
      </c>
      <c r="BD105">
        <v>206</v>
      </c>
      <c r="BE105">
        <v>131</v>
      </c>
      <c r="BF105">
        <v>240</v>
      </c>
      <c r="BG105">
        <v>282</v>
      </c>
      <c r="BH105">
        <v>294</v>
      </c>
      <c r="BI105">
        <v>318</v>
      </c>
      <c r="BJ105">
        <v>325</v>
      </c>
      <c r="BK105">
        <v>225</v>
      </c>
      <c r="BL105">
        <v>421</v>
      </c>
      <c r="BM105">
        <v>352</v>
      </c>
      <c r="BN105">
        <v>262</v>
      </c>
      <c r="BO105">
        <v>398</v>
      </c>
      <c r="BP105">
        <v>331</v>
      </c>
      <c r="BQ105">
        <v>409</v>
      </c>
      <c r="BR105">
        <v>226</v>
      </c>
      <c r="BS105">
        <v>431</v>
      </c>
      <c r="BT105">
        <v>506</v>
      </c>
      <c r="BU105">
        <v>461</v>
      </c>
      <c r="BV105">
        <v>560</v>
      </c>
      <c r="BW105">
        <v>412</v>
      </c>
      <c r="BX105">
        <v>462</v>
      </c>
      <c r="BY105">
        <v>437</v>
      </c>
      <c r="BZ105">
        <v>421</v>
      </c>
      <c r="CA105">
        <v>554</v>
      </c>
      <c r="CB105">
        <v>583</v>
      </c>
      <c r="CC105">
        <v>529</v>
      </c>
      <c r="CD105">
        <v>655</v>
      </c>
      <c r="CE105">
        <v>558</v>
      </c>
      <c r="CF105">
        <v>600</v>
      </c>
      <c r="CG105">
        <v>746</v>
      </c>
      <c r="CH105">
        <v>832</v>
      </c>
      <c r="CI105">
        <v>777</v>
      </c>
      <c r="CJ105">
        <v>694</v>
      </c>
      <c r="CK105">
        <v>642</v>
      </c>
      <c r="CL105">
        <v>842</v>
      </c>
      <c r="CM105">
        <v>849</v>
      </c>
      <c r="CN105">
        <v>814</v>
      </c>
    </row>
    <row r="106" spans="1:92" x14ac:dyDescent="0.25">
      <c r="A106">
        <v>104</v>
      </c>
      <c r="B106">
        <v>63</v>
      </c>
      <c r="C106">
        <v>32</v>
      </c>
      <c r="D106">
        <v>8</v>
      </c>
      <c r="E106">
        <v>20</v>
      </c>
      <c r="F106">
        <v>48</v>
      </c>
      <c r="G106">
        <v>33</v>
      </c>
      <c r="H106">
        <v>16</v>
      </c>
      <c r="I106">
        <v>12</v>
      </c>
      <c r="J106">
        <v>9</v>
      </c>
      <c r="K106">
        <v>39</v>
      </c>
      <c r="L106">
        <v>29</v>
      </c>
      <c r="M106">
        <v>20</v>
      </c>
      <c r="N106">
        <v>13</v>
      </c>
      <c r="O106">
        <v>21</v>
      </c>
      <c r="P106">
        <v>17</v>
      </c>
      <c r="Q106">
        <v>27</v>
      </c>
      <c r="R106">
        <v>23</v>
      </c>
      <c r="S106">
        <v>19</v>
      </c>
      <c r="T106">
        <v>7</v>
      </c>
      <c r="U106">
        <v>25</v>
      </c>
      <c r="V106">
        <v>13</v>
      </c>
      <c r="W106">
        <v>8</v>
      </c>
      <c r="X106">
        <v>8</v>
      </c>
      <c r="Y106">
        <v>21</v>
      </c>
      <c r="Z106">
        <v>26</v>
      </c>
      <c r="AA106">
        <v>19</v>
      </c>
      <c r="AB106">
        <v>21</v>
      </c>
      <c r="AC106">
        <v>14</v>
      </c>
      <c r="AD106">
        <v>31</v>
      </c>
      <c r="AE106">
        <v>16</v>
      </c>
      <c r="AF106">
        <v>16</v>
      </c>
      <c r="AG106">
        <v>19</v>
      </c>
      <c r="AH106">
        <v>22</v>
      </c>
      <c r="AI106">
        <v>26</v>
      </c>
      <c r="AJ106">
        <v>27</v>
      </c>
      <c r="AK106">
        <v>21</v>
      </c>
      <c r="AL106">
        <v>34</v>
      </c>
      <c r="AM106">
        <v>49</v>
      </c>
      <c r="AN106">
        <v>26</v>
      </c>
      <c r="AO106">
        <v>44</v>
      </c>
      <c r="AP106">
        <v>51</v>
      </c>
      <c r="AQ106">
        <v>43</v>
      </c>
      <c r="AR106">
        <v>46</v>
      </c>
      <c r="AS106">
        <v>41</v>
      </c>
      <c r="AT106">
        <v>52</v>
      </c>
      <c r="AU106">
        <v>37</v>
      </c>
      <c r="AV106">
        <v>61</v>
      </c>
      <c r="AW106">
        <v>30</v>
      </c>
      <c r="AX106">
        <v>71</v>
      </c>
      <c r="AY106">
        <v>58</v>
      </c>
      <c r="AZ106">
        <v>62</v>
      </c>
      <c r="BA106">
        <v>72</v>
      </c>
      <c r="BB106">
        <v>77</v>
      </c>
      <c r="BC106">
        <v>48</v>
      </c>
      <c r="BD106">
        <v>122</v>
      </c>
      <c r="BE106">
        <v>74</v>
      </c>
      <c r="BF106">
        <v>144</v>
      </c>
      <c r="BG106">
        <v>170</v>
      </c>
      <c r="BH106">
        <v>176</v>
      </c>
      <c r="BI106">
        <v>192</v>
      </c>
      <c r="BJ106">
        <v>196</v>
      </c>
      <c r="BK106">
        <v>130</v>
      </c>
      <c r="BL106">
        <v>260</v>
      </c>
      <c r="BM106">
        <v>212</v>
      </c>
      <c r="BN106">
        <v>154</v>
      </c>
      <c r="BO106">
        <v>241</v>
      </c>
      <c r="BP106">
        <v>196</v>
      </c>
      <c r="BQ106">
        <v>248</v>
      </c>
      <c r="BR106">
        <v>128</v>
      </c>
      <c r="BS106">
        <v>258</v>
      </c>
      <c r="BT106">
        <v>307</v>
      </c>
      <c r="BU106">
        <v>277</v>
      </c>
      <c r="BV106">
        <v>341</v>
      </c>
      <c r="BW106">
        <v>242</v>
      </c>
      <c r="BX106">
        <v>273</v>
      </c>
      <c r="BY106">
        <v>255</v>
      </c>
      <c r="BZ106">
        <v>244</v>
      </c>
      <c r="CA106">
        <v>328</v>
      </c>
      <c r="CB106">
        <v>347</v>
      </c>
      <c r="CC106">
        <v>308</v>
      </c>
      <c r="CD106">
        <v>391</v>
      </c>
      <c r="CE106">
        <v>326</v>
      </c>
      <c r="CF106">
        <v>350</v>
      </c>
      <c r="CG106">
        <v>446</v>
      </c>
      <c r="CH106">
        <v>502</v>
      </c>
      <c r="CI106">
        <v>462</v>
      </c>
      <c r="CJ106">
        <v>405</v>
      </c>
      <c r="CK106">
        <v>371</v>
      </c>
      <c r="CL106">
        <v>500</v>
      </c>
      <c r="CM106">
        <v>502</v>
      </c>
      <c r="CN106">
        <v>477</v>
      </c>
    </row>
    <row r="107" spans="1:92" x14ac:dyDescent="0.25">
      <c r="A107">
        <v>105</v>
      </c>
      <c r="B107">
        <v>39</v>
      </c>
      <c r="C107">
        <v>19</v>
      </c>
      <c r="D107">
        <v>4</v>
      </c>
      <c r="E107">
        <v>11</v>
      </c>
      <c r="F107">
        <v>29</v>
      </c>
      <c r="G107">
        <v>19</v>
      </c>
      <c r="H107">
        <v>8</v>
      </c>
      <c r="I107">
        <v>6</v>
      </c>
      <c r="J107">
        <v>4</v>
      </c>
      <c r="K107">
        <v>22</v>
      </c>
      <c r="L107">
        <v>16</v>
      </c>
      <c r="M107">
        <v>11</v>
      </c>
      <c r="N107">
        <v>7</v>
      </c>
      <c r="O107">
        <v>11</v>
      </c>
      <c r="P107">
        <v>9</v>
      </c>
      <c r="Q107">
        <v>15</v>
      </c>
      <c r="R107">
        <v>13</v>
      </c>
      <c r="S107">
        <v>10</v>
      </c>
      <c r="T107">
        <v>3</v>
      </c>
      <c r="U107">
        <v>14</v>
      </c>
      <c r="V107">
        <v>6</v>
      </c>
      <c r="W107">
        <v>4</v>
      </c>
      <c r="X107">
        <v>4</v>
      </c>
      <c r="Y107">
        <v>11</v>
      </c>
      <c r="Z107">
        <v>14</v>
      </c>
      <c r="AA107">
        <v>10</v>
      </c>
      <c r="AB107">
        <v>11</v>
      </c>
      <c r="AC107">
        <v>7</v>
      </c>
      <c r="AD107">
        <v>17</v>
      </c>
      <c r="AE107">
        <v>8</v>
      </c>
      <c r="AF107">
        <v>8</v>
      </c>
      <c r="AG107">
        <v>10</v>
      </c>
      <c r="AH107">
        <v>12</v>
      </c>
      <c r="AI107">
        <v>14</v>
      </c>
      <c r="AJ107">
        <v>14</v>
      </c>
      <c r="AK107">
        <v>11</v>
      </c>
      <c r="AL107">
        <v>18</v>
      </c>
      <c r="AM107">
        <v>27</v>
      </c>
      <c r="AN107">
        <v>13</v>
      </c>
      <c r="AO107">
        <v>24</v>
      </c>
      <c r="AP107">
        <v>28</v>
      </c>
      <c r="AQ107">
        <v>23</v>
      </c>
      <c r="AR107">
        <v>25</v>
      </c>
      <c r="AS107">
        <v>22</v>
      </c>
      <c r="AT107">
        <v>29</v>
      </c>
      <c r="AU107">
        <v>20</v>
      </c>
      <c r="AV107">
        <v>34</v>
      </c>
      <c r="AW107">
        <v>15</v>
      </c>
      <c r="AX107">
        <v>40</v>
      </c>
      <c r="AY107">
        <v>32</v>
      </c>
      <c r="AZ107">
        <v>34</v>
      </c>
      <c r="BA107">
        <v>40</v>
      </c>
      <c r="BB107">
        <v>43</v>
      </c>
      <c r="BC107">
        <v>26</v>
      </c>
      <c r="BD107">
        <v>70</v>
      </c>
      <c r="BE107">
        <v>41</v>
      </c>
      <c r="BF107">
        <v>83</v>
      </c>
      <c r="BG107">
        <v>99</v>
      </c>
      <c r="BH107">
        <v>103</v>
      </c>
      <c r="BI107">
        <v>113</v>
      </c>
      <c r="BJ107">
        <v>114</v>
      </c>
      <c r="BK107">
        <v>73</v>
      </c>
      <c r="BL107">
        <v>155</v>
      </c>
      <c r="BM107">
        <v>124</v>
      </c>
      <c r="BN107">
        <v>87</v>
      </c>
      <c r="BO107">
        <v>142</v>
      </c>
      <c r="BP107">
        <v>112</v>
      </c>
      <c r="BQ107">
        <v>146</v>
      </c>
      <c r="BR107">
        <v>70</v>
      </c>
      <c r="BS107">
        <v>149</v>
      </c>
      <c r="BT107">
        <v>180</v>
      </c>
      <c r="BU107">
        <v>161</v>
      </c>
      <c r="BV107">
        <v>201</v>
      </c>
      <c r="BW107">
        <v>138</v>
      </c>
      <c r="BX107">
        <v>156</v>
      </c>
      <c r="BY107">
        <v>144</v>
      </c>
      <c r="BZ107">
        <v>136</v>
      </c>
      <c r="CA107">
        <v>187</v>
      </c>
      <c r="CB107">
        <v>199</v>
      </c>
      <c r="CC107">
        <v>172</v>
      </c>
      <c r="CD107">
        <v>225</v>
      </c>
      <c r="CE107">
        <v>184</v>
      </c>
      <c r="CF107">
        <v>196</v>
      </c>
      <c r="CG107">
        <v>257</v>
      </c>
      <c r="CH107">
        <v>291</v>
      </c>
      <c r="CI107">
        <v>264</v>
      </c>
      <c r="CJ107">
        <v>228</v>
      </c>
      <c r="CK107">
        <v>206</v>
      </c>
      <c r="CL107">
        <v>285</v>
      </c>
      <c r="CM107">
        <v>286</v>
      </c>
      <c r="CN107">
        <v>268</v>
      </c>
    </row>
    <row r="108" spans="1:92" x14ac:dyDescent="0.25">
      <c r="A108">
        <v>106</v>
      </c>
      <c r="B108">
        <v>24</v>
      </c>
      <c r="C108">
        <v>11</v>
      </c>
      <c r="D108">
        <v>2</v>
      </c>
      <c r="E108">
        <v>6</v>
      </c>
      <c r="F108">
        <v>17</v>
      </c>
      <c r="G108">
        <v>11</v>
      </c>
      <c r="H108">
        <v>4</v>
      </c>
      <c r="I108">
        <v>3</v>
      </c>
      <c r="J108">
        <v>2</v>
      </c>
      <c r="K108">
        <v>12</v>
      </c>
      <c r="L108">
        <v>9</v>
      </c>
      <c r="M108">
        <v>5</v>
      </c>
      <c r="N108">
        <v>3</v>
      </c>
      <c r="O108">
        <v>6</v>
      </c>
      <c r="P108">
        <v>5</v>
      </c>
      <c r="Q108">
        <v>8</v>
      </c>
      <c r="R108">
        <v>7</v>
      </c>
      <c r="S108">
        <v>5</v>
      </c>
      <c r="T108">
        <v>2</v>
      </c>
      <c r="U108">
        <v>7</v>
      </c>
      <c r="V108">
        <v>3</v>
      </c>
      <c r="W108">
        <v>2</v>
      </c>
      <c r="X108">
        <v>2</v>
      </c>
      <c r="Y108">
        <v>6</v>
      </c>
      <c r="Z108">
        <v>7</v>
      </c>
      <c r="AA108">
        <v>5</v>
      </c>
      <c r="AB108">
        <v>6</v>
      </c>
      <c r="AC108">
        <v>4</v>
      </c>
      <c r="AD108">
        <v>9</v>
      </c>
      <c r="AE108">
        <v>4</v>
      </c>
      <c r="AF108">
        <v>4</v>
      </c>
      <c r="AG108">
        <v>5</v>
      </c>
      <c r="AH108">
        <v>6</v>
      </c>
      <c r="AI108">
        <v>7</v>
      </c>
      <c r="AJ108">
        <v>7</v>
      </c>
      <c r="AK108">
        <v>5</v>
      </c>
      <c r="AL108">
        <v>10</v>
      </c>
      <c r="AM108">
        <v>14</v>
      </c>
      <c r="AN108">
        <v>7</v>
      </c>
      <c r="AO108">
        <v>13</v>
      </c>
      <c r="AP108">
        <v>15</v>
      </c>
      <c r="AQ108">
        <v>12</v>
      </c>
      <c r="AR108">
        <v>13</v>
      </c>
      <c r="AS108">
        <v>12</v>
      </c>
      <c r="AT108">
        <v>15</v>
      </c>
      <c r="AU108">
        <v>11</v>
      </c>
      <c r="AV108">
        <v>18</v>
      </c>
      <c r="AW108">
        <v>8</v>
      </c>
      <c r="AX108">
        <v>22</v>
      </c>
      <c r="AY108">
        <v>17</v>
      </c>
      <c r="AZ108">
        <v>18</v>
      </c>
      <c r="BA108">
        <v>22</v>
      </c>
      <c r="BB108">
        <v>23</v>
      </c>
      <c r="BC108">
        <v>13</v>
      </c>
      <c r="BD108">
        <v>39</v>
      </c>
      <c r="BE108">
        <v>22</v>
      </c>
      <c r="BF108">
        <v>47</v>
      </c>
      <c r="BG108">
        <v>56</v>
      </c>
      <c r="BH108">
        <v>58</v>
      </c>
      <c r="BI108">
        <v>64</v>
      </c>
      <c r="BJ108">
        <v>65</v>
      </c>
      <c r="BK108">
        <v>39</v>
      </c>
      <c r="BL108">
        <v>90</v>
      </c>
      <c r="BM108">
        <v>70</v>
      </c>
      <c r="BN108">
        <v>48</v>
      </c>
      <c r="BO108">
        <v>81</v>
      </c>
      <c r="BP108">
        <v>62</v>
      </c>
      <c r="BQ108">
        <v>83</v>
      </c>
      <c r="BR108">
        <v>37</v>
      </c>
      <c r="BS108">
        <v>83</v>
      </c>
      <c r="BT108">
        <v>103</v>
      </c>
      <c r="BU108">
        <v>91</v>
      </c>
      <c r="BV108">
        <v>114</v>
      </c>
      <c r="BW108">
        <v>76</v>
      </c>
      <c r="BX108">
        <v>86</v>
      </c>
      <c r="BY108">
        <v>78</v>
      </c>
      <c r="BZ108">
        <v>73</v>
      </c>
      <c r="CA108">
        <v>103</v>
      </c>
      <c r="CB108">
        <v>110</v>
      </c>
      <c r="CC108">
        <v>93</v>
      </c>
      <c r="CD108">
        <v>125</v>
      </c>
      <c r="CE108">
        <v>100</v>
      </c>
      <c r="CF108">
        <v>106</v>
      </c>
      <c r="CG108">
        <v>142</v>
      </c>
      <c r="CH108">
        <v>163</v>
      </c>
      <c r="CI108">
        <v>145</v>
      </c>
      <c r="CJ108">
        <v>123</v>
      </c>
      <c r="CK108">
        <v>110</v>
      </c>
      <c r="CL108">
        <v>157</v>
      </c>
      <c r="CM108">
        <v>156</v>
      </c>
      <c r="CN108">
        <v>145</v>
      </c>
    </row>
    <row r="109" spans="1:92" x14ac:dyDescent="0.25">
      <c r="A109">
        <v>107</v>
      </c>
      <c r="B109">
        <v>14</v>
      </c>
      <c r="C109">
        <v>6</v>
      </c>
      <c r="D109">
        <v>1</v>
      </c>
      <c r="E109">
        <v>3</v>
      </c>
      <c r="F109">
        <v>10</v>
      </c>
      <c r="G109">
        <v>6</v>
      </c>
      <c r="H109">
        <v>2</v>
      </c>
      <c r="I109">
        <v>2</v>
      </c>
      <c r="J109">
        <v>1</v>
      </c>
      <c r="K109">
        <v>6</v>
      </c>
      <c r="L109">
        <v>4</v>
      </c>
      <c r="M109">
        <v>3</v>
      </c>
      <c r="N109">
        <v>2</v>
      </c>
      <c r="O109">
        <v>3</v>
      </c>
      <c r="P109">
        <v>2</v>
      </c>
      <c r="Q109">
        <v>4</v>
      </c>
      <c r="R109">
        <v>3</v>
      </c>
      <c r="S109">
        <v>3</v>
      </c>
      <c r="T109">
        <v>1</v>
      </c>
      <c r="U109">
        <v>4</v>
      </c>
      <c r="V109">
        <v>2</v>
      </c>
      <c r="W109">
        <v>1</v>
      </c>
      <c r="X109">
        <v>1</v>
      </c>
      <c r="Y109">
        <v>3</v>
      </c>
      <c r="Z109">
        <v>4</v>
      </c>
      <c r="AA109">
        <v>3</v>
      </c>
      <c r="AB109">
        <v>3</v>
      </c>
      <c r="AC109">
        <v>2</v>
      </c>
      <c r="AD109">
        <v>4</v>
      </c>
      <c r="AE109">
        <v>2</v>
      </c>
      <c r="AF109">
        <v>2</v>
      </c>
      <c r="AG109">
        <v>2</v>
      </c>
      <c r="AH109">
        <v>3</v>
      </c>
      <c r="AI109">
        <v>3</v>
      </c>
      <c r="AJ109">
        <v>4</v>
      </c>
      <c r="AK109">
        <v>3</v>
      </c>
      <c r="AL109">
        <v>5</v>
      </c>
      <c r="AM109">
        <v>7</v>
      </c>
      <c r="AN109">
        <v>3</v>
      </c>
      <c r="AO109">
        <v>7</v>
      </c>
      <c r="AP109">
        <v>7</v>
      </c>
      <c r="AQ109">
        <v>6</v>
      </c>
      <c r="AR109">
        <v>7</v>
      </c>
      <c r="AS109">
        <v>6</v>
      </c>
      <c r="AT109">
        <v>8</v>
      </c>
      <c r="AU109">
        <v>5</v>
      </c>
      <c r="AV109">
        <v>10</v>
      </c>
      <c r="AW109">
        <v>4</v>
      </c>
      <c r="AX109">
        <v>11</v>
      </c>
      <c r="AY109">
        <v>9</v>
      </c>
      <c r="AZ109">
        <v>9</v>
      </c>
      <c r="BA109">
        <v>11</v>
      </c>
      <c r="BB109">
        <v>12</v>
      </c>
      <c r="BC109">
        <v>7</v>
      </c>
      <c r="BD109">
        <v>21</v>
      </c>
      <c r="BE109">
        <v>11</v>
      </c>
      <c r="BF109">
        <v>26</v>
      </c>
      <c r="BG109">
        <v>31</v>
      </c>
      <c r="BH109">
        <v>32</v>
      </c>
      <c r="BI109">
        <v>35</v>
      </c>
      <c r="BJ109">
        <v>35</v>
      </c>
      <c r="BK109">
        <v>21</v>
      </c>
      <c r="BL109">
        <v>50</v>
      </c>
      <c r="BM109">
        <v>39</v>
      </c>
      <c r="BN109">
        <v>25</v>
      </c>
      <c r="BO109">
        <v>44</v>
      </c>
      <c r="BP109">
        <v>33</v>
      </c>
      <c r="BQ109">
        <v>46</v>
      </c>
      <c r="BR109">
        <v>19</v>
      </c>
      <c r="BS109">
        <v>45</v>
      </c>
      <c r="BT109">
        <v>56</v>
      </c>
      <c r="BU109">
        <v>49</v>
      </c>
      <c r="BV109">
        <v>63</v>
      </c>
      <c r="BW109">
        <v>40</v>
      </c>
      <c r="BX109">
        <v>46</v>
      </c>
      <c r="BY109">
        <v>41</v>
      </c>
      <c r="BZ109">
        <v>38</v>
      </c>
      <c r="CA109">
        <v>55</v>
      </c>
      <c r="CB109">
        <v>59</v>
      </c>
      <c r="CC109">
        <v>48</v>
      </c>
      <c r="CD109">
        <v>67</v>
      </c>
      <c r="CE109">
        <v>52</v>
      </c>
      <c r="CF109">
        <v>55</v>
      </c>
      <c r="CG109">
        <v>76</v>
      </c>
      <c r="CH109">
        <v>88</v>
      </c>
      <c r="CI109">
        <v>77</v>
      </c>
      <c r="CJ109">
        <v>64</v>
      </c>
      <c r="CK109">
        <v>56</v>
      </c>
      <c r="CL109">
        <v>83</v>
      </c>
      <c r="CM109">
        <v>82</v>
      </c>
      <c r="CN109">
        <v>76</v>
      </c>
    </row>
    <row r="110" spans="1:92" x14ac:dyDescent="0.25">
      <c r="A110">
        <v>108</v>
      </c>
      <c r="B110">
        <v>8</v>
      </c>
      <c r="C110">
        <v>3</v>
      </c>
      <c r="D110">
        <v>0</v>
      </c>
      <c r="E110">
        <v>2</v>
      </c>
      <c r="F110">
        <v>6</v>
      </c>
      <c r="G110">
        <v>3</v>
      </c>
      <c r="H110">
        <v>1</v>
      </c>
      <c r="I110">
        <v>1</v>
      </c>
      <c r="J110">
        <v>0</v>
      </c>
      <c r="K110">
        <v>3</v>
      </c>
      <c r="L110">
        <v>2</v>
      </c>
      <c r="M110">
        <v>1</v>
      </c>
      <c r="N110">
        <v>1</v>
      </c>
      <c r="O110">
        <v>2</v>
      </c>
      <c r="P110">
        <v>1</v>
      </c>
      <c r="Q110">
        <v>2</v>
      </c>
      <c r="R110">
        <v>2</v>
      </c>
      <c r="S110">
        <v>1</v>
      </c>
      <c r="T110">
        <v>0</v>
      </c>
      <c r="U110">
        <v>2</v>
      </c>
      <c r="V110">
        <v>1</v>
      </c>
      <c r="W110">
        <v>0</v>
      </c>
      <c r="X110">
        <v>0</v>
      </c>
      <c r="Y110">
        <v>1</v>
      </c>
      <c r="Z110">
        <v>2</v>
      </c>
      <c r="AA110">
        <v>1</v>
      </c>
      <c r="AB110">
        <v>1</v>
      </c>
      <c r="AC110">
        <v>1</v>
      </c>
      <c r="AD110">
        <v>2</v>
      </c>
      <c r="AE110">
        <v>1</v>
      </c>
      <c r="AF110">
        <v>1</v>
      </c>
      <c r="AG110">
        <v>1</v>
      </c>
      <c r="AH110">
        <v>1</v>
      </c>
      <c r="AI110">
        <v>2</v>
      </c>
      <c r="AJ110">
        <v>2</v>
      </c>
      <c r="AK110">
        <v>1</v>
      </c>
      <c r="AL110">
        <v>2</v>
      </c>
      <c r="AM110">
        <v>4</v>
      </c>
      <c r="AN110">
        <v>2</v>
      </c>
      <c r="AO110">
        <v>3</v>
      </c>
      <c r="AP110">
        <v>4</v>
      </c>
      <c r="AQ110">
        <v>3</v>
      </c>
      <c r="AR110">
        <v>3</v>
      </c>
      <c r="AS110">
        <v>3</v>
      </c>
      <c r="AT110">
        <v>4</v>
      </c>
      <c r="AU110">
        <v>3</v>
      </c>
      <c r="AV110">
        <v>5</v>
      </c>
      <c r="AW110">
        <v>2</v>
      </c>
      <c r="AX110">
        <v>6</v>
      </c>
      <c r="AY110">
        <v>5</v>
      </c>
      <c r="AZ110">
        <v>5</v>
      </c>
      <c r="BA110">
        <v>6</v>
      </c>
      <c r="BB110">
        <v>6</v>
      </c>
      <c r="BC110">
        <v>3</v>
      </c>
      <c r="BD110">
        <v>11</v>
      </c>
      <c r="BE110">
        <v>6</v>
      </c>
      <c r="BF110">
        <v>14</v>
      </c>
      <c r="BG110">
        <v>17</v>
      </c>
      <c r="BH110">
        <v>17</v>
      </c>
      <c r="BI110">
        <v>19</v>
      </c>
      <c r="BJ110">
        <v>19</v>
      </c>
      <c r="BK110">
        <v>10</v>
      </c>
      <c r="BL110">
        <v>27</v>
      </c>
      <c r="BM110">
        <v>20</v>
      </c>
      <c r="BN110">
        <v>13</v>
      </c>
      <c r="BO110">
        <v>24</v>
      </c>
      <c r="BP110">
        <v>17</v>
      </c>
      <c r="BQ110">
        <v>24</v>
      </c>
      <c r="BR110">
        <v>10</v>
      </c>
      <c r="BS110">
        <v>24</v>
      </c>
      <c r="BT110">
        <v>30</v>
      </c>
      <c r="BU110">
        <v>26</v>
      </c>
      <c r="BV110">
        <v>34</v>
      </c>
      <c r="BW110">
        <v>21</v>
      </c>
      <c r="BX110">
        <v>23</v>
      </c>
      <c r="BY110">
        <v>21</v>
      </c>
      <c r="BZ110">
        <v>19</v>
      </c>
      <c r="CA110">
        <v>28</v>
      </c>
      <c r="CB110">
        <v>30</v>
      </c>
      <c r="CC110">
        <v>24</v>
      </c>
      <c r="CD110">
        <v>35</v>
      </c>
      <c r="CE110">
        <v>26</v>
      </c>
      <c r="CF110">
        <v>28</v>
      </c>
      <c r="CG110">
        <v>39</v>
      </c>
      <c r="CH110">
        <v>46</v>
      </c>
      <c r="CI110">
        <v>39</v>
      </c>
      <c r="CJ110">
        <v>32</v>
      </c>
      <c r="CK110">
        <v>28</v>
      </c>
      <c r="CL110">
        <v>42</v>
      </c>
      <c r="CM110">
        <v>42</v>
      </c>
      <c r="CN110">
        <v>38</v>
      </c>
    </row>
    <row r="111" spans="1:92" x14ac:dyDescent="0.25">
      <c r="A111">
        <v>109</v>
      </c>
      <c r="B111">
        <v>5</v>
      </c>
      <c r="C111">
        <v>2</v>
      </c>
      <c r="D111">
        <v>0</v>
      </c>
      <c r="E111">
        <v>1</v>
      </c>
      <c r="F111">
        <v>3</v>
      </c>
      <c r="G111">
        <v>2</v>
      </c>
      <c r="H111">
        <v>1</v>
      </c>
      <c r="I111">
        <v>0</v>
      </c>
      <c r="J111">
        <v>0</v>
      </c>
      <c r="K111">
        <v>2</v>
      </c>
      <c r="L111">
        <v>1</v>
      </c>
      <c r="M111">
        <v>1</v>
      </c>
      <c r="N111">
        <v>0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1</v>
      </c>
      <c r="AE111">
        <v>0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2</v>
      </c>
      <c r="AN111">
        <v>1</v>
      </c>
      <c r="AO111">
        <v>2</v>
      </c>
      <c r="AP111">
        <v>2</v>
      </c>
      <c r="AQ111">
        <v>1</v>
      </c>
      <c r="AR111">
        <v>2</v>
      </c>
      <c r="AS111">
        <v>1</v>
      </c>
      <c r="AT111">
        <v>2</v>
      </c>
      <c r="AU111">
        <v>1</v>
      </c>
      <c r="AV111">
        <v>2</v>
      </c>
      <c r="AW111">
        <v>1</v>
      </c>
      <c r="AX111">
        <v>3</v>
      </c>
      <c r="AY111">
        <v>2</v>
      </c>
      <c r="AZ111">
        <v>2</v>
      </c>
      <c r="BA111">
        <v>3</v>
      </c>
      <c r="BB111">
        <v>3</v>
      </c>
      <c r="BC111">
        <v>2</v>
      </c>
      <c r="BD111">
        <v>6</v>
      </c>
      <c r="BE111">
        <v>3</v>
      </c>
      <c r="BF111">
        <v>7</v>
      </c>
      <c r="BG111">
        <v>9</v>
      </c>
      <c r="BH111">
        <v>9</v>
      </c>
      <c r="BI111">
        <v>10</v>
      </c>
      <c r="BJ111">
        <v>10</v>
      </c>
      <c r="BK111">
        <v>5</v>
      </c>
      <c r="BL111">
        <v>15</v>
      </c>
      <c r="BM111">
        <v>11</v>
      </c>
      <c r="BN111">
        <v>7</v>
      </c>
      <c r="BO111">
        <v>12</v>
      </c>
      <c r="BP111">
        <v>9</v>
      </c>
      <c r="BQ111">
        <v>13</v>
      </c>
      <c r="BR111">
        <v>5</v>
      </c>
      <c r="BS111">
        <v>12</v>
      </c>
      <c r="BT111">
        <v>15</v>
      </c>
      <c r="BU111">
        <v>13</v>
      </c>
      <c r="BV111">
        <v>17</v>
      </c>
      <c r="BW111">
        <v>10</v>
      </c>
      <c r="BX111">
        <v>12</v>
      </c>
      <c r="BY111">
        <v>10</v>
      </c>
      <c r="BZ111">
        <v>9</v>
      </c>
      <c r="CA111">
        <v>14</v>
      </c>
      <c r="CB111">
        <v>15</v>
      </c>
      <c r="CC111">
        <v>12</v>
      </c>
      <c r="CD111">
        <v>17</v>
      </c>
      <c r="CE111">
        <v>13</v>
      </c>
      <c r="CF111">
        <v>13</v>
      </c>
      <c r="CG111">
        <v>20</v>
      </c>
      <c r="CH111">
        <v>23</v>
      </c>
      <c r="CI111">
        <v>19</v>
      </c>
      <c r="CJ111">
        <v>16</v>
      </c>
      <c r="CK111">
        <v>13</v>
      </c>
      <c r="CL111">
        <v>21</v>
      </c>
      <c r="CM111">
        <v>20</v>
      </c>
      <c r="CN111">
        <v>18</v>
      </c>
    </row>
    <row r="112" spans="1:92" x14ac:dyDescent="0.25">
      <c r="A112">
        <v>110</v>
      </c>
      <c r="B112">
        <v>3</v>
      </c>
      <c r="C112">
        <v>1</v>
      </c>
      <c r="D112">
        <v>0</v>
      </c>
      <c r="E112">
        <v>0</v>
      </c>
      <c r="F112">
        <v>2</v>
      </c>
      <c r="G112">
        <v>1</v>
      </c>
      <c r="H112">
        <v>0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1</v>
      </c>
      <c r="AN112">
        <v>0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0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3</v>
      </c>
      <c r="BE112">
        <v>1</v>
      </c>
      <c r="BF112">
        <v>3</v>
      </c>
      <c r="BG112">
        <v>4</v>
      </c>
      <c r="BH112">
        <v>4</v>
      </c>
      <c r="BI112">
        <v>5</v>
      </c>
      <c r="BJ112">
        <v>5</v>
      </c>
      <c r="BK112">
        <v>2</v>
      </c>
      <c r="BL112">
        <v>7</v>
      </c>
      <c r="BM112">
        <v>5</v>
      </c>
      <c r="BN112">
        <v>3</v>
      </c>
      <c r="BO112">
        <v>6</v>
      </c>
      <c r="BP112">
        <v>4</v>
      </c>
      <c r="BQ112">
        <v>6</v>
      </c>
      <c r="BR112">
        <v>2</v>
      </c>
      <c r="BS112">
        <v>6</v>
      </c>
      <c r="BT112">
        <v>8</v>
      </c>
      <c r="BU112">
        <v>7</v>
      </c>
      <c r="BV112">
        <v>9</v>
      </c>
      <c r="BW112">
        <v>5</v>
      </c>
      <c r="BX112">
        <v>6</v>
      </c>
      <c r="BY112">
        <v>5</v>
      </c>
      <c r="BZ112">
        <v>4</v>
      </c>
      <c r="CA112">
        <v>7</v>
      </c>
      <c r="CB112">
        <v>7</v>
      </c>
      <c r="CC112">
        <v>6</v>
      </c>
      <c r="CD112">
        <v>8</v>
      </c>
      <c r="CE112">
        <v>6</v>
      </c>
      <c r="CF112">
        <v>6</v>
      </c>
      <c r="CG112">
        <v>9</v>
      </c>
      <c r="CH112">
        <v>11</v>
      </c>
      <c r="CI112">
        <v>9</v>
      </c>
      <c r="CJ112">
        <v>7</v>
      </c>
      <c r="CK112">
        <v>6</v>
      </c>
      <c r="CL112">
        <v>10</v>
      </c>
      <c r="CM112">
        <v>10</v>
      </c>
      <c r="CN112">
        <v>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113"/>
  <sheetViews>
    <sheetView topLeftCell="A10" zoomScale="90" zoomScaleNormal="90" zoomScalePageLayoutView="96" workbookViewId="0">
      <selection activeCell="M25" sqref="M25"/>
    </sheetView>
  </sheetViews>
  <sheetFormatPr defaultColWidth="11.42578125" defaultRowHeight="15" x14ac:dyDescent="0.25"/>
  <sheetData>
    <row r="1" spans="1:145" x14ac:dyDescent="0.25">
      <c r="CQ1" s="33" t="s">
        <v>34</v>
      </c>
    </row>
    <row r="2" spans="1:145" x14ac:dyDescent="0.25">
      <c r="A2" s="30" t="s">
        <v>78</v>
      </c>
      <c r="B2" s="30">
        <f>males!B1-1921</f>
        <v>0</v>
      </c>
      <c r="C2" s="30">
        <f>males!C1-1921</f>
        <v>1</v>
      </c>
      <c r="D2" s="30">
        <f>males!D1-1921</f>
        <v>2</v>
      </c>
      <c r="E2" s="30">
        <f>males!E1-1921</f>
        <v>3</v>
      </c>
      <c r="F2" s="30">
        <f>males!F1-1921</f>
        <v>4</v>
      </c>
      <c r="G2" s="30">
        <f>males!G1-1921</f>
        <v>5</v>
      </c>
      <c r="H2" s="30">
        <f>males!H1-1921</f>
        <v>6</v>
      </c>
      <c r="I2" s="30">
        <f>males!I1-1921</f>
        <v>7</v>
      </c>
      <c r="J2" s="30">
        <f>males!J1-1921</f>
        <v>8</v>
      </c>
      <c r="K2" s="30">
        <f>males!K1-1921</f>
        <v>9</v>
      </c>
      <c r="L2" s="30">
        <f>males!L1-1921</f>
        <v>10</v>
      </c>
      <c r="M2" s="30">
        <f>males!M1-1921</f>
        <v>11</v>
      </c>
      <c r="N2" s="30">
        <f>males!N1-1921</f>
        <v>12</v>
      </c>
      <c r="O2" s="30">
        <f>males!O1-1921</f>
        <v>13</v>
      </c>
      <c r="P2" s="30">
        <f>males!P1-1921</f>
        <v>14</v>
      </c>
      <c r="Q2" s="30">
        <f>males!Q1-1921</f>
        <v>15</v>
      </c>
      <c r="R2" s="30">
        <f>males!R1-1921</f>
        <v>16</v>
      </c>
      <c r="S2" s="30">
        <f>males!S1-1921</f>
        <v>17</v>
      </c>
      <c r="T2" s="30">
        <f>males!T1-1921</f>
        <v>18</v>
      </c>
      <c r="U2" s="30">
        <f>males!U1-1921</f>
        <v>19</v>
      </c>
      <c r="V2" s="30">
        <f>males!V1-1921</f>
        <v>20</v>
      </c>
      <c r="W2" s="30">
        <f>males!W1-1921</f>
        <v>21</v>
      </c>
      <c r="X2" s="30">
        <f>males!X1-1921</f>
        <v>22</v>
      </c>
      <c r="Y2" s="30">
        <f>males!Y1-1921</f>
        <v>23</v>
      </c>
      <c r="Z2" s="30">
        <f>males!Z1-1921</f>
        <v>24</v>
      </c>
      <c r="AA2" s="30">
        <f>males!AA1-1921</f>
        <v>25</v>
      </c>
      <c r="AB2" s="30">
        <f>males!AB1-1921</f>
        <v>26</v>
      </c>
      <c r="AC2" s="30">
        <f>males!AC1-1921</f>
        <v>27</v>
      </c>
      <c r="AD2" s="30">
        <f>males!AD1-1921</f>
        <v>28</v>
      </c>
      <c r="AE2" s="30">
        <f>males!AE1-1921</f>
        <v>29</v>
      </c>
      <c r="AF2" s="30">
        <f>males!AF1-1921</f>
        <v>30</v>
      </c>
      <c r="AG2" s="30">
        <f>males!AG1-1921</f>
        <v>31</v>
      </c>
      <c r="AH2" s="30">
        <f>males!AH1-1921</f>
        <v>32</v>
      </c>
      <c r="AI2" s="30">
        <f>males!AI1-1921</f>
        <v>33</v>
      </c>
      <c r="AJ2" s="30">
        <f>males!AJ1-1921</f>
        <v>34</v>
      </c>
      <c r="AK2" s="30">
        <f>males!AK1-1921</f>
        <v>35</v>
      </c>
      <c r="AL2" s="30">
        <f>males!AL1-1921</f>
        <v>36</v>
      </c>
      <c r="AM2" s="30">
        <f>males!AM1-1921</f>
        <v>37</v>
      </c>
      <c r="AN2" s="30">
        <f>males!AN1-1921</f>
        <v>38</v>
      </c>
      <c r="AO2" s="30">
        <f>males!AO1-1921</f>
        <v>39</v>
      </c>
      <c r="AP2" s="30">
        <f>males!AP1-1921</f>
        <v>40</v>
      </c>
      <c r="AQ2" s="30">
        <f>males!AQ1-1921</f>
        <v>41</v>
      </c>
      <c r="AR2" s="30">
        <f>males!AR1-1921</f>
        <v>42</v>
      </c>
      <c r="AS2" s="30">
        <f>males!AS1-1921</f>
        <v>43</v>
      </c>
      <c r="AT2" s="30">
        <f>males!AT1-1921</f>
        <v>44</v>
      </c>
      <c r="AU2" s="30">
        <f>males!AU1-1921</f>
        <v>45</v>
      </c>
      <c r="AV2" s="30">
        <f>males!AV1-1921</f>
        <v>46</v>
      </c>
      <c r="AW2" s="30">
        <f>males!AW1-1921</f>
        <v>47</v>
      </c>
      <c r="AX2" s="30">
        <f>males!AX1-1921</f>
        <v>48</v>
      </c>
      <c r="AY2" s="30">
        <f>males!AY1-1921</f>
        <v>49</v>
      </c>
      <c r="AZ2" s="30">
        <f>males!AZ1-1921</f>
        <v>50</v>
      </c>
      <c r="BA2" s="30">
        <f>males!BA1-1921</f>
        <v>51</v>
      </c>
      <c r="BB2" s="30">
        <f>males!BB1-1921</f>
        <v>52</v>
      </c>
      <c r="BC2" s="30">
        <f>males!BC1-1921</f>
        <v>53</v>
      </c>
      <c r="BD2" s="30">
        <f>males!BD1-1921</f>
        <v>54</v>
      </c>
      <c r="BE2" s="30">
        <f>males!BE1-1921</f>
        <v>55</v>
      </c>
      <c r="BF2" s="30">
        <f>males!BF1-1921</f>
        <v>56</v>
      </c>
      <c r="BG2" s="30">
        <f>males!BG1-1921</f>
        <v>57</v>
      </c>
      <c r="BH2" s="30">
        <f>males!BH1-1921</f>
        <v>58</v>
      </c>
      <c r="BI2" s="30">
        <f>males!BI1-1921</f>
        <v>59</v>
      </c>
      <c r="BJ2" s="30">
        <f>males!BJ1-1921</f>
        <v>60</v>
      </c>
      <c r="BK2" s="30">
        <f>males!BK1-1921</f>
        <v>61</v>
      </c>
      <c r="BL2" s="30">
        <f>males!BL1-1921</f>
        <v>62</v>
      </c>
      <c r="BM2" s="30">
        <f>males!BM1-1921</f>
        <v>63</v>
      </c>
      <c r="BN2" s="30">
        <f>males!BN1-1921</f>
        <v>64</v>
      </c>
      <c r="BO2" s="30">
        <f>males!BO1-1921</f>
        <v>65</v>
      </c>
      <c r="BP2" s="30">
        <f>males!BP1-1921</f>
        <v>66</v>
      </c>
      <c r="BQ2" s="30">
        <f>males!BQ1-1921</f>
        <v>67</v>
      </c>
      <c r="BR2" s="30">
        <f>males!BR1-1921</f>
        <v>68</v>
      </c>
      <c r="BS2" s="30">
        <f>males!BS1-1921</f>
        <v>69</v>
      </c>
      <c r="BT2" s="30">
        <f>males!BT1-1921</f>
        <v>70</v>
      </c>
      <c r="BU2" s="30">
        <f>males!BU1-1921</f>
        <v>71</v>
      </c>
      <c r="BV2" s="30">
        <f>males!BV1-1921</f>
        <v>72</v>
      </c>
      <c r="BW2" s="30">
        <f>males!BW1-1921</f>
        <v>73</v>
      </c>
      <c r="BX2" s="30">
        <f>males!BX1-1921</f>
        <v>74</v>
      </c>
      <c r="BY2" s="30">
        <f>males!BY1-1921</f>
        <v>75</v>
      </c>
      <c r="BZ2" s="30">
        <f>males!BZ1-1921</f>
        <v>76</v>
      </c>
      <c r="CA2" s="30">
        <f>males!CA1-1921</f>
        <v>77</v>
      </c>
      <c r="CB2" s="30">
        <f>males!CB1-1921</f>
        <v>78</v>
      </c>
      <c r="CC2" s="30">
        <f>males!CC1-1921</f>
        <v>79</v>
      </c>
      <c r="CD2" s="30">
        <f>males!CD1-1921</f>
        <v>80</v>
      </c>
      <c r="CE2" s="30">
        <f>males!CE1-1921</f>
        <v>81</v>
      </c>
      <c r="CF2" s="30">
        <f>males!CF1-1921</f>
        <v>82</v>
      </c>
      <c r="CG2" s="30">
        <f>males!CG1-1921</f>
        <v>83</v>
      </c>
      <c r="CH2" s="30">
        <f>males!CH1-1921</f>
        <v>84</v>
      </c>
      <c r="CI2" s="30">
        <f>males!CI1-1921</f>
        <v>85</v>
      </c>
      <c r="CJ2" s="30">
        <f>males!CJ1-1921</f>
        <v>86</v>
      </c>
      <c r="CK2" s="30">
        <f>males!CK1-1921</f>
        <v>87</v>
      </c>
      <c r="CL2" s="30">
        <f>males!CL1-1921</f>
        <v>88</v>
      </c>
      <c r="CM2" s="30">
        <f>males!CM1-1921</f>
        <v>89</v>
      </c>
      <c r="CN2" s="30">
        <f>males!CN1-1921</f>
        <v>90</v>
      </c>
      <c r="CO2" s="30">
        <v>2011</v>
      </c>
      <c r="CQ2" s="31">
        <f>2015+1</f>
        <v>2016</v>
      </c>
      <c r="CR2" s="31">
        <f t="shared" ref="CR2:EA2" si="0">CQ2+1</f>
        <v>2017</v>
      </c>
      <c r="CS2" s="31">
        <f t="shared" si="0"/>
        <v>2018</v>
      </c>
      <c r="CT2" s="31">
        <f t="shared" si="0"/>
        <v>2019</v>
      </c>
      <c r="CU2" s="31">
        <f t="shared" si="0"/>
        <v>2020</v>
      </c>
      <c r="CV2" s="31">
        <f t="shared" si="0"/>
        <v>2021</v>
      </c>
      <c r="CW2" s="31">
        <f t="shared" si="0"/>
        <v>2022</v>
      </c>
      <c r="CX2" s="31">
        <f t="shared" si="0"/>
        <v>2023</v>
      </c>
      <c r="CY2" s="31">
        <f t="shared" si="0"/>
        <v>2024</v>
      </c>
      <c r="CZ2" s="31">
        <f t="shared" si="0"/>
        <v>2025</v>
      </c>
      <c r="DA2" s="31">
        <f t="shared" si="0"/>
        <v>2026</v>
      </c>
      <c r="DB2" s="31">
        <f t="shared" si="0"/>
        <v>2027</v>
      </c>
      <c r="DC2" s="31">
        <f t="shared" si="0"/>
        <v>2028</v>
      </c>
      <c r="DD2" s="31">
        <f t="shared" si="0"/>
        <v>2029</v>
      </c>
      <c r="DE2" s="31">
        <f t="shared" si="0"/>
        <v>2030</v>
      </c>
      <c r="DF2" s="31">
        <f t="shared" si="0"/>
        <v>2031</v>
      </c>
      <c r="DG2" s="31">
        <f t="shared" si="0"/>
        <v>2032</v>
      </c>
      <c r="DH2" s="31">
        <f t="shared" si="0"/>
        <v>2033</v>
      </c>
      <c r="DI2" s="31">
        <f t="shared" si="0"/>
        <v>2034</v>
      </c>
      <c r="DJ2" s="31">
        <f t="shared" si="0"/>
        <v>2035</v>
      </c>
      <c r="DK2" s="31">
        <f t="shared" si="0"/>
        <v>2036</v>
      </c>
      <c r="DL2" s="31">
        <f t="shared" si="0"/>
        <v>2037</v>
      </c>
      <c r="DM2" s="31">
        <f t="shared" si="0"/>
        <v>2038</v>
      </c>
      <c r="DN2" s="31">
        <f t="shared" si="0"/>
        <v>2039</v>
      </c>
      <c r="DO2" s="31">
        <f t="shared" si="0"/>
        <v>2040</v>
      </c>
      <c r="DP2" s="31">
        <f t="shared" si="0"/>
        <v>2041</v>
      </c>
      <c r="DQ2" s="31">
        <f t="shared" si="0"/>
        <v>2042</v>
      </c>
      <c r="DR2" s="31">
        <f t="shared" si="0"/>
        <v>2043</v>
      </c>
      <c r="DS2" s="31">
        <f t="shared" si="0"/>
        <v>2044</v>
      </c>
      <c r="DT2" s="31">
        <f t="shared" si="0"/>
        <v>2045</v>
      </c>
      <c r="DU2" s="31">
        <f t="shared" si="0"/>
        <v>2046</v>
      </c>
      <c r="DV2" s="31">
        <f t="shared" si="0"/>
        <v>2047</v>
      </c>
      <c r="DW2" s="31">
        <f t="shared" si="0"/>
        <v>2048</v>
      </c>
      <c r="DX2" s="31">
        <f t="shared" si="0"/>
        <v>2049</v>
      </c>
      <c r="DY2" s="31">
        <f t="shared" si="0"/>
        <v>2050</v>
      </c>
      <c r="DZ2" s="31">
        <f t="shared" si="0"/>
        <v>2051</v>
      </c>
      <c r="EA2" s="31">
        <f t="shared" si="0"/>
        <v>2052</v>
      </c>
      <c r="EB2" s="31">
        <f t="shared" ref="EB2" si="1">EA2+1</f>
        <v>2053</v>
      </c>
      <c r="EC2" s="31">
        <f t="shared" ref="EC2" si="2">EB2+1</f>
        <v>2054</v>
      </c>
      <c r="ED2" s="31">
        <f t="shared" ref="ED2" si="3">EC2+1</f>
        <v>2055</v>
      </c>
      <c r="EE2" s="31">
        <f t="shared" ref="EE2" si="4">ED2+1</f>
        <v>2056</v>
      </c>
      <c r="EF2" s="31">
        <f t="shared" ref="EF2" si="5">EE2+1</f>
        <v>2057</v>
      </c>
      <c r="EG2" s="31">
        <f t="shared" ref="EG2" si="6">EF2+1</f>
        <v>2058</v>
      </c>
      <c r="EH2" s="31">
        <f t="shared" ref="EH2" si="7">EG2+1</f>
        <v>2059</v>
      </c>
      <c r="EI2" s="31">
        <f t="shared" ref="EI2" si="8">EH2+1</f>
        <v>2060</v>
      </c>
      <c r="EJ2" s="31">
        <f t="shared" ref="EJ2" si="9">EI2+1</f>
        <v>2061</v>
      </c>
      <c r="EK2" s="31">
        <f t="shared" ref="EK2" si="10">EJ2+1</f>
        <v>2062</v>
      </c>
      <c r="EL2" s="31">
        <f t="shared" ref="EL2" si="11">EK2+1</f>
        <v>2063</v>
      </c>
      <c r="EM2" s="31">
        <f t="shared" ref="EM2" si="12">EL2+1</f>
        <v>2064</v>
      </c>
      <c r="EN2" s="31">
        <f t="shared" ref="EN2:EO2" si="13">EM2+1</f>
        <v>2065</v>
      </c>
      <c r="EO2" s="31">
        <f t="shared" si="13"/>
        <v>2066</v>
      </c>
    </row>
    <row r="3" spans="1:145" x14ac:dyDescent="0.25">
      <c r="A3" s="31">
        <f>males!A2</f>
        <v>0</v>
      </c>
      <c r="B3" s="32">
        <f>2*(males!B2-males!B3)/(males!B2+males!B3)</f>
        <v>7.5097788983305838E-2</v>
      </c>
      <c r="C3" s="32">
        <f>2*(males!C2-males!C3)/(males!C2+males!C3)</f>
        <v>6.2408480623672324E-2</v>
      </c>
      <c r="D3" s="32">
        <f>2*(males!D2-males!D3)/(males!D2+males!D3)</f>
        <v>6.8113311928360551E-2</v>
      </c>
      <c r="E3" s="32">
        <f>2*(males!E2-males!E3)/(males!E2+males!E3)</f>
        <v>6.3706623466408013E-2</v>
      </c>
      <c r="F3" s="32">
        <f>2*(males!F2-males!F3)/(males!F2+males!F3)</f>
        <v>6.087834635121489E-2</v>
      </c>
      <c r="G3" s="32">
        <f>2*(males!G2-males!G3)/(males!G2+males!G3)</f>
        <v>6.191944080744765E-2</v>
      </c>
      <c r="H3" s="32">
        <f>2*(males!H2-males!H3)/(males!H2+males!H3)</f>
        <v>6.1611252274214913E-2</v>
      </c>
      <c r="I3" s="32">
        <f>2*(males!I2-males!I3)/(males!I2+males!I3)</f>
        <v>6.0092910190249579E-2</v>
      </c>
      <c r="J3" s="32">
        <f>2*(males!J2-males!J3)/(males!J2+males!J3)</f>
        <v>5.8788711661493957E-2</v>
      </c>
      <c r="K3" s="32">
        <f>2*(males!K2-males!K3)/(males!K2+males!K3)</f>
        <v>5.3335386668720002E-2</v>
      </c>
      <c r="L3" s="32">
        <f>2*(males!L2-males!L3)/(males!L2+males!L3)</f>
        <v>4.7061954330047798E-2</v>
      </c>
      <c r="M3" s="32">
        <f>2*(males!M2-males!M3)/(males!M2+males!M3)</f>
        <v>4.52302673627267E-2</v>
      </c>
      <c r="N3" s="32">
        <f>2*(males!N2-males!N3)/(males!N2+males!N3)</f>
        <v>4.4780697270217766E-2</v>
      </c>
      <c r="O3" s="32">
        <f>2*(males!O2-males!O3)/(males!O2+males!O3)</f>
        <v>4.8917915226021257E-2</v>
      </c>
      <c r="P3" s="32">
        <f>2*(males!P2-males!P3)/(males!P2+males!P3)</f>
        <v>4.587883282612587E-2</v>
      </c>
      <c r="Q3" s="32">
        <f>2*(males!Q2-males!Q3)/(males!Q2+males!Q3)</f>
        <v>4.6800083918803442E-2</v>
      </c>
      <c r="R3" s="32">
        <f>2*(males!R2-males!R3)/(males!R2+males!R3)</f>
        <v>4.3412294190067993E-2</v>
      </c>
      <c r="S3" s="32">
        <f>2*(males!S2-males!S3)/(males!S2+males!S3)</f>
        <v>4.4352221444232627E-2</v>
      </c>
      <c r="T3" s="32">
        <f>2*(males!T2-males!T3)/(males!T2+males!T3)</f>
        <v>4.418506007348845E-2</v>
      </c>
      <c r="U3" s="32">
        <f>2*(males!U2-males!U3)/(males!U2+males!U3)</f>
        <v>4.4258189809372926E-2</v>
      </c>
      <c r="V3" s="32">
        <f>2*(males!V2-males!V3)/(males!V2+males!V3)</f>
        <v>4.6088135246425743E-2</v>
      </c>
      <c r="W3" s="32">
        <f>2*(males!W2-males!W3)/(males!W2+males!W3)</f>
        <v>4.5073418135711071E-2</v>
      </c>
      <c r="X3" s="32">
        <f>2*(males!X2-males!X3)/(males!X2+males!X3)</f>
        <v>4.2942654599685388E-2</v>
      </c>
      <c r="Y3" s="32">
        <f>2*(males!Y2-males!Y3)/(males!Y2+males!Y3)</f>
        <v>3.5809896071904802E-2</v>
      </c>
      <c r="Z3" s="32">
        <f>2*(males!Z2-males!Z3)/(males!Z2+males!Z3)</f>
        <v>3.3874174374202343E-2</v>
      </c>
      <c r="AA3" s="32">
        <f>2*(males!AA2-males!AA3)/(males!AA2+males!AA3)</f>
        <v>3.4784643480295654E-2</v>
      </c>
      <c r="AB3" s="32">
        <f>2*(males!AB2-males!AB3)/(males!AB2+males!AB3)</f>
        <v>3.270624345722678E-2</v>
      </c>
      <c r="AC3" s="32">
        <f>2*(males!AC2-males!AC3)/(males!AC2+males!AC3)</f>
        <v>3.1168277213846473E-2</v>
      </c>
      <c r="AD3" s="32">
        <f>2*(males!AD2-males!AD3)/(males!AD2+males!AD3)</f>
        <v>2.8788508941885352E-2</v>
      </c>
      <c r="AE3" s="32">
        <f>2*(males!AE2-males!AE3)/(males!AE2+males!AE3)</f>
        <v>2.8058184989327342E-2</v>
      </c>
      <c r="AF3" s="32">
        <f>2*(males!AF2-males!AF3)/(males!AF2+males!AF3)</f>
        <v>2.8017055623437793E-2</v>
      </c>
      <c r="AG3" s="32">
        <f>2*(males!AG2-males!AG3)/(males!AG2+males!AG3)</f>
        <v>2.7616131713943916E-2</v>
      </c>
      <c r="AH3" s="32">
        <f>2*(males!AH2-males!AH3)/(males!AH2+males!AH3)</f>
        <v>2.6055068176753043E-2</v>
      </c>
      <c r="AI3" s="32">
        <f>2*(males!AI2-males!AI3)/(males!AI2+males!AI3)</f>
        <v>2.5336965437624686E-2</v>
      </c>
      <c r="AJ3" s="32">
        <f>2*(males!AJ2-males!AJ3)/(males!AJ2+males!AJ3)</f>
        <v>2.5080623522323982E-2</v>
      </c>
      <c r="AK3" s="32">
        <f>2*(males!AK2-males!AK3)/(males!AK2+males!AK3)</f>
        <v>2.4045662470145328E-2</v>
      </c>
      <c r="AL3" s="32">
        <f>2*(males!AL2-males!AL3)/(males!AL2+males!AL3)</f>
        <v>2.4486160106487971E-2</v>
      </c>
      <c r="AM3" s="32">
        <f>2*(males!AM2-males!AM3)/(males!AM2+males!AM3)</f>
        <v>2.3042453545887659E-2</v>
      </c>
      <c r="AN3" s="32">
        <f>2*(males!AN2-males!AN3)/(males!AN2+males!AN3)</f>
        <v>2.4342721222703003E-2</v>
      </c>
      <c r="AO3" s="32">
        <f>2*(males!AO2-males!AO3)/(males!AO2+males!AO3)</f>
        <v>2.2592356623484321E-2</v>
      </c>
      <c r="AP3" s="32">
        <f>2*(males!AP2-males!AP3)/(males!AP2+males!AP3)</f>
        <v>2.2398058497863842E-2</v>
      </c>
      <c r="AQ3" s="32">
        <f>2*(males!AQ2-males!AQ3)/(males!AQ2+males!AQ3)</f>
        <v>2.3083381381563642E-2</v>
      </c>
      <c r="AR3" s="32">
        <f>2*(males!AR2-males!AR3)/(males!AR2+males!AR3)</f>
        <v>2.1968689814838217E-2</v>
      </c>
      <c r="AS3" s="32">
        <f>2*(males!AS2-males!AS3)/(males!AS2+males!AS3)</f>
        <v>2.080417902304222E-2</v>
      </c>
      <c r="AT3" s="32">
        <f>2*(males!AT2-males!AT3)/(males!AT2+males!AT3)</f>
        <v>2.0845016343584068E-2</v>
      </c>
      <c r="AU3" s="32">
        <f>2*(males!AU2-males!AU3)/(males!AU2+males!AU3)</f>
        <v>2.0446922859336487E-2</v>
      </c>
      <c r="AV3" s="32">
        <f>2*(males!AV2-males!AV3)/(males!AV2+males!AV3)</f>
        <v>2.0589810165587336E-2</v>
      </c>
      <c r="AW3" s="32">
        <f>2*(males!AW2-males!AW3)/(males!AW2+males!AW3)</f>
        <v>2.023262978732001E-2</v>
      </c>
      <c r="AX3" s="32">
        <f>2*(males!AX2-males!AX3)/(males!AX2+males!AX3)</f>
        <v>2.1253480345836469E-2</v>
      </c>
      <c r="AY3" s="32">
        <f>2*(males!AY2-males!AY3)/(males!AY2+males!AY3)</f>
        <v>2.1202413315681498E-2</v>
      </c>
      <c r="AZ3" s="32">
        <f>2*(males!AZ2-males!AZ3)/(males!AZ2+males!AZ3)</f>
        <v>2.0161208864467383E-2</v>
      </c>
      <c r="BA3" s="32">
        <f>2*(males!BA2-males!BA3)/(males!BA2+males!BA3)</f>
        <v>1.8978396931152837E-2</v>
      </c>
      <c r="BB3" s="32">
        <f>2*(males!BB2-males!BB3)/(males!BB2+males!BB3)</f>
        <v>1.791912180159819E-2</v>
      </c>
      <c r="BC3" s="32">
        <f>2*(males!BC2-males!BC3)/(males!BC2+males!BC3)</f>
        <v>1.8306035744199894E-2</v>
      </c>
      <c r="BD3" s="32">
        <f>2*(males!BD2-males!BD3)/(males!BD2+males!BD3)</f>
        <v>1.5651534162773938E-2</v>
      </c>
      <c r="BE3" s="32">
        <f>2*(males!BE2-males!BE3)/(males!BE2+males!BE3)</f>
        <v>1.5082895472612505E-2</v>
      </c>
      <c r="BF3" s="32">
        <f>2*(males!BF2-males!BF3)/(males!BF2+males!BF3)</f>
        <v>1.3966860175315815E-2</v>
      </c>
      <c r="BG3" s="32">
        <f>2*(males!BG2-males!BG3)/(males!BG2+males!BG3)</f>
        <v>1.369311316955296E-2</v>
      </c>
      <c r="BH3" s="32">
        <f>2*(males!BH2-males!BH3)/(males!BH2+males!BH3)</f>
        <v>1.2558364192561584E-2</v>
      </c>
      <c r="BI3" s="32">
        <f>2*(males!BI2-males!BI3)/(males!BI2+males!BI3)</f>
        <v>1.1657555534321393E-2</v>
      </c>
      <c r="BJ3" s="32">
        <f>2*(males!BJ2-males!BJ3)/(males!BJ2+males!BJ3)</f>
        <v>1.1809320712582861E-2</v>
      </c>
      <c r="BK3" s="32">
        <f>2*(males!BK2-males!BK3)/(males!BK2+males!BK3)</f>
        <v>1.1364207773922663E-2</v>
      </c>
      <c r="BL3" s="32">
        <f>2*(males!BL2-males!BL3)/(males!BL2+males!BL3)</f>
        <v>1.0626159251644944E-2</v>
      </c>
      <c r="BM3" s="32">
        <f>2*(males!BM2-males!BM3)/(males!BM2+males!BM3)</f>
        <v>1.0676693241110296E-2</v>
      </c>
      <c r="BN3" s="32">
        <f>2*(males!BN2-males!BN3)/(males!BN2+males!BN3)</f>
        <v>1.1030502305143713E-2</v>
      </c>
      <c r="BO3" s="32">
        <f>2*(males!BO2-males!BO3)/(males!BO2+males!BO3)</f>
        <v>1.0080553978200676E-2</v>
      </c>
      <c r="BP3" s="32">
        <f>2*(males!BP2-males!BP3)/(males!BP2+males!BP3)</f>
        <v>1.0070452969376576E-2</v>
      </c>
      <c r="BQ3" s="32">
        <f>2*(males!BQ2-males!BQ3)/(males!BQ2+males!BQ3)</f>
        <v>9.3030732290505045E-3</v>
      </c>
      <c r="BR3" s="32">
        <f>2*(males!BR2-males!BR3)/(males!BR2+males!BR3)</f>
        <v>9.4241994956345259E-3</v>
      </c>
      <c r="BS3" s="32">
        <f>2*(males!BS2-males!BS3)/(males!BS2+males!BS3)</f>
        <v>8.7783614394905743E-3</v>
      </c>
      <c r="BT3" s="32">
        <f>2*(males!BT2-males!BT3)/(males!BT2+males!BT3)</f>
        <v>7.7297595743612913E-3</v>
      </c>
      <c r="BU3" s="32">
        <f>2*(males!BU2-males!BU3)/(males!BU2+males!BU3)</f>
        <v>7.9111700098387656E-3</v>
      </c>
      <c r="BV3" s="32">
        <f>2*(males!BV2-males!BV3)/(males!BV2+males!BV3)</f>
        <v>6.7225204434856771E-3</v>
      </c>
      <c r="BW3" s="32">
        <f>2*(males!BW2-males!BW3)/(males!BW2+males!BW3)</f>
        <v>6.5614559609924452E-3</v>
      </c>
      <c r="BX3" s="32">
        <f>2*(males!BX2-males!BX3)/(males!BX2+males!BX3)</f>
        <v>6.2293421072429894E-3</v>
      </c>
      <c r="BY3" s="32">
        <f>2*(males!BY2-males!BY3)/(males!BY2+males!BY3)</f>
        <v>6.3500980603610428E-3</v>
      </c>
      <c r="BZ3" s="32">
        <f>2*(males!BZ2-males!BZ3)/(males!BZ2+males!BZ3)</f>
        <v>5.8872791643473591E-3</v>
      </c>
      <c r="CA3" s="32">
        <f>2*(males!CA2-males!CA3)/(males!CA2+males!CA3)</f>
        <v>5.6458931893279586E-3</v>
      </c>
      <c r="CB3" s="32">
        <f>2*(males!CB2-males!CB3)/(males!CB2+males!CB3)</f>
        <v>6.3500980603610428E-3</v>
      </c>
      <c r="CC3" s="32">
        <f>2*(males!CC2-males!CC3)/(males!CC2+males!CC3)</f>
        <v>5.5151667084482325E-3</v>
      </c>
      <c r="CD3" s="32">
        <f>2*(males!CD2-males!CD3)/(males!CD2+males!CD3)</f>
        <v>5.8470441336495888E-3</v>
      </c>
      <c r="CE3" s="32">
        <f>2*(males!CE2-males!CE3)/(males!CE2+males!CE3)</f>
        <v>5.3040291571205839E-3</v>
      </c>
      <c r="CF3" s="32">
        <f>2*(males!CF2-males!CF3)/(males!CF2+males!CF3)</f>
        <v>5.3643496352743592E-3</v>
      </c>
      <c r="CG3" s="32">
        <f>2*(males!CG2-males!CG3)/(males!CG2+males!CG3)</f>
        <v>5.1733472358685409E-3</v>
      </c>
      <c r="CH3" s="32">
        <f>2*(males!CH2-males!CH3)/(males!CH2+males!CH3)</f>
        <v>5.4146194725759548E-3</v>
      </c>
      <c r="CI3" s="32">
        <f>2*(males!CI2-males!CI3)/(males!CI2+males!CI3)</f>
        <v>5.3442424060120217E-3</v>
      </c>
      <c r="CJ3" s="32">
        <f>2*(males!CJ2-males!CJ3)/(males!CJ2+males!CJ3)</f>
        <v>4.6407433207876232E-3</v>
      </c>
      <c r="CK3" s="32">
        <f>2*(males!CK2-males!CK3)/(males!CK2+males!CK3)</f>
        <v>4.7010239010479571E-3</v>
      </c>
      <c r="CL3" s="32">
        <f>2*(males!CL2-males!CL3)/(males!CL2+males!CL3)</f>
        <v>4.7311655506996515E-3</v>
      </c>
      <c r="CM3" s="32">
        <f>2*(males!CM2-males!CM3)/(males!CM2+males!CM3)</f>
        <v>4.7814036476997637E-3</v>
      </c>
      <c r="CN3" s="32">
        <f>2*(males!CN2-males!CN3)/(males!CN2+males!CN3)</f>
        <v>4.1787126158039515E-3</v>
      </c>
      <c r="CO3" s="12"/>
      <c r="CP3" s="31">
        <v>0</v>
      </c>
      <c r="CQ3" s="32">
        <f>$CN3*EXP('2a)answer'!$C3*('2a) male mx'!CQ$2-$CO$2))</f>
        <v>3.5591259516128508E-3</v>
      </c>
      <c r="CR3" s="32">
        <f>$CN3*EXP('2a)answer'!$C3*('2a) male mx'!CR$2-$CO$2))</f>
        <v>3.4467003466553303E-3</v>
      </c>
      <c r="CS3" s="32">
        <f>$CN3*EXP('2a)answer'!$C3*('2a) male mx'!CS$2-$CO$2))</f>
        <v>3.3378260396349714E-3</v>
      </c>
      <c r="CT3" s="32">
        <f>$CN3*EXP('2a)answer'!$C3*('2a) male mx'!CT$2-$CO$2))</f>
        <v>3.2323908522179944E-3</v>
      </c>
      <c r="CU3" s="32">
        <f>$CN3*EXP('2a)answer'!$C3*('2a) male mx'!CU$2-$CO$2))</f>
        <v>3.1302861495577576E-3</v>
      </c>
      <c r="CV3" s="32">
        <f>$CN3*EXP('2a)answer'!$C3*('2a) male mx'!CV$2-$CO$2))</f>
        <v>3.0314067283631514E-3</v>
      </c>
      <c r="CW3" s="32">
        <f>$CN3*EXP('2a)answer'!$C3*('2a) male mx'!CW$2-$CO$2))</f>
        <v>2.9356507085026894E-3</v>
      </c>
      <c r="CX3" s="32">
        <f>$CN3*EXP('2a)answer'!$C3*('2a) male mx'!CX$2-$CO$2))</f>
        <v>2.8429194280325987E-3</v>
      </c>
      <c r="CY3" s="32">
        <f>$CN3*EXP('2a)answer'!$C3*('2a) male mx'!CY$2-$CO$2))</f>
        <v>2.7531173415407681E-3</v>
      </c>
      <c r="CZ3" s="32">
        <f>$CN3*EXP('2a)answer'!$C3*('2a) male mx'!CZ$2-$CO$2))</f>
        <v>2.666151921701805E-3</v>
      </c>
      <c r="DA3" s="32">
        <f>$CN3*EXP('2a)answer'!$C3*('2a) male mx'!DA$2-$CO$2))</f>
        <v>2.581933563941762E-3</v>
      </c>
      <c r="DB3" s="32">
        <f>$CN3*EXP('2a)answer'!$C3*('2a) male mx'!DB$2-$CO$2))</f>
        <v>2.5003754941143263E-3</v>
      </c>
      <c r="DC3" s="32">
        <f>$CN3*EXP('2a)answer'!$C3*('2a) male mx'!DC$2-$CO$2))</f>
        <v>2.4213936790933159E-3</v>
      </c>
      <c r="DD3" s="32">
        <f>$CN3*EXP('2a)answer'!$C3*('2a) male mx'!DD$2-$CO$2))</f>
        <v>2.3449067401893915E-3</v>
      </c>
      <c r="DE3" s="32">
        <f>$CN3*EXP('2a)answer'!$C3*('2a) male mx'!DE$2-$CO$2))</f>
        <v>2.2708358693017527E-3</v>
      </c>
      <c r="DF3" s="32">
        <f>$CN3*EXP('2a)answer'!$C3*('2a) male mx'!DF$2-$CO$2))</f>
        <v>2.1991047477184335E-3</v>
      </c>
      <c r="DG3" s="32">
        <f>$CN3*EXP('2a)answer'!$C3*('2a) male mx'!DG$2-$CO$2))</f>
        <v>2.1296394674815361E-3</v>
      </c>
      <c r="DH3" s="32">
        <f>$CN3*EXP('2a)answer'!$C3*('2a) male mx'!DH$2-$CO$2))</f>
        <v>2.0623684552363731E-3</v>
      </c>
      <c r="DI3" s="32">
        <f>$CN3*EXP('2a)answer'!$C3*('2a) male mx'!DI$2-$CO$2))</f>
        <v>1.9972223984860674E-3</v>
      </c>
      <c r="DJ3" s="32">
        <f>$CN3*EXP('2a)answer'!$C3*('2a) male mx'!DJ$2-$CO$2))</f>
        <v>1.9341341741756144E-3</v>
      </c>
      <c r="DK3" s="32">
        <f>$CN3*EXP('2a)answer'!$C3*('2a) male mx'!DK$2-$CO$2))</f>
        <v>1.8730387795318332E-3</v>
      </c>
      <c r="DL3" s="32">
        <f>$CN3*EXP('2a)answer'!$C3*('2a) male mx'!DL$2-$CO$2))</f>
        <v>1.8138732650879463E-3</v>
      </c>
      <c r="DM3" s="32">
        <f>$CN3*EXP('2a)answer'!$C3*('2a) male mx'!DM$2-$CO$2))</f>
        <v>1.7565766698237708E-3</v>
      </c>
      <c r="DN3" s="32">
        <f>$CN3*EXP('2a)answer'!$C3*('2a) male mx'!DN$2-$CO$2))</f>
        <v>1.7010899583547053E-3</v>
      </c>
      <c r="DO3" s="32">
        <f>$CN3*EXP('2a)answer'!$C3*('2a) male mx'!DO$2-$CO$2))</f>
        <v>1.6473559601047905E-3</v>
      </c>
      <c r="DP3" s="32">
        <f>$CN3*EXP('2a)answer'!$C3*('2a) male mx'!DP$2-$CO$2))</f>
        <v>1.5953193104011653E-3</v>
      </c>
      <c r="DQ3" s="32">
        <f>$CN3*EXP('2a)answer'!$C3*('2a) male mx'!DQ$2-$CO$2))</f>
        <v>1.5449263934292359E-3</v>
      </c>
      <c r="DR3" s="32">
        <f>$CN3*EXP('2a)answer'!$C3*('2a) male mx'!DR$2-$CO$2))</f>
        <v>1.4961252869897701E-3</v>
      </c>
      <c r="DS3" s="32">
        <f>$CN3*EXP('2a)answer'!$C3*('2a) male mx'!DS$2-$CO$2))</f>
        <v>1.4488657090010097E-3</v>
      </c>
      <c r="DT3" s="32">
        <f>$CN3*EXP('2a)answer'!$C3*('2a) male mx'!DT$2-$CO$2))</f>
        <v>1.4030989656906665E-3</v>
      </c>
      <c r="DU3" s="32">
        <f>$CN3*EXP('2a)answer'!$C3*('2a) male mx'!DU$2-$CO$2))</f>
        <v>1.3587779014244351E-3</v>
      </c>
      <c r="DV3" s="32">
        <f>$CN3*EXP('2a)answer'!$C3*('2a) male mx'!DV$2-$CO$2))</f>
        <v>1.315856850119317E-3</v>
      </c>
      <c r="DW3" s="32">
        <f>$CN3*EXP('2a)answer'!$C3*('2a) male mx'!DW$2-$CO$2))</f>
        <v>1.2742915881917016E-3</v>
      </c>
      <c r="DX3" s="32">
        <f>$CN3*EXP('2a)answer'!$C3*('2a) male mx'!DX$2-$CO$2))</f>
        <v>1.2340392889917215E-3</v>
      </c>
      <c r="DY3" s="32">
        <f>$CN3*EXP('2a)answer'!$C3*('2a) male mx'!DY$2-$CO$2))</f>
        <v>1.1950584786769383E-3</v>
      </c>
      <c r="DZ3" s="32">
        <f>$CN3*EXP('2a)answer'!$C3*('2a) male mx'!DZ$2-$CO$2))</f>
        <v>1.1573089934798818E-3</v>
      </c>
      <c r="EA3" s="32">
        <f>$CN3*EXP('2a)answer'!$C3*('2a) male mx'!EA$2-$CO$2))</f>
        <v>1.120751938325429E-3</v>
      </c>
      <c r="EB3" s="32">
        <f>$CN3*EXP('2a)answer'!$C3*('2a) male mx'!EB$2-$CO$2))</f>
        <v>1.085349646755373E-3</v>
      </c>
      <c r="EC3" s="32">
        <f>$CN3*EXP('2a)answer'!$C3*('2a) male mx'!EC$2-$CO$2))</f>
        <v>1.0510656421188951E-3</v>
      </c>
      <c r="ED3" s="32">
        <f>$CN3*EXP('2a)answer'!$C3*('2a) male mx'!ED$2-$CO$2))</f>
        <v>1.0178645999889492E-3</v>
      </c>
      <c r="EE3" s="32">
        <f>$CN3*EXP('2a)answer'!$C3*('2a) male mx'!EE$2-$CO$2))</f>
        <v>9.8571231176584049E-4</v>
      </c>
      <c r="EF3" s="32">
        <f>$CN3*EXP('2a)answer'!$C3*('2a) male mx'!EF$2-$CO$2))</f>
        <v>9.5457564943049033E-4</v>
      </c>
      <c r="EG3" s="32">
        <f>$CN3*EXP('2a)answer'!$C3*('2a) male mx'!EG$2-$CO$2))</f>
        <v>9.2442253141107643E-4</v>
      </c>
      <c r="EH3" s="32">
        <f>$CN3*EXP('2a)answer'!$C3*('2a) male mx'!EH$2-$CO$2))</f>
        <v>8.952218895278757E-4</v>
      </c>
      <c r="EI3" s="32">
        <f>$CN3*EXP('2a)answer'!$C3*('2a) male mx'!EI$2-$CO$2))</f>
        <v>8.669436369822532E-4</v>
      </c>
      <c r="EJ3" s="32">
        <f>$CN3*EXP('2a)answer'!$C3*('2a) male mx'!EJ$2-$CO$2))</f>
        <v>8.3955863735681556E-4</v>
      </c>
      <c r="EK3" s="32">
        <f>$CN3*EXP('2a)answer'!$C3*('2a) male mx'!EK$2-$CO$2))</f>
        <v>8.1303867459478431E-4</v>
      </c>
      <c r="EL3" s="32">
        <f>$CN3*EXP('2a)answer'!$C3*('2a) male mx'!EL$2-$CO$2))</f>
        <v>7.8735642392766252E-4</v>
      </c>
      <c r="EM3" s="32">
        <f>$CN3*EXP('2a)answer'!$C3*('2a) male mx'!EM$2-$CO$2))</f>
        <v>7.6248542372123705E-4</v>
      </c>
      <c r="EN3" s="32">
        <f>$CN3*EXP('2a)answer'!$C3*('2a) male mx'!EN$2-$CO$2))</f>
        <v>7.384000482109082E-4</v>
      </c>
      <c r="EO3" s="32">
        <f>$CN3*EXP('2a)answer'!$C3*('2a) male mx'!EO$2-$CO$2))</f>
        <v>7.1507548109825663E-4</v>
      </c>
    </row>
    <row r="4" spans="1:145" x14ac:dyDescent="0.25">
      <c r="A4" s="31">
        <f>males!A3</f>
        <v>1</v>
      </c>
      <c r="B4" s="32">
        <f>2*(males!B3-males!B4)/(males!B3+males!B4)</f>
        <v>1.4342871723044685E-2</v>
      </c>
      <c r="C4" s="32">
        <f>2*(males!C3-males!C4)/(males!C3+males!C4)</f>
        <v>1.0787209451650187E-2</v>
      </c>
      <c r="D4" s="32">
        <f>2*(males!D3-males!D4)/(males!D3+males!D4)</f>
        <v>1.2463039064141024E-2</v>
      </c>
      <c r="E4" s="32">
        <f>2*(males!E3-males!E4)/(males!E3+males!E4)</f>
        <v>1.1598863697271802E-2</v>
      </c>
      <c r="F4" s="32">
        <f>2*(males!F3-males!F4)/(males!F3+males!F4)</f>
        <v>9.8793649437410209E-3</v>
      </c>
      <c r="G4" s="32">
        <f>2*(males!G3-males!G4)/(males!G3+males!G4)</f>
        <v>1.0781901807679966E-2</v>
      </c>
      <c r="H4" s="32">
        <f>2*(males!H3-males!H4)/(males!H3+males!H4)</f>
        <v>1.1015100312272747E-2</v>
      </c>
      <c r="I4" s="32">
        <f>2*(males!I3-males!I4)/(males!I3+males!I4)</f>
        <v>1.0751367943413854E-2</v>
      </c>
      <c r="J4" s="32">
        <f>2*(males!J3-males!J4)/(males!J3+males!J4)</f>
        <v>1.032999482967235E-2</v>
      </c>
      <c r="K4" s="32">
        <f>2*(males!K3-males!K4)/(males!K3+males!K4)</f>
        <v>9.6768894047070172E-3</v>
      </c>
      <c r="L4" s="32">
        <f>2*(males!L3-males!L4)/(males!L3+males!L4)</f>
        <v>7.0898858675642979E-3</v>
      </c>
      <c r="M4" s="32">
        <f>2*(males!M3-males!M4)/(males!M3+males!M4)</f>
        <v>7.9412598871836885E-3</v>
      </c>
      <c r="N4" s="32">
        <f>2*(males!N3-males!N4)/(males!N3+males!N4)</f>
        <v>7.3475385745775165E-3</v>
      </c>
      <c r="O4" s="32">
        <f>2*(males!O3-males!O4)/(males!O3+males!O4)</f>
        <v>8.1930480353028627E-3</v>
      </c>
      <c r="P4" s="32">
        <f>2*(males!P3-males!P4)/(males!P3+males!P4)</f>
        <v>6.9549504118339217E-3</v>
      </c>
      <c r="Q4" s="32">
        <f>2*(males!Q3-males!Q4)/(males!Q3+males!Q4)</f>
        <v>7.2357834733864099E-3</v>
      </c>
      <c r="R4" s="32">
        <f>2*(males!R3-males!R4)/(males!R3+males!R4)</f>
        <v>6.2334016039223283E-3</v>
      </c>
      <c r="S4" s="32">
        <f>2*(males!S3-males!S4)/(males!S3+males!S4)</f>
        <v>5.9553141742768176E-3</v>
      </c>
      <c r="T4" s="32">
        <f>2*(males!T3-males!T4)/(males!T3+males!T4)</f>
        <v>6.2066868663570316E-3</v>
      </c>
      <c r="U4" s="32">
        <f>2*(males!U3-males!U4)/(males!U3+males!U4)</f>
        <v>6.2176600418355201E-3</v>
      </c>
      <c r="V4" s="32">
        <f>2*(males!V3-males!V4)/(males!V3+males!V4)</f>
        <v>6.2923142375427409E-3</v>
      </c>
      <c r="W4" s="32">
        <f>2*(males!W3-males!W4)/(males!W3+males!W4)</f>
        <v>6.2964362171011208E-3</v>
      </c>
      <c r="X4" s="32">
        <f>2*(males!X3-males!X4)/(males!X3+males!X4)</f>
        <v>6.1464359571738961E-3</v>
      </c>
      <c r="Y4" s="32">
        <f>2*(males!Y3-males!Y4)/(males!Y3+males!Y4)</f>
        <v>5.0915967870985169E-3</v>
      </c>
      <c r="Z4" s="32">
        <f>2*(males!Z3-males!Z4)/(males!Z3+males!Z4)</f>
        <v>3.7309952429810654E-3</v>
      </c>
      <c r="AA4" s="32">
        <f>2*(males!AA3-males!AA4)/(males!AA3+males!AA4)</f>
        <v>3.4226684367739796E-3</v>
      </c>
      <c r="AB4" s="32">
        <f>2*(males!AB3-males!AB4)/(males!AB3+males!AB4)</f>
        <v>3.1978474036894258E-3</v>
      </c>
      <c r="AC4" s="32">
        <f>2*(males!AC3-males!AC4)/(males!AC3+males!AC4)</f>
        <v>3.3067757902677454E-3</v>
      </c>
      <c r="AD4" s="32">
        <f>2*(males!AD3-males!AD4)/(males!AD3+males!AD4)</f>
        <v>2.7311281620538085E-3</v>
      </c>
      <c r="AE4" s="32">
        <f>2*(males!AE3-males!AE4)/(males!AE3+males!AE4)</f>
        <v>3.0282430010506148E-3</v>
      </c>
      <c r="AF4" s="32">
        <f>2*(males!AF3-males!AF4)/(males!AF3+males!AF4)</f>
        <v>3.3376255472572754E-3</v>
      </c>
      <c r="AG4" s="32">
        <f>2*(males!AG3-males!AG4)/(males!AG3+males!AG4)</f>
        <v>2.7794649015348825E-3</v>
      </c>
      <c r="AH4" s="32">
        <f>2*(males!AH3-males!AH4)/(males!AH3+males!AH4)</f>
        <v>2.7030777057756444E-3</v>
      </c>
      <c r="AI4" s="32">
        <f>2*(males!AI3-males!AI4)/(males!AI3+males!AI4)</f>
        <v>2.8862696761934111E-3</v>
      </c>
      <c r="AJ4" s="32">
        <f>2*(males!AJ3-males!AJ4)/(males!AJ3+males!AJ4)</f>
        <v>2.6490338213853008E-3</v>
      </c>
      <c r="AK4" s="32">
        <f>2*(males!AK3-males!AK4)/(males!AK3+males!AK4)</f>
        <v>2.4100957372072632E-3</v>
      </c>
      <c r="AL4" s="32">
        <f>2*(males!AL3-males!AL4)/(males!AL3+males!AL4)</f>
        <v>2.5241642553715448E-3</v>
      </c>
      <c r="AM4" s="32">
        <f>2*(males!AM3-males!AM4)/(males!AM3+males!AM4)</f>
        <v>2.1512646362826147E-3</v>
      </c>
      <c r="AN4" s="32">
        <f>2*(males!AN3-males!AN4)/(males!AN3+males!AN4)</f>
        <v>2.2567574498640816E-3</v>
      </c>
      <c r="AO4" s="32">
        <f>2*(males!AO3-males!AO4)/(males!AO3+males!AO4)</f>
        <v>1.9248095667130805E-3</v>
      </c>
      <c r="AP4" s="32">
        <f>2*(males!AP3-males!AP4)/(males!AP3+males!AP4)</f>
        <v>1.9244352089752383E-3</v>
      </c>
      <c r="AQ4" s="32">
        <f>2*(males!AQ3-males!AQ4)/(males!AQ3+males!AQ4)</f>
        <v>1.5874560249076971E-3</v>
      </c>
      <c r="AR4" s="32">
        <f>2*(males!AR3-males!AR4)/(males!AR3+males!AR4)</f>
        <v>1.5754475703324809E-3</v>
      </c>
      <c r="AS4" s="32">
        <f>2*(males!AS3-males!AS4)/(males!AS3+males!AS4)</f>
        <v>1.8190737031435228E-3</v>
      </c>
      <c r="AT4" s="32">
        <f>2*(males!AT3-males!AT4)/(males!AT3+males!AT4)</f>
        <v>1.7884608505919805E-3</v>
      </c>
      <c r="AU4" s="32">
        <f>2*(males!AU3-males!AU4)/(males!AU3+males!AU4)</f>
        <v>1.8490992026398189E-3</v>
      </c>
      <c r="AV4" s="32">
        <f>2*(males!AV3-males!AV4)/(males!AV3+males!AV4)</f>
        <v>1.6652959476095852E-3</v>
      </c>
      <c r="AW4" s="32">
        <f>2*(males!AW3-males!AW4)/(males!AW3+males!AW4)</f>
        <v>1.3989798679648927E-3</v>
      </c>
      <c r="AX4" s="32">
        <f>2*(males!AX3-males!AX4)/(males!AX3+males!AX4)</f>
        <v>1.6664025640108163E-3</v>
      </c>
      <c r="AY4" s="32">
        <f>2*(males!AY3-males!AY4)/(males!AY3+males!AY4)</f>
        <v>1.6151620784478089E-3</v>
      </c>
      <c r="AZ4" s="32">
        <f>2*(males!AZ3-males!AZ4)/(males!AZ3+males!AZ4)</f>
        <v>1.4601894161795114E-3</v>
      </c>
      <c r="BA4" s="32">
        <f>2*(males!BA3-males!BA4)/(males!BA3+males!BA4)</f>
        <v>1.4686684073107049E-3</v>
      </c>
      <c r="BB4" s="32">
        <f>2*(males!BB3-males!BB4)/(males!BB3+males!BB4)</f>
        <v>1.4467209356820473E-3</v>
      </c>
      <c r="BC4" s="32">
        <f>2*(males!BC3-males!BC4)/(males!BC3+males!BC4)</f>
        <v>1.416683228610886E-3</v>
      </c>
      <c r="BD4" s="32">
        <f>2*(males!BD3-males!BD4)/(males!BD3+males!BD4)</f>
        <v>1.1179770713066104E-3</v>
      </c>
      <c r="BE4" s="32">
        <f>2*(males!BE3-males!BE4)/(males!BE3+males!BE4)</f>
        <v>1.3409591921736746E-3</v>
      </c>
      <c r="BF4" s="32">
        <f>2*(males!BF3-males!BF4)/(males!BF3+males!BF4)</f>
        <v>1.0856386243842551E-3</v>
      </c>
      <c r="BG4" s="32">
        <f>2*(males!BG3-males!BG4)/(males!BG3+males!BG4)</f>
        <v>1.0244498653507726E-3</v>
      </c>
      <c r="BH4" s="32">
        <f>2*(males!BH3-males!BH4)/(males!BH3+males!BH4)</f>
        <v>9.7260496028529742E-4</v>
      </c>
      <c r="BI4" s="32">
        <f>2*(males!BI3-males!BI4)/(males!BI3+males!BI4)</f>
        <v>1.0122379568989078E-3</v>
      </c>
      <c r="BJ4" s="32">
        <f>2*(males!BJ3-males!BJ4)/(males!BJ3+males!BJ4)</f>
        <v>8.1995839470367618E-4</v>
      </c>
      <c r="BK4" s="32">
        <f>2*(males!BK3-males!BK4)/(males!BK3+males!BK4)</f>
        <v>9.6131953755470667E-4</v>
      </c>
      <c r="BL4" s="32">
        <f>2*(males!BL3-males!BL4)/(males!BL3+males!BL4)</f>
        <v>7.4818514549167899E-4</v>
      </c>
      <c r="BM4" s="32">
        <f>2*(males!BM3-males!BM4)/(males!BM3+males!BM4)</f>
        <v>8.9995803566462909E-4</v>
      </c>
      <c r="BN4" s="32">
        <f>2*(males!BN3-males!BN4)/(males!BN3+males!BN4)</f>
        <v>7.9908156195157966E-4</v>
      </c>
      <c r="BO4" s="32">
        <f>2*(males!BO3-males!BO4)/(males!BO3+males!BO4)</f>
        <v>7.1745072578730115E-4</v>
      </c>
      <c r="BP4" s="32">
        <f>2*(males!BP3-males!BP4)/(males!BP3+males!BP4)</f>
        <v>7.2755198965259392E-4</v>
      </c>
      <c r="BQ4" s="32">
        <f>2*(males!BQ3-males!BQ4)/(males!BQ3+males!BQ4)</f>
        <v>6.5629054487260387E-4</v>
      </c>
      <c r="BR4" s="32">
        <f>2*(males!BR3-males!BR4)/(males!BR3+males!BR4)</f>
        <v>7.4728603887907097E-4</v>
      </c>
      <c r="BS4" s="32">
        <f>2*(males!BS3-males!BS4)/(males!BS3+males!BS4)</f>
        <v>6.4585141380911059E-4</v>
      </c>
      <c r="BT4" s="32">
        <f>2*(males!BT3-males!BT4)/(males!BT3+males!BT4)</f>
        <v>6.0483870967741938E-4</v>
      </c>
      <c r="BU4" s="32">
        <f>2*(males!BU3-males!BU4)/(males!BU3+males!BU4)</f>
        <v>6.3520550914746346E-4</v>
      </c>
      <c r="BV4" s="32">
        <f>2*(males!BV3-males!BV4)/(males!BV3+males!BV4)</f>
        <v>7.4526905219904729E-4</v>
      </c>
      <c r="BW4" s="32">
        <f>2*(males!BW3-males!BW4)/(males!BW3+males!BW4)</f>
        <v>5.336313614144252E-4</v>
      </c>
      <c r="BX4" s="32">
        <f>2*(males!BX3-males!BX4)/(males!BX3+males!BX4)</f>
        <v>6.039315946813758E-4</v>
      </c>
      <c r="BY4" s="32">
        <f>2*(males!BY3-males!BY4)/(males!BY3+males!BY4)</f>
        <v>5.2344953241863885E-4</v>
      </c>
      <c r="BZ4" s="32">
        <f>2*(males!BZ3-males!BZ4)/(males!BZ3+males!BZ4)</f>
        <v>6.2385542653599238E-4</v>
      </c>
      <c r="CA4" s="32">
        <f>2*(males!CA3-males!CA4)/(males!CA3+males!CA4)</f>
        <v>5.633292760212858E-4</v>
      </c>
      <c r="CB4" s="32">
        <f>2*(males!CB3-males!CB4)/(males!CB3+males!CB4)</f>
        <v>5.4358767867928324E-4</v>
      </c>
      <c r="CC4" s="32">
        <f>2*(males!CC3-males!CC4)/(males!CC3+males!CC4)</f>
        <v>4.5259108395564606E-4</v>
      </c>
      <c r="CD4" s="32">
        <f>2*(males!CD3-males!CD4)/(males!CD3+males!CD4)</f>
        <v>3.6217668185796638E-4</v>
      </c>
      <c r="CE4" s="32">
        <f>2*(males!CE3-males!CE4)/(males!CE3+males!CE4)</f>
        <v>4.6255329418389511E-4</v>
      </c>
      <c r="CF4" s="32">
        <f>2*(males!CF3-males!CF4)/(males!CF3+males!CF4)</f>
        <v>4.424645274177167E-4</v>
      </c>
      <c r="CG4" s="32">
        <f>2*(males!CG3-males!CG4)/(males!CG3+males!CG4)</f>
        <v>5.0271971365085108E-4</v>
      </c>
      <c r="CH4" s="32">
        <f>2*(males!CH3-males!CH4)/(males!CH3+males!CH4)</f>
        <v>4.5254556882463859E-4</v>
      </c>
      <c r="CI4" s="32">
        <f>2*(males!CI3-males!CI4)/(males!CI3+males!CI4)</f>
        <v>3.3182336941493508E-4</v>
      </c>
      <c r="CJ4" s="32">
        <f>2*(males!CJ3-males!CJ4)/(males!CJ3+males!CJ4)</f>
        <v>3.7179016966694633E-4</v>
      </c>
      <c r="CK4" s="32">
        <f>2*(males!CK3-males!CK4)/(males!CK3+males!CK4)</f>
        <v>3.9191450234395017E-4</v>
      </c>
      <c r="CL4" s="32">
        <f>2*(males!CL3-males!CL4)/(males!CL3+males!CL4)</f>
        <v>3.3161996352180402E-4</v>
      </c>
      <c r="CM4" s="32">
        <f>2*(males!CM3-males!CM4)/(males!CM3+males!CM4)</f>
        <v>3.5173935109114574E-4</v>
      </c>
      <c r="CN4" s="32">
        <f>2*(males!CN3-males!CN4)/(males!CN3+males!CN4)</f>
        <v>3.4148203201896229E-4</v>
      </c>
      <c r="CO4" s="12"/>
      <c r="CP4" s="31">
        <v>1</v>
      </c>
      <c r="CQ4" s="32">
        <f>$CN4*EXP('2a)answer'!$C4*('2a) male mx'!CQ$2-$CO$2))</f>
        <v>2.7745099537813202E-4</v>
      </c>
      <c r="CR4" s="32">
        <f>$CN4*EXP('2a)answer'!$C4*('2a) male mx'!CR$2-$CO$2))</f>
        <v>2.6616440364625736E-4</v>
      </c>
      <c r="CS4" s="32">
        <f>$CN4*EXP('2a)answer'!$C4*('2a) male mx'!CS$2-$CO$2))</f>
        <v>2.5533694579764164E-4</v>
      </c>
      <c r="CT4" s="32">
        <f>$CN4*EXP('2a)answer'!$C4*('2a) male mx'!CT$2-$CO$2))</f>
        <v>2.4494994445582225E-4</v>
      </c>
      <c r="CU4" s="32">
        <f>$CN4*EXP('2a)answer'!$C4*('2a) male mx'!CU$2-$CO$2))</f>
        <v>2.3498548203228559E-4</v>
      </c>
      <c r="CV4" s="32">
        <f>$CN4*EXP('2a)answer'!$C4*('2a) male mx'!CV$2-$CO$2))</f>
        <v>2.2542636981860774E-4</v>
      </c>
      <c r="CW4" s="32">
        <f>$CN4*EXP('2a)answer'!$C4*('2a) male mx'!CW$2-$CO$2))</f>
        <v>2.1625611833591383E-4</v>
      </c>
      <c r="CX4" s="32">
        <f>$CN4*EXP('2a)answer'!$C4*('2a) male mx'!CX$2-$CO$2))</f>
        <v>2.0745890889050915E-4</v>
      </c>
      <c r="CY4" s="32">
        <f>$CN4*EXP('2a)answer'!$C4*('2a) male mx'!CY$2-$CO$2))</f>
        <v>1.9901956628661554E-4</v>
      </c>
      <c r="CZ4" s="32">
        <f>$CN4*EXP('2a)answer'!$C4*('2a) male mx'!CZ$2-$CO$2))</f>
        <v>1.9092353264914228E-4</v>
      </c>
      <c r="DA4" s="32">
        <f>$CN4*EXP('2a)answer'!$C4*('2a) male mx'!DA$2-$CO$2))</f>
        <v>1.8315684231133585E-4</v>
      </c>
      <c r="DB4" s="32">
        <f>$CN4*EXP('2a)answer'!$C4*('2a) male mx'!DB$2-$CO$2))</f>
        <v>1.7570609772398982E-4</v>
      </c>
      <c r="DC4" s="32">
        <f>$CN4*EXP('2a)answer'!$C4*('2a) male mx'!DC$2-$CO$2))</f>
        <v>1.6855844634465779E-4</v>
      </c>
      <c r="DD4" s="32">
        <f>$CN4*EXP('2a)answer'!$C4*('2a) male mx'!DD$2-$CO$2))</f>
        <v>1.6170155846700413E-4</v>
      </c>
      <c r="DE4" s="32">
        <f>$CN4*EXP('2a)answer'!$C4*('2a) male mx'!DE$2-$CO$2))</f>
        <v>1.5512360595204704E-4</v>
      </c>
      <c r="DF4" s="32">
        <f>$CN4*EXP('2a)answer'!$C4*('2a) male mx'!DF$2-$CO$2))</f>
        <v>1.4881324182460605E-4</v>
      </c>
      <c r="DG4" s="32">
        <f>$CN4*EXP('2a)answer'!$C4*('2a) male mx'!DG$2-$CO$2))</f>
        <v>1.4275958069975776E-4</v>
      </c>
      <c r="DH4" s="32">
        <f>$CN4*EXP('2a)answer'!$C4*('2a) male mx'!DH$2-$CO$2))</f>
        <v>1.3695218000553492E-4</v>
      </c>
      <c r="DI4" s="32">
        <f>$CN4*EXP('2a)answer'!$C4*('2a) male mx'!DI$2-$CO$2))</f>
        <v>1.3138102196947869E-4</v>
      </c>
      <c r="DJ4" s="32">
        <f>$CN4*EXP('2a)answer'!$C4*('2a) male mx'!DJ$2-$CO$2))</f>
        <v>1.2603649633797023E-4</v>
      </c>
      <c r="DK4" s="32">
        <f>$CN4*EXP('2a)answer'!$C4*('2a) male mx'!DK$2-$CO$2))</f>
        <v>1.209093837985329E-4</v>
      </c>
      <c r="DL4" s="32">
        <f>$CN4*EXP('2a)answer'!$C4*('2a) male mx'!DL$2-$CO$2))</f>
        <v>1.1599084007650834E-4</v>
      </c>
      <c r="DM4" s="32">
        <f>$CN4*EXP('2a)answer'!$C4*('2a) male mx'!DM$2-$CO$2))</f>
        <v>1.1127238067867302E-4</v>
      </c>
      <c r="DN4" s="32">
        <f>$CN4*EXP('2a)answer'!$C4*('2a) male mx'!DN$2-$CO$2))</f>
        <v>1.0674586625747838E-4</v>
      </c>
      <c r="DO4" s="32">
        <f>$CN4*EXP('2a)answer'!$C4*('2a) male mx'!DO$2-$CO$2))</f>
        <v>1.0240348857066753E-4</v>
      </c>
      <c r="DP4" s="32">
        <f>$CN4*EXP('2a)answer'!$C4*('2a) male mx'!DP$2-$CO$2))</f>
        <v>9.8237757012048982E-5</v>
      </c>
      <c r="DQ4" s="32">
        <f>$CN4*EXP('2a)answer'!$C4*('2a) male mx'!DQ$2-$CO$2))</f>
        <v>9.4241485690192743E-5</v>
      </c>
      <c r="DR4" s="32">
        <f>$CN4*EXP('2a)answer'!$C4*('2a) male mx'!DR$2-$CO$2))</f>
        <v>9.0407781032759928E-5</v>
      </c>
      <c r="DS4" s="32">
        <f>$CN4*EXP('2a)answer'!$C4*('2a) male mx'!DS$2-$CO$2))</f>
        <v>8.6730029895083104E-5</v>
      </c>
      <c r="DT4" s="32">
        <f>$CN4*EXP('2a)answer'!$C4*('2a) male mx'!DT$2-$CO$2))</f>
        <v>8.3201888152484641E-5</v>
      </c>
      <c r="DU4" s="32">
        <f>$CN4*EXP('2a)answer'!$C4*('2a) male mx'!DU$2-$CO$2))</f>
        <v>7.9817269756654567E-5</v>
      </c>
      <c r="DV4" s="32">
        <f>$CN4*EXP('2a)answer'!$C4*('2a) male mx'!DV$2-$CO$2))</f>
        <v>7.6570336237210892E-5</v>
      </c>
      <c r="DW4" s="32">
        <f>$CN4*EXP('2a)answer'!$C4*('2a) male mx'!DW$2-$CO$2))</f>
        <v>7.3455486630331863E-5</v>
      </c>
      <c r="DX4" s="32">
        <f>$CN4*EXP('2a)answer'!$C4*('2a) male mx'!DX$2-$CO$2))</f>
        <v>7.0467347817087308E-5</v>
      </c>
      <c r="DY4" s="32">
        <f>$CN4*EXP('2a)answer'!$C4*('2a) male mx'!DY$2-$CO$2))</f>
        <v>6.7600765254802672E-5</v>
      </c>
      <c r="DZ4" s="32">
        <f>$CN4*EXP('2a)answer'!$C4*('2a) male mx'!DZ$2-$CO$2))</f>
        <v>6.4850794085467321E-5</v>
      </c>
      <c r="EA4" s="32">
        <f>$CN4*EXP('2a)answer'!$C4*('2a) male mx'!EA$2-$CO$2))</f>
        <v>6.2212690605849261E-5</v>
      </c>
      <c r="EB4" s="32">
        <f>$CN4*EXP('2a)answer'!$C4*('2a) male mx'!EB$2-$CO$2))</f>
        <v>5.9681904084601854E-5</v>
      </c>
      <c r="EC4" s="32">
        <f>$CN4*EXP('2a)answer'!$C4*('2a) male mx'!EC$2-$CO$2))</f>
        <v>5.7254068912247332E-5</v>
      </c>
      <c r="ED4" s="32">
        <f>$CN4*EXP('2a)answer'!$C4*('2a) male mx'!ED$2-$CO$2))</f>
        <v>5.4924997070495752E-5</v>
      </c>
      <c r="EE4" s="32">
        <f>$CN4*EXP('2a)answer'!$C4*('2a) male mx'!EE$2-$CO$2))</f>
        <v>5.2690670907908993E-5</v>
      </c>
      <c r="EF4" s="32">
        <f>$CN4*EXP('2a)answer'!$C4*('2a) male mx'!EF$2-$CO$2))</f>
        <v>5.054723620944762E-5</v>
      </c>
      <c r="EG4" s="32">
        <f>$CN4*EXP('2a)answer'!$C4*('2a) male mx'!EG$2-$CO$2))</f>
        <v>4.8490995547945817E-5</v>
      </c>
      <c r="EH4" s="32">
        <f>$CN4*EXP('2a)answer'!$C4*('2a) male mx'!EH$2-$CO$2))</f>
        <v>4.6518401906045497E-5</v>
      </c>
      <c r="EI4" s="32">
        <f>$CN4*EXP('2a)answer'!$C4*('2a) male mx'!EI$2-$CO$2))</f>
        <v>4.4626052557587625E-5</v>
      </c>
      <c r="EJ4" s="32">
        <f>$CN4*EXP('2a)answer'!$C4*('2a) male mx'!EJ$2-$CO$2))</f>
        <v>4.2810683197905833E-5</v>
      </c>
      <c r="EK4" s="32">
        <f>$CN4*EXP('2a)answer'!$C4*('2a) male mx'!EK$2-$CO$2))</f>
        <v>4.1069162312897439E-5</v>
      </c>
      <c r="EL4" s="32">
        <f>$CN4*EXP('2a)answer'!$C4*('2a) male mx'!EL$2-$CO$2))</f>
        <v>3.9398485777158101E-5</v>
      </c>
      <c r="EM4" s="32">
        <f>$CN4*EXP('2a)answer'!$C4*('2a) male mx'!EM$2-$CO$2))</f>
        <v>3.7795771671862436E-5</v>
      </c>
      <c r="EN4" s="32">
        <f>$CN4*EXP('2a)answer'!$C4*('2a) male mx'!EN$2-$CO$2))</f>
        <v>3.6258255313450825E-5</v>
      </c>
      <c r="EO4" s="32">
        <f>$CN4*EXP('2a)answer'!$C4*('2a) male mx'!EO$2-$CO$2))</f>
        <v>3.4783284484547284E-5</v>
      </c>
    </row>
    <row r="5" spans="1:145" x14ac:dyDescent="0.25">
      <c r="A5" s="31">
        <f>males!A4</f>
        <v>2</v>
      </c>
      <c r="B5" s="32">
        <f>2*(males!B4-males!B5)/(males!B4+males!B5)</f>
        <v>6.0439530304775384E-3</v>
      </c>
      <c r="C5" s="32">
        <f>2*(males!C4-males!C5)/(males!C4+males!C5)</f>
        <v>4.7130385077894556E-3</v>
      </c>
      <c r="D5" s="32">
        <f>2*(males!D4-males!D5)/(males!D4+males!D5)</f>
        <v>5.020374898125509E-3</v>
      </c>
      <c r="E5" s="32">
        <f>2*(males!E4-males!E5)/(males!E4+males!E5)</f>
        <v>4.4738861212271844E-3</v>
      </c>
      <c r="F5" s="32">
        <f>2*(males!F4-males!F5)/(males!F4+males!F5)</f>
        <v>3.8176353244183483E-3</v>
      </c>
      <c r="G5" s="32">
        <f>2*(males!G4-males!G5)/(males!G4+males!G5)</f>
        <v>4.3974046690090753E-3</v>
      </c>
      <c r="H5" s="32">
        <f>2*(males!H4-males!H5)/(males!H4+males!H5)</f>
        <v>4.4834833216575954E-3</v>
      </c>
      <c r="I5" s="32">
        <f>2*(males!I4-males!I5)/(males!I4+males!I5)</f>
        <v>5.0147429137162901E-3</v>
      </c>
      <c r="J5" s="32">
        <f>2*(males!J4-males!J5)/(males!J4+males!J5)</f>
        <v>4.8553075386168817E-3</v>
      </c>
      <c r="K5" s="32">
        <f>2*(males!K4-males!K5)/(males!K4+males!K5)</f>
        <v>4.5688422041461176E-3</v>
      </c>
      <c r="L5" s="32">
        <f>2*(males!L4-males!L5)/(males!L4+males!L5)</f>
        <v>4.2527531816306452E-3</v>
      </c>
      <c r="M5" s="32">
        <f>2*(males!M4-males!M5)/(males!M4+males!M5)</f>
        <v>3.8779553559635453E-3</v>
      </c>
      <c r="N5" s="32">
        <f>2*(males!N4-males!N5)/(males!N4+males!N5)</f>
        <v>3.8104486513017275E-3</v>
      </c>
      <c r="O5" s="32">
        <f>2*(males!O4-males!O5)/(males!O4+males!O5)</f>
        <v>3.7763869735865071E-3</v>
      </c>
      <c r="P5" s="32">
        <f>2*(males!P4-males!P5)/(males!P4+males!P5)</f>
        <v>3.6332527117373076E-3</v>
      </c>
      <c r="Q5" s="32">
        <f>2*(males!Q4-males!Q5)/(males!Q4+males!Q5)</f>
        <v>3.754170566245248E-3</v>
      </c>
      <c r="R5" s="32">
        <f>2*(males!R4-males!R5)/(males!R4+males!R5)</f>
        <v>3.3580184533114378E-3</v>
      </c>
      <c r="S5" s="32">
        <f>2*(males!S4-males!S5)/(males!S4+males!S5)</f>
        <v>3.7929472253537449E-3</v>
      </c>
      <c r="T5" s="32">
        <f>2*(males!T4-males!T5)/(males!T4+males!T5)</f>
        <v>3.1073074391046742E-3</v>
      </c>
      <c r="U5" s="32">
        <f>2*(males!U4-males!U5)/(males!U4+males!U5)</f>
        <v>3.0759182985536865E-3</v>
      </c>
      <c r="V5" s="32">
        <f>2*(males!V4-males!V5)/(males!V4+males!V5)</f>
        <v>3.17693188594709E-3</v>
      </c>
      <c r="W5" s="32">
        <f>2*(males!W4-males!W5)/(males!W4+males!W5)</f>
        <v>3.1314744816460802E-3</v>
      </c>
      <c r="X5" s="32">
        <f>2*(males!X4-males!X5)/(males!X4+males!X5)</f>
        <v>3.5142358115359527E-3</v>
      </c>
      <c r="Y5" s="32">
        <f>2*(males!Y4-males!Y5)/(males!Y4+males!Y5)</f>
        <v>2.7017864128308774E-3</v>
      </c>
      <c r="Z5" s="32">
        <f>2*(males!Z4-males!Z5)/(males!Z4+males!Z5)</f>
        <v>2.3389624362632738E-3</v>
      </c>
      <c r="AA5" s="32">
        <f>2*(males!AA4-males!AA5)/(males!AA4+males!AA5)</f>
        <v>2.090472748451646E-3</v>
      </c>
      <c r="AB5" s="32">
        <f>2*(males!AB4-males!AB5)/(males!AB4+males!AB5)</f>
        <v>1.8571643486696373E-3</v>
      </c>
      <c r="AC5" s="32">
        <f>2*(males!AC4-males!AC5)/(males!AC4+males!AC5)</f>
        <v>1.9789567478798744E-3</v>
      </c>
      <c r="AD5" s="32">
        <f>2*(males!AD4-males!AD5)/(males!AD4+males!AD5)</f>
        <v>1.7249660429588848E-3</v>
      </c>
      <c r="AE5" s="32">
        <f>2*(males!AE4-males!AE5)/(males!AE4+males!AE5)</f>
        <v>1.8172243962375195E-3</v>
      </c>
      <c r="AF5" s="32">
        <f>2*(males!AF4-males!AF5)/(males!AF4+males!AF5)</f>
        <v>1.7867009548005969E-3</v>
      </c>
      <c r="AG5" s="32">
        <f>2*(males!AG4-males!AG5)/(males!AG4+males!AG5)</f>
        <v>1.7953136123979819E-3</v>
      </c>
      <c r="AH5" s="32">
        <f>2*(males!AH4-males!AH5)/(males!AH4+males!AH5)</f>
        <v>1.7614429410946699E-3</v>
      </c>
      <c r="AI5" s="32">
        <f>2*(males!AI4-males!AI5)/(males!AI4+males!AI5)</f>
        <v>1.8326332262581335E-3</v>
      </c>
      <c r="AJ5" s="32">
        <f>2*(males!AJ4-males!AJ5)/(males!AJ4+males!AJ5)</f>
        <v>1.7287329827847008E-3</v>
      </c>
      <c r="AK5" s="32">
        <f>2*(males!AK4-males!AK5)/(males!AK4+males!AK5)</f>
        <v>1.3665904595545736E-3</v>
      </c>
      <c r="AL5" s="32">
        <f>2*(males!AL4-males!AL5)/(males!AL4+males!AL5)</f>
        <v>1.5525475660475327E-3</v>
      </c>
      <c r="AM5" s="32">
        <f>2*(males!AM4-males!AM5)/(males!AM4+males!AM5)</f>
        <v>1.5394562640475384E-3</v>
      </c>
      <c r="AN5" s="32">
        <f>2*(males!AN4-males!AN5)/(males!AN4+males!AN5)</f>
        <v>1.2639561828523278E-3</v>
      </c>
      <c r="AO5" s="32">
        <f>2*(males!AO4-males!AO5)/(males!AO4+males!AO5)</f>
        <v>1.2202812799622636E-3</v>
      </c>
      <c r="AP5" s="32">
        <f>2*(males!AP4-males!AP5)/(males!AP4+males!AP5)</f>
        <v>1.1379771686923002E-3</v>
      </c>
      <c r="AQ5" s="32">
        <f>2*(males!AQ4-males!AQ5)/(males!AQ4+males!AQ5)</f>
        <v>1.2307313621119349E-3</v>
      </c>
      <c r="AR5" s="32">
        <f>2*(males!AR4-males!AR5)/(males!AR4+males!AR5)</f>
        <v>9.3211441448362402E-4</v>
      </c>
      <c r="AS5" s="32">
        <f>2*(males!AS4-males!AS5)/(males!AS4+males!AS5)</f>
        <v>1.0029269091430093E-3</v>
      </c>
      <c r="AT5" s="32">
        <f>2*(males!AT4-males!AT5)/(males!AT4+males!AT5)</f>
        <v>1.0131764103876166E-3</v>
      </c>
      <c r="AU5" s="32">
        <f>2*(males!AU4-males!AU5)/(males!AU4+males!AU5)</f>
        <v>1.0025985718085651E-3</v>
      </c>
      <c r="AV5" s="32">
        <f>2*(males!AV4-males!AV5)/(males!AV4+males!AV5)</f>
        <v>1.033263937554029E-3</v>
      </c>
      <c r="AW5" s="32">
        <f>2*(males!AW4-males!AW5)/(males!AW4+males!AW5)</f>
        <v>1.042848817593473E-3</v>
      </c>
      <c r="AX5" s="32">
        <f>2*(males!AX4-males!AX5)/(males!AX4+males!AX5)</f>
        <v>7.6768359153091465E-4</v>
      </c>
      <c r="AY5" s="32">
        <f>2*(males!AY4-males!AY5)/(males!AY4+males!AY5)</f>
        <v>1.0645702821111248E-3</v>
      </c>
      <c r="AZ5" s="32">
        <f>2*(males!AZ4-males!AZ5)/(males!AZ4+males!AZ5)</f>
        <v>9.2009487200458008E-4</v>
      </c>
      <c r="BA5" s="32">
        <f>2*(males!BA4-males!BA5)/(males!BA4+males!BA5)</f>
        <v>9.3944654344940259E-4</v>
      </c>
      <c r="BB5" s="32">
        <f>2*(males!BB4-males!BB5)/(males!BB4+males!BB5)</f>
        <v>1.0506934066438506E-3</v>
      </c>
      <c r="BC5" s="32">
        <f>2*(males!BC4-males!BC5)/(males!BC4+males!BC5)</f>
        <v>1.1021195391507557E-3</v>
      </c>
      <c r="BD5" s="32">
        <f>2*(males!BD4-males!BD5)/(males!BD4+males!BD5)</f>
        <v>8.6474828194863396E-4</v>
      </c>
      <c r="BE5" s="32">
        <f>2*(males!BE4-males!BE5)/(males!BE4+males!BE5)</f>
        <v>7.9323109465891063E-4</v>
      </c>
      <c r="BF5" s="32">
        <f>2*(males!BF4-males!BF5)/(males!BF4+males!BF5)</f>
        <v>7.6166489791151489E-4</v>
      </c>
      <c r="BG5" s="32">
        <f>2*(males!BG4-males!BG5)/(males!BG4+males!BG5)</f>
        <v>6.3954521229348015E-4</v>
      </c>
      <c r="BH5" s="32">
        <f>2*(males!BH4-males!BH5)/(males!BH4+males!BH5)</f>
        <v>5.6779007989617549E-4</v>
      </c>
      <c r="BI5" s="32">
        <f>2*(males!BI4-males!BI5)/(males!BI4+males!BI5)</f>
        <v>5.9770138231107826E-4</v>
      </c>
      <c r="BJ5" s="32">
        <f>2*(males!BJ4-males!BJ5)/(males!BJ4+males!BJ5)</f>
        <v>6.07810363166692E-4</v>
      </c>
      <c r="BK5" s="32">
        <f>2*(males!BK4-males!BK5)/(males!BK4+males!BK5)</f>
        <v>6.2788625131653564E-4</v>
      </c>
      <c r="BL5" s="32">
        <f>2*(males!BL4-males!BL5)/(males!BL4+males!BL5)</f>
        <v>6.7789407652108803E-4</v>
      </c>
      <c r="BM5" s="32">
        <f>2*(males!BM4-males!BM5)/(males!BM4+males!BM5)</f>
        <v>6.5778488410336334E-4</v>
      </c>
      <c r="BN5" s="32">
        <f>2*(males!BN4-males!BN5)/(males!BN4+males!BN5)</f>
        <v>4.9595392689234254E-4</v>
      </c>
      <c r="BO5" s="32">
        <f>2*(males!BO4-males!BO5)/(males!BO4+males!BO5)</f>
        <v>4.9544243515012407E-4</v>
      </c>
      <c r="BP5" s="32">
        <f>2*(males!BP4-males!BP5)/(males!BP4+males!BP5)</f>
        <v>6.1681269622985882E-4</v>
      </c>
      <c r="BQ5" s="32">
        <f>2*(males!BQ4-males!BQ5)/(males!BQ4+males!BQ5)</f>
        <v>4.849219578724049E-4</v>
      </c>
      <c r="BR5" s="32">
        <f>2*(males!BR4-males!BR5)/(males!BR4+males!BR5)</f>
        <v>5.0523933187150748E-4</v>
      </c>
      <c r="BS5" s="32">
        <f>2*(males!BS4-males!BS5)/(males!BS4+males!BS5)</f>
        <v>4.7456292249983595E-4</v>
      </c>
      <c r="BT5" s="32">
        <f>2*(males!BT4-males!BT5)/(males!BT4+males!BT5)</f>
        <v>4.3369289500093297E-4</v>
      </c>
      <c r="BU5" s="32">
        <f>2*(males!BU4-males!BU5)/(males!BU4+males!BU5)</f>
        <v>4.8423707440100884E-4</v>
      </c>
      <c r="BV5" s="32">
        <f>2*(males!BV4-males!BV5)/(males!BV4+males!BV5)</f>
        <v>4.5347589271768103E-4</v>
      </c>
      <c r="BW5" s="32">
        <f>2*(males!BW4-males!BW5)/(males!BW4+males!BW5)</f>
        <v>3.5255425558168932E-4</v>
      </c>
      <c r="BX5" s="32">
        <f>2*(males!BX4-males!BX5)/(males!BX4+males!BX5)</f>
        <v>4.4311509914700343E-4</v>
      </c>
      <c r="BY5" s="32">
        <f>2*(males!BY4-males!BY5)/(males!BY4+males!BY5)</f>
        <v>4.4313294995619026E-4</v>
      </c>
      <c r="BZ5" s="32">
        <f>2*(males!BZ4-males!BZ5)/(males!BZ4+males!BZ5)</f>
        <v>3.4227958201622809E-4</v>
      </c>
      <c r="CA5" s="32">
        <f>2*(males!CA4-males!CA5)/(males!CA4+males!CA5)</f>
        <v>4.3277190404541083E-4</v>
      </c>
      <c r="CB5" s="32">
        <f>2*(males!CB4-males!CB5)/(males!CB4+males!CB5)</f>
        <v>3.0212088863824043E-4</v>
      </c>
      <c r="CC5" s="32">
        <f>2*(males!CC4-males!CC5)/(males!CC4+males!CC5)</f>
        <v>3.7228396210752971E-4</v>
      </c>
      <c r="CD5" s="32">
        <f>2*(males!CD4-males!CD5)/(males!CD4+males!CD5)</f>
        <v>3.723738835073594E-4</v>
      </c>
      <c r="CE5" s="32">
        <f>2*(males!CE4-males!CE5)/(males!CE4+males!CE5)</f>
        <v>3.4202478673748594E-4</v>
      </c>
      <c r="CF5" s="32">
        <f>2*(males!CF4-males!CF5)/(males!CF4+males!CF5)</f>
        <v>2.5148754885145636E-4</v>
      </c>
      <c r="CG5" s="32">
        <f>2*(males!CG4-males!CG5)/(males!CG4+males!CG5)</f>
        <v>2.2127676694527423E-4</v>
      </c>
      <c r="CH5" s="32">
        <f>2*(males!CH4-males!CH5)/(males!CH4+males!CH5)</f>
        <v>2.9174903546762846E-4</v>
      </c>
      <c r="CI5" s="32">
        <f>2*(males!CI4-males!CI5)/(males!CI4+males!CI5)</f>
        <v>2.5145466523840415E-4</v>
      </c>
      <c r="CJ5" s="32">
        <f>2*(males!CJ4-males!CJ5)/(males!CJ4+males!CJ5)</f>
        <v>2.8144663570753672E-4</v>
      </c>
      <c r="CK5" s="32">
        <f>2*(males!CK4-males!CK5)/(males!CK4+males!CK5)</f>
        <v>2.312010896607878E-4</v>
      </c>
      <c r="CL5" s="32">
        <f>2*(males!CL4-males!CL5)/(males!CL4+males!CL5)</f>
        <v>2.4124724827357438E-4</v>
      </c>
      <c r="CM5" s="32">
        <f>2*(males!CM4-males!CM5)/(males!CM4+males!CM5)</f>
        <v>2.2115664927571197E-4</v>
      </c>
      <c r="CN5" s="32">
        <f>2*(males!CN4-males!CN5)/(males!CN4+males!CN5)</f>
        <v>1.7078475595360681E-4</v>
      </c>
      <c r="CO5" s="12"/>
      <c r="CP5" s="31">
        <v>2</v>
      </c>
      <c r="CQ5" s="32">
        <f>$CN5*EXP('2a)answer'!$C5*('2a) male mx'!CQ$2-$CO$2))</f>
        <v>1.4008791138207533E-4</v>
      </c>
      <c r="CR5" s="32">
        <f>$CN5*EXP('2a)answer'!$C5*('2a) male mx'!CR$2-$CO$2))</f>
        <v>1.3464522973362153E-4</v>
      </c>
      <c r="CS5" s="32">
        <f>$CN5*EXP('2a)answer'!$C5*('2a) male mx'!CS$2-$CO$2))</f>
        <v>1.2941400661313179E-4</v>
      </c>
      <c r="CT5" s="32">
        <f>$CN5*EXP('2a)answer'!$C5*('2a) male mx'!CT$2-$CO$2))</f>
        <v>1.2438602645483603E-4</v>
      </c>
      <c r="CU5" s="32">
        <f>$CN5*EXP('2a)answer'!$C5*('2a) male mx'!CU$2-$CO$2))</f>
        <v>1.195533928833111E-4</v>
      </c>
      <c r="CV5" s="32">
        <f>$CN5*EXP('2a)answer'!$C5*('2a) male mx'!CV$2-$CO$2))</f>
        <v>1.1490851631232921E-4</v>
      </c>
      <c r="CW5" s="32">
        <f>$CN5*EXP('2a)answer'!$C5*('2a) male mx'!CW$2-$CO$2))</f>
        <v>1.1044410202551452E-4</v>
      </c>
      <c r="CX5" s="32">
        <f>$CN5*EXP('2a)answer'!$C5*('2a) male mx'!CX$2-$CO$2))</f>
        <v>1.061531387200887E-4</v>
      </c>
      <c r="CY5" s="32">
        <f>$CN5*EXP('2a)answer'!$C5*('2a) male mx'!CY$2-$CO$2))</f>
        <v>1.0202888749571415E-4</v>
      </c>
      <c r="CZ5" s="32">
        <f>$CN5*EXP('2a)answer'!$C5*('2a) male mx'!CZ$2-$CO$2))</f>
        <v>9.8064871271141214E-5</v>
      </c>
      <c r="DA5" s="32">
        <f>$CN5*EXP('2a)answer'!$C5*('2a) male mx'!DA$2-$CO$2))</f>
        <v>9.425486461203901E-5</v>
      </c>
      <c r="DB5" s="32">
        <f>$CN5*EXP('2a)answer'!$C5*('2a) male mx'!DB$2-$CO$2))</f>
        <v>9.0592883954034267E-5</v>
      </c>
      <c r="DC5" s="32">
        <f>$CN5*EXP('2a)answer'!$C5*('2a) male mx'!DC$2-$CO$2))</f>
        <v>8.7073178205603673E-5</v>
      </c>
      <c r="DD5" s="32">
        <f>$CN5*EXP('2a)answer'!$C5*('2a) male mx'!DD$2-$CO$2))</f>
        <v>8.3690219716061744E-5</v>
      </c>
      <c r="DE5" s="32">
        <f>$CN5*EXP('2a)answer'!$C5*('2a) male mx'!DE$2-$CO$2))</f>
        <v>8.0438695594459641E-5</v>
      </c>
      <c r="DF5" s="32">
        <f>$CN5*EXP('2a)answer'!$C5*('2a) male mx'!DF$2-$CO$2))</f>
        <v>7.7313499365761019E-5</v>
      </c>
      <c r="DG5" s="32">
        <f>$CN5*EXP('2a)answer'!$C5*('2a) male mx'!DG$2-$CO$2))</f>
        <v>7.430972295119157E-5</v>
      </c>
      <c r="DH5" s="32">
        <f>$CN5*EXP('2a)answer'!$C5*('2a) male mx'!DH$2-$CO$2))</f>
        <v>7.1422648960167053E-5</v>
      </c>
      <c r="DI5" s="32">
        <f>$CN5*EXP('2a)answer'!$C5*('2a) male mx'!DI$2-$CO$2))</f>
        <v>6.8647743281694652E-5</v>
      </c>
      <c r="DJ5" s="32">
        <f>$CN5*EXP('2a)answer'!$C5*('2a) male mx'!DJ$2-$CO$2))</f>
        <v>6.5980647963612441E-5</v>
      </c>
      <c r="DK5" s="32">
        <f>$CN5*EXP('2a)answer'!$C5*('2a) male mx'!DK$2-$CO$2))</f>
        <v>6.3417174368483986E-5</v>
      </c>
      <c r="DL5" s="32">
        <f>$CN5*EXP('2a)answer'!$C5*('2a) male mx'!DL$2-$CO$2))</f>
        <v>6.0953296595399374E-5</v>
      </c>
      <c r="DM5" s="32">
        <f>$CN5*EXP('2a)answer'!$C5*('2a) male mx'!DM$2-$CO$2))</f>
        <v>5.8585145157351798E-5</v>
      </c>
      <c r="DN5" s="32">
        <f>$CN5*EXP('2a)answer'!$C5*('2a) male mx'!DN$2-$CO$2))</f>
        <v>5.6309000904260166E-5</v>
      </c>
      <c r="DO5" s="32">
        <f>$CN5*EXP('2a)answer'!$C5*('2a) male mx'!DO$2-$CO$2))</f>
        <v>5.4121289182093696E-5</v>
      </c>
      <c r="DP5" s="32">
        <f>$CN5*EXP('2a)answer'!$C5*('2a) male mx'!DP$2-$CO$2))</f>
        <v>5.2018574218925686E-5</v>
      </c>
      <c r="DQ5" s="32">
        <f>$CN5*EXP('2a)answer'!$C5*('2a) male mx'!DQ$2-$CO$2))</f>
        <v>4.9997553729099847E-5</v>
      </c>
      <c r="DR5" s="32">
        <f>$CN5*EXP('2a)answer'!$C5*('2a) male mx'!DR$2-$CO$2))</f>
        <v>4.8055053727034913E-5</v>
      </c>
      <c r="DS5" s="32">
        <f>$CN5*EXP('2a)answer'!$C5*('2a) male mx'!DS$2-$CO$2))</f>
        <v>4.6188023542522782E-5</v>
      </c>
      <c r="DT5" s="32">
        <f>$CN5*EXP('2a)answer'!$C5*('2a) male mx'!DT$2-$CO$2))</f>
        <v>4.439353102969196E-5</v>
      </c>
      <c r="DU5" s="32">
        <f>$CN5*EXP('2a)answer'!$C5*('2a) male mx'!DU$2-$CO$2))</f>
        <v>4.2668757962111727E-5</v>
      </c>
      <c r="DV5" s="32">
        <f>$CN5*EXP('2a)answer'!$C5*('2a) male mx'!DV$2-$CO$2))</f>
        <v>4.1010995606805334E-5</v>
      </c>
      <c r="DW5" s="32">
        <f>$CN5*EXP('2a)answer'!$C5*('2a) male mx'!DW$2-$CO$2))</f>
        <v>3.9417640470221162E-5</v>
      </c>
      <c r="DX5" s="32">
        <f>$CN5*EXP('2a)answer'!$C5*('2a) male mx'!DX$2-$CO$2))</f>
        <v>3.7886190209481001E-5</v>
      </c>
      <c r="DY5" s="32">
        <f>$CN5*EXP('2a)answer'!$C5*('2a) male mx'!DY$2-$CO$2))</f>
        <v>3.6414239702484167E-5</v>
      </c>
      <c r="DZ5" s="32">
        <f>$CN5*EXP('2a)answer'!$C5*('2a) male mx'!DZ$2-$CO$2))</f>
        <v>3.4999477270695439E-5</v>
      </c>
      <c r="EA5" s="32">
        <f>$CN5*EXP('2a)answer'!$C5*('2a) male mx'!EA$2-$CO$2))</f>
        <v>3.363968104868493E-5</v>
      </c>
      <c r="EB5" s="32">
        <f>$CN5*EXP('2a)answer'!$C5*('2a) male mx'!EB$2-$CO$2))</f>
        <v>3.2332715494718189E-5</v>
      </c>
      <c r="EC5" s="32">
        <f>$CN5*EXP('2a)answer'!$C5*('2a) male mx'!EC$2-$CO$2))</f>
        <v>3.1076528036916619E-5</v>
      </c>
      <c r="ED5" s="32">
        <f>$CN5*EXP('2a)answer'!$C5*('2a) male mx'!ED$2-$CO$2))</f>
        <v>2.9869145849720788E-5</v>
      </c>
      <c r="EE5" s="32">
        <f>$CN5*EXP('2a)answer'!$C5*('2a) male mx'!EE$2-$CO$2))</f>
        <v>2.870867275559436E-5</v>
      </c>
      <c r="EF5" s="32">
        <f>$CN5*EXP('2a)answer'!$C5*('2a) male mx'!EF$2-$CO$2))</f>
        <v>2.7593286247102717E-5</v>
      </c>
      <c r="EG5" s="32">
        <f>$CN5*EXP('2a)answer'!$C5*('2a) male mx'!EG$2-$CO$2))</f>
        <v>2.6521234624689457E-5</v>
      </c>
      <c r="EH5" s="32">
        <f>$CN5*EXP('2a)answer'!$C5*('2a) male mx'!EH$2-$CO$2))</f>
        <v>2.5490834245655719E-5</v>
      </c>
      <c r="EI5" s="32">
        <f>$CN5*EXP('2a)answer'!$C5*('2a) male mx'!EI$2-$CO$2))</f>
        <v>2.4500466880021917E-5</v>
      </c>
      <c r="EJ5" s="32">
        <f>$CN5*EXP('2a)answer'!$C5*('2a) male mx'!EJ$2-$CO$2))</f>
        <v>2.3548577169119219E-5</v>
      </c>
      <c r="EK5" s="32">
        <f>$CN5*EXP('2a)answer'!$C5*('2a) male mx'!EK$2-$CO$2))</f>
        <v>2.2633670182919673E-5</v>
      </c>
      <c r="EL5" s="32">
        <f>$CN5*EXP('2a)answer'!$C5*('2a) male mx'!EL$2-$CO$2))</f>
        <v>2.1754309072268587E-5</v>
      </c>
      <c r="EM5" s="32">
        <f>$CN5*EXP('2a)answer'!$C5*('2a) male mx'!EM$2-$CO$2))</f>
        <v>2.0909112812332212E-5</v>
      </c>
      <c r="EN5" s="32">
        <f>$CN5*EXP('2a)answer'!$C5*('2a) male mx'!EN$2-$CO$2))</f>
        <v>2.0096754033716764E-5</v>
      </c>
      <c r="EO5" s="32">
        <f>$CN5*EXP('2a)answer'!$C5*('2a) male mx'!EO$2-$CO$2))</f>
        <v>1.9315956937852605E-5</v>
      </c>
    </row>
    <row r="6" spans="1:145" x14ac:dyDescent="0.25">
      <c r="A6" s="31">
        <f>males!A5</f>
        <v>3</v>
      </c>
      <c r="B6" s="32">
        <f>2*(males!B5-males!B6)/(males!B5+males!B6)</f>
        <v>4.2006846785263424E-3</v>
      </c>
      <c r="C6" s="32">
        <f>2*(males!C5-males!C6)/(males!C5+males!C6)</f>
        <v>3.1833340551777902E-3</v>
      </c>
      <c r="D6" s="32">
        <f>2*(males!D5-males!D6)/(males!D5+males!D6)</f>
        <v>3.3391167708776638E-3</v>
      </c>
      <c r="E6" s="32">
        <f>2*(males!E5-males!E6)/(males!E5+males!E6)</f>
        <v>3.3740351181725963E-3</v>
      </c>
      <c r="F6" s="32">
        <f>2*(males!F5-males!F6)/(males!F5+males!F6)</f>
        <v>2.6108252149615388E-3</v>
      </c>
      <c r="G6" s="32">
        <f>2*(males!G5-males!G6)/(males!G5+males!G6)</f>
        <v>3.0723960361763816E-3</v>
      </c>
      <c r="H6" s="32">
        <f>2*(males!H5-males!H6)/(males!H5+males!H6)</f>
        <v>3.7552690103729836E-3</v>
      </c>
      <c r="I6" s="32">
        <f>2*(males!I5-males!I6)/(males!I5+males!I6)</f>
        <v>3.1551535976314738E-3</v>
      </c>
      <c r="J6" s="32">
        <f>2*(males!J5-males!J6)/(males!J5+males!J6)</f>
        <v>3.5057251187901473E-3</v>
      </c>
      <c r="K6" s="32">
        <f>2*(males!K5-males!K6)/(males!K5+males!K6)</f>
        <v>3.1398183620435609E-3</v>
      </c>
      <c r="L6" s="32">
        <f>2*(males!L5-males!L6)/(males!L5+males!L6)</f>
        <v>2.7708330015765083E-3</v>
      </c>
      <c r="M6" s="32">
        <f>2*(males!M5-males!M6)/(males!M5+males!M6)</f>
        <v>2.9050966421747936E-3</v>
      </c>
      <c r="N6" s="32">
        <f>2*(males!N5-males!N6)/(males!N5+males!N6)</f>
        <v>2.6685586606377009E-3</v>
      </c>
      <c r="O6" s="32">
        <f>2*(males!O5-males!O6)/(males!O5+males!O6)</f>
        <v>3.172136295413176E-3</v>
      </c>
      <c r="P6" s="32">
        <f>2*(males!P5-males!P6)/(males!P5+males!P6)</f>
        <v>2.6593631302081404E-3</v>
      </c>
      <c r="Q6" s="32">
        <f>2*(males!Q5-males!Q6)/(males!Q5+males!Q6)</f>
        <v>2.8328762181632989E-3</v>
      </c>
      <c r="R6" s="32">
        <f>2*(males!R5-males!R6)/(males!R5+males!R6)</f>
        <v>2.5021511109234204E-3</v>
      </c>
      <c r="S6" s="32">
        <f>2*(males!S5-males!S6)/(males!S5+males!S6)</f>
        <v>2.7589122909014033E-3</v>
      </c>
      <c r="T6" s="32">
        <f>2*(males!T5-males!T6)/(males!T5+males!T6)</f>
        <v>2.5245456610031637E-3</v>
      </c>
      <c r="U6" s="32">
        <f>2*(males!U5-males!U6)/(males!U5+males!U6)</f>
        <v>2.1545578403726119E-3</v>
      </c>
      <c r="V6" s="32">
        <f>2*(males!V5-males!V6)/(males!V5+males!V6)</f>
        <v>2.4873647164668838E-3</v>
      </c>
      <c r="W6" s="32">
        <f>2*(males!W5-males!W6)/(males!W5+males!W6)</f>
        <v>2.2836119128421453E-3</v>
      </c>
      <c r="X6" s="32">
        <f>2*(males!X5-males!X6)/(males!X5+males!X6)</f>
        <v>2.2581462096910349E-3</v>
      </c>
      <c r="Y6" s="32">
        <f>2*(males!Y5-males!Y6)/(males!Y5+males!Y6)</f>
        <v>1.6936394429808055E-3</v>
      </c>
      <c r="Z6" s="32">
        <f>2*(males!Z5-males!Z6)/(males!Z5+males!Z6)</f>
        <v>1.5519297569511351E-3</v>
      </c>
      <c r="AA6" s="32">
        <f>2*(males!AA5-males!AA6)/(males!AA5+males!AA6)</f>
        <v>1.6671876628112951E-3</v>
      </c>
      <c r="AB6" s="32">
        <f>2*(males!AB5-males!AB6)/(males!AB5+males!AB6)</f>
        <v>1.4237390296750862E-3</v>
      </c>
      <c r="AC6" s="32">
        <f>2*(males!AC5-males!AC6)/(males!AC5+males!AC6)</f>
        <v>1.3284071567935573E-3</v>
      </c>
      <c r="AD6" s="32">
        <f>2*(males!AD5-males!AD6)/(males!AD5+males!AD6)</f>
        <v>1.3966119229277124E-3</v>
      </c>
      <c r="AE6" s="32">
        <f>2*(males!AE5-males!AE6)/(males!AE5+males!AE6)</f>
        <v>1.2926510204187155E-3</v>
      </c>
      <c r="AF6" s="32">
        <f>2*(males!AF5-males!AF6)/(males!AF5+males!AF6)</f>
        <v>1.3033089566287742E-3</v>
      </c>
      <c r="AG6" s="32">
        <f>2*(males!AG5-males!AG6)/(males!AG5+males!AG6)</f>
        <v>1.2710485116848625E-3</v>
      </c>
      <c r="AH6" s="32">
        <f>2*(males!AH5-males!AH6)/(males!AH5+males!AH6)</f>
        <v>1.2998937388451579E-3</v>
      </c>
      <c r="AI6" s="32">
        <f>2*(males!AI5-males!AI6)/(males!AI5+males!AI6)</f>
        <v>1.3612036340012168E-3</v>
      </c>
      <c r="AJ6" s="32">
        <f>2*(males!AJ5-males!AJ6)/(males!AJ5+males!AJ6)</f>
        <v>1.1850844243838849E-3</v>
      </c>
      <c r="AK6" s="32">
        <f>2*(males!AK5-males!AK6)/(males!AK5+males!AK6)</f>
        <v>1.0287430817027756E-3</v>
      </c>
      <c r="AL6" s="32">
        <f>2*(males!AL5-males!AL6)/(males!AL5+males!AL6)</f>
        <v>9.9860504141122456E-4</v>
      </c>
      <c r="AM6" s="32">
        <f>2*(males!AM5-males!AM6)/(males!AM5+males!AM6)</f>
        <v>8.2201352212243894E-4</v>
      </c>
      <c r="AN6" s="32">
        <f>2*(males!AN5-males!AN6)/(males!AN5+males!AN6)</f>
        <v>1.0184923227283249E-3</v>
      </c>
      <c r="AO6" s="32">
        <f>2*(males!AO5-males!AO6)/(males!AO5+males!AO6)</f>
        <v>9.6497351455672811E-4</v>
      </c>
      <c r="AP6" s="32">
        <f>2*(males!AP5-males!AP6)/(males!AP5+males!AP6)</f>
        <v>8.9283423557482615E-4</v>
      </c>
      <c r="AQ6" s="32">
        <f>2*(males!AQ5-males!AQ6)/(males!AQ5+males!AQ6)</f>
        <v>8.5214293414372468E-4</v>
      </c>
      <c r="AR6" s="32">
        <f>2*(males!AR5-males!AR6)/(males!AR5+males!AR6)</f>
        <v>7.4836870998662159E-4</v>
      </c>
      <c r="AS6" s="32">
        <f>2*(males!AS5-males!AS6)/(males!AS5+males!AS6)</f>
        <v>8.2970975523562218E-4</v>
      </c>
      <c r="AT6" s="32">
        <f>2*(males!AT5-males!AT6)/(males!AT5+males!AT6)</f>
        <v>8.3997459589027067E-4</v>
      </c>
      <c r="AU6" s="32">
        <f>2*(males!AU5-males!AU6)/(males!AU5+males!AU6)</f>
        <v>8.7041559784751339E-4</v>
      </c>
      <c r="AV6" s="32">
        <f>2*(males!AV5-males!AV6)/(males!AV5+males!AV6)</f>
        <v>7.6796657809452128E-4</v>
      </c>
      <c r="AW6" s="32">
        <f>2*(males!AW5-males!AW6)/(males!AW5+males!AW6)</f>
        <v>7.2654711044027728E-4</v>
      </c>
      <c r="AX6" s="32">
        <f>2*(males!AX5-males!AX6)/(males!AX5+males!AX6)</f>
        <v>6.5555635223862256E-4</v>
      </c>
      <c r="AY6" s="32">
        <f>2*(males!AY5-males!AY6)/(males!AY5+males!AY6)</f>
        <v>9.3242959388080274E-4</v>
      </c>
      <c r="AZ6" s="32">
        <f>2*(males!AZ5-males!AZ6)/(males!AZ5+males!AZ6)</f>
        <v>7.1621511009249401E-4</v>
      </c>
      <c r="BA6" s="32">
        <f>2*(males!BA5-males!BA6)/(males!BA5+males!BA6)</f>
        <v>7.7673078102324065E-4</v>
      </c>
      <c r="BB6" s="32">
        <f>2*(males!BB5-males!BB6)/(males!BB5+males!BB6)</f>
        <v>7.861916163384912E-4</v>
      </c>
      <c r="BC6" s="32">
        <f>2*(males!BC5-males!BC6)/(males!BC5+males!BC6)</f>
        <v>7.3542179504203144E-4</v>
      </c>
      <c r="BD6" s="32">
        <f>2*(males!BD5-males!BD6)/(males!BD5+males!BD6)</f>
        <v>7.7382043293216856E-4</v>
      </c>
      <c r="BE6" s="32">
        <f>2*(males!BE5-males!BE6)/(males!BE5+males!BE6)</f>
        <v>6.2078615952168938E-4</v>
      </c>
      <c r="BF6" s="32">
        <f>2*(males!BF5-males!BF6)/(males!BF5+males!BF6)</f>
        <v>6.3008130081300818E-4</v>
      </c>
      <c r="BG6" s="32">
        <f>2*(males!BG5-males!BG6)/(males!BG5+males!BG6)</f>
        <v>5.7898880113766218E-4</v>
      </c>
      <c r="BH6" s="32">
        <f>2*(males!BH5-males!BH6)/(males!BH5+males!BH6)</f>
        <v>5.1737518323704407E-4</v>
      </c>
      <c r="BI6" s="32">
        <f>2*(males!BI5-males!BI6)/(males!BI5+males!BI6)</f>
        <v>5.6764044032679868E-4</v>
      </c>
      <c r="BJ6" s="32">
        <f>2*(males!BJ5-males!BJ6)/(males!BJ5+males!BJ6)</f>
        <v>6.6901836759518309E-4</v>
      </c>
      <c r="BK6" s="32">
        <f>2*(males!BK5-males!BK6)/(males!BK5+males!BK6)</f>
        <v>5.8773458716711931E-4</v>
      </c>
      <c r="BL6" s="32">
        <f>2*(males!BL5-males!BL6)/(males!BL5+males!BL6)</f>
        <v>4.1505747533698113E-4</v>
      </c>
      <c r="BM6" s="32">
        <f>2*(males!BM5-males!BM6)/(males!BM5+males!BM6)</f>
        <v>4.5564314029252292E-4</v>
      </c>
      <c r="BN6" s="32">
        <f>2*(males!BN5-males!BN6)/(males!BN5+males!BN6)</f>
        <v>5.8736556417475136E-4</v>
      </c>
      <c r="BO6" s="32">
        <f>2*(males!BO5-males!BO6)/(males!BO5+males!BO6)</f>
        <v>4.2486040301043941E-4</v>
      </c>
      <c r="BP6" s="32">
        <f>2*(males!BP5-males!BP6)/(males!BP5+males!BP6)</f>
        <v>4.2491198251790702E-4</v>
      </c>
      <c r="BQ6" s="32">
        <f>2*(males!BQ5-males!BQ6)/(males!BQ5+males!BQ6)</f>
        <v>3.2341199656374755E-4</v>
      </c>
      <c r="BR6" s="32">
        <f>2*(males!BR5-males!BR6)/(males!BR5+males!BR6)</f>
        <v>4.0437534119169415E-4</v>
      </c>
      <c r="BS6" s="32">
        <f>2*(males!BS5-males!BS6)/(males!BS5+males!BS6)</f>
        <v>4.2426813746287653E-4</v>
      </c>
      <c r="BT6" s="32">
        <f>2*(males!BT5-males!BT6)/(males!BT5+males!BT6)</f>
        <v>2.8250582668267534E-4</v>
      </c>
      <c r="BU6" s="32">
        <f>2*(males!BU5-males!BU6)/(males!BU5+males!BU6)</f>
        <v>3.6333175216737482E-4</v>
      </c>
      <c r="BV6" s="32">
        <f>2*(males!BV5-males!BV6)/(males!BV5+males!BV6)</f>
        <v>3.2259690508594182E-4</v>
      </c>
      <c r="BW6" s="32">
        <f>2*(males!BW5-males!BW6)/(males!BW5+males!BW6)</f>
        <v>3.7283541331828554E-4</v>
      </c>
      <c r="BX6" s="32">
        <f>2*(males!BX5-males!BX6)/(males!BX5+males!BX6)</f>
        <v>3.0223655047350391E-4</v>
      </c>
      <c r="BY6" s="32">
        <f>2*(males!BY5-males!BY6)/(males!BY5+males!BY6)</f>
        <v>3.224018941111279E-4</v>
      </c>
      <c r="BZ6" s="32">
        <f>2*(males!BZ5-males!BZ6)/(males!BZ5+males!BZ6)</f>
        <v>3.2225254529158823E-4</v>
      </c>
      <c r="CA6" s="32">
        <f>2*(males!CA5-males!CA6)/(males!CA5+males!CA6)</f>
        <v>2.4162857660632665E-4</v>
      </c>
      <c r="CB6" s="32">
        <f>2*(males!CB5-males!CB6)/(males!CB5+males!CB6)</f>
        <v>2.8206187228641368E-4</v>
      </c>
      <c r="CC6" s="32">
        <f>2*(males!CC5-males!CC6)/(males!CC5+males!CC6)</f>
        <v>1.9122671940498297E-4</v>
      </c>
      <c r="CD6" s="32">
        <f>2*(males!CD5-males!CD6)/(males!CD5+males!CD6)</f>
        <v>2.4161398139572343E-4</v>
      </c>
      <c r="CE6" s="32">
        <f>2*(males!CE5-males!CE6)/(males!CE5+males!CE6)</f>
        <v>3.1194811598432207E-4</v>
      </c>
      <c r="CF6" s="32">
        <f>2*(males!CF5-males!CF6)/(males!CF5+males!CF6)</f>
        <v>2.716776092370387E-4</v>
      </c>
      <c r="CG6" s="32">
        <f>2*(males!CG5-males!CG6)/(males!CG5+males!CG6)</f>
        <v>2.7163387777481553E-4</v>
      </c>
      <c r="CH6" s="32">
        <f>2*(males!CH5-males!CH6)/(males!CH5+males!CH6)</f>
        <v>1.2074864157778225E-4</v>
      </c>
      <c r="CI6" s="32">
        <f>2*(males!CI5-males!CI6)/(males!CI5+males!CI6)</f>
        <v>1.5090315538497911E-4</v>
      </c>
      <c r="CJ6" s="32">
        <f>2*(males!CJ5-males!CJ6)/(males!CJ5+males!CJ6)</f>
        <v>2.2119222609867184E-4</v>
      </c>
      <c r="CK6" s="32">
        <f>2*(males!CK5-males!CK6)/(males!CK5+males!CK6)</f>
        <v>1.8097727729740598E-4</v>
      </c>
      <c r="CL6" s="32">
        <f>2*(males!CL5-males!CL6)/(males!CL5+males!CL6)</f>
        <v>1.3069989795354121E-4</v>
      </c>
      <c r="CM6" s="32">
        <f>2*(males!CM5-males!CM6)/(males!CM5+males!CM6)</f>
        <v>1.5081667228039836E-4</v>
      </c>
      <c r="CN6" s="32">
        <f>2*(males!CN5-males!CN6)/(males!CN5+males!CN6)</f>
        <v>1.2057150895243454E-4</v>
      </c>
      <c r="CO6" s="12"/>
      <c r="CP6" s="31">
        <v>3</v>
      </c>
      <c r="CQ6" s="32">
        <f>$CN6*EXP('2a)answer'!$C6*('2a) male mx'!CQ$2-$CO$2))</f>
        <v>9.8986015146962234E-5</v>
      </c>
      <c r="CR6" s="32">
        <f>$CN6*EXP('2a)answer'!$C6*('2a) male mx'!CR$2-$CO$2))</f>
        <v>9.5156765275497887E-5</v>
      </c>
      <c r="CS6" s="32">
        <f>$CN6*EXP('2a)answer'!$C6*('2a) male mx'!CS$2-$CO$2))</f>
        <v>9.1475649002060915E-5</v>
      </c>
      <c r="CT6" s="32">
        <f>$CN6*EXP('2a)answer'!$C6*('2a) male mx'!CT$2-$CO$2))</f>
        <v>8.7936935814514157E-5</v>
      </c>
      <c r="CU6" s="32">
        <f>$CN6*EXP('2a)answer'!$C6*('2a) male mx'!CU$2-$CO$2))</f>
        <v>8.45351168841859E-5</v>
      </c>
      <c r="CV6" s="32">
        <f>$CN6*EXP('2a)answer'!$C6*('2a) male mx'!CV$2-$CO$2))</f>
        <v>8.1264896490098993E-5</v>
      </c>
      <c r="CW6" s="32">
        <f>$CN6*EXP('2a)answer'!$C6*('2a) male mx'!CW$2-$CO$2))</f>
        <v>7.812118377495163E-5</v>
      </c>
      <c r="CX6" s="32">
        <f>$CN6*EXP('2a)answer'!$C6*('2a) male mx'!CX$2-$CO$2))</f>
        <v>7.5099084820016022E-5</v>
      </c>
      <c r="CY6" s="32">
        <f>$CN6*EXP('2a)answer'!$C6*('2a) male mx'!CY$2-$CO$2))</f>
        <v>7.2193895026617617E-5</v>
      </c>
      <c r="CZ6" s="32">
        <f>$CN6*EXP('2a)answer'!$C6*('2a) male mx'!CZ$2-$CO$2))</f>
        <v>6.9401091792334972E-5</v>
      </c>
      <c r="DA6" s="32">
        <f>$CN6*EXP('2a)answer'!$C6*('2a) male mx'!DA$2-$CO$2))</f>
        <v>6.6716327470519169E-5</v>
      </c>
      <c r="DB6" s="32">
        <f>$CN6*EXP('2a)answer'!$C6*('2a) male mx'!DB$2-$CO$2))</f>
        <v>6.4135422602172232E-5</v>
      </c>
      <c r="DC6" s="32">
        <f>$CN6*EXP('2a)answer'!$C6*('2a) male mx'!DC$2-$CO$2))</f>
        <v>6.1654359409648964E-5</v>
      </c>
      <c r="DD6" s="32">
        <f>$CN6*EXP('2a)answer'!$C6*('2a) male mx'!DD$2-$CO$2))</f>
        <v>5.9269275542053154E-5</v>
      </c>
      <c r="DE6" s="32">
        <f>$CN6*EXP('2a)answer'!$C6*('2a) male mx'!DE$2-$CO$2))</f>
        <v>5.69764580625917E-5</v>
      </c>
      <c r="DF6" s="32">
        <f>$CN6*EXP('2a)answer'!$C6*('2a) male mx'!DF$2-$CO$2))</f>
        <v>5.4772337668526437E-5</v>
      </c>
      <c r="DG6" s="32">
        <f>$CN6*EXP('2a)answer'!$C6*('2a) male mx'!DG$2-$CO$2))</f>
        <v>5.2653483134725734E-5</v>
      </c>
      <c r="DH6" s="32">
        <f>$CN6*EXP('2a)answer'!$C6*('2a) male mx'!DH$2-$CO$2))</f>
        <v>5.061659597216593E-5</v>
      </c>
      <c r="DI6" s="32">
        <f>$CN6*EXP('2a)answer'!$C6*('2a) male mx'!DI$2-$CO$2))</f>
        <v>4.8658505293067337E-5</v>
      </c>
      <c r="DJ6" s="32">
        <f>$CN6*EXP('2a)answer'!$C6*('2a) male mx'!DJ$2-$CO$2))</f>
        <v>4.677616287467125E-5</v>
      </c>
      <c r="DK6" s="32">
        <f>$CN6*EXP('2a)answer'!$C6*('2a) male mx'!DK$2-$CO$2))</f>
        <v>4.4966638413973463E-5</v>
      </c>
      <c r="DL6" s="32">
        <f>$CN6*EXP('2a)answer'!$C6*('2a) male mx'!DL$2-$CO$2))</f>
        <v>4.3227114966027337E-5</v>
      </c>
      <c r="DM6" s="32">
        <f>$CN6*EXP('2a)answer'!$C6*('2a) male mx'!DM$2-$CO$2))</f>
        <v>4.1554884558714954E-5</v>
      </c>
      <c r="DN6" s="32">
        <f>$CN6*EXP('2a)answer'!$C6*('2a) male mx'!DN$2-$CO$2))</f>
        <v>3.9947343977159801E-5</v>
      </c>
      <c r="DO6" s="32">
        <f>$CN6*EXP('2a)answer'!$C6*('2a) male mx'!DO$2-$CO$2))</f>
        <v>3.8401990711218433E-5</v>
      </c>
      <c r="DP6" s="32">
        <f>$CN6*EXP('2a)answer'!$C6*('2a) male mx'!DP$2-$CO$2))</f>
        <v>3.6916419059742362E-5</v>
      </c>
      <c r="DQ6" s="32">
        <f>$CN6*EXP('2a)answer'!$C6*('2a) male mx'!DQ$2-$CO$2))</f>
        <v>3.5488316385545756E-5</v>
      </c>
      <c r="DR6" s="32">
        <f>$CN6*EXP('2a)answer'!$C6*('2a) male mx'!DR$2-$CO$2))</f>
        <v>3.4115459515248688E-5</v>
      </c>
      <c r="DS6" s="32">
        <f>$CN6*EXP('2a)answer'!$C6*('2a) male mx'!DS$2-$CO$2))</f>
        <v>3.2795711278391607E-5</v>
      </c>
      <c r="DT6" s="32">
        <f>$CN6*EXP('2a)answer'!$C6*('2a) male mx'!DT$2-$CO$2))</f>
        <v>3.1527017180433289E-5</v>
      </c>
      <c r="DU6" s="32">
        <f>$CN6*EXP('2a)answer'!$C6*('2a) male mx'!DU$2-$CO$2))</f>
        <v>3.0307402204453194E-5</v>
      </c>
      <c r="DV6" s="32">
        <f>$CN6*EXP('2a)answer'!$C6*('2a) male mx'!DV$2-$CO$2))</f>
        <v>2.9134967736578951E-5</v>
      </c>
      <c r="DW6" s="32">
        <f>$CN6*EXP('2a)answer'!$C6*('2a) male mx'!DW$2-$CO$2))</f>
        <v>2.8007888610353148E-5</v>
      </c>
      <c r="DX6" s="32">
        <f>$CN6*EXP('2a)answer'!$C6*('2a) male mx'!DX$2-$CO$2))</f>
        <v>2.6924410265437937E-5</v>
      </c>
      <c r="DY6" s="32">
        <f>$CN6*EXP('2a)answer'!$C6*('2a) male mx'!DY$2-$CO$2))</f>
        <v>2.5882846016234547E-5</v>
      </c>
      <c r="DZ6" s="32">
        <f>$CN6*EXP('2a)answer'!$C6*('2a) male mx'!DZ$2-$CO$2))</f>
        <v>2.4881574426165506E-5</v>
      </c>
      <c r="EA6" s="32">
        <f>$CN6*EXP('2a)answer'!$C6*('2a) male mx'!EA$2-$CO$2))</f>
        <v>2.3919036783532169E-5</v>
      </c>
      <c r="EB6" s="32">
        <f>$CN6*EXP('2a)answer'!$C6*('2a) male mx'!EB$2-$CO$2))</f>
        <v>2.2993734675018085E-5</v>
      </c>
      <c r="EC6" s="32">
        <f>$CN6*EXP('2a)answer'!$C6*('2a) male mx'!EC$2-$CO$2))</f>
        <v>2.210422765306075E-5</v>
      </c>
      <c r="ED6" s="32">
        <f>$CN6*EXP('2a)answer'!$C6*('2a) male mx'!ED$2-$CO$2))</f>
        <v>2.1249130993460561E-5</v>
      </c>
      <c r="EE6" s="32">
        <f>$CN6*EXP('2a)answer'!$C6*('2a) male mx'!EE$2-$CO$2))</f>
        <v>2.0427113539736087E-5</v>
      </c>
      <c r="EF6" s="32">
        <f>$CN6*EXP('2a)answer'!$C6*('2a) male mx'!EF$2-$CO$2))</f>
        <v>1.9636895630869978E-5</v>
      </c>
      <c r="EG6" s="32">
        <f>$CN6*EXP('2a)answer'!$C6*('2a) male mx'!EG$2-$CO$2))</f>
        <v>1.8877247109219445E-5</v>
      </c>
      <c r="EH6" s="32">
        <f>$CN6*EXP('2a)answer'!$C6*('2a) male mx'!EH$2-$CO$2))</f>
        <v>1.8146985405490301E-5</v>
      </c>
      <c r="EI6" s="32">
        <f>$CN6*EXP('2a)answer'!$C6*('2a) male mx'!EI$2-$CO$2))</f>
        <v>1.744497369779331E-5</v>
      </c>
      <c r="EJ6" s="32">
        <f>$CN6*EXP('2a)answer'!$C6*('2a) male mx'!EJ$2-$CO$2))</f>
        <v>1.6770119141916954E-5</v>
      </c>
      <c r="EK6" s="32">
        <f>$CN6*EXP('2a)answer'!$C6*('2a) male mx'!EK$2-$CO$2))</f>
        <v>1.6121371170061676E-5</v>
      </c>
      <c r="EL6" s="32">
        <f>$CN6*EXP('2a)answer'!$C6*('2a) male mx'!EL$2-$CO$2))</f>
        <v>1.5497719855387238E-5</v>
      </c>
      <c r="EM6" s="32">
        <f>$CN6*EXP('2a)answer'!$C6*('2a) male mx'!EM$2-$CO$2))</f>
        <v>1.4898194339827041E-5</v>
      </c>
      <c r="EN6" s="32">
        <f>$CN6*EXP('2a)answer'!$C6*('2a) male mx'!EN$2-$CO$2))</f>
        <v>1.4321861322722205E-5</v>
      </c>
      <c r="EO6" s="32">
        <f>$CN6*EXP('2a)answer'!$C6*('2a) male mx'!EO$2-$CO$2))</f>
        <v>1.3767823607922382E-5</v>
      </c>
    </row>
    <row r="7" spans="1:145" x14ac:dyDescent="0.25">
      <c r="A7" s="31">
        <f>males!A6</f>
        <v>4</v>
      </c>
      <c r="B7" s="32">
        <f>2*(males!B6-males!B7)/(males!B6+males!B7)</f>
        <v>3.2535800447090592E-3</v>
      </c>
      <c r="C7" s="32">
        <f>2*(males!C6-males!C7)/(males!C6+males!C7)</f>
        <v>2.3126408077956623E-3</v>
      </c>
      <c r="D7" s="32">
        <f>2*(males!D6-males!D7)/(males!D6+males!D7)</f>
        <v>2.5609876218931609E-3</v>
      </c>
      <c r="E7" s="32">
        <f>2*(males!E6-males!E7)/(males!E6+males!E7)</f>
        <v>2.9057903586528887E-3</v>
      </c>
      <c r="F7" s="32">
        <f>2*(males!F6-males!F7)/(males!F6+males!F7)</f>
        <v>2.3794073112697383E-3</v>
      </c>
      <c r="G7" s="32">
        <f>2*(males!G6-males!G7)/(males!G6+males!G7)</f>
        <v>2.408253148628272E-3</v>
      </c>
      <c r="H7" s="32">
        <f>2*(males!H6-males!H7)/(males!H6+males!H7)</f>
        <v>2.4316637356434139E-3</v>
      </c>
      <c r="I7" s="32">
        <f>2*(males!I6-males!I7)/(males!I6+males!I7)</f>
        <v>2.1017507366961345E-3</v>
      </c>
      <c r="J7" s="32">
        <f>2*(males!J6-males!J7)/(males!J6+males!J7)</f>
        <v>2.6075901430928617E-3</v>
      </c>
      <c r="K7" s="32">
        <f>2*(males!K6-males!K7)/(males!K6+males!K7)</f>
        <v>2.0413425587691779E-3</v>
      </c>
      <c r="L7" s="32">
        <f>2*(males!L6-males!L7)/(males!L6+males!L7)</f>
        <v>1.9793129868471461E-3</v>
      </c>
      <c r="M7" s="32">
        <f>2*(males!M6-males!M7)/(males!M6+males!M7)</f>
        <v>2.2961136151033253E-3</v>
      </c>
      <c r="N7" s="32">
        <f>2*(males!N6-males!N7)/(males!N6+males!N7)</f>
        <v>2.0167282299494754E-3</v>
      </c>
      <c r="O7" s="32">
        <f>2*(males!O6-males!O7)/(males!O6+males!O7)</f>
        <v>2.1987170592693002E-3</v>
      </c>
      <c r="P7" s="32">
        <f>2*(males!P6-males!P7)/(males!P6+males!P7)</f>
        <v>2.0603009738639141E-3</v>
      </c>
      <c r="Q7" s="32">
        <f>2*(males!Q6-males!Q7)/(males!Q6+males!Q7)</f>
        <v>2.0527438165081021E-3</v>
      </c>
      <c r="R7" s="32">
        <f>2*(males!R6-males!R7)/(males!R6+males!R7)</f>
        <v>1.9363337689202557E-3</v>
      </c>
      <c r="S7" s="32">
        <f>2*(males!S6-males!S7)/(males!S6+males!S7)</f>
        <v>2.1510959462967771E-3</v>
      </c>
      <c r="T7" s="32">
        <f>2*(males!T6-males!T7)/(males!T6+males!T7)</f>
        <v>2.191693798141825E-3</v>
      </c>
      <c r="U7" s="32">
        <f>2*(males!U6-males!U7)/(males!U6+males!U7)</f>
        <v>1.8837573551200102E-3</v>
      </c>
      <c r="V7" s="32">
        <f>2*(males!V6-males!V7)/(males!V6+males!V7)</f>
        <v>2.1642725285917377E-3</v>
      </c>
      <c r="W7" s="32">
        <f>2*(males!W6-males!W7)/(males!W6+males!W7)</f>
        <v>1.928211213289825E-3</v>
      </c>
      <c r="X7" s="32">
        <f>2*(males!X6-males!X7)/(males!X6+males!X7)</f>
        <v>1.8927478151451547E-3</v>
      </c>
      <c r="Y7" s="32">
        <f>2*(males!Y6-males!Y7)/(males!Y6+males!Y7)</f>
        <v>1.6965127238454288E-3</v>
      </c>
      <c r="Z7" s="32">
        <f>2*(males!Z6-males!Z7)/(males!Z6+males!Z7)</f>
        <v>1.6169835432803901E-3</v>
      </c>
      <c r="AA7" s="32">
        <f>2*(males!AA6-males!AA7)/(males!AA6+males!AA7)</f>
        <v>1.2939850565596694E-3</v>
      </c>
      <c r="AB7" s="32">
        <f>2*(males!AB6-males!AB7)/(males!AB6+males!AB7)</f>
        <v>1.3112161009012008E-3</v>
      </c>
      <c r="AC7" s="32">
        <f>2*(males!AC6-males!AC7)/(males!AC6+males!AC7)</f>
        <v>1.0806317539484621E-3</v>
      </c>
      <c r="AD7" s="32">
        <f>2*(males!AD6-males!AD7)/(males!AD6+males!AD7)</f>
        <v>9.8397162018695468E-4</v>
      </c>
      <c r="AE7" s="32">
        <f>2*(males!AE6-males!AE7)/(males!AE6+males!AE7)</f>
        <v>1.1596363711664699E-3</v>
      </c>
      <c r="AF7" s="32">
        <f>2*(males!AF6-males!AF7)/(males!AF6+males!AF7)</f>
        <v>1.1288376596813364E-3</v>
      </c>
      <c r="AG7" s="32">
        <f>2*(males!AG6-males!AG7)/(males!AG6+males!AG7)</f>
        <v>9.9316166809778499E-4</v>
      </c>
      <c r="AH7" s="32">
        <f>2*(males!AH6-males!AH7)/(males!AH6+males!AH7)</f>
        <v>1.0328657894193229E-3</v>
      </c>
      <c r="AI7" s="32">
        <f>2*(males!AI6-males!AI7)/(males!AI6+males!AI7)</f>
        <v>9.3948576059631531E-4</v>
      </c>
      <c r="AJ7" s="32">
        <f>2*(males!AJ6-males!AJ7)/(males!AJ6+males!AJ7)</f>
        <v>8.9747623493245719E-4</v>
      </c>
      <c r="AK7" s="32">
        <f>2*(males!AK6-males!AK7)/(males!AK6+males!AK7)</f>
        <v>8.9586819410477541E-4</v>
      </c>
      <c r="AL7" s="32">
        <f>2*(males!AL6-males!AL7)/(males!AL6+males!AL7)</f>
        <v>9.0681450491019442E-4</v>
      </c>
      <c r="AM7" s="32">
        <f>2*(males!AM6-males!AM7)/(males!AM6+males!AM7)</f>
        <v>6.8895664200476099E-4</v>
      </c>
      <c r="AN7" s="32">
        <f>2*(males!AN6-males!AN7)/(males!AN6+males!AN7)</f>
        <v>7.207726683004181E-4</v>
      </c>
      <c r="AO7" s="32">
        <f>2*(males!AO6-males!AO7)/(males!AO6+males!AO7)</f>
        <v>5.5476792208592743E-4</v>
      </c>
      <c r="AP7" s="32">
        <f>2*(males!AP6-males!AP7)/(males!AP6+males!AP7)</f>
        <v>8.0115036976170914E-4</v>
      </c>
      <c r="AQ7" s="32">
        <f>2*(males!AQ6-males!AQ7)/(males!AQ6+males!AQ7)</f>
        <v>6.1645946778999281E-4</v>
      </c>
      <c r="AR7" s="32">
        <f>2*(males!AR6-males!AR7)/(males!AR6+males!AR7)</f>
        <v>6.8735220645187764E-4</v>
      </c>
      <c r="AS7" s="32">
        <f>2*(males!AS6-males!AS7)/(males!AS6+males!AS7)</f>
        <v>7.0733320006765796E-4</v>
      </c>
      <c r="AT7" s="32">
        <f>2*(males!AT6-males!AT7)/(males!AT6+males!AT7)</f>
        <v>6.45825965279166E-4</v>
      </c>
      <c r="AU7" s="32">
        <f>2*(males!AU6-males!AU7)/(males!AU6+males!AU7)</f>
        <v>6.5587210493953682E-4</v>
      </c>
      <c r="AV7" s="32">
        <f>2*(males!AV6-males!AV7)/(males!AV6+males!AV7)</f>
        <v>5.1230558003237771E-4</v>
      </c>
      <c r="AW7" s="32">
        <f>2*(males!AW6-males!AW7)/(males!AW6+males!AW7)</f>
        <v>5.9390935714431997E-4</v>
      </c>
      <c r="AX7" s="32">
        <f>2*(males!AX6-males!AX7)/(males!AX6+males!AX7)</f>
        <v>6.7649289682458335E-4</v>
      </c>
      <c r="AY7" s="32">
        <f>2*(males!AY6-males!AY7)/(males!AY6+males!AY7)</f>
        <v>6.6655386524331782E-4</v>
      </c>
      <c r="AZ7" s="32">
        <f>2*(males!AZ6-males!AZ7)/(males!AZ6+males!AZ7)</f>
        <v>7.1672844183236749E-4</v>
      </c>
      <c r="BA7" s="32">
        <f>2*(males!BA6-males!BA7)/(males!BA6+males!BA7)</f>
        <v>5.7271425649417062E-4</v>
      </c>
      <c r="BB7" s="32">
        <f>2*(males!BB6-males!BB7)/(males!BB6+males!BB7)</f>
        <v>5.8238440435868751E-4</v>
      </c>
      <c r="BC7" s="32">
        <f>2*(males!BC6-males!BC7)/(males!BC6+males!BC7)</f>
        <v>4.9058185051562193E-4</v>
      </c>
      <c r="BD7" s="32">
        <f>2*(males!BD6-males!BD7)/(males!BD6+males!BD7)</f>
        <v>5.9095030923003256E-4</v>
      </c>
      <c r="BE7" s="32">
        <f>2*(males!BE6-males!BE7)/(males!BE6+males!BE7)</f>
        <v>4.6838884419961508E-4</v>
      </c>
      <c r="BF7" s="32">
        <f>2*(males!BF6-males!BF7)/(males!BF6+males!BF7)</f>
        <v>4.4739544673452162E-4</v>
      </c>
      <c r="BG7" s="32">
        <f>2*(males!BG6-males!BG7)/(males!BG6+males!BG7)</f>
        <v>4.471681047186398E-4</v>
      </c>
      <c r="BH7" s="32">
        <f>2*(males!BH6-males!BH7)/(males!BH6+males!BH7)</f>
        <v>5.0749056067557138E-4</v>
      </c>
      <c r="BI7" s="32">
        <f>2*(males!BI6-males!BI7)/(males!BI6+males!BI7)</f>
        <v>3.955114520848017E-4</v>
      </c>
      <c r="BJ7" s="32">
        <f>2*(males!BJ6-males!BJ7)/(males!BJ6+males!BJ7)</f>
        <v>4.5640565334469275E-4</v>
      </c>
      <c r="BK7" s="32">
        <f>2*(males!BK6-males!BK7)/(males!BK6+males!BK7)</f>
        <v>4.1567605655222056E-4</v>
      </c>
      <c r="BL7" s="32">
        <f>2*(males!BL6-males!BL7)/(males!BL6+males!BL7)</f>
        <v>4.3548934317066626E-4</v>
      </c>
      <c r="BM7" s="32">
        <f>2*(males!BM6-males!BM7)/(males!BM6+males!BM7)</f>
        <v>3.3427030312238853E-4</v>
      </c>
      <c r="BN7" s="32">
        <f>2*(males!BN6-males!BN7)/(males!BN6+males!BN7)</f>
        <v>3.9514678689936422E-4</v>
      </c>
      <c r="BO7" s="32">
        <f>2*(males!BO6-males!BO7)/(males!BO6+males!BO7)</f>
        <v>4.1491886312231506E-4</v>
      </c>
      <c r="BP7" s="32">
        <f>2*(males!BP6-males!BP7)/(males!BP6+males!BP7)</f>
        <v>3.2386369386784336E-4</v>
      </c>
      <c r="BQ7" s="32">
        <f>2*(males!BQ6-males!BQ7)/(males!BQ6+males!BQ7)</f>
        <v>2.1229598103489236E-4</v>
      </c>
      <c r="BR7" s="32">
        <f>2*(males!BR6-males!BR7)/(males!BR6+males!BR7)</f>
        <v>3.0338885349352263E-4</v>
      </c>
      <c r="BS7" s="32">
        <f>2*(males!BS6-males!BS7)/(males!BS6+males!BS7)</f>
        <v>2.728388886362603E-4</v>
      </c>
      <c r="BT7" s="32">
        <f>2*(males!BT6-males!BT7)/(males!BT6+males!BT7)</f>
        <v>1.6146774177271396E-4</v>
      </c>
      <c r="BU7" s="32">
        <f>2*(males!BU6-males!BU7)/(males!BU6+males!BU7)</f>
        <v>2.0190803089192874E-4</v>
      </c>
      <c r="BV7" s="32">
        <f>2*(males!BV6-males!BV7)/(males!BV6+males!BV7)</f>
        <v>3.1261502468146041E-4</v>
      </c>
      <c r="BW7" s="32">
        <f>2*(males!BW6-males!BW7)/(males!BW6+males!BW7)</f>
        <v>2.6207563906136601E-4</v>
      </c>
      <c r="BX7" s="32">
        <f>2*(males!BX6-males!BX7)/(males!BX6+males!BX7)</f>
        <v>2.4185502806526056E-4</v>
      </c>
      <c r="BY7" s="32">
        <f>2*(males!BY6-males!BY7)/(males!BY6+males!BY7)</f>
        <v>2.1163274664033014E-4</v>
      </c>
      <c r="BZ7" s="32">
        <f>2*(males!BZ6-males!BZ7)/(males!BZ6+males!BZ7)</f>
        <v>2.8205618962234689E-4</v>
      </c>
      <c r="CA7" s="32">
        <f>2*(males!CA6-males!CA7)/(males!CA6+males!CA7)</f>
        <v>2.920457806937598E-4</v>
      </c>
      <c r="CB7" s="32">
        <f>2*(males!CB6-males!CB7)/(males!CB6+males!CB7)</f>
        <v>1.5113730824454016E-4</v>
      </c>
      <c r="CC7" s="32">
        <f>2*(males!CC6-males!CC7)/(males!CC6+males!CC7)</f>
        <v>1.8119589289309441E-4</v>
      </c>
      <c r="CD7" s="32">
        <f>2*(males!CD6-males!CD7)/(males!CD6+males!CD7)</f>
        <v>1.4096845327399234E-4</v>
      </c>
      <c r="CE7" s="32">
        <f>2*(males!CE6-males!CE7)/(males!CE6+males!CE7)</f>
        <v>1.5097757982939533E-4</v>
      </c>
      <c r="CF7" s="32">
        <f>2*(males!CF6-males!CF7)/(males!CF6+males!CF7)</f>
        <v>1.9122479481076292E-4</v>
      </c>
      <c r="CG7" s="32">
        <f>2*(males!CG6-males!CG7)/(males!CG6+males!CG7)</f>
        <v>1.8113025277733053E-4</v>
      </c>
      <c r="CH7" s="32">
        <f>2*(males!CH6-males!CH7)/(males!CH6+males!CH7)</f>
        <v>1.8115030443315049E-4</v>
      </c>
      <c r="CI7" s="32">
        <f>2*(males!CI6-males!CI7)/(males!CI6+males!CI7)</f>
        <v>1.3080115708715884E-4</v>
      </c>
      <c r="CJ7" s="32">
        <f>2*(males!CJ6-males!CJ7)/(males!CJ6+males!CJ7)</f>
        <v>1.8101185627658611E-4</v>
      </c>
      <c r="CK7" s="32">
        <f>2*(males!CK6-males!CK7)/(males!CK6+males!CK7)</f>
        <v>1.508394213799796E-4</v>
      </c>
      <c r="CL7" s="32">
        <f>2*(males!CL6-males!CL7)/(males!CL6+males!CL7)</f>
        <v>1.4077284290756251E-4</v>
      </c>
      <c r="CM7" s="32">
        <f>2*(males!CM6-males!CM7)/(males!CM6+males!CM7)</f>
        <v>1.005570862578686E-4</v>
      </c>
      <c r="CN7" s="32">
        <f>2*(males!CN6-males!CN7)/(males!CN6+males!CN7)</f>
        <v>9.0438172947932739E-5</v>
      </c>
      <c r="CO7" s="12"/>
      <c r="CP7" s="31">
        <v>4</v>
      </c>
      <c r="CQ7" s="32">
        <f>$CN7*EXP('2a)answer'!$C7*('2a) male mx'!CQ$2-$CO$2))</f>
        <v>7.411511654089452E-5</v>
      </c>
      <c r="CR7" s="32">
        <f>$CN7*EXP('2a)answer'!$C7*('2a) male mx'!CR$2-$CO$2))</f>
        <v>7.1222595955738619E-5</v>
      </c>
      <c r="CS7" s="32">
        <f>$CN7*EXP('2a)answer'!$C7*('2a) male mx'!CS$2-$CO$2))</f>
        <v>6.8442962939624502E-5</v>
      </c>
      <c r="CT7" s="32">
        <f>$CN7*EXP('2a)answer'!$C7*('2a) male mx'!CT$2-$CO$2))</f>
        <v>6.5771811783804732E-5</v>
      </c>
      <c r="CU7" s="32">
        <f>$CN7*EXP('2a)answer'!$C7*('2a) male mx'!CU$2-$CO$2))</f>
        <v>6.3204908722906453E-5</v>
      </c>
      <c r="CV7" s="32">
        <f>$CN7*EXP('2a)answer'!$C7*('2a) male mx'!CV$2-$CO$2))</f>
        <v>6.0738185224427823E-5</v>
      </c>
      <c r="CW7" s="32">
        <f>$CN7*EXP('2a)answer'!$C7*('2a) male mx'!CW$2-$CO$2))</f>
        <v>5.8367731540128053E-5</v>
      </c>
      <c r="CX7" s="32">
        <f>$CN7*EXP('2a)answer'!$C7*('2a) male mx'!CX$2-$CO$2))</f>
        <v>5.6089790509089961E-5</v>
      </c>
      <c r="CY7" s="32">
        <f>$CN7*EXP('2a)answer'!$C7*('2a) male mx'!CY$2-$CO$2))</f>
        <v>5.3900751602632795E-5</v>
      </c>
      <c r="CZ7" s="32">
        <f>$CN7*EXP('2a)answer'!$C7*('2a) male mx'!CZ$2-$CO$2))</f>
        <v>5.1797145201636792E-5</v>
      </c>
      <c r="DA7" s="32">
        <f>$CN7*EXP('2a)answer'!$C7*('2a) male mx'!DA$2-$CO$2))</f>
        <v>4.9775637097208787E-5</v>
      </c>
      <c r="DB7" s="32">
        <f>$CN7*EXP('2a)answer'!$C7*('2a) male mx'!DB$2-$CO$2))</f>
        <v>4.783302320597266E-5</v>
      </c>
      <c r="DC7" s="32">
        <f>$CN7*EXP('2a)answer'!$C7*('2a) male mx'!DC$2-$CO$2))</f>
        <v>4.5966224491608171E-5</v>
      </c>
      <c r="DD7" s="32">
        <f>$CN7*EXP('2a)answer'!$C7*('2a) male mx'!DD$2-$CO$2))</f>
        <v>4.4172282084589062E-5</v>
      </c>
      <c r="DE7" s="32">
        <f>$CN7*EXP('2a)answer'!$C7*('2a) male mx'!DE$2-$CO$2))</f>
        <v>4.2448352592385028E-5</v>
      </c>
      <c r="DF7" s="32">
        <f>$CN7*EXP('2a)answer'!$C7*('2a) male mx'!DF$2-$CO$2))</f>
        <v>4.0791703592694363E-5</v>
      </c>
      <c r="DG7" s="32">
        <f>$CN7*EXP('2a)answer'!$C7*('2a) male mx'!DG$2-$CO$2))</f>
        <v>3.9199709302564053E-5</v>
      </c>
      <c r="DH7" s="32">
        <f>$CN7*EXP('2a)answer'!$C7*('2a) male mx'!DH$2-$CO$2))</f>
        <v>3.7669846416532818E-5</v>
      </c>
      <c r="DI7" s="32">
        <f>$CN7*EXP('2a)answer'!$C7*('2a) male mx'!DI$2-$CO$2))</f>
        <v>3.6199690107200684E-5</v>
      </c>
      <c r="DJ7" s="32">
        <f>$CN7*EXP('2a)answer'!$C7*('2a) male mx'!DJ$2-$CO$2))</f>
        <v>3.4786910181885883E-5</v>
      </c>
      <c r="DK7" s="32">
        <f>$CN7*EXP('2a)answer'!$C7*('2a) male mx'!DK$2-$CO$2))</f>
        <v>3.3429267389277523E-5</v>
      </c>
      <c r="DL7" s="32">
        <f>$CN7*EXP('2a)answer'!$C7*('2a) male mx'!DL$2-$CO$2))</f>
        <v>3.2124609870229932E-5</v>
      </c>
      <c r="DM7" s="32">
        <f>$CN7*EXP('2a)answer'!$C7*('2a) male mx'!DM$2-$CO$2))</f>
        <v>3.0870869747073395E-5</v>
      </c>
      <c r="DN7" s="32">
        <f>$CN7*EXP('2a)answer'!$C7*('2a) male mx'!DN$2-$CO$2))</f>
        <v>2.96660598460351E-5</v>
      </c>
      <c r="DO7" s="32">
        <f>$CN7*EXP('2a)answer'!$C7*('2a) male mx'!DO$2-$CO$2))</f>
        <v>2.8508270547575637E-5</v>
      </c>
      <c r="DP7" s="32">
        <f>$CN7*EXP('2a)answer'!$C7*('2a) male mx'!DP$2-$CO$2))</f>
        <v>2.7395666759648552E-5</v>
      </c>
      <c r="DQ7" s="32">
        <f>$CN7*EXP('2a)answer'!$C7*('2a) male mx'!DQ$2-$CO$2))</f>
        <v>2.6326485009085819E-5</v>
      </c>
      <c r="DR7" s="32">
        <f>$CN7*EXP('2a)answer'!$C7*('2a) male mx'!DR$2-$CO$2))</f>
        <v>2.5299030646498912E-5</v>
      </c>
      <c r="DS7" s="32">
        <f>$CN7*EXP('2a)answer'!$C7*('2a) male mx'!DS$2-$CO$2))</f>
        <v>2.4311675160265398E-5</v>
      </c>
      <c r="DT7" s="32">
        <f>$CN7*EXP('2a)answer'!$C7*('2a) male mx'!DT$2-$CO$2))</f>
        <v>2.3362853595343627E-5</v>
      </c>
      <c r="DU7" s="32">
        <f>$CN7*EXP('2a)answer'!$C7*('2a) male mx'!DU$2-$CO$2))</f>
        <v>2.2451062072824361E-5</v>
      </c>
      <c r="DV7" s="32">
        <f>$CN7*EXP('2a)answer'!$C7*('2a) male mx'!DV$2-$CO$2))</f>
        <v>2.1574855406287911E-5</v>
      </c>
      <c r="DW7" s="32">
        <f>$CN7*EXP('2a)answer'!$C7*('2a) male mx'!DW$2-$CO$2))</f>
        <v>2.0732844811188647E-5</v>
      </c>
      <c r="DX7" s="32">
        <f>$CN7*EXP('2a)answer'!$C7*('2a) male mx'!DX$2-$CO$2))</f>
        <v>1.992369570363626E-5</v>
      </c>
      <c r="DY7" s="32">
        <f>$CN7*EXP('2a)answer'!$C7*('2a) male mx'!DY$2-$CO$2))</f>
        <v>1.9146125585084913E-5</v>
      </c>
      <c r="DZ7" s="32">
        <f>$CN7*EXP('2a)answer'!$C7*('2a) male mx'!DZ$2-$CO$2))</f>
        <v>1.8398902009577466E-5</v>
      </c>
      <c r="EA7" s="32">
        <f>$CN7*EXP('2a)answer'!$C7*('2a) male mx'!EA$2-$CO$2))</f>
        <v>1.7680840630322883E-5</v>
      </c>
      <c r="EB7" s="32">
        <f>$CN7*EXP('2a)answer'!$C7*('2a) male mx'!EB$2-$CO$2))</f>
        <v>1.6990803322510636E-5</v>
      </c>
      <c r="EC7" s="32">
        <f>$CN7*EXP('2a)answer'!$C7*('2a) male mx'!EC$2-$CO$2))</f>
        <v>1.6327696379386825E-5</v>
      </c>
      <c r="ED7" s="32">
        <f>$CN7*EXP('2a)answer'!$C7*('2a) male mx'!ED$2-$CO$2))</f>
        <v>1.5690468778732738E-5</v>
      </c>
      <c r="EE7" s="32">
        <f>$CN7*EXP('2a)answer'!$C7*('2a) male mx'!EE$2-$CO$2))</f>
        <v>1.5078110516998263E-5</v>
      </c>
      <c r="EF7" s="32">
        <f>$CN7*EXP('2a)answer'!$C7*('2a) male mx'!EF$2-$CO$2))</f>
        <v>1.4489651008449711E-5</v>
      </c>
      <c r="EG7" s="32">
        <f>$CN7*EXP('2a)answer'!$C7*('2a) male mx'!EG$2-$CO$2))</f>
        <v>1.3924157546794825E-5</v>
      </c>
      <c r="EH7" s="32">
        <f>$CN7*EXP('2a)answer'!$C7*('2a) male mx'!EH$2-$CO$2))</f>
        <v>1.3380733826846483E-5</v>
      </c>
      <c r="EI7" s="32">
        <f>$CN7*EXP('2a)answer'!$C7*('2a) male mx'!EI$2-$CO$2))</f>
        <v>1.2858518523882077E-5</v>
      </c>
      <c r="EJ7" s="32">
        <f>$CN7*EXP('2a)answer'!$C7*('2a) male mx'!EJ$2-$CO$2))</f>
        <v>1.2356683928446808E-5</v>
      </c>
      <c r="EK7" s="32">
        <f>$CN7*EXP('2a)answer'!$C7*('2a) male mx'!EK$2-$CO$2))</f>
        <v>1.1874434634437046E-5</v>
      </c>
      <c r="EL7" s="32">
        <f>$CN7*EXP('2a)answer'!$C7*('2a) male mx'!EL$2-$CO$2))</f>
        <v>1.1411006278384396E-5</v>
      </c>
      <c r="EM7" s="32">
        <f>$CN7*EXP('2a)answer'!$C7*('2a) male mx'!EM$2-$CO$2))</f>
        <v>1.0965664327942233E-5</v>
      </c>
      <c r="EN7" s="32">
        <f>$CN7*EXP('2a)answer'!$C7*('2a) male mx'!EN$2-$CO$2))</f>
        <v>1.053770291765448E-5</v>
      </c>
      <c r="EO7" s="32">
        <f>$CN7*EXP('2a)answer'!$C7*('2a) male mx'!EO$2-$CO$2))</f>
        <v>1.0126443730161267E-5</v>
      </c>
    </row>
    <row r="8" spans="1:145" x14ac:dyDescent="0.25">
      <c r="A8" s="31">
        <f>males!A7</f>
        <v>5</v>
      </c>
      <c r="B8" s="32">
        <f>2*(males!B7-males!B8)/(males!B7+males!B8)</f>
        <v>2.5082684069166056E-3</v>
      </c>
      <c r="C8" s="32">
        <f>2*(males!C7-males!C8)/(males!C7+males!C8)</f>
        <v>2.2308433131831957E-3</v>
      </c>
      <c r="D8" s="32">
        <f>2*(males!D7-males!D8)/(males!D7+males!D8)</f>
        <v>2.0403462006779215E-3</v>
      </c>
      <c r="E8" s="32">
        <f>2*(males!E7-males!E8)/(males!E7+males!E8)</f>
        <v>2.2149360887283756E-3</v>
      </c>
      <c r="F8" s="32">
        <f>2*(males!F7-males!F8)/(males!F7+males!F8)</f>
        <v>2.0595089697035391E-3</v>
      </c>
      <c r="G8" s="32">
        <f>2*(males!G7-males!G8)/(males!G7+males!G8)</f>
        <v>1.9133762393459732E-3</v>
      </c>
      <c r="H8" s="32">
        <f>2*(males!H7-males!H8)/(males!H7+males!H8)</f>
        <v>1.9909807484129274E-3</v>
      </c>
      <c r="I8" s="32">
        <f>2*(males!I7-males!I8)/(males!I7+males!I8)</f>
        <v>1.8345138266981464E-3</v>
      </c>
      <c r="J8" s="32">
        <f>2*(males!J7-males!J8)/(males!J7+males!J8)</f>
        <v>2.1148642419838511E-3</v>
      </c>
      <c r="K8" s="32">
        <f>2*(males!K7-males!K8)/(males!K7+males!K8)</f>
        <v>1.7114901266395053E-3</v>
      </c>
      <c r="L8" s="32">
        <f>2*(males!L7-males!L8)/(males!L7+males!L8)</f>
        <v>1.7804692122756422E-3</v>
      </c>
      <c r="M8" s="32">
        <f>2*(males!M7-males!M8)/(males!M7+males!M8)</f>
        <v>1.9174638345015658E-3</v>
      </c>
      <c r="N8" s="32">
        <f>2*(males!N7-males!N8)/(males!N7+males!N8)</f>
        <v>1.7440314776413037E-3</v>
      </c>
      <c r="O8" s="32">
        <f>2*(males!O7-males!O8)/(males!O7+males!O8)</f>
        <v>2.0322377076358658E-3</v>
      </c>
      <c r="P8" s="32">
        <f>2*(males!P7-males!P8)/(males!P7+males!P8)</f>
        <v>2.2030534107417479E-3</v>
      </c>
      <c r="Q8" s="32">
        <f>2*(males!Q7-males!Q8)/(males!Q7+males!Q8)</f>
        <v>2.0889732057212287E-3</v>
      </c>
      <c r="R8" s="32">
        <f>2*(males!R7-males!R8)/(males!R7+males!R8)</f>
        <v>1.8339773456093203E-3</v>
      </c>
      <c r="S8" s="32">
        <f>2*(males!S7-males!S8)/(males!S7+males!S8)</f>
        <v>1.8474867809135504E-3</v>
      </c>
      <c r="T8" s="32">
        <f>2*(males!T7-males!T8)/(males!T7+males!T8)</f>
        <v>2.0265574518427351E-3</v>
      </c>
      <c r="U8" s="32">
        <f>2*(males!U7-males!U8)/(males!U7+males!U8)</f>
        <v>1.7705776642157772E-3</v>
      </c>
      <c r="V8" s="32">
        <f>2*(males!V7-males!V8)/(males!V7+males!V8)</f>
        <v>1.9241911221436127E-3</v>
      </c>
      <c r="W8" s="32">
        <f>2*(males!W7-males!W8)/(males!W7+males!W8)</f>
        <v>1.846937692389343E-3</v>
      </c>
      <c r="X8" s="32">
        <f>2*(males!X7-males!X8)/(males!X7+males!X8)</f>
        <v>1.9069412662090007E-3</v>
      </c>
      <c r="Y8" s="32">
        <f>2*(males!Y7-males!Y8)/(males!Y7+males!Y8)</f>
        <v>1.5524204122305553E-3</v>
      </c>
      <c r="Z8" s="32">
        <f>2*(males!Z7-males!Z8)/(males!Z7+males!Z8)</f>
        <v>1.4209294550317619E-3</v>
      </c>
      <c r="AA8" s="32">
        <f>2*(males!AA7-males!AA8)/(males!AA7+males!AA8)</f>
        <v>1.1492931846914147E-3</v>
      </c>
      <c r="AB8" s="32">
        <f>2*(males!AB7-males!AB8)/(males!AB7+males!AB8)</f>
        <v>1.1669705652513674E-3</v>
      </c>
      <c r="AC8" s="32">
        <f>2*(males!AC7-males!AC8)/(males!AC7+males!AC8)</f>
        <v>9.0488795510923665E-4</v>
      </c>
      <c r="AD8" s="32">
        <f>2*(males!AD7-males!AD8)/(males!AD7+males!AD8)</f>
        <v>1.0056867959544434E-3</v>
      </c>
      <c r="AE8" s="32">
        <f>2*(males!AE7-males!AE8)/(males!AE7+males!AE8)</f>
        <v>1.0054157705164416E-3</v>
      </c>
      <c r="AF8" s="32">
        <f>2*(males!AF7-males!AF8)/(males!AF7+males!AF8)</f>
        <v>8.1894563341298186E-4</v>
      </c>
      <c r="AG8" s="32">
        <f>2*(males!AG7-males!AG8)/(males!AG7+males!AG8)</f>
        <v>8.0767080166504438E-4</v>
      </c>
      <c r="AH8" s="32">
        <f>2*(males!AH7-males!AH8)/(males!AH7+males!AH8)</f>
        <v>8.0637657786186148E-4</v>
      </c>
      <c r="AI8" s="32">
        <f>2*(males!AI7-males!AI8)/(males!AI7+males!AI8)</f>
        <v>7.4395536267823936E-4</v>
      </c>
      <c r="AJ8" s="32">
        <f>2*(males!AJ7-males!AJ8)/(males!AJ7+males!AJ8)</f>
        <v>6.2974567566032968E-4</v>
      </c>
      <c r="AK8" s="32">
        <f>2*(males!AK7-males!AK8)/(males!AK7+males!AK8)</f>
        <v>6.5954223646650246E-4</v>
      </c>
      <c r="AL8" s="32">
        <f>2*(males!AL7-males!AL8)/(males!AL7+males!AL8)</f>
        <v>6.0843873589118229E-4</v>
      </c>
      <c r="AM8" s="32">
        <f>2*(males!AM7-males!AM8)/(males!AM7+males!AM8)</f>
        <v>5.2474804377016036E-4</v>
      </c>
      <c r="AN8" s="32">
        <f>2*(males!AN7-males!AN8)/(males!AN7+males!AN8)</f>
        <v>7.1098471382865266E-4</v>
      </c>
      <c r="AO8" s="32">
        <f>2*(males!AO7-males!AO8)/(males!AO7+males!AO8)</f>
        <v>6.16769975637586E-4</v>
      </c>
      <c r="AP8" s="32">
        <f>2*(males!AP7-males!AP8)/(males!AP7+males!AP8)</f>
        <v>4.1109546664474156E-4</v>
      </c>
      <c r="AQ8" s="32">
        <f>2*(males!AQ7-males!AQ8)/(males!AQ7+males!AQ8)</f>
        <v>5.962722702552662E-4</v>
      </c>
      <c r="AR8" s="32">
        <f>2*(males!AR7-males!AR8)/(males!AR7+males!AR8)</f>
        <v>5.4406126335131469E-4</v>
      </c>
      <c r="AS8" s="32">
        <f>2*(males!AS7-males!AS8)/(males!AS7+males!AS8)</f>
        <v>7.0783387446720118E-4</v>
      </c>
      <c r="AT8" s="32">
        <f>2*(males!AT7-males!AT8)/(males!AT7+males!AT8)</f>
        <v>4.4104147328365633E-4</v>
      </c>
      <c r="AU8" s="32">
        <f>2*(males!AU7-males!AU8)/(males!AU7+males!AU8)</f>
        <v>5.0244300091772747E-4</v>
      </c>
      <c r="AV8" s="32">
        <f>2*(males!AV7-males!AV8)/(males!AV7+males!AV8)</f>
        <v>4.7155304971809329E-4</v>
      </c>
      <c r="AW8" s="32">
        <f>2*(males!AW7-males!AW8)/(males!AW7+males!AW8)</f>
        <v>6.6600749002269552E-4</v>
      </c>
      <c r="AX8" s="32">
        <f>2*(males!AX7-males!AX8)/(males!AX7+males!AX8)</f>
        <v>5.4357580574857054E-4</v>
      </c>
      <c r="AY8" s="32">
        <f>2*(males!AY7-males!AY8)/(males!AY7+males!AY8)</f>
        <v>4.514580041452053E-4</v>
      </c>
      <c r="AZ8" s="32">
        <f>2*(males!AZ7-males!AZ8)/(males!AZ7+males!AZ8)</f>
        <v>5.2251153879648174E-4</v>
      </c>
      <c r="BA8" s="32">
        <f>2*(males!BA7-males!BA8)/(males!BA7+males!BA8)</f>
        <v>5.525709900230238E-4</v>
      </c>
      <c r="BB8" s="32">
        <f>2*(males!BB7-males!BB8)/(males!BB7+males!BB8)</f>
        <v>5.1114291555919033E-4</v>
      </c>
      <c r="BC8" s="32">
        <f>2*(males!BC7-males!BC8)/(males!BC7+males!BC8)</f>
        <v>4.7036688617121356E-4</v>
      </c>
      <c r="BD8" s="32">
        <f>2*(males!BD7-males!BD8)/(males!BD7+males!BD8)</f>
        <v>4.2814764977522248E-4</v>
      </c>
      <c r="BE8" s="32">
        <f>2*(males!BE7-males!BE8)/(males!BE7+males!BE8)</f>
        <v>5.3993755061914532E-4</v>
      </c>
      <c r="BF8" s="32">
        <f>2*(males!BF7-males!BF8)/(males!BF7+males!BF8)</f>
        <v>4.3742084462913323E-4</v>
      </c>
      <c r="BG8" s="32">
        <f>2*(males!BG7-males!BG8)/(males!BG7+males!BG8)</f>
        <v>3.3550735320282438E-4</v>
      </c>
      <c r="BH8" s="32">
        <f>2*(males!BH7-males!BH8)/(males!BH7+males!BH8)</f>
        <v>2.843072549119155E-4</v>
      </c>
      <c r="BI8" s="32">
        <f>2*(males!BI7-males!BI8)/(males!BI7+males!BI8)</f>
        <v>3.3478576247457403E-4</v>
      </c>
      <c r="BJ8" s="32">
        <f>2*(males!BJ7-males!BJ8)/(males!BJ7+males!BJ8)</f>
        <v>4.5661405458060001E-4</v>
      </c>
      <c r="BK8" s="32">
        <f>2*(males!BK7-males!BK8)/(males!BK7+males!BK8)</f>
        <v>4.2599373180651773E-4</v>
      </c>
      <c r="BL8" s="32">
        <f>2*(males!BL7-males!BL8)/(males!BL7+males!BL8)</f>
        <v>3.2420822273104903E-4</v>
      </c>
      <c r="BM8" s="32">
        <f>2*(males!BM7-males!BM8)/(males!BM7+males!BM8)</f>
        <v>2.1277565846467163E-4</v>
      </c>
      <c r="BN8" s="32">
        <f>2*(males!BN7-males!BN8)/(males!BN7+males!BN8)</f>
        <v>3.4461438663707037E-4</v>
      </c>
      <c r="BO8" s="32">
        <f>2*(males!BO7-males!BO8)/(males!BO7+males!BO8)</f>
        <v>3.0370827807529941E-4</v>
      </c>
      <c r="BP8" s="32">
        <f>2*(males!BP7-males!BP8)/(males!BP7+males!BP8)</f>
        <v>2.6321650569964973E-4</v>
      </c>
      <c r="BQ8" s="32">
        <f>2*(males!BQ7-males!BQ8)/(males!BQ7+males!BQ8)</f>
        <v>2.527920886187946E-4</v>
      </c>
      <c r="BR8" s="32">
        <f>2*(males!BR7-males!BR8)/(males!BR7+males!BR8)</f>
        <v>2.3266047250307262E-4</v>
      </c>
      <c r="BS8" s="32">
        <f>2*(males!BS7-males!BS8)/(males!BS7+males!BS8)</f>
        <v>2.8302268224639145E-4</v>
      </c>
      <c r="BT8" s="32">
        <f>2*(males!BT7-males!BT8)/(males!BT7+males!BT8)</f>
        <v>1.5139969013530085E-4</v>
      </c>
      <c r="BU8" s="32">
        <f>2*(males!BU7-males!BU8)/(males!BU7+males!BU8)</f>
        <v>1.6155578218241668E-4</v>
      </c>
      <c r="BV8" s="32">
        <f>2*(males!BV7-males!BV8)/(males!BV7+males!BV8)</f>
        <v>2.0173899009461559E-4</v>
      </c>
      <c r="BW8" s="32">
        <f>2*(males!BW7-males!BW8)/(males!BW7+males!BW8)</f>
        <v>2.5206059536712628E-4</v>
      </c>
      <c r="BX8" s="32">
        <f>2*(males!BX7-males!BX8)/(males!BX7+males!BX8)</f>
        <v>1.5118910228950698E-4</v>
      </c>
      <c r="BY8" s="32">
        <f>2*(males!BY7-males!BY8)/(males!BY7+males!BY8)</f>
        <v>2.1167754454048333E-4</v>
      </c>
      <c r="BZ8" s="32">
        <f>2*(males!BZ7-males!BZ8)/(males!BZ7+males!BZ8)</f>
        <v>2.1159436352919246E-4</v>
      </c>
      <c r="CA8" s="32">
        <f>2*(males!CA7-males!CA8)/(males!CA7+males!CA8)</f>
        <v>1.5109163707788774E-4</v>
      </c>
      <c r="CB8" s="32">
        <f>2*(males!CB7-males!CB8)/(males!CB7+males!CB8)</f>
        <v>1.6123831022250886E-4</v>
      </c>
      <c r="CC8" s="32">
        <f>2*(males!CC7-males!CC8)/(males!CC7+males!CC8)</f>
        <v>2.2150624244865081E-4</v>
      </c>
      <c r="CD8" s="32">
        <f>2*(males!CD7-males!CD8)/(males!CD7+males!CD8)</f>
        <v>1.6113114060706157E-4</v>
      </c>
      <c r="CE8" s="32">
        <f>2*(males!CE7-males!CE8)/(males!CE7+males!CE8)</f>
        <v>1.3086567644971487E-4</v>
      </c>
      <c r="CF8" s="32">
        <f>2*(males!CF7-males!CF8)/(males!CF7+males!CF8)</f>
        <v>1.1072580766927207E-4</v>
      </c>
      <c r="CG8" s="32">
        <f>2*(males!CG7-males!CG8)/(males!CG7+males!CG8)</f>
        <v>2.0129432249363407E-4</v>
      </c>
      <c r="CH8" s="32">
        <f>2*(males!CH7-males!CH8)/(males!CH7+males!CH8)</f>
        <v>1.7111653539344222E-4</v>
      </c>
      <c r="CI8" s="32">
        <f>2*(males!CI7-males!CI8)/(males!CI7+males!CI8)</f>
        <v>1.3081826826801644E-4</v>
      </c>
      <c r="CJ8" s="32">
        <f>2*(males!CJ7-males!CJ8)/(males!CJ7+males!CJ8)</f>
        <v>7.0402349426975169E-5</v>
      </c>
      <c r="CK8" s="32">
        <f>2*(males!CK7-males!CK8)/(males!CK7+males!CK8)</f>
        <v>8.045699573577922E-5</v>
      </c>
      <c r="CL8" s="32">
        <f>2*(males!CL7-males!CL8)/(males!CL7+males!CL8)</f>
        <v>1.7096509797808628E-4</v>
      </c>
      <c r="CM8" s="32">
        <f>2*(males!CM7-males!CM8)/(males!CM7+males!CM8)</f>
        <v>1.2068185246643536E-4</v>
      </c>
      <c r="CN8" s="32">
        <f>2*(males!CN7-males!CN8)/(males!CN7+males!CN8)</f>
        <v>1.4069786139250684E-4</v>
      </c>
      <c r="CO8" s="12"/>
      <c r="CP8" s="31">
        <v>5</v>
      </c>
      <c r="CQ8" s="32">
        <f>$CN8*EXP('2a)answer'!$C8*('2a) male mx'!CQ$2-$CO$2))</f>
        <v>1.1988992540980048E-4</v>
      </c>
      <c r="CR8" s="32">
        <f>$CN8*EXP('2a)answer'!$C8*('2a) male mx'!CR$2-$CO$2))</f>
        <v>1.1611323600650173E-4</v>
      </c>
      <c r="CS8" s="32">
        <f>$CN8*EXP('2a)answer'!$C8*('2a) male mx'!CS$2-$CO$2))</f>
        <v>1.1245551725732788E-4</v>
      </c>
      <c r="CT8" s="32">
        <f>$CN8*EXP('2a)answer'!$C8*('2a) male mx'!CT$2-$CO$2))</f>
        <v>1.0891302143112302E-4</v>
      </c>
      <c r="CU8" s="32">
        <f>$CN8*EXP('2a)answer'!$C8*('2a) male mx'!CU$2-$CO$2))</f>
        <v>1.0548211885516274E-4</v>
      </c>
      <c r="CV8" s="32">
        <f>$CN8*EXP('2a)answer'!$C8*('2a) male mx'!CV$2-$CO$2))</f>
        <v>1.021592941961591E-4</v>
      </c>
      <c r="CW8" s="32">
        <f>$CN8*EXP('2a)answer'!$C8*('2a) male mx'!CW$2-$CO$2))</f>
        <v>9.8941142858418969E-5</v>
      </c>
      <c r="CX8" s="32">
        <f>$CN8*EXP('2a)answer'!$C8*('2a) male mx'!CX$2-$CO$2))</f>
        <v>9.582436749546499E-5</v>
      </c>
      <c r="CY8" s="32">
        <f>$CN8*EXP('2a)answer'!$C8*('2a) male mx'!CY$2-$CO$2))</f>
        <v>9.2805774631544961E-5</v>
      </c>
      <c r="CZ8" s="32">
        <f>$CN8*EXP('2a)answer'!$C8*('2a) male mx'!CZ$2-$CO$2))</f>
        <v>8.988227138956832E-5</v>
      </c>
      <c r="DA8" s="32">
        <f>$CN8*EXP('2a)answer'!$C8*('2a) male mx'!DA$2-$CO$2))</f>
        <v>8.7050862322116723E-5</v>
      </c>
      <c r="DB8" s="32">
        <f>$CN8*EXP('2a)answer'!$C8*('2a) male mx'!DB$2-$CO$2))</f>
        <v>8.4308646342281935E-5</v>
      </c>
      <c r="DC8" s="32">
        <f>$CN8*EXP('2a)answer'!$C8*('2a) male mx'!DC$2-$CO$2))</f>
        <v>8.1652813751186427E-5</v>
      </c>
      <c r="DD8" s="32">
        <f>$CN8*EXP('2a)answer'!$C8*('2a) male mx'!DD$2-$CO$2))</f>
        <v>7.908064335914094E-5</v>
      </c>
      <c r="DE8" s="32">
        <f>$CN8*EXP('2a)answer'!$C8*('2a) male mx'!DE$2-$CO$2))</f>
        <v>7.6589499697489273E-5</v>
      </c>
      <c r="DF8" s="32">
        <f>$CN8*EXP('2a)answer'!$C8*('2a) male mx'!DF$2-$CO$2))</f>
        <v>7.417683031828375E-5</v>
      </c>
      <c r="DG8" s="32">
        <f>$CN8*EXP('2a)answer'!$C8*('2a) male mx'!DG$2-$CO$2))</f>
        <v>7.1840163179024265E-5</v>
      </c>
      <c r="DH8" s="32">
        <f>$CN8*EXP('2a)answer'!$C8*('2a) male mx'!DH$2-$CO$2))</f>
        <v>6.9577104109781615E-5</v>
      </c>
      <c r="DI8" s="32">
        <f>$CN8*EXP('2a)answer'!$C8*('2a) male mx'!DI$2-$CO$2))</f>
        <v>6.7385334360109674E-5</v>
      </c>
      <c r="DJ8" s="32">
        <f>$CN8*EXP('2a)answer'!$C8*('2a) male mx'!DJ$2-$CO$2))</f>
        <v>6.5262608223233076E-5</v>
      </c>
      <c r="DK8" s="32">
        <f>$CN8*EXP('2a)answer'!$C8*('2a) male mx'!DK$2-$CO$2))</f>
        <v>6.3206750735076092E-5</v>
      </c>
      <c r="DL8" s="32">
        <f>$CN8*EXP('2a)answer'!$C8*('2a) male mx'!DL$2-$CO$2))</f>
        <v>6.1215655445775037E-5</v>
      </c>
      <c r="DM8" s="32">
        <f>$CN8*EXP('2a)answer'!$C8*('2a) male mx'!DM$2-$CO$2))</f>
        <v>5.9287282261391137E-5</v>
      </c>
      <c r="DN8" s="32">
        <f>$CN8*EXP('2a)answer'!$C8*('2a) male mx'!DN$2-$CO$2))</f>
        <v>5.7419655353611995E-5</v>
      </c>
      <c r="DO8" s="32">
        <f>$CN8*EXP('2a)answer'!$C8*('2a) male mx'!DO$2-$CO$2))</f>
        <v>5.5610861135300421E-5</v>
      </c>
      <c r="DP8" s="32">
        <f>$CN8*EXP('2a)answer'!$C8*('2a) male mx'!DP$2-$CO$2))</f>
        <v>5.3859046299816019E-5</v>
      </c>
      <c r="DQ8" s="32">
        <f>$CN8*EXP('2a)answer'!$C8*('2a) male mx'!DQ$2-$CO$2))</f>
        <v>5.2162415922100702E-5</v>
      </c>
      <c r="DR8" s="32">
        <f>$CN8*EXP('2a)answer'!$C8*('2a) male mx'!DR$2-$CO$2))</f>
        <v>5.0519231619582524E-5</v>
      </c>
      <c r="DS8" s="32">
        <f>$CN8*EXP('2a)answer'!$C8*('2a) male mx'!DS$2-$CO$2))</f>
        <v>4.8927809771013449E-5</v>
      </c>
      <c r="DT8" s="32">
        <f>$CN8*EXP('2a)answer'!$C8*('2a) male mx'!DT$2-$CO$2))</f>
        <v>4.7386519791416062E-5</v>
      </c>
      <c r="DU8" s="32">
        <f>$CN8*EXP('2a)answer'!$C8*('2a) male mx'!DU$2-$CO$2))</f>
        <v>4.5893782461371672E-5</v>
      </c>
      <c r="DV8" s="32">
        <f>$CN8*EXP('2a)answer'!$C8*('2a) male mx'!DV$2-$CO$2))</f>
        <v>4.4448068308938047E-5</v>
      </c>
      <c r="DW8" s="32">
        <f>$CN8*EXP('2a)answer'!$C8*('2a) male mx'!DW$2-$CO$2))</f>
        <v>4.3047896042538903E-5</v>
      </c>
      <c r="DX8" s="32">
        <f>$CN8*EXP('2a)answer'!$C8*('2a) male mx'!DX$2-$CO$2))</f>
        <v>4.1691831033219336E-5</v>
      </c>
      <c r="DY8" s="32">
        <f>$CN8*EXP('2a)answer'!$C8*('2a) male mx'!DY$2-$CO$2))</f>
        <v>4.0378483844712287E-5</v>
      </c>
      <c r="DZ8" s="32">
        <f>$CN8*EXP('2a)answer'!$C8*('2a) male mx'!DZ$2-$CO$2))</f>
        <v>3.9106508809809743E-5</v>
      </c>
      <c r="EA8" s="32">
        <f>$CN8*EXP('2a)answer'!$C8*('2a) male mx'!EA$2-$CO$2))</f>
        <v>3.7874602651580166E-5</v>
      </c>
      <c r="EB8" s="32">
        <f>$CN8*EXP('2a)answer'!$C8*('2a) male mx'!EB$2-$CO$2))</f>
        <v>3.6681503148019379E-5</v>
      </c>
      <c r="EC8" s="32">
        <f>$CN8*EXP('2a)answer'!$C8*('2a) male mx'!EC$2-$CO$2))</f>
        <v>3.5525987838766634E-5</v>
      </c>
      <c r="ED8" s="32">
        <f>$CN8*EXP('2a)answer'!$C8*('2a) male mx'!ED$2-$CO$2))</f>
        <v>3.440687277256089E-5</v>
      </c>
      <c r="EE8" s="32">
        <f>$CN8*EXP('2a)answer'!$C8*('2a) male mx'!EE$2-$CO$2))</f>
        <v>3.332301129415383E-5</v>
      </c>
      <c r="EF8" s="32">
        <f>$CN8*EXP('2a)answer'!$C8*('2a) male mx'!EF$2-$CO$2))</f>
        <v>3.227329286943665E-5</v>
      </c>
      <c r="EG8" s="32">
        <f>$CN8*EXP('2a)answer'!$C8*('2a) male mx'!EG$2-$CO$2))</f>
        <v>3.1256641947576999E-5</v>
      </c>
      <c r="EH8" s="32">
        <f>$CN8*EXP('2a)answer'!$C8*('2a) male mx'!EH$2-$CO$2))</f>
        <v>3.0272016858999986E-5</v>
      </c>
      <c r="EI8" s="32">
        <f>$CN8*EXP('2a)answer'!$C8*('2a) male mx'!EI$2-$CO$2))</f>
        <v>2.9318408748084265E-5</v>
      </c>
      <c r="EJ8" s="32">
        <f>$CN8*EXP('2a)answer'!$C8*('2a) male mx'!EJ$2-$CO$2))</f>
        <v>2.8394840539479645E-5</v>
      </c>
      <c r="EK8" s="32">
        <f>$CN8*EXP('2a)answer'!$C8*('2a) male mx'!EK$2-$CO$2))</f>
        <v>2.7500365936986948E-5</v>
      </c>
      <c r="EL8" s="32">
        <f>$CN8*EXP('2a)answer'!$C8*('2a) male mx'!EL$2-$CO$2))</f>
        <v>2.663406845397453E-5</v>
      </c>
      <c r="EM8" s="32">
        <f>$CN8*EXP('2a)answer'!$C8*('2a) male mx'!EM$2-$CO$2))</f>
        <v>2.5795060474337929E-5</v>
      </c>
      <c r="EN8" s="32">
        <f>$CN8*EXP('2a)answer'!$C8*('2a) male mx'!EN$2-$CO$2))</f>
        <v>2.4982482343040511E-5</v>
      </c>
      <c r="EO8" s="32">
        <f>$CN8*EXP('2a)answer'!$C8*('2a) male mx'!EO$2-$CO$2))</f>
        <v>2.4195501485303273E-5</v>
      </c>
    </row>
    <row r="9" spans="1:145" x14ac:dyDescent="0.25">
      <c r="A9" s="31">
        <f>males!A8</f>
        <v>6</v>
      </c>
      <c r="B9" s="32">
        <f>2*(males!B8-males!B9)/(males!B8+males!B9)</f>
        <v>2.2138292014083957E-3</v>
      </c>
      <c r="C9" s="32">
        <f>2*(males!C8-males!C9)/(males!C8+males!C9)</f>
        <v>1.8210070059700679E-3</v>
      </c>
      <c r="D9" s="32">
        <f>2*(males!D8-males!D9)/(males!D8+males!D9)</f>
        <v>1.8354774714374425E-3</v>
      </c>
      <c r="E9" s="32">
        <f>2*(males!E8-males!E9)/(males!E8+males!E9)</f>
        <v>1.6507513104888302E-3</v>
      </c>
      <c r="F9" s="32">
        <f>2*(males!F8-males!F9)/(males!F8+males!F9)</f>
        <v>1.9115474845772874E-3</v>
      </c>
      <c r="G9" s="32">
        <f>2*(males!G8-males!G9)/(males!G8+males!G9)</f>
        <v>1.6990132653728028E-3</v>
      </c>
      <c r="H9" s="32">
        <f>2*(males!H8-males!H9)/(males!H8+males!H9)</f>
        <v>2.2568810340222092E-3</v>
      </c>
      <c r="I9" s="32">
        <f>2*(males!I8-males!I9)/(males!I8+males!I9)</f>
        <v>1.9358557461201318E-3</v>
      </c>
      <c r="J9" s="32">
        <f>2*(males!J8-males!J9)/(males!J8+males!J9)</f>
        <v>1.8256305488845181E-3</v>
      </c>
      <c r="K9" s="32">
        <f>2*(males!K8-males!K9)/(males!K8+males!K9)</f>
        <v>1.6496757255068978E-3</v>
      </c>
      <c r="L9" s="32">
        <f>2*(males!L8-males!L9)/(males!L8+males!L9)</f>
        <v>1.7301961957044141E-3</v>
      </c>
      <c r="M9" s="32">
        <f>2*(males!M8-males!M9)/(males!M8+males!M9)</f>
        <v>1.6861426818206072E-3</v>
      </c>
      <c r="N9" s="32">
        <f>2*(males!N8-males!N9)/(males!N8+males!N9)</f>
        <v>1.5978184452161315E-3</v>
      </c>
      <c r="O9" s="32">
        <f>2*(males!O8-males!O9)/(males!O8+males!O9)</f>
        <v>1.918367565655862E-3</v>
      </c>
      <c r="P9" s="32">
        <f>2*(males!P8-males!P9)/(males!P8+males!P9)</f>
        <v>1.7061752881836697E-3</v>
      </c>
      <c r="Q9" s="32">
        <f>2*(males!Q8-males!Q9)/(males!Q8+males!Q9)</f>
        <v>1.7833401854887366E-3</v>
      </c>
      <c r="R9" s="32">
        <f>2*(males!R8-males!R9)/(males!R8+males!R9)</f>
        <v>1.9011305885539194E-3</v>
      </c>
      <c r="S9" s="32">
        <f>2*(males!S8-males!S9)/(males!S8+males!S9)</f>
        <v>1.4570360483480722E-3</v>
      </c>
      <c r="T9" s="32">
        <f>2*(males!T8-males!T9)/(males!T8+males!T9)</f>
        <v>1.4561378335432511E-3</v>
      </c>
      <c r="U9" s="32">
        <f>2*(males!U8-males!U9)/(males!U8+males!U9)</f>
        <v>1.6036448404585788E-3</v>
      </c>
      <c r="V9" s="32">
        <f>2*(males!V8-males!V9)/(males!V8+males!V9)</f>
        <v>1.4802114892098971E-3</v>
      </c>
      <c r="W9" s="32">
        <f>2*(males!W8-males!W9)/(males!W8+males!W9)</f>
        <v>1.669422454263673E-3</v>
      </c>
      <c r="X9" s="32">
        <f>2*(males!X8-males!X9)/(males!X8+males!X9)</f>
        <v>1.4007385712466573E-3</v>
      </c>
      <c r="Y9" s="32">
        <f>2*(males!Y8-males!Y9)/(males!Y8+males!Y9)</f>
        <v>1.1869186855663334E-3</v>
      </c>
      <c r="Z9" s="32">
        <f>2*(males!Z8-males!Z9)/(males!Z8+males!Z9)</f>
        <v>1.4962463051610034E-3</v>
      </c>
      <c r="AA9" s="32">
        <f>2*(males!AA8-males!AA9)/(males!AA8+males!AA9)</f>
        <v>8.99459278549988E-4</v>
      </c>
      <c r="AB9" s="32">
        <f>2*(males!AB8-males!AB9)/(males!AB8+males!AB9)</f>
        <v>1.2205235733174769E-3</v>
      </c>
      <c r="AC9" s="32">
        <f>2*(males!AC8-males!AC9)/(males!AC8+males!AC9)</f>
        <v>9.5778460257144342E-4</v>
      </c>
      <c r="AD9" s="32">
        <f>2*(males!AD8-males!AD9)/(males!AD8+males!AD9)</f>
        <v>7.2638220156068408E-4</v>
      </c>
      <c r="AE9" s="32">
        <f>2*(males!AE8-males!AE9)/(males!AE8+males!AE9)</f>
        <v>9.8566633638198201E-4</v>
      </c>
      <c r="AF9" s="32">
        <f>2*(males!AF8-males!AF9)/(males!AF8+males!AF9)</f>
        <v>9.0265349000077813E-4</v>
      </c>
      <c r="AG9" s="32">
        <f>2*(males!AG8-males!AG9)/(males!AG8+males!AG9)</f>
        <v>7.1502220195750286E-4</v>
      </c>
      <c r="AH9" s="32">
        <f>2*(males!AH8-males!AH9)/(males!AH8+males!AH9)</f>
        <v>9.3124320968492936E-4</v>
      </c>
      <c r="AI9" s="32">
        <f>2*(males!AI8-males!AI9)/(males!AI8+males!AI9)</f>
        <v>7.3416504236959519E-4</v>
      </c>
      <c r="AJ9" s="32">
        <f>2*(males!AJ8-males!AJ9)/(males!AJ8+males!AJ9)</f>
        <v>6.8181113831468679E-4</v>
      </c>
      <c r="AK9" s="32">
        <f>2*(males!AK8-males!AK9)/(males!AK8+males!AK9)</f>
        <v>4.8462851162335086E-4</v>
      </c>
      <c r="AL9" s="32">
        <f>2*(males!AL8-males!AL9)/(males!AL8+males!AL9)</f>
        <v>8.0494525340295763E-4</v>
      </c>
      <c r="AM9" s="32">
        <f>2*(males!AM8-males!AM9)/(males!AM8+males!AM9)</f>
        <v>5.3532088369124338E-4</v>
      </c>
      <c r="AN9" s="32">
        <f>2*(males!AN8-males!AN9)/(males!AN8+males!AN9)</f>
        <v>6.9086053381865427E-4</v>
      </c>
      <c r="AO9" s="32">
        <f>2*(males!AO8-males!AO9)/(males!AO8+males!AO9)</f>
        <v>6.994661427528107E-4</v>
      </c>
      <c r="AP9" s="32">
        <f>2*(males!AP8-males!AP9)/(males!AP8+males!AP9)</f>
        <v>4.5240029200382481E-4</v>
      </c>
      <c r="AQ9" s="32">
        <f>2*(males!AQ8-males!AQ9)/(males!AQ8+males!AQ9)</f>
        <v>5.7604871726294566E-4</v>
      </c>
      <c r="AR9" s="32">
        <f>2*(males!AR8-males!AR9)/(males!AR8+males!AR9)</f>
        <v>6.7792431899420681E-4</v>
      </c>
      <c r="AS9" s="32">
        <f>2*(males!AS8-males!AS9)/(males!AS8+males!AS9)</f>
        <v>5.6457449047152232E-4</v>
      </c>
      <c r="AT9" s="32">
        <f>2*(males!AT8-males!AT9)/(males!AT8+males!AT9)</f>
        <v>4.9255523288627102E-4</v>
      </c>
      <c r="AU9" s="32">
        <f>2*(males!AU8-males!AU9)/(males!AU8+males!AU9)</f>
        <v>5.1295730143422857E-4</v>
      </c>
      <c r="AV9" s="32">
        <f>2*(males!AV8-males!AV9)/(males!AV8+males!AV9)</f>
        <v>4.6151716074642707E-4</v>
      </c>
      <c r="AW9" s="32">
        <f>2*(males!AW8-males!AW9)/(males!AW8+males!AW9)</f>
        <v>3.9981751918355212E-4</v>
      </c>
      <c r="AX9" s="32">
        <f>2*(males!AX8-males!AX9)/(males!AX8+males!AX9)</f>
        <v>5.4387144110539301E-4</v>
      </c>
      <c r="AY9" s="32">
        <f>2*(males!AY8-males!AY9)/(males!AY8+males!AY9)</f>
        <v>5.8514651760829058E-4</v>
      </c>
      <c r="AZ9" s="32">
        <f>2*(males!AZ8-males!AZ9)/(males!AZ8+males!AZ9)</f>
        <v>5.637989800363907E-4</v>
      </c>
      <c r="BA9" s="32">
        <f>2*(males!BA8-males!BA9)/(males!BA8+males!BA9)</f>
        <v>5.2215311372187667E-4</v>
      </c>
      <c r="BB9" s="32">
        <f>2*(males!BB8-males!BB9)/(males!BB8+males!BB9)</f>
        <v>5.3186592887316021E-4</v>
      </c>
      <c r="BC9" s="32">
        <f>2*(males!BC8-males!BC9)/(males!BC8+males!BC9)</f>
        <v>3.7849919952534153E-4</v>
      </c>
      <c r="BD9" s="32">
        <f>2*(males!BD8-males!BD9)/(males!BD8+males!BD9)</f>
        <v>3.8752970211203687E-4</v>
      </c>
      <c r="BE9" s="32">
        <f>2*(males!BE8-males!BE9)/(males!BE8+males!BE9)</f>
        <v>4.382768584722484E-4</v>
      </c>
      <c r="BF9" s="32">
        <f>2*(males!BF8-males!BF9)/(males!BF8+males!BF9)</f>
        <v>3.7653859266156814E-4</v>
      </c>
      <c r="BG9" s="32">
        <f>2*(males!BG8-males!BG9)/(males!BG8+males!BG9)</f>
        <v>3.152761463084723E-4</v>
      </c>
      <c r="BH9" s="32">
        <f>2*(males!BH8-males!BH9)/(males!BH8+males!BH9)</f>
        <v>3.6565670929275898E-4</v>
      </c>
      <c r="BI9" s="32">
        <f>2*(males!BI8-males!BI9)/(males!BI8+males!BI9)</f>
        <v>3.4504805301561851E-4</v>
      </c>
      <c r="BJ9" s="32">
        <f>2*(males!BJ8-males!BJ9)/(males!BJ8+males!BJ9)</f>
        <v>3.4513561799577716E-4</v>
      </c>
      <c r="BK9" s="32">
        <f>2*(males!BK8-males!BK9)/(males!BK8+males!BK9)</f>
        <v>3.3483671636793484E-4</v>
      </c>
      <c r="BL9" s="32">
        <f>2*(males!BL8-males!BL9)/(males!BL8+males!BL9)</f>
        <v>3.648599343252118E-4</v>
      </c>
      <c r="BM9" s="32">
        <f>2*(males!BM8-males!BM9)/(males!BM8+males!BM9)</f>
        <v>3.0404378230465187E-4</v>
      </c>
      <c r="BN9" s="32">
        <f>2*(males!BN8-males!BN9)/(males!BN8+males!BN9)</f>
        <v>3.2445147422638604E-4</v>
      </c>
      <c r="BO9" s="32">
        <f>2*(males!BO8-males!BO9)/(males!BO8+males!BO9)</f>
        <v>1.8226925218976255E-4</v>
      </c>
      <c r="BP9" s="32">
        <f>2*(males!BP8-males!BP9)/(males!BP8+males!BP9)</f>
        <v>2.1264853753499841E-4</v>
      </c>
      <c r="BQ9" s="32">
        <f>2*(males!BQ8-males!BQ9)/(males!BQ8+males!BQ9)</f>
        <v>3.0343488287413523E-4</v>
      </c>
      <c r="BR9" s="32">
        <f>2*(males!BR8-males!BR9)/(males!BR8+males!BR9)</f>
        <v>3.0355155317211374E-4</v>
      </c>
      <c r="BS9" s="32">
        <f>2*(males!BS8-males!BS9)/(males!BS8+males!BS9)</f>
        <v>2.022081125894771E-4</v>
      </c>
      <c r="BT9" s="32">
        <f>2*(males!BT8-males!BT9)/(males!BT8+males!BT9)</f>
        <v>2.1199808192211595E-4</v>
      </c>
      <c r="BU9" s="32">
        <f>2*(males!BU8-males!BU9)/(males!BU8+males!BU9)</f>
        <v>1.7168162148242029E-4</v>
      </c>
      <c r="BV9" s="32">
        <f>2*(males!BV8-males!BV9)/(males!BV8+males!BV9)</f>
        <v>2.6232154567926147E-4</v>
      </c>
      <c r="BW9" s="32">
        <f>2*(males!BW8-males!BW9)/(males!BW8+males!BW9)</f>
        <v>1.6135213085657812E-4</v>
      </c>
      <c r="BX9" s="32">
        <f>2*(males!BX8-males!BX9)/(males!BX8+males!BX9)</f>
        <v>1.6129357446722717E-4</v>
      </c>
      <c r="BY9" s="32">
        <f>2*(males!BY8-males!BY9)/(males!BY8+males!BY9)</f>
        <v>1.9155639571518589E-4</v>
      </c>
      <c r="BZ9" s="32">
        <f>2*(males!BZ8-males!BZ9)/(males!BZ8+males!BZ9)</f>
        <v>1.2093117000906984E-4</v>
      </c>
      <c r="CA9" s="32">
        <f>2*(males!CA8-males!CA9)/(males!CA8+males!CA9)</f>
        <v>1.611895790937116E-4</v>
      </c>
      <c r="CB9" s="32">
        <f>2*(males!CB8-males!CB9)/(males!CB8+males!CB9)</f>
        <v>1.1086642108074603E-4</v>
      </c>
      <c r="CC9" s="32">
        <f>2*(males!CC8-males!CC9)/(males!CC8+males!CC9)</f>
        <v>1.5105512001329285E-4</v>
      </c>
      <c r="CD9" s="32">
        <f>2*(males!CD8-males!CD9)/(males!CD8+males!CD9)</f>
        <v>1.3093817200239717E-4</v>
      </c>
      <c r="CE9" s="32">
        <f>2*(males!CE8-males!CE9)/(males!CE8+males!CE9)</f>
        <v>1.1074587345773787E-4</v>
      </c>
      <c r="CF9" s="32">
        <f>2*(males!CF8-males!CF9)/(males!CF8+males!CF9)</f>
        <v>1.5100949849745549E-4</v>
      </c>
      <c r="CG9" s="32">
        <f>2*(males!CG8-males!CG9)/(males!CG8+males!CG9)</f>
        <v>1.1072915146237976E-4</v>
      </c>
      <c r="CH9" s="32">
        <f>2*(males!CH8-males!CH9)/(males!CH8+males!CH9)</f>
        <v>1.3087358115420431E-4</v>
      </c>
      <c r="CI9" s="32">
        <f>2*(males!CI8-males!CI9)/(males!CI8+males!CI9)</f>
        <v>1.2077051589138705E-4</v>
      </c>
      <c r="CJ9" s="32">
        <f>2*(males!CJ8-males!CJ9)/(males!CJ8+males!CJ9)</f>
        <v>1.5087886941433852E-4</v>
      </c>
      <c r="CK9" s="32">
        <f>2*(males!CK8-males!CK9)/(males!CK8+males!CK9)</f>
        <v>1.408153207068929E-4</v>
      </c>
      <c r="CL9" s="32">
        <f>2*(males!CL8-males!CL9)/(males!CL8+males!CL9)</f>
        <v>1.1064005270489783E-4</v>
      </c>
      <c r="CM9" s="32">
        <f>2*(males!CM8-males!CM9)/(males!CM8+males!CM9)</f>
        <v>1.9110939000900227E-4</v>
      </c>
      <c r="CN9" s="32">
        <f>2*(males!CN8-males!CN9)/(males!CN8+males!CN9)</f>
        <v>1.1056220883191026E-4</v>
      </c>
      <c r="CO9" s="12"/>
      <c r="CP9" s="31">
        <v>6</v>
      </c>
      <c r="CQ9" s="32">
        <f>$CN9*EXP('2a)answer'!$C9*('2a) male mx'!CQ$2-$CO$2))</f>
        <v>9.3605005453214929E-5</v>
      </c>
      <c r="CR9" s="32">
        <f>$CN9*EXP('2a)answer'!$C9*('2a) male mx'!CR$2-$CO$2))</f>
        <v>9.0539386254380444E-5</v>
      </c>
      <c r="CS9" s="32">
        <f>$CN9*EXP('2a)answer'!$C9*('2a) male mx'!CS$2-$CO$2))</f>
        <v>8.7574167894440821E-5</v>
      </c>
      <c r="CT9" s="32">
        <f>$CN9*EXP('2a)answer'!$C9*('2a) male mx'!CT$2-$CO$2))</f>
        <v>8.4706062186639354E-5</v>
      </c>
      <c r="CU9" s="32">
        <f>$CN9*EXP('2a)answer'!$C9*('2a) male mx'!CU$2-$CO$2))</f>
        <v>8.1931888634277151E-5</v>
      </c>
      <c r="CV9" s="32">
        <f>$CN9*EXP('2a)answer'!$C9*('2a) male mx'!CV$2-$CO$2))</f>
        <v>7.9248570903800116E-5</v>
      </c>
      <c r="CW9" s="32">
        <f>$CN9*EXP('2a)answer'!$C9*('2a) male mx'!CW$2-$CO$2))</f>
        <v>7.6653133413394603E-5</v>
      </c>
      <c r="CX9" s="32">
        <f>$CN9*EXP('2a)answer'!$C9*('2a) male mx'!CX$2-$CO$2))</f>
        <v>7.4142698033308289E-5</v>
      </c>
      <c r="CY9" s="32">
        <f>$CN9*EXP('2a)answer'!$C9*('2a) male mx'!CY$2-$CO$2))</f>
        <v>7.1714480894237624E-5</v>
      </c>
      <c r="CZ9" s="32">
        <f>$CN9*EXP('2a)answer'!$C9*('2a) male mx'!CZ$2-$CO$2))</f>
        <v>6.9365789300242608E-5</v>
      </c>
      <c r="DA9" s="32">
        <f>$CN9*EXP('2a)answer'!$C9*('2a) male mx'!DA$2-$CO$2))</f>
        <v>6.709401874276513E-5</v>
      </c>
      <c r="DB9" s="32">
        <f>$CN9*EXP('2a)answer'!$C9*('2a) male mx'!DB$2-$CO$2))</f>
        <v>6.4896650012440286E-5</v>
      </c>
      <c r="DC9" s="32">
        <f>$CN9*EXP('2a)answer'!$C9*('2a) male mx'!DC$2-$CO$2))</f>
        <v>6.277124640549731E-5</v>
      </c>
      <c r="DD9" s="32">
        <f>$CN9*EXP('2a)answer'!$C9*('2a) male mx'!DD$2-$CO$2))</f>
        <v>6.0715451021652755E-5</v>
      </c>
      <c r="DE9" s="32">
        <f>$CN9*EXP('2a)answer'!$C9*('2a) male mx'!DE$2-$CO$2))</f>
        <v>5.8726984150499111E-5</v>
      </c>
      <c r="DF9" s="32">
        <f>$CN9*EXP('2a)answer'!$C9*('2a) male mx'!DF$2-$CO$2))</f>
        <v>5.6803640743490788E-5</v>
      </c>
      <c r="DG9" s="32">
        <f>$CN9*EXP('2a)answer'!$C9*('2a) male mx'!DG$2-$CO$2))</f>
        <v>5.4943287968724067E-5</v>
      </c>
      <c r="DH9" s="32">
        <f>$CN9*EXP('2a)answer'!$C9*('2a) male mx'!DH$2-$CO$2))</f>
        <v>5.3143862845799437E-5</v>
      </c>
      <c r="DI9" s="32">
        <f>$CN9*EXP('2a)answer'!$C9*('2a) male mx'!DI$2-$CO$2))</f>
        <v>5.1403369958143556E-5</v>
      </c>
      <c r="DJ9" s="32">
        <f>$CN9*EXP('2a)answer'!$C9*('2a) male mx'!DJ$2-$CO$2))</f>
        <v>4.9719879240254127E-5</v>
      </c>
      <c r="DK9" s="32">
        <f>$CN9*EXP('2a)answer'!$C9*('2a) male mx'!DK$2-$CO$2))</f>
        <v>4.8091523837413643E-5</v>
      </c>
      <c r="DL9" s="32">
        <f>$CN9*EXP('2a)answer'!$C9*('2a) male mx'!DL$2-$CO$2))</f>
        <v>4.6516498035498916E-5</v>
      </c>
      <c r="DM9" s="32">
        <f>$CN9*EXP('2a)answer'!$C9*('2a) male mx'!DM$2-$CO$2))</f>
        <v>4.499305525859051E-5</v>
      </c>
      <c r="DN9" s="32">
        <f>$CN9*EXP('2a)answer'!$C9*('2a) male mx'!DN$2-$CO$2))</f>
        <v>4.3519506132161621E-5</v>
      </c>
      <c r="DO9" s="32">
        <f>$CN9*EXP('2a)answer'!$C9*('2a) male mx'!DO$2-$CO$2))</f>
        <v>4.2094216609698718E-5</v>
      </c>
      <c r="DP9" s="32">
        <f>$CN9*EXP('2a)answer'!$C9*('2a) male mx'!DP$2-$CO$2))</f>
        <v>4.0715606160676434E-5</v>
      </c>
      <c r="DQ9" s="32">
        <f>$CN9*EXP('2a)answer'!$C9*('2a) male mx'!DQ$2-$CO$2))</f>
        <v>3.9382146017877345E-5</v>
      </c>
      <c r="DR9" s="32">
        <f>$CN9*EXP('2a)answer'!$C9*('2a) male mx'!DR$2-$CO$2))</f>
        <v>3.8092357482113072E-5</v>
      </c>
      <c r="DS9" s="32">
        <f>$CN9*EXP('2a)answer'!$C9*('2a) male mx'!DS$2-$CO$2))</f>
        <v>3.6844810282466796E-5</v>
      </c>
      <c r="DT9" s="32">
        <f>$CN9*EXP('2a)answer'!$C9*('2a) male mx'!DT$2-$CO$2))</f>
        <v>3.5638120990238729E-5</v>
      </c>
      <c r="DU9" s="32">
        <f>$CN9*EXP('2a)answer'!$C9*('2a) male mx'!DU$2-$CO$2))</f>
        <v>3.447095148483586E-5</v>
      </c>
      <c r="DV9" s="32">
        <f>$CN9*EXP('2a)answer'!$C9*('2a) male mx'!DV$2-$CO$2))</f>
        <v>3.33420074699047E-5</v>
      </c>
      <c r="DW9" s="32">
        <f>$CN9*EXP('2a)answer'!$C9*('2a) male mx'!DW$2-$CO$2))</f>
        <v>3.2250037038061594E-5</v>
      </c>
      <c r="DX9" s="32">
        <f>$CN9*EXP('2a)answer'!$C9*('2a) male mx'!DX$2-$CO$2))</f>
        <v>3.1193829282628906E-5</v>
      </c>
      <c r="DY9" s="32">
        <f>$CN9*EXP('2a)answer'!$C9*('2a) male mx'!DY$2-$CO$2))</f>
        <v>3.0172212954837661E-5</v>
      </c>
      <c r="DZ9" s="32">
        <f>$CN9*EXP('2a)answer'!$C9*('2a) male mx'!DZ$2-$CO$2))</f>
        <v>2.918405516500767E-5</v>
      </c>
      <c r="EA9" s="32">
        <f>$CN9*EXP('2a)answer'!$C9*('2a) male mx'!EA$2-$CO$2))</f>
        <v>2.8228260126264683E-5</v>
      </c>
      <c r="EB9" s="32">
        <f>$CN9*EXP('2a)answer'!$C9*('2a) male mx'!EB$2-$CO$2))</f>
        <v>2.730376793940163E-5</v>
      </c>
      <c r="EC9" s="32">
        <f>$CN9*EXP('2a)answer'!$C9*('2a) male mx'!EC$2-$CO$2))</f>
        <v>2.6409553417536272E-5</v>
      </c>
      <c r="ED9" s="32">
        <f>$CN9*EXP('2a)answer'!$C9*('2a) male mx'!ED$2-$CO$2))</f>
        <v>2.5544624949262101E-5</v>
      </c>
      <c r="EE9" s="32">
        <f>$CN9*EXP('2a)answer'!$C9*('2a) male mx'!EE$2-$CO$2))</f>
        <v>2.47080233990317E-5</v>
      </c>
      <c r="EF9" s="32">
        <f>$CN9*EXP('2a)answer'!$C9*('2a) male mx'!EF$2-$CO$2))</f>
        <v>2.3898821043553157E-5</v>
      </c>
      <c r="EG9" s="32">
        <f>$CN9*EXP('2a)answer'!$C9*('2a) male mx'!EG$2-$CO$2))</f>
        <v>2.3116120543020153E-5</v>
      </c>
      <c r="EH9" s="32">
        <f>$CN9*EXP('2a)answer'!$C9*('2a) male mx'!EH$2-$CO$2))</f>
        <v>2.2359053946034858E-5</v>
      </c>
      <c r="EI9" s="32">
        <f>$CN9*EXP('2a)answer'!$C9*('2a) male mx'!EI$2-$CO$2))</f>
        <v>2.162678172712024E-5</v>
      </c>
      <c r="EJ9" s="32">
        <f>$CN9*EXP('2a)answer'!$C9*('2a) male mx'!EJ$2-$CO$2))</f>
        <v>2.0918491855754332E-5</v>
      </c>
      <c r="EK9" s="32">
        <f>$CN9*EXP('2a)answer'!$C9*('2a) male mx'!EK$2-$CO$2))</f>
        <v>2.0233398895894239E-5</v>
      </c>
      <c r="EL9" s="32">
        <f>$CN9*EXP('2a)answer'!$C9*('2a) male mx'!EL$2-$CO$2))</f>
        <v>1.9570743134991231E-5</v>
      </c>
      <c r="EM9" s="32">
        <f>$CN9*EXP('2a)answer'!$C9*('2a) male mx'!EM$2-$CO$2))</f>
        <v>1.8929789741531151E-5</v>
      </c>
      <c r="EN9" s="32">
        <f>$CN9*EXP('2a)answer'!$C9*('2a) male mx'!EN$2-$CO$2))</f>
        <v>1.8309827950165805E-5</v>
      </c>
      <c r="EO9" s="32">
        <f>$CN9*EXP('2a)answer'!$C9*('2a) male mx'!EO$2-$CO$2))</f>
        <v>1.7710170273531841E-5</v>
      </c>
    </row>
    <row r="10" spans="1:145" x14ac:dyDescent="0.25">
      <c r="A10" s="31">
        <f>males!A9</f>
        <v>7</v>
      </c>
      <c r="B10" s="32">
        <f>2*(males!B9-males!B10)/(males!B9+males!B10)</f>
        <v>1.9285758080788374E-3</v>
      </c>
      <c r="C10" s="32">
        <f>2*(males!C9-males!C10)/(males!C9+males!C10)</f>
        <v>1.7149941832203658E-3</v>
      </c>
      <c r="D10" s="32">
        <f>2*(males!D9-males!D10)/(males!D9+males!D10)</f>
        <v>2.0152076599915208E-3</v>
      </c>
      <c r="E10" s="32">
        <f>2*(males!E9-males!E10)/(males!E9+males!E10)</f>
        <v>1.6315625222423581E-3</v>
      </c>
      <c r="F10" s="32">
        <f>2*(males!F9-males!F10)/(males!F9+males!F10)</f>
        <v>1.7845095862984483E-3</v>
      </c>
      <c r="G10" s="32">
        <f>2*(males!G9-males!G10)/(males!G9+males!G10)</f>
        <v>1.8001800180018001E-3</v>
      </c>
      <c r="H10" s="32">
        <f>2*(males!H9-males!H10)/(males!H9+males!H10)</f>
        <v>1.2997438740012998E-3</v>
      </c>
      <c r="I10" s="32">
        <f>2*(males!I9-males!I10)/(males!I9+males!I10)</f>
        <v>1.7869206127830199E-3</v>
      </c>
      <c r="J10" s="32">
        <f>2*(males!J9-males!J10)/(males!J9+males!J10)</f>
        <v>1.5565896535771628E-3</v>
      </c>
      <c r="K10" s="32">
        <f>2*(males!K9-males!K10)/(males!K9+males!K10)</f>
        <v>1.5443181511379897E-3</v>
      </c>
      <c r="L10" s="32">
        <f>2*(males!L9-males!L10)/(males!L9+males!L10)</f>
        <v>1.647534582178811E-3</v>
      </c>
      <c r="M10" s="32">
        <f>2*(males!M9-males!M10)/(males!M9+males!M10)</f>
        <v>1.4857332200328144E-3</v>
      </c>
      <c r="N10" s="32">
        <f>2*(males!N9-males!N10)/(males!N9+males!N10)</f>
        <v>1.461574980396759E-3</v>
      </c>
      <c r="O10" s="32">
        <f>2*(males!O9-males!O10)/(males!O9+males!O10)</f>
        <v>1.3310862307717079E-3</v>
      </c>
      <c r="P10" s="32">
        <f>2*(males!P9-males!P10)/(males!P9+males!P10)</f>
        <v>1.4418532620595005E-3</v>
      </c>
      <c r="Q10" s="32">
        <f>2*(males!Q9-males!Q10)/(males!Q9+males!Q10)</f>
        <v>1.379730792061735E-3</v>
      </c>
      <c r="R10" s="32">
        <f>2*(males!R9-males!R10)/(males!R9+males!R10)</f>
        <v>1.5107347277485796E-3</v>
      </c>
      <c r="S10" s="32">
        <f>2*(males!S9-males!S10)/(males!S9+males!S10)</f>
        <v>1.5870733408958975E-3</v>
      </c>
      <c r="T10" s="32">
        <f>2*(males!T9-males!T10)/(males!T9+males!T10)</f>
        <v>1.511522699451807E-3</v>
      </c>
      <c r="U10" s="32">
        <f>2*(males!U9-males!U10)/(males!U9+males!U10)</f>
        <v>1.1698394129533128E-3</v>
      </c>
      <c r="V10" s="32">
        <f>2*(males!V9-males!V10)/(males!V9+males!V10)</f>
        <v>1.2369638934504894E-3</v>
      </c>
      <c r="W10" s="32">
        <f>2*(males!W9-males!W10)/(males!W9+males!W10)</f>
        <v>1.3098413814034472E-3</v>
      </c>
      <c r="X10" s="32">
        <f>2*(males!X9-males!X10)/(males!X9+males!X10)</f>
        <v>1.5090489803292278E-3</v>
      </c>
      <c r="Y10" s="32">
        <f>2*(males!Y9-males!Y10)/(males!Y9+males!Y10)</f>
        <v>1.2198969397412976E-3</v>
      </c>
      <c r="Z10" s="32">
        <f>2*(males!Z9-males!Z10)/(males!Z9+males!Z10)</f>
        <v>9.7428617823151341E-4</v>
      </c>
      <c r="AA10" s="32">
        <f>2*(males!AA9-males!AA10)/(males!AA9+males!AA10)</f>
        <v>7.8507314264779002E-4</v>
      </c>
      <c r="AB10" s="32">
        <f>2*(males!AB9-males!AB10)/(males!AB9+males!AB10)</f>
        <v>1.0443646085721446E-3</v>
      </c>
      <c r="AC10" s="32">
        <f>2*(males!AC9-males!AC10)/(males!AC9+males!AC10)</f>
        <v>9.6912856584603364E-4</v>
      </c>
      <c r="AD10" s="32">
        <f>2*(males!AD9-males!AD10)/(males!AD9+males!AD10)</f>
        <v>7.6846390296585524E-4</v>
      </c>
      <c r="AE10" s="32">
        <f>2*(males!AE9-males!AE10)/(males!AE9+males!AE10)</f>
        <v>8.9312604500939861E-4</v>
      </c>
      <c r="AF10" s="32">
        <f>2*(males!AF9-males!AF10)/(males!AF9+males!AF10)</f>
        <v>8.4113459711210455E-4</v>
      </c>
      <c r="AG10" s="32">
        <f>2*(males!AG9-males!AG10)/(males!AG9+males!AG10)</f>
        <v>7.0516011282561802E-4</v>
      </c>
      <c r="AH10" s="32">
        <f>2*(males!AH9-males!AH10)/(males!AH9+males!AH10)</f>
        <v>6.3166941943367211E-4</v>
      </c>
      <c r="AI10" s="32">
        <f>2*(males!AI9-males!AI10)/(males!AI9+males!AI10)</f>
        <v>7.5540815323402644E-4</v>
      </c>
      <c r="AJ10" s="32">
        <f>2*(males!AJ9-males!AJ10)/(males!AJ9+males!AJ10)</f>
        <v>6.0989161502400806E-4</v>
      </c>
      <c r="AK10" s="32">
        <f>2*(males!AK9-males!AK10)/(males!AK9+males!AK10)</f>
        <v>6.29336359650254E-4</v>
      </c>
      <c r="AL10" s="32">
        <f>2*(males!AL9-males!AL10)/(males!AL9+males!AL10)</f>
        <v>4.1304392722166E-4</v>
      </c>
      <c r="AM10" s="32">
        <f>2*(males!AM9-males!AM10)/(males!AM9+males!AM10)</f>
        <v>6.3864195877669163E-4</v>
      </c>
      <c r="AN10" s="32">
        <f>2*(males!AN9-males!AN10)/(males!AN9+males!AN10)</f>
        <v>5.0555856483272717E-4</v>
      </c>
      <c r="AO10" s="32">
        <f>2*(males!AO9-males!AO10)/(males!AO9+males!AO10)</f>
        <v>5.1462566129397477E-4</v>
      </c>
      <c r="AP10" s="32">
        <f>2*(males!AP9-males!AP10)/(males!AP9+males!AP10)</f>
        <v>6.4811147517372983E-4</v>
      </c>
      <c r="AQ10" s="32">
        <f>2*(males!AQ9-males!AQ10)/(males!AQ9+males!AQ10)</f>
        <v>4.631368775311717E-4</v>
      </c>
      <c r="AR10" s="32">
        <f>2*(males!AR9-males!AR10)/(males!AR9+males!AR10)</f>
        <v>4.9332470015108073E-4</v>
      </c>
      <c r="AS10" s="32">
        <f>2*(males!AS9-males!AS10)/(males!AS9+males!AS10)</f>
        <v>4.0052787519962205E-4</v>
      </c>
      <c r="AT10" s="32">
        <f>2*(males!AT9-males!AT10)/(males!AT9+males!AT10)</f>
        <v>4.9279796310175254E-4</v>
      </c>
      <c r="AU10" s="32">
        <f>2*(males!AU9-males!AU10)/(males!AU9+males!AU10)</f>
        <v>4.3108757236112819E-4</v>
      </c>
      <c r="AV10" s="32">
        <f>2*(males!AV9-males!AV10)/(males!AV9+males!AV10)</f>
        <v>4.7199335105018521E-4</v>
      </c>
      <c r="AW10" s="32">
        <f>2*(males!AW9-males!AW10)/(males!AW9+males!AW10)</f>
        <v>4.4100980990425983E-4</v>
      </c>
      <c r="AX10" s="32">
        <f>2*(males!AX9-males!AX10)/(males!AX9+males!AX10)</f>
        <v>4.0039628966104913E-4</v>
      </c>
      <c r="AY10" s="32">
        <f>2*(males!AY9-males!AY10)/(males!AY9+males!AY10)</f>
        <v>5.2384253909560123E-4</v>
      </c>
      <c r="AZ10" s="32">
        <f>2*(males!AZ9-males!AZ10)/(males!AZ9+males!AZ10)</f>
        <v>4.4100980990425983E-4</v>
      </c>
      <c r="BA10" s="32">
        <f>2*(males!BA9-males!BA10)/(males!BA9+males!BA10)</f>
        <v>4.8144145620675351E-4</v>
      </c>
      <c r="BB10" s="32">
        <f>2*(males!BB9-males!BB10)/(males!BB9+males!BB10)</f>
        <v>4.0932022144223978E-4</v>
      </c>
      <c r="BC10" s="32">
        <f>2*(males!BC9-males!BC10)/(males!BC9+males!BC10)</f>
        <v>4.093495435752589E-4</v>
      </c>
      <c r="BD10" s="32">
        <f>2*(males!BD9-males!BD10)/(males!BD9+males!BD10)</f>
        <v>3.5706816431256729E-4</v>
      </c>
      <c r="BE10" s="32">
        <f>2*(males!BE9-males!BE10)/(males!BE9+males!BE10)</f>
        <v>3.2628423435365132E-4</v>
      </c>
      <c r="BF10" s="32">
        <f>2*(males!BF9-males!BF10)/(males!BF9+males!BF10)</f>
        <v>4.0722830236701449E-4</v>
      </c>
      <c r="BG10" s="32">
        <f>2*(males!BG9-males!BG10)/(males!BG9+males!BG10)</f>
        <v>2.7467636511610164E-4</v>
      </c>
      <c r="BH10" s="32">
        <f>2*(males!BH9-males!BH10)/(males!BH9+males!BH10)</f>
        <v>3.7595321922645085E-4</v>
      </c>
      <c r="BI10" s="32">
        <f>2*(males!BI9-males!BI10)/(males!BI9+males!BI10)</f>
        <v>2.8424664487442387E-4</v>
      </c>
      <c r="BJ10" s="32">
        <f>2*(males!BJ9-males!BJ10)/(males!BJ9+males!BJ10)</f>
        <v>3.5541113452311441E-4</v>
      </c>
      <c r="BK10" s="32">
        <f>2*(males!BK9-males!BK10)/(males!BK9+males!BK10)</f>
        <v>3.7555635629133024E-4</v>
      </c>
      <c r="BL10" s="32">
        <f>2*(males!BL9-males!BL10)/(males!BL9+males!BL10)</f>
        <v>2.5345330122924852E-4</v>
      </c>
      <c r="BM10" s="32">
        <f>2*(males!BM9-males!BM10)/(males!BM9+males!BM10)</f>
        <v>3.0413625304136254E-4</v>
      </c>
      <c r="BN10" s="32">
        <f>2*(males!BN9-males!BN10)/(males!BN9+males!BN10)</f>
        <v>3.3470087377212958E-4</v>
      </c>
      <c r="BO10" s="32">
        <f>2*(males!BO9-males!BO10)/(males!BO9+males!BO10)</f>
        <v>1.9243137036455618E-4</v>
      </c>
      <c r="BP10" s="32">
        <f>2*(males!BP9-males!BP10)/(males!BP9+males!BP10)</f>
        <v>1.8230617308958322E-4</v>
      </c>
      <c r="BQ10" s="32">
        <f>2*(males!BQ9-males!BQ10)/(males!BQ9+males!BQ10)</f>
        <v>1.8210513536481729E-4</v>
      </c>
      <c r="BR10" s="32">
        <f>2*(males!BR9-males!BR10)/(males!BR9+males!BR10)</f>
        <v>1.7205345802148643E-4</v>
      </c>
      <c r="BS10" s="32">
        <f>2*(males!BS9-males!BS10)/(males!BS9+males!BS10)</f>
        <v>2.4270371943450035E-4</v>
      </c>
      <c r="BT10" s="32">
        <f>2*(males!BT9-males!BT10)/(males!BT9+males!BT10)</f>
        <v>2.120430346387443E-4</v>
      </c>
      <c r="BU10" s="32">
        <f>2*(males!BU9-males!BU10)/(males!BU9+males!BU10)</f>
        <v>1.4140699964648249E-4</v>
      </c>
      <c r="BV10" s="32">
        <f>2*(males!BV9-males!BV10)/(males!BV9+males!BV10)</f>
        <v>1.7155514741128329E-4</v>
      </c>
      <c r="BW10" s="32">
        <f>2*(males!BW9-males!BW10)/(males!BW9+males!BW10)</f>
        <v>1.6137816956811167E-4</v>
      </c>
      <c r="BX10" s="32">
        <f>2*(males!BX9-males!BX10)/(males!BX9+males!BX10)</f>
        <v>1.9156991545717152E-4</v>
      </c>
      <c r="BY10" s="32">
        <f>2*(males!BY9-males!BY10)/(males!BY9+males!BY10)</f>
        <v>1.5125465738299193E-4</v>
      </c>
      <c r="BZ10" s="32">
        <f>2*(males!BZ9-males!BZ10)/(males!BZ9+males!BZ10)</f>
        <v>1.5118453079880867E-4</v>
      </c>
      <c r="CA10" s="32">
        <f>2*(males!CA9-males!CA10)/(males!CA9+males!CA10)</f>
        <v>1.2090923746574239E-4</v>
      </c>
      <c r="CB10" s="32">
        <f>2*(males!CB9-males!CB10)/(males!CB9+males!CB10)</f>
        <v>1.6128219343783075E-4</v>
      </c>
      <c r="CC10" s="32">
        <f>2*(males!CC9-males!CC10)/(males!CC9+males!CC10)</f>
        <v>1.309328968903437E-4</v>
      </c>
      <c r="CD10" s="32">
        <f>2*(males!CD9-males!CD10)/(males!CD9+males!CD10)</f>
        <v>2.2162674027360828E-4</v>
      </c>
      <c r="CE10" s="32">
        <f>2*(males!CE9-males!CE10)/(males!CE9+males!CE10)</f>
        <v>1.8124697921701304E-4</v>
      </c>
      <c r="CF10" s="32">
        <f>2*(males!CF9-males!CF10)/(males!CF9+males!CF10)</f>
        <v>1.711716700817093E-4</v>
      </c>
      <c r="CG10" s="32">
        <f>2*(males!CG9-males!CG10)/(males!CG9+males!CG10)</f>
        <v>1.3087753386456188E-4</v>
      </c>
      <c r="CH10" s="32">
        <f>2*(males!CH9-males!CH10)/(males!CH9+males!CH10)</f>
        <v>9.0614821564313864E-5</v>
      </c>
      <c r="CI10" s="32">
        <f>2*(males!CI9-males!CI10)/(males!CI9+males!CI10)</f>
        <v>1.006532395245141E-4</v>
      </c>
      <c r="CJ10" s="32">
        <f>2*(males!CJ9-males!CJ10)/(males!CJ9+males!CJ10)</f>
        <v>7.0417930417025041E-5</v>
      </c>
      <c r="CK10" s="32">
        <f>2*(males!CK9-males!CK10)/(males!CK9+males!CK10)</f>
        <v>7.0415096996796116E-5</v>
      </c>
      <c r="CL10" s="32">
        <f>2*(males!CL9-males!CL10)/(males!CL9+males!CL10)</f>
        <v>1.0059248976471416E-4</v>
      </c>
      <c r="CM10" s="32">
        <f>2*(males!CM9-males!CM10)/(males!CM9+males!CM10)</f>
        <v>7.0417930417025041E-5</v>
      </c>
      <c r="CN10" s="32">
        <f>2*(males!CN9-males!CN10)/(males!CN9+males!CN10)</f>
        <v>1.2062726176115802E-4</v>
      </c>
      <c r="CO10" s="12"/>
      <c r="CP10" s="31">
        <v>7</v>
      </c>
      <c r="CQ10" s="32">
        <f>$CN10*EXP('2a)answer'!$C10*('2a) male mx'!CQ$2-$CO$2))</f>
        <v>1.0341134293174431E-4</v>
      </c>
      <c r="CR10" s="32">
        <f>$CN10*EXP('2a)answer'!$C10*('2a) male mx'!CR$2-$CO$2))</f>
        <v>1.0027501133971928E-4</v>
      </c>
      <c r="CS10" s="32">
        <f>$CN10*EXP('2a)answer'!$C10*('2a) male mx'!CS$2-$CO$2))</f>
        <v>9.7233800607517411E-5</v>
      </c>
      <c r="CT10" s="32">
        <f>$CN10*EXP('2a)answer'!$C10*('2a) male mx'!CT$2-$CO$2))</f>
        <v>9.4284825843121353E-5</v>
      </c>
      <c r="CU10" s="32">
        <f>$CN10*EXP('2a)answer'!$C10*('2a) male mx'!CU$2-$CO$2))</f>
        <v>9.1425289649538227E-5</v>
      </c>
      <c r="CV10" s="32">
        <f>$CN10*EXP('2a)answer'!$C10*('2a) male mx'!CV$2-$CO$2))</f>
        <v>8.865247947118917E-5</v>
      </c>
      <c r="CW10" s="32">
        <f>$CN10*EXP('2a)answer'!$C10*('2a) male mx'!CW$2-$CO$2))</f>
        <v>8.5963765020779598E-5</v>
      </c>
      <c r="CX10" s="32">
        <f>$CN10*EXP('2a)answer'!$C10*('2a) male mx'!CX$2-$CO$2))</f>
        <v>8.3356595784209083E-5</v>
      </c>
      <c r="CY10" s="32">
        <f>$CN10*EXP('2a)answer'!$C10*('2a) male mx'!CY$2-$CO$2))</f>
        <v>8.0828498601154104E-5</v>
      </c>
      <c r="CZ10" s="32">
        <f>$CN10*EXP('2a)answer'!$C10*('2a) male mx'!CZ$2-$CO$2))</f>
        <v>7.8377075319028519E-5</v>
      </c>
      <c r="DA10" s="32">
        <f>$CN10*EXP('2a)answer'!$C10*('2a) male mx'!DA$2-$CO$2))</f>
        <v>7.6000000518096448E-5</v>
      </c>
      <c r="DB10" s="32">
        <f>$CN10*EXP('2a)answer'!$C10*('2a) male mx'!DB$2-$CO$2))</f>
        <v>7.3695019305579438E-5</v>
      </c>
      <c r="DC10" s="32">
        <f>$CN10*EXP('2a)answer'!$C10*('2a) male mx'!DC$2-$CO$2))</f>
        <v>7.1459945176665567E-5</v>
      </c>
      <c r="DD10" s="32">
        <f>$CN10*EXP('2a)answer'!$C10*('2a) male mx'!DD$2-$CO$2))</f>
        <v>6.9292657940391269E-5</v>
      </c>
      <c r="DE10" s="32">
        <f>$CN10*EXP('2a)answer'!$C10*('2a) male mx'!DE$2-$CO$2))</f>
        <v>6.7191101708428627E-5</v>
      </c>
      <c r="DF10" s="32">
        <f>$CN10*EXP('2a)answer'!$C10*('2a) male mx'!DF$2-$CO$2))</f>
        <v>6.5153282944869931E-5</v>
      </c>
      <c r="DG10" s="32">
        <f>$CN10*EXP('2a)answer'!$C10*('2a) male mx'!DG$2-$CO$2))</f>
        <v>6.3177268575159869E-5</v>
      </c>
      <c r="DH10" s="32">
        <f>$CN10*EXP('2a)answer'!$C10*('2a) male mx'!DH$2-$CO$2))</f>
        <v>6.1261184152381354E-5</v>
      </c>
      <c r="DI10" s="32">
        <f>$CN10*EXP('2a)answer'!$C10*('2a) male mx'!DI$2-$CO$2))</f>
        <v>5.9403212079155351E-5</v>
      </c>
      <c r="DJ10" s="32">
        <f>$CN10*EXP('2a)answer'!$C10*('2a) male mx'!DJ$2-$CO$2))</f>
        <v>5.760158988346848E-5</v>
      </c>
      <c r="DK10" s="32">
        <f>$CN10*EXP('2a)answer'!$C10*('2a) male mx'!DK$2-$CO$2))</f>
        <v>5.5854608546792166E-5</v>
      </c>
      <c r="DL10" s="32">
        <f>$CN10*EXP('2a)answer'!$C10*('2a) male mx'!DL$2-$CO$2))</f>
        <v>5.4160610882908037E-5</v>
      </c>
      <c r="DM10" s="32">
        <f>$CN10*EXP('2a)answer'!$C10*('2a) male mx'!DM$2-$CO$2))</f>
        <v>5.2517989965901307E-5</v>
      </c>
      <c r="DN10" s="32">
        <f>$CN10*EXP('2a)answer'!$C10*('2a) male mx'!DN$2-$CO$2))</f>
        <v>5.0925187605831123E-5</v>
      </c>
      <c r="DO10" s="32">
        <f>$CN10*EXP('2a)answer'!$C10*('2a) male mx'!DO$2-$CO$2))</f>
        <v>4.9380692870631805E-5</v>
      </c>
      <c r="DP10" s="32">
        <f>$CN10*EXP('2a)answer'!$C10*('2a) male mx'!DP$2-$CO$2))</f>
        <v>4.7883040652842978E-5</v>
      </c>
      <c r="DQ10" s="32">
        <f>$CN10*EXP('2a)answer'!$C10*('2a) male mx'!DQ$2-$CO$2))</f>
        <v>4.643081027980882E-5</v>
      </c>
      <c r="DR10" s="32">
        <f>$CN10*EXP('2a)answer'!$C10*('2a) male mx'!DR$2-$CO$2))</f>
        <v>4.5022624166028233E-5</v>
      </c>
      <c r="DS10" s="32">
        <f>$CN10*EXP('2a)answer'!$C10*('2a) male mx'!DS$2-$CO$2))</f>
        <v>4.3657146506377436E-5</v>
      </c>
      <c r="DT10" s="32">
        <f>$CN10*EXP('2a)answer'!$C10*('2a) male mx'!DT$2-$CO$2))</f>
        <v>4.2333082008965471E-5</v>
      </c>
      <c r="DU10" s="32">
        <f>$CN10*EXP('2a)answer'!$C10*('2a) male mx'!DU$2-$CO$2))</f>
        <v>4.1049174666420473E-5</v>
      </c>
      <c r="DV10" s="32">
        <f>$CN10*EXP('2a)answer'!$C10*('2a) male mx'!DV$2-$CO$2))</f>
        <v>3.980420656444134E-5</v>
      </c>
      <c r="DW10" s="32">
        <f>$CN10*EXP('2a)answer'!$C10*('2a) male mx'!DW$2-$CO$2))</f>
        <v>3.8596996726484328E-5</v>
      </c>
      <c r="DX10" s="32">
        <f>$CN10*EXP('2a)answer'!$C10*('2a) male mx'!DX$2-$CO$2))</f>
        <v>3.7426399993488998E-5</v>
      </c>
      <c r="DY10" s="32">
        <f>$CN10*EXP('2a)answer'!$C10*('2a) male mx'!DY$2-$CO$2))</f>
        <v>3.629130593758044E-5</v>
      </c>
      <c r="DZ10" s="32">
        <f>$CN10*EXP('2a)answer'!$C10*('2a) male mx'!DZ$2-$CO$2))</f>
        <v>3.5190637808717577E-5</v>
      </c>
      <c r="EA10" s="32">
        <f>$CN10*EXP('2a)answer'!$C10*('2a) male mx'!EA$2-$CO$2))</f>
        <v>3.4123351513288263E-5</v>
      </c>
      <c r="EB10" s="32">
        <f>$CN10*EXP('2a)answer'!$C10*('2a) male mx'!EB$2-$CO$2))</f>
        <v>3.3088434623682251E-5</v>
      </c>
      <c r="EC10" s="32">
        <f>$CN10*EXP('2a)answer'!$C10*('2a) male mx'!EC$2-$CO$2))</f>
        <v>3.2084905417902518E-5</v>
      </c>
      <c r="ED10" s="32">
        <f>$CN10*EXP('2a)answer'!$C10*('2a) male mx'!ED$2-$CO$2))</f>
        <v>3.1111811948303914E-5</v>
      </c>
      <c r="EE10" s="32">
        <f>$CN10*EXP('2a)answer'!$C10*('2a) male mx'!EE$2-$CO$2))</f>
        <v>3.0168231138575788E-5</v>
      </c>
      <c r="EF10" s="32">
        <f>$CN10*EXP('2a)answer'!$C10*('2a) male mx'!EF$2-$CO$2))</f>
        <v>2.9253267908111991E-5</v>
      </c>
      <c r="EG10" s="32">
        <f>$CN10*EXP('2a)answer'!$C10*('2a) male mx'!EG$2-$CO$2))</f>
        <v>2.8366054322937481E-5</v>
      </c>
      <c r="EH10" s="32">
        <f>$CN10*EXP('2a)answer'!$C10*('2a) male mx'!EH$2-$CO$2))</f>
        <v>2.7505748772386344E-5</v>
      </c>
      <c r="EI10" s="32">
        <f>$CN10*EXP('2a)answer'!$C10*('2a) male mx'!EI$2-$CO$2))</f>
        <v>2.667153517075002E-5</v>
      </c>
      <c r="EJ10" s="32">
        <f>$CN10*EXP('2a)answer'!$C10*('2a) male mx'!EJ$2-$CO$2))</f>
        <v>2.5862622183138568E-5</v>
      </c>
      <c r="EK10" s="32">
        <f>$CN10*EXP('2a)answer'!$C10*('2a) male mx'!EK$2-$CO$2))</f>
        <v>2.5078242474820461E-5</v>
      </c>
      <c r="EL10" s="32">
        <f>$CN10*EXP('2a)answer'!$C10*('2a) male mx'!EL$2-$CO$2))</f>
        <v>2.4317651983329044E-5</v>
      </c>
      <c r="EM10" s="32">
        <f>$CN10*EXP('2a)answer'!$C10*('2a) male mx'!EM$2-$CO$2))</f>
        <v>2.3580129212644929E-5</v>
      </c>
      <c r="EN10" s="32">
        <f>$CN10*EXP('2a)answer'!$C10*('2a) male mx'!EN$2-$CO$2))</f>
        <v>2.2864974548785048E-5</v>
      </c>
      <c r="EO10" s="32">
        <f>$CN10*EXP('2a)answer'!$C10*('2a) male mx'!EO$2-$CO$2))</f>
        <v>2.2171509596148897E-5</v>
      </c>
    </row>
    <row r="11" spans="1:145" x14ac:dyDescent="0.25">
      <c r="A11" s="31">
        <f>males!A10</f>
        <v>8</v>
      </c>
      <c r="B11" s="32">
        <f>2*(males!B10-males!B11)/(males!B10+males!B11)</f>
        <v>1.909942310806811E-3</v>
      </c>
      <c r="C11" s="32">
        <f>2*(males!C10-males!C11)/(males!C10+males!C11)</f>
        <v>1.7727004136300964E-3</v>
      </c>
      <c r="D11" s="32">
        <f>2*(males!D10-males!D11)/(males!D10+males!D11)</f>
        <v>1.6438023686199232E-3</v>
      </c>
      <c r="E11" s="32">
        <f>2*(males!E10-males!E11)/(males!E10+males!E11)</f>
        <v>1.5464171926495829E-3</v>
      </c>
      <c r="F11" s="32">
        <f>2*(males!F10-males!F11)/(males!F10+males!F11)</f>
        <v>1.6022409574207191E-3</v>
      </c>
      <c r="G11" s="32">
        <f>2*(males!G10-males!G11)/(males!G10+males!G11)</f>
        <v>1.3987389494159173E-3</v>
      </c>
      <c r="H11" s="32">
        <f>2*(males!H10-males!H11)/(males!H10+males!H11)</f>
        <v>1.4437116514092595E-3</v>
      </c>
      <c r="I11" s="32">
        <f>2*(males!I10-males!I11)/(males!I10+males!I11)</f>
        <v>1.7464198393293748E-3</v>
      </c>
      <c r="J11" s="32">
        <f>2*(males!J10-males!J11)/(males!J10+males!J11)</f>
        <v>1.3953691187371909E-3</v>
      </c>
      <c r="K11" s="32">
        <f>2*(males!K10-males!K11)/(males!K10+males!K11)</f>
        <v>1.4059982046484463E-3</v>
      </c>
      <c r="L11" s="32">
        <f>2*(males!L10-males!L11)/(males!L10+males!L11)</f>
        <v>1.5322878772455249E-3</v>
      </c>
      <c r="M11" s="32">
        <f>2*(males!M10-males!M11)/(males!M10+males!M11)</f>
        <v>1.3594010072412188E-3</v>
      </c>
      <c r="N11" s="32">
        <f>2*(males!N10-males!N11)/(males!N10+males!N11)</f>
        <v>1.3461107015800776E-3</v>
      </c>
      <c r="O11" s="32">
        <f>2*(males!O10-males!O11)/(males!O10+males!O11)</f>
        <v>1.5480042570117068E-3</v>
      </c>
      <c r="P11" s="32">
        <f>2*(males!P10-males!P11)/(males!P10+males!P11)</f>
        <v>1.3155009866257399E-3</v>
      </c>
      <c r="Q11" s="32">
        <f>2*(males!Q10-males!Q11)/(males!Q10+males!Q11)</f>
        <v>1.3173325622118336E-3</v>
      </c>
      <c r="R11" s="32">
        <f>2*(males!R10-males!R11)/(males!R10+males!R11)</f>
        <v>1.2784590307149781E-3</v>
      </c>
      <c r="S11" s="32">
        <f>2*(males!S10-males!S11)/(males!S10+males!S11)</f>
        <v>1.1199223520502578E-3</v>
      </c>
      <c r="T11" s="32">
        <f>2*(males!T10-males!T11)/(males!T10+males!T11)</f>
        <v>1.1938007631797736E-3</v>
      </c>
      <c r="U11" s="32">
        <f>2*(males!U10-males!U11)/(males!U10+males!U11)</f>
        <v>1.245787481432975E-3</v>
      </c>
      <c r="V11" s="32">
        <f>2*(males!V10-males!V11)/(males!V10+males!V11)</f>
        <v>1.1743981209630064E-3</v>
      </c>
      <c r="W11" s="32">
        <f>2*(males!W10-males!W11)/(males!W10+males!W11)</f>
        <v>1.2582103557109954E-3</v>
      </c>
      <c r="X11" s="32">
        <f>2*(males!X10-males!X11)/(males!X10+males!X11)</f>
        <v>1.1599014615822545E-3</v>
      </c>
      <c r="Y11" s="32">
        <f>2*(males!Y10-males!Y11)/(males!Y10+males!Y11)</f>
        <v>1.0949673615497999E-3</v>
      </c>
      <c r="Z11" s="32">
        <f>2*(males!Z10-males!Z11)/(males!Z10+males!Z11)</f>
        <v>8.7032658218556835E-4</v>
      </c>
      <c r="AA11" s="32">
        <f>2*(males!AA10-males!AA11)/(males!AA10+males!AA11)</f>
        <v>5.2372473028176392E-4</v>
      </c>
      <c r="AB11" s="32">
        <f>2*(males!AB10-males!AB11)/(males!AB10+males!AB11)</f>
        <v>8.1536226127133793E-4</v>
      </c>
      <c r="AC11" s="32">
        <f>2*(males!AC10-males!AC11)/(males!AC10+males!AC11)</f>
        <v>7.822400225285126E-4</v>
      </c>
      <c r="AD11" s="32">
        <f>2*(males!AD10-males!AD11)/(males!AD10+males!AD11)</f>
        <v>7.066770589763575E-4</v>
      </c>
      <c r="AE11" s="32">
        <f>2*(males!AE10-males!AE11)/(males!AE10+males!AE11)</f>
        <v>7.2755240975751721E-4</v>
      </c>
      <c r="AF11" s="32">
        <f>2*(males!AF10-males!AF11)/(males!AF10+males!AF11)</f>
        <v>7.6906288648008231E-4</v>
      </c>
      <c r="AG11" s="32">
        <f>2*(males!AG10-males!AG11)/(males!AG10+males!AG11)</f>
        <v>7.471824993254602E-4</v>
      </c>
      <c r="AH11" s="32">
        <f>2*(males!AH10-males!AH11)/(males!AH10+males!AH11)</f>
        <v>7.8755660563102972E-4</v>
      </c>
      <c r="AI11" s="32">
        <f>2*(males!AI10-males!AI11)/(males!AI10+males!AI11)</f>
        <v>4.4523367001972488E-4</v>
      </c>
      <c r="AJ11" s="32">
        <f>2*(males!AJ10-males!AJ11)/(males!AJ10+males!AJ11)</f>
        <v>6.1026380980456043E-4</v>
      </c>
      <c r="AK11" s="32">
        <f>2*(males!AK10-males!AK11)/(males!AK10+males!AK11)</f>
        <v>4.9549410052336564E-4</v>
      </c>
      <c r="AL11" s="32">
        <f>2*(males!AL10-males!AL11)/(males!AL10+males!AL11)</f>
        <v>5.4754611526362275E-4</v>
      </c>
      <c r="AM11" s="32">
        <f>2*(males!AM10-males!AM11)/(males!AM10+males!AM11)</f>
        <v>6.0811890270612908E-4</v>
      </c>
      <c r="AN11" s="32">
        <f>2*(males!AN10-males!AN11)/(males!AN10+males!AN11)</f>
        <v>5.5744237181406197E-4</v>
      </c>
      <c r="AO11" s="32">
        <f>2*(males!AO10-males!AO11)/(males!AO10+males!AO11)</f>
        <v>4.9428992163445199E-4</v>
      </c>
      <c r="AP11" s="32">
        <f>2*(males!AP10-males!AP11)/(males!AP10+males!AP11)</f>
        <v>4.6319408346757383E-4</v>
      </c>
      <c r="AQ11" s="32">
        <f>2*(males!AQ10-males!AQ11)/(males!AQ10+males!AQ11)</f>
        <v>5.6634762417171662E-4</v>
      </c>
      <c r="AR11" s="32">
        <f>2*(males!AR10-males!AR11)/(males!AR10+males!AR11)</f>
        <v>4.0100559865508889E-4</v>
      </c>
      <c r="AS11" s="32">
        <f>2*(males!AS10-males!AS11)/(males!AS10+males!AS11)</f>
        <v>4.1096453376073645E-4</v>
      </c>
      <c r="AT11" s="32">
        <f>2*(males!AT10-males!AT11)/(males!AT10+males!AT11)</f>
        <v>3.3893953010656055E-4</v>
      </c>
      <c r="AU11" s="32">
        <f>2*(males!AU10-males!AU11)/(males!AU10+males!AU11)</f>
        <v>4.0046207162110128E-4</v>
      </c>
      <c r="AV11" s="32">
        <f>2*(males!AV10-males!AV11)/(males!AV10+males!AV11)</f>
        <v>4.824842807647889E-4</v>
      </c>
      <c r="AW11" s="32">
        <f>2*(males!AW10-males!AW11)/(males!AW10+males!AW11)</f>
        <v>4.3094160741219563E-4</v>
      </c>
      <c r="AX11" s="32">
        <f>2*(males!AX10-males!AX11)/(males!AX10+males!AX11)</f>
        <v>3.6973892323809133E-4</v>
      </c>
      <c r="AY11" s="32">
        <f>2*(males!AY10-males!AY11)/(males!AY10+males!AY11)</f>
        <v>4.5216318980577537E-4</v>
      </c>
      <c r="AZ11" s="32">
        <f>2*(males!AZ10-males!AZ11)/(males!AZ10+males!AZ11)</f>
        <v>3.3858134416793635E-4</v>
      </c>
      <c r="BA11" s="32">
        <f>2*(males!BA10-males!BA11)/(males!BA10+males!BA11)</f>
        <v>3.3817192455691791E-4</v>
      </c>
      <c r="BB11" s="32">
        <f>2*(males!BB10-males!BB11)/(males!BB10+males!BB11)</f>
        <v>3.2757685260065311E-4</v>
      </c>
      <c r="BC11" s="32">
        <f>2*(males!BC10-males!BC11)/(males!BC10+males!BC11)</f>
        <v>3.6855791478121995E-4</v>
      </c>
      <c r="BD11" s="32">
        <f>2*(males!BD10-males!BD11)/(males!BD10+males!BD11)</f>
        <v>3.7761074455653699E-4</v>
      </c>
      <c r="BE11" s="32">
        <f>2*(males!BE10-males!BE11)/(males!BE10+males!BE11)</f>
        <v>3.0598818885591017E-4</v>
      </c>
      <c r="BF11" s="32">
        <f>2*(males!BF10-males!BF11)/(males!BF10+males!BF11)</f>
        <v>3.2590208679179948E-4</v>
      </c>
      <c r="BG11" s="32">
        <f>2*(males!BG10-males!BG11)/(males!BG10+males!BG11)</f>
        <v>2.4422012373819603E-4</v>
      </c>
      <c r="BH11" s="32">
        <f>2*(males!BH10-males!BH11)/(males!BH10+males!BH11)</f>
        <v>2.4393714552883541E-4</v>
      </c>
      <c r="BI11" s="32">
        <f>2*(males!BI10-males!BI11)/(males!BI10+males!BI11)</f>
        <v>2.9448351146200909E-4</v>
      </c>
      <c r="BJ11" s="32">
        <f>2*(males!BJ10-males!BJ11)/(males!BJ10+males!BJ11)</f>
        <v>3.3521766292340276E-4</v>
      </c>
      <c r="BK11" s="32">
        <f>2*(males!BK10-males!BK11)/(males!BK10+males!BK11)</f>
        <v>2.7414368174964591E-4</v>
      </c>
      <c r="BL11" s="32">
        <f>2*(males!BL10-males!BL11)/(males!BL10+males!BL11)</f>
        <v>3.0422878004259202E-4</v>
      </c>
      <c r="BM11" s="32">
        <f>2*(males!BM10-males!BM11)/(males!BM10+males!BM11)</f>
        <v>2.1295042818246811E-4</v>
      </c>
      <c r="BN11" s="32">
        <f>2*(males!BN10-males!BN11)/(males!BN10+males!BN11)</f>
        <v>2.2319616914211508E-4</v>
      </c>
      <c r="BO11" s="32">
        <f>2*(males!BO10-males!BO11)/(males!BO10+males!BO11)</f>
        <v>2.9378244903127768E-4</v>
      </c>
      <c r="BP11" s="32">
        <f>2*(males!BP10-males!BP11)/(males!BP10+males!BP11)</f>
        <v>2.4312660818121037E-4</v>
      </c>
      <c r="BQ11" s="32">
        <f>2*(males!BQ10-males!BQ11)/(males!BQ10+males!BQ11)</f>
        <v>2.4285844388452081E-4</v>
      </c>
      <c r="BR11" s="32">
        <f>2*(males!BR10-males!BR11)/(males!BR10+males!BR11)</f>
        <v>2.5307357861224572E-4</v>
      </c>
      <c r="BS11" s="32">
        <f>2*(males!BS10-males!BS11)/(males!BS10+males!BS11)</f>
        <v>1.5171974329019434E-4</v>
      </c>
      <c r="BT11" s="32">
        <f>2*(males!BT10-males!BT11)/(males!BT10+males!BT11)</f>
        <v>2.6259178087725853E-4</v>
      </c>
      <c r="BU11" s="32">
        <f>2*(males!BU10-males!BU11)/(males!BU10+males!BU11)</f>
        <v>2.3235491708465295E-4</v>
      </c>
      <c r="BV11" s="32">
        <f>2*(males!BV10-males!BV11)/(males!BV10+males!BV11)</f>
        <v>8.0742019156044041E-5</v>
      </c>
      <c r="BW11" s="32">
        <f>2*(males!BW10-males!BW11)/(males!BW10+males!BW11)</f>
        <v>1.3113894170874041E-4</v>
      </c>
      <c r="BX11" s="32">
        <f>2*(males!BX10-males!BX11)/(males!BX10+males!BX11)</f>
        <v>2.7229407760381212E-4</v>
      </c>
      <c r="BY11" s="32">
        <f>2*(males!BY10-males!BY11)/(males!BY10+males!BY11)</f>
        <v>1.6136352175886239E-4</v>
      </c>
      <c r="BZ11" s="32">
        <f>2*(males!BZ10-males!BZ11)/(males!BZ10+males!BZ11)</f>
        <v>1.2096408374746731E-4</v>
      </c>
      <c r="CA11" s="32">
        <f>2*(males!CA10-males!CA11)/(males!CA10+males!CA11)</f>
        <v>1.6123506056391963E-4</v>
      </c>
      <c r="CB11" s="32">
        <f>2*(males!CB10-males!CB11)/(males!CB10+males!CB11)</f>
        <v>2.1172236141007091E-4</v>
      </c>
      <c r="CC11" s="32">
        <f>2*(males!CC10-males!CC11)/(males!CC10+males!CC11)</f>
        <v>7.0509430636347611E-5</v>
      </c>
      <c r="CD11" s="32">
        <f>2*(males!CD10-males!CD11)/(males!CD10+males!CD11)</f>
        <v>1.2090801922437505E-4</v>
      </c>
      <c r="CE11" s="32">
        <f>2*(males!CE10-males!CE11)/(males!CE10+males!CE11)</f>
        <v>1.0070696287941348E-4</v>
      </c>
      <c r="CF11" s="32">
        <f>2*(males!CF10-males!CF11)/(males!CF10+males!CF11)</f>
        <v>9.0632159311195592E-5</v>
      </c>
      <c r="CG11" s="32">
        <f>2*(males!CG10-males!CG11)/(males!CG10+males!CG11)</f>
        <v>1.2082523636436864E-4</v>
      </c>
      <c r="CH11" s="32">
        <f>2*(males!CH10-males!CH11)/(males!CH10+males!CH11)</f>
        <v>1.107626005044733E-4</v>
      </c>
      <c r="CI11" s="32">
        <f>2*(males!CI10-males!CI11)/(males!CI10+males!CI11)</f>
        <v>8.0529886654184536E-5</v>
      </c>
      <c r="CJ11" s="32">
        <f>2*(males!CJ10-males!CJ11)/(males!CJ10+males!CJ11)</f>
        <v>1.0060564598885289E-4</v>
      </c>
      <c r="CK11" s="32">
        <f>2*(males!CK10-males!CK11)/(males!CK10+males!CK11)</f>
        <v>1.1066231394898467E-4</v>
      </c>
      <c r="CL11" s="32">
        <f>2*(males!CL10-males!CL11)/(males!CL10+males!CL11)</f>
        <v>8.0481278042695317E-5</v>
      </c>
      <c r="CM11" s="32">
        <f>2*(males!CM10-males!CM11)/(males!CM10+males!CM11)</f>
        <v>1.71035620683237E-4</v>
      </c>
      <c r="CN11" s="32">
        <f>2*(males!CN10-males!CN11)/(males!CN10+males!CN11)</f>
        <v>8.0426259173620193E-5</v>
      </c>
      <c r="CO11" s="12"/>
      <c r="CP11" s="31">
        <v>8</v>
      </c>
      <c r="CQ11" s="32">
        <f>$CN11*EXP('2a)answer'!$C11*('2a) male mx'!CQ$2-$CO$2))</f>
        <v>6.7448827338992354E-5</v>
      </c>
      <c r="CR11" s="32">
        <f>$CN11*EXP('2a)answer'!$C11*('2a) male mx'!CR$2-$CO$2))</f>
        <v>6.511629924756014E-5</v>
      </c>
      <c r="CS11" s="32">
        <f>$CN11*EXP('2a)answer'!$C11*('2a) male mx'!CS$2-$CO$2))</f>
        <v>6.2864435083314943E-5</v>
      </c>
      <c r="CT11" s="32">
        <f>$CN11*EXP('2a)answer'!$C11*('2a) male mx'!CT$2-$CO$2))</f>
        <v>6.0690445311085366E-5</v>
      </c>
      <c r="CU11" s="32">
        <f>$CN11*EXP('2a)answer'!$C11*('2a) male mx'!CU$2-$CO$2))</f>
        <v>5.8591636863932435E-5</v>
      </c>
      <c r="CV11" s="32">
        <f>$CN11*EXP('2a)answer'!$C11*('2a) male mx'!CV$2-$CO$2))</f>
        <v>5.6565409807066921E-5</v>
      </c>
      <c r="CW11" s="32">
        <f>$CN11*EXP('2a)answer'!$C11*('2a) male mx'!CW$2-$CO$2))</f>
        <v>5.4609254117135705E-5</v>
      </c>
      <c r="CX11" s="32">
        <f>$CN11*EXP('2a)answer'!$C11*('2a) male mx'!CX$2-$CO$2))</f>
        <v>5.2720746572887546E-5</v>
      </c>
      <c r="CY11" s="32">
        <f>$CN11*EXP('2a)answer'!$C11*('2a) male mx'!CY$2-$CO$2))</f>
        <v>5.0897547753366377E-5</v>
      </c>
      <c r="CZ11" s="32">
        <f>$CN11*EXP('2a)answer'!$C11*('2a) male mx'!CZ$2-$CO$2))</f>
        <v>4.9137399139913667E-5</v>
      </c>
      <c r="DA11" s="32">
        <f>$CN11*EXP('2a)answer'!$C11*('2a) male mx'!DA$2-$CO$2))</f>
        <v>4.7438120318389863E-5</v>
      </c>
      <c r="DB11" s="32">
        <f>$CN11*EXP('2a)answer'!$C11*('2a) male mx'!DB$2-$CO$2))</f>
        <v>4.5797606278149208E-5</v>
      </c>
      <c r="DC11" s="32">
        <f>$CN11*EXP('2a)answer'!$C11*('2a) male mx'!DC$2-$CO$2))</f>
        <v>4.4213824804421802E-5</v>
      </c>
      <c r="DD11" s="32">
        <f>$CN11*EXP('2a)answer'!$C11*('2a) male mx'!DD$2-$CO$2))</f>
        <v>4.2684813960872919E-5</v>
      </c>
      <c r="DE11" s="32">
        <f>$CN11*EXP('2a)answer'!$C11*('2a) male mx'!DE$2-$CO$2))</f>
        <v>4.1208679659220867E-5</v>
      </c>
      <c r="DF11" s="32">
        <f>$CN11*EXP('2a)answer'!$C11*('2a) male mx'!DF$2-$CO$2))</f>
        <v>3.9783593312902784E-5</v>
      </c>
      <c r="DG11" s="32">
        <f>$CN11*EXP('2a)answer'!$C11*('2a) male mx'!DG$2-$CO$2))</f>
        <v>3.8407789571881869E-5</v>
      </c>
      <c r="DH11" s="32">
        <f>$CN11*EXP('2a)answer'!$C11*('2a) male mx'!DH$2-$CO$2))</f>
        <v>3.7079564135789808E-5</v>
      </c>
      <c r="DI11" s="32">
        <f>$CN11*EXP('2a)answer'!$C11*('2a) male mx'!DI$2-$CO$2))</f>
        <v>3.5797271642695679E-5</v>
      </c>
      <c r="DJ11" s="32">
        <f>$CN11*EXP('2a)answer'!$C11*('2a) male mx'!DJ$2-$CO$2))</f>
        <v>3.4559323630885754E-5</v>
      </c>
      <c r="DK11" s="32">
        <f>$CN11*EXP('2a)answer'!$C11*('2a) male mx'!DK$2-$CO$2))</f>
        <v>3.336418657112939E-5</v>
      </c>
      <c r="DL11" s="32">
        <f>$CN11*EXP('2a)answer'!$C11*('2a) male mx'!DL$2-$CO$2))</f>
        <v>3.2210379966993597E-5</v>
      </c>
      <c r="DM11" s="32">
        <f>$CN11*EXP('2a)answer'!$C11*('2a) male mx'!DM$2-$CO$2))</f>
        <v>3.1096474520852748E-5</v>
      </c>
      <c r="DN11" s="32">
        <f>$CN11*EXP('2a)answer'!$C11*('2a) male mx'!DN$2-$CO$2))</f>
        <v>3.0021090363321771E-5</v>
      </c>
      <c r="DO11" s="32">
        <f>$CN11*EXP('2a)answer'!$C11*('2a) male mx'!DO$2-$CO$2))</f>
        <v>2.8982895343919401E-5</v>
      </c>
      <c r="DP11" s="32">
        <f>$CN11*EXP('2a)answer'!$C11*('2a) male mx'!DP$2-$CO$2))</f>
        <v>2.7980603380844007E-5</v>
      </c>
      <c r="DQ11" s="32">
        <f>$CN11*EXP('2a)answer'!$C11*('2a) male mx'!DQ$2-$CO$2))</f>
        <v>2.7012972867817856E-5</v>
      </c>
      <c r="DR11" s="32">
        <f>$CN11*EXP('2a)answer'!$C11*('2a) male mx'!DR$2-$CO$2))</f>
        <v>2.607880513602609E-5</v>
      </c>
      <c r="DS11" s="32">
        <f>$CN11*EXP('2a)answer'!$C11*('2a) male mx'!DS$2-$CO$2))</f>
        <v>2.5176942969245301E-5</v>
      </c>
      <c r="DT11" s="32">
        <f>$CN11*EXP('2a)answer'!$C11*('2a) male mx'!DT$2-$CO$2))</f>
        <v>2.4306269170322168E-5</v>
      </c>
      <c r="DU11" s="32">
        <f>$CN11*EXP('2a)answer'!$C11*('2a) male mx'!DU$2-$CO$2))</f>
        <v>2.3465705177226416E-5</v>
      </c>
      <c r="DV11" s="32">
        <f>$CN11*EXP('2a)answer'!$C11*('2a) male mx'!DV$2-$CO$2))</f>
        <v>2.2654209726963722E-5</v>
      </c>
      <c r="DW11" s="32">
        <f>$CN11*EXP('2a)answer'!$C11*('2a) male mx'!DW$2-$CO$2))</f>
        <v>2.187077756569334E-5</v>
      </c>
      <c r="DX11" s="32">
        <f>$CN11*EXP('2a)answer'!$C11*('2a) male mx'!DX$2-$CO$2))</f>
        <v>2.1114438203452817E-5</v>
      </c>
      <c r="DY11" s="32">
        <f>$CN11*EXP('2a)answer'!$C11*('2a) male mx'!DY$2-$CO$2))</f>
        <v>2.0384254711946932E-5</v>
      </c>
      <c r="DZ11" s="32">
        <f>$CN11*EXP('2a)answer'!$C11*('2a) male mx'!DZ$2-$CO$2))</f>
        <v>1.9679322563911815E-5</v>
      </c>
      <c r="EA11" s="32">
        <f>$CN11*EXP('2a)answer'!$C11*('2a) male mx'!EA$2-$CO$2))</f>
        <v>1.8998768512616345E-5</v>
      </c>
      <c r="EB11" s="32">
        <f>$CN11*EXP('2a)answer'!$C11*('2a) male mx'!EB$2-$CO$2))</f>
        <v>1.8341749510112851E-5</v>
      </c>
      <c r="EC11" s="32">
        <f>$CN11*EXP('2a)answer'!$C11*('2a) male mx'!EC$2-$CO$2))</f>
        <v>1.7707451662897084E-5</v>
      </c>
      <c r="ED11" s="32">
        <f>$CN11*EXP('2a)answer'!$C11*('2a) male mx'!ED$2-$CO$2))</f>
        <v>1.7095089223683737E-5</v>
      </c>
      <c r="EE11" s="32">
        <f>$CN11*EXP('2a)answer'!$C11*('2a) male mx'!EE$2-$CO$2))</f>
        <v>1.6503903618048599E-5</v>
      </c>
      <c r="EF11" s="32">
        <f>$CN11*EXP('2a)answer'!$C11*('2a) male mx'!EF$2-$CO$2))</f>
        <v>1.5933162504731519E-5</v>
      </c>
      <c r="EG11" s="32">
        <f>$CN11*EXP('2a)answer'!$C11*('2a) male mx'!EG$2-$CO$2))</f>
        <v>1.5382158868436191E-5</v>
      </c>
      <c r="EH11" s="32">
        <f>$CN11*EXP('2a)answer'!$C11*('2a) male mx'!EH$2-$CO$2))</f>
        <v>1.485021014400287E-5</v>
      </c>
      <c r="EI11" s="32">
        <f>$CN11*EXP('2a)answer'!$C11*('2a) male mx'!EI$2-$CO$2))</f>
        <v>1.4336657370869133E-5</v>
      </c>
      <c r="EJ11" s="32">
        <f>$CN11*EXP('2a)answer'!$C11*('2a) male mx'!EJ$2-$CO$2))</f>
        <v>1.3840864376771241E-5</v>
      </c>
      <c r="EK11" s="32">
        <f>$CN11*EXP('2a)answer'!$C11*('2a) male mx'!EK$2-$CO$2))</f>
        <v>1.3362216989674881E-5</v>
      </c>
      <c r="EL11" s="32">
        <f>$CN11*EXP('2a)answer'!$C11*('2a) male mx'!EL$2-$CO$2))</f>
        <v>1.2900122276959081E-5</v>
      </c>
      <c r="EM11" s="32">
        <f>$CN11*EXP('2a)answer'!$C11*('2a) male mx'!EM$2-$CO$2))</f>
        <v>1.2454007810910797E-5</v>
      </c>
      <c r="EN11" s="32">
        <f>$CN11*EXP('2a)answer'!$C11*('2a) male mx'!EN$2-$CO$2))</f>
        <v>1.2023320959620326E-5</v>
      </c>
      <c r="EO11" s="32">
        <f>$CN11*EXP('2a)answer'!$C11*('2a) male mx'!EO$2-$CO$2))</f>
        <v>1.1607528202399072E-5</v>
      </c>
    </row>
    <row r="12" spans="1:145" x14ac:dyDescent="0.25">
      <c r="A12" s="31">
        <f>males!A11</f>
        <v>9</v>
      </c>
      <c r="B12" s="32">
        <f>2*(males!B11-males!B12)/(males!B11+males!B12)</f>
        <v>1.420859787989819E-3</v>
      </c>
      <c r="C12" s="32">
        <f>2*(males!C11-males!C12)/(males!C11+males!C12)</f>
        <v>1.5454679973036516E-3</v>
      </c>
      <c r="D12" s="32">
        <f>2*(males!D11-males!D12)/(males!D11+males!D12)</f>
        <v>1.1710636793495072E-3</v>
      </c>
      <c r="E12" s="32">
        <f>2*(males!E11-males!E12)/(males!E11+males!E12)</f>
        <v>1.3619489049491466E-3</v>
      </c>
      <c r="F12" s="32">
        <f>2*(males!F11-males!F12)/(males!F11+males!F12)</f>
        <v>1.3644724130967519E-3</v>
      </c>
      <c r="G12" s="32">
        <f>2*(males!G11-males!G12)/(males!G11+males!G12)</f>
        <v>1.4116488386726124E-3</v>
      </c>
      <c r="H12" s="32">
        <f>2*(males!H11-males!H12)/(males!H11+males!H12)</f>
        <v>1.2923575668630758E-3</v>
      </c>
      <c r="I12" s="32">
        <f>2*(males!I11-males!I12)/(males!I11+males!I12)</f>
        <v>1.3665159855039985E-3</v>
      </c>
      <c r="J12" s="32">
        <f>2*(males!J11-males!J12)/(males!J11+males!J12)</f>
        <v>1.3099292638197536E-3</v>
      </c>
      <c r="K12" s="32">
        <f>2*(males!K11-males!K12)/(males!K11+males!K12)</f>
        <v>1.2779275913230883E-3</v>
      </c>
      <c r="L12" s="32">
        <f>2*(males!L11-males!L12)/(males!L11+males!L12)</f>
        <v>1.3950294029274155E-3</v>
      </c>
      <c r="M12" s="32">
        <f>2*(males!M11-males!M12)/(males!M11+males!M12)</f>
        <v>1.2325500388521207E-3</v>
      </c>
      <c r="N12" s="32">
        <f>2*(males!N11-males!N12)/(males!N11+males!N12)</f>
        <v>1.2408805973342461E-3</v>
      </c>
      <c r="O12" s="32">
        <f>2*(males!O11-males!O12)/(males!O11+males!O12)</f>
        <v>1.2918366687838434E-3</v>
      </c>
      <c r="P12" s="32">
        <f>2*(males!P11-males!P12)/(males!P11+males!P12)</f>
        <v>1.2958014960617274E-3</v>
      </c>
      <c r="Q12" s="32">
        <f>2*(males!Q11-males!Q12)/(males!Q11+males!Q12)</f>
        <v>1.2761462527949212E-3</v>
      </c>
      <c r="R12" s="32">
        <f>2*(males!R11-males!R12)/(males!R11+males!R12)</f>
        <v>1.3227936548575331E-3</v>
      </c>
      <c r="S12" s="32">
        <f>2*(males!S11-males!S12)/(males!S11+males!S12)</f>
        <v>1.0036622996679372E-3</v>
      </c>
      <c r="T12" s="32">
        <f>2*(males!T11-males!T12)/(males!T11+males!T12)</f>
        <v>1.1738717491756219E-3</v>
      </c>
      <c r="U12" s="32">
        <f>2*(males!U11-males!U12)/(males!U11+males!U12)</f>
        <v>9.7001998667554966E-4</v>
      </c>
      <c r="V12" s="32">
        <f>2*(males!V11-males!V12)/(males!V11+males!V12)</f>
        <v>1.1009154700000535E-3</v>
      </c>
      <c r="W12" s="32">
        <f>2*(males!W11-males!W12)/(males!W11+males!W12)</f>
        <v>1.2491125429048807E-3</v>
      </c>
      <c r="X12" s="32">
        <f>2*(males!X11-males!X12)/(males!X11+males!X12)</f>
        <v>1.2358700631785299E-3</v>
      </c>
      <c r="Y12" s="32">
        <f>2*(males!Y11-males!Y12)/(males!Y11+males!Y12)</f>
        <v>1.0012594790288836E-3</v>
      </c>
      <c r="Z12" s="32">
        <f>2*(males!Z11-males!Z12)/(males!Z11+males!Z12)</f>
        <v>8.6058519793459555E-4</v>
      </c>
      <c r="AA12" s="32">
        <f>2*(males!AA11-males!AA12)/(males!AA11+males!AA12)</f>
        <v>8.8047545674664314E-4</v>
      </c>
      <c r="AB12" s="32">
        <f>2*(males!AB11-males!AB12)/(males!AB11+males!AB12)</f>
        <v>8.5789313999351351E-4</v>
      </c>
      <c r="AC12" s="32">
        <f>2*(males!AC11-males!AC12)/(males!AC11+males!AC12)</f>
        <v>7.6196838353104494E-4</v>
      </c>
      <c r="AD12" s="32">
        <f>2*(males!AD11-males!AD12)/(males!AD11+males!AD12)</f>
        <v>7.5919483747510514E-4</v>
      </c>
      <c r="AE12" s="32">
        <f>2*(males!AE11-males!AE12)/(males!AE11+males!AE12)</f>
        <v>8.3213713620004575E-4</v>
      </c>
      <c r="AF12" s="32">
        <f>2*(males!AF11-males!AF12)/(males!AF11+males!AF12)</f>
        <v>7.384410573227872E-4</v>
      </c>
      <c r="AG12" s="32">
        <f>2*(males!AG11-males!AG12)/(males!AG11+males!AG12)</f>
        <v>4.7765905527345982E-4</v>
      </c>
      <c r="AH12" s="32">
        <f>2*(males!AH11-males!AH12)/(males!AH11+males!AH12)</f>
        <v>6.4294010287041644E-4</v>
      </c>
      <c r="AI12" s="32">
        <f>2*(males!AI11-males!AI12)/(males!AI11+males!AI12)</f>
        <v>5.2832495092275573E-4</v>
      </c>
      <c r="AJ12" s="32">
        <f>2*(males!AJ11-males!AJ12)/(males!AJ11+males!AJ12)</f>
        <v>4.1395011901065919E-4</v>
      </c>
      <c r="AK12" s="32">
        <f>2*(males!AK11-males!AK12)/(males!AK11+males!AK12)</f>
        <v>5.267316302343956E-4</v>
      </c>
      <c r="AL12" s="32">
        <f>2*(males!AL11-males!AL12)/(males!AL11+males!AL12)</f>
        <v>5.3750658962405551E-4</v>
      </c>
      <c r="AM12" s="32">
        <f>2*(males!AM11-males!AM12)/(males!AM11+males!AM12)</f>
        <v>5.5690771832845177E-4</v>
      </c>
      <c r="AN12" s="32">
        <f>2*(males!AN11-males!AN12)/(males!AN11+males!AN12)</f>
        <v>4.4411164760257174E-4</v>
      </c>
      <c r="AO12" s="32">
        <f>2*(males!AO11-males!AO12)/(males!AO11+males!AO12)</f>
        <v>4.3270419517019696E-4</v>
      </c>
      <c r="AP12" s="32">
        <f>2*(males!AP11-males!AP12)/(males!AP11+males!AP12)</f>
        <v>4.6340873165030149E-4</v>
      </c>
      <c r="AQ12" s="32">
        <f>2*(males!AQ11-males!AQ12)/(males!AQ11+males!AQ12)</f>
        <v>4.7391900106116645E-4</v>
      </c>
      <c r="AR12" s="32">
        <f>2*(males!AR11-males!AR12)/(males!AR11+males!AR12)</f>
        <v>3.7030179596371043E-4</v>
      </c>
      <c r="AS12" s="32">
        <f>2*(males!AS11-males!AS12)/(males!AS11+males!AS12)</f>
        <v>5.1394328121948465E-4</v>
      </c>
      <c r="AT12" s="32">
        <f>2*(males!AT11-males!AT12)/(males!AT11+males!AT12)</f>
        <v>3.4933062088380646E-4</v>
      </c>
      <c r="AU12" s="32">
        <f>2*(males!AU11-males!AU12)/(males!AU11+males!AU12)</f>
        <v>4.2117157605485505E-4</v>
      </c>
      <c r="AV12" s="32">
        <f>2*(males!AV11-males!AV12)/(males!AV11+males!AV12)</f>
        <v>4.5189848716710999E-4</v>
      </c>
      <c r="AW12" s="32">
        <f>2*(males!AW11-males!AW12)/(males!AW11+males!AW12)</f>
        <v>4.1059330732909051E-4</v>
      </c>
      <c r="AX12" s="32">
        <f>2*(males!AX11-males!AX12)/(males!AX11+males!AX12)</f>
        <v>4.2125812334643342E-4</v>
      </c>
      <c r="AY12" s="32">
        <f>2*(males!AY11-males!AY12)/(males!AY11+males!AY12)</f>
        <v>4.3180112473912018E-4</v>
      </c>
      <c r="AZ12" s="32">
        <f>2*(males!AZ11-males!AZ12)/(males!AZ11+males!AZ12)</f>
        <v>3.6949225605813343E-4</v>
      </c>
      <c r="BA12" s="32">
        <f>2*(males!BA11-males!BA12)/(males!BA11+males!BA12)</f>
        <v>3.3828632349398516E-4</v>
      </c>
      <c r="BB12" s="32">
        <f>2*(males!BB11-males!BB12)/(males!BB11+males!BB12)</f>
        <v>3.7889454955070275E-4</v>
      </c>
      <c r="BC12" s="32">
        <f>2*(males!BC11-males!BC12)/(males!BC11+males!BC12)</f>
        <v>3.4820724475896891E-4</v>
      </c>
      <c r="BD12" s="32">
        <f>2*(males!BD11-males!BD12)/(males!BD11+males!BD12)</f>
        <v>3.2669729453802963E-4</v>
      </c>
      <c r="BE12" s="32">
        <f>2*(males!BE11-males!BE12)/(males!BE11+males!BE12)</f>
        <v>2.4485798237022528E-4</v>
      </c>
      <c r="BF12" s="32">
        <f>2*(males!BF11-males!BF12)/(males!BF11+males!BF12)</f>
        <v>3.05629699056623E-4</v>
      </c>
      <c r="BG12" s="32">
        <f>2*(males!BG11-males!BG12)/(males!BG11+males!BG12)</f>
        <v>2.9517891404695379E-4</v>
      </c>
      <c r="BH12" s="32">
        <f>2*(males!BH11-males!BH12)/(males!BH11+males!BH12)</f>
        <v>2.3382894904053884E-4</v>
      </c>
      <c r="BI12" s="32">
        <f>2*(males!BI11-males!BI12)/(males!BI11+males!BI12)</f>
        <v>3.0472940029254022E-4</v>
      </c>
      <c r="BJ12" s="32">
        <f>2*(males!BJ11-males!BJ12)/(males!BJ11+males!BJ12)</f>
        <v>2.4386526444139612E-4</v>
      </c>
      <c r="BK12" s="32">
        <f>2*(males!BK11-males!BK12)/(males!BK11+males!BK12)</f>
        <v>3.1485026838446264E-4</v>
      </c>
      <c r="BL12" s="32">
        <f>2*(males!BL11-males!BL12)/(males!BL11+males!BL12)</f>
        <v>2.434496819938529E-4</v>
      </c>
      <c r="BM12" s="32">
        <f>2*(males!BM11-males!BM12)/(males!BM11+males!BM12)</f>
        <v>1.7242166224624856E-4</v>
      </c>
      <c r="BN12" s="32">
        <f>2*(males!BN11-males!BN12)/(males!BN11+males!BN12)</f>
        <v>2.0294884674317839E-4</v>
      </c>
      <c r="BO12" s="32">
        <f>2*(males!BO11-males!BO12)/(males!BO11+males!BO12)</f>
        <v>1.9252496491485837E-4</v>
      </c>
      <c r="BP12" s="32">
        <f>2*(males!BP11-males!BP12)/(males!BP11+males!BP12)</f>
        <v>1.9251716189173443E-4</v>
      </c>
      <c r="BQ12" s="32">
        <f>2*(males!BQ11-males!BQ12)/(males!BQ11+males!BQ12)</f>
        <v>1.518164842338581E-4</v>
      </c>
      <c r="BR12" s="32">
        <f>2*(males!BR11-males!BR12)/(males!BR11+males!BR12)</f>
        <v>1.1137266813476093E-4</v>
      </c>
      <c r="BS12" s="32">
        <f>2*(males!BS11-males!BS12)/(males!BS11+males!BS12)</f>
        <v>2.6303542884891651E-4</v>
      </c>
      <c r="BT12" s="32">
        <f>2*(males!BT11-males!BT12)/(males!BT11+males!BT12)</f>
        <v>2.1214371221190125E-4</v>
      </c>
      <c r="BU12" s="32">
        <f>2*(males!BU11-males!BU12)/(males!BU11+males!BU12)</f>
        <v>1.9198609616482513E-4</v>
      </c>
      <c r="BV12" s="32">
        <f>2*(males!BV11-males!BV12)/(males!BV11+males!BV12)</f>
        <v>1.5140885943706187E-4</v>
      </c>
      <c r="BW12" s="32">
        <f>2*(males!BW11-males!BW12)/(males!BW11+males!BW12)</f>
        <v>1.7151533801133009E-4</v>
      </c>
      <c r="BX12" s="32">
        <f>2*(males!BX11-males!BX12)/(males!BX11+males!BX12)</f>
        <v>1.008684775920677E-4</v>
      </c>
      <c r="BY12" s="32">
        <f>2*(males!BY11-males!BY12)/(males!BY11+males!BY12)</f>
        <v>1.2103973129179653E-4</v>
      </c>
      <c r="BZ12" s="32">
        <f>2*(males!BZ11-males!BZ12)/(males!BZ11+males!BZ12)</f>
        <v>1.2097871782722223E-4</v>
      </c>
      <c r="CA12" s="32">
        <f>2*(males!CA11-males!CA12)/(males!CA11+males!CA12)</f>
        <v>1.511814832919264E-4</v>
      </c>
      <c r="CB12" s="32">
        <f>2*(males!CB11-males!CB12)/(males!CB11+males!CB12)</f>
        <v>1.0083592985852719E-4</v>
      </c>
      <c r="CC12" s="32">
        <f>2*(males!CC11-males!CC12)/(males!CC11+males!CC12)</f>
        <v>1.7125788919614569E-4</v>
      </c>
      <c r="CD12" s="32">
        <f>2*(males!CD11-males!CD12)/(males!CD11+males!CD12)</f>
        <v>9.0690608987439348E-5</v>
      </c>
      <c r="CE12" s="32">
        <f>2*(males!CE11-males!CE12)/(males!CE11+males!CE12)</f>
        <v>1.6115223850531298E-4</v>
      </c>
      <c r="CF12" s="32">
        <f>2*(males!CF11-males!CF12)/(males!CF11+males!CF12)</f>
        <v>1.3092762220331044E-4</v>
      </c>
      <c r="CG12" s="32">
        <f>2*(males!CG11-males!CG12)/(males!CG11+males!CG12)</f>
        <v>9.0628508707889208E-5</v>
      </c>
      <c r="CH12" s="32">
        <f>2*(males!CH11-males!CH12)/(males!CH11+males!CH12)</f>
        <v>1.5105968368102238E-4</v>
      </c>
      <c r="CI12" s="32">
        <f>2*(males!CI11-males!CI12)/(males!CI11+males!CI12)</f>
        <v>1.2080699069786171E-4</v>
      </c>
      <c r="CJ12" s="32">
        <f>2*(males!CJ11-males!CJ12)/(males!CJ11+males!CJ12)</f>
        <v>9.0553736096228444E-5</v>
      </c>
      <c r="CK12" s="32">
        <f>2*(males!CK11-males!CK12)/(males!CK11+males!CK12)</f>
        <v>1.2073649260488983E-4</v>
      </c>
      <c r="CL12" s="32">
        <f>2*(males!CL11-males!CL12)/(males!CL11+males!CL12)</f>
        <v>1.0061070699143802E-4</v>
      </c>
      <c r="CM12" s="32">
        <f>2*(males!CM11-males!CM12)/(males!CM11+males!CM12)</f>
        <v>7.0434935728121151E-5</v>
      </c>
      <c r="CN12" s="32">
        <f>2*(males!CN11-males!CN12)/(males!CN11+males!CN12)</f>
        <v>7.0378283272590168E-5</v>
      </c>
      <c r="CO12" s="12"/>
      <c r="CP12" s="31">
        <v>9</v>
      </c>
      <c r="CQ12" s="32">
        <f>$CN12*EXP('2a)answer'!$C12*('2a) male mx'!CQ$2-$CO$2))</f>
        <v>5.9556945493412693E-5</v>
      </c>
      <c r="CR12" s="32">
        <f>$CN12*EXP('2a)answer'!$C12*('2a) male mx'!CR$2-$CO$2))</f>
        <v>5.7601151481396057E-5</v>
      </c>
      <c r="CS12" s="32">
        <f>$CN12*EXP('2a)answer'!$C12*('2a) male mx'!CS$2-$CO$2))</f>
        <v>5.5709583903185742E-5</v>
      </c>
      <c r="CT12" s="32">
        <f>$CN12*EXP('2a)answer'!$C12*('2a) male mx'!CT$2-$CO$2))</f>
        <v>5.3880133623170287E-5</v>
      </c>
      <c r="CU12" s="32">
        <f>$CN12*EXP('2a)answer'!$C12*('2a) male mx'!CU$2-$CO$2))</f>
        <v>5.2110760767765734E-5</v>
      </c>
      <c r="CV12" s="32">
        <f>$CN12*EXP('2a)answer'!$C12*('2a) male mx'!CV$2-$CO$2))</f>
        <v>5.0399492450915925E-5</v>
      </c>
      <c r="CW12" s="32">
        <f>$CN12*EXP('2a)answer'!$C12*('2a) male mx'!CW$2-$CO$2))</f>
        <v>4.8744420574285142E-5</v>
      </c>
      <c r="CX12" s="32">
        <f>$CN12*EXP('2a)answer'!$C12*('2a) male mx'!CX$2-$CO$2))</f>
        <v>4.7143699699690392E-5</v>
      </c>
      <c r="CY12" s="32">
        <f>$CN12*EXP('2a)answer'!$C12*('2a) male mx'!CY$2-$CO$2))</f>
        <v>4.5595544991400939E-5</v>
      </c>
      <c r="CZ12" s="32">
        <f>$CN12*EXP('2a)answer'!$C12*('2a) male mx'!CZ$2-$CO$2))</f>
        <v>4.409823022601088E-5</v>
      </c>
      <c r="DA12" s="32">
        <f>$CN12*EXP('2a)answer'!$C12*('2a) male mx'!DA$2-$CO$2))</f>
        <v>4.2650085867665598E-5</v>
      </c>
      <c r="DB12" s="32">
        <f>$CN12*EXP('2a)answer'!$C12*('2a) male mx'!DB$2-$CO$2))</f>
        <v>4.1249497206495896E-5</v>
      </c>
      <c r="DC12" s="32">
        <f>$CN12*EXP('2a)answer'!$C12*('2a) male mx'!DC$2-$CO$2))</f>
        <v>3.9894902558184299E-5</v>
      </c>
      <c r="DD12" s="32">
        <f>$CN12*EXP('2a)answer'!$C12*('2a) male mx'!DD$2-$CO$2))</f>
        <v>3.8584791522655892E-5</v>
      </c>
      <c r="DE12" s="32">
        <f>$CN12*EXP('2a)answer'!$C12*('2a) male mx'!DE$2-$CO$2))</f>
        <v>3.7317703299951997E-5</v>
      </c>
      <c r="DF12" s="32">
        <f>$CN12*EXP('2a)answer'!$C12*('2a) male mx'!DF$2-$CO$2))</f>
        <v>3.6092225061409152E-5</v>
      </c>
      <c r="DG12" s="32">
        <f>$CN12*EXP('2a)answer'!$C12*('2a) male mx'!DG$2-$CO$2))</f>
        <v>3.4906990374326874E-5</v>
      </c>
      <c r="DH12" s="32">
        <f>$CN12*EXP('2a)answer'!$C12*('2a) male mx'!DH$2-$CO$2))</f>
        <v>3.376067767836798E-5</v>
      </c>
      <c r="DI12" s="32">
        <f>$CN12*EXP('2a)answer'!$C12*('2a) male mx'!DI$2-$CO$2))</f>
        <v>3.2652008811992367E-5</v>
      </c>
      <c r="DJ12" s="32">
        <f>$CN12*EXP('2a)answer'!$C12*('2a) male mx'!DJ$2-$CO$2))</f>
        <v>3.1579747587281424E-5</v>
      </c>
      <c r="DK12" s="32">
        <f>$CN12*EXP('2a)answer'!$C12*('2a) male mx'!DK$2-$CO$2))</f>
        <v>3.0542698411563818E-5</v>
      </c>
      <c r="DL12" s="32">
        <f>$CN12*EXP('2a)answer'!$C12*('2a) male mx'!DL$2-$CO$2))</f>
        <v>2.9539704954305779E-5</v>
      </c>
      <c r="DM12" s="32">
        <f>$CN12*EXP('2a)answer'!$C12*('2a) male mx'!DM$2-$CO$2))</f>
        <v>2.8569648857779474E-5</v>
      </c>
      <c r="DN12" s="32">
        <f>$CN12*EXP('2a)answer'!$C12*('2a) male mx'!DN$2-$CO$2))</f>
        <v>2.7631448490071843E-5</v>
      </c>
      <c r="DO12" s="32">
        <f>$CN12*EXP('2a)answer'!$C12*('2a) male mx'!DO$2-$CO$2))</f>
        <v>2.6724057739043385E-5</v>
      </c>
      <c r="DP12" s="32">
        <f>$CN12*EXP('2a)answer'!$C12*('2a) male mx'!DP$2-$CO$2))</f>
        <v>2.5846464845892257E-5</v>
      </c>
      <c r="DQ12" s="32">
        <f>$CN12*EXP('2a)answer'!$C12*('2a) male mx'!DQ$2-$CO$2))</f>
        <v>2.4997691277023018E-5</v>
      </c>
      <c r="DR12" s="32">
        <f>$CN12*EXP('2a)answer'!$C12*('2a) male mx'!DR$2-$CO$2))</f>
        <v>2.4176790632962119E-5</v>
      </c>
      <c r="DS12" s="32">
        <f>$CN12*EXP('2a)answer'!$C12*('2a) male mx'!DS$2-$CO$2))</f>
        <v>2.3382847593103611E-5</v>
      </c>
      <c r="DT12" s="32">
        <f>$CN12*EXP('2a)answer'!$C12*('2a) male mx'!DT$2-$CO$2))</f>
        <v>2.2614976895108397E-5</v>
      </c>
      <c r="DU12" s="32">
        <f>$CN12*EXP('2a)answer'!$C12*('2a) male mx'!DU$2-$CO$2))</f>
        <v>2.1872322347819037E-5</v>
      </c>
      <c r="DV12" s="32">
        <f>$CN12*EXP('2a)answer'!$C12*('2a) male mx'!DV$2-$CO$2))</f>
        <v>2.1154055876589516E-5</v>
      </c>
      <c r="DW12" s="32">
        <f>$CN12*EXP('2a)answer'!$C12*('2a) male mx'!DW$2-$CO$2))</f>
        <v>2.0459376599965512E-5</v>
      </c>
      <c r="DX12" s="32">
        <f>$CN12*EXP('2a)answer'!$C12*('2a) male mx'!DX$2-$CO$2))</f>
        <v>1.9787509936685548E-5</v>
      </c>
      <c r="DY12" s="32">
        <f>$CN12*EXP('2a)answer'!$C12*('2a) male mx'!DY$2-$CO$2))</f>
        <v>1.9137706742007439E-5</v>
      </c>
      <c r="DZ12" s="32">
        <f>$CN12*EXP('2a)answer'!$C12*('2a) male mx'!DZ$2-$CO$2))</f>
        <v>1.8509242472396967E-5</v>
      </c>
      <c r="EA12" s="32">
        <f>$CN12*EXP('2a)answer'!$C12*('2a) male mx'!EA$2-$CO$2))</f>
        <v>1.7901416377647327E-5</v>
      </c>
      <c r="EB12" s="32">
        <f>$CN12*EXP('2a)answer'!$C12*('2a) male mx'!EB$2-$CO$2))</f>
        <v>1.7313550719528711E-5</v>
      </c>
      <c r="EC12" s="32">
        <f>$CN12*EXP('2a)answer'!$C12*('2a) male mx'!EC$2-$CO$2))</f>
        <v>1.6744990016096634E-5</v>
      </c>
      <c r="ED12" s="32">
        <f>$CN12*EXP('2a)answer'!$C12*('2a) male mx'!ED$2-$CO$2))</f>
        <v>1.6195100310816457E-5</v>
      </c>
      <c r="EE12" s="32">
        <f>$CN12*EXP('2a)answer'!$C12*('2a) male mx'!EE$2-$CO$2))</f>
        <v>1.5663268465689223E-5</v>
      </c>
      <c r="EF12" s="32">
        <f>$CN12*EXP('2a)answer'!$C12*('2a) male mx'!EF$2-$CO$2))</f>
        <v>1.5148901477590543E-5</v>
      </c>
      <c r="EG12" s="32">
        <f>$CN12*EXP('2a)answer'!$C12*('2a) male mx'!EG$2-$CO$2))</f>
        <v>1.4651425817060258E-5</v>
      </c>
      <c r="EH12" s="32">
        <f>$CN12*EXP('2a)answer'!$C12*('2a) male mx'!EH$2-$CO$2))</f>
        <v>1.4170286788805662E-5</v>
      </c>
      <c r="EI12" s="32">
        <f>$CN12*EXP('2a)answer'!$C12*('2a) male mx'!EI$2-$CO$2))</f>
        <v>1.3704947913205167E-5</v>
      </c>
      <c r="EJ12" s="32">
        <f>$CN12*EXP('2a)answer'!$C12*('2a) male mx'!EJ$2-$CO$2))</f>
        <v>1.3254890328122813E-5</v>
      </c>
      <c r="EK12" s="32">
        <f>$CN12*EXP('2a)answer'!$C12*('2a) male mx'!EK$2-$CO$2))</f>
        <v>1.2819612210366637E-5</v>
      </c>
      <c r="EL12" s="32">
        <f>$CN12*EXP('2a)answer'!$C12*('2a) male mx'!EL$2-$CO$2))</f>
        <v>1.2398628216145785E-5</v>
      </c>
      <c r="EM12" s="32">
        <f>$CN12*EXP('2a)answer'!$C12*('2a) male mx'!EM$2-$CO$2))</f>
        <v>1.1991468939902503E-5</v>
      </c>
      <c r="EN12" s="32">
        <f>$CN12*EXP('2a)answer'!$C12*('2a) male mx'!EN$2-$CO$2))</f>
        <v>1.1597680390915569E-5</v>
      </c>
      <c r="EO12" s="32">
        <f>$CN12*EXP('2a)answer'!$C12*('2a) male mx'!EO$2-$CO$2))</f>
        <v>1.1216823487091575E-5</v>
      </c>
    </row>
    <row r="13" spans="1:145" x14ac:dyDescent="0.25">
      <c r="A13" s="31">
        <f>males!A12</f>
        <v>10</v>
      </c>
      <c r="B13" s="32">
        <f>2*(males!B12-males!B13)/(males!B12+males!B13)</f>
        <v>1.5125796205105796E-3</v>
      </c>
      <c r="C13" s="32">
        <f>2*(males!C12-males!C13)/(males!C12+males!C13)</f>
        <v>1.4270189573979957E-3</v>
      </c>
      <c r="D13" s="32">
        <f>2*(males!D12-males!D13)/(males!D12+males!D13)</f>
        <v>1.4602254499596226E-3</v>
      </c>
      <c r="E13" s="32">
        <f>2*(males!E12-males!E13)/(males!E12+males!E13)</f>
        <v>1.2207393721440473E-3</v>
      </c>
      <c r="F13" s="32">
        <f>2*(males!F12-males!F13)/(males!F12+males!F13)</f>
        <v>1.3553986402291061E-3</v>
      </c>
      <c r="G13" s="32">
        <f>2*(males!G12-males!G13)/(males!G12+males!G13)</f>
        <v>1.3697804515892193E-3</v>
      </c>
      <c r="H13" s="32">
        <f>2*(males!H12-males!H13)/(males!H12+males!H13)</f>
        <v>1.524498916947712E-3</v>
      </c>
      <c r="I13" s="32">
        <f>2*(males!I12-males!I13)/(males!I12+males!I13)</f>
        <v>1.5327180565135044E-3</v>
      </c>
      <c r="J13" s="32">
        <f>2*(males!J12-males!J13)/(males!J12+males!J13)</f>
        <v>1.2460241991015509E-3</v>
      </c>
      <c r="K13" s="32">
        <f>2*(males!K12-males!K13)/(males!K12+males!K13)</f>
        <v>1.1602123080092601E-3</v>
      </c>
      <c r="L13" s="32">
        <f>2*(males!L12-males!L13)/(males!L12+males!L13)</f>
        <v>1.300201477501679E-3</v>
      </c>
      <c r="M13" s="32">
        <f>2*(males!M12-males!M13)/(males!M12+males!M13)</f>
        <v>1.148173384911714E-3</v>
      </c>
      <c r="N13" s="32">
        <f>2*(males!N12-males!N13)/(males!N12+males!N13)</f>
        <v>1.15668844382564E-3</v>
      </c>
      <c r="O13" s="32">
        <f>2*(males!O12-males!O13)/(males!O12+males!O13)</f>
        <v>1.3474401332348805E-3</v>
      </c>
      <c r="P13" s="32">
        <f>2*(males!P12-males!P13)/(males!P12+males!P13)</f>
        <v>1.125818228605433E-3</v>
      </c>
      <c r="Q13" s="32">
        <f>2*(males!Q12-males!Q13)/(males!Q12+males!Q13)</f>
        <v>1.3315007301778197E-3</v>
      </c>
      <c r="R13" s="32">
        <f>2*(males!R12-males!R13)/(males!R12+males!R13)</f>
        <v>1.1535380507343123E-3</v>
      </c>
      <c r="S13" s="32">
        <f>2*(males!S12-males!S13)/(males!S12+males!S13)</f>
        <v>1.1971695491373967E-3</v>
      </c>
      <c r="T13" s="32">
        <f>2*(males!T12-males!T13)/(males!T12+males!T13)</f>
        <v>7.7978539878545753E-4</v>
      </c>
      <c r="U13" s="32">
        <f>2*(males!U12-males!U13)/(males!U12+males!U13)</f>
        <v>1.1631319194344404E-3</v>
      </c>
      <c r="V13" s="32">
        <f>2*(males!V12-males!V13)/(males!V12+males!V13)</f>
        <v>1.4126561145535687E-3</v>
      </c>
      <c r="W13" s="32">
        <f>2*(males!W12-males!W13)/(males!W12+males!W13)</f>
        <v>1.1009390047725172E-3</v>
      </c>
      <c r="X13" s="32">
        <f>2*(males!X12-males!X13)/(males!X12+males!X13)</f>
        <v>1.5469884402622412E-3</v>
      </c>
      <c r="Y13" s="32">
        <f>2*(males!Y12-males!Y13)/(males!Y12+males!Y13)</f>
        <v>8.122834130672138E-4</v>
      </c>
      <c r="Z13" s="32">
        <f>2*(males!Z12-males!Z13)/(males!Z12+males!Z13)</f>
        <v>9.1387034595769934E-4</v>
      </c>
      <c r="AA13" s="32">
        <f>2*(males!AA12-males!AA13)/(males!AA12+males!AA13)</f>
        <v>5.7692206831806237E-4</v>
      </c>
      <c r="AB13" s="32">
        <f>2*(males!AB12-males!AB13)/(males!AB12+males!AB13)</f>
        <v>5.967742779816466E-4</v>
      </c>
      <c r="AC13" s="32">
        <f>2*(males!AC12-males!AC13)/(males!AC12+males!AC13)</f>
        <v>6.9985219539455475E-4</v>
      </c>
      <c r="AD13" s="32">
        <f>2*(males!AD12-males!AD13)/(males!AD12+males!AD13)</f>
        <v>6.8689181453921008E-4</v>
      </c>
      <c r="AE13" s="32">
        <f>2*(males!AE12-males!AE13)/(males!AE12+males!AE13)</f>
        <v>8.9532038936026236E-4</v>
      </c>
      <c r="AF13" s="32">
        <f>2*(males!AF12-males!AF13)/(males!AF12+males!AF13)</f>
        <v>7.1816275233272796E-4</v>
      </c>
      <c r="AG13" s="32">
        <f>2*(males!AG12-males!AG13)/(males!AG12+males!AG13)</f>
        <v>6.6494888205469204E-4</v>
      </c>
      <c r="AH13" s="32">
        <f>2*(males!AH12-males!AH13)/(males!AH12+males!AH13)</f>
        <v>6.6411397856157067E-4</v>
      </c>
      <c r="AI13" s="32">
        <f>2*(males!AI12-males!AI13)/(males!AI12+males!AI13)</f>
        <v>5.3897180762852402E-4</v>
      </c>
      <c r="AJ13" s="32">
        <f>2*(males!AJ12-males!AJ13)/(males!AJ12+males!AJ13)</f>
        <v>4.6589879642810924E-4</v>
      </c>
      <c r="AK13" s="32">
        <f>2*(males!AK12-males!AK13)/(males!AK12+males!AK13)</f>
        <v>4.7532937225523123E-4</v>
      </c>
      <c r="AL13" s="32">
        <f>2*(males!AL12-males!AL13)/(males!AL12+males!AL13)</f>
        <v>5.0676112418233054E-4</v>
      </c>
      <c r="AM13" s="32">
        <f>2*(males!AM12-males!AM13)/(males!AM12+males!AM13)</f>
        <v>4.8496855443256101E-4</v>
      </c>
      <c r="AN13" s="32">
        <f>2*(males!AN12-males!AN13)/(males!AN12+males!AN13)</f>
        <v>4.4430897039145689E-4</v>
      </c>
      <c r="AO13" s="32">
        <f>2*(males!AO12-males!AO13)/(males!AO12+males!AO13)</f>
        <v>3.9165567282321899E-4</v>
      </c>
      <c r="AP13" s="32">
        <f>2*(males!AP12-males!AP13)/(males!AP12+males!AP13)</f>
        <v>4.3270865314280418E-4</v>
      </c>
      <c r="AQ13" s="32">
        <f>2*(males!AQ12-males!AQ13)/(males!AQ12+males!AQ13)</f>
        <v>3.7104986497907689E-4</v>
      </c>
      <c r="AR13" s="32">
        <f>2*(males!AR12-males!AR13)/(males!AR12+males!AR13)</f>
        <v>4.8365602794914409E-4</v>
      </c>
      <c r="AS13" s="32">
        <f>2*(males!AS12-males!AS13)/(males!AS12+males!AS13)</f>
        <v>4.1134489212480205E-4</v>
      </c>
      <c r="AT13" s="32">
        <f>2*(males!AT12-males!AT13)/(males!AT12+males!AT13)</f>
        <v>4.522561414328297E-4</v>
      </c>
      <c r="AU13" s="32">
        <f>2*(males!AU12-males!AU13)/(males!AU12+males!AU13)</f>
        <v>3.8023399805772366E-4</v>
      </c>
      <c r="AV13" s="32">
        <f>2*(males!AV12-males!AV13)/(males!AV12+males!AV13)</f>
        <v>3.8016367587450489E-4</v>
      </c>
      <c r="AW13" s="32">
        <f>2*(males!AW12-males!AW13)/(males!AW12+males!AW13)</f>
        <v>4.0049085802599084E-4</v>
      </c>
      <c r="AX13" s="32">
        <f>2*(males!AX12-males!AX13)/(males!AX12+males!AX13)</f>
        <v>3.7003155546875801E-4</v>
      </c>
      <c r="AY13" s="32">
        <f>2*(males!AY12-males!AY13)/(males!AY12+males!AY13)</f>
        <v>3.9083793596428974E-4</v>
      </c>
      <c r="AZ13" s="32">
        <f>2*(males!AZ12-males!AZ13)/(males!AZ12+males!AZ13)</f>
        <v>3.4909031171711364E-4</v>
      </c>
      <c r="BA13" s="32">
        <f>2*(males!BA12-males!BA13)/(males!BA12+males!BA13)</f>
        <v>3.4865715721361403E-4</v>
      </c>
      <c r="BB13" s="32">
        <f>2*(males!BB12-males!BB13)/(males!BB12+males!BB13)</f>
        <v>3.2780839599254238E-4</v>
      </c>
      <c r="BC13" s="32">
        <f>2*(males!BC12-males!BC13)/(males!BC12+males!BC13)</f>
        <v>3.0734241017918061E-4</v>
      </c>
      <c r="BD13" s="32">
        <f>2*(males!BD12-males!BD13)/(males!BD12+males!BD13)</f>
        <v>3.2680406054045219E-4</v>
      </c>
      <c r="BE13" s="32">
        <f>2*(males!BE12-males!BE13)/(males!BE12+males!BE13)</f>
        <v>2.4491795248591722E-4</v>
      </c>
      <c r="BF13" s="32">
        <f>2*(males!BF12-males!BF13)/(males!BF12+males!BF13)</f>
        <v>2.8533868683060053E-4</v>
      </c>
      <c r="BG13" s="32">
        <f>2*(males!BG12-males!BG13)/(males!BG12+males!BG13)</f>
        <v>2.443519074720777E-4</v>
      </c>
      <c r="BH13" s="32">
        <f>2*(males!BH12-males!BH13)/(males!BH12+males!BH13)</f>
        <v>3.3558923877174339E-4</v>
      </c>
      <c r="BI13" s="32">
        <f>2*(males!BI12-males!BI13)/(males!BI12+males!BI13)</f>
        <v>3.1498463179820661E-4</v>
      </c>
      <c r="BJ13" s="32">
        <f>2*(males!BJ12-males!BJ13)/(males!BJ12+males!BJ13)</f>
        <v>3.0491523356506893E-4</v>
      </c>
      <c r="BK13" s="32">
        <f>2*(males!BK12-males!BK13)/(males!BK12+males!BK13)</f>
        <v>3.0478822298306394E-4</v>
      </c>
      <c r="BL13" s="32">
        <f>2*(males!BL12-males!BL13)/(males!BL12+males!BL13)</f>
        <v>2.4350896417374364E-4</v>
      </c>
      <c r="BM13" s="32">
        <f>2*(males!BM12-males!BM13)/(males!BM12+males!BM13)</f>
        <v>2.7390728745555349E-4</v>
      </c>
      <c r="BN13" s="32">
        <f>2*(males!BN12-males!BN13)/(males!BN12+males!BN13)</f>
        <v>2.8419759853029242E-4</v>
      </c>
      <c r="BO13" s="32">
        <f>2*(males!BO12-males!BO13)/(males!BO12+males!BO13)</f>
        <v>2.0269790917106691E-4</v>
      </c>
      <c r="BP13" s="32">
        <f>2*(males!BP12-males!BP13)/(males!BP12+males!BP13)</f>
        <v>2.9391345768913077E-4</v>
      </c>
      <c r="BQ13" s="32">
        <f>2*(males!BQ12-males!BQ13)/(males!BQ12+males!BQ13)</f>
        <v>2.7332776554551665E-4</v>
      </c>
      <c r="BR13" s="32">
        <f>2*(males!BR12-males!BR13)/(males!BR12+males!BR13)</f>
        <v>2.2278255410071795E-4</v>
      </c>
      <c r="BS13" s="32">
        <f>2*(males!BS12-males!BS13)/(males!BS12+males!BS13)</f>
        <v>1.6190235264356185E-4</v>
      </c>
      <c r="BT13" s="32">
        <f>2*(males!BT12-males!BT13)/(males!BT12+males!BT13)</f>
        <v>1.7176835521695859E-4</v>
      </c>
      <c r="BU13" s="32">
        <f>2*(males!BU12-males!BU13)/(males!BU12+males!BU13)</f>
        <v>1.5159401102593774E-4</v>
      </c>
      <c r="BV13" s="32">
        <f>2*(males!BV12-males!BV13)/(males!BV12+males!BV13)</f>
        <v>2.3220478442814523E-4</v>
      </c>
      <c r="BW13" s="32">
        <f>2*(males!BW12-males!BW13)/(males!BW12+males!BW13)</f>
        <v>2.1191251040641792E-4</v>
      </c>
      <c r="BX13" s="32">
        <f>2*(males!BX12-males!BX13)/(males!BX12+males!BX13)</f>
        <v>1.4123296377374479E-4</v>
      </c>
      <c r="BY13" s="32">
        <f>2*(males!BY12-males!BY13)/(males!BY12+males!BY13)</f>
        <v>1.4123153902025664E-4</v>
      </c>
      <c r="BZ13" s="32">
        <f>2*(males!BZ12-males!BZ13)/(males!BZ12+males!BZ13)</f>
        <v>1.2099335544822997E-4</v>
      </c>
      <c r="CA13" s="32">
        <f>2*(males!CA12-males!CA13)/(males!CA12+males!CA13)</f>
        <v>2.0161087085815668E-4</v>
      </c>
      <c r="CB13" s="32">
        <f>2*(males!CB12-males!CB13)/(males!CB12+males!CB13)</f>
        <v>1.4118738591554976E-4</v>
      </c>
      <c r="CC13" s="32">
        <f>2*(males!CC12-males!CC13)/(males!CC12+males!CC13)</f>
        <v>1.4105793450881613E-4</v>
      </c>
      <c r="CD13" s="32">
        <f>2*(males!CD12-males!CD13)/(males!CD12+males!CD13)</f>
        <v>1.2093360744951022E-4</v>
      </c>
      <c r="CE13" s="32">
        <f>2*(males!CE12-males!CE13)/(males!CE12+males!CE13)</f>
        <v>1.9140201979499837E-4</v>
      </c>
      <c r="CF13" s="32">
        <f>2*(males!CF12-males!CF13)/(males!CF12+males!CF13)</f>
        <v>9.0652242887576112E-5</v>
      </c>
      <c r="CG13" s="32">
        <f>2*(males!CG12-males!CG13)/(males!CG12+males!CG13)</f>
        <v>1.2085078955849179E-4</v>
      </c>
      <c r="CH13" s="32">
        <f>2*(males!CH12-males!CH13)/(males!CH12+males!CH13)</f>
        <v>8.0574496157603709E-5</v>
      </c>
      <c r="CI13" s="32">
        <f>2*(males!CI12-males!CI13)/(males!CI12+males!CI13)</f>
        <v>5.0340553846773425E-5</v>
      </c>
      <c r="CJ13" s="32">
        <f>2*(males!CJ12-males!CJ13)/(males!CJ12+males!CJ13)</f>
        <v>1.0062488050795439E-4</v>
      </c>
      <c r="CK13" s="32">
        <f>2*(males!CK12-males!CK13)/(males!CK12+males!CK13)</f>
        <v>1.308143191366255E-4</v>
      </c>
      <c r="CL13" s="32">
        <f>2*(males!CL12-males!CL13)/(males!CL12+males!CL13)</f>
        <v>1.2074621158761144E-4</v>
      </c>
      <c r="CM13" s="32">
        <f>2*(males!CM12-males!CM13)/(males!CM12+males!CM13)</f>
        <v>1.0062994344597178E-4</v>
      </c>
      <c r="CN13" s="32">
        <f>2*(males!CN12-males!CN13)/(males!CN12+males!CN13)</f>
        <v>9.049364282159179E-5</v>
      </c>
      <c r="CO13" s="12"/>
      <c r="CP13" s="31">
        <v>10</v>
      </c>
      <c r="CQ13" s="32">
        <f>$CN13*EXP('2a)answer'!$C13*('2a) male mx'!CQ$2-$CO$2))</f>
        <v>7.7387008981726871E-5</v>
      </c>
      <c r="CR13" s="32">
        <f>$CN13*EXP('2a)answer'!$C13*('2a) male mx'!CR$2-$CO$2))</f>
        <v>7.5002900643834114E-5</v>
      </c>
      <c r="CS13" s="32">
        <f>$CN13*EXP('2a)answer'!$C13*('2a) male mx'!CS$2-$CO$2))</f>
        <v>7.2692240971829853E-5</v>
      </c>
      <c r="CT13" s="32">
        <f>$CN13*EXP('2a)answer'!$C13*('2a) male mx'!CT$2-$CO$2))</f>
        <v>7.045276718829119E-5</v>
      </c>
      <c r="CU13" s="32">
        <f>$CN13*EXP('2a)answer'!$C13*('2a) male mx'!CU$2-$CO$2))</f>
        <v>6.8282286226546257E-5</v>
      </c>
      <c r="CV13" s="32">
        <f>$CN13*EXP('2a)answer'!$C13*('2a) male mx'!CV$2-$CO$2))</f>
        <v>6.6178672583053097E-5</v>
      </c>
      <c r="CW13" s="32">
        <f>$CN13*EXP('2a)answer'!$C13*('2a) male mx'!CW$2-$CO$2))</f>
        <v>6.413986623594142E-5</v>
      </c>
      <c r="CX13" s="32">
        <f>$CN13*EXP('2a)answer'!$C13*('2a) male mx'!CX$2-$CO$2))</f>
        <v>6.2163870627679292E-5</v>
      </c>
      <c r="CY13" s="32">
        <f>$CN13*EXP('2a)answer'!$C13*('2a) male mx'!CY$2-$CO$2))</f>
        <v>6.0248750709888801E-5</v>
      </c>
      <c r="CZ13" s="32">
        <f>$CN13*EXP('2a)answer'!$C13*('2a) male mx'!CZ$2-$CO$2))</f>
        <v>5.8392631048396453E-5</v>
      </c>
      <c r="DA13" s="32">
        <f>$CN13*EXP('2a)answer'!$C13*('2a) male mx'!DA$2-$CO$2))</f>
        <v>5.6593693986662365E-5</v>
      </c>
      <c r="DB13" s="32">
        <f>$CN13*EXP('2a)answer'!$C13*('2a) male mx'!DB$2-$CO$2))</f>
        <v>5.4850177865789769E-5</v>
      </c>
      <c r="DC13" s="32">
        <f>$CN13*EXP('2a)answer'!$C13*('2a) male mx'!DC$2-$CO$2))</f>
        <v>5.3160375299371833E-5</v>
      </c>
      <c r="DD13" s="32">
        <f>$CN13*EXP('2a)answer'!$C13*('2a) male mx'!DD$2-$CO$2))</f>
        <v>5.1522631501486234E-5</v>
      </c>
      <c r="DE13" s="32">
        <f>$CN13*EXP('2a)answer'!$C13*('2a) male mx'!DE$2-$CO$2))</f>
        <v>4.9935342666200267E-5</v>
      </c>
      <c r="DF13" s="32">
        <f>$CN13*EXP('2a)answer'!$C13*('2a) male mx'!DF$2-$CO$2))</f>
        <v>4.8396954396999543E-5</v>
      </c>
      <c r="DG13" s="32">
        <f>$CN13*EXP('2a)answer'!$C13*('2a) male mx'!DG$2-$CO$2))</f>
        <v>4.6905960184602108E-5</v>
      </c>
      <c r="DH13" s="32">
        <f>$CN13*EXP('2a)answer'!$C13*('2a) male mx'!DH$2-$CO$2))</f>
        <v>4.5460899931667654E-5</v>
      </c>
      <c r="DI13" s="32">
        <f>$CN13*EXP('2a)answer'!$C13*('2a) male mx'!DI$2-$CO$2))</f>
        <v>4.4060358522956665E-5</v>
      </c>
      <c r="DJ13" s="32">
        <f>$CN13*EXP('2a)answer'!$C13*('2a) male mx'!DJ$2-$CO$2))</f>
        <v>4.2702964439539785E-5</v>
      </c>
      <c r="DK13" s="32">
        <f>$CN13*EXP('2a)answer'!$C13*('2a) male mx'!DK$2-$CO$2))</f>
        <v>4.138738841569986E-5</v>
      </c>
      <c r="DL13" s="32">
        <f>$CN13*EXP('2a)answer'!$C13*('2a) male mx'!DL$2-$CO$2))</f>
        <v>4.0112342137211755E-5</v>
      </c>
      <c r="DM13" s="32">
        <f>$CN13*EXP('2a)answer'!$C13*('2a) male mx'!DM$2-$CO$2))</f>
        <v>3.8876576979724996E-5</v>
      </c>
      <c r="DN13" s="32">
        <f>$CN13*EXP('2a)answer'!$C13*('2a) male mx'!DN$2-$CO$2))</f>
        <v>3.7678882786013771E-5</v>
      </c>
      <c r="DO13" s="32">
        <f>$CN13*EXP('2a)answer'!$C13*('2a) male mx'!DO$2-$CO$2))</f>
        <v>3.6518086680897071E-5</v>
      </c>
      <c r="DP13" s="32">
        <f>$CN13*EXP('2a)answer'!$C13*('2a) male mx'!DP$2-$CO$2))</f>
        <v>3.5393051922668142E-5</v>
      </c>
      <c r="DQ13" s="32">
        <f>$CN13*EXP('2a)answer'!$C13*('2a) male mx'!DQ$2-$CO$2))</f>
        <v>3.4302676789908734E-5</v>
      </c>
      <c r="DR13" s="32">
        <f>$CN13*EXP('2a)answer'!$C13*('2a) male mx'!DR$2-$CO$2))</f>
        <v>3.3245893502597903E-5</v>
      </c>
      <c r="DS13" s="32">
        <f>$CN13*EXP('2a)answer'!$C13*('2a) male mx'!DS$2-$CO$2))</f>
        <v>3.2221667176458925E-5</v>
      </c>
      <c r="DT13" s="32">
        <f>$CN13*EXP('2a)answer'!$C13*('2a) male mx'!DT$2-$CO$2))</f>
        <v>3.1228994809520174E-5</v>
      </c>
      <c r="DU13" s="32">
        <f>$CN13*EXP('2a)answer'!$C13*('2a) male mx'!DU$2-$CO$2))</f>
        <v>3.0266904299897718E-5</v>
      </c>
      <c r="DV13" s="32">
        <f>$CN13*EXP('2a)answer'!$C13*('2a) male mx'!DV$2-$CO$2))</f>
        <v>2.9334453493837664E-5</v>
      </c>
      <c r="DW13" s="32">
        <f>$CN13*EXP('2a)answer'!$C13*('2a) male mx'!DW$2-$CO$2))</f>
        <v>2.8430729263085965E-5</v>
      </c>
      <c r="DX13" s="32">
        <f>$CN13*EXP('2a)answer'!$C13*('2a) male mx'!DX$2-$CO$2))</f>
        <v>2.7554846610682384E-5</v>
      </c>
      <c r="DY13" s="32">
        <f>$CN13*EXP('2a)answer'!$C13*('2a) male mx'!DY$2-$CO$2))</f>
        <v>2.6705947804302669E-5</v>
      </c>
      <c r="DZ13" s="32">
        <f>$CN13*EXP('2a)answer'!$C13*('2a) male mx'!DZ$2-$CO$2))</f>
        <v>2.5883201536300495E-5</v>
      </c>
      <c r="EA13" s="32">
        <f>$CN13*EXP('2a)answer'!$C13*('2a) male mx'!EA$2-$CO$2))</f>
        <v>2.5085802109626391E-5</v>
      </c>
      <c r="EB13" s="32">
        <f>$CN13*EXP('2a)answer'!$C13*('2a) male mx'!EB$2-$CO$2))</f>
        <v>2.4312968648826653E-5</v>
      </c>
      <c r="EC13" s="32">
        <f>$CN13*EXP('2a)answer'!$C13*('2a) male mx'!EC$2-$CO$2))</f>
        <v>2.3563944335349445E-5</v>
      </c>
      <c r="ED13" s="32">
        <f>$CN13*EXP('2a)answer'!$C13*('2a) male mx'!ED$2-$CO$2))</f>
        <v>2.283799566640925E-5</v>
      </c>
      <c r="EE13" s="32">
        <f>$CN13*EXP('2a)answer'!$C13*('2a) male mx'!EE$2-$CO$2))</f>
        <v>2.2134411736684022E-5</v>
      </c>
      <c r="EF13" s="32">
        <f>$CN13*EXP('2a)answer'!$C13*('2a) male mx'!EF$2-$CO$2))</f>
        <v>2.1452503542141442E-5</v>
      </c>
      <c r="EG13" s="32">
        <f>$CN13*EXP('2a)answer'!$C13*('2a) male mx'!EG$2-$CO$2))</f>
        <v>2.0791603305312678E-5</v>
      </c>
      <c r="EH13" s="32">
        <f>$CN13*EXP('2a)answer'!$C13*('2a) male mx'!EH$2-$CO$2))</f>
        <v>2.0151063821352785E-5</v>
      </c>
      <c r="EI13" s="32">
        <f>$CN13*EXP('2a)answer'!$C13*('2a) male mx'!EI$2-$CO$2))</f>
        <v>1.9530257824247501E-5</v>
      </c>
      <c r="EJ13" s="32">
        <f>$CN13*EXP('2a)answer'!$C13*('2a) male mx'!EJ$2-$CO$2))</f>
        <v>1.8928577372545613E-5</v>
      </c>
      <c r="EK13" s="32">
        <f>$CN13*EXP('2a)answer'!$C13*('2a) male mx'!EK$2-$CO$2))</f>
        <v>1.8345433254015456E-5</v>
      </c>
      <c r="EL13" s="32">
        <f>$CN13*EXP('2a)answer'!$C13*('2a) male mx'!EL$2-$CO$2))</f>
        <v>1.7780254408642576E-5</v>
      </c>
      <c r="EM13" s="32">
        <f>$CN13*EXP('2a)answer'!$C13*('2a) male mx'!EM$2-$CO$2))</f>
        <v>1.7232487369403356E-5</v>
      </c>
      <c r="EN13" s="32">
        <f>$CN13*EXP('2a)answer'!$C13*('2a) male mx'!EN$2-$CO$2))</f>
        <v>1.6701595720267168E-5</v>
      </c>
      <c r="EO13" s="32">
        <f>$CN13*EXP('2a)answer'!$C13*('2a) male mx'!EO$2-$CO$2))</f>
        <v>1.6187059570896087E-5</v>
      </c>
    </row>
    <row r="14" spans="1:145" x14ac:dyDescent="0.25">
      <c r="A14" s="31">
        <f>males!A13</f>
        <v>11</v>
      </c>
      <c r="B14" s="32">
        <f>2*(males!B13-males!B14)/(males!B13+males!B14)</f>
        <v>2.0989892300525871E-3</v>
      </c>
      <c r="C14" s="32">
        <f>2*(males!C13-males!C14)/(males!C13+males!C14)</f>
        <v>1.3520569402841519E-3</v>
      </c>
      <c r="D14" s="32">
        <f>2*(males!D13-males!D14)/(males!D13+males!D14)</f>
        <v>1.0965701721836699E-3</v>
      </c>
      <c r="E14" s="32">
        <f>2*(males!E13-males!E14)/(males!E13+males!E14)</f>
        <v>1.2222313981336197E-3</v>
      </c>
      <c r="F14" s="32">
        <f>2*(males!F13-males!F14)/(males!F13+males!F14)</f>
        <v>1.1929582628776561E-3</v>
      </c>
      <c r="G14" s="32">
        <f>2*(males!G13-males!G14)/(males!G13+males!G14)</f>
        <v>1.4155834892486982E-3</v>
      </c>
      <c r="H14" s="32">
        <f>2*(males!H13-males!H14)/(males!H13+males!H14)</f>
        <v>1.3179861172128986E-3</v>
      </c>
      <c r="I14" s="32">
        <f>2*(males!I13-males!I14)/(males!I13+males!I14)</f>
        <v>1.2607782839163062E-3</v>
      </c>
      <c r="J14" s="32">
        <f>2*(males!J13-males!J14)/(males!J13+males!J14)</f>
        <v>1.2147277532461138E-3</v>
      </c>
      <c r="K14" s="32">
        <f>2*(males!K13-males!K14)/(males!K13+males!K14)</f>
        <v>1.1072514112027789E-3</v>
      </c>
      <c r="L14" s="32">
        <f>2*(males!L13-males!L14)/(males!L13+males!L14)</f>
        <v>1.2695953433825033E-3</v>
      </c>
      <c r="M14" s="32">
        <f>2*(males!M13-males!M14)/(males!M13+males!M14)</f>
        <v>1.1602423617377853E-3</v>
      </c>
      <c r="N14" s="32">
        <f>2*(males!N13-males!N14)/(males!N13+males!N14)</f>
        <v>1.0936578566450438E-3</v>
      </c>
      <c r="O14" s="32">
        <f>2*(males!O13-males!O14)/(males!O13+males!O14)</f>
        <v>1.0036747446295308E-3</v>
      </c>
      <c r="P14" s="32">
        <f>2*(males!P13-males!P14)/(males!P13+males!P14)</f>
        <v>1.4063716149118335E-3</v>
      </c>
      <c r="Q14" s="32">
        <f>2*(males!Q13-males!Q14)/(males!Q13+males!Q14)</f>
        <v>1.1288683900724089E-3</v>
      </c>
      <c r="R14" s="32">
        <f>2*(males!R13-males!R14)/(males!R13+males!R14)</f>
        <v>8.4463522984235255E-4</v>
      </c>
      <c r="S14" s="32">
        <f>2*(males!S13-males!S14)/(males!S13+males!S14)</f>
        <v>1.0058747364929215E-3</v>
      </c>
      <c r="T14" s="32">
        <f>2*(males!T13-males!T14)/(males!T13+males!T14)</f>
        <v>1.0584895674626723E-3</v>
      </c>
      <c r="U14" s="32">
        <f>2*(males!U13-males!U14)/(males!U13+males!U14)</f>
        <v>1.0362196144622074E-3</v>
      </c>
      <c r="V14" s="32">
        <f>2*(males!V13-males!V14)/(males!V13+males!V14)</f>
        <v>1.0393618104182628E-3</v>
      </c>
      <c r="W14" s="32">
        <f>2*(males!W13-males!W14)/(males!W13+males!W14)</f>
        <v>1.1235654476873277E-3</v>
      </c>
      <c r="X14" s="32">
        <f>2*(males!X13-males!X14)/(males!X13+males!X14)</f>
        <v>9.7209240218987844E-4</v>
      </c>
      <c r="Y14" s="32">
        <f>2*(males!Y13-males!Y14)/(males!Y13+males!Y14)</f>
        <v>1.0242061082807591E-3</v>
      </c>
      <c r="Z14" s="32">
        <f>2*(males!Z13-males!Z14)/(males!Z13+males!Z14)</f>
        <v>8.5159621723063011E-4</v>
      </c>
      <c r="AA14" s="32">
        <f>2*(males!AA13-males!AA14)/(males!AA13+males!AA14)</f>
        <v>8.2925267538956507E-4</v>
      </c>
      <c r="AB14" s="32">
        <f>2*(males!AB13-males!AB14)/(males!AB13+males!AB14)</f>
        <v>6.9144701001550523E-4</v>
      </c>
      <c r="AC14" s="32">
        <f>2*(males!AC13-males!AC14)/(males!AC13+males!AC14)</f>
        <v>7.1079891707694401E-4</v>
      </c>
      <c r="AD14" s="32">
        <f>2*(males!AD13-males!AD14)/(males!AD13+males!AD14)</f>
        <v>7.4987502082986171E-4</v>
      </c>
      <c r="AE14" s="32">
        <f>2*(males!AE13-males!AE14)/(males!AE13+males!AE14)</f>
        <v>5.7300918377446361E-4</v>
      </c>
      <c r="AF14" s="32">
        <f>2*(males!AF13-males!AF14)/(males!AF13+males!AF14)</f>
        <v>4.9989585503020201E-4</v>
      </c>
      <c r="AG14" s="32">
        <f>2*(males!AG13-males!AG14)/(males!AG13+males!AG14)</f>
        <v>5.4059673562740411E-4</v>
      </c>
      <c r="AH14" s="32">
        <f>2*(males!AH13-males!AH14)/(males!AH13+males!AH14)</f>
        <v>5.7107554291113542E-4</v>
      </c>
      <c r="AI14" s="32">
        <f>2*(males!AI13-males!AI14)/(males!AI13+males!AI14)</f>
        <v>4.1479146359167928E-4</v>
      </c>
      <c r="AJ14" s="32">
        <f>2*(males!AJ13-males!AJ14)/(males!AJ13+males!AJ14)</f>
        <v>6.8371110098205772E-4</v>
      </c>
      <c r="AK14" s="32">
        <f>2*(males!AK13-males!AK14)/(males!AK13+males!AK14)</f>
        <v>5.2725985123001451E-4</v>
      </c>
      <c r="AL14" s="32">
        <f>2*(males!AL13-males!AL14)/(males!AL13+males!AL14)</f>
        <v>5.1736804528005134E-4</v>
      </c>
      <c r="AM14" s="32">
        <f>2*(males!AM13-males!AM14)/(males!AM13+males!AM14)</f>
        <v>4.2324983611972809E-4</v>
      </c>
      <c r="AN14" s="32">
        <f>2*(males!AN13-males!AN14)/(males!AN13+males!AN14)</f>
        <v>5.0654633606764981E-4</v>
      </c>
      <c r="AO14" s="32">
        <f>2*(males!AO13-males!AO14)/(males!AO13+males!AO14)</f>
        <v>5.1557022066405444E-4</v>
      </c>
      <c r="AP14" s="32">
        <f>2*(males!AP13-males!AP14)/(males!AP13+males!AP14)</f>
        <v>4.122776277545299E-4</v>
      </c>
      <c r="AQ14" s="32">
        <f>2*(males!AQ13-males!AQ14)/(males!AQ13+males!AQ14)</f>
        <v>3.5056244651345025E-4</v>
      </c>
      <c r="AR14" s="32">
        <f>2*(males!AR13-males!AR14)/(males!AR13+males!AR14)</f>
        <v>4.2210382724628727E-4</v>
      </c>
      <c r="AS14" s="32">
        <f>2*(males!AS13-males!AS14)/(males!AS13+males!AS14)</f>
        <v>4.6296534447193657E-4</v>
      </c>
      <c r="AT14" s="32">
        <f>2*(males!AT13-males!AT14)/(males!AT13+males!AT14)</f>
        <v>4.1131951299769662E-4</v>
      </c>
      <c r="AU14" s="32">
        <f>2*(males!AU13-males!AU14)/(males!AU13+males!AU14)</f>
        <v>3.8037863094534372E-4</v>
      </c>
      <c r="AV14" s="32">
        <f>2*(males!AV13-males!AV14)/(males!AV13+males!AV14)</f>
        <v>2.7750797835437768E-4</v>
      </c>
      <c r="AW14" s="32">
        <f>2*(males!AW13-males!AW14)/(males!AW13+males!AW14)</f>
        <v>4.4175283415263077E-4</v>
      </c>
      <c r="AX14" s="32">
        <f>2*(males!AX13-males!AX14)/(males!AX13+males!AX14)</f>
        <v>3.9073746555340762E-4</v>
      </c>
      <c r="AY14" s="32">
        <f>2*(males!AY13-males!AY14)/(males!AY13+males!AY14)</f>
        <v>3.3953586476183616E-4</v>
      </c>
      <c r="AZ14" s="32">
        <f>2*(males!AZ13-males!AZ14)/(males!AZ13+males!AZ14)</f>
        <v>3.6975791127864338E-4</v>
      </c>
      <c r="BA14" s="32">
        <f>2*(males!BA13-males!BA14)/(males!BA13+males!BA14)</f>
        <v>4.2060125462276682E-4</v>
      </c>
      <c r="BB14" s="32">
        <f>2*(males!BB13-males!BB14)/(males!BB13+males!BB14)</f>
        <v>4.5091207214593152E-4</v>
      </c>
      <c r="BC14" s="32">
        <f>2*(males!BC13-males!BC14)/(males!BC13+males!BC14)</f>
        <v>3.0743689857656717E-4</v>
      </c>
      <c r="BD14" s="32">
        <f>2*(males!BD13-males!BD14)/(males!BD13+males!BD14)</f>
        <v>3.5756427217792396E-4</v>
      </c>
      <c r="BE14" s="32">
        <f>2*(males!BE13-males!BE14)/(males!BE13+males!BE14)</f>
        <v>2.9602257937743389E-4</v>
      </c>
      <c r="BF14" s="32">
        <f>2*(males!BF13-males!BF14)/(males!BF13+males!BF14)</f>
        <v>3.058103975535168E-4</v>
      </c>
      <c r="BG14" s="32">
        <f>2*(males!BG13-males!BG14)/(males!BG13+males!BG14)</f>
        <v>3.4626744067623995E-4</v>
      </c>
      <c r="BH14" s="32">
        <f>2*(males!BH13-males!BH14)/(males!BH13+males!BH14)</f>
        <v>3.255274562063844E-4</v>
      </c>
      <c r="BI14" s="32">
        <f>2*(males!BI13-males!BI14)/(males!BI13+males!BI14)</f>
        <v>2.4392722837686756E-4</v>
      </c>
      <c r="BJ14" s="32">
        <f>2*(males!BJ13-males!BJ14)/(males!BJ13+males!BJ14)</f>
        <v>2.43999146002989E-4</v>
      </c>
      <c r="BK14" s="32">
        <f>2*(males!BK13-males!BK14)/(males!BK13+males!BK14)</f>
        <v>2.1340704344865782E-4</v>
      </c>
      <c r="BL14" s="32">
        <f>2*(males!BL13-males!BL14)/(males!BL13+males!BL14)</f>
        <v>2.1311899651398213E-4</v>
      </c>
      <c r="BM14" s="32">
        <f>2*(males!BM13-males!BM14)/(males!BM13+males!BM14)</f>
        <v>2.8413126864611449E-4</v>
      </c>
      <c r="BN14" s="32">
        <f>2*(males!BN13-males!BN14)/(males!BN13+males!BN14)</f>
        <v>2.7412419856744725E-4</v>
      </c>
      <c r="BO14" s="32">
        <f>2*(males!BO13-males!BO14)/(males!BO13+males!BO14)</f>
        <v>3.1426297728689675E-4</v>
      </c>
      <c r="BP14" s="32">
        <f>2*(males!BP13-males!BP14)/(males!BP13+males!BP14)</f>
        <v>2.4330406926055838E-4</v>
      </c>
      <c r="BQ14" s="32">
        <f>2*(males!BQ13-males!BQ14)/(males!BQ13+males!BQ14)</f>
        <v>1.9238655521747276E-4</v>
      </c>
      <c r="BR14" s="32">
        <f>2*(males!BR13-males!BR14)/(males!BR13+males!BR14)</f>
        <v>1.8231355906452888E-4</v>
      </c>
      <c r="BS14" s="32">
        <f>2*(males!BS13-males!BS14)/(males!BS13+males!BS14)</f>
        <v>1.7204997545757704E-4</v>
      </c>
      <c r="BT14" s="32">
        <f>2*(males!BT13-males!BT14)/(males!BT13+males!BT14)</f>
        <v>1.9201131856193629E-4</v>
      </c>
      <c r="BU14" s="32">
        <f>2*(males!BU13-males!BU14)/(males!BU13+males!BU14)</f>
        <v>1.9205207643672642E-4</v>
      </c>
      <c r="BV14" s="32">
        <f>2*(males!BV13-males!BV14)/(males!BV13+males!BV14)</f>
        <v>1.009754225821435E-4</v>
      </c>
      <c r="BW14" s="32">
        <f>2*(males!BW13-males!BW14)/(males!BW13+males!BW14)</f>
        <v>2.0186319731118222E-4</v>
      </c>
      <c r="BX14" s="32">
        <f>2*(males!BX13-males!BX14)/(males!BX13+males!BX14)</f>
        <v>1.8161455337954415E-4</v>
      </c>
      <c r="BY14" s="32">
        <f>2*(males!BY13-males!BY14)/(males!BY13+males!BY14)</f>
        <v>2.1188471453579589E-4</v>
      </c>
      <c r="BZ14" s="32">
        <f>2*(males!BZ13-males!BZ14)/(males!BZ13+males!BZ14)</f>
        <v>1.6134724953360561E-4</v>
      </c>
      <c r="CA14" s="32">
        <f>2*(males!CA13-males!CA14)/(males!CA13+males!CA14)</f>
        <v>9.0738154890030392E-5</v>
      </c>
      <c r="CB14" s="32">
        <f>2*(males!CB13-males!CB14)/(males!CB13+males!CB14)</f>
        <v>1.4120732260830099E-4</v>
      </c>
      <c r="CC14" s="32">
        <f>2*(males!CC13-males!CC14)/(males!CC13+males!CC14)</f>
        <v>1.8138944313440957E-4</v>
      </c>
      <c r="CD14" s="32">
        <f>2*(males!CD13-males!CD14)/(males!CD13+males!CD14)</f>
        <v>9.0709804218005899E-5</v>
      </c>
      <c r="CE14" s="32">
        <f>2*(males!CE13-males!CE14)/(males!CE13+males!CE14)</f>
        <v>7.0525769612460898E-5</v>
      </c>
      <c r="CF14" s="32">
        <f>2*(males!CF13-males!CF14)/(males!CF13+males!CF14)</f>
        <v>9.0660461461748834E-5</v>
      </c>
      <c r="CG14" s="32">
        <f>2*(males!CG13-males!CG14)/(males!CG13+males!CG14)</f>
        <v>1.1079272192537607E-4</v>
      </c>
      <c r="CH14" s="32">
        <f>2*(males!CH13-males!CH14)/(males!CH13+males!CH14)</f>
        <v>1.1080053385711768E-4</v>
      </c>
      <c r="CI14" s="32">
        <f>2*(males!CI13-males!CI14)/(males!CI13+males!CI14)</f>
        <v>1.2082766953632382E-4</v>
      </c>
      <c r="CJ14" s="32">
        <f>2*(males!CJ13-males!CJ14)/(males!CJ13+males!CJ14)</f>
        <v>9.0571050473233744E-5</v>
      </c>
      <c r="CK14" s="32">
        <f>2*(males!CK13-males!CK14)/(males!CK13+males!CK14)</f>
        <v>1.0063804520660991E-4</v>
      </c>
      <c r="CL14" s="32">
        <f>2*(males!CL13-males!CL14)/(males!CL13+males!CL14)</f>
        <v>6.0378573656828315E-5</v>
      </c>
      <c r="CM14" s="32">
        <f>2*(males!CM13-males!CM14)/(males!CM13+males!CM14)</f>
        <v>7.044698612697566E-5</v>
      </c>
      <c r="CN14" s="32">
        <f>2*(males!CN13-males!CN14)/(males!CN13+males!CN14)</f>
        <v>6.0333645057166129E-5</v>
      </c>
      <c r="CO14" s="12"/>
      <c r="CP14" s="31">
        <v>11</v>
      </c>
      <c r="CQ14" s="32">
        <f>$CN14*EXP('2a)answer'!$C14*('2a) male mx'!CQ$2-$CO$2))</f>
        <v>4.9536283137710185E-5</v>
      </c>
      <c r="CR14" s="32">
        <f>$CN14*EXP('2a)answer'!$C14*('2a) male mx'!CR$2-$CO$2))</f>
        <v>4.7620745238974116E-5</v>
      </c>
      <c r="CS14" s="32">
        <f>$CN14*EXP('2a)answer'!$C14*('2a) male mx'!CS$2-$CO$2))</f>
        <v>4.5779280024118947E-5</v>
      </c>
      <c r="CT14" s="32">
        <f>$CN14*EXP('2a)answer'!$C14*('2a) male mx'!CT$2-$CO$2))</f>
        <v>4.4009023147573158E-5</v>
      </c>
      <c r="CU14" s="32">
        <f>$CN14*EXP('2a)answer'!$C14*('2a) male mx'!CU$2-$CO$2))</f>
        <v>4.2307221026263935E-5</v>
      </c>
      <c r="CV14" s="32">
        <f>$CN14*EXP('2a)answer'!$C14*('2a) male mx'!CV$2-$CO$2))</f>
        <v>4.0671226556498839E-5</v>
      </c>
      <c r="CW14" s="32">
        <f>$CN14*EXP('2a)answer'!$C14*('2a) male mx'!CW$2-$CO$2))</f>
        <v>3.909849499647296E-5</v>
      </c>
      <c r="CX14" s="32">
        <f>$CN14*EXP('2a)answer'!$C14*('2a) male mx'!CX$2-$CO$2))</f>
        <v>3.7586580007997138E-5</v>
      </c>
      <c r="CY14" s="32">
        <f>$CN14*EXP('2a)answer'!$C14*('2a) male mx'!CY$2-$CO$2))</f>
        <v>3.613312985129E-5</v>
      </c>
      <c r="CZ14" s="32">
        <f>$CN14*EXP('2a)answer'!$C14*('2a) male mx'!CZ$2-$CO$2))</f>
        <v>3.4735883726915219E-5</v>
      </c>
      <c r="DA14" s="32">
        <f>$CN14*EXP('2a)answer'!$C14*('2a) male mx'!DA$2-$CO$2))</f>
        <v>3.3392668259173707E-5</v>
      </c>
      <c r="DB14" s="32">
        <f>$CN14*EXP('2a)answer'!$C14*('2a) male mx'!DB$2-$CO$2))</f>
        <v>3.2101394115480956E-5</v>
      </c>
      <c r="DC14" s="32">
        <f>$CN14*EXP('2a)answer'!$C14*('2a) male mx'!DC$2-$CO$2))</f>
        <v>3.0860052756471012E-5</v>
      </c>
      <c r="DD14" s="32">
        <f>$CN14*EXP('2a)answer'!$C14*('2a) male mx'!DD$2-$CO$2))</f>
        <v>2.9666713311771866E-5</v>
      </c>
      <c r="DE14" s="32">
        <f>$CN14*EXP('2a)answer'!$C14*('2a) male mx'!DE$2-$CO$2))</f>
        <v>2.8519519576592819E-5</v>
      </c>
      <c r="DF14" s="32">
        <f>$CN14*EXP('2a)answer'!$C14*('2a) male mx'!DF$2-$CO$2))</f>
        <v>2.741668712445188E-5</v>
      </c>
      <c r="DG14" s="32">
        <f>$CN14*EXP('2a)answer'!$C14*('2a) male mx'!DG$2-$CO$2))</f>
        <v>2.6356500531552325E-5</v>
      </c>
      <c r="DH14" s="32">
        <f>$CN14*EXP('2a)answer'!$C14*('2a) male mx'!DH$2-$CO$2))</f>
        <v>2.5337310708490852E-5</v>
      </c>
      <c r="DI14" s="32">
        <f>$CN14*EXP('2a)answer'!$C14*('2a) male mx'!DI$2-$CO$2))</f>
        <v>2.4357532335147016E-5</v>
      </c>
      <c r="DJ14" s="32">
        <f>$CN14*EXP('2a)answer'!$C14*('2a) male mx'!DJ$2-$CO$2))</f>
        <v>2.3415641394763878E-5</v>
      </c>
      <c r="DK14" s="32">
        <f>$CN14*EXP('2a)answer'!$C14*('2a) male mx'!DK$2-$CO$2))</f>
        <v>2.2510172803384279E-5</v>
      </c>
      <c r="DL14" s="32">
        <f>$CN14*EXP('2a)answer'!$C14*('2a) male mx'!DL$2-$CO$2))</f>
        <v>2.1639718130955385E-5</v>
      </c>
      <c r="DM14" s="32">
        <f>$CN14*EXP('2a)answer'!$C14*('2a) male mx'!DM$2-$CO$2))</f>
        <v>2.080292341055669E-5</v>
      </c>
      <c r="DN14" s="32">
        <f>$CN14*EXP('2a)answer'!$C14*('2a) male mx'!DN$2-$CO$2))</f>
        <v>1.9998487032343854E-5</v>
      </c>
      <c r="DO14" s="32">
        <f>$CN14*EXP('2a)answer'!$C14*('2a) male mx'!DO$2-$CO$2))</f>
        <v>1.9225157718932484E-5</v>
      </c>
      <c r="DP14" s="32">
        <f>$CN14*EXP('2a)answer'!$C14*('2a) male mx'!DP$2-$CO$2))</f>
        <v>1.8481732579072554E-5</v>
      </c>
      <c r="DQ14" s="32">
        <f>$CN14*EXP('2a)answer'!$C14*('2a) male mx'!DQ$2-$CO$2))</f>
        <v>1.7767055236586038E-5</v>
      </c>
      <c r="DR14" s="32">
        <f>$CN14*EXP('2a)answer'!$C14*('2a) male mx'!DR$2-$CO$2))</f>
        <v>1.7080014031657413E-5</v>
      </c>
      <c r="DS14" s="32">
        <f>$CN14*EXP('2a)answer'!$C14*('2a) male mx'!DS$2-$CO$2))</f>
        <v>1.6419540291679194E-5</v>
      </c>
      <c r="DT14" s="32">
        <f>$CN14*EXP('2a)answer'!$C14*('2a) male mx'!DT$2-$CO$2))</f>
        <v>1.578460666896272E-5</v>
      </c>
      <c r="DU14" s="32">
        <f>$CN14*EXP('2a)answer'!$C14*('2a) male mx'!DU$2-$CO$2))</f>
        <v>1.5174225542728754E-5</v>
      </c>
      <c r="DV14" s="32">
        <f>$CN14*EXP('2a)answer'!$C14*('2a) male mx'!DV$2-$CO$2))</f>
        <v>1.4587447482892078E-5</v>
      </c>
      <c r="DW14" s="32">
        <f>$CN14*EXP('2a)answer'!$C14*('2a) male mx'!DW$2-$CO$2))</f>
        <v>1.4023359773250618E-5</v>
      </c>
      <c r="DX14" s="32">
        <f>$CN14*EXP('2a)answer'!$C14*('2a) male mx'!DX$2-$CO$2))</f>
        <v>1.348108499178194E-5</v>
      </c>
      <c r="DY14" s="32">
        <f>$CN14*EXP('2a)answer'!$C14*('2a) male mx'!DY$2-$CO$2))</f>
        <v>1.2959779645838822E-5</v>
      </c>
      <c r="DZ14" s="32">
        <f>$CN14*EXP('2a)answer'!$C14*('2a) male mx'!DZ$2-$CO$2))</f>
        <v>1.2458632860120976E-5</v>
      </c>
      <c r="EA14" s="32">
        <f>$CN14*EXP('2a)answer'!$C14*('2a) male mx'!EA$2-$CO$2))</f>
        <v>1.1976865115382118E-5</v>
      </c>
      <c r="EB14" s="32">
        <f>$CN14*EXP('2a)answer'!$C14*('2a) male mx'!EB$2-$CO$2))</f>
        <v>1.151372703591044E-5</v>
      </c>
      <c r="EC14" s="32">
        <f>$CN14*EXP('2a)answer'!$C14*('2a) male mx'!EC$2-$CO$2))</f>
        <v>1.1068498223896507E-5</v>
      </c>
      <c r="ED14" s="32">
        <f>$CN14*EXP('2a)answer'!$C14*('2a) male mx'!ED$2-$CO$2))</f>
        <v>1.0640486138875411E-5</v>
      </c>
      <c r="EE14" s="32">
        <f>$CN14*EXP('2a)answer'!$C14*('2a) male mx'!EE$2-$CO$2))</f>
        <v>1.0229025020500235E-5</v>
      </c>
      <c r="EF14" s="32">
        <f>$CN14*EXP('2a)answer'!$C14*('2a) male mx'!EF$2-$CO$2))</f>
        <v>9.8334748529711857E-6</v>
      </c>
      <c r="EG14" s="32">
        <f>$CN14*EXP('2a)answer'!$C14*('2a) male mx'!EG$2-$CO$2))</f>
        <v>9.4532203695096505E-6</v>
      </c>
      <c r="EH14" s="32">
        <f>$CN14*EXP('2a)answer'!$C14*('2a) male mx'!EH$2-$CO$2))</f>
        <v>9.0876700953286122E-6</v>
      </c>
      <c r="EI14" s="32">
        <f>$CN14*EXP('2a)answer'!$C14*('2a) male mx'!EI$2-$CO$2))</f>
        <v>8.7362554276108309E-6</v>
      </c>
      <c r="EJ14" s="32">
        <f>$CN14*EXP('2a)answer'!$C14*('2a) male mx'!EJ$2-$CO$2))</f>
        <v>8.3984297510636994E-6</v>
      </c>
      <c r="EK14" s="32">
        <f>$CN14*EXP('2a)answer'!$C14*('2a) male mx'!EK$2-$CO$2))</f>
        <v>8.0736675876750587E-6</v>
      </c>
      <c r="EL14" s="32">
        <f>$CN14*EXP('2a)answer'!$C14*('2a) male mx'!EL$2-$CO$2))</f>
        <v>7.7614637793474344E-6</v>
      </c>
      <c r="EM14" s="32">
        <f>$CN14*EXP('2a)answer'!$C14*('2a) male mx'!EM$2-$CO$2))</f>
        <v>7.4613327021393169E-6</v>
      </c>
      <c r="EN14" s="32">
        <f>$CN14*EXP('2a)answer'!$C14*('2a) male mx'!EN$2-$CO$2))</f>
        <v>7.1728075108912435E-6</v>
      </c>
      <c r="EO14" s="32">
        <f>$CN14*EXP('2a)answer'!$C14*('2a) male mx'!EO$2-$CO$2))</f>
        <v>6.8954394130617273E-6</v>
      </c>
    </row>
    <row r="15" spans="1:145" x14ac:dyDescent="0.25">
      <c r="A15" s="31">
        <f>males!A14</f>
        <v>12</v>
      </c>
      <c r="B15" s="32">
        <f>2*(males!B14-males!B15)/(males!B14+males!B15)</f>
        <v>1.6418514686698754E-3</v>
      </c>
      <c r="C15" s="32">
        <f>2*(males!C14-males!C15)/(males!C14+males!C15)</f>
        <v>1.3208440193283508E-3</v>
      </c>
      <c r="D15" s="32">
        <f>2*(males!D14-males!D15)/(males!D14+males!D15)</f>
        <v>1.3973760383280286E-3</v>
      </c>
      <c r="E15" s="32">
        <f>2*(males!E14-males!E15)/(males!E14+males!E15)</f>
        <v>1.4333439915322447E-3</v>
      </c>
      <c r="F15" s="32">
        <f>2*(males!F14-males!F15)/(males!F14+males!F15)</f>
        <v>1.4685253375416448E-3</v>
      </c>
      <c r="G15" s="32">
        <f>2*(males!G14-males!G15)/(males!G14+males!G15)</f>
        <v>1.2416559074801528E-3</v>
      </c>
      <c r="H15" s="32">
        <f>2*(males!H14-males!H15)/(males!H14+males!H15)</f>
        <v>1.0886478224294441E-3</v>
      </c>
      <c r="I15" s="32">
        <f>2*(males!I14-males!I15)/(males!I14+males!I15)</f>
        <v>1.2294182217343578E-3</v>
      </c>
      <c r="J15" s="32">
        <f>2*(males!J14-males!J15)/(males!J14+males!J15)</f>
        <v>1.2490960489119716E-3</v>
      </c>
      <c r="K15" s="32">
        <f>2*(males!K14-males!K15)/(males!K14+males!K15)</f>
        <v>1.0976053728326369E-3</v>
      </c>
      <c r="L15" s="32">
        <f>2*(males!L14-males!L15)/(males!L14+males!L15)</f>
        <v>1.3251097524845808E-3</v>
      </c>
      <c r="M15" s="32">
        <f>2*(males!M14-males!M15)/(males!M14+males!M15)</f>
        <v>1.2369248971470059E-3</v>
      </c>
      <c r="N15" s="32">
        <f>2*(males!N14-males!N15)/(males!N14+males!N15)</f>
        <v>1.0948552536951366E-3</v>
      </c>
      <c r="O15" s="32">
        <f>2*(males!O14-males!O15)/(males!O14+males!O15)</f>
        <v>1.0587269348774902E-3</v>
      </c>
      <c r="P15" s="32">
        <f>2*(males!P14-males!P15)/(males!P14+males!P15)</f>
        <v>1.34380425609684E-3</v>
      </c>
      <c r="Q15" s="32">
        <f>2*(males!Q14-males!Q15)/(males!Q14+males!Q15)</f>
        <v>1.1839924224484964E-3</v>
      </c>
      <c r="R15" s="32">
        <f>2*(males!R14-males!R15)/(males!R14+males!R15)</f>
        <v>1.2308087483745298E-3</v>
      </c>
      <c r="S15" s="32">
        <f>2*(males!S14-males!S15)/(males!S14+males!S15)</f>
        <v>1.0497563065716888E-3</v>
      </c>
      <c r="T15" s="32">
        <f>2*(males!T14-males!T15)/(males!T14+males!T15)</f>
        <v>1.1131566553923876E-3</v>
      </c>
      <c r="U15" s="32">
        <f>2*(males!U14-males!U15)/(males!U14+males!U15)</f>
        <v>1.176395097640793E-3</v>
      </c>
      <c r="V15" s="32">
        <f>2*(males!V14-males!V15)/(males!V14+males!V15)</f>
        <v>9.2240038612109189E-4</v>
      </c>
      <c r="W15" s="32">
        <f>2*(males!W14-males!W15)/(males!W14+males!W15)</f>
        <v>1.2856224555388902E-3</v>
      </c>
      <c r="X15" s="32">
        <f>2*(males!X14-males!X15)/(males!X14+males!X15)</f>
        <v>1.2940276879147439E-3</v>
      </c>
      <c r="Y15" s="32">
        <f>2*(males!Y14-males!Y15)/(males!Y14+males!Y15)</f>
        <v>1.0464065447972984E-3</v>
      </c>
      <c r="Z15" s="32">
        <f>2*(males!Z14-males!Z15)/(males!Z14+males!Z15)</f>
        <v>9.6812551957823397E-4</v>
      </c>
      <c r="AA15" s="32">
        <f>2*(males!AA14-males!AA15)/(males!AA14+males!AA15)</f>
        <v>7.5637402695632994E-4</v>
      </c>
      <c r="AB15" s="32">
        <f>2*(males!AB14-males!AB15)/(males!AB14+males!AB15)</f>
        <v>9.0169434658614322E-4</v>
      </c>
      <c r="AC15" s="32">
        <f>2*(males!AC14-males!AC15)/(males!AC14+males!AC15)</f>
        <v>8.578123692359193E-4</v>
      </c>
      <c r="AD15" s="32">
        <f>2*(males!AD14-males!AD15)/(males!AD14+males!AD15)</f>
        <v>7.9214525442454812E-4</v>
      </c>
      <c r="AE15" s="32">
        <f>2*(males!AE14-males!AE15)/(males!AE14+males!AE15)</f>
        <v>5.2120251845056917E-4</v>
      </c>
      <c r="AF15" s="32">
        <f>2*(males!AF14-males!AF15)/(males!AF14+males!AF15)</f>
        <v>7.2946301101489144E-4</v>
      </c>
      <c r="AG15" s="32">
        <f>2*(males!AG14-males!AG15)/(males!AG14+males!AG15)</f>
        <v>5.9291312782478898E-4</v>
      </c>
      <c r="AH15" s="32">
        <f>2*(males!AH14-males!AH15)/(males!AH14+males!AH15)</f>
        <v>6.1297109165995688E-4</v>
      </c>
      <c r="AI15" s="32">
        <f>2*(males!AI14-males!AI15)/(males!AI14+males!AI15)</f>
        <v>6.1213161867312686E-4</v>
      </c>
      <c r="AJ15" s="32">
        <f>2*(males!AJ14-males!AJ15)/(males!AJ14+males!AJ15)</f>
        <v>5.3901091497102812E-4</v>
      </c>
      <c r="AK15" s="32">
        <f>2*(males!AK14-males!AK15)/(males!AK14+males!AK15)</f>
        <v>6.2066183240061653E-4</v>
      </c>
      <c r="AL15" s="32">
        <f>2*(males!AL14-males!AL15)/(males!AL14+males!AL15)</f>
        <v>4.7621512500647034E-4</v>
      </c>
      <c r="AM15" s="32">
        <f>2*(males!AM14-males!AM15)/(males!AM14+males!AM15)</f>
        <v>5.267316302343956E-4</v>
      </c>
      <c r="AN15" s="32">
        <f>2*(males!AN14-males!AN15)/(males!AN14+males!AN15)</f>
        <v>4.5507669076504597E-4</v>
      </c>
      <c r="AO15" s="32">
        <f>2*(males!AO14-males!AO15)/(males!AO14+males!AO15)</f>
        <v>5.0551683938492009E-4</v>
      </c>
      <c r="AP15" s="32">
        <f>2*(males!AP14-males!AP15)/(males!AP14+males!AP15)</f>
        <v>5.4652979360766377E-4</v>
      </c>
      <c r="AQ15" s="32">
        <f>2*(males!AQ14-males!AQ15)/(males!AQ14+males!AQ15)</f>
        <v>5.2607419709215062E-4</v>
      </c>
      <c r="AR15" s="32">
        <f>2*(males!AR14-males!AR15)/(males!AR14+males!AR15)</f>
        <v>5.1500200850783319E-4</v>
      </c>
      <c r="AS15" s="32">
        <f>2*(males!AS14-males!AS15)/(males!AS14+males!AS15)</f>
        <v>4.9406606074953933E-4</v>
      </c>
      <c r="AT15" s="32">
        <f>2*(males!AT14-males!AT15)/(males!AT14+males!AT15)</f>
        <v>5.5554984002222205E-4</v>
      </c>
      <c r="AU15" s="32">
        <f>2*(males!AU14-males!AU15)/(males!AU14+males!AU15)</f>
        <v>5.0396745810127688E-4</v>
      </c>
      <c r="AV15" s="32">
        <f>2*(males!AV14-males!AV15)/(males!AV14+males!AV15)</f>
        <v>3.7013047099102432E-4</v>
      </c>
      <c r="AW15" s="32">
        <f>2*(males!AW14-males!AW15)/(males!AW14+males!AW15)</f>
        <v>5.2419251226970217E-4</v>
      </c>
      <c r="AX15" s="32">
        <f>2*(males!AX14-males!AX15)/(males!AX14+males!AX15)</f>
        <v>5.0407114604175565E-4</v>
      </c>
      <c r="AY15" s="32">
        <f>2*(males!AY14-males!AY15)/(males!AY14+males!AY15)</f>
        <v>3.6023981679232176E-4</v>
      </c>
      <c r="AZ15" s="32">
        <f>2*(males!AZ14-males!AZ15)/(males!AZ14+males!AZ15)</f>
        <v>4.1100253794067176E-4</v>
      </c>
      <c r="BA15" s="32">
        <f>2*(males!BA14-males!BA15)/(males!BA14+males!BA15)</f>
        <v>4.2077823447610543E-4</v>
      </c>
      <c r="BB15" s="32">
        <f>2*(males!BB14-males!BB15)/(males!BB14+males!BB15)</f>
        <v>3.2806380841073589E-4</v>
      </c>
      <c r="BC15" s="32">
        <f>2*(males!BC14-males!BC15)/(males!BC14+males!BC15)</f>
        <v>3.6904908352810922E-4</v>
      </c>
      <c r="BD15" s="32">
        <f>2*(males!BD14-males!BD15)/(males!BD14+males!BD15)</f>
        <v>3.6791382640599289E-4</v>
      </c>
      <c r="BE15" s="32">
        <f>2*(males!BE14-males!BE15)/(males!BE14+males!BE15)</f>
        <v>4.9016103832446613E-4</v>
      </c>
      <c r="BF15" s="32">
        <f>2*(males!BF14-males!BF15)/(males!BF14+males!BF15)</f>
        <v>3.9769337840524953E-4</v>
      </c>
      <c r="BG15" s="32">
        <f>2*(males!BG14-males!BG15)/(males!BG14+males!BG15)</f>
        <v>3.3619780656400747E-4</v>
      </c>
      <c r="BH15" s="32">
        <f>2*(males!BH14-males!BH15)/(males!BH14+males!BH15)</f>
        <v>2.7474624131878193E-4</v>
      </c>
      <c r="BI15" s="32">
        <f>2*(males!BI14-males!BI15)/(males!BI14+males!BI15)</f>
        <v>2.8465698832906349E-4</v>
      </c>
      <c r="BJ15" s="32">
        <f>2*(males!BJ14-males!BJ15)/(males!BJ14+males!BJ15)</f>
        <v>3.457674002359354E-4</v>
      </c>
      <c r="BK15" s="32">
        <f>2*(males!BK14-males!BK15)/(males!BK14+males!BK15)</f>
        <v>2.7444742044836578E-4</v>
      </c>
      <c r="BL15" s="32">
        <f>2*(males!BL14-males!BL15)/(males!BL14+males!BL15)</f>
        <v>2.5377232562034642E-4</v>
      </c>
      <c r="BM15" s="32">
        <f>2*(males!BM14-males!BM15)/(males!BM14+males!BM15)</f>
        <v>2.8421202216853773E-4</v>
      </c>
      <c r="BN15" s="32">
        <f>2*(males!BN14-males!BN15)/(males!BN14+males!BN15)</f>
        <v>2.8435633911524558E-4</v>
      </c>
      <c r="BO15" s="32">
        <f>2*(males!BO14-males!BO15)/(males!BO14+males!BO15)</f>
        <v>2.8393534386598253E-4</v>
      </c>
      <c r="BP15" s="32">
        <f>2*(males!BP14-males!BP15)/(males!BP14+males!BP15)</f>
        <v>2.3322196139669534E-4</v>
      </c>
      <c r="BQ15" s="32">
        <f>2*(males!BQ14-males!BQ15)/(males!BQ14+males!BQ15)</f>
        <v>2.734551052548956E-4</v>
      </c>
      <c r="BR15" s="32">
        <f>2*(males!BR14-males!BR15)/(males!BR14+males!BR15)</f>
        <v>3.1406239710657352E-4</v>
      </c>
      <c r="BS15" s="32">
        <f>2*(males!BS14-males!BS15)/(males!BS14+males!BS15)</f>
        <v>1.7207958174539307E-4</v>
      </c>
      <c r="BT15" s="32">
        <f>2*(males!BT14-males!BT15)/(males!BT14+males!BT15)</f>
        <v>1.3139741147099403E-4</v>
      </c>
      <c r="BU15" s="32">
        <f>2*(males!BU14-males!BU15)/(males!BU14+males!BU15)</f>
        <v>2.1231100529261007E-4</v>
      </c>
      <c r="BV15" s="32">
        <f>2*(males!BV14-males!BV15)/(males!BV14+males!BV15)</f>
        <v>1.7168162148242029E-4</v>
      </c>
      <c r="BW15" s="32">
        <f>2*(males!BW14-males!BW15)/(males!BW14+males!BW15)</f>
        <v>1.4132848778518071E-4</v>
      </c>
      <c r="BX15" s="32">
        <f>2*(males!BX14-males!BX15)/(males!BX14+males!BX15)</f>
        <v>1.5137066133841939E-4</v>
      </c>
      <c r="BY15" s="32">
        <f>2*(males!BY14-males!BY15)/(males!BY14+males!BY15)</f>
        <v>1.7155860997159191E-4</v>
      </c>
      <c r="BZ15" s="32">
        <f>2*(males!BZ14-males!BZ15)/(males!BZ14+males!BZ15)</f>
        <v>1.8154677855327389E-4</v>
      </c>
      <c r="CA15" s="32">
        <f>2*(males!CA14-males!CA15)/(males!CA14+males!CA15)</f>
        <v>2.4200867197741253E-4</v>
      </c>
      <c r="CB15" s="32">
        <f>2*(males!CB14-males!CB15)/(males!CB14+males!CB15)</f>
        <v>1.1096260055985675E-4</v>
      </c>
      <c r="CC15" s="32">
        <f>2*(males!CC14-males!CC15)/(males!CC14+males!CC15)</f>
        <v>1.5118300703000984E-4</v>
      </c>
      <c r="CD15" s="32">
        <f>2*(males!CD14-males!CD15)/(males!CD14+males!CD15)</f>
        <v>2.0160680624577886E-4</v>
      </c>
      <c r="CE15" s="32">
        <f>2*(males!CE14-males!CE15)/(males!CE14+males!CE15)</f>
        <v>1.1083625957851993E-4</v>
      </c>
      <c r="CF15" s="32">
        <f>2*(males!CF14-males!CF15)/(males!CF14+males!CF15)</f>
        <v>1.2089340224257261E-4</v>
      </c>
      <c r="CG15" s="32">
        <f>2*(males!CG14-males!CG15)/(males!CG14+males!CG15)</f>
        <v>1.7124926337633032E-4</v>
      </c>
      <c r="CH15" s="32">
        <f>2*(males!CH14-males!CH15)/(males!CH14+males!CH15)</f>
        <v>1.6118633139909736E-4</v>
      </c>
      <c r="CI15" s="32">
        <f>2*(males!CI14-males!CI15)/(males!CI14+males!CI15)</f>
        <v>1.5105512001329285E-4</v>
      </c>
      <c r="CJ15" s="32">
        <f>2*(males!CJ14-males!CJ15)/(males!CJ14+males!CJ15)</f>
        <v>1.2077416238086133E-4</v>
      </c>
      <c r="CK15" s="32">
        <f>2*(males!CK14-males!CK15)/(males!CK14+males!CK15)</f>
        <v>7.045265832976876E-5</v>
      </c>
      <c r="CL15" s="32">
        <f>2*(males!CL14-males!CL15)/(males!CL14+males!CL15)</f>
        <v>1.0063905801841694E-4</v>
      </c>
      <c r="CM15" s="32">
        <f>2*(males!CM14-males!CM15)/(males!CM14+males!CM15)</f>
        <v>9.0581989281131263E-5</v>
      </c>
      <c r="CN15" s="32">
        <f>2*(males!CN14-males!CN15)/(males!CN14+males!CN15)</f>
        <v>9.0507293379391492E-5</v>
      </c>
      <c r="CO15" s="12"/>
      <c r="CP15" s="31">
        <v>12</v>
      </c>
      <c r="CQ15" s="32">
        <f>$CN15*EXP('2a)answer'!$C15*('2a) male mx'!CQ$2-$CO$2))</f>
        <v>7.704750177257352E-5</v>
      </c>
      <c r="CR15" s="32">
        <f>$CN15*EXP('2a)answer'!$C15*('2a) male mx'!CR$2-$CO$2))</f>
        <v>7.4605966050697548E-5</v>
      </c>
      <c r="CS15" s="32">
        <f>$CN15*EXP('2a)answer'!$C15*('2a) male mx'!CS$2-$CO$2))</f>
        <v>7.2241799439357989E-5</v>
      </c>
      <c r="CT15" s="32">
        <f>$CN15*EXP('2a)answer'!$C15*('2a) male mx'!CT$2-$CO$2))</f>
        <v>6.9952550211467029E-5</v>
      </c>
      <c r="CU15" s="32">
        <f>$CN15*EXP('2a)answer'!$C15*('2a) male mx'!CU$2-$CO$2))</f>
        <v>6.7735844331998579E-5</v>
      </c>
      <c r="CV15" s="32">
        <f>$CN15*EXP('2a)answer'!$C15*('2a) male mx'!CV$2-$CO$2))</f>
        <v>6.5589382996027347E-5</v>
      </c>
      <c r="CW15" s="32">
        <f>$CN15*EXP('2a)answer'!$C15*('2a) male mx'!CW$2-$CO$2))</f>
        <v>6.3510940244784124E-5</v>
      </c>
      <c r="CX15" s="32">
        <f>$CN15*EXP('2a)answer'!$C15*('2a) male mx'!CX$2-$CO$2))</f>
        <v>6.1498360657255322E-5</v>
      </c>
      <c r="CY15" s="32">
        <f>$CN15*EXP('2a)answer'!$C15*('2a) male mx'!CY$2-$CO$2))</f>
        <v>5.9549557114932687E-5</v>
      </c>
      <c r="CZ15" s="32">
        <f>$CN15*EXP('2a)answer'!$C15*('2a) male mx'!CZ$2-$CO$2))</f>
        <v>5.7662508637395207E-5</v>
      </c>
      <c r="DA15" s="32">
        <f>$CN15*EXP('2a)answer'!$C15*('2a) male mx'!DA$2-$CO$2))</f>
        <v>5.5835258286478614E-5</v>
      </c>
      <c r="DB15" s="32">
        <f>$CN15*EXP('2a)answer'!$C15*('2a) male mx'!DB$2-$CO$2))</f>
        <v>5.4065911136859088E-5</v>
      </c>
      <c r="DC15" s="32">
        <f>$CN15*EXP('2a)answer'!$C15*('2a) male mx'!DC$2-$CO$2))</f>
        <v>5.2352632310946498E-5</v>
      </c>
      <c r="DD15" s="32">
        <f>$CN15*EXP('2a)answer'!$C15*('2a) male mx'!DD$2-$CO$2))</f>
        <v>5.0693645076049364E-5</v>
      </c>
      <c r="DE15" s="32">
        <f>$CN15*EXP('2a)answer'!$C15*('2a) male mx'!DE$2-$CO$2))</f>
        <v>4.9087229001838183E-5</v>
      </c>
      <c r="DF15" s="32">
        <f>$CN15*EXP('2a)answer'!$C15*('2a) male mx'!DF$2-$CO$2))</f>
        <v>4.7531718176196392E-5</v>
      </c>
      <c r="DG15" s="32">
        <f>$CN15*EXP('2a)answer'!$C15*('2a) male mx'!DG$2-$CO$2))</f>
        <v>4.6025499477608606E-5</v>
      </c>
      <c r="DH15" s="32">
        <f>$CN15*EXP('2a)answer'!$C15*('2a) male mx'!DH$2-$CO$2))</f>
        <v>4.4567010902294857E-5</v>
      </c>
      <c r="DI15" s="32">
        <f>$CN15*EXP('2a)answer'!$C15*('2a) male mx'!DI$2-$CO$2))</f>
        <v>4.315473994435547E-5</v>
      </c>
      <c r="DJ15" s="32">
        <f>$CN15*EXP('2a)answer'!$C15*('2a) male mx'!DJ$2-$CO$2))</f>
        <v>4.1787222027247382E-5</v>
      </c>
      <c r="DK15" s="32">
        <f>$CN15*EXP('2a)answer'!$C15*('2a) male mx'!DK$2-$CO$2))</f>
        <v>4.04630389849647E-5</v>
      </c>
      <c r="DL15" s="32">
        <f>$CN15*EXP('2a)answer'!$C15*('2a) male mx'!DL$2-$CO$2))</f>
        <v>3.9180817591348824E-5</v>
      </c>
      <c r="DM15" s="32">
        <f>$CN15*EXP('2a)answer'!$C15*('2a) male mx'!DM$2-$CO$2))</f>
        <v>3.7939228136002762E-5</v>
      </c>
      <c r="DN15" s="32">
        <f>$CN15*EXP('2a)answer'!$C15*('2a) male mx'!DN$2-$CO$2))</f>
        <v>3.6736983045332916E-5</v>
      </c>
      <c r="DO15" s="32">
        <f>$CN15*EXP('2a)answer'!$C15*('2a) male mx'!DO$2-$CO$2))</f>
        <v>3.557283554728827E-5</v>
      </c>
      <c r="DP15" s="32">
        <f>$CN15*EXP('2a)answer'!$C15*('2a) male mx'!DP$2-$CO$2))</f>
        <v>3.4445578378412221E-5</v>
      </c>
      <c r="DQ15" s="32">
        <f>$CN15*EXP('2a)answer'!$C15*('2a) male mx'!DQ$2-$CO$2))</f>
        <v>3.3354042531866334E-5</v>
      </c>
      <c r="DR15" s="32">
        <f>$CN15*EXP('2a)answer'!$C15*('2a) male mx'!DR$2-$CO$2))</f>
        <v>3.2297096045127546E-5</v>
      </c>
      <c r="DS15" s="32">
        <f>$CN15*EXP('2a)answer'!$C15*('2a) male mx'!DS$2-$CO$2))</f>
        <v>3.1273642826101726E-5</v>
      </c>
      <c r="DT15" s="32">
        <f>$CN15*EXP('2a)answer'!$C15*('2a) male mx'!DT$2-$CO$2))</f>
        <v>3.0282621516436138E-5</v>
      </c>
      <c r="DU15" s="32">
        <f>$CN15*EXP('2a)answer'!$C15*('2a) male mx'!DU$2-$CO$2))</f>
        <v>2.9323004390852099E-5</v>
      </c>
      <c r="DV15" s="32">
        <f>$CN15*EXP('2a)answer'!$C15*('2a) male mx'!DV$2-$CO$2))</f>
        <v>2.839379629135631E-5</v>
      </c>
      <c r="DW15" s="32">
        <f>$CN15*EXP('2a)answer'!$C15*('2a) male mx'!DW$2-$CO$2))</f>
        <v>2.7494033595225741E-5</v>
      </c>
      <c r="DX15" s="32">
        <f>$CN15*EXP('2a)answer'!$C15*('2a) male mx'!DX$2-$CO$2))</f>
        <v>2.6622783215695628E-5</v>
      </c>
      <c r="DY15" s="32">
        <f>$CN15*EXP('2a)answer'!$C15*('2a) male mx'!DY$2-$CO$2))</f>
        <v>2.5779141634314481E-5</v>
      </c>
      <c r="DZ15" s="32">
        <f>$CN15*EXP('2a)answer'!$C15*('2a) male mx'!DZ$2-$CO$2))</f>
        <v>2.4962233963962424E-5</v>
      </c>
      <c r="EA15" s="32">
        <f>$CN15*EXP('2a)answer'!$C15*('2a) male mx'!EA$2-$CO$2))</f>
        <v>2.4171213041561344E-5</v>
      </c>
      <c r="EB15" s="32">
        <f>$CN15*EXP('2a)answer'!$C15*('2a) male mx'!EB$2-$CO$2))</f>
        <v>2.3405258549535836E-5</v>
      </c>
      <c r="EC15" s="32">
        <f>$CN15*EXP('2a)answer'!$C15*('2a) male mx'!EC$2-$CO$2))</f>
        <v>2.2663576165113913E-5</v>
      </c>
      <c r="ED15" s="32">
        <f>$CN15*EXP('2a)answer'!$C15*('2a) male mx'!ED$2-$CO$2))</f>
        <v>2.1945396736585327E-5</v>
      </c>
      <c r="EE15" s="32">
        <f>$CN15*EXP('2a)answer'!$C15*('2a) male mx'!EE$2-$CO$2))</f>
        <v>2.1249975485663128E-5</v>
      </c>
      <c r="EF15" s="32">
        <f>$CN15*EXP('2a)answer'!$C15*('2a) male mx'!EF$2-$CO$2))</f>
        <v>2.0576591235121419E-5</v>
      </c>
      <c r="EG15" s="32">
        <f>$CN15*EXP('2a)answer'!$C15*('2a) male mx'!EG$2-$CO$2))</f>
        <v>1.9924545660908237E-5</v>
      </c>
      <c r="EH15" s="32">
        <f>$CN15*EXP('2a)answer'!$C15*('2a) male mx'!EH$2-$CO$2))</f>
        <v>1.9293162567958E-5</v>
      </c>
      <c r="EI15" s="32">
        <f>$CN15*EXP('2a)answer'!$C15*('2a) male mx'!EI$2-$CO$2))</f>
        <v>1.8681787188952562E-5</v>
      </c>
      <c r="EJ15" s="32">
        <f>$CN15*EXP('2a)answer'!$C15*('2a) male mx'!EJ$2-$CO$2))</f>
        <v>1.8089785505303562E-5</v>
      </c>
      <c r="EK15" s="32">
        <f>$CN15*EXP('2a)answer'!$C15*('2a) male mx'!EK$2-$CO$2))</f>
        <v>1.7516543589652057E-5</v>
      </c>
      <c r="EL15" s="32">
        <f>$CN15*EXP('2a)answer'!$C15*('2a) male mx'!EL$2-$CO$2))</f>
        <v>1.696146696920339E-5</v>
      </c>
      <c r="EM15" s="32">
        <f>$CN15*EXP('2a)answer'!$C15*('2a) male mx'!EM$2-$CO$2))</f>
        <v>1.6423980009237212E-5</v>
      </c>
      <c r="EN15" s="32">
        <f>$CN15*EXP('2a)answer'!$C15*('2a) male mx'!EN$2-$CO$2))</f>
        <v>1.5903525316153265E-5</v>
      </c>
      <c r="EO15" s="32">
        <f>$CN15*EXP('2a)answer'!$C15*('2a) male mx'!EO$2-$CO$2))</f>
        <v>1.5399563159433877E-5</v>
      </c>
    </row>
    <row r="16" spans="1:145" x14ac:dyDescent="0.25">
      <c r="A16" s="31">
        <f>males!A15</f>
        <v>13</v>
      </c>
      <c r="B16" s="32">
        <f>2*(males!B15-males!B16)/(males!B15+males!B16)</f>
        <v>1.5430968940951201E-3</v>
      </c>
      <c r="C16" s="32">
        <f>2*(males!C15-males!C16)/(males!C15+males!C16)</f>
        <v>1.6645446478275488E-3</v>
      </c>
      <c r="D16" s="32">
        <f>2*(males!D15-males!D16)/(males!D15+males!D16)</f>
        <v>1.5771644360526463E-3</v>
      </c>
      <c r="E16" s="32">
        <f>2*(males!E15-males!E16)/(males!E15+males!E16)</f>
        <v>1.2696730315927772E-3</v>
      </c>
      <c r="F16" s="32">
        <f>2*(males!F15-males!F16)/(males!F15+males!F16)</f>
        <v>1.2510425354462051E-3</v>
      </c>
      <c r="G16" s="32">
        <f>2*(males!G15-males!G16)/(males!G15+males!G16)</f>
        <v>1.5845244776020863E-3</v>
      </c>
      <c r="H16" s="32">
        <f>2*(males!H15-males!H16)/(males!H15+males!H16)</f>
        <v>1.4093036058353977E-3</v>
      </c>
      <c r="I16" s="32">
        <f>2*(males!I15-males!I16)/(males!I15+males!I16)</f>
        <v>1.362906948627201E-3</v>
      </c>
      <c r="J16" s="32">
        <f>2*(males!J15-males!J16)/(males!J15+males!J16)</f>
        <v>1.3604397292286087E-3</v>
      </c>
      <c r="K16" s="32">
        <f>2*(males!K15-males!K16)/(males!K15+males!K16)</f>
        <v>1.1750114237221751E-3</v>
      </c>
      <c r="L16" s="32">
        <f>2*(males!L15-males!L16)/(males!L15+males!L16)</f>
        <v>1.3808429614766389E-3</v>
      </c>
      <c r="M16" s="32">
        <f>2*(males!M15-males!M16)/(males!M15+males!M16)</f>
        <v>1.3569982337483307E-3</v>
      </c>
      <c r="N16" s="32">
        <f>2*(males!N15-males!N16)/(males!N15+males!N16)</f>
        <v>1.1605665284016419E-3</v>
      </c>
      <c r="O16" s="32">
        <f>2*(males!O15-males!O16)/(males!O15+males!O16)</f>
        <v>1.395341290744777E-3</v>
      </c>
      <c r="P16" s="32">
        <f>2*(males!P15-males!P16)/(males!P15+males!P16)</f>
        <v>1.3132965897347572E-3</v>
      </c>
      <c r="Q16" s="32">
        <f>2*(males!Q15-males!Q16)/(males!Q15+males!Q16)</f>
        <v>1.1530483041030199E-3</v>
      </c>
      <c r="R16" s="32">
        <f>2*(males!R15-males!R16)/(males!R15+males!R16)</f>
        <v>1.2108807818217862E-3</v>
      </c>
      <c r="S16" s="32">
        <f>2*(males!S15-males!S16)/(males!S15+males!S16)</f>
        <v>1.4264340756868065E-3</v>
      </c>
      <c r="T16" s="32">
        <f>2*(males!T15-males!T16)/(males!T15+males!T16)</f>
        <v>1.2108937574676246E-3</v>
      </c>
      <c r="U16" s="32">
        <f>2*(males!U15-males!U16)/(males!U15+males!U16)</f>
        <v>1.0706523484759263E-3</v>
      </c>
      <c r="V16" s="32">
        <f>2*(males!V15-males!V16)/(males!V15+males!V16)</f>
        <v>8.3733213101027347E-4</v>
      </c>
      <c r="W16" s="32">
        <f>2*(males!W15-males!W16)/(males!W15+males!W16)</f>
        <v>1.0511525136488937E-3</v>
      </c>
      <c r="X16" s="32">
        <f>2*(males!X15-males!X16)/(males!X15+males!X16)</f>
        <v>1.0707096663668679E-3</v>
      </c>
      <c r="Y16" s="32">
        <f>2*(males!Y15-males!Y16)/(males!Y15+males!Y16)</f>
        <v>1.0580890911014707E-3</v>
      </c>
      <c r="Z16" s="32">
        <f>2*(males!Z15-males!Z16)/(males!Z15+males!Z16)</f>
        <v>8.9529758111659406E-4</v>
      </c>
      <c r="AA16" s="32">
        <f>2*(males!AA15-males!AA16)/(males!AA15+males!AA16)</f>
        <v>8.9367853857274279E-4</v>
      </c>
      <c r="AB16" s="32">
        <f>2*(males!AB15-males!AB16)/(males!AB15+males!AB16)</f>
        <v>5.1411993683669346E-4</v>
      </c>
      <c r="AC16" s="32">
        <f>2*(males!AC15-males!AC16)/(males!AC15+males!AC16)</f>
        <v>6.9096924139952682E-4</v>
      </c>
      <c r="AD16" s="32">
        <f>2*(males!AD15-males!AD16)/(males!AD15+males!AD16)</f>
        <v>6.7799085233880767E-4</v>
      </c>
      <c r="AE16" s="32">
        <f>2*(males!AE15-males!AE16)/(males!AE15+males!AE16)</f>
        <v>8.4492497379167906E-4</v>
      </c>
      <c r="AF16" s="32">
        <f>2*(males!AF15-males!AF16)/(males!AF15+males!AF16)</f>
        <v>9.5953274926992077E-4</v>
      </c>
      <c r="AG16" s="32">
        <f>2*(males!AG15-males!AG16)/(males!AG15+males!AG16)</f>
        <v>6.4532245305799578E-4</v>
      </c>
      <c r="AH16" s="32">
        <f>2*(males!AH15-males!AH16)/(males!AH15+males!AH16)</f>
        <v>6.2374601062447374E-4</v>
      </c>
      <c r="AI16" s="32">
        <f>2*(males!AI15-males!AI16)/(males!AI15+males!AI16)</f>
        <v>7.4751606640434387E-4</v>
      </c>
      <c r="AJ16" s="32">
        <f>2*(males!AJ15-males!AJ16)/(males!AJ15+males!AJ16)</f>
        <v>6.0154742890331685E-4</v>
      </c>
      <c r="AK16" s="32">
        <f>2*(males!AK15-males!AK16)/(males!AK15+males!AK16)</f>
        <v>4.9680698013807099E-4</v>
      </c>
      <c r="AL16" s="32">
        <f>2*(males!AL15-males!AL16)/(males!AL15+males!AL16)</f>
        <v>6.1112981329466292E-4</v>
      </c>
      <c r="AM16" s="32">
        <f>2*(males!AM15-males!AM16)/(males!AM15+males!AM16)</f>
        <v>5.6835502555014185E-4</v>
      </c>
      <c r="AN16" s="32">
        <f>2*(males!AN15-males!AN16)/(males!AN15+males!AN16)</f>
        <v>4.4493421699338292E-4</v>
      </c>
      <c r="AO16" s="32">
        <f>2*(males!AO15-males!AO16)/(males!AO15+males!AO16)</f>
        <v>6.1934844543540192E-4</v>
      </c>
      <c r="AP16" s="32">
        <f>2*(males!AP15-males!AP16)/(males!AP15+males!AP16)</f>
        <v>6.1907365944757992E-4</v>
      </c>
      <c r="AQ16" s="32">
        <f>2*(males!AQ15-males!AQ16)/(males!AQ15+males!AQ16)</f>
        <v>4.1280095769822184E-4</v>
      </c>
      <c r="AR16" s="32">
        <f>2*(males!AR15-males!AR16)/(males!AR15+males!AR16)</f>
        <v>4.2249965221065214E-4</v>
      </c>
      <c r="AS16" s="32">
        <f>2*(males!AS15-males!AS16)/(males!AS15+males!AS16)</f>
        <v>6.6943710638385522E-4</v>
      </c>
      <c r="AT16" s="32">
        <f>2*(males!AT15-males!AT16)/(males!AT15+males!AT16)</f>
        <v>5.2496950544784528E-4</v>
      </c>
      <c r="AU16" s="32">
        <f>2*(males!AU15-males!AU16)/(males!AU15+males!AU16)</f>
        <v>4.7334355481009661E-4</v>
      </c>
      <c r="AV16" s="32">
        <f>2*(males!AV15-males!AV16)/(males!AV15+males!AV16)</f>
        <v>4.9372049248619127E-4</v>
      </c>
      <c r="AW16" s="32">
        <f>2*(males!AW15-males!AW16)/(males!AW15+males!AW16)</f>
        <v>4.5246542238675511E-4</v>
      </c>
      <c r="AX16" s="32">
        <f>2*(males!AX15-males!AX16)/(males!AX15+males!AX16)</f>
        <v>5.866883501191389E-4</v>
      </c>
      <c r="AY16" s="32">
        <f>2*(males!AY15-males!AY16)/(males!AY15+males!AY16)</f>
        <v>3.7066781985543954E-4</v>
      </c>
      <c r="AZ16" s="32">
        <f>2*(males!AZ15-males!AZ16)/(males!AZ15+males!AZ16)</f>
        <v>5.1399083040358561E-4</v>
      </c>
      <c r="BA16" s="32">
        <f>2*(males!BA15-males!BA16)/(males!BA15+males!BA16)</f>
        <v>3.1826698493365161E-4</v>
      </c>
      <c r="BB16" s="32">
        <f>2*(males!BB15-males!BB16)/(males!BB15+males!BB16)</f>
        <v>4.1023116526162491E-4</v>
      </c>
      <c r="BC16" s="32">
        <f>2*(males!BC15-males!BC16)/(males!BC15+males!BC16)</f>
        <v>4.2047185146062689E-4</v>
      </c>
      <c r="BD16" s="32">
        <f>2*(males!BD15-males!BD16)/(males!BD15+males!BD16)</f>
        <v>3.6804923680901311E-4</v>
      </c>
      <c r="BE16" s="32">
        <f>2*(males!BE15-males!BE16)/(males!BE15+males!BE16)</f>
        <v>3.9843283086526331E-4</v>
      </c>
      <c r="BF16" s="32">
        <f>2*(males!BF15-males!BF16)/(males!BF15+males!BF16)</f>
        <v>3.5703902436536316E-4</v>
      </c>
      <c r="BG16" s="32">
        <f>2*(males!BG15-males!BG16)/(males!BG15+males!BG16)</f>
        <v>3.7708351380686192E-4</v>
      </c>
      <c r="BH16" s="32">
        <f>2*(males!BH15-males!BH16)/(males!BH15+males!BH16)</f>
        <v>3.9698899118989814E-4</v>
      </c>
      <c r="BI16" s="32">
        <f>2*(males!BI15-males!BI16)/(males!BI15+males!BI16)</f>
        <v>3.6610665907334337E-4</v>
      </c>
      <c r="BJ16" s="32">
        <f>2*(males!BJ15-males!BJ16)/(males!BJ15+males!BJ16)</f>
        <v>2.746651882219498E-4</v>
      </c>
      <c r="BK16" s="32">
        <f>2*(males!BK15-males!BK16)/(males!BK15+males!BK16)</f>
        <v>4.3723848308751379E-4</v>
      </c>
      <c r="BL16" s="32">
        <f>2*(males!BL15-males!BL16)/(males!BL15+males!BL16)</f>
        <v>3.1476714846347939E-4</v>
      </c>
      <c r="BM16" s="32">
        <f>2*(males!BM15-males!BM16)/(males!BM15+males!BM16)</f>
        <v>3.9600140123572747E-4</v>
      </c>
      <c r="BN16" s="32">
        <f>2*(males!BN15-males!BN16)/(males!BN15+males!BN16)</f>
        <v>3.4539857980231013E-4</v>
      </c>
      <c r="BO16" s="32">
        <f>2*(males!BO15-males!BO16)/(males!BO15+males!BO16)</f>
        <v>3.3474161497613696E-4</v>
      </c>
      <c r="BP16" s="32">
        <f>2*(males!BP15-males!BP16)/(males!BP15+males!BP16)</f>
        <v>2.2313278429145198E-4</v>
      </c>
      <c r="BQ16" s="32">
        <f>2*(males!BQ15-males!BQ16)/(males!BQ15+males!BQ16)</f>
        <v>2.8366207741948555E-4</v>
      </c>
      <c r="BR16" s="32">
        <f>2*(males!BR15-males!BR16)/(males!BR15+males!BR16)</f>
        <v>3.4456898473762083E-4</v>
      </c>
      <c r="BS16" s="32">
        <f>2*(males!BS15-males!BS16)/(males!BS15+males!BS16)</f>
        <v>1.8223419118391479E-4</v>
      </c>
      <c r="BT16" s="32">
        <f>2*(males!BT15-males!BT16)/(males!BT15+males!BT16)</f>
        <v>2.5273586574670813E-4</v>
      </c>
      <c r="BU16" s="32">
        <f>2*(males!BU15-males!BU16)/(males!BU15+males!BU16)</f>
        <v>2.224694104560623E-4</v>
      </c>
      <c r="BV16" s="32">
        <f>2*(males!BV15-males!BV16)/(males!BV15+males!BV16)</f>
        <v>2.2221997757598409E-4</v>
      </c>
      <c r="BW16" s="32">
        <f>2*(males!BW15-males!BW16)/(males!BW15+males!BW16)</f>
        <v>2.0193249396726674E-4</v>
      </c>
      <c r="BX16" s="32">
        <f>2*(males!BX15-males!BX16)/(males!BX15+males!BX16)</f>
        <v>2.119574268368382E-4</v>
      </c>
      <c r="BY16" s="32">
        <f>2*(males!BY15-males!BY16)/(males!BY15+males!BY16)</f>
        <v>2.119659845062959E-4</v>
      </c>
      <c r="BZ16" s="32">
        <f>2*(males!BZ15-males!BZ16)/(males!BZ15+males!BZ16)</f>
        <v>2.0175730613644847E-4</v>
      </c>
      <c r="CA16" s="32">
        <f>2*(males!CA15-males!CA16)/(males!CA15+males!CA16)</f>
        <v>1.6137165910237015E-4</v>
      </c>
      <c r="CB16" s="32">
        <f>2*(males!CB15-males!CB16)/(males!CB15+males!CB16)</f>
        <v>1.5133248250848722E-4</v>
      </c>
      <c r="CC16" s="32">
        <f>2*(males!CC15-males!CC16)/(males!CC15+males!CC16)</f>
        <v>2.0161290322580645E-4</v>
      </c>
      <c r="CD16" s="32">
        <f>2*(males!CD15-males!CD16)/(males!CD15+males!CD16)</f>
        <v>1.9156412104835986E-4</v>
      </c>
      <c r="CE16" s="32">
        <f>2*(males!CE15-males!CE16)/(males!CE15+males!CE16)</f>
        <v>2.0155195001511639E-4</v>
      </c>
      <c r="CF16" s="32">
        <f>2*(males!CF15-males!CF16)/(males!CF15+males!CF16)</f>
        <v>1.5113730824454016E-4</v>
      </c>
      <c r="CG16" s="32">
        <f>2*(males!CG15-males!CG16)/(males!CG15+males!CG16)</f>
        <v>1.2089949222213266E-4</v>
      </c>
      <c r="CH16" s="32">
        <f>2*(males!CH15-males!CH16)/(males!CH15+males!CH16)</f>
        <v>1.1083067591599035E-4</v>
      </c>
      <c r="CI16" s="32">
        <f>2*(males!CI15-males!CI16)/(males!CI15+males!CI16)</f>
        <v>1.9136924696201319E-4</v>
      </c>
      <c r="CJ16" s="32">
        <f>2*(males!CJ15-males!CJ16)/(males!CJ15+males!CJ16)</f>
        <v>1.6105490965826161E-4</v>
      </c>
      <c r="CK16" s="32">
        <f>2*(males!CK15-males!CK16)/(males!CK15+males!CK16)</f>
        <v>1.3085382118322052E-4</v>
      </c>
      <c r="CL16" s="32">
        <f>2*(males!CL15-males!CL16)/(males!CL15+males!CL16)</f>
        <v>1.5097757982939533E-4</v>
      </c>
      <c r="CM16" s="32">
        <f>2*(males!CM15-males!CM16)/(males!CM15+males!CM16)</f>
        <v>1.006562789386802E-4</v>
      </c>
      <c r="CN16" s="32">
        <f>2*(males!CN15-males!CN16)/(males!CN15+males!CN16)</f>
        <v>9.0515485691010302E-5</v>
      </c>
      <c r="CO16" s="12"/>
      <c r="CP16" s="31">
        <v>13</v>
      </c>
      <c r="CQ16" s="32">
        <f>$CN16*EXP('2a)answer'!$C16*('2a) male mx'!CQ$2-$CO$2))</f>
        <v>7.7320874581815143E-5</v>
      </c>
      <c r="CR16" s="32">
        <f>$CN16*EXP('2a)answer'!$C16*('2a) male mx'!CR$2-$CO$2))</f>
        <v>7.4922374346653826E-5</v>
      </c>
      <c r="CS16" s="32">
        <f>$CN16*EXP('2a)answer'!$C16*('2a) male mx'!CS$2-$CO$2))</f>
        <v>7.2598275796796545E-5</v>
      </c>
      <c r="CT16" s="32">
        <f>$CN16*EXP('2a)answer'!$C16*('2a) male mx'!CT$2-$CO$2))</f>
        <v>7.0346270985512709E-5</v>
      </c>
      <c r="CU16" s="32">
        <f>$CN16*EXP('2a)answer'!$C16*('2a) male mx'!CU$2-$CO$2))</f>
        <v>6.8164123558779426E-5</v>
      </c>
      <c r="CV16" s="32">
        <f>$CN16*EXP('2a)answer'!$C16*('2a) male mx'!CV$2-$CO$2))</f>
        <v>6.6049666534469617E-5</v>
      </c>
      <c r="CW16" s="32">
        <f>$CN16*EXP('2a)answer'!$C16*('2a) male mx'!CW$2-$CO$2))</f>
        <v>6.4000800150429649E-5</v>
      </c>
      <c r="CX16" s="32">
        <f>$CN16*EXP('2a)answer'!$C16*('2a) male mx'!CX$2-$CO$2))</f>
        <v>6.2015489779310013E-5</v>
      </c>
      <c r="CY16" s="32">
        <f>$CN16*EXP('2a)answer'!$C16*('2a) male mx'!CY$2-$CO$2))</f>
        <v>6.0091763908078061E-5</v>
      </c>
      <c r="CZ16" s="32">
        <f>$CN16*EXP('2a)answer'!$C16*('2a) male mx'!CZ$2-$CO$2))</f>
        <v>5.8227712180206359E-5</v>
      </c>
      <c r="DA16" s="32">
        <f>$CN16*EXP('2a)answer'!$C16*('2a) male mx'!DA$2-$CO$2))</f>
        <v>5.6421483498592665E-5</v>
      </c>
      <c r="DB16" s="32">
        <f>$CN16*EXP('2a)answer'!$C16*('2a) male mx'!DB$2-$CO$2))</f>
        <v>5.4671284187327349E-5</v>
      </c>
      <c r="DC16" s="32">
        <f>$CN16*EXP('2a)answer'!$C16*('2a) male mx'!DC$2-$CO$2))</f>
        <v>5.2975376210483075E-5</v>
      </c>
      <c r="DD16" s="32">
        <f>$CN16*EXP('2a)answer'!$C16*('2a) male mx'!DD$2-$CO$2))</f>
        <v>5.1332075446157706E-5</v>
      </c>
      <c r="DE16" s="32">
        <f>$CN16*EXP('2a)answer'!$C16*('2a) male mx'!DE$2-$CO$2))</f>
        <v>4.9739750014056557E-5</v>
      </c>
      <c r="DF16" s="32">
        <f>$CN16*EXP('2a)answer'!$C16*('2a) male mx'!DF$2-$CO$2))</f>
        <v>4.8196818654953205E-5</v>
      </c>
      <c r="DG16" s="32">
        <f>$CN16*EXP('2a)answer'!$C16*('2a) male mx'!DG$2-$CO$2))</f>
        <v>4.6701749160419578E-5</v>
      </c>
      <c r="DH16" s="32">
        <f>$CN16*EXP('2a)answer'!$C16*('2a) male mx'!DH$2-$CO$2))</f>
        <v>4.5253056851265911E-5</v>
      </c>
      <c r="DI16" s="32">
        <f>$CN16*EXP('2a)answer'!$C16*('2a) male mx'!DI$2-$CO$2))</f>
        <v>4.384930310317966E-5</v>
      </c>
      <c r="DJ16" s="32">
        <f>$CN16*EXP('2a)answer'!$C16*('2a) male mx'!DJ$2-$CO$2))</f>
        <v>4.2489093918099249E-5</v>
      </c>
      <c r="DK16" s="32">
        <f>$CN16*EXP('2a)answer'!$C16*('2a) male mx'!DK$2-$CO$2))</f>
        <v>4.1171078539903818E-5</v>
      </c>
      <c r="DL16" s="32">
        <f>$CN16*EXP('2a)answer'!$C16*('2a) male mx'!DL$2-$CO$2))</f>
        <v>3.9893948113044562E-5</v>
      </c>
      <c r="DM16" s="32">
        <f>$CN16*EXP('2a)answer'!$C16*('2a) male mx'!DM$2-$CO$2))</f>
        <v>3.86564343827853E-5</v>
      </c>
      <c r="DN16" s="32">
        <f>$CN16*EXP('2a)answer'!$C16*('2a) male mx'!DN$2-$CO$2))</f>
        <v>3.7457308435761751E-5</v>
      </c>
      <c r="DO16" s="32">
        <f>$CN16*EXP('2a)answer'!$C16*('2a) male mx'!DO$2-$CO$2))</f>
        <v>3.6295379479608765E-5</v>
      </c>
      <c r="DP16" s="32">
        <f>$CN16*EXP('2a)answer'!$C16*('2a) male mx'!DP$2-$CO$2))</f>
        <v>3.5169493660443641E-5</v>
      </c>
      <c r="DQ16" s="32">
        <f>$CN16*EXP('2a)answer'!$C16*('2a) male mx'!DQ$2-$CO$2))</f>
        <v>3.4078532917031184E-5</v>
      </c>
      <c r="DR16" s="32">
        <f>$CN16*EXP('2a)answer'!$C16*('2a) male mx'!DR$2-$CO$2))</f>
        <v>3.3021413870492681E-5</v>
      </c>
      <c r="DS16" s="32">
        <f>$CN16*EXP('2a)answer'!$C16*('2a) male mx'!DS$2-$CO$2))</f>
        <v>3.1997086748456182E-5</v>
      </c>
      <c r="DT16" s="32">
        <f>$CN16*EXP('2a)answer'!$C16*('2a) male mx'!DT$2-$CO$2))</f>
        <v>3.1004534342579762E-5</v>
      </c>
      <c r="DU16" s="32">
        <f>$CN16*EXP('2a)answer'!$C16*('2a) male mx'!DU$2-$CO$2))</f>
        <v>3.0042770998412498E-5</v>
      </c>
      <c r="DV16" s="32">
        <f>$CN16*EXP('2a)answer'!$C16*('2a) male mx'!DV$2-$CO$2))</f>
        <v>2.9110841636589978E-5</v>
      </c>
      <c r="DW16" s="32">
        <f>$CN16*EXP('2a)answer'!$C16*('2a) male mx'!DW$2-$CO$2))</f>
        <v>2.8207820804392539E-5</v>
      </c>
      <c r="DX16" s="32">
        <f>$CN16*EXP('2a)answer'!$C16*('2a) male mx'!DX$2-$CO$2))</f>
        <v>2.7332811756724107E-5</v>
      </c>
      <c r="DY16" s="32">
        <f>$CN16*EXP('2a)answer'!$C16*('2a) male mx'!DY$2-$CO$2))</f>
        <v>2.6484945565599299E-5</v>
      </c>
      <c r="DZ16" s="32">
        <f>$CN16*EXP('2a)answer'!$C16*('2a) male mx'!DZ$2-$CO$2))</f>
        <v>2.5663380257254163E-5</v>
      </c>
      <c r="EA16" s="32">
        <f>$CN16*EXP('2a)answer'!$C16*('2a) male mx'!EA$2-$CO$2))</f>
        <v>2.4867299976023941E-5</v>
      </c>
      <c r="EB16" s="32">
        <f>$CN16*EXP('2a)answer'!$C16*('2a) male mx'!EB$2-$CO$2))</f>
        <v>2.4095914174157342E-5</v>
      </c>
      <c r="EC16" s="32">
        <f>$CN16*EXP('2a)answer'!$C16*('2a) male mx'!EC$2-$CO$2))</f>
        <v>2.3348456826762881E-5</v>
      </c>
      <c r="ED16" s="32">
        <f>$CN16*EXP('2a)answer'!$C16*('2a) male mx'!ED$2-$CO$2))</f>
        <v>2.2624185671107651E-5</v>
      </c>
      <c r="EE16" s="32">
        <f>$CN16*EXP('2a)answer'!$C16*('2a) male mx'!EE$2-$CO$2))</f>
        <v>2.1922381469513073E-5</v>
      </c>
      <c r="EF16" s="32">
        <f>$CN16*EXP('2a)answer'!$C16*('2a) male mx'!EF$2-$CO$2))</f>
        <v>2.1242347295115759E-5</v>
      </c>
      <c r="EG16" s="32">
        <f>$CN16*EXP('2a)answer'!$C16*('2a) male mx'!EG$2-$CO$2))</f>
        <v>2.0583407839784035E-5</v>
      </c>
      <c r="EH16" s="32">
        <f>$CN16*EXP('2a)answer'!$C16*('2a) male mx'!EH$2-$CO$2))</f>
        <v>1.9944908743503066E-5</v>
      </c>
      <c r="EI16" s="32">
        <f>$CN16*EXP('2a)answer'!$C16*('2a) male mx'!EI$2-$CO$2))</f>
        <v>1.9326215944562407E-5</v>
      </c>
      <c r="EJ16" s="32">
        <f>$CN16*EXP('2a)answer'!$C16*('2a) male mx'!EJ$2-$CO$2))</f>
        <v>1.8726715049900862E-5</v>
      </c>
      <c r="EK16" s="32">
        <f>$CN16*EXP('2a)answer'!$C16*('2a) male mx'!EK$2-$CO$2))</f>
        <v>1.8145810724983284E-5</v>
      </c>
      <c r="EL16" s="32">
        <f>$CN16*EXP('2a)answer'!$C16*('2a) male mx'!EL$2-$CO$2))</f>
        <v>1.7582926102603427E-5</v>
      </c>
      <c r="EM16" s="32">
        <f>$CN16*EXP('2a)answer'!$C16*('2a) male mx'!EM$2-$CO$2))</f>
        <v>1.7037502210025827E-5</v>
      </c>
      <c r="EN16" s="32">
        <f>$CN16*EXP('2a)answer'!$C16*('2a) male mx'!EN$2-$CO$2))</f>
        <v>1.6508997413897726E-5</v>
      </c>
      <c r="EO16" s="32">
        <f>$CN16*EXP('2a)answer'!$C16*('2a) male mx'!EO$2-$CO$2))</f>
        <v>1.5996886882379969E-5</v>
      </c>
    </row>
    <row r="17" spans="1:145" x14ac:dyDescent="0.25">
      <c r="A17" s="31">
        <f>males!A16</f>
        <v>14</v>
      </c>
      <c r="B17" s="32">
        <f>2*(males!B16-males!B17)/(males!B16+males!B17)</f>
        <v>1.8051763431640229E-3</v>
      </c>
      <c r="C17" s="32">
        <f>2*(males!C16-males!C17)/(males!C16+males!C17)</f>
        <v>1.7336285286794057E-3</v>
      </c>
      <c r="D17" s="32">
        <f>2*(males!D16-males!D17)/(males!D16+males!D17)</f>
        <v>1.8023430459597476E-3</v>
      </c>
      <c r="E17" s="32">
        <f>2*(males!E16-males!E17)/(males!E16+males!E17)</f>
        <v>1.7691873901168769E-3</v>
      </c>
      <c r="F17" s="32">
        <f>2*(males!F16-males!F17)/(males!F16+males!F17)</f>
        <v>1.5055193217470618E-3</v>
      </c>
      <c r="G17" s="32">
        <f>2*(males!G16-males!G17)/(males!G16+males!G17)</f>
        <v>1.7525006199884269E-3</v>
      </c>
      <c r="H17" s="32">
        <f>2*(males!H16-males!H17)/(males!H16+males!H17)</f>
        <v>1.4774957549562263E-3</v>
      </c>
      <c r="I17" s="32">
        <f>2*(males!I16-males!I17)/(males!I16+males!I17)</f>
        <v>1.5189706222276033E-3</v>
      </c>
      <c r="J17" s="32">
        <f>2*(males!J16-males!J17)/(males!J16+males!J17)</f>
        <v>1.5711954819889358E-3</v>
      </c>
      <c r="K17" s="32">
        <f>2*(males!K16-males!K17)/(males!K16+males!K17)</f>
        <v>1.3289905118792143E-3</v>
      </c>
      <c r="L17" s="32">
        <f>2*(males!L16-males!L17)/(males!L16+males!L17)</f>
        <v>1.4692378328741965E-3</v>
      </c>
      <c r="M17" s="32">
        <f>2*(males!M16-males!M17)/(males!M16+males!M17)</f>
        <v>1.4667658890650445E-3</v>
      </c>
      <c r="N17" s="32">
        <f>2*(males!N16-males!N17)/(males!N16+males!N17)</f>
        <v>1.2695680241002743E-3</v>
      </c>
      <c r="O17" s="32">
        <f>2*(males!O16-males!O17)/(males!O16+males!O17)</f>
        <v>1.646625501029141E-3</v>
      </c>
      <c r="P17" s="32">
        <f>2*(males!P16-males!P17)/(males!P16+males!P17)</f>
        <v>1.4876139965073411E-3</v>
      </c>
      <c r="Q17" s="32">
        <f>2*(males!Q16-males!Q17)/(males!Q16+males!Q17)</f>
        <v>1.7050666378891706E-3</v>
      </c>
      <c r="R17" s="32">
        <f>2*(males!R16-males!R17)/(males!R16+males!R17)</f>
        <v>1.4056020214917623E-3</v>
      </c>
      <c r="S17" s="32">
        <f>2*(males!S16-males!S17)/(males!S16+males!S17)</f>
        <v>1.6327056725780637E-3</v>
      </c>
      <c r="T17" s="32">
        <f>2*(males!T16-males!T17)/(males!T16+males!T17)</f>
        <v>1.2767760867349403E-3</v>
      </c>
      <c r="U17" s="32">
        <f>2*(males!U16-males!U17)/(males!U16+males!U17)</f>
        <v>9.9673649180907677E-4</v>
      </c>
      <c r="V17" s="32">
        <f>2*(males!V16-males!V17)/(males!V16+males!V17)</f>
        <v>1.2250556110770818E-3</v>
      </c>
      <c r="W17" s="32">
        <f>2*(males!W16-males!W17)/(males!W16+males!W17)</f>
        <v>1.3853464708567132E-3</v>
      </c>
      <c r="X17" s="32">
        <f>2*(males!X16-males!X17)/(males!X16+males!X17)</f>
        <v>1.3721832722282969E-3</v>
      </c>
      <c r="Y17" s="32">
        <f>2*(males!Y16-males!Y17)/(males!Y16+males!Y17)</f>
        <v>1.4089953227711654E-3</v>
      </c>
      <c r="Z17" s="32">
        <f>2*(males!Z16-males!Z17)/(males!Z16+males!Z17)</f>
        <v>1.1809114105565046E-3</v>
      </c>
      <c r="AA17" s="32">
        <f>2*(males!AA16-males!AA17)/(males!AA16+males!AA17)</f>
        <v>9.5764776452388599E-4</v>
      </c>
      <c r="AB17" s="32">
        <f>2*(males!AB16-males!AB17)/(males!AB16+males!AB17)</f>
        <v>9.344862163283091E-4</v>
      </c>
      <c r="AC17" s="32">
        <f>2*(males!AC16-males!AC17)/(males!AC16+males!AC17)</f>
        <v>8.8010645097073641E-4</v>
      </c>
      <c r="AD17" s="32">
        <f>2*(males!AD16-males!AD17)/(males!AD16+males!AD17)</f>
        <v>6.6800964438924087E-4</v>
      </c>
      <c r="AE17" s="32">
        <f>2*(males!AE16-males!AE17)/(males!AE16+males!AE17)</f>
        <v>9.709802201932564E-4</v>
      </c>
      <c r="AF17" s="32">
        <f>2*(males!AF16-males!AF17)/(males!AF16+males!AF17)</f>
        <v>9.5000965669156531E-4</v>
      </c>
      <c r="AG17" s="32">
        <f>2*(males!AG16-males!AG17)/(males!AG16+males!AG17)</f>
        <v>7.707691025747854E-4</v>
      </c>
      <c r="AH17" s="32">
        <f>2*(males!AH16-males!AH17)/(males!AH16+males!AH17)</f>
        <v>9.7798493487036503E-4</v>
      </c>
      <c r="AI17" s="32">
        <f>2*(males!AI16-males!AI17)/(males!AI16+males!AI17)</f>
        <v>8.1044013133286228E-4</v>
      </c>
      <c r="AJ17" s="32">
        <f>2*(males!AJ16-males!AJ17)/(males!AJ16+males!AJ17)</f>
        <v>6.8495994022167792E-4</v>
      </c>
      <c r="AK17" s="32">
        <f>2*(males!AK16-males!AK17)/(males!AK16+males!AK17)</f>
        <v>7.0423264532565582E-4</v>
      </c>
      <c r="AL17" s="32">
        <f>2*(males!AL16-males!AL17)/(males!AL16+males!AL17)</f>
        <v>6.4260691113368293E-4</v>
      </c>
      <c r="AM17" s="32">
        <f>2*(males!AM16-males!AM17)/(males!AM16+males!AM17)</f>
        <v>4.4457540464116043E-4</v>
      </c>
      <c r="AN17" s="32">
        <f>2*(males!AN16-males!AN17)/(males!AN16+males!AN17)</f>
        <v>6.1081346895462902E-4</v>
      </c>
      <c r="AO17" s="32">
        <f>2*(males!AO16-males!AO17)/(males!AO16+males!AO17)</f>
        <v>4.8542435900746208E-4</v>
      </c>
      <c r="AP17" s="32">
        <f>2*(males!AP16-males!AP17)/(males!AP16+males!AP17)</f>
        <v>6.4011232938941546E-4</v>
      </c>
      <c r="AQ17" s="32">
        <f>2*(males!AQ16-males!AQ17)/(males!AQ16+males!AQ17)</f>
        <v>5.6787969210595607E-4</v>
      </c>
      <c r="AR17" s="32">
        <f>2*(males!AR16-males!AR17)/(males!AR16+males!AR17)</f>
        <v>6.8049655627500311E-4</v>
      </c>
      <c r="AS17" s="32">
        <f>2*(males!AS16-males!AS17)/(males!AS16+males!AS17)</f>
        <v>6.5957622227718693E-4</v>
      </c>
      <c r="AT17" s="32">
        <f>2*(males!AT16-males!AT17)/(males!AT16+males!AT17)</f>
        <v>6.5917541275710412E-4</v>
      </c>
      <c r="AU17" s="32">
        <f>2*(males!AU16-males!AU17)/(males!AU16+males!AU17)</f>
        <v>6.0744271763694491E-4</v>
      </c>
      <c r="AV17" s="32">
        <f>2*(males!AV16-males!AV17)/(males!AV16+males!AV17)</f>
        <v>5.4543302751349431E-4</v>
      </c>
      <c r="AW17" s="32">
        <f>2*(males!AW16-males!AW17)/(males!AW16+males!AW17)</f>
        <v>6.2762044396429768E-4</v>
      </c>
      <c r="AX17" s="32">
        <f>2*(males!AX16-males!AX17)/(males!AX16+males!AX17)</f>
        <v>5.7673096530345318E-4</v>
      </c>
      <c r="AY17" s="32">
        <f>2*(males!AY16-males!AY17)/(males!AY16+males!AY17)</f>
        <v>5.3565174395846639E-4</v>
      </c>
      <c r="AZ17" s="32">
        <f>2*(males!AZ16-males!AZ17)/(males!AZ16+males!AZ17)</f>
        <v>5.6569521370422365E-4</v>
      </c>
      <c r="BA17" s="32">
        <f>2*(males!BA16-males!BA17)/(males!BA16+males!BA17)</f>
        <v>5.44368609446336E-4</v>
      </c>
      <c r="BB17" s="32">
        <f>2*(males!BB16-males!BB17)/(males!BB16+males!BB17)</f>
        <v>4.1039952393655222E-4</v>
      </c>
      <c r="BC17" s="32">
        <f>2*(males!BC16-males!BC17)/(males!BC16+males!BC17)</f>
        <v>5.335358033304947E-4</v>
      </c>
      <c r="BD17" s="32">
        <f>2*(males!BD16-males!BD17)/(males!BD16+males!BD17)</f>
        <v>4.9094312219369752E-4</v>
      </c>
      <c r="BE17" s="32">
        <f>2*(males!BE16-males!BE17)/(males!BE16+males!BE17)</f>
        <v>4.9059689288634509E-4</v>
      </c>
      <c r="BF17" s="32">
        <f>2*(males!BF16-males!BF17)/(males!BF16+males!BF17)</f>
        <v>5.9194545937008838E-4</v>
      </c>
      <c r="BG17" s="32">
        <f>2*(males!BG16-males!BG17)/(males!BG16+males!BG17)</f>
        <v>5.4039448797622261E-4</v>
      </c>
      <c r="BH17" s="32">
        <f>2*(males!BH16-males!BH17)/(males!BH16+males!BH17)</f>
        <v>4.6844608287422221E-4</v>
      </c>
      <c r="BI17" s="32">
        <f>2*(males!BI16-males!BI17)/(males!BI16+males!BI17)</f>
        <v>3.5606557710600071E-4</v>
      </c>
      <c r="BJ17" s="32">
        <f>2*(males!BJ16-males!BJ17)/(males!BJ16+males!BJ17)</f>
        <v>4.4776423177904872E-4</v>
      </c>
      <c r="BK17" s="32">
        <f>2*(males!BK16-males!BK17)/(males!BK16+males!BK17)</f>
        <v>5.3918501676051536E-4</v>
      </c>
      <c r="BL17" s="32">
        <f>2*(males!BL16-males!BL17)/(males!BL16+males!BL17)</f>
        <v>3.9613816080162113E-4</v>
      </c>
      <c r="BM17" s="32">
        <f>2*(males!BM16-males!BM17)/(males!BM16+males!BM17)</f>
        <v>4.0631824876834779E-4</v>
      </c>
      <c r="BN17" s="32">
        <f>2*(males!BN16-males!BN17)/(males!BN16+males!BN17)</f>
        <v>2.8453549580310141E-4</v>
      </c>
      <c r="BO17" s="32">
        <f>2*(males!BO16-males!BO17)/(males!BO16+males!BO17)</f>
        <v>3.855988959694768E-4</v>
      </c>
      <c r="BP17" s="32">
        <f>2*(males!BP16-males!BP17)/(males!BP16+males!BP17)</f>
        <v>3.4493953412872329E-4</v>
      </c>
      <c r="BQ17" s="32">
        <f>2*(males!BQ16-males!BQ17)/(males!BQ16+males!BQ17)</f>
        <v>3.7496263041352298E-4</v>
      </c>
      <c r="BR17" s="32">
        <f>2*(males!BR16-males!BR17)/(males!BR16+males!BR17)</f>
        <v>3.3454818254165377E-4</v>
      </c>
      <c r="BS17" s="32">
        <f>2*(males!BS16-males!BS17)/(males!BS16+males!BS17)</f>
        <v>3.1392564012982344E-4</v>
      </c>
      <c r="BT17" s="32">
        <f>2*(males!BT16-males!BT17)/(males!BT16+males!BT17)</f>
        <v>2.9325364923829891E-4</v>
      </c>
      <c r="BU17" s="32">
        <f>2*(males!BU16-males!BU17)/(males!BU16+males!BU17)</f>
        <v>2.7309830021594997E-4</v>
      </c>
      <c r="BV17" s="32">
        <f>2*(males!BV16-males!BV17)/(males!BV16+males!BV17)</f>
        <v>2.8289686388619466E-4</v>
      </c>
      <c r="BW17" s="32">
        <f>2*(males!BW16-males!BW17)/(males!BW16+males!BW17)</f>
        <v>3.9388568225545001E-4</v>
      </c>
      <c r="BX17" s="32">
        <f>2*(males!BX16-males!BX17)/(males!BX16+males!BX17)</f>
        <v>3.0287427688766391E-4</v>
      </c>
      <c r="BY17" s="32">
        <f>2*(males!BY16-males!BY17)/(males!BY16+males!BY17)</f>
        <v>3.4327830783987076E-4</v>
      </c>
      <c r="BZ17" s="32">
        <f>2*(males!BZ16-males!BZ17)/(males!BZ16+males!BZ17)</f>
        <v>3.1280429046400985E-4</v>
      </c>
      <c r="CA17" s="32">
        <f>2*(males!CA16-males!CA17)/(males!CA16+males!CA17)</f>
        <v>2.2192855917926784E-4</v>
      </c>
      <c r="CB17" s="32">
        <f>2*(males!CB16-males!CB17)/(males!CB16+males!CB17)</f>
        <v>2.7245619257607327E-4</v>
      </c>
      <c r="CC17" s="32">
        <f>2*(males!CC16-males!CC17)/(males!CC16+males!CC17)</f>
        <v>2.4198915081973825E-4</v>
      </c>
      <c r="CD17" s="32">
        <f>2*(males!CD16-males!CD17)/(males!CD16+males!CD17)</f>
        <v>1.9160082489197243E-4</v>
      </c>
      <c r="CE17" s="32">
        <f>2*(males!CE16-males!CE17)/(males!CE16+males!CE17)</f>
        <v>2.4191597451818402E-4</v>
      </c>
      <c r="CF17" s="32">
        <f>2*(males!CF16-males!CF17)/(males!CF16+males!CF17)</f>
        <v>1.4108209970473533E-4</v>
      </c>
      <c r="CG17" s="32">
        <f>2*(males!CG16-males!CG17)/(males!CG16+males!CG17)</f>
        <v>1.9145409384273558E-4</v>
      </c>
      <c r="CH17" s="32">
        <f>2*(males!CH16-males!CH17)/(males!CH16+males!CH17)</f>
        <v>1.2092020274287327E-4</v>
      </c>
      <c r="CI17" s="32">
        <f>2*(males!CI16-males!CI17)/(males!CI16+males!CI17)</f>
        <v>1.5110685773289345E-4</v>
      </c>
      <c r="CJ17" s="32">
        <f>2*(males!CJ16-males!CJ17)/(males!CJ16+males!CJ17)</f>
        <v>1.1074029889813403E-4</v>
      </c>
      <c r="CK17" s="32">
        <f>2*(males!CK16-males!CK17)/(males!CK16+males!CK17)</f>
        <v>1.5100645804285562E-4</v>
      </c>
      <c r="CL17" s="32">
        <f>2*(males!CL16-males!CL17)/(males!CL16+males!CL17)</f>
        <v>1.4093297630312669E-4</v>
      </c>
      <c r="CM17" s="32">
        <f>2*(males!CM16-males!CM17)/(males!CM16+males!CM17)</f>
        <v>2.516850312844494E-4</v>
      </c>
      <c r="CN17" s="32">
        <f>2*(males!CN16-males!CN17)/(males!CN16+males!CN17)</f>
        <v>1.70996052002917E-4</v>
      </c>
      <c r="CO17" s="12"/>
      <c r="CP17" s="31">
        <v>14</v>
      </c>
      <c r="CQ17" s="32">
        <f>$CN17*EXP('2a)answer'!$C17*('2a) male mx'!CQ$2-$CO$2))</f>
        <v>1.5001100078147701E-4</v>
      </c>
      <c r="CR17" s="32">
        <f>$CN17*EXP('2a)answer'!$C17*('2a) male mx'!CR$2-$CO$2))</f>
        <v>1.4613374473839205E-4</v>
      </c>
      <c r="CS17" s="32">
        <f>$CN17*EXP('2a)answer'!$C17*('2a) male mx'!CS$2-$CO$2))</f>
        <v>1.4235670210862561E-4</v>
      </c>
      <c r="CT17" s="32">
        <f>$CN17*EXP('2a)answer'!$C17*('2a) male mx'!CT$2-$CO$2))</f>
        <v>1.3867728272838728E-4</v>
      </c>
      <c r="CU17" s="32">
        <f>$CN17*EXP('2a)answer'!$C17*('2a) male mx'!CU$2-$CO$2))</f>
        <v>1.3509296338049827E-4</v>
      </c>
      <c r="CV17" s="32">
        <f>$CN17*EXP('2a)answer'!$C17*('2a) male mx'!CV$2-$CO$2))</f>
        <v>1.3160128606405731E-4</v>
      </c>
      <c r="CW17" s="32">
        <f>$CN17*EXP('2a)answer'!$C17*('2a) male mx'!CW$2-$CO$2))</f>
        <v>1.2819985630882949E-4</v>
      </c>
      <c r="CX17" s="32">
        <f>$CN17*EXP('2a)answer'!$C17*('2a) male mx'!CX$2-$CO$2))</f>
        <v>1.2488634153320238E-4</v>
      </c>
      <c r="CY17" s="32">
        <f>$CN17*EXP('2a)answer'!$C17*('2a) male mx'!CY$2-$CO$2))</f>
        <v>1.2165846944458307E-4</v>
      </c>
      <c r="CZ17" s="32">
        <f>$CN17*EXP('2a)answer'!$C17*('2a) male mx'!CZ$2-$CO$2))</f>
        <v>1.1851402648113927E-4</v>
      </c>
      <c r="DA17" s="32">
        <f>$CN17*EXP('2a)answer'!$C17*('2a) male mx'!DA$2-$CO$2))</f>
        <v>1.1545085629381614E-4</v>
      </c>
      <c r="DB17" s="32">
        <f>$CN17*EXP('2a)answer'!$C17*('2a) male mx'!DB$2-$CO$2))</f>
        <v>1.1246685826758736E-4</v>
      </c>
      <c r="DC17" s="32">
        <f>$CN17*EXP('2a)answer'!$C17*('2a) male mx'!DC$2-$CO$2))</f>
        <v>1.0955998608092685E-4</v>
      </c>
      <c r="DD17" s="32">
        <f>$CN17*EXP('2a)answer'!$C17*('2a) male mx'!DD$2-$CO$2))</f>
        <v>1.06728246302513E-4</v>
      </c>
      <c r="DE17" s="32">
        <f>$CN17*EXP('2a)answer'!$C17*('2a) male mx'!DE$2-$CO$2))</f>
        <v>1.0396969702420317E-4</v>
      </c>
      <c r="DF17" s="32">
        <f>$CN17*EXP('2a)answer'!$C17*('2a) male mx'!DF$2-$CO$2))</f>
        <v>1.0128244652934094E-4</v>
      </c>
      <c r="DG17" s="32">
        <f>$CN17*EXP('2a)answer'!$C17*('2a) male mx'!DG$2-$CO$2))</f>
        <v>9.8664651995482956E-5</v>
      </c>
      <c r="DH17" s="32">
        <f>$CN17*EXP('2a)answer'!$C17*('2a) male mx'!DH$2-$CO$2))</f>
        <v>9.6114518230655784E-5</v>
      </c>
      <c r="DI17" s="32">
        <f>$CN17*EXP('2a)answer'!$C17*('2a) male mx'!DI$2-$CO$2))</f>
        <v>9.3630296442275929E-5</v>
      </c>
      <c r="DJ17" s="32">
        <f>$CN17*EXP('2a)answer'!$C17*('2a) male mx'!DJ$2-$CO$2))</f>
        <v>9.1210283037889163E-5</v>
      </c>
      <c r="DK17" s="32">
        <f>$CN17*EXP('2a)answer'!$C17*('2a) male mx'!DK$2-$CO$2))</f>
        <v>8.8852818456906167E-5</v>
      </c>
      <c r="DL17" s="32">
        <f>$CN17*EXP('2a)answer'!$C17*('2a) male mx'!DL$2-$CO$2))</f>
        <v>8.655628603253406E-5</v>
      </c>
      <c r="DM17" s="32">
        <f>$CN17*EXP('2a)answer'!$C17*('2a) male mx'!DM$2-$CO$2))</f>
        <v>8.4319110883122796E-5</v>
      </c>
      <c r="DN17" s="32">
        <f>$CN17*EXP('2a)answer'!$C17*('2a) male mx'!DN$2-$CO$2))</f>
        <v>8.2139758832166368E-5</v>
      </c>
      <c r="DO17" s="32">
        <f>$CN17*EXP('2a)answer'!$C17*('2a) male mx'!DO$2-$CO$2))</f>
        <v>8.0016735356218179E-5</v>
      </c>
      <c r="DP17" s="32">
        <f>$CN17*EXP('2a)answer'!$C17*('2a) male mx'!DP$2-$CO$2))</f>
        <v>7.794858455999914E-5</v>
      </c>
      <c r="DQ17" s="32">
        <f>$CN17*EXP('2a)answer'!$C17*('2a) male mx'!DQ$2-$CO$2))</f>
        <v>7.5933888177995567E-5</v>
      </c>
      <c r="DR17" s="32">
        <f>$CN17*EXP('2a)answer'!$C17*('2a) male mx'!DR$2-$CO$2))</f>
        <v>7.3971264601862313E-5</v>
      </c>
      <c r="DS17" s="32">
        <f>$CN17*EXP('2a)answer'!$C17*('2a) male mx'!DS$2-$CO$2))</f>
        <v>7.2059367932964013E-5</v>
      </c>
      <c r="DT17" s="32">
        <f>$CN17*EXP('2a)answer'!$C17*('2a) male mx'!DT$2-$CO$2))</f>
        <v>7.0196887059404856E-5</v>
      </c>
      <c r="DU17" s="32">
        <f>$CN17*EXP('2a)answer'!$C17*('2a) male mx'!DU$2-$CO$2))</f>
        <v>6.8382544756913959E-5</v>
      </c>
      <c r="DV17" s="32">
        <f>$CN17*EXP('2a)answer'!$C17*('2a) male mx'!DV$2-$CO$2))</f>
        <v>6.6615096812969491E-5</v>
      </c>
      <c r="DW17" s="32">
        <f>$CN17*EXP('2a)answer'!$C17*('2a) male mx'!DW$2-$CO$2))</f>
        <v>6.4893331173561343E-5</v>
      </c>
      <c r="DX17" s="32">
        <f>$CN17*EXP('2a)answer'!$C17*('2a) male mx'!DX$2-$CO$2))</f>
        <v>6.3216067112006788E-5</v>
      </c>
      <c r="DY17" s="32">
        <f>$CN17*EXP('2a)answer'!$C17*('2a) male mx'!DY$2-$CO$2))</f>
        <v>6.1582154419249408E-5</v>
      </c>
      <c r="DZ17" s="32">
        <f>$CN17*EXP('2a)answer'!$C17*('2a) male mx'!DZ$2-$CO$2))</f>
        <v>5.9990472615085949E-5</v>
      </c>
      <c r="EA17" s="32">
        <f>$CN17*EXP('2a)answer'!$C17*('2a) male mx'!EA$2-$CO$2))</f>
        <v>5.8439930179780207E-5</v>
      </c>
      <c r="EB17" s="32">
        <f>$CN17*EXP('2a)answer'!$C17*('2a) male mx'!EB$2-$CO$2))</f>
        <v>5.692946380553684E-5</v>
      </c>
      <c r="EC17" s="32">
        <f>$CN17*EXP('2a)answer'!$C17*('2a) male mx'!EC$2-$CO$2))</f>
        <v>5.5458037667322179E-5</v>
      </c>
      <c r="ED17" s="32">
        <f>$CN17*EXP('2a)answer'!$C17*('2a) male mx'!ED$2-$CO$2))</f>
        <v>5.4024642712531589E-5</v>
      </c>
      <c r="EE17" s="32">
        <f>$CN17*EXP('2a)answer'!$C17*('2a) male mx'!EE$2-$CO$2))</f>
        <v>5.2628295969016397E-5</v>
      </c>
      <c r="EF17" s="32">
        <f>$CN17*EXP('2a)answer'!$C17*('2a) male mx'!EF$2-$CO$2))</f>
        <v>5.1268039870996097E-5</v>
      </c>
      <c r="EG17" s="32">
        <f>$CN17*EXP('2a)answer'!$C17*('2a) male mx'!EG$2-$CO$2))</f>
        <v>4.9942941602393086E-5</v>
      </c>
      <c r="EH17" s="32">
        <f>$CN17*EXP('2a)answer'!$C17*('2a) male mx'!EH$2-$CO$2))</f>
        <v>4.8652092457140076E-5</v>
      </c>
      <c r="EI17" s="32">
        <f>$CN17*EXP('2a)answer'!$C17*('2a) male mx'!EI$2-$CO$2))</f>
        <v>4.7394607216021233E-5</v>
      </c>
      <c r="EJ17" s="32">
        <f>$CN17*EXP('2a)answer'!$C17*('2a) male mx'!EJ$2-$CO$2))</f>
        <v>4.6169623539619777E-5</v>
      </c>
      <c r="EK17" s="32">
        <f>$CN17*EXP('2a)answer'!$C17*('2a) male mx'!EK$2-$CO$2))</f>
        <v>4.4976301376955738E-5</v>
      </c>
      <c r="EL17" s="32">
        <f>$CN17*EXP('2a)answer'!$C17*('2a) male mx'!EL$2-$CO$2))</f>
        <v>4.3813822389408406E-5</v>
      </c>
      <c r="EM17" s="32">
        <f>$CN17*EXP('2a)answer'!$C17*('2a) male mx'!EM$2-$CO$2))</f>
        <v>4.2681389389528312E-5</v>
      </c>
      <c r="EN17" s="32">
        <f>$CN17*EXP('2a)answer'!$C17*('2a) male mx'!EN$2-$CO$2))</f>
        <v>4.1578225794353864E-5</v>
      </c>
      <c r="EO17" s="32">
        <f>$CN17*EXP('2a)answer'!$C17*('2a) male mx'!EO$2-$CO$2))</f>
        <v>4.0503575092858007E-5</v>
      </c>
    </row>
    <row r="18" spans="1:145" x14ac:dyDescent="0.25">
      <c r="A18" s="31">
        <f>males!A17</f>
        <v>15</v>
      </c>
      <c r="B18" s="32">
        <f>2*(males!B17-males!B18)/(males!B17+males!B18)</f>
        <v>1.4691091548102023E-3</v>
      </c>
      <c r="C18" s="32">
        <f>2*(males!C17-males!C18)/(males!C17+males!C18)</f>
        <v>1.7477102783062697E-3</v>
      </c>
      <c r="D18" s="32">
        <f>2*(males!D17-males!D18)/(males!D17+males!D18)</f>
        <v>1.7832861505539333E-3</v>
      </c>
      <c r="E18" s="32">
        <f>2*(males!E17-males!E18)/(males!E17+males!E18)</f>
        <v>1.8388461794093538E-3</v>
      </c>
      <c r="F18" s="32">
        <f>2*(males!F17-males!F18)/(males!F17+males!F18)</f>
        <v>1.7721616519628617E-3</v>
      </c>
      <c r="G18" s="32">
        <f>2*(males!G17-males!G18)/(males!G17+males!G18)</f>
        <v>1.899251341622314E-3</v>
      </c>
      <c r="H18" s="32">
        <f>2*(males!H17-males!H18)/(males!H17+males!H18)</f>
        <v>1.7338774248054909E-3</v>
      </c>
      <c r="I18" s="32">
        <f>2*(males!I17-males!I18)/(males!I17+males!I18)</f>
        <v>1.708845757376977E-3</v>
      </c>
      <c r="J18" s="32">
        <f>2*(males!J17-males!J18)/(males!J17+males!J18)</f>
        <v>1.8820887883640685E-3</v>
      </c>
      <c r="K18" s="32">
        <f>2*(males!K17-males!K18)/(males!K17+males!K18)</f>
        <v>1.5818383143058185E-3</v>
      </c>
      <c r="L18" s="32">
        <f>2*(males!L17-males!L18)/(males!L17+males!L18)</f>
        <v>1.5688480868168073E-3</v>
      </c>
      <c r="M18" s="32">
        <f>2*(males!M17-males!M18)/(males!M17+males!M18)</f>
        <v>1.5229660032943591E-3</v>
      </c>
      <c r="N18" s="32">
        <f>2*(males!N17-males!N18)/(males!N17+males!N18)</f>
        <v>1.4005451352603398E-3</v>
      </c>
      <c r="O18" s="32">
        <f>2*(males!O17-males!O18)/(males!O17+males!O18)</f>
        <v>1.7362241465373181E-3</v>
      </c>
      <c r="P18" s="32">
        <f>2*(males!P17-males!P18)/(males!P17+males!P18)</f>
        <v>1.5114383495093222E-3</v>
      </c>
      <c r="Q18" s="32">
        <f>2*(males!Q17-males!Q18)/(males!Q17+males!Q18)</f>
        <v>1.8811014173126196E-3</v>
      </c>
      <c r="R18" s="32">
        <f>2*(males!R17-males!R18)/(males!R17+males!R18)</f>
        <v>1.4720973088556862E-3</v>
      </c>
      <c r="S18" s="32">
        <f>2*(males!S17-males!S18)/(males!S17+males!S18)</f>
        <v>1.4954035168878394E-3</v>
      </c>
      <c r="T18" s="32">
        <f>2*(males!T17-males!T18)/(males!T17+males!T18)</f>
        <v>1.4396682316791473E-3</v>
      </c>
      <c r="U18" s="32">
        <f>2*(males!U17-males!U18)/(males!U17+males!U18)</f>
        <v>1.4056925181747458E-3</v>
      </c>
      <c r="V18" s="32">
        <f>2*(males!V17-males!V18)/(males!V17+males!V18)</f>
        <v>1.2265582130983506E-3</v>
      </c>
      <c r="W18" s="32">
        <f>2*(males!W17-males!W18)/(males!W17+males!W18)</f>
        <v>1.4841263012991483E-3</v>
      </c>
      <c r="X18" s="32">
        <f>2*(males!X17-males!X18)/(males!X17+males!X18)</f>
        <v>1.4170388182755066E-3</v>
      </c>
      <c r="Y18" s="32">
        <f>2*(males!Y17-males!Y18)/(males!Y17+males!Y18)</f>
        <v>1.2199067566922494E-3</v>
      </c>
      <c r="Z18" s="32">
        <f>2*(males!Z17-males!Z18)/(males!Z17+males!Z18)</f>
        <v>1.1506204377635739E-3</v>
      </c>
      <c r="AA18" s="32">
        <f>2*(males!AA17-males!AA18)/(males!AA17+males!AA18)</f>
        <v>1.1693626973299552E-3</v>
      </c>
      <c r="AB18" s="32">
        <f>2*(males!AB17-males!AB18)/(males!AB17+males!AB18)</f>
        <v>9.3536029763374869E-4</v>
      </c>
      <c r="AC18" s="32">
        <f>2*(males!AC17-males!AC18)/(males!AC17+males!AC18)</f>
        <v>9.7530792988270091E-4</v>
      </c>
      <c r="AD18" s="32">
        <f>2*(males!AD17-males!AD18)/(males!AD17+males!AD18)</f>
        <v>1.0133035261918068E-3</v>
      </c>
      <c r="AE18" s="32">
        <f>2*(males!AE17-males!AE18)/(males!AE17+males!AE18)</f>
        <v>7.8373591234697556E-4</v>
      </c>
      <c r="AF18" s="32">
        <f>2*(males!AF17-males!AF18)/(males!AF17+males!AF18)</f>
        <v>1.1913968605647639E-3</v>
      </c>
      <c r="AG18" s="32">
        <f>2*(males!AG17-males!AG18)/(males!AG17+males!AG18)</f>
        <v>9.9037253644831567E-4</v>
      </c>
      <c r="AH18" s="32">
        <f>2*(males!AH17-males!AH18)/(males!AH17+males!AH18)</f>
        <v>1.1352451973399851E-3</v>
      </c>
      <c r="AI18" s="32">
        <f>2*(males!AI17-males!AI18)/(males!AI17+males!AI18)</f>
        <v>1.0920152882140351E-3</v>
      </c>
      <c r="AJ18" s="32">
        <f>2*(males!AJ17-males!AJ18)/(males!AJ17+males!AJ18)</f>
        <v>9.5557609813351062E-4</v>
      </c>
      <c r="AK18" s="32">
        <f>2*(males!AK17-males!AK18)/(males!AK17+males!AK18)</f>
        <v>9.1209668224831832E-4</v>
      </c>
      <c r="AL18" s="32">
        <f>2*(males!AL17-males!AL18)/(males!AL17+males!AL18)</f>
        <v>1.037333637617867E-3</v>
      </c>
      <c r="AM18" s="32">
        <f>2*(males!AM17-males!AM18)/(males!AM17+males!AM18)</f>
        <v>6.7240799648278895E-4</v>
      </c>
      <c r="AN18" s="32">
        <f>2*(males!AN17-males!AN18)/(males!AN17+males!AN18)</f>
        <v>1.0361298477925254E-3</v>
      </c>
      <c r="AO18" s="32">
        <f>2*(males!AO17-males!AO18)/(males!AO17+males!AO18)</f>
        <v>8.2679647371303958E-4</v>
      </c>
      <c r="AP18" s="32">
        <f>2*(males!AP17-males!AP18)/(males!AP17+males!AP18)</f>
        <v>7.6454179150738718E-4</v>
      </c>
      <c r="AQ18" s="32">
        <f>2*(males!AQ17-males!AQ18)/(males!AQ17+males!AQ18)</f>
        <v>5.6820236268873361E-4</v>
      </c>
      <c r="AR18" s="32">
        <f>2*(males!AR17-males!AR18)/(males!AR17+males!AR18)</f>
        <v>6.8095994717401627E-4</v>
      </c>
      <c r="AS18" s="32">
        <f>2*(males!AS17-males!AS18)/(males!AS17+males!AS18)</f>
        <v>5.7748628470073835E-4</v>
      </c>
      <c r="AT18" s="32">
        <f>2*(males!AT17-males!AT18)/(males!AT17+males!AT18)</f>
        <v>7.1116058315167817E-4</v>
      </c>
      <c r="AU18" s="32">
        <f>2*(males!AU17-males!AU18)/(males!AU17+males!AU18)</f>
        <v>7.2117365861699501E-4</v>
      </c>
      <c r="AV18" s="32">
        <f>2*(males!AV17-males!AV18)/(males!AV17+males!AV18)</f>
        <v>6.6933370404123095E-4</v>
      </c>
      <c r="AW18" s="32">
        <f>2*(males!AW17-males!AW18)/(males!AW17+males!AW18)</f>
        <v>6.5891073818593639E-4</v>
      </c>
      <c r="AX18" s="32">
        <f>2*(males!AX17-males!AX18)/(males!AX17+males!AX18)</f>
        <v>6.4922016292334565E-4</v>
      </c>
      <c r="AY18" s="32">
        <f>2*(males!AY17-males!AY18)/(males!AY17+males!AY18)</f>
        <v>8.3495255717105704E-4</v>
      </c>
      <c r="AZ18" s="32">
        <f>2*(males!AZ17-males!AZ18)/(males!AZ17+males!AZ18)</f>
        <v>7.7191862948420393E-4</v>
      </c>
      <c r="BA18" s="32">
        <f>2*(males!BA17-males!BA18)/(males!BA17+males!BA18)</f>
        <v>6.5774598672175286E-4</v>
      </c>
      <c r="BB18" s="32">
        <f>2*(males!BB17-males!BB18)/(males!BB17+males!BB18)</f>
        <v>7.3914382506929473E-4</v>
      </c>
      <c r="BC18" s="32">
        <f>2*(males!BC17-males!BC18)/(males!BC17+males!BC18)</f>
        <v>7.5975359342915808E-4</v>
      </c>
      <c r="BD18" s="32">
        <f>2*(males!BD17-males!BD18)/(males!BD17+males!BD18)</f>
        <v>5.9354468982173196E-4</v>
      </c>
      <c r="BE18" s="32">
        <f>2*(males!BE17-males!BE18)/(males!BE17+males!BE18)</f>
        <v>5.2152305183018801E-4</v>
      </c>
      <c r="BF18" s="32">
        <f>2*(males!BF17-males!BF18)/(males!BF17+males!BF18)</f>
        <v>6.0251114390314886E-4</v>
      </c>
      <c r="BG18" s="32">
        <f>2*(males!BG17-males!BG18)/(males!BG17+males!BG18)</f>
        <v>7.1417640157118805E-4</v>
      </c>
      <c r="BH18" s="32">
        <f>2*(males!BH17-males!BH18)/(males!BH17+males!BH18)</f>
        <v>5.4000356606128536E-4</v>
      </c>
      <c r="BI18" s="32">
        <f>2*(males!BI17-males!BI18)/(males!BI17+males!BI18)</f>
        <v>5.4960713267923297E-4</v>
      </c>
      <c r="BJ18" s="32">
        <f>2*(males!BJ17-males!BJ18)/(males!BJ17+males!BJ18)</f>
        <v>5.1925044670810493E-4</v>
      </c>
      <c r="BK18" s="32">
        <f>2*(males!BK17-males!BK18)/(males!BK17+males!BK18)</f>
        <v>5.9038486986085241E-4</v>
      </c>
      <c r="BL18" s="32">
        <f>2*(males!BL17-males!BL18)/(males!BL17+males!BL18)</f>
        <v>4.9793458765427085E-4</v>
      </c>
      <c r="BM18" s="32">
        <f>2*(males!BM17-males!BM18)/(males!BM17+males!BM18)</f>
        <v>4.3697632706153747E-4</v>
      </c>
      <c r="BN18" s="32">
        <f>2*(males!BN17-males!BN18)/(males!BN17+males!BN18)</f>
        <v>4.7779522916380749E-4</v>
      </c>
      <c r="BO18" s="32">
        <f>2*(males!BO17-males!BO18)/(males!BO17+males!BO18)</f>
        <v>5.0759360025988789E-4</v>
      </c>
      <c r="BP18" s="32">
        <f>2*(males!BP17-males!BP18)/(males!BP17+males!BP18)</f>
        <v>4.8717610401209822E-4</v>
      </c>
      <c r="BQ18" s="32">
        <f>2*(males!BQ17-males!BQ18)/(males!BQ17+males!BQ18)</f>
        <v>4.3594409777313671E-4</v>
      </c>
      <c r="BR18" s="32">
        <f>2*(males!BR17-males!BR18)/(males!BR17+males!BR18)</f>
        <v>4.563825093938733E-4</v>
      </c>
      <c r="BS18" s="32">
        <f>2*(males!BS17-males!BS18)/(males!BS17+males!BS18)</f>
        <v>4.4574114595996432E-4</v>
      </c>
      <c r="BT18" s="32">
        <f>2*(males!BT17-males!BT18)/(males!BT17+males!BT18)</f>
        <v>5.0581177732142316E-4</v>
      </c>
      <c r="BU18" s="32">
        <f>2*(males!BU17-males!BU18)/(males!BU17+males!BU18)</f>
        <v>4.7557131799025586E-4</v>
      </c>
      <c r="BV18" s="32">
        <f>2*(males!BV17-males!BV18)/(males!BV17+males!BV18)</f>
        <v>3.3351693609108042E-4</v>
      </c>
      <c r="BW18" s="32">
        <f>2*(males!BW17-males!BW18)/(males!BW17+males!BW18)</f>
        <v>3.0309459582335648E-4</v>
      </c>
      <c r="BX18" s="32">
        <f>2*(males!BX17-males!BX18)/(males!BX17+males!BX18)</f>
        <v>3.3326768969748385E-4</v>
      </c>
      <c r="BY18" s="32">
        <f>2*(males!BY17-males!BY18)/(males!BY17+males!BY18)</f>
        <v>3.8380349261178274E-4</v>
      </c>
      <c r="BZ18" s="32">
        <f>2*(males!BZ17-males!BZ18)/(males!BZ17+males!BZ18)</f>
        <v>4.7443837096033394E-4</v>
      </c>
      <c r="CA18" s="32">
        <f>2*(males!CA17-males!CA18)/(males!CA17+males!CA18)</f>
        <v>3.733545910001362E-4</v>
      </c>
      <c r="CB18" s="32">
        <f>2*(males!CB17-males!CB18)/(males!CB17+males!CB18)</f>
        <v>5.1484208985508708E-4</v>
      </c>
      <c r="CC18" s="32">
        <f>2*(males!CC17-males!CC18)/(males!CC17+males!CC18)</f>
        <v>3.4291823417281064E-4</v>
      </c>
      <c r="CD18" s="32">
        <f>2*(males!CD17-males!CD18)/(males!CD17+males!CD18)</f>
        <v>3.9340095122332566E-4</v>
      </c>
      <c r="CE18" s="32">
        <f>2*(males!CE17-males!CE18)/(males!CE17+males!CE18)</f>
        <v>2.621416976699636E-4</v>
      </c>
      <c r="CF18" s="32">
        <f>2*(males!CF17-males!CF18)/(males!CF17+males!CF18)</f>
        <v>2.6206243133460331E-4</v>
      </c>
      <c r="CG18" s="32">
        <f>2*(males!CG17-males!CG18)/(males!CG17+males!CG18)</f>
        <v>2.4188915429504429E-4</v>
      </c>
      <c r="CH18" s="32">
        <f>2*(males!CH17-males!CH18)/(males!CH17+males!CH18)</f>
        <v>1.9148689574546352E-4</v>
      </c>
      <c r="CI18" s="32">
        <f>2*(males!CI17-males!CI18)/(males!CI17+males!CI18)</f>
        <v>2.4181847493148477E-4</v>
      </c>
      <c r="CJ18" s="32">
        <f>2*(males!CJ17-males!CJ18)/(males!CJ17+males!CJ18)</f>
        <v>2.5172811349917181E-4</v>
      </c>
      <c r="CK18" s="32">
        <f>2*(males!CK17-males!CK18)/(males!CK17+males!CK18)</f>
        <v>3.2222334105326756E-4</v>
      </c>
      <c r="CL18" s="32">
        <f>2*(males!CL17-males!CL18)/(males!CL17+males!CL18)</f>
        <v>3.0206613234524146E-4</v>
      </c>
      <c r="CM18" s="32">
        <f>2*(males!CM17-males!CM18)/(males!CM17+males!CM18)</f>
        <v>1.9132299853486862E-4</v>
      </c>
      <c r="CN18" s="32">
        <f>2*(males!CN17-males!CN18)/(males!CN17+males!CN18)</f>
        <v>2.4145597955672706E-4</v>
      </c>
      <c r="CO18" s="12"/>
      <c r="CP18" s="31">
        <v>15</v>
      </c>
      <c r="CQ18" s="32">
        <f>$CN18*EXP('2a)answer'!$C18*('2a) male mx'!CQ$2-$CO$2))</f>
        <v>2.1840893636308506E-4</v>
      </c>
      <c r="CR18" s="32">
        <f>$CN18*EXP('2a)answer'!$C18*('2a) male mx'!CR$2-$CO$2))</f>
        <v>2.1407053362481804E-4</v>
      </c>
      <c r="CS18" s="32">
        <f>$CN18*EXP('2a)answer'!$C18*('2a) male mx'!CS$2-$CO$2))</f>
        <v>2.0981830748093778E-4</v>
      </c>
      <c r="CT18" s="32">
        <f>$CN18*EXP('2a)answer'!$C18*('2a) male mx'!CT$2-$CO$2))</f>
        <v>2.0565054614812947E-4</v>
      </c>
      <c r="CU18" s="32">
        <f>$CN18*EXP('2a)answer'!$C18*('2a) male mx'!CU$2-$CO$2))</f>
        <v>2.0156557184537497E-4</v>
      </c>
      <c r="CV18" s="32">
        <f>$CN18*EXP('2a)answer'!$C18*('2a) male mx'!CV$2-$CO$2))</f>
        <v>1.9756174011854215E-4</v>
      </c>
      <c r="CW18" s="32">
        <f>$CN18*EXP('2a)answer'!$C18*('2a) male mx'!CW$2-$CO$2))</f>
        <v>1.9363743917839092E-4</v>
      </c>
      <c r="CX18" s="32">
        <f>$CN18*EXP('2a)answer'!$C18*('2a) male mx'!CX$2-$CO$2))</f>
        <v>1.8979108925172862E-4</v>
      </c>
      <c r="CY18" s="32">
        <f>$CN18*EXP('2a)answer'!$C18*('2a) male mx'!CY$2-$CO$2))</f>
        <v>1.8602114194545374E-4</v>
      </c>
      <c r="CZ18" s="32">
        <f>$CN18*EXP('2a)answer'!$C18*('2a) male mx'!CZ$2-$CO$2))</f>
        <v>1.823260796232322E-4</v>
      </c>
      <c r="DA18" s="32">
        <f>$CN18*EXP('2a)answer'!$C18*('2a) male mx'!DA$2-$CO$2))</f>
        <v>1.7870441479455527E-4</v>
      </c>
      <c r="DB18" s="32">
        <f>$CN18*EXP('2a)answer'!$C18*('2a) male mx'!DB$2-$CO$2))</f>
        <v>1.7515468951593278E-4</v>
      </c>
      <c r="DC18" s="32">
        <f>$CN18*EXP('2a)answer'!$C18*('2a) male mx'!DC$2-$CO$2))</f>
        <v>1.7167547480398079E-4</v>
      </c>
      <c r="DD18" s="32">
        <f>$CN18*EXP('2a)answer'!$C18*('2a) male mx'!DD$2-$CO$2))</f>
        <v>1.6826537006016791E-4</v>
      </c>
      <c r="DE18" s="32">
        <f>$CN18*EXP('2a)answer'!$C18*('2a) male mx'!DE$2-$CO$2))</f>
        <v>1.6492300250698781E-4</v>
      </c>
      <c r="DF18" s="32">
        <f>$CN18*EXP('2a)answer'!$C18*('2a) male mx'!DF$2-$CO$2))</f>
        <v>1.6164702663533178E-4</v>
      </c>
      <c r="DG18" s="32">
        <f>$CN18*EXP('2a)answer'!$C18*('2a) male mx'!DG$2-$CO$2))</f>
        <v>1.5843612366283794E-4</v>
      </c>
      <c r="DH18" s="32">
        <f>$CN18*EXP('2a)answer'!$C18*('2a) male mx'!DH$2-$CO$2))</f>
        <v>1.5528900100300047E-4</v>
      </c>
      <c r="DI18" s="32">
        <f>$CN18*EXP('2a)answer'!$C18*('2a) male mx'!DI$2-$CO$2))</f>
        <v>1.5220439174482348E-4</v>
      </c>
      <c r="DJ18" s="32">
        <f>$CN18*EXP('2a)answer'!$C18*('2a) male mx'!DJ$2-$CO$2))</f>
        <v>1.4918105414281124E-4</v>
      </c>
      <c r="DK18" s="32">
        <f>$CN18*EXP('2a)answer'!$C18*('2a) male mx'!DK$2-$CO$2))</f>
        <v>1.4621777111708921E-4</v>
      </c>
      <c r="DL18" s="32">
        <f>$CN18*EXP('2a)answer'!$C18*('2a) male mx'!DL$2-$CO$2))</f>
        <v>1.433133497634541E-4</v>
      </c>
      <c r="DM18" s="32">
        <f>$CN18*EXP('2a)answer'!$C18*('2a) male mx'!DM$2-$CO$2))</f>
        <v>1.4046662087315639E-4</v>
      </c>
      <c r="DN18" s="32">
        <f>$CN18*EXP('2a)answer'!$C18*('2a) male mx'!DN$2-$CO$2))</f>
        <v>1.3767643846222179E-4</v>
      </c>
      <c r="DO18" s="32">
        <f>$CN18*EXP('2a)answer'!$C18*('2a) male mx'!DO$2-$CO$2))</f>
        <v>1.3494167931012187E-4</v>
      </c>
      <c r="DP18" s="32">
        <f>$CN18*EXP('2a)answer'!$C18*('2a) male mx'!DP$2-$CO$2))</f>
        <v>1.3226124250760867E-4</v>
      </c>
      <c r="DQ18" s="32">
        <f>$CN18*EXP('2a)answer'!$C18*('2a) male mx'!DQ$2-$CO$2))</f>
        <v>1.2963404901353059E-4</v>
      </c>
      <c r="DR18" s="32">
        <f>$CN18*EXP('2a)answer'!$C18*('2a) male mx'!DR$2-$CO$2))</f>
        <v>1.2705904122045205E-4</v>
      </c>
      <c r="DS18" s="32">
        <f>$CN18*EXP('2a)answer'!$C18*('2a) male mx'!DS$2-$CO$2))</f>
        <v>1.2453518252890098E-4</v>
      </c>
      <c r="DT18" s="32">
        <f>$CN18*EXP('2a)answer'!$C18*('2a) male mx'!DT$2-$CO$2))</f>
        <v>1.2206145693007387E-4</v>
      </c>
      <c r="DU18" s="32">
        <f>$CN18*EXP('2a)answer'!$C18*('2a) male mx'!DU$2-$CO$2))</f>
        <v>1.1963686859682929E-4</v>
      </c>
      <c r="DV18" s="32">
        <f>$CN18*EXP('2a)answer'!$C18*('2a) male mx'!DV$2-$CO$2))</f>
        <v>1.1726044148280623E-4</v>
      </c>
      <c r="DW18" s="32">
        <f>$CN18*EXP('2a)answer'!$C18*('2a) male mx'!DW$2-$CO$2))</f>
        <v>1.1493121892950511E-4</v>
      </c>
      <c r="DX18" s="32">
        <f>$CN18*EXP('2a)answer'!$C18*('2a) male mx'!DX$2-$CO$2))</f>
        <v>1.1264826328117384E-4</v>
      </c>
      <c r="DY18" s="32">
        <f>$CN18*EXP('2a)answer'!$C18*('2a) male mx'!DY$2-$CO$2))</f>
        <v>1.1041065550734344E-4</v>
      </c>
      <c r="DZ18" s="32">
        <f>$CN18*EXP('2a)answer'!$C18*('2a) male mx'!DZ$2-$CO$2))</f>
        <v>1.0821749483286165E-4</v>
      </c>
      <c r="EA18" s="32">
        <f>$CN18*EXP('2a)answer'!$C18*('2a) male mx'!EA$2-$CO$2))</f>
        <v>1.0606789837527533E-4</v>
      </c>
      <c r="EB18" s="32">
        <f>$CN18*EXP('2a)answer'!$C18*('2a) male mx'!EB$2-$CO$2))</f>
        <v>1.0396100078941584E-4</v>
      </c>
      <c r="EC18" s="32">
        <f>$CN18*EXP('2a)answer'!$C18*('2a) male mx'!EC$2-$CO$2))</f>
        <v>1.0189595391904423E-4</v>
      </c>
      <c r="ED18" s="32">
        <f>$CN18*EXP('2a)answer'!$C18*('2a) male mx'!ED$2-$CO$2))</f>
        <v>9.9871926455416025E-5</v>
      </c>
      <c r="EE18" s="32">
        <f>$CN18*EXP('2a)answer'!$C18*('2a) male mx'!EE$2-$CO$2))</f>
        <v>9.7888103602628154E-5</v>
      </c>
      <c r="EF18" s="32">
        <f>$CN18*EXP('2a)answer'!$C18*('2a) male mx'!EF$2-$CO$2))</f>
        <v>9.5943686749613421E-5</v>
      </c>
      <c r="EG18" s="32">
        <f>$CN18*EXP('2a)answer'!$C18*('2a) male mx'!EG$2-$CO$2))</f>
        <v>9.403789314865018E-5</v>
      </c>
      <c r="EH18" s="32">
        <f>$CN18*EXP('2a)answer'!$C18*('2a) male mx'!EH$2-$CO$2))</f>
        <v>9.2169955600258176E-5</v>
      </c>
      <c r="EI18" s="32">
        <f>$CN18*EXP('2a)answer'!$C18*('2a) male mx'!EI$2-$CO$2))</f>
        <v>9.0339122144353419E-5</v>
      </c>
      <c r="EJ18" s="32">
        <f>$CN18*EXP('2a)answer'!$C18*('2a) male mx'!EJ$2-$CO$2))</f>
        <v>8.8544655757537828E-5</v>
      </c>
      <c r="EK18" s="32">
        <f>$CN18*EXP('2a)answer'!$C18*('2a) male mx'!EK$2-$CO$2))</f>
        <v>8.6785834056401896E-5</v>
      </c>
      <c r="EL18" s="32">
        <f>$CN18*EXP('2a)answer'!$C18*('2a) male mx'!EL$2-$CO$2))</f>
        <v>8.5061949006720759E-5</v>
      </c>
      <c r="EM18" s="32">
        <f>$CN18*EXP('2a)answer'!$C18*('2a) male mx'!EM$2-$CO$2))</f>
        <v>8.3372306638426809E-5</v>
      </c>
      <c r="EN18" s="32">
        <f>$CN18*EXP('2a)answer'!$C18*('2a) male mx'!EN$2-$CO$2))</f>
        <v>8.1716226766243886E-5</v>
      </c>
      <c r="EO18" s="32">
        <f>$CN18*EXP('2a)answer'!$C18*('2a) male mx'!EO$2-$CO$2))</f>
        <v>8.0093042715870738E-5</v>
      </c>
    </row>
    <row r="19" spans="1:145" x14ac:dyDescent="0.25">
      <c r="A19" s="31">
        <f>males!A18</f>
        <v>16</v>
      </c>
      <c r="B19" s="32">
        <f>2*(males!B18-males!B19)/(males!B18+males!B19)</f>
        <v>2.0263883307201601E-3</v>
      </c>
      <c r="C19" s="32">
        <f>2*(males!C18-males!C19)/(males!C18+males!C19)</f>
        <v>2.0169780792162599E-3</v>
      </c>
      <c r="D19" s="32">
        <f>2*(males!D18-males!D19)/(males!D18+males!D19)</f>
        <v>1.7976474266286294E-3</v>
      </c>
      <c r="E19" s="32">
        <f>2*(males!E18-males!E19)/(males!E18+males!E19)</f>
        <v>2.164418076775794E-3</v>
      </c>
      <c r="F19" s="32">
        <f>2*(males!F18-males!F19)/(males!F18+males!F19)</f>
        <v>1.8746416126328789E-3</v>
      </c>
      <c r="G19" s="32">
        <f>2*(males!G18-males!G19)/(males!G18+males!G19)</f>
        <v>2.2683640669001423E-3</v>
      </c>
      <c r="H19" s="32">
        <f>2*(males!H18-males!H19)/(males!H18+males!H19)</f>
        <v>1.9583653734447869E-3</v>
      </c>
      <c r="I19" s="32">
        <f>2*(males!I18-males!I19)/(males!I18+males!I19)</f>
        <v>2.1650520827580112E-3</v>
      </c>
      <c r="J19" s="32">
        <f>2*(males!J18-males!J19)/(males!J18+males!J19)</f>
        <v>2.2168180389432065E-3</v>
      </c>
      <c r="K19" s="32">
        <f>2*(males!K18-males!K19)/(males!K18+males!K19)</f>
        <v>1.8577610700703765E-3</v>
      </c>
      <c r="L19" s="32">
        <f>2*(males!L18-males!L19)/(males!L18+males!L19)</f>
        <v>1.4845557439845693E-3</v>
      </c>
      <c r="M19" s="32">
        <f>2*(males!M18-males!M19)/(males!M18+males!M19)</f>
        <v>1.4170357990837944E-3</v>
      </c>
      <c r="N19" s="32">
        <f>2*(males!N18-males!N19)/(males!N18+males!N19)</f>
        <v>1.5968580738438963E-3</v>
      </c>
      <c r="O19" s="32">
        <f>2*(males!O18-males!O19)/(males!O18+males!O19)</f>
        <v>1.7283641956856116E-3</v>
      </c>
      <c r="P19" s="32">
        <f>2*(males!P18-males!P19)/(males!P18+males!P19)</f>
        <v>1.6976918959541948E-3</v>
      </c>
      <c r="Q19" s="32">
        <f>2*(males!Q18-males!Q19)/(males!Q18+males!Q19)</f>
        <v>1.6136455936103967E-3</v>
      </c>
      <c r="R19" s="32">
        <f>2*(males!R18-males!R19)/(males!R18+males!R19)</f>
        <v>1.5281140704869519E-3</v>
      </c>
      <c r="S19" s="32">
        <f>2*(males!S18-males!S19)/(males!S18+males!S19)</f>
        <v>1.4545141114804261E-3</v>
      </c>
      <c r="T19" s="32">
        <f>2*(males!T18-males!T19)/(males!T18+males!T19)</f>
        <v>1.7324961395466455E-3</v>
      </c>
      <c r="U19" s="32">
        <f>2*(males!U18-males!U19)/(males!U18+males!U19)</f>
        <v>1.7625879950561557E-3</v>
      </c>
      <c r="V19" s="32">
        <f>2*(males!V18-males!V19)/(males!V18+males!V19)</f>
        <v>1.357422190620859E-3</v>
      </c>
      <c r="W19" s="32">
        <f>2*(males!W18-males!W19)/(males!W18+males!W19)</f>
        <v>1.9930512537369711E-3</v>
      </c>
      <c r="X19" s="32">
        <f>2*(males!X18-males!X19)/(males!X18+males!X19)</f>
        <v>1.4405659058901944E-3</v>
      </c>
      <c r="Y19" s="32">
        <f>2*(males!Y18-males!Y19)/(males!Y18+males!Y19)</f>
        <v>1.4339658716122556E-3</v>
      </c>
      <c r="Z19" s="32">
        <f>2*(males!Z18-males!Z19)/(males!Z18+males!Z19)</f>
        <v>1.2471199983089898E-3</v>
      </c>
      <c r="AA19" s="32">
        <f>2*(males!AA18-males!AA19)/(males!AA18+males!AA19)</f>
        <v>1.455711558138799E-3</v>
      </c>
      <c r="AB19" s="32">
        <f>2*(males!AB18-males!AB19)/(males!AB18+males!AB19)</f>
        <v>1.6100263602355058E-3</v>
      </c>
      <c r="AC19" s="32">
        <f>2*(males!AC18-males!AC19)/(males!AC18+males!AC19)</f>
        <v>1.1653237447836016E-3</v>
      </c>
      <c r="AD19" s="32">
        <f>2*(males!AD18-males!AD19)/(males!AD18+males!AD19)</f>
        <v>1.1084967320261437E-3</v>
      </c>
      <c r="AE19" s="32">
        <f>2*(males!AE18-males!AE19)/(males!AE18+males!AE19)</f>
        <v>1.2029225788568051E-3</v>
      </c>
      <c r="AF19" s="32">
        <f>2*(males!AF18-males!AF19)/(males!AF18+males!AF19)</f>
        <v>1.3917593198168737E-3</v>
      </c>
      <c r="AG19" s="32">
        <f>2*(males!AG18-males!AG19)/(males!AG18+males!AG19)</f>
        <v>1.1584159965769328E-3</v>
      </c>
      <c r="AH19" s="32">
        <f>2*(males!AH18-males!AH19)/(males!AH18+males!AH19)</f>
        <v>1.1156699493777794E-3</v>
      </c>
      <c r="AI19" s="32">
        <f>2*(males!AI18-males!AI19)/(males!AI18+males!AI19)</f>
        <v>9.1613225618389273E-4</v>
      </c>
      <c r="AJ19" s="32">
        <f>2*(males!AJ18-males!AJ19)/(males!AJ18+males!AJ19)</f>
        <v>1.4142653619375436E-3</v>
      </c>
      <c r="AK19" s="32">
        <f>2*(males!AK18-males!AK19)/(males!AK18+males!AK19)</f>
        <v>9.8558452943526003E-4</v>
      </c>
      <c r="AL19" s="32">
        <f>2*(males!AL18-males!AL19)/(males!AL18+males!AL19)</f>
        <v>1.1007497559658559E-3</v>
      </c>
      <c r="AM19" s="32">
        <f>2*(males!AM18-males!AM19)/(males!AM18+males!AM19)</f>
        <v>9.8356412579267503E-4</v>
      </c>
      <c r="AN19" s="32">
        <f>2*(males!AN18-males!AN19)/(males!AN18+males!AN19)</f>
        <v>8.8155527092267721E-4</v>
      </c>
      <c r="AO19" s="32">
        <f>2*(males!AO18-males!AO19)/(males!AO18+males!AO19)</f>
        <v>1.0758583591091064E-3</v>
      </c>
      <c r="AP19" s="32">
        <f>2*(males!AP18-males!AP19)/(males!AP18+males!AP19)</f>
        <v>8.7891180378552481E-4</v>
      </c>
      <c r="AQ19" s="32">
        <f>2*(males!AQ18-males!AQ19)/(males!AQ18+males!AQ19)</f>
        <v>9.408261694417592E-4</v>
      </c>
      <c r="AR19" s="32">
        <f>2*(males!AR18-males!AR19)/(males!AR18+males!AR19)</f>
        <v>1.042973610702355E-3</v>
      </c>
      <c r="AS19" s="32">
        <f>2*(males!AS18-males!AS19)/(males!AS18+males!AS19)</f>
        <v>9.5977708403209572E-4</v>
      </c>
      <c r="AT19" s="32">
        <f>2*(males!AT18-males!AT19)/(males!AT18+males!AT19)</f>
        <v>9.1804158006302515E-4</v>
      </c>
      <c r="AU19" s="32">
        <f>2*(males!AU18-males!AU19)/(males!AU18+males!AU19)</f>
        <v>9.5893589049570794E-4</v>
      </c>
      <c r="AV19" s="32">
        <f>2*(males!AV18-males!AV19)/(males!AV18+males!AV19)</f>
        <v>8.7595904633823354E-4</v>
      </c>
      <c r="AW19" s="32">
        <f>2*(males!AW18-males!AW19)/(males!AW18+males!AW19)</f>
        <v>9.2732836697474578E-4</v>
      </c>
      <c r="AX19" s="32">
        <f>2*(males!AX18-males!AX19)/(males!AX18+males!AX19)</f>
        <v>7.5279850265284128E-4</v>
      </c>
      <c r="AY19" s="32">
        <f>2*(males!AY18-males!AY19)/(males!AY18+males!AY19)</f>
        <v>1.1143555826119258E-3</v>
      </c>
      <c r="AZ19" s="32">
        <f>2*(males!AZ18-males!AZ19)/(males!AZ18+males!AZ19)</f>
        <v>1.0713807419311639E-3</v>
      </c>
      <c r="BA19" s="32">
        <f>2*(males!BA18-males!BA19)/(males!BA18+males!BA19)</f>
        <v>1.1520974345258913E-3</v>
      </c>
      <c r="BB19" s="32">
        <f>2*(males!BB18-males!BB19)/(males!BB18+males!BB19)</f>
        <v>1.0377760766926796E-3</v>
      </c>
      <c r="BC19" s="32">
        <f>2*(males!BC18-males!BC19)/(males!BC18+males!BC19)</f>
        <v>1.0995843160225877E-3</v>
      </c>
      <c r="BD19" s="32">
        <f>2*(males!BD18-males!BD19)/(males!BD18+males!BD19)</f>
        <v>1.0651699663037579E-3</v>
      </c>
      <c r="BE19" s="32">
        <f>2*(males!BE18-males!BE19)/(males!BE18+males!BE19)</f>
        <v>1.043862701352928E-3</v>
      </c>
      <c r="BF19" s="32">
        <f>2*(males!BF18-males!BF19)/(males!BF18+males!BF19)</f>
        <v>1.2367951672995446E-3</v>
      </c>
      <c r="BG19" s="32">
        <f>2*(males!BG18-males!BG19)/(males!BG18+males!BG19)</f>
        <v>9.3940817285110385E-4</v>
      </c>
      <c r="BH19" s="32">
        <f>2*(males!BH18-males!BH19)/(males!BH18+males!BH19)</f>
        <v>9.074548949034682E-4</v>
      </c>
      <c r="BI19" s="32">
        <f>2*(males!BI18-males!BI19)/(males!BI18+males!BI19)</f>
        <v>7.5365625127306801E-4</v>
      </c>
      <c r="BJ19" s="32">
        <f>2*(males!BJ18-males!BJ19)/(males!BJ18+males!BJ19)</f>
        <v>8.5582418925940647E-4</v>
      </c>
      <c r="BK19" s="32">
        <f>2*(males!BK18-males!BK19)/(males!BK18+males!BK19)</f>
        <v>8.250867105015203E-4</v>
      </c>
      <c r="BL19" s="32">
        <f>2*(males!BL18-males!BL19)/(males!BL18+males!BL19)</f>
        <v>7.2193723213332447E-4</v>
      </c>
      <c r="BM19" s="32">
        <f>2*(males!BM18-males!BM19)/(males!BM18+males!BM19)</f>
        <v>7.5245309878488992E-4</v>
      </c>
      <c r="BN19" s="32">
        <f>2*(males!BN18-males!BN19)/(males!BN18+males!BN19)</f>
        <v>6.7133208560501262E-4</v>
      </c>
      <c r="BO19" s="32">
        <f>2*(males!BO18-males!BO19)/(males!BO18+males!BO19)</f>
        <v>7.2122588083519984E-4</v>
      </c>
      <c r="BP19" s="32">
        <f>2*(males!BP18-males!BP19)/(males!BP18+males!BP19)</f>
        <v>5.7883005245012672E-4</v>
      </c>
      <c r="BQ19" s="32">
        <f>2*(males!BQ18-males!BQ19)/(males!BQ18+males!BQ19)</f>
        <v>7.5067459270831223E-4</v>
      </c>
      <c r="BR19" s="32">
        <f>2*(males!BR18-males!BR19)/(males!BR18+males!BR19)</f>
        <v>7.712525750702753E-4</v>
      </c>
      <c r="BS19" s="32">
        <f>2*(males!BS18-males!BS19)/(males!BS18+males!BS19)</f>
        <v>5.980103486197617E-4</v>
      </c>
      <c r="BT19" s="32">
        <f>2*(males!BT18-males!BT19)/(males!BT18+males!BT19)</f>
        <v>5.4656423648012631E-4</v>
      </c>
      <c r="BU19" s="32">
        <f>2*(males!BU18-males!BU19)/(males!BU18+males!BU19)</f>
        <v>5.8718717097270591E-4</v>
      </c>
      <c r="BV19" s="32">
        <f>2*(males!BV18-males!BV19)/(males!BV18+males!BV19)</f>
        <v>5.35881297237178E-4</v>
      </c>
      <c r="BW19" s="32">
        <f>2*(males!BW18-males!BW19)/(males!BW18+males!BW19)</f>
        <v>5.559121254542055E-4</v>
      </c>
      <c r="BX19" s="32">
        <f>2*(males!BX18-males!BX19)/(males!BX18+males!BX19)</f>
        <v>5.2537458197358987E-4</v>
      </c>
      <c r="BY19" s="32">
        <f>2*(males!BY18-males!BY19)/(males!BY18+males!BY19)</f>
        <v>5.8608946958903002E-4</v>
      </c>
      <c r="BZ19" s="32">
        <f>2*(males!BZ18-males!BZ19)/(males!BZ18+males!BZ19)</f>
        <v>5.6558229727409533E-4</v>
      </c>
      <c r="CA19" s="32">
        <f>2*(males!CA18-males!CA19)/(males!CA18+males!CA19)</f>
        <v>6.5623091251432349E-4</v>
      </c>
      <c r="CB19" s="32">
        <f>2*(males!CB18-males!CB19)/(males!CB18+males!CB19)</f>
        <v>5.7572559100252006E-4</v>
      </c>
      <c r="CC19" s="32">
        <f>2*(males!CC18-males!CC19)/(males!CC18+males!CC19)</f>
        <v>4.6413544683126661E-4</v>
      </c>
      <c r="CD19" s="32">
        <f>2*(males!CD18-males!CD19)/(males!CD18+males!CD19)</f>
        <v>4.6421038822116599E-4</v>
      </c>
      <c r="CE19" s="32">
        <f>2*(males!CE18-males!CE19)/(males!CE18+males!CE19)</f>
        <v>4.6395755796947968E-4</v>
      </c>
      <c r="CF19" s="32">
        <f>2*(males!CF18-males!CF19)/(males!CF18+males!CF19)</f>
        <v>4.4364677650285346E-4</v>
      </c>
      <c r="CG19" s="32">
        <f>2*(males!CG18-males!CG19)/(males!CG18+males!CG19)</f>
        <v>3.0244374546334384E-4</v>
      </c>
      <c r="CH19" s="32">
        <f>2*(males!CH18-males!CH19)/(males!CH18+males!CH19)</f>
        <v>3.0242240345164769E-4</v>
      </c>
      <c r="CI19" s="32">
        <f>2*(males!CI18-males!CI19)/(males!CI18+males!CI19)</f>
        <v>2.6203601987442426E-4</v>
      </c>
      <c r="CJ19" s="32">
        <f>2*(males!CJ18-males!CJ19)/(males!CJ18+males!CJ19)</f>
        <v>3.3237816577612821E-4</v>
      </c>
      <c r="CK19" s="32">
        <f>2*(males!CK18-males!CK19)/(males!CK18+males!CK19)</f>
        <v>3.1225290470746433E-4</v>
      </c>
      <c r="CL19" s="32">
        <f>2*(males!CL18-males!CL19)/(males!CL18+males!CL19)</f>
        <v>3.8274813158477869E-4</v>
      </c>
      <c r="CM19" s="32">
        <f>2*(males!CM18-males!CM19)/(males!CM18+males!CM19)</f>
        <v>4.029049446509332E-4</v>
      </c>
      <c r="CN19" s="32">
        <f>2*(males!CN18-males!CN19)/(males!CN18+males!CN19)</f>
        <v>3.3209719377871259E-4</v>
      </c>
      <c r="CO19" s="12"/>
      <c r="CP19" s="31">
        <v>16</v>
      </c>
      <c r="CQ19" s="32">
        <f>$CN19*EXP('2a)answer'!$C19*('2a) male mx'!CQ$2-$CO$2))</f>
        <v>3.0035072161800072E-4</v>
      </c>
      <c r="CR19" s="32">
        <f>$CN19*EXP('2a)answer'!$C19*('2a) male mx'!CR$2-$CO$2))</f>
        <v>2.94375305033286E-4</v>
      </c>
      <c r="CS19" s="32">
        <f>$CN19*EXP('2a)answer'!$C19*('2a) male mx'!CS$2-$CO$2))</f>
        <v>2.8851876814750635E-4</v>
      </c>
      <c r="CT19" s="32">
        <f>$CN19*EXP('2a)answer'!$C19*('2a) male mx'!CT$2-$CO$2))</f>
        <v>2.8277874587320415E-4</v>
      </c>
      <c r="CU19" s="32">
        <f>$CN19*EXP('2a)answer'!$C19*('2a) male mx'!CU$2-$CO$2))</f>
        <v>2.7715292017585616E-4</v>
      </c>
      <c r="CV19" s="32">
        <f>$CN19*EXP('2a)answer'!$C19*('2a) male mx'!CV$2-$CO$2))</f>
        <v>2.71639019137765E-4</v>
      </c>
      <c r="CW19" s="32">
        <f>$CN19*EXP('2a)answer'!$C19*('2a) male mx'!CW$2-$CO$2))</f>
        <v>2.6623481604057437E-4</v>
      </c>
      <c r="CX19" s="32">
        <f>$CN19*EXP('2a)answer'!$C19*('2a) male mx'!CX$2-$CO$2))</f>
        <v>2.6093812846603729E-4</v>
      </c>
      <c r="CY19" s="32">
        <f>$CN19*EXP('2a)answer'!$C19*('2a) male mx'!CY$2-$CO$2))</f>
        <v>2.5574681741467431E-4</v>
      </c>
      <c r="CZ19" s="32">
        <f>$CN19*EXP('2a)answer'!$C19*('2a) male mx'!CZ$2-$CO$2))</f>
        <v>2.5065878644196609E-4</v>
      </c>
      <c r="DA19" s="32">
        <f>$CN19*EXP('2a)answer'!$C19*('2a) male mx'!DA$2-$CO$2))</f>
        <v>2.4567198081173108E-4</v>
      </c>
      <c r="DB19" s="32">
        <f>$CN19*EXP('2a)answer'!$C19*('2a) male mx'!DB$2-$CO$2))</f>
        <v>2.4078438666634666E-4</v>
      </c>
      <c r="DC19" s="32">
        <f>$CN19*EXP('2a)answer'!$C19*('2a) male mx'!DC$2-$CO$2))</f>
        <v>2.3599403021347834E-4</v>
      </c>
      <c r="DD19" s="32">
        <f>$CN19*EXP('2a)answer'!$C19*('2a) male mx'!DD$2-$CO$2))</f>
        <v>2.3129897692898918E-4</v>
      </c>
      <c r="DE19" s="32">
        <f>$CN19*EXP('2a)answer'!$C19*('2a) male mx'!DE$2-$CO$2))</f>
        <v>2.2669733077570689E-4</v>
      </c>
      <c r="DF19" s="32">
        <f>$CN19*EXP('2a)answer'!$C19*('2a) male mx'!DF$2-$CO$2))</f>
        <v>2.2218723343773357E-4</v>
      </c>
      <c r="DG19" s="32">
        <f>$CN19*EXP('2a)answer'!$C19*('2a) male mx'!DG$2-$CO$2))</f>
        <v>2.1776686356998846E-4</v>
      </c>
      <c r="DH19" s="32">
        <f>$CN19*EXP('2a)answer'!$C19*('2a) male mx'!DH$2-$CO$2))</f>
        <v>2.1343443606268122E-4</v>
      </c>
      <c r="DI19" s="32">
        <f>$CN19*EXP('2a)answer'!$C19*('2a) male mx'!DI$2-$CO$2))</f>
        <v>2.0918820132041798E-4</v>
      </c>
      <c r="DJ19" s="32">
        <f>$CN19*EXP('2a)answer'!$C19*('2a) male mx'!DJ$2-$CO$2))</f>
        <v>2.0502644455565002E-4</v>
      </c>
      <c r="DK19" s="32">
        <f>$CN19*EXP('2a)answer'!$C19*('2a) male mx'!DK$2-$CO$2))</f>
        <v>2.0094748509617822E-4</v>
      </c>
      <c r="DL19" s="32">
        <f>$CN19*EXP('2a)answer'!$C19*('2a) male mx'!DL$2-$CO$2))</f>
        <v>1.969496757064356E-4</v>
      </c>
      <c r="DM19" s="32">
        <f>$CN19*EXP('2a)answer'!$C19*('2a) male mx'!DM$2-$CO$2))</f>
        <v>1.9303140192227205E-4</v>
      </c>
      <c r="DN19" s="32">
        <f>$CN19*EXP('2a)answer'!$C19*('2a) male mx'!DN$2-$CO$2))</f>
        <v>1.8919108139897367E-4</v>
      </c>
      <c r="DO19" s="32">
        <f>$CN19*EXP('2a)answer'!$C19*('2a) male mx'!DO$2-$CO$2))</f>
        <v>1.8542716327225333E-4</v>
      </c>
      <c r="DP19" s="32">
        <f>$CN19*EXP('2a)answer'!$C19*('2a) male mx'!DP$2-$CO$2))</f>
        <v>1.8173812753195359E-4</v>
      </c>
      <c r="DQ19" s="32">
        <f>$CN19*EXP('2a)answer'!$C19*('2a) male mx'!DQ$2-$CO$2))</f>
        <v>1.7812248440821039E-4</v>
      </c>
      <c r="DR19" s="32">
        <f>$CN19*EXP('2a)answer'!$C19*('2a) male mx'!DR$2-$CO$2))</f>
        <v>1.7457877376982842E-4</v>
      </c>
      <c r="DS19" s="32">
        <f>$CN19*EXP('2a)answer'!$C19*('2a) male mx'!DS$2-$CO$2))</f>
        <v>1.711055645346259E-4</v>
      </c>
      <c r="DT19" s="32">
        <f>$CN19*EXP('2a)answer'!$C19*('2a) male mx'!DT$2-$CO$2))</f>
        <v>1.6770145409151016E-4</v>
      </c>
      <c r="DU19" s="32">
        <f>$CN19*EXP('2a)answer'!$C19*('2a) male mx'!DU$2-$CO$2))</f>
        <v>1.6436506773405142E-4</v>
      </c>
      <c r="DV19" s="32">
        <f>$CN19*EXP('2a)answer'!$C19*('2a) male mx'!DV$2-$CO$2))</f>
        <v>1.6109505810532496E-4</v>
      </c>
      <c r="DW19" s="32">
        <f>$CN19*EXP('2a)answer'!$C19*('2a) male mx'!DW$2-$CO$2))</f>
        <v>1.5789010465379829E-4</v>
      </c>
      <c r="DX19" s="32">
        <f>$CN19*EXP('2a)answer'!$C19*('2a) male mx'!DX$2-$CO$2))</f>
        <v>1.547489131000434E-4</v>
      </c>
      <c r="DY19" s="32">
        <f>$CN19*EXP('2a)answer'!$C19*('2a) male mx'!DY$2-$CO$2))</f>
        <v>1.5167021491405857E-4</v>
      </c>
      <c r="DZ19" s="32">
        <f>$CN19*EXP('2a)answer'!$C19*('2a) male mx'!DZ$2-$CO$2))</f>
        <v>1.4865276680298871E-4</v>
      </c>
      <c r="EA19" s="32">
        <f>$CN19*EXP('2a)answer'!$C19*('2a) male mx'!EA$2-$CO$2))</f>
        <v>1.4569535020903746E-4</v>
      </c>
      <c r="EB19" s="32">
        <f>$CN19*EXP('2a)answer'!$C19*('2a) male mx'!EB$2-$CO$2))</f>
        <v>1.4279677081736829E-4</v>
      </c>
      <c r="EC19" s="32">
        <f>$CN19*EXP('2a)answer'!$C19*('2a) male mx'!EC$2-$CO$2))</f>
        <v>1.3995585807379568E-4</v>
      </c>
      <c r="ED19" s="32">
        <f>$CN19*EXP('2a)answer'!$C19*('2a) male mx'!ED$2-$CO$2))</f>
        <v>1.3717146471207181E-4</v>
      </c>
      <c r="EE19" s="32">
        <f>$CN19*EXP('2a)answer'!$C19*('2a) male mx'!EE$2-$CO$2))</f>
        <v>1.3444246629057776E-4</v>
      </c>
      <c r="EF19" s="32">
        <f>$CN19*EXP('2a)answer'!$C19*('2a) male mx'!EF$2-$CO$2))</f>
        <v>1.317677607382322E-4</v>
      </c>
      <c r="EG19" s="32">
        <f>$CN19*EXP('2a)answer'!$C19*('2a) male mx'!EG$2-$CO$2))</f>
        <v>1.2914626790943399E-4</v>
      </c>
      <c r="EH19" s="32">
        <f>$CN19*EXP('2a)answer'!$C19*('2a) male mx'!EH$2-$CO$2))</f>
        <v>1.2657692914785936E-4</v>
      </c>
      <c r="EI19" s="32">
        <f>$CN19*EXP('2a)answer'!$C19*('2a) male mx'!EI$2-$CO$2))</f>
        <v>1.2405870685893697E-4</v>
      </c>
      <c r="EJ19" s="32">
        <f>$CN19*EXP('2a)answer'!$C19*('2a) male mx'!EJ$2-$CO$2))</f>
        <v>1.2159058409082865E-4</v>
      </c>
      <c r="EK19" s="32">
        <f>$CN19*EXP('2a)answer'!$C19*('2a) male mx'!EK$2-$CO$2))</f>
        <v>1.1917156412374644E-4</v>
      </c>
      <c r="EL19" s="32">
        <f>$CN19*EXP('2a)answer'!$C19*('2a) male mx'!EL$2-$CO$2))</f>
        <v>1.1680067006744017E-4</v>
      </c>
      <c r="EM19" s="32">
        <f>$CN19*EXP('2a)answer'!$C19*('2a) male mx'!EM$2-$CO$2))</f>
        <v>1.1447694446669252E-4</v>
      </c>
      <c r="EN19" s="32">
        <f>$CN19*EXP('2a)answer'!$C19*('2a) male mx'!EN$2-$CO$2))</f>
        <v>1.1219944891466336E-4</v>
      </c>
      <c r="EO19" s="32">
        <f>$CN19*EXP('2a)answer'!$C19*('2a) male mx'!EO$2-$CO$2))</f>
        <v>1.0996726367392598E-4</v>
      </c>
    </row>
    <row r="20" spans="1:145" x14ac:dyDescent="0.25">
      <c r="A20" s="31">
        <f>males!A19</f>
        <v>17</v>
      </c>
      <c r="B20" s="32">
        <f>2*(males!B19-males!B20)/(males!B19+males!B20)</f>
        <v>2.507531103030028E-3</v>
      </c>
      <c r="C20" s="32">
        <f>2*(males!C19-males!C20)/(males!C19+males!C20)</f>
        <v>2.1544543899784554E-3</v>
      </c>
      <c r="D20" s="32">
        <f>2*(males!D19-males!D20)/(males!D19+males!D20)</f>
        <v>2.6409140248201159E-3</v>
      </c>
      <c r="E20" s="32">
        <f>2*(males!E19-males!E20)/(males!E19+males!E20)</f>
        <v>2.7483379231689337E-3</v>
      </c>
      <c r="F20" s="32">
        <f>2*(males!F19-males!F20)/(males!F19+males!F20)</f>
        <v>2.2652809777173703E-3</v>
      </c>
      <c r="G20" s="32">
        <f>2*(males!G19-males!G20)/(males!G19+males!G20)</f>
        <v>2.0070857890563923E-3</v>
      </c>
      <c r="H20" s="32">
        <f>2*(males!H19-males!H20)/(males!H19+males!H20)</f>
        <v>1.9622080938312392E-3</v>
      </c>
      <c r="I20" s="32">
        <f>2*(males!I19-males!I20)/(males!I19+males!I20)</f>
        <v>1.9702906732195435E-3</v>
      </c>
      <c r="J20" s="32">
        <f>2*(males!J19-males!J20)/(males!J19+males!J20)</f>
        <v>1.9451382595433346E-3</v>
      </c>
      <c r="K20" s="32">
        <f>2*(males!K19-males!K20)/(males!K19+males!K20)</f>
        <v>1.7845119688203062E-3</v>
      </c>
      <c r="L20" s="32">
        <f>2*(males!L19-males!L20)/(males!L19+males!L20)</f>
        <v>1.7691719081550142E-3</v>
      </c>
      <c r="M20" s="32">
        <f>2*(males!M19-males!M20)/(males!M19+males!M20)</f>
        <v>1.733459009111494E-3</v>
      </c>
      <c r="N20" s="32">
        <f>2*(males!N19-males!N20)/(males!N19+males!N20)</f>
        <v>1.523706605430231E-3</v>
      </c>
      <c r="O20" s="32">
        <f>2*(males!O19-males!O20)/(males!O19+males!O20)</f>
        <v>1.6550702860440554E-3</v>
      </c>
      <c r="P20" s="32">
        <f>2*(males!P19-males!P20)/(males!P19+males!P20)</f>
        <v>1.6030154019452808E-3</v>
      </c>
      <c r="Q20" s="32">
        <f>2*(males!Q19-males!Q20)/(males!Q19+males!Q20)</f>
        <v>1.7031062705769409E-3</v>
      </c>
      <c r="R20" s="32">
        <f>2*(males!R19-males!R20)/(males!R19+males!R20)</f>
        <v>1.7354093571979067E-3</v>
      </c>
      <c r="S20" s="32">
        <f>2*(males!S19-males!S20)/(males!S19+males!S20)</f>
        <v>1.8238230136247134E-3</v>
      </c>
      <c r="T20" s="32">
        <f>2*(males!T19-males!T20)/(males!T19+males!T20)</f>
        <v>1.9944693902853171E-3</v>
      </c>
      <c r="U20" s="32">
        <f>2*(males!U19-males!U20)/(males!U19+males!U20)</f>
        <v>1.722597245997653E-3</v>
      </c>
      <c r="V20" s="32">
        <f>2*(males!V19-males!V20)/(males!V19+males!V20)</f>
        <v>1.3808578579442479E-3</v>
      </c>
      <c r="W20" s="32">
        <f>2*(males!W19-males!W20)/(males!W19+males!W20)</f>
        <v>1.608107451797249E-3</v>
      </c>
      <c r="X20" s="32">
        <f>2*(males!X19-males!X20)/(males!X19+males!X20)</f>
        <v>1.6150392454536645E-3</v>
      </c>
      <c r="Y20" s="32">
        <f>2*(males!Y19-males!Y20)/(males!Y19+males!Y20)</f>
        <v>1.4679601736022467E-3</v>
      </c>
      <c r="Z20" s="32">
        <f>2*(males!Z19-males!Z20)/(males!Z19+males!Z20)</f>
        <v>1.4816539491369367E-3</v>
      </c>
      <c r="AA20" s="32">
        <f>2*(males!AA19-males!AA20)/(males!AA19+males!AA20)</f>
        <v>1.4578337435691574E-3</v>
      </c>
      <c r="AB20" s="32">
        <f>2*(males!AB19-males!AB20)/(males!AB19+males!AB20)</f>
        <v>1.2224037093629802E-3</v>
      </c>
      <c r="AC20" s="32">
        <f>2*(males!AC19-males!AC20)/(males!AC19+males!AC20)</f>
        <v>1.4296376499279926E-3</v>
      </c>
      <c r="AD20" s="32">
        <f>2*(males!AD19-males!AD20)/(males!AD19+males!AD20)</f>
        <v>1.2040056745310922E-3</v>
      </c>
      <c r="AE20" s="32">
        <f>2*(males!AE19-males!AE20)/(males!AE19+males!AE20)</f>
        <v>1.2882076632646114E-3</v>
      </c>
      <c r="AF20" s="32">
        <f>2*(males!AF19-males!AF20)/(males!AF19+males!AF20)</f>
        <v>1.8132366273798731E-3</v>
      </c>
      <c r="AG20" s="32">
        <f>2*(males!AG19-males!AG20)/(males!AG19+males!AG20)</f>
        <v>1.6512342453441464E-3</v>
      </c>
      <c r="AH20" s="32">
        <f>2*(males!AH19-males!AH20)/(males!AH19+males!AH20)</f>
        <v>1.5138780858316673E-3</v>
      </c>
      <c r="AI20" s="32">
        <f>2*(males!AI19-males!AI20)/(males!AI19+males!AI20)</f>
        <v>1.5322315858596913E-3</v>
      </c>
      <c r="AJ20" s="32">
        <f>2*(males!AJ19-males!AJ20)/(males!AJ19+males!AJ20)</f>
        <v>1.4058472833302961E-3</v>
      </c>
      <c r="AK20" s="32">
        <f>2*(males!AK19-males!AK20)/(males!AK19+males!AK20)</f>
        <v>1.4750028565196165E-3</v>
      </c>
      <c r="AL20" s="32">
        <f>2*(males!AL19-males!AL20)/(males!AL19+males!AL20)</f>
        <v>1.3516323559991683E-3</v>
      </c>
      <c r="AM20" s="32">
        <f>2*(males!AM19-males!AM20)/(males!AM19+males!AM20)</f>
        <v>1.4512283611485435E-3</v>
      </c>
      <c r="AN20" s="32">
        <f>2*(males!AN19-males!AN20)/(males!AN19+males!AN20)</f>
        <v>1.412106738656422E-3</v>
      </c>
      <c r="AO20" s="32">
        <f>2*(males!AO19-males!AO20)/(males!AO19+males!AO20)</f>
        <v>1.1184639761394352E-3</v>
      </c>
      <c r="AP20" s="32">
        <f>2*(males!AP19-males!AP20)/(males!AP19+males!AP20)</f>
        <v>1.221418294361809E-3</v>
      </c>
      <c r="AQ20" s="32">
        <f>2*(males!AQ19-males!AQ20)/(males!AQ19+males!AQ20)</f>
        <v>1.3352171280411123E-3</v>
      </c>
      <c r="AR20" s="32">
        <f>2*(males!AR19-males!AR20)/(males!AR19+males!AR20)</f>
        <v>1.1681820296387422E-3</v>
      </c>
      <c r="AS20" s="32">
        <f>2*(males!AS19-males!AS20)/(males!AS19+males!AS20)</f>
        <v>1.1984337710371617E-3</v>
      </c>
      <c r="AT20" s="32">
        <f>2*(males!AT19-males!AT20)/(males!AT19+males!AT20)</f>
        <v>1.466487658783435E-3</v>
      </c>
      <c r="AU20" s="32">
        <f>2*(males!AU19-males!AU20)/(males!AU19+males!AU20)</f>
        <v>1.5279469761103426E-3</v>
      </c>
      <c r="AV20" s="32">
        <f>2*(males!AV19-males!AV20)/(males!AV19+males!AV20)</f>
        <v>1.2586013019301992E-3</v>
      </c>
      <c r="AW20" s="32">
        <f>2*(males!AW19-males!AW20)/(males!AW19+males!AW20)</f>
        <v>1.6094088517486847E-3</v>
      </c>
      <c r="AX20" s="32">
        <f>2*(males!AX19-males!AX20)/(males!AX19+males!AX20)</f>
        <v>1.569291444264343E-3</v>
      </c>
      <c r="AY20" s="32">
        <f>2*(males!AY19-males!AY20)/(males!AY19+males!AY20)</f>
        <v>1.5911392143491828E-3</v>
      </c>
      <c r="AZ20" s="32">
        <f>2*(males!AZ19-males!AZ20)/(males!AZ19+males!AZ20)</f>
        <v>1.75377060680463E-3</v>
      </c>
      <c r="BA20" s="32">
        <f>2*(males!BA19-males!BA20)/(males!BA19+males!BA20)</f>
        <v>1.4007621794211557E-3</v>
      </c>
      <c r="BB20" s="32">
        <f>2*(males!BB19-males!BB20)/(males!BB19+males!BB20)</f>
        <v>1.4299896608661212E-3</v>
      </c>
      <c r="BC20" s="32">
        <f>2*(males!BC19-males!BC20)/(males!BC19+males!BC20)</f>
        <v>1.8009951784786222E-3</v>
      </c>
      <c r="BD20" s="32">
        <f>2*(males!BD19-males!BD20)/(males!BD19+males!BD20)</f>
        <v>1.6819995282196445E-3</v>
      </c>
      <c r="BE20" s="32">
        <f>2*(males!BE19-males!BE20)/(males!BE19+males!BE20)</f>
        <v>1.5678398139086862E-3</v>
      </c>
      <c r="BF20" s="32">
        <f>2*(males!BF19-males!BF20)/(males!BF19+males!BF20)</f>
        <v>1.4431565210716204E-3</v>
      </c>
      <c r="BG20" s="32">
        <f>2*(males!BG19-males!BG20)/(males!BG19+males!BG20)</f>
        <v>1.4926136073199407E-3</v>
      </c>
      <c r="BH20" s="32">
        <f>2*(males!BH19-males!BH20)/(males!BH19+males!BH20)</f>
        <v>1.31676321228979E-3</v>
      </c>
      <c r="BI20" s="32">
        <f>2*(males!BI19-males!BI20)/(males!BI19+males!BI20)</f>
        <v>1.4886111054466854E-3</v>
      </c>
      <c r="BJ20" s="32">
        <f>2*(males!BJ19-males!BJ20)/(males!BJ19+males!BJ20)</f>
        <v>1.2749052745381019E-3</v>
      </c>
      <c r="BK20" s="32">
        <f>2*(males!BK19-males!BK20)/(males!BK19+males!BK20)</f>
        <v>1.0807724464201962E-3</v>
      </c>
      <c r="BL20" s="32">
        <f>2*(males!BL19-males!BL20)/(males!BL19+males!BL20)</f>
        <v>1.2315458954407356E-3</v>
      </c>
      <c r="BM20" s="32">
        <f>2*(males!BM19-males!BM20)/(males!BM19+males!BM20)</f>
        <v>1.1908457549402287E-3</v>
      </c>
      <c r="BN20" s="32">
        <f>2*(males!BN19-males!BN20)/(males!BN19+males!BN20)</f>
        <v>1.1810101709410412E-3</v>
      </c>
      <c r="BO20" s="32">
        <f>2*(males!BO19-males!BO20)/(males!BO19+males!BO20)</f>
        <v>1.0980743030278382E-3</v>
      </c>
      <c r="BP20" s="32">
        <f>2*(males!BP19-males!BP20)/(males!BP19+males!BP20)</f>
        <v>1.0671436629452148E-3</v>
      </c>
      <c r="BQ20" s="32">
        <f>2*(males!BQ19-males!BQ20)/(males!BQ19+males!BQ20)</f>
        <v>1.2896346881267294E-3</v>
      </c>
      <c r="BR20" s="32">
        <f>2*(males!BR19-males!BR20)/(males!BR19+males!BR20)</f>
        <v>1.0868516345943859E-3</v>
      </c>
      <c r="BS20" s="32">
        <f>2*(males!BS19-males!BS20)/(males!BS19+males!BS20)</f>
        <v>9.0276051994948598E-4</v>
      </c>
      <c r="BT20" s="32">
        <f>2*(males!BT19-males!BT20)/(males!BT19+males!BT20)</f>
        <v>8.4067233529659018E-4</v>
      </c>
      <c r="BU20" s="32">
        <f>2*(males!BU19-males!BU20)/(males!BU19+males!BU20)</f>
        <v>8.3074990375458428E-4</v>
      </c>
      <c r="BV20" s="32">
        <f>2*(males!BV19-males!BV20)/(males!BV19+males!BV20)</f>
        <v>7.0820813225281004E-4</v>
      </c>
      <c r="BW20" s="32">
        <f>2*(males!BW19-males!BW20)/(males!BW19+males!BW20)</f>
        <v>8.7998341180694985E-4</v>
      </c>
      <c r="BX20" s="32">
        <f>2*(males!BX19-males!BX20)/(males!BX19+males!BX20)</f>
        <v>7.1778437150901524E-4</v>
      </c>
      <c r="BY20" s="32">
        <f>2*(males!BY19-males!BY20)/(males!BY19+males!BY20)</f>
        <v>8.5954525000126402E-4</v>
      </c>
      <c r="BZ20" s="32">
        <f>2*(males!BZ19-males!BZ20)/(males!BZ19+males!BZ20)</f>
        <v>8.894189466449702E-4</v>
      </c>
      <c r="CA20" s="32">
        <f>2*(males!CA19-males!CA20)/(males!CA19+males!CA20)</f>
        <v>7.1729851236329654E-4</v>
      </c>
      <c r="CB20" s="32">
        <f>2*(males!CB19-males!CB20)/(males!CB19+males!CB20)</f>
        <v>7.3781717294737743E-4</v>
      </c>
      <c r="CC20" s="32">
        <f>2*(males!CC19-males!CC20)/(males!CC19+males!CC20)</f>
        <v>8.2790650714321772E-4</v>
      </c>
      <c r="CD20" s="32">
        <f>2*(males!CD19-males!CD20)/(males!CD19+males!CD20)</f>
        <v>7.0682082092189626E-4</v>
      </c>
      <c r="CE20" s="32">
        <f>2*(males!CE19-males!CE20)/(males!CE19+males!CE20)</f>
        <v>6.7614958043404763E-4</v>
      </c>
      <c r="CF20" s="32">
        <f>2*(males!CF19-males!CF20)/(males!CF19+males!CF20)</f>
        <v>6.557476279590612E-4</v>
      </c>
      <c r="CG20" s="32">
        <f>2*(males!CG19-males!CG20)/(males!CG19+males!CG20)</f>
        <v>4.7401251594749556E-4</v>
      </c>
      <c r="CH20" s="32">
        <f>2*(males!CH19-males!CH20)/(males!CH19+males!CH20)</f>
        <v>5.1432807071506725E-4</v>
      </c>
      <c r="CI20" s="32">
        <f>2*(males!CI19-males!CI20)/(males!CI19+males!CI20)</f>
        <v>5.4444814131453982E-4</v>
      </c>
      <c r="CJ20" s="32">
        <f>2*(males!CJ19-males!CJ20)/(males!CJ19+males!CJ20)</f>
        <v>5.44129946292359E-4</v>
      </c>
      <c r="CK20" s="32">
        <f>2*(males!CK19-males!CK20)/(males!CK19+males!CK20)</f>
        <v>4.9375998226494763E-4</v>
      </c>
      <c r="CL20" s="32">
        <f>2*(males!CL19-males!CL20)/(males!CL19+males!CL20)</f>
        <v>4.9375998226494763E-4</v>
      </c>
      <c r="CM20" s="32">
        <f>2*(males!CM19-males!CM20)/(males!CM19+males!CM20)</f>
        <v>5.4417929700096743E-4</v>
      </c>
      <c r="CN20" s="32">
        <f>2*(males!CN19-males!CN20)/(males!CN19+males!CN20)</f>
        <v>4.4296788482834997E-4</v>
      </c>
      <c r="CO20" s="12"/>
      <c r="CP20" s="31">
        <v>17</v>
      </c>
      <c r="CQ20" s="32">
        <f>$CN20*EXP('2a)answer'!$C20*('2a) male mx'!CQ$2-$CO$2))</f>
        <v>4.0229617449892254E-4</v>
      </c>
      <c r="CR20" s="32">
        <f>$CN20*EXP('2a)answer'!$C20*('2a) male mx'!CR$2-$CO$2))</f>
        <v>3.9462140197925782E-4</v>
      </c>
      <c r="CS20" s="32">
        <f>$CN20*EXP('2a)answer'!$C20*('2a) male mx'!CS$2-$CO$2))</f>
        <v>3.8709304430756427E-4</v>
      </c>
      <c r="CT20" s="32">
        <f>$CN20*EXP('2a)answer'!$C20*('2a) male mx'!CT$2-$CO$2))</f>
        <v>3.7970830826649857E-4</v>
      </c>
      <c r="CU20" s="32">
        <f>$CN20*EXP('2a)answer'!$C20*('2a) male mx'!CU$2-$CO$2))</f>
        <v>3.7246445392609423E-4</v>
      </c>
      <c r="CV20" s="32">
        <f>$CN20*EXP('2a)answer'!$C20*('2a) male mx'!CV$2-$CO$2))</f>
        <v>3.6535879362717541E-4</v>
      </c>
      <c r="CW20" s="32">
        <f>$CN20*EXP('2a)answer'!$C20*('2a) male mx'!CW$2-$CO$2))</f>
        <v>3.5838869098416562E-4</v>
      </c>
      <c r="CX20" s="32">
        <f>$CN20*EXP('2a)answer'!$C20*('2a) male mx'!CX$2-$CO$2))</f>
        <v>3.5155155990691935E-4</v>
      </c>
      <c r="CY20" s="32">
        <f>$CN20*EXP('2a)answer'!$C20*('2a) male mx'!CY$2-$CO$2))</f>
        <v>3.4484486364121542E-4</v>
      </c>
      <c r="CZ20" s="32">
        <f>$CN20*EXP('2a)answer'!$C20*('2a) male mx'!CZ$2-$CO$2))</f>
        <v>3.3826611382755496E-4</v>
      </c>
      <c r="DA20" s="32">
        <f>$CN20*EXP('2a)answer'!$C20*('2a) male mx'!DA$2-$CO$2))</f>
        <v>3.3181286957791463E-4</v>
      </c>
      <c r="DB20" s="32">
        <f>$CN20*EXP('2a)answer'!$C20*('2a) male mx'!DB$2-$CO$2))</f>
        <v>3.2548273657011375E-4</v>
      </c>
      <c r="DC20" s="32">
        <f>$CN20*EXP('2a)answer'!$C20*('2a) male mx'!DC$2-$CO$2))</f>
        <v>3.1927336615945808E-4</v>
      </c>
      <c r="DD20" s="32">
        <f>$CN20*EXP('2a)answer'!$C20*('2a) male mx'!DD$2-$CO$2))</f>
        <v>3.1318245450733147E-4</v>
      </c>
      <c r="DE20" s="32">
        <f>$CN20*EXP('2a)answer'!$C20*('2a) male mx'!DE$2-$CO$2))</f>
        <v>3.0720774172641129E-4</v>
      </c>
      <c r="DF20" s="32">
        <f>$CN20*EXP('2a)answer'!$C20*('2a) male mx'!DF$2-$CO$2))</f>
        <v>3.0134701104219145E-4</v>
      </c>
      <c r="DG20" s="32">
        <f>$CN20*EXP('2a)answer'!$C20*('2a) male mx'!DG$2-$CO$2))</f>
        <v>2.9559808797050094E-4</v>
      </c>
      <c r="DH20" s="32">
        <f>$CN20*EXP('2a)answer'!$C20*('2a) male mx'!DH$2-$CO$2))</f>
        <v>2.8995883951071349E-4</v>
      </c>
      <c r="DI20" s="32">
        <f>$CN20*EXP('2a)answer'!$C20*('2a) male mx'!DI$2-$CO$2))</f>
        <v>2.8442717335434874E-4</v>
      </c>
      <c r="DJ20" s="32">
        <f>$CN20*EXP('2a)answer'!$C20*('2a) male mx'!DJ$2-$CO$2))</f>
        <v>2.7900103710877105E-4</v>
      </c>
      <c r="DK20" s="32">
        <f>$CN20*EXP('2a)answer'!$C20*('2a) male mx'!DK$2-$CO$2))</f>
        <v>2.7367841753569809E-4</v>
      </c>
      <c r="DL20" s="32">
        <f>$CN20*EXP('2a)answer'!$C20*('2a) male mx'!DL$2-$CO$2))</f>
        <v>2.6845733980423704E-4</v>
      </c>
      <c r="DM20" s="32">
        <f>$CN20*EXP('2a)answer'!$C20*('2a) male mx'!DM$2-$CO$2))</f>
        <v>2.6333586675817067E-4</v>
      </c>
      <c r="DN20" s="32">
        <f>$CN20*EXP('2a)answer'!$C20*('2a) male mx'!DN$2-$CO$2))</f>
        <v>2.583120981972218E-4</v>
      </c>
      <c r="DO20" s="32">
        <f>$CN20*EXP('2a)answer'!$C20*('2a) male mx'!DO$2-$CO$2))</f>
        <v>2.5338417017202935E-4</v>
      </c>
      <c r="DP20" s="32">
        <f>$CN20*EXP('2a)answer'!$C20*('2a) male mx'!DP$2-$CO$2))</f>
        <v>2.4855025429257435E-4</v>
      </c>
      <c r="DQ20" s="32">
        <f>$CN20*EXP('2a)answer'!$C20*('2a) male mx'!DQ$2-$CO$2))</f>
        <v>2.4380855704979974E-4</v>
      </c>
      <c r="DR20" s="32">
        <f>$CN20*EXP('2a)answer'!$C20*('2a) male mx'!DR$2-$CO$2))</f>
        <v>2.3915731915017137E-4</v>
      </c>
      <c r="DS20" s="32">
        <f>$CN20*EXP('2a)answer'!$C20*('2a) male mx'!DS$2-$CO$2))</f>
        <v>2.3459481486293429E-4</v>
      </c>
      <c r="DT20" s="32">
        <f>$CN20*EXP('2a)answer'!$C20*('2a) male mx'!DT$2-$CO$2))</f>
        <v>2.3011935137982154E-4</v>
      </c>
      <c r="DU20" s="32">
        <f>$CN20*EXP('2a)answer'!$C20*('2a) male mx'!DU$2-$CO$2))</f>
        <v>2.2572926818697819E-4</v>
      </c>
      <c r="DV20" s="32">
        <f>$CN20*EXP('2a)answer'!$C20*('2a) male mx'!DV$2-$CO$2))</f>
        <v>2.2142293644886697E-4</v>
      </c>
      <c r="DW20" s="32">
        <f>$CN20*EXP('2a)answer'!$C20*('2a) male mx'!DW$2-$CO$2))</f>
        <v>2.1719875840392811E-4</v>
      </c>
      <c r="DX20" s="32">
        <f>$CN20*EXP('2a)answer'!$C20*('2a) male mx'!DX$2-$CO$2))</f>
        <v>2.1305516677176803E-4</v>
      </c>
      <c r="DY20" s="32">
        <f>$CN20*EXP('2a)answer'!$C20*('2a) male mx'!DY$2-$CO$2))</f>
        <v>2.0899062417165706E-4</v>
      </c>
      <c r="DZ20" s="32">
        <f>$CN20*EXP('2a)answer'!$C20*('2a) male mx'!DZ$2-$CO$2))</f>
        <v>2.0500362255212142E-4</v>
      </c>
      <c r="EA20" s="32">
        <f>$CN20*EXP('2a)answer'!$C20*('2a) male mx'!EA$2-$CO$2))</f>
        <v>2.0109268263141645E-4</v>
      </c>
      <c r="EB20" s="32">
        <f>$CN20*EXP('2a)answer'!$C20*('2a) male mx'!EB$2-$CO$2))</f>
        <v>1.9725635334867458E-4</v>
      </c>
      <c r="EC20" s="32">
        <f>$CN20*EXP('2a)answer'!$C20*('2a) male mx'!EC$2-$CO$2))</f>
        <v>1.9349321132552385E-4</v>
      </c>
      <c r="ED20" s="32">
        <f>$CN20*EXP('2a)answer'!$C20*('2a) male mx'!ED$2-$CO$2))</f>
        <v>1.8980186033797729E-4</v>
      </c>
      <c r="EE20" s="32">
        <f>$CN20*EXP('2a)answer'!$C20*('2a) male mx'!EE$2-$CO$2))</f>
        <v>1.8618093079839738E-4</v>
      </c>
      <c r="EF20" s="32">
        <f>$CN20*EXP('2a)answer'!$C20*('2a) male mx'!EF$2-$CO$2))</f>
        <v>1.8262907924734327E-4</v>
      </c>
      <c r="EG20" s="32">
        <f>$CN20*EXP('2a)answer'!$C20*('2a) male mx'!EG$2-$CO$2))</f>
        <v>1.7914498785511222E-4</v>
      </c>
      <c r="EH20" s="32">
        <f>$CN20*EXP('2a)answer'!$C20*('2a) male mx'!EH$2-$CO$2))</f>
        <v>1.757273639327904E-4</v>
      </c>
      <c r="EI20" s="32">
        <f>$CN20*EXP('2a)answer'!$C20*('2a) male mx'!EI$2-$CO$2))</f>
        <v>1.7237493945263145E-4</v>
      </c>
      <c r="EJ20" s="32">
        <f>$CN20*EXP('2a)answer'!$C20*('2a) male mx'!EJ$2-$CO$2))</f>
        <v>1.690864705775851E-4</v>
      </c>
      <c r="EK20" s="32">
        <f>$CN20*EXP('2a)answer'!$C20*('2a) male mx'!EK$2-$CO$2))</f>
        <v>1.6586073719980122E-4</v>
      </c>
      <c r="EL20" s="32">
        <f>$CN20*EXP('2a)answer'!$C20*('2a) male mx'!EL$2-$CO$2))</f>
        <v>1.6269654248793783E-4</v>
      </c>
      <c r="EM20" s="32">
        <f>$CN20*EXP('2a)answer'!$C20*('2a) male mx'!EM$2-$CO$2))</f>
        <v>1.5959271244310545E-4</v>
      </c>
      <c r="EN20" s="32">
        <f>$CN20*EXP('2a)answer'!$C20*('2a) male mx'!EN$2-$CO$2))</f>
        <v>1.5654809546328287E-4</v>
      </c>
      <c r="EO20" s="32">
        <f>$CN20*EXP('2a)answer'!$C20*('2a) male mx'!EO$2-$CO$2))</f>
        <v>1.5356156191604262E-4</v>
      </c>
    </row>
    <row r="21" spans="1:145" x14ac:dyDescent="0.25">
      <c r="A21" s="31">
        <f>males!A20</f>
        <v>18</v>
      </c>
      <c r="B21" s="32">
        <f>2*(males!B20-males!B21)/(males!B20+males!B21)</f>
        <v>2.570781813424941E-3</v>
      </c>
      <c r="C21" s="32">
        <f>2*(males!C20-males!C21)/(males!C20+males!C21)</f>
        <v>1.9363023302397008E-3</v>
      </c>
      <c r="D21" s="32">
        <f>2*(males!D20-males!D21)/(males!D20+males!D21)</f>
        <v>2.5355652290984156E-3</v>
      </c>
      <c r="E21" s="32">
        <f>2*(males!E20-males!E21)/(males!E20+males!E21)</f>
        <v>2.2644245517164448E-3</v>
      </c>
      <c r="F21" s="32">
        <f>2*(males!F20-males!F21)/(males!F20+males!F21)</f>
        <v>2.4367551282619289E-3</v>
      </c>
      <c r="G21" s="32">
        <f>2*(males!G20-males!G21)/(males!G20+males!G21)</f>
        <v>2.3893534853999389E-3</v>
      </c>
      <c r="H21" s="32">
        <f>2*(males!H20-males!H21)/(males!H20+males!H21)</f>
        <v>2.0661386534552282E-3</v>
      </c>
      <c r="I21" s="32">
        <f>2*(males!I20-males!I21)/(males!I20+males!I21)</f>
        <v>2.362820519931445E-3</v>
      </c>
      <c r="J21" s="32">
        <f>2*(males!J20-males!J21)/(males!J20+males!J21)</f>
        <v>2.0376071404841533E-3</v>
      </c>
      <c r="K21" s="32">
        <f>2*(males!K20-males!K21)/(males!K20+males!K21)</f>
        <v>1.8974811759996052E-3</v>
      </c>
      <c r="L21" s="32">
        <f>2*(males!L20-males!L21)/(males!L20+males!L21)</f>
        <v>1.8376056759181233E-3</v>
      </c>
      <c r="M21" s="32">
        <f>2*(males!M20-males!M21)/(males!M20+males!M21)</f>
        <v>2.0080648225033514E-3</v>
      </c>
      <c r="N21" s="32">
        <f>2*(males!N20-males!N21)/(males!N20+males!N21)</f>
        <v>1.8185163937087993E-3</v>
      </c>
      <c r="O21" s="32">
        <f>2*(males!O20-males!O21)/(males!O20+males!O21)</f>
        <v>1.8761521428493516E-3</v>
      </c>
      <c r="P21" s="32">
        <f>2*(males!P20-males!P21)/(males!P20+males!P21)</f>
        <v>2.0834237597117931E-3</v>
      </c>
      <c r="Q21" s="32">
        <f>2*(males!Q20-males!Q21)/(males!Q20+males!Q21)</f>
        <v>1.9996956984806658E-3</v>
      </c>
      <c r="R21" s="32">
        <f>2*(males!R20-males!R21)/(males!R20+males!R21)</f>
        <v>1.9978293853704894E-3</v>
      </c>
      <c r="S21" s="32">
        <f>2*(males!S20-males!S21)/(males!S20+males!S21)</f>
        <v>2.032784049132823E-3</v>
      </c>
      <c r="T21" s="32">
        <f>2*(males!T20-males!T21)/(males!T20+males!T21)</f>
        <v>2.236375127619233E-3</v>
      </c>
      <c r="U21" s="32">
        <f>2*(males!U20-males!U21)/(males!U20+males!U21)</f>
        <v>2.1250316867034501E-3</v>
      </c>
      <c r="V21" s="32">
        <f>2*(males!V20-males!V21)/(males!V20+males!V21)</f>
        <v>1.9017980636237897E-3</v>
      </c>
      <c r="W21" s="32">
        <f>2*(males!W20-males!W21)/(males!W20+males!W21)</f>
        <v>1.653973590473977E-3</v>
      </c>
      <c r="X21" s="32">
        <f>2*(males!X20-males!X21)/(males!X20+males!X21)</f>
        <v>1.4341864765920278E-3</v>
      </c>
      <c r="Y21" s="32">
        <f>2*(males!Y20-males!Y21)/(males!Y20+males!Y21)</f>
        <v>1.1396861070133301E-3</v>
      </c>
      <c r="Z21" s="32">
        <f>2*(males!Z20-males!Z21)/(males!Z20+males!Z21)</f>
        <v>1.7808872634759102E-3</v>
      </c>
      <c r="AA21" s="32">
        <f>2*(males!AA20-males!AA21)/(males!AA20+males!AA21)</f>
        <v>1.650549124997355E-3</v>
      </c>
      <c r="AB21" s="32">
        <f>2*(males!AB20-males!AB21)/(males!AB20+males!AB21)</f>
        <v>1.5301088487777595E-3</v>
      </c>
      <c r="AC21" s="32">
        <f>2*(males!AC20-males!AC21)/(males!AC20+males!AC21)</f>
        <v>1.5370362572114371E-3</v>
      </c>
      <c r="AD21" s="32">
        <f>2*(males!AD20-males!AD21)/(males!AD20+males!AD21)</f>
        <v>1.436231830881081E-3</v>
      </c>
      <c r="AE21" s="32">
        <f>2*(males!AE20-males!AE21)/(males!AE20+males!AE21)</f>
        <v>1.7411917723444204E-3</v>
      </c>
      <c r="AF21" s="32">
        <f>2*(males!AF20-males!AF21)/(males!AF20+males!AF21)</f>
        <v>1.9952114924181963E-3</v>
      </c>
      <c r="AG21" s="32">
        <f>2*(males!AG20-males!AG21)/(males!AG20+males!AG21)</f>
        <v>1.8740021462035753E-3</v>
      </c>
      <c r="AH21" s="32">
        <f>2*(males!AH20-males!AH21)/(males!AH20+males!AH21)</f>
        <v>1.7045484253841771E-3</v>
      </c>
      <c r="AI21" s="32">
        <f>2*(males!AI20-males!AI21)/(males!AI20+males!AI21)</f>
        <v>1.9316609673966953E-3</v>
      </c>
      <c r="AJ21" s="32">
        <f>2*(males!AJ20-males!AJ21)/(males!AJ20+males!AJ21)</f>
        <v>2.0654906583490681E-3</v>
      </c>
      <c r="AK21" s="32">
        <f>2*(males!AK20-males!AK21)/(males!AK20+males!AK21)</f>
        <v>1.3210383153120823E-3</v>
      </c>
      <c r="AL21" s="32">
        <f>2*(males!AL20-males!AL21)/(males!AL20+males!AL21)</f>
        <v>1.9162075752684252E-3</v>
      </c>
      <c r="AM21" s="32">
        <f>2*(males!AM20-males!AM21)/(males!AM20+males!AM21)</f>
        <v>1.754650082281668E-3</v>
      </c>
      <c r="AN21" s="32">
        <f>2*(males!AN20-males!AN21)/(males!AN20+males!AN21)</f>
        <v>2.0698442416205113E-3</v>
      </c>
      <c r="AO21" s="32">
        <f>2*(males!AO20-males!AO21)/(males!AO20+males!AO21)</f>
        <v>1.7008037334716101E-3</v>
      </c>
      <c r="AP21" s="32">
        <f>2*(males!AP20-males!AP21)/(males!AP20+males!AP21)</f>
        <v>1.5029411002565364E-3</v>
      </c>
      <c r="AQ21" s="32">
        <f>2*(males!AQ20-males!AQ21)/(males!AQ20+males!AQ21)</f>
        <v>1.4822108781840325E-3</v>
      </c>
      <c r="AR21" s="32">
        <f>2*(males!AR20-males!AR21)/(males!AR20+males!AR21)</f>
        <v>1.5424350805637653E-3</v>
      </c>
      <c r="AS21" s="32">
        <f>2*(males!AS20-males!AS21)/(males!AS20+males!AS21)</f>
        <v>1.6553722000931146E-3</v>
      </c>
      <c r="AT21" s="32">
        <f>2*(males!AT20-males!AT21)/(males!AT20+males!AT21)</f>
        <v>2.0380610487220736E-3</v>
      </c>
      <c r="AU21" s="32">
        <f>2*(males!AU20-males!AU21)/(males!AU20+males!AU21)</f>
        <v>1.6130700031020578E-3</v>
      </c>
      <c r="AV21" s="32">
        <f>2*(males!AV20-males!AV21)/(males!AV20+males!AV21)</f>
        <v>1.6840495709806232E-3</v>
      </c>
      <c r="AW21" s="32">
        <f>2*(males!AW20-males!AW21)/(males!AW20+males!AW21)</f>
        <v>2.0981803711608727E-3</v>
      </c>
      <c r="AX21" s="32">
        <f>2*(males!AX20-males!AX21)/(males!AX20+males!AX21)</f>
        <v>1.6442010888954382E-3</v>
      </c>
      <c r="AY21" s="32">
        <f>2*(males!AY20-males!AY21)/(males!AY20+males!AY21)</f>
        <v>2.0805622693655318E-3</v>
      </c>
      <c r="AZ21" s="32">
        <f>2*(males!AZ20-males!AZ21)/(males!AZ20+males!AZ21)</f>
        <v>2.0568581749776486E-3</v>
      </c>
      <c r="BA21" s="32">
        <f>2*(males!BA20-males!BA21)/(males!BA20+males!BA21)</f>
        <v>2.0841716449479472E-3</v>
      </c>
      <c r="BB21" s="32">
        <f>2*(males!BB20-males!BB21)/(males!BB20+males!BB21)</f>
        <v>2.1230328451731922E-3</v>
      </c>
      <c r="BC21" s="32">
        <f>2*(males!BC20-males!BC21)/(males!BC20+males!BC21)</f>
        <v>2.1964537069023302E-3</v>
      </c>
      <c r="BD21" s="32">
        <f>2*(males!BD20-males!BD21)/(males!BD20+males!BD21)</f>
        <v>2.1476316965776615E-3</v>
      </c>
      <c r="BE21" s="32">
        <f>2*(males!BE20-males!BE21)/(males!BE20+males!BE21)</f>
        <v>2.1867797358411144E-3</v>
      </c>
      <c r="BF21" s="32">
        <f>2*(males!BF20-males!BF21)/(males!BF20+males!BF21)</f>
        <v>1.9787667054559622E-3</v>
      </c>
      <c r="BG21" s="32">
        <f>2*(males!BG20-males!BG21)/(males!BG20+males!BG21)</f>
        <v>2.0175434104676708E-3</v>
      </c>
      <c r="BH21" s="32">
        <f>2*(males!BH20-males!BH21)/(males!BH20+males!BH21)</f>
        <v>1.7788500858755213E-3</v>
      </c>
      <c r="BI21" s="32">
        <f>2*(males!BI20-males!BI21)/(males!BI20+males!BI21)</f>
        <v>1.6236833102715839E-3</v>
      </c>
      <c r="BJ21" s="32">
        <f>2*(males!BJ20-males!BJ21)/(males!BJ20+males!BJ21)</f>
        <v>1.828499047443932E-3</v>
      </c>
      <c r="BK21" s="32">
        <f>2*(males!BK20-males!BK21)/(males!BK20+males!BK21)</f>
        <v>1.6846619189830768E-3</v>
      </c>
      <c r="BL21" s="32">
        <f>2*(males!BL20-males!BL21)/(males!BL20+males!BL21)</f>
        <v>1.4064267587978109E-3</v>
      </c>
      <c r="BM21" s="32">
        <f>2*(males!BM20-males!BM21)/(males!BM20+males!BM21)</f>
        <v>1.314629585280225E-3</v>
      </c>
      <c r="BN21" s="32">
        <f>2*(males!BN20-males!BN21)/(males!BN20+males!BN21)</f>
        <v>1.6618832297630032E-3</v>
      </c>
      <c r="BO21" s="32">
        <f>2*(males!BO20-males!BO21)/(males!BO20+males!BO21)</f>
        <v>1.557672043859158E-3</v>
      </c>
      <c r="BP21" s="32">
        <f>2*(males!BP20-males!BP21)/(males!BP20+males!BP21)</f>
        <v>1.5264689719740297E-3</v>
      </c>
      <c r="BQ21" s="32">
        <f>2*(males!BQ20-males!BQ21)/(males!BQ20+males!BQ21)</f>
        <v>1.3319979460795031E-3</v>
      </c>
      <c r="BR21" s="32">
        <f>2*(males!BR20-males!BR21)/(males!BR20+males!BR21)</f>
        <v>1.3627719187625218E-3</v>
      </c>
      <c r="BS21" s="32">
        <f>2*(males!BS20-males!BS21)/(males!BS20+males!BS21)</f>
        <v>1.2896215925303493E-3</v>
      </c>
      <c r="BT21" s="32">
        <f>2*(males!BT20-males!BT21)/(males!BT20+males!BT21)</f>
        <v>1.1761008202289341E-3</v>
      </c>
      <c r="BU21" s="32">
        <f>2*(males!BU20-males!BU21)/(males!BU20+males!BU21)</f>
        <v>9.7346299319589925E-4</v>
      </c>
      <c r="BV21" s="32">
        <f>2*(males!BV20-males!BV21)/(males!BV20+males!BV21)</f>
        <v>1.103780702065285E-3</v>
      </c>
      <c r="BW21" s="32">
        <f>2*(males!BW20-males!BW21)/(males!BW20+males!BW21)</f>
        <v>9.8204477921709781E-4</v>
      </c>
      <c r="BX21" s="32">
        <f>2*(males!BX20-males!BX21)/(males!BX20+males!BX21)</f>
        <v>1.0523333468247865E-3</v>
      </c>
      <c r="BY21" s="32">
        <f>2*(males!BY20-males!BY21)/(males!BY20+males!BY21)</f>
        <v>1.2147347323028335E-3</v>
      </c>
      <c r="BZ21" s="32">
        <f>2*(males!BZ20-males!BZ21)/(males!BZ20+males!BZ21)</f>
        <v>1.0926418663941807E-3</v>
      </c>
      <c r="CA21" s="32">
        <f>2*(males!CA20-males!CA21)/(males!CA20+males!CA21)</f>
        <v>1.0920894299899892E-3</v>
      </c>
      <c r="CB21" s="32">
        <f>2*(males!CB20-males!CB21)/(males!CB20+males!CB21)</f>
        <v>1.112808424971421E-3</v>
      </c>
      <c r="CC21" s="32">
        <f>2*(males!CC20-males!CC21)/(males!CC20+males!CC21)</f>
        <v>1.1217956815919392E-3</v>
      </c>
      <c r="CD21" s="32">
        <f>2*(males!CD20-males!CD21)/(males!CD20+males!CD21)</f>
        <v>8.9939417212787562E-4</v>
      </c>
      <c r="CE21" s="32">
        <f>2*(males!CE20-males!CE21)/(males!CE20+males!CE21)</f>
        <v>7.8773556323092774E-4</v>
      </c>
      <c r="CF21" s="32">
        <f>2*(males!CF20-males!CF21)/(males!CF20+males!CF21)</f>
        <v>8.5816544420157801E-4</v>
      </c>
      <c r="CG21" s="32">
        <f>2*(males!CG20-males!CG21)/(males!CG20+males!CG21)</f>
        <v>6.7610864157664503E-4</v>
      </c>
      <c r="CH21" s="32">
        <f>2*(males!CH20-males!CH21)/(males!CH20+males!CH21)</f>
        <v>6.6599394550958624E-4</v>
      </c>
      <c r="CI21" s="32">
        <f>2*(males!CI20-males!CI21)/(males!CI20+males!CI21)</f>
        <v>8.3741531259301115E-4</v>
      </c>
      <c r="CJ21" s="32">
        <f>2*(males!CJ20-males!CJ21)/(males!CJ20+males!CJ21)</f>
        <v>6.9570828649065581E-4</v>
      </c>
      <c r="CK21" s="32">
        <f>2*(males!CK20-males!CK21)/(males!CK20+males!CK21)</f>
        <v>6.1502165178683955E-4</v>
      </c>
      <c r="CL21" s="32">
        <f>2*(males!CL20-males!CL21)/(males!CL20+males!CL21)</f>
        <v>5.6459580989252521E-4</v>
      </c>
      <c r="CM21" s="32">
        <f>2*(males!CM20-males!CM21)/(males!CM20+males!CM21)</f>
        <v>6.6551042633001254E-4</v>
      </c>
      <c r="CN21" s="32">
        <f>2*(males!CN20-males!CN21)/(males!CN20+males!CN21)</f>
        <v>5.1368569486062504E-4</v>
      </c>
      <c r="CO21" s="12"/>
      <c r="CP21" s="31">
        <v>18</v>
      </c>
      <c r="CQ21" s="32">
        <f>$CN21*EXP('2a)answer'!$C21*('2a) male mx'!CQ$2-$CO$2))</f>
        <v>4.6972503549020322E-4</v>
      </c>
      <c r="CR21" s="32">
        <f>$CN21*EXP('2a)answer'!$C21*('2a) male mx'!CR$2-$CO$2))</f>
        <v>4.6139507571532005E-4</v>
      </c>
      <c r="CS21" s="32">
        <f>$CN21*EXP('2a)answer'!$C21*('2a) male mx'!CS$2-$CO$2))</f>
        <v>4.5321283689335294E-4</v>
      </c>
      <c r="CT21" s="32">
        <f>$CN21*EXP('2a)answer'!$C21*('2a) male mx'!CT$2-$CO$2))</f>
        <v>4.451756993862101E-4</v>
      </c>
      <c r="CU21" s="32">
        <f>$CN21*EXP('2a)answer'!$C21*('2a) male mx'!CU$2-$CO$2))</f>
        <v>4.3728109001165837E-4</v>
      </c>
      <c r="CV21" s="32">
        <f>$CN21*EXP('2a)answer'!$C21*('2a) male mx'!CV$2-$CO$2))</f>
        <v>4.2952648121948945E-4</v>
      </c>
      <c r="CW21" s="32">
        <f>$CN21*EXP('2a)answer'!$C21*('2a) male mx'!CW$2-$CO$2))</f>
        <v>4.2190939028229567E-4</v>
      </c>
      <c r="CX21" s="32">
        <f>$CN21*EXP('2a)answer'!$C21*('2a) male mx'!CX$2-$CO$2))</f>
        <v>4.1442737850059597E-4</v>
      </c>
      <c r="CY21" s="32">
        <f>$CN21*EXP('2a)answer'!$C21*('2a) male mx'!CY$2-$CO$2))</f>
        <v>4.070780504220583E-4</v>
      </c>
      <c r="CZ21" s="32">
        <f>$CN21*EXP('2a)answer'!$C21*('2a) male mx'!CZ$2-$CO$2))</f>
        <v>3.9985905307456793E-4</v>
      </c>
      <c r="DA21" s="32">
        <f>$CN21*EXP('2a)answer'!$C21*('2a) male mx'!DA$2-$CO$2))</f>
        <v>3.9276807521289612E-4</v>
      </c>
      <c r="DB21" s="32">
        <f>$CN21*EXP('2a)answer'!$C21*('2a) male mx'!DB$2-$CO$2))</f>
        <v>3.8580284657872865E-4</v>
      </c>
      <c r="DC21" s="32">
        <f>$CN21*EXP('2a)answer'!$C21*('2a) male mx'!DC$2-$CO$2))</f>
        <v>3.7896113717381607E-4</v>
      </c>
      <c r="DD21" s="32">
        <f>$CN21*EXP('2a)answer'!$C21*('2a) male mx'!DD$2-$CO$2))</f>
        <v>3.7224075654601418E-4</v>
      </c>
      <c r="DE21" s="32">
        <f>$CN21*EXP('2a)answer'!$C21*('2a) male mx'!DE$2-$CO$2))</f>
        <v>3.6563955308798596E-4</v>
      </c>
      <c r="DF21" s="32">
        <f>$CN21*EXP('2a)answer'!$C21*('2a) male mx'!DF$2-$CO$2))</f>
        <v>3.5915541334833885E-4</v>
      </c>
      <c r="DG21" s="32">
        <f>$CN21*EXP('2a)answer'!$C21*('2a) male mx'!DG$2-$CO$2))</f>
        <v>3.5278626135497955E-4</v>
      </c>
      <c r="DH21" s="32">
        <f>$CN21*EXP('2a)answer'!$C21*('2a) male mx'!DH$2-$CO$2))</f>
        <v>3.4653005795046735E-4</v>
      </c>
      <c r="DI21" s="32">
        <f>$CN21*EXP('2a)answer'!$C21*('2a) male mx'!DI$2-$CO$2))</f>
        <v>3.4038480013915464E-4</v>
      </c>
      <c r="DJ21" s="32">
        <f>$CN21*EXP('2a)answer'!$C21*('2a) male mx'!DJ$2-$CO$2))</f>
        <v>3.343485204459043E-4</v>
      </c>
      <c r="DK21" s="32">
        <f>$CN21*EXP('2a)answer'!$C21*('2a) male mx'!DK$2-$CO$2))</f>
        <v>3.284192862861803E-4</v>
      </c>
      <c r="DL21" s="32">
        <f>$CN21*EXP('2a)answer'!$C21*('2a) male mx'!DL$2-$CO$2))</f>
        <v>3.225951993473082E-4</v>
      </c>
      <c r="DM21" s="32">
        <f>$CN21*EXP('2a)answer'!$C21*('2a) male mx'!DM$2-$CO$2))</f>
        <v>3.1687439498070865E-4</v>
      </c>
      <c r="DN21" s="32">
        <f>$CN21*EXP('2a)answer'!$C21*('2a) male mx'!DN$2-$CO$2))</f>
        <v>3.112550416049084E-4</v>
      </c>
      <c r="DO21" s="32">
        <f>$CN21*EXP('2a)answer'!$C21*('2a) male mx'!DO$2-$CO$2))</f>
        <v>3.0573534011913876E-4</v>
      </c>
      <c r="DP21" s="32">
        <f>$CN21*EXP('2a)answer'!$C21*('2a) male mx'!DP$2-$CO$2))</f>
        <v>3.0031352332733234E-4</v>
      </c>
      <c r="DQ21" s="32">
        <f>$CN21*EXP('2a)answer'!$C21*('2a) male mx'!DQ$2-$CO$2))</f>
        <v>2.9498785537233511E-4</v>
      </c>
      <c r="DR21" s="32">
        <f>$CN21*EXP('2a)answer'!$C21*('2a) male mx'!DR$2-$CO$2))</f>
        <v>2.8975663118015156E-4</v>
      </c>
      <c r="DS21" s="32">
        <f>$CN21*EXP('2a)answer'!$C21*('2a) male mx'!DS$2-$CO$2))</f>
        <v>2.8461817591404585E-4</v>
      </c>
      <c r="DT21" s="32">
        <f>$CN21*EXP('2a)answer'!$C21*('2a) male mx'!DT$2-$CO$2))</f>
        <v>2.7957084443832328E-4</v>
      </c>
      <c r="DU21" s="32">
        <f>$CN21*EXP('2a)answer'!$C21*('2a) male mx'!DU$2-$CO$2))</f>
        <v>2.7461302079162108E-4</v>
      </c>
      <c r="DV21" s="32">
        <f>$CN21*EXP('2a)answer'!$C21*('2a) male mx'!DV$2-$CO$2))</f>
        <v>2.6974311766954004E-4</v>
      </c>
      <c r="DW21" s="32">
        <f>$CN21*EXP('2a)answer'!$C21*('2a) male mx'!DW$2-$CO$2))</f>
        <v>2.6495957591645054E-4</v>
      </c>
      <c r="DX21" s="32">
        <f>$CN21*EXP('2a)answer'!$C21*('2a) male mx'!DX$2-$CO$2))</f>
        <v>2.6026086402631079E-4</v>
      </c>
      <c r="DY21" s="32">
        <f>$CN21*EXP('2a)answer'!$C21*('2a) male mx'!DY$2-$CO$2))</f>
        <v>2.556454776523377E-4</v>
      </c>
      <c r="DZ21" s="32">
        <f>$CN21*EXP('2a)answer'!$C21*('2a) male mx'!DZ$2-$CO$2))</f>
        <v>2.5111193912537283E-4</v>
      </c>
      <c r="EA21" s="32">
        <f>$CN21*EXP('2a)answer'!$C21*('2a) male mx'!EA$2-$CO$2))</f>
        <v>2.4665879698078965E-4</v>
      </c>
      <c r="EB21" s="32">
        <f>$CN21*EXP('2a)answer'!$C21*('2a) male mx'!EB$2-$CO$2))</f>
        <v>2.4228462549379017E-4</v>
      </c>
      <c r="EC21" s="32">
        <f>$CN21*EXP('2a)answer'!$C21*('2a) male mx'!EC$2-$CO$2))</f>
        <v>2.3798802422294308E-4</v>
      </c>
      <c r="ED21" s="32">
        <f>$CN21*EXP('2a)answer'!$C21*('2a) male mx'!ED$2-$CO$2))</f>
        <v>2.3376761756181596E-4</v>
      </c>
      <c r="EE21" s="32">
        <f>$CN21*EXP('2a)answer'!$C21*('2a) male mx'!EE$2-$CO$2))</f>
        <v>2.296220542985591E-4</v>
      </c>
      <c r="EF21" s="32">
        <f>$CN21*EXP('2a)answer'!$C21*('2a) male mx'!EF$2-$CO$2))</f>
        <v>2.2555000718329962E-4</v>
      </c>
      <c r="EG21" s="32">
        <f>$CN21*EXP('2a)answer'!$C21*('2a) male mx'!EG$2-$CO$2))</f>
        <v>2.2155017250320691E-4</v>
      </c>
      <c r="EH21" s="32">
        <f>$CN21*EXP('2a)answer'!$C21*('2a) male mx'!EH$2-$CO$2))</f>
        <v>2.1762126966509403E-4</v>
      </c>
      <c r="EI21" s="32">
        <f>$CN21*EXP('2a)answer'!$C21*('2a) male mx'!EI$2-$CO$2))</f>
        <v>2.1376204078542096E-4</v>
      </c>
      <c r="EJ21" s="32">
        <f>$CN21*EXP('2a)answer'!$C21*('2a) male mx'!EJ$2-$CO$2))</f>
        <v>2.0997125028756892E-4</v>
      </c>
      <c r="EK21" s="32">
        <f>$CN21*EXP('2a)answer'!$C21*('2a) male mx'!EK$2-$CO$2))</f>
        <v>2.0624768450625585E-4</v>
      </c>
      <c r="EL21" s="32">
        <f>$CN21*EXP('2a)answer'!$C21*('2a) male mx'!EL$2-$CO$2))</f>
        <v>2.0259015129896795E-4</v>
      </c>
      <c r="EM21" s="32">
        <f>$CN21*EXP('2a)answer'!$C21*('2a) male mx'!EM$2-$CO$2))</f>
        <v>1.9899747966428119E-4</v>
      </c>
      <c r="EN21" s="32">
        <f>$CN21*EXP('2a)answer'!$C21*('2a) male mx'!EN$2-$CO$2))</f>
        <v>1.9546851936695173E-4</v>
      </c>
      <c r="EO21" s="32">
        <f>$CN21*EXP('2a)answer'!$C21*('2a) male mx'!EO$2-$CO$2))</f>
        <v>1.9200214056965502E-4</v>
      </c>
    </row>
    <row r="22" spans="1:145" x14ac:dyDescent="0.25">
      <c r="A22" s="31">
        <f>males!A21</f>
        <v>19</v>
      </c>
      <c r="B22" s="32">
        <f>2*(males!B21-males!B22)/(males!B21+males!B22)</f>
        <v>2.4175523422889202E-3</v>
      </c>
      <c r="C22" s="32">
        <f>2*(males!C21-males!C22)/(males!C21+males!C22)</f>
        <v>3.3137520710950445E-3</v>
      </c>
      <c r="D22" s="32">
        <f>2*(males!D21-males!D22)/(males!D21+males!D22)</f>
        <v>2.6884290687799145E-3</v>
      </c>
      <c r="E22" s="32">
        <f>2*(males!E21-males!E22)/(males!E21+males!E22)</f>
        <v>2.6054042569845521E-3</v>
      </c>
      <c r="F22" s="32">
        <f>2*(males!F21-males!F22)/(males!F21+males!F22)</f>
        <v>2.6205916318735008E-3</v>
      </c>
      <c r="G22" s="32">
        <f>2*(males!G21-males!G22)/(males!G21+males!G22)</f>
        <v>2.9305743591457878E-3</v>
      </c>
      <c r="H22" s="32">
        <f>2*(males!H21-males!H22)/(males!H21+males!H22)</f>
        <v>2.5273752595569858E-3</v>
      </c>
      <c r="I22" s="32">
        <f>2*(males!I21-males!I22)/(males!I21+males!I22)</f>
        <v>2.546552423950937E-3</v>
      </c>
      <c r="J22" s="32">
        <f>2*(males!J21-males!J22)/(males!J21+males!J22)</f>
        <v>2.7973891035033968E-3</v>
      </c>
      <c r="K22" s="32">
        <f>2*(males!K21-males!K22)/(males!K21+males!K22)</f>
        <v>2.4622148942017039E-3</v>
      </c>
      <c r="L22" s="32">
        <f>2*(males!L21-males!L22)/(males!L21+males!L22)</f>
        <v>2.3317642956764296E-3</v>
      </c>
      <c r="M22" s="32">
        <f>2*(males!M21-males!M22)/(males!M21+males!M22)</f>
        <v>2.0012181327764725E-3</v>
      </c>
      <c r="N22" s="32">
        <f>2*(males!N21-males!N22)/(males!N21+males!N22)</f>
        <v>2.125790392728929E-3</v>
      </c>
      <c r="O22" s="32">
        <f>2*(males!O21-males!O22)/(males!O21+males!O22)</f>
        <v>2.4267599475295146E-3</v>
      </c>
      <c r="P22" s="32">
        <f>2*(males!P21-males!P22)/(males!P21+males!P22)</f>
        <v>2.316388174457742E-3</v>
      </c>
      <c r="Q22" s="32">
        <f>2*(males!Q21-males!Q22)/(males!Q21+males!Q22)</f>
        <v>2.5706940874035988E-3</v>
      </c>
      <c r="R22" s="32">
        <f>2*(males!R21-males!R22)/(males!R21+males!R22)</f>
        <v>2.2076488539705215E-3</v>
      </c>
      <c r="S22" s="32">
        <f>2*(males!S21-males!S22)/(males!S21+males!S22)</f>
        <v>2.0369246771257694E-3</v>
      </c>
      <c r="T22" s="32">
        <f>2*(males!T21-males!T22)/(males!T21+males!T22)</f>
        <v>2.5232698545058778E-3</v>
      </c>
      <c r="U22" s="32">
        <f>2*(males!U21-males!U22)/(males!U21+males!U22)</f>
        <v>2.1512001859328805E-3</v>
      </c>
      <c r="V22" s="32">
        <f>2*(males!V21-males!V22)/(males!V21+males!V22)</f>
        <v>2.0679836077110887E-3</v>
      </c>
      <c r="W22" s="32">
        <f>2*(males!W21-males!W22)/(males!W21+males!W22)</f>
        <v>1.2883179871926035E-3</v>
      </c>
      <c r="X22" s="32">
        <f>2*(males!X21-males!X22)/(males!X21+males!X22)</f>
        <v>1.0904948795327067E-3</v>
      </c>
      <c r="Y22" s="32">
        <f>2*(males!Y21-males!Y22)/(males!Y21+males!Y22)</f>
        <v>1.2370166570691236E-3</v>
      </c>
      <c r="Z22" s="32">
        <f>2*(males!Z21-males!Z22)/(males!Z21+males!Z22)</f>
        <v>1.0296966641012712E-3</v>
      </c>
      <c r="AA22" s="32">
        <f>2*(males!AA21-males!AA22)/(males!AA21+males!AA22)</f>
        <v>1.8017827050057762E-3</v>
      </c>
      <c r="AB22" s="32">
        <f>2*(males!AB21-males!AB22)/(males!AB21+males!AB22)</f>
        <v>1.5218769816106531E-3</v>
      </c>
      <c r="AC22" s="32">
        <f>2*(males!AC21-males!AC22)/(males!AC21+males!AC22)</f>
        <v>1.6554807484460098E-3</v>
      </c>
      <c r="AD22" s="32">
        <f>2*(males!AD21-males!AD22)/(males!AD21+males!AD22)</f>
        <v>1.7009838406535137E-3</v>
      </c>
      <c r="AE22" s="32">
        <f>2*(males!AE21-males!AE22)/(males!AE21+males!AE22)</f>
        <v>1.8914715648774747E-3</v>
      </c>
      <c r="AF22" s="32">
        <f>2*(males!AF21-males!AF22)/(males!AF21+males!AF22)</f>
        <v>2.0834648652061369E-3</v>
      </c>
      <c r="AG22" s="32">
        <f>2*(males!AG21-males!AG22)/(males!AG21+males!AG22)</f>
        <v>2.1295232700245998E-3</v>
      </c>
      <c r="AH22" s="32">
        <f>2*(males!AH21-males!AH22)/(males!AH21+males!AH22)</f>
        <v>2.1793568801668048E-3</v>
      </c>
      <c r="AI22" s="32">
        <f>2*(males!AI21-males!AI22)/(males!AI21+males!AI22)</f>
        <v>1.7992761051948867E-3</v>
      </c>
      <c r="AJ22" s="32">
        <f>2*(males!AJ21-males!AJ22)/(males!AJ21+males!AJ22)</f>
        <v>1.965129405861939E-3</v>
      </c>
      <c r="AK22" s="32">
        <f>2*(males!AK21-males!AK22)/(males!AK21+males!AK22)</f>
        <v>1.6876406367197267E-3</v>
      </c>
      <c r="AL22" s="32">
        <f>2*(males!AL21-males!AL22)/(males!AL21+males!AL22)</f>
        <v>1.9094423489271126E-3</v>
      </c>
      <c r="AM22" s="32">
        <f>2*(males!AM21-males!AM22)/(males!AM21+males!AM22)</f>
        <v>1.7785543785200555E-3</v>
      </c>
      <c r="AN22" s="32">
        <f>2*(males!AN21-males!AN22)/(males!AN21+males!AN22)</f>
        <v>1.9489418913074064E-3</v>
      </c>
      <c r="AO22" s="32">
        <f>2*(males!AO21-males!AO22)/(males!AO21+males!AO22)</f>
        <v>1.91166845019792E-3</v>
      </c>
      <c r="AP22" s="32">
        <f>2*(males!AP21-males!AP22)/(males!AP21+males!AP22)</f>
        <v>1.8792601321711683E-3</v>
      </c>
      <c r="AQ22" s="32">
        <f>2*(males!AQ21-males!AQ22)/(males!AQ21+males!AQ22)</f>
        <v>1.5363534443383299E-3</v>
      </c>
      <c r="AR22" s="32">
        <f>2*(males!AR21-males!AR22)/(males!AR21+males!AR22)</f>
        <v>1.5655699037330029E-3</v>
      </c>
      <c r="AS22" s="32">
        <f>2*(males!AS21-males!AS22)/(males!AS21+males!AS22)</f>
        <v>1.7099774593880353E-3</v>
      </c>
      <c r="AT22" s="32">
        <f>2*(males!AT21-males!AT22)/(males!AT21+males!AT22)</f>
        <v>1.7932013827344766E-3</v>
      </c>
      <c r="AU22" s="32">
        <f>2*(males!AU21-males!AU22)/(males!AU21+males!AU22)</f>
        <v>2.1651860868664372E-3</v>
      </c>
      <c r="AV22" s="32">
        <f>2*(males!AV21-males!AV22)/(males!AV21+males!AV22)</f>
        <v>2.008032128514056E-3</v>
      </c>
      <c r="AW22" s="32">
        <f>2*(males!AW21-males!AW22)/(males!AW21+males!AW22)</f>
        <v>1.9781779013707426E-3</v>
      </c>
      <c r="AX22" s="32">
        <f>2*(males!AX21-males!AX22)/(males!AX21+males!AX22)</f>
        <v>2.0823944428040838E-3</v>
      </c>
      <c r="AY22" s="32">
        <f>2*(males!AY21-males!AY22)/(males!AY21+males!AY22)</f>
        <v>1.9914533460565075E-3</v>
      </c>
      <c r="AZ22" s="32">
        <f>2*(males!AZ21-males!AZ22)/(males!AZ21+males!AZ22)</f>
        <v>2.3410712990873965E-3</v>
      </c>
      <c r="BA22" s="32">
        <f>2*(males!BA21-males!BA22)/(males!BA21+males!BA22)</f>
        <v>2.1506265767815046E-3</v>
      </c>
      <c r="BB22" s="32">
        <f>2*(males!BB21-males!BB22)/(males!BB21+males!BB22)</f>
        <v>2.2826451829472977E-3</v>
      </c>
      <c r="BC22" s="32">
        <f>2*(males!BC21-males!BC22)/(males!BC21+males!BC22)</f>
        <v>2.2530203908680329E-3</v>
      </c>
      <c r="BD22" s="32">
        <f>2*(males!BD21-males!BD22)/(males!BD21+males!BD22)</f>
        <v>2.3172106962445738E-3</v>
      </c>
      <c r="BE22" s="32">
        <f>2*(males!BE21-males!BE22)/(males!BE21+males!BE22)</f>
        <v>2.170971741355983E-3</v>
      </c>
      <c r="BF22" s="32">
        <f>2*(males!BF21-males!BF22)/(males!BF21+males!BF22)</f>
        <v>2.0443910231714773E-3</v>
      </c>
      <c r="BG22" s="32">
        <f>2*(males!BG21-males!BG22)/(males!BG21+males!BG22)</f>
        <v>2.0421671601048791E-3</v>
      </c>
      <c r="BH22" s="32">
        <f>2*(males!BH21-males!BH22)/(males!BH21+males!BH22)</f>
        <v>1.8742798617334528E-3</v>
      </c>
      <c r="BI22" s="32">
        <f>2*(males!BI21-males!BI22)/(males!BI21+males!BI22)</f>
        <v>1.9539541997227634E-3</v>
      </c>
      <c r="BJ22" s="32">
        <f>2*(males!BJ21-males!BJ22)/(males!BJ21+males!BJ22)</f>
        <v>1.6577299332814865E-3</v>
      </c>
      <c r="BK22" s="32">
        <f>2*(males!BK21-males!BK22)/(males!BK21+males!BK22)</f>
        <v>1.8820063824564275E-3</v>
      </c>
      <c r="BL22" s="32">
        <f>2*(males!BL21-males!BL22)/(males!BL21+males!BL22)</f>
        <v>1.4594740790259287E-3</v>
      </c>
      <c r="BM22" s="32">
        <f>2*(males!BM21-males!BM22)/(males!BM21+males!BM22)</f>
        <v>1.5001760410660436E-3</v>
      </c>
      <c r="BN22" s="32">
        <f>2*(males!BN21-males!BN22)/(males!BN21+males!BN22)</f>
        <v>1.5420042992305297E-3</v>
      </c>
      <c r="BO22" s="32">
        <f>2*(males!BO21-males!BO22)/(males!BO21+males!BO22)</f>
        <v>1.5907167402543108E-3</v>
      </c>
      <c r="BP22" s="32">
        <f>2*(males!BP21-males!BP22)/(males!BP21+males!BP22)</f>
        <v>1.5390025021530748E-3</v>
      </c>
      <c r="BQ22" s="32">
        <f>2*(males!BQ21-males!BQ22)/(males!BQ21+males!BQ22)</f>
        <v>1.6700440932373398E-3</v>
      </c>
      <c r="BR22" s="32">
        <f>2*(males!BR21-males!BR22)/(males!BR21+males!BR22)</f>
        <v>1.5175047740292808E-3</v>
      </c>
      <c r="BS22" s="32">
        <f>2*(males!BS21-males!BS22)/(males!BS21+males!BS22)</f>
        <v>1.220070154033857E-3</v>
      </c>
      <c r="BT22" s="32">
        <f>2*(males!BT21-males!BT22)/(males!BT21+males!BT22)</f>
        <v>1.1470159820943699E-3</v>
      </c>
      <c r="BU22" s="32">
        <f>2*(males!BU21-males!BU22)/(males!BU21+males!BU22)</f>
        <v>1.0556553691241106E-3</v>
      </c>
      <c r="BV22" s="32">
        <f>2*(males!BV21-males!BV22)/(males!BV21+males!BV22)</f>
        <v>1.2368709193397948E-3</v>
      </c>
      <c r="BW22" s="32">
        <f>2*(males!BW21-males!BW22)/(males!BW21+males!BW22)</f>
        <v>1.2365199059434038E-3</v>
      </c>
      <c r="BX22" s="32">
        <f>2*(males!BX21-males!BX22)/(males!BX21+males!BX22)</f>
        <v>1.1243865255949879E-3</v>
      </c>
      <c r="BY22" s="32">
        <f>2*(males!BY21-males!BY22)/(males!BY21+males!BY22)</f>
        <v>1.1350852834166067E-3</v>
      </c>
      <c r="BZ22" s="32">
        <f>2*(males!BZ21-males!BZ22)/(males!BZ21+males!BZ22)</f>
        <v>1.357346893296327E-3</v>
      </c>
      <c r="CA22" s="32">
        <f>2*(males!CA21-males!CA22)/(males!CA21+males!CA22)</f>
        <v>1.0021307932523192E-3</v>
      </c>
      <c r="CB22" s="32">
        <f>2*(males!CB21-males!CB22)/(males!CB21+males!CB22)</f>
        <v>1.0937816487745595E-3</v>
      </c>
      <c r="CC22" s="32">
        <f>2*(males!CC21-males!CC22)/(males!CC21+males!CC22)</f>
        <v>1.0623175722502415E-3</v>
      </c>
      <c r="CD22" s="32">
        <f>2*(males!CD21-males!CD22)/(males!CD21+males!CD22)</f>
        <v>1.0014009498136281E-3</v>
      </c>
      <c r="CE22" s="32">
        <f>2*(males!CE21-males!CE22)/(males!CE21+males!CE22)</f>
        <v>9.1980977120995414E-4</v>
      </c>
      <c r="CF22" s="32">
        <f>2*(males!CF21-males!CF22)/(males!CF21+males!CF22)</f>
        <v>8.4879350066690922E-4</v>
      </c>
      <c r="CG22" s="32">
        <f>2*(males!CG21-males!CG22)/(males!CG21+males!CG22)</f>
        <v>8.685114118359927E-4</v>
      </c>
      <c r="CH22" s="32">
        <f>2*(males!CH21-males!CH22)/(males!CH21+males!CH22)</f>
        <v>7.57350082551159E-4</v>
      </c>
      <c r="CI22" s="32">
        <f>2*(males!CI21-males!CI22)/(males!CI21+males!CI22)</f>
        <v>7.0679941032734906E-4</v>
      </c>
      <c r="CJ22" s="32">
        <f>2*(males!CJ21-males!CJ22)/(males!CJ21+males!CJ22)</f>
        <v>6.9619263347475799E-4</v>
      </c>
      <c r="CK22" s="32">
        <f>2*(males!CK21-males!CK22)/(males!CK21+males!CK22)</f>
        <v>6.8604404806343888E-4</v>
      </c>
      <c r="CL22" s="32">
        <f>2*(males!CL21-males!CL22)/(males!CL21+males!CL22)</f>
        <v>6.6582597730138716E-4</v>
      </c>
      <c r="CM22" s="32">
        <f>2*(males!CM21-males!CM22)/(males!CM21+males!CM22)</f>
        <v>5.6502305495858174E-4</v>
      </c>
      <c r="CN22" s="32">
        <f>2*(males!CN21-males!CN22)/(males!CN21+males!CN22)</f>
        <v>5.3410997626737744E-4</v>
      </c>
      <c r="CO22" s="12"/>
      <c r="CP22" s="31">
        <v>19</v>
      </c>
      <c r="CQ22" s="32">
        <f>$CN22*EXP('2a)answer'!$C22*('2a) male mx'!CQ$2-$CO$2))</f>
        <v>4.9113445343683154E-4</v>
      </c>
      <c r="CR22" s="32">
        <f>$CN22*EXP('2a)answer'!$C22*('2a) male mx'!CR$2-$CO$2))</f>
        <v>4.8296353712586206E-4</v>
      </c>
      <c r="CS22" s="32">
        <f>$CN22*EXP('2a)answer'!$C22*('2a) male mx'!CS$2-$CO$2))</f>
        <v>4.7492855889232473E-4</v>
      </c>
      <c r="CT22" s="32">
        <f>$CN22*EXP('2a)answer'!$C22*('2a) male mx'!CT$2-$CO$2))</f>
        <v>4.6702725715866899E-4</v>
      </c>
      <c r="CU22" s="32">
        <f>$CN22*EXP('2a)answer'!$C22*('2a) male mx'!CU$2-$CO$2))</f>
        <v>4.592574079728066E-4</v>
      </c>
      <c r="CV22" s="32">
        <f>$CN22*EXP('2a)answer'!$C22*('2a) male mx'!CV$2-$CO$2))</f>
        <v>4.5161682438214394E-4</v>
      </c>
      <c r="CW22" s="32">
        <f>$CN22*EXP('2a)answer'!$C22*('2a) male mx'!CW$2-$CO$2))</f>
        <v>4.4410335581802717E-4</v>
      </c>
      <c r="CX22" s="32">
        <f>$CN22*EXP('2a)answer'!$C22*('2a) male mx'!CX$2-$CO$2))</f>
        <v>4.3671488749042999E-4</v>
      </c>
      <c r="CY22" s="32">
        <f>$CN22*EXP('2a)answer'!$C22*('2a) male mx'!CY$2-$CO$2))</f>
        <v>4.2944933979271039E-4</v>
      </c>
      <c r="CZ22" s="32">
        <f>$CN22*EXP('2a)answer'!$C22*('2a) male mx'!CZ$2-$CO$2))</f>
        <v>4.223046677162713E-4</v>
      </c>
      <c r="DA22" s="32">
        <f>$CN22*EXP('2a)answer'!$C22*('2a) male mx'!DA$2-$CO$2))</f>
        <v>4.1527886027495879E-4</v>
      </c>
      <c r="DB22" s="32">
        <f>$CN22*EXP('2a)answer'!$C22*('2a) male mx'!DB$2-$CO$2))</f>
        <v>4.083699399390372E-4</v>
      </c>
      <c r="DC22" s="32">
        <f>$CN22*EXP('2a)answer'!$C22*('2a) male mx'!DC$2-$CO$2))</f>
        <v>4.0157596207858015E-4</v>
      </c>
      <c r="DD22" s="32">
        <f>$CN22*EXP('2a)answer'!$C22*('2a) male mx'!DD$2-$CO$2))</f>
        <v>3.9489501441612268E-4</v>
      </c>
      <c r="DE22" s="32">
        <f>$CN22*EXP('2a)answer'!$C22*('2a) male mx'!DE$2-$CO$2))</f>
        <v>3.8832521648841895E-4</v>
      </c>
      <c r="DF22" s="32">
        <f>$CN22*EXP('2a)answer'!$C22*('2a) male mx'!DF$2-$CO$2))</f>
        <v>3.818647191171547E-4</v>
      </c>
      <c r="DG22" s="32">
        <f>$CN22*EXP('2a)answer'!$C22*('2a) male mx'!DG$2-$CO$2))</f>
        <v>3.755117038884655E-4</v>
      </c>
      <c r="DH22" s="32">
        <f>$CN22*EXP('2a)answer'!$C22*('2a) male mx'!DH$2-$CO$2))</f>
        <v>3.6926438264111411E-4</v>
      </c>
      <c r="DI22" s="32">
        <f>$CN22*EXP('2a)answer'!$C22*('2a) male mx'!DI$2-$CO$2))</f>
        <v>3.631209969631831E-4</v>
      </c>
      <c r="DJ22" s="32">
        <f>$CN22*EXP('2a)answer'!$C22*('2a) male mx'!DJ$2-$CO$2))</f>
        <v>3.5707981769714003E-4</v>
      </c>
      <c r="DK22" s="32">
        <f>$CN22*EXP('2a)answer'!$C22*('2a) male mx'!DK$2-$CO$2))</f>
        <v>3.511391444531384E-4</v>
      </c>
      <c r="DL22" s="32">
        <f>$CN22*EXP('2a)answer'!$C22*('2a) male mx'!DL$2-$CO$2))</f>
        <v>3.4529730513041404E-4</v>
      </c>
      <c r="DM22" s="32">
        <f>$CN22*EXP('2a)answer'!$C22*('2a) male mx'!DM$2-$CO$2))</f>
        <v>3.3955265544664516E-4</v>
      </c>
      <c r="DN22" s="32">
        <f>$CN22*EXP('2a)answer'!$C22*('2a) male mx'!DN$2-$CO$2))</f>
        <v>3.3390357847514157E-4</v>
      </c>
      <c r="DO22" s="32">
        <f>$CN22*EXP('2a)answer'!$C22*('2a) male mx'!DO$2-$CO$2))</f>
        <v>3.2834848418973427E-4</v>
      </c>
      <c r="DP22" s="32">
        <f>$CN22*EXP('2a)answer'!$C22*('2a) male mx'!DP$2-$CO$2))</f>
        <v>3.2288580901723577E-4</v>
      </c>
      <c r="DQ22" s="32">
        <f>$CN22*EXP('2a)answer'!$C22*('2a) male mx'!DQ$2-$CO$2))</f>
        <v>3.1751401539734705E-4</v>
      </c>
      <c r="DR22" s="32">
        <f>$CN22*EXP('2a)answer'!$C22*('2a) male mx'!DR$2-$CO$2))</f>
        <v>3.1223159134988556E-4</v>
      </c>
      <c r="DS22" s="32">
        <f>$CN22*EXP('2a)answer'!$C22*('2a) male mx'!DS$2-$CO$2))</f>
        <v>3.0703705004921322E-4</v>
      </c>
      <c r="DT22" s="32">
        <f>$CN22*EXP('2a)answer'!$C22*('2a) male mx'!DT$2-$CO$2))</f>
        <v>3.0192892940574521E-4</v>
      </c>
      <c r="DU22" s="32">
        <f>$CN22*EXP('2a)answer'!$C22*('2a) male mx'!DU$2-$CO$2))</f>
        <v>2.9690579165442016E-4</v>
      </c>
      <c r="DV22" s="32">
        <f>$CN22*EXP('2a)answer'!$C22*('2a) male mx'!DV$2-$CO$2))</f>
        <v>2.9196622295001761E-4</v>
      </c>
      <c r="DW22" s="32">
        <f>$CN22*EXP('2a)answer'!$C22*('2a) male mx'!DW$2-$CO$2))</f>
        <v>2.871088329692081E-4</v>
      </c>
      <c r="DX22" s="32">
        <f>$CN22*EXP('2a)answer'!$C22*('2a) male mx'!DX$2-$CO$2))</f>
        <v>2.8233225451922313E-4</v>
      </c>
      <c r="DY22" s="32">
        <f>$CN22*EXP('2a)answer'!$C22*('2a) male mx'!DY$2-$CO$2))</f>
        <v>2.7763514315303671E-4</v>
      </c>
      <c r="DZ22" s="32">
        <f>$CN22*EXP('2a)answer'!$C22*('2a) male mx'!DZ$2-$CO$2))</f>
        <v>2.7301617679094809E-4</v>
      </c>
      <c r="EA22" s="32">
        <f>$CN22*EXP('2a)answer'!$C22*('2a) male mx'!EA$2-$CO$2))</f>
        <v>2.6847405534846089E-4</v>
      </c>
      <c r="EB22" s="32">
        <f>$CN22*EXP('2a)answer'!$C22*('2a) male mx'!EB$2-$CO$2))</f>
        <v>2.6400750037035243E-4</v>
      </c>
      <c r="EC22" s="32">
        <f>$CN22*EXP('2a)answer'!$C22*('2a) male mx'!EC$2-$CO$2))</f>
        <v>2.5961525467083172E-4</v>
      </c>
      <c r="ED22" s="32">
        <f>$CN22*EXP('2a)answer'!$C22*('2a) male mx'!ED$2-$CO$2))</f>
        <v>2.5529608197968342E-4</v>
      </c>
      <c r="EE22" s="32">
        <f>$CN22*EXP('2a)answer'!$C22*('2a) male mx'!EE$2-$CO$2))</f>
        <v>2.5104876659429951E-4</v>
      </c>
      <c r="EF22" s="32">
        <f>$CN22*EXP('2a)answer'!$C22*('2a) male mx'!EF$2-$CO$2))</f>
        <v>2.4687211303749915E-4</v>
      </c>
      <c r="EG22" s="32">
        <f>$CN22*EXP('2a)answer'!$C22*('2a) male mx'!EG$2-$CO$2))</f>
        <v>2.4276494572104241E-4</v>
      </c>
      <c r="EH22" s="32">
        <f>$CN22*EXP('2a)answer'!$C22*('2a) male mx'!EH$2-$CO$2))</f>
        <v>2.3872610861474115E-4</v>
      </c>
      <c r="EI22" s="32">
        <f>$CN22*EXP('2a)answer'!$C22*('2a) male mx'!EI$2-$CO$2))</f>
        <v>2.3475446492107524E-4</v>
      </c>
      <c r="EJ22" s="32">
        <f>$CN22*EXP('2a)answer'!$C22*('2a) male mx'!EJ$2-$CO$2))</f>
        <v>2.3084889675522219E-4</v>
      </c>
      <c r="EK22" s="32">
        <f>$CN22*EXP('2a)answer'!$C22*('2a) male mx'!EK$2-$CO$2))</f>
        <v>2.2700830483040997E-4</v>
      </c>
      <c r="EL22" s="32">
        <f>$CN22*EXP('2a)answer'!$C22*('2a) male mx'!EL$2-$CO$2))</f>
        <v>2.2323160814850454E-4</v>
      </c>
      <c r="EM22" s="32">
        <f>$CN22*EXP('2a)answer'!$C22*('2a) male mx'!EM$2-$CO$2))</f>
        <v>2.1951774369574495E-4</v>
      </c>
      <c r="EN22" s="32">
        <f>$CN22*EXP('2a)answer'!$C22*('2a) male mx'!EN$2-$CO$2))</f>
        <v>2.1586566614354067E-4</v>
      </c>
      <c r="EO22" s="32">
        <f>$CN22*EXP('2a)answer'!$C22*('2a) male mx'!EO$2-$CO$2))</f>
        <v>2.1227434755424646E-4</v>
      </c>
    </row>
    <row r="23" spans="1:145" x14ac:dyDescent="0.25">
      <c r="A23" s="31">
        <f>males!A22</f>
        <v>20</v>
      </c>
      <c r="B23" s="32">
        <f>2*(males!B22-males!B23)/(males!B22+males!B23)</f>
        <v>2.4920836334122111E-3</v>
      </c>
      <c r="C23" s="32">
        <f>2*(males!C22-males!C23)/(males!C22+males!C23)</f>
        <v>2.67461965006127E-3</v>
      </c>
      <c r="D23" s="32">
        <f>2*(males!D22-males!D23)/(males!D22+males!D23)</f>
        <v>2.4133614516256359E-3</v>
      </c>
      <c r="E23" s="32">
        <f>2*(males!E22-males!E23)/(males!E22+males!E23)</f>
        <v>2.7357020327163054E-3</v>
      </c>
      <c r="F23" s="32">
        <f>2*(males!F22-males!F23)/(males!F22+males!F23)</f>
        <v>2.6720701863768956E-3</v>
      </c>
      <c r="G23" s="32">
        <f>2*(males!G22-males!G23)/(males!G22+males!G23)</f>
        <v>2.6370482937403627E-3</v>
      </c>
      <c r="H23" s="32">
        <f>2*(males!H22-males!H23)/(males!H22+males!H23)</f>
        <v>2.3326283364118821E-3</v>
      </c>
      <c r="I23" s="32">
        <f>2*(males!I22-males!I23)/(males!I22+males!I23)</f>
        <v>2.7875030662533728E-3</v>
      </c>
      <c r="J23" s="32">
        <f>2*(males!J22-males!J23)/(males!J22+males!J23)</f>
        <v>2.6826213997495478E-3</v>
      </c>
      <c r="K23" s="32">
        <f>2*(males!K22-males!K23)/(males!K22+males!K23)</f>
        <v>2.4351946227376656E-3</v>
      </c>
      <c r="L23" s="32">
        <f>2*(males!L22-males!L23)/(males!L22+males!L23)</f>
        <v>2.1732126963672402E-3</v>
      </c>
      <c r="M23" s="32">
        <f>2*(males!M22-males!M23)/(males!M22+males!M23)</f>
        <v>2.496252895489849E-3</v>
      </c>
      <c r="N23" s="32">
        <f>2*(males!N22-males!N23)/(males!N22+males!N23)</f>
        <v>2.4350208172538618E-3</v>
      </c>
      <c r="O23" s="32">
        <f>2*(males!O22-males!O23)/(males!O22+males!O23)</f>
        <v>2.2132620414603145E-3</v>
      </c>
      <c r="P23" s="32">
        <f>2*(males!P22-males!P23)/(males!P22+males!P23)</f>
        <v>2.2999405939514834E-3</v>
      </c>
      <c r="Q23" s="32">
        <f>2*(males!Q22-males!Q23)/(males!Q22+males!Q23)</f>
        <v>2.0853691157925766E-3</v>
      </c>
      <c r="R23" s="32">
        <f>2*(males!R22-males!R23)/(males!R22+males!R23)</f>
        <v>2.2451071306554735E-3</v>
      </c>
      <c r="S23" s="32">
        <f>2*(males!S22-males!S23)/(males!S22+males!S23)</f>
        <v>2.4215309939678905E-3</v>
      </c>
      <c r="T23" s="32">
        <f>2*(males!T22-males!T23)/(males!T22+males!T23)</f>
        <v>2.4644313080484852E-3</v>
      </c>
      <c r="U23" s="32">
        <f>2*(males!U22-males!U23)/(males!U22+males!U23)</f>
        <v>1.841381252572518E-3</v>
      </c>
      <c r="V23" s="32">
        <f>2*(males!V22-males!V23)/(males!V22+males!V23)</f>
        <v>2.083129902678775E-3</v>
      </c>
      <c r="W23" s="32">
        <f>2*(males!W22-males!W23)/(males!W22+males!W23)</f>
        <v>1.3225218974937127E-3</v>
      </c>
      <c r="X23" s="32">
        <f>2*(males!X22-males!X23)/(males!X22+males!X23)</f>
        <v>1.1025000810661824E-3</v>
      </c>
      <c r="Y23" s="32">
        <f>2*(males!Y22-males!Y23)/(males!Y22+males!Y23)</f>
        <v>9.2876778136592915E-4</v>
      </c>
      <c r="Z23" s="32">
        <f>2*(males!Z22-males!Z23)/(males!Z22+males!Z23)</f>
        <v>1.0945511543263993E-3</v>
      </c>
      <c r="AA23" s="32">
        <f>2*(males!AA22-males!AA23)/(males!AA22+males!AA23)</f>
        <v>1.5287597936174278E-3</v>
      </c>
      <c r="AB23" s="32">
        <f>2*(males!AB22-males!AB23)/(males!AB22+males!AB23)</f>
        <v>1.9162057009766296E-3</v>
      </c>
      <c r="AC23" s="32">
        <f>2*(males!AC22-males!AC23)/(males!AC22+males!AC23)</f>
        <v>1.8379440377729189E-3</v>
      </c>
      <c r="AD23" s="32">
        <f>2*(males!AD22-males!AD23)/(males!AD22+males!AD23)</f>
        <v>1.882852890284374E-3</v>
      </c>
      <c r="AE23" s="32">
        <f>2*(males!AE22-males!AE23)/(males!AE22+males!AE23)</f>
        <v>1.8212922752993816E-3</v>
      </c>
      <c r="AF23" s="32">
        <f>2*(males!AF22-males!AF23)/(males!AF22+males!AF23)</f>
        <v>2.1405937775153296E-3</v>
      </c>
      <c r="AG23" s="32">
        <f>2*(males!AG22-males!AG23)/(males!AG22+males!AG23)</f>
        <v>1.9762222619335444E-3</v>
      </c>
      <c r="AH23" s="32">
        <f>2*(males!AH22-males!AH23)/(males!AH22+males!AH23)</f>
        <v>1.8582969810548198E-3</v>
      </c>
      <c r="AI23" s="32">
        <f>2*(males!AI22-males!AI23)/(males!AI22+males!AI23)</f>
        <v>1.708120909810168E-3</v>
      </c>
      <c r="AJ23" s="32">
        <f>2*(males!AJ22-males!AJ23)/(males!AJ22+males!AJ23)</f>
        <v>1.6545368867479974E-3</v>
      </c>
      <c r="AK23" s="32">
        <f>2*(males!AK22-males!AK23)/(males!AK22+males!AK23)</f>
        <v>2.0143088989662316E-3</v>
      </c>
      <c r="AL23" s="32">
        <f>2*(males!AL22-males!AL23)/(males!AL22+males!AL23)</f>
        <v>1.9968113745066777E-3</v>
      </c>
      <c r="AM23" s="32">
        <f>2*(males!AM22-males!AM23)/(males!AM22+males!AM23)</f>
        <v>1.9485966457044907E-3</v>
      </c>
      <c r="AN23" s="32">
        <f>2*(males!AN22-males!AN23)/(males!AN22+males!AN23)</f>
        <v>1.9318425078448469E-3</v>
      </c>
      <c r="AO23" s="32">
        <f>2*(males!AO22-males!AO23)/(males!AO22+males!AO23)</f>
        <v>1.9465885255372636E-3</v>
      </c>
      <c r="AP23" s="32">
        <f>2*(males!AP22-males!AP23)/(males!AP22+males!AP23)</f>
        <v>1.5184449459704006E-3</v>
      </c>
      <c r="AQ23" s="32">
        <f>2*(males!AQ22-males!AQ23)/(males!AQ22+males!AQ23)</f>
        <v>1.6739881989030697E-3</v>
      </c>
      <c r="AR23" s="32">
        <f>2*(males!AR22-males!AR23)/(males!AR22+males!AR23)</f>
        <v>1.6407742793054748E-3</v>
      </c>
      <c r="AS23" s="32">
        <f>2*(males!AS22-males!AS23)/(males!AS22+males!AS23)</f>
        <v>2.0350527452446215E-3</v>
      </c>
      <c r="AT23" s="32">
        <f>2*(males!AT22-males!AT23)/(males!AT22+males!AT23)</f>
        <v>1.8276030363132262E-3</v>
      </c>
      <c r="AU23" s="32">
        <f>2*(males!AU22-males!AU23)/(males!AU22+males!AU23)</f>
        <v>1.8892995058755139E-3</v>
      </c>
      <c r="AV23" s="32">
        <f>2*(males!AV22-males!AV23)/(males!AV22+males!AV23)</f>
        <v>2.0847486633234625E-3</v>
      </c>
      <c r="AW23" s="32">
        <f>2*(males!AW22-males!AW23)/(males!AW22+males!AW23)</f>
        <v>1.8574534209829976E-3</v>
      </c>
      <c r="AX23" s="32">
        <f>2*(males!AX22-males!AX23)/(males!AX22+males!AX23)</f>
        <v>1.9412537177084901E-3</v>
      </c>
      <c r="AY23" s="32">
        <f>2*(males!AY22-males!AY23)/(males!AY22+males!AY23)</f>
        <v>2.0890604944109837E-3</v>
      </c>
      <c r="AZ23" s="32">
        <f>2*(males!AZ22-males!AZ23)/(males!AZ22+males!AZ23)</f>
        <v>2.2841954440683599E-3</v>
      </c>
      <c r="BA23" s="32">
        <f>2*(males!BA22-males!BA23)/(males!BA22+males!BA23)</f>
        <v>1.8544898857779275E-3</v>
      </c>
      <c r="BB23" s="32">
        <f>2*(males!BB22-males!BB23)/(males!BB22+males!BB23)</f>
        <v>2.0909674347349026E-3</v>
      </c>
      <c r="BC23" s="32">
        <f>2*(males!BC22-males!BC23)/(males!BC22+males!BC23)</f>
        <v>2.0714655618850335E-3</v>
      </c>
      <c r="BD23" s="32">
        <f>2*(males!BD22-males!BD23)/(males!BD22+males!BD23)</f>
        <v>2.0332650417748234E-3</v>
      </c>
      <c r="BE23" s="32">
        <f>2*(males!BE22-males!BE23)/(males!BE22+males!BE23)</f>
        <v>1.9073443065772448E-3</v>
      </c>
      <c r="BF23" s="32">
        <f>2*(males!BF22-males!BF23)/(males!BF22+males!BF23)</f>
        <v>2.1413276231263384E-3</v>
      </c>
      <c r="BG23" s="32">
        <f>2*(males!BG22-males!BG23)/(males!BG22+males!BG23)</f>
        <v>1.9640001850890227E-3</v>
      </c>
      <c r="BH23" s="32">
        <f>2*(males!BH22-males!BH23)/(males!BH22+males!BH23)</f>
        <v>1.8161762819690634E-3</v>
      </c>
      <c r="BI23" s="32">
        <f>2*(males!BI22-males!BI23)/(males!BI22+males!BI23)</f>
        <v>1.7423388336578866E-3</v>
      </c>
      <c r="BJ23" s="32">
        <f>2*(males!BJ22-males!BJ23)/(males!BJ22+males!BJ23)</f>
        <v>1.7117758906103455E-3</v>
      </c>
      <c r="BK23" s="32">
        <f>2*(males!BK22-males!BK23)/(males!BK22+males!BK23)</f>
        <v>1.793244081013644E-3</v>
      </c>
      <c r="BL23" s="32">
        <f>2*(males!BL22-males!BL23)/(males!BL22+males!BL23)</f>
        <v>1.5025220906521662E-3</v>
      </c>
      <c r="BM23" s="32">
        <f>2*(males!BM22-males!BM23)/(males!BM22+males!BM23)</f>
        <v>1.594488792583583E-3</v>
      </c>
      <c r="BN23" s="32">
        <f>2*(males!BN22-males!BN23)/(males!BN22+males!BN23)</f>
        <v>1.7081690371347766E-3</v>
      </c>
      <c r="BO23" s="32">
        <f>2*(males!BO22-males!BO23)/(males!BO22+males!BO23)</f>
        <v>1.6648027004529692E-3</v>
      </c>
      <c r="BP23" s="32">
        <f>2*(males!BP22-males!BP23)/(males!BP22+males!BP23)</f>
        <v>1.5107282118285935E-3</v>
      </c>
      <c r="BQ23" s="32">
        <f>2*(males!BQ22-males!BQ23)/(males!BQ22+males!BQ23)</f>
        <v>1.540132696201176E-3</v>
      </c>
      <c r="BR23" s="32">
        <f>2*(males!BR22-males!BR23)/(males!BR22+males!BR23)</f>
        <v>1.4075313124719514E-3</v>
      </c>
      <c r="BS23" s="32">
        <f>2*(males!BS22-males!BS23)/(males!BS22+males!BS23)</f>
        <v>1.4151111473089983E-3</v>
      </c>
      <c r="BT23" s="32">
        <f>2*(males!BT22-males!BT23)/(males!BT22+males!BT23)</f>
        <v>1.046657554987628E-3</v>
      </c>
      <c r="BU23" s="32">
        <f>2*(males!BU22-males!BU23)/(males!BU22+males!BU23)</f>
        <v>1.1482747933359416E-3</v>
      </c>
      <c r="BV23" s="32">
        <f>2*(males!BV22-males!BV23)/(males!BV22+males!BV23)</f>
        <v>1.0759018290331093E-3</v>
      </c>
      <c r="BW23" s="32">
        <f>2*(males!BW22-males!BW23)/(males!BW22+males!BW23)</f>
        <v>1.0755961440892948E-3</v>
      </c>
      <c r="BX23" s="32">
        <f>2*(males!BX22-males!BX23)/(males!BX22+males!BX23)</f>
        <v>1.0343358955117934E-3</v>
      </c>
      <c r="BY23" s="32">
        <f>2*(males!BY22-males!BY23)/(males!BY22+males!BY23)</f>
        <v>1.2379000344988533E-3</v>
      </c>
      <c r="BZ23" s="32">
        <f>2*(males!BZ22-males!BZ23)/(males!BZ22+males!BZ23)</f>
        <v>1.2779941577409932E-3</v>
      </c>
      <c r="CA23" s="32">
        <f>2*(males!CA22-males!CA23)/(males!CA22+males!CA23)</f>
        <v>1.3174562959209527E-3</v>
      </c>
      <c r="CB23" s="32">
        <f>2*(males!CB22-males!CB23)/(males!CB22+males!CB23)</f>
        <v>1.2065722701302389E-3</v>
      </c>
      <c r="CC23" s="32">
        <f>2*(males!CC22-males!CC23)/(males!CC22+males!CC23)</f>
        <v>1.1039819311581176E-3</v>
      </c>
      <c r="CD23" s="32">
        <f>2*(males!CD22-males!CD23)/(males!CD22+males!CD23)</f>
        <v>1.0024047588912796E-3</v>
      </c>
      <c r="CE23" s="32">
        <f>2*(males!CE22-males!CE23)/(males!CE22+males!CE23)</f>
        <v>8.3968577541946351E-4</v>
      </c>
      <c r="CF23" s="32">
        <f>2*(males!CF22-males!CF23)/(males!CF22+males!CF23)</f>
        <v>8.2927963916222525E-4</v>
      </c>
      <c r="CG23" s="32">
        <f>2*(males!CG22-males!CG23)/(males!CG22+males!CG23)</f>
        <v>8.2881863022560038E-4</v>
      </c>
      <c r="CH23" s="32">
        <f>2*(males!CH22-males!CH23)/(males!CH22+males!CH23)</f>
        <v>8.0847279489045193E-4</v>
      </c>
      <c r="CI23" s="32">
        <f>2*(males!CI22-males!CI23)/(males!CI22+males!CI23)</f>
        <v>8.2860087710434312E-4</v>
      </c>
      <c r="CJ23" s="32">
        <f>2*(males!CJ22-males!CJ23)/(males!CJ22+males!CJ23)</f>
        <v>7.1687844871542452E-4</v>
      </c>
      <c r="CK23" s="32">
        <f>2*(males!CK22-males!CK23)/(males!CK22+males!CK23)</f>
        <v>7.2691294207917294E-4</v>
      </c>
      <c r="CL23" s="32">
        <f>2*(males!CL22-males!CL23)/(males!CL22+males!CL23)</f>
        <v>6.3597498498392394E-4</v>
      </c>
      <c r="CM23" s="32">
        <f>2*(males!CM22-males!CM23)/(males!CM22+males!CM23)</f>
        <v>6.0573632297860746E-4</v>
      </c>
      <c r="CN23" s="32">
        <f>2*(males!CN22-males!CN23)/(males!CN22+males!CN23)</f>
        <v>7.1595315044595818E-4</v>
      </c>
      <c r="CO23" s="12"/>
      <c r="CP23" s="31">
        <v>20</v>
      </c>
      <c r="CQ23" s="32">
        <f>$CN23*EXP('2a)answer'!$C23*('2a) male mx'!CQ$2-$CO$2))</f>
        <v>6.6802294817557277E-4</v>
      </c>
      <c r="CR23" s="32">
        <f>$CN23*EXP('2a)answer'!$C23*('2a) male mx'!CR$2-$CO$2))</f>
        <v>6.5882904515818437E-4</v>
      </c>
      <c r="CS23" s="32">
        <f>$CN23*EXP('2a)answer'!$C23*('2a) male mx'!CS$2-$CO$2))</f>
        <v>6.4976167649552735E-4</v>
      </c>
      <c r="CT23" s="32">
        <f>$CN23*EXP('2a)answer'!$C23*('2a) male mx'!CT$2-$CO$2))</f>
        <v>6.4081910071361642E-4</v>
      </c>
      <c r="CU23" s="32">
        <f>$CN23*EXP('2a)answer'!$C23*('2a) male mx'!CU$2-$CO$2))</f>
        <v>6.3199960030612052E-4</v>
      </c>
      <c r="CV23" s="32">
        <f>$CN23*EXP('2a)answer'!$C23*('2a) male mx'!CV$2-$CO$2))</f>
        <v>6.2330148140449921E-4</v>
      </c>
      <c r="CW23" s="32">
        <f>$CN23*EXP('2a)answer'!$C23*('2a) male mx'!CW$2-$CO$2))</f>
        <v>6.1472307345267934E-4</v>
      </c>
      <c r="CX23" s="32">
        <f>$CN23*EXP('2a)answer'!$C23*('2a) male mx'!CX$2-$CO$2))</f>
        <v>6.0626272888620876E-4</v>
      </c>
      <c r="CY23" s="32">
        <f>$CN23*EXP('2a)answer'!$C23*('2a) male mx'!CY$2-$CO$2))</f>
        <v>5.9791882281582612E-4</v>
      </c>
      <c r="CZ23" s="32">
        <f>$CN23*EXP('2a)answer'!$C23*('2a) male mx'!CZ$2-$CO$2))</f>
        <v>5.8968975271538558E-4</v>
      </c>
      <c r="DA23" s="32">
        <f>$CN23*EXP('2a)answer'!$C23*('2a) male mx'!DA$2-$CO$2))</f>
        <v>5.8157393811407627E-4</v>
      </c>
      <c r="DB23" s="32">
        <f>$CN23*EXP('2a)answer'!$C23*('2a) male mx'!DB$2-$CO$2))</f>
        <v>5.7356982029287801E-4</v>
      </c>
      <c r="DC23" s="32">
        <f>$CN23*EXP('2a)answer'!$C23*('2a) male mx'!DC$2-$CO$2))</f>
        <v>5.6567586198519478E-4</v>
      </c>
      <c r="DD23" s="32">
        <f>$CN23*EXP('2a)answer'!$C23*('2a) male mx'!DD$2-$CO$2))</f>
        <v>5.5789054708160768E-4</v>
      </c>
      <c r="DE23" s="32">
        <f>$CN23*EXP('2a)answer'!$C23*('2a) male mx'!DE$2-$CO$2))</f>
        <v>5.5021238033869208E-4</v>
      </c>
      <c r="DF23" s="32">
        <f>$CN23*EXP('2a)answer'!$C23*('2a) male mx'!DF$2-$CO$2))</f>
        <v>5.4263988709184207E-4</v>
      </c>
      <c r="DG23" s="32">
        <f>$CN23*EXP('2a)answer'!$C23*('2a) male mx'!DG$2-$CO$2))</f>
        <v>5.3517161297204669E-4</v>
      </c>
      <c r="DH23" s="32">
        <f>$CN23*EXP('2a)answer'!$C23*('2a) male mx'!DH$2-$CO$2))</f>
        <v>5.2780612362656517E-4</v>
      </c>
      <c r="DI23" s="32">
        <f>$CN23*EXP('2a)answer'!$C23*('2a) male mx'!DI$2-$CO$2))</f>
        <v>5.2054200444344553E-4</v>
      </c>
      <c r="DJ23" s="32">
        <f>$CN23*EXP('2a)answer'!$C23*('2a) male mx'!DJ$2-$CO$2))</f>
        <v>5.1337786027983476E-4</v>
      </c>
      <c r="DK23" s="32">
        <f>$CN23*EXP('2a)answer'!$C23*('2a) male mx'!DK$2-$CO$2))</f>
        <v>5.0631231519402938E-4</v>
      </c>
      <c r="DL23" s="32">
        <f>$CN23*EXP('2a)answer'!$C23*('2a) male mx'!DL$2-$CO$2))</f>
        <v>4.9934401218121153E-4</v>
      </c>
      <c r="DM23" s="32">
        <f>$CN23*EXP('2a)answer'!$C23*('2a) male mx'!DM$2-$CO$2))</f>
        <v>4.924716129128243E-4</v>
      </c>
      <c r="DN23" s="32">
        <f>$CN23*EXP('2a)answer'!$C23*('2a) male mx'!DN$2-$CO$2))</f>
        <v>4.856937974795327E-4</v>
      </c>
      <c r="DO23" s="32">
        <f>$CN23*EXP('2a)answer'!$C23*('2a) male mx'!DO$2-$CO$2))</f>
        <v>4.7900926413772251E-4</v>
      </c>
      <c r="DP23" s="32">
        <f>$CN23*EXP('2a)answer'!$C23*('2a) male mx'!DP$2-$CO$2))</f>
        <v>4.7241672905948848E-4</v>
      </c>
      <c r="DQ23" s="32">
        <f>$CN23*EXP('2a)answer'!$C23*('2a) male mx'!DQ$2-$CO$2))</f>
        <v>4.6591492608606233E-4</v>
      </c>
      <c r="DR23" s="32">
        <f>$CN23*EXP('2a)answer'!$C23*('2a) male mx'!DR$2-$CO$2))</f>
        <v>4.5950260648463582E-4</v>
      </c>
      <c r="DS23" s="32">
        <f>$CN23*EXP('2a)answer'!$C23*('2a) male mx'!DS$2-$CO$2))</f>
        <v>4.5317853870852916E-4</v>
      </c>
      <c r="DT23" s="32">
        <f>$CN23*EXP('2a)answer'!$C23*('2a) male mx'!DT$2-$CO$2))</f>
        <v>4.4694150816066086E-4</v>
      </c>
      <c r="DU23" s="32">
        <f>$CN23*EXP('2a)answer'!$C23*('2a) male mx'!DU$2-$CO$2))</f>
        <v>4.407903169602735E-4</v>
      </c>
      <c r="DV23" s="32">
        <f>$CN23*EXP('2a)answer'!$C23*('2a) male mx'!DV$2-$CO$2))</f>
        <v>4.3472378371286845E-4</v>
      </c>
      <c r="DW23" s="32">
        <f>$CN23*EXP('2a)answer'!$C23*('2a) male mx'!DW$2-$CO$2))</f>
        <v>4.2874074328330854E-4</v>
      </c>
      <c r="DX23" s="32">
        <f>$CN23*EXP('2a)answer'!$C23*('2a) male mx'!DX$2-$CO$2))</f>
        <v>4.2284004657204262E-4</v>
      </c>
      <c r="DY23" s="32">
        <f>$CN23*EXP('2a)answer'!$C23*('2a) male mx'!DY$2-$CO$2))</f>
        <v>4.1702056029441009E-4</v>
      </c>
      <c r="DZ23" s="32">
        <f>$CN23*EXP('2a)answer'!$C23*('2a) male mx'!DZ$2-$CO$2))</f>
        <v>4.1128116676298292E-4</v>
      </c>
      <c r="EA23" s="32">
        <f>$CN23*EXP('2a)answer'!$C23*('2a) male mx'!EA$2-$CO$2))</f>
        <v>4.0562076367290311E-4</v>
      </c>
      <c r="EB23" s="32">
        <f>$CN23*EXP('2a)answer'!$C23*('2a) male mx'!EB$2-$CO$2))</f>
        <v>4.0003826389017471E-4</v>
      </c>
      <c r="EC23" s="32">
        <f>$CN23*EXP('2a)answer'!$C23*('2a) male mx'!EC$2-$CO$2))</f>
        <v>3.9453259524286938E-4</v>
      </c>
      <c r="ED23" s="32">
        <f>$CN23*EXP('2a)answer'!$C23*('2a) male mx'!ED$2-$CO$2))</f>
        <v>3.8910270031520573E-4</v>
      </c>
      <c r="EE23" s="32">
        <f>$CN23*EXP('2a)answer'!$C23*('2a) male mx'!EE$2-$CO$2))</f>
        <v>3.8374753624446223E-4</v>
      </c>
      <c r="EF23" s="32">
        <f>$CN23*EXP('2a)answer'!$C23*('2a) male mx'!EF$2-$CO$2))</f>
        <v>3.7846607452068616E-4</v>
      </c>
      <c r="EG23" s="32">
        <f>$CN23*EXP('2a)answer'!$C23*('2a) male mx'!EG$2-$CO$2))</f>
        <v>3.7325730078915801E-4</v>
      </c>
      <c r="EH23" s="32">
        <f>$CN23*EXP('2a)answer'!$C23*('2a) male mx'!EH$2-$CO$2))</f>
        <v>3.6812021465557542E-4</v>
      </c>
      <c r="EI23" s="32">
        <f>$CN23*EXP('2a)answer'!$C23*('2a) male mx'!EI$2-$CO$2))</f>
        <v>3.6305382949391774E-4</v>
      </c>
      <c r="EJ23" s="32">
        <f>$CN23*EXP('2a)answer'!$C23*('2a) male mx'!EJ$2-$CO$2))</f>
        <v>3.5805717225695512E-4</v>
      </c>
      <c r="EK23" s="32">
        <f>$CN23*EXP('2a)answer'!$C23*('2a) male mx'!EK$2-$CO$2))</f>
        <v>3.5312928328936596E-4</v>
      </c>
      <c r="EL23" s="32">
        <f>$CN23*EXP('2a)answer'!$C23*('2a) male mx'!EL$2-$CO$2))</f>
        <v>3.4826921614342565E-4</v>
      </c>
      <c r="EM23" s="32">
        <f>$CN23*EXP('2a)answer'!$C23*('2a) male mx'!EM$2-$CO$2))</f>
        <v>3.4347603739723234E-4</v>
      </c>
      <c r="EN23" s="32">
        <f>$CN23*EXP('2a)answer'!$C23*('2a) male mx'!EN$2-$CO$2))</f>
        <v>3.3874882647543463E-4</v>
      </c>
      <c r="EO23" s="32">
        <f>$CN23*EXP('2a)answer'!$C23*('2a) male mx'!EO$2-$CO$2))</f>
        <v>3.3408667547242635E-4</v>
      </c>
    </row>
    <row r="24" spans="1:145" x14ac:dyDescent="0.25">
      <c r="A24" s="31">
        <f>males!A23</f>
        <v>21</v>
      </c>
      <c r="B24" s="32">
        <f>2*(males!B23-males!B24)/(males!B23+males!B24)</f>
        <v>3.2673931361815066E-3</v>
      </c>
      <c r="C24" s="32">
        <f>2*(males!C23-males!C24)/(males!C23+males!C24)</f>
        <v>2.7155007966965148E-3</v>
      </c>
      <c r="D24" s="32">
        <f>2*(males!D23-males!D24)/(males!D23+males!D24)</f>
        <v>2.9399791939933966E-3</v>
      </c>
      <c r="E24" s="32">
        <f>2*(males!E23-males!E24)/(males!E23+males!E24)</f>
        <v>2.9458724054959636E-3</v>
      </c>
      <c r="F24" s="32">
        <f>2*(males!F23-males!F24)/(males!F23+males!F24)</f>
        <v>2.7798400196486685E-3</v>
      </c>
      <c r="G24" s="32">
        <f>2*(males!G23-males!G24)/(males!G23+males!G24)</f>
        <v>2.9581820626596745E-3</v>
      </c>
      <c r="H24" s="32">
        <f>2*(males!H23-males!H24)/(males!H23+males!H24)</f>
        <v>2.5957170668397143E-3</v>
      </c>
      <c r="I24" s="32">
        <f>2*(males!I23-males!I24)/(males!I23+males!I24)</f>
        <v>2.6721376542209155E-3</v>
      </c>
      <c r="J24" s="32">
        <f>2*(males!J23-males!J24)/(males!J23+males!J24)</f>
        <v>3.1369834722276488E-3</v>
      </c>
      <c r="K24" s="32">
        <f>2*(males!K23-males!K24)/(males!K23+males!K24)</f>
        <v>2.2973778965738145E-3</v>
      </c>
      <c r="L24" s="32">
        <f>2*(males!L23-males!L24)/(males!L23+males!L24)</f>
        <v>2.3861385054892133E-3</v>
      </c>
      <c r="M24" s="32">
        <f>2*(males!M23-males!M24)/(males!M23+males!M24)</f>
        <v>2.469675445306524E-3</v>
      </c>
      <c r="N24" s="32">
        <f>2*(males!N23-males!N24)/(males!N23+males!N24)</f>
        <v>2.419143928166681E-3</v>
      </c>
      <c r="O24" s="32">
        <f>2*(males!O23-males!O24)/(males!O23+males!O24)</f>
        <v>2.3720884261852204E-3</v>
      </c>
      <c r="P24" s="32">
        <f>2*(males!P23-males!P24)/(males!P23+males!P24)</f>
        <v>2.3380567907439172E-3</v>
      </c>
      <c r="Q24" s="32">
        <f>2*(males!Q23-males!Q24)/(males!Q23+males!Q24)</f>
        <v>2.3087991508871368E-3</v>
      </c>
      <c r="R24" s="32">
        <f>2*(males!R23-males!R24)/(males!R23+males!R24)</f>
        <v>2.5331456123852338E-3</v>
      </c>
      <c r="S24" s="32">
        <f>2*(males!S23-males!S24)/(males!S23+males!S24)</f>
        <v>2.6017994872604357E-3</v>
      </c>
      <c r="T24" s="32">
        <f>2*(males!T23-males!T24)/(males!T23+males!T24)</f>
        <v>2.1545626673050555E-3</v>
      </c>
      <c r="U24" s="32">
        <f>2*(males!U23-males!U24)/(males!U23+males!U24)</f>
        <v>2.1380855993965607E-3</v>
      </c>
      <c r="V24" s="32">
        <f>2*(males!V23-males!V24)/(males!V23+males!V24)</f>
        <v>1.8480671391920686E-3</v>
      </c>
      <c r="W24" s="32">
        <f>2*(males!W23-males!W24)/(males!W23+males!W24)</f>
        <v>1.3894467179748815E-3</v>
      </c>
      <c r="X24" s="32">
        <f>2*(males!X23-males!X24)/(males!X23+males!X24)</f>
        <v>9.0885484289794855E-4</v>
      </c>
      <c r="Y24" s="32">
        <f>2*(males!Y23-males!Y24)/(males!Y23+males!Y24)</f>
        <v>7.692883014755377E-4</v>
      </c>
      <c r="Z24" s="32">
        <f>2*(males!Z23-males!Z24)/(males!Z23+males!Z24)</f>
        <v>9.4674304436395359E-4</v>
      </c>
      <c r="AA24" s="32">
        <f>2*(males!AA23-males!AA24)/(males!AA23+males!AA24)</f>
        <v>1.7226528854435831E-3</v>
      </c>
      <c r="AB24" s="32">
        <f>2*(males!AB23-males!AB24)/(males!AB23+males!AB24)</f>
        <v>1.792485349879352E-3</v>
      </c>
      <c r="AC24" s="32">
        <f>2*(males!AC23-males!AC24)/(males!AC23+males!AC24)</f>
        <v>1.6400988291810617E-3</v>
      </c>
      <c r="AD24" s="32">
        <f>2*(males!AD23-males!AD24)/(males!AD23+males!AD24)</f>
        <v>1.9496977968414895E-3</v>
      </c>
      <c r="AE24" s="32">
        <f>2*(males!AE23-males!AE24)/(males!AE23+males!AE24)</f>
        <v>2.3314572662872335E-3</v>
      </c>
      <c r="AF24" s="32">
        <f>2*(males!AF23-males!AF24)/(males!AF23+males!AF24)</f>
        <v>2.2403990446600301E-3</v>
      </c>
      <c r="AG24" s="32">
        <f>2*(males!AG23-males!AG24)/(males!AG23+males!AG24)</f>
        <v>2.338663801276784E-3</v>
      </c>
      <c r="AH24" s="32">
        <f>2*(males!AH23-males!AH24)/(males!AH23+males!AH24)</f>
        <v>1.9881029395522037E-3</v>
      </c>
      <c r="AI24" s="32">
        <f>2*(males!AI23-males!AI24)/(males!AI23+males!AI24)</f>
        <v>2.036788174029901E-3</v>
      </c>
      <c r="AJ24" s="32">
        <f>2*(males!AJ23-males!AJ24)/(males!AJ23+males!AJ24)</f>
        <v>2.1192886743954258E-3</v>
      </c>
      <c r="AK24" s="32">
        <f>2*(males!AK23-males!AK24)/(males!AK23+males!AK24)</f>
        <v>1.6939050785783744E-3</v>
      </c>
      <c r="AL24" s="32">
        <f>2*(males!AL23-males!AL24)/(males!AL23+males!AL24)</f>
        <v>2.1581075701384961E-3</v>
      </c>
      <c r="AM24" s="32">
        <f>2*(males!AM23-males!AM24)/(males!AM23+males!AM24)</f>
        <v>2.3705219847639136E-3</v>
      </c>
      <c r="AN24" s="32">
        <f>2*(males!AN23-males!AN24)/(males!AN23+males!AN24)</f>
        <v>1.914636506782312E-3</v>
      </c>
      <c r="AO24" s="32">
        <f>2*(males!AO23-males!AO24)/(males!AO23+males!AO24)</f>
        <v>1.5433064297482742E-3</v>
      </c>
      <c r="AP24" s="32">
        <f>2*(males!AP23-males!AP24)/(males!AP23+males!AP24)</f>
        <v>1.8230970773149427E-3</v>
      </c>
      <c r="AQ24" s="32">
        <f>2*(males!AQ23-males!AQ24)/(males!AQ23+males!AQ24)</f>
        <v>1.7393387388231862E-3</v>
      </c>
      <c r="AR24" s="32">
        <f>2*(males!AR23-males!AR24)/(males!AR23+males!AR24)</f>
        <v>1.6851127569276858E-3</v>
      </c>
      <c r="AS24" s="32">
        <f>2*(males!AS23-males!AS24)/(males!AS23+males!AS24)</f>
        <v>1.7163988911022923E-3</v>
      </c>
      <c r="AT24" s="32">
        <f>2*(males!AT23-males!AT24)/(males!AT23+males!AT24)</f>
        <v>1.737239869134865E-3</v>
      </c>
      <c r="AU24" s="32">
        <f>2*(males!AU23-males!AU24)/(males!AU23+males!AU24)</f>
        <v>1.7991877655231944E-3</v>
      </c>
      <c r="AV24" s="32">
        <f>2*(males!AV23-males!AV24)/(males!AV23+males!AV24)</f>
        <v>1.9018420847514875E-3</v>
      </c>
      <c r="AW24" s="32">
        <f>2*(males!AW23-males!AW24)/(males!AW23+males!AW24)</f>
        <v>2.1731332109862799E-3</v>
      </c>
      <c r="AX24" s="32">
        <f>2*(males!AX23-males!AX24)/(males!AX23+males!AX24)</f>
        <v>1.8513318148252157E-3</v>
      </c>
      <c r="AY24" s="32">
        <f>2*(males!AY23-males!AY24)/(males!AY23+males!AY24)</f>
        <v>2.1872721591500886E-3</v>
      </c>
      <c r="AZ24" s="32">
        <f>2*(males!AZ23-males!AZ24)/(males!AZ23+males!AZ24)</f>
        <v>2.0394148128108549E-3</v>
      </c>
      <c r="BA24" s="32">
        <f>2*(males!BA23-males!BA24)/(males!BA23+males!BA24)</f>
        <v>1.764437248308216E-3</v>
      </c>
      <c r="BB24" s="32">
        <f>2*(males!BB23-males!BB24)/(males!BB23+males!BB24)</f>
        <v>2.0849649134635833E-3</v>
      </c>
      <c r="BC24" s="32">
        <f>2*(males!BC23-males!BC24)/(males!BC23+males!BC24)</f>
        <v>1.8991578324693721E-3</v>
      </c>
      <c r="BD24" s="32">
        <f>2*(males!BD23-males!BD24)/(males!BD23+males!BD24)</f>
        <v>1.7993237024704508E-3</v>
      </c>
      <c r="BE24" s="32">
        <f>2*(males!BE23-males!BE24)/(males!BE23+males!BE24)</f>
        <v>1.5595065349520529E-3</v>
      </c>
      <c r="BF24" s="32">
        <f>2*(males!BF23-males!BF24)/(males!BF23+males!BF24)</f>
        <v>2.0013411048640842E-3</v>
      </c>
      <c r="BG24" s="32">
        <f>2*(males!BG23-males!BG24)/(males!BG23+males!BG24)</f>
        <v>2.0710013446053506E-3</v>
      </c>
      <c r="BH24" s="32">
        <f>2*(males!BH23-males!BH24)/(males!BH23+males!BH24)</f>
        <v>1.9223751098683636E-3</v>
      </c>
      <c r="BI24" s="32">
        <f>2*(males!BI23-males!BI24)/(males!BI23+males!BI24)</f>
        <v>1.7042771195663333E-3</v>
      </c>
      <c r="BJ24" s="32">
        <f>2*(males!BJ23-males!BJ24)/(males!BJ23+males!BJ24)</f>
        <v>1.6427779374922995E-3</v>
      </c>
      <c r="BK24" s="32">
        <f>2*(males!BK23-males!BK24)/(males!BK23+males!BK24)</f>
        <v>1.7245449972797355E-3</v>
      </c>
      <c r="BL24" s="32">
        <f>2*(males!BL23-males!BL24)/(males!BL23+males!BL24)</f>
        <v>1.6994440975030456E-3</v>
      </c>
      <c r="BM24" s="32">
        <f>2*(males!BM23-males!BM24)/(males!BM23+males!BM24)</f>
        <v>1.5970352473869023E-3</v>
      </c>
      <c r="BN24" s="32">
        <f>2*(males!BN23-males!BN24)/(males!BN23+males!BN24)</f>
        <v>1.5675346163894453E-3</v>
      </c>
      <c r="BO24" s="32">
        <f>2*(males!BO23-males!BO24)/(males!BO23+males!BO24)</f>
        <v>1.4218712439327526E-3</v>
      </c>
      <c r="BP24" s="32">
        <f>2*(males!BP23-males!BP24)/(males!BP23+males!BP24)</f>
        <v>1.5539380060521795E-3</v>
      </c>
      <c r="BQ24" s="32">
        <f>2*(males!BQ23-males!BQ24)/(males!BQ23+males!BQ24)</f>
        <v>1.5220622411089603E-3</v>
      </c>
      <c r="BR24" s="32">
        <f>2*(males!BR23-males!BR24)/(males!BR23+males!BR24)</f>
        <v>1.2868698423073781E-3</v>
      </c>
      <c r="BS24" s="32">
        <f>2*(males!BS23-males!BS24)/(males!BS23+males!BS24)</f>
        <v>1.3048974432165721E-3</v>
      </c>
      <c r="BT24" s="32">
        <f>2*(males!BT23-males!BT24)/(males!BT23+males!BT24)</f>
        <v>1.2716886499244617E-3</v>
      </c>
      <c r="BU24" s="32">
        <f>2*(males!BU23-males!BU24)/(males!BU23+males!BU24)</f>
        <v>1.0986998718183483E-3</v>
      </c>
      <c r="BV24" s="32">
        <f>2*(males!BV23-males!BV24)/(males!BV23+males!BV24)</f>
        <v>1.2092328484546715E-3</v>
      </c>
      <c r="BW24" s="32">
        <f>2*(males!BW23-males!BW24)/(males!BW23+males!BW24)</f>
        <v>1.2190538110669769E-3</v>
      </c>
      <c r="BX24" s="32">
        <f>2*(males!BX23-males!BX24)/(males!BX23+males!BX24)</f>
        <v>1.29950557873684E-3</v>
      </c>
      <c r="BY24" s="32">
        <f>2*(males!BY23-males!BY24)/(males!BY23+males!BY24)</f>
        <v>1.1987727817623992E-3</v>
      </c>
      <c r="BZ24" s="32">
        <f>2*(males!BZ23-males!BZ24)/(males!BZ23+males!BZ24)</f>
        <v>1.218657648600067E-3</v>
      </c>
      <c r="CA24" s="32">
        <f>2*(males!CA23-males!CA24)/(males!CA23+males!CA24)</f>
        <v>1.2785777344820237E-3</v>
      </c>
      <c r="CB24" s="32">
        <f>2*(males!CB23-males!CB24)/(males!CB23+males!CB24)</f>
        <v>1.1978722540301296E-3</v>
      </c>
      <c r="CC24" s="32">
        <f>2*(males!CC23-males!CC24)/(males!CC23+males!CC24)</f>
        <v>1.00375648259395E-3</v>
      </c>
      <c r="CD24" s="32">
        <f>2*(males!CD23-males!CD24)/(males!CD23+males!CD24)</f>
        <v>1.0439735864546961E-3</v>
      </c>
      <c r="CE24" s="32">
        <f>2*(males!CE23-males!CE24)/(males!CE23+males!CE24)</f>
        <v>8.2013274000273379E-4</v>
      </c>
      <c r="CF24" s="32">
        <f>2*(males!CF23-males!CF24)/(males!CF23+males!CF24)</f>
        <v>9.4135747797172891E-4</v>
      </c>
      <c r="CG24" s="32">
        <f>2*(males!CG23-males!CG24)/(males!CG23+males!CG24)</f>
        <v>9.9144123181514675E-4</v>
      </c>
      <c r="CH24" s="32">
        <f>2*(males!CH23-males!CH24)/(males!CH23+males!CH24)</f>
        <v>9.3055246495256209E-4</v>
      </c>
      <c r="CI24" s="32">
        <f>2*(males!CI23-males!CI24)/(males!CI23+males!CI24)</f>
        <v>7.7870199479179833E-4</v>
      </c>
      <c r="CJ24" s="32">
        <f>2*(males!CJ23-males!CJ24)/(males!CJ23+males!CJ24)</f>
        <v>7.3760843096540817E-4</v>
      </c>
      <c r="CK24" s="32">
        <f>2*(males!CK23-males!CK24)/(males!CK23+males!CK24)</f>
        <v>6.6680137401495254E-4</v>
      </c>
      <c r="CL24" s="32">
        <f>2*(males!CL23-males!CL24)/(males!CL23+males!CL24)</f>
        <v>6.6669360378197103E-4</v>
      </c>
      <c r="CM24" s="32">
        <f>2*(males!CM23-males!CM24)/(males!CM23+males!CM24)</f>
        <v>6.5662866638717854E-4</v>
      </c>
      <c r="CN24" s="32">
        <f>2*(males!CN23-males!CN24)/(males!CN23+males!CN24)</f>
        <v>6.6599394550958624E-4</v>
      </c>
      <c r="CO24" s="12"/>
      <c r="CP24" s="31">
        <v>21</v>
      </c>
      <c r="CQ24" s="32">
        <f>$CN24*EXP('2a)answer'!$C24*('2a) male mx'!CQ$2-$CO$2))</f>
        <v>6.0967211300852031E-4</v>
      </c>
      <c r="CR24" s="32">
        <f>$CN24*EXP('2a)answer'!$C24*('2a) male mx'!CR$2-$CO$2))</f>
        <v>5.9899271473225039E-4</v>
      </c>
      <c r="CS24" s="32">
        <f>$CN24*EXP('2a)answer'!$C24*('2a) male mx'!CS$2-$CO$2))</f>
        <v>5.8850038347956532E-4</v>
      </c>
      <c r="CT24" s="32">
        <f>$CN24*EXP('2a)answer'!$C24*('2a) male mx'!CT$2-$CO$2))</f>
        <v>5.7819184246740989E-4</v>
      </c>
      <c r="CU24" s="32">
        <f>$CN24*EXP('2a)answer'!$C24*('2a) male mx'!CU$2-$CO$2))</f>
        <v>5.6806387231091117E-4</v>
      </c>
      <c r="CV24" s="32">
        <f>$CN24*EXP('2a)answer'!$C24*('2a) male mx'!CV$2-$CO$2))</f>
        <v>5.5811331001795689E-4</v>
      </c>
      <c r="CW24" s="32">
        <f>$CN24*EXP('2a)answer'!$C24*('2a) male mx'!CW$2-$CO$2))</f>
        <v>5.4833704800138377E-4</v>
      </c>
      <c r="CX24" s="32">
        <f>$CN24*EXP('2a)answer'!$C24*('2a) male mx'!CX$2-$CO$2))</f>
        <v>5.3873203310847017E-4</v>
      </c>
      <c r="CY24" s="32">
        <f>$CN24*EXP('2a)answer'!$C24*('2a) male mx'!CY$2-$CO$2))</f>
        <v>5.2929526566742832E-4</v>
      </c>
      <c r="CZ24" s="32">
        <f>$CN24*EXP('2a)answer'!$C24*('2a) male mx'!CZ$2-$CO$2))</f>
        <v>5.2002379855059868E-4</v>
      </c>
      <c r="DA24" s="32">
        <f>$CN24*EXP('2a)answer'!$C24*('2a) male mx'!DA$2-$CO$2))</f>
        <v>5.1091473625405404E-4</v>
      </c>
      <c r="DB24" s="32">
        <f>$CN24*EXP('2a)answer'!$C24*('2a) male mx'!DB$2-$CO$2))</f>
        <v>5.0196523399332628E-4</v>
      </c>
      <c r="DC24" s="32">
        <f>$CN24*EXP('2a)answer'!$C24*('2a) male mx'!DC$2-$CO$2))</f>
        <v>4.9317249681497214E-4</v>
      </c>
      <c r="DD24" s="32">
        <f>$CN24*EXP('2a)answer'!$C24*('2a) male mx'!DD$2-$CO$2))</f>
        <v>4.845337787237021E-4</v>
      </c>
      <c r="DE24" s="32">
        <f>$CN24*EXP('2a)answer'!$C24*('2a) male mx'!DE$2-$CO$2))</f>
        <v>4.760463818247986E-4</v>
      </c>
      <c r="DF24" s="32">
        <f>$CN24*EXP('2a)answer'!$C24*('2a) male mx'!DF$2-$CO$2))</f>
        <v>4.6770765548155639E-4</v>
      </c>
      <c r="DG24" s="32">
        <f>$CN24*EXP('2a)answer'!$C24*('2a) male mx'!DG$2-$CO$2))</f>
        <v>4.5951499548748152E-4</v>
      </c>
      <c r="DH24" s="32">
        <f>$CN24*EXP('2a)answer'!$C24*('2a) male mx'!DH$2-$CO$2))</f>
        <v>4.5146584325299089E-4</v>
      </c>
      <c r="DI24" s="32">
        <f>$CN24*EXP('2a)answer'!$C24*('2a) male mx'!DI$2-$CO$2))</f>
        <v>4.4355768500635743E-4</v>
      </c>
      <c r="DJ24" s="32">
        <f>$CN24*EXP('2a)answer'!$C24*('2a) male mx'!DJ$2-$CO$2))</f>
        <v>4.357880510086533E-4</v>
      </c>
      <c r="DK24" s="32">
        <f>$CN24*EXP('2a)answer'!$C24*('2a) male mx'!DK$2-$CO$2))</f>
        <v>4.2815451478244278E-4</v>
      </c>
      <c r="DL24" s="32">
        <f>$CN24*EXP('2a)answer'!$C24*('2a) male mx'!DL$2-$CO$2))</f>
        <v>4.2065469235398785E-4</v>
      </c>
      <c r="DM24" s="32">
        <f>$CN24*EXP('2a)answer'!$C24*('2a) male mx'!DM$2-$CO$2))</f>
        <v>4.1328624150872633E-4</v>
      </c>
      <c r="DN24" s="32">
        <f>$CN24*EXP('2a)answer'!$C24*('2a) male mx'!DN$2-$CO$2))</f>
        <v>4.0604686105979196E-4</v>
      </c>
      <c r="DO24" s="32">
        <f>$CN24*EXP('2a)answer'!$C24*('2a) male mx'!DO$2-$CO$2))</f>
        <v>3.9893429012934805E-4</v>
      </c>
      <c r="DP24" s="32">
        <f>$CN24*EXP('2a)answer'!$C24*('2a) male mx'!DP$2-$CO$2))</f>
        <v>3.9194630744250863E-4</v>
      </c>
      <c r="DQ24" s="32">
        <f>$CN24*EXP('2a)answer'!$C24*('2a) male mx'!DQ$2-$CO$2))</f>
        <v>3.8508073063362917E-4</v>
      </c>
      <c r="DR24" s="32">
        <f>$CN24*EXP('2a)answer'!$C24*('2a) male mx'!DR$2-$CO$2))</f>
        <v>3.7833541556474704E-4</v>
      </c>
      <c r="DS24" s="32">
        <f>$CN24*EXP('2a)answer'!$C24*('2a) male mx'!DS$2-$CO$2))</f>
        <v>3.7170825565596255E-4</v>
      </c>
      <c r="DT24" s="32">
        <f>$CN24*EXP('2a)answer'!$C24*('2a) male mx'!DT$2-$CO$2))</f>
        <v>3.6519718122754739E-4</v>
      </c>
      <c r="DU24" s="32">
        <f>$CN24*EXP('2a)answer'!$C24*('2a) male mx'!DU$2-$CO$2))</f>
        <v>3.5880015885357899E-4</v>
      </c>
      <c r="DV24" s="32">
        <f>$CN24*EXP('2a)answer'!$C24*('2a) male mx'!DV$2-$CO$2))</f>
        <v>3.5251519072689556E-4</v>
      </c>
      <c r="DW24" s="32">
        <f>$CN24*EXP('2a)answer'!$C24*('2a) male mx'!DW$2-$CO$2))</f>
        <v>3.4634031403517595E-4</v>
      </c>
      <c r="DX24" s="32">
        <f>$CN24*EXP('2a)answer'!$C24*('2a) male mx'!DX$2-$CO$2))</f>
        <v>3.4027360034794788E-4</v>
      </c>
      <c r="DY24" s="32">
        <f>$CN24*EXP('2a)answer'!$C24*('2a) male mx'!DY$2-$CO$2))</f>
        <v>3.343131550143342E-4</v>
      </c>
      <c r="DZ24" s="32">
        <f>$CN24*EXP('2a)answer'!$C24*('2a) male mx'!DZ$2-$CO$2))</f>
        <v>3.2845711657134816E-4</v>
      </c>
      <c r="EA24" s="32">
        <f>$CN24*EXP('2a)answer'!$C24*('2a) male mx'!EA$2-$CO$2))</f>
        <v>3.2270365616255358E-4</v>
      </c>
      <c r="EB24" s="32">
        <f>$CN24*EXP('2a)answer'!$C24*('2a) male mx'!EB$2-$CO$2))</f>
        <v>3.1705097696690829E-4</v>
      </c>
      <c r="EC24" s="32">
        <f>$CN24*EXP('2a)answer'!$C24*('2a) male mx'!EC$2-$CO$2))</f>
        <v>3.1149731363761186E-4</v>
      </c>
      <c r="ED24" s="32">
        <f>$CN24*EXP('2a)answer'!$C24*('2a) male mx'!ED$2-$CO$2))</f>
        <v>3.0604093175078324E-4</v>
      </c>
      <c r="EE24" s="32">
        <f>$CN24*EXP('2a)answer'!$C24*('2a) male mx'!EE$2-$CO$2))</f>
        <v>3.0068012726379553E-4</v>
      </c>
      <c r="EF24" s="32">
        <f>$CN24*EXP('2a)answer'!$C24*('2a) male mx'!EF$2-$CO$2))</f>
        <v>2.9541322598309889E-4</v>
      </c>
      <c r="EG24" s="32">
        <f>$CN24*EXP('2a)answer'!$C24*('2a) male mx'!EG$2-$CO$2))</f>
        <v>2.9023858304136552E-4</v>
      </c>
      <c r="EH24" s="32">
        <f>$CN24*EXP('2a)answer'!$C24*('2a) male mx'!EH$2-$CO$2))</f>
        <v>2.8515458238379286E-4</v>
      </c>
      <c r="EI24" s="32">
        <f>$CN24*EXP('2a)answer'!$C24*('2a) male mx'!EI$2-$CO$2))</f>
        <v>2.8015963626340604E-4</v>
      </c>
      <c r="EJ24" s="32">
        <f>$CN24*EXP('2a)answer'!$C24*('2a) male mx'!EJ$2-$CO$2))</f>
        <v>2.7525218474519958E-4</v>
      </c>
      <c r="EK24" s="32">
        <f>$CN24*EXP('2a)answer'!$C24*('2a) male mx'!EK$2-$CO$2))</f>
        <v>2.7043069521896578E-4</v>
      </c>
      <c r="EL24" s="32">
        <f>$CN24*EXP('2a)answer'!$C24*('2a) male mx'!EL$2-$CO$2))</f>
        <v>2.6569366192065658E-4</v>
      </c>
      <c r="EM24" s="32">
        <f>$CN24*EXP('2a)answer'!$C24*('2a) male mx'!EM$2-$CO$2))</f>
        <v>2.6103960546212924E-4</v>
      </c>
      <c r="EN24" s="32">
        <f>$CN24*EXP('2a)answer'!$C24*('2a) male mx'!EN$2-$CO$2))</f>
        <v>2.5646707236912965E-4</v>
      </c>
      <c r="EO24" s="32">
        <f>$CN24*EXP('2a)answer'!$C24*('2a) male mx'!EO$2-$CO$2))</f>
        <v>2.5197463462736831E-4</v>
      </c>
    </row>
    <row r="25" spans="1:145" x14ac:dyDescent="0.25">
      <c r="A25" s="31">
        <f>males!A24</f>
        <v>22</v>
      </c>
      <c r="B25" s="32">
        <f>2*(males!B24-males!B25)/(males!B24+males!B25)</f>
        <v>3.347232207045291E-3</v>
      </c>
      <c r="C25" s="32">
        <f>2*(males!C24-males!C25)/(males!C24+males!C25)</f>
        <v>3.1173157323159855E-3</v>
      </c>
      <c r="D25" s="32">
        <f>2*(males!D24-males!D25)/(males!D24+males!D25)</f>
        <v>3.346245682492329E-3</v>
      </c>
      <c r="E25" s="32">
        <f>2*(males!E24-males!E25)/(males!E24+males!E25)</f>
        <v>2.8416458993470979E-3</v>
      </c>
      <c r="F25" s="32">
        <f>2*(males!F24-males!F25)/(males!F24+males!F25)</f>
        <v>2.6754879407138738E-3</v>
      </c>
      <c r="G25" s="32">
        <f>2*(males!G24-males!G25)/(males!G24+males!G25)</f>
        <v>2.7643866095809592E-3</v>
      </c>
      <c r="H25" s="32">
        <f>2*(males!H24-males!H25)/(males!H24+males!H25)</f>
        <v>2.9170219449804785E-3</v>
      </c>
      <c r="I25" s="32">
        <f>2*(males!I24-males!I25)/(males!I24+males!I25)</f>
        <v>2.9824305687921157E-3</v>
      </c>
      <c r="J25" s="32">
        <f>2*(males!J24-males!J25)/(males!J24+males!J25)</f>
        <v>2.6086129008783075E-3</v>
      </c>
      <c r="K25" s="32">
        <f>2*(males!K24-males!K25)/(males!K24+males!K25)</f>
        <v>2.2472532034428362E-3</v>
      </c>
      <c r="L25" s="32">
        <f>2*(males!L24-males!L25)/(males!L24+males!L25)</f>
        <v>2.2051200473936247E-3</v>
      </c>
      <c r="M25" s="32">
        <f>2*(males!M24-males!M25)/(males!M24+males!M25)</f>
        <v>2.4757898426887516E-3</v>
      </c>
      <c r="N25" s="32">
        <f>2*(males!N24-males!N25)/(males!N24+males!N25)</f>
        <v>1.9985693301516399E-3</v>
      </c>
      <c r="O25" s="32">
        <f>2*(males!O24-males!O25)/(males!O24+males!O25)</f>
        <v>2.8517476588693206E-3</v>
      </c>
      <c r="P25" s="32">
        <f>2*(males!P24-males!P25)/(males!P24+males!P25)</f>
        <v>2.4093218854038898E-3</v>
      </c>
      <c r="Q25" s="32">
        <f>2*(males!Q24-males!Q25)/(males!Q24+males!Q25)</f>
        <v>2.3580637554633048E-3</v>
      </c>
      <c r="R25" s="32">
        <f>2*(males!R24-males!R25)/(males!R24+males!R25)</f>
        <v>2.6050607938350526E-3</v>
      </c>
      <c r="S25" s="32">
        <f>2*(males!S24-males!S25)/(males!S24+males!S25)</f>
        <v>2.4337405938108774E-3</v>
      </c>
      <c r="T25" s="32">
        <f>2*(males!T24-males!T25)/(males!T24+males!T25)</f>
        <v>2.6178296011082143E-3</v>
      </c>
      <c r="U25" s="32">
        <f>2*(males!U24-males!U25)/(males!U24+males!U25)</f>
        <v>2.2406648030716685E-3</v>
      </c>
      <c r="V25" s="32">
        <f>2*(males!V24-males!V25)/(males!V24+males!V25)</f>
        <v>1.8950945368998867E-3</v>
      </c>
      <c r="W25" s="32">
        <f>2*(males!W24-males!W25)/(males!W24+males!W25)</f>
        <v>1.6089579822797194E-3</v>
      </c>
      <c r="X25" s="32">
        <f>2*(males!X24-males!X25)/(males!X24+males!X25)</f>
        <v>1.2130927366072396E-3</v>
      </c>
      <c r="Y25" s="32">
        <f>2*(males!Y24-males!Y25)/(males!Y24+males!Y25)</f>
        <v>1.1978481513566699E-3</v>
      </c>
      <c r="Z25" s="32">
        <f>2*(males!Z24-males!Z25)/(males!Z24+males!Z25)</f>
        <v>1.1394069759393451E-3</v>
      </c>
      <c r="AA25" s="32">
        <f>2*(males!AA24-males!AA25)/(males!AA24+males!AA25)</f>
        <v>1.5017653731247904E-3</v>
      </c>
      <c r="AB25" s="32">
        <f>2*(males!AB24-males!AB25)/(males!AB24+males!AB25)</f>
        <v>1.5830265555360776E-3</v>
      </c>
      <c r="AC25" s="32">
        <f>2*(males!AC24-males!AC25)/(males!AC24+males!AC25)</f>
        <v>1.8974024666232065E-3</v>
      </c>
      <c r="AD25" s="32">
        <f>2*(males!AD24-males!AD25)/(males!AD24+males!AD25)</f>
        <v>1.879520616651708E-3</v>
      </c>
      <c r="AE25" s="32">
        <f>2*(males!AE24-males!AE25)/(males!AE24+males!AE25)</f>
        <v>2.1675345616029183E-3</v>
      </c>
      <c r="AF25" s="32">
        <f>2*(males!AF24-males!AF25)/(males!AF24+males!AF25)</f>
        <v>2.1818104790450872E-3</v>
      </c>
      <c r="AG25" s="32">
        <f>2*(males!AG24-males!AG25)/(males!AG24+males!AG25)</f>
        <v>2.2701475595913734E-3</v>
      </c>
      <c r="AH25" s="32">
        <f>2*(males!AH24-males!AH25)/(males!AH24+males!AH25)</f>
        <v>2.129229471908928E-3</v>
      </c>
      <c r="AI25" s="32">
        <f>2*(males!AI24-males!AI25)/(males!AI24+males!AI25)</f>
        <v>1.819817071567199E-3</v>
      </c>
      <c r="AJ25" s="32">
        <f>2*(males!AJ24-males!AJ25)/(males!AJ24+males!AJ25)</f>
        <v>1.7028791271167733E-3</v>
      </c>
      <c r="AK25" s="32">
        <f>2*(males!AK24-males!AK25)/(males!AK24+males!AK25)</f>
        <v>1.8750032733995696E-3</v>
      </c>
      <c r="AL25" s="32">
        <f>2*(males!AL24-males!AL25)/(males!AL24+males!AL25)</f>
        <v>1.7004303558307966E-3</v>
      </c>
      <c r="AM25" s="32">
        <f>2*(males!AM24-males!AM25)/(males!AM24+males!AM25)</f>
        <v>1.8627625396360288E-3</v>
      </c>
      <c r="AN25" s="32">
        <f>2*(males!AN24-males!AN25)/(males!AN24+males!AN25)</f>
        <v>1.5406463378207715E-3</v>
      </c>
      <c r="AO25" s="32">
        <f>2*(males!AO24-males!AO25)/(males!AO24+males!AO25)</f>
        <v>1.4725310301973297E-3</v>
      </c>
      <c r="AP25" s="32">
        <f>2*(males!AP24-males!AP25)/(males!AP24+males!AP25)</f>
        <v>1.5861917831091446E-3</v>
      </c>
      <c r="AQ25" s="32">
        <f>2*(males!AQ24-males!AQ25)/(males!AQ24+males!AQ25)</f>
        <v>1.7528118022661352E-3</v>
      </c>
      <c r="AR25" s="32">
        <f>2*(males!AR24-males!AR25)/(males!AR24+males!AR25)</f>
        <v>1.6149618400145868E-3</v>
      </c>
      <c r="AS25" s="32">
        <f>2*(males!AS24-males!AS25)/(males!AS24+males!AS25)</f>
        <v>1.646347817026154E-3</v>
      </c>
      <c r="AT25" s="32">
        <f>2*(males!AT24-males!AT25)/(males!AT24+males!AT25)</f>
        <v>1.7819832118423726E-3</v>
      </c>
      <c r="AU25" s="32">
        <f>2*(males!AU24-males!AU25)/(males!AU24+males!AU25)</f>
        <v>1.906716748370695E-3</v>
      </c>
      <c r="AV25" s="32">
        <f>2*(males!AV24-males!AV25)/(males!AV24+males!AV25)</f>
        <v>1.5720078496286002E-3</v>
      </c>
      <c r="AW25" s="32">
        <f>2*(males!AW24-males!AW25)/(males!AW24+males!AW25)</f>
        <v>1.8649621537708181E-3</v>
      </c>
      <c r="AX25" s="32">
        <f>2*(males!AX24-males!AX25)/(males!AX24+males!AX25)</f>
        <v>1.8026184856962744E-3</v>
      </c>
      <c r="AY25" s="32">
        <f>2*(males!AY24-males!AY25)/(males!AY24+males!AY25)</f>
        <v>1.7741598831141725E-3</v>
      </c>
      <c r="AZ25" s="32">
        <f>2*(males!AZ24-males!AZ25)/(males!AZ24+males!AZ25)</f>
        <v>1.918345218733058E-3</v>
      </c>
      <c r="BA25" s="32">
        <f>2*(males!BA24-males!BA25)/(males!BA24+males!BA25)</f>
        <v>1.6739011774491201E-3</v>
      </c>
      <c r="BB25" s="32">
        <f>2*(males!BB24-males!BB25)/(males!BB24+males!BB25)</f>
        <v>1.6107828924464675E-3</v>
      </c>
      <c r="BC25" s="32">
        <f>2*(males!BC24-males!BC25)/(males!BC24+males!BC25)</f>
        <v>1.6218070673361818E-3</v>
      </c>
      <c r="BD25" s="32">
        <f>2*(males!BD24-males!BD25)/(males!BD24+males!BD25)</f>
        <v>1.6781478220334594E-3</v>
      </c>
      <c r="BE25" s="32">
        <f>2*(males!BE24-males!BE25)/(males!BE24+males!BE25)</f>
        <v>1.8725526202804691E-3</v>
      </c>
      <c r="BF25" s="32">
        <f>2*(males!BF24-males!BF25)/(males!BF24+males!BF25)</f>
        <v>1.7467068374787476E-3</v>
      </c>
      <c r="BG25" s="32">
        <f>2*(males!BG24-males!BG25)/(males!BG24+males!BG25)</f>
        <v>1.9202775110725679E-3</v>
      </c>
      <c r="BH25" s="32">
        <f>2*(males!BH24-males!BH25)/(males!BH24+males!BH25)</f>
        <v>1.7508264930945344E-3</v>
      </c>
      <c r="BI25" s="32">
        <f>2*(males!BI24-males!BI25)/(males!BI24+males!BI25)</f>
        <v>1.5013470991094748E-3</v>
      </c>
      <c r="BJ25" s="32">
        <f>2*(males!BJ24-males!BJ25)/(males!BJ24+males!BJ25)</f>
        <v>1.583726694021946E-3</v>
      </c>
      <c r="BK25" s="32">
        <f>2*(males!BK24-males!BK25)/(males!BK24+males!BK25)</f>
        <v>1.4908416057906344E-3</v>
      </c>
      <c r="BL25" s="32">
        <f>2*(males!BL24-males!BL25)/(males!BL24+males!BL25)</f>
        <v>1.4355146319955704E-3</v>
      </c>
      <c r="BM25" s="32">
        <f>2*(males!BM24-males!BM25)/(males!BM24+males!BM25)</f>
        <v>1.4559324119263421E-3</v>
      </c>
      <c r="BN25" s="32">
        <f>2*(males!BN24-males!BN25)/(males!BN24+males!BN25)</f>
        <v>1.6008045068803809E-3</v>
      </c>
      <c r="BO25" s="32">
        <f>2*(males!BO24-males!BO25)/(males!BO24+males!BO25)</f>
        <v>1.4956564497623341E-3</v>
      </c>
      <c r="BP25" s="32">
        <f>2*(males!BP24-males!BP25)/(males!BP24+males!BP25)</f>
        <v>1.6178413081987693E-3</v>
      </c>
      <c r="BQ25" s="32">
        <f>2*(males!BQ24-males!BQ25)/(males!BQ24+males!BQ25)</f>
        <v>1.5755765177712755E-3</v>
      </c>
      <c r="BR25" s="32">
        <f>2*(males!BR24-males!BR25)/(males!BR24+males!BR25)</f>
        <v>1.4420348031520221E-3</v>
      </c>
      <c r="BS25" s="32">
        <f>2*(males!BS24-males!BS25)/(males!BS24+males!BS25)</f>
        <v>1.4598316599715179E-3</v>
      </c>
      <c r="BT25" s="32">
        <f>2*(males!BT24-males!BT25)/(males!BT24+males!BT25)</f>
        <v>1.2529222118660901E-3</v>
      </c>
      <c r="BU25" s="32">
        <f>2*(males!BU24-males!BU25)/(males!BU24+males!BU25)</f>
        <v>1.0999083409715857E-3</v>
      </c>
      <c r="BV25" s="32">
        <f>2*(males!BV24-males!BV25)/(males!BV24+males!BV25)</f>
        <v>1.210696862870776E-3</v>
      </c>
      <c r="BW25" s="32">
        <f>2*(males!BW24-males!BW25)/(males!BW24+males!BW25)</f>
        <v>1.2612520978487515E-3</v>
      </c>
      <c r="BX25" s="32">
        <f>2*(males!BX24-males!BX25)/(males!BX24+males!BX25)</f>
        <v>1.148624953622997E-3</v>
      </c>
      <c r="BY25" s="32">
        <f>2*(males!BY24-males!BY25)/(males!BY24+males!BY25)</f>
        <v>1.3121690968919903E-3</v>
      </c>
      <c r="BZ25" s="32">
        <f>2*(males!BZ24-males!BZ25)/(males!BZ24+males!BZ25)</f>
        <v>1.2201445871335753E-3</v>
      </c>
      <c r="CA25" s="32">
        <f>2*(males!CA24-males!CA25)/(males!CA24+males!CA25)</f>
        <v>1.4327302656647715E-3</v>
      </c>
      <c r="CB25" s="32">
        <f>2*(males!CB24-males!CB25)/(males!CB24+males!CB25)</f>
        <v>1.2094786537181306E-3</v>
      </c>
      <c r="CC25" s="32">
        <f>2*(males!CC24-males!CC25)/(males!CC24+males!CC25)</f>
        <v>1.1266233271927286E-3</v>
      </c>
      <c r="CD25" s="32">
        <f>2*(males!CD24-males!CD25)/(males!CD24+males!CD25)</f>
        <v>9.1310302845837776E-4</v>
      </c>
      <c r="CE25" s="32">
        <f>2*(males!CE24-males!CE25)/(males!CE24+males!CE25)</f>
        <v>8.0053098510911031E-4</v>
      </c>
      <c r="CF25" s="32">
        <f>2*(males!CF24-males!CF25)/(males!CF24+males!CF25)</f>
        <v>8.9156357962777216E-4</v>
      </c>
      <c r="CG25" s="32">
        <f>2*(males!CG24-males!CG25)/(males!CG24+males!CG25)</f>
        <v>7.1890362135042501E-4</v>
      </c>
      <c r="CH25" s="32">
        <f>2*(males!CH24-males!CH25)/(males!CH24+males!CH25)</f>
        <v>6.3772605110918776E-4</v>
      </c>
      <c r="CI25" s="32">
        <f>2*(males!CI24-males!CI25)/(males!CI24+males!CI25)</f>
        <v>7.6918405764832092E-4</v>
      </c>
      <c r="CJ25" s="32">
        <f>2*(males!CJ24-males!CJ25)/(males!CJ24+males!CJ25)</f>
        <v>7.0780711245032712E-4</v>
      </c>
      <c r="CK25" s="32">
        <f>2*(males!CK24-males!CK25)/(males!CK24+males!CK25)</f>
        <v>6.0656914382765351E-4</v>
      </c>
      <c r="CL25" s="32">
        <f>2*(males!CL24-males!CL25)/(males!CL24+males!CL25)</f>
        <v>5.8624941880445547E-4</v>
      </c>
      <c r="CM25" s="32">
        <f>2*(males!CM24-males!CM25)/(males!CM24+males!CM25)</f>
        <v>5.7616787712461907E-4</v>
      </c>
      <c r="CN25" s="32">
        <f>2*(males!CN24-males!CN25)/(males!CN24+males!CN25)</f>
        <v>5.9573393916445788E-4</v>
      </c>
      <c r="CO25" s="12"/>
      <c r="CP25" s="31">
        <v>22</v>
      </c>
      <c r="CQ25" s="32">
        <f>$CN25*EXP('2a)answer'!$C25*('2a) male mx'!CQ$2-$CO$2))</f>
        <v>5.4126012962350378E-4</v>
      </c>
      <c r="CR25" s="32">
        <f>$CN25*EXP('2a)answer'!$C25*('2a) male mx'!CR$2-$CO$2))</f>
        <v>5.3097830415298956E-4</v>
      </c>
      <c r="CS25" s="32">
        <f>$CN25*EXP('2a)answer'!$C25*('2a) male mx'!CS$2-$CO$2))</f>
        <v>5.2089179315184086E-4</v>
      </c>
      <c r="CT25" s="32">
        <f>$CN25*EXP('2a)answer'!$C25*('2a) male mx'!CT$2-$CO$2))</f>
        <v>5.1099688640905922E-4</v>
      </c>
      <c r="CU25" s="32">
        <f>$CN25*EXP('2a)answer'!$C25*('2a) male mx'!CU$2-$CO$2))</f>
        <v>5.0128994419314406E-4</v>
      </c>
      <c r="CV25" s="32">
        <f>$CN25*EXP('2a)answer'!$C25*('2a) male mx'!CV$2-$CO$2))</f>
        <v>4.9176739591325698E-4</v>
      </c>
      <c r="CW25" s="32">
        <f>$CN25*EXP('2a)answer'!$C25*('2a) male mx'!CW$2-$CO$2))</f>
        <v>4.8242573880582053E-4</v>
      </c>
      <c r="CX25" s="32">
        <f>$CN25*EXP('2a)answer'!$C25*('2a) male mx'!CX$2-$CO$2))</f>
        <v>4.7326153664606487E-4</v>
      </c>
      <c r="CY25" s="32">
        <f>$CN25*EXP('2a)answer'!$C25*('2a) male mx'!CY$2-$CO$2))</f>
        <v>4.6427141848405111E-4</v>
      </c>
      <c r="CZ25" s="32">
        <f>$CN25*EXP('2a)answer'!$C25*('2a) male mx'!CZ$2-$CO$2))</f>
        <v>4.5545207740470435E-4</v>
      </c>
      <c r="DA25" s="32">
        <f>$CN25*EXP('2a)answer'!$C25*('2a) male mx'!DA$2-$CO$2))</f>
        <v>4.4680026931140241E-4</v>
      </c>
      <c r="DB25" s="32">
        <f>$CN25*EXP('2a)answer'!$C25*('2a) male mx'!DB$2-$CO$2))</f>
        <v>4.3831281173267018E-4</v>
      </c>
      <c r="DC25" s="32">
        <f>$CN25*EXP('2a)answer'!$C25*('2a) male mx'!DC$2-$CO$2))</f>
        <v>4.2998658265154337E-4</v>
      </c>
      <c r="DD25" s="32">
        <f>$CN25*EXP('2a)answer'!$C25*('2a) male mx'!DD$2-$CO$2))</f>
        <v>4.2181851935716911E-4</v>
      </c>
      <c r="DE25" s="32">
        <f>$CN25*EXP('2a)answer'!$C25*('2a) male mx'!DE$2-$CO$2))</f>
        <v>4.1380561731822161E-4</v>
      </c>
      <c r="DF25" s="32">
        <f>$CN25*EXP('2a)answer'!$C25*('2a) male mx'!DF$2-$CO$2))</f>
        <v>4.0594492907771904E-4</v>
      </c>
      <c r="DG25" s="32">
        <f>$CN25*EXP('2a)answer'!$C25*('2a) male mx'!DG$2-$CO$2))</f>
        <v>3.98233563168834E-4</v>
      </c>
      <c r="DH25" s="32">
        <f>$CN25*EXP('2a)answer'!$C25*('2a) male mx'!DH$2-$CO$2))</f>
        <v>3.9066868305129954E-4</v>
      </c>
      <c r="DI25" s="32">
        <f>$CN25*EXP('2a)answer'!$C25*('2a) male mx'!DI$2-$CO$2))</f>
        <v>3.8324750606801955E-4</v>
      </c>
      <c r="DJ25" s="32">
        <f>$CN25*EXP('2a)answer'!$C25*('2a) male mx'!DJ$2-$CO$2))</f>
        <v>3.7596730242149898E-4</v>
      </c>
      <c r="DK25" s="32">
        <f>$CN25*EXP('2a)answer'!$C25*('2a) male mx'!DK$2-$CO$2))</f>
        <v>3.6882539416971849E-4</v>
      </c>
      <c r="DL25" s="32">
        <f>$CN25*EXP('2a)answer'!$C25*('2a) male mx'!DL$2-$CO$2))</f>
        <v>3.6181915424108289E-4</v>
      </c>
      <c r="DM25" s="32">
        <f>$CN25*EXP('2a)answer'!$C25*('2a) male mx'!DM$2-$CO$2))</f>
        <v>3.5494600546808239E-4</v>
      </c>
      <c r="DN25" s="32">
        <f>$CN25*EXP('2a)answer'!$C25*('2a) male mx'!DN$2-$CO$2))</f>
        <v>3.4820341963930985E-4</v>
      </c>
      <c r="DO25" s="32">
        <f>$CN25*EXP('2a)answer'!$C25*('2a) male mx'!DO$2-$CO$2))</f>
        <v>3.4158891656948658E-4</v>
      </c>
      <c r="DP25" s="32">
        <f>$CN25*EXP('2a)answer'!$C25*('2a) male mx'!DP$2-$CO$2))</f>
        <v>3.3510006318715349E-4</v>
      </c>
      <c r="DQ25" s="32">
        <f>$CN25*EXP('2a)answer'!$C25*('2a) male mx'!DQ$2-$CO$2))</f>
        <v>3.2873447263969308E-4</v>
      </c>
      <c r="DR25" s="32">
        <f>$CN25*EXP('2a)answer'!$C25*('2a) male mx'!DR$2-$CO$2))</f>
        <v>3.2248980341535179E-4</v>
      </c>
      <c r="DS25" s="32">
        <f>$CN25*EXP('2a)answer'!$C25*('2a) male mx'!DS$2-$CO$2))</f>
        <v>3.1636375848194138E-4</v>
      </c>
      <c r="DT25" s="32">
        <f>$CN25*EXP('2a)answer'!$C25*('2a) male mx'!DT$2-$CO$2))</f>
        <v>3.1035408444190105E-4</v>
      </c>
      <c r="DU25" s="32">
        <f>$CN25*EXP('2a)answer'!$C25*('2a) male mx'!DU$2-$CO$2))</f>
        <v>3.0445857070340995E-4</v>
      </c>
      <c r="DV25" s="32">
        <f>$CN25*EXP('2a)answer'!$C25*('2a) male mx'!DV$2-$CO$2))</f>
        <v>2.9867504866724567E-4</v>
      </c>
      <c r="DW25" s="32">
        <f>$CN25*EXP('2a)answer'!$C25*('2a) male mx'!DW$2-$CO$2))</f>
        <v>2.9300139092908916E-4</v>
      </c>
      <c r="DX25" s="32">
        <f>$CN25*EXP('2a)answer'!$C25*('2a) male mx'!DX$2-$CO$2))</f>
        <v>2.874355104969828E-4</v>
      </c>
      <c r="DY25" s="32">
        <f>$CN25*EXP('2a)answer'!$C25*('2a) male mx'!DY$2-$CO$2))</f>
        <v>2.8197536002365331E-4</v>
      </c>
      <c r="DZ25" s="32">
        <f>$CN25*EXP('2a)answer'!$C25*('2a) male mx'!DZ$2-$CO$2))</f>
        <v>2.7661893105341813E-4</v>
      </c>
      <c r="EA25" s="32">
        <f>$CN25*EXP('2a)answer'!$C25*('2a) male mx'!EA$2-$CO$2))</f>
        <v>2.7136425328339687E-4</v>
      </c>
      <c r="EB25" s="32">
        <f>$CN25*EXP('2a)answer'!$C25*('2a) male mx'!EB$2-$CO$2))</f>
        <v>2.6620939383875772E-4</v>
      </c>
      <c r="EC25" s="32">
        <f>$CN25*EXP('2a)answer'!$C25*('2a) male mx'!EC$2-$CO$2))</f>
        <v>2.6115245656173087E-4</v>
      </c>
      <c r="ED25" s="32">
        <f>$CN25*EXP('2a)answer'!$C25*('2a) male mx'!ED$2-$CO$2))</f>
        <v>2.561915813141276E-4</v>
      </c>
      <c r="EE25" s="32">
        <f>$CN25*EXP('2a)answer'!$C25*('2a) male mx'!EE$2-$CO$2))</f>
        <v>2.5132494329310951E-4</v>
      </c>
      <c r="EF25" s="32">
        <f>$CN25*EXP('2a)answer'!$C25*('2a) male mx'!EF$2-$CO$2))</f>
        <v>2.4655075235995488E-4</v>
      </c>
      <c r="EG25" s="32">
        <f>$CN25*EXP('2a)answer'!$C25*('2a) male mx'!EG$2-$CO$2))</f>
        <v>2.41867252381576E-4</v>
      </c>
      <c r="EH25" s="32">
        <f>$CN25*EXP('2a)answer'!$C25*('2a) male mx'!EH$2-$CO$2))</f>
        <v>2.3727272058454523E-4</v>
      </c>
      <c r="EI25" s="32">
        <f>$CN25*EXP('2a)answer'!$C25*('2a) male mx'!EI$2-$CO$2))</f>
        <v>2.3276546692139189E-4</v>
      </c>
      <c r="EJ25" s="32">
        <f>$CN25*EXP('2a)answer'!$C25*('2a) male mx'!EJ$2-$CO$2))</f>
        <v>2.2834383344893711E-4</v>
      </c>
      <c r="EK25" s="32">
        <f>$CN25*EXP('2a)answer'!$C25*('2a) male mx'!EK$2-$CO$2))</f>
        <v>2.2400619371843773E-4</v>
      </c>
      <c r="EL25" s="32">
        <f>$CN25*EXP('2a)answer'!$C25*('2a) male mx'!EL$2-$CO$2))</f>
        <v>2.1975095217731546E-4</v>
      </c>
      <c r="EM25" s="32">
        <f>$CN25*EXP('2a)answer'!$C25*('2a) male mx'!EM$2-$CO$2))</f>
        <v>2.1557654358225021E-4</v>
      </c>
      <c r="EN25" s="32">
        <f>$CN25*EXP('2a)answer'!$C25*('2a) male mx'!EN$2-$CO$2))</f>
        <v>2.1148143242342312E-4</v>
      </c>
      <c r="EO25" s="32">
        <f>$CN25*EXP('2a)answer'!$C25*('2a) male mx'!EO$2-$CO$2))</f>
        <v>2.0746411235969612E-4</v>
      </c>
    </row>
    <row r="26" spans="1:145" x14ac:dyDescent="0.25">
      <c r="A26" s="31">
        <f>males!A25</f>
        <v>23</v>
      </c>
      <c r="B26" s="32">
        <f>2*(males!B25-males!B26)/(males!B25+males!B26)</f>
        <v>3.2313160688731937E-3</v>
      </c>
      <c r="C26" s="32">
        <f>2*(males!C25-males!C26)/(males!C25+males!C26)</f>
        <v>2.7427100910286293E-3</v>
      </c>
      <c r="D26" s="32">
        <f>2*(males!D25-males!D26)/(males!D25+males!D26)</f>
        <v>3.152294517624968E-3</v>
      </c>
      <c r="E26" s="32">
        <f>2*(males!E25-males!E26)/(males!E25+males!E26)</f>
        <v>3.32549090580038E-3</v>
      </c>
      <c r="F26" s="32">
        <f>2*(males!F25-males!F26)/(males!F25+males!F26)</f>
        <v>2.5140856135940199E-3</v>
      </c>
      <c r="G26" s="32">
        <f>2*(males!G25-males!G26)/(males!G25+males!G26)</f>
        <v>3.121918232791412E-3</v>
      </c>
      <c r="H26" s="32">
        <f>2*(males!H25-males!H26)/(males!H25+males!H26)</f>
        <v>3.4891442592321631E-3</v>
      </c>
      <c r="I26" s="32">
        <f>2*(males!I25-males!I26)/(males!I25+males!I26)</f>
        <v>2.4959244476923941E-3</v>
      </c>
      <c r="J26" s="32">
        <f>2*(males!J25-males!J26)/(males!J25+males!J26)</f>
        <v>2.7952873027722739E-3</v>
      </c>
      <c r="K26" s="32">
        <f>2*(males!K25-males!K26)/(males!K25+males!K26)</f>
        <v>2.6522696881086209E-3</v>
      </c>
      <c r="L26" s="32">
        <f>2*(males!L25-males!L26)/(males!L25+males!L26)</f>
        <v>2.1329463245156892E-3</v>
      </c>
      <c r="M26" s="32">
        <f>2*(males!M25-males!M26)/(males!M25+males!M26)</f>
        <v>2.2400597349262648E-3</v>
      </c>
      <c r="N26" s="32">
        <f>2*(males!N25-males!N26)/(males!N25+males!N26)</f>
        <v>2.396992267237275E-3</v>
      </c>
      <c r="O26" s="32">
        <f>2*(males!O25-males!O26)/(males!O25+males!O26)</f>
        <v>2.7382740040632451E-3</v>
      </c>
      <c r="P26" s="32">
        <f>2*(males!P25-males!P26)/(males!P25+males!P26)</f>
        <v>2.1623757594384408E-3</v>
      </c>
      <c r="Q26" s="32">
        <f>2*(males!Q25-males!Q26)/(males!Q25+males!Q26)</f>
        <v>2.2315662187044824E-3</v>
      </c>
      <c r="R26" s="32">
        <f>2*(males!R25-males!R26)/(males!R25+males!R26)</f>
        <v>2.6556361232084017E-3</v>
      </c>
      <c r="S26" s="32">
        <f>2*(males!S25-males!S26)/(males!S25+males!S26)</f>
        <v>2.6587742284904618E-3</v>
      </c>
      <c r="T26" s="32">
        <f>2*(males!T25-males!T26)/(males!T25+males!T26)</f>
        <v>2.0663754790109824E-3</v>
      </c>
      <c r="U26" s="32">
        <f>2*(males!U25-males!U26)/(males!U25+males!U26)</f>
        <v>2.7150949465431606E-3</v>
      </c>
      <c r="V26" s="32">
        <f>2*(males!V25-males!V26)/(males!V25+males!V26)</f>
        <v>2.2919759015105211E-3</v>
      </c>
      <c r="W26" s="32">
        <f>2*(males!W25-males!W26)/(males!W25+males!W26)</f>
        <v>1.5243736457573416E-3</v>
      </c>
      <c r="X26" s="32">
        <f>2*(males!X25-males!X26)/(males!X25+males!X26)</f>
        <v>1.0192685121932707E-3</v>
      </c>
      <c r="Y26" s="32">
        <f>2*(males!Y25-males!Y26)/(males!Y25+males!Y26)</f>
        <v>1.1457145457563055E-3</v>
      </c>
      <c r="Z26" s="32">
        <f>2*(males!Z25-males!Z26)/(males!Z25+males!Z26)</f>
        <v>7.034597429174394E-4</v>
      </c>
      <c r="AA26" s="32">
        <f>2*(males!AA25-males!AA26)/(males!AA25+males!AA26)</f>
        <v>1.5894265796926753E-3</v>
      </c>
      <c r="AB26" s="32">
        <f>2*(males!AB25-males!AB26)/(males!AB25+males!AB26)</f>
        <v>1.7133401086534318E-3</v>
      </c>
      <c r="AC26" s="32">
        <f>2*(males!AC25-males!AC26)/(males!AC25+males!AC26)</f>
        <v>2.0392123542281792E-3</v>
      </c>
      <c r="AD26" s="32">
        <f>2*(males!AD25-males!AD26)/(males!AD25+males!AD26)</f>
        <v>1.5971990839904592E-3</v>
      </c>
      <c r="AE26" s="32">
        <f>2*(males!AE25-males!AE26)/(males!AE25+males!AE26)</f>
        <v>1.7374169694786689E-3</v>
      </c>
      <c r="AF26" s="32">
        <f>2*(males!AF25-males!AF26)/(males!AF25+males!AF26)</f>
        <v>2.3566128467246267E-3</v>
      </c>
      <c r="AG26" s="32">
        <f>2*(males!AG25-males!AG26)/(males!AG25+males!AG26)</f>
        <v>1.7139411123689417E-3</v>
      </c>
      <c r="AH26" s="32">
        <f>2*(males!AH25-males!AH26)/(males!AH25+males!AH26)</f>
        <v>1.5523440923803137E-3</v>
      </c>
      <c r="AI26" s="32">
        <f>2*(males!AI25-males!AI26)/(males!AI25+males!AI26)</f>
        <v>1.6438356164383563E-3</v>
      </c>
      <c r="AJ26" s="32">
        <f>2*(males!AJ25-males!AJ26)/(males!AJ25+males!AJ26)</f>
        <v>1.5161086544535692E-3</v>
      </c>
      <c r="AK26" s="32">
        <f>2*(males!AK25-males!AK26)/(males!AK25+males!AK26)</f>
        <v>1.7209717193976599E-3</v>
      </c>
      <c r="AL26" s="32">
        <f>2*(males!AL25-males!AL26)/(males!AL25+males!AL26)</f>
        <v>1.5560111444041424E-3</v>
      </c>
      <c r="AM26" s="32">
        <f>2*(males!AM25-males!AM26)/(males!AM25+males!AM26)</f>
        <v>1.8767332260415082E-3</v>
      </c>
      <c r="AN26" s="32">
        <f>2*(males!AN25-males!AN26)/(males!AN25+males!AN26)</f>
        <v>1.4905006822714391E-3</v>
      </c>
      <c r="AO26" s="32">
        <f>2*(males!AO25-males!AO26)/(males!AO25+males!AO26)</f>
        <v>1.3072510601806098E-3</v>
      </c>
      <c r="AP26" s="32">
        <f>2*(males!AP25-males!AP26)/(males!AP25+males!AP26)</f>
        <v>1.7665536002675962E-3</v>
      </c>
      <c r="AQ26" s="32">
        <f>2*(males!AQ25-males!AQ26)/(males!AQ25+males!AQ26)</f>
        <v>1.7035864152047701E-3</v>
      </c>
      <c r="AR26" s="32">
        <f>2*(males!AR25-males!AR26)/(males!AR25+males!AR26)</f>
        <v>1.638463184149695E-3</v>
      </c>
      <c r="AS26" s="32">
        <f>2*(males!AS25-males!AS26)/(males!AS25+males!AS26)</f>
        <v>1.6595085141136502E-3</v>
      </c>
      <c r="AT26" s="32">
        <f>2*(males!AT25-males!AT26)/(males!AT25+males!AT26)</f>
        <v>1.5344227386836324E-3</v>
      </c>
      <c r="AU26" s="32">
        <f>2*(males!AU25-males!AU26)/(males!AU25+males!AU26)</f>
        <v>1.3253810470510272E-3</v>
      </c>
      <c r="AV26" s="32">
        <f>2*(males!AV25-males!AV26)/(males!AV25+males!AV26)</f>
        <v>1.5223080692754439E-3</v>
      </c>
      <c r="AW26" s="32">
        <f>2*(males!AW25-males!AW26)/(males!AW25+males!AW26)</f>
        <v>1.6595085141136502E-3</v>
      </c>
      <c r="AX26" s="32">
        <f>2*(males!AX25-males!AX26)/(males!AX25+males!AX26)</f>
        <v>1.36715386742782E-3</v>
      </c>
      <c r="AY26" s="32">
        <f>2*(males!AY25-males!AY26)/(males!AY25+males!AY26)</f>
        <v>1.8400995326565391E-3</v>
      </c>
      <c r="AZ26" s="32">
        <f>2*(males!AZ25-males!AZ26)/(males!AZ25+males!AZ26)</f>
        <v>1.3889251494660993E-3</v>
      </c>
      <c r="BA26" s="32">
        <f>2*(males!BA25-males!BA26)/(males!BA25+males!BA26)</f>
        <v>1.457847384205265E-3</v>
      </c>
      <c r="BB26" s="32">
        <f>2*(males!BB25-males!BB26)/(males!BB25+males!BB26)</f>
        <v>1.5717133236532446E-3</v>
      </c>
      <c r="BC26" s="32">
        <f>2*(males!BC25-males!BC26)/(males!BC25+males!BC26)</f>
        <v>1.5827562867704484E-3</v>
      </c>
      <c r="BD26" s="32">
        <f>2*(males!BD25-males!BD26)/(males!BD25+males!BD26)</f>
        <v>1.4836718283920837E-3</v>
      </c>
      <c r="BE26" s="32">
        <f>2*(males!BE25-males!BE26)/(males!BE25+males!BE26)</f>
        <v>1.5752438000683987E-3</v>
      </c>
      <c r="BF26" s="32">
        <f>2*(males!BF25-males!BF26)/(males!BF25+males!BF26)</f>
        <v>1.6461416613607069E-3</v>
      </c>
      <c r="BG26" s="32">
        <f>2*(males!BG25-males!BG26)/(males!BG25+males!BG26)</f>
        <v>1.8204385601985932E-3</v>
      </c>
      <c r="BH26" s="32">
        <f>2*(males!BH25-males!BH26)/(males!BH25+males!BH26)</f>
        <v>1.5164253624720828E-3</v>
      </c>
      <c r="BI26" s="32">
        <f>2*(males!BI25-males!BI26)/(males!BI25+males!BI26)</f>
        <v>1.3490204155188837E-3</v>
      </c>
      <c r="BJ26" s="32">
        <f>2*(males!BJ25-males!BJ26)/(males!BJ25+males!BJ26)</f>
        <v>1.4007044719550126E-3</v>
      </c>
      <c r="BK26" s="32">
        <f>2*(males!BK25-males!BK26)/(males!BK25+males!BK26)</f>
        <v>1.41063329197535E-3</v>
      </c>
      <c r="BL26" s="32">
        <f>2*(males!BL25-males!BL26)/(males!BL25+males!BL26)</f>
        <v>1.509511462531769E-3</v>
      </c>
      <c r="BM26" s="32">
        <f>2*(males!BM25-males!BM26)/(males!BM25+males!BM26)</f>
        <v>1.5299861890508439E-3</v>
      </c>
      <c r="BN26" s="32">
        <f>2*(males!BN25-males!BN26)/(males!BN25+males!BN26)</f>
        <v>1.5005138746145941E-3</v>
      </c>
      <c r="BO26" s="32">
        <f>2*(males!BO25-males!BO26)/(males!BO25+males!BO26)</f>
        <v>1.3952295460374455E-3</v>
      </c>
      <c r="BP26" s="32">
        <f>2*(males!BP25-males!BP26)/(males!BP25+males!BP26)</f>
        <v>1.4151959225949362E-3</v>
      </c>
      <c r="BQ26" s="32">
        <f>2*(males!BQ25-males!BQ26)/(males!BQ25+males!BQ26)</f>
        <v>1.4242459949485376E-3</v>
      </c>
      <c r="BR26" s="32">
        <f>2*(males!BR25-males!BR26)/(males!BR25+males!BR26)</f>
        <v>1.3928717738631708E-3</v>
      </c>
      <c r="BS26" s="32">
        <f>2*(males!BS25-males!BS26)/(males!BS25+males!BS26)</f>
        <v>1.3698910221022717E-3</v>
      </c>
      <c r="BT26" s="32">
        <f>2*(males!BT25-males!BT26)/(males!BT25+males!BT26)</f>
        <v>1.4382104989366423E-3</v>
      </c>
      <c r="BU26" s="32">
        <f>2*(males!BU25-males!BU26)/(males!BU25+males!BU26)</f>
        <v>1.386792837622874E-3</v>
      </c>
      <c r="BV26" s="32">
        <f>2*(males!BV25-males!BV26)/(males!BV25+males!BV26)</f>
        <v>1.11024532347354E-3</v>
      </c>
      <c r="BW26" s="32">
        <f>2*(males!BW25-males!BW26)/(males!BW25+males!BW26)</f>
        <v>1.1201857471638934E-3</v>
      </c>
      <c r="BX26" s="32">
        <f>2*(males!BX25-males!BX26)/(males!BX25+males!BX26)</f>
        <v>1.4147222716979211E-3</v>
      </c>
      <c r="BY26" s="32">
        <f>2*(males!BY25-males!BY26)/(males!BY25+males!BY26)</f>
        <v>1.262934897743013E-3</v>
      </c>
      <c r="BZ26" s="32">
        <f>2*(males!BZ25-males!BZ26)/(males!BZ25+males!BZ26)</f>
        <v>1.2725690114174892E-3</v>
      </c>
      <c r="CA26" s="32">
        <f>2*(males!CA25-males!CA26)/(males!CA25+males!CA26)</f>
        <v>1.2616884240087096E-3</v>
      </c>
      <c r="CB26" s="32">
        <f>2*(males!CB25-males!CB26)/(males!CB25+males!CB26)</f>
        <v>1.4146070903364018E-3</v>
      </c>
      <c r="CC26" s="32">
        <f>2*(males!CC25-males!CC26)/(males!CC25+males!CC26)</f>
        <v>1.1278940389275861E-3</v>
      </c>
      <c r="CD26" s="32">
        <f>2*(males!CD25-males!CD26)/(males!CD25+males!CD26)</f>
        <v>1.035859001310057E-3</v>
      </c>
      <c r="CE26" s="32">
        <f>2*(males!CE25-males!CE26)/(males!CE25+males!CE26)</f>
        <v>1.0345457127208552E-3</v>
      </c>
      <c r="CF26" s="32">
        <f>2*(males!CF25-males!CF26)/(males!CF25+males!CF26)</f>
        <v>9.6337648245894243E-4</v>
      </c>
      <c r="CG26" s="32">
        <f>2*(males!CG25-males!CG26)/(males!CG25+males!CG26)</f>
        <v>7.5996696676917778E-4</v>
      </c>
      <c r="CH26" s="32">
        <f>2*(males!CH25-males!CH26)/(males!CH25+males!CH26)</f>
        <v>9.117432530999271E-4</v>
      </c>
      <c r="CI26" s="32">
        <f>2*(males!CI25-males!CI26)/(males!CI25+males!CI26)</f>
        <v>7.7990874054867083E-4</v>
      </c>
      <c r="CJ26" s="32">
        <f>2*(males!CJ25-males!CJ26)/(males!CJ25+males!CJ26)</f>
        <v>8.9052601752717111E-4</v>
      </c>
      <c r="CK26" s="32">
        <f>2*(males!CK25-males!CK26)/(males!CK25+males!CK26)</f>
        <v>7.7896983768089548E-4</v>
      </c>
      <c r="CL26" s="32">
        <f>2*(males!CL25-males!CL26)/(males!CL25+males!CL26)</f>
        <v>6.8776486532957091E-4</v>
      </c>
      <c r="CM26" s="32">
        <f>2*(males!CM25-males!CM26)/(males!CM25+males!CM26)</f>
        <v>5.6638313796486398E-4</v>
      </c>
      <c r="CN26" s="32">
        <f>2*(males!CN25-males!CN26)/(males!CN25+males!CN26)</f>
        <v>4.6471687629438802E-4</v>
      </c>
      <c r="CO26" s="12"/>
      <c r="CP26" s="31">
        <v>23</v>
      </c>
      <c r="CQ26" s="32">
        <f>$CN26*EXP('2a)answer'!$C26*('2a) male mx'!CQ$2-$CO$2))</f>
        <v>4.1725356464543677E-4</v>
      </c>
      <c r="CR26" s="32">
        <f>$CN26*EXP('2a)answer'!$C26*('2a) male mx'!CR$2-$CO$2))</f>
        <v>4.0835923152375314E-4</v>
      </c>
      <c r="CS26" s="32">
        <f>$CN26*EXP('2a)answer'!$C26*('2a) male mx'!CS$2-$CO$2))</f>
        <v>3.9965449333518097E-4</v>
      </c>
      <c r="CT26" s="32">
        <f>$CN26*EXP('2a)answer'!$C26*('2a) male mx'!CT$2-$CO$2))</f>
        <v>3.9113530860317901E-4</v>
      </c>
      <c r="CU26" s="32">
        <f>$CN26*EXP('2a)answer'!$C26*('2a) male mx'!CU$2-$CO$2))</f>
        <v>3.8279772200083232E-4</v>
      </c>
      <c r="CV26" s="32">
        <f>$CN26*EXP('2a)answer'!$C26*('2a) male mx'!CV$2-$CO$2))</f>
        <v>3.7463786251445443E-4</v>
      </c>
      <c r="CW26" s="32">
        <f>$CN26*EXP('2a)answer'!$C26*('2a) male mx'!CW$2-$CO$2))</f>
        <v>3.6665194164633535E-4</v>
      </c>
      <c r="CX26" s="32">
        <f>$CN26*EXP('2a)answer'!$C26*('2a) male mx'!CX$2-$CO$2))</f>
        <v>3.5883625165579984E-4</v>
      </c>
      <c r="CY26" s="32">
        <f>$CN26*EXP('2a)answer'!$C26*('2a) male mx'!CY$2-$CO$2))</f>
        <v>3.5118716383776024E-4</v>
      </c>
      <c r="CZ26" s="32">
        <f>$CN26*EXP('2a)answer'!$C26*('2a) male mx'!CZ$2-$CO$2))</f>
        <v>3.4370112683796469E-4</v>
      </c>
      <c r="DA26" s="32">
        <f>$CN26*EXP('2a)answer'!$C26*('2a) male mx'!DA$2-$CO$2))</f>
        <v>3.3637466500415728E-4</v>
      </c>
      <c r="DB26" s="32">
        <f>$CN26*EXP('2a)answer'!$C26*('2a) male mx'!DB$2-$CO$2))</f>
        <v>3.2920437677238617E-4</v>
      </c>
      <c r="DC26" s="32">
        <f>$CN26*EXP('2a)answer'!$C26*('2a) male mx'!DC$2-$CO$2))</f>
        <v>3.2218693308770971E-4</v>
      </c>
      <c r="DD26" s="32">
        <f>$CN26*EXP('2a)answer'!$C26*('2a) male mx'!DD$2-$CO$2))</f>
        <v>3.1531907585856714E-4</v>
      </c>
      <c r="DE26" s="32">
        <f>$CN26*EXP('2a)answer'!$C26*('2a) male mx'!DE$2-$CO$2))</f>
        <v>3.0859761644409637E-4</v>
      </c>
      <c r="DF26" s="32">
        <f>$CN26*EXP('2a)answer'!$C26*('2a) male mx'!DF$2-$CO$2))</f>
        <v>3.0201943417369748E-4</v>
      </c>
      <c r="DG26" s="32">
        <f>$CN26*EXP('2a)answer'!$C26*('2a) male mx'!DG$2-$CO$2))</f>
        <v>2.9558147489815265E-4</v>
      </c>
      <c r="DH26" s="32">
        <f>$CN26*EXP('2a)answer'!$C26*('2a) male mx'!DH$2-$CO$2))</f>
        <v>2.8928074957163148E-4</v>
      </c>
      <c r="DI26" s="32">
        <f>$CN26*EXP('2a)answer'!$C26*('2a) male mx'!DI$2-$CO$2))</f>
        <v>2.8311433286392327E-4</v>
      </c>
      <c r="DJ26" s="32">
        <f>$CN26*EXP('2a)answer'!$C26*('2a) male mx'!DJ$2-$CO$2))</f>
        <v>2.770793618022506E-4</v>
      </c>
      <c r="DK26" s="32">
        <f>$CN26*EXP('2a)answer'!$C26*('2a) male mx'!DK$2-$CO$2))</f>
        <v>2.7117303444203526E-4</v>
      </c>
      <c r="DL26" s="32">
        <f>$CN26*EXP('2a)answer'!$C26*('2a) male mx'!DL$2-$CO$2))</f>
        <v>2.6539260856599809E-4</v>
      </c>
      <c r="DM26" s="32">
        <f>$CN26*EXP('2a)answer'!$C26*('2a) male mx'!DM$2-$CO$2))</f>
        <v>2.5973540041098945E-4</v>
      </c>
      <c r="DN26" s="32">
        <f>$CN26*EXP('2a)answer'!$C26*('2a) male mx'!DN$2-$CO$2))</f>
        <v>2.5419878342195954E-4</v>
      </c>
      <c r="DO26" s="32">
        <f>$CN26*EXP('2a)answer'!$C26*('2a) male mx'!DO$2-$CO$2))</f>
        <v>2.487801870324886E-4</v>
      </c>
      <c r="DP26" s="32">
        <f>$CN26*EXP('2a)answer'!$C26*('2a) male mx'!DP$2-$CO$2))</f>
        <v>2.4347709547131288E-4</v>
      </c>
      <c r="DQ26" s="32">
        <f>$CN26*EXP('2a)answer'!$C26*('2a) male mx'!DQ$2-$CO$2))</f>
        <v>2.3828704659429004E-4</v>
      </c>
      <c r="DR26" s="32">
        <f>$CN26*EXP('2a)answer'!$C26*('2a) male mx'!DR$2-$CO$2))</f>
        <v>2.3320763074126372E-4</v>
      </c>
      <c r="DS26" s="32">
        <f>$CN26*EXP('2a)answer'!$C26*('2a) male mx'!DS$2-$CO$2))</f>
        <v>2.2823648961729524E-4</v>
      </c>
      <c r="DT26" s="32">
        <f>$CN26*EXP('2a)answer'!$C26*('2a) male mx'!DT$2-$CO$2))</f>
        <v>2.2337131519774311E-4</v>
      </c>
      <c r="DU26" s="32">
        <f>$CN26*EXP('2a)answer'!$C26*('2a) male mx'!DU$2-$CO$2))</f>
        <v>2.1860984865668297E-4</v>
      </c>
      <c r="DV26" s="32">
        <f>$CN26*EXP('2a)answer'!$C26*('2a) male mx'!DV$2-$CO$2))</f>
        <v>2.1394987931816901E-4</v>
      </c>
      <c r="DW26" s="32">
        <f>$CN26*EXP('2a)answer'!$C26*('2a) male mx'!DW$2-$CO$2))</f>
        <v>2.0938924362985119E-4</v>
      </c>
      <c r="DX26" s="32">
        <f>$CN26*EXP('2a)answer'!$C26*('2a) male mx'!DX$2-$CO$2))</f>
        <v>2.0492582415847091E-4</v>
      </c>
      <c r="DY26" s="32">
        <f>$CN26*EXP('2a)answer'!$C26*('2a) male mx'!DY$2-$CO$2))</f>
        <v>2.0055754860676933E-4</v>
      </c>
      <c r="DZ26" s="32">
        <f>$CN26*EXP('2a)answer'!$C26*('2a) male mx'!DZ$2-$CO$2))</f>
        <v>1.9628238885135133E-4</v>
      </c>
      <c r="EA26" s="32">
        <f>$CN26*EXP('2a)answer'!$C26*('2a) male mx'!EA$2-$CO$2))</f>
        <v>1.9209836000105916E-4</v>
      </c>
      <c r="EB26" s="32">
        <f>$CN26*EXP('2a)answer'!$C26*('2a) male mx'!EB$2-$CO$2))</f>
        <v>1.8800351947541763E-4</v>
      </c>
      <c r="EC26" s="32">
        <f>$CN26*EXP('2a)answer'!$C26*('2a) male mx'!EC$2-$CO$2))</f>
        <v>1.8399596610272389E-4</v>
      </c>
      <c r="ED26" s="32">
        <f>$CN26*EXP('2a)answer'!$C26*('2a) male mx'!ED$2-$CO$2))</f>
        <v>1.800738392373626E-4</v>
      </c>
      <c r="EE26" s="32">
        <f>$CN26*EXP('2a)answer'!$C26*('2a) male mx'!EE$2-$CO$2))</f>
        <v>1.7623531789593653E-4</v>
      </c>
      <c r="EF26" s="32">
        <f>$CN26*EXP('2a)answer'!$C26*('2a) male mx'!EF$2-$CO$2))</f>
        <v>1.7247861991181204E-4</v>
      </c>
      <c r="EG26" s="32">
        <f>$CN26*EXP('2a)answer'!$C26*('2a) male mx'!EG$2-$CO$2))</f>
        <v>1.6880200110768628E-4</v>
      </c>
      <c r="EH26" s="32">
        <f>$CN26*EXP('2a)answer'!$C26*('2a) male mx'!EH$2-$CO$2))</f>
        <v>1.6520375448579255E-4</v>
      </c>
      <c r="EI26" s="32">
        <f>$CN26*EXP('2a)answer'!$C26*('2a) male mx'!EI$2-$CO$2))</f>
        <v>1.6168220943536718E-4</v>
      </c>
      <c r="EJ26" s="32">
        <f>$CN26*EXP('2a)answer'!$C26*('2a) male mx'!EJ$2-$CO$2))</f>
        <v>1.582357309570108E-4</v>
      </c>
      <c r="EK26" s="32">
        <f>$CN26*EXP('2a)answer'!$C26*('2a) male mx'!EK$2-$CO$2))</f>
        <v>1.5486271890358301E-4</v>
      </c>
      <c r="EL26" s="32">
        <f>$CN26*EXP('2a)answer'!$C26*('2a) male mx'!EL$2-$CO$2))</f>
        <v>1.515616072372787E-4</v>
      </c>
      <c r="EM26" s="32">
        <f>$CN26*EXP('2a)answer'!$C26*('2a) male mx'!EM$2-$CO$2))</f>
        <v>1.483308633025405E-4</v>
      </c>
      <c r="EN26" s="32">
        <f>$CN26*EXP('2a)answer'!$C26*('2a) male mx'!EN$2-$CO$2))</f>
        <v>1.4516898711447056E-4</v>
      </c>
      <c r="EO26" s="32">
        <f>$CN26*EXP('2a)answer'!$C26*('2a) male mx'!EO$2-$CO$2))</f>
        <v>1.4207451066241029E-4</v>
      </c>
    </row>
    <row r="27" spans="1:145" x14ac:dyDescent="0.25">
      <c r="A27" s="31">
        <f>males!A26</f>
        <v>24</v>
      </c>
      <c r="B27" s="32">
        <f>2*(males!B26-males!B27)/(males!B26+males!B27)</f>
        <v>3.6593556754753688E-3</v>
      </c>
      <c r="C27" s="32">
        <f>2*(males!C26-males!C27)/(males!C26+males!C27)</f>
        <v>3.1470035545291945E-3</v>
      </c>
      <c r="D27" s="32">
        <f>2*(males!D26-males!D27)/(males!D26+males!D27)</f>
        <v>3.1622629016330749E-3</v>
      </c>
      <c r="E27" s="32">
        <f>2*(males!E26-males!E27)/(males!E26+males!E27)</f>
        <v>3.0978899171059129E-3</v>
      </c>
      <c r="F27" s="32">
        <f>2*(males!F26-males!F27)/(males!F26+males!F27)</f>
        <v>3.3206323834823865E-3</v>
      </c>
      <c r="G27" s="32">
        <f>2*(males!G26-males!G27)/(males!G26+males!G27)</f>
        <v>2.6335867077340418E-3</v>
      </c>
      <c r="H27" s="32">
        <f>2*(males!H26-males!H27)/(males!H26+males!H27)</f>
        <v>2.8453356818643723E-3</v>
      </c>
      <c r="I27" s="32">
        <f>2*(males!I26-males!I27)/(males!I26+males!I27)</f>
        <v>3.4279786202386052E-3</v>
      </c>
      <c r="J27" s="32">
        <f>2*(males!J26-males!J27)/(males!J26+males!J27)</f>
        <v>3.3782262060267554E-3</v>
      </c>
      <c r="K27" s="32">
        <f>2*(males!K26-males!K27)/(males!K26+males!K27)</f>
        <v>2.7596029732496552E-3</v>
      </c>
      <c r="L27" s="32">
        <f>2*(males!L26-males!L27)/(males!L26+males!L27)</f>
        <v>2.2919352528291076E-3</v>
      </c>
      <c r="M27" s="32">
        <f>2*(males!M26-males!M27)/(males!M26+males!M27)</f>
        <v>2.3001788416563487E-3</v>
      </c>
      <c r="N27" s="32">
        <f>2*(males!N26-males!N27)/(males!N26+males!N27)</f>
        <v>2.1281730621558175E-3</v>
      </c>
      <c r="O27" s="32">
        <f>2*(males!O26-males!O27)/(males!O26+males!O27)</f>
        <v>2.5462476059737184E-3</v>
      </c>
      <c r="P27" s="32">
        <f>2*(males!P26-males!P27)/(males!P26+males!P27)</f>
        <v>2.2000990044552006E-3</v>
      </c>
      <c r="Q27" s="32">
        <f>2*(males!Q26-males!Q27)/(males!Q26+males!Q27)</f>
        <v>2.7661297876912733E-3</v>
      </c>
      <c r="R27" s="32">
        <f>2*(males!R26-males!R27)/(males!R26+males!R27)</f>
        <v>2.4103777719344378E-3</v>
      </c>
      <c r="S27" s="32">
        <f>2*(males!S26-males!S27)/(males!S26+males!S27)</f>
        <v>2.7427618514739602E-3</v>
      </c>
      <c r="T27" s="32">
        <f>2*(males!T26-males!T27)/(males!T26+males!T27)</f>
        <v>2.4106947183870262E-3</v>
      </c>
      <c r="U27" s="32">
        <f>2*(males!U26-males!U27)/(males!U26+males!U27)</f>
        <v>2.8538781579911321E-3</v>
      </c>
      <c r="V27" s="32">
        <f>2*(males!V26-males!V27)/(males!V26+males!V27)</f>
        <v>2.1439275439997375E-3</v>
      </c>
      <c r="W27" s="32">
        <f>2*(males!W26-males!W27)/(males!W26+males!W27)</f>
        <v>1.4503105082084304E-3</v>
      </c>
      <c r="X27" s="32">
        <f>2*(males!X26-males!X27)/(males!X26+males!X27)</f>
        <v>1.5199878400972793E-3</v>
      </c>
      <c r="Y27" s="32">
        <f>2*(males!Y26-males!Y27)/(males!Y26+males!Y27)</f>
        <v>1.1470287132374617E-3</v>
      </c>
      <c r="Z27" s="32">
        <f>2*(males!Z26-males!Z27)/(males!Z26+males!Z27)</f>
        <v>1.194883338845444E-3</v>
      </c>
      <c r="AA27" s="32">
        <f>2*(males!AA26-males!AA27)/(males!AA26+males!AA27)</f>
        <v>1.452960406828914E-3</v>
      </c>
      <c r="AB27" s="32">
        <f>2*(males!AB26-males!AB27)/(males!AB26+males!AB27)</f>
        <v>1.5029178991126388E-3</v>
      </c>
      <c r="AC27" s="32">
        <f>2*(males!AC26-males!AC27)/(males!AC26+males!AC27)</f>
        <v>1.862286568657185E-3</v>
      </c>
      <c r="AD27" s="32">
        <f>2*(males!AD26-males!AD27)/(males!AD26+males!AD27)</f>
        <v>1.7906241225676914E-3</v>
      </c>
      <c r="AE27" s="32">
        <f>2*(males!AE26-males!AE27)/(males!AE26+males!AE27)</f>
        <v>2.2504113369778674E-3</v>
      </c>
      <c r="AF27" s="32">
        <f>2*(males!AF26-males!AF27)/(males!AF26+males!AF27)</f>
        <v>2.2236999601010772E-3</v>
      </c>
      <c r="AG27" s="32">
        <f>2*(males!AG26-males!AG27)/(males!AG26+males!AG27)</f>
        <v>1.8760035824249201E-3</v>
      </c>
      <c r="AH27" s="32">
        <f>2*(males!AH26-males!AH27)/(males!AH26+males!AH27)</f>
        <v>1.9147056801172096E-3</v>
      </c>
      <c r="AI27" s="32">
        <f>2*(males!AI26-males!AI27)/(males!AI26+males!AI27)</f>
        <v>1.9423625039586192E-3</v>
      </c>
      <c r="AJ27" s="32">
        <f>2*(males!AJ26-males!AJ27)/(males!AJ26+males!AJ27)</f>
        <v>1.5500688040744667E-3</v>
      </c>
      <c r="AK27" s="32">
        <f>2*(males!AK26-males!AK27)/(males!AK26+males!AK27)</f>
        <v>1.9554247266610598E-3</v>
      </c>
      <c r="AL27" s="32">
        <f>2*(males!AL26-males!AL27)/(males!AL26+males!AL27)</f>
        <v>1.5268220515223469E-3</v>
      </c>
      <c r="AM27" s="32">
        <f>2*(males!AM26-males!AM27)/(males!AM26+males!AM27)</f>
        <v>1.6174431794311642E-3</v>
      </c>
      <c r="AN27" s="32">
        <f>2*(males!AN26-males!AN27)/(males!AN26+males!AN27)</f>
        <v>1.5137658078148159E-3</v>
      </c>
      <c r="AO27" s="32">
        <f>2*(males!AO26-males!AO27)/(males!AO26+males!AO27)</f>
        <v>1.6233681222867496E-3</v>
      </c>
      <c r="AP27" s="32">
        <f>2*(males!AP26-males!AP27)/(males!AP26+males!AP27)</f>
        <v>1.361014269711151E-3</v>
      </c>
      <c r="AQ27" s="32">
        <f>2*(males!AQ26-males!AQ27)/(males!AQ26+males!AQ27)</f>
        <v>1.6017168729880395E-3</v>
      </c>
      <c r="AR27" s="32">
        <f>2*(males!AR26-males!AR27)/(males!AR26+males!AR27)</f>
        <v>1.536539858575617E-3</v>
      </c>
      <c r="AS27" s="32">
        <f>2*(males!AS26-males!AS27)/(males!AS26+males!AS27)</f>
        <v>1.6099524332235638E-3</v>
      </c>
      <c r="AT27" s="32">
        <f>2*(males!AT26-males!AT27)/(males!AT26+males!AT27)</f>
        <v>1.5995567241496474E-3</v>
      </c>
      <c r="AU27" s="32">
        <f>2*(males!AU26-males!AU27)/(males!AU26+males!AU27)</f>
        <v>1.4840051417642939E-3</v>
      </c>
      <c r="AV27" s="32">
        <f>2*(males!AV26-males!AV27)/(males!AV26+males!AV27)</f>
        <v>1.5664323979991436E-3</v>
      </c>
      <c r="AW27" s="32">
        <f>2*(males!AW26-males!AW27)/(males!AW26+males!AW27)</f>
        <v>1.3798005561014362E-3</v>
      </c>
      <c r="AX27" s="32">
        <f>2*(males!AX26-males!AX27)/(males!AX26+males!AX27)</f>
        <v>1.4422323248158017E-3</v>
      </c>
      <c r="AY27" s="32">
        <f>2*(males!AY26-males!AY27)/(males!AY26+males!AY27)</f>
        <v>1.5814250629689946E-3</v>
      </c>
      <c r="AZ27" s="32">
        <f>2*(males!AZ26-males!AZ27)/(males!AZ26+males!AZ27)</f>
        <v>1.6106427928964378E-3</v>
      </c>
      <c r="BA27" s="32">
        <f>2*(males!BA26-males!BA27)/(males!BA26+males!BA27)</f>
        <v>1.5017207216602357E-3</v>
      </c>
      <c r="BB27" s="32">
        <f>2*(males!BB26-males!BB27)/(males!BB26+males!BB27)</f>
        <v>1.5741874951132424E-3</v>
      </c>
      <c r="BC27" s="32">
        <f>2*(males!BC26-males!BC27)/(males!BC26+males!BC27)</f>
        <v>1.4600214831732524E-3</v>
      </c>
      <c r="BD27" s="32">
        <f>2*(males!BD26-males!BD27)/(males!BD26+males!BD27)</f>
        <v>1.4130897831530604E-3</v>
      </c>
      <c r="BE27" s="32">
        <f>2*(males!BE26-males!BE27)/(males!BE26+males!BE27)</f>
        <v>1.484241609623698E-3</v>
      </c>
      <c r="BF27" s="32">
        <f>2*(males!BF26-males!BF27)/(males!BF26+males!BF27)</f>
        <v>1.3686699017046162E-3</v>
      </c>
      <c r="BG27" s="32">
        <f>2*(males!BG26-males!BG27)/(males!BG26+males!BG27)</f>
        <v>1.4815505514372595E-3</v>
      </c>
      <c r="BH27" s="32">
        <f>2*(males!BH26-males!BH27)/(males!BH26+males!BH27)</f>
        <v>1.5807663100471648E-3</v>
      </c>
      <c r="BI27" s="32">
        <f>2*(males!BI26-males!BI27)/(males!BI26+males!BI27)</f>
        <v>1.4230765264558176E-3</v>
      </c>
      <c r="BJ27" s="32">
        <f>2*(males!BJ26-males!BJ27)/(males!BJ26+males!BJ27)</f>
        <v>1.464596977979475E-3</v>
      </c>
      <c r="BK27" s="32">
        <f>2*(males!BK26-males!BK27)/(males!BK26+males!BK27)</f>
        <v>1.5880545300802277E-3</v>
      </c>
      <c r="BL27" s="32">
        <f>2*(males!BL26-males!BL27)/(males!BL26+males!BL27)</f>
        <v>1.4500429356684853E-3</v>
      </c>
      <c r="BM27" s="32">
        <f>2*(males!BM26-males!BM27)/(males!BM26+males!BM27)</f>
        <v>1.3573823087839089E-3</v>
      </c>
      <c r="BN27" s="32">
        <f>2*(males!BN26-males!BN27)/(males!BN26+males!BN27)</f>
        <v>1.6572907927717415E-3</v>
      </c>
      <c r="BO27" s="32">
        <f>2*(males!BO26-males!BO27)/(males!BO26+males!BO27)</f>
        <v>1.3560575708077788E-3</v>
      </c>
      <c r="BP27" s="32">
        <f>2*(males!BP26-males!BP27)/(males!BP26+males!BP27)</f>
        <v>1.3555423196204481E-3</v>
      </c>
      <c r="BQ27" s="32">
        <f>2*(males!BQ26-males!BQ27)/(males!BQ26+males!BQ27)</f>
        <v>1.5289656906255931E-3</v>
      </c>
      <c r="BR27" s="32">
        <f>2*(males!BR26-males!BR27)/(males!BR26+males!BR27)</f>
        <v>1.4871871137800707E-3</v>
      </c>
      <c r="BS27" s="32">
        <f>2*(males!BS26-males!BS27)/(males!BS26+males!BS27)</f>
        <v>1.2488483979936533E-3</v>
      </c>
      <c r="BT27" s="32">
        <f>2*(males!BT26-males!BT27)/(males!BT26+males!BT27)</f>
        <v>1.0621348911311736E-3</v>
      </c>
      <c r="BU27" s="32">
        <f>2*(males!BU26-males!BU27)/(males!BU26+males!BU27)</f>
        <v>1.3274110379333231E-3</v>
      </c>
      <c r="BV27" s="32">
        <f>2*(males!BV26-males!BV27)/(males!BV26+males!BV27)</f>
        <v>1.1216821152885271E-3</v>
      </c>
      <c r="BW27" s="32">
        <f>2*(males!BW26-males!BW27)/(males!BW26+males!BW27)</f>
        <v>1.1316426659870014E-3</v>
      </c>
      <c r="BX27" s="32">
        <f>2*(males!BX26-males!BX27)/(males!BX26+males!BX27)</f>
        <v>1.437125748502994E-3</v>
      </c>
      <c r="BY27" s="32">
        <f>2*(males!BY26-males!BY27)/(males!BY26+males!BY27)</f>
        <v>1.1829009626366455E-3</v>
      </c>
      <c r="BZ27" s="32">
        <f>2*(males!BZ26-males!BZ27)/(males!BZ26+males!BZ27)</f>
        <v>1.1008052186321476E-3</v>
      </c>
      <c r="CA27" s="32">
        <f>2*(males!CA26-males!CA27)/(males!CA26+males!CA27)</f>
        <v>1.2530881491480529E-3</v>
      </c>
      <c r="CB27" s="32">
        <f>2*(males!CB26-males!CB27)/(males!CB26+males!CB27)</f>
        <v>1.2942345417951136E-3</v>
      </c>
      <c r="CC27" s="32">
        <f>2*(males!CC26-males!CC27)/(males!CC26+males!CC27)</f>
        <v>1.0782767916179237E-3</v>
      </c>
      <c r="CD27" s="32">
        <f>2*(males!CD26-males!CD27)/(males!CD26+males!CD27)</f>
        <v>1.0776190718243277E-3</v>
      </c>
      <c r="CE27" s="32">
        <f>2*(males!CE26-males!CE27)/(males!CE26+males!CE27)</f>
        <v>1.0559340447350519E-3</v>
      </c>
      <c r="CF27" s="32">
        <f>2*(males!CF26-males!CF27)/(males!CF26+males!CF27)</f>
        <v>9.0337445886347378E-4</v>
      </c>
      <c r="CG27" s="32">
        <f>2*(males!CG26-males!CG27)/(males!CG26+males!CG27)</f>
        <v>8.8228583018533076E-4</v>
      </c>
      <c r="CH27" s="32">
        <f>2*(males!CH26-males!CH27)/(males!CH26+males!CH27)</f>
        <v>8.8214269418546295E-4</v>
      </c>
      <c r="CI27" s="32">
        <f>2*(males!CI26-males!CI27)/(males!CI26+males!CI27)</f>
        <v>9.2249519744945279E-4</v>
      </c>
      <c r="CJ27" s="32">
        <f>2*(males!CJ26-males!CJ27)/(males!CJ26+males!CJ27)</f>
        <v>7.6972937935504784E-4</v>
      </c>
      <c r="CK27" s="32">
        <f>2*(males!CK26-males!CK27)/(males!CK26+males!CK27)</f>
        <v>7.3906462765822812E-4</v>
      </c>
      <c r="CL27" s="32">
        <f>2*(males!CL26-males!CL27)/(males!CL26+males!CL27)</f>
        <v>7.2873756338498593E-4</v>
      </c>
      <c r="CM27" s="32">
        <f>2*(males!CM26-males!CM27)/(males!CM26+males!CM27)</f>
        <v>6.1731830854783458E-4</v>
      </c>
      <c r="CN27" s="32">
        <f>2*(males!CN26-males!CN27)/(males!CN26+males!CN27)</f>
        <v>7.2781675191557326E-4</v>
      </c>
      <c r="CO27" s="12"/>
      <c r="CP27" s="31">
        <v>24</v>
      </c>
      <c r="CQ27" s="32">
        <f>$CN27*EXP('2a)answer'!$C27*('2a) male mx'!CQ$2-$CO$2))</f>
        <v>6.6535947946871888E-4</v>
      </c>
      <c r="CR27" s="32">
        <f>$CN27*EXP('2a)answer'!$C27*('2a) male mx'!CR$2-$CO$2))</f>
        <v>6.5352650962768194E-4</v>
      </c>
      <c r="CS27" s="32">
        <f>$CN27*EXP('2a)answer'!$C27*('2a) male mx'!CS$2-$CO$2))</f>
        <v>6.4190398117897431E-4</v>
      </c>
      <c r="CT27" s="32">
        <f>$CN27*EXP('2a)answer'!$C27*('2a) male mx'!CT$2-$CO$2))</f>
        <v>6.3048815156428631E-4</v>
      </c>
      <c r="CU27" s="32">
        <f>$CN27*EXP('2a)answer'!$C27*('2a) male mx'!CU$2-$CO$2))</f>
        <v>6.1927534478418533E-4</v>
      </c>
      <c r="CV27" s="32">
        <f>$CN27*EXP('2a)answer'!$C27*('2a) male mx'!CV$2-$CO$2))</f>
        <v>6.0826195021441054E-4</v>
      </c>
      <c r="CW27" s="32">
        <f>$CN27*EXP('2a)answer'!$C27*('2a) male mx'!CW$2-$CO$2))</f>
        <v>5.9744442144321977E-4</v>
      </c>
      <c r="CX27" s="32">
        <f>$CN27*EXP('2a)answer'!$C27*('2a) male mx'!CX$2-$CO$2))</f>
        <v>5.868192751294131E-4</v>
      </c>
      <c r="CY27" s="32">
        <f>$CN27*EXP('2a)answer'!$C27*('2a) male mx'!CY$2-$CO$2))</f>
        <v>5.7638308988066603E-4</v>
      </c>
      <c r="CZ27" s="32">
        <f>$CN27*EXP('2a)answer'!$C27*('2a) male mx'!CZ$2-$CO$2))</f>
        <v>5.6613250515181004E-4</v>
      </c>
      <c r="DA27" s="32">
        <f>$CN27*EXP('2a)answer'!$C27*('2a) male mx'!DA$2-$CO$2))</f>
        <v>5.5606422016270739E-4</v>
      </c>
      <c r="DB27" s="32">
        <f>$CN27*EXP('2a)answer'!$C27*('2a) male mx'!DB$2-$CO$2))</f>
        <v>5.4617499283537009E-4</v>
      </c>
      <c r="DC27" s="32">
        <f>$CN27*EXP('2a)answer'!$C27*('2a) male mx'!DC$2-$CO$2))</f>
        <v>5.3646163874998152E-4</v>
      </c>
      <c r="DD27" s="32">
        <f>$CN27*EXP('2a)answer'!$C27*('2a) male mx'!DD$2-$CO$2))</f>
        <v>5.2692103011948532E-4</v>
      </c>
      <c r="DE27" s="32">
        <f>$CN27*EXP('2a)answer'!$C27*('2a) male mx'!DE$2-$CO$2))</f>
        <v>5.1755009478240911E-4</v>
      </c>
      <c r="DF27" s="32">
        <f>$CN27*EXP('2a)answer'!$C27*('2a) male mx'!DF$2-$CO$2))</f>
        <v>5.0834581521360203E-4</v>
      </c>
      <c r="DG27" s="32">
        <f>$CN27*EXP('2a)answer'!$C27*('2a) male mx'!DG$2-$CO$2))</f>
        <v>4.9930522755256362E-4</v>
      </c>
      <c r="DH27" s="32">
        <f>$CN27*EXP('2a)answer'!$C27*('2a) male mx'!DH$2-$CO$2))</f>
        <v>4.904254206490545E-4</v>
      </c>
      <c r="DI27" s="32">
        <f>$CN27*EXP('2a)answer'!$C27*('2a) male mx'!DI$2-$CO$2))</f>
        <v>4.8170353512568014E-4</v>
      </c>
      <c r="DJ27" s="32">
        <f>$CN27*EXP('2a)answer'!$C27*('2a) male mx'!DJ$2-$CO$2))</f>
        <v>4.7313676245714552E-4</v>
      </c>
      <c r="DK27" s="32">
        <f>$CN27*EXP('2a)answer'!$C27*('2a) male mx'!DK$2-$CO$2))</f>
        <v>4.6472234406588482E-4</v>
      </c>
      <c r="DL27" s="32">
        <f>$CN27*EXP('2a)answer'!$C27*('2a) male mx'!DL$2-$CO$2))</f>
        <v>4.5645757043377472E-4</v>
      </c>
      <c r="DM27" s="32">
        <f>$CN27*EXP('2a)answer'!$C27*('2a) male mx'!DM$2-$CO$2))</f>
        <v>4.4833978022964529E-4</v>
      </c>
      <c r="DN27" s="32">
        <f>$CN27*EXP('2a)answer'!$C27*('2a) male mx'!DN$2-$CO$2))</f>
        <v>4.4036635945230752E-4</v>
      </c>
      <c r="DO27" s="32">
        <f>$CN27*EXP('2a)answer'!$C27*('2a) male mx'!DO$2-$CO$2))</f>
        <v>4.3253474058882165E-4</v>
      </c>
      <c r="DP27" s="32">
        <f>$CN27*EXP('2a)answer'!$C27*('2a) male mx'!DP$2-$CO$2))</f>
        <v>4.2484240178773468E-4</v>
      </c>
      <c r="DQ27" s="32">
        <f>$CN27*EXP('2a)answer'!$C27*('2a) male mx'!DQ$2-$CO$2))</f>
        <v>4.1728686604702191E-4</v>
      </c>
      <c r="DR27" s="32">
        <f>$CN27*EXP('2a)answer'!$C27*('2a) male mx'!DR$2-$CO$2))</f>
        <v>4.0986570041646992E-4</v>
      </c>
      <c r="DS27" s="32">
        <f>$CN27*EXP('2a)answer'!$C27*('2a) male mx'!DS$2-$CO$2))</f>
        <v>4.0257651521424478E-4</v>
      </c>
      <c r="DT27" s="32">
        <f>$CN27*EXP('2a)answer'!$C27*('2a) male mx'!DT$2-$CO$2))</f>
        <v>3.9541696325739344E-4</v>
      </c>
      <c r="DU27" s="32">
        <f>$CN27*EXP('2a)answer'!$C27*('2a) male mx'!DU$2-$CO$2))</f>
        <v>3.8838473910602907E-4</v>
      </c>
      <c r="DV27" s="32">
        <f>$CN27*EXP('2a)answer'!$C27*('2a) male mx'!DV$2-$CO$2))</f>
        <v>3.8147757832095956E-4</v>
      </c>
      <c r="DW27" s="32">
        <f>$CN27*EXP('2a)answer'!$C27*('2a) male mx'!DW$2-$CO$2))</f>
        <v>3.7469325673451716E-4</v>
      </c>
      <c r="DX27" s="32">
        <f>$CN27*EXP('2a)answer'!$C27*('2a) male mx'!DX$2-$CO$2))</f>
        <v>3.6802958973435702E-4</v>
      </c>
      <c r="DY27" s="32">
        <f>$CN27*EXP('2a)answer'!$C27*('2a) male mx'!DY$2-$CO$2))</f>
        <v>3.6148443155999214E-4</v>
      </c>
      <c r="DZ27" s="32">
        <f>$CN27*EXP('2a)answer'!$C27*('2a) male mx'!DZ$2-$CO$2))</f>
        <v>3.5505567461183949E-4</v>
      </c>
      <c r="EA27" s="32">
        <f>$CN27*EXP('2a)answer'!$C27*('2a) male mx'!EA$2-$CO$2))</f>
        <v>3.4874124877255384E-4</v>
      </c>
      <c r="EB27" s="32">
        <f>$CN27*EXP('2a)answer'!$C27*('2a) male mx'!EB$2-$CO$2))</f>
        <v>3.4253912074043164E-4</v>
      </c>
      <c r="EC27" s="32">
        <f>$CN27*EXP('2a)answer'!$C27*('2a) male mx'!EC$2-$CO$2))</f>
        <v>3.3644729337466947E-4</v>
      </c>
      <c r="ED27" s="32">
        <f>$CN27*EXP('2a)answer'!$C27*('2a) male mx'!ED$2-$CO$2))</f>
        <v>3.3046380505226684E-4</v>
      </c>
      <c r="EE27" s="32">
        <f>$CN27*EXP('2a)answer'!$C27*('2a) male mx'!EE$2-$CO$2))</f>
        <v>3.2458672903636613E-4</v>
      </c>
      <c r="EF27" s="32">
        <f>$CN27*EXP('2a)answer'!$C27*('2a) male mx'!EF$2-$CO$2))</f>
        <v>3.1881417285582601E-4</v>
      </c>
      <c r="EG27" s="32">
        <f>$CN27*EXP('2a)answer'!$C27*('2a) male mx'!EG$2-$CO$2))</f>
        <v>3.1314427769582853E-4</v>
      </c>
      <c r="EH27" s="32">
        <f>$CN27*EXP('2a)answer'!$C27*('2a) male mx'!EH$2-$CO$2))</f>
        <v>3.0757521779932451E-4</v>
      </c>
      <c r="EI27" s="32">
        <f>$CN27*EXP('2a)answer'!$C27*('2a) male mx'!EI$2-$CO$2))</f>
        <v>3.0210519987912312E-4</v>
      </c>
      <c r="EJ27" s="32">
        <f>$CN27*EXP('2a)answer'!$C27*('2a) male mx'!EJ$2-$CO$2))</f>
        <v>2.9673246254043739E-4</v>
      </c>
      <c r="EK27" s="32">
        <f>$CN27*EXP('2a)answer'!$C27*('2a) male mx'!EK$2-$CO$2))</f>
        <v>2.9145527571369936E-4</v>
      </c>
      <c r="EL27" s="32">
        <f>$CN27*EXP('2a)answer'!$C27*('2a) male mx'!EL$2-$CO$2))</f>
        <v>2.8627194009746206E-4</v>
      </c>
      <c r="EM27" s="32">
        <f>$CN27*EXP('2a)answer'!$C27*('2a) male mx'!EM$2-$CO$2))</f>
        <v>2.8118078661120945E-4</v>
      </c>
      <c r="EN27" s="32">
        <f>$CN27*EXP('2a)answer'!$C27*('2a) male mx'!EN$2-$CO$2))</f>
        <v>2.7618017585789731E-4</v>
      </c>
      <c r="EO27" s="32">
        <f>$CN27*EXP('2a)answer'!$C27*('2a) male mx'!EO$2-$CO$2))</f>
        <v>2.7126849759605265E-4</v>
      </c>
    </row>
    <row r="28" spans="1:145" x14ac:dyDescent="0.25">
      <c r="A28" s="31">
        <f>males!A27</f>
        <v>25</v>
      </c>
      <c r="B28" s="32">
        <f>2*(males!B27-males!B28)/(males!B27+males!B28)</f>
        <v>3.3468135545948962E-3</v>
      </c>
      <c r="C28" s="32">
        <f>2*(males!C27-males!C28)/(males!C27+males!C28)</f>
        <v>3.1341910720977502E-3</v>
      </c>
      <c r="D28" s="32">
        <f>2*(males!D27-males!D28)/(males!D27+males!D28)</f>
        <v>3.0346580856460675E-3</v>
      </c>
      <c r="E28" s="32">
        <f>2*(males!E27-males!E28)/(males!E27+males!E28)</f>
        <v>2.9023281224213383E-3</v>
      </c>
      <c r="F28" s="32">
        <f>2*(males!F27-males!F28)/(males!F27+males!F28)</f>
        <v>3.1846414455110107E-3</v>
      </c>
      <c r="G28" s="32">
        <f>2*(males!G27-males!G28)/(males!G27+males!G28)</f>
        <v>3.5146993798256254E-3</v>
      </c>
      <c r="H28" s="32">
        <f>2*(males!H27-males!H28)/(males!H27+males!H28)</f>
        <v>2.6947158659888361E-3</v>
      </c>
      <c r="I28" s="32">
        <f>2*(males!I27-males!I28)/(males!I27+males!I28)</f>
        <v>3.1337854884236605E-3</v>
      </c>
      <c r="J28" s="32">
        <f>2*(males!J27-males!J28)/(males!J27+males!J28)</f>
        <v>3.1407106140202224E-3</v>
      </c>
      <c r="K28" s="32">
        <f>2*(males!K27-males!K28)/(males!K27+males!K28)</f>
        <v>2.4544257759332396E-3</v>
      </c>
      <c r="L28" s="32">
        <f>2*(males!L27-males!L28)/(males!L27+males!L28)</f>
        <v>2.507303764821534E-3</v>
      </c>
      <c r="M28" s="32">
        <f>2*(males!M27-males!M28)/(males!M27+males!M28)</f>
        <v>2.2060932294998789E-3</v>
      </c>
      <c r="N28" s="32">
        <f>2*(males!N27-males!N28)/(males!N27+males!N28)</f>
        <v>2.4078767255075509E-3</v>
      </c>
      <c r="O28" s="32">
        <f>2*(males!O27-males!O28)/(males!O27+males!O28)</f>
        <v>2.8528453524707086E-3</v>
      </c>
      <c r="P28" s="32">
        <f>2*(males!P27-males!P28)/(males!P27+males!P28)</f>
        <v>2.3484401616344261E-3</v>
      </c>
      <c r="Q28" s="32">
        <f>2*(males!Q27-males!Q28)/(males!Q27+males!Q28)</f>
        <v>2.9176751433971021E-3</v>
      </c>
      <c r="R28" s="32">
        <f>2*(males!R27-males!R28)/(males!R27+males!R28)</f>
        <v>2.3062477349352602E-3</v>
      </c>
      <c r="S28" s="32">
        <f>2*(males!S27-males!S28)/(males!S27+males!S28)</f>
        <v>2.2877254729432466E-3</v>
      </c>
      <c r="T28" s="32">
        <f>2*(males!T27-males!T28)/(males!T27+males!T28)</f>
        <v>2.7685006152223589E-3</v>
      </c>
      <c r="U28" s="32">
        <f>2*(males!U27-males!U28)/(males!U27+males!U28)</f>
        <v>1.9839203801235291E-3</v>
      </c>
      <c r="V28" s="32">
        <f>2*(males!V27-males!V28)/(males!V27+males!V28)</f>
        <v>1.8852000832995386E-3</v>
      </c>
      <c r="W28" s="32">
        <f>2*(males!W27-males!W28)/(males!W27+males!W28)</f>
        <v>1.2775784973711366E-3</v>
      </c>
      <c r="X28" s="32">
        <f>2*(males!X27-males!X28)/(males!X27+males!X28)</f>
        <v>1.3808475359482454E-3</v>
      </c>
      <c r="Y28" s="32">
        <f>2*(males!Y27-males!Y28)/(males!Y27+males!Y28)</f>
        <v>1.2342565214358159E-3</v>
      </c>
      <c r="Z28" s="32">
        <f>2*(males!Z27-males!Z28)/(males!Z27+males!Z28)</f>
        <v>1.0360093347645215E-3</v>
      </c>
      <c r="AA28" s="32">
        <f>2*(males!AA27-males!AA28)/(males!AA27+males!AA28)</f>
        <v>1.7763319814662229E-3</v>
      </c>
      <c r="AB28" s="32">
        <f>2*(males!AB27-males!AB28)/(males!AB27+males!AB28)</f>
        <v>1.601332308480656E-3</v>
      </c>
      <c r="AC28" s="32">
        <f>2*(males!AC27-males!AC28)/(males!AC27+males!AC28)</f>
        <v>1.7483822134092388E-3</v>
      </c>
      <c r="AD28" s="32">
        <f>2*(males!AD27-males!AD28)/(males!AD27+males!AD28)</f>
        <v>1.47516887499801E-3</v>
      </c>
      <c r="AE28" s="32">
        <f>2*(males!AE27-males!AE28)/(males!AE27+males!AE28)</f>
        <v>1.6166257192389095E-3</v>
      </c>
      <c r="AF28" s="32">
        <f>2*(males!AF27-males!AF28)/(males!AF27+males!AF28)</f>
        <v>2.1646060257086951E-3</v>
      </c>
      <c r="AG28" s="32">
        <f>2*(males!AG27-males!AG28)/(males!AG27+males!AG28)</f>
        <v>1.868900852686014E-3</v>
      </c>
      <c r="AH28" s="32">
        <f>2*(males!AH27-males!AH28)/(males!AH27+males!AH28)</f>
        <v>1.557739687922219E-3</v>
      </c>
      <c r="AI28" s="32">
        <f>2*(males!AI27-males!AI28)/(males!AI27+males!AI28)</f>
        <v>1.6285783779782363E-3</v>
      </c>
      <c r="AJ28" s="32">
        <f>2*(males!AJ27-males!AJ28)/(males!AJ27+males!AJ28)</f>
        <v>1.7004557432628684E-3</v>
      </c>
      <c r="AK28" s="32">
        <f>2*(males!AK27-males!AK28)/(males!AK27+males!AK28)</f>
        <v>1.6746096527028094E-3</v>
      </c>
      <c r="AL28" s="32">
        <f>2*(males!AL27-males!AL28)/(males!AL27+males!AL28)</f>
        <v>1.5924826382480582E-3</v>
      </c>
      <c r="AM28" s="32">
        <f>2*(males!AM27-males!AM28)/(males!AM27+males!AM28)</f>
        <v>1.6095351809675095E-3</v>
      </c>
      <c r="AN28" s="32">
        <f>2*(males!AN27-males!AN28)/(males!AN27+males!AN28)</f>
        <v>1.4739169342527767E-3</v>
      </c>
      <c r="AO28" s="32">
        <f>2*(males!AO27-males!AO28)/(males!AO27+males!AO28)</f>
        <v>1.3005947074186343E-3</v>
      </c>
      <c r="AP28" s="32">
        <f>2*(males!AP27-males!AP28)/(males!AP27+males!AP28)</f>
        <v>1.341887868494989E-3</v>
      </c>
      <c r="AQ28" s="32">
        <f>2*(males!AQ27-males!AQ28)/(males!AQ27+males!AQ28)</f>
        <v>1.1741272670091204E-3</v>
      </c>
      <c r="AR28" s="32">
        <f>2*(males!AR27-males!AR28)/(males!AR27+males!AR28)</f>
        <v>1.6646338590714693E-3</v>
      </c>
      <c r="AS28" s="32">
        <f>2*(males!AS27-males!AS28)/(males!AS27+males!AS28)</f>
        <v>1.3401176790836945E-3</v>
      </c>
      <c r="AT28" s="32">
        <f>2*(males!AT27-males!AT28)/(males!AT27+males!AT28)</f>
        <v>1.6125992167375233E-3</v>
      </c>
      <c r="AU28" s="32">
        <f>2*(males!AU27-males!AU28)/(males!AU27+males!AU28)</f>
        <v>1.5385823063034775E-3</v>
      </c>
      <c r="AV28" s="32">
        <f>2*(males!AV27-males!AV28)/(males!AV27+males!AV28)</f>
        <v>1.4328220842854977E-3</v>
      </c>
      <c r="AW28" s="32">
        <f>2*(males!AW27-males!AW28)/(males!AW27+males!AW28)</f>
        <v>1.5178875193007249E-3</v>
      </c>
      <c r="AX28" s="32">
        <f>2*(males!AX27-males!AX28)/(males!AX27+males!AX28)</f>
        <v>1.4128950218998729E-3</v>
      </c>
      <c r="AY28" s="32">
        <f>2*(males!AY27-males!AY28)/(males!AY27+males!AY28)</f>
        <v>1.5734320749373251E-3</v>
      </c>
      <c r="AZ28" s="32">
        <f>2*(males!AZ27-males!AZ28)/(males!AZ27+males!AZ28)</f>
        <v>1.4455105375623246E-3</v>
      </c>
      <c r="BA28" s="32">
        <f>2*(males!BA27-males!BA28)/(males!BA27+males!BA28)</f>
        <v>1.2113617376775271E-3</v>
      </c>
      <c r="BB28" s="32">
        <f>2*(males!BB27-males!BB28)/(males!BB27+males!BB28)</f>
        <v>1.3781438907507753E-3</v>
      </c>
      <c r="BC28" s="32">
        <f>2*(males!BC27-males!BC28)/(males!BC27+males!BC28)</f>
        <v>1.4203507012981588E-3</v>
      </c>
      <c r="BD28" s="32">
        <f>2*(males!BD27-males!BD28)/(males!BD27+males!BD28)</f>
        <v>1.6546040137155225E-3</v>
      </c>
      <c r="BE28" s="32">
        <f>2*(males!BE27-males!BE28)/(males!BE27+males!BE28)</f>
        <v>1.3096215609441748E-3</v>
      </c>
      <c r="BF28" s="32">
        <f>2*(males!BF27-males!BF28)/(males!BF27+males!BF28)</f>
        <v>1.3185968883189967E-3</v>
      </c>
      <c r="BG28" s="32">
        <f>2*(males!BG27-males!BG28)/(males!BG27+males!BG28)</f>
        <v>1.4006837411743955E-3</v>
      </c>
      <c r="BH28" s="32">
        <f>2*(males!BH27-males!BH28)/(males!BH27+males!BH28)</f>
        <v>1.5522005029129629E-3</v>
      </c>
      <c r="BI28" s="32">
        <f>2*(males!BI27-males!BI28)/(males!BI27+males!BI28)</f>
        <v>1.3424343497970858E-3</v>
      </c>
      <c r="BJ28" s="32">
        <f>2*(males!BJ27-males!BJ28)/(males!BJ27+males!BJ28)</f>
        <v>1.5907940541489767E-3</v>
      </c>
      <c r="BK28" s="32">
        <f>2*(males!BK27-males!BK28)/(males!BK27+males!BK28)</f>
        <v>1.321863414331891E-3</v>
      </c>
      <c r="BL28" s="32">
        <f>2*(males!BL27-males!BL28)/(males!BL27+males!BL28)</f>
        <v>1.3284794059946346E-3</v>
      </c>
      <c r="BM28" s="32">
        <f>2*(males!BM27-males!BM28)/(males!BM27+males!BM28)</f>
        <v>1.3386191628481697E-3</v>
      </c>
      <c r="BN28" s="32">
        <f>2*(males!BN27-males!BN28)/(males!BN27+males!BN28)</f>
        <v>1.4846279151287708E-3</v>
      </c>
      <c r="BO28" s="32">
        <f>2*(males!BO27-males!BO28)/(males!BO27+males!BO28)</f>
        <v>1.3270171432098385E-3</v>
      </c>
      <c r="BP28" s="32">
        <f>2*(males!BP27-males!BP28)/(males!BP27+males!BP28)</f>
        <v>1.3368021635628863E-3</v>
      </c>
      <c r="BQ28" s="32">
        <f>2*(males!BQ27-males!BQ28)/(males!BQ27+males!BQ28)</f>
        <v>1.7678921996895911E-3</v>
      </c>
      <c r="BR28" s="32">
        <f>2*(males!BR27-males!BR28)/(males!BR27+males!BR28)</f>
        <v>1.2838354841857144E-3</v>
      </c>
      <c r="BS28" s="32">
        <f>2*(males!BS27-males!BS28)/(males!BS27+males!BS28)</f>
        <v>1.1888778428016521E-3</v>
      </c>
      <c r="BT28" s="32">
        <f>2*(males!BT27-males!BT28)/(males!BT27+males!BT28)</f>
        <v>1.1451006052674627E-3</v>
      </c>
      <c r="BU28" s="32">
        <f>2*(males!BU27-males!BU28)/(males!BU27+males!BU28)</f>
        <v>1.1961783634848663E-3</v>
      </c>
      <c r="BV28" s="32">
        <f>2*(males!BV27-males!BV28)/(males!BV27+males!BV28)</f>
        <v>1.0208039852187584E-3</v>
      </c>
      <c r="BW28" s="32">
        <f>2*(males!BW27-males!BW28)/(males!BW27+males!BW28)</f>
        <v>1.1125003189507796E-3</v>
      </c>
      <c r="BX28" s="32">
        <f>2*(males!BX27-males!BX28)/(males!BX27+males!BX28)</f>
        <v>1.2962027383558639E-3</v>
      </c>
      <c r="BY28" s="32">
        <f>2*(males!BY27-males!BY28)/(males!BY27+males!BY28)</f>
        <v>1.2455970187350044E-3</v>
      </c>
      <c r="BZ28" s="32">
        <f>2*(males!BZ27-males!BZ28)/(males!BZ27+males!BZ28)</f>
        <v>1.2449614776264095E-3</v>
      </c>
      <c r="CA28" s="32">
        <f>2*(males!CA27-males!CA28)/(males!CA27+males!CA28)</f>
        <v>1.4792371217106101E-3</v>
      </c>
      <c r="CB28" s="32">
        <f>2*(males!CB27-males!CB28)/(males!CB27+males!CB28)</f>
        <v>1.1631822216780433E-3</v>
      </c>
      <c r="CC28" s="32">
        <f>2*(males!CC27-males!CC28)/(males!CC27+males!CC28)</f>
        <v>1.538046273802794E-3</v>
      </c>
      <c r="CD28" s="32">
        <f>2*(males!CD27-males!CD28)/(males!CD27+males!CD28)</f>
        <v>1.1093300765844846E-3</v>
      </c>
      <c r="CE28" s="32">
        <f>2*(males!CE27-males!CE28)/(males!CE27+males!CE28)</f>
        <v>1.0367117941212343E-3</v>
      </c>
      <c r="CF28" s="32">
        <f>2*(males!CF27-males!CF28)/(males!CF27+males!CF28)</f>
        <v>9.2451958000396223E-4</v>
      </c>
      <c r="CG28" s="32">
        <f>2*(males!CG27-males!CG28)/(males!CG27+males!CG28)</f>
        <v>9.0337445886347378E-4</v>
      </c>
      <c r="CH28" s="32">
        <f>2*(males!CH27-males!CH28)/(males!CH27+males!CH28)</f>
        <v>9.0322777070192973E-4</v>
      </c>
      <c r="CI28" s="32">
        <f>2*(males!CI27-males!CI28)/(males!CI27+males!CI28)</f>
        <v>6.4929794659524388E-4</v>
      </c>
      <c r="CJ28" s="32">
        <f>2*(males!CJ27-males!CJ28)/(males!CJ27+males!CJ28)</f>
        <v>8.4130290452225651E-4</v>
      </c>
      <c r="CK28" s="32">
        <f>2*(males!CK27-males!CK28)/(males!CK27+males!CK28)</f>
        <v>7.7001793331239428E-4</v>
      </c>
      <c r="CL28" s="32">
        <f>2*(males!CL27-males!CL28)/(males!CL27+males!CL28)</f>
        <v>7.6979954824921246E-4</v>
      </c>
      <c r="CM28" s="32">
        <f>2*(males!CM27-males!CM28)/(males!CM27+males!CM28)</f>
        <v>6.5821784985544524E-4</v>
      </c>
      <c r="CN28" s="32">
        <f>2*(males!CN27-males!CN28)/(males!CN27+males!CN28)</f>
        <v>7.5870615310690166E-4</v>
      </c>
      <c r="CO28" s="12"/>
      <c r="CP28" s="31">
        <v>25</v>
      </c>
      <c r="CQ28" s="32">
        <f>$CN28*EXP('2a)answer'!$C28*('2a) male mx'!CQ$2-$CO$2))</f>
        <v>6.9865831682783329E-4</v>
      </c>
      <c r="CR28" s="32">
        <f>$CN28*EXP('2a)answer'!$C28*('2a) male mx'!CR$2-$CO$2))</f>
        <v>6.8723153328717392E-4</v>
      </c>
      <c r="CS28" s="32">
        <f>$CN28*EXP('2a)answer'!$C28*('2a) male mx'!CS$2-$CO$2))</f>
        <v>6.7599163850020174E-4</v>
      </c>
      <c r="CT28" s="32">
        <f>$CN28*EXP('2a)answer'!$C28*('2a) male mx'!CT$2-$CO$2))</f>
        <v>6.6493557584069009E-4</v>
      </c>
      <c r="CU28" s="32">
        <f>$CN28*EXP('2a)answer'!$C28*('2a) male mx'!CU$2-$CO$2))</f>
        <v>6.5406033867452661E-4</v>
      </c>
      <c r="CV28" s="32">
        <f>$CN28*EXP('2a)answer'!$C28*('2a) male mx'!CV$2-$CO$2))</f>
        <v>6.4336296954207583E-4</v>
      </c>
      <c r="CW28" s="32">
        <f>$CN28*EXP('2a)answer'!$C28*('2a) male mx'!CW$2-$CO$2))</f>
        <v>6.3284055935391406E-4</v>
      </c>
      <c r="CX28" s="32">
        <f>$CN28*EXP('2a)answer'!$C28*('2a) male mx'!CX$2-$CO$2))</f>
        <v>6.2249024659971999E-4</v>
      </c>
      <c r="CY28" s="32">
        <f>$CN28*EXP('2a)answer'!$C28*('2a) male mx'!CY$2-$CO$2))</f>
        <v>6.123092165701017E-4</v>
      </c>
      <c r="CZ28" s="32">
        <f>$CN28*EXP('2a)answer'!$C28*('2a) male mx'!CZ$2-$CO$2))</f>
        <v>6.0229470059115374E-4</v>
      </c>
      <c r="DA28" s="32">
        <f>$CN28*EXP('2a)answer'!$C28*('2a) male mx'!DA$2-$CO$2))</f>
        <v>5.9244397527153042E-4</v>
      </c>
      <c r="DB28" s="32">
        <f>$CN28*EXP('2a)answer'!$C28*('2a) male mx'!DB$2-$CO$2))</f>
        <v>5.8275436176183576E-4</v>
      </c>
      <c r="DC28" s="32">
        <f>$CN28*EXP('2a)answer'!$C28*('2a) male mx'!DC$2-$CO$2))</f>
        <v>5.732232250261251E-4</v>
      </c>
      <c r="DD28" s="32">
        <f>$CN28*EXP('2a)answer'!$C28*('2a) male mx'!DD$2-$CO$2))</f>
        <v>5.6384797312532167E-4</v>
      </c>
      <c r="DE28" s="32">
        <f>$CN28*EXP('2a)answer'!$C28*('2a) male mx'!DE$2-$CO$2))</f>
        <v>5.5462605651235416E-4</v>
      </c>
      <c r="DF28" s="32">
        <f>$CN28*EXP('2a)answer'!$C28*('2a) male mx'!DF$2-$CO$2))</f>
        <v>5.4555496733882055E-4</v>
      </c>
      <c r="DG28" s="32">
        <f>$CN28*EXP('2a)answer'!$C28*('2a) male mx'!DG$2-$CO$2))</f>
        <v>5.3663223877299367E-4</v>
      </c>
      <c r="DH28" s="32">
        <f>$CN28*EXP('2a)answer'!$C28*('2a) male mx'!DH$2-$CO$2))</f>
        <v>5.2785544432898022E-4</v>
      </c>
      <c r="DI28" s="32">
        <f>$CN28*EXP('2a)answer'!$C28*('2a) male mx'!DI$2-$CO$2))</f>
        <v>5.1922219720685052E-4</v>
      </c>
      <c r="DJ28" s="32">
        <f>$CN28*EXP('2a)answer'!$C28*('2a) male mx'!DJ$2-$CO$2))</f>
        <v>5.107301496435632E-4</v>
      </c>
      <c r="DK28" s="32">
        <f>$CN28*EXP('2a)answer'!$C28*('2a) male mx'!DK$2-$CO$2))</f>
        <v>5.0237699227450314E-4</v>
      </c>
      <c r="DL28" s="32">
        <f>$CN28*EXP('2a)answer'!$C28*('2a) male mx'!DL$2-$CO$2))</f>
        <v>4.94160453505463E-4</v>
      </c>
      <c r="DM28" s="32">
        <f>$CN28*EXP('2a)answer'!$C28*('2a) male mx'!DM$2-$CO$2))</f>
        <v>4.8607829889489606E-4</v>
      </c>
      <c r="DN28" s="32">
        <f>$CN28*EXP('2a)answer'!$C28*('2a) male mx'!DN$2-$CO$2))</f>
        <v>4.7812833054627251E-4</v>
      </c>
      <c r="DO28" s="32">
        <f>$CN28*EXP('2a)answer'!$C28*('2a) male mx'!DO$2-$CO$2))</f>
        <v>4.7030838651037341E-4</v>
      </c>
      <c r="DP28" s="32">
        <f>$CN28*EXP('2a)answer'!$C28*('2a) male mx'!DP$2-$CO$2))</f>
        <v>4.6261634019736133E-4</v>
      </c>
      <c r="DQ28" s="32">
        <f>$CN28*EXP('2a)answer'!$C28*('2a) male mx'!DQ$2-$CO$2))</f>
        <v>4.5505009979846564E-4</v>
      </c>
      <c r="DR28" s="32">
        <f>$CN28*EXP('2a)answer'!$C28*('2a) male mx'!DR$2-$CO$2))</f>
        <v>4.4760760771712693E-4</v>
      </c>
      <c r="DS28" s="32">
        <f>$CN28*EXP('2a)answer'!$C28*('2a) male mx'!DS$2-$CO$2))</f>
        <v>4.4028684000944597E-4</v>
      </c>
      <c r="DT28" s="32">
        <f>$CN28*EXP('2a)answer'!$C28*('2a) male mx'!DT$2-$CO$2))</f>
        <v>4.330858058337824E-4</v>
      </c>
      <c r="DU28" s="32">
        <f>$CN28*EXP('2a)answer'!$C28*('2a) male mx'!DU$2-$CO$2))</f>
        <v>4.2600254690935719E-4</v>
      </c>
      <c r="DV28" s="32">
        <f>$CN28*EXP('2a)answer'!$C28*('2a) male mx'!DV$2-$CO$2))</f>
        <v>4.190351369837091E-4</v>
      </c>
      <c r="DW28" s="32">
        <f>$CN28*EXP('2a)answer'!$C28*('2a) male mx'!DW$2-$CO$2))</f>
        <v>4.1218168130886123E-4</v>
      </c>
      <c r="DX28" s="32">
        <f>$CN28*EXP('2a)answer'!$C28*('2a) male mx'!DX$2-$CO$2))</f>
        <v>4.0544031612605466E-4</v>
      </c>
      <c r="DY28" s="32">
        <f>$CN28*EXP('2a)answer'!$C28*('2a) male mx'!DY$2-$CO$2))</f>
        <v>3.9880920815891E-4</v>
      </c>
      <c r="DZ28" s="32">
        <f>$CN28*EXP('2a)answer'!$C28*('2a) male mx'!DZ$2-$CO$2))</f>
        <v>3.9228655411487805E-4</v>
      </c>
      <c r="EA28" s="32">
        <f>$CN28*EXP('2a)answer'!$C28*('2a) male mx'!EA$2-$CO$2))</f>
        <v>3.8587058019484461E-4</v>
      </c>
      <c r="EB28" s="32">
        <f>$CN28*EXP('2a)answer'!$C28*('2a) male mx'!EB$2-$CO$2))</f>
        <v>3.7955954161075561E-4</v>
      </c>
      <c r="EC28" s="32">
        <f>$CN28*EXP('2a)answer'!$C28*('2a) male mx'!EC$2-$CO$2))</f>
        <v>3.7335172211113208E-4</v>
      </c>
      <c r="ED28" s="32">
        <f>$CN28*EXP('2a)answer'!$C28*('2a) male mx'!ED$2-$CO$2))</f>
        <v>3.672454335143449E-4</v>
      </c>
      <c r="EE28" s="32">
        <f>$CN28*EXP('2a)answer'!$C28*('2a) male mx'!EE$2-$CO$2))</f>
        <v>3.6123901524952361E-4</v>
      </c>
      <c r="EF28" s="32">
        <f>$CN28*EXP('2a)answer'!$C28*('2a) male mx'!EF$2-$CO$2))</f>
        <v>3.5533083390497312E-4</v>
      </c>
      <c r="EG28" s="32">
        <f>$CN28*EXP('2a)answer'!$C28*('2a) male mx'!EG$2-$CO$2))</f>
        <v>3.4951928278397691E-4</v>
      </c>
      <c r="EH28" s="32">
        <f>$CN28*EXP('2a)answer'!$C28*('2a) male mx'!EH$2-$CO$2))</f>
        <v>3.438027814678648E-4</v>
      </c>
      <c r="EI28" s="32">
        <f>$CN28*EXP('2a)answer'!$C28*('2a) male mx'!EI$2-$CO$2))</f>
        <v>3.3817977538622677E-4</v>
      </c>
      <c r="EJ28" s="32">
        <f>$CN28*EXP('2a)answer'!$C28*('2a) male mx'!EJ$2-$CO$2))</f>
        <v>3.3264873539415654E-4</v>
      </c>
      <c r="EK28" s="32">
        <f>$CN28*EXP('2a)answer'!$C28*('2a) male mx'!EK$2-$CO$2))</f>
        <v>3.272081573564091E-4</v>
      </c>
      <c r="EL28" s="32">
        <f>$CN28*EXP('2a)answer'!$C28*('2a) male mx'!EL$2-$CO$2))</f>
        <v>3.2185656173835963E-4</v>
      </c>
      <c r="EM28" s="32">
        <f>$CN28*EXP('2a)answer'!$C28*('2a) male mx'!EM$2-$CO$2))</f>
        <v>3.1659249320365211E-4</v>
      </c>
      <c r="EN28" s="32">
        <f>$CN28*EXP('2a)answer'!$C28*('2a) male mx'!EN$2-$CO$2))</f>
        <v>3.1141452021842924E-4</v>
      </c>
      <c r="EO28" s="32">
        <f>$CN28*EXP('2a)answer'!$C28*('2a) male mx'!EO$2-$CO$2))</f>
        <v>3.0632123466203446E-4</v>
      </c>
    </row>
    <row r="29" spans="1:145" x14ac:dyDescent="0.25">
      <c r="A29" s="31">
        <f>males!A28</f>
        <v>26</v>
      </c>
      <c r="B29" s="32">
        <f>2*(males!B28-males!B29)/(males!B28+males!B29)</f>
        <v>3.7318654662499419E-3</v>
      </c>
      <c r="C29" s="32">
        <f>2*(males!C28-males!C29)/(males!C28+males!C29)</f>
        <v>3.9886948990290379E-3</v>
      </c>
      <c r="D29" s="32">
        <f>2*(males!D28-males!D29)/(males!D28+males!D29)</f>
        <v>3.4466119804232439E-3</v>
      </c>
      <c r="E29" s="32">
        <f>2*(males!E28-males!E29)/(males!E28+males!E29)</f>
        <v>3.0593956552015435E-3</v>
      </c>
      <c r="F29" s="32">
        <f>2*(males!F28-males!F29)/(males!F28+males!F29)</f>
        <v>3.2629014898317567E-3</v>
      </c>
      <c r="G29" s="32">
        <f>2*(males!G28-males!G29)/(males!G28+males!G29)</f>
        <v>3.4017281689259528E-3</v>
      </c>
      <c r="H29" s="32">
        <f>2*(males!H28-males!H29)/(males!H28+males!H29)</f>
        <v>2.9521300753928602E-3</v>
      </c>
      <c r="I29" s="32">
        <f>2*(males!I28-males!I29)/(males!I28+males!I29)</f>
        <v>2.9731508590363359E-3</v>
      </c>
      <c r="J29" s="32">
        <f>2*(males!J28-males!J29)/(males!J28+males!J29)</f>
        <v>2.9236121341235394E-3</v>
      </c>
      <c r="K29" s="32">
        <f>2*(males!K28-males!K29)/(males!K28+males!K29)</f>
        <v>3.0877318595753248E-3</v>
      </c>
      <c r="L29" s="32">
        <f>2*(males!L28-males!L29)/(males!L28+males!L29)</f>
        <v>2.6023066403113907E-3</v>
      </c>
      <c r="M29" s="32">
        <f>2*(males!M28-males!M29)/(males!M28+males!M29)</f>
        <v>2.5208969085843175E-3</v>
      </c>
      <c r="N29" s="32">
        <f>2*(males!N28-males!N29)/(males!N28+males!N29)</f>
        <v>2.4688636614129834E-3</v>
      </c>
      <c r="O29" s="32">
        <f>2*(males!O28-males!O29)/(males!O28+males!O29)</f>
        <v>2.6046304541406944E-3</v>
      </c>
      <c r="P29" s="32">
        <f>2*(males!P28-males!P29)/(males!P28+males!P29)</f>
        <v>2.188014542561303E-3</v>
      </c>
      <c r="Q29" s="32">
        <f>2*(males!Q28-males!Q29)/(males!Q28+males!Q29)</f>
        <v>2.5044881313858905E-3</v>
      </c>
      <c r="R29" s="32">
        <f>2*(males!R28-males!R29)/(males!R28+males!R29)</f>
        <v>2.5760995211097045E-3</v>
      </c>
      <c r="S29" s="32">
        <f>2*(males!S28-males!S29)/(males!S28+males!S29)</f>
        <v>2.403342630667975E-3</v>
      </c>
      <c r="T29" s="32">
        <f>2*(males!T28-males!T29)/(males!T28+males!T29)</f>
        <v>2.3901442347408013E-3</v>
      </c>
      <c r="U29" s="32">
        <f>2*(males!U28-males!U29)/(males!U28+males!U29)</f>
        <v>2.3947096689149109E-3</v>
      </c>
      <c r="V29" s="32">
        <f>2*(males!V28-males!V29)/(males!V28+males!V29)</f>
        <v>2.1196096843099461E-3</v>
      </c>
      <c r="W29" s="32">
        <f>2*(males!W28-males!W29)/(males!W28+males!W29)</f>
        <v>1.6840908096758672E-3</v>
      </c>
      <c r="X29" s="32">
        <f>2*(males!X28-males!X29)/(males!X28+males!X29)</f>
        <v>1.2520209250801565E-3</v>
      </c>
      <c r="Y29" s="32">
        <f>2*(males!Y28-males!Y29)/(males!Y28+males!Y29)</f>
        <v>1.1390133565434169E-3</v>
      </c>
      <c r="Z29" s="32">
        <f>2*(males!Z28-males!Z29)/(males!Z28+males!Z29)</f>
        <v>1.0370837632241545E-3</v>
      </c>
      <c r="AA29" s="32">
        <f>2*(males!AA28-males!AA29)/(males!AA28+males!AA29)</f>
        <v>1.3933099685969369E-3</v>
      </c>
      <c r="AB29" s="32">
        <f>2*(males!AB28-males!AB29)/(males!AB28+males!AB29)</f>
        <v>1.7430265570948132E-3</v>
      </c>
      <c r="AC29" s="32">
        <f>2*(males!AC28-males!AC29)/(males!AC28+males!AC29)</f>
        <v>1.5697497477187906E-3</v>
      </c>
      <c r="AD29" s="32">
        <f>2*(males!AD28-males!AD29)/(males!AD28+males!AD29)</f>
        <v>1.8071264563313206E-3</v>
      </c>
      <c r="AE29" s="32">
        <f>2*(males!AE28-males!AE29)/(males!AE28+males!AE29)</f>
        <v>1.6725525602305352E-3</v>
      </c>
      <c r="AF29" s="32">
        <f>2*(males!AF28-males!AF29)/(males!AF28+males!AF29)</f>
        <v>1.7735611184119149E-3</v>
      </c>
      <c r="AG29" s="32">
        <f>2*(males!AG28-males!AG29)/(males!AG28+males!AG29)</f>
        <v>2.0001915076975456E-3</v>
      </c>
      <c r="AH29" s="32">
        <f>2*(males!AH28-males!AH29)/(males!AH28+males!AH29)</f>
        <v>1.5495484021608771E-3</v>
      </c>
      <c r="AI29" s="32">
        <f>2*(males!AI28-males!AI29)/(males!AI28+males!AI29)</f>
        <v>1.6736401673640166E-3</v>
      </c>
      <c r="AJ29" s="32">
        <f>2*(males!AJ28-males!AJ29)/(males!AJ28+males!AJ29)</f>
        <v>1.6398212065910232E-3</v>
      </c>
      <c r="AK29" s="32">
        <f>2*(males!AK28-males!AK29)/(males!AK28+males!AK29)</f>
        <v>1.4662679261802666E-3</v>
      </c>
      <c r="AL29" s="32">
        <f>2*(males!AL28-males!AL29)/(males!AL28+males!AL29)</f>
        <v>1.8593447922499128E-3</v>
      </c>
      <c r="AM29" s="32">
        <f>2*(males!AM28-males!AM29)/(males!AM28+males!AM29)</f>
        <v>1.4012463717727873E-3</v>
      </c>
      <c r="AN29" s="32">
        <f>2*(males!AN28-males!AN29)/(males!AN28+males!AN29)</f>
        <v>1.4338882621485129E-3</v>
      </c>
      <c r="AO29" s="32">
        <f>2*(males!AO28-males!AO29)/(males!AO28+males!AO29)</f>
        <v>1.6176130753555598E-3</v>
      </c>
      <c r="AP29" s="32">
        <f>2*(males!AP28-males!AP29)/(males!AP28+males!AP29)</f>
        <v>1.6483718390895108E-3</v>
      </c>
      <c r="AQ29" s="32">
        <f>2*(males!AQ28-males!AQ29)/(males!AQ28+males!AQ29)</f>
        <v>1.5431369770261545E-3</v>
      </c>
      <c r="AR29" s="32">
        <f>2*(males!AR28-males!AR29)/(males!AR28+males!AR29)</f>
        <v>1.3630835045925428E-3</v>
      </c>
      <c r="AS29" s="32">
        <f>2*(males!AS28-males!AS29)/(males!AS28+males!AS29)</f>
        <v>1.3628977302510877E-3</v>
      </c>
      <c r="AT29" s="32">
        <f>2*(males!AT28-males!AT29)/(males!AT28+males!AT29)</f>
        <v>1.6257007556886415E-3</v>
      </c>
      <c r="AU29" s="32">
        <f>2*(males!AU28-males!AU29)/(males!AU28+males!AU29)</f>
        <v>1.4360511737359868E-3</v>
      </c>
      <c r="AV29" s="32">
        <f>2*(males!AV28-males!AV29)/(males!AV28+males!AV29)</f>
        <v>1.3091129973974833E-3</v>
      </c>
      <c r="AW29" s="32">
        <f>2*(males!AW28-males!AW29)/(males!AW28+males!AW29)</f>
        <v>1.3942980547969619E-3</v>
      </c>
      <c r="AX29" s="32">
        <f>2*(males!AX28-males!AX29)/(males!AX28+males!AX29)</f>
        <v>1.1212700741400541E-3</v>
      </c>
      <c r="AY29" s="32">
        <f>2*(males!AY28-males!AY29)/(males!AY28+males!AY29)</f>
        <v>1.3341106891679667E-3</v>
      </c>
      <c r="AZ29" s="32">
        <f>2*(males!AZ28-males!AZ29)/(males!AZ28+males!AZ29)</f>
        <v>1.4371056482447905E-3</v>
      </c>
      <c r="BA29" s="32">
        <f>2*(males!BA28-males!BA29)/(males!BA28+males!BA29)</f>
        <v>1.1396011396011395E-3</v>
      </c>
      <c r="BB29" s="32">
        <f>2*(males!BB28-males!BB29)/(males!BB28+males!BB29)</f>
        <v>1.3695837406363859E-3</v>
      </c>
      <c r="BC29" s="32">
        <f>2*(males!BC28-males!BC29)/(males!BC28+males!BC29)</f>
        <v>1.2863215908556129E-3</v>
      </c>
      <c r="BD29" s="32">
        <f>2*(males!BD28-males!BD29)/(males!BD28+males!BD29)</f>
        <v>1.2192897897506708E-3</v>
      </c>
      <c r="BE29" s="32">
        <f>2*(males!BE28-males!BE29)/(males!BE28+males!BE29)</f>
        <v>1.2280281822060798E-3</v>
      </c>
      <c r="BF29" s="32">
        <f>2*(males!BF28-males!BF29)/(males!BF28+males!BF29)</f>
        <v>1.4451843649766326E-3</v>
      </c>
      <c r="BG29" s="32">
        <f>2*(males!BG28-males!BG29)/(males!BG28+males!BG29)</f>
        <v>1.3402667026841699E-3</v>
      </c>
      <c r="BH29" s="32">
        <f>2*(males!BH28-males!BH29)/(males!BH28+males!BH29)</f>
        <v>1.4094140568325492E-3</v>
      </c>
      <c r="BI29" s="32">
        <f>2*(males!BI28-males!BI29)/(males!BI28+males!BI29)</f>
        <v>1.3752811312462839E-3</v>
      </c>
      <c r="BJ29" s="32">
        <f>2*(males!BJ28-males!BJ29)/(males!BJ28+males!BJ29)</f>
        <v>1.4897887396801092E-3</v>
      </c>
      <c r="BK29" s="32">
        <f>2*(males!BK28-males!BK29)/(males!BK28+males!BK29)</f>
        <v>1.5512854985831593E-3</v>
      </c>
      <c r="BL29" s="32">
        <f>2*(males!BL28-males!BL29)/(males!BL28+males!BL29)</f>
        <v>1.3612036340012168E-3</v>
      </c>
      <c r="BM29" s="32">
        <f>2*(males!BM28-males!BM29)/(males!BM28+males!BM29)</f>
        <v>1.061872090805528E-3</v>
      </c>
      <c r="BN29" s="32">
        <f>2*(males!BN28-males!BN29)/(males!BN28+males!BN29)</f>
        <v>1.2905290652956087E-3</v>
      </c>
      <c r="BO29" s="32">
        <f>2*(males!BO28-males!BO29)/(males!BO28+males!BO29)</f>
        <v>1.3906271728549575E-3</v>
      </c>
      <c r="BP29" s="32">
        <f>2*(males!BP28-males!BP29)/(males!BP28+males!BP29)</f>
        <v>1.2973774441664349E-3</v>
      </c>
      <c r="BQ29" s="32">
        <f>2*(males!BQ28-males!BQ29)/(males!BQ28+males!BQ29)</f>
        <v>1.2455671705552038E-3</v>
      </c>
      <c r="BR29" s="32">
        <f>2*(males!BR28-males!BR29)/(males!BR28+males!BR29)</f>
        <v>1.542781326174828E-3</v>
      </c>
      <c r="BS29" s="32">
        <f>2*(males!BS28-males!BS29)/(males!BS28+males!BS29)</f>
        <v>1.3340448239060833E-3</v>
      </c>
      <c r="BT29" s="32">
        <f>2*(males!BT28-males!BT29)/(males!BT28+males!BT29)</f>
        <v>1.3102939972156253E-3</v>
      </c>
      <c r="BU29" s="32">
        <f>2*(males!BU28-males!BU29)/(males!BU28+males!BU29)</f>
        <v>1.4229629364222206E-3</v>
      </c>
      <c r="BV29" s="32">
        <f>2*(males!BV28-males!BV29)/(males!BV28+males!BV29)</f>
        <v>1.2672457843638221E-3</v>
      </c>
      <c r="BW29" s="32">
        <f>2*(males!BW28-males!BW29)/(males!BW28+males!BW29)</f>
        <v>1.3489070786964652E-3</v>
      </c>
      <c r="BX29" s="32">
        <f>2*(males!BX28-males!BX29)/(males!BX28+males!BX29)</f>
        <v>1.2876589134611454E-3</v>
      </c>
      <c r="BY29" s="32">
        <f>2*(males!BY28-males!BY29)/(males!BY28+males!BY29)</f>
        <v>1.0732739455083485E-3</v>
      </c>
      <c r="BZ29" s="32">
        <f>2*(males!BZ28-males!BZ29)/(males!BZ28+males!BZ29)</f>
        <v>1.3794301420813047E-3</v>
      </c>
      <c r="CA29" s="32">
        <f>2*(males!CA28-males!CA29)/(males!CA28+males!CA29)</f>
        <v>1.4814285057494752E-3</v>
      </c>
      <c r="CB29" s="32">
        <f>2*(males!CB28-males!CB29)/(males!CB28+males!CB29)</f>
        <v>1.6450477421464298E-3</v>
      </c>
      <c r="CC29" s="32">
        <f>2*(males!CC28-males!CC29)/(males!CC28+males!CC29)</f>
        <v>1.1525378782083647E-3</v>
      </c>
      <c r="CD29" s="32">
        <f>2*(males!CD28-males!CD29)/(males!CD28+males!CD29)</f>
        <v>1.0188175603394699E-3</v>
      </c>
      <c r="CE29" s="32">
        <f>2*(males!CE28-males!CE29)/(males!CE28+males!CE29)</f>
        <v>1.0377876808497649E-3</v>
      </c>
      <c r="CF29" s="32">
        <f>2*(males!CF28-males!CF29)/(males!CF28+males!CF29)</f>
        <v>9.355488214118652E-4</v>
      </c>
      <c r="CG29" s="32">
        <f>2*(males!CG28-males!CG29)/(males!CG28+males!CG29)</f>
        <v>1.0769949807969764E-3</v>
      </c>
      <c r="CH29" s="32">
        <f>2*(males!CH28-males!CH29)/(males!CH28+males!CH29)</f>
        <v>8.633955824618963E-4</v>
      </c>
      <c r="CI29" s="32">
        <f>2*(males!CI28-males!CI29)/(males!CI28+males!CI29)</f>
        <v>7.8174572958704532E-4</v>
      </c>
      <c r="CJ29" s="32">
        <f>2*(males!CJ28-males!CJ29)/(males!CJ28+males!CJ29)</f>
        <v>8.1156479837687044E-4</v>
      </c>
      <c r="CK29" s="32">
        <f>2*(males!CK28-males!CK29)/(males!CK28+males!CK29)</f>
        <v>8.0104236905745709E-4</v>
      </c>
      <c r="CL29" s="32">
        <f>2*(males!CL28-males!CL29)/(males!CL28+males!CL29)</f>
        <v>8.3123834238910067E-4</v>
      </c>
      <c r="CM29" s="32">
        <f>2*(males!CM28-males!CM29)/(males!CM28+males!CM29)</f>
        <v>6.3837872070930972E-4</v>
      </c>
      <c r="CN29" s="32">
        <f>2*(males!CN28-males!CN29)/(males!CN28+males!CN29)</f>
        <v>6.9851843228167505E-4</v>
      </c>
      <c r="CO29" s="12"/>
      <c r="CP29" s="31">
        <v>26</v>
      </c>
      <c r="CQ29" s="32">
        <f>$CN29*EXP('2a)answer'!$C29*('2a) male mx'!CQ$2-$CO$2))</f>
        <v>6.364252768546587E-4</v>
      </c>
      <c r="CR29" s="32">
        <f>$CN29*EXP('2a)answer'!$C29*('2a) male mx'!CR$2-$CO$2))</f>
        <v>6.2468536293037319E-4</v>
      </c>
      <c r="CS29" s="32">
        <f>$CN29*EXP('2a)answer'!$C29*('2a) male mx'!CS$2-$CO$2))</f>
        <v>6.1316201108173427E-4</v>
      </c>
      <c r="CT29" s="32">
        <f>$CN29*EXP('2a)answer'!$C29*('2a) male mx'!CT$2-$CO$2))</f>
        <v>6.0185122646406845E-4</v>
      </c>
      <c r="CU29" s="32">
        <f>$CN29*EXP('2a)answer'!$C29*('2a) male mx'!CU$2-$CO$2))</f>
        <v>5.9074908792420113E-4</v>
      </c>
      <c r="CV29" s="32">
        <f>$CN29*EXP('2a)answer'!$C29*('2a) male mx'!CV$2-$CO$2))</f>
        <v>5.7985174664109535E-4</v>
      </c>
      <c r="CW29" s="32">
        <f>$CN29*EXP('2a)answer'!$C29*('2a) male mx'!CW$2-$CO$2))</f>
        <v>5.6915542479156619E-4</v>
      </c>
      <c r="CX29" s="32">
        <f>$CN29*EXP('2a)answer'!$C29*('2a) male mx'!CX$2-$CO$2))</f>
        <v>5.5865641424060865E-4</v>
      </c>
      <c r="CY29" s="32">
        <f>$CN29*EXP('2a)answer'!$C29*('2a) male mx'!CY$2-$CO$2))</f>
        <v>5.4835107525588365E-4</v>
      </c>
      <c r="CZ29" s="32">
        <f>$CN29*EXP('2a)answer'!$C29*('2a) male mx'!CZ$2-$CO$2))</f>
        <v>5.382358352459183E-4</v>
      </c>
      <c r="DA29" s="32">
        <f>$CN29*EXP('2a)answer'!$C29*('2a) male mx'!DA$2-$CO$2))</f>
        <v>5.2830718752158213E-4</v>
      </c>
      <c r="DB29" s="32">
        <f>$CN29*EXP('2a)answer'!$C29*('2a) male mx'!DB$2-$CO$2))</f>
        <v>5.1856169008040933E-4</v>
      </c>
      <c r="DC29" s="32">
        <f>$CN29*EXP('2a)answer'!$C29*('2a) male mx'!DC$2-$CO$2))</f>
        <v>5.0899596441334686E-4</v>
      </c>
      <c r="DD29" s="32">
        <f>$CN29*EXP('2a)answer'!$C29*('2a) male mx'!DD$2-$CO$2))</f>
        <v>4.9960669433351298E-4</v>
      </c>
      <c r="DE29" s="32">
        <f>$CN29*EXP('2a)answer'!$C29*('2a) male mx'!DE$2-$CO$2))</f>
        <v>4.9039062482656326E-4</v>
      </c>
      <c r="DF29" s="32">
        <f>$CN29*EXP('2a)answer'!$C29*('2a) male mx'!DF$2-$CO$2))</f>
        <v>4.8134456092226098E-4</v>
      </c>
      <c r="DG29" s="32">
        <f>$CN29*EXP('2a)answer'!$C29*('2a) male mx'!DG$2-$CO$2))</f>
        <v>4.7246536658686556E-4</v>
      </c>
      <c r="DH29" s="32">
        <f>$CN29*EXP('2a)answer'!$C29*('2a) male mx'!DH$2-$CO$2))</f>
        <v>4.6374996363595088E-4</v>
      </c>
      <c r="DI29" s="32">
        <f>$CN29*EXP('2a)answer'!$C29*('2a) male mx'!DI$2-$CO$2))</f>
        <v>4.5519533066727956E-4</v>
      </c>
      <c r="DJ29" s="32">
        <f>$CN29*EXP('2a)answer'!$C29*('2a) male mx'!DJ$2-$CO$2))</f>
        <v>4.4679850201336213E-4</v>
      </c>
      <c r="DK29" s="32">
        <f>$CN29*EXP('2a)answer'!$C29*('2a) male mx'!DK$2-$CO$2))</f>
        <v>4.3855656671333711E-4</v>
      </c>
      <c r="DL29" s="32">
        <f>$CN29*EXP('2a)answer'!$C29*('2a) male mx'!DL$2-$CO$2))</f>
        <v>4.3046666750381758E-4</v>
      </c>
      <c r="DM29" s="32">
        <f>$CN29*EXP('2a)answer'!$C29*('2a) male mx'!DM$2-$CO$2))</f>
        <v>4.2252599982835231E-4</v>
      </c>
      <c r="DN29" s="32">
        <f>$CN29*EXP('2a)answer'!$C29*('2a) male mx'!DN$2-$CO$2))</f>
        <v>4.1473181086515941E-4</v>
      </c>
      <c r="DO29" s="32">
        <f>$CN29*EXP('2a)answer'!$C29*('2a) male mx'!DO$2-$CO$2))</f>
        <v>4.0708139857279543E-4</v>
      </c>
      <c r="DP29" s="32">
        <f>$CN29*EXP('2a)answer'!$C29*('2a) male mx'!DP$2-$CO$2))</f>
        <v>3.995721107534277E-4</v>
      </c>
      <c r="DQ29" s="32">
        <f>$CN29*EXP('2a)answer'!$C29*('2a) male mx'!DQ$2-$CO$2))</f>
        <v>3.9220134413338727E-4</v>
      </c>
      <c r="DR29" s="32">
        <f>$CN29*EXP('2a)answer'!$C29*('2a) male mx'!DR$2-$CO$2))</f>
        <v>3.8496654346068145E-4</v>
      </c>
      <c r="DS29" s="32">
        <f>$CN29*EXP('2a)answer'!$C29*('2a) male mx'!DS$2-$CO$2))</f>
        <v>3.7786520061915531E-4</v>
      </c>
      <c r="DT29" s="32">
        <f>$CN29*EXP('2a)answer'!$C29*('2a) male mx'!DT$2-$CO$2))</f>
        <v>3.7089485375899306E-4</v>
      </c>
      <c r="DU29" s="32">
        <f>$CN29*EXP('2a)answer'!$C29*('2a) male mx'!DU$2-$CO$2))</f>
        <v>3.6405308644325927E-4</v>
      </c>
      <c r="DV29" s="32">
        <f>$CN29*EXP('2a)answer'!$C29*('2a) male mx'!DV$2-$CO$2))</f>
        <v>3.5733752681018326E-4</v>
      </c>
      <c r="DW29" s="32">
        <f>$CN29*EXP('2a)answer'!$C29*('2a) male mx'!DW$2-$CO$2))</f>
        <v>3.507458467508969E-4</v>
      </c>
      <c r="DX29" s="32">
        <f>$CN29*EXP('2a)answer'!$C29*('2a) male mx'!DX$2-$CO$2))</f>
        <v>3.4427576110234012E-4</v>
      </c>
      <c r="DY29" s="32">
        <f>$CN29*EXP('2a)answer'!$C29*('2a) male mx'!DY$2-$CO$2))</f>
        <v>3.3792502685505408E-4</v>
      </c>
      <c r="DZ29" s="32">
        <f>$CN29*EXP('2a)answer'!$C29*('2a) male mx'!DZ$2-$CO$2))</f>
        <v>3.316914423755894E-4</v>
      </c>
      <c r="EA29" s="32">
        <f>$CN29*EXP('2a)answer'!$C29*('2a) male mx'!EA$2-$CO$2))</f>
        <v>3.2557284664325674E-4</v>
      </c>
      <c r="EB29" s="32">
        <f>$CN29*EXP('2a)answer'!$C29*('2a) male mx'!EB$2-$CO$2))</f>
        <v>3.1956711850095773E-4</v>
      </c>
      <c r="EC29" s="32">
        <f>$CN29*EXP('2a)answer'!$C29*('2a) male mx'!EC$2-$CO$2))</f>
        <v>3.1367217591983531E-4</v>
      </c>
      <c r="ED29" s="32">
        <f>$CN29*EXP('2a)answer'!$C29*('2a) male mx'!ED$2-$CO$2))</f>
        <v>3.0788597527748836E-4</v>
      </c>
      <c r="EE29" s="32">
        <f>$CN29*EXP('2a)answer'!$C29*('2a) male mx'!EE$2-$CO$2))</f>
        <v>3.0220651064950213E-4</v>
      </c>
      <c r="EF29" s="32">
        <f>$CN29*EXP('2a)answer'!$C29*('2a) male mx'!EF$2-$CO$2))</f>
        <v>2.9663181311404566E-4</v>
      </c>
      <c r="EG29" s="32">
        <f>$CN29*EXP('2a)answer'!$C29*('2a) male mx'!EG$2-$CO$2))</f>
        <v>2.9115995006929904E-4</v>
      </c>
      <c r="EH29" s="32">
        <f>$CN29*EXP('2a)answer'!$C29*('2a) male mx'!EH$2-$CO$2))</f>
        <v>2.8578902456347023E-4</v>
      </c>
      <c r="EI29" s="32">
        <f>$CN29*EXP('2a)answer'!$C29*('2a) male mx'!EI$2-$CO$2))</f>
        <v>2.8051717463717184E-4</v>
      </c>
      <c r="EJ29" s="32">
        <f>$CN29*EXP('2a)answer'!$C29*('2a) male mx'!EJ$2-$CO$2))</f>
        <v>2.7534257267792844E-4</v>
      </c>
      <c r="EK29" s="32">
        <f>$CN29*EXP('2a)answer'!$C29*('2a) male mx'!EK$2-$CO$2))</f>
        <v>2.7026342478659091E-4</v>
      </c>
      <c r="EL29" s="32">
        <f>$CN29*EXP('2a)answer'!$C29*('2a) male mx'!EL$2-$CO$2))</f>
        <v>2.6527797015543902E-4</v>
      </c>
      <c r="EM29" s="32">
        <f>$CN29*EXP('2a)answer'!$C29*('2a) male mx'!EM$2-$CO$2))</f>
        <v>2.6038448045775491E-4</v>
      </c>
      <c r="EN29" s="32">
        <f>$CN29*EXP('2a)answer'!$C29*('2a) male mx'!EN$2-$CO$2))</f>
        <v>2.555812592486577E-4</v>
      </c>
      <c r="EO29" s="32">
        <f>$CN29*EXP('2a)answer'!$C29*('2a) male mx'!EO$2-$CO$2))</f>
        <v>2.5086664137699045E-4</v>
      </c>
    </row>
    <row r="30" spans="1:145" x14ac:dyDescent="0.25">
      <c r="A30" s="31">
        <f>males!A29</f>
        <v>27</v>
      </c>
      <c r="B30" s="32">
        <f>2*(males!B29-males!B30)/(males!B29+males!B30)</f>
        <v>3.5464935946580207E-3</v>
      </c>
      <c r="C30" s="32">
        <f>2*(males!C29-males!C30)/(males!C29+males!C30)</f>
        <v>3.546180420508362E-3</v>
      </c>
      <c r="D30" s="32">
        <f>2*(males!D29-males!D30)/(males!D29+males!D30)</f>
        <v>3.3315081126257242E-3</v>
      </c>
      <c r="E30" s="32">
        <f>2*(males!E29-males!E30)/(males!E29+males!E30)</f>
        <v>2.896775190780698E-3</v>
      </c>
      <c r="F30" s="32">
        <f>2*(males!F29-males!F30)/(males!F29+males!F30)</f>
        <v>3.0572871974677935E-3</v>
      </c>
      <c r="G30" s="32">
        <f>2*(males!G29-males!G30)/(males!G29+males!G30)</f>
        <v>2.9788909623187413E-3</v>
      </c>
      <c r="H30" s="32">
        <f>2*(males!H29-males!H30)/(males!H29+males!H30)</f>
        <v>3.382938372430761E-3</v>
      </c>
      <c r="I30" s="32">
        <f>2*(males!I29-males!I30)/(males!I29+males!I30)</f>
        <v>3.1302110900533276E-3</v>
      </c>
      <c r="J30" s="32">
        <f>2*(males!J29-males!J30)/(males!J29+males!J30)</f>
        <v>2.863896717883444E-3</v>
      </c>
      <c r="K30" s="32">
        <f>2*(males!K29-males!K30)/(males!K29+males!K30)</f>
        <v>2.7601683029453016E-3</v>
      </c>
      <c r="L30" s="32">
        <f>2*(males!L29-males!L30)/(males!L29+males!L30)</f>
        <v>2.5312801838508767E-3</v>
      </c>
      <c r="M30" s="32">
        <f>2*(males!M29-males!M30)/(males!M29+males!M30)</f>
        <v>2.5605639891591704E-3</v>
      </c>
      <c r="N30" s="32">
        <f>2*(males!N29-males!N30)/(males!N29+males!N30)</f>
        <v>2.5192256695836649E-3</v>
      </c>
      <c r="O30" s="32">
        <f>2*(males!O29-males!O30)/(males!O29+males!O30)</f>
        <v>2.4996931180323845E-3</v>
      </c>
      <c r="P30" s="32">
        <f>2*(males!P29-males!P30)/(males!P29+males!P30)</f>
        <v>2.1484656190128132E-3</v>
      </c>
      <c r="Q30" s="32">
        <f>2*(males!Q29-males!Q30)/(males!Q29+males!Q30)</f>
        <v>2.4106691550993429E-3</v>
      </c>
      <c r="R30" s="32">
        <f>2*(males!R29-males!R30)/(males!R29+males!R30)</f>
        <v>2.2954510340565475E-3</v>
      </c>
      <c r="S30" s="32">
        <f>2*(males!S29-males!S30)/(males!S29+males!S30)</f>
        <v>2.685780285488497E-3</v>
      </c>
      <c r="T30" s="32">
        <f>2*(males!T29-males!T30)/(males!T29+males!T30)</f>
        <v>2.2632302367559631E-3</v>
      </c>
      <c r="U30" s="32">
        <f>2*(males!U29-males!U30)/(males!U29+males!U30)</f>
        <v>2.4004580690627202E-3</v>
      </c>
      <c r="V30" s="32">
        <f>2*(males!V29-males!V30)/(males!V29+males!V30)</f>
        <v>1.9588638589618022E-3</v>
      </c>
      <c r="W30" s="32">
        <f>2*(males!W29-males!W30)/(males!W29+males!W30)</f>
        <v>1.9500865487850304E-3</v>
      </c>
      <c r="X30" s="32">
        <f>2*(males!X29-males!X30)/(males!X29+males!X30)</f>
        <v>1.2099609215323992E-3</v>
      </c>
      <c r="Y30" s="32">
        <f>2*(males!Y29-males!Y30)/(males!Y29+males!Y30)</f>
        <v>6.4530006453000647E-4</v>
      </c>
      <c r="Z30" s="32">
        <f>2*(males!Z29-males!Z30)/(males!Z29+males!Z30)</f>
        <v>1.2095069386094952E-3</v>
      </c>
      <c r="AA30" s="32">
        <f>2*(males!AA29-males!AA30)/(males!AA29+males!AA30)</f>
        <v>1.7819762760989748E-3</v>
      </c>
      <c r="AB30" s="32">
        <f>2*(males!AB29-males!AB30)/(males!AB29+males!AB30)</f>
        <v>1.5745416958992293E-3</v>
      </c>
      <c r="AC30" s="32">
        <f>2*(males!AC29-males!AC30)/(males!AC29+males!AC30)</f>
        <v>1.5079971979059159E-3</v>
      </c>
      <c r="AD30" s="32">
        <f>2*(males!AD29-males!AD30)/(males!AD29+males!AD30)</f>
        <v>1.7144713092277957E-3</v>
      </c>
      <c r="AE30" s="32">
        <f>2*(males!AE29-males!AE30)/(males!AE29+males!AE30)</f>
        <v>1.6860347237784251E-3</v>
      </c>
      <c r="AF30" s="32">
        <f>2*(males!AF29-males!AF30)/(males!AF29+males!AF30)</f>
        <v>1.5946146972104945E-3</v>
      </c>
      <c r="AG30" s="32">
        <f>2*(males!AG29-males!AG30)/(males!AG29+males!AG30)</f>
        <v>1.9935290261024374E-3</v>
      </c>
      <c r="AH30" s="32">
        <f>2*(males!AH29-males!AH30)/(males!AH29+males!AH30)</f>
        <v>1.6796181526326419E-3</v>
      </c>
      <c r="AI30" s="32">
        <f>2*(males!AI29-males!AI30)/(males!AI29+males!AI30)</f>
        <v>1.6764459346186086E-3</v>
      </c>
      <c r="AJ30" s="32">
        <f>2*(males!AJ29-males!AJ30)/(males!AJ29+males!AJ30)</f>
        <v>1.5258601506786898E-3</v>
      </c>
      <c r="AK30" s="32">
        <f>2*(males!AK29-males!AK30)/(males!AK29+males!AK30)</f>
        <v>1.6693079767564711E-3</v>
      </c>
      <c r="AL30" s="32">
        <f>2*(males!AL29-males!AL30)/(males!AL29+males!AL30)</f>
        <v>1.4497277792180994E-3</v>
      </c>
      <c r="AM30" s="32">
        <f>2*(males!AM29-males!AM30)/(males!AM29+males!AM30)</f>
        <v>1.9629363839756848E-3</v>
      </c>
      <c r="AN30" s="32">
        <f>2*(males!AN29-males!AN30)/(males!AN29+males!AN30)</f>
        <v>1.4465133221765274E-3</v>
      </c>
      <c r="AO30" s="32">
        <f>2*(males!AO29-males!AO30)/(males!AO29+males!AO30)</f>
        <v>1.4728315185944978E-3</v>
      </c>
      <c r="AP30" s="32">
        <f>2*(males!AP29-males!AP30)/(males!AP29+males!AP30)</f>
        <v>1.3669533763748397E-3</v>
      </c>
      <c r="AQ30" s="32">
        <f>2*(males!AQ29-males!AQ30)/(males!AQ29+males!AQ30)</f>
        <v>1.619177794133109E-3</v>
      </c>
      <c r="AR30" s="32">
        <f>2*(males!AR29-males!AR30)/(males!AR29+males!AR30)</f>
        <v>1.2703878882688604E-3</v>
      </c>
      <c r="AS30" s="32">
        <f>2*(males!AS29-males!AS30)/(males!AS29+males!AS30)</f>
        <v>1.396274152655808E-3</v>
      </c>
      <c r="AT30" s="32">
        <f>2*(males!AT29-males!AT30)/(males!AT29+males!AT30)</f>
        <v>1.2288947824488617E-3</v>
      </c>
      <c r="AU30" s="32">
        <f>2*(males!AU29-males!AU30)/(males!AU29+males!AU30)</f>
        <v>1.448621185559976E-3</v>
      </c>
      <c r="AV30" s="32">
        <f>2*(males!AV29-males!AV30)/(males!AV29+males!AV30)</f>
        <v>1.3213225809834415E-3</v>
      </c>
      <c r="AW30" s="32">
        <f>2*(males!AW29-males!AW30)/(males!AW29+males!AW30)</f>
        <v>1.6168827759987401E-3</v>
      </c>
      <c r="AX30" s="32">
        <f>2*(males!AX29-males!AX30)/(males!AX29+males!AX30)</f>
        <v>1.5634919385726052E-3</v>
      </c>
      <c r="AY30" s="32">
        <f>2*(males!AY29-males!AY30)/(males!AY29+males!AY30)</f>
        <v>1.3779972755626384E-3</v>
      </c>
      <c r="AZ30" s="32">
        <f>2*(males!AZ29-males!AZ30)/(males!AZ29+males!AZ30)</f>
        <v>1.3130321062610622E-3</v>
      </c>
      <c r="BA30" s="32">
        <f>2*(males!BA29-males!BA30)/(males!BA29+males!BA30)</f>
        <v>1.2351623505767581E-3</v>
      </c>
      <c r="BB30" s="32">
        <f>2*(males!BB29-males!BB30)/(males!BB29+males!BB30)</f>
        <v>1.0572207654906394E-3</v>
      </c>
      <c r="BC30" s="32">
        <f>2*(males!BC29-males!BC30)/(males!BC29+males!BC30)</f>
        <v>1.3089347888688185E-3</v>
      </c>
      <c r="BD30" s="32">
        <f>2*(males!BD29-males!BD30)/(males!BD29+males!BD30)</f>
        <v>1.335628945583555E-3</v>
      </c>
      <c r="BE30" s="32">
        <f>2*(males!BE29-males!BE30)/(males!BE29+males!BE30)</f>
        <v>1.1148562408506248E-3</v>
      </c>
      <c r="BF30" s="32">
        <f>2*(males!BF29-males!BF30)/(males!BF29+males!BF30)</f>
        <v>1.5410566650700763E-3</v>
      </c>
      <c r="BG30" s="32">
        <f>2*(males!BG29-males!BG30)/(males!BG29+males!BG30)</f>
        <v>1.57112460266675E-3</v>
      </c>
      <c r="BH30" s="32">
        <f>2*(males!BH29-males!BH30)/(males!BH29+males!BH30)</f>
        <v>1.338708924207282E-3</v>
      </c>
      <c r="BI30" s="32">
        <f>2*(males!BI29-males!BI30)/(males!BI29+males!BI30)</f>
        <v>1.3046449501956969E-3</v>
      </c>
      <c r="BJ30" s="32">
        <f>2*(males!BJ29-males!BJ30)/(males!BJ29+males!BJ30)</f>
        <v>1.3157553938200938E-3</v>
      </c>
      <c r="BK30" s="32">
        <f>2*(males!BK29-males!BK30)/(males!BK29+males!BK30)</f>
        <v>1.3671247915652543E-3</v>
      </c>
      <c r="BL30" s="32">
        <f>2*(males!BL29-males!BL30)/(males!BL29+males!BL30)</f>
        <v>1.4043928582492592E-3</v>
      </c>
      <c r="BM30" s="32">
        <f>2*(males!BM29-males!BM30)/(males!BM29+males!BM30)</f>
        <v>1.1456113281350789E-3</v>
      </c>
      <c r="BN30" s="32">
        <f>2*(males!BN29-males!BN30)/(males!BN29+males!BN30)</f>
        <v>1.3232299215366007E-3</v>
      </c>
      <c r="BO30" s="32">
        <f>2*(males!BO29-males!BO30)/(males!BO29+males!BO30)</f>
        <v>1.3306308118395198E-3</v>
      </c>
      <c r="BP30" s="32">
        <f>2*(males!BP29-males!BP30)/(males!BP29+males!BP30)</f>
        <v>1.2681131404357979E-3</v>
      </c>
      <c r="BQ30" s="32">
        <f>2*(males!BQ29-males!BQ30)/(males!BQ29+males!BQ30)</f>
        <v>1.3193156050298907E-3</v>
      </c>
      <c r="BR30" s="32">
        <f>2*(males!BR29-males!BR30)/(males!BR29+males!BR30)</f>
        <v>1.6070214475554731E-3</v>
      </c>
      <c r="BS30" s="32">
        <f>2*(males!BS29-males!BS30)/(males!BS29+males!BS30)</f>
        <v>1.5003596752646182E-3</v>
      </c>
      <c r="BT30" s="32">
        <f>2*(males!BT29-males!BT30)/(males!BT29+males!BT30)</f>
        <v>1.1684278495802884E-3</v>
      </c>
      <c r="BU30" s="32">
        <f>2*(males!BU29-males!BU30)/(males!BU29+males!BU30)</f>
        <v>1.1993173116841183E-3</v>
      </c>
      <c r="BV30" s="32">
        <f>2*(males!BV29-males!BV30)/(males!BV29+males!BV30)</f>
        <v>1.2176591270714274E-3</v>
      </c>
      <c r="BW30" s="32">
        <f>2*(males!BW29-males!BW30)/(males!BW29+males!BW30)</f>
        <v>1.1459559011613035E-3</v>
      </c>
      <c r="BX30" s="32">
        <f>2*(males!BX29-males!BX30)/(males!BX29+males!BX30)</f>
        <v>1.16645520402734E-3</v>
      </c>
      <c r="BY30" s="32">
        <f>2*(males!BY29-males!BY30)/(males!BY29+males!BY30)</f>
        <v>1.37137710823645E-3</v>
      </c>
      <c r="BZ30" s="32">
        <f>2*(males!BZ29-males!BZ30)/(males!BZ29+males!BZ30)</f>
        <v>1.3506185218912752E-3</v>
      </c>
      <c r="CA30" s="32">
        <f>2*(males!CA29-males!CA30)/(males!CA29+males!CA30)</f>
        <v>1.3607599793328184E-3</v>
      </c>
      <c r="CB30" s="32">
        <f>2*(males!CB29-males!CB30)/(males!CB29+males!CB30)</f>
        <v>1.309797902276797E-3</v>
      </c>
      <c r="CC30" s="32">
        <f>2*(males!CC29-males!CC30)/(males!CC29+males!CC30)</f>
        <v>1.2049546099725311E-3</v>
      </c>
      <c r="CD30" s="32">
        <f>2*(males!CD29-males!CD30)/(males!CD29+males!CD30)</f>
        <v>9.9944928304811632E-4</v>
      </c>
      <c r="CE30" s="32">
        <f>2*(males!CE29-males!CE30)/(males!CE29+males!CE30)</f>
        <v>1.1203911183540437E-3</v>
      </c>
      <c r="CF30" s="32">
        <f>2*(males!CF29-males!CF30)/(males!CF29+males!CF30)</f>
        <v>8.9569253318133699E-4</v>
      </c>
      <c r="CG30" s="32">
        <f>2*(males!CG29-males!CG30)/(males!CG29+males!CG30)</f>
        <v>8.6446685278129495E-4</v>
      </c>
      <c r="CH30" s="32">
        <f>2*(males!CH29-males!CH30)/(males!CH29+males!CH30)</f>
        <v>8.7431249555218937E-4</v>
      </c>
      <c r="CI30" s="32">
        <f>2*(males!CI29-males!CI30)/(males!CI29+males!CI30)</f>
        <v>8.8400709237874118E-4</v>
      </c>
      <c r="CJ30" s="32">
        <f>2*(males!CJ29-males!CJ30)/(males!CJ29+males!CJ30)</f>
        <v>9.2395636083034236E-4</v>
      </c>
      <c r="CK30" s="32">
        <f>2*(males!CK29-males!CK30)/(males!CK29+males!CK30)</f>
        <v>8.6259824740332559E-4</v>
      </c>
      <c r="CL30" s="32">
        <f>2*(males!CL29-males!CL30)/(males!CL29+males!CL30)</f>
        <v>8.217802194457549E-4</v>
      </c>
      <c r="CM30" s="32">
        <f>2*(males!CM29-males!CM30)/(males!CM29+males!CM30)</f>
        <v>7.5036250621077075E-4</v>
      </c>
      <c r="CN30" s="32">
        <f>2*(males!CN29-males!CN30)/(males!CN29+males!CN30)</f>
        <v>6.5847123240488894E-4</v>
      </c>
      <c r="CO30" s="12"/>
      <c r="CP30" s="31">
        <v>27</v>
      </c>
      <c r="CQ30" s="32">
        <f>$CN30*EXP('2a)answer'!$C30*('2a) male mx'!CQ$2-$CO$2))</f>
        <v>5.9966833741442814E-4</v>
      </c>
      <c r="CR30" s="32">
        <f>$CN30*EXP('2a)answer'!$C30*('2a) male mx'!CR$2-$CO$2))</f>
        <v>5.8855354666800396E-4</v>
      </c>
      <c r="CS30" s="32">
        <f>$CN30*EXP('2a)answer'!$C30*('2a) male mx'!CS$2-$CO$2))</f>
        <v>5.7764476742098547E-4</v>
      </c>
      <c r="CT30" s="32">
        <f>$CN30*EXP('2a)answer'!$C30*('2a) male mx'!CT$2-$CO$2))</f>
        <v>5.6693818127149197E-4</v>
      </c>
      <c r="CU30" s="32">
        <f>$CN30*EXP('2a)answer'!$C30*('2a) male mx'!CU$2-$CO$2))</f>
        <v>5.5643004059132794E-4</v>
      </c>
      <c r="CV30" s="32">
        <f>$CN30*EXP('2a)answer'!$C30*('2a) male mx'!CV$2-$CO$2))</f>
        <v>5.4611666721419939E-4</v>
      </c>
      <c r="CW30" s="32">
        <f>$CN30*EXP('2a)answer'!$C30*('2a) male mx'!CW$2-$CO$2))</f>
        <v>5.359944511482451E-4</v>
      </c>
      <c r="CX30" s="32">
        <f>$CN30*EXP('2a)answer'!$C30*('2a) male mx'!CX$2-$CO$2))</f>
        <v>5.2605984931243066E-4</v>
      </c>
      <c r="CY30" s="32">
        <f>$CN30*EXP('2a)answer'!$C30*('2a) male mx'!CY$2-$CO$2))</f>
        <v>5.1630938429636259E-4</v>
      </c>
      <c r="CZ30" s="32">
        <f>$CN30*EXP('2a)answer'!$C30*('2a) male mx'!CZ$2-$CO$2))</f>
        <v>5.0673964314309041E-4</v>
      </c>
      <c r="DA30" s="32">
        <f>$CN30*EXP('2a)answer'!$C30*('2a) male mx'!DA$2-$CO$2))</f>
        <v>4.9734727615446852E-4</v>
      </c>
      <c r="DB30" s="32">
        <f>$CN30*EXP('2a)answer'!$C30*('2a) male mx'!DB$2-$CO$2))</f>
        <v>4.8812899571866046E-4</v>
      </c>
      <c r="DC30" s="32">
        <f>$CN30*EXP('2a)answer'!$C30*('2a) male mx'!DC$2-$CO$2))</f>
        <v>4.790815751593762E-4</v>
      </c>
      <c r="DD30" s="32">
        <f>$CN30*EXP('2a)answer'!$C30*('2a) male mx'!DD$2-$CO$2))</f>
        <v>4.7020184760643773E-4</v>
      </c>
      <c r="DE30" s="32">
        <f>$CN30*EXP('2a)answer'!$C30*('2a) male mx'!DE$2-$CO$2))</f>
        <v>4.6148670488727864E-4</v>
      </c>
      <c r="DF30" s="32">
        <f>$CN30*EXP('2a)answer'!$C30*('2a) male mx'!DF$2-$CO$2))</f>
        <v>4.5293309643899062E-4</v>
      </c>
      <c r="DG30" s="32">
        <f>$CN30*EXP('2a)answer'!$C30*('2a) male mx'!DG$2-$CO$2))</f>
        <v>4.4453802824053385E-4</v>
      </c>
      <c r="DH30" s="32">
        <f>$CN30*EXP('2a)answer'!$C30*('2a) male mx'!DH$2-$CO$2))</f>
        <v>4.3629856176473944E-4</v>
      </c>
      <c r="DI30" s="32">
        <f>$CN30*EXP('2a)answer'!$C30*('2a) male mx'!DI$2-$CO$2))</f>
        <v>4.2821181294973662E-4</v>
      </c>
      <c r="DJ30" s="32">
        <f>$CN30*EXP('2a)answer'!$C30*('2a) male mx'!DJ$2-$CO$2))</f>
        <v>4.2027495118944329E-4</v>
      </c>
      <c r="DK30" s="32">
        <f>$CN30*EXP('2a)answer'!$C30*('2a) male mx'!DK$2-$CO$2))</f>
        <v>4.1248519834276927E-4</v>
      </c>
      <c r="DL30" s="32">
        <f>$CN30*EXP('2a)answer'!$C30*('2a) male mx'!DL$2-$CO$2))</f>
        <v>4.0483982776118283E-4</v>
      </c>
      <c r="DM30" s="32">
        <f>$CN30*EXP('2a)answer'!$C30*('2a) male mx'!DM$2-$CO$2))</f>
        <v>3.9733616333430114E-4</v>
      </c>
      <c r="DN30" s="32">
        <f>$CN30*EXP('2a)answer'!$C30*('2a) male mx'!DN$2-$CO$2))</f>
        <v>3.8997157855317127E-4</v>
      </c>
      <c r="DO30" s="32">
        <f>$CN30*EXP('2a)answer'!$C30*('2a) male mx'!DO$2-$CO$2))</f>
        <v>3.8274349559091261E-4</v>
      </c>
      <c r="DP30" s="32">
        <f>$CN30*EXP('2a)answer'!$C30*('2a) male mx'!DP$2-$CO$2))</f>
        <v>3.7564938440039978E-4</v>
      </c>
      <c r="DQ30" s="32">
        <f>$CN30*EXP('2a)answer'!$C30*('2a) male mx'!DQ$2-$CO$2))</f>
        <v>3.6868676182866982E-4</v>
      </c>
      <c r="DR30" s="32">
        <f>$CN30*EXP('2a)answer'!$C30*('2a) male mx'!DR$2-$CO$2))</f>
        <v>3.6185319074774348E-4</v>
      </c>
      <c r="DS30" s="32">
        <f>$CN30*EXP('2a)answer'!$C30*('2a) male mx'!DS$2-$CO$2))</f>
        <v>3.5514627920155736E-4</v>
      </c>
      <c r="DT30" s="32">
        <f>$CN30*EXP('2a)answer'!$C30*('2a) male mx'!DT$2-$CO$2))</f>
        <v>3.4856367956870662E-4</v>
      </c>
      <c r="DU30" s="32">
        <f>$CN30*EXP('2a)answer'!$C30*('2a) male mx'!DU$2-$CO$2))</f>
        <v>3.4210308774070697E-4</v>
      </c>
      <c r="DV30" s="32">
        <f>$CN30*EXP('2a)answer'!$C30*('2a) male mx'!DV$2-$CO$2))</f>
        <v>3.3576224231548699E-4</v>
      </c>
      <c r="DW30" s="32">
        <f>$CN30*EXP('2a)answer'!$C30*('2a) male mx'!DW$2-$CO$2))</f>
        <v>3.2953892380582946E-4</v>
      </c>
      <c r="DX30" s="32">
        <f>$CN30*EXP('2a)answer'!$C30*('2a) male mx'!DX$2-$CO$2))</f>
        <v>3.234309538624834E-4</v>
      </c>
      <c r="DY30" s="32">
        <f>$CN30*EXP('2a)answer'!$C30*('2a) male mx'!DY$2-$CO$2))</f>
        <v>3.1743619451167672E-4</v>
      </c>
      <c r="DZ30" s="32">
        <f>$CN30*EXP('2a)answer'!$C30*('2a) male mx'!DZ$2-$CO$2))</f>
        <v>3.1155254740676021E-4</v>
      </c>
      <c r="EA30" s="32">
        <f>$CN30*EXP('2a)answer'!$C30*('2a) male mx'!EA$2-$CO$2))</f>
        <v>3.0577795309372349E-4</v>
      </c>
      <c r="EB30" s="32">
        <f>$CN30*EXP('2a)answer'!$C30*('2a) male mx'!EB$2-$CO$2))</f>
        <v>3.0011039029032369E-4</v>
      </c>
      <c r="EC30" s="32">
        <f>$CN30*EXP('2a)answer'!$C30*('2a) male mx'!EC$2-$CO$2))</f>
        <v>2.9454787517857559E-4</v>
      </c>
      <c r="ED30" s="32">
        <f>$CN30*EXP('2a)answer'!$C30*('2a) male mx'!ED$2-$CO$2))</f>
        <v>2.8908846071035562E-4</v>
      </c>
      <c r="EE30" s="32">
        <f>$CN30*EXP('2a)answer'!$C30*('2a) male mx'!EE$2-$CO$2))</f>
        <v>2.8373023592587638E-4</v>
      </c>
      <c r="EF30" s="32">
        <f>$CN30*EXP('2a)answer'!$C30*('2a) male mx'!EF$2-$CO$2))</f>
        <v>2.7847132528479272E-4</v>
      </c>
      <c r="EG30" s="32">
        <f>$CN30*EXP('2a)answer'!$C30*('2a) male mx'!EG$2-$CO$2))</f>
        <v>2.7330988800970641E-4</v>
      </c>
      <c r="EH30" s="32">
        <f>$CN30*EXP('2a)answer'!$C30*('2a) male mx'!EH$2-$CO$2))</f>
        <v>2.6824411744183816E-4</v>
      </c>
      <c r="EI30" s="32">
        <f>$CN30*EXP('2a)answer'!$C30*('2a) male mx'!EI$2-$CO$2))</f>
        <v>2.632722404086428E-4</v>
      </c>
      <c r="EJ30" s="32">
        <f>$CN30*EXP('2a)answer'!$C30*('2a) male mx'!EJ$2-$CO$2))</f>
        <v>2.5839251660314522E-4</v>
      </c>
      <c r="EK30" s="32">
        <f>$CN30*EXP('2a)answer'!$C30*('2a) male mx'!EK$2-$CO$2))</f>
        <v>2.5360323797478054E-4</v>
      </c>
      <c r="EL30" s="32">
        <f>$CN30*EXP('2a)answer'!$C30*('2a) male mx'!EL$2-$CO$2))</f>
        <v>2.4890272813152486E-4</v>
      </c>
      <c r="EM30" s="32">
        <f>$CN30*EXP('2a)answer'!$C30*('2a) male mx'!EM$2-$CO$2))</f>
        <v>2.4428934175310733E-4</v>
      </c>
      <c r="EN30" s="32">
        <f>$CN30*EXP('2a)answer'!$C30*('2a) male mx'!EN$2-$CO$2))</f>
        <v>2.3976146401509863E-4</v>
      </c>
      <c r="EO30" s="32">
        <f>$CN30*EXP('2a)answer'!$C30*('2a) male mx'!EO$2-$CO$2))</f>
        <v>2.3531751002367352E-4</v>
      </c>
    </row>
    <row r="31" spans="1:145" x14ac:dyDescent="0.25">
      <c r="A31" s="31">
        <f>males!A30</f>
        <v>28</v>
      </c>
      <c r="B31" s="32">
        <f>2*(males!B30-males!B31)/(males!B30+males!B31)</f>
        <v>3.8415676415476702E-3</v>
      </c>
      <c r="C31" s="32">
        <f>2*(males!C30-males!C31)/(males!C30+males!C31)</f>
        <v>3.7198195198677396E-3</v>
      </c>
      <c r="D31" s="32">
        <f>2*(males!D30-males!D31)/(males!D30+males!D31)</f>
        <v>4.0496135511639744E-3</v>
      </c>
      <c r="E31" s="32">
        <f>2*(males!E30-males!E31)/(males!E30+males!E31)</f>
        <v>2.8246965747683404E-3</v>
      </c>
      <c r="F31" s="32">
        <f>2*(males!F30-males!F31)/(males!F30+males!F31)</f>
        <v>3.3978313170587096E-3</v>
      </c>
      <c r="G31" s="32">
        <f>2*(males!G30-males!G31)/(males!G30+males!G31)</f>
        <v>2.9304700199180383E-3</v>
      </c>
      <c r="H31" s="32">
        <f>2*(males!H30-males!H31)/(males!H30+males!H31)</f>
        <v>3.3600768017554689E-3</v>
      </c>
      <c r="I31" s="32">
        <f>2*(males!I30-males!I31)/(males!I30+males!I31)</f>
        <v>3.4717463797907817E-3</v>
      </c>
      <c r="J31" s="32">
        <f>2*(males!J30-males!J31)/(males!J30+males!J31)</f>
        <v>4.1512704712376256E-3</v>
      </c>
      <c r="K31" s="32">
        <f>2*(males!K30-males!K31)/(males!K30+males!K31)</f>
        <v>3.10586964350018E-3</v>
      </c>
      <c r="L31" s="32">
        <f>2*(males!L30-males!L31)/(males!L30+males!L31)</f>
        <v>2.8163526563326192E-3</v>
      </c>
      <c r="M31" s="32">
        <f>2*(males!M30-males!M31)/(males!M30+males!M31)</f>
        <v>2.6339040125360493E-3</v>
      </c>
      <c r="N31" s="32">
        <f>2*(males!N30-males!N31)/(males!N30+males!N31)</f>
        <v>2.6365056330382958E-3</v>
      </c>
      <c r="O31" s="32">
        <f>2*(males!O30-males!O31)/(males!O30+males!O31)</f>
        <v>2.5619654414355958E-3</v>
      </c>
      <c r="P31" s="32">
        <f>2*(males!P30-males!P31)/(males!P30+males!P31)</f>
        <v>2.6198352612064562E-3</v>
      </c>
      <c r="Q31" s="32">
        <f>2*(males!Q30-males!Q31)/(males!Q30+males!Q31)</f>
        <v>2.4499432058620457E-3</v>
      </c>
      <c r="R31" s="32">
        <f>2*(males!R30-males!R31)/(males!R30+males!R31)</f>
        <v>2.8102629919343237E-3</v>
      </c>
      <c r="S31" s="32">
        <f>2*(males!S30-males!S31)/(males!S30+males!S31)</f>
        <v>2.582046465754639E-3</v>
      </c>
      <c r="T31" s="32">
        <f>2*(males!T30-males!T31)/(males!T30+males!T31)</f>
        <v>2.6229145339346483E-3</v>
      </c>
      <c r="U31" s="32">
        <f>2*(males!U30-males!U31)/(males!U30+males!U31)</f>
        <v>2.2515313724408145E-3</v>
      </c>
      <c r="V31" s="32">
        <f>2*(males!V30-males!V31)/(males!V30+males!V31)</f>
        <v>1.7088834376119732E-3</v>
      </c>
      <c r="W31" s="32">
        <f>2*(males!W30-males!W31)/(males!W30+males!W31)</f>
        <v>1.6023530444707844E-3</v>
      </c>
      <c r="X31" s="32">
        <f>2*(males!X30-males!X31)/(males!X30+males!X31)</f>
        <v>1.6811125908783268E-3</v>
      </c>
      <c r="Y31" s="32">
        <f>2*(males!Y30-males!Y31)/(males!Y30+males!Y31)</f>
        <v>1.5504209823639613E-3</v>
      </c>
      <c r="Z31" s="32">
        <f>2*(males!Z30-males!Z31)/(males!Z30+males!Z31)</f>
        <v>1.6399856367271032E-3</v>
      </c>
      <c r="AA31" s="32">
        <f>2*(males!AA30-males!AA31)/(males!AA30+males!AA31)</f>
        <v>1.5591481674632659E-3</v>
      </c>
      <c r="AB31" s="32">
        <f>2*(males!AB30-males!AB31)/(males!AB30+males!AB31)</f>
        <v>1.6843957364403462E-3</v>
      </c>
      <c r="AC31" s="32">
        <f>2*(males!AC30-males!AC31)/(males!AC30+males!AC31)</f>
        <v>1.7675699127463215E-3</v>
      </c>
      <c r="AD31" s="32">
        <f>2*(males!AD30-males!AD31)/(males!AD30+males!AD31)</f>
        <v>1.8135074300466179E-3</v>
      </c>
      <c r="AE31" s="32">
        <f>2*(males!AE30-males!AE31)/(males!AE30+males!AE31)</f>
        <v>1.6353928951264223E-3</v>
      </c>
      <c r="AF31" s="32">
        <f>2*(males!AF30-males!AF31)/(males!AF30+males!AF31)</f>
        <v>1.8117398598849707E-3</v>
      </c>
      <c r="AG31" s="32">
        <f>2*(males!AG30-males!AG31)/(males!AG30+males!AG31)</f>
        <v>1.6767861243278171E-3</v>
      </c>
      <c r="AH31" s="32">
        <f>2*(males!AH30-males!AH31)/(males!AH30+males!AH31)</f>
        <v>1.7463900839119139E-3</v>
      </c>
      <c r="AI31" s="32">
        <f>2*(males!AI30-males!AI31)/(males!AI30+males!AI31)</f>
        <v>1.8494701374347636E-3</v>
      </c>
      <c r="AJ31" s="32">
        <f>2*(males!AJ30-males!AJ31)/(males!AJ30+males!AJ31)</f>
        <v>1.8043644391610766E-3</v>
      </c>
      <c r="AK31" s="32">
        <f>2*(males!AK30-males!AK31)/(males!AK30+males!AK31)</f>
        <v>1.7992083483267362E-3</v>
      </c>
      <c r="AL31" s="32">
        <f>2*(males!AL30-males!AL31)/(males!AL30+males!AL31)</f>
        <v>1.8761228913491655E-3</v>
      </c>
      <c r="AM31" s="32">
        <f>2*(males!AM30-males!AM31)/(males!AM30+males!AM31)</f>
        <v>1.279035966279961E-3</v>
      </c>
      <c r="AN31" s="32">
        <f>2*(males!AN30-males!AN31)/(males!AN30+males!AN31)</f>
        <v>1.3639607729111047E-3</v>
      </c>
      <c r="AO31" s="32">
        <f>2*(males!AO30-males!AO31)/(males!AO30+males!AO31)</f>
        <v>1.4222877762267232E-3</v>
      </c>
      <c r="AP31" s="32">
        <f>2*(males!AP30-males!AP31)/(males!AP30+males!AP31)</f>
        <v>1.4847340904424191E-3</v>
      </c>
      <c r="AQ31" s="32">
        <f>2*(males!AQ30-males!AQ31)/(males!AQ30+males!AQ31)</f>
        <v>1.7588296936792715E-3</v>
      </c>
      <c r="AR31" s="32">
        <f>2*(males!AR30-males!AR31)/(males!AR30+males!AR31)</f>
        <v>1.4824082299940598E-3</v>
      </c>
      <c r="AS31" s="32">
        <f>2*(males!AS30-males!AS31)/(males!AS30+males!AS31)</f>
        <v>1.282509513697622E-3</v>
      </c>
      <c r="AT31" s="32">
        <f>2*(males!AT30-males!AT31)/(males!AT30+males!AT31)</f>
        <v>1.6092981671881985E-3</v>
      </c>
      <c r="AU31" s="32">
        <f>2*(males!AU30-males!AU31)/(males!AU30+males!AU31)</f>
        <v>1.335008225542807E-3</v>
      </c>
      <c r="AV31" s="32">
        <f>2*(males!AV30-males!AV31)/(males!AV30+males!AV31)</f>
        <v>1.6278349270362378E-3</v>
      </c>
      <c r="AW31" s="32">
        <f>2*(males!AW30-males!AW31)/(males!AW30+males!AW31)</f>
        <v>1.4721655555321878E-3</v>
      </c>
      <c r="AX31" s="32">
        <f>2*(males!AX30-males!AX31)/(males!AX30+males!AX31)</f>
        <v>1.5974944560636474E-3</v>
      </c>
      <c r="AY31" s="32">
        <f>2*(males!AY30-males!AY31)/(males!AY30+males!AY31)</f>
        <v>1.422063044794986E-3</v>
      </c>
      <c r="AZ31" s="32">
        <f>2*(males!AZ30-males!AZ31)/(males!AZ30+males!AZ31)</f>
        <v>1.3358086112323624E-3</v>
      </c>
      <c r="BA31" s="32">
        <f>2*(males!BA30-males!BA31)/(males!BA30+males!BA31)</f>
        <v>1.268151067185805E-3</v>
      </c>
      <c r="BB31" s="32">
        <f>2*(males!BB30-males!BB31)/(males!BB30+males!BB31)</f>
        <v>1.0688238745913321E-3</v>
      </c>
      <c r="BC31" s="32">
        <f>2*(males!BC30-males!BC31)/(males!BC30+males!BC31)</f>
        <v>1.4050834661521684E-3</v>
      </c>
      <c r="BD31" s="32">
        <f>2*(males!BD30-males!BD31)/(males!BD30+males!BD31)</f>
        <v>1.3269597471462528E-3</v>
      </c>
      <c r="BE31" s="32">
        <f>2*(males!BE30-males!BE31)/(males!BE30+males!BE31)</f>
        <v>1.210034944974704E-3</v>
      </c>
      <c r="BF31" s="32">
        <f>2*(males!BF30-males!BF31)/(males!BF30+males!BF31)</f>
        <v>1.2199508891565134E-3</v>
      </c>
      <c r="BG31" s="32">
        <f>2*(males!BG30-males!BG31)/(males!BG30+males!BG31)</f>
        <v>1.1252344238382997E-3</v>
      </c>
      <c r="BH31" s="32">
        <f>2*(males!BH30-males!BH31)/(males!BH30+males!BH31)</f>
        <v>1.350901986865076E-3</v>
      </c>
      <c r="BI31" s="32">
        <f>2*(males!BI30-males!BI31)/(males!BI30+males!BI31)</f>
        <v>1.4619807246654811E-3</v>
      </c>
      <c r="BJ31" s="32">
        <f>2*(males!BJ30-males!BJ31)/(males!BJ30+males!BJ31)</f>
        <v>1.0891381805168739E-3</v>
      </c>
      <c r="BK31" s="32">
        <f>2*(males!BK30-males!BK31)/(males!BK30+males!BK31)</f>
        <v>1.358618150516223E-3</v>
      </c>
      <c r="BL31" s="32">
        <f>2*(males!BL30-males!BL31)/(males!BL30+males!BL31)</f>
        <v>1.2925440886788649E-3</v>
      </c>
      <c r="BM31" s="32">
        <f>2*(males!BM30-males!BM31)/(males!BM30+males!BM31)</f>
        <v>1.302016058198051E-3</v>
      </c>
      <c r="BN31" s="32">
        <f>2*(males!BN30-males!BN31)/(males!BN30+males!BN31)</f>
        <v>1.480369574781956E-3</v>
      </c>
      <c r="BO31" s="32">
        <f>2*(males!BO30-males!BO31)/(males!BO30+males!BO31)</f>
        <v>1.3530751473147657E-3</v>
      </c>
      <c r="BP31" s="32">
        <f>2*(males!BP30-males!BP31)/(males!BP30+males!BP31)</f>
        <v>1.3317022561513804E-3</v>
      </c>
      <c r="BQ31" s="32">
        <f>2*(males!BQ30-males!BQ31)/(males!BQ30+males!BQ31)</f>
        <v>1.362369697595211E-3</v>
      </c>
      <c r="BR31" s="32">
        <f>2*(males!BR30-males!BR31)/(males!BR30+males!BR31)</f>
        <v>1.3411602067450042E-3</v>
      </c>
      <c r="BS31" s="32">
        <f>2*(males!BS30-males!BS31)/(males!BS30+males!BS31)</f>
        <v>1.4511174118652004E-3</v>
      </c>
      <c r="BT31" s="32">
        <f>2*(males!BT30-males!BT31)/(males!BT30+males!BT31)</f>
        <v>1.1081924150385814E-3</v>
      </c>
      <c r="BU31" s="32">
        <f>2*(males!BU30-males!BU31)/(males!BU30+males!BU31)</f>
        <v>1.1802195208308745E-3</v>
      </c>
      <c r="BV31" s="32">
        <f>2*(males!BV30-males!BV31)/(males!BV30+males!BV31)</f>
        <v>1.1678891939515634E-3</v>
      </c>
      <c r="BW31" s="32">
        <f>2*(males!BW30-males!BW31)/(males!BW30+males!BW31)</f>
        <v>1.2497695097215677E-3</v>
      </c>
      <c r="BX31" s="32">
        <f>2*(males!BX30-males!BX31)/(males!BX30+males!BX31)</f>
        <v>1.2088182265202426E-3</v>
      </c>
      <c r="BY31" s="32">
        <f>2*(males!BY30-males!BY31)/(males!BY30+males!BY31)</f>
        <v>1.198936328283113E-3</v>
      </c>
      <c r="BZ31" s="32">
        <f>2*(males!BZ30-males!BZ31)/(males!BZ30+males!BZ31)</f>
        <v>1.1884150027149135E-3</v>
      </c>
      <c r="CA31" s="32">
        <f>2*(males!CA30-males!CA31)/(males!CA30+males!CA31)</f>
        <v>1.3113544857543875E-3</v>
      </c>
      <c r="CB31" s="32">
        <f>2*(males!CB30-males!CB31)/(males!CB30+males!CB31)</f>
        <v>1.4243043707699954E-3</v>
      </c>
      <c r="CC31" s="32">
        <f>2*(males!CC30-males!CC31)/(males!CC30+males!CC31)</f>
        <v>1.2166382954795242E-3</v>
      </c>
      <c r="CD31" s="32">
        <f>2*(males!CD30-males!CD31)/(males!CD30+males!CD31)</f>
        <v>1.0310909657034644E-3</v>
      </c>
      <c r="CE31" s="32">
        <f>2*(males!CE30-males!CE31)/(males!CE30+males!CE31)</f>
        <v>1.0502327336130556E-3</v>
      </c>
      <c r="CF31" s="32">
        <f>2*(males!CF30-males!CF31)/(males!CF30+males!CF31)</f>
        <v>1.0290004941239997E-3</v>
      </c>
      <c r="CG31" s="32">
        <f>2*(males!CG30-males!CG31)/(males!CG30+males!CG31)</f>
        <v>1.0077925779639536E-3</v>
      </c>
      <c r="CH31" s="32">
        <f>2*(males!CH30-males!CH31)/(males!CH30+males!CH31)</f>
        <v>9.3615808860939822E-4</v>
      </c>
      <c r="CI31" s="32">
        <f>2*(males!CI30-males!CI31)/(males!CI30+males!CI31)</f>
        <v>7.6270281539032587E-4</v>
      </c>
      <c r="CJ31" s="32">
        <f>2*(males!CJ30-males!CJ31)/(males!CJ30+males!CJ31)</f>
        <v>9.146434414983892E-4</v>
      </c>
      <c r="CK31" s="32">
        <f>2*(males!CK30-males!CK31)/(males!CK30+males!CK31)</f>
        <v>9.3447501802927343E-4</v>
      </c>
      <c r="CL31" s="32">
        <f>2*(males!CL30-males!CL31)/(males!CL30+males!CL31)</f>
        <v>8.2245609759812354E-4</v>
      </c>
      <c r="CM31" s="32">
        <f>2*(males!CM30-males!CM31)/(males!CM30+males!CM31)</f>
        <v>6.4941653982749877E-4</v>
      </c>
      <c r="CN31" s="32">
        <f>2*(males!CN30-males!CN31)/(males!CN30+males!CN31)</f>
        <v>7.4003112185676853E-4</v>
      </c>
      <c r="CO31" s="12"/>
      <c r="CP31" s="31">
        <v>28</v>
      </c>
      <c r="CQ31" s="32">
        <f>$CN31*EXP('2a)answer'!$C31*('2a) male mx'!CQ$2-$CO$2))</f>
        <v>6.753258920592013E-4</v>
      </c>
      <c r="CR31" s="32">
        <f>$CN31*EXP('2a)answer'!$C31*('2a) male mx'!CR$2-$CO$2))</f>
        <v>6.6308023735714634E-4</v>
      </c>
      <c r="CS31" s="32">
        <f>$CN31*EXP('2a)answer'!$C31*('2a) male mx'!CS$2-$CO$2))</f>
        <v>6.5105663257327947E-4</v>
      </c>
      <c r="CT31" s="32">
        <f>$CN31*EXP('2a)answer'!$C31*('2a) male mx'!CT$2-$CO$2))</f>
        <v>6.39251051286199E-4</v>
      </c>
      <c r="CU31" s="32">
        <f>$CN31*EXP('2a)answer'!$C31*('2a) male mx'!CU$2-$CO$2))</f>
        <v>6.2765954008542585E-4</v>
      </c>
      <c r="CV31" s="32">
        <f>$CN31*EXP('2a)answer'!$C31*('2a) male mx'!CV$2-$CO$2))</f>
        <v>6.162782172474989E-4</v>
      </c>
      <c r="CW31" s="32">
        <f>$CN31*EXP('2a)answer'!$C31*('2a) male mx'!CW$2-$CO$2))</f>
        <v>6.0510327143607832E-4</v>
      </c>
      <c r="CX31" s="32">
        <f>$CN31*EXP('2a)answer'!$C31*('2a) male mx'!CX$2-$CO$2))</f>
        <v>5.9413096042561816E-4</v>
      </c>
      <c r="CY31" s="32">
        <f>$CN31*EXP('2a)answer'!$C31*('2a) male mx'!CY$2-$CO$2))</f>
        <v>5.8335760984818384E-4</v>
      </c>
      <c r="CZ31" s="32">
        <f>$CN31*EXP('2a)answer'!$C31*('2a) male mx'!CZ$2-$CO$2))</f>
        <v>5.7277961196299291E-4</v>
      </c>
      <c r="DA31" s="32">
        <f>$CN31*EXP('2a)answer'!$C31*('2a) male mx'!DA$2-$CO$2))</f>
        <v>5.6239342444826777E-4</v>
      </c>
      <c r="DB31" s="32">
        <f>$CN31*EXP('2a)answer'!$C31*('2a) male mx'!DB$2-$CO$2))</f>
        <v>5.5219556921499633E-4</v>
      </c>
      <c r="DC31" s="32">
        <f>$CN31*EXP('2a)answer'!$C31*('2a) male mx'!DC$2-$CO$2))</f>
        <v>5.4218263124220087E-4</v>
      </c>
      <c r="DD31" s="32">
        <f>$CN31*EXP('2a)answer'!$C31*('2a) male mx'!DD$2-$CO$2))</f>
        <v>5.3235125743332956E-4</v>
      </c>
      <c r="DE31" s="32">
        <f>$CN31*EXP('2a)answer'!$C31*('2a) male mx'!DE$2-$CO$2))</f>
        <v>5.2269815549338221E-4</v>
      </c>
      <c r="DF31" s="32">
        <f>$CN31*EXP('2a)answer'!$C31*('2a) male mx'!DF$2-$CO$2))</f>
        <v>5.1322009282639977E-4</v>
      </c>
      <c r="DG31" s="32">
        <f>$CN31*EXP('2a)answer'!$C31*('2a) male mx'!DG$2-$CO$2))</f>
        <v>5.0391389545294306E-4</v>
      </c>
      <c r="DH31" s="32">
        <f>$CN31*EXP('2a)answer'!$C31*('2a) male mx'!DH$2-$CO$2))</f>
        <v>4.947764469472026E-4</v>
      </c>
      <c r="DI31" s="32">
        <f>$CN31*EXP('2a)answer'!$C31*('2a) male mx'!DI$2-$CO$2))</f>
        <v>4.8580468739338131E-4</v>
      </c>
      <c r="DJ31" s="32">
        <f>$CN31*EXP('2a)answer'!$C31*('2a) male mx'!DJ$2-$CO$2))</f>
        <v>4.7699561236100042E-4</v>
      </c>
      <c r="DK31" s="32">
        <f>$CN31*EXP('2a)answer'!$C31*('2a) male mx'!DK$2-$CO$2))</f>
        <v>4.6834627189878698E-4</v>
      </c>
      <c r="DL31" s="32">
        <f>$CN31*EXP('2a)answer'!$C31*('2a) male mx'!DL$2-$CO$2))</f>
        <v>4.5985376954680478E-4</v>
      </c>
      <c r="DM31" s="32">
        <f>$CN31*EXP('2a)answer'!$C31*('2a) male mx'!DM$2-$CO$2))</f>
        <v>4.5151526136649815E-4</v>
      </c>
      <c r="DN31" s="32">
        <f>$CN31*EXP('2a)answer'!$C31*('2a) male mx'!DN$2-$CO$2))</f>
        <v>4.4332795498832435E-4</v>
      </c>
      <c r="DO31" s="32">
        <f>$CN31*EXP('2a)answer'!$C31*('2a) male mx'!DO$2-$CO$2))</f>
        <v>4.352891086766547E-4</v>
      </c>
      <c r="DP31" s="32">
        <f>$CN31*EXP('2a)answer'!$C31*('2a) male mx'!DP$2-$CO$2))</f>
        <v>4.2739603041163195E-4</v>
      </c>
      <c r="DQ31" s="32">
        <f>$CN31*EXP('2a)answer'!$C31*('2a) male mx'!DQ$2-$CO$2))</f>
        <v>4.1964607698767679E-4</v>
      </c>
      <c r="DR31" s="32">
        <f>$CN31*EXP('2a)answer'!$C31*('2a) male mx'!DR$2-$CO$2))</f>
        <v>4.1203665312834016E-4</v>
      </c>
      <c r="DS31" s="32">
        <f>$CN31*EXP('2a)answer'!$C31*('2a) male mx'!DS$2-$CO$2))</f>
        <v>4.0456521061720701E-4</v>
      </c>
      <c r="DT31" s="32">
        <f>$CN31*EXP('2a)answer'!$C31*('2a) male mx'!DT$2-$CO$2))</f>
        <v>3.9722924744455836E-4</v>
      </c>
      <c r="DU31" s="32">
        <f>$CN31*EXP('2a)answer'!$C31*('2a) male mx'!DU$2-$CO$2))</f>
        <v>3.9002630696950724E-4</v>
      </c>
      <c r="DV31" s="32">
        <f>$CN31*EXP('2a)answer'!$C31*('2a) male mx'!DV$2-$CO$2))</f>
        <v>3.8295397709732824E-4</v>
      </c>
      <c r="DW31" s="32">
        <f>$CN31*EXP('2a)answer'!$C31*('2a) male mx'!DW$2-$CO$2))</f>
        <v>3.7600988947170312E-4</v>
      </c>
      <c r="DX31" s="32">
        <f>$CN31*EXP('2a)answer'!$C31*('2a) male mx'!DX$2-$CO$2))</f>
        <v>3.6919171868161492E-4</v>
      </c>
      <c r="DY31" s="32">
        <f>$CN31*EXP('2a)answer'!$C31*('2a) male mx'!DY$2-$CO$2))</f>
        <v>3.6249718148262221E-4</v>
      </c>
      <c r="DZ31" s="32">
        <f>$CN31*EXP('2a)answer'!$C31*('2a) male mx'!DZ$2-$CO$2))</f>
        <v>3.5592403603225468E-4</v>
      </c>
      <c r="EA31" s="32">
        <f>$CN31*EXP('2a)answer'!$C31*('2a) male mx'!EA$2-$CO$2))</f>
        <v>3.4947008113927298E-4</v>
      </c>
      <c r="EB31" s="32">
        <f>$CN31*EXP('2a)answer'!$C31*('2a) male mx'!EB$2-$CO$2))</f>
        <v>3.4313315552654159E-4</v>
      </c>
      <c r="EC31" s="32">
        <f>$CN31*EXP('2a)answer'!$C31*('2a) male mx'!EC$2-$CO$2))</f>
        <v>3.3691113710726832E-4</v>
      </c>
      <c r="ED31" s="32">
        <f>$CN31*EXP('2a)answer'!$C31*('2a) male mx'!ED$2-$CO$2))</f>
        <v>3.3080194227436734E-4</v>
      </c>
      <c r="EE31" s="32">
        <f>$CN31*EXP('2a)answer'!$C31*('2a) male mx'!EE$2-$CO$2))</f>
        <v>3.2480352520270872E-4</v>
      </c>
      <c r="EF31" s="32">
        <f>$CN31*EXP('2a)answer'!$C31*('2a) male mx'!EF$2-$CO$2))</f>
        <v>3.1891387716401941E-4</v>
      </c>
      <c r="EG31" s="32">
        <f>$CN31*EXP('2a)answer'!$C31*('2a) male mx'!EG$2-$CO$2))</f>
        <v>3.1313102585420801E-4</v>
      </c>
      <c r="EH31" s="32">
        <f>$CN31*EXP('2a)answer'!$C31*('2a) male mx'!EH$2-$CO$2))</f>
        <v>3.0745303473288623E-4</v>
      </c>
      <c r="EI31" s="32">
        <f>$CN31*EXP('2a)answer'!$C31*('2a) male mx'!EI$2-$CO$2))</f>
        <v>3.0187800237486761E-4</v>
      </c>
      <c r="EJ31" s="32">
        <f>$CN31*EXP('2a)answer'!$C31*('2a) male mx'!EJ$2-$CO$2))</f>
        <v>2.9640406183342505E-4</v>
      </c>
      <c r="EK31" s="32">
        <f>$CN31*EXP('2a)answer'!$C31*('2a) male mx'!EK$2-$CO$2))</f>
        <v>2.910293800150942E-4</v>
      </c>
      <c r="EL31" s="32">
        <f>$CN31*EXP('2a)answer'!$C31*('2a) male mx'!EL$2-$CO$2))</f>
        <v>2.8575215706581393E-4</v>
      </c>
      <c r="EM31" s="32">
        <f>$CN31*EXP('2a)answer'!$C31*('2a) male mx'!EM$2-$CO$2))</f>
        <v>2.8057062576819774E-4</v>
      </c>
      <c r="EN31" s="32">
        <f>$CN31*EXP('2a)answer'!$C31*('2a) male mx'!EN$2-$CO$2))</f>
        <v>2.7548305094973421E-4</v>
      </c>
      <c r="EO31" s="32">
        <f>$CN31*EXP('2a)answer'!$C31*('2a) male mx'!EO$2-$CO$2))</f>
        <v>2.704877289017188E-4</v>
      </c>
    </row>
    <row r="32" spans="1:145" x14ac:dyDescent="0.25">
      <c r="A32" s="31">
        <f>males!A31</f>
        <v>29</v>
      </c>
      <c r="B32" s="32">
        <f>2*(males!B31-males!B32)/(males!B31+males!B32)</f>
        <v>4.1518246797669313E-3</v>
      </c>
      <c r="C32" s="32">
        <f>2*(males!C31-males!C32)/(males!C31+males!C32)</f>
        <v>3.6182618515360329E-3</v>
      </c>
      <c r="D32" s="32">
        <f>2*(males!D31-males!D32)/(males!D31+males!D32)</f>
        <v>3.5889126988275055E-3</v>
      </c>
      <c r="E32" s="32">
        <f>2*(males!E31-males!E32)/(males!E31+males!E32)</f>
        <v>3.6863811257286361E-3</v>
      </c>
      <c r="F32" s="32">
        <f>2*(males!F31-males!F32)/(males!F31+males!F32)</f>
        <v>3.1916901658191718E-3</v>
      </c>
      <c r="G32" s="32">
        <f>2*(males!G31-males!G32)/(males!G31+males!G32)</f>
        <v>3.3875922257629257E-3</v>
      </c>
      <c r="H32" s="32">
        <f>2*(males!H31-males!H32)/(males!H31+males!H32)</f>
        <v>3.3714049814228706E-3</v>
      </c>
      <c r="I32" s="32">
        <f>2*(males!I31-males!I32)/(males!I31+males!I32)</f>
        <v>2.9903244100983597E-3</v>
      </c>
      <c r="J32" s="32">
        <f>2*(males!J31-males!J32)/(males!J31+males!J32)</f>
        <v>3.7555245139572696E-3</v>
      </c>
      <c r="K32" s="32">
        <f>2*(males!K31-males!K32)/(males!K31+males!K32)</f>
        <v>2.9911900985963983E-3</v>
      </c>
      <c r="L32" s="32">
        <f>2*(males!L31-males!L32)/(males!L31+males!L32)</f>
        <v>2.969644870664151E-3</v>
      </c>
      <c r="M32" s="32">
        <f>2*(males!M31-males!M32)/(males!M31+males!M32)</f>
        <v>2.3954230707095465E-3</v>
      </c>
      <c r="N32" s="32">
        <f>2*(males!N31-males!N32)/(males!N31+males!N32)</f>
        <v>2.4766632793020919E-3</v>
      </c>
      <c r="O32" s="32">
        <f>2*(males!O31-males!O32)/(males!O31+males!O32)</f>
        <v>2.7482542976527665E-3</v>
      </c>
      <c r="P32" s="32">
        <f>2*(males!P31-males!P32)/(males!P31+males!P32)</f>
        <v>2.5932830629678064E-3</v>
      </c>
      <c r="Q32" s="32">
        <f>2*(males!Q31-males!Q32)/(males!Q31+males!Q32)</f>
        <v>2.914328783183988E-3</v>
      </c>
      <c r="R32" s="32">
        <f>2*(males!R31-males!R32)/(males!R31+males!R32)</f>
        <v>2.6848615964941477E-3</v>
      </c>
      <c r="S32" s="32">
        <f>2*(males!S31-males!S32)/(males!S31+males!S32)</f>
        <v>2.4552418302105842E-3</v>
      </c>
      <c r="T32" s="32">
        <f>2*(males!T31-males!T32)/(males!T31+males!T32)</f>
        <v>2.5409294919805378E-3</v>
      </c>
      <c r="U32" s="32">
        <f>2*(males!U31-males!U32)/(males!U31+males!U32)</f>
        <v>2.4116644910060401E-3</v>
      </c>
      <c r="V32" s="32">
        <f>2*(males!V31-males!V32)/(males!V31+males!V32)</f>
        <v>2.2867495567351404E-3</v>
      </c>
      <c r="W32" s="32">
        <f>2*(males!W31-males!W32)/(males!W31+males!W32)</f>
        <v>1.3959188608422776E-3</v>
      </c>
      <c r="X32" s="32">
        <f>2*(males!X31-males!X32)/(males!X31+males!X32)</f>
        <v>1.607339088409117E-3</v>
      </c>
      <c r="Y32" s="32">
        <f>2*(males!Y31-males!Y32)/(males!Y31+males!Y32)</f>
        <v>1.4557060983302512E-3</v>
      </c>
      <c r="Z32" s="32">
        <f>2*(males!Z31-males!Z32)/(males!Z31+males!Z32)</f>
        <v>1.3955685331501202E-3</v>
      </c>
      <c r="AA32" s="32">
        <f>2*(males!AA31-males!AA32)/(males!AA31+males!AA32)</f>
        <v>1.6909266170158914E-3</v>
      </c>
      <c r="AB32" s="32">
        <f>2*(males!AB31-males!AB32)/(males!AB31+males!AB32)</f>
        <v>1.7840446226100788E-3</v>
      </c>
      <c r="AC32" s="32">
        <f>2*(males!AC31-males!AC32)/(males!AC31+males!AC32)</f>
        <v>2.0070299712898121E-3</v>
      </c>
      <c r="AD32" s="32">
        <f>2*(males!AD31-males!AD32)/(males!AD31+males!AD32)</f>
        <v>2.0307606801979457E-3</v>
      </c>
      <c r="AE32" s="32">
        <f>2*(males!AE31-males!AE32)/(males!AE31+males!AE32)</f>
        <v>1.5737831284025031E-3</v>
      </c>
      <c r="AF32" s="32">
        <f>2*(males!AF31-males!AF32)/(males!AF31+males!AF32)</f>
        <v>1.8042787181029299E-3</v>
      </c>
      <c r="AG32" s="32">
        <f>2*(males!AG31-males!AG32)/(males!AG31+males!AG32)</f>
        <v>1.7224317312578565E-3</v>
      </c>
      <c r="AH32" s="32">
        <f>2*(males!AH31-males!AH32)/(males!AH31+males!AH32)</f>
        <v>1.7387686744288998E-3</v>
      </c>
      <c r="AI32" s="32">
        <f>2*(males!AI31-males!AI32)/(males!AI31+males!AI32)</f>
        <v>1.7250007986114807E-3</v>
      </c>
      <c r="AJ32" s="32">
        <f>2*(males!AJ31-males!AJ32)/(males!AJ31+males!AJ32)</f>
        <v>1.6479982137825812E-3</v>
      </c>
      <c r="AK32" s="32">
        <f>2*(males!AK31-males!AK32)/(males!AK31+males!AK32)</f>
        <v>1.3992685641596439E-3</v>
      </c>
      <c r="AL32" s="32">
        <f>2*(males!AL31-males!AL32)/(males!AL31+males!AL32)</f>
        <v>1.5395641440819686E-3</v>
      </c>
      <c r="AM32" s="32">
        <f>2*(males!AM31-males!AM32)/(males!AM31+males!AM32)</f>
        <v>1.4925136152172877E-3</v>
      </c>
      <c r="AN32" s="32">
        <f>2*(males!AN31-males!AN32)/(males!AN31+males!AN32)</f>
        <v>1.4399915294615914E-3</v>
      </c>
      <c r="AO32" s="32">
        <f>2*(males!AO31-males!AO32)/(males!AO31+males!AO32)</f>
        <v>1.6671766679680494E-3</v>
      </c>
      <c r="AP32" s="32">
        <f>2*(males!AP31-males!AP32)/(males!AP31+males!AP32)</f>
        <v>1.4447285861168965E-3</v>
      </c>
      <c r="AQ32" s="32">
        <f>2*(males!AQ31-males!AQ32)/(males!AQ31+males!AQ32)</f>
        <v>1.3924050632911392E-3</v>
      </c>
      <c r="AR32" s="32">
        <f>2*(males!AR31-males!AR32)/(males!AR31+males!AR32)</f>
        <v>1.5056831642510805E-3</v>
      </c>
      <c r="AS32" s="32">
        <f>2*(males!AS31-males!AS32)/(males!AS31+males!AS32)</f>
        <v>1.2209626659088278E-3</v>
      </c>
      <c r="AT32" s="32">
        <f>2*(males!AT31-males!AT32)/(males!AT31+males!AT32)</f>
        <v>1.6013485040033712E-3</v>
      </c>
      <c r="AU32" s="32">
        <f>2*(males!AU31-males!AU32)/(males!AU31+males!AU32)</f>
        <v>1.6001515933088397E-3</v>
      </c>
      <c r="AV32" s="32">
        <f>2*(males!AV31-males!AV32)/(males!AV31+males!AV32)</f>
        <v>1.5462697556998975E-3</v>
      </c>
      <c r="AW32" s="32">
        <f>2*(males!AW31-males!AW32)/(males!AW31+males!AW32)</f>
        <v>1.4111056117774665E-3</v>
      </c>
      <c r="AX32" s="32">
        <f>2*(males!AX31-males!AX32)/(males!AX31+males!AX32)</f>
        <v>1.5052393909569849E-3</v>
      </c>
      <c r="AY32" s="32">
        <f>2*(males!AY31-males!AY32)/(males!AY31+males!AY32)</f>
        <v>1.4979851045424815E-3</v>
      </c>
      <c r="AZ32" s="32">
        <f>2*(males!AZ31-males!AZ32)/(males!AZ31+males!AZ32)</f>
        <v>1.3481347292145008E-3</v>
      </c>
      <c r="BA32" s="32">
        <f>2*(males!BA31-males!BA32)/(males!BA31+males!BA32)</f>
        <v>1.5533165407220822E-3</v>
      </c>
      <c r="BB32" s="32">
        <f>2*(males!BB31-males!BB32)/(males!BB31+males!BB32)</f>
        <v>1.5003750937734434E-3</v>
      </c>
      <c r="BC32" s="32">
        <f>2*(males!BC31-males!BC32)/(males!BC31+males!BC32)</f>
        <v>1.2704679206850028E-3</v>
      </c>
      <c r="BD32" s="32">
        <f>2*(males!BD31-males!BD32)/(males!BD31+males!BD32)</f>
        <v>1.2345033216508866E-3</v>
      </c>
      <c r="BE32" s="32">
        <f>2*(males!BE31-males!BE32)/(males!BE31+males!BE32)</f>
        <v>1.2428522937935717E-3</v>
      </c>
      <c r="BF32" s="32">
        <f>2*(males!BF31-males!BF32)/(males!BF31+males!BF32)</f>
        <v>1.2527796047480347E-3</v>
      </c>
      <c r="BG32" s="32">
        <f>2*(males!BG31-males!BG32)/(males!BG31+males!BG32)</f>
        <v>1.3561302302291861E-3</v>
      </c>
      <c r="BH32" s="32">
        <f>2*(males!BH31-males!BH32)/(males!BH31+males!BH32)</f>
        <v>1.4152072342063914E-3</v>
      </c>
      <c r="BI32" s="32">
        <f>2*(males!BI31-males!BI32)/(males!BI31+males!BI32)</f>
        <v>1.1524265847163318E-3</v>
      </c>
      <c r="BJ32" s="32">
        <f>2*(males!BJ31-males!BJ32)/(males!BJ31+males!BJ32)</f>
        <v>1.2773580496923437E-3</v>
      </c>
      <c r="BK32" s="32">
        <f>2*(males!BK31-males!BK32)/(males!BK31+males!BK32)</f>
        <v>1.5059693509272098E-3</v>
      </c>
      <c r="BL32" s="32">
        <f>2*(males!BL31-males!BL32)/(males!BL31+males!BL32)</f>
        <v>1.3149380063676131E-3</v>
      </c>
      <c r="BM32" s="32">
        <f>2*(males!BM31-males!BM32)/(males!BM31+males!BM32)</f>
        <v>1.2312403971008945E-3</v>
      </c>
      <c r="BN32" s="32">
        <f>2*(males!BN31-males!BN32)/(males!BN31+males!BN32)</f>
        <v>1.1817267723310079E-3</v>
      </c>
      <c r="BO32" s="32">
        <f>2*(males!BO31-males!BO32)/(males!BO31+males!BO32)</f>
        <v>1.0961964053031086E-3</v>
      </c>
      <c r="BP32" s="32">
        <f>2*(males!BP31-males!BP32)/(males!BP31+males!BP32)</f>
        <v>1.4162329237973649E-3</v>
      </c>
      <c r="BQ32" s="32">
        <f>2*(males!BQ31-males!BQ32)/(males!BQ31+males!BQ32)</f>
        <v>1.4986847749130505E-3</v>
      </c>
      <c r="BR32" s="32">
        <f>2*(males!BR31-males!BR32)/(males!BR31+males!BR32)</f>
        <v>1.5393913721762759E-3</v>
      </c>
      <c r="BS32" s="32">
        <f>2*(males!BS31-males!BS32)/(males!BS31+males!BS32)</f>
        <v>1.4429122090985921E-3</v>
      </c>
      <c r="BT32" s="32">
        <f>2*(males!BT31-males!BT32)/(males!BT31+males!BT32)</f>
        <v>1.2841652155599732E-3</v>
      </c>
      <c r="BU32" s="32">
        <f>2*(males!BU31-males!BU32)/(males!BU31+males!BU32)</f>
        <v>1.3049933979664709E-3</v>
      </c>
      <c r="BV32" s="32">
        <f>2*(males!BV31-males!BV32)/(males!BV31+males!BV32)</f>
        <v>1.2924137365117139E-3</v>
      </c>
      <c r="BW32" s="32">
        <f>2*(males!BW31-males!BW32)/(males!BW31+males!BW32)</f>
        <v>1.3026509459604999E-3</v>
      </c>
      <c r="BX32" s="32">
        <f>2*(males!BX31-males!BX32)/(males!BX31+males!BX32)</f>
        <v>1.323178706054312E-3</v>
      </c>
      <c r="BY32" s="32">
        <f>2*(males!BY31-males!BY32)/(males!BY31+males!BY32)</f>
        <v>1.2209072674761589E-3</v>
      </c>
      <c r="BZ32" s="32">
        <f>2*(males!BZ31-males!BZ32)/(males!BZ31+males!BZ32)</f>
        <v>1.2616743341590632E-3</v>
      </c>
      <c r="CA32" s="32">
        <f>2*(males!CA31-males!CA32)/(males!CA31+males!CA32)</f>
        <v>1.3233415913952021E-3</v>
      </c>
      <c r="CB32" s="32">
        <f>2*(males!CB31-males!CB32)/(males!CB31+males!CB32)</f>
        <v>1.3852618401407836E-3</v>
      </c>
      <c r="CC32" s="32">
        <f>2*(males!CC31-males!CC32)/(males!CC31+males!CC32)</f>
        <v>1.3820143627122287E-3</v>
      </c>
      <c r="CD32" s="32">
        <f>2*(males!CD31-males!CD32)/(males!CD31+males!CD32)</f>
        <v>1.1753103074713966E-3</v>
      </c>
      <c r="CE32" s="32">
        <f>2*(males!CE31-males!CE32)/(males!CE31+males!CE32)</f>
        <v>1.173894625093784E-3</v>
      </c>
      <c r="CF32" s="32">
        <f>2*(males!CF31-males!CF32)/(males!CF31+males!CF32)</f>
        <v>1.142309300641529E-3</v>
      </c>
      <c r="CG32" s="32">
        <f>2*(males!CG31-males!CG32)/(males!CG31+males!CG32)</f>
        <v>9.7822431906416547E-4</v>
      </c>
      <c r="CH32" s="32">
        <f>2*(males!CH31-males!CH32)/(males!CH31+males!CH32)</f>
        <v>1.1000875995681137E-3</v>
      </c>
      <c r="CI32" s="32">
        <f>2*(males!CI31-males!CI32)/(males!CI31+males!CI32)</f>
        <v>8.8546463993649082E-4</v>
      </c>
      <c r="CJ32" s="32">
        <f>2*(males!CJ31-males!CJ32)/(males!CJ31+males!CJ32)</f>
        <v>9.1548077998962452E-4</v>
      </c>
      <c r="CK32" s="32">
        <f>2*(males!CK31-males!CK32)/(males!CK31+males!CK32)</f>
        <v>8.0312711265636833E-4</v>
      </c>
      <c r="CL32" s="32">
        <f>2*(males!CL31-males!CL32)/(males!CL31+males!CL32)</f>
        <v>8.3329945937157032E-4</v>
      </c>
      <c r="CM32" s="32">
        <f>2*(males!CM31-males!CM32)/(males!CM31+males!CM32)</f>
        <v>8.1236418286317761E-4</v>
      </c>
      <c r="CN32" s="32">
        <f>2*(males!CN31-males!CN32)/(males!CN31+males!CN32)</f>
        <v>8.1162243324405491E-4</v>
      </c>
      <c r="CO32" s="12"/>
      <c r="CP32" s="31">
        <v>29</v>
      </c>
      <c r="CQ32" s="32">
        <f>$CN32*EXP('2a)answer'!$C32*('2a) male mx'!CQ$2-$CO$2))</f>
        <v>7.412616712485627E-4</v>
      </c>
      <c r="CR32" s="32">
        <f>$CN32*EXP('2a)answer'!$C32*('2a) male mx'!CR$2-$CO$2))</f>
        <v>7.2793909573445068E-4</v>
      </c>
      <c r="CS32" s="32">
        <f>$CN32*EXP('2a)answer'!$C32*('2a) male mx'!CS$2-$CO$2))</f>
        <v>7.1485596470426875E-4</v>
      </c>
      <c r="CT32" s="32">
        <f>$CN32*EXP('2a)answer'!$C32*('2a) male mx'!CT$2-$CO$2))</f>
        <v>7.0200797466123241E-4</v>
      </c>
      <c r="CU32" s="32">
        <f>$CN32*EXP('2a)answer'!$C32*('2a) male mx'!CU$2-$CO$2))</f>
        <v>6.8939089945460543E-4</v>
      </c>
      <c r="CV32" s="32">
        <f>$CN32*EXP('2a)answer'!$C32*('2a) male mx'!CV$2-$CO$2))</f>
        <v>6.7700058888957174E-4</v>
      </c>
      <c r="CW32" s="32">
        <f>$CN32*EXP('2a)answer'!$C32*('2a) male mx'!CW$2-$CO$2))</f>
        <v>6.6483296736209198E-4</v>
      </c>
      <c r="CX32" s="32">
        <f>$CN32*EXP('2a)answer'!$C32*('2a) male mx'!CX$2-$CO$2))</f>
        <v>6.5288403251829573E-4</v>
      </c>
      <c r="CY32" s="32">
        <f>$CN32*EXP('2a)answer'!$C32*('2a) male mx'!CY$2-$CO$2))</f>
        <v>6.4114985393796779E-4</v>
      </c>
      <c r="CZ32" s="32">
        <f>$CN32*EXP('2a)answer'!$C32*('2a) male mx'!CZ$2-$CO$2))</f>
        <v>6.2962657184169682E-4</v>
      </c>
      <c r="DA32" s="32">
        <f>$CN32*EXP('2a)answer'!$C32*('2a) male mx'!DA$2-$CO$2))</f>
        <v>6.1831039582125929E-4</v>
      </c>
      <c r="DB32" s="32">
        <f>$CN32*EXP('2a)answer'!$C32*('2a) male mx'!DB$2-$CO$2))</f>
        <v>6.0719760359282228E-4</v>
      </c>
      <c r="DC32" s="32">
        <f>$CN32*EXP('2a)answer'!$C32*('2a) male mx'!DC$2-$CO$2))</f>
        <v>5.9628453977255541E-4</v>
      </c>
      <c r="DD32" s="32">
        <f>$CN32*EXP('2a)answer'!$C32*('2a) male mx'!DD$2-$CO$2))</f>
        <v>5.8556761467424754E-4</v>
      </c>
      <c r="DE32" s="32">
        <f>$CN32*EXP('2a)answer'!$C32*('2a) male mx'!DE$2-$CO$2))</f>
        <v>5.7504330312853401E-4</v>
      </c>
      <c r="DF32" s="32">
        <f>$CN32*EXP('2a)answer'!$C32*('2a) male mx'!DF$2-$CO$2))</f>
        <v>5.6470814332334649E-4</v>
      </c>
      <c r="DG32" s="32">
        <f>$CN32*EXP('2a)answer'!$C32*('2a) male mx'!DG$2-$CO$2))</f>
        <v>5.5455873566520185E-4</v>
      </c>
      <c r="DH32" s="32">
        <f>$CN32*EXP('2a)answer'!$C32*('2a) male mx'!DH$2-$CO$2))</f>
        <v>5.445917416609581E-4</v>
      </c>
      <c r="DI32" s="32">
        <f>$CN32*EXP('2a)answer'!$C32*('2a) male mx'!DI$2-$CO$2))</f>
        <v>5.3480388281966777E-4</v>
      </c>
      <c r="DJ32" s="32">
        <f>$CN32*EXP('2a)answer'!$C32*('2a) male mx'!DJ$2-$CO$2))</f>
        <v>5.2519193957416808E-4</v>
      </c>
      <c r="DK32" s="32">
        <f>$CN32*EXP('2a)answer'!$C32*('2a) male mx'!DK$2-$CO$2))</f>
        <v>5.1575275022205393E-4</v>
      </c>
      <c r="DL32" s="32">
        <f>$CN32*EXP('2a)answer'!$C32*('2a) male mx'!DL$2-$CO$2))</f>
        <v>5.0648320988568301E-4</v>
      </c>
      <c r="DM32" s="32">
        <f>$CN32*EXP('2a)answer'!$C32*('2a) male mx'!DM$2-$CO$2))</f>
        <v>4.9738026949087445E-4</v>
      </c>
      <c r="DN32" s="32">
        <f>$CN32*EXP('2a)answer'!$C32*('2a) male mx'!DN$2-$CO$2))</f>
        <v>4.884409347639618E-4</v>
      </c>
      <c r="DO32" s="32">
        <f>$CN32*EXP('2a)answer'!$C32*('2a) male mx'!DO$2-$CO$2))</f>
        <v>4.796622652468727E-4</v>
      </c>
      <c r="DP32" s="32">
        <f>$CN32*EXP('2a)answer'!$C32*('2a) male mx'!DP$2-$CO$2))</f>
        <v>4.7104137332990936E-4</v>
      </c>
      <c r="DQ32" s="32">
        <f>$CN32*EXP('2a)answer'!$C32*('2a) male mx'!DQ$2-$CO$2))</f>
        <v>4.6257542330191382E-4</v>
      </c>
      <c r="DR32" s="32">
        <f>$CN32*EXP('2a)answer'!$C32*('2a) male mx'!DR$2-$CO$2))</f>
        <v>4.5426163041750397E-4</v>
      </c>
      <c r="DS32" s="32">
        <f>$CN32*EXP('2a)answer'!$C32*('2a) male mx'!DS$2-$CO$2))</f>
        <v>4.4609725998107346E-4</v>
      </c>
      <c r="DT32" s="32">
        <f>$CN32*EXP('2a)answer'!$C32*('2a) male mx'!DT$2-$CO$2))</f>
        <v>4.3807962644725558E-4</v>
      </c>
      <c r="DU32" s="32">
        <f>$CN32*EXP('2a)answer'!$C32*('2a) male mx'!DU$2-$CO$2))</f>
        <v>4.3020609253755421E-4</v>
      </c>
      <c r="DV32" s="32">
        <f>$CN32*EXP('2a)answer'!$C32*('2a) male mx'!DV$2-$CO$2))</f>
        <v>4.2247406837285034E-4</v>
      </c>
      <c r="DW32" s="32">
        <f>$CN32*EXP('2a)answer'!$C32*('2a) male mx'!DW$2-$CO$2))</f>
        <v>4.1488101062150192E-4</v>
      </c>
      <c r="DX32" s="32">
        <f>$CN32*EXP('2a)answer'!$C32*('2a) male mx'!DX$2-$CO$2))</f>
        <v>4.074244216627526E-4</v>
      </c>
      <c r="DY32" s="32">
        <f>$CN32*EXP('2a)answer'!$C32*('2a) male mx'!DY$2-$CO$2))</f>
        <v>4.0010184876517819E-4</v>
      </c>
      <c r="DZ32" s="32">
        <f>$CN32*EXP('2a)answer'!$C32*('2a) male mx'!DZ$2-$CO$2))</f>
        <v>3.9291088327989752E-4</v>
      </c>
      <c r="EA32" s="32">
        <f>$CN32*EXP('2a)answer'!$C32*('2a) male mx'!EA$2-$CO$2))</f>
        <v>3.8584915984828409E-4</v>
      </c>
      <c r="EB32" s="32">
        <f>$CN32*EXP('2a)answer'!$C32*('2a) male mx'!EB$2-$CO$2))</f>
        <v>3.7891435562391768E-4</v>
      </c>
      <c r="EC32" s="32">
        <f>$CN32*EXP('2a)answer'!$C32*('2a) male mx'!EC$2-$CO$2))</f>
        <v>3.7210418950851901E-4</v>
      </c>
      <c r="ED32" s="32">
        <f>$CN32*EXP('2a)answer'!$C32*('2a) male mx'!ED$2-$CO$2))</f>
        <v>3.6541642140161746E-4</v>
      </c>
      <c r="EE32" s="32">
        <f>$CN32*EXP('2a)answer'!$C32*('2a) male mx'!EE$2-$CO$2))</f>
        <v>3.5884885146370384E-4</v>
      </c>
      <c r="EF32" s="32">
        <f>$CN32*EXP('2a)answer'!$C32*('2a) male mx'!EF$2-$CO$2))</f>
        <v>3.5239931939262713E-4</v>
      </c>
      <c r="EG32" s="32">
        <f>$CN32*EXP('2a)answer'!$C32*('2a) male mx'!EG$2-$CO$2))</f>
        <v>3.4606570371299532E-4</v>
      </c>
      <c r="EH32" s="32">
        <f>$CN32*EXP('2a)answer'!$C32*('2a) male mx'!EH$2-$CO$2))</f>
        <v>3.3984592107834903E-4</v>
      </c>
      <c r="EI32" s="32">
        <f>$CN32*EXP('2a)answer'!$C32*('2a) male mx'!EI$2-$CO$2))</f>
        <v>3.3373792558587603E-4</v>
      </c>
      <c r="EJ32" s="32">
        <f>$CN32*EXP('2a)answer'!$C32*('2a) male mx'!EJ$2-$CO$2))</f>
        <v>3.277397081034426E-4</v>
      </c>
      <c r="EK32" s="32">
        <f>$CN32*EXP('2a)answer'!$C32*('2a) male mx'!EK$2-$CO$2))</f>
        <v>3.2184929560872047E-4</v>
      </c>
      <c r="EL32" s="32">
        <f>$CN32*EXP('2a)answer'!$C32*('2a) male mx'!EL$2-$CO$2))</f>
        <v>3.1606475054019083E-4</v>
      </c>
      <c r="EM32" s="32">
        <f>$CN32*EXP('2a)answer'!$C32*('2a) male mx'!EM$2-$CO$2))</f>
        <v>3.1038417015981303E-4</v>
      </c>
      <c r="EN32" s="32">
        <f>$CN32*EXP('2a)answer'!$C32*('2a) male mx'!EN$2-$CO$2))</f>
        <v>3.0480568592714782E-4</v>
      </c>
      <c r="EO32" s="32">
        <f>$CN32*EXP('2a)answer'!$C32*('2a) male mx'!EO$2-$CO$2))</f>
        <v>2.993274628847299E-4</v>
      </c>
    </row>
    <row r="33" spans="1:145" x14ac:dyDescent="0.25">
      <c r="A33" s="31">
        <f>males!A32</f>
        <v>30</v>
      </c>
      <c r="B33" s="32">
        <f>2*(males!B32-males!B33)/(males!B32+males!B33)</f>
        <v>3.931785883467551E-3</v>
      </c>
      <c r="C33" s="32">
        <f>2*(males!C32-males!C33)/(males!C32+males!C33)</f>
        <v>3.7704425065346625E-3</v>
      </c>
      <c r="D33" s="32">
        <f>2*(males!D32-males!D33)/(males!D32+males!D33)</f>
        <v>3.8470954429405801E-3</v>
      </c>
      <c r="E33" s="32">
        <f>2*(males!E32-males!E33)/(males!E32+males!E33)</f>
        <v>3.6536860604939412E-3</v>
      </c>
      <c r="F33" s="32">
        <f>2*(males!F32-males!F33)/(males!F32+males!F33)</f>
        <v>3.6388055075674526E-3</v>
      </c>
      <c r="G33" s="32">
        <f>2*(males!G32-males!G33)/(males!G32+males!G33)</f>
        <v>3.6646077256384255E-3</v>
      </c>
      <c r="H33" s="32">
        <f>2*(males!H32-males!H33)/(males!H32+males!H33)</f>
        <v>3.475018986030884E-3</v>
      </c>
      <c r="I33" s="32">
        <f>2*(males!I32-males!I33)/(males!I32+males!I33)</f>
        <v>3.4712643678160918E-3</v>
      </c>
      <c r="J33" s="32">
        <f>2*(males!J32-males!J33)/(males!J32+males!J33)</f>
        <v>3.5279043443786234E-3</v>
      </c>
      <c r="K33" s="32">
        <f>2*(males!K32-males!K33)/(males!K32+males!K33)</f>
        <v>3.6806967275774785E-3</v>
      </c>
      <c r="L33" s="32">
        <f>2*(males!L32-males!L33)/(males!L32+males!L33)</f>
        <v>2.9560621668831459E-3</v>
      </c>
      <c r="M33" s="32">
        <f>2*(males!M32-males!M33)/(males!M32+males!M33)</f>
        <v>2.4906322073367545E-3</v>
      </c>
      <c r="N33" s="32">
        <f>2*(males!N32-males!N33)/(males!N32+males!N33)</f>
        <v>2.6834876431518174E-3</v>
      </c>
      <c r="O33" s="32">
        <f>2*(males!O32-males!O33)/(males!O32+males!O33)</f>
        <v>2.7445643004173088E-3</v>
      </c>
      <c r="P33" s="32">
        <f>2*(males!P32-males!P33)/(males!P32+males!P33)</f>
        <v>1.9968429800929256E-3</v>
      </c>
      <c r="Q33" s="32">
        <f>2*(males!Q32-males!Q33)/(males!Q32+males!Q33)</f>
        <v>2.4855568990998253E-3</v>
      </c>
      <c r="R33" s="32">
        <f>2*(males!R32-males!R33)/(males!R32+males!R33)</f>
        <v>3.0708976812497219E-3</v>
      </c>
      <c r="S33" s="32">
        <f>2*(males!S32-males!S33)/(males!S32+males!S33)</f>
        <v>2.3051866700075168E-3</v>
      </c>
      <c r="T33" s="32">
        <f>2*(males!T32-males!T33)/(males!T32+males!T33)</f>
        <v>2.2133121270596873E-3</v>
      </c>
      <c r="U33" s="32">
        <f>2*(males!U32-males!U33)/(males!U32+males!U33)</f>
        <v>2.4730103633550876E-3</v>
      </c>
      <c r="V33" s="32">
        <f>2*(males!V32-males!V33)/(males!V32+males!V33)</f>
        <v>1.9816558450544402E-3</v>
      </c>
      <c r="W33" s="32">
        <f>2*(males!W32-males!W33)/(males!W32+males!W33)</f>
        <v>1.970790463135759E-3</v>
      </c>
      <c r="X33" s="32">
        <f>2*(males!X32-males!X33)/(males!X32+males!X33)</f>
        <v>1.6866546191336728E-3</v>
      </c>
      <c r="Y33" s="32">
        <f>2*(males!Y32-males!Y33)/(males!Y32+males!Y33)</f>
        <v>1.4470217269232431E-3</v>
      </c>
      <c r="Z33" s="32">
        <f>2*(males!Z32-males!Z33)/(males!Z32+males!Z33)</f>
        <v>1.4620668895601974E-3</v>
      </c>
      <c r="AA33" s="32">
        <f>2*(males!AA32-males!AA33)/(males!AA32+males!AA33)</f>
        <v>1.7153861506842664E-3</v>
      </c>
      <c r="AB33" s="32">
        <f>2*(males!AB32-males!AB33)/(males!AB32+males!AB33)</f>
        <v>1.7980092699759367E-3</v>
      </c>
      <c r="AC33" s="32">
        <f>2*(males!AC32-males!AC33)/(males!AC32+males!AC33)</f>
        <v>1.7096866112183398E-3</v>
      </c>
      <c r="AD33" s="32">
        <f>2*(males!AD32-males!AD33)/(males!AD32+males!AD33)</f>
        <v>1.6168668119348327E-3</v>
      </c>
      <c r="AE33" s="32">
        <f>2*(males!AE32-males!AE33)/(males!AE32+males!AE33)</f>
        <v>1.8660517990240764E-3</v>
      </c>
      <c r="AF33" s="32">
        <f>2*(males!AF32-males!AF33)/(males!AF32+males!AF33)</f>
        <v>2.033712278134365E-3</v>
      </c>
      <c r="AG33" s="32">
        <f>2*(males!AG32-males!AG33)/(males!AG32+males!AG33)</f>
        <v>1.5323535557567737E-3</v>
      </c>
      <c r="AH33" s="32">
        <f>2*(males!AH32-males!AH33)/(males!AH32+males!AH33)</f>
        <v>1.6134633364498464E-3</v>
      </c>
      <c r="AI33" s="32">
        <f>2*(males!AI32-males!AI33)/(males!AI32+males!AI33)</f>
        <v>1.7493333333333334E-3</v>
      </c>
      <c r="AJ33" s="32">
        <f>2*(males!AJ32-males!AJ33)/(males!AJ32+males!AJ33)</f>
        <v>1.7466504781988199E-3</v>
      </c>
      <c r="AK33" s="32">
        <f>2*(males!AK32-males!AK33)/(males!AK32+males!AK33)</f>
        <v>1.6880862516522543E-3</v>
      </c>
      <c r="AL33" s="32">
        <f>2*(males!AL32-males!AL33)/(males!AL32+males!AL33)</f>
        <v>1.8293201735727048E-3</v>
      </c>
      <c r="AM33" s="32">
        <f>2*(males!AM32-males!AM33)/(males!AM32+males!AM33)</f>
        <v>1.7600033927776247E-3</v>
      </c>
      <c r="AN33" s="32">
        <f>2*(males!AN32-males!AN33)/(males!AN32+males!AN33)</f>
        <v>1.6543123468965738E-3</v>
      </c>
      <c r="AO33" s="32">
        <f>2*(males!AO32-males!AO33)/(males!AO32+males!AO33)</f>
        <v>1.4584192004058209E-3</v>
      </c>
      <c r="AP33" s="32">
        <f>2*(males!AP32-males!AP33)/(males!AP32+males!AP33)</f>
        <v>1.7639199159233381E-3</v>
      </c>
      <c r="AQ33" s="32">
        <f>2*(males!AQ32-males!AQ33)/(males!AQ32+males!AQ33)</f>
        <v>1.6269266932186738E-3</v>
      </c>
      <c r="AR33" s="32">
        <f>2*(males!AR32-males!AR33)/(males!AR32+males!AR33)</f>
        <v>1.5079536646964847E-3</v>
      </c>
      <c r="AS33" s="32">
        <f>2*(males!AS32-males!AS33)/(males!AS32+males!AS33)</f>
        <v>1.6654369136713397E-3</v>
      </c>
      <c r="AT33" s="32">
        <f>2*(males!AT32-males!AT33)/(males!AT32+males!AT33)</f>
        <v>1.6039169339861557E-3</v>
      </c>
      <c r="AU33" s="32">
        <f>2*(males!AU32-males!AU33)/(males!AU32+males!AU33)</f>
        <v>1.3705851344227727E-3</v>
      </c>
      <c r="AV33" s="32">
        <f>2*(males!AV32-males!AV33)/(males!AV32+males!AV33)</f>
        <v>1.4432370648561239E-3</v>
      </c>
      <c r="AW33" s="32">
        <f>2*(males!AW32-males!AW33)/(males!AW32+males!AW33)</f>
        <v>1.5502976676984408E-3</v>
      </c>
      <c r="AX33" s="32">
        <f>2*(males!AX32-males!AX33)/(males!AX32+males!AX33)</f>
        <v>1.2648887951934226E-3</v>
      </c>
      <c r="AY33" s="32">
        <f>2*(males!AY32-males!AY33)/(males!AY32+males!AY33)</f>
        <v>1.3945085941874345E-3</v>
      </c>
      <c r="AZ33" s="32">
        <f>2*(males!AZ32-males!AZ33)/(males!AZ32+males!AZ33)</f>
        <v>1.5399381915219019E-3</v>
      </c>
      <c r="BA33" s="32">
        <f>2*(males!BA32-males!BA33)/(males!BA32+males!BA33)</f>
        <v>1.1981208420477356E-3</v>
      </c>
      <c r="BB33" s="32">
        <f>2*(males!BB32-males!BB33)/(males!BB32+males!BB33)</f>
        <v>1.187205496866513E-3</v>
      </c>
      <c r="BC33" s="32">
        <f>2*(males!BC32-males!BC33)/(males!BC32+males!BC33)</f>
        <v>1.4088505251648039E-3</v>
      </c>
      <c r="BD33" s="32">
        <f>2*(males!BD32-males!BD33)/(males!BD32+males!BD33)</f>
        <v>1.2045858057893441E-3</v>
      </c>
      <c r="BE33" s="32">
        <f>2*(males!BE32-males!BE33)/(males!BE32+males!BE33)</f>
        <v>1.150230568945866E-3</v>
      </c>
      <c r="BF33" s="32">
        <f>2*(males!BF32-males!BF33)/(males!BF32+males!BF33)</f>
        <v>1.1497616857596789E-3</v>
      </c>
      <c r="BG33" s="32">
        <f>2*(males!BG32-males!BG33)/(males!BG32+males!BG33)</f>
        <v>1.2325433218087051E-3</v>
      </c>
      <c r="BH33" s="32">
        <f>2*(males!BH32-males!BH33)/(males!BH32+males!BH33)</f>
        <v>1.3755014849163758E-3</v>
      </c>
      <c r="BI33" s="32">
        <f>2*(males!BI32-males!BI33)/(males!BI32+males!BI33)</f>
        <v>1.2265602261860213E-3</v>
      </c>
      <c r="BJ33" s="32">
        <f>2*(males!BJ32-males!BJ33)/(males!BJ32+males!BJ33)</f>
        <v>9.876953947402622E-4</v>
      </c>
      <c r="BK33" s="32">
        <f>2*(males!BK32-males!BK33)/(males!BK32+males!BK33)</f>
        <v>1.1647860225677293E-3</v>
      </c>
      <c r="BL33" s="32">
        <f>2*(males!BL32-males!BL33)/(males!BL32+males!BL33)</f>
        <v>1.2855469276465161E-3</v>
      </c>
      <c r="BM33" s="32">
        <f>2*(males!BM32-males!BM33)/(males!BM32+males!BM33)</f>
        <v>1.4504615575885041E-3</v>
      </c>
      <c r="BN33" s="32">
        <f>2*(males!BN32-males!BN33)/(males!BN32+males!BN33)</f>
        <v>1.2038939743030906E-3</v>
      </c>
      <c r="BO33" s="32">
        <f>2*(males!BO32-males!BO33)/(males!BO32+males!BO33)</f>
        <v>1.1906302575385014E-3</v>
      </c>
      <c r="BP33" s="32">
        <f>2*(males!BP32-males!BP33)/(males!BP32+males!BP33)</f>
        <v>1.3975227615049767E-3</v>
      </c>
      <c r="BQ33" s="32">
        <f>2*(males!BQ32-males!BQ33)/(males!BQ32+males!BQ33)</f>
        <v>1.4180653241624875E-3</v>
      </c>
      <c r="BR33" s="32">
        <f>2*(males!BR32-males!BR33)/(males!BR32+males!BR33)</f>
        <v>1.1793916821849783E-3</v>
      </c>
      <c r="BS33" s="32">
        <f>2*(males!BS32-males!BS33)/(males!BS32+males!BS33)</f>
        <v>1.5276315517846453E-3</v>
      </c>
      <c r="BT33" s="32">
        <f>2*(males!BT32-males!BT33)/(males!BT32+males!BT33)</f>
        <v>1.2446446848014482E-3</v>
      </c>
      <c r="BU33" s="32">
        <f>2*(males!BU32-males!BU33)/(males!BU32+males!BU33)</f>
        <v>1.3890675241157557E-3</v>
      </c>
      <c r="BV33" s="32">
        <f>2*(males!BV32-males!BV33)/(males!BV32+males!BV33)</f>
        <v>1.3454734063586458E-3</v>
      </c>
      <c r="BW33" s="32">
        <f>2*(males!BW32-males!BW33)/(males!BW32+males!BW33)</f>
        <v>1.2118597939838351E-3</v>
      </c>
      <c r="BX33" s="32">
        <f>2*(males!BX32-males!BX33)/(males!BX32+males!BX33)</f>
        <v>1.3763211142038393E-3</v>
      </c>
      <c r="BY33" s="32">
        <f>2*(males!BY32-males!BY33)/(males!BY32+males!BY33)</f>
        <v>1.3765897557066838E-3</v>
      </c>
      <c r="BZ33" s="32">
        <f>2*(males!BZ32-males!BZ33)/(males!BZ32+males!BZ33)</f>
        <v>1.2529912598724414E-3</v>
      </c>
      <c r="CA33" s="32">
        <f>2*(males!CA32-males!CA33)/(males!CA32+males!CA33)</f>
        <v>1.5101317512905463E-3</v>
      </c>
      <c r="CB33" s="32">
        <f>2*(males!CB32-males!CB33)/(males!CB32+males!CB33)</f>
        <v>1.3974660652082327E-3</v>
      </c>
      <c r="CC33" s="32">
        <f>2*(males!CC32-males!CC33)/(males!CC32+males!CC33)</f>
        <v>1.3121207151057896E-3</v>
      </c>
      <c r="CD33" s="32">
        <f>2*(males!CD32-males!CD33)/(males!CD32+males!CD33)</f>
        <v>1.2278852745858445E-3</v>
      </c>
      <c r="CE33" s="32">
        <f>2*(males!CE32-males!CE33)/(males!CE32+males!CE33)</f>
        <v>1.1343719820340005E-3</v>
      </c>
      <c r="CF33" s="32">
        <f>2*(males!CF32-males!CF33)/(males!CF32+males!CF33)</f>
        <v>1.1333990228262478E-3</v>
      </c>
      <c r="CG33" s="32">
        <f>2*(males!CG32-males!CG33)/(males!CG32+males!CG33)</f>
        <v>1.0506183858217518E-3</v>
      </c>
      <c r="CH33" s="32">
        <f>2*(males!CH32-males!CH33)/(males!CH32+males!CH33)</f>
        <v>9.8907429783372334E-4</v>
      </c>
      <c r="CI33" s="32">
        <f>2*(males!CI32-males!CI33)/(males!CI32+males!CI33)</f>
        <v>8.3529423748841282E-4</v>
      </c>
      <c r="CJ33" s="32">
        <f>2*(males!CJ32-males!CJ33)/(males!CJ32+males!CJ33)</f>
        <v>8.7557650604249597E-4</v>
      </c>
      <c r="CK33" s="32">
        <f>2*(males!CK32-males!CK33)/(males!CK32+males!CK33)</f>
        <v>9.2592121529703249E-4</v>
      </c>
      <c r="CL33" s="32">
        <f>2*(males!CL32-males!CL33)/(males!CL32+males!CL33)</f>
        <v>8.2381957334282596E-4</v>
      </c>
      <c r="CM33" s="32">
        <f>2*(males!CM32-males!CM33)/(males!CM32+males!CM33)</f>
        <v>7.8252430144462115E-4</v>
      </c>
      <c r="CN33" s="32">
        <f>2*(males!CN32-males!CN33)/(males!CN32+males!CN33)</f>
        <v>8.5291310440062547E-4</v>
      </c>
      <c r="CO33" s="12"/>
      <c r="CP33" s="31">
        <v>30</v>
      </c>
      <c r="CQ33" s="32">
        <f>$CN33*EXP('2a)answer'!$C33*('2a) male mx'!CQ$2-$CO$2))</f>
        <v>7.8348988532402606E-4</v>
      </c>
      <c r="CR33" s="32">
        <f>$CN33*EXP('2a)answer'!$C33*('2a) male mx'!CR$2-$CO$2))</f>
        <v>7.7029861255531028E-4</v>
      </c>
      <c r="CS33" s="32">
        <f>$CN33*EXP('2a)answer'!$C33*('2a) male mx'!CS$2-$CO$2))</f>
        <v>7.5732943541350457E-4</v>
      </c>
      <c r="CT33" s="32">
        <f>$CN33*EXP('2a)answer'!$C33*('2a) male mx'!CT$2-$CO$2))</f>
        <v>7.4457861457274098E-4</v>
      </c>
      <c r="CU33" s="32">
        <f>$CN33*EXP('2a)answer'!$C33*('2a) male mx'!CU$2-$CO$2))</f>
        <v>7.320424736645282E-4</v>
      </c>
      <c r="CV33" s="32">
        <f>$CN33*EXP('2a)answer'!$C33*('2a) male mx'!CV$2-$CO$2))</f>
        <v>7.1971739821776533E-4</v>
      </c>
      <c r="CW33" s="32">
        <f>$CN33*EXP('2a)answer'!$C33*('2a) male mx'!CW$2-$CO$2))</f>
        <v>7.0759983461660353E-4</v>
      </c>
      <c r="CX33" s="32">
        <f>$CN33*EXP('2a)answer'!$C33*('2a) male mx'!CX$2-$CO$2))</f>
        <v>6.9568628907585217E-4</v>
      </c>
      <c r="CY33" s="32">
        <f>$CN33*EXP('2a)answer'!$C33*('2a) male mx'!CY$2-$CO$2))</f>
        <v>6.8397332663363772E-4</v>
      </c>
      <c r="CZ33" s="32">
        <f>$CN33*EXP('2a)answer'!$C33*('2a) male mx'!CZ$2-$CO$2))</f>
        <v>6.7245757016102072E-4</v>
      </c>
      <c r="DA33" s="32">
        <f>$CN33*EXP('2a)answer'!$C33*('2a) male mx'!DA$2-$CO$2))</f>
        <v>6.6113569938828793E-4</v>
      </c>
      <c r="DB33" s="32">
        <f>$CN33*EXP('2a)answer'!$C33*('2a) male mx'!DB$2-$CO$2))</f>
        <v>6.5000444994763973E-4</v>
      </c>
      <c r="DC33" s="32">
        <f>$CN33*EXP('2a)answer'!$C33*('2a) male mx'!DC$2-$CO$2))</f>
        <v>6.3906061243199368E-4</v>
      </c>
      <c r="DD33" s="32">
        <f>$CN33*EXP('2a)answer'!$C33*('2a) male mx'!DD$2-$CO$2))</f>
        <v>6.283010314696349E-4</v>
      </c>
      <c r="DE33" s="32">
        <f>$CN33*EXP('2a)answer'!$C33*('2a) male mx'!DE$2-$CO$2))</f>
        <v>6.1772260481444757E-4</v>
      </c>
      <c r="DF33" s="32">
        <f>$CN33*EXP('2a)answer'!$C33*('2a) male mx'!DF$2-$CO$2))</f>
        <v>6.073222824514614E-4</v>
      </c>
      <c r="DG33" s="32">
        <f>$CN33*EXP('2a)answer'!$C33*('2a) male mx'!DG$2-$CO$2))</f>
        <v>5.9709706571745979E-4</v>
      </c>
      <c r="DH33" s="32">
        <f>$CN33*EXP('2a)answer'!$C33*('2a) male mx'!DH$2-$CO$2))</f>
        <v>5.8704400643639287E-4</v>
      </c>
      <c r="DI33" s="32">
        <f>$CN33*EXP('2a)answer'!$C33*('2a) male mx'!DI$2-$CO$2))</f>
        <v>5.7716020606934709E-4</v>
      </c>
      <c r="DJ33" s="32">
        <f>$CN33*EXP('2a)answer'!$C33*('2a) male mx'!DJ$2-$CO$2))</f>
        <v>5.6744281487882753E-4</v>
      </c>
      <c r="DK33" s="32">
        <f>$CN33*EXP('2a)answer'!$C33*('2a) male mx'!DK$2-$CO$2))</f>
        <v>5.5788903110710875E-4</v>
      </c>
      <c r="DL33" s="32">
        <f>$CN33*EXP('2a)answer'!$C33*('2a) male mx'!DL$2-$CO$2))</f>
        <v>5.4849610016842161E-4</v>
      </c>
      <c r="DM33" s="32">
        <f>$CN33*EXP('2a)answer'!$C33*('2a) male mx'!DM$2-$CO$2))</f>
        <v>5.392613138547398E-4</v>
      </c>
      <c r="DN33" s="32">
        <f>$CN33*EXP('2a)answer'!$C33*('2a) male mx'!DN$2-$CO$2))</f>
        <v>5.3018200955493771E-4</v>
      </c>
      <c r="DO33" s="32">
        <f>$CN33*EXP('2a)answer'!$C33*('2a) male mx'!DO$2-$CO$2))</f>
        <v>5.2125556948709613E-4</v>
      </c>
      <c r="DP33" s="32">
        <f>$CN33*EXP('2a)answer'!$C33*('2a) male mx'!DP$2-$CO$2))</f>
        <v>5.1247941994373239E-4</v>
      </c>
      <c r="DQ33" s="32">
        <f>$CN33*EXP('2a)answer'!$C33*('2a) male mx'!DQ$2-$CO$2))</f>
        <v>5.0385103054973888E-4</v>
      </c>
      <c r="DR33" s="32">
        <f>$CN33*EXP('2a)answer'!$C33*('2a) male mx'!DR$2-$CO$2))</f>
        <v>4.9536791353281485E-4</v>
      </c>
      <c r="DS33" s="32">
        <f>$CN33*EXP('2a)answer'!$C33*('2a) male mx'!DS$2-$CO$2))</f>
        <v>4.8702762300618159E-4</v>
      </c>
      <c r="DT33" s="32">
        <f>$CN33*EXP('2a)answer'!$C33*('2a) male mx'!DT$2-$CO$2))</f>
        <v>4.7882775426337477E-4</v>
      </c>
      <c r="DU33" s="32">
        <f>$CN33*EXP('2a)answer'!$C33*('2a) male mx'!DU$2-$CO$2))</f>
        <v>4.7076594308490942E-4</v>
      </c>
      <c r="DV33" s="32">
        <f>$CN33*EXP('2a)answer'!$C33*('2a) male mx'!DV$2-$CO$2))</f>
        <v>4.6283986505661878E-4</v>
      </c>
      <c r="DW33" s="32">
        <f>$CN33*EXP('2a)answer'!$C33*('2a) male mx'!DW$2-$CO$2))</f>
        <v>4.5504723489946949E-4</v>
      </c>
      <c r="DX33" s="32">
        <f>$CN33*EXP('2a)answer'!$C33*('2a) male mx'!DX$2-$CO$2))</f>
        <v>4.4738580581066089E-4</v>
      </c>
      <c r="DY33" s="32">
        <f>$CN33*EXP('2a)answer'!$C33*('2a) male mx'!DY$2-$CO$2))</f>
        <v>4.3985336881581782E-4</v>
      </c>
      <c r="DZ33" s="32">
        <f>$CN33*EXP('2a)answer'!$C33*('2a) male mx'!DZ$2-$CO$2))</f>
        <v>4.3244775213208949E-4</v>
      </c>
      <c r="EA33" s="32">
        <f>$CN33*EXP('2a)answer'!$C33*('2a) male mx'!EA$2-$CO$2))</f>
        <v>4.2516682054197311E-4</v>
      </c>
      <c r="EB33" s="32">
        <f>$CN33*EXP('2a)answer'!$C33*('2a) male mx'!EB$2-$CO$2))</f>
        <v>4.1800847477767869E-4</v>
      </c>
      <c r="EC33" s="32">
        <f>$CN33*EXP('2a)answer'!$C33*('2a) male mx'!EC$2-$CO$2))</f>
        <v>4.1097065091585971E-4</v>
      </c>
      <c r="ED33" s="32">
        <f>$CN33*EXP('2a)answer'!$C33*('2a) male mx'!ED$2-$CO$2))</f>
        <v>4.0405131978253481E-4</v>
      </c>
      <c r="EE33" s="32">
        <f>$CN33*EXP('2a)answer'!$C33*('2a) male mx'!EE$2-$CO$2))</f>
        <v>3.9724848636802718E-4</v>
      </c>
      <c r="EF33" s="32">
        <f>$CN33*EXP('2a)answer'!$C33*('2a) male mx'!EF$2-$CO$2))</f>
        <v>3.9056018925175633E-4</v>
      </c>
      <c r="EG33" s="32">
        <f>$CN33*EXP('2a)answer'!$C33*('2a) male mx'!EG$2-$CO$2))</f>
        <v>3.8398450003671242E-4</v>
      </c>
      <c r="EH33" s="32">
        <f>$CN33*EXP('2a)answer'!$C33*('2a) male mx'!EH$2-$CO$2))</f>
        <v>3.775195227934537E-4</v>
      </c>
      <c r="EI33" s="32">
        <f>$CN33*EXP('2a)answer'!$C33*('2a) male mx'!EI$2-$CO$2))</f>
        <v>3.7116339351346399E-4</v>
      </c>
      <c r="EJ33" s="32">
        <f>$CN33*EXP('2a)answer'!$C33*('2a) male mx'!EJ$2-$CO$2))</f>
        <v>3.6491427957171423E-4</v>
      </c>
      <c r="EK33" s="32">
        <f>$CN33*EXP('2a)answer'!$C33*('2a) male mx'!EK$2-$CO$2))</f>
        <v>3.5877037919827278E-4</v>
      </c>
      <c r="EL33" s="32">
        <f>$CN33*EXP('2a)answer'!$C33*('2a) male mx'!EL$2-$CO$2))</f>
        <v>3.5272992095881163E-4</v>
      </c>
      <c r="EM33" s="32">
        <f>$CN33*EXP('2a)answer'!$C33*('2a) male mx'!EM$2-$CO$2))</f>
        <v>3.4679116324385929E-4</v>
      </c>
      <c r="EN33" s="32">
        <f>$CN33*EXP('2a)answer'!$C33*('2a) male mx'!EN$2-$CO$2))</f>
        <v>3.4095239376665275E-4</v>
      </c>
      <c r="EO33" s="32">
        <f>$CN33*EXP('2a)answer'!$C33*('2a) male mx'!EO$2-$CO$2))</f>
        <v>3.3521192906944423E-4</v>
      </c>
    </row>
    <row r="34" spans="1:145" x14ac:dyDescent="0.25">
      <c r="A34" s="31">
        <f>males!A33</f>
        <v>31</v>
      </c>
      <c r="B34" s="32">
        <f>2*(males!B33-males!B34)/(males!B33+males!B34)</f>
        <v>4.5669703384791033E-3</v>
      </c>
      <c r="C34" s="32">
        <f>2*(males!C33-males!C34)/(males!C33+males!C34)</f>
        <v>3.0638179349402905E-3</v>
      </c>
      <c r="D34" s="32">
        <f>2*(males!D33-males!D34)/(males!D33+males!D34)</f>
        <v>3.7095330318118788E-3</v>
      </c>
      <c r="E34" s="32">
        <f>2*(males!E33-males!E34)/(males!E33+males!E34)</f>
        <v>3.0859542675499146E-3</v>
      </c>
      <c r="F34" s="32">
        <f>2*(males!F33-males!F34)/(males!F33+males!F34)</f>
        <v>3.409745421034443E-3</v>
      </c>
      <c r="G34" s="32">
        <f>2*(males!G33-males!G34)/(males!G33+males!G34)</f>
        <v>3.5506311911962852E-3</v>
      </c>
      <c r="H34" s="32">
        <f>2*(males!H33-males!H34)/(males!H33+males!H34)</f>
        <v>3.4871368528012563E-3</v>
      </c>
      <c r="I34" s="32">
        <f>2*(males!I33-males!I34)/(males!I33+males!I34)</f>
        <v>3.148335015136226E-3</v>
      </c>
      <c r="J34" s="32">
        <f>2*(males!J33-males!J34)/(males!J33+males!J34)</f>
        <v>3.8061405734585133E-3</v>
      </c>
      <c r="K34" s="32">
        <f>2*(males!K33-males!K34)/(males!K33+males!K34)</f>
        <v>2.8405540216563841E-3</v>
      </c>
      <c r="L34" s="32">
        <f>2*(males!L33-males!L34)/(males!L33+males!L34)</f>
        <v>3.4148094895758447E-3</v>
      </c>
      <c r="M34" s="32">
        <f>2*(males!M33-males!M34)/(males!M33+males!M34)</f>
        <v>2.6762369197520842E-3</v>
      </c>
      <c r="N34" s="32">
        <f>2*(males!N33-males!N34)/(males!N33+males!N34)</f>
        <v>2.5789165201373187E-3</v>
      </c>
      <c r="O34" s="32">
        <f>2*(males!O33-males!O34)/(males!O33+males!O34)</f>
        <v>2.5601263146023063E-3</v>
      </c>
      <c r="P34" s="32">
        <f>2*(males!P33-males!P34)/(males!P33+males!P34)</f>
        <v>2.7171937985362936E-3</v>
      </c>
      <c r="Q34" s="32">
        <f>2*(males!Q33-males!Q34)/(males!Q33+males!Q34)</f>
        <v>2.1658988760892618E-3</v>
      </c>
      <c r="R34" s="32">
        <f>2*(males!R33-males!R34)/(males!R33+males!R34)</f>
        <v>2.5327895832054849E-3</v>
      </c>
      <c r="S34" s="32">
        <f>2*(males!S33-males!S34)/(males!S33+males!S34)</f>
        <v>2.3440377724943911E-3</v>
      </c>
      <c r="T34" s="32">
        <f>2*(males!T33-males!T34)/(males!T33+males!T34)</f>
        <v>2.2628595633684282E-3</v>
      </c>
      <c r="U34" s="32">
        <f>2*(males!U33-males!U34)/(males!U33+males!U34)</f>
        <v>2.2676745220097821E-3</v>
      </c>
      <c r="V34" s="32">
        <f>2*(males!V33-males!V34)/(males!V33+males!V34)</f>
        <v>2.3520797044367767E-3</v>
      </c>
      <c r="W34" s="32">
        <f>2*(males!W33-males!W34)/(males!W33+males!W34)</f>
        <v>1.9746821478805261E-3</v>
      </c>
      <c r="X34" s="32">
        <f>2*(males!X33-males!X34)/(males!X33+males!X34)</f>
        <v>2.0519122834930788E-3</v>
      </c>
      <c r="Y34" s="32">
        <f>2*(males!Y33-males!Y34)/(males!Y33+males!Y34)</f>
        <v>1.3950093270972451E-3</v>
      </c>
      <c r="Z34" s="32">
        <f>2*(males!Z33-males!Z34)/(males!Z33+males!Z34)</f>
        <v>1.3456994138133353E-3</v>
      </c>
      <c r="AA34" s="32">
        <f>2*(males!AA33-males!AA34)/(males!AA33+males!AA34)</f>
        <v>1.9671422395157803E-3</v>
      </c>
      <c r="AB34" s="32">
        <f>2*(males!AB33-males!AB34)/(males!AB33+males!AB34)</f>
        <v>1.88761669516069E-3</v>
      </c>
      <c r="AC34" s="32">
        <f>2*(males!AC33-males!AC34)/(males!AC33+males!AC34)</f>
        <v>2.1223531186201471E-3</v>
      </c>
      <c r="AD34" s="32">
        <f>2*(males!AD33-males!AD34)/(males!AD33+males!AD34)</f>
        <v>1.9200755158191697E-3</v>
      </c>
      <c r="AE34" s="32">
        <f>2*(males!AE33-males!AE34)/(males!AE33+males!AE34)</f>
        <v>1.5899617549740019E-3</v>
      </c>
      <c r="AF34" s="32">
        <f>2*(males!AF33-males!AF34)/(males!AF33+males!AF34)</f>
        <v>1.6925307647112726E-3</v>
      </c>
      <c r="AG34" s="32">
        <f>2*(males!AG33-males!AG34)/(males!AG33+males!AG34)</f>
        <v>1.996650779337885E-3</v>
      </c>
      <c r="AH34" s="32">
        <f>2*(males!AH33-males!AH34)/(males!AH33+males!AH34)</f>
        <v>1.5410958904109589E-3</v>
      </c>
      <c r="AI34" s="32">
        <f>2*(males!AI33-males!AI34)/(males!AI33+males!AI34)</f>
        <v>1.5171426434607946E-3</v>
      </c>
      <c r="AJ34" s="32">
        <f>2*(males!AJ33-males!AJ34)/(males!AJ33+males!AJ34)</f>
        <v>1.8030994105251927E-3</v>
      </c>
      <c r="AK34" s="32">
        <f>2*(males!AK33-males!AK34)/(males!AK33+males!AK34)</f>
        <v>1.7548057749062775E-3</v>
      </c>
      <c r="AL34" s="32">
        <f>2*(males!AL33-males!AL34)/(males!AL33+males!AL34)</f>
        <v>2.0353251458560886E-3</v>
      </c>
      <c r="AM34" s="32">
        <f>2*(males!AM33-males!AM34)/(males!AM33+males!AM34)</f>
        <v>1.327351403010433E-3</v>
      </c>
      <c r="AN34" s="32">
        <f>2*(males!AN33-males!AN34)/(males!AN33+males!AN34)</f>
        <v>1.6251613211605564E-3</v>
      </c>
      <c r="AO34" s="32">
        <f>2*(males!AO33-males!AO34)/(males!AO33+males!AO34)</f>
        <v>1.5240998285387694E-3</v>
      </c>
      <c r="AP34" s="32">
        <f>2*(males!AP33-males!AP34)/(males!AP33+males!AP34)</f>
        <v>1.3329242877847009E-3</v>
      </c>
      <c r="AQ34" s="32">
        <f>2*(males!AQ33-males!AQ34)/(males!AQ33+males!AQ34)</f>
        <v>1.5554485670297811E-3</v>
      </c>
      <c r="AR34" s="32">
        <f>2*(males!AR33-males!AR34)/(males!AR33+males!AR34)</f>
        <v>1.615926913632403E-3</v>
      </c>
      <c r="AS34" s="32">
        <f>2*(males!AS33-males!AS34)/(males!AS33+males!AS34)</f>
        <v>1.9007191053948744E-3</v>
      </c>
      <c r="AT34" s="32">
        <f>2*(males!AT33-males!AT34)/(males!AT33+males!AT34)</f>
        <v>1.3103666913241044E-3</v>
      </c>
      <c r="AU34" s="32">
        <f>2*(males!AU33-males!AU34)/(males!AU33+males!AU34)</f>
        <v>1.657753163721603E-3</v>
      </c>
      <c r="AV34" s="32">
        <f>2*(males!AV33-males!AV34)/(males!AV33+males!AV34)</f>
        <v>1.3819804518337615E-3</v>
      </c>
      <c r="AW34" s="32">
        <f>2*(males!AW33-males!AW34)/(males!AW33+males!AW34)</f>
        <v>1.4258630432142122E-3</v>
      </c>
      <c r="AX34" s="32">
        <f>2*(males!AX33-males!AX34)/(males!AX33+males!AX34)</f>
        <v>1.6150569756210845E-3</v>
      </c>
      <c r="AY34" s="32">
        <f>2*(males!AY33-males!AY34)/(males!AY33+males!AY34)</f>
        <v>1.5446793203410991E-3</v>
      </c>
      <c r="AZ34" s="32">
        <f>2*(males!AZ33-males!AZ34)/(males!AZ33+males!AZ34)</f>
        <v>1.5105979538264081E-3</v>
      </c>
      <c r="BA34" s="32">
        <f>2*(males!BA33-males!BA34)/(males!BA33+males!BA34)</f>
        <v>1.3680322434676459E-3</v>
      </c>
      <c r="BB34" s="32">
        <f>2*(males!BB33-males!BB34)/(males!BB33+males!BB34)</f>
        <v>1.367557332211235E-3</v>
      </c>
      <c r="BC34" s="32">
        <f>2*(males!BC33-males!BC34)/(males!BC33+males!BC34)</f>
        <v>1.3476237602914236E-3</v>
      </c>
      <c r="BD34" s="32">
        <f>2*(males!BD33-males!BD34)/(males!BD33+males!BD34)</f>
        <v>1.33196989957786E-3</v>
      </c>
      <c r="BE34" s="32">
        <f>2*(males!BE33-males!BE34)/(males!BE33+males!BE34)</f>
        <v>1.4029797614934405E-3</v>
      </c>
      <c r="BF34" s="32">
        <f>2*(males!BF33-males!BF34)/(males!BF33+males!BF34)</f>
        <v>1.1720262450162723E-3</v>
      </c>
      <c r="BG34" s="32">
        <f>2*(males!BG33-males!BG34)/(males!BG33+males!BG34)</f>
        <v>1.3491818623939088E-3</v>
      </c>
      <c r="BH34" s="32">
        <f>2*(males!BH33-males!BH34)/(males!BH33+males!BH34)</f>
        <v>1.3043047273220538E-3</v>
      </c>
      <c r="BI34" s="32">
        <f>2*(males!BI33-males!BI34)/(males!BI33+males!BI34)</f>
        <v>1.1655860712464486E-3</v>
      </c>
      <c r="BJ34" s="32">
        <f>2*(males!BJ33-males!BJ34)/(males!BJ33+males!BJ34)</f>
        <v>1.2802564676370942E-3</v>
      </c>
      <c r="BK34" s="32">
        <f>2*(males!BK33-males!BK34)/(males!BK33+males!BK34)</f>
        <v>1.2494923937150532E-3</v>
      </c>
      <c r="BL34" s="32">
        <f>2*(males!BL33-males!BL34)/(males!BL33+males!BL34)</f>
        <v>1.2975890794903069E-3</v>
      </c>
      <c r="BM34" s="32">
        <f>2*(males!BM33-males!BM34)/(males!BM33+males!BM34)</f>
        <v>1.1411261878086227E-3</v>
      </c>
      <c r="BN34" s="32">
        <f>2*(males!BN33-males!BN34)/(males!BN33+males!BN34)</f>
        <v>1.5693121528156681E-3</v>
      </c>
      <c r="BO34" s="32">
        <f>2*(males!BO33-males!BO34)/(males!BO33+males!BO34)</f>
        <v>1.1609345523146133E-3</v>
      </c>
      <c r="BP34" s="32">
        <f>2*(males!BP33-males!BP34)/(males!BP33+males!BP34)</f>
        <v>1.3061190641553246E-3</v>
      </c>
      <c r="BQ34" s="32">
        <f>2*(males!BQ33-males!BQ34)/(males!BQ33+males!BQ34)</f>
        <v>1.1193101732857973E-3</v>
      </c>
      <c r="BR34" s="32">
        <f>2*(males!BR33-males!BR34)/(males!BR33+males!BR34)</f>
        <v>1.3155236975538509E-3</v>
      </c>
      <c r="BS34" s="32">
        <f>2*(males!BS33-males!BS34)/(males!BS33+males!BS34)</f>
        <v>1.3747977858519871E-3</v>
      </c>
      <c r="BT34" s="32">
        <f>2*(males!BT33-males!BT34)/(males!BT33+males!BT34)</f>
        <v>1.2461957557250336E-3</v>
      </c>
      <c r="BU34" s="32">
        <f>2*(males!BU33-males!BU34)/(males!BU33+males!BU34)</f>
        <v>1.4631783944193139E-3</v>
      </c>
      <c r="BV34" s="32">
        <f>2*(males!BV33-males!BV34)/(males!BV33+males!BV34)</f>
        <v>1.501671380817691E-3</v>
      </c>
      <c r="BW34" s="32">
        <f>2*(males!BW33-males!BW34)/(males!BW33+males!BW34)</f>
        <v>1.151599901291437E-3</v>
      </c>
      <c r="BX34" s="32">
        <f>2*(males!BX33-males!BX34)/(males!BX33+males!BX34)</f>
        <v>1.4708529404201703E-3</v>
      </c>
      <c r="BY34" s="32">
        <f>2*(males!BY33-males!BY34)/(males!BY33+males!BY34)</f>
        <v>1.4711404424737793E-3</v>
      </c>
      <c r="BZ34" s="32">
        <f>2*(males!BZ33-males!BZ34)/(males!BZ33+males!BZ34)</f>
        <v>1.2339839170762807E-3</v>
      </c>
      <c r="CA34" s="32">
        <f>2*(males!CA33-males!CA34)/(males!CA33+males!CA34)</f>
        <v>1.3579827783093115E-3</v>
      </c>
      <c r="CB34" s="32">
        <f>2*(males!CB33-males!CB34)/(males!CB33+males!CB34)</f>
        <v>1.4303133826911502E-3</v>
      </c>
      <c r="CC34" s="32">
        <f>2*(males!CC33-males!CC34)/(males!CC33+males!CC34)</f>
        <v>1.3138446378715717E-3</v>
      </c>
      <c r="CD34" s="32">
        <f>2*(males!CD33-males!CD34)/(males!CD33+males!CD34)</f>
        <v>1.1473881552662042E-3</v>
      </c>
      <c r="CE34" s="32">
        <f>2*(males!CE33-males!CE34)/(males!CE33+males!CE34)</f>
        <v>1.1663716633073798E-3</v>
      </c>
      <c r="CF34" s="32">
        <f>2*(males!CF33-males!CF34)/(males!CF33+males!CF34)</f>
        <v>9.8127402077030005E-4</v>
      </c>
      <c r="CG34" s="32">
        <f>2*(males!CG33-males!CG34)/(males!CG33+males!CG34)</f>
        <v>1.1130228782363183E-3</v>
      </c>
      <c r="CH34" s="32">
        <f>2*(males!CH33-males!CH34)/(males!CH33+males!CH34)</f>
        <v>1.0921766468135492E-3</v>
      </c>
      <c r="CI34" s="32">
        <f>2*(males!CI33-males!CI34)/(males!CI33+males!CI34)</f>
        <v>1.0808055059903135E-3</v>
      </c>
      <c r="CJ34" s="32">
        <f>2*(males!CJ33-males!CJ34)/(males!CJ33+males!CJ34)</f>
        <v>1.019077123756726E-3</v>
      </c>
      <c r="CK34" s="32">
        <f>2*(males!CK33-males!CK34)/(males!CK33+males!CK34)</f>
        <v>9.3696849952642353E-4</v>
      </c>
      <c r="CL34" s="32">
        <f>2*(males!CL33-males!CL34)/(males!CL33+males!CL34)</f>
        <v>9.0596768036645885E-4</v>
      </c>
      <c r="CM34" s="32">
        <f>2*(males!CM33-males!CM34)/(males!CM33+males!CM34)</f>
        <v>8.8488824471736976E-4</v>
      </c>
      <c r="CN34" s="32">
        <f>2*(males!CN33-males!CN34)/(males!CN33+males!CN34)</f>
        <v>8.53641186154753E-4</v>
      </c>
      <c r="CO34" s="12"/>
      <c r="CP34" s="31">
        <v>31</v>
      </c>
      <c r="CQ34" s="32">
        <f>$CN34*EXP('2a)answer'!$C34*('2a) male mx'!CQ$2-$CO$2))</f>
        <v>7.7769859519898467E-4</v>
      </c>
      <c r="CR34" s="32">
        <f>$CN34*EXP('2a)answer'!$C34*('2a) male mx'!CR$2-$CO$2))</f>
        <v>7.6334085188369807E-4</v>
      </c>
      <c r="CS34" s="32">
        <f>$CN34*EXP('2a)answer'!$C34*('2a) male mx'!CS$2-$CO$2))</f>
        <v>7.4924817885962751E-4</v>
      </c>
      <c r="CT34" s="32">
        <f>$CN34*EXP('2a)answer'!$C34*('2a) male mx'!CT$2-$CO$2))</f>
        <v>7.3541568244273471E-4</v>
      </c>
      <c r="CU34" s="32">
        <f>$CN34*EXP('2a)answer'!$C34*('2a) male mx'!CU$2-$CO$2))</f>
        <v>7.2183855929537015E-4</v>
      </c>
      <c r="CV34" s="32">
        <f>$CN34*EXP('2a)answer'!$C34*('2a) male mx'!CV$2-$CO$2))</f>
        <v>7.0851209475831199E-4</v>
      </c>
      <c r="CW34" s="32">
        <f>$CN34*EXP('2a)answer'!$C34*('2a) male mx'!CW$2-$CO$2))</f>
        <v>6.9543166121360041E-4</v>
      </c>
      <c r="CX34" s="32">
        <f>$CN34*EXP('2a)answer'!$C34*('2a) male mx'!CX$2-$CO$2))</f>
        <v>6.8259271647759577E-4</v>
      </c>
      <c r="CY34" s="32">
        <f>$CN34*EXP('2a)answer'!$C34*('2a) male mx'!CY$2-$CO$2))</f>
        <v>6.6999080222370432E-4</v>
      </c>
      <c r="CZ34" s="32">
        <f>$CN34*EXP('2a)answer'!$C34*('2a) male mx'!CZ$2-$CO$2))</f>
        <v>6.5762154243422302E-4</v>
      </c>
      <c r="DA34" s="32">
        <f>$CN34*EXP('2a)answer'!$C34*('2a) male mx'!DA$2-$CO$2))</f>
        <v>6.4548064188076678E-4</v>
      </c>
      <c r="DB34" s="32">
        <f>$CN34*EXP('2a)answer'!$C34*('2a) male mx'!DB$2-$CO$2))</f>
        <v>6.335638846327494E-4</v>
      </c>
      <c r="DC34" s="32">
        <f>$CN34*EXP('2a)answer'!$C34*('2a) male mx'!DC$2-$CO$2))</f>
        <v>6.2186713259340003E-4</v>
      </c>
      <c r="DD34" s="32">
        <f>$CN34*EXP('2a)answer'!$C34*('2a) male mx'!DD$2-$CO$2))</f>
        <v>6.103863240628089E-4</v>
      </c>
      <c r="DE34" s="32">
        <f>$CN34*EXP('2a)answer'!$C34*('2a) male mx'!DE$2-$CO$2))</f>
        <v>5.9911747232750017E-4</v>
      </c>
      <c r="DF34" s="32">
        <f>$CN34*EXP('2a)answer'!$C34*('2a) male mx'!DF$2-$CO$2))</f>
        <v>5.8805666427604595E-4</v>
      </c>
      <c r="DG34" s="32">
        <f>$CN34*EXP('2a)answer'!$C34*('2a) male mx'!DG$2-$CO$2))</f>
        <v>5.7720005904023639E-4</v>
      </c>
      <c r="DH34" s="32">
        <f>$CN34*EXP('2a)answer'!$C34*('2a) male mx'!DH$2-$CO$2))</f>
        <v>5.6654388666133731E-4</v>
      </c>
      <c r="DI34" s="32">
        <f>$CN34*EXP('2a)answer'!$C34*('2a) male mx'!DI$2-$CO$2))</f>
        <v>5.5608444678097212E-4</v>
      </c>
      <c r="DJ34" s="32">
        <f>$CN34*EXP('2a)answer'!$C34*('2a) male mx'!DJ$2-$CO$2))</f>
        <v>5.4581810735617028E-4</v>
      </c>
      <c r="DK34" s="32">
        <f>$CN34*EXP('2a)answer'!$C34*('2a) male mx'!DK$2-$CO$2))</f>
        <v>5.3574130339814033E-4</v>
      </c>
      <c r="DL34" s="32">
        <f>$CN34*EXP('2a)answer'!$C34*('2a) male mx'!DL$2-$CO$2))</f>
        <v>5.2585053573432649E-4</v>
      </c>
      <c r="DM34" s="32">
        <f>$CN34*EXP('2a)answer'!$C34*('2a) male mx'!DM$2-$CO$2))</f>
        <v>5.1614236979331991E-4</v>
      </c>
      <c r="DN34" s="32">
        <f>$CN34*EXP('2a)answer'!$C34*('2a) male mx'!DN$2-$CO$2))</f>
        <v>5.0661343441220353E-4</v>
      </c>
      <c r="DO34" s="32">
        <f>$CN34*EXP('2a)answer'!$C34*('2a) male mx'!DO$2-$CO$2))</f>
        <v>4.9726042066591391E-4</v>
      </c>
      <c r="DP34" s="32">
        <f>$CN34*EXP('2a)answer'!$C34*('2a) male mx'!DP$2-$CO$2))</f>
        <v>4.8808008071821754E-4</v>
      </c>
      <c r="DQ34" s="32">
        <f>$CN34*EXP('2a)answer'!$C34*('2a) male mx'!DQ$2-$CO$2))</f>
        <v>4.790692266938978E-4</v>
      </c>
      <c r="DR34" s="32">
        <f>$CN34*EXP('2a)answer'!$C34*('2a) male mx'!DR$2-$CO$2))</f>
        <v>4.7022472957176546E-4</v>
      </c>
      <c r="DS34" s="32">
        <f>$CN34*EXP('2a)answer'!$C34*('2a) male mx'!DS$2-$CO$2))</f>
        <v>4.6154351809810448E-4</v>
      </c>
      <c r="DT34" s="32">
        <f>$CN34*EXP('2a)answer'!$C34*('2a) male mx'!DT$2-$CO$2))</f>
        <v>4.5302257772017902E-4</v>
      </c>
      <c r="DU34" s="32">
        <f>$CN34*EXP('2a)answer'!$C34*('2a) male mx'!DU$2-$CO$2))</f>
        <v>4.4465894953942919E-4</v>
      </c>
      <c r="DV34" s="32">
        <f>$CN34*EXP('2a)answer'!$C34*('2a) male mx'!DV$2-$CO$2))</f>
        <v>4.3644972928399257E-4</v>
      </c>
      <c r="DW34" s="32">
        <f>$CN34*EXP('2a)answer'!$C34*('2a) male mx'!DW$2-$CO$2))</f>
        <v>4.2839206630019546E-4</v>
      </c>
      <c r="DX34" s="32">
        <f>$CN34*EXP('2a)answer'!$C34*('2a) male mx'!DX$2-$CO$2))</f>
        <v>4.2048316256266242E-4</v>
      </c>
      <c r="DY34" s="32">
        <f>$CN34*EXP('2a)answer'!$C34*('2a) male mx'!DY$2-$CO$2))</f>
        <v>4.1272027170270156E-4</v>
      </c>
      <c r="DZ34" s="32">
        <f>$CN34*EXP('2a)answer'!$C34*('2a) male mx'!DZ$2-$CO$2))</f>
        <v>4.0510069805462705E-4</v>
      </c>
      <c r="EA34" s="32">
        <f>$CN34*EXP('2a)answer'!$C34*('2a) male mx'!EA$2-$CO$2))</f>
        <v>3.97621795719689E-4</v>
      </c>
      <c r="EB34" s="32">
        <f>$CN34*EXP('2a)answer'!$C34*('2a) male mx'!EB$2-$CO$2))</f>
        <v>3.9028096764728403E-4</v>
      </c>
      <c r="EC34" s="32">
        <f>$CN34*EXP('2a)answer'!$C34*('2a) male mx'!EC$2-$CO$2))</f>
        <v>3.8307566473312919E-4</v>
      </c>
      <c r="ED34" s="32">
        <f>$CN34*EXP('2a)answer'!$C34*('2a) male mx'!ED$2-$CO$2))</f>
        <v>3.7600338493408474E-4</v>
      </c>
      <c r="EE34" s="32">
        <f>$CN34*EXP('2a)answer'!$C34*('2a) male mx'!EE$2-$CO$2))</f>
        <v>3.6906167239931896E-4</v>
      </c>
      <c r="EF34" s="32">
        <f>$CN34*EXP('2a)answer'!$C34*('2a) male mx'!EF$2-$CO$2))</f>
        <v>3.6224811661751379E-4</v>
      </c>
      <c r="EG34" s="32">
        <f>$CN34*EXP('2a)answer'!$C34*('2a) male mx'!EG$2-$CO$2))</f>
        <v>3.555603515798137E-4</v>
      </c>
      <c r="EH34" s="32">
        <f>$CN34*EXP('2a)answer'!$C34*('2a) male mx'!EH$2-$CO$2))</f>
        <v>3.4899605495822879E-4</v>
      </c>
      <c r="EI34" s="32">
        <f>$CN34*EXP('2a)answer'!$C34*('2a) male mx'!EI$2-$CO$2))</f>
        <v>3.4255294729920597E-4</v>
      </c>
      <c r="EJ34" s="32">
        <f>$CN34*EXP('2a)answer'!$C34*('2a) male mx'!EJ$2-$CO$2))</f>
        <v>3.3622879123208782E-4</v>
      </c>
      <c r="EK34" s="32">
        <f>$CN34*EXP('2a)answer'!$C34*('2a) male mx'!EK$2-$CO$2))</f>
        <v>3.3002139069218558E-4</v>
      </c>
      <c r="EL34" s="32">
        <f>$CN34*EXP('2a)answer'!$C34*('2a) male mx'!EL$2-$CO$2))</f>
        <v>3.2392859015819474E-4</v>
      </c>
      <c r="EM34" s="32">
        <f>$CN34*EXP('2a)answer'!$C34*('2a) male mx'!EM$2-$CO$2))</f>
        <v>3.1794827390368996E-4</v>
      </c>
      <c r="EN34" s="32">
        <f>$CN34*EXP('2a)answer'!$C34*('2a) male mx'!EN$2-$CO$2))</f>
        <v>3.1207836526243854E-4</v>
      </c>
      <c r="EO34" s="32">
        <f>$CN34*EXP('2a)answer'!$C34*('2a) male mx'!EO$2-$CO$2))</f>
        <v>3.0631682590727757E-4</v>
      </c>
    </row>
    <row r="35" spans="1:145" x14ac:dyDescent="0.25">
      <c r="A35" s="31">
        <f>males!A34</f>
        <v>32</v>
      </c>
      <c r="B35" s="32">
        <f>2*(males!B34-males!B35)/(males!B34+males!B35)</f>
        <v>4.4202855265515796E-3</v>
      </c>
      <c r="C35" s="32">
        <f>2*(males!C34-males!C35)/(males!C34+males!C35)</f>
        <v>3.8896911538640706E-3</v>
      </c>
      <c r="D35" s="32">
        <f>2*(males!D34-males!D35)/(males!D34+males!D35)</f>
        <v>3.6056774739116901E-3</v>
      </c>
      <c r="E35" s="32">
        <f>2*(males!E34-males!E35)/(males!E34+males!E35)</f>
        <v>3.9233720043541278E-3</v>
      </c>
      <c r="F35" s="32">
        <f>2*(males!F34-males!F35)/(males!F34+males!F35)</f>
        <v>3.6530102654212522E-3</v>
      </c>
      <c r="G35" s="32">
        <f>2*(males!G34-males!G35)/(males!G34+males!G35)</f>
        <v>3.3888863098277705E-3</v>
      </c>
      <c r="H35" s="32">
        <f>2*(males!H34-males!H35)/(males!H34+males!H35)</f>
        <v>3.6618575815516542E-3</v>
      </c>
      <c r="I35" s="32">
        <f>2*(males!I34-males!I35)/(males!I34+males!I35)</f>
        <v>3.8305529999247776E-3</v>
      </c>
      <c r="J35" s="32">
        <f>2*(males!J34-males!J35)/(males!J34+males!J35)</f>
        <v>3.9482901356428712E-3</v>
      </c>
      <c r="K35" s="32">
        <f>2*(males!K34-males!K35)/(males!K34+males!K35)</f>
        <v>3.567785066596755E-3</v>
      </c>
      <c r="L35" s="32">
        <f>2*(males!L34-males!L35)/(males!L34+males!L35)</f>
        <v>3.5620082512343035E-3</v>
      </c>
      <c r="M35" s="32">
        <f>2*(males!M34-males!M35)/(males!M34+males!M35)</f>
        <v>2.8520739293494126E-3</v>
      </c>
      <c r="N35" s="32">
        <f>2*(males!N34-males!N35)/(males!N34+males!N35)</f>
        <v>3.2806892806556899E-3</v>
      </c>
      <c r="O35" s="32">
        <f>2*(males!O34-males!O35)/(males!O34+males!O35)</f>
        <v>2.9630299808873256E-3</v>
      </c>
      <c r="P35" s="32">
        <f>2*(males!P34-males!P35)/(males!P34+males!P35)</f>
        <v>3.5894962366375396E-3</v>
      </c>
      <c r="Q35" s="32">
        <f>2*(males!Q34-males!Q35)/(males!Q34+males!Q35)</f>
        <v>3.1956790818048835E-3</v>
      </c>
      <c r="R35" s="32">
        <f>2*(males!R34-males!R35)/(males!R34+males!R35)</f>
        <v>3.2338739908131125E-3</v>
      </c>
      <c r="S35" s="32">
        <f>2*(males!S34-males!S35)/(males!S34+males!S35)</f>
        <v>2.6408253698274511E-3</v>
      </c>
      <c r="T35" s="32">
        <f>2*(males!T34-males!T35)/(males!T34+males!T35)</f>
        <v>2.5140928873518781E-3</v>
      </c>
      <c r="U35" s="32">
        <f>2*(males!U34-males!U35)/(males!U34+males!U35)</f>
        <v>2.5294029160561372E-3</v>
      </c>
      <c r="V35" s="32">
        <f>2*(males!V34-males!V35)/(males!V34+males!V35)</f>
        <v>2.1794971588697748E-3</v>
      </c>
      <c r="W35" s="32">
        <f>2*(males!W34-males!W35)/(males!W34+males!W35)</f>
        <v>1.9343321856295699E-3</v>
      </c>
      <c r="X35" s="32">
        <f>2*(males!X34-males!X35)/(males!X34+males!X35)</f>
        <v>2.0231118538961397E-3</v>
      </c>
      <c r="Y35" s="32">
        <f>2*(males!Y34-males!Y35)/(males!Y34+males!Y35)</f>
        <v>1.8413613075831592E-3</v>
      </c>
      <c r="Z35" s="32">
        <f>2*(males!Z34-males!Z35)/(males!Z34+males!Z35)</f>
        <v>1.4877583362980691E-3</v>
      </c>
      <c r="AA35" s="32">
        <f>2*(males!AA34-males!AA35)/(males!AA34+males!AA35)</f>
        <v>2.2962858659272339E-3</v>
      </c>
      <c r="AB35" s="32">
        <f>2*(males!AB34-males!AB35)/(males!AB34+males!AB35)</f>
        <v>1.9560906285967482E-3</v>
      </c>
      <c r="AC35" s="32">
        <f>2*(males!AC34-males!AC35)/(males!AC34+males!AC35)</f>
        <v>1.835100066927179E-3</v>
      </c>
      <c r="AD35" s="32">
        <f>2*(males!AD34-males!AD35)/(males!AD34+males!AD35)</f>
        <v>1.9022542249926113E-3</v>
      </c>
      <c r="AE35" s="32">
        <f>2*(males!AE34-males!AE35)/(males!AE34+males!AE35)</f>
        <v>1.8617464903926348E-3</v>
      </c>
      <c r="AF35" s="32">
        <f>2*(males!AF34-males!AF35)/(males!AF34+males!AF35)</f>
        <v>1.9548230669121894E-3</v>
      </c>
      <c r="AG35" s="32">
        <f>2*(males!AG34-males!AG35)/(males!AG34+males!AG35)</f>
        <v>1.97911176603457E-3</v>
      </c>
      <c r="AH35" s="32">
        <f>2*(males!AH34-males!AH35)/(males!AH34+males!AH35)</f>
        <v>1.7473053442888307E-3</v>
      </c>
      <c r="AI35" s="32">
        <f>2*(males!AI34-males!AI35)/(males!AI34+males!AI35)</f>
        <v>2.0443003087856747E-3</v>
      </c>
      <c r="AJ35" s="32">
        <f>2*(males!AJ34-males!AJ35)/(males!AJ34+males!AJ35)</f>
        <v>1.966841615803145E-3</v>
      </c>
      <c r="AK35" s="32">
        <f>2*(males!AK34-males!AK35)/(males!AK34+males!AK35)</f>
        <v>2.0031752458684509E-3</v>
      </c>
      <c r="AL35" s="32">
        <f>2*(males!AL34-males!AL35)/(males!AL34+males!AL35)</f>
        <v>2.1249899890547E-3</v>
      </c>
      <c r="AM35" s="32">
        <f>2*(males!AM34-males!AM35)/(males!AM34+males!AM35)</f>
        <v>1.8080297793140123E-3</v>
      </c>
      <c r="AN35" s="32">
        <f>2*(males!AN34-males!AN35)/(males!AN34+males!AN35)</f>
        <v>1.9472953344719158E-3</v>
      </c>
      <c r="AO35" s="32">
        <f>2*(males!AO34-males!AO35)/(males!AO34+males!AO35)</f>
        <v>1.483994064023744E-3</v>
      </c>
      <c r="AP35" s="32">
        <f>2*(males!AP34-males!AP35)/(males!AP34+males!AP35)</f>
        <v>1.6209430074319707E-3</v>
      </c>
      <c r="AQ35" s="32">
        <f>2*(males!AQ34-males!AQ35)/(males!AQ34+males!AQ35)</f>
        <v>1.8018399966083013E-3</v>
      </c>
      <c r="AR35" s="32">
        <f>2*(males!AR34-males!AR35)/(males!AR34+males!AR35)</f>
        <v>1.7561863250214233E-3</v>
      </c>
      <c r="AS35" s="32">
        <f>2*(males!AS34-males!AS35)/(males!AS34+males!AS35)</f>
        <v>1.6608044852299475E-3</v>
      </c>
      <c r="AT35" s="32">
        <f>2*(males!AT34-males!AT35)/(males!AT34+males!AT35)</f>
        <v>1.5662370097572333E-3</v>
      </c>
      <c r="AU35" s="32">
        <f>2*(males!AU34-males!AU35)/(males!AU34+males!AU35)</f>
        <v>1.7346053772766695E-3</v>
      </c>
      <c r="AV35" s="32">
        <f>2*(males!AV34-males!AV35)/(males!AV34+males!AV35)</f>
        <v>1.3627504318017357E-3</v>
      </c>
      <c r="AW35" s="32">
        <f>2*(males!AW34-males!AW35)/(males!AW34+males!AW35)</f>
        <v>1.3961457914665877E-3</v>
      </c>
      <c r="AX35" s="32">
        <f>2*(males!AX34-males!AX35)/(males!AX34+males!AX35)</f>
        <v>1.7446563291373467E-3</v>
      </c>
      <c r="AY35" s="32">
        <f>2*(males!AY34-males!AY35)/(males!AY34+males!AY35)</f>
        <v>1.6213037189316351E-3</v>
      </c>
      <c r="AZ35" s="32">
        <f>2*(males!AZ34-males!AZ35)/(males!AZ34+males!AZ35)</f>
        <v>1.608176306907752E-3</v>
      </c>
      <c r="BA35" s="32">
        <f>2*(males!BA34-males!BA35)/(males!BA34+males!BA35)</f>
        <v>1.4120870435744769E-3</v>
      </c>
      <c r="BB35" s="32">
        <f>2*(males!BB34-males!BB35)/(males!BB34+males!BB35)</f>
        <v>1.6224530647506268E-3</v>
      </c>
      <c r="BC35" s="32">
        <f>2*(males!BC34-males!BC35)/(males!BC34+males!BC35)</f>
        <v>1.613217842400215E-3</v>
      </c>
      <c r="BD35" s="32">
        <f>2*(males!BD34-males!BD35)/(males!BD34+males!BD35)</f>
        <v>1.6175281229321374E-3</v>
      </c>
      <c r="BE35" s="32">
        <f>2*(males!BE34-males!BE35)/(males!BE34+males!BE35)</f>
        <v>1.4679052991381299E-3</v>
      </c>
      <c r="BF35" s="32">
        <f>2*(males!BF34-males!BF35)/(males!BF34+males!BF35)</f>
        <v>1.4564810788438264E-3</v>
      </c>
      <c r="BG35" s="32">
        <f>2*(males!BG34-males!BG35)/(males!BG34+males!BG35)</f>
        <v>1.2881267181568269E-3</v>
      </c>
      <c r="BH35" s="32">
        <f>2*(males!BH34-males!BH35)/(males!BH34+males!BH35)</f>
        <v>1.2641894821524655E-3</v>
      </c>
      <c r="BI35" s="32">
        <f>2*(males!BI34-males!BI35)/(males!BI34+males!BI35)</f>
        <v>1.0522751543250071E-3</v>
      </c>
      <c r="BJ35" s="32">
        <f>2*(males!BJ34-males!BJ35)/(males!BJ34+males!BJ35)</f>
        <v>1.271469067867267E-3</v>
      </c>
      <c r="BK35" s="32">
        <f>2*(males!BK34-males!BK35)/(males!BK34+males!BK35)</f>
        <v>1.3136494432628551E-3</v>
      </c>
      <c r="BL35" s="32">
        <f>2*(males!BL34-males!BL35)/(males!BL34+males!BL35)</f>
        <v>1.1328736014467524E-3</v>
      </c>
      <c r="BM35" s="32">
        <f>2*(males!BM34-males!BM35)/(males!BM34+males!BM35)</f>
        <v>1.183997341198953E-3</v>
      </c>
      <c r="BN35" s="32">
        <f>2*(males!BN34-males!BN35)/(males!BN34+males!BN35)</f>
        <v>1.3530391340549543E-3</v>
      </c>
      <c r="BO35" s="32">
        <f>2*(males!BO34-males!BO35)/(males!BO34+males!BO35)</f>
        <v>1.2557403419557378E-3</v>
      </c>
      <c r="BP35" s="32">
        <f>2*(males!BP34-males!BP35)/(males!BP34+males!BP35)</f>
        <v>1.1416591420950483E-3</v>
      </c>
      <c r="BQ35" s="32">
        <f>2*(males!BQ34-males!BQ35)/(males!BQ34+males!BQ35)</f>
        <v>1.4528247063218629E-3</v>
      </c>
      <c r="BR35" s="32">
        <f>2*(males!BR34-males!BR35)/(males!BR34+males!BR35)</f>
        <v>1.4418114961128139E-3</v>
      </c>
      <c r="BS35" s="32">
        <f>2*(males!BS34-males!BS35)/(males!BS34+males!BS35)</f>
        <v>1.573515253781095E-3</v>
      </c>
      <c r="BT35" s="32">
        <f>2*(males!BT34-males!BT35)/(males!BT34+males!BT35)</f>
        <v>1.3406208105599671E-3</v>
      </c>
      <c r="BU35" s="32">
        <f>2*(males!BU34-males!BU35)/(males!BU34+males!BU35)</f>
        <v>1.2278357589108374E-3</v>
      </c>
      <c r="BV35" s="32">
        <f>2*(males!BV34-males!BV35)/(males!BV34+males!BV35)</f>
        <v>1.3699265080779313E-3</v>
      </c>
      <c r="BW35" s="32">
        <f>2*(males!BW34-males!BW35)/(males!BW34+males!BW35)</f>
        <v>1.4001564880780793E-3</v>
      </c>
      <c r="BX35" s="32">
        <f>2*(males!BX34-males!BX35)/(males!BX34+males!BX35)</f>
        <v>1.3905555526943301E-3</v>
      </c>
      <c r="BY35" s="32">
        <f>2*(males!BY34-males!BY35)/(males!BY34+males!BY35)</f>
        <v>1.4320669671603347E-3</v>
      </c>
      <c r="BZ35" s="32">
        <f>2*(males!BZ34-males!BZ35)/(males!BZ34+males!BZ35)</f>
        <v>1.4415750236830183E-3</v>
      </c>
      <c r="CA35" s="32">
        <f>2*(males!CA34-males!CA35)/(males!CA34+males!CA35)</f>
        <v>1.5350933676754669E-3</v>
      </c>
      <c r="CB35" s="32">
        <f>2*(males!CB34-males!CB35)/(males!CB34+males!CB35)</f>
        <v>1.483924154987634E-3</v>
      </c>
      <c r="CC35" s="32">
        <f>2*(males!CC34-males!CC35)/(males!CC34+males!CC35)</f>
        <v>1.4081394571982136E-3</v>
      </c>
      <c r="CD35" s="32">
        <f>2*(males!CD34-males!CD35)/(males!CD34+males!CD35)</f>
        <v>1.179493228170401E-3</v>
      </c>
      <c r="CE35" s="32">
        <f>2*(males!CE34-males!CE35)/(males!CE34+males!CE35)</f>
        <v>1.2189812799303439E-3</v>
      </c>
      <c r="CF35" s="32">
        <f>2*(males!CF34-males!CF35)/(males!CF34+males!CF35)</f>
        <v>1.0027114135161405E-3</v>
      </c>
      <c r="CG35" s="32">
        <f>2*(males!CG34-males!CG35)/(males!CG34+males!CG35)</f>
        <v>1.1040348384326795E-3</v>
      </c>
      <c r="CH35" s="32">
        <f>2*(males!CH34-males!CH35)/(males!CH34+males!CH35)</f>
        <v>1.1240432858850818E-3</v>
      </c>
      <c r="CI35" s="32">
        <f>2*(males!CI34-males!CI35)/(males!CI34+males!CI35)</f>
        <v>1.0002755861308727E-3</v>
      </c>
      <c r="CJ35" s="32">
        <f>2*(males!CJ34-males!CJ35)/(males!CJ34+males!CJ35)</f>
        <v>1.101770994858402E-3</v>
      </c>
      <c r="CK35" s="32">
        <f>2*(males!CK34-males!CK35)/(males!CK34+males!CK35)</f>
        <v>1.0908405079034962E-3</v>
      </c>
      <c r="CL35" s="32">
        <f>2*(males!CL34-males!CL35)/(males!CL34+males!CL35)</f>
        <v>1.0698946917939078E-3</v>
      </c>
      <c r="CM35" s="32">
        <f>2*(males!CM34-males!CM35)/(males!CM34+males!CM35)</f>
        <v>9.5696702535962616E-4</v>
      </c>
      <c r="CN35" s="32">
        <f>2*(males!CN34-males!CN35)/(males!CN34+males!CN35)</f>
        <v>1.0578996622858771E-3</v>
      </c>
      <c r="CO35" s="12"/>
      <c r="CP35" s="31">
        <v>32</v>
      </c>
      <c r="CQ35" s="32">
        <f>$CN35*EXP('2a)answer'!$C35*('2a) male mx'!CQ$2-$CO$2))</f>
        <v>9.7711156543769506E-4</v>
      </c>
      <c r="CR35" s="32">
        <f>$CN35*EXP('2a)answer'!$C35*('2a) male mx'!CR$2-$CO$2))</f>
        <v>9.6170990457769448E-4</v>
      </c>
      <c r="CS35" s="32">
        <f>$CN35*EXP('2a)answer'!$C35*('2a) male mx'!CS$2-$CO$2))</f>
        <v>9.4655101144825501E-4</v>
      </c>
      <c r="CT35" s="32">
        <f>$CN35*EXP('2a)answer'!$C35*('2a) male mx'!CT$2-$CO$2))</f>
        <v>9.3163105943797845E-4</v>
      </c>
      <c r="CU35" s="32">
        <f>$CN35*EXP('2a)answer'!$C35*('2a) male mx'!CU$2-$CO$2))</f>
        <v>9.1694628225219273E-4</v>
      </c>
      <c r="CV35" s="32">
        <f>$CN35*EXP('2a)answer'!$C35*('2a) male mx'!CV$2-$CO$2))</f>
        <v>9.0249297296221369E-4</v>
      </c>
      <c r="CW35" s="32">
        <f>$CN35*EXP('2a)answer'!$C35*('2a) male mx'!CW$2-$CO$2))</f>
        <v>8.8826748306959191E-4</v>
      </c>
      <c r="CX35" s="32">
        <f>$CN35*EXP('2a)answer'!$C35*('2a) male mx'!CX$2-$CO$2))</f>
        <v>8.7426622158511035E-4</v>
      </c>
      <c r="CY35" s="32">
        <f>$CN35*EXP('2a)answer'!$C35*('2a) male mx'!CY$2-$CO$2))</f>
        <v>8.6048565412229835E-4</v>
      </c>
      <c r="CZ35" s="32">
        <f>$CN35*EXP('2a)answer'!$C35*('2a) male mx'!CZ$2-$CO$2))</f>
        <v>8.4692230200523403E-4</v>
      </c>
      <c r="DA35" s="32">
        <f>$CN35*EXP('2a)answer'!$C35*('2a) male mx'!DA$2-$CO$2))</f>
        <v>8.3357274139041031E-4</v>
      </c>
      <c r="DB35" s="32">
        <f>$CN35*EXP('2a)answer'!$C35*('2a) male mx'!DB$2-$CO$2))</f>
        <v>8.2043360240244311E-4</v>
      </c>
      <c r="DC35" s="32">
        <f>$CN35*EXP('2a)answer'!$C35*('2a) male mx'!DC$2-$CO$2))</f>
        <v>8.0750156828340088E-4</v>
      </c>
      <c r="DD35" s="32">
        <f>$CN35*EXP('2a)answer'!$C35*('2a) male mx'!DD$2-$CO$2))</f>
        <v>7.9477337455554503E-4</v>
      </c>
      <c r="DE35" s="32">
        <f>$CN35*EXP('2a)answer'!$C35*('2a) male mx'!DE$2-$CO$2))</f>
        <v>7.8224580819726583E-4</v>
      </c>
      <c r="DF35" s="32">
        <f>$CN35*EXP('2a)answer'!$C35*('2a) male mx'!DF$2-$CO$2))</f>
        <v>7.6991570683200908E-4</v>
      </c>
      <c r="DG35" s="32">
        <f>$CN35*EXP('2a)answer'!$C35*('2a) male mx'!DG$2-$CO$2))</f>
        <v>7.5777995792998629E-4</v>
      </c>
      <c r="DH35" s="32">
        <f>$CN35*EXP('2a)answer'!$C35*('2a) male mx'!DH$2-$CO$2))</f>
        <v>7.4583549802246781E-4</v>
      </c>
      <c r="DI35" s="32">
        <f>$CN35*EXP('2a)answer'!$C35*('2a) male mx'!DI$2-$CO$2))</f>
        <v>7.3407931192846115E-4</v>
      </c>
      <c r="DJ35" s="32">
        <f>$CN35*EXP('2a)answer'!$C35*('2a) male mx'!DJ$2-$CO$2))</f>
        <v>7.2250843199357846E-4</v>
      </c>
      <c r="DK35" s="32">
        <f>$CN35*EXP('2a)answer'!$C35*('2a) male mx'!DK$2-$CO$2))</f>
        <v>7.1111993734090159E-4</v>
      </c>
      <c r="DL35" s="32">
        <f>$CN35*EXP('2a)answer'!$C35*('2a) male mx'!DL$2-$CO$2))</f>
        <v>6.9991095313365467E-4</v>
      </c>
      <c r="DM35" s="32">
        <f>$CN35*EXP('2a)answer'!$C35*('2a) male mx'!DM$2-$CO$2))</f>
        <v>6.8887864984949949E-4</v>
      </c>
      <c r="DN35" s="32">
        <f>$CN35*EXP('2a)answer'!$C35*('2a) male mx'!DN$2-$CO$2))</f>
        <v>6.7802024256626914E-4</v>
      </c>
      <c r="DO35" s="32">
        <f>$CN35*EXP('2a)answer'!$C35*('2a) male mx'!DO$2-$CO$2))</f>
        <v>6.673329902589615E-4</v>
      </c>
      <c r="DP35" s="32">
        <f>$CN35*EXP('2a)answer'!$C35*('2a) male mx'!DP$2-$CO$2))</f>
        <v>6.5681419510781145E-4</v>
      </c>
      <c r="DQ35" s="32">
        <f>$CN35*EXP('2a)answer'!$C35*('2a) male mx'!DQ$2-$CO$2))</f>
        <v>6.4646120181727218E-4</v>
      </c>
      <c r="DR35" s="32">
        <f>$CN35*EXP('2a)answer'!$C35*('2a) male mx'!DR$2-$CO$2))</f>
        <v>6.3627139694572921E-4</v>
      </c>
      <c r="DS35" s="32">
        <f>$CN35*EXP('2a)answer'!$C35*('2a) male mx'!DS$2-$CO$2))</f>
        <v>6.2624220824578037E-4</v>
      </c>
      <c r="DT35" s="32">
        <f>$CN35*EXP('2a)answer'!$C35*('2a) male mx'!DT$2-$CO$2))</f>
        <v>6.1637110401491517E-4</v>
      </c>
      <c r="DU35" s="32">
        <f>$CN35*EXP('2a)answer'!$C35*('2a) male mx'!DU$2-$CO$2))</f>
        <v>6.0665559245642745E-4</v>
      </c>
      <c r="DV35" s="32">
        <f>$CN35*EXP('2a)answer'!$C35*('2a) male mx'!DV$2-$CO$2))</f>
        <v>5.9709322105040361E-4</v>
      </c>
      <c r="DW35" s="32">
        <f>$CN35*EXP('2a)answer'!$C35*('2a) male mx'!DW$2-$CO$2))</f>
        <v>5.8768157593462361E-4</v>
      </c>
      <c r="DX35" s="32">
        <f>$CN35*EXP('2a)answer'!$C35*('2a) male mx'!DX$2-$CO$2))</f>
        <v>5.7841828129522261E-4</v>
      </c>
      <c r="DY35" s="32">
        <f>$CN35*EXP('2a)answer'!$C35*('2a) male mx'!DY$2-$CO$2))</f>
        <v>5.693009987669549E-4</v>
      </c>
      <c r="DZ35" s="32">
        <f>$CN35*EXP('2a)answer'!$C35*('2a) male mx'!DZ$2-$CO$2))</f>
        <v>5.6032742684291302E-4</v>
      </c>
      <c r="EA35" s="32">
        <f>$CN35*EXP('2a)answer'!$C35*('2a) male mx'!EA$2-$CO$2))</f>
        <v>5.514953002935506E-4</v>
      </c>
      <c r="EB35" s="32">
        <f>$CN35*EXP('2a)answer'!$C35*('2a) male mx'!EB$2-$CO$2))</f>
        <v>5.4280238959486223E-4</v>
      </c>
      <c r="EC35" s="32">
        <f>$CN35*EXP('2a)answer'!$C35*('2a) male mx'!EC$2-$CO$2))</f>
        <v>5.3424650036557736E-4</v>
      </c>
      <c r="ED35" s="32">
        <f>$CN35*EXP('2a)answer'!$C35*('2a) male mx'!ED$2-$CO$2))</f>
        <v>5.2582547281322515E-4</v>
      </c>
      <c r="EE35" s="32">
        <f>$CN35*EXP('2a)answer'!$C35*('2a) male mx'!EE$2-$CO$2))</f>
        <v>5.1753718118893049E-4</v>
      </c>
      <c r="EF35" s="32">
        <f>$CN35*EXP('2a)answer'!$C35*('2a) male mx'!EF$2-$CO$2))</f>
        <v>5.0937953325080366E-4</v>
      </c>
      <c r="EG35" s="32">
        <f>$CN35*EXP('2a)answer'!$C35*('2a) male mx'!EG$2-$CO$2))</f>
        <v>5.0135046973578934E-4</v>
      </c>
      <c r="EH35" s="32">
        <f>$CN35*EXP('2a)answer'!$C35*('2a) male mx'!EH$2-$CO$2))</f>
        <v>4.9344796383983904E-4</v>
      </c>
      <c r="EI35" s="32">
        <f>$CN35*EXP('2a)answer'!$C35*('2a) male mx'!EI$2-$CO$2))</f>
        <v>4.8567002070627811E-4</v>
      </c>
      <c r="EJ35" s="32">
        <f>$CN35*EXP('2a)answer'!$C35*('2a) male mx'!EJ$2-$CO$2))</f>
        <v>4.7801467692223763E-4</v>
      </c>
      <c r="EK35" s="32">
        <f>$CN35*EXP('2a)answer'!$C35*('2a) male mx'!EK$2-$CO$2))</f>
        <v>4.7048000002302272E-4</v>
      </c>
      <c r="EL35" s="32">
        <f>$CN35*EXP('2a)answer'!$C35*('2a) male mx'!EL$2-$CO$2))</f>
        <v>4.6306408800429456E-4</v>
      </c>
      <c r="EM35" s="32">
        <f>$CN35*EXP('2a)answer'!$C35*('2a) male mx'!EM$2-$CO$2))</f>
        <v>4.5576506884194035E-4</v>
      </c>
      <c r="EN35" s="32">
        <f>$CN35*EXP('2a)answer'!$C35*('2a) male mx'!EN$2-$CO$2))</f>
        <v>4.4858110001951218E-4</v>
      </c>
      <c r="EO35" s="32">
        <f>$CN35*EXP('2a)answer'!$C35*('2a) male mx'!EO$2-$CO$2))</f>
        <v>4.4151036806311405E-4</v>
      </c>
    </row>
    <row r="36" spans="1:145" x14ac:dyDescent="0.25">
      <c r="A36" s="31">
        <f>males!A35</f>
        <v>33</v>
      </c>
      <c r="B36" s="32">
        <f>2*(males!B35-males!B36)/(males!B35+males!B36)</f>
        <v>4.668438833250326E-3</v>
      </c>
      <c r="C36" s="32">
        <f>2*(males!C35-males!C36)/(males!C35+males!C36)</f>
        <v>4.1040391462195489E-3</v>
      </c>
      <c r="D36" s="32">
        <f>2*(males!D35-males!D36)/(males!D35+males!D36)</f>
        <v>4.1857037582903461E-3</v>
      </c>
      <c r="E36" s="32">
        <f>2*(males!E35-males!E36)/(males!E35+males!E36)</f>
        <v>4.0208053299047395E-3</v>
      </c>
      <c r="F36" s="32">
        <f>2*(males!F35-males!F36)/(males!F35+males!F36)</f>
        <v>3.9105334919207453E-3</v>
      </c>
      <c r="G36" s="32">
        <f>2*(males!G35-males!G36)/(males!G35+males!G36)</f>
        <v>3.8671201602758234E-3</v>
      </c>
      <c r="H36" s="32">
        <f>2*(males!H35-males!H36)/(males!H35+males!H36)</f>
        <v>3.6986205773569983E-3</v>
      </c>
      <c r="I36" s="32">
        <f>2*(males!I35-males!I36)/(males!I35+males!I36)</f>
        <v>3.6823427598984743E-3</v>
      </c>
      <c r="J36" s="32">
        <f>2*(males!J35-males!J36)/(males!J35+males!J36)</f>
        <v>3.9057051192634955E-3</v>
      </c>
      <c r="K36" s="32">
        <f>2*(males!K35-males!K36)/(males!K35+males!K36)</f>
        <v>3.0077251648244828E-3</v>
      </c>
      <c r="L36" s="32">
        <f>2*(males!L35-males!L36)/(males!L35+males!L36)</f>
        <v>3.2121609699821297E-3</v>
      </c>
      <c r="M36" s="32">
        <f>2*(males!M35-males!M36)/(males!M35+males!M36)</f>
        <v>3.0632355425418097E-3</v>
      </c>
      <c r="N36" s="32">
        <f>2*(males!N35-males!N36)/(males!N35+males!N36)</f>
        <v>3.3027399260815351E-3</v>
      </c>
      <c r="O36" s="32">
        <f>2*(males!O35-males!O36)/(males!O35+males!O36)</f>
        <v>3.1649697966591984E-3</v>
      </c>
      <c r="P36" s="32">
        <f>2*(males!P35-males!P36)/(males!P35+males!P36)</f>
        <v>3.0837797686039704E-3</v>
      </c>
      <c r="Q36" s="32">
        <f>2*(males!Q35-males!Q36)/(males!Q35+males!Q36)</f>
        <v>2.7198600569929184E-3</v>
      </c>
      <c r="R36" s="32">
        <f>2*(males!R35-males!R36)/(males!R35+males!R36)</f>
        <v>2.5924034722494991E-3</v>
      </c>
      <c r="S36" s="32">
        <f>2*(males!S35-males!S36)/(males!S35+males!S36)</f>
        <v>2.6253492051026019E-3</v>
      </c>
      <c r="T36" s="32">
        <f>2*(males!T35-males!T36)/(males!T35+males!T36)</f>
        <v>2.957950050979821E-3</v>
      </c>
      <c r="U36" s="32">
        <f>2*(males!U35-males!U36)/(males!U35+males!U36)</f>
        <v>2.3456872863749077E-3</v>
      </c>
      <c r="V36" s="32">
        <f>2*(males!V35-males!V36)/(males!V35+males!V36)</f>
        <v>2.4855243286019202E-3</v>
      </c>
      <c r="W36" s="32">
        <f>2*(males!W35-males!W36)/(males!W35+males!W36)</f>
        <v>2.1598152527260747E-3</v>
      </c>
      <c r="X36" s="32">
        <f>2*(males!X35-males!X36)/(males!X35+males!X36)</f>
        <v>1.7294844043468443E-3</v>
      </c>
      <c r="Y36" s="32">
        <f>2*(males!Y35-males!Y36)/(males!Y35+males!Y36)</f>
        <v>1.9099294628323385E-3</v>
      </c>
      <c r="Z36" s="32">
        <f>2*(males!Z35-males!Z36)/(males!Z35+males!Z36)</f>
        <v>1.9871268737310468E-3</v>
      </c>
      <c r="AA36" s="32">
        <f>2*(males!AA35-males!AA36)/(males!AA35+males!AA36)</f>
        <v>2.2146230255658686E-3</v>
      </c>
      <c r="AB36" s="32">
        <f>2*(males!AB35-males!AB36)/(males!AB35+males!AB36)</f>
        <v>2.1116808438060067E-3</v>
      </c>
      <c r="AC36" s="32">
        <f>2*(males!AC35-males!AC36)/(males!AC35+males!AC36)</f>
        <v>2.1524333854315955E-3</v>
      </c>
      <c r="AD36" s="32">
        <f>2*(males!AD35-males!AD36)/(males!AD35+males!AD36)</f>
        <v>2.0028858785777356E-3</v>
      </c>
      <c r="AE36" s="32">
        <f>2*(males!AE35-males!AE36)/(males!AE35+males!AE36)</f>
        <v>1.9515561234116651E-3</v>
      </c>
      <c r="AF36" s="32">
        <f>2*(males!AF35-males!AF36)/(males!AF35+males!AF36)</f>
        <v>1.882831605600883E-3</v>
      </c>
      <c r="AG36" s="32">
        <f>2*(males!AG35-males!AG36)/(males!AG35+males!AG36)</f>
        <v>1.7780843027484872E-3</v>
      </c>
      <c r="AH36" s="32">
        <f>2*(males!AH35-males!AH36)/(males!AH35+males!AH36)</f>
        <v>1.6966260764985073E-3</v>
      </c>
      <c r="AI36" s="32">
        <f>2*(males!AI35-males!AI36)/(males!AI35+males!AI36)</f>
        <v>1.8230563002680966E-3</v>
      </c>
      <c r="AJ36" s="32">
        <f>2*(males!AJ35-males!AJ36)/(males!AJ35+males!AJ36)</f>
        <v>1.6169880118007999E-3</v>
      </c>
      <c r="AK36" s="32">
        <f>2*(males!AK35-males!AK36)/(males!AK35+males!AK36)</f>
        <v>1.6225275135833307E-3</v>
      </c>
      <c r="AL36" s="32">
        <f>2*(males!AL35-males!AL36)/(males!AL35+males!AL36)</f>
        <v>1.979551765278662E-3</v>
      </c>
      <c r="AM36" s="32">
        <f>2*(males!AM35-males!AM36)/(males!AM35+males!AM36)</f>
        <v>1.7686480496926175E-3</v>
      </c>
      <c r="AN36" s="32">
        <f>2*(males!AN35-males!AN36)/(males!AN35+males!AN36)</f>
        <v>2.0151294640715213E-3</v>
      </c>
      <c r="AO36" s="32">
        <f>2*(males!AO35-males!AO36)/(males!AO35+males!AO36)</f>
        <v>2.081298050375908E-3</v>
      </c>
      <c r="AP36" s="32">
        <f>2*(males!AP35-males!AP36)/(males!AP35+males!AP36)</f>
        <v>1.7191612191187707E-3</v>
      </c>
      <c r="AQ36" s="32">
        <f>2*(males!AQ35-males!AQ36)/(males!AQ35+males!AQ36)</f>
        <v>1.6031851360318514E-3</v>
      </c>
      <c r="AR36" s="32">
        <f>2*(males!AR35-males!AR36)/(males!AR35+males!AR36)</f>
        <v>1.6532078590958225E-3</v>
      </c>
      <c r="AS36" s="32">
        <f>2*(males!AS35-males!AS36)/(males!AS35+males!AS36)</f>
        <v>1.9923696481559984E-3</v>
      </c>
      <c r="AT36" s="32">
        <f>2*(males!AT35-males!AT36)/(males!AT35+males!AT36)</f>
        <v>1.7808683853459972E-3</v>
      </c>
      <c r="AU36" s="32">
        <f>2*(males!AU35-males!AU36)/(males!AU35+males!AU36)</f>
        <v>1.7482239633826544E-3</v>
      </c>
      <c r="AV36" s="32">
        <f>2*(males!AV35-males!AV36)/(males!AV35+males!AV36)</f>
        <v>1.6292848074481591E-3</v>
      </c>
      <c r="AW36" s="32">
        <f>2*(males!AW35-males!AW36)/(males!AW35+males!AW36)</f>
        <v>1.9387955100462451E-3</v>
      </c>
      <c r="AX36" s="32">
        <f>2*(males!AX35-males!AX36)/(males!AX35+males!AX36)</f>
        <v>1.6734983529810513E-3</v>
      </c>
      <c r="AY36" s="32">
        <f>2*(males!AY35-males!AY36)/(males!AY35+males!AY36)</f>
        <v>1.4433689930378672E-3</v>
      </c>
      <c r="AZ36" s="32">
        <f>2*(males!AZ35-males!AZ36)/(males!AZ35+males!AZ36)</f>
        <v>1.2184333066690683E-3</v>
      </c>
      <c r="BA36" s="32">
        <f>2*(males!BA35-males!BA36)/(males!BA35+males!BA36)</f>
        <v>1.4035235828896756E-3</v>
      </c>
      <c r="BB36" s="32">
        <f>2*(males!BB35-males!BB36)/(males!BB35+males!BB36)</f>
        <v>1.3505386327906559E-3</v>
      </c>
      <c r="BC36" s="32">
        <f>2*(males!BC35-males!BC36)/(males!BC35+males!BC36)</f>
        <v>1.3516224749474661E-3</v>
      </c>
      <c r="BD36" s="32">
        <f>2*(males!BD35-males!BD36)/(males!BD35+males!BD36)</f>
        <v>1.5043368031264959E-3</v>
      </c>
      <c r="BE36" s="32">
        <f>2*(males!BE35-males!BE36)/(males!BE35+males!BE36)</f>
        <v>1.386001386001386E-3</v>
      </c>
      <c r="BF36" s="32">
        <f>2*(males!BF35-males!BF36)/(males!BF35+males!BF36)</f>
        <v>1.5216148005897569E-3</v>
      </c>
      <c r="BG36" s="32">
        <f>2*(males!BG35-males!BG36)/(males!BG35+males!BG36)</f>
        <v>1.4786771607301099E-3</v>
      </c>
      <c r="BH36" s="32">
        <f>2*(males!BH35-males!BH36)/(males!BH35+males!BH36)</f>
        <v>1.2448545141667581E-3</v>
      </c>
      <c r="BI36" s="32">
        <f>2*(males!BI35-males!BI36)/(males!BI35+males!BI36)</f>
        <v>1.3351691909709183E-3</v>
      </c>
      <c r="BJ36" s="32">
        <f>2*(males!BJ35-males!BJ36)/(males!BJ35+males!BJ36)</f>
        <v>1.2417628858986869E-3</v>
      </c>
      <c r="BK36" s="32">
        <f>2*(males!BK35-males!BK36)/(males!BK35+males!BK36)</f>
        <v>1.3049310735406955E-3</v>
      </c>
      <c r="BL36" s="32">
        <f>2*(males!BL35-males!BL36)/(males!BL35+males!BL36)</f>
        <v>1.1966265536634982E-3</v>
      </c>
      <c r="BM36" s="32">
        <f>2*(males!BM35-males!BM36)/(males!BM35+males!BM36)</f>
        <v>1.518397570563887E-3</v>
      </c>
      <c r="BN36" s="32">
        <f>2*(males!BN35-males!BN36)/(males!BN35+males!BN36)</f>
        <v>1.3861602839023018E-3</v>
      </c>
      <c r="BO36" s="32">
        <f>2*(males!BO35-males!BO36)/(males!BO35+males!BO36)</f>
        <v>1.3405034681630427E-3</v>
      </c>
      <c r="BP36" s="32">
        <f>2*(males!BP35-males!BP36)/(males!BP35+males!BP36)</f>
        <v>1.2781279063121852E-3</v>
      </c>
      <c r="BQ36" s="32">
        <f>2*(males!BQ35-males!BQ36)/(males!BQ35+males!BQ36)</f>
        <v>1.486138896827665E-3</v>
      </c>
      <c r="BR36" s="32">
        <f>2*(males!BR35-males!BR36)/(males!BR35+males!BR36)</f>
        <v>1.4542885931835415E-3</v>
      </c>
      <c r="BS36" s="32">
        <f>2*(males!BS35-males!BS36)/(males!BS35+males!BS36)</f>
        <v>1.1091588533163332E-3</v>
      </c>
      <c r="BT36" s="32">
        <f>2*(males!BT35-males!BT36)/(males!BT35+males!BT36)</f>
        <v>1.4044218635438934E-3</v>
      </c>
      <c r="BU36" s="32">
        <f>2*(males!BU35-males!BU36)/(males!BU35+males!BU36)</f>
        <v>1.2603566189384079E-3</v>
      </c>
      <c r="BV36" s="32">
        <f>2*(males!BV35-males!BV36)/(males!BV35+males!BV36)</f>
        <v>1.0931666769795599E-3</v>
      </c>
      <c r="BW36" s="32">
        <f>2*(males!BW35-males!BW36)/(males!BW35+males!BW36)</f>
        <v>1.4330709473217554E-3</v>
      </c>
      <c r="BX36" s="32">
        <f>2*(males!BX35-males!BX36)/(males!BX35+males!BX36)</f>
        <v>1.4337804871759165E-3</v>
      </c>
      <c r="BY36" s="32">
        <f>2*(males!BY35-males!BY36)/(males!BY35+males!BY36)</f>
        <v>1.4237959638479633E-3</v>
      </c>
      <c r="BZ36" s="32">
        <f>2*(males!BZ35-males!BZ36)/(males!BZ35+males!BZ36)</f>
        <v>1.2166579026055039E-3</v>
      </c>
      <c r="CA36" s="32">
        <f>2*(males!CA35-males!CA36)/(males!CA35+males!CA36)</f>
        <v>1.5168008915074627E-3</v>
      </c>
      <c r="CB36" s="32">
        <f>2*(males!CB35-males!CB36)/(males!CB35+males!CB36)</f>
        <v>1.3725277730478888E-3</v>
      </c>
      <c r="CC36" s="32">
        <f>2*(males!CC35-males!CC36)/(males!CC35+males!CC36)</f>
        <v>1.3277273733126797E-3</v>
      </c>
      <c r="CD36" s="32">
        <f>2*(males!CD35-males!CD36)/(males!CD35+males!CD36)</f>
        <v>1.2425357999209295E-3</v>
      </c>
      <c r="CE36" s="32">
        <f>2*(males!CE35-males!CE36)/(males!CE35+males!CE36)</f>
        <v>1.097328978202124E-3</v>
      </c>
      <c r="CF36" s="32">
        <f>2*(males!CF35-males!CF36)/(males!CF35+males!CF36)</f>
        <v>1.157437045155409E-3</v>
      </c>
      <c r="CG36" s="32">
        <f>2*(males!CG35-males!CG36)/(males!CG35+males!CG36)</f>
        <v>1.2998244725220176E-3</v>
      </c>
      <c r="CH36" s="32">
        <f>2*(males!CH35-males!CH36)/(males!CH35+males!CH36)</f>
        <v>1.1150724029810285E-3</v>
      </c>
      <c r="CI36" s="32">
        <f>2*(males!CI35-males!CI36)/(males!CI35+males!CI36)</f>
        <v>1.1239514044283686E-3</v>
      </c>
      <c r="CJ36" s="32">
        <f>2*(males!CJ35-males!CJ36)/(males!CJ35+males!CJ36)</f>
        <v>9.9058940069341253E-4</v>
      </c>
      <c r="CK36" s="32">
        <f>2*(males!CK35-males!CK36)/(males!CK35+males!CK36)</f>
        <v>9.5929134902897264E-4</v>
      </c>
      <c r="CL36" s="32">
        <f>2*(males!CL35-males!CL36)/(males!CL35+males!CL36)</f>
        <v>1.0608347953812885E-3</v>
      </c>
      <c r="CM36" s="32">
        <f>2*(males!CM35-males!CM36)/(males!CM35+males!CM36)</f>
        <v>9.9866504978039566E-4</v>
      </c>
      <c r="CN36" s="32">
        <f>2*(males!CN35-males!CN36)/(males!CN35+males!CN36)</f>
        <v>9.3676814988290398E-4</v>
      </c>
      <c r="CO36" s="12"/>
      <c r="CP36" s="31">
        <v>33</v>
      </c>
      <c r="CQ36" s="32">
        <f>$CN36*EXP('2a)answer'!$C36*('2a) male mx'!CQ$2-$CO$2))</f>
        <v>8.5680090926233969E-4</v>
      </c>
      <c r="CR36" s="32">
        <f>$CN36*EXP('2a)answer'!$C36*('2a) male mx'!CR$2-$CO$2))</f>
        <v>8.4164602994534355E-4</v>
      </c>
      <c r="CS36" s="32">
        <f>$CN36*EXP('2a)answer'!$C36*('2a) male mx'!CS$2-$CO$2))</f>
        <v>8.267592063279037E-4</v>
      </c>
      <c r="CT36" s="32">
        <f>$CN36*EXP('2a)answer'!$C36*('2a) male mx'!CT$2-$CO$2))</f>
        <v>8.1213569710812238E-4</v>
      </c>
      <c r="CU36" s="32">
        <f>$CN36*EXP('2a)answer'!$C36*('2a) male mx'!CU$2-$CO$2))</f>
        <v>7.9777084484705912E-4</v>
      </c>
      <c r="CV36" s="32">
        <f>$CN36*EXP('2a)answer'!$C36*('2a) male mx'!CV$2-$CO$2))</f>
        <v>7.8366007448538416E-4</v>
      </c>
      <c r="CW36" s="32">
        <f>$CN36*EXP('2a)answer'!$C36*('2a) male mx'!CW$2-$CO$2))</f>
        <v>7.6979889188626778E-4</v>
      </c>
      <c r="CX36" s="32">
        <f>$CN36*EXP('2a)answer'!$C36*('2a) male mx'!CX$2-$CO$2))</f>
        <v>7.5618288240404425E-4</v>
      </c>
      <c r="CY36" s="32">
        <f>$CN36*EXP('2a)answer'!$C36*('2a) male mx'!CY$2-$CO$2))</f>
        <v>7.4280770947819164E-4</v>
      </c>
      <c r="CZ36" s="32">
        <f>$CN36*EXP('2a)answer'!$C36*('2a) male mx'!CZ$2-$CO$2))</f>
        <v>7.2966911325218146E-4</v>
      </c>
      <c r="DA36" s="32">
        <f>$CN36*EXP('2a)answer'!$C36*('2a) male mx'!DA$2-$CO$2))</f>
        <v>7.1676290921675768E-4</v>
      </c>
      <c r="DB36" s="32">
        <f>$CN36*EXP('2a)answer'!$C36*('2a) male mx'!DB$2-$CO$2))</f>
        <v>7.040849868772132E-4</v>
      </c>
      <c r="DC36" s="32">
        <f>$CN36*EXP('2a)answer'!$C36*('2a) male mx'!DC$2-$CO$2))</f>
        <v>6.9163130844423918E-4</v>
      </c>
      <c r="DD36" s="32">
        <f>$CN36*EXP('2a)answer'!$C36*('2a) male mx'!DD$2-$CO$2))</f>
        <v>6.7939790754792991E-4</v>
      </c>
      <c r="DE36" s="32">
        <f>$CN36*EXP('2a)answer'!$C36*('2a) male mx'!DE$2-$CO$2))</f>
        <v>6.6738088797453448E-4</v>
      </c>
      <c r="DF36" s="32">
        <f>$CN36*EXP('2a)answer'!$C36*('2a) male mx'!DF$2-$CO$2))</f>
        <v>6.5557642242555238E-4</v>
      </c>
      <c r="DG36" s="32">
        <f>$CN36*EXP('2a)answer'!$C36*('2a) male mx'!DG$2-$CO$2))</f>
        <v>6.4398075129877802E-4</v>
      </c>
      <c r="DH36" s="32">
        <f>$CN36*EXP('2a)answer'!$C36*('2a) male mx'!DH$2-$CO$2))</f>
        <v>6.3259018149090535E-4</v>
      </c>
      <c r="DI36" s="32">
        <f>$CN36*EXP('2a)answer'!$C36*('2a) male mx'!DI$2-$CO$2))</f>
        <v>6.2140108522131215E-4</v>
      </c>
      <c r="DJ36" s="32">
        <f>$CN36*EXP('2a)answer'!$C36*('2a) male mx'!DJ$2-$CO$2))</f>
        <v>6.1040989887664869E-4</v>
      </c>
      <c r="DK36" s="32">
        <f>$CN36*EXP('2a)answer'!$C36*('2a) male mx'!DK$2-$CO$2))</f>
        <v>5.996131218758636E-4</v>
      </c>
      <c r="DL36" s="32">
        <f>$CN36*EXP('2a)answer'!$C36*('2a) male mx'!DL$2-$CO$2))</f>
        <v>5.8900731555530368E-4</v>
      </c>
      <c r="DM36" s="32">
        <f>$CN36*EXP('2a)answer'!$C36*('2a) male mx'!DM$2-$CO$2))</f>
        <v>5.7858910207353518E-4</v>
      </c>
      <c r="DN36" s="32">
        <f>$CN36*EXP('2a)answer'!$C36*('2a) male mx'!DN$2-$CO$2))</f>
        <v>5.6835516333553497E-4</v>
      </c>
      <c r="DO36" s="32">
        <f>$CN36*EXP('2a)answer'!$C36*('2a) male mx'!DO$2-$CO$2))</f>
        <v>5.5830223993591206E-4</v>
      </c>
      <c r="DP36" s="32">
        <f>$CN36*EXP('2a)answer'!$C36*('2a) male mx'!DP$2-$CO$2))</f>
        <v>5.4842713012081884E-4</v>
      </c>
      <c r="DQ36" s="32">
        <f>$CN36*EXP('2a)answer'!$C36*('2a) male mx'!DQ$2-$CO$2))</f>
        <v>5.3872668876822584E-4</v>
      </c>
      <c r="DR36" s="32">
        <f>$CN36*EXP('2a)answer'!$C36*('2a) male mx'!DR$2-$CO$2))</f>
        <v>5.291978263862329E-4</v>
      </c>
      <c r="DS36" s="32">
        <f>$CN36*EXP('2a)answer'!$C36*('2a) male mx'!DS$2-$CO$2))</f>
        <v>5.1983750812909565E-4</v>
      </c>
      <c r="DT36" s="32">
        <f>$CN36*EXP('2a)answer'!$C36*('2a) male mx'!DT$2-$CO$2))</f>
        <v>5.1064275283065985E-4</v>
      </c>
      <c r="DU36" s="32">
        <f>$CN36*EXP('2a)answer'!$C36*('2a) male mx'!DU$2-$CO$2))</f>
        <v>5.0161063205488954E-4</v>
      </c>
      <c r="DV36" s="32">
        <f>$CN36*EXP('2a)answer'!$C36*('2a) male mx'!DV$2-$CO$2))</f>
        <v>4.9273826916318951E-4</v>
      </c>
      <c r="DW36" s="32">
        <f>$CN36*EXP('2a)answer'!$C36*('2a) male mx'!DW$2-$CO$2))</f>
        <v>4.8402283839822608E-4</v>
      </c>
      <c r="DX36" s="32">
        <f>$CN36*EXP('2a)answer'!$C36*('2a) male mx'!DX$2-$CO$2))</f>
        <v>4.7546156398395128E-4</v>
      </c>
      <c r="DY36" s="32">
        <f>$CN36*EXP('2a)answer'!$C36*('2a) male mx'!DY$2-$CO$2))</f>
        <v>4.6705171924154708E-4</v>
      </c>
      <c r="DZ36" s="32">
        <f>$CN36*EXP('2a)answer'!$C36*('2a) male mx'!DZ$2-$CO$2))</f>
        <v>4.5879062572100565E-4</v>
      </c>
      <c r="EA36" s="32">
        <f>$CN36*EXP('2a)answer'!$C36*('2a) male mx'!EA$2-$CO$2))</f>
        <v>4.5067565234806987E-4</v>
      </c>
      <c r="EB36" s="32">
        <f>$CN36*EXP('2a)answer'!$C36*('2a) male mx'!EB$2-$CO$2))</f>
        <v>4.4270421458626394E-4</v>
      </c>
      <c r="EC36" s="32">
        <f>$CN36*EXP('2a)answer'!$C36*('2a) male mx'!EC$2-$CO$2))</f>
        <v>4.3487377361374377E-4</v>
      </c>
      <c r="ED36" s="32">
        <f>$CN36*EXP('2a)answer'!$C36*('2a) male mx'!ED$2-$CO$2))</f>
        <v>4.2718183551470858E-4</v>
      </c>
      <c r="EE36" s="32">
        <f>$CN36*EXP('2a)answer'!$C36*('2a) male mx'!EE$2-$CO$2))</f>
        <v>4.1962595048511403E-4</v>
      </c>
      <c r="EF36" s="32">
        <f>$CN36*EXP('2a)answer'!$C36*('2a) male mx'!EF$2-$CO$2))</f>
        <v>4.1220371205243452E-4</v>
      </c>
      <c r="EG36" s="32">
        <f>$CN36*EXP('2a)answer'!$C36*('2a) male mx'!EG$2-$CO$2))</f>
        <v>4.0491275630922608E-4</v>
      </c>
      <c r="EH36" s="32">
        <f>$CN36*EXP('2a)answer'!$C36*('2a) male mx'!EH$2-$CO$2))</f>
        <v>3.9775076116024604E-4</v>
      </c>
      <c r="EI36" s="32">
        <f>$CN36*EXP('2a)answer'!$C36*('2a) male mx'!EI$2-$CO$2))</f>
        <v>3.9071544558288919E-4</v>
      </c>
      <c r="EJ36" s="32">
        <f>$CN36*EXP('2a)answer'!$C36*('2a) male mx'!EJ$2-$CO$2))</f>
        <v>3.8380456890070531E-4</v>
      </c>
      <c r="EK36" s="32">
        <f>$CN36*EXP('2a)answer'!$C36*('2a) male mx'!EK$2-$CO$2))</f>
        <v>3.7701593006976661E-4</v>
      </c>
      <c r="EL36" s="32">
        <f>$CN36*EXP('2a)answer'!$C36*('2a) male mx'!EL$2-$CO$2))</f>
        <v>3.7034736697765745E-4</v>
      </c>
      <c r="EM36" s="32">
        <f>$CN36*EXP('2a)answer'!$C36*('2a) male mx'!EM$2-$CO$2))</f>
        <v>3.6379675575486385E-4</v>
      </c>
      <c r="EN36" s="32">
        <f>$CN36*EXP('2a)answer'!$C36*('2a) male mx'!EN$2-$CO$2))</f>
        <v>3.5736201009834215E-4</v>
      </c>
      <c r="EO36" s="32">
        <f>$CN36*EXP('2a)answer'!$C36*('2a) male mx'!EO$2-$CO$2))</f>
        <v>3.5104108060705322E-4</v>
      </c>
    </row>
    <row r="37" spans="1:145" x14ac:dyDescent="0.25">
      <c r="A37" s="31">
        <f>males!A36</f>
        <v>34</v>
      </c>
      <c r="B37" s="32">
        <f>2*(males!B36-males!B37)/(males!B36+males!B37)</f>
        <v>4.4607334892580713E-3</v>
      </c>
      <c r="C37" s="32">
        <f>2*(males!C36-males!C37)/(males!C36+males!C37)</f>
        <v>4.2974391489661486E-3</v>
      </c>
      <c r="D37" s="32">
        <f>2*(males!D36-males!D37)/(males!D36+males!D37)</f>
        <v>3.8711281319735061E-3</v>
      </c>
      <c r="E37" s="32">
        <f>2*(males!E36-males!E37)/(males!E36+males!E37)</f>
        <v>4.2252033379106373E-3</v>
      </c>
      <c r="F37" s="32">
        <f>2*(males!F36-males!F37)/(males!F36+males!F37)</f>
        <v>4.4629591866460804E-3</v>
      </c>
      <c r="G37" s="32">
        <f>2*(males!G36-males!G37)/(males!G36+males!G37)</f>
        <v>4.1633531365486273E-3</v>
      </c>
      <c r="H37" s="32">
        <f>2*(males!H36-males!H37)/(males!H36+males!H37)</f>
        <v>3.8878024576048569E-3</v>
      </c>
      <c r="I37" s="32">
        <f>2*(males!I36-males!I37)/(males!I36+males!I37)</f>
        <v>4.2918454935622317E-3</v>
      </c>
      <c r="J37" s="32">
        <f>2*(males!J36-males!J37)/(males!J36+males!J37)</f>
        <v>4.2952518791726972E-3</v>
      </c>
      <c r="K37" s="32">
        <f>2*(males!K36-males!K37)/(males!K36+males!K37)</f>
        <v>3.614354149335934E-3</v>
      </c>
      <c r="L37" s="32">
        <f>2*(males!L36-males!L37)/(males!L36+males!L37)</f>
        <v>3.3248038309002504E-3</v>
      </c>
      <c r="M37" s="32">
        <f>2*(males!M36-males!M37)/(males!M36+males!M37)</f>
        <v>3.2536858159633959E-3</v>
      </c>
      <c r="N37" s="32">
        <f>2*(males!N36-males!N37)/(males!N36+males!N37)</f>
        <v>2.9976221869118858E-3</v>
      </c>
      <c r="O37" s="32">
        <f>2*(males!O36-males!O37)/(males!O36+males!O37)</f>
        <v>3.7222750271771608E-3</v>
      </c>
      <c r="P37" s="32">
        <f>2*(males!P36-males!P37)/(males!P36+males!P37)</f>
        <v>3.8059098891542863E-3</v>
      </c>
      <c r="Q37" s="32">
        <f>2*(males!Q36-males!Q37)/(males!Q36+males!Q37)</f>
        <v>3.044622393254294E-3</v>
      </c>
      <c r="R37" s="32">
        <f>2*(males!R36-males!R37)/(males!R36+males!R37)</f>
        <v>2.9484582489309025E-3</v>
      </c>
      <c r="S37" s="32">
        <f>2*(males!S36-males!S37)/(males!S36+males!S37)</f>
        <v>2.8688270997283051E-3</v>
      </c>
      <c r="T37" s="32">
        <f>2*(males!T36-males!T37)/(males!T36+males!T37)</f>
        <v>2.8429362024889738E-3</v>
      </c>
      <c r="U37" s="32">
        <f>2*(males!U36-males!U37)/(males!U36+males!U37)</f>
        <v>2.8221065009239039E-3</v>
      </c>
      <c r="V37" s="32">
        <f>2*(males!V36-males!V37)/(males!V36+males!V37)</f>
        <v>2.6259770590174375E-3</v>
      </c>
      <c r="W37" s="32">
        <f>2*(males!W36-males!W37)/(males!W36+males!W37)</f>
        <v>2.6757709495656037E-3</v>
      </c>
      <c r="X37" s="32">
        <f>2*(males!X36-males!X37)/(males!X36+males!X37)</f>
        <v>2.0638695899300821E-3</v>
      </c>
      <c r="Y37" s="32">
        <f>2*(males!Y36-males!Y37)/(males!Y36+males!Y37)</f>
        <v>1.8482881589962708E-3</v>
      </c>
      <c r="Z37" s="32">
        <f>2*(males!Z36-males!Z37)/(males!Z36+males!Z37)</f>
        <v>1.8936012508588833E-3</v>
      </c>
      <c r="AA37" s="32">
        <f>2*(males!AA36-males!AA37)/(males!AA36+males!AA37)</f>
        <v>2.2522154945897868E-3</v>
      </c>
      <c r="AB37" s="32">
        <f>2*(males!AB36-males!AB37)/(males!AB36+males!AB37)</f>
        <v>2.1813327834783033E-3</v>
      </c>
      <c r="AC37" s="32">
        <f>2*(males!AC36-males!AC37)/(males!AC36+males!AC37)</f>
        <v>2.048569524005658E-3</v>
      </c>
      <c r="AD37" s="32">
        <f>2*(males!AD36-males!AD37)/(males!AD36+males!AD37)</f>
        <v>2.3309771758484865E-3</v>
      </c>
      <c r="AE37" s="32">
        <f>2*(males!AE36-males!AE37)/(males!AE36+males!AE37)</f>
        <v>2.1175911320469327E-3</v>
      </c>
      <c r="AF37" s="32">
        <f>2*(males!AF36-males!AF37)/(males!AF36+males!AF37)</f>
        <v>2.0925832560812312E-3</v>
      </c>
      <c r="AG37" s="32">
        <f>2*(males!AG36-males!AG37)/(males!AG36+males!AG37)</f>
        <v>2.1162650082059255E-3</v>
      </c>
      <c r="AH37" s="32">
        <f>2*(males!AH36-males!AH37)/(males!AH36+males!AH37)</f>
        <v>2.2487021545579255E-3</v>
      </c>
      <c r="AI37" s="32">
        <f>2*(males!AI36-males!AI37)/(males!AI36+males!AI37)</f>
        <v>1.8801536354113508E-3</v>
      </c>
      <c r="AJ37" s="32">
        <f>2*(males!AJ36-males!AJ37)/(males!AJ36+males!AJ37)</f>
        <v>1.9739100583590799E-3</v>
      </c>
      <c r="AK37" s="32">
        <f>2*(males!AK36-males!AK37)/(males!AK36+males!AK37)</f>
        <v>2.0853942197149962E-3</v>
      </c>
      <c r="AL37" s="32">
        <f>2*(males!AL36-males!AL37)/(males!AL36+males!AL37)</f>
        <v>2.0156750903301203E-3</v>
      </c>
      <c r="AM37" s="32">
        <f>2*(males!AM36-males!AM37)/(males!AM36+males!AM37)</f>
        <v>1.9213526322531063E-3</v>
      </c>
      <c r="AN37" s="32">
        <f>2*(males!AN36-males!AN37)/(males!AN36+males!AN37)</f>
        <v>2.0833667206205226E-3</v>
      </c>
      <c r="AO37" s="32">
        <f>2*(males!AO36-males!AO37)/(males!AO36+males!AO37)</f>
        <v>2.0004256224728668E-3</v>
      </c>
      <c r="AP37" s="32">
        <f>2*(males!AP36-males!AP37)/(males!AP36+males!AP37)</f>
        <v>2.0200731479118822E-3</v>
      </c>
      <c r="AQ37" s="32">
        <f>2*(males!AQ36-males!AQ37)/(males!AQ36+males!AQ37)</f>
        <v>1.8825080963801603E-3</v>
      </c>
      <c r="AR37" s="32">
        <f>2*(males!AR36-males!AR37)/(males!AR36+males!AR37)</f>
        <v>1.7409396828092821E-3</v>
      </c>
      <c r="AS37" s="32">
        <f>2*(males!AS36-males!AS37)/(males!AS36+males!AS37)</f>
        <v>1.8900580821219618E-3</v>
      </c>
      <c r="AT37" s="32">
        <f>2*(males!AT36-males!AT37)/(males!AT36+males!AT37)</f>
        <v>2.0285375943243432E-3</v>
      </c>
      <c r="AU37" s="32">
        <f>2*(males!AU36-males!AU37)/(males!AU36+males!AU37)</f>
        <v>1.6663040421139774E-3</v>
      </c>
      <c r="AV37" s="32">
        <f>2*(males!AV36-males!AV37)/(males!AV36+males!AV37)</f>
        <v>2.0668712339221265E-3</v>
      </c>
      <c r="AW37" s="32">
        <f>2*(males!AW36-males!AW37)/(males!AW36+males!AW37)</f>
        <v>1.9106860424384601E-3</v>
      </c>
      <c r="AX37" s="32">
        <f>2*(males!AX36-males!AX37)/(males!AX36+males!AX37)</f>
        <v>2.0586393879261861E-3</v>
      </c>
      <c r="AY37" s="32">
        <f>2*(males!AY36-males!AY37)/(males!AY36+males!AY37)</f>
        <v>1.7007525830179855E-3</v>
      </c>
      <c r="AZ37" s="32">
        <f>2*(males!AZ36-males!AZ37)/(males!AZ36+males!AZ37)</f>
        <v>1.602113516639169E-3</v>
      </c>
      <c r="BA37" s="32">
        <f>2*(males!BA36-males!BA37)/(males!BA36+males!BA37)</f>
        <v>1.6381747562554496E-3</v>
      </c>
      <c r="BB37" s="32">
        <f>2*(males!BB36-males!BB37)/(males!BB36+males!BB37)</f>
        <v>1.5426880811496195E-3</v>
      </c>
      <c r="BC37" s="32">
        <f>2*(males!BC36-males!BC37)/(males!BC36+males!BC37)</f>
        <v>1.755610550584851E-3</v>
      </c>
      <c r="BD37" s="32">
        <f>2*(males!BD36-males!BD37)/(males!BD36+males!BD37)</f>
        <v>1.5382346123859493E-3</v>
      </c>
      <c r="BE37" s="32">
        <f>2*(males!BE36-males!BE37)/(males!BE36+males!BE37)</f>
        <v>1.6194331983805667E-3</v>
      </c>
      <c r="BF37" s="32">
        <f>2*(males!BF36-males!BF37)/(males!BF36+males!BF37)</f>
        <v>1.5239336405723685E-3</v>
      </c>
      <c r="BG37" s="32">
        <f>2*(males!BG36-males!BG37)/(males!BG36+males!BG37)</f>
        <v>1.2916979527112531E-3</v>
      </c>
      <c r="BH37" s="32">
        <f>2*(males!BH36-males!BH37)/(males!BH36+males!BH37)</f>
        <v>1.424590953847443E-3</v>
      </c>
      <c r="BI37" s="32">
        <f>2*(males!BI36-males!BI37)/(males!BI36+males!BI37)</f>
        <v>1.3996678400200549E-3</v>
      </c>
      <c r="BJ37" s="32">
        <f>2*(males!BJ36-males!BJ37)/(males!BJ36+males!BJ37)</f>
        <v>1.3792238731114037E-3</v>
      </c>
      <c r="BK37" s="32">
        <f>2*(males!BK36-males!BK37)/(males!BK36+males!BK37)</f>
        <v>1.3903189893530836E-3</v>
      </c>
      <c r="BL37" s="32">
        <f>2*(males!BL36-males!BL37)/(males!BL36+males!BL37)</f>
        <v>1.2084843938825686E-3</v>
      </c>
      <c r="BM37" s="32">
        <f>2*(males!BM36-males!BM37)/(males!BM36+males!BM37)</f>
        <v>1.2393057804762474E-3</v>
      </c>
      <c r="BN37" s="32">
        <f>2*(males!BN36-males!BN37)/(males!BN36+males!BN37)</f>
        <v>1.2523220137337981E-3</v>
      </c>
      <c r="BO37" s="32">
        <f>2*(males!BO36-males!BO37)/(males!BO36+males!BO37)</f>
        <v>1.4151925078043704E-3</v>
      </c>
      <c r="BP37" s="32">
        <f>2*(males!BP36-males!BP37)/(males!BP36+males!BP37)</f>
        <v>1.3422329970814236E-3</v>
      </c>
      <c r="BQ37" s="32">
        <f>2*(males!BQ36-males!BQ37)/(males!BQ36+males!BQ37)</f>
        <v>1.3529546447973691E-3</v>
      </c>
      <c r="BR37" s="32">
        <f>2*(males!BR36-males!BR37)/(males!BR36+males!BR37)</f>
        <v>1.6125760121515405E-3</v>
      </c>
      <c r="BS37" s="32">
        <f>2*(males!BS36-males!BS37)/(males!BS36+males!BS37)</f>
        <v>1.2973062732542149E-3</v>
      </c>
      <c r="BT37" s="32">
        <f>2*(males!BT36-males!BT37)/(males!BT36+males!BT37)</f>
        <v>1.4684895240852966E-3</v>
      </c>
      <c r="BU37" s="32">
        <f>2*(males!BU36-males!BU37)/(males!BU36+males!BU37)</f>
        <v>1.2826480475821051E-3</v>
      </c>
      <c r="BV37" s="32">
        <f>2*(males!BV36-males!BV37)/(males!BV36+males!BV37)</f>
        <v>1.4146389314829443E-3</v>
      </c>
      <c r="BW37" s="32">
        <f>2*(males!BW36-males!BW37)/(males!BW36+males!BW37)</f>
        <v>1.4661242695190699E-3</v>
      </c>
      <c r="BX37" s="32">
        <f>2*(males!BX36-males!BX37)/(males!BX36+males!BX37)</f>
        <v>1.5392164458562538E-3</v>
      </c>
      <c r="BY37" s="32">
        <f>2*(males!BY36-males!BY37)/(males!BY36+males!BY37)</f>
        <v>1.4775245780530772E-3</v>
      </c>
      <c r="BZ37" s="32">
        <f>2*(males!BZ36-males!BZ37)/(males!BZ36+males!BZ37)</f>
        <v>1.455746844591281E-3</v>
      </c>
      <c r="CA37" s="32">
        <f>2*(males!CA36-males!CA37)/(males!CA36+males!CA37)</f>
        <v>1.5191050714341075E-3</v>
      </c>
      <c r="CB37" s="32">
        <f>2*(males!CB36-males!CB37)/(males!CB36+males!CB37)</f>
        <v>1.3640732052620157E-3</v>
      </c>
      <c r="CC37" s="32">
        <f>2*(males!CC36-males!CC37)/(males!CC36+males!CC37)</f>
        <v>1.2160560622455814E-3</v>
      </c>
      <c r="CD37" s="32">
        <f>2*(males!CD36-males!CD37)/(males!CD36+males!CD37)</f>
        <v>1.2235057036957069E-3</v>
      </c>
      <c r="CE37" s="32">
        <f>2*(males!CE36-males!CE37)/(males!CE36+males!CE37)</f>
        <v>1.2218098186279793E-3</v>
      </c>
      <c r="CF37" s="32">
        <f>2*(males!CF36-males!CF37)/(males!CF36+males!CF37)</f>
        <v>1.0972164541450684E-3</v>
      </c>
      <c r="CG37" s="32">
        <f>2*(males!CG36-males!CG37)/(males!CG36+males!CG37)</f>
        <v>1.0759354233805891E-3</v>
      </c>
      <c r="CH37" s="32">
        <f>2*(males!CH36-males!CH37)/(males!CH36+males!CH37)</f>
        <v>1.1060700715873129E-3</v>
      </c>
      <c r="CI37" s="32">
        <f>2*(males!CI36-males!CI37)/(males!CI36+males!CI37)</f>
        <v>1.0740424400198442E-3</v>
      </c>
      <c r="CJ37" s="32">
        <f>2*(males!CJ36-males!CJ37)/(males!CJ36+males!CJ37)</f>
        <v>1.0427102287828914E-3</v>
      </c>
      <c r="CK37" s="32">
        <f>2*(males!CK36-males!CK37)/(males!CK36+males!CK37)</f>
        <v>1.0828591568000491E-3</v>
      </c>
      <c r="CL37" s="32">
        <f>2*(males!CL36-males!CL37)/(males!CL36+males!CL37)</f>
        <v>1.1028285510058205E-3</v>
      </c>
      <c r="CM37" s="32">
        <f>2*(males!CM36-males!CM37)/(males!CM36+males!CM37)</f>
        <v>9.5884123017289744E-4</v>
      </c>
      <c r="CN37" s="32">
        <f>2*(males!CN36-males!CN37)/(males!CN36+males!CN37)</f>
        <v>9.1725353906990496E-4</v>
      </c>
      <c r="CO37" s="12"/>
      <c r="CP37" s="31">
        <v>34</v>
      </c>
      <c r="CQ37" s="32">
        <f>$CN37*EXP('2a)answer'!$C37*('2a) male mx'!CQ$2-$CO$2))</f>
        <v>8.4009296355282636E-4</v>
      </c>
      <c r="CR37" s="32">
        <f>$CN37*EXP('2a)answer'!$C37*('2a) male mx'!CR$2-$CO$2))</f>
        <v>8.25457917294511E-4</v>
      </c>
      <c r="CS37" s="32">
        <f>$CN37*EXP('2a)answer'!$C37*('2a) male mx'!CS$2-$CO$2))</f>
        <v>8.110778244619179E-4</v>
      </c>
      <c r="CT37" s="32">
        <f>$CN37*EXP('2a)answer'!$C37*('2a) male mx'!CT$2-$CO$2))</f>
        <v>7.9694824357613822E-4</v>
      </c>
      <c r="CU37" s="32">
        <f>$CN37*EXP('2a)answer'!$C37*('2a) male mx'!CU$2-$CO$2))</f>
        <v>7.8306481053213965E-4</v>
      </c>
      <c r="CV37" s="32">
        <f>$CN37*EXP('2a)answer'!$C37*('2a) male mx'!CV$2-$CO$2))</f>
        <v>7.6942323725085566E-4</v>
      </c>
      <c r="CW37" s="32">
        <f>$CN37*EXP('2a)answer'!$C37*('2a) male mx'!CW$2-$CO$2))</f>
        <v>7.5601931035475689E-4</v>
      </c>
      <c r="CX37" s="32">
        <f>$CN37*EXP('2a)answer'!$C37*('2a) male mx'!CX$2-$CO$2))</f>
        <v>7.4284888986649402E-4</v>
      </c>
      <c r="CY37" s="32">
        <f>$CN37*EXP('2a)answer'!$C37*('2a) male mx'!CY$2-$CO$2))</f>
        <v>7.2990790793021247E-4</v>
      </c>
      <c r="CZ37" s="32">
        <f>$CN37*EXP('2a)answer'!$C37*('2a) male mx'!CZ$2-$CO$2))</f>
        <v>7.1719236755514156E-4</v>
      </c>
      <c r="DA37" s="32">
        <f>$CN37*EXP('2a)answer'!$C37*('2a) male mx'!DA$2-$CO$2))</f>
        <v>7.0469834138107252E-4</v>
      </c>
      <c r="DB37" s="32">
        <f>$CN37*EXP('2a)answer'!$C37*('2a) male mx'!DB$2-$CO$2))</f>
        <v>6.9242197046534147E-4</v>
      </c>
      <c r="DC37" s="32">
        <f>$CN37*EXP('2a)answer'!$C37*('2a) male mx'!DC$2-$CO$2))</f>
        <v>6.8035946309094543E-4</v>
      </c>
      <c r="DD37" s="32">
        <f>$CN37*EXP('2a)answer'!$C37*('2a) male mx'!DD$2-$CO$2))</f>
        <v>6.6850709359542063E-4</v>
      </c>
      <c r="DE37" s="32">
        <f>$CN37*EXP('2a)answer'!$C37*('2a) male mx'!DE$2-$CO$2))</f>
        <v>6.5686120122012304E-4</v>
      </c>
      <c r="DF37" s="32">
        <f>$CN37*EXP('2a)answer'!$C37*('2a) male mx'!DF$2-$CO$2))</f>
        <v>6.454181889795561E-4</v>
      </c>
      <c r="DG37" s="32">
        <f>$CN37*EXP('2a)answer'!$C37*('2a) male mx'!DG$2-$CO$2))</f>
        <v>6.3417452255039438E-4</v>
      </c>
      <c r="DH37" s="32">
        <f>$CN37*EXP('2a)answer'!$C37*('2a) male mx'!DH$2-$CO$2))</f>
        <v>6.2312672917986156E-4</v>
      </c>
      <c r="DI37" s="32">
        <f>$CN37*EXP('2a)answer'!$C37*('2a) male mx'!DI$2-$CO$2))</f>
        <v>6.122713966131263E-4</v>
      </c>
      <c r="DJ37" s="32">
        <f>$CN37*EXP('2a)answer'!$C37*('2a) male mx'!DJ$2-$CO$2))</f>
        <v>6.0160517203938237E-4</v>
      </c>
      <c r="DK37" s="32">
        <f>$CN37*EXP('2a)answer'!$C37*('2a) male mx'!DK$2-$CO$2))</f>
        <v>5.9112476105628944E-4</v>
      </c>
      <c r="DL37" s="32">
        <f>$CN37*EXP('2a)answer'!$C37*('2a) male mx'!DL$2-$CO$2))</f>
        <v>5.8082692665245388E-4</v>
      </c>
      <c r="DM37" s="32">
        <f>$CN37*EXP('2a)answer'!$C37*('2a) male mx'!DM$2-$CO$2))</f>
        <v>5.7070848820763617E-4</v>
      </c>
      <c r="DN37" s="32">
        <f>$CN37*EXP('2a)answer'!$C37*('2a) male mx'!DN$2-$CO$2))</f>
        <v>5.6076632051037408E-4</v>
      </c>
      <c r="DO37" s="32">
        <f>$CN37*EXP('2a)answer'!$C37*('2a) male mx'!DO$2-$CO$2))</f>
        <v>5.5099735279272159E-4</v>
      </c>
      <c r="DP37" s="32">
        <f>$CN37*EXP('2a)answer'!$C37*('2a) male mx'!DP$2-$CO$2))</f>
        <v>5.4139856778180075E-4</v>
      </c>
      <c r="DQ37" s="32">
        <f>$CN37*EXP('2a)answer'!$C37*('2a) male mx'!DQ$2-$CO$2))</f>
        <v>5.319670007678793E-4</v>
      </c>
      <c r="DR37" s="32">
        <f>$CN37*EXP('2a)answer'!$C37*('2a) male mx'!DR$2-$CO$2))</f>
        <v>5.2269973868868005E-4</v>
      </c>
      <c r="DS37" s="32">
        <f>$CN37*EXP('2a)answer'!$C37*('2a) male mx'!DS$2-$CO$2))</f>
        <v>5.1359391922964446E-4</v>
      </c>
      <c r="DT37" s="32">
        <f>$CN37*EXP('2a)answer'!$C37*('2a) male mx'!DT$2-$CO$2))</f>
        <v>5.0464672993986927E-4</v>
      </c>
      <c r="DU37" s="32">
        <f>$CN37*EXP('2a)answer'!$C37*('2a) male mx'!DU$2-$CO$2))</f>
        <v>4.9585540736344432E-4</v>
      </c>
      <c r="DV37" s="32">
        <f>$CN37*EXP('2a)answer'!$C37*('2a) male mx'!DV$2-$CO$2))</f>
        <v>4.8721723618592387E-4</v>
      </c>
      <c r="DW37" s="32">
        <f>$CN37*EXP('2a)answer'!$C37*('2a) male mx'!DW$2-$CO$2))</f>
        <v>4.7872954839566509E-4</v>
      </c>
      <c r="DX37" s="32">
        <f>$CN37*EXP('2a)answer'!$C37*('2a) male mx'!DX$2-$CO$2))</f>
        <v>4.7038972245977938E-4</v>
      </c>
      <c r="DY37" s="32">
        <f>$CN37*EXP('2a)answer'!$C37*('2a) male mx'!DY$2-$CO$2))</f>
        <v>4.6219518251443655E-4</v>
      </c>
      <c r="DZ37" s="32">
        <f>$CN37*EXP('2a)answer'!$C37*('2a) male mx'!DZ$2-$CO$2))</f>
        <v>4.5414339756927677E-4</v>
      </c>
      <c r="EA37" s="32">
        <f>$CN37*EXP('2a)answer'!$C37*('2a) male mx'!EA$2-$CO$2))</f>
        <v>4.4623188072568049E-4</v>
      </c>
      <c r="EB37" s="32">
        <f>$CN37*EXP('2a)answer'!$C37*('2a) male mx'!EB$2-$CO$2))</f>
        <v>4.3845818840865784E-4</v>
      </c>
      <c r="EC37" s="32">
        <f>$CN37*EXP('2a)answer'!$C37*('2a) male mx'!EC$2-$CO$2))</f>
        <v>4.3081991961211837E-4</v>
      </c>
      <c r="ED37" s="32">
        <f>$CN37*EXP('2a)answer'!$C37*('2a) male mx'!ED$2-$CO$2))</f>
        <v>4.2331471515728945E-4</v>
      </c>
      <c r="EE37" s="32">
        <f>$CN37*EXP('2a)answer'!$C37*('2a) male mx'!EE$2-$CO$2))</f>
        <v>4.1594025696405291E-4</v>
      </c>
      <c r="EF37" s="32">
        <f>$CN37*EXP('2a)answer'!$C37*('2a) male mx'!EF$2-$CO$2))</f>
        <v>4.0869426733497564E-4</v>
      </c>
      <c r="EG37" s="32">
        <f>$CN37*EXP('2a)answer'!$C37*('2a) male mx'!EG$2-$CO$2))</f>
        <v>4.0157450825181366E-4</v>
      </c>
      <c r="EH37" s="32">
        <f>$CN37*EXP('2a)answer'!$C37*('2a) male mx'!EH$2-$CO$2))</f>
        <v>3.9457878068427046E-4</v>
      </c>
      <c r="EI37" s="32">
        <f>$CN37*EXP('2a)answer'!$C37*('2a) male mx'!EI$2-$CO$2))</f>
        <v>3.8770492391079824E-4</v>
      </c>
      <c r="EJ37" s="32">
        <f>$CN37*EXP('2a)answer'!$C37*('2a) male mx'!EJ$2-$CO$2))</f>
        <v>3.8095081485123051E-4</v>
      </c>
      <c r="EK37" s="32">
        <f>$CN37*EXP('2a)answer'!$C37*('2a) male mx'!EK$2-$CO$2))</f>
        <v>3.743143674110418E-4</v>
      </c>
      <c r="EL37" s="32">
        <f>$CN37*EXP('2a)answer'!$C37*('2a) male mx'!EL$2-$CO$2))</f>
        <v>3.6779353183702954E-4</v>
      </c>
      <c r="EM37" s="32">
        <f>$CN37*EXP('2a)answer'!$C37*('2a) male mx'!EM$2-$CO$2))</f>
        <v>3.6138629408422138E-4</v>
      </c>
      <c r="EN37" s="32">
        <f>$CN37*EXP('2a)answer'!$C37*('2a) male mx'!EN$2-$CO$2))</f>
        <v>3.5509067519381131E-4</v>
      </c>
      <c r="EO37" s="32">
        <f>$CN37*EXP('2a)answer'!$C37*('2a) male mx'!EO$2-$CO$2))</f>
        <v>3.4890473068193215E-4</v>
      </c>
    </row>
    <row r="38" spans="1:145" x14ac:dyDescent="0.25">
      <c r="A38" s="31">
        <f>males!A37</f>
        <v>35</v>
      </c>
      <c r="B38" s="32">
        <f>2*(males!B37-males!B38)/(males!B37+males!B38)</f>
        <v>5.8531619798956611E-3</v>
      </c>
      <c r="C38" s="32">
        <f>2*(males!C37-males!C38)/(males!C37+males!C38)</f>
        <v>4.5641905638013694E-3</v>
      </c>
      <c r="D38" s="32">
        <f>2*(males!D37-males!D38)/(males!D37+males!D38)</f>
        <v>4.6842862408008465E-3</v>
      </c>
      <c r="E38" s="32">
        <f>2*(males!E37-males!E38)/(males!E37+males!E38)</f>
        <v>4.8693355656033912E-3</v>
      </c>
      <c r="F38" s="32">
        <f>2*(males!F37-males!F38)/(males!F37+males!F38)</f>
        <v>4.6120169965702517E-3</v>
      </c>
      <c r="G38" s="32">
        <f>2*(males!G37-males!G38)/(males!G37+males!G38)</f>
        <v>4.5220966084275433E-3</v>
      </c>
      <c r="H38" s="32">
        <f>2*(males!H37-males!H38)/(males!H37+males!H38)</f>
        <v>4.0439086428290952E-3</v>
      </c>
      <c r="I38" s="32">
        <f>2*(males!I37-males!I38)/(males!I37+males!I38)</f>
        <v>4.5451350654827447E-3</v>
      </c>
      <c r="J38" s="32">
        <f>2*(males!J37-males!J38)/(males!J37+males!J38)</f>
        <v>4.5252582093576708E-3</v>
      </c>
      <c r="K38" s="32">
        <f>2*(males!K37-males!K38)/(males!K37+males!K38)</f>
        <v>3.9505433436799941E-3</v>
      </c>
      <c r="L38" s="32">
        <f>2*(males!L37-males!L38)/(males!L37+males!L38)</f>
        <v>3.5640069458282332E-3</v>
      </c>
      <c r="M38" s="32">
        <f>2*(males!M37-males!M38)/(males!M37+males!M38)</f>
        <v>3.6163085312005804E-3</v>
      </c>
      <c r="N38" s="32">
        <f>2*(males!N37-males!N38)/(males!N37+males!N38)</f>
        <v>3.5274963820549929E-3</v>
      </c>
      <c r="O38" s="32">
        <f>2*(males!O37-males!O38)/(males!O37+males!O38)</f>
        <v>3.2669659481626171E-3</v>
      </c>
      <c r="P38" s="32">
        <f>2*(males!P37-males!P38)/(males!P37+males!P38)</f>
        <v>4.4112560739820944E-3</v>
      </c>
      <c r="Q38" s="32">
        <f>2*(males!Q37-males!Q38)/(males!Q37+males!Q38)</f>
        <v>3.838771593090211E-3</v>
      </c>
      <c r="R38" s="32">
        <f>2*(males!R37-males!R38)/(males!R37+males!R38)</f>
        <v>3.2285011175580791E-3</v>
      </c>
      <c r="S38" s="32">
        <f>2*(males!S37-males!S38)/(males!S37+males!S38)</f>
        <v>3.3743560227740819E-3</v>
      </c>
      <c r="T38" s="32">
        <f>2*(males!T37-males!T38)/(males!T37+males!T38)</f>
        <v>3.1557829722967338E-3</v>
      </c>
      <c r="U38" s="32">
        <f>2*(males!U37-males!U38)/(males!U37+males!U38)</f>
        <v>3.1900434699585517E-3</v>
      </c>
      <c r="V38" s="32">
        <f>2*(males!V37-males!V38)/(males!V37+males!V38)</f>
        <v>3.0256168896658376E-3</v>
      </c>
      <c r="W38" s="32">
        <f>2*(males!W37-males!W38)/(males!W37+males!W38)</f>
        <v>2.1257296761879323E-3</v>
      </c>
      <c r="X38" s="32">
        <f>2*(males!X37-males!X38)/(males!X37+males!X38)</f>
        <v>2.3006559081507373E-3</v>
      </c>
      <c r="Y38" s="32">
        <f>2*(males!Y37-males!Y38)/(males!Y37+males!Y38)</f>
        <v>2.0370703224998231E-3</v>
      </c>
      <c r="Z38" s="32">
        <f>2*(males!Z37-males!Z38)/(males!Z37+males!Z38)</f>
        <v>2.2010788539210107E-3</v>
      </c>
      <c r="AA38" s="32">
        <f>2*(males!AA37-males!AA38)/(males!AA37+males!AA38)</f>
        <v>2.1699661419855736E-3</v>
      </c>
      <c r="AB38" s="32">
        <f>2*(males!AB37-males!AB38)/(males!AB37+males!AB38)</f>
        <v>2.0336807991169258E-3</v>
      </c>
      <c r="AC38" s="32">
        <f>2*(males!AC37-males!AC38)/(males!AC37+males!AC38)</f>
        <v>2.3789996252260863E-3</v>
      </c>
      <c r="AD38" s="32">
        <f>2*(males!AD37-males!AD38)/(males!AD37+males!AD38)</f>
        <v>2.4555539329428246E-3</v>
      </c>
      <c r="AE38" s="32">
        <f>2*(males!AE37-males!AE38)/(males!AE37+males!AE38)</f>
        <v>2.1871176604337421E-3</v>
      </c>
      <c r="AF38" s="32">
        <f>2*(males!AF37-males!AF38)/(males!AF37+males!AF38)</f>
        <v>2.1187246364214197E-3</v>
      </c>
      <c r="AG38" s="32">
        <f>2*(males!AG37-males!AG38)/(males!AG37+males!AG38)</f>
        <v>2.532440125106871E-3</v>
      </c>
      <c r="AH38" s="32">
        <f>2*(males!AH37-males!AH38)/(males!AH37+males!AH38)</f>
        <v>2.1566132545450625E-3</v>
      </c>
      <c r="AI38" s="32">
        <f>2*(males!AI37-males!AI38)/(males!AI37+males!AI38)</f>
        <v>2.2716384326771422E-3</v>
      </c>
      <c r="AJ38" s="32">
        <f>2*(males!AJ37-males!AJ38)/(males!AJ37+males!AJ38)</f>
        <v>1.9455357478757652E-3</v>
      </c>
      <c r="AK38" s="32">
        <f>2*(males!AK37-males!AK38)/(males!AK37+males!AK38)</f>
        <v>2.014659865403575E-3</v>
      </c>
      <c r="AL38" s="32">
        <f>2*(males!AL37-males!AL38)/(males!AL37+males!AL38)</f>
        <v>1.7186744723132284E-3</v>
      </c>
      <c r="AM38" s="32">
        <f>2*(males!AM37-males!AM38)/(males!AM37+males!AM38)</f>
        <v>2.1391747063982717E-3</v>
      </c>
      <c r="AN38" s="32">
        <f>2*(males!AN37-males!AN38)/(males!AN37+males!AN38)</f>
        <v>2.0234137881196706E-3</v>
      </c>
      <c r="AO38" s="32">
        <f>2*(males!AO37-males!AO38)/(males!AO37+males!AO38)</f>
        <v>2.0257807252294997E-3</v>
      </c>
      <c r="AP38" s="32">
        <f>2*(males!AP37-males!AP38)/(males!AP37+males!AP38)</f>
        <v>1.8748734993022488E-3</v>
      </c>
      <c r="AQ38" s="32">
        <f>2*(males!AQ37-males!AQ38)/(males!AQ37+males!AQ38)</f>
        <v>2.0887283267794154E-3</v>
      </c>
      <c r="AR38" s="32">
        <f>2*(males!AR37-males!AR38)/(males!AR37+males!AR38)</f>
        <v>1.8397698692487253E-3</v>
      </c>
      <c r="AS38" s="32">
        <f>2*(males!AS37-males!AS38)/(males!AS37+males!AS38)</f>
        <v>1.9042857066868088E-3</v>
      </c>
      <c r="AT38" s="32">
        <f>2*(males!AT37-males!AT38)/(males!AT37+males!AT38)</f>
        <v>2.1711597611724261E-3</v>
      </c>
      <c r="AU38" s="32">
        <f>2*(males!AU37-males!AU38)/(males!AU37+males!AU38)</f>
        <v>2.3502762372183792E-3</v>
      </c>
      <c r="AV38" s="32">
        <f>2*(males!AV37-males!AV38)/(males!AV37+males!AV38)</f>
        <v>1.890419396977453E-3</v>
      </c>
      <c r="AW38" s="32">
        <f>2*(males!AW37-males!AW38)/(males!AW37+males!AW38)</f>
        <v>1.8078951846180024E-3</v>
      </c>
      <c r="AX38" s="32">
        <f>2*(males!AX37-males!AX38)/(males!AX37+males!AX38)</f>
        <v>1.9883780895620785E-3</v>
      </c>
      <c r="AY38" s="32">
        <f>2*(males!AY37-males!AY38)/(males!AY37+males!AY38)</f>
        <v>1.9914272782939751E-3</v>
      </c>
      <c r="AZ38" s="32">
        <f>2*(males!AZ37-males!AZ38)/(males!AZ37+males!AZ38)</f>
        <v>2.0727591613297546E-3</v>
      </c>
      <c r="BA38" s="32">
        <f>2*(males!BA37-males!BA38)/(males!BA37+males!BA38)</f>
        <v>1.884575070671565E-3</v>
      </c>
      <c r="BB38" s="32">
        <f>2*(males!BB37-males!BB38)/(males!BB37+males!BB38)</f>
        <v>1.587435973415739E-3</v>
      </c>
      <c r="BC38" s="32">
        <f>2*(males!BC37-males!BC38)/(males!BC37+males!BC38)</f>
        <v>1.6420622182671475E-3</v>
      </c>
      <c r="BD38" s="32">
        <f>2*(males!BD37-males!BD38)/(males!BD37+males!BD38)</f>
        <v>1.8468974760826777E-3</v>
      </c>
      <c r="BE38" s="32">
        <f>2*(males!BE37-males!BE38)/(males!BE37+males!BE38)</f>
        <v>1.6536847150027123E-3</v>
      </c>
      <c r="BF38" s="32">
        <f>2*(males!BF37-males!BF38)/(males!BF37+males!BF38)</f>
        <v>1.4419914217298634E-3</v>
      </c>
      <c r="BG38" s="32">
        <f>2*(males!BG37-males!BG38)/(males!BG37+males!BG38)</f>
        <v>1.6406545791089985E-3</v>
      </c>
      <c r="BH38" s="32">
        <f>2*(males!BH37-males!BH38)/(males!BH37+males!BH38)</f>
        <v>1.5525995552012086E-3</v>
      </c>
      <c r="BI38" s="32">
        <f>2*(males!BI37-males!BI38)/(males!BI37+males!BI38)</f>
        <v>1.49583936986459E-3</v>
      </c>
      <c r="BJ38" s="32">
        <f>2*(males!BJ37-males!BJ38)/(males!BJ37+males!BJ38)</f>
        <v>1.4020696221736263E-3</v>
      </c>
      <c r="BK38" s="32">
        <f>2*(males!BK37-males!BK38)/(males!BK37+males!BK38)</f>
        <v>1.3503540754000031E-3</v>
      </c>
      <c r="BL38" s="32">
        <f>2*(males!BL37-males!BL38)/(males!BL37+males!BL38)</f>
        <v>1.2203835342098539E-3</v>
      </c>
      <c r="BM38" s="32">
        <f>2*(males!BM37-males!BM38)/(males!BM37+males!BM38)</f>
        <v>1.2825793400451509E-3</v>
      </c>
      <c r="BN38" s="32">
        <f>2*(males!BN37-males!BN38)/(males!BN37+males!BN38)</f>
        <v>1.2957157784743991E-3</v>
      </c>
      <c r="BO38" s="32">
        <f>2*(males!BO37-males!BO38)/(males!BO37+males!BO38)</f>
        <v>1.5423414410471248E-3</v>
      </c>
      <c r="BP38" s="32">
        <f>2*(males!BP37-males!BP38)/(males!BP37+males!BP38)</f>
        <v>1.4587284056098526E-3</v>
      </c>
      <c r="BQ38" s="32">
        <f>2*(males!BQ37-males!BQ38)/(males!BQ37+males!BQ38)</f>
        <v>1.5320878605487376E-3</v>
      </c>
      <c r="BR38" s="32">
        <f>2*(males!BR37-males!BR38)/(males!BR37+males!BR38)</f>
        <v>1.5004688965301657E-3</v>
      </c>
      <c r="BS38" s="32">
        <f>2*(males!BS37-males!BS38)/(males!BS37+males!BS38)</f>
        <v>1.5277886039441889E-3</v>
      </c>
      <c r="BT38" s="32">
        <f>2*(males!BT37-males!BT38)/(males!BT37+males!BT38)</f>
        <v>1.4188290000362474E-3</v>
      </c>
      <c r="BU38" s="32">
        <f>2*(males!BU37-males!BU38)/(males!BU37+males!BU38)</f>
        <v>1.284295346500813E-3</v>
      </c>
      <c r="BV38" s="32">
        <f>2*(males!BV37-males!BV38)/(males!BV37+males!BV38)</f>
        <v>1.4373387517902106E-3</v>
      </c>
      <c r="BW38" s="32">
        <f>2*(males!BW37-males!BW38)/(males!BW37+males!BW38)</f>
        <v>1.4475820210312989E-3</v>
      </c>
      <c r="BX38" s="32">
        <f>2*(males!BX37-males!BX38)/(males!BX37+males!BX38)</f>
        <v>1.6347815290380656E-3</v>
      </c>
      <c r="BY38" s="32">
        <f>2*(males!BY37-males!BY38)/(males!BY37+males!BY38)</f>
        <v>1.5004216702280125E-3</v>
      </c>
      <c r="BZ38" s="32">
        <f>2*(males!BZ37-males!BZ38)/(males!BZ37+males!BZ38)</f>
        <v>1.1785381991109274E-3</v>
      </c>
      <c r="CA38" s="32">
        <f>2*(males!CA37-males!CA38)/(males!CA37+males!CA38)</f>
        <v>1.5835640541309805E-3</v>
      </c>
      <c r="CB38" s="32">
        <f>2*(males!CB37-males!CB38)/(males!CB37+males!CB38)</f>
        <v>1.4694925076579187E-3</v>
      </c>
      <c r="CC38" s="32">
        <f>2*(males!CC37-males!CC38)/(males!CC37+males!CC38)</f>
        <v>1.4137192683744808E-3</v>
      </c>
      <c r="CD38" s="32">
        <f>2*(males!CD37-males!CD38)/(males!CD37+males!CD38)</f>
        <v>1.2250045036930283E-3</v>
      </c>
      <c r="CE38" s="32">
        <f>2*(males!CE37-males!CE38)/(males!CE37+males!CE38)</f>
        <v>1.2027323612103394E-3</v>
      </c>
      <c r="CF38" s="32">
        <f>2*(males!CF37-males!CF38)/(males!CF37+males!CF38)</f>
        <v>1.1908672798948753E-3</v>
      </c>
      <c r="CG38" s="32">
        <f>2*(males!CG37-males!CG38)/(males!CG37+males!CG38)</f>
        <v>1.0565673869447252E-3</v>
      </c>
      <c r="CH38" s="32">
        <f>2*(males!CH37-males!CH38)/(males!CH37+males!CH38)</f>
        <v>1.1893654325291446E-3</v>
      </c>
      <c r="CI38" s="32">
        <f>2*(males!CI37-males!CI38)/(males!CI37+males!CI38)</f>
        <v>1.1469181694366789E-3</v>
      </c>
      <c r="CJ38" s="32">
        <f>2*(males!CJ37-males!CJ38)/(males!CJ37+males!CJ38)</f>
        <v>1.1666700779826842E-3</v>
      </c>
      <c r="CK38" s="32">
        <f>2*(males!CK37-males!CK38)/(males!CK37+males!CK38)</f>
        <v>1.1147302915173116E-3</v>
      </c>
      <c r="CL38" s="32">
        <f>2*(males!CL37-males!CL38)/(males!CL37+males!CL38)</f>
        <v>1.1654177613756019E-3</v>
      </c>
      <c r="CM38" s="32">
        <f>2*(males!CM37-males!CM38)/(males!CM37+males!CM38)</f>
        <v>1.0414858531504947E-3</v>
      </c>
      <c r="CN38" s="32">
        <f>2*(males!CN37-males!CN38)/(males!CN37+males!CN38)</f>
        <v>1.1120236279515811E-3</v>
      </c>
      <c r="CO38" s="12"/>
      <c r="CP38" s="31">
        <v>35</v>
      </c>
      <c r="CQ38" s="32">
        <f>$CN38*EXP('2a)answer'!$C38*('2a) male mx'!CQ$2-$CO$2))</f>
        <v>1.0140120054820041E-3</v>
      </c>
      <c r="CR38" s="32">
        <f>$CN38*EXP('2a)answer'!$C38*('2a) male mx'!CR$2-$CO$2))</f>
        <v>9.9547168889572903E-4</v>
      </c>
      <c r="CS38" s="32">
        <f>$CN38*EXP('2a)answer'!$C38*('2a) male mx'!CS$2-$CO$2))</f>
        <v>9.7727036567172264E-4</v>
      </c>
      <c r="CT38" s="32">
        <f>$CN38*EXP('2a)answer'!$C38*('2a) male mx'!CT$2-$CO$2))</f>
        <v>9.5940183761487202E-4</v>
      </c>
      <c r="CU38" s="32">
        <f>$CN38*EXP('2a)answer'!$C38*('2a) male mx'!CU$2-$CO$2))</f>
        <v>9.4186001985860324E-4</v>
      </c>
      <c r="CV38" s="32">
        <f>$CN38*EXP('2a)answer'!$C38*('2a) male mx'!CV$2-$CO$2))</f>
        <v>9.2463893879276985E-4</v>
      </c>
      <c r="CW38" s="32">
        <f>$CN38*EXP('2a)answer'!$C38*('2a) male mx'!CW$2-$CO$2))</f>
        <v>9.077327300294263E-4</v>
      </c>
      <c r="CX38" s="32">
        <f>$CN38*EXP('2a)answer'!$C38*('2a) male mx'!CX$2-$CO$2))</f>
        <v>8.9113563640579659E-4</v>
      </c>
      <c r="CY38" s="32">
        <f>$CN38*EXP('2a)answer'!$C38*('2a) male mx'!CY$2-$CO$2))</f>
        <v>8.7484200602375617E-4</v>
      </c>
      <c r="CZ38" s="32">
        <f>$CN38*EXP('2a)answer'!$C38*('2a) male mx'!CZ$2-$CO$2))</f>
        <v>8.5884629032516107E-4</v>
      </c>
      <c r="DA38" s="32">
        <f>$CN38*EXP('2a)answer'!$C38*('2a) male mx'!DA$2-$CO$2))</f>
        <v>8.4314304220236658E-4</v>
      </c>
      <c r="DB38" s="32">
        <f>$CN38*EXP('2a)answer'!$C38*('2a) male mx'!DB$2-$CO$2))</f>
        <v>8.2772691414329457E-4</v>
      </c>
      <c r="DC38" s="32">
        <f>$CN38*EXP('2a)answer'!$C38*('2a) male mx'!DC$2-$CO$2))</f>
        <v>8.1259265641041637E-4</v>
      </c>
      <c r="DD38" s="32">
        <f>$CN38*EXP('2a)answer'!$C38*('2a) male mx'!DD$2-$CO$2))</f>
        <v>7.9773511525303134E-4</v>
      </c>
      <c r="DE38" s="32">
        <f>$CN38*EXP('2a)answer'!$C38*('2a) male mx'!DE$2-$CO$2))</f>
        <v>7.8314923115223171E-4</v>
      </c>
      <c r="DF38" s="32">
        <f>$CN38*EXP('2a)answer'!$C38*('2a) male mx'!DF$2-$CO$2))</f>
        <v>7.688300370979577E-4</v>
      </c>
      <c r="DG38" s="32">
        <f>$CN38*EXP('2a)answer'!$C38*('2a) male mx'!DG$2-$CO$2))</f>
        <v>7.547726568975546E-4</v>
      </c>
      <c r="DH38" s="32">
        <f>$CN38*EXP('2a)answer'!$C38*('2a) male mx'!DH$2-$CO$2))</f>
        <v>7.4097230351525634E-4</v>
      </c>
      <c r="DI38" s="32">
        <f>$CN38*EXP('2a)answer'!$C38*('2a) male mx'!DI$2-$CO$2))</f>
        <v>7.2742427744203024E-4</v>
      </c>
      <c r="DJ38" s="32">
        <f>$CN38*EXP('2a)answer'!$C38*('2a) male mx'!DJ$2-$CO$2))</f>
        <v>7.1412396509522844E-4</v>
      </c>
      <c r="DK38" s="32">
        <f>$CN38*EXP('2a)answer'!$C38*('2a) male mx'!DK$2-$CO$2))</f>
        <v>7.0106683724749841E-4</v>
      </c>
      <c r="DL38" s="32">
        <f>$CN38*EXP('2a)answer'!$C38*('2a) male mx'!DL$2-$CO$2))</f>
        <v>6.8824844748442183E-4</v>
      </c>
      <c r="DM38" s="32">
        <f>$CN38*EXP('2a)answer'!$C38*('2a) male mx'!DM$2-$CO$2))</f>
        <v>6.7566443069035239E-4</v>
      </c>
      <c r="DN38" s="32">
        <f>$CN38*EXP('2a)answer'!$C38*('2a) male mx'!DN$2-$CO$2))</f>
        <v>6.6331050156193951E-4</v>
      </c>
      <c r="DO38" s="32">
        <f>$CN38*EXP('2a)answer'!$C38*('2a) male mx'!DO$2-$CO$2))</f>
        <v>6.5118245314883067E-4</v>
      </c>
      <c r="DP38" s="32">
        <f>$CN38*EXP('2a)answer'!$C38*('2a) male mx'!DP$2-$CO$2))</f>
        <v>6.3927615542105605E-4</v>
      </c>
      <c r="DQ38" s="32">
        <f>$CN38*EXP('2a)answer'!$C38*('2a) male mx'!DQ$2-$CO$2))</f>
        <v>6.275875538626068E-4</v>
      </c>
      <c r="DR38" s="32">
        <f>$CN38*EXP('2a)answer'!$C38*('2a) male mx'!DR$2-$CO$2))</f>
        <v>6.1611266809072894E-4</v>
      </c>
      <c r="DS38" s="32">
        <f>$CN38*EXP('2a)answer'!$C38*('2a) male mx'!DS$2-$CO$2))</f>
        <v>6.0484759050046227E-4</v>
      </c>
      <c r="DT38" s="32">
        <f>$CN38*EXP('2a)answer'!$C38*('2a) male mx'!DT$2-$CO$2))</f>
        <v>5.9378848493396195E-4</v>
      </c>
      <c r="DU38" s="32">
        <f>$CN38*EXP('2a)answer'!$C38*('2a) male mx'!DU$2-$CO$2))</f>
        <v>5.8293158537415124E-4</v>
      </c>
      <c r="DV38" s="32">
        <f>$CN38*EXP('2a)answer'!$C38*('2a) male mx'!DV$2-$CO$2))</f>
        <v>5.722731946622595E-4</v>
      </c>
      <c r="DW38" s="32">
        <f>$CN38*EXP('2a)answer'!$C38*('2a) male mx'!DW$2-$CO$2))</f>
        <v>5.6180968323880855E-4</v>
      </c>
      <c r="DX38" s="32">
        <f>$CN38*EXP('2a)answer'!$C38*('2a) male mx'!DX$2-$CO$2))</f>
        <v>5.5153748790761899E-4</v>
      </c>
      <c r="DY38" s="32">
        <f>$CN38*EXP('2a)answer'!$C38*('2a) male mx'!DY$2-$CO$2))</f>
        <v>5.4145311062241564E-4</v>
      </c>
      <c r="DZ38" s="32">
        <f>$CN38*EXP('2a)answer'!$C38*('2a) male mx'!DZ$2-$CO$2))</f>
        <v>5.3155311729561954E-4</v>
      </c>
      <c r="EA38" s="32">
        <f>$CN38*EXP('2a)answer'!$C38*('2a) male mx'!EA$2-$CO$2))</f>
        <v>5.2183413662891857E-4</v>
      </c>
      <c r="EB38" s="32">
        <f>$CN38*EXP('2a)answer'!$C38*('2a) male mx'!EB$2-$CO$2))</f>
        <v>5.12292858965222E-4</v>
      </c>
      <c r="EC38" s="32">
        <f>$CN38*EXP('2a)answer'!$C38*('2a) male mx'!EC$2-$CO$2))</f>
        <v>5.0292603516160399E-4</v>
      </c>
      <c r="ED38" s="32">
        <f>$CN38*EXP('2a)answer'!$C38*('2a) male mx'!ED$2-$CO$2))</f>
        <v>4.9373047548285649E-4</v>
      </c>
      <c r="EE38" s="32">
        <f>$CN38*EXP('2a)answer'!$C38*('2a) male mx'!EE$2-$CO$2))</f>
        <v>4.8470304851527026E-4</v>
      </c>
      <c r="EF38" s="32">
        <f>$CN38*EXP('2a)answer'!$C38*('2a) male mx'!EF$2-$CO$2))</f>
        <v>4.7584068010027893E-4</v>
      </c>
      <c r="EG38" s="32">
        <f>$CN38*EXP('2a)answer'!$C38*('2a) male mx'!EG$2-$CO$2))</f>
        <v>4.6714035228759775E-4</v>
      </c>
      <c r="EH38" s="32">
        <f>$CN38*EXP('2a)answer'!$C38*('2a) male mx'!EH$2-$CO$2))</f>
        <v>4.5859910230750586E-4</v>
      </c>
      <c r="EI38" s="32">
        <f>$CN38*EXP('2a)answer'!$C38*('2a) male mx'!EI$2-$CO$2))</f>
        <v>4.5021402156191734E-4</v>
      </c>
      <c r="EJ38" s="32">
        <f>$CN38*EXP('2a)answer'!$C38*('2a) male mx'!EJ$2-$CO$2))</f>
        <v>4.4198225463390126E-4</v>
      </c>
      <c r="EK38" s="32">
        <f>$CN38*EXP('2a)answer'!$C38*('2a) male mx'!EK$2-$CO$2))</f>
        <v>4.339009983153106E-4</v>
      </c>
      <c r="EL38" s="32">
        <f>$CN38*EXP('2a)answer'!$C38*('2a) male mx'!EL$2-$CO$2))</f>
        <v>4.2596750065219101E-4</v>
      </c>
      <c r="EM38" s="32">
        <f>$CN38*EXP('2a)answer'!$C38*('2a) male mx'!EM$2-$CO$2))</f>
        <v>4.181790600076427E-4</v>
      </c>
      <c r="EN38" s="32">
        <f>$CN38*EXP('2a)answer'!$C38*('2a) male mx'!EN$2-$CO$2))</f>
        <v>4.1053302414181759E-4</v>
      </c>
      <c r="EO38" s="32">
        <f>$CN38*EXP('2a)answer'!$C38*('2a) male mx'!EO$2-$CO$2))</f>
        <v>4.0302678930873769E-4</v>
      </c>
    </row>
    <row r="39" spans="1:145" x14ac:dyDescent="0.25">
      <c r="A39" s="31">
        <f>males!A38</f>
        <v>36</v>
      </c>
      <c r="B39" s="32">
        <f>2*(males!B38-males!B39)/(males!B38+males!B39)</f>
        <v>5.1299235385505832E-3</v>
      </c>
      <c r="C39" s="32">
        <f>2*(males!C38-males!C39)/(males!C38+males!C39)</f>
        <v>4.0746224459579511E-3</v>
      </c>
      <c r="D39" s="32">
        <f>2*(males!D38-males!D39)/(males!D38+males!D39)</f>
        <v>5.1853710407780444E-3</v>
      </c>
      <c r="E39" s="32">
        <f>2*(males!E38-males!E39)/(males!E38+males!E39)</f>
        <v>4.3825880959431447E-3</v>
      </c>
      <c r="F39" s="32">
        <f>2*(males!F38-males!F39)/(males!F38+males!F39)</f>
        <v>4.5862389312887331E-3</v>
      </c>
      <c r="G39" s="32">
        <f>2*(males!G38-males!G39)/(males!G38+males!G39)</f>
        <v>4.5071619038629445E-3</v>
      </c>
      <c r="H39" s="32">
        <f>2*(males!H38-males!H39)/(males!H38+males!H39)</f>
        <v>4.8861756550713205E-3</v>
      </c>
      <c r="I39" s="32">
        <f>2*(males!I38-males!I39)/(males!I38+males!I39)</f>
        <v>4.4125693508816318E-3</v>
      </c>
      <c r="J39" s="32">
        <f>2*(males!J38-males!J39)/(males!J38+males!J39)</f>
        <v>4.2389845277064735E-3</v>
      </c>
      <c r="K39" s="32">
        <f>2*(males!K38-males!K39)/(males!K38+males!K39)</f>
        <v>4.1979634673096605E-3</v>
      </c>
      <c r="L39" s="32">
        <f>2*(males!L38-males!L39)/(males!L38+males!L39)</f>
        <v>3.7141371487997622E-3</v>
      </c>
      <c r="M39" s="32">
        <f>2*(males!M38-males!M39)/(males!M38+males!M39)</f>
        <v>3.6180355659722616E-3</v>
      </c>
      <c r="N39" s="32">
        <f>2*(males!N38-males!N39)/(males!N38+males!N39)</f>
        <v>4.1994393181018531E-3</v>
      </c>
      <c r="O39" s="32">
        <f>2*(males!O38-males!O39)/(males!O38+males!O39)</f>
        <v>3.277673997501633E-3</v>
      </c>
      <c r="P39" s="32">
        <f>2*(males!P38-males!P39)/(males!P38+males!P39)</f>
        <v>3.8944180008654264E-3</v>
      </c>
      <c r="Q39" s="32">
        <f>2*(males!Q38-males!Q39)/(males!Q38+males!Q39)</f>
        <v>3.9449530824221552E-3</v>
      </c>
      <c r="R39" s="32">
        <f>2*(males!R38-males!R39)/(males!R38+males!R39)</f>
        <v>4.067366465186629E-3</v>
      </c>
      <c r="S39" s="32">
        <f>2*(males!S38-males!S39)/(males!S38+males!S39)</f>
        <v>2.9548452102638417E-3</v>
      </c>
      <c r="T39" s="32">
        <f>2*(males!T38-males!T39)/(males!T38+males!T39)</f>
        <v>3.3356513283242027E-3</v>
      </c>
      <c r="U39" s="32">
        <f>2*(males!U38-males!U39)/(males!U38+males!U39)</f>
        <v>3.0873935187271826E-3</v>
      </c>
      <c r="V39" s="32">
        <f>2*(males!V38-males!V39)/(males!V38+males!V39)</f>
        <v>3.3725675356649017E-3</v>
      </c>
      <c r="W39" s="32">
        <f>2*(males!W38-males!W39)/(males!W38+males!W39)</f>
        <v>3.2026781977960665E-3</v>
      </c>
      <c r="X39" s="32">
        <f>2*(males!X38-males!X39)/(males!X38+males!X39)</f>
        <v>2.3392590868020332E-3</v>
      </c>
      <c r="Y39" s="32">
        <f>2*(males!Y38-males!Y39)/(males!Y38+males!Y39)</f>
        <v>2.3909471535173673E-3</v>
      </c>
      <c r="Z39" s="32">
        <f>2*(males!Z38-males!Z39)/(males!Z38+males!Z39)</f>
        <v>2.0318909081031159E-3</v>
      </c>
      <c r="AA39" s="32">
        <f>2*(males!AA38-males!AA39)/(males!AA38+males!AA39)</f>
        <v>2.1418658274049546E-3</v>
      </c>
      <c r="AB39" s="32">
        <f>2*(males!AB38-males!AB39)/(males!AB38+males!AB39)</f>
        <v>2.3433114805913864E-3</v>
      </c>
      <c r="AC39" s="32">
        <f>2*(males!AC38-males!AC39)/(males!AC38+males!AC39)</f>
        <v>2.2974613596398103E-3</v>
      </c>
      <c r="AD39" s="32">
        <f>2*(males!AD38-males!AD39)/(males!AD38+males!AD39)</f>
        <v>2.4615985208720783E-3</v>
      </c>
      <c r="AE39" s="32">
        <f>2*(males!AE38-males!AE39)/(males!AE38+males!AE39)</f>
        <v>2.5939211078973502E-3</v>
      </c>
      <c r="AF39" s="32">
        <f>2*(males!AF38-males!AF39)/(males!AF38+males!AF39)</f>
        <v>2.6465543060963325E-3</v>
      </c>
      <c r="AG39" s="32">
        <f>2*(males!AG38-males!AG39)/(males!AG38+males!AG39)</f>
        <v>2.0175505201158466E-3</v>
      </c>
      <c r="AH39" s="32">
        <f>2*(males!AH38-males!AH39)/(males!AH38+males!AH39)</f>
        <v>1.999016699893566E-3</v>
      </c>
      <c r="AI39" s="32">
        <f>2*(males!AI38-males!AI39)/(males!AI38+males!AI39)</f>
        <v>2.0499762634327394E-3</v>
      </c>
      <c r="AJ39" s="32">
        <f>2*(males!AJ38-males!AJ39)/(males!AJ38+males!AJ39)</f>
        <v>2.1757394282759957E-3</v>
      </c>
      <c r="AK39" s="32">
        <f>2*(males!AK38-males!AK39)/(males!AK38+males!AK39)</f>
        <v>1.9327406262079629E-3</v>
      </c>
      <c r="AL39" s="32">
        <f>2*(males!AL38-males!AL39)/(males!AL38+males!AL39)</f>
        <v>2.1956023376707243E-3</v>
      </c>
      <c r="AM39" s="32">
        <f>2*(males!AM38-males!AM39)/(males!AM38+males!AM39)</f>
        <v>2.1652213992475319E-3</v>
      </c>
      <c r="AN39" s="32">
        <f>2*(males!AN38-males!AN39)/(males!AN38+males!AN39)</f>
        <v>2.091949213909853E-3</v>
      </c>
      <c r="AO39" s="32">
        <f>2*(males!AO38-males!AO39)/(males!AO38+males!AO39)</f>
        <v>2.0085040917929104E-3</v>
      </c>
      <c r="AP39" s="32">
        <f>2*(males!AP38-males!AP39)/(males!AP38+males!AP39)</f>
        <v>1.8890780338646587E-3</v>
      </c>
      <c r="AQ39" s="32">
        <f>2*(males!AQ38-males!AQ39)/(males!AQ38+males!AQ39)</f>
        <v>2.1465529669954134E-3</v>
      </c>
      <c r="AR39" s="32">
        <f>2*(males!AR38-males!AR39)/(males!AR38+males!AR39)</f>
        <v>1.981801521512136E-3</v>
      </c>
      <c r="AS39" s="32">
        <f>2*(males!AS38-males!AS39)/(males!AS38+males!AS39)</f>
        <v>2.4308332000639692E-3</v>
      </c>
      <c r="AT39" s="32">
        <f>2*(males!AT38-males!AT39)/(males!AT38+males!AT39)</f>
        <v>2.1652063078966034E-3</v>
      </c>
      <c r="AU39" s="32">
        <f>2*(males!AU38-males!AU39)/(males!AU38+males!AU39)</f>
        <v>2.5372593334896912E-3</v>
      </c>
      <c r="AV39" s="32">
        <f>2*(males!AV38-males!AV39)/(males!AV38+males!AV39)</f>
        <v>2.181605342272594E-3</v>
      </c>
      <c r="AW39" s="32">
        <f>2*(males!AW38-males!AW39)/(males!AW38+males!AW39)</f>
        <v>2.1311283258921435E-3</v>
      </c>
      <c r="AX39" s="32">
        <f>2*(males!AX38-males!AX39)/(males!AX38+males!AX39)</f>
        <v>2.0776619377660338E-3</v>
      </c>
      <c r="AY39" s="32">
        <f>2*(males!AY38-males!AY39)/(males!AY38+males!AY39)</f>
        <v>2.1235840549784172E-3</v>
      </c>
      <c r="AZ39" s="32">
        <f>2*(males!AZ38-males!AZ39)/(males!AZ38+males!AZ39)</f>
        <v>1.9917666544178344E-3</v>
      </c>
      <c r="BA39" s="32">
        <f>2*(males!BA38-males!BA39)/(males!BA38+males!BA39)</f>
        <v>1.7925804142027526E-3</v>
      </c>
      <c r="BB39" s="32">
        <f>2*(males!BB38-males!BB39)/(males!BB38+males!BB39)</f>
        <v>1.749094975857189E-3</v>
      </c>
      <c r="BC39" s="32">
        <f>2*(males!BC38-males!BC39)/(males!BC38+males!BC39)</f>
        <v>2.1015315707356421E-3</v>
      </c>
      <c r="BD39" s="32">
        <f>2*(males!BD38-males!BD39)/(males!BD38+males!BD39)</f>
        <v>1.9455664347495082E-3</v>
      </c>
      <c r="BE39" s="32">
        <f>2*(males!BE38-males!BE39)/(males!BE38+males!BE39)</f>
        <v>1.6353057230425127E-3</v>
      </c>
      <c r="BF39" s="32">
        <f>2*(males!BF38-males!BF39)/(males!BF38+males!BF39)</f>
        <v>1.8027800766445097E-3</v>
      </c>
      <c r="BG39" s="32">
        <f>2*(males!BG38-males!BG39)/(males!BG38+males!BG39)</f>
        <v>1.6011798167070474E-3</v>
      </c>
      <c r="BH39" s="32">
        <f>2*(males!BH38-males!BH39)/(males!BH38+males!BH39)</f>
        <v>1.6075903481536351E-3</v>
      </c>
      <c r="BI39" s="32">
        <f>2*(males!BI38-males!BI39)/(males!BI38+males!BI39)</f>
        <v>1.508564244932167E-3</v>
      </c>
      <c r="BJ39" s="32">
        <f>2*(males!BJ38-males!BJ39)/(males!BJ38+males!BJ39)</f>
        <v>1.4040381814562181E-3</v>
      </c>
      <c r="BK39" s="32">
        <f>2*(males!BK38-males!BK39)/(males!BK38+males!BK39)</f>
        <v>1.4256064068429108E-3</v>
      </c>
      <c r="BL39" s="32">
        <f>2*(males!BL38-males!BL39)/(males!BL38+males!BL39)</f>
        <v>1.2323244981932869E-3</v>
      </c>
      <c r="BM39" s="32">
        <f>2*(males!BM38-males!BM39)/(males!BM38+males!BM39)</f>
        <v>1.1379711748769374E-3</v>
      </c>
      <c r="BN39" s="32">
        <f>2*(males!BN38-males!BN39)/(males!BN38+males!BN39)</f>
        <v>1.4335117375313255E-3</v>
      </c>
      <c r="BO39" s="32">
        <f>2*(males!BO38-males!BO39)/(males!BO38+males!BO39)</f>
        <v>1.158319289146757E-3</v>
      </c>
      <c r="BP39" s="32">
        <f>2*(males!BP38-males!BP39)/(males!BP38+males!BP39)</f>
        <v>1.1998351530833156E-3</v>
      </c>
      <c r="BQ39" s="32">
        <f>2*(males!BQ38-males!BQ39)/(males!BQ38+males!BQ39)</f>
        <v>1.4508713056276062E-3</v>
      </c>
      <c r="BR39" s="32">
        <f>2*(males!BR38-males!BR39)/(males!BR38+males!BR39)</f>
        <v>1.6698323905737962E-3</v>
      </c>
      <c r="BS39" s="32">
        <f>2*(males!BS38-males!BS39)/(males!BS38+males!BS39)</f>
        <v>1.2905643096521721E-3</v>
      </c>
      <c r="BT39" s="32">
        <f>2*(males!BT38-males!BT39)/(males!BT38+males!BT39)</f>
        <v>1.7011036428512157E-3</v>
      </c>
      <c r="BU39" s="32">
        <f>2*(males!BU38-males!BU39)/(males!BU38+males!BU39)</f>
        <v>1.4727540500736377E-3</v>
      </c>
      <c r="BV39" s="32">
        <f>2*(males!BV38-males!BV39)/(males!BV38+males!BV39)</f>
        <v>1.4912235281934448E-3</v>
      </c>
      <c r="BW39" s="32">
        <f>2*(males!BW38-males!BW39)/(males!BW38+males!BW39)</f>
        <v>1.708773256145111E-3</v>
      </c>
      <c r="BX39" s="32">
        <f>2*(males!BX38-males!BX39)/(males!BX38+males!BX39)</f>
        <v>1.5855990299864758E-3</v>
      </c>
      <c r="BY39" s="32">
        <f>2*(males!BY38-males!BY39)/(males!BY38+males!BY39)</f>
        <v>1.5752764506534289E-3</v>
      </c>
      <c r="BZ39" s="32">
        <f>2*(males!BZ38-males!BZ39)/(males!BZ38+males!BZ39)</f>
        <v>1.43887126242838E-3</v>
      </c>
      <c r="CA39" s="32">
        <f>2*(males!CA38-males!CA39)/(males!CA38+males!CA39)</f>
        <v>1.4512133179919353E-3</v>
      </c>
      <c r="CB39" s="32">
        <f>2*(males!CB38-males!CB39)/(males!CB38+males!CB39)</f>
        <v>1.3575762600328512E-3</v>
      </c>
      <c r="CC39" s="32">
        <f>2*(males!CC38-males!CC39)/(males!CC38+males!CC39)</f>
        <v>1.5605057692208322E-3</v>
      </c>
      <c r="CD39" s="32">
        <f>2*(males!CD38-males!CD39)/(males!CD38+males!CD39)</f>
        <v>1.2574467646513162E-3</v>
      </c>
      <c r="CE39" s="32">
        <f>2*(males!CE38-males!CE39)/(males!CE38+males!CE39)</f>
        <v>1.2350761630300535E-3</v>
      </c>
      <c r="CF39" s="32">
        <f>2*(males!CF38-males!CF39)/(males!CF38+males!CF39)</f>
        <v>1.110014800197336E-3</v>
      </c>
      <c r="CG39" s="32">
        <f>2*(males!CG38-males!CG39)/(males!CG38+males!CG39)</f>
        <v>1.2323618214307721E-3</v>
      </c>
      <c r="CH39" s="32">
        <f>2*(males!CH38-males!CH39)/(males!CH38+males!CH39)</f>
        <v>1.2215965959543596E-3</v>
      </c>
      <c r="CI39" s="32">
        <f>2*(males!CI38-males!CI39)/(males!CI38+males!CI39)</f>
        <v>1.2303023468017266E-3</v>
      </c>
      <c r="CJ39" s="32">
        <f>2*(males!CJ38-males!CJ39)/(males!CJ38+males!CJ39)</f>
        <v>1.2808098817043993E-3</v>
      </c>
      <c r="CK39" s="32">
        <f>2*(males!CK38-males!CK39)/(males!CK38+males!CK39)</f>
        <v>1.1671956588512338E-3</v>
      </c>
      <c r="CL39" s="32">
        <f>2*(males!CL38-males!CL39)/(males!CL38+males!CL39)</f>
        <v>1.2179831631739207E-3</v>
      </c>
      <c r="CM39" s="32">
        <f>2*(males!CM38-males!CM39)/(males!CM38+males!CM39)</f>
        <v>1.052798348230941E-3</v>
      </c>
      <c r="CN39" s="32">
        <f>2*(males!CN38-males!CN39)/(males!CN38+males!CN39)</f>
        <v>1.0110758766487431E-3</v>
      </c>
      <c r="CO39" s="12"/>
      <c r="CP39" s="31">
        <v>36</v>
      </c>
      <c r="CQ39" s="32">
        <f>$CN39*EXP('2a)answer'!$C39*('2a) male mx'!CQ$2-$CO$2))</f>
        <v>9.2384456320092074E-4</v>
      </c>
      <c r="CR39" s="32">
        <f>$CN39*EXP('2a)answer'!$C39*('2a) male mx'!CR$2-$CO$2))</f>
        <v>9.0732303970835707E-4</v>
      </c>
      <c r="CS39" s="32">
        <f>$CN39*EXP('2a)answer'!$C39*('2a) male mx'!CS$2-$CO$2))</f>
        <v>8.9109697797352646E-4</v>
      </c>
      <c r="CT39" s="32">
        <f>$CN39*EXP('2a)answer'!$C39*('2a) male mx'!CT$2-$CO$2))</f>
        <v>8.7516109412231601E-4</v>
      </c>
      <c r="CU39" s="32">
        <f>$CN39*EXP('2a)answer'!$C39*('2a) male mx'!CU$2-$CO$2))</f>
        <v>8.5951019877448587E-4</v>
      </c>
      <c r="CV39" s="32">
        <f>$CN39*EXP('2a)answer'!$C39*('2a) male mx'!CV$2-$CO$2))</f>
        <v>8.4413919535379211E-4</v>
      </c>
      <c r="CW39" s="32">
        <f>$CN39*EXP('2a)answer'!$C39*('2a) male mx'!CW$2-$CO$2))</f>
        <v>8.2904307842833242E-4</v>
      </c>
      <c r="CX39" s="32">
        <f>$CN39*EXP('2a)answer'!$C39*('2a) male mx'!CX$2-$CO$2))</f>
        <v>8.1421693208057048E-4</v>
      </c>
      <c r="CY39" s="32">
        <f>$CN39*EXP('2a)answer'!$C39*('2a) male mx'!CY$2-$CO$2))</f>
        <v>7.9965592830651177E-4</v>
      </c>
      <c r="CZ39" s="32">
        <f>$CN39*EXP('2a)answer'!$C39*('2a) male mx'!CZ$2-$CO$2))</f>
        <v>7.8535532544350565E-4</v>
      </c>
      <c r="DA39" s="32">
        <f>$CN39*EXP('2a)answer'!$C39*('2a) male mx'!DA$2-$CO$2))</f>
        <v>7.7131046662616489E-4</v>
      </c>
      <c r="DB39" s="32">
        <f>$CN39*EXP('2a)answer'!$C39*('2a) male mx'!DB$2-$CO$2))</f>
        <v>7.5751677826989868E-4</v>
      </c>
      <c r="DC39" s="32">
        <f>$CN39*EXP('2a)answer'!$C39*('2a) male mx'!DC$2-$CO$2))</f>
        <v>7.4396976858156496E-4</v>
      </c>
      <c r="DD39" s="32">
        <f>$CN39*EXP('2a)answer'!$C39*('2a) male mx'!DD$2-$CO$2))</f>
        <v>7.3066502609675781E-4</v>
      </c>
      <c r="DE39" s="32">
        <f>$CN39*EXP('2a)answer'!$C39*('2a) male mx'!DE$2-$CO$2))</f>
        <v>7.175982182432522E-4</v>
      </c>
      <c r="DF39" s="32">
        <f>$CN39*EXP('2a)answer'!$C39*('2a) male mx'!DF$2-$CO$2))</f>
        <v>7.0476508993014102E-4</v>
      </c>
      <c r="DG39" s="32">
        <f>$CN39*EXP('2a)answer'!$C39*('2a) male mx'!DG$2-$CO$2))</f>
        <v>6.9216146216220093E-4</v>
      </c>
      <c r="DH39" s="32">
        <f>$CN39*EXP('2a)answer'!$C39*('2a) male mx'!DH$2-$CO$2))</f>
        <v>6.7978323067904086E-4</v>
      </c>
      <c r="DI39" s="32">
        <f>$CN39*EXP('2a)answer'!$C39*('2a) male mx'!DI$2-$CO$2))</f>
        <v>6.6762636461858429E-4</v>
      </c>
      <c r="DJ39" s="32">
        <f>$CN39*EXP('2a)answer'!$C39*('2a) male mx'!DJ$2-$CO$2))</f>
        <v>6.5568690520445561E-4</v>
      </c>
      <c r="DK39" s="32">
        <f>$CN39*EXP('2a)answer'!$C39*('2a) male mx'!DK$2-$CO$2))</f>
        <v>6.4396096445683911E-4</v>
      </c>
      <c r="DL39" s="32">
        <f>$CN39*EXP('2a)answer'!$C39*('2a) male mx'!DL$2-$CO$2))</f>
        <v>6.3244472392639205E-4</v>
      </c>
      <c r="DM39" s="32">
        <f>$CN39*EXP('2a)answer'!$C39*('2a) male mx'!DM$2-$CO$2))</f>
        <v>6.2113443345080115E-4</v>
      </c>
      <c r="DN39" s="32">
        <f>$CN39*EXP('2a)answer'!$C39*('2a) male mx'!DN$2-$CO$2))</f>
        <v>6.1002640993357477E-4</v>
      </c>
      <c r="DO39" s="32">
        <f>$CN39*EXP('2a)answer'!$C39*('2a) male mx'!DO$2-$CO$2))</f>
        <v>5.9911703614467485E-4</v>
      </c>
      <c r="DP39" s="32">
        <f>$CN39*EXP('2a)answer'!$C39*('2a) male mx'!DP$2-$CO$2))</f>
        <v>5.8840275954259822E-4</v>
      </c>
      <c r="DQ39" s="32">
        <f>$CN39*EXP('2a)answer'!$C39*('2a) male mx'!DQ$2-$CO$2))</f>
        <v>5.778800911175224E-4</v>
      </c>
      <c r="DR39" s="32">
        <f>$CN39*EXP('2a)answer'!$C39*('2a) male mx'!DR$2-$CO$2))</f>
        <v>5.6754560425514042E-4</v>
      </c>
      <c r="DS39" s="32">
        <f>$CN39*EXP('2a)answer'!$C39*('2a) male mx'!DS$2-$CO$2))</f>
        <v>5.5739593362081393E-4</v>
      </c>
      <c r="DT39" s="32">
        <f>$CN39*EXP('2a)answer'!$C39*('2a) male mx'!DT$2-$CO$2))</f>
        <v>5.4742777406368193E-4</v>
      </c>
      <c r="DU39" s="32">
        <f>$CN39*EXP('2a)answer'!$C39*('2a) male mx'!DU$2-$CO$2))</f>
        <v>5.3763787954036707E-4</v>
      </c>
      <c r="DV39" s="32">
        <f>$CN39*EXP('2a)answer'!$C39*('2a) male mx'!DV$2-$CO$2))</f>
        <v>5.2802306205793049E-4</v>
      </c>
      <c r="DW39" s="32">
        <f>$CN39*EXP('2a)answer'!$C39*('2a) male mx'!DW$2-$CO$2))</f>
        <v>5.1858019063572979E-4</v>
      </c>
      <c r="DX39" s="32">
        <f>$CN39*EXP('2a)answer'!$C39*('2a) male mx'!DX$2-$CO$2))</f>
        <v>5.0930619028584292E-4</v>
      </c>
      <c r="DY39" s="32">
        <f>$CN39*EXP('2a)answer'!$C39*('2a) male mx'!DY$2-$CO$2))</f>
        <v>5.0019804101172579E-4</v>
      </c>
      <c r="DZ39" s="32">
        <f>$CN39*EXP('2a)answer'!$C39*('2a) male mx'!DZ$2-$CO$2))</f>
        <v>4.9125277682477591E-4</v>
      </c>
      <c r="EA39" s="32">
        <f>$CN39*EXP('2a)answer'!$C39*('2a) male mx'!EA$2-$CO$2))</f>
        <v>4.8246748477848557E-4</v>
      </c>
      <c r="EB39" s="32">
        <f>$CN39*EXP('2a)answer'!$C39*('2a) male mx'!EB$2-$CO$2))</f>
        <v>4.7383930401986564E-4</v>
      </c>
      <c r="EC39" s="32">
        <f>$CN39*EXP('2a)answer'!$C39*('2a) male mx'!EC$2-$CO$2))</f>
        <v>4.6536542485783433E-4</v>
      </c>
      <c r="ED39" s="32">
        <f>$CN39*EXP('2a)answer'!$C39*('2a) male mx'!ED$2-$CO$2))</f>
        <v>4.5704308784826601E-4</v>
      </c>
      <c r="EE39" s="32">
        <f>$CN39*EXP('2a)answer'!$C39*('2a) male mx'!EE$2-$CO$2))</f>
        <v>4.4886958289540226E-4</v>
      </c>
      <c r="EF39" s="32">
        <f>$CN39*EXP('2a)answer'!$C39*('2a) male mx'!EF$2-$CO$2))</f>
        <v>4.408422483693335E-4</v>
      </c>
      <c r="EG39" s="32">
        <f>$CN39*EXP('2a)answer'!$C39*('2a) male mx'!EG$2-$CO$2))</f>
        <v>4.3295847023926246E-4</v>
      </c>
      <c r="EH39" s="32">
        <f>$CN39*EXP('2a)answer'!$C39*('2a) male mx'!EH$2-$CO$2))</f>
        <v>4.2521568122226772E-4</v>
      </c>
      <c r="EI39" s="32">
        <f>$CN39*EXP('2a)answer'!$C39*('2a) male mx'!EI$2-$CO$2))</f>
        <v>4.1761135994729124E-4</v>
      </c>
      <c r="EJ39" s="32">
        <f>$CN39*EXP('2a)answer'!$C39*('2a) male mx'!EJ$2-$CO$2))</f>
        <v>4.1014303013407559E-4</v>
      </c>
      <c r="EK39" s="32">
        <f>$CN39*EXP('2a)answer'!$C39*('2a) male mx'!EK$2-$CO$2))</f>
        <v>4.028082597867854E-4</v>
      </c>
      <c r="EL39" s="32">
        <f>$CN39*EXP('2a)answer'!$C39*('2a) male mx'!EL$2-$CO$2))</f>
        <v>3.9560466040204921E-4</v>
      </c>
      <c r="EM39" s="32">
        <f>$CN39*EXP('2a)answer'!$C39*('2a) male mx'!EM$2-$CO$2))</f>
        <v>3.8852988619116432E-4</v>
      </c>
      <c r="EN39" s="32">
        <f>$CN39*EXP('2a)answer'!$C39*('2a) male mx'!EN$2-$CO$2))</f>
        <v>3.8158163331621146E-4</v>
      </c>
      <c r="EO39" s="32">
        <f>$CN39*EXP('2a)answer'!$C39*('2a) male mx'!EO$2-$CO$2))</f>
        <v>3.7475763913983018E-4</v>
      </c>
    </row>
    <row r="40" spans="1:145" x14ac:dyDescent="0.25">
      <c r="A40" s="31">
        <f>males!A39</f>
        <v>37</v>
      </c>
      <c r="B40" s="32">
        <f>2*(males!B39-males!B40)/(males!B39+males!B40)</f>
        <v>5.3651485827678289E-3</v>
      </c>
      <c r="C40" s="32">
        <f>2*(males!C39-males!C40)/(males!C39+males!C40)</f>
        <v>4.9616572173074979E-3</v>
      </c>
      <c r="D40" s="32">
        <f>2*(males!D39-males!D40)/(males!D39+males!D40)</f>
        <v>4.6105081164153298E-3</v>
      </c>
      <c r="E40" s="32">
        <f>2*(males!E39-males!E40)/(males!E39+males!E40)</f>
        <v>4.8312053024263122E-3</v>
      </c>
      <c r="F40" s="32">
        <f>2*(males!F39-males!F40)/(males!F39+males!F40)</f>
        <v>4.8323733569635213E-3</v>
      </c>
      <c r="G40" s="32">
        <f>2*(males!G39-males!G40)/(males!G39+males!G40)</f>
        <v>3.9337891157268622E-3</v>
      </c>
      <c r="H40" s="32">
        <f>2*(males!H39-males!H40)/(males!H39+males!H40)</f>
        <v>4.2106259166390693E-3</v>
      </c>
      <c r="I40" s="32">
        <f>2*(males!I39-males!I40)/(males!I39+males!I40)</f>
        <v>4.4084363051867083E-3</v>
      </c>
      <c r="J40" s="32">
        <f>2*(males!J39-males!J40)/(males!J39+males!J40)</f>
        <v>4.4229472912404354E-3</v>
      </c>
      <c r="K40" s="32">
        <f>2*(males!K39-males!K40)/(males!K39+males!K40)</f>
        <v>3.9014874420872959E-3</v>
      </c>
      <c r="L40" s="32">
        <f>2*(males!L39-males!L40)/(males!L39+males!L40)</f>
        <v>4.038318132277864E-3</v>
      </c>
      <c r="M40" s="32">
        <f>2*(males!M39-males!M40)/(males!M39+males!M40)</f>
        <v>3.7798980226908079E-3</v>
      </c>
      <c r="N40" s="32">
        <f>2*(males!N39-males!N40)/(males!N39+males!N40)</f>
        <v>3.2011300786612211E-3</v>
      </c>
      <c r="O40" s="32">
        <f>2*(males!O39-males!O40)/(males!O39+males!O40)</f>
        <v>3.8298973518502543E-3</v>
      </c>
      <c r="P40" s="32">
        <f>2*(males!P39-males!P40)/(males!P39+males!P40)</f>
        <v>3.5660810826256416E-3</v>
      </c>
      <c r="Q40" s="32">
        <f>2*(males!Q39-males!Q40)/(males!Q39+males!Q40)</f>
        <v>3.1236591435681799E-3</v>
      </c>
      <c r="R40" s="32">
        <f>2*(males!R39-males!R40)/(males!R39+males!R40)</f>
        <v>4.0725783516295999E-3</v>
      </c>
      <c r="S40" s="32">
        <f>2*(males!S39-males!S40)/(males!S39+males!S40)</f>
        <v>3.5551012295198343E-3</v>
      </c>
      <c r="T40" s="32">
        <f>2*(males!T39-males!T40)/(males!T39+males!T40)</f>
        <v>2.9832292606015234E-3</v>
      </c>
      <c r="U40" s="32">
        <f>2*(males!U39-males!U40)/(males!U39+males!U40)</f>
        <v>2.9498024988556799E-3</v>
      </c>
      <c r="V40" s="32">
        <f>2*(males!V39-males!V40)/(males!V39+males!V40)</f>
        <v>3.3613824531324023E-3</v>
      </c>
      <c r="W40" s="32">
        <f>2*(males!W39-males!W40)/(males!W39+males!W40)</f>
        <v>3.0896329381737584E-3</v>
      </c>
      <c r="X40" s="32">
        <f>2*(males!X39-males!X40)/(males!X39+males!X40)</f>
        <v>2.9457045513914286E-3</v>
      </c>
      <c r="Y40" s="32">
        <f>2*(males!Y39-males!Y40)/(males!Y39+males!Y40)</f>
        <v>2.5939201576052756E-3</v>
      </c>
      <c r="Z40" s="32">
        <f>2*(males!Z39-males!Z40)/(males!Z39+males!Z40)</f>
        <v>2.264931670931562E-3</v>
      </c>
      <c r="AA40" s="32">
        <f>2*(males!AA39-males!AA40)/(males!AA39+males!AA40)</f>
        <v>2.7715548641883345E-3</v>
      </c>
      <c r="AB40" s="32">
        <f>2*(males!AB39-males!AB40)/(males!AB39+males!AB40)</f>
        <v>2.5675904529338816E-3</v>
      </c>
      <c r="AC40" s="32">
        <f>2*(males!AC39-males!AC40)/(males!AC39+males!AC40)</f>
        <v>2.6087288722978098E-3</v>
      </c>
      <c r="AD40" s="32">
        <f>2*(males!AD39-males!AD40)/(males!AD39+males!AD40)</f>
        <v>2.3806029773842715E-3</v>
      </c>
      <c r="AE40" s="32">
        <f>2*(males!AE39-males!AE40)/(males!AE39+males!AE40)</f>
        <v>2.4590342306269448E-3</v>
      </c>
      <c r="AF40" s="32">
        <f>2*(males!AF39-males!AF40)/(males!AF39+males!AF40)</f>
        <v>2.4895721866742375E-3</v>
      </c>
      <c r="AG40" s="32">
        <f>2*(males!AG39-males!AG40)/(males!AG39+males!AG40)</f>
        <v>2.5004620418990465E-3</v>
      </c>
      <c r="AH40" s="32">
        <f>2*(males!AH39-males!AH40)/(males!AH39+males!AH40)</f>
        <v>2.2306442880346508E-3</v>
      </c>
      <c r="AI40" s="32">
        <f>2*(males!AI39-males!AI40)/(males!AI39+males!AI40)</f>
        <v>2.5304957176226317E-3</v>
      </c>
      <c r="AJ40" s="32">
        <f>2*(males!AJ39-males!AJ40)/(males!AJ39+males!AJ40)</f>
        <v>2.1048427574519527E-3</v>
      </c>
      <c r="AK40" s="32">
        <f>2*(males!AK39-males!AK40)/(males!AK39+males!AK40)</f>
        <v>2.3673223432186976E-3</v>
      </c>
      <c r="AL40" s="32">
        <f>2*(males!AL39-males!AL40)/(males!AL39+males!AL40)</f>
        <v>2.535237098609935E-3</v>
      </c>
      <c r="AM40" s="32">
        <f>2*(males!AM39-males!AM40)/(males!AM39+males!AM40)</f>
        <v>2.3527515913302714E-3</v>
      </c>
      <c r="AN40" s="32">
        <f>2*(males!AN39-males!AN40)/(males!AN39+males!AN40)</f>
        <v>2.548428200454846E-3</v>
      </c>
      <c r="AO40" s="32">
        <f>2*(males!AO39-males!AO40)/(males!AO39+males!AO40)</f>
        <v>2.0232621623212919E-3</v>
      </c>
      <c r="AP40" s="32">
        <f>2*(males!AP39-males!AP40)/(males!AP39+males!AP40)</f>
        <v>2.1923844051954162E-3</v>
      </c>
      <c r="AQ40" s="32">
        <f>2*(males!AQ39-males!AQ40)/(males!AQ39+males!AQ40)</f>
        <v>2.1618844783115898E-3</v>
      </c>
      <c r="AR40" s="32">
        <f>2*(males!AR39-males!AR40)/(males!AR39+males!AR40)</f>
        <v>2.3812193337924923E-3</v>
      </c>
      <c r="AS40" s="32">
        <f>2*(males!AS39-males!AS40)/(males!AS39+males!AS40)</f>
        <v>2.2120702091849003E-3</v>
      </c>
      <c r="AT40" s="32">
        <f>2*(males!AT39-males!AT40)/(males!AT39+males!AT40)</f>
        <v>2.4267563248004877E-3</v>
      </c>
      <c r="AU40" s="32">
        <f>2*(males!AU39-males!AU40)/(males!AU39+males!AU40)</f>
        <v>2.3618050174997996E-3</v>
      </c>
      <c r="AV40" s="32">
        <f>2*(males!AV39-males!AV40)/(males!AV39+males!AV40)</f>
        <v>1.9728598469700605E-3</v>
      </c>
      <c r="AW40" s="32">
        <f>2*(males!AW39-males!AW40)/(males!AW39+males!AW40)</f>
        <v>2.4243459872801934E-3</v>
      </c>
      <c r="AX40" s="32">
        <f>2*(males!AX39-males!AX40)/(males!AX39+males!AX40)</f>
        <v>2.2530097968553962E-3</v>
      </c>
      <c r="AY40" s="32">
        <f>2*(males!AY39-males!AY40)/(males!AY39+males!AY40)</f>
        <v>2.2458692048553555E-3</v>
      </c>
      <c r="AZ40" s="32">
        <f>2*(males!AZ39-males!AZ40)/(males!AZ39+males!AZ40)</f>
        <v>2.0064248284400047E-3</v>
      </c>
      <c r="BA40" s="32">
        <f>2*(males!BA39-males!BA40)/(males!BA39+males!BA40)</f>
        <v>2.0617241965652099E-3</v>
      </c>
      <c r="BB40" s="32">
        <f>2*(males!BB39-males!BB40)/(males!BB39+males!BB40)</f>
        <v>1.8053033440589591E-3</v>
      </c>
      <c r="BC40" s="32">
        <f>2*(males!BC39-males!BC40)/(males!BC39+males!BC40)</f>
        <v>2.1059573065018771E-3</v>
      </c>
      <c r="BD40" s="32">
        <f>2*(males!BD39-males!BD40)/(males!BD39+males!BD40)</f>
        <v>2.1296546463025062E-3</v>
      </c>
      <c r="BE40" s="32">
        <f>2*(males!BE39-males!BE40)/(males!BE39+males!BE40)</f>
        <v>1.9976429926594546E-3</v>
      </c>
      <c r="BF40" s="32">
        <f>2*(males!BF39-males!BF40)/(males!BF39+males!BF40)</f>
        <v>1.8800367557747757E-3</v>
      </c>
      <c r="BG40" s="32">
        <f>2*(males!BG39-males!BG40)/(males!BG39+males!BG40)</f>
        <v>1.9100180976852903E-3</v>
      </c>
      <c r="BH40" s="32">
        <f>2*(males!BH39-males!BH40)/(males!BH39+males!BH40)</f>
        <v>1.7681790912822456E-3</v>
      </c>
      <c r="BI40" s="32">
        <f>2*(males!BI39-males!BI40)/(males!BI39+males!BI40)</f>
        <v>1.7313655227412239E-3</v>
      </c>
      <c r="BJ40" s="32">
        <f>2*(males!BJ39-males!BJ40)/(males!BJ39+males!BJ40)</f>
        <v>1.4585136801238162E-3</v>
      </c>
      <c r="BK40" s="32">
        <f>2*(males!BK39-males!BK40)/(males!BK39+males!BK40)</f>
        <v>1.4171368586799633E-3</v>
      </c>
      <c r="BL40" s="32">
        <f>2*(males!BL39-males!BL40)/(males!BL39+males!BL40)</f>
        <v>1.254770742928844E-3</v>
      </c>
      <c r="BM40" s="32">
        <f>2*(males!BM39-males!BM40)/(males!BM39+males!BM40)</f>
        <v>1.4216721373168028E-3</v>
      </c>
      <c r="BN40" s="32">
        <f>2*(males!BN39-males!BN40)/(males!BN39+males!BN40)</f>
        <v>1.4880016766216076E-3</v>
      </c>
      <c r="BO40" s="32">
        <f>2*(males!BO39-males!BO40)/(males!BO39+males!BO40)</f>
        <v>1.6720136269110593E-3</v>
      </c>
      <c r="BP40" s="32">
        <f>2*(males!BP39-males!BP40)/(males!BP39+males!BP40)</f>
        <v>1.3789789287840957E-3</v>
      </c>
      <c r="BQ40" s="32">
        <f>2*(males!BQ39-males!BQ40)/(males!BQ39+males!BQ40)</f>
        <v>1.3379184914969009E-3</v>
      </c>
      <c r="BR40" s="32">
        <f>2*(males!BR39-males!BR40)/(males!BR39+males!BR40)</f>
        <v>1.6517003104778432E-3</v>
      </c>
      <c r="BS40" s="32">
        <f>2*(males!BS39-males!BS40)/(males!BS39+males!BS40)</f>
        <v>1.3130881540690102E-3</v>
      </c>
      <c r="BT40" s="32">
        <f>2*(males!BT39-males!BT40)/(males!BT39+males!BT40)</f>
        <v>1.5688230191011996E-3</v>
      </c>
      <c r="BU40" s="32">
        <f>2*(males!BU39-males!BU40)/(males!BU39+males!BU40)</f>
        <v>1.3605936758359601E-3</v>
      </c>
      <c r="BV40" s="32">
        <f>2*(males!BV39-males!BV40)/(males!BV39+males!BV40)</f>
        <v>1.5764854745532427E-3</v>
      </c>
      <c r="BW40" s="32">
        <f>2*(males!BW39-males!BW40)/(males!BW39+males!BW40)</f>
        <v>1.6078754778242851E-3</v>
      </c>
      <c r="BX40" s="32">
        <f>2*(males!BX39-males!BX40)/(males!BX39+males!BX40)</f>
        <v>1.6192819107526547E-3</v>
      </c>
      <c r="BY40" s="32">
        <f>2*(males!BY39-males!BY40)/(males!BY39+males!BY40)</f>
        <v>1.4842724210766683E-3</v>
      </c>
      <c r="BZ40" s="32">
        <f>2*(males!BZ39-males!BZ40)/(males!BZ39+males!BZ40)</f>
        <v>1.357956224052411E-3</v>
      </c>
      <c r="CA40" s="32">
        <f>2*(males!CA39-males!CA40)/(males!CA39+males!CA40)</f>
        <v>1.5572119676930424E-3</v>
      </c>
      <c r="CB40" s="32">
        <f>2*(males!CB39-males!CB40)/(males!CB39+males!CB40)</f>
        <v>1.4009599169801531E-3</v>
      </c>
      <c r="CC40" s="32">
        <f>2*(males!CC39-males!CC40)/(males!CC39+males!CC40)</f>
        <v>1.5007943859939657E-3</v>
      </c>
      <c r="CD40" s="32">
        <f>2*(males!CD39-males!CD40)/(males!CD39+males!CD40)</f>
        <v>1.3622993962536768E-3</v>
      </c>
      <c r="CE40" s="32">
        <f>2*(males!CE39-males!CE40)/(males!CE39+males!CE40)</f>
        <v>1.4222258865723325E-3</v>
      </c>
      <c r="CF40" s="32">
        <f>2*(males!CF39-males!CF40)/(males!CF39+males!CF40)</f>
        <v>1.3995513203120175E-3</v>
      </c>
      <c r="CG40" s="32">
        <f>2*(males!CG39-males!CG40)/(males!CG39+males!CG40)</f>
        <v>1.10013828841102E-3</v>
      </c>
      <c r="CH40" s="32">
        <f>2*(males!CH39-males!CH40)/(males!CH39+males!CH40)</f>
        <v>1.192238118730472E-3</v>
      </c>
      <c r="CI40" s="32">
        <f>2*(males!CI39-males!CI40)/(males!CI39+males!CI40)</f>
        <v>1.118838050758295E-3</v>
      </c>
      <c r="CJ40" s="32">
        <f>2*(males!CJ39-males!CJ40)/(males!CJ39+males!CJ40)</f>
        <v>1.2516543382134174E-3</v>
      </c>
      <c r="CK40" s="32">
        <f>2*(males!CK39-males!CK40)/(males!CK39+males!CK40)</f>
        <v>1.1275343897988888E-3</v>
      </c>
      <c r="CL40" s="32">
        <f>2*(males!CL39-males!CL40)/(males!CL39+males!CL40)</f>
        <v>1.188707280832095E-3</v>
      </c>
      <c r="CM40" s="32">
        <f>2*(males!CM39-males!CM40)/(males!CM39+males!CM40)</f>
        <v>1.2279606643267194E-3</v>
      </c>
      <c r="CN40" s="32">
        <f>2*(males!CN39-males!CN40)/(males!CN39+males!CN40)</f>
        <v>1.2473799907980164E-3</v>
      </c>
      <c r="CO40" s="12"/>
      <c r="CP40" s="31">
        <v>37</v>
      </c>
      <c r="CQ40" s="32">
        <f>$CN40*EXP('2a)answer'!$C40*('2a) male mx'!CQ$2-$CO$2))</f>
        <v>1.1502698029608395E-3</v>
      </c>
      <c r="CR40" s="32">
        <f>$CN40*EXP('2a)answer'!$C40*('2a) male mx'!CR$2-$CO$2))</f>
        <v>1.1317745085032479E-3</v>
      </c>
      <c r="CS40" s="32">
        <f>$CN40*EXP('2a)answer'!$C40*('2a) male mx'!CS$2-$CO$2))</f>
        <v>1.1135766015943796E-3</v>
      </c>
      <c r="CT40" s="32">
        <f>$CN40*EXP('2a)answer'!$C40*('2a) male mx'!CT$2-$CO$2))</f>
        <v>1.0956713005123573E-3</v>
      </c>
      <c r="CU40" s="32">
        <f>$CN40*EXP('2a)answer'!$C40*('2a) male mx'!CU$2-$CO$2))</f>
        <v>1.0780539004210518E-3</v>
      </c>
      <c r="CV40" s="32">
        <f>$CN40*EXP('2a)answer'!$C40*('2a) male mx'!CV$2-$CO$2))</f>
        <v>1.0607197721338281E-3</v>
      </c>
      <c r="CW40" s="32">
        <f>$CN40*EXP('2a)answer'!$C40*('2a) male mx'!CW$2-$CO$2))</f>
        <v>1.0436643608971719E-3</v>
      </c>
      <c r="CX40" s="32">
        <f>$CN40*EXP('2a)answer'!$C40*('2a) male mx'!CX$2-$CO$2))</f>
        <v>1.0268831851938708E-3</v>
      </c>
      <c r="CY40" s="32">
        <f>$CN40*EXP('2a)answer'!$C40*('2a) male mx'!CY$2-$CO$2))</f>
        <v>1.0103718355654421E-3</v>
      </c>
      <c r="CZ40" s="32">
        <f>$CN40*EXP('2a)answer'!$C40*('2a) male mx'!CZ$2-$CO$2))</f>
        <v>9.9412597345349338E-4</v>
      </c>
      <c r="DA40" s="32">
        <f>$CN40*EXP('2a)answer'!$C40*('2a) male mx'!DA$2-$CO$2))</f>
        <v>9.781413300597138E-4</v>
      </c>
      <c r="DB40" s="32">
        <f>$CN40*EXP('2a)answer'!$C40*('2a) male mx'!DB$2-$CO$2))</f>
        <v>9.6241370522419443E-4</v>
      </c>
      <c r="DC40" s="32">
        <f>$CN40*EXP('2a)answer'!$C40*('2a) male mx'!DC$2-$CO$2))</f>
        <v>9.469389663217864E-4</v>
      </c>
      <c r="DD40" s="32">
        <f>$CN40*EXP('2a)answer'!$C40*('2a) male mx'!DD$2-$CO$2))</f>
        <v>9.3171304717620221E-4</v>
      </c>
      <c r="DE40" s="32">
        <f>$CN40*EXP('2a)answer'!$C40*('2a) male mx'!DE$2-$CO$2))</f>
        <v>9.1673194699157842E-4</v>
      </c>
      <c r="DF40" s="32">
        <f>$CN40*EXP('2a)answer'!$C40*('2a) male mx'!DF$2-$CO$2))</f>
        <v>9.0199172930121815E-4</v>
      </c>
      <c r="DG40" s="32">
        <f>$CN40*EXP('2a)answer'!$C40*('2a) male mx'!DG$2-$CO$2))</f>
        <v>8.8748852093323651E-4</v>
      </c>
      <c r="DH40" s="32">
        <f>$CN40*EXP('2a)answer'!$C40*('2a) male mx'!DH$2-$CO$2))</f>
        <v>8.7321851099283684E-4</v>
      </c>
      <c r="DI40" s="32">
        <f>$CN40*EXP('2a)answer'!$C40*('2a) male mx'!DI$2-$CO$2))</f>
        <v>8.5917794986095251E-4</v>
      </c>
      <c r="DJ40" s="32">
        <f>$CN40*EXP('2a)answer'!$C40*('2a) male mx'!DJ$2-$CO$2))</f>
        <v>8.4536314820898807E-4</v>
      </c>
      <c r="DK40" s="32">
        <f>$CN40*EXP('2a)answer'!$C40*('2a) male mx'!DK$2-$CO$2))</f>
        <v>8.3177047602940352E-4</v>
      </c>
      <c r="DL40" s="32">
        <f>$CN40*EXP('2a)answer'!$C40*('2a) male mx'!DL$2-$CO$2))</f>
        <v>8.1839636168188582E-4</v>
      </c>
      <c r="DM40" s="32">
        <f>$CN40*EXP('2a)answer'!$C40*('2a) male mx'!DM$2-$CO$2))</f>
        <v>8.0523729095485622E-4</v>
      </c>
      <c r="DN40" s="32">
        <f>$CN40*EXP('2a)answer'!$C40*('2a) male mx'!DN$2-$CO$2))</f>
        <v>7.9228980614206874E-4</v>
      </c>
      <c r="DO40" s="32">
        <f>$CN40*EXP('2a)answer'!$C40*('2a) male mx'!DO$2-$CO$2))</f>
        <v>7.7955050513405584E-4</v>
      </c>
      <c r="DP40" s="32">
        <f>$CN40*EXP('2a)answer'!$C40*('2a) male mx'!DP$2-$CO$2))</f>
        <v>7.6701604052418256E-4</v>
      </c>
      <c r="DQ40" s="32">
        <f>$CN40*EXP('2a)answer'!$C40*('2a) male mx'!DQ$2-$CO$2))</f>
        <v>7.5468311872907412E-4</v>
      </c>
      <c r="DR40" s="32">
        <f>$CN40*EXP('2a)answer'!$C40*('2a) male mx'!DR$2-$CO$2))</f>
        <v>7.4254849912318754E-4</v>
      </c>
      <c r="DS40" s="32">
        <f>$CN40*EXP('2a)answer'!$C40*('2a) male mx'!DS$2-$CO$2))</f>
        <v>7.3060899318729748E-4</v>
      </c>
      <c r="DT40" s="32">
        <f>$CN40*EXP('2a)answer'!$C40*('2a) male mx'!DT$2-$CO$2))</f>
        <v>7.1886146367067358E-4</v>
      </c>
      <c r="DU40" s="32">
        <f>$CN40*EXP('2a)answer'!$C40*('2a) male mx'!DU$2-$CO$2))</f>
        <v>7.0730282376673011E-4</v>
      </c>
      <c r="DV40" s="32">
        <f>$CN40*EXP('2a)answer'!$C40*('2a) male mx'!DV$2-$CO$2))</f>
        <v>6.9593003630192933E-4</v>
      </c>
      <c r="DW40" s="32">
        <f>$CN40*EXP('2a)answer'!$C40*('2a) male mx'!DW$2-$CO$2))</f>
        <v>6.8474011293772827E-4</v>
      </c>
      <c r="DX40" s="32">
        <f>$CN40*EXP('2a)answer'!$C40*('2a) male mx'!DX$2-$CO$2))</f>
        <v>6.7373011338535459E-4</v>
      </c>
      <c r="DY40" s="32">
        <f>$CN40*EXP('2a)answer'!$C40*('2a) male mx'!DY$2-$CO$2))</f>
        <v>6.628971446332113E-4</v>
      </c>
      <c r="DZ40" s="32">
        <f>$CN40*EXP('2a)answer'!$C40*('2a) male mx'!DZ$2-$CO$2))</f>
        <v>6.5223836018670227E-4</v>
      </c>
      <c r="EA40" s="32">
        <f>$CN40*EXP('2a)answer'!$C40*('2a) male mx'!EA$2-$CO$2))</f>
        <v>6.4175095932028094E-4</v>
      </c>
      <c r="EB40" s="32">
        <f>$CN40*EXP('2a)answer'!$C40*('2a) male mx'!EB$2-$CO$2))</f>
        <v>6.3143218634152567E-4</v>
      </c>
      <c r="EC40" s="32">
        <f>$CN40*EXP('2a)answer'!$C40*('2a) male mx'!EC$2-$CO$2))</f>
        <v>6.2127932986704771E-4</v>
      </c>
      <c r="ED40" s="32">
        <f>$CN40*EXP('2a)answer'!$C40*('2a) male mx'!ED$2-$CO$2))</f>
        <v>6.1128972211004276E-4</v>
      </c>
      <c r="EE40" s="32">
        <f>$CN40*EXP('2a)answer'!$C40*('2a) male mx'!EE$2-$CO$2))</f>
        <v>6.0146073817929661E-4</v>
      </c>
      <c r="EF40" s="32">
        <f>$CN40*EXP('2a)answer'!$C40*('2a) male mx'!EF$2-$CO$2))</f>
        <v>5.9178979538946383E-4</v>
      </c>
      <c r="EG40" s="32">
        <f>$CN40*EXP('2a)answer'!$C40*('2a) male mx'!EG$2-$CO$2))</f>
        <v>5.8227435258243517E-4</v>
      </c>
      <c r="EH40" s="32">
        <f>$CN40*EXP('2a)answer'!$C40*('2a) male mx'!EH$2-$CO$2))</f>
        <v>5.7291190945961737E-4</v>
      </c>
      <c r="EI40" s="32">
        <f>$CN40*EXP('2a)answer'!$C40*('2a) male mx'!EI$2-$CO$2))</f>
        <v>5.6370000592494943E-4</v>
      </c>
      <c r="EJ40" s="32">
        <f>$CN40*EXP('2a)answer'!$C40*('2a) male mx'!EJ$2-$CO$2))</f>
        <v>5.546362214384823E-4</v>
      </c>
      <c r="EK40" s="32">
        <f>$CN40*EXP('2a)answer'!$C40*('2a) male mx'!EK$2-$CO$2))</f>
        <v>5.4571817438035222E-4</v>
      </c>
      <c r="EL40" s="32">
        <f>$CN40*EXP('2a)answer'!$C40*('2a) male mx'!EL$2-$CO$2))</f>
        <v>5.3694352142498155E-4</v>
      </c>
      <c r="EM40" s="32">
        <f>$CN40*EXP('2a)answer'!$C40*('2a) male mx'!EM$2-$CO$2))</f>
        <v>5.2830995692534119E-4</v>
      </c>
      <c r="EN40" s="32">
        <f>$CN40*EXP('2a)answer'!$C40*('2a) male mx'!EN$2-$CO$2))</f>
        <v>5.1981521230711316E-4</v>
      </c>
      <c r="EO40" s="32">
        <f>$CN40*EXP('2a)answer'!$C40*('2a) male mx'!EO$2-$CO$2))</f>
        <v>5.1145705547259624E-4</v>
      </c>
    </row>
    <row r="41" spans="1:145" x14ac:dyDescent="0.25">
      <c r="A41" s="31">
        <f>males!A40</f>
        <v>38</v>
      </c>
      <c r="B41" s="32">
        <f>2*(males!B40-males!B41)/(males!B40+males!B41)</f>
        <v>6.0117031105635975E-3</v>
      </c>
      <c r="C41" s="32">
        <f>2*(males!C40-males!C41)/(males!C40+males!C41)</f>
        <v>6.3059020610846872E-3</v>
      </c>
      <c r="D41" s="32">
        <f>2*(males!D40-males!D41)/(males!D40+males!D41)</f>
        <v>5.8779155728553752E-3</v>
      </c>
      <c r="E41" s="32">
        <f>2*(males!E40-males!E41)/(males!E40+males!E41)</f>
        <v>5.1183927290121981E-3</v>
      </c>
      <c r="F41" s="32">
        <f>2*(males!F40-males!F41)/(males!F40+males!F41)</f>
        <v>6.249257455150291E-3</v>
      </c>
      <c r="G41" s="32">
        <f>2*(males!G40-males!G41)/(males!G40+males!G41)</f>
        <v>5.1538722482428632E-3</v>
      </c>
      <c r="H41" s="32">
        <f>2*(males!H40-males!H41)/(males!H40+males!H41)</f>
        <v>5.3598274397019417E-3</v>
      </c>
      <c r="I41" s="32">
        <f>2*(males!I40-males!I41)/(males!I40+males!I41)</f>
        <v>5.6184112843355605E-3</v>
      </c>
      <c r="J41" s="32">
        <f>2*(males!J40-males!J41)/(males!J40+males!J41)</f>
        <v>5.7530013075002976E-3</v>
      </c>
      <c r="K41" s="32">
        <f>2*(males!K40-males!K41)/(males!K40+males!K41)</f>
        <v>4.5827429990729562E-3</v>
      </c>
      <c r="L41" s="32">
        <f>2*(males!L40-males!L41)/(males!L40+males!L41)</f>
        <v>4.4703035889164123E-3</v>
      </c>
      <c r="M41" s="32">
        <f>2*(males!M40-males!M41)/(males!M40+males!M41)</f>
        <v>4.4720667828639571E-3</v>
      </c>
      <c r="N41" s="32">
        <f>2*(males!N40-males!N41)/(males!N40+males!N41)</f>
        <v>4.1619501709372394E-3</v>
      </c>
      <c r="O41" s="32">
        <f>2*(males!O40-males!O41)/(males!O40+males!O41)</f>
        <v>4.1801385681293299E-3</v>
      </c>
      <c r="P41" s="32">
        <f>2*(males!P40-males!P41)/(males!P40+males!P41)</f>
        <v>4.3605485111021863E-3</v>
      </c>
      <c r="Q41" s="32">
        <f>2*(males!Q40-males!Q41)/(males!Q40+males!Q41)</f>
        <v>4.6175051688490693E-3</v>
      </c>
      <c r="R41" s="32">
        <f>2*(males!R40-males!R41)/(males!R40+males!R41)</f>
        <v>4.0320047515976674E-3</v>
      </c>
      <c r="S41" s="32">
        <f>2*(males!S40-males!S41)/(males!S40+males!S41)</f>
        <v>4.6531785315115986E-3</v>
      </c>
      <c r="T41" s="32">
        <f>2*(males!T40-males!T41)/(males!T40+males!T41)</f>
        <v>4.1208009379944677E-3</v>
      </c>
      <c r="U41" s="32">
        <f>2*(males!U40-males!U41)/(males!U40+males!U41)</f>
        <v>3.7307720657024112E-3</v>
      </c>
      <c r="V41" s="32">
        <f>2*(males!V40-males!V41)/(males!V40+males!V41)</f>
        <v>3.7128852967478294E-3</v>
      </c>
      <c r="W41" s="32">
        <f>2*(males!W40-males!W41)/(males!W40+males!W41)</f>
        <v>3.5154122185845132E-3</v>
      </c>
      <c r="X41" s="32">
        <f>2*(males!X40-males!X41)/(males!X40+males!X41)</f>
        <v>3.0772318292805298E-3</v>
      </c>
      <c r="Y41" s="32">
        <f>2*(males!Y40-males!Y41)/(males!Y40+males!Y41)</f>
        <v>2.6995588525777496E-3</v>
      </c>
      <c r="Z41" s="32">
        <f>2*(males!Z40-males!Z41)/(males!Z40+males!Z41)</f>
        <v>3.352351833146788E-3</v>
      </c>
      <c r="AA41" s="32">
        <f>2*(males!AA40-males!AA41)/(males!AA40+males!AA41)</f>
        <v>3.2744014328253248E-3</v>
      </c>
      <c r="AB41" s="32">
        <f>2*(males!AB40-males!AB41)/(males!AB40+males!AB41)</f>
        <v>2.8484410263152128E-3</v>
      </c>
      <c r="AC41" s="32">
        <f>2*(males!AC40-males!AC41)/(males!AC40+males!AC41)</f>
        <v>2.8785797547187363E-3</v>
      </c>
      <c r="AD41" s="32">
        <f>2*(males!AD40-males!AD41)/(males!AD40+males!AD41)</f>
        <v>2.9428113657914527E-3</v>
      </c>
      <c r="AE41" s="32">
        <f>2*(males!AE40-males!AE41)/(males!AE40+males!AE41)</f>
        <v>2.7163093101774329E-3</v>
      </c>
      <c r="AF41" s="32">
        <f>2*(males!AF40-males!AF41)/(males!AF40+males!AF41)</f>
        <v>2.9233203225506243E-3</v>
      </c>
      <c r="AG41" s="32">
        <f>2*(males!AG40-males!AG41)/(males!AG40+males!AG41)</f>
        <v>2.7468335113688385E-3</v>
      </c>
      <c r="AH41" s="32">
        <f>2*(males!AH40-males!AH41)/(males!AH40+males!AH41)</f>
        <v>2.9855769491746236E-3</v>
      </c>
      <c r="AI41" s="32">
        <f>2*(males!AI40-males!AI41)/(males!AI40+males!AI41)</f>
        <v>2.4175145132177334E-3</v>
      </c>
      <c r="AJ41" s="32">
        <f>2*(males!AJ40-males!AJ41)/(males!AJ40+males!AJ41)</f>
        <v>2.5858384770601505E-3</v>
      </c>
      <c r="AK41" s="32">
        <f>2*(males!AK40-males!AK41)/(males!AK40+males!AK41)</f>
        <v>2.6213450844385952E-3</v>
      </c>
      <c r="AL41" s="32">
        <f>2*(males!AL40-males!AL41)/(males!AL40+males!AL41)</f>
        <v>2.7366291867451961E-3</v>
      </c>
      <c r="AM41" s="32">
        <f>2*(males!AM40-males!AM41)/(males!AM40+males!AM41)</f>
        <v>2.4876827396817704E-3</v>
      </c>
      <c r="AN41" s="32">
        <f>2*(males!AN40-males!AN41)/(males!AN40+males!AN41)</f>
        <v>2.4901767378684735E-3</v>
      </c>
      <c r="AO41" s="32">
        <f>2*(males!AO40-males!AO41)/(males!AO40+males!AO41)</f>
        <v>2.2421404395238939E-3</v>
      </c>
      <c r="AP41" s="32">
        <f>2*(males!AP40-males!AP41)/(males!AP40+males!AP41)</f>
        <v>2.8304617726838998E-3</v>
      </c>
      <c r="AQ41" s="32">
        <f>2*(males!AQ40-males!AQ41)/(males!AQ40+males!AQ41)</f>
        <v>2.4994770407479124E-3</v>
      </c>
      <c r="AR41" s="32">
        <f>2*(males!AR40-males!AR41)/(males!AR40+males!AR41)</f>
        <v>2.4940725635961745E-3</v>
      </c>
      <c r="AS41" s="32">
        <f>2*(males!AS40-males!AS41)/(males!AS40+males!AS41)</f>
        <v>2.3241989814224741E-3</v>
      </c>
      <c r="AT41" s="32">
        <f>2*(males!AT40-males!AT41)/(males!AT40+males!AT41)</f>
        <v>3.0229616448341659E-3</v>
      </c>
      <c r="AU41" s="32">
        <f>2*(males!AU40-males!AU41)/(males!AU40+males!AU41)</f>
        <v>2.4961031865488965E-3</v>
      </c>
      <c r="AV41" s="32">
        <f>2*(males!AV40-males!AV41)/(males!AV40+males!AV41)</f>
        <v>2.5651988029072254E-3</v>
      </c>
      <c r="AW41" s="32">
        <f>2*(males!AW40-males!AW41)/(males!AW40+males!AW41)</f>
        <v>2.6124756418766997E-3</v>
      </c>
      <c r="AX41" s="32">
        <f>2*(males!AX40-males!AX41)/(males!AX40+males!AX41)</f>
        <v>2.5152655210613352E-3</v>
      </c>
      <c r="AY41" s="32">
        <f>2*(males!AY40-males!AY41)/(males!AY40+males!AY41)</f>
        <v>2.4870288581107158E-3</v>
      </c>
      <c r="AZ41" s="32">
        <f>2*(males!AZ40-males!AZ41)/(males!AZ40+males!AZ41)</f>
        <v>2.4815753725037169E-3</v>
      </c>
      <c r="BA41" s="32">
        <f>2*(males!BA40-males!BA41)/(males!BA40+males!BA41)</f>
        <v>2.5031555737818419E-3</v>
      </c>
      <c r="BB41" s="32">
        <f>2*(males!BB40-males!BB41)/(males!BB40+males!BB41)</f>
        <v>2.255895122158849E-3</v>
      </c>
      <c r="BC41" s="32">
        <f>2*(males!BC40-males!BC41)/(males!BC40+males!BC41)</f>
        <v>2.2597906495832177E-3</v>
      </c>
      <c r="BD41" s="32">
        <f>2*(males!BD40-males!BD41)/(males!BD40+males!BD41)</f>
        <v>2.2298674821610602E-3</v>
      </c>
      <c r="BE41" s="32">
        <f>2*(males!BE40-males!BE41)/(males!BE40+males!BE41)</f>
        <v>2.1606736217762009E-3</v>
      </c>
      <c r="BF41" s="32">
        <f>2*(males!BF40-males!BF41)/(males!BF40+males!BF41)</f>
        <v>2.2013843320703597E-3</v>
      </c>
      <c r="BG41" s="32">
        <f>2*(males!BG40-males!BG41)/(males!BG40+males!BG41)</f>
        <v>2.0830139202427716E-3</v>
      </c>
      <c r="BH41" s="32">
        <f>2*(males!BH40-males!BH41)/(males!BH40+males!BH41)</f>
        <v>1.7079959514170041E-3</v>
      </c>
      <c r="BI41" s="32">
        <f>2*(males!BI40-males!BI41)/(males!BI40+males!BI41)</f>
        <v>1.7869719235176016E-3</v>
      </c>
      <c r="BJ41" s="32">
        <f>2*(males!BJ40-males!BJ41)/(males!BJ40+males!BJ41)</f>
        <v>1.9970989509974983E-3</v>
      </c>
      <c r="BK41" s="32">
        <f>2*(males!BK40-males!BK41)/(males!BK40+males!BK41)</f>
        <v>1.6611295681063123E-3</v>
      </c>
      <c r="BL41" s="32">
        <f>2*(males!BL40-males!BL41)/(males!BL40+males!BL41)</f>
        <v>1.6440393103412166E-3</v>
      </c>
      <c r="BM41" s="32">
        <f>2*(males!BM40-males!BM41)/(males!BM40+males!BM41)</f>
        <v>1.3503682108668004E-3</v>
      </c>
      <c r="BN41" s="32">
        <f>2*(males!BN40-males!BN41)/(males!BN40+males!BN41)</f>
        <v>1.4167055823447001E-3</v>
      </c>
      <c r="BO41" s="32">
        <f>2*(males!BO40-males!BO41)/(males!BO40+males!BO41)</f>
        <v>1.423413051441729E-3</v>
      </c>
      <c r="BP41" s="32">
        <f>2*(males!BP40-males!BP41)/(males!BP40+males!BP41)</f>
        <v>1.4646343121972652E-3</v>
      </c>
      <c r="BQ41" s="32">
        <f>2*(males!BQ40-males!BQ41)/(males!BQ40+males!BQ41)</f>
        <v>1.6120590390453261E-3</v>
      </c>
      <c r="BR41" s="32">
        <f>2*(males!BR40-males!BR41)/(males!BR40+males!BR41)</f>
        <v>1.790679044342868E-3</v>
      </c>
      <c r="BS41" s="32">
        <f>2*(males!BS40-males!BS41)/(males!BS40+males!BS41)</f>
        <v>1.7012393998695368E-3</v>
      </c>
      <c r="BT41" s="32">
        <f>2*(males!BT40-males!BT41)/(males!BT40+males!BT41)</f>
        <v>1.3734405726830994E-3</v>
      </c>
      <c r="BU41" s="32">
        <f>2*(males!BU40-males!BU41)/(males!BU40+males!BU41)</f>
        <v>1.6330776231959433E-3</v>
      </c>
      <c r="BV41" s="32">
        <f>2*(males!BV40-males!BV41)/(males!BV40+males!BV41)</f>
        <v>1.5269950918014906E-3</v>
      </c>
      <c r="BW41" s="32">
        <f>2*(males!BW40-males!BW41)/(males!BW40+males!BW41)</f>
        <v>1.4752940198645224E-3</v>
      </c>
      <c r="BX41" s="32">
        <f>2*(males!BX40-males!BX41)/(males!BX40+males!BX41)</f>
        <v>1.5386694667678584E-3</v>
      </c>
      <c r="BY41" s="32">
        <f>2*(males!BY40-males!BY41)/(males!BY40+males!BY41)</f>
        <v>1.5905109906388553E-3</v>
      </c>
      <c r="BZ41" s="32">
        <f>2*(males!BZ40-males!BZ41)/(males!BZ40+males!BZ41)</f>
        <v>1.4117402813100118E-3</v>
      </c>
      <c r="CA41" s="32">
        <f>2*(males!CA40-males!CA41)/(males!CA40+males!CA41)</f>
        <v>1.611670574534565E-3</v>
      </c>
      <c r="CB41" s="32">
        <f>2*(males!CB40-males!CB41)/(males!CB40+males!CB41)</f>
        <v>1.5485265613876462E-3</v>
      </c>
      <c r="CC41" s="32">
        <f>2*(males!CC40-males!CC41)/(males!CC40+males!CC41)</f>
        <v>1.3578295457490088E-3</v>
      </c>
      <c r="CD41" s="32">
        <f>2*(males!CD40-males!CD41)/(males!CD40+males!CD41)</f>
        <v>1.5503235008371746E-3</v>
      </c>
      <c r="CE41" s="32">
        <f>2*(males!CE40-males!CE41)/(males!CE40+males!CE41)</f>
        <v>1.2899963364104046E-3</v>
      </c>
      <c r="CF41" s="32">
        <f>2*(males!CF40-males!CF41)/(males!CF40+males!CF41)</f>
        <v>1.3602638087386644E-3</v>
      </c>
      <c r="CG41" s="32">
        <f>2*(males!CG40-males!CG41)/(males!CG40+males!CG41)</f>
        <v>1.2661420240772862E-3</v>
      </c>
      <c r="CH41" s="32">
        <f>2*(males!CH40-males!CH41)/(males!CH40+males!CH41)</f>
        <v>1.1215895702459779E-3</v>
      </c>
      <c r="CI41" s="32">
        <f>2*(males!CI40-males!CI41)/(males!CI40+males!CI41)</f>
        <v>1.140655105973025E-3</v>
      </c>
      <c r="CJ41" s="32">
        <f>2*(males!CJ40-males!CJ41)/(males!CJ40+males!CJ41)</f>
        <v>1.335456366531409E-3</v>
      </c>
      <c r="CK41" s="32">
        <f>2*(males!CK40-males!CK41)/(males!CK40+males!CK41)</f>
        <v>1.2828341398083958E-3</v>
      </c>
      <c r="CL41" s="32">
        <f>2*(males!CL40-males!CL41)/(males!CL40+males!CL41)</f>
        <v>1.3338531940653793E-3</v>
      </c>
      <c r="CM41" s="32">
        <f>2*(males!CM40-males!CM41)/(males!CM40+males!CM41)</f>
        <v>1.3627537872772076E-3</v>
      </c>
      <c r="CN41" s="32">
        <f>2*(males!CN40-males!CN41)/(males!CN40+males!CN41)</f>
        <v>1.0543286332113521E-3</v>
      </c>
      <c r="CO41" s="12"/>
      <c r="CP41" s="31">
        <v>38</v>
      </c>
      <c r="CQ41" s="32">
        <f>$CN41*EXP('2a)answer'!$C41*('2a) male mx'!CQ$2-$CO$2))</f>
        <v>9.5713854346823402E-4</v>
      </c>
      <c r="CR41" s="32">
        <f>$CN41*EXP('2a)answer'!$C41*('2a) male mx'!CR$2-$CO$2))</f>
        <v>9.3880321076403642E-4</v>
      </c>
      <c r="CS41" s="32">
        <f>$CN41*EXP('2a)answer'!$C41*('2a) male mx'!CS$2-$CO$2))</f>
        <v>9.2081911710215699E-4</v>
      </c>
      <c r="CT41" s="32">
        <f>$CN41*EXP('2a)answer'!$C41*('2a) male mx'!CT$2-$CO$2))</f>
        <v>9.031795340055706E-4</v>
      </c>
      <c r="CU41" s="32">
        <f>$CN41*EXP('2a)answer'!$C41*('2a) male mx'!CU$2-$CO$2))</f>
        <v>8.8587786189067686E-4</v>
      </c>
      <c r="CV41" s="32">
        <f>$CN41*EXP('2a)answer'!$C41*('2a) male mx'!CV$2-$CO$2))</f>
        <v>8.6890762759816575E-4</v>
      </c>
      <c r="CW41" s="32">
        <f>$CN41*EXP('2a)answer'!$C41*('2a) male mx'!CW$2-$CO$2))</f>
        <v>8.5226248197118248E-4</v>
      </c>
      <c r="CX41" s="32">
        <f>$CN41*EXP('2a)answer'!$C41*('2a) male mx'!CX$2-$CO$2))</f>
        <v>8.3593619747988673E-4</v>
      </c>
      <c r="CY41" s="32">
        <f>$CN41*EXP('2a)answer'!$C41*('2a) male mx'!CY$2-$CO$2))</f>
        <v>8.1992266589151603E-4</v>
      </c>
      <c r="CZ41" s="32">
        <f>$CN41*EXP('2a)answer'!$C41*('2a) male mx'!CZ$2-$CO$2))</f>
        <v>8.042158959850836E-4</v>
      </c>
      <c r="DA41" s="32">
        <f>$CN41*EXP('2a)answer'!$C41*('2a) male mx'!DA$2-$CO$2))</f>
        <v>7.8881001130985174E-4</v>
      </c>
      <c r="DB41" s="32">
        <f>$CN41*EXP('2a)answer'!$C41*('2a) male mx'!DB$2-$CO$2))</f>
        <v>7.7369924798674863E-4</v>
      </c>
      <c r="DC41" s="32">
        <f>$CN41*EXP('2a)answer'!$C41*('2a) male mx'!DC$2-$CO$2))</f>
        <v>7.5887795255189894E-4</v>
      </c>
      <c r="DD41" s="32">
        <f>$CN41*EXP('2a)answer'!$C41*('2a) male mx'!DD$2-$CO$2))</f>
        <v>7.4434057984146523E-4</v>
      </c>
      <c r="DE41" s="32">
        <f>$CN41*EXP('2a)answer'!$C41*('2a) male mx'!DE$2-$CO$2))</f>
        <v>7.3008169091700974E-4</v>
      </c>
      <c r="DF41" s="32">
        <f>$CN41*EXP('2a)answer'!$C41*('2a) male mx'!DF$2-$CO$2))</f>
        <v>7.1609595103059719E-4</v>
      </c>
      <c r="DG41" s="32">
        <f>$CN41*EXP('2a)answer'!$C41*('2a) male mx'!DG$2-$CO$2))</f>
        <v>7.0237812762887907E-4</v>
      </c>
      <c r="DH41" s="32">
        <f>$CN41*EXP('2a)answer'!$C41*('2a) male mx'!DH$2-$CO$2))</f>
        <v>6.8892308839541385E-4</v>
      </c>
      <c r="DI41" s="32">
        <f>$CN41*EXP('2a)answer'!$C41*('2a) male mx'!DI$2-$CO$2))</f>
        <v>6.7572579933048707E-4</v>
      </c>
      <c r="DJ41" s="32">
        <f>$CN41*EXP('2a)answer'!$C41*('2a) male mx'!DJ$2-$CO$2))</f>
        <v>6.6278132286771724E-4</v>
      </c>
      <c r="DK41" s="32">
        <f>$CN41*EXP('2a)answer'!$C41*('2a) male mx'!DK$2-$CO$2))</f>
        <v>6.5008481602673955E-4</v>
      </c>
      <c r="DL41" s="32">
        <f>$CN41*EXP('2a)answer'!$C41*('2a) male mx'!DL$2-$CO$2))</f>
        <v>6.3763152860127814E-4</v>
      </c>
      <c r="DM41" s="32">
        <f>$CN41*EXP('2a)answer'!$C41*('2a) male mx'!DM$2-$CO$2))</f>
        <v>6.2541680138192811E-4</v>
      </c>
      <c r="DN41" s="32">
        <f>$CN41*EXP('2a)answer'!$C41*('2a) male mx'!DN$2-$CO$2))</f>
        <v>6.1343606441298241E-4</v>
      </c>
      <c r="DO41" s="32">
        <f>$CN41*EXP('2a)answer'!$C41*('2a) male mx'!DO$2-$CO$2))</f>
        <v>6.0168483528265219E-4</v>
      </c>
      <c r="DP41" s="32">
        <f>$CN41*EXP('2a)answer'!$C41*('2a) male mx'!DP$2-$CO$2))</f>
        <v>5.9015871744604053E-4</v>
      </c>
      <c r="DQ41" s="32">
        <f>$CN41*EXP('2a)answer'!$C41*('2a) male mx'!DQ$2-$CO$2))</f>
        <v>5.7885339858024059E-4</v>
      </c>
      <c r="DR41" s="32">
        <f>$CN41*EXP('2a)answer'!$C41*('2a) male mx'!DR$2-$CO$2))</f>
        <v>5.6776464897094589E-4</v>
      </c>
      <c r="DS41" s="32">
        <f>$CN41*EXP('2a)answer'!$C41*('2a) male mx'!DS$2-$CO$2))</f>
        <v>5.5688831992996648E-4</v>
      </c>
      <c r="DT41" s="32">
        <f>$CN41*EXP('2a)answer'!$C41*('2a) male mx'!DT$2-$CO$2))</f>
        <v>5.4622034224305967E-4</v>
      </c>
      <c r="DU41" s="32">
        <f>$CN41*EXP('2a)answer'!$C41*('2a) male mx'!DU$2-$CO$2))</f>
        <v>5.3575672464749519E-4</v>
      </c>
      <c r="DV41" s="32">
        <f>$CN41*EXP('2a)answer'!$C41*('2a) male mx'!DV$2-$CO$2))</f>
        <v>5.2549355233878433E-4</v>
      </c>
      <c r="DW41" s="32">
        <f>$CN41*EXP('2a)answer'!$C41*('2a) male mx'!DW$2-$CO$2))</f>
        <v>5.1542698550601526E-4</v>
      </c>
      <c r="DX41" s="32">
        <f>$CN41*EXP('2a)answer'!$C41*('2a) male mx'!DX$2-$CO$2))</f>
        <v>5.0555325789524526E-4</v>
      </c>
      <c r="DY41" s="32">
        <f>$CN41*EXP('2a)answer'!$C41*('2a) male mx'!DY$2-$CO$2))</f>
        <v>4.9586867540041442E-4</v>
      </c>
      <c r="DZ41" s="32">
        <f>$CN41*EXP('2a)answer'!$C41*('2a) male mx'!DZ$2-$CO$2))</f>
        <v>4.86369614681251E-4</v>
      </c>
      <c r="EA41" s="32">
        <f>$CN41*EXP('2a)answer'!$C41*('2a) male mx'!EA$2-$CO$2))</f>
        <v>4.7705252180765378E-4</v>
      </c>
      <c r="EB41" s="32">
        <f>$CN41*EXP('2a)answer'!$C41*('2a) male mx'!EB$2-$CO$2))</f>
        <v>4.6791391093004242E-4</v>
      </c>
      <c r="EC41" s="32">
        <f>$CN41*EXP('2a)answer'!$C41*('2a) male mx'!EC$2-$CO$2))</f>
        <v>4.5895036297518009E-4</v>
      </c>
      <c r="ED41" s="32">
        <f>$CN41*EXP('2a)answer'!$C41*('2a) male mx'!ED$2-$CO$2))</f>
        <v>4.5015852436697815E-4</v>
      </c>
      <c r="EE41" s="32">
        <f>$CN41*EXP('2a)answer'!$C41*('2a) male mx'!EE$2-$CO$2))</f>
        <v>4.4153510577180679E-4</v>
      </c>
      <c r="EF41" s="32">
        <f>$CN41*EXP('2a)answer'!$C41*('2a) male mx'!EF$2-$CO$2))</f>
        <v>4.3307688086784038E-4</v>
      </c>
      <c r="EG41" s="32">
        <f>$CN41*EXP('2a)answer'!$C41*('2a) male mx'!EG$2-$CO$2))</f>
        <v>4.247806851379778E-4</v>
      </c>
      <c r="EH41" s="32">
        <f>$CN41*EXP('2a)answer'!$C41*('2a) male mx'!EH$2-$CO$2))</f>
        <v>4.1664341468588645E-4</v>
      </c>
      <c r="EI41" s="32">
        <f>$CN41*EXP('2a)answer'!$C41*('2a) male mx'!EI$2-$CO$2))</f>
        <v>4.0866202507472589E-4</v>
      </c>
      <c r="EJ41" s="32">
        <f>$CN41*EXP('2a)answer'!$C41*('2a) male mx'!EJ$2-$CO$2))</f>
        <v>4.0083353018811809E-4</v>
      </c>
      <c r="EK41" s="32">
        <f>$CN41*EXP('2a)answer'!$C41*('2a) male mx'!EK$2-$CO$2))</f>
        <v>3.9315500111293717E-4</v>
      </c>
      <c r="EL41" s="32">
        <f>$CN41*EXP('2a)answer'!$C41*('2a) male mx'!EL$2-$CO$2))</f>
        <v>3.856235650435003E-4</v>
      </c>
      <c r="EM41" s="32">
        <f>$CN41*EXP('2a)answer'!$C41*('2a) male mx'!EM$2-$CO$2))</f>
        <v>3.7823640420675151E-4</v>
      </c>
      <c r="EN41" s="32">
        <f>$CN41*EXP('2a)answer'!$C41*('2a) male mx'!EN$2-$CO$2))</f>
        <v>3.709907548080337E-4</v>
      </c>
      <c r="EO41" s="32">
        <f>$CN41*EXP('2a)answer'!$C41*('2a) male mx'!EO$2-$CO$2))</f>
        <v>3.6388390599705755E-4</v>
      </c>
    </row>
    <row r="42" spans="1:145" x14ac:dyDescent="0.25">
      <c r="A42" s="31">
        <f>males!A41</f>
        <v>39</v>
      </c>
      <c r="B42" s="32">
        <f>2*(males!B41-males!B42)/(males!B41+males!B42)</f>
        <v>6.8812884747717082E-3</v>
      </c>
      <c r="C42" s="32">
        <f>2*(males!C41-males!C42)/(males!C41+males!C42)</f>
        <v>5.4524117593957814E-3</v>
      </c>
      <c r="D42" s="32">
        <f>2*(males!D41-males!D42)/(males!D41+males!D42)</f>
        <v>5.4013703701455938E-3</v>
      </c>
      <c r="E42" s="32">
        <f>2*(males!E41-males!E42)/(males!E41+males!E42)</f>
        <v>5.2893515735820927E-3</v>
      </c>
      <c r="F42" s="32">
        <f>2*(males!F41-males!F42)/(males!F41+males!F42)</f>
        <v>5.5932021082069489E-3</v>
      </c>
      <c r="G42" s="32">
        <f>2*(males!G41-males!G42)/(males!G41+males!G42)</f>
        <v>5.4805011427682517E-3</v>
      </c>
      <c r="H42" s="32">
        <f>2*(males!H41-males!H42)/(males!H41+males!H42)</f>
        <v>5.4366333498622917E-3</v>
      </c>
      <c r="I42" s="32">
        <f>2*(males!I41-males!I42)/(males!I41+males!I42)</f>
        <v>4.8598465625839578E-3</v>
      </c>
      <c r="J42" s="32">
        <f>2*(males!J41-males!J42)/(males!J41+males!J42)</f>
        <v>4.9353799824333935E-3</v>
      </c>
      <c r="K42" s="32">
        <f>2*(males!K41-males!K42)/(males!K41+males!K42)</f>
        <v>4.0286691338361361E-3</v>
      </c>
      <c r="L42" s="32">
        <f>2*(males!L41-males!L42)/(males!L41+males!L42)</f>
        <v>4.5715740681801084E-3</v>
      </c>
      <c r="M42" s="32">
        <f>2*(males!M41-males!M42)/(males!M41+males!M42)</f>
        <v>4.7230669984333245E-3</v>
      </c>
      <c r="N42" s="32">
        <f>2*(males!N41-males!N42)/(males!N41+males!N42)</f>
        <v>4.0412854043007547E-3</v>
      </c>
      <c r="O42" s="32">
        <f>2*(males!O41-males!O42)/(males!O41+males!O42)</f>
        <v>4.3371370256981168E-3</v>
      </c>
      <c r="P42" s="32">
        <f>2*(males!P41-males!P42)/(males!P41+males!P42)</f>
        <v>4.7377794684695593E-3</v>
      </c>
      <c r="Q42" s="32">
        <f>2*(males!Q41-males!Q42)/(males!Q41+males!Q42)</f>
        <v>4.3613707165109034E-3</v>
      </c>
      <c r="R42" s="32">
        <f>2*(males!R41-males!R42)/(males!R41+males!R42)</f>
        <v>4.6460671901618093E-3</v>
      </c>
      <c r="S42" s="32">
        <f>2*(males!S41-males!S42)/(males!S41+males!S42)</f>
        <v>4.3534048208230224E-3</v>
      </c>
      <c r="T42" s="32">
        <f>2*(males!T41-males!T42)/(males!T41+males!T42)</f>
        <v>4.8826505817443754E-3</v>
      </c>
      <c r="U42" s="32">
        <f>2*(males!U41-males!U42)/(males!U41+males!U42)</f>
        <v>4.2808511607254672E-3</v>
      </c>
      <c r="V42" s="32">
        <f>2*(males!V41-males!V42)/(males!V41+males!V42)</f>
        <v>3.5446086729303233E-3</v>
      </c>
      <c r="W42" s="32">
        <f>2*(males!W41-males!W42)/(males!W41+males!W42)</f>
        <v>3.7084838613320108E-3</v>
      </c>
      <c r="X42" s="32">
        <f>2*(males!X41-males!X42)/(males!X41+males!X42)</f>
        <v>3.4900500016779089E-3</v>
      </c>
      <c r="Y42" s="32">
        <f>2*(males!Y41-males!Y42)/(males!Y41+males!Y42)</f>
        <v>2.9823644317275152E-3</v>
      </c>
      <c r="Z42" s="32">
        <f>2*(males!Z41-males!Z42)/(males!Z41+males!Z42)</f>
        <v>2.7272876631306855E-3</v>
      </c>
      <c r="AA42" s="32">
        <f>2*(males!AA41-males!AA42)/(males!AA41+males!AA42)</f>
        <v>3.38454245285619E-3</v>
      </c>
      <c r="AB42" s="32">
        <f>2*(males!AB41-males!AB42)/(males!AB41+males!AB42)</f>
        <v>3.4178641096793694E-3</v>
      </c>
      <c r="AC42" s="32">
        <f>2*(males!AC41-males!AC42)/(males!AC41+males!AC42)</f>
        <v>2.8319283456269759E-3</v>
      </c>
      <c r="AD42" s="32">
        <f>2*(males!AD41-males!AD42)/(males!AD41+males!AD42)</f>
        <v>3.006236574420753E-3</v>
      </c>
      <c r="AE42" s="32">
        <f>2*(males!AE41-males!AE42)/(males!AE41+males!AE42)</f>
        <v>2.7018010183711529E-3</v>
      </c>
      <c r="AF42" s="32">
        <f>2*(males!AF41-males!AF42)/(males!AF41+males!AF42)</f>
        <v>3.3498629851123301E-3</v>
      </c>
      <c r="AG42" s="32">
        <f>2*(males!AG41-males!AG42)/(males!AG41+males!AG42)</f>
        <v>3.3237120615761391E-3</v>
      </c>
      <c r="AH42" s="32">
        <f>2*(males!AH41-males!AH42)/(males!AH41+males!AH42)</f>
        <v>3.049046084153672E-3</v>
      </c>
      <c r="AI42" s="32">
        <f>2*(males!AI41-males!AI42)/(males!AI41+males!AI42)</f>
        <v>2.3689729741477672E-3</v>
      </c>
      <c r="AJ42" s="32">
        <f>2*(males!AJ41-males!AJ42)/(males!AJ41+males!AJ42)</f>
        <v>2.6034039506654953E-3</v>
      </c>
      <c r="AK42" s="32">
        <f>2*(males!AK41-males!AK42)/(males!AK41+males!AK42)</f>
        <v>2.7690344074158203E-3</v>
      </c>
      <c r="AL42" s="32">
        <f>2*(males!AL41-males!AL42)/(males!AL41+males!AL42)</f>
        <v>2.6898339461382446E-3</v>
      </c>
      <c r="AM42" s="32">
        <f>2*(males!AM41-males!AM42)/(males!AM41+males!AM42)</f>
        <v>2.3533729880280247E-3</v>
      </c>
      <c r="AN42" s="32">
        <f>2*(males!AN41-males!AN42)/(males!AN41+males!AN42)</f>
        <v>3.0916913497502866E-3</v>
      </c>
      <c r="AO42" s="32">
        <f>2*(males!AO41-males!AO42)/(males!AO41+males!AO42)</f>
        <v>2.6132263667012589E-3</v>
      </c>
      <c r="AP42" s="32">
        <f>2*(males!AP41-males!AP42)/(males!AP41+males!AP42)</f>
        <v>2.7200645074586748E-3</v>
      </c>
      <c r="AQ42" s="32">
        <f>2*(males!AQ41-males!AQ42)/(males!AQ41+males!AQ42)</f>
        <v>2.8719096047628524E-3</v>
      </c>
      <c r="AR42" s="32">
        <f>2*(males!AR41-males!AR42)/(males!AR41+males!AR42)</f>
        <v>2.9409239223767815E-3</v>
      </c>
      <c r="AS42" s="32">
        <f>2*(males!AS41-males!AS42)/(males!AS41+males!AS42)</f>
        <v>3.0284806048369774E-3</v>
      </c>
      <c r="AT42" s="32">
        <f>2*(males!AT41-males!AT42)/(males!AT41+males!AT42)</f>
        <v>2.816780269636829E-3</v>
      </c>
      <c r="AU42" s="32">
        <f>2*(males!AU41-males!AU42)/(males!AU41+males!AU42)</f>
        <v>3.0509093643580737E-3</v>
      </c>
      <c r="AV42" s="32">
        <f>2*(males!AV41-males!AV42)/(males!AV41+males!AV42)</f>
        <v>2.4966916157237993E-3</v>
      </c>
      <c r="AW42" s="32">
        <f>2*(males!AW41-males!AW42)/(males!AW41+males!AW42)</f>
        <v>2.6300675766342649E-3</v>
      </c>
      <c r="AX42" s="32">
        <f>2*(males!AX41-males!AX42)/(males!AX41+males!AX42)</f>
        <v>2.8547204842292793E-3</v>
      </c>
      <c r="AY42" s="32">
        <f>2*(males!AY41-males!AY42)/(males!AY41+males!AY42)</f>
        <v>3.0852087353331649E-3</v>
      </c>
      <c r="AZ42" s="32">
        <f>2*(males!AZ41-males!AZ42)/(males!AZ41+males!AZ42)</f>
        <v>2.6058562060663902E-3</v>
      </c>
      <c r="BA42" s="32">
        <f>2*(males!BA41-males!BA42)/(males!BA41+males!BA42)</f>
        <v>2.509437085208737E-3</v>
      </c>
      <c r="BB42" s="32">
        <f>2*(males!BB41-males!BB42)/(males!BB41+males!BB42)</f>
        <v>2.9018285787441056E-3</v>
      </c>
      <c r="BC42" s="32">
        <f>2*(males!BC41-males!BC42)/(males!BC41+males!BC42)</f>
        <v>2.4788443456705703E-3</v>
      </c>
      <c r="BD42" s="32">
        <f>2*(males!BD41-males!BD42)/(males!BD41+males!BD42)</f>
        <v>2.2774679664552384E-3</v>
      </c>
      <c r="BE42" s="32">
        <f>2*(males!BE41-males!BE42)/(males!BE41+males!BE42)</f>
        <v>2.2822446672434199E-3</v>
      </c>
      <c r="BF42" s="32">
        <f>2*(males!BF41-males!BF42)/(males!BF41+males!BF42)</f>
        <v>2.4717420477268991E-3</v>
      </c>
      <c r="BG42" s="32">
        <f>2*(males!BG41-males!BG42)/(males!BG41+males!BG42)</f>
        <v>1.9494829632141042E-3</v>
      </c>
      <c r="BH42" s="32">
        <f>2*(males!BH41-males!BH42)/(males!BH41+males!BH42)</f>
        <v>2.2289948923268701E-3</v>
      </c>
      <c r="BI42" s="32">
        <f>2*(males!BI41-males!BI42)/(males!BI41+males!BI42)</f>
        <v>1.9693642744682978E-3</v>
      </c>
      <c r="BJ42" s="32">
        <f>2*(males!BJ41-males!BJ42)/(males!BJ41+males!BJ42)</f>
        <v>2.0538098172109263E-3</v>
      </c>
      <c r="BK42" s="32">
        <f>2*(males!BK41-males!BK42)/(males!BK41+males!BK42)</f>
        <v>1.9906785686073149E-3</v>
      </c>
      <c r="BL42" s="32">
        <f>2*(males!BL41-males!BL42)/(males!BL41+males!BL42)</f>
        <v>1.856718014885214E-3</v>
      </c>
      <c r="BM42" s="32">
        <f>2*(males!BM41-males!BM42)/(males!BM41+males!BM42)</f>
        <v>1.9082768888795689E-3</v>
      </c>
      <c r="BN42" s="32">
        <f>2*(males!BN41-males!BN42)/(males!BN41+males!BN42)</f>
        <v>1.481816223260311E-3</v>
      </c>
      <c r="BO42" s="32">
        <f>2*(males!BO41-males!BO42)/(males!BO41+males!BO42)</f>
        <v>1.7086759857645277E-3</v>
      </c>
      <c r="BP42" s="32">
        <f>2*(males!BP41-males!BP42)/(males!BP41+males!BP42)</f>
        <v>1.9701749054211247E-3</v>
      </c>
      <c r="BQ42" s="32">
        <f>2*(males!BQ41-males!BQ42)/(males!BQ41+males!BQ42)</f>
        <v>1.4887504979975257E-3</v>
      </c>
      <c r="BR42" s="32">
        <f>2*(males!BR41-males!BR42)/(males!BR41+males!BR42)</f>
        <v>1.6259053932855352E-3</v>
      </c>
      <c r="BS42" s="32">
        <f>2*(males!BS41-males!BS42)/(males!BS41+males!BS42)</f>
        <v>1.5681190934180814E-3</v>
      </c>
      <c r="BT42" s="32">
        <f>2*(males!BT41-males!BT42)/(males!BT41+males!BT42)</f>
        <v>1.8550555474498196E-3</v>
      </c>
      <c r="BU42" s="32">
        <f>2*(males!BU41-males!BU42)/(males!BU41+males!BU42)</f>
        <v>1.5627604600766795E-3</v>
      </c>
      <c r="BV42" s="32">
        <f>2*(males!BV41-males!BV42)/(males!BV41+males!BV42)</f>
        <v>1.5501537149069649E-3</v>
      </c>
      <c r="BW42" s="32">
        <f>2*(males!BW41-males!BW42)/(males!BW41+males!BW42)</f>
        <v>1.769064269064269E-3</v>
      </c>
      <c r="BX42" s="32">
        <f>2*(males!BX41-males!BX42)/(males!BX41+males!BX42)</f>
        <v>1.7598941980766127E-3</v>
      </c>
      <c r="BY42" s="32">
        <f>2*(males!BY41-males!BY42)/(males!BY41+males!BY42)</f>
        <v>1.6243062858570818E-3</v>
      </c>
      <c r="BZ42" s="32">
        <f>2*(males!BZ41-males!BZ42)/(males!BZ41+males!BZ42)</f>
        <v>1.7570763912354119E-3</v>
      </c>
      <c r="CA42" s="32">
        <f>2*(males!CA41-males!CA42)/(males!CA41+males!CA42)</f>
        <v>1.5204690542890765E-3</v>
      </c>
      <c r="CB42" s="32">
        <f>2*(males!CB41-males!CB42)/(males!CB41+males!CB42)</f>
        <v>1.4259321901589862E-3</v>
      </c>
      <c r="CC42" s="32">
        <f>2*(males!CC41-males!CC42)/(males!CC41+males!CC42)</f>
        <v>1.6297549658218584E-3</v>
      </c>
      <c r="CD42" s="32">
        <f>2*(males!CD41-males!CD42)/(males!CD41+males!CD42)</f>
        <v>1.5112932944123553E-3</v>
      </c>
      <c r="CE42" s="32">
        <f>2*(males!CE41-males!CE42)/(males!CE41+males!CE42)</f>
        <v>1.4157499599559773E-3</v>
      </c>
      <c r="CF42" s="32">
        <f>2*(males!CF41-males!CF42)/(males!CF41+males!CF42)</f>
        <v>1.3621166467164734E-3</v>
      </c>
      <c r="CG42" s="32">
        <f>2*(males!CG41-males!CG42)/(males!CG41+males!CG42)</f>
        <v>1.4534059692723179E-3</v>
      </c>
      <c r="CH42" s="32">
        <f>2*(males!CH41-males!CH42)/(males!CH41+males!CH42)</f>
        <v>1.2568508674331398E-3</v>
      </c>
      <c r="CI42" s="32">
        <f>2*(males!CI41-males!CI42)/(males!CI41+males!CI42)</f>
        <v>1.2963763195258968E-3</v>
      </c>
      <c r="CJ42" s="32">
        <f>2*(males!CJ41-males!CJ42)/(males!CJ41+males!CJ42)</f>
        <v>1.4813595588840424E-3</v>
      </c>
      <c r="CK42" s="32">
        <f>2*(males!CK41-males!CK42)/(males!CK41+males!CK42)</f>
        <v>1.3564616902334758E-3</v>
      </c>
      <c r="CL42" s="32">
        <f>2*(males!CL41-males!CL42)/(males!CL41+males!CL42)</f>
        <v>1.2945116814268396E-3</v>
      </c>
      <c r="CM42" s="32">
        <f>2*(males!CM41-males!CM42)/(males!CM41+males!CM42)</f>
        <v>1.2516800213401185E-3</v>
      </c>
      <c r="CN42" s="32">
        <f>2*(males!CN41-males!CN42)/(males!CN41+males!CN42)</f>
        <v>1.2092394089073804E-3</v>
      </c>
      <c r="CO42" s="12"/>
      <c r="CP42" s="31">
        <v>39</v>
      </c>
      <c r="CQ42" s="32">
        <f>$CN42*EXP('2a)answer'!$C42*('2a) male mx'!CQ$2-$CO$2))</f>
        <v>1.0978906826523542E-3</v>
      </c>
      <c r="CR42" s="32">
        <f>$CN42*EXP('2a)answer'!$C42*('2a) male mx'!CR$2-$CO$2))</f>
        <v>1.0768828505431562E-3</v>
      </c>
      <c r="CS42" s="32">
        <f>$CN42*EXP('2a)answer'!$C42*('2a) male mx'!CS$2-$CO$2))</f>
        <v>1.0562769974441658E-3</v>
      </c>
      <c r="CT42" s="32">
        <f>$CN42*EXP('2a)answer'!$C42*('2a) male mx'!CT$2-$CO$2))</f>
        <v>1.0360654315990977E-3</v>
      </c>
      <c r="CU42" s="32">
        <f>$CN42*EXP('2a)answer'!$C42*('2a) male mx'!CU$2-$CO$2))</f>
        <v>1.0162406084312803E-3</v>
      </c>
      <c r="CV42" s="32">
        <f>$CN42*EXP('2a)answer'!$C42*('2a) male mx'!CV$2-$CO$2))</f>
        <v>9.9679512772741174E-4</v>
      </c>
      <c r="CW42" s="32">
        <f>$CN42*EXP('2a)answer'!$C42*('2a) male mx'!CW$2-$CO$2))</f>
        <v>9.7772173087520928E-4</v>
      </c>
      <c r="CX42" s="32">
        <f>$CN42*EXP('2a)answer'!$C42*('2a) male mx'!CX$2-$CO$2))</f>
        <v>9.5901329815391214E-4</v>
      </c>
      <c r="CY42" s="32">
        <f>$CN42*EXP('2a)answer'!$C42*('2a) male mx'!CY$2-$CO$2))</f>
        <v>9.4066284607663094E-4</v>
      </c>
      <c r="CZ42" s="32">
        <f>$CN42*EXP('2a)answer'!$C42*('2a) male mx'!CZ$2-$CO$2))</f>
        <v>9.2266352478355157E-4</v>
      </c>
      <c r="DA42" s="32">
        <f>$CN42*EXP('2a)answer'!$C42*('2a) male mx'!DA$2-$CO$2))</f>
        <v>9.0500861548501691E-4</v>
      </c>
      <c r="DB42" s="32">
        <f>$CN42*EXP('2a)answer'!$C42*('2a) male mx'!DB$2-$CO$2))</f>
        <v>8.8769152795353725E-4</v>
      </c>
      <c r="DC42" s="32">
        <f>$CN42*EXP('2a)answer'!$C42*('2a) male mx'!DC$2-$CO$2))</f>
        <v>8.7070579806378817E-4</v>
      </c>
      <c r="DD42" s="32">
        <f>$CN42*EXP('2a)answer'!$C42*('2a) male mx'!DD$2-$CO$2))</f>
        <v>8.5404508537968086E-4</v>
      </c>
      <c r="DE42" s="32">
        <f>$CN42*EXP('2a)answer'!$C42*('2a) male mx'!DE$2-$CO$2))</f>
        <v>8.3770317078760408E-4</v>
      </c>
      <c r="DF42" s="32">
        <f>$CN42*EXP('2a)answer'!$C42*('2a) male mx'!DF$2-$CO$2))</f>
        <v>8.2167395417495051E-4</v>
      </c>
      <c r="DG42" s="32">
        <f>$CN42*EXP('2a)answer'!$C42*('2a) male mx'!DG$2-$CO$2))</f>
        <v>8.0595145215306765E-4</v>
      </c>
      <c r="DH42" s="32">
        <f>$CN42*EXP('2a)answer'!$C42*('2a) male mx'!DH$2-$CO$2))</f>
        <v>7.9052979582377612E-4</v>
      </c>
      <c r="DI42" s="32">
        <f>$CN42*EXP('2a)answer'!$C42*('2a) male mx'!DI$2-$CO$2))</f>
        <v>7.7540322858862722E-4</v>
      </c>
      <c r="DJ42" s="32">
        <f>$CN42*EXP('2a)answer'!$C42*('2a) male mx'!DJ$2-$CO$2))</f>
        <v>7.6056610400007847E-4</v>
      </c>
      <c r="DK42" s="32">
        <f>$CN42*EXP('2a)answer'!$C42*('2a) male mx'!DK$2-$CO$2))</f>
        <v>7.4601288365378686E-4</v>
      </c>
      <c r="DL42" s="32">
        <f>$CN42*EXP('2a)answer'!$C42*('2a) male mx'!DL$2-$CO$2))</f>
        <v>7.3173813512123214E-4</v>
      </c>
      <c r="DM42" s="32">
        <f>$CN42*EXP('2a)answer'!$C42*('2a) male mx'!DM$2-$CO$2))</f>
        <v>7.1773652992189918E-4</v>
      </c>
      <c r="DN42" s="32">
        <f>$CN42*EXP('2a)answer'!$C42*('2a) male mx'!DN$2-$CO$2))</f>
        <v>7.0400284153426221E-4</v>
      </c>
      <c r="DO42" s="32">
        <f>$CN42*EXP('2a)answer'!$C42*('2a) male mx'!DO$2-$CO$2))</f>
        <v>6.9053194344482734E-4</v>
      </c>
      <c r="DP42" s="32">
        <f>$CN42*EXP('2a)answer'!$C42*('2a) male mx'!DP$2-$CO$2))</f>
        <v>6.773188072345071E-4</v>
      </c>
      <c r="DQ42" s="32">
        <f>$CN42*EXP('2a)answer'!$C42*('2a) male mx'!DQ$2-$CO$2))</f>
        <v>6.6435850070161134E-4</v>
      </c>
      <c r="DR42" s="32">
        <f>$CN42*EXP('2a)answer'!$C42*('2a) male mx'!DR$2-$CO$2))</f>
        <v>6.5164618602075422E-4</v>
      </c>
      <c r="DS42" s="32">
        <f>$CN42*EXP('2a)answer'!$C42*('2a) male mx'!DS$2-$CO$2))</f>
        <v>6.391771179369896E-4</v>
      </c>
      <c r="DT42" s="32">
        <f>$CN42*EXP('2a)answer'!$C42*('2a) male mx'!DT$2-$CO$2))</f>
        <v>6.2694664199450169E-4</v>
      </c>
      <c r="DU42" s="32">
        <f>$CN42*EXP('2a)answer'!$C42*('2a) male mx'!DU$2-$CO$2))</f>
        <v>6.1495019279918933E-4</v>
      </c>
      <c r="DV42" s="32">
        <f>$CN42*EXP('2a)answer'!$C42*('2a) male mx'!DV$2-$CO$2))</f>
        <v>6.031832923144942E-4</v>
      </c>
      <c r="DW42" s="32">
        <f>$CN42*EXP('2a)answer'!$C42*('2a) male mx'!DW$2-$CO$2))</f>
        <v>5.916415481898394E-4</v>
      </c>
      <c r="DX42" s="32">
        <f>$CN42*EXP('2a)answer'!$C42*('2a) male mx'!DX$2-$CO$2))</f>
        <v>5.8032065212105144E-4</v>
      </c>
      <c r="DY42" s="32">
        <f>$CN42*EXP('2a)answer'!$C42*('2a) male mx'!DY$2-$CO$2))</f>
        <v>5.692163782421559E-4</v>
      </c>
      <c r="DZ42" s="32">
        <f>$CN42*EXP('2a)answer'!$C42*('2a) male mx'!DZ$2-$CO$2))</f>
        <v>5.5832458154794599E-4</v>
      </c>
      <c r="EA42" s="32">
        <f>$CN42*EXP('2a)answer'!$C42*('2a) male mx'!EA$2-$CO$2))</f>
        <v>5.4764119634673344E-4</v>
      </c>
      <c r="EB42" s="32">
        <f>$CN42*EXP('2a)answer'!$C42*('2a) male mx'!EB$2-$CO$2))</f>
        <v>5.3716223474270693E-4</v>
      </c>
      <c r="EC42" s="32">
        <f>$CN42*EXP('2a)answer'!$C42*('2a) male mx'!EC$2-$CO$2))</f>
        <v>5.2688378514732987E-4</v>
      </c>
      <c r="ED42" s="32">
        <f>$CN42*EXP('2a)answer'!$C42*('2a) male mx'!ED$2-$CO$2))</f>
        <v>5.1680201081922173E-4</v>
      </c>
      <c r="EE42" s="32">
        <f>$CN42*EXP('2a)answer'!$C42*('2a) male mx'!EE$2-$CO$2))</f>
        <v>5.0691314843197808E-4</v>
      </c>
      <c r="EF42" s="32">
        <f>$CN42*EXP('2a)answer'!$C42*('2a) male mx'!EF$2-$CO$2))</f>
        <v>4.9721350666939658E-4</v>
      </c>
      <c r="EG42" s="32">
        <f>$CN42*EXP('2a)answer'!$C42*('2a) male mx'!EG$2-$CO$2))</f>
        <v>4.8769946484758097E-4</v>
      </c>
      <c r="EH42" s="32">
        <f>$CN42*EXP('2a)answer'!$C42*('2a) male mx'!EH$2-$CO$2))</f>
        <v>4.783674715634119E-4</v>
      </c>
      <c r="EI42" s="32">
        <f>$CN42*EXP('2a)answer'!$C42*('2a) male mx'!EI$2-$CO$2))</f>
        <v>4.692140433688785E-4</v>
      </c>
      <c r="EJ42" s="32">
        <f>$CN42*EXP('2a)answer'!$C42*('2a) male mx'!EJ$2-$CO$2))</f>
        <v>4.6023576347077632E-4</v>
      </c>
      <c r="EK42" s="32">
        <f>$CN42*EXP('2a)answer'!$C42*('2a) male mx'!EK$2-$CO$2))</f>
        <v>4.5142928045528648E-4</v>
      </c>
      <c r="EL42" s="32">
        <f>$CN42*EXP('2a)answer'!$C42*('2a) male mx'!EL$2-$CO$2))</f>
        <v>4.4279130703695884E-4</v>
      </c>
      <c r="EM42" s="32">
        <f>$CN42*EXP('2a)answer'!$C42*('2a) male mx'!EM$2-$CO$2))</f>
        <v>4.3431861883163399E-4</v>
      </c>
      <c r="EN42" s="32">
        <f>$CN42*EXP('2a)answer'!$C42*('2a) male mx'!EN$2-$CO$2))</f>
        <v>4.2600805315284429E-4</v>
      </c>
      <c r="EO42" s="32">
        <f>$CN42*EXP('2a)answer'!$C42*('2a) male mx'!EO$2-$CO$2))</f>
        <v>4.1785650783124595E-4</v>
      </c>
    </row>
    <row r="43" spans="1:145" x14ac:dyDescent="0.25">
      <c r="A43" s="31">
        <f>males!A42</f>
        <v>40</v>
      </c>
      <c r="B43" s="32">
        <f>2*(males!B42-males!B43)/(males!B42+males!B43)</f>
        <v>7.5555583307835928E-3</v>
      </c>
      <c r="C43" s="32">
        <f>2*(males!C42-males!C43)/(males!C42+males!C43)</f>
        <v>5.7857341709333428E-3</v>
      </c>
      <c r="D43" s="32">
        <f>2*(males!D42-males!D43)/(males!D42+males!D43)</f>
        <v>7.1208281168890653E-3</v>
      </c>
      <c r="E43" s="32">
        <f>2*(males!E42-males!E43)/(males!E42+males!E43)</f>
        <v>6.6391346148032141E-3</v>
      </c>
      <c r="F43" s="32">
        <f>2*(males!F42-males!F43)/(males!F42+males!F43)</f>
        <v>6.251577922312122E-3</v>
      </c>
      <c r="G43" s="32">
        <f>2*(males!G42-males!G43)/(males!G42+males!G43)</f>
        <v>6.053786023336563E-3</v>
      </c>
      <c r="H43" s="32">
        <f>2*(males!H42-males!H43)/(males!H42+males!H43)</f>
        <v>6.0206577057809133E-3</v>
      </c>
      <c r="I43" s="32">
        <f>2*(males!I42-males!I43)/(males!I42+males!I43)</f>
        <v>5.8463034435567614E-3</v>
      </c>
      <c r="J43" s="32">
        <f>2*(males!J42-males!J43)/(males!J42+males!J43)</f>
        <v>5.9837070146348493E-3</v>
      </c>
      <c r="K43" s="32">
        <f>2*(males!K42-males!K43)/(males!K42+males!K43)</f>
        <v>5.4362534564923225E-3</v>
      </c>
      <c r="L43" s="32">
        <f>2*(males!L42-males!L43)/(males!L42+males!L43)</f>
        <v>4.8839480906088658E-3</v>
      </c>
      <c r="M43" s="32">
        <f>2*(males!M42-males!M43)/(males!M42+males!M43)</f>
        <v>4.45547705429317E-3</v>
      </c>
      <c r="N43" s="32">
        <f>2*(males!N42-males!N43)/(males!N42+males!N43)</f>
        <v>4.7740953435272951E-3</v>
      </c>
      <c r="O43" s="32">
        <f>2*(males!O42-males!O43)/(males!O42+males!O43)</f>
        <v>4.5428072218986603E-3</v>
      </c>
      <c r="P43" s="32">
        <f>2*(males!P42-males!P43)/(males!P42+males!P43)</f>
        <v>5.2132207277656136E-3</v>
      </c>
      <c r="Q43" s="32">
        <f>2*(males!Q42-males!Q43)/(males!Q42+males!Q43)</f>
        <v>4.4850065189048242E-3</v>
      </c>
      <c r="R43" s="32">
        <f>2*(males!R42-males!R43)/(males!R42+males!R43)</f>
        <v>4.933490098439265E-3</v>
      </c>
      <c r="S43" s="32">
        <f>2*(males!S42-males!S43)/(males!S42+males!S43)</f>
        <v>4.3955032390946645E-3</v>
      </c>
      <c r="T43" s="32">
        <f>2*(males!T42-males!T43)/(males!T42+males!T43)</f>
        <v>4.5380651758069428E-3</v>
      </c>
      <c r="U43" s="32">
        <f>2*(males!U42-males!U43)/(males!U42+males!U43)</f>
        <v>4.8264977011231325E-3</v>
      </c>
      <c r="V43" s="32">
        <f>2*(males!V42-males!V43)/(males!V42+males!V43)</f>
        <v>3.8085247097995392E-3</v>
      </c>
      <c r="W43" s="32">
        <f>2*(males!W42-males!W43)/(males!W42+males!W43)</f>
        <v>3.801636061233495E-3</v>
      </c>
      <c r="X43" s="32">
        <f>2*(males!X42-males!X43)/(males!X42+males!X43)</f>
        <v>3.2886429577583354E-3</v>
      </c>
      <c r="Y43" s="32">
        <f>2*(males!Y42-males!Y43)/(males!Y42+males!Y43)</f>
        <v>2.9581226958652509E-3</v>
      </c>
      <c r="Z43" s="32">
        <f>2*(males!Z42-males!Z43)/(males!Z42+males!Z43)</f>
        <v>3.3508198522343375E-3</v>
      </c>
      <c r="AA43" s="32">
        <f>2*(males!AA42-males!AA43)/(males!AA42+males!AA43)</f>
        <v>3.4625234384074604E-3</v>
      </c>
      <c r="AB43" s="32">
        <f>2*(males!AB42-males!AB43)/(males!AB42+males!AB43)</f>
        <v>3.4295859684720697E-3</v>
      </c>
      <c r="AC43" s="32">
        <f>2*(males!AC42-males!AC43)/(males!AC42+males!AC43)</f>
        <v>3.4243747212878294E-3</v>
      </c>
      <c r="AD43" s="32">
        <f>2*(males!AD42-males!AD43)/(males!AD42+males!AD43)</f>
        <v>3.4107047875986335E-3</v>
      </c>
      <c r="AE43" s="32">
        <f>2*(males!AE42-males!AE43)/(males!AE42+males!AE43)</f>
        <v>3.3793050481112099E-3</v>
      </c>
      <c r="AF43" s="32">
        <f>2*(males!AF42-males!AF43)/(males!AF42+males!AF43)</f>
        <v>3.4494349208448361E-3</v>
      </c>
      <c r="AG43" s="32">
        <f>2*(males!AG42-males!AG43)/(males!AG42+males!AG43)</f>
        <v>3.0821035082235129E-3</v>
      </c>
      <c r="AH43" s="32">
        <f>2*(males!AH42-males!AH43)/(males!AH42+males!AH43)</f>
        <v>3.0364925234563586E-3</v>
      </c>
      <c r="AI43" s="32">
        <f>2*(males!AI42-males!AI43)/(males!AI42+males!AI43)</f>
        <v>3.38933177852733E-3</v>
      </c>
      <c r="AJ43" s="32">
        <f>2*(males!AJ42-males!AJ43)/(males!AJ42+males!AJ43)</f>
        <v>2.7844549103209736E-3</v>
      </c>
      <c r="AK43" s="32">
        <f>2*(males!AK42-males!AK43)/(males!AK42+males!AK43)</f>
        <v>3.1895504252733901E-3</v>
      </c>
      <c r="AL43" s="32">
        <f>2*(males!AL42-males!AL43)/(males!AL42+males!AL43)</f>
        <v>3.1218896678505193E-3</v>
      </c>
      <c r="AM43" s="32">
        <f>2*(males!AM42-males!AM43)/(males!AM42+males!AM43)</f>
        <v>2.683982683982684E-3</v>
      </c>
      <c r="AN43" s="32">
        <f>2*(males!AN42-males!AN43)/(males!AN42+males!AN43)</f>
        <v>3.0469787741603188E-3</v>
      </c>
      <c r="AO43" s="32">
        <f>2*(males!AO42-males!AO43)/(males!AO42+males!AO43)</f>
        <v>2.9008168657159031E-3</v>
      </c>
      <c r="AP43" s="32">
        <f>2*(males!AP42-males!AP43)/(males!AP42+males!AP43)</f>
        <v>3.3430028792960282E-3</v>
      </c>
      <c r="AQ43" s="32">
        <f>2*(males!AQ42-males!AQ43)/(males!AQ42+males!AQ43)</f>
        <v>2.8801812248860602E-3</v>
      </c>
      <c r="AR43" s="32">
        <f>2*(males!AR42-males!AR43)/(males!AR42+males!AR43)</f>
        <v>2.5723403453824338E-3</v>
      </c>
      <c r="AS43" s="32">
        <f>2*(males!AS42-males!AS43)/(males!AS42+males!AS43)</f>
        <v>3.0484684946705662E-3</v>
      </c>
      <c r="AT43" s="32">
        <f>2*(males!AT42-males!AT43)/(males!AT42+males!AT43)</f>
        <v>2.9867000199472744E-3</v>
      </c>
      <c r="AU43" s="32">
        <f>2*(males!AU42-males!AU43)/(males!AU42+males!AU43)</f>
        <v>3.2005517449472773E-3</v>
      </c>
      <c r="AV43" s="32">
        <f>2*(males!AV42-males!AV43)/(males!AV42+males!AV43)</f>
        <v>3.0731539585661482E-3</v>
      </c>
      <c r="AW43" s="32">
        <f>2*(males!AW42-males!AW43)/(males!AW42+males!AW43)</f>
        <v>3.1652383618276559E-3</v>
      </c>
      <c r="AX43" s="32">
        <f>2*(males!AX42-males!AX43)/(males!AX42+males!AX43)</f>
        <v>2.9060068237345416E-3</v>
      </c>
      <c r="AY43" s="32">
        <f>2*(males!AY42-males!AY43)/(males!AY42+males!AY43)</f>
        <v>2.7816111781956182E-3</v>
      </c>
      <c r="AZ43" s="32">
        <f>2*(males!AZ42-males!AZ43)/(males!AZ42+males!AZ43)</f>
        <v>2.655728363071398E-3</v>
      </c>
      <c r="BA43" s="32">
        <f>2*(males!BA42-males!BA43)/(males!BA42+males!BA43)</f>
        <v>2.4943128596279941E-3</v>
      </c>
      <c r="BB43" s="32">
        <f>2*(males!BB42-males!BB43)/(males!BB42+males!BB43)</f>
        <v>2.4389200290958883E-3</v>
      </c>
      <c r="BC43" s="32">
        <f>2*(males!BC42-males!BC43)/(males!BC42+males!BC43)</f>
        <v>2.7209718368702398E-3</v>
      </c>
      <c r="BD43" s="32">
        <f>2*(males!BD42-males!BD43)/(males!BD42+males!BD43)</f>
        <v>2.6137654758920143E-3</v>
      </c>
      <c r="BE43" s="32">
        <f>2*(males!BE42-males!BE43)/(males!BE42+males!BE43)</f>
        <v>2.3300722960787755E-3</v>
      </c>
      <c r="BF43" s="32">
        <f>2*(males!BF42-males!BF43)/(males!BF42+males!BF43)</f>
        <v>2.3501012883021316E-3</v>
      </c>
      <c r="BG43" s="32">
        <f>2*(males!BG42-males!BG43)/(males!BG42+males!BG43)</f>
        <v>1.9957960890889404E-3</v>
      </c>
      <c r="BH43" s="32">
        <f>2*(males!BH42-males!BH43)/(males!BH42+males!BH43)</f>
        <v>2.0855940502342322E-3</v>
      </c>
      <c r="BI43" s="32">
        <f>2*(males!BI42-males!BI43)/(males!BI42+males!BI43)</f>
        <v>2.3852746232110441E-3</v>
      </c>
      <c r="BJ43" s="32">
        <f>2*(males!BJ42-males!BJ43)/(males!BJ42+males!BJ43)</f>
        <v>2.0791666446788636E-3</v>
      </c>
      <c r="BK43" s="32">
        <f>2*(males!BK42-males!BK43)/(males!BK42+males!BK43)</f>
        <v>1.9840851045866137E-3</v>
      </c>
      <c r="BL43" s="32">
        <f>2*(males!BL42-males!BL43)/(males!BL42+males!BL43)</f>
        <v>1.8496526646558701E-3</v>
      </c>
      <c r="BM43" s="32">
        <f>2*(males!BM42-males!BM43)/(males!BM42+males!BM43)</f>
        <v>2.0065659881812214E-3</v>
      </c>
      <c r="BN43" s="32">
        <f>2*(males!BN42-males!BN43)/(males!BN42+males!BN43)</f>
        <v>1.6525533001068371E-3</v>
      </c>
      <c r="BO43" s="32">
        <f>2*(males!BO42-males!BO43)/(males!BO42+males!BO43)</f>
        <v>1.7221102150537634E-3</v>
      </c>
      <c r="BP43" s="32">
        <f>2*(males!BP42-males!BP43)/(males!BP42+males!BP43)</f>
        <v>1.7743806728997475E-3</v>
      </c>
      <c r="BQ43" s="32">
        <f>2*(males!BQ42-males!BQ43)/(males!BQ42+males!BQ43)</f>
        <v>1.9008511822559218E-3</v>
      </c>
      <c r="BR43" s="32">
        <f>2*(males!BR42-males!BR43)/(males!BR42+males!BR43)</f>
        <v>1.5549485185963438E-3</v>
      </c>
      <c r="BS43" s="32">
        <f>2*(males!BS42-males!BS43)/(males!BS42+males!BS43)</f>
        <v>1.7906602928933824E-3</v>
      </c>
      <c r="BT43" s="32">
        <f>2*(males!BT42-males!BT43)/(males!BT42+males!BT43)</f>
        <v>1.5450303264398534E-3</v>
      </c>
      <c r="BU43" s="32">
        <f>2*(males!BU42-males!BU43)/(males!BU42+males!BU43)</f>
        <v>1.7218619066750847E-3</v>
      </c>
      <c r="BV43" s="32">
        <f>2*(males!BV42-males!BV43)/(males!BV42+males!BV43)</f>
        <v>1.5317047248401868E-3</v>
      </c>
      <c r="BW43" s="32">
        <f>2*(males!BW42-males!BW43)/(males!BW42+males!BW43)</f>
        <v>1.7200310648034735E-3</v>
      </c>
      <c r="BX43" s="32">
        <f>2*(males!BX42-males!BX43)/(males!BX42+males!BX43)</f>
        <v>1.7212332375354026E-3</v>
      </c>
      <c r="BY43" s="32">
        <f>2*(males!BY42-males!BY43)/(males!BY42+males!BY43)</f>
        <v>1.7730866309268029E-3</v>
      </c>
      <c r="BZ43" s="32">
        <f>2*(males!BZ42-males!BZ43)/(males!BZ42+males!BZ43)</f>
        <v>1.6872012247831113E-3</v>
      </c>
      <c r="CA43" s="32">
        <f>2*(males!CA42-males!CA43)/(males!CA42+males!CA43)</f>
        <v>1.7733270745318938E-3</v>
      </c>
      <c r="CB43" s="32">
        <f>2*(males!CB42-males!CB43)/(males!CB42+males!CB43)</f>
        <v>1.6366014979594602E-3</v>
      </c>
      <c r="CC43" s="32">
        <f>2*(males!CC42-males!CC43)/(males!CC42+males!CC43)</f>
        <v>1.6428214939277991E-3</v>
      </c>
      <c r="CD43" s="32">
        <f>2*(males!CD42-males!CD43)/(males!CD42+males!CD43)</f>
        <v>1.4513336719778568E-3</v>
      </c>
      <c r="CE43" s="32">
        <f>2*(males!CE42-males!CE43)/(males!CE42+males!CE43)</f>
        <v>1.5316788442034236E-3</v>
      </c>
      <c r="CF43" s="32">
        <f>2*(males!CF42-males!CF43)/(males!CF42+males!CF43)</f>
        <v>1.4570405542954279E-3</v>
      </c>
      <c r="CG43" s="32">
        <f>2*(males!CG42-males!CG43)/(males!CG42+males!CG43)</f>
        <v>1.5071745638484567E-3</v>
      </c>
      <c r="CH43" s="32">
        <f>2*(males!CH42-males!CH43)/(males!CH42+males!CH43)</f>
        <v>1.5268278088989302E-3</v>
      </c>
      <c r="CI43" s="32">
        <f>2*(males!CI42-males!CI43)/(males!CI42+males!CI43)</f>
        <v>1.5454995054401584E-3</v>
      </c>
      <c r="CJ43" s="32">
        <f>2*(males!CJ42-males!CJ43)/(males!CJ42+males!CJ43)</f>
        <v>1.3495346165930946E-3</v>
      </c>
      <c r="CK43" s="32">
        <f>2*(males!CK42-males!CK43)/(males!CK42+males!CK43)</f>
        <v>1.5230724900177006E-3</v>
      </c>
      <c r="CL43" s="32">
        <f>2*(males!CL42-males!CL43)/(males!CL42+males!CL43)</f>
        <v>1.5535698669177072E-3</v>
      </c>
      <c r="CM43" s="32">
        <f>2*(males!CM42-males!CM43)/(males!CM42+males!CM43)</f>
        <v>1.33548380469063E-3</v>
      </c>
      <c r="CN43" s="32">
        <f>2*(males!CN42-males!CN43)/(males!CN42+males!CN43)</f>
        <v>1.3749794779182401E-3</v>
      </c>
      <c r="CO43" s="12"/>
      <c r="CP43" s="31">
        <v>40</v>
      </c>
      <c r="CQ43" s="32">
        <f>$CN43*EXP('2a)answer'!$C43*('2a) male mx'!CQ$2-$CO$2))</f>
        <v>1.2507967741424272E-3</v>
      </c>
      <c r="CR43" s="32">
        <f>$CN43*EXP('2a)answer'!$C43*('2a) male mx'!CR$2-$CO$2))</f>
        <v>1.2273399189285377E-3</v>
      </c>
      <c r="CS43" s="32">
        <f>$CN43*EXP('2a)answer'!$C43*('2a) male mx'!CS$2-$CO$2))</f>
        <v>1.2043229625598483E-3</v>
      </c>
      <c r="CT43" s="32">
        <f>$CN43*EXP('2a)answer'!$C43*('2a) male mx'!CT$2-$CO$2))</f>
        <v>1.181737655380033E-3</v>
      </c>
      <c r="CU43" s="32">
        <f>$CN43*EXP('2a)answer'!$C43*('2a) male mx'!CU$2-$CO$2))</f>
        <v>1.1595759024429454E-3</v>
      </c>
      <c r="CV43" s="32">
        <f>$CN43*EXP('2a)answer'!$C43*('2a) male mx'!CV$2-$CO$2))</f>
        <v>1.1378297606112571E-3</v>
      </c>
      <c r="CW43" s="32">
        <f>$CN43*EXP('2a)answer'!$C43*('2a) male mx'!CW$2-$CO$2))</f>
        <v>1.1164914357095063E-3</v>
      </c>
      <c r="CX43" s="32">
        <f>$CN43*EXP('2a)answer'!$C43*('2a) male mx'!CX$2-$CO$2))</f>
        <v>1.0955532797305371E-3</v>
      </c>
      <c r="CY43" s="32">
        <f>$CN43*EXP('2a)answer'!$C43*('2a) male mx'!CY$2-$CO$2))</f>
        <v>1.0750077880943276E-3</v>
      </c>
      <c r="CZ43" s="32">
        <f>$CN43*EXP('2a)answer'!$C43*('2a) male mx'!CZ$2-$CO$2))</f>
        <v>1.0548475969582246E-3</v>
      </c>
      <c r="DA43" s="32">
        <f>$CN43*EXP('2a)answer'!$C43*('2a) male mx'!DA$2-$CO$2))</f>
        <v>1.0350654805776217E-3</v>
      </c>
      <c r="DB43" s="32">
        <f>$CN43*EXP('2a)answer'!$C43*('2a) male mx'!DB$2-$CO$2))</f>
        <v>1.0156543487161323E-3</v>
      </c>
      <c r="DC43" s="32">
        <f>$CN43*EXP('2a)answer'!$C43*('2a) male mx'!DC$2-$CO$2))</f>
        <v>9.9660724410433337E-4</v>
      </c>
      <c r="DD43" s="32">
        <f>$CN43*EXP('2a)answer'!$C43*('2a) male mx'!DD$2-$CO$2))</f>
        <v>9.7791733994616434E-4</v>
      </c>
      <c r="DE43" s="32">
        <f>$CN43*EXP('2a)answer'!$C43*('2a) male mx'!DE$2-$CO$2))</f>
        <v>9.5957793747209212E-4</v>
      </c>
      <c r="DF43" s="32">
        <f>$CN43*EXP('2a)answer'!$C43*('2a) male mx'!DF$2-$CO$2))</f>
        <v>9.415824635381606E-4</v>
      </c>
      <c r="DG43" s="32">
        <f>$CN43*EXP('2a)answer'!$C43*('2a) male mx'!DG$2-$CO$2))</f>
        <v>9.2392446827006846E-4</v>
      </c>
      <c r="DH43" s="32">
        <f>$CN43*EXP('2a)answer'!$C43*('2a) male mx'!DH$2-$CO$2))</f>
        <v>9.065976227514269E-4</v>
      </c>
      <c r="DI43" s="32">
        <f>$CN43*EXP('2a)answer'!$C43*('2a) male mx'!DI$2-$CO$2))</f>
        <v>8.8959571675537334E-4</v>
      </c>
      <c r="DJ43" s="32">
        <f>$CN43*EXP('2a)answer'!$C43*('2a) male mx'!DJ$2-$CO$2))</f>
        <v>8.7291265651872219E-4</v>
      </c>
      <c r="DK43" s="32">
        <f>$CN43*EXP('2a)answer'!$C43*('2a) male mx'!DK$2-$CO$2))</f>
        <v>8.5654246255786068E-4</v>
      </c>
      <c r="DL43" s="32">
        <f>$CN43*EXP('2a)answer'!$C43*('2a) male mx'!DL$2-$CO$2))</f>
        <v>8.4047926752560333E-4</v>
      </c>
      <c r="DM43" s="32">
        <f>$CN43*EXP('2a)answer'!$C43*('2a) male mx'!DM$2-$CO$2))</f>
        <v>8.2471731410823778E-4</v>
      </c>
      <c r="DN43" s="32">
        <f>$CN43*EXP('2a)answer'!$C43*('2a) male mx'!DN$2-$CO$2))</f>
        <v>8.0925095296200897E-4</v>
      </c>
      <c r="DO43" s="32">
        <f>$CN43*EXP('2a)answer'!$C43*('2a) male mx'!DO$2-$CO$2))</f>
        <v>7.9407464068830121E-4</v>
      </c>
      <c r="DP43" s="32">
        <f>$CN43*EXP('2a)answer'!$C43*('2a) male mx'!DP$2-$CO$2))</f>
        <v>7.7918293784679231E-4</v>
      </c>
      <c r="DQ43" s="32">
        <f>$CN43*EXP('2a)answer'!$C43*('2a) male mx'!DQ$2-$CO$2))</f>
        <v>7.6457050700586969E-4</v>
      </c>
      <c r="DR43" s="32">
        <f>$CN43*EXP('2a)answer'!$C43*('2a) male mx'!DR$2-$CO$2))</f>
        <v>7.50232110829606E-4</v>
      </c>
      <c r="DS43" s="32">
        <f>$CN43*EXP('2a)answer'!$C43*('2a) male mx'!DS$2-$CO$2))</f>
        <v>7.3616261020061178E-4</v>
      </c>
      <c r="DT43" s="32">
        <f>$CN43*EXP('2a)answer'!$C43*('2a) male mx'!DT$2-$CO$2))</f>
        <v>7.2235696237809156E-4</v>
      </c>
      <c r="DU43" s="32">
        <f>$CN43*EXP('2a)answer'!$C43*('2a) male mx'!DU$2-$CO$2))</f>
        <v>7.0881021919044199E-4</v>
      </c>
      <c r="DV43" s="32">
        <f>$CN43*EXP('2a)answer'!$C43*('2a) male mx'!DV$2-$CO$2))</f>
        <v>6.9551752526174609E-4</v>
      </c>
      <c r="DW43" s="32">
        <f>$CN43*EXP('2a)answer'!$C43*('2a) male mx'!DW$2-$CO$2))</f>
        <v>6.8247411627152602E-4</v>
      </c>
      <c r="DX43" s="32">
        <f>$CN43*EXP('2a)answer'!$C43*('2a) male mx'!DX$2-$CO$2))</f>
        <v>6.6967531724713275E-4</v>
      </c>
      <c r="DY43" s="32">
        <f>$CN43*EXP('2a)answer'!$C43*('2a) male mx'!DY$2-$CO$2))</f>
        <v>6.5711654088815817E-4</v>
      </c>
      <c r="DZ43" s="32">
        <f>$CN43*EXP('2a)answer'!$C43*('2a) male mx'!DZ$2-$CO$2))</f>
        <v>6.4479328592227181E-4</v>
      </c>
      <c r="EA43" s="32">
        <f>$CN43*EXP('2a)answer'!$C43*('2a) male mx'!EA$2-$CO$2))</f>
        <v>6.3270113549188968E-4</v>
      </c>
      <c r="EB43" s="32">
        <f>$CN43*EXP('2a)answer'!$C43*('2a) male mx'!EB$2-$CO$2))</f>
        <v>6.2083575557110105E-4</v>
      </c>
      <c r="EC43" s="32">
        <f>$CN43*EXP('2a)answer'!$C43*('2a) male mx'!EC$2-$CO$2))</f>
        <v>6.0919289341228105E-4</v>
      </c>
      <c r="ED43" s="32">
        <f>$CN43*EXP('2a)answer'!$C43*('2a) male mx'!ED$2-$CO$2))</f>
        <v>5.9776837602183632E-4</v>
      </c>
      <c r="EE43" s="32">
        <f>$CN43*EXP('2a)answer'!$C43*('2a) male mx'!EE$2-$CO$2))</f>
        <v>5.8655810866453542E-4</v>
      </c>
      <c r="EF43" s="32">
        <f>$CN43*EXP('2a)answer'!$C43*('2a) male mx'!EF$2-$CO$2))</f>
        <v>5.7555807339588821E-4</v>
      </c>
      <c r="EG43" s="32">
        <f>$CN43*EXP('2a)answer'!$C43*('2a) male mx'!EG$2-$CO$2))</f>
        <v>5.6476432762204824E-4</v>
      </c>
      <c r="EH43" s="32">
        <f>$CN43*EXP('2a)answer'!$C43*('2a) male mx'!EH$2-$CO$2))</f>
        <v>5.5417300268672208E-4</v>
      </c>
      <c r="EI43" s="32">
        <f>$CN43*EXP('2a)answer'!$C43*('2a) male mx'!EI$2-$CO$2))</f>
        <v>5.4378030248457981E-4</v>
      </c>
      <c r="EJ43" s="32">
        <f>$CN43*EXP('2a)answer'!$C43*('2a) male mx'!EJ$2-$CO$2))</f>
        <v>5.3358250210066758E-4</v>
      </c>
      <c r="EK43" s="32">
        <f>$CN43*EXP('2a)answer'!$C43*('2a) male mx'!EK$2-$CO$2))</f>
        <v>5.2357594647533699E-4</v>
      </c>
      <c r="EL43" s="32">
        <f>$CN43*EXP('2a)answer'!$C43*('2a) male mx'!EL$2-$CO$2))</f>
        <v>5.1375704909421165E-4</v>
      </c>
      <c r="EM43" s="32">
        <f>$CN43*EXP('2a)answer'!$C43*('2a) male mx'!EM$2-$CO$2))</f>
        <v>5.0412229070272109E-4</v>
      </c>
      <c r="EN43" s="32">
        <f>$CN43*EXP('2a)answer'!$C43*('2a) male mx'!EN$2-$CO$2))</f>
        <v>4.9466821804474228E-4</v>
      </c>
      <c r="EO43" s="32">
        <f>$CN43*EXP('2a)answer'!$C43*('2a) male mx'!EO$2-$CO$2))</f>
        <v>4.853914426248954E-4</v>
      </c>
    </row>
    <row r="44" spans="1:145" x14ac:dyDescent="0.25">
      <c r="A44" s="31">
        <f>males!A43</f>
        <v>41</v>
      </c>
      <c r="B44" s="32">
        <f>2*(males!B43-males!B44)/(males!B43+males!B44)</f>
        <v>5.7453562560895116E-3</v>
      </c>
      <c r="C44" s="32">
        <f>2*(males!C43-males!C44)/(males!C43+males!C44)</f>
        <v>4.9772736952910608E-3</v>
      </c>
      <c r="D44" s="32">
        <f>2*(males!D43-males!D44)/(males!D43+males!D44)</f>
        <v>6.29572702121119E-3</v>
      </c>
      <c r="E44" s="32">
        <f>2*(males!E43-males!E44)/(males!E43+males!E44)</f>
        <v>5.3042007810313995E-3</v>
      </c>
      <c r="F44" s="32">
        <f>2*(males!F43-males!F44)/(males!F43+males!F44)</f>
        <v>5.7813255926463473E-3</v>
      </c>
      <c r="G44" s="32">
        <f>2*(males!G43-males!G44)/(males!G43+males!G44)</f>
        <v>5.325780408390525E-3</v>
      </c>
      <c r="H44" s="32">
        <f>2*(males!H43-males!H44)/(males!H43+males!H44)</f>
        <v>6.2754296976548756E-3</v>
      </c>
      <c r="I44" s="32">
        <f>2*(males!I43-males!I44)/(males!I43+males!I44)</f>
        <v>5.2874284748545353E-3</v>
      </c>
      <c r="J44" s="32">
        <f>2*(males!J43-males!J44)/(males!J43+males!J44)</f>
        <v>5.1956211788018658E-3</v>
      </c>
      <c r="K44" s="32">
        <f>2*(males!K43-males!K44)/(males!K43+males!K44)</f>
        <v>4.3395746743840934E-3</v>
      </c>
      <c r="L44" s="32">
        <f>2*(males!L43-males!L44)/(males!L43+males!L44)</f>
        <v>4.2872579655967987E-3</v>
      </c>
      <c r="M44" s="32">
        <f>2*(males!M43-males!M44)/(males!M43+males!M44)</f>
        <v>4.3589192205090053E-3</v>
      </c>
      <c r="N44" s="32">
        <f>2*(males!N43-males!N44)/(males!N43+males!N44)</f>
        <v>3.9726892094580114E-3</v>
      </c>
      <c r="O44" s="32">
        <f>2*(males!O43-males!O44)/(males!O43+males!O44)</f>
        <v>4.2821040808685889E-3</v>
      </c>
      <c r="P44" s="32">
        <f>2*(males!P43-males!P44)/(males!P43+males!P44)</f>
        <v>5.0420657331664287E-3</v>
      </c>
      <c r="Q44" s="32">
        <f>2*(males!Q43-males!Q44)/(males!Q43+males!Q44)</f>
        <v>4.6218952098771183E-3</v>
      </c>
      <c r="R44" s="32">
        <f>2*(males!R43-males!R44)/(males!R43+males!R44)</f>
        <v>5.1321559109576741E-3</v>
      </c>
      <c r="S44" s="32">
        <f>2*(males!S43-males!S44)/(males!S43+males!S44)</f>
        <v>4.2296002681058093E-3</v>
      </c>
      <c r="T44" s="32">
        <f>2*(males!T43-males!T44)/(males!T43+males!T44)</f>
        <v>4.3852563066909779E-3</v>
      </c>
      <c r="U44" s="32">
        <f>2*(males!U43-males!U44)/(males!U43+males!U44)</f>
        <v>4.5273826212855932E-3</v>
      </c>
      <c r="V44" s="32">
        <f>2*(males!V43-males!V44)/(males!V43+males!V44)</f>
        <v>4.339288883291448E-3</v>
      </c>
      <c r="W44" s="32">
        <f>2*(males!W43-males!W44)/(males!W43+males!W44)</f>
        <v>4.2031125752584348E-3</v>
      </c>
      <c r="X44" s="32">
        <f>2*(males!X43-males!X44)/(males!X43+males!X44)</f>
        <v>3.6605076279347414E-3</v>
      </c>
      <c r="Y44" s="32">
        <f>2*(males!Y43-males!Y44)/(males!Y43+males!Y44)</f>
        <v>2.9447255095150057E-3</v>
      </c>
      <c r="Z44" s="32">
        <f>2*(males!Z43-males!Z44)/(males!Z43+males!Z44)</f>
        <v>3.5829451809387316E-3</v>
      </c>
      <c r="AA44" s="32">
        <f>2*(males!AA43-males!AA44)/(males!AA43+males!AA44)</f>
        <v>3.8749576696959437E-3</v>
      </c>
      <c r="AB44" s="32">
        <f>2*(males!AB43-males!AB44)/(males!AB43+males!AB44)</f>
        <v>3.5744125181902185E-3</v>
      </c>
      <c r="AC44" s="32">
        <f>2*(males!AC43-males!AC44)/(males!AC43+males!AC44)</f>
        <v>4.0228995822373511E-3</v>
      </c>
      <c r="AD44" s="32">
        <f>2*(males!AD43-males!AD44)/(males!AD43+males!AD44)</f>
        <v>3.3782854376090102E-3</v>
      </c>
      <c r="AE44" s="32">
        <f>2*(males!AE43-males!AE44)/(males!AE43+males!AE44)</f>
        <v>3.3797358962079803E-3</v>
      </c>
      <c r="AF44" s="32">
        <f>2*(males!AF43-males!AF44)/(males!AF43+males!AF44)</f>
        <v>3.5167654604972131E-3</v>
      </c>
      <c r="AG44" s="32">
        <f>2*(males!AG43-males!AG44)/(males!AG43+males!AG44)</f>
        <v>3.4222645267426312E-3</v>
      </c>
      <c r="AH44" s="32">
        <f>2*(males!AH43-males!AH44)/(males!AH43+males!AH44)</f>
        <v>2.6617739682887422E-3</v>
      </c>
      <c r="AI44" s="32">
        <f>2*(males!AI43-males!AI44)/(males!AI43+males!AI44)</f>
        <v>2.9956486563313144E-3</v>
      </c>
      <c r="AJ44" s="32">
        <f>2*(males!AJ43-males!AJ44)/(males!AJ43+males!AJ44)</f>
        <v>2.9888518009468334E-3</v>
      </c>
      <c r="AK44" s="32">
        <f>2*(males!AK43-males!AK44)/(males!AK43+males!AK44)</f>
        <v>3.3305759937306803E-3</v>
      </c>
      <c r="AL44" s="32">
        <f>2*(males!AL43-males!AL44)/(males!AL43+males!AL44)</f>
        <v>2.76015557240499E-3</v>
      </c>
      <c r="AM44" s="32">
        <f>2*(males!AM43-males!AM44)/(males!AM43+males!AM44)</f>
        <v>2.7890067554735614E-3</v>
      </c>
      <c r="AN44" s="32">
        <f>2*(males!AN43-males!AN44)/(males!AN43+males!AN44)</f>
        <v>2.9582581080199247E-3</v>
      </c>
      <c r="AO44" s="32">
        <f>2*(males!AO43-males!AO44)/(males!AO43+males!AO44)</f>
        <v>2.8117835359259421E-3</v>
      </c>
      <c r="AP44" s="32">
        <f>2*(males!AP43-males!AP44)/(males!AP43+males!AP44)</f>
        <v>3.3325398714591763E-3</v>
      </c>
      <c r="AQ44" s="32">
        <f>2*(males!AQ43-males!AQ44)/(males!AQ43+males!AQ44)</f>
        <v>3.1593867327396859E-3</v>
      </c>
      <c r="AR44" s="32">
        <f>2*(males!AR43-males!AR44)/(males!AR43+males!AR44)</f>
        <v>3.1517820521123415E-3</v>
      </c>
      <c r="AS44" s="32">
        <f>2*(males!AS43-males!AS44)/(males!AS43+males!AS44)</f>
        <v>3.7614302081757063E-3</v>
      </c>
      <c r="AT44" s="32">
        <f>2*(males!AT43-males!AT44)/(males!AT43+males!AT44)</f>
        <v>3.4614802154771434E-3</v>
      </c>
      <c r="AU44" s="32">
        <f>2*(males!AU43-males!AU44)/(males!AU43+males!AU44)</f>
        <v>3.2649707558082964E-3</v>
      </c>
      <c r="AV44" s="32">
        <f>2*(males!AV43-males!AV44)/(males!AV43+males!AV44)</f>
        <v>3.2229725723956172E-3</v>
      </c>
      <c r="AW44" s="32">
        <f>2*(males!AW43-males!AW44)/(males!AW43+males!AW44)</f>
        <v>3.3483830550214947E-3</v>
      </c>
      <c r="AX44" s="32">
        <f>2*(males!AX43-males!AX44)/(males!AX43+males!AX44)</f>
        <v>3.2172044868127004E-3</v>
      </c>
      <c r="AY44" s="32">
        <f>2*(males!AY43-males!AY44)/(males!AY43+males!AY44)</f>
        <v>3.1792032527358451E-3</v>
      </c>
      <c r="AZ44" s="32">
        <f>2*(males!AZ43-males!AZ44)/(males!AZ43+males!AZ44)</f>
        <v>2.803143833622632E-3</v>
      </c>
      <c r="BA44" s="32">
        <f>2*(males!BA43-males!BA44)/(males!BA43+males!BA44)</f>
        <v>2.9842094528591519E-3</v>
      </c>
      <c r="BB44" s="32">
        <f>2*(males!BB43-males!BB44)/(males!BB43+males!BB44)</f>
        <v>3.0033251099431512E-3</v>
      </c>
      <c r="BC44" s="32">
        <f>2*(males!BC43-males!BC44)/(males!BC43+males!BC44)</f>
        <v>2.7068832173240526E-3</v>
      </c>
      <c r="BD44" s="32">
        <f>2*(males!BD43-males!BD44)/(males!BD43+males!BD44)</f>
        <v>2.7598600815121467E-3</v>
      </c>
      <c r="BE44" s="32">
        <f>2*(males!BE43-males!BE44)/(males!BE43+males!BE44)</f>
        <v>2.9122329786382909E-3</v>
      </c>
      <c r="BF44" s="32">
        <f>2*(males!BF43-males!BF44)/(males!BF43+males!BF44)</f>
        <v>2.4943769920371811E-3</v>
      </c>
      <c r="BG44" s="32">
        <f>2*(males!BG43-males!BG44)/(males!BG43+males!BG44)</f>
        <v>2.7347553351671446E-3</v>
      </c>
      <c r="BH44" s="32">
        <f>2*(males!BH43-males!BH44)/(males!BH43+males!BH44)</f>
        <v>2.3661105069099977E-3</v>
      </c>
      <c r="BI44" s="32">
        <f>2*(males!BI43-males!BI44)/(males!BI43+males!BI44)</f>
        <v>2.0309078792879131E-3</v>
      </c>
      <c r="BJ44" s="32">
        <f>2*(males!BJ43-males!BJ44)/(males!BJ43+males!BJ44)</f>
        <v>2.094085794060411E-3</v>
      </c>
      <c r="BK44" s="32">
        <f>2*(males!BK43-males!BK44)/(males!BK43+males!BK44)</f>
        <v>2.0938864859720179E-3</v>
      </c>
      <c r="BL44" s="32">
        <f>2*(males!BL43-males!BL44)/(males!BL43+males!BL44)</f>
        <v>2.0006317784563546E-3</v>
      </c>
      <c r="BM44" s="32">
        <f>2*(males!BM43-males!BM44)/(males!BM43+males!BM44)</f>
        <v>2.1370558108442421E-3</v>
      </c>
      <c r="BN44" s="32">
        <f>2*(males!BN43-males!BN44)/(males!BN43+males!BN44)</f>
        <v>1.7397080453589334E-3</v>
      </c>
      <c r="BO44" s="32">
        <f>2*(males!BO43-males!BO44)/(males!BO43+males!BO44)</f>
        <v>1.9672510559509346E-3</v>
      </c>
      <c r="BP44" s="32">
        <f>2*(males!BP43-males!BP44)/(males!BP43+males!BP44)</f>
        <v>1.8512285425782565E-3</v>
      </c>
      <c r="BQ44" s="32">
        <f>2*(males!BQ43-males!BQ44)/(males!BQ43+males!BQ44)</f>
        <v>2.0729968484134208E-3</v>
      </c>
      <c r="BR44" s="32">
        <f>2*(males!BR43-males!BR44)/(males!BR43+males!BR44)</f>
        <v>1.7364125716270186E-3</v>
      </c>
      <c r="BS44" s="32">
        <f>2*(males!BS43-males!BS44)/(males!BS43+males!BS44)</f>
        <v>1.9828884074468475E-3</v>
      </c>
      <c r="BT44" s="32">
        <f>2*(males!BT43-males!BT44)/(males!BT43+males!BT44)</f>
        <v>1.8090462770768739E-3</v>
      </c>
      <c r="BU44" s="32">
        <f>2*(males!BU43-males!BU44)/(males!BU43+males!BU44)</f>
        <v>1.9759643280937173E-3</v>
      </c>
      <c r="BV44" s="32">
        <f>2*(males!BV43-males!BV44)/(males!BV43+males!BV44)</f>
        <v>1.9727880505409508E-3</v>
      </c>
      <c r="BW44" s="32">
        <f>2*(males!BW43-males!BW44)/(males!BW43+males!BW44)</f>
        <v>1.796157059314954E-3</v>
      </c>
      <c r="BX44" s="32">
        <f>2*(males!BX43-males!BX44)/(males!BX43+males!BX44)</f>
        <v>1.9752415490492193E-3</v>
      </c>
      <c r="BY44" s="32">
        <f>2*(males!BY43-males!BY44)/(males!BY43+males!BY44)</f>
        <v>1.8599013625344813E-3</v>
      </c>
      <c r="BZ44" s="32">
        <f>2*(males!BZ43-males!BZ44)/(males!BZ43+males!BZ44)</f>
        <v>1.8362407144645689E-3</v>
      </c>
      <c r="CA44" s="32">
        <f>2*(males!CA43-males!CA44)/(males!CA43+males!CA44)</f>
        <v>1.7032659864052206E-3</v>
      </c>
      <c r="CB44" s="32">
        <f>2*(males!CB43-males!CB44)/(males!CB43+males!CB44)</f>
        <v>1.7019854756944988E-3</v>
      </c>
      <c r="CC44" s="32">
        <f>2*(males!CC43-males!CC44)/(males!CC43+males!CC44)</f>
        <v>1.6872187968671889E-3</v>
      </c>
      <c r="CD44" s="32">
        <f>2*(males!CD43-males!CD44)/(males!CD43+males!CD44)</f>
        <v>1.5053908565673974E-3</v>
      </c>
      <c r="CE44" s="32">
        <f>2*(males!CE43-males!CE44)/(males!CE43+males!CE44)</f>
        <v>1.6585123144539349E-3</v>
      </c>
      <c r="CF44" s="32">
        <f>2*(males!CF43-males!CF44)/(males!CF43+males!CF44)</f>
        <v>1.6973887123650628E-3</v>
      </c>
      <c r="CG44" s="32">
        <f>2*(males!CG43-males!CG44)/(males!CG43+males!CG44)</f>
        <v>1.4266810023984783E-3</v>
      </c>
      <c r="CH44" s="32">
        <f>2*(males!CH43-males!CH44)/(males!CH43+males!CH44)</f>
        <v>1.6635926367943293E-3</v>
      </c>
      <c r="CI44" s="32">
        <f>2*(males!CI43-males!CI44)/(males!CI43+males!CI44)</f>
        <v>1.32071772754006E-3</v>
      </c>
      <c r="CJ44" s="32">
        <f>2*(males!CJ43-males!CJ44)/(males!CJ43+males!CJ44)</f>
        <v>1.5681581363678569E-3</v>
      </c>
      <c r="CK44" s="32">
        <f>2*(males!CK43-males!CK44)/(males!CK43+males!CK44)</f>
        <v>1.6285469856419875E-3</v>
      </c>
      <c r="CL44" s="32">
        <f>2*(males!CL43-males!CL44)/(males!CL43+males!CL44)</f>
        <v>1.7106876758349909E-3</v>
      </c>
      <c r="CM44" s="32">
        <f>2*(males!CM43-males!CM44)/(males!CM43+males!CM44)</f>
        <v>1.2240468635084886E-3</v>
      </c>
      <c r="CN44" s="32">
        <f>2*(males!CN43-males!CN44)/(males!CN43+males!CN44)</f>
        <v>1.5516860456154594E-3</v>
      </c>
      <c r="CO44" s="12"/>
      <c r="CP44" s="31">
        <v>41</v>
      </c>
      <c r="CQ44" s="32">
        <f>$CN44*EXP('2a)answer'!$C44*('2a) male mx'!CQ$2-$CO$2))</f>
        <v>1.4428453791136735E-3</v>
      </c>
      <c r="CR44" s="32">
        <f>$CN44*EXP('2a)answer'!$C44*('2a) male mx'!CR$2-$CO$2))</f>
        <v>1.422011080838293E-3</v>
      </c>
      <c r="CS44" s="32">
        <f>$CN44*EXP('2a)answer'!$C44*('2a) male mx'!CS$2-$CO$2))</f>
        <v>1.4014776242129681E-3</v>
      </c>
      <c r="CT44" s="32">
        <f>$CN44*EXP('2a)answer'!$C44*('2a) male mx'!CT$2-$CO$2))</f>
        <v>1.3812406651653804E-3</v>
      </c>
      <c r="CU44" s="32">
        <f>$CN44*EXP('2a)answer'!$C44*('2a) male mx'!CU$2-$CO$2))</f>
        <v>1.3612959223504449E-3</v>
      </c>
      <c r="CV44" s="32">
        <f>$CN44*EXP('2a)answer'!$C44*('2a) male mx'!CV$2-$CO$2))</f>
        <v>1.3416391762445449E-3</v>
      </c>
      <c r="CW44" s="32">
        <f>$CN44*EXP('2a)answer'!$C44*('2a) male mx'!CW$2-$CO$2))</f>
        <v>1.3222662682528478E-3</v>
      </c>
      <c r="CX44" s="32">
        <f>$CN44*EXP('2a)answer'!$C44*('2a) male mx'!CX$2-$CO$2))</f>
        <v>1.3031730998295085E-3</v>
      </c>
      <c r="CY44" s="32">
        <f>$CN44*EXP('2a)answer'!$C44*('2a) male mx'!CY$2-$CO$2))</f>
        <v>1.2843556316105796E-3</v>
      </c>
      <c r="CZ44" s="32">
        <f>$CN44*EXP('2a)answer'!$C44*('2a) male mx'!CZ$2-$CO$2))</f>
        <v>1.2658098825594395E-3</v>
      </c>
      <c r="DA44" s="32">
        <f>$CN44*EXP('2a)answer'!$C44*('2a) male mx'!DA$2-$CO$2))</f>
        <v>1.2475319291245621E-3</v>
      </c>
      <c r="DB44" s="32">
        <f>$CN44*EXP('2a)answer'!$C44*('2a) male mx'!DB$2-$CO$2))</f>
        <v>1.229517904409448E-3</v>
      </c>
      <c r="DC44" s="32">
        <f>$CN44*EXP('2a)answer'!$C44*('2a) male mx'!DC$2-$CO$2))</f>
        <v>1.2117639973545404E-3</v>
      </c>
      <c r="DD44" s="32">
        <f>$CN44*EXP('2a)answer'!$C44*('2a) male mx'!DD$2-$CO$2))</f>
        <v>1.1942664519309547E-3</v>
      </c>
      <c r="DE44" s="32">
        <f>$CN44*EXP('2a)answer'!$C44*('2a) male mx'!DE$2-$CO$2))</f>
        <v>1.1770215663458518E-3</v>
      </c>
      <c r="DF44" s="32">
        <f>$CN44*EXP('2a)answer'!$C44*('2a) male mx'!DF$2-$CO$2))</f>
        <v>1.1600256922592821E-3</v>
      </c>
      <c r="DG44" s="32">
        <f>$CN44*EXP('2a)answer'!$C44*('2a) male mx'!DG$2-$CO$2))</f>
        <v>1.1432752340123416E-3</v>
      </c>
      <c r="DH44" s="32">
        <f>$CN44*EXP('2a)answer'!$C44*('2a) male mx'!DH$2-$CO$2))</f>
        <v>1.1267666478664718E-3</v>
      </c>
      <c r="DI44" s="32">
        <f>$CN44*EXP('2a)answer'!$C44*('2a) male mx'!DI$2-$CO$2))</f>
        <v>1.1104964412537426E-3</v>
      </c>
      <c r="DJ44" s="32">
        <f>$CN44*EXP('2a)answer'!$C44*('2a) male mx'!DJ$2-$CO$2))</f>
        <v>1.0944611720379647E-3</v>
      </c>
      <c r="DK44" s="32">
        <f>$CN44*EXP('2a)answer'!$C44*('2a) male mx'!DK$2-$CO$2))</f>
        <v>1.0786574477864661E-3</v>
      </c>
      <c r="DL44" s="32">
        <f>$CN44*EXP('2a)answer'!$C44*('2a) male mx'!DL$2-$CO$2))</f>
        <v>1.0630819250523884E-3</v>
      </c>
      <c r="DM44" s="32">
        <f>$CN44*EXP('2a)answer'!$C44*('2a) male mx'!DM$2-$CO$2))</f>
        <v>1.0477313086673446E-3</v>
      </c>
      <c r="DN44" s="32">
        <f>$CN44*EXP('2a)answer'!$C44*('2a) male mx'!DN$2-$CO$2))</f>
        <v>1.0326023510442907E-3</v>
      </c>
      <c r="DO44" s="32">
        <f>$CN44*EXP('2a)answer'!$C44*('2a) male mx'!DO$2-$CO$2))</f>
        <v>1.0176918514904635E-3</v>
      </c>
      <c r="DP44" s="32">
        <f>$CN44*EXP('2a)answer'!$C44*('2a) male mx'!DP$2-$CO$2))</f>
        <v>1.0029966555302413E-3</v>
      </c>
      <c r="DQ44" s="32">
        <f>$CN44*EXP('2a)answer'!$C44*('2a) male mx'!DQ$2-$CO$2))</f>
        <v>9.8851365423777929E-4</v>
      </c>
      <c r="DR44" s="32">
        <f>$CN44*EXP('2a)answer'!$C44*('2a) male mx'!DR$2-$CO$2))</f>
        <v>9.7423978357928415E-4</v>
      </c>
      <c r="DS44" s="32">
        <f>$CN44*EXP('2a)answer'!$C44*('2a) male mx'!DS$2-$CO$2))</f>
        <v>9.6017202376478378E-4</v>
      </c>
      <c r="DT44" s="32">
        <f>$CN44*EXP('2a)answer'!$C44*('2a) male mx'!DT$2-$CO$2))</f>
        <v>9.463073986092595E-4</v>
      </c>
      <c r="DU44" s="32">
        <f>$CN44*EXP('2a)answer'!$C44*('2a) male mx'!DU$2-$CO$2))</f>
        <v>9.326429749030022E-4</v>
      </c>
      <c r="DV44" s="32">
        <f>$CN44*EXP('2a)answer'!$C44*('2a) male mx'!DV$2-$CO$2))</f>
        <v>9.1917586179105979E-4</v>
      </c>
      <c r="DW44" s="32">
        <f>$CN44*EXP('2a)answer'!$C44*('2a) male mx'!DW$2-$CO$2))</f>
        <v>9.0590321016164634E-4</v>
      </c>
      <c r="DX44" s="32">
        <f>$CN44*EXP('2a)answer'!$C44*('2a) male mx'!DX$2-$CO$2))</f>
        <v>8.9282221204338191E-4</v>
      </c>
      <c r="DY44" s="32">
        <f>$CN44*EXP('2a)answer'!$C44*('2a) male mx'!DY$2-$CO$2))</f>
        <v>8.7993010001123661E-4</v>
      </c>
      <c r="DZ44" s="32">
        <f>$CN44*EXP('2a)answer'!$C44*('2a) male mx'!DZ$2-$CO$2))</f>
        <v>8.6722414660105117E-4</v>
      </c>
      <c r="EA44" s="32">
        <f>$CN44*EXP('2a)answer'!$C44*('2a) male mx'!EA$2-$CO$2))</f>
        <v>8.547016637325144E-4</v>
      </c>
      <c r="EB44" s="32">
        <f>$CN44*EXP('2a)answer'!$C44*('2a) male mx'!EB$2-$CO$2))</f>
        <v>8.4236000214046912E-4</v>
      </c>
      <c r="EC44" s="32">
        <f>$CN44*EXP('2a)answer'!$C44*('2a) male mx'!EC$2-$CO$2))</f>
        <v>8.3019655081443351E-4</v>
      </c>
      <c r="ED44" s="32">
        <f>$CN44*EXP('2a)answer'!$C44*('2a) male mx'!ED$2-$CO$2))</f>
        <v>8.1820873644621267E-4</v>
      </c>
      <c r="EE44" s="32">
        <f>$CN44*EXP('2a)answer'!$C44*('2a) male mx'!EE$2-$CO$2))</f>
        <v>8.0639402288548842E-4</v>
      </c>
      <c r="EF44" s="32">
        <f>$CN44*EXP('2a)answer'!$C44*('2a) male mx'!EF$2-$CO$2))</f>
        <v>7.9474991060326963E-4</v>
      </c>
      <c r="EG44" s="32">
        <f>$CN44*EXP('2a)answer'!$C44*('2a) male mx'!EG$2-$CO$2))</f>
        <v>7.8327393616308945E-4</v>
      </c>
      <c r="EH44" s="32">
        <f>$CN44*EXP('2a)answer'!$C44*('2a) male mx'!EH$2-$CO$2))</f>
        <v>7.7196367169984003E-4</v>
      </c>
      <c r="EI44" s="32">
        <f>$CN44*EXP('2a)answer'!$C44*('2a) male mx'!EI$2-$CO$2))</f>
        <v>7.6081672440613056E-4</v>
      </c>
      <c r="EJ44" s="32">
        <f>$CN44*EXP('2a)answer'!$C44*('2a) male mx'!EJ$2-$CO$2))</f>
        <v>7.4983073602606426E-4</v>
      </c>
      <c r="EK44" s="32">
        <f>$CN44*EXP('2a)answer'!$C44*('2a) male mx'!EK$2-$CO$2))</f>
        <v>7.3900338235632337E-4</v>
      </c>
      <c r="EL44" s="32">
        <f>$CN44*EXP('2a)answer'!$C44*('2a) male mx'!EL$2-$CO$2))</f>
        <v>7.2833237275445962E-4</v>
      </c>
      <c r="EM44" s="32">
        <f>$CN44*EXP('2a)answer'!$C44*('2a) male mx'!EM$2-$CO$2))</f>
        <v>7.178154496542842E-4</v>
      </c>
      <c r="EN44" s="32">
        <f>$CN44*EXP('2a)answer'!$C44*('2a) male mx'!EN$2-$CO$2))</f>
        <v>7.0745038808825509E-4</v>
      </c>
      <c r="EO44" s="32">
        <f>$CN44*EXP('2a)answer'!$C44*('2a) male mx'!EO$2-$CO$2))</f>
        <v>6.9723499521676222E-4</v>
      </c>
    </row>
    <row r="45" spans="1:145" x14ac:dyDescent="0.25">
      <c r="A45" s="31">
        <f>males!A44</f>
        <v>42</v>
      </c>
      <c r="B45" s="32">
        <f>2*(males!B44-males!B45)/(males!B44+males!B45)</f>
        <v>7.593591009188245E-3</v>
      </c>
      <c r="C45" s="32">
        <f>2*(males!C44-males!C45)/(males!C44+males!C45)</f>
        <v>7.5679647318148422E-3</v>
      </c>
      <c r="D45" s="32">
        <f>2*(males!D44-males!D45)/(males!D44+males!D45)</f>
        <v>7.739315101570771E-3</v>
      </c>
      <c r="E45" s="32">
        <f>2*(males!E44-males!E45)/(males!E44+males!E45)</f>
        <v>7.3456495390604917E-3</v>
      </c>
      <c r="F45" s="32">
        <f>2*(males!F44-males!F45)/(males!F44+males!F45)</f>
        <v>6.6327120490212183E-3</v>
      </c>
      <c r="G45" s="32">
        <f>2*(males!G44-males!G45)/(males!G44+males!G45)</f>
        <v>7.3940080517946004E-3</v>
      </c>
      <c r="H45" s="32">
        <f>2*(males!H44-males!H45)/(males!H44+males!H45)</f>
        <v>7.7686453576864536E-3</v>
      </c>
      <c r="I45" s="32">
        <f>2*(males!I44-males!I45)/(males!I44+males!I45)</f>
        <v>6.5818234808374216E-3</v>
      </c>
      <c r="J45" s="32">
        <f>2*(males!J44-males!J45)/(males!J44+males!J45)</f>
        <v>6.4046862372164528E-3</v>
      </c>
      <c r="K45" s="32">
        <f>2*(males!K44-males!K45)/(males!K44+males!K45)</f>
        <v>5.9784514265678575E-3</v>
      </c>
      <c r="L45" s="32">
        <f>2*(males!L44-males!L45)/(males!L44+males!L45)</f>
        <v>7.0371653968832057E-3</v>
      </c>
      <c r="M45" s="32">
        <f>2*(males!M44-males!M45)/(males!M44+males!M45)</f>
        <v>5.8064478441955964E-3</v>
      </c>
      <c r="N45" s="32">
        <f>2*(males!N44-males!N45)/(males!N44+males!N45)</f>
        <v>5.7611396581723805E-3</v>
      </c>
      <c r="O45" s="32">
        <f>2*(males!O44-males!O45)/(males!O44+males!O45)</f>
        <v>5.92683184966544E-3</v>
      </c>
      <c r="P45" s="32">
        <f>2*(males!P44-males!P45)/(males!P44+males!P45)</f>
        <v>6.3943411252166578E-3</v>
      </c>
      <c r="Q45" s="32">
        <f>2*(males!Q44-males!Q45)/(males!Q44+males!Q45)</f>
        <v>5.3235364662247934E-3</v>
      </c>
      <c r="R45" s="32">
        <f>2*(males!R44-males!R45)/(males!R44+males!R45)</f>
        <v>5.3104147014638578E-3</v>
      </c>
      <c r="S45" s="32">
        <f>2*(males!S44-males!S45)/(males!S44+males!S45)</f>
        <v>5.9819380317681567E-3</v>
      </c>
      <c r="T45" s="32">
        <f>2*(males!T44-males!T45)/(males!T44+males!T45)</f>
        <v>5.2180567956493003E-3</v>
      </c>
      <c r="U45" s="32">
        <f>2*(males!U44-males!U45)/(males!U44+males!U45)</f>
        <v>5.2192187337621095E-3</v>
      </c>
      <c r="V45" s="32">
        <f>2*(males!V44-males!V45)/(males!V44+males!V45)</f>
        <v>4.404298503343472E-3</v>
      </c>
      <c r="W45" s="32">
        <f>2*(males!W44-males!W45)/(males!W44+males!W45)</f>
        <v>5.1586984558143782E-3</v>
      </c>
      <c r="X45" s="32">
        <f>2*(males!X44-males!X45)/(males!X44+males!X45)</f>
        <v>4.5350448132545447E-3</v>
      </c>
      <c r="Y45" s="32">
        <f>2*(males!Y44-males!Y45)/(males!Y44+males!Y45)</f>
        <v>3.8767655112276239E-3</v>
      </c>
      <c r="Z45" s="32">
        <f>2*(males!Z44-males!Z45)/(males!Z44+males!Z45)</f>
        <v>3.5514938955241221E-3</v>
      </c>
      <c r="AA45" s="32">
        <f>2*(males!AA44-males!AA45)/(males!AA44+males!AA45)</f>
        <v>3.8006921495087522E-3</v>
      </c>
      <c r="AB45" s="32">
        <f>2*(males!AB44-males!AB45)/(males!AB44+males!AB45)</f>
        <v>4.6893057160636497E-3</v>
      </c>
      <c r="AC45" s="32">
        <f>2*(males!AC44-males!AC45)/(males!AC44+males!AC45)</f>
        <v>4.0725061448236453E-3</v>
      </c>
      <c r="AD45" s="32">
        <f>2*(males!AD44-males!AD45)/(males!AD44+males!AD45)</f>
        <v>4.0535689631368216E-3</v>
      </c>
      <c r="AE45" s="32">
        <f>2*(males!AE44-males!AE45)/(males!AE44+males!AE45)</f>
        <v>4.2214142842934652E-3</v>
      </c>
      <c r="AF45" s="32">
        <f>2*(males!AF44-males!AF45)/(males!AF44+males!AF45)</f>
        <v>4.2854605204725111E-3</v>
      </c>
      <c r="AG45" s="32">
        <f>2*(males!AG44-males!AG45)/(males!AG44+males!AG45)</f>
        <v>4.2971317474081892E-3</v>
      </c>
      <c r="AH45" s="32">
        <f>2*(males!AH44-males!AH45)/(males!AH44+males!AH45)</f>
        <v>4.3529398832620669E-3</v>
      </c>
      <c r="AI45" s="32">
        <f>2*(males!AI44-males!AI45)/(males!AI44+males!AI45)</f>
        <v>3.7956909035060777E-3</v>
      </c>
      <c r="AJ45" s="32">
        <f>2*(males!AJ44-males!AJ45)/(males!AJ44+males!AJ45)</f>
        <v>3.95155243469266E-3</v>
      </c>
      <c r="AK45" s="32">
        <f>2*(males!AK44-males!AK45)/(males!AK44+males!AK45)</f>
        <v>4.2062481904938795E-3</v>
      </c>
      <c r="AL45" s="32">
        <f>2*(males!AL44-males!AL45)/(males!AL44+males!AL45)</f>
        <v>3.8090651372029642E-3</v>
      </c>
      <c r="AM45" s="32">
        <f>2*(males!AM44-males!AM45)/(males!AM44+males!AM45)</f>
        <v>4.3127389159342633E-3</v>
      </c>
      <c r="AN45" s="32">
        <f>2*(males!AN44-males!AN45)/(males!AN44+males!AN45)</f>
        <v>4.4976201912580241E-3</v>
      </c>
      <c r="AO45" s="32">
        <f>2*(males!AO44-males!AO45)/(males!AO44+males!AO45)</f>
        <v>4.4827230643156796E-3</v>
      </c>
      <c r="AP45" s="32">
        <f>2*(males!AP44-males!AP45)/(males!AP44+males!AP45)</f>
        <v>4.2575375792857761E-3</v>
      </c>
      <c r="AQ45" s="32">
        <f>2*(males!AQ44-males!AQ45)/(males!AQ44+males!AQ45)</f>
        <v>3.7348678139080397E-3</v>
      </c>
      <c r="AR45" s="32">
        <f>2*(males!AR44-males!AR45)/(males!AR44+males!AR45)</f>
        <v>3.6932941259294159E-3</v>
      </c>
      <c r="AS45" s="32">
        <f>2*(males!AS44-males!AS45)/(males!AS44+males!AS45)</f>
        <v>4.0582918280760005E-3</v>
      </c>
      <c r="AT45" s="32">
        <f>2*(males!AT44-males!AT45)/(males!AT44+males!AT45)</f>
        <v>4.049967697978816E-3</v>
      </c>
      <c r="AU45" s="32">
        <f>2*(males!AU44-males!AU45)/(males!AU44+males!AU45)</f>
        <v>4.1451901687374528E-3</v>
      </c>
      <c r="AV45" s="32">
        <f>2*(males!AV44-males!AV45)/(males!AV44+males!AV45)</f>
        <v>4.0569267968128785E-3</v>
      </c>
      <c r="AW45" s="32">
        <f>2*(males!AW44-males!AW45)/(males!AW44+males!AW45)</f>
        <v>3.6093452777732618E-3</v>
      </c>
      <c r="AX45" s="32">
        <f>2*(males!AX44-males!AX45)/(males!AX44+males!AX45)</f>
        <v>4.1609778297900003E-3</v>
      </c>
      <c r="AY45" s="32">
        <f>2*(males!AY44-males!AY45)/(males!AY44+males!AY45)</f>
        <v>3.8306068744743769E-3</v>
      </c>
      <c r="AZ45" s="32">
        <f>2*(males!AZ44-males!AZ45)/(males!AZ44+males!AZ45)</f>
        <v>3.2333587460191297E-3</v>
      </c>
      <c r="BA45" s="32">
        <f>2*(males!BA44-males!BA45)/(males!BA44+males!BA45)</f>
        <v>3.4784856202850637E-3</v>
      </c>
      <c r="BB45" s="32">
        <f>2*(males!BB44-males!BB45)/(males!BB44+males!BB45)</f>
        <v>3.9609928314640608E-3</v>
      </c>
      <c r="BC45" s="32">
        <f>2*(males!BC44-males!BC45)/(males!BC44+males!BC45)</f>
        <v>3.1025790188093853E-3</v>
      </c>
      <c r="BD45" s="32">
        <f>2*(males!BD44-males!BD45)/(males!BD44+males!BD45)</f>
        <v>3.4981918854825036E-3</v>
      </c>
      <c r="BE45" s="32">
        <f>2*(males!BE44-males!BE45)/(males!BE44+males!BE45)</f>
        <v>3.252937273952961E-3</v>
      </c>
      <c r="BF45" s="32">
        <f>2*(males!BF44-males!BF45)/(males!BF44+males!BF45)</f>
        <v>3.1642186731661429E-3</v>
      </c>
      <c r="BG45" s="32">
        <f>2*(males!BG44-males!BG45)/(males!BG44+males!BG45)</f>
        <v>3.1162954504220875E-3</v>
      </c>
      <c r="BH45" s="32">
        <f>2*(males!BH44-males!BH45)/(males!BH44+males!BH45)</f>
        <v>2.6486121378767489E-3</v>
      </c>
      <c r="BI45" s="32">
        <f>2*(males!BI44-males!BI45)/(males!BI44+males!BI45)</f>
        <v>3.001012709235802E-3</v>
      </c>
      <c r="BJ45" s="32">
        <f>2*(males!BJ44-males!BJ45)/(males!BJ44+males!BJ45)</f>
        <v>2.6184809630073308E-3</v>
      </c>
      <c r="BK45" s="32">
        <f>2*(males!BK44-males!BK45)/(males!BK44+males!BK45)</f>
        <v>2.5227096869932055E-3</v>
      </c>
      <c r="BL45" s="32">
        <f>2*(males!BL44-males!BL45)/(males!BL44+males!BL45)</f>
        <v>2.3215322112594312E-3</v>
      </c>
      <c r="BM45" s="32">
        <f>2*(males!BM44-males!BM45)/(males!BM44+males!BM45)</f>
        <v>2.3000633044946189E-3</v>
      </c>
      <c r="BN45" s="32">
        <f>2*(males!BN44-males!BN45)/(males!BN44+males!BN45)</f>
        <v>2.4512652543715991E-3</v>
      </c>
      <c r="BO45" s="32">
        <f>2*(males!BO44-males!BO45)/(males!BO44+males!BO45)</f>
        <v>2.3299333175193062E-3</v>
      </c>
      <c r="BP45" s="32">
        <f>2*(males!BP44-males!BP45)/(males!BP44+males!BP45)</f>
        <v>2.1078369377344969E-3</v>
      </c>
      <c r="BQ45" s="32">
        <f>2*(males!BQ44-males!BQ45)/(males!BQ44+males!BQ45)</f>
        <v>2.108970506047473E-3</v>
      </c>
      <c r="BR45" s="32">
        <f>2*(males!BR44-males!BR45)/(males!BR44+males!BR45)</f>
        <v>2.0243555274395064E-3</v>
      </c>
      <c r="BS45" s="32">
        <f>2*(males!BS44-males!BS45)/(males!BS44+males!BS45)</f>
        <v>2.1973054096818111E-3</v>
      </c>
      <c r="BT45" s="32">
        <f>2*(males!BT44-males!BT45)/(males!BT44+males!BT45)</f>
        <v>2.0849813242250731E-3</v>
      </c>
      <c r="BU45" s="32">
        <f>2*(males!BU44-males!BU45)/(males!BU44+males!BU45)</f>
        <v>1.9064778345763847E-3</v>
      </c>
      <c r="BV45" s="32">
        <f>2*(males!BV44-males!BV45)/(males!BV44+males!BV45)</f>
        <v>1.7463960972753084E-3</v>
      </c>
      <c r="BW45" s="32">
        <f>2*(males!BW44-males!BW45)/(males!BW44+males!BW45)</f>
        <v>1.9669386901025321E-3</v>
      </c>
      <c r="BX45" s="32">
        <f>2*(males!BX44-males!BX45)/(males!BX44+males!BX45)</f>
        <v>1.8114519363164701E-3</v>
      </c>
      <c r="BY45" s="32">
        <f>2*(males!BY44-males!BY45)/(males!BY44+males!BY45)</f>
        <v>1.7585914519894065E-3</v>
      </c>
      <c r="BZ45" s="32">
        <f>2*(males!BZ44-males!BZ45)/(males!BZ44+males!BZ45)</f>
        <v>1.9547072381659201E-3</v>
      </c>
      <c r="CA45" s="32">
        <f>2*(males!CA44-males!CA45)/(males!CA44+males!CA45)</f>
        <v>1.9890705805992335E-3</v>
      </c>
      <c r="CB45" s="32">
        <f>2*(males!CB44-males!CB45)/(males!CB44+males!CB45)</f>
        <v>1.9352172935201604E-3</v>
      </c>
      <c r="CC45" s="32">
        <f>2*(males!CC44-males!CC45)/(males!CC44+males!CC45)</f>
        <v>1.9511380769290964E-3</v>
      </c>
      <c r="CD45" s="32">
        <f>2*(males!CD44-males!CD45)/(males!CD44+males!CD45)</f>
        <v>1.5596893098894699E-3</v>
      </c>
      <c r="CE45" s="32">
        <f>2*(males!CE44-males!CE45)/(males!CE44+males!CE45)</f>
        <v>1.7132266287334065E-3</v>
      </c>
      <c r="CF45" s="32">
        <f>2*(males!CF44-males!CF45)/(males!CF44+males!CF45)</f>
        <v>1.6068920116732929E-3</v>
      </c>
      <c r="CG45" s="32">
        <f>2*(males!CG44-males!CG45)/(males!CG44+males!CG45)</f>
        <v>1.5116062369287474E-3</v>
      </c>
      <c r="CH45" s="32">
        <f>2*(males!CH44-males!CH45)/(males!CH44+males!CH45)</f>
        <v>1.8217575820308456E-3</v>
      </c>
      <c r="CI45" s="32">
        <f>2*(males!CI44-males!CI45)/(males!CI44+males!CI45)</f>
        <v>1.7050650766504256E-3</v>
      </c>
      <c r="CJ45" s="32">
        <f>2*(males!CJ44-males!CJ45)/(males!CJ44+males!CJ45)</f>
        <v>1.4672149779917753E-3</v>
      </c>
      <c r="CK45" s="32">
        <f>2*(males!CK44-males!CK45)/(males!CK44+males!CK45)</f>
        <v>1.4245749501914917E-3</v>
      </c>
      <c r="CL45" s="32">
        <f>2*(males!CL44-males!CL45)/(males!CL44+males!CL45)</f>
        <v>1.6103059581320451E-3</v>
      </c>
      <c r="CM45" s="32">
        <f>2*(males!CM44-males!CM45)/(males!CM44+males!CM45)</f>
        <v>1.5244373487150436E-3</v>
      </c>
      <c r="CN45" s="32">
        <f>2*(males!CN44-males!CN45)/(males!CN44+males!CN45)</f>
        <v>1.5231978922234572E-3</v>
      </c>
      <c r="CO45" s="12"/>
      <c r="CP45" s="31">
        <v>42</v>
      </c>
      <c r="CQ45" s="32">
        <f>$CN45*EXP('2a)answer'!$C45*('2a) male mx'!CQ$2-$CO$2))</f>
        <v>1.3931430927918069E-3</v>
      </c>
      <c r="CR45" s="32">
        <f>$CN45*EXP('2a)answer'!$C45*('2a) male mx'!CR$2-$CO$2))</f>
        <v>1.3684962297525834E-3</v>
      </c>
      <c r="CS45" s="32">
        <f>$CN45*EXP('2a)answer'!$C45*('2a) male mx'!CS$2-$CO$2))</f>
        <v>1.3442854079648416E-3</v>
      </c>
      <c r="CT45" s="32">
        <f>$CN45*EXP('2a)answer'!$C45*('2a) male mx'!CT$2-$CO$2))</f>
        <v>1.3205029131822417E-3</v>
      </c>
      <c r="CU45" s="32">
        <f>$CN45*EXP('2a)answer'!$C45*('2a) male mx'!CU$2-$CO$2))</f>
        <v>1.2971411676354315E-3</v>
      </c>
      <c r="CV45" s="32">
        <f>$CN45*EXP('2a)answer'!$C45*('2a) male mx'!CV$2-$CO$2))</f>
        <v>1.2741927276175571E-3</v>
      </c>
      <c r="CW45" s="32">
        <f>$CN45*EXP('2a)answer'!$C45*('2a) male mx'!CW$2-$CO$2))</f>
        <v>1.251650281112489E-3</v>
      </c>
      <c r="CX45" s="32">
        <f>$CN45*EXP('2a)answer'!$C45*('2a) male mx'!CX$2-$CO$2))</f>
        <v>1.2295066454650089E-3</v>
      </c>
      <c r="CY45" s="32">
        <f>$CN45*EXP('2a)answer'!$C45*('2a) male mx'!CY$2-$CO$2))</f>
        <v>1.2077547650922152E-3</v>
      </c>
      <c r="CZ45" s="32">
        <f>$CN45*EXP('2a)answer'!$C45*('2a) male mx'!CZ$2-$CO$2))</f>
        <v>1.1863877092354153E-3</v>
      </c>
      <c r="DA45" s="32">
        <f>$CN45*EXP('2a)answer'!$C45*('2a) male mx'!DA$2-$CO$2))</f>
        <v>1.1653986697517927E-3</v>
      </c>
      <c r="DB45" s="32">
        <f>$CN45*EXP('2a)answer'!$C45*('2a) male mx'!DB$2-$CO$2))</f>
        <v>1.1447809589451409E-3</v>
      </c>
      <c r="DC45" s="32">
        <f>$CN45*EXP('2a)answer'!$C45*('2a) male mx'!DC$2-$CO$2))</f>
        <v>1.1245280074349774E-3</v>
      </c>
      <c r="DD45" s="32">
        <f>$CN45*EXP('2a)answer'!$C45*('2a) male mx'!DD$2-$CO$2))</f>
        <v>1.1046333620633533E-3</v>
      </c>
      <c r="DE45" s="32">
        <f>$CN45*EXP('2a)answer'!$C45*('2a) male mx'!DE$2-$CO$2))</f>
        <v>1.0850906838386972E-3</v>
      </c>
      <c r="DF45" s="32">
        <f>$CN45*EXP('2a)answer'!$C45*('2a) male mx'!DF$2-$CO$2))</f>
        <v>1.0658937459160352E-3</v>
      </c>
      <c r="DG45" s="32">
        <f>$CN45*EXP('2a)answer'!$C45*('2a) male mx'!DG$2-$CO$2))</f>
        <v>1.0470364316129428E-3</v>
      </c>
      <c r="DH45" s="32">
        <f>$CN45*EXP('2a)answer'!$C45*('2a) male mx'!DH$2-$CO$2))</f>
        <v>1.0285127324605986E-3</v>
      </c>
      <c r="DI45" s="32">
        <f>$CN45*EXP('2a)answer'!$C45*('2a) male mx'!DI$2-$CO$2))</f>
        <v>1.0103167462893186E-3</v>
      </c>
      <c r="DJ45" s="32">
        <f>$CN45*EXP('2a)answer'!$C45*('2a) male mx'!DJ$2-$CO$2))</f>
        <v>9.9244267534795839E-4</v>
      </c>
      <c r="DK45" s="32">
        <f>$CN45*EXP('2a)answer'!$C45*('2a) male mx'!DK$2-$CO$2))</f>
        <v>9.7488482445658761E-4</v>
      </c>
      <c r="DL45" s="32">
        <f>$CN45*EXP('2a)answer'!$C45*('2a) male mx'!DL$2-$CO$2))</f>
        <v>9.576375991918461E-4</v>
      </c>
      <c r="DM45" s="32">
        <f>$CN45*EXP('2a)answer'!$C45*('2a) male mx'!DM$2-$CO$2))</f>
        <v>9.406955041044038E-4</v>
      </c>
      <c r="DN45" s="32">
        <f>$CN45*EXP('2a)answer'!$C45*('2a) male mx'!DN$2-$CO$2))</f>
        <v>9.2405314096795658E-4</v>
      </c>
      <c r="DO45" s="32">
        <f>$CN45*EXP('2a)answer'!$C45*('2a) male mx'!DO$2-$CO$2))</f>
        <v>9.0770520705919973E-4</v>
      </c>
      <c r="DP45" s="32">
        <f>$CN45*EXP('2a)answer'!$C45*('2a) male mx'!DP$2-$CO$2))</f>
        <v>8.9164649346823227E-4</v>
      </c>
      <c r="DQ45" s="32">
        <f>$CN45*EXP('2a)answer'!$C45*('2a) male mx'!DQ$2-$CO$2))</f>
        <v>8.7587188343885198E-4</v>
      </c>
      <c r="DR45" s="32">
        <f>$CN45*EXP('2a)answer'!$C45*('2a) male mx'!DR$2-$CO$2))</f>
        <v>8.6037635073821358E-4</v>
      </c>
      <c r="DS45" s="32">
        <f>$CN45*EXP('2a)answer'!$C45*('2a) male mx'!DS$2-$CO$2))</f>
        <v>8.4515495805532949E-4</v>
      </c>
      <c r="DT45" s="32">
        <f>$CN45*EXP('2a)answer'!$C45*('2a) male mx'!DT$2-$CO$2))</f>
        <v>8.3020285542790521E-4</v>
      </c>
      <c r="DU45" s="32">
        <f>$CN45*EXP('2a)answer'!$C45*('2a) male mx'!DU$2-$CO$2))</f>
        <v>8.1551527869700444E-4</v>
      </c>
      <c r="DV45" s="32">
        <f>$CN45*EXP('2a)answer'!$C45*('2a) male mx'!DV$2-$CO$2))</f>
        <v>8.0108754798905563E-4</v>
      </c>
      <c r="DW45" s="32">
        <f>$CN45*EXP('2a)answer'!$C45*('2a) male mx'!DW$2-$CO$2))</f>
        <v>7.8691506622471171E-4</v>
      </c>
      <c r="DX45" s="32">
        <f>$CN45*EXP('2a)answer'!$C45*('2a) male mx'!DX$2-$CO$2))</f>
        <v>7.7299331765409273E-4</v>
      </c>
      <c r="DY45" s="32">
        <f>$CN45*EXP('2a)answer'!$C45*('2a) male mx'!DY$2-$CO$2))</f>
        <v>7.5931786641794132E-4</v>
      </c>
      <c r="DZ45" s="32">
        <f>$CN45*EXP('2a)answer'!$C45*('2a) male mx'!DZ$2-$CO$2))</f>
        <v>7.4588435513423348E-4</v>
      </c>
      <c r="EA45" s="32">
        <f>$CN45*EXP('2a)answer'!$C45*('2a) male mx'!EA$2-$CO$2))</f>
        <v>7.326885035097943E-4</v>
      </c>
      <c r="EB45" s="32">
        <f>$CN45*EXP('2a)answer'!$C45*('2a) male mx'!EB$2-$CO$2))</f>
        <v>7.1972610697647701E-4</v>
      </c>
      <c r="EC45" s="32">
        <f>$CN45*EXP('2a)answer'!$C45*('2a) male mx'!EC$2-$CO$2))</f>
        <v>7.0699303535146931E-4</v>
      </c>
      <c r="ED45" s="32">
        <f>$CN45*EXP('2a)answer'!$C45*('2a) male mx'!ED$2-$CO$2))</f>
        <v>6.9448523152130192E-4</v>
      </c>
      <c r="EE45" s="32">
        <f>$CN45*EXP('2a)answer'!$C45*('2a) male mx'!EE$2-$CO$2))</f>
        <v>6.8219871014913813E-4</v>
      </c>
      <c r="EF45" s="32">
        <f>$CN45*EXP('2a)answer'!$C45*('2a) male mx'!EF$2-$CO$2))</f>
        <v>6.7012955640493373E-4</v>
      </c>
      <c r="EG45" s="32">
        <f>$CN45*EXP('2a)answer'!$C45*('2a) male mx'!EG$2-$CO$2))</f>
        <v>6.5827392471806267E-4</v>
      </c>
      <c r="EH45" s="32">
        <f>$CN45*EXP('2a)answer'!$C45*('2a) male mx'!EH$2-$CO$2))</f>
        <v>6.4662803755201066E-4</v>
      </c>
      <c r="EI45" s="32">
        <f>$CN45*EXP('2a)answer'!$C45*('2a) male mx'!EI$2-$CO$2))</f>
        <v>6.3518818420074544E-4</v>
      </c>
      <c r="EJ45" s="32">
        <f>$CN45*EXP('2a)answer'!$C45*('2a) male mx'!EJ$2-$CO$2))</f>
        <v>6.2395071960638269E-4</v>
      </c>
      <c r="EK45" s="32">
        <f>$CN45*EXP('2a)answer'!$C45*('2a) male mx'!EK$2-$CO$2))</f>
        <v>6.1291206319776816E-4</v>
      </c>
      <c r="EL45" s="32">
        <f>$CN45*EXP('2a)answer'!$C45*('2a) male mx'!EL$2-$CO$2))</f>
        <v>6.0206869774960688E-4</v>
      </c>
      <c r="EM45" s="32">
        <f>$CN45*EXP('2a)answer'!$C45*('2a) male mx'!EM$2-$CO$2))</f>
        <v>5.9141716826177702E-4</v>
      </c>
      <c r="EN45" s="32">
        <f>$CN45*EXP('2a)answer'!$C45*('2a) male mx'!EN$2-$CO$2))</f>
        <v>5.8095408085847059E-4</v>
      </c>
      <c r="EO45" s="32">
        <f>$CN45*EXP('2a)answer'!$C45*('2a) male mx'!EO$2-$CO$2))</f>
        <v>5.7067610170680823E-4</v>
      </c>
    </row>
    <row r="46" spans="1:145" x14ac:dyDescent="0.25">
      <c r="A46" s="31">
        <f>males!A45</f>
        <v>43</v>
      </c>
      <c r="B46" s="32">
        <f>2*(males!B45-males!B46)/(males!B45+males!B46)</f>
        <v>8.1895067161608815E-3</v>
      </c>
      <c r="C46" s="32">
        <f>2*(males!C45-males!C46)/(males!C45+males!C46)</f>
        <v>6.672381152064923E-3</v>
      </c>
      <c r="D46" s="32">
        <f>2*(males!D45-males!D46)/(males!D45+males!D46)</f>
        <v>7.7245131622459742E-3</v>
      </c>
      <c r="E46" s="32">
        <f>2*(males!E45-males!E46)/(males!E45+males!E46)</f>
        <v>6.7441358690626639E-3</v>
      </c>
      <c r="F46" s="32">
        <f>2*(males!F45-males!F46)/(males!F45+males!F46)</f>
        <v>5.8291900364936689E-3</v>
      </c>
      <c r="G46" s="32">
        <f>2*(males!G45-males!G46)/(males!G45+males!G46)</f>
        <v>6.9441888426760891E-3</v>
      </c>
      <c r="H46" s="32">
        <f>2*(males!H45-males!H46)/(males!H45+males!H46)</f>
        <v>6.1307567806169992E-3</v>
      </c>
      <c r="I46" s="32">
        <f>2*(males!I45-males!I46)/(males!I45+males!I46)</f>
        <v>6.061420767698493E-3</v>
      </c>
      <c r="J46" s="32">
        <f>2*(males!J45-males!J46)/(males!J45+males!J46)</f>
        <v>6.6914179811979717E-3</v>
      </c>
      <c r="K46" s="32">
        <f>2*(males!K45-males!K46)/(males!K45+males!K46)</f>
        <v>5.5587765909756552E-3</v>
      </c>
      <c r="L46" s="32">
        <f>2*(males!L45-males!L46)/(males!L45+males!L46)</f>
        <v>5.5091207868821447E-3</v>
      </c>
      <c r="M46" s="32">
        <f>2*(males!M45-males!M46)/(males!M45+males!M46)</f>
        <v>5.592893735019035E-3</v>
      </c>
      <c r="N46" s="32">
        <f>2*(males!N45-males!N46)/(males!N45+males!N46)</f>
        <v>5.4306480495312556E-3</v>
      </c>
      <c r="O46" s="32">
        <f>2*(males!O45-males!O46)/(males!O45+males!O46)</f>
        <v>5.3809537888419119E-3</v>
      </c>
      <c r="P46" s="32">
        <f>2*(males!P45-males!P46)/(males!P45+males!P46)</f>
        <v>5.8326214393024422E-3</v>
      </c>
      <c r="Q46" s="32">
        <f>2*(males!Q45-males!Q46)/(males!Q45+males!Q46)</f>
        <v>6.1425495110671796E-3</v>
      </c>
      <c r="R46" s="32">
        <f>2*(males!R45-males!R46)/(males!R45+males!R46)</f>
        <v>5.3974628412197566E-3</v>
      </c>
      <c r="S46" s="32">
        <f>2*(males!S45-males!S46)/(males!S45+males!S46)</f>
        <v>5.4906542056074766E-3</v>
      </c>
      <c r="T46" s="32">
        <f>2*(males!T45-males!T46)/(males!T45+males!T46)</f>
        <v>4.6145240980702898E-3</v>
      </c>
      <c r="U46" s="32">
        <f>2*(males!U45-males!U46)/(males!U45+males!U46)</f>
        <v>5.8752496400538761E-3</v>
      </c>
      <c r="V46" s="32">
        <f>2*(males!V45-males!V46)/(males!V45+males!V46)</f>
        <v>5.1417446112783302E-3</v>
      </c>
      <c r="W46" s="32">
        <f>2*(males!W45-males!W46)/(males!W45+males!W46)</f>
        <v>4.748468790860918E-3</v>
      </c>
      <c r="X46" s="32">
        <f>2*(males!X45-males!X46)/(males!X45+males!X46)</f>
        <v>4.8404140485632154E-3</v>
      </c>
      <c r="Y46" s="32">
        <f>2*(males!Y45-males!Y46)/(males!Y45+males!Y46)</f>
        <v>4.763737581650127E-3</v>
      </c>
      <c r="Z46" s="32">
        <f>2*(males!Z45-males!Z46)/(males!Z45+males!Z46)</f>
        <v>3.5530289571860012E-3</v>
      </c>
      <c r="AA46" s="32">
        <f>2*(males!AA45-males!AA46)/(males!AA45+males!AA46)</f>
        <v>3.9721390808134492E-3</v>
      </c>
      <c r="AB46" s="32">
        <f>2*(males!AB45-males!AB46)/(males!AB45+males!AB46)</f>
        <v>4.3757325445107995E-3</v>
      </c>
      <c r="AC46" s="32">
        <f>2*(males!AC45-males!AC46)/(males!AC45+males!AC46)</f>
        <v>4.4688379349733928E-3</v>
      </c>
      <c r="AD46" s="32">
        <f>2*(males!AD45-males!AD46)/(males!AD45+males!AD46)</f>
        <v>4.114518928450623E-3</v>
      </c>
      <c r="AE46" s="32">
        <f>2*(males!AE45-males!AE46)/(males!AE45+males!AE46)</f>
        <v>4.2837959315036572E-3</v>
      </c>
      <c r="AF46" s="32">
        <f>2*(males!AF45-males!AF46)/(males!AF45+males!AF46)</f>
        <v>4.1809981993834421E-3</v>
      </c>
      <c r="AG46" s="32">
        <f>2*(males!AG45-males!AG46)/(males!AG45+males!AG46)</f>
        <v>4.1044527766068376E-3</v>
      </c>
      <c r="AH46" s="32">
        <f>2*(males!AH45-males!AH46)/(males!AH45+males!AH46)</f>
        <v>4.316650014628034E-3</v>
      </c>
      <c r="AI46" s="32">
        <f>2*(males!AI45-males!AI46)/(males!AI45+males!AI46)</f>
        <v>3.9977313150113157E-3</v>
      </c>
      <c r="AJ46" s="32">
        <f>2*(males!AJ45-males!AJ46)/(males!AJ45+males!AJ46)</f>
        <v>3.7470262786315112E-3</v>
      </c>
      <c r="AK46" s="32">
        <f>2*(males!AK45-males!AK46)/(males!AK45+males!AK46)</f>
        <v>3.5645540742853068E-3</v>
      </c>
      <c r="AL46" s="32">
        <f>2*(males!AL45-males!AL46)/(males!AL45+males!AL46)</f>
        <v>3.8456467279040125E-3</v>
      </c>
      <c r="AM46" s="32">
        <f>2*(males!AM45-males!AM46)/(males!AM45+males!AM46)</f>
        <v>3.3672610392592025E-3</v>
      </c>
      <c r="AN46" s="32">
        <f>2*(males!AN45-males!AN46)/(males!AN45+males!AN46)</f>
        <v>3.7049622378848832E-3</v>
      </c>
      <c r="AO46" s="32">
        <f>2*(males!AO45-males!AO46)/(males!AO45+males!AO46)</f>
        <v>3.9676051578867054E-3</v>
      </c>
      <c r="AP46" s="32">
        <f>2*(males!AP45-males!AP46)/(males!AP45+males!AP46)</f>
        <v>3.9915806004820432E-3</v>
      </c>
      <c r="AQ46" s="32">
        <f>2*(males!AQ45-males!AQ46)/(males!AQ45+males!AQ46)</f>
        <v>4.3604809610500042E-3</v>
      </c>
      <c r="AR46" s="32">
        <f>2*(males!AR45-males!AR46)/(males!AR45+males!AR46)</f>
        <v>4.3715609299897779E-3</v>
      </c>
      <c r="AS46" s="32">
        <f>2*(males!AS45-males!AS46)/(males!AS45+males!AS46)</f>
        <v>4.6317739694302917E-3</v>
      </c>
      <c r="AT46" s="32">
        <f>2*(males!AT45-males!AT46)/(males!AT45+males!AT46)</f>
        <v>4.1319836246981418E-3</v>
      </c>
      <c r="AU46" s="32">
        <f>2*(males!AU45-males!AU46)/(males!AU45+males!AU46)</f>
        <v>4.2498011311009167E-3</v>
      </c>
      <c r="AV46" s="32">
        <f>2*(males!AV45-males!AV46)/(males!AV45+males!AV46)</f>
        <v>4.2258493794302167E-3</v>
      </c>
      <c r="AW46" s="32">
        <f>2*(males!AW45-males!AW46)/(males!AW45+males!AW46)</f>
        <v>4.1238459487837921E-3</v>
      </c>
      <c r="AX46" s="32">
        <f>2*(males!AX45-males!AX46)/(males!AX45+males!AX46)</f>
        <v>3.9930149438856281E-3</v>
      </c>
      <c r="AY46" s="32">
        <f>2*(males!AY45-males!AY46)/(males!AY45+males!AY46)</f>
        <v>4.282001972117957E-3</v>
      </c>
      <c r="AZ46" s="32">
        <f>2*(males!AZ45-males!AZ46)/(males!AZ45+males!AZ46)</f>
        <v>3.2873145460956361E-3</v>
      </c>
      <c r="BA46" s="32">
        <f>2*(males!BA45-males!BA46)/(males!BA45+males!BA46)</f>
        <v>3.8046239150877118E-3</v>
      </c>
      <c r="BB46" s="32">
        <f>2*(males!BB45-males!BB46)/(males!BB45+males!BB46)</f>
        <v>3.7385601141017191E-3</v>
      </c>
      <c r="BC46" s="32">
        <f>2*(males!BC45-males!BC46)/(males!BC45+males!BC46)</f>
        <v>3.9243031118750714E-3</v>
      </c>
      <c r="BD46" s="32">
        <f>2*(males!BD45-males!BD46)/(males!BD45+males!BD46)</f>
        <v>3.7154503502754279E-3</v>
      </c>
      <c r="BE46" s="32">
        <f>2*(males!BE45-males!BE46)/(males!BE45+males!BE46)</f>
        <v>3.9304545796239217E-3</v>
      </c>
      <c r="BF46" s="32">
        <f>2*(males!BF45-males!BF46)/(males!BF45+males!BF46)</f>
        <v>3.496540998552046E-3</v>
      </c>
      <c r="BG46" s="32">
        <f>2*(males!BG45-males!BG46)/(males!BG45+males!BG46)</f>
        <v>3.5550225401278523E-3</v>
      </c>
      <c r="BH46" s="32">
        <f>2*(males!BH45-males!BH46)/(males!BH45+males!BH46)</f>
        <v>2.9867622430584445E-3</v>
      </c>
      <c r="BI46" s="32">
        <f>2*(males!BI45-males!BI46)/(males!BI45+males!BI46)</f>
        <v>3.5214826399416988E-3</v>
      </c>
      <c r="BJ46" s="32">
        <f>2*(males!BJ45-males!BJ46)/(males!BJ45+males!BJ46)</f>
        <v>2.9872801399025146E-3</v>
      </c>
      <c r="BK46" s="32">
        <f>2*(males!BK45-males!BK46)/(males!BK45+males!BK46)</f>
        <v>2.837693497218104E-3</v>
      </c>
      <c r="BL46" s="32">
        <f>2*(males!BL45-males!BL46)/(males!BL45+males!BL46)</f>
        <v>2.5069682080466273E-3</v>
      </c>
      <c r="BM46" s="32">
        <f>2*(males!BM45-males!BM46)/(males!BM45+males!BM46)</f>
        <v>2.6759885556536869E-3</v>
      </c>
      <c r="BN46" s="32">
        <f>2*(males!BN45-males!BN46)/(males!BN45+males!BN46)</f>
        <v>2.7966990476392256E-3</v>
      </c>
      <c r="BO46" s="32">
        <f>2*(males!BO45-males!BO46)/(males!BO45+males!BO46)</f>
        <v>2.5787359966180511E-3</v>
      </c>
      <c r="BP46" s="32">
        <f>2*(males!BP45-males!BP46)/(males!BP45+males!BP46)</f>
        <v>2.3237636521114564E-3</v>
      </c>
      <c r="BQ46" s="32">
        <f>2*(males!BQ45-males!BQ46)/(males!BQ45+males!BQ46)</f>
        <v>2.430827115348031E-3</v>
      </c>
      <c r="BR46" s="32">
        <f>2*(males!BR45-males!BR46)/(males!BR45+males!BR46)</f>
        <v>2.3246230412409261E-3</v>
      </c>
      <c r="BS46" s="32">
        <f>2*(males!BS45-males!BS46)/(males!BS45+males!BS46)</f>
        <v>2.1283096795945674E-3</v>
      </c>
      <c r="BT46" s="32">
        <f>2*(males!BT45-males!BT46)/(males!BT45+males!BT46)</f>
        <v>2.0052598701305519E-3</v>
      </c>
      <c r="BU46" s="32">
        <f>2*(males!BU45-males!BU46)/(males!BU45+males!BU46)</f>
        <v>2.0782165123748348E-3</v>
      </c>
      <c r="BV46" s="32">
        <f>2*(males!BV45-males!BV46)/(males!BV45+males!BV46)</f>
        <v>2.0745366344310217E-3</v>
      </c>
      <c r="BW46" s="32">
        <f>2*(males!BW45-males!BW46)/(males!BW45+males!BW46)</f>
        <v>1.9603218282359725E-3</v>
      </c>
      <c r="BX46" s="32">
        <f>2*(males!BX45-males!BX46)/(males!BX45+males!BX46)</f>
        <v>2.0142465983361483E-3</v>
      </c>
      <c r="BY46" s="32">
        <f>2*(males!BY45-males!BY46)/(males!BY45+males!BY46)</f>
        <v>2.0031147910625421E-3</v>
      </c>
      <c r="BZ46" s="32">
        <f>2*(males!BZ45-males!BZ46)/(males!BZ45+males!BZ46)</f>
        <v>2.2311491465592643E-3</v>
      </c>
      <c r="CA46" s="32">
        <f>2*(males!CA45-males!CA46)/(males!CA45+males!CA46)</f>
        <v>1.8985383352650874E-3</v>
      </c>
      <c r="CB46" s="32">
        <f>2*(males!CB45-males!CB46)/(males!CB45+males!CB46)</f>
        <v>2.0438858987595187E-3</v>
      </c>
      <c r="CC46" s="32">
        <f>2*(males!CC45-males!CC46)/(males!CC45+males!CC46)</f>
        <v>2.0282067098096202E-3</v>
      </c>
      <c r="CD46" s="32">
        <f>2*(males!CD45-males!CD46)/(males!CD45+males!CD46)</f>
        <v>2.0729490564956746E-3</v>
      </c>
      <c r="CE46" s="32">
        <f>2*(males!CE45-males!CE46)/(males!CE45+males!CE46)</f>
        <v>1.6849374908992573E-3</v>
      </c>
      <c r="CF46" s="32">
        <f>2*(males!CF45-males!CF46)/(males!CF45+males!CF46)</f>
        <v>2.0876284644505954E-3</v>
      </c>
      <c r="CG46" s="32">
        <f>2*(males!CG45-males!CG46)/(males!CG45+males!CG46)</f>
        <v>1.9186791190670034E-3</v>
      </c>
      <c r="CH46" s="32">
        <f>2*(males!CH45-males!CH46)/(males!CH45+males!CH46)</f>
        <v>1.6901612911587973E-3</v>
      </c>
      <c r="CI46" s="32">
        <f>2*(males!CI45-males!CI46)/(males!CI45+males!CI46)</f>
        <v>1.8426691787699666E-3</v>
      </c>
      <c r="CJ46" s="32">
        <f>2*(males!CJ45-males!CJ46)/(males!CJ45+males!CJ46)</f>
        <v>1.7386444782514204E-3</v>
      </c>
      <c r="CK46" s="32">
        <f>2*(males!CK45-males!CK46)/(males!CK45+males!CK46)</f>
        <v>1.6852683764041749E-3</v>
      </c>
      <c r="CL46" s="32">
        <f>2*(males!CL45-males!CL46)/(males!CL45+males!CL46)</f>
        <v>1.7784763007692944E-3</v>
      </c>
      <c r="CM46" s="32">
        <f>2*(males!CM45-males!CM46)/(males!CM45+males!CM46)</f>
        <v>1.7435892145079004E-3</v>
      </c>
      <c r="CN46" s="32">
        <f>2*(males!CN45-males!CN46)/(males!CN45+males!CN46)</f>
        <v>1.5667841754798276E-3</v>
      </c>
      <c r="CO46" s="12"/>
      <c r="CP46" s="31">
        <v>43</v>
      </c>
      <c r="CQ46" s="32">
        <f>$CN46*EXP('2a)answer'!$C46*('2a) male mx'!CQ$2-$CO$2))</f>
        <v>1.4292443312405884E-3</v>
      </c>
      <c r="CR46" s="32">
        <f>$CN46*EXP('2a)answer'!$C46*('2a) male mx'!CR$2-$CO$2))</f>
        <v>1.4032205579845717E-3</v>
      </c>
      <c r="CS46" s="32">
        <f>$CN46*EXP('2a)answer'!$C46*('2a) male mx'!CS$2-$CO$2))</f>
        <v>1.377670627275751E-3</v>
      </c>
      <c r="CT46" s="32">
        <f>$CN46*EXP('2a)answer'!$C46*('2a) male mx'!CT$2-$CO$2))</f>
        <v>1.3525859113583693E-3</v>
      </c>
      <c r="CU46" s="32">
        <f>$CN46*EXP('2a)answer'!$C46*('2a) male mx'!CU$2-$CO$2))</f>
        <v>1.327957939571404E-3</v>
      </c>
      <c r="CV46" s="32">
        <f>$CN46*EXP('2a)answer'!$C46*('2a) male mx'!CV$2-$CO$2))</f>
        <v>1.3037783954881776E-3</v>
      </c>
      <c r="CW46" s="32">
        <f>$CN46*EXP('2a)answer'!$C46*('2a) male mx'!CW$2-$CO$2))</f>
        <v>1.2800391141080465E-3</v>
      </c>
      <c r="CX46" s="32">
        <f>$CN46*EXP('2a)answer'!$C46*('2a) male mx'!CX$2-$CO$2))</f>
        <v>1.2567320790992278E-3</v>
      </c>
      <c r="CY46" s="32">
        <f>$CN46*EXP('2a)answer'!$C46*('2a) male mx'!CY$2-$CO$2))</f>
        <v>1.2338494200918257E-3</v>
      </c>
      <c r="CZ46" s="32">
        <f>$CN46*EXP('2a)answer'!$C46*('2a) male mx'!CZ$2-$CO$2))</f>
        <v>1.2113834100201492E-3</v>
      </c>
      <c r="DA46" s="32">
        <f>$CN46*EXP('2a)answer'!$C46*('2a) male mx'!DA$2-$CO$2))</f>
        <v>1.1893264625134194E-3</v>
      </c>
      <c r="DB46" s="32">
        <f>$CN46*EXP('2a)answer'!$C46*('2a) male mx'!DB$2-$CO$2))</f>
        <v>1.1676711293339872E-3</v>
      </c>
      <c r="DC46" s="32">
        <f>$CN46*EXP('2a)answer'!$C46*('2a) male mx'!DC$2-$CO$2))</f>
        <v>1.1464100978621965E-3</v>
      </c>
      <c r="DD46" s="32">
        <f>$CN46*EXP('2a)answer'!$C46*('2a) male mx'!DD$2-$CO$2))</f>
        <v>1.1255361886270429E-3</v>
      </c>
      <c r="DE46" s="32">
        <f>$CN46*EXP('2a)answer'!$C46*('2a) male mx'!DE$2-$CO$2))</f>
        <v>1.1050423528817948E-3</v>
      </c>
      <c r="DF46" s="32">
        <f>$CN46*EXP('2a)answer'!$C46*('2a) male mx'!DF$2-$CO$2))</f>
        <v>1.0849216702237573E-3</v>
      </c>
      <c r="DG46" s="32">
        <f>$CN46*EXP('2a)answer'!$C46*('2a) male mx'!DG$2-$CO$2))</f>
        <v>1.0651673462573749E-3</v>
      </c>
      <c r="DH46" s="32">
        <f>$CN46*EXP('2a)answer'!$C46*('2a) male mx'!DH$2-$CO$2))</f>
        <v>1.0457727102998868E-3</v>
      </c>
      <c r="DI46" s="32">
        <f>$CN46*EXP('2a)answer'!$C46*('2a) male mx'!DI$2-$CO$2))</f>
        <v>1.0267312131287546E-3</v>
      </c>
      <c r="DJ46" s="32">
        <f>$CN46*EXP('2a)answer'!$C46*('2a) male mx'!DJ$2-$CO$2))</f>
        <v>1.0080364247701083E-3</v>
      </c>
      <c r="DK46" s="32">
        <f>$CN46*EXP('2a)answer'!$C46*('2a) male mx'!DK$2-$CO$2))</f>
        <v>9.8968203232745796E-4</v>
      </c>
      <c r="DL46" s="32">
        <f>$CN46*EXP('2a)answer'!$C46*('2a) male mx'!DL$2-$CO$2))</f>
        <v>9.716618378499413E-4</v>
      </c>
      <c r="DM46" s="32">
        <f>$CN46*EXP('2a)answer'!$C46*('2a) male mx'!DM$2-$CO$2))</f>
        <v>9.5396975623938647E-4</v>
      </c>
      <c r="DN46" s="32">
        <f>$CN46*EXP('2a)answer'!$C46*('2a) male mx'!DN$2-$CO$2))</f>
        <v>9.3659981319548261E-4</v>
      </c>
      <c r="DO46" s="32">
        <f>$CN46*EXP('2a)answer'!$C46*('2a) male mx'!DO$2-$CO$2))</f>
        <v>9.1954614319836596E-4</v>
      </c>
      <c r="DP46" s="32">
        <f>$CN46*EXP('2a)answer'!$C46*('2a) male mx'!DP$2-$CO$2))</f>
        <v>9.0280298752793721E-4</v>
      </c>
      <c r="DQ46" s="32">
        <f>$CN46*EXP('2a)answer'!$C46*('2a) male mx'!DQ$2-$CO$2))</f>
        <v>8.8636469231924571E-4</v>
      </c>
      <c r="DR46" s="32">
        <f>$CN46*EXP('2a)answer'!$C46*('2a) male mx'!DR$2-$CO$2))</f>
        <v>8.7022570665327959E-4</v>
      </c>
      <c r="DS46" s="32">
        <f>$CN46*EXP('2a)answer'!$C46*('2a) male mx'!DS$2-$CO$2))</f>
        <v>8.543805806825195E-4</v>
      </c>
      <c r="DT46" s="32">
        <f>$CN46*EXP('2a)answer'!$C46*('2a) male mx'!DT$2-$CO$2))</f>
        <v>8.3882396379062233E-4</v>
      </c>
      <c r="DU46" s="32">
        <f>$CN46*EXP('2a)answer'!$C46*('2a) male mx'!DU$2-$CO$2))</f>
        <v>8.2355060278561302E-4</v>
      </c>
      <c r="DV46" s="32">
        <f>$CN46*EXP('2a)answer'!$C46*('2a) male mx'!DV$2-$CO$2))</f>
        <v>8.0855534012597694E-4</v>
      </c>
      <c r="DW46" s="32">
        <f>$CN46*EXP('2a)answer'!$C46*('2a) male mx'!DW$2-$CO$2))</f>
        <v>7.9383311217904793E-4</v>
      </c>
      <c r="DX46" s="32">
        <f>$CN46*EXP('2a)answer'!$C46*('2a) male mx'!DX$2-$CO$2))</f>
        <v>7.7937894751111184E-4</v>
      </c>
      <c r="DY46" s="32">
        <f>$CN46*EXP('2a)answer'!$C46*('2a) male mx'!DY$2-$CO$2))</f>
        <v>7.6518796520864095E-4</v>
      </c>
      <c r="DZ46" s="32">
        <f>$CN46*EXP('2a)answer'!$C46*('2a) male mx'!DZ$2-$CO$2))</f>
        <v>7.5125537323009661E-4</v>
      </c>
      <c r="EA46" s="32">
        <f>$CN46*EXP('2a)answer'!$C46*('2a) male mx'!EA$2-$CO$2))</f>
        <v>7.375764667877431E-4</v>
      </c>
      <c r="EB46" s="32">
        <f>$CN46*EXP('2a)answer'!$C46*('2a) male mx'!EB$2-$CO$2))</f>
        <v>7.2414662675892357E-4</v>
      </c>
      <c r="EC46" s="32">
        <f>$CN46*EXP('2a)answer'!$C46*('2a) male mx'!EC$2-$CO$2))</f>
        <v>7.1096131812626586E-4</v>
      </c>
      <c r="ED46" s="32">
        <f>$CN46*EXP('2a)answer'!$C46*('2a) male mx'!ED$2-$CO$2))</f>
        <v>6.9801608844628738E-4</v>
      </c>
      <c r="EE46" s="32">
        <f>$CN46*EXP('2a)answer'!$C46*('2a) male mx'!EE$2-$CO$2))</f>
        <v>6.8530656634588436E-4</v>
      </c>
      <c r="EF46" s="32">
        <f>$CN46*EXP('2a)answer'!$C46*('2a) male mx'!EF$2-$CO$2))</f>
        <v>6.7282846004619763E-4</v>
      </c>
      <c r="EG46" s="32">
        <f>$CN46*EXP('2a)answer'!$C46*('2a) male mx'!EG$2-$CO$2))</f>
        <v>6.6057755591335504E-4</v>
      </c>
      <c r="EH46" s="32">
        <f>$CN46*EXP('2a)answer'!$C46*('2a) male mx'!EH$2-$CO$2))</f>
        <v>6.4854971703560266E-4</v>
      </c>
      <c r="EI46" s="32">
        <f>$CN46*EXP('2a)answer'!$C46*('2a) male mx'!EI$2-$CO$2))</f>
        <v>6.3674088182634307E-4</v>
      </c>
      <c r="EJ46" s="32">
        <f>$CN46*EXP('2a)answer'!$C46*('2a) male mx'!EJ$2-$CO$2))</f>
        <v>6.2514706265261123E-4</v>
      </c>
      <c r="EK46" s="32">
        <f>$CN46*EXP('2a)answer'!$C46*('2a) male mx'!EK$2-$CO$2))</f>
        <v>6.1376434448852E-4</v>
      </c>
      <c r="EL46" s="32">
        <f>$CN46*EXP('2a)answer'!$C46*('2a) male mx'!EL$2-$CO$2))</f>
        <v>6.0258888359322803E-4</v>
      </c>
      <c r="EM46" s="32">
        <f>$CN46*EXP('2a)answer'!$C46*('2a) male mx'!EM$2-$CO$2))</f>
        <v>5.916169062129751E-4</v>
      </c>
      <c r="EN46" s="32">
        <f>$CN46*EXP('2a)answer'!$C46*('2a) male mx'!EN$2-$CO$2))</f>
        <v>5.8084470730675403E-4</v>
      </c>
      <c r="EO46" s="32">
        <f>$CN46*EXP('2a)answer'!$C46*('2a) male mx'!EO$2-$CO$2))</f>
        <v>5.7026864929518378E-4</v>
      </c>
    </row>
    <row r="47" spans="1:145" x14ac:dyDescent="0.25">
      <c r="A47" s="31">
        <f>males!A46</f>
        <v>44</v>
      </c>
      <c r="B47" s="32">
        <f>2*(males!B46-males!B47)/(males!B46+males!B47)</f>
        <v>7.547072777181355E-3</v>
      </c>
      <c r="C47" s="32">
        <f>2*(males!C46-males!C47)/(males!C46+males!C47)</f>
        <v>7.2156434155701416E-3</v>
      </c>
      <c r="D47" s="32">
        <f>2*(males!D46-males!D47)/(males!D46+males!D47)</f>
        <v>6.8508217843562431E-3</v>
      </c>
      <c r="E47" s="32">
        <f>2*(males!E46-males!E47)/(males!E46+males!E47)</f>
        <v>7.2384145016606135E-3</v>
      </c>
      <c r="F47" s="32">
        <f>2*(males!F46-males!F47)/(males!F46+males!F47)</f>
        <v>7.5449367556771948E-3</v>
      </c>
      <c r="G47" s="32">
        <f>2*(males!G46-males!G47)/(males!G46+males!G47)</f>
        <v>7.3523505897326582E-3</v>
      </c>
      <c r="H47" s="32">
        <f>2*(males!H46-males!H47)/(males!H46+males!H47)</f>
        <v>7.0971444793473098E-3</v>
      </c>
      <c r="I47" s="32">
        <f>2*(males!I46-males!I47)/(males!I46+males!I47)</f>
        <v>7.3694506129931168E-3</v>
      </c>
      <c r="J47" s="32">
        <f>2*(males!J46-males!J47)/(males!J46+males!J47)</f>
        <v>6.8106383895857577E-3</v>
      </c>
      <c r="K47" s="32">
        <f>2*(males!K46-males!K47)/(males!K46+males!K47)</f>
        <v>5.9997955981459551E-3</v>
      </c>
      <c r="L47" s="32">
        <f>2*(males!L46-males!L47)/(males!L46+males!L47)</f>
        <v>5.7780789670792169E-3</v>
      </c>
      <c r="M47" s="32">
        <f>2*(males!M46-males!M47)/(males!M46+males!M47)</f>
        <v>5.8258048887129465E-3</v>
      </c>
      <c r="N47" s="32">
        <f>2*(males!N46-males!N47)/(males!N46+males!N47)</f>
        <v>6.4165582523414552E-3</v>
      </c>
      <c r="O47" s="32">
        <f>2*(males!O46-males!O47)/(males!O46+males!O47)</f>
        <v>6.3165783416305335E-3</v>
      </c>
      <c r="P47" s="32">
        <f>2*(males!P46-males!P47)/(males!P46+males!P47)</f>
        <v>6.0689393580200084E-3</v>
      </c>
      <c r="Q47" s="32">
        <f>2*(males!Q46-males!Q47)/(males!Q46+males!Q47)</f>
        <v>5.6462065659345535E-3</v>
      </c>
      <c r="R47" s="32">
        <f>2*(males!R46-males!R47)/(males!R46+males!R47)</f>
        <v>5.5802126131641221E-3</v>
      </c>
      <c r="S47" s="32">
        <f>2*(males!S46-males!S47)/(males!S46+males!S47)</f>
        <v>5.5680857062306178E-3</v>
      </c>
      <c r="T47" s="32">
        <f>2*(males!T46-males!T47)/(males!T46+males!T47)</f>
        <v>6.2212588969274476E-3</v>
      </c>
      <c r="U47" s="32">
        <f>2*(males!U46-males!U47)/(males!U46+males!U47)</f>
        <v>5.8045490379281146E-3</v>
      </c>
      <c r="V47" s="32">
        <f>2*(males!V46-males!V47)/(males!V46+males!V47)</f>
        <v>5.4827618251091902E-3</v>
      </c>
      <c r="W47" s="32">
        <f>2*(males!W46-males!W47)/(males!W46+males!W47)</f>
        <v>5.7650843431839406E-3</v>
      </c>
      <c r="X47" s="32">
        <f>2*(males!X46-males!X47)/(males!X46+males!X47)</f>
        <v>5.1730339901449708E-3</v>
      </c>
      <c r="Y47" s="32">
        <f>2*(males!Y46-males!Y47)/(males!Y46+males!Y47)</f>
        <v>4.6067711690102164E-3</v>
      </c>
      <c r="Z47" s="32">
        <f>2*(males!Z46-males!Z47)/(males!Z46+males!Z47)</f>
        <v>5.4427838501003795E-3</v>
      </c>
      <c r="AA47" s="32">
        <f>2*(males!AA46-males!AA47)/(males!AA46+males!AA47)</f>
        <v>5.0015454213380543E-3</v>
      </c>
      <c r="AB47" s="32">
        <f>2*(males!AB46-males!AB47)/(males!AB46+males!AB47)</f>
        <v>4.7770700636942673E-3</v>
      </c>
      <c r="AC47" s="32">
        <f>2*(males!AC46-males!AC47)/(males!AC46+males!AC47)</f>
        <v>4.7581994973102176E-3</v>
      </c>
      <c r="AD47" s="32">
        <f>2*(males!AD46-males!AD47)/(males!AD46+males!AD47)</f>
        <v>5.2368855016267776E-3</v>
      </c>
      <c r="AE47" s="32">
        <f>2*(males!AE46-males!AE47)/(males!AE46+males!AE47)</f>
        <v>4.6932393942265352E-3</v>
      </c>
      <c r="AF47" s="32">
        <f>2*(males!AF46-males!AF47)/(males!AF46+males!AF47)</f>
        <v>4.5127516026986928E-3</v>
      </c>
      <c r="AG47" s="32">
        <f>2*(males!AG46-males!AG47)/(males!AG46+males!AG47)</f>
        <v>4.42278234229216E-3</v>
      </c>
      <c r="AH47" s="32">
        <f>2*(males!AH46-males!AH47)/(males!AH46+males!AH47)</f>
        <v>4.3353642648452963E-3</v>
      </c>
      <c r="AI47" s="32">
        <f>2*(males!AI46-males!AI47)/(males!AI46+males!AI47)</f>
        <v>4.3794651744044587E-3</v>
      </c>
      <c r="AJ47" s="32">
        <f>2*(males!AJ46-males!AJ47)/(males!AJ46+males!AJ47)</f>
        <v>4.1369039410904876E-3</v>
      </c>
      <c r="AK47" s="32">
        <f>2*(males!AK46-males!AK47)/(males!AK46+males!AK47)</f>
        <v>4.1067309650817769E-3</v>
      </c>
      <c r="AL47" s="32">
        <f>2*(males!AL46-males!AL47)/(males!AL46+males!AL47)</f>
        <v>3.9489068808047827E-3</v>
      </c>
      <c r="AM47" s="32">
        <f>2*(males!AM46-males!AM47)/(males!AM46+males!AM47)</f>
        <v>3.510504086446163E-3</v>
      </c>
      <c r="AN47" s="32">
        <f>2*(males!AN46-males!AN47)/(males!AN46+males!AN47)</f>
        <v>3.7077174433252833E-3</v>
      </c>
      <c r="AO47" s="32">
        <f>2*(males!AO46-males!AO47)/(males!AO46+males!AO47)</f>
        <v>3.9724445854923693E-3</v>
      </c>
      <c r="AP47" s="32">
        <f>2*(males!AP46-males!AP47)/(males!AP46+males!AP47)</f>
        <v>4.1721647621811332E-3</v>
      </c>
      <c r="AQ47" s="32">
        <f>2*(males!AQ46-males!AQ47)/(males!AQ46+males!AQ47)</f>
        <v>3.9846307101181156E-3</v>
      </c>
      <c r="AR47" s="32">
        <f>2*(males!AR46-males!AR47)/(males!AR46+males!AR47)</f>
        <v>4.0843070874740633E-3</v>
      </c>
      <c r="AS47" s="32">
        <f>2*(males!AS46-males!AS47)/(males!AS46+males!AS47)</f>
        <v>4.6313784098934128E-3</v>
      </c>
      <c r="AT47" s="32">
        <f>2*(males!AT46-males!AT47)/(males!AT46+males!AT47)</f>
        <v>4.3356398353332753E-3</v>
      </c>
      <c r="AU47" s="32">
        <f>2*(males!AU46-males!AU47)/(males!AU46+males!AU47)</f>
        <v>4.0705563093622792E-3</v>
      </c>
      <c r="AV47" s="32">
        <f>2*(males!AV46-males!AV47)/(males!AV46+males!AV47)</f>
        <v>4.7796243957267106E-3</v>
      </c>
      <c r="AW47" s="32">
        <f>2*(males!AW46-males!AW47)/(males!AW46+males!AW47)</f>
        <v>4.6994535519125687E-3</v>
      </c>
      <c r="AX47" s="32">
        <f>2*(males!AX46-males!AX47)/(males!AX46+males!AX47)</f>
        <v>4.6769311463945012E-3</v>
      </c>
      <c r="AY47" s="32">
        <f>2*(males!AY46-males!AY47)/(males!AY46+males!AY47)</f>
        <v>3.9166776071069102E-3</v>
      </c>
      <c r="AZ47" s="32">
        <f>2*(males!AZ46-males!AZ47)/(males!AZ46+males!AZ47)</f>
        <v>4.4108758038957294E-3</v>
      </c>
      <c r="BA47" s="32">
        <f>2*(males!BA46-males!BA47)/(males!BA46+males!BA47)</f>
        <v>4.3084503144517582E-3</v>
      </c>
      <c r="BB47" s="32">
        <f>2*(males!BB46-males!BB47)/(males!BB46+males!BB47)</f>
        <v>3.9590643592010283E-3</v>
      </c>
      <c r="BC47" s="32">
        <f>2*(males!BC46-males!BC47)/(males!BC46+males!BC47)</f>
        <v>4.1790364335994529E-3</v>
      </c>
      <c r="BD47" s="32">
        <f>2*(males!BD46-males!BD47)/(males!BD46+males!BD47)</f>
        <v>4.0867515730750106E-3</v>
      </c>
      <c r="BE47" s="32">
        <f>2*(males!BE46-males!BE47)/(males!BE46+males!BE47)</f>
        <v>4.01078167115903E-3</v>
      </c>
      <c r="BF47" s="32">
        <f>2*(males!BF46-males!BF47)/(males!BF46+males!BF47)</f>
        <v>3.9725474364150186E-3</v>
      </c>
      <c r="BG47" s="32">
        <f>2*(males!BG46-males!BG47)/(males!BG46+males!BG47)</f>
        <v>3.783034380474384E-3</v>
      </c>
      <c r="BH47" s="32">
        <f>2*(males!BH46-males!BH47)/(males!BH46+males!BH47)</f>
        <v>3.6924262451235893E-3</v>
      </c>
      <c r="BI47" s="32">
        <f>2*(males!BI46-males!BI47)/(males!BI46+males!BI47)</f>
        <v>3.1382762964069937E-3</v>
      </c>
      <c r="BJ47" s="32">
        <f>2*(males!BJ46-males!BJ47)/(males!BJ46+males!BJ47)</f>
        <v>3.231190048361211E-3</v>
      </c>
      <c r="BK47" s="32">
        <f>2*(males!BK46-males!BK47)/(males!BK46+males!BK47)</f>
        <v>2.9311603664483395E-3</v>
      </c>
      <c r="BL47" s="32">
        <f>2*(males!BL46-males!BL47)/(males!BL46+males!BL47)</f>
        <v>3.0124315838601554E-3</v>
      </c>
      <c r="BM47" s="32">
        <f>2*(males!BM46-males!BM47)/(males!BM46+males!BM47)</f>
        <v>2.8849621348719799E-3</v>
      </c>
      <c r="BN47" s="32">
        <f>2*(males!BN46-males!BN47)/(males!BN46+males!BN47)</f>
        <v>2.6556192904185257E-3</v>
      </c>
      <c r="BO47" s="32">
        <f>2*(males!BO46-males!BO47)/(males!BO46+males!BO47)</f>
        <v>2.8931290833655674E-3</v>
      </c>
      <c r="BP47" s="32">
        <f>2*(males!BP46-males!BP47)/(males!BP46+males!BP47)</f>
        <v>2.4881811395869621E-3</v>
      </c>
      <c r="BQ47" s="32">
        <f>2*(males!BQ46-males!BQ47)/(males!BQ46+males!BQ47)</f>
        <v>2.7974695616238038E-3</v>
      </c>
      <c r="BR47" s="32">
        <f>2*(males!BR46-males!BR47)/(males!BR46+males!BR47)</f>
        <v>2.1179934130404854E-3</v>
      </c>
      <c r="BS47" s="32">
        <f>2*(males!BS46-males!BS47)/(males!BS46+males!BS47)</f>
        <v>2.4182775316672913E-3</v>
      </c>
      <c r="BT47" s="32">
        <f>2*(males!BT46-males!BT47)/(males!BT46+males!BT47)</f>
        <v>2.4621989330471292E-3</v>
      </c>
      <c r="BU47" s="32">
        <f>2*(males!BU46-males!BU47)/(males!BU46+males!BU47)</f>
        <v>2.2404897521260984E-3</v>
      </c>
      <c r="BV47" s="32">
        <f>2*(males!BV46-males!BV47)/(males!BV46+males!BV47)</f>
        <v>2.1419121816005542E-3</v>
      </c>
      <c r="BW47" s="32">
        <f>2*(males!BW46-males!BW47)/(males!BW46+males!BW47)</f>
        <v>2.3427445830597506E-3</v>
      </c>
      <c r="BX47" s="32">
        <f>2*(males!BX46-males!BX47)/(males!BX46+males!BX47)</f>
        <v>2.1761641689838785E-3</v>
      </c>
      <c r="BY47" s="32">
        <f>2*(males!BY46-males!BY47)/(males!BY46+males!BY47)</f>
        <v>2.3017136731251281E-3</v>
      </c>
      <c r="BZ47" s="32">
        <f>2*(males!BZ46-males!BZ47)/(males!BZ46+males!BZ47)</f>
        <v>1.9839291243944554E-3</v>
      </c>
      <c r="CA47" s="32">
        <f>2*(males!CA46-males!CA47)/(males!CA46+males!CA47)</f>
        <v>2.1335967922475811E-3</v>
      </c>
      <c r="CB47" s="32">
        <f>2*(males!CB46-males!CB47)/(males!CB46+males!CB47)</f>
        <v>1.879867044040349E-3</v>
      </c>
      <c r="CC47" s="32">
        <f>2*(males!CC46-males!CC47)/(males!CC46+males!CC47)</f>
        <v>2.2211046852736571E-3</v>
      </c>
      <c r="CD47" s="32">
        <f>2*(males!CD46-males!CD47)/(males!CD46+males!CD47)</f>
        <v>2.0459076627592616E-3</v>
      </c>
      <c r="CE47" s="32">
        <f>2*(males!CE46-males!CE47)/(males!CE46+males!CE47)</f>
        <v>1.9797853495884129E-3</v>
      </c>
      <c r="CF47" s="32">
        <f>2*(males!CF46-males!CF47)/(males!CF46+males!CF47)</f>
        <v>2.0919957743766944E-3</v>
      </c>
      <c r="CG47" s="32">
        <f>2*(males!CG46-males!CG47)/(males!CG46+males!CG47)</f>
        <v>2.036786864803076E-3</v>
      </c>
      <c r="CH47" s="32">
        <f>2*(males!CH46-males!CH47)/(males!CH46+males!CH47)</f>
        <v>2.0049344241007661E-3</v>
      </c>
      <c r="CI47" s="32">
        <f>2*(males!CI46-males!CI47)/(males!CI46+males!CI47)</f>
        <v>1.8356901728348968E-3</v>
      </c>
      <c r="CJ47" s="32">
        <f>2*(males!CJ46-males!CJ47)/(males!CJ46+males!CJ47)</f>
        <v>1.7312965545125156E-3</v>
      </c>
      <c r="CK47" s="32">
        <f>2*(males!CK46-males!CK47)/(males!CK46+males!CK47)</f>
        <v>1.9576464739058156E-3</v>
      </c>
      <c r="CL47" s="32">
        <f>2*(males!CL46-males!CL47)/(males!CL46+males!CL47)</f>
        <v>1.8956953213617928E-3</v>
      </c>
      <c r="CM47" s="32">
        <f>2*(males!CM46-males!CM47)/(males!CM46+males!CM47)</f>
        <v>1.7259465576667684E-3</v>
      </c>
      <c r="CN47" s="32">
        <f>2*(males!CN46-males!CN47)/(males!CN46+males!CN47)</f>
        <v>1.5795749601234753E-3</v>
      </c>
      <c r="CO47" s="12"/>
      <c r="CP47" s="31">
        <v>44</v>
      </c>
      <c r="CQ47" s="32">
        <f>$CN47*EXP('2a)answer'!$C47*('2a) male mx'!CQ$2-$CO$2))</f>
        <v>1.4481207601350816E-3</v>
      </c>
      <c r="CR47" s="32">
        <f>$CN47*EXP('2a)answer'!$C47*('2a) male mx'!CR$2-$CO$2))</f>
        <v>1.4231729722941581E-3</v>
      </c>
      <c r="CS47" s="32">
        <f>$CN47*EXP('2a)answer'!$C47*('2a) male mx'!CS$2-$CO$2))</f>
        <v>1.3986549774202919E-3</v>
      </c>
      <c r="CT47" s="32">
        <f>$CN47*EXP('2a)answer'!$C47*('2a) male mx'!CT$2-$CO$2))</f>
        <v>1.374559371169831E-3</v>
      </c>
      <c r="CU47" s="32">
        <f>$CN47*EXP('2a)answer'!$C47*('2a) male mx'!CU$2-$CO$2))</f>
        <v>1.3508788767589233E-3</v>
      </c>
      <c r="CV47" s="32">
        <f>$CN47*EXP('2a)answer'!$C47*('2a) male mx'!CV$2-$CO$2))</f>
        <v>1.327606342765955E-3</v>
      </c>
      <c r="CW47" s="32">
        <f>$CN47*EXP('2a)answer'!$C47*('2a) male mx'!CW$2-$CO$2))</f>
        <v>1.3047347409718478E-3</v>
      </c>
      <c r="CX47" s="32">
        <f>$CN47*EXP('2a)answer'!$C47*('2a) male mx'!CX$2-$CO$2))</f>
        <v>1.2822571642375625E-3</v>
      </c>
      <c r="CY47" s="32">
        <f>$CN47*EXP('2a)answer'!$C47*('2a) male mx'!CY$2-$CO$2))</f>
        <v>1.2601668244181686E-3</v>
      </c>
      <c r="CZ47" s="32">
        <f>$CN47*EXP('2a)answer'!$C47*('2a) male mx'!CZ$2-$CO$2))</f>
        <v>1.2384570503128501E-3</v>
      </c>
      <c r="DA47" s="32">
        <f>$CN47*EXP('2a)answer'!$C47*('2a) male mx'!DA$2-$CO$2))</f>
        <v>1.217121285650227E-3</v>
      </c>
      <c r="DB47" s="32">
        <f>$CN47*EXP('2a)answer'!$C47*('2a) male mx'!DB$2-$CO$2))</f>
        <v>1.1961530871083862E-3</v>
      </c>
      <c r="DC47" s="32">
        <f>$CN47*EXP('2a)answer'!$C47*('2a) male mx'!DC$2-$CO$2))</f>
        <v>1.1755461223690216E-3</v>
      </c>
      <c r="DD47" s="32">
        <f>$CN47*EXP('2a)answer'!$C47*('2a) male mx'!DD$2-$CO$2))</f>
        <v>1.1552941682050973E-3</v>
      </c>
      <c r="DE47" s="32">
        <f>$CN47*EXP('2a)answer'!$C47*('2a) male mx'!DE$2-$CO$2))</f>
        <v>1.1353911086014574E-3</v>
      </c>
      <c r="DF47" s="32">
        <f>$CN47*EXP('2a)answer'!$C47*('2a) male mx'!DF$2-$CO$2))</f>
        <v>1.1158309329078102E-3</v>
      </c>
      <c r="DG47" s="32">
        <f>$CN47*EXP('2a)answer'!$C47*('2a) male mx'!DG$2-$CO$2))</f>
        <v>1.0966077340235354E-3</v>
      </c>
      <c r="DH47" s="32">
        <f>$CN47*EXP('2a)answer'!$C47*('2a) male mx'!DH$2-$CO$2))</f>
        <v>1.0777157066137613E-3</v>
      </c>
      <c r="DI47" s="32">
        <f>$CN47*EXP('2a)answer'!$C47*('2a) male mx'!DI$2-$CO$2))</f>
        <v>1.0591491453561745E-3</v>
      </c>
      <c r="DJ47" s="32">
        <f>$CN47*EXP('2a)answer'!$C47*('2a) male mx'!DJ$2-$CO$2))</f>
        <v>1.0409024432180348E-3</v>
      </c>
      <c r="DK47" s="32">
        <f>$CN47*EXP('2a)answer'!$C47*('2a) male mx'!DK$2-$CO$2))</f>
        <v>1.0229700897628712E-3</v>
      </c>
      <c r="DL47" s="32">
        <f>$CN47*EXP('2a)answer'!$C47*('2a) male mx'!DL$2-$CO$2))</f>
        <v>1.005346669486351E-3</v>
      </c>
      <c r="DM47" s="32">
        <f>$CN47*EXP('2a)answer'!$C47*('2a) male mx'!DM$2-$CO$2))</f>
        <v>9.880268601808169E-4</v>
      </c>
      <c r="DN47" s="32">
        <f>$CN47*EXP('2a)answer'!$C47*('2a) male mx'!DN$2-$CO$2))</f>
        <v>9.7100543132800125E-4</v>
      </c>
      <c r="DO47" s="32">
        <f>$CN47*EXP('2a)answer'!$C47*('2a) male mx'!DO$2-$CO$2))</f>
        <v>9.5427724251942719E-4</v>
      </c>
      <c r="DP47" s="32">
        <f>$CN47*EXP('2a)answer'!$C47*('2a) male mx'!DP$2-$CO$2))</f>
        <v>9.3783724190402596E-4</v>
      </c>
      <c r="DQ47" s="32">
        <f>$CN47*EXP('2a)answer'!$C47*('2a) male mx'!DQ$2-$CO$2))</f>
        <v>9.2168046466249525E-4</v>
      </c>
      <c r="DR47" s="32">
        <f>$CN47*EXP('2a)answer'!$C47*('2a) male mx'!DR$2-$CO$2))</f>
        <v>9.0580203150794343E-4</v>
      </c>
      <c r="DS47" s="32">
        <f>$CN47*EXP('2a)answer'!$C47*('2a) male mx'!DS$2-$CO$2))</f>
        <v>8.9019714721236178E-4</v>
      </c>
      <c r="DT47" s="32">
        <f>$CN47*EXP('2a)answer'!$C47*('2a) male mx'!DT$2-$CO$2))</f>
        <v>8.7486109915848405E-4</v>
      </c>
      <c r="DU47" s="32">
        <f>$CN47*EXP('2a)answer'!$C47*('2a) male mx'!DU$2-$CO$2))</f>
        <v>8.5978925591659382E-4</v>
      </c>
      <c r="DV47" s="32">
        <f>$CN47*EXP('2a)answer'!$C47*('2a) male mx'!DV$2-$CO$2))</f>
        <v>8.4497706584584886E-4</v>
      </c>
      <c r="DW47" s="32">
        <f>$CN47*EXP('2a)answer'!$C47*('2a) male mx'!DW$2-$CO$2))</f>
        <v>8.3042005571970295E-4</v>
      </c>
      <c r="DX47" s="32">
        <f>$CN47*EXP('2a)answer'!$C47*('2a) male mx'!DX$2-$CO$2))</f>
        <v>8.1611382937500881E-4</v>
      </c>
      <c r="DY47" s="32">
        <f>$CN47*EXP('2a)answer'!$C47*('2a) male mx'!DY$2-$CO$2))</f>
        <v>8.0205406638439176E-4</v>
      </c>
      <c r="DZ47" s="32">
        <f>$CN47*EXP('2a)answer'!$C47*('2a) male mx'!DZ$2-$CO$2))</f>
        <v>7.8823652075149769E-4</v>
      </c>
      <c r="EA47" s="32">
        <f>$CN47*EXP('2a)answer'!$C47*('2a) male mx'!EA$2-$CO$2))</f>
        <v>7.7465701962871726E-4</v>
      </c>
      <c r="EB47" s="32">
        <f>$CN47*EXP('2a)answer'!$C47*('2a) male mx'!EB$2-$CO$2))</f>
        <v>7.6131146205700169E-4</v>
      </c>
      <c r="EC47" s="32">
        <f>$CN47*EXP('2a)answer'!$C47*('2a) male mx'!EC$2-$CO$2))</f>
        <v>7.4819581772738808E-4</v>
      </c>
      <c r="ED47" s="32">
        <f>$CN47*EXP('2a)answer'!$C47*('2a) male mx'!ED$2-$CO$2))</f>
        <v>7.3530612576386148E-4</v>
      </c>
      <c r="EE47" s="32">
        <f>$CN47*EXP('2a)answer'!$C47*('2a) male mx'!EE$2-$CO$2))</f>
        <v>7.2263849352718456E-4</v>
      </c>
      <c r="EF47" s="32">
        <f>$CN47*EXP('2a)answer'!$C47*('2a) male mx'!EF$2-$CO$2))</f>
        <v>7.1018909543933511E-4</v>
      </c>
      <c r="EG47" s="32">
        <f>$CN47*EXP('2a)answer'!$C47*('2a) male mx'!EG$2-$CO$2))</f>
        <v>6.9795417182819575E-4</v>
      </c>
      <c r="EH47" s="32">
        <f>$CN47*EXP('2a)answer'!$C47*('2a) male mx'!EH$2-$CO$2))</f>
        <v>6.8593002779214647E-4</v>
      </c>
      <c r="EI47" s="32">
        <f>$CN47*EXP('2a)answer'!$C47*('2a) male mx'!EI$2-$CO$2))</f>
        <v>6.7411303208421891E-4</v>
      </c>
      <c r="EJ47" s="32">
        <f>$CN47*EXP('2a)answer'!$C47*('2a) male mx'!EJ$2-$CO$2))</f>
        <v>6.6249961601547202E-4</v>
      </c>
      <c r="EK47" s="32">
        <f>$CN47*EXP('2a)answer'!$C47*('2a) male mx'!EK$2-$CO$2))</f>
        <v>6.5108627237726218E-4</v>
      </c>
      <c r="EL47" s="32">
        <f>$CN47*EXP('2a)answer'!$C47*('2a) male mx'!EL$2-$CO$2))</f>
        <v>6.3986955438207881E-4</v>
      </c>
      <c r="EM47" s="32">
        <f>$CN47*EXP('2a)answer'!$C47*('2a) male mx'!EM$2-$CO$2))</f>
        <v>6.2884607462262748E-4</v>
      </c>
      <c r="EN47" s="32">
        <f>$CN47*EXP('2a)answer'!$C47*('2a) male mx'!EN$2-$CO$2))</f>
        <v>6.1801250404884501E-4</v>
      </c>
      <c r="EO47" s="32">
        <f>$CN47*EXP('2a)answer'!$C47*('2a) male mx'!EO$2-$CO$2))</f>
        <v>6.073655709625393E-4</v>
      </c>
    </row>
    <row r="48" spans="1:145" x14ac:dyDescent="0.25">
      <c r="A48" s="31">
        <f>males!A47</f>
        <v>45</v>
      </c>
      <c r="B48" s="32">
        <f>2*(males!B47-males!B48)/(males!B47+males!B48)</f>
        <v>1.0378153985859765E-2</v>
      </c>
      <c r="C48" s="32">
        <f>2*(males!C47-males!C48)/(males!C47+males!C48)</f>
        <v>1.0323615269929965E-2</v>
      </c>
      <c r="D48" s="32">
        <f>2*(males!D47-males!D48)/(males!D47+males!D48)</f>
        <v>9.1740794242124741E-3</v>
      </c>
      <c r="E48" s="32">
        <f>2*(males!E47-males!E48)/(males!E47+males!E48)</f>
        <v>8.7231313162917309E-3</v>
      </c>
      <c r="F48" s="32">
        <f>2*(males!F47-males!F48)/(males!F47+males!F48)</f>
        <v>9.037286576459547E-3</v>
      </c>
      <c r="G48" s="32">
        <f>2*(males!G47-males!G48)/(males!G47+males!G48)</f>
        <v>1.0009036801595463E-2</v>
      </c>
      <c r="H48" s="32">
        <f>2*(males!H47-males!H48)/(males!H47+males!H48)</f>
        <v>8.7834979720819127E-3</v>
      </c>
      <c r="I48" s="32">
        <f>2*(males!I47-males!I48)/(males!I47+males!I48)</f>
        <v>8.6191394502353209E-3</v>
      </c>
      <c r="J48" s="32">
        <f>2*(males!J47-males!J48)/(males!J47+males!J48)</f>
        <v>8.1148486841288951E-3</v>
      </c>
      <c r="K48" s="32">
        <f>2*(males!K47-males!K48)/(males!K47+males!K48)</f>
        <v>7.4079453845595179E-3</v>
      </c>
      <c r="L48" s="32">
        <f>2*(males!L47-males!L48)/(males!L47+males!L48)</f>
        <v>6.9516317190631447E-3</v>
      </c>
      <c r="M48" s="32">
        <f>2*(males!M47-males!M48)/(males!M47+males!M48)</f>
        <v>6.7663584742991348E-3</v>
      </c>
      <c r="N48" s="32">
        <f>2*(males!N47-males!N48)/(males!N47+males!N48)</f>
        <v>6.8622628874837775E-3</v>
      </c>
      <c r="O48" s="32">
        <f>2*(males!O47-males!O48)/(males!O47+males!O48)</f>
        <v>6.8972949671300783E-3</v>
      </c>
      <c r="P48" s="32">
        <f>2*(males!P47-males!P48)/(males!P47+males!P48)</f>
        <v>6.8958112122549783E-3</v>
      </c>
      <c r="Q48" s="32">
        <f>2*(males!Q47-males!Q48)/(males!Q47+males!Q48)</f>
        <v>7.6858455323788582E-3</v>
      </c>
      <c r="R48" s="32">
        <f>2*(males!R47-males!R48)/(males!R47+males!R48)</f>
        <v>6.9658342415770272E-3</v>
      </c>
      <c r="S48" s="32">
        <f>2*(males!S47-males!S48)/(males!S47+males!S48)</f>
        <v>6.7133925088940635E-3</v>
      </c>
      <c r="T48" s="32">
        <f>2*(males!T47-males!T48)/(males!T47+males!T48)</f>
        <v>7.1002288113603661E-3</v>
      </c>
      <c r="U48" s="32">
        <f>2*(males!U47-males!U48)/(males!U47+males!U48)</f>
        <v>6.9937056649015889E-3</v>
      </c>
      <c r="V48" s="32">
        <f>2*(males!V47-males!V48)/(males!V47+males!V48)</f>
        <v>7.0015487566114374E-3</v>
      </c>
      <c r="W48" s="32">
        <f>2*(males!W47-males!W48)/(males!W47+males!W48)</f>
        <v>6.1707631099718139E-3</v>
      </c>
      <c r="X48" s="32">
        <f>2*(males!X47-males!X48)/(males!X47+males!X48)</f>
        <v>6.1901726702153926E-3</v>
      </c>
      <c r="Y48" s="32">
        <f>2*(males!Y47-males!Y48)/(males!Y47+males!Y48)</f>
        <v>5.1248261219708621E-3</v>
      </c>
      <c r="Z48" s="32">
        <f>2*(males!Z47-males!Z48)/(males!Z47+males!Z48)</f>
        <v>6.0012226790131075E-3</v>
      </c>
      <c r="AA48" s="32">
        <f>2*(males!AA47-males!AA48)/(males!AA47+males!AA48)</f>
        <v>6.0463933546181445E-3</v>
      </c>
      <c r="AB48" s="32">
        <f>2*(males!AB47-males!AB48)/(males!AB47+males!AB48)</f>
        <v>5.5118154612623068E-3</v>
      </c>
      <c r="AC48" s="32">
        <f>2*(males!AC47-males!AC48)/(males!AC47+males!AC48)</f>
        <v>5.6383044571865874E-3</v>
      </c>
      <c r="AD48" s="32">
        <f>2*(males!AD47-males!AD48)/(males!AD47+males!AD48)</f>
        <v>5.4216934950879906E-3</v>
      </c>
      <c r="AE48" s="32">
        <f>2*(males!AE47-males!AE48)/(males!AE47+males!AE48)</f>
        <v>5.8162013145287364E-3</v>
      </c>
      <c r="AF48" s="32">
        <f>2*(males!AF47-males!AF48)/(males!AF47+males!AF48)</f>
        <v>5.300144600548019E-3</v>
      </c>
      <c r="AG48" s="32">
        <f>2*(males!AG47-males!AG48)/(males!AG47+males!AG48)</f>
        <v>5.4298237266503582E-3</v>
      </c>
      <c r="AH48" s="32">
        <f>2*(males!AH47-males!AH48)/(males!AH47+males!AH48)</f>
        <v>4.9012509329085579E-3</v>
      </c>
      <c r="AI48" s="32">
        <f>2*(males!AI47-males!AI48)/(males!AI47+males!AI48)</f>
        <v>4.565728155879069E-3</v>
      </c>
      <c r="AJ48" s="32">
        <f>2*(males!AJ47-males!AJ48)/(males!AJ47+males!AJ48)</f>
        <v>4.5204750930686053E-3</v>
      </c>
      <c r="AK48" s="32">
        <f>2*(males!AK47-males!AK48)/(males!AK47+males!AK48)</f>
        <v>5.1655577862211232E-3</v>
      </c>
      <c r="AL48" s="32">
        <f>2*(males!AL47-males!AL48)/(males!AL47+males!AL48)</f>
        <v>4.9081793756751519E-3</v>
      </c>
      <c r="AM48" s="32">
        <f>2*(males!AM47-males!AM48)/(males!AM47+males!AM48)</f>
        <v>4.8029787280919178E-3</v>
      </c>
      <c r="AN48" s="32">
        <f>2*(males!AN47-males!AN48)/(males!AN47+males!AN48)</f>
        <v>4.9614082001359135E-3</v>
      </c>
      <c r="AO48" s="32">
        <f>2*(males!AO47-males!AO48)/(males!AO47+males!AO48)</f>
        <v>4.5388855002939836E-3</v>
      </c>
      <c r="AP48" s="32">
        <f>2*(males!AP47-males!AP48)/(males!AP47+males!AP48)</f>
        <v>4.8951395114760774E-3</v>
      </c>
      <c r="AQ48" s="32">
        <f>2*(males!AQ47-males!AQ48)/(males!AQ47+males!AQ48)</f>
        <v>5.1906348630310229E-3</v>
      </c>
      <c r="AR48" s="32">
        <f>2*(males!AR47-males!AR48)/(males!AR47+males!AR48)</f>
        <v>5.2554488252042108E-3</v>
      </c>
      <c r="AS48" s="32">
        <f>2*(males!AS47-males!AS48)/(males!AS47+males!AS48)</f>
        <v>4.8624327565153303E-3</v>
      </c>
      <c r="AT48" s="32">
        <f>2*(males!AT47-males!AT48)/(males!AT47+males!AT48)</f>
        <v>5.0821168886884399E-3</v>
      </c>
      <c r="AU48" s="32">
        <f>2*(males!AU47-males!AU48)/(males!AU47+males!AU48)</f>
        <v>5.166708806490266E-3</v>
      </c>
      <c r="AV48" s="32">
        <f>2*(males!AV47-males!AV48)/(males!AV47+males!AV48)</f>
        <v>4.8355528264957589E-3</v>
      </c>
      <c r="AW48" s="32">
        <f>2*(males!AW47-males!AW48)/(males!AW47+males!AW48)</f>
        <v>5.0518917137993523E-3</v>
      </c>
      <c r="AX48" s="32">
        <f>2*(males!AX47-males!AX48)/(males!AX47+males!AX48)</f>
        <v>4.9080158769372667E-3</v>
      </c>
      <c r="AY48" s="32">
        <f>2*(males!AY47-males!AY48)/(males!AY47+males!AY48)</f>
        <v>4.9560711872043252E-3</v>
      </c>
      <c r="AZ48" s="32">
        <f>2*(males!AZ47-males!AZ48)/(males!AZ47+males!AZ48)</f>
        <v>4.5729539313181704E-3</v>
      </c>
      <c r="BA48" s="32">
        <f>2*(males!BA47-males!BA48)/(males!BA47+males!BA48)</f>
        <v>4.7531833246118958E-3</v>
      </c>
      <c r="BB48" s="32">
        <f>2*(males!BB47-males!BB48)/(males!BB47+males!BB48)</f>
        <v>5.077469546078581E-3</v>
      </c>
      <c r="BC48" s="32">
        <f>2*(males!BC47-males!BC48)/(males!BC47+males!BC48)</f>
        <v>4.3058106642394249E-3</v>
      </c>
      <c r="BD48" s="32">
        <f>2*(males!BD47-males!BD48)/(males!BD47+males!BD48)</f>
        <v>4.1361566311492763E-3</v>
      </c>
      <c r="BE48" s="32">
        <f>2*(males!BE47-males!BE48)/(males!BE47+males!BE48)</f>
        <v>4.2547432809159069E-3</v>
      </c>
      <c r="BF48" s="32">
        <f>2*(males!BF47-males!BF48)/(males!BF47+males!BF48)</f>
        <v>4.1941865115826572E-3</v>
      </c>
      <c r="BG48" s="32">
        <f>2*(males!BG47-males!BG48)/(males!BG47+males!BG48)</f>
        <v>3.8622534846588703E-3</v>
      </c>
      <c r="BH48" s="32">
        <f>2*(males!BH47-males!BH48)/(males!BH47+males!BH48)</f>
        <v>4.4166715919898127E-3</v>
      </c>
      <c r="BI48" s="32">
        <f>2*(males!BI47-males!BI48)/(males!BI47+males!BI48)</f>
        <v>3.9743115924563066E-3</v>
      </c>
      <c r="BJ48" s="32">
        <f>2*(males!BJ47-males!BJ48)/(males!BJ47+males!BJ48)</f>
        <v>3.5953517238427463E-3</v>
      </c>
      <c r="BK48" s="32">
        <f>2*(males!BK47-males!BK48)/(males!BK47+males!BK48)</f>
        <v>3.4752110522404418E-3</v>
      </c>
      <c r="BL48" s="32">
        <f>2*(males!BL47-males!BL48)/(males!BL47+males!BL48)</f>
        <v>3.010878527542091E-3</v>
      </c>
      <c r="BM48" s="32">
        <f>2*(males!BM47-males!BM48)/(males!BM47+males!BM48)</f>
        <v>3.1490031702802188E-3</v>
      </c>
      <c r="BN48" s="32">
        <f>2*(males!BN47-males!BN48)/(males!BN47+males!BN48)</f>
        <v>3.0787094987243064E-3</v>
      </c>
      <c r="BO48" s="32">
        <f>2*(males!BO47-males!BO48)/(males!BO47+males!BO48)</f>
        <v>2.7950921158209651E-3</v>
      </c>
      <c r="BP48" s="32">
        <f>2*(males!BP47-males!BP48)/(males!BP47+males!BP48)</f>
        <v>2.6750740422279546E-3</v>
      </c>
      <c r="BQ48" s="32">
        <f>2*(males!BQ47-males!BQ48)/(males!BQ47+males!BQ48)</f>
        <v>2.539325007038924E-3</v>
      </c>
      <c r="BR48" s="32">
        <f>2*(males!BR47-males!BR48)/(males!BR47+males!BR48)</f>
        <v>2.5475273063083146E-3</v>
      </c>
      <c r="BS48" s="32">
        <f>2*(males!BS47-males!BS48)/(males!BS47+males!BS48)</f>
        <v>2.4029428110196628E-3</v>
      </c>
      <c r="BT48" s="32">
        <f>2*(males!BT47-males!BT48)/(males!BT47+males!BT48)</f>
        <v>2.4577151687437699E-3</v>
      </c>
      <c r="BU48" s="32">
        <f>2*(males!BU47-males!BU48)/(males!BU47+males!BU48)</f>
        <v>2.7522500434982045E-3</v>
      </c>
      <c r="BV48" s="32">
        <f>2*(males!BV47-males!BV48)/(males!BV47+males!BV48)</f>
        <v>2.3361289711561735E-3</v>
      </c>
      <c r="BW48" s="32">
        <f>2*(males!BW47-males!BW48)/(males!BW47+males!BW48)</f>
        <v>2.2112013140853522E-3</v>
      </c>
      <c r="BX48" s="32">
        <f>2*(males!BX47-males!BX48)/(males!BX47+males!BX48)</f>
        <v>2.4024277164292336E-3</v>
      </c>
      <c r="BY48" s="32">
        <f>2*(males!BY47-males!BY48)/(males!BY47+males!BY48)</f>
        <v>2.1593835749911783E-3</v>
      </c>
      <c r="BZ48" s="32">
        <f>2*(males!BZ47-males!BZ48)/(males!BZ47+males!BZ48)</f>
        <v>2.3669635014228079E-3</v>
      </c>
      <c r="CA48" s="32">
        <f>2*(males!CA47-males!CA48)/(males!CA47+males!CA48)</f>
        <v>2.0959834006540733E-3</v>
      </c>
      <c r="CB48" s="32">
        <f>2*(males!CB47-males!CB48)/(males!CB47+males!CB48)</f>
        <v>2.3047658136928348E-3</v>
      </c>
      <c r="CC48" s="32">
        <f>2*(males!CC47-males!CC48)/(males!CC47+males!CC48)</f>
        <v>2.2260489730774077E-3</v>
      </c>
      <c r="CD48" s="32">
        <f>2*(males!CD47-males!CD48)/(males!CD47+males!CD48)</f>
        <v>2.3747378111612675E-3</v>
      </c>
      <c r="CE48" s="32">
        <f>2*(males!CE47-males!CE48)/(males!CE47+males!CE48)</f>
        <v>2.297290241737587E-3</v>
      </c>
      <c r="CF48" s="32">
        <f>2*(males!CF47-males!CF48)/(males!CF47+males!CF48)</f>
        <v>2.2007937459908528E-3</v>
      </c>
      <c r="CG48" s="32">
        <f>2*(males!CG47-males!CG48)/(males!CG47+males!CG48)</f>
        <v>1.9471357840865904E-3</v>
      </c>
      <c r="CH48" s="32">
        <f>2*(males!CH47-males!CH48)/(males!CH47+males!CH48)</f>
        <v>1.9464466939030419E-3</v>
      </c>
      <c r="CI48" s="32">
        <f>2*(males!CI47-males!CI48)/(males!CI47+males!CI48)</f>
        <v>2.1094963707309978E-3</v>
      </c>
      <c r="CJ48" s="32">
        <f>2*(males!CJ47-males!CJ48)/(males!CJ47+males!CJ48)</f>
        <v>2.1501467189488171E-3</v>
      </c>
      <c r="CK48" s="32">
        <f>2*(males!CK47-males!CK48)/(males!CK47+males!CK48)</f>
        <v>2.0861550916195723E-3</v>
      </c>
      <c r="CL48" s="32">
        <f>2*(males!CL47-males!CL48)/(males!CL47+males!CL48)</f>
        <v>2.10708780743501E-3</v>
      </c>
      <c r="CM48" s="32">
        <f>2*(males!CM47-males!CM48)/(males!CM47+males!CM48)</f>
        <v>2.0294687140830631E-3</v>
      </c>
      <c r="CN48" s="32">
        <f>2*(males!CN47-males!CN48)/(males!CN47+males!CN48)</f>
        <v>1.9339859243056525E-3</v>
      </c>
      <c r="CO48" s="12"/>
      <c r="CP48" s="31">
        <v>45</v>
      </c>
      <c r="CQ48" s="32">
        <f>$CN48*EXP('2a)answer'!$C48*('2a) male mx'!CQ$2-$CO$2))</f>
        <v>1.7616363555285428E-3</v>
      </c>
      <c r="CR48" s="32">
        <f>$CN48*EXP('2a)answer'!$C48*('2a) male mx'!CR$2-$CO$2))</f>
        <v>1.729055188791508E-3</v>
      </c>
      <c r="CS48" s="32">
        <f>$CN48*EXP('2a)answer'!$C48*('2a) male mx'!CS$2-$CO$2))</f>
        <v>1.6970766052281316E-3</v>
      </c>
      <c r="CT48" s="32">
        <f>$CN48*EXP('2a)answer'!$C48*('2a) male mx'!CT$2-$CO$2))</f>
        <v>1.6656894601644334E-3</v>
      </c>
      <c r="CU48" s="32">
        <f>$CN48*EXP('2a)answer'!$C48*('2a) male mx'!CU$2-$CO$2))</f>
        <v>1.6348828150452956E-3</v>
      </c>
      <c r="CV48" s="32">
        <f>$CN48*EXP('2a)answer'!$C48*('2a) male mx'!CV$2-$CO$2))</f>
        <v>1.604645933622329E-3</v>
      </c>
      <c r="CW48" s="32">
        <f>$CN48*EXP('2a)answer'!$C48*('2a) male mx'!CW$2-$CO$2))</f>
        <v>1.574968278212244E-3</v>
      </c>
      <c r="CX48" s="32">
        <f>$CN48*EXP('2a)answer'!$C48*('2a) male mx'!CX$2-$CO$2))</f>
        <v>1.5458395060244231E-3</v>
      </c>
      <c r="CY48" s="32">
        <f>$CN48*EXP('2a)answer'!$C48*('2a) male mx'!CY$2-$CO$2))</f>
        <v>1.517249465556414E-3</v>
      </c>
      <c r="CZ48" s="32">
        <f>$CN48*EXP('2a)answer'!$C48*('2a) male mx'!CZ$2-$CO$2))</f>
        <v>1.4891881930560863E-3</v>
      </c>
      <c r="DA48" s="32">
        <f>$CN48*EXP('2a)answer'!$C48*('2a) male mx'!DA$2-$CO$2))</f>
        <v>1.4616459090492221E-3</v>
      </c>
      <c r="DB48" s="32">
        <f>$CN48*EXP('2a)answer'!$C48*('2a) male mx'!DB$2-$CO$2))</f>
        <v>1.4346130149313272E-3</v>
      </c>
      <c r="DC48" s="32">
        <f>$CN48*EXP('2a)answer'!$C48*('2a) male mx'!DC$2-$CO$2))</f>
        <v>1.4080800896224747E-3</v>
      </c>
      <c r="DD48" s="32">
        <f>$CN48*EXP('2a)answer'!$C48*('2a) male mx'!DD$2-$CO$2))</f>
        <v>1.3820378862840199E-3</v>
      </c>
      <c r="DE48" s="32">
        <f>$CN48*EXP('2a)answer'!$C48*('2a) male mx'!DE$2-$CO$2))</f>
        <v>1.356477329096036E-3</v>
      </c>
      <c r="DF48" s="32">
        <f>$CN48*EXP('2a)answer'!$C48*('2a) male mx'!DF$2-$CO$2))</f>
        <v>1.3313895100943523E-3</v>
      </c>
      <c r="DG48" s="32">
        <f>$CN48*EXP('2a)answer'!$C48*('2a) male mx'!DG$2-$CO$2))</f>
        <v>1.3067656860660905E-3</v>
      </c>
      <c r="DH48" s="32">
        <f>$CN48*EXP('2a)answer'!$C48*('2a) male mx'!DH$2-$CO$2))</f>
        <v>1.2825972755026172E-3</v>
      </c>
      <c r="DI48" s="32">
        <f>$CN48*EXP('2a)answer'!$C48*('2a) male mx'!DI$2-$CO$2))</f>
        <v>1.2588758556088503E-3</v>
      </c>
      <c r="DJ48" s="32">
        <f>$CN48*EXP('2a)answer'!$C48*('2a) male mx'!DJ$2-$CO$2))</f>
        <v>1.2355931593678812E-3</v>
      </c>
      <c r="DK48" s="32">
        <f>$CN48*EXP('2a)answer'!$C48*('2a) male mx'!DK$2-$CO$2))</f>
        <v>1.2127410726598803E-3</v>
      </c>
      <c r="DL48" s="32">
        <f>$CN48*EXP('2a)answer'!$C48*('2a) male mx'!DL$2-$CO$2))</f>
        <v>1.1903116314342947E-3</v>
      </c>
      <c r="DM48" s="32">
        <f>$CN48*EXP('2a)answer'!$C48*('2a) male mx'!DM$2-$CO$2))</f>
        <v>1.1682970189343404E-3</v>
      </c>
      <c r="DN48" s="32">
        <f>$CN48*EXP('2a)answer'!$C48*('2a) male mx'!DN$2-$CO$2))</f>
        <v>1.1466895629728289E-3</v>
      </c>
      <c r="DO48" s="32">
        <f>$CN48*EXP('2a)answer'!$C48*('2a) male mx'!DO$2-$CO$2))</f>
        <v>1.1254817332583781E-3</v>
      </c>
      <c r="DP48" s="32">
        <f>$CN48*EXP('2a)answer'!$C48*('2a) male mx'!DP$2-$CO$2))</f>
        <v>1.1046661387710717E-3</v>
      </c>
      <c r="DQ48" s="32">
        <f>$CN48*EXP('2a)answer'!$C48*('2a) male mx'!DQ$2-$CO$2))</f>
        <v>1.0842355251866592E-3</v>
      </c>
      <c r="DR48" s="32">
        <f>$CN48*EXP('2a)answer'!$C48*('2a) male mx'!DR$2-$CO$2))</f>
        <v>1.0641827723483898E-3</v>
      </c>
      <c r="DS48" s="32">
        <f>$CN48*EXP('2a)answer'!$C48*('2a) male mx'!DS$2-$CO$2))</f>
        <v>1.0445008917856103E-3</v>
      </c>
      <c r="DT48" s="32">
        <f>$CN48*EXP('2a)answer'!$C48*('2a) male mx'!DT$2-$CO$2))</f>
        <v>1.0251830242782505E-3</v>
      </c>
      <c r="DU48" s="32">
        <f>$CN48*EXP('2a)answer'!$C48*('2a) male mx'!DU$2-$CO$2))</f>
        <v>1.0062224374663565E-3</v>
      </c>
      <c r="DV48" s="32">
        <f>$CN48*EXP('2a)answer'!$C48*('2a) male mx'!DV$2-$CO$2))</f>
        <v>9.8761252350383459E-4</v>
      </c>
      <c r="DW48" s="32">
        <f>$CN48*EXP('2a)answer'!$C48*('2a) male mx'!DW$2-$CO$2))</f>
        <v>9.6934679675558756E-4</v>
      </c>
      <c r="DX48" s="32">
        <f>$CN48*EXP('2a)answer'!$C48*('2a) male mx'!DX$2-$CO$2))</f>
        <v>9.5141889153724365E-4</v>
      </c>
      <c r="DY48" s="32">
        <f>$CN48*EXP('2a)answer'!$C48*('2a) male mx'!DY$2-$CO$2))</f>
        <v>9.3382255989668821E-4</v>
      </c>
      <c r="DZ48" s="32">
        <f>$CN48*EXP('2a)answer'!$C48*('2a) male mx'!DZ$2-$CO$2))</f>
        <v>9.1655166943662466E-4</v>
      </c>
      <c r="EA48" s="32">
        <f>$CN48*EXP('2a)answer'!$C48*('2a) male mx'!EA$2-$CO$2))</f>
        <v>8.9960020117740922E-4</v>
      </c>
      <c r="EB48" s="32">
        <f>$CN48*EXP('2a)answer'!$C48*('2a) male mx'!EB$2-$CO$2))</f>
        <v>8.8296224745940848E-4</v>
      </c>
      <c r="EC48" s="32">
        <f>$CN48*EXP('2a)answer'!$C48*('2a) male mx'!EC$2-$CO$2))</f>
        <v>8.6663200988415653E-4</v>
      </c>
      <c r="ED48" s="32">
        <f>$CN48*EXP('2a)answer'!$C48*('2a) male mx'!ED$2-$CO$2))</f>
        <v>8.5060379729358718E-4</v>
      </c>
      <c r="EE48" s="32">
        <f>$CN48*EXP('2a)answer'!$C48*('2a) male mx'!EE$2-$CO$2))</f>
        <v>8.3487202378664091E-4</v>
      </c>
      <c r="EF48" s="32">
        <f>$CN48*EXP('2a)answer'!$C48*('2a) male mx'!EF$2-$CO$2))</f>
        <v>8.194312067725545E-4</v>
      </c>
      <c r="EG48" s="32">
        <f>$CN48*EXP('2a)answer'!$C48*('2a) male mx'!EG$2-$CO$2))</f>
        <v>8.0427596506015453E-4</v>
      </c>
      <c r="EH48" s="32">
        <f>$CN48*EXP('2a)answer'!$C48*('2a) male mx'!EH$2-$CO$2))</f>
        <v>7.8940101698248932E-4</v>
      </c>
      <c r="EI48" s="32">
        <f>$CN48*EXP('2a)answer'!$C48*('2a) male mx'!EI$2-$CO$2))</f>
        <v>7.7480117855614468E-4</v>
      </c>
      <c r="EJ48" s="32">
        <f>$CN48*EXP('2a)answer'!$C48*('2a) male mx'!EJ$2-$CO$2))</f>
        <v>7.6047136167460387E-4</v>
      </c>
      <c r="EK48" s="32">
        <f>$CN48*EXP('2a)answer'!$C48*('2a) male mx'!EK$2-$CO$2))</f>
        <v>7.4640657233502065E-4</v>
      </c>
      <c r="EL48" s="32">
        <f>$CN48*EXP('2a)answer'!$C48*('2a) male mx'!EL$2-$CO$2))</f>
        <v>7.3260190889778715E-4</v>
      </c>
      <c r="EM48" s="32">
        <f>$CN48*EXP('2a)answer'!$C48*('2a) male mx'!EM$2-$CO$2))</f>
        <v>7.1905256037829246E-4</v>
      </c>
      <c r="EN48" s="32">
        <f>$CN48*EXP('2a)answer'!$C48*('2a) male mx'!EN$2-$CO$2))</f>
        <v>7.0575380477027249E-4</v>
      </c>
      <c r="EO48" s="32">
        <f>$CN48*EXP('2a)answer'!$C48*('2a) male mx'!EO$2-$CO$2))</f>
        <v>6.9270100740017162E-4</v>
      </c>
    </row>
    <row r="49" spans="1:145" x14ac:dyDescent="0.25">
      <c r="A49" s="31">
        <f>males!A48</f>
        <v>46</v>
      </c>
      <c r="B49" s="32">
        <f>2*(males!B48-males!B49)/(males!B48+males!B49)</f>
        <v>8.4728560858547824E-3</v>
      </c>
      <c r="C49" s="32">
        <f>2*(males!C48-males!C49)/(males!C48+males!C49)</f>
        <v>8.1941300691695858E-3</v>
      </c>
      <c r="D49" s="32">
        <f>2*(males!D48-males!D49)/(males!D48+males!D49)</f>
        <v>8.539796988059626E-3</v>
      </c>
      <c r="E49" s="32">
        <f>2*(males!E48-males!E49)/(males!E48+males!E49)</f>
        <v>8.584341151816598E-3</v>
      </c>
      <c r="F49" s="32">
        <f>2*(males!F48-males!F49)/(males!F48+males!F49)</f>
        <v>8.6031753994331439E-3</v>
      </c>
      <c r="G49" s="32">
        <f>2*(males!G48-males!G49)/(males!G48+males!G49)</f>
        <v>8.365463842955714E-3</v>
      </c>
      <c r="H49" s="32">
        <f>2*(males!H48-males!H49)/(males!H48+males!H49)</f>
        <v>7.865866280273236E-3</v>
      </c>
      <c r="I49" s="32">
        <f>2*(males!I48-males!I49)/(males!I48+males!I49)</f>
        <v>8.0284120751319306E-3</v>
      </c>
      <c r="J49" s="32">
        <f>2*(males!J48-males!J49)/(males!J48+males!J49)</f>
        <v>7.4278783028423516E-3</v>
      </c>
      <c r="K49" s="32">
        <f>2*(males!K48-males!K49)/(males!K48+males!K49)</f>
        <v>7.0349124293613103E-3</v>
      </c>
      <c r="L49" s="32">
        <f>2*(males!L48-males!L49)/(males!L48+males!L49)</f>
        <v>6.4563533648923739E-3</v>
      </c>
      <c r="M49" s="32">
        <f>2*(males!M48-males!M49)/(males!M48+males!M49)</f>
        <v>6.2599869533732713E-3</v>
      </c>
      <c r="N49" s="32">
        <f>2*(males!N48-males!N49)/(males!N48+males!N49)</f>
        <v>6.9336292954788204E-3</v>
      </c>
      <c r="O49" s="32">
        <f>2*(males!O48-males!O49)/(males!O48+males!O49)</f>
        <v>7.7683019505192944E-3</v>
      </c>
      <c r="P49" s="32">
        <f>2*(males!P48-males!P49)/(males!P48+males!P49)</f>
        <v>6.5218566272512712E-3</v>
      </c>
      <c r="Q49" s="32">
        <f>2*(males!Q48-males!Q49)/(males!Q48+males!Q49)</f>
        <v>7.5043074724892092E-3</v>
      </c>
      <c r="R49" s="32">
        <f>2*(males!R48-males!R49)/(males!R48+males!R49)</f>
        <v>6.9907545481658218E-3</v>
      </c>
      <c r="S49" s="32">
        <f>2*(males!S48-males!S49)/(males!S48+males!S49)</f>
        <v>6.2574351653580775E-3</v>
      </c>
      <c r="T49" s="32">
        <f>2*(males!T48-males!T49)/(males!T48+males!T49)</f>
        <v>7.3656073656073653E-3</v>
      </c>
      <c r="U49" s="32">
        <f>2*(males!U48-males!U49)/(males!U48+males!U49)</f>
        <v>6.9716930324497392E-3</v>
      </c>
      <c r="V49" s="32">
        <f>2*(males!V48-males!V49)/(males!V48+males!V49)</f>
        <v>6.6257509870956731E-3</v>
      </c>
      <c r="W49" s="32">
        <f>2*(males!W48-males!W49)/(males!W48+males!W49)</f>
        <v>6.9352014010507883E-3</v>
      </c>
      <c r="X49" s="32">
        <f>2*(males!X48-males!X49)/(males!X48+males!X49)</f>
        <v>5.9042040012247466E-3</v>
      </c>
      <c r="Y49" s="32">
        <f>2*(males!Y48-males!Y49)/(males!Y48+males!Y49)</f>
        <v>5.6848423079100844E-3</v>
      </c>
      <c r="Z49" s="32">
        <f>2*(males!Z48-males!Z49)/(males!Z48+males!Z49)</f>
        <v>5.2228156955199971E-3</v>
      </c>
      <c r="AA49" s="32">
        <f>2*(males!AA48-males!AA49)/(males!AA48+males!AA49)</f>
        <v>7.0416526838479963E-3</v>
      </c>
      <c r="AB49" s="32">
        <f>2*(males!AB48-males!AB49)/(males!AB48+males!AB49)</f>
        <v>6.0425700762406827E-3</v>
      </c>
      <c r="AC49" s="32">
        <f>2*(males!AC48-males!AC49)/(males!AC48+males!AC49)</f>
        <v>5.4773437146349189E-3</v>
      </c>
      <c r="AD49" s="32">
        <f>2*(males!AD48-males!AD49)/(males!AD48+males!AD49)</f>
        <v>5.8579008437630257E-3</v>
      </c>
      <c r="AE49" s="32">
        <f>2*(males!AE48-males!AE49)/(males!AE48+males!AE49)</f>
        <v>5.918060228944387E-3</v>
      </c>
      <c r="AF49" s="32">
        <f>2*(males!AF48-males!AF49)/(males!AF48+males!AF49)</f>
        <v>5.2830145989943037E-3</v>
      </c>
      <c r="AG49" s="32">
        <f>2*(males!AG48-males!AG49)/(males!AG48+males!AG49)</f>
        <v>5.8658950556471903E-3</v>
      </c>
      <c r="AH49" s="32">
        <f>2*(males!AH48-males!AH49)/(males!AH48+males!AH49)</f>
        <v>5.1161775324798904E-3</v>
      </c>
      <c r="AI49" s="32">
        <f>2*(males!AI48-males!AI49)/(males!AI48+males!AI49)</f>
        <v>4.9894239838373915E-3</v>
      </c>
      <c r="AJ49" s="32">
        <f>2*(males!AJ48-males!AJ49)/(males!AJ48+males!AJ49)</f>
        <v>5.2440253182878425E-3</v>
      </c>
      <c r="AK49" s="32">
        <f>2*(males!AK48-males!AK49)/(males!AK48+males!AK49)</f>
        <v>4.8357243303633465E-3</v>
      </c>
      <c r="AL49" s="32">
        <f>2*(males!AL48-males!AL49)/(males!AL48+males!AL49)</f>
        <v>5.3677821704994711E-3</v>
      </c>
      <c r="AM49" s="32">
        <f>2*(males!AM48-males!AM49)/(males!AM48+males!AM49)</f>
        <v>5.3255977457552992E-3</v>
      </c>
      <c r="AN49" s="32">
        <f>2*(males!AN48-males!AN49)/(males!AN48+males!AN49)</f>
        <v>5.2199602394517935E-3</v>
      </c>
      <c r="AO49" s="32">
        <f>2*(males!AO48-males!AO49)/(males!AO48+males!AO49)</f>
        <v>4.8362520151050059E-3</v>
      </c>
      <c r="AP49" s="32">
        <f>2*(males!AP48-males!AP49)/(males!AP48+males!AP49)</f>
        <v>5.5510709586102415E-3</v>
      </c>
      <c r="AQ49" s="32">
        <f>2*(males!AQ48-males!AQ49)/(males!AQ48+males!AQ49)</f>
        <v>5.2842203011342279E-3</v>
      </c>
      <c r="AR49" s="32">
        <f>2*(males!AR48-males!AR49)/(males!AR48+males!AR49)</f>
        <v>5.9026992436821812E-3</v>
      </c>
      <c r="AS49" s="32">
        <f>2*(males!AS48-males!AS49)/(males!AS48+males!AS49)</f>
        <v>5.7953062443318812E-3</v>
      </c>
      <c r="AT49" s="32">
        <f>2*(males!AT48-males!AT49)/(males!AT48+males!AT49)</f>
        <v>5.5072047065588816E-3</v>
      </c>
      <c r="AU49" s="32">
        <f>2*(males!AU48-males!AU49)/(males!AU48+males!AU49)</f>
        <v>5.0606057257770462E-3</v>
      </c>
      <c r="AV49" s="32">
        <f>2*(males!AV48-males!AV49)/(males!AV48+males!AV49)</f>
        <v>5.5551269192191961E-3</v>
      </c>
      <c r="AW49" s="32">
        <f>2*(males!AW48-males!AW49)/(males!AW48+males!AW49)</f>
        <v>5.1107419406469555E-3</v>
      </c>
      <c r="AX49" s="32">
        <f>2*(males!AX48-males!AX49)/(males!AX48+males!AX49)</f>
        <v>5.3858378951085993E-3</v>
      </c>
      <c r="AY49" s="32">
        <f>2*(males!AY48-males!AY49)/(males!AY48+males!AY49)</f>
        <v>5.5012427506213749E-3</v>
      </c>
      <c r="AZ49" s="32">
        <f>2*(males!AZ48-males!AZ49)/(males!AZ48+males!AZ49)</f>
        <v>5.6961259745543719E-3</v>
      </c>
      <c r="BA49" s="32">
        <f>2*(males!BA48-males!BA49)/(males!BA48+males!BA49)</f>
        <v>5.4898394139788189E-3</v>
      </c>
      <c r="BB49" s="32">
        <f>2*(males!BB48-males!BB49)/(males!BB48+males!BB49)</f>
        <v>5.1912209225916679E-3</v>
      </c>
      <c r="BC49" s="32">
        <f>2*(males!BC48-males!BC49)/(males!BC48+males!BC49)</f>
        <v>5.5869593795188641E-3</v>
      </c>
      <c r="BD49" s="32">
        <f>2*(males!BD48-males!BD49)/(males!BD48+males!BD49)</f>
        <v>4.918292011319705E-3</v>
      </c>
      <c r="BE49" s="32">
        <f>2*(males!BE48-males!BE49)/(males!BE48+males!BE49)</f>
        <v>4.6652493298461771E-3</v>
      </c>
      <c r="BF49" s="32">
        <f>2*(males!BF48-males!BF49)/(males!BF48+males!BF49)</f>
        <v>5.1478094658876173E-3</v>
      </c>
      <c r="BG49" s="32">
        <f>2*(males!BG48-males!BG49)/(males!BG48+males!BG49)</f>
        <v>4.4307945638808995E-3</v>
      </c>
      <c r="BH49" s="32">
        <f>2*(males!BH48-males!BH49)/(males!BH48+males!BH49)</f>
        <v>4.5011738672855331E-3</v>
      </c>
      <c r="BI49" s="32">
        <f>2*(males!BI48-males!BI49)/(males!BI48+males!BI49)</f>
        <v>4.6154094427619296E-3</v>
      </c>
      <c r="BJ49" s="32">
        <f>2*(males!BJ48-males!BJ49)/(males!BJ48+males!BJ49)</f>
        <v>4.2648046193097889E-3</v>
      </c>
      <c r="BK49" s="32">
        <f>2*(males!BK48-males!BK49)/(males!BK48+males!BK49)</f>
        <v>4.164743514056009E-3</v>
      </c>
      <c r="BL49" s="32">
        <f>2*(males!BL48-males!BL49)/(males!BL48+males!BL49)</f>
        <v>3.5865631971649073E-3</v>
      </c>
      <c r="BM49" s="32">
        <f>2*(males!BM48-males!BM49)/(males!BM48+males!BM49)</f>
        <v>3.3513709668811973E-3</v>
      </c>
      <c r="BN49" s="32">
        <f>2*(males!BN48-males!BN49)/(males!BN48+males!BN49)</f>
        <v>3.3236971053911221E-3</v>
      </c>
      <c r="BO49" s="32">
        <f>2*(males!BO48-males!BO49)/(males!BO48+males!BO49)</f>
        <v>3.3687262803291972E-3</v>
      </c>
      <c r="BP49" s="32">
        <f>2*(males!BP48-males!BP49)/(males!BP48+males!BP49)</f>
        <v>3.2472890459890658E-3</v>
      </c>
      <c r="BQ49" s="32">
        <f>2*(males!BQ48-males!BQ49)/(males!BQ48+males!BQ49)</f>
        <v>3.2392805387435001E-3</v>
      </c>
      <c r="BR49" s="32">
        <f>2*(males!BR48-males!BR49)/(males!BR48+males!BR49)</f>
        <v>3.0976065401012312E-3</v>
      </c>
      <c r="BS49" s="32">
        <f>2*(males!BS48-males!BS49)/(males!BS48+males!BS49)</f>
        <v>2.9081800524321513E-3</v>
      </c>
      <c r="BT49" s="32">
        <f>2*(males!BT48-males!BT49)/(males!BT48+males!BT49)</f>
        <v>2.8132072678046407E-3</v>
      </c>
      <c r="BU49" s="32">
        <f>2*(males!BU48-males!BU49)/(males!BU48+males!BU49)</f>
        <v>2.5480939517130911E-3</v>
      </c>
      <c r="BV49" s="32">
        <f>2*(males!BV48-males!BV49)/(males!BV48+males!BV49)</f>
        <v>2.8803089210447186E-3</v>
      </c>
      <c r="BW49" s="32">
        <f>2*(males!BW48-males!BW49)/(males!BW48+males!BW49)</f>
        <v>2.8396045665908384E-3</v>
      </c>
      <c r="BX49" s="32">
        <f>2*(males!BX48-males!BX49)/(males!BX48+males!BX49)</f>
        <v>2.3764886060574056E-3</v>
      </c>
      <c r="BY49" s="32">
        <f>2*(males!BY48-males!BY49)/(males!BY48+males!BY49)</f>
        <v>2.6397204008151457E-3</v>
      </c>
      <c r="BZ49" s="32">
        <f>2*(males!BZ48-males!BZ49)/(males!BZ48+males!BZ49)</f>
        <v>2.3197941709899193E-3</v>
      </c>
      <c r="CA49" s="32">
        <f>2*(males!CA48-males!CA49)/(males!CA48+males!CA49)</f>
        <v>2.3645653000042223E-3</v>
      </c>
      <c r="CB49" s="32">
        <f>2*(males!CB48-males!CB49)/(males!CB48+males!CB49)</f>
        <v>2.4790729322158164E-3</v>
      </c>
      <c r="CC49" s="32">
        <f>2*(males!CC48-males!CC49)/(males!CC48+males!CC49)</f>
        <v>2.3574480624723735E-3</v>
      </c>
      <c r="CD49" s="32">
        <f>2*(males!CD48-males!CD49)/(males!CD48+males!CD49)</f>
        <v>2.1599404443605631E-3</v>
      </c>
      <c r="CE49" s="32">
        <f>2*(males!CE48-males!CE49)/(males!CE48+males!CE49)</f>
        <v>2.4492871946241285E-3</v>
      </c>
      <c r="CF49" s="32">
        <f>2*(males!CF48-males!CF49)/(males!CF48+males!CF49)</f>
        <v>2.4149665197823393E-3</v>
      </c>
      <c r="CG49" s="32">
        <f>2*(males!CG48-males!CG49)/(males!CG48+males!CG49)</f>
        <v>2.4105312038568498E-3</v>
      </c>
      <c r="CH49" s="32">
        <f>2*(males!CH48-males!CH49)/(males!CH48+males!CH49)</f>
        <v>2.2112586442481199E-3</v>
      </c>
      <c r="CI49" s="32">
        <f>2*(males!CI48-males!CI49)/(males!CI48+males!CI49)</f>
        <v>2.2599105408684515E-3</v>
      </c>
      <c r="CJ49" s="32">
        <f>2*(males!CJ48-males!CJ49)/(males!CJ48+males!CJ49)</f>
        <v>2.206885065009421E-3</v>
      </c>
      <c r="CK49" s="32">
        <f>2*(males!CK48-males!CK49)/(males!CK48+males!CK49)</f>
        <v>2.2779398686283993E-3</v>
      </c>
      <c r="CL49" s="32">
        <f>2*(males!CL48-males!CL49)/(males!CL48+males!CL49)</f>
        <v>1.9865930968490137E-3</v>
      </c>
      <c r="CM49" s="32">
        <f>2*(males!CM48-males!CM49)/(males!CM48+males!CM49)</f>
        <v>2.1582360570687421E-3</v>
      </c>
      <c r="CN49" s="32">
        <f>2*(males!CN48-males!CN49)/(males!CN48+males!CN49)</f>
        <v>1.9792233361830003E-3</v>
      </c>
      <c r="CO49" s="12"/>
      <c r="CP49" s="31">
        <v>46</v>
      </c>
      <c r="CQ49" s="32">
        <f>$CN49*EXP('2a)answer'!$C49*('2a) male mx'!CQ$2-$CO$2))</f>
        <v>1.825616379602412E-3</v>
      </c>
      <c r="CR49" s="32">
        <f>$CN49*EXP('2a)answer'!$C49*('2a) male mx'!CR$2-$CO$2))</f>
        <v>1.7963562434994151E-3</v>
      </c>
      <c r="CS49" s="32">
        <f>$CN49*EXP('2a)answer'!$C49*('2a) male mx'!CS$2-$CO$2))</f>
        <v>1.7675650753429877E-3</v>
      </c>
      <c r="CT49" s="32">
        <f>$CN49*EXP('2a)answer'!$C49*('2a) male mx'!CT$2-$CO$2))</f>
        <v>1.7392353587314929E-3</v>
      </c>
      <c r="CU49" s="32">
        <f>$CN49*EXP('2a)answer'!$C49*('2a) male mx'!CU$2-$CO$2))</f>
        <v>1.7113596977327067E-3</v>
      </c>
      <c r="CV49" s="32">
        <f>$CN49*EXP('2a)answer'!$C49*('2a) male mx'!CV$2-$CO$2))</f>
        <v>1.6839308149529915E-3</v>
      </c>
      <c r="CW49" s="32">
        <f>$CN49*EXP('2a)answer'!$C49*('2a) male mx'!CW$2-$CO$2))</f>
        <v>1.6569415496374132E-3</v>
      </c>
      <c r="CX49" s="32">
        <f>$CN49*EXP('2a)answer'!$C49*('2a) male mx'!CX$2-$CO$2))</f>
        <v>1.6303848558003103E-3</v>
      </c>
      <c r="CY49" s="32">
        <f>$CN49*EXP('2a)answer'!$C49*('2a) male mx'!CY$2-$CO$2))</f>
        <v>1.6042538003858255E-3</v>
      </c>
      <c r="CZ49" s="32">
        <f>$CN49*EXP('2a)answer'!$C49*('2a) male mx'!CZ$2-$CO$2))</f>
        <v>1.5785415614579174E-3</v>
      </c>
      <c r="DA49" s="32">
        <f>$CN49*EXP('2a)answer'!$C49*('2a) male mx'!DA$2-$CO$2))</f>
        <v>1.553241426419386E-3</v>
      </c>
      <c r="DB49" s="32">
        <f>$CN49*EXP('2a)answer'!$C49*('2a) male mx'!DB$2-$CO$2))</f>
        <v>1.5283467902594378E-3</v>
      </c>
      <c r="DC49" s="32">
        <f>$CN49*EXP('2a)answer'!$C49*('2a) male mx'!DC$2-$CO$2))</f>
        <v>1.5038511538293413E-3</v>
      </c>
      <c r="DD49" s="32">
        <f>$CN49*EXP('2a)answer'!$C49*('2a) male mx'!DD$2-$CO$2))</f>
        <v>1.4797481221457197E-3</v>
      </c>
      <c r="DE49" s="32">
        <f>$CN49*EXP('2a)answer'!$C49*('2a) male mx'!DE$2-$CO$2))</f>
        <v>1.4560314027210358E-3</v>
      </c>
      <c r="DF49" s="32">
        <f>$CN49*EXP('2a)answer'!$C49*('2a) male mx'!DF$2-$CO$2))</f>
        <v>1.4326948039208359E-3</v>
      </c>
      <c r="DG49" s="32">
        <f>$CN49*EXP('2a)answer'!$C49*('2a) male mx'!DG$2-$CO$2))</f>
        <v>1.4097322333473238E-3</v>
      </c>
      <c r="DH49" s="32">
        <f>$CN49*EXP('2a)answer'!$C49*('2a) male mx'!DH$2-$CO$2))</f>
        <v>1.387137696248841E-3</v>
      </c>
      <c r="DI49" s="32">
        <f>$CN49*EXP('2a)answer'!$C49*('2a) male mx'!DI$2-$CO$2))</f>
        <v>1.3649052939548399E-3</v>
      </c>
      <c r="DJ49" s="32">
        <f>$CN49*EXP('2a)answer'!$C49*('2a) male mx'!DJ$2-$CO$2))</f>
        <v>1.3430292223359395E-3</v>
      </c>
      <c r="DK49" s="32">
        <f>$CN49*EXP('2a)answer'!$C49*('2a) male mx'!DK$2-$CO$2))</f>
        <v>1.3215037702886646E-3</v>
      </c>
      <c r="DL49" s="32">
        <f>$CN49*EXP('2a)answer'!$C49*('2a) male mx'!DL$2-$CO$2))</f>
        <v>1.3003233182444672E-3</v>
      </c>
      <c r="DM49" s="32">
        <f>$CN49*EXP('2a)answer'!$C49*('2a) male mx'!DM$2-$CO$2))</f>
        <v>1.2794823367026499E-3</v>
      </c>
      <c r="DN49" s="32">
        <f>$CN49*EXP('2a)answer'!$C49*('2a) male mx'!DN$2-$CO$2))</f>
        <v>1.2589753847867971E-3</v>
      </c>
      <c r="DO49" s="32">
        <f>$CN49*EXP('2a)answer'!$C49*('2a) male mx'!DO$2-$CO$2))</f>
        <v>1.2387971088243478E-3</v>
      </c>
      <c r="DP49" s="32">
        <f>$CN49*EXP('2a)answer'!$C49*('2a) male mx'!DP$2-$CO$2))</f>
        <v>1.2189422409489329E-3</v>
      </c>
      <c r="DQ49" s="32">
        <f>$CN49*EXP('2a)answer'!$C49*('2a) male mx'!DQ$2-$CO$2))</f>
        <v>1.1994055977251109E-3</v>
      </c>
      <c r="DR49" s="32">
        <f>$CN49*EXP('2a)answer'!$C49*('2a) male mx'!DR$2-$CO$2))</f>
        <v>1.1801820787951502E-3</v>
      </c>
      <c r="DS49" s="32">
        <f>$CN49*EXP('2a)answer'!$C49*('2a) male mx'!DS$2-$CO$2))</f>
        <v>1.1612666655474973E-3</v>
      </c>
      <c r="DT49" s="32">
        <f>$CN49*EXP('2a)answer'!$C49*('2a) male mx'!DT$2-$CO$2))</f>
        <v>1.1426544198065857E-3</v>
      </c>
      <c r="DU49" s="32">
        <f>$CN49*EXP('2a)answer'!$C49*('2a) male mx'!DU$2-$CO$2))</f>
        <v>1.1243404825436471E-3</v>
      </c>
      <c r="DV49" s="32">
        <f>$CN49*EXP('2a)answer'!$C49*('2a) male mx'!DV$2-$CO$2))</f>
        <v>1.1063200726081812E-3</v>
      </c>
      <c r="DW49" s="32">
        <f>$CN49*EXP('2a)answer'!$C49*('2a) male mx'!DW$2-$CO$2))</f>
        <v>1.0885884854797603E-3</v>
      </c>
      <c r="DX49" s="32">
        <f>$CN49*EXP('2a)answer'!$C49*('2a) male mx'!DX$2-$CO$2))</f>
        <v>1.0711410920398363E-3</v>
      </c>
      <c r="DY49" s="32">
        <f>$CN49*EXP('2a)answer'!$C49*('2a) male mx'!DY$2-$CO$2))</f>
        <v>1.0539733373632356E-3</v>
      </c>
      <c r="DZ49" s="32">
        <f>$CN49*EXP('2a)answer'!$C49*('2a) male mx'!DZ$2-$CO$2))</f>
        <v>1.037080739529021E-3</v>
      </c>
      <c r="EA49" s="32">
        <f>$CN49*EXP('2a)answer'!$C49*('2a) male mx'!EA$2-$CO$2))</f>
        <v>1.0204588884504147E-3</v>
      </c>
      <c r="EB49" s="32">
        <f>$CN49*EXP('2a)answer'!$C49*('2a) male mx'!EB$2-$CO$2))</f>
        <v>1.0041034447234721E-3</v>
      </c>
      <c r="EC49" s="32">
        <f>$CN49*EXP('2a)answer'!$C49*('2a) male mx'!EC$2-$CO$2))</f>
        <v>9.8801013849421078E-4</v>
      </c>
      <c r="ED49" s="32">
        <f>$CN49*EXP('2a)answer'!$C49*('2a) male mx'!ED$2-$CO$2))</f>
        <v>9.7217476834389623E-4</v>
      </c>
      <c r="EE49" s="32">
        <f>$CN49*EXP('2a)answer'!$C49*('2a) male mx'!EE$2-$CO$2))</f>
        <v>9.565932001921923E-4</v>
      </c>
      <c r="EF49" s="32">
        <f>$CN49*EXP('2a)answer'!$C49*('2a) male mx'!EF$2-$CO$2))</f>
        <v>9.4126136621789345E-4</v>
      </c>
      <c r="EG49" s="32">
        <f>$CN49*EXP('2a)answer'!$C49*('2a) male mx'!EG$2-$CO$2))</f>
        <v>9.2617526379695303E-4</v>
      </c>
      <c r="EH49" s="32">
        <f>$CN49*EXP('2a)answer'!$C49*('2a) male mx'!EH$2-$CO$2))</f>
        <v>9.1133095445753429E-4</v>
      </c>
      <c r="EI49" s="32">
        <f>$CN49*EXP('2a)answer'!$C49*('2a) male mx'!EI$2-$CO$2))</f>
        <v>8.967245628518077E-4</v>
      </c>
      <c r="EJ49" s="32">
        <f>$CN49*EXP('2a)answer'!$C49*('2a) male mx'!EJ$2-$CO$2))</f>
        <v>8.8235227574422898E-4</v>
      </c>
      <c r="EK49" s="32">
        <f>$CN49*EXP('2a)answer'!$C49*('2a) male mx'!EK$2-$CO$2))</f>
        <v>8.6821034101603161E-4</v>
      </c>
      <c r="EL49" s="32">
        <f>$CN49*EXP('2a)answer'!$C49*('2a) male mx'!EL$2-$CO$2))</f>
        <v>8.5429506668567589E-4</v>
      </c>
      <c r="EM49" s="32">
        <f>$CN49*EXP('2a)answer'!$C49*('2a) male mx'!EM$2-$CO$2))</f>
        <v>8.4060281994499675E-4</v>
      </c>
      <c r="EN49" s="32">
        <f>$CN49*EXP('2a)answer'!$C49*('2a) male mx'!EN$2-$CO$2))</f>
        <v>8.2713002621080038E-4</v>
      </c>
      <c r="EO49" s="32">
        <f>$CN49*EXP('2a)answer'!$C49*('2a) male mx'!EO$2-$CO$2))</f>
        <v>8.1387316819166167E-4</v>
      </c>
    </row>
    <row r="50" spans="1:145" x14ac:dyDescent="0.25">
      <c r="A50" s="31">
        <f>males!A49</f>
        <v>47</v>
      </c>
      <c r="B50" s="32">
        <f>2*(males!B49-males!B50)/(males!B49+males!B50)</f>
        <v>1.0284339515393462E-2</v>
      </c>
      <c r="C50" s="32">
        <f>2*(males!C49-males!C50)/(males!C49+males!C50)</f>
        <v>9.7992931239074682E-3</v>
      </c>
      <c r="D50" s="32">
        <f>2*(males!D49-males!D50)/(males!D49+males!D50)</f>
        <v>9.9091659785301399E-3</v>
      </c>
      <c r="E50" s="32">
        <f>2*(males!E49-males!E50)/(males!E49+males!E50)</f>
        <v>9.1575441478962492E-3</v>
      </c>
      <c r="F50" s="32">
        <f>2*(males!F49-males!F50)/(males!F49+males!F50)</f>
        <v>8.2967609748694146E-3</v>
      </c>
      <c r="G50" s="32">
        <f>2*(males!G49-males!G50)/(males!G49+males!G50)</f>
        <v>8.8692640033497649E-3</v>
      </c>
      <c r="H50" s="32">
        <f>2*(males!H49-males!H50)/(males!H49+males!H50)</f>
        <v>8.9824525890970734E-3</v>
      </c>
      <c r="I50" s="32">
        <f>2*(males!I49-males!I50)/(males!I49+males!I50)</f>
        <v>8.6124824251136451E-3</v>
      </c>
      <c r="J50" s="32">
        <f>2*(males!J49-males!J50)/(males!J49+males!J50)</f>
        <v>8.6222110172696331E-3</v>
      </c>
      <c r="K50" s="32">
        <f>2*(males!K49-males!K50)/(males!K49+males!K50)</f>
        <v>7.0231444533120514E-3</v>
      </c>
      <c r="L50" s="32">
        <f>2*(males!L49-males!L50)/(males!L49+males!L50)</f>
        <v>7.1796737614456367E-3</v>
      </c>
      <c r="M50" s="32">
        <f>2*(males!M49-males!M50)/(males!M49+males!M50)</f>
        <v>7.1576613486287171E-3</v>
      </c>
      <c r="N50" s="32">
        <f>2*(males!N49-males!N50)/(males!N49+males!N50)</f>
        <v>7.5851830481376637E-3</v>
      </c>
      <c r="O50" s="32">
        <f>2*(males!O49-males!O50)/(males!O49+males!O50)</f>
        <v>7.5606554188748969E-3</v>
      </c>
      <c r="P50" s="32">
        <f>2*(males!P49-males!P50)/(males!P49+males!P50)</f>
        <v>8.8962048910971384E-3</v>
      </c>
      <c r="Q50" s="32">
        <f>2*(males!Q49-males!Q50)/(males!Q49+males!Q50)</f>
        <v>7.9254163868571186E-3</v>
      </c>
      <c r="R50" s="32">
        <f>2*(males!R49-males!R50)/(males!R49+males!R50)</f>
        <v>6.7627221458129378E-3</v>
      </c>
      <c r="S50" s="32">
        <f>2*(males!S49-males!S50)/(males!S49+males!S50)</f>
        <v>8.2441613842522132E-3</v>
      </c>
      <c r="T50" s="32">
        <f>2*(males!T49-males!T50)/(males!T49+males!T50)</f>
        <v>7.3241661580440171E-3</v>
      </c>
      <c r="U50" s="32">
        <f>2*(males!U49-males!U50)/(males!U49+males!U50)</f>
        <v>7.7505514815477258E-3</v>
      </c>
      <c r="V50" s="32">
        <f>2*(males!V49-males!V50)/(males!V49+males!V50)</f>
        <v>6.9314849373500404E-3</v>
      </c>
      <c r="W50" s="32">
        <f>2*(males!W49-males!W50)/(males!W49+males!W50)</f>
        <v>8.0696388660157631E-3</v>
      </c>
      <c r="X50" s="32">
        <f>2*(males!X49-males!X50)/(males!X49+males!X50)</f>
        <v>7.5726291912641408E-3</v>
      </c>
      <c r="Y50" s="32">
        <f>2*(males!Y49-males!Y50)/(males!Y49+males!Y50)</f>
        <v>6.128609671356154E-3</v>
      </c>
      <c r="Z50" s="32">
        <f>2*(males!Z49-males!Z50)/(males!Z49+males!Z50)</f>
        <v>5.7278640738157218E-3</v>
      </c>
      <c r="AA50" s="32">
        <f>2*(males!AA49-males!AA50)/(males!AA49+males!AA50)</f>
        <v>5.9195649062544729E-3</v>
      </c>
      <c r="AB50" s="32">
        <f>2*(males!AB49-males!AB50)/(males!AB49+males!AB50)</f>
        <v>7.4416481196142217E-3</v>
      </c>
      <c r="AC50" s="32">
        <f>2*(males!AC49-males!AC50)/(males!AC49+males!AC50)</f>
        <v>6.866278374639179E-3</v>
      </c>
      <c r="AD50" s="32">
        <f>2*(males!AD49-males!AD50)/(males!AD49+males!AD50)</f>
        <v>5.9378789080648635E-3</v>
      </c>
      <c r="AE50" s="32">
        <f>2*(males!AE49-males!AE50)/(males!AE49+males!AE50)</f>
        <v>6.2945509603443287E-3</v>
      </c>
      <c r="AF50" s="32">
        <f>2*(males!AF49-males!AF50)/(males!AF49+males!AF50)</f>
        <v>6.6346881525864475E-3</v>
      </c>
      <c r="AG50" s="32">
        <f>2*(males!AG49-males!AG50)/(males!AG49+males!AG50)</f>
        <v>6.6618326837668811E-3</v>
      </c>
      <c r="AH50" s="32">
        <f>2*(males!AH49-males!AH50)/(males!AH49+males!AH50)</f>
        <v>5.7744584334670952E-3</v>
      </c>
      <c r="AI50" s="32">
        <f>2*(males!AI49-males!AI50)/(males!AI49+males!AI50)</f>
        <v>5.790725860753243E-3</v>
      </c>
      <c r="AJ50" s="32">
        <f>2*(males!AJ49-males!AJ50)/(males!AJ49+males!AJ50)</f>
        <v>5.7543325422059017E-3</v>
      </c>
      <c r="AK50" s="32">
        <f>2*(males!AK49-males!AK50)/(males!AK49+males!AK50)</f>
        <v>5.9235747096889561E-3</v>
      </c>
      <c r="AL50" s="32">
        <f>2*(males!AL49-males!AL50)/(males!AL49+males!AL50)</f>
        <v>5.4977969622152425E-3</v>
      </c>
      <c r="AM50" s="32">
        <f>2*(males!AM49-males!AM50)/(males!AM49+males!AM50)</f>
        <v>6.3926228686616701E-3</v>
      </c>
      <c r="AN50" s="32">
        <f>2*(males!AN49-males!AN50)/(males!AN49+males!AN50)</f>
        <v>5.9528130671506353E-3</v>
      </c>
      <c r="AO50" s="32">
        <f>2*(males!AO49-males!AO50)/(males!AO49+males!AO50)</f>
        <v>5.7499333984548442E-3</v>
      </c>
      <c r="AP50" s="32">
        <f>2*(males!AP49-males!AP50)/(males!AP49+males!AP50)</f>
        <v>5.8274021352313164E-3</v>
      </c>
      <c r="AQ50" s="32">
        <f>2*(males!AQ49-males!AQ50)/(males!AQ49+males!AQ50)</f>
        <v>6.4606882134139896E-3</v>
      </c>
      <c r="AR50" s="32">
        <f>2*(males!AR49-males!AR50)/(males!AR49+males!AR50)</f>
        <v>5.614985130276532E-3</v>
      </c>
      <c r="AS50" s="32">
        <f>2*(males!AS49-males!AS50)/(males!AS49+males!AS50)</f>
        <v>6.4094004539991985E-3</v>
      </c>
      <c r="AT50" s="32">
        <f>2*(males!AT49-males!AT50)/(males!AT49+males!AT50)</f>
        <v>5.7272813207221935E-3</v>
      </c>
      <c r="AU50" s="32">
        <f>2*(males!AU49-males!AU50)/(males!AU49+males!AU50)</f>
        <v>5.5874920158849178E-3</v>
      </c>
      <c r="AV50" s="32">
        <f>2*(males!AV49-males!AV50)/(males!AV49+males!AV50)</f>
        <v>6.4979707702202214E-3</v>
      </c>
      <c r="AW50" s="32">
        <f>2*(males!AW49-males!AW50)/(males!AW49+males!AW50)</f>
        <v>6.5395397896022426E-3</v>
      </c>
      <c r="AX50" s="32">
        <f>2*(males!AX49-males!AX50)/(males!AX49+males!AX50)</f>
        <v>6.5171171471236416E-3</v>
      </c>
      <c r="AY50" s="32">
        <f>2*(males!AY49-males!AY50)/(males!AY49+males!AY50)</f>
        <v>6.1444785804365583E-3</v>
      </c>
      <c r="AZ50" s="32">
        <f>2*(males!AZ49-males!AZ50)/(males!AZ49+males!AZ50)</f>
        <v>5.3406458532593969E-3</v>
      </c>
      <c r="BA50" s="32">
        <f>2*(males!BA49-males!BA50)/(males!BA49+males!BA50)</f>
        <v>6.1722271820476363E-3</v>
      </c>
      <c r="BB50" s="32">
        <f>2*(males!BB49-males!BB50)/(males!BB49+males!BB50)</f>
        <v>6.1017247835760072E-3</v>
      </c>
      <c r="BC50" s="32">
        <f>2*(males!BC49-males!BC50)/(males!BC49+males!BC50)</f>
        <v>5.8282698632174477E-3</v>
      </c>
      <c r="BD50" s="32">
        <f>2*(males!BD49-males!BD50)/(males!BD49+males!BD50)</f>
        <v>5.7229311932640442E-3</v>
      </c>
      <c r="BE50" s="32">
        <f>2*(males!BE49-males!BE50)/(males!BE49+males!BE50)</f>
        <v>5.9144104994451824E-3</v>
      </c>
      <c r="BF50" s="32">
        <f>2*(males!BF49-males!BF50)/(males!BF49+males!BF50)</f>
        <v>5.1963363645295456E-3</v>
      </c>
      <c r="BG50" s="32">
        <f>2*(males!BG49-males!BG50)/(males!BG49+males!BG50)</f>
        <v>4.9632112847751318E-3</v>
      </c>
      <c r="BH50" s="32">
        <f>2*(males!BH49-males!BH50)/(males!BH49+males!BH50)</f>
        <v>4.7497695602667679E-3</v>
      </c>
      <c r="BI50" s="32">
        <f>2*(males!BI49-males!BI50)/(males!BI49+males!BI50)</f>
        <v>5.0160535333989165E-3</v>
      </c>
      <c r="BJ50" s="32">
        <f>2*(males!BJ49-males!BJ50)/(males!BJ49+males!BJ50)</f>
        <v>4.0776699029126213E-3</v>
      </c>
      <c r="BK50" s="32">
        <f>2*(males!BK49-males!BK50)/(males!BK49+males!BK50)</f>
        <v>4.3225879474174961E-3</v>
      </c>
      <c r="BL50" s="32">
        <f>2*(males!BL49-males!BL50)/(males!BL49+males!BL50)</f>
        <v>3.3848559829471811E-3</v>
      </c>
      <c r="BM50" s="32">
        <f>2*(males!BM49-males!BM50)/(males!BM49+males!BM50)</f>
        <v>3.8562063498864562E-3</v>
      </c>
      <c r="BN50" s="32">
        <f>2*(males!BN49-males!BN50)/(males!BN49+males!BN50)</f>
        <v>3.8827037346890621E-3</v>
      </c>
      <c r="BO50" s="32">
        <f>2*(males!BO49-males!BO50)/(males!BO49+males!BO50)</f>
        <v>3.1337065973614832E-3</v>
      </c>
      <c r="BP50" s="32">
        <f>2*(males!BP49-males!BP50)/(males!BP49+males!BP50)</f>
        <v>3.4932725126457535E-3</v>
      </c>
      <c r="BQ50" s="32">
        <f>2*(males!BQ49-males!BQ50)/(males!BQ49+males!BQ50)</f>
        <v>3.4318520775534424E-3</v>
      </c>
      <c r="BR50" s="32">
        <f>2*(males!BR49-males!BR50)/(males!BR49+males!BR50)</f>
        <v>3.0751489525273879E-3</v>
      </c>
      <c r="BS50" s="32">
        <f>2*(males!BS49-males!BS50)/(males!BS49+males!BS50)</f>
        <v>3.3111701419757359E-3</v>
      </c>
      <c r="BT50" s="32">
        <f>2*(males!BT49-males!BT50)/(males!BT49+males!BT50)</f>
        <v>3.0866980286500733E-3</v>
      </c>
      <c r="BU50" s="32">
        <f>2*(males!BU49-males!BU50)/(males!BU49+males!BU50)</f>
        <v>2.7350499835684982E-3</v>
      </c>
      <c r="BV50" s="32">
        <f>2*(males!BV49-males!BV50)/(males!BV49+males!BV50)</f>
        <v>2.6873188175797202E-3</v>
      </c>
      <c r="BW50" s="32">
        <f>2*(males!BW49-males!BW50)/(males!BW49+males!BW50)</f>
        <v>3.1763846390038858E-3</v>
      </c>
      <c r="BX50" s="32">
        <f>2*(males!BX49-males!BX50)/(males!BX49+males!BX50)</f>
        <v>2.6365807042529423E-3</v>
      </c>
      <c r="BY50" s="32">
        <f>2*(males!BY49-males!BY50)/(males!BY49+males!BY50)</f>
        <v>2.5195049913722834E-3</v>
      </c>
      <c r="BZ50" s="32">
        <f>2*(males!BZ49-males!BZ50)/(males!BZ49+males!BZ50)</f>
        <v>2.6003403697557161E-3</v>
      </c>
      <c r="CA50" s="32">
        <f>2*(males!CA49-males!CA50)/(males!CA49+males!CA50)</f>
        <v>2.4973016444096419E-3</v>
      </c>
      <c r="CB50" s="32">
        <f>2*(males!CB49-males!CB50)/(males!CB49+males!CB50)</f>
        <v>2.4322923826947686E-3</v>
      </c>
      <c r="CC50" s="32">
        <f>2*(males!CC49-males!CC50)/(males!CC49+males!CC50)</f>
        <v>2.4263906910993662E-3</v>
      </c>
      <c r="CD50" s="32">
        <f>2*(males!CD49-males!CD50)/(males!CD49+males!CD50)</f>
        <v>2.3224165742779228E-3</v>
      </c>
      <c r="CE50" s="32">
        <f>2*(males!CE49-males!CE50)/(males!CE49+males!CE50)</f>
        <v>2.5708694260665175E-3</v>
      </c>
      <c r="CF50" s="32">
        <f>2*(males!CF49-males!CF50)/(males!CF49+males!CF50)</f>
        <v>2.4417977080636965E-3</v>
      </c>
      <c r="CG50" s="32">
        <f>2*(males!CG49-males!CG50)/(males!CG49+males!CG50)</f>
        <v>2.3639920084517945E-3</v>
      </c>
      <c r="CH50" s="32">
        <f>2*(males!CH49-males!CH50)/(males!CH49+males!CH50)</f>
        <v>2.3731489177081862E-3</v>
      </c>
      <c r="CI50" s="32">
        <f>2*(males!CI49-males!CI50)/(males!CI49+males!CI50)</f>
        <v>2.3381801860105846E-3</v>
      </c>
      <c r="CJ50" s="32">
        <f>2*(males!CJ49-males!CJ50)/(males!CJ49+males!CJ50)</f>
        <v>2.5878350881220458E-3</v>
      </c>
      <c r="CK50" s="32">
        <f>2*(males!CK49-males!CK50)/(males!CK49+males!CK50)</f>
        <v>2.4501498761892349E-3</v>
      </c>
      <c r="CL50" s="32">
        <f>2*(males!CL49-males!CL50)/(males!CL49+males!CL50)</f>
        <v>2.3661731058888524E-3</v>
      </c>
      <c r="CM50" s="32">
        <f>2*(males!CM49-males!CM50)/(males!CM49+males!CM50)</f>
        <v>2.4335961062462298E-3</v>
      </c>
      <c r="CN50" s="32">
        <f>2*(males!CN49-males!CN50)/(males!CN49+males!CN50)</f>
        <v>2.1702448015368239E-3</v>
      </c>
      <c r="CO50" s="12"/>
      <c r="CP50" s="31">
        <v>47</v>
      </c>
      <c r="CQ50" s="32">
        <f>$CN50*EXP('2a)answer'!$C50*('2a) male mx'!CQ$2-$CO$2))</f>
        <v>1.9905433094545961E-3</v>
      </c>
      <c r="CR50" s="32">
        <f>$CN50*EXP('2a)answer'!$C50*('2a) male mx'!CR$2-$CO$2))</f>
        <v>1.9564295443771141E-3</v>
      </c>
      <c r="CS50" s="32">
        <f>$CN50*EXP('2a)answer'!$C50*('2a) male mx'!CS$2-$CO$2))</f>
        <v>1.9229004181578948E-3</v>
      </c>
      <c r="CT50" s="32">
        <f>$CN50*EXP('2a)answer'!$C50*('2a) male mx'!CT$2-$CO$2))</f>
        <v>1.8899459113049877E-3</v>
      </c>
      <c r="CU50" s="32">
        <f>$CN50*EXP('2a)answer'!$C50*('2a) male mx'!CU$2-$CO$2))</f>
        <v>1.8575561760396588E-3</v>
      </c>
      <c r="CV50" s="32">
        <f>$CN50*EXP('2a)answer'!$C50*('2a) male mx'!CV$2-$CO$2))</f>
        <v>1.8257215333535848E-3</v>
      </c>
      <c r="CW50" s="32">
        <f>$CN50*EXP('2a)answer'!$C50*('2a) male mx'!CW$2-$CO$2))</f>
        <v>1.7944324701164782E-3</v>
      </c>
      <c r="CX50" s="32">
        <f>$CN50*EXP('2a)answer'!$C50*('2a) male mx'!CX$2-$CO$2))</f>
        <v>1.7636796362332848E-3</v>
      </c>
      <c r="CY50" s="32">
        <f>$CN50*EXP('2a)answer'!$C50*('2a) male mx'!CY$2-$CO$2))</f>
        <v>1.7334538418500988E-3</v>
      </c>
      <c r="CZ50" s="32">
        <f>$CN50*EXP('2a)answer'!$C50*('2a) male mx'!CZ$2-$CO$2))</f>
        <v>1.7037460546079637E-3</v>
      </c>
      <c r="DA50" s="32">
        <f>$CN50*EXP('2a)answer'!$C50*('2a) male mx'!DA$2-$CO$2))</f>
        <v>1.6745473969437363E-3</v>
      </c>
      <c r="DB50" s="32">
        <f>$CN50*EXP('2a)answer'!$C50*('2a) male mx'!DB$2-$CO$2))</f>
        <v>1.6458491434372105E-3</v>
      </c>
      <c r="DC50" s="32">
        <f>$CN50*EXP('2a)answer'!$C50*('2a) male mx'!DC$2-$CO$2))</f>
        <v>1.6176427182037019E-3</v>
      </c>
      <c r="DD50" s="32">
        <f>$CN50*EXP('2a)answer'!$C50*('2a) male mx'!DD$2-$CO$2))</f>
        <v>1.5899196923313229E-3</v>
      </c>
      <c r="DE50" s="32">
        <f>$CN50*EXP('2a)answer'!$C50*('2a) male mx'!DE$2-$CO$2))</f>
        <v>1.5626717813621742E-3</v>
      </c>
      <c r="DF50" s="32">
        <f>$CN50*EXP('2a)answer'!$C50*('2a) male mx'!DF$2-$CO$2))</f>
        <v>1.5358908428167047E-3</v>
      </c>
      <c r="DG50" s="32">
        <f>$CN50*EXP('2a)answer'!$C50*('2a) male mx'!DG$2-$CO$2))</f>
        <v>1.5095688737604973E-3</v>
      </c>
      <c r="DH50" s="32">
        <f>$CN50*EXP('2a)answer'!$C50*('2a) male mx'!DH$2-$CO$2))</f>
        <v>1.4836980084127573E-3</v>
      </c>
      <c r="DI50" s="32">
        <f>$CN50*EXP('2a)answer'!$C50*('2a) male mx'!DI$2-$CO$2))</f>
        <v>1.458270515795785E-3</v>
      </c>
      <c r="DJ50" s="32">
        <f>$CN50*EXP('2a)answer'!$C50*('2a) male mx'!DJ$2-$CO$2))</f>
        <v>1.4332787974247305E-3</v>
      </c>
      <c r="DK50" s="32">
        <f>$CN50*EXP('2a)answer'!$C50*('2a) male mx'!DK$2-$CO$2))</f>
        <v>1.4087153850369438E-3</v>
      </c>
      <c r="DL50" s="32">
        <f>$CN50*EXP('2a)answer'!$C50*('2a) male mx'!DL$2-$CO$2))</f>
        <v>1.3845729383602362E-3</v>
      </c>
      <c r="DM50" s="32">
        <f>$CN50*EXP('2a)answer'!$C50*('2a) male mx'!DM$2-$CO$2))</f>
        <v>1.3608442429193911E-3</v>
      </c>
      <c r="DN50" s="32">
        <f>$CN50*EXP('2a)answer'!$C50*('2a) male mx'!DN$2-$CO$2))</f>
        <v>1.3375222078802662E-3</v>
      </c>
      <c r="DO50" s="32">
        <f>$CN50*EXP('2a)answer'!$C50*('2a) male mx'!DO$2-$CO$2))</f>
        <v>1.3145998639308425E-3</v>
      </c>
      <c r="DP50" s="32">
        <f>$CN50*EXP('2a)answer'!$C50*('2a) male mx'!DP$2-$CO$2))</f>
        <v>1.2920703611985886E-3</v>
      </c>
      <c r="DQ50" s="32">
        <f>$CN50*EXP('2a)answer'!$C50*('2a) male mx'!DQ$2-$CO$2))</f>
        <v>1.2699269672035176E-3</v>
      </c>
      <c r="DR50" s="32">
        <f>$CN50*EXP('2a)answer'!$C50*('2a) male mx'!DR$2-$CO$2))</f>
        <v>1.2481630648463217E-3</v>
      </c>
      <c r="DS50" s="32">
        <f>$CN50*EXP('2a)answer'!$C50*('2a) male mx'!DS$2-$CO$2))</f>
        <v>1.2267721504309885E-3</v>
      </c>
      <c r="DT50" s="32">
        <f>$CN50*EXP('2a)answer'!$C50*('2a) male mx'!DT$2-$CO$2))</f>
        <v>1.2057478317213058E-3</v>
      </c>
      <c r="DU50" s="32">
        <f>$CN50*EXP('2a)answer'!$C50*('2a) male mx'!DU$2-$CO$2))</f>
        <v>1.1850838260306714E-3</v>
      </c>
      <c r="DV50" s="32">
        <f>$CN50*EXP('2a)answer'!$C50*('2a) male mx'!DV$2-$CO$2))</f>
        <v>1.1647739583446422E-3</v>
      </c>
      <c r="DW50" s="32">
        <f>$CN50*EXP('2a)answer'!$C50*('2a) male mx'!DW$2-$CO$2))</f>
        <v>1.1448121594756562E-3</v>
      </c>
      <c r="DX50" s="32">
        <f>$CN50*EXP('2a)answer'!$C50*('2a) male mx'!DX$2-$CO$2))</f>
        <v>1.1251924642493828E-3</v>
      </c>
      <c r="DY50" s="32">
        <f>$CN50*EXP('2a)answer'!$C50*('2a) male mx'!DY$2-$CO$2))</f>
        <v>1.1059090097221493E-3</v>
      </c>
      <c r="DZ50" s="32">
        <f>$CN50*EXP('2a)answer'!$C50*('2a) male mx'!DZ$2-$CO$2))</f>
        <v>1.0869560334289235E-3</v>
      </c>
      <c r="EA50" s="32">
        <f>$CN50*EXP('2a)answer'!$C50*('2a) male mx'!EA$2-$CO$2))</f>
        <v>1.0683278716613178E-3</v>
      </c>
      <c r="EB50" s="32">
        <f>$CN50*EXP('2a)answer'!$C50*('2a) male mx'!EB$2-$CO$2))</f>
        <v>1.0500189577751053E-3</v>
      </c>
      <c r="EC50" s="32">
        <f>$CN50*EXP('2a)answer'!$C50*('2a) male mx'!EC$2-$CO$2))</f>
        <v>1.0320238205267442E-3</v>
      </c>
      <c r="ED50" s="32">
        <f>$CN50*EXP('2a)answer'!$C50*('2a) male mx'!ED$2-$CO$2))</f>
        <v>1.0143370824384074E-3</v>
      </c>
      <c r="EE50" s="32">
        <f>$CN50*EXP('2a)answer'!$C50*('2a) male mx'!EE$2-$CO$2))</f>
        <v>9.969534581910338E-4</v>
      </c>
      <c r="EF50" s="32">
        <f>$CN50*EXP('2a)answer'!$C50*('2a) male mx'!EF$2-$CO$2))</f>
        <v>9.7986775304491932E-4</v>
      </c>
      <c r="EG50" s="32">
        <f>$CN50*EXP('2a)answer'!$C50*('2a) male mx'!EG$2-$CO$2))</f>
        <v>9.6307486128737537E-4</v>
      </c>
      <c r="EH50" s="32">
        <f>$CN50*EXP('2a)answer'!$C50*('2a) male mx'!EH$2-$CO$2))</f>
        <v>9.4656976470699084E-4</v>
      </c>
      <c r="EI50" s="32">
        <f>$CN50*EXP('2a)answer'!$C50*('2a) male mx'!EI$2-$CO$2))</f>
        <v>9.3034753109404351E-4</v>
      </c>
      <c r="EJ50" s="32">
        <f>$CN50*EXP('2a)answer'!$C50*('2a) male mx'!EJ$2-$CO$2))</f>
        <v>9.1440331276660943E-4</v>
      </c>
      <c r="EK50" s="32">
        <f>$CN50*EXP('2a)answer'!$C50*('2a) male mx'!EK$2-$CO$2))</f>
        <v>8.987323451219324E-4</v>
      </c>
      <c r="EL50" s="32">
        <f>$CN50*EXP('2a)answer'!$C50*('2a) male mx'!EL$2-$CO$2))</f>
        <v>8.8332994521262093E-4</v>
      </c>
      <c r="EM50" s="32">
        <f>$CN50*EXP('2a)answer'!$C50*('2a) male mx'!EM$2-$CO$2))</f>
        <v>8.6819151034724508E-4</v>
      </c>
      <c r="EN50" s="32">
        <f>$CN50*EXP('2a)answer'!$C50*('2a) male mx'!EN$2-$CO$2))</f>
        <v>8.5331251671491592E-4</v>
      </c>
      <c r="EO50" s="32">
        <f>$CN50*EXP('2a)answer'!$C50*('2a) male mx'!EO$2-$CO$2))</f>
        <v>8.3868851803343861E-4</v>
      </c>
    </row>
    <row r="51" spans="1:145" x14ac:dyDescent="0.25">
      <c r="A51" s="31">
        <f>males!A50</f>
        <v>48</v>
      </c>
      <c r="B51" s="32">
        <f>2*(males!B50-males!B51)/(males!B50+males!B51)</f>
        <v>1.0968677145471914E-2</v>
      </c>
      <c r="C51" s="32">
        <f>2*(males!C50-males!C51)/(males!C50+males!C51)</f>
        <v>9.9221689603628677E-3</v>
      </c>
      <c r="D51" s="32">
        <f>2*(males!D50-males!D51)/(males!D50+males!D51)</f>
        <v>9.9297619202752194E-3</v>
      </c>
      <c r="E51" s="32">
        <f>2*(males!E50-males!E51)/(males!E50+males!E51)</f>
        <v>1.0857679492622181E-2</v>
      </c>
      <c r="F51" s="32">
        <f>2*(males!F50-males!F51)/(males!F50+males!F51)</f>
        <v>9.6091880682724513E-3</v>
      </c>
      <c r="G51" s="32">
        <f>2*(males!G50-males!G51)/(males!G50+males!G51)</f>
        <v>9.8363175286252207E-3</v>
      </c>
      <c r="H51" s="32">
        <f>2*(males!H50-males!H51)/(males!H50+males!H51)</f>
        <v>1.0758046175271825E-2</v>
      </c>
      <c r="I51" s="32">
        <f>2*(males!I50-males!I51)/(males!I50+males!I51)</f>
        <v>1.0426148117501035E-2</v>
      </c>
      <c r="J51" s="32">
        <f>2*(males!J50-males!J51)/(males!J50+males!J51)</f>
        <v>9.629879340283299E-3</v>
      </c>
      <c r="K51" s="32">
        <f>2*(males!K50-males!K51)/(males!K50+males!K51)</f>
        <v>8.2523461036430341E-3</v>
      </c>
      <c r="L51" s="32">
        <f>2*(males!L50-males!L51)/(males!L50+males!L51)</f>
        <v>7.9551772806980021E-3</v>
      </c>
      <c r="M51" s="32">
        <f>2*(males!M50-males!M51)/(males!M50+males!M51)</f>
        <v>8.6110048398948223E-3</v>
      </c>
      <c r="N51" s="32">
        <f>2*(males!N50-males!N51)/(males!N50+males!N51)</f>
        <v>9.5661293549227974E-3</v>
      </c>
      <c r="O51" s="32">
        <f>2*(males!O50-males!O51)/(males!O50+males!O51)</f>
        <v>8.7007671380603408E-3</v>
      </c>
      <c r="P51" s="32">
        <f>2*(males!P50-males!P51)/(males!P50+males!P51)</f>
        <v>8.8656596124021547E-3</v>
      </c>
      <c r="Q51" s="32">
        <f>2*(males!Q50-males!Q51)/(males!Q50+males!Q51)</f>
        <v>8.5399180167870393E-3</v>
      </c>
      <c r="R51" s="32">
        <f>2*(males!R50-males!R51)/(males!R50+males!R51)</f>
        <v>8.8373444385259799E-3</v>
      </c>
      <c r="S51" s="32">
        <f>2*(males!S50-males!S51)/(males!S50+males!S51)</f>
        <v>7.9609081958697502E-3</v>
      </c>
      <c r="T51" s="32">
        <f>2*(males!T50-males!T51)/(males!T50+males!T51)</f>
        <v>7.8139131063922149E-3</v>
      </c>
      <c r="U51" s="32">
        <f>2*(males!U50-males!U51)/(males!U50+males!U51)</f>
        <v>8.1127369970854235E-3</v>
      </c>
      <c r="V51" s="32">
        <f>2*(males!V50-males!V51)/(males!V50+males!V51)</f>
        <v>7.8422946769082028E-3</v>
      </c>
      <c r="W51" s="32">
        <f>2*(males!W50-males!W51)/(males!W50+males!W51)</f>
        <v>8.7189129235641961E-3</v>
      </c>
      <c r="X51" s="32">
        <f>2*(males!X50-males!X51)/(males!X50+males!X51)</f>
        <v>8.31305877180126E-3</v>
      </c>
      <c r="Y51" s="32">
        <f>2*(males!Y50-males!Y51)/(males!Y50+males!Y51)</f>
        <v>7.4779217800206447E-3</v>
      </c>
      <c r="Z51" s="32">
        <f>2*(males!Z50-males!Z51)/(males!Z50+males!Z51)</f>
        <v>7.2836038998104896E-3</v>
      </c>
      <c r="AA51" s="32">
        <f>2*(males!AA50-males!AA51)/(males!AA50+males!AA51)</f>
        <v>7.8743334774463176E-3</v>
      </c>
      <c r="AB51" s="32">
        <f>2*(males!AB50-males!AB51)/(males!AB50+males!AB51)</f>
        <v>7.0127839602685555E-3</v>
      </c>
      <c r="AC51" s="32">
        <f>2*(males!AC50-males!AC51)/(males!AC50+males!AC51)</f>
        <v>8.1916431472430652E-3</v>
      </c>
      <c r="AD51" s="32">
        <f>2*(males!AD50-males!AD51)/(males!AD50+males!AD51)</f>
        <v>8.2741305030100722E-3</v>
      </c>
      <c r="AE51" s="32">
        <f>2*(males!AE50-males!AE51)/(males!AE50+males!AE51)</f>
        <v>6.723782669992409E-3</v>
      </c>
      <c r="AF51" s="32">
        <f>2*(males!AF50-males!AF51)/(males!AF50+males!AF51)</f>
        <v>7.1848876716724061E-3</v>
      </c>
      <c r="AG51" s="32">
        <f>2*(males!AG50-males!AG51)/(males!AG50+males!AG51)</f>
        <v>7.4735430869726444E-3</v>
      </c>
      <c r="AH51" s="32">
        <f>2*(males!AH50-males!AH51)/(males!AH50+males!AH51)</f>
        <v>7.1146155501931596E-3</v>
      </c>
      <c r="AI51" s="32">
        <f>2*(males!AI50-males!AI51)/(males!AI50+males!AI51)</f>
        <v>7.1385004630989228E-3</v>
      </c>
      <c r="AJ51" s="32">
        <f>2*(males!AJ50-males!AJ51)/(males!AJ50+males!AJ51)</f>
        <v>6.928835786591858E-3</v>
      </c>
      <c r="AK51" s="32">
        <f>2*(males!AK50-males!AK51)/(males!AK50+males!AK51)</f>
        <v>6.5341468214918322E-3</v>
      </c>
      <c r="AL51" s="32">
        <f>2*(males!AL50-males!AL51)/(males!AL50+males!AL51)</f>
        <v>6.4544107956497499E-3</v>
      </c>
      <c r="AM51" s="32">
        <f>2*(males!AM50-males!AM51)/(males!AM50+males!AM51)</f>
        <v>6.0852267951699212E-3</v>
      </c>
      <c r="AN51" s="32">
        <f>2*(males!AN50-males!AN51)/(males!AN50+males!AN51)</f>
        <v>6.8903888629734331E-3</v>
      </c>
      <c r="AO51" s="32">
        <f>2*(males!AO50-males!AO51)/(males!AO50+males!AO51)</f>
        <v>6.4103995890196783E-3</v>
      </c>
      <c r="AP51" s="32">
        <f>2*(males!AP50-males!AP51)/(males!AP50+males!AP51)</f>
        <v>6.2430772329070587E-3</v>
      </c>
      <c r="AQ51" s="32">
        <f>2*(males!AQ50-males!AQ51)/(males!AQ50+males!AQ51)</f>
        <v>7.2890132960111969E-3</v>
      </c>
      <c r="AR51" s="32">
        <f>2*(males!AR50-males!AR51)/(males!AR50+males!AR51)</f>
        <v>7.2706966354879237E-3</v>
      </c>
      <c r="AS51" s="32">
        <f>2*(males!AS50-males!AS51)/(males!AS50+males!AS51)</f>
        <v>6.765384529223325E-3</v>
      </c>
      <c r="AT51" s="32">
        <f>2*(males!AT50-males!AT51)/(males!AT50+males!AT51)</f>
        <v>6.6468231765996017E-3</v>
      </c>
      <c r="AU51" s="32">
        <f>2*(males!AU50-males!AU51)/(males!AU50+males!AU51)</f>
        <v>6.7397269460542416E-3</v>
      </c>
      <c r="AV51" s="32">
        <f>2*(males!AV50-males!AV51)/(males!AV50+males!AV51)</f>
        <v>7.1117164691499989E-3</v>
      </c>
      <c r="AW51" s="32">
        <f>2*(males!AW50-males!AW51)/(males!AW50+males!AW51)</f>
        <v>6.9414559172837785E-3</v>
      </c>
      <c r="AX51" s="32">
        <f>2*(males!AX50-males!AX51)/(males!AX50+males!AX51)</f>
        <v>7.1991504108210834E-3</v>
      </c>
      <c r="AY51" s="32">
        <f>2*(males!AY50-males!AY51)/(males!AY50+males!AY51)</f>
        <v>6.5638296087979914E-3</v>
      </c>
      <c r="AZ51" s="32">
        <f>2*(males!AZ50-males!AZ51)/(males!AZ50+males!AZ51)</f>
        <v>6.6296621764424524E-3</v>
      </c>
      <c r="BA51" s="32">
        <f>2*(males!BA50-males!BA51)/(males!BA50+males!BA51)</f>
        <v>6.5554859212343395E-3</v>
      </c>
      <c r="BB51" s="32">
        <f>2*(males!BB50-males!BB51)/(males!BB50+males!BB51)</f>
        <v>6.4171122994652408E-3</v>
      </c>
      <c r="BC51" s="32">
        <f>2*(males!BC50-males!BC51)/(males!BC50+males!BC51)</f>
        <v>6.9745136413281511E-3</v>
      </c>
      <c r="BD51" s="32">
        <f>2*(males!BD50-males!BD51)/(males!BD50+males!BD51)</f>
        <v>6.3863933422676662E-3</v>
      </c>
      <c r="BE51" s="32">
        <f>2*(males!BE50-males!BE51)/(males!BE50+males!BE51)</f>
        <v>5.4974656683269016E-3</v>
      </c>
      <c r="BF51" s="32">
        <f>2*(males!BF50-males!BF51)/(males!BF50+males!BF51)</f>
        <v>6.0930424042815977E-3</v>
      </c>
      <c r="BG51" s="32">
        <f>2*(males!BG50-males!BG51)/(males!BG50+males!BG51)</f>
        <v>5.3499045441367122E-3</v>
      </c>
      <c r="BH51" s="32">
        <f>2*(males!BH50-males!BH51)/(males!BH50+males!BH51)</f>
        <v>5.4388995765506038E-3</v>
      </c>
      <c r="BI51" s="32">
        <f>2*(males!BI50-males!BI51)/(males!BI50+males!BI51)</f>
        <v>4.7690694882755848E-3</v>
      </c>
      <c r="BJ51" s="32">
        <f>2*(males!BJ50-males!BJ51)/(males!BJ50+males!BJ51)</f>
        <v>4.9630480483734644E-3</v>
      </c>
      <c r="BK51" s="32">
        <f>2*(males!BK50-males!BK51)/(males!BK50+males!BK51)</f>
        <v>5.0576978269227645E-3</v>
      </c>
      <c r="BL51" s="32">
        <f>2*(males!BL50-males!BL51)/(males!BL50+males!BL51)</f>
        <v>4.1287214940810904E-3</v>
      </c>
      <c r="BM51" s="32">
        <f>2*(males!BM50-males!BM51)/(males!BM50+males!BM51)</f>
        <v>4.5069998332732761E-3</v>
      </c>
      <c r="BN51" s="32">
        <f>2*(males!BN50-males!BN51)/(males!BN50+males!BN51)</f>
        <v>4.0704686423156441E-3</v>
      </c>
      <c r="BO51" s="32">
        <f>2*(males!BO50-males!BO51)/(males!BO50+males!BO51)</f>
        <v>4.03585037299415E-3</v>
      </c>
      <c r="BP51" s="32">
        <f>2*(males!BP50-males!BP51)/(males!BP50+males!BP51)</f>
        <v>4.1393214086561146E-3</v>
      </c>
      <c r="BQ51" s="32">
        <f>2*(males!BQ50-males!BQ51)/(males!BQ50+males!BQ51)</f>
        <v>3.4759100125518975E-3</v>
      </c>
      <c r="BR51" s="32">
        <f>2*(males!BR50-males!BR51)/(males!BR50+males!BR51)</f>
        <v>3.653330047836125E-3</v>
      </c>
      <c r="BS51" s="32">
        <f>2*(males!BS50-males!BS51)/(males!BS50+males!BS51)</f>
        <v>3.4505782122159017E-3</v>
      </c>
      <c r="BT51" s="32">
        <f>2*(males!BT50-males!BT51)/(males!BT50+males!BT51)</f>
        <v>3.5759136672271767E-3</v>
      </c>
      <c r="BU51" s="32">
        <f>2*(males!BU50-males!BU51)/(males!BU50+males!BU51)</f>
        <v>3.2110238062327888E-3</v>
      </c>
      <c r="BV51" s="32">
        <f>2*(males!BV50-males!BV51)/(males!BV50+males!BV51)</f>
        <v>3.2789842576920834E-3</v>
      </c>
      <c r="BW51" s="32">
        <f>2*(males!BW50-males!BW51)/(males!BW50+males!BW51)</f>
        <v>2.7078831256404676E-3</v>
      </c>
      <c r="BX51" s="32">
        <f>2*(males!BX50-males!BX51)/(males!BX50+males!BX51)</f>
        <v>3.2390469768009897E-3</v>
      </c>
      <c r="BY51" s="32">
        <f>2*(males!BY50-males!BY51)/(males!BY50+males!BY51)</f>
        <v>2.8978584507602899E-3</v>
      </c>
      <c r="BZ51" s="32">
        <f>2*(males!BZ50-males!BZ51)/(males!BZ50+males!BZ51)</f>
        <v>2.8406079749008968E-3</v>
      </c>
      <c r="CA51" s="32">
        <f>2*(males!CA50-males!CA51)/(males!CA50+males!CA51)</f>
        <v>2.5354189541131602E-3</v>
      </c>
      <c r="CB51" s="32">
        <f>2*(males!CB50-males!CB51)/(males!CB50+males!CB51)</f>
        <v>2.5443674066535208E-3</v>
      </c>
      <c r="CC51" s="32">
        <f>2*(males!CC50-males!CC51)/(males!CC50+males!CC51)</f>
        <v>2.9300542112918153E-3</v>
      </c>
      <c r="CD51" s="32">
        <f>2*(males!CD50-males!CD51)/(males!CD50+males!CD51)</f>
        <v>2.802477980530153E-3</v>
      </c>
      <c r="CE51" s="32">
        <f>2*(males!CE50-males!CE51)/(males!CE50+males!CE51)</f>
        <v>2.714446536976443E-3</v>
      </c>
      <c r="CF51" s="32">
        <f>2*(males!CF50-males!CF51)/(males!CF50+males!CF51)</f>
        <v>2.847550948570708E-3</v>
      </c>
      <c r="CG51" s="32">
        <f>2*(males!CG50-males!CG51)/(males!CG50+males!CG51)</f>
        <v>2.5270663485988413E-3</v>
      </c>
      <c r="CH51" s="32">
        <f>2*(males!CH50-males!CH51)/(males!CH50+males!CH51)</f>
        <v>2.8930211106685394E-3</v>
      </c>
      <c r="CI51" s="32">
        <f>2*(males!CI50-males!CI51)/(males!CI50+males!CI51)</f>
        <v>2.5217514139073021E-3</v>
      </c>
      <c r="CJ51" s="32">
        <f>2*(males!CJ50-males!CJ51)/(males!CJ50+males!CJ51)</f>
        <v>2.6678802906420175E-3</v>
      </c>
      <c r="CK51" s="32">
        <f>2*(males!CK50-males!CK51)/(males!CK50+males!CK51)</f>
        <v>2.4457032964735883E-3</v>
      </c>
      <c r="CL51" s="32">
        <f>2*(males!CL50-males!CL51)/(males!CL50+males!CL51)</f>
        <v>2.7065862005904327E-3</v>
      </c>
      <c r="CM51" s="32">
        <f>2*(males!CM50-males!CM51)/(males!CM50+males!CM51)</f>
        <v>2.5647976312112935E-3</v>
      </c>
      <c r="CN51" s="32">
        <f>2*(males!CN50-males!CN51)/(males!CN50+males!CN51)</f>
        <v>2.4771281965882243E-3</v>
      </c>
      <c r="CO51" s="12"/>
      <c r="CP51" s="31">
        <v>48</v>
      </c>
      <c r="CQ51" s="32">
        <f>$CN51*EXP('2a)answer'!$C51*('2a) male mx'!CQ$2-$CO$2))</f>
        <v>2.280594970525099E-3</v>
      </c>
      <c r="CR51" s="32">
        <f>$CN51*EXP('2a)answer'!$C51*('2a) male mx'!CR$2-$CO$2))</f>
        <v>2.2432005259030705E-3</v>
      </c>
      <c r="CS51" s="32">
        <f>$CN51*EXP('2a)answer'!$C51*('2a) male mx'!CS$2-$CO$2))</f>
        <v>2.2064192302648218E-3</v>
      </c>
      <c r="CT51" s="32">
        <f>$CN51*EXP('2a)answer'!$C51*('2a) male mx'!CT$2-$CO$2))</f>
        <v>2.1702410299331253E-3</v>
      </c>
      <c r="CU51" s="32">
        <f>$CN51*EXP('2a)answer'!$C51*('2a) male mx'!CU$2-$CO$2))</f>
        <v>2.1346560360788231E-3</v>
      </c>
      <c r="CV51" s="32">
        <f>$CN51*EXP('2a)answer'!$C51*('2a) male mx'!CV$2-$CO$2))</f>
        <v>2.0996545220178463E-3</v>
      </c>
      <c r="CW51" s="32">
        <f>$CN51*EXP('2a)answer'!$C51*('2a) male mx'!CW$2-$CO$2))</f>
        <v>2.0652269205525538E-3</v>
      </c>
      <c r="CX51" s="32">
        <f>$CN51*EXP('2a)answer'!$C51*('2a) male mx'!CX$2-$CO$2))</f>
        <v>2.0313638213566702E-3</v>
      </c>
      <c r="CY51" s="32">
        <f>$CN51*EXP('2a)answer'!$C51*('2a) male mx'!CY$2-$CO$2))</f>
        <v>1.998055968403095E-3</v>
      </c>
      <c r="CZ51" s="32">
        <f>$CN51*EXP('2a)answer'!$C51*('2a) male mx'!CZ$2-$CO$2))</f>
        <v>1.9652942574338913E-3</v>
      </c>
      <c r="DA51" s="32">
        <f>$CN51*EXP('2a)answer'!$C51*('2a) male mx'!DA$2-$CO$2))</f>
        <v>1.9330697334717603E-3</v>
      </c>
      <c r="DB51" s="32">
        <f>$CN51*EXP('2a)answer'!$C51*('2a) male mx'!DB$2-$CO$2))</f>
        <v>1.9013735883723149E-3</v>
      </c>
      <c r="DC51" s="32">
        <f>$CN51*EXP('2a)answer'!$C51*('2a) male mx'!DC$2-$CO$2))</f>
        <v>1.8701971584164927E-3</v>
      </c>
      <c r="DD51" s="32">
        <f>$CN51*EXP('2a)answer'!$C51*('2a) male mx'!DD$2-$CO$2))</f>
        <v>1.8395319219424433E-3</v>
      </c>
      <c r="DE51" s="32">
        <f>$CN51*EXP('2a)answer'!$C51*('2a) male mx'!DE$2-$CO$2))</f>
        <v>1.8093694970162445E-3</v>
      </c>
      <c r="DF51" s="32">
        <f>$CN51*EXP('2a)answer'!$C51*('2a) male mx'!DF$2-$CO$2))</f>
        <v>1.7797016391408133E-3</v>
      </c>
      <c r="DG51" s="32">
        <f>$CN51*EXP('2a)answer'!$C51*('2a) male mx'!DG$2-$CO$2))</f>
        <v>1.7505202390023834E-3</v>
      </c>
      <c r="DH51" s="32">
        <f>$CN51*EXP('2a)answer'!$C51*('2a) male mx'!DH$2-$CO$2))</f>
        <v>1.7218173202539295E-3</v>
      </c>
      <c r="DI51" s="32">
        <f>$CN51*EXP('2a)answer'!$C51*('2a) male mx'!DI$2-$CO$2))</f>
        <v>1.6935850373349421E-3</v>
      </c>
      <c r="DJ51" s="32">
        <f>$CN51*EXP('2a)answer'!$C51*('2a) male mx'!DJ$2-$CO$2))</f>
        <v>1.6658156733269454E-3</v>
      </c>
      <c r="DK51" s="32">
        <f>$CN51*EXP('2a)answer'!$C51*('2a) male mx'!DK$2-$CO$2))</f>
        <v>1.6385016378441834E-3</v>
      </c>
      <c r="DL51" s="32">
        <f>$CN51*EXP('2a)answer'!$C51*('2a) male mx'!DL$2-$CO$2))</f>
        <v>1.611635464958886E-3</v>
      </c>
      <c r="DM51" s="32">
        <f>$CN51*EXP('2a)answer'!$C51*('2a) male mx'!DM$2-$CO$2))</f>
        <v>1.5852098111605593E-3</v>
      </c>
      <c r="DN51" s="32">
        <f>$CN51*EXP('2a)answer'!$C51*('2a) male mx'!DN$2-$CO$2))</f>
        <v>1.5592174533487328E-3</v>
      </c>
      <c r="DO51" s="32">
        <f>$CN51*EXP('2a)answer'!$C51*('2a) male mx'!DO$2-$CO$2))</f>
        <v>1.5336512868586241E-3</v>
      </c>
      <c r="DP51" s="32">
        <f>$CN51*EXP('2a)answer'!$C51*('2a) male mx'!DP$2-$CO$2))</f>
        <v>1.5085043235191704E-3</v>
      </c>
      <c r="DQ51" s="32">
        <f>$CN51*EXP('2a)answer'!$C51*('2a) male mx'!DQ$2-$CO$2))</f>
        <v>1.4837696897429065E-3</v>
      </c>
      <c r="DR51" s="32">
        <f>$CN51*EXP('2a)answer'!$C51*('2a) male mx'!DR$2-$CO$2))</f>
        <v>1.4594406246471608E-3</v>
      </c>
      <c r="DS51" s="32">
        <f>$CN51*EXP('2a)answer'!$C51*('2a) male mx'!DS$2-$CO$2))</f>
        <v>1.4355104782060586E-3</v>
      </c>
      <c r="DT51" s="32">
        <f>$CN51*EXP('2a)answer'!$C51*('2a) male mx'!DT$2-$CO$2))</f>
        <v>1.4119727094328257E-3</v>
      </c>
      <c r="DU51" s="32">
        <f>$CN51*EXP('2a)answer'!$C51*('2a) male mx'!DU$2-$CO$2))</f>
        <v>1.3888208845918963E-3</v>
      </c>
      <c r="DV51" s="32">
        <f>$CN51*EXP('2a)answer'!$C51*('2a) male mx'!DV$2-$CO$2))</f>
        <v>1.3660486754403388E-3</v>
      </c>
      <c r="DW51" s="32">
        <f>$CN51*EXP('2a)answer'!$C51*('2a) male mx'!DW$2-$CO$2))</f>
        <v>1.3436498574981126E-3</v>
      </c>
      <c r="DX51" s="32">
        <f>$CN51*EXP('2a)answer'!$C51*('2a) male mx'!DX$2-$CO$2))</f>
        <v>1.3216183083466905E-3</v>
      </c>
      <c r="DY51" s="32">
        <f>$CN51*EXP('2a)answer'!$C51*('2a) male mx'!DY$2-$CO$2))</f>
        <v>1.2999480059555778E-3</v>
      </c>
      <c r="DZ51" s="32">
        <f>$CN51*EXP('2a)answer'!$C51*('2a) male mx'!DZ$2-$CO$2))</f>
        <v>1.2786330270362703E-3</v>
      </c>
      <c r="EA51" s="32">
        <f>$CN51*EXP('2a)answer'!$C51*('2a) male mx'!EA$2-$CO$2))</f>
        <v>1.2576675454232002E-3</v>
      </c>
      <c r="EB51" s="32">
        <f>$CN51*EXP('2a)answer'!$C51*('2a) male mx'!EB$2-$CO$2))</f>
        <v>1.2370458304812339E-3</v>
      </c>
      <c r="EC51" s="32">
        <f>$CN51*EXP('2a)answer'!$C51*('2a) male mx'!EC$2-$CO$2))</f>
        <v>1.2167622455392787E-3</v>
      </c>
      <c r="ED51" s="32">
        <f>$CN51*EXP('2a)answer'!$C51*('2a) male mx'!ED$2-$CO$2))</f>
        <v>1.196811246349573E-3</v>
      </c>
      <c r="EE51" s="32">
        <f>$CN51*EXP('2a)answer'!$C51*('2a) male mx'!EE$2-$CO$2))</f>
        <v>1.1771873795722401E-3</v>
      </c>
      <c r="EF51" s="32">
        <f>$CN51*EXP('2a)answer'!$C51*('2a) male mx'!EF$2-$CO$2))</f>
        <v>1.1578852812846915E-3</v>
      </c>
      <c r="EG51" s="32">
        <f>$CN51*EXP('2a)answer'!$C51*('2a) male mx'!EG$2-$CO$2))</f>
        <v>1.1388996755154685E-3</v>
      </c>
      <c r="EH51" s="32">
        <f>$CN51*EXP('2a)answer'!$C51*('2a) male mx'!EH$2-$CO$2))</f>
        <v>1.1202253728021274E-3</v>
      </c>
      <c r="EI51" s="32">
        <f>$CN51*EXP('2a)answer'!$C51*('2a) male mx'!EI$2-$CO$2))</f>
        <v>1.1018572687727674E-3</v>
      </c>
      <c r="EJ51" s="32">
        <f>$CN51*EXP('2a)answer'!$C51*('2a) male mx'!EJ$2-$CO$2))</f>
        <v>1.0837903427508198E-3</v>
      </c>
      <c r="EK51" s="32">
        <f>$CN51*EXP('2a)answer'!$C51*('2a) male mx'!EK$2-$CO$2))</f>
        <v>1.0660196563827124E-3</v>
      </c>
      <c r="EL51" s="32">
        <f>$CN51*EXP('2a)answer'!$C51*('2a) male mx'!EL$2-$CO$2))</f>
        <v>1.0485403522880363E-3</v>
      </c>
      <c r="EM51" s="32">
        <f>$CN51*EXP('2a)answer'!$C51*('2a) male mx'!EM$2-$CO$2))</f>
        <v>1.031347652731846E-3</v>
      </c>
      <c r="EN51" s="32">
        <f>$CN51*EXP('2a)answer'!$C51*('2a) male mx'!EN$2-$CO$2))</f>
        <v>1.0144368583187282E-3</v>
      </c>
      <c r="EO51" s="32">
        <f>$CN51*EXP('2a)answer'!$C51*('2a) male mx'!EO$2-$CO$2))</f>
        <v>9.9780334670828666E-4</v>
      </c>
    </row>
    <row r="52" spans="1:145" x14ac:dyDescent="0.25">
      <c r="A52" s="31">
        <f>males!A51</f>
        <v>49</v>
      </c>
      <c r="B52" s="32">
        <f>2*(males!B51-males!B52)/(males!B51+males!B52)</f>
        <v>9.5701530009651148E-3</v>
      </c>
      <c r="C52" s="32">
        <f>2*(males!C51-males!C52)/(males!C51+males!C52)</f>
        <v>9.9823649224642253E-3</v>
      </c>
      <c r="D52" s="32">
        <f>2*(males!D51-males!D52)/(males!D51+males!D52)</f>
        <v>9.6722616642869828E-3</v>
      </c>
      <c r="E52" s="32">
        <f>2*(males!E51-males!E52)/(males!E51+males!E52)</f>
        <v>1.0401633056389853E-2</v>
      </c>
      <c r="F52" s="32">
        <f>2*(males!F51-males!F52)/(males!F51+males!F52)</f>
        <v>1.0026160805185768E-2</v>
      </c>
      <c r="G52" s="32">
        <f>2*(males!G51-males!G52)/(males!G51+males!G52)</f>
        <v>1.0350091857065232E-2</v>
      </c>
      <c r="H52" s="32">
        <f>2*(males!H51-males!H52)/(males!H51+males!H52)</f>
        <v>1.0965946151908707E-2</v>
      </c>
      <c r="I52" s="32">
        <f>2*(males!I51-males!I52)/(males!I51+males!I52)</f>
        <v>1.0329103503276886E-2</v>
      </c>
      <c r="J52" s="32">
        <f>2*(males!J51-males!J52)/(males!J51+males!J52)</f>
        <v>1.0885840053979372E-2</v>
      </c>
      <c r="K52" s="32">
        <f>2*(males!K51-males!K52)/(males!K51+males!K52)</f>
        <v>7.8701365113218961E-3</v>
      </c>
      <c r="L52" s="32">
        <f>2*(males!L51-males!L52)/(males!L51+males!L52)</f>
        <v>9.4050649294620137E-3</v>
      </c>
      <c r="M52" s="32">
        <f>2*(males!M51-males!M52)/(males!M51+males!M52)</f>
        <v>8.5996741434014035E-3</v>
      </c>
      <c r="N52" s="32">
        <f>2*(males!N51-males!N52)/(males!N51+males!N52)</f>
        <v>9.9414775092436149E-3</v>
      </c>
      <c r="O52" s="32">
        <f>2*(males!O51-males!O52)/(males!O51+males!O52)</f>
        <v>9.0503332055736213E-3</v>
      </c>
      <c r="P52" s="32">
        <f>2*(males!P51-males!P52)/(males!P51+males!P52)</f>
        <v>9.7621101935165787E-3</v>
      </c>
      <c r="Q52" s="32">
        <f>2*(males!Q51-males!Q52)/(males!Q51+males!Q52)</f>
        <v>9.0460981778573667E-3</v>
      </c>
      <c r="R52" s="32">
        <f>2*(males!R51-males!R52)/(males!R51+males!R52)</f>
        <v>1.0033179149073979E-2</v>
      </c>
      <c r="S52" s="32">
        <f>2*(males!S51-males!S52)/(males!S51+males!S52)</f>
        <v>9.6154432061226845E-3</v>
      </c>
      <c r="T52" s="32">
        <f>2*(males!T51-males!T52)/(males!T51+males!T52)</f>
        <v>9.0841101037923422E-3</v>
      </c>
      <c r="U52" s="32">
        <f>2*(males!U51-males!U52)/(males!U51+males!U52)</f>
        <v>9.0189470621749729E-3</v>
      </c>
      <c r="V52" s="32">
        <f>2*(males!V51-males!V52)/(males!V51+males!V52)</f>
        <v>8.4962994163307066E-3</v>
      </c>
      <c r="W52" s="32">
        <f>2*(males!W51-males!W52)/(males!W51+males!W52)</f>
        <v>9.3125695749494281E-3</v>
      </c>
      <c r="X52" s="32">
        <f>2*(males!X51-males!X52)/(males!X51+males!X52)</f>
        <v>9.5350763042706729E-3</v>
      </c>
      <c r="Y52" s="32">
        <f>2*(males!Y51-males!Y52)/(males!Y51+males!Y52)</f>
        <v>8.3813575487130289E-3</v>
      </c>
      <c r="Z52" s="32">
        <f>2*(males!Z51-males!Z52)/(males!Z51+males!Z52)</f>
        <v>7.4409297136909655E-3</v>
      </c>
      <c r="AA52" s="32">
        <f>2*(males!AA51-males!AA52)/(males!AA51+males!AA52)</f>
        <v>8.6954500011624941E-3</v>
      </c>
      <c r="AB52" s="32">
        <f>2*(males!AB51-males!AB52)/(males!AB51+males!AB52)</f>
        <v>7.6434006184205958E-3</v>
      </c>
      <c r="AC52" s="32">
        <f>2*(males!AC51-males!AC52)/(males!AC51+males!AC52)</f>
        <v>8.1431529270239323E-3</v>
      </c>
      <c r="AD52" s="32">
        <f>2*(males!AD51-males!AD52)/(males!AD51+males!AD52)</f>
        <v>9.0136240409354369E-3</v>
      </c>
      <c r="AE52" s="32">
        <f>2*(males!AE51-males!AE52)/(males!AE51+males!AE52)</f>
        <v>7.7153484842387276E-3</v>
      </c>
      <c r="AF52" s="32">
        <f>2*(males!AF51-males!AF52)/(males!AF51+males!AF52)</f>
        <v>8.6279084540797756E-3</v>
      </c>
      <c r="AG52" s="32">
        <f>2*(males!AG51-males!AG52)/(males!AG51+males!AG52)</f>
        <v>7.9453141618613422E-3</v>
      </c>
      <c r="AH52" s="32">
        <f>2*(males!AH51-males!AH52)/(males!AH51+males!AH52)</f>
        <v>7.8872724989869827E-3</v>
      </c>
      <c r="AI52" s="32">
        <f>2*(males!AI51-males!AI52)/(males!AI51+males!AI52)</f>
        <v>7.5780849974398361E-3</v>
      </c>
      <c r="AJ52" s="32">
        <f>2*(males!AJ51-males!AJ52)/(males!AJ51+males!AJ52)</f>
        <v>7.7060575968222441E-3</v>
      </c>
      <c r="AK52" s="32">
        <f>2*(males!AK51-males!AK52)/(males!AK51+males!AK52)</f>
        <v>7.5429814030398444E-3</v>
      </c>
      <c r="AL52" s="32">
        <f>2*(males!AL51-males!AL52)/(males!AL51+males!AL52)</f>
        <v>7.4180778784750968E-3</v>
      </c>
      <c r="AM52" s="32">
        <f>2*(males!AM51-males!AM52)/(males!AM51+males!AM52)</f>
        <v>7.5598582808656606E-3</v>
      </c>
      <c r="AN52" s="32">
        <f>2*(males!AN51-males!AN52)/(males!AN51+males!AN52)</f>
        <v>6.9836275247737679E-3</v>
      </c>
      <c r="AO52" s="32">
        <f>2*(males!AO51-males!AO52)/(males!AO51+males!AO52)</f>
        <v>7.6025956791164794E-3</v>
      </c>
      <c r="AP52" s="32">
        <f>2*(males!AP51-males!AP52)/(males!AP51+males!AP52)</f>
        <v>7.0392791778121919E-3</v>
      </c>
      <c r="AQ52" s="32">
        <f>2*(males!AQ51-males!AQ52)/(males!AQ51+males!AQ52)</f>
        <v>7.2859334115311742E-3</v>
      </c>
      <c r="AR52" s="32">
        <f>2*(males!AR51-males!AR52)/(males!AR51+males!AR52)</f>
        <v>7.719227177080872E-3</v>
      </c>
      <c r="AS52" s="32">
        <f>2*(males!AS51-males!AS52)/(males!AS51+males!AS52)</f>
        <v>7.3547659334461364E-3</v>
      </c>
      <c r="AT52" s="32">
        <f>2*(males!AT51-males!AT52)/(males!AT51+males!AT52)</f>
        <v>7.5619692675257932E-3</v>
      </c>
      <c r="AU52" s="32">
        <f>2*(males!AU51-males!AU52)/(males!AU51+males!AU52)</f>
        <v>7.6100416525948442E-3</v>
      </c>
      <c r="AV52" s="32">
        <f>2*(males!AV51-males!AV52)/(males!AV51+males!AV52)</f>
        <v>8.144898188772641E-3</v>
      </c>
      <c r="AW52" s="32">
        <f>2*(males!AW51-males!AW52)/(males!AW51+males!AW52)</f>
        <v>7.4531923756769236E-3</v>
      </c>
      <c r="AX52" s="32">
        <f>2*(males!AX51-males!AX52)/(males!AX51+males!AX52)</f>
        <v>8.6875686639060253E-3</v>
      </c>
      <c r="AY52" s="32">
        <f>2*(males!AY51-males!AY52)/(males!AY51+males!AY52)</f>
        <v>8.065061163801842E-3</v>
      </c>
      <c r="AZ52" s="32">
        <f>2*(males!AZ51-males!AZ52)/(males!AZ51+males!AZ52)</f>
        <v>7.3819752104535043E-3</v>
      </c>
      <c r="BA52" s="32">
        <f>2*(males!BA51-males!BA52)/(males!BA51+males!BA52)</f>
        <v>7.1590115873237468E-3</v>
      </c>
      <c r="BB52" s="32">
        <f>2*(males!BB51-males!BB52)/(males!BB51+males!BB52)</f>
        <v>7.4662262076816196E-3</v>
      </c>
      <c r="BC52" s="32">
        <f>2*(males!BC51-males!BC52)/(males!BC51+males!BC52)</f>
        <v>7.8306086315424964E-3</v>
      </c>
      <c r="BD52" s="32">
        <f>2*(males!BD51-males!BD52)/(males!BD51+males!BD52)</f>
        <v>7.3299127074032116E-3</v>
      </c>
      <c r="BE52" s="32">
        <f>2*(males!BE51-males!BE52)/(males!BE51+males!BE52)</f>
        <v>7.40318591513448E-3</v>
      </c>
      <c r="BF52" s="32">
        <f>2*(males!BF51-males!BF52)/(males!BF51+males!BF52)</f>
        <v>6.7843054926356033E-3</v>
      </c>
      <c r="BG52" s="32">
        <f>2*(males!BG51-males!BG52)/(males!BG51+males!BG52)</f>
        <v>6.1841149673188232E-3</v>
      </c>
      <c r="BH52" s="32">
        <f>2*(males!BH51-males!BH52)/(males!BH51+males!BH52)</f>
        <v>6.1282100474141475E-3</v>
      </c>
      <c r="BI52" s="32">
        <f>2*(males!BI51-males!BI52)/(males!BI51+males!BI52)</f>
        <v>6.1715246942910668E-3</v>
      </c>
      <c r="BJ52" s="32">
        <f>2*(males!BJ51-males!BJ52)/(males!BJ51+males!BJ52)</f>
        <v>5.3372255141164171E-3</v>
      </c>
      <c r="BK52" s="32">
        <f>2*(males!BK51-males!BK52)/(males!BK51+males!BK52)</f>
        <v>5.5418551605123769E-3</v>
      </c>
      <c r="BL52" s="32">
        <f>2*(males!BL51-males!BL52)/(males!BL51+males!BL52)</f>
        <v>5.1741551490405132E-3</v>
      </c>
      <c r="BM52" s="32">
        <f>2*(males!BM51-males!BM52)/(males!BM51+males!BM52)</f>
        <v>4.4840868940404866E-3</v>
      </c>
      <c r="BN52" s="32">
        <f>2*(males!BN51-males!BN52)/(males!BN51+males!BN52)</f>
        <v>4.2388001600363323E-3</v>
      </c>
      <c r="BO52" s="32">
        <f>2*(males!BO51-males!BO52)/(males!BO51+males!BO52)</f>
        <v>4.3330171596102441E-3</v>
      </c>
      <c r="BP52" s="32">
        <f>2*(males!BP51-males!BP52)/(males!BP51+males!BP52)</f>
        <v>4.4263274943863182E-3</v>
      </c>
      <c r="BQ52" s="32">
        <f>2*(males!BQ51-males!BQ52)/(males!BQ51+males!BQ52)</f>
        <v>3.7900403768506056E-3</v>
      </c>
      <c r="BR52" s="32">
        <f>2*(males!BR51-males!BR52)/(males!BR51+males!BR52)</f>
        <v>4.1623868653570028E-3</v>
      </c>
      <c r="BS52" s="32">
        <f>2*(males!BS51-males!BS52)/(males!BS51+males!BS52)</f>
        <v>3.7202819694979765E-3</v>
      </c>
      <c r="BT52" s="32">
        <f>2*(males!BT51-males!BT52)/(males!BT51+males!BT52)</f>
        <v>3.6529485276053961E-3</v>
      </c>
      <c r="BU52" s="32">
        <f>2*(males!BU51-males!BU52)/(males!BU51+males!BU52)</f>
        <v>3.6915723324122186E-3</v>
      </c>
      <c r="BV52" s="32">
        <f>2*(males!BV51-males!BV52)/(males!BV51+males!BV52)</f>
        <v>3.3857521586831765E-3</v>
      </c>
      <c r="BW52" s="32">
        <f>2*(males!BW51-males!BW52)/(males!BW51+males!BW52)</f>
        <v>3.6006093338872731E-3</v>
      </c>
      <c r="BX52" s="32">
        <f>2*(males!BX51-males!BX52)/(males!BX51+males!BX52)</f>
        <v>3.0041546820070309E-3</v>
      </c>
      <c r="BY52" s="32">
        <f>2*(males!BY51-males!BY52)/(males!BY51+males!BY52)</f>
        <v>3.4288148227025876E-3</v>
      </c>
      <c r="BZ52" s="32">
        <f>2*(males!BZ51-males!BZ52)/(males!BZ51+males!BZ52)</f>
        <v>2.859344689218995E-3</v>
      </c>
      <c r="CA52" s="32">
        <f>2*(males!CA51-males!CA52)/(males!CA51+males!CA52)</f>
        <v>3.1277261218323792E-3</v>
      </c>
      <c r="CB52" s="32">
        <f>2*(males!CB51-males!CB52)/(males!CB51+males!CB52)</f>
        <v>2.8169463238850471E-3</v>
      </c>
      <c r="CC52" s="32">
        <f>2*(males!CC51-males!CC52)/(males!CC51+males!CC52)</f>
        <v>2.5987388161418804E-3</v>
      </c>
      <c r="CD52" s="32">
        <f>2*(males!CD51-males!CD52)/(males!CD51+males!CD52)</f>
        <v>2.8949982038332313E-3</v>
      </c>
      <c r="CE52" s="32">
        <f>2*(males!CE51-males!CE52)/(males!CE51+males!CE52)</f>
        <v>3.0916467503416113E-3</v>
      </c>
      <c r="CF52" s="32">
        <f>2*(males!CF51-males!CF52)/(males!CF51+males!CF52)</f>
        <v>2.9823221013251838E-3</v>
      </c>
      <c r="CG52" s="32">
        <f>2*(males!CG51-males!CG52)/(males!CG51+males!CG52)</f>
        <v>2.8914041184108842E-3</v>
      </c>
      <c r="CH52" s="32">
        <f>2*(males!CH51-males!CH52)/(males!CH51+males!CH52)</f>
        <v>2.985639494543849E-3</v>
      </c>
      <c r="CI52" s="32">
        <f>2*(males!CI51-males!CI52)/(males!CI51+males!CI52)</f>
        <v>2.7592284651660522E-3</v>
      </c>
      <c r="CJ52" s="32">
        <f>2*(males!CJ51-males!CJ52)/(males!CJ51+males!CJ52)</f>
        <v>2.7170349700234462E-3</v>
      </c>
      <c r="CK52" s="32">
        <f>2*(males!CK51-males!CK52)/(males!CK51+males!CK52)</f>
        <v>2.7034956827898401E-3</v>
      </c>
      <c r="CL52" s="32">
        <f>2*(males!CL51-males!CL52)/(males!CL51+males!CL52)</f>
        <v>2.567044388912464E-3</v>
      </c>
      <c r="CM52" s="32">
        <f>2*(males!CM51-males!CM52)/(males!CM51+males!CM52)</f>
        <v>2.6027919909268134E-3</v>
      </c>
      <c r="CN52" s="32">
        <f>2*(males!CN51-males!CN52)/(males!CN51+males!CN52)</f>
        <v>2.7758356204410032E-3</v>
      </c>
      <c r="CO52" s="12"/>
      <c r="CP52" s="31">
        <v>49</v>
      </c>
      <c r="CQ52" s="32">
        <f>$CN52*EXP('2a)answer'!$C52*('2a) male mx'!CQ$2-$CO$2))</f>
        <v>2.5913808012490869E-3</v>
      </c>
      <c r="CR52" s="32">
        <f>$CN52*EXP('2a)answer'!$C52*('2a) male mx'!CR$2-$CO$2))</f>
        <v>2.5559875575954542E-3</v>
      </c>
      <c r="CS52" s="32">
        <f>$CN52*EXP('2a)answer'!$C52*('2a) male mx'!CS$2-$CO$2))</f>
        <v>2.5210777171127186E-3</v>
      </c>
      <c r="CT52" s="32">
        <f>$CN52*EXP('2a)answer'!$C52*('2a) male mx'!CT$2-$CO$2))</f>
        <v>2.4866446774496538E-3</v>
      </c>
      <c r="CU52" s="32">
        <f>$CN52*EXP('2a)answer'!$C52*('2a) male mx'!CU$2-$CO$2))</f>
        <v>2.452681926430366E-3</v>
      </c>
      <c r="CV52" s="32">
        <f>$CN52*EXP('2a)answer'!$C52*('2a) male mx'!CV$2-$CO$2))</f>
        <v>2.4191830408226743E-3</v>
      </c>
      <c r="CW52" s="32">
        <f>$CN52*EXP('2a)answer'!$C52*('2a) male mx'!CW$2-$CO$2))</f>
        <v>2.3861416851233106E-3</v>
      </c>
      <c r="CX52" s="32">
        <f>$CN52*EXP('2a)answer'!$C52*('2a) male mx'!CX$2-$CO$2))</f>
        <v>2.3535516103597126E-3</v>
      </c>
      <c r="CY52" s="32">
        <f>$CN52*EXP('2a)answer'!$C52*('2a) male mx'!CY$2-$CO$2))</f>
        <v>2.3214066529081839E-3</v>
      </c>
      <c r="CZ52" s="32">
        <f>$CN52*EXP('2a)answer'!$C52*('2a) male mx'!CZ$2-$CO$2))</f>
        <v>2.2897007333281898E-3</v>
      </c>
      <c r="DA52" s="32">
        <f>$CN52*EXP('2a)answer'!$C52*('2a) male mx'!DA$2-$CO$2))</f>
        <v>2.2584278552125834E-3</v>
      </c>
      <c r="DB52" s="32">
        <f>$CN52*EXP('2a)answer'!$C52*('2a) male mx'!DB$2-$CO$2))</f>
        <v>2.227582104053525E-3</v>
      </c>
      <c r="DC52" s="32">
        <f>$CN52*EXP('2a)answer'!$C52*('2a) male mx'!DC$2-$CO$2))</f>
        <v>2.1971576461239008E-3</v>
      </c>
      <c r="DD52" s="32">
        <f>$CN52*EXP('2a)answer'!$C52*('2a) male mx'!DD$2-$CO$2))</f>
        <v>2.167148727374012E-3</v>
      </c>
      <c r="DE52" s="32">
        <f>$CN52*EXP('2a)answer'!$C52*('2a) male mx'!DE$2-$CO$2))</f>
        <v>2.1375496723433358E-3</v>
      </c>
      <c r="DF52" s="32">
        <f>$CN52*EXP('2a)answer'!$C52*('2a) male mx'!DF$2-$CO$2))</f>
        <v>2.1083548830871514E-3</v>
      </c>
      <c r="DG52" s="32">
        <f>$CN52*EXP('2a)answer'!$C52*('2a) male mx'!DG$2-$CO$2))</f>
        <v>2.07955883811782E-3</v>
      </c>
      <c r="DH52" s="32">
        <f>$CN52*EXP('2a)answer'!$C52*('2a) male mx'!DH$2-$CO$2))</f>
        <v>2.0511560913605343E-3</v>
      </c>
      <c r="DI52" s="32">
        <f>$CN52*EXP('2a)answer'!$C52*('2a) male mx'!DI$2-$CO$2))</f>
        <v>2.0231412711233217E-3</v>
      </c>
      <c r="DJ52" s="32">
        <f>$CN52*EXP('2a)answer'!$C52*('2a) male mx'!DJ$2-$CO$2))</f>
        <v>1.9955090790811209E-3</v>
      </c>
      <c r="DK52" s="32">
        <f>$CN52*EXP('2a)answer'!$C52*('2a) male mx'!DK$2-$CO$2))</f>
        <v>1.9682542892737287E-3</v>
      </c>
      <c r="DL52" s="32">
        <f>$CN52*EXP('2a)answer'!$C52*('2a) male mx'!DL$2-$CO$2))</f>
        <v>1.9413717471174414E-3</v>
      </c>
      <c r="DM52" s="32">
        <f>$CN52*EXP('2a)answer'!$C52*('2a) male mx'!DM$2-$CO$2))</f>
        <v>1.9148563684301845E-3</v>
      </c>
      <c r="DN52" s="32">
        <f>$CN52*EXP('2a)answer'!$C52*('2a) male mx'!DN$2-$CO$2))</f>
        <v>1.8887031384699669E-3</v>
      </c>
      <c r="DO52" s="32">
        <f>$CN52*EXP('2a)answer'!$C52*('2a) male mx'!DO$2-$CO$2))</f>
        <v>1.862907110986462E-3</v>
      </c>
      <c r="DP52" s="32">
        <f>$CN52*EXP('2a)answer'!$C52*('2a) male mx'!DP$2-$CO$2))</f>
        <v>1.8374634072855439E-3</v>
      </c>
      <c r="DQ52" s="32">
        <f>$CN52*EXP('2a)answer'!$C52*('2a) male mx'!DQ$2-$CO$2))</f>
        <v>1.812367215306602E-3</v>
      </c>
      <c r="DR52" s="32">
        <f>$CN52*EXP('2a)answer'!$C52*('2a) male mx'!DR$2-$CO$2))</f>
        <v>1.7876137887124547E-3</v>
      </c>
      <c r="DS52" s="32">
        <f>$CN52*EXP('2a)answer'!$C52*('2a) male mx'!DS$2-$CO$2))</f>
        <v>1.7631984459916946E-3</v>
      </c>
      <c r="DT52" s="32">
        <f>$CN52*EXP('2a)answer'!$C52*('2a) male mx'!DT$2-$CO$2))</f>
        <v>1.7391165695732963E-3</v>
      </c>
      <c r="DU52" s="32">
        <f>$CN52*EXP('2a)answer'!$C52*('2a) male mx'!DU$2-$CO$2))</f>
        <v>1.7153636049533113E-3</v>
      </c>
      <c r="DV52" s="32">
        <f>$CN52*EXP('2a)answer'!$C52*('2a) male mx'!DV$2-$CO$2))</f>
        <v>1.6919350598334965E-3</v>
      </c>
      <c r="DW52" s="32">
        <f>$CN52*EXP('2a)answer'!$C52*('2a) male mx'!DW$2-$CO$2))</f>
        <v>1.6688265032717025E-3</v>
      </c>
      <c r="DX52" s="32">
        <f>$CN52*EXP('2a)answer'!$C52*('2a) male mx'!DX$2-$CO$2))</f>
        <v>1.6460335648438712E-3</v>
      </c>
      <c r="DY52" s="32">
        <f>$CN52*EXP('2a)answer'!$C52*('2a) male mx'!DY$2-$CO$2))</f>
        <v>1.6235519338174719E-3</v>
      </c>
      <c r="DZ52" s="32">
        <f>$CN52*EXP('2a)answer'!$C52*('2a) male mx'!DZ$2-$CO$2))</f>
        <v>1.6013773583362337E-3</v>
      </c>
      <c r="EA52" s="32">
        <f>$CN52*EXP('2a)answer'!$C52*('2a) male mx'!EA$2-$CO$2))</f>
        <v>1.5795056446160096E-3</v>
      </c>
      <c r="EB52" s="32">
        <f>$CN52*EXP('2a)answer'!$C52*('2a) male mx'!EB$2-$CO$2))</f>
        <v>1.5579326561516217E-3</v>
      </c>
      <c r="EC52" s="32">
        <f>$CN52*EXP('2a)answer'!$C52*('2a) male mx'!EC$2-$CO$2))</f>
        <v>1.5366543129345434E-3</v>
      </c>
      <c r="ED52" s="32">
        <f>$CN52*EXP('2a)answer'!$C52*('2a) male mx'!ED$2-$CO$2))</f>
        <v>1.5156665906812634E-3</v>
      </c>
      <c r="EE52" s="32">
        <f>$CN52*EXP('2a)answer'!$C52*('2a) male mx'!EE$2-$CO$2))</f>
        <v>1.4949655200721906E-3</v>
      </c>
      <c r="EF52" s="32">
        <f>$CN52*EXP('2a)answer'!$C52*('2a) male mx'!EF$2-$CO$2))</f>
        <v>1.4745471860009532E-3</v>
      </c>
      <c r="EG52" s="32">
        <f>$CN52*EXP('2a)answer'!$C52*('2a) male mx'!EG$2-$CO$2))</f>
        <v>1.4544077268339505E-3</v>
      </c>
      <c r="EH52" s="32">
        <f>$CN52*EXP('2a)answer'!$C52*('2a) male mx'!EH$2-$CO$2))</f>
        <v>1.4345433336800195E-3</v>
      </c>
      <c r="EI52" s="32">
        <f>$CN52*EXP('2a)answer'!$C52*('2a) male mx'!EI$2-$CO$2))</f>
        <v>1.4149502496700747E-3</v>
      </c>
      <c r="EJ52" s="32">
        <f>$CN52*EXP('2a)answer'!$C52*('2a) male mx'!EJ$2-$CO$2))</f>
        <v>1.3956247692465866E-3</v>
      </c>
      <c r="EK52" s="32">
        <f>$CN52*EXP('2a)answer'!$C52*('2a) male mx'!EK$2-$CO$2))</f>
        <v>1.3765632374627673E-3</v>
      </c>
      <c r="EL52" s="32">
        <f>$CN52*EXP('2a)answer'!$C52*('2a) male mx'!EL$2-$CO$2))</f>
        <v>1.3577620492913225E-3</v>
      </c>
      <c r="EM52" s="32">
        <f>$CN52*EXP('2a)answer'!$C52*('2a) male mx'!EM$2-$CO$2))</f>
        <v>1.3392176489426511E-3</v>
      </c>
      <c r="EN52" s="32">
        <f>$CN52*EXP('2a)answer'!$C52*('2a) male mx'!EN$2-$CO$2))</f>
        <v>1.3209265291923523E-3</v>
      </c>
      <c r="EO52" s="32">
        <f>$CN52*EXP('2a)answer'!$C52*('2a) male mx'!EO$2-$CO$2))</f>
        <v>1.3028852307179184E-3</v>
      </c>
    </row>
    <row r="53" spans="1:145" x14ac:dyDescent="0.25">
      <c r="A53" s="31">
        <f>males!A52</f>
        <v>50</v>
      </c>
      <c r="B53" s="32">
        <f>2*(males!B52-males!B53)/(males!B52+males!B53)</f>
        <v>1.3119543478112479E-2</v>
      </c>
      <c r="C53" s="32">
        <f>2*(males!C52-males!C53)/(males!C52+males!C53)</f>
        <v>1.3656686442742663E-2</v>
      </c>
      <c r="D53" s="32">
        <f>2*(males!D52-males!D53)/(males!D52+males!D53)</f>
        <v>1.3794021702949204E-2</v>
      </c>
      <c r="E53" s="32">
        <f>2*(males!E52-males!E53)/(males!E52+males!E53)</f>
        <v>1.3487108298190095E-2</v>
      </c>
      <c r="F53" s="32">
        <f>2*(males!F52-males!F53)/(males!F52+males!F53)</f>
        <v>1.3482677237224707E-2</v>
      </c>
      <c r="G53" s="32">
        <f>2*(males!G52-males!G53)/(males!G52+males!G53)</f>
        <v>1.3828143414608595E-2</v>
      </c>
      <c r="H53" s="32">
        <f>2*(males!H52-males!H53)/(males!H52+males!H53)</f>
        <v>1.2769822960847487E-2</v>
      </c>
      <c r="I53" s="32">
        <f>2*(males!I52-males!I53)/(males!I52+males!I53)</f>
        <v>1.2817593285402908E-2</v>
      </c>
      <c r="J53" s="32">
        <f>2*(males!J52-males!J53)/(males!J52+males!J53)</f>
        <v>1.2064482579303173E-2</v>
      </c>
      <c r="K53" s="32">
        <f>2*(males!K52-males!K53)/(males!K52+males!K53)</f>
        <v>1.1244797864369856E-2</v>
      </c>
      <c r="L53" s="32">
        <f>2*(males!L52-males!L53)/(males!L52+males!L53)</f>
        <v>1.0407459509255916E-2</v>
      </c>
      <c r="M53" s="32">
        <f>2*(males!M52-males!M53)/(males!M52+males!M53)</f>
        <v>9.1956296039946601E-3</v>
      </c>
      <c r="N53" s="32">
        <f>2*(males!N52-males!N53)/(males!N52+males!N53)</f>
        <v>1.0638034684940996E-2</v>
      </c>
      <c r="O53" s="32">
        <f>2*(males!O52-males!O53)/(males!O52+males!O53)</f>
        <v>1.0211469802511672E-2</v>
      </c>
      <c r="P53" s="32">
        <f>2*(males!P52-males!P53)/(males!P52+males!P53)</f>
        <v>1.1423161487626985E-2</v>
      </c>
      <c r="Q53" s="32">
        <f>2*(males!Q52-males!Q53)/(males!Q52+males!Q53)</f>
        <v>1.0114816839803172E-2</v>
      </c>
      <c r="R53" s="32">
        <f>2*(males!R52-males!R53)/(males!R52+males!R53)</f>
        <v>1.0556793698026312E-2</v>
      </c>
      <c r="S53" s="32">
        <f>2*(males!S52-males!S53)/(males!S52+males!S53)</f>
        <v>1.0401472208374108E-2</v>
      </c>
      <c r="T53" s="32">
        <f>2*(males!T52-males!T53)/(males!T52+males!T53)</f>
        <v>9.9937385667456507E-3</v>
      </c>
      <c r="U53" s="32">
        <f>2*(males!U52-males!U53)/(males!U52+males!U53)</f>
        <v>1.0564393220670956E-2</v>
      </c>
      <c r="V53" s="32">
        <f>2*(males!V52-males!V53)/(males!V52+males!V53)</f>
        <v>9.6301558676551852E-3</v>
      </c>
      <c r="W53" s="32">
        <f>2*(males!W52-males!W53)/(males!W52+males!W53)</f>
        <v>9.7400635641865362E-3</v>
      </c>
      <c r="X53" s="32">
        <f>2*(males!X52-males!X53)/(males!X52+males!X53)</f>
        <v>9.5428622615030909E-3</v>
      </c>
      <c r="Y53" s="32">
        <f>2*(males!Y52-males!Y53)/(males!Y52+males!Y53)</f>
        <v>8.8854684111103338E-3</v>
      </c>
      <c r="Z53" s="32">
        <f>2*(males!Z52-males!Z53)/(males!Z52+males!Z53)</f>
        <v>8.6720615855496556E-3</v>
      </c>
      <c r="AA53" s="32">
        <f>2*(males!AA52-males!AA53)/(males!AA52+males!AA53)</f>
        <v>9.5022465187757348E-3</v>
      </c>
      <c r="AB53" s="32">
        <f>2*(males!AB52-males!AB53)/(males!AB52+males!AB53)</f>
        <v>9.5666952849858961E-3</v>
      </c>
      <c r="AC53" s="32">
        <f>2*(males!AC52-males!AC53)/(males!AC52+males!AC53)</f>
        <v>8.3505359038055591E-3</v>
      </c>
      <c r="AD53" s="32">
        <f>2*(males!AD52-males!AD53)/(males!AD52+males!AD53)</f>
        <v>8.9672555783996011E-3</v>
      </c>
      <c r="AE53" s="32">
        <f>2*(males!AE52-males!AE53)/(males!AE52+males!AE53)</f>
        <v>9.6149942878351186E-3</v>
      </c>
      <c r="AF53" s="32">
        <f>2*(males!AF52-males!AF53)/(males!AF52+males!AF53)</f>
        <v>9.3233573409784859E-3</v>
      </c>
      <c r="AG53" s="32">
        <f>2*(males!AG52-males!AG53)/(males!AG52+males!AG53)</f>
        <v>8.2300710568106727E-3</v>
      </c>
      <c r="AH53" s="32">
        <f>2*(males!AH52-males!AH53)/(males!AH52+males!AH53)</f>
        <v>8.2618951728899367E-3</v>
      </c>
      <c r="AI53" s="32">
        <f>2*(males!AI52-males!AI53)/(males!AI52+males!AI53)</f>
        <v>7.8776724745867662E-3</v>
      </c>
      <c r="AJ53" s="32">
        <f>2*(males!AJ52-males!AJ53)/(males!AJ52+males!AJ53)</f>
        <v>9.305626298409574E-3</v>
      </c>
      <c r="AK53" s="32">
        <f>2*(males!AK52-males!AK53)/(males!AK52+males!AK53)</f>
        <v>7.4857644951102894E-3</v>
      </c>
      <c r="AL53" s="32">
        <f>2*(males!AL52-males!AL53)/(males!AL52+males!AL53)</f>
        <v>8.4374678450158339E-3</v>
      </c>
      <c r="AM53" s="32">
        <f>2*(males!AM52-males!AM53)/(males!AM52+males!AM53)</f>
        <v>8.3823822116068127E-3</v>
      </c>
      <c r="AN53" s="32">
        <f>2*(males!AN52-males!AN53)/(males!AN52+males!AN53)</f>
        <v>7.5361558764344061E-3</v>
      </c>
      <c r="AO53" s="32">
        <f>2*(males!AO52-males!AO53)/(males!AO52+males!AO53)</f>
        <v>8.4916302456223888E-3</v>
      </c>
      <c r="AP53" s="32">
        <f>2*(males!AP52-males!AP53)/(males!AP52+males!AP53)</f>
        <v>8.6042499091899746E-3</v>
      </c>
      <c r="AQ53" s="32">
        <f>2*(males!AQ52-males!AQ53)/(males!AQ52+males!AQ53)</f>
        <v>8.2406497041890917E-3</v>
      </c>
      <c r="AR53" s="32">
        <f>2*(males!AR52-males!AR53)/(males!AR52+males!AR53)</f>
        <v>7.9728266108682212E-3</v>
      </c>
      <c r="AS53" s="32">
        <f>2*(males!AS52-males!AS53)/(males!AS52+males!AS53)</f>
        <v>8.4477416787470515E-3</v>
      </c>
      <c r="AT53" s="32">
        <f>2*(males!AT52-males!AT53)/(males!AT52+males!AT53)</f>
        <v>8.6916509023978739E-3</v>
      </c>
      <c r="AU53" s="32">
        <f>2*(males!AU52-males!AU53)/(males!AU52+males!AU53)</f>
        <v>8.2834999489373295E-3</v>
      </c>
      <c r="AV53" s="32">
        <f>2*(males!AV52-males!AV53)/(males!AV52+males!AV53)</f>
        <v>8.2231711950819762E-3</v>
      </c>
      <c r="AW53" s="32">
        <f>2*(males!AW52-males!AW53)/(males!AW52+males!AW53)</f>
        <v>7.5091595866559283E-3</v>
      </c>
      <c r="AX53" s="32">
        <f>2*(males!AX52-males!AX53)/(males!AX52+males!AX53)</f>
        <v>7.9534608916965871E-3</v>
      </c>
      <c r="AY53" s="32">
        <f>2*(males!AY52-males!AY53)/(males!AY52+males!AY53)</f>
        <v>8.7921574863971466E-3</v>
      </c>
      <c r="AZ53" s="32">
        <f>2*(males!AZ52-males!AZ53)/(males!AZ52+males!AZ53)</f>
        <v>7.697430051579553E-3</v>
      </c>
      <c r="BA53" s="32">
        <f>2*(males!BA52-males!BA53)/(males!BA52+males!BA53)</f>
        <v>7.51549790173599E-3</v>
      </c>
      <c r="BB53" s="32">
        <f>2*(males!BB52-males!BB53)/(males!BB52+males!BB53)</f>
        <v>7.7368569018836097E-3</v>
      </c>
      <c r="BC53" s="32">
        <f>2*(males!BC52-males!BC53)/(males!BC52+males!BC53)</f>
        <v>8.0845841168323742E-3</v>
      </c>
      <c r="BD53" s="32">
        <f>2*(males!BD52-males!BD53)/(males!BD52+males!BD53)</f>
        <v>8.1816299463325377E-3</v>
      </c>
      <c r="BE53" s="32">
        <f>2*(males!BE52-males!BE53)/(males!BE52+males!BE53)</f>
        <v>7.3688845782957924E-3</v>
      </c>
      <c r="BF53" s="32">
        <f>2*(males!BF52-males!BF53)/(males!BF52+males!BF53)</f>
        <v>6.8083212815663588E-3</v>
      </c>
      <c r="BG53" s="32">
        <f>2*(males!BG52-males!BG53)/(males!BG52+males!BG53)</f>
        <v>6.9447905763511605E-3</v>
      </c>
      <c r="BH53" s="32">
        <f>2*(males!BH52-males!BH53)/(males!BH52+males!BH53)</f>
        <v>6.4537125395083047E-3</v>
      </c>
      <c r="BI53" s="32">
        <f>2*(males!BI52-males!BI53)/(males!BI52+males!BI53)</f>
        <v>7.1363773813123681E-3</v>
      </c>
      <c r="BJ53" s="32">
        <f>2*(males!BJ52-males!BJ53)/(males!BJ52+males!BJ53)</f>
        <v>6.937252387762818E-3</v>
      </c>
      <c r="BK53" s="32">
        <f>2*(males!BK52-males!BK53)/(males!BK52+males!BK53)</f>
        <v>5.5617596181217017E-3</v>
      </c>
      <c r="BL53" s="32">
        <f>2*(males!BL52-males!BL53)/(males!BL52+males!BL53)</f>
        <v>5.7128582754987891E-3</v>
      </c>
      <c r="BM53" s="32">
        <f>2*(males!BM52-males!BM53)/(males!BM52+males!BM53)</f>
        <v>5.6253597298089771E-3</v>
      </c>
      <c r="BN53" s="32">
        <f>2*(males!BN52-males!BN53)/(males!BN52+males!BN53)</f>
        <v>5.1822759643433336E-3</v>
      </c>
      <c r="BO53" s="32">
        <f>2*(males!BO52-males!BO53)/(males!BO52+males!BO53)</f>
        <v>5.1550299446592373E-3</v>
      </c>
      <c r="BP53" s="32">
        <f>2*(males!BP52-males!BP53)/(males!BP52+males!BP53)</f>
        <v>5.2594556571614092E-3</v>
      </c>
      <c r="BQ53" s="32">
        <f>2*(males!BQ52-males!BQ53)/(males!BQ52+males!BQ53)</f>
        <v>4.8228729616332884E-3</v>
      </c>
      <c r="BR53" s="32">
        <f>2*(males!BR52-males!BR53)/(males!BR52+males!BR53)</f>
        <v>4.4287458007928535E-3</v>
      </c>
      <c r="BS53" s="32">
        <f>2*(males!BS52-males!BS53)/(males!BS52+males!BS53)</f>
        <v>4.3489025479832499E-3</v>
      </c>
      <c r="BT53" s="32">
        <f>2*(males!BT52-males!BT53)/(males!BT52+males!BT53)</f>
        <v>4.2572128660050296E-3</v>
      </c>
      <c r="BU53" s="32">
        <f>2*(males!BU52-males!BU53)/(males!BU52+males!BU53)</f>
        <v>4.1559554413024852E-3</v>
      </c>
      <c r="BV53" s="32">
        <f>2*(males!BV52-males!BV53)/(males!BV52+males!BV53)</f>
        <v>3.9538785411256799E-3</v>
      </c>
      <c r="BW53" s="32">
        <f>2*(males!BW52-males!BW53)/(males!BW52+males!BW53)</f>
        <v>3.892132332499305E-3</v>
      </c>
      <c r="BX53" s="32">
        <f>2*(males!BX52-males!BX53)/(males!BX52+males!BX53)</f>
        <v>4.0196277568125211E-3</v>
      </c>
      <c r="BY53" s="32">
        <f>2*(males!BY52-males!BY53)/(males!BY52+males!BY53)</f>
        <v>3.3442850655768359E-3</v>
      </c>
      <c r="BZ53" s="32">
        <f>2*(males!BZ52-males!BZ53)/(males!BZ52+males!BZ53)</f>
        <v>3.775355672631871E-3</v>
      </c>
      <c r="CA53" s="32">
        <f>2*(males!CA52-males!CA53)/(males!CA52+males!CA53)</f>
        <v>3.2230522945570972E-3</v>
      </c>
      <c r="CB53" s="32">
        <f>2*(males!CB52-males!CB53)/(males!CB52+males!CB53)</f>
        <v>3.3267580103428051E-3</v>
      </c>
      <c r="CC53" s="32">
        <f>2*(males!CC52-males!CC53)/(males!CC52+males!CC53)</f>
        <v>3.3725018750897649E-3</v>
      </c>
      <c r="CD53" s="32">
        <f>2*(males!CD52-males!CD53)/(males!CD52+males!CD53)</f>
        <v>3.2536524102993467E-3</v>
      </c>
      <c r="CE53" s="32">
        <f>2*(males!CE52-males!CE53)/(males!CE52+males!CE53)</f>
        <v>3.027031603903389E-3</v>
      </c>
      <c r="CF53" s="32">
        <f>2*(males!CF52-males!CF53)/(males!CF52+males!CF53)</f>
        <v>2.6313981812705741E-3</v>
      </c>
      <c r="CG53" s="32">
        <f>2*(males!CG52-males!CG53)/(males!CG52+males!CG53)</f>
        <v>3.0370776563884085E-3</v>
      </c>
      <c r="CH53" s="32">
        <f>2*(males!CH52-males!CH53)/(males!CH52+males!CH53)</f>
        <v>2.8256331316028086E-3</v>
      </c>
      <c r="CI53" s="32">
        <f>2*(males!CI52-males!CI53)/(males!CI52+males!CI53)</f>
        <v>3.0197334848460935E-3</v>
      </c>
      <c r="CJ53" s="32">
        <f>2*(males!CJ52-males!CJ53)/(males!CJ52+males!CJ53)</f>
        <v>3.2617845117845117E-3</v>
      </c>
      <c r="CK53" s="32">
        <f>2*(males!CK52-males!CK53)/(males!CK52+males!CK53)</f>
        <v>3.0159889448767596E-3</v>
      </c>
      <c r="CL53" s="32">
        <f>2*(males!CL52-males!CL53)/(males!CL52+males!CL53)</f>
        <v>3.0681292817215148E-3</v>
      </c>
      <c r="CM53" s="32">
        <f>2*(males!CM52-males!CM53)/(males!CM52+males!CM53)</f>
        <v>3.0294294923871169E-3</v>
      </c>
      <c r="CN53" s="32">
        <f>2*(males!CN52-males!CN53)/(males!CN52+males!CN53)</f>
        <v>2.7206897995060903E-3</v>
      </c>
      <c r="CO53" s="12"/>
      <c r="CP53" s="31">
        <v>50</v>
      </c>
      <c r="CQ53" s="32">
        <f>$CN53*EXP('2a)answer'!$C53*('2a) male mx'!CQ$2-$CO$2))</f>
        <v>2.4929941966654557E-3</v>
      </c>
      <c r="CR53" s="32">
        <f>$CN53*EXP('2a)answer'!$C53*('2a) male mx'!CR$2-$CO$2))</f>
        <v>2.4497948389375266E-3</v>
      </c>
      <c r="CS53" s="32">
        <f>$CN53*EXP('2a)answer'!$C53*('2a) male mx'!CS$2-$CO$2))</f>
        <v>2.4073440527508398E-3</v>
      </c>
      <c r="CT53" s="32">
        <f>$CN53*EXP('2a)answer'!$C53*('2a) male mx'!CT$2-$CO$2))</f>
        <v>2.3656288666312384E-3</v>
      </c>
      <c r="CU53" s="32">
        <f>$CN53*EXP('2a)answer'!$C53*('2a) male mx'!CU$2-$CO$2))</f>
        <v>2.3246365338781944E-3</v>
      </c>
      <c r="CV53" s="32">
        <f>$CN53*EXP('2a)answer'!$C53*('2a) male mx'!CV$2-$CO$2))</f>
        <v>2.2843545286698633E-3</v>
      </c>
      <c r="CW53" s="32">
        <f>$CN53*EXP('2a)answer'!$C53*('2a) male mx'!CW$2-$CO$2))</f>
        <v>2.2447705422356315E-3</v>
      </c>
      <c r="CX53" s="32">
        <f>$CN53*EXP('2a)answer'!$C53*('2a) male mx'!CX$2-$CO$2))</f>
        <v>2.2058724790949866E-3</v>
      </c>
      <c r="CY53" s="32">
        <f>$CN53*EXP('2a)answer'!$C53*('2a) male mx'!CY$2-$CO$2))</f>
        <v>2.1676484533615626E-3</v>
      </c>
      <c r="CZ53" s="32">
        <f>$CN53*EXP('2a)answer'!$C53*('2a) male mx'!CZ$2-$CO$2))</f>
        <v>2.1300867851112276E-3</v>
      </c>
      <c r="DA53" s="32">
        <f>$CN53*EXP('2a)answer'!$C53*('2a) male mx'!DA$2-$CO$2))</f>
        <v>2.09317599681311E-3</v>
      </c>
      <c r="DB53" s="32">
        <f>$CN53*EXP('2a)answer'!$C53*('2a) male mx'!DB$2-$CO$2))</f>
        <v>2.0569048098224656E-3</v>
      </c>
      <c r="DC53" s="32">
        <f>$CN53*EXP('2a)answer'!$C53*('2a) male mx'!DC$2-$CO$2))</f>
        <v>2.0212621409343191E-3</v>
      </c>
      <c r="DD53" s="32">
        <f>$CN53*EXP('2a)answer'!$C53*('2a) male mx'!DD$2-$CO$2))</f>
        <v>1.986237098996823E-3</v>
      </c>
      <c r="DE53" s="32">
        <f>$CN53*EXP('2a)answer'!$C53*('2a) male mx'!DE$2-$CO$2))</f>
        <v>1.9518189815833063E-3</v>
      </c>
      <c r="DF53" s="32">
        <f>$CN53*EXP('2a)answer'!$C53*('2a) male mx'!DF$2-$CO$2))</f>
        <v>1.917997271721984E-3</v>
      </c>
      <c r="DG53" s="32">
        <f>$CN53*EXP('2a)answer'!$C53*('2a) male mx'!DG$2-$CO$2))</f>
        <v>1.884761634682341E-3</v>
      </c>
      <c r="DH53" s="32">
        <f>$CN53*EXP('2a)answer'!$C53*('2a) male mx'!DH$2-$CO$2))</f>
        <v>1.8521019148171989E-3</v>
      </c>
      <c r="DI53" s="32">
        <f>$CN53*EXP('2a)answer'!$C53*('2a) male mx'!DI$2-$CO$2))</f>
        <v>1.820008132459507E-3</v>
      </c>
      <c r="DJ53" s="32">
        <f>$CN53*EXP('2a)answer'!$C53*('2a) male mx'!DJ$2-$CO$2))</f>
        <v>1.7884704808729041E-3</v>
      </c>
      <c r="DK53" s="32">
        <f>$CN53*EXP('2a)answer'!$C53*('2a) male mx'!DK$2-$CO$2))</f>
        <v>1.7574793232551242E-3</v>
      </c>
      <c r="DL53" s="32">
        <f>$CN53*EXP('2a)answer'!$C53*('2a) male mx'!DL$2-$CO$2))</f>
        <v>1.7270251897933268E-3</v>
      </c>
      <c r="DM53" s="32">
        <f>$CN53*EXP('2a)answer'!$C53*('2a) male mx'!DM$2-$CO$2))</f>
        <v>1.6970987747704528E-3</v>
      </c>
      <c r="DN53" s="32">
        <f>$CN53*EXP('2a)answer'!$C53*('2a) male mx'!DN$2-$CO$2))</f>
        <v>1.667690933721725E-3</v>
      </c>
      <c r="DO53" s="32">
        <f>$CN53*EXP('2a)answer'!$C53*('2a) male mx'!DO$2-$CO$2))</f>
        <v>1.638792680640418E-3</v>
      </c>
      <c r="DP53" s="32">
        <f>$CN53*EXP('2a)answer'!$C53*('2a) male mx'!DP$2-$CO$2))</f>
        <v>1.6103951852320488E-3</v>
      </c>
      <c r="DQ53" s="32">
        <f>$CN53*EXP('2a)answer'!$C53*('2a) male mx'!DQ$2-$CO$2))</f>
        <v>1.5824897702161513E-3</v>
      </c>
      <c r="DR53" s="32">
        <f>$CN53*EXP('2a)answer'!$C53*('2a) male mx'!DR$2-$CO$2))</f>
        <v>1.5550679086747989E-3</v>
      </c>
      <c r="DS53" s="32">
        <f>$CN53*EXP('2a)answer'!$C53*('2a) male mx'!DS$2-$CO$2))</f>
        <v>1.5281212214470791E-3</v>
      </c>
      <c r="DT53" s="32">
        <f>$CN53*EXP('2a)answer'!$C53*('2a) male mx'!DT$2-$CO$2))</f>
        <v>1.5016414745687148E-3</v>
      </c>
      <c r="DU53" s="32">
        <f>$CN53*EXP('2a)answer'!$C53*('2a) male mx'!DU$2-$CO$2))</f>
        <v>1.4756205767560539E-3</v>
      </c>
      <c r="DV53" s="32">
        <f>$CN53*EXP('2a)answer'!$C53*('2a) male mx'!DV$2-$CO$2))</f>
        <v>1.450050576933655E-3</v>
      </c>
      <c r="DW53" s="32">
        <f>$CN53*EXP('2a)answer'!$C53*('2a) male mx'!DW$2-$CO$2))</f>
        <v>1.4249236618047174E-3</v>
      </c>
      <c r="DX53" s="32">
        <f>$CN53*EXP('2a)answer'!$C53*('2a) male mx'!DX$2-$CO$2))</f>
        <v>1.4002321534636118E-3</v>
      </c>
      <c r="DY53" s="32">
        <f>$CN53*EXP('2a)answer'!$C53*('2a) male mx'!DY$2-$CO$2))</f>
        <v>1.3759685070497811E-3</v>
      </c>
      <c r="DZ53" s="32">
        <f>$CN53*EXP('2a)answer'!$C53*('2a) male mx'!DZ$2-$CO$2))</f>
        <v>1.3521253084422937E-3</v>
      </c>
      <c r="EA53" s="32">
        <f>$CN53*EXP('2a)answer'!$C53*('2a) male mx'!EA$2-$CO$2))</f>
        <v>1.3286952719943495E-3</v>
      </c>
      <c r="EB53" s="32">
        <f>$CN53*EXP('2a)answer'!$C53*('2a) male mx'!EB$2-$CO$2))</f>
        <v>1.3056712383070403E-3</v>
      </c>
      <c r="EC53" s="32">
        <f>$CN53*EXP('2a)answer'!$C53*('2a) male mx'!EC$2-$CO$2))</f>
        <v>1.2830461720416883E-3</v>
      </c>
      <c r="ED53" s="32">
        <f>$CN53*EXP('2a)answer'!$C53*('2a) male mx'!ED$2-$CO$2))</f>
        <v>1.2608131597700932E-3</v>
      </c>
      <c r="EE53" s="32">
        <f>$CN53*EXP('2a)answer'!$C53*('2a) male mx'!EE$2-$CO$2))</f>
        <v>1.2389654078620298E-3</v>
      </c>
      <c r="EF53" s="32">
        <f>$CN53*EXP('2a)answer'!$C53*('2a) male mx'!EF$2-$CO$2))</f>
        <v>1.2174962404093532E-3</v>
      </c>
      <c r="EG53" s="32">
        <f>$CN53*EXP('2a)answer'!$C53*('2a) male mx'!EG$2-$CO$2))</f>
        <v>1.1963990971860751E-3</v>
      </c>
      <c r="EH53" s="32">
        <f>$CN53*EXP('2a)answer'!$C53*('2a) male mx'!EH$2-$CO$2))</f>
        <v>1.1756675316437876E-3</v>
      </c>
      <c r="EI53" s="32">
        <f>$CN53*EXP('2a)answer'!$C53*('2a) male mx'!EI$2-$CO$2))</f>
        <v>1.1552952089418241E-3</v>
      </c>
      <c r="EJ53" s="32">
        <f>$CN53*EXP('2a)answer'!$C53*('2a) male mx'!EJ$2-$CO$2))</f>
        <v>1.1352759040115536E-3</v>
      </c>
      <c r="EK53" s="32">
        <f>$CN53*EXP('2a)answer'!$C53*('2a) male mx'!EK$2-$CO$2))</f>
        <v>1.1156034996542183E-3</v>
      </c>
      <c r="EL53" s="32">
        <f>$CN53*EXP('2a)answer'!$C53*('2a) male mx'!EL$2-$CO$2))</f>
        <v>1.0962719846717311E-3</v>
      </c>
      <c r="EM53" s="32">
        <f>$CN53*EXP('2a)answer'!$C53*('2a) male mx'!EM$2-$CO$2))</f>
        <v>1.077275452029864E-3</v>
      </c>
      <c r="EN53" s="32">
        <f>$CN53*EXP('2a)answer'!$C53*('2a) male mx'!EN$2-$CO$2))</f>
        <v>1.0586080970532653E-3</v>
      </c>
      <c r="EO53" s="32">
        <f>$CN53*EXP('2a)answer'!$C53*('2a) male mx'!EO$2-$CO$2))</f>
        <v>1.0402642156517542E-3</v>
      </c>
    </row>
    <row r="54" spans="1:145" x14ac:dyDescent="0.25">
      <c r="A54" s="31">
        <f>males!A53</f>
        <v>51</v>
      </c>
      <c r="B54" s="32">
        <f>2*(males!B53-males!B54)/(males!B53+males!B54)</f>
        <v>1.0887737478411054E-2</v>
      </c>
      <c r="C54" s="32">
        <f>2*(males!C53-males!C54)/(males!C53+males!C54)</f>
        <v>9.4590993871569405E-3</v>
      </c>
      <c r="D54" s="32">
        <f>2*(males!D53-males!D54)/(males!D53+males!D54)</f>
        <v>1.0079096654225001E-2</v>
      </c>
      <c r="E54" s="32">
        <f>2*(males!E53-males!E54)/(males!E53+males!E54)</f>
        <v>9.4902801163324665E-3</v>
      </c>
      <c r="F54" s="32">
        <f>2*(males!F53-males!F54)/(males!F53+males!F54)</f>
        <v>1.005369889039885E-2</v>
      </c>
      <c r="G54" s="32">
        <f>2*(males!G53-males!G54)/(males!G53+males!G54)</f>
        <v>1.1311272153451396E-2</v>
      </c>
      <c r="H54" s="32">
        <f>2*(males!H53-males!H54)/(males!H53+males!H54)</f>
        <v>9.2772469571422902E-3</v>
      </c>
      <c r="I54" s="32">
        <f>2*(males!I53-males!I54)/(males!I53+males!I54)</f>
        <v>1.022819269019897E-2</v>
      </c>
      <c r="J54" s="32">
        <f>2*(males!J53-males!J54)/(males!J53+males!J54)</f>
        <v>9.8447060060592919E-3</v>
      </c>
      <c r="K54" s="32">
        <f>2*(males!K53-males!K54)/(males!K53+males!K54)</f>
        <v>8.6227727683170323E-3</v>
      </c>
      <c r="L54" s="32">
        <f>2*(males!L53-males!L54)/(males!L53+males!L54)</f>
        <v>8.9752614641995174E-3</v>
      </c>
      <c r="M54" s="32">
        <f>2*(males!M53-males!M54)/(males!M53+males!M54)</f>
        <v>9.5943307361683813E-3</v>
      </c>
      <c r="N54" s="32">
        <f>2*(males!N53-males!N54)/(males!N53+males!N54)</f>
        <v>8.5299829525230884E-3</v>
      </c>
      <c r="O54" s="32">
        <f>2*(males!O53-males!O54)/(males!O53+males!O54)</f>
        <v>8.1260354395933203E-3</v>
      </c>
      <c r="P54" s="32">
        <f>2*(males!P53-males!P54)/(males!P53+males!P54)</f>
        <v>1.0237940826465014E-2</v>
      </c>
      <c r="Q54" s="32">
        <f>2*(males!Q53-males!Q54)/(males!Q53+males!Q54)</f>
        <v>1.0558893136719462E-2</v>
      </c>
      <c r="R54" s="32">
        <f>2*(males!R53-males!R54)/(males!R53+males!R54)</f>
        <v>1.0017277620803004E-2</v>
      </c>
      <c r="S54" s="32">
        <f>2*(males!S53-males!S54)/(males!S53+males!S54)</f>
        <v>9.2112051015905173E-3</v>
      </c>
      <c r="T54" s="32">
        <f>2*(males!T53-males!T54)/(males!T53+males!T54)</f>
        <v>1.0680593200890669E-2</v>
      </c>
      <c r="U54" s="32">
        <f>2*(males!U53-males!U54)/(males!U53+males!U54)</f>
        <v>9.0739390043391727E-3</v>
      </c>
      <c r="V54" s="32">
        <f>2*(males!V53-males!V54)/(males!V53+males!V54)</f>
        <v>1.0574351676930249E-2</v>
      </c>
      <c r="W54" s="32">
        <f>2*(males!W53-males!W54)/(males!W53+males!W54)</f>
        <v>1.0657844136659688E-2</v>
      </c>
      <c r="X54" s="32">
        <f>2*(males!X53-males!X54)/(males!X53+males!X54)</f>
        <v>9.3682744651221676E-3</v>
      </c>
      <c r="Y54" s="32">
        <f>2*(males!Y53-males!Y54)/(males!Y53+males!Y54)</f>
        <v>8.0673612907778067E-3</v>
      </c>
      <c r="Z54" s="32">
        <f>2*(males!Z53-males!Z54)/(males!Z53+males!Z54)</f>
        <v>8.9593786916499999E-3</v>
      </c>
      <c r="AA54" s="32">
        <f>2*(males!AA53-males!AA54)/(males!AA53+males!AA54)</f>
        <v>9.2126608959253523E-3</v>
      </c>
      <c r="AB54" s="32">
        <f>2*(males!AB53-males!AB54)/(males!AB53+males!AB54)</f>
        <v>9.7302078726227339E-3</v>
      </c>
      <c r="AC54" s="32">
        <f>2*(males!AC53-males!AC54)/(males!AC53+males!AC54)</f>
        <v>9.7799798751316645E-3</v>
      </c>
      <c r="AD54" s="32">
        <f>2*(males!AD53-males!AD54)/(males!AD53+males!AD54)</f>
        <v>9.1425892281544862E-3</v>
      </c>
      <c r="AE54" s="32">
        <f>2*(males!AE53-males!AE54)/(males!AE53+males!AE54)</f>
        <v>9.1436465705471547E-3</v>
      </c>
      <c r="AF54" s="32">
        <f>2*(males!AF53-males!AF54)/(males!AF53+males!AF54)</f>
        <v>9.9312811823402056E-3</v>
      </c>
      <c r="AG54" s="32">
        <f>2*(males!AG53-males!AG54)/(males!AG53+males!AG54)</f>
        <v>1.0424893381772231E-2</v>
      </c>
      <c r="AH54" s="32">
        <f>2*(males!AH53-males!AH54)/(males!AH53+males!AH54)</f>
        <v>8.3423738056424158E-3</v>
      </c>
      <c r="AI54" s="32">
        <f>2*(males!AI53-males!AI54)/(males!AI53+males!AI54)</f>
        <v>8.4160876752869904E-3</v>
      </c>
      <c r="AJ54" s="32">
        <f>2*(males!AJ53-males!AJ54)/(males!AJ53+males!AJ54)</f>
        <v>8.0242459229326029E-3</v>
      </c>
      <c r="AK54" s="32">
        <f>2*(males!AK53-males!AK54)/(males!AK53+males!AK54)</f>
        <v>9.5523075152491657E-3</v>
      </c>
      <c r="AL54" s="32">
        <f>2*(males!AL53-males!AL54)/(males!AL53+males!AL54)</f>
        <v>8.9609558352890979E-3</v>
      </c>
      <c r="AM54" s="32">
        <f>2*(males!AM53-males!AM54)/(males!AM53+males!AM54)</f>
        <v>7.8890035546382298E-3</v>
      </c>
      <c r="AN54" s="32">
        <f>2*(males!AN53-males!AN54)/(males!AN53+males!AN54)</f>
        <v>7.9970585531758433E-3</v>
      </c>
      <c r="AO54" s="32">
        <f>2*(males!AO53-males!AO54)/(males!AO53+males!AO54)</f>
        <v>8.9204025617566334E-3</v>
      </c>
      <c r="AP54" s="32">
        <f>2*(males!AP53-males!AP54)/(males!AP53+males!AP54)</f>
        <v>8.6444277789545394E-3</v>
      </c>
      <c r="AQ54" s="32">
        <f>2*(males!AQ53-males!AQ54)/(males!AQ53+males!AQ54)</f>
        <v>9.2532607137738275E-3</v>
      </c>
      <c r="AR54" s="32">
        <f>2*(males!AR53-males!AR54)/(males!AR53+males!AR54)</f>
        <v>8.1172543101477104E-3</v>
      </c>
      <c r="AS54" s="32">
        <f>2*(males!AS53-males!AS54)/(males!AS53+males!AS54)</f>
        <v>8.9689184539511416E-3</v>
      </c>
      <c r="AT54" s="32">
        <f>2*(males!AT53-males!AT54)/(males!AT53+males!AT54)</f>
        <v>9.1593252592180752E-3</v>
      </c>
      <c r="AU54" s="32">
        <f>2*(males!AU53-males!AU54)/(males!AU53+males!AU54)</f>
        <v>9.1343017066721609E-3</v>
      </c>
      <c r="AV54" s="32">
        <f>2*(males!AV53-males!AV54)/(males!AV53+males!AV54)</f>
        <v>8.0157799948543489E-3</v>
      </c>
      <c r="AW54" s="32">
        <f>2*(males!AW53-males!AW54)/(males!AW53+males!AW54)</f>
        <v>9.1388963553074801E-3</v>
      </c>
      <c r="AX54" s="32">
        <f>2*(males!AX53-males!AX54)/(males!AX53+males!AX54)</f>
        <v>8.8339931138393495E-3</v>
      </c>
      <c r="AY54" s="32">
        <f>2*(males!AY53-males!AY54)/(males!AY53+males!AY54)</f>
        <v>8.8701451999220714E-3</v>
      </c>
      <c r="AZ54" s="32">
        <f>2*(males!AZ53-males!AZ54)/(males!AZ53+males!AZ54)</f>
        <v>8.7167290644878642E-3</v>
      </c>
      <c r="BA54" s="32">
        <f>2*(males!BA53-males!BA54)/(males!BA53+males!BA54)</f>
        <v>7.7544866053714558E-3</v>
      </c>
      <c r="BB54" s="32">
        <f>2*(males!BB53-males!BB54)/(males!BB53+males!BB54)</f>
        <v>7.9223406606484074E-3</v>
      </c>
      <c r="BC54" s="32">
        <f>2*(males!BC53-males!BC54)/(males!BC53+males!BC54)</f>
        <v>8.4240642136215529E-3</v>
      </c>
      <c r="BD54" s="32">
        <f>2*(males!BD53-males!BD54)/(males!BD53+males!BD54)</f>
        <v>7.9318962647876839E-3</v>
      </c>
      <c r="BE54" s="32">
        <f>2*(males!BE53-males!BE54)/(males!BE53+males!BE54)</f>
        <v>8.3822108361985663E-3</v>
      </c>
      <c r="BF54" s="32">
        <f>2*(males!BF53-males!BF54)/(males!BF53+males!BF54)</f>
        <v>7.4396091964325731E-3</v>
      </c>
      <c r="BG54" s="32">
        <f>2*(males!BG53-males!BG54)/(males!BG53+males!BG54)</f>
        <v>7.3179982597443164E-3</v>
      </c>
      <c r="BH54" s="32">
        <f>2*(males!BH53-males!BH54)/(males!BH53+males!BH54)</f>
        <v>7.4764071031422014E-3</v>
      </c>
      <c r="BI54" s="32">
        <f>2*(males!BI53-males!BI54)/(males!BI53+males!BI54)</f>
        <v>7.4655796900787545E-3</v>
      </c>
      <c r="BJ54" s="32">
        <f>2*(males!BJ53-males!BJ54)/(males!BJ53+males!BJ54)</f>
        <v>6.7310344827586207E-3</v>
      </c>
      <c r="BK54" s="32">
        <f>2*(males!BK53-males!BK54)/(males!BK53+males!BK54)</f>
        <v>6.476484194294526E-3</v>
      </c>
      <c r="BL54" s="32">
        <f>2*(males!BL53-males!BL54)/(males!BL53+males!BL54)</f>
        <v>6.1510895513419315E-3</v>
      </c>
      <c r="BM54" s="32">
        <f>2*(males!BM53-males!BM54)/(males!BM53+males!BM54)</f>
        <v>5.4710150862421992E-3</v>
      </c>
      <c r="BN54" s="32">
        <f>2*(males!BN53-males!BN54)/(males!BN53+males!BN54)</f>
        <v>5.5268532980896311E-3</v>
      </c>
      <c r="BO54" s="32">
        <f>2*(males!BO53-males!BO54)/(males!BO53+males!BO54)</f>
        <v>5.1271723807605847E-3</v>
      </c>
      <c r="BP54" s="32">
        <f>2*(males!BP53-males!BP54)/(males!BP53+males!BP54)</f>
        <v>5.3963487607981376E-3</v>
      </c>
      <c r="BQ54" s="32">
        <f>2*(males!BQ53-males!BQ54)/(males!BQ53+males!BQ54)</f>
        <v>4.9769625315135178E-3</v>
      </c>
      <c r="BR54" s="32">
        <f>2*(males!BR53-males!BR54)/(males!BR53+males!BR54)</f>
        <v>5.1119805940099744E-3</v>
      </c>
      <c r="BS54" s="32">
        <f>2*(males!BS53-males!BS54)/(males!BS53+males!BS54)</f>
        <v>4.5304399067962004E-3</v>
      </c>
      <c r="BT54" s="32">
        <f>2*(males!BT53-males!BT54)/(males!BT53+males!BT54)</f>
        <v>4.3941368428988383E-3</v>
      </c>
      <c r="BU54" s="32">
        <f>2*(males!BU53-males!BU54)/(males!BU53+males!BU54)</f>
        <v>4.5398311010704101E-3</v>
      </c>
      <c r="BV54" s="32">
        <f>2*(males!BV53-males!BV54)/(males!BV53+males!BV54)</f>
        <v>4.6793165622048593E-3</v>
      </c>
      <c r="BW54" s="32">
        <f>2*(males!BW53-males!BW54)/(males!BW53+males!BW54)</f>
        <v>4.1977787201606109E-3</v>
      </c>
      <c r="BX54" s="32">
        <f>2*(males!BX53-males!BX54)/(males!BX53+males!BX54)</f>
        <v>4.1756790845709196E-3</v>
      </c>
      <c r="BY54" s="32">
        <f>2*(males!BY53-males!BY54)/(males!BY53+males!BY54)</f>
        <v>3.8818293925258697E-3</v>
      </c>
      <c r="BZ54" s="32">
        <f>2*(males!BZ53-males!BZ54)/(males!BZ53+males!BZ54)</f>
        <v>4.0578375687236011E-3</v>
      </c>
      <c r="CA54" s="32">
        <f>2*(males!CA53-males!CA54)/(males!CA53+males!CA54)</f>
        <v>3.7590965316711914E-3</v>
      </c>
      <c r="CB54" s="32">
        <f>2*(males!CB53-males!CB54)/(males!CB53+males!CB54)</f>
        <v>3.3700111798783587E-3</v>
      </c>
      <c r="CC54" s="32">
        <f>2*(males!CC53-males!CC54)/(males!CC53+males!CC54)</f>
        <v>3.448073402330385E-3</v>
      </c>
      <c r="CD54" s="32">
        <f>2*(males!CD53-males!CD54)/(males!CD53+males!CD54)</f>
        <v>3.0193493514777802E-3</v>
      </c>
      <c r="CE54" s="32">
        <f>2*(males!CE53-males!CE54)/(males!CE53+males!CE54)</f>
        <v>3.4935146987772701E-3</v>
      </c>
      <c r="CF54" s="32">
        <f>2*(males!CF53-males!CF54)/(males!CF53+males!CF54)</f>
        <v>3.1583521456657448E-3</v>
      </c>
      <c r="CG54" s="32">
        <f>2*(males!CG53-males!CG54)/(males!CG53+males!CG54)</f>
        <v>3.5337558322841391E-3</v>
      </c>
      <c r="CH54" s="32">
        <f>2*(males!CH53-males!CH54)/(males!CH53+males!CH54)</f>
        <v>3.2042977776132742E-3</v>
      </c>
      <c r="CI54" s="32">
        <f>2*(males!CI53-males!CI54)/(males!CI53+males!CI54)</f>
        <v>3.0500192605022506E-3</v>
      </c>
      <c r="CJ54" s="32">
        <f>2*(males!CJ53-males!CJ54)/(males!CJ53+males!CJ54)</f>
        <v>3.2618850317479588E-3</v>
      </c>
      <c r="CK54" s="32">
        <f>2*(males!CK53-males!CK54)/(males!CK53+males!CK54)</f>
        <v>3.4685798326858299E-3</v>
      </c>
      <c r="CL54" s="32">
        <f>2*(males!CL53-males!CL54)/(males!CL53+males!CL54)</f>
        <v>3.3309440485727536E-3</v>
      </c>
      <c r="CM54" s="32">
        <f>2*(males!CM53-males!CM54)/(males!CM53+males!CM54)</f>
        <v>3.1334118438761777E-3</v>
      </c>
      <c r="CN54" s="32">
        <f>2*(males!CN53-males!CN54)/(males!CN53+males!CN54)</f>
        <v>3.1905291660544489E-3</v>
      </c>
      <c r="CO54" s="12"/>
      <c r="CP54" s="31">
        <v>51</v>
      </c>
      <c r="CQ54" s="32">
        <f>$CN54*EXP('2a)answer'!$C54*('2a) male mx'!CQ$2-$CO$2))</f>
        <v>2.9802139662536151E-3</v>
      </c>
      <c r="CR54" s="32">
        <f>$CN54*EXP('2a)answer'!$C54*('2a) male mx'!CR$2-$CO$2))</f>
        <v>2.939844713070489E-3</v>
      </c>
      <c r="CS54" s="32">
        <f>$CN54*EXP('2a)answer'!$C54*('2a) male mx'!CS$2-$CO$2))</f>
        <v>2.9000222919675482E-3</v>
      </c>
      <c r="CT54" s="32">
        <f>$CN54*EXP('2a)answer'!$C54*('2a) male mx'!CT$2-$CO$2))</f>
        <v>2.8607392956905E-3</v>
      </c>
      <c r="CU54" s="32">
        <f>$CN54*EXP('2a)answer'!$C54*('2a) male mx'!CU$2-$CO$2))</f>
        <v>2.8219884173219163E-3</v>
      </c>
      <c r="CV54" s="32">
        <f>$CN54*EXP('2a)answer'!$C54*('2a) male mx'!CV$2-$CO$2))</f>
        <v>2.7837624489220952E-3</v>
      </c>
      <c r="CW54" s="32">
        <f>$CN54*EXP('2a)answer'!$C54*('2a) male mx'!CW$2-$CO$2))</f>
        <v>2.7460542801883299E-3</v>
      </c>
      <c r="CX54" s="32">
        <f>$CN54*EXP('2a)answer'!$C54*('2a) male mx'!CX$2-$CO$2))</f>
        <v>2.7088568971323458E-3</v>
      </c>
      <c r="CY54" s="32">
        <f>$CN54*EXP('2a)answer'!$C54*('2a) male mx'!CY$2-$CO$2))</f>
        <v>2.6721633807756458E-3</v>
      </c>
      <c r="CZ54" s="32">
        <f>$CN54*EXP('2a)answer'!$C54*('2a) male mx'!CZ$2-$CO$2))</f>
        <v>2.6359669058625321E-3</v>
      </c>
      <c r="DA54" s="32">
        <f>$CN54*EXP('2a)answer'!$C54*('2a) male mx'!DA$2-$CO$2))</f>
        <v>2.6002607395905599E-3</v>
      </c>
      <c r="DB54" s="32">
        <f>$CN54*EXP('2a)answer'!$C54*('2a) male mx'!DB$2-$CO$2))</f>
        <v>2.5650382403581873E-3</v>
      </c>
      <c r="DC54" s="32">
        <f>$CN54*EXP('2a)answer'!$C54*('2a) male mx'!DC$2-$CO$2))</f>
        <v>2.5302928565293912E-3</v>
      </c>
      <c r="DD54" s="32">
        <f>$CN54*EXP('2a)answer'!$C54*('2a) male mx'!DD$2-$CO$2))</f>
        <v>2.4960181252150168E-3</v>
      </c>
      <c r="DE54" s="32">
        <f>$CN54*EXP('2a)answer'!$C54*('2a) male mx'!DE$2-$CO$2))</f>
        <v>2.4622076710706306E-3</v>
      </c>
      <c r="DF54" s="32">
        <f>$CN54*EXP('2a)answer'!$C54*('2a) male mx'!DF$2-$CO$2))</f>
        <v>2.428855205110666E-3</v>
      </c>
      <c r="DG54" s="32">
        <f>$CN54*EXP('2a)answer'!$C54*('2a) male mx'!DG$2-$CO$2))</f>
        <v>2.3959545235386222E-3</v>
      </c>
      <c r="DH54" s="32">
        <f>$CN54*EXP('2a)answer'!$C54*('2a) male mx'!DH$2-$CO$2))</f>
        <v>2.3634995065931193E-3</v>
      </c>
      <c r="DI54" s="32">
        <f>$CN54*EXP('2a)answer'!$C54*('2a) male mx'!DI$2-$CO$2))</f>
        <v>2.3314841174095725E-3</v>
      </c>
      <c r="DJ54" s="32">
        <f>$CN54*EXP('2a)answer'!$C54*('2a) male mx'!DJ$2-$CO$2))</f>
        <v>2.2999024008972979E-3</v>
      </c>
      <c r="DK54" s="32">
        <f>$CN54*EXP('2a)answer'!$C54*('2a) male mx'!DK$2-$CO$2))</f>
        <v>2.2687484826318192E-3</v>
      </c>
      <c r="DL54" s="32">
        <f>$CN54*EXP('2a)answer'!$C54*('2a) male mx'!DL$2-$CO$2))</f>
        <v>2.2380165677621864E-3</v>
      </c>
      <c r="DM54" s="32">
        <f>$CN54*EXP('2a)answer'!$C54*('2a) male mx'!DM$2-$CO$2))</f>
        <v>2.2077009399330892E-3</v>
      </c>
      <c r="DN54" s="32">
        <f>$CN54*EXP('2a)answer'!$C54*('2a) male mx'!DN$2-$CO$2))</f>
        <v>2.1777959602215752E-3</v>
      </c>
      <c r="DO54" s="32">
        <f>$CN54*EXP('2a)answer'!$C54*('2a) male mx'!DO$2-$CO$2))</f>
        <v>2.1482960660881715E-3</v>
      </c>
      <c r="DP54" s="32">
        <f>$CN54*EXP('2a)answer'!$C54*('2a) male mx'!DP$2-$CO$2))</f>
        <v>2.1191957703422092E-3</v>
      </c>
      <c r="DQ54" s="32">
        <f>$CN54*EXP('2a)answer'!$C54*('2a) male mx'!DQ$2-$CO$2))</f>
        <v>2.0904896601211709E-3</v>
      </c>
      <c r="DR54" s="32">
        <f>$CN54*EXP('2a)answer'!$C54*('2a) male mx'!DR$2-$CO$2))</f>
        <v>2.0621723958838562E-3</v>
      </c>
      <c r="DS54" s="32">
        <f>$CN54*EXP('2a)answer'!$C54*('2a) male mx'!DS$2-$CO$2))</f>
        <v>2.0342387104171919E-3</v>
      </c>
      <c r="DT54" s="32">
        <f>$CN54*EXP('2a)answer'!$C54*('2a) male mx'!DT$2-$CO$2))</f>
        <v>2.0066834078564903E-3</v>
      </c>
      <c r="DU54" s="32">
        <f>$CN54*EXP('2a)answer'!$C54*('2a) male mx'!DU$2-$CO$2))</f>
        <v>1.9795013627189823E-3</v>
      </c>
      <c r="DV54" s="32">
        <f>$CN54*EXP('2a)answer'!$C54*('2a) male mx'!DV$2-$CO$2))</f>
        <v>1.9526875189504423E-3</v>
      </c>
      <c r="DW54" s="32">
        <f>$CN54*EXP('2a)answer'!$C54*('2a) male mx'!DW$2-$CO$2))</f>
        <v>1.9262368889847239E-3</v>
      </c>
      <c r="DX54" s="32">
        <f>$CN54*EXP('2a)answer'!$C54*('2a) male mx'!DX$2-$CO$2))</f>
        <v>1.9001445528160383E-3</v>
      </c>
      <c r="DY54" s="32">
        <f>$CN54*EXP('2a)answer'!$C54*('2a) male mx'!DY$2-$CO$2))</f>
        <v>1.874405657083798E-3</v>
      </c>
      <c r="DZ54" s="32">
        <f>$CN54*EXP('2a)answer'!$C54*('2a) male mx'!DZ$2-$CO$2))</f>
        <v>1.8490154141698567E-3</v>
      </c>
      <c r="EA54" s="32">
        <f>$CN54*EXP('2a)answer'!$C54*('2a) male mx'!EA$2-$CO$2))</f>
        <v>1.8239691013079789E-3</v>
      </c>
      <c r="EB54" s="32">
        <f>$CN54*EXP('2a)answer'!$C54*('2a) male mx'!EB$2-$CO$2))</f>
        <v>1.7992620597053713E-3</v>
      </c>
      <c r="EC54" s="32">
        <f>$CN54*EXP('2a)answer'!$C54*('2a) male mx'!EC$2-$CO$2))</f>
        <v>1.7748896936761137E-3</v>
      </c>
      <c r="ED54" s="32">
        <f>$CN54*EXP('2a)answer'!$C54*('2a) male mx'!ED$2-$CO$2))</f>
        <v>1.750847469786329E-3</v>
      </c>
      <c r="EE54" s="32">
        <f>$CN54*EXP('2a)answer'!$C54*('2a) male mx'!EE$2-$CO$2))</f>
        <v>1.727130916010933E-3</v>
      </c>
      <c r="EF54" s="32">
        <f>$CN54*EXP('2a)answer'!$C54*('2a) male mx'!EF$2-$CO$2))</f>
        <v>1.7037356209018044E-3</v>
      </c>
      <c r="EG54" s="32">
        <f>$CN54*EXP('2a)answer'!$C54*('2a) male mx'!EG$2-$CO$2))</f>
        <v>1.6806572327672253E-3</v>
      </c>
      <c r="EH54" s="32">
        <f>$CN54*EXP('2a)answer'!$C54*('2a) male mx'!EH$2-$CO$2))</f>
        <v>1.6578914588624334E-3</v>
      </c>
      <c r="EI54" s="32">
        <f>$CN54*EXP('2a)answer'!$C54*('2a) male mx'!EI$2-$CO$2))</f>
        <v>1.6354340645911446E-3</v>
      </c>
      <c r="EJ54" s="32">
        <f>$CN54*EXP('2a)answer'!$C54*('2a) male mx'!EJ$2-$CO$2))</f>
        <v>1.6132808727178836E-3</v>
      </c>
      <c r="EK54" s="32">
        <f>$CN54*EXP('2a)answer'!$C54*('2a) male mx'!EK$2-$CO$2))</f>
        <v>1.5914277625909911E-3</v>
      </c>
      <c r="EL54" s="32">
        <f>$CN54*EXP('2a)answer'!$C54*('2a) male mx'!EL$2-$CO$2))</f>
        <v>1.5698706693761529E-3</v>
      </c>
      <c r="EM54" s="32">
        <f>$CN54*EXP('2a)answer'!$C54*('2a) male mx'!EM$2-$CO$2))</f>
        <v>1.548605583300311E-3</v>
      </c>
      <c r="EN54" s="32">
        <f>$CN54*EXP('2a)answer'!$C54*('2a) male mx'!EN$2-$CO$2))</f>
        <v>1.5276285489058173E-3</v>
      </c>
      <c r="EO54" s="32">
        <f>$CN54*EXP('2a)answer'!$C54*('2a) male mx'!EO$2-$CO$2))</f>
        <v>1.5069356643146905E-3</v>
      </c>
    </row>
    <row r="55" spans="1:145" x14ac:dyDescent="0.25">
      <c r="A55" s="31">
        <f>males!A54</f>
        <v>52</v>
      </c>
      <c r="B55" s="32">
        <f>2*(males!B54-males!B55)/(males!B54+males!B55)</f>
        <v>1.235689623841541E-2</v>
      </c>
      <c r="C55" s="32">
        <f>2*(males!C54-males!C55)/(males!C54+males!C55)</f>
        <v>1.2852292935280488E-2</v>
      </c>
      <c r="D55" s="32">
        <f>2*(males!D54-males!D55)/(males!D54+males!D55)</f>
        <v>1.2057795671455724E-2</v>
      </c>
      <c r="E55" s="32">
        <f>2*(males!E54-males!E55)/(males!E54+males!E55)</f>
        <v>1.2799892324775396E-2</v>
      </c>
      <c r="F55" s="32">
        <f>2*(males!F54-males!F55)/(males!F54+males!F55)</f>
        <v>1.4142156044469669E-2</v>
      </c>
      <c r="G55" s="32">
        <f>2*(males!G54-males!G55)/(males!G54+males!G55)</f>
        <v>1.1845432532682259E-2</v>
      </c>
      <c r="H55" s="32">
        <f>2*(males!H54-males!H55)/(males!H54+males!H55)</f>
        <v>1.4038746941558702E-2</v>
      </c>
      <c r="I55" s="32">
        <f>2*(males!I54-males!I55)/(males!I54+males!I55)</f>
        <v>1.4647767181804248E-2</v>
      </c>
      <c r="J55" s="32">
        <f>2*(males!J54-males!J55)/(males!J54+males!J55)</f>
        <v>1.3591148465343901E-2</v>
      </c>
      <c r="K55" s="32">
        <f>2*(males!K54-males!K55)/(males!K54+males!K55)</f>
        <v>1.1613864693337445E-2</v>
      </c>
      <c r="L55" s="32">
        <f>2*(males!L54-males!L55)/(males!L54+males!L55)</f>
        <v>1.1403753841464963E-2</v>
      </c>
      <c r="M55" s="32">
        <f>2*(males!M54-males!M55)/(males!M54+males!M55)</f>
        <v>1.2107911763593023E-2</v>
      </c>
      <c r="N55" s="32">
        <f>2*(males!N54-males!N55)/(males!N54+males!N55)</f>
        <v>1.2189889710521666E-2</v>
      </c>
      <c r="O55" s="32">
        <f>2*(males!O54-males!O55)/(males!O54+males!O55)</f>
        <v>1.2371763867321741E-2</v>
      </c>
      <c r="P55" s="32">
        <f>2*(males!P54-males!P55)/(males!P54+males!P55)</f>
        <v>1.2738204422704576E-2</v>
      </c>
      <c r="Q55" s="32">
        <f>2*(males!Q54-males!Q55)/(males!Q54+males!Q55)</f>
        <v>1.3175029697812844E-2</v>
      </c>
      <c r="R55" s="32">
        <f>2*(males!R54-males!R55)/(males!R54+males!R55)</f>
        <v>1.1462004526798268E-2</v>
      </c>
      <c r="S55" s="32">
        <f>2*(males!S54-males!S55)/(males!S54+males!S55)</f>
        <v>1.2566760917373547E-2</v>
      </c>
      <c r="T55" s="32">
        <f>2*(males!T54-males!T55)/(males!T54+males!T55)</f>
        <v>1.2751804204581111E-2</v>
      </c>
      <c r="U55" s="32">
        <f>2*(males!U54-males!U55)/(males!U54+males!U55)</f>
        <v>1.2433381442397206E-2</v>
      </c>
      <c r="V55" s="32">
        <f>2*(males!V54-males!V55)/(males!V54+males!V55)</f>
        <v>1.1123718819174464E-2</v>
      </c>
      <c r="W55" s="32">
        <f>2*(males!W54-males!W55)/(males!W54+males!W55)</f>
        <v>1.2995836884952254E-2</v>
      </c>
      <c r="X55" s="32">
        <f>2*(males!X54-males!X55)/(males!X54+males!X55)</f>
        <v>1.1501114779663495E-2</v>
      </c>
      <c r="Y55" s="32">
        <f>2*(males!Y54-males!Y55)/(males!Y54+males!Y55)</f>
        <v>1.0182525931024661E-2</v>
      </c>
      <c r="Z55" s="32">
        <f>2*(males!Z54-males!Z55)/(males!Z54+males!Z55)</f>
        <v>1.1354841758877986E-2</v>
      </c>
      <c r="AA55" s="32">
        <f>2*(males!AA54-males!AA55)/(males!AA54+males!AA55)</f>
        <v>1.1209273670169814E-2</v>
      </c>
      <c r="AB55" s="32">
        <f>2*(males!AB54-males!AB55)/(males!AB54+males!AB55)</f>
        <v>1.2558364192561584E-2</v>
      </c>
      <c r="AC55" s="32">
        <f>2*(males!AC54-males!AC55)/(males!AC54+males!AC55)</f>
        <v>1.166974965353572E-2</v>
      </c>
      <c r="AD55" s="32">
        <f>2*(males!AD54-males!AD55)/(males!AD54+males!AD55)</f>
        <v>1.0808763030005268E-2</v>
      </c>
      <c r="AE55" s="32">
        <f>2*(males!AE54-males!AE55)/(males!AE54+males!AE55)</f>
        <v>1.0308790845037122E-2</v>
      </c>
      <c r="AF55" s="32">
        <f>2*(males!AF54-males!AF55)/(males!AF54+males!AF55)</f>
        <v>1.0759783377620839E-2</v>
      </c>
      <c r="AG55" s="32">
        <f>2*(males!AG54-males!AG55)/(males!AG54+males!AG55)</f>
        <v>1.2819374655989773E-2</v>
      </c>
      <c r="AH55" s="32">
        <f>2*(males!AH54-males!AH55)/(males!AH54+males!AH55)</f>
        <v>1.1283547462959382E-2</v>
      </c>
      <c r="AI55" s="32">
        <f>2*(males!AI54-males!AI55)/(males!AI54+males!AI55)</f>
        <v>9.7059063706676305E-3</v>
      </c>
      <c r="AJ55" s="32">
        <f>2*(males!AJ54-males!AJ55)/(males!AJ54+males!AJ55)</f>
        <v>9.9021435228331782E-3</v>
      </c>
      <c r="AK55" s="32">
        <f>2*(males!AK54-males!AK55)/(males!AK54+males!AK55)</f>
        <v>1.0894525413776866E-2</v>
      </c>
      <c r="AL55" s="32">
        <f>2*(males!AL54-males!AL55)/(males!AL54+males!AL55)</f>
        <v>1.0293552556503919E-2</v>
      </c>
      <c r="AM55" s="32">
        <f>2*(males!AM54-males!AM55)/(males!AM54+males!AM55)</f>
        <v>1.0182121120958971E-2</v>
      </c>
      <c r="AN55" s="32">
        <f>2*(males!AN54-males!AN55)/(males!AN54+males!AN55)</f>
        <v>1.0296846011131726E-2</v>
      </c>
      <c r="AO55" s="32">
        <f>2*(males!AO54-males!AO55)/(males!AO54+males!AO55)</f>
        <v>9.8124098124098124E-3</v>
      </c>
      <c r="AP55" s="32">
        <f>2*(males!AP54-males!AP55)/(males!AP54+males!AP55)</f>
        <v>9.4856819350328993E-3</v>
      </c>
      <c r="AQ55" s="32">
        <f>2*(males!AQ54-males!AQ55)/(males!AQ54+males!AQ55)</f>
        <v>1.0328497157347476E-2</v>
      </c>
      <c r="AR55" s="32">
        <f>2*(males!AR54-males!AR55)/(males!AR54+males!AR55)</f>
        <v>1.0744683920482414E-2</v>
      </c>
      <c r="AS55" s="32">
        <f>2*(males!AS54-males!AS55)/(males!AS54+males!AS55)</f>
        <v>1.0073641795192441E-2</v>
      </c>
      <c r="AT55" s="32">
        <f>2*(males!AT54-males!AT55)/(males!AT54+males!AT55)</f>
        <v>1.1070452545277687E-2</v>
      </c>
      <c r="AU55" s="32">
        <f>2*(males!AU54-males!AU55)/(males!AU54+males!AU55)</f>
        <v>1.0519136737218092E-2</v>
      </c>
      <c r="AV55" s="32">
        <f>2*(males!AV54-males!AV55)/(males!AV54+males!AV55)</f>
        <v>1.0444376482264756E-2</v>
      </c>
      <c r="AW55" s="32">
        <f>2*(males!AW54-males!AW55)/(males!AW54+males!AW55)</f>
        <v>1.0778339350180506E-2</v>
      </c>
      <c r="AX55" s="32">
        <f>2*(males!AX54-males!AX55)/(males!AX54+males!AX55)</f>
        <v>9.5283247956151201E-3</v>
      </c>
      <c r="AY55" s="32">
        <f>2*(males!AY54-males!AY55)/(males!AY54+males!AY55)</f>
        <v>1.0216300958573652E-2</v>
      </c>
      <c r="AZ55" s="32">
        <f>2*(males!AZ54-males!AZ55)/(males!AZ54+males!AZ55)</f>
        <v>9.7277493525361625E-3</v>
      </c>
      <c r="BA55" s="32">
        <f>2*(males!BA54-males!BA55)/(males!BA54+males!BA55)</f>
        <v>1.0594723232877966E-2</v>
      </c>
      <c r="BB55" s="32">
        <f>2*(males!BB54-males!BB55)/(males!BB54+males!BB55)</f>
        <v>1.0351197250356001E-2</v>
      </c>
      <c r="BC55" s="32">
        <f>2*(males!BC54-males!BC55)/(males!BC54+males!BC55)</f>
        <v>1.0060615783020706E-2</v>
      </c>
      <c r="BD55" s="32">
        <f>2*(males!BD54-males!BD55)/(males!BD54+males!BD55)</f>
        <v>9.7896366451142875E-3</v>
      </c>
      <c r="BE55" s="32">
        <f>2*(males!BE54-males!BE55)/(males!BE54+males!BE55)</f>
        <v>9.2157540651904082E-3</v>
      </c>
      <c r="BF55" s="32">
        <f>2*(males!BF54-males!BF55)/(males!BF54+males!BF55)</f>
        <v>8.8446093630864635E-3</v>
      </c>
      <c r="BG55" s="32">
        <f>2*(males!BG54-males!BG55)/(males!BG54+males!BG55)</f>
        <v>8.5795406628622825E-3</v>
      </c>
      <c r="BH55" s="32">
        <f>2*(males!BH54-males!BH55)/(males!BH54+males!BH55)</f>
        <v>8.4881468292628305E-3</v>
      </c>
      <c r="BI55" s="32">
        <f>2*(males!BI54-males!BI55)/(males!BI54+males!BI55)</f>
        <v>7.9474929678081882E-3</v>
      </c>
      <c r="BJ55" s="32">
        <f>2*(males!BJ54-males!BJ55)/(males!BJ54+males!BJ55)</f>
        <v>7.5014586169532965E-3</v>
      </c>
      <c r="BK55" s="32">
        <f>2*(males!BK54-males!BK55)/(males!BK54+males!BK55)</f>
        <v>7.408886227013598E-3</v>
      </c>
      <c r="BL55" s="32">
        <f>2*(males!BL54-males!BL55)/(males!BL54+males!BL55)</f>
        <v>7.3145647833953876E-3</v>
      </c>
      <c r="BM55" s="32">
        <f>2*(males!BM54-males!BM55)/(males!BM54+males!BM55)</f>
        <v>6.8783650148335346E-3</v>
      </c>
      <c r="BN55" s="32">
        <f>2*(males!BN54-males!BN55)/(males!BN54+males!BN55)</f>
        <v>6.3508806627770266E-3</v>
      </c>
      <c r="BO55" s="32">
        <f>2*(males!BO54-males!BO55)/(males!BO54+males!BO55)</f>
        <v>6.3500405088791085E-3</v>
      </c>
      <c r="BP55" s="32">
        <f>2*(males!BP54-males!BP55)/(males!BP54+males!BP55)</f>
        <v>6.2595753994309474E-3</v>
      </c>
      <c r="BQ55" s="32">
        <f>2*(males!BQ54-males!BQ55)/(males!BQ54+males!BQ55)</f>
        <v>5.8342802202604668E-3</v>
      </c>
      <c r="BR55" s="32">
        <f>2*(males!BR54-males!BR55)/(males!BR54+males!BR55)</f>
        <v>5.8275312656874082E-3</v>
      </c>
      <c r="BS55" s="32">
        <f>2*(males!BS54-males!BS55)/(males!BS54+males!BS55)</f>
        <v>5.0737431078034601E-3</v>
      </c>
      <c r="BT55" s="32">
        <f>2*(males!BT54-males!BT55)/(males!BT54+males!BT55)</f>
        <v>5.0967682593616595E-3</v>
      </c>
      <c r="BU55" s="32">
        <f>2*(males!BU54-males!BU55)/(males!BU54+males!BU55)</f>
        <v>5.2214805005270128E-3</v>
      </c>
      <c r="BV55" s="32">
        <f>2*(males!BV54-males!BV55)/(males!BV54+males!BV55)</f>
        <v>4.6040466011461594E-3</v>
      </c>
      <c r="BW55" s="32">
        <f>2*(males!BW54-males!BW55)/(males!BW54+males!BW55)</f>
        <v>4.4639968946108563E-3</v>
      </c>
      <c r="BX55" s="32">
        <f>2*(males!BX54-males!BX55)/(males!BX54+males!BX55)</f>
        <v>4.074373484236055E-3</v>
      </c>
      <c r="BY55" s="32">
        <f>2*(males!BY54-males!BY55)/(males!BY54+males!BY55)</f>
        <v>4.3824465249998655E-3</v>
      </c>
      <c r="BZ55" s="32">
        <f>2*(males!BZ54-males!BZ55)/(males!BZ54+males!BZ55)</f>
        <v>4.3975893898747925E-3</v>
      </c>
      <c r="CA55" s="32">
        <f>2*(males!CA54-males!CA55)/(males!CA54+males!CA55)</f>
        <v>3.9671660565401799E-3</v>
      </c>
      <c r="CB55" s="32">
        <f>2*(males!CB54-males!CB55)/(males!CB54+males!CB55)</f>
        <v>4.0805807310682531E-3</v>
      </c>
      <c r="CC55" s="32">
        <f>2*(males!CC54-males!CC55)/(males!CC54+males!CC55)</f>
        <v>3.6209759494348921E-3</v>
      </c>
      <c r="CD55" s="32">
        <f>2*(males!CD54-males!CD55)/(males!CD54+males!CD55)</f>
        <v>3.7122375832053254E-3</v>
      </c>
      <c r="CE55" s="32">
        <f>2*(males!CE54-males!CE55)/(males!CE54+males!CE55)</f>
        <v>3.6231884057971015E-3</v>
      </c>
      <c r="CF55" s="32">
        <f>2*(males!CF54-males!CF55)/(males!CF54+males!CF55)</f>
        <v>3.5411405024591254E-3</v>
      </c>
      <c r="CG55" s="32">
        <f>2*(males!CG54-males!CG55)/(males!CG54+males!CG55)</f>
        <v>3.4718351356086063E-3</v>
      </c>
      <c r="CH55" s="32">
        <f>2*(males!CH54-males!CH55)/(males!CH54+males!CH55)</f>
        <v>3.4696616814595921E-3</v>
      </c>
      <c r="CI55" s="32">
        <f>2*(males!CI54-males!CI55)/(males!CI54+males!CI55)</f>
        <v>3.4092834152126038E-3</v>
      </c>
      <c r="CJ55" s="32">
        <f>2*(males!CJ54-males!CJ55)/(males!CJ54+males!CJ55)</f>
        <v>3.6757501125499856E-3</v>
      </c>
      <c r="CK55" s="32">
        <f>2*(males!CK54-males!CK55)/(males!CK54+males!CK55)</f>
        <v>3.258121502544085E-3</v>
      </c>
      <c r="CL55" s="32">
        <f>2*(males!CL54-males!CL55)/(males!CL54+males!CL55)</f>
        <v>3.4056415192122605E-3</v>
      </c>
      <c r="CM55" s="32">
        <f>2*(males!CM54-males!CM55)/(males!CM54+males!CM55)</f>
        <v>3.3968394624132327E-3</v>
      </c>
      <c r="CN55" s="32">
        <f>2*(males!CN54-males!CN55)/(males!CN54+males!CN55)</f>
        <v>3.2956561567174E-3</v>
      </c>
      <c r="CO55" s="12"/>
      <c r="CP55" s="31">
        <v>52</v>
      </c>
      <c r="CQ55" s="32">
        <f>$CN55*EXP('2a)answer'!$C55*('2a) male mx'!CQ$2-$CO$2))</f>
        <v>3.0623498980359575E-3</v>
      </c>
      <c r="CR55" s="32">
        <f>$CN55*EXP('2a)answer'!$C55*('2a) male mx'!CR$2-$CO$2))</f>
        <v>3.0177092500784462E-3</v>
      </c>
      <c r="CS55" s="32">
        <f>$CN55*EXP('2a)answer'!$C55*('2a) male mx'!CS$2-$CO$2))</f>
        <v>2.9737193401216263E-3</v>
      </c>
      <c r="CT55" s="32">
        <f>$CN55*EXP('2a)answer'!$C55*('2a) male mx'!CT$2-$CO$2))</f>
        <v>2.9303706821932978E-3</v>
      </c>
      <c r="CU55" s="32">
        <f>$CN55*EXP('2a)answer'!$C55*('2a) male mx'!CU$2-$CO$2))</f>
        <v>2.8876539286006725E-3</v>
      </c>
      <c r="CV55" s="32">
        <f>$CN55*EXP('2a)answer'!$C55*('2a) male mx'!CV$2-$CO$2))</f>
        <v>2.8455598679146413E-3</v>
      </c>
      <c r="CW55" s="32">
        <f>$CN55*EXP('2a)answer'!$C55*('2a) male mx'!CW$2-$CO$2))</f>
        <v>2.804079422983424E-3</v>
      </c>
      <c r="CX55" s="32">
        <f>$CN55*EXP('2a)answer'!$C55*('2a) male mx'!CX$2-$CO$2))</f>
        <v>2.763203648975174E-3</v>
      </c>
      <c r="CY55" s="32">
        <f>$CN55*EXP('2a)answer'!$C55*('2a) male mx'!CY$2-$CO$2))</f>
        <v>2.7229237314491186E-3</v>
      </c>
      <c r="CZ55" s="32">
        <f>$CN55*EXP('2a)answer'!$C55*('2a) male mx'!CZ$2-$CO$2))</f>
        <v>2.683230984454815E-3</v>
      </c>
      <c r="DA55" s="32">
        <f>$CN55*EXP('2a)answer'!$C55*('2a) male mx'!DA$2-$CO$2))</f>
        <v>2.6441168486591123E-3</v>
      </c>
      <c r="DB55" s="32">
        <f>$CN55*EXP('2a)answer'!$C55*('2a) male mx'!DB$2-$CO$2))</f>
        <v>2.6055728895004225E-3</v>
      </c>
      <c r="DC55" s="32">
        <f>$CN55*EXP('2a)answer'!$C55*('2a) male mx'!DC$2-$CO$2))</f>
        <v>2.5675907953698917E-3</v>
      </c>
      <c r="DD55" s="32">
        <f>$CN55*EXP('2a)answer'!$C55*('2a) male mx'!DD$2-$CO$2))</f>
        <v>2.5301623758190867E-3</v>
      </c>
      <c r="DE55" s="32">
        <f>$CN55*EXP('2a)answer'!$C55*('2a) male mx'!DE$2-$CO$2))</f>
        <v>2.4932795597938117E-3</v>
      </c>
      <c r="DF55" s="32">
        <f>$CN55*EXP('2a)answer'!$C55*('2a) male mx'!DF$2-$CO$2))</f>
        <v>2.4569343938936647E-3</v>
      </c>
      <c r="DG55" s="32">
        <f>$CN55*EXP('2a)answer'!$C55*('2a) male mx'!DG$2-$CO$2))</f>
        <v>2.4211190406569719E-3</v>
      </c>
      <c r="DH55" s="32">
        <f>$CN55*EXP('2a)answer'!$C55*('2a) male mx'!DH$2-$CO$2))</f>
        <v>2.3858257768707165E-3</v>
      </c>
      <c r="DI55" s="32">
        <f>$CN55*EXP('2a)answer'!$C55*('2a) male mx'!DI$2-$CO$2))</f>
        <v>2.3510469919051091E-3</v>
      </c>
      <c r="DJ55" s="32">
        <f>$CN55*EXP('2a)answer'!$C55*('2a) male mx'!DJ$2-$CO$2))</f>
        <v>2.3167751860724336E-3</v>
      </c>
      <c r="DK55" s="32">
        <f>$CN55*EXP('2a)answer'!$C55*('2a) male mx'!DK$2-$CO$2))</f>
        <v>2.2830029690098157E-3</v>
      </c>
      <c r="DL55" s="32">
        <f>$CN55*EXP('2a)answer'!$C55*('2a) male mx'!DL$2-$CO$2))</f>
        <v>2.2497230580855662E-3</v>
      </c>
      <c r="DM55" s="32">
        <f>$CN55*EXP('2a)answer'!$C55*('2a) male mx'!DM$2-$CO$2))</f>
        <v>2.2169282768287595E-3</v>
      </c>
      <c r="DN55" s="32">
        <f>$CN55*EXP('2a)answer'!$C55*('2a) male mx'!DN$2-$CO$2))</f>
        <v>2.184611553381698E-3</v>
      </c>
      <c r="DO55" s="32">
        <f>$CN55*EXP('2a)answer'!$C55*('2a) male mx'!DO$2-$CO$2))</f>
        <v>2.1527659189749405E-3</v>
      </c>
      <c r="DP55" s="32">
        <f>$CN55*EXP('2a)answer'!$C55*('2a) male mx'!DP$2-$CO$2))</f>
        <v>2.1213845064245577E-3</v>
      </c>
      <c r="DQ55" s="32">
        <f>$CN55*EXP('2a)answer'!$C55*('2a) male mx'!DQ$2-$CO$2))</f>
        <v>2.0904605486512956E-3</v>
      </c>
      <c r="DR55" s="32">
        <f>$CN55*EXP('2a)answer'!$C55*('2a) male mx'!DR$2-$CO$2))</f>
        <v>2.0599873772213233E-3</v>
      </c>
      <c r="DS55" s="32">
        <f>$CN55*EXP('2a)answer'!$C55*('2a) male mx'!DS$2-$CO$2))</f>
        <v>2.0299584209082537E-3</v>
      </c>
      <c r="DT55" s="32">
        <f>$CN55*EXP('2a)answer'!$C55*('2a) male mx'!DT$2-$CO$2))</f>
        <v>2.000367204276128E-3</v>
      </c>
      <c r="DU55" s="32">
        <f>$CN55*EXP('2a)answer'!$C55*('2a) male mx'!DU$2-$CO$2))</f>
        <v>1.9712073462830508E-3</v>
      </c>
      <c r="DV55" s="32">
        <f>$CN55*EXP('2a)answer'!$C55*('2a) male mx'!DV$2-$CO$2))</f>
        <v>1.9424725589051886E-3</v>
      </c>
      <c r="DW55" s="32">
        <f>$CN55*EXP('2a)answer'!$C55*('2a) male mx'!DW$2-$CO$2))</f>
        <v>1.9141566457808175E-3</v>
      </c>
      <c r="DX55" s="32">
        <f>$CN55*EXP('2a)answer'!$C55*('2a) male mx'!DX$2-$CO$2))</f>
        <v>1.8862535008741443E-3</v>
      </c>
      <c r="DY55" s="32">
        <f>$CN55*EXP('2a)answer'!$C55*('2a) male mx'!DY$2-$CO$2))</f>
        <v>1.8587571071586027E-3</v>
      </c>
      <c r="DZ55" s="32">
        <f>$CN55*EXP('2a)answer'!$C55*('2a) male mx'!DZ$2-$CO$2))</f>
        <v>1.8316615353193408E-3</v>
      </c>
      <c r="EA55" s="32">
        <f>$CN55*EXP('2a)answer'!$C55*('2a) male mx'!EA$2-$CO$2))</f>
        <v>1.8049609424746283E-3</v>
      </c>
      <c r="EB55" s="32">
        <f>$CN55*EXP('2a)answer'!$C55*('2a) male mx'!EB$2-$CO$2))</f>
        <v>1.7786495709158966E-3</v>
      </c>
      <c r="EC55" s="32">
        <f>$CN55*EXP('2a)answer'!$C55*('2a) male mx'!EC$2-$CO$2))</f>
        <v>1.7527217468661501E-3</v>
      </c>
      <c r="ED55" s="32">
        <f>$CN55*EXP('2a)answer'!$C55*('2a) male mx'!ED$2-$CO$2))</f>
        <v>1.7271718792564732E-3</v>
      </c>
      <c r="EE55" s="32">
        <f>$CN55*EXP('2a)answer'!$C55*('2a) male mx'!EE$2-$CO$2))</f>
        <v>1.7019944585203741E-3</v>
      </c>
      <c r="EF55" s="32">
        <f>$CN55*EXP('2a)answer'!$C55*('2a) male mx'!EF$2-$CO$2))</f>
        <v>1.6771840554057034E-3</v>
      </c>
      <c r="EG55" s="32">
        <f>$CN55*EXP('2a)answer'!$C55*('2a) male mx'!EG$2-$CO$2))</f>
        <v>1.6527353198038915E-3</v>
      </c>
      <c r="EH55" s="32">
        <f>$CN55*EXP('2a)answer'!$C55*('2a) male mx'!EH$2-$CO$2))</f>
        <v>1.6286429795962524E-3</v>
      </c>
      <c r="EI55" s="32">
        <f>$CN55*EXP('2a)answer'!$C55*('2a) male mx'!EI$2-$CO$2))</f>
        <v>1.6049018395171068E-3</v>
      </c>
      <c r="EJ55" s="32">
        <f>$CN55*EXP('2a)answer'!$C55*('2a) male mx'!EJ$2-$CO$2))</f>
        <v>1.581506780033475E-3</v>
      </c>
      <c r="EK55" s="32">
        <f>$CN55*EXP('2a)answer'!$C55*('2a) male mx'!EK$2-$CO$2))</f>
        <v>1.558452756241102E-3</v>
      </c>
      <c r="EL55" s="32">
        <f>$CN55*EXP('2a)answer'!$C55*('2a) male mx'!EL$2-$CO$2))</f>
        <v>1.5357347967765772E-3</v>
      </c>
      <c r="EM55" s="32">
        <f>$CN55*EXP('2a)answer'!$C55*('2a) male mx'!EM$2-$CO$2))</f>
        <v>1.5133480027453099E-3</v>
      </c>
      <c r="EN55" s="32">
        <f>$CN55*EXP('2a)answer'!$C55*('2a) male mx'!EN$2-$CO$2))</f>
        <v>1.4912875466651331E-3</v>
      </c>
      <c r="EO55" s="32">
        <f>$CN55*EXP('2a)answer'!$C55*('2a) male mx'!EO$2-$CO$2))</f>
        <v>1.4695486714253066E-3</v>
      </c>
    </row>
    <row r="56" spans="1:145" x14ac:dyDescent="0.25">
      <c r="A56" s="31">
        <f>males!A55</f>
        <v>53</v>
      </c>
      <c r="B56" s="32">
        <f>2*(males!B55-males!B56)/(males!B55+males!B56)</f>
        <v>1.406505619648586E-2</v>
      </c>
      <c r="C56" s="32">
        <f>2*(males!C55-males!C56)/(males!C55+males!C56)</f>
        <v>1.2113440735536852E-2</v>
      </c>
      <c r="D56" s="32">
        <f>2*(males!D55-males!D56)/(males!D55+males!D56)</f>
        <v>1.4483049033888126E-2</v>
      </c>
      <c r="E56" s="32">
        <f>2*(males!E55-males!E56)/(males!E55+males!E56)</f>
        <v>1.4160402712030885E-2</v>
      </c>
      <c r="F56" s="32">
        <f>2*(males!F55-males!F56)/(males!F55+males!F56)</f>
        <v>1.3376839653935201E-2</v>
      </c>
      <c r="G56" s="32">
        <f>2*(males!G55-males!G56)/(males!G55+males!G56)</f>
        <v>1.2889205799463515E-2</v>
      </c>
      <c r="H56" s="32">
        <f>2*(males!H55-males!H56)/(males!H55+males!H56)</f>
        <v>1.3255804497214654E-2</v>
      </c>
      <c r="I56" s="32">
        <f>2*(males!I55-males!I56)/(males!I55+males!I56)</f>
        <v>1.3748724153547697E-2</v>
      </c>
      <c r="J56" s="32">
        <f>2*(males!J55-males!J56)/(males!J55+males!J56)</f>
        <v>1.3642675150649106E-2</v>
      </c>
      <c r="K56" s="32">
        <f>2*(males!K55-males!K56)/(males!K55+males!K56)</f>
        <v>1.2692137636869619E-2</v>
      </c>
      <c r="L56" s="32">
        <f>2*(males!L55-males!L56)/(males!L55+males!L56)</f>
        <v>1.2323706107238088E-2</v>
      </c>
      <c r="M56" s="32">
        <f>2*(males!M55-males!M56)/(males!M55+males!M56)</f>
        <v>1.214070967618391E-2</v>
      </c>
      <c r="N56" s="32">
        <f>2*(males!N55-males!N56)/(males!N55+males!N56)</f>
        <v>1.4321701213508432E-2</v>
      </c>
      <c r="O56" s="32">
        <f>2*(males!O55-males!O56)/(males!O55+males!O56)</f>
        <v>1.2435967653597087E-2</v>
      </c>
      <c r="P56" s="32">
        <f>2*(males!P55-males!P56)/(males!P55+males!P56)</f>
        <v>1.2344325415508445E-2</v>
      </c>
      <c r="Q56" s="32">
        <f>2*(males!Q55-males!Q56)/(males!Q55+males!Q56)</f>
        <v>1.2651304062445703E-2</v>
      </c>
      <c r="R56" s="32">
        <f>2*(males!R55-males!R56)/(males!R55+males!R56)</f>
        <v>1.3109940960587202E-2</v>
      </c>
      <c r="S56" s="32">
        <f>2*(males!S55-males!S56)/(males!S55+males!S56)</f>
        <v>1.2534597397639423E-2</v>
      </c>
      <c r="T56" s="32">
        <f>2*(males!T55-males!T56)/(males!T55+males!T56)</f>
        <v>1.3018879918632001E-2</v>
      </c>
      <c r="U56" s="32">
        <f>2*(males!U55-males!U56)/(males!U55+males!U56)</f>
        <v>1.271725307333616E-2</v>
      </c>
      <c r="V56" s="32">
        <f>2*(males!V55-males!V56)/(males!V55+males!V56)</f>
        <v>1.3243370469166798E-2</v>
      </c>
      <c r="W56" s="32">
        <f>2*(males!W55-males!W56)/(males!W55+males!W56)</f>
        <v>1.288982329679131E-2</v>
      </c>
      <c r="X56" s="32">
        <f>2*(males!X55-males!X56)/(males!X55+males!X56)</f>
        <v>1.2962266361623799E-2</v>
      </c>
      <c r="Y56" s="32">
        <f>2*(males!Y55-males!Y56)/(males!Y55+males!Y56)</f>
        <v>1.2410581400931394E-2</v>
      </c>
      <c r="Z56" s="32">
        <f>2*(males!Z55-males!Z56)/(males!Z55+males!Z56)</f>
        <v>1.1954143903984317E-2</v>
      </c>
      <c r="AA56" s="32">
        <f>2*(males!AA55-males!AA56)/(males!AA55+males!AA56)</f>
        <v>1.1348513078616885E-2</v>
      </c>
      <c r="AB56" s="32">
        <f>2*(males!AB55-males!AB56)/(males!AB55+males!AB56)</f>
        <v>1.2608695652173913E-2</v>
      </c>
      <c r="AC56" s="32">
        <f>2*(males!AC55-males!AC56)/(males!AC55+males!AC56)</f>
        <v>1.2061825885978428E-2</v>
      </c>
      <c r="AD56" s="32">
        <f>2*(males!AD55-males!AD56)/(males!AD55+males!AD56)</f>
        <v>1.1396284236736257E-2</v>
      </c>
      <c r="AE56" s="32">
        <f>2*(males!AE55-males!AE56)/(males!AE55+males!AE56)</f>
        <v>1.2026443830769047E-2</v>
      </c>
      <c r="AF56" s="32">
        <f>2*(males!AF55-males!AF56)/(males!AF55+males!AF56)</f>
        <v>1.250947231677833E-2</v>
      </c>
      <c r="AG56" s="32">
        <f>2*(males!AG55-males!AG56)/(males!AG55+males!AG56)</f>
        <v>1.116515322136234E-2</v>
      </c>
      <c r="AH56" s="32">
        <f>2*(males!AH55-males!AH56)/(males!AH55+males!AH56)</f>
        <v>1.3344958274763794E-2</v>
      </c>
      <c r="AI56" s="32">
        <f>2*(males!AI55-males!AI56)/(males!AI55+males!AI56)</f>
        <v>1.2812345154668366E-2</v>
      </c>
      <c r="AJ56" s="32">
        <f>2*(males!AJ55-males!AJ56)/(males!AJ55+males!AJ56)</f>
        <v>1.1065983871917123E-2</v>
      </c>
      <c r="AK56" s="32">
        <f>2*(males!AK55-males!AK56)/(males!AK55+males!AK56)</f>
        <v>1.0860877333207956E-2</v>
      </c>
      <c r="AL56" s="32">
        <f>2*(males!AL55-males!AL56)/(males!AL55+males!AL56)</f>
        <v>1.0968448058749455E-2</v>
      </c>
      <c r="AM56" s="32">
        <f>2*(males!AM55-males!AM56)/(males!AM55+males!AM56)</f>
        <v>1.126256512815115E-2</v>
      </c>
      <c r="AN56" s="32">
        <f>2*(males!AN55-males!AN56)/(males!AN55+males!AN56)</f>
        <v>1.193616846647203E-2</v>
      </c>
      <c r="AO56" s="32">
        <f>2*(males!AO55-males!AO56)/(males!AO55+males!AO56)</f>
        <v>1.0530796457080882E-2</v>
      </c>
      <c r="AP56" s="32">
        <f>2*(males!AP55-males!AP56)/(males!AP55+males!AP56)</f>
        <v>1.0549778851427837E-2</v>
      </c>
      <c r="AQ56" s="32">
        <f>2*(males!AQ55-males!AQ56)/(males!AQ55+males!AQ56)</f>
        <v>1.0365725249783559E-2</v>
      </c>
      <c r="AR56" s="32">
        <f>2*(males!AR55-males!AR56)/(males!AR55+males!AR56)</f>
        <v>1.1506727818039655E-2</v>
      </c>
      <c r="AS56" s="32">
        <f>2*(males!AS55-males!AS56)/(males!AS55+males!AS56)</f>
        <v>1.1682078895001755E-2</v>
      </c>
      <c r="AT56" s="32">
        <f>2*(males!AT55-males!AT56)/(males!AT55+males!AT56)</f>
        <v>1.2172191404488129E-2</v>
      </c>
      <c r="AU56" s="32">
        <f>2*(males!AU55-males!AU56)/(males!AU55+males!AU56)</f>
        <v>1.1382892937697944E-2</v>
      </c>
      <c r="AV56" s="32">
        <f>2*(males!AV55-males!AV56)/(males!AV55+males!AV56)</f>
        <v>1.2162099070918343E-2</v>
      </c>
      <c r="AW56" s="32">
        <f>2*(males!AW55-males!AW56)/(males!AW55+males!AW56)</f>
        <v>1.2423376517130352E-2</v>
      </c>
      <c r="AX56" s="32">
        <f>2*(males!AX55-males!AX56)/(males!AX55+males!AX56)</f>
        <v>1.1240156100296777E-2</v>
      </c>
      <c r="AY56" s="32">
        <f>2*(males!AY55-males!AY56)/(males!AY55+males!AY56)</f>
        <v>1.1768008796762043E-2</v>
      </c>
      <c r="AZ56" s="32">
        <f>2*(males!AZ55-males!AZ56)/(males!AZ55+males!AZ56)</f>
        <v>1.0476184951650609E-2</v>
      </c>
      <c r="BA56" s="32">
        <f>2*(males!BA55-males!BA56)/(males!BA55+males!BA56)</f>
        <v>1.0498930450367115E-2</v>
      </c>
      <c r="BB56" s="32">
        <f>2*(males!BB55-males!BB56)/(males!BB55+males!BB56)</f>
        <v>1.0564031437817846E-2</v>
      </c>
      <c r="BC56" s="32">
        <f>2*(males!BC55-males!BC56)/(males!BC55+males!BC56)</f>
        <v>1.0872774641771603E-2</v>
      </c>
      <c r="BD56" s="32">
        <f>2*(males!BD55-males!BD56)/(males!BD55+males!BD56)</f>
        <v>1.0522018617648243E-2</v>
      </c>
      <c r="BE56" s="32">
        <f>2*(males!BE55-males!BE56)/(males!BE55+males!BE56)</f>
        <v>1.0255940662057598E-2</v>
      </c>
      <c r="BF56" s="32">
        <f>2*(males!BF55-males!BF56)/(males!BF55+males!BF56)</f>
        <v>1.0263779123473264E-2</v>
      </c>
      <c r="BG56" s="32">
        <f>2*(males!BG55-males!BG56)/(males!BG55+males!BG56)</f>
        <v>8.9955702771838085E-3</v>
      </c>
      <c r="BH56" s="32">
        <f>2*(males!BH55-males!BH56)/(males!BH55+males!BH56)</f>
        <v>8.9919117979305047E-3</v>
      </c>
      <c r="BI56" s="32">
        <f>2*(males!BI55-males!BI56)/(males!BI55+males!BI56)</f>
        <v>8.5761555863186692E-3</v>
      </c>
      <c r="BJ56" s="32">
        <f>2*(males!BJ55-males!BJ56)/(males!BJ55+males!BJ56)</f>
        <v>8.8177789729024167E-3</v>
      </c>
      <c r="BK56" s="32">
        <f>2*(males!BK55-males!BK56)/(males!BK55+males!BK56)</f>
        <v>8.5526940986410723E-3</v>
      </c>
      <c r="BL56" s="32">
        <f>2*(males!BL55-males!BL56)/(males!BL55+males!BL56)</f>
        <v>8.0916013611625308E-3</v>
      </c>
      <c r="BM56" s="32">
        <f>2*(males!BM55-males!BM56)/(males!BM55+males!BM56)</f>
        <v>7.603468598338747E-3</v>
      </c>
      <c r="BN56" s="32">
        <f>2*(males!BN55-males!BN56)/(males!BN55+males!BN56)</f>
        <v>7.401465910662426E-3</v>
      </c>
      <c r="BO56" s="32">
        <f>2*(males!BO55-males!BO56)/(males!BO55+males!BO56)</f>
        <v>6.8770939869511553E-3</v>
      </c>
      <c r="BP56" s="32">
        <f>2*(males!BP55-males!BP56)/(males!BP55+males!BP56)</f>
        <v>6.6083661915985635E-3</v>
      </c>
      <c r="BQ56" s="32">
        <f>2*(males!BQ55-males!BQ56)/(males!BQ55+males!BQ56)</f>
        <v>6.7947928577711319E-3</v>
      </c>
      <c r="BR56" s="32">
        <f>2*(males!BR55-males!BR56)/(males!BR55+males!BR56)</f>
        <v>6.3902674689270498E-3</v>
      </c>
      <c r="BS56" s="32">
        <f>2*(males!BS55-males!BS56)/(males!BS55+males!BS56)</f>
        <v>5.9100815503859028E-3</v>
      </c>
      <c r="BT56" s="32">
        <f>2*(males!BT55-males!BT56)/(males!BT55+males!BT56)</f>
        <v>5.9628734956801814E-3</v>
      </c>
      <c r="BU56" s="32">
        <f>2*(males!BU55-males!BU56)/(males!BU55+males!BU56)</f>
        <v>5.1726198885061339E-3</v>
      </c>
      <c r="BV56" s="32">
        <f>2*(males!BV55-males!BV56)/(males!BV55+males!BV56)</f>
        <v>5.3965020263973471E-3</v>
      </c>
      <c r="BW56" s="32">
        <f>2*(males!BW55-males!BW56)/(males!BW55+males!BW56)</f>
        <v>5.2333046205854149E-3</v>
      </c>
      <c r="BX56" s="32">
        <f>2*(males!BX55-males!BX56)/(males!BX55+males!BX56)</f>
        <v>5.1869859713145599E-3</v>
      </c>
      <c r="BY56" s="32">
        <f>2*(males!BY55-males!BY56)/(males!BY55+males!BY56)</f>
        <v>5.1932876756791849E-3</v>
      </c>
      <c r="BZ56" s="32">
        <f>2*(males!BZ55-males!BZ56)/(males!BZ55+males!BZ56)</f>
        <v>4.7092878822245984E-3</v>
      </c>
      <c r="CA56" s="32">
        <f>2*(males!CA55-males!CA56)/(males!CA55+males!CA56)</f>
        <v>4.3291211668115108E-3</v>
      </c>
      <c r="CB56" s="32">
        <f>2*(males!CB55-males!CB56)/(males!CB55+males!CB56)</f>
        <v>4.0324754439496693E-3</v>
      </c>
      <c r="CC56" s="32">
        <f>2*(males!CC55-males!CC56)/(males!CC55+males!CC56)</f>
        <v>4.5716867372678528E-3</v>
      </c>
      <c r="CD56" s="32">
        <f>2*(males!CD55-males!CD56)/(males!CD55+males!CD56)</f>
        <v>4.0693938744913258E-3</v>
      </c>
      <c r="CE56" s="32">
        <f>2*(males!CE55-males!CE56)/(males!CE55+males!CE56)</f>
        <v>3.8828305085652245E-3</v>
      </c>
      <c r="CF56" s="32">
        <f>2*(males!CF55-males!CF56)/(males!CF55+males!CF56)</f>
        <v>4.0670150137968944E-3</v>
      </c>
      <c r="CG56" s="32">
        <f>2*(males!CG55-males!CG56)/(males!CG55+males!CG56)</f>
        <v>3.7080842630182525E-3</v>
      </c>
      <c r="CH56" s="32">
        <f>2*(males!CH55-males!CH56)/(males!CH55+males!CH56)</f>
        <v>3.9938441548759513E-3</v>
      </c>
      <c r="CI56" s="32">
        <f>2*(males!CI55-males!CI56)/(males!CI55+males!CI56)</f>
        <v>4.0064400601497368E-3</v>
      </c>
      <c r="CJ56" s="32">
        <f>2*(males!CJ55-males!CJ56)/(males!CJ55+males!CJ56)</f>
        <v>3.6467054727161575E-3</v>
      </c>
      <c r="CK56" s="32">
        <f>2*(males!CK55-males!CK56)/(males!CK55+males!CK56)</f>
        <v>4.2153099633151234E-3</v>
      </c>
      <c r="CL56" s="32">
        <f>2*(males!CL55-males!CL56)/(males!CL55+males!CL56)</f>
        <v>3.8851441006316012E-3</v>
      </c>
      <c r="CM56" s="32">
        <f>2*(males!CM55-males!CM56)/(males!CM55+males!CM56)</f>
        <v>3.7265634098055198E-3</v>
      </c>
      <c r="CN56" s="32">
        <f>2*(males!CN55-males!CN56)/(males!CN55+males!CN56)</f>
        <v>3.6452197433553984E-3</v>
      </c>
      <c r="CO56" s="12"/>
      <c r="CP56" s="31">
        <v>53</v>
      </c>
      <c r="CQ56" s="32">
        <f>$CN56*EXP('2a)answer'!$C56*('2a) male mx'!CQ$2-$CO$2))</f>
        <v>3.3817768708636654E-3</v>
      </c>
      <c r="CR56" s="32">
        <f>$CN56*EXP('2a)answer'!$C56*('2a) male mx'!CR$2-$CO$2))</f>
        <v>3.3314185270442898E-3</v>
      </c>
      <c r="CS56" s="32">
        <f>$CN56*EXP('2a)answer'!$C56*('2a) male mx'!CS$2-$CO$2))</f>
        <v>3.2818100738561022E-3</v>
      </c>
      <c r="CT56" s="32">
        <f>$CN56*EXP('2a)answer'!$C56*('2a) male mx'!CT$2-$CO$2))</f>
        <v>3.2329403446102077E-3</v>
      </c>
      <c r="CU56" s="32">
        <f>$CN56*EXP('2a)answer'!$C56*('2a) male mx'!CU$2-$CO$2))</f>
        <v>3.1847983389018792E-3</v>
      </c>
      <c r="CV56" s="32">
        <f>$CN56*EXP('2a)answer'!$C56*('2a) male mx'!CV$2-$CO$2))</f>
        <v>3.1373732201344078E-3</v>
      </c>
      <c r="CW56" s="32">
        <f>$CN56*EXP('2a)answer'!$C56*('2a) male mx'!CW$2-$CO$2))</f>
        <v>3.0906543130798212E-3</v>
      </c>
      <c r="CX56" s="32">
        <f>$CN56*EXP('2a)answer'!$C56*('2a) male mx'!CX$2-$CO$2))</f>
        <v>3.0446311014759278E-3</v>
      </c>
      <c r="CY56" s="32">
        <f>$CN56*EXP('2a)answer'!$C56*('2a) male mx'!CY$2-$CO$2))</f>
        <v>2.9992932256591438E-3</v>
      </c>
      <c r="CZ56" s="32">
        <f>$CN56*EXP('2a)answer'!$C56*('2a) male mx'!CZ$2-$CO$2))</f>
        <v>2.9546304802325674E-3</v>
      </c>
      <c r="DA56" s="32">
        <f>$CN56*EXP('2a)answer'!$C56*('2a) male mx'!DA$2-$CO$2))</f>
        <v>2.9106328117687813E-3</v>
      </c>
      <c r="DB56" s="32">
        <f>$CN56*EXP('2a)answer'!$C56*('2a) male mx'!DB$2-$CO$2))</f>
        <v>2.8672903165468614E-3</v>
      </c>
      <c r="DC56" s="32">
        <f>$CN56*EXP('2a)answer'!$C56*('2a) male mx'!DC$2-$CO$2))</f>
        <v>2.824593238323082E-3</v>
      </c>
      <c r="DD56" s="32">
        <f>$CN56*EXP('2a)answer'!$C56*('2a) male mx'!DD$2-$CO$2))</f>
        <v>2.7825319661348223E-3</v>
      </c>
      <c r="DE56" s="32">
        <f>$CN56*EXP('2a)answer'!$C56*('2a) male mx'!DE$2-$CO$2))</f>
        <v>2.7410970321371702E-3</v>
      </c>
      <c r="DF56" s="32">
        <f>$CN56*EXP('2a)answer'!$C56*('2a) male mx'!DF$2-$CO$2))</f>
        <v>2.7002791094717462E-3</v>
      </c>
      <c r="DG56" s="32">
        <f>$CN56*EXP('2a)answer'!$C56*('2a) male mx'!DG$2-$CO$2))</f>
        <v>2.6600690101672561E-3</v>
      </c>
      <c r="DH56" s="32">
        <f>$CN56*EXP('2a)answer'!$C56*('2a) male mx'!DH$2-$CO$2))</f>
        <v>2.6204576830713149E-3</v>
      </c>
      <c r="DI56" s="32">
        <f>$CN56*EXP('2a)answer'!$C56*('2a) male mx'!DI$2-$CO$2))</f>
        <v>2.5814362118130622E-3</v>
      </c>
      <c r="DJ56" s="32">
        <f>$CN56*EXP('2a)answer'!$C56*('2a) male mx'!DJ$2-$CO$2))</f>
        <v>2.5429958127961192E-3</v>
      </c>
      <c r="DK56" s="32">
        <f>$CN56*EXP('2a)answer'!$C56*('2a) male mx'!DK$2-$CO$2))</f>
        <v>2.50512783322143E-3</v>
      </c>
      <c r="DL56" s="32">
        <f>$CN56*EXP('2a)answer'!$C56*('2a) male mx'!DL$2-$CO$2))</f>
        <v>2.4678237491395512E-3</v>
      </c>
      <c r="DM56" s="32">
        <f>$CN56*EXP('2a)answer'!$C56*('2a) male mx'!DM$2-$CO$2))</f>
        <v>2.4310751635319349E-3</v>
      </c>
      <c r="DN56" s="32">
        <f>$CN56*EXP('2a)answer'!$C56*('2a) male mx'!DN$2-$CO$2))</f>
        <v>2.3948738044207939E-3</v>
      </c>
      <c r="DO56" s="32">
        <f>$CN56*EXP('2a)answer'!$C56*('2a) male mx'!DO$2-$CO$2))</f>
        <v>2.3592115230071063E-3</v>
      </c>
      <c r="DP56" s="32">
        <f>$CN56*EXP('2a)answer'!$C56*('2a) male mx'!DP$2-$CO$2))</f>
        <v>2.3240802918363507E-3</v>
      </c>
      <c r="DQ56" s="32">
        <f>$CN56*EXP('2a)answer'!$C56*('2a) male mx'!DQ$2-$CO$2))</f>
        <v>2.2894722029915535E-3</v>
      </c>
      <c r="DR56" s="32">
        <f>$CN56*EXP('2a)answer'!$C56*('2a) male mx'!DR$2-$CO$2))</f>
        <v>2.2553794663132446E-3</v>
      </c>
      <c r="DS56" s="32">
        <f>$CN56*EXP('2a)answer'!$C56*('2a) male mx'!DS$2-$CO$2))</f>
        <v>2.2217944076459183E-3</v>
      </c>
      <c r="DT56" s="32">
        <f>$CN56*EXP('2a)answer'!$C56*('2a) male mx'!DT$2-$CO$2))</f>
        <v>2.1887094671106115E-3</v>
      </c>
      <c r="DU56" s="32">
        <f>$CN56*EXP('2a)answer'!$C56*('2a) male mx'!DU$2-$CO$2))</f>
        <v>2.1561171974031988E-3</v>
      </c>
      <c r="DV56" s="32">
        <f>$CN56*EXP('2a)answer'!$C56*('2a) male mx'!DV$2-$CO$2))</f>
        <v>2.1240102621180304E-3</v>
      </c>
      <c r="DW56" s="32">
        <f>$CN56*EXP('2a)answer'!$C56*('2a) male mx'!DW$2-$CO$2))</f>
        <v>2.0923814340965338E-3</v>
      </c>
      <c r="DX56" s="32">
        <f>$CN56*EXP('2a)answer'!$C56*('2a) male mx'!DX$2-$CO$2))</f>
        <v>2.0612235938004052E-3</v>
      </c>
      <c r="DY56" s="32">
        <f>$CN56*EXP('2a)answer'!$C56*('2a) male mx'!DY$2-$CO$2))</f>
        <v>2.0305297277090264E-3</v>
      </c>
      <c r="DZ56" s="32">
        <f>$CN56*EXP('2a)answer'!$C56*('2a) male mx'!DZ$2-$CO$2))</f>
        <v>2.0002929267407474E-3</v>
      </c>
      <c r="EA56" s="32">
        <f>$CN56*EXP('2a)answer'!$C56*('2a) male mx'!EA$2-$CO$2))</f>
        <v>1.9705063846976734E-3</v>
      </c>
      <c r="EB56" s="32">
        <f>$CN56*EXP('2a)answer'!$C56*('2a) male mx'!EB$2-$CO$2))</f>
        <v>1.9411633967336163E-3</v>
      </c>
      <c r="EC56" s="32">
        <f>$CN56*EXP('2a)answer'!$C56*('2a) male mx'!EC$2-$CO$2))</f>
        <v>1.912257357844855E-3</v>
      </c>
      <c r="ED56" s="32">
        <f>$CN56*EXP('2a)answer'!$C56*('2a) male mx'!ED$2-$CO$2))</f>
        <v>1.8837817613833743E-3</v>
      </c>
      <c r="EE56" s="32">
        <f>$CN56*EXP('2a)answer'!$C56*('2a) male mx'!EE$2-$CO$2))</f>
        <v>1.8557301975922402E-3</v>
      </c>
      <c r="EF56" s="32">
        <f>$CN56*EXP('2a)answer'!$C56*('2a) male mx'!EF$2-$CO$2))</f>
        <v>1.8280963521627865E-3</v>
      </c>
      <c r="EG56" s="32">
        <f>$CN56*EXP('2a)answer'!$C56*('2a) male mx'!EG$2-$CO$2))</f>
        <v>1.8008740048132852E-3</v>
      </c>
      <c r="EH56" s="32">
        <f>$CN56*EXP('2a)answer'!$C56*('2a) male mx'!EH$2-$CO$2))</f>
        <v>1.7740570278887838E-3</v>
      </c>
      <c r="EI56" s="32">
        <f>$CN56*EXP('2a)answer'!$C56*('2a) male mx'!EI$2-$CO$2))</f>
        <v>1.7476393849817911E-3</v>
      </c>
      <c r="EJ56" s="32">
        <f>$CN56*EXP('2a)answer'!$C56*('2a) male mx'!EJ$2-$CO$2))</f>
        <v>1.7216151295735035E-3</v>
      </c>
      <c r="EK56" s="32">
        <f>$CN56*EXP('2a)answer'!$C56*('2a) male mx'!EK$2-$CO$2))</f>
        <v>1.6959784036952644E-3</v>
      </c>
      <c r="EL56" s="32">
        <f>$CN56*EXP('2a)answer'!$C56*('2a) male mx'!EL$2-$CO$2))</f>
        <v>1.670723436609955E-3</v>
      </c>
      <c r="EM56" s="32">
        <f>$CN56*EXP('2a)answer'!$C56*('2a) male mx'!EM$2-$CO$2))</f>
        <v>1.6458445435130235E-3</v>
      </c>
      <c r="EN56" s="32">
        <f>$CN56*EXP('2a)answer'!$C56*('2a) male mx'!EN$2-$CO$2))</f>
        <v>1.6213361242528534E-3</v>
      </c>
      <c r="EO56" s="32">
        <f>$CN56*EXP('2a)answer'!$C56*('2a) male mx'!EO$2-$CO$2))</f>
        <v>1.5971926620701911E-3</v>
      </c>
    </row>
    <row r="57" spans="1:145" x14ac:dyDescent="0.25">
      <c r="A57" s="31">
        <f>males!A56</f>
        <v>54</v>
      </c>
      <c r="B57" s="32">
        <f>2*(males!B56-males!B57)/(males!B56+males!B57)</f>
        <v>1.4815666381657889E-2</v>
      </c>
      <c r="C57" s="32">
        <f>2*(males!C56-males!C57)/(males!C56+males!C57)</f>
        <v>1.4529116986348713E-2</v>
      </c>
      <c r="D57" s="32">
        <f>2*(males!D56-males!D57)/(males!D56+males!D57)</f>
        <v>1.4681778064190751E-2</v>
      </c>
      <c r="E57" s="32">
        <f>2*(males!E56-males!E57)/(males!E56+males!E57)</f>
        <v>1.6107475502925798E-2</v>
      </c>
      <c r="F57" s="32">
        <f>2*(males!F56-males!F57)/(males!F56+males!F57)</f>
        <v>1.3585837793330589E-2</v>
      </c>
      <c r="G57" s="32">
        <f>2*(males!G56-males!G57)/(males!G56+males!G57)</f>
        <v>1.4263096303434983E-2</v>
      </c>
      <c r="H57" s="32">
        <f>2*(males!H56-males!H57)/(males!H56+males!H57)</f>
        <v>1.6064698924435399E-2</v>
      </c>
      <c r="I57" s="32">
        <f>2*(males!I56-males!I57)/(males!I56+males!I57)</f>
        <v>1.5916138415520979E-2</v>
      </c>
      <c r="J57" s="32">
        <f>2*(males!J56-males!J57)/(males!J56+males!J57)</f>
        <v>1.4919148063314075E-2</v>
      </c>
      <c r="K57" s="32">
        <f>2*(males!K56-males!K57)/(males!K56+males!K57)</f>
        <v>1.3916343796947893E-2</v>
      </c>
      <c r="L57" s="32">
        <f>2*(males!L56-males!L57)/(males!L56+males!L57)</f>
        <v>1.4561273264825017E-2</v>
      </c>
      <c r="M57" s="32">
        <f>2*(males!M56-males!M57)/(males!M56+males!M57)</f>
        <v>1.4307336067164276E-2</v>
      </c>
      <c r="N57" s="32">
        <f>2*(males!N56-males!N57)/(males!N56+males!N57)</f>
        <v>1.2884660254582221E-2</v>
      </c>
      <c r="O57" s="32">
        <f>2*(males!O56-males!O57)/(males!O56+males!O57)</f>
        <v>1.4380032521599436E-2</v>
      </c>
      <c r="P57" s="32">
        <f>2*(males!P56-males!P57)/(males!P56+males!P57)</f>
        <v>1.3616287274913102E-2</v>
      </c>
      <c r="Q57" s="32">
        <f>2*(males!Q56-males!Q57)/(males!Q56+males!Q57)</f>
        <v>1.4310033329202512E-2</v>
      </c>
      <c r="R57" s="32">
        <f>2*(males!R56-males!R57)/(males!R56+males!R57)</f>
        <v>1.3375244156415332E-2</v>
      </c>
      <c r="S57" s="32">
        <f>2*(males!S56-males!S57)/(males!S56+males!S57)</f>
        <v>1.3991424610722461E-2</v>
      </c>
      <c r="T57" s="32">
        <f>2*(males!T56-males!T57)/(males!T56+males!T57)</f>
        <v>1.396889215345163E-2</v>
      </c>
      <c r="U57" s="32">
        <f>2*(males!U56-males!U57)/(males!U56+males!U57)</f>
        <v>1.4417280213437316E-2</v>
      </c>
      <c r="V57" s="32">
        <f>2*(males!V56-males!V57)/(males!V56+males!V57)</f>
        <v>1.3805388554887553E-2</v>
      </c>
      <c r="W57" s="32">
        <f>2*(males!W56-males!W57)/(males!W56+males!W57)</f>
        <v>1.4871775349905466E-2</v>
      </c>
      <c r="X57" s="32">
        <f>2*(males!X56-males!X57)/(males!X56+males!X57)</f>
        <v>1.4051053829037178E-2</v>
      </c>
      <c r="Y57" s="32">
        <f>2*(males!Y56-males!Y57)/(males!Y56+males!Y57)</f>
        <v>1.3129262451525061E-2</v>
      </c>
      <c r="Z57" s="32">
        <f>2*(males!Z56-males!Z57)/(males!Z56+males!Z57)</f>
        <v>1.242747112458328E-2</v>
      </c>
      <c r="AA57" s="32">
        <f>2*(males!AA56-males!AA57)/(males!AA56+males!AA57)</f>
        <v>1.4079070707813333E-2</v>
      </c>
      <c r="AB57" s="32">
        <f>2*(males!AB56-males!AB57)/(males!AB56+males!AB57)</f>
        <v>1.4334241209413349E-2</v>
      </c>
      <c r="AC57" s="32">
        <f>2*(males!AC56-males!AC57)/(males!AC56+males!AC57)</f>
        <v>1.4160177093687684E-2</v>
      </c>
      <c r="AD57" s="32">
        <f>2*(males!AD56-males!AD57)/(males!AD56+males!AD57)</f>
        <v>1.2270830431174934E-2</v>
      </c>
      <c r="AE57" s="32">
        <f>2*(males!AE56-males!AE57)/(males!AE56+males!AE57)</f>
        <v>1.3878628607414045E-2</v>
      </c>
      <c r="AF57" s="32">
        <f>2*(males!AF56-males!AF57)/(males!AF56+males!AF57)</f>
        <v>1.3869929797191888E-2</v>
      </c>
      <c r="AG57" s="32">
        <f>2*(males!AG56-males!AG57)/(males!AG56+males!AG57)</f>
        <v>1.366980210929777E-2</v>
      </c>
      <c r="AH57" s="32">
        <f>2*(males!AH56-males!AH57)/(males!AH56+males!AH57)</f>
        <v>1.2110290142367993E-2</v>
      </c>
      <c r="AI57" s="32">
        <f>2*(males!AI56-males!AI57)/(males!AI56+males!AI57)</f>
        <v>1.3869128038355313E-2</v>
      </c>
      <c r="AJ57" s="32">
        <f>2*(males!AJ56-males!AJ57)/(males!AJ56+males!AJ57)</f>
        <v>1.3286859117585724E-2</v>
      </c>
      <c r="AK57" s="32">
        <f>2*(males!AK56-males!AK57)/(males!AK56+males!AK57)</f>
        <v>1.1816874115814877E-2</v>
      </c>
      <c r="AL57" s="32">
        <f>2*(males!AL56-males!AL57)/(males!AL56+males!AL57)</f>
        <v>1.1904053330158919E-2</v>
      </c>
      <c r="AM57" s="32">
        <f>2*(males!AM56-males!AM57)/(males!AM56+males!AM57)</f>
        <v>1.2664520405264654E-2</v>
      </c>
      <c r="AN57" s="32">
        <f>2*(males!AN56-males!AN57)/(males!AN56+males!AN57)</f>
        <v>1.2259454199130089E-2</v>
      </c>
      <c r="AO57" s="32">
        <f>2*(males!AO56-males!AO57)/(males!AO56+males!AO57)</f>
        <v>1.2599837193114921E-2</v>
      </c>
      <c r="AP57" s="32">
        <f>2*(males!AP56-males!AP57)/(males!AP56+males!AP57)</f>
        <v>1.2680047225501772E-2</v>
      </c>
      <c r="AQ57" s="32">
        <f>2*(males!AQ56-males!AQ57)/(males!AQ56+males!AQ57)</f>
        <v>1.2627592532323442E-2</v>
      </c>
      <c r="AR57" s="32">
        <f>2*(males!AR56-males!AR57)/(males!AR56+males!AR57)</f>
        <v>1.3019079685746353E-2</v>
      </c>
      <c r="AS57" s="32">
        <f>2*(males!AS56-males!AS57)/(males!AS56+males!AS57)</f>
        <v>1.4169932470489189E-2</v>
      </c>
      <c r="AT57" s="32">
        <f>2*(males!AT56-males!AT57)/(males!AT56+males!AT57)</f>
        <v>1.3755125534806165E-2</v>
      </c>
      <c r="AU57" s="32">
        <f>2*(males!AU56-males!AU57)/(males!AU56+males!AU57)</f>
        <v>1.2632176566602796E-2</v>
      </c>
      <c r="AV57" s="32">
        <f>2*(males!AV56-males!AV57)/(males!AV56+males!AV57)</f>
        <v>1.1753241000502023E-2</v>
      </c>
      <c r="AW57" s="32">
        <f>2*(males!AW56-males!AW57)/(males!AW56+males!AW57)</f>
        <v>1.3556632982281658E-2</v>
      </c>
      <c r="AX57" s="32">
        <f>2*(males!AX56-males!AX57)/(males!AX56+males!AX57)</f>
        <v>1.3521266716745433E-2</v>
      </c>
      <c r="AY57" s="32">
        <f>2*(males!AY56-males!AY57)/(males!AY56+males!AY57)</f>
        <v>1.3135374903024452E-2</v>
      </c>
      <c r="AZ57" s="32">
        <f>2*(males!AZ56-males!AZ57)/(males!AZ56+males!AZ57)</f>
        <v>1.2864453730222077E-2</v>
      </c>
      <c r="BA57" s="32">
        <f>2*(males!BA56-males!BA57)/(males!BA56+males!BA57)</f>
        <v>1.2173943550792009E-2</v>
      </c>
      <c r="BB57" s="32">
        <f>2*(males!BB56-males!BB57)/(males!BB56+males!BB57)</f>
        <v>1.1452210393465228E-2</v>
      </c>
      <c r="BC57" s="32">
        <f>2*(males!BC56-males!BC57)/(males!BC56+males!BC57)</f>
        <v>1.2382196346256348E-2</v>
      </c>
      <c r="BD57" s="32">
        <f>2*(males!BD56-males!BD57)/(males!BD56+males!BD57)</f>
        <v>1.1440397158502983E-2</v>
      </c>
      <c r="BE57" s="32">
        <f>2*(males!BE56-males!BE57)/(males!BE56+males!BE57)</f>
        <v>1.0990155134716165E-2</v>
      </c>
      <c r="BF57" s="32">
        <f>2*(males!BF56-males!BF57)/(males!BF56+males!BF57)</f>
        <v>1.0115440447936589E-2</v>
      </c>
      <c r="BG57" s="32">
        <f>2*(males!BG56-males!BG57)/(males!BG56+males!BG57)</f>
        <v>1.0354385723776144E-2</v>
      </c>
      <c r="BH57" s="32">
        <f>2*(males!BH56-males!BH57)/(males!BH56+males!BH57)</f>
        <v>1.0597582747272178E-2</v>
      </c>
      <c r="BI57" s="32">
        <f>2*(males!BI56-males!BI57)/(males!BI56+males!BI57)</f>
        <v>1.0030842284033012E-2</v>
      </c>
      <c r="BJ57" s="32">
        <f>2*(males!BJ56-males!BJ57)/(males!BJ56+males!BJ57)</f>
        <v>9.2482673631132072E-3</v>
      </c>
      <c r="BK57" s="32">
        <f>2*(males!BK56-males!BK57)/(males!BK56+males!BK57)</f>
        <v>9.2042186001917541E-3</v>
      </c>
      <c r="BL57" s="32">
        <f>2*(males!BL56-males!BL57)/(males!BL56+males!BL57)</f>
        <v>8.7861478442638526E-3</v>
      </c>
      <c r="BM57" s="32">
        <f>2*(males!BM56-males!BM57)/(males!BM56+males!BM57)</f>
        <v>8.4793038045297333E-3</v>
      </c>
      <c r="BN57" s="32">
        <f>2*(males!BN56-males!BN57)/(males!BN56+males!BN57)</f>
        <v>8.1729134262124182E-3</v>
      </c>
      <c r="BO57" s="32">
        <f>2*(males!BO56-males!BO57)/(males!BO56+males!BO57)</f>
        <v>7.559652988616117E-3</v>
      </c>
      <c r="BP57" s="32">
        <f>2*(males!BP56-males!BP57)/(males!BP56+males!BP57)</f>
        <v>7.1975557145154403E-3</v>
      </c>
      <c r="BQ57" s="32">
        <f>2*(males!BQ56-males!BQ57)/(males!BQ56+males!BQ57)</f>
        <v>7.5413194540571967E-3</v>
      </c>
      <c r="BR57" s="32">
        <f>2*(males!BR56-males!BR57)/(males!BR56+males!BR57)</f>
        <v>7.1411200282991754E-3</v>
      </c>
      <c r="BS57" s="32">
        <f>2*(males!BS56-males!BS57)/(males!BS56+males!BS57)</f>
        <v>6.816332812946635E-3</v>
      </c>
      <c r="BT57" s="32">
        <f>2*(males!BT56-males!BT57)/(males!BT56+males!BT57)</f>
        <v>6.3170917292080641E-3</v>
      </c>
      <c r="BU57" s="32">
        <f>2*(males!BU56-males!BU57)/(males!BU56+males!BU57)</f>
        <v>6.4378268782004687E-3</v>
      </c>
      <c r="BV57" s="32">
        <f>2*(males!BV56-males!BV57)/(males!BV56+males!BV57)</f>
        <v>5.3493122701892956E-3</v>
      </c>
      <c r="BW57" s="32">
        <f>2*(males!BW56-males!BW57)/(males!BW56+males!BW57)</f>
        <v>5.7960909071100167E-3</v>
      </c>
      <c r="BX57" s="32">
        <f>2*(males!BX56-males!BX57)/(males!BX56+males!BX57)</f>
        <v>4.8648560405295839E-3</v>
      </c>
      <c r="BY57" s="32">
        <f>2*(males!BY56-males!BY57)/(males!BY56+males!BY57)</f>
        <v>5.6457534470098717E-3</v>
      </c>
      <c r="BZ57" s="32">
        <f>2*(males!BZ56-males!BZ57)/(males!BZ56+males!BZ57)</f>
        <v>4.7642044375471402E-3</v>
      </c>
      <c r="CA57" s="32">
        <f>2*(males!CA56-males!CA57)/(males!CA56+males!CA57)</f>
        <v>5.0218826094266047E-3</v>
      </c>
      <c r="CB57" s="32">
        <f>2*(males!CB56-males!CB57)/(males!CB56+males!CB57)</f>
        <v>4.949556760152277E-3</v>
      </c>
      <c r="CC57" s="32">
        <f>2*(males!CC56-males!CC57)/(males!CC56+males!CC57)</f>
        <v>4.3544265501164244E-3</v>
      </c>
      <c r="CD57" s="32">
        <f>2*(males!CD56-males!CD57)/(males!CD56+males!CD57)</f>
        <v>4.4308698270670221E-3</v>
      </c>
      <c r="CE57" s="32">
        <f>2*(males!CE56-males!CE57)/(males!CE56+males!CE57)</f>
        <v>4.2207914252420514E-3</v>
      </c>
      <c r="CF57" s="32">
        <f>2*(males!CF56-males!CF57)/(males!CF56+males!CF57)</f>
        <v>4.019184909300394E-3</v>
      </c>
      <c r="CG57" s="32">
        <f>2*(males!CG56-males!CG57)/(males!CG56+males!CG57)</f>
        <v>4.5472783201818915E-3</v>
      </c>
      <c r="CH57" s="32">
        <f>2*(males!CH56-males!CH57)/(males!CH56+males!CH57)</f>
        <v>4.2134531066196131E-3</v>
      </c>
      <c r="CI57" s="32">
        <f>2*(males!CI56-males!CI57)/(males!CI56+males!CI57)</f>
        <v>4.0546308151941952E-3</v>
      </c>
      <c r="CJ57" s="32">
        <f>2*(males!CJ56-males!CJ57)/(males!CJ56+males!CJ57)</f>
        <v>4.3979504696840307E-3</v>
      </c>
      <c r="CK57" s="32">
        <f>2*(males!CK56-males!CK57)/(males!CK56+males!CK57)</f>
        <v>4.0728854580929941E-3</v>
      </c>
      <c r="CL57" s="32">
        <f>2*(males!CL56-males!CL57)/(males!CL56+males!CL57)</f>
        <v>4.0497911160371726E-3</v>
      </c>
      <c r="CM57" s="32">
        <f>2*(males!CM56-males!CM57)/(males!CM56+males!CM57)</f>
        <v>3.9960464646679348E-3</v>
      </c>
      <c r="CN57" s="32">
        <f>2*(males!CN56-males!CN57)/(males!CN56+males!CN57)</f>
        <v>4.0729741196436145E-3</v>
      </c>
      <c r="CO57" s="12"/>
      <c r="CP57" s="31">
        <v>54</v>
      </c>
      <c r="CQ57" s="32">
        <f>$CN57*EXP('2a)answer'!$C57*('2a) male mx'!CQ$2-$CO$2))</f>
        <v>3.7910155427205421E-3</v>
      </c>
      <c r="CR57" s="32">
        <f>$CN57*EXP('2a)answer'!$C57*('2a) male mx'!CR$2-$CO$2))</f>
        <v>3.7370107562357804E-3</v>
      </c>
      <c r="CS57" s="32">
        <f>$CN57*EXP('2a)answer'!$C57*('2a) male mx'!CS$2-$CO$2))</f>
        <v>3.6837752931500921E-3</v>
      </c>
      <c r="CT57" s="32">
        <f>$CN57*EXP('2a)answer'!$C57*('2a) male mx'!CT$2-$CO$2))</f>
        <v>3.631298194092449E-3</v>
      </c>
      <c r="CU57" s="32">
        <f>$CN57*EXP('2a)answer'!$C57*('2a) male mx'!CU$2-$CO$2))</f>
        <v>3.5795686558131815E-3</v>
      </c>
      <c r="CV57" s="32">
        <f>$CN57*EXP('2a)answer'!$C57*('2a) male mx'!CV$2-$CO$2))</f>
        <v>3.5285760289599532E-3</v>
      </c>
      <c r="CW57" s="32">
        <f>$CN57*EXP('2a)answer'!$C57*('2a) male mx'!CW$2-$CO$2))</f>
        <v>3.4783098158854275E-3</v>
      </c>
      <c r="CX57" s="32">
        <f>$CN57*EXP('2a)answer'!$C57*('2a) male mx'!CX$2-$CO$2))</f>
        <v>3.4287596684861536E-3</v>
      </c>
      <c r="CY57" s="32">
        <f>$CN57*EXP('2a)answer'!$C57*('2a) male mx'!CY$2-$CO$2))</f>
        <v>3.3799153860722456E-3</v>
      </c>
      <c r="CZ57" s="32">
        <f>$CN57*EXP('2a)answer'!$C57*('2a) male mx'!CZ$2-$CO$2))</f>
        <v>3.3317669132674091E-3</v>
      </c>
      <c r="DA57" s="32">
        <f>$CN57*EXP('2a)answer'!$C57*('2a) male mx'!DA$2-$CO$2))</f>
        <v>3.28430433793888E-3</v>
      </c>
      <c r="DB57" s="32">
        <f>$CN57*EXP('2a)answer'!$C57*('2a) male mx'!DB$2-$CO$2))</f>
        <v>3.2375178891568524E-3</v>
      </c>
      <c r="DC57" s="32">
        <f>$CN57*EXP('2a)answer'!$C57*('2a) male mx'!DC$2-$CO$2))</f>
        <v>3.1913979351829787E-3</v>
      </c>
      <c r="DD57" s="32">
        <f>$CN57*EXP('2a)answer'!$C57*('2a) male mx'!DD$2-$CO$2))</f>
        <v>3.1459349814875206E-3</v>
      </c>
      <c r="DE57" s="32">
        <f>$CN57*EXP('2a)answer'!$C57*('2a) male mx'!DE$2-$CO$2))</f>
        <v>3.1011196687947495E-3</v>
      </c>
      <c r="DF57" s="32">
        <f>$CN57*EXP('2a)answer'!$C57*('2a) male mx'!DF$2-$CO$2))</f>
        <v>3.0569427711561901E-3</v>
      </c>
      <c r="DG57" s="32">
        <f>$CN57*EXP('2a)answer'!$C57*('2a) male mx'!DG$2-$CO$2))</f>
        <v>3.0133951940513088E-3</v>
      </c>
      <c r="DH57" s="32">
        <f>$CN57*EXP('2a)answer'!$C57*('2a) male mx'!DH$2-$CO$2))</f>
        <v>2.9704679725152659E-3</v>
      </c>
      <c r="DI57" s="32">
        <f>$CN57*EXP('2a)answer'!$C57*('2a) male mx'!DI$2-$CO$2))</f>
        <v>2.9281522692933301E-3</v>
      </c>
      <c r="DJ57" s="32">
        <f>$CN57*EXP('2a)answer'!$C57*('2a) male mx'!DJ$2-$CO$2))</f>
        <v>2.8864393730215899E-3</v>
      </c>
      <c r="DK57" s="32">
        <f>$CN57*EXP('2a)answer'!$C57*('2a) male mx'!DK$2-$CO$2))</f>
        <v>2.8453206964335815E-3</v>
      </c>
      <c r="DL57" s="32">
        <f>$CN57*EXP('2a)answer'!$C57*('2a) male mx'!DL$2-$CO$2))</f>
        <v>2.80478777459246E-3</v>
      </c>
      <c r="DM57" s="32">
        <f>$CN57*EXP('2a)answer'!$C57*('2a) male mx'!DM$2-$CO$2))</f>
        <v>2.7648322631483591E-3</v>
      </c>
      <c r="DN57" s="32">
        <f>$CN57*EXP('2a)answer'!$C57*('2a) male mx'!DN$2-$CO$2))</f>
        <v>2.7254459366205719E-3</v>
      </c>
      <c r="DO57" s="32">
        <f>$CN57*EXP('2a)answer'!$C57*('2a) male mx'!DO$2-$CO$2))</f>
        <v>2.6866206867042055E-3</v>
      </c>
      <c r="DP57" s="32">
        <f>$CN57*EXP('2a)answer'!$C57*('2a) male mx'!DP$2-$CO$2))</f>
        <v>2.6483485206009556E-3</v>
      </c>
      <c r="DQ57" s="32">
        <f>$CN57*EXP('2a)answer'!$C57*('2a) male mx'!DQ$2-$CO$2))</f>
        <v>2.6106215593736607E-3</v>
      </c>
      <c r="DR57" s="32">
        <f>$CN57*EXP('2a)answer'!$C57*('2a) male mx'!DR$2-$CO$2))</f>
        <v>2.5734320363243004E-3</v>
      </c>
      <c r="DS57" s="32">
        <f>$CN57*EXP('2a)answer'!$C57*('2a) male mx'!DS$2-$CO$2))</f>
        <v>2.5367722953950917E-3</v>
      </c>
      <c r="DT57" s="32">
        <f>$CN57*EXP('2a)answer'!$C57*('2a) male mx'!DT$2-$CO$2))</f>
        <v>2.5006347895923705E-3</v>
      </c>
      <c r="DU57" s="32">
        <f>$CN57*EXP('2a)answer'!$C57*('2a) male mx'!DU$2-$CO$2))</f>
        <v>2.4650120794329207E-3</v>
      </c>
      <c r="DV57" s="32">
        <f>$CN57*EXP('2a)answer'!$C57*('2a) male mx'!DV$2-$CO$2))</f>
        <v>2.4298968314124389E-3</v>
      </c>
      <c r="DW57" s="32">
        <f>$CN57*EXP('2a)answer'!$C57*('2a) male mx'!DW$2-$CO$2))</f>
        <v>2.3952818164958145E-3</v>
      </c>
      <c r="DX57" s="32">
        <f>$CN57*EXP('2a)answer'!$C57*('2a) male mx'!DX$2-$CO$2))</f>
        <v>2.3611599086289167E-3</v>
      </c>
      <c r="DY57" s="32">
        <f>$CN57*EXP('2a)answer'!$C57*('2a) male mx'!DY$2-$CO$2))</f>
        <v>2.3275240832715833E-3</v>
      </c>
      <c r="DZ57" s="32">
        <f>$CN57*EXP('2a)answer'!$C57*('2a) male mx'!DZ$2-$CO$2))</f>
        <v>2.2943674159515079E-3</v>
      </c>
      <c r="EA57" s="32">
        <f>$CN57*EXP('2a)answer'!$C57*('2a) male mx'!EA$2-$CO$2))</f>
        <v>2.2616830808387224E-3</v>
      </c>
      <c r="EB57" s="32">
        <f>$CN57*EXP('2a)answer'!$C57*('2a) male mx'!EB$2-$CO$2))</f>
        <v>2.2294643493403969E-3</v>
      </c>
      <c r="EC57" s="32">
        <f>$CN57*EXP('2a)answer'!$C57*('2a) male mx'!EC$2-$CO$2))</f>
        <v>2.1977045887156457E-3</v>
      </c>
      <c r="ED57" s="32">
        <f>$CN57*EXP('2a)answer'!$C57*('2a) male mx'!ED$2-$CO$2))</f>
        <v>2.1663972607100747E-3</v>
      </c>
      <c r="EE57" s="32">
        <f>$CN57*EXP('2a)answer'!$C57*('2a) male mx'!EE$2-$CO$2))</f>
        <v>2.1355359202097769E-3</v>
      </c>
      <c r="EF57" s="32">
        <f>$CN57*EXP('2a)answer'!$C57*('2a) male mx'!EF$2-$CO$2))</f>
        <v>2.1051142139145019E-3</v>
      </c>
      <c r="EG57" s="32">
        <f>$CN57*EXP('2a)answer'!$C57*('2a) male mx'!EG$2-$CO$2))</f>
        <v>2.0751258790297272E-3</v>
      </c>
      <c r="EH57" s="32">
        <f>$CN57*EXP('2a)answer'!$C57*('2a) male mx'!EH$2-$CO$2))</f>
        <v>2.0455647419773634E-3</v>
      </c>
      <c r="EI57" s="32">
        <f>$CN57*EXP('2a)answer'!$C57*('2a) male mx'!EI$2-$CO$2))</f>
        <v>2.0164247171248228E-3</v>
      </c>
      <c r="EJ57" s="32">
        <f>$CN57*EXP('2a)answer'!$C57*('2a) male mx'!EJ$2-$CO$2))</f>
        <v>1.987699805532196E-3</v>
      </c>
      <c r="EK57" s="32">
        <f>$CN57*EXP('2a)answer'!$C57*('2a) male mx'!EK$2-$CO$2))</f>
        <v>1.9593840937172733E-3</v>
      </c>
      <c r="EL57" s="32">
        <f>$CN57*EXP('2a)answer'!$C57*('2a) male mx'!EL$2-$CO$2))</f>
        <v>1.9314717524381599E-3</v>
      </c>
      <c r="EM57" s="32">
        <f>$CN57*EXP('2a)answer'!$C57*('2a) male mx'!EM$2-$CO$2))</f>
        <v>1.9039570354932337E-3</v>
      </c>
      <c r="EN57" s="32">
        <f>$CN57*EXP('2a)answer'!$C57*('2a) male mx'!EN$2-$CO$2))</f>
        <v>1.8768342785381981E-3</v>
      </c>
      <c r="EO57" s="32">
        <f>$CN57*EXP('2a)answer'!$C57*('2a) male mx'!EO$2-$CO$2))</f>
        <v>1.8500978979199855E-3</v>
      </c>
    </row>
    <row r="58" spans="1:145" x14ac:dyDescent="0.25">
      <c r="A58" s="31">
        <f>males!A57</f>
        <v>55</v>
      </c>
      <c r="B58" s="32">
        <f>2*(males!B57-males!B58)/(males!B57+males!B58)</f>
        <v>1.5170743804064009E-2</v>
      </c>
      <c r="C58" s="32">
        <f>2*(males!C57-males!C58)/(males!C57+males!C58)</f>
        <v>1.591690644957541E-2</v>
      </c>
      <c r="D58" s="32">
        <f>2*(males!D57-males!D58)/(males!D57+males!D58)</f>
        <v>1.6922255826365414E-2</v>
      </c>
      <c r="E58" s="32">
        <f>2*(males!E57-males!E58)/(males!E57+males!E58)</f>
        <v>1.3579240349742753E-2</v>
      </c>
      <c r="F58" s="32">
        <f>2*(males!F57-males!F58)/(males!F57+males!F58)</f>
        <v>1.497835377312527E-2</v>
      </c>
      <c r="G58" s="32">
        <f>2*(males!G57-males!G58)/(males!G57+males!G58)</f>
        <v>1.3991286863270778E-2</v>
      </c>
      <c r="H58" s="32">
        <f>2*(males!H57-males!H58)/(males!H57+males!H58)</f>
        <v>1.5425457593963951E-2</v>
      </c>
      <c r="I58" s="32">
        <f>2*(males!I57-males!I58)/(males!I57+males!I58)</f>
        <v>1.4221739342401259E-2</v>
      </c>
      <c r="J58" s="32">
        <f>2*(males!J57-males!J58)/(males!J57+males!J58)</f>
        <v>1.6012665699147981E-2</v>
      </c>
      <c r="K58" s="32">
        <f>2*(males!K57-males!K58)/(males!K57+males!K58)</f>
        <v>1.3978164129839238E-2</v>
      </c>
      <c r="L58" s="32">
        <f>2*(males!L57-males!L58)/(males!L57+males!L58)</f>
        <v>1.4789751587684459E-2</v>
      </c>
      <c r="M58" s="32">
        <f>2*(males!M57-males!M58)/(males!M57+males!M58)</f>
        <v>1.4488569253786188E-2</v>
      </c>
      <c r="N58" s="32">
        <f>2*(males!N57-males!N58)/(males!N57+males!N58)</f>
        <v>1.4084321994928593E-2</v>
      </c>
      <c r="O58" s="32">
        <f>2*(males!O57-males!O58)/(males!O57+males!O58)</f>
        <v>1.4910240353074491E-2</v>
      </c>
      <c r="P58" s="32">
        <f>2*(males!P57-males!P58)/(males!P57+males!P58)</f>
        <v>1.5139061961449745E-2</v>
      </c>
      <c r="Q58" s="32">
        <f>2*(males!Q57-males!Q58)/(males!Q57+males!Q58)</f>
        <v>1.4704422576781307E-2</v>
      </c>
      <c r="R58" s="32">
        <f>2*(males!R57-males!R58)/(males!R57+males!R58)</f>
        <v>1.3754581035986127E-2</v>
      </c>
      <c r="S58" s="32">
        <f>2*(males!S57-males!S58)/(males!S57+males!S58)</f>
        <v>1.3755409981825076E-2</v>
      </c>
      <c r="T58" s="32">
        <f>2*(males!T57-males!T58)/(males!T57+males!T58)</f>
        <v>1.3745704467353952E-2</v>
      </c>
      <c r="U58" s="32">
        <f>2*(males!U57-males!U58)/(males!U57+males!U58)</f>
        <v>1.4221863675694666E-2</v>
      </c>
      <c r="V58" s="32">
        <f>2*(males!V57-males!V58)/(males!V57+males!V58)</f>
        <v>1.4804489103147406E-2</v>
      </c>
      <c r="W58" s="32">
        <f>2*(males!W57-males!W58)/(males!W57+males!W58)</f>
        <v>1.529097291552607E-2</v>
      </c>
      <c r="X58" s="32">
        <f>2*(males!X57-males!X58)/(males!X57+males!X58)</f>
        <v>1.4034242537573609E-2</v>
      </c>
      <c r="Y58" s="32">
        <f>2*(males!Y57-males!Y58)/(males!Y57+males!Y58)</f>
        <v>1.3130342669918459E-2</v>
      </c>
      <c r="Z58" s="32">
        <f>2*(males!Z57-males!Z58)/(males!Z57+males!Z58)</f>
        <v>1.3546065817943327E-2</v>
      </c>
      <c r="AA58" s="32">
        <f>2*(males!AA57-males!AA58)/(males!AA57+males!AA58)</f>
        <v>1.3729522200202526E-2</v>
      </c>
      <c r="AB58" s="32">
        <f>2*(males!AB57-males!AB58)/(males!AB57+males!AB58)</f>
        <v>1.2281049967746737E-2</v>
      </c>
      <c r="AC58" s="32">
        <f>2*(males!AC57-males!AC58)/(males!AC57+males!AC58)</f>
        <v>1.554801812284915E-2</v>
      </c>
      <c r="AD58" s="32">
        <f>2*(males!AD57-males!AD58)/(males!AD57+males!AD58)</f>
        <v>1.3929884204002234E-2</v>
      </c>
      <c r="AE58" s="32">
        <f>2*(males!AE57-males!AE58)/(males!AE57+males!AE58)</f>
        <v>1.3628829271287371E-2</v>
      </c>
      <c r="AF58" s="32">
        <f>2*(males!AF57-males!AF58)/(males!AF57+males!AF58)</f>
        <v>1.4762246235256299E-2</v>
      </c>
      <c r="AG58" s="32">
        <f>2*(males!AG57-males!AG58)/(males!AG57+males!AG58)</f>
        <v>1.309182099239691E-2</v>
      </c>
      <c r="AH58" s="32">
        <f>2*(males!AH57-males!AH58)/(males!AH57+males!AH58)</f>
        <v>1.2552453931764277E-2</v>
      </c>
      <c r="AI58" s="32">
        <f>2*(males!AI57-males!AI58)/(males!AI57+males!AI58)</f>
        <v>1.2539146974552195E-2</v>
      </c>
      <c r="AJ58" s="32">
        <f>2*(males!AJ57-males!AJ58)/(males!AJ57+males!AJ58)</f>
        <v>1.4110370155600658E-2</v>
      </c>
      <c r="AK58" s="32">
        <f>2*(males!AK57-males!AK58)/(males!AK57+males!AK58)</f>
        <v>1.3666054604015532E-2</v>
      </c>
      <c r="AL58" s="32">
        <f>2*(males!AL57-males!AL58)/(males!AL57+males!AL58)</f>
        <v>1.3187396031726898E-2</v>
      </c>
      <c r="AM58" s="32">
        <f>2*(males!AM57-males!AM58)/(males!AM57+males!AM58)</f>
        <v>1.1934575519741178E-2</v>
      </c>
      <c r="AN58" s="32">
        <f>2*(males!AN57-males!AN58)/(males!AN57+males!AN58)</f>
        <v>1.2907412748774156E-2</v>
      </c>
      <c r="AO58" s="32">
        <f>2*(males!AO57-males!AO58)/(males!AO57+males!AO58)</f>
        <v>1.2339853665820516E-2</v>
      </c>
      <c r="AP58" s="32">
        <f>2*(males!AP57-males!AP58)/(males!AP57+males!AP58)</f>
        <v>1.3264201606296011E-2</v>
      </c>
      <c r="AQ58" s="32">
        <f>2*(males!AQ57-males!AQ58)/(males!AQ57+males!AQ58)</f>
        <v>1.3525179856115108E-2</v>
      </c>
      <c r="AR58" s="32">
        <f>2*(males!AR57-males!AR58)/(males!AR57+males!AR58)</f>
        <v>1.299804909576187E-2</v>
      </c>
      <c r="AS58" s="32">
        <f>2*(males!AS57-males!AS58)/(males!AS57+males!AS58)</f>
        <v>1.3126577713667507E-2</v>
      </c>
      <c r="AT58" s="32">
        <f>2*(males!AT57-males!AT58)/(males!AT57+males!AT58)</f>
        <v>1.3559281249812011E-2</v>
      </c>
      <c r="AU58" s="32">
        <f>2*(males!AU57-males!AU58)/(males!AU57+males!AU58)</f>
        <v>1.3650118344968092E-2</v>
      </c>
      <c r="AV58" s="32">
        <f>2*(males!AV57-males!AV58)/(males!AV57+males!AV58)</f>
        <v>1.3180399239316342E-2</v>
      </c>
      <c r="AW58" s="32">
        <f>2*(males!AW57-males!AW58)/(males!AW57+males!AW58)</f>
        <v>1.3428778869174412E-2</v>
      </c>
      <c r="AX58" s="32">
        <f>2*(males!AX57-males!AX58)/(males!AX57+males!AX58)</f>
        <v>1.3573792508033958E-2</v>
      </c>
      <c r="AY58" s="32">
        <f>2*(males!AY57-males!AY58)/(males!AY57+males!AY58)</f>
        <v>1.35277065916061E-2</v>
      </c>
      <c r="AZ58" s="32">
        <f>2*(males!AZ57-males!AZ58)/(males!AZ57+males!AZ58)</f>
        <v>1.3391211274305762E-2</v>
      </c>
      <c r="BA58" s="32">
        <f>2*(males!BA57-males!BA58)/(males!BA57+males!BA58)</f>
        <v>1.2895891432936036E-2</v>
      </c>
      <c r="BB58" s="32">
        <f>2*(males!BB57-males!BB58)/(males!BB57+males!BB58)</f>
        <v>1.1656224139969263E-2</v>
      </c>
      <c r="BC58" s="32">
        <f>2*(males!BC57-males!BC58)/(males!BC57+males!BC58)</f>
        <v>1.2609054083708462E-2</v>
      </c>
      <c r="BD58" s="32">
        <f>2*(males!BD57-males!BD58)/(males!BD57+males!BD58)</f>
        <v>1.2661653781433496E-2</v>
      </c>
      <c r="BE58" s="32">
        <f>2*(males!BE57-males!BE58)/(males!BE57+males!BE58)</f>
        <v>1.228918200863754E-2</v>
      </c>
      <c r="BF58" s="32">
        <f>2*(males!BF57-males!BF58)/(males!BF57+males!BF58)</f>
        <v>1.1049723756906077E-2</v>
      </c>
      <c r="BG58" s="32">
        <f>2*(males!BG57-males!BG58)/(males!BG57+males!BG58)</f>
        <v>1.0893284018359988E-2</v>
      </c>
      <c r="BH58" s="32">
        <f>2*(males!BH57-males!BH58)/(males!BH57+males!BH58)</f>
        <v>1.0687911821845078E-2</v>
      </c>
      <c r="BI58" s="32">
        <f>2*(males!BI57-males!BI58)/(males!BI57+males!BI58)</f>
        <v>1.1067102921761093E-2</v>
      </c>
      <c r="BJ58" s="32">
        <f>2*(males!BJ57-males!BJ58)/(males!BJ57+males!BJ58)</f>
        <v>1.0470247712130986E-2</v>
      </c>
      <c r="BK58" s="32">
        <f>2*(males!BK57-males!BK58)/(males!BK57+males!BK58)</f>
        <v>1.0090656462120177E-2</v>
      </c>
      <c r="BL58" s="32">
        <f>2*(males!BL57-males!BL58)/(males!BL57+males!BL58)</f>
        <v>1.0042766387199422E-2</v>
      </c>
      <c r="BM58" s="32">
        <f>2*(males!BM57-males!BM58)/(males!BM57+males!BM58)</f>
        <v>8.6309239139608293E-3</v>
      </c>
      <c r="BN58" s="32">
        <f>2*(males!BN57-males!BN58)/(males!BN57+males!BN58)</f>
        <v>8.8838909193140279E-3</v>
      </c>
      <c r="BO58" s="32">
        <f>2*(males!BO57-males!BO58)/(males!BO57+males!BO58)</f>
        <v>8.2686702434166728E-3</v>
      </c>
      <c r="BP58" s="32">
        <f>2*(males!BP57-males!BP58)/(males!BP57+males!BP58)</f>
        <v>8.3041347438068246E-3</v>
      </c>
      <c r="BQ58" s="32">
        <f>2*(males!BQ57-males!BQ58)/(males!BQ57+males!BQ58)</f>
        <v>8.091563010954303E-3</v>
      </c>
      <c r="BR58" s="32">
        <f>2*(males!BR57-males!BR58)/(males!BR57+males!BR58)</f>
        <v>7.6507174635700005E-3</v>
      </c>
      <c r="BS58" s="32">
        <f>2*(males!BS57-males!BS58)/(males!BS57+males!BS58)</f>
        <v>6.9519782141829215E-3</v>
      </c>
      <c r="BT58" s="32">
        <f>2*(males!BT57-males!BT58)/(males!BT57+males!BT58)</f>
        <v>6.9653386234639339E-3</v>
      </c>
      <c r="BU58" s="32">
        <f>2*(males!BU57-males!BU58)/(males!BU57+males!BU58)</f>
        <v>6.4133238728555789E-3</v>
      </c>
      <c r="BV58" s="32">
        <f>2*(males!BV57-males!BV58)/(males!BV57+males!BV58)</f>
        <v>7.2358900144717797E-3</v>
      </c>
      <c r="BW58" s="32">
        <f>2*(males!BW57-males!BW58)/(males!BW57+males!BW58)</f>
        <v>6.126665241860796E-3</v>
      </c>
      <c r="BX58" s="32">
        <f>2*(males!BX57-males!BX58)/(males!BX57+males!BX58)</f>
        <v>5.9745915721054416E-3</v>
      </c>
      <c r="BY58" s="32">
        <f>2*(males!BY57-males!BY58)/(males!BY57+males!BY58)</f>
        <v>5.6010151840021E-3</v>
      </c>
      <c r="BZ58" s="32">
        <f>2*(males!BZ57-males!BZ58)/(males!BZ57+males!BZ58)</f>
        <v>6.001025629834917E-3</v>
      </c>
      <c r="CA58" s="32">
        <f>2*(males!CA57-males!CA58)/(males!CA57+males!CA58)</f>
        <v>5.5282052959552512E-3</v>
      </c>
      <c r="CB58" s="32">
        <f>2*(males!CB57-males!CB58)/(males!CB57+males!CB58)</f>
        <v>5.3670671101119678E-3</v>
      </c>
      <c r="CC58" s="32">
        <f>2*(males!CC57-males!CC58)/(males!CC57+males!CC58)</f>
        <v>5.2112737221522562E-3</v>
      </c>
      <c r="CD58" s="32">
        <f>2*(males!CD57-males!CD58)/(males!CD57+males!CD58)</f>
        <v>5.0570539419087139E-3</v>
      </c>
      <c r="CE58" s="32">
        <f>2*(males!CE57-males!CE58)/(males!CE57+males!CE58)</f>
        <v>5.0820848416838855E-3</v>
      </c>
      <c r="CF58" s="32">
        <f>2*(males!CF57-males!CF58)/(males!CF57+males!CF58)</f>
        <v>4.5531115619971262E-3</v>
      </c>
      <c r="CG58" s="32">
        <f>2*(males!CG57-males!CG58)/(males!CG57+males!CG58)</f>
        <v>4.5357323273036041E-3</v>
      </c>
      <c r="CH58" s="32">
        <f>2*(males!CH57-males!CH58)/(males!CH57+males!CH58)</f>
        <v>4.9525958155399782E-3</v>
      </c>
      <c r="CI58" s="32">
        <f>2*(males!CI57-males!CI58)/(males!CI57+males!CI58)</f>
        <v>4.6724965706447189E-3</v>
      </c>
      <c r="CJ58" s="32">
        <f>2*(males!CJ57-males!CJ58)/(males!CJ57+males!CJ58)</f>
        <v>4.5893201801415397E-3</v>
      </c>
      <c r="CK58" s="32">
        <f>2*(males!CK57-males!CK58)/(males!CK57+males!CK58)</f>
        <v>4.3470347013287369E-3</v>
      </c>
      <c r="CL58" s="32">
        <f>2*(males!CL57-males!CL58)/(males!CL57+males!CL58)</f>
        <v>4.4737940556334489E-3</v>
      </c>
      <c r="CM58" s="32">
        <f>2*(males!CM57-males!CM58)/(males!CM57+males!CM58)</f>
        <v>4.6965896354805997E-3</v>
      </c>
      <c r="CN58" s="32">
        <f>2*(males!CN57-males!CN58)/(males!CN57+males!CN58)</f>
        <v>4.6767552480331525E-3</v>
      </c>
      <c r="CO58" s="12"/>
      <c r="CP58" s="31">
        <v>55</v>
      </c>
      <c r="CQ58" s="32">
        <f>$CN58*EXP('2a)answer'!$C58*('2a) male mx'!CQ$2-$CO$2))</f>
        <v>4.3807885973224815E-3</v>
      </c>
      <c r="CR58" s="32">
        <f>$CN58*EXP('2a)answer'!$C58*('2a) male mx'!CR$2-$CO$2))</f>
        <v>4.3238819340248123E-3</v>
      </c>
      <c r="CS58" s="32">
        <f>$CN58*EXP('2a)answer'!$C58*('2a) male mx'!CS$2-$CO$2))</f>
        <v>4.2677144911336369E-3</v>
      </c>
      <c r="CT58" s="32">
        <f>$CN58*EXP('2a)answer'!$C58*('2a) male mx'!CT$2-$CO$2))</f>
        <v>4.212276666138849E-3</v>
      </c>
      <c r="CU58" s="32">
        <f>$CN58*EXP('2a)answer'!$C58*('2a) male mx'!CU$2-$CO$2))</f>
        <v>4.1575589812674315E-3</v>
      </c>
      <c r="CV58" s="32">
        <f>$CN58*EXP('2a)answer'!$C58*('2a) male mx'!CV$2-$CO$2))</f>
        <v>4.1035520818631117E-3</v>
      </c>
      <c r="CW58" s="32">
        <f>$CN58*EXP('2a)answer'!$C58*('2a) male mx'!CW$2-$CO$2))</f>
        <v>4.050246734787071E-3</v>
      </c>
      <c r="CX58" s="32">
        <f>$CN58*EXP('2a)answer'!$C58*('2a) male mx'!CX$2-$CO$2))</f>
        <v>3.9976338268394281E-3</v>
      </c>
      <c r="CY58" s="32">
        <f>$CN58*EXP('2a)answer'!$C58*('2a) male mx'!CY$2-$CO$2))</f>
        <v>3.945704363201223E-3</v>
      </c>
      <c r="CZ58" s="32">
        <f>$CN58*EXP('2a)answer'!$C58*('2a) male mx'!CZ$2-$CO$2))</f>
        <v>3.8944494658966437E-3</v>
      </c>
      <c r="DA58" s="32">
        <f>$CN58*EXP('2a)answer'!$C58*('2a) male mx'!DA$2-$CO$2))</f>
        <v>3.8438603722752303E-3</v>
      </c>
      <c r="DB58" s="32">
        <f>$CN58*EXP('2a)answer'!$C58*('2a) male mx'!DB$2-$CO$2))</f>
        <v>3.7939284335137898E-3</v>
      </c>
      <c r="DC58" s="32">
        <f>$CN58*EXP('2a)answer'!$C58*('2a) male mx'!DC$2-$CO$2))</f>
        <v>3.7446451131377787E-3</v>
      </c>
      <c r="DD58" s="32">
        <f>$CN58*EXP('2a)answer'!$C58*('2a) male mx'!DD$2-$CO$2))</f>
        <v>3.6960019855618812E-3</v>
      </c>
      <c r="DE58" s="32">
        <f>$CN58*EXP('2a)answer'!$C58*('2a) male mx'!DE$2-$CO$2))</f>
        <v>3.6479907346495598E-3</v>
      </c>
      <c r="DF58" s="32">
        <f>$CN58*EXP('2a)answer'!$C58*('2a) male mx'!DF$2-$CO$2))</f>
        <v>3.6006031522913054E-3</v>
      </c>
      <c r="DG58" s="32">
        <f>$CN58*EXP('2a)answer'!$C58*('2a) male mx'!DG$2-$CO$2))</f>
        <v>3.5538311370013642E-3</v>
      </c>
      <c r="DH58" s="32">
        <f>$CN58*EXP('2a)answer'!$C58*('2a) male mx'!DH$2-$CO$2))</f>
        <v>3.507666692532687E-3</v>
      </c>
      <c r="DI58" s="32">
        <f>$CN58*EXP('2a)answer'!$C58*('2a) male mx'!DI$2-$CO$2))</f>
        <v>3.462101926509874E-3</v>
      </c>
      <c r="DJ58" s="32">
        <f>$CN58*EXP('2a)answer'!$C58*('2a) male mx'!DJ$2-$CO$2))</f>
        <v>3.4171290490798774E-3</v>
      </c>
      <c r="DK58" s="32">
        <f>$CN58*EXP('2a)answer'!$C58*('2a) male mx'!DK$2-$CO$2))</f>
        <v>3.3727403715802322E-3</v>
      </c>
      <c r="DL58" s="32">
        <f>$CN58*EXP('2a)answer'!$C58*('2a) male mx'!DL$2-$CO$2))</f>
        <v>3.3289283052245809E-3</v>
      </c>
      <c r="DM58" s="32">
        <f>$CN58*EXP('2a)answer'!$C58*('2a) male mx'!DM$2-$CO$2))</f>
        <v>3.2856853598052841E-3</v>
      </c>
      <c r="DN58" s="32">
        <f>$CN58*EXP('2a)answer'!$C58*('2a) male mx'!DN$2-$CO$2))</f>
        <v>3.2430041424128721E-3</v>
      </c>
      <c r="DO58" s="32">
        <f>$CN58*EXP('2a)answer'!$C58*('2a) male mx'!DO$2-$CO$2))</f>
        <v>3.2008773561721408E-3</v>
      </c>
      <c r="DP58" s="32">
        <f>$CN58*EXP('2a)answer'!$C58*('2a) male mx'!DP$2-$CO$2))</f>
        <v>3.1592977989946609E-3</v>
      </c>
      <c r="DQ58" s="32">
        <f>$CN58*EXP('2a)answer'!$C58*('2a) male mx'!DQ$2-$CO$2))</f>
        <v>3.1182583623474923E-3</v>
      </c>
      <c r="DR58" s="32">
        <f>$CN58*EXP('2a)answer'!$C58*('2a) male mx'!DR$2-$CO$2))</f>
        <v>3.0777520300378923E-3</v>
      </c>
      <c r="DS58" s="32">
        <f>$CN58*EXP('2a)answer'!$C58*('2a) male mx'!DS$2-$CO$2))</f>
        <v>3.0377718770138156E-3</v>
      </c>
      <c r="DT58" s="32">
        <f>$CN58*EXP('2a)answer'!$C58*('2a) male mx'!DT$2-$CO$2))</f>
        <v>2.9983110681799882E-3</v>
      </c>
      <c r="DU58" s="32">
        <f>$CN58*EXP('2a)answer'!$C58*('2a) male mx'!DU$2-$CO$2))</f>
        <v>2.9593628572293666E-3</v>
      </c>
      <c r="DV58" s="32">
        <f>$CN58*EXP('2a)answer'!$C58*('2a) male mx'!DV$2-$CO$2))</f>
        <v>2.9209205854897743E-3</v>
      </c>
      <c r="DW58" s="32">
        <f>$CN58*EXP('2a)answer'!$C58*('2a) male mx'!DW$2-$CO$2))</f>
        <v>2.8829776807855179E-3</v>
      </c>
      <c r="DX58" s="32">
        <f>$CN58*EXP('2a)answer'!$C58*('2a) male mx'!DX$2-$CO$2))</f>
        <v>2.8455276563137985E-3</v>
      </c>
      <c r="DY58" s="32">
        <f>$CN58*EXP('2a)answer'!$C58*('2a) male mx'!DY$2-$CO$2))</f>
        <v>2.8085641095357086E-3</v>
      </c>
      <c r="DZ58" s="32">
        <f>$CN58*EXP('2a)answer'!$C58*('2a) male mx'!DZ$2-$CO$2))</f>
        <v>2.7720807210816403E-3</v>
      </c>
      <c r="EA58" s="32">
        <f>$CN58*EXP('2a)answer'!$C58*('2a) male mx'!EA$2-$CO$2))</f>
        <v>2.7360712536709172E-3</v>
      </c>
      <c r="EB58" s="32">
        <f>$CN58*EXP('2a)answer'!$C58*('2a) male mx'!EB$2-$CO$2))</f>
        <v>2.7005295510454477E-3</v>
      </c>
      <c r="EC58" s="32">
        <f>$CN58*EXP('2a)answer'!$C58*('2a) male mx'!EC$2-$CO$2))</f>
        <v>2.6654495369172436E-3</v>
      </c>
      <c r="ED58" s="32">
        <f>$CN58*EXP('2a)answer'!$C58*('2a) male mx'!ED$2-$CO$2))</f>
        <v>2.6308252139296004E-3</v>
      </c>
      <c r="EE58" s="32">
        <f>$CN58*EXP('2a)answer'!$C58*('2a) male mx'!EE$2-$CO$2))</f>
        <v>2.5966506626317787E-3</v>
      </c>
      <c r="EF58" s="32">
        <f>$CN58*EXP('2a)answer'!$C58*('2a) male mx'!EF$2-$CO$2))</f>
        <v>2.5629200404669998E-3</v>
      </c>
      <c r="EG58" s="32">
        <f>$CN58*EXP('2a)answer'!$C58*('2a) male mx'!EG$2-$CO$2))</f>
        <v>2.5296275807735907E-3</v>
      </c>
      <c r="EH58" s="32">
        <f>$CN58*EXP('2a)answer'!$C58*('2a) male mx'!EH$2-$CO$2))</f>
        <v>2.4967675917991028E-3</v>
      </c>
      <c r="EI58" s="32">
        <f>$CN58*EXP('2a)answer'!$C58*('2a) male mx'!EI$2-$CO$2))</f>
        <v>2.4643344557272358E-3</v>
      </c>
      <c r="EJ58" s="32">
        <f>$CN58*EXP('2a)answer'!$C58*('2a) male mx'!EJ$2-$CO$2))</f>
        <v>2.4323226277174052E-3</v>
      </c>
      <c r="EK58" s="32">
        <f>$CN58*EXP('2a)answer'!$C58*('2a) male mx'!EK$2-$CO$2))</f>
        <v>2.4007266349567826E-3</v>
      </c>
      <c r="EL58" s="32">
        <f>$CN58*EXP('2a)answer'!$C58*('2a) male mx'!EL$2-$CO$2))</f>
        <v>2.3695410757246546E-3</v>
      </c>
      <c r="EM58" s="32">
        <f>$CN58*EXP('2a)answer'!$C58*('2a) male mx'!EM$2-$CO$2))</f>
        <v>2.3387606184689285E-3</v>
      </c>
      <c r="EN58" s="32">
        <f>$CN58*EXP('2a)answer'!$C58*('2a) male mx'!EN$2-$CO$2))</f>
        <v>2.3083800008946395E-3</v>
      </c>
      <c r="EO58" s="32">
        <f>$CN58*EXP('2a)answer'!$C58*('2a) male mx'!EO$2-$CO$2))</f>
        <v>2.2783940290642996E-3</v>
      </c>
    </row>
    <row r="59" spans="1:145" x14ac:dyDescent="0.25">
      <c r="A59" s="31">
        <f>males!A58</f>
        <v>56</v>
      </c>
      <c r="B59" s="32">
        <f>2*(males!B58-males!B59)/(males!B58+males!B59)</f>
        <v>1.917283749091071E-2</v>
      </c>
      <c r="C59" s="32">
        <f>2*(males!C58-males!C59)/(males!C58+males!C59)</f>
        <v>1.6735267471804711E-2</v>
      </c>
      <c r="D59" s="32">
        <f>2*(males!D58-males!D59)/(males!D58+males!D59)</f>
        <v>1.7052939388236658E-2</v>
      </c>
      <c r="E59" s="32">
        <f>2*(males!E58-males!E59)/(males!E58+males!E59)</f>
        <v>1.8699866429525504E-2</v>
      </c>
      <c r="F59" s="32">
        <f>2*(males!F58-males!F59)/(males!F58+males!F59)</f>
        <v>1.7087488506966547E-2</v>
      </c>
      <c r="G59" s="32">
        <f>2*(males!G58-males!G59)/(males!G58+males!G59)</f>
        <v>1.8635083063079684E-2</v>
      </c>
      <c r="H59" s="32">
        <f>2*(males!H58-males!H59)/(males!H58+males!H59)</f>
        <v>1.8130150610969026E-2</v>
      </c>
      <c r="I59" s="32">
        <f>2*(males!I58-males!I59)/(males!I58+males!I59)</f>
        <v>1.6350084154844916E-2</v>
      </c>
      <c r="J59" s="32">
        <f>2*(males!J58-males!J59)/(males!J58+males!J59)</f>
        <v>1.7768361581920904E-2</v>
      </c>
      <c r="K59" s="32">
        <f>2*(males!K58-males!K59)/(males!K58+males!K59)</f>
        <v>1.6581407655671194E-2</v>
      </c>
      <c r="L59" s="32">
        <f>2*(males!L58-males!L59)/(males!L58+males!L59)</f>
        <v>1.6635003322972818E-2</v>
      </c>
      <c r="M59" s="32">
        <f>2*(males!M58-males!M59)/(males!M58+males!M59)</f>
        <v>1.6984628511245319E-2</v>
      </c>
      <c r="N59" s="32">
        <f>2*(males!N58-males!N59)/(males!N58+males!N59)</f>
        <v>1.6677340164371866E-2</v>
      </c>
      <c r="O59" s="32">
        <f>2*(males!O58-males!O59)/(males!O58+males!O59)</f>
        <v>1.7674080260800452E-2</v>
      </c>
      <c r="P59" s="32">
        <f>2*(males!P58-males!P59)/(males!P58+males!P59)</f>
        <v>1.7829828237973626E-2</v>
      </c>
      <c r="Q59" s="32">
        <f>2*(males!Q58-males!Q59)/(males!Q58+males!Q59)</f>
        <v>1.7308506989973976E-2</v>
      </c>
      <c r="R59" s="32">
        <f>2*(males!R58-males!R59)/(males!R58+males!R59)</f>
        <v>1.5889492175023955E-2</v>
      </c>
      <c r="S59" s="32">
        <f>2*(males!S58-males!S59)/(males!S58+males!S59)</f>
        <v>1.6446866267994981E-2</v>
      </c>
      <c r="T59" s="32">
        <f>2*(males!T58-males!T59)/(males!T58+males!T59)</f>
        <v>1.7050468058568691E-2</v>
      </c>
      <c r="U59" s="32">
        <f>2*(males!U58-males!U59)/(males!U58+males!U59)</f>
        <v>1.5877209204026101E-2</v>
      </c>
      <c r="V59" s="32">
        <f>2*(males!V58-males!V59)/(males!V58+males!V59)</f>
        <v>1.6651806786594638E-2</v>
      </c>
      <c r="W59" s="32">
        <f>2*(males!W58-males!W59)/(males!W58+males!W59)</f>
        <v>1.7190926647245589E-2</v>
      </c>
      <c r="X59" s="32">
        <f>2*(males!X58-males!X59)/(males!X58+males!X59)</f>
        <v>1.6243210543928747E-2</v>
      </c>
      <c r="Y59" s="32">
        <f>2*(males!Y58-males!Y59)/(males!Y58+males!Y59)</f>
        <v>1.584623651882678E-2</v>
      </c>
      <c r="Z59" s="32">
        <f>2*(males!Z58-males!Z59)/(males!Z58+males!Z59)</f>
        <v>1.4871367643584547E-2</v>
      </c>
      <c r="AA59" s="32">
        <f>2*(males!AA58-males!AA59)/(males!AA58+males!AA59)</f>
        <v>1.5647360689946477E-2</v>
      </c>
      <c r="AB59" s="32">
        <f>2*(males!AB58-males!AB59)/(males!AB58+males!AB59)</f>
        <v>1.5661460855782475E-2</v>
      </c>
      <c r="AC59" s="32">
        <f>2*(males!AC58-males!AC59)/(males!AC58+males!AC59)</f>
        <v>1.6579659098056483E-2</v>
      </c>
      <c r="AD59" s="32">
        <f>2*(males!AD58-males!AD59)/(males!AD58+males!AD59)</f>
        <v>1.683772347996236E-2</v>
      </c>
      <c r="AE59" s="32">
        <f>2*(males!AE58-males!AE59)/(males!AE58+males!AE59)</f>
        <v>1.5736650946628707E-2</v>
      </c>
      <c r="AF59" s="32">
        <f>2*(males!AF58-males!AF59)/(males!AF58+males!AF59)</f>
        <v>1.7489854125570116E-2</v>
      </c>
      <c r="AG59" s="32">
        <f>2*(males!AG58-males!AG59)/(males!AG58+males!AG59)</f>
        <v>1.7436889568446346E-2</v>
      </c>
      <c r="AH59" s="32">
        <f>2*(males!AH58-males!AH59)/(males!AH58+males!AH59)</f>
        <v>1.5467732386027236E-2</v>
      </c>
      <c r="AI59" s="32">
        <f>2*(males!AI58-males!AI59)/(males!AI58+males!AI59)</f>
        <v>1.4675811928549059E-2</v>
      </c>
      <c r="AJ59" s="32">
        <f>2*(males!AJ58-males!AJ59)/(males!AJ58+males!AJ59)</f>
        <v>1.6227056132367641E-2</v>
      </c>
      <c r="AK59" s="32">
        <f>2*(males!AK58-males!AK59)/(males!AK58+males!AK59)</f>
        <v>1.6218231149514491E-2</v>
      </c>
      <c r="AL59" s="32">
        <f>2*(males!AL58-males!AL59)/(males!AL58+males!AL59)</f>
        <v>1.6899064494221155E-2</v>
      </c>
      <c r="AM59" s="32">
        <f>2*(males!AM58-males!AM59)/(males!AM58+males!AM59)</f>
        <v>1.3201800686784853E-2</v>
      </c>
      <c r="AN59" s="32">
        <f>2*(males!AN58-males!AN59)/(males!AN58+males!AN59)</f>
        <v>1.4449669826262824E-2</v>
      </c>
      <c r="AO59" s="32">
        <f>2*(males!AO58-males!AO59)/(males!AO58+males!AO59)</f>
        <v>1.5248314994580126E-2</v>
      </c>
      <c r="AP59" s="32">
        <f>2*(males!AP58-males!AP59)/(males!AP58+males!AP59)</f>
        <v>1.4272635223214557E-2</v>
      </c>
      <c r="AQ59" s="32">
        <f>2*(males!AQ58-males!AQ59)/(males!AQ58+males!AQ59)</f>
        <v>1.5707411440494947E-2</v>
      </c>
      <c r="AR59" s="32">
        <f>2*(males!AR58-males!AR59)/(males!AR58+males!AR59)</f>
        <v>1.5491076848367124E-2</v>
      </c>
      <c r="AS59" s="32">
        <f>2*(males!AS58-males!AS59)/(males!AS58+males!AS59)</f>
        <v>1.5953165020124404E-2</v>
      </c>
      <c r="AT59" s="32">
        <f>2*(males!AT58-males!AT59)/(males!AT58+males!AT59)</f>
        <v>1.4015870014698976E-2</v>
      </c>
      <c r="AU59" s="32">
        <f>2*(males!AU58-males!AU59)/(males!AU58+males!AU59)</f>
        <v>1.5602293524987383E-2</v>
      </c>
      <c r="AV59" s="32">
        <f>2*(males!AV58-males!AV59)/(males!AV58+males!AV59)</f>
        <v>1.5885247592638662E-2</v>
      </c>
      <c r="AW59" s="32">
        <f>2*(males!AW58-males!AW59)/(males!AW58+males!AW59)</f>
        <v>1.5131318664597219E-2</v>
      </c>
      <c r="AX59" s="32">
        <f>2*(males!AX58-males!AX59)/(males!AX58+males!AX59)</f>
        <v>1.5218144992062478E-2</v>
      </c>
      <c r="AY59" s="32">
        <f>2*(males!AY58-males!AY59)/(males!AY58+males!AY59)</f>
        <v>1.6326132777757473E-2</v>
      </c>
      <c r="AZ59" s="32">
        <f>2*(males!AZ58-males!AZ59)/(males!AZ58+males!AZ59)</f>
        <v>1.4641500331664958E-2</v>
      </c>
      <c r="BA59" s="32">
        <f>2*(males!BA58-males!BA59)/(males!BA58+males!BA59)</f>
        <v>1.4296775122891046E-2</v>
      </c>
      <c r="BB59" s="32">
        <f>2*(males!BB58-males!BB59)/(males!BB58+males!BB59)</f>
        <v>1.4070255479915458E-2</v>
      </c>
      <c r="BC59" s="32">
        <f>2*(males!BC58-males!BC59)/(males!BC58+males!BC59)</f>
        <v>1.4330884739771812E-2</v>
      </c>
      <c r="BD59" s="32">
        <f>2*(males!BD58-males!BD59)/(males!BD58+males!BD59)</f>
        <v>1.3291927687144977E-2</v>
      </c>
      <c r="BE59" s="32">
        <f>2*(males!BE58-males!BE59)/(males!BE58+males!BE59)</f>
        <v>1.3766444735609559E-2</v>
      </c>
      <c r="BF59" s="32">
        <f>2*(males!BF58-males!BF59)/(males!BF58+males!BF59)</f>
        <v>1.3223491143089489E-2</v>
      </c>
      <c r="BG59" s="32">
        <f>2*(males!BG58-males!BG59)/(males!BG58+males!BG59)</f>
        <v>1.2414649286157667E-2</v>
      </c>
      <c r="BH59" s="32">
        <f>2*(males!BH58-males!BH59)/(males!BH58+males!BH59)</f>
        <v>1.2093082919832306E-2</v>
      </c>
      <c r="BI59" s="32">
        <f>2*(males!BI58-males!BI59)/(males!BI58+males!BI59)</f>
        <v>1.1354401281723825E-2</v>
      </c>
      <c r="BJ59" s="32">
        <f>2*(males!BJ58-males!BJ59)/(males!BJ58+males!BJ59)</f>
        <v>1.1602334320397596E-2</v>
      </c>
      <c r="BK59" s="32">
        <f>2*(males!BK58-males!BK59)/(males!BK58+males!BK59)</f>
        <v>1.1257942720324154E-2</v>
      </c>
      <c r="BL59" s="32">
        <f>2*(males!BL58-males!BL59)/(males!BL58+males!BL59)</f>
        <v>1.078640411388436E-2</v>
      </c>
      <c r="BM59" s="32">
        <f>2*(males!BM58-males!BM59)/(males!BM58+males!BM59)</f>
        <v>1.0954420972488948E-2</v>
      </c>
      <c r="BN59" s="32">
        <f>2*(males!BN58-males!BN59)/(males!BN58+males!BN59)</f>
        <v>9.5791528578562674E-3</v>
      </c>
      <c r="BO59" s="32">
        <f>2*(males!BO58-males!BO59)/(males!BO58+males!BO59)</f>
        <v>9.278385425485083E-3</v>
      </c>
      <c r="BP59" s="32">
        <f>2*(males!BP58-males!BP59)/(males!BP58+males!BP59)</f>
        <v>9.5853490758595807E-3</v>
      </c>
      <c r="BQ59" s="32">
        <f>2*(males!BQ58-males!BQ59)/(males!BQ58+males!BQ59)</f>
        <v>8.1801661912718638E-3</v>
      </c>
      <c r="BR59" s="32">
        <f>2*(males!BR58-males!BR59)/(males!BR58+males!BR59)</f>
        <v>8.4985994712232036E-3</v>
      </c>
      <c r="BS59" s="32">
        <f>2*(males!BS58-males!BS59)/(males!BS58+males!BS59)</f>
        <v>8.3999397613881647E-3</v>
      </c>
      <c r="BT59" s="32">
        <f>2*(males!BT58-males!BT59)/(males!BT58+males!BT59)</f>
        <v>7.749528144776285E-3</v>
      </c>
      <c r="BU59" s="32">
        <f>2*(males!BU58-males!BU59)/(males!BU58+males!BU59)</f>
        <v>7.5104681303586858E-3</v>
      </c>
      <c r="BV59" s="32">
        <f>2*(males!BV58-males!BV59)/(males!BV58+males!BV59)</f>
        <v>6.9450961989676206E-3</v>
      </c>
      <c r="BW59" s="32">
        <f>2*(males!BW58-males!BW59)/(males!BW58+males!BW59)</f>
        <v>6.9390434269387125E-3</v>
      </c>
      <c r="BX59" s="32">
        <f>2*(males!BX58-males!BX59)/(males!BX58+males!BX59)</f>
        <v>6.9162995594713658E-3</v>
      </c>
      <c r="BY59" s="32">
        <f>2*(males!BY58-males!BY59)/(males!BY58+males!BY59)</f>
        <v>6.5707288886443053E-3</v>
      </c>
      <c r="BZ59" s="32">
        <f>2*(males!BZ58-males!BZ59)/(males!BZ58+males!BZ59)</f>
        <v>5.7950654139959611E-3</v>
      </c>
      <c r="CA59" s="32">
        <f>2*(males!CA58-males!CA59)/(males!CA58+males!CA59)</f>
        <v>6.2628533823247141E-3</v>
      </c>
      <c r="CB59" s="32">
        <f>2*(males!CB58-males!CB59)/(males!CB58+males!CB59)</f>
        <v>6.1096451369195559E-3</v>
      </c>
      <c r="CC59" s="32">
        <f>2*(males!CC58-males!CC59)/(males!CC58+males!CC59)</f>
        <v>5.2932862576466162E-3</v>
      </c>
      <c r="CD59" s="32">
        <f>2*(males!CD58-males!CD59)/(males!CD58+males!CD59)</f>
        <v>5.8452211514433781E-3</v>
      </c>
      <c r="CE59" s="32">
        <f>2*(males!CE58-males!CE59)/(males!CE58+males!CE59)</f>
        <v>4.9340945936420669E-3</v>
      </c>
      <c r="CF59" s="32">
        <f>2*(males!CF58-males!CF59)/(males!CF58+males!CF59)</f>
        <v>5.2569524819089447E-3</v>
      </c>
      <c r="CG59" s="32">
        <f>2*(males!CG58-males!CG59)/(males!CG58+males!CG59)</f>
        <v>4.8811040798254898E-3</v>
      </c>
      <c r="CH59" s="32">
        <f>2*(males!CH58-males!CH59)/(males!CH58+males!CH59)</f>
        <v>4.6742339599829437E-3</v>
      </c>
      <c r="CI59" s="32">
        <f>2*(males!CI58-males!CI59)/(males!CI58+males!CI59)</f>
        <v>4.510978688586363E-3</v>
      </c>
      <c r="CJ59" s="32">
        <f>2*(males!CJ58-males!CJ59)/(males!CJ58+males!CJ59)</f>
        <v>5.1072633042054108E-3</v>
      </c>
      <c r="CK59" s="32">
        <f>2*(males!CK58-males!CK59)/(males!CK58+males!CK59)</f>
        <v>5.109917004190132E-3</v>
      </c>
      <c r="CL59" s="32">
        <f>2*(males!CL58-males!CL59)/(males!CL58+males!CL59)</f>
        <v>4.7202017106699138E-3</v>
      </c>
      <c r="CM59" s="32">
        <f>2*(males!CM58-males!CM59)/(males!CM58+males!CM59)</f>
        <v>4.6650044237110918E-3</v>
      </c>
      <c r="CN59" s="32">
        <f>2*(males!CN58-males!CN59)/(males!CN58+males!CN59)</f>
        <v>4.8918599236784221E-3</v>
      </c>
      <c r="CO59" s="12"/>
      <c r="CP59" s="31">
        <v>56</v>
      </c>
      <c r="CQ59" s="32">
        <f>$CN59*EXP('2a)answer'!$C59*('2a) male mx'!CQ$2-$CO$2))</f>
        <v>4.5343785011879101E-3</v>
      </c>
      <c r="CR59" s="32">
        <f>$CN59*EXP('2a)answer'!$C59*('2a) male mx'!CR$2-$CO$2))</f>
        <v>4.4660802320979978E-3</v>
      </c>
      <c r="CS59" s="32">
        <f>$CN59*EXP('2a)answer'!$C59*('2a) male mx'!CS$2-$CO$2))</f>
        <v>4.3988106935296889E-3</v>
      </c>
      <c r="CT59" s="32">
        <f>$CN59*EXP('2a)answer'!$C59*('2a) male mx'!CT$2-$CO$2))</f>
        <v>4.33255439041261E-3</v>
      </c>
      <c r="CU59" s="32">
        <f>$CN59*EXP('2a)answer'!$C59*('2a) male mx'!CU$2-$CO$2))</f>
        <v>4.2672960610681231E-3</v>
      </c>
      <c r="CV59" s="32">
        <f>$CN59*EXP('2a)answer'!$C59*('2a) male mx'!CV$2-$CO$2))</f>
        <v>4.2030206736939097E-3</v>
      </c>
      <c r="CW59" s="32">
        <f>$CN59*EXP('2a)answer'!$C59*('2a) male mx'!CW$2-$CO$2))</f>
        <v>4.1397134229015009E-3</v>
      </c>
      <c r="CX59" s="32">
        <f>$CN59*EXP('2a)answer'!$C59*('2a) male mx'!CX$2-$CO$2))</f>
        <v>4.077359726305952E-3</v>
      </c>
      <c r="CY59" s="32">
        <f>$CN59*EXP('2a)answer'!$C59*('2a) male mx'!CY$2-$CO$2))</f>
        <v>4.015945221166899E-3</v>
      </c>
      <c r="CZ59" s="32">
        <f>$CN59*EXP('2a)answer'!$C59*('2a) male mx'!CZ$2-$CO$2))</f>
        <v>3.9554557610801972E-3</v>
      </c>
      <c r="DA59" s="32">
        <f>$CN59*EXP('2a)answer'!$C59*('2a) male mx'!DA$2-$CO$2))</f>
        <v>3.8958774127193963E-3</v>
      </c>
      <c r="DB59" s="32">
        <f>$CN59*EXP('2a)answer'!$C59*('2a) male mx'!DB$2-$CO$2))</f>
        <v>3.8371964526262956E-3</v>
      </c>
      <c r="DC59" s="32">
        <f>$CN59*EXP('2a)answer'!$C59*('2a) male mx'!DC$2-$CO$2))</f>
        <v>3.7793993640498407E-3</v>
      </c>
      <c r="DD59" s="32">
        <f>$CN59*EXP('2a)answer'!$C59*('2a) male mx'!DD$2-$CO$2))</f>
        <v>3.7224728338326354E-3</v>
      </c>
      <c r="DE59" s="32">
        <f>$CN59*EXP('2a)answer'!$C59*('2a) male mx'!DE$2-$CO$2))</f>
        <v>3.6664037493443452E-3</v>
      </c>
      <c r="DF59" s="32">
        <f>$CN59*EXP('2a)answer'!$C59*('2a) male mx'!DF$2-$CO$2))</f>
        <v>3.6111791954612981E-3</v>
      </c>
      <c r="DG59" s="32">
        <f>$CN59*EXP('2a)answer'!$C59*('2a) male mx'!DG$2-$CO$2))</f>
        <v>3.5567864515915711E-3</v>
      </c>
      <c r="DH59" s="32">
        <f>$CN59*EXP('2a)answer'!$C59*('2a) male mx'!DH$2-$CO$2))</f>
        <v>3.5032129887448953E-3</v>
      </c>
      <c r="DI59" s="32">
        <f>$CN59*EXP('2a)answer'!$C59*('2a) male mx'!DI$2-$CO$2))</f>
        <v>3.4504464666466859E-3</v>
      </c>
      <c r="DJ59" s="32">
        <f>$CN59*EXP('2a)answer'!$C59*('2a) male mx'!DJ$2-$CO$2))</f>
        <v>3.3984747308955492E-3</v>
      </c>
      <c r="DK59" s="32">
        <f>$CN59*EXP('2a)answer'!$C59*('2a) male mx'!DK$2-$CO$2))</f>
        <v>3.3472858101635983E-3</v>
      </c>
      <c r="DL59" s="32">
        <f>$CN59*EXP('2a)answer'!$C59*('2a) male mx'!DL$2-$CO$2))</f>
        <v>3.2968679134389406E-3</v>
      </c>
      <c r="DM59" s="32">
        <f>$CN59*EXP('2a)answer'!$C59*('2a) male mx'!DM$2-$CO$2))</f>
        <v>3.2472094273097033E-3</v>
      </c>
      <c r="DN59" s="32">
        <f>$CN59*EXP('2a)answer'!$C59*('2a) male mx'!DN$2-$CO$2))</f>
        <v>3.1982989132889618E-3</v>
      </c>
      <c r="DO59" s="32">
        <f>$CN59*EXP('2a)answer'!$C59*('2a) male mx'!DO$2-$CO$2))</f>
        <v>3.150125105179966E-3</v>
      </c>
      <c r="DP59" s="32">
        <f>$CN59*EXP('2a)answer'!$C59*('2a) male mx'!DP$2-$CO$2))</f>
        <v>3.1026769064810464E-3</v>
      </c>
      <c r="DQ59" s="32">
        <f>$CN59*EXP('2a)answer'!$C59*('2a) male mx'!DQ$2-$CO$2))</f>
        <v>3.0559433878296189E-3</v>
      </c>
      <c r="DR59" s="32">
        <f>$CN59*EXP('2a)answer'!$C59*('2a) male mx'!DR$2-$CO$2))</f>
        <v>3.0099137844846733E-3</v>
      </c>
      <c r="DS59" s="32">
        <f>$CN59*EXP('2a)answer'!$C59*('2a) male mx'!DS$2-$CO$2))</f>
        <v>2.9645774938471987E-3</v>
      </c>
      <c r="DT59" s="32">
        <f>$CN59*EXP('2a)answer'!$C59*('2a) male mx'!DT$2-$CO$2))</f>
        <v>2.9199240730179428E-3</v>
      </c>
      <c r="DU59" s="32">
        <f>$CN59*EXP('2a)answer'!$C59*('2a) male mx'!DU$2-$CO$2))</f>
        <v>2.8759432363919652E-3</v>
      </c>
      <c r="DV59" s="32">
        <f>$CN59*EXP('2a)answer'!$C59*('2a) male mx'!DV$2-$CO$2))</f>
        <v>2.8326248532894172E-3</v>
      </c>
      <c r="DW59" s="32">
        <f>$CN59*EXP('2a)answer'!$C59*('2a) male mx'!DW$2-$CO$2))</f>
        <v>2.789958945622016E-3</v>
      </c>
      <c r="DX59" s="32">
        <f>$CN59*EXP('2a)answer'!$C59*('2a) male mx'!DX$2-$CO$2))</f>
        <v>2.7479356855946535E-3</v>
      </c>
      <c r="DY59" s="32">
        <f>$CN59*EXP('2a)answer'!$C59*('2a) male mx'!DY$2-$CO$2))</f>
        <v>2.7065453934416385E-3</v>
      </c>
      <c r="DZ59" s="32">
        <f>$CN59*EXP('2a)answer'!$C59*('2a) male mx'!DZ$2-$CO$2))</f>
        <v>2.6657785351970275E-3</v>
      </c>
      <c r="EA59" s="32">
        <f>$CN59*EXP('2a)answer'!$C59*('2a) male mx'!EA$2-$CO$2))</f>
        <v>2.625625720498541E-3</v>
      </c>
      <c r="EB59" s="32">
        <f>$CN59*EXP('2a)answer'!$C59*('2a) male mx'!EB$2-$CO$2))</f>
        <v>2.5860777004245604E-3</v>
      </c>
      <c r="EC59" s="32">
        <f>$CN59*EXP('2a)answer'!$C59*('2a) male mx'!EC$2-$CO$2))</f>
        <v>2.5471253653637027E-3</v>
      </c>
      <c r="ED59" s="32">
        <f>$CN59*EXP('2a)answer'!$C59*('2a) male mx'!ED$2-$CO$2))</f>
        <v>2.5087597429164863E-3</v>
      </c>
      <c r="EE59" s="32">
        <f>$CN59*EXP('2a)answer'!$C59*('2a) male mx'!EE$2-$CO$2))</f>
        <v>2.4709719958285973E-3</v>
      </c>
      <c r="EF59" s="32">
        <f>$CN59*EXP('2a)answer'!$C59*('2a) male mx'!EF$2-$CO$2))</f>
        <v>2.4337534199552935E-3</v>
      </c>
      <c r="EG59" s="32">
        <f>$CN59*EXP('2a)answer'!$C59*('2a) male mx'!EG$2-$CO$2))</f>
        <v>2.3970954422564634E-3</v>
      </c>
      <c r="EH59" s="32">
        <f>$CN59*EXP('2a)answer'!$C59*('2a) male mx'!EH$2-$CO$2))</f>
        <v>2.3609896188218856E-3</v>
      </c>
      <c r="EI59" s="32">
        <f>$CN59*EXP('2a)answer'!$C59*('2a) male mx'!EI$2-$CO$2))</f>
        <v>2.325427632926235E-3</v>
      </c>
      <c r="EJ59" s="32">
        <f>$CN59*EXP('2a)answer'!$C59*('2a) male mx'!EJ$2-$CO$2))</f>
        <v>2.2904012931133791E-3</v>
      </c>
      <c r="EK59" s="32">
        <f>$CN59*EXP('2a)answer'!$C59*('2a) male mx'!EK$2-$CO$2))</f>
        <v>2.2559025313095378E-3</v>
      </c>
      <c r="EL59" s="32">
        <f>$CN59*EXP('2a)answer'!$C59*('2a) male mx'!EL$2-$CO$2))</f>
        <v>2.2219234009648548E-3</v>
      </c>
      <c r="EM59" s="32">
        <f>$CN59*EXP('2a)answer'!$C59*('2a) male mx'!EM$2-$CO$2))</f>
        <v>2.1884560752229664E-3</v>
      </c>
      <c r="EN59" s="32">
        <f>$CN59*EXP('2a)answer'!$C59*('2a) male mx'!EN$2-$CO$2))</f>
        <v>2.1554928451181406E-3</v>
      </c>
      <c r="EO59" s="32">
        <f>$CN59*EXP('2a)answer'!$C59*('2a) male mx'!EO$2-$CO$2))</f>
        <v>2.1230261177995692E-3</v>
      </c>
    </row>
    <row r="60" spans="1:145" x14ac:dyDescent="0.25">
      <c r="A60" s="31">
        <f>males!A59</f>
        <v>57</v>
      </c>
      <c r="B60" s="32">
        <f>2*(males!B59-males!B60)/(males!B59+males!B60)</f>
        <v>1.7731220098406004E-2</v>
      </c>
      <c r="C60" s="32">
        <f>2*(males!C59-males!C60)/(males!C59+males!C60)</f>
        <v>1.7576324937045987E-2</v>
      </c>
      <c r="D60" s="32">
        <f>2*(males!D59-males!D60)/(males!D59+males!D60)</f>
        <v>1.8374308384843774E-2</v>
      </c>
      <c r="E60" s="32">
        <f>2*(males!E59-males!E60)/(males!E59+males!E60)</f>
        <v>1.557913094027031E-2</v>
      </c>
      <c r="F60" s="32">
        <f>2*(males!F59-males!F60)/(males!F59+males!F60)</f>
        <v>1.7587795048934946E-2</v>
      </c>
      <c r="G60" s="32">
        <f>2*(males!G59-males!G60)/(males!G59+males!G60)</f>
        <v>1.7063638268206872E-2</v>
      </c>
      <c r="H60" s="32">
        <f>2*(males!H59-males!H60)/(males!H59+males!H60)</f>
        <v>1.9005435293947354E-2</v>
      </c>
      <c r="I60" s="32">
        <f>2*(males!I59-males!I60)/(males!I59+males!I60)</f>
        <v>1.620149076716287E-2</v>
      </c>
      <c r="J60" s="32">
        <f>2*(males!J59-males!J60)/(males!J59+males!J60)</f>
        <v>1.7611075569484679E-2</v>
      </c>
      <c r="K60" s="32">
        <f>2*(males!K59-males!K60)/(males!K59+males!K60)</f>
        <v>1.6568831007580827E-2</v>
      </c>
      <c r="L60" s="32">
        <f>2*(males!L59-males!L60)/(males!L59+males!L60)</f>
        <v>1.6173168917489541E-2</v>
      </c>
      <c r="M60" s="32">
        <f>2*(males!M59-males!M60)/(males!M59+males!M60)</f>
        <v>1.5815472600744018E-2</v>
      </c>
      <c r="N60" s="32">
        <f>2*(males!N59-males!N60)/(males!N59+males!N60)</f>
        <v>1.7452907008305738E-2</v>
      </c>
      <c r="O60" s="32">
        <f>2*(males!O59-males!O60)/(males!O59+males!O60)</f>
        <v>1.7341951757843293E-2</v>
      </c>
      <c r="P60" s="32">
        <f>2*(males!P59-males!P60)/(males!P59+males!P60)</f>
        <v>1.7392258524675609E-2</v>
      </c>
      <c r="Q60" s="32">
        <f>2*(males!Q59-males!Q60)/(males!Q59+males!Q60)</f>
        <v>1.7627174314688857E-2</v>
      </c>
      <c r="R60" s="32">
        <f>2*(males!R59-males!R60)/(males!R59+males!R60)</f>
        <v>1.8739421840092071E-2</v>
      </c>
      <c r="S60" s="32">
        <f>2*(males!S59-males!S60)/(males!S59+males!S60)</f>
        <v>1.7715844338221393E-2</v>
      </c>
      <c r="T60" s="32">
        <f>2*(males!T59-males!T60)/(males!T59+males!T60)</f>
        <v>1.7237306552741163E-2</v>
      </c>
      <c r="U60" s="32">
        <f>2*(males!U59-males!U60)/(males!U59+males!U60)</f>
        <v>1.8042951090570778E-2</v>
      </c>
      <c r="V60" s="32">
        <f>2*(males!V59-males!V60)/(males!V59+males!V60)</f>
        <v>1.6853108625218331E-2</v>
      </c>
      <c r="W60" s="32">
        <f>2*(males!W59-males!W60)/(males!W59+males!W60)</f>
        <v>1.7746985543934449E-2</v>
      </c>
      <c r="X60" s="32">
        <f>2*(males!X59-males!X60)/(males!X59+males!X60)</f>
        <v>1.7422036061389444E-2</v>
      </c>
      <c r="Y60" s="32">
        <f>2*(males!Y59-males!Y60)/(males!Y59+males!Y60)</f>
        <v>1.6306211345770417E-2</v>
      </c>
      <c r="Z60" s="32">
        <f>2*(males!Z59-males!Z60)/(males!Z59+males!Z60)</f>
        <v>1.7043480458114605E-2</v>
      </c>
      <c r="AA60" s="32">
        <f>2*(males!AA59-males!AA60)/(males!AA59+males!AA60)</f>
        <v>1.7562976732260753E-2</v>
      </c>
      <c r="AB60" s="32">
        <f>2*(males!AB59-males!AB60)/(males!AB59+males!AB60)</f>
        <v>1.7212496323482398E-2</v>
      </c>
      <c r="AC60" s="32">
        <f>2*(males!AC59-males!AC60)/(males!AC59+males!AC60)</f>
        <v>1.6768887382403539E-2</v>
      </c>
      <c r="AD60" s="32">
        <f>2*(males!AD59-males!AD60)/(males!AD59+males!AD60)</f>
        <v>1.6333719817782085E-2</v>
      </c>
      <c r="AE60" s="32">
        <f>2*(males!AE59-males!AE60)/(males!AE59+males!AE60)</f>
        <v>1.739284651097979E-2</v>
      </c>
      <c r="AF60" s="32">
        <f>2*(males!AF59-males!AF60)/(males!AF59+males!AF60)</f>
        <v>1.8523967301615731E-2</v>
      </c>
      <c r="AG60" s="32">
        <f>2*(males!AG59-males!AG60)/(males!AG59+males!AG60)</f>
        <v>1.6196798720503676E-2</v>
      </c>
      <c r="AH60" s="32">
        <f>2*(males!AH59-males!AH60)/(males!AH59+males!AH60)</f>
        <v>1.6595013975408295E-2</v>
      </c>
      <c r="AI60" s="32">
        <f>2*(males!AI59-males!AI60)/(males!AI59+males!AI60)</f>
        <v>1.6251442112812198E-2</v>
      </c>
      <c r="AJ60" s="32">
        <f>2*(males!AJ59-males!AJ60)/(males!AJ59+males!AJ60)</f>
        <v>1.5728208579476058E-2</v>
      </c>
      <c r="AK60" s="32">
        <f>2*(males!AK59-males!AK60)/(males!AK59+males!AK60)</f>
        <v>1.5759374592510263E-2</v>
      </c>
      <c r="AL60" s="32">
        <f>2*(males!AL59-males!AL60)/(males!AL59+males!AL60)</f>
        <v>1.8760043349900966E-2</v>
      </c>
      <c r="AM60" s="32">
        <f>2*(males!AM59-males!AM60)/(males!AM59+males!AM60)</f>
        <v>1.6440582994156513E-2</v>
      </c>
      <c r="AN60" s="32">
        <f>2*(males!AN59-males!AN60)/(males!AN59+males!AN60)</f>
        <v>1.650622386102106E-2</v>
      </c>
      <c r="AO60" s="32">
        <f>2*(males!AO59-males!AO60)/(males!AO59+males!AO60)</f>
        <v>1.6637747504953174E-2</v>
      </c>
      <c r="AP60" s="32">
        <f>2*(males!AP59-males!AP60)/(males!AP59+males!AP60)</f>
        <v>1.5917666393780661E-2</v>
      </c>
      <c r="AQ60" s="32">
        <f>2*(males!AQ59-males!AQ60)/(males!AQ59+males!AQ60)</f>
        <v>1.7354518297698639E-2</v>
      </c>
      <c r="AR60" s="32">
        <f>2*(males!AR59-males!AR60)/(males!AR59+males!AR60)</f>
        <v>1.5908838654778202E-2</v>
      </c>
      <c r="AS60" s="32">
        <f>2*(males!AS59-males!AS60)/(males!AS59+males!AS60)</f>
        <v>1.6661707825052066E-2</v>
      </c>
      <c r="AT60" s="32">
        <f>2*(males!AT59-males!AT60)/(males!AT59+males!AT60)</f>
        <v>1.7109901069833424E-2</v>
      </c>
      <c r="AU60" s="32">
        <f>2*(males!AU59-males!AU60)/(males!AU59+males!AU60)</f>
        <v>1.6198283797391719E-2</v>
      </c>
      <c r="AV60" s="32">
        <f>2*(males!AV59-males!AV60)/(males!AV59+males!AV60)</f>
        <v>1.8182379262459497E-2</v>
      </c>
      <c r="AW60" s="32">
        <f>2*(males!AW59-males!AW60)/(males!AW59+males!AW60)</f>
        <v>1.7258763926090426E-2</v>
      </c>
      <c r="AX60" s="32">
        <f>2*(males!AX59-males!AX60)/(males!AX59+males!AX60)</f>
        <v>1.5988731280581227E-2</v>
      </c>
      <c r="AY60" s="32">
        <f>2*(males!AY59-males!AY60)/(males!AY59+males!AY60)</f>
        <v>1.6984322640188797E-2</v>
      </c>
      <c r="AZ60" s="32">
        <f>2*(males!AZ59-males!AZ60)/(males!AZ59+males!AZ60)</f>
        <v>1.5907713220301621E-2</v>
      </c>
      <c r="BA60" s="32">
        <f>2*(males!BA59-males!BA60)/(males!BA59+males!BA60)</f>
        <v>1.5645562216698349E-2</v>
      </c>
      <c r="BB60" s="32">
        <f>2*(males!BB59-males!BB60)/(males!BB59+males!BB60)</f>
        <v>1.5274596414054573E-2</v>
      </c>
      <c r="BC60" s="32">
        <f>2*(males!BC59-males!BC60)/(males!BC59+males!BC60)</f>
        <v>1.6211531184003321E-2</v>
      </c>
      <c r="BD60" s="32">
        <f>2*(males!BD59-males!BD60)/(males!BD59+males!BD60)</f>
        <v>1.5223976251080733E-2</v>
      </c>
      <c r="BE60" s="32">
        <f>2*(males!BE59-males!BE60)/(males!BE59+males!BE60)</f>
        <v>1.4442994666554425E-2</v>
      </c>
      <c r="BF60" s="32">
        <f>2*(males!BF59-males!BF60)/(males!BF59+males!BF60)</f>
        <v>1.3821609255819232E-2</v>
      </c>
      <c r="BG60" s="32">
        <f>2*(males!BG59-males!BG60)/(males!BG59+males!BG60)</f>
        <v>1.3836477987421384E-2</v>
      </c>
      <c r="BH60" s="32">
        <f>2*(males!BH59-males!BH60)/(males!BH59+males!BH60)</f>
        <v>1.3167917520416177E-2</v>
      </c>
      <c r="BI60" s="32">
        <f>2*(males!BI59-males!BI60)/(males!BI59+males!BI60)</f>
        <v>1.2702031032436592E-2</v>
      </c>
      <c r="BJ60" s="32">
        <f>2*(males!BJ59-males!BJ60)/(males!BJ59+males!BJ60)</f>
        <v>1.3219952660646971E-2</v>
      </c>
      <c r="BK60" s="32">
        <f>2*(males!BK59-males!BK60)/(males!BK59+males!BK60)</f>
        <v>1.2393565596207383E-2</v>
      </c>
      <c r="BL60" s="32">
        <f>2*(males!BL59-males!BL60)/(males!BL59+males!BL60)</f>
        <v>1.1495246824971319E-2</v>
      </c>
      <c r="BM60" s="32">
        <f>2*(males!BM59-males!BM60)/(males!BM59+males!BM60)</f>
        <v>1.1919471727173982E-2</v>
      </c>
      <c r="BN60" s="32">
        <f>2*(males!BN59-males!BN60)/(males!BN59+males!BN60)</f>
        <v>1.1527410576542579E-2</v>
      </c>
      <c r="BO60" s="32">
        <f>2*(males!BO59-males!BO60)/(males!BO59+males!BO60)</f>
        <v>1.1106676549404185E-2</v>
      </c>
      <c r="BP60" s="32">
        <f>2*(males!BP59-males!BP60)/(males!BP59+males!BP60)</f>
        <v>1.0822880709069574E-2</v>
      </c>
      <c r="BQ60" s="32">
        <f>2*(males!BQ59-males!BQ60)/(males!BQ59+males!BQ60)</f>
        <v>9.7410338211419041E-3</v>
      </c>
      <c r="BR60" s="32">
        <f>2*(males!BR59-males!BR60)/(males!BR59+males!BR60)</f>
        <v>1.0039432534106876E-2</v>
      </c>
      <c r="BS60" s="32">
        <f>2*(males!BS59-males!BS60)/(males!BS59+males!BS60)</f>
        <v>9.4883815162276081E-3</v>
      </c>
      <c r="BT60" s="32">
        <f>2*(males!BT59-males!BT60)/(males!BT59+males!BT60)</f>
        <v>8.3606144547972803E-3</v>
      </c>
      <c r="BU60" s="32">
        <f>2*(males!BU59-males!BU60)/(males!BU59+males!BU60)</f>
        <v>8.7780036184137052E-3</v>
      </c>
      <c r="BV60" s="32">
        <f>2*(males!BV59-males!BV60)/(males!BV59+males!BV60)</f>
        <v>8.1323877068557923E-3</v>
      </c>
      <c r="BW60" s="32">
        <f>2*(males!BW59-males!BW60)/(males!BW59+males!BW60)</f>
        <v>7.7347083926031296E-3</v>
      </c>
      <c r="BX60" s="32">
        <f>2*(males!BX59-males!BX60)/(males!BX59+males!BX60)</f>
        <v>7.3651751447523124E-3</v>
      </c>
      <c r="BY60" s="32">
        <f>2*(males!BY59-males!BY60)/(males!BY59+males!BY60)</f>
        <v>7.9044372384357419E-3</v>
      </c>
      <c r="BZ60" s="32">
        <f>2*(males!BZ59-males!BZ60)/(males!BZ59+males!BZ60)</f>
        <v>7.2359299827110986E-3</v>
      </c>
      <c r="CA60" s="32">
        <f>2*(males!CA59-males!CA60)/(males!CA59+males!CA60)</f>
        <v>6.8782397005812826E-3</v>
      </c>
      <c r="CB60" s="32">
        <f>2*(males!CB59-males!CB60)/(males!CB59+males!CB60)</f>
        <v>6.6003691358364784E-3</v>
      </c>
      <c r="CC60" s="32">
        <f>2*(males!CC59-males!CC60)/(males!CC59+males!CC60)</f>
        <v>6.356106637685455E-3</v>
      </c>
      <c r="CD60" s="32">
        <f>2*(males!CD59-males!CD60)/(males!CD59+males!CD60)</f>
        <v>6.5593842924610811E-3</v>
      </c>
      <c r="CE60" s="32">
        <f>2*(males!CE59-males!CE60)/(males!CE59+males!CE60)</f>
        <v>5.9860325906218826E-3</v>
      </c>
      <c r="CF60" s="32">
        <f>2*(males!CF59-males!CF60)/(males!CF59+males!CF60)</f>
        <v>6.1027680023497287E-3</v>
      </c>
      <c r="CG60" s="32">
        <f>2*(males!CG59-males!CG60)/(males!CG59+males!CG60)</f>
        <v>5.8736991819163895E-3</v>
      </c>
      <c r="CH60" s="32">
        <f>2*(males!CH59-males!CH60)/(males!CH59+males!CH60)</f>
        <v>5.2072597880211324E-3</v>
      </c>
      <c r="CI60" s="32">
        <f>2*(males!CI59-males!CI60)/(males!CI59+males!CI60)</f>
        <v>5.0735337865978657E-3</v>
      </c>
      <c r="CJ60" s="32">
        <f>2*(males!CJ59-males!CJ60)/(males!CJ59+males!CJ60)</f>
        <v>5.4918569950768263E-3</v>
      </c>
      <c r="CK60" s="32">
        <f>2*(males!CK59-males!CK60)/(males!CK59+males!CK60)</f>
        <v>5.0169212970471522E-3</v>
      </c>
      <c r="CL60" s="32">
        <f>2*(males!CL59-males!CL60)/(males!CL59+males!CL60)</f>
        <v>5.0675036871761902E-3</v>
      </c>
      <c r="CM60" s="32">
        <f>2*(males!CM59-males!CM60)/(males!CM59+males!CM60)</f>
        <v>5.140557055333732E-3</v>
      </c>
      <c r="CN60" s="32">
        <f>2*(males!CN59-males!CN60)/(males!CN59+males!CN60)</f>
        <v>5.0021783679989676E-3</v>
      </c>
      <c r="CO60" s="12"/>
      <c r="CP60" s="31">
        <v>57</v>
      </c>
      <c r="CQ60" s="32">
        <f>$CN60*EXP('2a)answer'!$C60*('2a) male mx'!CQ$2-$CO$2))</f>
        <v>4.6625873629368656E-3</v>
      </c>
      <c r="CR60" s="32">
        <f>$CN60*EXP('2a)answer'!$C60*('2a) male mx'!CR$2-$CO$2))</f>
        <v>4.5974873608311687E-3</v>
      </c>
      <c r="CS60" s="32">
        <f>$CN60*EXP('2a)answer'!$C60*('2a) male mx'!CS$2-$CO$2))</f>
        <v>4.5332962983215108E-3</v>
      </c>
      <c r="CT60" s="32">
        <f>$CN60*EXP('2a)answer'!$C60*('2a) male mx'!CT$2-$CO$2))</f>
        <v>4.4700014846066225E-3</v>
      </c>
      <c r="CU60" s="32">
        <f>$CN60*EXP('2a)answer'!$C60*('2a) male mx'!CU$2-$CO$2))</f>
        <v>4.4075904060768114E-3</v>
      </c>
      <c r="CV60" s="32">
        <f>$CN60*EXP('2a)answer'!$C60*('2a) male mx'!CV$2-$CO$2))</f>
        <v>4.3460507238399703E-3</v>
      </c>
      <c r="CW60" s="32">
        <f>$CN60*EXP('2a)answer'!$C60*('2a) male mx'!CW$2-$CO$2))</f>
        <v>4.2853702712821358E-3</v>
      </c>
      <c r="CX60" s="32">
        <f>$CN60*EXP('2a)answer'!$C60*('2a) male mx'!CX$2-$CO$2))</f>
        <v>4.22553705166211E-3</v>
      </c>
      <c r="CY60" s="32">
        <f>$CN60*EXP('2a)answer'!$C60*('2a) male mx'!CY$2-$CO$2))</f>
        <v>4.1665392357396573E-3</v>
      </c>
      <c r="CZ60" s="32">
        <f>$CN60*EXP('2a)answer'!$C60*('2a) male mx'!CZ$2-$CO$2))</f>
        <v>4.1083651594368232E-3</v>
      </c>
      <c r="DA60" s="32">
        <f>$CN60*EXP('2a)answer'!$C60*('2a) male mx'!DA$2-$CO$2))</f>
        <v>4.0510033215319045E-3</v>
      </c>
      <c r="DB60" s="32">
        <f>$CN60*EXP('2a)answer'!$C60*('2a) male mx'!DB$2-$CO$2))</f>
        <v>3.9944423813856166E-3</v>
      </c>
      <c r="DC60" s="32">
        <f>$CN60*EXP('2a)answer'!$C60*('2a) male mx'!DC$2-$CO$2))</f>
        <v>3.9386711566990092E-3</v>
      </c>
      <c r="DD60" s="32">
        <f>$CN60*EXP('2a)answer'!$C60*('2a) male mx'!DD$2-$CO$2))</f>
        <v>3.8836786213026862E-3</v>
      </c>
      <c r="DE60" s="32">
        <f>$CN60*EXP('2a)answer'!$C60*('2a) male mx'!DE$2-$CO$2))</f>
        <v>3.8294539029768929E-3</v>
      </c>
      <c r="DF60" s="32">
        <f>$CN60*EXP('2a)answer'!$C60*('2a) male mx'!DF$2-$CO$2))</f>
        <v>3.7759862813020392E-3</v>
      </c>
      <c r="DG60" s="32">
        <f>$CN60*EXP('2a)answer'!$C60*('2a) male mx'!DG$2-$CO$2))</f>
        <v>3.7232651855392332E-3</v>
      </c>
      <c r="DH60" s="32">
        <f>$CN60*EXP('2a)answer'!$C60*('2a) male mx'!DH$2-$CO$2))</f>
        <v>3.6712801925404106E-3</v>
      </c>
      <c r="DI60" s="32">
        <f>$CN60*EXP('2a)answer'!$C60*('2a) male mx'!DI$2-$CO$2))</f>
        <v>3.620021024687641E-3</v>
      </c>
      <c r="DJ60" s="32">
        <f>$CN60*EXP('2a)answer'!$C60*('2a) male mx'!DJ$2-$CO$2))</f>
        <v>3.5694775478612049E-3</v>
      </c>
      <c r="DK60" s="32">
        <f>$CN60*EXP('2a)answer'!$C60*('2a) male mx'!DK$2-$CO$2))</f>
        <v>3.5196397694360446E-3</v>
      </c>
      <c r="DL60" s="32">
        <f>$CN60*EXP('2a)answer'!$C60*('2a) male mx'!DL$2-$CO$2))</f>
        <v>3.4704978363061831E-3</v>
      </c>
      <c r="DM60" s="32">
        <f>$CN60*EXP('2a)answer'!$C60*('2a) male mx'!DM$2-$CO$2))</f>
        <v>3.4220420329367338E-3</v>
      </c>
      <c r="DN60" s="32">
        <f>$CN60*EXP('2a)answer'!$C60*('2a) male mx'!DN$2-$CO$2))</f>
        <v>3.3742627794431019E-3</v>
      </c>
      <c r="DO60" s="32">
        <f>$CN60*EXP('2a)answer'!$C60*('2a) male mx'!DO$2-$CO$2))</f>
        <v>3.3271506296970095E-3</v>
      </c>
      <c r="DP60" s="32">
        <f>$CN60*EXP('2a)answer'!$C60*('2a) male mx'!DP$2-$CO$2))</f>
        <v>3.28069626945896E-3</v>
      </c>
      <c r="DQ60" s="32">
        <f>$CN60*EXP('2a)answer'!$C60*('2a) male mx'!DQ$2-$CO$2))</f>
        <v>3.2348905145367824E-3</v>
      </c>
      <c r="DR60" s="32">
        <f>$CN60*EXP('2a)answer'!$C60*('2a) male mx'!DR$2-$CO$2))</f>
        <v>3.189724308969881E-3</v>
      </c>
      <c r="DS60" s="32">
        <f>$CN60*EXP('2a)answer'!$C60*('2a) male mx'!DS$2-$CO$2))</f>
        <v>3.1451887232388427E-3</v>
      </c>
      <c r="DT60" s="32">
        <f>$CN60*EXP('2a)answer'!$C60*('2a) male mx'!DT$2-$CO$2))</f>
        <v>3.101274952500037E-3</v>
      </c>
      <c r="DU60" s="32">
        <f>$CN60*EXP('2a)answer'!$C60*('2a) male mx'!DU$2-$CO$2))</f>
        <v>3.0579743148448687E-3</v>
      </c>
      <c r="DV60" s="32">
        <f>$CN60*EXP('2a)answer'!$C60*('2a) male mx'!DV$2-$CO$2))</f>
        <v>3.015278249583332E-3</v>
      </c>
      <c r="DW60" s="32">
        <f>$CN60*EXP('2a)answer'!$C60*('2a) male mx'!DW$2-$CO$2))</f>
        <v>2.9731783155515345E-3</v>
      </c>
      <c r="DX60" s="32">
        <f>$CN60*EXP('2a)answer'!$C60*('2a) male mx'!DX$2-$CO$2))</f>
        <v>2.931666189442845E-3</v>
      </c>
      <c r="DY60" s="32">
        <f>$CN60*EXP('2a)answer'!$C60*('2a) male mx'!DY$2-$CO$2))</f>
        <v>2.8907336641623496E-3</v>
      </c>
      <c r="DZ60" s="32">
        <f>$CN60*EXP('2a)answer'!$C60*('2a) male mx'!DZ$2-$CO$2))</f>
        <v>2.8503726472042801E-3</v>
      </c>
      <c r="EA60" s="32">
        <f>$CN60*EXP('2a)answer'!$C60*('2a) male mx'!EA$2-$CO$2))</f>
        <v>2.8105751590520923E-3</v>
      </c>
      <c r="EB60" s="32">
        <f>$CN60*EXP('2a)answer'!$C60*('2a) male mx'!EB$2-$CO$2))</f>
        <v>2.771333331600893E-3</v>
      </c>
      <c r="EC60" s="32">
        <f>$CN60*EXP('2a)answer'!$C60*('2a) male mx'!EC$2-$CO$2))</f>
        <v>2.7326394066018848E-3</v>
      </c>
      <c r="ED60" s="32">
        <f>$CN60*EXP('2a)answer'!$C60*('2a) male mx'!ED$2-$CO$2))</f>
        <v>2.6944857341285309E-3</v>
      </c>
      <c r="EE60" s="32">
        <f>$CN60*EXP('2a)answer'!$C60*('2a) male mx'!EE$2-$CO$2))</f>
        <v>2.6568647710641406E-3</v>
      </c>
      <c r="EF60" s="32">
        <f>$CN60*EXP('2a)answer'!$C60*('2a) male mx'!EF$2-$CO$2))</f>
        <v>2.6197690796105695E-3</v>
      </c>
      <c r="EG60" s="32">
        <f>$CN60*EXP('2a)answer'!$C60*('2a) male mx'!EG$2-$CO$2))</f>
        <v>2.5831913258177355E-3</v>
      </c>
      <c r="EH60" s="32">
        <f>$CN60*EXP('2a)answer'!$C60*('2a) male mx'!EH$2-$CO$2))</f>
        <v>2.5471242781336723E-3</v>
      </c>
      <c r="EI60" s="32">
        <f>$CN60*EXP('2a)answer'!$C60*('2a) male mx'!EI$2-$CO$2))</f>
        <v>2.5115608059748302E-3</v>
      </c>
      <c r="EJ60" s="32">
        <f>$CN60*EXP('2a)answer'!$C60*('2a) male mx'!EJ$2-$CO$2))</f>
        <v>2.4764938783163296E-3</v>
      </c>
      <c r="EK60" s="32">
        <f>$CN60*EXP('2a)answer'!$C60*('2a) male mx'!EK$2-$CO$2))</f>
        <v>2.4419165623019035E-3</v>
      </c>
      <c r="EL60" s="32">
        <f>$CN60*EXP('2a)answer'!$C60*('2a) male mx'!EL$2-$CO$2))</f>
        <v>2.407822021873248E-3</v>
      </c>
      <c r="EM60" s="32">
        <f>$CN60*EXP('2a)answer'!$C60*('2a) male mx'!EM$2-$CO$2))</f>
        <v>2.3742035164185087E-3</v>
      </c>
      <c r="EN60" s="32">
        <f>$CN60*EXP('2a)answer'!$C60*('2a) male mx'!EN$2-$CO$2))</f>
        <v>2.3410543994396384E-3</v>
      </c>
      <c r="EO60" s="32">
        <f>$CN60*EXP('2a)answer'!$C60*('2a) male mx'!EO$2-$CO$2))</f>
        <v>2.3083681172383595E-3</v>
      </c>
    </row>
    <row r="61" spans="1:145" x14ac:dyDescent="0.25">
      <c r="A61" s="31">
        <f>males!A60</f>
        <v>58</v>
      </c>
      <c r="B61" s="32">
        <f>2*(males!B60-males!B61)/(males!B60+males!B61)</f>
        <v>2.1784880090654702E-2</v>
      </c>
      <c r="C61" s="32">
        <f>2*(males!C60-males!C61)/(males!C60+males!C61)</f>
        <v>1.9740782089861224E-2</v>
      </c>
      <c r="D61" s="32">
        <f>2*(males!D60-males!D61)/(males!D60+males!D61)</f>
        <v>1.9809712616489072E-2</v>
      </c>
      <c r="E61" s="32">
        <f>2*(males!E60-males!E61)/(males!E60+males!E61)</f>
        <v>2.0045416552632162E-2</v>
      </c>
      <c r="F61" s="32">
        <f>2*(males!F60-males!F61)/(males!F60+males!F61)</f>
        <v>2.1041202019016318E-2</v>
      </c>
      <c r="G61" s="32">
        <f>2*(males!G60-males!G61)/(males!G60+males!G61)</f>
        <v>2.131153577083103E-2</v>
      </c>
      <c r="H61" s="32">
        <f>2*(males!H60-males!H61)/(males!H60+males!H61)</f>
        <v>1.8509914972382618E-2</v>
      </c>
      <c r="I61" s="32">
        <f>2*(males!I60-males!I61)/(males!I60+males!I61)</f>
        <v>2.0853469232346308E-2</v>
      </c>
      <c r="J61" s="32">
        <f>2*(males!J60-males!J61)/(males!J60+males!J61)</f>
        <v>1.9655803734895644E-2</v>
      </c>
      <c r="K61" s="32">
        <f>2*(males!K60-males!K61)/(males!K60+males!K61)</f>
        <v>1.8433632604926399E-2</v>
      </c>
      <c r="L61" s="32">
        <f>2*(males!L60-males!L61)/(males!L60+males!L61)</f>
        <v>1.7600599641880543E-2</v>
      </c>
      <c r="M61" s="32">
        <f>2*(males!M60-males!M61)/(males!M60+males!M61)</f>
        <v>1.8084329211980867E-2</v>
      </c>
      <c r="N61" s="32">
        <f>2*(males!N60-males!N61)/(males!N60+males!N61)</f>
        <v>2.1196817710134902E-2</v>
      </c>
      <c r="O61" s="32">
        <f>2*(males!O60-males!O61)/(males!O60+males!O61)</f>
        <v>1.9845952947913102E-2</v>
      </c>
      <c r="P61" s="32">
        <f>2*(males!P60-males!P61)/(males!P60+males!P61)</f>
        <v>2.1947892988284666E-2</v>
      </c>
      <c r="Q61" s="32">
        <f>2*(males!Q60-males!Q61)/(males!Q60+males!Q61)</f>
        <v>1.9054522138511183E-2</v>
      </c>
      <c r="R61" s="32">
        <f>2*(males!R60-males!R61)/(males!R60+males!R61)</f>
        <v>2.0588946042047848E-2</v>
      </c>
      <c r="S61" s="32">
        <f>2*(males!S60-males!S61)/(males!S60+males!S61)</f>
        <v>2.0562934416075977E-2</v>
      </c>
      <c r="T61" s="32">
        <f>2*(males!T60-males!T61)/(males!T60+males!T61)</f>
        <v>2.1218042215923164E-2</v>
      </c>
      <c r="U61" s="32">
        <f>2*(males!U60-males!U61)/(males!U60+males!U61)</f>
        <v>2.0516894251708599E-2</v>
      </c>
      <c r="V61" s="32">
        <f>2*(males!V60-males!V61)/(males!V60+males!V61)</f>
        <v>2.1473518259285937E-2</v>
      </c>
      <c r="W61" s="32">
        <f>2*(males!W60-males!W61)/(males!W60+males!W61)</f>
        <v>2.0726373835329912E-2</v>
      </c>
      <c r="X61" s="32">
        <f>2*(males!X60-males!X61)/(males!X60+males!X61)</f>
        <v>1.7865350412661619E-2</v>
      </c>
      <c r="Y61" s="32">
        <f>2*(males!Y60-males!Y61)/(males!Y60+males!Y61)</f>
        <v>1.9131086723284341E-2</v>
      </c>
      <c r="Z61" s="32">
        <f>2*(males!Z60-males!Z61)/(males!Z60+males!Z61)</f>
        <v>1.8701205160194988E-2</v>
      </c>
      <c r="AA61" s="32">
        <f>2*(males!AA60-males!AA61)/(males!AA60+males!AA61)</f>
        <v>2.1424696570610649E-2</v>
      </c>
      <c r="AB61" s="32">
        <f>2*(males!AB60-males!AB61)/(males!AB60+males!AB61)</f>
        <v>1.8919394006471395E-2</v>
      </c>
      <c r="AC61" s="32">
        <f>2*(males!AC60-males!AC61)/(males!AC60+males!AC61)</f>
        <v>2.0840528898475735E-2</v>
      </c>
      <c r="AD61" s="32">
        <f>2*(males!AD60-males!AD61)/(males!AD60+males!AD61)</f>
        <v>2.0457024116056505E-2</v>
      </c>
      <c r="AE61" s="32">
        <f>2*(males!AE60-males!AE61)/(males!AE60+males!AE61)</f>
        <v>1.952321042614278E-2</v>
      </c>
      <c r="AF61" s="32">
        <f>2*(males!AF60-males!AF61)/(males!AF60+males!AF61)</f>
        <v>2.0427330359239257E-2</v>
      </c>
      <c r="AG61" s="32">
        <f>2*(males!AG60-males!AG61)/(males!AG60+males!AG61)</f>
        <v>2.0425839980349823E-2</v>
      </c>
      <c r="AH61" s="32">
        <f>2*(males!AH60-males!AH61)/(males!AH60+males!AH61)</f>
        <v>1.9217027358105349E-2</v>
      </c>
      <c r="AI61" s="32">
        <f>2*(males!AI60-males!AI61)/(males!AI60+males!AI61)</f>
        <v>2.0503309239192569E-2</v>
      </c>
      <c r="AJ61" s="32">
        <f>2*(males!AJ60-males!AJ61)/(males!AJ60+males!AJ61)</f>
        <v>1.876577022075139E-2</v>
      </c>
      <c r="AK61" s="32">
        <f>2*(males!AK60-males!AK61)/(males!AK60+males!AK61)</f>
        <v>1.9451589052003615E-2</v>
      </c>
      <c r="AL61" s="32">
        <f>2*(males!AL60-males!AL61)/(males!AL60+males!AL61)</f>
        <v>1.7402775311398055E-2</v>
      </c>
      <c r="AM61" s="32">
        <f>2*(males!AM60-males!AM61)/(males!AM60+males!AM61)</f>
        <v>2.0066721850151754E-2</v>
      </c>
      <c r="AN61" s="32">
        <f>2*(males!AN60-males!AN61)/(males!AN60+males!AN61)</f>
        <v>2.143730848286907E-2</v>
      </c>
      <c r="AO61" s="32">
        <f>2*(males!AO60-males!AO61)/(males!AO60+males!AO61)</f>
        <v>1.8283138187965689E-2</v>
      </c>
      <c r="AP61" s="32">
        <f>2*(males!AP60-males!AP61)/(males!AP60+males!AP61)</f>
        <v>1.8043286357347223E-2</v>
      </c>
      <c r="AQ61" s="32">
        <f>2*(males!AQ60-males!AQ61)/(males!AQ60+males!AQ61)</f>
        <v>1.870288855723273E-2</v>
      </c>
      <c r="AR61" s="32">
        <f>2*(males!AR60-males!AR61)/(males!AR60+males!AR61)</f>
        <v>1.7961518199834433E-2</v>
      </c>
      <c r="AS61" s="32">
        <f>2*(males!AS60-males!AS61)/(males!AS60+males!AS61)</f>
        <v>2.0306106985906954E-2</v>
      </c>
      <c r="AT61" s="32">
        <f>2*(males!AT60-males!AT61)/(males!AT60+males!AT61)</f>
        <v>1.8641844508349732E-2</v>
      </c>
      <c r="AU61" s="32">
        <f>2*(males!AU60-males!AU61)/(males!AU60+males!AU61)</f>
        <v>1.9483173908395122E-2</v>
      </c>
      <c r="AV61" s="32">
        <f>2*(males!AV60-males!AV61)/(males!AV60+males!AV61)</f>
        <v>1.8810984810381251E-2</v>
      </c>
      <c r="AW61" s="32">
        <f>2*(males!AW60-males!AW61)/(males!AW60+males!AW61)</f>
        <v>2.0767266651955996E-2</v>
      </c>
      <c r="AX61" s="32">
        <f>2*(males!AX60-males!AX61)/(males!AX60+males!AX61)</f>
        <v>1.9583304509694175E-2</v>
      </c>
      <c r="AY61" s="32">
        <f>2*(males!AY60-males!AY61)/(males!AY60+males!AY61)</f>
        <v>1.963208761260693E-2</v>
      </c>
      <c r="AZ61" s="32">
        <f>2*(males!AZ60-males!AZ61)/(males!AZ60+males!AZ61)</f>
        <v>1.837513937076048E-2</v>
      </c>
      <c r="BA61" s="32">
        <f>2*(males!BA60-males!BA61)/(males!BA60+males!BA61)</f>
        <v>1.819263371833639E-2</v>
      </c>
      <c r="BB61" s="32">
        <f>2*(males!BB60-males!BB61)/(males!BB60+males!BB61)</f>
        <v>1.7179308258047782E-2</v>
      </c>
      <c r="BC61" s="32">
        <f>2*(males!BC60-males!BC61)/(males!BC60+males!BC61)</f>
        <v>1.7580234651437085E-2</v>
      </c>
      <c r="BD61" s="32">
        <f>2*(males!BD60-males!BD61)/(males!BD60+males!BD61)</f>
        <v>1.6474505058447022E-2</v>
      </c>
      <c r="BE61" s="32">
        <f>2*(males!BE60-males!BE61)/(males!BE60+males!BE61)</f>
        <v>1.6623205310631644E-2</v>
      </c>
      <c r="BF61" s="32">
        <f>2*(males!BF60-males!BF61)/(males!BF60+males!BF61)</f>
        <v>1.4613222179139202E-2</v>
      </c>
      <c r="BG61" s="32">
        <f>2*(males!BG60-males!BG61)/(males!BG60+males!BG61)</f>
        <v>1.6262709005926853E-2</v>
      </c>
      <c r="BH61" s="32">
        <f>2*(males!BH60-males!BH61)/(males!BH60+males!BH61)</f>
        <v>1.4452580090882421E-2</v>
      </c>
      <c r="BI61" s="32">
        <f>2*(males!BI60-males!BI61)/(males!BI60+males!BI61)</f>
        <v>1.4195884146341464E-2</v>
      </c>
      <c r="BJ61" s="32">
        <f>2*(males!BJ60-males!BJ61)/(males!BJ60+males!BJ61)</f>
        <v>1.4673809975346102E-2</v>
      </c>
      <c r="BK61" s="32">
        <f>2*(males!BK60-males!BK61)/(males!BK60+males!BK61)</f>
        <v>1.4402247695050113E-2</v>
      </c>
      <c r="BL61" s="32">
        <f>2*(males!BL60-males!BL61)/(males!BL60+males!BL61)</f>
        <v>1.3684075332469322E-2</v>
      </c>
      <c r="BM61" s="32">
        <f>2*(males!BM60-males!BM61)/(males!BM60+males!BM61)</f>
        <v>1.3503760098717142E-2</v>
      </c>
      <c r="BN61" s="32">
        <f>2*(males!BN60-males!BN61)/(males!BN60+males!BN61)</f>
        <v>1.295821093087793E-2</v>
      </c>
      <c r="BO61" s="32">
        <f>2*(males!BO60-males!BO61)/(males!BO60+males!BO61)</f>
        <v>1.1927420378124604E-2</v>
      </c>
      <c r="BP61" s="32">
        <f>2*(males!BP60-males!BP61)/(males!BP60+males!BP61)</f>
        <v>1.181018441170879E-2</v>
      </c>
      <c r="BQ61" s="32">
        <f>2*(males!BQ60-males!BQ61)/(males!BQ60+males!BQ61)</f>
        <v>1.0712851981418822E-2</v>
      </c>
      <c r="BR61" s="32">
        <f>2*(males!BR60-males!BR61)/(males!BR60+males!BR61)</f>
        <v>1.0716616480232651E-2</v>
      </c>
      <c r="BS61" s="32">
        <f>2*(males!BS60-males!BS61)/(males!BS60+males!BS61)</f>
        <v>1.0230295314524745E-2</v>
      </c>
      <c r="BT61" s="32">
        <f>2*(males!BT60-males!BT61)/(males!BT60+males!BT61)</f>
        <v>9.6445955255401086E-3</v>
      </c>
      <c r="BU61" s="32">
        <f>2*(males!BU60-males!BU61)/(males!BU60+males!BU61)</f>
        <v>9.0481422011887656E-3</v>
      </c>
      <c r="BV61" s="32">
        <f>2*(males!BV60-males!BV61)/(males!BV60+males!BV61)</f>
        <v>9.6191080157362763E-3</v>
      </c>
      <c r="BW61" s="32">
        <f>2*(males!BW60-males!BW61)/(males!BW60+males!BW61)</f>
        <v>9.4153515064562404E-3</v>
      </c>
      <c r="BX61" s="32">
        <f>2*(males!BX60-males!BX61)/(males!BX60+males!BX61)</f>
        <v>8.3624005008496559E-3</v>
      </c>
      <c r="BY61" s="32">
        <f>2*(males!BY60-males!BY61)/(males!BY60+males!BY61)</f>
        <v>8.4050519727282887E-3</v>
      </c>
      <c r="BZ61" s="32">
        <f>2*(males!BZ60-males!BZ61)/(males!BZ60+males!BZ61)</f>
        <v>7.8584149599287625E-3</v>
      </c>
      <c r="CA61" s="32">
        <f>2*(males!CA60-males!CA61)/(males!CA60+males!CA61)</f>
        <v>7.4056776862261066E-3</v>
      </c>
      <c r="CB61" s="32">
        <f>2*(males!CB60-males!CB61)/(males!CB60+males!CB61)</f>
        <v>7.4235589806754439E-3</v>
      </c>
      <c r="CC61" s="32">
        <f>2*(males!CC60-males!CC61)/(males!CC60+males!CC61)</f>
        <v>6.9732617956977955E-3</v>
      </c>
      <c r="CD61" s="32">
        <f>2*(males!CD60-males!CD61)/(males!CD60+males!CD61)</f>
        <v>6.8677085626238166E-3</v>
      </c>
      <c r="CE61" s="32">
        <f>2*(males!CE60-males!CE61)/(males!CE60+males!CE61)</f>
        <v>6.6494030898876406E-3</v>
      </c>
      <c r="CF61" s="32">
        <f>2*(males!CF60-males!CF61)/(males!CF60+males!CF61)</f>
        <v>6.7112991783311532E-3</v>
      </c>
      <c r="CG61" s="32">
        <f>2*(males!CG60-males!CG61)/(males!CG60+males!CG61)</f>
        <v>6.0288993982022523E-3</v>
      </c>
      <c r="CH61" s="32">
        <f>2*(males!CH60-males!CH61)/(males!CH60+males!CH61)</f>
        <v>6.2409304659967486E-3</v>
      </c>
      <c r="CI61" s="32">
        <f>2*(males!CI60-males!CI61)/(males!CI60+males!CI61)</f>
        <v>5.906378998091032E-3</v>
      </c>
      <c r="CJ61" s="32">
        <f>2*(males!CJ60-males!CJ61)/(males!CJ60+males!CJ61)</f>
        <v>5.7952701009814922E-3</v>
      </c>
      <c r="CK61" s="32">
        <f>2*(males!CK60-males!CK61)/(males!CK60+males!CK61)</f>
        <v>5.6197790133320292E-3</v>
      </c>
      <c r="CL61" s="32">
        <f>2*(males!CL60-males!CL61)/(males!CL60+males!CL61)</f>
        <v>5.812153375666089E-3</v>
      </c>
      <c r="CM61" s="32">
        <f>2*(males!CM60-males!CM61)/(males!CM60+males!CM61)</f>
        <v>5.3409023199882995E-3</v>
      </c>
      <c r="CN61" s="32">
        <f>2*(males!CN60-males!CN61)/(males!CN60+males!CN61)</f>
        <v>5.6344730253659429E-3</v>
      </c>
      <c r="CO61" s="12"/>
      <c r="CP61" s="31">
        <v>58</v>
      </c>
      <c r="CQ61" s="32">
        <f>$CN61*EXP('2a)answer'!$C61*('2a) male mx'!CQ$2-$CO$2))</f>
        <v>5.2266741137913597E-3</v>
      </c>
      <c r="CR61" s="32">
        <f>$CN61*EXP('2a)answer'!$C61*('2a) male mx'!CR$2-$CO$2))</f>
        <v>5.1487267768003742E-3</v>
      </c>
      <c r="CS61" s="32">
        <f>$CN61*EXP('2a)answer'!$C61*('2a) male mx'!CS$2-$CO$2))</f>
        <v>5.0719418974663442E-3</v>
      </c>
      <c r="CT61" s="32">
        <f>$CN61*EXP('2a)answer'!$C61*('2a) male mx'!CT$2-$CO$2))</f>
        <v>4.996302139625439E-3</v>
      </c>
      <c r="CU61" s="32">
        <f>$CN61*EXP('2a)answer'!$C61*('2a) male mx'!CU$2-$CO$2))</f>
        <v>4.921790425654494E-3</v>
      </c>
      <c r="CV61" s="32">
        <f>$CN61*EXP('2a)answer'!$C61*('2a) male mx'!CV$2-$CO$2))</f>
        <v>4.8483899326152973E-3</v>
      </c>
      <c r="CW61" s="32">
        <f>$CN61*EXP('2a)answer'!$C61*('2a) male mx'!CW$2-$CO$2))</f>
        <v>4.7760840884563767E-3</v>
      </c>
      <c r="CX61" s="32">
        <f>$CN61*EXP('2a)answer'!$C61*('2a) male mx'!CX$2-$CO$2))</f>
        <v>4.7048565682714337E-3</v>
      </c>
      <c r="CY61" s="32">
        <f>$CN61*EXP('2a)answer'!$C61*('2a) male mx'!CY$2-$CO$2))</f>
        <v>4.6346912906135764E-3</v>
      </c>
      <c r="CZ61" s="32">
        <f>$CN61*EXP('2a)answer'!$C61*('2a) male mx'!CZ$2-$CO$2))</f>
        <v>4.5655724138645186E-3</v>
      </c>
      <c r="DA61" s="32">
        <f>$CN61*EXP('2a)answer'!$C61*('2a) male mx'!DA$2-$CO$2))</f>
        <v>4.4974843326579216E-3</v>
      </c>
      <c r="DB61" s="32">
        <f>$CN61*EXP('2a)answer'!$C61*('2a) male mx'!DB$2-$CO$2))</f>
        <v>4.4304116743560887E-3</v>
      </c>
      <c r="DC61" s="32">
        <f>$CN61*EXP('2a)answer'!$C61*('2a) male mx'!DC$2-$CO$2))</f>
        <v>4.3643392955791914E-3</v>
      </c>
      <c r="DD61" s="32">
        <f>$CN61*EXP('2a)answer'!$C61*('2a) male mx'!DD$2-$CO$2))</f>
        <v>4.2992522787862614E-3</v>
      </c>
      <c r="DE61" s="32">
        <f>$CN61*EXP('2a)answer'!$C61*('2a) male mx'!DE$2-$CO$2))</f>
        <v>4.2351359289071744E-3</v>
      </c>
      <c r="DF61" s="32">
        <f>$CN61*EXP('2a)answer'!$C61*('2a) male mx'!DF$2-$CO$2))</f>
        <v>4.1719757700248569E-3</v>
      </c>
      <c r="DG61" s="32">
        <f>$CN61*EXP('2a)answer'!$C61*('2a) male mx'!DG$2-$CO$2))</f>
        <v>4.1097575421069777E-3</v>
      </c>
      <c r="DH61" s="32">
        <f>$CN61*EXP('2a)answer'!$C61*('2a) male mx'!DH$2-$CO$2))</f>
        <v>4.048467197786375E-3</v>
      </c>
      <c r="DI61" s="32">
        <f>$CN61*EXP('2a)answer'!$C61*('2a) male mx'!DI$2-$CO$2))</f>
        <v>3.9880908991895038E-3</v>
      </c>
      <c r="DJ61" s="32">
        <f>$CN61*EXP('2a)answer'!$C61*('2a) male mx'!DJ$2-$CO$2))</f>
        <v>3.92861501481218E-3</v>
      </c>
      <c r="DK61" s="32">
        <f>$CN61*EXP('2a)answer'!$C61*('2a) male mx'!DK$2-$CO$2))</f>
        <v>3.8700261164419164E-3</v>
      </c>
      <c r="DL61" s="32">
        <f>$CN61*EXP('2a)answer'!$C61*('2a) male mx'!DL$2-$CO$2))</f>
        <v>3.8123109761261575E-3</v>
      </c>
      <c r="DM61" s="32">
        <f>$CN61*EXP('2a)answer'!$C61*('2a) male mx'!DM$2-$CO$2))</f>
        <v>3.755456563185731E-3</v>
      </c>
      <c r="DN61" s="32">
        <f>$CN61*EXP('2a)answer'!$C61*('2a) male mx'!DN$2-$CO$2))</f>
        <v>3.6994500412728306E-3</v>
      </c>
      <c r="DO61" s="32">
        <f>$CN61*EXP('2a)answer'!$C61*('2a) male mx'!DO$2-$CO$2))</f>
        <v>3.6442787654728868E-3</v>
      </c>
      <c r="DP61" s="32">
        <f>$CN61*EXP('2a)answer'!$C61*('2a) male mx'!DP$2-$CO$2))</f>
        <v>3.5899302794496495E-3</v>
      </c>
      <c r="DQ61" s="32">
        <f>$CN61*EXP('2a)answer'!$C61*('2a) male mx'!DQ$2-$CO$2))</f>
        <v>3.5363923126328469E-3</v>
      </c>
      <c r="DR61" s="32">
        <f>$CN61*EXP('2a)answer'!$C61*('2a) male mx'!DR$2-$CO$2))</f>
        <v>3.4836527774477909E-3</v>
      </c>
      <c r="DS61" s="32">
        <f>$CN61*EXP('2a)answer'!$C61*('2a) male mx'!DS$2-$CO$2))</f>
        <v>3.4316997665862947E-3</v>
      </c>
      <c r="DT61" s="32">
        <f>$CN61*EXP('2a)answer'!$C61*('2a) male mx'!DT$2-$CO$2))</f>
        <v>3.3805215503182919E-3</v>
      </c>
      <c r="DU61" s="32">
        <f>$CN61*EXP('2a)answer'!$C61*('2a) male mx'!DU$2-$CO$2))</f>
        <v>3.3301065738435467E-3</v>
      </c>
      <c r="DV61" s="32">
        <f>$CN61*EXP('2a)answer'!$C61*('2a) male mx'!DV$2-$CO$2))</f>
        <v>3.2804434546828639E-3</v>
      </c>
      <c r="DW61" s="32">
        <f>$CN61*EXP('2a)answer'!$C61*('2a) male mx'!DW$2-$CO$2))</f>
        <v>3.231520980108195E-3</v>
      </c>
      <c r="DX61" s="32">
        <f>$CN61*EXP('2a)answer'!$C61*('2a) male mx'!DX$2-$CO$2))</f>
        <v>3.183328104611082E-3</v>
      </c>
      <c r="DY61" s="32">
        <f>$CN61*EXP('2a)answer'!$C61*('2a) male mx'!DY$2-$CO$2))</f>
        <v>3.135853947408845E-3</v>
      </c>
      <c r="DZ61" s="32">
        <f>$CN61*EXP('2a)answer'!$C61*('2a) male mx'!DZ$2-$CO$2))</f>
        <v>3.0890877899879682E-3</v>
      </c>
      <c r="EA61" s="32">
        <f>$CN61*EXP('2a)answer'!$C61*('2a) male mx'!EA$2-$CO$2))</f>
        <v>3.0430190736841184E-3</v>
      </c>
      <c r="EB61" s="32">
        <f>$CN61*EXP('2a)answer'!$C61*('2a) male mx'!EB$2-$CO$2))</f>
        <v>2.9976373972982547E-3</v>
      </c>
      <c r="EC61" s="32">
        <f>$CN61*EXP('2a)answer'!$C61*('2a) male mx'!EC$2-$CO$2))</f>
        <v>2.9529325147482893E-3</v>
      </c>
      <c r="ED61" s="32">
        <f>$CN61*EXP('2a)answer'!$C61*('2a) male mx'!ED$2-$CO$2))</f>
        <v>2.9088943327557726E-3</v>
      </c>
      <c r="EE61" s="32">
        <f>$CN61*EXP('2a)answer'!$C61*('2a) male mx'!EE$2-$CO$2))</f>
        <v>2.865512908567072E-3</v>
      </c>
      <c r="EF61" s="32">
        <f>$CN61*EXP('2a)answer'!$C61*('2a) male mx'!EF$2-$CO$2))</f>
        <v>2.8227784477085445E-3</v>
      </c>
      <c r="EG61" s="32">
        <f>$CN61*EXP('2a)answer'!$C61*('2a) male mx'!EG$2-$CO$2))</f>
        <v>2.7806813017751775E-3</v>
      </c>
      <c r="EH61" s="32">
        <f>$CN61*EXP('2a)answer'!$C61*('2a) male mx'!EH$2-$CO$2))</f>
        <v>2.7392119662522142E-3</v>
      </c>
      <c r="EI61" s="32">
        <f>$CN61*EXP('2a)answer'!$C61*('2a) male mx'!EI$2-$CO$2))</f>
        <v>2.6983610783692658E-3</v>
      </c>
      <c r="EJ61" s="32">
        <f>$CN61*EXP('2a)answer'!$C61*('2a) male mx'!EJ$2-$CO$2))</f>
        <v>2.6581194149864233E-3</v>
      </c>
      <c r="EK61" s="32">
        <f>$CN61*EXP('2a)answer'!$C61*('2a) male mx'!EK$2-$CO$2))</f>
        <v>2.6184778905118983E-3</v>
      </c>
      <c r="EL61" s="32">
        <f>$CN61*EXP('2a)answer'!$C61*('2a) male mx'!EL$2-$CO$2))</f>
        <v>2.579427554850714E-3</v>
      </c>
      <c r="EM61" s="32">
        <f>$CN61*EXP('2a)answer'!$C61*('2a) male mx'!EM$2-$CO$2))</f>
        <v>2.5409595913839932E-3</v>
      </c>
      <c r="EN61" s="32">
        <f>$CN61*EXP('2a)answer'!$C61*('2a) male mx'!EN$2-$CO$2))</f>
        <v>2.5030653149783781E-3</v>
      </c>
      <c r="EO61" s="32">
        <f>$CN61*EXP('2a)answer'!$C61*('2a) male mx'!EO$2-$CO$2))</f>
        <v>2.4657361700251381E-3</v>
      </c>
    </row>
    <row r="62" spans="1:145" x14ac:dyDescent="0.25">
      <c r="A62" s="31">
        <f>males!A61</f>
        <v>59</v>
      </c>
      <c r="B62" s="32">
        <f>2*(males!B61-males!B62)/(males!B61+males!B62)</f>
        <v>2.1266540642722116E-2</v>
      </c>
      <c r="C62" s="32">
        <f>2*(males!C61-males!C62)/(males!C61+males!C62)</f>
        <v>2.05345624900986E-2</v>
      </c>
      <c r="D62" s="32">
        <f>2*(males!D61-males!D62)/(males!D61+males!D62)</f>
        <v>2.2720473739519971E-2</v>
      </c>
      <c r="E62" s="32">
        <f>2*(males!E61-males!E62)/(males!E61+males!E62)</f>
        <v>1.8794497405574997E-2</v>
      </c>
      <c r="F62" s="32">
        <f>2*(males!F61-males!F62)/(males!F61+males!F62)</f>
        <v>1.9662016966538631E-2</v>
      </c>
      <c r="G62" s="32">
        <f>2*(males!G61-males!G62)/(males!G61+males!G62)</f>
        <v>1.9025863753174735E-2</v>
      </c>
      <c r="H62" s="32">
        <f>2*(males!H61-males!H62)/(males!H61+males!H62)</f>
        <v>2.1015261261667834E-2</v>
      </c>
      <c r="I62" s="32">
        <f>2*(males!I61-males!I62)/(males!I61+males!I62)</f>
        <v>2.1025556668810098E-2</v>
      </c>
      <c r="J62" s="32">
        <f>2*(males!J61-males!J62)/(males!J61+males!J62)</f>
        <v>2.134848258334579E-2</v>
      </c>
      <c r="K62" s="32">
        <f>2*(males!K61-males!K62)/(males!K61+males!K62)</f>
        <v>1.9473040355408026E-2</v>
      </c>
      <c r="L62" s="32">
        <f>2*(males!L61-males!L62)/(males!L61+males!L62)</f>
        <v>1.9328247944517891E-2</v>
      </c>
      <c r="M62" s="32">
        <f>2*(males!M61-males!M62)/(males!M61+males!M62)</f>
        <v>1.8941707561939664E-2</v>
      </c>
      <c r="N62" s="32">
        <f>2*(males!N61-males!N62)/(males!N61+males!N62)</f>
        <v>1.9557588979969356E-2</v>
      </c>
      <c r="O62" s="32">
        <f>2*(males!O61-males!O62)/(males!O61+males!O62)</f>
        <v>2.0838084378563285E-2</v>
      </c>
      <c r="P62" s="32">
        <f>2*(males!P61-males!P62)/(males!P61+males!P62)</f>
        <v>2.1110706143830087E-2</v>
      </c>
      <c r="Q62" s="32">
        <f>2*(males!Q61-males!Q62)/(males!Q61+males!Q62)</f>
        <v>2.0285878782278641E-2</v>
      </c>
      <c r="R62" s="32">
        <f>2*(males!R61-males!R62)/(males!R61+males!R62)</f>
        <v>2.1449271274757972E-2</v>
      </c>
      <c r="S62" s="32">
        <f>2*(males!S61-males!S62)/(males!S61+males!S62)</f>
        <v>2.0128807512132769E-2</v>
      </c>
      <c r="T62" s="32">
        <f>2*(males!T61-males!T62)/(males!T61+males!T62)</f>
        <v>2.1564327485380116E-2</v>
      </c>
      <c r="U62" s="32">
        <f>2*(males!U61-males!U62)/(males!U61+males!U62)</f>
        <v>2.3110787600523527E-2</v>
      </c>
      <c r="V62" s="32">
        <f>2*(males!V61-males!V62)/(males!V61+males!V62)</f>
        <v>1.9630557077752266E-2</v>
      </c>
      <c r="W62" s="32">
        <f>2*(males!W61-males!W62)/(males!W61+males!W62)</f>
        <v>2.1613672937128906E-2</v>
      </c>
      <c r="X62" s="32">
        <f>2*(males!X61-males!X62)/(males!X61+males!X62)</f>
        <v>2.2772539715989044E-2</v>
      </c>
      <c r="Y62" s="32">
        <f>2*(males!Y61-males!Y62)/(males!Y61+males!Y62)</f>
        <v>1.9823643385308887E-2</v>
      </c>
      <c r="Z62" s="32">
        <f>2*(males!Z61-males!Z62)/(males!Z61+males!Z62)</f>
        <v>1.9309043002929783E-2</v>
      </c>
      <c r="AA62" s="32">
        <f>2*(males!AA61-males!AA62)/(males!AA61+males!AA62)</f>
        <v>2.0409389119886809E-2</v>
      </c>
      <c r="AB62" s="32">
        <f>2*(males!AB61-males!AB62)/(males!AB61+males!AB62)</f>
        <v>2.1806584498853858E-2</v>
      </c>
      <c r="AC62" s="32">
        <f>2*(males!AC61-males!AC62)/(males!AC61+males!AC62)</f>
        <v>2.2307011060282201E-2</v>
      </c>
      <c r="AD62" s="32">
        <f>2*(males!AD61-males!AD62)/(males!AD61+males!AD62)</f>
        <v>2.0777749230880715E-2</v>
      </c>
      <c r="AE62" s="32">
        <f>2*(males!AE61-males!AE62)/(males!AE61+males!AE62)</f>
        <v>2.0829493087557605E-2</v>
      </c>
      <c r="AF62" s="32">
        <f>2*(males!AF61-males!AF62)/(males!AF61+males!AF62)</f>
        <v>2.1216661672160624E-2</v>
      </c>
      <c r="AG62" s="32">
        <f>2*(males!AG61-males!AG62)/(males!AG61+males!AG62)</f>
        <v>2.2827250029722981E-2</v>
      </c>
      <c r="AH62" s="32">
        <f>2*(males!AH61-males!AH62)/(males!AH61+males!AH62)</f>
        <v>2.2501188901845565E-2</v>
      </c>
      <c r="AI62" s="32">
        <f>2*(males!AI61-males!AI62)/(males!AI61+males!AI62)</f>
        <v>2.1115982256349062E-2</v>
      </c>
      <c r="AJ62" s="32">
        <f>2*(males!AJ61-males!AJ62)/(males!AJ61+males!AJ62)</f>
        <v>1.9424753313387312E-2</v>
      </c>
      <c r="AK62" s="32">
        <f>2*(males!AK61-males!AK62)/(males!AK61+males!AK62)</f>
        <v>2.0488553358562579E-2</v>
      </c>
      <c r="AL62" s="32">
        <f>2*(males!AL61-males!AL62)/(males!AL61+males!AL62)</f>
        <v>1.9001117332868318E-2</v>
      </c>
      <c r="AM62" s="32">
        <f>2*(males!AM61-males!AM62)/(males!AM61+males!AM62)</f>
        <v>2.0257862238858497E-2</v>
      </c>
      <c r="AN62" s="32">
        <f>2*(males!AN61-males!AN62)/(males!AN61+males!AN62)</f>
        <v>2.373244250686822E-2</v>
      </c>
      <c r="AO62" s="32">
        <f>2*(males!AO61-males!AO62)/(males!AO61+males!AO62)</f>
        <v>2.1537518203418409E-2</v>
      </c>
      <c r="AP62" s="32">
        <f>2*(males!AP61-males!AP62)/(males!AP61+males!AP62)</f>
        <v>1.9971797015077751E-2</v>
      </c>
      <c r="AQ62" s="32">
        <f>2*(males!AQ61-males!AQ62)/(males!AQ61+males!AQ62)</f>
        <v>1.9681475918115816E-2</v>
      </c>
      <c r="AR62" s="32">
        <f>2*(males!AR61-males!AR62)/(males!AR61+males!AR62)</f>
        <v>2.1375256637394546E-2</v>
      </c>
      <c r="AS62" s="32">
        <f>2*(males!AS61-males!AS62)/(males!AS61+males!AS62)</f>
        <v>2.218667767401063E-2</v>
      </c>
      <c r="AT62" s="32">
        <f>2*(males!AT61-males!AT62)/(males!AT61+males!AT62)</f>
        <v>2.1191047522242878E-2</v>
      </c>
      <c r="AU62" s="32">
        <f>2*(males!AU61-males!AU62)/(males!AU61+males!AU62)</f>
        <v>2.0985079416011552E-2</v>
      </c>
      <c r="AV62" s="32">
        <f>2*(males!AV61-males!AV62)/(males!AV61+males!AV62)</f>
        <v>2.1529105348917769E-2</v>
      </c>
      <c r="AW62" s="32">
        <f>2*(males!AW61-males!AW62)/(males!AW61+males!AW62)</f>
        <v>2.1064558494064328E-2</v>
      </c>
      <c r="AX62" s="32">
        <f>2*(males!AX61-males!AX62)/(males!AX61+males!AX62)</f>
        <v>2.1906902086677369E-2</v>
      </c>
      <c r="AY62" s="32">
        <f>2*(males!AY61-males!AY62)/(males!AY61+males!AY62)</f>
        <v>2.1299885387557466E-2</v>
      </c>
      <c r="AZ62" s="32">
        <f>2*(males!AZ61-males!AZ62)/(males!AZ61+males!AZ62)</f>
        <v>1.9898286360086604E-2</v>
      </c>
      <c r="BA62" s="32">
        <f>2*(males!BA61-males!BA62)/(males!BA61+males!BA62)</f>
        <v>1.9804481269103495E-2</v>
      </c>
      <c r="BB62" s="32">
        <f>2*(males!BB61-males!BB62)/(males!BB61+males!BB62)</f>
        <v>1.9890920757138275E-2</v>
      </c>
      <c r="BC62" s="32">
        <f>2*(males!BC61-males!BC62)/(males!BC61+males!BC62)</f>
        <v>1.9592094861660077E-2</v>
      </c>
      <c r="BD62" s="32">
        <f>2*(males!BD61-males!BD62)/(males!BD61+males!BD62)</f>
        <v>1.8515393030160962E-2</v>
      </c>
      <c r="BE62" s="32">
        <f>2*(males!BE61-males!BE62)/(males!BE61+males!BE62)</f>
        <v>1.8521280827366746E-2</v>
      </c>
      <c r="BF62" s="32">
        <f>2*(males!BF61-males!BF62)/(males!BF61+males!BF62)</f>
        <v>1.7236072637734686E-2</v>
      </c>
      <c r="BG62" s="32">
        <f>2*(males!BG61-males!BG62)/(males!BG61+males!BG62)</f>
        <v>1.700084514287814E-2</v>
      </c>
      <c r="BH62" s="32">
        <f>2*(males!BH61-males!BH62)/(males!BH61+males!BH62)</f>
        <v>1.6906684830203366E-2</v>
      </c>
      <c r="BI62" s="32">
        <f>2*(males!BI61-males!BI62)/(males!BI61+males!BI62)</f>
        <v>1.5946803687471665E-2</v>
      </c>
      <c r="BJ62" s="32">
        <f>2*(males!BJ61-males!BJ62)/(males!BJ61+males!BJ62)</f>
        <v>1.5498465796281813E-2</v>
      </c>
      <c r="BK62" s="32">
        <f>2*(males!BK61-males!BK62)/(males!BK61+males!BK62)</f>
        <v>1.5107495642068565E-2</v>
      </c>
      <c r="BL62" s="32">
        <f>2*(males!BL61-males!BL62)/(males!BL61+males!BL62)</f>
        <v>1.519791043538519E-2</v>
      </c>
      <c r="BM62" s="32">
        <f>2*(males!BM61-males!BM62)/(males!BM61+males!BM62)</f>
        <v>1.4901229174292428E-2</v>
      </c>
      <c r="BN62" s="32">
        <f>2*(males!BN61-males!BN62)/(males!BN61+males!BN62)</f>
        <v>1.3696857018462516E-2</v>
      </c>
      <c r="BO62" s="32">
        <f>2*(males!BO61-males!BO62)/(males!BO61+males!BO62)</f>
        <v>1.3199546776623954E-2</v>
      </c>
      <c r="BP62" s="32">
        <f>2*(males!BP61-males!BP62)/(males!BP61+males!BP62)</f>
        <v>1.3348112712210489E-2</v>
      </c>
      <c r="BQ62" s="32">
        <f>2*(males!BQ61-males!BQ62)/(males!BQ61+males!BQ62)</f>
        <v>1.3279780837183387E-2</v>
      </c>
      <c r="BR62" s="32">
        <f>2*(males!BR61-males!BR62)/(males!BR61+males!BR62)</f>
        <v>1.2602949182777514E-2</v>
      </c>
      <c r="BS62" s="32">
        <f>2*(males!BS61-males!BS62)/(males!BS61+males!BS62)</f>
        <v>1.1768491702293937E-2</v>
      </c>
      <c r="BT62" s="32">
        <f>2*(males!BT61-males!BT62)/(males!BT61+males!BT62)</f>
        <v>1.1263715885034779E-2</v>
      </c>
      <c r="BU62" s="32">
        <f>2*(males!BU61-males!BU62)/(males!BU61+males!BU62)</f>
        <v>1.1635452837707064E-2</v>
      </c>
      <c r="BV62" s="32">
        <f>2*(males!BV61-males!BV62)/(males!BV61+males!BV62)</f>
        <v>9.7922545986195639E-3</v>
      </c>
      <c r="BW62" s="32">
        <f>2*(males!BW61-males!BW62)/(males!BW61+males!BW62)</f>
        <v>1.0448918599188313E-2</v>
      </c>
      <c r="BX62" s="32">
        <f>2*(males!BX61-males!BX62)/(males!BX61+males!BX62)</f>
        <v>9.3843759164429601E-3</v>
      </c>
      <c r="BY62" s="32">
        <f>2*(males!BY61-males!BY62)/(males!BY61+males!BY62)</f>
        <v>8.385744234800839E-3</v>
      </c>
      <c r="BZ62" s="32">
        <f>2*(males!BZ61-males!BZ62)/(males!BZ61+males!BZ62)</f>
        <v>8.3600311958211063E-3</v>
      </c>
      <c r="CA62" s="32">
        <f>2*(males!CA61-males!CA62)/(males!CA61+males!CA62)</f>
        <v>8.4396698105277321E-3</v>
      </c>
      <c r="CB62" s="32">
        <f>2*(males!CB61-males!CB62)/(males!CB61+males!CB62)</f>
        <v>7.9392590770331773E-3</v>
      </c>
      <c r="CC62" s="32">
        <f>2*(males!CC61-males!CC62)/(males!CC61+males!CC62)</f>
        <v>8.0390148309802695E-3</v>
      </c>
      <c r="CD62" s="32">
        <f>2*(males!CD61-males!CD62)/(males!CD61+males!CD62)</f>
        <v>7.6939280052327579E-3</v>
      </c>
      <c r="CE62" s="32">
        <f>2*(males!CE61-males!CE62)/(males!CE61+males!CE62)</f>
        <v>7.126245021295872E-3</v>
      </c>
      <c r="CF62" s="32">
        <f>2*(males!CF61-males!CF62)/(males!CF61+males!CF62)</f>
        <v>7.077421701888415E-3</v>
      </c>
      <c r="CG62" s="32">
        <f>2*(males!CG61-males!CG62)/(males!CG61+males!CG62)</f>
        <v>6.8041792390091619E-3</v>
      </c>
      <c r="CH62" s="32">
        <f>2*(males!CH61-males!CH62)/(males!CH61+males!CH62)</f>
        <v>6.7317882067416714E-3</v>
      </c>
      <c r="CI62" s="32">
        <f>2*(males!CI61-males!CI62)/(males!CI61+males!CI62)</f>
        <v>6.9735999430726534E-3</v>
      </c>
      <c r="CJ62" s="32">
        <f>2*(males!CJ61-males!CJ62)/(males!CJ61+males!CJ62)</f>
        <v>6.8295303190585551E-3</v>
      </c>
      <c r="CK62" s="32">
        <f>2*(males!CK61-males!CK62)/(males!CK61+males!CK62)</f>
        <v>6.0791602886507761E-3</v>
      </c>
      <c r="CL62" s="32">
        <f>2*(males!CL61-males!CL62)/(males!CL61+males!CL62)</f>
        <v>6.2626715267037909E-3</v>
      </c>
      <c r="CM62" s="32">
        <f>2*(males!CM61-males!CM62)/(males!CM61+males!CM62)</f>
        <v>6.0141201080798398E-3</v>
      </c>
      <c r="CN62" s="32">
        <f>2*(males!CN61-males!CN62)/(males!CN61+males!CN62)</f>
        <v>6.288281819467563E-3</v>
      </c>
      <c r="CO62" s="12"/>
      <c r="CP62" s="31">
        <v>59</v>
      </c>
      <c r="CQ62" s="32">
        <f>$CN62*EXP('2a)answer'!$C62*('2a) male mx'!CQ$2-$CO$2))</f>
        <v>5.8767058011329329E-3</v>
      </c>
      <c r="CR62" s="32">
        <f>$CN62*EXP('2a)answer'!$C62*('2a) male mx'!CR$2-$CO$2))</f>
        <v>5.7976813238437043E-3</v>
      </c>
      <c r="CS62" s="32">
        <f>$CN62*EXP('2a)answer'!$C62*('2a) male mx'!CS$2-$CO$2))</f>
        <v>5.7197194942727996E-3</v>
      </c>
      <c r="CT62" s="32">
        <f>$CN62*EXP('2a)answer'!$C62*('2a) male mx'!CT$2-$CO$2))</f>
        <v>5.6428060229214202E-3</v>
      </c>
      <c r="CU62" s="32">
        <f>$CN62*EXP('2a)answer'!$C62*('2a) male mx'!CU$2-$CO$2))</f>
        <v>5.5669268124426676E-3</v>
      </c>
      <c r="CV62" s="32">
        <f>$CN62*EXP('2a)answer'!$C62*('2a) male mx'!CV$2-$CO$2))</f>
        <v>5.4920679550576577E-3</v>
      </c>
      <c r="CW62" s="32">
        <f>$CN62*EXP('2a)answer'!$C62*('2a) male mx'!CW$2-$CO$2))</f>
        <v>5.4182157300063909E-3</v>
      </c>
      <c r="CX62" s="32">
        <f>$CN62*EXP('2a)answer'!$C62*('2a) male mx'!CX$2-$CO$2))</f>
        <v>5.3453566010328961E-3</v>
      </c>
      <c r="CY62" s="32">
        <f>$CN62*EXP('2a)answer'!$C62*('2a) male mx'!CY$2-$CO$2))</f>
        <v>5.273477213904189E-3</v>
      </c>
      <c r="CZ62" s="32">
        <f>$CN62*EXP('2a)answer'!$C62*('2a) male mx'!CZ$2-$CO$2))</f>
        <v>5.2025643939625993E-3</v>
      </c>
      <c r="DA62" s="32">
        <f>$CN62*EXP('2a)answer'!$C62*('2a) male mx'!DA$2-$CO$2))</f>
        <v>5.1326051437110059E-3</v>
      </c>
      <c r="DB62" s="32">
        <f>$CN62*EXP('2a)answer'!$C62*('2a) male mx'!DB$2-$CO$2))</f>
        <v>5.0635866404305499E-3</v>
      </c>
      <c r="DC62" s="32">
        <f>$CN62*EXP('2a)answer'!$C62*('2a) male mx'!DC$2-$CO$2))</f>
        <v>4.9954962338303755E-3</v>
      </c>
      <c r="DD62" s="32">
        <f>$CN62*EXP('2a)answer'!$C62*('2a) male mx'!DD$2-$CO$2))</f>
        <v>4.9283214437289809E-3</v>
      </c>
      <c r="DE62" s="32">
        <f>$CN62*EXP('2a)answer'!$C62*('2a) male mx'!DE$2-$CO$2))</f>
        <v>4.8620499577667429E-3</v>
      </c>
      <c r="DF62" s="32">
        <f>$CN62*EXP('2a)answer'!$C62*('2a) male mx'!DF$2-$CO$2))</f>
        <v>4.796669629149211E-3</v>
      </c>
      <c r="DG62" s="32">
        <f>$CN62*EXP('2a)answer'!$C62*('2a) male mx'!DG$2-$CO$2))</f>
        <v>4.7321684744207303E-3</v>
      </c>
      <c r="DH62" s="32">
        <f>$CN62*EXP('2a)answer'!$C62*('2a) male mx'!DH$2-$CO$2))</f>
        <v>4.6685346712680232E-3</v>
      </c>
      <c r="DI62" s="32">
        <f>$CN62*EXP('2a)answer'!$C62*('2a) male mx'!DI$2-$CO$2))</f>
        <v>4.6057565563532906E-3</v>
      </c>
      <c r="DJ62" s="32">
        <f>$CN62*EXP('2a)answer'!$C62*('2a) male mx'!DJ$2-$CO$2))</f>
        <v>4.5438226231764613E-3</v>
      </c>
      <c r="DK62" s="32">
        <f>$CN62*EXP('2a)answer'!$C62*('2a) male mx'!DK$2-$CO$2))</f>
        <v>4.482721519966178E-3</v>
      </c>
      <c r="DL62" s="32">
        <f>$CN62*EXP('2a)answer'!$C62*('2a) male mx'!DL$2-$CO$2))</f>
        <v>4.4224420475991568E-3</v>
      </c>
      <c r="DM62" s="32">
        <f>$CN62*EXP('2a)answer'!$C62*('2a) male mx'!DM$2-$CO$2))</f>
        <v>4.3629731575475141E-3</v>
      </c>
      <c r="DN62" s="32">
        <f>$CN62*EXP('2a)answer'!$C62*('2a) male mx'!DN$2-$CO$2))</f>
        <v>4.3043039498536963E-3</v>
      </c>
      <c r="DO62" s="32">
        <f>$CN62*EXP('2a)answer'!$C62*('2a) male mx'!DO$2-$CO$2))</f>
        <v>4.246423671132653E-3</v>
      </c>
      <c r="DP62" s="32">
        <f>$CN62*EXP('2a)answer'!$C62*('2a) male mx'!DP$2-$CO$2))</f>
        <v>4.1893217126008561E-3</v>
      </c>
      <c r="DQ62" s="32">
        <f>$CN62*EXP('2a)answer'!$C62*('2a) male mx'!DQ$2-$CO$2))</f>
        <v>4.1329876081318386E-3</v>
      </c>
      <c r="DR62" s="32">
        <f>$CN62*EXP('2a)answer'!$C62*('2a) male mx'!DR$2-$CO$2))</f>
        <v>4.0774110323378776E-3</v>
      </c>
      <c r="DS62" s="32">
        <f>$CN62*EXP('2a)answer'!$C62*('2a) male mx'!DS$2-$CO$2))</f>
        <v>4.0225817986774617E-3</v>
      </c>
      <c r="DT62" s="32">
        <f>$CN62*EXP('2a)answer'!$C62*('2a) male mx'!DT$2-$CO$2))</f>
        <v>3.9684898575882265E-3</v>
      </c>
      <c r="DU62" s="32">
        <f>$CN62*EXP('2a)answer'!$C62*('2a) male mx'!DU$2-$CO$2))</f>
        <v>3.9151252946449779E-3</v>
      </c>
      <c r="DV62" s="32">
        <f>$CN62*EXP('2a)answer'!$C62*('2a) male mx'!DV$2-$CO$2))</f>
        <v>3.8624783287424971E-3</v>
      </c>
      <c r="DW62" s="32">
        <f>$CN62*EXP('2a)answer'!$C62*('2a) male mx'!DW$2-$CO$2))</f>
        <v>3.8105393103027782E-3</v>
      </c>
      <c r="DX62" s="32">
        <f>$CN62*EXP('2a)answer'!$C62*('2a) male mx'!DX$2-$CO$2))</f>
        <v>3.7592987195063684E-3</v>
      </c>
      <c r="DY62" s="32">
        <f>$CN62*EXP('2a)answer'!$C62*('2a) male mx'!DY$2-$CO$2))</f>
        <v>3.7087471645475029E-3</v>
      </c>
      <c r="DZ62" s="32">
        <f>$CN62*EXP('2a)answer'!$C62*('2a) male mx'!DZ$2-$CO$2))</f>
        <v>3.658875379912687E-3</v>
      </c>
      <c r="EA62" s="32">
        <f>$CN62*EXP('2a)answer'!$C62*('2a) male mx'!EA$2-$CO$2))</f>
        <v>3.6096742246824413E-3</v>
      </c>
      <c r="EB62" s="32">
        <f>$CN62*EXP('2a)answer'!$C62*('2a) male mx'!EB$2-$CO$2))</f>
        <v>3.5611346808558744E-3</v>
      </c>
      <c r="EC62" s="32">
        <f>$CN62*EXP('2a)answer'!$C62*('2a) male mx'!EC$2-$CO$2))</f>
        <v>3.5132478516977901E-3</v>
      </c>
      <c r="ED62" s="32">
        <f>$CN62*EXP('2a)answer'!$C62*('2a) male mx'!ED$2-$CO$2))</f>
        <v>3.4660049601080152E-3</v>
      </c>
      <c r="EE62" s="32">
        <f>$CN62*EXP('2a)answer'!$C62*('2a) male mx'!EE$2-$CO$2))</f>
        <v>3.4193973470126641E-3</v>
      </c>
      <c r="EF62" s="32">
        <f>$CN62*EXP('2a)answer'!$C62*('2a) male mx'!EF$2-$CO$2))</f>
        <v>3.3734164697770269E-3</v>
      </c>
      <c r="EG62" s="32">
        <f>$CN62*EXP('2a)answer'!$C62*('2a) male mx'!EG$2-$CO$2))</f>
        <v>3.328053900639805E-3</v>
      </c>
      <c r="EH62" s="32">
        <f>$CN62*EXP('2a)answer'!$C62*('2a) male mx'!EH$2-$CO$2))</f>
        <v>3.2833013251684015E-3</v>
      </c>
      <c r="EI62" s="32">
        <f>$CN62*EXP('2a)answer'!$C62*('2a) male mx'!EI$2-$CO$2))</f>
        <v>3.2391505407349786E-3</v>
      </c>
      <c r="EJ62" s="32">
        <f>$CN62*EXP('2a)answer'!$C62*('2a) male mx'!EJ$2-$CO$2))</f>
        <v>3.1955934550130152E-3</v>
      </c>
      <c r="EK62" s="32">
        <f>$CN62*EXP('2a)answer'!$C62*('2a) male mx'!EK$2-$CO$2))</f>
        <v>3.1526220844940766E-3</v>
      </c>
      <c r="EL62" s="32">
        <f>$CN62*EXP('2a)answer'!$C62*('2a) male mx'!EL$2-$CO$2))</f>
        <v>3.1102285530245251E-3</v>
      </c>
      <c r="EM62" s="32">
        <f>$CN62*EXP('2a)answer'!$C62*('2a) male mx'!EM$2-$CO$2))</f>
        <v>3.0684050903619204E-3</v>
      </c>
      <c r="EN62" s="32">
        <f>$CN62*EXP('2a)answer'!$C62*('2a) male mx'!EN$2-$CO$2))</f>
        <v>3.0271440307508175E-3</v>
      </c>
      <c r="EO62" s="32">
        <f>$CN62*EXP('2a)answer'!$C62*('2a) male mx'!EO$2-$CO$2))</f>
        <v>2.9864378115177269E-3</v>
      </c>
    </row>
    <row r="63" spans="1:145" x14ac:dyDescent="0.25">
      <c r="A63" s="31">
        <f>males!A62</f>
        <v>60</v>
      </c>
      <c r="B63" s="32">
        <f>2*(males!B62-males!B63)/(males!B62+males!B63)</f>
        <v>3.0700584426607173E-2</v>
      </c>
      <c r="C63" s="32">
        <f>2*(males!C62-males!C63)/(males!C62+males!C63)</f>
        <v>2.5473576953360198E-2</v>
      </c>
      <c r="D63" s="32">
        <f>2*(males!D62-males!D63)/(males!D62+males!D63)</f>
        <v>2.899782752432228E-2</v>
      </c>
      <c r="E63" s="32">
        <f>2*(males!E62-males!E63)/(males!E62+males!E63)</f>
        <v>2.9700828285325751E-2</v>
      </c>
      <c r="F63" s="32">
        <f>2*(males!F62-males!F63)/(males!F62+males!F63)</f>
        <v>2.5687960970229844E-2</v>
      </c>
      <c r="G63" s="32">
        <f>2*(males!G62-males!G63)/(males!G62+males!G63)</f>
        <v>2.6691266912669126E-2</v>
      </c>
      <c r="H63" s="32">
        <f>2*(males!H62-males!H63)/(males!H62+males!H63)</f>
        <v>2.4935736604737791E-2</v>
      </c>
      <c r="I63" s="32">
        <f>2*(males!I62-males!I63)/(males!I62+males!I63)</f>
        <v>2.6569474965735331E-2</v>
      </c>
      <c r="J63" s="32">
        <f>2*(males!J62-males!J63)/(males!J62+males!J63)</f>
        <v>2.4226110363391656E-2</v>
      </c>
      <c r="K63" s="32">
        <f>2*(males!K62-males!K63)/(males!K62+males!K63)</f>
        <v>2.319581978295027E-2</v>
      </c>
      <c r="L63" s="32">
        <f>2*(males!L62-males!L63)/(males!L62+males!L63)</f>
        <v>2.1968505073541086E-2</v>
      </c>
      <c r="M63" s="32">
        <f>2*(males!M62-males!M63)/(males!M62+males!M63)</f>
        <v>2.3216628784891266E-2</v>
      </c>
      <c r="N63" s="32">
        <f>2*(males!N62-males!N63)/(males!N62+males!N63)</f>
        <v>2.4642524595607077E-2</v>
      </c>
      <c r="O63" s="32">
        <f>2*(males!O62-males!O63)/(males!O62+males!O63)</f>
        <v>2.3520153886508698E-2</v>
      </c>
      <c r="P63" s="32">
        <f>2*(males!P62-males!P63)/(males!P62+males!P63)</f>
        <v>2.5084651557369258E-2</v>
      </c>
      <c r="Q63" s="32">
        <f>2*(males!Q62-males!Q63)/(males!Q62+males!Q63)</f>
        <v>2.4848603810894709E-2</v>
      </c>
      <c r="R63" s="32">
        <f>2*(males!R62-males!R63)/(males!R62+males!R63)</f>
        <v>2.491051841588731E-2</v>
      </c>
      <c r="S63" s="32">
        <f>2*(males!S62-males!S63)/(males!S62+males!S63)</f>
        <v>2.2716999002633336E-2</v>
      </c>
      <c r="T63" s="32">
        <f>2*(males!T62-males!T63)/(males!T62+males!T63)</f>
        <v>2.3944259489620558E-2</v>
      </c>
      <c r="U63" s="32">
        <f>2*(males!U62-males!U63)/(males!U62+males!U63)</f>
        <v>2.5529595685785177E-2</v>
      </c>
      <c r="V63" s="32">
        <f>2*(males!V62-males!V63)/(males!V62+males!V63)</f>
        <v>2.4004820814575875E-2</v>
      </c>
      <c r="W63" s="32">
        <f>2*(males!W62-males!W63)/(males!W62+males!W63)</f>
        <v>2.4746746931502764E-2</v>
      </c>
      <c r="X63" s="32">
        <f>2*(males!X62-males!X63)/(males!X62+males!X63)</f>
        <v>2.3204696586071619E-2</v>
      </c>
      <c r="Y63" s="32">
        <f>2*(males!Y62-males!Y63)/(males!Y62+males!Y63)</f>
        <v>2.1611001964636542E-2</v>
      </c>
      <c r="Z63" s="32">
        <f>2*(males!Z62-males!Z63)/(males!Z62+males!Z63)</f>
        <v>2.2216571420923727E-2</v>
      </c>
      <c r="AA63" s="32">
        <f>2*(males!AA62-males!AA63)/(males!AA62+males!AA63)</f>
        <v>2.2377832173077053E-2</v>
      </c>
      <c r="AB63" s="32">
        <f>2*(males!AB62-males!AB63)/(males!AB62+males!AB63)</f>
        <v>2.2856055767688985E-2</v>
      </c>
      <c r="AC63" s="32">
        <f>2*(males!AC62-males!AC63)/(males!AC62+males!AC63)</f>
        <v>2.585142592099968E-2</v>
      </c>
      <c r="AD63" s="32">
        <f>2*(males!AD62-males!AD63)/(males!AD62+males!AD63)</f>
        <v>2.3914581158004648E-2</v>
      </c>
      <c r="AE63" s="32">
        <f>2*(males!AE62-males!AE63)/(males!AE62+males!AE63)</f>
        <v>2.2863833022695616E-2</v>
      </c>
      <c r="AF63" s="32">
        <f>2*(males!AF62-males!AF63)/(males!AF62+males!AF63)</f>
        <v>2.2846406252127385E-2</v>
      </c>
      <c r="AG63" s="32">
        <f>2*(males!AG62-males!AG63)/(males!AG62+males!AG63)</f>
        <v>2.4003516007978634E-2</v>
      </c>
      <c r="AH63" s="32">
        <f>2*(males!AH62-males!AH63)/(males!AH62+males!AH63)</f>
        <v>2.3949859981330843E-2</v>
      </c>
      <c r="AI63" s="32">
        <f>2*(males!AI62-males!AI63)/(males!AI62+males!AI63)</f>
        <v>2.159827213822894E-2</v>
      </c>
      <c r="AJ63" s="32">
        <f>2*(males!AJ62-males!AJ63)/(males!AJ62+males!AJ63)</f>
        <v>2.1074843389383448E-2</v>
      </c>
      <c r="AK63" s="32">
        <f>2*(males!AK62-males!AK63)/(males!AK62+males!AK63)</f>
        <v>2.3540886803395372E-2</v>
      </c>
      <c r="AL63" s="32">
        <f>2*(males!AL62-males!AL63)/(males!AL62+males!AL63)</f>
        <v>2.0380067845733294E-2</v>
      </c>
      <c r="AM63" s="32">
        <f>2*(males!AM62-males!AM63)/(males!AM62+males!AM63)</f>
        <v>2.1257553486852848E-2</v>
      </c>
      <c r="AN63" s="32">
        <f>2*(males!AN62-males!AN63)/(males!AN62+males!AN63)</f>
        <v>2.062535441585673E-2</v>
      </c>
      <c r="AO63" s="32">
        <f>2*(males!AO62-males!AO63)/(males!AO62+males!AO63)</f>
        <v>2.3940514616520522E-2</v>
      </c>
      <c r="AP63" s="32">
        <f>2*(males!AP62-males!AP63)/(males!AP62+males!AP63)</f>
        <v>2.3382432529358451E-2</v>
      </c>
      <c r="AQ63" s="32">
        <f>2*(males!AQ62-males!AQ63)/(males!AQ62+males!AQ63)</f>
        <v>2.1824187491398125E-2</v>
      </c>
      <c r="AR63" s="32">
        <f>2*(males!AR62-males!AR63)/(males!AR62+males!AR63)</f>
        <v>2.1353336295444447E-2</v>
      </c>
      <c r="AS63" s="32">
        <f>2*(males!AS62-males!AS63)/(males!AS62+males!AS63)</f>
        <v>2.4706682424714604E-2</v>
      </c>
      <c r="AT63" s="32">
        <f>2*(males!AT62-males!AT63)/(males!AT62+males!AT63)</f>
        <v>2.174284549959906E-2</v>
      </c>
      <c r="AU63" s="32">
        <f>2*(males!AU62-males!AU63)/(males!AU62+males!AU63)</f>
        <v>2.249549106410887E-2</v>
      </c>
      <c r="AV63" s="32">
        <f>2*(males!AV62-males!AV63)/(males!AV62+males!AV63)</f>
        <v>2.1923268560039861E-2</v>
      </c>
      <c r="AW63" s="32">
        <f>2*(males!AW62-males!AW63)/(males!AW62+males!AW63)</f>
        <v>2.3354089598609813E-2</v>
      </c>
      <c r="AX63" s="32">
        <f>2*(males!AX62-males!AX63)/(males!AX62+males!AX63)</f>
        <v>2.2875602421504642E-2</v>
      </c>
      <c r="AY63" s="32">
        <f>2*(males!AY62-males!AY63)/(males!AY62+males!AY63)</f>
        <v>2.3201000724208307E-2</v>
      </c>
      <c r="AZ63" s="32">
        <f>2*(males!AZ62-males!AZ63)/(males!AZ62+males!AZ63)</f>
        <v>2.0564053723104433E-2</v>
      </c>
      <c r="BA63" s="32">
        <f>2*(males!BA62-males!BA63)/(males!BA62+males!BA63)</f>
        <v>2.0959820565373759E-2</v>
      </c>
      <c r="BB63" s="32">
        <f>2*(males!BB62-males!BB63)/(males!BB62+males!BB63)</f>
        <v>2.1695986435191428E-2</v>
      </c>
      <c r="BC63" s="32">
        <f>2*(males!BC62-males!BC63)/(males!BC62+males!BC63)</f>
        <v>2.2083607764131572E-2</v>
      </c>
      <c r="BD63" s="32">
        <f>2*(males!BD62-males!BD63)/(males!BD62+males!BD63)</f>
        <v>2.08853980721171E-2</v>
      </c>
      <c r="BE63" s="32">
        <f>2*(males!BE62-males!BE63)/(males!BE62+males!BE63)</f>
        <v>1.9996451833641685E-2</v>
      </c>
      <c r="BF63" s="32">
        <f>2*(males!BF62-males!BF63)/(males!BF62+males!BF63)</f>
        <v>1.8651057269274639E-2</v>
      </c>
      <c r="BG63" s="32">
        <f>2*(males!BG62-males!BG63)/(males!BG62+males!BG63)</f>
        <v>1.7810293576952557E-2</v>
      </c>
      <c r="BH63" s="32">
        <f>2*(males!BH62-males!BH63)/(males!BH62+males!BH63)</f>
        <v>1.7309750499557668E-2</v>
      </c>
      <c r="BI63" s="32">
        <f>2*(males!BI62-males!BI63)/(males!BI62+males!BI63)</f>
        <v>1.7506546514058099E-2</v>
      </c>
      <c r="BJ63" s="32">
        <f>2*(males!BJ62-males!BJ63)/(males!BJ62+males!BJ63)</f>
        <v>1.5988851809747334E-2</v>
      </c>
      <c r="BK63" s="32">
        <f>2*(males!BK62-males!BK63)/(males!BK62+males!BK63)</f>
        <v>1.481229250021282E-2</v>
      </c>
      <c r="BL63" s="32">
        <f>2*(males!BL62-males!BL63)/(males!BL62+males!BL63)</f>
        <v>1.573552764544536E-2</v>
      </c>
      <c r="BM63" s="32">
        <f>2*(males!BM62-males!BM63)/(males!BM62+males!BM63)</f>
        <v>1.5827338129496403E-2</v>
      </c>
      <c r="BN63" s="32">
        <f>2*(males!BN62-males!BN63)/(males!BN62+males!BN63)</f>
        <v>1.6075864704758264E-2</v>
      </c>
      <c r="BO63" s="32">
        <f>2*(males!BO62-males!BO63)/(males!BO62+males!BO63)</f>
        <v>1.4795159886045286E-2</v>
      </c>
      <c r="BP63" s="32">
        <f>2*(males!BP62-males!BP63)/(males!BP62+males!BP63)</f>
        <v>1.4863025856458198E-2</v>
      </c>
      <c r="BQ63" s="32">
        <f>2*(males!BQ62-males!BQ63)/(males!BQ62+males!BQ63)</f>
        <v>1.3707253078249002E-2</v>
      </c>
      <c r="BR63" s="32">
        <f>2*(males!BR62-males!BR63)/(males!BR62+males!BR63)</f>
        <v>1.3094441902214086E-2</v>
      </c>
      <c r="BS63" s="32">
        <f>2*(males!BS62-males!BS63)/(males!BS62+males!BS63)</f>
        <v>1.2212852573422507E-2</v>
      </c>
      <c r="BT63" s="32">
        <f>2*(males!BT62-males!BT63)/(males!BT62+males!BT63)</f>
        <v>1.1995820512968533E-2</v>
      </c>
      <c r="BU63" s="32">
        <f>2*(males!BU62-males!BU63)/(males!BU62+males!BU63)</f>
        <v>1.1691325957623263E-2</v>
      </c>
      <c r="BV63" s="32">
        <f>2*(males!BV62-males!BV63)/(males!BV62+males!BV63)</f>
        <v>1.1512225295967285E-2</v>
      </c>
      <c r="BW63" s="32">
        <f>2*(males!BW62-males!BW63)/(males!BW62+males!BW63)</f>
        <v>1.031776898263595E-2</v>
      </c>
      <c r="BX63" s="32">
        <f>2*(males!BX62-males!BX63)/(males!BX62+males!BX63)</f>
        <v>1.0950131891546977E-2</v>
      </c>
      <c r="BY63" s="32">
        <f>2*(males!BY62-males!BY63)/(males!BY62+males!BY63)</f>
        <v>1.039900788458694E-2</v>
      </c>
      <c r="BZ63" s="32">
        <f>2*(males!BZ62-males!BZ63)/(males!BZ62+males!BZ63)</f>
        <v>1.0261754012391124E-2</v>
      </c>
      <c r="CA63" s="32">
        <f>2*(males!CA62-males!CA63)/(males!CA62+males!CA63)</f>
        <v>9.9428202996419898E-3</v>
      </c>
      <c r="CB63" s="32">
        <f>2*(males!CB62-males!CB63)/(males!CB62+males!CB63)</f>
        <v>8.7612969425667105E-3</v>
      </c>
      <c r="CC63" s="32">
        <f>2*(males!CC62-males!CC63)/(males!CC62+males!CC63)</f>
        <v>8.1717871294352713E-3</v>
      </c>
      <c r="CD63" s="32">
        <f>2*(males!CD62-males!CD63)/(males!CD62+males!CD63)</f>
        <v>9.0666696478979517E-3</v>
      </c>
      <c r="CE63" s="32">
        <f>2*(males!CE62-males!CE63)/(males!CE62+males!CE63)</f>
        <v>7.9370822039039751E-3</v>
      </c>
      <c r="CF63" s="32">
        <f>2*(males!CF62-males!CF63)/(males!CF62+males!CF63)</f>
        <v>7.7631732387092476E-3</v>
      </c>
      <c r="CG63" s="32">
        <f>2*(males!CG62-males!CG63)/(males!CG62+males!CG63)</f>
        <v>8.1732100337781714E-3</v>
      </c>
      <c r="CH63" s="32">
        <f>2*(males!CH62-males!CH63)/(males!CH62+males!CH63)</f>
        <v>7.2545506823258801E-3</v>
      </c>
      <c r="CI63" s="32">
        <f>2*(males!CI62-males!CI63)/(males!CI62+males!CI63)</f>
        <v>6.9230090836934471E-3</v>
      </c>
      <c r="CJ63" s="32">
        <f>2*(males!CJ62-males!CJ63)/(males!CJ62+males!CJ63)</f>
        <v>7.7518523835289699E-3</v>
      </c>
      <c r="CK63" s="32">
        <f>2*(males!CK62-males!CK63)/(males!CK62+males!CK63)</f>
        <v>6.8338257869629089E-3</v>
      </c>
      <c r="CL63" s="32">
        <f>2*(males!CL62-males!CL63)/(males!CL62+males!CL63)</f>
        <v>7.0085103339769719E-3</v>
      </c>
      <c r="CM63" s="32">
        <f>2*(males!CM62-males!CM63)/(males!CM62+males!CM63)</f>
        <v>6.9194286810867122E-3</v>
      </c>
      <c r="CN63" s="32">
        <f>2*(males!CN62-males!CN63)/(males!CN62+males!CN63)</f>
        <v>6.778473146186151E-3</v>
      </c>
      <c r="CO63" s="12"/>
      <c r="CP63" s="31">
        <f>A63</f>
        <v>60</v>
      </c>
      <c r="CQ63" s="32">
        <f>$CN63*EXP('2a)answer'!$C63*('2a) male mx'!CQ$2-$CO$2))</f>
        <v>6.2328491387668153E-3</v>
      </c>
      <c r="CR63" s="32">
        <f>$CN63*EXP('2a)answer'!$C63*('2a) male mx'!CR$2-$CO$2))</f>
        <v>6.1291120685444339E-3</v>
      </c>
      <c r="CS63" s="32">
        <f>$CN63*EXP('2a)answer'!$C63*('2a) male mx'!CS$2-$CO$2))</f>
        <v>6.0271015569950976E-3</v>
      </c>
      <c r="CT63" s="32">
        <f>$CN63*EXP('2a)answer'!$C63*('2a) male mx'!CT$2-$CO$2))</f>
        <v>5.9267888679606995E-3</v>
      </c>
      <c r="CU63" s="32">
        <f>$CN63*EXP('2a)answer'!$C63*('2a) male mx'!CU$2-$CO$2))</f>
        <v>5.8281457435563587E-3</v>
      </c>
      <c r="CV63" s="32">
        <f>$CN63*EXP('2a)answer'!$C63*('2a) male mx'!CV$2-$CO$2))</f>
        <v>5.7311443962102223E-3</v>
      </c>
      <c r="CW63" s="32">
        <f>$CN63*EXP('2a)answer'!$C63*('2a) male mx'!CW$2-$CO$2))</f>
        <v>5.6357575008357738E-3</v>
      </c>
      <c r="CX63" s="32">
        <f>$CN63*EXP('2a)answer'!$C63*('2a) male mx'!CX$2-$CO$2))</f>
        <v>5.5419581871344022E-3</v>
      </c>
      <c r="CY63" s="32">
        <f>$CN63*EXP('2a)answer'!$C63*('2a) male mx'!CY$2-$CO$2))</f>
        <v>5.4497200320260926E-3</v>
      </c>
      <c r="CZ63" s="32">
        <f>$CN63*EXP('2a)answer'!$C63*('2a) male mx'!CZ$2-$CO$2))</f>
        <v>5.3590170522061021E-3</v>
      </c>
      <c r="DA63" s="32">
        <f>$CN63*EXP('2a)answer'!$C63*('2a) male mx'!DA$2-$CO$2))</f>
        <v>5.2698236968255095E-3</v>
      </c>
      <c r="DB63" s="32">
        <f>$CN63*EXP('2a)answer'!$C63*('2a) male mx'!DB$2-$CO$2))</f>
        <v>5.1821148402935958E-3</v>
      </c>
      <c r="DC63" s="32">
        <f>$CN63*EXP('2a)answer'!$C63*('2a) male mx'!DC$2-$CO$2))</f>
        <v>5.0958657752000125E-3</v>
      </c>
      <c r="DD63" s="32">
        <f>$CN63*EXP('2a)answer'!$C63*('2a) male mx'!DD$2-$CO$2))</f>
        <v>5.0110522053547542E-3</v>
      </c>
      <c r="DE63" s="32">
        <f>$CN63*EXP('2a)answer'!$C63*('2a) male mx'!DE$2-$CO$2))</f>
        <v>4.9276502389439709E-3</v>
      </c>
      <c r="DF63" s="32">
        <f>$CN63*EXP('2a)answer'!$C63*('2a) male mx'!DF$2-$CO$2))</f>
        <v>4.8456363817996921E-3</v>
      </c>
      <c r="DG63" s="32">
        <f>$CN63*EXP('2a)answer'!$C63*('2a) male mx'!DG$2-$CO$2))</f>
        <v>4.764987530781562E-3</v>
      </c>
      <c r="DH63" s="32">
        <f>$CN63*EXP('2a)answer'!$C63*('2a) male mx'!DH$2-$CO$2))</f>
        <v>4.6856809672687376E-3</v>
      </c>
      <c r="DI63" s="32">
        <f>$CN63*EXP('2a)answer'!$C63*('2a) male mx'!DI$2-$CO$2))</f>
        <v>4.6076943507600944E-3</v>
      </c>
      <c r="DJ63" s="32">
        <f>$CN63*EXP('2a)answer'!$C63*('2a) male mx'!DJ$2-$CO$2))</f>
        <v>4.531005712580952E-3</v>
      </c>
      <c r="DK63" s="32">
        <f>$CN63*EXP('2a)answer'!$C63*('2a) male mx'!DK$2-$CO$2))</f>
        <v>4.4555934496945402E-3</v>
      </c>
      <c r="DL63" s="32">
        <f>$CN63*EXP('2a)answer'!$C63*('2a) male mx'!DL$2-$CO$2))</f>
        <v>4.3814363186164733E-3</v>
      </c>
      <c r="DM63" s="32">
        <f>$CN63*EXP('2a)answer'!$C63*('2a) male mx'!DM$2-$CO$2))</f>
        <v>4.3085134294304954E-3</v>
      </c>
      <c r="DN63" s="32">
        <f>$CN63*EXP('2a)answer'!$C63*('2a) male mx'!DN$2-$CO$2))</f>
        <v>4.2368042399038349E-3</v>
      </c>
      <c r="DO63" s="32">
        <f>$CN63*EXP('2a)answer'!$C63*('2a) male mx'!DO$2-$CO$2))</f>
        <v>4.1662885497005028E-3</v>
      </c>
      <c r="DP63" s="32">
        <f>$CN63*EXP('2a)answer'!$C63*('2a) male mx'!DP$2-$CO$2))</f>
        <v>4.0969464946908904E-3</v>
      </c>
      <c r="DQ63" s="32">
        <f>$CN63*EXP('2a)answer'!$C63*('2a) male mx'!DQ$2-$CO$2))</f>
        <v>4.0287585413560888E-3</v>
      </c>
      <c r="DR63" s="32">
        <f>$CN63*EXP('2a)answer'!$C63*('2a) male mx'!DR$2-$CO$2))</f>
        <v>3.9617054812853348E-3</v>
      </c>
      <c r="DS63" s="32">
        <f>$CN63*EXP('2a)answer'!$C63*('2a) male mx'!DS$2-$CO$2))</f>
        <v>3.8957684257650391E-3</v>
      </c>
      <c r="DT63" s="32">
        <f>$CN63*EXP('2a)answer'!$C63*('2a) male mx'!DT$2-$CO$2))</f>
        <v>3.830928800457874E-3</v>
      </c>
      <c r="DU63" s="32">
        <f>$CN63*EXP('2a)answer'!$C63*('2a) male mx'!DU$2-$CO$2))</f>
        <v>3.7671683401704192E-3</v>
      </c>
      <c r="DV63" s="32">
        <f>$CN63*EXP('2a)answer'!$C63*('2a) male mx'!DV$2-$CO$2))</f>
        <v>3.7044690837078897E-3</v>
      </c>
      <c r="DW63" s="32">
        <f>$CN63*EXP('2a)answer'!$C63*('2a) male mx'!DW$2-$CO$2))</f>
        <v>3.642813368814511E-3</v>
      </c>
      <c r="DX63" s="32">
        <f>$CN63*EXP('2a)answer'!$C63*('2a) male mx'!DX$2-$CO$2))</f>
        <v>3.5821838271980887E-3</v>
      </c>
      <c r="DY63" s="32">
        <f>$CN63*EXP('2a)answer'!$C63*('2a) male mx'!DY$2-$CO$2))</f>
        <v>3.5225633796374012E-3</v>
      </c>
      <c r="DZ63" s="32">
        <f>$CN63*EXP('2a)answer'!$C63*('2a) male mx'!DZ$2-$CO$2))</f>
        <v>3.4639352311710099E-3</v>
      </c>
      <c r="EA63" s="32">
        <f>$CN63*EXP('2a)answer'!$C63*('2a) male mx'!EA$2-$CO$2))</f>
        <v>3.4062828663661616E-3</v>
      </c>
      <c r="EB63" s="32">
        <f>$CN63*EXP('2a)answer'!$C63*('2a) male mx'!EB$2-$CO$2))</f>
        <v>3.349590044666415E-3</v>
      </c>
      <c r="EC63" s="32">
        <f>$CN63*EXP('2a)answer'!$C63*('2a) male mx'!EC$2-$CO$2))</f>
        <v>3.2938407958167156E-3</v>
      </c>
      <c r="ED63" s="32">
        <f>$CN63*EXP('2a)answer'!$C63*('2a) male mx'!ED$2-$CO$2))</f>
        <v>3.2390194153645983E-3</v>
      </c>
      <c r="EE63" s="32">
        <f>$CN63*EXP('2a)answer'!$C63*('2a) male mx'!EE$2-$CO$2))</f>
        <v>3.1851104602362832E-3</v>
      </c>
      <c r="EF63" s="32">
        <f>$CN63*EXP('2a)answer'!$C63*('2a) male mx'!EF$2-$CO$2))</f>
        <v>3.1320987443863879E-3</v>
      </c>
      <c r="EG63" s="32">
        <f>$CN63*EXP('2a)answer'!$C63*('2a) male mx'!EG$2-$CO$2))</f>
        <v>3.0799693345200468E-3</v>
      </c>
      <c r="EH63" s="32">
        <f>$CN63*EXP('2a)answer'!$C63*('2a) male mx'!EH$2-$CO$2))</f>
        <v>3.0287075458862367E-3</v>
      </c>
      <c r="EI63" s="32">
        <f>$CN63*EXP('2a)answer'!$C63*('2a) male mx'!EI$2-$CO$2))</f>
        <v>2.9782989381411081E-3</v>
      </c>
      <c r="EJ63" s="32">
        <f>$CN63*EXP('2a)answer'!$C63*('2a) male mx'!EJ$2-$CO$2))</f>
        <v>2.9287293112801698E-3</v>
      </c>
      <c r="EK63" s="32">
        <f>$CN63*EXP('2a)answer'!$C63*('2a) male mx'!EK$2-$CO$2))</f>
        <v>2.8799847016381776E-3</v>
      </c>
      <c r="EL63" s="32">
        <f>$CN63*EXP('2a)answer'!$C63*('2a) male mx'!EL$2-$CO$2))</f>
        <v>2.8320513779555934E-3</v>
      </c>
      <c r="EM63" s="32">
        <f>$CN63*EXP('2a)answer'!$C63*('2a) male mx'!EM$2-$CO$2))</f>
        <v>2.7849158375105217E-3</v>
      </c>
      <c r="EN63" s="32">
        <f>$CN63*EXP('2a)answer'!$C63*('2a) male mx'!EN$2-$CO$2))</f>
        <v>2.7385648023150171E-3</v>
      </c>
      <c r="EO63" s="32">
        <f>$CN63*EXP('2a)answer'!$C63*('2a) male mx'!EO$2-$CO$2))</f>
        <v>2.6929852153747013E-3</v>
      </c>
    </row>
    <row r="64" spans="1:145" x14ac:dyDescent="0.25">
      <c r="A64" s="31">
        <f>males!A63</f>
        <v>61</v>
      </c>
      <c r="B64" s="32">
        <f>2*(males!B63-males!B64)/(males!B63+males!B64)</f>
        <v>2.3438343535352697E-2</v>
      </c>
      <c r="C64" s="32">
        <f>2*(males!C63-males!C64)/(males!C63+males!C64)</f>
        <v>1.9899554629015447E-2</v>
      </c>
      <c r="D64" s="32">
        <f>2*(males!D63-males!D64)/(males!D63+males!D64)</f>
        <v>2.1147451005714656E-2</v>
      </c>
      <c r="E64" s="32">
        <f>2*(males!E63-males!E64)/(males!E63+males!E64)</f>
        <v>2.1931667710654225E-2</v>
      </c>
      <c r="F64" s="32">
        <f>2*(males!F63-males!F64)/(males!F63+males!F64)</f>
        <v>2.1962506863283396E-2</v>
      </c>
      <c r="G64" s="32">
        <f>2*(males!G63-males!G64)/(males!G63+males!G64)</f>
        <v>1.9273279368151104E-2</v>
      </c>
      <c r="H64" s="32">
        <f>2*(males!H63-males!H64)/(males!H63+males!H64)</f>
        <v>2.0708824478932904E-2</v>
      </c>
      <c r="I64" s="32">
        <f>2*(males!I63-males!I64)/(males!I63+males!I64)</f>
        <v>1.990658014357817E-2</v>
      </c>
      <c r="J64" s="32">
        <f>2*(males!J63-males!J64)/(males!J63+males!J64)</f>
        <v>2.2307626077223523E-2</v>
      </c>
      <c r="K64" s="32">
        <f>2*(males!K63-males!K64)/(males!K63+males!K64)</f>
        <v>1.945574676173056E-2</v>
      </c>
      <c r="L64" s="32">
        <f>2*(males!L63-males!L64)/(males!L63+males!L64)</f>
        <v>1.9035271237881957E-2</v>
      </c>
      <c r="M64" s="32">
        <f>2*(males!M63-males!M64)/(males!M63+males!M64)</f>
        <v>2.0609187652077043E-2</v>
      </c>
      <c r="N64" s="32">
        <f>2*(males!N63-males!N64)/(males!N63+males!N64)</f>
        <v>2.1330969790974222E-2</v>
      </c>
      <c r="O64" s="32">
        <f>2*(males!O63-males!O64)/(males!O63+males!O64)</f>
        <v>2.0814553798246333E-2</v>
      </c>
      <c r="P64" s="32">
        <f>2*(males!P63-males!P64)/(males!P63+males!P64)</f>
        <v>2.1756545306171344E-2</v>
      </c>
      <c r="Q64" s="32">
        <f>2*(males!Q63-males!Q64)/(males!Q63+males!Q64)</f>
        <v>2.2225364902382565E-2</v>
      </c>
      <c r="R64" s="32">
        <f>2*(males!R63-males!R64)/(males!R63+males!R64)</f>
        <v>2.1537461593004018E-2</v>
      </c>
      <c r="S64" s="32">
        <f>2*(males!S63-males!S64)/(males!S63+males!S64)</f>
        <v>2.1612342364152562E-2</v>
      </c>
      <c r="T64" s="32">
        <f>2*(males!T63-males!T64)/(males!T63+males!T64)</f>
        <v>2.2207668930602876E-2</v>
      </c>
      <c r="U64" s="32">
        <f>2*(males!U63-males!U64)/(males!U63+males!U64)</f>
        <v>2.2403243695874129E-2</v>
      </c>
      <c r="V64" s="32">
        <f>2*(males!V63-males!V64)/(males!V63+males!V64)</f>
        <v>2.3140351895941002E-2</v>
      </c>
      <c r="W64" s="32">
        <f>2*(males!W63-males!W64)/(males!W63+males!W64)</f>
        <v>2.3459941386507262E-2</v>
      </c>
      <c r="X64" s="32">
        <f>2*(males!X63-males!X64)/(males!X63+males!X64)</f>
        <v>2.4015383519692329E-2</v>
      </c>
      <c r="Y64" s="32">
        <f>2*(males!Y63-males!Y64)/(males!Y63+males!Y64)</f>
        <v>2.2742125212390538E-2</v>
      </c>
      <c r="Z64" s="32">
        <f>2*(males!Z63-males!Z64)/(males!Z63+males!Z64)</f>
        <v>2.1794301740944693E-2</v>
      </c>
      <c r="AA64" s="32">
        <f>2*(males!AA63-males!AA64)/(males!AA63+males!AA64)</f>
        <v>2.3242836016629929E-2</v>
      </c>
      <c r="AB64" s="32">
        <f>2*(males!AB63-males!AB64)/(males!AB63+males!AB64)</f>
        <v>2.15633423180593E-2</v>
      </c>
      <c r="AC64" s="32">
        <f>2*(males!AC63-males!AC64)/(males!AC63+males!AC64)</f>
        <v>2.3830834638621616E-2</v>
      </c>
      <c r="AD64" s="32">
        <f>2*(males!AD63-males!AD64)/(males!AD63+males!AD64)</f>
        <v>2.3229829086946326E-2</v>
      </c>
      <c r="AE64" s="32">
        <f>2*(males!AE63-males!AE64)/(males!AE63+males!AE64)</f>
        <v>2.3816903251578956E-2</v>
      </c>
      <c r="AF64" s="32">
        <f>2*(males!AF63-males!AF64)/(males!AF63+males!AF64)</f>
        <v>2.4890016802504342E-2</v>
      </c>
      <c r="AG64" s="32">
        <f>2*(males!AG63-males!AG64)/(males!AG63+males!AG64)</f>
        <v>2.2506124821791908E-2</v>
      </c>
      <c r="AH64" s="32">
        <f>2*(males!AH63-males!AH64)/(males!AH63+males!AH64)</f>
        <v>2.2037402179178406E-2</v>
      </c>
      <c r="AI64" s="32">
        <f>2*(males!AI63-males!AI64)/(males!AI63+males!AI64)</f>
        <v>2.2979161585778934E-2</v>
      </c>
      <c r="AJ64" s="32">
        <f>2*(males!AJ63-males!AJ64)/(males!AJ63+males!AJ64)</f>
        <v>2.2741212550129748E-2</v>
      </c>
      <c r="AK64" s="32">
        <f>2*(males!AK63-males!AK64)/(males!AK63+males!AK64)</f>
        <v>2.3152583078106238E-2</v>
      </c>
      <c r="AL64" s="32">
        <f>2*(males!AL63-males!AL64)/(males!AL63+males!AL64)</f>
        <v>2.2762607940663763E-2</v>
      </c>
      <c r="AM64" s="32">
        <f>2*(males!AM63-males!AM64)/(males!AM63+males!AM64)</f>
        <v>2.14359124944942E-2</v>
      </c>
      <c r="AN64" s="32">
        <f>2*(males!AN63-males!AN64)/(males!AN63+males!AN64)</f>
        <v>2.1658607545492505E-2</v>
      </c>
      <c r="AO64" s="32">
        <f>2*(males!AO63-males!AO64)/(males!AO63+males!AO64)</f>
        <v>2.1537001263343649E-2</v>
      </c>
      <c r="AP64" s="32">
        <f>2*(males!AP63-males!AP64)/(males!AP63+males!AP64)</f>
        <v>2.5375657274956404E-2</v>
      </c>
      <c r="AQ64" s="32">
        <f>2*(males!AQ63-males!AQ64)/(males!AQ63+males!AQ64)</f>
        <v>2.4549259497746296E-2</v>
      </c>
      <c r="AR64" s="32">
        <f>2*(males!AR63-males!AR64)/(males!AR63+males!AR64)</f>
        <v>2.3372822579028604E-2</v>
      </c>
      <c r="AS64" s="32">
        <f>2*(males!AS63-males!AS64)/(males!AS63+males!AS64)</f>
        <v>2.3360093061633041E-2</v>
      </c>
      <c r="AT64" s="32">
        <f>2*(males!AT63-males!AT64)/(males!AT63+males!AT64)</f>
        <v>2.448408534452606E-2</v>
      </c>
      <c r="AU64" s="32">
        <f>2*(males!AU63-males!AU64)/(males!AU63+males!AU64)</f>
        <v>2.465687196153743E-2</v>
      </c>
      <c r="AV64" s="32">
        <f>2*(males!AV63-males!AV64)/(males!AV63+males!AV64)</f>
        <v>2.4137769101240433E-2</v>
      </c>
      <c r="AW64" s="32">
        <f>2*(males!AW63-males!AW64)/(males!AW63+males!AW64)</f>
        <v>2.5127288667093774E-2</v>
      </c>
      <c r="AX64" s="32">
        <f>2*(males!AX63-males!AX64)/(males!AX63+males!AX64)</f>
        <v>2.3533522838000389E-2</v>
      </c>
      <c r="AY64" s="32">
        <f>2*(males!AY63-males!AY64)/(males!AY63+males!AY64)</f>
        <v>2.3956697292232612E-2</v>
      </c>
      <c r="AZ64" s="32">
        <f>2*(males!AZ63-males!AZ64)/(males!AZ63+males!AZ64)</f>
        <v>2.2869174286414228E-2</v>
      </c>
      <c r="BA64" s="32">
        <f>2*(males!BA63-males!BA64)/(males!BA63+males!BA64)</f>
        <v>2.3860056156817255E-2</v>
      </c>
      <c r="BB64" s="32">
        <f>2*(males!BB63-males!BB64)/(males!BB63+males!BB64)</f>
        <v>2.1924930089669024E-2</v>
      </c>
      <c r="BC64" s="32">
        <f>2*(males!BC63-males!BC64)/(males!BC63+males!BC64)</f>
        <v>2.1981503851713963E-2</v>
      </c>
      <c r="BD64" s="32">
        <f>2*(males!BD63-males!BD64)/(males!BD63+males!BD64)</f>
        <v>2.0830892213152104E-2</v>
      </c>
      <c r="BE64" s="32">
        <f>2*(males!BE63-males!BE64)/(males!BE63+males!BE64)</f>
        <v>2.0796420118725831E-2</v>
      </c>
      <c r="BF64" s="32">
        <f>2*(males!BF63-males!BF64)/(males!BF63+males!BF64)</f>
        <v>1.919895766138046E-2</v>
      </c>
      <c r="BG64" s="32">
        <f>2*(males!BG63-males!BG64)/(males!BG63+males!BG64)</f>
        <v>1.9209405371777538E-2</v>
      </c>
      <c r="BH64" s="32">
        <f>2*(males!BH63-males!BH64)/(males!BH63+males!BH64)</f>
        <v>1.8122855073832687E-2</v>
      </c>
      <c r="BI64" s="32">
        <f>2*(males!BI63-males!BI64)/(males!BI63+males!BI64)</f>
        <v>1.7755366337376986E-2</v>
      </c>
      <c r="BJ64" s="32">
        <f>2*(males!BJ63-males!BJ64)/(males!BJ63+males!BJ64)</f>
        <v>1.8392434106213509E-2</v>
      </c>
      <c r="BK64" s="32">
        <f>2*(males!BK63-males!BK64)/(males!BK63+males!BK64)</f>
        <v>1.7899525316455698E-2</v>
      </c>
      <c r="BL64" s="32">
        <f>2*(males!BL63-males!BL64)/(males!BL63+males!BL64)</f>
        <v>1.6134946828016136E-2</v>
      </c>
      <c r="BM64" s="32">
        <f>2*(males!BM63-males!BM64)/(males!BM63+males!BM64)</f>
        <v>1.5995906607296228E-2</v>
      </c>
      <c r="BN64" s="32">
        <f>2*(males!BN63-males!BN64)/(males!BN63+males!BN64)</f>
        <v>1.6216150606284972E-2</v>
      </c>
      <c r="BO64" s="32">
        <f>2*(males!BO63-males!BO64)/(males!BO63+males!BO64)</f>
        <v>1.6375000751974685E-2</v>
      </c>
      <c r="BP64" s="32">
        <f>2*(males!BP63-males!BP64)/(males!BP63+males!BP64)</f>
        <v>1.5474631456273353E-2</v>
      </c>
      <c r="BQ64" s="32">
        <f>2*(males!BQ63-males!BQ64)/(males!BQ63+males!BQ64)</f>
        <v>1.5075646802542449E-2</v>
      </c>
      <c r="BR64" s="32">
        <f>2*(males!BR63-males!BR64)/(males!BR63+males!BR64)</f>
        <v>1.4717342550014575E-2</v>
      </c>
      <c r="BS64" s="32">
        <f>2*(males!BS63-males!BS64)/(males!BS63+males!BS64)</f>
        <v>1.3774737673141618E-2</v>
      </c>
      <c r="BT64" s="32">
        <f>2*(males!BT63-males!BT64)/(males!BT63+males!BT64)</f>
        <v>1.3894736842105264E-2</v>
      </c>
      <c r="BU64" s="32">
        <f>2*(males!BU63-males!BU64)/(males!BU63+males!BU64)</f>
        <v>1.3848137151390355E-2</v>
      </c>
      <c r="BV64" s="32">
        <f>2*(males!BV63-males!BV64)/(males!BV63+males!BV64)</f>
        <v>1.1972716578097927E-2</v>
      </c>
      <c r="BW64" s="32">
        <f>2*(males!BW63-males!BW64)/(males!BW63+males!BW64)</f>
        <v>1.2693453672365414E-2</v>
      </c>
      <c r="BX64" s="32">
        <f>2*(males!BX63-males!BX64)/(males!BX63+males!BX64)</f>
        <v>1.15580292580621E-2</v>
      </c>
      <c r="BY64" s="32">
        <f>2*(males!BY63-males!BY64)/(males!BY63+males!BY64)</f>
        <v>1.1907706644730408E-2</v>
      </c>
      <c r="BZ64" s="32">
        <f>2*(males!BZ63-males!BZ64)/(males!BZ63+males!BZ64)</f>
        <v>1.1565194489929121E-2</v>
      </c>
      <c r="CA64" s="32">
        <f>2*(males!CA63-males!CA64)/(males!CA63+males!CA64)</f>
        <v>1.0502076988566564E-2</v>
      </c>
      <c r="CB64" s="32">
        <f>2*(males!CB63-males!CB64)/(males!CB63+males!CB64)</f>
        <v>9.4787808444421681E-3</v>
      </c>
      <c r="CC64" s="32">
        <f>2*(males!CC63-males!CC64)/(males!CC63+males!CC64)</f>
        <v>9.9565603991685868E-3</v>
      </c>
      <c r="CD64" s="32">
        <f>2*(males!CD63-males!CD64)/(males!CD63+males!CD64)</f>
        <v>8.8776586444367991E-3</v>
      </c>
      <c r="CE64" s="32">
        <f>2*(males!CE63-males!CE64)/(males!CE63+males!CE64)</f>
        <v>9.071414938644452E-3</v>
      </c>
      <c r="CF64" s="32">
        <f>2*(males!CF63-males!CF64)/(males!CF63+males!CF64)</f>
        <v>9.0832217997323193E-3</v>
      </c>
      <c r="CG64" s="32">
        <f>2*(males!CG63-males!CG64)/(males!CG63+males!CG64)</f>
        <v>8.1060259258845732E-3</v>
      </c>
      <c r="CH64" s="32">
        <f>2*(males!CH63-males!CH64)/(males!CH63+males!CH64)</f>
        <v>8.627704517840621E-3</v>
      </c>
      <c r="CI64" s="32">
        <f>2*(males!CI63-males!CI64)/(males!CI63+males!CI64)</f>
        <v>8.1415948862342616E-3</v>
      </c>
      <c r="CJ64" s="32">
        <f>2*(males!CJ63-males!CJ64)/(males!CJ63+males!CJ64)</f>
        <v>7.477301050382767E-3</v>
      </c>
      <c r="CK64" s="32">
        <f>2*(males!CK63-males!CK64)/(males!CK63+males!CK64)</f>
        <v>7.848614852505903E-3</v>
      </c>
      <c r="CL64" s="32">
        <f>2*(males!CL63-males!CL64)/(males!CL63+males!CL64)</f>
        <v>7.4138513794307186E-3</v>
      </c>
      <c r="CM64" s="32">
        <f>2*(males!CM63-males!CM64)/(males!CM63+males!CM64)</f>
        <v>7.0230457491800924E-3</v>
      </c>
      <c r="CN64" s="32">
        <f>2*(males!CN63-males!CN64)/(males!CN63+males!CN64)</f>
        <v>7.6215897246411177E-3</v>
      </c>
      <c r="CO64" s="12"/>
      <c r="CP64" s="31">
        <f t="shared" ref="CP64:CP113" si="14">A64</f>
        <v>61</v>
      </c>
      <c r="CQ64" s="32">
        <f>$CN64*EXP('2a)answer'!$C64*('2a) male mx'!CQ$2-$CO$2))</f>
        <v>7.1604620496105173E-3</v>
      </c>
      <c r="CR64" s="32">
        <f>$CN64*EXP('2a)answer'!$C64*('2a) male mx'!CR$2-$CO$2))</f>
        <v>7.0716399960711546E-3</v>
      </c>
      <c r="CS64" s="32">
        <f>$CN64*EXP('2a)answer'!$C64*('2a) male mx'!CS$2-$CO$2))</f>
        <v>6.9839197369607389E-3</v>
      </c>
      <c r="CT64" s="32">
        <f>$CN64*EXP('2a)answer'!$C64*('2a) male mx'!CT$2-$CO$2))</f>
        <v>6.8972876050545752E-3</v>
      </c>
      <c r="CU64" s="32">
        <f>$CN64*EXP('2a)answer'!$C64*('2a) male mx'!CU$2-$CO$2))</f>
        <v>6.8117301026632505E-3</v>
      </c>
      <c r="CV64" s="32">
        <f>$CN64*EXP('2a)answer'!$C64*('2a) male mx'!CV$2-$CO$2))</f>
        <v>6.7272338995296331E-3</v>
      </c>
      <c r="CW64" s="32">
        <f>$CN64*EXP('2a)answer'!$C64*('2a) male mx'!CW$2-$CO$2))</f>
        <v>6.643785830751957E-3</v>
      </c>
      <c r="CX64" s="32">
        <f>$CN64*EXP('2a)answer'!$C64*('2a) male mx'!CX$2-$CO$2))</f>
        <v>6.5613728947326666E-3</v>
      </c>
      <c r="CY64" s="32">
        <f>$CN64*EXP('2a)answer'!$C64*('2a) male mx'!CY$2-$CO$2))</f>
        <v>6.4799822511527076E-3</v>
      </c>
      <c r="CZ64" s="32">
        <f>$CN64*EXP('2a)answer'!$C64*('2a) male mx'!CZ$2-$CO$2))</f>
        <v>6.3996012189709486E-3</v>
      </c>
      <c r="DA64" s="32">
        <f>$CN64*EXP('2a)answer'!$C64*('2a) male mx'!DA$2-$CO$2))</f>
        <v>6.3202172744484123E-3</v>
      </c>
      <c r="DB64" s="32">
        <f>$CN64*EXP('2a)answer'!$C64*('2a) male mx'!DB$2-$CO$2))</f>
        <v>6.2418180491970203E-3</v>
      </c>
      <c r="DC64" s="32">
        <f>$CN64*EXP('2a)answer'!$C64*('2a) male mx'!DC$2-$CO$2))</f>
        <v>6.1643913282525388E-3</v>
      </c>
      <c r="DD64" s="32">
        <f>$CN64*EXP('2a)answer'!$C64*('2a) male mx'!DD$2-$CO$2))</f>
        <v>6.0879250481714357E-3</v>
      </c>
      <c r="DE64" s="32">
        <f>$CN64*EXP('2a)answer'!$C64*('2a) male mx'!DE$2-$CO$2))</f>
        <v>6.0124072951513313E-3</v>
      </c>
      <c r="DF64" s="32">
        <f>$CN64*EXP('2a)answer'!$C64*('2a) male mx'!DF$2-$CO$2))</f>
        <v>5.9378263031747824E-3</v>
      </c>
      <c r="DG64" s="32">
        <f>$CN64*EXP('2a)answer'!$C64*('2a) male mx'!DG$2-$CO$2))</f>
        <v>5.8641704521760728E-3</v>
      </c>
      <c r="DH64" s="32">
        <f>$CN64*EXP('2a)answer'!$C64*('2a) male mx'!DH$2-$CO$2))</f>
        <v>5.7914282662307583E-3</v>
      </c>
      <c r="DI64" s="32">
        <f>$CN64*EXP('2a)answer'!$C64*('2a) male mx'!DI$2-$CO$2))</f>
        <v>5.7195884117676636E-3</v>
      </c>
      <c r="DJ64" s="32">
        <f>$CN64*EXP('2a)answer'!$C64*('2a) male mx'!DJ$2-$CO$2))</f>
        <v>5.6486396958030597E-3</v>
      </c>
      <c r="DK64" s="32">
        <f>$CN64*EXP('2a)answer'!$C64*('2a) male mx'!DK$2-$CO$2))</f>
        <v>5.5785710641967409E-3</v>
      </c>
      <c r="DL64" s="32">
        <f>$CN64*EXP('2a)answer'!$C64*('2a) male mx'!DL$2-$CO$2))</f>
        <v>5.5093715999297421E-3</v>
      </c>
      <c r="DM64" s="32">
        <f>$CN64*EXP('2a)answer'!$C64*('2a) male mx'!DM$2-$CO$2))</f>
        <v>5.4410305214034156E-3</v>
      </c>
      <c r="DN64" s="32">
        <f>$CN64*EXP('2a)answer'!$C64*('2a) male mx'!DN$2-$CO$2))</f>
        <v>5.3735371807596116E-3</v>
      </c>
      <c r="DO64" s="32">
        <f>$CN64*EXP('2a)answer'!$C64*('2a) male mx'!DO$2-$CO$2))</f>
        <v>5.3068810622216812E-3</v>
      </c>
      <c r="DP64" s="32">
        <f>$CN64*EXP('2a)answer'!$C64*('2a) male mx'!DP$2-$CO$2))</f>
        <v>5.2410517804560835E-3</v>
      </c>
      <c r="DQ64" s="32">
        <f>$CN64*EXP('2a)answer'!$C64*('2a) male mx'!DQ$2-$CO$2))</f>
        <v>5.1760390789542896E-3</v>
      </c>
      <c r="DR64" s="32">
        <f>$CN64*EXP('2a)answer'!$C64*('2a) male mx'!DR$2-$CO$2))</f>
        <v>5.1118328284347836E-3</v>
      </c>
      <c r="DS64" s="32">
        <f>$CN64*EXP('2a)answer'!$C64*('2a) male mx'!DS$2-$CO$2))</f>
        <v>5.0484230252648603E-3</v>
      </c>
      <c r="DT64" s="32">
        <f>$CN64*EXP('2a)answer'!$C64*('2a) male mx'!DT$2-$CO$2))</f>
        <v>4.9857997899020222E-3</v>
      </c>
      <c r="DU64" s="32">
        <f>$CN64*EXP('2a)answer'!$C64*('2a) male mx'!DU$2-$CO$2))</f>
        <v>4.923953365354697E-3</v>
      </c>
      <c r="DV64" s="32">
        <f>$CN64*EXP('2a)answer'!$C64*('2a) male mx'!DV$2-$CO$2))</f>
        <v>4.8628741156620534E-3</v>
      </c>
      <c r="DW64" s="32">
        <f>$CN64*EXP('2a)answer'!$C64*('2a) male mx'!DW$2-$CO$2))</f>
        <v>4.8025525243926732E-3</v>
      </c>
      <c r="DX64" s="32">
        <f>$CN64*EXP('2a)answer'!$C64*('2a) male mx'!DX$2-$CO$2))</f>
        <v>4.7429791931618472E-3</v>
      </c>
      <c r="DY64" s="32">
        <f>$CN64*EXP('2a)answer'!$C64*('2a) male mx'!DY$2-$CO$2))</f>
        <v>4.6841448401672625E-3</v>
      </c>
      <c r="DZ64" s="32">
        <f>$CN64*EXP('2a)answer'!$C64*('2a) male mx'!DZ$2-$CO$2))</f>
        <v>4.6260402987428591E-3</v>
      </c>
      <c r="EA64" s="32">
        <f>$CN64*EXP('2a)answer'!$C64*('2a) male mx'!EA$2-$CO$2))</f>
        <v>4.5686565159306124E-3</v>
      </c>
      <c r="EB64" s="32">
        <f>$CN64*EXP('2a)answer'!$C64*('2a) male mx'!EB$2-$CO$2))</f>
        <v>4.5119845510700456E-3</v>
      </c>
      <c r="EC64" s="32">
        <f>$CN64*EXP('2a)answer'!$C64*('2a) male mx'!EC$2-$CO$2))</f>
        <v>4.4560155744052332E-3</v>
      </c>
      <c r="ED64" s="32">
        <f>$CN64*EXP('2a)answer'!$C64*('2a) male mx'!ED$2-$CO$2))</f>
        <v>4.4007408657090836E-3</v>
      </c>
      <c r="EE64" s="32">
        <f>$CN64*EXP('2a)answer'!$C64*('2a) male mx'!EE$2-$CO$2))</f>
        <v>4.3461518129246845E-3</v>
      </c>
      <c r="EF64" s="32">
        <f>$CN64*EXP('2a)answer'!$C64*('2a) male mx'!EF$2-$CO$2))</f>
        <v>4.2922399108235075E-3</v>
      </c>
      <c r="EG64" s="32">
        <f>$CN64*EXP('2a)answer'!$C64*('2a) male mx'!EG$2-$CO$2))</f>
        <v>4.2389967596802519E-3</v>
      </c>
      <c r="EH64" s="32">
        <f>$CN64*EXP('2a)answer'!$C64*('2a) male mx'!EH$2-$CO$2))</f>
        <v>4.1864140639641311E-3</v>
      </c>
      <c r="EI64" s="32">
        <f>$CN64*EXP('2a)answer'!$C64*('2a) male mx'!EI$2-$CO$2))</f>
        <v>4.1344836310463857E-3</v>
      </c>
      <c r="EJ64" s="32">
        <f>$CN64*EXP('2a)answer'!$C64*('2a) male mx'!EJ$2-$CO$2))</f>
        <v>4.0831973699238374E-3</v>
      </c>
      <c r="EK64" s="32">
        <f>$CN64*EXP('2a)answer'!$C64*('2a) male mx'!EK$2-$CO$2))</f>
        <v>4.0325472899582727E-3</v>
      </c>
      <c r="EL64" s="32">
        <f>$CN64*EXP('2a)answer'!$C64*('2a) male mx'!EL$2-$CO$2))</f>
        <v>3.9825254996314636E-3</v>
      </c>
      <c r="EM64" s="32">
        <f>$CN64*EXP('2a)answer'!$C64*('2a) male mx'!EM$2-$CO$2))</f>
        <v>3.9331242053156339E-3</v>
      </c>
      <c r="EN64" s="32">
        <f>$CN64*EXP('2a)answer'!$C64*('2a) male mx'!EN$2-$CO$2))</f>
        <v>3.8843357100591704E-3</v>
      </c>
      <c r="EO64" s="32">
        <f>$CN64*EXP('2a)answer'!$C64*('2a) male mx'!EO$2-$CO$2))</f>
        <v>3.8361524123874087E-3</v>
      </c>
    </row>
    <row r="65" spans="1:145" x14ac:dyDescent="0.25">
      <c r="A65" s="31">
        <f>males!A64</f>
        <v>62</v>
      </c>
      <c r="B65" s="32">
        <f>2*(males!B64-males!B65)/(males!B64+males!B65)</f>
        <v>2.7916013361510669E-2</v>
      </c>
      <c r="C65" s="32">
        <f>2*(males!C64-males!C65)/(males!C64+males!C65)</f>
        <v>2.9263239673701931E-2</v>
      </c>
      <c r="D65" s="32">
        <f>2*(males!D64-males!D65)/(males!D64+males!D65)</f>
        <v>2.668474307254811E-2</v>
      </c>
      <c r="E65" s="32">
        <f>2*(males!E64-males!E65)/(males!E64+males!E65)</f>
        <v>2.8606975288061994E-2</v>
      </c>
      <c r="F65" s="32">
        <f>2*(males!F64-males!F65)/(males!F64+males!F65)</f>
        <v>2.6307119956931531E-2</v>
      </c>
      <c r="G65" s="32">
        <f>2*(males!G64-males!G65)/(males!G64+males!G65)</f>
        <v>2.8650617164587965E-2</v>
      </c>
      <c r="H65" s="32">
        <f>2*(males!H64-males!H65)/(males!H64+males!H65)</f>
        <v>2.4891452323604991E-2</v>
      </c>
      <c r="I65" s="32">
        <f>2*(males!I64-males!I65)/(males!I64+males!I65)</f>
        <v>2.5136664582631977E-2</v>
      </c>
      <c r="J65" s="32">
        <f>2*(males!J64-males!J65)/(males!J64+males!J65)</f>
        <v>2.653192171960218E-2</v>
      </c>
      <c r="K65" s="32">
        <f>2*(males!K64-males!K65)/(males!K64+males!K65)</f>
        <v>2.5548030449953806E-2</v>
      </c>
      <c r="L65" s="32">
        <f>2*(males!L64-males!L65)/(males!L64+males!L65)</f>
        <v>2.5519350416534851E-2</v>
      </c>
      <c r="M65" s="32">
        <f>2*(males!M64-males!M65)/(males!M64+males!M65)</f>
        <v>2.4876479805666558E-2</v>
      </c>
      <c r="N65" s="32">
        <f>2*(males!N64-males!N65)/(males!N64+males!N65)</f>
        <v>2.6521827933400407E-2</v>
      </c>
      <c r="O65" s="32">
        <f>2*(males!O64-males!O65)/(males!O64+males!O65)</f>
        <v>2.7643579469566876E-2</v>
      </c>
      <c r="P65" s="32">
        <f>2*(males!P64-males!P65)/(males!P64+males!P65)</f>
        <v>2.7422906643954914E-2</v>
      </c>
      <c r="Q65" s="32">
        <f>2*(males!Q64-males!Q65)/(males!Q64+males!Q65)</f>
        <v>2.5660377358490565E-2</v>
      </c>
      <c r="R65" s="32">
        <f>2*(males!R64-males!R65)/(males!R64+males!R65)</f>
        <v>2.7429194229575696E-2</v>
      </c>
      <c r="S65" s="32">
        <f>2*(males!S64-males!S65)/(males!S64+males!S65)</f>
        <v>2.7273273995669953E-2</v>
      </c>
      <c r="T65" s="32">
        <f>2*(males!T64-males!T65)/(males!T64+males!T65)</f>
        <v>2.7503073917339912E-2</v>
      </c>
      <c r="U65" s="32">
        <f>2*(males!U64-males!U65)/(males!U64+males!U65)</f>
        <v>2.8770147769145563E-2</v>
      </c>
      <c r="V65" s="32">
        <f>2*(males!V64-males!V65)/(males!V64+males!V65)</f>
        <v>2.8904748424393223E-2</v>
      </c>
      <c r="W65" s="32">
        <f>2*(males!W64-males!W65)/(males!W64+males!W65)</f>
        <v>3.246913487926896E-2</v>
      </c>
      <c r="X65" s="32">
        <f>2*(males!X64-males!X65)/(males!X64+males!X65)</f>
        <v>3.0875086923105078E-2</v>
      </c>
      <c r="Y65" s="32">
        <f>2*(males!Y64-males!Y65)/(males!Y64+males!Y65)</f>
        <v>2.6338051999323219E-2</v>
      </c>
      <c r="Z65" s="32">
        <f>2*(males!Z64-males!Z65)/(males!Z64+males!Z65)</f>
        <v>2.5126402330564852E-2</v>
      </c>
      <c r="AA65" s="32">
        <f>2*(males!AA64-males!AA65)/(males!AA64+males!AA65)</f>
        <v>2.7328659321791387E-2</v>
      </c>
      <c r="AB65" s="32">
        <f>2*(males!AB64-males!AB65)/(males!AB64+males!AB65)</f>
        <v>3.015376280465637E-2</v>
      </c>
      <c r="AC65" s="32">
        <f>2*(males!AC64-males!AC65)/(males!AC64+males!AC65)</f>
        <v>2.6110708831900663E-2</v>
      </c>
      <c r="AD65" s="32">
        <f>2*(males!AD64-males!AD65)/(males!AD64+males!AD65)</f>
        <v>2.7246491625169761E-2</v>
      </c>
      <c r="AE65" s="32">
        <f>2*(males!AE64-males!AE65)/(males!AE64+males!AE65)</f>
        <v>2.7516517683637776E-2</v>
      </c>
      <c r="AF65" s="32">
        <f>2*(males!AF64-males!AF65)/(males!AF64+males!AF65)</f>
        <v>2.9952133910401559E-2</v>
      </c>
      <c r="AG65" s="32">
        <f>2*(males!AG64-males!AG65)/(males!AG64+males!AG65)</f>
        <v>2.9821906811869092E-2</v>
      </c>
      <c r="AH65" s="32">
        <f>2*(males!AH64-males!AH65)/(males!AH64+males!AH65)</f>
        <v>2.6322595075172466E-2</v>
      </c>
      <c r="AI65" s="32">
        <f>2*(males!AI64-males!AI65)/(males!AI64+males!AI65)</f>
        <v>2.6301537265140049E-2</v>
      </c>
      <c r="AJ65" s="32">
        <f>2*(males!AJ64-males!AJ65)/(males!AJ64+males!AJ65)</f>
        <v>2.6009185400048346E-2</v>
      </c>
      <c r="AK65" s="32">
        <f>2*(males!AK64-males!AK65)/(males!AK64+males!AK65)</f>
        <v>2.8000968891657152E-2</v>
      </c>
      <c r="AL65" s="32">
        <f>2*(males!AL64-males!AL65)/(males!AL64+males!AL65)</f>
        <v>2.7985834501135586E-2</v>
      </c>
      <c r="AM65" s="32">
        <f>2*(males!AM64-males!AM65)/(males!AM64+males!AM65)</f>
        <v>2.6036861635606947E-2</v>
      </c>
      <c r="AN65" s="32">
        <f>2*(males!AN64-males!AN65)/(males!AN64+males!AN65)</f>
        <v>2.695187165775401E-2</v>
      </c>
      <c r="AO65" s="32">
        <f>2*(males!AO64-males!AO65)/(males!AO64+males!AO65)</f>
        <v>2.5539602808535102E-2</v>
      </c>
      <c r="AP65" s="32">
        <f>2*(males!AP64-males!AP65)/(males!AP64+males!AP65)</f>
        <v>2.6078014670597106E-2</v>
      </c>
      <c r="AQ65" s="32">
        <f>2*(males!AQ64-males!AQ65)/(males!AQ64+males!AQ65)</f>
        <v>2.8654479328823926E-2</v>
      </c>
      <c r="AR65" s="32">
        <f>2*(males!AR64-males!AR65)/(males!AR64+males!AR65)</f>
        <v>2.9848288355050535E-2</v>
      </c>
      <c r="AS65" s="32">
        <f>2*(males!AS64-males!AS65)/(males!AS64+males!AS65)</f>
        <v>2.7836753951403632E-2</v>
      </c>
      <c r="AT65" s="32">
        <f>2*(males!AT64-males!AT65)/(males!AT64+males!AT65)</f>
        <v>2.7769147386372268E-2</v>
      </c>
      <c r="AU65" s="32">
        <f>2*(males!AU64-males!AU65)/(males!AU64+males!AU65)</f>
        <v>2.8869961033139074E-2</v>
      </c>
      <c r="AV65" s="32">
        <f>2*(males!AV64-males!AV65)/(males!AV64+males!AV65)</f>
        <v>2.8583826375639693E-2</v>
      </c>
      <c r="AW65" s="32">
        <f>2*(males!AW64-males!AW65)/(males!AW64+males!AW65)</f>
        <v>2.8469109976656717E-2</v>
      </c>
      <c r="AX65" s="32">
        <f>2*(males!AX64-males!AX65)/(males!AX64+males!AX65)</f>
        <v>2.7784863799011329E-2</v>
      </c>
      <c r="AY65" s="32">
        <f>2*(males!AY64-males!AY65)/(males!AY64+males!AY65)</f>
        <v>2.9028841961004175E-2</v>
      </c>
      <c r="AZ65" s="32">
        <f>2*(males!AZ64-males!AZ65)/(males!AZ64+males!AZ65)</f>
        <v>2.6342754385369659E-2</v>
      </c>
      <c r="BA65" s="32">
        <f>2*(males!BA64-males!BA65)/(males!BA64+males!BA65)</f>
        <v>2.7564752823425982E-2</v>
      </c>
      <c r="BB65" s="32">
        <f>2*(males!BB64-males!BB65)/(males!BB64+males!BB65)</f>
        <v>2.4903403554749185E-2</v>
      </c>
      <c r="BC65" s="32">
        <f>2*(males!BC64-males!BC65)/(males!BC64+males!BC65)</f>
        <v>2.5811772818540128E-2</v>
      </c>
      <c r="BD65" s="32">
        <f>2*(males!BD64-males!BD65)/(males!BD64+males!BD65)</f>
        <v>2.4773904820255998E-2</v>
      </c>
      <c r="BE65" s="32">
        <f>2*(males!BE64-males!BE65)/(males!BE64+males!BE65)</f>
        <v>2.3777407495569839E-2</v>
      </c>
      <c r="BF65" s="32">
        <f>2*(males!BF64-males!BF65)/(males!BF64+males!BF65)</f>
        <v>2.3593892731306278E-2</v>
      </c>
      <c r="BG65" s="32">
        <f>2*(males!BG64-males!BG65)/(males!BG64+males!BG65)</f>
        <v>2.2491719547054364E-2</v>
      </c>
      <c r="BH65" s="32">
        <f>2*(males!BH64-males!BH65)/(males!BH64+males!BH65)</f>
        <v>2.1335217237725187E-2</v>
      </c>
      <c r="BI65" s="32">
        <f>2*(males!BI64-males!BI65)/(males!BI64+males!BI65)</f>
        <v>2.043132803632236E-2</v>
      </c>
      <c r="BJ65" s="32">
        <f>2*(males!BJ64-males!BJ65)/(males!BJ64+males!BJ65)</f>
        <v>2.011904082758096E-2</v>
      </c>
      <c r="BK65" s="32">
        <f>2*(males!BK64-males!BK65)/(males!BK64+males!BK65)</f>
        <v>2.1903194688759009E-2</v>
      </c>
      <c r="BL65" s="32">
        <f>2*(males!BL64-males!BL65)/(males!BL64+males!BL65)</f>
        <v>2.0478665463259781E-2</v>
      </c>
      <c r="BM65" s="32">
        <f>2*(males!BM64-males!BM65)/(males!BM64+males!BM65)</f>
        <v>1.931851998809642E-2</v>
      </c>
      <c r="BN65" s="32">
        <f>2*(males!BN64-males!BN65)/(males!BN64+males!BN65)</f>
        <v>1.8762467653579876E-2</v>
      </c>
      <c r="BO65" s="32">
        <f>2*(males!BO64-males!BO65)/(males!BO64+males!BO65)</f>
        <v>1.7906428811847862E-2</v>
      </c>
      <c r="BP65" s="32">
        <f>2*(males!BP64-males!BP65)/(males!BP64+males!BP65)</f>
        <v>1.6665344020315848E-2</v>
      </c>
      <c r="BQ65" s="32">
        <f>2*(males!BQ64-males!BQ65)/(males!BQ64+males!BQ65)</f>
        <v>1.7861909962383207E-2</v>
      </c>
      <c r="BR65" s="32">
        <f>2*(males!BR64-males!BR65)/(males!BR64+males!BR65)</f>
        <v>1.6641790593823081E-2</v>
      </c>
      <c r="BS65" s="32">
        <f>2*(males!BS64-males!BS65)/(males!BS64+males!BS65)</f>
        <v>1.5568575869903145E-2</v>
      </c>
      <c r="BT65" s="32">
        <f>2*(males!BT64-males!BT65)/(males!BT64+males!BT65)</f>
        <v>1.5058471725316389E-2</v>
      </c>
      <c r="BU65" s="32">
        <f>2*(males!BU64-males!BU65)/(males!BU64+males!BU65)</f>
        <v>1.5008048480257552E-2</v>
      </c>
      <c r="BV65" s="32">
        <f>2*(males!BV64-males!BV65)/(males!BV64+males!BV65)</f>
        <v>1.4409949559304518E-2</v>
      </c>
      <c r="BW65" s="32">
        <f>2*(males!BW64-males!BW65)/(males!BW64+males!BW65)</f>
        <v>1.4166764395449748E-2</v>
      </c>
      <c r="BX65" s="32">
        <f>2*(males!BX64-males!BX65)/(males!BX64+males!BX65)</f>
        <v>1.3347956969173687E-2</v>
      </c>
      <c r="BY65" s="32">
        <f>2*(males!BY64-males!BY65)/(males!BY64+males!BY65)</f>
        <v>1.2906682819434575E-2</v>
      </c>
      <c r="BZ65" s="32">
        <f>2*(males!BZ64-males!BZ65)/(males!BZ64+males!BZ65)</f>
        <v>1.2983098787471309E-2</v>
      </c>
      <c r="CA65" s="32">
        <f>2*(males!CA64-males!CA65)/(males!CA64+males!CA65)</f>
        <v>1.1101292070258124E-2</v>
      </c>
      <c r="CB65" s="32">
        <f>2*(males!CB64-males!CB65)/(males!CB64+males!CB65)</f>
        <v>1.1522141600450767E-2</v>
      </c>
      <c r="CC65" s="32">
        <f>2*(males!CC64-males!CC65)/(males!CC64+males!CC65)</f>
        <v>1.0171682904364442E-2</v>
      </c>
      <c r="CD65" s="32">
        <f>2*(males!CD64-males!CD65)/(males!CD64+males!CD65)</f>
        <v>1.0078177045670654E-2</v>
      </c>
      <c r="CE65" s="32">
        <f>2*(males!CE64-males!CE65)/(males!CE64+males!CE65)</f>
        <v>1.0737752782234518E-2</v>
      </c>
      <c r="CF65" s="32">
        <f>2*(males!CF64-males!CF65)/(males!CF64+males!CF65)</f>
        <v>9.643484994940844E-3</v>
      </c>
      <c r="CG65" s="32">
        <f>2*(males!CG64-males!CG65)/(males!CG64+males!CG65)</f>
        <v>9.0090090090090089E-3</v>
      </c>
      <c r="CH65" s="32">
        <f>2*(males!CH64-males!CH65)/(males!CH64+males!CH65)</f>
        <v>8.2963296048563888E-3</v>
      </c>
      <c r="CI65" s="32">
        <f>2*(males!CI64-males!CI65)/(males!CI64+males!CI65)</f>
        <v>8.4220900670855317E-3</v>
      </c>
      <c r="CJ65" s="32">
        <f>2*(males!CJ64-males!CJ65)/(males!CJ64+males!CJ65)</f>
        <v>8.7271585134665215E-3</v>
      </c>
      <c r="CK65" s="32">
        <f>2*(males!CK64-males!CK65)/(males!CK64+males!CK65)</f>
        <v>8.3819486354187629E-3</v>
      </c>
      <c r="CL65" s="32">
        <f>2*(males!CL64-males!CL65)/(males!CL64+males!CL65)</f>
        <v>8.455880299586143E-3</v>
      </c>
      <c r="CM65" s="32">
        <f>2*(males!CM64-males!CM65)/(males!CM64+males!CM65)</f>
        <v>7.7760411162345715E-3</v>
      </c>
      <c r="CN65" s="32">
        <f>2*(males!CN64-males!CN65)/(males!CN64+males!CN65)</f>
        <v>7.925612623177692E-3</v>
      </c>
      <c r="CO65" s="12"/>
      <c r="CP65" s="31">
        <f t="shared" si="14"/>
        <v>62</v>
      </c>
      <c r="CQ65" s="32">
        <f>$CN65*EXP('2a)answer'!$C65*('2a) male mx'!CQ$2-$CO$2))</f>
        <v>7.3901613744174685E-3</v>
      </c>
      <c r="CR65" s="32">
        <f>$CN65*EXP('2a)answer'!$C65*('2a) male mx'!CR$2-$CO$2))</f>
        <v>7.287492787914877E-3</v>
      </c>
      <c r="CS65" s="32">
        <f>$CN65*EXP('2a)answer'!$C65*('2a) male mx'!CS$2-$CO$2))</f>
        <v>7.1862505354421393E-3</v>
      </c>
      <c r="CT65" s="32">
        <f>$CN65*EXP('2a)answer'!$C65*('2a) male mx'!CT$2-$CO$2))</f>
        <v>7.0864148015052069E-3</v>
      </c>
      <c r="CU65" s="32">
        <f>$CN65*EXP('2a)answer'!$C65*('2a) male mx'!CU$2-$CO$2))</f>
        <v>6.9879660458988472E-3</v>
      </c>
      <c r="CV65" s="32">
        <f>$CN65*EXP('2a)answer'!$C65*('2a) male mx'!CV$2-$CO$2))</f>
        <v>6.8908849998821639E-3</v>
      </c>
      <c r="CW65" s="32">
        <f>$CN65*EXP('2a)answer'!$C65*('2a) male mx'!CW$2-$CO$2))</f>
        <v>6.7951526624072493E-3</v>
      </c>
      <c r="CX65" s="32">
        <f>$CN65*EXP('2a)answer'!$C65*('2a) male mx'!CX$2-$CO$2))</f>
        <v>6.7007502964002326E-3</v>
      </c>
      <c r="CY65" s="32">
        <f>$CN65*EXP('2a)answer'!$C65*('2a) male mx'!CY$2-$CO$2))</f>
        <v>6.607659425093994E-3</v>
      </c>
      <c r="CZ65" s="32">
        <f>$CN65*EXP('2a)answer'!$C65*('2a) male mx'!CZ$2-$CO$2))</f>
        <v>6.5158618284118239E-3</v>
      </c>
      <c r="DA65" s="32">
        <f>$CN65*EXP('2a)answer'!$C65*('2a) male mx'!DA$2-$CO$2))</f>
        <v>6.4253395394013261E-3</v>
      </c>
      <c r="DB65" s="32">
        <f>$CN65*EXP('2a)answer'!$C65*('2a) male mx'!DB$2-$CO$2))</f>
        <v>6.3360748407178622E-3</v>
      </c>
      <c r="DC65" s="32">
        <f>$CN65*EXP('2a)answer'!$C65*('2a) male mx'!DC$2-$CO$2))</f>
        <v>6.2480502611568494E-3</v>
      </c>
      <c r="DD65" s="32">
        <f>$CN65*EXP('2a)answer'!$C65*('2a) male mx'!DD$2-$CO$2))</f>
        <v>6.1612485722342325E-3</v>
      </c>
      <c r="DE65" s="32">
        <f>$CN65*EXP('2a)answer'!$C65*('2a) male mx'!DE$2-$CO$2))</f>
        <v>6.0756527848144677E-3</v>
      </c>
      <c r="DF65" s="32">
        <f>$CN65*EXP('2a)answer'!$C65*('2a) male mx'!DF$2-$CO$2))</f>
        <v>5.9912461457853426E-3</v>
      </c>
      <c r="DG65" s="32">
        <f>$CN65*EXP('2a)answer'!$C65*('2a) male mx'!DG$2-$CO$2))</f>
        <v>5.9080121347790046E-3</v>
      </c>
      <c r="DH65" s="32">
        <f>$CN65*EXP('2a)answer'!$C65*('2a) male mx'!DH$2-$CO$2))</f>
        <v>5.8259344609385292E-3</v>
      </c>
      <c r="DI65" s="32">
        <f>$CN65*EXP('2a)answer'!$C65*('2a) male mx'!DI$2-$CO$2))</f>
        <v>5.7449970597294184E-3</v>
      </c>
      <c r="DJ65" s="32">
        <f>$CN65*EXP('2a)answer'!$C65*('2a) male mx'!DJ$2-$CO$2))</f>
        <v>5.6651840897953944E-3</v>
      </c>
      <c r="DK65" s="32">
        <f>$CN65*EXP('2a)answer'!$C65*('2a) male mx'!DK$2-$CO$2))</f>
        <v>5.5864799298578714E-3</v>
      </c>
      <c r="DL65" s="32">
        <f>$CN65*EXP('2a)answer'!$C65*('2a) male mx'!DL$2-$CO$2))</f>
        <v>5.5088691756584995E-3</v>
      </c>
      <c r="DM65" s="32">
        <f>$CN65*EXP('2a)answer'!$C65*('2a) male mx'!DM$2-$CO$2))</f>
        <v>5.4323366369441956E-3</v>
      </c>
      <c r="DN65" s="32">
        <f>$CN65*EXP('2a)answer'!$C65*('2a) male mx'!DN$2-$CO$2))</f>
        <v>5.3568673344940492E-3</v>
      </c>
      <c r="DO65" s="32">
        <f>$CN65*EXP('2a)answer'!$C65*('2a) male mx'!DO$2-$CO$2))</f>
        <v>5.2824464971875347E-3</v>
      </c>
      <c r="DP65" s="32">
        <f>$CN65*EXP('2a)answer'!$C65*('2a) male mx'!DP$2-$CO$2))</f>
        <v>5.209059559113458E-3</v>
      </c>
      <c r="DQ65" s="32">
        <f>$CN65*EXP('2a)answer'!$C65*('2a) male mx'!DQ$2-$CO$2))</f>
        <v>5.1366921567190622E-3</v>
      </c>
      <c r="DR65" s="32">
        <f>$CN65*EXP('2a)answer'!$C65*('2a) male mx'!DR$2-$CO$2))</f>
        <v>5.0653301259987434E-3</v>
      </c>
      <c r="DS65" s="32">
        <f>$CN65*EXP('2a)answer'!$C65*('2a) male mx'!DS$2-$CO$2))</f>
        <v>4.9949594997218197E-3</v>
      </c>
      <c r="DT65" s="32">
        <f>$CN65*EXP('2a)answer'!$C65*('2a) male mx'!DT$2-$CO$2))</f>
        <v>4.9255665046988176E-3</v>
      </c>
      <c r="DU65" s="32">
        <f>$CN65*EXP('2a)answer'!$C65*('2a) male mx'!DU$2-$CO$2))</f>
        <v>4.8571375590857327E-3</v>
      </c>
      <c r="DV65" s="32">
        <f>$CN65*EXP('2a)answer'!$C65*('2a) male mx'!DV$2-$CO$2))</f>
        <v>4.7896592697257408E-3</v>
      </c>
      <c r="DW65" s="32">
        <f>$CN65*EXP('2a)answer'!$C65*('2a) male mx'!DW$2-$CO$2))</f>
        <v>4.7231184295278448E-3</v>
      </c>
      <c r="DX65" s="32">
        <f>$CN65*EXP('2a)answer'!$C65*('2a) male mx'!DX$2-$CO$2))</f>
        <v>4.6575020148819351E-3</v>
      </c>
      <c r="DY65" s="32">
        <f>$CN65*EXP('2a)answer'!$C65*('2a) male mx'!DY$2-$CO$2))</f>
        <v>4.5927971831097609E-3</v>
      </c>
      <c r="DZ65" s="32">
        <f>$CN65*EXP('2a)answer'!$C65*('2a) male mx'!DZ$2-$CO$2))</f>
        <v>4.5289912699513178E-3</v>
      </c>
      <c r="EA65" s="32">
        <f>$CN65*EXP('2a)answer'!$C65*('2a) male mx'!EA$2-$CO$2))</f>
        <v>4.46607178708615E-3</v>
      </c>
      <c r="EB65" s="32">
        <f>$CN65*EXP('2a)answer'!$C65*('2a) male mx'!EB$2-$CO$2))</f>
        <v>4.404026419689097E-3</v>
      </c>
      <c r="EC65" s="32">
        <f>$CN65*EXP('2a)answer'!$C65*('2a) male mx'!EC$2-$CO$2))</f>
        <v>4.342843024019989E-3</v>
      </c>
      <c r="ED65" s="32">
        <f>$CN65*EXP('2a)answer'!$C65*('2a) male mx'!ED$2-$CO$2))</f>
        <v>4.282509625046828E-3</v>
      </c>
      <c r="EE65" s="32">
        <f>$CN65*EXP('2a)answer'!$C65*('2a) male mx'!EE$2-$CO$2))</f>
        <v>4.2230144141019981E-3</v>
      </c>
      <c r="EF65" s="32">
        <f>$CN65*EXP('2a)answer'!$C65*('2a) male mx'!EF$2-$CO$2))</f>
        <v>4.1643457465710271E-3</v>
      </c>
      <c r="EG65" s="32">
        <f>$CN65*EXP('2a)answer'!$C65*('2a) male mx'!EG$2-$CO$2))</f>
        <v>4.1064921396134621E-3</v>
      </c>
      <c r="EH65" s="32">
        <f>$CN65*EXP('2a)answer'!$C65*('2a) male mx'!EH$2-$CO$2))</f>
        <v>4.0494422699154072E-3</v>
      </c>
      <c r="EI65" s="32">
        <f>$CN65*EXP('2a)answer'!$C65*('2a) male mx'!EI$2-$CO$2))</f>
        <v>3.9931849714732832E-3</v>
      </c>
      <c r="EJ65" s="32">
        <f>$CN65*EXP('2a)answer'!$C65*('2a) male mx'!EJ$2-$CO$2))</f>
        <v>3.9377092334083796E-3</v>
      </c>
      <c r="EK65" s="32">
        <f>$CN65*EXP('2a)answer'!$C65*('2a) male mx'!EK$2-$CO$2))</f>
        <v>3.8830041978117633E-3</v>
      </c>
      <c r="EL65" s="32">
        <f>$CN65*EXP('2a)answer'!$C65*('2a) male mx'!EL$2-$CO$2))</f>
        <v>3.8290591576191349E-3</v>
      </c>
      <c r="EM65" s="32">
        <f>$CN65*EXP('2a)answer'!$C65*('2a) male mx'!EM$2-$CO$2))</f>
        <v>3.7758635545151972E-3</v>
      </c>
      <c r="EN65" s="32">
        <f>$CN65*EXP('2a)answer'!$C65*('2a) male mx'!EN$2-$CO$2))</f>
        <v>3.7234069768671508E-3</v>
      </c>
      <c r="EO65" s="32">
        <f>$CN65*EXP('2a)answer'!$C65*('2a) male mx'!EO$2-$CO$2))</f>
        <v>3.6716791576868867E-3</v>
      </c>
    </row>
    <row r="66" spans="1:145" x14ac:dyDescent="0.25">
      <c r="A66" s="31">
        <f>males!A65</f>
        <v>63</v>
      </c>
      <c r="B66" s="32">
        <f>2*(males!B65-males!B66)/(males!B65+males!B66)</f>
        <v>3.1567119632009553E-2</v>
      </c>
      <c r="C66" s="32">
        <f>2*(males!C65-males!C66)/(males!C65+males!C66)</f>
        <v>2.9874633235529476E-2</v>
      </c>
      <c r="D66" s="32">
        <f>2*(males!D65-males!D66)/(males!D65+males!D66)</f>
        <v>3.2508833922261483E-2</v>
      </c>
      <c r="E66" s="32">
        <f>2*(males!E65-males!E66)/(males!E65+males!E66)</f>
        <v>3.021421273887484E-2</v>
      </c>
      <c r="F66" s="32">
        <f>2*(males!F65-males!F66)/(males!F65+males!F66)</f>
        <v>3.1577989694558627E-2</v>
      </c>
      <c r="G66" s="32">
        <f>2*(males!G65-males!G66)/(males!G65+males!G66)</f>
        <v>3.0000829668962083E-2</v>
      </c>
      <c r="H66" s="32">
        <f>2*(males!H65-males!H66)/(males!H65+males!H66)</f>
        <v>2.9298814805005628E-2</v>
      </c>
      <c r="I66" s="32">
        <f>2*(males!I65-males!I66)/(males!I65+males!I66)</f>
        <v>3.0057841570126725E-2</v>
      </c>
      <c r="J66" s="32">
        <f>2*(males!J65-males!J66)/(males!J65+males!J66)</f>
        <v>3.2765215667159606E-2</v>
      </c>
      <c r="K66" s="32">
        <f>2*(males!K65-males!K66)/(males!K65+males!K66)</f>
        <v>2.8013489138106817E-2</v>
      </c>
      <c r="L66" s="32">
        <f>2*(males!L65-males!L66)/(males!L65+males!L66)</f>
        <v>2.7331575161831694E-2</v>
      </c>
      <c r="M66" s="32">
        <f>2*(males!M65-males!M66)/(males!M65+males!M66)</f>
        <v>2.7990331172730212E-2</v>
      </c>
      <c r="N66" s="32">
        <f>2*(males!N65-males!N66)/(males!N65+males!N66)</f>
        <v>3.0352556619192155E-2</v>
      </c>
      <c r="O66" s="32">
        <f>2*(males!O65-males!O66)/(males!O65+males!O66)</f>
        <v>3.093221004982475E-2</v>
      </c>
      <c r="P66" s="32">
        <f>2*(males!P65-males!P66)/(males!P65+males!P66)</f>
        <v>3.119271853865116E-2</v>
      </c>
      <c r="Q66" s="32">
        <f>2*(males!Q65-males!Q66)/(males!Q65+males!Q66)</f>
        <v>2.9559738570286664E-2</v>
      </c>
      <c r="R66" s="32">
        <f>2*(males!R65-males!R66)/(males!R65+males!R66)</f>
        <v>3.1127009734009805E-2</v>
      </c>
      <c r="S66" s="32">
        <f>2*(males!S65-males!S66)/(males!S65+males!S66)</f>
        <v>3.0690180844560346E-2</v>
      </c>
      <c r="T66" s="32">
        <f>2*(males!T65-males!T66)/(males!T65+males!T66)</f>
        <v>3.0470096752651769E-2</v>
      </c>
      <c r="U66" s="32">
        <f>2*(males!U65-males!U66)/(males!U65+males!U66)</f>
        <v>3.2855677473500981E-2</v>
      </c>
      <c r="V66" s="32">
        <f>2*(males!V65-males!V66)/(males!V65+males!V66)</f>
        <v>3.1588565461428013E-2</v>
      </c>
      <c r="W66" s="32">
        <f>2*(males!W65-males!W66)/(males!W65+males!W66)</f>
        <v>3.2443455691509082E-2</v>
      </c>
      <c r="X66" s="32">
        <f>2*(males!X65-males!X66)/(males!X65+males!X66)</f>
        <v>3.3978784052503042E-2</v>
      </c>
      <c r="Y66" s="32">
        <f>2*(males!Y65-males!Y66)/(males!Y65+males!Y66)</f>
        <v>3.1021024071037854E-2</v>
      </c>
      <c r="Z66" s="32">
        <f>2*(males!Z65-males!Z66)/(males!Z65+males!Z66)</f>
        <v>3.0309793447037055E-2</v>
      </c>
      <c r="AA66" s="32">
        <f>2*(males!AA65-males!AA66)/(males!AA65+males!AA66)</f>
        <v>3.1488289509551841E-2</v>
      </c>
      <c r="AB66" s="32">
        <f>2*(males!AB65-males!AB66)/(males!AB65+males!AB66)</f>
        <v>3.0897224835371589E-2</v>
      </c>
      <c r="AC66" s="32">
        <f>2*(males!AC65-males!AC66)/(males!AC65+males!AC66)</f>
        <v>3.0278226371406029E-2</v>
      </c>
      <c r="AD66" s="32">
        <f>2*(males!AD65-males!AD66)/(males!AD65+males!AD66)</f>
        <v>2.880628500763803E-2</v>
      </c>
      <c r="AE66" s="32">
        <f>2*(males!AE65-males!AE66)/(males!AE65+males!AE66)</f>
        <v>3.2030749519538756E-2</v>
      </c>
      <c r="AF66" s="32">
        <f>2*(males!AF65-males!AF66)/(males!AF65+males!AF66)</f>
        <v>3.2543525671829374E-2</v>
      </c>
      <c r="AG66" s="32">
        <f>2*(males!AG65-males!AG66)/(males!AG65+males!AG66)</f>
        <v>3.1601385948590979E-2</v>
      </c>
      <c r="AH66" s="32">
        <f>2*(males!AH65-males!AH66)/(males!AH65+males!AH66)</f>
        <v>2.9831863305370455E-2</v>
      </c>
      <c r="AI66" s="32">
        <f>2*(males!AI65-males!AI66)/(males!AI65+males!AI66)</f>
        <v>2.9168005139736587E-2</v>
      </c>
      <c r="AJ66" s="32">
        <f>2*(males!AJ65-males!AJ66)/(males!AJ65+males!AJ66)</f>
        <v>3.0389350230512955E-2</v>
      </c>
      <c r="AK66" s="32">
        <f>2*(males!AK65-males!AK66)/(males!AK65+males!AK66)</f>
        <v>3.1570391706711914E-2</v>
      </c>
      <c r="AL66" s="32">
        <f>2*(males!AL65-males!AL66)/(males!AL65+males!AL66)</f>
        <v>2.9541111024276569E-2</v>
      </c>
      <c r="AM66" s="32">
        <f>2*(males!AM65-males!AM66)/(males!AM65+males!AM66)</f>
        <v>2.9481198358720703E-2</v>
      </c>
      <c r="AN66" s="32">
        <f>2*(males!AN65-males!AN66)/(males!AN65+males!AN66)</f>
        <v>2.9497352619699917E-2</v>
      </c>
      <c r="AO66" s="32">
        <f>2*(males!AO65-males!AO66)/(males!AO65+males!AO66)</f>
        <v>2.8987545622683703E-2</v>
      </c>
      <c r="AP66" s="32">
        <f>2*(males!AP65-males!AP66)/(males!AP65+males!AP66)</f>
        <v>2.7161554221023804E-2</v>
      </c>
      <c r="AQ66" s="32">
        <f>2*(males!AQ65-males!AQ66)/(males!AQ65+males!AQ66)</f>
        <v>2.7386391811001311E-2</v>
      </c>
      <c r="AR66" s="32">
        <f>2*(males!AR65-males!AR66)/(males!AR65+males!AR66)</f>
        <v>3.256360521584007E-2</v>
      </c>
      <c r="AS66" s="32">
        <f>2*(males!AS65-males!AS66)/(males!AS65+males!AS66)</f>
        <v>3.3888602667582576E-2</v>
      </c>
      <c r="AT66" s="32">
        <f>2*(males!AT65-males!AT66)/(males!AT65+males!AT66)</f>
        <v>2.9989482361636205E-2</v>
      </c>
      <c r="AU66" s="32">
        <f>2*(males!AU65-males!AU66)/(males!AU65+males!AU66)</f>
        <v>3.2152786171884447E-2</v>
      </c>
      <c r="AV66" s="32">
        <f>2*(males!AV65-males!AV66)/(males!AV65+males!AV66)</f>
        <v>3.1268407269940172E-2</v>
      </c>
      <c r="AW66" s="32">
        <f>2*(males!AW65-males!AW66)/(males!AW65+males!AW66)</f>
        <v>3.2273726901436608E-2</v>
      </c>
      <c r="AX66" s="32">
        <f>2*(males!AX65-males!AX66)/(males!AX65+males!AX66)</f>
        <v>2.9730439286753278E-2</v>
      </c>
      <c r="AY66" s="32">
        <f>2*(males!AY65-males!AY66)/(males!AY65+males!AY66)</f>
        <v>3.088114681025568E-2</v>
      </c>
      <c r="AZ66" s="32">
        <f>2*(males!AZ65-males!AZ66)/(males!AZ65+males!AZ66)</f>
        <v>2.8129728674332496E-2</v>
      </c>
      <c r="BA66" s="32">
        <f>2*(males!BA65-males!BA66)/(males!BA65+males!BA66)</f>
        <v>2.8910499881742421E-2</v>
      </c>
      <c r="BB66" s="32">
        <f>2*(males!BB65-males!BB66)/(males!BB65+males!BB66)</f>
        <v>2.9749737583558918E-2</v>
      </c>
      <c r="BC66" s="32">
        <f>2*(males!BC65-males!BC66)/(males!BC65+males!BC66)</f>
        <v>2.9523783047454896E-2</v>
      </c>
      <c r="BD66" s="32">
        <f>2*(males!BD65-males!BD66)/(males!BD65+males!BD66)</f>
        <v>2.5417073553814951E-2</v>
      </c>
      <c r="BE66" s="32">
        <f>2*(males!BE65-males!BE66)/(males!BE65+males!BE66)</f>
        <v>2.6360394321124928E-2</v>
      </c>
      <c r="BF66" s="32">
        <f>2*(males!BF65-males!BF66)/(males!BF65+males!BF66)</f>
        <v>2.6859379704908159E-2</v>
      </c>
      <c r="BG66" s="32">
        <f>2*(males!BG65-males!BG66)/(males!BG65+males!BG66)</f>
        <v>2.5951258383690817E-2</v>
      </c>
      <c r="BH66" s="32">
        <f>2*(males!BH65-males!BH66)/(males!BH65+males!BH66)</f>
        <v>2.2742791112978621E-2</v>
      </c>
      <c r="BI66" s="32">
        <f>2*(males!BI65-males!BI66)/(males!BI65+males!BI66)</f>
        <v>2.2951353817079925E-2</v>
      </c>
      <c r="BJ66" s="32">
        <f>2*(males!BJ65-males!BJ66)/(males!BJ65+males!BJ66)</f>
        <v>2.2455322455322457E-2</v>
      </c>
      <c r="BK66" s="32">
        <f>2*(males!BK65-males!BK66)/(males!BK65+males!BK66)</f>
        <v>2.2106925332731786E-2</v>
      </c>
      <c r="BL66" s="32">
        <f>2*(males!BL65-males!BL66)/(males!BL65+males!BL66)</f>
        <v>2.084260024146915E-2</v>
      </c>
      <c r="BM66" s="32">
        <f>2*(males!BM65-males!BM66)/(males!BM65+males!BM66)</f>
        <v>2.1539396086967526E-2</v>
      </c>
      <c r="BN66" s="32">
        <f>2*(males!BN65-males!BN66)/(males!BN65+males!BN66)</f>
        <v>2.0176576531190569E-2</v>
      </c>
      <c r="BO66" s="32">
        <f>2*(males!BO65-males!BO66)/(males!BO65+males!BO66)</f>
        <v>1.9768391775850134E-2</v>
      </c>
      <c r="BP66" s="32">
        <f>2*(males!BP65-males!BP66)/(males!BP65+males!BP66)</f>
        <v>1.9015896295007394E-2</v>
      </c>
      <c r="BQ66" s="32">
        <f>2*(males!BQ65-males!BQ66)/(males!BQ65+males!BQ66)</f>
        <v>1.8984994932390677E-2</v>
      </c>
      <c r="BR66" s="32">
        <f>2*(males!BR65-males!BR66)/(males!BR65+males!BR66)</f>
        <v>1.8796668757919081E-2</v>
      </c>
      <c r="BS66" s="32">
        <f>2*(males!BS65-males!BS66)/(males!BS65+males!BS66)</f>
        <v>1.8155838628279575E-2</v>
      </c>
      <c r="BT66" s="32">
        <f>2*(males!BT65-males!BT66)/(males!BT65+males!BT66)</f>
        <v>1.6612817668900999E-2</v>
      </c>
      <c r="BU66" s="32">
        <f>2*(males!BU65-males!BU66)/(males!BU65+males!BU66)</f>
        <v>1.6824104528317771E-2</v>
      </c>
      <c r="BV66" s="32">
        <f>2*(males!BV65-males!BV66)/(males!BV65+males!BV66)</f>
        <v>1.5196934390960506E-2</v>
      </c>
      <c r="BW66" s="32">
        <f>2*(males!BW65-males!BW66)/(males!BW65+males!BW66)</f>
        <v>1.6061149044843823E-2</v>
      </c>
      <c r="BX66" s="32">
        <f>2*(males!BX65-males!BX66)/(males!BX65+males!BX66)</f>
        <v>1.4707883449193906E-2</v>
      </c>
      <c r="BY66" s="32">
        <f>2*(males!BY65-males!BY66)/(males!BY65+males!BY66)</f>
        <v>1.4478034955125178E-2</v>
      </c>
      <c r="BZ66" s="32">
        <f>2*(males!BZ65-males!BZ66)/(males!BZ65+males!BZ66)</f>
        <v>1.327210157268531E-2</v>
      </c>
      <c r="CA66" s="32">
        <f>2*(males!CA65-males!CA66)/(males!CA65+males!CA66)</f>
        <v>1.3460335280462633E-2</v>
      </c>
      <c r="CB66" s="32">
        <f>2*(males!CB65-males!CB66)/(males!CB65+males!CB66)</f>
        <v>1.2007539617899611E-2</v>
      </c>
      <c r="CC66" s="32">
        <f>2*(males!CC65-males!CC66)/(males!CC65+males!CC66)</f>
        <v>1.1671418904459777E-2</v>
      </c>
      <c r="CD66" s="32">
        <f>2*(males!CD65-males!CD66)/(males!CD65+males!CD66)</f>
        <v>1.17892216120379E-2</v>
      </c>
      <c r="CE66" s="32">
        <f>2*(males!CE65-males!CE66)/(males!CE65+males!CE66)</f>
        <v>1.0335858093939429E-2</v>
      </c>
      <c r="CF66" s="32">
        <f>2*(males!CF65-males!CF66)/(males!CF65+males!CF66)</f>
        <v>1.1287171695246364E-2</v>
      </c>
      <c r="CG66" s="32">
        <f>2*(males!CG65-males!CG66)/(males!CG65+males!CG66)</f>
        <v>1.0301658953688017E-2</v>
      </c>
      <c r="CH66" s="32">
        <f>2*(males!CH65-males!CH66)/(males!CH65+males!CH66)</f>
        <v>9.972035191414293E-3</v>
      </c>
      <c r="CI66" s="32">
        <f>2*(males!CI65-males!CI66)/(males!CI65+males!CI66)</f>
        <v>9.6626000870199073E-3</v>
      </c>
      <c r="CJ66" s="32">
        <f>2*(males!CJ65-males!CJ66)/(males!CJ65+males!CJ66)</f>
        <v>1.0055030912426115E-2</v>
      </c>
      <c r="CK66" s="32">
        <f>2*(males!CK65-males!CK66)/(males!CK65+males!CK66)</f>
        <v>8.8716541069445778E-3</v>
      </c>
      <c r="CL66" s="32">
        <f>2*(males!CL65-males!CL66)/(males!CL65+males!CL66)</f>
        <v>8.9014084507042252E-3</v>
      </c>
      <c r="CM66" s="32">
        <f>2*(males!CM65-males!CM66)/(males!CM65+males!CM66)</f>
        <v>8.5688649618663078E-3</v>
      </c>
      <c r="CN66" s="32">
        <f>2*(males!CN65-males!CN66)/(males!CN65+males!CN66)</f>
        <v>8.8217326241571987E-3</v>
      </c>
      <c r="CO66" s="12"/>
      <c r="CP66" s="31">
        <f t="shared" si="14"/>
        <v>63</v>
      </c>
      <c r="CQ66" s="32">
        <f>$CN66*EXP('2a)answer'!$C66*('2a) male mx'!CQ$2-$CO$2))</f>
        <v>8.2185240716807183E-3</v>
      </c>
      <c r="CR66" s="32">
        <f>$CN66*EXP('2a)answer'!$C66*('2a) male mx'!CR$2-$CO$2))</f>
        <v>8.1029250102748474E-3</v>
      </c>
      <c r="CS66" s="32">
        <f>$CN66*EXP('2a)answer'!$C66*('2a) male mx'!CS$2-$CO$2))</f>
        <v>7.98895192731491E-3</v>
      </c>
      <c r="CT66" s="32">
        <f>$CN66*EXP('2a)answer'!$C66*('2a) male mx'!CT$2-$CO$2))</f>
        <v>7.876581952321899E-3</v>
      </c>
      <c r="CU66" s="32">
        <f>$CN66*EXP('2a)answer'!$C66*('2a) male mx'!CU$2-$CO$2))</f>
        <v>7.7657925365054621E-3</v>
      </c>
      <c r="CV66" s="32">
        <f>$CN66*EXP('2a)answer'!$C66*('2a) male mx'!CV$2-$CO$2))</f>
        <v>7.6565614482391291E-3</v>
      </c>
      <c r="CW66" s="32">
        <f>$CN66*EXP('2a)answer'!$C66*('2a) male mx'!CW$2-$CO$2))</f>
        <v>7.5488667685991873E-3</v>
      </c>
      <c r="CX66" s="32">
        <f>$CN66*EXP('2a)answer'!$C66*('2a) male mx'!CX$2-$CO$2))</f>
        <v>7.4426868869663081E-3</v>
      </c>
      <c r="CY66" s="32">
        <f>$CN66*EXP('2a)answer'!$C66*('2a) male mx'!CY$2-$CO$2))</f>
        <v>7.3380004966890405E-3</v>
      </c>
      <c r="CZ66" s="32">
        <f>$CN66*EXP('2a)answer'!$C66*('2a) male mx'!CZ$2-$CO$2))</f>
        <v>7.234786590808299E-3</v>
      </c>
      <c r="DA66" s="32">
        <f>$CN66*EXP('2a)answer'!$C66*('2a) male mx'!DA$2-$CO$2))</f>
        <v>7.1330244578419865E-3</v>
      </c>
      <c r="DB66" s="32">
        <f>$CN66*EXP('2a)answer'!$C66*('2a) male mx'!DB$2-$CO$2))</f>
        <v>7.0326936776289144E-3</v>
      </c>
      <c r="DC66" s="32">
        <f>$CN66*EXP('2a)answer'!$C66*('2a) male mx'!DC$2-$CO$2))</f>
        <v>6.9337741172311737E-3</v>
      </c>
      <c r="DD66" s="32">
        <f>$CN66*EXP('2a)answer'!$C66*('2a) male mx'!DD$2-$CO$2))</f>
        <v>6.8362459268941564E-3</v>
      </c>
      <c r="DE66" s="32">
        <f>$CN66*EXP('2a)answer'!$C66*('2a) male mx'!DE$2-$CO$2))</f>
        <v>6.7400895360633806E-3</v>
      </c>
      <c r="DF66" s="32">
        <f>$CN66*EXP('2a)answer'!$C66*('2a) male mx'!DF$2-$CO$2))</f>
        <v>6.6452856494573619E-3</v>
      </c>
      <c r="DG66" s="32">
        <f>$CN66*EXP('2a)answer'!$C66*('2a) male mx'!DG$2-$CO$2))</f>
        <v>6.5518152431957109E-3</v>
      </c>
      <c r="DH66" s="32">
        <f>$CN66*EXP('2a)answer'!$C66*('2a) male mx'!DH$2-$CO$2))</f>
        <v>6.4596595609816886E-3</v>
      </c>
      <c r="DI66" s="32">
        <f>$CN66*EXP('2a)answer'!$C66*('2a) male mx'!DI$2-$CO$2))</f>
        <v>6.3688001103384753E-3</v>
      </c>
      <c r="DJ66" s="32">
        <f>$CN66*EXP('2a)answer'!$C66*('2a) male mx'!DJ$2-$CO$2))</f>
        <v>6.2792186588983539E-3</v>
      </c>
      <c r="DK66" s="32">
        <f>$CN66*EXP('2a)answer'!$C66*('2a) male mx'!DK$2-$CO$2))</f>
        <v>6.1908972307441103E-3</v>
      </c>
      <c r="DL66" s="32">
        <f>$CN66*EXP('2a)answer'!$C66*('2a) male mx'!DL$2-$CO$2))</f>
        <v>6.1038181028018751E-3</v>
      </c>
      <c r="DM66" s="32">
        <f>$CN66*EXP('2a)answer'!$C66*('2a) male mx'!DM$2-$CO$2))</f>
        <v>6.0179638012847229E-3</v>
      </c>
      <c r="DN66" s="32">
        <f>$CN66*EXP('2a)answer'!$C66*('2a) male mx'!DN$2-$CO$2))</f>
        <v>5.9333170981862729E-3</v>
      </c>
      <c r="DO66" s="32">
        <f>$CN66*EXP('2a)answer'!$C66*('2a) male mx'!DO$2-$CO$2))</f>
        <v>5.849861007823632E-3</v>
      </c>
      <c r="DP66" s="32">
        <f>$CN66*EXP('2a)answer'!$C66*('2a) male mx'!DP$2-$CO$2))</f>
        <v>5.7675787834289395E-3</v>
      </c>
      <c r="DQ66" s="32">
        <f>$CN66*EXP('2a)answer'!$C66*('2a) male mx'!DQ$2-$CO$2))</f>
        <v>5.6864539137888798E-3</v>
      </c>
      <c r="DR66" s="32">
        <f>$CN66*EXP('2a)answer'!$C66*('2a) male mx'!DR$2-$CO$2))</f>
        <v>5.6064701199314386E-3</v>
      </c>
      <c r="DS66" s="32">
        <f>$CN66*EXP('2a)answer'!$C66*('2a) male mx'!DS$2-$CO$2))</f>
        <v>5.5276113518592787E-3</v>
      </c>
      <c r="DT66" s="32">
        <f>$CN66*EXP('2a)answer'!$C66*('2a) male mx'!DT$2-$CO$2))</f>
        <v>5.4498617853290581E-3</v>
      </c>
      <c r="DU66" s="32">
        <f>$CN66*EXP('2a)answer'!$C66*('2a) male mx'!DU$2-$CO$2))</f>
        <v>5.3732058186760426E-3</v>
      </c>
      <c r="DV66" s="32">
        <f>$CN66*EXP('2a)answer'!$C66*('2a) male mx'!DV$2-$CO$2))</f>
        <v>5.2976280696833957E-3</v>
      </c>
      <c r="DW66" s="32">
        <f>$CN66*EXP('2a)answer'!$C66*('2a) male mx'!DW$2-$CO$2))</f>
        <v>5.2231133724954916E-3</v>
      </c>
      <c r="DX66" s="32">
        <f>$CN66*EXP('2a)answer'!$C66*('2a) male mx'!DX$2-$CO$2))</f>
        <v>5.14964677457465E-3</v>
      </c>
      <c r="DY66" s="32">
        <f>$CN66*EXP('2a)answer'!$C66*('2a) male mx'!DY$2-$CO$2))</f>
        <v>5.077213533700678E-3</v>
      </c>
      <c r="DZ66" s="32">
        <f>$CN66*EXP('2a)answer'!$C66*('2a) male mx'!DZ$2-$CO$2))</f>
        <v>5.0057991150126088E-3</v>
      </c>
      <c r="EA66" s="32">
        <f>$CN66*EXP('2a)answer'!$C66*('2a) male mx'!EA$2-$CO$2))</f>
        <v>4.935389188092062E-3</v>
      </c>
      <c r="EB66" s="32">
        <f>$CN66*EXP('2a)answer'!$C66*('2a) male mx'!EB$2-$CO$2))</f>
        <v>4.8659696240876162E-3</v>
      </c>
      <c r="EC66" s="32">
        <f>$CN66*EXP('2a)answer'!$C66*('2a) male mx'!EC$2-$CO$2))</f>
        <v>4.7975264928796337E-3</v>
      </c>
      <c r="ED66" s="32">
        <f>$CN66*EXP('2a)answer'!$C66*('2a) male mx'!ED$2-$CO$2))</f>
        <v>4.7300460602849688E-3</v>
      </c>
      <c r="EE66" s="32">
        <f>$CN66*EXP('2a)answer'!$C66*('2a) male mx'!EE$2-$CO$2))</f>
        <v>4.6635147853009862E-3</v>
      </c>
      <c r="EF66" s="32">
        <f>$CN66*EXP('2a)answer'!$C66*('2a) male mx'!EF$2-$CO$2))</f>
        <v>4.5979193173883463E-3</v>
      </c>
      <c r="EG66" s="32">
        <f>$CN66*EXP('2a)answer'!$C66*('2a) male mx'!EG$2-$CO$2))</f>
        <v>4.5332464937920154E-3</v>
      </c>
      <c r="EH66" s="32">
        <f>$CN66*EXP('2a)answer'!$C66*('2a) male mx'!EH$2-$CO$2))</f>
        <v>4.469483336899947E-3</v>
      </c>
      <c r="EI66" s="32">
        <f>$CN66*EXP('2a)answer'!$C66*('2a) male mx'!EI$2-$CO$2))</f>
        <v>4.4066170516389308E-3</v>
      </c>
      <c r="EJ66" s="32">
        <f>$CN66*EXP('2a)answer'!$C66*('2a) male mx'!EJ$2-$CO$2))</f>
        <v>4.3446350229070516E-3</v>
      </c>
      <c r="EK66" s="32">
        <f>$CN66*EXP('2a)answer'!$C66*('2a) male mx'!EK$2-$CO$2))</f>
        <v>4.2835248130422745E-3</v>
      </c>
      <c r="EL66" s="32">
        <f>$CN66*EXP('2a)answer'!$C66*('2a) male mx'!EL$2-$CO$2))</f>
        <v>4.2232741593266404E-3</v>
      </c>
      <c r="EM66" s="32">
        <f>$CN66*EXP('2a)answer'!$C66*('2a) male mx'!EM$2-$CO$2))</f>
        <v>4.1638709715255511E-3</v>
      </c>
      <c r="EN66" s="32">
        <f>$CN66*EXP('2a)answer'!$C66*('2a) male mx'!EN$2-$CO$2))</f>
        <v>4.1053033294616804E-3</v>
      </c>
      <c r="EO66" s="32">
        <f>$CN66*EXP('2a)answer'!$C66*('2a) male mx'!EO$2-$CO$2))</f>
        <v>4.0475594806230024E-3</v>
      </c>
    </row>
    <row r="67" spans="1:145" x14ac:dyDescent="0.25">
      <c r="A67" s="31">
        <f>males!A66</f>
        <v>64</v>
      </c>
      <c r="B67" s="32">
        <f>2*(males!B66-males!B67)/(males!B66+males!B67)</f>
        <v>3.0792081001286022E-2</v>
      </c>
      <c r="C67" s="32">
        <f>2*(males!C66-males!C67)/(males!C66+males!C67)</f>
        <v>3.602532626954387E-2</v>
      </c>
      <c r="D67" s="32">
        <f>2*(males!D66-males!D67)/(males!D66+males!D67)</f>
        <v>3.3153838031886811E-2</v>
      </c>
      <c r="E67" s="32">
        <f>2*(males!E66-males!E67)/(males!E66+males!E67)</f>
        <v>3.3666773298288995E-2</v>
      </c>
      <c r="F67" s="32">
        <f>2*(males!F66-males!F67)/(males!F66+males!F67)</f>
        <v>3.2989655496425123E-2</v>
      </c>
      <c r="G67" s="32">
        <f>2*(males!G66-males!G67)/(males!G66+males!G67)</f>
        <v>3.3067616511546265E-2</v>
      </c>
      <c r="H67" s="32">
        <f>2*(males!H66-males!H67)/(males!H66+males!H67)</f>
        <v>3.3876878133782061E-2</v>
      </c>
      <c r="I67" s="32">
        <f>2*(males!I66-males!I67)/(males!I66+males!I67)</f>
        <v>3.1904134619470531E-2</v>
      </c>
      <c r="J67" s="32">
        <f>2*(males!J66-males!J67)/(males!J66+males!J67)</f>
        <v>3.3666697981877033E-2</v>
      </c>
      <c r="K67" s="32">
        <f>2*(males!K66-males!K67)/(males!K66+males!K67)</f>
        <v>2.7626581512930303E-2</v>
      </c>
      <c r="L67" s="32">
        <f>2*(males!L66-males!L67)/(males!L66+males!L67)</f>
        <v>3.0505182378321578E-2</v>
      </c>
      <c r="M67" s="32">
        <f>2*(males!M66-males!M67)/(males!M66+males!M67)</f>
        <v>3.106442021803766E-2</v>
      </c>
      <c r="N67" s="32">
        <f>2*(males!N66-males!N67)/(males!N66+males!N67)</f>
        <v>3.0552970249366155E-2</v>
      </c>
      <c r="O67" s="32">
        <f>2*(males!O66-males!O67)/(males!O66+males!O67)</f>
        <v>3.3816307480011361E-2</v>
      </c>
      <c r="P67" s="32">
        <f>2*(males!P66-males!P67)/(males!P66+males!P67)</f>
        <v>3.4071522443615464E-2</v>
      </c>
      <c r="Q67" s="32">
        <f>2*(males!Q66-males!Q67)/(males!Q66+males!Q67)</f>
        <v>3.4534656029000049E-2</v>
      </c>
      <c r="R67" s="32">
        <f>2*(males!R66-males!R67)/(males!R66+males!R67)</f>
        <v>3.2388598827059682E-2</v>
      </c>
      <c r="S67" s="32">
        <f>2*(males!S66-males!S67)/(males!S66+males!S67)</f>
        <v>3.3057719193129616E-2</v>
      </c>
      <c r="T67" s="32">
        <f>2*(males!T66-males!T67)/(males!T66+males!T67)</f>
        <v>3.4735871003970957E-2</v>
      </c>
      <c r="U67" s="32">
        <f>2*(males!U66-males!U67)/(males!U66+males!U67)</f>
        <v>3.1931032822019409E-2</v>
      </c>
      <c r="V67" s="32">
        <f>2*(males!V66-males!V67)/(males!V66+males!V67)</f>
        <v>3.3005812893044356E-2</v>
      </c>
      <c r="W67" s="32">
        <f>2*(males!W66-males!W67)/(males!W66+males!W67)</f>
        <v>3.5871858814502208E-2</v>
      </c>
      <c r="X67" s="32">
        <f>2*(males!X66-males!X67)/(males!X66+males!X67)</f>
        <v>3.5922892622809628E-2</v>
      </c>
      <c r="Y67" s="32">
        <f>2*(males!Y66-males!Y67)/(males!Y66+males!Y67)</f>
        <v>3.5183491054154983E-2</v>
      </c>
      <c r="Z67" s="32">
        <f>2*(males!Z66-males!Z67)/(males!Z66+males!Z67)</f>
        <v>3.1724813973176488E-2</v>
      </c>
      <c r="AA67" s="32">
        <f>2*(males!AA66-males!AA67)/(males!AA66+males!AA67)</f>
        <v>3.2573884599292537E-2</v>
      </c>
      <c r="AB67" s="32">
        <f>2*(males!AB66-males!AB67)/(males!AB66+males!AB67)</f>
        <v>3.25605389330582E-2</v>
      </c>
      <c r="AC67" s="32">
        <f>2*(males!AC66-males!AC67)/(males!AC66+males!AC67)</f>
        <v>3.3821905813378003E-2</v>
      </c>
      <c r="AD67" s="32">
        <f>2*(males!AD66-males!AD67)/(males!AD66+males!AD67)</f>
        <v>3.4659338349026146E-2</v>
      </c>
      <c r="AE67" s="32">
        <f>2*(males!AE66-males!AE67)/(males!AE66+males!AE67)</f>
        <v>3.2907204090840726E-2</v>
      </c>
      <c r="AF67" s="32">
        <f>2*(males!AF66-males!AF67)/(males!AF66+males!AF67)</f>
        <v>3.5131187532022608E-2</v>
      </c>
      <c r="AG67" s="32">
        <f>2*(males!AG66-males!AG67)/(males!AG66+males!AG67)</f>
        <v>3.5681547867061611E-2</v>
      </c>
      <c r="AH67" s="32">
        <f>2*(males!AH66-males!AH67)/(males!AH66+males!AH67)</f>
        <v>3.417052606578791E-2</v>
      </c>
      <c r="AI67" s="32">
        <f>2*(males!AI66-males!AI67)/(males!AI66+males!AI67)</f>
        <v>3.2345688100408554E-2</v>
      </c>
      <c r="AJ67" s="32">
        <f>2*(males!AJ66-males!AJ67)/(males!AJ66+males!AJ67)</f>
        <v>3.1803259467698443E-2</v>
      </c>
      <c r="AK67" s="32">
        <f>2*(males!AK66-males!AK67)/(males!AK66+males!AK67)</f>
        <v>3.2599572995656335E-2</v>
      </c>
      <c r="AL67" s="32">
        <f>2*(males!AL66-males!AL67)/(males!AL66+males!AL67)</f>
        <v>3.3402739083257575E-2</v>
      </c>
      <c r="AM67" s="32">
        <f>2*(males!AM66-males!AM67)/(males!AM66+males!AM67)</f>
        <v>3.3232321767750726E-2</v>
      </c>
      <c r="AN67" s="32">
        <f>2*(males!AN66-males!AN67)/(males!AN66+males!AN67)</f>
        <v>3.314463981018359E-2</v>
      </c>
      <c r="AO67" s="32">
        <f>2*(males!AO66-males!AO67)/(males!AO66+males!AO67)</f>
        <v>3.3638078653315917E-2</v>
      </c>
      <c r="AP67" s="32">
        <f>2*(males!AP66-males!AP67)/(males!AP66+males!AP67)</f>
        <v>2.9741338722411758E-2</v>
      </c>
      <c r="AQ67" s="32">
        <f>2*(males!AQ66-males!AQ67)/(males!AQ66+males!AQ67)</f>
        <v>3.224276216401626E-2</v>
      </c>
      <c r="AR67" s="32">
        <f>2*(males!AR66-males!AR67)/(males!AR66+males!AR67)</f>
        <v>3.2113244519836805E-2</v>
      </c>
      <c r="AS67" s="32">
        <f>2*(males!AS66-males!AS67)/(males!AS66+males!AS67)</f>
        <v>3.8081250880823633E-2</v>
      </c>
      <c r="AT67" s="32">
        <f>2*(males!AT66-males!AT67)/(males!AT66+males!AT67)</f>
        <v>3.5016627392252295E-2</v>
      </c>
      <c r="AU67" s="32">
        <f>2*(males!AU66-males!AU67)/(males!AU66+males!AU67)</f>
        <v>3.3953112368633791E-2</v>
      </c>
      <c r="AV67" s="32">
        <f>2*(males!AV66-males!AV67)/(males!AV66+males!AV67)</f>
        <v>3.2247903007215854E-2</v>
      </c>
      <c r="AW67" s="32">
        <f>2*(males!AW66-males!AW67)/(males!AW66+males!AW67)</f>
        <v>3.6460373175688156E-2</v>
      </c>
      <c r="AX67" s="32">
        <f>2*(males!AX66-males!AX67)/(males!AX66+males!AX67)</f>
        <v>3.3764730870924978E-2</v>
      </c>
      <c r="AY67" s="32">
        <f>2*(males!AY66-males!AY67)/(males!AY66+males!AY67)</f>
        <v>3.3736004714201531E-2</v>
      </c>
      <c r="AZ67" s="32">
        <f>2*(males!AZ66-males!AZ67)/(males!AZ66+males!AZ67)</f>
        <v>3.1655255160323879E-2</v>
      </c>
      <c r="BA67" s="32">
        <f>2*(males!BA66-males!BA67)/(males!BA66+males!BA67)</f>
        <v>3.2537587512911741E-2</v>
      </c>
      <c r="BB67" s="32">
        <f>2*(males!BB66-males!BB67)/(males!BB66+males!BB67)</f>
        <v>3.1905650433717438E-2</v>
      </c>
      <c r="BC67" s="32">
        <f>2*(males!BC66-males!BC67)/(males!BC66+males!BC67)</f>
        <v>3.1949889271918067E-2</v>
      </c>
      <c r="BD67" s="32">
        <f>2*(males!BD66-males!BD67)/(males!BD66+males!BD67)</f>
        <v>2.9151081761977279E-2</v>
      </c>
      <c r="BE67" s="32">
        <f>2*(males!BE66-males!BE67)/(males!BE66+males!BE67)</f>
        <v>2.9207765501376739E-2</v>
      </c>
      <c r="BF67" s="32">
        <f>2*(males!BF66-males!BF67)/(males!BF66+males!BF67)</f>
        <v>2.5873381196111437E-2</v>
      </c>
      <c r="BG67" s="32">
        <f>2*(males!BG66-males!BG67)/(males!BG66+males!BG67)</f>
        <v>2.6297313693279801E-2</v>
      </c>
      <c r="BH67" s="32">
        <f>2*(males!BH66-males!BH67)/(males!BH66+males!BH67)</f>
        <v>2.5435640834224456E-2</v>
      </c>
      <c r="BI67" s="32">
        <f>2*(males!BI66-males!BI67)/(males!BI66+males!BI67)</f>
        <v>2.5314089640716166E-2</v>
      </c>
      <c r="BJ67" s="32">
        <f>2*(males!BJ66-males!BJ67)/(males!BJ66+males!BJ67)</f>
        <v>2.3990032870321282E-2</v>
      </c>
      <c r="BK67" s="32">
        <f>2*(males!BK66-males!BK67)/(males!BK66+males!BK67)</f>
        <v>2.3833862022119196E-2</v>
      </c>
      <c r="BL67" s="32">
        <f>2*(males!BL66-males!BL67)/(males!BL66+males!BL67)</f>
        <v>2.3308387901465544E-2</v>
      </c>
      <c r="BM67" s="32">
        <f>2*(males!BM66-males!BM67)/(males!BM66+males!BM67)</f>
        <v>2.277226441704297E-2</v>
      </c>
      <c r="BN67" s="32">
        <f>2*(males!BN66-males!BN67)/(males!BN66+males!BN67)</f>
        <v>2.3023415933645201E-2</v>
      </c>
      <c r="BO67" s="32">
        <f>2*(males!BO66-males!BO67)/(males!BO66+males!BO67)</f>
        <v>2.0925614785397891E-2</v>
      </c>
      <c r="BP67" s="32">
        <f>2*(males!BP66-males!BP67)/(males!BP66+males!BP67)</f>
        <v>2.0907955546821014E-2</v>
      </c>
      <c r="BQ67" s="32">
        <f>2*(males!BQ66-males!BQ67)/(males!BQ66+males!BQ67)</f>
        <v>2.065078984858609E-2</v>
      </c>
      <c r="BR67" s="32">
        <f>2*(males!BR66-males!BR67)/(males!BR66+males!BR67)</f>
        <v>2.1336144684162305E-2</v>
      </c>
      <c r="BS67" s="32">
        <f>2*(males!BS66-males!BS67)/(males!BS66+males!BS67)</f>
        <v>1.9854991634132738E-2</v>
      </c>
      <c r="BT67" s="32">
        <f>2*(males!BT66-males!BT67)/(males!BT66+males!BT67)</f>
        <v>1.8984972786569389E-2</v>
      </c>
      <c r="BU67" s="32">
        <f>2*(males!BU66-males!BU67)/(males!BU66+males!BU67)</f>
        <v>1.8383432879663174E-2</v>
      </c>
      <c r="BV67" s="32">
        <f>2*(males!BV66-males!BV67)/(males!BV66+males!BV67)</f>
        <v>1.7115965816521209E-2</v>
      </c>
      <c r="BW67" s="32">
        <f>2*(males!BW66-males!BW67)/(males!BW66+males!BW67)</f>
        <v>1.6933458407722334E-2</v>
      </c>
      <c r="BX67" s="32">
        <f>2*(males!BX66-males!BX67)/(males!BX66+males!BX67)</f>
        <v>1.5847365480617315E-2</v>
      </c>
      <c r="BY67" s="32">
        <f>2*(males!BY66-males!BY67)/(males!BY66+males!BY67)</f>
        <v>1.5826009807330319E-2</v>
      </c>
      <c r="BZ67" s="32">
        <f>2*(males!BZ66-males!BZ67)/(males!BZ66+males!BZ67)</f>
        <v>1.5213700670141474E-2</v>
      </c>
      <c r="CA67" s="32">
        <f>2*(males!CA66-males!CA67)/(males!CA66+males!CA67)</f>
        <v>1.4264793943094975E-2</v>
      </c>
      <c r="CB67" s="32">
        <f>2*(males!CB66-males!CB67)/(males!CB66+males!CB67)</f>
        <v>1.2983187832090388E-2</v>
      </c>
      <c r="CC67" s="32">
        <f>2*(males!CC66-males!CC67)/(males!CC66+males!CC67)</f>
        <v>1.2504097784854586E-2</v>
      </c>
      <c r="CD67" s="32">
        <f>2*(males!CD66-males!CD67)/(males!CD66+males!CD67)</f>
        <v>1.2574658392331673E-2</v>
      </c>
      <c r="CE67" s="32">
        <f>2*(males!CE66-males!CE67)/(males!CE66+males!CE67)</f>
        <v>1.2412714049778345E-2</v>
      </c>
      <c r="CF67" s="32">
        <f>2*(males!CF66-males!CF67)/(males!CF66+males!CF67)</f>
        <v>1.1021002287377834E-2</v>
      </c>
      <c r="CG67" s="32">
        <f>2*(males!CG66-males!CG67)/(males!CG66+males!CG67)</f>
        <v>1.1969163020920165E-2</v>
      </c>
      <c r="CH67" s="32">
        <f>2*(males!CH66-males!CH67)/(males!CH66+males!CH67)</f>
        <v>1.0948131079508653E-2</v>
      </c>
      <c r="CI67" s="32">
        <f>2*(males!CI66-males!CI67)/(males!CI66+males!CI67)</f>
        <v>1.0869813431983741E-2</v>
      </c>
      <c r="CJ67" s="32">
        <f>2*(males!CJ66-males!CJ67)/(males!CJ66+males!CJ67)</f>
        <v>1.0835674197479304E-2</v>
      </c>
      <c r="CK67" s="32">
        <f>2*(males!CK66-males!CK67)/(males!CK66+males!CK67)</f>
        <v>1.0025547507553299E-2</v>
      </c>
      <c r="CL67" s="32">
        <f>2*(males!CL66-males!CL67)/(males!CL66+males!CL67)</f>
        <v>9.8610692492734995E-3</v>
      </c>
      <c r="CM67" s="32">
        <f>2*(males!CM66-males!CM67)/(males!CM66+males!CM67)</f>
        <v>9.0974925319091161E-3</v>
      </c>
      <c r="CN67" s="32">
        <f>2*(males!CN66-males!CN67)/(males!CN66+males!CN67)</f>
        <v>9.8435219442653005E-3</v>
      </c>
      <c r="CO67" s="12"/>
      <c r="CP67" s="31">
        <f t="shared" si="14"/>
        <v>64</v>
      </c>
      <c r="CQ67" s="32">
        <f>$CN67*EXP('2a)answer'!$C67*('2a) male mx'!CQ$2-$CO$2))</f>
        <v>9.2392024721614872E-3</v>
      </c>
      <c r="CR67" s="32">
        <f>$CN67*EXP('2a)answer'!$C67*('2a) male mx'!CR$2-$CO$2))</f>
        <v>9.1228656398965342E-3</v>
      </c>
      <c r="CS67" s="32">
        <f>$CN67*EXP('2a)answer'!$C67*('2a) male mx'!CS$2-$CO$2))</f>
        <v>9.00799368066388E-3</v>
      </c>
      <c r="CT67" s="32">
        <f>$CN67*EXP('2a)answer'!$C67*('2a) male mx'!CT$2-$CO$2))</f>
        <v>8.8945681492905004E-3</v>
      </c>
      <c r="CU67" s="32">
        <f>$CN67*EXP('2a)answer'!$C67*('2a) male mx'!CU$2-$CO$2))</f>
        <v>8.7825708328585841E-3</v>
      </c>
      <c r="CV67" s="32">
        <f>$CN67*EXP('2a)answer'!$C67*('2a) male mx'!CV$2-$CO$2))</f>
        <v>8.6719837477810657E-3</v>
      </c>
      <c r="CW67" s="32">
        <f>$CN67*EXP('2a)answer'!$C67*('2a) male mx'!CW$2-$CO$2))</f>
        <v>8.5627891369139657E-3</v>
      </c>
      <c r="CX67" s="32">
        <f>$CN67*EXP('2a)answer'!$C67*('2a) male mx'!CX$2-$CO$2))</f>
        <v>8.4549694667051065E-3</v>
      </c>
      <c r="CY67" s="32">
        <f>$CN67*EXP('2a)answer'!$C67*('2a) male mx'!CY$2-$CO$2))</f>
        <v>8.3485074243787108E-3</v>
      </c>
      <c r="CZ67" s="32">
        <f>$CN67*EXP('2a)answer'!$C67*('2a) male mx'!CZ$2-$CO$2))</f>
        <v>8.2433859151554746E-3</v>
      </c>
      <c r="DA67" s="32">
        <f>$CN67*EXP('2a)answer'!$C67*('2a) male mx'!DA$2-$CO$2))</f>
        <v>8.139588059507619E-3</v>
      </c>
      <c r="DB67" s="32">
        <f>$CN67*EXP('2a)answer'!$C67*('2a) male mx'!DB$2-$CO$2))</f>
        <v>8.037097190448525E-3</v>
      </c>
      <c r="DC67" s="32">
        <f>$CN67*EXP('2a)answer'!$C67*('2a) male mx'!DC$2-$CO$2))</f>
        <v>7.9358968508564855E-3</v>
      </c>
      <c r="DD67" s="32">
        <f>$CN67*EXP('2a)answer'!$C67*('2a) male mx'!DD$2-$CO$2))</f>
        <v>7.835970790832163E-3</v>
      </c>
      <c r="DE67" s="32">
        <f>$CN67*EXP('2a)answer'!$C67*('2a) male mx'!DE$2-$CO$2))</f>
        <v>7.7373029650893163E-3</v>
      </c>
      <c r="DF67" s="32">
        <f>$CN67*EXP('2a)answer'!$C67*('2a) male mx'!DF$2-$CO$2))</f>
        <v>7.6398775303783755E-3</v>
      </c>
      <c r="DG67" s="32">
        <f>$CN67*EXP('2a)answer'!$C67*('2a) male mx'!DG$2-$CO$2))</f>
        <v>7.5436788429424795E-3</v>
      </c>
      <c r="DH67" s="32">
        <f>$CN67*EXP('2a)answer'!$C67*('2a) male mx'!DH$2-$CO$2))</f>
        <v>7.4486914560055219E-3</v>
      </c>
      <c r="DI67" s="32">
        <f>$CN67*EXP('2a)answer'!$C67*('2a) male mx'!DI$2-$CO$2))</f>
        <v>7.3549001172918483E-3</v>
      </c>
      <c r="DJ67" s="32">
        <f>$CN67*EXP('2a)answer'!$C67*('2a) male mx'!DJ$2-$CO$2))</f>
        <v>7.2622897665771619E-3</v>
      </c>
      <c r="DK67" s="32">
        <f>$CN67*EXP('2a)answer'!$C67*('2a) male mx'!DK$2-$CO$2))</f>
        <v>7.1708455332702876E-3</v>
      </c>
      <c r="DL67" s="32">
        <f>$CN67*EXP('2a)answer'!$C67*('2a) male mx'!DL$2-$CO$2))</f>
        <v>7.0805527340253764E-3</v>
      </c>
      <c r="DM67" s="32">
        <f>$CN67*EXP('2a)answer'!$C67*('2a) male mx'!DM$2-$CO$2))</f>
        <v>6.9913968703841757E-3</v>
      </c>
      <c r="DN67" s="32">
        <f>$CN67*EXP('2a)answer'!$C67*('2a) male mx'!DN$2-$CO$2))</f>
        <v>6.903363626447989E-3</v>
      </c>
      <c r="DO67" s="32">
        <f>$CN67*EXP('2a)answer'!$C67*('2a) male mx'!DO$2-$CO$2))</f>
        <v>6.8164388665789503E-3</v>
      </c>
      <c r="DP67" s="32">
        <f>$CN67*EXP('2a)answer'!$C67*('2a) male mx'!DP$2-$CO$2))</f>
        <v>6.7306086331302417E-3</v>
      </c>
      <c r="DQ67" s="32">
        <f>$CN67*EXP('2a)answer'!$C67*('2a) male mx'!DQ$2-$CO$2))</f>
        <v>6.6458591442048907E-3</v>
      </c>
      <c r="DR67" s="32">
        <f>$CN67*EXP('2a)answer'!$C67*('2a) male mx'!DR$2-$CO$2))</f>
        <v>6.5621767914427901E-3</v>
      </c>
      <c r="DS67" s="32">
        <f>$CN67*EXP('2a)answer'!$C67*('2a) male mx'!DS$2-$CO$2))</f>
        <v>6.4795481378355866E-3</v>
      </c>
      <c r="DT67" s="32">
        <f>$CN67*EXP('2a)answer'!$C67*('2a) male mx'!DT$2-$CO$2))</f>
        <v>6.3979599155690675E-3</v>
      </c>
      <c r="DU67" s="32">
        <f>$CN67*EXP('2a)answer'!$C67*('2a) male mx'!DU$2-$CO$2))</f>
        <v>6.3173990238927407E-3</v>
      </c>
      <c r="DV67" s="32">
        <f>$CN67*EXP('2a)answer'!$C67*('2a) male mx'!DV$2-$CO$2))</f>
        <v>6.237852527016214E-3</v>
      </c>
      <c r="DW67" s="32">
        <f>$CN67*EXP('2a)answer'!$C67*('2a) male mx'!DW$2-$CO$2))</f>
        <v>6.1593076520320813E-3</v>
      </c>
      <c r="DX67" s="32">
        <f>$CN67*EXP('2a)answer'!$C67*('2a) male mx'!DX$2-$CO$2))</f>
        <v>6.0817517868649576E-3</v>
      </c>
      <c r="DY67" s="32">
        <f>$CN67*EXP('2a)answer'!$C67*('2a) male mx'!DY$2-$CO$2))</f>
        <v>6.0051724782463354E-3</v>
      </c>
      <c r="DZ67" s="32">
        <f>$CN67*EXP('2a)answer'!$C67*('2a) male mx'!DZ$2-$CO$2))</f>
        <v>5.9295574297149418E-3</v>
      </c>
      <c r="EA67" s="32">
        <f>$CN67*EXP('2a)answer'!$C67*('2a) male mx'!EA$2-$CO$2))</f>
        <v>5.8548944996422792E-3</v>
      </c>
      <c r="EB67" s="32">
        <f>$CN67*EXP('2a)answer'!$C67*('2a) male mx'!EB$2-$CO$2))</f>
        <v>5.7811716992830255E-3</v>
      </c>
      <c r="EC67" s="32">
        <f>$CN67*EXP('2a)answer'!$C67*('2a) male mx'!EC$2-$CO$2))</f>
        <v>5.7083771908499779E-3</v>
      </c>
      <c r="ED67" s="32">
        <f>$CN67*EXP('2a)answer'!$C67*('2a) male mx'!ED$2-$CO$2))</f>
        <v>5.6364992856132454E-3</v>
      </c>
      <c r="EE67" s="32">
        <f>$CN67*EXP('2a)answer'!$C67*('2a) male mx'!EE$2-$CO$2))</f>
        <v>5.5655264420233688E-3</v>
      </c>
      <c r="EF67" s="32">
        <f>$CN67*EXP('2a)answer'!$C67*('2a) male mx'!EF$2-$CO$2))</f>
        <v>5.4954472638580731E-3</v>
      </c>
      <c r="EG67" s="32">
        <f>$CN67*EXP('2a)answer'!$C67*('2a) male mx'!EG$2-$CO$2))</f>
        <v>5.4262504983923644E-3</v>
      </c>
      <c r="EH67" s="32">
        <f>$CN67*EXP('2a)answer'!$C67*('2a) male mx'!EH$2-$CO$2))</f>
        <v>5.3579250345916537E-3</v>
      </c>
      <c r="EI67" s="32">
        <f>$CN67*EXP('2a)answer'!$C67*('2a) male mx'!EI$2-$CO$2))</f>
        <v>5.2904599013276496E-3</v>
      </c>
      <c r="EJ67" s="32">
        <f>$CN67*EXP('2a)answer'!$C67*('2a) male mx'!EJ$2-$CO$2))</f>
        <v>5.2238442656166997E-3</v>
      </c>
      <c r="EK67" s="32">
        <f>$CN67*EXP('2a)answer'!$C67*('2a) male mx'!EK$2-$CO$2))</f>
        <v>5.1580674308803233E-3</v>
      </c>
      <c r="EL67" s="32">
        <f>$CN67*EXP('2a)answer'!$C67*('2a) male mx'!EL$2-$CO$2))</f>
        <v>5.0931188352276438E-3</v>
      </c>
      <c r="EM67" s="32">
        <f>$CN67*EXP('2a)answer'!$C67*('2a) male mx'!EM$2-$CO$2))</f>
        <v>5.0289880497594534E-3</v>
      </c>
      <c r="EN67" s="32">
        <f>$CN67*EXP('2a)answer'!$C67*('2a) male mx'!EN$2-$CO$2))</f>
        <v>4.9656647768936248E-3</v>
      </c>
      <c r="EO67" s="32">
        <f>$CN67*EXP('2a)answer'!$C67*('2a) male mx'!EO$2-$CO$2))</f>
        <v>4.9031388487116093E-3</v>
      </c>
    </row>
    <row r="68" spans="1:145" x14ac:dyDescent="0.25">
      <c r="A68" s="31">
        <f>males!A67</f>
        <v>65</v>
      </c>
      <c r="B68" s="32">
        <f>2*(males!B67-males!B68)/(males!B67+males!B68)</f>
        <v>4.2765073936979765E-2</v>
      </c>
      <c r="C68" s="32">
        <f>2*(males!C67-males!C68)/(males!C67+males!C68)</f>
        <v>3.9522297267075186E-2</v>
      </c>
      <c r="D68" s="32">
        <f>2*(males!D67-males!D68)/(males!D67+males!D68)</f>
        <v>4.3813773177778591E-2</v>
      </c>
      <c r="E68" s="32">
        <f>2*(males!E67-males!E68)/(males!E67+males!E68)</f>
        <v>3.832296689311513E-2</v>
      </c>
      <c r="F68" s="32">
        <f>2*(males!F67-males!F68)/(males!F67+males!F68)</f>
        <v>4.0749045082729952E-2</v>
      </c>
      <c r="G68" s="32">
        <f>2*(males!G67-males!G68)/(males!G67+males!G68)</f>
        <v>3.929088213623088E-2</v>
      </c>
      <c r="H68" s="32">
        <f>2*(males!H67-males!H68)/(males!H67+males!H68)</f>
        <v>4.0079059090465934E-2</v>
      </c>
      <c r="I68" s="32">
        <f>2*(males!I67-males!I68)/(males!I67+males!I68)</f>
        <v>4.0101487067446616E-2</v>
      </c>
      <c r="J68" s="32">
        <f>2*(males!J67-males!J68)/(males!J67+males!J68)</f>
        <v>4.2602269400356649E-2</v>
      </c>
      <c r="K68" s="32">
        <f>2*(males!K67-males!K68)/(males!K67+males!K68)</f>
        <v>3.4468417813118629E-2</v>
      </c>
      <c r="L68" s="32">
        <f>2*(males!L67-males!L68)/(males!L67+males!L68)</f>
        <v>3.5727509853453028E-2</v>
      </c>
      <c r="M68" s="32">
        <f>2*(males!M67-males!M68)/(males!M67+males!M68)</f>
        <v>3.5207920142929734E-2</v>
      </c>
      <c r="N68" s="32">
        <f>2*(males!N67-males!N68)/(males!N67+males!N68)</f>
        <v>3.7552917738856148E-2</v>
      </c>
      <c r="O68" s="32">
        <f>2*(males!O67-males!O68)/(males!O67+males!O68)</f>
        <v>3.5427380592249001E-2</v>
      </c>
      <c r="P68" s="32">
        <f>2*(males!P67-males!P68)/(males!P67+males!P68)</f>
        <v>4.0636491501584451E-2</v>
      </c>
      <c r="Q68" s="32">
        <f>2*(males!Q67-males!Q68)/(males!Q67+males!Q68)</f>
        <v>3.720415317778486E-2</v>
      </c>
      <c r="R68" s="32">
        <f>2*(males!R67-males!R68)/(males!R67+males!R68)</f>
        <v>3.6215293676892975E-2</v>
      </c>
      <c r="S68" s="32">
        <f>2*(males!S67-males!S68)/(males!S67+males!S68)</f>
        <v>4.0120976094792225E-2</v>
      </c>
      <c r="T68" s="32">
        <f>2*(males!T67-males!T68)/(males!T67+males!T68)</f>
        <v>3.7594610330200451E-2</v>
      </c>
      <c r="U68" s="32">
        <f>2*(males!U67-males!U68)/(males!U67+males!U68)</f>
        <v>3.8392790336123972E-2</v>
      </c>
      <c r="V68" s="32">
        <f>2*(males!V67-males!V68)/(males!V67+males!V68)</f>
        <v>3.7457490676699144E-2</v>
      </c>
      <c r="W68" s="32">
        <f>2*(males!W67-males!W68)/(males!W67+males!W68)</f>
        <v>3.974301509039295E-2</v>
      </c>
      <c r="X68" s="32">
        <f>2*(males!X67-males!X68)/(males!X67+males!X68)</f>
        <v>3.9447795899120314E-2</v>
      </c>
      <c r="Y68" s="32">
        <f>2*(males!Y67-males!Y68)/(males!Y67+males!Y68)</f>
        <v>3.7527507989953267E-2</v>
      </c>
      <c r="Z68" s="32">
        <f>2*(males!Z67-males!Z68)/(males!Z67+males!Z68)</f>
        <v>3.8078833643479998E-2</v>
      </c>
      <c r="AA68" s="32">
        <f>2*(males!AA67-males!AA68)/(males!AA67+males!AA68)</f>
        <v>4.0763506955677771E-2</v>
      </c>
      <c r="AB68" s="32">
        <f>2*(males!AB67-males!AB68)/(males!AB67+males!AB68)</f>
        <v>3.7218874949921842E-2</v>
      </c>
      <c r="AC68" s="32">
        <f>2*(males!AC67-males!AC68)/(males!AC67+males!AC68)</f>
        <v>3.7044633419055582E-2</v>
      </c>
      <c r="AD68" s="32">
        <f>2*(males!AD67-males!AD68)/(males!AD67+males!AD68)</f>
        <v>3.8440571312867003E-2</v>
      </c>
      <c r="AE68" s="32">
        <f>2*(males!AE67-males!AE68)/(males!AE67+males!AE68)</f>
        <v>3.9370999555614461E-2</v>
      </c>
      <c r="AF68" s="32">
        <f>2*(males!AF67-males!AF68)/(males!AF67+males!AF68)</f>
        <v>3.9611033935304622E-2</v>
      </c>
      <c r="AG68" s="32">
        <f>2*(males!AG67-males!AG68)/(males!AG67+males!AG68)</f>
        <v>3.6329938036487007E-2</v>
      </c>
      <c r="AH68" s="32">
        <f>2*(males!AH67-males!AH68)/(males!AH67+males!AH68)</f>
        <v>3.7649918838037651E-2</v>
      </c>
      <c r="AI68" s="32">
        <f>2*(males!AI67-males!AI68)/(males!AI67+males!AI68)</f>
        <v>3.6432342656010724E-2</v>
      </c>
      <c r="AJ68" s="32">
        <f>2*(males!AJ67-males!AJ68)/(males!AJ67+males!AJ68)</f>
        <v>3.7891606030486281E-2</v>
      </c>
      <c r="AK68" s="32">
        <f>2*(males!AK67-males!AK68)/(males!AK67+males!AK68)</f>
        <v>3.6689556356652366E-2</v>
      </c>
      <c r="AL68" s="32">
        <f>2*(males!AL67-males!AL68)/(males!AL67+males!AL68)</f>
        <v>3.6379648046643689E-2</v>
      </c>
      <c r="AM68" s="32">
        <f>2*(males!AM67-males!AM68)/(males!AM67+males!AM68)</f>
        <v>3.5977755930626118E-2</v>
      </c>
      <c r="AN68" s="32">
        <f>2*(males!AN67-males!AN68)/(males!AN67+males!AN68)</f>
        <v>3.9006688379225787E-2</v>
      </c>
      <c r="AO68" s="32">
        <f>2*(males!AO67-males!AO68)/(males!AO67+males!AO68)</f>
        <v>3.7440230956605418E-2</v>
      </c>
      <c r="AP68" s="32">
        <f>2*(males!AP67-males!AP68)/(males!AP67+males!AP68)</f>
        <v>3.4693495904551744E-2</v>
      </c>
      <c r="AQ68" s="32">
        <f>2*(males!AQ67-males!AQ68)/(males!AQ67+males!AQ68)</f>
        <v>3.4897586451525263E-2</v>
      </c>
      <c r="AR68" s="32">
        <f>2*(males!AR67-males!AR68)/(males!AR67+males!AR68)</f>
        <v>3.7334221522436865E-2</v>
      </c>
      <c r="AS68" s="32">
        <f>2*(males!AS67-males!AS68)/(males!AS67+males!AS68)</f>
        <v>3.5711536981451554E-2</v>
      </c>
      <c r="AT68" s="32">
        <f>2*(males!AT67-males!AT68)/(males!AT67+males!AT68)</f>
        <v>4.2299945065006408E-2</v>
      </c>
      <c r="AU68" s="32">
        <f>2*(males!AU67-males!AU68)/(males!AU67+males!AU68)</f>
        <v>4.15763606947709E-2</v>
      </c>
      <c r="AV68" s="32">
        <f>2*(males!AV67-males!AV68)/(males!AV67+males!AV68)</f>
        <v>3.541794539543977E-2</v>
      </c>
      <c r="AW68" s="32">
        <f>2*(males!AW67-males!AW68)/(males!AW67+males!AW68)</f>
        <v>3.724631792009446E-2</v>
      </c>
      <c r="AX68" s="32">
        <f>2*(males!AX67-males!AX68)/(males!AX67+males!AX68)</f>
        <v>3.6611918218715622E-2</v>
      </c>
      <c r="AY68" s="32">
        <f>2*(males!AY67-males!AY68)/(males!AY67+males!AY68)</f>
        <v>3.923545858734015E-2</v>
      </c>
      <c r="AZ68" s="32">
        <f>2*(males!AZ67-males!AZ68)/(males!AZ67+males!AZ68)</f>
        <v>3.5121081562917843E-2</v>
      </c>
      <c r="BA68" s="32">
        <f>2*(males!BA67-males!BA68)/(males!BA67+males!BA68)</f>
        <v>3.544288767513655E-2</v>
      </c>
      <c r="BB68" s="32">
        <f>2*(males!BB67-males!BB68)/(males!BB67+males!BB68)</f>
        <v>3.4858291546091144E-2</v>
      </c>
      <c r="BC68" s="32">
        <f>2*(males!BC67-males!BC68)/(males!BC67+males!BC68)</f>
        <v>3.5611564121571536E-2</v>
      </c>
      <c r="BD68" s="32">
        <f>2*(males!BD67-males!BD68)/(males!BD67+males!BD68)</f>
        <v>3.2921214928916816E-2</v>
      </c>
      <c r="BE68" s="32">
        <f>2*(males!BE67-males!BE68)/(males!BE67+males!BE68)</f>
        <v>3.2713808102958625E-2</v>
      </c>
      <c r="BF68" s="32">
        <f>2*(males!BF67-males!BF68)/(males!BF67+males!BF68)</f>
        <v>3.0039704407047885E-2</v>
      </c>
      <c r="BG68" s="32">
        <f>2*(males!BG67-males!BG68)/(males!BG67+males!BG68)</f>
        <v>2.8924982832798464E-2</v>
      </c>
      <c r="BH68" s="32">
        <f>2*(males!BH67-males!BH68)/(males!BH67+males!BH68)</f>
        <v>2.8212992898394539E-2</v>
      </c>
      <c r="BI68" s="32">
        <f>2*(males!BI67-males!BI68)/(males!BI67+males!BI68)</f>
        <v>2.806897260978369E-2</v>
      </c>
      <c r="BJ68" s="32">
        <f>2*(males!BJ67-males!BJ68)/(males!BJ67+males!BJ68)</f>
        <v>2.7746419487779336E-2</v>
      </c>
      <c r="BK68" s="32">
        <f>2*(males!BK67-males!BK68)/(males!BK67+males!BK68)</f>
        <v>2.778586074587374E-2</v>
      </c>
      <c r="BL68" s="32">
        <f>2*(males!BL67-males!BL68)/(males!BL67+males!BL68)</f>
        <v>2.6331035860553392E-2</v>
      </c>
      <c r="BM68" s="32">
        <f>2*(males!BM67-males!BM68)/(males!BM67+males!BM68)</f>
        <v>2.3477069140167239E-2</v>
      </c>
      <c r="BN68" s="32">
        <f>2*(males!BN67-males!BN68)/(males!BN67+males!BN68)</f>
        <v>2.6328633047974569E-2</v>
      </c>
      <c r="BO68" s="32">
        <f>2*(males!BO67-males!BO68)/(males!BO67+males!BO68)</f>
        <v>2.3306201323417462E-2</v>
      </c>
      <c r="BP68" s="32">
        <f>2*(males!BP67-males!BP68)/(males!BP67+males!BP68)</f>
        <v>2.3031112090361797E-2</v>
      </c>
      <c r="BQ68" s="32">
        <f>2*(males!BQ67-males!BQ68)/(males!BQ67+males!BQ68)</f>
        <v>2.3026421755909621E-2</v>
      </c>
      <c r="BR68" s="32">
        <f>2*(males!BR67-males!BR68)/(males!BR67+males!BR68)</f>
        <v>2.3773764136532264E-2</v>
      </c>
      <c r="BS68" s="32">
        <f>2*(males!BS67-males!BS68)/(males!BS67+males!BS68)</f>
        <v>2.1612046058458814E-2</v>
      </c>
      <c r="BT68" s="32">
        <f>2*(males!BT67-males!BT68)/(males!BT67+males!BT68)</f>
        <v>2.1198139371818872E-2</v>
      </c>
      <c r="BU68" s="32">
        <f>2*(males!BU67-males!BU68)/(males!BU67+males!BU68)</f>
        <v>2.0188660411259732E-2</v>
      </c>
      <c r="BV68" s="32">
        <f>2*(males!BV67-males!BV68)/(males!BV67+males!BV68)</f>
        <v>1.9342741537550577E-2</v>
      </c>
      <c r="BW68" s="32">
        <f>2*(males!BW67-males!BW68)/(males!BW67+males!BW68)</f>
        <v>1.865427976491172E-2</v>
      </c>
      <c r="BX68" s="32">
        <f>2*(males!BX67-males!BX68)/(males!BX67+males!BX68)</f>
        <v>1.8159821090322503E-2</v>
      </c>
      <c r="BY68" s="32">
        <f>2*(males!BY67-males!BY68)/(males!BY67+males!BY68)</f>
        <v>1.7186319202359766E-2</v>
      </c>
      <c r="BZ68" s="32">
        <f>2*(males!BZ67-males!BZ68)/(males!BZ67+males!BZ68)</f>
        <v>1.6204866300776357E-2</v>
      </c>
      <c r="CA68" s="32">
        <f>2*(males!CA67-males!CA68)/(males!CA67+males!CA68)</f>
        <v>1.630245018361327E-2</v>
      </c>
      <c r="CB68" s="32">
        <f>2*(males!CB67-males!CB68)/(males!CB67+males!CB68)</f>
        <v>1.4765261020188747E-2</v>
      </c>
      <c r="CC68" s="32">
        <f>2*(males!CC67-males!CC68)/(males!CC67+males!CC68)</f>
        <v>1.452543137208364E-2</v>
      </c>
      <c r="CD68" s="32">
        <f>2*(males!CD67-males!CD68)/(males!CD67+males!CD68)</f>
        <v>1.4125428132750679E-2</v>
      </c>
      <c r="CE68" s="32">
        <f>2*(males!CE67-males!CE68)/(males!CE67+males!CE68)</f>
        <v>1.3549371844546201E-2</v>
      </c>
      <c r="CF68" s="32">
        <f>2*(males!CF67-males!CF68)/(males!CF67+males!CF68)</f>
        <v>1.3307451237195379E-2</v>
      </c>
      <c r="CG68" s="32">
        <f>2*(males!CG67-males!CG68)/(males!CG67+males!CG68)</f>
        <v>1.2289787605469886E-2</v>
      </c>
      <c r="CH68" s="32">
        <f>2*(males!CH67-males!CH68)/(males!CH67+males!CH68)</f>
        <v>1.2679005399887477E-2</v>
      </c>
      <c r="CI68" s="32">
        <f>2*(males!CI67-males!CI68)/(males!CI67+males!CI68)</f>
        <v>1.1627839842960654E-2</v>
      </c>
      <c r="CJ68" s="32">
        <f>2*(males!CJ67-males!CJ68)/(males!CJ67+males!CJ68)</f>
        <v>1.1792138959769018E-2</v>
      </c>
      <c r="CK68" s="32">
        <f>2*(males!CK67-males!CK68)/(males!CK67+males!CK68)</f>
        <v>1.17573972665777E-2</v>
      </c>
      <c r="CL68" s="32">
        <f>2*(males!CL67-males!CL68)/(males!CL67+males!CL68)</f>
        <v>1.0825470884999484E-2</v>
      </c>
      <c r="CM68" s="32">
        <f>2*(males!CM67-males!CM68)/(males!CM67+males!CM68)</f>
        <v>1.078832483828941E-2</v>
      </c>
      <c r="CN68" s="32">
        <f>2*(males!CN67-males!CN68)/(males!CN67+males!CN68)</f>
        <v>1.0297437069630561E-2</v>
      </c>
      <c r="CO68" s="12"/>
      <c r="CP68" s="31">
        <f t="shared" si="14"/>
        <v>65</v>
      </c>
      <c r="CQ68" s="32">
        <f>$CN68*EXP('2a)answer'!$C68*('2a) male mx'!CQ$2-$CO$2))</f>
        <v>9.5142773801797746E-3</v>
      </c>
      <c r="CR68" s="32">
        <f>$CN68*EXP('2a)answer'!$C68*('2a) male mx'!CR$2-$CO$2))</f>
        <v>9.3649430602981126E-3</v>
      </c>
      <c r="CS68" s="32">
        <f>$CN68*EXP('2a)answer'!$C68*('2a) male mx'!CS$2-$CO$2))</f>
        <v>9.2179526639960801E-3</v>
      </c>
      <c r="CT68" s="32">
        <f>$CN68*EXP('2a)answer'!$C68*('2a) male mx'!CT$2-$CO$2))</f>
        <v>9.0732694014871631E-3</v>
      </c>
      <c r="CU68" s="32">
        <f>$CN68*EXP('2a)answer'!$C68*('2a) male mx'!CU$2-$CO$2))</f>
        <v>8.9308570604304666E-3</v>
      </c>
      <c r="CV68" s="32">
        <f>$CN68*EXP('2a)answer'!$C68*('2a) male mx'!CV$2-$CO$2))</f>
        <v>8.790679996867232E-3</v>
      </c>
      <c r="CW68" s="32">
        <f>$CN68*EXP('2a)answer'!$C68*('2a) male mx'!CW$2-$CO$2))</f>
        <v>8.6527031262996126E-3</v>
      </c>
      <c r="CX68" s="32">
        <f>$CN68*EXP('2a)answer'!$C68*('2a) male mx'!CX$2-$CO$2))</f>
        <v>8.5168919149094888E-3</v>
      </c>
      <c r="CY68" s="32">
        <f>$CN68*EXP('2a)answer'!$C68*('2a) male mx'!CY$2-$CO$2))</f>
        <v>8.383212370915093E-3</v>
      </c>
      <c r="CZ68" s="32">
        <f>$CN68*EXP('2a)answer'!$C68*('2a) male mx'!CZ$2-$CO$2))</f>
        <v>8.2516310360633144E-3</v>
      </c>
      <c r="DA68" s="32">
        <f>$CN68*EXP('2a)answer'!$C68*('2a) male mx'!DA$2-$CO$2))</f>
        <v>8.1221149772555332E-3</v>
      </c>
      <c r="DB68" s="32">
        <f>$CN68*EXP('2a)answer'!$C68*('2a) male mx'!DB$2-$CO$2))</f>
        <v>7.9946317783048844E-3</v>
      </c>
      <c r="DC68" s="32">
        <f>$CN68*EXP('2a)answer'!$C68*('2a) male mx'!DC$2-$CO$2))</f>
        <v>7.8691495318229231E-3</v>
      </c>
      <c r="DD68" s="32">
        <f>$CN68*EXP('2a)answer'!$C68*('2a) male mx'!DD$2-$CO$2))</f>
        <v>7.7456368312336056E-3</v>
      </c>
      <c r="DE68" s="32">
        <f>$CN68*EXP('2a)answer'!$C68*('2a) male mx'!DE$2-$CO$2))</f>
        <v>7.6240627629126376E-3</v>
      </c>
      <c r="DF68" s="32">
        <f>$CN68*EXP('2a)answer'!$C68*('2a) male mx'!DF$2-$CO$2))</f>
        <v>7.504396898450197E-3</v>
      </c>
      <c r="DG68" s="32">
        <f>$CN68*EXP('2a)answer'!$C68*('2a) male mx'!DG$2-$CO$2))</f>
        <v>7.3866092870350968E-3</v>
      </c>
      <c r="DH68" s="32">
        <f>$CN68*EXP('2a)answer'!$C68*('2a) male mx'!DH$2-$CO$2))</f>
        <v>7.2706704479584801E-3</v>
      </c>
      <c r="DI68" s="32">
        <f>$CN68*EXP('2a)answer'!$C68*('2a) male mx'!DI$2-$CO$2))</f>
        <v>7.156551363235196E-3</v>
      </c>
      <c r="DJ68" s="32">
        <f>$CN68*EXP('2a)answer'!$C68*('2a) male mx'!DJ$2-$CO$2))</f>
        <v>7.0442234703409577E-3</v>
      </c>
      <c r="DK68" s="32">
        <f>$CN68*EXP('2a)answer'!$C68*('2a) male mx'!DK$2-$CO$2))</f>
        <v>6.9336586550635291E-3</v>
      </c>
      <c r="DL68" s="32">
        <f>$CN68*EXP('2a)answer'!$C68*('2a) male mx'!DL$2-$CO$2))</f>
        <v>6.8248292444660907E-3</v>
      </c>
      <c r="DM68" s="32">
        <f>$CN68*EXP('2a)answer'!$C68*('2a) male mx'!DM$2-$CO$2))</f>
        <v>6.7177079999610713E-3</v>
      </c>
      <c r="DN68" s="32">
        <f>$CN68*EXP('2a)answer'!$C68*('2a) male mx'!DN$2-$CO$2))</f>
        <v>6.6122681104926794E-3</v>
      </c>
      <c r="DO68" s="32">
        <f>$CN68*EXP('2a)answer'!$C68*('2a) male mx'!DO$2-$CO$2))</f>
        <v>6.5084831858264443E-3</v>
      </c>
      <c r="DP68" s="32">
        <f>$CN68*EXP('2a)answer'!$C68*('2a) male mx'!DP$2-$CO$2))</f>
        <v>6.4063272499440861E-3</v>
      </c>
      <c r="DQ68" s="32">
        <f>$CN68*EXP('2a)answer'!$C68*('2a) male mx'!DQ$2-$CO$2))</f>
        <v>6.3057747345420523E-3</v>
      </c>
      <c r="DR68" s="32">
        <f>$CN68*EXP('2a)answer'!$C68*('2a) male mx'!DR$2-$CO$2))</f>
        <v>6.2068004726321046E-3</v>
      </c>
      <c r="DS68" s="32">
        <f>$CN68*EXP('2a)answer'!$C68*('2a) male mx'!DS$2-$CO$2))</f>
        <v>6.1093796922423536E-3</v>
      </c>
      <c r="DT68" s="32">
        <f>$CN68*EXP('2a)answer'!$C68*('2a) male mx'!DT$2-$CO$2))</f>
        <v>6.0134880102171431E-3</v>
      </c>
      <c r="DU68" s="32">
        <f>$CN68*EXP('2a)answer'!$C68*('2a) male mx'!DU$2-$CO$2))</f>
        <v>5.9191014261142814E-3</v>
      </c>
      <c r="DV68" s="32">
        <f>$CN68*EXP('2a)answer'!$C68*('2a) male mx'!DV$2-$CO$2))</f>
        <v>5.8261963161980249E-3</v>
      </c>
      <c r="DW68" s="32">
        <f>$CN68*EXP('2a)answer'!$C68*('2a) male mx'!DW$2-$CO$2))</f>
        <v>5.7347494275263788E-3</v>
      </c>
      <c r="DX68" s="32">
        <f>$CN68*EXP('2a)answer'!$C68*('2a) male mx'!DX$2-$CO$2))</f>
        <v>5.6447378721311732E-3</v>
      </c>
      <c r="DY68" s="32">
        <f>$CN68*EXP('2a)answer'!$C68*('2a) male mx'!DY$2-$CO$2))</f>
        <v>5.5561391212895156E-3</v>
      </c>
      <c r="DZ68" s="32">
        <f>$CN68*EXP('2a)answer'!$C68*('2a) male mx'!DZ$2-$CO$2))</f>
        <v>5.4689309998851368E-3</v>
      </c>
      <c r="EA68" s="32">
        <f>$CN68*EXP('2a)answer'!$C68*('2a) male mx'!EA$2-$CO$2))</f>
        <v>5.383091680858247E-3</v>
      </c>
      <c r="EB68" s="32">
        <f>$CN68*EXP('2a)answer'!$C68*('2a) male mx'!EB$2-$CO$2))</f>
        <v>5.2985996797425081E-3</v>
      </c>
      <c r="EC68" s="32">
        <f>$CN68*EXP('2a)answer'!$C68*('2a) male mx'!EC$2-$CO$2))</f>
        <v>5.2154338492877541E-3</v>
      </c>
      <c r="ED68" s="32">
        <f>$CN68*EXP('2a)answer'!$C68*('2a) male mx'!ED$2-$CO$2))</f>
        <v>5.1335733741671033E-3</v>
      </c>
      <c r="EE68" s="32">
        <f>$CN68*EXP('2a)answer'!$C68*('2a) male mx'!EE$2-$CO$2))</f>
        <v>5.0529977657671563E-3</v>
      </c>
      <c r="EF68" s="32">
        <f>$CN68*EXP('2a)answer'!$C68*('2a) male mx'!EF$2-$CO$2))</f>
        <v>4.9736868570599583E-3</v>
      </c>
      <c r="EG68" s="32">
        <f>$CN68*EXP('2a)answer'!$C68*('2a) male mx'!EG$2-$CO$2))</f>
        <v>4.8956207975554616E-3</v>
      </c>
      <c r="EH68" s="32">
        <f>$CN68*EXP('2a)answer'!$C68*('2a) male mx'!EH$2-$CO$2))</f>
        <v>4.8187800483331968E-3</v>
      </c>
      <c r="EI68" s="32">
        <f>$CN68*EXP('2a)answer'!$C68*('2a) male mx'!EI$2-$CO$2))</f>
        <v>4.7431453771519414E-3</v>
      </c>
      <c r="EJ68" s="32">
        <f>$CN68*EXP('2a)answer'!$C68*('2a) male mx'!EJ$2-$CO$2))</f>
        <v>4.6686978536361369E-3</v>
      </c>
      <c r="EK68" s="32">
        <f>$CN68*EXP('2a)answer'!$C68*('2a) male mx'!EK$2-$CO$2))</f>
        <v>4.5954188445378593E-3</v>
      </c>
      <c r="EL68" s="32">
        <f>$CN68*EXP('2a)answer'!$C68*('2a) male mx'!EL$2-$CO$2))</f>
        <v>4.5232900090731677E-3</v>
      </c>
      <c r="EM68" s="32">
        <f>$CN68*EXP('2a)answer'!$C68*('2a) male mx'!EM$2-$CO$2))</f>
        <v>4.4522932943316332E-3</v>
      </c>
      <c r="EN68" s="32">
        <f>$CN68*EXP('2a)answer'!$C68*('2a) male mx'!EN$2-$CO$2))</f>
        <v>4.3824109307579392E-3</v>
      </c>
      <c r="EO68" s="32">
        <f>$CN68*EXP('2a)answer'!$C68*('2a) male mx'!EO$2-$CO$2))</f>
        <v>4.3136254277043882E-3</v>
      </c>
    </row>
    <row r="69" spans="1:145" x14ac:dyDescent="0.25">
      <c r="A69" s="31">
        <f>males!A68</f>
        <v>66</v>
      </c>
      <c r="B69" s="32">
        <f>2*(males!B68-males!B69)/(males!B68+males!B69)</f>
        <v>3.5784433478282113E-2</v>
      </c>
      <c r="C69" s="32">
        <f>2*(males!C68-males!C69)/(males!C68+males!C69)</f>
        <v>3.4063170009559961E-2</v>
      </c>
      <c r="D69" s="32">
        <f>2*(males!D68-males!D69)/(males!D68+males!D69)</f>
        <v>3.6939715906927149E-2</v>
      </c>
      <c r="E69" s="32">
        <f>2*(males!E68-males!E69)/(males!E68+males!E69)</f>
        <v>3.3010412119298178E-2</v>
      </c>
      <c r="F69" s="32">
        <f>2*(males!F68-males!F69)/(males!F68+males!F69)</f>
        <v>3.5128417564208779E-2</v>
      </c>
      <c r="G69" s="32">
        <f>2*(males!G68-males!G69)/(males!G68+males!G69)</f>
        <v>3.6982726023480801E-2</v>
      </c>
      <c r="H69" s="32">
        <f>2*(males!H68-males!H69)/(males!H68+males!H69)</f>
        <v>3.5194286450567859E-2</v>
      </c>
      <c r="I69" s="32">
        <f>2*(males!I68-males!I69)/(males!I68+males!I69)</f>
        <v>3.3750799890300762E-2</v>
      </c>
      <c r="J69" s="32">
        <f>2*(males!J68-males!J69)/(males!J68+males!J69)</f>
        <v>3.5951572419902551E-2</v>
      </c>
      <c r="K69" s="32">
        <f>2*(males!K68-males!K69)/(males!K68+males!K69)</f>
        <v>3.476987988117277E-2</v>
      </c>
      <c r="L69" s="32">
        <f>2*(males!L68-males!L69)/(males!L68+males!L69)</f>
        <v>3.6182498997773781E-2</v>
      </c>
      <c r="M69" s="32">
        <f>2*(males!M68-males!M69)/(males!M68+males!M69)</f>
        <v>3.37631489650492E-2</v>
      </c>
      <c r="N69" s="32">
        <f>2*(males!N68-males!N69)/(males!N68+males!N69)</f>
        <v>3.3476114293578295E-2</v>
      </c>
      <c r="O69" s="32">
        <f>2*(males!O68-males!O69)/(males!O68+males!O69)</f>
        <v>3.3539767587502607E-2</v>
      </c>
      <c r="P69" s="32">
        <f>2*(males!P68-males!P69)/(males!P68+males!P69)</f>
        <v>3.4720328021750797E-2</v>
      </c>
      <c r="Q69" s="32">
        <f>2*(males!Q68-males!Q69)/(males!Q68+males!Q69)</f>
        <v>3.7576834003726342E-2</v>
      </c>
      <c r="R69" s="32">
        <f>2*(males!R68-males!R69)/(males!R68+males!R69)</f>
        <v>3.7752148935251174E-2</v>
      </c>
      <c r="S69" s="32">
        <f>2*(males!S68-males!S69)/(males!S68+males!S69)</f>
        <v>3.5875365811671542E-2</v>
      </c>
      <c r="T69" s="32">
        <f>2*(males!T68-males!T69)/(males!T68+males!T69)</f>
        <v>3.5070771194700569E-2</v>
      </c>
      <c r="U69" s="32">
        <f>2*(males!U68-males!U69)/(males!U68+males!U69)</f>
        <v>3.8093099188902038E-2</v>
      </c>
      <c r="V69" s="32">
        <f>2*(males!V68-males!V69)/(males!V68+males!V69)</f>
        <v>3.7784771798742782E-2</v>
      </c>
      <c r="W69" s="32">
        <f>2*(males!W68-males!W69)/(males!W68+males!W69)</f>
        <v>4.3472241450920671E-2</v>
      </c>
      <c r="X69" s="32">
        <f>2*(males!X68-males!X69)/(males!X68+males!X69)</f>
        <v>3.5674790433820984E-2</v>
      </c>
      <c r="Y69" s="32">
        <f>2*(males!Y68-males!Y69)/(males!Y68+males!Y69)</f>
        <v>3.7114467216092087E-2</v>
      </c>
      <c r="Z69" s="32">
        <f>2*(males!Z68-males!Z69)/(males!Z68+males!Z69)</f>
        <v>3.506365057588616E-2</v>
      </c>
      <c r="AA69" s="32">
        <f>2*(males!AA68-males!AA69)/(males!AA68+males!AA69)</f>
        <v>3.7651615868170105E-2</v>
      </c>
      <c r="AB69" s="32">
        <f>2*(males!AB68-males!AB69)/(males!AB68+males!AB69)</f>
        <v>3.4872262625110964E-2</v>
      </c>
      <c r="AC69" s="32">
        <f>2*(males!AC68-males!AC69)/(males!AC68+males!AC69)</f>
        <v>3.6167844985598323E-2</v>
      </c>
      <c r="AD69" s="32">
        <f>2*(males!AD68-males!AD69)/(males!AD68+males!AD69)</f>
        <v>3.6810014394074171E-2</v>
      </c>
      <c r="AE69" s="32">
        <f>2*(males!AE68-males!AE69)/(males!AE68+males!AE69)</f>
        <v>3.6983937987510027E-2</v>
      </c>
      <c r="AF69" s="32">
        <f>2*(males!AF68-males!AF69)/(males!AF68+males!AF69)</f>
        <v>3.695150115473441E-2</v>
      </c>
      <c r="AG69" s="32">
        <f>2*(males!AG68-males!AG69)/(males!AG68+males!AG69)</f>
        <v>3.9411438452252784E-2</v>
      </c>
      <c r="AH69" s="32">
        <f>2*(males!AH68-males!AH69)/(males!AH68+males!AH69)</f>
        <v>3.4017239866993072E-2</v>
      </c>
      <c r="AI69" s="32">
        <f>2*(males!AI68-males!AI69)/(males!AI68+males!AI69)</f>
        <v>3.6119450150102698E-2</v>
      </c>
      <c r="AJ69" s="32">
        <f>2*(males!AJ68-males!AJ69)/(males!AJ68+males!AJ69)</f>
        <v>3.5851774875416263E-2</v>
      </c>
      <c r="AK69" s="32">
        <f>2*(males!AK68-males!AK69)/(males!AK68+males!AK69)</f>
        <v>3.6668959464908328E-2</v>
      </c>
      <c r="AL69" s="32">
        <f>2*(males!AL68-males!AL69)/(males!AL68+males!AL69)</f>
        <v>3.5668188257516137E-2</v>
      </c>
      <c r="AM69" s="32">
        <f>2*(males!AM68-males!AM69)/(males!AM68+males!AM69)</f>
        <v>3.5751512982871013E-2</v>
      </c>
      <c r="AN69" s="32">
        <f>2*(males!AN68-males!AN69)/(males!AN68+males!AN69)</f>
        <v>3.8480357340151837E-2</v>
      </c>
      <c r="AO69" s="32">
        <f>2*(males!AO68-males!AO69)/(males!AO68+males!AO69)</f>
        <v>3.6923749180686041E-2</v>
      </c>
      <c r="AP69" s="32">
        <f>2*(males!AP68-males!AP69)/(males!AP68+males!AP69)</f>
        <v>3.6145512035587517E-2</v>
      </c>
      <c r="AQ69" s="32">
        <f>2*(males!AQ68-males!AQ69)/(males!AQ68+males!AQ69)</f>
        <v>3.6350554486728297E-2</v>
      </c>
      <c r="AR69" s="32">
        <f>2*(males!AR68-males!AR69)/(males!AR68+males!AR69)</f>
        <v>3.5580818390227052E-2</v>
      </c>
      <c r="AS69" s="32">
        <f>2*(males!AS68-males!AS69)/(males!AS68+males!AS69)</f>
        <v>3.6611446263845E-2</v>
      </c>
      <c r="AT69" s="32">
        <f>2*(males!AT68-males!AT69)/(males!AT68+males!AT69)</f>
        <v>3.4991989594403819E-2</v>
      </c>
      <c r="AU69" s="32">
        <f>2*(males!AU68-males!AU69)/(males!AU68+males!AU69)</f>
        <v>4.2030380915246954E-2</v>
      </c>
      <c r="AV69" s="32">
        <f>2*(males!AV68-males!AV69)/(males!AV68+males!AV69)</f>
        <v>4.0228528259124603E-2</v>
      </c>
      <c r="AW69" s="32">
        <f>2*(males!AW68-males!AW69)/(males!AW68+males!AW69)</f>
        <v>3.6902952713616217E-2</v>
      </c>
      <c r="AX69" s="32">
        <f>2*(males!AX68-males!AX69)/(males!AX68+males!AX69)</f>
        <v>3.5582822085889573E-2</v>
      </c>
      <c r="AY69" s="32">
        <f>2*(males!AY68-males!AY69)/(males!AY68+males!AY69)</f>
        <v>3.8940921331712779E-2</v>
      </c>
      <c r="AZ69" s="32">
        <f>2*(males!AZ68-males!AZ69)/(males!AZ68+males!AZ69)</f>
        <v>3.7528886150053918E-2</v>
      </c>
      <c r="BA69" s="32">
        <f>2*(males!BA68-males!BA69)/(males!BA68+males!BA69)</f>
        <v>3.3787884607997538E-2</v>
      </c>
      <c r="BB69" s="32">
        <f>2*(males!BB68-males!BB69)/(males!BB68+males!BB69)</f>
        <v>3.3123581125348529E-2</v>
      </c>
      <c r="BC69" s="32">
        <f>2*(males!BC68-males!BC69)/(males!BC68+males!BC69)</f>
        <v>3.4065352052134262E-2</v>
      </c>
      <c r="BD69" s="32">
        <f>2*(males!BD68-males!BD69)/(males!BD68+males!BD69)</f>
        <v>3.1821512419063003E-2</v>
      </c>
      <c r="BE69" s="32">
        <f>2*(males!BE68-males!BE69)/(males!BE68+males!BE69)</f>
        <v>3.3956261243179756E-2</v>
      </c>
      <c r="BF69" s="32">
        <f>2*(males!BF68-males!BF69)/(males!BF68+males!BF69)</f>
        <v>3.1221544759865091E-2</v>
      </c>
      <c r="BG69" s="32">
        <f>2*(males!BG68-males!BG69)/(males!BG68+males!BG69)</f>
        <v>3.0372583834971777E-2</v>
      </c>
      <c r="BH69" s="32">
        <f>2*(males!BH68-males!BH69)/(males!BH68+males!BH69)</f>
        <v>2.9262882493459218E-2</v>
      </c>
      <c r="BI69" s="32">
        <f>2*(males!BI68-males!BI69)/(males!BI68+males!BI69)</f>
        <v>3.0240142306552031E-2</v>
      </c>
      <c r="BJ69" s="32">
        <f>2*(males!BJ68-males!BJ69)/(males!BJ68+males!BJ69)</f>
        <v>2.836800067143197E-2</v>
      </c>
      <c r="BK69" s="32">
        <f>2*(males!BK68-males!BK69)/(males!BK68+males!BK69)</f>
        <v>2.8325851689459582E-2</v>
      </c>
      <c r="BL69" s="32">
        <f>2*(males!BL68-males!BL69)/(males!BL68+males!BL69)</f>
        <v>2.6765870437868853E-2</v>
      </c>
      <c r="BM69" s="32">
        <f>2*(males!BM68-males!BM69)/(males!BM68+males!BM69)</f>
        <v>2.6665942540596319E-2</v>
      </c>
      <c r="BN69" s="32">
        <f>2*(males!BN68-males!BN69)/(males!BN68+males!BN69)</f>
        <v>2.4407733625576706E-2</v>
      </c>
      <c r="BO69" s="32">
        <f>2*(males!BO68-males!BO69)/(males!BO68+males!BO69)</f>
        <v>2.617046818727491E-2</v>
      </c>
      <c r="BP69" s="32">
        <f>2*(males!BP68-males!BP69)/(males!BP68+males!BP69)</f>
        <v>2.596609133954483E-2</v>
      </c>
      <c r="BQ69" s="32">
        <f>2*(males!BQ68-males!BQ69)/(males!BQ68+males!BQ69)</f>
        <v>2.4410196864939039E-2</v>
      </c>
      <c r="BR69" s="32">
        <f>2*(males!BR68-males!BR69)/(males!BR68+males!BR69)</f>
        <v>2.4339410515519497E-2</v>
      </c>
      <c r="BS69" s="32">
        <f>2*(males!BS68-males!BS69)/(males!BS68+males!BS69)</f>
        <v>2.3424053008243715E-2</v>
      </c>
      <c r="BT69" s="32">
        <f>2*(males!BT68-males!BT69)/(males!BT68+males!BT69)</f>
        <v>2.2860507385505466E-2</v>
      </c>
      <c r="BU69" s="32">
        <f>2*(males!BU68-males!BU69)/(males!BU68+males!BU69)</f>
        <v>2.2484799816450615E-2</v>
      </c>
      <c r="BV69" s="32">
        <f>2*(males!BV68-males!BV69)/(males!BV68+males!BV69)</f>
        <v>2.1198922430071251E-2</v>
      </c>
      <c r="BW69" s="32">
        <f>2*(males!BW68-males!BW69)/(males!BW68+males!BW69)</f>
        <v>2.1585130522782558E-2</v>
      </c>
      <c r="BX69" s="32">
        <f>2*(males!BX68-males!BX69)/(males!BX68+males!BX69)</f>
        <v>2.0746758708342937E-2</v>
      </c>
      <c r="BY69" s="32">
        <f>2*(males!BY68-males!BY69)/(males!BY68+males!BY69)</f>
        <v>1.8388009330487867E-2</v>
      </c>
      <c r="BZ69" s="32">
        <f>2*(males!BZ68-males!BZ69)/(males!BZ68+males!BZ69)</f>
        <v>1.8396069594769311E-2</v>
      </c>
      <c r="CA69" s="32">
        <f>2*(males!CA68-males!CA69)/(males!CA68+males!CA69)</f>
        <v>1.7535695917317726E-2</v>
      </c>
      <c r="CB69" s="32">
        <f>2*(males!CB68-males!CB69)/(males!CB68+males!CB69)</f>
        <v>1.706538494216461E-2</v>
      </c>
      <c r="CC69" s="32">
        <f>2*(males!CC68-males!CC69)/(males!CC68+males!CC69)</f>
        <v>1.6402827408750986E-2</v>
      </c>
      <c r="CD69" s="32">
        <f>2*(males!CD68-males!CD69)/(males!CD68+males!CD69)</f>
        <v>1.5740479886831586E-2</v>
      </c>
      <c r="CE69" s="32">
        <f>2*(males!CE68-males!CE69)/(males!CE68+males!CE69)</f>
        <v>1.4898621490457618E-2</v>
      </c>
      <c r="CF69" s="32">
        <f>2*(males!CF68-males!CF69)/(males!CF68+males!CF69)</f>
        <v>1.4967503202239196E-2</v>
      </c>
      <c r="CG69" s="32">
        <f>2*(males!CG68-males!CG69)/(males!CG68+males!CG69)</f>
        <v>1.3664632888260088E-2</v>
      </c>
      <c r="CH69" s="32">
        <f>2*(males!CH68-males!CH69)/(males!CH68+males!CH69)</f>
        <v>1.3977628740543941E-2</v>
      </c>
      <c r="CI69" s="32">
        <f>2*(males!CI68-males!CI69)/(males!CI68+males!CI69)</f>
        <v>1.3128744702615812E-2</v>
      </c>
      <c r="CJ69" s="32">
        <f>2*(males!CJ68-males!CJ69)/(males!CJ68+males!CJ69)</f>
        <v>1.295825473632412E-2</v>
      </c>
      <c r="CK69" s="32">
        <f>2*(males!CK68-males!CK69)/(males!CK68+males!CK69)</f>
        <v>1.2588430521994818E-2</v>
      </c>
      <c r="CL69" s="32">
        <f>2*(males!CL68-males!CL69)/(males!CL68+males!CL69)</f>
        <v>1.2487065307119023E-2</v>
      </c>
      <c r="CM69" s="32">
        <f>2*(males!CM68-males!CM69)/(males!CM68+males!CM69)</f>
        <v>1.198684567947614E-2</v>
      </c>
      <c r="CN69" s="32">
        <f>2*(males!CN68-males!CN69)/(males!CN68+males!CN69)</f>
        <v>1.1705502048173977E-2</v>
      </c>
      <c r="CO69" s="12"/>
      <c r="CP69" s="31">
        <f t="shared" si="14"/>
        <v>66</v>
      </c>
      <c r="CQ69" s="32">
        <f>$CN69*EXP('2a)answer'!$C69*('2a) male mx'!CQ$2-$CO$2))</f>
        <v>1.1000912398556681E-2</v>
      </c>
      <c r="CR69" s="32">
        <f>$CN69*EXP('2a)answer'!$C69*('2a) male mx'!CR$2-$CO$2))</f>
        <v>1.086516781720992E-2</v>
      </c>
      <c r="CS69" s="32">
        <f>$CN69*EXP('2a)answer'!$C69*('2a) male mx'!CS$2-$CO$2))</f>
        <v>1.0731098241598814E-2</v>
      </c>
      <c r="CT69" s="32">
        <f>$CN69*EXP('2a)answer'!$C69*('2a) male mx'!CT$2-$CO$2))</f>
        <v>1.0598683003169327E-2</v>
      </c>
      <c r="CU69" s="32">
        <f>$CN69*EXP('2a)answer'!$C69*('2a) male mx'!CU$2-$CO$2))</f>
        <v>1.0467901688404833E-2</v>
      </c>
      <c r="CV69" s="32">
        <f>$CN69*EXP('2a)answer'!$C69*('2a) male mx'!CV$2-$CO$2))</f>
        <v>1.0338734135679116E-2</v>
      </c>
      <c r="CW69" s="32">
        <f>$CN69*EXP('2a)answer'!$C69*('2a) male mx'!CW$2-$CO$2))</f>
        <v>1.0211160432148186E-2</v>
      </c>
      <c r="CX69" s="32">
        <f>$CN69*EXP('2a)answer'!$C69*('2a) male mx'!CX$2-$CO$2))</f>
        <v>1.0085160910680456E-2</v>
      </c>
      <c r="CY69" s="32">
        <f>$CN69*EXP('2a)answer'!$C69*('2a) male mx'!CY$2-$CO$2))</f>
        <v>9.9607161468248089E-3</v>
      </c>
      <c r="CZ69" s="32">
        <f>$CN69*EXP('2a)answer'!$C69*('2a) male mx'!CZ$2-$CO$2))</f>
        <v>9.8378069558160662E-3</v>
      </c>
      <c r="DA69" s="32">
        <f>$CN69*EXP('2a)answer'!$C69*('2a) male mx'!DA$2-$CO$2))</f>
        <v>9.7164143896174022E-3</v>
      </c>
      <c r="DB69" s="32">
        <f>$CN69*EXP('2a)answer'!$C69*('2a) male mx'!DB$2-$CO$2))</f>
        <v>9.5965197339992637E-3</v>
      </c>
      <c r="DC69" s="32">
        <f>$CN69*EXP('2a)answer'!$C69*('2a) male mx'!DC$2-$CO$2))</f>
        <v>9.4781045056543337E-3</v>
      </c>
      <c r="DD69" s="32">
        <f>$CN69*EXP('2a)answer'!$C69*('2a) male mx'!DD$2-$CO$2))</f>
        <v>9.3611504493480869E-3</v>
      </c>
      <c r="DE69" s="32">
        <f>$CN69*EXP('2a)answer'!$C69*('2a) male mx'!DE$2-$CO$2))</f>
        <v>9.2456395351045093E-3</v>
      </c>
      <c r="DF69" s="32">
        <f>$CN69*EXP('2a)answer'!$C69*('2a) male mx'!DF$2-$CO$2))</f>
        <v>9.1315539554265458E-3</v>
      </c>
      <c r="DG69" s="32">
        <f>$CN69*EXP('2a)answer'!$C69*('2a) male mx'!DG$2-$CO$2))</f>
        <v>9.0188761225508517E-3</v>
      </c>
      <c r="DH69" s="32">
        <f>$CN69*EXP('2a)answer'!$C69*('2a) male mx'!DH$2-$CO$2))</f>
        <v>8.9075886657363976E-3</v>
      </c>
      <c r="DI69" s="32">
        <f>$CN69*EXP('2a)answer'!$C69*('2a) male mx'!DI$2-$CO$2))</f>
        <v>8.7976744285865622E-3</v>
      </c>
      <c r="DJ69" s="32">
        <f>$CN69*EXP('2a)answer'!$C69*('2a) male mx'!DJ$2-$CO$2))</f>
        <v>8.6891164664042366E-3</v>
      </c>
      <c r="DK69" s="32">
        <f>$CN69*EXP('2a)answer'!$C69*('2a) male mx'!DK$2-$CO$2))</f>
        <v>8.5818980435795958E-3</v>
      </c>
      <c r="DL69" s="32">
        <f>$CN69*EXP('2a)answer'!$C69*('2a) male mx'!DL$2-$CO$2))</f>
        <v>8.4760026310100774E-3</v>
      </c>
      <c r="DM69" s="32">
        <f>$CN69*EXP('2a)answer'!$C69*('2a) male mx'!DM$2-$CO$2))</f>
        <v>8.3714139035522116E-3</v>
      </c>
      <c r="DN69" s="32">
        <f>$CN69*EXP('2a)answer'!$C69*('2a) male mx'!DN$2-$CO$2))</f>
        <v>8.26811573750489E-3</v>
      </c>
      <c r="DO69" s="32">
        <f>$CN69*EXP('2a)answer'!$C69*('2a) male mx'!DO$2-$CO$2))</f>
        <v>8.1660922081236882E-3</v>
      </c>
      <c r="DP69" s="32">
        <f>$CN69*EXP('2a)answer'!$C69*('2a) male mx'!DP$2-$CO$2))</f>
        <v>8.0653275871658634E-3</v>
      </c>
      <c r="DQ69" s="32">
        <f>$CN69*EXP('2a)answer'!$C69*('2a) male mx'!DQ$2-$CO$2))</f>
        <v>7.9658063404656407E-3</v>
      </c>
      <c r="DR69" s="32">
        <f>$CN69*EXP('2a)answer'!$C69*('2a) male mx'!DR$2-$CO$2))</f>
        <v>7.867513125539417E-3</v>
      </c>
      <c r="DS69" s="32">
        <f>$CN69*EXP('2a)answer'!$C69*('2a) male mx'!DS$2-$CO$2))</f>
        <v>7.7704327892205308E-3</v>
      </c>
      <c r="DT69" s="32">
        <f>$CN69*EXP('2a)answer'!$C69*('2a) male mx'!DT$2-$CO$2))</f>
        <v>7.6745503653231949E-3</v>
      </c>
      <c r="DU69" s="32">
        <f>$CN69*EXP('2a)answer'!$C69*('2a) male mx'!DU$2-$CO$2))</f>
        <v>7.5798510723352683E-3</v>
      </c>
      <c r="DV69" s="32">
        <f>$CN69*EXP('2a)answer'!$C69*('2a) male mx'!DV$2-$CO$2))</f>
        <v>7.4863203111395025E-3</v>
      </c>
      <c r="DW69" s="32">
        <f>$CN69*EXP('2a)answer'!$C69*('2a) male mx'!DW$2-$CO$2))</f>
        <v>7.3939436627628898E-3</v>
      </c>
      <c r="DX69" s="32">
        <f>$CN69*EXP('2a)answer'!$C69*('2a) male mx'!DX$2-$CO$2))</f>
        <v>7.3027068861538005E-3</v>
      </c>
      <c r="DY69" s="32">
        <f>$CN69*EXP('2a)answer'!$C69*('2a) male mx'!DY$2-$CO$2))</f>
        <v>7.2125959159865336E-3</v>
      </c>
      <c r="DZ69" s="32">
        <f>$CN69*EXP('2a)answer'!$C69*('2a) male mx'!DZ$2-$CO$2))</f>
        <v>7.123596860492974E-3</v>
      </c>
      <c r="EA69" s="32">
        <f>$CN69*EXP('2a)answer'!$C69*('2a) male mx'!EA$2-$CO$2))</f>
        <v>7.035695999320986E-3</v>
      </c>
      <c r="EB69" s="32">
        <f>$CN69*EXP('2a)answer'!$C69*('2a) male mx'!EB$2-$CO$2))</f>
        <v>6.9488797814192607E-3</v>
      </c>
      <c r="EC69" s="32">
        <f>$CN69*EXP('2a)answer'!$C69*('2a) male mx'!EC$2-$CO$2))</f>
        <v>6.863134822948226E-3</v>
      </c>
      <c r="ED69" s="32">
        <f>$CN69*EXP('2a)answer'!$C69*('2a) male mx'!ED$2-$CO$2))</f>
        <v>6.778447905216773E-3</v>
      </c>
      <c r="EE69" s="32">
        <f>$CN69*EXP('2a)answer'!$C69*('2a) male mx'!EE$2-$CO$2))</f>
        <v>6.694805972644418E-3</v>
      </c>
      <c r="EF69" s="32">
        <f>$CN69*EXP('2a)answer'!$C69*('2a) male mx'!EF$2-$CO$2))</f>
        <v>6.6121961307486089E-3</v>
      </c>
      <c r="EG69" s="32">
        <f>$CN69*EXP('2a)answer'!$C69*('2a) male mx'!EG$2-$CO$2))</f>
        <v>6.5306056441568876E-3</v>
      </c>
      <c r="EH69" s="32">
        <f>$CN69*EXP('2a)answer'!$C69*('2a) male mx'!EH$2-$CO$2))</f>
        <v>6.450021934643559E-3</v>
      </c>
      <c r="EI69" s="32">
        <f>$CN69*EXP('2a)answer'!$C69*('2a) male mx'!EI$2-$CO$2))</f>
        <v>6.370432579190597E-3</v>
      </c>
      <c r="EJ69" s="32">
        <f>$CN69*EXP('2a)answer'!$C69*('2a) male mx'!EJ$2-$CO$2))</f>
        <v>6.2918253080724825E-3</v>
      </c>
      <c r="EK69" s="32">
        <f>$CN69*EXP('2a)answer'!$C69*('2a) male mx'!EK$2-$CO$2))</f>
        <v>6.2141880029646518E-3</v>
      </c>
      <c r="EL69" s="32">
        <f>$CN69*EXP('2a)answer'!$C69*('2a) male mx'!EL$2-$CO$2))</f>
        <v>6.1375086950753201E-3</v>
      </c>
      <c r="EM69" s="32">
        <f>$CN69*EXP('2a)answer'!$C69*('2a) male mx'!EM$2-$CO$2))</f>
        <v>6.0617755633003215E-3</v>
      </c>
      <c r="EN69" s="32">
        <f>$CN69*EXP('2a)answer'!$C69*('2a) male mx'!EN$2-$CO$2))</f>
        <v>5.986976932400744E-3</v>
      </c>
      <c r="EO69" s="32">
        <f>$CN69*EXP('2a)answer'!$C69*('2a) male mx'!EO$2-$CO$2))</f>
        <v>5.9131012712030353E-3</v>
      </c>
    </row>
    <row r="70" spans="1:145" x14ac:dyDescent="0.25">
      <c r="A70" s="31">
        <f>males!A69</f>
        <v>67</v>
      </c>
      <c r="B70" s="32">
        <f>2*(males!B69-males!B70)/(males!B69+males!B70)</f>
        <v>4.062820421713044E-2</v>
      </c>
      <c r="C70" s="32">
        <f>2*(males!C69-males!C70)/(males!C69+males!C70)</f>
        <v>4.1305667723562346E-2</v>
      </c>
      <c r="D70" s="32">
        <f>2*(males!D69-males!D70)/(males!D69+males!D70)</f>
        <v>4.3872604898744089E-2</v>
      </c>
      <c r="E70" s="32">
        <f>2*(males!E69-males!E70)/(males!E69+males!E70)</f>
        <v>3.9956845066080993E-2</v>
      </c>
      <c r="F70" s="32">
        <f>2*(males!F69-males!F70)/(males!F69+males!F70)</f>
        <v>3.8566230193977251E-2</v>
      </c>
      <c r="G70" s="32">
        <f>2*(males!G69-males!G70)/(males!G69+males!G70)</f>
        <v>3.9457672591386002E-2</v>
      </c>
      <c r="H70" s="32">
        <f>2*(males!H69-males!H70)/(males!H69+males!H70)</f>
        <v>4.3261040179169617E-2</v>
      </c>
      <c r="I70" s="32">
        <f>2*(males!I69-males!I70)/(males!I69+males!I70)</f>
        <v>3.9928299775225488E-2</v>
      </c>
      <c r="J70" s="32">
        <f>2*(males!J69-males!J70)/(males!J69+males!J70)</f>
        <v>4.0202064741236353E-2</v>
      </c>
      <c r="K70" s="32">
        <f>2*(males!K69-males!K70)/(males!K69+males!K70)</f>
        <v>3.6294855552185007E-2</v>
      </c>
      <c r="L70" s="32">
        <f>2*(males!L69-males!L70)/(males!L69+males!L70)</f>
        <v>3.9743078626799558E-2</v>
      </c>
      <c r="M70" s="32">
        <f>2*(males!M69-males!M70)/(males!M69+males!M70)</f>
        <v>4.0945713908334437E-2</v>
      </c>
      <c r="N70" s="32">
        <f>2*(males!N69-males!N70)/(males!N69+males!N70)</f>
        <v>4.0792280708018318E-2</v>
      </c>
      <c r="O70" s="32">
        <f>2*(males!O69-males!O70)/(males!O69+males!O70)</f>
        <v>4.0617384240454912E-2</v>
      </c>
      <c r="P70" s="32">
        <f>2*(males!P69-males!P70)/(males!P69+males!P70)</f>
        <v>4.2149342159399486E-2</v>
      </c>
      <c r="Q70" s="32">
        <f>2*(males!Q69-males!Q70)/(males!Q69+males!Q70)</f>
        <v>4.0336012745311026E-2</v>
      </c>
      <c r="R70" s="32">
        <f>2*(males!R69-males!R70)/(males!R69+males!R70)</f>
        <v>4.1707865168539325E-2</v>
      </c>
      <c r="S70" s="32">
        <f>2*(males!S69-males!S70)/(males!S69+males!S70)</f>
        <v>3.9322227782941303E-2</v>
      </c>
      <c r="T70" s="32">
        <f>2*(males!T69-males!T70)/(males!T69+males!T70)</f>
        <v>4.3707611152976639E-2</v>
      </c>
      <c r="U70" s="32">
        <f>2*(males!U69-males!U70)/(males!U69+males!U70)</f>
        <v>4.2646569478294497E-2</v>
      </c>
      <c r="V70" s="32">
        <f>2*(males!V69-males!V70)/(males!V69+males!V70)</f>
        <v>4.1440018457224496E-2</v>
      </c>
      <c r="W70" s="32">
        <f>2*(males!W69-males!W70)/(males!W69+males!W70)</f>
        <v>4.7578081844443038E-2</v>
      </c>
      <c r="X70" s="32">
        <f>2*(males!X69-males!X70)/(males!X69+males!X70)</f>
        <v>4.4852979946218605E-2</v>
      </c>
      <c r="Y70" s="32">
        <f>2*(males!Y69-males!Y70)/(males!Y69+males!Y70)</f>
        <v>3.9656445011071594E-2</v>
      </c>
      <c r="Z70" s="32">
        <f>2*(males!Z69-males!Z70)/(males!Z69+males!Z70)</f>
        <v>4.0267344690789526E-2</v>
      </c>
      <c r="AA70" s="32">
        <f>2*(males!AA69-males!AA70)/(males!AA69+males!AA70)</f>
        <v>4.2573546998325759E-2</v>
      </c>
      <c r="AB70" s="32">
        <f>2*(males!AB69-males!AB70)/(males!AB69+males!AB70)</f>
        <v>4.333945855314969E-2</v>
      </c>
      <c r="AC70" s="32">
        <f>2*(males!AC69-males!AC70)/(males!AC69+males!AC70)</f>
        <v>4.1459327498064837E-2</v>
      </c>
      <c r="AD70" s="32">
        <f>2*(males!AD69-males!AD70)/(males!AD69+males!AD70)</f>
        <v>3.9449587526672159E-2</v>
      </c>
      <c r="AE70" s="32">
        <f>2*(males!AE69-males!AE70)/(males!AE69+males!AE70)</f>
        <v>3.8764385221078133E-2</v>
      </c>
      <c r="AF70" s="32">
        <f>2*(males!AF69-males!AF70)/(males!AF69+males!AF70)</f>
        <v>4.6009421959354903E-2</v>
      </c>
      <c r="AG70" s="32">
        <f>2*(males!AG69-males!AG70)/(males!AG69+males!AG70)</f>
        <v>4.5735780972076832E-2</v>
      </c>
      <c r="AH70" s="32">
        <f>2*(males!AH69-males!AH70)/(males!AH69+males!AH70)</f>
        <v>4.2448141029889322E-2</v>
      </c>
      <c r="AI70" s="32">
        <f>2*(males!AI69-males!AI70)/(males!AI69+males!AI70)</f>
        <v>3.9411938437305158E-2</v>
      </c>
      <c r="AJ70" s="32">
        <f>2*(males!AJ69-males!AJ70)/(males!AJ69+males!AJ70)</f>
        <v>4.3659537520171036E-2</v>
      </c>
      <c r="AK70" s="32">
        <f>2*(males!AK69-males!AK70)/(males!AK69+males!AK70)</f>
        <v>3.9236296448367888E-2</v>
      </c>
      <c r="AL70" s="32">
        <f>2*(males!AL69-males!AL70)/(males!AL69+males!AL70)</f>
        <v>4.2404850944739489E-2</v>
      </c>
      <c r="AM70" s="32">
        <f>2*(males!AM69-males!AM70)/(males!AM69+males!AM70)</f>
        <v>4.2498119373286201E-2</v>
      </c>
      <c r="AN70" s="32">
        <f>2*(males!AN69-males!AN70)/(males!AN69+males!AN70)</f>
        <v>4.2434302430686806E-2</v>
      </c>
      <c r="AO70" s="32">
        <f>2*(males!AO69-males!AO70)/(males!AO69+males!AO70)</f>
        <v>4.2227796312982492E-2</v>
      </c>
      <c r="AP70" s="32">
        <f>2*(males!AP69-males!AP70)/(males!AP69+males!AP70)</f>
        <v>4.2806355655517665E-2</v>
      </c>
      <c r="AQ70" s="32">
        <f>2*(males!AQ69-males!AQ70)/(males!AQ69+males!AQ70)</f>
        <v>4.2744986372696581E-2</v>
      </c>
      <c r="AR70" s="32">
        <f>2*(males!AR69-males!AR70)/(males!AR69+males!AR70)</f>
        <v>4.2563612764185833E-2</v>
      </c>
      <c r="AS70" s="32">
        <f>2*(males!AS69-males!AS70)/(males!AS69+males!AS70)</f>
        <v>4.1757256900071364E-2</v>
      </c>
      <c r="AT70" s="32">
        <f>2*(males!AT69-males!AT70)/(males!AT69+males!AT70)</f>
        <v>4.3010752688172046E-2</v>
      </c>
      <c r="AU70" s="32">
        <f>2*(males!AU69-males!AU70)/(males!AU69+males!AU70)</f>
        <v>4.199170124481328E-2</v>
      </c>
      <c r="AV70" s="32">
        <f>2*(males!AV69-males!AV70)/(males!AV69+males!AV70)</f>
        <v>4.8953868178340174E-2</v>
      </c>
      <c r="AW70" s="32">
        <f>2*(males!AW69-males!AW70)/(males!AW69+males!AW70)</f>
        <v>4.7739986388460068E-2</v>
      </c>
      <c r="AX70" s="32">
        <f>2*(males!AX69-males!AX70)/(males!AX69+males!AX70)</f>
        <v>4.2910310416751869E-2</v>
      </c>
      <c r="AY70" s="32">
        <f>2*(males!AY69-males!AY70)/(males!AY69+males!AY70)</f>
        <v>4.5015118253738141E-2</v>
      </c>
      <c r="AZ70" s="32">
        <f>2*(males!AZ69-males!AZ70)/(males!AZ69+males!AZ70)</f>
        <v>4.1852003237879992E-2</v>
      </c>
      <c r="BA70" s="32">
        <f>2*(males!BA69-males!BA70)/(males!BA69+males!BA70)</f>
        <v>4.2016069191673382E-2</v>
      </c>
      <c r="BB70" s="32">
        <f>2*(males!BB69-males!BB70)/(males!BB69+males!BB70)</f>
        <v>3.9948168515533643E-2</v>
      </c>
      <c r="BC70" s="32">
        <f>2*(males!BC69-males!BC70)/(males!BC69+males!BC70)</f>
        <v>3.9772863024935691E-2</v>
      </c>
      <c r="BD70" s="32">
        <f>2*(males!BD69-males!BD70)/(males!BD69+males!BD70)</f>
        <v>3.8250689131848731E-2</v>
      </c>
      <c r="BE70" s="32">
        <f>2*(males!BE69-males!BE70)/(males!BE69+males!BE70)</f>
        <v>3.7438757587896346E-2</v>
      </c>
      <c r="BF70" s="32">
        <f>2*(males!BF69-males!BF70)/(males!BF69+males!BF70)</f>
        <v>3.6730295334483826E-2</v>
      </c>
      <c r="BG70" s="32">
        <f>2*(males!BG69-males!BG70)/(males!BG69+males!BG70)</f>
        <v>3.6098281638226273E-2</v>
      </c>
      <c r="BH70" s="32">
        <f>2*(males!BH69-males!BH70)/(males!BH69+males!BH70)</f>
        <v>3.4033123225148405E-2</v>
      </c>
      <c r="BI70" s="32">
        <f>2*(males!BI69-males!BI70)/(males!BI69+males!BI70)</f>
        <v>3.2381410186378835E-2</v>
      </c>
      <c r="BJ70" s="32">
        <f>2*(males!BJ69-males!BJ70)/(males!BJ69+males!BJ70)</f>
        <v>3.3499725885102576E-2</v>
      </c>
      <c r="BK70" s="32">
        <f>2*(males!BK69-males!BK70)/(males!BK69+males!BK70)</f>
        <v>3.3813130406690838E-2</v>
      </c>
      <c r="BL70" s="32">
        <f>2*(males!BL69-males!BL70)/(males!BL69+males!BL70)</f>
        <v>3.1255719655905498E-2</v>
      </c>
      <c r="BM70" s="32">
        <f>2*(males!BM69-males!BM70)/(males!BM69+males!BM70)</f>
        <v>3.0455434478904721E-2</v>
      </c>
      <c r="BN70" s="32">
        <f>2*(males!BN69-males!BN70)/(males!BN69+males!BN70)</f>
        <v>2.9169185444590361E-2</v>
      </c>
      <c r="BO70" s="32">
        <f>2*(males!BO69-males!BO70)/(males!BO69+males!BO70)</f>
        <v>2.884681300300259E-2</v>
      </c>
      <c r="BP70" s="32">
        <f>2*(males!BP69-males!BP70)/(males!BP69+males!BP70)</f>
        <v>2.8830009418895124E-2</v>
      </c>
      <c r="BQ70" s="32">
        <f>2*(males!BQ69-males!BQ70)/(males!BQ69+males!BQ70)</f>
        <v>2.7928269585003794E-2</v>
      </c>
      <c r="BR70" s="32">
        <f>2*(males!BR69-males!BR70)/(males!BR69+males!BR70)</f>
        <v>2.7077529158599848E-2</v>
      </c>
      <c r="BS70" s="32">
        <f>2*(males!BS69-males!BS70)/(males!BS69+males!BS70)</f>
        <v>2.5596477500298403E-2</v>
      </c>
      <c r="BT70" s="32">
        <f>2*(males!BT69-males!BT70)/(males!BT69+males!BT70)</f>
        <v>2.4323438831007141E-2</v>
      </c>
      <c r="BU70" s="32">
        <f>2*(males!BU69-males!BU70)/(males!BU69+males!BU70)</f>
        <v>2.5841750292172391E-2</v>
      </c>
      <c r="BV70" s="32">
        <f>2*(males!BV69-males!BV70)/(males!BV69+males!BV70)</f>
        <v>2.3623010228055383E-2</v>
      </c>
      <c r="BW70" s="32">
        <f>2*(males!BW69-males!BW70)/(males!BW69+males!BW70)</f>
        <v>2.40638444274387E-2</v>
      </c>
      <c r="BX70" s="32">
        <f>2*(males!BX69-males!BX70)/(males!BX69+males!BX70)</f>
        <v>2.2382928878816429E-2</v>
      </c>
      <c r="BY70" s="32">
        <f>2*(males!BY69-males!BY70)/(males!BY69+males!BY70)</f>
        <v>2.1824718645955969E-2</v>
      </c>
      <c r="BZ70" s="32">
        <f>2*(males!BZ69-males!BZ70)/(males!BZ69+males!BZ70)</f>
        <v>2.1733395309104158E-2</v>
      </c>
      <c r="CA70" s="32">
        <f>2*(males!CA69-males!CA70)/(males!CA69+males!CA70)</f>
        <v>2.0228238421174136E-2</v>
      </c>
      <c r="CB70" s="32">
        <f>2*(males!CB69-males!CB70)/(males!CB69+males!CB70)</f>
        <v>1.8682812306931917E-2</v>
      </c>
      <c r="CC70" s="32">
        <f>2*(males!CC69-males!CC70)/(males!CC69+males!CC70)</f>
        <v>1.8333323114089681E-2</v>
      </c>
      <c r="CD70" s="32">
        <f>2*(males!CD69-males!CD70)/(males!CD69+males!CD70)</f>
        <v>1.708547612664213E-2</v>
      </c>
      <c r="CE70" s="32">
        <f>2*(males!CE69-males!CE70)/(males!CE69+males!CE70)</f>
        <v>1.6891728377135665E-2</v>
      </c>
      <c r="CF70" s="32">
        <f>2*(males!CF69-males!CF70)/(males!CF69+males!CF70)</f>
        <v>1.6979892866396323E-2</v>
      </c>
      <c r="CG70" s="32">
        <f>2*(males!CG69-males!CG70)/(males!CG69+males!CG70)</f>
        <v>1.5094429892233904E-2</v>
      </c>
      <c r="CH70" s="32">
        <f>2*(males!CH69-males!CH70)/(males!CH69+males!CH70)</f>
        <v>1.5052660456350862E-2</v>
      </c>
      <c r="CI70" s="32">
        <f>2*(males!CI69-males!CI70)/(males!CI69+males!CI70)</f>
        <v>1.4448862996568543E-2</v>
      </c>
      <c r="CJ70" s="32">
        <f>2*(males!CJ69-males!CJ70)/(males!CJ69+males!CJ70)</f>
        <v>1.4622991714429958E-2</v>
      </c>
      <c r="CK70" s="32">
        <f>2*(males!CK69-males!CK70)/(males!CK69+males!CK70)</f>
        <v>1.342566921888088E-2</v>
      </c>
      <c r="CL70" s="32">
        <f>2*(males!CL69-males!CL70)/(males!CL69+males!CL70)</f>
        <v>1.370000176698217E-2</v>
      </c>
      <c r="CM70" s="32">
        <f>2*(males!CM69-males!CM70)/(males!CM69+males!CM70)</f>
        <v>1.3015438276156701E-2</v>
      </c>
      <c r="CN70" s="32">
        <f>2*(males!CN69-males!CN70)/(males!CN69+males!CN70)</f>
        <v>1.2926773629381796E-2</v>
      </c>
      <c r="CO70" s="12"/>
      <c r="CP70" s="31">
        <f t="shared" si="14"/>
        <v>67</v>
      </c>
      <c r="CQ70" s="32">
        <f>$CN70*EXP('2a)answer'!$C70*('2a) male mx'!CQ$2-$CO$2))</f>
        <v>1.2129985548012749E-2</v>
      </c>
      <c r="CR70" s="32">
        <f>$CN70*EXP('2a)answer'!$C70*('2a) male mx'!CR$2-$CO$2))</f>
        <v>1.1976621134349292E-2</v>
      </c>
      <c r="CS70" s="32">
        <f>$CN70*EXP('2a)answer'!$C70*('2a) male mx'!CS$2-$CO$2))</f>
        <v>1.182519577026551E-2</v>
      </c>
      <c r="CT70" s="32">
        <f>$CN70*EXP('2a)answer'!$C70*('2a) male mx'!CT$2-$CO$2))</f>
        <v>1.1675684939557267E-2</v>
      </c>
      <c r="CU70" s="32">
        <f>$CN70*EXP('2a)answer'!$C70*('2a) male mx'!CU$2-$CO$2))</f>
        <v>1.1528064435988916E-2</v>
      </c>
      <c r="CV70" s="32">
        <f>$CN70*EXP('2a)answer'!$C70*('2a) male mx'!CV$2-$CO$2))</f>
        <v>1.1382310359374238E-2</v>
      </c>
      <c r="CW70" s="32">
        <f>$CN70*EXP('2a)answer'!$C70*('2a) male mx'!CW$2-$CO$2))</f>
        <v>1.1238399111706932E-2</v>
      </c>
      <c r="CX70" s="32">
        <f>$CN70*EXP('2a)answer'!$C70*('2a) male mx'!CX$2-$CO$2))</f>
        <v>1.1096307393340027E-2</v>
      </c>
      <c r="CY70" s="32">
        <f>$CN70*EXP('2a)answer'!$C70*('2a) male mx'!CY$2-$CO$2))</f>
        <v>1.0956012199213608E-2</v>
      </c>
      <c r="CZ70" s="32">
        <f>$CN70*EXP('2a)answer'!$C70*('2a) male mx'!CZ$2-$CO$2))</f>
        <v>1.0817490815130233E-2</v>
      </c>
      <c r="DA70" s="32">
        <f>$CN70*EXP('2a)answer'!$C70*('2a) male mx'!DA$2-$CO$2))</f>
        <v>1.0680720814077423E-2</v>
      </c>
      <c r="DB70" s="32">
        <f>$CN70*EXP('2a)answer'!$C70*('2a) male mx'!DB$2-$CO$2))</f>
        <v>1.0545680052596679E-2</v>
      </c>
      <c r="DC70" s="32">
        <f>$CN70*EXP('2a)answer'!$C70*('2a) male mx'!DC$2-$CO$2))</f>
        <v>1.0412346667198386E-2</v>
      </c>
      <c r="DD70" s="32">
        <f>$CN70*EXP('2a)answer'!$C70*('2a) male mx'!DD$2-$CO$2))</f>
        <v>1.0280699070822054E-2</v>
      </c>
      <c r="DE70" s="32">
        <f>$CN70*EXP('2a)answer'!$C70*('2a) male mx'!DE$2-$CO$2))</f>
        <v>1.0150715949341305E-2</v>
      </c>
      <c r="DF70" s="32">
        <f>$CN70*EXP('2a)answer'!$C70*('2a) male mx'!DF$2-$CO$2))</f>
        <v>1.002237625811306E-2</v>
      </c>
      <c r="DG70" s="32">
        <f>$CN70*EXP('2a)answer'!$C70*('2a) male mx'!DG$2-$CO$2))</f>
        <v>9.8956592185703469E-3</v>
      </c>
      <c r="DH70" s="32">
        <f>$CN70*EXP('2a)answer'!$C70*('2a) male mx'!DH$2-$CO$2))</f>
        <v>9.7705443148581941E-3</v>
      </c>
      <c r="DI70" s="32">
        <f>$CN70*EXP('2a)answer'!$C70*('2a) male mx'!DI$2-$CO$2))</f>
        <v>9.6470112905120489E-3</v>
      </c>
      <c r="DJ70" s="32">
        <f>$CN70*EXP('2a)answer'!$C70*('2a) male mx'!DJ$2-$CO$2))</f>
        <v>9.5250401451782013E-3</v>
      </c>
      <c r="DK70" s="32">
        <f>$CN70*EXP('2a)answer'!$C70*('2a) male mx'!DK$2-$CO$2))</f>
        <v>9.4046111313756692E-3</v>
      </c>
      <c r="DL70" s="32">
        <f>$CN70*EXP('2a)answer'!$C70*('2a) male mx'!DL$2-$CO$2))</f>
        <v>9.2857047512990218E-3</v>
      </c>
      <c r="DM70" s="32">
        <f>$CN70*EXP('2a)answer'!$C70*('2a) male mx'!DM$2-$CO$2))</f>
        <v>9.1683017536616299E-3</v>
      </c>
      <c r="DN70" s="32">
        <f>$CN70*EXP('2a)answer'!$C70*('2a) male mx'!DN$2-$CO$2))</f>
        <v>9.0523831305788244E-3</v>
      </c>
      <c r="DO70" s="32">
        <f>$CN70*EXP('2a)answer'!$C70*('2a) male mx'!DO$2-$CO$2))</f>
        <v>8.9379301144904711E-3</v>
      </c>
      <c r="DP70" s="32">
        <f>$CN70*EXP('2a)answer'!$C70*('2a) male mx'!DP$2-$CO$2))</f>
        <v>8.8249241751224422E-3</v>
      </c>
      <c r="DQ70" s="32">
        <f>$CN70*EXP('2a)answer'!$C70*('2a) male mx'!DQ$2-$CO$2))</f>
        <v>8.7133470164865168E-3</v>
      </c>
      <c r="DR70" s="32">
        <f>$CN70*EXP('2a)answer'!$C70*('2a) male mx'!DR$2-$CO$2))</f>
        <v>8.6031805739181979E-3</v>
      </c>
      <c r="DS70" s="32">
        <f>$CN70*EXP('2a)answer'!$C70*('2a) male mx'!DS$2-$CO$2))</f>
        <v>8.4944070111520019E-3</v>
      </c>
      <c r="DT70" s="32">
        <f>$CN70*EXP('2a)answer'!$C70*('2a) male mx'!DT$2-$CO$2))</f>
        <v>8.3870087174337127E-3</v>
      </c>
      <c r="DU70" s="32">
        <f>$CN70*EXP('2a)answer'!$C70*('2a) male mx'!DU$2-$CO$2))</f>
        <v>8.280968304669142E-3</v>
      </c>
      <c r="DV70" s="32">
        <f>$CN70*EXP('2a)answer'!$C70*('2a) male mx'!DV$2-$CO$2))</f>
        <v>8.1762686046089623E-3</v>
      </c>
      <c r="DW70" s="32">
        <f>$CN70*EXP('2a)answer'!$C70*('2a) male mx'!DW$2-$CO$2))</f>
        <v>8.0728926660691008E-3</v>
      </c>
      <c r="DX70" s="32">
        <f>$CN70*EXP('2a)answer'!$C70*('2a) male mx'!DX$2-$CO$2))</f>
        <v>7.970823752186303E-3</v>
      </c>
      <c r="DY70" s="32">
        <f>$CN70*EXP('2a)answer'!$C70*('2a) male mx'!DY$2-$CO$2))</f>
        <v>7.870045337708383E-3</v>
      </c>
      <c r="DZ70" s="32">
        <f>$CN70*EXP('2a)answer'!$C70*('2a) male mx'!DZ$2-$CO$2))</f>
        <v>7.77054110631874E-3</v>
      </c>
      <c r="EA70" s="32">
        <f>$CN70*EXP('2a)answer'!$C70*('2a) male mx'!EA$2-$CO$2))</f>
        <v>7.6722949479947015E-3</v>
      </c>
      <c r="EB70" s="32">
        <f>$CN70*EXP('2a)answer'!$C70*('2a) male mx'!EB$2-$CO$2))</f>
        <v>7.5752909563992551E-3</v>
      </c>
      <c r="EC70" s="32">
        <f>$CN70*EXP('2a)answer'!$C70*('2a) male mx'!EC$2-$CO$2))</f>
        <v>7.4795134263057755E-3</v>
      </c>
      <c r="ED70" s="32">
        <f>$CN70*EXP('2a)answer'!$C70*('2a) male mx'!ED$2-$CO$2))</f>
        <v>7.3849468510553008E-3</v>
      </c>
      <c r="EE70" s="32">
        <f>$CN70*EXP('2a)answer'!$C70*('2a) male mx'!EE$2-$CO$2))</f>
        <v>7.2915759200459507E-3</v>
      </c>
      <c r="EF70" s="32">
        <f>$CN70*EXP('2a)answer'!$C70*('2a) male mx'!EF$2-$CO$2))</f>
        <v>7.1993855162541167E-3</v>
      </c>
      <c r="EG70" s="32">
        <f>$CN70*EXP('2a)answer'!$C70*('2a) male mx'!EG$2-$CO$2))</f>
        <v>7.1083607137869447E-3</v>
      </c>
      <c r="EH70" s="32">
        <f>$CN70*EXP('2a)answer'!$C70*('2a) male mx'!EH$2-$CO$2))</f>
        <v>7.0184867754658166E-3</v>
      </c>
      <c r="EI70" s="32">
        <f>$CN70*EXP('2a)answer'!$C70*('2a) male mx'!EI$2-$CO$2))</f>
        <v>6.9297491504403362E-3</v>
      </c>
      <c r="EJ70" s="32">
        <f>$CN70*EXP('2a)answer'!$C70*('2a) male mx'!EJ$2-$CO$2))</f>
        <v>6.8421334718325212E-3</v>
      </c>
      <c r="EK70" s="32">
        <f>$CN70*EXP('2a)answer'!$C70*('2a) male mx'!EK$2-$CO$2))</f>
        <v>6.7556255544107546E-3</v>
      </c>
      <c r="EL70" s="32">
        <f>$CN70*EXP('2a)answer'!$C70*('2a) male mx'!EL$2-$CO$2))</f>
        <v>6.6702113922931577E-3</v>
      </c>
      <c r="EM70" s="32">
        <f>$CN70*EXP('2a)answer'!$C70*('2a) male mx'!EM$2-$CO$2))</f>
        <v>6.5858771566799975E-3</v>
      </c>
      <c r="EN70" s="32">
        <f>$CN70*EXP('2a)answer'!$C70*('2a) male mx'!EN$2-$CO$2))</f>
        <v>6.50260919361476E-3</v>
      </c>
      <c r="EO70" s="32">
        <f>$CN70*EXP('2a)answer'!$C70*('2a) male mx'!EO$2-$CO$2))</f>
        <v>6.4203940217735433E-3</v>
      </c>
    </row>
    <row r="71" spans="1:145" x14ac:dyDescent="0.25">
      <c r="A71" s="31">
        <f>males!A70</f>
        <v>68</v>
      </c>
      <c r="B71" s="32">
        <f>2*(males!B70-males!B71)/(males!B70+males!B71)</f>
        <v>4.4035881088294163E-2</v>
      </c>
      <c r="C71" s="32">
        <f>2*(males!C70-males!C71)/(males!C70+males!C71)</f>
        <v>5.0609411574784081E-2</v>
      </c>
      <c r="D71" s="32">
        <f>2*(males!D70-males!D71)/(males!D70+males!D71)</f>
        <v>4.8008966655250784E-2</v>
      </c>
      <c r="E71" s="32">
        <f>2*(males!E70-males!E71)/(males!E70+males!E71)</f>
        <v>4.6630456648561656E-2</v>
      </c>
      <c r="F71" s="32">
        <f>2*(males!F70-males!F71)/(males!F70+males!F71)</f>
        <v>4.4683393070489845E-2</v>
      </c>
      <c r="G71" s="32">
        <f>2*(males!G70-males!G71)/(males!G70+males!G71)</f>
        <v>4.4831755993723951E-2</v>
      </c>
      <c r="H71" s="32">
        <f>2*(males!H70-males!H71)/(males!H70+males!H71)</f>
        <v>4.2336393514679882E-2</v>
      </c>
      <c r="I71" s="32">
        <f>2*(males!I70-males!I71)/(males!I70+males!I71)</f>
        <v>4.6724436741767766E-2</v>
      </c>
      <c r="J71" s="32">
        <f>2*(males!J70-males!J71)/(males!J70+males!J71)</f>
        <v>4.7365838515536593E-2</v>
      </c>
      <c r="K71" s="32">
        <f>2*(males!K70-males!K71)/(males!K70+males!K71)</f>
        <v>3.9852453242877534E-2</v>
      </c>
      <c r="L71" s="32">
        <f>2*(males!L70-males!L71)/(males!L70+males!L71)</f>
        <v>4.2594045695822758E-2</v>
      </c>
      <c r="M71" s="32">
        <f>2*(males!M70-males!M71)/(males!M70+males!M71)</f>
        <v>4.5022106608083388E-2</v>
      </c>
      <c r="N71" s="32">
        <f>2*(males!N70-males!N71)/(males!N70+males!N71)</f>
        <v>4.4277212230718364E-2</v>
      </c>
      <c r="O71" s="32">
        <f>2*(males!O70-males!O71)/(males!O70+males!O71)</f>
        <v>4.3933074091161602E-2</v>
      </c>
      <c r="P71" s="32">
        <f>2*(males!P70-males!P71)/(males!P70+males!P71)</f>
        <v>4.6719681908548708E-2</v>
      </c>
      <c r="Q71" s="32">
        <f>2*(males!Q70-males!Q71)/(males!Q70+males!Q71)</f>
        <v>4.434539548236005E-2</v>
      </c>
      <c r="R71" s="32">
        <f>2*(males!R70-males!R71)/(males!R70+males!R71)</f>
        <v>4.2967394667992008E-2</v>
      </c>
      <c r="S71" s="32">
        <f>2*(males!S70-males!S71)/(males!S70+males!S71)</f>
        <v>4.5803804550540846E-2</v>
      </c>
      <c r="T71" s="32">
        <f>2*(males!T70-males!T71)/(males!T70+males!T71)</f>
        <v>4.5340711907330113E-2</v>
      </c>
      <c r="U71" s="32">
        <f>2*(males!U70-males!U71)/(males!U70+males!U71)</f>
        <v>4.4661562309173751E-2</v>
      </c>
      <c r="V71" s="32">
        <f>2*(males!V70-males!V71)/(males!V70+males!V71)</f>
        <v>4.656596845531169E-2</v>
      </c>
      <c r="W71" s="32">
        <f>2*(males!W70-males!W71)/(males!W70+males!W71)</f>
        <v>4.85135250691218E-2</v>
      </c>
      <c r="X71" s="32">
        <f>2*(males!X70-males!X71)/(males!X70+males!X71)</f>
        <v>5.0279226643566731E-2</v>
      </c>
      <c r="Y71" s="32">
        <f>2*(males!Y70-males!Y71)/(males!Y70+males!Y71)</f>
        <v>4.6047448130963842E-2</v>
      </c>
      <c r="Z71" s="32">
        <f>2*(males!Z70-males!Z71)/(males!Z70+males!Z71)</f>
        <v>4.3596918506235531E-2</v>
      </c>
      <c r="AA71" s="32">
        <f>2*(males!AA70-males!AA71)/(males!AA70+males!AA71)</f>
        <v>4.843251360991177E-2</v>
      </c>
      <c r="AB71" s="32">
        <f>2*(males!AB70-males!AB71)/(males!AB70+males!AB71)</f>
        <v>4.6063525515580309E-2</v>
      </c>
      <c r="AC71" s="32">
        <f>2*(males!AC70-males!AC71)/(males!AC70+males!AC71)</f>
        <v>4.8396854204476709E-2</v>
      </c>
      <c r="AD71" s="32">
        <f>2*(males!AD70-males!AD71)/(males!AD70+males!AD71)</f>
        <v>4.6223718589440091E-2</v>
      </c>
      <c r="AE71" s="32">
        <f>2*(males!AE70-males!AE71)/(males!AE70+males!AE71)</f>
        <v>4.8286768581971534E-2</v>
      </c>
      <c r="AF71" s="32">
        <f>2*(males!AF70-males!AF71)/(males!AF70+males!AF71)</f>
        <v>4.8173011939626045E-2</v>
      </c>
      <c r="AG71" s="32">
        <f>2*(males!AG70-males!AG71)/(males!AG70+males!AG71)</f>
        <v>4.7909531963470323E-2</v>
      </c>
      <c r="AH71" s="32">
        <f>2*(males!AH70-males!AH71)/(males!AH70+males!AH71)</f>
        <v>4.4577500129786979E-2</v>
      </c>
      <c r="AI71" s="32">
        <f>2*(males!AI70-males!AI71)/(males!AI70+males!AI71)</f>
        <v>4.6289398648822214E-2</v>
      </c>
      <c r="AJ71" s="32">
        <f>2*(males!AJ70-males!AJ71)/(males!AJ70+males!AJ71)</f>
        <v>4.8091105546598976E-2</v>
      </c>
      <c r="AK71" s="32">
        <f>2*(males!AK70-males!AK71)/(males!AK70+males!AK71)</f>
        <v>4.8085913040494754E-2</v>
      </c>
      <c r="AL71" s="32">
        <f>2*(males!AL70-males!AL71)/(males!AL70+males!AL71)</f>
        <v>4.6223590796339066E-2</v>
      </c>
      <c r="AM71" s="32">
        <f>2*(males!AM70-males!AM71)/(males!AM70+males!AM71)</f>
        <v>4.4039021918155327E-2</v>
      </c>
      <c r="AN71" s="32">
        <f>2*(males!AN70-males!AN71)/(males!AN70+males!AN71)</f>
        <v>4.79526834761827E-2</v>
      </c>
      <c r="AO71" s="32">
        <f>2*(males!AO70-males!AO71)/(males!AO70+males!AO71)</f>
        <v>4.5025565363384291E-2</v>
      </c>
      <c r="AP71" s="32">
        <f>2*(males!AP70-males!AP71)/(males!AP70+males!AP71)</f>
        <v>4.3584757960657562E-2</v>
      </c>
      <c r="AQ71" s="32">
        <f>2*(males!AQ70-males!AQ71)/(males!AQ70+males!AQ71)</f>
        <v>4.7925906378486968E-2</v>
      </c>
      <c r="AR71" s="32">
        <f>2*(males!AR70-males!AR71)/(males!AR70+males!AR71)</f>
        <v>4.7650765998872781E-2</v>
      </c>
      <c r="AS71" s="32">
        <f>2*(males!AS70-males!AS71)/(males!AS70+males!AS71)</f>
        <v>4.9344762004012194E-2</v>
      </c>
      <c r="AT71" s="32">
        <f>2*(males!AT70-males!AT71)/(males!AT70+males!AT71)</f>
        <v>4.4855722421829898E-2</v>
      </c>
      <c r="AU71" s="32">
        <f>2*(males!AU70-males!AU71)/(males!AU70+males!AU71)</f>
        <v>4.595907041276448E-2</v>
      </c>
      <c r="AV71" s="32">
        <f>2*(males!AV70-males!AV71)/(males!AV70+males!AV71)</f>
        <v>4.6693077168725131E-2</v>
      </c>
      <c r="AW71" s="32">
        <f>2*(males!AW70-males!AW71)/(males!AW70+males!AW71)</f>
        <v>5.1832273484590762E-2</v>
      </c>
      <c r="AX71" s="32">
        <f>2*(males!AX70-males!AX71)/(males!AX70+males!AX71)</f>
        <v>5.2253272262535809E-2</v>
      </c>
      <c r="AY71" s="32">
        <f>2*(males!AY70-males!AY71)/(males!AY70+males!AY71)</f>
        <v>4.8434136518297338E-2</v>
      </c>
      <c r="AZ71" s="32">
        <f>2*(males!AZ70-males!AZ71)/(males!AZ70+males!AZ71)</f>
        <v>4.3321178871307667E-2</v>
      </c>
      <c r="BA71" s="32">
        <f>2*(males!BA70-males!BA71)/(males!BA70+males!BA71)</f>
        <v>4.2855002247639981E-2</v>
      </c>
      <c r="BB71" s="32">
        <f>2*(males!BB70-males!BB71)/(males!BB70+males!BB71)</f>
        <v>4.3763387708024383E-2</v>
      </c>
      <c r="BC71" s="32">
        <f>2*(males!BC70-males!BC71)/(males!BC70+males!BC71)</f>
        <v>4.2453613038138549E-2</v>
      </c>
      <c r="BD71" s="32">
        <f>2*(males!BD70-males!BD71)/(males!BD70+males!BD71)</f>
        <v>4.0231921404412951E-2</v>
      </c>
      <c r="BE71" s="32">
        <f>2*(males!BE70-males!BE71)/(males!BE70+males!BE71)</f>
        <v>4.1067465690319584E-2</v>
      </c>
      <c r="BF71" s="32">
        <f>2*(males!BF70-males!BF71)/(males!BF70+males!BF71)</f>
        <v>3.7556996378823551E-2</v>
      </c>
      <c r="BG71" s="32">
        <f>2*(males!BG70-males!BG71)/(males!BG70+males!BG71)</f>
        <v>4.0055805301503641E-2</v>
      </c>
      <c r="BH71" s="32">
        <f>2*(males!BH70-males!BH71)/(males!BH70+males!BH71)</f>
        <v>3.7925867327922594E-2</v>
      </c>
      <c r="BI71" s="32">
        <f>2*(males!BI70-males!BI71)/(males!BI70+males!BI71)</f>
        <v>3.5778876296117673E-2</v>
      </c>
      <c r="BJ71" s="32">
        <f>2*(males!BJ70-males!BJ71)/(males!BJ70+males!BJ71)</f>
        <v>3.485829022698942E-2</v>
      </c>
      <c r="BK71" s="32">
        <f>2*(males!BK70-males!BK71)/(males!BK70+males!BK71)</f>
        <v>3.5329176668177732E-2</v>
      </c>
      <c r="BL71" s="32">
        <f>2*(males!BL70-males!BL71)/(males!BL70+males!BL71)</f>
        <v>3.2367539442034202E-2</v>
      </c>
      <c r="BM71" s="32">
        <f>2*(males!BM70-males!BM71)/(males!BM70+males!BM71)</f>
        <v>3.0622092269578117E-2</v>
      </c>
      <c r="BN71" s="32">
        <f>2*(males!BN70-males!BN71)/(males!BN70+males!BN71)</f>
        <v>3.2664234884370903E-2</v>
      </c>
      <c r="BO71" s="32">
        <f>2*(males!BO70-males!BO71)/(males!BO70+males!BO71)</f>
        <v>3.0434629100024715E-2</v>
      </c>
      <c r="BP71" s="32">
        <f>2*(males!BP70-males!BP71)/(males!BP70+males!BP71)</f>
        <v>3.0570633068031611E-2</v>
      </c>
      <c r="BQ71" s="32">
        <f>2*(males!BQ70-males!BQ71)/(males!BQ70+males!BQ71)</f>
        <v>3.0187469063072986E-2</v>
      </c>
      <c r="BR71" s="32">
        <f>2*(males!BR70-males!BR71)/(males!BR70+males!BR71)</f>
        <v>3.0055043069640242E-2</v>
      </c>
      <c r="BS71" s="32">
        <f>2*(males!BS70-males!BS71)/(males!BS70+males!BS71)</f>
        <v>2.8090729514338261E-2</v>
      </c>
      <c r="BT71" s="32">
        <f>2*(males!BT70-males!BT71)/(males!BT70+males!BT71)</f>
        <v>2.6685667040848564E-2</v>
      </c>
      <c r="BU71" s="32">
        <f>2*(males!BU70-males!BU71)/(males!BU70+males!BU71)</f>
        <v>2.7165824159615978E-2</v>
      </c>
      <c r="BV71" s="32">
        <f>2*(males!BV70-males!BV71)/(males!BV70+males!BV71)</f>
        <v>2.5503169755061384E-2</v>
      </c>
      <c r="BW71" s="32">
        <f>2*(males!BW70-males!BW71)/(males!BW70+males!BW71)</f>
        <v>2.7074811980472357E-2</v>
      </c>
      <c r="BX71" s="32">
        <f>2*(males!BX70-males!BX71)/(males!BX70+males!BX71)</f>
        <v>2.4741246708553849E-2</v>
      </c>
      <c r="BY71" s="32">
        <f>2*(males!BY70-males!BY71)/(males!BY70+males!BY71)</f>
        <v>2.6350256111003046E-2</v>
      </c>
      <c r="BZ71" s="32">
        <f>2*(males!BZ70-males!BZ71)/(males!BZ70+males!BZ71)</f>
        <v>2.330750748435673E-2</v>
      </c>
      <c r="CA71" s="32">
        <f>2*(males!CA70-males!CA71)/(males!CA70+males!CA71)</f>
        <v>2.171447504237126E-2</v>
      </c>
      <c r="CB71" s="32">
        <f>2*(males!CB70-males!CB71)/(males!CB70+males!CB71)</f>
        <v>2.1010707015962842E-2</v>
      </c>
      <c r="CC71" s="32">
        <f>2*(males!CC70-males!CC71)/(males!CC70+males!CC71)</f>
        <v>1.930634610217993E-2</v>
      </c>
      <c r="CD71" s="32">
        <f>2*(males!CD70-males!CD71)/(males!CD70+males!CD71)</f>
        <v>1.8208203614353224E-2</v>
      </c>
      <c r="CE71" s="32">
        <f>2*(males!CE70-males!CE71)/(males!CE70+males!CE71)</f>
        <v>1.8859208800142892E-2</v>
      </c>
      <c r="CF71" s="32">
        <f>2*(males!CF70-males!CF71)/(males!CF70+males!CF71)</f>
        <v>1.724845995893224E-2</v>
      </c>
      <c r="CG71" s="32">
        <f>2*(males!CG70-males!CG71)/(males!CG70+males!CG71)</f>
        <v>1.7628964997386049E-2</v>
      </c>
      <c r="CH71" s="32">
        <f>2*(males!CH70-males!CH71)/(males!CH70+males!CH71)</f>
        <v>1.6332662902561367E-2</v>
      </c>
      <c r="CI71" s="32">
        <f>2*(males!CI70-males!CI71)/(males!CI70+males!CI71)</f>
        <v>1.580014560682547E-2</v>
      </c>
      <c r="CJ71" s="32">
        <f>2*(males!CJ70-males!CJ71)/(males!CJ70+males!CJ71)</f>
        <v>1.6553854321255775E-2</v>
      </c>
      <c r="CK71" s="32">
        <f>2*(males!CK70-males!CK71)/(males!CK70+males!CK71)</f>
        <v>1.5295314463527018E-2</v>
      </c>
      <c r="CL71" s="32">
        <f>2*(males!CL70-males!CL71)/(males!CL70+males!CL71)</f>
        <v>1.4311312865846375E-2</v>
      </c>
      <c r="CM71" s="32">
        <f>2*(males!CM70-males!CM71)/(males!CM70+males!CM71)</f>
        <v>1.4273933756132867E-2</v>
      </c>
      <c r="CN71" s="32">
        <f>2*(males!CN70-males!CN71)/(males!CN70+males!CN71)</f>
        <v>1.3656894242054225E-2</v>
      </c>
      <c r="CO71" s="12"/>
      <c r="CP71" s="31">
        <f t="shared" si="14"/>
        <v>68</v>
      </c>
      <c r="CQ71" s="32">
        <f>$CN71*EXP('2a)answer'!$C71*('2a) male mx'!CQ$2-$CO$2))</f>
        <v>1.279689069715011E-2</v>
      </c>
      <c r="CR71" s="32">
        <f>$CN71*EXP('2a)answer'!$C71*('2a) male mx'!CR$2-$CO$2))</f>
        <v>1.26315010742057E-2</v>
      </c>
      <c r="CS71" s="32">
        <f>$CN71*EXP('2a)answer'!$C71*('2a) male mx'!CS$2-$CO$2))</f>
        <v>1.246824898044905E-2</v>
      </c>
      <c r="CT71" s="32">
        <f>$CN71*EXP('2a)answer'!$C71*('2a) male mx'!CT$2-$CO$2))</f>
        <v>1.2307106790017374E-2</v>
      </c>
      <c r="CU71" s="32">
        <f>$CN71*EXP('2a)answer'!$C71*('2a) male mx'!CU$2-$CO$2))</f>
        <v>1.214804723409018E-2</v>
      </c>
      <c r="CV71" s="32">
        <f>$CN71*EXP('2a)answer'!$C71*('2a) male mx'!CV$2-$CO$2))</f>
        <v>1.1991043396274756E-2</v>
      </c>
      <c r="CW71" s="32">
        <f>$CN71*EXP('2a)answer'!$C71*('2a) male mx'!CW$2-$CO$2))</f>
        <v>1.1836068708051343E-2</v>
      </c>
      <c r="CX71" s="32">
        <f>$CN71*EXP('2a)answer'!$C71*('2a) male mx'!CX$2-$CO$2))</f>
        <v>1.1683096944277141E-2</v>
      </c>
      <c r="CY71" s="32">
        <f>$CN71*EXP('2a)answer'!$C71*('2a) male mx'!CY$2-$CO$2))</f>
        <v>1.1532102218748438E-2</v>
      </c>
      <c r="CZ71" s="32">
        <f>$CN71*EXP('2a)answer'!$C71*('2a) male mx'!CZ$2-$CO$2))</f>
        <v>1.13830589798201E-2</v>
      </c>
      <c r="DA71" s="32">
        <f>$CN71*EXP('2a)answer'!$C71*('2a) male mx'!DA$2-$CO$2))</f>
        <v>1.123594200608165E-2</v>
      </c>
      <c r="DB71" s="32">
        <f>$CN71*EXP('2a)answer'!$C71*('2a) male mx'!DB$2-$CO$2))</f>
        <v>1.1090726402089274E-2</v>
      </c>
      <c r="DC71" s="32">
        <f>$CN71*EXP('2a)answer'!$C71*('2a) male mx'!DC$2-$CO$2))</f>
        <v>1.0947387594152931E-2</v>
      </c>
      <c r="DD71" s="32">
        <f>$CN71*EXP('2a)answer'!$C71*('2a) male mx'!DD$2-$CO$2))</f>
        <v>1.0805901326177971E-2</v>
      </c>
      <c r="DE71" s="32">
        <f>$CN71*EXP('2a)answer'!$C71*('2a) male mx'!DE$2-$CO$2))</f>
        <v>1.0666243655560445E-2</v>
      </c>
      <c r="DF71" s="32">
        <f>$CN71*EXP('2a)answer'!$C71*('2a) male mx'!DF$2-$CO$2))</f>
        <v>1.05283909491355E-2</v>
      </c>
      <c r="DG71" s="32">
        <f>$CN71*EXP('2a)answer'!$C71*('2a) male mx'!DG$2-$CO$2))</f>
        <v>1.0392319879178121E-2</v>
      </c>
      <c r="DH71" s="32">
        <f>$CN71*EXP('2a)answer'!$C71*('2a) male mx'!DH$2-$CO$2))</f>
        <v>1.0258007419455562E-2</v>
      </c>
      <c r="DI71" s="32">
        <f>$CN71*EXP('2a)answer'!$C71*('2a) male mx'!DI$2-$CO$2))</f>
        <v>1.0125430841330803E-2</v>
      </c>
      <c r="DJ71" s="32">
        <f>$CN71*EXP('2a)answer'!$C71*('2a) male mx'!DJ$2-$CO$2))</f>
        <v>9.9945677099163629E-3</v>
      </c>
      <c r="DK71" s="32">
        <f>$CN71*EXP('2a)answer'!$C71*('2a) male mx'!DK$2-$CO$2))</f>
        <v>9.8653958802778115E-3</v>
      </c>
      <c r="DL71" s="32">
        <f>$CN71*EXP('2a)answer'!$C71*('2a) male mx'!DL$2-$CO$2))</f>
        <v>9.737893493686367E-3</v>
      </c>
      <c r="DM71" s="32">
        <f>$CN71*EXP('2a)answer'!$C71*('2a) male mx'!DM$2-$CO$2))</f>
        <v>9.612038973919915E-3</v>
      </c>
      <c r="DN71" s="32">
        <f>$CN71*EXP('2a)answer'!$C71*('2a) male mx'!DN$2-$CO$2))</f>
        <v>9.4878110236118283E-3</v>
      </c>
      <c r="DO71" s="32">
        <f>$CN71*EXP('2a)answer'!$C71*('2a) male mx'!DO$2-$CO$2))</f>
        <v>9.3651886206469869E-3</v>
      </c>
      <c r="DP71" s="32">
        <f>$CN71*EXP('2a)answer'!$C71*('2a) male mx'!DP$2-$CO$2))</f>
        <v>9.2441510146043706E-3</v>
      </c>
      <c r="DQ71" s="32">
        <f>$CN71*EXP('2a)answer'!$C71*('2a) male mx'!DQ$2-$CO$2))</f>
        <v>9.1246777232456278E-3</v>
      </c>
      <c r="DR71" s="32">
        <f>$CN71*EXP('2a)answer'!$C71*('2a) male mx'!DR$2-$CO$2))</f>
        <v>9.0067485290490305E-3</v>
      </c>
      <c r="DS71" s="32">
        <f>$CN71*EXP('2a)answer'!$C71*('2a) male mx'!DS$2-$CO$2))</f>
        <v>8.8903434757882198E-3</v>
      </c>
      <c r="DT71" s="32">
        <f>$CN71*EXP('2a)answer'!$C71*('2a) male mx'!DT$2-$CO$2))</f>
        <v>8.7754428651551728E-3</v>
      </c>
      <c r="DU71" s="32">
        <f>$CN71*EXP('2a)answer'!$C71*('2a) male mx'!DU$2-$CO$2))</f>
        <v>8.6620272534268135E-3</v>
      </c>
      <c r="DV71" s="32">
        <f>$CN71*EXP('2a)answer'!$C71*('2a) male mx'!DV$2-$CO$2))</f>
        <v>8.5500774481747071E-3</v>
      </c>
      <c r="DW71" s="32">
        <f>$CN71*EXP('2a)answer'!$C71*('2a) male mx'!DW$2-$CO$2))</f>
        <v>8.4395745050172694E-3</v>
      </c>
      <c r="DX71" s="32">
        <f>$CN71*EXP('2a)answer'!$C71*('2a) male mx'!DX$2-$CO$2))</f>
        <v>8.3304997244139697E-3</v>
      </c>
      <c r="DY71" s="32">
        <f>$CN71*EXP('2a)answer'!$C71*('2a) male mx'!DY$2-$CO$2))</f>
        <v>8.2228346485009457E-3</v>
      </c>
      <c r="DZ71" s="32">
        <f>$CN71*EXP('2a)answer'!$C71*('2a) male mx'!DZ$2-$CO$2))</f>
        <v>8.1165610579675314E-3</v>
      </c>
      <c r="EA71" s="32">
        <f>$CN71*EXP('2a)answer'!$C71*('2a) male mx'!EA$2-$CO$2))</f>
        <v>8.0116609689731416E-3</v>
      </c>
      <c r="EB71" s="32">
        <f>$CN71*EXP('2a)answer'!$C71*('2a) male mx'!EB$2-$CO$2))</f>
        <v>7.9081166301040139E-3</v>
      </c>
      <c r="EC71" s="32">
        <f>$CN71*EXP('2a)answer'!$C71*('2a) male mx'!EC$2-$CO$2))</f>
        <v>7.8059105193692699E-3</v>
      </c>
      <c r="ED71" s="32">
        <f>$CN71*EXP('2a)answer'!$C71*('2a) male mx'!ED$2-$CO$2))</f>
        <v>7.7050253412358199E-3</v>
      </c>
      <c r="EE71" s="32">
        <f>$CN71*EXP('2a)answer'!$C71*('2a) male mx'!EE$2-$CO$2))</f>
        <v>7.6054440237015609E-3</v>
      </c>
      <c r="EF71" s="32">
        <f>$CN71*EXP('2a)answer'!$C71*('2a) male mx'!EF$2-$CO$2))</f>
        <v>7.5071497154064262E-3</v>
      </c>
      <c r="EG71" s="32">
        <f>$CN71*EXP('2a)answer'!$C71*('2a) male mx'!EG$2-$CO$2))</f>
        <v>7.4101257827807604E-3</v>
      </c>
      <c r="EH71" s="32">
        <f>$CN71*EXP('2a)answer'!$C71*('2a) male mx'!EH$2-$CO$2))</f>
        <v>7.3143558072305522E-3</v>
      </c>
      <c r="EI71" s="32">
        <f>$CN71*EXP('2a)answer'!$C71*('2a) male mx'!EI$2-$CO$2))</f>
        <v>7.2198235823590423E-3</v>
      </c>
      <c r="EJ71" s="32">
        <f>$CN71*EXP('2a)answer'!$C71*('2a) male mx'!EJ$2-$CO$2))</f>
        <v>7.1265131112242513E-3</v>
      </c>
      <c r="EK71" s="32">
        <f>$CN71*EXP('2a)answer'!$C71*('2a) male mx'!EK$2-$CO$2))</f>
        <v>7.034408603631929E-3</v>
      </c>
      <c r="EL71" s="32">
        <f>$CN71*EXP('2a)answer'!$C71*('2a) male mx'!EL$2-$CO$2))</f>
        <v>6.9434944734635207E-3</v>
      </c>
      <c r="EM71" s="32">
        <f>$CN71*EXP('2a)answer'!$C71*('2a) male mx'!EM$2-$CO$2))</f>
        <v>6.8537553360386409E-3</v>
      </c>
      <c r="EN71" s="32">
        <f>$CN71*EXP('2a)answer'!$C71*('2a) male mx'!EN$2-$CO$2))</f>
        <v>6.7651760055116479E-3</v>
      </c>
      <c r="EO71" s="32">
        <f>$CN71*EXP('2a)answer'!$C71*('2a) male mx'!EO$2-$CO$2))</f>
        <v>6.6777414923018634E-3</v>
      </c>
    </row>
    <row r="72" spans="1:145" x14ac:dyDescent="0.25">
      <c r="A72" s="31">
        <f>males!A71</f>
        <v>69</v>
      </c>
      <c r="B72" s="32">
        <f>2*(males!B71-males!B72)/(males!B71+males!B72)</f>
        <v>4.8083747338537972E-2</v>
      </c>
      <c r="C72" s="32">
        <f>2*(males!C71-males!C72)/(males!C71+males!C72)</f>
        <v>4.4291140713779348E-2</v>
      </c>
      <c r="D72" s="32">
        <f>2*(males!D71-males!D72)/(males!D71+males!D72)</f>
        <v>4.5768979769414839E-2</v>
      </c>
      <c r="E72" s="32">
        <f>2*(males!E71-males!E72)/(males!E71+males!E72)</f>
        <v>4.6363617205116857E-2</v>
      </c>
      <c r="F72" s="32">
        <f>2*(males!F71-males!F72)/(males!F71+males!F72)</f>
        <v>4.6709395028919805E-2</v>
      </c>
      <c r="G72" s="32">
        <f>2*(males!G71-males!G72)/(males!G71+males!G72)</f>
        <v>4.6571960583300209E-2</v>
      </c>
      <c r="H72" s="32">
        <f>2*(males!H71-males!H72)/(males!H71+males!H72)</f>
        <v>4.5039968275833279E-2</v>
      </c>
      <c r="I72" s="32">
        <f>2*(males!I71-males!I72)/(males!I71+males!I72)</f>
        <v>4.4935665481238792E-2</v>
      </c>
      <c r="J72" s="32">
        <f>2*(males!J71-males!J72)/(males!J71+males!J72)</f>
        <v>5.1036078678868203E-2</v>
      </c>
      <c r="K72" s="32">
        <f>2*(males!K71-males!K72)/(males!K71+males!K72)</f>
        <v>4.6286620999264678E-2</v>
      </c>
      <c r="L72" s="32">
        <f>2*(males!L71-males!L72)/(males!L71+males!L72)</f>
        <v>4.3129697436885717E-2</v>
      </c>
      <c r="M72" s="32">
        <f>2*(males!M71-males!M72)/(males!M71+males!M72)</f>
        <v>4.645523824185975E-2</v>
      </c>
      <c r="N72" s="32">
        <f>2*(males!N71-males!N72)/(males!N71+males!N72)</f>
        <v>4.8724328016000781E-2</v>
      </c>
      <c r="O72" s="32">
        <f>2*(males!O71-males!O72)/(males!O71+males!O72)</f>
        <v>4.792839328489891E-2</v>
      </c>
      <c r="P72" s="32">
        <f>2*(males!P71-males!P72)/(males!P71+males!P72)</f>
        <v>4.9235397342692402E-2</v>
      </c>
      <c r="Q72" s="32">
        <f>2*(males!Q71-males!Q72)/(males!Q71+males!Q72)</f>
        <v>4.858940371147074E-2</v>
      </c>
      <c r="R72" s="32">
        <f>2*(males!R71-males!R72)/(males!R71+males!R72)</f>
        <v>4.4896479418364249E-2</v>
      </c>
      <c r="S72" s="32">
        <f>2*(males!S71-males!S72)/(males!S71+males!S72)</f>
        <v>4.4865102210079527E-2</v>
      </c>
      <c r="T72" s="32">
        <f>2*(males!T71-males!T72)/(males!T71+males!T72)</f>
        <v>5.0778405400618003E-2</v>
      </c>
      <c r="U72" s="32">
        <f>2*(males!U71-males!U72)/(males!U71+males!U72)</f>
        <v>4.6347002782393253E-2</v>
      </c>
      <c r="V72" s="32">
        <f>2*(males!V71-males!V72)/(males!V71+males!V72)</f>
        <v>5.1014447603099811E-2</v>
      </c>
      <c r="W72" s="32">
        <f>2*(males!W71-males!W72)/(males!W71+males!W72)</f>
        <v>5.1540213352511084E-2</v>
      </c>
      <c r="X72" s="32">
        <f>2*(males!X71-males!X72)/(males!X71+males!X72)</f>
        <v>5.0374562687160201E-2</v>
      </c>
      <c r="Y72" s="32">
        <f>2*(males!Y71-males!Y72)/(males!Y71+males!Y72)</f>
        <v>4.8815413847862602E-2</v>
      </c>
      <c r="Z72" s="32">
        <f>2*(males!Z71-males!Z72)/(males!Z71+males!Z72)</f>
        <v>4.8896084514430949E-2</v>
      </c>
      <c r="AA72" s="32">
        <f>2*(males!AA71-males!AA72)/(males!AA71+males!AA72)</f>
        <v>4.9915492957746478E-2</v>
      </c>
      <c r="AB72" s="32">
        <f>2*(males!AB71-males!AB72)/(males!AB71+males!AB72)</f>
        <v>4.9676748160808498E-2</v>
      </c>
      <c r="AC72" s="32">
        <f>2*(males!AC71-males!AC72)/(males!AC71+males!AC72)</f>
        <v>5.2854201759311249E-2</v>
      </c>
      <c r="AD72" s="32">
        <f>2*(males!AD71-males!AD72)/(males!AD71+males!AD72)</f>
        <v>5.1613497214933482E-2</v>
      </c>
      <c r="AE72" s="32">
        <f>2*(males!AE71-males!AE72)/(males!AE71+males!AE72)</f>
        <v>5.0263500355333231E-2</v>
      </c>
      <c r="AF72" s="32">
        <f>2*(males!AF71-males!AF72)/(males!AF71+males!AF72)</f>
        <v>4.907859386233776E-2</v>
      </c>
      <c r="AG72" s="32">
        <f>2*(males!AG71-males!AG72)/(males!AG71+males!AG72)</f>
        <v>5.2069563586931045E-2</v>
      </c>
      <c r="AH72" s="32">
        <f>2*(males!AH71-males!AH72)/(males!AH71+males!AH72)</f>
        <v>4.7584532308918931E-2</v>
      </c>
      <c r="AI72" s="32">
        <f>2*(males!AI71-males!AI72)/(males!AI71+males!AI72)</f>
        <v>4.8517713813722142E-2</v>
      </c>
      <c r="AJ72" s="32">
        <f>2*(males!AJ71-males!AJ72)/(males!AJ71+males!AJ72)</f>
        <v>4.8951741396537914E-2</v>
      </c>
      <c r="AK72" s="32">
        <f>2*(males!AK71-males!AK72)/(males!AK71+males!AK72)</f>
        <v>5.064431828422096E-2</v>
      </c>
      <c r="AL72" s="32">
        <f>2*(males!AL71-males!AL72)/(males!AL71+males!AL72)</f>
        <v>4.9971280873061456E-2</v>
      </c>
      <c r="AM72" s="32">
        <f>2*(males!AM71-males!AM72)/(males!AM71+males!AM72)</f>
        <v>4.6682634095468724E-2</v>
      </c>
      <c r="AN72" s="32">
        <f>2*(males!AN71-males!AN72)/(males!AN71+males!AN72)</f>
        <v>5.2332360198483356E-2</v>
      </c>
      <c r="AO72" s="32">
        <f>2*(males!AO71-males!AO72)/(males!AO71+males!AO72)</f>
        <v>4.9732843769169907E-2</v>
      </c>
      <c r="AP72" s="32">
        <f>2*(males!AP71-males!AP72)/(males!AP71+males!AP72)</f>
        <v>5.0153919432659143E-2</v>
      </c>
      <c r="AQ72" s="32">
        <f>2*(males!AQ71-males!AQ72)/(males!AQ71+males!AQ72)</f>
        <v>4.7738536411126492E-2</v>
      </c>
      <c r="AR72" s="32">
        <f>2*(males!AR71-males!AR72)/(males!AR71+males!AR72)</f>
        <v>5.1561841007187789E-2</v>
      </c>
      <c r="AS72" s="32">
        <f>2*(males!AS71-males!AS72)/(males!AS71+males!AS72)</f>
        <v>5.3275316744976875E-2</v>
      </c>
      <c r="AT72" s="32">
        <f>2*(males!AT71-males!AT72)/(males!AT71+males!AT72)</f>
        <v>5.3278317679208063E-2</v>
      </c>
      <c r="AU72" s="32">
        <f>2*(males!AU71-males!AU72)/(males!AU71+males!AU72)</f>
        <v>5.0521411542031415E-2</v>
      </c>
      <c r="AV72" s="32">
        <f>2*(males!AV71-males!AV72)/(males!AV71+males!AV72)</f>
        <v>4.8813166518802846E-2</v>
      </c>
      <c r="AW72" s="32">
        <f>2*(males!AW71-males!AW72)/(males!AW71+males!AW72)</f>
        <v>4.8822552680103111E-2</v>
      </c>
      <c r="AX72" s="32">
        <f>2*(males!AX71-males!AX72)/(males!AX71+males!AX72)</f>
        <v>5.6884057971014493E-2</v>
      </c>
      <c r="AY72" s="32">
        <f>2*(males!AY71-males!AY72)/(males!AY71+males!AY72)</f>
        <v>5.5793795203306296E-2</v>
      </c>
      <c r="AZ72" s="32">
        <f>2*(males!AZ71-males!AZ72)/(males!AZ71+males!AZ72)</f>
        <v>4.8416610487055339E-2</v>
      </c>
      <c r="BA72" s="32">
        <f>2*(males!BA71-males!BA72)/(males!BA71+males!BA72)</f>
        <v>4.6714082998894395E-2</v>
      </c>
      <c r="BB72" s="32">
        <f>2*(males!BB71-males!BB72)/(males!BB71+males!BB72)</f>
        <v>5.1173960366959793E-2</v>
      </c>
      <c r="BC72" s="32">
        <f>2*(males!BC71-males!BC72)/(males!BC71+males!BC72)</f>
        <v>4.6481769048589847E-2</v>
      </c>
      <c r="BD72" s="32">
        <f>2*(males!BD71-males!BD72)/(males!BD71+males!BD72)</f>
        <v>4.4096525193814726E-2</v>
      </c>
      <c r="BE72" s="32">
        <f>2*(males!BE71-males!BE72)/(males!BE71+males!BE72)</f>
        <v>4.6382391095116542E-2</v>
      </c>
      <c r="BF72" s="32">
        <f>2*(males!BF71-males!BF72)/(males!BF71+males!BF72)</f>
        <v>4.5371917668636644E-2</v>
      </c>
      <c r="BG72" s="32">
        <f>2*(males!BG71-males!BG72)/(males!BG71+males!BG72)</f>
        <v>4.4236054971705741E-2</v>
      </c>
      <c r="BH72" s="32">
        <f>2*(males!BH71-males!BH72)/(males!BH71+males!BH72)</f>
        <v>4.206876350768305E-2</v>
      </c>
      <c r="BI72" s="32">
        <f>2*(males!BI71-males!BI72)/(males!BI71+males!BI72)</f>
        <v>4.1749892296244075E-2</v>
      </c>
      <c r="BJ72" s="32">
        <f>2*(males!BJ71-males!BJ72)/(males!BJ71+males!BJ72)</f>
        <v>3.9935223424945182E-2</v>
      </c>
      <c r="BK72" s="32">
        <f>2*(males!BK71-males!BK72)/(males!BK71+males!BK72)</f>
        <v>4.0836491921476599E-2</v>
      </c>
      <c r="BL72" s="32">
        <f>2*(males!BL71-males!BL72)/(males!BL71+males!BL72)</f>
        <v>3.837959512463205E-2</v>
      </c>
      <c r="BM72" s="32">
        <f>2*(males!BM71-males!BM72)/(males!BM71+males!BM72)</f>
        <v>3.7022414576551477E-2</v>
      </c>
      <c r="BN72" s="32">
        <f>2*(males!BN71-males!BN72)/(males!BN71+males!BN72)</f>
        <v>3.6044855820576718E-2</v>
      </c>
      <c r="BO72" s="32">
        <f>2*(males!BO71-males!BO72)/(males!BO71+males!BO72)</f>
        <v>3.4902384218052356E-2</v>
      </c>
      <c r="BP72" s="32">
        <f>2*(males!BP71-males!BP72)/(males!BP71+males!BP72)</f>
        <v>3.4603986286245572E-2</v>
      </c>
      <c r="BQ72" s="32">
        <f>2*(males!BQ71-males!BQ72)/(males!BQ71+males!BQ72)</f>
        <v>3.2281267082889781E-2</v>
      </c>
      <c r="BR72" s="32">
        <f>2*(males!BR71-males!BR72)/(males!BR71+males!BR72)</f>
        <v>3.421805228036727E-2</v>
      </c>
      <c r="BS72" s="32">
        <f>2*(males!BS71-males!BS72)/(males!BS71+males!BS72)</f>
        <v>3.1836047164514318E-2</v>
      </c>
      <c r="BT72" s="32">
        <f>2*(males!BT71-males!BT72)/(males!BT71+males!BT72)</f>
        <v>2.9730215578632962E-2</v>
      </c>
      <c r="BU72" s="32">
        <f>2*(males!BU71-males!BU72)/(males!BU71+males!BU72)</f>
        <v>2.9560863237900806E-2</v>
      </c>
      <c r="BV72" s="32">
        <f>2*(males!BV71-males!BV72)/(males!BV71+males!BV72)</f>
        <v>2.9495324821502432E-2</v>
      </c>
      <c r="BW72" s="32">
        <f>2*(males!BW71-males!BW72)/(males!BW71+males!BW72)</f>
        <v>2.8818756614474507E-2</v>
      </c>
      <c r="BX72" s="32">
        <f>2*(males!BX71-males!BX72)/(males!BX71+males!BX72)</f>
        <v>2.7740420321564062E-2</v>
      </c>
      <c r="BY72" s="32">
        <f>2*(males!BY71-males!BY72)/(males!BY71+males!BY72)</f>
        <v>2.57278807440189E-2</v>
      </c>
      <c r="BZ72" s="32">
        <f>2*(males!BZ71-males!BZ72)/(males!BZ71+males!BZ72)</f>
        <v>2.5875861705699933E-2</v>
      </c>
      <c r="CA72" s="32">
        <f>2*(males!CA71-males!CA72)/(males!CA71+males!CA72)</f>
        <v>2.4451153116380967E-2</v>
      </c>
      <c r="CB72" s="32">
        <f>2*(males!CB71-males!CB72)/(males!CB71+males!CB72)</f>
        <v>2.3258960498424706E-2</v>
      </c>
      <c r="CC72" s="32">
        <f>2*(males!CC71-males!CC72)/(males!CC71+males!CC72)</f>
        <v>2.1773098042717109E-2</v>
      </c>
      <c r="CD72" s="32">
        <f>2*(males!CD71-males!CD72)/(males!CD71+males!CD72)</f>
        <v>2.0856389403588211E-2</v>
      </c>
      <c r="CE72" s="32">
        <f>2*(males!CE71-males!CE72)/(males!CE71+males!CE72)</f>
        <v>1.9855697680990148E-2</v>
      </c>
      <c r="CF72" s="32">
        <f>2*(males!CF71-males!CF72)/(males!CF71+males!CF72)</f>
        <v>1.9478330357477307E-2</v>
      </c>
      <c r="CG72" s="32">
        <f>2*(males!CG71-males!CG72)/(males!CG71+males!CG72)</f>
        <v>1.9194808733018785E-2</v>
      </c>
      <c r="CH72" s="32">
        <f>2*(males!CH71-males!CH72)/(males!CH71+males!CH72)</f>
        <v>1.8120184899845918E-2</v>
      </c>
      <c r="CI72" s="32">
        <f>2*(males!CI71-males!CI72)/(males!CI71+males!CI72)</f>
        <v>1.7595594983175283E-2</v>
      </c>
      <c r="CJ72" s="32">
        <f>2*(males!CJ71-males!CJ72)/(males!CJ71+males!CJ72)</f>
        <v>1.7723663054017895E-2</v>
      </c>
      <c r="CK72" s="32">
        <f>2*(males!CK71-males!CK72)/(males!CK71+males!CK72)</f>
        <v>1.6684908184360938E-2</v>
      </c>
      <c r="CL72" s="32">
        <f>2*(males!CL71-males!CL72)/(males!CL71+males!CL72)</f>
        <v>1.6241819957181759E-2</v>
      </c>
      <c r="CM72" s="32">
        <f>2*(males!CM71-males!CM72)/(males!CM71+males!CM72)</f>
        <v>1.5608816090569674E-2</v>
      </c>
      <c r="CN72" s="32">
        <f>2*(males!CN71-males!CN72)/(males!CN71+males!CN72)</f>
        <v>1.5020594690478338E-2</v>
      </c>
      <c r="CO72" s="12"/>
      <c r="CP72" s="31">
        <f t="shared" si="14"/>
        <v>69</v>
      </c>
      <c r="CQ72" s="32">
        <f>$CN72*EXP('2a)answer'!$C72*('2a) male mx'!CQ$2-$CO$2))</f>
        <v>1.4080377033880889E-2</v>
      </c>
      <c r="CR72" s="32">
        <f>$CN72*EXP('2a)answer'!$C72*('2a) male mx'!CR$2-$CO$2))</f>
        <v>1.3899517207449559E-2</v>
      </c>
      <c r="CS72" s="32">
        <f>$CN72*EXP('2a)answer'!$C72*('2a) male mx'!CS$2-$CO$2))</f>
        <v>1.3720980491879397E-2</v>
      </c>
      <c r="CT72" s="32">
        <f>$CN72*EXP('2a)answer'!$C72*('2a) male mx'!CT$2-$CO$2))</f>
        <v>1.3544737047243101E-2</v>
      </c>
      <c r="CU72" s="32">
        <f>$CN72*EXP('2a)answer'!$C72*('2a) male mx'!CU$2-$CO$2))</f>
        <v>1.3370757416901682E-2</v>
      </c>
      <c r="CV72" s="32">
        <f>$CN72*EXP('2a)answer'!$C72*('2a) male mx'!CV$2-$CO$2))</f>
        <v>1.3199012522581209E-2</v>
      </c>
      <c r="CW72" s="32">
        <f>$CN72*EXP('2a)answer'!$C72*('2a) male mx'!CW$2-$CO$2))</f>
        <v>1.3029473659512779E-2</v>
      </c>
      <c r="CX72" s="32">
        <f>$CN72*EXP('2a)answer'!$C72*('2a) male mx'!CX$2-$CO$2))</f>
        <v>1.2862112491634908E-2</v>
      </c>
      <c r="CY72" s="32">
        <f>$CN72*EXP('2a)answer'!$C72*('2a) male mx'!CY$2-$CO$2))</f>
        <v>1.2696901046857553E-2</v>
      </c>
      <c r="CZ72" s="32">
        <f>$CN72*EXP('2a)answer'!$C72*('2a) male mx'!CZ$2-$CO$2))</f>
        <v>1.2533811712386975E-2</v>
      </c>
      <c r="DA72" s="32">
        <f>$CN72*EXP('2a)answer'!$C72*('2a) male mx'!DA$2-$CO$2))</f>
        <v>1.2372817230110637E-2</v>
      </c>
      <c r="DB72" s="32">
        <f>$CN72*EXP('2a)answer'!$C72*('2a) male mx'!DB$2-$CO$2))</f>
        <v>1.2213890692041393E-2</v>
      </c>
      <c r="DC72" s="32">
        <f>$CN72*EXP('2a)answer'!$C72*('2a) male mx'!DC$2-$CO$2))</f>
        <v>1.2057005535820189E-2</v>
      </c>
      <c r="DD72" s="32">
        <f>$CN72*EXP('2a)answer'!$C72*('2a) male mx'!DD$2-$CO$2))</f>
        <v>1.1902135540276538E-2</v>
      </c>
      <c r="DE72" s="32">
        <f>$CN72*EXP('2a)answer'!$C72*('2a) male mx'!DE$2-$CO$2))</f>
        <v>1.1749254821046022E-2</v>
      </c>
      <c r="DF72" s="32">
        <f>$CN72*EXP('2a)answer'!$C72*('2a) male mx'!DF$2-$CO$2))</f>
        <v>1.159833782624406E-2</v>
      </c>
      <c r="DG72" s="32">
        <f>$CN72*EXP('2a)answer'!$C72*('2a) male mx'!DG$2-$CO$2))</f>
        <v>1.1449359332195291E-2</v>
      </c>
      <c r="DH72" s="32">
        <f>$CN72*EXP('2a)answer'!$C72*('2a) male mx'!DH$2-$CO$2))</f>
        <v>1.1302294439217774E-2</v>
      </c>
      <c r="DI72" s="32">
        <f>$CN72*EXP('2a)answer'!$C72*('2a) male mx'!DI$2-$CO$2))</f>
        <v>1.1157118567461355E-2</v>
      </c>
      <c r="DJ72" s="32">
        <f>$CN72*EXP('2a)answer'!$C72*('2a) male mx'!DJ$2-$CO$2))</f>
        <v>1.1013807452799488E-2</v>
      </c>
      <c r="DK72" s="32">
        <f>$CN72*EXP('2a)answer'!$C72*('2a) male mx'!DK$2-$CO$2))</f>
        <v>1.087233714277382E-2</v>
      </c>
      <c r="DL72" s="32">
        <f>$CN72*EXP('2a)answer'!$C72*('2a) male mx'!DL$2-$CO$2))</f>
        <v>1.0732683992590879E-2</v>
      </c>
      <c r="DM72" s="32">
        <f>$CN72*EXP('2a)answer'!$C72*('2a) male mx'!DM$2-$CO$2))</f>
        <v>1.0594824661170172E-2</v>
      </c>
      <c r="DN72" s="32">
        <f>$CN72*EXP('2a)answer'!$C72*('2a) male mx'!DN$2-$CO$2))</f>
        <v>1.0458736107243042E-2</v>
      </c>
      <c r="DO72" s="32">
        <f>$CN72*EXP('2a)answer'!$C72*('2a) male mx'!DO$2-$CO$2))</f>
        <v>1.0324395585501651E-2</v>
      </c>
      <c r="DP72" s="32">
        <f>$CN72*EXP('2a)answer'!$C72*('2a) male mx'!DP$2-$CO$2))</f>
        <v>1.0191780642797408E-2</v>
      </c>
      <c r="DQ72" s="32">
        <f>$CN72*EXP('2a)answer'!$C72*('2a) male mx'!DQ$2-$CO$2))</f>
        <v>1.0060869114388252E-2</v>
      </c>
      <c r="DR72" s="32">
        <f>$CN72*EXP('2a)answer'!$C72*('2a) male mx'!DR$2-$CO$2))</f>
        <v>9.9316391202341064E-3</v>
      </c>
      <c r="DS72" s="32">
        <f>$CN72*EXP('2a)answer'!$C72*('2a) male mx'!DS$2-$CO$2))</f>
        <v>9.8040690613399473E-3</v>
      </c>
      <c r="DT72" s="32">
        <f>$CN72*EXP('2a)answer'!$C72*('2a) male mx'!DT$2-$CO$2))</f>
        <v>9.6781376161458269E-3</v>
      </c>
      <c r="DU72" s="32">
        <f>$CN72*EXP('2a)answer'!$C72*('2a) male mx'!DU$2-$CO$2))</f>
        <v>9.5538237369632729E-3</v>
      </c>
      <c r="DV72" s="32">
        <f>$CN72*EXP('2a)answer'!$C72*('2a) male mx'!DV$2-$CO$2))</f>
        <v>9.4311066464574603E-3</v>
      </c>
      <c r="DW72" s="32">
        <f>$CN72*EXP('2a)answer'!$C72*('2a) male mx'!DW$2-$CO$2))</f>
        <v>9.3099658341745713E-3</v>
      </c>
      <c r="DX72" s="32">
        <f>$CN72*EXP('2a)answer'!$C72*('2a) male mx'!DX$2-$CO$2))</f>
        <v>9.1903810531137539E-3</v>
      </c>
      <c r="DY72" s="32">
        <f>$CN72*EXP('2a)answer'!$C72*('2a) male mx'!DY$2-$CO$2))</f>
        <v>9.0723323163431138E-3</v>
      </c>
      <c r="DZ72" s="32">
        <f>$CN72*EXP('2a)answer'!$C72*('2a) male mx'!DZ$2-$CO$2))</f>
        <v>8.9557998936591939E-3</v>
      </c>
      <c r="EA72" s="32">
        <f>$CN72*EXP('2a)answer'!$C72*('2a) male mx'!EA$2-$CO$2))</f>
        <v>8.8407643082893273E-3</v>
      </c>
      <c r="EB72" s="32">
        <f>$CN72*EXP('2a)answer'!$C72*('2a) male mx'!EB$2-$CO$2))</f>
        <v>8.7272063336363715E-3</v>
      </c>
      <c r="EC72" s="32">
        <f>$CN72*EXP('2a)answer'!$C72*('2a) male mx'!EC$2-$CO$2))</f>
        <v>8.6151069900652529E-3</v>
      </c>
      <c r="ED72" s="32">
        <f>$CN72*EXP('2a)answer'!$C72*('2a) male mx'!ED$2-$CO$2))</f>
        <v>8.504447541730787E-3</v>
      </c>
      <c r="EE72" s="32">
        <f>$CN72*EXP('2a)answer'!$C72*('2a) male mx'!EE$2-$CO$2))</f>
        <v>8.3952094934462342E-3</v>
      </c>
      <c r="EF72" s="32">
        <f>$CN72*EXP('2a)answer'!$C72*('2a) male mx'!EF$2-$CO$2))</f>
        <v>8.2873745875920932E-3</v>
      </c>
      <c r="EG72" s="32">
        <f>$CN72*EXP('2a)answer'!$C72*('2a) male mx'!EG$2-$CO$2))</f>
        <v>8.180924801064594E-3</v>
      </c>
      <c r="EH72" s="32">
        <f>$CN72*EXP('2a)answer'!$C72*('2a) male mx'!EH$2-$CO$2))</f>
        <v>8.0758423422633823E-3</v>
      </c>
      <c r="EI72" s="32">
        <f>$CN72*EXP('2a)answer'!$C72*('2a) male mx'!EI$2-$CO$2))</f>
        <v>7.9721096481179081E-3</v>
      </c>
      <c r="EJ72" s="32">
        <f>$CN72*EXP('2a)answer'!$C72*('2a) male mx'!EJ$2-$CO$2))</f>
        <v>7.869709381151991E-3</v>
      </c>
      <c r="EK72" s="32">
        <f>$CN72*EXP('2a)answer'!$C72*('2a) male mx'!EK$2-$CO$2))</f>
        <v>7.7686244265861223E-3</v>
      </c>
      <c r="EL72" s="32">
        <f>$CN72*EXP('2a)answer'!$C72*('2a) male mx'!EL$2-$CO$2))</f>
        <v>7.6688378894769448E-3</v>
      </c>
      <c r="EM72" s="32">
        <f>$CN72*EXP('2a)answer'!$C72*('2a) male mx'!EM$2-$CO$2))</f>
        <v>7.5703330918935156E-3</v>
      </c>
      <c r="EN72" s="32">
        <f>$CN72*EXP('2a)answer'!$C72*('2a) male mx'!EN$2-$CO$2))</f>
        <v>7.4730935701298106E-3</v>
      </c>
      <c r="EO72" s="32">
        <f>$CN72*EXP('2a)answer'!$C72*('2a) male mx'!EO$2-$CO$2))</f>
        <v>7.3771030719530549E-3</v>
      </c>
    </row>
    <row r="73" spans="1:145" x14ac:dyDescent="0.25">
      <c r="A73" s="31">
        <f>males!A72</f>
        <v>70</v>
      </c>
      <c r="B73" s="32">
        <f>2*(males!B72-males!B73)/(males!B72+males!B73)</f>
        <v>5.590141914384162E-2</v>
      </c>
      <c r="C73" s="32">
        <f>2*(males!C72-males!C73)/(males!C72+males!C73)</f>
        <v>5.8421961133693412E-2</v>
      </c>
      <c r="D73" s="32">
        <f>2*(males!D72-males!D73)/(males!D72+males!D73)</f>
        <v>5.7108836527672825E-2</v>
      </c>
      <c r="E73" s="32">
        <f>2*(males!E72-males!E73)/(males!E72+males!E73)</f>
        <v>6.0502333851967106E-2</v>
      </c>
      <c r="F73" s="32">
        <f>2*(males!F72-males!F73)/(males!F72+males!F73)</f>
        <v>6.0508783887777313E-2</v>
      </c>
      <c r="G73" s="32">
        <f>2*(males!G72-males!G73)/(males!G72+males!G73)</f>
        <v>5.3623666556691964E-2</v>
      </c>
      <c r="H73" s="32">
        <f>2*(males!H72-males!H73)/(males!H72+males!H73)</f>
        <v>5.7710262409244185E-2</v>
      </c>
      <c r="I73" s="32">
        <f>2*(males!I72-males!I73)/(males!I72+males!I73)</f>
        <v>5.5820849959660711E-2</v>
      </c>
      <c r="J73" s="32">
        <f>2*(males!J72-males!J73)/(males!J72+males!J73)</f>
        <v>5.8755555555555554E-2</v>
      </c>
      <c r="K73" s="32">
        <f>2*(males!K72-males!K73)/(males!K72+males!K73)</f>
        <v>5.0425970491769986E-2</v>
      </c>
      <c r="L73" s="32">
        <f>2*(males!L72-males!L73)/(males!L72+males!L73)</f>
        <v>5.3116311985037662E-2</v>
      </c>
      <c r="M73" s="32">
        <f>2*(males!M72-males!M73)/(males!M72+males!M73)</f>
        <v>5.236343051231248E-2</v>
      </c>
      <c r="N73" s="32">
        <f>2*(males!N72-males!N73)/(males!N72+males!N73)</f>
        <v>5.788959201522869E-2</v>
      </c>
      <c r="O73" s="32">
        <f>2*(males!O72-males!O73)/(males!O72+males!O73)</f>
        <v>5.4702415539138377E-2</v>
      </c>
      <c r="P73" s="32">
        <f>2*(males!P72-males!P73)/(males!P72+males!P73)</f>
        <v>5.631778111324863E-2</v>
      </c>
      <c r="Q73" s="32">
        <f>2*(males!Q72-males!Q73)/(males!Q72+males!Q73)</f>
        <v>5.4959478322465054E-2</v>
      </c>
      <c r="R73" s="32">
        <f>2*(males!R72-males!R73)/(males!R72+males!R73)</f>
        <v>5.3432129258001441E-2</v>
      </c>
      <c r="S73" s="32">
        <f>2*(males!S72-males!S73)/(males!S72+males!S73)</f>
        <v>5.6320683073007534E-2</v>
      </c>
      <c r="T73" s="32">
        <f>2*(males!T72-males!T73)/(males!T72+males!T73)</f>
        <v>5.62447445732853E-2</v>
      </c>
      <c r="U73" s="32">
        <f>2*(males!U72-males!U73)/(males!U72+males!U73)</f>
        <v>5.716770366382657E-2</v>
      </c>
      <c r="V73" s="32">
        <f>2*(males!V72-males!V73)/(males!V72+males!V73)</f>
        <v>5.7979357703852957E-2</v>
      </c>
      <c r="W73" s="32">
        <f>2*(males!W72-males!W73)/(males!W72+males!W73)</f>
        <v>5.906816694462623E-2</v>
      </c>
      <c r="X73" s="32">
        <f>2*(males!X72-males!X73)/(males!X72+males!X73)</f>
        <v>5.6593743610713558E-2</v>
      </c>
      <c r="Y73" s="32">
        <f>2*(males!Y72-males!Y73)/(males!Y72+males!Y73)</f>
        <v>5.3183166069410502E-2</v>
      </c>
      <c r="Z73" s="32">
        <f>2*(males!Z72-males!Z73)/(males!Z72+males!Z73)</f>
        <v>5.4105525772017861E-2</v>
      </c>
      <c r="AA73" s="32">
        <f>2*(males!AA72-males!AA73)/(males!AA72+males!AA73)</f>
        <v>5.8192773472340593E-2</v>
      </c>
      <c r="AB73" s="32">
        <f>2*(males!AB72-males!AB73)/(males!AB72+males!AB73)</f>
        <v>5.6877516433350643E-2</v>
      </c>
      <c r="AC73" s="32">
        <f>2*(males!AC72-males!AC73)/(males!AC72+males!AC73)</f>
        <v>5.7470582418669043E-2</v>
      </c>
      <c r="AD73" s="32">
        <f>2*(males!AD72-males!AD73)/(males!AD72+males!AD73)</f>
        <v>5.6738553643104976E-2</v>
      </c>
      <c r="AE73" s="32">
        <f>2*(males!AE72-males!AE73)/(males!AE72+males!AE73)</f>
        <v>5.4460934005018183E-2</v>
      </c>
      <c r="AF73" s="32">
        <f>2*(males!AF72-males!AF73)/(males!AF72+males!AF73)</f>
        <v>5.4391138029964932E-2</v>
      </c>
      <c r="AG73" s="32">
        <f>2*(males!AG72-males!AG73)/(males!AG72+males!AG73)</f>
        <v>5.2554629153989015E-2</v>
      </c>
      <c r="AH73" s="32">
        <f>2*(males!AH72-males!AH73)/(males!AH72+males!AH73)</f>
        <v>5.4006653131642407E-2</v>
      </c>
      <c r="AI73" s="32">
        <f>2*(males!AI72-males!AI73)/(males!AI72+males!AI73)</f>
        <v>5.5413711583924351E-2</v>
      </c>
      <c r="AJ73" s="32">
        <f>2*(males!AJ72-males!AJ73)/(males!AJ72+males!AJ73)</f>
        <v>5.4427056180627306E-2</v>
      </c>
      <c r="AK73" s="32">
        <f>2*(males!AK72-males!AK73)/(males!AK72+males!AK73)</f>
        <v>5.4613667663959725E-2</v>
      </c>
      <c r="AL73" s="32">
        <f>2*(males!AL72-males!AL73)/(males!AL72+males!AL73)</f>
        <v>5.2153873761558008E-2</v>
      </c>
      <c r="AM73" s="32">
        <f>2*(males!AM72-males!AM73)/(males!AM72+males!AM73)</f>
        <v>5.174574587584363E-2</v>
      </c>
      <c r="AN73" s="32">
        <f>2*(males!AN72-males!AN73)/(males!AN72+males!AN73)</f>
        <v>5.3968526302746088E-2</v>
      </c>
      <c r="AO73" s="32">
        <f>2*(males!AO72-males!AO73)/(males!AO72+males!AO73)</f>
        <v>5.3565243440083128E-2</v>
      </c>
      <c r="AP73" s="32">
        <f>2*(males!AP72-males!AP73)/(males!AP72+males!AP73)</f>
        <v>5.3202556100460693E-2</v>
      </c>
      <c r="AQ73" s="32">
        <f>2*(males!AQ72-males!AQ73)/(males!AQ72+males!AQ73)</f>
        <v>5.4717530850273963E-2</v>
      </c>
      <c r="AR73" s="32">
        <f>2*(males!AR72-males!AR73)/(males!AR72+males!AR73)</f>
        <v>5.4054054054054057E-2</v>
      </c>
      <c r="AS73" s="32">
        <f>2*(males!AS72-males!AS73)/(males!AS72+males!AS73)</f>
        <v>5.9893213650081253E-2</v>
      </c>
      <c r="AT73" s="32">
        <f>2*(males!AT72-males!AT73)/(males!AT72+males!AT73)</f>
        <v>5.4744804400977995E-2</v>
      </c>
      <c r="AU73" s="32">
        <f>2*(males!AU72-males!AU73)/(males!AU72+males!AU73)</f>
        <v>5.5632850056131798E-2</v>
      </c>
      <c r="AV73" s="32">
        <f>2*(males!AV72-males!AV73)/(males!AV72+males!AV73)</f>
        <v>5.1669649316528954E-2</v>
      </c>
      <c r="AW73" s="32">
        <f>2*(males!AW72-males!AW73)/(males!AW72+males!AW73)</f>
        <v>5.7738820843249938E-2</v>
      </c>
      <c r="AX73" s="32">
        <f>2*(males!AX72-males!AX73)/(males!AX72+males!AX73)</f>
        <v>5.486800260546381E-2</v>
      </c>
      <c r="AY73" s="32">
        <f>2*(males!AY72-males!AY73)/(males!AY72+males!AY73)</f>
        <v>6.0467459979068959E-2</v>
      </c>
      <c r="AZ73" s="32">
        <f>2*(males!AZ72-males!AZ73)/(males!AZ72+males!AZ73)</f>
        <v>5.403612237375599E-2</v>
      </c>
      <c r="BA73" s="32">
        <f>2*(males!BA72-males!BA73)/(males!BA72+males!BA73)</f>
        <v>5.0014161847070325E-2</v>
      </c>
      <c r="BB73" s="32">
        <f>2*(males!BB72-males!BB73)/(males!BB72+males!BB73)</f>
        <v>4.683403043032508E-2</v>
      </c>
      <c r="BC73" s="32">
        <f>2*(males!BC72-males!BC73)/(males!BC72+males!BC73)</f>
        <v>5.1154995263426366E-2</v>
      </c>
      <c r="BD73" s="32">
        <f>2*(males!BD72-males!BD73)/(males!BD72+males!BD73)</f>
        <v>5.058119056005636E-2</v>
      </c>
      <c r="BE73" s="32">
        <f>2*(males!BE72-males!BE73)/(males!BE72+males!BE73)</f>
        <v>5.0329822835510192E-2</v>
      </c>
      <c r="BF73" s="32">
        <f>2*(males!BF72-males!BF73)/(males!BF72+males!BF73)</f>
        <v>4.5537138616141885E-2</v>
      </c>
      <c r="BG73" s="32">
        <f>2*(males!BG72-males!BG73)/(males!BG72+males!BG73)</f>
        <v>4.4122244472045491E-2</v>
      </c>
      <c r="BH73" s="32">
        <f>2*(males!BH72-males!BH73)/(males!BH72+males!BH73)</f>
        <v>4.3831812772709242E-2</v>
      </c>
      <c r="BI73" s="32">
        <f>2*(males!BI72-males!BI73)/(males!BI72+males!BI73)</f>
        <v>4.3418557509971881E-2</v>
      </c>
      <c r="BJ73" s="32">
        <f>2*(males!BJ72-males!BJ73)/(males!BJ72+males!BJ73)</f>
        <v>4.3162910911881111E-2</v>
      </c>
      <c r="BK73" s="32">
        <f>2*(males!BK72-males!BK73)/(males!BK72+males!BK73)</f>
        <v>4.2016333427203602E-2</v>
      </c>
      <c r="BL73" s="32">
        <f>2*(males!BL72-males!BL73)/(males!BL72+males!BL73)</f>
        <v>3.6865638973140304E-2</v>
      </c>
      <c r="BM73" s="32">
        <f>2*(males!BM72-males!BM73)/(males!BM72+males!BM73)</f>
        <v>3.9850136239782015E-2</v>
      </c>
      <c r="BN73" s="32">
        <f>2*(males!BN72-males!BN73)/(males!BN72+males!BN73)</f>
        <v>4.0296793977825207E-2</v>
      </c>
      <c r="BO73" s="32">
        <f>2*(males!BO72-males!BO73)/(males!BO72+males!BO73)</f>
        <v>3.7011548147531936E-2</v>
      </c>
      <c r="BP73" s="32">
        <f>2*(males!BP72-males!BP73)/(males!BP72+males!BP73)</f>
        <v>3.8006432321284658E-2</v>
      </c>
      <c r="BQ73" s="32">
        <f>2*(males!BQ72-males!BQ73)/(males!BQ72+males!BQ73)</f>
        <v>3.5824583075972825E-2</v>
      </c>
      <c r="BR73" s="32">
        <f>2*(males!BR72-males!BR73)/(males!BR72+males!BR73)</f>
        <v>3.6140642632297916E-2</v>
      </c>
      <c r="BS73" s="32">
        <f>2*(males!BS72-males!BS73)/(males!BS72+males!BS73)</f>
        <v>3.4460993782511225E-2</v>
      </c>
      <c r="BT73" s="32">
        <f>2*(males!BT72-males!BT73)/(males!BT72+males!BT73)</f>
        <v>3.349579340217073E-2</v>
      </c>
      <c r="BU73" s="32">
        <f>2*(males!BU72-males!BU73)/(males!BU72+males!BU73)</f>
        <v>3.2715034828206938E-2</v>
      </c>
      <c r="BV73" s="32">
        <f>2*(males!BV72-males!BV73)/(males!BV72+males!BV73)</f>
        <v>3.1001900928100189E-2</v>
      </c>
      <c r="BW73" s="32">
        <f>2*(males!BW72-males!BW73)/(males!BW72+males!BW73)</f>
        <v>3.0666871671582125E-2</v>
      </c>
      <c r="BX73" s="32">
        <f>2*(males!BX72-males!BX73)/(males!BX72+males!BX73)</f>
        <v>3.1579745404671483E-2</v>
      </c>
      <c r="BY73" s="32">
        <f>2*(males!BY72-males!BY73)/(males!BY72+males!BY73)</f>
        <v>3.0123656171517337E-2</v>
      </c>
      <c r="BZ73" s="32">
        <f>2*(males!BZ72-males!BZ73)/(males!BZ72+males!BZ73)</f>
        <v>2.7440240727592387E-2</v>
      </c>
      <c r="CA73" s="32">
        <f>2*(males!CA72-males!CA73)/(males!CA72+males!CA73)</f>
        <v>2.6648829431438127E-2</v>
      </c>
      <c r="CB73" s="32">
        <f>2*(males!CB72-males!CB73)/(males!CB72+males!CB73)</f>
        <v>2.6687100354066479E-2</v>
      </c>
      <c r="CC73" s="32">
        <f>2*(males!CC72-males!CC73)/(males!CC72+males!CC73)</f>
        <v>2.5889883090588466E-2</v>
      </c>
      <c r="CD73" s="32">
        <f>2*(males!CD72-males!CD73)/(males!CD72+males!CD73)</f>
        <v>2.3443914991562519E-2</v>
      </c>
      <c r="CE73" s="32">
        <f>2*(males!CE72-males!CE73)/(males!CE72+males!CE73)</f>
        <v>2.2823932413448031E-2</v>
      </c>
      <c r="CF73" s="32">
        <f>2*(males!CF72-males!CF73)/(males!CF72+males!CF73)</f>
        <v>2.2608307564793269E-2</v>
      </c>
      <c r="CG73" s="32">
        <f>2*(males!CG72-males!CG73)/(males!CG72+males!CG73)</f>
        <v>2.2264224892693009E-2</v>
      </c>
      <c r="CH73" s="32">
        <f>2*(males!CH72-males!CH73)/(males!CH72+males!CH73)</f>
        <v>1.9608212587693678E-2</v>
      </c>
      <c r="CI73" s="32">
        <f>2*(males!CI72-males!CI73)/(males!CI72+males!CI73)</f>
        <v>1.982271758237648E-2</v>
      </c>
      <c r="CJ73" s="32">
        <f>2*(males!CJ72-males!CJ73)/(males!CJ72+males!CJ73)</f>
        <v>1.8472229165625156E-2</v>
      </c>
      <c r="CK73" s="32">
        <f>2*(males!CK72-males!CK73)/(males!CK72+males!CK73)</f>
        <v>1.8715650839233551E-2</v>
      </c>
      <c r="CL73" s="32">
        <f>2*(males!CL72-males!CL73)/(males!CL72+males!CL73)</f>
        <v>1.8862334584238593E-2</v>
      </c>
      <c r="CM73" s="32">
        <f>2*(males!CM72-males!CM73)/(males!CM72+males!CM73)</f>
        <v>1.8338059742630169E-2</v>
      </c>
      <c r="CN73" s="32">
        <f>2*(males!CN72-males!CN73)/(males!CN72+males!CN73)</f>
        <v>1.6443711440962679E-2</v>
      </c>
      <c r="CO73" s="12"/>
      <c r="CP73" s="31">
        <f t="shared" si="14"/>
        <v>70</v>
      </c>
      <c r="CQ73" s="32">
        <f>$CN73*EXP('2a)answer'!$C73*('2a) male mx'!CQ$2-$CO$2))</f>
        <v>1.5363011222989874E-2</v>
      </c>
      <c r="CR73" s="32">
        <f>$CN73*EXP('2a)answer'!$C73*('2a) male mx'!CR$2-$CO$2))</f>
        <v>1.515554812554565E-2</v>
      </c>
      <c r="CS73" s="32">
        <f>$CN73*EXP('2a)answer'!$C73*('2a) male mx'!CS$2-$CO$2))</f>
        <v>1.4950886623190855E-2</v>
      </c>
      <c r="CT73" s="32">
        <f>$CN73*EXP('2a)answer'!$C73*('2a) male mx'!CT$2-$CO$2))</f>
        <v>1.4748988883004154E-2</v>
      </c>
      <c r="CU73" s="32">
        <f>$CN73*EXP('2a)answer'!$C73*('2a) male mx'!CU$2-$CO$2))</f>
        <v>1.4549817582962433E-2</v>
      </c>
      <c r="CV73" s="32">
        <f>$CN73*EXP('2a)answer'!$C73*('2a) male mx'!CV$2-$CO$2))</f>
        <v>1.4353335905041589E-2</v>
      </c>
      <c r="CW73" s="32">
        <f>$CN73*EXP('2a)answer'!$C73*('2a) male mx'!CW$2-$CO$2))</f>
        <v>1.4159507528410501E-2</v>
      </c>
      <c r="CX73" s="32">
        <f>$CN73*EXP('2a)answer'!$C73*('2a) male mx'!CX$2-$CO$2))</f>
        <v>1.3968296622716902E-2</v>
      </c>
      <c r="CY73" s="32">
        <f>$CN73*EXP('2a)answer'!$C73*('2a) male mx'!CY$2-$CO$2))</f>
        <v>1.3779667841463915E-2</v>
      </c>
      <c r="CZ73" s="32">
        <f>$CN73*EXP('2a)answer'!$C73*('2a) male mx'!CZ$2-$CO$2))</f>
        <v>1.3593586315476051E-2</v>
      </c>
      <c r="DA73" s="32">
        <f>$CN73*EXP('2a)answer'!$C73*('2a) male mx'!DA$2-$CO$2))</f>
        <v>1.3410017646453415E-2</v>
      </c>
      <c r="DB73" s="32">
        <f>$CN73*EXP('2a)answer'!$C73*('2a) male mx'!DB$2-$CO$2))</f>
        <v>1.3228927900612983E-2</v>
      </c>
      <c r="DC73" s="32">
        <f>$CN73*EXP('2a)answer'!$C73*('2a) male mx'!DC$2-$CO$2))</f>
        <v>1.3050283602415738E-2</v>
      </c>
      <c r="DD73" s="32">
        <f>$CN73*EXP('2a)answer'!$C73*('2a) male mx'!DD$2-$CO$2))</f>
        <v>1.2874051728378492E-2</v>
      </c>
      <c r="DE73" s="32">
        <f>$CN73*EXP('2a)answer'!$C73*('2a) male mx'!DE$2-$CO$2))</f>
        <v>1.2700199700969327E-2</v>
      </c>
      <c r="DF73" s="32">
        <f>$CN73*EXP('2a)answer'!$C73*('2a) male mx'!DF$2-$CO$2))</f>
        <v>1.2528695382585414E-2</v>
      </c>
      <c r="DG73" s="32">
        <f>$CN73*EXP('2a)answer'!$C73*('2a) male mx'!DG$2-$CO$2))</f>
        <v>1.2359507069612193E-2</v>
      </c>
      <c r="DH73" s="32">
        <f>$CN73*EXP('2a)answer'!$C73*('2a) male mx'!DH$2-$CO$2))</f>
        <v>1.2192603486562769E-2</v>
      </c>
      <c r="DI73" s="32">
        <f>$CN73*EXP('2a)answer'!$C73*('2a) male mx'!DI$2-$CO$2))</f>
        <v>1.2027953780296445E-2</v>
      </c>
      <c r="DJ73" s="32">
        <f>$CN73*EXP('2a)answer'!$C73*('2a) male mx'!DJ$2-$CO$2))</f>
        <v>1.1865527514315327E-2</v>
      </c>
      <c r="DK73" s="32">
        <f>$CN73*EXP('2a)answer'!$C73*('2a) male mx'!DK$2-$CO$2))</f>
        <v>1.1705294663137963E-2</v>
      </c>
      <c r="DL73" s="32">
        <f>$CN73*EXP('2a)answer'!$C73*('2a) male mx'!DL$2-$CO$2))</f>
        <v>1.1547225606748942E-2</v>
      </c>
      <c r="DM73" s="32">
        <f>$CN73*EXP('2a)answer'!$C73*('2a) male mx'!DM$2-$CO$2))</f>
        <v>1.1391291125123462E-2</v>
      </c>
      <c r="DN73" s="32">
        <f>$CN73*EXP('2a)answer'!$C73*('2a) male mx'!DN$2-$CO$2))</f>
        <v>1.1237462392825817E-2</v>
      </c>
      <c r="DO73" s="32">
        <f>$CN73*EXP('2a)answer'!$C73*('2a) male mx'!DO$2-$CO$2))</f>
        <v>1.108571097368086E-2</v>
      </c>
      <c r="DP73" s="32">
        <f>$CN73*EXP('2a)answer'!$C73*('2a) male mx'!DP$2-$CO$2))</f>
        <v>1.0936008815517387E-2</v>
      </c>
      <c r="DQ73" s="32">
        <f>$CN73*EXP('2a)answer'!$C73*('2a) male mx'!DQ$2-$CO$2))</f>
        <v>1.0788328244982529E-2</v>
      </c>
      <c r="DR73" s="32">
        <f>$CN73*EXP('2a)answer'!$C73*('2a) male mx'!DR$2-$CO$2))</f>
        <v>1.0642641962426168E-2</v>
      </c>
      <c r="DS73" s="32">
        <f>$CN73*EXP('2a)answer'!$C73*('2a) male mx'!DS$2-$CO$2))</f>
        <v>1.0498923036854421E-2</v>
      </c>
      <c r="DT73" s="32">
        <f>$CN73*EXP('2a)answer'!$C73*('2a) male mx'!DT$2-$CO$2))</f>
        <v>1.0357144900951293E-2</v>
      </c>
      <c r="DU73" s="32">
        <f>$CN73*EXP('2a)answer'!$C73*('2a) male mx'!DU$2-$CO$2))</f>
        <v>1.0217281346167544E-2</v>
      </c>
      <c r="DV73" s="32">
        <f>$CN73*EXP('2a)answer'!$C73*('2a) male mx'!DV$2-$CO$2))</f>
        <v>1.0079306517875876E-2</v>
      </c>
      <c r="DW73" s="32">
        <f>$CN73*EXP('2a)answer'!$C73*('2a) male mx'!DW$2-$CO$2))</f>
        <v>9.9431949105915525E-3</v>
      </c>
      <c r="DX73" s="32">
        <f>$CN73*EXP('2a)answer'!$C73*('2a) male mx'!DX$2-$CO$2))</f>
        <v>9.8089213632575455E-3</v>
      </c>
      <c r="DY73" s="32">
        <f>$CN73*EXP('2a)answer'!$C73*('2a) male mx'!DY$2-$CO$2))</f>
        <v>9.6764610545933862E-3</v>
      </c>
      <c r="DZ73" s="32">
        <f>$CN73*EXP('2a)answer'!$C73*('2a) male mx'!DZ$2-$CO$2))</f>
        <v>9.5457894985067626E-3</v>
      </c>
      <c r="EA73" s="32">
        <f>$CN73*EXP('2a)answer'!$C73*('2a) male mx'!EA$2-$CO$2))</f>
        <v>9.4168825395671511E-3</v>
      </c>
      <c r="EB73" s="32">
        <f>$CN73*EXP('2a)answer'!$C73*('2a) male mx'!EB$2-$CO$2))</f>
        <v>9.2897163485405193E-3</v>
      </c>
      <c r="EC73" s="32">
        <f>$CN73*EXP('2a)answer'!$C73*('2a) male mx'!EC$2-$CO$2))</f>
        <v>9.1642674179843522E-3</v>
      </c>
      <c r="ED73" s="32">
        <f>$CN73*EXP('2a)answer'!$C73*('2a) male mx'!ED$2-$CO$2))</f>
        <v>9.040512557902166E-3</v>
      </c>
      <c r="EE73" s="32">
        <f>$CN73*EXP('2a)answer'!$C73*('2a) male mx'!EE$2-$CO$2))</f>
        <v>8.9184288914566784E-3</v>
      </c>
      <c r="EF73" s="32">
        <f>$CN73*EXP('2a)answer'!$C73*('2a) male mx'!EF$2-$CO$2))</f>
        <v>8.7979938507409053E-3</v>
      </c>
      <c r="EG73" s="32">
        <f>$CN73*EXP('2a)answer'!$C73*('2a) male mx'!EG$2-$CO$2))</f>
        <v>8.6791851726063397E-3</v>
      </c>
      <c r="EH73" s="32">
        <f>$CN73*EXP('2a)answer'!$C73*('2a) male mx'!EH$2-$CO$2))</f>
        <v>8.5619808945474676E-3</v>
      </c>
      <c r="EI73" s="32">
        <f>$CN73*EXP('2a)answer'!$C73*('2a) male mx'!EI$2-$CO$2))</f>
        <v>8.4463593506418719E-3</v>
      </c>
      <c r="EJ73" s="32">
        <f>$CN73*EXP('2a)answer'!$C73*('2a) male mx'!EJ$2-$CO$2))</f>
        <v>8.3322991675451544E-3</v>
      </c>
      <c r="EK73" s="32">
        <f>$CN73*EXP('2a)answer'!$C73*('2a) male mx'!EK$2-$CO$2))</f>
        <v>8.2197792605399438E-3</v>
      </c>
      <c r="EL73" s="32">
        <f>$CN73*EXP('2a)answer'!$C73*('2a) male mx'!EL$2-$CO$2))</f>
        <v>8.1087788296382527E-3</v>
      </c>
      <c r="EM73" s="32">
        <f>$CN73*EXP('2a)answer'!$C73*('2a) male mx'!EM$2-$CO$2))</f>
        <v>7.9992773557364776E-3</v>
      </c>
      <c r="EN73" s="32">
        <f>$CN73*EXP('2a)answer'!$C73*('2a) male mx'!EN$2-$CO$2))</f>
        <v>7.8912545968223211E-3</v>
      </c>
      <c r="EO73" s="32">
        <f>$CN73*EXP('2a)answer'!$C73*('2a) male mx'!EO$2-$CO$2))</f>
        <v>7.7846905842329246E-3</v>
      </c>
    </row>
    <row r="74" spans="1:145" x14ac:dyDescent="0.25">
      <c r="A74" s="31">
        <f>males!A73</f>
        <v>71</v>
      </c>
      <c r="B74" s="32">
        <f>2*(males!B73-males!B74)/(males!B73+males!B74)</f>
        <v>4.798700659513732E-2</v>
      </c>
      <c r="C74" s="32">
        <f>2*(males!C73-males!C74)/(males!C73+males!C74)</f>
        <v>4.8767876658401592E-2</v>
      </c>
      <c r="D74" s="32">
        <f>2*(males!D73-males!D74)/(males!D73+males!D74)</f>
        <v>5.2691423732913995E-2</v>
      </c>
      <c r="E74" s="32">
        <f>2*(males!E73-males!E74)/(males!E73+males!E74)</f>
        <v>5.291204460704161E-2</v>
      </c>
      <c r="F74" s="32">
        <f>2*(males!F73-males!F74)/(males!F73+males!F74)</f>
        <v>5.115684222764795E-2</v>
      </c>
      <c r="G74" s="32">
        <f>2*(males!G73-males!G74)/(males!G73+males!G74)</f>
        <v>4.5679411900688888E-2</v>
      </c>
      <c r="H74" s="32">
        <f>2*(males!H73-males!H74)/(males!H73+males!H74)</f>
        <v>4.8184956100725089E-2</v>
      </c>
      <c r="I74" s="32">
        <f>2*(males!I73-males!I74)/(males!I73+males!I74)</f>
        <v>5.1469657750934712E-2</v>
      </c>
      <c r="J74" s="32">
        <f>2*(males!J73-males!J74)/(males!J73+males!J74)</f>
        <v>5.2417033773861969E-2</v>
      </c>
      <c r="K74" s="32">
        <f>2*(males!K73-males!K74)/(males!K73+males!K74)</f>
        <v>4.8088410991636799E-2</v>
      </c>
      <c r="L74" s="32">
        <f>2*(males!L73-males!L74)/(males!L73+males!L74)</f>
        <v>4.9574814546770402E-2</v>
      </c>
      <c r="M74" s="32">
        <f>2*(males!M73-males!M74)/(males!M73+males!M74)</f>
        <v>4.7590201392209999E-2</v>
      </c>
      <c r="N74" s="32">
        <f>2*(males!N73-males!N74)/(males!N73+males!N74)</f>
        <v>5.0116765328843751E-2</v>
      </c>
      <c r="O74" s="32">
        <f>2*(males!O73-males!O74)/(males!O73+males!O74)</f>
        <v>4.8424456973034394E-2</v>
      </c>
      <c r="P74" s="32">
        <f>2*(males!P73-males!P74)/(males!P73+males!P74)</f>
        <v>4.9714642411271624E-2</v>
      </c>
      <c r="Q74" s="32">
        <f>2*(males!Q73-males!Q74)/(males!Q73+males!Q74)</f>
        <v>5.1214448142899514E-2</v>
      </c>
      <c r="R74" s="32">
        <f>2*(males!R73-males!R74)/(males!R73+males!R74)</f>
        <v>4.99181758082171E-2</v>
      </c>
      <c r="S74" s="32">
        <f>2*(males!S73-males!S74)/(males!S73+males!S74)</f>
        <v>4.907497565725414E-2</v>
      </c>
      <c r="T74" s="32">
        <f>2*(males!T73-males!T74)/(males!T73+males!T74)</f>
        <v>5.138318268967406E-2</v>
      </c>
      <c r="U74" s="32">
        <f>2*(males!U73-males!U74)/(males!U73+males!U74)</f>
        <v>4.9964498334152604E-2</v>
      </c>
      <c r="V74" s="32">
        <f>2*(males!V73-males!V74)/(males!V73+males!V74)</f>
        <v>5.466430288330814E-2</v>
      </c>
      <c r="W74" s="32">
        <f>2*(males!W73-males!W74)/(males!W73+males!W74)</f>
        <v>5.3722008153236162E-2</v>
      </c>
      <c r="X74" s="32">
        <f>2*(males!X73-males!X74)/(males!X73+males!X74)</f>
        <v>5.6445593500859988E-2</v>
      </c>
      <c r="Y74" s="32">
        <f>2*(males!Y73-males!Y74)/(males!Y73+males!Y74)</f>
        <v>5.2819734577268976E-2</v>
      </c>
      <c r="Z74" s="32">
        <f>2*(males!Z73-males!Z74)/(males!Z73+males!Z74)</f>
        <v>4.638493891448027E-2</v>
      </c>
      <c r="AA74" s="32">
        <f>2*(males!AA73-males!AA74)/(males!AA73+males!AA74)</f>
        <v>5.2673483070734162E-2</v>
      </c>
      <c r="AB74" s="32">
        <f>2*(males!AB73-males!AB74)/(males!AB73+males!AB74)</f>
        <v>4.9514362471585041E-2</v>
      </c>
      <c r="AC74" s="32">
        <f>2*(males!AC73-males!AC74)/(males!AC73+males!AC74)</f>
        <v>5.2490805750585089E-2</v>
      </c>
      <c r="AD74" s="32">
        <f>2*(males!AD73-males!AD74)/(males!AD73+males!AD74)</f>
        <v>5.1948318504151145E-2</v>
      </c>
      <c r="AE74" s="32">
        <f>2*(males!AE73-males!AE74)/(males!AE73+males!AE74)</f>
        <v>5.2994540454004355E-2</v>
      </c>
      <c r="AF74" s="32">
        <f>2*(males!AF73-males!AF74)/(males!AF73+males!AF74)</f>
        <v>5.6393194070080865E-2</v>
      </c>
      <c r="AG74" s="32">
        <f>2*(males!AG73-males!AG74)/(males!AG73+males!AG74)</f>
        <v>5.5705600800859255E-2</v>
      </c>
      <c r="AH74" s="32">
        <f>2*(males!AH73-males!AH74)/(males!AH73+males!AH74)</f>
        <v>5.4006197432492256E-2</v>
      </c>
      <c r="AI74" s="32">
        <f>2*(males!AI73-males!AI74)/(males!AI73+males!AI74)</f>
        <v>5.4653544487185894E-2</v>
      </c>
      <c r="AJ74" s="32">
        <f>2*(males!AJ73-males!AJ74)/(males!AJ73+males!AJ74)</f>
        <v>5.5581705106506563E-2</v>
      </c>
      <c r="AK74" s="32">
        <f>2*(males!AK73-males!AK74)/(males!AK73+males!AK74)</f>
        <v>5.5703317107442162E-2</v>
      </c>
      <c r="AL74" s="32">
        <f>2*(males!AL73-males!AL74)/(males!AL73+males!AL74)</f>
        <v>5.2548816656382488E-2</v>
      </c>
      <c r="AM74" s="32">
        <f>2*(males!AM73-males!AM74)/(males!AM73+males!AM74)</f>
        <v>5.0955289518690446E-2</v>
      </c>
      <c r="AN74" s="32">
        <f>2*(males!AN73-males!AN74)/(males!AN73+males!AN74)</f>
        <v>5.4129104958145526E-2</v>
      </c>
      <c r="AO74" s="32">
        <f>2*(males!AO73-males!AO74)/(males!AO73+males!AO74)</f>
        <v>5.4706800798466314E-2</v>
      </c>
      <c r="AP74" s="32">
        <f>2*(males!AP73-males!AP74)/(males!AP73+males!AP74)</f>
        <v>5.3673783325658184E-2</v>
      </c>
      <c r="AQ74" s="32">
        <f>2*(males!AQ73-males!AQ74)/(males!AQ73+males!AQ74)</f>
        <v>5.166329645929979E-2</v>
      </c>
      <c r="AR74" s="32">
        <f>2*(males!AR73-males!AR74)/(males!AR73+males!AR74)</f>
        <v>5.242205038663008E-2</v>
      </c>
      <c r="AS74" s="32">
        <f>2*(males!AS73-males!AS74)/(males!AS73+males!AS74)</f>
        <v>5.7084252089636432E-2</v>
      </c>
      <c r="AT74" s="32">
        <f>2*(males!AT73-males!AT74)/(males!AT73+males!AT74)</f>
        <v>5.8705803869246162E-2</v>
      </c>
      <c r="AU74" s="32">
        <f>2*(males!AU73-males!AU74)/(males!AU73+males!AU74)</f>
        <v>6.1234869291018207E-2</v>
      </c>
      <c r="AV74" s="32">
        <f>2*(males!AV73-males!AV74)/(males!AV73+males!AV74)</f>
        <v>5.5929445326154653E-2</v>
      </c>
      <c r="AW74" s="32">
        <f>2*(males!AW73-males!AW74)/(males!AW73+males!AW74)</f>
        <v>5.7917234733939497E-2</v>
      </c>
      <c r="AX74" s="32">
        <f>2*(males!AX73-males!AX74)/(males!AX73+males!AX74)</f>
        <v>5.6719199449013491E-2</v>
      </c>
      <c r="AY74" s="32">
        <f>2*(males!AY73-males!AY74)/(males!AY73+males!AY74)</f>
        <v>5.6173080479135419E-2</v>
      </c>
      <c r="AZ74" s="32">
        <f>2*(males!AZ73-males!AZ74)/(males!AZ73+males!AZ74)</f>
        <v>5.9851736246586032E-2</v>
      </c>
      <c r="BA74" s="32">
        <f>2*(males!BA73-males!BA74)/(males!BA73+males!BA74)</f>
        <v>5.8189883793818412E-2</v>
      </c>
      <c r="BB74" s="32">
        <f>2*(males!BB73-males!BB74)/(males!BB73+males!BB74)</f>
        <v>5.1107130607111549E-2</v>
      </c>
      <c r="BC74" s="32">
        <f>2*(males!BC73-males!BC74)/(males!BC73+males!BC74)</f>
        <v>5.332156087448895E-2</v>
      </c>
      <c r="BD74" s="32">
        <f>2*(males!BD73-males!BD74)/(males!BD73+males!BD74)</f>
        <v>5.0062508681761354E-2</v>
      </c>
      <c r="BE74" s="32">
        <f>2*(males!BE73-males!BE74)/(males!BE73+males!BE74)</f>
        <v>5.1934365611278024E-2</v>
      </c>
      <c r="BF74" s="32">
        <f>2*(males!BF73-males!BF74)/(males!BF73+males!BF74)</f>
        <v>4.8991637973438272E-2</v>
      </c>
      <c r="BG74" s="32">
        <f>2*(males!BG73-males!BG74)/(males!BG73+males!BG74)</f>
        <v>4.7081712062256809E-2</v>
      </c>
      <c r="BH74" s="32">
        <f>2*(males!BH73-males!BH74)/(males!BH73+males!BH74)</f>
        <v>4.7770232276482548E-2</v>
      </c>
      <c r="BI74" s="32">
        <f>2*(males!BI73-males!BI74)/(males!BI73+males!BI74)</f>
        <v>4.6630928258137326E-2</v>
      </c>
      <c r="BJ74" s="32">
        <f>2*(males!BJ73-males!BJ74)/(males!BJ73+males!BJ74)</f>
        <v>4.7598924967461674E-2</v>
      </c>
      <c r="BK74" s="32">
        <f>2*(males!BK73-males!BK74)/(males!BK73+males!BK74)</f>
        <v>4.5628782784129122E-2</v>
      </c>
      <c r="BL74" s="32">
        <f>2*(males!BL73-males!BL74)/(males!BL73+males!BL74)</f>
        <v>4.3201991685040395E-2</v>
      </c>
      <c r="BM74" s="32">
        <f>2*(males!BM73-males!BM74)/(males!BM73+males!BM74)</f>
        <v>4.4520520294219761E-2</v>
      </c>
      <c r="BN74" s="32">
        <f>2*(males!BN73-males!BN74)/(males!BN73+males!BN74)</f>
        <v>4.2841652945664832E-2</v>
      </c>
      <c r="BO74" s="32">
        <f>2*(males!BO73-males!BO74)/(males!BO73+males!BO74)</f>
        <v>4.2106588201973154E-2</v>
      </c>
      <c r="BP74" s="32">
        <f>2*(males!BP73-males!BP74)/(males!BP73+males!BP74)</f>
        <v>3.9971180653447361E-2</v>
      </c>
      <c r="BQ74" s="32">
        <f>2*(males!BQ73-males!BQ74)/(males!BQ73+males!BQ74)</f>
        <v>4.0289415911691044E-2</v>
      </c>
      <c r="BR74" s="32">
        <f>2*(males!BR73-males!BR74)/(males!BR73+males!BR74)</f>
        <v>3.9317873442703835E-2</v>
      </c>
      <c r="BS74" s="32">
        <f>2*(males!BS73-males!BS74)/(males!BS73+males!BS74)</f>
        <v>3.582861179158088E-2</v>
      </c>
      <c r="BT74" s="32">
        <f>2*(males!BT73-males!BT74)/(males!BT73+males!BT74)</f>
        <v>3.6205113048618294E-2</v>
      </c>
      <c r="BU74" s="32">
        <f>2*(males!BU73-males!BU74)/(males!BU73+males!BU74)</f>
        <v>3.8154209052041872E-2</v>
      </c>
      <c r="BV74" s="32">
        <f>2*(males!BV73-males!BV74)/(males!BV73+males!BV74)</f>
        <v>3.4547003856208208E-2</v>
      </c>
      <c r="BW74" s="32">
        <f>2*(males!BW73-males!BW74)/(males!BW73+males!BW74)</f>
        <v>3.4732501967693716E-2</v>
      </c>
      <c r="BX74" s="32">
        <f>2*(males!BX73-males!BX74)/(males!BX73+males!BX74)</f>
        <v>3.3130450258053036E-2</v>
      </c>
      <c r="BY74" s="32">
        <f>2*(males!BY73-males!BY74)/(males!BY73+males!BY74)</f>
        <v>3.3541495945067674E-2</v>
      </c>
      <c r="BZ74" s="32">
        <f>2*(males!BZ73-males!BZ74)/(males!BZ73+males!BZ74)</f>
        <v>3.1562086496274115E-2</v>
      </c>
      <c r="CA74" s="32">
        <f>2*(males!CA73-males!CA74)/(males!CA73+males!CA74)</f>
        <v>3.015476509974745E-2</v>
      </c>
      <c r="CB74" s="32">
        <f>2*(males!CB73-males!CB74)/(males!CB73+males!CB74)</f>
        <v>2.9388387307151445E-2</v>
      </c>
      <c r="CC74" s="32">
        <f>2*(males!CC73-males!CC74)/(males!CC73+males!CC74)</f>
        <v>2.6904145598905593E-2</v>
      </c>
      <c r="CD74" s="32">
        <f>2*(males!CD73-males!CD74)/(males!CD73+males!CD74)</f>
        <v>2.6059063676369228E-2</v>
      </c>
      <c r="CE74" s="32">
        <f>2*(males!CE73-males!CE74)/(males!CE73+males!CE74)</f>
        <v>2.5697479543886168E-2</v>
      </c>
      <c r="CF74" s="32">
        <f>2*(males!CF73-males!CF74)/(males!CF73+males!CF74)</f>
        <v>2.4280082500065268E-2</v>
      </c>
      <c r="CG74" s="32">
        <f>2*(males!CG73-males!CG74)/(males!CG73+males!CG74)</f>
        <v>2.2954317674824611E-2</v>
      </c>
      <c r="CH74" s="32">
        <f>2*(males!CH73-males!CH74)/(males!CH73+males!CH74)</f>
        <v>2.138598628117187E-2</v>
      </c>
      <c r="CI74" s="32">
        <f>2*(males!CI73-males!CI74)/(males!CI73+males!CI74)</f>
        <v>2.1380574221136223E-2</v>
      </c>
      <c r="CJ74" s="32">
        <f>2*(males!CJ73-males!CJ74)/(males!CJ73+males!CJ74)</f>
        <v>2.0917115452025112E-2</v>
      </c>
      <c r="CK74" s="32">
        <f>2*(males!CK73-males!CK74)/(males!CK73+males!CK74)</f>
        <v>2.0270355551628823E-2</v>
      </c>
      <c r="CL74" s="32">
        <f>2*(males!CL73-males!CL74)/(males!CL73+males!CL74)</f>
        <v>1.9898431157847042E-2</v>
      </c>
      <c r="CM74" s="32">
        <f>2*(males!CM73-males!CM74)/(males!CM73+males!CM74)</f>
        <v>1.9297982824046336E-2</v>
      </c>
      <c r="CN74" s="32">
        <f>2*(males!CN73-males!CN74)/(males!CN73+males!CN74)</f>
        <v>1.8787339993658808E-2</v>
      </c>
      <c r="CO74" s="12"/>
      <c r="CP74" s="31">
        <f t="shared" si="14"/>
        <v>71</v>
      </c>
      <c r="CQ74" s="32">
        <f>$CN74*EXP('2a)answer'!$C74*('2a) male mx'!CQ$2-$CO$2))</f>
        <v>1.7833633210437471E-2</v>
      </c>
      <c r="CR74" s="32">
        <f>$CN74*EXP('2a)answer'!$C74*('2a) male mx'!CR$2-$CO$2))</f>
        <v>1.7648781939584423E-2</v>
      </c>
      <c r="CS74" s="32">
        <f>$CN74*EXP('2a)answer'!$C74*('2a) male mx'!CS$2-$CO$2))</f>
        <v>1.7465846710848693E-2</v>
      </c>
      <c r="CT74" s="32">
        <f>$CN74*EXP('2a)answer'!$C74*('2a) male mx'!CT$2-$CO$2))</f>
        <v>1.7284807663845343E-2</v>
      </c>
      <c r="CU74" s="32">
        <f>$CN74*EXP('2a)answer'!$C74*('2a) male mx'!CU$2-$CO$2))</f>
        <v>1.710564514404863E-2</v>
      </c>
      <c r="CV74" s="32">
        <f>$CN74*EXP('2a)answer'!$C74*('2a) male mx'!CV$2-$CO$2))</f>
        <v>1.6928339700658213E-2</v>
      </c>
      <c r="CW74" s="32">
        <f>$CN74*EXP('2a)answer'!$C74*('2a) male mx'!CW$2-$CO$2))</f>
        <v>1.6752872084487478E-2</v>
      </c>
      <c r="CX74" s="32">
        <f>$CN74*EXP('2a)answer'!$C74*('2a) male mx'!CX$2-$CO$2))</f>
        <v>1.6579223245873728E-2</v>
      </c>
      <c r="CY74" s="32">
        <f>$CN74*EXP('2a)answer'!$C74*('2a) male mx'!CY$2-$CO$2))</f>
        <v>1.6407374332610081E-2</v>
      </c>
      <c r="CZ74" s="32">
        <f>$CN74*EXP('2a)answer'!$C74*('2a) male mx'!CZ$2-$CO$2))</f>
        <v>1.6237306687898762E-2</v>
      </c>
      <c r="DA74" s="32">
        <f>$CN74*EXP('2a)answer'!$C74*('2a) male mx'!DA$2-$CO$2))</f>
        <v>1.6069001848325631E-2</v>
      </c>
      <c r="DB74" s="32">
        <f>$CN74*EXP('2a)answer'!$C74*('2a) male mx'!DB$2-$CO$2))</f>
        <v>1.5902441541855692E-2</v>
      </c>
      <c r="DC74" s="32">
        <f>$CN74*EXP('2a)answer'!$C74*('2a) male mx'!DC$2-$CO$2))</f>
        <v>1.5737607685849395E-2</v>
      </c>
      <c r="DD74" s="32">
        <f>$CN74*EXP('2a)answer'!$C74*('2a) male mx'!DD$2-$CO$2))</f>
        <v>1.55744823850995E-2</v>
      </c>
      <c r="DE74" s="32">
        <f>$CN74*EXP('2a)answer'!$C74*('2a) male mx'!DE$2-$CO$2))</f>
        <v>1.5413047929888259E-2</v>
      </c>
      <c r="DF74" s="32">
        <f>$CN74*EXP('2a)answer'!$C74*('2a) male mx'!DF$2-$CO$2))</f>
        <v>1.5253286794064782E-2</v>
      </c>
      <c r="DG74" s="32">
        <f>$CN74*EXP('2a)answer'!$C74*('2a) male mx'!DG$2-$CO$2))</f>
        <v>1.5095181633142291E-2</v>
      </c>
      <c r="DH74" s="32">
        <f>$CN74*EXP('2a)answer'!$C74*('2a) male mx'!DH$2-$CO$2))</f>
        <v>1.4938715282415128E-2</v>
      </c>
      <c r="DI74" s="32">
        <f>$CN74*EXP('2a)answer'!$C74*('2a) male mx'!DI$2-$CO$2))</f>
        <v>1.478387075509525E-2</v>
      </c>
      <c r="DJ74" s="32">
        <f>$CN74*EXP('2a)answer'!$C74*('2a) male mx'!DJ$2-$CO$2))</f>
        <v>1.4630631240468071E-2</v>
      </c>
      <c r="DK74" s="32">
        <f>$CN74*EXP('2a)answer'!$C74*('2a) male mx'!DK$2-$CO$2))</f>
        <v>1.44789801020674E-2</v>
      </c>
      <c r="DL74" s="32">
        <f>$CN74*EXP('2a)answer'!$C74*('2a) male mx'!DL$2-$CO$2))</f>
        <v>1.4328900875869303E-2</v>
      </c>
      <c r="DM74" s="32">
        <f>$CN74*EXP('2a)answer'!$C74*('2a) male mx'!DM$2-$CO$2))</f>
        <v>1.4180377268504676E-2</v>
      </c>
      <c r="DN74" s="32">
        <f>$CN74*EXP('2a)answer'!$C74*('2a) male mx'!DN$2-$CO$2))</f>
        <v>1.4033393155490364E-2</v>
      </c>
      <c r="DO74" s="32">
        <f>$CN74*EXP('2a)answer'!$C74*('2a) male mx'!DO$2-$CO$2))</f>
        <v>1.3887932579478596E-2</v>
      </c>
      <c r="DP74" s="32">
        <f>$CN74*EXP('2a)answer'!$C74*('2a) male mx'!DP$2-$CO$2))</f>
        <v>1.3743979748524576E-2</v>
      </c>
      <c r="DQ74" s="32">
        <f>$CN74*EXP('2a)answer'!$C74*('2a) male mx'!DQ$2-$CO$2))</f>
        <v>1.3601519034372041E-2</v>
      </c>
      <c r="DR74" s="32">
        <f>$CN74*EXP('2a)answer'!$C74*('2a) male mx'!DR$2-$CO$2))</f>
        <v>1.3460534970756553E-2</v>
      </c>
      <c r="DS74" s="32">
        <f>$CN74*EXP('2a)answer'!$C74*('2a) male mx'!DS$2-$CO$2))</f>
        <v>1.3321012251726425E-2</v>
      </c>
      <c r="DT74" s="32">
        <f>$CN74*EXP('2a)answer'!$C74*('2a) male mx'!DT$2-$CO$2))</f>
        <v>1.3182935729981015E-2</v>
      </c>
      <c r="DU74" s="32">
        <f>$CN74*EXP('2a)answer'!$C74*('2a) male mx'!DU$2-$CO$2))</f>
        <v>1.3046290415226262E-2</v>
      </c>
      <c r="DV74" s="32">
        <f>$CN74*EXP('2a)answer'!$C74*('2a) male mx'!DV$2-$CO$2))</f>
        <v>1.2911061472547263E-2</v>
      </c>
      <c r="DW74" s="32">
        <f>$CN74*EXP('2a)answer'!$C74*('2a) male mx'!DW$2-$CO$2))</f>
        <v>1.2777234220797724E-2</v>
      </c>
      <c r="DX74" s="32">
        <f>$CN74*EXP('2a)answer'!$C74*('2a) male mx'!DX$2-$CO$2))</f>
        <v>1.2644794131006084E-2</v>
      </c>
      <c r="DY74" s="32">
        <f>$CN74*EXP('2a)answer'!$C74*('2a) male mx'!DY$2-$CO$2))</f>
        <v>1.2513726824798191E-2</v>
      </c>
      <c r="DZ74" s="32">
        <f>$CN74*EXP('2a)answer'!$C74*('2a) male mx'!DZ$2-$CO$2))</f>
        <v>1.238401807283631E-2</v>
      </c>
      <c r="EA74" s="32">
        <f>$CN74*EXP('2a)answer'!$C74*('2a) male mx'!EA$2-$CO$2))</f>
        <v>1.2255653793274302E-2</v>
      </c>
      <c r="EB74" s="32">
        <f>$CN74*EXP('2a)answer'!$C74*('2a) male mx'!EB$2-$CO$2))</f>
        <v>1.2128620050228842E-2</v>
      </c>
      <c r="EC74" s="32">
        <f>$CN74*EXP('2a)answer'!$C74*('2a) male mx'!EC$2-$CO$2))</f>
        <v>1.2002903052266452E-2</v>
      </c>
      <c r="ED74" s="32">
        <f>$CN74*EXP('2a)answer'!$C74*('2a) male mx'!ED$2-$CO$2))</f>
        <v>1.187848915090625E-2</v>
      </c>
      <c r="EE74" s="32">
        <f>$CN74*EXP('2a)answer'!$C74*('2a) male mx'!EE$2-$CO$2))</f>
        <v>1.175536483913819E-2</v>
      </c>
      <c r="EF74" s="32">
        <f>$CN74*EXP('2a)answer'!$C74*('2a) male mx'!EF$2-$CO$2))</f>
        <v>1.1633516749956668E-2</v>
      </c>
      <c r="EG74" s="32">
        <f>$CN74*EXP('2a)answer'!$C74*('2a) male mx'!EG$2-$CO$2))</f>
        <v>1.1512931654909344E-2</v>
      </c>
      <c r="EH74" s="32">
        <f>$CN74*EXP('2a)answer'!$C74*('2a) male mx'!EH$2-$CO$2))</f>
        <v>1.1393596462660988E-2</v>
      </c>
      <c r="EI74" s="32">
        <f>$CN74*EXP('2a)answer'!$C74*('2a) male mx'!EI$2-$CO$2))</f>
        <v>1.1275498217572205E-2</v>
      </c>
      <c r="EJ74" s="32">
        <f>$CN74*EXP('2a)answer'!$C74*('2a) male mx'!EJ$2-$CO$2))</f>
        <v>1.115862409829293E-2</v>
      </c>
      <c r="EK74" s="32">
        <f>$CN74*EXP('2a)answer'!$C74*('2a) male mx'!EK$2-$CO$2))</f>
        <v>1.1042961416370458E-2</v>
      </c>
      <c r="EL74" s="32">
        <f>$CN74*EXP('2a)answer'!$C74*('2a) male mx'!EL$2-$CO$2))</f>
        <v>1.0928497614871918E-2</v>
      </c>
      <c r="EM74" s="32">
        <f>$CN74*EXP('2a)answer'!$C74*('2a) male mx'!EM$2-$CO$2))</f>
        <v>1.081522026702105E-2</v>
      </c>
      <c r="EN74" s="32">
        <f>$CN74*EXP('2a)answer'!$C74*('2a) male mx'!EN$2-$CO$2))</f>
        <v>1.0703117074849057E-2</v>
      </c>
      <c r="EO74" s="32">
        <f>$CN74*EXP('2a)answer'!$C74*('2a) male mx'!EO$2-$CO$2))</f>
        <v>1.0592175867859509E-2</v>
      </c>
    </row>
    <row r="75" spans="1:145" x14ac:dyDescent="0.25">
      <c r="A75" s="31">
        <f>males!A74</f>
        <v>72</v>
      </c>
      <c r="B75" s="32">
        <f>2*(males!B74-males!B75)/(males!B74+males!B75)</f>
        <v>6.4252534058527322E-2</v>
      </c>
      <c r="C75" s="32">
        <f>2*(males!C74-males!C75)/(males!C74+males!C75)</f>
        <v>6.6972065926405422E-2</v>
      </c>
      <c r="D75" s="32">
        <f>2*(males!D74-males!D75)/(males!D74+males!D75)</f>
        <v>6.5141816222595669E-2</v>
      </c>
      <c r="E75" s="32">
        <f>2*(males!E74-males!E75)/(males!E74+males!E75)</f>
        <v>6.505059074519981E-2</v>
      </c>
      <c r="F75" s="32">
        <f>2*(males!F74-males!F75)/(males!F74+males!F75)</f>
        <v>6.1467698097428393E-2</v>
      </c>
      <c r="G75" s="32">
        <f>2*(males!G74-males!G75)/(males!G74+males!G75)</f>
        <v>6.4594908114048472E-2</v>
      </c>
      <c r="H75" s="32">
        <f>2*(males!H74-males!H75)/(males!H74+males!H75)</f>
        <v>6.2193286258000566E-2</v>
      </c>
      <c r="I75" s="32">
        <f>2*(males!I74-males!I75)/(males!I74+males!I75)</f>
        <v>6.5737319039430198E-2</v>
      </c>
      <c r="J75" s="32">
        <f>2*(males!J74-males!J75)/(males!J74+males!J75)</f>
        <v>6.6512103308154463E-2</v>
      </c>
      <c r="K75" s="32">
        <f>2*(males!K74-males!K75)/(males!K74+males!K75)</f>
        <v>5.7527099356811946E-2</v>
      </c>
      <c r="L75" s="32">
        <f>2*(males!L74-males!L75)/(males!L74+males!L75)</f>
        <v>6.4901408450704232E-2</v>
      </c>
      <c r="M75" s="32">
        <f>2*(males!M74-males!M75)/(males!M74+males!M75)</f>
        <v>6.3576932581493051E-2</v>
      </c>
      <c r="N75" s="32">
        <f>2*(males!N74-males!N75)/(males!N74+males!N75)</f>
        <v>6.6823247674311498E-2</v>
      </c>
      <c r="O75" s="32">
        <f>2*(males!O74-males!O75)/(males!O74+males!O75)</f>
        <v>6.1730960131126347E-2</v>
      </c>
      <c r="P75" s="32">
        <f>2*(males!P74-males!P75)/(males!P74+males!P75)</f>
        <v>6.5593124291650928E-2</v>
      </c>
      <c r="Q75" s="32">
        <f>2*(males!Q74-males!Q75)/(males!Q74+males!Q75)</f>
        <v>6.5818893236444936E-2</v>
      </c>
      <c r="R75" s="32">
        <f>2*(males!R74-males!R75)/(males!R74+males!R75)</f>
        <v>6.3699235012788014E-2</v>
      </c>
      <c r="S75" s="32">
        <f>2*(males!S74-males!S75)/(males!S74+males!S75)</f>
        <v>6.5614332516208851E-2</v>
      </c>
      <c r="T75" s="32">
        <f>2*(males!T74-males!T75)/(males!T74+males!T75)</f>
        <v>6.9679761683113017E-2</v>
      </c>
      <c r="U75" s="32">
        <f>2*(males!U74-males!U75)/(males!U74+males!U75)</f>
        <v>6.5416343672987695E-2</v>
      </c>
      <c r="V75" s="32">
        <f>2*(males!V74-males!V75)/(males!V74+males!V75)</f>
        <v>6.5334118543665776E-2</v>
      </c>
      <c r="W75" s="32">
        <f>2*(males!W74-males!W75)/(males!W74+males!W75)</f>
        <v>7.1909257365705179E-2</v>
      </c>
      <c r="X75" s="32">
        <f>2*(males!X74-males!X75)/(males!X74+males!X75)</f>
        <v>6.900204979386905E-2</v>
      </c>
      <c r="Y75" s="32">
        <f>2*(males!Y74-males!Y75)/(males!Y74+males!Y75)</f>
        <v>6.2329424709550059E-2</v>
      </c>
      <c r="Z75" s="32">
        <f>2*(males!Z74-males!Z75)/(males!Z74+males!Z75)</f>
        <v>6.4882143121751917E-2</v>
      </c>
      <c r="AA75" s="32">
        <f>2*(males!AA74-males!AA75)/(males!AA74+males!AA75)</f>
        <v>6.5263040942169878E-2</v>
      </c>
      <c r="AB75" s="32">
        <f>2*(males!AB74-males!AB75)/(males!AB74+males!AB75)</f>
        <v>6.2024141132776232E-2</v>
      </c>
      <c r="AC75" s="32">
        <f>2*(males!AC74-males!AC75)/(males!AC74+males!AC75)</f>
        <v>6.3133660955416837E-2</v>
      </c>
      <c r="AD75" s="32">
        <f>2*(males!AD74-males!AD75)/(males!AD74+males!AD75)</f>
        <v>6.3483781198365077E-2</v>
      </c>
      <c r="AE75" s="32">
        <f>2*(males!AE74-males!AE75)/(males!AE74+males!AE75)</f>
        <v>6.4955702126733281E-2</v>
      </c>
      <c r="AF75" s="32">
        <f>2*(males!AF74-males!AF75)/(males!AF74+males!AF75)</f>
        <v>6.7329659991936575E-2</v>
      </c>
      <c r="AG75" s="32">
        <f>2*(males!AG74-males!AG75)/(males!AG74+males!AG75)</f>
        <v>6.9688190304927455E-2</v>
      </c>
      <c r="AH75" s="32">
        <f>2*(males!AH74-males!AH75)/(males!AH74+males!AH75)</f>
        <v>6.6164610372269395E-2</v>
      </c>
      <c r="AI75" s="32">
        <f>2*(males!AI74-males!AI75)/(males!AI74+males!AI75)</f>
        <v>6.639638301033729E-2</v>
      </c>
      <c r="AJ75" s="32">
        <f>2*(males!AJ74-males!AJ75)/(males!AJ74+males!AJ75)</f>
        <v>6.6456639277959903E-2</v>
      </c>
      <c r="AK75" s="32">
        <f>2*(males!AK74-males!AK75)/(males!AK74+males!AK75)</f>
        <v>6.8796121274255384E-2</v>
      </c>
      <c r="AL75" s="32">
        <f>2*(males!AL74-males!AL75)/(males!AL74+males!AL75)</f>
        <v>6.2352445193929171E-2</v>
      </c>
      <c r="AM75" s="32">
        <f>2*(males!AM74-males!AM75)/(males!AM74+males!AM75)</f>
        <v>6.1013165781369491E-2</v>
      </c>
      <c r="AN75" s="32">
        <f>2*(males!AN74-males!AN75)/(males!AN74+males!AN75)</f>
        <v>6.5796500822456264E-2</v>
      </c>
      <c r="AO75" s="32">
        <f>2*(males!AO74-males!AO75)/(males!AO74+males!AO75)</f>
        <v>6.6036943744752302E-2</v>
      </c>
      <c r="AP75" s="32">
        <f>2*(males!AP74-males!AP75)/(males!AP74+males!AP75)</f>
        <v>6.1178326104551019E-2</v>
      </c>
      <c r="AQ75" s="32">
        <f>2*(males!AQ74-males!AQ75)/(males!AQ74+males!AQ75)</f>
        <v>6.3558387838447888E-2</v>
      </c>
      <c r="AR75" s="32">
        <f>2*(males!AR74-males!AR75)/(males!AR74+males!AR75)</f>
        <v>6.5063529511335871E-2</v>
      </c>
      <c r="AS75" s="32">
        <f>2*(males!AS74-males!AS75)/(males!AS74+males!AS75)</f>
        <v>6.7195530482415458E-2</v>
      </c>
      <c r="AT75" s="32">
        <f>2*(males!AT74-males!AT75)/(males!AT74+males!AT75)</f>
        <v>6.9143835985391242E-2</v>
      </c>
      <c r="AU75" s="32">
        <f>2*(males!AU74-males!AU75)/(males!AU74+males!AU75)</f>
        <v>6.7716074160058148E-2</v>
      </c>
      <c r="AV75" s="32">
        <f>2*(males!AV74-males!AV75)/(males!AV74+males!AV75)</f>
        <v>6.9791566406793071E-2</v>
      </c>
      <c r="AW75" s="32">
        <f>2*(males!AW74-males!AW75)/(males!AW74+males!AW75)</f>
        <v>7.1825379467214914E-2</v>
      </c>
      <c r="AX75" s="32">
        <f>2*(males!AX74-males!AX75)/(males!AX74+males!AX75)</f>
        <v>6.4696640337472827E-2</v>
      </c>
      <c r="AY75" s="32">
        <f>2*(males!AY74-males!AY75)/(males!AY74+males!AY75)</f>
        <v>6.7889226464995303E-2</v>
      </c>
      <c r="AZ75" s="32">
        <f>2*(males!AZ74-males!AZ75)/(males!AZ74+males!AZ75)</f>
        <v>6.2228489077355342E-2</v>
      </c>
      <c r="BA75" s="32">
        <f>2*(males!BA74-males!BA75)/(males!BA74+males!BA75)</f>
        <v>6.9562357391000473E-2</v>
      </c>
      <c r="BB75" s="32">
        <f>2*(males!BB74-males!BB75)/(males!BB74+males!BB75)</f>
        <v>7.0847886610984567E-2</v>
      </c>
      <c r="BC75" s="32">
        <f>2*(males!BC74-males!BC75)/(males!BC74+males!BC75)</f>
        <v>5.9791218164832037E-2</v>
      </c>
      <c r="BD75" s="32">
        <f>2*(males!BD74-males!BD75)/(males!BD74+males!BD75)</f>
        <v>5.7052421797151288E-2</v>
      </c>
      <c r="BE75" s="32">
        <f>2*(males!BE74-males!BE75)/(males!BE74+males!BE75)</f>
        <v>5.8251289263947494E-2</v>
      </c>
      <c r="BF75" s="32">
        <f>2*(males!BF74-males!BF75)/(males!BF74+males!BF75)</f>
        <v>5.7494246802731352E-2</v>
      </c>
      <c r="BG75" s="32">
        <f>2*(males!BG74-males!BG75)/(males!BG74+males!BG75)</f>
        <v>5.3619751708745993E-2</v>
      </c>
      <c r="BH75" s="32">
        <f>2*(males!BH74-males!BH75)/(males!BH74+males!BH75)</f>
        <v>5.4085542903434279E-2</v>
      </c>
      <c r="BI75" s="32">
        <f>2*(males!BI74-males!BI75)/(males!BI74+males!BI75)</f>
        <v>5.4494442645947987E-2</v>
      </c>
      <c r="BJ75" s="32">
        <f>2*(males!BJ74-males!BJ75)/(males!BJ74+males!BJ75)</f>
        <v>5.4499208480816776E-2</v>
      </c>
      <c r="BK75" s="32">
        <f>2*(males!BK74-males!BK75)/(males!BK74+males!BK75)</f>
        <v>5.3562280283357182E-2</v>
      </c>
      <c r="BL75" s="32">
        <f>2*(males!BL74-males!BL75)/(males!BL74+males!BL75)</f>
        <v>5.1432519340503746E-2</v>
      </c>
      <c r="BM75" s="32">
        <f>2*(males!BM74-males!BM75)/(males!BM74+males!BM75)</f>
        <v>4.9920861299906048E-2</v>
      </c>
      <c r="BN75" s="32">
        <f>2*(males!BN74-males!BN75)/(males!BN74+males!BN75)</f>
        <v>4.7766311472654546E-2</v>
      </c>
      <c r="BO75" s="32">
        <f>2*(males!BO74-males!BO75)/(males!BO74+males!BO75)</f>
        <v>4.5486302326919442E-2</v>
      </c>
      <c r="BP75" s="32">
        <f>2*(males!BP74-males!BP75)/(males!BP74+males!BP75)</f>
        <v>4.7430894707994865E-2</v>
      </c>
      <c r="BQ75" s="32">
        <f>2*(males!BQ74-males!BQ75)/(males!BQ74+males!BQ75)</f>
        <v>4.4846666344028778E-2</v>
      </c>
      <c r="BR75" s="32">
        <f>2*(males!BR74-males!BR75)/(males!BR74+males!BR75)</f>
        <v>4.4931172005660623E-2</v>
      </c>
      <c r="BS75" s="32">
        <f>2*(males!BS74-males!BS75)/(males!BS74+males!BS75)</f>
        <v>4.2923687748147685E-2</v>
      </c>
      <c r="BT75" s="32">
        <f>2*(males!BT74-males!BT75)/(males!BT74+males!BT75)</f>
        <v>3.7330880380207737E-2</v>
      </c>
      <c r="BU75" s="32">
        <f>2*(males!BU74-males!BU75)/(males!BU74+males!BU75)</f>
        <v>4.0418289429298662E-2</v>
      </c>
      <c r="BV75" s="32">
        <f>2*(males!BV74-males!BV75)/(males!BV74+males!BV75)</f>
        <v>3.8863752134959399E-2</v>
      </c>
      <c r="BW75" s="32">
        <f>2*(males!BW74-males!BW75)/(males!BW74+males!BW75)</f>
        <v>3.723193233279689E-2</v>
      </c>
      <c r="BX75" s="32">
        <f>2*(males!BX74-males!BX75)/(males!BX74+males!BX75)</f>
        <v>3.7325704004660183E-2</v>
      </c>
      <c r="BY75" s="32">
        <f>2*(males!BY74-males!BY75)/(males!BY74+males!BY75)</f>
        <v>3.7237078997057922E-2</v>
      </c>
      <c r="BZ75" s="32">
        <f>2*(males!BZ74-males!BZ75)/(males!BZ74+males!BZ75)</f>
        <v>3.5547617675865645E-2</v>
      </c>
      <c r="CA75" s="32">
        <f>2*(males!CA74-males!CA75)/(males!CA74+males!CA75)</f>
        <v>3.3588610562509766E-2</v>
      </c>
      <c r="CB75" s="32">
        <f>2*(males!CB74-males!CB75)/(males!CB74+males!CB75)</f>
        <v>3.117385093689606E-2</v>
      </c>
      <c r="CC75" s="32">
        <f>2*(males!CC74-males!CC75)/(males!CC74+males!CC75)</f>
        <v>3.0012211865517693E-2</v>
      </c>
      <c r="CD75" s="32">
        <f>2*(males!CD74-males!CD75)/(males!CD74+males!CD75)</f>
        <v>2.8440279499298528E-2</v>
      </c>
      <c r="CE75" s="32">
        <f>2*(males!CE74-males!CE75)/(males!CE74+males!CE75)</f>
        <v>2.9318381409173817E-2</v>
      </c>
      <c r="CF75" s="32">
        <f>2*(males!CF74-males!CF75)/(males!CF74+males!CF75)</f>
        <v>2.7121685964360095E-2</v>
      </c>
      <c r="CG75" s="32">
        <f>2*(males!CG74-males!CG75)/(males!CG74+males!CG75)</f>
        <v>2.6202262380469573E-2</v>
      </c>
      <c r="CH75" s="32">
        <f>2*(males!CH74-males!CH75)/(males!CH74+males!CH75)</f>
        <v>2.477137646456827E-2</v>
      </c>
      <c r="CI75" s="32">
        <f>2*(males!CI74-males!CI75)/(males!CI74+males!CI75)</f>
        <v>2.3215865910155641E-2</v>
      </c>
      <c r="CJ75" s="32">
        <f>2*(males!CJ74-males!CJ75)/(males!CJ74+males!CJ75)</f>
        <v>2.3220964021839693E-2</v>
      </c>
      <c r="CK75" s="32">
        <f>2*(males!CK74-males!CK75)/(males!CK74+males!CK75)</f>
        <v>2.3609552192592018E-2</v>
      </c>
      <c r="CL75" s="32">
        <f>2*(males!CL74-males!CL75)/(males!CL74+males!CL75)</f>
        <v>2.2315058808406708E-2</v>
      </c>
      <c r="CM75" s="32">
        <f>2*(males!CM74-males!CM75)/(males!CM74+males!CM75)</f>
        <v>2.1208434970352772E-2</v>
      </c>
      <c r="CN75" s="32">
        <f>2*(males!CN74-males!CN75)/(males!CN74+males!CN75)</f>
        <v>2.1721753473323606E-2</v>
      </c>
      <c r="CO75" s="12"/>
      <c r="CP75" s="31">
        <f t="shared" si="14"/>
        <v>72</v>
      </c>
      <c r="CQ75" s="32">
        <f>$CN75*EXP('2a)answer'!$C75*('2a) male mx'!CQ$2-$CO$2))</f>
        <v>2.0451655587042868E-2</v>
      </c>
      <c r="CR75" s="32">
        <f>$CN75*EXP('2a)answer'!$C75*('2a) male mx'!CR$2-$CO$2))</f>
        <v>2.0206690448513483E-2</v>
      </c>
      <c r="CS75" s="32">
        <f>$CN75*EXP('2a)answer'!$C75*('2a) male mx'!CS$2-$CO$2))</f>
        <v>1.9964659445014847E-2</v>
      </c>
      <c r="CT75" s="32">
        <f>$CN75*EXP('2a)answer'!$C75*('2a) male mx'!CT$2-$CO$2))</f>
        <v>1.9725527432165064E-2</v>
      </c>
      <c r="CU75" s="32">
        <f>$CN75*EXP('2a)answer'!$C75*('2a) male mx'!CU$2-$CO$2))</f>
        <v>1.9489259686533415E-2</v>
      </c>
      <c r="CV75" s="32">
        <f>$CN75*EXP('2a)answer'!$C75*('2a) male mx'!CV$2-$CO$2))</f>
        <v>1.92558219005983E-2</v>
      </c>
      <c r="CW75" s="32">
        <f>$CN75*EXP('2a)answer'!$C75*('2a) male mx'!CW$2-$CO$2))</f>
        <v>1.9025180177765565E-2</v>
      </c>
      <c r="CX75" s="32">
        <f>$CN75*EXP('2a)answer'!$C75*('2a) male mx'!CX$2-$CO$2))</f>
        <v>1.8797301027446534E-2</v>
      </c>
      <c r="CY75" s="32">
        <f>$CN75*EXP('2a)answer'!$C75*('2a) male mx'!CY$2-$CO$2))</f>
        <v>1.8572151360194931E-2</v>
      </c>
      <c r="CZ75" s="32">
        <f>$CN75*EXP('2a)answer'!$C75*('2a) male mx'!CZ$2-$CO$2))</f>
        <v>1.8349698482902143E-2</v>
      </c>
      <c r="DA75" s="32">
        <f>$CN75*EXP('2a)answer'!$C75*('2a) male mx'!DA$2-$CO$2))</f>
        <v>1.8129910094049927E-2</v>
      </c>
      <c r="DB75" s="32">
        <f>$CN75*EXP('2a)answer'!$C75*('2a) male mx'!DB$2-$CO$2))</f>
        <v>1.7912754279020067E-2</v>
      </c>
      <c r="DC75" s="32">
        <f>$CN75*EXP('2a)answer'!$C75*('2a) male mx'!DC$2-$CO$2))</f>
        <v>1.7698199505460172E-2</v>
      </c>
      <c r="DD75" s="32">
        <f>$CN75*EXP('2a)answer'!$C75*('2a) male mx'!DD$2-$CO$2))</f>
        <v>1.7486214618704962E-2</v>
      </c>
      <c r="DE75" s="32">
        <f>$CN75*EXP('2a)answer'!$C75*('2a) male mx'!DE$2-$CO$2))</f>
        <v>1.727676883725246E-2</v>
      </c>
      <c r="DF75" s="32">
        <f>$CN75*EXP('2a)answer'!$C75*('2a) male mx'!DF$2-$CO$2))</f>
        <v>1.7069831748294292E-2</v>
      </c>
      <c r="DG75" s="32">
        <f>$CN75*EXP('2a)answer'!$C75*('2a) male mx'!DG$2-$CO$2))</f>
        <v>1.6865373303299579E-2</v>
      </c>
      <c r="DH75" s="32">
        <f>$CN75*EXP('2a)answer'!$C75*('2a) male mx'!DH$2-$CO$2))</f>
        <v>1.6663363813651706E-2</v>
      </c>
      <c r="DI75" s="32">
        <f>$CN75*EXP('2a)answer'!$C75*('2a) male mx'!DI$2-$CO$2))</f>
        <v>1.6463773946337353E-2</v>
      </c>
      <c r="DJ75" s="32">
        <f>$CN75*EXP('2a)answer'!$C75*('2a) male mx'!DJ$2-$CO$2))</f>
        <v>1.6266574719687156E-2</v>
      </c>
      <c r="DK75" s="32">
        <f>$CN75*EXP('2a)answer'!$C75*('2a) male mx'!DK$2-$CO$2))</f>
        <v>1.6071737499167398E-2</v>
      </c>
      <c r="DL75" s="32">
        <f>$CN75*EXP('2a)answer'!$C75*('2a) male mx'!DL$2-$CO$2))</f>
        <v>1.5879233993222101E-2</v>
      </c>
      <c r="DM75" s="32">
        <f>$CN75*EXP('2a)answer'!$C75*('2a) male mx'!DM$2-$CO$2))</f>
        <v>1.5689036249164914E-2</v>
      </c>
      <c r="DN75" s="32">
        <f>$CN75*EXP('2a)answer'!$C75*('2a) male mx'!DN$2-$CO$2))</f>
        <v>1.5501116649120204E-2</v>
      </c>
      <c r="DO75" s="32">
        <f>$CN75*EXP('2a)answer'!$C75*('2a) male mx'!DO$2-$CO$2))</f>
        <v>1.5315447906012792E-2</v>
      </c>
      <c r="DP75" s="32">
        <f>$CN75*EXP('2a)answer'!$C75*('2a) male mx'!DP$2-$CO$2))</f>
        <v>1.5132003059605692E-2</v>
      </c>
      <c r="DQ75" s="32">
        <f>$CN75*EXP('2a)answer'!$C75*('2a) male mx'!DQ$2-$CO$2))</f>
        <v>1.4950755472585311E-2</v>
      </c>
      <c r="DR75" s="32">
        <f>$CN75*EXP('2a)answer'!$C75*('2a) male mx'!DR$2-$CO$2))</f>
        <v>1.4771678826693564E-2</v>
      </c>
      <c r="DS75" s="32">
        <f>$CN75*EXP('2a)answer'!$C75*('2a) male mx'!DS$2-$CO$2))</f>
        <v>1.4594747118906294E-2</v>
      </c>
      <c r="DT75" s="32">
        <f>$CN75*EXP('2a)answer'!$C75*('2a) male mx'!DT$2-$CO$2))</f>
        <v>1.4419934657657471E-2</v>
      </c>
      <c r="DU75" s="32">
        <f>$CN75*EXP('2a)answer'!$C75*('2a) male mx'!DU$2-$CO$2))</f>
        <v>1.4247216059108623E-2</v>
      </c>
      <c r="DV75" s="32">
        <f>$CN75*EXP('2a)answer'!$C75*('2a) male mx'!DV$2-$CO$2))</f>
        <v>1.4076566243462952E-2</v>
      </c>
      <c r="DW75" s="32">
        <f>$CN75*EXP('2a)answer'!$C75*('2a) male mx'!DW$2-$CO$2))</f>
        <v>1.3907960431323583E-2</v>
      </c>
      <c r="DX75" s="32">
        <f>$CN75*EXP('2a)answer'!$C75*('2a) male mx'!DX$2-$CO$2))</f>
        <v>1.3741374140095458E-2</v>
      </c>
      <c r="DY75" s="32">
        <f>$CN75*EXP('2a)answer'!$C75*('2a) male mx'!DY$2-$CO$2))</f>
        <v>1.3576783180430305E-2</v>
      </c>
      <c r="DZ75" s="32">
        <f>$CN75*EXP('2a)answer'!$C75*('2a) male mx'!DZ$2-$CO$2))</f>
        <v>1.3414163652714192E-2</v>
      </c>
      <c r="EA75" s="32">
        <f>$CN75*EXP('2a)answer'!$C75*('2a) male mx'!EA$2-$CO$2))</f>
        <v>1.3253491943597163E-2</v>
      </c>
      <c r="EB75" s="32">
        <f>$CN75*EXP('2a)answer'!$C75*('2a) male mx'!EB$2-$CO$2))</f>
        <v>1.3094744722564444E-2</v>
      </c>
      <c r="EC75" s="32">
        <f>$CN75*EXP('2a)answer'!$C75*('2a) male mx'!EC$2-$CO$2))</f>
        <v>1.2937898938548688E-2</v>
      </c>
      <c r="ED75" s="32">
        <f>$CN75*EXP('2a)answer'!$C75*('2a) male mx'!ED$2-$CO$2))</f>
        <v>1.2782931816582842E-2</v>
      </c>
      <c r="EE75" s="32">
        <f>$CN75*EXP('2a)answer'!$C75*('2a) male mx'!EE$2-$CO$2))</f>
        <v>1.2629820854493061E-2</v>
      </c>
      <c r="EF75" s="32">
        <f>$CN75*EXP('2a)answer'!$C75*('2a) male mx'!EF$2-$CO$2))</f>
        <v>1.2478543819631281E-2</v>
      </c>
      <c r="EG75" s="32">
        <f>$CN75*EXP('2a)answer'!$C75*('2a) male mx'!EG$2-$CO$2))</f>
        <v>1.2329078745646874E-2</v>
      </c>
      <c r="EH75" s="32">
        <f>$CN75*EXP('2a)answer'!$C75*('2a) male mx'!EH$2-$CO$2))</f>
        <v>1.2181403929297015E-2</v>
      </c>
      <c r="EI75" s="32">
        <f>$CN75*EXP('2a)answer'!$C75*('2a) male mx'!EI$2-$CO$2))</f>
        <v>1.2035497927295245E-2</v>
      </c>
      <c r="EJ75" s="32">
        <f>$CN75*EXP('2a)answer'!$C75*('2a) male mx'!EJ$2-$CO$2))</f>
        <v>1.1891339553197751E-2</v>
      </c>
      <c r="EK75" s="32">
        <f>$CN75*EXP('2a)answer'!$C75*('2a) male mx'!EK$2-$CO$2))</f>
        <v>1.1748907874326992E-2</v>
      </c>
      <c r="EL75" s="32">
        <f>$CN75*EXP('2a)answer'!$C75*('2a) male mx'!EL$2-$CO$2))</f>
        <v>1.1608182208732127E-2</v>
      </c>
      <c r="EM75" s="32">
        <f>$CN75*EXP('2a)answer'!$C75*('2a) male mx'!EM$2-$CO$2))</f>
        <v>1.1469142122185885E-2</v>
      </c>
      <c r="EN75" s="32">
        <f>$CN75*EXP('2a)answer'!$C75*('2a) male mx'!EN$2-$CO$2))</f>
        <v>1.1331767425217368E-2</v>
      </c>
      <c r="EO75" s="32">
        <f>$CN75*EXP('2a)answer'!$C75*('2a) male mx'!EO$2-$CO$2))</f>
        <v>1.1196038170180439E-2</v>
      </c>
    </row>
    <row r="76" spans="1:145" x14ac:dyDescent="0.25">
      <c r="A76" s="31">
        <f>males!A75</f>
        <v>73</v>
      </c>
      <c r="B76" s="32">
        <f>2*(males!B75-males!B76)/(males!B75+males!B76)</f>
        <v>7.2006573907714588E-2</v>
      </c>
      <c r="C76" s="32">
        <f>2*(males!C75-males!C76)/(males!C75+males!C76)</f>
        <v>6.9046381793713613E-2</v>
      </c>
      <c r="D76" s="32">
        <f>2*(males!D75-males!D76)/(males!D75+males!D76)</f>
        <v>7.4862779084643644E-2</v>
      </c>
      <c r="E76" s="32">
        <f>2*(males!E75-males!E76)/(males!E75+males!E76)</f>
        <v>7.3117589659274701E-2</v>
      </c>
      <c r="F76" s="32">
        <f>2*(males!F75-males!F76)/(males!F75+males!F76)</f>
        <v>6.9479820392301023E-2</v>
      </c>
      <c r="G76" s="32">
        <f>2*(males!G75-males!G76)/(males!G75+males!G76)</f>
        <v>7.2681147101515603E-2</v>
      </c>
      <c r="H76" s="32">
        <f>2*(males!H75-males!H76)/(males!H75+males!H76)</f>
        <v>7.5472192730656806E-2</v>
      </c>
      <c r="I76" s="32">
        <f>2*(males!I75-males!I76)/(males!I75+males!I76)</f>
        <v>7.1850342268903175E-2</v>
      </c>
      <c r="J76" s="32">
        <f>2*(males!J75-males!J76)/(males!J75+males!J76)</f>
        <v>6.9952093091530221E-2</v>
      </c>
      <c r="K76" s="32">
        <f>2*(males!K75-males!K76)/(males!K75+males!K76)</f>
        <v>6.3032184868931751E-2</v>
      </c>
      <c r="L76" s="32">
        <f>2*(males!L75-males!L76)/(males!L75+males!L76)</f>
        <v>6.9804999156362235E-2</v>
      </c>
      <c r="M76" s="32">
        <f>2*(males!M75-males!M76)/(males!M75+males!M76)</f>
        <v>6.6678654918180189E-2</v>
      </c>
      <c r="N76" s="32">
        <f>2*(males!N75-males!N76)/(males!N75+males!N76)</f>
        <v>7.2119656432026849E-2</v>
      </c>
      <c r="O76" s="32">
        <f>2*(males!O75-males!O76)/(males!O75+males!O76)</f>
        <v>7.0938779537269986E-2</v>
      </c>
      <c r="P76" s="32">
        <f>2*(males!P75-males!P76)/(males!P75+males!P76)</f>
        <v>6.9543910171396814E-2</v>
      </c>
      <c r="Q76" s="32">
        <f>2*(males!Q75-males!Q76)/(males!Q75+males!Q76)</f>
        <v>6.8290496114763899E-2</v>
      </c>
      <c r="R76" s="32">
        <f>2*(males!R75-males!R76)/(males!R75+males!R76)</f>
        <v>6.7754262198706644E-2</v>
      </c>
      <c r="S76" s="32">
        <f>2*(males!S75-males!S76)/(males!S75+males!S76)</f>
        <v>7.1212176963363627E-2</v>
      </c>
      <c r="T76" s="32">
        <f>2*(males!T75-males!T76)/(males!T75+males!T76)</f>
        <v>6.915304976924036E-2</v>
      </c>
      <c r="U76" s="32">
        <f>2*(males!U75-males!U76)/(males!U75+males!U76)</f>
        <v>6.9969546163559382E-2</v>
      </c>
      <c r="V76" s="32">
        <f>2*(males!V75-males!V76)/(males!V75+males!V76)</f>
        <v>7.466844979382592E-2</v>
      </c>
      <c r="W76" s="32">
        <f>2*(males!W75-males!W76)/(males!W75+males!W76)</f>
        <v>7.4530824239788157E-2</v>
      </c>
      <c r="X76" s="32">
        <f>2*(males!X75-males!X76)/(males!X75+males!X76)</f>
        <v>7.6942132382084819E-2</v>
      </c>
      <c r="Y76" s="32">
        <f>2*(males!Y75-males!Y76)/(males!Y75+males!Y76)</f>
        <v>6.9901704329388442E-2</v>
      </c>
      <c r="Z76" s="32">
        <f>2*(males!Z75-males!Z76)/(males!Z75+males!Z76)</f>
        <v>7.0672978911364301E-2</v>
      </c>
      <c r="AA76" s="32">
        <f>2*(males!AA75-males!AA76)/(males!AA75+males!AA76)</f>
        <v>7.0976642405213827E-2</v>
      </c>
      <c r="AB76" s="32">
        <f>2*(males!AB75-males!AB76)/(males!AB75+males!AB76)</f>
        <v>6.6221771892433293E-2</v>
      </c>
      <c r="AC76" s="32">
        <f>2*(males!AC75-males!AC76)/(males!AC75+males!AC76)</f>
        <v>7.2333672816844705E-2</v>
      </c>
      <c r="AD76" s="32">
        <f>2*(males!AD75-males!AD76)/(males!AD75+males!AD76)</f>
        <v>7.4118920932831914E-2</v>
      </c>
      <c r="AE76" s="32">
        <f>2*(males!AE75-males!AE76)/(males!AE75+males!AE76)</f>
        <v>7.5507821620359558E-2</v>
      </c>
      <c r="AF76" s="32">
        <f>2*(males!AF75-males!AF76)/(males!AF75+males!AF76)</f>
        <v>7.3808808508081469E-2</v>
      </c>
      <c r="AG76" s="32">
        <f>2*(males!AG75-males!AG76)/(males!AG75+males!AG76)</f>
        <v>7.3968060872780184E-2</v>
      </c>
      <c r="AH76" s="32">
        <f>2*(males!AH75-males!AH76)/(males!AH75+males!AH76)</f>
        <v>7.4411889401977752E-2</v>
      </c>
      <c r="AI76" s="32">
        <f>2*(males!AI75-males!AI76)/(males!AI75+males!AI76)</f>
        <v>7.2673492605233217E-2</v>
      </c>
      <c r="AJ76" s="32">
        <f>2*(males!AJ75-males!AJ76)/(males!AJ75+males!AJ76)</f>
        <v>7.0432166301969371E-2</v>
      </c>
      <c r="AK76" s="32">
        <f>2*(males!AK75-males!AK76)/(males!AK75+males!AK76)</f>
        <v>7.5664011386331817E-2</v>
      </c>
      <c r="AL76" s="32">
        <f>2*(males!AL75-males!AL76)/(males!AL75+males!AL76)</f>
        <v>7.5761852608759464E-2</v>
      </c>
      <c r="AM76" s="32">
        <f>2*(males!AM75-males!AM76)/(males!AM75+males!AM76)</f>
        <v>6.8757166798976796E-2</v>
      </c>
      <c r="AN76" s="32">
        <f>2*(males!AN75-males!AN76)/(males!AN75+males!AN76)</f>
        <v>7.2041558917088133E-2</v>
      </c>
      <c r="AO76" s="32">
        <f>2*(males!AO75-males!AO76)/(males!AO75+males!AO76)</f>
        <v>6.8497917672283151E-2</v>
      </c>
      <c r="AP76" s="32">
        <f>2*(males!AP75-males!AP76)/(males!AP75+males!AP76)</f>
        <v>7.1598833664090825E-2</v>
      </c>
      <c r="AQ76" s="32">
        <f>2*(males!AQ75-males!AQ76)/(males!AQ75+males!AQ76)</f>
        <v>7.303175049171115E-2</v>
      </c>
      <c r="AR76" s="32">
        <f>2*(males!AR75-males!AR76)/(males!AR75+males!AR76)</f>
        <v>7.2053292246340689E-2</v>
      </c>
      <c r="AS76" s="32">
        <f>2*(males!AS75-males!AS76)/(males!AS75+males!AS76)</f>
        <v>7.4535616406268296E-2</v>
      </c>
      <c r="AT76" s="32">
        <f>2*(males!AT75-males!AT76)/(males!AT75+males!AT76)</f>
        <v>7.3152111046847892E-2</v>
      </c>
      <c r="AU76" s="32">
        <f>2*(males!AU75-males!AU76)/(males!AU75+males!AU76)</f>
        <v>7.7954198117059628E-2</v>
      </c>
      <c r="AV76" s="32">
        <f>2*(males!AV75-males!AV76)/(males!AV75+males!AV76)</f>
        <v>7.6197487691529009E-2</v>
      </c>
      <c r="AW76" s="32">
        <f>2*(males!AW75-males!AW76)/(males!AW75+males!AW76)</f>
        <v>7.706534415530869E-2</v>
      </c>
      <c r="AX76" s="32">
        <f>2*(males!AX75-males!AX76)/(males!AX75+males!AX76)</f>
        <v>7.2557968008113219E-2</v>
      </c>
      <c r="AY76" s="32">
        <f>2*(males!AY75-males!AY76)/(males!AY75+males!AY76)</f>
        <v>7.5632521279718229E-2</v>
      </c>
      <c r="AZ76" s="32">
        <f>2*(males!AZ75-males!AZ76)/(males!AZ75+males!AZ76)</f>
        <v>6.7798110326820524E-2</v>
      </c>
      <c r="BA76" s="32">
        <f>2*(males!BA75-males!BA76)/(males!BA75+males!BA76)</f>
        <v>6.7523089285910859E-2</v>
      </c>
      <c r="BB76" s="32">
        <f>2*(males!BB75-males!BB76)/(males!BB75+males!BB76)</f>
        <v>7.1893008589757529E-2</v>
      </c>
      <c r="BC76" s="32">
        <f>2*(males!BC75-males!BC76)/(males!BC75+males!BC76)</f>
        <v>7.4212388996243786E-2</v>
      </c>
      <c r="BD76" s="32">
        <f>2*(males!BD75-males!BD76)/(males!BD75+males!BD76)</f>
        <v>6.1935617645534187E-2</v>
      </c>
      <c r="BE76" s="32">
        <f>2*(males!BE75-males!BE76)/(males!BE75+males!BE76)</f>
        <v>6.543172680332042E-2</v>
      </c>
      <c r="BF76" s="32">
        <f>2*(males!BF75-males!BF76)/(males!BF75+males!BF76)</f>
        <v>6.1372780591308525E-2</v>
      </c>
      <c r="BG76" s="32">
        <f>2*(males!BG75-males!BG76)/(males!BG75+males!BG76)</f>
        <v>5.9653024473288005E-2</v>
      </c>
      <c r="BH76" s="32">
        <f>2*(males!BH75-males!BH76)/(males!BH75+males!BH76)</f>
        <v>5.804942383780818E-2</v>
      </c>
      <c r="BI76" s="32">
        <f>2*(males!BI75-males!BI76)/(males!BI75+males!BI76)</f>
        <v>5.7126557002947609E-2</v>
      </c>
      <c r="BJ76" s="32">
        <f>2*(males!BJ75-males!BJ76)/(males!BJ75+males!BJ76)</f>
        <v>5.5803550451559547E-2</v>
      </c>
      <c r="BK76" s="32">
        <f>2*(males!BK75-males!BK76)/(males!BK75+males!BK76)</f>
        <v>5.6056280206758853E-2</v>
      </c>
      <c r="BL76" s="32">
        <f>2*(males!BL75-males!BL76)/(males!BL75+males!BL76)</f>
        <v>5.3796501069816781E-2</v>
      </c>
      <c r="BM76" s="32">
        <f>2*(males!BM75-males!BM76)/(males!BM75+males!BM76)</f>
        <v>5.4447367247759594E-2</v>
      </c>
      <c r="BN76" s="32">
        <f>2*(males!BN75-males!BN76)/(males!BN75+males!BN76)</f>
        <v>5.2154555573223085E-2</v>
      </c>
      <c r="BO76" s="32">
        <f>2*(males!BO75-males!BO76)/(males!BO75+males!BO76)</f>
        <v>4.9754331523144554E-2</v>
      </c>
      <c r="BP76" s="32">
        <f>2*(males!BP75-males!BP76)/(males!BP75+males!BP76)</f>
        <v>5.0849350850210084E-2</v>
      </c>
      <c r="BQ76" s="32">
        <f>2*(males!BQ75-males!BQ76)/(males!BQ75+males!BQ76)</f>
        <v>4.8422671613159475E-2</v>
      </c>
      <c r="BR76" s="32">
        <f>2*(males!BR75-males!BR76)/(males!BR75+males!BR76)</f>
        <v>5.1726029246723877E-2</v>
      </c>
      <c r="BS76" s="32">
        <f>2*(males!BS75-males!BS76)/(males!BS75+males!BS76)</f>
        <v>4.3346988069786041E-2</v>
      </c>
      <c r="BT76" s="32">
        <f>2*(males!BT75-males!BT76)/(males!BT75+males!BT76)</f>
        <v>4.4623321035567695E-2</v>
      </c>
      <c r="BU76" s="32">
        <f>2*(males!BU75-males!BU76)/(males!BU75+males!BU76)</f>
        <v>4.2904184916397581E-2</v>
      </c>
      <c r="BV76" s="32">
        <f>2*(males!BV75-males!BV76)/(males!BV75+males!BV76)</f>
        <v>4.2313513176165884E-2</v>
      </c>
      <c r="BW76" s="32">
        <f>2*(males!BW75-males!BW76)/(males!BW75+males!BW76)</f>
        <v>4.4234472328117815E-2</v>
      </c>
      <c r="BX76" s="32">
        <f>2*(males!BX75-males!BX76)/(males!BX75+males!BX76)</f>
        <v>4.0367028738319551E-2</v>
      </c>
      <c r="BY76" s="32">
        <f>2*(males!BY75-males!BY76)/(males!BY75+males!BY76)</f>
        <v>3.9173345093447283E-2</v>
      </c>
      <c r="BZ76" s="32">
        <f>2*(males!BZ75-males!BZ76)/(males!BZ75+males!BZ76)</f>
        <v>3.8730315328445335E-2</v>
      </c>
      <c r="CA76" s="32">
        <f>2*(males!CA75-males!CA76)/(males!CA75+males!CA76)</f>
        <v>3.7766963845310052E-2</v>
      </c>
      <c r="CB76" s="32">
        <f>2*(males!CB75-males!CB76)/(males!CB75+males!CB76)</f>
        <v>3.606187000347584E-2</v>
      </c>
      <c r="CC76" s="32">
        <f>2*(males!CC75-males!CC76)/(males!CC75+males!CC76)</f>
        <v>3.3225808748655945E-2</v>
      </c>
      <c r="CD76" s="32">
        <f>2*(males!CD75-males!CD76)/(males!CD75+males!CD76)</f>
        <v>3.4020727208852977E-2</v>
      </c>
      <c r="CE76" s="32">
        <f>2*(males!CE75-males!CE76)/(males!CE75+males!CE76)</f>
        <v>3.2778660423112303E-2</v>
      </c>
      <c r="CF76" s="32">
        <f>2*(males!CF75-males!CF76)/(males!CF75+males!CF76)</f>
        <v>3.0421448016816569E-2</v>
      </c>
      <c r="CG76" s="32">
        <f>2*(males!CG75-males!CG76)/(males!CG75+males!CG76)</f>
        <v>2.9738864962110888E-2</v>
      </c>
      <c r="CH76" s="32">
        <f>2*(males!CH75-males!CH76)/(males!CH75+males!CH76)</f>
        <v>2.6914040673995436E-2</v>
      </c>
      <c r="CI76" s="32">
        <f>2*(males!CI75-males!CI76)/(males!CI75+males!CI76)</f>
        <v>2.6656704868384187E-2</v>
      </c>
      <c r="CJ76" s="32">
        <f>2*(males!CJ75-males!CJ76)/(males!CJ75+males!CJ76)</f>
        <v>2.5407718445629751E-2</v>
      </c>
      <c r="CK76" s="32">
        <f>2*(males!CK75-males!CK76)/(males!CK75+males!CK76)</f>
        <v>2.555880972371892E-2</v>
      </c>
      <c r="CL76" s="32">
        <f>2*(males!CL75-males!CL76)/(males!CL75+males!CL76)</f>
        <v>2.5554100044104192E-2</v>
      </c>
      <c r="CM76" s="32">
        <f>2*(males!CM75-males!CM76)/(males!CM75+males!CM76)</f>
        <v>2.4289176722003595E-2</v>
      </c>
      <c r="CN76" s="32">
        <f>2*(males!CN75-males!CN76)/(males!CN75+males!CN76)</f>
        <v>2.3056811620529256E-2</v>
      </c>
      <c r="CO76" s="12"/>
      <c r="CP76" s="31">
        <f t="shared" si="14"/>
        <v>73</v>
      </c>
      <c r="CQ76" s="32">
        <f>$CN76*EXP('2a)answer'!$C76*('2a) male mx'!CQ$2-$CO$2))</f>
        <v>2.1643275081946037E-2</v>
      </c>
      <c r="CR76" s="32">
        <f>$CN76*EXP('2a)answer'!$C76*('2a) male mx'!CR$2-$CO$2))</f>
        <v>2.1371141748886744E-2</v>
      </c>
      <c r="CS76" s="32">
        <f>$CN76*EXP('2a)answer'!$C76*('2a) male mx'!CS$2-$CO$2))</f>
        <v>2.1102430104582112E-2</v>
      </c>
      <c r="CT76" s="32">
        <f>$CN76*EXP('2a)answer'!$C76*('2a) male mx'!CT$2-$CO$2))</f>
        <v>2.0837097126173449E-2</v>
      </c>
      <c r="CU76" s="32">
        <f>$CN76*EXP('2a)answer'!$C76*('2a) male mx'!CU$2-$CO$2))</f>
        <v>2.0575100331753186E-2</v>
      </c>
      <c r="CV76" s="32">
        <f>$CN76*EXP('2a)answer'!$C76*('2a) male mx'!CV$2-$CO$2))</f>
        <v>2.0316397773563182E-2</v>
      </c>
      <c r="CW76" s="32">
        <f>$CN76*EXP('2a)answer'!$C76*('2a) male mx'!CW$2-$CO$2))</f>
        <v>2.0060948031278565E-2</v>
      </c>
      <c r="CX76" s="32">
        <f>$CN76*EXP('2a)answer'!$C76*('2a) male mx'!CX$2-$CO$2))</f>
        <v>1.9808710205376005E-2</v>
      </c>
      <c r="CY76" s="32">
        <f>$CN76*EXP('2a)answer'!$C76*('2a) male mx'!CY$2-$CO$2))</f>
        <v>1.9559643910585376E-2</v>
      </c>
      <c r="CZ76" s="32">
        <f>$CN76*EXP('2a)answer'!$C76*('2a) male mx'!CZ$2-$CO$2))</f>
        <v>1.9313709269423759E-2</v>
      </c>
      <c r="DA76" s="32">
        <f>$CN76*EXP('2a)answer'!$C76*('2a) male mx'!DA$2-$CO$2))</f>
        <v>1.9070866905810745E-2</v>
      </c>
      <c r="DB76" s="32">
        <f>$CN76*EXP('2a)answer'!$C76*('2a) male mx'!DB$2-$CO$2))</f>
        <v>1.8831077938763995E-2</v>
      </c>
      <c r="DC76" s="32">
        <f>$CN76*EXP('2a)answer'!$C76*('2a) male mx'!DC$2-$CO$2))</f>
        <v>1.8594303976174113E-2</v>
      </c>
      <c r="DD76" s="32">
        <f>$CN76*EXP('2a)answer'!$C76*('2a) male mx'!DD$2-$CO$2))</f>
        <v>1.8360507108657751E-2</v>
      </c>
      <c r="DE76" s="32">
        <f>$CN76*EXP('2a)answer'!$C76*('2a) male mx'!DE$2-$CO$2))</f>
        <v>1.8129649903488008E-2</v>
      </c>
      <c r="DF76" s="32">
        <f>$CN76*EXP('2a)answer'!$C76*('2a) male mx'!DF$2-$CO$2))</f>
        <v>1.7901695398601189E-2</v>
      </c>
      <c r="DG76" s="32">
        <f>$CN76*EXP('2a)answer'!$C76*('2a) male mx'!DG$2-$CO$2))</f>
        <v>1.7676607096678836E-2</v>
      </c>
      <c r="DH76" s="32">
        <f>$CN76*EXP('2a)answer'!$C76*('2a) male mx'!DH$2-$CO$2))</f>
        <v>1.7454348959304263E-2</v>
      </c>
      <c r="DI76" s="32">
        <f>$CN76*EXP('2a)answer'!$C76*('2a) male mx'!DI$2-$CO$2))</f>
        <v>1.7234885401192505E-2</v>
      </c>
      <c r="DJ76" s="32">
        <f>$CN76*EXP('2a)answer'!$C76*('2a) male mx'!DJ$2-$CO$2))</f>
        <v>1.7018181284492815E-2</v>
      </c>
      <c r="DK76" s="32">
        <f>$CN76*EXP('2a)answer'!$C76*('2a) male mx'!DK$2-$CO$2))</f>
        <v>1.6804201913162849E-2</v>
      </c>
      <c r="DL76" s="32">
        <f>$CN76*EXP('2a)answer'!$C76*('2a) male mx'!DL$2-$CO$2))</f>
        <v>1.6592913027413531E-2</v>
      </c>
      <c r="DM76" s="32">
        <f>$CN76*EXP('2a)answer'!$C76*('2a) male mx'!DM$2-$CO$2))</f>
        <v>1.6384280798223794E-2</v>
      </c>
      <c r="DN76" s="32">
        <f>$CN76*EXP('2a)answer'!$C76*('2a) male mx'!DN$2-$CO$2))</f>
        <v>1.61782718219243E-2</v>
      </c>
      <c r="DO76" s="32">
        <f>$CN76*EXP('2a)answer'!$C76*('2a) male mx'!DO$2-$CO$2))</f>
        <v>1.5974853114849231E-2</v>
      </c>
      <c r="DP76" s="32">
        <f>$CN76*EXP('2a)answer'!$C76*('2a) male mx'!DP$2-$CO$2))</f>
        <v>1.577399210805535E-2</v>
      </c>
      <c r="DQ76" s="32">
        <f>$CN76*EXP('2a)answer'!$C76*('2a) male mx'!DQ$2-$CO$2))</f>
        <v>1.5575656642107461E-2</v>
      </c>
      <c r="DR76" s="32">
        <f>$CN76*EXP('2a)answer'!$C76*('2a) male mx'!DR$2-$CO$2))</f>
        <v>1.5379814961929422E-2</v>
      </c>
      <c r="DS76" s="32">
        <f>$CN76*EXP('2a)answer'!$C76*('2a) male mx'!DS$2-$CO$2))</f>
        <v>1.5186435711719902E-2</v>
      </c>
      <c r="DT76" s="32">
        <f>$CN76*EXP('2a)answer'!$C76*('2a) male mx'!DT$2-$CO$2))</f>
        <v>1.499548792993209E-2</v>
      </c>
      <c r="DU76" s="32">
        <f>$CN76*EXP('2a)answer'!$C76*('2a) male mx'!DU$2-$CO$2))</f>
        <v>1.4806941044316482E-2</v>
      </c>
      <c r="DV76" s="32">
        <f>$CN76*EXP('2a)answer'!$C76*('2a) male mx'!DV$2-$CO$2))</f>
        <v>1.4620764867026034E-2</v>
      </c>
      <c r="DW76" s="32">
        <f>$CN76*EXP('2a)answer'!$C76*('2a) male mx'!DW$2-$CO$2))</f>
        <v>1.4436929589782849E-2</v>
      </c>
      <c r="DX76" s="32">
        <f>$CN76*EXP('2a)answer'!$C76*('2a) male mx'!DX$2-$CO$2))</f>
        <v>1.4255405779105638E-2</v>
      </c>
      <c r="DY76" s="32">
        <f>$CN76*EXP('2a)answer'!$C76*('2a) male mx'!DY$2-$CO$2))</f>
        <v>1.407616437159718E-2</v>
      </c>
      <c r="DZ76" s="32">
        <f>$CN76*EXP('2a)answer'!$C76*('2a) male mx'!DZ$2-$CO$2))</f>
        <v>1.3899176669291047E-2</v>
      </c>
      <c r="EA76" s="32">
        <f>$CN76*EXP('2a)answer'!$C76*('2a) male mx'!EA$2-$CO$2))</f>
        <v>1.372441433505683E-2</v>
      </c>
      <c r="EB76" s="32">
        <f>$CN76*EXP('2a)answer'!$C76*('2a) male mx'!EB$2-$CO$2))</f>
        <v>1.3551849388063145E-2</v>
      </c>
      <c r="EC76" s="32">
        <f>$CN76*EXP('2a)answer'!$C76*('2a) male mx'!EC$2-$CO$2))</f>
        <v>1.3381454199297675E-2</v>
      </c>
      <c r="ED76" s="32">
        <f>$CN76*EXP('2a)answer'!$C76*('2a) male mx'!ED$2-$CO$2))</f>
        <v>1.321320148714355E-2</v>
      </c>
      <c r="EE76" s="32">
        <f>$CN76*EXP('2a)answer'!$C76*('2a) male mx'!EE$2-$CO$2))</f>
        <v>1.304706431301135E-2</v>
      </c>
      <c r="EF76" s="32">
        <f>$CN76*EXP('2a)answer'!$C76*('2a) male mx'!EF$2-$CO$2))</f>
        <v>1.2883016077026006E-2</v>
      </c>
      <c r="EG76" s="32">
        <f>$CN76*EXP('2a)answer'!$C76*('2a) male mx'!EG$2-$CO$2))</f>
        <v>1.2721030513767974E-2</v>
      </c>
      <c r="EH76" s="32">
        <f>$CN76*EXP('2a)answer'!$C76*('2a) male mx'!EH$2-$CO$2))</f>
        <v>1.2561081688067912E-2</v>
      </c>
      <c r="EI76" s="32">
        <f>$CN76*EXP('2a)answer'!$C76*('2a) male mx'!EI$2-$CO$2))</f>
        <v>1.240314399085427E-2</v>
      </c>
      <c r="EJ76" s="32">
        <f>$CN76*EXP('2a)answer'!$C76*('2a) male mx'!EJ$2-$CO$2))</f>
        <v>1.2247192135053061E-2</v>
      </c>
      <c r="EK76" s="32">
        <f>$CN76*EXP('2a)answer'!$C76*('2a) male mx'!EK$2-$CO$2))</f>
        <v>1.2093201151539215E-2</v>
      </c>
      <c r="EL76" s="32">
        <f>$CN76*EXP('2a)answer'!$C76*('2a) male mx'!EL$2-$CO$2))</f>
        <v>1.1941146385138816E-2</v>
      </c>
      <c r="EM76" s="32">
        <f>$CN76*EXP('2a)answer'!$C76*('2a) male mx'!EM$2-$CO$2))</f>
        <v>1.1791003490681618E-2</v>
      </c>
      <c r="EN76" s="32">
        <f>$CN76*EXP('2a)answer'!$C76*('2a) male mx'!EN$2-$CO$2))</f>
        <v>1.1642748429103178E-2</v>
      </c>
      <c r="EO76" s="32">
        <f>$CN76*EXP('2a)answer'!$C76*('2a) male mx'!EO$2-$CO$2))</f>
        <v>1.1496357463596039E-2</v>
      </c>
    </row>
    <row r="77" spans="1:145" x14ac:dyDescent="0.25">
      <c r="A77" s="31">
        <f>males!A76</f>
        <v>74</v>
      </c>
      <c r="B77" s="32">
        <f>2*(males!B76-males!B77)/(males!B76+males!B77)</f>
        <v>7.650306012240489E-2</v>
      </c>
      <c r="C77" s="32">
        <f>2*(males!C76-males!C77)/(males!C76+males!C77)</f>
        <v>7.3989266547406077E-2</v>
      </c>
      <c r="D77" s="32">
        <f>2*(males!D76-males!D77)/(males!D76+males!D77)</f>
        <v>8.2035259986610126E-2</v>
      </c>
      <c r="E77" s="32">
        <f>2*(males!E76-males!E77)/(males!E76+males!E77)</f>
        <v>8.2910688225179538E-2</v>
      </c>
      <c r="F77" s="32">
        <f>2*(males!F76-males!F77)/(males!F76+males!F77)</f>
        <v>7.5370501058574457E-2</v>
      </c>
      <c r="G77" s="32">
        <f>2*(males!G76-males!G77)/(males!G76+males!G77)</f>
        <v>7.9492063492063489E-2</v>
      </c>
      <c r="H77" s="32">
        <f>2*(males!H76-males!H77)/(males!H76+males!H77)</f>
        <v>7.3226867736970666E-2</v>
      </c>
      <c r="I77" s="32">
        <f>2*(males!I76-males!I77)/(males!I76+males!I77)</f>
        <v>7.8290010983131042E-2</v>
      </c>
      <c r="J77" s="32">
        <f>2*(males!J76-males!J77)/(males!J76+males!J77)</f>
        <v>8.6229030536443235E-2</v>
      </c>
      <c r="K77" s="32">
        <f>2*(males!K76-males!K77)/(males!K76+males!K77)</f>
        <v>7.380130418105102E-2</v>
      </c>
      <c r="L77" s="32">
        <f>2*(males!L76-males!L77)/(males!L76+males!L77)</f>
        <v>8.0056106810743419E-2</v>
      </c>
      <c r="M77" s="32">
        <f>2*(males!M76-males!M77)/(males!M76+males!M77)</f>
        <v>7.0564671442878049E-2</v>
      </c>
      <c r="N77" s="32">
        <f>2*(males!N76-males!N77)/(males!N76+males!N77)</f>
        <v>7.78909845441728E-2</v>
      </c>
      <c r="O77" s="32">
        <f>2*(males!O76-males!O77)/(males!O76+males!O77)</f>
        <v>7.881131799635846E-2</v>
      </c>
      <c r="P77" s="32">
        <f>2*(males!P76-males!P77)/(males!P76+males!P77)</f>
        <v>8.4475539735144503E-2</v>
      </c>
      <c r="Q77" s="32">
        <f>2*(males!Q76-males!Q77)/(males!Q76+males!Q77)</f>
        <v>7.6821121122461269E-2</v>
      </c>
      <c r="R77" s="32">
        <f>2*(males!R76-males!R77)/(males!R76+males!R77)</f>
        <v>7.8385392651534117E-2</v>
      </c>
      <c r="S77" s="32">
        <f>2*(males!S76-males!S77)/(males!S76+males!S77)</f>
        <v>7.697387537311462E-2</v>
      </c>
      <c r="T77" s="32">
        <f>2*(males!T76-males!T77)/(males!T76+males!T77)</f>
        <v>8.19345814503981E-2</v>
      </c>
      <c r="U77" s="32">
        <f>2*(males!U76-males!U77)/(males!U76+males!U77)</f>
        <v>7.7418151291857099E-2</v>
      </c>
      <c r="V77" s="32">
        <f>2*(males!V76-males!V77)/(males!V76+males!V77)</f>
        <v>7.6636437701173982E-2</v>
      </c>
      <c r="W77" s="32">
        <f>2*(males!W76-males!W77)/(males!W76+males!W77)</f>
        <v>8.5549197023652809E-2</v>
      </c>
      <c r="X77" s="32">
        <f>2*(males!X76-males!X77)/(males!X76+males!X77)</f>
        <v>8.2740857993721995E-2</v>
      </c>
      <c r="Y77" s="32">
        <f>2*(males!Y76-males!Y77)/(males!Y76+males!Y77)</f>
        <v>7.7291330770184796E-2</v>
      </c>
      <c r="Z77" s="32">
        <f>2*(males!Z76-males!Z77)/(males!Z76+males!Z77)</f>
        <v>7.1881195344141863E-2</v>
      </c>
      <c r="AA77" s="32">
        <f>2*(males!AA76-males!AA77)/(males!AA76+males!AA77)</f>
        <v>7.943386067023922E-2</v>
      </c>
      <c r="AB77" s="32">
        <f>2*(males!AB76-males!AB77)/(males!AB76+males!AB77)</f>
        <v>7.5707570757075709E-2</v>
      </c>
      <c r="AC77" s="32">
        <f>2*(males!AC76-males!AC77)/(males!AC76+males!AC77)</f>
        <v>8.1774117225767676E-2</v>
      </c>
      <c r="AD77" s="32">
        <f>2*(males!AD76-males!AD77)/(males!AD76+males!AD77)</f>
        <v>7.9738479914503044E-2</v>
      </c>
      <c r="AE77" s="32">
        <f>2*(males!AE76-males!AE77)/(males!AE76+males!AE77)</f>
        <v>8.7738405815455542E-2</v>
      </c>
      <c r="AF77" s="32">
        <f>2*(males!AF76-males!AF77)/(males!AF76+males!AF77)</f>
        <v>8.2122026941012949E-2</v>
      </c>
      <c r="AG77" s="32">
        <f>2*(males!AG76-males!AG77)/(males!AG76+males!AG77)</f>
        <v>7.6026173366414276E-2</v>
      </c>
      <c r="AH77" s="32">
        <f>2*(males!AH76-males!AH77)/(males!AH76+males!AH77)</f>
        <v>7.7077101821867347E-2</v>
      </c>
      <c r="AI77" s="32">
        <f>2*(males!AI76-males!AI77)/(males!AI76+males!AI77)</f>
        <v>8.3788437884378841E-2</v>
      </c>
      <c r="AJ77" s="32">
        <f>2*(males!AJ76-males!AJ77)/(males!AJ76+males!AJ77)</f>
        <v>8.1126926764510651E-2</v>
      </c>
      <c r="AK77" s="32">
        <f>2*(males!AK76-males!AK77)/(males!AK76+males!AK77)</f>
        <v>8.2711156937525621E-2</v>
      </c>
      <c r="AL77" s="32">
        <f>2*(males!AL76-males!AL77)/(males!AL76+males!AL77)</f>
        <v>8.3728664351738646E-2</v>
      </c>
      <c r="AM77" s="32">
        <f>2*(males!AM76-males!AM77)/(males!AM76+males!AM77)</f>
        <v>7.897829105885984E-2</v>
      </c>
      <c r="AN77" s="32">
        <f>2*(males!AN76-males!AN77)/(males!AN76+males!AN77)</f>
        <v>8.2127454493778035E-2</v>
      </c>
      <c r="AO77" s="32">
        <f>2*(males!AO76-males!AO77)/(males!AO76+males!AO77)</f>
        <v>7.7390222994917116E-2</v>
      </c>
      <c r="AP77" s="32">
        <f>2*(males!AP76-males!AP77)/(males!AP76+males!AP77)</f>
        <v>7.8460895023002922E-2</v>
      </c>
      <c r="AQ77" s="32">
        <f>2*(males!AQ76-males!AQ77)/(males!AQ76+males!AQ77)</f>
        <v>8.2143204119304383E-2</v>
      </c>
      <c r="AR77" s="32">
        <f>2*(males!AR76-males!AR77)/(males!AR76+males!AR77)</f>
        <v>7.574741104863203E-2</v>
      </c>
      <c r="AS77" s="32">
        <f>2*(males!AS76-males!AS77)/(males!AS76+males!AS77)</f>
        <v>8.4416325392095953E-2</v>
      </c>
      <c r="AT77" s="32">
        <f>2*(males!AT76-males!AT77)/(males!AT76+males!AT77)</f>
        <v>7.8821914389117689E-2</v>
      </c>
      <c r="AU77" s="32">
        <f>2*(males!AU76-males!AU77)/(males!AU76+males!AU77)</f>
        <v>7.9703101528673673E-2</v>
      </c>
      <c r="AV77" s="32">
        <f>2*(males!AV76-males!AV77)/(males!AV76+males!AV77)</f>
        <v>8.2638041393738634E-2</v>
      </c>
      <c r="AW77" s="32">
        <f>2*(males!AW76-males!AW77)/(males!AW76+males!AW77)</f>
        <v>8.2888860533367359E-2</v>
      </c>
      <c r="AX77" s="32">
        <f>2*(males!AX76-males!AX77)/(males!AX76+males!AX77)</f>
        <v>7.9992040592975822E-2</v>
      </c>
      <c r="AY77" s="32">
        <f>2*(males!AY76-males!AY77)/(males!AY76+males!AY77)</f>
        <v>8.1715076774578663E-2</v>
      </c>
      <c r="AZ77" s="32">
        <f>2*(males!AZ76-males!AZ77)/(males!AZ76+males!AZ77)</f>
        <v>7.5167242956784189E-2</v>
      </c>
      <c r="BA77" s="32">
        <f>2*(males!BA76-males!BA77)/(males!BA76+males!BA77)</f>
        <v>7.5107270771522128E-2</v>
      </c>
      <c r="BB77" s="32">
        <f>2*(males!BB76-males!BB77)/(males!BB76+males!BB77)</f>
        <v>7.2218197115946431E-2</v>
      </c>
      <c r="BC77" s="32">
        <f>2*(males!BC76-males!BC77)/(males!BC76+males!BC77)</f>
        <v>7.9112996800318802E-2</v>
      </c>
      <c r="BD77" s="32">
        <f>2*(males!BD76-males!BD77)/(males!BD76+males!BD77)</f>
        <v>7.4485085227272721E-2</v>
      </c>
      <c r="BE77" s="32">
        <f>2*(males!BE76-males!BE77)/(males!BE76+males!BE77)</f>
        <v>6.8288348328334997E-2</v>
      </c>
      <c r="BF77" s="32">
        <f>2*(males!BF76-males!BF77)/(males!BF76+males!BF77)</f>
        <v>6.7193169690501597E-2</v>
      </c>
      <c r="BG77" s="32">
        <f>2*(males!BG76-males!BG77)/(males!BG76+males!BG77)</f>
        <v>6.8285519483925111E-2</v>
      </c>
      <c r="BH77" s="32">
        <f>2*(males!BH76-males!BH77)/(males!BH76+males!BH77)</f>
        <v>6.4242808755359537E-2</v>
      </c>
      <c r="BI77" s="32">
        <f>2*(males!BI76-males!BI77)/(males!BI76+males!BI77)</f>
        <v>6.3021858751072746E-2</v>
      </c>
      <c r="BJ77" s="32">
        <f>2*(males!BJ76-males!BJ77)/(males!BJ76+males!BJ77)</f>
        <v>6.232430169268497E-2</v>
      </c>
      <c r="BK77" s="32">
        <f>2*(males!BK76-males!BK77)/(males!BK76+males!BK77)</f>
        <v>6.7190538556177321E-2</v>
      </c>
      <c r="BL77" s="32">
        <f>2*(males!BL76-males!BL77)/(males!BL76+males!BL77)</f>
        <v>5.8282704393546117E-2</v>
      </c>
      <c r="BM77" s="32">
        <f>2*(males!BM76-males!BM77)/(males!BM76+males!BM77)</f>
        <v>5.8805767343549482E-2</v>
      </c>
      <c r="BN77" s="32">
        <f>2*(males!BN76-males!BN77)/(males!BN76+males!BN77)</f>
        <v>5.7901220741404413E-2</v>
      </c>
      <c r="BO77" s="32">
        <f>2*(males!BO76-males!BO77)/(males!BO76+males!BO77)</f>
        <v>5.3961798242428645E-2</v>
      </c>
      <c r="BP77" s="32">
        <f>2*(males!BP76-males!BP77)/(males!BP76+males!BP77)</f>
        <v>5.6981193667144228E-2</v>
      </c>
      <c r="BQ77" s="32">
        <f>2*(males!BQ76-males!BQ77)/(males!BQ76+males!BQ77)</f>
        <v>5.4170409969490227E-2</v>
      </c>
      <c r="BR77" s="32">
        <f>2*(males!BR76-males!BR77)/(males!BR76+males!BR77)</f>
        <v>5.652394652225419E-2</v>
      </c>
      <c r="BS77" s="32">
        <f>2*(males!BS76-males!BS77)/(males!BS76+males!BS77)</f>
        <v>4.8806329784507066E-2</v>
      </c>
      <c r="BT77" s="32">
        <f>2*(males!BT76-males!BT77)/(males!BT76+males!BT77)</f>
        <v>4.6622033884138644E-2</v>
      </c>
      <c r="BU77" s="32">
        <f>2*(males!BU76-males!BU77)/(males!BU76+males!BU77)</f>
        <v>4.7888666794905034E-2</v>
      </c>
      <c r="BV77" s="32">
        <f>2*(males!BV76-males!BV77)/(males!BV76+males!BV77)</f>
        <v>4.4899322843243508E-2</v>
      </c>
      <c r="BW77" s="32">
        <f>2*(males!BW76-males!BW77)/(males!BW76+males!BW77)</f>
        <v>4.9843116747287225E-2</v>
      </c>
      <c r="BX77" s="32">
        <f>2*(males!BX76-males!BX77)/(males!BX76+males!BX77)</f>
        <v>4.3191227481257692E-2</v>
      </c>
      <c r="BY77" s="32">
        <f>2*(males!BY76-males!BY77)/(males!BY76+males!BY77)</f>
        <v>4.2872080864412687E-2</v>
      </c>
      <c r="BZ77" s="32">
        <f>2*(males!BZ76-males!BZ77)/(males!BZ76+males!BZ77)</f>
        <v>4.2593601619055031E-2</v>
      </c>
      <c r="CA77" s="32">
        <f>2*(males!CA76-males!CA77)/(males!CA76+males!CA77)</f>
        <v>4.2311906641023085E-2</v>
      </c>
      <c r="CB77" s="32">
        <f>2*(males!CB76-males!CB77)/(males!CB76+males!CB77)</f>
        <v>4.1736302452685309E-2</v>
      </c>
      <c r="CC77" s="32">
        <f>2*(males!CC76-males!CC77)/(males!CC76+males!CC77)</f>
        <v>3.8797685130506673E-2</v>
      </c>
      <c r="CD77" s="32">
        <f>2*(males!CD76-males!CD77)/(males!CD76+males!CD77)</f>
        <v>3.5900085129914071E-2</v>
      </c>
      <c r="CE77" s="32">
        <f>2*(males!CE76-males!CE77)/(males!CE76+males!CE77)</f>
        <v>3.5458589587373919E-2</v>
      </c>
      <c r="CF77" s="32">
        <f>2*(males!CF76-males!CF77)/(males!CF76+males!CF77)</f>
        <v>3.4659034274566763E-2</v>
      </c>
      <c r="CG77" s="32">
        <f>2*(males!CG76-males!CG77)/(males!CG76+males!CG77)</f>
        <v>3.2506151142355007E-2</v>
      </c>
      <c r="CH77" s="32">
        <f>2*(males!CH76-males!CH77)/(males!CH76+males!CH77)</f>
        <v>3.121361645506459E-2</v>
      </c>
      <c r="CI77" s="32">
        <f>2*(males!CI76-males!CI77)/(males!CI76+males!CI77)</f>
        <v>2.9222516429090808E-2</v>
      </c>
      <c r="CJ77" s="32">
        <f>2*(males!CJ76-males!CJ77)/(males!CJ76+males!CJ77)</f>
        <v>2.9364545741454778E-2</v>
      </c>
      <c r="CK77" s="32">
        <f>2*(males!CK76-males!CK77)/(males!CK76+males!CK77)</f>
        <v>2.8307140625636707E-2</v>
      </c>
      <c r="CL77" s="32">
        <f>2*(males!CL76-males!CL77)/(males!CL76+males!CL77)</f>
        <v>2.7662479888592946E-2</v>
      </c>
      <c r="CM77" s="32">
        <f>2*(males!CM76-males!CM77)/(males!CM76+males!CM77)</f>
        <v>2.596257273996673E-2</v>
      </c>
      <c r="CN77" s="32">
        <f>2*(males!CN76-males!CN77)/(males!CN76+males!CN77)</f>
        <v>2.7154859868416675E-2</v>
      </c>
      <c r="CO77" s="12"/>
      <c r="CP77" s="31">
        <f t="shared" si="14"/>
        <v>74</v>
      </c>
      <c r="CQ77" s="32">
        <f>$CN77*EXP('2a)answer'!$C77*('2a) male mx'!CQ$2-$CO$2))</f>
        <v>2.563639423139346E-2</v>
      </c>
      <c r="CR77" s="32">
        <f>$CN77*EXP('2a)answer'!$C77*('2a) male mx'!CR$2-$CO$2))</f>
        <v>2.534304627341654E-2</v>
      </c>
      <c r="CS77" s="32">
        <f>$CN77*EXP('2a)answer'!$C77*('2a) male mx'!CS$2-$CO$2))</f>
        <v>2.5053054989692344E-2</v>
      </c>
      <c r="CT77" s="32">
        <f>$CN77*EXP('2a)answer'!$C77*('2a) male mx'!CT$2-$CO$2))</f>
        <v>2.4766381971015244E-2</v>
      </c>
      <c r="CU77" s="32">
        <f>$CN77*EXP('2a)answer'!$C77*('2a) male mx'!CU$2-$CO$2))</f>
        <v>2.4482989247682215E-2</v>
      </c>
      <c r="CV77" s="32">
        <f>$CN77*EXP('2a)answer'!$C77*('2a) male mx'!CV$2-$CO$2))</f>
        <v>2.4202839284463772E-2</v>
      </c>
      <c r="CW77" s="32">
        <f>$CN77*EXP('2a)answer'!$C77*('2a) male mx'!CW$2-$CO$2))</f>
        <v>2.3925894975632432E-2</v>
      </c>
      <c r="CX77" s="32">
        <f>$CN77*EXP('2a)answer'!$C77*('2a) male mx'!CX$2-$CO$2))</f>
        <v>2.3652119640048097E-2</v>
      </c>
      <c r="CY77" s="32">
        <f>$CN77*EXP('2a)answer'!$C77*('2a) male mx'!CY$2-$CO$2))</f>
        <v>2.338147701629965E-2</v>
      </c>
      <c r="CZ77" s="32">
        <f>$CN77*EXP('2a)answer'!$C77*('2a) male mx'!CZ$2-$CO$2))</f>
        <v>2.3113931257902138E-2</v>
      </c>
      <c r="DA77" s="32">
        <f>$CN77*EXP('2a)answer'!$C77*('2a) male mx'!DA$2-$CO$2))</f>
        <v>2.2849446928548931E-2</v>
      </c>
      <c r="DB77" s="32">
        <f>$CN77*EXP('2a)answer'!$C77*('2a) male mx'!DB$2-$CO$2))</f>
        <v>2.2587988997418203E-2</v>
      </c>
      <c r="DC77" s="32">
        <f>$CN77*EXP('2a)answer'!$C77*('2a) male mx'!DC$2-$CO$2))</f>
        <v>2.2329522834533114E-2</v>
      </c>
      <c r="DD77" s="32">
        <f>$CN77*EXP('2a)answer'!$C77*('2a) male mx'!DD$2-$CO$2))</f>
        <v>2.2074014206175073E-2</v>
      </c>
      <c r="DE77" s="32">
        <f>$CN77*EXP('2a)answer'!$C77*('2a) male mx'!DE$2-$CO$2))</f>
        <v>2.1821429270349527E-2</v>
      </c>
      <c r="DF77" s="32">
        <f>$CN77*EXP('2a)answer'!$C77*('2a) male mx'!DF$2-$CO$2))</f>
        <v>2.1571734572303571E-2</v>
      </c>
      <c r="DG77" s="32">
        <f>$CN77*EXP('2a)answer'!$C77*('2a) male mx'!DG$2-$CO$2))</f>
        <v>2.1324897040094916E-2</v>
      </c>
      <c r="DH77" s="32">
        <f>$CN77*EXP('2a)answer'!$C77*('2a) male mx'!DH$2-$CO$2))</f>
        <v>2.10808839802115E-2</v>
      </c>
      <c r="DI77" s="32">
        <f>$CN77*EXP('2a)answer'!$C77*('2a) male mx'!DI$2-$CO$2))</f>
        <v>2.0839663073241258E-2</v>
      </c>
      <c r="DJ77" s="32">
        <f>$CN77*EXP('2a)answer'!$C77*('2a) male mx'!DJ$2-$CO$2))</f>
        <v>2.0601202369591433E-2</v>
      </c>
      <c r="DK77" s="32">
        <f>$CN77*EXP('2a)answer'!$C77*('2a) male mx'!DK$2-$CO$2))</f>
        <v>2.036547028525687E-2</v>
      </c>
      <c r="DL77" s="32">
        <f>$CN77*EXP('2a)answer'!$C77*('2a) male mx'!DL$2-$CO$2))</f>
        <v>2.0132435597636725E-2</v>
      </c>
      <c r="DM77" s="32">
        <f>$CN77*EXP('2a)answer'!$C77*('2a) male mx'!DM$2-$CO$2))</f>
        <v>1.9902067441399038E-2</v>
      </c>
      <c r="DN77" s="32">
        <f>$CN77*EXP('2a)answer'!$C77*('2a) male mx'!DN$2-$CO$2))</f>
        <v>1.9674335304392655E-2</v>
      </c>
      <c r="DO77" s="32">
        <f>$CN77*EXP('2a)answer'!$C77*('2a) male mx'!DO$2-$CO$2))</f>
        <v>1.9449209023605894E-2</v>
      </c>
      <c r="DP77" s="32">
        <f>$CN77*EXP('2a)answer'!$C77*('2a) male mx'!DP$2-$CO$2))</f>
        <v>1.9226658781171468E-2</v>
      </c>
      <c r="DQ77" s="32">
        <f>$CN77*EXP('2a)answer'!$C77*('2a) male mx'!DQ$2-$CO$2))</f>
        <v>1.9006655100417137E-2</v>
      </c>
      <c r="DR77" s="32">
        <f>$CN77*EXP('2a)answer'!$C77*('2a) male mx'!DR$2-$CO$2))</f>
        <v>1.878916884196152E-2</v>
      </c>
      <c r="DS77" s="32">
        <f>$CN77*EXP('2a)answer'!$C77*('2a) male mx'!DS$2-$CO$2))</f>
        <v>1.8574171199854602E-2</v>
      </c>
      <c r="DT77" s="32">
        <f>$CN77*EXP('2a)answer'!$C77*('2a) male mx'!DT$2-$CO$2))</f>
        <v>1.8361633697762406E-2</v>
      </c>
      <c r="DU77" s="32">
        <f>$CN77*EXP('2a)answer'!$C77*('2a) male mx'!DU$2-$CO$2))</f>
        <v>1.8151528185195324E-2</v>
      </c>
      <c r="DV77" s="32">
        <f>$CN77*EXP('2a)answer'!$C77*('2a) male mx'!DV$2-$CO$2))</f>
        <v>1.7943826833779566E-2</v>
      </c>
      <c r="DW77" s="32">
        <f>$CN77*EXP('2a)answer'!$C77*('2a) male mx'!DW$2-$CO$2))</f>
        <v>1.7738502133571341E-2</v>
      </c>
      <c r="DX77" s="32">
        <f>$CN77*EXP('2a)answer'!$C77*('2a) male mx'!DX$2-$CO$2))</f>
        <v>1.7535526889413164E-2</v>
      </c>
      <c r="DY77" s="32">
        <f>$CN77*EXP('2a)answer'!$C77*('2a) male mx'!DY$2-$CO$2))</f>
        <v>1.7334874217331864E-2</v>
      </c>
      <c r="DZ77" s="32">
        <f>$CN77*EXP('2a)answer'!$C77*('2a) male mx'!DZ$2-$CO$2))</f>
        <v>1.7136517540977825E-2</v>
      </c>
      <c r="EA77" s="32">
        <f>$CN77*EXP('2a)answer'!$C77*('2a) male mx'!EA$2-$CO$2))</f>
        <v>1.694043058810496E-2</v>
      </c>
      <c r="EB77" s="32">
        <f>$CN77*EXP('2a)answer'!$C77*('2a) male mx'!EB$2-$CO$2))</f>
        <v>1.674658738709095E-2</v>
      </c>
      <c r="EC77" s="32">
        <f>$CN77*EXP('2a)answer'!$C77*('2a) male mx'!EC$2-$CO$2))</f>
        <v>1.6554962263497345E-2</v>
      </c>
      <c r="ED77" s="32">
        <f>$CN77*EXP('2a)answer'!$C77*('2a) male mx'!ED$2-$CO$2))</f>
        <v>1.6365529836668963E-2</v>
      </c>
      <c r="EE77" s="32">
        <f>$CN77*EXP('2a)answer'!$C77*('2a) male mx'!EE$2-$CO$2))</f>
        <v>1.6178265016372269E-2</v>
      </c>
      <c r="EF77" s="32">
        <f>$CN77*EXP('2a)answer'!$C77*('2a) male mx'!EF$2-$CO$2))</f>
        <v>1.5993142999472146E-2</v>
      </c>
      <c r="EG77" s="32">
        <f>$CN77*EXP('2a)answer'!$C77*('2a) male mx'!EG$2-$CO$2))</f>
        <v>1.5810139266646768E-2</v>
      </c>
      <c r="EH77" s="32">
        <f>$CN77*EXP('2a)answer'!$C77*('2a) male mx'!EH$2-$CO$2))</f>
        <v>1.5629229579140005E-2</v>
      </c>
      <c r="EI77" s="32">
        <f>$CN77*EXP('2a)answer'!$C77*('2a) male mx'!EI$2-$CO$2))</f>
        <v>1.5450389975551024E-2</v>
      </c>
      <c r="EJ77" s="32">
        <f>$CN77*EXP('2a)answer'!$C77*('2a) male mx'!EJ$2-$CO$2))</f>
        <v>1.5273596768660611E-2</v>
      </c>
      <c r="EK77" s="32">
        <f>$CN77*EXP('2a)answer'!$C77*('2a) male mx'!EK$2-$CO$2))</f>
        <v>1.5098826542293799E-2</v>
      </c>
      <c r="EL77" s="32">
        <f>$CN77*EXP('2a)answer'!$C77*('2a) male mx'!EL$2-$CO$2))</f>
        <v>1.4926056148218422E-2</v>
      </c>
      <c r="EM77" s="32">
        <f>$CN77*EXP('2a)answer'!$C77*('2a) male mx'!EM$2-$CO$2))</f>
        <v>1.475526270307913E-2</v>
      </c>
      <c r="EN77" s="32">
        <f>$CN77*EXP('2a)answer'!$C77*('2a) male mx'!EN$2-$CO$2))</f>
        <v>1.4586423585366513E-2</v>
      </c>
      <c r="EO77" s="32">
        <f>$CN77*EXP('2a)answer'!$C77*('2a) male mx'!EO$2-$CO$2))</f>
        <v>1.4419516432420884E-2</v>
      </c>
    </row>
    <row r="78" spans="1:145" x14ac:dyDescent="0.25">
      <c r="A78" s="31">
        <f>males!A77</f>
        <v>75</v>
      </c>
      <c r="B78" s="32">
        <f>2*(males!B77-males!B78)/(males!B77+males!B78)</f>
        <v>8.8676048996611939E-2</v>
      </c>
      <c r="C78" s="32">
        <f>2*(males!C77-males!C78)/(males!C77+males!C78)</f>
        <v>8.923248882265275E-2</v>
      </c>
      <c r="D78" s="32">
        <f>2*(males!D77-males!D78)/(males!D77+males!D78)</f>
        <v>9.6808822094271496E-2</v>
      </c>
      <c r="E78" s="32">
        <f>2*(males!E77-males!E78)/(males!E77+males!E78)</f>
        <v>8.6559934576793632E-2</v>
      </c>
      <c r="F78" s="32">
        <f>2*(males!F77-males!F78)/(males!F77+males!F78)</f>
        <v>8.8592084303394186E-2</v>
      </c>
      <c r="G78" s="32">
        <f>2*(males!G77-males!G78)/(males!G77+males!G78)</f>
        <v>9.5833461645058973E-2</v>
      </c>
      <c r="H78" s="32">
        <f>2*(males!H77-males!H78)/(males!H77+males!H78)</f>
        <v>9.4457491059231638E-2</v>
      </c>
      <c r="I78" s="32">
        <f>2*(males!I77-males!I78)/(males!I77+males!I78)</f>
        <v>8.9408738785633365E-2</v>
      </c>
      <c r="J78" s="32">
        <f>2*(males!J77-males!J78)/(males!J77+males!J78)</f>
        <v>9.1065265015997099E-2</v>
      </c>
      <c r="K78" s="32">
        <f>2*(males!K77-males!K78)/(males!K77+males!K78)</f>
        <v>8.0055229547808082E-2</v>
      </c>
      <c r="L78" s="32">
        <f>2*(males!L77-males!L78)/(males!L77+males!L78)</f>
        <v>9.1984603192573303E-2</v>
      </c>
      <c r="M78" s="32">
        <f>2*(males!M77-males!M78)/(males!M77+males!M78)</f>
        <v>8.6036730104526712E-2</v>
      </c>
      <c r="N78" s="32">
        <f>2*(males!N77-males!N78)/(males!N77+males!N78)</f>
        <v>8.1707914373793544E-2</v>
      </c>
      <c r="O78" s="32">
        <f>2*(males!O77-males!O78)/(males!O77+males!O78)</f>
        <v>8.4230863503323386E-2</v>
      </c>
      <c r="P78" s="32">
        <f>2*(males!P77-males!P78)/(males!P77+males!P78)</f>
        <v>9.4173078070018484E-2</v>
      </c>
      <c r="Q78" s="32">
        <f>2*(males!Q77-males!Q78)/(males!Q77+males!Q78)</f>
        <v>8.514900349827989E-2</v>
      </c>
      <c r="R78" s="32">
        <f>2*(males!R77-males!R78)/(males!R77+males!R78)</f>
        <v>8.5588870301262526E-2</v>
      </c>
      <c r="S78" s="32">
        <f>2*(males!S77-males!S78)/(males!S77+males!S78)</f>
        <v>8.655775293780453E-2</v>
      </c>
      <c r="T78" s="32">
        <f>2*(males!T77-males!T78)/(males!T77+males!T78)</f>
        <v>8.9369432723863107E-2</v>
      </c>
      <c r="U78" s="32">
        <f>2*(males!U77-males!U78)/(males!U77+males!U78)</f>
        <v>8.4155483973479328E-2</v>
      </c>
      <c r="V78" s="32">
        <f>2*(males!V77-males!V78)/(males!V77+males!V78)</f>
        <v>8.3238097993548102E-2</v>
      </c>
      <c r="W78" s="32">
        <f>2*(males!W77-males!W78)/(males!W77+males!W78)</f>
        <v>9.4472910287117601E-2</v>
      </c>
      <c r="X78" s="32">
        <f>2*(males!X77-males!X78)/(males!X77+males!X78)</f>
        <v>8.6055404734798724E-2</v>
      </c>
      <c r="Y78" s="32">
        <f>2*(males!Y77-males!Y78)/(males!Y77+males!Y78)</f>
        <v>8.2030620467365034E-2</v>
      </c>
      <c r="Z78" s="32">
        <f>2*(males!Z77-males!Z78)/(males!Z77+males!Z78)</f>
        <v>8.3646591835125253E-2</v>
      </c>
      <c r="AA78" s="32">
        <f>2*(males!AA77-males!AA78)/(males!AA77+males!AA78)</f>
        <v>8.5823285344323472E-2</v>
      </c>
      <c r="AB78" s="32">
        <f>2*(males!AB77-males!AB78)/(males!AB77+males!AB78)</f>
        <v>8.1796050852042196E-2</v>
      </c>
      <c r="AC78" s="32">
        <f>2*(males!AC77-males!AC78)/(males!AC77+males!AC78)</f>
        <v>8.8125965835526038E-2</v>
      </c>
      <c r="AD78" s="32">
        <f>2*(males!AD77-males!AD78)/(males!AD77+males!AD78)</f>
        <v>8.297645999836338E-2</v>
      </c>
      <c r="AE78" s="32">
        <f>2*(males!AE77-males!AE78)/(males!AE77+males!AE78)</f>
        <v>8.5580110497237571E-2</v>
      </c>
      <c r="AF78" s="32">
        <f>2*(males!AF77-males!AF78)/(males!AF77+males!AF78)</f>
        <v>9.4359963685882883E-2</v>
      </c>
      <c r="AG78" s="32">
        <f>2*(males!AG77-males!AG78)/(males!AG77+males!AG78)</f>
        <v>8.445682451253482E-2</v>
      </c>
      <c r="AH78" s="32">
        <f>2*(males!AH77-males!AH78)/(males!AH77+males!AH78)</f>
        <v>8.3988587196763692E-2</v>
      </c>
      <c r="AI78" s="32">
        <f>2*(males!AI77-males!AI78)/(males!AI77+males!AI78)</f>
        <v>8.8338985777289242E-2</v>
      </c>
      <c r="AJ78" s="32">
        <f>2*(males!AJ77-males!AJ78)/(males!AJ77+males!AJ78)</f>
        <v>8.0690951257547286E-2</v>
      </c>
      <c r="AK78" s="32">
        <f>2*(males!AK77-males!AK78)/(males!AK77+males!AK78)</f>
        <v>8.9094034679264189E-2</v>
      </c>
      <c r="AL78" s="32">
        <f>2*(males!AL77-males!AL78)/(males!AL77+males!AL78)</f>
        <v>8.3567088977812051E-2</v>
      </c>
      <c r="AM78" s="32">
        <f>2*(males!AM77-males!AM78)/(males!AM77+males!AM78)</f>
        <v>8.0468930765868835E-2</v>
      </c>
      <c r="AN78" s="32">
        <f>2*(males!AN77-males!AN78)/(males!AN77+males!AN78)</f>
        <v>8.8800958264357147E-2</v>
      </c>
      <c r="AO78" s="32">
        <f>2*(males!AO77-males!AO78)/(males!AO77+males!AO78)</f>
        <v>8.1076842655514902E-2</v>
      </c>
      <c r="AP78" s="32">
        <f>2*(males!AP77-males!AP78)/(males!AP77+males!AP78)</f>
        <v>7.9505483136768057E-2</v>
      </c>
      <c r="AQ78" s="32">
        <f>2*(males!AQ77-males!AQ78)/(males!AQ77+males!AQ78)</f>
        <v>7.9589149328417166E-2</v>
      </c>
      <c r="AR78" s="32">
        <f>2*(males!AR77-males!AR78)/(males!AR77+males!AR78)</f>
        <v>8.5809104491425703E-2</v>
      </c>
      <c r="AS78" s="32">
        <f>2*(males!AS77-males!AS78)/(males!AS77+males!AS78)</f>
        <v>8.5556920613447815E-2</v>
      </c>
      <c r="AT78" s="32">
        <f>2*(males!AT77-males!AT78)/(males!AT77+males!AT78)</f>
        <v>8.7234763744830857E-2</v>
      </c>
      <c r="AU78" s="32">
        <f>2*(males!AU77-males!AU78)/(males!AU77+males!AU78)</f>
        <v>9.2374559859154923E-2</v>
      </c>
      <c r="AV78" s="32">
        <f>2*(males!AV77-males!AV78)/(males!AV77+males!AV78)</f>
        <v>8.5863306915938492E-2</v>
      </c>
      <c r="AW78" s="32">
        <f>2*(males!AW77-males!AW78)/(males!AW77+males!AW78)</f>
        <v>9.3759580813289112E-2</v>
      </c>
      <c r="AX78" s="32">
        <f>2*(males!AX77-males!AX78)/(males!AX77+males!AX78)</f>
        <v>8.6016565552838167E-2</v>
      </c>
      <c r="AY78" s="32">
        <f>2*(males!AY77-males!AY78)/(males!AY77+males!AY78)</f>
        <v>9.1734987812984711E-2</v>
      </c>
      <c r="AZ78" s="32">
        <f>2*(males!AZ77-males!AZ78)/(males!AZ77+males!AZ78)</f>
        <v>8.685346215780998E-2</v>
      </c>
      <c r="BA78" s="32">
        <f>2*(males!BA77-males!BA78)/(males!BA77+males!BA78)</f>
        <v>8.2164456776074368E-2</v>
      </c>
      <c r="BB78" s="32">
        <f>2*(males!BB77-males!BB78)/(males!BB77+males!BB78)</f>
        <v>8.4455788329837508E-2</v>
      </c>
      <c r="BC78" s="32">
        <f>2*(males!BC77-males!BC78)/(males!BC77+males!BC78)</f>
        <v>8.0296510668545248E-2</v>
      </c>
      <c r="BD78" s="32">
        <f>2*(males!BD77-males!BD78)/(males!BD77+males!BD78)</f>
        <v>7.8585461689587424E-2</v>
      </c>
      <c r="BE78" s="32">
        <f>2*(males!BE77-males!BE78)/(males!BE77+males!BE78)</f>
        <v>8.3527015694261408E-2</v>
      </c>
      <c r="BF78" s="32">
        <f>2*(males!BF77-males!BF78)/(males!BF77+males!BF78)</f>
        <v>6.784576563409872E-2</v>
      </c>
      <c r="BG78" s="32">
        <f>2*(males!BG77-males!BG78)/(males!BG77+males!BG78)</f>
        <v>7.0027538919799917E-2</v>
      </c>
      <c r="BH78" s="32">
        <f>2*(males!BH77-males!BH78)/(males!BH77+males!BH78)</f>
        <v>7.0464619931045802E-2</v>
      </c>
      <c r="BI78" s="32">
        <f>2*(males!BI77-males!BI78)/(males!BI77+males!BI78)</f>
        <v>6.8865859313498187E-2</v>
      </c>
      <c r="BJ78" s="32">
        <f>2*(males!BJ77-males!BJ78)/(males!BJ77+males!BJ78)</f>
        <v>6.9657250551018457E-2</v>
      </c>
      <c r="BK78" s="32">
        <f>2*(males!BK77-males!BK78)/(males!BK77+males!BK78)</f>
        <v>6.8180611735728466E-2</v>
      </c>
      <c r="BL78" s="32">
        <f>2*(males!BL77-males!BL78)/(males!BL77+males!BL78)</f>
        <v>6.6709844559585493E-2</v>
      </c>
      <c r="BM78" s="32">
        <f>2*(males!BM77-males!BM78)/(males!BM77+males!BM78)</f>
        <v>6.3576451234314033E-2</v>
      </c>
      <c r="BN78" s="32">
        <f>2*(males!BN77-males!BN78)/(males!BN77+males!BN78)</f>
        <v>6.2358771060455898E-2</v>
      </c>
      <c r="BO78" s="32">
        <f>2*(males!BO77-males!BO78)/(males!BO77+males!BO78)</f>
        <v>6.075754662564891E-2</v>
      </c>
      <c r="BP78" s="32">
        <f>2*(males!BP77-males!BP78)/(males!BP77+males!BP78)</f>
        <v>5.816812663285692E-2</v>
      </c>
      <c r="BQ78" s="32">
        <f>2*(males!BQ77-males!BQ78)/(males!BQ77+males!BQ78)</f>
        <v>6.1149689540482229E-2</v>
      </c>
      <c r="BR78" s="32">
        <f>2*(males!BR77-males!BR78)/(males!BR77+males!BR78)</f>
        <v>6.2655978219768579E-2</v>
      </c>
      <c r="BS78" s="32">
        <f>2*(males!BS77-males!BS78)/(males!BS77+males!BS78)</f>
        <v>5.6168342952844882E-2</v>
      </c>
      <c r="BT78" s="32">
        <f>2*(males!BT77-males!BT78)/(males!BT77+males!BT78)</f>
        <v>5.1509831460674158E-2</v>
      </c>
      <c r="BU78" s="32">
        <f>2*(males!BU77-males!BU78)/(males!BU77+males!BU78)</f>
        <v>5.2875989445910293E-2</v>
      </c>
      <c r="BV78" s="32">
        <f>2*(males!BV77-males!BV78)/(males!BV77+males!BV78)</f>
        <v>5.0298664342297537E-2</v>
      </c>
      <c r="BW78" s="32">
        <f>2*(males!BW77-males!BW78)/(males!BW77+males!BW78)</f>
        <v>4.9602390807756386E-2</v>
      </c>
      <c r="BX78" s="32">
        <f>2*(males!BX77-males!BX78)/(males!BX77+males!BX78)</f>
        <v>4.8769058258439191E-2</v>
      </c>
      <c r="BY78" s="32">
        <f>2*(males!BY77-males!BY78)/(males!BY77+males!BY78)</f>
        <v>4.7809293304378095E-2</v>
      </c>
      <c r="BZ78" s="32">
        <f>2*(males!BZ77-males!BZ78)/(males!BZ77+males!BZ78)</f>
        <v>4.7151532913267881E-2</v>
      </c>
      <c r="CA78" s="32">
        <f>2*(males!CA77-males!CA78)/(males!CA77+males!CA78)</f>
        <v>4.5326822239122606E-2</v>
      </c>
      <c r="CB78" s="32">
        <f>2*(males!CB77-males!CB78)/(males!CB77+males!CB78)</f>
        <v>4.4196463654223972E-2</v>
      </c>
      <c r="CC78" s="32">
        <f>2*(males!CC77-males!CC78)/(males!CC77+males!CC78)</f>
        <v>4.2010283527142207E-2</v>
      </c>
      <c r="CD78" s="32">
        <f>2*(males!CD77-males!CD78)/(males!CD77+males!CD78)</f>
        <v>4.0331967770706412E-2</v>
      </c>
      <c r="CE78" s="32">
        <f>2*(males!CE77-males!CE78)/(males!CE77+males!CE78)</f>
        <v>3.817901650135392E-2</v>
      </c>
      <c r="CF78" s="32">
        <f>2*(males!CF77-males!CF78)/(males!CF77+males!CF78)</f>
        <v>3.7752006082841807E-2</v>
      </c>
      <c r="CG78" s="32">
        <f>2*(males!CG77-males!CG78)/(males!CG77+males!CG78)</f>
        <v>3.6409674321138563E-2</v>
      </c>
      <c r="CH78" s="32">
        <f>2*(males!CH77-males!CH78)/(males!CH77+males!CH78)</f>
        <v>3.4285714285714287E-2</v>
      </c>
      <c r="CI78" s="32">
        <f>2*(males!CI77-males!CI78)/(males!CI77+males!CI78)</f>
        <v>3.4314037882811114E-2</v>
      </c>
      <c r="CJ78" s="32">
        <f>2*(males!CJ77-males!CJ78)/(males!CJ77+males!CJ78)</f>
        <v>3.2925655398901535E-2</v>
      </c>
      <c r="CK78" s="32">
        <f>2*(males!CK77-males!CK78)/(males!CK77+males!CK78)</f>
        <v>3.2640887227204943E-2</v>
      </c>
      <c r="CL78" s="32">
        <f>2*(males!CL77-males!CL78)/(males!CL77+males!CL78)</f>
        <v>3.0171454019149412E-2</v>
      </c>
      <c r="CM78" s="32">
        <f>2*(males!CM77-males!CM78)/(males!CM77+males!CM78)</f>
        <v>3.0163736180680092E-2</v>
      </c>
      <c r="CN78" s="32">
        <f>2*(males!CN77-males!CN78)/(males!CN77+males!CN78)</f>
        <v>2.9092202851747448E-2</v>
      </c>
      <c r="CO78" s="12"/>
      <c r="CP78" s="31">
        <f t="shared" si="14"/>
        <v>75</v>
      </c>
      <c r="CQ78" s="32">
        <f>$CN78*EXP('2a)answer'!$C78*('2a) male mx'!CQ$2-$CO$2))</f>
        <v>2.734551246989244E-2</v>
      </c>
      <c r="CR78" s="32">
        <f>$CN78*EXP('2a)answer'!$C78*('2a) male mx'!CR$2-$CO$2))</f>
        <v>2.7008966028788439E-2</v>
      </c>
      <c r="CS78" s="32">
        <f>$CN78*EXP('2a)answer'!$C78*('2a) male mx'!CS$2-$CO$2))</f>
        <v>2.6676561528968024E-2</v>
      </c>
      <c r="CT78" s="32">
        <f>$CN78*EXP('2a)answer'!$C78*('2a) male mx'!CT$2-$CO$2))</f>
        <v>2.6348247994769286E-2</v>
      </c>
      <c r="CU78" s="32">
        <f>$CN78*EXP('2a)answer'!$C78*('2a) male mx'!CU$2-$CO$2))</f>
        <v>2.6023975077897523E-2</v>
      </c>
      <c r="CV78" s="32">
        <f>$CN78*EXP('2a)answer'!$C78*('2a) male mx'!CV$2-$CO$2))</f>
        <v>2.5703693049704105E-2</v>
      </c>
      <c r="CW78" s="32">
        <f>$CN78*EXP('2a)answer'!$C78*('2a) male mx'!CW$2-$CO$2))</f>
        <v>2.5387352793560369E-2</v>
      </c>
      <c r="CX78" s="32">
        <f>$CN78*EXP('2a)answer'!$C78*('2a) male mx'!CX$2-$CO$2))</f>
        <v>2.5074905797325377E-2</v>
      </c>
      <c r="CY78" s="32">
        <f>$CN78*EXP('2a)answer'!$C78*('2a) male mx'!CY$2-$CO$2))</f>
        <v>2.476630414590637E-2</v>
      </c>
      <c r="CZ78" s="32">
        <f>$CN78*EXP('2a)answer'!$C78*('2a) male mx'!CZ$2-$CO$2))</f>
        <v>2.4461500513910776E-2</v>
      </c>
      <c r="DA78" s="32">
        <f>$CN78*EXP('2a)answer'!$C78*('2a) male mx'!DA$2-$CO$2))</f>
        <v>2.4160448158388668E-2</v>
      </c>
      <c r="DB78" s="32">
        <f>$CN78*EXP('2a)answer'!$C78*('2a) male mx'!DB$2-$CO$2))</f>
        <v>2.3863100911664523E-2</v>
      </c>
      <c r="DC78" s="32">
        <f>$CN78*EXP('2a)answer'!$C78*('2a) male mx'!DC$2-$CO$2))</f>
        <v>2.3569413174257203E-2</v>
      </c>
      <c r="DD78" s="32">
        <f>$CN78*EXP('2a)answer'!$C78*('2a) male mx'!DD$2-$CO$2))</f>
        <v>2.3279339907887105E-2</v>
      </c>
      <c r="DE78" s="32">
        <f>$CN78*EXP('2a)answer'!$C78*('2a) male mx'!DE$2-$CO$2))</f>
        <v>2.2992836628569317E-2</v>
      </c>
      <c r="DF78" s="32">
        <f>$CN78*EXP('2a)answer'!$C78*('2a) male mx'!DF$2-$CO$2))</f>
        <v>2.2709859399791817E-2</v>
      </c>
      <c r="DG78" s="32">
        <f>$CN78*EXP('2a)answer'!$C78*('2a) male mx'!DG$2-$CO$2))</f>
        <v>2.2430364825777635E-2</v>
      </c>
      <c r="DH78" s="32">
        <f>$CN78*EXP('2a)answer'!$C78*('2a) male mx'!DH$2-$CO$2))</f>
        <v>2.2154310044829897E-2</v>
      </c>
      <c r="DI78" s="32">
        <f>$CN78*EXP('2a)answer'!$C78*('2a) male mx'!DI$2-$CO$2))</f>
        <v>2.1881652722758823E-2</v>
      </c>
      <c r="DJ78" s="32">
        <f>$CN78*EXP('2a)answer'!$C78*('2a) male mx'!DJ$2-$CO$2))</f>
        <v>2.1612351046389582E-2</v>
      </c>
      <c r="DK78" s="32">
        <f>$CN78*EXP('2a)answer'!$C78*('2a) male mx'!DK$2-$CO$2))</f>
        <v>2.1346363717150058E-2</v>
      </c>
      <c r="DL78" s="32">
        <f>$CN78*EXP('2a)answer'!$C78*('2a) male mx'!DL$2-$CO$2))</f>
        <v>2.1083649944737562E-2</v>
      </c>
      <c r="DM78" s="32">
        <f>$CN78*EXP('2a)answer'!$C78*('2a) male mx'!DM$2-$CO$2))</f>
        <v>2.0824169440863436E-2</v>
      </c>
      <c r="DN78" s="32">
        <f>$CN78*EXP('2a)answer'!$C78*('2a) male mx'!DN$2-$CO$2))</f>
        <v>2.0567882413074674E-2</v>
      </c>
      <c r="DO78" s="32">
        <f>$CN78*EXP('2a)answer'!$C78*('2a) male mx'!DO$2-$CO$2))</f>
        <v>2.0314749558651594E-2</v>
      </c>
      <c r="DP78" s="32">
        <f>$CN78*EXP('2a)answer'!$C78*('2a) male mx'!DP$2-$CO$2))</f>
        <v>2.006473205858058E-2</v>
      </c>
      <c r="DQ78" s="32">
        <f>$CN78*EXP('2a)answer'!$C78*('2a) male mx'!DQ$2-$CO$2))</f>
        <v>1.9817791571601032E-2</v>
      </c>
      <c r="DR78" s="32">
        <f>$CN78*EXP('2a)answer'!$C78*('2a) male mx'!DR$2-$CO$2))</f>
        <v>1.9573890228325553E-2</v>
      </c>
      <c r="DS78" s="32">
        <f>$CN78*EXP('2a)answer'!$C78*('2a) male mx'!DS$2-$CO$2))</f>
        <v>1.933299062543253E-2</v>
      </c>
      <c r="DT78" s="32">
        <f>$CN78*EXP('2a)answer'!$C78*('2a) male mx'!DT$2-$CO$2))</f>
        <v>1.9095055819930169E-2</v>
      </c>
      <c r="DU78" s="32">
        <f>$CN78*EXP('2a)answer'!$C78*('2a) male mx'!DU$2-$CO$2))</f>
        <v>1.886004932349112E-2</v>
      </c>
      <c r="DV78" s="32">
        <f>$CN78*EXP('2a)answer'!$C78*('2a) male mx'!DV$2-$CO$2))</f>
        <v>1.8627935096856851E-2</v>
      </c>
      <c r="DW78" s="32">
        <f>$CN78*EXP('2a)answer'!$C78*('2a) male mx'!DW$2-$CO$2))</f>
        <v>1.8398677544310859E-2</v>
      </c>
      <c r="DX78" s="32">
        <f>$CN78*EXP('2a)answer'!$C78*('2a) male mx'!DX$2-$CO$2))</f>
        <v>1.817224150821992E-2</v>
      </c>
      <c r="DY78" s="32">
        <f>$CN78*EXP('2a)answer'!$C78*('2a) male mx'!DY$2-$CO$2))</f>
        <v>1.79485922636425E-2</v>
      </c>
      <c r="DZ78" s="32">
        <f>$CN78*EXP('2a)answer'!$C78*('2a) male mx'!DZ$2-$CO$2))</f>
        <v>1.7727695513003568E-2</v>
      </c>
      <c r="EA78" s="32">
        <f>$CN78*EXP('2a)answer'!$C78*('2a) male mx'!EA$2-$CO$2))</f>
        <v>1.750951738083488E-2</v>
      </c>
      <c r="EB78" s="32">
        <f>$CN78*EXP('2a)answer'!$C78*('2a) male mx'!EB$2-$CO$2))</f>
        <v>1.7294024408580053E-2</v>
      </c>
      <c r="EC78" s="32">
        <f>$CN78*EXP('2a)answer'!$C78*('2a) male mx'!EC$2-$CO$2))</f>
        <v>1.7081183549463537E-2</v>
      </c>
      <c r="ED78" s="32">
        <f>$CN78*EXP('2a)answer'!$C78*('2a) male mx'!ED$2-$CO$2))</f>
        <v>1.6870962163422761E-2</v>
      </c>
      <c r="EE78" s="32">
        <f>$CN78*EXP('2a)answer'!$C78*('2a) male mx'!EE$2-$CO$2))</f>
        <v>1.6663328012102629E-2</v>
      </c>
      <c r="EF78" s="32">
        <f>$CN78*EXP('2a)answer'!$C78*('2a) male mx'!EF$2-$CO$2))</f>
        <v>1.6458249253911643E-2</v>
      </c>
      <c r="EG78" s="32">
        <f>$CN78*EXP('2a)answer'!$C78*('2a) male mx'!EG$2-$CO$2))</f>
        <v>1.6255694439138837E-2</v>
      </c>
      <c r="EH78" s="32">
        <f>$CN78*EXP('2a)answer'!$C78*('2a) male mx'!EH$2-$CO$2))</f>
        <v>1.6055632505130851E-2</v>
      </c>
      <c r="EI78" s="32">
        <f>$CN78*EXP('2a)answer'!$C78*('2a) male mx'!EI$2-$CO$2))</f>
        <v>1.5858032771528318E-2</v>
      </c>
      <c r="EJ78" s="32">
        <f>$CN78*EXP('2a)answer'!$C78*('2a) male mx'!EJ$2-$CO$2))</f>
        <v>1.5662864935560919E-2</v>
      </c>
      <c r="EK78" s="32">
        <f>$CN78*EXP('2a)answer'!$C78*('2a) male mx'!EK$2-$CO$2))</f>
        <v>1.5470099067400309E-2</v>
      </c>
      <c r="EL78" s="32">
        <f>$CN78*EXP('2a)answer'!$C78*('2a) male mx'!EL$2-$CO$2))</f>
        <v>1.527970560557025E-2</v>
      </c>
      <c r="EM78" s="32">
        <f>$CN78*EXP('2a)answer'!$C78*('2a) male mx'!EM$2-$CO$2))</f>
        <v>1.5091655352413236E-2</v>
      </c>
      <c r="EN78" s="32">
        <f>$CN78*EXP('2a)answer'!$C78*('2a) male mx'!EN$2-$CO$2))</f>
        <v>1.4905919469612913E-2</v>
      </c>
      <c r="EO78" s="32">
        <f>$CN78*EXP('2a)answer'!$C78*('2a) male mx'!EO$2-$CO$2))</f>
        <v>1.4722469473771574E-2</v>
      </c>
    </row>
    <row r="79" spans="1:145" x14ac:dyDescent="0.25">
      <c r="A79" s="31">
        <f>males!A78</f>
        <v>76</v>
      </c>
      <c r="B79" s="32">
        <f>2*(males!B78-males!B79)/(males!B78+males!B79)</f>
        <v>9.151025791847138E-2</v>
      </c>
      <c r="C79" s="32">
        <f>2*(males!C78-males!C79)/(males!C78+males!C79)</f>
        <v>8.8647547938231805E-2</v>
      </c>
      <c r="D79" s="32">
        <f>2*(males!D78-males!D79)/(males!D78+males!D79)</f>
        <v>0.10688177464078649</v>
      </c>
      <c r="E79" s="32">
        <f>2*(males!E78-males!E79)/(males!E78+males!E79)</f>
        <v>9.663966913665345E-2</v>
      </c>
      <c r="F79" s="32">
        <f>2*(males!F78-males!F79)/(males!F78+males!F79)</f>
        <v>9.4668994225862765E-2</v>
      </c>
      <c r="G79" s="32">
        <f>2*(males!G78-males!G79)/(males!G78+males!G79)</f>
        <v>0.10541727672035139</v>
      </c>
      <c r="H79" s="32">
        <f>2*(males!H78-males!H79)/(males!H78+males!H79)</f>
        <v>9.5997028583005517E-2</v>
      </c>
      <c r="I79" s="32">
        <f>2*(males!I78-males!I79)/(males!I78+males!I79)</f>
        <v>0.10005889777029869</v>
      </c>
      <c r="J79" s="32">
        <f>2*(males!J78-males!J79)/(males!J78+males!J79)</f>
        <v>9.9278979478646695E-2</v>
      </c>
      <c r="K79" s="32">
        <f>2*(males!K78-males!K79)/(males!K78+males!K79)</f>
        <v>9.5008512497551711E-2</v>
      </c>
      <c r="L79" s="32">
        <f>2*(males!L78-males!L79)/(males!L78+males!L79)</f>
        <v>9.3732529970805639E-2</v>
      </c>
      <c r="M79" s="32">
        <f>2*(males!M78-males!M79)/(males!M78+males!M79)</f>
        <v>9.2292751028088441E-2</v>
      </c>
      <c r="N79" s="32">
        <f>2*(males!N78-males!N79)/(males!N78+males!N79)</f>
        <v>9.1504499835084574E-2</v>
      </c>
      <c r="O79" s="32">
        <f>2*(males!O78-males!O79)/(males!O78+males!O79)</f>
        <v>9.7426992896606154E-2</v>
      </c>
      <c r="P79" s="32">
        <f>2*(males!P78-males!P79)/(males!P78+males!P79)</f>
        <v>9.2014599256943649E-2</v>
      </c>
      <c r="Q79" s="32">
        <f>2*(males!Q78-males!Q79)/(males!Q78+males!Q79)</f>
        <v>9.1779779271850812E-2</v>
      </c>
      <c r="R79" s="32">
        <f>2*(males!R78-males!R79)/(males!R78+males!R79)</f>
        <v>9.3730941844282156E-2</v>
      </c>
      <c r="S79" s="32">
        <f>2*(males!S78-males!S79)/(males!S78+males!S79)</f>
        <v>9.2953993259659848E-2</v>
      </c>
      <c r="T79" s="32">
        <f>2*(males!T78-males!T79)/(males!T78+males!T79)</f>
        <v>9.9457475409308244E-2</v>
      </c>
      <c r="U79" s="32">
        <f>2*(males!U78-males!U79)/(males!U78+males!U79)</f>
        <v>9.9238695177347624E-2</v>
      </c>
      <c r="V79" s="32">
        <f>2*(males!V78-males!V79)/(males!V78+males!V79)</f>
        <v>9.4166363736941094E-2</v>
      </c>
      <c r="W79" s="32">
        <f>2*(males!W78-males!W79)/(males!W78+males!W79)</f>
        <v>0.10074202821044187</v>
      </c>
      <c r="X79" s="32">
        <f>2*(males!X78-males!X79)/(males!X78+males!X79)</f>
        <v>9.814557032912527E-2</v>
      </c>
      <c r="Y79" s="32">
        <f>2*(males!Y78-males!Y79)/(males!Y78+males!Y79)</f>
        <v>9.0247793568783569E-2</v>
      </c>
      <c r="Z79" s="32">
        <f>2*(males!Z78-males!Z79)/(males!Z78+males!Z79)</f>
        <v>9.1312018589440172E-2</v>
      </c>
      <c r="AA79" s="32">
        <f>2*(males!AA78-males!AA79)/(males!AA78+males!AA79)</f>
        <v>9.3529671534513997E-2</v>
      </c>
      <c r="AB79" s="32">
        <f>2*(males!AB78-males!AB79)/(males!AB78+males!AB79)</f>
        <v>8.7914029147651993E-2</v>
      </c>
      <c r="AC79" s="32">
        <f>2*(males!AC78-males!AC79)/(males!AC78+males!AC79)</f>
        <v>9.3255087264690187E-2</v>
      </c>
      <c r="AD79" s="32">
        <f>2*(males!AD78-males!AD79)/(males!AD78+males!AD79)</f>
        <v>8.9956137090179175E-2</v>
      </c>
      <c r="AE79" s="32">
        <f>2*(males!AE78-males!AE79)/(males!AE78+males!AE79)</f>
        <v>9.2420102353527267E-2</v>
      </c>
      <c r="AF79" s="32">
        <f>2*(males!AF78-males!AF79)/(males!AF78+males!AF79)</f>
        <v>9.9423338386285143E-2</v>
      </c>
      <c r="AG79" s="32">
        <f>2*(males!AG78-males!AG79)/(males!AG78+males!AG79)</f>
        <v>9.776855848573128E-2</v>
      </c>
      <c r="AH79" s="32">
        <f>2*(males!AH78-males!AH79)/(males!AH78+males!AH79)</f>
        <v>9.3955408511323543E-2</v>
      </c>
      <c r="AI79" s="32">
        <f>2*(males!AI78-males!AI79)/(males!AI78+males!AI79)</f>
        <v>9.5727952738548353E-2</v>
      </c>
      <c r="AJ79" s="32">
        <f>2*(males!AJ78-males!AJ79)/(males!AJ78+males!AJ79)</f>
        <v>9.2931994244437016E-2</v>
      </c>
      <c r="AK79" s="32">
        <f>2*(males!AK78-males!AK79)/(males!AK78+males!AK79)</f>
        <v>0.10014876524843797</v>
      </c>
      <c r="AL79" s="32">
        <f>2*(males!AL78-males!AL79)/(males!AL78+males!AL79)</f>
        <v>9.2948299141948687E-2</v>
      </c>
      <c r="AM79" s="32">
        <f>2*(males!AM78-males!AM79)/(males!AM78+males!AM79)</f>
        <v>8.9204768034025411E-2</v>
      </c>
      <c r="AN79" s="32">
        <f>2*(males!AN78-males!AN79)/(males!AN78+males!AN79)</f>
        <v>9.2109140196829517E-2</v>
      </c>
      <c r="AO79" s="32">
        <f>2*(males!AO78-males!AO79)/(males!AO78+males!AO79)</f>
        <v>9.266464292331153E-2</v>
      </c>
      <c r="AP79" s="32">
        <f>2*(males!AP78-males!AP79)/(males!AP78+males!AP79)</f>
        <v>8.8749490147540758E-2</v>
      </c>
      <c r="AQ79" s="32">
        <f>2*(males!AQ78-males!AQ79)/(males!AQ78+males!AQ79)</f>
        <v>9.1678379851409891E-2</v>
      </c>
      <c r="AR79" s="32">
        <f>2*(males!AR78-males!AR79)/(males!AR78+males!AR79)</f>
        <v>9.2864577310049726E-2</v>
      </c>
      <c r="AS79" s="32">
        <f>2*(males!AS78-males!AS79)/(males!AS78+males!AS79)</f>
        <v>9.732934095514624E-2</v>
      </c>
      <c r="AT79" s="32">
        <f>2*(males!AT78-males!AT79)/(males!AT78+males!AT79)</f>
        <v>9.4078879009633506E-2</v>
      </c>
      <c r="AU79" s="32">
        <f>2*(males!AU78-males!AU79)/(males!AU78+males!AU79)</f>
        <v>9.8056122834883894E-2</v>
      </c>
      <c r="AV79" s="32">
        <f>2*(males!AV78-males!AV79)/(males!AV78+males!AV79)</f>
        <v>9.2780756583819651E-2</v>
      </c>
      <c r="AW79" s="32">
        <f>2*(males!AW78-males!AW79)/(males!AW78+males!AW79)</f>
        <v>9.4762633996937212E-2</v>
      </c>
      <c r="AX79" s="32">
        <f>2*(males!AX78-males!AX79)/(males!AX78+males!AX79)</f>
        <v>9.7615874426180957E-2</v>
      </c>
      <c r="AY79" s="32">
        <f>2*(males!AY78-males!AY79)/(males!AY78+males!AY79)</f>
        <v>0.10604184816665903</v>
      </c>
      <c r="AZ79" s="32">
        <f>2*(males!AZ78-males!AZ79)/(males!AZ78+males!AZ79)</f>
        <v>9.4937155270916507E-2</v>
      </c>
      <c r="BA79" s="32">
        <f>2*(males!BA78-males!BA79)/(males!BA78+males!BA79)</f>
        <v>9.1588576528335561E-2</v>
      </c>
      <c r="BB79" s="32">
        <f>2*(males!BB78-males!BB79)/(males!BB78+males!BB79)</f>
        <v>8.640123312368396E-2</v>
      </c>
      <c r="BC79" s="32">
        <f>2*(males!BC78-males!BC79)/(males!BC78+males!BC79)</f>
        <v>9.3316170466027207E-2</v>
      </c>
      <c r="BD79" s="32">
        <f>2*(males!BD78-males!BD79)/(males!BD78+males!BD79)</f>
        <v>7.5573269837983334E-2</v>
      </c>
      <c r="BE79" s="32">
        <f>2*(males!BE78-males!BE79)/(males!BE78+males!BE79)</f>
        <v>8.6666144895776259E-2</v>
      </c>
      <c r="BF79" s="32">
        <f>2*(males!BF78-males!BF79)/(males!BF78+males!BF79)</f>
        <v>8.4375192461661641E-2</v>
      </c>
      <c r="BG79" s="32">
        <f>2*(males!BG78-males!BG79)/(males!BG78+males!BG79)</f>
        <v>7.8264763910575311E-2</v>
      </c>
      <c r="BH79" s="32">
        <f>2*(males!BH78-males!BH79)/(males!BH78+males!BH79)</f>
        <v>7.2341275905441468E-2</v>
      </c>
      <c r="BI79" s="32">
        <f>2*(males!BI78-males!BI79)/(males!BI78+males!BI79)</f>
        <v>7.5208881369288355E-2</v>
      </c>
      <c r="BJ79" s="32">
        <f>2*(males!BJ78-males!BJ79)/(males!BJ78+males!BJ79)</f>
        <v>7.5514035810779867E-2</v>
      </c>
      <c r="BK79" s="32">
        <f>2*(males!BK78-males!BK79)/(males!BK78+males!BK79)</f>
        <v>7.7145238068058578E-2</v>
      </c>
      <c r="BL79" s="32">
        <f>2*(males!BL78-males!BL79)/(males!BL78+males!BL79)</f>
        <v>6.9951891821609671E-2</v>
      </c>
      <c r="BM79" s="32">
        <f>2*(males!BM78-males!BM79)/(males!BM78+males!BM79)</f>
        <v>7.1643200549450545E-2</v>
      </c>
      <c r="BN79" s="32">
        <f>2*(males!BN78-males!BN79)/(males!BN78+males!BN79)</f>
        <v>6.847372987155885E-2</v>
      </c>
      <c r="BO79" s="32">
        <f>2*(males!BO78-males!BO79)/(males!BO78+males!BO79)</f>
        <v>6.7502331731015608E-2</v>
      </c>
      <c r="BP79" s="32">
        <f>2*(males!BP78-males!BP79)/(males!BP78+males!BP79)</f>
        <v>6.6819334260243723E-2</v>
      </c>
      <c r="BQ79" s="32">
        <f>2*(males!BQ78-males!BQ79)/(males!BQ78+males!BQ79)</f>
        <v>6.5858164002891337E-2</v>
      </c>
      <c r="BR79" s="32">
        <f>2*(males!BR78-males!BR79)/(males!BR78+males!BR79)</f>
        <v>6.8387800004037061E-2</v>
      </c>
      <c r="BS79" s="32">
        <f>2*(males!BS78-males!BS79)/(males!BS78+males!BS79)</f>
        <v>6.191081099150899E-2</v>
      </c>
      <c r="BT79" s="32">
        <f>2*(males!BT78-males!BT79)/(males!BT78+males!BT79)</f>
        <v>6.077260869161568E-2</v>
      </c>
      <c r="BU79" s="32">
        <f>2*(males!BU78-males!BU79)/(males!BU78+males!BU79)</f>
        <v>5.8217044894619895E-2</v>
      </c>
      <c r="BV79" s="32">
        <f>2*(males!BV78-males!BV79)/(males!BV78+males!BV79)</f>
        <v>5.6144841073150507E-2</v>
      </c>
      <c r="BW79" s="32">
        <f>2*(males!BW78-males!BW79)/(males!BW78+males!BW79)</f>
        <v>5.7750677261237102E-2</v>
      </c>
      <c r="BX79" s="32">
        <f>2*(males!BX78-males!BX79)/(males!BX78+males!BX79)</f>
        <v>5.2659841369050241E-2</v>
      </c>
      <c r="BY79" s="32">
        <f>2*(males!BY78-males!BY79)/(males!BY78+males!BY79)</f>
        <v>5.5721393034825872E-2</v>
      </c>
      <c r="BZ79" s="32">
        <f>2*(males!BZ78-males!BZ79)/(males!BZ78+males!BZ79)</f>
        <v>5.1325027150443389E-2</v>
      </c>
      <c r="CA79" s="32">
        <f>2*(males!CA78-males!CA79)/(males!CA78+males!CA79)</f>
        <v>4.7341545014715623E-2</v>
      </c>
      <c r="CB79" s="32">
        <f>2*(males!CB78-males!CB79)/(males!CB78+males!CB79)</f>
        <v>4.8918636337441444E-2</v>
      </c>
      <c r="CC79" s="32">
        <f>2*(males!CC78-males!CC79)/(males!CC78+males!CC79)</f>
        <v>4.7894275677457215E-2</v>
      </c>
      <c r="CD79" s="32">
        <f>2*(males!CD78-males!CD79)/(males!CD78+males!CD79)</f>
        <v>4.3958816202324079E-2</v>
      </c>
      <c r="CE79" s="32">
        <f>2*(males!CE78-males!CE79)/(males!CE78+males!CE79)</f>
        <v>4.3492827812969932E-2</v>
      </c>
      <c r="CF79" s="32">
        <f>2*(males!CF78-males!CF79)/(males!CF78+males!CF79)</f>
        <v>4.0908462707882252E-2</v>
      </c>
      <c r="CG79" s="32">
        <f>2*(males!CG78-males!CG79)/(males!CG78+males!CG79)</f>
        <v>4.1639557579700719E-2</v>
      </c>
      <c r="CH79" s="32">
        <f>2*(males!CH78-males!CH79)/(males!CH78+males!CH79)</f>
        <v>3.8813751921748622E-2</v>
      </c>
      <c r="CI79" s="32">
        <f>2*(males!CI78-males!CI79)/(males!CI78+males!CI79)</f>
        <v>3.7595143899413541E-2</v>
      </c>
      <c r="CJ79" s="32">
        <f>2*(males!CJ78-males!CJ79)/(males!CJ78+males!CJ79)</f>
        <v>3.8253369904806607E-2</v>
      </c>
      <c r="CK79" s="32">
        <f>2*(males!CK78-males!CK79)/(males!CK78+males!CK79)</f>
        <v>3.7103895256530156E-2</v>
      </c>
      <c r="CL79" s="32">
        <f>2*(males!CL78-males!CL79)/(males!CL78+males!CL79)</f>
        <v>3.4701358441745128E-2</v>
      </c>
      <c r="CM79" s="32">
        <f>2*(males!CM78-males!CM79)/(males!CM78+males!CM79)</f>
        <v>3.1648843817987257E-2</v>
      </c>
      <c r="CN79" s="32">
        <f>2*(males!CN78-males!CN79)/(males!CN78+males!CN79)</f>
        <v>3.3718812216715383E-2</v>
      </c>
      <c r="CO79" s="12"/>
      <c r="CP79" s="31">
        <f t="shared" si="14"/>
        <v>76</v>
      </c>
      <c r="CQ79" s="32">
        <f>$CN79*EXP('2a)answer'!$C79*('2a) male mx'!CQ$2-$CO$2))</f>
        <v>3.1899473644089037E-2</v>
      </c>
      <c r="CR79" s="32">
        <f>$CN79*EXP('2a)answer'!$C79*('2a) male mx'!CR$2-$CO$2))</f>
        <v>3.1547559413261837E-2</v>
      </c>
      <c r="CS79" s="32">
        <f>$CN79*EXP('2a)answer'!$C79*('2a) male mx'!CS$2-$CO$2))</f>
        <v>3.1199527491818188E-2</v>
      </c>
      <c r="CT79" s="32">
        <f>$CN79*EXP('2a)answer'!$C79*('2a) male mx'!CT$2-$CO$2))</f>
        <v>3.0855335050213754E-2</v>
      </c>
      <c r="CU79" s="32">
        <f>$CN79*EXP('2a)answer'!$C79*('2a) male mx'!CU$2-$CO$2))</f>
        <v>3.0514939731398721E-2</v>
      </c>
      <c r="CV79" s="32">
        <f>$CN79*EXP('2a)answer'!$C79*('2a) male mx'!CV$2-$CO$2))</f>
        <v>3.0178299645605224E-2</v>
      </c>
      <c r="CW79" s="32">
        <f>$CN79*EXP('2a)answer'!$C79*('2a) male mx'!CW$2-$CO$2))</f>
        <v>2.9845373365192326E-2</v>
      </c>
      <c r="CX79" s="32">
        <f>$CN79*EXP('2a)answer'!$C79*('2a) male mx'!CX$2-$CO$2))</f>
        <v>2.9516119919547827E-2</v>
      </c>
      <c r="CY79" s="32">
        <f>$CN79*EXP('2a)answer'!$C79*('2a) male mx'!CY$2-$CO$2))</f>
        <v>2.9190498790046343E-2</v>
      </c>
      <c r="CZ79" s="32">
        <f>$CN79*EXP('2a)answer'!$C79*('2a) male mx'!CZ$2-$CO$2))</f>
        <v>2.8868469905063004E-2</v>
      </c>
      <c r="DA79" s="32">
        <f>$CN79*EXP('2a)answer'!$C79*('2a) male mx'!DA$2-$CO$2))</f>
        <v>2.854999363504214E-2</v>
      </c>
      <c r="DB79" s="32">
        <f>$CN79*EXP('2a)answer'!$C79*('2a) male mx'!DB$2-$CO$2))</f>
        <v>2.8235030787620394E-2</v>
      </c>
      <c r="DC79" s="32">
        <f>$CN79*EXP('2a)answer'!$C79*('2a) male mx'!DC$2-$CO$2))</f>
        <v>2.7923542602803626E-2</v>
      </c>
      <c r="DD79" s="32">
        <f>$CN79*EXP('2a)answer'!$C79*('2a) male mx'!DD$2-$CO$2))</f>
        <v>2.7615490748197018E-2</v>
      </c>
      <c r="DE79" s="32">
        <f>$CN79*EXP('2a)answer'!$C79*('2a) male mx'!DE$2-$CO$2))</f>
        <v>2.7310837314287833E-2</v>
      </c>
      <c r="DF79" s="32">
        <f>$CN79*EXP('2a)answer'!$C79*('2a) male mx'!DF$2-$CO$2))</f>
        <v>2.7009544809780149E-2</v>
      </c>
      <c r="DG79" s="32">
        <f>$CN79*EXP('2a)answer'!$C79*('2a) male mx'!DG$2-$CO$2))</f>
        <v>2.6711576156981148E-2</v>
      </c>
      <c r="DH79" s="32">
        <f>$CN79*EXP('2a)answer'!$C79*('2a) male mx'!DH$2-$CO$2))</f>
        <v>2.6416894687238211E-2</v>
      </c>
      <c r="DI79" s="32">
        <f>$CN79*EXP('2a)answer'!$C79*('2a) male mx'!DI$2-$CO$2))</f>
        <v>2.6125464136426441E-2</v>
      </c>
      <c r="DJ79" s="32">
        <f>$CN79*EXP('2a)answer'!$C79*('2a) male mx'!DJ$2-$CO$2))</f>
        <v>2.5837248640485873E-2</v>
      </c>
      <c r="DK79" s="32">
        <f>$CN79*EXP('2a)answer'!$C79*('2a) male mx'!DK$2-$CO$2))</f>
        <v>2.5552212731008026E-2</v>
      </c>
      <c r="DL79" s="32">
        <f>$CN79*EXP('2a)answer'!$C79*('2a) male mx'!DL$2-$CO$2))</f>
        <v>2.5270321330871023E-2</v>
      </c>
      <c r="DM79" s="32">
        <f>$CN79*EXP('2a)answer'!$C79*('2a) male mx'!DM$2-$CO$2))</f>
        <v>2.4991539749922978E-2</v>
      </c>
      <c r="DN79" s="32">
        <f>$CN79*EXP('2a)answer'!$C79*('2a) male mx'!DN$2-$CO$2))</f>
        <v>2.4715833680712923E-2</v>
      </c>
      <c r="DO79" s="32">
        <f>$CN79*EXP('2a)answer'!$C79*('2a) male mx'!DO$2-$CO$2))</f>
        <v>2.4443169194268876E-2</v>
      </c>
      <c r="DP79" s="32">
        <f>$CN79*EXP('2a)answer'!$C79*('2a) male mx'!DP$2-$CO$2))</f>
        <v>2.4173512735922449E-2</v>
      </c>
      <c r="DQ79" s="32">
        <f>$CN79*EXP('2a)answer'!$C79*('2a) male mx'!DQ$2-$CO$2))</f>
        <v>2.3906831121179566E-2</v>
      </c>
      <c r="DR79" s="32">
        <f>$CN79*EXP('2a)answer'!$C79*('2a) male mx'!DR$2-$CO$2))</f>
        <v>2.3643091531636698E-2</v>
      </c>
      <c r="DS79" s="32">
        <f>$CN79*EXP('2a)answer'!$C79*('2a) male mx'!DS$2-$CO$2))</f>
        <v>2.3382261510942151E-2</v>
      </c>
      <c r="DT79" s="32">
        <f>$CN79*EXP('2a)answer'!$C79*('2a) male mx'!DT$2-$CO$2))</f>
        <v>2.3124308960801927E-2</v>
      </c>
      <c r="DU79" s="32">
        <f>$CN79*EXP('2a)answer'!$C79*('2a) male mx'!DU$2-$CO$2))</f>
        <v>2.2869202137029643E-2</v>
      </c>
      <c r="DV79" s="32">
        <f>$CN79*EXP('2a)answer'!$C79*('2a) male mx'!DV$2-$CO$2))</f>
        <v>2.2616909645640032E-2</v>
      </c>
      <c r="DW79" s="32">
        <f>$CN79*EXP('2a)answer'!$C79*('2a) male mx'!DW$2-$CO$2))</f>
        <v>2.236740043898551E-2</v>
      </c>
      <c r="DX79" s="32">
        <f>$CN79*EXP('2a)answer'!$C79*('2a) male mx'!DX$2-$CO$2))</f>
        <v>2.2120643811935389E-2</v>
      </c>
      <c r="DY79" s="32">
        <f>$CN79*EXP('2a)answer'!$C79*('2a) male mx'!DY$2-$CO$2))</f>
        <v>2.1876609398097272E-2</v>
      </c>
      <c r="DZ79" s="32">
        <f>$CN79*EXP('2a)answer'!$C79*('2a) male mx'!DZ$2-$CO$2))</f>
        <v>2.1635267166080066E-2</v>
      </c>
      <c r="EA79" s="32">
        <f>$CN79*EXP('2a)answer'!$C79*('2a) male mx'!EA$2-$CO$2))</f>
        <v>2.1396587415798272E-2</v>
      </c>
      <c r="EB79" s="32">
        <f>$CN79*EXP('2a)answer'!$C79*('2a) male mx'!EB$2-$CO$2))</f>
        <v>2.1160540774817008E-2</v>
      </c>
      <c r="EC79" s="32">
        <f>$CN79*EXP('2a)answer'!$C79*('2a) male mx'!EC$2-$CO$2))</f>
        <v>2.0927098194737408E-2</v>
      </c>
      <c r="ED79" s="32">
        <f>$CN79*EXP('2a)answer'!$C79*('2a) male mx'!ED$2-$CO$2))</f>
        <v>2.0696230947621845E-2</v>
      </c>
      <c r="EE79" s="32">
        <f>$CN79*EXP('2a)answer'!$C79*('2a) male mx'!EE$2-$CO$2))</f>
        <v>2.0467910622458615E-2</v>
      </c>
      <c r="EF79" s="32">
        <f>$CN79*EXP('2a)answer'!$C79*('2a) male mx'!EF$2-$CO$2))</f>
        <v>2.0242109121665602E-2</v>
      </c>
      <c r="EG79" s="32">
        <f>$CN79*EXP('2a)answer'!$C79*('2a) male mx'!EG$2-$CO$2))</f>
        <v>2.0018798657632567E-2</v>
      </c>
      <c r="EH79" s="32">
        <f>$CN79*EXP('2a)answer'!$C79*('2a) male mx'!EH$2-$CO$2))</f>
        <v>1.9797951749301504E-2</v>
      </c>
      <c r="EI79" s="32">
        <f>$CN79*EXP('2a)answer'!$C79*('2a) male mx'!EI$2-$CO$2))</f>
        <v>1.9579541218784791E-2</v>
      </c>
      <c r="EJ79" s="32">
        <f>$CN79*EXP('2a)answer'!$C79*('2a) male mx'!EJ$2-$CO$2))</f>
        <v>1.9363540188020608E-2</v>
      </c>
      <c r="EK79" s="32">
        <f>$CN79*EXP('2a)answer'!$C79*('2a) male mx'!EK$2-$CO$2))</f>
        <v>1.9149922075465276E-2</v>
      </c>
      <c r="EL79" s="32">
        <f>$CN79*EXP('2a)answer'!$C79*('2a) male mx'!EL$2-$CO$2))</f>
        <v>1.8938660592822072E-2</v>
      </c>
      <c r="EM79" s="32">
        <f>$CN79*EXP('2a)answer'!$C79*('2a) male mx'!EM$2-$CO$2))</f>
        <v>1.8729729741806121E-2</v>
      </c>
      <c r="EN79" s="32">
        <f>$CN79*EXP('2a)answer'!$C79*('2a) male mx'!EN$2-$CO$2))</f>
        <v>1.8523103810945022E-2</v>
      </c>
      <c r="EO79" s="32">
        <f>$CN79*EXP('2a)answer'!$C79*('2a) male mx'!EO$2-$CO$2))</f>
        <v>1.8318757372414712E-2</v>
      </c>
    </row>
    <row r="80" spans="1:145" x14ac:dyDescent="0.25">
      <c r="A80" s="31">
        <f>males!A79</f>
        <v>77</v>
      </c>
      <c r="B80" s="32">
        <f>2*(males!B79-males!B80)/(males!B79+males!B80)</f>
        <v>9.8175618741549259E-2</v>
      </c>
      <c r="C80" s="32">
        <f>2*(males!C79-males!C80)/(males!C79+males!C80)</f>
        <v>9.5514502055775705E-2</v>
      </c>
      <c r="D80" s="32">
        <f>2*(males!D79-males!D80)/(males!D79+males!D80)</f>
        <v>9.183876487207035E-2</v>
      </c>
      <c r="E80" s="32">
        <f>2*(males!E79-males!E80)/(males!E79+males!E80)</f>
        <v>9.6858092074038921E-2</v>
      </c>
      <c r="F80" s="32">
        <f>2*(males!F79-males!F80)/(males!F79+males!F80)</f>
        <v>8.6962916659006087E-2</v>
      </c>
      <c r="G80" s="32">
        <f>2*(males!G79-males!G80)/(males!G79+males!G80)</f>
        <v>0.10144270715310824</v>
      </c>
      <c r="H80" s="32">
        <f>2*(males!H79-males!H80)/(males!H79+males!H80)</f>
        <v>9.1775791074674484E-2</v>
      </c>
      <c r="I80" s="32">
        <f>2*(males!I79-males!I80)/(males!I79+males!I80)</f>
        <v>8.9460534838530587E-2</v>
      </c>
      <c r="J80" s="32">
        <f>2*(males!J79-males!J80)/(males!J79+males!J80)</f>
        <v>0.10128571154841058</v>
      </c>
      <c r="K80" s="32">
        <f>2*(males!K79-males!K80)/(males!K79+males!K80)</f>
        <v>8.1179840010534285E-2</v>
      </c>
      <c r="L80" s="32">
        <f>2*(males!L79-males!L80)/(males!L79+males!L80)</f>
        <v>0.10087111293662611</v>
      </c>
      <c r="M80" s="32">
        <f>2*(males!M79-males!M80)/(males!M79+males!M80)</f>
        <v>9.1954405524586072E-2</v>
      </c>
      <c r="N80" s="32">
        <f>2*(males!N79-males!N80)/(males!N79+males!N80)</f>
        <v>0.10275667537681485</v>
      </c>
      <c r="O80" s="32">
        <f>2*(males!O79-males!O80)/(males!O79+males!O80)</f>
        <v>9.5556019194658878E-2</v>
      </c>
      <c r="P80" s="32">
        <f>2*(males!P79-males!P80)/(males!P79+males!P80)</f>
        <v>9.3753367577858404E-2</v>
      </c>
      <c r="Q80" s="32">
        <f>2*(males!Q79-males!Q80)/(males!Q79+males!Q80)</f>
        <v>9.6113985124801862E-2</v>
      </c>
      <c r="R80" s="32">
        <f>2*(males!R79-males!R80)/(males!R79+males!R80)</f>
        <v>9.947643979057591E-2</v>
      </c>
      <c r="S80" s="32">
        <f>2*(males!S79-males!S80)/(males!S79+males!S80)</f>
        <v>9.8852755973432238E-2</v>
      </c>
      <c r="T80" s="32">
        <f>2*(males!T79-males!T80)/(males!T79+males!T80)</f>
        <v>9.8437583320002131E-2</v>
      </c>
      <c r="U80" s="32">
        <f>2*(males!U79-males!U80)/(males!U79+males!U80)</f>
        <v>9.208577948887689E-2</v>
      </c>
      <c r="V80" s="32">
        <f>2*(males!V79-males!V80)/(males!V79+males!V80)</f>
        <v>0.10116921361236474</v>
      </c>
      <c r="W80" s="32">
        <f>2*(males!W79-males!W80)/(males!W79+males!W80)</f>
        <v>0.10206610805911621</v>
      </c>
      <c r="X80" s="32">
        <f>2*(males!X79-males!X80)/(males!X79+males!X80)</f>
        <v>9.9069348543980792E-2</v>
      </c>
      <c r="Y80" s="32">
        <f>2*(males!Y79-males!Y80)/(males!Y79+males!Y80)</f>
        <v>9.1729588483303676E-2</v>
      </c>
      <c r="Z80" s="32">
        <f>2*(males!Z79-males!Z80)/(males!Z79+males!Z80)</f>
        <v>9.3844410876132933E-2</v>
      </c>
      <c r="AA80" s="32">
        <f>2*(males!AA79-males!AA80)/(males!AA79+males!AA80)</f>
        <v>9.7471895994236793E-2</v>
      </c>
      <c r="AB80" s="32">
        <f>2*(males!AB79-males!AB80)/(males!AB79+males!AB80)</f>
        <v>0.10225782957028405</v>
      </c>
      <c r="AC80" s="32">
        <f>2*(males!AC79-males!AC80)/(males!AC79+males!AC80)</f>
        <v>0.10192730999949591</v>
      </c>
      <c r="AD80" s="32">
        <f>2*(males!AD79-males!AD80)/(males!AD79+males!AD80)</f>
        <v>8.799960990198788E-2</v>
      </c>
      <c r="AE80" s="32">
        <f>2*(males!AE79-males!AE80)/(males!AE79+males!AE80)</f>
        <v>9.2641968766043428E-2</v>
      </c>
      <c r="AF80" s="32">
        <f>2*(males!AF79-males!AF80)/(males!AF79+males!AF80)</f>
        <v>9.5599131543577909E-2</v>
      </c>
      <c r="AG80" s="32">
        <f>2*(males!AG79-males!AG80)/(males!AG79+males!AG80)</f>
        <v>9.800656068634872E-2</v>
      </c>
      <c r="AH80" s="32">
        <f>2*(males!AH79-males!AH80)/(males!AH79+males!AH80)</f>
        <v>9.0827338129496407E-2</v>
      </c>
      <c r="AI80" s="32">
        <f>2*(males!AI79-males!AI80)/(males!AI79+males!AI80)</f>
        <v>9.9855774684405846E-2</v>
      </c>
      <c r="AJ80" s="32">
        <f>2*(males!AJ79-males!AJ80)/(males!AJ79+males!AJ80)</f>
        <v>9.1027888446215136E-2</v>
      </c>
      <c r="AK80" s="32">
        <f>2*(males!AK79-males!AK80)/(males!AK79+males!AK80)</f>
        <v>9.5910194971443583E-2</v>
      </c>
      <c r="AL80" s="32">
        <f>2*(males!AL79-males!AL80)/(males!AL79+males!AL80)</f>
        <v>9.3192248852626211E-2</v>
      </c>
      <c r="AM80" s="32">
        <f>2*(males!AM79-males!AM80)/(males!AM79+males!AM80)</f>
        <v>8.6786456423420116E-2</v>
      </c>
      <c r="AN80" s="32">
        <f>2*(males!AN79-males!AN80)/(males!AN79+males!AN80)</f>
        <v>9.7199954655136117E-2</v>
      </c>
      <c r="AO80" s="32">
        <f>2*(males!AO79-males!AO80)/(males!AO79+males!AO80)</f>
        <v>9.0863642044744411E-2</v>
      </c>
      <c r="AP80" s="32">
        <f>2*(males!AP79-males!AP80)/(males!AP79+males!AP80)</f>
        <v>9.3870381213596726E-2</v>
      </c>
      <c r="AQ80" s="32">
        <f>2*(males!AQ79-males!AQ80)/(males!AQ79+males!AQ80)</f>
        <v>9.6297463368520561E-2</v>
      </c>
      <c r="AR80" s="32">
        <f>2*(males!AR79-males!AR80)/(males!AR79+males!AR80)</f>
        <v>9.2102759276879165E-2</v>
      </c>
      <c r="AS80" s="32">
        <f>2*(males!AS79-males!AS80)/(males!AS79+males!AS80)</f>
        <v>9.6374300186616899E-2</v>
      </c>
      <c r="AT80" s="32">
        <f>2*(males!AT79-males!AT80)/(males!AT79+males!AT80)</f>
        <v>9.5437038971212224E-2</v>
      </c>
      <c r="AU80" s="32">
        <f>2*(males!AU79-males!AU80)/(males!AU79+males!AU80)</f>
        <v>9.5676234290095682E-2</v>
      </c>
      <c r="AV80" s="32">
        <f>2*(males!AV79-males!AV80)/(males!AV79+males!AV80)</f>
        <v>9.8158709467166372E-2</v>
      </c>
      <c r="AW80" s="32">
        <f>2*(males!AW79-males!AW80)/(males!AW79+males!AW80)</f>
        <v>9.758564877259239E-2</v>
      </c>
      <c r="AX80" s="32">
        <f>2*(males!AX79-males!AX80)/(males!AX79+males!AX80)</f>
        <v>9.5281587917733598E-2</v>
      </c>
      <c r="AY80" s="32">
        <f>2*(males!AY79-males!AY80)/(males!AY79+males!AY80)</f>
        <v>0.10162477527899325</v>
      </c>
      <c r="AZ80" s="32">
        <f>2*(males!AZ79-males!AZ80)/(males!AZ79+males!AZ80)</f>
        <v>9.3864830922368483E-2</v>
      </c>
      <c r="BA80" s="32">
        <f>2*(males!BA79-males!BA80)/(males!BA79+males!BA80)</f>
        <v>9.6381851046230205E-2</v>
      </c>
      <c r="BB80" s="32">
        <f>2*(males!BB79-males!BB80)/(males!BB79+males!BB80)</f>
        <v>9.0509983160933366E-2</v>
      </c>
      <c r="BC80" s="32">
        <f>2*(males!BC79-males!BC80)/(males!BC79+males!BC80)</f>
        <v>9.6327971634227627E-2</v>
      </c>
      <c r="BD80" s="32">
        <f>2*(males!BD79-males!BD80)/(males!BD79+males!BD80)</f>
        <v>8.8798370672097754E-2</v>
      </c>
      <c r="BE80" s="32">
        <f>2*(males!BE79-males!BE80)/(males!BE79+males!BE80)</f>
        <v>9.0173278613771085E-2</v>
      </c>
      <c r="BF80" s="32">
        <f>2*(males!BF79-males!BF80)/(males!BF79+males!BF80)</f>
        <v>8.597679565421501E-2</v>
      </c>
      <c r="BG80" s="32">
        <f>2*(males!BG79-males!BG80)/(males!BG79+males!BG80)</f>
        <v>8.5457960620509379E-2</v>
      </c>
      <c r="BH80" s="32">
        <f>2*(males!BH79-males!BH80)/(males!BH79+males!BH80)</f>
        <v>8.2971318243020092E-2</v>
      </c>
      <c r="BI80" s="32">
        <f>2*(males!BI79-males!BI80)/(males!BI79+males!BI80)</f>
        <v>7.9631391796464168E-2</v>
      </c>
      <c r="BJ80" s="32">
        <f>2*(males!BJ79-males!BJ80)/(males!BJ79+males!BJ80)</f>
        <v>7.9364686672769108E-2</v>
      </c>
      <c r="BK80" s="32">
        <f>2*(males!BK79-males!BK80)/(males!BK79+males!BK80)</f>
        <v>8.2383483743355176E-2</v>
      </c>
      <c r="BL80" s="32">
        <f>2*(males!BL79-males!BL80)/(males!BL79+males!BL80)</f>
        <v>7.6955365887785079E-2</v>
      </c>
      <c r="BM80" s="32">
        <f>2*(males!BM79-males!BM80)/(males!BM79+males!BM80)</f>
        <v>7.5612488882215015E-2</v>
      </c>
      <c r="BN80" s="32">
        <f>2*(males!BN79-males!BN80)/(males!BN79+males!BN80)</f>
        <v>7.4991759771774094E-2</v>
      </c>
      <c r="BO80" s="32">
        <f>2*(males!BO79-males!BO80)/(males!BO79+males!BO80)</f>
        <v>7.1045694200351492E-2</v>
      </c>
      <c r="BP80" s="32">
        <f>2*(males!BP79-males!BP80)/(males!BP79+males!BP80)</f>
        <v>7.178543255324743E-2</v>
      </c>
      <c r="BQ80" s="32">
        <f>2*(males!BQ79-males!BQ80)/(males!BQ79+males!BQ80)</f>
        <v>7.1057695408662372E-2</v>
      </c>
      <c r="BR80" s="32">
        <f>2*(males!BR79-males!BR80)/(males!BR79+males!BR80)</f>
        <v>7.0917688304099891E-2</v>
      </c>
      <c r="BS80" s="32">
        <f>2*(males!BS79-males!BS80)/(males!BS79+males!BS80)</f>
        <v>6.7996983347261578E-2</v>
      </c>
      <c r="BT80" s="32">
        <f>2*(males!BT79-males!BT80)/(males!BT79+males!BT80)</f>
        <v>6.8446486572130233E-2</v>
      </c>
      <c r="BU80" s="32">
        <f>2*(males!BU79-males!BU80)/(males!BU79+males!BU80)</f>
        <v>6.7735197156745308E-2</v>
      </c>
      <c r="BV80" s="32">
        <f>2*(males!BV79-males!BV80)/(males!BV79+males!BV80)</f>
        <v>6.1019540394629972E-2</v>
      </c>
      <c r="BW80" s="32">
        <f>2*(males!BW79-males!BW80)/(males!BW79+males!BW80)</f>
        <v>6.5421191070344636E-2</v>
      </c>
      <c r="BX80" s="32">
        <f>2*(males!BX79-males!BX80)/(males!BX79+males!BX80)</f>
        <v>5.8188111165902175E-2</v>
      </c>
      <c r="BY80" s="32">
        <f>2*(males!BY79-males!BY80)/(males!BY79+males!BY80)</f>
        <v>5.8876267411015502E-2</v>
      </c>
      <c r="BZ80" s="32">
        <f>2*(males!BZ79-males!BZ80)/(males!BZ79+males!BZ80)</f>
        <v>5.7217141670653872E-2</v>
      </c>
      <c r="CA80" s="32">
        <f>2*(males!CA79-males!CA80)/(males!CA79+males!CA80)</f>
        <v>5.4612988892123904E-2</v>
      </c>
      <c r="CB80" s="32">
        <f>2*(males!CB79-males!CB80)/(males!CB79+males!CB80)</f>
        <v>5.472516039535287E-2</v>
      </c>
      <c r="CC80" s="32">
        <f>2*(males!CC79-males!CC80)/(males!CC79+males!CC80)</f>
        <v>5.1966707507710506E-2</v>
      </c>
      <c r="CD80" s="32">
        <f>2*(males!CD79-males!CD80)/(males!CD79+males!CD80)</f>
        <v>5.1325297220430909E-2</v>
      </c>
      <c r="CE80" s="32">
        <f>2*(males!CE79-males!CE80)/(males!CE79+males!CE80)</f>
        <v>4.9393598093465878E-2</v>
      </c>
      <c r="CF80" s="32">
        <f>2*(males!CF79-males!CF80)/(males!CF79+males!CF80)</f>
        <v>4.5633838950710326E-2</v>
      </c>
      <c r="CG80" s="32">
        <f>2*(males!CG79-males!CG80)/(males!CG79+males!CG80)</f>
        <v>4.4562392878863273E-2</v>
      </c>
      <c r="CH80" s="32">
        <f>2*(males!CH79-males!CH80)/(males!CH79+males!CH80)</f>
        <v>4.4330208180107925E-2</v>
      </c>
      <c r="CI80" s="32">
        <f>2*(males!CI79-males!CI80)/(males!CI79+males!CI80)</f>
        <v>4.2912158444892719E-2</v>
      </c>
      <c r="CJ80" s="32">
        <f>2*(males!CJ79-males!CJ80)/(males!CJ79+males!CJ80)</f>
        <v>4.0864284188360238E-2</v>
      </c>
      <c r="CK80" s="32">
        <f>2*(males!CK79-males!CK80)/(males!CK79+males!CK80)</f>
        <v>4.1253901479169491E-2</v>
      </c>
      <c r="CL80" s="32">
        <f>2*(males!CL79-males!CL80)/(males!CL79+males!CL80)</f>
        <v>4.0095800162651365E-2</v>
      </c>
      <c r="CM80" s="32">
        <f>2*(males!CM79-males!CM80)/(males!CM79+males!CM80)</f>
        <v>3.6483613168120828E-2</v>
      </c>
      <c r="CN80" s="32">
        <f>2*(males!CN79-males!CN80)/(males!CN79+males!CN80)</f>
        <v>3.8828128431501734E-2</v>
      </c>
      <c r="CO80" s="12"/>
      <c r="CP80" s="31">
        <f t="shared" si="14"/>
        <v>77</v>
      </c>
      <c r="CQ80" s="32">
        <f>$CN80*EXP('2a)answer'!$C80*('2a) male mx'!CQ$2-$CO$2))</f>
        <v>3.6877842271973167E-2</v>
      </c>
      <c r="CR80" s="32">
        <f>$CN80*EXP('2a)answer'!$C80*('2a) male mx'!CR$2-$CO$2))</f>
        <v>3.6499701394863235E-2</v>
      </c>
      <c r="CS80" s="32">
        <f>$CN80*EXP('2a)answer'!$C80*('2a) male mx'!CS$2-$CO$2))</f>
        <v>3.612543792798481E-2</v>
      </c>
      <c r="CT80" s="32">
        <f>$CN80*EXP('2a)answer'!$C80*('2a) male mx'!CT$2-$CO$2))</f>
        <v>3.5755012112848379E-2</v>
      </c>
      <c r="CU80" s="32">
        <f>$CN80*EXP('2a)answer'!$C80*('2a) male mx'!CU$2-$CO$2))</f>
        <v>3.5388384598643075E-2</v>
      </c>
      <c r="CV80" s="32">
        <f>$CN80*EXP('2a)answer'!$C80*('2a) male mx'!CV$2-$CO$2))</f>
        <v>3.5025516438056452E-2</v>
      </c>
      <c r="CW80" s="32">
        <f>$CN80*EXP('2a)answer'!$C80*('2a) male mx'!CW$2-$CO$2))</f>
        <v>3.4666369083137027E-2</v>
      </c>
      <c r="CX80" s="32">
        <f>$CN80*EXP('2a)answer'!$C80*('2a) male mx'!CX$2-$CO$2))</f>
        <v>3.4310904381199277E-2</v>
      </c>
      <c r="CY80" s="32">
        <f>$CN80*EXP('2a)answer'!$C80*('2a) male mx'!CY$2-$CO$2))</f>
        <v>3.3959084570770674E-2</v>
      </c>
      <c r="CZ80" s="32">
        <f>$CN80*EXP('2a)answer'!$C80*('2a) male mx'!CZ$2-$CO$2))</f>
        <v>3.361087227758016E-2</v>
      </c>
      <c r="DA80" s="32">
        <f>$CN80*EXP('2a)answer'!$C80*('2a) male mx'!DA$2-$CO$2))</f>
        <v>3.326623051058792E-2</v>
      </c>
      <c r="DB80" s="32">
        <f>$CN80*EXP('2a)answer'!$C80*('2a) male mx'!DB$2-$CO$2))</f>
        <v>3.2925122658055694E-2</v>
      </c>
      <c r="DC80" s="32">
        <f>$CN80*EXP('2a)answer'!$C80*('2a) male mx'!DC$2-$CO$2))</f>
        <v>3.2587512483657523E-2</v>
      </c>
      <c r="DD80" s="32">
        <f>$CN80*EXP('2a)answer'!$C80*('2a) male mx'!DD$2-$CO$2))</f>
        <v>3.2253364122630274E-2</v>
      </c>
      <c r="DE80" s="32">
        <f>$CN80*EXP('2a)answer'!$C80*('2a) male mx'!DE$2-$CO$2))</f>
        <v>3.192264207796372E-2</v>
      </c>
      <c r="DF80" s="32">
        <f>$CN80*EXP('2a)answer'!$C80*('2a) male mx'!DF$2-$CO$2))</f>
        <v>3.1595311216629632E-2</v>
      </c>
      <c r="DG80" s="32">
        <f>$CN80*EXP('2a)answer'!$C80*('2a) male mx'!DG$2-$CO$2))</f>
        <v>3.1271336765849533E-2</v>
      </c>
      <c r="DH80" s="32">
        <f>$CN80*EXP('2a)answer'!$C80*('2a) male mx'!DH$2-$CO$2))</f>
        <v>3.0950684309400768E-2</v>
      </c>
      <c r="DI80" s="32">
        <f>$CN80*EXP('2a)answer'!$C80*('2a) male mx'!DI$2-$CO$2))</f>
        <v>3.0633319783960403E-2</v>
      </c>
      <c r="DJ80" s="32">
        <f>$CN80*EXP('2a)answer'!$C80*('2a) male mx'!DJ$2-$CO$2))</f>
        <v>3.0319209475486646E-2</v>
      </c>
      <c r="DK80" s="32">
        <f>$CN80*EXP('2a)answer'!$C80*('2a) male mx'!DK$2-$CO$2))</f>
        <v>3.0008320015637378E-2</v>
      </c>
      <c r="DL80" s="32">
        <f>$CN80*EXP('2a)answer'!$C80*('2a) male mx'!DL$2-$CO$2))</f>
        <v>2.9700618378225352E-2</v>
      </c>
      <c r="DM80" s="32">
        <f>$CN80*EXP('2a)answer'!$C80*('2a) male mx'!DM$2-$CO$2))</f>
        <v>2.9396071875709803E-2</v>
      </c>
      <c r="DN80" s="32">
        <f>$CN80*EXP('2a)answer'!$C80*('2a) male mx'!DN$2-$CO$2))</f>
        <v>2.9094648155724004E-2</v>
      </c>
      <c r="DO80" s="32">
        <f>$CN80*EXP('2a)answer'!$C80*('2a) male mx'!DO$2-$CO$2))</f>
        <v>2.879631519763845E-2</v>
      </c>
      <c r="DP80" s="32">
        <f>$CN80*EXP('2a)answer'!$C80*('2a) male mx'!DP$2-$CO$2))</f>
        <v>2.8501041309159224E-2</v>
      </c>
      <c r="DQ80" s="32">
        <f>$CN80*EXP('2a)answer'!$C80*('2a) male mx'!DQ$2-$CO$2))</f>
        <v>2.8208795122961323E-2</v>
      </c>
      <c r="DR80" s="32">
        <f>$CN80*EXP('2a)answer'!$C80*('2a) male mx'!DR$2-$CO$2))</f>
        <v>2.7919545593356448E-2</v>
      </c>
      <c r="DS80" s="32">
        <f>$CN80*EXP('2a)answer'!$C80*('2a) male mx'!DS$2-$CO$2))</f>
        <v>2.7633261992994988E-2</v>
      </c>
      <c r="DT80" s="32">
        <f>$CN80*EXP('2a)answer'!$C80*('2a) male mx'!DT$2-$CO$2))</f>
        <v>2.7349913909601807E-2</v>
      </c>
      <c r="DU80" s="32">
        <f>$CN80*EXP('2a)answer'!$C80*('2a) male mx'!DU$2-$CO$2))</f>
        <v>2.7069471242745509E-2</v>
      </c>
      <c r="DV80" s="32">
        <f>$CN80*EXP('2a)answer'!$C80*('2a) male mx'!DV$2-$CO$2))</f>
        <v>2.6791904200640849E-2</v>
      </c>
      <c r="DW80" s="32">
        <f>$CN80*EXP('2a)answer'!$C80*('2a) male mx'!DW$2-$CO$2))</f>
        <v>2.6517183296983875E-2</v>
      </c>
      <c r="DX80" s="32">
        <f>$CN80*EXP('2a)answer'!$C80*('2a) male mx'!DX$2-$CO$2))</f>
        <v>2.6245279347819613E-2</v>
      </c>
      <c r="DY80" s="32">
        <f>$CN80*EXP('2a)answer'!$C80*('2a) male mx'!DY$2-$CO$2))</f>
        <v>2.5976163468441765E-2</v>
      </c>
      <c r="DZ80" s="32">
        <f>$CN80*EXP('2a)answer'!$C80*('2a) male mx'!DZ$2-$CO$2))</f>
        <v>2.5709807070324275E-2</v>
      </c>
      <c r="EA80" s="32">
        <f>$CN80*EXP('2a)answer'!$C80*('2a) male mx'!EA$2-$CO$2))</f>
        <v>2.5446181858084348E-2</v>
      </c>
      <c r="EB80" s="32">
        <f>$CN80*EXP('2a)answer'!$C80*('2a) male mx'!EB$2-$CO$2))</f>
        <v>2.5185259826476559E-2</v>
      </c>
      <c r="EC80" s="32">
        <f>$CN80*EXP('2a)answer'!$C80*('2a) male mx'!EC$2-$CO$2))</f>
        <v>2.4927013257417849E-2</v>
      </c>
      <c r="ED80" s="32">
        <f>$CN80*EXP('2a)answer'!$C80*('2a) male mx'!ED$2-$CO$2))</f>
        <v>2.467141471704298E-2</v>
      </c>
      <c r="EE80" s="32">
        <f>$CN80*EXP('2a)answer'!$C80*('2a) male mx'!EE$2-$CO$2))</f>
        <v>2.4418437052790218E-2</v>
      </c>
      <c r="EF80" s="32">
        <f>$CN80*EXP('2a)answer'!$C80*('2a) male mx'!EF$2-$CO$2))</f>
        <v>2.4168053390516864E-2</v>
      </c>
      <c r="EG80" s="32">
        <f>$CN80*EXP('2a)answer'!$C80*('2a) male mx'!EG$2-$CO$2))</f>
        <v>2.3920237131644387E-2</v>
      </c>
      <c r="EH80" s="32">
        <f>$CN80*EXP('2a)answer'!$C80*('2a) male mx'!EH$2-$CO$2))</f>
        <v>2.3674961950332817E-2</v>
      </c>
      <c r="EI80" s="32">
        <f>$CN80*EXP('2a)answer'!$C80*('2a) male mx'!EI$2-$CO$2))</f>
        <v>2.3432201790684136E-2</v>
      </c>
      <c r="EJ80" s="32">
        <f>$CN80*EXP('2a)answer'!$C80*('2a) male mx'!EJ$2-$CO$2))</f>
        <v>2.3191930863974298E-2</v>
      </c>
      <c r="EK80" s="32">
        <f>$CN80*EXP('2a)answer'!$C80*('2a) male mx'!EK$2-$CO$2))</f>
        <v>2.295412364591368E-2</v>
      </c>
      <c r="EL80" s="32">
        <f>$CN80*EXP('2a)answer'!$C80*('2a) male mx'!EL$2-$CO$2))</f>
        <v>2.2718754873935602E-2</v>
      </c>
      <c r="EM80" s="32">
        <f>$CN80*EXP('2a)answer'!$C80*('2a) male mx'!EM$2-$CO$2))</f>
        <v>2.2485799544512641E-2</v>
      </c>
      <c r="EN80" s="32">
        <f>$CN80*EXP('2a)answer'!$C80*('2a) male mx'!EN$2-$CO$2))</f>
        <v>2.225523291050048E-2</v>
      </c>
      <c r="EO80" s="32">
        <f>$CN80*EXP('2a)answer'!$C80*('2a) male mx'!EO$2-$CO$2))</f>
        <v>2.2027030478508999E-2</v>
      </c>
    </row>
    <row r="81" spans="1:145" x14ac:dyDescent="0.25">
      <c r="A81" s="31">
        <f>males!A80</f>
        <v>78</v>
      </c>
      <c r="B81" s="32">
        <f>2*(males!B80-males!B81)/(males!B80+males!B81)</f>
        <v>0.11640534705715594</v>
      </c>
      <c r="C81" s="32">
        <f>2*(males!C80-males!C81)/(males!C80+males!C81)</f>
        <v>0.12267241736822461</v>
      </c>
      <c r="D81" s="32">
        <f>2*(males!D80-males!D81)/(males!D80+males!D81)</f>
        <v>0.12378484908877521</v>
      </c>
      <c r="E81" s="32">
        <f>2*(males!E80-males!E81)/(males!E80+males!E81)</f>
        <v>0.11266358980843397</v>
      </c>
      <c r="F81" s="32">
        <f>2*(males!F80-males!F81)/(males!F80+males!F81)</f>
        <v>0.1092619245504855</v>
      </c>
      <c r="G81" s="32">
        <f>2*(males!G80-males!G81)/(males!G80+males!G81)</f>
        <v>0.12598591698208961</v>
      </c>
      <c r="H81" s="32">
        <f>2*(males!H80-males!H81)/(males!H80+males!H81)</f>
        <v>0.11822355823673536</v>
      </c>
      <c r="I81" s="32">
        <f>2*(males!I80-males!I81)/(males!I80+males!I81)</f>
        <v>0.10720117570215545</v>
      </c>
      <c r="J81" s="32">
        <f>2*(males!J80-males!J81)/(males!J80+males!J81)</f>
        <v>0.11929764527236564</v>
      </c>
      <c r="K81" s="32">
        <f>2*(males!K80-males!K81)/(males!K80+males!K81)</f>
        <v>0.11123385913758443</v>
      </c>
      <c r="L81" s="32">
        <f>2*(males!L80-males!L81)/(males!L80+males!L81)</f>
        <v>0.10529511089187804</v>
      </c>
      <c r="M81" s="32">
        <f>2*(males!M80-males!M81)/(males!M80+males!M81)</f>
        <v>0.11206483698655369</v>
      </c>
      <c r="N81" s="32">
        <f>2*(males!N80-males!N81)/(males!N80+males!N81)</f>
        <v>0.11787432147893445</v>
      </c>
      <c r="O81" s="32">
        <f>2*(males!O80-males!O81)/(males!O80+males!O81)</f>
        <v>0.11626963426650437</v>
      </c>
      <c r="P81" s="32">
        <f>2*(males!P80-males!P81)/(males!P80+males!P81)</f>
        <v>0.11308433543043721</v>
      </c>
      <c r="Q81" s="32">
        <f>2*(males!Q80-males!Q81)/(males!Q80+males!Q81)</f>
        <v>0.10828430899797473</v>
      </c>
      <c r="R81" s="32">
        <f>2*(males!R80-males!R81)/(males!R80+males!R81)</f>
        <v>0.11212127012077248</v>
      </c>
      <c r="S81" s="32">
        <f>2*(males!S80-males!S81)/(males!S80+males!S81)</f>
        <v>0.11187980299342673</v>
      </c>
      <c r="T81" s="32">
        <f>2*(males!T80-males!T81)/(males!T80+males!T81)</f>
        <v>0.12291389677137697</v>
      </c>
      <c r="U81" s="32">
        <f>2*(males!U80-males!U81)/(males!U80+males!U81)</f>
        <v>0.1179655772577838</v>
      </c>
      <c r="V81" s="32">
        <f>2*(males!V80-males!V81)/(males!V80+males!V81)</f>
        <v>0.11296608690593915</v>
      </c>
      <c r="W81" s="32">
        <f>2*(males!W80-males!W81)/(males!W80+males!W81)</f>
        <v>0.12140258021832617</v>
      </c>
      <c r="X81" s="32">
        <f>2*(males!X80-males!X81)/(males!X80+males!X81)</f>
        <v>0.12328145649643964</v>
      </c>
      <c r="Y81" s="32">
        <f>2*(males!Y80-males!Y81)/(males!Y80+males!Y81)</f>
        <v>0.10455967893071197</v>
      </c>
      <c r="Z81" s="32">
        <f>2*(males!Z80-males!Z81)/(males!Z80+males!Z81)</f>
        <v>0.11361970897162997</v>
      </c>
      <c r="AA81" s="32">
        <f>2*(males!AA80-males!AA81)/(males!AA80+males!AA81)</f>
        <v>0.11913114876464881</v>
      </c>
      <c r="AB81" s="32">
        <f>2*(males!AB80-males!AB81)/(males!AB80+males!AB81)</f>
        <v>0.1074086056292462</v>
      </c>
      <c r="AC81" s="32">
        <f>2*(males!AC80-males!AC81)/(males!AC80+males!AC81)</f>
        <v>0.11140186915887851</v>
      </c>
      <c r="AD81" s="32">
        <f>2*(males!AD80-males!AD81)/(males!AD80+males!AD81)</f>
        <v>0.10893183692495249</v>
      </c>
      <c r="AE81" s="32">
        <f>2*(males!AE80-males!AE81)/(males!AE80+males!AE81)</f>
        <v>0.12103130755064456</v>
      </c>
      <c r="AF81" s="32">
        <f>2*(males!AF80-males!AF81)/(males!AF80+males!AF81)</f>
        <v>0.11081189480318569</v>
      </c>
      <c r="AG81" s="32">
        <f>2*(males!AG80-males!AG81)/(males!AG80+males!AG81)</f>
        <v>0.11003284562555987</v>
      </c>
      <c r="AH81" s="32">
        <f>2*(males!AH80-males!AH81)/(males!AH80+males!AH81)</f>
        <v>0.10928961748633879</v>
      </c>
      <c r="AI81" s="32">
        <f>2*(males!AI80-males!AI81)/(males!AI80+males!AI81)</f>
        <v>0.11577047997112956</v>
      </c>
      <c r="AJ81" s="32">
        <f>2*(males!AJ80-males!AJ81)/(males!AJ80+males!AJ81)</f>
        <v>0.10883227998521205</v>
      </c>
      <c r="AK81" s="32">
        <f>2*(males!AK80-males!AK81)/(males!AK80+males!AK81)</f>
        <v>0.11414410146142352</v>
      </c>
      <c r="AL81" s="32">
        <f>2*(males!AL80-males!AL81)/(males!AL80+males!AL81)</f>
        <v>0.11059566436773499</v>
      </c>
      <c r="AM81" s="32">
        <f>2*(males!AM80-males!AM81)/(males!AM80+males!AM81)</f>
        <v>0.10663032688975252</v>
      </c>
      <c r="AN81" s="32">
        <f>2*(males!AN80-males!AN81)/(males!AN80+males!AN81)</f>
        <v>0.11651115034045466</v>
      </c>
      <c r="AO81" s="32">
        <f>2*(males!AO80-males!AO81)/(males!AO80+males!AO81)</f>
        <v>0.10471925594212883</v>
      </c>
      <c r="AP81" s="32">
        <f>2*(males!AP80-males!AP81)/(males!AP80+males!AP81)</f>
        <v>0.10216497298032151</v>
      </c>
      <c r="AQ81" s="32">
        <f>2*(males!AQ80-males!AQ81)/(males!AQ80+males!AQ81)</f>
        <v>0.11156548180769633</v>
      </c>
      <c r="AR81" s="32">
        <f>2*(males!AR80-males!AR81)/(males!AR80+males!AR81)</f>
        <v>0.10992248605801269</v>
      </c>
      <c r="AS81" s="32">
        <f>2*(males!AS80-males!AS81)/(males!AS80+males!AS81)</f>
        <v>0.1148421013661101</v>
      </c>
      <c r="AT81" s="32">
        <f>2*(males!AT80-males!AT81)/(males!AT80+males!AT81)</f>
        <v>0.11007449193606711</v>
      </c>
      <c r="AU81" s="32">
        <f>2*(males!AU80-males!AU81)/(males!AU80+males!AU81)</f>
        <v>0.11351191357111144</v>
      </c>
      <c r="AV81" s="32">
        <f>2*(males!AV80-males!AV81)/(males!AV80+males!AV81)</f>
        <v>0.1067870036101083</v>
      </c>
      <c r="AW81" s="32">
        <f>2*(males!AW80-males!AW81)/(males!AW80+males!AW81)</f>
        <v>0.11791204459710569</v>
      </c>
      <c r="AX81" s="32">
        <f>2*(males!AX80-males!AX81)/(males!AX80+males!AX81)</f>
        <v>0.11634228552788953</v>
      </c>
      <c r="AY81" s="32">
        <f>2*(males!AY80-males!AY81)/(males!AY80+males!AY81)</f>
        <v>0.11755803174483059</v>
      </c>
      <c r="AZ81" s="32">
        <f>2*(males!AZ80-males!AZ81)/(males!AZ80+males!AZ81)</f>
        <v>0.10824158864080667</v>
      </c>
      <c r="BA81" s="32">
        <f>2*(males!BA80-males!BA81)/(males!BA80+males!BA81)</f>
        <v>0.1112432469165166</v>
      </c>
      <c r="BB81" s="32">
        <f>2*(males!BB80-males!BB81)/(males!BB80+males!BB81)</f>
        <v>0.10903535429017419</v>
      </c>
      <c r="BC81" s="32">
        <f>2*(males!BC80-males!BC81)/(males!BC80+males!BC81)</f>
        <v>0.10769645504785011</v>
      </c>
      <c r="BD81" s="32">
        <f>2*(males!BD80-males!BD81)/(males!BD80+males!BD81)</f>
        <v>9.690245030050855E-2</v>
      </c>
      <c r="BE81" s="32">
        <f>2*(males!BE80-males!BE81)/(males!BE80+males!BE81)</f>
        <v>0.10537560086713374</v>
      </c>
      <c r="BF81" s="32">
        <f>2*(males!BF80-males!BF81)/(males!BF80+males!BF81)</f>
        <v>8.7294854167276129E-2</v>
      </c>
      <c r="BG81" s="32">
        <f>2*(males!BG80-males!BG81)/(males!BG80+males!BG81)</f>
        <v>0.10344329956417583</v>
      </c>
      <c r="BH81" s="32">
        <f>2*(males!BH80-males!BH81)/(males!BH80+males!BH81)</f>
        <v>8.9986290177396802E-2</v>
      </c>
      <c r="BI81" s="32">
        <f>2*(males!BI80-males!BI81)/(males!BI80+males!BI81)</f>
        <v>9.2099519860322998E-2</v>
      </c>
      <c r="BJ81" s="32">
        <f>2*(males!BJ80-males!BJ81)/(males!BJ80+males!BJ81)</f>
        <v>8.876034169637452E-2</v>
      </c>
      <c r="BK81" s="32">
        <f>2*(males!BK80-males!BK81)/(males!BK80+males!BK81)</f>
        <v>9.3870223134136954E-2</v>
      </c>
      <c r="BL81" s="32">
        <f>2*(males!BL80-males!BL81)/(males!BL80+males!BL81)</f>
        <v>8.6481289375806486E-2</v>
      </c>
      <c r="BM81" s="32">
        <f>2*(males!BM80-males!BM81)/(males!BM80+males!BM81)</f>
        <v>8.2578096678625451E-2</v>
      </c>
      <c r="BN81" s="32">
        <f>2*(males!BN80-males!BN81)/(males!BN80+males!BN81)</f>
        <v>8.6095407013265346E-2</v>
      </c>
      <c r="BO81" s="32">
        <f>2*(males!BO80-males!BO81)/(males!BO80+males!BO81)</f>
        <v>8.0562993152145587E-2</v>
      </c>
      <c r="BP81" s="32">
        <f>2*(males!BP80-males!BP81)/(males!BP80+males!BP81)</f>
        <v>7.8588385359458598E-2</v>
      </c>
      <c r="BQ81" s="32">
        <f>2*(males!BQ80-males!BQ81)/(males!BQ80+males!BQ81)</f>
        <v>8.174488079354951E-2</v>
      </c>
      <c r="BR81" s="32">
        <f>2*(males!BR80-males!BR81)/(males!BR80+males!BR81)</f>
        <v>8.0644220108537085E-2</v>
      </c>
      <c r="BS81" s="32">
        <f>2*(males!BS80-males!BS81)/(males!BS80+males!BS81)</f>
        <v>7.4409646991880588E-2</v>
      </c>
      <c r="BT81" s="32">
        <f>2*(males!BT80-males!BT81)/(males!BT80+males!BT81)</f>
        <v>7.2330117717054096E-2</v>
      </c>
      <c r="BU81" s="32">
        <f>2*(males!BU80-males!BU81)/(males!BU80+males!BU81)</f>
        <v>7.3911934716082969E-2</v>
      </c>
      <c r="BV81" s="32">
        <f>2*(males!BV80-males!BV81)/(males!BV80+males!BV81)</f>
        <v>7.0272807035442475E-2</v>
      </c>
      <c r="BW81" s="32">
        <f>2*(males!BW80-males!BW81)/(males!BW80+males!BW81)</f>
        <v>7.0278184480234263E-2</v>
      </c>
      <c r="BX81" s="32">
        <f>2*(males!BX80-males!BX81)/(males!BX80+males!BX81)</f>
        <v>6.5394663922096433E-2</v>
      </c>
      <c r="BY81" s="32">
        <f>2*(males!BY80-males!BY81)/(males!BY80+males!BY81)</f>
        <v>6.4363929463109676E-2</v>
      </c>
      <c r="BZ81" s="32">
        <f>2*(males!BZ80-males!BZ81)/(males!BZ80+males!BZ81)</f>
        <v>6.1005391842324529E-2</v>
      </c>
      <c r="CA81" s="32">
        <f>2*(males!CA80-males!CA81)/(males!CA80+males!CA81)</f>
        <v>6.2387174618615135E-2</v>
      </c>
      <c r="CB81" s="32">
        <f>2*(males!CB80-males!CB81)/(males!CB80+males!CB81)</f>
        <v>5.8157667822481517E-2</v>
      </c>
      <c r="CC81" s="32">
        <f>2*(males!CC80-males!CC81)/(males!CC80+males!CC81)</f>
        <v>5.6519955040944855E-2</v>
      </c>
      <c r="CD81" s="32">
        <f>2*(males!CD80-males!CD81)/(males!CD80+males!CD81)</f>
        <v>5.3439969333437878E-2</v>
      </c>
      <c r="CE81" s="32">
        <f>2*(males!CE80-males!CE81)/(males!CE80+males!CE81)</f>
        <v>5.5206810559807376E-2</v>
      </c>
      <c r="CF81" s="32">
        <f>2*(males!CF80-males!CF81)/(males!CF80+males!CF81)</f>
        <v>5.2004680252868342E-2</v>
      </c>
      <c r="CG81" s="32">
        <f>2*(males!CG80-males!CG81)/(males!CG80+males!CG81)</f>
        <v>5.1627124543186957E-2</v>
      </c>
      <c r="CH81" s="32">
        <f>2*(males!CH80-males!CH81)/(males!CH80+males!CH81)</f>
        <v>4.7497852059591159E-2</v>
      </c>
      <c r="CI81" s="32">
        <f>2*(males!CI80-males!CI81)/(males!CI80+males!CI81)</f>
        <v>4.6862513186075504E-2</v>
      </c>
      <c r="CJ81" s="32">
        <f>2*(males!CJ80-males!CJ81)/(males!CJ80+males!CJ81)</f>
        <v>4.9616066154754876E-2</v>
      </c>
      <c r="CK81" s="32">
        <f>2*(males!CK80-males!CK81)/(males!CK80+males!CK81)</f>
        <v>4.6569515557306027E-2</v>
      </c>
      <c r="CL81" s="32">
        <f>2*(males!CL80-males!CL81)/(males!CL80+males!CL81)</f>
        <v>4.3454247018646586E-2</v>
      </c>
      <c r="CM81" s="32">
        <f>2*(males!CM80-males!CM81)/(males!CM80+males!CM81)</f>
        <v>4.1422418721652629E-2</v>
      </c>
      <c r="CN81" s="32">
        <f>2*(males!CN80-males!CN81)/(males!CN80+males!CN81)</f>
        <v>4.109620351534822E-2</v>
      </c>
      <c r="CO81" s="12"/>
      <c r="CP81" s="31">
        <f t="shared" si="14"/>
        <v>78</v>
      </c>
      <c r="CQ81" s="32">
        <f>$CN81*EXP('2a)answer'!$C81*('2a) male mx'!CQ$2-$CO$2))</f>
        <v>3.8786543586340066E-2</v>
      </c>
      <c r="CR81" s="32">
        <f>$CN81*EXP('2a)answer'!$C81*('2a) male mx'!CR$2-$CO$2))</f>
        <v>3.8340427851531418E-2</v>
      </c>
      <c r="CS81" s="32">
        <f>$CN81*EXP('2a)answer'!$C81*('2a) male mx'!CS$2-$CO$2))</f>
        <v>3.789944325836217E-2</v>
      </c>
      <c r="CT81" s="32">
        <f>$CN81*EXP('2a)answer'!$C81*('2a) male mx'!CT$2-$CO$2))</f>
        <v>3.7463530789379057E-2</v>
      </c>
      <c r="CU81" s="32">
        <f>$CN81*EXP('2a)answer'!$C81*('2a) male mx'!CU$2-$CO$2))</f>
        <v>3.703263210593679E-2</v>
      </c>
      <c r="CV81" s="32">
        <f>$CN81*EXP('2a)answer'!$C81*('2a) male mx'!CV$2-$CO$2))</f>
        <v>3.6606689540390515E-2</v>
      </c>
      <c r="CW81" s="32">
        <f>$CN81*EXP('2a)answer'!$C81*('2a) male mx'!CW$2-$CO$2))</f>
        <v>3.6185646088378084E-2</v>
      </c>
      <c r="CX81" s="32">
        <f>$CN81*EXP('2a)answer'!$C81*('2a) male mx'!CX$2-$CO$2))</f>
        <v>3.5769445401191112E-2</v>
      </c>
      <c r="CY81" s="32">
        <f>$CN81*EXP('2a)answer'!$C81*('2a) male mx'!CY$2-$CO$2))</f>
        <v>3.5358031778233746E-2</v>
      </c>
      <c r="CZ81" s="32">
        <f>$CN81*EXP('2a)answer'!$C81*('2a) male mx'!CZ$2-$CO$2))</f>
        <v>3.4951350159568212E-2</v>
      </c>
      <c r="DA81" s="32">
        <f>$CN81*EXP('2a)answer'!$C81*('2a) male mx'!DA$2-$CO$2))</f>
        <v>3.4549346118546077E-2</v>
      </c>
      <c r="DB81" s="32">
        <f>$CN81*EXP('2a)answer'!$C81*('2a) male mx'!DB$2-$CO$2))</f>
        <v>3.415196585452427E-2</v>
      </c>
      <c r="DC81" s="32">
        <f>$CN81*EXP('2a)answer'!$C81*('2a) male mx'!DC$2-$CO$2))</f>
        <v>3.3759156185664871E-2</v>
      </c>
      <c r="DD81" s="32">
        <f>$CN81*EXP('2a)answer'!$C81*('2a) male mx'!DD$2-$CO$2))</f>
        <v>3.3370864541817757E-2</v>
      </c>
      <c r="DE81" s="32">
        <f>$CN81*EXP('2a)answer'!$C81*('2a) male mx'!DE$2-$CO$2))</f>
        <v>3.298703895748506E-2</v>
      </c>
      <c r="DF81" s="32">
        <f>$CN81*EXP('2a)answer'!$C81*('2a) male mx'!DF$2-$CO$2))</f>
        <v>3.2607628064866556E-2</v>
      </c>
      <c r="DG81" s="32">
        <f>$CN81*EXP('2a)answer'!$C81*('2a) male mx'!DG$2-$CO$2))</f>
        <v>3.2232581086985089E-2</v>
      </c>
      <c r="DH81" s="32">
        <f>$CN81*EXP('2a)answer'!$C81*('2a) male mx'!DH$2-$CO$2))</f>
        <v>3.1861847830890987E-2</v>
      </c>
      <c r="DI81" s="32">
        <f>$CN81*EXP('2a)answer'!$C81*('2a) male mx'!DI$2-$CO$2))</f>
        <v>3.1495378680944736E-2</v>
      </c>
      <c r="DJ81" s="32">
        <f>$CN81*EXP('2a)answer'!$C81*('2a) male mx'!DJ$2-$CO$2))</f>
        <v>3.1133124592176837E-2</v>
      </c>
      <c r="DK81" s="32">
        <f>$CN81*EXP('2a)answer'!$C81*('2a) male mx'!DK$2-$CO$2))</f>
        <v>3.0775037083724054E-2</v>
      </c>
      <c r="DL81" s="32">
        <f>$CN81*EXP('2a)answer'!$C81*('2a) male mx'!DL$2-$CO$2))</f>
        <v>3.042106823234117E-2</v>
      </c>
      <c r="DM81" s="32">
        <f>$CN81*EXP('2a)answer'!$C81*('2a) male mx'!DM$2-$CO$2))</f>
        <v>3.0071170665987409E-2</v>
      </c>
      <c r="DN81" s="32">
        <f>$CN81*EXP('2a)answer'!$C81*('2a) male mx'!DN$2-$CO$2))</f>
        <v>2.972529755748651E-2</v>
      </c>
      <c r="DO81" s="32">
        <f>$CN81*EXP('2a)answer'!$C81*('2a) male mx'!DO$2-$CO$2))</f>
        <v>2.9383402618259852E-2</v>
      </c>
      <c r="DP81" s="32">
        <f>$CN81*EXP('2a)answer'!$C81*('2a) male mx'!DP$2-$CO$2))</f>
        <v>2.90454400921316E-2</v>
      </c>
      <c r="DQ81" s="32">
        <f>$CN81*EXP('2a)answer'!$C81*('2a) male mx'!DQ$2-$CO$2))</f>
        <v>2.8711364749205059E-2</v>
      </c>
      <c r="DR81" s="32">
        <f>$CN81*EXP('2a)answer'!$C81*('2a) male mx'!DR$2-$CO$2))</f>
        <v>2.8381131879809562E-2</v>
      </c>
      <c r="DS81" s="32">
        <f>$CN81*EXP('2a)answer'!$C81*('2a) male mx'!DS$2-$CO$2))</f>
        <v>2.8054697288516894E-2</v>
      </c>
      <c r="DT81" s="32">
        <f>$CN81*EXP('2a)answer'!$C81*('2a) male mx'!DT$2-$CO$2))</f>
        <v>2.7732017288226576E-2</v>
      </c>
      <c r="DU81" s="32">
        <f>$CN81*EXP('2a)answer'!$C81*('2a) male mx'!DU$2-$CO$2))</f>
        <v>2.741304869431917E-2</v>
      </c>
      <c r="DV81" s="32">
        <f>$CN81*EXP('2a)answer'!$C81*('2a) male mx'!DV$2-$CO$2))</f>
        <v>2.7097748818876846E-2</v>
      </c>
      <c r="DW81" s="32">
        <f>$CN81*EXP('2a)answer'!$C81*('2a) male mx'!DW$2-$CO$2))</f>
        <v>2.6786075464970398E-2</v>
      </c>
      <c r="DX81" s="32">
        <f>$CN81*EXP('2a)answer'!$C81*('2a) male mx'!DX$2-$CO$2))</f>
        <v>2.6477986921011987E-2</v>
      </c>
      <c r="DY81" s="32">
        <f>$CN81*EXP('2a)answer'!$C81*('2a) male mx'!DY$2-$CO$2))</f>
        <v>2.6173441955172832E-2</v>
      </c>
      <c r="DZ81" s="32">
        <f>$CN81*EXP('2a)answer'!$C81*('2a) male mx'!DZ$2-$CO$2))</f>
        <v>2.5872399809865113E-2</v>
      </c>
      <c r="EA81" s="32">
        <f>$CN81*EXP('2a)answer'!$C81*('2a) male mx'!EA$2-$CO$2))</f>
        <v>2.5574820196287325E-2</v>
      </c>
      <c r="EB81" s="32">
        <f>$CN81*EXP('2a)answer'!$C81*('2a) male mx'!EB$2-$CO$2))</f>
        <v>2.5280663289032414E-2</v>
      </c>
      <c r="EC81" s="32">
        <f>$CN81*EXP('2a)answer'!$C81*('2a) male mx'!EC$2-$CO$2))</f>
        <v>2.4989889720757861E-2</v>
      </c>
      <c r="ED81" s="32">
        <f>$CN81*EXP('2a)answer'!$C81*('2a) male mx'!ED$2-$CO$2))</f>
        <v>2.4702460576917131E-2</v>
      </c>
      <c r="EE81" s="32">
        <f>$CN81*EXP('2a)answer'!$C81*('2a) male mx'!EE$2-$CO$2))</f>
        <v>2.4418337390551693E-2</v>
      </c>
      <c r="EF81" s="32">
        <f>$CN81*EXP('2a)answer'!$C81*('2a) male mx'!EF$2-$CO$2))</f>
        <v>2.4137482137142938E-2</v>
      </c>
      <c r="EG81" s="32">
        <f>$CN81*EXP('2a)answer'!$C81*('2a) male mx'!EG$2-$CO$2))</f>
        <v>2.3859857229523322E-2</v>
      </c>
      <c r="EH81" s="32">
        <f>$CN81*EXP('2a)answer'!$C81*('2a) male mx'!EH$2-$CO$2))</f>
        <v>2.3585425512846023E-2</v>
      </c>
      <c r="EI81" s="32">
        <f>$CN81*EXP('2a)answer'!$C81*('2a) male mx'!EI$2-$CO$2))</f>
        <v>2.331415025961249E-2</v>
      </c>
      <c r="EJ81" s="32">
        <f>$CN81*EXP('2a)answer'!$C81*('2a) male mx'!EJ$2-$CO$2))</f>
        <v>2.3045995164757142E-2</v>
      </c>
      <c r="EK81" s="32">
        <f>$CN81*EXP('2a)answer'!$C81*('2a) male mx'!EK$2-$CO$2))</f>
        <v>2.2780924340788624E-2</v>
      </c>
      <c r="EL81" s="32">
        <f>$CN81*EXP('2a)answer'!$C81*('2a) male mx'!EL$2-$CO$2))</f>
        <v>2.2518902312986946E-2</v>
      </c>
      <c r="EM81" s="32">
        <f>$CN81*EXP('2a)answer'!$C81*('2a) male mx'!EM$2-$CO$2))</f>
        <v>2.2259894014655866E-2</v>
      </c>
      <c r="EN81" s="32">
        <f>$CN81*EXP('2a)answer'!$C81*('2a) male mx'!EN$2-$CO$2))</f>
        <v>2.2003864782429876E-2</v>
      </c>
      <c r="EO81" s="32">
        <f>$CN81*EXP('2a)answer'!$C81*('2a) male mx'!EO$2-$CO$2))</f>
        <v>2.1750780351635149E-2</v>
      </c>
    </row>
    <row r="82" spans="1:145" x14ac:dyDescent="0.25">
      <c r="A82" s="31">
        <f>males!A81</f>
        <v>79</v>
      </c>
      <c r="B82" s="32">
        <f>2*(males!B81-males!B82)/(males!B81+males!B82)</f>
        <v>0.11690316888464083</v>
      </c>
      <c r="C82" s="32">
        <f>2*(males!C81-males!C82)/(males!C81+males!C82)</f>
        <v>0.12087706146926537</v>
      </c>
      <c r="D82" s="32">
        <f>2*(males!D81-males!D82)/(males!D81+males!D82)</f>
        <v>0.11724723874256585</v>
      </c>
      <c r="E82" s="32">
        <f>2*(males!E81-males!E82)/(males!E81+males!E82)</f>
        <v>0.11281760917262368</v>
      </c>
      <c r="F82" s="32">
        <f>2*(males!F81-males!F82)/(males!F81+males!F82)</f>
        <v>0.12049288409948621</v>
      </c>
      <c r="G82" s="32">
        <f>2*(males!G81-males!G82)/(males!G81+males!G82)</f>
        <v>0.1225271830243809</v>
      </c>
      <c r="H82" s="32">
        <f>2*(males!H81-males!H82)/(males!H81+males!H82)</f>
        <v>0.11844331641285956</v>
      </c>
      <c r="I82" s="32">
        <f>2*(males!I81-males!I82)/(males!I81+males!I82)</f>
        <v>0.11639583713711886</v>
      </c>
      <c r="J82" s="32">
        <f>2*(males!J81-males!J82)/(males!J81+males!J82)</f>
        <v>0.13105854982551376</v>
      </c>
      <c r="K82" s="32">
        <f>2*(males!K81-males!K82)/(males!K81+males!K82)</f>
        <v>9.8050654811000018E-2</v>
      </c>
      <c r="L82" s="32">
        <f>2*(males!L81-males!L82)/(males!L81+males!L82)</f>
        <v>0.11553371322049696</v>
      </c>
      <c r="M82" s="32">
        <f>2*(males!M81-males!M82)/(males!M81+males!M82)</f>
        <v>0.11188263655656976</v>
      </c>
      <c r="N82" s="32">
        <f>2*(males!N81-males!N82)/(males!N81+males!N82)</f>
        <v>0.11882393876130828</v>
      </c>
      <c r="O82" s="32">
        <f>2*(males!O81-males!O82)/(males!O81+males!O82)</f>
        <v>0.12395163925498312</v>
      </c>
      <c r="P82" s="32">
        <f>2*(males!P81-males!P82)/(males!P81+males!P82)</f>
        <v>0.12273786059845906</v>
      </c>
      <c r="Q82" s="32">
        <f>2*(males!Q81-males!Q82)/(males!Q81+males!Q82)</f>
        <v>0.11197726000258409</v>
      </c>
      <c r="R82" s="32">
        <f>2*(males!R81-males!R82)/(males!R81+males!R82)</f>
        <v>0.11733390576365783</v>
      </c>
      <c r="S82" s="32">
        <f>2*(males!S81-males!S82)/(males!S81+males!S82)</f>
        <v>0.11447580212469149</v>
      </c>
      <c r="T82" s="32">
        <f>2*(males!T81-males!T82)/(males!T81+males!T82)</f>
        <v>0.13333333333333333</v>
      </c>
      <c r="U82" s="32">
        <f>2*(males!U81-males!U82)/(males!U81+males!U82)</f>
        <v>0.11376816315892357</v>
      </c>
      <c r="V82" s="32">
        <f>2*(males!V81-males!V82)/(males!V81+males!V82)</f>
        <v>0.12391698129678531</v>
      </c>
      <c r="W82" s="32">
        <f>2*(males!W81-males!W82)/(males!W81+males!W82)</f>
        <v>0.12846099789177792</v>
      </c>
      <c r="X82" s="32">
        <f>2*(males!X81-males!X82)/(males!X81+males!X82)</f>
        <v>0.12602788702180909</v>
      </c>
      <c r="Y82" s="32">
        <f>2*(males!Y81-males!Y82)/(males!Y81+males!Y82)</f>
        <v>0.11676900902323928</v>
      </c>
      <c r="Z82" s="32">
        <f>2*(males!Z81-males!Z82)/(males!Z81+males!Z82)</f>
        <v>0.11387009736831814</v>
      </c>
      <c r="AA82" s="32">
        <f>2*(males!AA81-males!AA82)/(males!AA81+males!AA82)</f>
        <v>0.12834427856494288</v>
      </c>
      <c r="AB82" s="32">
        <f>2*(males!AB81-males!AB82)/(males!AB81+males!AB82)</f>
        <v>0.11837128832381105</v>
      </c>
      <c r="AC82" s="32">
        <f>2*(males!AC81-males!AC82)/(males!AC81+males!AC82)</f>
        <v>0.11646418098031001</v>
      </c>
      <c r="AD82" s="32">
        <f>2*(males!AD81-males!AD82)/(males!AD81+males!AD82)</f>
        <v>0.11730699747079369</v>
      </c>
      <c r="AE82" s="32">
        <f>2*(males!AE81-males!AE82)/(males!AE81+males!AE82)</f>
        <v>0.12054703412728104</v>
      </c>
      <c r="AF82" s="32">
        <f>2*(males!AF81-males!AF82)/(males!AF81+males!AF82)</f>
        <v>0.12284316250321917</v>
      </c>
      <c r="AG82" s="32">
        <f>2*(males!AG81-males!AG82)/(males!AG81+males!AG82)</f>
        <v>0.11941485465542138</v>
      </c>
      <c r="AH82" s="32">
        <f>2*(males!AH81-males!AH82)/(males!AH81+males!AH82)</f>
        <v>0.11017385450081185</v>
      </c>
      <c r="AI82" s="32">
        <f>2*(males!AI81-males!AI82)/(males!AI81+males!AI82)</f>
        <v>0.12157659488013003</v>
      </c>
      <c r="AJ82" s="32">
        <f>2*(males!AJ81-males!AJ82)/(males!AJ81+males!AJ82)</f>
        <v>0.12007104795737122</v>
      </c>
      <c r="AK82" s="32">
        <f>2*(males!AK81-males!AK82)/(males!AK81+males!AK82)</f>
        <v>0.11913098675184798</v>
      </c>
      <c r="AL82" s="32">
        <f>2*(males!AL81-males!AL82)/(males!AL81+males!AL82)</f>
        <v>0.11390906220397853</v>
      </c>
      <c r="AM82" s="32">
        <f>2*(males!AM81-males!AM82)/(males!AM81+males!AM82)</f>
        <v>0.11005906065435456</v>
      </c>
      <c r="AN82" s="32">
        <f>2*(males!AN81-males!AN82)/(males!AN81+males!AN82)</f>
        <v>0.12654314710488315</v>
      </c>
      <c r="AO82" s="32">
        <f>2*(males!AO81-males!AO82)/(males!AO81+males!AO82)</f>
        <v>0.11156525243221461</v>
      </c>
      <c r="AP82" s="32">
        <f>2*(males!AP81-males!AP82)/(males!AP81+males!AP82)</f>
        <v>0.11259079903147699</v>
      </c>
      <c r="AQ82" s="32">
        <f>2*(males!AQ81-males!AQ82)/(males!AQ81+males!AQ82)</f>
        <v>0.11240347962076043</v>
      </c>
      <c r="AR82" s="32">
        <f>2*(males!AR81-males!AR82)/(males!AR81+males!AR82)</f>
        <v>0.11886365870441365</v>
      </c>
      <c r="AS82" s="32">
        <f>2*(males!AS81-males!AS82)/(males!AS81+males!AS82)</f>
        <v>0.11703565117971104</v>
      </c>
      <c r="AT82" s="32">
        <f>2*(males!AT81-males!AT82)/(males!AT81+males!AT82)</f>
        <v>0.12200816094520799</v>
      </c>
      <c r="AU82" s="32">
        <f>2*(males!AU81-males!AU82)/(males!AU81+males!AU82)</f>
        <v>0.12127389594990952</v>
      </c>
      <c r="AV82" s="32">
        <f>2*(males!AV81-males!AV82)/(males!AV81+males!AV82)</f>
        <v>0.11690146530496912</v>
      </c>
      <c r="AW82" s="32">
        <f>2*(males!AW81-males!AW82)/(males!AW81+males!AW82)</f>
        <v>0.1269753728019006</v>
      </c>
      <c r="AX82" s="32">
        <f>2*(males!AX81-males!AX82)/(males!AX81+males!AX82)</f>
        <v>0.12009463979766664</v>
      </c>
      <c r="AY82" s="32">
        <f>2*(males!AY81-males!AY82)/(males!AY81+males!AY82)</f>
        <v>0.12266143311218722</v>
      </c>
      <c r="AZ82" s="32">
        <f>2*(males!AZ81-males!AZ82)/(males!AZ81+males!AZ82)</f>
        <v>0.11252393718881655</v>
      </c>
      <c r="BA82" s="32">
        <f>2*(males!BA81-males!BA82)/(males!BA81+males!BA82)</f>
        <v>0.11397387385674355</v>
      </c>
      <c r="BB82" s="32">
        <f>2*(males!BB81-males!BB82)/(males!BB81+males!BB82)</f>
        <v>0.11965302855440973</v>
      </c>
      <c r="BC82" s="32">
        <f>2*(males!BC81-males!BC82)/(males!BC81+males!BC82)</f>
        <v>0.12165633973099592</v>
      </c>
      <c r="BD82" s="32">
        <f>2*(males!BD81-males!BD82)/(males!BD81+males!BD82)</f>
        <v>0.10328030793337194</v>
      </c>
      <c r="BE82" s="32">
        <f>2*(males!BE81-males!BE82)/(males!BE81+males!BE82)</f>
        <v>0.11170641173792765</v>
      </c>
      <c r="BF82" s="32">
        <f>2*(males!BF81-males!BF82)/(males!BF81+males!BF82)</f>
        <v>0.10251792777438339</v>
      </c>
      <c r="BG82" s="32">
        <f>2*(males!BG81-males!BG82)/(males!BG81+males!BG82)</f>
        <v>0.1002333237446863</v>
      </c>
      <c r="BH82" s="32">
        <f>2*(males!BH81-males!BH82)/(males!BH81+males!BH82)</f>
        <v>9.6109422492401217E-2</v>
      </c>
      <c r="BI82" s="32">
        <f>2*(males!BI81-males!BI82)/(males!BI81+males!BI82)</f>
        <v>0.10229510167886613</v>
      </c>
      <c r="BJ82" s="32">
        <f>2*(males!BJ81-males!BJ82)/(males!BJ81+males!BJ82)</f>
        <v>9.5982768540784566E-2</v>
      </c>
      <c r="BK82" s="32">
        <f>2*(males!BK81-males!BK82)/(males!BK81+males!BK82)</f>
        <v>0.10065306972523468</v>
      </c>
      <c r="BL82" s="32">
        <f>2*(males!BL81-males!BL82)/(males!BL81+males!BL82)</f>
        <v>9.3769466092662068E-2</v>
      </c>
      <c r="BM82" s="32">
        <f>2*(males!BM81-males!BM82)/(males!BM81+males!BM82)</f>
        <v>9.4177076933579087E-2</v>
      </c>
      <c r="BN82" s="32">
        <f>2*(males!BN81-males!BN82)/(males!BN81+males!BN82)</f>
        <v>9.451663341780342E-2</v>
      </c>
      <c r="BO82" s="32">
        <f>2*(males!BO81-males!BO82)/(males!BO81+males!BO82)</f>
        <v>8.7433806192261612E-2</v>
      </c>
      <c r="BP82" s="32">
        <f>2*(males!BP81-males!BP82)/(males!BP81+males!BP82)</f>
        <v>9.2317981299756921E-2</v>
      </c>
      <c r="BQ82" s="32">
        <f>2*(males!BQ81-males!BQ82)/(males!BQ81+males!BQ82)</f>
        <v>8.6859941184637329E-2</v>
      </c>
      <c r="BR82" s="32">
        <f>2*(males!BR81-males!BR82)/(males!BR81+males!BR82)</f>
        <v>9.3165330278732347E-2</v>
      </c>
      <c r="BS82" s="32">
        <f>2*(males!BS81-males!BS82)/(males!BS81+males!BS82)</f>
        <v>8.1178891595903205E-2</v>
      </c>
      <c r="BT82" s="32">
        <f>2*(males!BT81-males!BT82)/(males!BT81+males!BT82)</f>
        <v>8.2190523187091885E-2</v>
      </c>
      <c r="BU82" s="32">
        <f>2*(males!BU81-males!BU82)/(males!BU81+males!BU82)</f>
        <v>8.1076426759124257E-2</v>
      </c>
      <c r="BV82" s="32">
        <f>2*(males!BV81-males!BV82)/(males!BV81+males!BV82)</f>
        <v>8.0492767970081938E-2</v>
      </c>
      <c r="BW82" s="32">
        <f>2*(males!BW81-males!BW82)/(males!BW81+males!BW82)</f>
        <v>8.1523250253022372E-2</v>
      </c>
      <c r="BX82" s="32">
        <f>2*(males!BX81-males!BX82)/(males!BX81+males!BX82)</f>
        <v>7.3791186642055459E-2</v>
      </c>
      <c r="BY82" s="32">
        <f>2*(males!BY81-males!BY82)/(males!BY81+males!BY82)</f>
        <v>7.2536678805228696E-2</v>
      </c>
      <c r="BZ82" s="32">
        <f>2*(males!BZ81-males!BZ82)/(males!BZ81+males!BZ82)</f>
        <v>7.0226384997648217E-2</v>
      </c>
      <c r="CA82" s="32">
        <f>2*(males!CA81-males!CA82)/(males!CA81+males!CA82)</f>
        <v>6.5652234609018215E-2</v>
      </c>
      <c r="CB82" s="32">
        <f>2*(males!CB81-males!CB82)/(males!CB81+males!CB82)</f>
        <v>6.5007023567972527E-2</v>
      </c>
      <c r="CC82" s="32">
        <f>2*(males!CC81-males!CC82)/(males!CC81+males!CC82)</f>
        <v>6.3652035539053173E-2</v>
      </c>
      <c r="CD82" s="32">
        <f>2*(males!CD81-males!CD82)/(males!CD81+males!CD82)</f>
        <v>6.1922647446959703E-2</v>
      </c>
      <c r="CE82" s="32">
        <f>2*(males!CE81-males!CE82)/(males!CE81+males!CE82)</f>
        <v>6.3145987465676567E-2</v>
      </c>
      <c r="CF82" s="32">
        <f>2*(males!CF81-males!CF82)/(males!CF81+males!CF82)</f>
        <v>6.0290949235234419E-2</v>
      </c>
      <c r="CG82" s="32">
        <f>2*(males!CG81-males!CG82)/(males!CG81+males!CG82)</f>
        <v>5.7673962700086644E-2</v>
      </c>
      <c r="CH82" s="32">
        <f>2*(males!CH81-males!CH82)/(males!CH81+males!CH82)</f>
        <v>5.3501099687995497E-2</v>
      </c>
      <c r="CI82" s="32">
        <f>2*(males!CI81-males!CI82)/(males!CI81+males!CI82)</f>
        <v>5.1626442812172088E-2</v>
      </c>
      <c r="CJ82" s="32">
        <f>2*(males!CJ81-males!CJ82)/(males!CJ81+males!CJ82)</f>
        <v>5.4812260858596473E-2</v>
      </c>
      <c r="CK82" s="32">
        <f>2*(males!CK81-males!CK82)/(males!CK81+males!CK82)</f>
        <v>5.1148864369489337E-2</v>
      </c>
      <c r="CL82" s="32">
        <f>2*(males!CL81-males!CL82)/(males!CL81+males!CL82)</f>
        <v>4.8977596741344193E-2</v>
      </c>
      <c r="CM82" s="32">
        <f>2*(males!CM81-males!CM82)/(males!CM81+males!CM82)</f>
        <v>4.7706714484957162E-2</v>
      </c>
      <c r="CN82" s="32">
        <f>2*(males!CN81-males!CN82)/(males!CN81+males!CN82)</f>
        <v>4.8130003584657667E-2</v>
      </c>
      <c r="CO82" s="12"/>
      <c r="CP82" s="31">
        <f t="shared" si="14"/>
        <v>79</v>
      </c>
      <c r="CQ82" s="32">
        <f>$CN82*EXP('2a)answer'!$C82*('2a) male mx'!CQ$2-$CO$2))</f>
        <v>4.5814632338153888E-2</v>
      </c>
      <c r="CR82" s="32">
        <f>$CN82*EXP('2a)answer'!$C82*('2a) male mx'!CR$2-$CO$2))</f>
        <v>4.5365099529743116E-2</v>
      </c>
      <c r="CS82" s="32">
        <f>$CN82*EXP('2a)answer'!$C82*('2a) male mx'!CS$2-$CO$2))</f>
        <v>4.4919977533676013E-2</v>
      </c>
      <c r="CT82" s="32">
        <f>$CN82*EXP('2a)answer'!$C82*('2a) male mx'!CT$2-$CO$2))</f>
        <v>4.4479223071096904E-2</v>
      </c>
      <c r="CU82" s="32">
        <f>$CN82*EXP('2a)answer'!$C82*('2a) male mx'!CU$2-$CO$2))</f>
        <v>4.4042793287801932E-2</v>
      </c>
      <c r="CV82" s="32">
        <f>$CN82*EXP('2a)answer'!$C82*('2a) male mx'!CV$2-$CO$2))</f>
        <v>4.3610645750072313E-2</v>
      </c>
      <c r="CW82" s="32">
        <f>$CN82*EXP('2a)answer'!$C82*('2a) male mx'!CW$2-$CO$2))</f>
        <v>4.3182738440548603E-2</v>
      </c>
      <c r="CX82" s="32">
        <f>$CN82*EXP('2a)answer'!$C82*('2a) male mx'!CX$2-$CO$2))</f>
        <v>4.275902975414534E-2</v>
      </c>
      <c r="CY82" s="32">
        <f>$CN82*EXP('2a)answer'!$C82*('2a) male mx'!CY$2-$CO$2))</f>
        <v>4.2339478494005829E-2</v>
      </c>
      <c r="CZ82" s="32">
        <f>$CN82*EXP('2a)answer'!$C82*('2a) male mx'!CZ$2-$CO$2))</f>
        <v>4.1924043867496617E-2</v>
      </c>
      <c r="DA82" s="32">
        <f>$CN82*EXP('2a)answer'!$C82*('2a) male mx'!DA$2-$CO$2))</f>
        <v>4.1512685482241234E-2</v>
      </c>
      <c r="DB82" s="32">
        <f>$CN82*EXP('2a)answer'!$C82*('2a) male mx'!DB$2-$CO$2))</f>
        <v>4.1105363342192884E-2</v>
      </c>
      <c r="DC82" s="32">
        <f>$CN82*EXP('2a)answer'!$C82*('2a) male mx'!DC$2-$CO$2))</f>
        <v>4.0702037843745681E-2</v>
      </c>
      <c r="DD82" s="32">
        <f>$CN82*EXP('2a)answer'!$C82*('2a) male mx'!DD$2-$CO$2))</f>
        <v>4.0302669771883994E-2</v>
      </c>
      <c r="DE82" s="32">
        <f>$CN82*EXP('2a)answer'!$C82*('2a) male mx'!DE$2-$CO$2))</f>
        <v>3.9907220296369617E-2</v>
      </c>
      <c r="DF82" s="32">
        <f>$CN82*EXP('2a)answer'!$C82*('2a) male mx'!DF$2-$CO$2))</f>
        <v>3.9515650967966325E-2</v>
      </c>
      <c r="DG82" s="32">
        <f>$CN82*EXP('2a)answer'!$C82*('2a) male mx'!DG$2-$CO$2))</f>
        <v>3.9127923714701515E-2</v>
      </c>
      <c r="DH82" s="32">
        <f>$CN82*EXP('2a)answer'!$C82*('2a) male mx'!DH$2-$CO$2))</f>
        <v>3.8744000838164441E-2</v>
      </c>
      <c r="DI82" s="32">
        <f>$CN82*EXP('2a)answer'!$C82*('2a) male mx'!DI$2-$CO$2))</f>
        <v>3.83638450098409E-2</v>
      </c>
      <c r="DJ82" s="32">
        <f>$CN82*EXP('2a)answer'!$C82*('2a) male mx'!DJ$2-$CO$2))</f>
        <v>3.7987419267483745E-2</v>
      </c>
      <c r="DK82" s="32">
        <f>$CN82*EXP('2a)answer'!$C82*('2a) male mx'!DK$2-$CO$2))</f>
        <v>3.7614687011519134E-2</v>
      </c>
      <c r="DL82" s="32">
        <f>$CN82*EXP('2a)answer'!$C82*('2a) male mx'!DL$2-$CO$2))</f>
        <v>3.7245612001487925E-2</v>
      </c>
      <c r="DM82" s="32">
        <f>$CN82*EXP('2a)answer'!$C82*('2a) male mx'!DM$2-$CO$2))</f>
        <v>3.6880158352522077E-2</v>
      </c>
      <c r="DN82" s="32">
        <f>$CN82*EXP('2a)answer'!$C82*('2a) male mx'!DN$2-$CO$2))</f>
        <v>3.651829053185561E-2</v>
      </c>
      <c r="DO82" s="32">
        <f>$CN82*EXP('2a)answer'!$C82*('2a) male mx'!DO$2-$CO$2))</f>
        <v>3.6159973355369732E-2</v>
      </c>
      <c r="DP82" s="32">
        <f>$CN82*EXP('2a)answer'!$C82*('2a) male mx'!DP$2-$CO$2))</f>
        <v>3.5805171984171984E-2</v>
      </c>
      <c r="DQ82" s="32">
        <f>$CN82*EXP('2a)answer'!$C82*('2a) male mx'!DQ$2-$CO$2))</f>
        <v>3.5453851921208791E-2</v>
      </c>
      <c r="DR82" s="32">
        <f>$CN82*EXP('2a)answer'!$C82*('2a) male mx'!DR$2-$CO$2))</f>
        <v>3.5105979007911438E-2</v>
      </c>
      <c r="DS82" s="32">
        <f>$CN82*EXP('2a)answer'!$C82*('2a) male mx'!DS$2-$CO$2))</f>
        <v>3.4761519420874798E-2</v>
      </c>
      <c r="DT82" s="32">
        <f>$CN82*EXP('2a)answer'!$C82*('2a) male mx'!DT$2-$CO$2))</f>
        <v>3.4420439668568725E-2</v>
      </c>
      <c r="DU82" s="32">
        <f>$CN82*EXP('2a)answer'!$C82*('2a) male mx'!DU$2-$CO$2))</f>
        <v>3.4082706588081692E-2</v>
      </c>
      <c r="DV82" s="32">
        <f>$CN82*EXP('2a)answer'!$C82*('2a) male mx'!DV$2-$CO$2))</f>
        <v>3.3748287341896423E-2</v>
      </c>
      <c r="DW82" s="32">
        <f>$CN82*EXP('2a)answer'!$C82*('2a) male mx'!DW$2-$CO$2))</f>
        <v>3.3417149414697075E-2</v>
      </c>
      <c r="DX82" s="32">
        <f>$CN82*EXP('2a)answer'!$C82*('2a) male mx'!DX$2-$CO$2))</f>
        <v>3.3089260610207838E-2</v>
      </c>
      <c r="DY82" s="32">
        <f>$CN82*EXP('2a)answer'!$C82*('2a) male mx'!DY$2-$CO$2))</f>
        <v>3.2764589048062502E-2</v>
      </c>
      <c r="DZ82" s="32">
        <f>$CN82*EXP('2a)answer'!$C82*('2a) male mx'!DZ$2-$CO$2))</f>
        <v>3.2443103160704749E-2</v>
      </c>
      <c r="EA82" s="32">
        <f>$CN82*EXP('2a)answer'!$C82*('2a) male mx'!EA$2-$CO$2))</f>
        <v>3.2124771690318889E-2</v>
      </c>
      <c r="EB82" s="32">
        <f>$CN82*EXP('2a)answer'!$C82*('2a) male mx'!EB$2-$CO$2))</f>
        <v>3.1809563685790659E-2</v>
      </c>
      <c r="EC82" s="32">
        <f>$CN82*EXP('2a)answer'!$C82*('2a) male mx'!EC$2-$CO$2))</f>
        <v>3.1497448499697892E-2</v>
      </c>
      <c r="ED82" s="32">
        <f>$CN82*EXP('2a)answer'!$C82*('2a) male mx'!ED$2-$CO$2))</f>
        <v>3.1188395785330666E-2</v>
      </c>
      <c r="EE82" s="32">
        <f>$CN82*EXP('2a)answer'!$C82*('2a) male mx'!EE$2-$CO$2))</f>
        <v>3.0882375493740753E-2</v>
      </c>
      <c r="EF82" s="32">
        <f>$CN82*EXP('2a)answer'!$C82*('2a) male mx'!EF$2-$CO$2))</f>
        <v>3.0579357870819963E-2</v>
      </c>
      <c r="EG82" s="32">
        <f>$CN82*EXP('2a)answer'!$C82*('2a) male mx'!EG$2-$CO$2))</f>
        <v>3.0279313454407177E-2</v>
      </c>
      <c r="EH82" s="32">
        <f>$CN82*EXP('2a)answer'!$C82*('2a) male mx'!EH$2-$CO$2))</f>
        <v>2.998221307142376E-2</v>
      </c>
      <c r="EI82" s="32">
        <f>$CN82*EXP('2a)answer'!$C82*('2a) male mx'!EI$2-$CO$2))</f>
        <v>2.9688027835037111E-2</v>
      </c>
      <c r="EJ82" s="32">
        <f>$CN82*EXP('2a)answer'!$C82*('2a) male mx'!EJ$2-$CO$2))</f>
        <v>2.9396729141851981E-2</v>
      </c>
      <c r="EK82" s="32">
        <f>$CN82*EXP('2a)answer'!$C82*('2a) male mx'!EK$2-$CO$2))</f>
        <v>2.9108288669129418E-2</v>
      </c>
      <c r="EL82" s="32">
        <f>$CN82*EXP('2a)answer'!$C82*('2a) male mx'!EL$2-$CO$2))</f>
        <v>2.8822678372032957E-2</v>
      </c>
      <c r="EM82" s="32">
        <f>$CN82*EXP('2a)answer'!$C82*('2a) male mx'!EM$2-$CO$2))</f>
        <v>2.8539870480901845E-2</v>
      </c>
      <c r="EN82" s="32">
        <f>$CN82*EXP('2a)answer'!$C82*('2a) male mx'!EN$2-$CO$2))</f>
        <v>2.8259837498551026E-2</v>
      </c>
      <c r="EO82" s="32">
        <f>$CN82*EXP('2a)answer'!$C82*('2a) male mx'!EO$2-$CO$2))</f>
        <v>2.7982552197597599E-2</v>
      </c>
    </row>
    <row r="83" spans="1:145" x14ac:dyDescent="0.25">
      <c r="A83" s="31">
        <f>males!A82</f>
        <v>80</v>
      </c>
      <c r="B83" s="32">
        <f>2*(males!B82-males!B83)/(males!B82+males!B83)</f>
        <v>0.13581653926337733</v>
      </c>
      <c r="C83" s="32">
        <f>2*(males!C82-males!C83)/(males!C82+males!C83)</f>
        <v>0.11836163414054454</v>
      </c>
      <c r="D83" s="32">
        <f>2*(males!D82-males!D83)/(males!D82+males!D83)</f>
        <v>0.15410126654658776</v>
      </c>
      <c r="E83" s="32">
        <f>2*(males!E82-males!E83)/(males!E82+males!E83)</f>
        <v>0.13705217600384709</v>
      </c>
      <c r="F83" s="32">
        <f>2*(males!F82-males!F83)/(males!F82+males!F83)</f>
        <v>0.13733195449844882</v>
      </c>
      <c r="G83" s="32">
        <f>2*(males!G82-males!G83)/(males!G82+males!G83)</f>
        <v>0.13841075861316457</v>
      </c>
      <c r="H83" s="32">
        <f>2*(males!H82-males!H83)/(males!H82+males!H83)</f>
        <v>0.14813834713805604</v>
      </c>
      <c r="I83" s="32">
        <f>2*(males!I82-males!I83)/(males!I82+males!I83)</f>
        <v>0.12492276004119464</v>
      </c>
      <c r="J83" s="32">
        <f>2*(males!J82-males!J83)/(males!J82+males!J83)</f>
        <v>0.13729457085053903</v>
      </c>
      <c r="K83" s="32">
        <f>2*(males!K82-males!K83)/(males!K82+males!K83)</f>
        <v>0.11853810473480181</v>
      </c>
      <c r="L83" s="32">
        <f>2*(males!L82-males!L83)/(males!L82+males!L83)</f>
        <v>0.12375859434682965</v>
      </c>
      <c r="M83" s="32">
        <f>2*(males!M82-males!M83)/(males!M82+males!M83)</f>
        <v>0.12988099665303088</v>
      </c>
      <c r="N83" s="32">
        <f>2*(males!N82-males!N83)/(males!N82+males!N83)</f>
        <v>0.12410067526089626</v>
      </c>
      <c r="O83" s="32">
        <f>2*(males!O82-males!O83)/(males!O82+males!O83)</f>
        <v>0.13464207812809836</v>
      </c>
      <c r="P83" s="32">
        <f>2*(males!P82-males!P83)/(males!P82+males!P83)</f>
        <v>0.13299401959536836</v>
      </c>
      <c r="Q83" s="32">
        <f>2*(males!Q82-males!Q83)/(males!Q82+males!Q83)</f>
        <v>0.12167263575646113</v>
      </c>
      <c r="R83" s="32">
        <f>2*(males!R82-males!R83)/(males!R82+males!R83)</f>
        <v>0.12863453230425709</v>
      </c>
      <c r="S83" s="32">
        <f>2*(males!S82-males!S83)/(males!S82+males!S83)</f>
        <v>0.12556552875426416</v>
      </c>
      <c r="T83" s="32">
        <f>2*(males!T82-males!T83)/(males!T82+males!T83)</f>
        <v>0.12908038585209003</v>
      </c>
      <c r="U83" s="32">
        <f>2*(males!U82-males!U83)/(males!U82+males!U83)</f>
        <v>0.12821643875900604</v>
      </c>
      <c r="V83" s="32">
        <f>2*(males!V82-males!V83)/(males!V82+males!V83)</f>
        <v>0.13088096772594318</v>
      </c>
      <c r="W83" s="32">
        <f>2*(males!W82-males!W83)/(males!W82+males!W83)</f>
        <v>0.13762842465753425</v>
      </c>
      <c r="X83" s="32">
        <f>2*(males!X82-males!X83)/(males!X82+males!X83)</f>
        <v>0.13644469353441688</v>
      </c>
      <c r="Y83" s="32">
        <f>2*(males!Y82-males!Y83)/(males!Y82+males!Y83)</f>
        <v>0.1220076532882442</v>
      </c>
      <c r="Z83" s="32">
        <f>2*(males!Z82-males!Z83)/(males!Z82+males!Z83)</f>
        <v>0.13123011664899259</v>
      </c>
      <c r="AA83" s="32">
        <f>2*(males!AA82-males!AA83)/(males!AA82+males!AA83)</f>
        <v>0.12566549954434267</v>
      </c>
      <c r="AB83" s="32">
        <f>2*(males!AB82-males!AB83)/(males!AB82+males!AB83)</f>
        <v>0.11558209495374454</v>
      </c>
      <c r="AC83" s="32">
        <f>2*(males!AC82-males!AC83)/(males!AC82+males!AC83)</f>
        <v>0.12767971227107094</v>
      </c>
      <c r="AD83" s="32">
        <f>2*(males!AD82-males!AD83)/(males!AD82+males!AD83)</f>
        <v>0.13023234686229532</v>
      </c>
      <c r="AE83" s="32">
        <f>2*(males!AE82-males!AE83)/(males!AE82+males!AE83)</f>
        <v>0.13117767669864014</v>
      </c>
      <c r="AF83" s="32">
        <f>2*(males!AF82-males!AF83)/(males!AF82+males!AF83)</f>
        <v>0.12151640835334351</v>
      </c>
      <c r="AG83" s="32">
        <f>2*(males!AG82-males!AG83)/(males!AG82+males!AG83)</f>
        <v>0.12234293811998111</v>
      </c>
      <c r="AH83" s="32">
        <f>2*(males!AH82-males!AH83)/(males!AH82+males!AH83)</f>
        <v>0.11891123839971582</v>
      </c>
      <c r="AI83" s="32">
        <f>2*(males!AI82-males!AI83)/(males!AI82+males!AI83)</f>
        <v>0.12035593064856435</v>
      </c>
      <c r="AJ83" s="32">
        <f>2*(males!AJ82-males!AJ83)/(males!AJ82+males!AJ83)</f>
        <v>0.12454277812472121</v>
      </c>
      <c r="AK83" s="32">
        <f>2*(males!AK82-males!AK83)/(males!AK82+males!AK83)</f>
        <v>0.1348455620889209</v>
      </c>
      <c r="AL83" s="32">
        <f>2*(males!AL82-males!AL83)/(males!AL82+males!AL83)</f>
        <v>0.11977110411214124</v>
      </c>
      <c r="AM83" s="32">
        <f>2*(males!AM82-males!AM83)/(males!AM82+males!AM83)</f>
        <v>0.11853720050441362</v>
      </c>
      <c r="AN83" s="32">
        <f>2*(males!AN82-males!AN83)/(males!AN82+males!AN83)</f>
        <v>0.11663602941176471</v>
      </c>
      <c r="AO83" s="32">
        <f>2*(males!AO82-males!AO83)/(males!AO82+males!AO83)</f>
        <v>0.11747998967208882</v>
      </c>
      <c r="AP83" s="32">
        <f>2*(males!AP82-males!AP83)/(males!AP82+males!AP83)</f>
        <v>0.12077284417709949</v>
      </c>
      <c r="AQ83" s="32">
        <f>2*(males!AQ82-males!AQ83)/(males!AQ82+males!AQ83)</f>
        <v>0.1174045567177598</v>
      </c>
      <c r="AR83" s="32">
        <f>2*(males!AR82-males!AR83)/(males!AR82+males!AR83)</f>
        <v>0.11274260858045</v>
      </c>
      <c r="AS83" s="32">
        <f>2*(males!AS82-males!AS83)/(males!AS82+males!AS83)</f>
        <v>0.12155990162782528</v>
      </c>
      <c r="AT83" s="32">
        <f>2*(males!AT82-males!AT83)/(males!AT82+males!AT83)</f>
        <v>0.11916706755549447</v>
      </c>
      <c r="AU83" s="32">
        <f>2*(males!AU82-males!AU83)/(males!AU82+males!AU83)</f>
        <v>0.13200509890939993</v>
      </c>
      <c r="AV83" s="32">
        <f>2*(males!AV82-males!AV83)/(males!AV82+males!AV83)</f>
        <v>0.11852861035422343</v>
      </c>
      <c r="AW83" s="32">
        <f>2*(males!AW82-males!AW83)/(males!AW82+males!AW83)</f>
        <v>0.12925006028454306</v>
      </c>
      <c r="AX83" s="32">
        <f>2*(males!AX82-males!AX83)/(males!AX82+males!AX83)</f>
        <v>0.12461676770936585</v>
      </c>
      <c r="AY83" s="32">
        <f>2*(males!AY82-males!AY83)/(males!AY82+males!AY83)</f>
        <v>0.12667649404315989</v>
      </c>
      <c r="AZ83" s="32">
        <f>2*(males!AZ82-males!AZ83)/(males!AZ82+males!AZ83)</f>
        <v>0.11797064701205492</v>
      </c>
      <c r="BA83" s="32">
        <f>2*(males!BA82-males!BA83)/(males!BA82+males!BA83)</f>
        <v>0.12098791831497915</v>
      </c>
      <c r="BB83" s="32">
        <f>2*(males!BB82-males!BB83)/(males!BB82+males!BB83)</f>
        <v>0.11906859660163625</v>
      </c>
      <c r="BC83" s="32">
        <f>2*(males!BC82-males!BC83)/(males!BC82+males!BC83)</f>
        <v>0.12593273609715422</v>
      </c>
      <c r="BD83" s="32">
        <f>2*(males!BD82-males!BD83)/(males!BD82+males!BD83)</f>
        <v>0.1150150036084628</v>
      </c>
      <c r="BE83" s="32">
        <f>2*(males!BE82-males!BE83)/(males!BE82+males!BE83)</f>
        <v>0.11936250908876531</v>
      </c>
      <c r="BF83" s="32">
        <f>2*(males!BF82-males!BF83)/(males!BF82+males!BF83)</f>
        <v>0.10927809254857102</v>
      </c>
      <c r="BG83" s="32">
        <f>2*(males!BG82-males!BG83)/(males!BG82+males!BG83)</f>
        <v>0.10971302820025911</v>
      </c>
      <c r="BH83" s="32">
        <f>2*(males!BH82-males!BH83)/(males!BH82+males!BH83)</f>
        <v>9.8355163981106164E-2</v>
      </c>
      <c r="BI83" s="32">
        <f>2*(males!BI82-males!BI83)/(males!BI82+males!BI83)</f>
        <v>0.1164322711500746</v>
      </c>
      <c r="BJ83" s="32">
        <f>2*(males!BJ82-males!BJ83)/(males!BJ82+males!BJ83)</f>
        <v>0.10958187583771944</v>
      </c>
      <c r="BK83" s="32">
        <f>2*(males!BK82-males!BK83)/(males!BK82+males!BK83)</f>
        <v>0.10693422225155946</v>
      </c>
      <c r="BL83" s="32">
        <f>2*(males!BL82-males!BL83)/(males!BL82+males!BL83)</f>
        <v>9.6331252854315721E-2</v>
      </c>
      <c r="BM83" s="32">
        <f>2*(males!BM82-males!BM83)/(males!BM82+males!BM83)</f>
        <v>0.10001203514261645</v>
      </c>
      <c r="BN83" s="32">
        <f>2*(males!BN82-males!BN83)/(males!BN82+males!BN83)</f>
        <v>0.10262970014278915</v>
      </c>
      <c r="BO83" s="32">
        <f>2*(males!BO82-males!BO83)/(males!BO82+males!BO83)</f>
        <v>9.510098657746538E-2</v>
      </c>
      <c r="BP83" s="32">
        <f>2*(males!BP82-males!BP83)/(males!BP82+males!BP83)</f>
        <v>9.4909892096491727E-2</v>
      </c>
      <c r="BQ83" s="32">
        <f>2*(males!BQ82-males!BQ83)/(males!BQ82+males!BQ83)</f>
        <v>9.7470526374052138E-2</v>
      </c>
      <c r="BR83" s="32">
        <f>2*(males!BR82-males!BR83)/(males!BR82+males!BR83)</f>
        <v>9.5384615384615387E-2</v>
      </c>
      <c r="BS83" s="32">
        <f>2*(males!BS82-males!BS83)/(males!BS82+males!BS83)</f>
        <v>8.9507643566396636E-2</v>
      </c>
      <c r="BT83" s="32">
        <f>2*(males!BT82-males!BT83)/(males!BT82+males!BT83)</f>
        <v>8.7645221736414744E-2</v>
      </c>
      <c r="BU83" s="32">
        <f>2*(males!BU82-males!BU83)/(males!BU82+males!BU83)</f>
        <v>8.7942837155848705E-2</v>
      </c>
      <c r="BV83" s="32">
        <f>2*(males!BV82-males!BV83)/(males!BV82+males!BV83)</f>
        <v>8.6241317887840854E-2</v>
      </c>
      <c r="BW83" s="32">
        <f>2*(males!BW82-males!BW83)/(males!BW82+males!BW83)</f>
        <v>8.5072949026339009E-2</v>
      </c>
      <c r="BX83" s="32">
        <f>2*(males!BX82-males!BX83)/(males!BX82+males!BX83)</f>
        <v>8.2460747995825354E-2</v>
      </c>
      <c r="BY83" s="32">
        <f>2*(males!BY82-males!BY83)/(males!BY82+males!BY83)</f>
        <v>8.3126691994449123E-2</v>
      </c>
      <c r="BZ83" s="32">
        <f>2*(males!BZ82-males!BZ83)/(males!BZ82+males!BZ83)</f>
        <v>7.9555722061837489E-2</v>
      </c>
      <c r="CA83" s="32">
        <f>2*(males!CA82-males!CA83)/(males!CA82+males!CA83)</f>
        <v>7.7715656663025087E-2</v>
      </c>
      <c r="CB83" s="32">
        <f>2*(males!CB82-males!CB83)/(males!CB82+males!CB83)</f>
        <v>7.2445749271258866E-2</v>
      </c>
      <c r="CC83" s="32">
        <f>2*(males!CC82-males!CC83)/(males!CC82+males!CC83)</f>
        <v>7.0052149258265403E-2</v>
      </c>
      <c r="CD83" s="32">
        <f>2*(males!CD82-males!CD83)/(males!CD82+males!CD83)</f>
        <v>6.6925181583764745E-2</v>
      </c>
      <c r="CE83" s="32">
        <f>2*(males!CE82-males!CE83)/(males!CE82+males!CE83)</f>
        <v>6.9134888072428888E-2</v>
      </c>
      <c r="CF83" s="32">
        <f>2*(males!CF82-males!CF83)/(males!CF82+males!CF83)</f>
        <v>6.4393867611665934E-2</v>
      </c>
      <c r="CG83" s="32">
        <f>2*(males!CG82-males!CG83)/(males!CG82+males!CG83)</f>
        <v>6.0629694623176696E-2</v>
      </c>
      <c r="CH83" s="32">
        <f>2*(males!CH82-males!CH83)/(males!CH82+males!CH83)</f>
        <v>6.0106282198182918E-2</v>
      </c>
      <c r="CI83" s="32">
        <f>2*(males!CI82-males!CI83)/(males!CI82+males!CI83)</f>
        <v>6.0235937402913269E-2</v>
      </c>
      <c r="CJ83" s="32">
        <f>2*(males!CJ82-males!CJ83)/(males!CJ82+males!CJ83)</f>
        <v>5.9126719188142607E-2</v>
      </c>
      <c r="CK83" s="32">
        <f>2*(males!CK82-males!CK83)/(males!CK82+males!CK83)</f>
        <v>6.1435358139616272E-2</v>
      </c>
      <c r="CL83" s="32">
        <f>2*(males!CL82-males!CL83)/(males!CL82+males!CL83)</f>
        <v>5.6132217213994418E-2</v>
      </c>
      <c r="CM83" s="32">
        <f>2*(males!CM82-males!CM83)/(males!CM82+males!CM83)</f>
        <v>5.282829129305288E-2</v>
      </c>
      <c r="CN83" s="32">
        <f>2*(males!CN82-males!CN83)/(males!CN82+males!CN83)</f>
        <v>5.3330204806757618E-2</v>
      </c>
      <c r="CO83" s="12"/>
      <c r="CP83" s="31">
        <f t="shared" si="14"/>
        <v>80</v>
      </c>
      <c r="CQ83" s="32">
        <f>$CN83*EXP('2a)answer'!$C83*('2a) male mx'!CQ$2-$CO$2))</f>
        <v>5.0631272200911334E-2</v>
      </c>
      <c r="CR83" s="32">
        <f>$CN83*EXP('2a)answer'!$C83*('2a) male mx'!CR$2-$CO$2))</f>
        <v>5.0108102557071897E-2</v>
      </c>
      <c r="CS83" s="32">
        <f>$CN83*EXP('2a)answer'!$C83*('2a) male mx'!CS$2-$CO$2))</f>
        <v>4.9590338791148172E-2</v>
      </c>
      <c r="CT83" s="32">
        <f>$CN83*EXP('2a)answer'!$C83*('2a) male mx'!CT$2-$CO$2))</f>
        <v>4.9077925044555118E-2</v>
      </c>
      <c r="CU83" s="32">
        <f>$CN83*EXP('2a)answer'!$C83*('2a) male mx'!CU$2-$CO$2))</f>
        <v>4.8570806035890826E-2</v>
      </c>
      <c r="CV83" s="32">
        <f>$CN83*EXP('2a)answer'!$C83*('2a) male mx'!CV$2-$CO$2))</f>
        <v>4.806892705497251E-2</v>
      </c>
      <c r="CW83" s="32">
        <f>$CN83*EXP('2a)answer'!$C83*('2a) male mx'!CW$2-$CO$2))</f>
        <v>4.7572233956934162E-2</v>
      </c>
      <c r="CX83" s="32">
        <f>$CN83*EXP('2a)answer'!$C83*('2a) male mx'!CX$2-$CO$2))</f>
        <v>4.7080673156385144E-2</v>
      </c>
      <c r="CY83" s="32">
        <f>$CN83*EXP('2a)answer'!$C83*('2a) male mx'!CY$2-$CO$2))</f>
        <v>4.6594191621629172E-2</v>
      </c>
      <c r="CZ83" s="32">
        <f>$CN83*EXP('2a)answer'!$C83*('2a) male mx'!CZ$2-$CO$2))</f>
        <v>4.6112736868943044E-2</v>
      </c>
      <c r="DA83" s="32">
        <f>$CN83*EXP('2a)answer'!$C83*('2a) male mx'!DA$2-$CO$2))</f>
        <v>4.5636256956914444E-2</v>
      </c>
      <c r="DB83" s="32">
        <f>$CN83*EXP('2a)answer'!$C83*('2a) male mx'!DB$2-$CO$2))</f>
        <v>4.5164700480838302E-2</v>
      </c>
      <c r="DC83" s="32">
        <f>$CN83*EXP('2a)answer'!$C83*('2a) male mx'!DC$2-$CO$2))</f>
        <v>4.4698016567171019E-2</v>
      </c>
      <c r="DD83" s="32">
        <f>$CN83*EXP('2a)answer'!$C83*('2a) male mx'!DD$2-$CO$2))</f>
        <v>4.4236154868042013E-2</v>
      </c>
      <c r="DE83" s="32">
        <f>$CN83*EXP('2a)answer'!$C83*('2a) male mx'!DE$2-$CO$2))</f>
        <v>4.3779065555821992E-2</v>
      </c>
      <c r="DF83" s="32">
        <f>$CN83*EXP('2a)answer'!$C83*('2a) male mx'!DF$2-$CO$2))</f>
        <v>4.332669931774729E-2</v>
      </c>
      <c r="DG83" s="32">
        <f>$CN83*EXP('2a)answer'!$C83*('2a) male mx'!DG$2-$CO$2))</f>
        <v>4.2879007350599838E-2</v>
      </c>
      <c r="DH83" s="32">
        <f>$CN83*EXP('2a)answer'!$C83*('2a) male mx'!DH$2-$CO$2))</f>
        <v>4.2435941355442049E-2</v>
      </c>
      <c r="DI83" s="32">
        <f>$CN83*EXP('2a)answer'!$C83*('2a) male mx'!DI$2-$CO$2))</f>
        <v>4.1997453532406109E-2</v>
      </c>
      <c r="DJ83" s="32">
        <f>$CN83*EXP('2a)answer'!$C83*('2a) male mx'!DJ$2-$CO$2))</f>
        <v>4.1563496575537137E-2</v>
      </c>
      <c r="DK83" s="32">
        <f>$CN83*EXP('2a)answer'!$C83*('2a) male mx'!DK$2-$CO$2))</f>
        <v>4.1134023667689611E-2</v>
      </c>
      <c r="DL83" s="32">
        <f>$CN83*EXP('2a)answer'!$C83*('2a) male mx'!DL$2-$CO$2))</f>
        <v>4.0708988475476514E-2</v>
      </c>
      <c r="DM83" s="32">
        <f>$CN83*EXP('2a)answer'!$C83*('2a) male mx'!DM$2-$CO$2))</f>
        <v>4.0288345144270724E-2</v>
      </c>
      <c r="DN83" s="32">
        <f>$CN83*EXP('2a)answer'!$C83*('2a) male mx'!DN$2-$CO$2))</f>
        <v>3.9872048293257981E-2</v>
      </c>
      <c r="DO83" s="32">
        <f>$CN83*EXP('2a)answer'!$C83*('2a) male mx'!DO$2-$CO$2))</f>
        <v>3.9460053010541056E-2</v>
      </c>
      <c r="DP83" s="32">
        <f>$CN83*EXP('2a)answer'!$C83*('2a) male mx'!DP$2-$CO$2))</f>
        <v>3.9052314848294398E-2</v>
      </c>
      <c r="DQ83" s="32">
        <f>$CN83*EXP('2a)answer'!$C83*('2a) male mx'!DQ$2-$CO$2))</f>
        <v>3.8648789817968973E-2</v>
      </c>
      <c r="DR83" s="32">
        <f>$CN83*EXP('2a)answer'!$C83*('2a) male mx'!DR$2-$CO$2))</f>
        <v>3.8249434385546559E-2</v>
      </c>
      <c r="DS83" s="32">
        <f>$CN83*EXP('2a)answer'!$C83*('2a) male mx'!DS$2-$CO$2))</f>
        <v>3.7854205466843115E-2</v>
      </c>
      <c r="DT83" s="32">
        <f>$CN83*EXP('2a)answer'!$C83*('2a) male mx'!DT$2-$CO$2))</f>
        <v>3.7463060422860656E-2</v>
      </c>
      <c r="DU83" s="32">
        <f>$CN83*EXP('2a)answer'!$C83*('2a) male mx'!DU$2-$CO$2))</f>
        <v>3.7075957055187229E-2</v>
      </c>
      <c r="DV83" s="32">
        <f>$CN83*EXP('2a)answer'!$C83*('2a) male mx'!DV$2-$CO$2))</f>
        <v>3.6692853601444281E-2</v>
      </c>
      <c r="DW83" s="32">
        <f>$CN83*EXP('2a)answer'!$C83*('2a) male mx'!DW$2-$CO$2))</f>
        <v>3.6313708730781234E-2</v>
      </c>
      <c r="DX83" s="32">
        <f>$CN83*EXP('2a)answer'!$C83*('2a) male mx'!DX$2-$CO$2))</f>
        <v>3.5938481539416492E-2</v>
      </c>
      <c r="DY83" s="32">
        <f>$CN83*EXP('2a)answer'!$C83*('2a) male mx'!DY$2-$CO$2))</f>
        <v>3.5567131546224574E-2</v>
      </c>
      <c r="DZ83" s="32">
        <f>$CN83*EXP('2a)answer'!$C83*('2a) male mx'!DZ$2-$CO$2))</f>
        <v>3.5199618688368836E-2</v>
      </c>
      <c r="EA83" s="32">
        <f>$CN83*EXP('2a)answer'!$C83*('2a) male mx'!EA$2-$CO$2))</f>
        <v>3.483590331697934E-2</v>
      </c>
      <c r="EB83" s="32">
        <f>$CN83*EXP('2a)answer'!$C83*('2a) male mx'!EB$2-$CO$2))</f>
        <v>3.4475946192875292E-2</v>
      </c>
      <c r="EC83" s="32">
        <f>$CN83*EXP('2a)answer'!$C83*('2a) male mx'!EC$2-$CO$2))</f>
        <v>3.4119708482331861E-2</v>
      </c>
      <c r="ED83" s="32">
        <f>$CN83*EXP('2a)answer'!$C83*('2a) male mx'!ED$2-$CO$2))</f>
        <v>3.3767151752890537E-2</v>
      </c>
      <c r="EE83" s="32">
        <f>$CN83*EXP('2a)answer'!$C83*('2a) male mx'!EE$2-$CO$2))</f>
        <v>3.3418237969212908E-2</v>
      </c>
      <c r="EF83" s="32">
        <f>$CN83*EXP('2a)answer'!$C83*('2a) male mx'!EF$2-$CO$2))</f>
        <v>3.3072929488977255E-2</v>
      </c>
      <c r="EG83" s="32">
        <f>$CN83*EXP('2a)answer'!$C83*('2a) male mx'!EG$2-$CO$2))</f>
        <v>3.27311890588175E-2</v>
      </c>
      <c r="EH83" s="32">
        <f>$CN83*EXP('2a)answer'!$C83*('2a) male mx'!EH$2-$CO$2))</f>
        <v>3.2392979810304201E-2</v>
      </c>
      <c r="EI83" s="32">
        <f>$CN83*EXP('2a)answer'!$C83*('2a) male mx'!EI$2-$CO$2))</f>
        <v>3.2058265255966979E-2</v>
      </c>
      <c r="EJ83" s="32">
        <f>$CN83*EXP('2a)answer'!$C83*('2a) male mx'!EJ$2-$CO$2))</f>
        <v>3.172700928535812E-2</v>
      </c>
      <c r="EK83" s="32">
        <f>$CN83*EXP('2a)answer'!$C83*('2a) male mx'!EK$2-$CO$2))</f>
        <v>3.1399176161156818E-2</v>
      </c>
      <c r="EL83" s="32">
        <f>$CN83*EXP('2a)answer'!$C83*('2a) male mx'!EL$2-$CO$2))</f>
        <v>3.1074730515313689E-2</v>
      </c>
      <c r="EM83" s="32">
        <f>$CN83*EXP('2a)answer'!$C83*('2a) male mx'!EM$2-$CO$2))</f>
        <v>3.0753637345235098E-2</v>
      </c>
      <c r="EN83" s="32">
        <f>$CN83*EXP('2a)answer'!$C83*('2a) male mx'!EN$2-$CO$2))</f>
        <v>3.0435862010006916E-2</v>
      </c>
      <c r="EO83" s="32">
        <f>$CN83*EXP('2a)answer'!$C83*('2a) male mx'!EO$2-$CO$2))</f>
        <v>3.0121370226657361E-2</v>
      </c>
    </row>
    <row r="84" spans="1:145" x14ac:dyDescent="0.25">
      <c r="A84" s="31">
        <f>males!A83</f>
        <v>81</v>
      </c>
      <c r="B84" s="32">
        <f>2*(males!B83-males!B84)/(males!B83+males!B84)</f>
        <v>0.11899270119119087</v>
      </c>
      <c r="C84" s="32">
        <f>2*(males!C83-males!C84)/(males!C83+males!C84)</f>
        <v>0.10917056420579006</v>
      </c>
      <c r="D84" s="32">
        <f>2*(males!D83-males!D84)/(males!D83+males!D84)</f>
        <v>0.12626379054832867</v>
      </c>
      <c r="E84" s="32">
        <f>2*(males!E83-males!E84)/(males!E83+males!E84)</f>
        <v>0.11149129447388342</v>
      </c>
      <c r="F84" s="32">
        <f>2*(males!F83-males!F84)/(males!F83+males!F84)</f>
        <v>0.12149229999116634</v>
      </c>
      <c r="G84" s="32">
        <f>2*(males!G83-males!G84)/(males!G83+males!G84)</f>
        <v>0.13295827473042662</v>
      </c>
      <c r="H84" s="32">
        <f>2*(males!H83-males!H84)/(males!H83+males!H84)</f>
        <v>0.11938580817105303</v>
      </c>
      <c r="I84" s="32">
        <f>2*(males!I83-males!I84)/(males!I83+males!I84)</f>
        <v>0.11881764226696148</v>
      </c>
      <c r="J84" s="32">
        <f>2*(males!J83-males!J84)/(males!J83+males!J84)</f>
        <v>0.12783740146262704</v>
      </c>
      <c r="K84" s="32">
        <f>2*(males!K83-males!K84)/(males!K83+males!K84)</f>
        <v>0.10099089180262236</v>
      </c>
      <c r="L84" s="32">
        <f>2*(males!L83-males!L84)/(males!L83+males!L84)</f>
        <v>0.12147060411380446</v>
      </c>
      <c r="M84" s="32">
        <f>2*(males!M83-males!M84)/(males!M83+males!M84)</f>
        <v>0.11092454612236331</v>
      </c>
      <c r="N84" s="32">
        <f>2*(males!N83-males!N84)/(males!N83+males!N84)</f>
        <v>0.12464888616959145</v>
      </c>
      <c r="O84" s="32">
        <f>2*(males!O83-males!O84)/(males!O83+males!O84)</f>
        <v>0.12132145675949937</v>
      </c>
      <c r="P84" s="32">
        <f>2*(males!P83-males!P84)/(males!P83+males!P84)</f>
        <v>0.12970274036228518</v>
      </c>
      <c r="Q84" s="32">
        <f>2*(males!Q83-males!Q84)/(males!Q83+males!Q84)</f>
        <v>0.11613958560523446</v>
      </c>
      <c r="R84" s="32">
        <f>2*(males!R83-males!R84)/(males!R83+males!R84)</f>
        <v>0.10937542746149427</v>
      </c>
      <c r="S84" s="32">
        <f>2*(males!S83-males!S84)/(males!S83+males!S84)</f>
        <v>0.11804587331529019</v>
      </c>
      <c r="T84" s="32">
        <f>2*(males!T83-males!T84)/(males!T83+males!T84)</f>
        <v>0.12784880489160644</v>
      </c>
      <c r="U84" s="32">
        <f>2*(males!U83-males!U84)/(males!U83+males!U84)</f>
        <v>0.1251495506524582</v>
      </c>
      <c r="V84" s="32">
        <f>2*(males!V83-males!V84)/(males!V83+males!V84)</f>
        <v>0.12226287644244301</v>
      </c>
      <c r="W84" s="32">
        <f>2*(males!W83-males!W84)/(males!W83+males!W84)</f>
        <v>0.13560778057311162</v>
      </c>
      <c r="X84" s="32">
        <f>2*(males!X83-males!X84)/(males!X83+males!X84)</f>
        <v>0.12768680375788954</v>
      </c>
      <c r="Y84" s="32">
        <f>2*(males!Y83-males!Y84)/(males!Y83+males!Y84)</f>
        <v>0.12271789971332293</v>
      </c>
      <c r="Z84" s="32">
        <f>2*(males!Z83-males!Z84)/(males!Z83+males!Z84)</f>
        <v>0.12260670999473038</v>
      </c>
      <c r="AA84" s="32">
        <f>2*(males!AA83-males!AA84)/(males!AA83+males!AA84)</f>
        <v>0.1233427515757444</v>
      </c>
      <c r="AB84" s="32">
        <f>2*(males!AB83-males!AB84)/(males!AB83+males!AB84)</f>
        <v>0.1092179548849338</v>
      </c>
      <c r="AC84" s="32">
        <f>2*(males!AC83-males!AC84)/(males!AC83+males!AC84)</f>
        <v>0.12766872815272923</v>
      </c>
      <c r="AD84" s="32">
        <f>2*(males!AD83-males!AD84)/(males!AD83+males!AD84)</f>
        <v>0.11092592117746609</v>
      </c>
      <c r="AE84" s="32">
        <f>2*(males!AE83-males!AE84)/(males!AE83+males!AE84)</f>
        <v>0.11789215031649795</v>
      </c>
      <c r="AF84" s="32">
        <f>2*(males!AF83-males!AF84)/(males!AF83+males!AF84)</f>
        <v>0.13237885462555066</v>
      </c>
      <c r="AG84" s="32">
        <f>2*(males!AG83-males!AG84)/(males!AG83+males!AG84)</f>
        <v>0.12783041593062469</v>
      </c>
      <c r="AH84" s="32">
        <f>2*(males!AH83-males!AH84)/(males!AH83+males!AH84)</f>
        <v>0.11751180866218479</v>
      </c>
      <c r="AI84" s="32">
        <f>2*(males!AI83-males!AI84)/(males!AI83+males!AI84)</f>
        <v>0.11460563998039165</v>
      </c>
      <c r="AJ84" s="32">
        <f>2*(males!AJ83-males!AJ84)/(males!AJ83+males!AJ84)</f>
        <v>0.12107759055594794</v>
      </c>
      <c r="AK84" s="32">
        <f>2*(males!AK83-males!AK84)/(males!AK83+males!AK84)</f>
        <v>0.13805781270813908</v>
      </c>
      <c r="AL84" s="32">
        <f>2*(males!AL83-males!AL84)/(males!AL83+males!AL84)</f>
        <v>0.11248722868748287</v>
      </c>
      <c r="AM84" s="32">
        <f>2*(males!AM83-males!AM84)/(males!AM83+males!AM84)</f>
        <v>0.11181882519462137</v>
      </c>
      <c r="AN84" s="32">
        <f>2*(males!AN83-males!AN84)/(males!AN83+males!AN84)</f>
        <v>0.12485093586353502</v>
      </c>
      <c r="AO84" s="32">
        <f>2*(males!AO83-males!AO84)/(males!AO83+males!AO84)</f>
        <v>0.11696387524498536</v>
      </c>
      <c r="AP84" s="32">
        <f>2*(males!AP83-males!AP84)/(males!AP83+males!AP84)</f>
        <v>0.11532204038663987</v>
      </c>
      <c r="AQ84" s="32">
        <f>2*(males!AQ83-males!AQ84)/(males!AQ83+males!AQ84)</f>
        <v>0.12394547388733579</v>
      </c>
      <c r="AR84" s="32">
        <f>2*(males!AR83-males!AR84)/(males!AR83+males!AR84)</f>
        <v>0.12442522307558472</v>
      </c>
      <c r="AS84" s="32">
        <f>2*(males!AS83-males!AS84)/(males!AS83+males!AS84)</f>
        <v>0.13502289426046216</v>
      </c>
      <c r="AT84" s="32">
        <f>2*(males!AT83-males!AT84)/(males!AT83+males!AT84)</f>
        <v>0.11963340647992772</v>
      </c>
      <c r="AU84" s="32">
        <f>2*(males!AU83-males!AU84)/(males!AU83+males!AU84)</f>
        <v>0.12743305731799118</v>
      </c>
      <c r="AV84" s="32">
        <f>2*(males!AV83-males!AV84)/(males!AV83+males!AV84)</f>
        <v>0.13018664198673455</v>
      </c>
      <c r="AW84" s="32">
        <f>2*(males!AW83-males!AW84)/(males!AW83+males!AW84)</f>
        <v>0.13477889986516606</v>
      </c>
      <c r="AX84" s="32">
        <f>2*(males!AX83-males!AX84)/(males!AX83+males!AX84)</f>
        <v>0.11743272083702046</v>
      </c>
      <c r="AY84" s="32">
        <f>2*(males!AY83-males!AY84)/(males!AY83+males!AY84)</f>
        <v>0.1285592685136879</v>
      </c>
      <c r="AZ84" s="32">
        <f>2*(males!AZ83-males!AZ84)/(males!AZ83+males!AZ84)</f>
        <v>0.12711596842744383</v>
      </c>
      <c r="BA84" s="32">
        <f>2*(males!BA83-males!BA84)/(males!BA83+males!BA84)</f>
        <v>0.12010519458585664</v>
      </c>
      <c r="BB84" s="32">
        <f>2*(males!BB83-males!BB84)/(males!BB83+males!BB84)</f>
        <v>0.1218230867528042</v>
      </c>
      <c r="BC84" s="32">
        <f>2*(males!BC83-males!BC84)/(males!BC83+males!BC84)</f>
        <v>0.12814723092237842</v>
      </c>
      <c r="BD84" s="32">
        <f>2*(males!BD83-males!BD84)/(males!BD83+males!BD84)</f>
        <v>0.11800857856213055</v>
      </c>
      <c r="BE84" s="32">
        <f>2*(males!BE83-males!BE84)/(males!BE83+males!BE84)</f>
        <v>0.12086962303038362</v>
      </c>
      <c r="BF84" s="32">
        <f>2*(males!BF83-males!BF84)/(males!BF83+males!BF84)</f>
        <v>0.11606089096037286</v>
      </c>
      <c r="BG84" s="32">
        <f>2*(males!BG83-males!BG84)/(males!BG83+males!BG84)</f>
        <v>0.11702973445698839</v>
      </c>
      <c r="BH84" s="32">
        <f>2*(males!BH83-males!BH84)/(males!BH83+males!BH84)</f>
        <v>0.11285219786355008</v>
      </c>
      <c r="BI84" s="32">
        <f>2*(males!BI83-males!BI84)/(males!BI83+males!BI84)</f>
        <v>0.10683416143245524</v>
      </c>
      <c r="BJ84" s="32">
        <f>2*(males!BJ83-males!BJ84)/(males!BJ83+males!BJ84)</f>
        <v>0.11105432242990654</v>
      </c>
      <c r="BK84" s="32">
        <f>2*(males!BK83-males!BK84)/(males!BK83+males!BK84)</f>
        <v>0.11368452084830394</v>
      </c>
      <c r="BL84" s="32">
        <f>2*(males!BL83-males!BL84)/(males!BL83+males!BL84)</f>
        <v>0.10596160323341193</v>
      </c>
      <c r="BM84" s="32">
        <f>2*(males!BM83-males!BM84)/(males!BM83+males!BM84)</f>
        <v>0.10602144441294668</v>
      </c>
      <c r="BN84" s="32">
        <f>2*(males!BN83-males!BN84)/(males!BN83+males!BN84)</f>
        <v>0.10856557241561704</v>
      </c>
      <c r="BO84" s="32">
        <f>2*(males!BO83-males!BO84)/(males!BO83+males!BO84)</f>
        <v>0.10132652425733325</v>
      </c>
      <c r="BP84" s="32">
        <f>2*(males!BP83-males!BP84)/(males!BP83+males!BP84)</f>
        <v>0.1028279237988339</v>
      </c>
      <c r="BQ84" s="32">
        <f>2*(males!BQ83-males!BQ84)/(males!BQ83+males!BQ84)</f>
        <v>0.10364295659358314</v>
      </c>
      <c r="BR84" s="32">
        <f>2*(males!BR83-males!BR84)/(males!BR83+males!BR84)</f>
        <v>0.10844119650709109</v>
      </c>
      <c r="BS84" s="32">
        <f>2*(males!BS83-males!BS84)/(males!BS83+males!BS84)</f>
        <v>9.7505797183417231E-2</v>
      </c>
      <c r="BT84" s="32">
        <f>2*(males!BT83-males!BT84)/(males!BT83+males!BT84)</f>
        <v>9.89963253441562E-2</v>
      </c>
      <c r="BU84" s="32">
        <f>2*(males!BU83-males!BU84)/(males!BU83+males!BU84)</f>
        <v>9.8894770040863347E-2</v>
      </c>
      <c r="BV84" s="32">
        <f>2*(males!BV83-males!BV84)/(males!BV83+males!BV84)</f>
        <v>9.0879406501835083E-2</v>
      </c>
      <c r="BW84" s="32">
        <f>2*(males!BW83-males!BW84)/(males!BW83+males!BW84)</f>
        <v>9.5946232006773921E-2</v>
      </c>
      <c r="BX84" s="32">
        <f>2*(males!BX83-males!BX84)/(males!BX83+males!BX84)</f>
        <v>9.0054502725136251E-2</v>
      </c>
      <c r="BY84" s="32">
        <f>2*(males!BY83-males!BY84)/(males!BY83+males!BY84)</f>
        <v>9.3910363936829805E-2</v>
      </c>
      <c r="BZ84" s="32">
        <f>2*(males!BZ83-males!BZ84)/(males!BZ83+males!BZ84)</f>
        <v>9.0185167418209727E-2</v>
      </c>
      <c r="CA84" s="32">
        <f>2*(males!CA83-males!CA84)/(males!CA83+males!CA84)</f>
        <v>8.3199851428836735E-2</v>
      </c>
      <c r="CB84" s="32">
        <f>2*(males!CB83-males!CB84)/(males!CB83+males!CB84)</f>
        <v>8.1292375032433473E-2</v>
      </c>
      <c r="CC84" s="32">
        <f>2*(males!CC83-males!CC84)/(males!CC83+males!CC84)</f>
        <v>7.8701683971730219E-2</v>
      </c>
      <c r="CD84" s="32">
        <f>2*(males!CD83-males!CD84)/(males!CD83+males!CD84)</f>
        <v>7.7928123313902434E-2</v>
      </c>
      <c r="CE84" s="32">
        <f>2*(males!CE83-males!CE84)/(males!CE83+males!CE84)</f>
        <v>7.5877749022977059E-2</v>
      </c>
      <c r="CF84" s="32">
        <f>2*(males!CF83-males!CF84)/(males!CF83+males!CF84)</f>
        <v>7.1637189680350474E-2</v>
      </c>
      <c r="CG84" s="32">
        <f>2*(males!CG83-males!CG84)/(males!CG83+males!CG84)</f>
        <v>7.1011432027524121E-2</v>
      </c>
      <c r="CH84" s="32">
        <f>2*(males!CH83-males!CH84)/(males!CH83+males!CH84)</f>
        <v>6.633030608812647E-2</v>
      </c>
      <c r="CI84" s="32">
        <f>2*(males!CI83-males!CI84)/(males!CI83+males!CI84)</f>
        <v>6.8923729455426797E-2</v>
      </c>
      <c r="CJ84" s="32">
        <f>2*(males!CJ83-males!CJ84)/(males!CJ83+males!CJ84)</f>
        <v>6.5734994552086784E-2</v>
      </c>
      <c r="CK84" s="32">
        <f>2*(males!CK83-males!CK84)/(males!CK83+males!CK84)</f>
        <v>6.6323485526708442E-2</v>
      </c>
      <c r="CL84" s="32">
        <f>2*(males!CL83-males!CL84)/(males!CL83+males!CL84)</f>
        <v>6.2641206909117411E-2</v>
      </c>
      <c r="CM84" s="32">
        <f>2*(males!CM83-males!CM84)/(males!CM83+males!CM84)</f>
        <v>6.073398726430991E-2</v>
      </c>
      <c r="CN84" s="32">
        <f>2*(males!CN83-males!CN84)/(males!CN83+males!CN84)</f>
        <v>6.0219059021772874E-2</v>
      </c>
      <c r="CO84" s="12"/>
      <c r="CP84" s="31">
        <f t="shared" si="14"/>
        <v>81</v>
      </c>
      <c r="CQ84" s="32">
        <f>$CN84*EXP('2a)answer'!$C84*('2a) male mx'!CQ$2-$CO$2))</f>
        <v>5.7983094501792606E-2</v>
      </c>
      <c r="CR84" s="32">
        <f>$CN84*EXP('2a)answer'!$C84*('2a) male mx'!CR$2-$CO$2))</f>
        <v>5.7545964627529998E-2</v>
      </c>
      <c r="CS84" s="32">
        <f>$CN84*EXP('2a)answer'!$C84*('2a) male mx'!CS$2-$CO$2))</f>
        <v>5.7112130240143597E-2</v>
      </c>
      <c r="CT84" s="32">
        <f>$CN84*EXP('2a)answer'!$C84*('2a) male mx'!CT$2-$CO$2))</f>
        <v>5.6681566495223566E-2</v>
      </c>
      <c r="CU84" s="32">
        <f>$CN84*EXP('2a)answer'!$C84*('2a) male mx'!CU$2-$CO$2))</f>
        <v>5.625424873566006E-2</v>
      </c>
      <c r="CV84" s="32">
        <f>$CN84*EXP('2a)answer'!$C84*('2a) male mx'!CV$2-$CO$2))</f>
        <v>5.5830152490231204E-2</v>
      </c>
      <c r="CW84" s="32">
        <f>$CN84*EXP('2a)answer'!$C84*('2a) male mx'!CW$2-$CO$2))</f>
        <v>5.5409253472201679E-2</v>
      </c>
      <c r="CX84" s="32">
        <f>$CN84*EXP('2a)answer'!$C84*('2a) male mx'!CX$2-$CO$2))</f>
        <v>5.4991527577931937E-2</v>
      </c>
      <c r="CY84" s="32">
        <f>$CN84*EXP('2a)answer'!$C84*('2a) male mx'!CY$2-$CO$2))</f>
        <v>5.4576950885497778E-2</v>
      </c>
      <c r="CZ84" s="32">
        <f>$CN84*EXP('2a)answer'!$C84*('2a) male mx'!CZ$2-$CO$2))</f>
        <v>5.4165499653320494E-2</v>
      </c>
      <c r="DA84" s="32">
        <f>$CN84*EXP('2a)answer'!$C84*('2a) male mx'!DA$2-$CO$2))</f>
        <v>5.3757150318807213E-2</v>
      </c>
      <c r="DB84" s="32">
        <f>$CN84*EXP('2a)answer'!$C84*('2a) male mx'!DB$2-$CO$2))</f>
        <v>5.3351879497001556E-2</v>
      </c>
      <c r="DC84" s="32">
        <f>$CN84*EXP('2a)answer'!$C84*('2a) male mx'!DC$2-$CO$2))</f>
        <v>5.2949663979244437E-2</v>
      </c>
      <c r="DD84" s="32">
        <f>$CN84*EXP('2a)answer'!$C84*('2a) male mx'!DD$2-$CO$2))</f>
        <v>5.2550480731844984E-2</v>
      </c>
      <c r="DE84" s="32">
        <f>$CN84*EXP('2a)answer'!$C84*('2a) male mx'!DE$2-$CO$2))</f>
        <v>5.2154306894761471E-2</v>
      </c>
      <c r="DF84" s="32">
        <f>$CN84*EXP('2a)answer'!$C84*('2a) male mx'!DF$2-$CO$2))</f>
        <v>5.1761119780292165E-2</v>
      </c>
      <c r="DG84" s="32">
        <f>$CN84*EXP('2a)answer'!$C84*('2a) male mx'!DG$2-$CO$2))</f>
        <v>5.1370896871776109E-2</v>
      </c>
      <c r="DH84" s="32">
        <f>$CN84*EXP('2a)answer'!$C84*('2a) male mx'!DH$2-$CO$2))</f>
        <v>5.098361582230361E-2</v>
      </c>
      <c r="DI84" s="32">
        <f>$CN84*EXP('2a)answer'!$C84*('2a) male mx'!DI$2-$CO$2))</f>
        <v>5.0599254453436555E-2</v>
      </c>
      <c r="DJ84" s="32">
        <f>$CN84*EXP('2a)answer'!$C84*('2a) male mx'!DJ$2-$CO$2))</f>
        <v>5.0217790753938264E-2</v>
      </c>
      <c r="DK84" s="32">
        <f>$CN84*EXP('2a)answer'!$C84*('2a) male mx'!DK$2-$CO$2))</f>
        <v>4.9839202878513011E-2</v>
      </c>
      <c r="DL84" s="32">
        <f>$CN84*EXP('2a)answer'!$C84*('2a) male mx'!DL$2-$CO$2))</f>
        <v>4.9463469146554993E-2</v>
      </c>
      <c r="DM84" s="32">
        <f>$CN84*EXP('2a)answer'!$C84*('2a) male mx'!DM$2-$CO$2))</f>
        <v>4.909056804090673E-2</v>
      </c>
      <c r="DN84" s="32">
        <f>$CN84*EXP('2a)answer'!$C84*('2a) male mx'!DN$2-$CO$2))</f>
        <v>4.8720478206626866E-2</v>
      </c>
      <c r="DO84" s="32">
        <f>$CN84*EXP('2a)answer'!$C84*('2a) male mx'!DO$2-$CO$2))</f>
        <v>4.8353178449767241E-2</v>
      </c>
      <c r="DP84" s="32">
        <f>$CN84*EXP('2a)answer'!$C84*('2a) male mx'!DP$2-$CO$2))</f>
        <v>4.7988647736159143E-2</v>
      </c>
      <c r="DQ84" s="32">
        <f>$CN84*EXP('2a)answer'!$C84*('2a) male mx'!DQ$2-$CO$2))</f>
        <v>4.7626865190208763E-2</v>
      </c>
      <c r="DR84" s="32">
        <f>$CN84*EXP('2a)answer'!$C84*('2a) male mx'!DR$2-$CO$2))</f>
        <v>4.7267810093701713E-2</v>
      </c>
      <c r="DS84" s="32">
        <f>$CN84*EXP('2a)answer'!$C84*('2a) male mx'!DS$2-$CO$2))</f>
        <v>4.6911461884616555E-2</v>
      </c>
      <c r="DT84" s="32">
        <f>$CN84*EXP('2a)answer'!$C84*('2a) male mx'!DT$2-$CO$2))</f>
        <v>4.6557800155947286E-2</v>
      </c>
      <c r="DU84" s="32">
        <f>$CN84*EXP('2a)answer'!$C84*('2a) male mx'!DU$2-$CO$2))</f>
        <v>4.6206804654534653E-2</v>
      </c>
      <c r="DV84" s="32">
        <f>$CN84*EXP('2a)answer'!$C84*('2a) male mx'!DV$2-$CO$2))</f>
        <v>4.5858455279906334E-2</v>
      </c>
      <c r="DW84" s="32">
        <f>$CN84*EXP('2a)answer'!$C84*('2a) male mx'!DW$2-$CO$2))</f>
        <v>4.5512732083125874E-2</v>
      </c>
      <c r="DX84" s="32">
        <f>$CN84*EXP('2a)answer'!$C84*('2a) male mx'!DX$2-$CO$2))</f>
        <v>4.5169615265650227E-2</v>
      </c>
      <c r="DY84" s="32">
        <f>$CN84*EXP('2a)answer'!$C84*('2a) male mx'!DY$2-$CO$2))</f>
        <v>4.482908517819597E-2</v>
      </c>
      <c r="DZ84" s="32">
        <f>$CN84*EXP('2a)answer'!$C84*('2a) male mx'!DZ$2-$CO$2))</f>
        <v>4.4491122319614024E-2</v>
      </c>
      <c r="EA84" s="32">
        <f>$CN84*EXP('2a)answer'!$C84*('2a) male mx'!EA$2-$CO$2))</f>
        <v>4.4155707335772926E-2</v>
      </c>
      <c r="EB84" s="32">
        <f>$CN84*EXP('2a)answer'!$C84*('2a) male mx'!EB$2-$CO$2))</f>
        <v>4.3822821018450447E-2</v>
      </c>
      <c r="EC84" s="32">
        <f>$CN84*EXP('2a)answer'!$C84*('2a) male mx'!EC$2-$CO$2))</f>
        <v>4.3492444304233581E-2</v>
      </c>
      <c r="ED84" s="32">
        <f>$CN84*EXP('2a)answer'!$C84*('2a) male mx'!ED$2-$CO$2))</f>
        <v>4.316455827342687E-2</v>
      </c>
      <c r="EE84" s="32">
        <f>$CN84*EXP('2a)answer'!$C84*('2a) male mx'!EE$2-$CO$2))</f>
        <v>4.2839144148968902E-2</v>
      </c>
      <c r="EF84" s="32">
        <f>$CN84*EXP('2a)answer'!$C84*('2a) male mx'!EF$2-$CO$2))</f>
        <v>4.251618329535703E-2</v>
      </c>
      <c r="EG84" s="32">
        <f>$CN84*EXP('2a)answer'!$C84*('2a) male mx'!EG$2-$CO$2))</f>
        <v>4.2195657217580153E-2</v>
      </c>
      <c r="EH84" s="32">
        <f>$CN84*EXP('2a)answer'!$C84*('2a) male mx'!EH$2-$CO$2))</f>
        <v>4.1877547560059562E-2</v>
      </c>
      <c r="EI84" s="32">
        <f>$CN84*EXP('2a)answer'!$C84*('2a) male mx'!EI$2-$CO$2))</f>
        <v>4.1561836105597792E-2</v>
      </c>
      <c r="EJ84" s="32">
        <f>$CN84*EXP('2a)answer'!$C84*('2a) male mx'!EJ$2-$CO$2))</f>
        <v>4.1248504774335337E-2</v>
      </c>
      <c r="EK84" s="32">
        <f>$CN84*EXP('2a)answer'!$C84*('2a) male mx'!EK$2-$CO$2))</f>
        <v>4.0937535622715321E-2</v>
      </c>
      <c r="EL84" s="32">
        <f>$CN84*EXP('2a)answer'!$C84*('2a) male mx'!EL$2-$CO$2))</f>
        <v>4.0628910842455866E-2</v>
      </c>
      <c r="EM84" s="32">
        <f>$CN84*EXP('2a)answer'!$C84*('2a) male mx'!EM$2-$CO$2))</f>
        <v>4.0322612759530321E-2</v>
      </c>
      <c r="EN84" s="32">
        <f>$CN84*EXP('2a)answer'!$C84*('2a) male mx'!EN$2-$CO$2))</f>
        <v>4.001862383315509E-2</v>
      </c>
      <c r="EO84" s="32">
        <f>$CN84*EXP('2a)answer'!$C84*('2a) male mx'!EO$2-$CO$2))</f>
        <v>3.9716926654785129E-2</v>
      </c>
    </row>
    <row r="85" spans="1:145" x14ac:dyDescent="0.25">
      <c r="A85" s="31">
        <f>males!A84</f>
        <v>82</v>
      </c>
      <c r="B85" s="32">
        <f>2*(males!B84-males!B85)/(males!B84+males!B85)</f>
        <v>0.13805487717282</v>
      </c>
      <c r="C85" s="32">
        <f>2*(males!C84-males!C85)/(males!C84+males!C85)</f>
        <v>0.15273658668104612</v>
      </c>
      <c r="D85" s="32">
        <f>2*(males!D84-males!D85)/(males!D84+males!D85)</f>
        <v>0.1603067927250636</v>
      </c>
      <c r="E85" s="32">
        <f>2*(males!E84-males!E85)/(males!E84+males!E85)</f>
        <v>0.15366552712455542</v>
      </c>
      <c r="F85" s="32">
        <f>2*(males!F84-males!F85)/(males!F84+males!F85)</f>
        <v>0.14786883038179247</v>
      </c>
      <c r="G85" s="32">
        <f>2*(males!G84-males!G85)/(males!G84+males!G85)</f>
        <v>0.1516406728379498</v>
      </c>
      <c r="H85" s="32">
        <f>2*(males!H84-males!H85)/(males!H84+males!H85)</f>
        <v>0.15356870361378927</v>
      </c>
      <c r="I85" s="32">
        <f>2*(males!I84-males!I85)/(males!I84+males!I85)</f>
        <v>0.14226551369976476</v>
      </c>
      <c r="J85" s="32">
        <f>2*(males!J84-males!J85)/(males!J84+males!J85)</f>
        <v>0.15887850467289719</v>
      </c>
      <c r="K85" s="32">
        <f>2*(males!K84-males!K85)/(males!K84+males!K85)</f>
        <v>0.14390237012344981</v>
      </c>
      <c r="L85" s="32">
        <f>2*(males!L84-males!L85)/(males!L84+males!L85)</f>
        <v>0.13905452757115633</v>
      </c>
      <c r="M85" s="32">
        <f>2*(males!M84-males!M85)/(males!M84+males!M85)</f>
        <v>0.14495516696952546</v>
      </c>
      <c r="N85" s="32">
        <f>2*(males!N84-males!N85)/(males!N84+males!N85)</f>
        <v>0.15004942129260593</v>
      </c>
      <c r="O85" s="32">
        <f>2*(males!O84-males!O85)/(males!O84+males!O85)</f>
        <v>0.15947898778472605</v>
      </c>
      <c r="P85" s="32">
        <f>2*(males!P84-males!P85)/(males!P84+males!P85)</f>
        <v>0.15442233740177227</v>
      </c>
      <c r="Q85" s="32">
        <f>2*(males!Q84-males!Q85)/(males!Q84+males!Q85)</f>
        <v>0.15170953478233792</v>
      </c>
      <c r="R85" s="32">
        <f>2*(males!R84-males!R85)/(males!R84+males!R85)</f>
        <v>0.14894741751920146</v>
      </c>
      <c r="S85" s="32">
        <f>2*(males!S84-males!S85)/(males!S84+males!S85)</f>
        <v>0.16382724586659961</v>
      </c>
      <c r="T85" s="32">
        <f>2*(males!T84-males!T85)/(males!T84+males!T85)</f>
        <v>0.16254942381129397</v>
      </c>
      <c r="U85" s="32">
        <f>2*(males!U84-males!U85)/(males!U84+males!U85)</f>
        <v>0.14332516937561626</v>
      </c>
      <c r="V85" s="32">
        <f>2*(males!V84-males!V85)/(males!V84+males!V85)</f>
        <v>0.15769728331177232</v>
      </c>
      <c r="W85" s="32">
        <f>2*(males!W84-males!W85)/(males!W84+males!W85)</f>
        <v>0.16171605421365301</v>
      </c>
      <c r="X85" s="32">
        <f>2*(males!X84-males!X85)/(males!X84+males!X85)</f>
        <v>0.16129465484824065</v>
      </c>
      <c r="Y85" s="32">
        <f>2*(males!Y84-males!Y85)/(males!Y84+males!Y85)</f>
        <v>0.13878065551226221</v>
      </c>
      <c r="Z85" s="32">
        <f>2*(males!Z84-males!Z85)/(males!Z84+males!Z85)</f>
        <v>0.14151591481566292</v>
      </c>
      <c r="AA85" s="32">
        <f>2*(males!AA84-males!AA85)/(males!AA84+males!AA85)</f>
        <v>0.15700724456657505</v>
      </c>
      <c r="AB85" s="32">
        <f>2*(males!AB84-males!AB85)/(males!AB84+males!AB85)</f>
        <v>0.13121022743486574</v>
      </c>
      <c r="AC85" s="32">
        <f>2*(males!AC84-males!AC85)/(males!AC84+males!AC85)</f>
        <v>0.14331445456784042</v>
      </c>
      <c r="AD85" s="32">
        <f>2*(males!AD84-males!AD85)/(males!AD84+males!AD85)</f>
        <v>0.15188690267554622</v>
      </c>
      <c r="AE85" s="32">
        <f>2*(males!AE84-males!AE85)/(males!AE84+males!AE85)</f>
        <v>0.15011899676572893</v>
      </c>
      <c r="AF85" s="32">
        <f>2*(males!AF84-males!AF85)/(males!AF84+males!AF85)</f>
        <v>0.14658227848101266</v>
      </c>
      <c r="AG85" s="32">
        <f>2*(males!AG84-males!AG85)/(males!AG84+males!AG85)</f>
        <v>0.15822277074976859</v>
      </c>
      <c r="AH85" s="32">
        <f>2*(males!AH84-males!AH85)/(males!AH84+males!AH85)</f>
        <v>0.13842834431069725</v>
      </c>
      <c r="AI85" s="32">
        <f>2*(males!AI84-males!AI85)/(males!AI84+males!AI85)</f>
        <v>0.14468934346843543</v>
      </c>
      <c r="AJ85" s="32">
        <f>2*(males!AJ84-males!AJ85)/(males!AJ84+males!AJ85)</f>
        <v>0.14768041980220858</v>
      </c>
      <c r="AK85" s="32">
        <f>2*(males!AK84-males!AK85)/(males!AK84+males!AK85)</f>
        <v>0.1520554272517321</v>
      </c>
      <c r="AL85" s="32">
        <f>2*(males!AL84-males!AL85)/(males!AL84+males!AL85)</f>
        <v>0.13165226690681903</v>
      </c>
      <c r="AM85" s="32">
        <f>2*(males!AM84-males!AM85)/(males!AM84+males!AM85)</f>
        <v>0.14549938347718866</v>
      </c>
      <c r="AN85" s="32">
        <f>2*(males!AN84-males!AN85)/(males!AN84+males!AN85)</f>
        <v>0.13387615423193794</v>
      </c>
      <c r="AO85" s="32">
        <f>2*(males!AO84-males!AO85)/(males!AO84+males!AO85)</f>
        <v>0.14049177622531492</v>
      </c>
      <c r="AP85" s="32">
        <f>2*(males!AP84-males!AP85)/(males!AP84+males!AP85)</f>
        <v>0.13839346309417161</v>
      </c>
      <c r="AQ85" s="32">
        <f>2*(males!AQ84-males!AQ85)/(males!AQ84+males!AQ85)</f>
        <v>0.14827615513187342</v>
      </c>
      <c r="AR85" s="32">
        <f>2*(males!AR84-males!AR85)/(males!AR84+males!AR85)</f>
        <v>0.13919206236711551</v>
      </c>
      <c r="AS85" s="32">
        <f>2*(males!AS84-males!AS85)/(males!AS84+males!AS85)</f>
        <v>0.1525225834203896</v>
      </c>
      <c r="AT85" s="32">
        <f>2*(males!AT84-males!AT85)/(males!AT84+males!AT85)</f>
        <v>0.13783387144115058</v>
      </c>
      <c r="AU85" s="32">
        <f>2*(males!AU84-males!AU85)/(males!AU84+males!AU85)</f>
        <v>0.14769819000339182</v>
      </c>
      <c r="AV85" s="32">
        <f>2*(males!AV84-males!AV85)/(males!AV84+males!AV85)</f>
        <v>0.14485402536125036</v>
      </c>
      <c r="AW85" s="32">
        <f>2*(males!AW84-males!AW85)/(males!AW84+males!AW85)</f>
        <v>0.15412972320208473</v>
      </c>
      <c r="AX85" s="32">
        <f>2*(males!AX84-males!AX85)/(males!AX84+males!AX85)</f>
        <v>0.13545111006140764</v>
      </c>
      <c r="AY85" s="32">
        <f>2*(males!AY84-males!AY85)/(males!AY84+males!AY85)</f>
        <v>0.15220411772135911</v>
      </c>
      <c r="AZ85" s="32">
        <f>2*(males!AZ84-males!AZ85)/(males!AZ84+males!AZ85)</f>
        <v>0.14455351928585333</v>
      </c>
      <c r="BA85" s="32">
        <f>2*(males!BA84-males!BA85)/(males!BA84+males!BA85)</f>
        <v>0.14632802600407691</v>
      </c>
      <c r="BB85" s="32">
        <f>2*(males!BB84-males!BB85)/(males!BB84+males!BB85)</f>
        <v>0.14027991262842812</v>
      </c>
      <c r="BC85" s="32">
        <f>2*(males!BC84-males!BC85)/(males!BC84+males!BC85)</f>
        <v>0.15021614837540093</v>
      </c>
      <c r="BD85" s="32">
        <f>2*(males!BD84-males!BD85)/(males!BD84+males!BD85)</f>
        <v>0.13106514595012564</v>
      </c>
      <c r="BE85" s="32">
        <f>2*(males!BE84-males!BE85)/(males!BE84+males!BE85)</f>
        <v>0.13775716014521985</v>
      </c>
      <c r="BF85" s="32">
        <f>2*(males!BF84-males!BF85)/(males!BF84+males!BF85)</f>
        <v>0.12922770844637366</v>
      </c>
      <c r="BG85" s="32">
        <f>2*(males!BG84-males!BG85)/(males!BG84+males!BG85)</f>
        <v>0.12947311634598094</v>
      </c>
      <c r="BH85" s="32">
        <f>2*(males!BH84-males!BH85)/(males!BH84+males!BH85)</f>
        <v>0.12671714099955958</v>
      </c>
      <c r="BI85" s="32">
        <f>2*(males!BI84-males!BI85)/(males!BI84+males!BI85)</f>
        <v>0.12724897821598619</v>
      </c>
      <c r="BJ85" s="32">
        <f>2*(males!BJ84-males!BJ85)/(males!BJ84+males!BJ85)</f>
        <v>0.11753632085123798</v>
      </c>
      <c r="BK85" s="32">
        <f>2*(males!BK84-males!BK85)/(males!BK84+males!BK85)</f>
        <v>0.1319894208542452</v>
      </c>
      <c r="BL85" s="32">
        <f>2*(males!BL84-males!BL85)/(males!BL84+males!BL85)</f>
        <v>0.12544647075498441</v>
      </c>
      <c r="BM85" s="32">
        <f>2*(males!BM84-males!BM85)/(males!BM84+males!BM85)</f>
        <v>0.11618721120882397</v>
      </c>
      <c r="BN85" s="32">
        <f>2*(males!BN84-males!BN85)/(males!BN84+males!BN85)</f>
        <v>0.12470291146761735</v>
      </c>
      <c r="BO85" s="32">
        <f>2*(males!BO84-males!BO85)/(males!BO84+males!BO85)</f>
        <v>0.11586709464734971</v>
      </c>
      <c r="BP85" s="32">
        <f>2*(males!BP84-males!BP85)/(males!BP84+males!BP85)</f>
        <v>0.1142460041695622</v>
      </c>
      <c r="BQ85" s="32">
        <f>2*(males!BQ84-males!BQ85)/(males!BQ84+males!BQ85)</f>
        <v>0.11725316023231978</v>
      </c>
      <c r="BR85" s="32">
        <f>2*(males!BR84-males!BR85)/(males!BR84+males!BR85)</f>
        <v>0.1186508280586144</v>
      </c>
      <c r="BS85" s="32">
        <f>2*(males!BS84-males!BS85)/(males!BS84+males!BS85)</f>
        <v>0.10655519546600285</v>
      </c>
      <c r="BT85" s="32">
        <f>2*(males!BT84-males!BT85)/(males!BT84+males!BT85)</f>
        <v>0.10958445550128573</v>
      </c>
      <c r="BU85" s="32">
        <f>2*(males!BU84-males!BU85)/(males!BU84+males!BU85)</f>
        <v>0.10737520520459658</v>
      </c>
      <c r="BV85" s="32">
        <f>2*(males!BV84-males!BV85)/(males!BV84+males!BV85)</f>
        <v>0.10686538766449977</v>
      </c>
      <c r="BW85" s="32">
        <f>2*(males!BW84-males!BW85)/(males!BW84+males!BW85)</f>
        <v>0.1080724779914749</v>
      </c>
      <c r="BX85" s="32">
        <f>2*(males!BX84-males!BX85)/(males!BX84+males!BX85)</f>
        <v>0.10214358438127734</v>
      </c>
      <c r="BY85" s="32">
        <f>2*(males!BY84-males!BY85)/(males!BY84+males!BY85)</f>
        <v>0.10306677816925544</v>
      </c>
      <c r="BZ85" s="32">
        <f>2*(males!BZ84-males!BZ85)/(males!BZ84+males!BZ85)</f>
        <v>0.10197859056770633</v>
      </c>
      <c r="CA85" s="32">
        <f>2*(males!CA84-males!CA85)/(males!CA84+males!CA85)</f>
        <v>9.4808011873200315E-2</v>
      </c>
      <c r="CB85" s="32">
        <f>2*(males!CB84-males!CB85)/(males!CB84+males!CB85)</f>
        <v>8.8665111138401087E-2</v>
      </c>
      <c r="CC85" s="32">
        <f>2*(males!CC84-males!CC85)/(males!CC84+males!CC85)</f>
        <v>8.9630139261227496E-2</v>
      </c>
      <c r="CD85" s="32">
        <f>2*(males!CD84-males!CD85)/(males!CD84+males!CD85)</f>
        <v>8.1648085979123944E-2</v>
      </c>
      <c r="CE85" s="32">
        <f>2*(males!CE84-males!CE85)/(males!CE84+males!CE85)</f>
        <v>8.36907436403658E-2</v>
      </c>
      <c r="CF85" s="32">
        <f>2*(males!CF84-males!CF85)/(males!CF84+males!CF85)</f>
        <v>8.210058361711213E-2</v>
      </c>
      <c r="CG85" s="32">
        <f>2*(males!CG84-males!CG85)/(males!CG84+males!CG85)</f>
        <v>8.0703292942472429E-2</v>
      </c>
      <c r="CH85" s="32">
        <f>2*(males!CH84-males!CH85)/(males!CH84+males!CH85)</f>
        <v>7.454453597830682E-2</v>
      </c>
      <c r="CI85" s="32">
        <f>2*(males!CI84-males!CI85)/(males!CI84+males!CI85)</f>
        <v>7.4869791666666671E-2</v>
      </c>
      <c r="CJ85" s="32">
        <f>2*(males!CJ84-males!CJ85)/(males!CJ84+males!CJ85)</f>
        <v>7.4715447154471551E-2</v>
      </c>
      <c r="CK85" s="32">
        <f>2*(males!CK84-males!CK85)/(males!CK84+males!CK85)</f>
        <v>7.3851816290606498E-2</v>
      </c>
      <c r="CL85" s="32">
        <f>2*(males!CL84-males!CL85)/(males!CL84+males!CL85)</f>
        <v>6.9502428011171777E-2</v>
      </c>
      <c r="CM85" s="32">
        <f>2*(males!CM84-males!CM85)/(males!CM84+males!CM85)</f>
        <v>7.0330252991970918E-2</v>
      </c>
      <c r="CN85" s="32">
        <f>2*(males!CN84-males!CN85)/(males!CN84+males!CN85)</f>
        <v>6.8313348715814959E-2</v>
      </c>
      <c r="CO85" s="12"/>
      <c r="CP85" s="31">
        <f t="shared" si="14"/>
        <v>82</v>
      </c>
      <c r="CQ85" s="32">
        <f>$CN85*EXP('2a)answer'!$C85*('2a) male mx'!CQ$2-$CO$2))</f>
        <v>6.5694768597893805E-2</v>
      </c>
      <c r="CR85" s="32">
        <f>$CN85*EXP('2a)answer'!$C85*('2a) male mx'!CR$2-$CO$2))</f>
        <v>6.5183222883642047E-2</v>
      </c>
      <c r="CS85" s="32">
        <f>$CN85*EXP('2a)answer'!$C85*('2a) male mx'!CS$2-$CO$2))</f>
        <v>6.4675660424424991E-2</v>
      </c>
      <c r="CT85" s="32">
        <f>$CN85*EXP('2a)answer'!$C85*('2a) male mx'!CT$2-$CO$2))</f>
        <v>6.4172050203814862E-2</v>
      </c>
      <c r="CU85" s="32">
        <f>$CN85*EXP('2a)answer'!$C85*('2a) male mx'!CU$2-$CO$2))</f>
        <v>6.3672361446899722E-2</v>
      </c>
      <c r="CV85" s="32">
        <f>$CN85*EXP('2a)answer'!$C85*('2a) male mx'!CV$2-$CO$2))</f>
        <v>6.3176563618402709E-2</v>
      </c>
      <c r="CW85" s="32">
        <f>$CN85*EXP('2a)answer'!$C85*('2a) male mx'!CW$2-$CO$2))</f>
        <v>6.2684626420816139E-2</v>
      </c>
      <c r="CX85" s="32">
        <f>$CN85*EXP('2a)answer'!$C85*('2a) male mx'!CX$2-$CO$2))</f>
        <v>6.2196519792550024E-2</v>
      </c>
      <c r="CY85" s="32">
        <f>$CN85*EXP('2a)answer'!$C85*('2a) male mx'!CY$2-$CO$2))</f>
        <v>6.1712213906095124E-2</v>
      </c>
      <c r="CZ85" s="32">
        <f>$CN85*EXP('2a)answer'!$C85*('2a) male mx'!CZ$2-$CO$2))</f>
        <v>6.1231679166200141E-2</v>
      </c>
      <c r="DA85" s="32">
        <f>$CN85*EXP('2a)answer'!$C85*('2a) male mx'!DA$2-$CO$2))</f>
        <v>6.0754886208063262E-2</v>
      </c>
      <c r="DB85" s="32">
        <f>$CN85*EXP('2a)answer'!$C85*('2a) male mx'!DB$2-$CO$2))</f>
        <v>6.0281805895537686E-2</v>
      </c>
      <c r="DC85" s="32">
        <f>$CN85*EXP('2a)answer'!$C85*('2a) male mx'!DC$2-$CO$2))</f>
        <v>5.9812409319351154E-2</v>
      </c>
      <c r="DD85" s="32">
        <f>$CN85*EXP('2a)answer'!$C85*('2a) male mx'!DD$2-$CO$2))</f>
        <v>5.9346667795339363E-2</v>
      </c>
      <c r="DE85" s="32">
        <f>$CN85*EXP('2a)answer'!$C85*('2a) male mx'!DE$2-$CO$2))</f>
        <v>5.8884552862693097E-2</v>
      </c>
      <c r="DF85" s="32">
        <f>$CN85*EXP('2a)answer'!$C85*('2a) male mx'!DF$2-$CO$2))</f>
        <v>5.8426036282219027E-2</v>
      </c>
      <c r="DG85" s="32">
        <f>$CN85*EXP('2a)answer'!$C85*('2a) male mx'!DG$2-$CO$2))</f>
        <v>5.7971090034614092E-2</v>
      </c>
      <c r="DH85" s="32">
        <f>$CN85*EXP('2a)answer'!$C85*('2a) male mx'!DH$2-$CO$2))</f>
        <v>5.751968631875324E-2</v>
      </c>
      <c r="DI85" s="32">
        <f>$CN85*EXP('2a)answer'!$C85*('2a) male mx'!DI$2-$CO$2))</f>
        <v>5.7071797549990505E-2</v>
      </c>
      <c r="DJ85" s="32">
        <f>$CN85*EXP('2a)answer'!$C85*('2a) male mx'!DJ$2-$CO$2))</f>
        <v>5.6627396358473463E-2</v>
      </c>
      <c r="DK85" s="32">
        <f>$CN85*EXP('2a)answer'!$C85*('2a) male mx'!DK$2-$CO$2))</f>
        <v>5.6186455587470568E-2</v>
      </c>
      <c r="DL85" s="32">
        <f>$CN85*EXP('2a)answer'!$C85*('2a) male mx'!DL$2-$CO$2))</f>
        <v>5.5748948291711731E-2</v>
      </c>
      <c r="DM85" s="32">
        <f>$CN85*EXP('2a)answer'!$C85*('2a) male mx'!DM$2-$CO$2))</f>
        <v>5.5314847735741718E-2</v>
      </c>
      <c r="DN85" s="32">
        <f>$CN85*EXP('2a)answer'!$C85*('2a) male mx'!DN$2-$CO$2))</f>
        <v>5.4884127392286333E-2</v>
      </c>
      <c r="DO85" s="32">
        <f>$CN85*EXP('2a)answer'!$C85*('2a) male mx'!DO$2-$CO$2))</f>
        <v>5.4456760940631455E-2</v>
      </c>
      <c r="DP85" s="32">
        <f>$CN85*EXP('2a)answer'!$C85*('2a) male mx'!DP$2-$CO$2))</f>
        <v>5.4032722265014516E-2</v>
      </c>
      <c r="DQ85" s="32">
        <f>$CN85*EXP('2a)answer'!$C85*('2a) male mx'!DQ$2-$CO$2))</f>
        <v>5.361198545302872E-2</v>
      </c>
      <c r="DR85" s="32">
        <f>$CN85*EXP('2a)answer'!$C85*('2a) male mx'!DR$2-$CO$2))</f>
        <v>5.3194524794039459E-2</v>
      </c>
      <c r="DS85" s="32">
        <f>$CN85*EXP('2a)answer'!$C85*('2a) male mx'!DS$2-$CO$2))</f>
        <v>5.2780314777613246E-2</v>
      </c>
      <c r="DT85" s="32">
        <f>$CN85*EXP('2a)answer'!$C85*('2a) male mx'!DT$2-$CO$2))</f>
        <v>5.2369330091958814E-2</v>
      </c>
      <c r="DU85" s="32">
        <f>$CN85*EXP('2a)answer'!$C85*('2a) male mx'!DU$2-$CO$2))</f>
        <v>5.1961545622380291E-2</v>
      </c>
      <c r="DV85" s="32">
        <f>$CN85*EXP('2a)answer'!$C85*('2a) male mx'!DV$2-$CO$2))</f>
        <v>5.1556936449742498E-2</v>
      </c>
      <c r="DW85" s="32">
        <f>$CN85*EXP('2a)answer'!$C85*('2a) male mx'!DW$2-$CO$2))</f>
        <v>5.1155477848948201E-2</v>
      </c>
      <c r="DX85" s="32">
        <f>$CN85*EXP('2a)answer'!$C85*('2a) male mx'!DX$2-$CO$2))</f>
        <v>5.0757145287427183E-2</v>
      </c>
      <c r="DY85" s="32">
        <f>$CN85*EXP('2a)answer'!$C85*('2a) male mx'!DY$2-$CO$2))</f>
        <v>5.0361914423637077E-2</v>
      </c>
      <c r="DZ85" s="32">
        <f>$CN85*EXP('2a)answer'!$C85*('2a) male mx'!DZ$2-$CO$2))</f>
        <v>4.9969761105575917E-2</v>
      </c>
      <c r="EA85" s="32">
        <f>$CN85*EXP('2a)answer'!$C85*('2a) male mx'!EA$2-$CO$2))</f>
        <v>4.9580661369306195E-2</v>
      </c>
      <c r="EB85" s="32">
        <f>$CN85*EXP('2a)answer'!$C85*('2a) male mx'!EB$2-$CO$2))</f>
        <v>4.9194591437490512E-2</v>
      </c>
      <c r="EC85" s="32">
        <f>$CN85*EXP('2a)answer'!$C85*('2a) male mx'!EC$2-$CO$2))</f>
        <v>4.8811527717938563E-2</v>
      </c>
      <c r="ED85" s="32">
        <f>$CN85*EXP('2a)answer'!$C85*('2a) male mx'!ED$2-$CO$2))</f>
        <v>4.8431446802165427E-2</v>
      </c>
      <c r="EE85" s="32">
        <f>$CN85*EXP('2a)answer'!$C85*('2a) male mx'!EE$2-$CO$2))</f>
        <v>4.8054325463961135E-2</v>
      </c>
      <c r="EF85" s="32">
        <f>$CN85*EXP('2a)answer'!$C85*('2a) male mx'!EF$2-$CO$2))</f>
        <v>4.7680140657971333E-2</v>
      </c>
      <c r="EG85" s="32">
        <f>$CN85*EXP('2a)answer'!$C85*('2a) male mx'!EG$2-$CO$2))</f>
        <v>4.7308869518289026E-2</v>
      </c>
      <c r="EH85" s="32">
        <f>$CN85*EXP('2a)answer'!$C85*('2a) male mx'!EH$2-$CO$2))</f>
        <v>4.6940489357057254E-2</v>
      </c>
      <c r="EI85" s="32">
        <f>$CN85*EXP('2a)answer'!$C85*('2a) male mx'!EI$2-$CO$2))</f>
        <v>4.6574977663082703E-2</v>
      </c>
      <c r="EJ85" s="32">
        <f>$CN85*EXP('2a)answer'!$C85*('2a) male mx'!EJ$2-$CO$2))</f>
        <v>4.6212312100460048E-2</v>
      </c>
      <c r="EK85" s="32">
        <f>$CN85*EXP('2a)answer'!$C85*('2a) male mx'!EK$2-$CO$2))</f>
        <v>4.5852470507207026E-2</v>
      </c>
      <c r="EL85" s="32">
        <f>$CN85*EXP('2a)answer'!$C85*('2a) male mx'!EL$2-$CO$2))</f>
        <v>4.5495430893910206E-2</v>
      </c>
      <c r="EM85" s="32">
        <f>$CN85*EXP('2a)answer'!$C85*('2a) male mx'!EM$2-$CO$2))</f>
        <v>4.5141171442381174E-2</v>
      </c>
      <c r="EN85" s="32">
        <f>$CN85*EXP('2a)answer'!$C85*('2a) male mx'!EN$2-$CO$2))</f>
        <v>4.4789670504323323E-2</v>
      </c>
      <c r="EO85" s="32">
        <f>$CN85*EXP('2a)answer'!$C85*('2a) male mx'!EO$2-$CO$2))</f>
        <v>4.4440906600008892E-2</v>
      </c>
    </row>
    <row r="86" spans="1:145" x14ac:dyDescent="0.25">
      <c r="A86" s="31">
        <f>males!A85</f>
        <v>83</v>
      </c>
      <c r="B86" s="32">
        <f>2*(males!B85-males!B86)/(males!B85+males!B86)</f>
        <v>0.13411270736426131</v>
      </c>
      <c r="C86" s="32">
        <f>2*(males!C85-males!C86)/(males!C85+males!C86)</f>
        <v>0.14553567933612557</v>
      </c>
      <c r="D86" s="32">
        <f>2*(males!D85-males!D86)/(males!D85+males!D86)</f>
        <v>0.17361266879009465</v>
      </c>
      <c r="E86" s="32">
        <f>2*(males!E85-males!E86)/(males!E85+males!E86)</f>
        <v>0.14687813692029714</v>
      </c>
      <c r="F86" s="32">
        <f>2*(males!F85-males!F86)/(males!F85+males!F86)</f>
        <v>0.1537859212277817</v>
      </c>
      <c r="G86" s="32">
        <f>2*(males!G85-males!G86)/(males!G85+males!G86)</f>
        <v>0.15976430976430978</v>
      </c>
      <c r="H86" s="32">
        <f>2*(males!H85-males!H86)/(males!H85+males!H86)</f>
        <v>0.16071428571428573</v>
      </c>
      <c r="I86" s="32">
        <f>2*(males!I85-males!I86)/(males!I85+males!I86)</f>
        <v>0.15802640187815109</v>
      </c>
      <c r="J86" s="32">
        <f>2*(males!J85-males!J86)/(males!J85+males!J86)</f>
        <v>0.16977154412081058</v>
      </c>
      <c r="K86" s="32">
        <f>2*(males!K85-males!K86)/(males!K85+males!K86)</f>
        <v>0.14354691374135456</v>
      </c>
      <c r="L86" s="32">
        <f>2*(males!L85-males!L86)/(males!L85+males!L86)</f>
        <v>0.15374764327131729</v>
      </c>
      <c r="M86" s="32">
        <f>2*(males!M85-males!M86)/(males!M85+males!M86)</f>
        <v>0.16259767320715401</v>
      </c>
      <c r="N86" s="32">
        <f>2*(males!N85-males!N86)/(males!N85+males!N86)</f>
        <v>0.17850035670033418</v>
      </c>
      <c r="O86" s="32">
        <f>2*(males!O85-males!O86)/(males!O85+males!O86)</f>
        <v>0.15566771659519563</v>
      </c>
      <c r="P86" s="32">
        <f>2*(males!P85-males!P86)/(males!P85+males!P86)</f>
        <v>0.16583604756111917</v>
      </c>
      <c r="Q86" s="32">
        <f>2*(males!Q85-males!Q86)/(males!Q85+males!Q86)</f>
        <v>0.1551085614697553</v>
      </c>
      <c r="R86" s="32">
        <f>2*(males!R85-males!R86)/(males!R85+males!R86)</f>
        <v>0.17549245331286775</v>
      </c>
      <c r="S86" s="32">
        <f>2*(males!S85-males!S86)/(males!S85+males!S86)</f>
        <v>0.17767008387698044</v>
      </c>
      <c r="T86" s="32">
        <f>2*(males!T85-males!T86)/(males!T85+males!T86)</f>
        <v>0.17827811385761788</v>
      </c>
      <c r="U86" s="32">
        <f>2*(males!U85-males!U86)/(males!U85+males!U86)</f>
        <v>0.17578649172506336</v>
      </c>
      <c r="V86" s="32">
        <f>2*(males!V85-males!V86)/(males!V85+males!V86)</f>
        <v>0.16716758607570859</v>
      </c>
      <c r="W86" s="32">
        <f>2*(males!W85-males!W86)/(males!W85+males!W86)</f>
        <v>0.18401589112886185</v>
      </c>
      <c r="X86" s="32">
        <f>2*(males!X85-males!X86)/(males!X85+males!X86)</f>
        <v>0.1824413182959391</v>
      </c>
      <c r="Y86" s="32">
        <f>2*(males!Y85-males!Y86)/(males!Y85+males!Y86)</f>
        <v>0.15734068342576296</v>
      </c>
      <c r="Z86" s="32">
        <f>2*(males!Z85-males!Z86)/(males!Z85+males!Z86)</f>
        <v>0.1602342294383817</v>
      </c>
      <c r="AA86" s="32">
        <f>2*(males!AA85-males!AA86)/(males!AA85+males!AA86)</f>
        <v>0.16571260824893586</v>
      </c>
      <c r="AB86" s="32">
        <f>2*(males!AB85-males!AB86)/(males!AB85+males!AB86)</f>
        <v>0.15996569807711336</v>
      </c>
      <c r="AC86" s="32">
        <f>2*(males!AC85-males!AC86)/(males!AC85+males!AC86)</f>
        <v>0.16472277050062803</v>
      </c>
      <c r="AD86" s="32">
        <f>2*(males!AD85-males!AD86)/(males!AD85+males!AD86)</f>
        <v>0.15761295822676896</v>
      </c>
      <c r="AE86" s="32">
        <f>2*(males!AE85-males!AE86)/(males!AE85+males!AE86)</f>
        <v>0.16235109494257793</v>
      </c>
      <c r="AF86" s="32">
        <f>2*(males!AF85-males!AF86)/(males!AF85+males!AF86)</f>
        <v>0.16886387201896016</v>
      </c>
      <c r="AG86" s="32">
        <f>2*(males!AG85-males!AG86)/(males!AG85+males!AG86)</f>
        <v>0.14966868337654854</v>
      </c>
      <c r="AH86" s="32">
        <f>2*(males!AH85-males!AH86)/(males!AH85+males!AH86)</f>
        <v>0.17003673428864546</v>
      </c>
      <c r="AI86" s="32">
        <f>2*(males!AI85-males!AI86)/(males!AI85+males!AI86)</f>
        <v>0.15717454359324348</v>
      </c>
      <c r="AJ86" s="32">
        <f>2*(males!AJ85-males!AJ86)/(males!AJ85+males!AJ86)</f>
        <v>0.15179528403001072</v>
      </c>
      <c r="AK86" s="32">
        <f>2*(males!AK85-males!AK86)/(males!AK85+males!AK86)</f>
        <v>0.16673285915442107</v>
      </c>
      <c r="AL86" s="32">
        <f>2*(males!AL85-males!AL86)/(males!AL85+males!AL86)</f>
        <v>0.16177140996418105</v>
      </c>
      <c r="AM86" s="32">
        <f>2*(males!AM85-males!AM86)/(males!AM85+males!AM86)</f>
        <v>0.1457725947521866</v>
      </c>
      <c r="AN86" s="32">
        <f>2*(males!AN85-males!AN86)/(males!AN85+males!AN86)</f>
        <v>0.1581712726032071</v>
      </c>
      <c r="AO86" s="32">
        <f>2*(males!AO85-males!AO86)/(males!AO85+males!AO86)</f>
        <v>0.15051848081939054</v>
      </c>
      <c r="AP86" s="32">
        <f>2*(males!AP85-males!AP86)/(males!AP85+males!AP86)</f>
        <v>0.15005486753409625</v>
      </c>
      <c r="AQ86" s="32">
        <f>2*(males!AQ85-males!AQ86)/(males!AQ85+males!AQ86)</f>
        <v>0.14357393500147575</v>
      </c>
      <c r="AR86" s="32">
        <f>2*(males!AR85-males!AR86)/(males!AR85+males!AR86)</f>
        <v>0.16027645219680764</v>
      </c>
      <c r="AS86" s="32">
        <f>2*(males!AS85-males!AS86)/(males!AS85+males!AS86)</f>
        <v>0.15713568199756045</v>
      </c>
      <c r="AT86" s="32">
        <f>2*(males!AT85-males!AT86)/(males!AT85+males!AT86)</f>
        <v>0.14773188896411646</v>
      </c>
      <c r="AU86" s="32">
        <f>2*(males!AU85-males!AU86)/(males!AU85+males!AU86)</f>
        <v>0.16623994807255418</v>
      </c>
      <c r="AV86" s="32">
        <f>2*(males!AV85-males!AV86)/(males!AV85+males!AV86)</f>
        <v>0.15563855669396567</v>
      </c>
      <c r="AW86" s="32">
        <f>2*(males!AW85-males!AW86)/(males!AW85+males!AW86)</f>
        <v>0.16392221145965277</v>
      </c>
      <c r="AX86" s="32">
        <f>2*(males!AX85-males!AX86)/(males!AX85+males!AX86)</f>
        <v>0.15534775783222987</v>
      </c>
      <c r="AY86" s="32">
        <f>2*(males!AY85-males!AY86)/(males!AY85+males!AY86)</f>
        <v>0.16950912056947945</v>
      </c>
      <c r="AZ86" s="32">
        <f>2*(males!AZ85-males!AZ86)/(males!AZ85+males!AZ86)</f>
        <v>0.15698952541057803</v>
      </c>
      <c r="BA86" s="32">
        <f>2*(males!BA85-males!BA86)/(males!BA85+males!BA86)</f>
        <v>0.15803989481110897</v>
      </c>
      <c r="BB86" s="32">
        <f>2*(males!BB85-males!BB86)/(males!BB85+males!BB86)</f>
        <v>0.16561469618464436</v>
      </c>
      <c r="BC86" s="32">
        <f>2*(males!BC85-males!BC86)/(males!BC85+males!BC86)</f>
        <v>0.15379619406377865</v>
      </c>
      <c r="BD86" s="32">
        <f>2*(males!BD85-males!BD86)/(males!BD85+males!BD86)</f>
        <v>0.14844444444444443</v>
      </c>
      <c r="BE86" s="32">
        <f>2*(males!BE85-males!BE86)/(males!BE85+males!BE86)</f>
        <v>0.16178880824162958</v>
      </c>
      <c r="BF86" s="32">
        <f>2*(males!BF85-males!BF86)/(males!BF85+males!BF86)</f>
        <v>0.14790395846852694</v>
      </c>
      <c r="BG86" s="32">
        <f>2*(males!BG85-males!BG86)/(males!BG85+males!BG86)</f>
        <v>0.13823937509635645</v>
      </c>
      <c r="BH86" s="32">
        <f>2*(males!BH85-males!BH86)/(males!BH85+males!BH86)</f>
        <v>0.13403416557161629</v>
      </c>
      <c r="BI86" s="32">
        <f>2*(males!BI85-males!BI86)/(males!BI85+males!BI86)</f>
        <v>0.13231625407791212</v>
      </c>
      <c r="BJ86" s="32">
        <f>2*(males!BJ85-males!BJ86)/(males!BJ85+males!BJ86)</f>
        <v>0.13735421216486224</v>
      </c>
      <c r="BK86" s="32">
        <f>2*(males!BK85-males!BK86)/(males!BK85+males!BK86)</f>
        <v>0.14070927402033315</v>
      </c>
      <c r="BL86" s="32">
        <f>2*(males!BL85-males!BL86)/(males!BL85+males!BL86)</f>
        <v>0.13242755181012986</v>
      </c>
      <c r="BM86" s="32">
        <f>2*(males!BM85-males!BM86)/(males!BM85+males!BM86)</f>
        <v>0.13768024017928876</v>
      </c>
      <c r="BN86" s="32">
        <f>2*(males!BN85-males!BN86)/(males!BN85+males!BN86)</f>
        <v>0.1412428180719571</v>
      </c>
      <c r="BO86" s="32">
        <f>2*(males!BO85-males!BO86)/(males!BO85+males!BO86)</f>
        <v>0.1265446000195829</v>
      </c>
      <c r="BP86" s="32">
        <f>2*(males!BP85-males!BP86)/(males!BP85+males!BP86)</f>
        <v>0.13211809306802333</v>
      </c>
      <c r="BQ86" s="32">
        <f>2*(males!BQ85-males!BQ86)/(males!BQ85+males!BQ86)</f>
        <v>0.12526031623602005</v>
      </c>
      <c r="BR86" s="32">
        <f>2*(males!BR85-males!BR86)/(males!BR85+males!BR86)</f>
        <v>0.132693782067664</v>
      </c>
      <c r="BS86" s="32">
        <f>2*(males!BS85-males!BS86)/(males!BS85+males!BS86)</f>
        <v>0.12127058740988897</v>
      </c>
      <c r="BT86" s="32">
        <f>2*(males!BT85-males!BT86)/(males!BT85+males!BT86)</f>
        <v>0.11724608043626449</v>
      </c>
      <c r="BU86" s="32">
        <f>2*(males!BU85-males!BU86)/(males!BU85+males!BU86)</f>
        <v>0.11510498063464021</v>
      </c>
      <c r="BV86" s="32">
        <f>2*(males!BV85-males!BV86)/(males!BV85+males!BV86)</f>
        <v>0.11477151965993623</v>
      </c>
      <c r="BW86" s="32">
        <f>2*(males!BW85-males!BW86)/(males!BW85+males!BW86)</f>
        <v>0.11522714617929318</v>
      </c>
      <c r="BX86" s="32">
        <f>2*(males!BX85-males!BX86)/(males!BX85+males!BX86)</f>
        <v>0.10923881464264962</v>
      </c>
      <c r="BY86" s="32">
        <f>2*(males!BY85-males!BY86)/(males!BY85+males!BY86)</f>
        <v>0.11552456961135064</v>
      </c>
      <c r="BZ86" s="32">
        <f>2*(males!BZ85-males!BZ86)/(males!BZ85+males!BZ86)</f>
        <v>0.10446516120534473</v>
      </c>
      <c r="CA86" s="32">
        <f>2*(males!CA85-males!CA86)/(males!CA85+males!CA86)</f>
        <v>0.10500350385423966</v>
      </c>
      <c r="CB86" s="32">
        <f>2*(males!CB85-males!CB86)/(males!CB85+males!CB86)</f>
        <v>0.10080177091488271</v>
      </c>
      <c r="CC86" s="32">
        <f>2*(males!CC85-males!CC86)/(males!CC85+males!CC86)</f>
        <v>9.5996668228434584E-2</v>
      </c>
      <c r="CD86" s="32">
        <f>2*(males!CD85-males!CD86)/(males!CD85+males!CD86)</f>
        <v>9.5836567108129087E-2</v>
      </c>
      <c r="CE86" s="32">
        <f>2*(males!CE85-males!CE86)/(males!CE85+males!CE86)</f>
        <v>9.5408245555266058E-2</v>
      </c>
      <c r="CF86" s="32">
        <f>2*(males!CF85-males!CF86)/(males!CF85+males!CF86)</f>
        <v>9.1065374146411346E-2</v>
      </c>
      <c r="CG86" s="32">
        <f>2*(males!CG85-males!CG86)/(males!CG85+males!CG86)</f>
        <v>9.0536321699827588E-2</v>
      </c>
      <c r="CH86" s="32">
        <f>2*(males!CH85-males!CH86)/(males!CH85+males!CH86)</f>
        <v>8.5917254937002946E-2</v>
      </c>
      <c r="CI86" s="32">
        <f>2*(males!CI85-males!CI86)/(males!CI85+males!CI86)</f>
        <v>8.5147642133098278E-2</v>
      </c>
      <c r="CJ86" s="32">
        <f>2*(males!CJ85-males!CJ86)/(males!CJ85+males!CJ86)</f>
        <v>8.5237529168317699E-2</v>
      </c>
      <c r="CK86" s="32">
        <f>2*(males!CK85-males!CK86)/(males!CK85+males!CK86)</f>
        <v>8.3295471755262765E-2</v>
      </c>
      <c r="CL86" s="32">
        <f>2*(males!CL85-males!CL86)/(males!CL85+males!CL86)</f>
        <v>8.1245541147341477E-2</v>
      </c>
      <c r="CM86" s="32">
        <f>2*(males!CM85-males!CM86)/(males!CM85+males!CM86)</f>
        <v>7.8847781959872298E-2</v>
      </c>
      <c r="CN86" s="32">
        <f>2*(males!CN85-males!CN86)/(males!CN85+males!CN86)</f>
        <v>7.7645216082344204E-2</v>
      </c>
      <c r="CO86" s="12"/>
      <c r="CP86" s="31">
        <f t="shared" si="14"/>
        <v>83</v>
      </c>
      <c r="CQ86" s="32">
        <f>$CN86*EXP('2a)answer'!$C86*('2a) male mx'!CQ$2-$CO$2))</f>
        <v>7.5323120095471985E-2</v>
      </c>
      <c r="CR86" s="32">
        <f>$CN86*EXP('2a)answer'!$C86*('2a) male mx'!CR$2-$CO$2))</f>
        <v>7.4867101757133486E-2</v>
      </c>
      <c r="CS86" s="32">
        <f>$CN86*EXP('2a)answer'!$C86*('2a) male mx'!CS$2-$CO$2))</f>
        <v>7.4413844227490061E-2</v>
      </c>
      <c r="CT86" s="32">
        <f>$CN86*EXP('2a)answer'!$C86*('2a) male mx'!CT$2-$CO$2))</f>
        <v>7.3963330792159873E-2</v>
      </c>
      <c r="CU86" s="32">
        <f>$CN86*EXP('2a)answer'!$C86*('2a) male mx'!CU$2-$CO$2))</f>
        <v>7.3515544837952571E-2</v>
      </c>
      <c r="CV86" s="32">
        <f>$CN86*EXP('2a)answer'!$C86*('2a) male mx'!CV$2-$CO$2))</f>
        <v>7.3070469852256806E-2</v>
      </c>
      <c r="CW86" s="32">
        <f>$CN86*EXP('2a)answer'!$C86*('2a) male mx'!CW$2-$CO$2))</f>
        <v>7.2628089422431208E-2</v>
      </c>
      <c r="CX86" s="32">
        <f>$CN86*EXP('2a)answer'!$C86*('2a) male mx'!CX$2-$CO$2))</f>
        <v>7.21883872351992E-2</v>
      </c>
      <c r="CY86" s="32">
        <f>$CN86*EXP('2a)answer'!$C86*('2a) male mx'!CY$2-$CO$2))</f>
        <v>7.1751347076047439E-2</v>
      </c>
      <c r="CZ86" s="32">
        <f>$CN86*EXP('2a)answer'!$C86*('2a) male mx'!CZ$2-$CO$2))</f>
        <v>7.131695282862785E-2</v>
      </c>
      <c r="DA86" s="32">
        <f>$CN86*EXP('2a)answer'!$C86*('2a) male mx'!DA$2-$CO$2))</f>
        <v>7.0885188474163308E-2</v>
      </c>
      <c r="DB86" s="32">
        <f>$CN86*EXP('2a)answer'!$C86*('2a) male mx'!DB$2-$CO$2))</f>
        <v>7.0456038090856987E-2</v>
      </c>
      <c r="DC86" s="32">
        <f>$CN86*EXP('2a)answer'!$C86*('2a) male mx'!DC$2-$CO$2))</f>
        <v>7.0029485853305179E-2</v>
      </c>
      <c r="DD86" s="32">
        <f>$CN86*EXP('2a)answer'!$C86*('2a) male mx'!DD$2-$CO$2))</f>
        <v>6.9605516031913728E-2</v>
      </c>
      <c r="DE86" s="32">
        <f>$CN86*EXP('2a)answer'!$C86*('2a) male mx'!DE$2-$CO$2))</f>
        <v>6.918411299231797E-2</v>
      </c>
      <c r="DF86" s="32">
        <f>$CN86*EXP('2a)answer'!$C86*('2a) male mx'!DF$2-$CO$2))</f>
        <v>6.8765261194806235E-2</v>
      </c>
      <c r="DG86" s="32">
        <f>$CN86*EXP('2a)answer'!$C86*('2a) male mx'!DG$2-$CO$2))</f>
        <v>6.8348945193746777E-2</v>
      </c>
      <c r="DH86" s="32">
        <f>$CN86*EXP('2a)answer'!$C86*('2a) male mx'!DH$2-$CO$2))</f>
        <v>6.7935149637018161E-2</v>
      </c>
      <c r="DI86" s="32">
        <f>$CN86*EXP('2a)answer'!$C86*('2a) male mx'!DI$2-$CO$2))</f>
        <v>6.7523859265443215E-2</v>
      </c>
      <c r="DJ86" s="32">
        <f>$CN86*EXP('2a)answer'!$C86*('2a) male mx'!DJ$2-$CO$2))</f>
        <v>6.7115058912226286E-2</v>
      </c>
      <c r="DK86" s="32">
        <f>$CN86*EXP('2a)answer'!$C86*('2a) male mx'!DK$2-$CO$2))</f>
        <v>6.6708733502393924E-2</v>
      </c>
      <c r="DL86" s="32">
        <f>$CN86*EXP('2a)answer'!$C86*('2a) male mx'!DL$2-$CO$2))</f>
        <v>6.6304868052239049E-2</v>
      </c>
      <c r="DM86" s="32">
        <f>$CN86*EXP('2a)answer'!$C86*('2a) male mx'!DM$2-$CO$2))</f>
        <v>6.5903447668768322E-2</v>
      </c>
      <c r="DN86" s="32">
        <f>$CN86*EXP('2a)answer'!$C86*('2a) male mx'!DN$2-$CO$2))</f>
        <v>6.5504457549153017E-2</v>
      </c>
      <c r="DO86" s="32">
        <f>$CN86*EXP('2a)answer'!$C86*('2a) male mx'!DO$2-$CO$2))</f>
        <v>6.5107882980183121E-2</v>
      </c>
      <c r="DP86" s="32">
        <f>$CN86*EXP('2a)answer'!$C86*('2a) male mx'!DP$2-$CO$2))</f>
        <v>6.4713709337724745E-2</v>
      </c>
      <c r="DQ86" s="32">
        <f>$CN86*EXP('2a)answer'!$C86*('2a) male mx'!DQ$2-$CO$2))</f>
        <v>6.4321922086180913E-2</v>
      </c>
      <c r="DR86" s="32">
        <f>$CN86*EXP('2a)answer'!$C86*('2a) male mx'!DR$2-$CO$2))</f>
        <v>6.3932506777955506E-2</v>
      </c>
      <c r="DS86" s="32">
        <f>$CN86*EXP('2a)answer'!$C86*('2a) male mx'!DS$2-$CO$2))</f>
        <v>6.3545449052920408E-2</v>
      </c>
      <c r="DT86" s="32">
        <f>$CN86*EXP('2a)answer'!$C86*('2a) male mx'!DT$2-$CO$2))</f>
        <v>6.3160734637886115E-2</v>
      </c>
      <c r="DU86" s="32">
        <f>$CN86*EXP('2a)answer'!$C86*('2a) male mx'!DU$2-$CO$2))</f>
        <v>6.2778349346075291E-2</v>
      </c>
      <c r="DV86" s="32">
        <f>$CN86*EXP('2a)answer'!$C86*('2a) male mx'!DV$2-$CO$2))</f>
        <v>6.2398279076599665E-2</v>
      </c>
      <c r="DW86" s="32">
        <f>$CN86*EXP('2a)answer'!$C86*('2a) male mx'!DW$2-$CO$2))</f>
        <v>6.2020509813939979E-2</v>
      </c>
      <c r="DX86" s="32">
        <f>$CN86*EXP('2a)answer'!$C86*('2a) male mx'!DX$2-$CO$2))</f>
        <v>6.1645027627429225E-2</v>
      </c>
      <c r="DY86" s="32">
        <f>$CN86*EXP('2a)answer'!$C86*('2a) male mx'!DY$2-$CO$2))</f>
        <v>6.1271818670738894E-2</v>
      </c>
      <c r="DZ86" s="32">
        <f>$CN86*EXP('2a)answer'!$C86*('2a) male mx'!DZ$2-$CO$2))</f>
        <v>6.0900869181368382E-2</v>
      </c>
      <c r="EA86" s="32">
        <f>$CN86*EXP('2a)answer'!$C86*('2a) male mx'!EA$2-$CO$2))</f>
        <v>6.0532165480137512E-2</v>
      </c>
      <c r="EB86" s="32">
        <f>$CN86*EXP('2a)answer'!$C86*('2a) male mx'!EB$2-$CO$2))</f>
        <v>6.0165693970682034E-2</v>
      </c>
      <c r="EC86" s="32">
        <f>$CN86*EXP('2a)answer'!$C86*('2a) male mx'!EC$2-$CO$2))</f>
        <v>5.9801441138952312E-2</v>
      </c>
      <c r="ED86" s="32">
        <f>$CN86*EXP('2a)answer'!$C86*('2a) male mx'!ED$2-$CO$2))</f>
        <v>5.9439393552714943E-2</v>
      </c>
      <c r="EE86" s="32">
        <f>$CN86*EXP('2a)answer'!$C86*('2a) male mx'!EE$2-$CO$2))</f>
        <v>5.9079537861057435E-2</v>
      </c>
      <c r="EF86" s="32">
        <f>$CN86*EXP('2a)answer'!$C86*('2a) male mx'!EF$2-$CO$2))</f>
        <v>5.872186079389588E-2</v>
      </c>
      <c r="EG86" s="32">
        <f>$CN86*EXP('2a)answer'!$C86*('2a) male mx'!EG$2-$CO$2))</f>
        <v>5.8366349161485594E-2</v>
      </c>
      <c r="EH86" s="32">
        <f>$CN86*EXP('2a)answer'!$C86*('2a) male mx'!EH$2-$CO$2))</f>
        <v>5.8012989853934736E-2</v>
      </c>
      <c r="EI86" s="32">
        <f>$CN86*EXP('2a)answer'!$C86*('2a) male mx'!EI$2-$CO$2))</f>
        <v>5.766176984072089E-2</v>
      </c>
      <c r="EJ86" s="32">
        <f>$CN86*EXP('2a)answer'!$C86*('2a) male mx'!EJ$2-$CO$2))</f>
        <v>5.7312676170210498E-2</v>
      </c>
      <c r="EK86" s="32">
        <f>$CN86*EXP('2a)answer'!$C86*('2a) male mx'!EK$2-$CO$2))</f>
        <v>5.6965695969181315E-2</v>
      </c>
      <c r="EL86" s="32">
        <f>$CN86*EXP('2a)answer'!$C86*('2a) male mx'!EL$2-$CO$2))</f>
        <v>5.6620816442347642E-2</v>
      </c>
      <c r="EM86" s="32">
        <f>$CN86*EXP('2a)answer'!$C86*('2a) male mx'!EM$2-$CO$2))</f>
        <v>5.6278024871888502E-2</v>
      </c>
      <c r="EN86" s="32">
        <f>$CN86*EXP('2a)answer'!$C86*('2a) male mx'!EN$2-$CO$2))</f>
        <v>5.5937308616978688E-2</v>
      </c>
      <c r="EO86" s="32">
        <f>$CN86*EXP('2a)answer'!$C86*('2a) male mx'!EO$2-$CO$2))</f>
        <v>5.5598655113322556E-2</v>
      </c>
    </row>
    <row r="87" spans="1:145" x14ac:dyDescent="0.25">
      <c r="A87" s="31">
        <f>males!A86</f>
        <v>84</v>
      </c>
      <c r="B87" s="32">
        <f>2*(males!B86-males!B87)/(males!B86+males!B87)</f>
        <v>0.1668339786796692</v>
      </c>
      <c r="C87" s="32">
        <f>2*(males!C86-males!C87)/(males!C86+males!C87)</f>
        <v>0.18091423836486673</v>
      </c>
      <c r="D87" s="32">
        <f>2*(males!D86-males!D87)/(males!D86+males!D87)</f>
        <v>0.18987682211822926</v>
      </c>
      <c r="E87" s="32">
        <f>2*(males!E86-males!E87)/(males!E86+males!E87)</f>
        <v>0.21108609208067838</v>
      </c>
      <c r="F87" s="32">
        <f>2*(males!F86-males!F87)/(males!F86+males!F87)</f>
        <v>0.20190511766903249</v>
      </c>
      <c r="G87" s="32">
        <f>2*(males!G86-males!G87)/(males!G86+males!G87)</f>
        <v>0.19365843869155128</v>
      </c>
      <c r="H87" s="32">
        <f>2*(males!H86-males!H87)/(males!H86+males!H87)</f>
        <v>0.1890547263681592</v>
      </c>
      <c r="I87" s="32">
        <f>2*(males!I86-males!I87)/(males!I86+males!I87)</f>
        <v>0.19470812124547163</v>
      </c>
      <c r="J87" s="32">
        <f>2*(males!J86-males!J87)/(males!J86+males!J87)</f>
        <v>0.19844961240310077</v>
      </c>
      <c r="K87" s="32">
        <f>2*(males!K86-males!K87)/(males!K86+males!K87)</f>
        <v>0.17050005721478431</v>
      </c>
      <c r="L87" s="32">
        <f>2*(males!L86-males!L87)/(males!L86+males!L87)</f>
        <v>0.18296529968454259</v>
      </c>
      <c r="M87" s="32">
        <f>2*(males!M86-males!M87)/(males!M86+males!M87)</f>
        <v>0.18610032228741427</v>
      </c>
      <c r="N87" s="32">
        <f>2*(males!N86-males!N87)/(males!N86+males!N87)</f>
        <v>0.18129496402877698</v>
      </c>
      <c r="O87" s="32">
        <f>2*(males!O86-males!O87)/(males!O86+males!O87)</f>
        <v>0.22660008246666971</v>
      </c>
      <c r="P87" s="32">
        <f>2*(males!P86-males!P87)/(males!P86+males!P87)</f>
        <v>0.19323354136361504</v>
      </c>
      <c r="Q87" s="32">
        <f>2*(males!Q86-males!Q87)/(males!Q86+males!Q87)</f>
        <v>0.18367785465640982</v>
      </c>
      <c r="R87" s="32">
        <f>2*(males!R86-males!R87)/(males!R86+males!R87)</f>
        <v>0.18763419657333158</v>
      </c>
      <c r="S87" s="32">
        <f>2*(males!S86-males!S87)/(males!S86+males!S87)</f>
        <v>0.19634272363750729</v>
      </c>
      <c r="T87" s="32">
        <f>2*(males!T86-males!T87)/(males!T86+males!T87)</f>
        <v>0.2157684436214794</v>
      </c>
      <c r="U87" s="32">
        <f>2*(males!U86-males!U87)/(males!U86+males!U87)</f>
        <v>0.19589895454749406</v>
      </c>
      <c r="V87" s="32">
        <f>2*(males!V86-males!V87)/(males!V86+males!V87)</f>
        <v>0.18614148931342742</v>
      </c>
      <c r="W87" s="32">
        <f>2*(males!W86-males!W87)/(males!W86+males!W87)</f>
        <v>0.2202242546375239</v>
      </c>
      <c r="X87" s="32">
        <f>2*(males!X86-males!X87)/(males!X86+males!X87)</f>
        <v>0.19027037410555636</v>
      </c>
      <c r="Y87" s="32">
        <f>2*(males!Y86-males!Y87)/(males!Y86+males!Y87)</f>
        <v>0.1831057953338317</v>
      </c>
      <c r="Z87" s="32">
        <f>2*(males!Z86-males!Z87)/(males!Z86+males!Z87)</f>
        <v>0.18267940317360071</v>
      </c>
      <c r="AA87" s="32">
        <f>2*(males!AA86-males!AA87)/(males!AA86+males!AA87)</f>
        <v>0.18718004812951214</v>
      </c>
      <c r="AB87" s="32">
        <f>2*(males!AB86-males!AB87)/(males!AB86+males!AB87)</f>
        <v>0.18109312690593479</v>
      </c>
      <c r="AC87" s="32">
        <f>2*(males!AC86-males!AC87)/(males!AC86+males!AC87)</f>
        <v>0.18799469473323921</v>
      </c>
      <c r="AD87" s="32">
        <f>2*(males!AD86-males!AD87)/(males!AD86+males!AD87)</f>
        <v>0.1798668549525923</v>
      </c>
      <c r="AE87" s="32">
        <f>2*(males!AE86-males!AE87)/(males!AE86+males!AE87)</f>
        <v>0.18664855918176804</v>
      </c>
      <c r="AF87" s="32">
        <f>2*(males!AF86-males!AF87)/(males!AF86+males!AF87)</f>
        <v>0.1932050031047636</v>
      </c>
      <c r="AG87" s="32">
        <f>2*(males!AG86-males!AG87)/(males!AG86+males!AG87)</f>
        <v>0.19141857886206604</v>
      </c>
      <c r="AH87" s="32">
        <f>2*(males!AH86-males!AH87)/(males!AH86+males!AH87)</f>
        <v>0.1771793054571226</v>
      </c>
      <c r="AI87" s="32">
        <f>2*(males!AI86-males!AI87)/(males!AI86+males!AI87)</f>
        <v>0.1891442701366087</v>
      </c>
      <c r="AJ87" s="32">
        <f>2*(males!AJ86-males!AJ87)/(males!AJ86+males!AJ87)</f>
        <v>0.1825804920496796</v>
      </c>
      <c r="AK87" s="32">
        <f>2*(males!AK86-males!AK87)/(males!AK86+males!AK87)</f>
        <v>0.19723917088580206</v>
      </c>
      <c r="AL87" s="32">
        <f>2*(males!AL86-males!AL87)/(males!AL86+males!AL87)</f>
        <v>0.17231692769461654</v>
      </c>
      <c r="AM87" s="32">
        <f>2*(males!AM86-males!AM87)/(males!AM86+males!AM87)</f>
        <v>0.16365676233216314</v>
      </c>
      <c r="AN87" s="32">
        <f>2*(males!AN86-males!AN87)/(males!AN86+males!AN87)</f>
        <v>0.18523316062176165</v>
      </c>
      <c r="AO87" s="32">
        <f>2*(males!AO86-males!AO87)/(males!AO86+males!AO87)</f>
        <v>0.18381220657276995</v>
      </c>
      <c r="AP87" s="32">
        <f>2*(males!AP86-males!AP87)/(males!AP86+males!AP87)</f>
        <v>0.17502211736950751</v>
      </c>
      <c r="AQ87" s="32">
        <f>2*(males!AQ86-males!AQ87)/(males!AQ86+males!AQ87)</f>
        <v>0.17790089258233302</v>
      </c>
      <c r="AR87" s="32">
        <f>2*(males!AR86-males!AR87)/(males!AR86+males!AR87)</f>
        <v>0.16683463834405768</v>
      </c>
      <c r="AS87" s="32">
        <f>2*(males!AS86-males!AS87)/(males!AS86+males!AS87)</f>
        <v>0.18950598866203486</v>
      </c>
      <c r="AT87" s="32">
        <f>2*(males!AT86-males!AT87)/(males!AT86+males!AT87)</f>
        <v>0.17775124378109453</v>
      </c>
      <c r="AU87" s="32">
        <f>2*(males!AU86-males!AU87)/(males!AU86+males!AU87)</f>
        <v>0.1776293251113395</v>
      </c>
      <c r="AV87" s="32">
        <f>2*(males!AV86-males!AV87)/(males!AV86+males!AV87)</f>
        <v>0.16569428238039674</v>
      </c>
      <c r="AW87" s="32">
        <f>2*(males!AW86-males!AW87)/(males!AW86+males!AW87)</f>
        <v>0.19625668449197861</v>
      </c>
      <c r="AX87" s="32">
        <f>2*(males!AX86-males!AX87)/(males!AX86+males!AX87)</f>
        <v>0.16563163588284788</v>
      </c>
      <c r="AY87" s="32">
        <f>2*(males!AY86-males!AY87)/(males!AY86+males!AY87)</f>
        <v>0.17344602923049832</v>
      </c>
      <c r="AZ87" s="32">
        <f>2*(males!AZ86-males!AZ87)/(males!AZ86+males!AZ87)</f>
        <v>0.17454989319499542</v>
      </c>
      <c r="BA87" s="32">
        <f>2*(males!BA86-males!BA87)/(males!BA86+males!BA87)</f>
        <v>0.16608839945693166</v>
      </c>
      <c r="BB87" s="32">
        <f>2*(males!BB86-males!BB87)/(males!BB86+males!BB87)</f>
        <v>0.16331518720142207</v>
      </c>
      <c r="BC87" s="32">
        <f>2*(males!BC86-males!BC87)/(males!BC86+males!BC87)</f>
        <v>0.18292121025956073</v>
      </c>
      <c r="BD87" s="32">
        <f>2*(males!BD86-males!BD87)/(males!BD86+males!BD87)</f>
        <v>0.16429638288200532</v>
      </c>
      <c r="BE87" s="32">
        <f>2*(males!BE86-males!BE87)/(males!BE86+males!BE87)</f>
        <v>0.16601717419043349</v>
      </c>
      <c r="BF87" s="32">
        <f>2*(males!BF86-males!BF87)/(males!BF86+males!BF87)</f>
        <v>0.16165777993213767</v>
      </c>
      <c r="BG87" s="32">
        <f>2*(males!BG86-males!BG87)/(males!BG86+males!BG87)</f>
        <v>0.15784144380248974</v>
      </c>
      <c r="BH87" s="32">
        <f>2*(males!BH86-males!BH87)/(males!BH86+males!BH87)</f>
        <v>0.14808295285769293</v>
      </c>
      <c r="BI87" s="32">
        <f>2*(males!BI86-males!BI87)/(males!BI86+males!BI87)</f>
        <v>0.16055720509476371</v>
      </c>
      <c r="BJ87" s="32">
        <f>2*(males!BJ86-males!BJ87)/(males!BJ86+males!BJ87)</f>
        <v>0.14828907526996973</v>
      </c>
      <c r="BK87" s="32">
        <f>2*(males!BK86-males!BK87)/(males!BK86+males!BK87)</f>
        <v>0.1522141495621426</v>
      </c>
      <c r="BL87" s="32">
        <f>2*(males!BL86-males!BL87)/(males!BL86+males!BL87)</f>
        <v>0.14583539175970753</v>
      </c>
      <c r="BM87" s="32">
        <f>2*(males!BM86-males!BM87)/(males!BM86+males!BM87)</f>
        <v>0.14907165686681143</v>
      </c>
      <c r="BN87" s="32">
        <f>2*(males!BN86-males!BN87)/(males!BN86+males!BN87)</f>
        <v>0.14398904431184584</v>
      </c>
      <c r="BO87" s="32">
        <f>2*(males!BO86-males!BO87)/(males!BO86+males!BO87)</f>
        <v>0.13893174145370804</v>
      </c>
      <c r="BP87" s="32">
        <f>2*(males!BP86-males!BP87)/(males!BP86+males!BP87)</f>
        <v>0.14267688147814331</v>
      </c>
      <c r="BQ87" s="32">
        <f>2*(males!BQ86-males!BQ87)/(males!BQ86+males!BQ87)</f>
        <v>0.14041344693217092</v>
      </c>
      <c r="BR87" s="32">
        <f>2*(males!BR86-males!BR87)/(males!BR86+males!BR87)</f>
        <v>0.14647594513366324</v>
      </c>
      <c r="BS87" s="32">
        <f>2*(males!BS86-males!BS87)/(males!BS86+males!BS87)</f>
        <v>0.13026789443328493</v>
      </c>
      <c r="BT87" s="32">
        <f>2*(males!BT86-males!BT87)/(males!BT86+males!BT87)</f>
        <v>0.13549821204213783</v>
      </c>
      <c r="BU87" s="32">
        <f>2*(males!BU86-males!BU87)/(males!BU86+males!BU87)</f>
        <v>0.1272598301412933</v>
      </c>
      <c r="BV87" s="32">
        <f>2*(males!BV86-males!BV87)/(males!BV86+males!BV87)</f>
        <v>0.12455089820359282</v>
      </c>
      <c r="BW87" s="32">
        <f>2*(males!BW86-males!BW87)/(males!BW86+males!BW87)</f>
        <v>0.13240443942117064</v>
      </c>
      <c r="BX87" s="32">
        <f>2*(males!BX86-males!BX87)/(males!BX86+males!BX87)</f>
        <v>0.12958115183246074</v>
      </c>
      <c r="BY87" s="32">
        <f>2*(males!BY86-males!BY87)/(males!BY86+males!BY87)</f>
        <v>0.12444413802612982</v>
      </c>
      <c r="BZ87" s="32">
        <f>2*(males!BZ86-males!BZ87)/(males!BZ86+males!BZ87)</f>
        <v>0.12251319196355413</v>
      </c>
      <c r="CA87" s="32">
        <f>2*(males!CA86-males!CA87)/(males!CA86+males!CA87)</f>
        <v>0.1141775991743937</v>
      </c>
      <c r="CB87" s="32">
        <f>2*(males!CB86-males!CB87)/(males!CB86+males!CB87)</f>
        <v>0.11105609818307302</v>
      </c>
      <c r="CC87" s="32">
        <f>2*(males!CC86-males!CC87)/(males!CC86+males!CC87)</f>
        <v>0.10922722029988466</v>
      </c>
      <c r="CD87" s="32">
        <f>2*(males!CD86-males!CD87)/(males!CD86+males!CD87)</f>
        <v>0.10587811833762494</v>
      </c>
      <c r="CE87" s="32">
        <f>2*(males!CE86-males!CE87)/(males!CE86+males!CE87)</f>
        <v>0.10726296860629521</v>
      </c>
      <c r="CF87" s="32">
        <f>2*(males!CF86-males!CF87)/(males!CF86+males!CF87)</f>
        <v>0.10281295616838285</v>
      </c>
      <c r="CG87" s="32">
        <f>2*(males!CG86-males!CG87)/(males!CG86+males!CG87)</f>
        <v>0.10016784327794077</v>
      </c>
      <c r="CH87" s="32">
        <f>2*(males!CH86-males!CH87)/(males!CH86+males!CH87)</f>
        <v>9.6298289824578567E-2</v>
      </c>
      <c r="CI87" s="32">
        <f>2*(males!CI86-males!CI87)/(males!CI86+males!CI87)</f>
        <v>9.4409428891647287E-2</v>
      </c>
      <c r="CJ87" s="32">
        <f>2*(males!CJ86-males!CJ87)/(males!CJ86+males!CJ87)</f>
        <v>9.6813075550841329E-2</v>
      </c>
      <c r="CK87" s="32">
        <f>2*(males!CK86-males!CK87)/(males!CK86+males!CK87)</f>
        <v>9.1974922370331891E-2</v>
      </c>
      <c r="CL87" s="32">
        <f>2*(males!CL86-males!CL87)/(males!CL86+males!CL87)</f>
        <v>8.843009181016763E-2</v>
      </c>
      <c r="CM87" s="32">
        <f>2*(males!CM86-males!CM87)/(males!CM86+males!CM87)</f>
        <v>8.9136366661490343E-2</v>
      </c>
      <c r="CN87" s="32">
        <f>2*(males!CN86-males!CN87)/(males!CN86+males!CN87)</f>
        <v>8.7104397181916565E-2</v>
      </c>
      <c r="CO87" s="12"/>
      <c r="CP87" s="31">
        <f t="shared" si="14"/>
        <v>84</v>
      </c>
      <c r="CQ87" s="32">
        <f>$CN87*EXP('2a)answer'!$C87*('2a) male mx'!CQ$2-$CO$2))</f>
        <v>8.4015580706394061E-2</v>
      </c>
      <c r="CR87" s="32">
        <f>$CN87*EXP('2a)answer'!$C87*('2a) male mx'!CR$2-$CO$2))</f>
        <v>8.3411087662045622E-2</v>
      </c>
      <c r="CS87" s="32">
        <f>$CN87*EXP('2a)answer'!$C87*('2a) male mx'!CS$2-$CO$2))</f>
        <v>8.2810943951922955E-2</v>
      </c>
      <c r="CT87" s="32">
        <f>$CN87*EXP('2a)answer'!$C87*('2a) male mx'!CT$2-$CO$2))</f>
        <v>8.2215118282517624E-2</v>
      </c>
      <c r="CU87" s="32">
        <f>$CN87*EXP('2a)answer'!$C87*('2a) male mx'!CU$2-$CO$2))</f>
        <v>8.1623579585478265E-2</v>
      </c>
      <c r="CV87" s="32">
        <f>$CN87*EXP('2a)answer'!$C87*('2a) male mx'!CV$2-$CO$2))</f>
        <v>8.1036297015990674E-2</v>
      </c>
      <c r="CW87" s="32">
        <f>$CN87*EXP('2a)answer'!$C87*('2a) male mx'!CW$2-$CO$2))</f>
        <v>8.0453239951169458E-2</v>
      </c>
      <c r="CX87" s="32">
        <f>$CN87*EXP('2a)answer'!$C87*('2a) male mx'!CX$2-$CO$2))</f>
        <v>7.9874377988461198E-2</v>
      </c>
      <c r="CY87" s="32">
        <f>$CN87*EXP('2a)answer'!$C87*('2a) male mx'!CY$2-$CO$2))</f>
        <v>7.9299680944059189E-2</v>
      </c>
      <c r="CZ87" s="32">
        <f>$CN87*EXP('2a)answer'!$C87*('2a) male mx'!CZ$2-$CO$2))</f>
        <v>7.8729118851329577E-2</v>
      </c>
      <c r="DA87" s="32">
        <f>$CN87*EXP('2a)answer'!$C87*('2a) male mx'!DA$2-$CO$2))</f>
        <v>7.8162661959248758E-2</v>
      </c>
      <c r="DB87" s="32">
        <f>$CN87*EXP('2a)answer'!$C87*('2a) male mx'!DB$2-$CO$2))</f>
        <v>7.7600280730852053E-2</v>
      </c>
      <c r="DC87" s="32">
        <f>$CN87*EXP('2a)answer'!$C87*('2a) male mx'!DC$2-$CO$2))</f>
        <v>7.7041945841693618E-2</v>
      </c>
      <c r="DD87" s="32">
        <f>$CN87*EXP('2a)answer'!$C87*('2a) male mx'!DD$2-$CO$2))</f>
        <v>7.6487628178317307E-2</v>
      </c>
      <c r="DE87" s="32">
        <f>$CN87*EXP('2a)answer'!$C87*('2a) male mx'!DE$2-$CO$2))</f>
        <v>7.5937298836738595E-2</v>
      </c>
      <c r="DF87" s="32">
        <f>$CN87*EXP('2a)answer'!$C87*('2a) male mx'!DF$2-$CO$2))</f>
        <v>7.5390929120937505E-2</v>
      </c>
      <c r="DG87" s="32">
        <f>$CN87*EXP('2a)answer'!$C87*('2a) male mx'!DG$2-$CO$2))</f>
        <v>7.4848490541362181E-2</v>
      </c>
      <c r="DH87" s="32">
        <f>$CN87*EXP('2a)answer'!$C87*('2a) male mx'!DH$2-$CO$2))</f>
        <v>7.4309954813443435E-2</v>
      </c>
      <c r="DI87" s="32">
        <f>$CN87*EXP('2a)answer'!$C87*('2a) male mx'!DI$2-$CO$2))</f>
        <v>7.3775293856119917E-2</v>
      </c>
      <c r="DJ87" s="32">
        <f>$CN87*EXP('2a)answer'!$C87*('2a) male mx'!DJ$2-$CO$2))</f>
        <v>7.324447979037374E-2</v>
      </c>
      <c r="DK87" s="32">
        <f>$CN87*EXP('2a)answer'!$C87*('2a) male mx'!DK$2-$CO$2))</f>
        <v>7.2717484937776952E-2</v>
      </c>
      <c r="DL87" s="32">
        <f>$CN87*EXP('2a)answer'!$C87*('2a) male mx'!DL$2-$CO$2))</f>
        <v>7.219428181904812E-2</v>
      </c>
      <c r="DM87" s="32">
        <f>$CN87*EXP('2a)answer'!$C87*('2a) male mx'!DM$2-$CO$2))</f>
        <v>7.1674843152619627E-2</v>
      </c>
      <c r="DN87" s="32">
        <f>$CN87*EXP('2a)answer'!$C87*('2a) male mx'!DN$2-$CO$2))</f>
        <v>7.1159141853214966E-2</v>
      </c>
      <c r="DO87" s="32">
        <f>$CN87*EXP('2a)answer'!$C87*('2a) male mx'!DO$2-$CO$2))</f>
        <v>7.0647151030436561E-2</v>
      </c>
      <c r="DP87" s="32">
        <f>$CN87*EXP('2a)answer'!$C87*('2a) male mx'!DP$2-$CO$2))</f>
        <v>7.0138843987363517E-2</v>
      </c>
      <c r="DQ87" s="32">
        <f>$CN87*EXP('2a)answer'!$C87*('2a) male mx'!DQ$2-$CO$2))</f>
        <v>6.9634194219159576E-2</v>
      </c>
      <c r="DR87" s="32">
        <f>$CN87*EXP('2a)answer'!$C87*('2a) male mx'!DR$2-$CO$2))</f>
        <v>6.9133175411691089E-2</v>
      </c>
      <c r="DS87" s="32">
        <f>$CN87*EXP('2a)answer'!$C87*('2a) male mx'!DS$2-$CO$2))</f>
        <v>6.8635761440154888E-2</v>
      </c>
      <c r="DT87" s="32">
        <f>$CN87*EXP('2a)answer'!$C87*('2a) male mx'!DT$2-$CO$2))</f>
        <v>6.8141926367716057E-2</v>
      </c>
      <c r="DU87" s="32">
        <f>$CN87*EXP('2a)answer'!$C87*('2a) male mx'!DU$2-$CO$2))</f>
        <v>6.7651644444155515E-2</v>
      </c>
      <c r="DV87" s="32">
        <f>$CN87*EXP('2a)answer'!$C87*('2a) male mx'!DV$2-$CO$2))</f>
        <v>6.7164890104527253E-2</v>
      </c>
      <c r="DW87" s="32">
        <f>$CN87*EXP('2a)answer'!$C87*('2a) male mx'!DW$2-$CO$2))</f>
        <v>6.6681637967825377E-2</v>
      </c>
      <c r="DX87" s="32">
        <f>$CN87*EXP('2a)answer'!$C87*('2a) male mx'!DX$2-$CO$2))</f>
        <v>6.6201862835660596E-2</v>
      </c>
      <c r="DY87" s="32">
        <f>$CN87*EXP('2a)answer'!$C87*('2a) male mx'!DY$2-$CO$2))</f>
        <v>6.5725539690946314E-2</v>
      </c>
      <c r="DZ87" s="32">
        <f>$CN87*EXP('2a)answer'!$C87*('2a) male mx'!DZ$2-$CO$2))</f>
        <v>6.5252643696594156E-2</v>
      </c>
      <c r="EA87" s="32">
        <f>$CN87*EXP('2a)answer'!$C87*('2a) male mx'!EA$2-$CO$2))</f>
        <v>6.4783150194218889E-2</v>
      </c>
      <c r="EB87" s="32">
        <f>$CN87*EXP('2a)answer'!$C87*('2a) male mx'!EB$2-$CO$2))</f>
        <v>6.4317034702852591E-2</v>
      </c>
      <c r="EC87" s="32">
        <f>$CN87*EXP('2a)answer'!$C87*('2a) male mx'!EC$2-$CO$2))</f>
        <v>6.3854272917668223E-2</v>
      </c>
      <c r="ED87" s="32">
        <f>$CN87*EXP('2a)answer'!$C87*('2a) male mx'!ED$2-$CO$2))</f>
        <v>6.3394840708712263E-2</v>
      </c>
      <c r="EE87" s="32">
        <f>$CN87*EXP('2a)answer'!$C87*('2a) male mx'!EE$2-$CO$2))</f>
        <v>6.2938714119646424E-2</v>
      </c>
      <c r="EF87" s="32">
        <f>$CN87*EXP('2a)answer'!$C87*('2a) male mx'!EF$2-$CO$2))</f>
        <v>6.248586936649856E-2</v>
      </c>
      <c r="EG87" s="32">
        <f>$CN87*EXP('2a)answer'!$C87*('2a) male mx'!EG$2-$CO$2))</f>
        <v>6.2036282836422499E-2</v>
      </c>
      <c r="EH87" s="32">
        <f>$CN87*EXP('2a)answer'!$C87*('2a) male mx'!EH$2-$CO$2))</f>
        <v>6.1589931086466723E-2</v>
      </c>
      <c r="EI87" s="32">
        <f>$CN87*EXP('2a)answer'!$C87*('2a) male mx'!EI$2-$CO$2))</f>
        <v>6.1146790842352035E-2</v>
      </c>
      <c r="EJ87" s="32">
        <f>$CN87*EXP('2a)answer'!$C87*('2a) male mx'!EJ$2-$CO$2))</f>
        <v>6.0706838997257928E-2</v>
      </c>
      <c r="EK87" s="32">
        <f>$CN87*EXP('2a)answer'!$C87*('2a) male mx'!EK$2-$CO$2))</f>
        <v>6.0270052610617741E-2</v>
      </c>
      <c r="EL87" s="32">
        <f>$CN87*EXP('2a)answer'!$C87*('2a) male mx'!EL$2-$CO$2))</f>
        <v>5.9836408906922441E-2</v>
      </c>
      <c r="EM87" s="32">
        <f>$CN87*EXP('2a)answer'!$C87*('2a) male mx'!EM$2-$CO$2))</f>
        <v>5.9405885274533013E-2</v>
      </c>
      <c r="EN87" s="32">
        <f>$CN87*EXP('2a)answer'!$C87*('2a) male mx'!EN$2-$CO$2))</f>
        <v>5.8978459264501487E-2</v>
      </c>
      <c r="EO87" s="32">
        <f>$CN87*EXP('2a)answer'!$C87*('2a) male mx'!EO$2-$CO$2))</f>
        <v>5.8554108589400272E-2</v>
      </c>
    </row>
    <row r="88" spans="1:145" x14ac:dyDescent="0.25">
      <c r="A88" s="31">
        <f>males!A87</f>
        <v>85</v>
      </c>
      <c r="B88" s="32">
        <f>2*(males!B87-males!B88)/(males!B87+males!B88)</f>
        <v>0.22049797336421539</v>
      </c>
      <c r="C88" s="32">
        <f>2*(males!C87-males!C88)/(males!C87+males!C88)</f>
        <v>0.21788179828253915</v>
      </c>
      <c r="D88" s="32">
        <f>2*(males!D87-males!D88)/(males!D87+males!D88)</f>
        <v>0.2138017235708177</v>
      </c>
      <c r="E88" s="32">
        <f>2*(males!E87-males!E88)/(males!E87+males!E88)</f>
        <v>0.20333982415766802</v>
      </c>
      <c r="F88" s="32">
        <f>2*(males!F87-males!F88)/(males!F87+males!F88)</f>
        <v>0.20398351648351648</v>
      </c>
      <c r="G88" s="32">
        <f>2*(males!G87-males!G88)/(males!G87+males!G88)</f>
        <v>0.19563361385534822</v>
      </c>
      <c r="H88" s="32">
        <f>2*(males!H87-males!H88)/(males!H87+males!H88)</f>
        <v>0.19701142689715792</v>
      </c>
      <c r="I88" s="32">
        <f>2*(males!I87-males!I88)/(males!I87+males!I88)</f>
        <v>0.17586912065439672</v>
      </c>
      <c r="J88" s="32">
        <f>2*(males!J87-males!J88)/(males!J87+males!J88)</f>
        <v>0.21220967127808096</v>
      </c>
      <c r="K88" s="32">
        <f>2*(males!K87-males!K88)/(males!K87+males!K88)</f>
        <v>0.17929029033577173</v>
      </c>
      <c r="L88" s="32">
        <f>2*(males!L87-males!L88)/(males!L87+males!L88)</f>
        <v>0.17961654894046417</v>
      </c>
      <c r="M88" s="32">
        <f>2*(males!M87-males!M88)/(males!M87+males!M88)</f>
        <v>0.20381526104417672</v>
      </c>
      <c r="N88" s="32">
        <f>2*(males!N87-males!N88)/(males!N87+males!N88)</f>
        <v>0.17895814254161505</v>
      </c>
      <c r="O88" s="32">
        <f>2*(males!O87-males!O88)/(males!O87+males!O88)</f>
        <v>0.19594939581324106</v>
      </c>
      <c r="P88" s="32">
        <f>2*(males!P87-males!P88)/(males!P87+males!P88)</f>
        <v>0.19997714546908923</v>
      </c>
      <c r="Q88" s="32">
        <f>2*(males!Q87-males!Q88)/(males!Q87+males!Q88)</f>
        <v>0.19154783510500389</v>
      </c>
      <c r="R88" s="32">
        <f>2*(males!R87-males!R88)/(males!R87+males!R88)</f>
        <v>0.21354027294621353</v>
      </c>
      <c r="S88" s="32">
        <f>2*(males!S87-males!S88)/(males!S87+males!S88)</f>
        <v>0.19330164453914658</v>
      </c>
      <c r="T88" s="32">
        <f>2*(males!T87-males!T88)/(males!T87+males!T88)</f>
        <v>0.19889502762430938</v>
      </c>
      <c r="U88" s="32">
        <f>2*(males!U87-males!U88)/(males!U87+males!U88)</f>
        <v>0.19129107853289007</v>
      </c>
      <c r="V88" s="32">
        <f>2*(males!V87-males!V88)/(males!V87+males!V88)</f>
        <v>0.22548855854351094</v>
      </c>
      <c r="W88" s="32">
        <f>2*(males!W87-males!W88)/(males!W87+males!W88)</f>
        <v>0.2219068507289382</v>
      </c>
      <c r="X88" s="32">
        <f>2*(males!X87-males!X88)/(males!X87+males!X88)</f>
        <v>0.22995443517367892</v>
      </c>
      <c r="Y88" s="32">
        <f>2*(males!Y87-males!Y88)/(males!Y87+males!Y88)</f>
        <v>0.19007872522052546</v>
      </c>
      <c r="Z88" s="32">
        <f>2*(males!Z87-males!Z88)/(males!Z87+males!Z88)</f>
        <v>0.19646009255283622</v>
      </c>
      <c r="AA88" s="32">
        <f>2*(males!AA87-males!AA88)/(males!AA87+males!AA88)</f>
        <v>0.20453336171118441</v>
      </c>
      <c r="AB88" s="32">
        <f>2*(males!AB87-males!AB88)/(males!AB87+males!AB88)</f>
        <v>0.18432790271843749</v>
      </c>
      <c r="AC88" s="32">
        <f>2*(males!AC87-males!AC88)/(males!AC87+males!AC88)</f>
        <v>0.19930414914057226</v>
      </c>
      <c r="AD88" s="32">
        <f>2*(males!AD87-males!AD88)/(males!AD87+males!AD88)</f>
        <v>0.19715565945840638</v>
      </c>
      <c r="AE88" s="32">
        <f>2*(males!AE87-males!AE88)/(males!AE87+males!AE88)</f>
        <v>0.19816853585759853</v>
      </c>
      <c r="AF88" s="32">
        <f>2*(males!AF87-males!AF88)/(males!AF87+males!AF88)</f>
        <v>0.20194594594594595</v>
      </c>
      <c r="AG88" s="32">
        <f>2*(males!AG87-males!AG88)/(males!AG87+males!AG88)</f>
        <v>0.18150015433686592</v>
      </c>
      <c r="AH88" s="32">
        <f>2*(males!AH87-males!AH88)/(males!AH87+males!AH88)</f>
        <v>0.18883267930594297</v>
      </c>
      <c r="AI88" s="32">
        <f>2*(males!AI87-males!AI88)/(males!AI87+males!AI88)</f>
        <v>0.18487723760148683</v>
      </c>
      <c r="AJ88" s="32">
        <f>2*(males!AJ87-males!AJ88)/(males!AJ87+males!AJ88)</f>
        <v>0.1984688995215311</v>
      </c>
      <c r="AK88" s="32">
        <f>2*(males!AK87-males!AK88)/(males!AK87+males!AK88)</f>
        <v>0.20832228995494301</v>
      </c>
      <c r="AL88" s="32">
        <f>2*(males!AL87-males!AL88)/(males!AL87+males!AL88)</f>
        <v>0.18674033149171271</v>
      </c>
      <c r="AM88" s="32">
        <f>2*(males!AM87-males!AM88)/(males!AM87+males!AM88)</f>
        <v>0.18283501828350182</v>
      </c>
      <c r="AN88" s="32">
        <f>2*(males!AN87-males!AN88)/(males!AN87+males!AN88)</f>
        <v>0.17557140777405736</v>
      </c>
      <c r="AO88" s="32">
        <f>2*(males!AO87-males!AO88)/(males!AO87+males!AO88)</f>
        <v>0.17888523408281889</v>
      </c>
      <c r="AP88" s="32">
        <f>2*(males!AP87-males!AP88)/(males!AP87+males!AP88)</f>
        <v>0.18308492812417321</v>
      </c>
      <c r="AQ88" s="32">
        <f>2*(males!AQ87-males!AQ88)/(males!AQ87+males!AQ88)</f>
        <v>0.18833749191387117</v>
      </c>
      <c r="AR88" s="32">
        <f>2*(males!AR87-males!AR88)/(males!AR87+males!AR88)</f>
        <v>0.18509448782516286</v>
      </c>
      <c r="AS88" s="32">
        <f>2*(males!AS87-males!AS88)/(males!AS87+males!AS88)</f>
        <v>0.19174406604747163</v>
      </c>
      <c r="AT88" s="32">
        <f>2*(males!AT87-males!AT88)/(males!AT87+males!AT88)</f>
        <v>0.19230032560812105</v>
      </c>
      <c r="AU88" s="32">
        <f>2*(males!AU87-males!AU88)/(males!AU87+males!AU88)</f>
        <v>0.19078507078507079</v>
      </c>
      <c r="AV88" s="32">
        <f>2*(males!AV87-males!AV88)/(males!AV87+males!AV88)</f>
        <v>0.16868845440274011</v>
      </c>
      <c r="AW88" s="32">
        <f>2*(males!AW87-males!AW88)/(males!AW87+males!AW88)</f>
        <v>0.21252869793374876</v>
      </c>
      <c r="AX88" s="32">
        <f>2*(males!AX87-males!AX88)/(males!AX87+males!AX88)</f>
        <v>0.17811607992388201</v>
      </c>
      <c r="AY88" s="32">
        <f>2*(males!AY87-males!AY88)/(males!AY87+males!AY88)</f>
        <v>0.19163321360659202</v>
      </c>
      <c r="AZ88" s="32">
        <f>2*(males!AZ87-males!AZ88)/(males!AZ87+males!AZ88)</f>
        <v>0.18042646254784034</v>
      </c>
      <c r="BA88" s="32">
        <f>2*(males!BA87-males!BA88)/(males!BA87+males!BA88)</f>
        <v>0.18062780269058296</v>
      </c>
      <c r="BB88" s="32">
        <f>2*(males!BB87-males!BB88)/(males!BB87+males!BB88)</f>
        <v>0.17755532139093783</v>
      </c>
      <c r="BC88" s="32">
        <f>2*(males!BC87-males!BC88)/(males!BC87+males!BC88)</f>
        <v>0.18455430919078614</v>
      </c>
      <c r="BD88" s="32">
        <f>2*(males!BD87-males!BD88)/(males!BD87+males!BD88)</f>
        <v>0.17421066799984616</v>
      </c>
      <c r="BE88" s="32">
        <f>2*(males!BE87-males!BE88)/(males!BE87+males!BE88)</f>
        <v>0.18973894424771473</v>
      </c>
      <c r="BF88" s="32">
        <f>2*(males!BF87-males!BF88)/(males!BF87+males!BF88)</f>
        <v>0.1575111111111111</v>
      </c>
      <c r="BG88" s="32">
        <f>2*(males!BG87-males!BG88)/(males!BG87+males!BG88)</f>
        <v>0.16643317455869991</v>
      </c>
      <c r="BH88" s="32">
        <f>2*(males!BH87-males!BH88)/(males!BH87+males!BH88)</f>
        <v>0.156970784213224</v>
      </c>
      <c r="BI88" s="32">
        <f>2*(males!BI87-males!BI88)/(males!BI87+males!BI88)</f>
        <v>0.16013295532310098</v>
      </c>
      <c r="BJ88" s="32">
        <f>2*(males!BJ87-males!BJ88)/(males!BJ87+males!BJ88)</f>
        <v>0.15707329254588587</v>
      </c>
      <c r="BK88" s="32">
        <f>2*(males!BK87-males!BK88)/(males!BK87+males!BK88)</f>
        <v>0.1660621761658031</v>
      </c>
      <c r="BL88" s="32">
        <f>2*(males!BL87-males!BL88)/(males!BL87+males!BL88)</f>
        <v>0.15243447840798302</v>
      </c>
      <c r="BM88" s="32">
        <f>2*(males!BM87-males!BM88)/(males!BM87+males!BM88)</f>
        <v>0.15082785212066227</v>
      </c>
      <c r="BN88" s="32">
        <f>2*(males!BN87-males!BN88)/(males!BN87+males!BN88)</f>
        <v>0.17025535443653314</v>
      </c>
      <c r="BO88" s="32">
        <f>2*(males!BO87-males!BO88)/(males!BO87+males!BO88)</f>
        <v>0.15424430641821946</v>
      </c>
      <c r="BP88" s="32">
        <f>2*(males!BP87-males!BP88)/(males!BP87+males!BP88)</f>
        <v>0.15452977155104813</v>
      </c>
      <c r="BQ88" s="32">
        <f>2*(males!BQ87-males!BQ88)/(males!BQ87+males!BQ88)</f>
        <v>0.14832900961391729</v>
      </c>
      <c r="BR88" s="32">
        <f>2*(males!BR87-males!BR88)/(males!BR87+males!BR88)</f>
        <v>0.15410473239140712</v>
      </c>
      <c r="BS88" s="32">
        <f>2*(males!BS87-males!BS88)/(males!BS87+males!BS88)</f>
        <v>0.14634369078331544</v>
      </c>
      <c r="BT88" s="32">
        <f>2*(males!BT87-males!BT88)/(males!BT87+males!BT88)</f>
        <v>0.13638679099023276</v>
      </c>
      <c r="BU88" s="32">
        <f>2*(males!BU87-males!BU88)/(males!BU87+males!BU88)</f>
        <v>0.14407374890254609</v>
      </c>
      <c r="BV88" s="32">
        <f>2*(males!BV87-males!BV88)/(males!BV87+males!BV88)</f>
        <v>0.1366906474820144</v>
      </c>
      <c r="BW88" s="32">
        <f>2*(males!BW87-males!BW88)/(males!BW87+males!BW88)</f>
        <v>0.14268100846052464</v>
      </c>
      <c r="BX88" s="32">
        <f>2*(males!BX87-males!BX88)/(males!BX87+males!BX88)</f>
        <v>0.13644411220836447</v>
      </c>
      <c r="BY88" s="32">
        <f>2*(males!BY87-males!BY88)/(males!BY87+males!BY88)</f>
        <v>0.14086723852994412</v>
      </c>
      <c r="BZ88" s="32">
        <f>2*(males!BZ87-males!BZ88)/(males!BZ87+males!BZ88)</f>
        <v>0.13626701473056124</v>
      </c>
      <c r="CA88" s="32">
        <f>2*(males!CA87-males!CA88)/(males!CA87+males!CA88)</f>
        <v>0.12566755380087069</v>
      </c>
      <c r="CB88" s="32">
        <f>2*(males!CB87-males!CB88)/(males!CB87+males!CB88)</f>
        <v>0.12622228226909632</v>
      </c>
      <c r="CC88" s="32">
        <f>2*(males!CC87-males!CC88)/(males!CC87+males!CC88)</f>
        <v>0.12785565939771548</v>
      </c>
      <c r="CD88" s="32">
        <f>2*(males!CD87-males!CD88)/(males!CD87+males!CD88)</f>
        <v>0.11812059756947133</v>
      </c>
      <c r="CE88" s="32">
        <f>2*(males!CE87-males!CE88)/(males!CE87+males!CE88)</f>
        <v>0.12652683528685996</v>
      </c>
      <c r="CF88" s="32">
        <f>2*(males!CF87-males!CF88)/(males!CF87+males!CF88)</f>
        <v>0.11704625498943413</v>
      </c>
      <c r="CG88" s="32">
        <f>2*(males!CG87-males!CG88)/(males!CG87+males!CG88)</f>
        <v>0.11276234985680293</v>
      </c>
      <c r="CH88" s="32">
        <f>2*(males!CH87-males!CH88)/(males!CH87+males!CH88)</f>
        <v>0.11101766190075694</v>
      </c>
      <c r="CI88" s="32">
        <f>2*(males!CI87-males!CI88)/(males!CI87+males!CI88)</f>
        <v>0.10142731839566223</v>
      </c>
      <c r="CJ88" s="32">
        <f>2*(males!CJ87-males!CJ88)/(males!CJ87+males!CJ88)</f>
        <v>0.10648771962591887</v>
      </c>
      <c r="CK88" s="32">
        <f>2*(males!CK87-males!CK88)/(males!CK87+males!CK88)</f>
        <v>0.1077866179731316</v>
      </c>
      <c r="CL88" s="32">
        <f>2*(males!CL87-males!CL88)/(males!CL87+males!CL88)</f>
        <v>0.10322645492009247</v>
      </c>
      <c r="CM88" s="32">
        <f>2*(males!CM87-males!CM88)/(males!CM87+males!CM88)</f>
        <v>0.10062187538105109</v>
      </c>
      <c r="CN88" s="32">
        <f>2*(males!CN87-males!CN88)/(males!CN87+males!CN88)</f>
        <v>9.7800813795776015E-2</v>
      </c>
      <c r="CO88" s="12"/>
      <c r="CP88" s="31">
        <f t="shared" si="14"/>
        <v>85</v>
      </c>
      <c r="CQ88" s="32">
        <f>$CN88*EXP('2a)answer'!$C88*('2a) male mx'!CQ$2-$CO$2))</f>
        <v>9.3481980678735324E-2</v>
      </c>
      <c r="CR88" s="32">
        <f>$CN88*EXP('2a)answer'!$C88*('2a) male mx'!CR$2-$CO$2))</f>
        <v>9.2641375141683205E-2</v>
      </c>
      <c r="CS88" s="32">
        <f>$CN88*EXP('2a)answer'!$C88*('2a) male mx'!CS$2-$CO$2))</f>
        <v>9.180832846959941E-2</v>
      </c>
      <c r="CT88" s="32">
        <f>$CN88*EXP('2a)answer'!$C88*('2a) male mx'!CT$2-$CO$2))</f>
        <v>9.0982772691911434E-2</v>
      </c>
      <c r="CU88" s="32">
        <f>$CN88*EXP('2a)answer'!$C88*('2a) male mx'!CU$2-$CO$2))</f>
        <v>9.0164640449249475E-2</v>
      </c>
      <c r="CV88" s="32">
        <f>$CN88*EXP('2a)answer'!$C88*('2a) male mx'!CV$2-$CO$2))</f>
        <v>8.9353864987950393E-2</v>
      </c>
      <c r="CW88" s="32">
        <f>$CN88*EXP('2a)answer'!$C88*('2a) male mx'!CW$2-$CO$2))</f>
        <v>8.8550380154611114E-2</v>
      </c>
      <c r="CX88" s="32">
        <f>$CN88*EXP('2a)answer'!$C88*('2a) male mx'!CX$2-$CO$2))</f>
        <v>8.7754120390690971E-2</v>
      </c>
      <c r="CY88" s="32">
        <f>$CN88*EXP('2a)answer'!$C88*('2a) male mx'!CY$2-$CO$2))</f>
        <v>8.6965020727162612E-2</v>
      </c>
      <c r="CZ88" s="32">
        <f>$CN88*EXP('2a)answer'!$C88*('2a) male mx'!CZ$2-$CO$2))</f>
        <v>8.6183016779211016E-2</v>
      </c>
      <c r="DA88" s="32">
        <f>$CN88*EXP('2a)answer'!$C88*('2a) male mx'!DA$2-$CO$2))</f>
        <v>8.5408044740980127E-2</v>
      </c>
      <c r="DB88" s="32">
        <f>$CN88*EXP('2a)answer'!$C88*('2a) male mx'!DB$2-$CO$2))</f>
        <v>8.4640041380366737E-2</v>
      </c>
      <c r="DC88" s="32">
        <f>$CN88*EXP('2a)answer'!$C88*('2a) male mx'!DC$2-$CO$2))</f>
        <v>8.38789440338613E-2</v>
      </c>
      <c r="DD88" s="32">
        <f>$CN88*EXP('2a)answer'!$C88*('2a) male mx'!DD$2-$CO$2))</f>
        <v>8.3124690601434972E-2</v>
      </c>
      <c r="DE88" s="32">
        <f>$CN88*EXP('2a)answer'!$C88*('2a) male mx'!DE$2-$CO$2))</f>
        <v>8.2377219541472646E-2</v>
      </c>
      <c r="DF88" s="32">
        <f>$CN88*EXP('2a)answer'!$C88*('2a) male mx'!DF$2-$CO$2))</f>
        <v>8.1636469865751751E-2</v>
      </c>
      <c r="DG88" s="32">
        <f>$CN88*EXP('2a)answer'!$C88*('2a) male mx'!DG$2-$CO$2))</f>
        <v>8.0902381134465906E-2</v>
      </c>
      <c r="DH88" s="32">
        <f>$CN88*EXP('2a)answer'!$C88*('2a) male mx'!DH$2-$CO$2))</f>
        <v>8.0174893451293569E-2</v>
      </c>
      <c r="DI88" s="32">
        <f>$CN88*EXP('2a)answer'!$C88*('2a) male mx'!DI$2-$CO$2))</f>
        <v>7.9453947458510907E-2</v>
      </c>
      <c r="DJ88" s="32">
        <f>$CN88*EXP('2a)answer'!$C88*('2a) male mx'!DJ$2-$CO$2))</f>
        <v>7.8739484332148571E-2</v>
      </c>
      <c r="DK88" s="32">
        <f>$CN88*EXP('2a)answer'!$C88*('2a) male mx'!DK$2-$CO$2))</f>
        <v>7.8031445777192163E-2</v>
      </c>
      <c r="DL88" s="32">
        <f>$CN88*EXP('2a)answer'!$C88*('2a) male mx'!DL$2-$CO$2))</f>
        <v>7.7329774022825801E-2</v>
      </c>
      <c r="DM88" s="32">
        <f>$CN88*EXP('2a)answer'!$C88*('2a) male mx'!DM$2-$CO$2))</f>
        <v>7.6634411817718351E-2</v>
      </c>
      <c r="DN88" s="32">
        <f>$CN88*EXP('2a)answer'!$C88*('2a) male mx'!DN$2-$CO$2))</f>
        <v>7.5945302425352218E-2</v>
      </c>
      <c r="DO88" s="32">
        <f>$CN88*EXP('2a)answer'!$C88*('2a) male mx'!DO$2-$CO$2))</f>
        <v>7.5262389619393966E-2</v>
      </c>
      <c r="DP88" s="32">
        <f>$CN88*EXP('2a)answer'!$C88*('2a) male mx'!DP$2-$CO$2))</f>
        <v>7.4585617679106792E-2</v>
      </c>
      <c r="DQ88" s="32">
        <f>$CN88*EXP('2a)answer'!$C88*('2a) male mx'!DQ$2-$CO$2))</f>
        <v>7.3914931384803942E-2</v>
      </c>
      <c r="DR88" s="32">
        <f>$CN88*EXP('2a)answer'!$C88*('2a) male mx'!DR$2-$CO$2))</f>
        <v>7.3250276013343385E-2</v>
      </c>
      <c r="DS88" s="32">
        <f>$CN88*EXP('2a)answer'!$C88*('2a) male mx'!DS$2-$CO$2))</f>
        <v>7.2591597333662605E-2</v>
      </c>
      <c r="DT88" s="32">
        <f>$CN88*EXP('2a)answer'!$C88*('2a) male mx'!DT$2-$CO$2))</f>
        <v>7.1938841602353892E-2</v>
      </c>
      <c r="DU88" s="32">
        <f>$CN88*EXP('2a)answer'!$C88*('2a) male mx'!DU$2-$CO$2))</f>
        <v>7.1291955559279169E-2</v>
      </c>
      <c r="DV88" s="32">
        <f>$CN88*EXP('2a)answer'!$C88*('2a) male mx'!DV$2-$CO$2))</f>
        <v>7.065088642322441E-2</v>
      </c>
      <c r="DW88" s="32">
        <f>$CN88*EXP('2a)answer'!$C88*('2a) male mx'!DW$2-$CO$2))</f>
        <v>7.0015581887593048E-2</v>
      </c>
      <c r="DX88" s="32">
        <f>$CN88*EXP('2a)answer'!$C88*('2a) male mx'!DX$2-$CO$2))</f>
        <v>6.9385990116138163E-2</v>
      </c>
      <c r="DY88" s="32">
        <f>$CN88*EXP('2a)answer'!$C88*('2a) male mx'!DY$2-$CO$2))</f>
        <v>6.8762059738732936E-2</v>
      </c>
      <c r="DZ88" s="32">
        <f>$CN88*EXP('2a)answer'!$C88*('2a) male mx'!DZ$2-$CO$2))</f>
        <v>6.8143739847179377E-2</v>
      </c>
      <c r="EA88" s="32">
        <f>$CN88*EXP('2a)answer'!$C88*('2a) male mx'!EA$2-$CO$2))</f>
        <v>6.7530979991054424E-2</v>
      </c>
      <c r="EB88" s="32">
        <f>$CN88*EXP('2a)answer'!$C88*('2a) male mx'!EB$2-$CO$2))</f>
        <v>6.6923730173593599E-2</v>
      </c>
      <c r="EC88" s="32">
        <f>$CN88*EXP('2a)answer'!$C88*('2a) male mx'!EC$2-$CO$2))</f>
        <v>6.6321940847611741E-2</v>
      </c>
      <c r="ED88" s="32">
        <f>$CN88*EXP('2a)answer'!$C88*('2a) male mx'!ED$2-$CO$2))</f>
        <v>6.5725562911460172E-2</v>
      </c>
      <c r="EE88" s="32">
        <f>$CN88*EXP('2a)answer'!$C88*('2a) male mx'!EE$2-$CO$2))</f>
        <v>6.5134547705020404E-2</v>
      </c>
      <c r="EF88" s="32">
        <f>$CN88*EXP('2a)answer'!$C88*('2a) male mx'!EF$2-$CO$2))</f>
        <v>6.454884700573385E-2</v>
      </c>
      <c r="EG88" s="32">
        <f>$CN88*EXP('2a)answer'!$C88*('2a) male mx'!EG$2-$CO$2))</f>
        <v>6.3968413024667242E-2</v>
      </c>
      <c r="EH88" s="32">
        <f>$CN88*EXP('2a)answer'!$C88*('2a) male mx'!EH$2-$CO$2))</f>
        <v>6.3393198402613302E-2</v>
      </c>
      <c r="EI88" s="32">
        <f>$CN88*EXP('2a)answer'!$C88*('2a) male mx'!EI$2-$CO$2))</f>
        <v>6.2823156206226652E-2</v>
      </c>
      <c r="EJ88" s="32">
        <f>$CN88*EXP('2a)answer'!$C88*('2a) male mx'!EJ$2-$CO$2))</f>
        <v>6.2258239924194367E-2</v>
      </c>
      <c r="EK88" s="32">
        <f>$CN88*EXP('2a)answer'!$C88*('2a) male mx'!EK$2-$CO$2))</f>
        <v>6.1698403463441E-2</v>
      </c>
      <c r="EL88" s="32">
        <f>$CN88*EXP('2a)answer'!$C88*('2a) male mx'!EL$2-$CO$2))</f>
        <v>6.1143601145367717E-2</v>
      </c>
      <c r="EM88" s="32">
        <f>$CN88*EXP('2a)answer'!$C88*('2a) male mx'!EM$2-$CO$2))</f>
        <v>6.0593787702125229E-2</v>
      </c>
      <c r="EN88" s="32">
        <f>$CN88*EXP('2a)answer'!$C88*('2a) male mx'!EN$2-$CO$2))</f>
        <v>6.0048918272920311E-2</v>
      </c>
      <c r="EO88" s="32">
        <f>$CN88*EXP('2a)answer'!$C88*('2a) male mx'!EO$2-$CO$2))</f>
        <v>5.9508948400355449E-2</v>
      </c>
    </row>
    <row r="89" spans="1:145" x14ac:dyDescent="0.25">
      <c r="A89" s="31">
        <f>males!A88</f>
        <v>86</v>
      </c>
      <c r="B89" s="32">
        <f>2*(males!B88-males!B89)/(males!B88+males!B89)</f>
        <v>0.19404583422574426</v>
      </c>
      <c r="C89" s="32">
        <f>2*(males!C88-males!C89)/(males!C88+males!C89)</f>
        <v>0.22867972204674669</v>
      </c>
      <c r="D89" s="32">
        <f>2*(males!D88-males!D89)/(males!D88+males!D89)</f>
        <v>0.2486128364389234</v>
      </c>
      <c r="E89" s="32">
        <f>2*(males!E88-males!E89)/(males!E88+males!E89)</f>
        <v>0.18233944954128439</v>
      </c>
      <c r="F89" s="32">
        <f>2*(males!F88-males!F89)/(males!F88+males!F89)</f>
        <v>0.19855671547677434</v>
      </c>
      <c r="G89" s="32">
        <f>2*(males!G88-males!G89)/(males!G88+males!G89)</f>
        <v>0.2657171299486944</v>
      </c>
      <c r="H89" s="32">
        <f>2*(males!H88-males!H89)/(males!H88+males!H89)</f>
        <v>0.24567549813882197</v>
      </c>
      <c r="I89" s="32">
        <f>2*(males!I88-males!I89)/(males!I88+males!I89)</f>
        <v>0.22129492529277156</v>
      </c>
      <c r="J89" s="32">
        <f>2*(males!J88-males!J89)/(males!J88+males!J89)</f>
        <v>0.22176656151419558</v>
      </c>
      <c r="K89" s="32">
        <f>2*(males!K88-males!K89)/(males!K88+males!K89)</f>
        <v>0.20721564307353346</v>
      </c>
      <c r="L89" s="32">
        <f>2*(males!L88-males!L89)/(males!L88+males!L89)</f>
        <v>0.22140130525797316</v>
      </c>
      <c r="M89" s="32">
        <f>2*(males!M88-males!M89)/(males!M88+males!M89)</f>
        <v>0.20700715519368368</v>
      </c>
      <c r="N89" s="32">
        <f>2*(males!N88-males!N89)/(males!N88+males!N89)</f>
        <v>0.2165103927611304</v>
      </c>
      <c r="O89" s="32">
        <f>2*(males!O88-males!O89)/(males!O88+males!O89)</f>
        <v>0.22798290478525887</v>
      </c>
      <c r="P89" s="32">
        <f>2*(males!P88-males!P89)/(males!P88+males!P89)</f>
        <v>0.21827911561751867</v>
      </c>
      <c r="Q89" s="32">
        <f>2*(males!Q88-males!Q89)/(males!Q88+males!Q89)</f>
        <v>0.20469056198242619</v>
      </c>
      <c r="R89" s="32">
        <f>2*(males!R88-males!R89)/(males!R88+males!R89)</f>
        <v>0.21779283768520363</v>
      </c>
      <c r="S89" s="32">
        <f>2*(males!S88-males!S89)/(males!S88+males!S89)</f>
        <v>0.21739421980822102</v>
      </c>
      <c r="T89" s="32">
        <f>2*(males!T88-males!T89)/(males!T88+males!T89)</f>
        <v>0.24239252336448597</v>
      </c>
      <c r="U89" s="32">
        <f>2*(males!U88-males!U89)/(males!U88+males!U89)</f>
        <v>0.20782331027142098</v>
      </c>
      <c r="V89" s="32">
        <f>2*(males!V88-males!V89)/(males!V88+males!V89)</f>
        <v>0.22585376073748167</v>
      </c>
      <c r="W89" s="32">
        <f>2*(males!W88-males!W89)/(males!W88+males!W89)</f>
        <v>0.26101222213108033</v>
      </c>
      <c r="X89" s="32">
        <f>2*(males!X88-males!X89)/(males!X88+males!X89)</f>
        <v>0.23691295243793001</v>
      </c>
      <c r="Y89" s="32">
        <f>2*(males!Y88-males!Y89)/(males!Y88+males!Y89)</f>
        <v>0.21253405994550409</v>
      </c>
      <c r="Z89" s="32">
        <f>2*(males!Z88-males!Z89)/(males!Z88+males!Z89)</f>
        <v>0.208564584915581</v>
      </c>
      <c r="AA89" s="32">
        <f>2*(males!AA88-males!AA89)/(males!AA88+males!AA89)</f>
        <v>0.2296815118276728</v>
      </c>
      <c r="AB89" s="32">
        <f>2*(males!AB88-males!AB89)/(males!AB88+males!AB89)</f>
        <v>0.2231675768899109</v>
      </c>
      <c r="AC89" s="32">
        <f>2*(males!AC88-males!AC89)/(males!AC88+males!AC89)</f>
        <v>0.23600722207892699</v>
      </c>
      <c r="AD89" s="32">
        <f>2*(males!AD88-males!AD89)/(males!AD88+males!AD89)</f>
        <v>0.21493537577788416</v>
      </c>
      <c r="AE89" s="32">
        <f>2*(males!AE88-males!AE89)/(males!AE88+males!AE89)</f>
        <v>0.23566960296182815</v>
      </c>
      <c r="AF89" s="32">
        <f>2*(males!AF88-males!AF89)/(males!AF88+males!AF89)</f>
        <v>0.22442155944897688</v>
      </c>
      <c r="AG89" s="32">
        <f>2*(males!AG88-males!AG89)/(males!AG88+males!AG89)</f>
        <v>0.21895794099183929</v>
      </c>
      <c r="AH89" s="32">
        <f>2*(males!AH88-males!AH89)/(males!AH88+males!AH89)</f>
        <v>0.22682090333081439</v>
      </c>
      <c r="AI89" s="32">
        <f>2*(males!AI88-males!AI89)/(males!AI88+males!AI89)</f>
        <v>0.21974998504695256</v>
      </c>
      <c r="AJ89" s="32">
        <f>2*(males!AJ88-males!AJ89)/(males!AJ88+males!AJ89)</f>
        <v>0.20290194242920664</v>
      </c>
      <c r="AK89" s="32">
        <f>2*(males!AK88-males!AK89)/(males!AK88+males!AK89)</f>
        <v>0.24167661493566786</v>
      </c>
      <c r="AL89" s="32">
        <f>2*(males!AL88-males!AL89)/(males!AL88+males!AL89)</f>
        <v>0.20626295445633297</v>
      </c>
      <c r="AM89" s="32">
        <f>2*(males!AM88-males!AM89)/(males!AM88+males!AM89)</f>
        <v>0.20011458930152612</v>
      </c>
      <c r="AN89" s="32">
        <f>2*(males!AN88-males!AN89)/(males!AN88+males!AN89)</f>
        <v>0.20491466776142161</v>
      </c>
      <c r="AO89" s="32">
        <f>2*(males!AO88-males!AO89)/(males!AO88+males!AO89)</f>
        <v>0.20768012235756814</v>
      </c>
      <c r="AP89" s="32">
        <f>2*(males!AP88-males!AP89)/(males!AP88+males!AP89)</f>
        <v>0.19918872758326217</v>
      </c>
      <c r="AQ89" s="32">
        <f>2*(males!AQ88-males!AQ89)/(males!AQ88+males!AQ89)</f>
        <v>0.21953014435324086</v>
      </c>
      <c r="AR89" s="32">
        <f>2*(males!AR88-males!AR89)/(males!AR88+males!AR89)</f>
        <v>0.20302860347728546</v>
      </c>
      <c r="AS89" s="32">
        <f>2*(males!AS88-males!AS89)/(males!AS88+males!AS89)</f>
        <v>0.21405104877432399</v>
      </c>
      <c r="AT89" s="32">
        <f>2*(males!AT88-males!AT89)/(males!AT88+males!AT89)</f>
        <v>0.21224728977439203</v>
      </c>
      <c r="AU89" s="32">
        <f>2*(males!AU88-males!AU89)/(males!AU88+males!AU89)</f>
        <v>0.21519067128900093</v>
      </c>
      <c r="AV89" s="32">
        <f>2*(males!AV88-males!AV89)/(males!AV88+males!AV89)</f>
        <v>0.20266636150369058</v>
      </c>
      <c r="AW89" s="32">
        <f>2*(males!AW88-males!AW89)/(males!AW88+males!AW89)</f>
        <v>0.22010998710027838</v>
      </c>
      <c r="AX89" s="32">
        <f>2*(males!AX88-males!AX89)/(males!AX88+males!AX89)</f>
        <v>0.19864507980250315</v>
      </c>
      <c r="AY89" s="32">
        <f>2*(males!AY88-males!AY89)/(males!AY88+males!AY89)</f>
        <v>0.209201780989869</v>
      </c>
      <c r="AZ89" s="32">
        <f>2*(males!AZ88-males!AZ89)/(males!AZ88+males!AZ89)</f>
        <v>0.21669626998223801</v>
      </c>
      <c r="BA89" s="32">
        <f>2*(males!BA88-males!BA89)/(males!BA88+males!BA89)</f>
        <v>0.19450454348766769</v>
      </c>
      <c r="BB89" s="32">
        <f>2*(males!BB88-males!BB89)/(males!BB88+males!BB89)</f>
        <v>0.19398488292193033</v>
      </c>
      <c r="BC89" s="32">
        <f>2*(males!BC88-males!BC89)/(males!BC88+males!BC89)</f>
        <v>0.22355402272855771</v>
      </c>
      <c r="BD89" s="32">
        <f>2*(males!BD88-males!BD89)/(males!BD88+males!BD89)</f>
        <v>0.19521893928885189</v>
      </c>
      <c r="BE89" s="32">
        <f>2*(males!BE88-males!BE89)/(males!BE88+males!BE89)</f>
        <v>0.20172275641025642</v>
      </c>
      <c r="BF89" s="32">
        <f>2*(males!BF88-males!BF89)/(males!BF88+males!BF89)</f>
        <v>0.18262993850560189</v>
      </c>
      <c r="BG89" s="32">
        <f>2*(males!BG88-males!BG89)/(males!BG88+males!BG89)</f>
        <v>0.17553191489361702</v>
      </c>
      <c r="BH89" s="32">
        <f>2*(males!BH88-males!BH89)/(males!BH88+males!BH89)</f>
        <v>0.1807292851186415</v>
      </c>
      <c r="BI89" s="32">
        <f>2*(males!BI88-males!BI89)/(males!BI88+males!BI89)</f>
        <v>0.17421441774491683</v>
      </c>
      <c r="BJ89" s="32">
        <f>2*(males!BJ88-males!BJ89)/(males!BJ88+males!BJ89)</f>
        <v>0.17442545668827342</v>
      </c>
      <c r="BK89" s="32">
        <f>2*(males!BK88-males!BK89)/(males!BK88+males!BK89)</f>
        <v>0.18067000385059684</v>
      </c>
      <c r="BL89" s="32">
        <f>2*(males!BL88-males!BL89)/(males!BL88+males!BL89)</f>
        <v>0.16760302775441546</v>
      </c>
      <c r="BM89" s="32">
        <f>2*(males!BM88-males!BM89)/(males!BM88+males!BM89)</f>
        <v>0.16799069303639688</v>
      </c>
      <c r="BN89" s="32">
        <f>2*(males!BN88-males!BN89)/(males!BN88+males!BN89)</f>
        <v>0.17291496875848955</v>
      </c>
      <c r="BO89" s="32">
        <f>2*(males!BO88-males!BO89)/(males!BO88+males!BO89)</f>
        <v>0.1632442597591677</v>
      </c>
      <c r="BP89" s="32">
        <f>2*(males!BP88-males!BP89)/(males!BP88+males!BP89)</f>
        <v>0.17396927056070449</v>
      </c>
      <c r="BQ89" s="32">
        <f>2*(males!BQ88-males!BQ89)/(males!BQ88+males!BQ89)</f>
        <v>0.15141843971631205</v>
      </c>
      <c r="BR89" s="32">
        <f>2*(males!BR88-males!BR89)/(males!BR88+males!BR89)</f>
        <v>0.17737988290325579</v>
      </c>
      <c r="BS89" s="32">
        <f>2*(males!BS88-males!BS89)/(males!BS88+males!BS89)</f>
        <v>0.16229460172041865</v>
      </c>
      <c r="BT89" s="32">
        <f>2*(males!BT88-males!BT89)/(males!BT88+males!BT89)</f>
        <v>0.15438973807512096</v>
      </c>
      <c r="BU89" s="32">
        <f>2*(males!BU88-males!BU89)/(males!BU88+males!BU89)</f>
        <v>0.14756305082162904</v>
      </c>
      <c r="BV89" s="32">
        <f>2*(males!BV88-males!BV89)/(males!BV88+males!BV89)</f>
        <v>0.1600920289507741</v>
      </c>
      <c r="BW89" s="32">
        <f>2*(males!BW88-males!BW89)/(males!BW88+males!BW89)</f>
        <v>0.15472638042861722</v>
      </c>
      <c r="BX89" s="32">
        <f>2*(males!BX88-males!BX89)/(males!BX88+males!BX89)</f>
        <v>0.15363630163457384</v>
      </c>
      <c r="BY89" s="32">
        <f>2*(males!BY88-males!BY89)/(males!BY88+males!BY89)</f>
        <v>0.15159725858967646</v>
      </c>
      <c r="BZ89" s="32">
        <f>2*(males!BZ88-males!BZ89)/(males!BZ88+males!BZ89)</f>
        <v>0.14438651820385745</v>
      </c>
      <c r="CA89" s="32">
        <f>2*(males!CA88-males!CA89)/(males!CA88+males!CA89)</f>
        <v>0.14528655867341791</v>
      </c>
      <c r="CB89" s="32">
        <f>2*(males!CB88-males!CB89)/(males!CB88+males!CB89)</f>
        <v>0.14263368286889519</v>
      </c>
      <c r="CC89" s="32">
        <f>2*(males!CC88-males!CC89)/(males!CC88+males!CC89)</f>
        <v>0.13614736647227621</v>
      </c>
      <c r="CD89" s="32">
        <f>2*(males!CD88-males!CD89)/(males!CD88+males!CD89)</f>
        <v>0.13848427274646399</v>
      </c>
      <c r="CE89" s="32">
        <f>2*(males!CE88-males!CE89)/(males!CE88+males!CE89)</f>
        <v>0.13614222659890621</v>
      </c>
      <c r="CF89" s="32">
        <f>2*(males!CF88-males!CF89)/(males!CF88+males!CF89)</f>
        <v>0.13114536274249269</v>
      </c>
      <c r="CG89" s="32">
        <f>2*(males!CG88-males!CG89)/(males!CG88+males!CG89)</f>
        <v>0.12208408100487055</v>
      </c>
      <c r="CH89" s="32">
        <f>2*(males!CH88-males!CH89)/(males!CH88+males!CH89)</f>
        <v>0.11154242736701643</v>
      </c>
      <c r="CI89" s="32">
        <f>2*(males!CI88-males!CI89)/(males!CI88+males!CI89)</f>
        <v>0.12181972107115804</v>
      </c>
      <c r="CJ89" s="32">
        <f>2*(males!CJ88-males!CJ89)/(males!CJ88+males!CJ89)</f>
        <v>0.12025515005751333</v>
      </c>
      <c r="CK89" s="32">
        <f>2*(males!CK88-males!CK89)/(males!CK88+males!CK89)</f>
        <v>0.12406846166234756</v>
      </c>
      <c r="CL89" s="32">
        <f>2*(males!CL88-males!CL89)/(males!CL88+males!CL89)</f>
        <v>0.10984710847751349</v>
      </c>
      <c r="CM89" s="32">
        <f>2*(males!CM88-males!CM89)/(males!CM88+males!CM89)</f>
        <v>0.11256679415195162</v>
      </c>
      <c r="CN89" s="32">
        <f>2*(males!CN88-males!CN89)/(males!CN88+males!CN89)</f>
        <v>0.11507439574496735</v>
      </c>
      <c r="CO89" s="12"/>
      <c r="CP89" s="31">
        <f t="shared" si="14"/>
        <v>86</v>
      </c>
      <c r="CQ89" s="32">
        <f>$CN89*EXP('2a)answer'!$C89*('2a) male mx'!CQ$2-$CO$2))</f>
        <v>0.11178196098942064</v>
      </c>
      <c r="CR89" s="32">
        <f>$CN89*EXP('2a)answer'!$C89*('2a) male mx'!CR$2-$CO$2))</f>
        <v>0.11113486553750762</v>
      </c>
      <c r="CS89" s="32">
        <f>$CN89*EXP('2a)answer'!$C89*('2a) male mx'!CS$2-$CO$2))</f>
        <v>0.11049151606142271</v>
      </c>
      <c r="CT89" s="32">
        <f>$CN89*EXP('2a)answer'!$C89*('2a) male mx'!CT$2-$CO$2))</f>
        <v>0.10985189087605771</v>
      </c>
      <c r="CU89" s="32">
        <f>$CN89*EXP('2a)answer'!$C89*('2a) male mx'!CU$2-$CO$2))</f>
        <v>0.10921596842183748</v>
      </c>
      <c r="CV89" s="32">
        <f>$CN89*EXP('2a)answer'!$C89*('2a) male mx'!CV$2-$CO$2))</f>
        <v>0.10858372726399326</v>
      </c>
      <c r="CW89" s="32">
        <f>$CN89*EXP('2a)answer'!$C89*('2a) male mx'!CW$2-$CO$2))</f>
        <v>0.10795514609184022</v>
      </c>
      <c r="CX89" s="32">
        <f>$CN89*EXP('2a)answer'!$C89*('2a) male mx'!CX$2-$CO$2))</f>
        <v>0.1073302037180591</v>
      </c>
      <c r="CY89" s="32">
        <f>$CN89*EXP('2a)answer'!$C89*('2a) male mx'!CY$2-$CO$2))</f>
        <v>0.10670887907798209</v>
      </c>
      <c r="CZ89" s="32">
        <f>$CN89*EXP('2a)answer'!$C89*('2a) male mx'!CZ$2-$CO$2))</f>
        <v>0.10609115122888275</v>
      </c>
      <c r="DA89" s="32">
        <f>$CN89*EXP('2a)answer'!$C89*('2a) male mx'!DA$2-$CO$2))</f>
        <v>0.10547699934927023</v>
      </c>
      <c r="DB89" s="32">
        <f>$CN89*EXP('2a)answer'!$C89*('2a) male mx'!DB$2-$CO$2))</f>
        <v>0.10486640273818729</v>
      </c>
      <c r="DC89" s="32">
        <f>$CN89*EXP('2a)answer'!$C89*('2a) male mx'!DC$2-$CO$2))</f>
        <v>0.10425934081451264</v>
      </c>
      <c r="DD89" s="32">
        <f>$CN89*EXP('2a)answer'!$C89*('2a) male mx'!DD$2-$CO$2))</f>
        <v>0.10365579311626724</v>
      </c>
      <c r="DE89" s="32">
        <f>$CN89*EXP('2a)answer'!$C89*('2a) male mx'!DE$2-$CO$2))</f>
        <v>0.10305573929992452</v>
      </c>
      <c r="DF89" s="32">
        <f>$CN89*EXP('2a)answer'!$C89*('2a) male mx'!DF$2-$CO$2))</f>
        <v>0.10245915913972473</v>
      </c>
      <c r="DG89" s="32">
        <f>$CN89*EXP('2a)answer'!$C89*('2a) male mx'!DG$2-$CO$2))</f>
        <v>0.10186603252699315</v>
      </c>
      <c r="DH89" s="32">
        <f>$CN89*EXP('2a)answer'!$C89*('2a) male mx'!DH$2-$CO$2))</f>
        <v>0.10127633946946234</v>
      </c>
      <c r="DI89" s="32">
        <f>$CN89*EXP('2a)answer'!$C89*('2a) male mx'!DI$2-$CO$2))</f>
        <v>0.10069006009059822</v>
      </c>
      <c r="DJ89" s="32">
        <f>$CN89*EXP('2a)answer'!$C89*('2a) male mx'!DJ$2-$CO$2))</f>
        <v>0.10010717462893019</v>
      </c>
      <c r="DK89" s="32">
        <f>$CN89*EXP('2a)answer'!$C89*('2a) male mx'!DK$2-$CO$2))</f>
        <v>9.9527663437384936E-2</v>
      </c>
      <c r="DL89" s="32">
        <f>$CN89*EXP('2a)answer'!$C89*('2a) male mx'!DL$2-$CO$2))</f>
        <v>9.8951506982624254E-2</v>
      </c>
      <c r="DM89" s="32">
        <f>$CN89*EXP('2a)answer'!$C89*('2a) male mx'!DM$2-$CO$2))</f>
        <v>9.837868584438661E-2</v>
      </c>
      <c r="DN89" s="32">
        <f>$CN89*EXP('2a)answer'!$C89*('2a) male mx'!DN$2-$CO$2))</f>
        <v>9.7809180714832578E-2</v>
      </c>
      <c r="DO89" s="32">
        <f>$CN89*EXP('2a)answer'!$C89*('2a) male mx'!DO$2-$CO$2))</f>
        <v>9.7242972397894048E-2</v>
      </c>
      <c r="DP89" s="32">
        <f>$CN89*EXP('2a)answer'!$C89*('2a) male mx'!DP$2-$CO$2))</f>
        <v>9.6680041808627173E-2</v>
      </c>
      <c r="DQ89" s="32">
        <f>$CN89*EXP('2a)answer'!$C89*('2a) male mx'!DQ$2-$CO$2))</f>
        <v>9.6120369972569078E-2</v>
      </c>
      <c r="DR89" s="32">
        <f>$CN89*EXP('2a)answer'!$C89*('2a) male mx'!DR$2-$CO$2))</f>
        <v>9.5563938025098286E-2</v>
      </c>
      <c r="DS89" s="32">
        <f>$CN89*EXP('2a)answer'!$C89*('2a) male mx'!DS$2-$CO$2))</f>
        <v>9.5010727210798895E-2</v>
      </c>
      <c r="DT89" s="32">
        <f>$CN89*EXP('2a)answer'!$C89*('2a) male mx'!DT$2-$CO$2))</f>
        <v>9.4460718882828365E-2</v>
      </c>
      <c r="DU89" s="32">
        <f>$CN89*EXP('2a)answer'!$C89*('2a) male mx'!DU$2-$CO$2))</f>
        <v>9.3913894502289014E-2</v>
      </c>
      <c r="DV89" s="32">
        <f>$CN89*EXP('2a)answer'!$C89*('2a) male mx'!DV$2-$CO$2))</f>
        <v>9.3370235637603133E-2</v>
      </c>
      <c r="DW89" s="32">
        <f>$CN89*EXP('2a)answer'!$C89*('2a) male mx'!DW$2-$CO$2))</f>
        <v>9.2829723963891664E-2</v>
      </c>
      <c r="DX89" s="32">
        <f>$CN89*EXP('2a)answer'!$C89*('2a) male mx'!DX$2-$CO$2))</f>
        <v>9.229234126235665E-2</v>
      </c>
      <c r="DY89" s="32">
        <f>$CN89*EXP('2a)answer'!$C89*('2a) male mx'!DY$2-$CO$2))</f>
        <v>9.1758069419667049E-2</v>
      </c>
      <c r="DZ89" s="32">
        <f>$CN89*EXP('2a)answer'!$C89*('2a) male mx'!DZ$2-$CO$2))</f>
        <v>9.122689042734819E-2</v>
      </c>
      <c r="EA89" s="32">
        <f>$CN89*EXP('2a)answer'!$C89*('2a) male mx'!EA$2-$CO$2))</f>
        <v>9.0698786381174817E-2</v>
      </c>
      <c r="EB89" s="32">
        <f>$CN89*EXP('2a)answer'!$C89*('2a) male mx'!EB$2-$CO$2))</f>
        <v>9.017373948056763E-2</v>
      </c>
      <c r="EC89" s="32">
        <f>$CN89*EXP('2a)answer'!$C89*('2a) male mx'!EC$2-$CO$2))</f>
        <v>8.9651732027993161E-2</v>
      </c>
      <c r="ED89" s="32">
        <f>$CN89*EXP('2a)answer'!$C89*('2a) male mx'!ED$2-$CO$2))</f>
        <v>8.9132746428367396E-2</v>
      </c>
      <c r="EE89" s="32">
        <f>$CN89*EXP('2a)answer'!$C89*('2a) male mx'!EE$2-$CO$2))</f>
        <v>8.8616765188462565E-2</v>
      </c>
      <c r="EF89" s="32">
        <f>$CN89*EXP('2a)answer'!$C89*('2a) male mx'!EF$2-$CO$2))</f>
        <v>8.8103770916317645E-2</v>
      </c>
      <c r="EG89" s="32">
        <f>$CN89*EXP('2a)answer'!$C89*('2a) male mx'!EG$2-$CO$2))</f>
        <v>8.7593746320652047E-2</v>
      </c>
      <c r="EH89" s="32">
        <f>$CN89*EXP('2a)answer'!$C89*('2a) male mx'!EH$2-$CO$2))</f>
        <v>8.7086674210282822E-2</v>
      </c>
      <c r="EI89" s="32">
        <f>$CN89*EXP('2a)answer'!$C89*('2a) male mx'!EI$2-$CO$2))</f>
        <v>8.6582537493545123E-2</v>
      </c>
      <c r="EJ89" s="32">
        <f>$CN89*EXP('2a)answer'!$C89*('2a) male mx'!EJ$2-$CO$2))</f>
        <v>8.6081319177716289E-2</v>
      </c>
      <c r="EK89" s="32">
        <f>$CN89*EXP('2a)answer'!$C89*('2a) male mx'!EK$2-$CO$2))</f>
        <v>8.5583002368442879E-2</v>
      </c>
      <c r="EL89" s="32">
        <f>$CN89*EXP('2a)answer'!$C89*('2a) male mx'!EL$2-$CO$2))</f>
        <v>8.5087570269171311E-2</v>
      </c>
      <c r="EM89" s="32">
        <f>$CN89*EXP('2a)answer'!$C89*('2a) male mx'!EM$2-$CO$2))</f>
        <v>8.4595006180581703E-2</v>
      </c>
      <c r="EN89" s="32">
        <f>$CN89*EXP('2a)answer'!$C89*('2a) male mx'!EN$2-$CO$2))</f>
        <v>8.4105293500025061E-2</v>
      </c>
      <c r="EO89" s="32">
        <f>$CN89*EXP('2a)answer'!$C89*('2a) male mx'!EO$2-$CO$2))</f>
        <v>8.3618415720963485E-2</v>
      </c>
    </row>
    <row r="90" spans="1:145" x14ac:dyDescent="0.25">
      <c r="A90" s="31">
        <f>males!A89</f>
        <v>87</v>
      </c>
      <c r="B90" s="32">
        <f>2*(males!B89-males!B90)/(males!B89+males!B90)</f>
        <v>0.21525527629389613</v>
      </c>
      <c r="C90" s="32">
        <f>2*(males!C89-males!C90)/(males!C89+males!C90)</f>
        <v>0.19902405019170444</v>
      </c>
      <c r="D90" s="32">
        <f>2*(males!D89-males!D90)/(males!D89+males!D90)</f>
        <v>0.25362318840579712</v>
      </c>
      <c r="E90" s="32">
        <f>2*(males!E89-males!E90)/(males!E89+males!E90)</f>
        <v>0.21891679062035174</v>
      </c>
      <c r="F90" s="32">
        <f>2*(males!F89-males!F90)/(males!F89+males!F90)</f>
        <v>0.2381615598885794</v>
      </c>
      <c r="G90" s="32">
        <f>2*(males!G89-males!G90)/(males!G89+males!G90)</f>
        <v>0.22388059701492538</v>
      </c>
      <c r="H90" s="32">
        <f>2*(males!H89-males!H90)/(males!H89+males!H90)</f>
        <v>0.25182686902754359</v>
      </c>
      <c r="I90" s="32">
        <f>2*(males!I89-males!I90)/(males!I89+males!I90)</f>
        <v>0.2036187776202785</v>
      </c>
      <c r="J90" s="32">
        <f>2*(males!J89-males!J90)/(males!J89+males!J90)</f>
        <v>0.25796114560384537</v>
      </c>
      <c r="K90" s="32">
        <f>2*(males!K89-males!K90)/(males!K89+males!K90)</f>
        <v>0.21384845599238197</v>
      </c>
      <c r="L90" s="32">
        <f>2*(males!L89-males!L90)/(males!L89+males!L90)</f>
        <v>0.22403572253445223</v>
      </c>
      <c r="M90" s="32">
        <f>2*(males!M89-males!M90)/(males!M89+males!M90)</f>
        <v>0.21842326184843167</v>
      </c>
      <c r="N90" s="32">
        <f>2*(males!N89-males!N90)/(males!N89+males!N90)</f>
        <v>0.25632517627540441</v>
      </c>
      <c r="O90" s="32">
        <f>2*(males!O89-males!O90)/(males!O89+males!O90)</f>
        <v>0.23664662186062965</v>
      </c>
      <c r="P90" s="32">
        <f>2*(males!P89-males!P90)/(males!P89+males!P90)</f>
        <v>0.24784578484498535</v>
      </c>
      <c r="Q90" s="32">
        <f>2*(males!Q89-males!Q90)/(males!Q89+males!Q90)</f>
        <v>0.20925709840528978</v>
      </c>
      <c r="R90" s="32">
        <f>2*(males!R89-males!R90)/(males!R89+males!R90)</f>
        <v>0.23403014907970351</v>
      </c>
      <c r="S90" s="32">
        <f>2*(males!S89-males!S90)/(males!S89+males!S90)</f>
        <v>0.23789881303139995</v>
      </c>
      <c r="T90" s="32">
        <f>2*(males!T89-males!T90)/(males!T89+males!T90)</f>
        <v>0.24527220630372493</v>
      </c>
      <c r="U90" s="32">
        <f>2*(males!U89-males!U90)/(males!U89+males!U90)</f>
        <v>0.21728395061728395</v>
      </c>
      <c r="V90" s="32">
        <f>2*(males!V89-males!V90)/(males!V89+males!V90)</f>
        <v>0.24853956452469464</v>
      </c>
      <c r="W90" s="32">
        <f>2*(males!W89-males!W90)/(males!W89+males!W90)</f>
        <v>0.23581522885467202</v>
      </c>
      <c r="X90" s="32">
        <f>2*(males!X89-males!X90)/(males!X89+males!X90)</f>
        <v>0.26735910752067704</v>
      </c>
      <c r="Y90" s="32">
        <f>2*(males!Y89-males!Y90)/(males!Y89+males!Y90)</f>
        <v>0.23777035854260414</v>
      </c>
      <c r="Z90" s="32">
        <f>2*(males!Z89-males!Z90)/(males!Z89+males!Z90)</f>
        <v>0.25371159782448921</v>
      </c>
      <c r="AA90" s="32">
        <f>2*(males!AA89-males!AA90)/(males!AA89+males!AA90)</f>
        <v>0.22987931751976695</v>
      </c>
      <c r="AB90" s="32">
        <f>2*(males!AB89-males!AB90)/(males!AB89+males!AB90)</f>
        <v>0.22808535178777392</v>
      </c>
      <c r="AC90" s="32">
        <f>2*(males!AC89-males!AC90)/(males!AC89+males!AC90)</f>
        <v>0.22496949979666531</v>
      </c>
      <c r="AD90" s="32">
        <f>2*(males!AD89-males!AD90)/(males!AD89+males!AD90)</f>
        <v>0.23896727709396579</v>
      </c>
      <c r="AE90" s="32">
        <f>2*(males!AE89-males!AE90)/(males!AE89+males!AE90)</f>
        <v>0.22957167056545938</v>
      </c>
      <c r="AF90" s="32">
        <f>2*(males!AF89-males!AF90)/(males!AF89+males!AF90)</f>
        <v>0.25112335735481134</v>
      </c>
      <c r="AG90" s="32">
        <f>2*(males!AG89-males!AG90)/(males!AG89+males!AG90)</f>
        <v>0.21794871794871795</v>
      </c>
      <c r="AH90" s="32">
        <f>2*(males!AH89-males!AH90)/(males!AH89+males!AH90)</f>
        <v>0.22348567679860049</v>
      </c>
      <c r="AI90" s="32">
        <f>2*(males!AI89-males!AI90)/(males!AI89+males!AI90)</f>
        <v>0.23386370459321526</v>
      </c>
      <c r="AJ90" s="32">
        <f>2*(males!AJ89-males!AJ90)/(males!AJ89+males!AJ90)</f>
        <v>0.22257597684515196</v>
      </c>
      <c r="AK90" s="32">
        <f>2*(males!AK89-males!AK90)/(males!AK89+males!AK90)</f>
        <v>0.25002121700755325</v>
      </c>
      <c r="AL90" s="32">
        <f>2*(males!AL89-males!AL90)/(males!AL89+males!AL90)</f>
        <v>0.22469255888279024</v>
      </c>
      <c r="AM90" s="32">
        <f>2*(males!AM89-males!AM90)/(males!AM89+males!AM90)</f>
        <v>0.20354546613952301</v>
      </c>
      <c r="AN90" s="32">
        <f>2*(males!AN89-males!AN90)/(males!AN89+males!AN90)</f>
        <v>0.22733226604569931</v>
      </c>
      <c r="AO90" s="32">
        <f>2*(males!AO89-males!AO90)/(males!AO89+males!AO90)</f>
        <v>0.21239296069044569</v>
      </c>
      <c r="AP90" s="32">
        <f>2*(males!AP89-males!AP90)/(males!AP89+males!AP90)</f>
        <v>0.2066710268149117</v>
      </c>
      <c r="AQ90" s="32">
        <f>2*(males!AQ89-males!AQ90)/(males!AQ89+males!AQ90)</f>
        <v>0.22134331520587613</v>
      </c>
      <c r="AR90" s="32">
        <f>2*(males!AR89-males!AR90)/(males!AR89+males!AR90)</f>
        <v>0.2299554565701559</v>
      </c>
      <c r="AS90" s="32">
        <f>2*(males!AS89-males!AS90)/(males!AS89+males!AS90)</f>
        <v>0.2475948159338475</v>
      </c>
      <c r="AT90" s="32">
        <f>2*(males!AT89-males!AT90)/(males!AT89+males!AT90)</f>
        <v>0.24142237895819557</v>
      </c>
      <c r="AU90" s="32">
        <f>2*(males!AU89-males!AU90)/(males!AU89+males!AU90)</f>
        <v>0.2198181248040138</v>
      </c>
      <c r="AV90" s="32">
        <f>2*(males!AV89-males!AV90)/(males!AV89+males!AV90)</f>
        <v>0.22843359818388195</v>
      </c>
      <c r="AW90" s="32">
        <f>2*(males!AW89-males!AW90)/(males!AW89+males!AW90)</f>
        <v>0.23190873488847266</v>
      </c>
      <c r="AX90" s="32">
        <f>2*(males!AX89-males!AX90)/(males!AX89+males!AX90)</f>
        <v>0.21754187575093648</v>
      </c>
      <c r="AY90" s="32">
        <f>2*(males!AY89-males!AY90)/(males!AY89+males!AY90)</f>
        <v>0.2136077211454096</v>
      </c>
      <c r="AZ90" s="32">
        <f>2*(males!AZ89-males!AZ90)/(males!AZ89+males!AZ90)</f>
        <v>0.21863130999240385</v>
      </c>
      <c r="BA90" s="32">
        <f>2*(males!BA89-males!BA90)/(males!BA89+males!BA90)</f>
        <v>0.21176782401272198</v>
      </c>
      <c r="BB90" s="32">
        <f>2*(males!BB89-males!BB90)/(males!BB89+males!BB90)</f>
        <v>0.21956606470053266</v>
      </c>
      <c r="BC90" s="32">
        <f>2*(males!BC89-males!BC90)/(males!BC89+males!BC90)</f>
        <v>0.22995031937544358</v>
      </c>
      <c r="BD90" s="32">
        <f>2*(males!BD89-males!BD90)/(males!BD89+males!BD90)</f>
        <v>0.20519774011299435</v>
      </c>
      <c r="BE90" s="32">
        <f>2*(males!BE89-males!BE90)/(males!BE89+males!BE90)</f>
        <v>0.20917927894672081</v>
      </c>
      <c r="BF90" s="32">
        <f>2*(males!BF89-males!BF90)/(males!BF89+males!BF90)</f>
        <v>0.19806418746816098</v>
      </c>
      <c r="BG90" s="32">
        <f>2*(males!BG89-males!BG90)/(males!BG89+males!BG90)</f>
        <v>0.19092769100254503</v>
      </c>
      <c r="BH90" s="32">
        <f>2*(males!BH89-males!BH90)/(males!BH89+males!BH90)</f>
        <v>0.18850029638411381</v>
      </c>
      <c r="BI90" s="32">
        <f>2*(males!BI89-males!BI90)/(males!BI89+males!BI90)</f>
        <v>0.16780211238626491</v>
      </c>
      <c r="BJ90" s="32">
        <f>2*(males!BJ89-males!BJ90)/(males!BJ89+males!BJ90)</f>
        <v>0.19094766619519093</v>
      </c>
      <c r="BK90" s="32">
        <f>2*(males!BK89-males!BK90)/(males!BK89+males!BK90)</f>
        <v>0.19319500533816089</v>
      </c>
      <c r="BL90" s="32">
        <f>2*(males!BL89-males!BL90)/(males!BL89+males!BL90)</f>
        <v>0.18396150761828389</v>
      </c>
      <c r="BM90" s="32">
        <f>2*(males!BM89-males!BM90)/(males!BM89+males!BM90)</f>
        <v>0.19323517707918822</v>
      </c>
      <c r="BN90" s="32">
        <f>2*(males!BN89-males!BN90)/(males!BN89+males!BN90)</f>
        <v>0.21097185124306556</v>
      </c>
      <c r="BO90" s="32">
        <f>2*(males!BO89-males!BO90)/(males!BO89+males!BO90)</f>
        <v>0.17631626235399819</v>
      </c>
      <c r="BP90" s="32">
        <f>2*(males!BP89-males!BP90)/(males!BP89+males!BP90)</f>
        <v>0.20690681750520989</v>
      </c>
      <c r="BQ90" s="32">
        <f>2*(males!BQ89-males!BQ90)/(males!BQ89+males!BQ90)</f>
        <v>0.1822367962045629</v>
      </c>
      <c r="BR90" s="32">
        <f>2*(males!BR89-males!BR90)/(males!BR89+males!BR90)</f>
        <v>0.19980557840424737</v>
      </c>
      <c r="BS90" s="32">
        <f>2*(males!BS89-males!BS90)/(males!BS89+males!BS90)</f>
        <v>0.16877769745733412</v>
      </c>
      <c r="BT90" s="32">
        <f>2*(males!BT89-males!BT90)/(males!BT89+males!BT90)</f>
        <v>0.16494473810667948</v>
      </c>
      <c r="BU90" s="32">
        <f>2*(males!BU89-males!BU90)/(males!BU89+males!BU90)</f>
        <v>0.17550557776054407</v>
      </c>
      <c r="BV90" s="32">
        <f>2*(males!BV89-males!BV90)/(males!BV89+males!BV90)</f>
        <v>0.16192165807777872</v>
      </c>
      <c r="BW90" s="32">
        <f>2*(males!BW89-males!BW90)/(males!BW89+males!BW90)</f>
        <v>0.17328414998983416</v>
      </c>
      <c r="BX90" s="32">
        <f>2*(males!BX89-males!BX90)/(males!BX89+males!BX90)</f>
        <v>0.16737830913748933</v>
      </c>
      <c r="BY90" s="32">
        <f>2*(males!BY89-males!BY90)/(males!BY89+males!BY90)</f>
        <v>0.1648</v>
      </c>
      <c r="BZ90" s="32">
        <f>2*(males!BZ89-males!BZ90)/(males!BZ89+males!BZ90)</f>
        <v>0.1622459438514037</v>
      </c>
      <c r="CA90" s="32">
        <f>2*(males!CA89-males!CA90)/(males!CA89+males!CA90)</f>
        <v>0.16548507902112725</v>
      </c>
      <c r="CB90" s="32">
        <f>2*(males!CB89-males!CB90)/(males!CB89+males!CB90)</f>
        <v>0.15172598939573592</v>
      </c>
      <c r="CC90" s="32">
        <f>2*(males!CC89-males!CC90)/(males!CC89+males!CC90)</f>
        <v>0.14715918785190241</v>
      </c>
      <c r="CD90" s="32">
        <f>2*(males!CD89-males!CD90)/(males!CD89+males!CD90)</f>
        <v>0.15055686529550444</v>
      </c>
      <c r="CE90" s="32">
        <f>2*(males!CE89-males!CE90)/(males!CE89+males!CE90)</f>
        <v>0.15137921935575538</v>
      </c>
      <c r="CF90" s="32">
        <f>2*(males!CF89-males!CF90)/(males!CF89+males!CF90)</f>
        <v>0.14254431898242473</v>
      </c>
      <c r="CG90" s="32">
        <f>2*(males!CG89-males!CG90)/(males!CG89+males!CG90)</f>
        <v>0.13929549187807994</v>
      </c>
      <c r="CH90" s="32">
        <f>2*(males!CH89-males!CH90)/(males!CH89+males!CH90)</f>
        <v>0.1321326462481382</v>
      </c>
      <c r="CI90" s="32">
        <f>2*(males!CI89-males!CI90)/(males!CI89+males!CI90)</f>
        <v>0.13467479194449603</v>
      </c>
      <c r="CJ90" s="32">
        <f>2*(males!CJ89-males!CJ90)/(males!CJ89+males!CJ90)</f>
        <v>0.13430127041742287</v>
      </c>
      <c r="CK90" s="32">
        <f>2*(males!CK89-males!CK90)/(males!CK89+males!CK90)</f>
        <v>0.13138151875571821</v>
      </c>
      <c r="CL90" s="32">
        <f>2*(males!CL89-males!CL90)/(males!CL89+males!CL90)</f>
        <v>0.12764484716912863</v>
      </c>
      <c r="CM90" s="32">
        <f>2*(males!CM89-males!CM90)/(males!CM89+males!CM90)</f>
        <v>0.12635792754663938</v>
      </c>
      <c r="CN90" s="32">
        <f>2*(males!CN89-males!CN90)/(males!CN89+males!CN90)</f>
        <v>0.12090542710826944</v>
      </c>
      <c r="CO90" s="12"/>
      <c r="CP90" s="31">
        <f t="shared" si="14"/>
        <v>87</v>
      </c>
      <c r="CQ90" s="32">
        <f>$CN90*EXP('2a)answer'!$C90*('2a) male mx'!CQ$2-$CO$2))</f>
        <v>0.1170923935924322</v>
      </c>
      <c r="CR90" s="32">
        <f>$CN90*EXP('2a)answer'!$C90*('2a) male mx'!CR$2-$CO$2))</f>
        <v>0.11634434034549834</v>
      </c>
      <c r="CS90" s="32">
        <f>$CN90*EXP('2a)answer'!$C90*('2a) male mx'!CS$2-$CO$2))</f>
        <v>0.11560106609097451</v>
      </c>
      <c r="CT90" s="32">
        <f>$CN90*EXP('2a)answer'!$C90*('2a) male mx'!CT$2-$CO$2))</f>
        <v>0.11486254029792113</v>
      </c>
      <c r="CU90" s="32">
        <f>$CN90*EXP('2a)answer'!$C90*('2a) male mx'!CU$2-$CO$2))</f>
        <v>0.11412873263044783</v>
      </c>
      <c r="CV90" s="32">
        <f>$CN90*EXP('2a)answer'!$C90*('2a) male mx'!CV$2-$CO$2))</f>
        <v>0.11339961294646718</v>
      </c>
      <c r="CW90" s="32">
        <f>$CN90*EXP('2a)answer'!$C90*('2a) male mx'!CW$2-$CO$2))</f>
        <v>0.11267515129645674</v>
      </c>
      <c r="CX90" s="32">
        <f>$CN90*EXP('2a)answer'!$C90*('2a) male mx'!CX$2-$CO$2))</f>
        <v>0.11195531792222871</v>
      </c>
      <c r="CY90" s="32">
        <f>$CN90*EXP('2a)answer'!$C90*('2a) male mx'!CY$2-$CO$2))</f>
        <v>0.11124008325570765</v>
      </c>
      <c r="CZ90" s="32">
        <f>$CN90*EXP('2a)answer'!$C90*('2a) male mx'!CZ$2-$CO$2))</f>
        <v>0.11052941791771595</v>
      </c>
      <c r="DA90" s="32">
        <f>$CN90*EXP('2a)answer'!$C90*('2a) male mx'!DA$2-$CO$2))</f>
        <v>0.10982329271676695</v>
      </c>
      <c r="DB90" s="32">
        <f>$CN90*EXP('2a)answer'!$C90*('2a) male mx'!DB$2-$CO$2))</f>
        <v>0.10912167864786594</v>
      </c>
      <c r="DC90" s="32">
        <f>$CN90*EXP('2a)answer'!$C90*('2a) male mx'!DC$2-$CO$2))</f>
        <v>0.10842454689131874</v>
      </c>
      <c r="DD90" s="32">
        <f>$CN90*EXP('2a)answer'!$C90*('2a) male mx'!DD$2-$CO$2))</f>
        <v>0.10773186881154787</v>
      </c>
      <c r="DE90" s="32">
        <f>$CN90*EXP('2a)answer'!$C90*('2a) male mx'!DE$2-$CO$2))</f>
        <v>0.10704361595591627</v>
      </c>
      <c r="DF90" s="32">
        <f>$CN90*EXP('2a)answer'!$C90*('2a) male mx'!DF$2-$CO$2))</f>
        <v>0.10635976005355868</v>
      </c>
      <c r="DG90" s="32">
        <f>$CN90*EXP('2a)answer'!$C90*('2a) male mx'!DG$2-$CO$2))</f>
        <v>0.10568027301422027</v>
      </c>
      <c r="DH90" s="32">
        <f>$CN90*EXP('2a)answer'!$C90*('2a) male mx'!DH$2-$CO$2))</f>
        <v>0.10500512692710286</v>
      </c>
      <c r="DI90" s="32">
        <f>$CN90*EXP('2a)answer'!$C90*('2a) male mx'!DI$2-$CO$2))</f>
        <v>0.10433429405971839</v>
      </c>
      <c r="DJ90" s="32">
        <f>$CN90*EXP('2a)answer'!$C90*('2a) male mx'!DJ$2-$CO$2))</f>
        <v>0.1036677468567499</v>
      </c>
      <c r="DK90" s="32">
        <f>$CN90*EXP('2a)answer'!$C90*('2a) male mx'!DK$2-$CO$2))</f>
        <v>0.10300545793891945</v>
      </c>
      <c r="DL90" s="32">
        <f>$CN90*EXP('2a)answer'!$C90*('2a) male mx'!DL$2-$CO$2))</f>
        <v>0.10234740010186369</v>
      </c>
      <c r="DM90" s="32">
        <f>$CN90*EXP('2a)answer'!$C90*('2a) male mx'!DM$2-$CO$2))</f>
        <v>0.10169354631501631</v>
      </c>
      <c r="DN90" s="32">
        <f>$CN90*EXP('2a)answer'!$C90*('2a) male mx'!DN$2-$CO$2))</f>
        <v>0.10104386972049768</v>
      </c>
      <c r="DO90" s="32">
        <f>$CN90*EXP('2a)answer'!$C90*('2a) male mx'!DO$2-$CO$2))</f>
        <v>0.10039834363201175</v>
      </c>
      <c r="DP90" s="32">
        <f>$CN90*EXP('2a)answer'!$C90*('2a) male mx'!DP$2-$CO$2))</f>
        <v>9.9756941533749741E-2</v>
      </c>
      <c r="DQ90" s="32">
        <f>$CN90*EXP('2a)answer'!$C90*('2a) male mx'!DQ$2-$CO$2))</f>
        <v>9.911963707930109E-2</v>
      </c>
      <c r="DR90" s="32">
        <f>$CN90*EXP('2a)answer'!$C90*('2a) male mx'!DR$2-$CO$2))</f>
        <v>9.8486404090571175E-2</v>
      </c>
      <c r="DS90" s="32">
        <f>$CN90*EXP('2a)answer'!$C90*('2a) male mx'!DS$2-$CO$2))</f>
        <v>9.7857216556706011E-2</v>
      </c>
      <c r="DT90" s="32">
        <f>$CN90*EXP('2a)answer'!$C90*('2a) male mx'!DT$2-$CO$2))</f>
        <v>9.7232048633023871E-2</v>
      </c>
      <c r="DU90" s="32">
        <f>$CN90*EXP('2a)answer'!$C90*('2a) male mx'!DU$2-$CO$2))</f>
        <v>9.6610874639953631E-2</v>
      </c>
      <c r="DV90" s="32">
        <f>$CN90*EXP('2a)answer'!$C90*('2a) male mx'!DV$2-$CO$2))</f>
        <v>9.599366906197998E-2</v>
      </c>
      <c r="DW90" s="32">
        <f>$CN90*EXP('2a)answer'!$C90*('2a) male mx'!DW$2-$CO$2))</f>
        <v>9.5380406546595298E-2</v>
      </c>
      <c r="DX90" s="32">
        <f>$CN90*EXP('2a)answer'!$C90*('2a) male mx'!DX$2-$CO$2))</f>
        <v>9.4771061903258333E-2</v>
      </c>
      <c r="DY90" s="32">
        <f>$CN90*EXP('2a)answer'!$C90*('2a) male mx'!DY$2-$CO$2))</f>
        <v>9.4165610102359437E-2</v>
      </c>
      <c r="DZ90" s="32">
        <f>$CN90*EXP('2a)answer'!$C90*('2a) male mx'!DZ$2-$CO$2))</f>
        <v>9.3564026274192399E-2</v>
      </c>
      <c r="EA90" s="32">
        <f>$CN90*EXP('2a)answer'!$C90*('2a) male mx'!EA$2-$CO$2))</f>
        <v>9.2966285707932972E-2</v>
      </c>
      <c r="EB90" s="32">
        <f>$CN90*EXP('2a)answer'!$C90*('2a) male mx'!EB$2-$CO$2))</f>
        <v>9.2372363850623751E-2</v>
      </c>
      <c r="EC90" s="32">
        <f>$CN90*EXP('2a)answer'!$C90*('2a) male mx'!EC$2-$CO$2))</f>
        <v>9.1782236306165721E-2</v>
      </c>
      <c r="ED90" s="32">
        <f>$CN90*EXP('2a)answer'!$C90*('2a) male mx'!ED$2-$CO$2))</f>
        <v>9.1195878834316124E-2</v>
      </c>
      <c r="EE90" s="32">
        <f>$CN90*EXP('2a)answer'!$C90*('2a) male mx'!EE$2-$CO$2))</f>
        <v>9.0613267349692717E-2</v>
      </c>
      <c r="EF90" s="32">
        <f>$CN90*EXP('2a)answer'!$C90*('2a) male mx'!EF$2-$CO$2))</f>
        <v>9.0034377920784475E-2</v>
      </c>
      <c r="EG90" s="32">
        <f>$CN90*EXP('2a)answer'!$C90*('2a) male mx'!EG$2-$CO$2))</f>
        <v>8.9459186768968565E-2</v>
      </c>
      <c r="EH90" s="32">
        <f>$CN90*EXP('2a)answer'!$C90*('2a) male mx'!EH$2-$CO$2))</f>
        <v>8.8887670267533636E-2</v>
      </c>
      <c r="EI90" s="32">
        <f>$CN90*EXP('2a)answer'!$C90*('2a) male mx'!EI$2-$CO$2))</f>
        <v>8.8319804940709276E-2</v>
      </c>
      <c r="EJ90" s="32">
        <f>$CN90*EXP('2a)answer'!$C90*('2a) male mx'!EJ$2-$CO$2))</f>
        <v>8.7755567462701717E-2</v>
      </c>
      <c r="EK90" s="32">
        <f>$CN90*EXP('2a)answer'!$C90*('2a) male mx'!EK$2-$CO$2))</f>
        <v>8.7194934656735751E-2</v>
      </c>
      <c r="EL90" s="32">
        <f>$CN90*EXP('2a)answer'!$C90*('2a) male mx'!EL$2-$CO$2))</f>
        <v>8.6637883494102674E-2</v>
      </c>
      <c r="EM90" s="32">
        <f>$CN90*EXP('2a)answer'!$C90*('2a) male mx'!EM$2-$CO$2))</f>
        <v>8.6084391093214307E-2</v>
      </c>
      <c r="EN90" s="32">
        <f>$CN90*EXP('2a)answer'!$C90*('2a) male mx'!EN$2-$CO$2))</f>
        <v>8.5534434718663219E-2</v>
      </c>
      <c r="EO90" s="32">
        <f>$CN90*EXP('2a)answer'!$C90*('2a) male mx'!EO$2-$CO$2))</f>
        <v>8.4987991780288763E-2</v>
      </c>
    </row>
    <row r="91" spans="1:145" x14ac:dyDescent="0.25">
      <c r="A91" s="31">
        <f>males!A90</f>
        <v>88</v>
      </c>
      <c r="B91" s="32">
        <f>2*(males!B90-males!B91)/(males!B90+males!B91)</f>
        <v>0.23049140855860786</v>
      </c>
      <c r="C91" s="32">
        <f>2*(males!C90-males!C91)/(males!C90+males!C91)</f>
        <v>0.22547647248842467</v>
      </c>
      <c r="D91" s="32">
        <f>2*(males!D90-males!D91)/(males!D90+males!D91)</f>
        <v>0.25885596140592693</v>
      </c>
      <c r="E91" s="32">
        <f>2*(males!E90-males!E91)/(males!E90+males!E91)</f>
        <v>0.26429365962180201</v>
      </c>
      <c r="F91" s="32">
        <f>2*(males!F90-males!F91)/(males!F90+males!F91)</f>
        <v>0.19000216403375891</v>
      </c>
      <c r="G91" s="32">
        <f>2*(males!G90-males!G91)/(males!G90+males!G91)</f>
        <v>0.25958775765146785</v>
      </c>
      <c r="H91" s="32">
        <f>2*(males!H90-males!H91)/(males!H90+males!H91)</f>
        <v>0.21588884930530816</v>
      </c>
      <c r="I91" s="32">
        <f>2*(males!I90-males!I91)/(males!I90+males!I91)</f>
        <v>0.23369621565578019</v>
      </c>
      <c r="J91" s="32">
        <f>2*(males!J90-males!J91)/(males!J90+males!J91)</f>
        <v>0.26510416666666664</v>
      </c>
      <c r="K91" s="32">
        <f>2*(males!K90-males!K91)/(males!K90+males!K91)</f>
        <v>0.21435196896871575</v>
      </c>
      <c r="L91" s="32">
        <f>2*(males!L90-males!L91)/(males!L90+males!L91)</f>
        <v>0.22707086310098473</v>
      </c>
      <c r="M91" s="32">
        <f>2*(males!M90-males!M91)/(males!M90+males!M91)</f>
        <v>0.2558948589099343</v>
      </c>
      <c r="N91" s="32">
        <f>2*(males!N90-males!N91)/(males!N90+males!N91)</f>
        <v>0.25706002362289271</v>
      </c>
      <c r="O91" s="32">
        <f>2*(males!O90-males!O91)/(males!O90+males!O91)</f>
        <v>0.232672713022058</v>
      </c>
      <c r="P91" s="32">
        <f>2*(males!P90-males!P91)/(males!P90+males!P91)</f>
        <v>0.22668773989613908</v>
      </c>
      <c r="Q91" s="32">
        <f>2*(males!Q90-males!Q91)/(males!Q90+males!Q91)</f>
        <v>0.2232953447942824</v>
      </c>
      <c r="R91" s="32">
        <f>2*(males!R90-males!R91)/(males!R90+males!R91)</f>
        <v>0.25983161035916019</v>
      </c>
      <c r="S91" s="32">
        <f>2*(males!S90-males!S91)/(males!S90+males!S91)</f>
        <v>0.23919554985023533</v>
      </c>
      <c r="T91" s="32">
        <f>2*(males!T90-males!T91)/(males!T90+males!T91)</f>
        <v>0.31036217303822938</v>
      </c>
      <c r="U91" s="32">
        <f>2*(males!U90-males!U91)/(males!U90+males!U91)</f>
        <v>0.22885367359538999</v>
      </c>
      <c r="V91" s="32">
        <f>2*(males!V90-males!V91)/(males!V90+males!V91)</f>
        <v>0.23114218062915773</v>
      </c>
      <c r="W91" s="32">
        <f>2*(males!W90-males!W91)/(males!W90+males!W91)</f>
        <v>0.24597207303974222</v>
      </c>
      <c r="X91" s="32">
        <f>2*(males!X90-males!X91)/(males!X90+males!X91)</f>
        <v>0.26816064459272315</v>
      </c>
      <c r="Y91" s="32">
        <f>2*(males!Y90-males!Y91)/(males!Y90+males!Y91)</f>
        <v>0.23079750091877985</v>
      </c>
      <c r="Z91" s="32">
        <f>2*(males!Z90-males!Z91)/(males!Z90+males!Z91)</f>
        <v>0.25984401750047553</v>
      </c>
      <c r="AA91" s="32">
        <f>2*(males!AA90-males!AA91)/(males!AA90+males!AA91)</f>
        <v>0.24085976187967548</v>
      </c>
      <c r="AB91" s="32">
        <f>2*(males!AB90-males!AB91)/(males!AB90+males!AB91)</f>
        <v>0.24454387727148205</v>
      </c>
      <c r="AC91" s="32">
        <f>2*(males!AC90-males!AC91)/(males!AC90+males!AC91)</f>
        <v>0.25874560132477747</v>
      </c>
      <c r="AD91" s="32">
        <f>2*(males!AD90-males!AD91)/(males!AD90+males!AD91)</f>
        <v>0.25095932463545662</v>
      </c>
      <c r="AE91" s="32">
        <f>2*(males!AE90-males!AE91)/(males!AE90+males!AE91)</f>
        <v>0.24394233718433697</v>
      </c>
      <c r="AF91" s="32">
        <f>2*(males!AF90-males!AF91)/(males!AF90+males!AF91)</f>
        <v>0.23949625447834111</v>
      </c>
      <c r="AG91" s="32">
        <f>2*(males!AG90-males!AG91)/(males!AG90+males!AG91)</f>
        <v>0.26330420969023033</v>
      </c>
      <c r="AH91" s="32">
        <f>2*(males!AH90-males!AH91)/(males!AH90+males!AH91)</f>
        <v>0.22758431587606251</v>
      </c>
      <c r="AI91" s="32">
        <f>2*(males!AI90-males!AI91)/(males!AI90+males!AI91)</f>
        <v>0.27142857142857141</v>
      </c>
      <c r="AJ91" s="32">
        <f>2*(males!AJ90-males!AJ91)/(males!AJ90+males!AJ91)</f>
        <v>0.24431247144814985</v>
      </c>
      <c r="AK91" s="32">
        <f>2*(males!AK90-males!AK91)/(males!AK90+males!AK91)</f>
        <v>0.25552395537081601</v>
      </c>
      <c r="AL91" s="32">
        <f>2*(males!AL90-males!AL91)/(males!AL90+males!AL91)</f>
        <v>0.23767405201856556</v>
      </c>
      <c r="AM91" s="32">
        <f>2*(males!AM90-males!AM91)/(males!AM90+males!AM91)</f>
        <v>0.24854337935988507</v>
      </c>
      <c r="AN91" s="32">
        <f>2*(males!AN90-males!AN91)/(males!AN90+males!AN91)</f>
        <v>0.24702518217876579</v>
      </c>
      <c r="AO91" s="32">
        <f>2*(males!AO90-males!AO91)/(males!AO90+males!AO91)</f>
        <v>0.21376085504342018</v>
      </c>
      <c r="AP91" s="32">
        <f>2*(males!AP90-males!AP91)/(males!AP90+males!AP91)</f>
        <v>0.23471882640586797</v>
      </c>
      <c r="AQ91" s="32">
        <f>2*(males!AQ90-males!AQ91)/(males!AQ90+males!AQ91)</f>
        <v>0.26007358880014358</v>
      </c>
      <c r="AR91" s="32">
        <f>2*(males!AR90-males!AR91)/(males!AR90+males!AR91)</f>
        <v>0.24248302618816683</v>
      </c>
      <c r="AS91" s="32">
        <f>2*(males!AS90-males!AS91)/(males!AS90+males!AS91)</f>
        <v>0.24325699745547075</v>
      </c>
      <c r="AT91" s="32">
        <f>2*(males!AT90-males!AT91)/(males!AT90+males!AT91)</f>
        <v>0.24666791815280645</v>
      </c>
      <c r="AU91" s="32">
        <f>2*(males!AU90-males!AU91)/(males!AU90+males!AU91)</f>
        <v>0.24987615178836817</v>
      </c>
      <c r="AV91" s="32">
        <f>2*(males!AV90-males!AV91)/(males!AV90+males!AV91)</f>
        <v>0.22646219686162625</v>
      </c>
      <c r="AW91" s="32">
        <f>2*(males!AW90-males!AW91)/(males!AW90+males!AW91)</f>
        <v>0.26058561010122999</v>
      </c>
      <c r="AX91" s="32">
        <f>2*(males!AX90-males!AX91)/(males!AX90+males!AX91)</f>
        <v>0.22261390675949591</v>
      </c>
      <c r="AY91" s="32">
        <f>2*(males!AY90-males!AY91)/(males!AY90+males!AY91)</f>
        <v>0.243413803465892</v>
      </c>
      <c r="AZ91" s="32">
        <f>2*(males!AZ90-males!AZ91)/(males!AZ90+males!AZ91)</f>
        <v>0.24001389371309481</v>
      </c>
      <c r="BA91" s="32">
        <f>2*(males!BA90-males!BA91)/(males!BA90+males!BA91)</f>
        <v>0.23041322314049587</v>
      </c>
      <c r="BB91" s="32">
        <f>2*(males!BB90-males!BB91)/(males!BB90+males!BB91)</f>
        <v>0.22269077933663126</v>
      </c>
      <c r="BC91" s="32">
        <f>2*(males!BC90-males!BC91)/(males!BC90+males!BC91)</f>
        <v>0.24079065588499551</v>
      </c>
      <c r="BD91" s="32">
        <f>2*(males!BD90-males!BD91)/(males!BD90+males!BD91)</f>
        <v>0.2148783378651607</v>
      </c>
      <c r="BE91" s="32">
        <f>2*(males!BE90-males!BE91)/(males!BE90+males!BE91)</f>
        <v>0.22725533705715817</v>
      </c>
      <c r="BF91" s="32">
        <f>2*(males!BF90-males!BF91)/(males!BF90+males!BF91)</f>
        <v>0.20303936223218735</v>
      </c>
      <c r="BG91" s="32">
        <f>2*(males!BG90-males!BG91)/(males!BG90+males!BG91)</f>
        <v>0.2028316218022726</v>
      </c>
      <c r="BH91" s="32">
        <f>2*(males!BH90-males!BH91)/(males!BH90+males!BH91)</f>
        <v>0.19297858246853611</v>
      </c>
      <c r="BI91" s="32">
        <f>2*(males!BI90-males!BI91)/(males!BI90+males!BI91)</f>
        <v>0.19296229409511301</v>
      </c>
      <c r="BJ91" s="32">
        <f>2*(males!BJ90-males!BJ91)/(males!BJ90+males!BJ91)</f>
        <v>0.20291727218903063</v>
      </c>
      <c r="BK91" s="32">
        <f>2*(males!BK90-males!BK91)/(males!BK90+males!BK91)</f>
        <v>0.19339569480446298</v>
      </c>
      <c r="BL91" s="32">
        <f>2*(males!BL90-males!BL91)/(males!BL90+males!BL91)</f>
        <v>0.19183120402632597</v>
      </c>
      <c r="BM91" s="32">
        <f>2*(males!BM90-males!BM91)/(males!BM90+males!BM91)</f>
        <v>0.18951632347977046</v>
      </c>
      <c r="BN91" s="32">
        <f>2*(males!BN90-males!BN91)/(males!BN90+males!BN91)</f>
        <v>0.20223582376447974</v>
      </c>
      <c r="BO91" s="32">
        <f>2*(males!BO90-males!BO91)/(males!BO90+males!BO91)</f>
        <v>0.18742995085783257</v>
      </c>
      <c r="BP91" s="32">
        <f>2*(males!BP90-males!BP91)/(males!BP90+males!BP91)</f>
        <v>0.19777412880861156</v>
      </c>
      <c r="BQ91" s="32">
        <f>2*(males!BQ90-males!BQ91)/(males!BQ90+males!BQ91)</f>
        <v>0.19466790211851914</v>
      </c>
      <c r="BR91" s="32">
        <f>2*(males!BR90-males!BR91)/(males!BR90+males!BR91)</f>
        <v>0.21543275203607418</v>
      </c>
      <c r="BS91" s="32">
        <f>2*(males!BS90-males!BS91)/(males!BS90+males!BS91)</f>
        <v>0.18692290368590947</v>
      </c>
      <c r="BT91" s="32">
        <f>2*(males!BT90-males!BT91)/(males!BT90+males!BT91)</f>
        <v>0.15284873683097847</v>
      </c>
      <c r="BU91" s="32">
        <f>2*(males!BU90-males!BU91)/(males!BU90+males!BU91)</f>
        <v>0.18254477984728468</v>
      </c>
      <c r="BV91" s="32">
        <f>2*(males!BV90-males!BV91)/(males!BV90+males!BV91)</f>
        <v>0.18257205911857152</v>
      </c>
      <c r="BW91" s="32">
        <f>2*(males!BW90-males!BW91)/(males!BW90+males!BW91)</f>
        <v>0.19051931315523668</v>
      </c>
      <c r="BX91" s="32">
        <f>2*(males!BX90-males!BX91)/(males!BX90+males!BX91)</f>
        <v>0.18477984219903285</v>
      </c>
      <c r="BY91" s="32">
        <f>2*(males!BY90-males!BY91)/(males!BY90+males!BY91)</f>
        <v>0.19137080082789365</v>
      </c>
      <c r="BZ91" s="32">
        <f>2*(males!BZ90-males!BZ91)/(males!BZ90+males!BZ91)</f>
        <v>0.17516865901290093</v>
      </c>
      <c r="CA91" s="32">
        <f>2*(males!CA90-males!CA91)/(males!CA90+males!CA91)</f>
        <v>0.17333556560075897</v>
      </c>
      <c r="CB91" s="32">
        <f>2*(males!CB90-males!CB91)/(males!CB90+males!CB91)</f>
        <v>0.1794391537183106</v>
      </c>
      <c r="CC91" s="32">
        <f>2*(males!CC90-males!CC91)/(males!CC90+males!CC91)</f>
        <v>0.17032651327787354</v>
      </c>
      <c r="CD91" s="32">
        <f>2*(males!CD90-males!CD91)/(males!CD90+males!CD91)</f>
        <v>0.17308243385232591</v>
      </c>
      <c r="CE91" s="32">
        <f>2*(males!CE90-males!CE91)/(males!CE90+males!CE91)</f>
        <v>0.1682696886010856</v>
      </c>
      <c r="CF91" s="32">
        <f>2*(males!CF90-males!CF91)/(males!CF90+males!CF91)</f>
        <v>0.16398243045387995</v>
      </c>
      <c r="CG91" s="32">
        <f>2*(males!CG90-males!CG91)/(males!CG90+males!CG91)</f>
        <v>0.16298559395752446</v>
      </c>
      <c r="CH91" s="32">
        <f>2*(males!CH90-males!CH91)/(males!CH90+males!CH91)</f>
        <v>0.14488764818054928</v>
      </c>
      <c r="CI91" s="32">
        <f>2*(males!CI90-males!CI91)/(males!CI90+males!CI91)</f>
        <v>0.14571439667559904</v>
      </c>
      <c r="CJ91" s="32">
        <f>2*(males!CJ90-males!CJ91)/(males!CJ90+males!CJ91)</f>
        <v>0.14693367685521333</v>
      </c>
      <c r="CK91" s="32">
        <f>2*(males!CK90-males!CK91)/(males!CK90+males!CK91)</f>
        <v>0.1454601016081592</v>
      </c>
      <c r="CL91" s="32">
        <f>2*(males!CL90-males!CL91)/(males!CL90+males!CL91)</f>
        <v>0.14307578731296253</v>
      </c>
      <c r="CM91" s="32">
        <f>2*(males!CM90-males!CM91)/(males!CM90+males!CM91)</f>
        <v>0.13712094806552805</v>
      </c>
      <c r="CN91" s="32">
        <f>2*(males!CN90-males!CN91)/(males!CN90+males!CN91)</f>
        <v>0.13963598723367548</v>
      </c>
      <c r="CO91" s="12"/>
      <c r="CP91" s="31">
        <f t="shared" si="14"/>
        <v>88</v>
      </c>
      <c r="CQ91" s="32">
        <f>$CN91*EXP('2a)answer'!$C91*('2a) male mx'!CQ$2-$CO$2))</f>
        <v>0.13580172391676412</v>
      </c>
      <c r="CR91" s="32">
        <f>$CN91*EXP('2a)answer'!$C91*('2a) male mx'!CR$2-$CO$2))</f>
        <v>0.13504759912727546</v>
      </c>
      <c r="CS91" s="32">
        <f>$CN91*EXP('2a)answer'!$C91*('2a) male mx'!CS$2-$CO$2))</f>
        <v>0.13429766209168065</v>
      </c>
      <c r="CT91" s="32">
        <f>$CN91*EXP('2a)answer'!$C91*('2a) male mx'!CT$2-$CO$2))</f>
        <v>0.13355188955483285</v>
      </c>
      <c r="CU91" s="32">
        <f>$CN91*EXP('2a)answer'!$C91*('2a) male mx'!CU$2-$CO$2))</f>
        <v>0.13281025839072422</v>
      </c>
      <c r="CV91" s="32">
        <f>$CN91*EXP('2a)answer'!$C91*('2a) male mx'!CV$2-$CO$2))</f>
        <v>0.13207274560176854</v>
      </c>
      <c r="CW91" s="32">
        <f>$CN91*EXP('2a)answer'!$C91*('2a) male mx'!CW$2-$CO$2))</f>
        <v>0.13133932831808834</v>
      </c>
      <c r="CX91" s="32">
        <f>$CN91*EXP('2a)answer'!$C91*('2a) male mx'!CX$2-$CO$2))</f>
        <v>0.1306099837968055</v>
      </c>
      <c r="CY91" s="32">
        <f>$CN91*EXP('2a)answer'!$C91*('2a) male mx'!CY$2-$CO$2))</f>
        <v>0.12988468942133605</v>
      </c>
      <c r="CZ91" s="32">
        <f>$CN91*EXP('2a)answer'!$C91*('2a) male mx'!CZ$2-$CO$2))</f>
        <v>0.12916342270068895</v>
      </c>
      <c r="DA91" s="32">
        <f>$CN91*EXP('2a)answer'!$C91*('2a) male mx'!DA$2-$CO$2))</f>
        <v>0.12844616126876859</v>
      </c>
      <c r="DB91" s="32">
        <f>$CN91*EXP('2a)answer'!$C91*('2a) male mx'!DB$2-$CO$2))</f>
        <v>0.1277328828836812</v>
      </c>
      <c r="DC91" s="32">
        <f>$CN91*EXP('2a)answer'!$C91*('2a) male mx'!DC$2-$CO$2))</f>
        <v>0.1270235654270451</v>
      </c>
      <c r="DD91" s="32">
        <f>$CN91*EXP('2a)answer'!$C91*('2a) male mx'!DD$2-$CO$2))</f>
        <v>0.12631818690330501</v>
      </c>
      <c r="DE91" s="32">
        <f>$CN91*EXP('2a)answer'!$C91*('2a) male mx'!DE$2-$CO$2))</f>
        <v>0.12561672543904973</v>
      </c>
      <c r="DF91" s="32">
        <f>$CN91*EXP('2a)answer'!$C91*('2a) male mx'!DF$2-$CO$2))</f>
        <v>0.12491915928233406</v>
      </c>
      <c r="DG91" s="32">
        <f>$CN91*EXP('2a)answer'!$C91*('2a) male mx'!DG$2-$CO$2))</f>
        <v>0.12422546680200421</v>
      </c>
      <c r="DH91" s="32">
        <f>$CN91*EXP('2a)answer'!$C91*('2a) male mx'!DH$2-$CO$2))</f>
        <v>0.12353562648702698</v>
      </c>
      <c r="DI91" s="32">
        <f>$CN91*EXP('2a)answer'!$C91*('2a) male mx'!DI$2-$CO$2))</f>
        <v>0.12284961694582279</v>
      </c>
      <c r="DJ91" s="32">
        <f>$CN91*EXP('2a)answer'!$C91*('2a) male mx'!DJ$2-$CO$2))</f>
        <v>0.12216741690560229</v>
      </c>
      <c r="DK91" s="32">
        <f>$CN91*EXP('2a)answer'!$C91*('2a) male mx'!DK$2-$CO$2))</f>
        <v>0.12148900521170672</v>
      </c>
      <c r="DL91" s="32">
        <f>$CN91*EXP('2a)answer'!$C91*('2a) male mx'!DL$2-$CO$2))</f>
        <v>0.12081436082695192</v>
      </c>
      <c r="DM91" s="32">
        <f>$CN91*EXP('2a)answer'!$C91*('2a) male mx'!DM$2-$CO$2))</f>
        <v>0.120143462830976</v>
      </c>
      <c r="DN91" s="32">
        <f>$CN91*EXP('2a)answer'!$C91*('2a) male mx'!DN$2-$CO$2))</f>
        <v>0.11947629041959056</v>
      </c>
      <c r="DO91" s="32">
        <f>$CN91*EXP('2a)answer'!$C91*('2a) male mx'!DO$2-$CO$2))</f>
        <v>0.11881282290413558</v>
      </c>
      <c r="DP91" s="32">
        <f>$CN91*EXP('2a)answer'!$C91*('2a) male mx'!DP$2-$CO$2))</f>
        <v>0.11815303971083789</v>
      </c>
      <c r="DQ91" s="32">
        <f>$CN91*EXP('2a)answer'!$C91*('2a) male mx'!DQ$2-$CO$2))</f>
        <v>0.11749692038017319</v>
      </c>
      <c r="DR91" s="32">
        <f>$CN91*EXP('2a)answer'!$C91*('2a) male mx'!DR$2-$CO$2))</f>
        <v>0.11684444456623158</v>
      </c>
      <c r="DS91" s="32">
        <f>$CN91*EXP('2a)answer'!$C91*('2a) male mx'!DS$2-$CO$2))</f>
        <v>0.11619559203608672</v>
      </c>
      <c r="DT91" s="32">
        <f>$CN91*EXP('2a)answer'!$C91*('2a) male mx'!DT$2-$CO$2))</f>
        <v>0.11555034266916826</v>
      </c>
      <c r="DU91" s="32">
        <f>$CN91*EXP('2a)answer'!$C91*('2a) male mx'!DU$2-$CO$2))</f>
        <v>0.11490867645663817</v>
      </c>
      <c r="DV91" s="32">
        <f>$CN91*EXP('2a)answer'!$C91*('2a) male mx'!DV$2-$CO$2))</f>
        <v>0.11427057350076998</v>
      </c>
      <c r="DW91" s="32">
        <f>$CN91*EXP('2a)answer'!$C91*('2a) male mx'!DW$2-$CO$2))</f>
        <v>0.11363601401433199</v>
      </c>
      <c r="DX91" s="32">
        <f>$CN91*EXP('2a)answer'!$C91*('2a) male mx'!DX$2-$CO$2))</f>
        <v>0.11300497831997355</v>
      </c>
      <c r="DY91" s="32">
        <f>$CN91*EXP('2a)answer'!$C91*('2a) male mx'!DY$2-$CO$2))</f>
        <v>0.11237744684961494</v>
      </c>
      <c r="DZ91" s="32">
        <f>$CN91*EXP('2a)answer'!$C91*('2a) male mx'!DZ$2-$CO$2))</f>
        <v>0.11175340014384057</v>
      </c>
      <c r="EA91" s="32">
        <f>$CN91*EXP('2a)answer'!$C91*('2a) male mx'!EA$2-$CO$2))</f>
        <v>0.11113281885129549</v>
      </c>
      <c r="EB91" s="32">
        <f>$CN91*EXP('2a)answer'!$C91*('2a) male mx'!EB$2-$CO$2))</f>
        <v>0.1105156837280854</v>
      </c>
      <c r="EC91" s="32">
        <f>$CN91*EXP('2a)answer'!$C91*('2a) male mx'!EC$2-$CO$2))</f>
        <v>0.10990197563717986</v>
      </c>
      <c r="ED91" s="32">
        <f>$CN91*EXP('2a)answer'!$C91*('2a) male mx'!ED$2-$CO$2))</f>
        <v>0.10929167554781889</v>
      </c>
      <c r="EE91" s="32">
        <f>$CN91*EXP('2a)answer'!$C91*('2a) male mx'!EE$2-$CO$2))</f>
        <v>0.10868476453492279</v>
      </c>
      <c r="EF91" s="32">
        <f>$CN91*EXP('2a)answer'!$C91*('2a) male mx'!EF$2-$CO$2))</f>
        <v>0.10808122377850529</v>
      </c>
      <c r="EG91" s="32">
        <f>$CN91*EXP('2a)answer'!$C91*('2a) male mx'!EG$2-$CO$2))</f>
        <v>0.10748103456309004</v>
      </c>
      <c r="EH91" s="32">
        <f>$CN91*EXP('2a)answer'!$C91*('2a) male mx'!EH$2-$CO$2))</f>
        <v>0.10688417827713013</v>
      </c>
      <c r="EI91" s="32">
        <f>$CN91*EXP('2a)answer'!$C91*('2a) male mx'!EI$2-$CO$2))</f>
        <v>0.10629063641243103</v>
      </c>
      <c r="EJ91" s="32">
        <f>$CN91*EXP('2a)answer'!$C91*('2a) male mx'!EJ$2-$CO$2))</f>
        <v>0.10570039056357663</v>
      </c>
      <c r="EK91" s="32">
        <f>$CN91*EXP('2a)answer'!$C91*('2a) male mx'!EK$2-$CO$2))</f>
        <v>0.10511342242735856</v>
      </c>
      <c r="EL91" s="32">
        <f>$CN91*EXP('2a)answer'!$C91*('2a) male mx'!EL$2-$CO$2))</f>
        <v>0.10452971380220849</v>
      </c>
      <c r="EM91" s="32">
        <f>$CN91*EXP('2a)answer'!$C91*('2a) male mx'!EM$2-$CO$2))</f>
        <v>0.10394924658763383</v>
      </c>
      <c r="EN91" s="32">
        <f>$CN91*EXP('2a)answer'!$C91*('2a) male mx'!EN$2-$CO$2))</f>
        <v>0.10337200278365641</v>
      </c>
      <c r="EO91" s="32">
        <f>$CN91*EXP('2a)answer'!$C91*('2a) male mx'!EO$2-$CO$2))</f>
        <v>0.1027979644902543</v>
      </c>
    </row>
    <row r="92" spans="1:145" x14ac:dyDescent="0.25">
      <c r="A92" s="31">
        <f>males!A91</f>
        <v>89</v>
      </c>
      <c r="B92" s="32">
        <f>2*(males!B91-males!B92)/(males!B91+males!B92)</f>
        <v>0.22118422860283005</v>
      </c>
      <c r="C92" s="32">
        <f>2*(males!C91-males!C92)/(males!C91+males!C92)</f>
        <v>0.25290498974709502</v>
      </c>
      <c r="D92" s="32">
        <f>2*(males!D91-males!D92)/(males!D91+males!D92)</f>
        <v>0.28509406657018815</v>
      </c>
      <c r="E92" s="32">
        <f>2*(males!E91-males!E92)/(males!E91+males!E92)</f>
        <v>0.25393615484616494</v>
      </c>
      <c r="F92" s="32">
        <f>2*(males!F91-males!F92)/(males!F91+males!F92)</f>
        <v>0.24085733422638983</v>
      </c>
      <c r="G92" s="32">
        <f>2*(males!G91-males!G92)/(males!G91+males!G92)</f>
        <v>0.2602206359506814</v>
      </c>
      <c r="H92" s="32">
        <f>2*(males!H91-males!H92)/(males!H91+males!H92)</f>
        <v>0.2742960944595822</v>
      </c>
      <c r="I92" s="32">
        <f>2*(males!I91-males!I92)/(males!I91+males!I92)</f>
        <v>0.22721924434566609</v>
      </c>
      <c r="J92" s="32">
        <f>2*(males!J91-males!J92)/(males!J91+males!J92)</f>
        <v>0.28072577884286204</v>
      </c>
      <c r="K92" s="32">
        <f>2*(males!K91-males!K92)/(males!K91+males!K92)</f>
        <v>0.23705894781322628</v>
      </c>
      <c r="L92" s="32">
        <f>2*(males!L91-males!L92)/(males!L91+males!L92)</f>
        <v>0.26800049401012721</v>
      </c>
      <c r="M92" s="32">
        <f>2*(males!M91-males!M92)/(males!M91+males!M92)</f>
        <v>0.21938022626660109</v>
      </c>
      <c r="N92" s="32">
        <f>2*(males!N91-males!N92)/(males!N91+males!N92)</f>
        <v>0.25350548382618354</v>
      </c>
      <c r="O92" s="32">
        <f>2*(males!O91-males!O92)/(males!O91+males!O92)</f>
        <v>0.28323448575148269</v>
      </c>
      <c r="P92" s="32">
        <f>2*(males!P91-males!P92)/(males!P91+males!P92)</f>
        <v>0.28015677166497316</v>
      </c>
      <c r="Q92" s="32">
        <f>2*(males!Q91-males!Q92)/(males!Q91+males!Q92)</f>
        <v>0.24478340451494815</v>
      </c>
      <c r="R92" s="32">
        <f>2*(males!R91-males!R92)/(males!R91+males!R92)</f>
        <v>0.235793509516637</v>
      </c>
      <c r="S92" s="32">
        <f>2*(males!S91-males!S92)/(males!S91+males!S92)</f>
        <v>0.24372955288985823</v>
      </c>
      <c r="T92" s="32">
        <f>2*(males!T91-males!T92)/(males!T91+males!T92)</f>
        <v>0.31137106485463617</v>
      </c>
      <c r="U92" s="32">
        <f>2*(males!U91-males!U92)/(males!U91+males!U92)</f>
        <v>0.25435494433529798</v>
      </c>
      <c r="V92" s="32">
        <f>2*(males!V91-males!V92)/(males!V91+males!V92)</f>
        <v>0.24820865577529377</v>
      </c>
      <c r="W92" s="32">
        <f>2*(males!W91-males!W92)/(males!W91+males!W92)</f>
        <v>0.26138133979574174</v>
      </c>
      <c r="X92" s="32">
        <f>2*(males!X91-males!X92)/(males!X91+males!X92)</f>
        <v>0.26175600131535681</v>
      </c>
      <c r="Y92" s="32">
        <f>2*(males!Y91-males!Y92)/(males!Y91+males!Y92)</f>
        <v>0.23543069421871371</v>
      </c>
      <c r="Z92" s="32">
        <f>2*(males!Z91-males!Z92)/(males!Z91+males!Z92)</f>
        <v>0.22416727449550206</v>
      </c>
      <c r="AA92" s="32">
        <f>2*(males!AA91-males!AA92)/(males!AA91+males!AA92)</f>
        <v>0.31503050471436495</v>
      </c>
      <c r="AB92" s="32">
        <f>2*(males!AB91-males!AB92)/(males!AB91+males!AB92)</f>
        <v>0.26671383091616557</v>
      </c>
      <c r="AC92" s="32">
        <f>2*(males!AC91-males!AC92)/(males!AC91+males!AC92)</f>
        <v>0.26983270372369134</v>
      </c>
      <c r="AD92" s="32">
        <f>2*(males!AD91-males!AD92)/(males!AD91+males!AD92)</f>
        <v>0.27672327672327673</v>
      </c>
      <c r="AE92" s="32">
        <f>2*(males!AE91-males!AE92)/(males!AE91+males!AE92)</f>
        <v>0.28010088941988581</v>
      </c>
      <c r="AF92" s="32">
        <f>2*(males!AF91-males!AF92)/(males!AF91+males!AF92)</f>
        <v>0.27242152466367714</v>
      </c>
      <c r="AG92" s="32">
        <f>2*(males!AG91-males!AG92)/(males!AG91+males!AG92)</f>
        <v>0.25994832041343668</v>
      </c>
      <c r="AH92" s="32">
        <f>2*(males!AH91-males!AH92)/(males!AH91+males!AH92)</f>
        <v>0.27873090481786134</v>
      </c>
      <c r="AI92" s="32">
        <f>2*(males!AI91-males!AI92)/(males!AI91+males!AI92)</f>
        <v>0.2777919104553549</v>
      </c>
      <c r="AJ92" s="32">
        <f>2*(males!AJ91-males!AJ92)/(males!AJ91+males!AJ92)</f>
        <v>0.27623785832741055</v>
      </c>
      <c r="AK92" s="32">
        <f>2*(males!AK91-males!AK92)/(males!AK91+males!AK92)</f>
        <v>0.26727324424225191</v>
      </c>
      <c r="AL92" s="32">
        <f>2*(males!AL91-males!AL92)/(males!AL91+males!AL92)</f>
        <v>0.26928281461434372</v>
      </c>
      <c r="AM92" s="32">
        <f>2*(males!AM91-males!AM92)/(males!AM91+males!AM92)</f>
        <v>0.25668449197860965</v>
      </c>
      <c r="AN92" s="32">
        <f>2*(males!AN91-males!AN92)/(males!AN91+males!AN92)</f>
        <v>0.25915359010936756</v>
      </c>
      <c r="AO92" s="32">
        <f>2*(males!AO91-males!AO92)/(males!AO91+males!AO92)</f>
        <v>0.24281820088068778</v>
      </c>
      <c r="AP92" s="32">
        <f>2*(males!AP91-males!AP92)/(males!AP91+males!AP92)</f>
        <v>0.24992209411031474</v>
      </c>
      <c r="AQ92" s="32">
        <f>2*(males!AQ91-males!AQ92)/(males!AQ91+males!AQ92)</f>
        <v>0.25415649343099639</v>
      </c>
      <c r="AR92" s="32">
        <f>2*(males!AR91-males!AR92)/(males!AR91+males!AR92)</f>
        <v>0.22803487592219987</v>
      </c>
      <c r="AS92" s="32">
        <f>2*(males!AS91-males!AS92)/(males!AS91+males!AS92)</f>
        <v>0.26598398319548378</v>
      </c>
      <c r="AT92" s="32">
        <f>2*(males!AT91-males!AT92)/(males!AT91+males!AT92)</f>
        <v>0.24681260524416646</v>
      </c>
      <c r="AU92" s="32">
        <f>2*(males!AU91-males!AU92)/(males!AU91+males!AU92)</f>
        <v>0.25824597289695728</v>
      </c>
      <c r="AV92" s="32">
        <f>2*(males!AV91-males!AV92)/(males!AV91+males!AV92)</f>
        <v>0.24312133513757331</v>
      </c>
      <c r="AW92" s="32">
        <f>2*(males!AW91-males!AW92)/(males!AW91+males!AW92)</f>
        <v>0.26602382302892796</v>
      </c>
      <c r="AX92" s="32">
        <f>2*(males!AX91-males!AX92)/(males!AX91+males!AX92)</f>
        <v>0.26504941599281223</v>
      </c>
      <c r="AY92" s="32">
        <f>2*(males!AY91-males!AY92)/(males!AY91+males!AY92)</f>
        <v>0.26534039529776515</v>
      </c>
      <c r="AZ92" s="32">
        <f>2*(males!AZ91-males!AZ92)/(males!AZ91+males!AZ92)</f>
        <v>0.26281120911019312</v>
      </c>
      <c r="BA92" s="32">
        <f>2*(males!BA91-males!BA92)/(males!BA91+males!BA92)</f>
        <v>0.25722116803710732</v>
      </c>
      <c r="BB92" s="32">
        <f>2*(males!BB91-males!BB92)/(males!BB91+males!BB92)</f>
        <v>0.23427464573351003</v>
      </c>
      <c r="BC92" s="32">
        <f>2*(males!BC91-males!BC92)/(males!BC91+males!BC92)</f>
        <v>0.26594144196273578</v>
      </c>
      <c r="BD92" s="32">
        <f>2*(males!BD91-males!BD92)/(males!BD91+males!BD92)</f>
        <v>0.24557095246447991</v>
      </c>
      <c r="BE92" s="32">
        <f>2*(males!BE91-males!BE92)/(males!BE91+males!BE92)</f>
        <v>0.25325812098813461</v>
      </c>
      <c r="BF92" s="32">
        <f>2*(males!BF91-males!BF92)/(males!BF91+males!BF92)</f>
        <v>0.24651561161722338</v>
      </c>
      <c r="BG92" s="32">
        <f>2*(males!BG91-males!BG92)/(males!BG91+males!BG92)</f>
        <v>0.22125422455876831</v>
      </c>
      <c r="BH92" s="32">
        <f>2*(males!BH91-males!BH92)/(males!BH91+males!BH92)</f>
        <v>0.22997275204359674</v>
      </c>
      <c r="BI92" s="32">
        <f>2*(males!BI91-males!BI92)/(males!BI91+males!BI92)</f>
        <v>0.20574482297929192</v>
      </c>
      <c r="BJ92" s="32">
        <f>2*(males!BJ91-males!BJ92)/(males!BJ91+males!BJ92)</f>
        <v>0.21288441145281017</v>
      </c>
      <c r="BK92" s="32">
        <f>2*(males!BK91-males!BK92)/(males!BK91+males!BK92)</f>
        <v>0.24305604141887638</v>
      </c>
      <c r="BL92" s="32">
        <f>2*(males!BL91-males!BL92)/(males!BL91+males!BL92)</f>
        <v>0.21258956593829573</v>
      </c>
      <c r="BM92" s="32">
        <f>2*(males!BM91-males!BM92)/(males!BM91+males!BM92)</f>
        <v>0.23263558515699334</v>
      </c>
      <c r="BN92" s="32">
        <f>2*(males!BN91-males!BN92)/(males!BN91+males!BN92)</f>
        <v>0.23536071451034657</v>
      </c>
      <c r="BO92" s="32">
        <f>2*(males!BO91-males!BO92)/(males!BO91+males!BO92)</f>
        <v>0.20886740911956295</v>
      </c>
      <c r="BP92" s="32">
        <f>2*(males!BP91-males!BP92)/(males!BP91+males!BP92)</f>
        <v>0.21666199158485275</v>
      </c>
      <c r="BQ92" s="32">
        <f>2*(males!BQ91-males!BQ92)/(males!BQ91+males!BQ92)</f>
        <v>0.21978249611600206</v>
      </c>
      <c r="BR92" s="32">
        <f>2*(males!BR91-males!BR92)/(males!BR91+males!BR92)</f>
        <v>0.22717353853221545</v>
      </c>
      <c r="BS92" s="32">
        <f>2*(males!BS91-males!BS92)/(males!BS91+males!BS92)</f>
        <v>0.21954693746266599</v>
      </c>
      <c r="BT92" s="32">
        <f>2*(males!BT91-males!BT92)/(males!BT91+males!BT92)</f>
        <v>0.19530988274706867</v>
      </c>
      <c r="BU92" s="32">
        <f>2*(males!BU91-males!BU92)/(males!BU91+males!BU92)</f>
        <v>0.20769764216366157</v>
      </c>
      <c r="BV92" s="32">
        <f>2*(males!BV91-males!BV92)/(males!BV91+males!BV92)</f>
        <v>0.19161290322580646</v>
      </c>
      <c r="BW92" s="32">
        <f>2*(males!BW91-males!BW92)/(males!BW91+males!BW92)</f>
        <v>0.21317202010735281</v>
      </c>
      <c r="BX92" s="32">
        <f>2*(males!BX91-males!BX92)/(males!BX91+males!BX92)</f>
        <v>0.21318851823118698</v>
      </c>
      <c r="BY92" s="32">
        <f>2*(males!BY91-males!BY92)/(males!BY91+males!BY92)</f>
        <v>0.19763212876267119</v>
      </c>
      <c r="BZ92" s="32">
        <f>2*(males!BZ91-males!BZ92)/(males!BZ91+males!BZ92)</f>
        <v>0.19817507841459936</v>
      </c>
      <c r="CA92" s="32">
        <f>2*(males!CA91-males!CA92)/(males!CA91+males!CA92)</f>
        <v>0.17901008554405351</v>
      </c>
      <c r="CB92" s="32">
        <f>2*(males!CB91-males!CB92)/(males!CB91+males!CB92)</f>
        <v>0.19148328093741068</v>
      </c>
      <c r="CC92" s="32">
        <f>2*(males!CC91-males!CC92)/(males!CC91+males!CC92)</f>
        <v>0.18457316709419555</v>
      </c>
      <c r="CD92" s="32">
        <f>2*(males!CD91-males!CD92)/(males!CD91+males!CD92)</f>
        <v>0.1862033491455678</v>
      </c>
      <c r="CE92" s="32">
        <f>2*(males!CE91-males!CE92)/(males!CE91+males!CE92)</f>
        <v>0.18927839745048941</v>
      </c>
      <c r="CF92" s="32">
        <f>2*(males!CF91-males!CF92)/(males!CF91+males!CF92)</f>
        <v>0.16892476217930238</v>
      </c>
      <c r="CG92" s="32">
        <f>2*(males!CG91-males!CG92)/(males!CG91+males!CG92)</f>
        <v>0.17914579820300505</v>
      </c>
      <c r="CH92" s="32">
        <f>2*(males!CH91-males!CH92)/(males!CH91+males!CH92)</f>
        <v>0.16138711376806614</v>
      </c>
      <c r="CI92" s="32">
        <f>2*(males!CI91-males!CI92)/(males!CI91+males!CI92)</f>
        <v>0.16830154405086284</v>
      </c>
      <c r="CJ92" s="32">
        <f>2*(males!CJ91-males!CJ92)/(males!CJ91+males!CJ92)</f>
        <v>0.1623468318680818</v>
      </c>
      <c r="CK92" s="32">
        <f>2*(males!CK91-males!CK92)/(males!CK91+males!CK92)</f>
        <v>0.16770103138813233</v>
      </c>
      <c r="CL92" s="32">
        <f>2*(males!CL91-males!CL92)/(males!CL91+males!CL92)</f>
        <v>0.16069894613337804</v>
      </c>
      <c r="CM92" s="32">
        <f>2*(males!CM91-males!CM92)/(males!CM91+males!CM92)</f>
        <v>0.15113400817049366</v>
      </c>
      <c r="CN92" s="32">
        <f>2*(males!CN91-males!CN92)/(males!CN91+males!CN92)</f>
        <v>0.16164855871386763</v>
      </c>
      <c r="CO92" s="12"/>
      <c r="CP92" s="31">
        <f t="shared" si="14"/>
        <v>89</v>
      </c>
      <c r="CQ92" s="32">
        <f>$CN92*EXP('2a)answer'!$C92*('2a) male mx'!CQ$2-$CO$2))</f>
        <v>0.15885692523478212</v>
      </c>
      <c r="CR92" s="32">
        <f>$CN92*EXP('2a)answer'!$C92*('2a) male mx'!CR$2-$CO$2))</f>
        <v>0.15830441069521747</v>
      </c>
      <c r="CS92" s="32">
        <f>$CN92*EXP('2a)answer'!$C92*('2a) male mx'!CS$2-$CO$2))</f>
        <v>0.1577538178365363</v>
      </c>
      <c r="CT92" s="32">
        <f>$CN92*EXP('2a)answer'!$C92*('2a) male mx'!CT$2-$CO$2))</f>
        <v>0.15720513997500965</v>
      </c>
      <c r="CU92" s="32">
        <f>$CN92*EXP('2a)answer'!$C92*('2a) male mx'!CU$2-$CO$2))</f>
        <v>0.15665837045015504</v>
      </c>
      <c r="CV92" s="32">
        <f>$CN92*EXP('2a)answer'!$C92*('2a) male mx'!CV$2-$CO$2))</f>
        <v>0.15611350262465551</v>
      </c>
      <c r="CW92" s="32">
        <f>$CN92*EXP('2a)answer'!$C92*('2a) male mx'!CW$2-$CO$2))</f>
        <v>0.15557052988427922</v>
      </c>
      <c r="CX92" s="32">
        <f>$CN92*EXP('2a)answer'!$C92*('2a) male mx'!CX$2-$CO$2))</f>
        <v>0.15502944563779891</v>
      </c>
      <c r="CY92" s="32">
        <f>$CN92*EXP('2a)answer'!$C92*('2a) male mx'!CY$2-$CO$2))</f>
        <v>0.15449024331691213</v>
      </c>
      <c r="CZ92" s="32">
        <f>$CN92*EXP('2a)answer'!$C92*('2a) male mx'!CZ$2-$CO$2))</f>
        <v>0.1539529163761614</v>
      </c>
      <c r="DA92" s="32">
        <f>$CN92*EXP('2a)answer'!$C92*('2a) male mx'!DA$2-$CO$2))</f>
        <v>0.15341745829285472</v>
      </c>
      <c r="DB92" s="32">
        <f>$CN92*EXP('2a)answer'!$C92*('2a) male mx'!DB$2-$CO$2))</f>
        <v>0.15288386256698647</v>
      </c>
      <c r="DC92" s="32">
        <f>$CN92*EXP('2a)answer'!$C92*('2a) male mx'!DC$2-$CO$2))</f>
        <v>0.15235212272115839</v>
      </c>
      <c r="DD92" s="32">
        <f>$CN92*EXP('2a)answer'!$C92*('2a) male mx'!DD$2-$CO$2))</f>
        <v>0.15182223230050115</v>
      </c>
      <c r="DE92" s="32">
        <f>$CN92*EXP('2a)answer'!$C92*('2a) male mx'!DE$2-$CO$2))</f>
        <v>0.15129418487259574</v>
      </c>
      <c r="DF92" s="32">
        <f>$CN92*EXP('2a)answer'!$C92*('2a) male mx'!DF$2-$CO$2))</f>
        <v>0.15076797402739558</v>
      </c>
      <c r="DG92" s="32">
        <f>$CN92*EXP('2a)answer'!$C92*('2a) male mx'!DG$2-$CO$2))</f>
        <v>0.15024359337714868</v>
      </c>
      <c r="DH92" s="32">
        <f>$CN92*EXP('2a)answer'!$C92*('2a) male mx'!DH$2-$CO$2))</f>
        <v>0.14972103655631996</v>
      </c>
      <c r="DI92" s="32">
        <f>$CN92*EXP('2a)answer'!$C92*('2a) male mx'!DI$2-$CO$2))</f>
        <v>0.14920029722151418</v>
      </c>
      <c r="DJ92" s="32">
        <f>$CN92*EXP('2a)answer'!$C92*('2a) male mx'!DJ$2-$CO$2))</f>
        <v>0.1486813690513987</v>
      </c>
      <c r="DK92" s="32">
        <f>$CN92*EXP('2a)answer'!$C92*('2a) male mx'!DK$2-$CO$2))</f>
        <v>0.14816424574662707</v>
      </c>
      <c r="DL92" s="32">
        <f>$CN92*EXP('2a)answer'!$C92*('2a) male mx'!DL$2-$CO$2))</f>
        <v>0.14764892102976218</v>
      </c>
      <c r="DM92" s="32">
        <f>$CN92*EXP('2a)answer'!$C92*('2a) male mx'!DM$2-$CO$2))</f>
        <v>0.14713538864520034</v>
      </c>
      <c r="DN92" s="32">
        <f>$CN92*EXP('2a)answer'!$C92*('2a) male mx'!DN$2-$CO$2))</f>
        <v>0.14662364235909531</v>
      </c>
      <c r="DO92" s="32">
        <f>$CN92*EXP('2a)answer'!$C92*('2a) male mx'!DO$2-$CO$2))</f>
        <v>0.14611367595928243</v>
      </c>
      <c r="DP92" s="32">
        <f>$CN92*EXP('2a)answer'!$C92*('2a) male mx'!DP$2-$CO$2))</f>
        <v>0.14560548325520342</v>
      </c>
      <c r="DQ92" s="32">
        <f>$CN92*EXP('2a)answer'!$C92*('2a) male mx'!DQ$2-$CO$2))</f>
        <v>0.14509905807783116</v>
      </c>
      <c r="DR92" s="32">
        <f>$CN92*EXP('2a)answer'!$C92*('2a) male mx'!DR$2-$CO$2))</f>
        <v>0.14459439427959478</v>
      </c>
      <c r="DS92" s="32">
        <f>$CN92*EXP('2a)answer'!$C92*('2a) male mx'!DS$2-$CO$2))</f>
        <v>0.14409148573430508</v>
      </c>
      <c r="DT92" s="32">
        <f>$CN92*EXP('2a)answer'!$C92*('2a) male mx'!DT$2-$CO$2))</f>
        <v>0.14359032633708013</v>
      </c>
      <c r="DU92" s="32">
        <f>$CN92*EXP('2a)answer'!$C92*('2a) male mx'!DU$2-$CO$2))</f>
        <v>0.14309091000427113</v>
      </c>
      <c r="DV92" s="32">
        <f>$CN92*EXP('2a)answer'!$C92*('2a) male mx'!DV$2-$CO$2))</f>
        <v>0.14259323067338864</v>
      </c>
      <c r="DW92" s="32">
        <f>$CN92*EXP('2a)answer'!$C92*('2a) male mx'!DW$2-$CO$2))</f>
        <v>0.14209728230302895</v>
      </c>
      <c r="DX92" s="32">
        <f>$CN92*EXP('2a)answer'!$C92*('2a) male mx'!DX$2-$CO$2))</f>
        <v>0.1416030588728007</v>
      </c>
      <c r="DY92" s="32">
        <f>$CN92*EXP('2a)answer'!$C92*('2a) male mx'!DY$2-$CO$2))</f>
        <v>0.1411105543832519</v>
      </c>
      <c r="DZ92" s="32">
        <f>$CN92*EXP('2a)answer'!$C92*('2a) male mx'!DZ$2-$CO$2))</f>
        <v>0.14061976285579694</v>
      </c>
      <c r="EA92" s="32">
        <f>$CN92*EXP('2a)answer'!$C92*('2a) male mx'!EA$2-$CO$2))</f>
        <v>0.14013067833264423</v>
      </c>
      <c r="EB92" s="32">
        <f>$CN92*EXP('2a)answer'!$C92*('2a) male mx'!EB$2-$CO$2))</f>
        <v>0.13964329487672367</v>
      </c>
      <c r="EC92" s="32">
        <f>$CN92*EXP('2a)answer'!$C92*('2a) male mx'!EC$2-$CO$2))</f>
        <v>0.13915760657161469</v>
      </c>
      <c r="ED92" s="32">
        <f>$CN92*EXP('2a)answer'!$C92*('2a) male mx'!ED$2-$CO$2))</f>
        <v>0.13867360752147445</v>
      </c>
      <c r="EE92" s="32">
        <f>$CN92*EXP('2a)answer'!$C92*('2a) male mx'!EE$2-$CO$2))</f>
        <v>0.13819129185096621</v>
      </c>
      <c r="EF92" s="32">
        <f>$CN92*EXP('2a)answer'!$C92*('2a) male mx'!EF$2-$CO$2))</f>
        <v>0.13771065370518795</v>
      </c>
      <c r="EG92" s="32">
        <f>$CN92*EXP('2a)answer'!$C92*('2a) male mx'!EG$2-$CO$2))</f>
        <v>0.13723168724960147</v>
      </c>
      <c r="EH92" s="32">
        <f>$CN92*EXP('2a)answer'!$C92*('2a) male mx'!EH$2-$CO$2))</f>
        <v>0.13675438666996145</v>
      </c>
      <c r="EI92" s="32">
        <f>$CN92*EXP('2a)answer'!$C92*('2a) male mx'!EI$2-$CO$2))</f>
        <v>0.13627874617224489</v>
      </c>
      <c r="EJ92" s="32">
        <f>$CN92*EXP('2a)answer'!$C92*('2a) male mx'!EJ$2-$CO$2))</f>
        <v>0.13580475998258068</v>
      </c>
      <c r="EK92" s="32">
        <f>$CN92*EXP('2a)answer'!$C92*('2a) male mx'!EK$2-$CO$2))</f>
        <v>0.13533242234717974</v>
      </c>
      <c r="EL92" s="32">
        <f>$CN92*EXP('2a)answer'!$C92*('2a) male mx'!EL$2-$CO$2))</f>
        <v>0.13486172753226491</v>
      </c>
      <c r="EM92" s="32">
        <f>$CN92*EXP('2a)answer'!$C92*('2a) male mx'!EM$2-$CO$2))</f>
        <v>0.13439266982400164</v>
      </c>
      <c r="EN92" s="32">
        <f>$CN92*EXP('2a)answer'!$C92*('2a) male mx'!EN$2-$CO$2))</f>
        <v>0.13392524352842824</v>
      </c>
      <c r="EO92" s="32">
        <f>$CN92*EXP('2a)answer'!$C92*('2a) male mx'!EO$2-$CO$2))</f>
        <v>0.13345944297138718</v>
      </c>
    </row>
    <row r="93" spans="1:145" x14ac:dyDescent="0.25">
      <c r="A93" s="31">
        <f>males!A92</f>
        <v>90</v>
      </c>
      <c r="B93" s="32">
        <f>2*(males!B92-males!B93)/(males!B92+males!B93)</f>
        <v>0.23395445134575568</v>
      </c>
      <c r="C93" s="32">
        <f>2*(males!C92-males!C93)/(males!C92+males!C93)</f>
        <v>0.27807486631016043</v>
      </c>
      <c r="D93" s="32">
        <f>2*(males!D92-males!D93)/(males!D92+males!D93)</f>
        <v>0.33670199654917427</v>
      </c>
      <c r="E93" s="32">
        <f>2*(males!E92-males!E93)/(males!E92+males!E93)</f>
        <v>0.31881833876846344</v>
      </c>
      <c r="F93" s="32">
        <f>2*(males!F92-males!F93)/(males!F92+males!F93)</f>
        <v>0.26296743063932448</v>
      </c>
      <c r="G93" s="32">
        <f>2*(males!G92-males!G93)/(males!G92+males!G93)</f>
        <v>0.27540844472734988</v>
      </c>
      <c r="H93" s="32">
        <f>2*(males!H92-males!H93)/(males!H92+males!H93)</f>
        <v>0.33176518715483738</v>
      </c>
      <c r="I93" s="32">
        <f>2*(males!I92-males!I93)/(males!I92+males!I93)</f>
        <v>0.31044470949054354</v>
      </c>
      <c r="J93" s="32">
        <f>2*(males!J92-males!J93)/(males!J92+males!J93)</f>
        <v>0.32500000000000001</v>
      </c>
      <c r="K93" s="32">
        <f>2*(males!K92-males!K93)/(males!K92+males!K93)</f>
        <v>0.29640842163203523</v>
      </c>
      <c r="L93" s="32">
        <f>2*(males!L92-males!L93)/(males!L92+males!L93)</f>
        <v>0.26668821722967512</v>
      </c>
      <c r="M93" s="32">
        <f>2*(males!M92-males!M93)/(males!M92+males!M93)</f>
        <v>0.25159384232623233</v>
      </c>
      <c r="N93" s="32">
        <f>2*(males!N92-males!N93)/(males!N92+males!N93)</f>
        <v>0.2868569351027086</v>
      </c>
      <c r="O93" s="32">
        <f>2*(males!O92-males!O93)/(males!O92+males!O93)</f>
        <v>0.34638196915776986</v>
      </c>
      <c r="P93" s="32">
        <f>2*(males!P92-males!P93)/(males!P92+males!P93)</f>
        <v>0.28461241804859239</v>
      </c>
      <c r="Q93" s="32">
        <f>2*(males!Q92-males!Q93)/(males!Q92+males!Q93)</f>
        <v>0.30512820512820515</v>
      </c>
      <c r="R93" s="32">
        <f>2*(males!R92-males!R93)/(males!R92+males!R93)</f>
        <v>0.2552074216698757</v>
      </c>
      <c r="S93" s="32">
        <f>2*(males!S92-males!S93)/(males!S92+males!S93)</f>
        <v>0.28967478229962679</v>
      </c>
      <c r="T93" s="32">
        <f>2*(males!T92-males!T93)/(males!T92+males!T93)</f>
        <v>0.27960984672549932</v>
      </c>
      <c r="U93" s="32">
        <f>2*(males!U92-males!U93)/(males!U92+males!U93)</f>
        <v>0.29476584022038566</v>
      </c>
      <c r="V93" s="32">
        <f>2*(males!V92-males!V93)/(males!V92+males!V93)</f>
        <v>0.30120481927710846</v>
      </c>
      <c r="W93" s="32">
        <f>2*(males!W92-males!W93)/(males!W92+males!W93)</f>
        <v>0.3079044117647059</v>
      </c>
      <c r="X93" s="32">
        <f>2*(males!X92-males!X93)/(males!X92+males!X93)</f>
        <v>0.30376988450642839</v>
      </c>
      <c r="Y93" s="32">
        <f>2*(males!Y92-males!Y93)/(males!Y92+males!Y93)</f>
        <v>0.25218550896429098</v>
      </c>
      <c r="Z93" s="32">
        <f>2*(males!Z92-males!Z93)/(males!Z92+males!Z93)</f>
        <v>0.27538940809968848</v>
      </c>
      <c r="AA93" s="32">
        <f>2*(males!AA92-males!AA93)/(males!AA92+males!AA93)</f>
        <v>0.29977289931869794</v>
      </c>
      <c r="AB93" s="32">
        <f>2*(males!AB92-males!AB93)/(males!AB92+males!AB93)</f>
        <v>0.28260869565217389</v>
      </c>
      <c r="AC93" s="32">
        <f>2*(males!AC92-males!AC93)/(males!AC92+males!AC93)</f>
        <v>0.29532844102380529</v>
      </c>
      <c r="AD93" s="32">
        <f>2*(males!AD92-males!AD93)/(males!AD92+males!AD93)</f>
        <v>0.27535037098103876</v>
      </c>
      <c r="AE93" s="32">
        <f>2*(males!AE92-males!AE93)/(males!AE92+males!AE93)</f>
        <v>0.25911072362685267</v>
      </c>
      <c r="AF93" s="32">
        <f>2*(males!AF92-males!AF93)/(males!AF92+males!AF93)</f>
        <v>0.30343796711509718</v>
      </c>
      <c r="AG93" s="32">
        <f>2*(males!AG92-males!AG93)/(males!AG92+males!AG93)</f>
        <v>0.27730808251606359</v>
      </c>
      <c r="AH93" s="32">
        <f>2*(males!AH92-males!AH93)/(males!AH92+males!AH93)</f>
        <v>0.2934084859871614</v>
      </c>
      <c r="AI93" s="32">
        <f>2*(males!AI92-males!AI93)/(males!AI92+males!AI93)</f>
        <v>0.2813816343723673</v>
      </c>
      <c r="AJ93" s="32">
        <f>2*(males!AJ92-males!AJ93)/(males!AJ92+males!AJ93)</f>
        <v>0.2866121935889378</v>
      </c>
      <c r="AK93" s="32">
        <f>2*(males!AK92-males!AK93)/(males!AK92+males!AK93)</f>
        <v>0.28667917448405256</v>
      </c>
      <c r="AL93" s="32">
        <f>2*(males!AL92-males!AL93)/(males!AL92+males!AL93)</f>
        <v>0.27850356294536815</v>
      </c>
      <c r="AM93" s="32">
        <f>2*(males!AM92-males!AM93)/(males!AM92+males!AM93)</f>
        <v>0.25575515635395873</v>
      </c>
      <c r="AN93" s="32">
        <f>2*(males!AN92-males!AN93)/(males!AN92+males!AN93)</f>
        <v>0.28170769710190091</v>
      </c>
      <c r="AO93" s="32">
        <f>2*(males!AO92-males!AO93)/(males!AO92+males!AO93)</f>
        <v>0.29024323585679146</v>
      </c>
      <c r="AP93" s="32">
        <f>2*(males!AP92-males!AP93)/(males!AP92+males!AP93)</f>
        <v>0.27307069616837559</v>
      </c>
      <c r="AQ93" s="32">
        <f>2*(males!AQ92-males!AQ93)/(males!AQ92+males!AQ93)</f>
        <v>0.26588199788743022</v>
      </c>
      <c r="AR93" s="32">
        <f>2*(males!AR92-males!AR93)/(males!AR92+males!AR93)</f>
        <v>0.27301405219386293</v>
      </c>
      <c r="AS93" s="32">
        <f>2*(males!AS92-males!AS93)/(males!AS92+males!AS93)</f>
        <v>0.29704347826086958</v>
      </c>
      <c r="AT93" s="32">
        <f>2*(males!AT92-males!AT93)/(males!AT92+males!AT93)</f>
        <v>0.28177833437695682</v>
      </c>
      <c r="AU93" s="32">
        <f>2*(males!AU92-males!AU93)/(males!AU92+males!AU93)</f>
        <v>0.26575752536171626</v>
      </c>
      <c r="AV93" s="32">
        <f>2*(males!AV92-males!AV93)/(males!AV92+males!AV93)</f>
        <v>0.25928074245939675</v>
      </c>
      <c r="AW93" s="32">
        <f>2*(males!AW92-males!AW93)/(males!AW92+males!AW93)</f>
        <v>0.29246344206974129</v>
      </c>
      <c r="AX93" s="32">
        <f>2*(males!AX92-males!AX93)/(males!AX92+males!AX93)</f>
        <v>0.24600174469322478</v>
      </c>
      <c r="AY93" s="32">
        <f>2*(males!AY92-males!AY93)/(males!AY92+males!AY93)</f>
        <v>0.25339822117805</v>
      </c>
      <c r="AZ93" s="32">
        <f>2*(males!AZ92-males!AZ93)/(males!AZ92+males!AZ93)</f>
        <v>0.26162790697674421</v>
      </c>
      <c r="BA93" s="32">
        <f>2*(males!BA92-males!BA93)/(males!BA92+males!BA93)</f>
        <v>0.28879966772809085</v>
      </c>
      <c r="BB93" s="32">
        <f>2*(males!BB92-males!BB93)/(males!BB92+males!BB93)</f>
        <v>0.25286160249739853</v>
      </c>
      <c r="BC93" s="32">
        <f>2*(males!BC92-males!BC93)/(males!BC92+males!BC93)</f>
        <v>0.2886818390102337</v>
      </c>
      <c r="BD93" s="32">
        <f>2*(males!BD92-males!BD93)/(males!BD92+males!BD93)</f>
        <v>0.26520212886422828</v>
      </c>
      <c r="BE93" s="32">
        <f>2*(males!BE92-males!BE93)/(males!BE92+males!BE93)</f>
        <v>0.26653205451792022</v>
      </c>
      <c r="BF93" s="32">
        <f>2*(males!BF92-males!BF93)/(males!BF92+males!BF93)</f>
        <v>0.23191278493557979</v>
      </c>
      <c r="BG93" s="32">
        <f>2*(males!BG92-males!BG93)/(males!BG92+males!BG93)</f>
        <v>0.23202337197248138</v>
      </c>
      <c r="BH93" s="32">
        <f>2*(males!BH92-males!BH93)/(males!BH92+males!BH93)</f>
        <v>0.24445020298868447</v>
      </c>
      <c r="BI93" s="32">
        <f>2*(males!BI92-males!BI93)/(males!BI92+males!BI93)</f>
        <v>0.23535286284953397</v>
      </c>
      <c r="BJ93" s="32">
        <f>2*(males!BJ92-males!BJ93)/(males!BJ92+males!BJ93)</f>
        <v>0.2256706562113083</v>
      </c>
      <c r="BK93" s="32">
        <f>2*(males!BK92-males!BK93)/(males!BK92+males!BK93)</f>
        <v>0.27401974101240606</v>
      </c>
      <c r="BL93" s="32">
        <f>2*(males!BL92-males!BL93)/(males!BL92+males!BL93)</f>
        <v>0.22891744203219613</v>
      </c>
      <c r="BM93" s="32">
        <f>2*(males!BM92-males!BM93)/(males!BM92+males!BM93)</f>
        <v>0.23576318363048221</v>
      </c>
      <c r="BN93" s="32">
        <f>2*(males!BN92-males!BN93)/(males!BN92+males!BN93)</f>
        <v>0.24196899472590699</v>
      </c>
      <c r="BO93" s="32">
        <f>2*(males!BO92-males!BO93)/(males!BO92+males!BO93)</f>
        <v>0.23053774695800078</v>
      </c>
      <c r="BP93" s="32">
        <f>2*(males!BP92-males!BP93)/(males!BP92+males!BP93)</f>
        <v>0.23827629911280102</v>
      </c>
      <c r="BQ93" s="32">
        <f>2*(males!BQ92-males!BQ93)/(males!BQ92+males!BQ93)</f>
        <v>0.24327851735839207</v>
      </c>
      <c r="BR93" s="32">
        <f>2*(males!BR92-males!BR93)/(males!BR92+males!BR93)</f>
        <v>0.24621653084982537</v>
      </c>
      <c r="BS93" s="32">
        <f>2*(males!BS92-males!BS93)/(males!BS92+males!BS93)</f>
        <v>0.23035745121740633</v>
      </c>
      <c r="BT93" s="32">
        <f>2*(males!BT92-males!BT93)/(males!BT92+males!BT93)</f>
        <v>0.21778509674763277</v>
      </c>
      <c r="BU93" s="32">
        <f>2*(males!BU92-males!BU93)/(males!BU92+males!BU93)</f>
        <v>0.22993960310612596</v>
      </c>
      <c r="BV93" s="32">
        <f>2*(males!BV92-males!BV93)/(males!BV92+males!BV93)</f>
        <v>0.21591975888136766</v>
      </c>
      <c r="BW93" s="32">
        <f>2*(males!BW92-males!BW93)/(males!BW92+males!BW93)</f>
        <v>0.23058923633269518</v>
      </c>
      <c r="BX93" s="32">
        <f>2*(males!BX92-males!BX93)/(males!BX92+males!BX93)</f>
        <v>0.21089512838972882</v>
      </c>
      <c r="BY93" s="32">
        <f>2*(males!BY92-males!BY93)/(males!BY92+males!BY93)</f>
        <v>0.23071397787674186</v>
      </c>
      <c r="BZ93" s="32">
        <f>2*(males!BZ92-males!BZ93)/(males!BZ92+males!BZ93)</f>
        <v>0.21641529287969133</v>
      </c>
      <c r="CA93" s="32">
        <f>2*(males!CA92-males!CA93)/(males!CA92+males!CA93)</f>
        <v>0.21319632671224564</v>
      </c>
      <c r="CB93" s="32">
        <f>2*(males!CB92-males!CB93)/(males!CB92+males!CB93)</f>
        <v>0.19823992589161649</v>
      </c>
      <c r="CC93" s="32">
        <f>2*(males!CC92-males!CC93)/(males!CC92+males!CC93)</f>
        <v>0.21428311565467312</v>
      </c>
      <c r="CD93" s="32">
        <f>2*(males!CD92-males!CD93)/(males!CD92+males!CD93)</f>
        <v>0.20029812458834542</v>
      </c>
      <c r="CE93" s="32">
        <f>2*(males!CE92-males!CE93)/(males!CE92+males!CE93)</f>
        <v>0.21604680317592981</v>
      </c>
      <c r="CF93" s="32">
        <f>2*(males!CF92-males!CF93)/(males!CF92+males!CF93)</f>
        <v>0.21485402732430975</v>
      </c>
      <c r="CG93" s="32">
        <f>2*(males!CG92-males!CG93)/(males!CG92+males!CG93)</f>
        <v>0.1967571506649663</v>
      </c>
      <c r="CH93" s="32">
        <f>2*(males!CH92-males!CH93)/(males!CH92+males!CH93)</f>
        <v>0.190590546883528</v>
      </c>
      <c r="CI93" s="32">
        <f>2*(males!CI92-males!CI93)/(males!CI92+males!CI93)</f>
        <v>0.18298920250047357</v>
      </c>
      <c r="CJ93" s="32">
        <f>2*(males!CJ92-males!CJ93)/(males!CJ92+males!CJ93)</f>
        <v>0.18359945872801084</v>
      </c>
      <c r="CK93" s="32">
        <f>2*(males!CK92-males!CK93)/(males!CK92+males!CK93)</f>
        <v>0.18962757443175754</v>
      </c>
      <c r="CL93" s="32">
        <f>2*(males!CL92-males!CL93)/(males!CL92+males!CL93)</f>
        <v>0.17329306332623656</v>
      </c>
      <c r="CM93" s="32">
        <f>2*(males!CM92-males!CM93)/(males!CM92+males!CM93)</f>
        <v>0.17670054730258014</v>
      </c>
      <c r="CN93" s="32">
        <f>2*(males!CN92-males!CN93)/(males!CN92+males!CN93)</f>
        <v>0.17575326215895612</v>
      </c>
      <c r="CO93" s="12"/>
      <c r="CP93" s="31">
        <f t="shared" si="14"/>
        <v>90</v>
      </c>
      <c r="CQ93" s="32">
        <f>$CN93*EXP('2a)answer'!$C93*('2a) male mx'!CQ$2-$CO$2))</f>
        <v>0.17298237028268898</v>
      </c>
      <c r="CR93" s="32">
        <f>$CN93*EXP('2a)answer'!$C93*('2a) male mx'!CR$2-$CO$2))</f>
        <v>0.17243345634603149</v>
      </c>
      <c r="CS93" s="32">
        <f>$CN93*EXP('2a)answer'!$C93*('2a) male mx'!CS$2-$CO$2))</f>
        <v>0.17188628424300348</v>
      </c>
      <c r="CT93" s="32">
        <f>$CN93*EXP('2a)answer'!$C93*('2a) male mx'!CT$2-$CO$2))</f>
        <v>0.17134084844635517</v>
      </c>
      <c r="CU93" s="32">
        <f>$CN93*EXP('2a)answer'!$C93*('2a) male mx'!CU$2-$CO$2))</f>
        <v>0.17079714344637617</v>
      </c>
      <c r="CV93" s="32">
        <f>$CN93*EXP('2a)answer'!$C93*('2a) male mx'!CV$2-$CO$2))</f>
        <v>0.17025516375083963</v>
      </c>
      <c r="CW93" s="32">
        <f>$CN93*EXP('2a)answer'!$C93*('2a) male mx'!CW$2-$CO$2))</f>
        <v>0.16971490388494687</v>
      </c>
      <c r="CX93" s="32">
        <f>$CN93*EXP('2a)answer'!$C93*('2a) male mx'!CX$2-$CO$2))</f>
        <v>0.16917635839127207</v>
      </c>
      <c r="CY93" s="32">
        <f>$CN93*EXP('2a)answer'!$C93*('2a) male mx'!CY$2-$CO$2))</f>
        <v>0.16863952182970704</v>
      </c>
      <c r="CZ93" s="32">
        <f>$CN93*EXP('2a)answer'!$C93*('2a) male mx'!CZ$2-$CO$2))</f>
        <v>0.16810438877740638</v>
      </c>
      <c r="DA93" s="32">
        <f>$CN93*EXP('2a)answer'!$C93*('2a) male mx'!DA$2-$CO$2))</f>
        <v>0.16757095382873266</v>
      </c>
      <c r="DB93" s="32">
        <f>$CN93*EXP('2a)answer'!$C93*('2a) male mx'!DB$2-$CO$2))</f>
        <v>0.16703921159520183</v>
      </c>
      <c r="DC93" s="32">
        <f>$CN93*EXP('2a)answer'!$C93*('2a) male mx'!DC$2-$CO$2))</f>
        <v>0.16650915670542873</v>
      </c>
      <c r="DD93" s="32">
        <f>$CN93*EXP('2a)answer'!$C93*('2a) male mx'!DD$2-$CO$2))</f>
        <v>0.16598078380507289</v>
      </c>
      <c r="DE93" s="32">
        <f>$CN93*EXP('2a)answer'!$C93*('2a) male mx'!DE$2-$CO$2))</f>
        <v>0.16545408755678445</v>
      </c>
      <c r="DF93" s="32">
        <f>$CN93*EXP('2a)answer'!$C93*('2a) male mx'!DF$2-$CO$2))</f>
        <v>0.1649290626401502</v>
      </c>
      <c r="DG93" s="32">
        <f>$CN93*EXP('2a)answer'!$C93*('2a) male mx'!DG$2-$CO$2))</f>
        <v>0.16440570375163988</v>
      </c>
      <c r="DH93" s="32">
        <f>$CN93*EXP('2a)answer'!$C93*('2a) male mx'!DH$2-$CO$2))</f>
        <v>0.16388400560455252</v>
      </c>
      <c r="DI93" s="32">
        <f>$CN93*EXP('2a)answer'!$C93*('2a) male mx'!DI$2-$CO$2))</f>
        <v>0.16336396292896324</v>
      </c>
      <c r="DJ93" s="32">
        <f>$CN93*EXP('2a)answer'!$C93*('2a) male mx'!DJ$2-$CO$2))</f>
        <v>0.16284557047166973</v>
      </c>
      <c r="DK93" s="32">
        <f>$CN93*EXP('2a)answer'!$C93*('2a) male mx'!DK$2-$CO$2))</f>
        <v>0.16232882299613935</v>
      </c>
      <c r="DL93" s="32">
        <f>$CN93*EXP('2a)answer'!$C93*('2a) male mx'!DL$2-$CO$2))</f>
        <v>0.16181371528245636</v>
      </c>
      <c r="DM93" s="32">
        <f>$CN93*EXP('2a)answer'!$C93*('2a) male mx'!DM$2-$CO$2))</f>
        <v>0.16130024212726884</v>
      </c>
      <c r="DN93" s="32">
        <f>$CN93*EXP('2a)answer'!$C93*('2a) male mx'!DN$2-$CO$2))</f>
        <v>0.16078839834373654</v>
      </c>
      <c r="DO93" s="32">
        <f>$CN93*EXP('2a)answer'!$C93*('2a) male mx'!DO$2-$CO$2))</f>
        <v>0.1602781787614781</v>
      </c>
      <c r="DP93" s="32">
        <f>$CN93*EXP('2a)answer'!$C93*('2a) male mx'!DP$2-$CO$2))</f>
        <v>0.1597695782265191</v>
      </c>
      <c r="DQ93" s="32">
        <f>$CN93*EXP('2a)answer'!$C93*('2a) male mx'!DQ$2-$CO$2))</f>
        <v>0.15926259160123987</v>
      </c>
      <c r="DR93" s="32">
        <f>$CN93*EXP('2a)answer'!$C93*('2a) male mx'!DR$2-$CO$2))</f>
        <v>0.15875721376432364</v>
      </c>
      <c r="DS93" s="32">
        <f>$CN93*EXP('2a)answer'!$C93*('2a) male mx'!DS$2-$CO$2))</f>
        <v>0.15825343961070479</v>
      </c>
      <c r="DT93" s="32">
        <f>$CN93*EXP('2a)answer'!$C93*('2a) male mx'!DT$2-$CO$2))</f>
        <v>0.15775126405151724</v>
      </c>
      <c r="DU93" s="32">
        <f>$CN93*EXP('2a)answer'!$C93*('2a) male mx'!DU$2-$CO$2))</f>
        <v>0.15725068201404313</v>
      </c>
      <c r="DV93" s="32">
        <f>$CN93*EXP('2a)answer'!$C93*('2a) male mx'!DV$2-$CO$2))</f>
        <v>0.15675168844166149</v>
      </c>
      <c r="DW93" s="32">
        <f>$CN93*EXP('2a)answer'!$C93*('2a) male mx'!DW$2-$CO$2))</f>
        <v>0.15625427829379729</v>
      </c>
      <c r="DX93" s="32">
        <f>$CN93*EXP('2a)answer'!$C93*('2a) male mx'!DX$2-$CO$2))</f>
        <v>0.15575844654587029</v>
      </c>
      <c r="DY93" s="32">
        <f>$CN93*EXP('2a)answer'!$C93*('2a) male mx'!DY$2-$CO$2))</f>
        <v>0.15526418818924456</v>
      </c>
      <c r="DZ93" s="32">
        <f>$CN93*EXP('2a)answer'!$C93*('2a) male mx'!DZ$2-$CO$2))</f>
        <v>0.1547714982311777</v>
      </c>
      <c r="EA93" s="32">
        <f>$CN93*EXP('2a)answer'!$C93*('2a) male mx'!EA$2-$CO$2))</f>
        <v>0.15428037169477049</v>
      </c>
      <c r="EB93" s="32">
        <f>$CN93*EXP('2a)answer'!$C93*('2a) male mx'!EB$2-$CO$2))</f>
        <v>0.15379080361891651</v>
      </c>
      <c r="EC93" s="32">
        <f>$CN93*EXP('2a)answer'!$C93*('2a) male mx'!EC$2-$CO$2))</f>
        <v>0.15330278905825223</v>
      </c>
      <c r="ED93" s="32">
        <f>$CN93*EXP('2a)answer'!$C93*('2a) male mx'!ED$2-$CO$2))</f>
        <v>0.1528163230831068</v>
      </c>
      <c r="EE93" s="32">
        <f>$CN93*EXP('2a)answer'!$C93*('2a) male mx'!EE$2-$CO$2))</f>
        <v>0.15233140077945248</v>
      </c>
      <c r="EF93" s="32">
        <f>$CN93*EXP('2a)answer'!$C93*('2a) male mx'!EF$2-$CO$2))</f>
        <v>0.15184801724885483</v>
      </c>
      <c r="EG93" s="32">
        <f>$CN93*EXP('2a)answer'!$C93*('2a) male mx'!EG$2-$CO$2))</f>
        <v>0.15136616760842334</v>
      </c>
      <c r="EH93" s="32">
        <f>$CN93*EXP('2a)answer'!$C93*('2a) male mx'!EH$2-$CO$2))</f>
        <v>0.15088584699076207</v>
      </c>
      <c r="EI93" s="32">
        <f>$CN93*EXP('2a)answer'!$C93*('2a) male mx'!EI$2-$CO$2))</f>
        <v>0.15040705054392042</v>
      </c>
      <c r="EJ93" s="32">
        <f>$CN93*EXP('2a)answer'!$C93*('2a) male mx'!EJ$2-$CO$2))</f>
        <v>0.14992977343134428</v>
      </c>
      <c r="EK93" s="32">
        <f>$CN93*EXP('2a)answer'!$C93*('2a) male mx'!EK$2-$CO$2))</f>
        <v>0.14945401083182697</v>
      </c>
      <c r="EL93" s="32">
        <f>$CN93*EXP('2a)answer'!$C93*('2a) male mx'!EL$2-$CO$2))</f>
        <v>0.14897975793946064</v>
      </c>
      <c r="EM93" s="32">
        <f>$CN93*EXP('2a)answer'!$C93*('2a) male mx'!EM$2-$CO$2))</f>
        <v>0.14850700996358782</v>
      </c>
      <c r="EN93" s="32">
        <f>$CN93*EXP('2a)answer'!$C93*('2a) male mx'!EN$2-$CO$2))</f>
        <v>0.14803576212875283</v>
      </c>
      <c r="EO93" s="32">
        <f>$CN93*EXP('2a)answer'!$C93*('2a) male mx'!EO$2-$CO$2))</f>
        <v>0.14756600967465366</v>
      </c>
    </row>
    <row r="94" spans="1:145" x14ac:dyDescent="0.25">
      <c r="A94" s="31">
        <f>males!A93</f>
        <v>91</v>
      </c>
      <c r="B94" s="32">
        <f>2*(males!B93-males!B94)/(males!B93+males!B94)</f>
        <v>0.24720087815587266</v>
      </c>
      <c r="C94" s="32">
        <f>2*(males!C93-males!C94)/(males!C93+males!C94)</f>
        <v>0.28099173553719009</v>
      </c>
      <c r="D94" s="32">
        <f>2*(males!D93-males!D94)/(males!D93+males!D94)</f>
        <v>0.29914821124361157</v>
      </c>
      <c r="E94" s="32">
        <f>2*(males!E93-males!E94)/(males!E93+males!E94)</f>
        <v>0.29905561385099683</v>
      </c>
      <c r="F94" s="32">
        <f>2*(males!F93-males!F94)/(males!F93+males!F94)</f>
        <v>0.28002714318027594</v>
      </c>
      <c r="G94" s="32">
        <f>2*(males!G93-males!G94)/(males!G93+males!G94)</f>
        <v>0.30320204023802777</v>
      </c>
      <c r="H94" s="32">
        <f>2*(males!H93-males!H94)/(males!H93+males!H94)</f>
        <v>0.2916549592582186</v>
      </c>
      <c r="I94" s="32">
        <f>2*(males!I93-males!I94)/(males!I93+males!I94)</f>
        <v>0.27954022988505745</v>
      </c>
      <c r="J94" s="32">
        <f>2*(males!J93-males!J94)/(males!J93+males!J94)</f>
        <v>0.32519280205655526</v>
      </c>
      <c r="K94" s="32">
        <f>2*(males!K93-males!K94)/(males!K93+males!K94)</f>
        <v>0.27406318883174136</v>
      </c>
      <c r="L94" s="32">
        <f>2*(males!L93-males!L94)/(males!L93+males!L94)</f>
        <v>0.28607972713707097</v>
      </c>
      <c r="M94" s="32">
        <f>2*(males!M93-males!M94)/(males!M93+males!M94)</f>
        <v>0.28165584415584416</v>
      </c>
      <c r="N94" s="32">
        <f>2*(males!N93-males!N94)/(males!N93+males!N94)</f>
        <v>0.28405235094522541</v>
      </c>
      <c r="O94" s="32">
        <f>2*(males!O93-males!O94)/(males!O93+males!O94)</f>
        <v>0.30922142462727775</v>
      </c>
      <c r="P94" s="32">
        <f>2*(males!P93-males!P94)/(males!P93+males!P94)</f>
        <v>0.2975206611570248</v>
      </c>
      <c r="Q94" s="32">
        <f>2*(males!Q93-males!Q94)/(males!Q93+males!Q94)</f>
        <v>0.28324697754749567</v>
      </c>
      <c r="R94" s="32">
        <f>2*(males!R93-males!R94)/(males!R93+males!R94)</f>
        <v>0.29783310281235592</v>
      </c>
      <c r="S94" s="32">
        <f>2*(males!S93-males!S94)/(males!S93+males!S94)</f>
        <v>0.29580152671755727</v>
      </c>
      <c r="T94" s="32">
        <f>2*(males!T93-males!T94)/(males!T93+males!T94)</f>
        <v>0.29705426356589149</v>
      </c>
      <c r="U94" s="32">
        <f>2*(males!U93-males!U94)/(males!U93+males!U94)</f>
        <v>0.29951242163919201</v>
      </c>
      <c r="V94" s="32">
        <f>2*(males!V93-males!V94)/(males!V93+males!V94)</f>
        <v>0.2868727825646224</v>
      </c>
      <c r="W94" s="32">
        <f>2*(males!W93-males!W94)/(males!W93+males!W94)</f>
        <v>0.32229580573951433</v>
      </c>
      <c r="X94" s="32">
        <f>2*(males!X93-males!X94)/(males!X93+males!X94)</f>
        <v>0.33823971162511263</v>
      </c>
      <c r="Y94" s="32">
        <f>2*(males!Y93-males!Y94)/(males!Y93+males!Y94)</f>
        <v>0.26237054085155354</v>
      </c>
      <c r="Z94" s="32">
        <f>2*(males!Z93-males!Z94)/(males!Z93+males!Z94)</f>
        <v>0.27071369975389664</v>
      </c>
      <c r="AA94" s="32">
        <f>2*(males!AA93-males!AA94)/(males!AA93+males!AA94)</f>
        <v>0.27904616945712835</v>
      </c>
      <c r="AB94" s="32">
        <f>2*(males!AB93-males!AB94)/(males!AB93+males!AB94)</f>
        <v>0.29794307084978183</v>
      </c>
      <c r="AC94" s="32">
        <f>2*(males!AC93-males!AC94)/(males!AC93+males!AC94)</f>
        <v>0.31558473133965476</v>
      </c>
      <c r="AD94" s="32">
        <f>2*(males!AD93-males!AD94)/(males!AD93+males!AD94)</f>
        <v>0.29084537888742884</v>
      </c>
      <c r="AE94" s="32">
        <f>2*(males!AE93-males!AE94)/(males!AE93+males!AE94)</f>
        <v>0.26240652617267163</v>
      </c>
      <c r="AF94" s="32">
        <f>2*(males!AF93-males!AF94)/(males!AF93+males!AF94)</f>
        <v>0.32522407170294493</v>
      </c>
      <c r="AG94" s="32">
        <f>2*(males!AG93-males!AG94)/(males!AG93+males!AG94)</f>
        <v>0.26853707414829658</v>
      </c>
      <c r="AH94" s="32">
        <f>2*(males!AH93-males!AH94)/(males!AH93+males!AH94)</f>
        <v>0.20380105135463</v>
      </c>
      <c r="AI94" s="32">
        <f>2*(males!AI93-males!AI94)/(males!AI93+males!AI94)</f>
        <v>0.26717048232940654</v>
      </c>
      <c r="AJ94" s="32">
        <f>2*(males!AJ93-males!AJ94)/(males!AJ93+males!AJ94)</f>
        <v>0.24963895192902827</v>
      </c>
      <c r="AK94" s="32">
        <f>2*(males!AK93-males!AK94)/(males!AK93+males!AK94)</f>
        <v>0.28814833375093962</v>
      </c>
      <c r="AL94" s="32">
        <f>2*(males!AL93-males!AL94)/(males!AL93+males!AL94)</f>
        <v>0.27283418267346138</v>
      </c>
      <c r="AM94" s="32">
        <f>2*(males!AM93-males!AM94)/(males!AM93+males!AM94)</f>
        <v>0.28123912286808217</v>
      </c>
      <c r="AN94" s="32">
        <f>2*(males!AN93-males!AN94)/(males!AN93+males!AN94)</f>
        <v>0.30904522613065327</v>
      </c>
      <c r="AO94" s="32">
        <f>2*(males!AO93-males!AO94)/(males!AO93+males!AO94)</f>
        <v>0.2744955462643156</v>
      </c>
      <c r="AP94" s="32">
        <f>2*(males!AP93-males!AP94)/(males!AP93+males!AP94)</f>
        <v>0.30257240510883254</v>
      </c>
      <c r="AQ94" s="32">
        <f>2*(males!AQ93-males!AQ94)/(males!AQ93+males!AQ94)</f>
        <v>0.28514615231656393</v>
      </c>
      <c r="AR94" s="32">
        <f>2*(males!AR93-males!AR94)/(males!AR93+males!AR94)</f>
        <v>0.28755935422602091</v>
      </c>
      <c r="AS94" s="32">
        <f>2*(males!AS93-males!AS94)/(males!AS93+males!AS94)</f>
        <v>0.28892005610098176</v>
      </c>
      <c r="AT94" s="32">
        <f>2*(males!AT93-males!AT94)/(males!AT93+males!AT94)</f>
        <v>0.29287654063087531</v>
      </c>
      <c r="AU94" s="32">
        <f>2*(males!AU93-males!AU94)/(males!AU93+males!AU94)</f>
        <v>0.28383705650459923</v>
      </c>
      <c r="AV94" s="32">
        <f>2*(males!AV93-males!AV94)/(males!AV93+males!AV94)</f>
        <v>0.25131282820705175</v>
      </c>
      <c r="AW94" s="32">
        <f>2*(males!AW93-males!AW94)/(males!AW93+males!AW94)</f>
        <v>0.29883897021706207</v>
      </c>
      <c r="AX94" s="32">
        <f>2*(males!AX93-males!AX94)/(males!AX93+males!AX94)</f>
        <v>0.29135802469135802</v>
      </c>
      <c r="AY94" s="32">
        <f>2*(males!AY93-males!AY94)/(males!AY93+males!AY94)</f>
        <v>0.30827234420048794</v>
      </c>
      <c r="AZ94" s="32">
        <f>2*(males!AZ93-males!AZ94)/(males!AZ93+males!AZ94)</f>
        <v>0.29294478527607359</v>
      </c>
      <c r="BA94" s="32">
        <f>2*(males!BA93-males!BA94)/(males!BA93+males!BA94)</f>
        <v>0.30382106244175211</v>
      </c>
      <c r="BB94" s="32">
        <f>2*(males!BB93-males!BB94)/(males!BB93+males!BB94)</f>
        <v>0.25331320248280492</v>
      </c>
      <c r="BC94" s="32">
        <f>2*(males!BC93-males!BC94)/(males!BC93+males!BC94)</f>
        <v>0.27123454287451854</v>
      </c>
      <c r="BD94" s="32">
        <f>2*(males!BD93-males!BD94)/(males!BD93+males!BD94)</f>
        <v>0.24304538799414349</v>
      </c>
      <c r="BE94" s="32">
        <f>2*(males!BE93-males!BE94)/(males!BE93+males!BE94)</f>
        <v>0.26293245469522242</v>
      </c>
      <c r="BF94" s="32">
        <f>2*(males!BF93-males!BF94)/(males!BF93+males!BF94)</f>
        <v>0.24176928876602161</v>
      </c>
      <c r="BG94" s="32">
        <f>2*(males!BG93-males!BG94)/(males!BG93+males!BG94)</f>
        <v>0.25562101719369967</v>
      </c>
      <c r="BH94" s="32">
        <f>2*(males!BH93-males!BH94)/(males!BH93+males!BH94)</f>
        <v>0.24425795053003532</v>
      </c>
      <c r="BI94" s="32">
        <f>2*(males!BI93-males!BI94)/(males!BI93+males!BI94)</f>
        <v>0.24642440936539889</v>
      </c>
      <c r="BJ94" s="32">
        <f>2*(males!BJ93-males!BJ94)/(males!BJ93+males!BJ94)</f>
        <v>0.27615417196103348</v>
      </c>
      <c r="BK94" s="32">
        <f>2*(males!BK93-males!BK94)/(males!BK93+males!BK94)</f>
        <v>0.2426167784445229</v>
      </c>
      <c r="BL94" s="32">
        <f>2*(males!BL93-males!BL94)/(males!BL93+males!BL94)</f>
        <v>0.24275294557695903</v>
      </c>
      <c r="BM94" s="32">
        <f>2*(males!BM93-males!BM94)/(males!BM93+males!BM94)</f>
        <v>0.23778625954198473</v>
      </c>
      <c r="BN94" s="32">
        <f>2*(males!BN93-males!BN94)/(males!BN93+males!BN94)</f>
        <v>0.2774327122153209</v>
      </c>
      <c r="BO94" s="32">
        <f>2*(males!BO93-males!BO94)/(males!BO93+males!BO94)</f>
        <v>0.26191670847967885</v>
      </c>
      <c r="BP94" s="32">
        <f>2*(males!BP93-males!BP94)/(males!BP93+males!BP94)</f>
        <v>0.24838245866283248</v>
      </c>
      <c r="BQ94" s="32">
        <f>2*(males!BQ93-males!BQ94)/(males!BQ93+males!BQ94)</f>
        <v>0.24670338841595726</v>
      </c>
      <c r="BR94" s="32">
        <f>2*(males!BR93-males!BR94)/(males!BR93+males!BR94)</f>
        <v>0.26073907334458823</v>
      </c>
      <c r="BS94" s="32">
        <f>2*(males!BS93-males!BS94)/(males!BS93+males!BS94)</f>
        <v>0.25032938076416339</v>
      </c>
      <c r="BT94" s="32">
        <f>2*(males!BT93-males!BT94)/(males!BT93+males!BT94)</f>
        <v>0.2579215021515191</v>
      </c>
      <c r="BU94" s="32">
        <f>2*(males!BU93-males!BU94)/(males!BU93+males!BU94)</f>
        <v>0.22189128816083395</v>
      </c>
      <c r="BV94" s="32">
        <f>2*(males!BV93-males!BV94)/(males!BV93+males!BV94)</f>
        <v>0.2297147091515376</v>
      </c>
      <c r="BW94" s="32">
        <f>2*(males!BW93-males!BW94)/(males!BW93+males!BW94)</f>
        <v>0.2481081081081081</v>
      </c>
      <c r="BX94" s="32">
        <f>2*(males!BX93-males!BX94)/(males!BX93+males!BX94)</f>
        <v>0.23370086289549377</v>
      </c>
      <c r="BY94" s="32">
        <f>2*(males!BY93-males!BY94)/(males!BY93+males!BY94)</f>
        <v>0.24676193371845545</v>
      </c>
      <c r="BZ94" s="32">
        <f>2*(males!BZ93-males!BZ94)/(males!BZ93+males!BZ94)</f>
        <v>0.2356561881732249</v>
      </c>
      <c r="CA94" s="32">
        <f>2*(males!CA93-males!CA94)/(males!CA93+males!CA94)</f>
        <v>0.23138324744872182</v>
      </c>
      <c r="CB94" s="32">
        <f>2*(males!CB93-males!CB94)/(males!CB93+males!CB94)</f>
        <v>0.23263822460302278</v>
      </c>
      <c r="CC94" s="32">
        <f>2*(males!CC93-males!CC94)/(males!CC93+males!CC94)</f>
        <v>0.22552709136250285</v>
      </c>
      <c r="CD94" s="32">
        <f>2*(males!CD93-males!CD94)/(males!CD93+males!CD94)</f>
        <v>0.21730588536772871</v>
      </c>
      <c r="CE94" s="32">
        <f>2*(males!CE93-males!CE94)/(males!CE93+males!CE94)</f>
        <v>0.22498262682418346</v>
      </c>
      <c r="CF94" s="32">
        <f>2*(males!CF93-males!CF94)/(males!CF93+males!CF94)</f>
        <v>0.21141914709809156</v>
      </c>
      <c r="CG94" s="32">
        <f>2*(males!CG93-males!CG94)/(males!CG93+males!CG94)</f>
        <v>0.22794117647058823</v>
      </c>
      <c r="CH94" s="32">
        <f>2*(males!CH93-males!CH94)/(males!CH93+males!CH94)</f>
        <v>0.21042805707427656</v>
      </c>
      <c r="CI94" s="32">
        <f>2*(males!CI93-males!CI94)/(males!CI93+males!CI94)</f>
        <v>0.21166705095688262</v>
      </c>
      <c r="CJ94" s="32">
        <f>2*(males!CJ93-males!CJ94)/(males!CJ93+males!CJ94)</f>
        <v>0.20110192837465565</v>
      </c>
      <c r="CK94" s="32">
        <f>2*(males!CK93-males!CK94)/(males!CK93+males!CK94)</f>
        <v>0.21222493887530564</v>
      </c>
      <c r="CL94" s="32">
        <f>2*(males!CL93-males!CL94)/(males!CL93+males!CL94)</f>
        <v>0.19456919370668888</v>
      </c>
      <c r="CM94" s="32">
        <f>2*(males!CM93-males!CM94)/(males!CM93+males!CM94)</f>
        <v>0.19154207603588211</v>
      </c>
      <c r="CN94" s="32">
        <f>2*(males!CN93-males!CN94)/(males!CN93+males!CN94)</f>
        <v>0.19955375021454316</v>
      </c>
      <c r="CO94" s="12"/>
      <c r="CP94" s="31">
        <f t="shared" si="14"/>
        <v>91</v>
      </c>
      <c r="CQ94" s="32">
        <f>$CN94*EXP('2a)answer'!$C94*('2a) male mx'!CQ$2-$CO$2))</f>
        <v>0.19719403623435425</v>
      </c>
      <c r="CR94" s="32">
        <f>$CN94*EXP('2a)answer'!$C94*('2a) male mx'!CR$2-$CO$2))</f>
        <v>0.19672545247472589</v>
      </c>
      <c r="CS94" s="32">
        <f>$CN94*EXP('2a)answer'!$C94*('2a) male mx'!CS$2-$CO$2))</f>
        <v>0.19625798219065688</v>
      </c>
      <c r="CT94" s="32">
        <f>$CN94*EXP('2a)answer'!$C94*('2a) male mx'!CT$2-$CO$2))</f>
        <v>0.19579162273624276</v>
      </c>
      <c r="CU94" s="32">
        <f>$CN94*EXP('2a)answer'!$C94*('2a) male mx'!CU$2-$CO$2))</f>
        <v>0.19532637147186654</v>
      </c>
      <c r="CV94" s="32">
        <f>$CN94*EXP('2a)answer'!$C94*('2a) male mx'!CV$2-$CO$2))</f>
        <v>0.19486222576418361</v>
      </c>
      <c r="CW94" s="32">
        <f>$CN94*EXP('2a)answer'!$C94*('2a) male mx'!CW$2-$CO$2))</f>
        <v>0.19439918298610684</v>
      </c>
      <c r="CX94" s="32">
        <f>$CN94*EXP('2a)answer'!$C94*('2a) male mx'!CX$2-$CO$2))</f>
        <v>0.19393724051679176</v>
      </c>
      <c r="CY94" s="32">
        <f>$CN94*EXP('2a)answer'!$C94*('2a) male mx'!CY$2-$CO$2))</f>
        <v>0.19347639574162165</v>
      </c>
      <c r="CZ94" s="32">
        <f>$CN94*EXP('2a)answer'!$C94*('2a) male mx'!CZ$2-$CO$2))</f>
        <v>0.19301664605219288</v>
      </c>
      <c r="DA94" s="32">
        <f>$CN94*EXP('2a)answer'!$C94*('2a) male mx'!DA$2-$CO$2))</f>
        <v>0.19255798884630002</v>
      </c>
      <c r="DB94" s="32">
        <f>$CN94*EXP('2a)answer'!$C94*('2a) male mx'!DB$2-$CO$2))</f>
        <v>0.19210042152792106</v>
      </c>
      <c r="DC94" s="32">
        <f>$CN94*EXP('2a)answer'!$C94*('2a) male mx'!DC$2-$CO$2))</f>
        <v>0.19164394150720299</v>
      </c>
      <c r="DD94" s="32">
        <f>$CN94*EXP('2a)answer'!$C94*('2a) male mx'!DD$2-$CO$2))</f>
        <v>0.19118854620044679</v>
      </c>
      <c r="DE94" s="32">
        <f>$CN94*EXP('2a)answer'!$C94*('2a) male mx'!DE$2-$CO$2))</f>
        <v>0.19073423303009304</v>
      </c>
      <c r="DF94" s="32">
        <f>$CN94*EXP('2a)answer'!$C94*('2a) male mx'!DF$2-$CO$2))</f>
        <v>0.19028099942470725</v>
      </c>
      <c r="DG94" s="32">
        <f>$CN94*EXP('2a)answer'!$C94*('2a) male mx'!DG$2-$CO$2))</f>
        <v>0.18982884281896539</v>
      </c>
      <c r="DH94" s="32">
        <f>$CN94*EXP('2a)answer'!$C94*('2a) male mx'!DH$2-$CO$2))</f>
        <v>0.18937776065363918</v>
      </c>
      <c r="DI94" s="32">
        <f>$CN94*EXP('2a)answer'!$C94*('2a) male mx'!DI$2-$CO$2))</f>
        <v>0.18892775037558177</v>
      </c>
      <c r="DJ94" s="32">
        <f>$CN94*EXP('2a)answer'!$C94*('2a) male mx'!DJ$2-$CO$2))</f>
        <v>0.18847880943771333</v>
      </c>
      <c r="DK94" s="32">
        <f>$CN94*EXP('2a)answer'!$C94*('2a) male mx'!DK$2-$CO$2))</f>
        <v>0.18803093529900644</v>
      </c>
      <c r="DL94" s="32">
        <f>$CN94*EXP('2a)answer'!$C94*('2a) male mx'!DL$2-$CO$2))</f>
        <v>0.18758412542447186</v>
      </c>
      <c r="DM94" s="32">
        <f>$CN94*EXP('2a)answer'!$C94*('2a) male mx'!DM$2-$CO$2))</f>
        <v>0.18713837728514413</v>
      </c>
      <c r="DN94" s="32">
        <f>$CN94*EXP('2a)answer'!$C94*('2a) male mx'!DN$2-$CO$2))</f>
        <v>0.18669368835806721</v>
      </c>
      <c r="DO94" s="32">
        <f>$CN94*EXP('2a)answer'!$C94*('2a) male mx'!DO$2-$CO$2))</f>
        <v>0.18625005612628034</v>
      </c>
      <c r="DP94" s="32">
        <f>$CN94*EXP('2a)answer'!$C94*('2a) male mx'!DP$2-$CO$2))</f>
        <v>0.18580747807880368</v>
      </c>
      <c r="DQ94" s="32">
        <f>$CN94*EXP('2a)answer'!$C94*('2a) male mx'!DQ$2-$CO$2))</f>
        <v>0.18536595171062412</v>
      </c>
      <c r="DR94" s="32">
        <f>$CN94*EXP('2a)answer'!$C94*('2a) male mx'!DR$2-$CO$2))</f>
        <v>0.18492547452268107</v>
      </c>
      <c r="DS94" s="32">
        <f>$CN94*EXP('2a)answer'!$C94*('2a) male mx'!DS$2-$CO$2))</f>
        <v>0.18448604402185237</v>
      </c>
      <c r="DT94" s="32">
        <f>$CN94*EXP('2a)answer'!$C94*('2a) male mx'!DT$2-$CO$2))</f>
        <v>0.1840476577209402</v>
      </c>
      <c r="DU94" s="32">
        <f>$CN94*EXP('2a)answer'!$C94*('2a) male mx'!DU$2-$CO$2))</f>
        <v>0.18361031313865692</v>
      </c>
      <c r="DV94" s="32">
        <f>$CN94*EXP('2a)answer'!$C94*('2a) male mx'!DV$2-$CO$2))</f>
        <v>0.18317400779961107</v>
      </c>
      <c r="DW94" s="32">
        <f>$CN94*EXP('2a)answer'!$C94*('2a) male mx'!DW$2-$CO$2))</f>
        <v>0.1827387392342934</v>
      </c>
      <c r="DX94" s="32">
        <f>$CN94*EXP('2a)answer'!$C94*('2a) male mx'!DX$2-$CO$2))</f>
        <v>0.18230450497906275</v>
      </c>
      <c r="DY94" s="32">
        <f>$CN94*EXP('2a)answer'!$C94*('2a) male mx'!DY$2-$CO$2))</f>
        <v>0.18187130257613232</v>
      </c>
      <c r="DZ94" s="32">
        <f>$CN94*EXP('2a)answer'!$C94*('2a) male mx'!DZ$2-$CO$2))</f>
        <v>0.18143912957355557</v>
      </c>
      <c r="EA94" s="32">
        <f>$CN94*EXP('2a)answer'!$C94*('2a) male mx'!EA$2-$CO$2))</f>
        <v>0.18100798352521247</v>
      </c>
      <c r="EB94" s="32">
        <f>$CN94*EXP('2a)answer'!$C94*('2a) male mx'!EB$2-$CO$2))</f>
        <v>0.18057786199079556</v>
      </c>
      <c r="EC94" s="32">
        <f>$CN94*EXP('2a)answer'!$C94*('2a) male mx'!EC$2-$CO$2))</f>
        <v>0.18014876253579615</v>
      </c>
      <c r="ED94" s="32">
        <f>$CN94*EXP('2a)answer'!$C94*('2a) male mx'!ED$2-$CO$2))</f>
        <v>0.17972068273149061</v>
      </c>
      <c r="EE94" s="32">
        <f>$CN94*EXP('2a)answer'!$C94*('2a) male mx'!EE$2-$CO$2))</f>
        <v>0.17929362015492664</v>
      </c>
      <c r="EF94" s="32">
        <f>$CN94*EXP('2a)answer'!$C94*('2a) male mx'!EF$2-$CO$2))</f>
        <v>0.17886757238890941</v>
      </c>
      <c r="EG94" s="32">
        <f>$CN94*EXP('2a)answer'!$C94*('2a) male mx'!EG$2-$CO$2))</f>
        <v>0.17844253702198795</v>
      </c>
      <c r="EH94" s="32">
        <f>$CN94*EXP('2a)answer'!$C94*('2a) male mx'!EH$2-$CO$2))</f>
        <v>0.17801851164844162</v>
      </c>
      <c r="EI94" s="32">
        <f>$CN94*EXP('2a)answer'!$C94*('2a) male mx'!EI$2-$CO$2))</f>
        <v>0.17759549386826629</v>
      </c>
      <c r="EJ94" s="32">
        <f>$CN94*EXP('2a)answer'!$C94*('2a) male mx'!EJ$2-$CO$2))</f>
        <v>0.17717348128716093</v>
      </c>
      <c r="EK94" s="32">
        <f>$CN94*EXP('2a)answer'!$C94*('2a) male mx'!EK$2-$CO$2))</f>
        <v>0.17675247151651394</v>
      </c>
      <c r="EL94" s="32">
        <f>$CN94*EXP('2a)answer'!$C94*('2a) male mx'!EL$2-$CO$2))</f>
        <v>0.17633246217338971</v>
      </c>
      <c r="EM94" s="32">
        <f>$CN94*EXP('2a)answer'!$C94*('2a) male mx'!EM$2-$CO$2))</f>
        <v>0.17591345088051505</v>
      </c>
      <c r="EN94" s="32">
        <f>$CN94*EXP('2a)answer'!$C94*('2a) male mx'!EN$2-$CO$2))</f>
        <v>0.17549543526626582</v>
      </c>
      <c r="EO94" s="32">
        <f>$CN94*EXP('2a)answer'!$C94*('2a) male mx'!EO$2-$CO$2))</f>
        <v>0.17507841296465348</v>
      </c>
    </row>
    <row r="95" spans="1:145" x14ac:dyDescent="0.25">
      <c r="A95" s="31">
        <f>males!A94</f>
        <v>92</v>
      </c>
      <c r="B95" s="32">
        <f>2*(males!B94-males!B95)/(males!B94+males!B95)</f>
        <v>0.26111583120928916</v>
      </c>
      <c r="C95" s="32">
        <f>2*(males!C94-males!C95)/(males!C94+males!C95)</f>
        <v>0.30015797788309639</v>
      </c>
      <c r="D95" s="32">
        <f>2*(males!D94-males!D95)/(males!D94+males!D95)</f>
        <v>0.31754874651810583</v>
      </c>
      <c r="E95" s="32">
        <f>2*(males!E94-males!E95)/(males!E94+males!E95)</f>
        <v>0.31902718168812588</v>
      </c>
      <c r="F95" s="32">
        <f>2*(males!F94-males!F95)/(males!F94+males!F95)</f>
        <v>0.29797521909942581</v>
      </c>
      <c r="G95" s="32">
        <f>2*(males!G94-males!G95)/(males!G94+males!G95)</f>
        <v>0.32363213038416766</v>
      </c>
      <c r="H95" s="32">
        <f>2*(males!H94-males!H95)/(males!H94+males!H95)</f>
        <v>0.3100303951367781</v>
      </c>
      <c r="I95" s="32">
        <f>2*(males!I94-males!I95)/(males!I94+males!I95)</f>
        <v>0.29852579852579852</v>
      </c>
      <c r="J95" s="32">
        <f>2*(males!J94-males!J95)/(males!J94+males!J95)</f>
        <v>0.34774774774774775</v>
      </c>
      <c r="K95" s="32">
        <f>2*(males!K94-males!K95)/(males!K94+males!K95)</f>
        <v>0.2939453125</v>
      </c>
      <c r="L95" s="32">
        <f>2*(males!L94-males!L95)/(males!L94+males!L95)</f>
        <v>0.30636833046471601</v>
      </c>
      <c r="M95" s="32">
        <f>2*(males!M94-males!M95)/(males!M94+males!M95)</f>
        <v>0.30046183102417823</v>
      </c>
      <c r="N95" s="32">
        <f>2*(males!N94-males!N95)/(males!N94+males!N95)</f>
        <v>0.30243902439024389</v>
      </c>
      <c r="O95" s="32">
        <f>2*(males!O94-males!O95)/(males!O94+males!O95)</f>
        <v>0.33028919330289191</v>
      </c>
      <c r="P95" s="32">
        <f>2*(males!P94-males!P95)/(males!P94+males!P95)</f>
        <v>0.31786216596343181</v>
      </c>
      <c r="Q95" s="32">
        <f>2*(males!Q94-males!Q95)/(males!Q94+males!Q95)</f>
        <v>0.30292499275991891</v>
      </c>
      <c r="R95" s="32">
        <f>2*(males!R94-males!R95)/(males!R94+males!R95)</f>
        <v>0.31909547738693467</v>
      </c>
      <c r="S95" s="32">
        <f>2*(males!S94-males!S95)/(males!S94+males!S95)</f>
        <v>0.31572123176661265</v>
      </c>
      <c r="T95" s="32">
        <f>2*(males!T94-males!T95)/(males!T94+males!T95)</f>
        <v>0.37440553393860787</v>
      </c>
      <c r="U95" s="32">
        <f>2*(males!U94-males!U95)/(males!U94+males!U95)</f>
        <v>0.31992397846056381</v>
      </c>
      <c r="V95" s="32">
        <f>2*(males!V94-males!V95)/(males!V94+males!V95)</f>
        <v>0.33991000346140532</v>
      </c>
      <c r="W95" s="32">
        <f>2*(males!W94-males!W95)/(males!W94+males!W95)</f>
        <v>0.35815602836879434</v>
      </c>
      <c r="X95" s="32">
        <f>2*(males!X94-males!X95)/(males!X94+males!X95)</f>
        <v>0.36309269542930372</v>
      </c>
      <c r="Y95" s="32">
        <f>2*(males!Y94-males!Y95)/(males!Y94+males!Y95)</f>
        <v>0.32188621219887237</v>
      </c>
      <c r="Z95" s="32">
        <f>2*(males!Z94-males!Z95)/(males!Z94+males!Z95)</f>
        <v>0.31712008793624624</v>
      </c>
      <c r="AA95" s="32">
        <f>2*(males!AA94-males!AA95)/(males!AA94+males!AA95)</f>
        <v>0.42545584554880228</v>
      </c>
      <c r="AB95" s="32">
        <f>2*(males!AB94-males!AB95)/(males!AB94+males!AB95)</f>
        <v>0.33390313390313392</v>
      </c>
      <c r="AC95" s="32">
        <f>2*(males!AC94-males!AC95)/(males!AC94+males!AC95)</f>
        <v>0.29784411276948591</v>
      </c>
      <c r="AD95" s="32">
        <f>2*(males!AD94-males!AD95)/(males!AD94+males!AD95)</f>
        <v>0.26334106728538281</v>
      </c>
      <c r="AE95" s="32">
        <f>2*(males!AE94-males!AE95)/(males!AE94+males!AE95)</f>
        <v>0.31103074141048825</v>
      </c>
      <c r="AF95" s="32">
        <f>2*(males!AF94-males!AF95)/(males!AF94+males!AF95)</f>
        <v>0.36870699022093445</v>
      </c>
      <c r="AG95" s="32">
        <f>2*(males!AG94-males!AG95)/(males!AG94+males!AG95)</f>
        <v>0.33233353329334131</v>
      </c>
      <c r="AH95" s="32">
        <f>2*(males!AH94-males!AH95)/(males!AH94+males!AH95)</f>
        <v>0.25768742058449812</v>
      </c>
      <c r="AI95" s="32">
        <f>2*(males!AI94-males!AI95)/(males!AI94+males!AI95)</f>
        <v>0.32577565632458233</v>
      </c>
      <c r="AJ95" s="32">
        <f>2*(males!AJ94-males!AJ95)/(males!AJ94+males!AJ95)</f>
        <v>0.29918699186991871</v>
      </c>
      <c r="AK95" s="32">
        <f>2*(males!AK94-males!AK95)/(males!AK94+males!AK95)</f>
        <v>0.36074637180373187</v>
      </c>
      <c r="AL95" s="32">
        <f>2*(males!AL94-males!AL95)/(males!AL94+males!AL95)</f>
        <v>0.33864118895966028</v>
      </c>
      <c r="AM95" s="32">
        <f>2*(males!AM94-males!AM95)/(males!AM94+males!AM95)</f>
        <v>0.30478413068844806</v>
      </c>
      <c r="AN95" s="32">
        <f>2*(males!AN94-males!AN95)/(males!AN94+males!AN95)</f>
        <v>0.27813822284908324</v>
      </c>
      <c r="AO95" s="32">
        <f>2*(males!AO94-males!AO95)/(males!AO94+males!AO95)</f>
        <v>0.34081381011097411</v>
      </c>
      <c r="AP95" s="32">
        <f>2*(males!AP94-males!AP95)/(males!AP94+males!AP95)</f>
        <v>0.30878394910692442</v>
      </c>
      <c r="AQ95" s="32">
        <f>2*(males!AQ94-males!AQ95)/(males!AQ94+males!AQ95)</f>
        <v>0.35050422458435543</v>
      </c>
      <c r="AR95" s="32">
        <f>2*(males!AR94-males!AR95)/(males!AR94+males!AR95)</f>
        <v>0.28137651821862347</v>
      </c>
      <c r="AS95" s="32">
        <f>2*(males!AS94-males!AS95)/(males!AS94+males!AS95)</f>
        <v>0.28179551122194513</v>
      </c>
      <c r="AT95" s="32">
        <f>2*(males!AT94-males!AT95)/(males!AT94+males!AT95)</f>
        <v>0.3229107447413303</v>
      </c>
      <c r="AU95" s="32">
        <f>2*(males!AU94-males!AU95)/(males!AU94+males!AU95)</f>
        <v>0.33214285714285713</v>
      </c>
      <c r="AV95" s="32">
        <f>2*(males!AV94-males!AV95)/(males!AV94+males!AV95)</f>
        <v>0.29203539823008851</v>
      </c>
      <c r="AW95" s="32">
        <f>2*(males!AW94-males!AW95)/(males!AW94+males!AW95)</f>
        <v>0.30821917808219179</v>
      </c>
      <c r="AX95" s="32">
        <f>2*(males!AX94-males!AX95)/(males!AX94+males!AX95)</f>
        <v>0.24059775840597758</v>
      </c>
      <c r="AY95" s="32">
        <f>2*(males!AY94-males!AY95)/(males!AY94+males!AY95)</f>
        <v>0.34563345633456333</v>
      </c>
      <c r="AZ95" s="32">
        <f>2*(males!AZ94-males!AZ95)/(males!AZ94+males!AZ95)</f>
        <v>0.30136986301369861</v>
      </c>
      <c r="BA95" s="32">
        <f>2*(males!BA94-males!BA95)/(males!BA94+males!BA95)</f>
        <v>0.32202092370502677</v>
      </c>
      <c r="BB95" s="32">
        <f>2*(males!BB94-males!BB95)/(males!BB94+males!BB95)</f>
        <v>0.31377777777777777</v>
      </c>
      <c r="BC95" s="32">
        <f>2*(males!BC94-males!BC95)/(males!BC94+males!BC95)</f>
        <v>0.33388067870826493</v>
      </c>
      <c r="BD95" s="32">
        <f>2*(males!BD94-males!BD95)/(males!BD94+males!BD95)</f>
        <v>0.27747200607325867</v>
      </c>
      <c r="BE95" s="32">
        <f>2*(males!BE94-males!BE95)/(males!BE94+males!BE95)</f>
        <v>0.31787205979336119</v>
      </c>
      <c r="BF95" s="32">
        <f>2*(males!BF94-males!BF95)/(males!BF94+males!BF95)</f>
        <v>0.27069133398247325</v>
      </c>
      <c r="BG95" s="32">
        <f>2*(males!BG94-males!BG95)/(males!BG94+males!BG95)</f>
        <v>0.24027177269919703</v>
      </c>
      <c r="BH95" s="32">
        <f>2*(males!BH94-males!BH95)/(males!BH94+males!BH95)</f>
        <v>0.27013135351227868</v>
      </c>
      <c r="BI95" s="32">
        <f>2*(males!BI94-males!BI95)/(males!BI94+males!BI95)</f>
        <v>0.29538205519345445</v>
      </c>
      <c r="BJ95" s="32">
        <f>2*(males!BJ94-males!BJ95)/(males!BJ94+males!BJ95)</f>
        <v>0.29554427523970672</v>
      </c>
      <c r="BK95" s="32">
        <f>2*(males!BK94-males!BK95)/(males!BK94+males!BK95)</f>
        <v>0.29537421238666051</v>
      </c>
      <c r="BL95" s="32">
        <f>2*(males!BL94-males!BL95)/(males!BL94+males!BL95)</f>
        <v>0.27121102248005802</v>
      </c>
      <c r="BM95" s="32">
        <f>2*(males!BM94-males!BM95)/(males!BM94+males!BM95)</f>
        <v>0.28394756369032897</v>
      </c>
      <c r="BN95" s="32">
        <f>2*(males!BN94-males!BN95)/(males!BN94+males!BN95)</f>
        <v>0.29422308010478421</v>
      </c>
      <c r="BO95" s="32">
        <f>2*(males!BO94-males!BO95)/(males!BO94+males!BO95)</f>
        <v>0.23339780786589298</v>
      </c>
      <c r="BP95" s="32">
        <f>2*(males!BP94-males!BP95)/(males!BP94+males!BP95)</f>
        <v>0.28029948525970988</v>
      </c>
      <c r="BQ95" s="32">
        <f>2*(males!BQ94-males!BQ95)/(males!BQ94+males!BQ95)</f>
        <v>0.28820389935736845</v>
      </c>
      <c r="BR95" s="32">
        <f>2*(males!BR94-males!BR95)/(males!BR94+males!BR95)</f>
        <v>0.29136290621524774</v>
      </c>
      <c r="BS95" s="32">
        <f>2*(males!BS94-males!BS95)/(males!BS94+males!BS95)</f>
        <v>0.25722379603399431</v>
      </c>
      <c r="BT95" s="32">
        <f>2*(males!BT94-males!BT95)/(males!BT94+males!BT95)</f>
        <v>0.24236320913058074</v>
      </c>
      <c r="BU95" s="32">
        <f>2*(males!BU94-males!BU95)/(males!BU94+males!BU95)</f>
        <v>0.28954937679769893</v>
      </c>
      <c r="BV95" s="32">
        <f>2*(males!BV94-males!BV95)/(males!BV94+males!BV95)</f>
        <v>0.26231060606060608</v>
      </c>
      <c r="BW95" s="32">
        <f>2*(males!BW94-males!BW95)/(males!BW94+males!BW95)</f>
        <v>0.28279626694840643</v>
      </c>
      <c r="BX95" s="32">
        <f>2*(males!BX94-males!BX95)/(males!BX94+males!BX95)</f>
        <v>0.25162325261630125</v>
      </c>
      <c r="BY95" s="32">
        <f>2*(males!BY94-males!BY95)/(males!BY94+males!BY95)</f>
        <v>0.26470819260073836</v>
      </c>
      <c r="BZ95" s="32">
        <f>2*(males!BZ94-males!BZ95)/(males!BZ94+males!BZ95)</f>
        <v>0.25687170474516696</v>
      </c>
      <c r="CA95" s="32">
        <f>2*(males!CA94-males!CA95)/(males!CA94+males!CA95)</f>
        <v>0.24741606214290299</v>
      </c>
      <c r="CB95" s="32">
        <f>2*(males!CB94-males!CB95)/(males!CB94+males!CB95)</f>
        <v>0.26075252370755581</v>
      </c>
      <c r="CC95" s="32">
        <f>2*(males!CC94-males!CC95)/(males!CC94+males!CC95)</f>
        <v>0.24971257760404691</v>
      </c>
      <c r="CD95" s="32">
        <f>2*(males!CD94-males!CD95)/(males!CD94+males!CD95)</f>
        <v>0.22672712723392904</v>
      </c>
      <c r="CE95" s="32">
        <f>2*(males!CE94-males!CE95)/(males!CE94+males!CE95)</f>
        <v>0.28274590850695414</v>
      </c>
      <c r="CF95" s="32">
        <f>2*(males!CF94-males!CF95)/(males!CF94+males!CF95)</f>
        <v>0.23999213140552769</v>
      </c>
      <c r="CG95" s="32">
        <f>2*(males!CG94-males!CG95)/(males!CG94+males!CG95)</f>
        <v>0.23729455785534978</v>
      </c>
      <c r="CH95" s="32">
        <f>2*(males!CH94-males!CH95)/(males!CH94+males!CH95)</f>
        <v>0.23016202742002492</v>
      </c>
      <c r="CI95" s="32">
        <f>2*(males!CI94-males!CI95)/(males!CI94+males!CI95)</f>
        <v>0.23700041203131439</v>
      </c>
      <c r="CJ95" s="32">
        <f>2*(males!CJ94-males!CJ95)/(males!CJ94+males!CJ95)</f>
        <v>0.23057216054654142</v>
      </c>
      <c r="CK95" s="32">
        <f>2*(males!CK94-males!CK95)/(males!CK94+males!CK95)</f>
        <v>0.22141207923198444</v>
      </c>
      <c r="CL95" s="32">
        <f>2*(males!CL94-males!CL95)/(males!CL94+males!CL95)</f>
        <v>0.22546467720057192</v>
      </c>
      <c r="CM95" s="32">
        <f>2*(males!CM94-males!CM95)/(males!CM94+males!CM95)</f>
        <v>0.22275113755687784</v>
      </c>
      <c r="CN95" s="32">
        <f>2*(males!CN94-males!CN95)/(males!CN94+males!CN95)</f>
        <v>0.20687237026647967</v>
      </c>
      <c r="CO95" s="12"/>
      <c r="CP95" s="31">
        <f t="shared" si="14"/>
        <v>92</v>
      </c>
      <c r="CQ95" s="32">
        <f>$CN95*EXP('2a)answer'!$C95*('2a) male mx'!CQ$2-$CO$2))</f>
        <v>0.20421334425761817</v>
      </c>
      <c r="CR95" s="32">
        <f>$CN95*EXP('2a)answer'!$C95*('2a) male mx'!CR$2-$CO$2))</f>
        <v>0.20368565451795068</v>
      </c>
      <c r="CS95" s="32">
        <f>$CN95*EXP('2a)answer'!$C95*('2a) male mx'!CS$2-$CO$2))</f>
        <v>0.20315932833492231</v>
      </c>
      <c r="CT95" s="32">
        <f>$CN95*EXP('2a)answer'!$C95*('2a) male mx'!CT$2-$CO$2))</f>
        <v>0.20263436218508624</v>
      </c>
      <c r="CU95" s="32">
        <f>$CN95*EXP('2a)answer'!$C95*('2a) male mx'!CU$2-$CO$2))</f>
        <v>0.20211075255410033</v>
      </c>
      <c r="CV95" s="32">
        <f>$CN95*EXP('2a)answer'!$C95*('2a) male mx'!CV$2-$CO$2))</f>
        <v>0.20158849593670353</v>
      </c>
      <c r="CW95" s="32">
        <f>$CN95*EXP('2a)answer'!$C95*('2a) male mx'!CW$2-$CO$2))</f>
        <v>0.20106758883669248</v>
      </c>
      <c r="CX95" s="32">
        <f>$CN95*EXP('2a)answer'!$C95*('2a) male mx'!CX$2-$CO$2))</f>
        <v>0.20054802776689798</v>
      </c>
      <c r="CY95" s="32">
        <f>$CN95*EXP('2a)answer'!$C95*('2a) male mx'!CY$2-$CO$2))</f>
        <v>0.20002980924916178</v>
      </c>
      <c r="CZ95" s="32">
        <f>$CN95*EXP('2a)answer'!$C95*('2a) male mx'!CZ$2-$CO$2))</f>
        <v>0.19951292981431318</v>
      </c>
      <c r="DA95" s="32">
        <f>$CN95*EXP('2a)answer'!$C95*('2a) male mx'!DA$2-$CO$2))</f>
        <v>0.19899738600214587</v>
      </c>
      <c r="DB95" s="32">
        <f>$CN95*EXP('2a)answer'!$C95*('2a) male mx'!DB$2-$CO$2))</f>
        <v>0.19848317436139476</v>
      </c>
      <c r="DC95" s="32">
        <f>$CN95*EXP('2a)answer'!$C95*('2a) male mx'!DC$2-$CO$2))</f>
        <v>0.1979702914497129</v>
      </c>
      <c r="DD95" s="32">
        <f>$CN95*EXP('2a)answer'!$C95*('2a) male mx'!DD$2-$CO$2))</f>
        <v>0.1974587338336484</v>
      </c>
      <c r="DE95" s="32">
        <f>$CN95*EXP('2a)answer'!$C95*('2a) male mx'!DE$2-$CO$2))</f>
        <v>0.19694849808862136</v>
      </c>
      <c r="DF95" s="32">
        <f>$CN95*EXP('2a)answer'!$C95*('2a) male mx'!DF$2-$CO$2))</f>
        <v>0.19643958079890117</v>
      </c>
      <c r="DG95" s="32">
        <f>$CN95*EXP('2a)answer'!$C95*('2a) male mx'!DG$2-$CO$2))</f>
        <v>0.19593197855758346</v>
      </c>
      <c r="DH95" s="32">
        <f>$CN95*EXP('2a)answer'!$C95*('2a) male mx'!DH$2-$CO$2))</f>
        <v>0.19542568796656726</v>
      </c>
      <c r="DI95" s="32">
        <f>$CN95*EXP('2a)answer'!$C95*('2a) male mx'!DI$2-$CO$2))</f>
        <v>0.19492070563653244</v>
      </c>
      <c r="DJ95" s="32">
        <f>$CN95*EXP('2a)answer'!$C95*('2a) male mx'!DJ$2-$CO$2))</f>
        <v>0.19441702818691689</v>
      </c>
      <c r="DK95" s="32">
        <f>$CN95*EXP('2a)answer'!$C95*('2a) male mx'!DK$2-$CO$2))</f>
        <v>0.19391465224589388</v>
      </c>
      <c r="DL95" s="32">
        <f>$CN95*EXP('2a)answer'!$C95*('2a) male mx'!DL$2-$CO$2))</f>
        <v>0.19341357445034957</v>
      </c>
      <c r="DM95" s="32">
        <f>$CN95*EXP('2a)answer'!$C95*('2a) male mx'!DM$2-$CO$2))</f>
        <v>0.19291379144586038</v>
      </c>
      <c r="DN95" s="32">
        <f>$CN95*EXP('2a)answer'!$C95*('2a) male mx'!DN$2-$CO$2))</f>
        <v>0.19241529988667064</v>
      </c>
      <c r="DO95" s="32">
        <f>$CN95*EXP('2a)answer'!$C95*('2a) male mx'!DO$2-$CO$2))</f>
        <v>0.19191809643567018</v>
      </c>
      <c r="DP95" s="32">
        <f>$CN95*EXP('2a)answer'!$C95*('2a) male mx'!DP$2-$CO$2))</f>
        <v>0.1914221777643719</v>
      </c>
      <c r="DQ95" s="32">
        <f>$CN95*EXP('2a)answer'!$C95*('2a) male mx'!DQ$2-$CO$2))</f>
        <v>0.19092754055288963</v>
      </c>
      <c r="DR95" s="32">
        <f>$CN95*EXP('2a)answer'!$C95*('2a) male mx'!DR$2-$CO$2))</f>
        <v>0.19043418148991573</v>
      </c>
      <c r="DS95" s="32">
        <f>$CN95*EXP('2a)answer'!$C95*('2a) male mx'!DS$2-$CO$2))</f>
        <v>0.18994209727269909</v>
      </c>
      <c r="DT95" s="32">
        <f>$CN95*EXP('2a)answer'!$C95*('2a) male mx'!DT$2-$CO$2))</f>
        <v>0.18945128460702296</v>
      </c>
      <c r="DU95" s="32">
        <f>$CN95*EXP('2a)answer'!$C95*('2a) male mx'!DU$2-$CO$2))</f>
        <v>0.18896174020718279</v>
      </c>
      <c r="DV95" s="32">
        <f>$CN95*EXP('2a)answer'!$C95*('2a) male mx'!DV$2-$CO$2))</f>
        <v>0.18847346079596444</v>
      </c>
      <c r="DW95" s="32">
        <f>$CN95*EXP('2a)answer'!$C95*('2a) male mx'!DW$2-$CO$2))</f>
        <v>0.18798644310462209</v>
      </c>
      <c r="DX95" s="32">
        <f>$CN95*EXP('2a)answer'!$C95*('2a) male mx'!DX$2-$CO$2))</f>
        <v>0.18750068387285637</v>
      </c>
      <c r="DY95" s="32">
        <f>$CN95*EXP('2a)answer'!$C95*('2a) male mx'!DY$2-$CO$2))</f>
        <v>0.18701617984879257</v>
      </c>
      <c r="DZ95" s="32">
        <f>$CN95*EXP('2a)answer'!$C95*('2a) male mx'!DZ$2-$CO$2))</f>
        <v>0.18653292778895891</v>
      </c>
      <c r="EA95" s="32">
        <f>$CN95*EXP('2a)answer'!$C95*('2a) male mx'!EA$2-$CO$2))</f>
        <v>0.18605092445826477</v>
      </c>
      <c r="EB95" s="32">
        <f>$CN95*EXP('2a)answer'!$C95*('2a) male mx'!EB$2-$CO$2))</f>
        <v>0.18557016662997897</v>
      </c>
      <c r="EC95" s="32">
        <f>$CN95*EXP('2a)answer'!$C95*('2a) male mx'!EC$2-$CO$2))</f>
        <v>0.18509065108570832</v>
      </c>
      <c r="ED95" s="32">
        <f>$CN95*EXP('2a)answer'!$C95*('2a) male mx'!ED$2-$CO$2))</f>
        <v>0.18461237461537597</v>
      </c>
      <c r="EE95" s="32">
        <f>$CN95*EXP('2a)answer'!$C95*('2a) male mx'!EE$2-$CO$2))</f>
        <v>0.18413533401719995</v>
      </c>
      <c r="EF95" s="32">
        <f>$CN95*EXP('2a)answer'!$C95*('2a) male mx'!EF$2-$CO$2))</f>
        <v>0.18365952609767175</v>
      </c>
      <c r="EG95" s="32">
        <f>$CN95*EXP('2a)answer'!$C95*('2a) male mx'!EG$2-$CO$2))</f>
        <v>0.18318494767153484</v>
      </c>
      <c r="EH95" s="32">
        <f>$CN95*EXP('2a)answer'!$C95*('2a) male mx'!EH$2-$CO$2))</f>
        <v>0.18271159556176358</v>
      </c>
      <c r="EI95" s="32">
        <f>$CN95*EXP('2a)answer'!$C95*('2a) male mx'!EI$2-$CO$2))</f>
        <v>0.18223946659954166</v>
      </c>
      <c r="EJ95" s="32">
        <f>$CN95*EXP('2a)answer'!$C95*('2a) male mx'!EJ$2-$CO$2))</f>
        <v>0.18176855762424116</v>
      </c>
      <c r="EK95" s="32">
        <f>$CN95*EXP('2a)answer'!$C95*('2a) male mx'!EK$2-$CO$2))</f>
        <v>0.1812988654834011</v>
      </c>
      <c r="EL95" s="32">
        <f>$CN95*EXP('2a)answer'!$C95*('2a) male mx'!EL$2-$CO$2))</f>
        <v>0.18083038703270665</v>
      </c>
      <c r="EM95" s="32">
        <f>$CN95*EXP('2a)answer'!$C95*('2a) male mx'!EM$2-$CO$2))</f>
        <v>0.18036311913596784</v>
      </c>
      <c r="EN95" s="32">
        <f>$CN95*EXP('2a)answer'!$C95*('2a) male mx'!EN$2-$CO$2))</f>
        <v>0.17989705866509867</v>
      </c>
      <c r="EO95" s="32">
        <f>$CN95*EXP('2a)answer'!$C95*('2a) male mx'!EO$2-$CO$2))</f>
        <v>0.1794322025000962</v>
      </c>
    </row>
    <row r="96" spans="1:145" x14ac:dyDescent="0.25">
      <c r="A96" s="31">
        <f>males!A95</f>
        <v>93</v>
      </c>
      <c r="B96" s="32">
        <f>2*(males!B95-males!B96)/(males!B95+males!B96)</f>
        <v>0.27575982209043737</v>
      </c>
      <c r="C96" s="32">
        <f>2*(males!C95-males!C96)/(males!C95+males!C96)</f>
        <v>0.32096635030198445</v>
      </c>
      <c r="D96" s="32">
        <f>2*(males!D95-males!D96)/(males!D95+males!D96)</f>
        <v>0.3365570599613153</v>
      </c>
      <c r="E96" s="32">
        <f>2*(males!E95-males!E96)/(males!E95+males!E96)</f>
        <v>0.3418036870951669</v>
      </c>
      <c r="F96" s="32">
        <f>2*(males!F95-males!F96)/(males!F95+males!F96)</f>
        <v>0.31674208144796379</v>
      </c>
      <c r="G96" s="32">
        <f>2*(males!G95-males!G96)/(males!G95+males!G96)</f>
        <v>0.34400434074877917</v>
      </c>
      <c r="H96" s="32">
        <f>2*(males!H95-males!H96)/(males!H95+males!H96)</f>
        <v>0.3287958115183246</v>
      </c>
      <c r="I96" s="32">
        <f>2*(males!I95-males!I96)/(males!I95+males!I96)</f>
        <v>0.31799163179916318</v>
      </c>
      <c r="J96" s="32">
        <f>2*(males!J95-males!J96)/(males!J95+males!J96)</f>
        <v>0.37257438551099614</v>
      </c>
      <c r="K96" s="32">
        <f>2*(males!K95-males!K96)/(males!K95+males!K96)</f>
        <v>0.31467373302418017</v>
      </c>
      <c r="L96" s="32">
        <f>2*(males!L95-males!L96)/(males!L95+males!L96)</f>
        <v>0.32715806070161607</v>
      </c>
      <c r="M96" s="32">
        <f>2*(males!M95-males!M96)/(males!M95+males!M96)</f>
        <v>0.32133580705009279</v>
      </c>
      <c r="N96" s="32">
        <f>2*(males!N95-males!N96)/(males!N95+males!N96)</f>
        <v>0.32103156958648288</v>
      </c>
      <c r="O96" s="32">
        <f>2*(males!O95-males!O96)/(males!O95+males!O96)</f>
        <v>0.35281501340482574</v>
      </c>
      <c r="P96" s="32">
        <f>2*(males!P95-males!P96)/(males!P95+males!P96)</f>
        <v>0.33707865168539325</v>
      </c>
      <c r="Q96" s="32">
        <f>2*(males!Q95-males!Q96)/(males!Q95+males!Q96)</f>
        <v>0.32355273592386996</v>
      </c>
      <c r="R96" s="32">
        <f>2*(males!R95-males!R96)/(males!R95+males!R96)</f>
        <v>0.34018364669873197</v>
      </c>
      <c r="S96" s="32">
        <f>2*(males!S95-males!S96)/(males!S95+males!S96)</f>
        <v>0.33738191632928477</v>
      </c>
      <c r="T96" s="32">
        <f>2*(males!T95-males!T96)/(males!T95+males!T96)</f>
        <v>0.40102171136653897</v>
      </c>
      <c r="U96" s="32">
        <f>2*(males!U95-males!U96)/(males!U95+males!U96)</f>
        <v>0.34275618374558303</v>
      </c>
      <c r="V96" s="32">
        <f>2*(males!V95-males!V96)/(males!V95+males!V96)</f>
        <v>0.3637259733859044</v>
      </c>
      <c r="W96" s="32">
        <f>2*(males!W95-males!W96)/(males!W95+males!W96)</f>
        <v>0.38352638352638352</v>
      </c>
      <c r="X96" s="32">
        <f>2*(males!X95-males!X96)/(males!X95+males!X96)</f>
        <v>0.38902743142144636</v>
      </c>
      <c r="Y96" s="32">
        <f>2*(males!Y95-males!Y96)/(males!Y95+males!Y96)</f>
        <v>0.34443250984604368</v>
      </c>
      <c r="Z96" s="32">
        <f>2*(males!Z95-males!Z96)/(males!Z95+males!Z96)</f>
        <v>0.33829705994654446</v>
      </c>
      <c r="AA96" s="32">
        <f>2*(males!AA95-males!AA96)/(males!AA95+males!AA96)</f>
        <v>0.38569880823401947</v>
      </c>
      <c r="AB96" s="32">
        <f>2*(males!AB95-males!AB96)/(males!AB95+males!AB96)</f>
        <v>0.36282828282828283</v>
      </c>
      <c r="AC96" s="32">
        <f>2*(males!AC95-males!AC96)/(males!AC95+males!AC96)</f>
        <v>0.38808748255002329</v>
      </c>
      <c r="AD96" s="32">
        <f>2*(males!AD95-males!AD96)/(males!AD95+males!AD96)</f>
        <v>0.35562549173878838</v>
      </c>
      <c r="AE96" s="32">
        <f>2*(males!AE95-males!AE96)/(males!AE95+males!AE96)</f>
        <v>0.3526448362720403</v>
      </c>
      <c r="AF96" s="32">
        <f>2*(males!AF95-males!AF96)/(males!AF95+males!AF96)</f>
        <v>0.39574468085106385</v>
      </c>
      <c r="AG96" s="32">
        <f>2*(males!AG95-males!AG96)/(males!AG95+males!AG96)</f>
        <v>0.35095137420718814</v>
      </c>
      <c r="AH96" s="32">
        <f>2*(males!AH95-males!AH96)/(males!AH95+males!AH96)</f>
        <v>0.41068917018284107</v>
      </c>
      <c r="AI96" s="32">
        <f>2*(males!AI95-males!AI96)/(males!AI95+males!AI96)</f>
        <v>0.32863070539419087</v>
      </c>
      <c r="AJ96" s="32">
        <f>2*(males!AJ95-males!AJ96)/(males!AJ95+males!AJ96)</f>
        <v>0.36919592298980747</v>
      </c>
      <c r="AK96" s="32">
        <f>2*(males!AK95-males!AK96)/(males!AK95+males!AK96)</f>
        <v>0.36844732900649024</v>
      </c>
      <c r="AL96" s="32">
        <f>2*(males!AL95-males!AL96)/(males!AL95+males!AL96)</f>
        <v>0.32973576479344996</v>
      </c>
      <c r="AM96" s="32">
        <f>2*(males!AM95-males!AM96)/(males!AM95+males!AM96)</f>
        <v>0.35309361839974085</v>
      </c>
      <c r="AN96" s="32">
        <f>2*(males!AN95-males!AN96)/(males!AN95+males!AN96)</f>
        <v>0.35675675675675678</v>
      </c>
      <c r="AO96" s="32">
        <f>2*(males!AO95-males!AO96)/(males!AO95+males!AO96)</f>
        <v>0.42537851478010091</v>
      </c>
      <c r="AP96" s="32">
        <f>2*(males!AP95-males!AP96)/(males!AP95+males!AP96)</f>
        <v>0.32102081934184018</v>
      </c>
      <c r="AQ96" s="32">
        <f>2*(males!AQ95-males!AQ96)/(males!AQ95+males!AQ96)</f>
        <v>0.33758207802240248</v>
      </c>
      <c r="AR96" s="32">
        <f>2*(males!AR95-males!AR96)/(males!AR95+males!AR96)</f>
        <v>0.3682008368200837</v>
      </c>
      <c r="AS96" s="32">
        <f>2*(males!AS95-males!AS96)/(males!AS95+males!AS96)</f>
        <v>0.33460398136382891</v>
      </c>
      <c r="AT96" s="32">
        <f>2*(males!AT95-males!AT96)/(males!AT95+males!AT96)</f>
        <v>0.31736056559308717</v>
      </c>
      <c r="AU96" s="32">
        <f>2*(males!AU95-males!AU96)/(males!AU95+males!AU96)</f>
        <v>0.37659033078880405</v>
      </c>
      <c r="AV96" s="32">
        <f>2*(males!AV95-males!AV96)/(males!AV95+males!AV96)</f>
        <v>0.29004614370468029</v>
      </c>
      <c r="AW96" s="32">
        <f>2*(males!AW95-males!AW96)/(males!AW95+males!AW96)</f>
        <v>0.35574630424415832</v>
      </c>
      <c r="AX96" s="32">
        <f>2*(males!AX95-males!AX96)/(males!AX95+males!AX96)</f>
        <v>0.33597883597883599</v>
      </c>
      <c r="AY96" s="32">
        <f>2*(males!AY95-males!AY96)/(males!AY95+males!AY96)</f>
        <v>0.32397408207343414</v>
      </c>
      <c r="AZ96" s="32">
        <f>2*(males!AZ95-males!AZ96)/(males!AZ95+males!AZ96)</f>
        <v>0.39591687932920161</v>
      </c>
      <c r="BA96" s="32">
        <f>2*(males!BA95-males!BA96)/(males!BA95+males!BA96)</f>
        <v>0.30090972708187541</v>
      </c>
      <c r="BB96" s="32">
        <f>2*(males!BB95-males!BB96)/(males!BB95+males!BB96)</f>
        <v>0.31059683313032888</v>
      </c>
      <c r="BC96" s="32">
        <f>2*(males!BC95-males!BC96)/(males!BC95+males!BC96)</f>
        <v>0.38464551508029771</v>
      </c>
      <c r="BD96" s="32">
        <f>2*(males!BD95-males!BD96)/(males!BD95+males!BD96)</f>
        <v>0.32300998208344001</v>
      </c>
      <c r="BE96" s="32">
        <f>2*(males!BE95-males!BE96)/(males!BE95+males!BE96)</f>
        <v>0.34220997857361496</v>
      </c>
      <c r="BF96" s="32">
        <f>2*(males!BF95-males!BF96)/(males!BF95+males!BF96)</f>
        <v>0.32258064516129031</v>
      </c>
      <c r="BG96" s="32">
        <f>2*(males!BG95-males!BG96)/(males!BG95+males!BG96)</f>
        <v>0.31390862944162434</v>
      </c>
      <c r="BH96" s="32">
        <f>2*(males!BH95-males!BH96)/(males!BH95+males!BH96)</f>
        <v>0.28906102399395428</v>
      </c>
      <c r="BI96" s="32">
        <f>2*(males!BI95-males!BI96)/(males!BI95+males!BI96)</f>
        <v>0.32099697885196377</v>
      </c>
      <c r="BJ96" s="32">
        <f>2*(males!BJ95-males!BJ96)/(males!BJ95+males!BJ96)</f>
        <v>0.30555025748617204</v>
      </c>
      <c r="BK96" s="32">
        <f>2*(males!BK95-males!BK96)/(males!BK95+males!BK96)</f>
        <v>0.32147341984093764</v>
      </c>
      <c r="BL96" s="32">
        <f>2*(males!BL95-males!BL96)/(males!BL95+males!BL96)</f>
        <v>0.25900189513581806</v>
      </c>
      <c r="BM96" s="32">
        <f>2*(males!BM95-males!BM96)/(males!BM95+males!BM96)</f>
        <v>0.30997169968370236</v>
      </c>
      <c r="BN96" s="32">
        <f>2*(males!BN95-males!BN96)/(males!BN95+males!BN96)</f>
        <v>0.31165919282511212</v>
      </c>
      <c r="BO96" s="32">
        <f>2*(males!BO95-males!BO96)/(males!BO95+males!BO96)</f>
        <v>0.29001253656498122</v>
      </c>
      <c r="BP96" s="32">
        <f>2*(males!BP95-males!BP96)/(males!BP95+males!BP96)</f>
        <v>0.2678185745140389</v>
      </c>
      <c r="BQ96" s="32">
        <f>2*(males!BQ95-males!BQ96)/(males!BQ95+males!BQ96)</f>
        <v>0.31731052786788561</v>
      </c>
      <c r="BR96" s="32">
        <f>2*(males!BR95-males!BR96)/(males!BR95+males!BR96)</f>
        <v>0.32559704002690887</v>
      </c>
      <c r="BS96" s="32">
        <f>2*(males!BS95-males!BS96)/(males!BS95+males!BS96)</f>
        <v>0.29752271878501185</v>
      </c>
      <c r="BT96" s="32">
        <f>2*(males!BT95-males!BT96)/(males!BT95+males!BT96)</f>
        <v>0.2669120034635783</v>
      </c>
      <c r="BU96" s="32">
        <f>2*(males!BU95-males!BU96)/(males!BU95+males!BU96)</f>
        <v>0.28851311953352771</v>
      </c>
      <c r="BV96" s="32">
        <f>2*(males!BV95-males!BV96)/(males!BV95+males!BV96)</f>
        <v>0.2916016234779894</v>
      </c>
      <c r="BW96" s="32">
        <f>2*(males!BW95-males!BW96)/(males!BW95+males!BW96)</f>
        <v>0.31528964862298198</v>
      </c>
      <c r="BX96" s="32">
        <f>2*(males!BX95-males!BX96)/(males!BX95+males!BX96)</f>
        <v>0.28719896072749074</v>
      </c>
      <c r="BY96" s="32">
        <f>2*(males!BY95-males!BY96)/(males!BY95+males!BY96)</f>
        <v>0.29289050337311884</v>
      </c>
      <c r="BZ96" s="32">
        <f>2*(males!BZ95-males!BZ96)/(males!BZ95+males!BZ96)</f>
        <v>0.28366181617240743</v>
      </c>
      <c r="CA96" s="32">
        <f>2*(males!CA95-males!CA96)/(males!CA95+males!CA96)</f>
        <v>0.28796513576935973</v>
      </c>
      <c r="CB96" s="32">
        <f>2*(males!CB95-males!CB96)/(males!CB95+males!CB96)</f>
        <v>0.26698564593301438</v>
      </c>
      <c r="CC96" s="32">
        <f>2*(males!CC95-males!CC96)/(males!CC95+males!CC96)</f>
        <v>0.26547619047619048</v>
      </c>
      <c r="CD96" s="32">
        <f>2*(males!CD95-males!CD96)/(males!CD95+males!CD96)</f>
        <v>0.2570788347932369</v>
      </c>
      <c r="CE96" s="32">
        <f>2*(males!CE95-males!CE96)/(males!CE95+males!CE96)</f>
        <v>0.27194797516996749</v>
      </c>
      <c r="CF96" s="32">
        <f>2*(males!CF95-males!CF96)/(males!CF95+males!CF96)</f>
        <v>0.273119918699187</v>
      </c>
      <c r="CG96" s="32">
        <f>2*(males!CG95-males!CG96)/(males!CG95+males!CG96)</f>
        <v>0.26416012654377319</v>
      </c>
      <c r="CH96" s="32">
        <f>2*(males!CH95-males!CH96)/(males!CH95+males!CH96)</f>
        <v>0.24719101123595505</v>
      </c>
      <c r="CI96" s="32">
        <f>2*(males!CI95-males!CI96)/(males!CI95+males!CI96)</f>
        <v>0.26188084791457417</v>
      </c>
      <c r="CJ96" s="32">
        <f>2*(males!CJ95-males!CJ96)/(males!CJ95+males!CJ96)</f>
        <v>0.2524070814784139</v>
      </c>
      <c r="CK96" s="32">
        <f>2*(males!CK95-males!CK96)/(males!CK95+males!CK96)</f>
        <v>0.26038610038610038</v>
      </c>
      <c r="CL96" s="32">
        <f>2*(males!CL95-males!CL96)/(males!CL95+males!CL96)</f>
        <v>0.24915199107848149</v>
      </c>
      <c r="CM96" s="32">
        <f>2*(males!CM95-males!CM96)/(males!CM95+males!CM96)</f>
        <v>0.25210680386764839</v>
      </c>
      <c r="CN96" s="32">
        <f>2*(males!CN95-males!CN96)/(males!CN95+males!CN96)</f>
        <v>0.23817234889929537</v>
      </c>
      <c r="CO96" s="12"/>
      <c r="CP96" s="31">
        <f t="shared" si="14"/>
        <v>93</v>
      </c>
      <c r="CQ96" s="32">
        <f>$CN96*EXP('2a)answer'!$C96*('2a) male mx'!CQ$2-$CO$2))</f>
        <v>0.23624128902357577</v>
      </c>
      <c r="CR96" s="32">
        <f>$CN96*EXP('2a)answer'!$C96*('2a) male mx'!CR$2-$CO$2))</f>
        <v>0.23585695992906816</v>
      </c>
      <c r="CS96" s="32">
        <f>$CN96*EXP('2a)answer'!$C96*('2a) male mx'!CS$2-$CO$2))</f>
        <v>0.23547325608027228</v>
      </c>
      <c r="CT96" s="32">
        <f>$CN96*EXP('2a)answer'!$C96*('2a) male mx'!CT$2-$CO$2))</f>
        <v>0.23509017646000718</v>
      </c>
      <c r="CU96" s="32">
        <f>$CN96*EXP('2a)answer'!$C96*('2a) male mx'!CU$2-$CO$2))</f>
        <v>0.23470772005274687</v>
      </c>
      <c r="CV96" s="32">
        <f>$CN96*EXP('2a)answer'!$C96*('2a) male mx'!CV$2-$CO$2))</f>
        <v>0.23432588584461736</v>
      </c>
      <c r="CW96" s="32">
        <f>$CN96*EXP('2a)answer'!$C96*('2a) male mx'!CW$2-$CO$2))</f>
        <v>0.2339446728233941</v>
      </c>
      <c r="CX96" s="32">
        <f>$CN96*EXP('2a)answer'!$C96*('2a) male mx'!CX$2-$CO$2))</f>
        <v>0.23356407997849932</v>
      </c>
      <c r="CY96" s="32">
        <f>$CN96*EXP('2a)answer'!$C96*('2a) male mx'!CY$2-$CO$2))</f>
        <v>0.23318410630099928</v>
      </c>
      <c r="CZ96" s="32">
        <f>$CN96*EXP('2a)answer'!$C96*('2a) male mx'!CZ$2-$CO$2))</f>
        <v>0.23280475078360166</v>
      </c>
      <c r="DA96" s="32">
        <f>$CN96*EXP('2a)answer'!$C96*('2a) male mx'!DA$2-$CO$2))</f>
        <v>0.23242601242065272</v>
      </c>
      <c r="DB96" s="32">
        <f>$CN96*EXP('2a)answer'!$C96*('2a) male mx'!DB$2-$CO$2))</f>
        <v>0.23204789020813499</v>
      </c>
      <c r="DC96" s="32">
        <f>$CN96*EXP('2a)answer'!$C96*('2a) male mx'!DC$2-$CO$2))</f>
        <v>0.2316703831436642</v>
      </c>
      <c r="DD96" s="32">
        <f>$CN96*EXP('2a)answer'!$C96*('2a) male mx'!DD$2-$CO$2))</f>
        <v>0.23129349022648685</v>
      </c>
      <c r="DE96" s="32">
        <f>$CN96*EXP('2a)answer'!$C96*('2a) male mx'!DE$2-$CO$2))</f>
        <v>0.23091721045747757</v>
      </c>
      <c r="DF96" s="32">
        <f>$CN96*EXP('2a)answer'!$C96*('2a) male mx'!DF$2-$CO$2))</f>
        <v>0.23054154283913636</v>
      </c>
      <c r="DG96" s="32">
        <f>$CN96*EXP('2a)answer'!$C96*('2a) male mx'!DG$2-$CO$2))</f>
        <v>0.23016648637558604</v>
      </c>
      <c r="DH96" s="32">
        <f>$CN96*EXP('2a)answer'!$C96*('2a) male mx'!DH$2-$CO$2))</f>
        <v>0.22979204007256959</v>
      </c>
      <c r="DI96" s="32">
        <f>$CN96*EXP('2a)answer'!$C96*('2a) male mx'!DI$2-$CO$2))</f>
        <v>0.22941820293744741</v>
      </c>
      <c r="DJ96" s="32">
        <f>$CN96*EXP('2a)answer'!$C96*('2a) male mx'!DJ$2-$CO$2))</f>
        <v>0.22904497397919488</v>
      </c>
      <c r="DK96" s="32">
        <f>$CN96*EXP('2a)answer'!$C96*('2a) male mx'!DK$2-$CO$2))</f>
        <v>0.22867235220839954</v>
      </c>
      <c r="DL96" s="32">
        <f>$CN96*EXP('2a)answer'!$C96*('2a) male mx'!DL$2-$CO$2))</f>
        <v>0.2283003366372586</v>
      </c>
      <c r="DM96" s="32">
        <f>$CN96*EXP('2a)answer'!$C96*('2a) male mx'!DM$2-$CO$2))</f>
        <v>0.22792892627957628</v>
      </c>
      <c r="DN96" s="32">
        <f>$CN96*EXP('2a)answer'!$C96*('2a) male mx'!DN$2-$CO$2))</f>
        <v>0.22755812015076121</v>
      </c>
      <c r="DO96" s="32">
        <f>$CN96*EXP('2a)answer'!$C96*('2a) male mx'!DO$2-$CO$2))</f>
        <v>0.22718791726782372</v>
      </c>
      <c r="DP96" s="32">
        <f>$CN96*EXP('2a)answer'!$C96*('2a) male mx'!DP$2-$CO$2))</f>
        <v>0.22681831664937344</v>
      </c>
      <c r="DQ96" s="32">
        <f>$CN96*EXP('2a)answer'!$C96*('2a) male mx'!DQ$2-$CO$2))</f>
        <v>0.22644931731561646</v>
      </c>
      <c r="DR96" s="32">
        <f>$CN96*EXP('2a)answer'!$C96*('2a) male mx'!DR$2-$CO$2))</f>
        <v>0.22608091828835289</v>
      </c>
      <c r="DS96" s="32">
        <f>$CN96*EXP('2a)answer'!$C96*('2a) male mx'!DS$2-$CO$2))</f>
        <v>0.22571311859097429</v>
      </c>
      <c r="DT96" s="32">
        <f>$CN96*EXP('2a)answer'!$C96*('2a) male mx'!DT$2-$CO$2))</f>
        <v>0.22534591724846087</v>
      </c>
      <c r="DU96" s="32">
        <f>$CN96*EXP('2a)answer'!$C96*('2a) male mx'!DU$2-$CO$2))</f>
        <v>0.22497931328737919</v>
      </c>
      <c r="DV96" s="32">
        <f>$CN96*EXP('2a)answer'!$C96*('2a) male mx'!DV$2-$CO$2))</f>
        <v>0.2246133057358794</v>
      </c>
      <c r="DW96" s="32">
        <f>$CN96*EXP('2a)answer'!$C96*('2a) male mx'!DW$2-$CO$2))</f>
        <v>0.22424789362369263</v>
      </c>
      <c r="DX96" s="32">
        <f>$CN96*EXP('2a)answer'!$C96*('2a) male mx'!DX$2-$CO$2))</f>
        <v>0.22388307598212859</v>
      </c>
      <c r="DY96" s="32">
        <f>$CN96*EXP('2a)answer'!$C96*('2a) male mx'!DY$2-$CO$2))</f>
        <v>0.22351885184407289</v>
      </c>
      <c r="DZ96" s="32">
        <f>$CN96*EXP('2a)answer'!$C96*('2a) male mx'!DZ$2-$CO$2))</f>
        <v>0.22315522024398438</v>
      </c>
      <c r="EA96" s="32">
        <f>$CN96*EXP('2a)answer'!$C96*('2a) male mx'!EA$2-$CO$2))</f>
        <v>0.22279218021789288</v>
      </c>
      <c r="EB96" s="32">
        <f>$CN96*EXP('2a)answer'!$C96*('2a) male mx'!EB$2-$CO$2))</f>
        <v>0.22242973080339629</v>
      </c>
      <c r="EC96" s="32">
        <f>$CN96*EXP('2a)answer'!$C96*('2a) male mx'!EC$2-$CO$2))</f>
        <v>0.22206787103965822</v>
      </c>
      <c r="ED96" s="32">
        <f>$CN96*EXP('2a)answer'!$C96*('2a) male mx'!ED$2-$CO$2))</f>
        <v>0.22170659996740558</v>
      </c>
      <c r="EE96" s="32">
        <f>$CN96*EXP('2a)answer'!$C96*('2a) male mx'!EE$2-$CO$2))</f>
        <v>0.22134591662892564</v>
      </c>
      <c r="EF96" s="32">
        <f>$CN96*EXP('2a)answer'!$C96*('2a) male mx'!EF$2-$CO$2))</f>
        <v>0.2209858200680638</v>
      </c>
      <c r="EG96" s="32">
        <f>$CN96*EXP('2a)answer'!$C96*('2a) male mx'!EG$2-$CO$2))</f>
        <v>0.22062630933022112</v>
      </c>
      <c r="EH96" s="32">
        <f>$CN96*EXP('2a)answer'!$C96*('2a) male mx'!EH$2-$CO$2))</f>
        <v>0.22026738346235147</v>
      </c>
      <c r="EI96" s="32">
        <f>$CN96*EXP('2a)answer'!$C96*('2a) male mx'!EI$2-$CO$2))</f>
        <v>0.21990904151295923</v>
      </c>
      <c r="EJ96" s="32">
        <f>$CN96*EXP('2a)answer'!$C96*('2a) male mx'!EJ$2-$CO$2))</f>
        <v>0.21955128253209677</v>
      </c>
      <c r="EK96" s="32">
        <f>$CN96*EXP('2a)answer'!$C96*('2a) male mx'!EK$2-$CO$2))</f>
        <v>0.21919410557136185</v>
      </c>
      <c r="EL96" s="32">
        <f>$CN96*EXP('2a)answer'!$C96*('2a) male mx'!EL$2-$CO$2))</f>
        <v>0.21883750968389512</v>
      </c>
      <c r="EM96" s="32">
        <f>$CN96*EXP('2a)answer'!$C96*('2a) male mx'!EM$2-$CO$2))</f>
        <v>0.21848149392437768</v>
      </c>
      <c r="EN96" s="32">
        <f>$CN96*EXP('2a)answer'!$C96*('2a) male mx'!EN$2-$CO$2))</f>
        <v>0.21812605734902846</v>
      </c>
      <c r="EO96" s="32">
        <f>$CN96*EXP('2a)answer'!$C96*('2a) male mx'!EO$2-$CO$2))</f>
        <v>0.21777119901560185</v>
      </c>
    </row>
    <row r="97" spans="1:145" x14ac:dyDescent="0.25">
      <c r="A97" s="31">
        <f>males!A96</f>
        <v>94</v>
      </c>
      <c r="B97" s="32">
        <f>2*(males!B96-males!B97)/(males!B96+males!B97)</f>
        <v>0.29049729197439683</v>
      </c>
      <c r="C97" s="32">
        <f>2*(males!C96-males!C97)/(males!C96+males!C97)</f>
        <v>0.3417569193742479</v>
      </c>
      <c r="D97" s="32">
        <f>2*(males!D96-males!D97)/(males!D96+males!D97)</f>
        <v>0.35616438356164382</v>
      </c>
      <c r="E97" s="32">
        <f>2*(males!E96-males!E97)/(males!E96+males!E97)</f>
        <v>0.36363636363636365</v>
      </c>
      <c r="F97" s="32">
        <f>2*(males!F96-males!F97)/(males!F96+males!F97)</f>
        <v>0.33561643835616439</v>
      </c>
      <c r="G97" s="32">
        <f>2*(males!G96-males!G97)/(males!G96+males!G97)</f>
        <v>0.36589147286821705</v>
      </c>
      <c r="H97" s="32">
        <f>2*(males!H96-males!H97)/(males!H96+males!H97)</f>
        <v>0.34878587196467992</v>
      </c>
      <c r="I97" s="32">
        <f>2*(males!I96-males!I97)/(males!I96+males!I97)</f>
        <v>0.33856893542757416</v>
      </c>
      <c r="J97" s="32">
        <f>2*(males!J96-males!J97)/(males!J96+males!J97)</f>
        <v>0.3984747378455672</v>
      </c>
      <c r="K97" s="32">
        <f>2*(males!K96-males!K97)/(males!K96+males!K97)</f>
        <v>0.33608815426997246</v>
      </c>
      <c r="L97" s="32">
        <f>2*(males!L96-males!L97)/(males!L96+males!L97)</f>
        <v>0.3486441615938019</v>
      </c>
      <c r="M97" s="32">
        <f>2*(males!M96-males!M97)/(males!M96+males!M97)</f>
        <v>0.34040351784790479</v>
      </c>
      <c r="N97" s="32">
        <f>2*(males!N96-males!N97)/(males!N96+males!N97)</f>
        <v>0.34097954122752633</v>
      </c>
      <c r="O97" s="32">
        <f>2*(males!O96-males!O97)/(males!O96+males!O97)</f>
        <v>0.37587006960556846</v>
      </c>
      <c r="P97" s="32">
        <f>2*(males!P96-males!P97)/(males!P96+males!P97)</f>
        <v>0.35897435897435898</v>
      </c>
      <c r="Q97" s="32">
        <f>2*(males!Q96-males!Q97)/(males!Q96+males!Q97)</f>
        <v>0.34368070953436808</v>
      </c>
      <c r="R97" s="32">
        <f>2*(males!R96-males!R97)/(males!R96+males!R97)</f>
        <v>0.36363636363636365</v>
      </c>
      <c r="S97" s="32">
        <f>2*(males!S96-males!S97)/(males!S96+males!S97)</f>
        <v>0.35714285714285715</v>
      </c>
      <c r="T97" s="32">
        <f>2*(males!T96-males!T97)/(males!T96+males!T97)</f>
        <v>0.43106796116504853</v>
      </c>
      <c r="U97" s="32">
        <f>2*(males!U96-males!U97)/(males!U96+males!U97)</f>
        <v>0.36420919974795213</v>
      </c>
      <c r="V97" s="32">
        <f>2*(males!V96-males!V97)/(males!V96+males!V97)</f>
        <v>0.38848920863309355</v>
      </c>
      <c r="W97" s="32">
        <f>2*(males!W96-males!W97)/(males!W96+males!W97)</f>
        <v>0.4061302681992337</v>
      </c>
      <c r="X97" s="32">
        <f>2*(males!X96-males!X97)/(males!X96+males!X97)</f>
        <v>0.41495327102803736</v>
      </c>
      <c r="Y97" s="32">
        <f>2*(males!Y96-males!Y97)/(males!Y96+males!Y97)</f>
        <v>0.36885245901639346</v>
      </c>
      <c r="Z97" s="32">
        <f>2*(males!Z96-males!Z97)/(males!Z96+males!Z97)</f>
        <v>0.36136733586543679</v>
      </c>
      <c r="AA97" s="32">
        <f>2*(males!AA96-males!AA97)/(males!AA96+males!AA97)</f>
        <v>0.41295546558704455</v>
      </c>
      <c r="AB97" s="32">
        <f>2*(males!AB96-males!AB97)/(males!AB96+males!AB97)</f>
        <v>0.38915094339622641</v>
      </c>
      <c r="AC97" s="32">
        <f>2*(males!AC96-males!AC97)/(males!AC96+males!AC97)</f>
        <v>0.40388619014573213</v>
      </c>
      <c r="AD97" s="32">
        <f>2*(males!AD96-males!AD97)/(males!AD96+males!AD97)</f>
        <v>0.38041002277904329</v>
      </c>
      <c r="AE97" s="32">
        <f>2*(males!AE96-males!AE97)/(males!AE96+males!AE97)</f>
        <v>0.3767413688673531</v>
      </c>
      <c r="AF97" s="32">
        <f>2*(males!AF96-males!AF97)/(males!AF96+males!AF97)</f>
        <v>0.40702314445331206</v>
      </c>
      <c r="AG97" s="32">
        <f>2*(males!AG96-males!AG97)/(males!AG96+males!AG97)</f>
        <v>0.37804878048780488</v>
      </c>
      <c r="AH97" s="32">
        <f>2*(males!AH96-males!AH97)/(males!AH96+males!AH97)</f>
        <v>0.37021499737808078</v>
      </c>
      <c r="AI97" s="32">
        <f>2*(males!AI96-males!AI97)/(males!AI96+males!AI97)</f>
        <v>0.38767042086544162</v>
      </c>
      <c r="AJ97" s="32">
        <f>2*(males!AJ96-males!AJ97)/(males!AJ96+males!AJ97)</f>
        <v>0.41340782122905029</v>
      </c>
      <c r="AK97" s="32">
        <f>2*(males!AK96-males!AK97)/(males!AK96+males!AK97)</f>
        <v>0.36983321247280637</v>
      </c>
      <c r="AL97" s="32">
        <f>2*(males!AL96-males!AL97)/(males!AL96+males!AL97)</f>
        <v>0.38090185676392574</v>
      </c>
      <c r="AM97" s="32">
        <f>2*(males!AM96-males!AM97)/(males!AM96+males!AM97)</f>
        <v>0.40378250591016551</v>
      </c>
      <c r="AN97" s="32">
        <f>2*(males!AN96-males!AN97)/(males!AN96+males!AN97)</f>
        <v>0.38031319910514544</v>
      </c>
      <c r="AO97" s="32">
        <f>2*(males!AO96-males!AO97)/(males!AO96+males!AO97)</f>
        <v>0.37649619151251362</v>
      </c>
      <c r="AP97" s="32">
        <f>2*(males!AP96-males!AP97)/(males!AP96+males!AP97)</f>
        <v>0.38435860753457318</v>
      </c>
      <c r="AQ97" s="32">
        <f>2*(males!AQ96-males!AQ97)/(males!AQ96+males!AQ97)</f>
        <v>0.40985442329227323</v>
      </c>
      <c r="AR97" s="32">
        <f>2*(males!AR96-males!AR97)/(males!AR96+males!AR97)</f>
        <v>0.36483072258716526</v>
      </c>
      <c r="AS97" s="32">
        <f>2*(males!AS96-males!AS97)/(males!AS96+males!AS97)</f>
        <v>0.41226993865030676</v>
      </c>
      <c r="AT97" s="32">
        <f>2*(males!AT96-males!AT97)/(males!AT96+males!AT97)</f>
        <v>0.33460490463215259</v>
      </c>
      <c r="AU97" s="32">
        <f>2*(males!AU96-males!AU97)/(males!AU96+males!AU97)</f>
        <v>0.37468982630272951</v>
      </c>
      <c r="AV97" s="32">
        <f>2*(males!AV96-males!AV97)/(males!AV96+males!AV97)</f>
        <v>0.3940932164282418</v>
      </c>
      <c r="AW97" s="32">
        <f>2*(males!AW96-males!AW97)/(males!AW96+males!AW97)</f>
        <v>0.41118881118881118</v>
      </c>
      <c r="AX97" s="32">
        <f>2*(males!AX96-males!AX97)/(males!AX96+males!AX97)</f>
        <v>0.34373544480670704</v>
      </c>
      <c r="AY97" s="32">
        <f>2*(males!AY96-males!AY97)/(males!AY96+males!AY97)</f>
        <v>0.31780167264038234</v>
      </c>
      <c r="AZ97" s="32">
        <f>2*(males!AZ96-males!AZ97)/(males!AZ96+males!AZ97)</f>
        <v>0.36686390532544377</v>
      </c>
      <c r="BA97" s="32">
        <f>2*(males!BA96-males!BA97)/(males!BA96+males!BA97)</f>
        <v>0.35613779718583211</v>
      </c>
      <c r="BB97" s="32">
        <f>2*(males!BB96-males!BB97)/(males!BB96+males!BB97)</f>
        <v>0.32231059020510672</v>
      </c>
      <c r="BC97" s="32">
        <f>2*(males!BC96-males!BC97)/(males!BC96+males!BC97)</f>
        <v>0.37011494252873561</v>
      </c>
      <c r="BD97" s="32">
        <f>2*(males!BD96-males!BD97)/(males!BD96+males!BD97)</f>
        <v>0.31683168316831684</v>
      </c>
      <c r="BE97" s="32">
        <f>2*(males!BE96-males!BE97)/(males!BE96+males!BE97)</f>
        <v>0.37439719421306444</v>
      </c>
      <c r="BF97" s="32">
        <f>2*(males!BF96-males!BF97)/(males!BF96+males!BF97)</f>
        <v>0.34063260340632601</v>
      </c>
      <c r="BG97" s="32">
        <f>2*(males!BG96-males!BG97)/(males!BG96+males!BG97)</f>
        <v>0.30987482614742701</v>
      </c>
      <c r="BH97" s="32">
        <f>2*(males!BH96-males!BH97)/(males!BH96+males!BH97)</f>
        <v>0.32981733985078465</v>
      </c>
      <c r="BI97" s="32">
        <f>2*(males!BI96-males!BI97)/(males!BI96+males!BI97)</f>
        <v>0.30243397203521494</v>
      </c>
      <c r="BJ97" s="32">
        <f>2*(males!BJ96-males!BJ97)/(males!BJ96+males!BJ97)</f>
        <v>0.31716223265519039</v>
      </c>
      <c r="BK97" s="32">
        <f>2*(males!BK96-males!BK97)/(males!BK96+males!BK97)</f>
        <v>0.36160188457008247</v>
      </c>
      <c r="BL97" s="32">
        <f>2*(males!BL96-males!BL97)/(males!BL96+males!BL97)</f>
        <v>0.32573839662447257</v>
      </c>
      <c r="BM97" s="32">
        <f>2*(males!BM96-males!BM97)/(males!BM96+males!BM97)</f>
        <v>0.29475587703435807</v>
      </c>
      <c r="BN97" s="32">
        <f>2*(males!BN96-males!BN97)/(males!BN96+males!BN97)</f>
        <v>0.32586872586872589</v>
      </c>
      <c r="BO97" s="32">
        <f>2*(males!BO96-males!BO97)/(males!BO96+males!BO97)</f>
        <v>0.31885153003400074</v>
      </c>
      <c r="BP97" s="32">
        <f>2*(males!BP96-males!BP97)/(males!BP96+males!BP97)</f>
        <v>0.34258293344460672</v>
      </c>
      <c r="BQ97" s="32">
        <f>2*(males!BQ96-males!BQ97)/(males!BQ96+males!BQ97)</f>
        <v>0.28331332533013204</v>
      </c>
      <c r="BR97" s="32">
        <f>2*(males!BR96-males!BR97)/(males!BR96+males!BR97)</f>
        <v>0.39039615846338538</v>
      </c>
      <c r="BS97" s="32">
        <f>2*(males!BS96-males!BS97)/(males!BS96+males!BS97)</f>
        <v>0.27138349111443283</v>
      </c>
      <c r="BT97" s="32">
        <f>2*(males!BT96-males!BT97)/(males!BT96+males!BT97)</f>
        <v>0.28677520708369036</v>
      </c>
      <c r="BU97" s="32">
        <f>2*(males!BU96-males!BU97)/(males!BU96+males!BU97)</f>
        <v>0.3526771401090093</v>
      </c>
      <c r="BV97" s="32">
        <f>2*(males!BV96-males!BV97)/(males!BV96+males!BV97)</f>
        <v>0.24630541871921183</v>
      </c>
      <c r="BW97" s="32">
        <f>2*(males!BW96-males!BW97)/(males!BW96+males!BW97)</f>
        <v>0.33076038758416815</v>
      </c>
      <c r="BX97" s="32">
        <f>2*(males!BX96-males!BX97)/(males!BX96+males!BX97)</f>
        <v>0.29359025826308044</v>
      </c>
      <c r="BY97" s="32">
        <f>2*(males!BY96-males!BY97)/(males!BY96+males!BY97)</f>
        <v>0.29913335197092533</v>
      </c>
      <c r="BZ97" s="32">
        <f>2*(males!BZ96-males!BZ97)/(males!BZ96+males!BZ97)</f>
        <v>0.32282188707466036</v>
      </c>
      <c r="CA97" s="32">
        <f>2*(males!CA96-males!CA97)/(males!CA96+males!CA97)</f>
        <v>0.31426305653109776</v>
      </c>
      <c r="CB97" s="32">
        <f>2*(males!CB96-males!CB97)/(males!CB96+males!CB97)</f>
        <v>0.30553787396562698</v>
      </c>
      <c r="CC97" s="32">
        <f>2*(males!CC96-males!CC97)/(males!CC96+males!CC97)</f>
        <v>0.3230692575984056</v>
      </c>
      <c r="CD97" s="32">
        <f>2*(males!CD96-males!CD97)/(males!CD96+males!CD97)</f>
        <v>0.28160000000000002</v>
      </c>
      <c r="CE97" s="32">
        <f>2*(males!CE96-males!CE97)/(males!CE96+males!CE97)</f>
        <v>0.29999016425690961</v>
      </c>
      <c r="CF97" s="32">
        <f>2*(males!CF96-males!CF97)/(males!CF96+males!CF97)</f>
        <v>0.30445838277674181</v>
      </c>
      <c r="CG97" s="32">
        <f>2*(males!CG96-males!CG97)/(males!CG96+males!CG97)</f>
        <v>0.27582356225572308</v>
      </c>
      <c r="CH97" s="32">
        <f>2*(males!CH96-males!CH97)/(males!CH96+males!CH97)</f>
        <v>0.29395926820849155</v>
      </c>
      <c r="CI97" s="32">
        <f>2*(males!CI96-males!CI97)/(males!CI96+males!CI97)</f>
        <v>0.28412643278916289</v>
      </c>
      <c r="CJ97" s="32">
        <f>2*(males!CJ96-males!CJ97)/(males!CJ96+males!CJ97)</f>
        <v>0.27217660519585407</v>
      </c>
      <c r="CK97" s="32">
        <f>2*(males!CK96-males!CK97)/(males!CK96+males!CK97)</f>
        <v>0.29300400352853362</v>
      </c>
      <c r="CL97" s="32">
        <f>2*(males!CL96-males!CL97)/(males!CL96+males!CL97)</f>
        <v>0.27536231884057971</v>
      </c>
      <c r="CM97" s="32">
        <f>2*(males!CM96-males!CM97)/(males!CM96+males!CM97)</f>
        <v>0.27542005889485538</v>
      </c>
      <c r="CN97" s="32">
        <f>2*(males!CN96-males!CN97)/(males!CN96+males!CN97)</f>
        <v>0.27396486471219567</v>
      </c>
      <c r="CO97" s="12"/>
      <c r="CP97" s="31">
        <f t="shared" si="14"/>
        <v>94</v>
      </c>
      <c r="CQ97" s="32">
        <f>$CN97*EXP('2a)answer'!$C97*('2a) male mx'!CQ$2-$CO$2))</f>
        <v>0.2730744922803916</v>
      </c>
      <c r="CR97" s="32">
        <f>$CN97*EXP('2a)answer'!$C97*('2a) male mx'!CR$2-$CO$2))</f>
        <v>0.27289676533543938</v>
      </c>
      <c r="CS97" s="32">
        <f>$CN97*EXP('2a)answer'!$C97*('2a) male mx'!CS$2-$CO$2))</f>
        <v>0.27271915406173391</v>
      </c>
      <c r="CT97" s="32">
        <f>$CN97*EXP('2a)answer'!$C97*('2a) male mx'!CT$2-$CO$2))</f>
        <v>0.27254165838399197</v>
      </c>
      <c r="CU97" s="32">
        <f>$CN97*EXP('2a)answer'!$C97*('2a) male mx'!CU$2-$CO$2))</f>
        <v>0.27236427822697951</v>
      </c>
      <c r="CV97" s="32">
        <f>$CN97*EXP('2a)answer'!$C97*('2a) male mx'!CV$2-$CO$2))</f>
        <v>0.27218701351551133</v>
      </c>
      <c r="CW97" s="32">
        <f>$CN97*EXP('2a)answer'!$C97*('2a) male mx'!CW$2-$CO$2))</f>
        <v>0.27200986417445133</v>
      </c>
      <c r="CX97" s="32">
        <f>$CN97*EXP('2a)answer'!$C97*('2a) male mx'!CX$2-$CO$2))</f>
        <v>0.27183283012871207</v>
      </c>
      <c r="CY97" s="32">
        <f>$CN97*EXP('2a)answer'!$C97*('2a) male mx'!CY$2-$CO$2))</f>
        <v>0.27165591130325523</v>
      </c>
      <c r="CZ97" s="32">
        <f>$CN97*EXP('2a)answer'!$C97*('2a) male mx'!CZ$2-$CO$2))</f>
        <v>0.27147910762309102</v>
      </c>
      <c r="DA97" s="32">
        <f>$CN97*EXP('2a)answer'!$C97*('2a) male mx'!DA$2-$CO$2))</f>
        <v>0.27130241901327878</v>
      </c>
      <c r="DB97" s="32">
        <f>$CN97*EXP('2a)answer'!$C97*('2a) male mx'!DB$2-$CO$2))</f>
        <v>0.27112584539892648</v>
      </c>
      <c r="DC97" s="32">
        <f>$CN97*EXP('2a)answer'!$C97*('2a) male mx'!DC$2-$CO$2))</f>
        <v>0.27094938670519081</v>
      </c>
      <c r="DD97" s="32">
        <f>$CN97*EXP('2a)answer'!$C97*('2a) male mx'!DD$2-$CO$2))</f>
        <v>0.27077304285727716</v>
      </c>
      <c r="DE97" s="32">
        <f>$CN97*EXP('2a)answer'!$C97*('2a) male mx'!DE$2-$CO$2))</f>
        <v>0.2705968137804397</v>
      </c>
      <c r="DF97" s="32">
        <f>$CN97*EXP('2a)answer'!$C97*('2a) male mx'!DF$2-$CO$2))</f>
        <v>0.27042069939998115</v>
      </c>
      <c r="DG97" s="32">
        <f>$CN97*EXP('2a)answer'!$C97*('2a) male mx'!DG$2-$CO$2))</f>
        <v>0.27024469964125286</v>
      </c>
      <c r="DH97" s="32">
        <f>$CN97*EXP('2a)answer'!$C97*('2a) male mx'!DH$2-$CO$2))</f>
        <v>0.2700688144296548</v>
      </c>
      <c r="DI97" s="32">
        <f>$CN97*EXP('2a)answer'!$C97*('2a) male mx'!DI$2-$CO$2))</f>
        <v>0.26989304369063549</v>
      </c>
      <c r="DJ97" s="32">
        <f>$CN97*EXP('2a)answer'!$C97*('2a) male mx'!DJ$2-$CO$2))</f>
        <v>0.26971738734969197</v>
      </c>
      <c r="DK97" s="32">
        <f>$CN97*EXP('2a)answer'!$C97*('2a) male mx'!DK$2-$CO$2))</f>
        <v>0.26954184533236974</v>
      </c>
      <c r="DL97" s="32">
        <f>$CN97*EXP('2a)answer'!$C97*('2a) male mx'!DL$2-$CO$2))</f>
        <v>0.26936641756426277</v>
      </c>
      <c r="DM97" s="32">
        <f>$CN97*EXP('2a)answer'!$C97*('2a) male mx'!DM$2-$CO$2))</f>
        <v>0.26919110397101342</v>
      </c>
      <c r="DN97" s="32">
        <f>$CN97*EXP('2a)answer'!$C97*('2a) male mx'!DN$2-$CO$2))</f>
        <v>0.26901590447831253</v>
      </c>
      <c r="DO97" s="32">
        <f>$CN97*EXP('2a)answer'!$C97*('2a) male mx'!DO$2-$CO$2))</f>
        <v>0.26884081901189927</v>
      </c>
      <c r="DP97" s="32">
        <f>$CN97*EXP('2a)answer'!$C97*('2a) male mx'!DP$2-$CO$2))</f>
        <v>0.26866584749756106</v>
      </c>
      <c r="DQ97" s="32">
        <f>$CN97*EXP('2a)answer'!$C97*('2a) male mx'!DQ$2-$CO$2))</f>
        <v>0.26849098986113373</v>
      </c>
      <c r="DR97" s="32">
        <f>$CN97*EXP('2a)answer'!$C97*('2a) male mx'!DR$2-$CO$2))</f>
        <v>0.2683162460285014</v>
      </c>
      <c r="DS97" s="32">
        <f>$CN97*EXP('2a)answer'!$C97*('2a) male mx'!DS$2-$CO$2))</f>
        <v>0.26814161592559627</v>
      </c>
      <c r="DT97" s="32">
        <f>$CN97*EXP('2a)answer'!$C97*('2a) male mx'!DT$2-$CO$2))</f>
        <v>0.26796709947839886</v>
      </c>
      <c r="DU97" s="32">
        <f>$CN97*EXP('2a)answer'!$C97*('2a) male mx'!DU$2-$CO$2))</f>
        <v>0.26779269661293792</v>
      </c>
      <c r="DV97" s="32">
        <f>$CN97*EXP('2a)answer'!$C97*('2a) male mx'!DV$2-$CO$2))</f>
        <v>0.26761840725529024</v>
      </c>
      <c r="DW97" s="32">
        <f>$CN97*EXP('2a)answer'!$C97*('2a) male mx'!DW$2-$CO$2))</f>
        <v>0.26744423133158063</v>
      </c>
      <c r="DX97" s="32">
        <f>$CN97*EXP('2a)answer'!$C97*('2a) male mx'!DX$2-$CO$2))</f>
        <v>0.26727016876798226</v>
      </c>
      <c r="DY97" s="32">
        <f>$CN97*EXP('2a)answer'!$C97*('2a) male mx'!DY$2-$CO$2))</f>
        <v>0.2670962194907161</v>
      </c>
      <c r="DZ97" s="32">
        <f>$CN97*EXP('2a)answer'!$C97*('2a) male mx'!DZ$2-$CO$2))</f>
        <v>0.26692238342605129</v>
      </c>
      <c r="EA97" s="32">
        <f>$CN97*EXP('2a)answer'!$C97*('2a) male mx'!EA$2-$CO$2))</f>
        <v>0.26674866050030488</v>
      </c>
      <c r="EB97" s="32">
        <f>$CN97*EXP('2a)answer'!$C97*('2a) male mx'!EB$2-$CO$2))</f>
        <v>0.26657505063984183</v>
      </c>
      <c r="EC97" s="32">
        <f>$CN97*EXP('2a)answer'!$C97*('2a) male mx'!EC$2-$CO$2))</f>
        <v>0.26640155377107516</v>
      </c>
      <c r="ED97" s="32">
        <f>$CN97*EXP('2a)answer'!$C97*('2a) male mx'!ED$2-$CO$2))</f>
        <v>0.26622816982046571</v>
      </c>
      <c r="EE97" s="32">
        <f>$CN97*EXP('2a)answer'!$C97*('2a) male mx'!EE$2-$CO$2))</f>
        <v>0.26605489871452209</v>
      </c>
      <c r="EF97" s="32">
        <f>$CN97*EXP('2a)answer'!$C97*('2a) male mx'!EF$2-$CO$2))</f>
        <v>0.26588174037980095</v>
      </c>
      <c r="EG97" s="32">
        <f>$CN97*EXP('2a)answer'!$C97*('2a) male mx'!EG$2-$CO$2))</f>
        <v>0.26570869474290654</v>
      </c>
      <c r="EH97" s="32">
        <f>$CN97*EXP('2a)answer'!$C97*('2a) male mx'!EH$2-$CO$2))</f>
        <v>0.26553576173049098</v>
      </c>
      <c r="EI97" s="32">
        <f>$CN97*EXP('2a)answer'!$C97*('2a) male mx'!EI$2-$CO$2))</f>
        <v>0.26536294126925414</v>
      </c>
      <c r="EJ97" s="32">
        <f>$CN97*EXP('2a)answer'!$C97*('2a) male mx'!EJ$2-$CO$2))</f>
        <v>0.26519023328594354</v>
      </c>
      <c r="EK97" s="32">
        <f>$CN97*EXP('2a)answer'!$C97*('2a) male mx'!EK$2-$CO$2))</f>
        <v>0.26501763770735437</v>
      </c>
      <c r="EL97" s="32">
        <f>$CN97*EXP('2a)answer'!$C97*('2a) male mx'!EL$2-$CO$2))</f>
        <v>0.26484515446032958</v>
      </c>
      <c r="EM97" s="32">
        <f>$CN97*EXP('2a)answer'!$C97*('2a) male mx'!EM$2-$CO$2))</f>
        <v>0.26467278347175954</v>
      </c>
      <c r="EN97" s="32">
        <f>$CN97*EXP('2a)answer'!$C97*('2a) male mx'!EN$2-$CO$2))</f>
        <v>0.26450052466858243</v>
      </c>
      <c r="EO97" s="32">
        <f>$CN97*EXP('2a)answer'!$C97*('2a) male mx'!EO$2-$CO$2))</f>
        <v>0.26432837797778369</v>
      </c>
    </row>
    <row r="98" spans="1:145" x14ac:dyDescent="0.25">
      <c r="A98" s="31">
        <f>males!A97</f>
        <v>95</v>
      </c>
      <c r="B98" s="32">
        <f>2*(males!B97-males!B98)/(males!B97+males!B98)</f>
        <v>0.3054448871181939</v>
      </c>
      <c r="C98" s="32">
        <f>2*(males!C97-males!C98)/(males!C97+males!C98)</f>
        <v>0.36161096829477291</v>
      </c>
      <c r="D98" s="32">
        <f>2*(males!D97-males!D98)/(males!D97+males!D98)</f>
        <v>0.37780713342140027</v>
      </c>
      <c r="E98" s="32">
        <f>2*(males!E97-males!E98)/(males!E97+males!E98)</f>
        <v>0.38756476683937824</v>
      </c>
      <c r="F98" s="32">
        <f>2*(males!F97-males!F98)/(males!F97+males!F98)</f>
        <v>0.35541195476575121</v>
      </c>
      <c r="G98" s="32">
        <f>2*(males!G97-males!G98)/(males!G97+males!G98)</f>
        <v>0.39002267573696148</v>
      </c>
      <c r="H98" s="32">
        <f>2*(males!H97-males!H98)/(males!H97+males!H98)</f>
        <v>0.36958817317845827</v>
      </c>
      <c r="I98" s="32">
        <f>2*(males!I97-males!I98)/(males!I97+males!I98)</f>
        <v>0.3583815028901734</v>
      </c>
      <c r="J98" s="32">
        <f>2*(males!J97-males!J98)/(males!J97+males!J98)</f>
        <v>0.4207492795389049</v>
      </c>
      <c r="K98" s="32">
        <f>2*(males!K97-males!K98)/(males!K97+males!K98)</f>
        <v>0.359375</v>
      </c>
      <c r="L98" s="32">
        <f>2*(males!L97-males!L98)/(males!L97+males!L98)</f>
        <v>0.37201907790143085</v>
      </c>
      <c r="M98" s="32">
        <f>2*(males!M97-males!M98)/(males!M97+males!M98)</f>
        <v>0.36229749631811486</v>
      </c>
      <c r="N98" s="32">
        <f>2*(males!N97-males!N98)/(males!N97+males!N98)</f>
        <v>0.36187113857016767</v>
      </c>
      <c r="O98" s="32">
        <f>2*(males!O97-males!O98)/(males!O97+males!O98)</f>
        <v>0.4</v>
      </c>
      <c r="P98" s="32">
        <f>2*(males!P97-males!P98)/(males!P97+males!P98)</f>
        <v>0.38229376257545272</v>
      </c>
      <c r="Q98" s="32">
        <f>2*(males!Q97-males!Q98)/(males!Q97+males!Q98)</f>
        <v>0.36767036450079238</v>
      </c>
      <c r="R98" s="32">
        <f>2*(males!R97-males!R98)/(males!R97+males!R98)</f>
        <v>0.38692098092643051</v>
      </c>
      <c r="S98" s="32">
        <f>2*(males!S97-males!S98)/(males!S97+males!S98)</f>
        <v>0.38077634011090572</v>
      </c>
      <c r="T98" s="32">
        <f>2*(males!T97-males!T98)/(males!T97+males!T98)</f>
        <v>0.45966514459665142</v>
      </c>
      <c r="U98" s="32">
        <f>2*(males!U97-males!U98)/(males!U97+males!U98)</f>
        <v>0.38822447102115915</v>
      </c>
      <c r="V98" s="32">
        <f>2*(males!V97-males!V98)/(males!V97+males!V98)</f>
        <v>0.41379310344827586</v>
      </c>
      <c r="W98" s="32">
        <f>2*(males!W97-males!W98)/(males!W97+males!W98)</f>
        <v>0.43274853801169588</v>
      </c>
      <c r="X98" s="32">
        <f>2*(males!X97-males!X98)/(males!X97+males!X98)</f>
        <v>0.44380403458213258</v>
      </c>
      <c r="Y98" s="32">
        <f>2*(males!Y97-males!Y98)/(males!Y97+males!Y98)</f>
        <v>0.39398496240601505</v>
      </c>
      <c r="Z98" s="32">
        <f>2*(males!Z97-males!Z98)/(males!Z97+males!Z98)</f>
        <v>0.38358326756116812</v>
      </c>
      <c r="AA98" s="32">
        <f>2*(males!AA97-males!AA98)/(males!AA97+males!AA98)</f>
        <v>0.44084682440846823</v>
      </c>
      <c r="AB98" s="32">
        <f>2*(males!AB97-males!AB98)/(males!AB97+males!AB98)</f>
        <v>0.41769911504424778</v>
      </c>
      <c r="AC98" s="32">
        <f>2*(males!AC97-males!AC98)/(males!AC97+males!AC98)</f>
        <v>0.42872228088701164</v>
      </c>
      <c r="AD98" s="32">
        <f>2*(males!AD97-males!AD98)/(males!AD97+males!AD98)</f>
        <v>0.40609137055837563</v>
      </c>
      <c r="AE98" s="32">
        <f>2*(males!AE97-males!AE98)/(males!AE97+males!AE98)</f>
        <v>0.40143369175627241</v>
      </c>
      <c r="AF98" s="32">
        <f>2*(males!AF97-males!AF98)/(males!AF97+males!AF98)</f>
        <v>0.43414634146341463</v>
      </c>
      <c r="AG98" s="32">
        <f>2*(males!AG97-males!AG98)/(males!AG97+males!AG98)</f>
        <v>0.4050632911392405</v>
      </c>
      <c r="AH98" s="32">
        <f>2*(males!AH97-males!AH98)/(males!AH97+males!AH98)</f>
        <v>0.39629915188897458</v>
      </c>
      <c r="AI98" s="32">
        <f>2*(males!AI97-males!AI98)/(males!AI97+males!AI98)</f>
        <v>0.41563055062166965</v>
      </c>
      <c r="AJ98" s="32">
        <f>2*(males!AJ97-males!AJ98)/(males!AJ97+males!AJ98)</f>
        <v>0.39662447257383965</v>
      </c>
      <c r="AK98" s="32">
        <f>2*(males!AK97-males!AK98)/(males!AK97+males!AK98)</f>
        <v>0.42502696871628909</v>
      </c>
      <c r="AL98" s="32">
        <f>2*(males!AL97-males!AL98)/(males!AL97+males!AL98)</f>
        <v>0.40694006309148267</v>
      </c>
      <c r="AM98" s="32">
        <f>2*(males!AM97-males!AM98)/(males!AM97+males!AM98)</f>
        <v>0.38755304101838756</v>
      </c>
      <c r="AN98" s="32">
        <f>2*(males!AN97-males!AN98)/(males!AN97+males!AN98)</f>
        <v>0.40731504571903576</v>
      </c>
      <c r="AO98" s="32">
        <f>2*(males!AO97-males!AO98)/(males!AO97+males!AO98)</f>
        <v>0.4006436041834272</v>
      </c>
      <c r="AP98" s="32">
        <f>2*(males!AP97-males!AP98)/(males!AP97+males!AP98)</f>
        <v>0.38928067700987307</v>
      </c>
      <c r="AQ98" s="32">
        <f>2*(males!AQ97-males!AQ98)/(males!AQ97+males!AQ98)</f>
        <v>0.40677966101694918</v>
      </c>
      <c r="AR98" s="32">
        <f>2*(males!AR97-males!AR98)/(males!AR97+males!AR98)</f>
        <v>0.38995568685376664</v>
      </c>
      <c r="AS98" s="32">
        <f>2*(males!AS97-males!AS98)/(males!AS97+males!AS98)</f>
        <v>0.40968342644320299</v>
      </c>
      <c r="AT98" s="32">
        <f>2*(males!AT97-males!AT98)/(males!AT97+males!AT98)</f>
        <v>0.40251572327044027</v>
      </c>
      <c r="AU98" s="32">
        <f>2*(males!AU97-males!AU98)/(males!AU97+males!AU98)</f>
        <v>0.40146654445462876</v>
      </c>
      <c r="AV98" s="32">
        <f>2*(males!AV97-males!AV98)/(males!AV97+males!AV98)</f>
        <v>0.37057220708446864</v>
      </c>
      <c r="AW98" s="32">
        <f>2*(males!AW97-males!AW98)/(males!AW97+males!AW98)</f>
        <v>0.41702127659574467</v>
      </c>
      <c r="AX98" s="32">
        <f>2*(males!AX97-males!AX98)/(males!AX97+males!AX98)</f>
        <v>0.3754175016700067</v>
      </c>
      <c r="AY98" s="32">
        <f>2*(males!AY97-males!AY98)/(males!AY97+males!AY98)</f>
        <v>0.38644067796610171</v>
      </c>
      <c r="AZ98" s="32">
        <f>2*(males!AZ97-males!AZ98)/(males!AZ97+males!AZ98)</f>
        <v>0.39432176656151419</v>
      </c>
      <c r="BA98" s="32">
        <f>2*(males!BA97-males!BA98)/(males!BA97+males!BA98)</f>
        <v>0.38423645320197042</v>
      </c>
      <c r="BB98" s="32">
        <f>2*(males!BB97-males!BB98)/(males!BB97+males!BB98)</f>
        <v>0.36042402826855124</v>
      </c>
      <c r="BC98" s="32">
        <f>2*(males!BC97-males!BC98)/(males!BC97+males!BC98)</f>
        <v>0.40135478408128705</v>
      </c>
      <c r="BD98" s="32">
        <f>2*(males!BD97-males!BD98)/(males!BD97+males!BD98)</f>
        <v>0.3611111111111111</v>
      </c>
      <c r="BE98" s="32">
        <f>2*(males!BE97-males!BE98)/(males!BE97+males!BE98)</f>
        <v>0.3784477228992944</v>
      </c>
      <c r="BF98" s="32">
        <f>2*(males!BF97-males!BF98)/(males!BF97+males!BF98)</f>
        <v>0.35172413793103446</v>
      </c>
      <c r="BG98" s="32">
        <f>2*(males!BG97-males!BG98)/(males!BG97+males!BG98)</f>
        <v>0.33422973492124469</v>
      </c>
      <c r="BH98" s="32">
        <f>2*(males!BH97-males!BH98)/(males!BH97+males!BH98)</f>
        <v>0.33693304535637147</v>
      </c>
      <c r="BI98" s="32">
        <f>2*(males!BI97-males!BI98)/(males!BI97+males!BI98)</f>
        <v>0.32647267565649396</v>
      </c>
      <c r="BJ98" s="32">
        <f>2*(males!BJ97-males!BJ98)/(males!BJ97+males!BJ98)</f>
        <v>0.34277414669571532</v>
      </c>
      <c r="BK98" s="32">
        <f>2*(males!BK97-males!BK98)/(males!BK97+males!BK98)</f>
        <v>0.36162988115449918</v>
      </c>
      <c r="BL98" s="32">
        <f>2*(males!BL97-males!BL98)/(males!BL97+males!BL98)</f>
        <v>0.33000587199060483</v>
      </c>
      <c r="BM98" s="32">
        <f>2*(males!BM97-males!BM98)/(males!BM97+males!BM98)</f>
        <v>0.34431323803604724</v>
      </c>
      <c r="BN98" s="32">
        <f>2*(males!BN97-males!BN98)/(males!BN97+males!BN98)</f>
        <v>0.36337209302325579</v>
      </c>
      <c r="BO98" s="32">
        <f>2*(males!BO97-males!BO98)/(males!BO97+males!BO98)</f>
        <v>0.32923318503009685</v>
      </c>
      <c r="BP98" s="32">
        <f>2*(males!BP97-males!BP98)/(males!BP97+males!BP98)</f>
        <v>0.34543844109831712</v>
      </c>
      <c r="BQ98" s="32">
        <f>2*(males!BQ97-males!BQ98)/(males!BQ97+males!BQ98)</f>
        <v>0.33532934131736525</v>
      </c>
      <c r="BR98" s="32">
        <f>2*(males!BR97-males!BR98)/(males!BR97+males!BR98)</f>
        <v>0.37477860432164362</v>
      </c>
      <c r="BS98" s="32">
        <f>2*(males!BS97-males!BS98)/(males!BS97+males!BS98)</f>
        <v>0.3362514029180696</v>
      </c>
      <c r="BT98" s="32">
        <f>2*(males!BT97-males!BT98)/(males!BT97+males!BT98)</f>
        <v>0.31538313066975487</v>
      </c>
      <c r="BU98" s="32">
        <f>2*(males!BU97-males!BU98)/(males!BU97+males!BU98)</f>
        <v>0.33280363223609533</v>
      </c>
      <c r="BV98" s="32">
        <f>2*(males!BV97-males!BV98)/(males!BV97+males!BV98)</f>
        <v>0.32047800108636609</v>
      </c>
      <c r="BW98" s="32">
        <f>2*(males!BW97-males!BW98)/(males!BW97+males!BW98)</f>
        <v>0.35386753126447429</v>
      </c>
      <c r="BX98" s="32">
        <f>2*(males!BX97-males!BX98)/(males!BX97+males!BX98)</f>
        <v>0.32998355563676229</v>
      </c>
      <c r="BY98" s="32">
        <f>2*(males!BY97-males!BY98)/(males!BY97+males!BY98)</f>
        <v>0.34045008655510678</v>
      </c>
      <c r="BZ98" s="32">
        <f>2*(males!BZ97-males!BZ98)/(males!BZ97+males!BZ98)</f>
        <v>0.33246663199861326</v>
      </c>
      <c r="CA98" s="32">
        <f>2*(males!CA97-males!CA98)/(males!CA97+males!CA98)</f>
        <v>0.32572678962175677</v>
      </c>
      <c r="CB98" s="32">
        <f>2*(males!CB97-males!CB98)/(males!CB97+males!CB98)</f>
        <v>0.32624526653073116</v>
      </c>
      <c r="CC98" s="32">
        <f>2*(males!CC97-males!CC98)/(males!CC97+males!CC98)</f>
        <v>0.32816823464305478</v>
      </c>
      <c r="CD98" s="32">
        <f>2*(males!CD97-males!CD98)/(males!CD97+males!CD98)</f>
        <v>0.31826358076507977</v>
      </c>
      <c r="CE98" s="32">
        <f>2*(males!CE97-males!CE98)/(males!CE97+males!CE98)</f>
        <v>0.33946940985381702</v>
      </c>
      <c r="CF98" s="32">
        <f>2*(males!CF97-males!CF98)/(males!CF97+males!CF98)</f>
        <v>0.32415475775531544</v>
      </c>
      <c r="CG98" s="32">
        <f>2*(males!CG97-males!CG98)/(males!CG97+males!CG98)</f>
        <v>0.31707578518597923</v>
      </c>
      <c r="CH98" s="32">
        <f>2*(males!CH97-males!CH98)/(males!CH97+males!CH98)</f>
        <v>0.30178837555886734</v>
      </c>
      <c r="CI98" s="32">
        <f>2*(males!CI97-males!CI98)/(males!CI97+males!CI98)</f>
        <v>0.30711750420325051</v>
      </c>
      <c r="CJ98" s="32">
        <f>2*(males!CJ97-males!CJ98)/(males!CJ97+males!CJ98)</f>
        <v>0.30531609195402298</v>
      </c>
      <c r="CK98" s="32">
        <f>2*(males!CK97-males!CK98)/(males!CK97+males!CK98)</f>
        <v>0.31022132427220128</v>
      </c>
      <c r="CL98" s="32">
        <f>2*(males!CL97-males!CL98)/(males!CL97+males!CL98)</f>
        <v>0.29618909792571152</v>
      </c>
      <c r="CM98" s="32">
        <f>2*(males!CM97-males!CM98)/(males!CM97+males!CM98)</f>
        <v>0.29400921658986173</v>
      </c>
      <c r="CN98" s="32">
        <f>2*(males!CN97-males!CN98)/(males!CN97+males!CN98)</f>
        <v>0.29485542621104016</v>
      </c>
      <c r="CO98" s="12"/>
      <c r="CP98" s="31">
        <f t="shared" si="14"/>
        <v>95</v>
      </c>
      <c r="CQ98" s="32">
        <f>$CN98*EXP('2a)answer'!$C98*('2a) male mx'!CQ$2-$CO$2))</f>
        <v>0.29427800682511279</v>
      </c>
      <c r="CR98" s="32">
        <f>$CN98*EXP('2a)answer'!$C98*('2a) male mx'!CR$2-$CO$2))</f>
        <v>0.29416265871103769</v>
      </c>
      <c r="CS98" s="32">
        <f>$CN98*EXP('2a)answer'!$C98*('2a) male mx'!CS$2-$CO$2))</f>
        <v>0.29404735580994867</v>
      </c>
      <c r="CT98" s="32">
        <f>$CN98*EXP('2a)answer'!$C98*('2a) male mx'!CT$2-$CO$2))</f>
        <v>0.29393209810412363</v>
      </c>
      <c r="CU98" s="32">
        <f>$CN98*EXP('2a)answer'!$C98*('2a) male mx'!CU$2-$CO$2))</f>
        <v>0.29381688557584729</v>
      </c>
      <c r="CV98" s="32">
        <f>$CN98*EXP('2a)answer'!$C98*('2a) male mx'!CV$2-$CO$2))</f>
        <v>0.29370171820741148</v>
      </c>
      <c r="CW98" s="32">
        <f>$CN98*EXP('2a)answer'!$C98*('2a) male mx'!CW$2-$CO$2))</f>
        <v>0.29358659598111486</v>
      </c>
      <c r="CX98" s="32">
        <f>$CN98*EXP('2a)answer'!$C98*('2a) male mx'!CX$2-$CO$2))</f>
        <v>0.29347151887926315</v>
      </c>
      <c r="CY98" s="32">
        <f>$CN98*EXP('2a)answer'!$C98*('2a) male mx'!CY$2-$CO$2))</f>
        <v>0.29335648688416882</v>
      </c>
      <c r="CZ98" s="32">
        <f>$CN98*EXP('2a)answer'!$C98*('2a) male mx'!CZ$2-$CO$2))</f>
        <v>0.29324149997815147</v>
      </c>
      <c r="DA98" s="32">
        <f>$CN98*EXP('2a)answer'!$C98*('2a) male mx'!DA$2-$CO$2))</f>
        <v>0.2931265581435375</v>
      </c>
      <c r="DB98" s="32">
        <f>$CN98*EXP('2a)answer'!$C98*('2a) male mx'!DB$2-$CO$2))</f>
        <v>0.29301166136266027</v>
      </c>
      <c r="DC98" s="32">
        <f>$CN98*EXP('2a)answer'!$C98*('2a) male mx'!DC$2-$CO$2))</f>
        <v>0.29289680961786008</v>
      </c>
      <c r="DD98" s="32">
        <f>$CN98*EXP('2a)answer'!$C98*('2a) male mx'!DD$2-$CO$2))</f>
        <v>0.29278200289148415</v>
      </c>
      <c r="DE98" s="32">
        <f>$CN98*EXP('2a)answer'!$C98*('2a) male mx'!DE$2-$CO$2))</f>
        <v>0.2926672411658866</v>
      </c>
      <c r="DF98" s="32">
        <f>$CN98*EXP('2a)answer'!$C98*('2a) male mx'!DF$2-$CO$2))</f>
        <v>0.29255252442342849</v>
      </c>
      <c r="DG98" s="32">
        <f>$CN98*EXP('2a)answer'!$C98*('2a) male mx'!DG$2-$CO$2))</f>
        <v>0.29243785264647781</v>
      </c>
      <c r="DH98" s="32">
        <f>$CN98*EXP('2a)answer'!$C98*('2a) male mx'!DH$2-$CO$2))</f>
        <v>0.29232322581740938</v>
      </c>
      <c r="DI98" s="32">
        <f>$CN98*EXP('2a)answer'!$C98*('2a) male mx'!DI$2-$CO$2))</f>
        <v>0.29220864391860507</v>
      </c>
      <c r="DJ98" s="32">
        <f>$CN98*EXP('2a)answer'!$C98*('2a) male mx'!DJ$2-$CO$2))</f>
        <v>0.29209410693245341</v>
      </c>
      <c r="DK98" s="32">
        <f>$CN98*EXP('2a)answer'!$C98*('2a) male mx'!DK$2-$CO$2))</f>
        <v>0.29197961484135021</v>
      </c>
      <c r="DL98" s="32">
        <f>$CN98*EXP('2a)answer'!$C98*('2a) male mx'!DL$2-$CO$2))</f>
        <v>0.29186516762769782</v>
      </c>
      <c r="DM98" s="32">
        <f>$CN98*EXP('2a)answer'!$C98*('2a) male mx'!DM$2-$CO$2))</f>
        <v>0.29175076527390564</v>
      </c>
      <c r="DN98" s="32">
        <f>$CN98*EXP('2a)answer'!$C98*('2a) male mx'!DN$2-$CO$2))</f>
        <v>0.29163640776239003</v>
      </c>
      <c r="DO98" s="32">
        <f>$CN98*EXP('2a)answer'!$C98*('2a) male mx'!DO$2-$CO$2))</f>
        <v>0.29152209507557408</v>
      </c>
      <c r="DP98" s="32">
        <f>$CN98*EXP('2a)answer'!$C98*('2a) male mx'!DP$2-$CO$2))</f>
        <v>0.29140782719588787</v>
      </c>
      <c r="DQ98" s="32">
        <f>$CN98*EXP('2a)answer'!$C98*('2a) male mx'!DQ$2-$CO$2))</f>
        <v>0.29129360410576843</v>
      </c>
      <c r="DR98" s="32">
        <f>$CN98*EXP('2a)answer'!$C98*('2a) male mx'!DR$2-$CO$2))</f>
        <v>0.29117942578765954</v>
      </c>
      <c r="DS98" s="32">
        <f>$CN98*EXP('2a)answer'!$C98*('2a) male mx'!DS$2-$CO$2))</f>
        <v>0.2910652922240119</v>
      </c>
      <c r="DT98" s="32">
        <f>$CN98*EXP('2a)answer'!$C98*('2a) male mx'!DT$2-$CO$2))</f>
        <v>0.29095120339728314</v>
      </c>
      <c r="DU98" s="32">
        <f>$CN98*EXP('2a)answer'!$C98*('2a) male mx'!DU$2-$CO$2))</f>
        <v>0.29083715928993775</v>
      </c>
      <c r="DV98" s="32">
        <f>$CN98*EXP('2a)answer'!$C98*('2a) male mx'!DV$2-$CO$2))</f>
        <v>0.29072315988444708</v>
      </c>
      <c r="DW98" s="32">
        <f>$CN98*EXP('2a)answer'!$C98*('2a) male mx'!DW$2-$CO$2))</f>
        <v>0.29060920516328936</v>
      </c>
      <c r="DX98" s="32">
        <f>$CN98*EXP('2a)answer'!$C98*('2a) male mx'!DX$2-$CO$2))</f>
        <v>0.29049529510894956</v>
      </c>
      <c r="DY98" s="32">
        <f>$CN98*EXP('2a)answer'!$C98*('2a) male mx'!DY$2-$CO$2))</f>
        <v>0.29038142970391978</v>
      </c>
      <c r="DZ98" s="32">
        <f>$CN98*EXP('2a)answer'!$C98*('2a) male mx'!DZ$2-$CO$2))</f>
        <v>0.29026760893069881</v>
      </c>
      <c r="EA98" s="32">
        <f>$CN98*EXP('2a)answer'!$C98*('2a) male mx'!EA$2-$CO$2))</f>
        <v>0.29015383277179224</v>
      </c>
      <c r="EB98" s="32">
        <f>$CN98*EXP('2a)answer'!$C98*('2a) male mx'!EB$2-$CO$2))</f>
        <v>0.29004010120971269</v>
      </c>
      <c r="EC98" s="32">
        <f>$CN98*EXP('2a)answer'!$C98*('2a) male mx'!EC$2-$CO$2))</f>
        <v>0.28992641422697951</v>
      </c>
      <c r="ED98" s="32">
        <f>$CN98*EXP('2a)answer'!$C98*('2a) male mx'!ED$2-$CO$2))</f>
        <v>0.28981277180611892</v>
      </c>
      <c r="EE98" s="32">
        <f>$CN98*EXP('2a)answer'!$C98*('2a) male mx'!EE$2-$CO$2))</f>
        <v>0.28969917392966404</v>
      </c>
      <c r="EF98" s="32">
        <f>$CN98*EXP('2a)answer'!$C98*('2a) male mx'!EF$2-$CO$2))</f>
        <v>0.2895856205801548</v>
      </c>
      <c r="EG98" s="32">
        <f>$CN98*EXP('2a)answer'!$C98*('2a) male mx'!EG$2-$CO$2))</f>
        <v>0.28947211174013798</v>
      </c>
      <c r="EH98" s="32">
        <f>$CN98*EXP('2a)answer'!$C98*('2a) male mx'!EH$2-$CO$2))</f>
        <v>0.28935864739216721</v>
      </c>
      <c r="EI98" s="32">
        <f>$CN98*EXP('2a)answer'!$C98*('2a) male mx'!EI$2-$CO$2))</f>
        <v>0.28924522751880294</v>
      </c>
      <c r="EJ98" s="32">
        <f>$CN98*EXP('2a)answer'!$C98*('2a) male mx'!EJ$2-$CO$2))</f>
        <v>0.28913185210261244</v>
      </c>
      <c r="EK98" s="32">
        <f>$CN98*EXP('2a)answer'!$C98*('2a) male mx'!EK$2-$CO$2))</f>
        <v>0.28901852112616983</v>
      </c>
      <c r="EL98" s="32">
        <f>$CN98*EXP('2a)answer'!$C98*('2a) male mx'!EL$2-$CO$2))</f>
        <v>0.28890523457205608</v>
      </c>
      <c r="EM98" s="32">
        <f>$CN98*EXP('2a)answer'!$C98*('2a) male mx'!EM$2-$CO$2))</f>
        <v>0.28879199242285908</v>
      </c>
      <c r="EN98" s="32">
        <f>$CN98*EXP('2a)answer'!$C98*('2a) male mx'!EN$2-$CO$2))</f>
        <v>0.28867879466117324</v>
      </c>
      <c r="EO98" s="32">
        <f>$CN98*EXP('2a)answer'!$C98*('2a) male mx'!EO$2-$CO$2))</f>
        <v>0.28856564126960016</v>
      </c>
    </row>
    <row r="99" spans="1:145" x14ac:dyDescent="0.25">
      <c r="A99" s="31">
        <f>males!A98</f>
        <v>96</v>
      </c>
      <c r="B99" s="32">
        <f>2*(males!B98-males!B99)/(males!B98+males!B99)</f>
        <v>0.3221110100090992</v>
      </c>
      <c r="C99" s="32">
        <f>2*(males!C98-males!C99)/(males!C98+males!C99)</f>
        <v>0.38701622971285893</v>
      </c>
      <c r="D99" s="32">
        <f>2*(males!D98-males!D99)/(males!D98+males!D99)</f>
        <v>0.39376218323586742</v>
      </c>
      <c r="E99" s="32">
        <f>2*(males!E98-males!E99)/(males!E98+males!E99)</f>
        <v>0.4086687306501548</v>
      </c>
      <c r="F99" s="32">
        <f>2*(males!F98-males!F99)/(males!F98+males!F99)</f>
        <v>0.37572928821470247</v>
      </c>
      <c r="G99" s="32">
        <f>2*(males!G98-males!G99)/(males!G98+males!G99)</f>
        <v>0.41086587436332767</v>
      </c>
      <c r="H99" s="32">
        <f>2*(males!H98-males!H99)/(males!H98+males!H99)</f>
        <v>0.39009287925696595</v>
      </c>
      <c r="I99" s="32">
        <f>2*(males!I98-males!I99)/(males!I98+males!I99)</f>
        <v>0.38083832335329343</v>
      </c>
      <c r="J99" s="32">
        <f>2*(males!J98-males!J99)/(males!J98+males!J99)</f>
        <v>0.45190156599552572</v>
      </c>
      <c r="K99" s="32">
        <f>2*(males!K98-males!K99)/(males!K98+males!K99)</f>
        <v>0.37960339943342775</v>
      </c>
      <c r="L99" s="32">
        <f>2*(males!L98-males!L99)/(males!L98+males!L99)</f>
        <v>0.3925233644859813</v>
      </c>
      <c r="M99" s="32">
        <f>2*(males!M98-males!M99)/(males!M98+males!M99)</f>
        <v>0.3837084673097535</v>
      </c>
      <c r="N99" s="32">
        <f>2*(males!N98-males!N99)/(males!N98+males!N99)</f>
        <v>0.38254172015404364</v>
      </c>
      <c r="O99" s="32">
        <f>2*(males!O98-males!O99)/(males!O98+males!O99)</f>
        <v>0.42214532871972316</v>
      </c>
      <c r="P99" s="32">
        <f>2*(males!P98-males!P99)/(males!P98+males!P99)</f>
        <v>0.40358744394618834</v>
      </c>
      <c r="Q99" s="32">
        <f>2*(males!Q98-males!Q99)/(males!Q98+males!Q99)</f>
        <v>0.38702201622247973</v>
      </c>
      <c r="R99" s="32">
        <f>2*(males!R98-males!R99)/(males!R98+males!R99)</f>
        <v>0.40976933514246949</v>
      </c>
      <c r="S99" s="32">
        <f>2*(males!S98-males!S99)/(males!S98+males!S99)</f>
        <v>0.40329218106995884</v>
      </c>
      <c r="T99" s="32">
        <f>2*(males!T98-males!T99)/(males!T98+males!T99)</f>
        <v>0.48648648648648651</v>
      </c>
      <c r="U99" s="32">
        <f>2*(males!U98-males!U99)/(males!U98+males!U99)</f>
        <v>0.41322314049586778</v>
      </c>
      <c r="V99" s="32">
        <f>2*(males!V98-males!V99)/(males!V98+males!V99)</f>
        <v>0.44112769485903813</v>
      </c>
      <c r="W99" s="32">
        <f>2*(males!W98-males!W99)/(males!W98+males!W99)</f>
        <v>0.45871559633027525</v>
      </c>
      <c r="X99" s="32">
        <f>2*(males!X98-males!X99)/(males!X98+males!X99)</f>
        <v>0.47139588100686497</v>
      </c>
      <c r="Y99" s="32">
        <f>2*(males!Y98-males!Y99)/(males!Y98+males!Y99)</f>
        <v>0.41902604756511891</v>
      </c>
      <c r="Z99" s="32">
        <f>2*(males!Z98-males!Z99)/(males!Z98+males!Z99)</f>
        <v>0.40658049353701525</v>
      </c>
      <c r="AA99" s="32">
        <f>2*(males!AA98-males!AA99)/(males!AA98+males!AA99)</f>
        <v>0.46942800788954636</v>
      </c>
      <c r="AB99" s="32">
        <f>2*(males!AB98-males!AB99)/(males!AB98+males!AB99)</f>
        <v>0.44596443228454175</v>
      </c>
      <c r="AC99" s="32">
        <f>2*(males!AC98-males!AC99)/(males!AC98+males!AC99)</f>
        <v>0.45950413223140496</v>
      </c>
      <c r="AD99" s="32">
        <f>2*(males!AD98-males!AD99)/(males!AD98+males!AD99)</f>
        <v>0.43096774193548387</v>
      </c>
      <c r="AE99" s="32">
        <f>2*(males!AE98-males!AE99)/(males!AE98+males!AE99)</f>
        <v>0.42391304347826086</v>
      </c>
      <c r="AF99" s="32">
        <f>2*(males!AF98-males!AF99)/(males!AF98+males!AF99)</f>
        <v>0.46449136276391556</v>
      </c>
      <c r="AG99" s="32">
        <f>2*(males!AG98-males!AG99)/(males!AG98+males!AG99)</f>
        <v>0.42975206611570249</v>
      </c>
      <c r="AH99" s="32">
        <f>2*(males!AH98-males!AH99)/(males!AH98+males!AH99)</f>
        <v>0.42142025611175787</v>
      </c>
      <c r="AI99" s="32">
        <f>2*(males!AI98-males!AI99)/(males!AI98+males!AI99)</f>
        <v>0.44049247606019154</v>
      </c>
      <c r="AJ99" s="32">
        <f>2*(males!AJ98-males!AJ99)/(males!AJ98+males!AJ99)</f>
        <v>0.42038216560509556</v>
      </c>
      <c r="AK99" s="32">
        <f>2*(males!AK98-males!AK99)/(males!AK98+males!AK99)</f>
        <v>0.45378151260504201</v>
      </c>
      <c r="AL99" s="32">
        <f>2*(males!AL98-males!AL99)/(males!AL98+males!AL99)</f>
        <v>0.43667068757539201</v>
      </c>
      <c r="AM99" s="32">
        <f>2*(males!AM98-males!AM99)/(males!AM98+males!AM99)</f>
        <v>0.4152542372881356</v>
      </c>
      <c r="AN99" s="32">
        <f>2*(males!AN98-males!AN99)/(males!AN98+males!AN99)</f>
        <v>0.43456162642947904</v>
      </c>
      <c r="AO99" s="32">
        <f>2*(males!AO98-males!AO99)/(males!AO98+males!AO99)</f>
        <v>0.43031784841075793</v>
      </c>
      <c r="AP99" s="32">
        <f>2*(males!AP98-males!AP99)/(males!AP98+males!AP99)</f>
        <v>0.41437632135306551</v>
      </c>
      <c r="AQ99" s="32">
        <f>2*(males!AQ98-males!AQ99)/(males!AQ98+males!AQ99)</f>
        <v>0.43523316062176165</v>
      </c>
      <c r="AR99" s="32">
        <f>2*(males!AR98-males!AR99)/(males!AR98+males!AR99)</f>
        <v>0.41685144124168516</v>
      </c>
      <c r="AS99" s="32">
        <f>2*(males!AS98-males!AS99)/(males!AS98+males!AS99)</f>
        <v>0.43304843304843305</v>
      </c>
      <c r="AT99" s="32">
        <f>2*(males!AT98-males!AT99)/(males!AT98+males!AT99)</f>
        <v>0.42771804062126645</v>
      </c>
      <c r="AU99" s="32">
        <f>2*(males!AU98-males!AU99)/(males!AU98+males!AU99)</f>
        <v>0.42222222222222222</v>
      </c>
      <c r="AV99" s="32">
        <f>2*(males!AV98-males!AV99)/(males!AV98+males!AV99)</f>
        <v>0.39439439439439439</v>
      </c>
      <c r="AW99" s="32">
        <f>2*(males!AW98-males!AW99)/(males!AW98+males!AW99)</f>
        <v>0.44334975369458129</v>
      </c>
      <c r="AX99" s="32">
        <f>2*(males!AX98-males!AX99)/(males!AX98+males!AX99)</f>
        <v>0.39842209072978302</v>
      </c>
      <c r="AY99" s="32">
        <f>2*(males!AY98-males!AY99)/(males!AY98+males!AY99)</f>
        <v>0.41012658227848103</v>
      </c>
      <c r="AZ99" s="32">
        <f>2*(males!AZ98-males!AZ99)/(males!AZ98+males!AZ99)</f>
        <v>0.42092746730083236</v>
      </c>
      <c r="BA99" s="32">
        <f>2*(males!BA98-males!BA99)/(males!BA98+males!BA99)</f>
        <v>0.40670859538784065</v>
      </c>
      <c r="BB99" s="32">
        <f>2*(males!BB98-males!BB99)/(males!BB98+males!BB99)</f>
        <v>0.38152266894781867</v>
      </c>
      <c r="BC99" s="32">
        <f>2*(males!BC98-males!BC99)/(males!BC98+males!BC99)</f>
        <v>0.42673521850899743</v>
      </c>
      <c r="BD99" s="32">
        <f>2*(males!BD98-males!BD99)/(males!BD98+males!BD99)</f>
        <v>0.38555956678700359</v>
      </c>
      <c r="BE99" s="32">
        <f>2*(males!BE98-males!BE99)/(males!BE98+males!BE99)</f>
        <v>0.40075973409306742</v>
      </c>
      <c r="BF99" s="32">
        <f>2*(males!BF98-males!BF99)/(males!BF98+males!BF99)</f>
        <v>0.37368094351334574</v>
      </c>
      <c r="BG99" s="32">
        <f>2*(males!BG98-males!BG99)/(males!BG98+males!BG99)</f>
        <v>0.35524171645844649</v>
      </c>
      <c r="BH99" s="32">
        <f>2*(males!BH98-males!BH99)/(males!BH98+males!BH99)</f>
        <v>0.3595505617977528</v>
      </c>
      <c r="BI99" s="32">
        <f>2*(males!BI98-males!BI99)/(males!BI98+males!BI99)</f>
        <v>0.34743653558984572</v>
      </c>
      <c r="BJ99" s="32">
        <f>2*(males!BJ98-males!BJ99)/(males!BJ98+males!BJ99)</f>
        <v>0.36476683937823834</v>
      </c>
      <c r="BK99" s="32">
        <f>2*(males!BK98-males!BK99)/(males!BK98+males!BK99)</f>
        <v>0.38566131025957973</v>
      </c>
      <c r="BL99" s="32">
        <f>2*(males!BL98-males!BL99)/(males!BL98+males!BL99)</f>
        <v>0.35333057509309063</v>
      </c>
      <c r="BM99" s="32">
        <f>2*(males!BM98-males!BM99)/(males!BM98+males!BM99)</f>
        <v>0.36799999999999999</v>
      </c>
      <c r="BN99" s="32">
        <f>2*(males!BN98-males!BN99)/(males!BN98+males!BN99)</f>
        <v>0.38938992042440318</v>
      </c>
      <c r="BO99" s="32">
        <f>2*(males!BO98-males!BO99)/(males!BO98+males!BO99)</f>
        <v>0.35138121546961326</v>
      </c>
      <c r="BP99" s="32">
        <f>2*(males!BP98-males!BP99)/(males!BP98+males!BP99)</f>
        <v>0.36955602536997884</v>
      </c>
      <c r="BQ99" s="32">
        <f>2*(males!BQ98-males!BQ99)/(males!BQ98+males!BQ99)</f>
        <v>0.35956790123456789</v>
      </c>
      <c r="BR99" s="32">
        <f>2*(males!BR98-males!BR99)/(males!BR98+males!BR99)</f>
        <v>0.40209424083769635</v>
      </c>
      <c r="BS99" s="32">
        <f>2*(males!BS98-males!BS99)/(males!BS98+males!BS99)</f>
        <v>0.36126154826377826</v>
      </c>
      <c r="BT99" s="32">
        <f>2*(males!BT98-males!BT99)/(males!BT98+males!BT99)</f>
        <v>0.33806589874095899</v>
      </c>
      <c r="BU99" s="32">
        <f>2*(males!BU98-males!BU99)/(males!BU98+males!BU99)</f>
        <v>0.35686777920410784</v>
      </c>
      <c r="BV99" s="32">
        <f>2*(males!BV98-males!BV99)/(males!BV98+males!BV99)</f>
        <v>0.3447927199191102</v>
      </c>
      <c r="BW99" s="32">
        <f>2*(males!BW98-males!BW99)/(males!BW98+males!BW99)</f>
        <v>0.38123953098827473</v>
      </c>
      <c r="BX99" s="32">
        <f>2*(males!BX98-males!BX99)/(males!BX98+males!BX99)</f>
        <v>0.35506312805977841</v>
      </c>
      <c r="BY99" s="32">
        <f>2*(males!BY98-males!BY99)/(males!BY98+males!BY99)</f>
        <v>0.36642896324739438</v>
      </c>
      <c r="BZ99" s="32">
        <f>2*(males!BZ98-males!BZ99)/(males!BZ98+males!BZ99)</f>
        <v>0.35842118166217213</v>
      </c>
      <c r="CA99" s="32">
        <f>2*(males!CA98-males!CA99)/(males!CA98+males!CA99)</f>
        <v>0.3517014270032931</v>
      </c>
      <c r="CB99" s="32">
        <f>2*(males!CB98-males!CB99)/(males!CB98+males!CB99)</f>
        <v>0.35298935298935297</v>
      </c>
      <c r="CC99" s="32">
        <f>2*(males!CC98-males!CC99)/(males!CC98+males!CC99)</f>
        <v>0.35601481770325599</v>
      </c>
      <c r="CD99" s="32">
        <f>2*(males!CD98-males!CD99)/(males!CD98+males!CD99)</f>
        <v>0.34554273289847803</v>
      </c>
      <c r="CE99" s="32">
        <f>2*(males!CE98-males!CE99)/(males!CE98+males!CE99)</f>
        <v>0.36925453843182698</v>
      </c>
      <c r="CF99" s="32">
        <f>2*(males!CF98-males!CF99)/(males!CF98+males!CF99)</f>
        <v>0.3530179445350734</v>
      </c>
      <c r="CG99" s="32">
        <f>2*(males!CG98-males!CG99)/(males!CG98+males!CG99)</f>
        <v>0.3460848774656306</v>
      </c>
      <c r="CH99" s="32">
        <f>2*(males!CH98-males!CH99)/(males!CH98+males!CH99)</f>
        <v>0.32937268429794303</v>
      </c>
      <c r="CI99" s="32">
        <f>2*(males!CI98-males!CI99)/(males!CI98+males!CI99)</f>
        <v>0.33526607395954128</v>
      </c>
      <c r="CJ99" s="32">
        <f>2*(males!CJ98-males!CJ99)/(males!CJ98+males!CJ99)</f>
        <v>0.3336218622480524</v>
      </c>
      <c r="CK99" s="32">
        <f>2*(males!CK98-males!CK99)/(males!CK98+males!CK99)</f>
        <v>0.33888394559552559</v>
      </c>
      <c r="CL99" s="32">
        <f>2*(males!CL98-males!CL99)/(males!CL98+males!CL99)</f>
        <v>0.32444883185258311</v>
      </c>
      <c r="CM99" s="32">
        <f>2*(males!CM98-males!CM99)/(males!CM98+males!CM99)</f>
        <v>0.32245922208281053</v>
      </c>
      <c r="CN99" s="32">
        <f>2*(males!CN98-males!CN99)/(males!CN98+males!CN99)</f>
        <v>0.3236106846791526</v>
      </c>
      <c r="CO99" s="12"/>
      <c r="CP99" s="31">
        <f t="shared" si="14"/>
        <v>96</v>
      </c>
      <c r="CQ99" s="32">
        <f>$CN99*EXP('2a)answer'!$C99*('2a) male mx'!CQ$2-$CO$2))</f>
        <v>0.3236942043624495</v>
      </c>
      <c r="CR99" s="32">
        <f>$CN99*EXP('2a)answer'!$C99*('2a) male mx'!CR$2-$CO$2))</f>
        <v>0.32371091088557136</v>
      </c>
      <c r="CS99" s="32">
        <f>$CN99*EXP('2a)answer'!$C99*('2a) male mx'!CS$2-$CO$2))</f>
        <v>0.3237276182709512</v>
      </c>
      <c r="CT99" s="32">
        <f>$CN99*EXP('2a)answer'!$C99*('2a) male mx'!CT$2-$CO$2))</f>
        <v>0.32374432651863355</v>
      </c>
      <c r="CU99" s="32">
        <f>$CN99*EXP('2a)answer'!$C99*('2a) male mx'!CU$2-$CO$2))</f>
        <v>0.32376103562866293</v>
      </c>
      <c r="CV99" s="32">
        <f>$CN99*EXP('2a)answer'!$C99*('2a) male mx'!CV$2-$CO$2))</f>
        <v>0.3237777456010838</v>
      </c>
      <c r="CW99" s="32">
        <f>$CN99*EXP('2a)answer'!$C99*('2a) male mx'!CW$2-$CO$2))</f>
        <v>0.32379445643594068</v>
      </c>
      <c r="CX99" s="32">
        <f>$CN99*EXP('2a)answer'!$C99*('2a) male mx'!CX$2-$CO$2))</f>
        <v>0.32381116813327804</v>
      </c>
      <c r="CY99" s="32">
        <f>$CN99*EXP('2a)answer'!$C99*('2a) male mx'!CY$2-$CO$2))</f>
        <v>0.32382788069314056</v>
      </c>
      <c r="CZ99" s="32">
        <f>$CN99*EXP('2a)answer'!$C99*('2a) male mx'!CZ$2-$CO$2))</f>
        <v>0.32384459411557254</v>
      </c>
      <c r="DA99" s="32">
        <f>$CN99*EXP('2a)answer'!$C99*('2a) male mx'!DA$2-$CO$2))</f>
        <v>0.32386130840061861</v>
      </c>
      <c r="DB99" s="32">
        <f>$CN99*EXP('2a)answer'!$C99*('2a) male mx'!DB$2-$CO$2))</f>
        <v>0.32387802354832335</v>
      </c>
      <c r="DC99" s="32">
        <f>$CN99*EXP('2a)answer'!$C99*('2a) male mx'!DC$2-$CO$2))</f>
        <v>0.32389473955873122</v>
      </c>
      <c r="DD99" s="32">
        <f>$CN99*EXP('2a)answer'!$C99*('2a) male mx'!DD$2-$CO$2))</f>
        <v>0.32391145643188662</v>
      </c>
      <c r="DE99" s="32">
        <f>$CN99*EXP('2a)answer'!$C99*('2a) male mx'!DE$2-$CO$2))</f>
        <v>0.32392817416783426</v>
      </c>
      <c r="DF99" s="32">
        <f>$CN99*EXP('2a)answer'!$C99*('2a) male mx'!DF$2-$CO$2))</f>
        <v>0.32394489276661859</v>
      </c>
      <c r="DG99" s="32">
        <f>$CN99*EXP('2a)answer'!$C99*('2a) male mx'!DG$2-$CO$2))</f>
        <v>0.32396161222828423</v>
      </c>
      <c r="DH99" s="32">
        <f>$CN99*EXP('2a)answer'!$C99*('2a) male mx'!DH$2-$CO$2))</f>
        <v>0.32397833255287561</v>
      </c>
      <c r="DI99" s="32">
        <f>$CN99*EXP('2a)answer'!$C99*('2a) male mx'!DI$2-$CO$2))</f>
        <v>0.32399505374043736</v>
      </c>
      <c r="DJ99" s="32">
        <f>$CN99*EXP('2a)answer'!$C99*('2a) male mx'!DJ$2-$CO$2))</f>
        <v>0.32401177579101387</v>
      </c>
      <c r="DK99" s="32">
        <f>$CN99*EXP('2a)answer'!$C99*('2a) male mx'!DK$2-$CO$2))</f>
        <v>0.32402849870464984</v>
      </c>
      <c r="DL99" s="32">
        <f>$CN99*EXP('2a)answer'!$C99*('2a) male mx'!DL$2-$CO$2))</f>
        <v>0.32404522248138973</v>
      </c>
      <c r="DM99" s="32">
        <f>$CN99*EXP('2a)answer'!$C99*('2a) male mx'!DM$2-$CO$2))</f>
        <v>0.32406194712127806</v>
      </c>
      <c r="DN99" s="32">
        <f>$CN99*EXP('2a)answer'!$C99*('2a) male mx'!DN$2-$CO$2))</f>
        <v>0.32407867262435952</v>
      </c>
      <c r="DO99" s="32">
        <f>$CN99*EXP('2a)answer'!$C99*('2a) male mx'!DO$2-$CO$2))</f>
        <v>0.32409539899067846</v>
      </c>
      <c r="DP99" s="32">
        <f>$CN99*EXP('2a)answer'!$C99*('2a) male mx'!DP$2-$CO$2))</f>
        <v>0.32411212622027963</v>
      </c>
      <c r="DQ99" s="32">
        <f>$CN99*EXP('2a)answer'!$C99*('2a) male mx'!DQ$2-$CO$2))</f>
        <v>0.32412885431320748</v>
      </c>
      <c r="DR99" s="32">
        <f>$CN99*EXP('2a)answer'!$C99*('2a) male mx'!DR$2-$CO$2))</f>
        <v>0.32414558326950654</v>
      </c>
      <c r="DS99" s="32">
        <f>$CN99*EXP('2a)answer'!$C99*('2a) male mx'!DS$2-$CO$2))</f>
        <v>0.3241623130892215</v>
      </c>
      <c r="DT99" s="32">
        <f>$CN99*EXP('2a)answer'!$C99*('2a) male mx'!DT$2-$CO$2))</f>
        <v>0.3241790437723967</v>
      </c>
      <c r="DU99" s="32">
        <f>$CN99*EXP('2a)answer'!$C99*('2a) male mx'!DU$2-$CO$2))</f>
        <v>0.3241957753190769</v>
      </c>
      <c r="DV99" s="32">
        <f>$CN99*EXP('2a)answer'!$C99*('2a) male mx'!DV$2-$CO$2))</f>
        <v>0.32421250772930665</v>
      </c>
      <c r="DW99" s="32">
        <f>$CN99*EXP('2a)answer'!$C99*('2a) male mx'!DW$2-$CO$2))</f>
        <v>0.3242292410031305</v>
      </c>
      <c r="DX99" s="32">
        <f>$CN99*EXP('2a)answer'!$C99*('2a) male mx'!DX$2-$CO$2))</f>
        <v>0.324245975140593</v>
      </c>
      <c r="DY99" s="32">
        <f>$CN99*EXP('2a)answer'!$C99*('2a) male mx'!DY$2-$CO$2))</f>
        <v>0.32426271014173863</v>
      </c>
      <c r="DZ99" s="32">
        <f>$CN99*EXP('2a)answer'!$C99*('2a) male mx'!DZ$2-$CO$2))</f>
        <v>0.32427944600661213</v>
      </c>
      <c r="EA99" s="32">
        <f>$CN99*EXP('2a)answer'!$C99*('2a) male mx'!EA$2-$CO$2))</f>
        <v>0.32429618273525801</v>
      </c>
      <c r="EB99" s="32">
        <f>$CN99*EXP('2a)answer'!$C99*('2a) male mx'!EB$2-$CO$2))</f>
        <v>0.32431292032772085</v>
      </c>
      <c r="EC99" s="32">
        <f>$CN99*EXP('2a)answer'!$C99*('2a) male mx'!EC$2-$CO$2))</f>
        <v>0.32432965878404518</v>
      </c>
      <c r="ED99" s="32">
        <f>$CN99*EXP('2a)answer'!$C99*('2a) male mx'!ED$2-$CO$2))</f>
        <v>0.32434639810427573</v>
      </c>
      <c r="EE99" s="32">
        <f>$CN99*EXP('2a)answer'!$C99*('2a) male mx'!EE$2-$CO$2))</f>
        <v>0.32436313828845692</v>
      </c>
      <c r="EF99" s="32">
        <f>$CN99*EXP('2a)answer'!$C99*('2a) male mx'!EF$2-$CO$2))</f>
        <v>0.32437987933663348</v>
      </c>
      <c r="EG99" s="32">
        <f>$CN99*EXP('2a)answer'!$C99*('2a) male mx'!EG$2-$CO$2))</f>
        <v>0.32439662124884988</v>
      </c>
      <c r="EH99" s="32">
        <f>$CN99*EXP('2a)answer'!$C99*('2a) male mx'!EH$2-$CO$2))</f>
        <v>0.32441336402515086</v>
      </c>
      <c r="EI99" s="32">
        <f>$CN99*EXP('2a)answer'!$C99*('2a) male mx'!EI$2-$CO$2))</f>
        <v>0.32443010766558089</v>
      </c>
      <c r="EJ99" s="32">
        <f>$CN99*EXP('2a)answer'!$C99*('2a) male mx'!EJ$2-$CO$2))</f>
        <v>0.32444685217018465</v>
      </c>
      <c r="EK99" s="32">
        <f>$CN99*EXP('2a)answer'!$C99*('2a) male mx'!EK$2-$CO$2))</f>
        <v>0.32446359753900661</v>
      </c>
      <c r="EL99" s="32">
        <f>$CN99*EXP('2a)answer'!$C99*('2a) male mx'!EL$2-$CO$2))</f>
        <v>0.32448034377209156</v>
      </c>
      <c r="EM99" s="32">
        <f>$CN99*EXP('2a)answer'!$C99*('2a) male mx'!EM$2-$CO$2))</f>
        <v>0.32449709086948392</v>
      </c>
      <c r="EN99" s="32">
        <f>$CN99*EXP('2a)answer'!$C99*('2a) male mx'!EN$2-$CO$2))</f>
        <v>0.32451383883122853</v>
      </c>
      <c r="EO99" s="32">
        <f>$CN99*EXP('2a)answer'!$C99*('2a) male mx'!EO$2-$CO$2))</f>
        <v>0.32453058765736975</v>
      </c>
    </row>
    <row r="100" spans="1:145" x14ac:dyDescent="0.25">
      <c r="A100" s="31">
        <f>males!A99</f>
        <v>97</v>
      </c>
      <c r="B100" s="32">
        <f>2*(males!B99-males!B100)/(males!B99+males!B100)</f>
        <v>0.33713561470215464</v>
      </c>
      <c r="C100" s="32">
        <f>2*(males!C99-males!C100)/(males!C99+males!C100)</f>
        <v>0.4059590316573557</v>
      </c>
      <c r="D100" s="32">
        <f>2*(males!D99-males!D100)/(males!D99+males!D100)</f>
        <v>0.41642228739002934</v>
      </c>
      <c r="E100" s="32">
        <f>2*(males!E99-males!E100)/(males!E99+males!E100)</f>
        <v>0.43601895734597157</v>
      </c>
      <c r="F100" s="32">
        <f>2*(males!F99-males!F100)/(males!F99+males!F100)</f>
        <v>0.39586919104991392</v>
      </c>
      <c r="G100" s="32">
        <f>2*(males!G99-males!G100)/(males!G99+males!G100)</f>
        <v>0.43116883116883115</v>
      </c>
      <c r="H100" s="32">
        <f>2*(males!H99-males!H100)/(males!H99+males!H100)</f>
        <v>0.40740740740740738</v>
      </c>
      <c r="I100" s="32">
        <f>2*(males!I99-males!I100)/(males!I99+males!I100)</f>
        <v>0.40142095914742454</v>
      </c>
      <c r="J100" s="32">
        <f>2*(males!J99-males!J100)/(males!J99+males!J100)</f>
        <v>0.47142857142857142</v>
      </c>
      <c r="K100" s="32">
        <f>2*(males!K99-males!K100)/(males!K99+males!K100)</f>
        <v>0.4067321178120617</v>
      </c>
      <c r="L100" s="32">
        <f>2*(males!L99-males!L100)/(males!L99+males!L100)</f>
        <v>0.41827768014059752</v>
      </c>
      <c r="M100" s="32">
        <f>2*(males!M99-males!M100)/(males!M99+males!M100)</f>
        <v>0.40510366826156302</v>
      </c>
      <c r="N100" s="32">
        <f>2*(males!N99-males!N100)/(males!N99+males!N100)</f>
        <v>0.40458015267175573</v>
      </c>
      <c r="O100" s="32">
        <f>2*(males!O99-males!O100)/(males!O99+males!O100)</f>
        <v>0.44504021447721182</v>
      </c>
      <c r="P100" s="32">
        <f>2*(males!P99-males!P100)/(males!P99+males!P100)</f>
        <v>0.42727272727272725</v>
      </c>
      <c r="Q100" s="32">
        <f>2*(males!Q99-males!Q100)/(males!Q99+males!Q100)</f>
        <v>0.41247833622183711</v>
      </c>
      <c r="R100" s="32">
        <f>2*(males!R99-males!R100)/(males!R99+males!R100)</f>
        <v>0.43659043659043661</v>
      </c>
      <c r="S100" s="32">
        <f>2*(males!S99-males!S100)/(males!S99+males!S100)</f>
        <v>0.42499999999999999</v>
      </c>
      <c r="T100" s="32">
        <f>2*(males!T99-males!T100)/(males!T99+males!T100)</f>
        <v>0.51428571428571423</v>
      </c>
      <c r="U100" s="32">
        <f>2*(males!U99-males!U100)/(males!U99+males!U100)</f>
        <v>0.43551797040169132</v>
      </c>
      <c r="V100" s="32">
        <f>2*(males!V99-males!V100)/(males!V99+males!V100)</f>
        <v>0.46719160104986879</v>
      </c>
      <c r="W100" s="32">
        <f>2*(males!W99-males!W100)/(males!W99+males!W100)</f>
        <v>0.48888888888888887</v>
      </c>
      <c r="X100" s="32">
        <f>2*(males!X99-males!X100)/(males!X99+males!X100)</f>
        <v>0.4925373134328358</v>
      </c>
      <c r="Y100" s="32">
        <f>2*(males!Y99-males!Y100)/(males!Y99+males!Y100)</f>
        <v>0.44483362521891417</v>
      </c>
      <c r="Z100" s="32">
        <f>2*(males!Z99-males!Z100)/(males!Z99+males!Z100)</f>
        <v>0.43010752688172044</v>
      </c>
      <c r="AA100" s="32">
        <f>2*(males!AA99-males!AA100)/(males!AA99+males!AA100)</f>
        <v>0.49517684887459806</v>
      </c>
      <c r="AB100" s="32">
        <f>2*(males!AB99-males!AB100)/(males!AB99+males!AB100)</f>
        <v>0.47494553376906318</v>
      </c>
      <c r="AC100" s="32">
        <f>2*(males!AC99-males!AC100)/(males!AC99+males!AC100)</f>
        <v>0.48533333333333334</v>
      </c>
      <c r="AD100" s="32">
        <f>2*(males!AD99-males!AD100)/(males!AD99+males!AD100)</f>
        <v>0.45656565656565656</v>
      </c>
      <c r="AE100" s="32">
        <f>2*(males!AE99-males!AE100)/(males!AE99+males!AE100)</f>
        <v>0.45243128964059198</v>
      </c>
      <c r="AF100" s="32">
        <f>2*(males!AF99-males!AF100)/(males!AF99+males!AF100)</f>
        <v>0.49221183800623053</v>
      </c>
      <c r="AG100" s="32">
        <f>2*(males!AG99-males!AG100)/(males!AG99+males!AG100)</f>
        <v>0.45161290322580644</v>
      </c>
      <c r="AH100" s="32">
        <f>2*(males!AH99-males!AH100)/(males!AH99+males!AH100)</f>
        <v>0.44765342960288806</v>
      </c>
      <c r="AI100" s="32">
        <f>2*(males!AI99-males!AI100)/(males!AI99+males!AI100)</f>
        <v>0.46753246753246752</v>
      </c>
      <c r="AJ100" s="32">
        <f>2*(males!AJ99-males!AJ100)/(males!AJ99+males!AJ100)</f>
        <v>0.44575936883629191</v>
      </c>
      <c r="AK100" s="32">
        <f>2*(males!AK99-males!AK100)/(males!AK99+males!AK100)</f>
        <v>0.47978436657681939</v>
      </c>
      <c r="AL100" s="32">
        <f>2*(males!AL99-males!AL100)/(males!AL99+males!AL100)</f>
        <v>0.46387832699619774</v>
      </c>
      <c r="AM100" s="32">
        <f>2*(males!AM99-males!AM100)/(males!AM99+males!AM100)</f>
        <v>0.44045676998368677</v>
      </c>
      <c r="AN100" s="32">
        <f>2*(males!AN99-males!AN100)/(males!AN99+males!AN100)</f>
        <v>0.45908183632734528</v>
      </c>
      <c r="AO100" s="32">
        <f>2*(males!AO99-males!AO100)/(males!AO99+males!AO100)</f>
        <v>0.45506692160611856</v>
      </c>
      <c r="AP100" s="32">
        <f>2*(males!AP99-males!AP100)/(males!AP99+males!AP100)</f>
        <v>0.43902439024390244</v>
      </c>
      <c r="AQ100" s="32">
        <f>2*(males!AQ99-males!AQ100)/(males!AQ99+males!AQ100)</f>
        <v>0.46028513238289204</v>
      </c>
      <c r="AR100" s="32">
        <f>2*(males!AR99-males!AR100)/(males!AR99+males!AR100)</f>
        <v>0.44102564102564101</v>
      </c>
      <c r="AS100" s="32">
        <f>2*(males!AS99-males!AS100)/(males!AS99+males!AS100)</f>
        <v>0.46085011185682329</v>
      </c>
      <c r="AT100" s="32">
        <f>2*(males!AT99-males!AT100)/(males!AT99+males!AT100)</f>
        <v>0.45522388059701491</v>
      </c>
      <c r="AU100" s="32">
        <f>2*(males!AU99-males!AU100)/(males!AU99+males!AU100)</f>
        <v>0.45356371490280778</v>
      </c>
      <c r="AV100" s="32">
        <f>2*(males!AV99-males!AV100)/(males!AV99+males!AV100)</f>
        <v>0.41930618401206637</v>
      </c>
      <c r="AW100" s="32">
        <f>2*(males!AW99-males!AW100)/(males!AW99+males!AW100)</f>
        <v>0.46875</v>
      </c>
      <c r="AX100" s="32">
        <f>2*(males!AX99-males!AX100)/(males!AX99+males!AX100)</f>
        <v>0.42388059701492536</v>
      </c>
      <c r="AY100" s="32">
        <f>2*(males!AY99-males!AY100)/(males!AY99+males!AY100)</f>
        <v>0.43410852713178294</v>
      </c>
      <c r="AZ100" s="32">
        <f>2*(males!AZ99-males!AZ100)/(males!AZ99+males!AZ100)</f>
        <v>0.44567219152854515</v>
      </c>
      <c r="BA100" s="32">
        <f>2*(males!BA99-males!BA100)/(males!BA99+males!BA100)</f>
        <v>0.4358974358974359</v>
      </c>
      <c r="BB100" s="32">
        <f>2*(males!BB99-males!BB100)/(males!BB99+males!BB100)</f>
        <v>0.40712468193384221</v>
      </c>
      <c r="BC100" s="32">
        <f>2*(males!BC99-males!BC100)/(males!BC99+males!BC100)</f>
        <v>0.4529058116232465</v>
      </c>
      <c r="BD100" s="32">
        <f>2*(males!BD99-males!BD100)/(males!BD99+males!BD100)</f>
        <v>0.40948275862068967</v>
      </c>
      <c r="BE100" s="32">
        <f>2*(males!BE99-males!BE100)/(males!BE99+males!BE100)</f>
        <v>0.4265129682997118</v>
      </c>
      <c r="BF100" s="32">
        <f>2*(males!BF99-males!BF100)/(males!BF99+males!BF100)</f>
        <v>0.39707227813357732</v>
      </c>
      <c r="BG100" s="32">
        <f>2*(males!BG99-males!BG100)/(males!BG99+males!BG100)</f>
        <v>0.37676609105180536</v>
      </c>
      <c r="BH100" s="32">
        <f>2*(males!BH99-males!BH100)/(males!BH99+males!BH100)</f>
        <v>0.3827893175074184</v>
      </c>
      <c r="BI100" s="32">
        <f>2*(males!BI99-males!BI100)/(males!BI99+males!BI100)</f>
        <v>0.36973590292648106</v>
      </c>
      <c r="BJ100" s="32">
        <f>2*(males!BJ99-males!BJ100)/(males!BJ99+males!BJ100)</f>
        <v>0.38909916729750188</v>
      </c>
      <c r="BK100" s="32">
        <f>2*(males!BK99-males!BK100)/(males!BK99+males!BK100)</f>
        <v>0.40959409594095941</v>
      </c>
      <c r="BL100" s="32">
        <f>2*(males!BL99-males!BL100)/(males!BL99+males!BL100)</f>
        <v>0.37611940298507462</v>
      </c>
      <c r="BM100" s="32">
        <f>2*(males!BM99-males!BM100)/(males!BM99+males!BM100)</f>
        <v>0.39218241042345275</v>
      </c>
      <c r="BN100" s="32">
        <f>2*(males!BN99-males!BN100)/(males!BN99+males!BN100)</f>
        <v>0.41527446300715992</v>
      </c>
      <c r="BO100" s="32">
        <f>2*(males!BO99-males!BO100)/(males!BO99+males!BO100)</f>
        <v>0.37579617834394907</v>
      </c>
      <c r="BP100" s="32">
        <f>2*(males!BP99-males!BP100)/(males!BP99+males!BP100)</f>
        <v>0.3950310559006211</v>
      </c>
      <c r="BQ100" s="32">
        <f>2*(males!BQ99-males!BQ100)/(males!BQ99+males!BQ100)</f>
        <v>0.38340807174887892</v>
      </c>
      <c r="BR100" s="32">
        <f>2*(males!BR99-males!BR100)/(males!BR99+males!BR100)</f>
        <v>0.42993630573248409</v>
      </c>
      <c r="BS100" s="32">
        <f>2*(males!BS99-males!BS100)/(males!BS99+males!BS100)</f>
        <v>0.38700696055684453</v>
      </c>
      <c r="BT100" s="32">
        <f>2*(males!BT99-males!BT100)/(males!BT99+males!BT100)</f>
        <v>0.36162923486867149</v>
      </c>
      <c r="BU100" s="32">
        <f>2*(males!BU99-males!BU100)/(males!BU99+males!BU100)</f>
        <v>0.38361266294227186</v>
      </c>
      <c r="BV100" s="32">
        <f>2*(males!BV99-males!BV100)/(males!BV99+males!BV100)</f>
        <v>0.36903039073806077</v>
      </c>
      <c r="BW100" s="32">
        <f>2*(males!BW99-males!BW100)/(males!BW99+males!BW100)</f>
        <v>0.40997506234413966</v>
      </c>
      <c r="BX100" s="32">
        <f>2*(males!BX99-males!BX100)/(males!BX99+males!BX100)</f>
        <v>0.38208955223880597</v>
      </c>
      <c r="BY100" s="32">
        <f>2*(males!BY99-males!BY100)/(males!BY99+males!BY100)</f>
        <v>0.39389067524115756</v>
      </c>
      <c r="BZ100" s="32">
        <f>2*(males!BZ99-males!BZ100)/(males!BZ99+males!BZ100)</f>
        <v>0.38631503920171062</v>
      </c>
      <c r="CA100" s="32">
        <f>2*(males!CA99-males!CA100)/(males!CA99+males!CA100)</f>
        <v>0.37971473851030113</v>
      </c>
      <c r="CB100" s="32">
        <f>2*(males!CB99-males!CB100)/(males!CB99+males!CB100)</f>
        <v>0.38199585430855787</v>
      </c>
      <c r="CC100" s="32">
        <f>2*(males!CC99-males!CC100)/(males!CC99+males!CC100)</f>
        <v>0.38528995756718531</v>
      </c>
      <c r="CD100" s="32">
        <f>2*(males!CD99-males!CD100)/(males!CD99+males!CD100)</f>
        <v>0.37389008879289659</v>
      </c>
      <c r="CE100" s="32">
        <f>2*(males!CE99-males!CE100)/(males!CE99+males!CE100)</f>
        <v>0.40022740193291645</v>
      </c>
      <c r="CF100" s="32">
        <f>2*(males!CF99-males!CF100)/(males!CF99+males!CF100)</f>
        <v>0.38338054768649671</v>
      </c>
      <c r="CG100" s="32">
        <f>2*(males!CG99-males!CG100)/(males!CG99+males!CG100)</f>
        <v>0.37561708521141873</v>
      </c>
      <c r="CH100" s="32">
        <f>2*(males!CH99-males!CH100)/(males!CH99+males!CH100)</f>
        <v>0.35858585858585856</v>
      </c>
      <c r="CI100" s="32">
        <f>2*(males!CI99-males!CI100)/(males!CI99+males!CI100)</f>
        <v>0.36500091524803224</v>
      </c>
      <c r="CJ100" s="32">
        <f>2*(males!CJ99-males!CJ100)/(males!CJ99+males!CJ100)</f>
        <v>0.36338126972991935</v>
      </c>
      <c r="CK100" s="32">
        <f>2*(males!CK99-males!CK100)/(males!CK99+males!CK100)</f>
        <v>0.36910804931109498</v>
      </c>
      <c r="CL100" s="32">
        <f>2*(males!CL99-males!CL100)/(males!CL99+males!CL100)</f>
        <v>0.35377503852080122</v>
      </c>
      <c r="CM100" s="32">
        <f>2*(males!CM99-males!CM100)/(males!CM99+males!CM100)</f>
        <v>0.35180299032541779</v>
      </c>
      <c r="CN100" s="32">
        <f>2*(males!CN99-males!CN100)/(males!CN99+males!CN100)</f>
        <v>0.35344827586206895</v>
      </c>
      <c r="CO100" s="12"/>
      <c r="CP100" s="31">
        <f t="shared" si="14"/>
        <v>97</v>
      </c>
      <c r="CQ100" s="32">
        <f>$CN100*EXP('2a)answer'!$C100*('2a) male mx'!CQ$2-$CO$2))</f>
        <v>0.3543773335557821</v>
      </c>
      <c r="CR100" s="32">
        <f>$CN100*EXP('2a)answer'!$C100*('2a) male mx'!CR$2-$CO$2))</f>
        <v>0.3545634379386946</v>
      </c>
      <c r="CS100" s="32">
        <f>$CN100*EXP('2a)answer'!$C100*('2a) male mx'!CS$2-$CO$2))</f>
        <v>0.35474964005596554</v>
      </c>
      <c r="CT100" s="32">
        <f>$CN100*EXP('2a)answer'!$C100*('2a) male mx'!CT$2-$CO$2))</f>
        <v>0.35493593995892098</v>
      </c>
      <c r="CU100" s="32">
        <f>$CN100*EXP('2a)answer'!$C100*('2a) male mx'!CU$2-$CO$2))</f>
        <v>0.35512233769891394</v>
      </c>
      <c r="CV100" s="32">
        <f>$CN100*EXP('2a)answer'!$C100*('2a) male mx'!CV$2-$CO$2))</f>
        <v>0.35530883332732438</v>
      </c>
      <c r="CW100" s="32">
        <f>$CN100*EXP('2a)answer'!$C100*('2a) male mx'!CW$2-$CO$2))</f>
        <v>0.3554954268955593</v>
      </c>
      <c r="CX100" s="32">
        <f>$CN100*EXP('2a)answer'!$C100*('2a) male mx'!CX$2-$CO$2))</f>
        <v>0.35568211845505265</v>
      </c>
      <c r="CY100" s="32">
        <f>$CN100*EXP('2a)answer'!$C100*('2a) male mx'!CY$2-$CO$2))</f>
        <v>0.35586890805726534</v>
      </c>
      <c r="CZ100" s="32">
        <f>$CN100*EXP('2a)answer'!$C100*('2a) male mx'!CZ$2-$CO$2))</f>
        <v>0.35605579575368551</v>
      </c>
      <c r="DA100" s="32">
        <f>$CN100*EXP('2a)answer'!$C100*('2a) male mx'!DA$2-$CO$2))</f>
        <v>0.35624278159582806</v>
      </c>
      <c r="DB100" s="32">
        <f>$CN100*EXP('2a)answer'!$C100*('2a) male mx'!DB$2-$CO$2))</f>
        <v>0.35642986563523515</v>
      </c>
      <c r="DC100" s="32">
        <f>$CN100*EXP('2a)answer'!$C100*('2a) male mx'!DC$2-$CO$2))</f>
        <v>0.35661704792347593</v>
      </c>
      <c r="DD100" s="32">
        <f>$CN100*EXP('2a)answer'!$C100*('2a) male mx'!DD$2-$CO$2))</f>
        <v>0.35680432851214661</v>
      </c>
      <c r="DE100" s="32">
        <f>$CN100*EXP('2a)answer'!$C100*('2a) male mx'!DE$2-$CO$2))</f>
        <v>0.35699170745287062</v>
      </c>
      <c r="DF100" s="32">
        <f>$CN100*EXP('2a)answer'!$C100*('2a) male mx'!DF$2-$CO$2))</f>
        <v>0.35717918479729827</v>
      </c>
      <c r="DG100" s="32">
        <f>$CN100*EXP('2a)answer'!$C100*('2a) male mx'!DG$2-$CO$2))</f>
        <v>0.35736676059710726</v>
      </c>
      <c r="DH100" s="32">
        <f>$CN100*EXP('2a)answer'!$C100*('2a) male mx'!DH$2-$CO$2))</f>
        <v>0.35755443490400224</v>
      </c>
      <c r="DI100" s="32">
        <f>$CN100*EXP('2a)answer'!$C100*('2a) male mx'!DI$2-$CO$2))</f>
        <v>0.35774220776971505</v>
      </c>
      <c r="DJ100" s="32">
        <f>$CN100*EXP('2a)answer'!$C100*('2a) male mx'!DJ$2-$CO$2))</f>
        <v>0.35793007924600478</v>
      </c>
      <c r="DK100" s="32">
        <f>$CN100*EXP('2a)answer'!$C100*('2a) male mx'!DK$2-$CO$2))</f>
        <v>0.35811804938465758</v>
      </c>
      <c r="DL100" s="32">
        <f>$CN100*EXP('2a)answer'!$C100*('2a) male mx'!DL$2-$CO$2))</f>
        <v>0.35830611823748698</v>
      </c>
      <c r="DM100" s="32">
        <f>$CN100*EXP('2a)answer'!$C100*('2a) male mx'!DM$2-$CO$2))</f>
        <v>0.35849428585633347</v>
      </c>
      <c r="DN100" s="32">
        <f>$CN100*EXP('2a)answer'!$C100*('2a) male mx'!DN$2-$CO$2))</f>
        <v>0.35868255229306495</v>
      </c>
      <c r="DO100" s="32">
        <f>$CN100*EXP('2a)answer'!$C100*('2a) male mx'!DO$2-$CO$2))</f>
        <v>0.35887091759957651</v>
      </c>
      <c r="DP100" s="32">
        <f>$CN100*EXP('2a)answer'!$C100*('2a) male mx'!DP$2-$CO$2))</f>
        <v>0.35905938182779057</v>
      </c>
      <c r="DQ100" s="32">
        <f>$CN100*EXP('2a)answer'!$C100*('2a) male mx'!DQ$2-$CO$2))</f>
        <v>0.35924794502965651</v>
      </c>
      <c r="DR100" s="32">
        <f>$CN100*EXP('2a)answer'!$C100*('2a) male mx'!DR$2-$CO$2))</f>
        <v>0.35943660725715143</v>
      </c>
      <c r="DS100" s="32">
        <f>$CN100*EXP('2a)answer'!$C100*('2a) male mx'!DS$2-$CO$2))</f>
        <v>0.35962536856227939</v>
      </c>
      <c r="DT100" s="32">
        <f>$CN100*EXP('2a)answer'!$C100*('2a) male mx'!DT$2-$CO$2))</f>
        <v>0.35981422899707188</v>
      </c>
      <c r="DU100" s="32">
        <f>$CN100*EXP('2a)answer'!$C100*('2a) male mx'!DU$2-$CO$2))</f>
        <v>0.36000318861358782</v>
      </c>
      <c r="DV100" s="32">
        <f>$CN100*EXP('2a)answer'!$C100*('2a) male mx'!DV$2-$CO$2))</f>
        <v>0.36019224746391332</v>
      </c>
      <c r="DW100" s="32">
        <f>$CN100*EXP('2a)answer'!$C100*('2a) male mx'!DW$2-$CO$2))</f>
        <v>0.36038140560016185</v>
      </c>
      <c r="DX100" s="32">
        <f>$CN100*EXP('2a)answer'!$C100*('2a) male mx'!DX$2-$CO$2))</f>
        <v>0.36057066307447444</v>
      </c>
      <c r="DY100" s="32">
        <f>$CN100*EXP('2a)answer'!$C100*('2a) male mx'!DY$2-$CO$2))</f>
        <v>0.36076001993901902</v>
      </c>
      <c r="DZ100" s="32">
        <f>$CN100*EXP('2a)answer'!$C100*('2a) male mx'!DZ$2-$CO$2))</f>
        <v>0.36094947624599161</v>
      </c>
      <c r="EA100" s="32">
        <f>$CN100*EXP('2a)answer'!$C100*('2a) male mx'!EA$2-$CO$2))</f>
        <v>0.36113903204761511</v>
      </c>
      <c r="EB100" s="32">
        <f>$CN100*EXP('2a)answer'!$C100*('2a) male mx'!EB$2-$CO$2))</f>
        <v>0.36132868739613999</v>
      </c>
      <c r="EC100" s="32">
        <f>$CN100*EXP('2a)answer'!$C100*('2a) male mx'!EC$2-$CO$2))</f>
        <v>0.36151844234384423</v>
      </c>
      <c r="ED100" s="32">
        <f>$CN100*EXP('2a)answer'!$C100*('2a) male mx'!ED$2-$CO$2))</f>
        <v>0.36170829694303319</v>
      </c>
      <c r="EE100" s="32">
        <f>$CN100*EXP('2a)answer'!$C100*('2a) male mx'!EE$2-$CO$2))</f>
        <v>0.3618982512460398</v>
      </c>
      <c r="EF100" s="32">
        <f>$CN100*EXP('2a)answer'!$C100*('2a) male mx'!EF$2-$CO$2))</f>
        <v>0.36208830530522434</v>
      </c>
      <c r="EG100" s="32">
        <f>$CN100*EXP('2a)answer'!$C100*('2a) male mx'!EG$2-$CO$2))</f>
        <v>0.36227845917297458</v>
      </c>
      <c r="EH100" s="32">
        <f>$CN100*EXP('2a)answer'!$C100*('2a) male mx'!EH$2-$CO$2))</f>
        <v>0.36246871290170601</v>
      </c>
      <c r="EI100" s="32">
        <f>$CN100*EXP('2a)answer'!$C100*('2a) male mx'!EI$2-$CO$2))</f>
        <v>0.36265906654386149</v>
      </c>
      <c r="EJ100" s="32">
        <f>$CN100*EXP('2a)answer'!$C100*('2a) male mx'!EJ$2-$CO$2))</f>
        <v>0.36284952015191124</v>
      </c>
      <c r="EK100" s="32">
        <f>$CN100*EXP('2a)answer'!$C100*('2a) male mx'!EK$2-$CO$2))</f>
        <v>0.36304007377835346</v>
      </c>
      <c r="EL100" s="32">
        <f>$CN100*EXP('2a)answer'!$C100*('2a) male mx'!EL$2-$CO$2))</f>
        <v>0.36323072747571356</v>
      </c>
      <c r="EM100" s="32">
        <f>$CN100*EXP('2a)answer'!$C100*('2a) male mx'!EM$2-$CO$2))</f>
        <v>0.36342148129654478</v>
      </c>
      <c r="EN100" s="32">
        <f>$CN100*EXP('2a)answer'!$C100*('2a) male mx'!EN$2-$CO$2))</f>
        <v>0.36361233529342774</v>
      </c>
      <c r="EO100" s="32">
        <f>$CN100*EXP('2a)answer'!$C100*('2a) male mx'!EO$2-$CO$2))</f>
        <v>0.36380328951897084</v>
      </c>
    </row>
    <row r="101" spans="1:145" x14ac:dyDescent="0.25">
      <c r="A101" s="31">
        <f>males!A100</f>
        <v>98</v>
      </c>
      <c r="B101" s="32">
        <f>2*(males!B100-males!B101)/(males!B100+males!B101)</f>
        <v>0.35547576301615796</v>
      </c>
      <c r="C101" s="32">
        <f>2*(males!C100-males!C101)/(males!C100+males!C101)</f>
        <v>0.43181818181818182</v>
      </c>
      <c r="D101" s="32">
        <f>2*(males!D100-males!D101)/(males!D100+males!D101)</f>
        <v>0.4434389140271493</v>
      </c>
      <c r="E101" s="32">
        <f>2*(males!E100-males!E101)/(males!E100+males!E101)</f>
        <v>0.45353159851301117</v>
      </c>
      <c r="F101" s="32">
        <f>2*(males!F100-males!F101)/(males!F100+males!F101)</f>
        <v>0.41450777202072536</v>
      </c>
      <c r="G101" s="32">
        <f>2*(males!G100-males!G101)/(males!G100+males!G101)</f>
        <v>0.45528455284552843</v>
      </c>
      <c r="H101" s="32">
        <f>2*(males!H100-males!H101)/(males!H100+males!H101)</f>
        <v>0.43109540636042404</v>
      </c>
      <c r="I101" s="32">
        <f>2*(males!I100-males!I101)/(males!I100+males!I101)</f>
        <v>0.42587601078167114</v>
      </c>
      <c r="J101" s="32">
        <f>2*(males!J100-males!J101)/(males!J100+males!J101)</f>
        <v>0.50292397660818711</v>
      </c>
      <c r="K101" s="32">
        <f>2*(males!K100-males!K101)/(males!K100+males!K101)</f>
        <v>0.42735042735042733</v>
      </c>
      <c r="L101" s="32">
        <f>2*(males!L100-males!L101)/(males!L100+males!L101)</f>
        <v>0.43902439024390244</v>
      </c>
      <c r="M101" s="32">
        <f>2*(males!M100-males!M101)/(males!M100+males!M101)</f>
        <v>0.43309002433090027</v>
      </c>
      <c r="N101" s="32">
        <f>2*(males!N100-males!N101)/(males!N100+males!N101)</f>
        <v>0.42318840579710143</v>
      </c>
      <c r="O101" s="32">
        <f>2*(males!O100-males!O101)/(males!O100+males!O101)</f>
        <v>0.47863247863247865</v>
      </c>
      <c r="P101" s="32">
        <f>2*(males!P100-males!P101)/(males!P100+males!P101)</f>
        <v>0.44522968197879859</v>
      </c>
      <c r="Q101" s="32">
        <f>2*(males!Q100-males!Q101)/(males!Q100+males!Q101)</f>
        <v>0.43617021276595747</v>
      </c>
      <c r="R101" s="32">
        <f>2*(males!R100-males!R101)/(males!R100+males!R101)</f>
        <v>0.45751633986928103</v>
      </c>
      <c r="S101" s="32">
        <f>2*(males!S100-males!S101)/(males!S100+males!S101)</f>
        <v>0.44660194174757284</v>
      </c>
      <c r="T101" s="32">
        <f>2*(males!T100-males!T101)/(males!T100+males!T101)</f>
        <v>0.54545454545454541</v>
      </c>
      <c r="U101" s="32">
        <f>2*(males!U100-males!U101)/(males!U100+males!U101)</f>
        <v>0.4584717607973422</v>
      </c>
      <c r="V101" s="32">
        <f>2*(males!V100-males!V101)/(males!V100+males!V101)</f>
        <v>0.48510638297872338</v>
      </c>
      <c r="W101" s="32">
        <f>2*(males!W100-males!W101)/(males!W100+males!W101)</f>
        <v>0.50306748466257667</v>
      </c>
      <c r="X101" s="32">
        <f>2*(males!X100-males!X101)/(males!X100+males!X101)</f>
        <v>0.52500000000000002</v>
      </c>
      <c r="Y101" s="32">
        <f>2*(males!Y100-males!Y101)/(males!Y100+males!Y101)</f>
        <v>0.46666666666666667</v>
      </c>
      <c r="Z101" s="32">
        <f>2*(males!Z100-males!Z101)/(males!Z100+males!Z101)</f>
        <v>0.4606741573033708</v>
      </c>
      <c r="AA101" s="32">
        <f>2*(males!AA100-males!AA101)/(males!AA100+males!AA101)</f>
        <v>0.52972972972972976</v>
      </c>
      <c r="AB101" s="32">
        <f>2*(males!AB100-males!AB101)/(males!AB100+males!AB101)</f>
        <v>0.5</v>
      </c>
      <c r="AC101" s="32">
        <f>2*(males!AC100-males!AC101)/(males!AC100+males!AC101)</f>
        <v>0.51327433628318586</v>
      </c>
      <c r="AD101" s="32">
        <f>2*(males!AD100-males!AD101)/(males!AD100+males!AD101)</f>
        <v>0.48859934853420195</v>
      </c>
      <c r="AE101" s="32">
        <f>2*(males!AE100-males!AE101)/(males!AE100+males!AE101)</f>
        <v>0.47297297297297297</v>
      </c>
      <c r="AF101" s="32">
        <f>2*(males!AF100-males!AF101)/(males!AF100+males!AF101)</f>
        <v>0.52083333333333337</v>
      </c>
      <c r="AG101" s="32">
        <f>2*(males!AG100-males!AG101)/(males!AG100+males!AG101)</f>
        <v>0.48275862068965519</v>
      </c>
      <c r="AH101" s="32">
        <f>2*(males!AH100-males!AH101)/(males!AH100+males!AH101)</f>
        <v>0.47126436781609193</v>
      </c>
      <c r="AI101" s="32">
        <f>2*(males!AI100-males!AI101)/(males!AI100+males!AI101)</f>
        <v>0.50176678445229683</v>
      </c>
      <c r="AJ101" s="32">
        <f>2*(males!AJ100-males!AJ101)/(males!AJ100+males!AJ101)</f>
        <v>0.4779874213836478</v>
      </c>
      <c r="AK101" s="32">
        <f>2*(males!AK100-males!AK101)/(males!AK100+males!AK101)</f>
        <v>0.50666666666666671</v>
      </c>
      <c r="AL101" s="32">
        <f>2*(males!AL100-males!AL101)/(males!AL100+males!AL101)</f>
        <v>0.48615384615384616</v>
      </c>
      <c r="AM101" s="32">
        <f>2*(males!AM100-males!AM101)/(males!AM100+males!AM101)</f>
        <v>0.46391752577319589</v>
      </c>
      <c r="AN101" s="32">
        <f>2*(males!AN100-males!AN101)/(males!AN100+males!AN101)</f>
        <v>0.49032258064516127</v>
      </c>
      <c r="AO101" s="32">
        <f>2*(males!AO100-males!AO101)/(males!AO100+males!AO101)</f>
        <v>0.48615384615384616</v>
      </c>
      <c r="AP101" s="32">
        <f>2*(males!AP100-males!AP101)/(males!AP100+males!AP101)</f>
        <v>0.46786632390745503</v>
      </c>
      <c r="AQ101" s="32">
        <f>2*(males!AQ100-males!AQ101)/(males!AQ100+males!AQ101)</f>
        <v>0.48684210526315791</v>
      </c>
      <c r="AR101" s="32">
        <f>2*(males!AR100-males!AR101)/(males!AR100+males!AR101)</f>
        <v>0.46486486486486489</v>
      </c>
      <c r="AS101" s="32">
        <f>2*(males!AS100-males!AS101)/(males!AS100+males!AS101)</f>
        <v>0.49275362318840582</v>
      </c>
      <c r="AT101" s="32">
        <f>2*(males!AT100-males!AT101)/(males!AT100+males!AT101)</f>
        <v>0.47904191616766467</v>
      </c>
      <c r="AU101" s="32">
        <f>2*(males!AU100-males!AU101)/(males!AU100+males!AU101)</f>
        <v>0.47750865051903113</v>
      </c>
      <c r="AV101" s="32">
        <f>2*(males!AV100-males!AV101)/(males!AV100+males!AV101)</f>
        <v>0.44289044289044288</v>
      </c>
      <c r="AW101" s="32">
        <f>2*(males!AW100-males!AW101)/(males!AW100+males!AW101)</f>
        <v>0.49152542372881358</v>
      </c>
      <c r="AX101" s="32">
        <f>2*(males!AX100-males!AX101)/(males!AX100+males!AX101)</f>
        <v>0.45011600928074247</v>
      </c>
      <c r="AY101" s="32">
        <f>2*(males!AY100-males!AY101)/(males!AY100+males!AY101)</f>
        <v>0.45592705167173253</v>
      </c>
      <c r="AZ101" s="32">
        <f>2*(males!AZ100-males!AZ101)/(males!AZ100+males!AZ101)</f>
        <v>0.46783625730994149</v>
      </c>
      <c r="BA101" s="32">
        <f>2*(males!BA100-males!BA101)/(males!BA100+males!BA101)</f>
        <v>0.45843828715365237</v>
      </c>
      <c r="BB101" s="32">
        <f>2*(males!BB100-males!BB101)/(males!BB100+males!BB101)</f>
        <v>0.4263565891472868</v>
      </c>
      <c r="BC101" s="32">
        <f>2*(males!BC100-males!BC101)/(males!BC100+males!BC101)</f>
        <v>0.47435897435897434</v>
      </c>
      <c r="BD101" s="32">
        <f>2*(males!BD100-males!BD101)/(males!BD100+males!BD101)</f>
        <v>0.43163097199341022</v>
      </c>
      <c r="BE101" s="32">
        <f>2*(males!BE100-males!BE101)/(males!BE100+males!BE101)</f>
        <v>0.45393258426966293</v>
      </c>
      <c r="BF101" s="32">
        <f>2*(males!BF100-males!BF101)/(males!BF100+males!BF101)</f>
        <v>0.42323651452282157</v>
      </c>
      <c r="BG101" s="32">
        <f>2*(males!BG100-males!BG101)/(males!BG100+males!BG101)</f>
        <v>0.39907192575406031</v>
      </c>
      <c r="BH101" s="32">
        <f>2*(males!BH100-males!BH101)/(males!BH100+males!BH101)</f>
        <v>0.40618101545253865</v>
      </c>
      <c r="BI101" s="32">
        <f>2*(males!BI100-males!BI101)/(males!BI100+males!BI101)</f>
        <v>0.38912133891213391</v>
      </c>
      <c r="BJ101" s="32">
        <f>2*(males!BJ100-males!BJ101)/(males!BJ100+males!BJ101)</f>
        <v>0.41269841269841268</v>
      </c>
      <c r="BK101" s="32">
        <f>2*(males!BK100-males!BK101)/(males!BK100+males!BK101)</f>
        <v>0.43502824858757061</v>
      </c>
      <c r="BL101" s="32">
        <f>2*(males!BL100-males!BL101)/(males!BL100+males!BL101)</f>
        <v>0.3985890652557319</v>
      </c>
      <c r="BM101" s="32">
        <f>2*(males!BM100-males!BM101)/(males!BM100+males!BM101)</f>
        <v>0.41723800195886385</v>
      </c>
      <c r="BN101" s="32">
        <f>2*(males!BN100-males!BN101)/(males!BN100+males!BN101)</f>
        <v>0.44117647058823528</v>
      </c>
      <c r="BO101" s="32">
        <f>2*(males!BO100-males!BO101)/(males!BO100+males!BO101)</f>
        <v>0.4</v>
      </c>
      <c r="BP101" s="32">
        <f>2*(males!BP100-males!BP101)/(males!BP100+males!BP101)</f>
        <v>0.41947565543071164</v>
      </c>
      <c r="BQ101" s="32">
        <f>2*(males!BQ100-males!BQ101)/(males!BQ100+males!BQ101)</f>
        <v>0.4073455759599332</v>
      </c>
      <c r="BR101" s="32">
        <f>2*(males!BR100-males!BR101)/(males!BR100+males!BR101)</f>
        <v>0.45885286783042395</v>
      </c>
      <c r="BS101" s="32">
        <f>2*(males!BS100-males!BS101)/(males!BS100+males!BS101)</f>
        <v>0.41388888888888886</v>
      </c>
      <c r="BT101" s="32">
        <f>2*(males!BT100-males!BT101)/(males!BT100+males!BT101)</f>
        <v>0.38580931263858093</v>
      </c>
      <c r="BU101" s="32">
        <f>2*(males!BU100-males!BU101)/(males!BU100+males!BU101)</f>
        <v>0.40943789035392086</v>
      </c>
      <c r="BV101" s="32">
        <f>2*(males!BV100-males!BV101)/(males!BV100+males!BV101)</f>
        <v>0.39532412327311373</v>
      </c>
      <c r="BW101" s="32">
        <f>2*(males!BW100-males!BW101)/(males!BW100+males!BW101)</f>
        <v>0.43917368018362662</v>
      </c>
      <c r="BX101" s="32">
        <f>2*(males!BX100-males!BX101)/(males!BX100+males!BX101)</f>
        <v>0.40888888888888891</v>
      </c>
      <c r="BY101" s="32">
        <f>2*(males!BY100-males!BY101)/(males!BY100+males!BY101)</f>
        <v>0.42181818181818181</v>
      </c>
      <c r="BZ101" s="32">
        <f>2*(males!BZ100-males!BZ101)/(males!BZ100+males!BZ101)</f>
        <v>0.4136460554371002</v>
      </c>
      <c r="CA101" s="32">
        <f>2*(males!CA100-males!CA101)/(males!CA100+males!CA101)</f>
        <v>0.40677966101694918</v>
      </c>
      <c r="CB101" s="32">
        <f>2*(males!CB100-males!CB101)/(males!CB100+males!CB101)</f>
        <v>0.4102337891486546</v>
      </c>
      <c r="CC101" s="32">
        <f>2*(males!CC100-males!CC101)/(males!CC100+males!CC101)</f>
        <v>0.41557342361404992</v>
      </c>
      <c r="CD101" s="32">
        <f>2*(males!CD100-males!CD101)/(males!CD100+males!CD101)</f>
        <v>0.4036892515076268</v>
      </c>
      <c r="CE101" s="32">
        <f>2*(males!CE100-males!CE101)/(males!CE100+males!CE101)</f>
        <v>0.43215211754537597</v>
      </c>
      <c r="CF101" s="32">
        <f>2*(males!CF100-males!CF101)/(males!CF100+males!CF101)</f>
        <v>0.41466854724964741</v>
      </c>
      <c r="CG101" s="32">
        <f>2*(males!CG100-males!CG101)/(males!CG100+males!CG101)</f>
        <v>0.40635930047694752</v>
      </c>
      <c r="CH101" s="32">
        <f>2*(males!CH100-males!CH101)/(males!CH100+males!CH101)</f>
        <v>0.3884514435695538</v>
      </c>
      <c r="CI101" s="32">
        <f>2*(males!CI100-males!CI101)/(males!CI100+males!CI101)</f>
        <v>0.39592274678111589</v>
      </c>
      <c r="CJ101" s="32">
        <f>2*(males!CJ100-males!CJ101)/(males!CJ100+males!CJ101)</f>
        <v>0.39343421390100025</v>
      </c>
      <c r="CK101" s="32">
        <f>2*(males!CK100-males!CK101)/(males!CK100+males!CK101)</f>
        <v>0.4008540165465706</v>
      </c>
      <c r="CL101" s="32">
        <f>2*(males!CL100-males!CL101)/(males!CL100+males!CL101)</f>
        <v>0.38482142857142859</v>
      </c>
      <c r="CM101" s="32">
        <f>2*(males!CM100-males!CM101)/(males!CM100+males!CM101)</f>
        <v>0.38321322594319629</v>
      </c>
      <c r="CN101" s="32">
        <f>2*(males!CN100-males!CN101)/(males!CN100+males!CN101)</f>
        <v>0.38451935081148564</v>
      </c>
      <c r="CO101" s="12"/>
      <c r="CP101" s="31">
        <f t="shared" si="14"/>
        <v>98</v>
      </c>
      <c r="CQ101" s="32">
        <f>$CN101*EXP('2a)answer'!$C101*('2a) male mx'!CQ$2-$CO$2))</f>
        <v>0.38620073921348724</v>
      </c>
      <c r="CR101" s="32">
        <f>$CN101*EXP('2a)answer'!$C101*('2a) male mx'!CR$2-$CO$2))</f>
        <v>0.38653789813232026</v>
      </c>
      <c r="CS101" s="32">
        <f>$CN101*EXP('2a)answer'!$C101*('2a) male mx'!CS$2-$CO$2))</f>
        <v>0.38687535139584245</v>
      </c>
      <c r="CT101" s="32">
        <f>$CN101*EXP('2a)answer'!$C101*('2a) male mx'!CT$2-$CO$2))</f>
        <v>0.38721309926102104</v>
      </c>
      <c r="CU101" s="32">
        <f>$CN101*EXP('2a)answer'!$C101*('2a) male mx'!CU$2-$CO$2))</f>
        <v>0.3875511419850477</v>
      </c>
      <c r="CV101" s="32">
        <f>$CN101*EXP('2a)answer'!$C101*('2a) male mx'!CV$2-$CO$2))</f>
        <v>0.38788947982533845</v>
      </c>
      <c r="CW101" s="32">
        <f>$CN101*EXP('2a)answer'!$C101*('2a) male mx'!CW$2-$CO$2))</f>
        <v>0.38822811303953414</v>
      </c>
      <c r="CX101" s="32">
        <f>$CN101*EXP('2a)answer'!$C101*('2a) male mx'!CX$2-$CO$2))</f>
        <v>0.38856704188550045</v>
      </c>
      <c r="CY101" s="32">
        <f>$CN101*EXP('2a)answer'!$C101*('2a) male mx'!CY$2-$CO$2))</f>
        <v>0.38890626662132843</v>
      </c>
      <c r="CZ101" s="32">
        <f>$CN101*EXP('2a)answer'!$C101*('2a) male mx'!CZ$2-$CO$2))</f>
        <v>0.38924578750533412</v>
      </c>
      <c r="DA101" s="32">
        <f>$CN101*EXP('2a)answer'!$C101*('2a) male mx'!DA$2-$CO$2))</f>
        <v>0.3895856047960593</v>
      </c>
      <c r="DB101" s="32">
        <f>$CN101*EXP('2a)answer'!$C101*('2a) male mx'!DB$2-$CO$2))</f>
        <v>0.38992571875227144</v>
      </c>
      <c r="DC101" s="32">
        <f>$CN101*EXP('2a)answer'!$C101*('2a) male mx'!DC$2-$CO$2))</f>
        <v>0.39026612963296387</v>
      </c>
      <c r="DD101" s="32">
        <f>$CN101*EXP('2a)answer'!$C101*('2a) male mx'!DD$2-$CO$2))</f>
        <v>0.39060683769735582</v>
      </c>
      <c r="DE101" s="32">
        <f>$CN101*EXP('2a)answer'!$C101*('2a) male mx'!DE$2-$CO$2))</f>
        <v>0.39094784320489323</v>
      </c>
      <c r="DF101" s="32">
        <f>$CN101*EXP('2a)answer'!$C101*('2a) male mx'!DF$2-$CO$2))</f>
        <v>0.39128914641524831</v>
      </c>
      <c r="DG101" s="32">
        <f>$CN101*EXP('2a)answer'!$C101*('2a) male mx'!DG$2-$CO$2))</f>
        <v>0.39163074758831989</v>
      </c>
      <c r="DH101" s="32">
        <f>$CN101*EXP('2a)answer'!$C101*('2a) male mx'!DH$2-$CO$2))</f>
        <v>0.3919726469842339</v>
      </c>
      <c r="DI101" s="32">
        <f>$CN101*EXP('2a)answer'!$C101*('2a) male mx'!DI$2-$CO$2))</f>
        <v>0.39231484486334328</v>
      </c>
      <c r="DJ101" s="32">
        <f>$CN101*EXP('2a)answer'!$C101*('2a) male mx'!DJ$2-$CO$2))</f>
        <v>0.39265734148622816</v>
      </c>
      <c r="DK101" s="32">
        <f>$CN101*EXP('2a)answer'!$C101*('2a) male mx'!DK$2-$CO$2))</f>
        <v>0.39300013711369625</v>
      </c>
      <c r="DL101" s="32">
        <f>$CN101*EXP('2a)answer'!$C101*('2a) male mx'!DL$2-$CO$2))</f>
        <v>0.39334323200678306</v>
      </c>
      <c r="DM101" s="32">
        <f>$CN101*EXP('2a)answer'!$C101*('2a) male mx'!DM$2-$CO$2))</f>
        <v>0.39368662642675167</v>
      </c>
      <c r="DN101" s="32">
        <f>$CN101*EXP('2a)answer'!$C101*('2a) male mx'!DN$2-$CO$2))</f>
        <v>0.39403032063509369</v>
      </c>
      <c r="DO101" s="32">
        <f>$CN101*EXP('2a)answer'!$C101*('2a) male mx'!DO$2-$CO$2))</f>
        <v>0.39437431489352859</v>
      </c>
      <c r="DP101" s="32">
        <f>$CN101*EXP('2a)answer'!$C101*('2a) male mx'!DP$2-$CO$2))</f>
        <v>0.3947186094640045</v>
      </c>
      <c r="DQ101" s="32">
        <f>$CN101*EXP('2a)answer'!$C101*('2a) male mx'!DQ$2-$CO$2))</f>
        <v>0.39506320460869832</v>
      </c>
      <c r="DR101" s="32">
        <f>$CN101*EXP('2a)answer'!$C101*('2a) male mx'!DR$2-$CO$2))</f>
        <v>0.3954081005900158</v>
      </c>
      <c r="DS101" s="32">
        <f>$CN101*EXP('2a)answer'!$C101*('2a) male mx'!DS$2-$CO$2))</f>
        <v>0.3957532976705917</v>
      </c>
      <c r="DT101" s="32">
        <f>$CN101*EXP('2a)answer'!$C101*('2a) male mx'!DT$2-$CO$2))</f>
        <v>0.39609879611329007</v>
      </c>
      <c r="DU101" s="32">
        <f>$CN101*EXP('2a)answer'!$C101*('2a) male mx'!DU$2-$CO$2))</f>
        <v>0.39644459618120448</v>
      </c>
      <c r="DV101" s="32">
        <f>$CN101*EXP('2a)answer'!$C101*('2a) male mx'!DV$2-$CO$2))</f>
        <v>0.39679069813765816</v>
      </c>
      <c r="DW101" s="32">
        <f>$CN101*EXP('2a)answer'!$C101*('2a) male mx'!DW$2-$CO$2))</f>
        <v>0.39713710224620419</v>
      </c>
      <c r="DX101" s="32">
        <f>$CN101*EXP('2a)answer'!$C101*('2a) male mx'!DX$2-$CO$2))</f>
        <v>0.39748380877062589</v>
      </c>
      <c r="DY101" s="32">
        <f>$CN101*EXP('2a)answer'!$C101*('2a) male mx'!DY$2-$CO$2))</f>
        <v>0.39783081797493675</v>
      </c>
      <c r="DZ101" s="32">
        <f>$CN101*EXP('2a)answer'!$C101*('2a) male mx'!DZ$2-$CO$2))</f>
        <v>0.39817813012338071</v>
      </c>
      <c r="EA101" s="32">
        <f>$CN101*EXP('2a)answer'!$C101*('2a) male mx'!EA$2-$CO$2))</f>
        <v>0.39852574548043246</v>
      </c>
      <c r="EB101" s="32">
        <f>$CN101*EXP('2a)answer'!$C101*('2a) male mx'!EB$2-$CO$2))</f>
        <v>0.39887366431079757</v>
      </c>
      <c r="EC101" s="32">
        <f>$CN101*EXP('2a)answer'!$C101*('2a) male mx'!EC$2-$CO$2))</f>
        <v>0.39922188687941274</v>
      </c>
      <c r="ED101" s="32">
        <f>$CN101*EXP('2a)answer'!$C101*('2a) male mx'!ED$2-$CO$2))</f>
        <v>0.39957041345144584</v>
      </c>
      <c r="EE101" s="32">
        <f>$CN101*EXP('2a)answer'!$C101*('2a) male mx'!EE$2-$CO$2))</f>
        <v>0.39991924429229642</v>
      </c>
      <c r="EF101" s="32">
        <f>$CN101*EXP('2a)answer'!$C101*('2a) male mx'!EF$2-$CO$2))</f>
        <v>0.40026837966759554</v>
      </c>
      <c r="EG101" s="32">
        <f>$CN101*EXP('2a)answer'!$C101*('2a) male mx'!EG$2-$CO$2))</f>
        <v>0.40061781984320627</v>
      </c>
      <c r="EH101" s="32">
        <f>$CN101*EXP('2a)answer'!$C101*('2a) male mx'!EH$2-$CO$2))</f>
        <v>0.4009675650852238</v>
      </c>
      <c r="EI101" s="32">
        <f>$CN101*EXP('2a)answer'!$C101*('2a) male mx'!EI$2-$CO$2))</f>
        <v>0.40131761565997559</v>
      </c>
      <c r="EJ101" s="32">
        <f>$CN101*EXP('2a)answer'!$C101*('2a) male mx'!EJ$2-$CO$2))</f>
        <v>0.40166797183402159</v>
      </c>
      <c r="EK101" s="32">
        <f>$CN101*EXP('2a)answer'!$C101*('2a) male mx'!EK$2-$CO$2))</f>
        <v>0.40201863387415437</v>
      </c>
      <c r="EL101" s="32">
        <f>$CN101*EXP('2a)answer'!$C101*('2a) male mx'!EL$2-$CO$2))</f>
        <v>0.40236960204739963</v>
      </c>
      <c r="EM101" s="32">
        <f>$CN101*EXP('2a)answer'!$C101*('2a) male mx'!EM$2-$CO$2))</f>
        <v>0.40272087662101608</v>
      </c>
      <c r="EN101" s="32">
        <f>$CN101*EXP('2a)answer'!$C101*('2a) male mx'!EN$2-$CO$2))</f>
        <v>0.40307245786249568</v>
      </c>
      <c r="EO101" s="32">
        <f>$CN101*EXP('2a)answer'!$C101*('2a) male mx'!EO$2-$CO$2))</f>
        <v>0.40342434603956401</v>
      </c>
    </row>
    <row r="102" spans="1:145" x14ac:dyDescent="0.25">
      <c r="A102" s="31">
        <f>males!A101</f>
        <v>99</v>
      </c>
      <c r="B102" s="32">
        <f>2*(males!B101-males!B102)/(males!B101+males!B102)</f>
        <v>0.36692506459948321</v>
      </c>
      <c r="C102" s="32">
        <f>2*(males!C101-males!C102)/(males!C101+males!C102)</f>
        <v>0.45333333333333331</v>
      </c>
      <c r="D102" s="32">
        <f>2*(males!D101-males!D102)/(males!D101+males!D102)</f>
        <v>0.45714285714285713</v>
      </c>
      <c r="E102" s="32">
        <f>2*(males!E101-males!E102)/(males!E101+males!E102)</f>
        <v>0.49101796407185627</v>
      </c>
      <c r="F102" s="32">
        <f>2*(males!F101-males!F102)/(males!F101+males!F102)</f>
        <v>0.43824701195219123</v>
      </c>
      <c r="G102" s="32">
        <f>2*(males!G101-males!G102)/(males!G101+males!G102)</f>
        <v>0.48366013071895425</v>
      </c>
      <c r="H102" s="32">
        <f>2*(males!H101-males!H102)/(males!H101+males!H102)</f>
        <v>0.45303867403314918</v>
      </c>
      <c r="I102" s="32">
        <f>2*(males!I101-males!I102)/(males!I101+males!I102)</f>
        <v>0.44351464435146443</v>
      </c>
      <c r="J102" s="32">
        <f>2*(males!J101-males!J102)/(males!J101+males!J102)</f>
        <v>0.53465346534653468</v>
      </c>
      <c r="K102" s="32">
        <f>2*(males!K101-males!K102)/(males!K101+males!K102)</f>
        <v>0.45333333333333331</v>
      </c>
      <c r="L102" s="32">
        <f>2*(males!L101-males!L102)/(males!L101+males!L102)</f>
        <v>0.47210300429184548</v>
      </c>
      <c r="M102" s="32">
        <f>2*(males!M101-males!M102)/(males!M101+males!M102)</f>
        <v>0.44866920152091255</v>
      </c>
      <c r="N102" s="32">
        <f>2*(males!N101-males!N102)/(males!N101+males!N102)</f>
        <v>0.45045045045045046</v>
      </c>
      <c r="O102" s="32">
        <f>2*(males!O101-males!O102)/(males!O101+males!O102)</f>
        <v>0.48951048951048953</v>
      </c>
      <c r="P102" s="32">
        <f>2*(males!P101-males!P102)/(males!P101+males!P102)</f>
        <v>0.47191011235955055</v>
      </c>
      <c r="Q102" s="32">
        <f>2*(males!Q101-males!Q102)/(males!Q101+males!Q102)</f>
        <v>0.46025104602510458</v>
      </c>
      <c r="R102" s="32">
        <f>2*(males!R101-males!R102)/(males!R101+males!R102)</f>
        <v>0.48421052631578948</v>
      </c>
      <c r="S102" s="32">
        <f>2*(males!S101-males!S102)/(males!S101+males!S102)</f>
        <v>0.47422680412371132</v>
      </c>
      <c r="T102" s="32">
        <f>2*(males!T101-males!T102)/(males!T101+males!T102)</f>
        <v>0.5679012345679012</v>
      </c>
      <c r="U102" s="32">
        <f>2*(males!U101-males!U102)/(males!U101+males!U102)</f>
        <v>0.48128342245989303</v>
      </c>
      <c r="V102" s="32">
        <f>2*(males!V101-males!V102)/(males!V101+males!V102)</f>
        <v>0.52482269503546097</v>
      </c>
      <c r="W102" s="32">
        <f>2*(males!W101-males!W102)/(males!W101+males!W102)</f>
        <v>0.54166666666666663</v>
      </c>
      <c r="X102" s="32">
        <f>2*(males!X101-males!X102)/(males!X101+males!X102)</f>
        <v>0.56521739130434778</v>
      </c>
      <c r="Y102" s="32">
        <f>2*(males!Y101-males!Y102)/(males!Y101+males!Y102)</f>
        <v>0.49773755656108598</v>
      </c>
      <c r="Z102" s="32">
        <f>2*(males!Z101-males!Z102)/(males!Z101+males!Z102)</f>
        <v>0.47963800904977377</v>
      </c>
      <c r="AA102" s="32">
        <f>2*(males!AA101-males!AA102)/(males!AA101+males!AA102)</f>
        <v>0.56603773584905659</v>
      </c>
      <c r="AB102" s="32">
        <f>2*(males!AB101-males!AB102)/(males!AB101+males!AB102)</f>
        <v>0.53012048192771088</v>
      </c>
      <c r="AC102" s="32">
        <f>2*(males!AC101-males!AC102)/(males!AC101+males!AC102)</f>
        <v>0.54545454545454541</v>
      </c>
      <c r="AD102" s="32">
        <f>2*(males!AD101-males!AD102)/(males!AD101+males!AD102)</f>
        <v>0.50810810810810814</v>
      </c>
      <c r="AE102" s="32">
        <f>2*(males!AE101-males!AE102)/(males!AE101+males!AE102)</f>
        <v>0.51111111111111107</v>
      </c>
      <c r="AF102" s="32">
        <f>2*(males!AF101-males!AF102)/(males!AF101+males!AF102)</f>
        <v>0.5357142857142857</v>
      </c>
      <c r="AG102" s="32">
        <f>2*(males!AG101-males!AG102)/(males!AG101+males!AG102)</f>
        <v>0.51428571428571423</v>
      </c>
      <c r="AH102" s="32">
        <f>2*(males!AH101-males!AH102)/(males!AH101+males!AH102)</f>
        <v>0.49765258215962443</v>
      </c>
      <c r="AI102" s="32">
        <f>2*(males!AI101-males!AI102)/(males!AI101+males!AI102)</f>
        <v>0.52380952380952384</v>
      </c>
      <c r="AJ102" s="32">
        <f>2*(males!AJ101-males!AJ102)/(males!AJ101+males!AJ102)</f>
        <v>0.49484536082474229</v>
      </c>
      <c r="AK102" s="32">
        <f>2*(males!AK101-males!AK102)/(males!AK101+males!AK102)</f>
        <v>0.52631578947368418</v>
      </c>
      <c r="AL102" s="32">
        <f>2*(males!AL101-males!AL102)/(males!AL101+males!AL102)</f>
        <v>0.52307692307692311</v>
      </c>
      <c r="AM102" s="32">
        <f>2*(males!AM101-males!AM102)/(males!AM101+males!AM102)</f>
        <v>0.49372384937238495</v>
      </c>
      <c r="AN102" s="32">
        <f>2*(males!AN101-males!AN102)/(males!AN101+males!AN102)</f>
        <v>0.5161290322580645</v>
      </c>
      <c r="AO102" s="32">
        <f>2*(males!AO101-males!AO102)/(males!AO101+males!AO102)</f>
        <v>0.51020408163265307</v>
      </c>
      <c r="AP102" s="32">
        <f>2*(males!AP101-males!AP102)/(males!AP101+males!AP102)</f>
        <v>0.49372384937238495</v>
      </c>
      <c r="AQ102" s="32">
        <f>2*(males!AQ101-males!AQ102)/(males!AQ101+males!AQ102)</f>
        <v>0.51366120218579236</v>
      </c>
      <c r="AR102" s="32">
        <f>2*(males!AR101-males!AR102)/(males!AR101+males!AR102)</f>
        <v>0.49122807017543857</v>
      </c>
      <c r="AS102" s="32">
        <f>2*(males!AS101-males!AS102)/(males!AS101+males!AS102)</f>
        <v>0.50602409638554213</v>
      </c>
      <c r="AT102" s="32">
        <f>2*(males!AT101-males!AT102)/(males!AT101+males!AT102)</f>
        <v>0.51485148514851486</v>
      </c>
      <c r="AU102" s="32">
        <f>2*(males!AU101-males!AU102)/(males!AU101+males!AU102)</f>
        <v>0.5</v>
      </c>
      <c r="AV102" s="32">
        <f>2*(males!AV101-males!AV102)/(males!AV101+males!AV102)</f>
        <v>0.46494464944649444</v>
      </c>
      <c r="AW102" s="32">
        <f>2*(males!AW101-males!AW102)/(males!AW101+males!AW102)</f>
        <v>0.52482269503546097</v>
      </c>
      <c r="AX102" s="32">
        <f>2*(males!AX101-males!AX102)/(males!AX101+males!AX102)</f>
        <v>0.47407407407407409</v>
      </c>
      <c r="AY102" s="32">
        <f>2*(males!AY101-males!AY102)/(males!AY101+males!AY102)</f>
        <v>0.49019607843137253</v>
      </c>
      <c r="AZ102" s="32">
        <f>2*(males!AZ101-males!AZ102)/(males!AZ101+males!AZ102)</f>
        <v>0.49523809523809526</v>
      </c>
      <c r="BA102" s="32">
        <f>2*(males!BA101-males!BA102)/(males!BA101+males!BA102)</f>
        <v>0.47773279352226722</v>
      </c>
      <c r="BB102" s="32">
        <f>2*(males!BB101-males!BB102)/(males!BB101+males!BB102)</f>
        <v>0.45317220543806647</v>
      </c>
      <c r="BC102" s="32">
        <f>2*(males!BC101-males!BC102)/(males!BC101+males!BC102)</f>
        <v>0.50526315789473686</v>
      </c>
      <c r="BD102" s="32">
        <f>2*(males!BD101-males!BD102)/(males!BD101+males!BD102)</f>
        <v>0.4599483204134367</v>
      </c>
      <c r="BE102" s="32">
        <f>2*(males!BE101-males!BE102)/(males!BE101+males!BE102)</f>
        <v>0.47482014388489208</v>
      </c>
      <c r="BF102" s="32">
        <f>2*(males!BF101-males!BF102)/(males!BF101+males!BF102)</f>
        <v>0.44635193133047213</v>
      </c>
      <c r="BG102" s="32">
        <f>2*(males!BG101-males!BG102)/(males!BG101+males!BG102)</f>
        <v>0.42105263157894735</v>
      </c>
      <c r="BH102" s="32">
        <f>2*(males!BH101-males!BH102)/(males!BH101+males!BH102)</f>
        <v>0.43097643097643096</v>
      </c>
      <c r="BI102" s="32">
        <f>2*(males!BI101-males!BI102)/(males!BI101+males!BI102)</f>
        <v>0.41379310344827586</v>
      </c>
      <c r="BJ102" s="32">
        <f>2*(males!BJ101-males!BJ102)/(males!BJ101+males!BJ102)</f>
        <v>0.43902439024390244</v>
      </c>
      <c r="BK102" s="32">
        <f>2*(males!BK101-males!BK102)/(males!BK101+males!BK102)</f>
        <v>0.4622222222222222</v>
      </c>
      <c r="BL102" s="32">
        <f>2*(males!BL101-males!BL102)/(males!BL101+males!BL102)</f>
        <v>0.42456608811748997</v>
      </c>
      <c r="BM102" s="32">
        <f>2*(males!BM101-males!BM102)/(males!BM101+males!BM102)</f>
        <v>0.44478063540090773</v>
      </c>
      <c r="BN102" s="32">
        <f>2*(males!BN101-males!BN102)/(males!BN101+males!BN102)</f>
        <v>0.46990291262135925</v>
      </c>
      <c r="BO102" s="32">
        <f>2*(males!BO101-males!BO102)/(males!BO101+males!BO102)</f>
        <v>0.42280285035629456</v>
      </c>
      <c r="BP102" s="32">
        <f>2*(males!BP101-males!BP102)/(males!BP101+males!BP102)</f>
        <v>0.44637681159420289</v>
      </c>
      <c r="BQ102" s="32">
        <f>2*(males!BQ101-males!BQ102)/(males!BQ101+males!BQ102)</f>
        <v>0.43367346938775508</v>
      </c>
      <c r="BR102" s="32">
        <f>2*(males!BR101-males!BR102)/(males!BR101+males!BR102)</f>
        <v>0.48692152917505033</v>
      </c>
      <c r="BS102" s="32">
        <f>2*(males!BS101-males!BS102)/(males!BS101+males!BS102)</f>
        <v>0.44017094017094016</v>
      </c>
      <c r="BT102" s="32">
        <f>2*(males!BT101-males!BT102)/(males!BT101+males!BT102)</f>
        <v>0.41059602649006621</v>
      </c>
      <c r="BU102" s="32">
        <f>2*(males!BU101-males!BU102)/(males!BU101+males!BU102)</f>
        <v>0.4357066950053135</v>
      </c>
      <c r="BV102" s="32">
        <f>2*(males!BV101-males!BV102)/(males!BV101+males!BV102)</f>
        <v>0.41987179487179488</v>
      </c>
      <c r="BW102" s="32">
        <f>2*(males!BW101-males!BW102)/(males!BW101+males!BW102)</f>
        <v>0.4667472793228537</v>
      </c>
      <c r="BX102" s="32">
        <f>2*(males!BX101-males!BX102)/(males!BX101+males!BX102)</f>
        <v>0.43537414965986393</v>
      </c>
      <c r="BY102" s="32">
        <f>2*(males!BY101-males!BY102)/(males!BY101+males!BY102)</f>
        <v>0.44967074317968014</v>
      </c>
      <c r="BZ102" s="32">
        <f>2*(males!BZ101-males!BZ102)/(males!BZ101+males!BZ102)</f>
        <v>0.44334975369458129</v>
      </c>
      <c r="CA102" s="32">
        <f>2*(males!CA101-males!CA102)/(males!CA101+males!CA102)</f>
        <v>0.43628509719222464</v>
      </c>
      <c r="CB102" s="32">
        <f>2*(males!CB101-males!CB102)/(males!CB101+males!CB102)</f>
        <v>0.44008124576844954</v>
      </c>
      <c r="CC102" s="32">
        <f>2*(males!CC101-males!CC102)/(males!CC101+males!CC102)</f>
        <v>0.44546048334421945</v>
      </c>
      <c r="CD102" s="32">
        <f>2*(males!CD101-males!CD102)/(males!CD101+males!CD102)</f>
        <v>0.43374797187669012</v>
      </c>
      <c r="CE102" s="32">
        <f>2*(males!CE101-males!CE102)/(males!CE101+males!CE102)</f>
        <v>0.46467391304347827</v>
      </c>
      <c r="CF102" s="32">
        <f>2*(males!CF101-males!CF102)/(males!CF101+males!CF102)</f>
        <v>0.44613710554951036</v>
      </c>
      <c r="CG102" s="32">
        <f>2*(males!CG101-males!CG102)/(males!CG101+males!CG102)</f>
        <v>0.43892944038929438</v>
      </c>
      <c r="CH102" s="32">
        <f>2*(males!CH101-males!CH102)/(males!CH101+males!CH102)</f>
        <v>0.41922773837667454</v>
      </c>
      <c r="CI102" s="32">
        <f>2*(males!CI101-males!CI102)/(males!CI101+males!CI102)</f>
        <v>0.42694805194805197</v>
      </c>
      <c r="CJ102" s="32">
        <f>2*(males!CJ101-males!CJ102)/(males!CJ101+males!CJ102)</f>
        <v>0.42508710801393729</v>
      </c>
      <c r="CK102" s="32">
        <f>2*(males!CK101-males!CK102)/(males!CK101+males!CK102)</f>
        <v>0.43181818181818182</v>
      </c>
      <c r="CL102" s="32">
        <f>2*(males!CL101-males!CL102)/(males!CL101+males!CL102)</f>
        <v>0.41602671118530887</v>
      </c>
      <c r="CM102" s="32">
        <f>2*(males!CM101-males!CM102)/(males!CM101+males!CM102)</f>
        <v>0.41468819246597022</v>
      </c>
      <c r="CN102" s="32">
        <f>2*(males!CN101-males!CN102)/(males!CN101+males!CN102)</f>
        <v>0.41718555417185554</v>
      </c>
      <c r="CO102" s="12"/>
      <c r="CP102" s="31">
        <f t="shared" si="14"/>
        <v>99</v>
      </c>
      <c r="CQ102" s="32">
        <f>$CN102*EXP('2a)answer'!$C102*('2a) male mx'!CQ$2-$CO$2))</f>
        <v>0.42017149752607591</v>
      </c>
      <c r="CR102" s="32">
        <f>$CN102*EXP('2a)answer'!$C102*('2a) male mx'!CR$2-$CO$2))</f>
        <v>0.42077124589109061</v>
      </c>
      <c r="CS102" s="32">
        <f>$CN102*EXP('2a)answer'!$C102*('2a) male mx'!CS$2-$CO$2))</f>
        <v>0.42137185033059732</v>
      </c>
      <c r="CT102" s="32">
        <f>$CN102*EXP('2a)answer'!$C102*('2a) male mx'!CT$2-$CO$2))</f>
        <v>0.42197331206654787</v>
      </c>
      <c r="CU102" s="32">
        <f>$CN102*EXP('2a)answer'!$C102*('2a) male mx'!CU$2-$CO$2))</f>
        <v>0.42257563232263812</v>
      </c>
      <c r="CV102" s="32">
        <f>$CN102*EXP('2a)answer'!$C102*('2a) male mx'!CV$2-$CO$2))</f>
        <v>0.42317881232431076</v>
      </c>
      <c r="CW102" s="32">
        <f>$CN102*EXP('2a)answer'!$C102*('2a) male mx'!CW$2-$CO$2))</f>
        <v>0.42378285329875737</v>
      </c>
      <c r="CX102" s="32">
        <f>$CN102*EXP('2a)answer'!$C102*('2a) male mx'!CX$2-$CO$2))</f>
        <v>0.4243877564749215</v>
      </c>
      <c r="CY102" s="32">
        <f>$CN102*EXP('2a)answer'!$C102*('2a) male mx'!CY$2-$CO$2))</f>
        <v>0.42499352308350091</v>
      </c>
      <c r="CZ102" s="32">
        <f>$CN102*EXP('2a)answer'!$C102*('2a) male mx'!CZ$2-$CO$2))</f>
        <v>0.4256001543569497</v>
      </c>
      <c r="DA102" s="32">
        <f>$CN102*EXP('2a)answer'!$C102*('2a) male mx'!DA$2-$CO$2))</f>
        <v>0.42620765152948153</v>
      </c>
      <c r="DB102" s="32">
        <f>$CN102*EXP('2a)answer'!$C102*('2a) male mx'!DB$2-$CO$2))</f>
        <v>0.42681601583707163</v>
      </c>
      <c r="DC102" s="32">
        <f>$CN102*EXP('2a)answer'!$C102*('2a) male mx'!DC$2-$CO$2))</f>
        <v>0.4274252485174595</v>
      </c>
      <c r="DD102" s="32">
        <f>$CN102*EXP('2a)answer'!$C102*('2a) male mx'!DD$2-$CO$2))</f>
        <v>0.42803535081015109</v>
      </c>
      <c r="DE102" s="32">
        <f>$CN102*EXP('2a)answer'!$C102*('2a) male mx'!DE$2-$CO$2))</f>
        <v>0.42864632395642199</v>
      </c>
      <c r="DF102" s="32">
        <f>$CN102*EXP('2a)answer'!$C102*('2a) male mx'!DF$2-$CO$2))</f>
        <v>0.42925816919931936</v>
      </c>
      <c r="DG102" s="32">
        <f>$CN102*EXP('2a)answer'!$C102*('2a) male mx'!DG$2-$CO$2))</f>
        <v>0.42987088778366483</v>
      </c>
      <c r="DH102" s="32">
        <f>$CN102*EXP('2a)answer'!$C102*('2a) male mx'!DH$2-$CO$2))</f>
        <v>0.43048448095605668</v>
      </c>
      <c r="DI102" s="32">
        <f>$CN102*EXP('2a)answer'!$C102*('2a) male mx'!DI$2-$CO$2))</f>
        <v>0.43109894996487269</v>
      </c>
      <c r="DJ102" s="32">
        <f>$CN102*EXP('2a)answer'!$C102*('2a) male mx'!DJ$2-$CO$2))</f>
        <v>0.43171429606027251</v>
      </c>
      <c r="DK102" s="32">
        <f>$CN102*EXP('2a)answer'!$C102*('2a) male mx'!DK$2-$CO$2))</f>
        <v>0.43233052049420034</v>
      </c>
      <c r="DL102" s="32">
        <f>$CN102*EXP('2a)answer'!$C102*('2a) male mx'!DL$2-$CO$2))</f>
        <v>0.43294762452038726</v>
      </c>
      <c r="DM102" s="32">
        <f>$CN102*EXP('2a)answer'!$C102*('2a) male mx'!DM$2-$CO$2))</f>
        <v>0.43356560939435407</v>
      </c>
      <c r="DN102" s="32">
        <f>$CN102*EXP('2a)answer'!$C102*('2a) male mx'!DN$2-$CO$2))</f>
        <v>0.43418447637341345</v>
      </c>
      <c r="DO102" s="32">
        <f>$CN102*EXP('2a)answer'!$C102*('2a) male mx'!DO$2-$CO$2))</f>
        <v>0.43480422671667307</v>
      </c>
      <c r="DP102" s="32">
        <f>$CN102*EXP('2a)answer'!$C102*('2a) male mx'!DP$2-$CO$2))</f>
        <v>0.43542486168503769</v>
      </c>
      <c r="DQ102" s="32">
        <f>$CN102*EXP('2a)answer'!$C102*('2a) male mx'!DQ$2-$CO$2))</f>
        <v>0.43604638254121181</v>
      </c>
      <c r="DR102" s="32">
        <f>$CN102*EXP('2a)answer'!$C102*('2a) male mx'!DR$2-$CO$2))</f>
        <v>0.43666879054970226</v>
      </c>
      <c r="DS102" s="32">
        <f>$CN102*EXP('2a)answer'!$C102*('2a) male mx'!DS$2-$CO$2))</f>
        <v>0.43729208697682087</v>
      </c>
      <c r="DT102" s="32">
        <f>$CN102*EXP('2a)answer'!$C102*('2a) male mx'!DT$2-$CO$2))</f>
        <v>0.4379162730906872</v>
      </c>
      <c r="DU102" s="32">
        <f>$CN102*EXP('2a)answer'!$C102*('2a) male mx'!DU$2-$CO$2))</f>
        <v>0.43854135016123064</v>
      </c>
      <c r="DV102" s="32">
        <f>$CN102*EXP('2a)answer'!$C102*('2a) male mx'!DV$2-$CO$2))</f>
        <v>0.43916731946019344</v>
      </c>
      <c r="DW102" s="32">
        <f>$CN102*EXP('2a)answer'!$C102*('2a) male mx'!DW$2-$CO$2))</f>
        <v>0.43979418226113287</v>
      </c>
      <c r="DX102" s="32">
        <f>$CN102*EXP('2a)answer'!$C102*('2a) male mx'!DX$2-$CO$2))</f>
        <v>0.44042193983942435</v>
      </c>
      <c r="DY102" s="32">
        <f>$CN102*EXP('2a)answer'!$C102*('2a) male mx'!DY$2-$CO$2))</f>
        <v>0.44105059347226361</v>
      </c>
      <c r="DZ102" s="32">
        <f>$CN102*EXP('2a)answer'!$C102*('2a) male mx'!DZ$2-$CO$2))</f>
        <v>0.44168014443866949</v>
      </c>
      <c r="EA102" s="32">
        <f>$CN102*EXP('2a)answer'!$C102*('2a) male mx'!EA$2-$CO$2))</f>
        <v>0.44231059401948636</v>
      </c>
      <c r="EB102" s="32">
        <f>$CN102*EXP('2a)answer'!$C102*('2a) male mx'!EB$2-$CO$2))</f>
        <v>0.44294194349738719</v>
      </c>
      <c r="EC102" s="32">
        <f>$CN102*EXP('2a)answer'!$C102*('2a) male mx'!EC$2-$CO$2))</f>
        <v>0.44357419415687527</v>
      </c>
      <c r="ED102" s="32">
        <f>$CN102*EXP('2a)answer'!$C102*('2a) male mx'!ED$2-$CO$2))</f>
        <v>0.44420734728428785</v>
      </c>
      <c r="EE102" s="32">
        <f>$CN102*EXP('2a)answer'!$C102*('2a) male mx'!EE$2-$CO$2))</f>
        <v>0.44484140416779822</v>
      </c>
      <c r="EF102" s="32">
        <f>$CN102*EXP('2a)answer'!$C102*('2a) male mx'!EF$2-$CO$2))</f>
        <v>0.4454763660974182</v>
      </c>
      <c r="EG102" s="32">
        <f>$CN102*EXP('2a)answer'!$C102*('2a) male mx'!EG$2-$CO$2))</f>
        <v>0.44611223436500097</v>
      </c>
      <c r="EH102" s="32">
        <f>$CN102*EXP('2a)answer'!$C102*('2a) male mx'!EH$2-$CO$2))</f>
        <v>0.44674901026424402</v>
      </c>
      <c r="EI102" s="32">
        <f>$CN102*EXP('2a)answer'!$C102*('2a) male mx'!EI$2-$CO$2))</f>
        <v>0.44738669509069112</v>
      </c>
      <c r="EJ102" s="32">
        <f>$CN102*EXP('2a)answer'!$C102*('2a) male mx'!EJ$2-$CO$2))</f>
        <v>0.44802529014173514</v>
      </c>
      <c r="EK102" s="32">
        <f>$CN102*EXP('2a)answer'!$C102*('2a) male mx'!EK$2-$CO$2))</f>
        <v>0.44866479671662141</v>
      </c>
      <c r="EL102" s="32">
        <f>$CN102*EXP('2a)answer'!$C102*('2a) male mx'!EL$2-$CO$2))</f>
        <v>0.4493052161164493</v>
      </c>
      <c r="EM102" s="32">
        <f>$CN102*EXP('2a)answer'!$C102*('2a) male mx'!EM$2-$CO$2))</f>
        <v>0.44994654964417558</v>
      </c>
      <c r="EN102" s="32">
        <f>$CN102*EXP('2a)answer'!$C102*('2a) male mx'!EN$2-$CO$2))</f>
        <v>0.45058879860461659</v>
      </c>
      <c r="EO102" s="32">
        <f>$CN102*EXP('2a)answer'!$C102*('2a) male mx'!EO$2-$CO$2))</f>
        <v>0.4512319643044515</v>
      </c>
    </row>
    <row r="103" spans="1:145" x14ac:dyDescent="0.25">
      <c r="A103" s="31">
        <f>males!A102</f>
        <v>100</v>
      </c>
      <c r="B103" s="32">
        <f>IFERROR(2*(males!B102-males!B103)/(males!B102+males!B103),"")</f>
        <v>0.39393939393939392</v>
      </c>
      <c r="C103" s="32">
        <f>IFERROR(2*(males!C102-males!C103)/(males!C102+males!C103),"")</f>
        <v>0.48571428571428571</v>
      </c>
      <c r="D103" s="32">
        <f>IFERROR(2*(males!D102-males!D103)/(males!D102+males!D103),"")</f>
        <v>0.48275862068965519</v>
      </c>
      <c r="E103" s="32">
        <f>IFERROR(2*(males!E102-males!E103)/(males!E102+males!E103),"")</f>
        <v>0.49504950495049505</v>
      </c>
      <c r="F103" s="32">
        <f>IFERROR(2*(males!F102-males!F103)/(males!F102+males!F103),"")</f>
        <v>0.46540880503144655</v>
      </c>
      <c r="G103" s="32">
        <f>IFERROR(2*(males!G102-males!G103)/(males!G102+males!G103),"")</f>
        <v>0.4946236559139785</v>
      </c>
      <c r="H103" s="32">
        <f>IFERROR(2*(males!H102-males!H103)/(males!H102+males!H103),"")</f>
        <v>0.47787610619469029</v>
      </c>
      <c r="I103" s="32">
        <f>IFERROR(2*(males!I102-males!I103)/(males!I102+males!I103),"")</f>
        <v>0.48</v>
      </c>
      <c r="J103" s="32">
        <f>IFERROR(2*(males!J102-males!J103)/(males!J102+males!J103),"")</f>
        <v>0.55172413793103448</v>
      </c>
      <c r="K103" s="32">
        <f>IFERROR(2*(males!K102-males!K103)/(males!K102+males!K103),"")</f>
        <v>0.48128342245989303</v>
      </c>
      <c r="L103" s="32">
        <f>IFERROR(2*(males!L102-males!L103)/(males!L102+males!L103),"")</f>
        <v>0.48951048951048953</v>
      </c>
      <c r="M103" s="32">
        <f>IFERROR(2*(males!M102-males!M103)/(males!M102+males!M103),"")</f>
        <v>0.47272727272727272</v>
      </c>
      <c r="N103" s="32">
        <f>IFERROR(2*(males!N102-males!N103)/(males!N102+males!N103),"")</f>
        <v>0.47482014388489208</v>
      </c>
      <c r="O103" s="32">
        <f>IFERROR(2*(males!O102-males!O103)/(males!O102+males!O103),"")</f>
        <v>0.51162790697674421</v>
      </c>
      <c r="P103" s="32">
        <f>IFERROR(2*(males!P102-males!P103)/(males!P102+males!P103),"")</f>
        <v>0.49541284403669728</v>
      </c>
      <c r="Q103" s="32">
        <f>IFERROR(2*(males!Q102-males!Q103)/(males!Q102+males!Q103),"")</f>
        <v>0.48648648648648651</v>
      </c>
      <c r="R103" s="32">
        <f>IFERROR(2*(males!R102-males!R103)/(males!R102+males!R103),"")</f>
        <v>0.5043478260869565</v>
      </c>
      <c r="S103" s="32">
        <f>IFERROR(2*(males!S102-males!S103)/(males!S102+males!S103),"")</f>
        <v>0.50847457627118642</v>
      </c>
      <c r="T103" s="32">
        <f>IFERROR(2*(males!T102-males!T103)/(males!T102+males!T103),"")</f>
        <v>0.63636363636363635</v>
      </c>
      <c r="U103" s="32">
        <f>IFERROR(2*(males!U102-males!U103)/(males!U102+males!U103),"")</f>
        <v>0.51327433628318586</v>
      </c>
      <c r="V103" s="32">
        <f>IFERROR(2*(males!V102-males!V103)/(males!V102+males!V103),"")</f>
        <v>0.53658536585365857</v>
      </c>
      <c r="W103" s="32">
        <f>IFERROR(2*(males!W102-males!W103)/(males!W102+males!W103),"")</f>
        <v>0.54545454545454541</v>
      </c>
      <c r="X103" s="32">
        <f>IFERROR(2*(males!X102-males!X103)/(males!X102+males!X103),"")</f>
        <v>0.58823529411764708</v>
      </c>
      <c r="Y103" s="32">
        <f>IFERROR(2*(males!Y102-males!Y103)/(males!Y102+males!Y103),"")</f>
        <v>0.51515151515151514</v>
      </c>
      <c r="Z103" s="32">
        <f>IFERROR(2*(males!Z102-males!Z103)/(males!Z102+males!Z103),"")</f>
        <v>0.5074626865671642</v>
      </c>
      <c r="AA103" s="32">
        <f>IFERROR(2*(males!AA102-males!AA103)/(males!AA102+males!AA103),"")</f>
        <v>0.57627118644067798</v>
      </c>
      <c r="AB103" s="32">
        <f>IFERROR(2*(males!AB102-males!AB103)/(males!AB102+males!AB103),"")</f>
        <v>0.56842105263157894</v>
      </c>
      <c r="AC103" s="32">
        <f>IFERROR(2*(males!AC102-males!AC103)/(males!AC102+males!AC103),"")</f>
        <v>0.56000000000000005</v>
      </c>
      <c r="AD103" s="32">
        <f>IFERROR(2*(males!AD102-males!AD103)/(males!AD102+males!AD103),"")</f>
        <v>0.5321100917431193</v>
      </c>
      <c r="AE103" s="32">
        <f>IFERROR(2*(males!AE102-males!AE103)/(males!AE102+males!AE103),"")</f>
        <v>0.52830188679245282</v>
      </c>
      <c r="AF103" s="32">
        <f>IFERROR(2*(males!AF102-males!AF103)/(males!AF102+males!AF103),"")</f>
        <v>0.60317460317460314</v>
      </c>
      <c r="AG103" s="32">
        <f>IFERROR(2*(males!AG102-males!AG103)/(males!AG102+males!AG103),"")</f>
        <v>0.52427184466019416</v>
      </c>
      <c r="AH103" s="32">
        <f>IFERROR(2*(males!AH102-males!AH103)/(males!AH102+males!AH103),"")</f>
        <v>0.51968503937007871</v>
      </c>
      <c r="AI103" s="32">
        <f>IFERROR(2*(males!AI102-males!AI103)/(males!AI102+males!AI103),"")</f>
        <v>0.55670103092783507</v>
      </c>
      <c r="AJ103" s="32">
        <f>IFERROR(2*(males!AJ102-males!AJ103)/(males!AJ102+males!AJ103),"")</f>
        <v>0.51724137931034486</v>
      </c>
      <c r="AK103" s="32">
        <f>IFERROR(2*(males!AK102-males!AK103)/(males!AK102+males!AK103),"")</f>
        <v>0.54545454545454541</v>
      </c>
      <c r="AL103" s="32">
        <f>IFERROR(2*(males!AL102-males!AL103)/(males!AL102+males!AL103),"")</f>
        <v>0.54867256637168138</v>
      </c>
      <c r="AM103" s="32">
        <f>IFERROR(2*(males!AM102-males!AM103)/(males!AM102+males!AM103),"")</f>
        <v>0.5174825174825175</v>
      </c>
      <c r="AN103" s="32">
        <f>IFERROR(2*(males!AN102-males!AN103)/(males!AN102+males!AN103),"")</f>
        <v>0.5321100917431193</v>
      </c>
      <c r="AO103" s="32">
        <f>IFERROR(2*(males!AO102-males!AO103)/(males!AO102+males!AO103),"")</f>
        <v>0.53913043478260869</v>
      </c>
      <c r="AP103" s="32">
        <f>IFERROR(2*(males!AP102-males!AP103)/(males!AP102+males!AP103),"")</f>
        <v>0.5174825174825175</v>
      </c>
      <c r="AQ103" s="32">
        <f>IFERROR(2*(males!AQ102-males!AQ103)/(males!AQ102+males!AQ103),"")</f>
        <v>0.54205607476635509</v>
      </c>
      <c r="AR103" s="32">
        <f>IFERROR(2*(males!AR102-males!AR103)/(males!AR102+males!AR103),"")</f>
        <v>0.52941176470588236</v>
      </c>
      <c r="AS103" s="32">
        <f>IFERROR(2*(males!AS102-males!AS103)/(males!AS102+males!AS103),"")</f>
        <v>0.53061224489795922</v>
      </c>
      <c r="AT103" s="32">
        <f>IFERROR(2*(males!AT102-males!AT103)/(males!AT102+males!AT103),"")</f>
        <v>0.52100840336134457</v>
      </c>
      <c r="AU103" s="32">
        <f>IFERROR(2*(males!AU102-males!AU103)/(males!AU102+males!AU103),"")</f>
        <v>0.51428571428571423</v>
      </c>
      <c r="AV103" s="32">
        <f>IFERROR(2*(males!AV102-males!AV103)/(males!AV102+males!AV103),"")</f>
        <v>0.49101796407185627</v>
      </c>
      <c r="AW103" s="32">
        <f>IFERROR(2*(males!AW102-males!AW103)/(males!AW102+males!AW103),"")</f>
        <v>0.53658536585365857</v>
      </c>
      <c r="AX103" s="32">
        <f>IFERROR(2*(males!AX102-males!AX103)/(males!AX102+males!AX103),"")</f>
        <v>0.49696969696969695</v>
      </c>
      <c r="AY103" s="32">
        <f>IFERROR(2*(males!AY102-males!AY103)/(males!AY102+males!AY103),"")</f>
        <v>0.50406504065040647</v>
      </c>
      <c r="AZ103" s="32">
        <f>IFERROR(2*(males!AZ102-males!AZ103)/(males!AZ102+males!AZ103),"")</f>
        <v>0.52800000000000002</v>
      </c>
      <c r="BA103" s="32">
        <f>IFERROR(2*(males!BA102-males!BA103)/(males!BA102+males!BA103),"")</f>
        <v>0.50666666666666671</v>
      </c>
      <c r="BB103" s="32">
        <f>IFERROR(2*(males!BB102-males!BB103)/(males!BB102+males!BB103),"")</f>
        <v>0.47342995169082125</v>
      </c>
      <c r="BC103" s="32">
        <f>IFERROR(2*(males!BC102-males!BC103)/(males!BC102+males!BC103),"")</f>
        <v>0.5357142857142857</v>
      </c>
      <c r="BD103" s="32">
        <f>IFERROR(2*(males!BD102-males!BD103)/(males!BD102+males!BD103),"")</f>
        <v>0.48333333333333334</v>
      </c>
      <c r="BE103" s="32">
        <f>IFERROR(2*(males!BE102-males!BE103)/(males!BE102+males!BE103),"")</f>
        <v>0.49411764705882355</v>
      </c>
      <c r="BF103" s="32">
        <f>IFERROR(2*(males!BF102-males!BF103)/(males!BF102+males!BF103),"")</f>
        <v>0.47098976109215018</v>
      </c>
      <c r="BG103" s="32">
        <f>IFERROR(2*(males!BG102-males!BG103)/(males!BG102+males!BG103),"")</f>
        <v>0.44565217391304346</v>
      </c>
      <c r="BH103" s="32">
        <f>IFERROR(2*(males!BH102-males!BH103)/(males!BH102+males!BH103),"")</f>
        <v>0.45910290237467016</v>
      </c>
      <c r="BI103" s="32">
        <f>IFERROR(2*(males!BI102-males!BI103)/(males!BI102+males!BI103),"")</f>
        <v>0.43855421686746987</v>
      </c>
      <c r="BJ103" s="32">
        <f>IFERROR(2*(males!BJ102-males!BJ103)/(males!BJ102+males!BJ103),"")</f>
        <v>0.46153846153846156</v>
      </c>
      <c r="BK103" s="32">
        <f>IFERROR(2*(males!BK102-males!BK103)/(males!BK102+males!BK103),"")</f>
        <v>0.48920863309352519</v>
      </c>
      <c r="BL103" s="32">
        <f>IFERROR(2*(males!BL102-males!BL103)/(males!BL102+males!BL103),"")</f>
        <v>0.44813278008298757</v>
      </c>
      <c r="BM103" s="32">
        <f>IFERROR(2*(males!BM102-males!BM103)/(males!BM102+males!BM103),"")</f>
        <v>0.46522781774580335</v>
      </c>
      <c r="BN103" s="32">
        <f>IFERROR(2*(males!BN102-males!BN103)/(males!BN102+males!BN103),"")</f>
        <v>0.49367088607594939</v>
      </c>
      <c r="BO103" s="32">
        <f>IFERROR(2*(males!BO102-males!BO103)/(males!BO102+males!BO103),"")</f>
        <v>0.45018450184501846</v>
      </c>
      <c r="BP103" s="32">
        <f>IFERROR(2*(males!BP102-males!BP103)/(males!BP102+males!BP103),"")</f>
        <v>0.47575057736720555</v>
      </c>
      <c r="BQ103" s="32">
        <f>IFERROR(2*(males!BQ102-males!BQ103)/(males!BQ102+males!BQ103),"")</f>
        <v>0.46092184368737477</v>
      </c>
      <c r="BR103" s="32">
        <f>IFERROR(2*(males!BR102-males!BR103)/(males!BR102+males!BR103),"")</f>
        <v>0.51505016722408026</v>
      </c>
      <c r="BS103" s="32">
        <f>IFERROR(2*(males!BS102-males!BS103)/(males!BS102+males!BS103),"")</f>
        <v>0.46621621621621623</v>
      </c>
      <c r="BT103" s="32">
        <f>IFERROR(2*(males!BT102-males!BT103)/(males!BT102+males!BT103),"")</f>
        <v>0.43654822335025378</v>
      </c>
      <c r="BU103" s="32">
        <f>IFERROR(2*(males!BU102-males!BU103)/(males!BU102+males!BU103),"")</f>
        <v>0.46153846153846156</v>
      </c>
      <c r="BV103" s="32">
        <f>IFERROR(2*(males!BV102-males!BV103)/(males!BV102+males!BV103),"")</f>
        <v>0.4466501240694789</v>
      </c>
      <c r="BW103" s="32">
        <f>IFERROR(2*(males!BW102-males!BW103)/(males!BW102+males!BW103),"")</f>
        <v>0.49606299212598426</v>
      </c>
      <c r="BX103" s="32">
        <f>IFERROR(2*(males!BX102-males!BX103)/(males!BX102+males!BX103),"")</f>
        <v>0.46318607764390896</v>
      </c>
      <c r="BY103" s="32">
        <f>IFERROR(2*(males!BY102-males!BY103)/(males!BY102+males!BY103),"")</f>
        <v>0.47819548872180451</v>
      </c>
      <c r="BZ103" s="32">
        <f>IFERROR(2*(males!BZ102-males!BZ103)/(males!BZ102+males!BZ103),"")</f>
        <v>0.47196870925684486</v>
      </c>
      <c r="CA103" s="32">
        <f>IFERROR(2*(males!CA102-males!CA103)/(males!CA102+males!CA103),"")</f>
        <v>0.46538024971623154</v>
      </c>
      <c r="CB103" s="32">
        <f>IFERROR(2*(males!CB102-males!CB103)/(males!CB102+males!CB103),"")</f>
        <v>0.47210300429184548</v>
      </c>
      <c r="CC103" s="32">
        <f>IFERROR(2*(males!CC102-males!CC103)/(males!CC102+males!CC103),"")</f>
        <v>0.47658688865764826</v>
      </c>
      <c r="CD103" s="32">
        <f>IFERROR(2*(males!CD102-males!CD103)/(males!CD102+males!CD103),"")</f>
        <v>0.46468085106382978</v>
      </c>
      <c r="CE103" s="32">
        <f>IFERROR(2*(males!CE102-males!CE103)/(males!CE102+males!CE103),"")</f>
        <v>0.49723756906077349</v>
      </c>
      <c r="CF103" s="32">
        <f>IFERROR(2*(males!CF102-males!CF103)/(males!CF102+males!CF103),"")</f>
        <v>0.47916666666666669</v>
      </c>
      <c r="CG103" s="32">
        <f>IFERROR(2*(males!CG102-males!CG103)/(males!CG102+males!CG103),"")</f>
        <v>0.46959199384141648</v>
      </c>
      <c r="CH103" s="32">
        <f>IFERROR(2*(males!CH102-males!CH103)/(males!CH102+males!CH103),"")</f>
        <v>0.4508246792913867</v>
      </c>
      <c r="CI103" s="32">
        <f>IFERROR(2*(males!CI102-males!CI103)/(males!CI102+males!CI103),"")</f>
        <v>0.45939086294416243</v>
      </c>
      <c r="CJ103" s="32">
        <f>IFERROR(2*(males!CJ102-males!CJ103)/(males!CJ102+males!CJ103),"")</f>
        <v>0.4580060422960725</v>
      </c>
      <c r="CK103" s="32">
        <f>IFERROR(2*(males!CK102-males!CK103)/(males!CK102+males!CK103),"")</f>
        <v>0.4658583280153159</v>
      </c>
      <c r="CL103" s="32">
        <f>IFERROR(2*(males!CL102-males!CL103)/(males!CL102+males!CL103),"")</f>
        <v>0.44914816726897266</v>
      </c>
      <c r="CM103" s="32">
        <f>IFERROR(2*(males!CM102-males!CM103)/(males!CM102+males!CM103),"")</f>
        <v>0.44650708353688323</v>
      </c>
      <c r="CN103" s="32">
        <f>IFERROR(2*(males!CN102-males!CN103)/(males!CN102+males!CN103),"")</f>
        <v>0.44894026974951828</v>
      </c>
      <c r="CO103" s="12"/>
      <c r="CP103" s="31">
        <f t="shared" si="14"/>
        <v>100</v>
      </c>
      <c r="CQ103" s="32">
        <f>$CN103*EXP('2a)answer'!$C103*('2a) male mx'!CQ$2-$CO$2))</f>
        <v>0.45221175700339045</v>
      </c>
      <c r="CR103" s="32">
        <f>$CN103*EXP('2a)answer'!$C103*('2a) male mx'!CR$2-$CO$2))</f>
        <v>0.45286890968451998</v>
      </c>
      <c r="CS103" s="32">
        <f>$CN103*EXP('2a)answer'!$C103*('2a) male mx'!CS$2-$CO$2))</f>
        <v>0.45352701733782713</v>
      </c>
      <c r="CT103" s="32">
        <f>$CN103*EXP('2a)answer'!$C103*('2a) male mx'!CT$2-$CO$2))</f>
        <v>0.45418608135107441</v>
      </c>
      <c r="CU103" s="32">
        <f>$CN103*EXP('2a)answer'!$C103*('2a) male mx'!CU$2-$CO$2))</f>
        <v>0.454846103114041</v>
      </c>
      <c r="CV103" s="32">
        <f>$CN103*EXP('2a)answer'!$C103*('2a) male mx'!CV$2-$CO$2))</f>
        <v>0.45550708401852574</v>
      </c>
      <c r="CW103" s="32">
        <f>$CN103*EXP('2a)answer'!$C103*('2a) male mx'!CW$2-$CO$2))</f>
        <v>0.45616902545835003</v>
      </c>
      <c r="CX103" s="32">
        <f>$CN103*EXP('2a)answer'!$C103*('2a) male mx'!CX$2-$CO$2))</f>
        <v>0.45683192882936074</v>
      </c>
      <c r="CY103" s="32">
        <f>$CN103*EXP('2a)answer'!$C103*('2a) male mx'!CY$2-$CO$2))</f>
        <v>0.45749579552943315</v>
      </c>
      <c r="CZ103" s="32">
        <f>$CN103*EXP('2a)answer'!$C103*('2a) male mx'!CZ$2-$CO$2))</f>
        <v>0.45816062695847409</v>
      </c>
      <c r="DA103" s="32">
        <f>$CN103*EXP('2a)answer'!$C103*('2a) male mx'!DA$2-$CO$2))</f>
        <v>0.45882642451842454</v>
      </c>
      <c r="DB103" s="32">
        <f>$CN103*EXP('2a)answer'!$C103*('2a) male mx'!DB$2-$CO$2))</f>
        <v>0.45949318961326285</v>
      </c>
      <c r="DC103" s="32">
        <f>$CN103*EXP('2a)answer'!$C103*('2a) male mx'!DC$2-$CO$2))</f>
        <v>0.46016092364900774</v>
      </c>
      <c r="DD103" s="32">
        <f>$CN103*EXP('2a)answer'!$C103*('2a) male mx'!DD$2-$CO$2))</f>
        <v>0.46082962803372085</v>
      </c>
      <c r="DE103" s="32">
        <f>$CN103*EXP('2a)answer'!$C103*('2a) male mx'!DE$2-$CO$2))</f>
        <v>0.46149930417751039</v>
      </c>
      <c r="DF103" s="32">
        <f>$CN103*EXP('2a)answer'!$C103*('2a) male mx'!DF$2-$CO$2))</f>
        <v>0.46216995349253337</v>
      </c>
      <c r="DG103" s="32">
        <f>$CN103*EXP('2a)answer'!$C103*('2a) male mx'!DG$2-$CO$2))</f>
        <v>0.4628415773929993</v>
      </c>
      <c r="DH103" s="32">
        <f>$CN103*EXP('2a)answer'!$C103*('2a) male mx'!DH$2-$CO$2))</f>
        <v>0.46351417729517252</v>
      </c>
      <c r="DI103" s="32">
        <f>$CN103*EXP('2a)answer'!$C103*('2a) male mx'!DI$2-$CO$2))</f>
        <v>0.46418775461737555</v>
      </c>
      <c r="DJ103" s="32">
        <f>$CN103*EXP('2a)answer'!$C103*('2a) male mx'!DJ$2-$CO$2))</f>
        <v>0.46486231077999218</v>
      </c>
      <c r="DK103" s="32">
        <f>$CN103*EXP('2a)answer'!$C103*('2a) male mx'!DK$2-$CO$2))</f>
        <v>0.46553784720547009</v>
      </c>
      <c r="DL103" s="32">
        <f>$CN103*EXP('2a)answer'!$C103*('2a) male mx'!DL$2-$CO$2))</f>
        <v>0.46621436531832416</v>
      </c>
      <c r="DM103" s="32">
        <f>$CN103*EXP('2a)answer'!$C103*('2a) male mx'!DM$2-$CO$2))</f>
        <v>0.46689186654513937</v>
      </c>
      <c r="DN103" s="32">
        <f>$CN103*EXP('2a)answer'!$C103*('2a) male mx'!DN$2-$CO$2))</f>
        <v>0.46757035231457383</v>
      </c>
      <c r="DO103" s="32">
        <f>$CN103*EXP('2a)answer'!$C103*('2a) male mx'!DO$2-$CO$2))</f>
        <v>0.4682498240573616</v>
      </c>
      <c r="DP103" s="32">
        <f>$CN103*EXP('2a)answer'!$C103*('2a) male mx'!DP$2-$CO$2))</f>
        <v>0.46893028320631613</v>
      </c>
      <c r="DQ103" s="32">
        <f>$CN103*EXP('2a)answer'!$C103*('2a) male mx'!DQ$2-$CO$2))</f>
        <v>0.46961173119633282</v>
      </c>
      <c r="DR103" s="32">
        <f>$CN103*EXP('2a)answer'!$C103*('2a) male mx'!DR$2-$CO$2))</f>
        <v>0.4702941694643924</v>
      </c>
      <c r="DS103" s="32">
        <f>$CN103*EXP('2a)answer'!$C103*('2a) male mx'!DS$2-$CO$2))</f>
        <v>0.47097759944956374</v>
      </c>
      <c r="DT103" s="32">
        <f>$CN103*EXP('2a)answer'!$C103*('2a) male mx'!DT$2-$CO$2))</f>
        <v>0.47166202259300699</v>
      </c>
      <c r="DU103" s="32">
        <f>$CN103*EXP('2a)answer'!$C103*('2a) male mx'!DU$2-$CO$2))</f>
        <v>0.4723474403379766</v>
      </c>
      <c r="DV103" s="32">
        <f>$CN103*EXP('2a)answer'!$C103*('2a) male mx'!DV$2-$CO$2))</f>
        <v>0.47303385412982418</v>
      </c>
      <c r="DW103" s="32">
        <f>$CN103*EXP('2a)answer'!$C103*('2a) male mx'!DW$2-$CO$2))</f>
        <v>0.47372126541600207</v>
      </c>
      <c r="DX103" s="32">
        <f>$CN103*EXP('2a)answer'!$C103*('2a) male mx'!DX$2-$CO$2))</f>
        <v>0.47440967564606584</v>
      </c>
      <c r="DY103" s="32">
        <f>$CN103*EXP('2a)answer'!$C103*('2a) male mx'!DY$2-$CO$2))</f>
        <v>0.47509908627167741</v>
      </c>
      <c r="DZ103" s="32">
        <f>$CN103*EXP('2a)answer'!$C103*('2a) male mx'!DZ$2-$CO$2))</f>
        <v>0.47578949874660847</v>
      </c>
      <c r="EA103" s="32">
        <f>$CN103*EXP('2a)answer'!$C103*('2a) male mx'!EA$2-$CO$2))</f>
        <v>0.47648091452674324</v>
      </c>
      <c r="EB103" s="32">
        <f>$CN103*EXP('2a)answer'!$C103*('2a) male mx'!EB$2-$CO$2))</f>
        <v>0.47717333507008169</v>
      </c>
      <c r="EC103" s="32">
        <f>$CN103*EXP('2a)answer'!$C103*('2a) male mx'!EC$2-$CO$2))</f>
        <v>0.47786676183674248</v>
      </c>
      <c r="ED103" s="32">
        <f>$CN103*EXP('2a)answer'!$C103*('2a) male mx'!ED$2-$CO$2))</f>
        <v>0.4785611962889661</v>
      </c>
      <c r="EE103" s="32">
        <f>$CN103*EXP('2a)answer'!$C103*('2a) male mx'!EE$2-$CO$2))</f>
        <v>0.479256639891118</v>
      </c>
      <c r="EF103" s="32">
        <f>$CN103*EXP('2a)answer'!$C103*('2a) male mx'!EF$2-$CO$2))</f>
        <v>0.47995309410969161</v>
      </c>
      <c r="EG103" s="32">
        <f>$CN103*EXP('2a)answer'!$C103*('2a) male mx'!EG$2-$CO$2))</f>
        <v>0.48065056041331156</v>
      </c>
      <c r="EH103" s="32">
        <f>$CN103*EXP('2a)answer'!$C103*('2a) male mx'!EH$2-$CO$2))</f>
        <v>0.48134904027273651</v>
      </c>
      <c r="EI103" s="32">
        <f>$CN103*EXP('2a)answer'!$C103*('2a) male mx'!EI$2-$CO$2))</f>
        <v>0.48204853516086249</v>
      </c>
      <c r="EJ103" s="32">
        <f>$CN103*EXP('2a)answer'!$C103*('2a) male mx'!EJ$2-$CO$2))</f>
        <v>0.48274904655272616</v>
      </c>
      <c r="EK103" s="32">
        <f>$CN103*EXP('2a)answer'!$C103*('2a) male mx'!EK$2-$CO$2))</f>
        <v>0.48345057592550733</v>
      </c>
      <c r="EL103" s="32">
        <f>$CN103*EXP('2a)answer'!$C103*('2a) male mx'!EL$2-$CO$2))</f>
        <v>0.48415312475853273</v>
      </c>
      <c r="EM103" s="32">
        <f>$CN103*EXP('2a)answer'!$C103*('2a) male mx'!EM$2-$CO$2))</f>
        <v>0.48485669453327862</v>
      </c>
      <c r="EN103" s="32">
        <f>$CN103*EXP('2a)answer'!$C103*('2a) male mx'!EN$2-$CO$2))</f>
        <v>0.48556128673337434</v>
      </c>
      <c r="EO103" s="32">
        <f>$CN103*EXP('2a)answer'!$C103*('2a) male mx'!EO$2-$CO$2))</f>
        <v>0.48626690284460511</v>
      </c>
    </row>
    <row r="104" spans="1:145" x14ac:dyDescent="0.25">
      <c r="A104" s="31">
        <f>males!A103</f>
        <v>101</v>
      </c>
      <c r="B104" s="32">
        <f>IFERROR(2*(males!B103-males!B104)/(males!B103+males!B104),"")</f>
        <v>0.40909090909090912</v>
      </c>
      <c r="C104" s="32">
        <f>IFERROR(2*(males!C103-males!C104)/(males!C103+males!C104),"")</f>
        <v>0.49411764705882355</v>
      </c>
      <c r="D104" s="32">
        <f>IFERROR(2*(males!D103-males!D104)/(males!D103+males!D104),"")</f>
        <v>0.49056603773584906</v>
      </c>
      <c r="E104" s="32">
        <f>IFERROR(2*(males!E103-males!E104)/(males!E103+males!E104),"")</f>
        <v>0.53333333333333333</v>
      </c>
      <c r="F104" s="32">
        <f>IFERROR(2*(males!F103-males!F104)/(males!F103+males!F104),"")</f>
        <v>0.46464646464646464</v>
      </c>
      <c r="G104" s="32">
        <f>IFERROR(2*(males!G103-males!G104)/(males!G103+males!G104),"")</f>
        <v>0.54545454545454541</v>
      </c>
      <c r="H104" s="32">
        <f>IFERROR(2*(males!H103-males!H104)/(males!H103+males!H104),"")</f>
        <v>0.49275362318840582</v>
      </c>
      <c r="I104" s="32">
        <f>IFERROR(2*(males!I103-males!I104)/(males!I103+males!I104),"")</f>
        <v>0.47826086956521741</v>
      </c>
      <c r="J104" s="32">
        <f>IFERROR(2*(males!J103-males!J104)/(males!J103+males!J104),"")</f>
        <v>0.54545454545454541</v>
      </c>
      <c r="K104" s="32">
        <f>IFERROR(2*(males!K103-males!K104)/(males!K103+males!K104),"")</f>
        <v>0.49122807017543857</v>
      </c>
      <c r="L104" s="32">
        <f>IFERROR(2*(males!L103-males!L104)/(males!L103+males!L104),"")</f>
        <v>0.51162790697674421</v>
      </c>
      <c r="M104" s="32">
        <f>IFERROR(2*(males!M103-males!M104)/(males!M103+males!M104),"")</f>
        <v>0.49504950495049505</v>
      </c>
      <c r="N104" s="32">
        <f>IFERROR(2*(males!N103-males!N104)/(males!N103+males!N104),"")</f>
        <v>0.49411764705882355</v>
      </c>
      <c r="O104" s="32">
        <f>IFERROR(2*(males!O103-males!O104)/(males!O103+males!O104),"")</f>
        <v>0.56000000000000005</v>
      </c>
      <c r="P104" s="32">
        <f>IFERROR(2*(males!P103-males!P104)/(males!P103+males!P104),"")</f>
        <v>0.52307692307692311</v>
      </c>
      <c r="Q104" s="32">
        <f>IFERROR(2*(males!Q103-males!Q104)/(males!Q103+males!Q104),"")</f>
        <v>0.48888888888888887</v>
      </c>
      <c r="R104" s="32">
        <f>IFERROR(2*(males!R103-males!R104)/(males!R103+males!R104),"")</f>
        <v>0.52941176470588236</v>
      </c>
      <c r="S104" s="32">
        <f>IFERROR(2*(males!S103-males!S104)/(males!S103+males!S104),"")</f>
        <v>0.51428571428571423</v>
      </c>
      <c r="T104" s="32">
        <f>IFERROR(2*(males!T103-males!T104)/(males!T103+males!T104),"")</f>
        <v>0.60869565217391308</v>
      </c>
      <c r="U104" s="32">
        <f>IFERROR(2*(males!U103-males!U104)/(males!U103+males!U104),"")</f>
        <v>0.54545454545454541</v>
      </c>
      <c r="V104" s="32">
        <f>IFERROR(2*(males!V103-males!V104)/(males!V103+males!V104),"")</f>
        <v>0.55319148936170215</v>
      </c>
      <c r="W104" s="32">
        <f>IFERROR(2*(males!W103-males!W104)/(males!W103+males!W104),"")</f>
        <v>0.58064516129032262</v>
      </c>
      <c r="X104" s="32">
        <f>IFERROR(2*(males!X103-males!X104)/(males!X103+males!X104),"")</f>
        <v>0.5714285714285714</v>
      </c>
      <c r="Y104" s="32">
        <f>IFERROR(2*(males!Y103-males!Y104)/(males!Y103+males!Y104),"")</f>
        <v>0.54545454545454541</v>
      </c>
      <c r="Z104" s="32">
        <f>IFERROR(2*(males!Z103-males!Z104)/(males!Z103+males!Z104),"")</f>
        <v>0.53164556962025311</v>
      </c>
      <c r="AA104" s="32">
        <f>IFERROR(2*(males!AA103-males!AA104)/(males!AA103+males!AA104),"")</f>
        <v>0.625</v>
      </c>
      <c r="AB104" s="32">
        <f>IFERROR(2*(males!AB103-males!AB104)/(males!AB103+males!AB104),"")</f>
        <v>0.56603773584905659</v>
      </c>
      <c r="AC104" s="32">
        <f>IFERROR(2*(males!AC103-males!AC104)/(males!AC103+males!AC104),"")</f>
        <v>0.5714285714285714</v>
      </c>
      <c r="AD104" s="32">
        <f>IFERROR(2*(males!AD103-males!AD104)/(males!AD103+males!AD104),"")</f>
        <v>0.58064516129032262</v>
      </c>
      <c r="AE104" s="32">
        <f>IFERROR(2*(males!AE103-males!AE104)/(males!AE103+males!AE104),"")</f>
        <v>0.55737704918032782</v>
      </c>
      <c r="AF104" s="32">
        <f>IFERROR(2*(males!AF103-males!AF104)/(males!AF103+males!AF104),"")</f>
        <v>0.58823529411764708</v>
      </c>
      <c r="AG104" s="32">
        <f>IFERROR(2*(males!AG103-males!AG104)/(males!AG103+males!AG104),"")</f>
        <v>0.57627118644067798</v>
      </c>
      <c r="AH104" s="32">
        <f>IFERROR(2*(males!AH103-males!AH104)/(males!AH103+males!AH104),"")</f>
        <v>0.57534246575342463</v>
      </c>
      <c r="AI104" s="32">
        <f>IFERROR(2*(males!AI103-males!AI104)/(males!AI103+males!AI104),"")</f>
        <v>0.59259259259259256</v>
      </c>
      <c r="AJ104" s="32">
        <f>IFERROR(2*(males!AJ103-males!AJ104)/(males!AJ103+males!AJ104),"")</f>
        <v>0.56716417910447758</v>
      </c>
      <c r="AK104" s="32">
        <f>IFERROR(2*(males!AK103-males!AK104)/(males!AK103+males!AK104),"")</f>
        <v>0.60465116279069764</v>
      </c>
      <c r="AL104" s="32">
        <f>IFERROR(2*(males!AL103-males!AL104)/(males!AL103+males!AL104),"")</f>
        <v>0.5625</v>
      </c>
      <c r="AM104" s="32">
        <f>IFERROR(2*(males!AM103-males!AM104)/(males!AM103+males!AM104),"")</f>
        <v>0.55421686746987953</v>
      </c>
      <c r="AN104" s="32">
        <f>IFERROR(2*(males!AN103-males!AN104)/(males!AN103+males!AN104),"")</f>
        <v>0.58064516129032262</v>
      </c>
      <c r="AO104" s="32">
        <f>IFERROR(2*(males!AO103-males!AO104)/(males!AO103+males!AO104),"")</f>
        <v>0.54545454545454541</v>
      </c>
      <c r="AP104" s="32">
        <f>IFERROR(2*(males!AP103-males!AP104)/(males!AP103+males!AP104),"")</f>
        <v>0.55421686746987953</v>
      </c>
      <c r="AQ104" s="32">
        <f>IFERROR(2*(males!AQ103-males!AQ104)/(males!AQ103+males!AQ104),"")</f>
        <v>0.55737704918032782</v>
      </c>
      <c r="AR104" s="32">
        <f>IFERROR(2*(males!AR103-males!AR104)/(males!AR103+males!AR104),"")</f>
        <v>0.53164556962025311</v>
      </c>
      <c r="AS104" s="32">
        <f>IFERROR(2*(males!AS103-males!AS104)/(males!AS103+males!AS104),"")</f>
        <v>0.5714285714285714</v>
      </c>
      <c r="AT104" s="32">
        <f>IFERROR(2*(males!AT103-males!AT104)/(males!AT103+males!AT104),"")</f>
        <v>0.58823529411764708</v>
      </c>
      <c r="AU104" s="32">
        <f>IFERROR(2*(males!AU103-males!AU104)/(males!AU103+males!AU104),"")</f>
        <v>0.55737704918032782</v>
      </c>
      <c r="AV104" s="32">
        <f>IFERROR(2*(males!AV103-males!AV104)/(males!AV103+males!AV104),"")</f>
        <v>0.52</v>
      </c>
      <c r="AW104" s="32">
        <f>IFERROR(2*(males!AW103-males!AW104)/(males!AW103+males!AW104),"")</f>
        <v>0.55319148936170215</v>
      </c>
      <c r="AX104" s="32">
        <f>IFERROR(2*(males!AX103-males!AX104)/(males!AX103+males!AX104),"")</f>
        <v>0.53061224489795922</v>
      </c>
      <c r="AY104" s="32">
        <f>IFERROR(2*(males!AY103-males!AY104)/(males!AY103+males!AY104),"")</f>
        <v>0.52054794520547942</v>
      </c>
      <c r="AZ104" s="32">
        <f>IFERROR(2*(males!AZ103-males!AZ104)/(males!AZ103+males!AZ104),"")</f>
        <v>0.55555555555555558</v>
      </c>
      <c r="BA104" s="32">
        <f>IFERROR(2*(males!BA103-males!BA104)/(males!BA103+males!BA104),"")</f>
        <v>0.54545454545454541</v>
      </c>
      <c r="BB104" s="32">
        <f>IFERROR(2*(males!BB103-males!BB104)/(males!BB103+males!BB104),"")</f>
        <v>0.50793650793650791</v>
      </c>
      <c r="BC104" s="32">
        <f>IFERROR(2*(males!BC103-males!BC104)/(males!BC103+males!BC104),"")</f>
        <v>0.5625</v>
      </c>
      <c r="BD104" s="32">
        <f>IFERROR(2*(males!BD103-males!BD104)/(males!BD103+males!BD104),"")</f>
        <v>0.51034482758620692</v>
      </c>
      <c r="BE104" s="32">
        <f>IFERROR(2*(males!BE103-males!BE104)/(males!BE103+males!BE104),"")</f>
        <v>0.53465346534653468</v>
      </c>
      <c r="BF104" s="32">
        <f>IFERROR(2*(males!BF103-males!BF104)/(males!BF103+males!BF104),"")</f>
        <v>0.48888888888888887</v>
      </c>
      <c r="BG104" s="32">
        <f>IFERROR(2*(males!BG103-males!BG104)/(males!BG103+males!BG104),"")</f>
        <v>0.46551724137931033</v>
      </c>
      <c r="BH104" s="32">
        <f>IFERROR(2*(males!BH103-males!BH104)/(males!BH103+males!BH104),"")</f>
        <v>0.47457627118644069</v>
      </c>
      <c r="BI104" s="32">
        <f>IFERROR(2*(males!BI103-males!BI104)/(males!BI103+males!BI104),"")</f>
        <v>0.45454545454545453</v>
      </c>
      <c r="BJ104" s="32">
        <f>IFERROR(2*(males!BJ103-males!BJ104)/(males!BJ103+males!BJ104),"")</f>
        <v>0.48888888888888887</v>
      </c>
      <c r="BK104" s="32">
        <f>IFERROR(2*(males!BK103-males!BK104)/(males!BK103+males!BK104),"")</f>
        <v>0.51497005988023947</v>
      </c>
      <c r="BL104" s="32">
        <f>IFERROR(2*(males!BL103-males!BL104)/(males!BL103+males!BL104),"")</f>
        <v>0.46864686468646866</v>
      </c>
      <c r="BM104" s="32">
        <f>IFERROR(2*(males!BM103-males!BM104)/(males!BM103+males!BM104),"")</f>
        <v>0.5</v>
      </c>
      <c r="BN104" s="32">
        <f>IFERROR(2*(males!BN103-males!BN104)/(males!BN103+males!BN104),"")</f>
        <v>0.51851851851851849</v>
      </c>
      <c r="BO104" s="32">
        <f>IFERROR(2*(males!BO103-males!BO104)/(males!BO103+males!BO104),"")</f>
        <v>0.47787610619469029</v>
      </c>
      <c r="BP104" s="32">
        <f>IFERROR(2*(males!BP103-males!BP104)/(males!BP103+males!BP104),"")</f>
        <v>0.5</v>
      </c>
      <c r="BQ104" s="32">
        <f>IFERROR(2*(males!BQ103-males!BQ104)/(males!BQ103+males!BQ104),"")</f>
        <v>0.4854368932038835</v>
      </c>
      <c r="BR104" s="32">
        <f>IFERROR(2*(males!BR103-males!BR104)/(males!BR103+males!BR104),"")</f>
        <v>0.55172413793103448</v>
      </c>
      <c r="BS104" s="32">
        <f>IFERROR(2*(males!BS103-males!BS104)/(males!BS103+males!BS104),"")</f>
        <v>0.49450549450549453</v>
      </c>
      <c r="BT104" s="32">
        <f>IFERROR(2*(males!BT103-males!BT104)/(males!BT103+males!BT104),"")</f>
        <v>0.45908183632734528</v>
      </c>
      <c r="BU104" s="32">
        <f>IFERROR(2*(males!BU103-males!BU104)/(males!BU103+males!BU104),"")</f>
        <v>0.49322493224932251</v>
      </c>
      <c r="BV104" s="32">
        <f>IFERROR(2*(males!BV103-males!BV104)/(males!BV103+males!BV104),"")</f>
        <v>0.4743083003952569</v>
      </c>
      <c r="BW104" s="32">
        <f>IFERROR(2*(males!BW103-males!BW104)/(males!BW103+males!BW104),"")</f>
        <v>0.5298013245033113</v>
      </c>
      <c r="BX104" s="32">
        <f>IFERROR(2*(males!BX103-males!BX104)/(males!BX103+males!BX104),"")</f>
        <v>0.4956521739130435</v>
      </c>
      <c r="BY104" s="32">
        <f>IFERROR(2*(males!BY103-males!BY104)/(males!BY103+males!BY104),"")</f>
        <v>0.51116625310173702</v>
      </c>
      <c r="BZ104" s="32">
        <f>IFERROR(2*(males!BZ103-males!BZ104)/(males!BZ103+males!BZ104),"")</f>
        <v>0.49893390191897652</v>
      </c>
      <c r="CA104" s="32">
        <f>IFERROR(2*(males!CA103-males!CA104)/(males!CA103+males!CA104),"")</f>
        <v>0.49446494464944651</v>
      </c>
      <c r="CB104" s="32">
        <f>IFERROR(2*(males!CB103-males!CB104)/(males!CB103+males!CB104),"")</f>
        <v>0.49824561403508771</v>
      </c>
      <c r="CC104" s="32">
        <f>IFERROR(2*(males!CC103-males!CC104)/(males!CC103+males!CC104),"")</f>
        <v>0.50684931506849318</v>
      </c>
      <c r="CD104" s="32">
        <f>IFERROR(2*(males!CD103-males!CD104)/(males!CD103+males!CD104),"")</f>
        <v>0.49515905947441219</v>
      </c>
      <c r="CE104" s="32">
        <f>IFERROR(2*(males!CE103-males!CE104)/(males!CE103+males!CE104),"")</f>
        <v>0.52788104089219334</v>
      </c>
      <c r="CF104" s="32">
        <f>IFERROR(2*(males!CF103-males!CF104)/(males!CF103+males!CF104),"")</f>
        <v>0.51002865329512892</v>
      </c>
      <c r="CG104" s="32">
        <f>IFERROR(2*(males!CG103-males!CG104)/(males!CG103+males!CG104),"")</f>
        <v>0.50377833753148615</v>
      </c>
      <c r="CH104" s="32">
        <f>IFERROR(2*(males!CH103-males!CH104)/(males!CH103+males!CH104),"")</f>
        <v>0.48383937316356512</v>
      </c>
      <c r="CI104" s="32">
        <f>IFERROR(2*(males!CI103-males!CI104)/(males!CI103+males!CI104),"")</f>
        <v>0.49281314168377821</v>
      </c>
      <c r="CJ104" s="32">
        <f>IFERROR(2*(males!CJ103-males!CJ104)/(males!CJ103+males!CJ104),"")</f>
        <v>0.4897560975609756</v>
      </c>
      <c r="CK104" s="32">
        <f>IFERROR(2*(males!CK103-males!CK104)/(males!CK103+males!CK104),"")</f>
        <v>0.49896049896049899</v>
      </c>
      <c r="CL104" s="32">
        <f>IFERROR(2*(males!CL103-males!CL104)/(males!CL103+males!CL104),"")</f>
        <v>0.48059454995871181</v>
      </c>
      <c r="CM104" s="32">
        <f>IFERROR(2*(males!CM103-males!CM104)/(males!CM103+males!CM104),"")</f>
        <v>0.48049921996879874</v>
      </c>
      <c r="CN104" s="32">
        <f>IFERROR(2*(males!CN103-males!CN104)/(males!CN103+males!CN104),"")</f>
        <v>0.48265227447956821</v>
      </c>
      <c r="CO104" s="12"/>
      <c r="CP104" s="31">
        <f t="shared" si="14"/>
        <v>101</v>
      </c>
      <c r="CQ104" s="32">
        <f>$CN104*EXP('2a)answer'!$C104*('2a) male mx'!CQ$2-$CO$2))</f>
        <v>0.48710664387187519</v>
      </c>
      <c r="CR104" s="32">
        <f>$CN104*EXP('2a)answer'!$C104*('2a) male mx'!CR$2-$CO$2))</f>
        <v>0.48800243875341148</v>
      </c>
      <c r="CS104" s="32">
        <f>$CN104*EXP('2a)answer'!$C104*('2a) male mx'!CS$2-$CO$2))</f>
        <v>0.488899881012334</v>
      </c>
      <c r="CT104" s="32">
        <f>$CN104*EXP('2a)answer'!$C104*('2a) male mx'!CT$2-$CO$2))</f>
        <v>0.48979897367818925</v>
      </c>
      <c r="CU104" s="32">
        <f>$CN104*EXP('2a)answer'!$C104*('2a) male mx'!CU$2-$CO$2))</f>
        <v>0.490699719786095</v>
      </c>
      <c r="CV104" s="32">
        <f>$CN104*EXP('2a)answer'!$C104*('2a) male mx'!CV$2-$CO$2))</f>
        <v>0.49160212237675088</v>
      </c>
      <c r="CW104" s="32">
        <f>$CN104*EXP('2a)answer'!$C104*('2a) male mx'!CW$2-$CO$2))</f>
        <v>0.49250618449644828</v>
      </c>
      <c r="CX104" s="32">
        <f>$CN104*EXP('2a)answer'!$C104*('2a) male mx'!CX$2-$CO$2))</f>
        <v>0.49341190919708061</v>
      </c>
      <c r="CY104" s="32">
        <f>$CN104*EXP('2a)answer'!$C104*('2a) male mx'!CY$2-$CO$2))</f>
        <v>0.494319299536154</v>
      </c>
      <c r="CZ104" s="32">
        <f>$CN104*EXP('2a)answer'!$C104*('2a) male mx'!CZ$2-$CO$2))</f>
        <v>0.49522835857679715</v>
      </c>
      <c r="DA104" s="32">
        <f>$CN104*EXP('2a)answer'!$C104*('2a) male mx'!DA$2-$CO$2))</f>
        <v>0.49613908938777218</v>
      </c>
      <c r="DB104" s="32">
        <f>$CN104*EXP('2a)answer'!$C104*('2a) male mx'!DB$2-$CO$2))</f>
        <v>0.49705149504348417</v>
      </c>
      <c r="DC104" s="32">
        <f>$CN104*EXP('2a)answer'!$C104*('2a) male mx'!DC$2-$CO$2))</f>
        <v>0.49796557862399282</v>
      </c>
      <c r="DD104" s="32">
        <f>$CN104*EXP('2a)answer'!$C104*('2a) male mx'!DD$2-$CO$2))</f>
        <v>0.49888134321502137</v>
      </c>
      <c r="DE104" s="32">
        <f>$CN104*EXP('2a)answer'!$C104*('2a) male mx'!DE$2-$CO$2))</f>
        <v>0.49979879190796822</v>
      </c>
      <c r="DF104" s="32">
        <f>$CN104*EXP('2a)answer'!$C104*('2a) male mx'!DF$2-$CO$2))</f>
        <v>0.50071792779991664</v>
      </c>
      <c r="DG104" s="32">
        <f>$CN104*EXP('2a)answer'!$C104*('2a) male mx'!DG$2-$CO$2))</f>
        <v>0.50163875399364566</v>
      </c>
      <c r="DH104" s="32">
        <f>$CN104*EXP('2a)answer'!$C104*('2a) male mx'!DH$2-$CO$2))</f>
        <v>0.50256127359764002</v>
      </c>
      <c r="DI104" s="32">
        <f>$CN104*EXP('2a)answer'!$C104*('2a) male mx'!DI$2-$CO$2))</f>
        <v>0.50348548972610152</v>
      </c>
      <c r="DJ104" s="32">
        <f>$CN104*EXP('2a)answer'!$C104*('2a) male mx'!DJ$2-$CO$2))</f>
        <v>0.50441140549895858</v>
      </c>
      <c r="DK104" s="32">
        <f>$CN104*EXP('2a)answer'!$C104*('2a) male mx'!DK$2-$CO$2))</f>
        <v>0.50533902404187736</v>
      </c>
      <c r="DL104" s="32">
        <f>$CN104*EXP('2a)answer'!$C104*('2a) male mx'!DL$2-$CO$2))</f>
        <v>0.50626834848627211</v>
      </c>
      <c r="DM104" s="32">
        <f>$CN104*EXP('2a)answer'!$C104*('2a) male mx'!DM$2-$CO$2))</f>
        <v>0.50719938196931613</v>
      </c>
      <c r="DN104" s="32">
        <f>$CN104*EXP('2a)answer'!$C104*('2a) male mx'!DN$2-$CO$2))</f>
        <v>0.50813212763395121</v>
      </c>
      <c r="DO104" s="32">
        <f>$CN104*EXP('2a)answer'!$C104*('2a) male mx'!DO$2-$CO$2))</f>
        <v>0.50906658862889997</v>
      </c>
      <c r="DP104" s="32">
        <f>$CN104*EXP('2a)answer'!$C104*('2a) male mx'!DP$2-$CO$2))</f>
        <v>0.51000276810867484</v>
      </c>
      <c r="DQ104" s="32">
        <f>$CN104*EXP('2a)answer'!$C104*('2a) male mx'!DQ$2-$CO$2))</f>
        <v>0.51094066923359016</v>
      </c>
      <c r="DR104" s="32">
        <f>$CN104*EXP('2a)answer'!$C104*('2a) male mx'!DR$2-$CO$2))</f>
        <v>0.51188029516977129</v>
      </c>
      <c r="DS104" s="32">
        <f>$CN104*EXP('2a)answer'!$C104*('2a) male mx'!DS$2-$CO$2))</f>
        <v>0.51282164908916672</v>
      </c>
      <c r="DT104" s="32">
        <f>$CN104*EXP('2a)answer'!$C104*('2a) male mx'!DT$2-$CO$2))</f>
        <v>0.51376473416955815</v>
      </c>
      <c r="DU104" s="32">
        <f>$CN104*EXP('2a)answer'!$C104*('2a) male mx'!DU$2-$CO$2))</f>
        <v>0.51470955359457093</v>
      </c>
      <c r="DV104" s="32">
        <f>$CN104*EXP('2a)answer'!$C104*('2a) male mx'!DV$2-$CO$2))</f>
        <v>0.51565611055368543</v>
      </c>
      <c r="DW104" s="32">
        <f>$CN104*EXP('2a)answer'!$C104*('2a) male mx'!DW$2-$CO$2))</f>
        <v>0.5166044082422474</v>
      </c>
      <c r="DX104" s="32">
        <f>$CN104*EXP('2a)answer'!$C104*('2a) male mx'!DX$2-$CO$2))</f>
        <v>0.51755444986147914</v>
      </c>
      <c r="DY104" s="32">
        <f>$CN104*EXP('2a)answer'!$C104*('2a) male mx'!DY$2-$CO$2))</f>
        <v>0.51850623861848932</v>
      </c>
      <c r="DZ104" s="32">
        <f>$CN104*EXP('2a)answer'!$C104*('2a) male mx'!DZ$2-$CO$2))</f>
        <v>0.51945977772628527</v>
      </c>
      <c r="EA104" s="32">
        <f>$CN104*EXP('2a)answer'!$C104*('2a) male mx'!EA$2-$CO$2))</f>
        <v>0.52041507040378276</v>
      </c>
      <c r="EB104" s="32">
        <f>$CN104*EXP('2a)answer'!$C104*('2a) male mx'!EB$2-$CO$2))</f>
        <v>0.52137211987581733</v>
      </c>
      <c r="EC104" s="32">
        <f>$CN104*EXP('2a)answer'!$C104*('2a) male mx'!EC$2-$CO$2))</f>
        <v>0.52233092937315462</v>
      </c>
      <c r="ED104" s="32">
        <f>$CN104*EXP('2a)answer'!$C104*('2a) male mx'!ED$2-$CO$2))</f>
        <v>0.5232915021325022</v>
      </c>
      <c r="EE104" s="32">
        <f>$CN104*EXP('2a)answer'!$C104*('2a) male mx'!EE$2-$CO$2))</f>
        <v>0.52425384139651976</v>
      </c>
      <c r="EF104" s="32">
        <f>$CN104*EXP('2a)answer'!$C104*('2a) male mx'!EF$2-$CO$2))</f>
        <v>0.52521795041383035</v>
      </c>
      <c r="EG104" s="32">
        <f>$CN104*EXP('2a)answer'!$C104*('2a) male mx'!EG$2-$CO$2))</f>
        <v>0.52618383243903111</v>
      </c>
      <c r="EH104" s="32">
        <f>$CN104*EXP('2a)answer'!$C104*('2a) male mx'!EH$2-$CO$2))</f>
        <v>0.5271514907327044</v>
      </c>
      <c r="EI104" s="32">
        <f>$CN104*EXP('2a)answer'!$C104*('2a) male mx'!EI$2-$CO$2))</f>
        <v>0.52812092856142923</v>
      </c>
      <c r="EJ104" s="32">
        <f>$CN104*EXP('2a)answer'!$C104*('2a) male mx'!EJ$2-$CO$2))</f>
        <v>0.52909214919779146</v>
      </c>
      <c r="EK104" s="32">
        <f>$CN104*EXP('2a)answer'!$C104*('2a) male mx'!EK$2-$CO$2))</f>
        <v>0.53006515592039549</v>
      </c>
      <c r="EL104" s="32">
        <f>$CN104*EXP('2a)answer'!$C104*('2a) male mx'!EL$2-$CO$2))</f>
        <v>0.53103995201387511</v>
      </c>
      <c r="EM104" s="32">
        <f>$CN104*EXP('2a)answer'!$C104*('2a) male mx'!EM$2-$CO$2))</f>
        <v>0.53201654076890426</v>
      </c>
      <c r="EN104" s="32">
        <f>$CN104*EXP('2a)answer'!$C104*('2a) male mx'!EN$2-$CO$2))</f>
        <v>0.53299492548220906</v>
      </c>
      <c r="EO104" s="32">
        <f>$CN104*EXP('2a)answer'!$C104*('2a) male mx'!EO$2-$CO$2))</f>
        <v>0.53397510945657789</v>
      </c>
    </row>
    <row r="105" spans="1:145" x14ac:dyDescent="0.25">
      <c r="A105" s="31">
        <f>males!A104</f>
        <v>102</v>
      </c>
      <c r="B105" s="32">
        <f>IFERROR(2*(males!B104-males!B105)/(males!B104+males!B105),"")</f>
        <v>0.41379310344827586</v>
      </c>
      <c r="C105" s="32">
        <f>IFERROR(2*(males!C104-males!C105)/(males!C104+males!C105),"")</f>
        <v>0.50980392156862742</v>
      </c>
      <c r="D105" s="32">
        <f>IFERROR(2*(males!D104-males!D105)/(males!D104+males!D105),"")</f>
        <v>0.5</v>
      </c>
      <c r="E105" s="32">
        <f>IFERROR(2*(males!E104-males!E105)/(males!E104+males!E105),"")</f>
        <v>0.58823529411764708</v>
      </c>
      <c r="F105" s="32">
        <f>IFERROR(2*(males!F104-males!F105)/(males!F104+males!F105),"")</f>
        <v>0.53333333333333333</v>
      </c>
      <c r="G105" s="32">
        <f>IFERROR(2*(males!G104-males!G105)/(males!G104+males!G105),"")</f>
        <v>0.58064516129032262</v>
      </c>
      <c r="H105" s="32">
        <f>IFERROR(2*(males!H104-males!H105)/(males!H104+males!H105),"")</f>
        <v>0.53658536585365857</v>
      </c>
      <c r="I105" s="32">
        <f>IFERROR(2*(males!I104-males!I105)/(males!I104+males!I105),"")</f>
        <v>0.54545454545454541</v>
      </c>
      <c r="J105" s="32">
        <f>IFERROR(2*(males!J104-males!J105)/(males!J104+males!J105),"")</f>
        <v>0.66666666666666663</v>
      </c>
      <c r="K105" s="32">
        <f>IFERROR(2*(males!K104-males!K105)/(males!K104+males!K105),"")</f>
        <v>0.52941176470588236</v>
      </c>
      <c r="L105" s="32">
        <f>IFERROR(2*(males!L104-males!L105)/(males!L104+males!L105),"")</f>
        <v>0.56000000000000005</v>
      </c>
      <c r="M105" s="32">
        <f>IFERROR(2*(males!M104-males!M105)/(males!M104+males!M105),"")</f>
        <v>0.53333333333333333</v>
      </c>
      <c r="N105" s="32">
        <f>IFERROR(2*(males!N104-males!N105)/(males!N104+males!N105),"")</f>
        <v>0.50980392156862742</v>
      </c>
      <c r="O105" s="32">
        <f>IFERROR(2*(males!O104-males!O105)/(males!O104+males!O105),"")</f>
        <v>0.5714285714285714</v>
      </c>
      <c r="P105" s="32">
        <f>IFERROR(2*(males!P104-males!P105)/(males!P104+males!P105),"")</f>
        <v>0.52631578947368418</v>
      </c>
      <c r="Q105" s="32">
        <f>IFERROR(2*(males!Q104-males!Q105)/(males!Q104+males!Q105),"")</f>
        <v>0.56603773584905659</v>
      </c>
      <c r="R105" s="32">
        <f>IFERROR(2*(males!R104-males!R105)/(males!R104+males!R105),"")</f>
        <v>0.5641025641025641</v>
      </c>
      <c r="S105" s="32">
        <f>IFERROR(2*(males!S104-males!S105)/(males!S104+males!S105),"")</f>
        <v>0.53658536585365857</v>
      </c>
      <c r="T105" s="32">
        <f>IFERROR(2*(males!T104-males!T105)/(males!T104+males!T105),"")</f>
        <v>0.66666666666666663</v>
      </c>
      <c r="U105" s="32">
        <f>IFERROR(2*(males!U104-males!U105)/(males!U104+males!U105),"")</f>
        <v>0.52631578947368418</v>
      </c>
      <c r="V105" s="32">
        <f>IFERROR(2*(males!V104-males!V105)/(males!V104+males!V105),"")</f>
        <v>0.61538461538461542</v>
      </c>
      <c r="W105" s="32">
        <f>IFERROR(2*(males!W104-males!W105)/(males!W104+males!W105),"")</f>
        <v>0.58823529411764708</v>
      </c>
      <c r="X105" s="32">
        <f>IFERROR(2*(males!X104-males!X105)/(males!X104+males!X105),"")</f>
        <v>0.66666666666666663</v>
      </c>
      <c r="Y105" s="32">
        <f>IFERROR(2*(males!Y104-males!Y105)/(males!Y104+males!Y105),"")</f>
        <v>0.60465116279069764</v>
      </c>
      <c r="Z105" s="32">
        <f>IFERROR(2*(males!Z104-males!Z105)/(males!Z104+males!Z105),"")</f>
        <v>0.52173913043478259</v>
      </c>
      <c r="AA105" s="32">
        <f>IFERROR(2*(males!AA104-males!AA105)/(males!AA104+males!AA105),"")</f>
        <v>0.58823529411764708</v>
      </c>
      <c r="AB105" s="32">
        <f>IFERROR(2*(males!AB104-males!AB105)/(males!AB104+males!AB105),"")</f>
        <v>0.62068965517241381</v>
      </c>
      <c r="AC105" s="32">
        <f>IFERROR(2*(males!AC104-males!AC105)/(males!AC104+males!AC105),"")</f>
        <v>0.60869565217391308</v>
      </c>
      <c r="AD105" s="32">
        <f>IFERROR(2*(males!AD104-males!AD105)/(males!AD104+males!AD105),"")</f>
        <v>0.58823529411764708</v>
      </c>
      <c r="AE105" s="32">
        <f>IFERROR(2*(males!AE104-males!AE105)/(males!AE104+males!AE105),"")</f>
        <v>0.58823529411764708</v>
      </c>
      <c r="AF105" s="32">
        <f>IFERROR(2*(males!AF104-males!AF105)/(males!AF104+males!AF105),"")</f>
        <v>0.66666666666666663</v>
      </c>
      <c r="AG105" s="32">
        <f>IFERROR(2*(males!AG104-males!AG105)/(males!AG104+males!AG105),"")</f>
        <v>0.54545454545454541</v>
      </c>
      <c r="AH105" s="32">
        <f>IFERROR(2*(males!AH104-males!AH105)/(males!AH104+males!AH105),"")</f>
        <v>0.53658536585365857</v>
      </c>
      <c r="AI105" s="32">
        <f>IFERROR(2*(males!AI104-males!AI105)/(males!AI104+males!AI105),"")</f>
        <v>0.62068965517241381</v>
      </c>
      <c r="AJ105" s="32">
        <f>IFERROR(2*(males!AJ104-males!AJ105)/(males!AJ104+males!AJ105),"")</f>
        <v>0.59459459459459463</v>
      </c>
      <c r="AK105" s="32">
        <f>IFERROR(2*(males!AK104-males!AK105)/(males!AK104+males!AK105),"")</f>
        <v>0.60869565217391308</v>
      </c>
      <c r="AL105" s="32">
        <f>IFERROR(2*(males!AL104-males!AL105)/(males!AL104+males!AL105),"")</f>
        <v>0.62857142857142856</v>
      </c>
      <c r="AM105" s="32">
        <f>IFERROR(2*(males!AM104-males!AM105)/(males!AM104+males!AM105),"")</f>
        <v>0.55319148936170215</v>
      </c>
      <c r="AN105" s="32">
        <f>IFERROR(2*(males!AN104-males!AN105)/(males!AN104+males!AN105),"")</f>
        <v>0.58823529411764708</v>
      </c>
      <c r="AO105" s="32">
        <f>IFERROR(2*(males!AO104-males!AO105)/(males!AO104+males!AO105),"")</f>
        <v>0.59459459459459463</v>
      </c>
      <c r="AP105" s="32">
        <f>IFERROR(2*(males!AP104-males!AP105)/(males!AP104+males!AP105),"")</f>
        <v>0.55319148936170215</v>
      </c>
      <c r="AQ105" s="32">
        <f>IFERROR(2*(males!AQ104-males!AQ105)/(males!AQ104+males!AQ105),"")</f>
        <v>0.58823529411764708</v>
      </c>
      <c r="AR105" s="32">
        <f>IFERROR(2*(males!AR104-males!AR105)/(males!AR104+males!AR105),"")</f>
        <v>0.57777777777777772</v>
      </c>
      <c r="AS105" s="32">
        <f>IFERROR(2*(males!AS104-males!AS105)/(males!AS104+males!AS105),"")</f>
        <v>0.58064516129032262</v>
      </c>
      <c r="AT105" s="32">
        <f>IFERROR(2*(males!AT104-males!AT105)/(males!AT104+males!AT105),"")</f>
        <v>0.59459459459459463</v>
      </c>
      <c r="AU105" s="32">
        <f>IFERROR(2*(males!AU104-males!AU105)/(males!AU104+males!AU105),"")</f>
        <v>0.58823529411764708</v>
      </c>
      <c r="AV105" s="32">
        <f>IFERROR(2*(males!AV104-males!AV105)/(males!AV104+males!AV105),"")</f>
        <v>0.55172413793103448</v>
      </c>
      <c r="AW105" s="32">
        <f>IFERROR(2*(males!AW104-males!AW105)/(males!AW104+males!AW105),"")</f>
        <v>0.61538461538461542</v>
      </c>
      <c r="AX105" s="32">
        <f>IFERROR(2*(males!AX104-males!AX105)/(males!AX104+males!AX105),"")</f>
        <v>0.52631578947368418</v>
      </c>
      <c r="AY105" s="32">
        <f>IFERROR(2*(males!AY104-males!AY105)/(males!AY104+males!AY105),"")</f>
        <v>0.5714285714285714</v>
      </c>
      <c r="AZ105" s="32">
        <f>IFERROR(2*(males!AZ104-males!AZ105)/(males!AZ104+males!AZ105),"")</f>
        <v>0.6</v>
      </c>
      <c r="BA105" s="32">
        <f>IFERROR(2*(males!BA104-males!BA105)/(males!BA104+males!BA105),"")</f>
        <v>0.56000000000000005</v>
      </c>
      <c r="BB105" s="32">
        <f>IFERROR(2*(males!BB104-males!BB105)/(males!BB104+males!BB105),"")</f>
        <v>0.50666666666666671</v>
      </c>
      <c r="BC105" s="32">
        <f>IFERROR(2*(males!BC104-males!BC105)/(males!BC104+males!BC105),"")</f>
        <v>0.55555555555555558</v>
      </c>
      <c r="BD105" s="32">
        <f>IFERROR(2*(males!BD104-males!BD105)/(males!BD104+males!BD105),"")</f>
        <v>0.54117647058823526</v>
      </c>
      <c r="BE105" s="32">
        <f>IFERROR(2*(males!BE104-males!BE105)/(males!BE104+males!BE105),"")</f>
        <v>0.55172413793103448</v>
      </c>
      <c r="BF105" s="32">
        <f>IFERROR(2*(males!BF104-males!BF105)/(males!BF104+males!BF105),"")</f>
        <v>0.51851851851851849</v>
      </c>
      <c r="BG105" s="32">
        <f>IFERROR(2*(males!BG104-males!BG105)/(males!BG104+males!BG105),"")</f>
        <v>0.48951048951048953</v>
      </c>
      <c r="BH105" s="32">
        <f>IFERROR(2*(males!BH104-males!BH105)/(males!BH104+males!BH105),"")</f>
        <v>0.5</v>
      </c>
      <c r="BI105" s="32">
        <f>IFERROR(2*(males!BI104-males!BI105)/(males!BI104+males!BI105),"")</f>
        <v>0.48780487804878048</v>
      </c>
      <c r="BJ105" s="32">
        <f>IFERROR(2*(males!BJ104-males!BJ105)/(males!BJ104+males!BJ105),"")</f>
        <v>0.51851851851851849</v>
      </c>
      <c r="BK105" s="32">
        <f>IFERROR(2*(males!BK104-males!BK105)/(males!BK104+males!BK105),"")</f>
        <v>0.53061224489795922</v>
      </c>
      <c r="BL105" s="32">
        <f>IFERROR(2*(males!BL104-males!BL105)/(males!BL104+males!BL105),"")</f>
        <v>0.4946236559139785</v>
      </c>
      <c r="BM105" s="32">
        <f>IFERROR(2*(males!BM104-males!BM105)/(males!BM104+males!BM105),"")</f>
        <v>0.52631578947368418</v>
      </c>
      <c r="BN105" s="32">
        <f>IFERROR(2*(males!BN104-males!BN105)/(males!BN104+males!BN105),"")</f>
        <v>0.54545454545454541</v>
      </c>
      <c r="BO105" s="32">
        <f>IFERROR(2*(males!BO104-males!BO105)/(males!BO104+males!BO105),"")</f>
        <v>0.50485436893203883</v>
      </c>
      <c r="BP105" s="32">
        <f>IFERROR(2*(males!BP104-males!BP105)/(males!BP104+males!BP105),"")</f>
        <v>0.52229299363057324</v>
      </c>
      <c r="BQ105" s="32">
        <f>IFERROR(2*(males!BQ104-males!BQ105)/(males!BQ104+males!BQ105),"")</f>
        <v>0.5161290322580645</v>
      </c>
      <c r="BR105" s="32">
        <f>IFERROR(2*(males!BR104-males!BR105)/(males!BR104+males!BR105),"")</f>
        <v>0.5714285714285714</v>
      </c>
      <c r="BS105" s="32">
        <f>IFERROR(2*(males!BS104-males!BS105)/(males!BS104+males!BS105),"")</f>
        <v>0.52534562211981561</v>
      </c>
      <c r="BT105" s="32">
        <f>IFERROR(2*(males!BT104-males!BT105)/(males!BT104+males!BT105),"")</f>
        <v>0.49032258064516127</v>
      </c>
      <c r="BU105" s="32">
        <f>IFERROR(2*(males!BU104-males!BU105)/(males!BU104+males!BU105),"")</f>
        <v>0.51583710407239824</v>
      </c>
      <c r="BV105" s="32">
        <f>IFERROR(2*(males!BV104-males!BV105)/(males!BV104+males!BV105),"")</f>
        <v>0.49838187702265374</v>
      </c>
      <c r="BW105" s="32">
        <f>IFERROR(2*(males!BW104-males!BW105)/(males!BW104+males!BW105),"")</f>
        <v>0.55172413793103448</v>
      </c>
      <c r="BX105" s="32">
        <f>IFERROR(2*(males!BX104-males!BX105)/(males!BX104+males!BX105),"")</f>
        <v>0.51636363636363636</v>
      </c>
      <c r="BY105" s="32">
        <f>IFERROR(2*(males!BY104-males!BY105)/(males!BY104+males!BY105),"")</f>
        <v>0.53164556962025311</v>
      </c>
      <c r="BZ105" s="32">
        <f>IFERROR(2*(males!BZ104-males!BZ105)/(males!BZ104+males!BZ105),"")</f>
        <v>0.53237410071942448</v>
      </c>
      <c r="CA105" s="32">
        <f>IFERROR(2*(males!CA104-males!CA105)/(males!CA104+males!CA105),"")</f>
        <v>0.52631578947368418</v>
      </c>
      <c r="CB105" s="32">
        <f>IFERROR(2*(males!CB104-males!CB105)/(males!CB104+males!CB105),"")</f>
        <v>0.53254437869822491</v>
      </c>
      <c r="CC105" s="32">
        <f>IFERROR(2*(males!CC104-males!CC105)/(males!CC104+males!CC105),"")</f>
        <v>0.54227405247813409</v>
      </c>
      <c r="CD105" s="32">
        <f>IFERROR(2*(males!CD104-males!CD105)/(males!CD104+males!CD105),"")</f>
        <v>0.52436194895591648</v>
      </c>
      <c r="CE105" s="32">
        <f>IFERROR(2*(males!CE104-males!CE105)/(males!CE104+males!CE105),"")</f>
        <v>0.56310679611650483</v>
      </c>
      <c r="CF105" s="32">
        <f>IFERROR(2*(males!CF104-males!CF105)/(males!CF104+males!CF105),"")</f>
        <v>0.54278728606356963</v>
      </c>
      <c r="CG105" s="32">
        <f>IFERROR(2*(males!CG104-males!CG105)/(males!CG104+males!CG105),"")</f>
        <v>0.53304904051172708</v>
      </c>
      <c r="CH105" s="32">
        <f>IFERROR(2*(males!CH104-males!CH105)/(males!CH104+males!CH105),"")</f>
        <v>0.51298701298701299</v>
      </c>
      <c r="CI105" s="32">
        <f>IFERROR(2*(males!CI104-males!CI105)/(males!CI104+males!CI105),"")</f>
        <v>0.5223367697594502</v>
      </c>
      <c r="CJ105" s="32">
        <f>IFERROR(2*(males!CJ104-males!CJ105)/(males!CJ104+males!CJ105),"")</f>
        <v>0.52117263843648209</v>
      </c>
      <c r="CK105" s="32">
        <f>IFERROR(2*(males!CK104-males!CK105)/(males!CK104+males!CK105),"")</f>
        <v>0.52889667250437833</v>
      </c>
      <c r="CL105" s="32">
        <f>IFERROR(2*(males!CL104-males!CL105)/(males!CL104+males!CL105),"")</f>
        <v>0.51366120218579236</v>
      </c>
      <c r="CM105" s="32">
        <f>IFERROR(2*(males!CM104-males!CM105)/(males!CM104+males!CM105),"")</f>
        <v>0.51354838709677419</v>
      </c>
      <c r="CN105" s="32">
        <f>IFERROR(2*(males!CN104-males!CN105)/(males!CN104+males!CN105),"")</f>
        <v>0.51662404092071612</v>
      </c>
      <c r="CO105" s="12"/>
      <c r="CP105" s="31">
        <f t="shared" si="14"/>
        <v>102</v>
      </c>
      <c r="CQ105" s="32">
        <f>$CN105*EXP('2a)answer'!$C105*('2a) male mx'!CQ$2-$CO$2))</f>
        <v>0.52303371888556371</v>
      </c>
      <c r="CR105" s="32">
        <f>$CN105*EXP('2a)answer'!$C105*('2a) male mx'!CR$2-$CO$2))</f>
        <v>0.52432516595209011</v>
      </c>
      <c r="CS105" s="32">
        <f>$CN105*EXP('2a)answer'!$C105*('2a) male mx'!CS$2-$CO$2))</f>
        <v>0.52561980179109047</v>
      </c>
      <c r="CT105" s="32">
        <f>$CN105*EXP('2a)answer'!$C105*('2a) male mx'!CT$2-$CO$2))</f>
        <v>0.52691763427611205</v>
      </c>
      <c r="CU105" s="32">
        <f>$CN105*EXP('2a)answer'!$C105*('2a) male mx'!CU$2-$CO$2))</f>
        <v>0.52821867130014355</v>
      </c>
      <c r="CV105" s="32">
        <f>$CN105*EXP('2a)answer'!$C105*('2a) male mx'!CV$2-$CO$2))</f>
        <v>0.52952292077566221</v>
      </c>
      <c r="CW105" s="32">
        <f>$CN105*EXP('2a)answer'!$C105*('2a) male mx'!CW$2-$CO$2))</f>
        <v>0.53083039063468274</v>
      </c>
      <c r="CX105" s="32">
        <f>$CN105*EXP('2a)answer'!$C105*('2a) male mx'!CX$2-$CO$2))</f>
        <v>0.53214108882880484</v>
      </c>
      <c r="CY105" s="32">
        <f>$CN105*EXP('2a)answer'!$C105*('2a) male mx'!CY$2-$CO$2))</f>
        <v>0.53345502332926209</v>
      </c>
      <c r="CZ105" s="32">
        <f>$CN105*EXP('2a)answer'!$C105*('2a) male mx'!CZ$2-$CO$2))</f>
        <v>0.53477220212696996</v>
      </c>
      <c r="DA105" s="32">
        <f>$CN105*EXP('2a)answer'!$C105*('2a) male mx'!DA$2-$CO$2))</f>
        <v>0.53609263323257506</v>
      </c>
      <c r="DB105" s="32">
        <f>$CN105*EXP('2a)answer'!$C105*('2a) male mx'!DB$2-$CO$2))</f>
        <v>0.53741632467650313</v>
      </c>
      <c r="DC105" s="32">
        <f>$CN105*EXP('2a)answer'!$C105*('2a) male mx'!DC$2-$CO$2))</f>
        <v>0.53874328450900821</v>
      </c>
      <c r="DD105" s="32">
        <f>$CN105*EXP('2a)answer'!$C105*('2a) male mx'!DD$2-$CO$2))</f>
        <v>0.54007352080022197</v>
      </c>
      <c r="DE105" s="32">
        <f>$CN105*EXP('2a)answer'!$C105*('2a) male mx'!DE$2-$CO$2))</f>
        <v>0.54140704164020181</v>
      </c>
      <c r="DF105" s="32">
        <f>$CN105*EXP('2a)answer'!$C105*('2a) male mx'!DF$2-$CO$2))</f>
        <v>0.54274385513898127</v>
      </c>
      <c r="DG105" s="32">
        <f>$CN105*EXP('2a)answer'!$C105*('2a) male mx'!DG$2-$CO$2))</f>
        <v>0.54408396942661841</v>
      </c>
      <c r="DH105" s="32">
        <f>$CN105*EXP('2a)answer'!$C105*('2a) male mx'!DH$2-$CO$2))</f>
        <v>0.54542739265324569</v>
      </c>
      <c r="DI105" s="32">
        <f>$CN105*EXP('2a)answer'!$C105*('2a) male mx'!DI$2-$CO$2))</f>
        <v>0.54677413298911948</v>
      </c>
      <c r="DJ105" s="32">
        <f>$CN105*EXP('2a)answer'!$C105*('2a) male mx'!DJ$2-$CO$2))</f>
        <v>0.54812419862466943</v>
      </c>
      <c r="DK105" s="32">
        <f>$CN105*EXP('2a)answer'!$C105*('2a) male mx'!DK$2-$CO$2))</f>
        <v>0.54947759777054928</v>
      </c>
      <c r="DL105" s="32">
        <f>$CN105*EXP('2a)answer'!$C105*('2a) male mx'!DL$2-$CO$2))</f>
        <v>0.55083433865768516</v>
      </c>
      <c r="DM105" s="32">
        <f>$CN105*EXP('2a)answer'!$C105*('2a) male mx'!DM$2-$CO$2))</f>
        <v>0.55219442953732722</v>
      </c>
      <c r="DN105" s="32">
        <f>$CN105*EXP('2a)answer'!$C105*('2a) male mx'!DN$2-$CO$2))</f>
        <v>0.55355787868109907</v>
      </c>
      <c r="DO105" s="32">
        <f>$CN105*EXP('2a)answer'!$C105*('2a) male mx'!DO$2-$CO$2))</f>
        <v>0.55492469438104775</v>
      </c>
      <c r="DP105" s="32">
        <f>$CN105*EXP('2a)answer'!$C105*('2a) male mx'!DP$2-$CO$2))</f>
        <v>0.55629488494969503</v>
      </c>
      <c r="DQ105" s="32">
        <f>$CN105*EXP('2a)answer'!$C105*('2a) male mx'!DQ$2-$CO$2))</f>
        <v>0.55766845872008741</v>
      </c>
      <c r="DR105" s="32">
        <f>$CN105*EXP('2a)answer'!$C105*('2a) male mx'!DR$2-$CO$2))</f>
        <v>0.55904542404584678</v>
      </c>
      <c r="DS105" s="32">
        <f>$CN105*EXP('2a)answer'!$C105*('2a) male mx'!DS$2-$CO$2))</f>
        <v>0.56042578930122144</v>
      </c>
      <c r="DT105" s="32">
        <f>$CN105*EXP('2a)answer'!$C105*('2a) male mx'!DT$2-$CO$2))</f>
        <v>0.56180956288113715</v>
      </c>
      <c r="DU105" s="32">
        <f>$CN105*EXP('2a)answer'!$C105*('2a) male mx'!DU$2-$CO$2))</f>
        <v>0.56319675320124751</v>
      </c>
      <c r="DV105" s="32">
        <f>$CN105*EXP('2a)answer'!$C105*('2a) male mx'!DV$2-$CO$2))</f>
        <v>0.56458736869798609</v>
      </c>
      <c r="DW105" s="32">
        <f>$CN105*EXP('2a)answer'!$C105*('2a) male mx'!DW$2-$CO$2))</f>
        <v>0.56598141782861655</v>
      </c>
      <c r="DX105" s="32">
        <f>$CN105*EXP('2a)answer'!$C105*('2a) male mx'!DX$2-$CO$2))</f>
        <v>0.56737890907128585</v>
      </c>
      <c r="DY105" s="32">
        <f>$CN105*EXP('2a)answer'!$C105*('2a) male mx'!DY$2-$CO$2))</f>
        <v>0.56877985092507366</v>
      </c>
      <c r="DZ105" s="32">
        <f>$CN105*EXP('2a)answer'!$C105*('2a) male mx'!DZ$2-$CO$2))</f>
        <v>0.57018425191004596</v>
      </c>
      <c r="EA105" s="32">
        <f>$CN105*EXP('2a)answer'!$C105*('2a) male mx'!EA$2-$CO$2))</f>
        <v>0.57159212056730546</v>
      </c>
      <c r="EB105" s="32">
        <f>$CN105*EXP('2a)answer'!$C105*('2a) male mx'!EB$2-$CO$2))</f>
        <v>0.57300346545904424</v>
      </c>
      <c r="EC105" s="32">
        <f>$CN105*EXP('2a)answer'!$C105*('2a) male mx'!EC$2-$CO$2))</f>
        <v>0.57441829516859599</v>
      </c>
      <c r="ED105" s="32">
        <f>$CN105*EXP('2a)answer'!$C105*('2a) male mx'!ED$2-$CO$2))</f>
        <v>0.57583661830048749</v>
      </c>
      <c r="EE105" s="32">
        <f>$CN105*EXP('2a)answer'!$C105*('2a) male mx'!EE$2-$CO$2))</f>
        <v>0.57725844348049171</v>
      </c>
      <c r="EF105" s="32">
        <f>$CN105*EXP('2a)answer'!$C105*('2a) male mx'!EF$2-$CO$2))</f>
        <v>0.5786837793556795</v>
      </c>
      <c r="EG105" s="32">
        <f>$CN105*EXP('2a)answer'!$C105*('2a) male mx'!EG$2-$CO$2))</f>
        <v>0.58011263459447326</v>
      </c>
      <c r="EH105" s="32">
        <f>$CN105*EXP('2a)answer'!$C105*('2a) male mx'!EH$2-$CO$2))</f>
        <v>0.58154501788669821</v>
      </c>
      <c r="EI105" s="32">
        <f>$CN105*EXP('2a)answer'!$C105*('2a) male mx'!EI$2-$CO$2))</f>
        <v>0.5829809379436367</v>
      </c>
      <c r="EJ105" s="32">
        <f>$CN105*EXP('2a)answer'!$C105*('2a) male mx'!EJ$2-$CO$2))</f>
        <v>0.58442040349808</v>
      </c>
      <c r="EK105" s="32">
        <f>$CN105*EXP('2a)answer'!$C105*('2a) male mx'!EK$2-$CO$2))</f>
        <v>0.58586342330438235</v>
      </c>
      <c r="EL105" s="32">
        <f>$CN105*EXP('2a)answer'!$C105*('2a) male mx'!EL$2-$CO$2))</f>
        <v>0.58731000613851347</v>
      </c>
      <c r="EM105" s="32">
        <f>$CN105*EXP('2a)answer'!$C105*('2a) male mx'!EM$2-$CO$2))</f>
        <v>0.58876016079811244</v>
      </c>
      <c r="EN105" s="32">
        <f>$CN105*EXP('2a)answer'!$C105*('2a) male mx'!EN$2-$CO$2))</f>
        <v>0.59021389610254082</v>
      </c>
      <c r="EO105" s="32">
        <f>$CN105*EXP('2a)answer'!$C105*('2a) male mx'!EO$2-$CO$2))</f>
        <v>0.59167122089293644</v>
      </c>
    </row>
    <row r="106" spans="1:145" x14ac:dyDescent="0.25">
      <c r="A106" s="31">
        <f>males!A105</f>
        <v>103</v>
      </c>
      <c r="B106" s="32">
        <f>IFERROR(2*(males!B105-males!B106)/(males!B105+males!B106),"")</f>
        <v>0.45333333333333331</v>
      </c>
      <c r="C106" s="32">
        <f>IFERROR(2*(males!C105-males!C106)/(males!C105+males!C106),"")</f>
        <v>0.53333333333333333</v>
      </c>
      <c r="D106" s="32">
        <f>IFERROR(2*(males!D105-males!D106)/(males!D105+males!D106),"")</f>
        <v>0.52631578947368418</v>
      </c>
      <c r="E106" s="32">
        <f>IFERROR(2*(males!E105-males!E106)/(males!E105+males!E106),"")</f>
        <v>0.52631578947368418</v>
      </c>
      <c r="F106" s="32">
        <f>IFERROR(2*(males!F105-males!F106)/(males!F105+males!F106),"")</f>
        <v>0.51428571428571423</v>
      </c>
      <c r="G106" s="32">
        <f>IFERROR(2*(males!G105-males!G106)/(males!G105+males!G106),"")</f>
        <v>0.58823529411764708</v>
      </c>
      <c r="H106" s="32">
        <f>IFERROR(2*(males!H105-males!H106)/(males!H105+males!H106),"")</f>
        <v>0.5</v>
      </c>
      <c r="I106" s="32">
        <f>IFERROR(2*(males!I105-males!I106)/(males!I105+males!I106),"")</f>
        <v>0.5</v>
      </c>
      <c r="J106" s="32">
        <f>IFERROR(2*(males!J105-males!J106)/(males!J105+males!J106),"")</f>
        <v>0.66666666666666663</v>
      </c>
      <c r="K106" s="32">
        <f>IFERROR(2*(males!K105-males!K106)/(males!K105+males!K106),"")</f>
        <v>0.5641025641025641</v>
      </c>
      <c r="L106" s="32">
        <f>IFERROR(2*(males!L105-males!L106)/(males!L105+males!L106),"")</f>
        <v>0.5714285714285714</v>
      </c>
      <c r="M106" s="32">
        <f>IFERROR(2*(males!M105-males!M106)/(males!M105+males!M106),"")</f>
        <v>0.51428571428571423</v>
      </c>
      <c r="N106" s="32">
        <f>IFERROR(2*(males!N105-males!N106)/(males!N105+males!N106),"")</f>
        <v>0.53333333333333333</v>
      </c>
      <c r="O106" s="32">
        <f>IFERROR(2*(males!O105-males!O106)/(males!O105+males!O106),"")</f>
        <v>0.66666666666666663</v>
      </c>
      <c r="P106" s="32">
        <f>IFERROR(2*(males!P105-males!P106)/(males!P105+males!P106),"")</f>
        <v>0.54545454545454541</v>
      </c>
      <c r="Q106" s="32">
        <f>IFERROR(2*(males!Q105-males!Q106)/(males!Q105+males!Q106),"")</f>
        <v>0.53333333333333333</v>
      </c>
      <c r="R106" s="32">
        <f>IFERROR(2*(males!R105-males!R106)/(males!R105+males!R106),"")</f>
        <v>0.54545454545454541</v>
      </c>
      <c r="S106" s="32">
        <f>IFERROR(2*(males!S105-males!S106)/(males!S105+males!S106),"")</f>
        <v>0.60869565217391308</v>
      </c>
      <c r="T106" s="32">
        <f>IFERROR(2*(males!T105-males!T106)/(males!T105+males!T106),"")</f>
        <v>0.66666666666666663</v>
      </c>
      <c r="U106" s="32">
        <f>IFERROR(2*(males!U105-males!U106)/(males!U105+males!U106),"")</f>
        <v>0.54545454545454541</v>
      </c>
      <c r="V106" s="32">
        <f>IFERROR(2*(males!V105-males!V106)/(males!V105+males!V106),"")</f>
        <v>0.5714285714285714</v>
      </c>
      <c r="W106" s="32">
        <f>IFERROR(2*(males!W105-males!W106)/(males!W105+males!W106),"")</f>
        <v>0.66666666666666663</v>
      </c>
      <c r="X106" s="32">
        <f>IFERROR(2*(males!X105-males!X106)/(males!X105+males!X106),"")</f>
        <v>0.5</v>
      </c>
      <c r="Y106" s="32">
        <f>IFERROR(2*(males!Y105-males!Y106)/(males!Y105+males!Y106),"")</f>
        <v>0.60869565217391308</v>
      </c>
      <c r="Z106" s="32">
        <f>IFERROR(2*(males!Z105-males!Z106)/(males!Z105+males!Z106),"")</f>
        <v>0.61538461538461542</v>
      </c>
      <c r="AA106" s="32">
        <f>IFERROR(2*(males!AA105-males!AA106)/(males!AA105+males!AA106),"")</f>
        <v>0.66666666666666663</v>
      </c>
      <c r="AB106" s="32">
        <f>IFERROR(2*(males!AB105-males!AB106)/(males!AB105+males!AB106),"")</f>
        <v>0.66666666666666663</v>
      </c>
      <c r="AC106" s="32">
        <f>IFERROR(2*(males!AC105-males!AC106)/(males!AC105+males!AC106),"")</f>
        <v>0.66666666666666663</v>
      </c>
      <c r="AD106" s="32">
        <f>IFERROR(2*(males!AD105-males!AD106)/(males!AD105+males!AD106),"")</f>
        <v>0.66666666666666663</v>
      </c>
      <c r="AE106" s="32">
        <f>IFERROR(2*(males!AE105-males!AE106)/(males!AE105+males!AE106),"")</f>
        <v>0.52631578947368418</v>
      </c>
      <c r="AF106" s="32">
        <f>IFERROR(2*(males!AF105-males!AF106)/(males!AF105+males!AF106),"")</f>
        <v>0.66666666666666663</v>
      </c>
      <c r="AG106" s="32">
        <f>IFERROR(2*(males!AG105-males!AG106)/(males!AG105+males!AG106),"")</f>
        <v>0.66666666666666663</v>
      </c>
      <c r="AH106" s="32">
        <f>IFERROR(2*(males!AH105-males!AH106)/(males!AH105+males!AH106),"")</f>
        <v>0.60869565217391308</v>
      </c>
      <c r="AI106" s="32">
        <f>IFERROR(2*(males!AI105-males!AI106)/(males!AI105+males!AI106),"")</f>
        <v>0.66666666666666663</v>
      </c>
      <c r="AJ106" s="32">
        <f>IFERROR(2*(males!AJ105-males!AJ106)/(males!AJ105+males!AJ106),"")</f>
        <v>0.6</v>
      </c>
      <c r="AK106" s="32">
        <f>IFERROR(2*(males!AK105-males!AK106)/(males!AK105+males!AK106),"")</f>
        <v>0.66666666666666663</v>
      </c>
      <c r="AL106" s="32">
        <f>IFERROR(2*(males!AL105-males!AL106)/(males!AL105+males!AL106),"")</f>
        <v>0.66666666666666663</v>
      </c>
      <c r="AM106" s="32">
        <f>IFERROR(2*(males!AM105-males!AM106)/(males!AM105+males!AM106),"")</f>
        <v>0.61538461538461542</v>
      </c>
      <c r="AN106" s="32">
        <f>IFERROR(2*(males!AN105-males!AN106)/(males!AN105+males!AN106),"")</f>
        <v>0.66666666666666663</v>
      </c>
      <c r="AO106" s="32">
        <f>IFERROR(2*(males!AO105-males!AO106)/(males!AO105+males!AO106),"")</f>
        <v>0.6</v>
      </c>
      <c r="AP106" s="32">
        <f>IFERROR(2*(males!AP105-males!AP106)/(males!AP105+males!AP106),"")</f>
        <v>0.61538461538461542</v>
      </c>
      <c r="AQ106" s="32">
        <f>IFERROR(2*(males!AQ105-males!AQ106)/(males!AQ105+males!AQ106),"")</f>
        <v>0.66666666666666663</v>
      </c>
      <c r="AR106" s="32">
        <f>IFERROR(2*(males!AR105-males!AR106)/(males!AR105+males!AR106),"")</f>
        <v>0.56000000000000005</v>
      </c>
      <c r="AS106" s="32">
        <f>IFERROR(2*(males!AS105-males!AS106)/(males!AS105+males!AS106),"")</f>
        <v>0.58823529411764708</v>
      </c>
      <c r="AT106" s="32">
        <f>IFERROR(2*(males!AT105-males!AT106)/(males!AT105+males!AT106),"")</f>
        <v>0.6</v>
      </c>
      <c r="AU106" s="32">
        <f>IFERROR(2*(males!AU105-males!AU106)/(males!AU105+males!AU106),"")</f>
        <v>0.66666666666666663</v>
      </c>
      <c r="AV106" s="32">
        <f>IFERROR(2*(males!AV105-males!AV106)/(males!AV105+males!AV106),"")</f>
        <v>0.54545454545454541</v>
      </c>
      <c r="AW106" s="32">
        <f>IFERROR(2*(males!AW105-males!AW106)/(males!AW105+males!AW106),"")</f>
        <v>0.5714285714285714</v>
      </c>
      <c r="AX106" s="32">
        <f>IFERROR(2*(males!AX105-males!AX106)/(males!AX105+males!AX106),"")</f>
        <v>0.625</v>
      </c>
      <c r="AY106" s="32">
        <f>IFERROR(2*(males!AY105-males!AY106)/(males!AY105+males!AY106),"")</f>
        <v>0.60869565217391308</v>
      </c>
      <c r="AZ106" s="32">
        <f>IFERROR(2*(males!AZ105-males!AZ106)/(males!AZ105+males!AZ106),"")</f>
        <v>0.54545454545454541</v>
      </c>
      <c r="BA106" s="32">
        <f>IFERROR(2*(males!BA105-males!BA106)/(males!BA105+males!BA106),"")</f>
        <v>0.5714285714285714</v>
      </c>
      <c r="BB106" s="32">
        <f>IFERROR(2*(males!BB105-males!BB106)/(males!BB105+males!BB106),"")</f>
        <v>0.54545454545454541</v>
      </c>
      <c r="BC106" s="32">
        <f>IFERROR(2*(males!BC105-males!BC106)/(males!BC105+males!BC106),"")</f>
        <v>0.6</v>
      </c>
      <c r="BD106" s="32">
        <f>IFERROR(2*(males!BD105-males!BD106)/(males!BD105+males!BD106),"")</f>
        <v>0.53061224489795922</v>
      </c>
      <c r="BE106" s="32">
        <f>IFERROR(2*(males!BE105-males!BE106)/(males!BE105+males!BE106),"")</f>
        <v>0.54545454545454541</v>
      </c>
      <c r="BF106" s="32">
        <f>IFERROR(2*(males!BF105-males!BF106)/(males!BF105+males!BF106),"")</f>
        <v>0.53968253968253965</v>
      </c>
      <c r="BG106" s="32">
        <f>IFERROR(2*(males!BG105-males!BG106)/(males!BG105+males!BG106),"")</f>
        <v>0.51162790697674421</v>
      </c>
      <c r="BH106" s="32">
        <f>IFERROR(2*(males!BH105-males!BH106)/(males!BH105+males!BH106),"")</f>
        <v>0.54117647058823526</v>
      </c>
      <c r="BI106" s="32">
        <f>IFERROR(2*(males!BI105-males!BI106)/(males!BI105+males!BI106),"")</f>
        <v>0.50505050505050508</v>
      </c>
      <c r="BJ106" s="32">
        <f>IFERROR(2*(males!BJ105-males!BJ106)/(males!BJ105+males!BJ106),"")</f>
        <v>0.53164556962025311</v>
      </c>
      <c r="BK106" s="32">
        <f>IFERROR(2*(males!BK105-males!BK106)/(males!BK105+males!BK106),"")</f>
        <v>0.5714285714285714</v>
      </c>
      <c r="BL106" s="32">
        <f>IFERROR(2*(males!BL105-males!BL106)/(males!BL105+males!BL106),"")</f>
        <v>0.52252252252252251</v>
      </c>
      <c r="BM106" s="32">
        <f>IFERROR(2*(males!BM105-males!BM106)/(males!BM105+males!BM106),"")</f>
        <v>0.54545454545454541</v>
      </c>
      <c r="BN106" s="32">
        <f>IFERROR(2*(males!BN105-males!BN106)/(males!BN105+males!BN106),"")</f>
        <v>0.58064516129032262</v>
      </c>
      <c r="BO106" s="32">
        <f>IFERROR(2*(males!BO105-males!BO106)/(males!BO105+males!BO106),"")</f>
        <v>0.52459016393442626</v>
      </c>
      <c r="BP106" s="32">
        <f>IFERROR(2*(males!BP105-males!BP106)/(males!BP105+males!BP106),"")</f>
        <v>0.5494505494505495</v>
      </c>
      <c r="BQ106" s="32">
        <f>IFERROR(2*(males!BQ105-males!BQ106)/(males!BQ105+males!BQ106),"")</f>
        <v>0.5321100917431193</v>
      </c>
      <c r="BR106" s="32">
        <f>IFERROR(2*(males!BR105-males!BR106)/(males!BR105+males!BR106),"")</f>
        <v>0.59259259259259256</v>
      </c>
      <c r="BS106" s="32">
        <f>IFERROR(2*(males!BS105-males!BS106)/(males!BS105+males!BS106),"")</f>
        <v>0.53968253968253965</v>
      </c>
      <c r="BT106" s="32">
        <f>IFERROR(2*(males!BT105-males!BT106)/(males!BT105+males!BT106),"")</f>
        <v>0.5161290322580645</v>
      </c>
      <c r="BU106" s="32">
        <f>IFERROR(2*(males!BU105-males!BU106)/(males!BU105+males!BU106),"")</f>
        <v>0.54263565891472865</v>
      </c>
      <c r="BV106" s="32">
        <f>IFERROR(2*(males!BV105-males!BV106)/(males!BV105+males!BV106),"")</f>
        <v>0.53551912568306015</v>
      </c>
      <c r="BW106" s="32">
        <f>IFERROR(2*(males!BW105-males!BW106)/(males!BW105+males!BW106),"")</f>
        <v>0.59793814432989689</v>
      </c>
      <c r="BX106" s="32">
        <f>IFERROR(2*(males!BX105-males!BX106)/(males!BX105+males!BX106),"")</f>
        <v>0.55000000000000004</v>
      </c>
      <c r="BY106" s="32">
        <f>IFERROR(2*(males!BY105-males!BY106)/(males!BY105+males!BY106),"")</f>
        <v>0.55882352941176472</v>
      </c>
      <c r="BZ106" s="32">
        <f>IFERROR(2*(males!BZ105-males!BZ106)/(males!BZ105+males!BZ106),"")</f>
        <v>0.55000000000000004</v>
      </c>
      <c r="CA106" s="32">
        <f>IFERROR(2*(males!CA105-males!CA106)/(males!CA105+males!CA106),"")</f>
        <v>0.55913978494623651</v>
      </c>
      <c r="CB106" s="32">
        <f>IFERROR(2*(males!CB105-males!CB106)/(males!CB105+males!CB106),"")</f>
        <v>0.55670103092783507</v>
      </c>
      <c r="CC106" s="32">
        <f>IFERROR(2*(males!CC105-males!CC106)/(males!CC105+males!CC106),"")</f>
        <v>0.5641025641025641</v>
      </c>
      <c r="CD106" s="32">
        <f>IFERROR(2*(males!CD105-males!CD106)/(males!CD105+males!CD106),"")</f>
        <v>0.55421686746987953</v>
      </c>
      <c r="CE106" s="32">
        <f>IFERROR(2*(males!CE105-males!CE106)/(males!CE105+males!CE106),"")</f>
        <v>0.59649122807017541</v>
      </c>
      <c r="CF106" s="32">
        <f>IFERROR(2*(males!CF105-males!CF106)/(males!CF105+males!CF106),"")</f>
        <v>0.58008658008658009</v>
      </c>
      <c r="CG106" s="32">
        <f>IFERROR(2*(males!CG105-males!CG106)/(males!CG105+males!CG106),"")</f>
        <v>0.56716417910447758</v>
      </c>
      <c r="CH106" s="32">
        <f>IFERROR(2*(males!CH105-males!CH106)/(males!CH105+males!CH106),"")</f>
        <v>0.55153203342618384</v>
      </c>
      <c r="CI106" s="32">
        <f>IFERROR(2*(males!CI105-males!CI106)/(males!CI105+males!CI106),"")</f>
        <v>0.55952380952380953</v>
      </c>
      <c r="CJ106" s="32">
        <f>IFERROR(2*(males!CJ105-males!CJ106)/(males!CJ105+males!CJ106),"")</f>
        <v>0.55774647887323947</v>
      </c>
      <c r="CK106" s="32">
        <f>IFERROR(2*(males!CK105-males!CK106)/(males!CK105+males!CK106),"")</f>
        <v>0.56880733944954132</v>
      </c>
      <c r="CL106" s="32">
        <f>IFERROR(2*(males!CL105-males!CL106)/(males!CL105+males!CL106),"")</f>
        <v>0.54800936768149888</v>
      </c>
      <c r="CM106" s="32">
        <f>IFERROR(2*(males!CM105-males!CM106)/(males!CM105+males!CM106),"")</f>
        <v>0.54867256637168138</v>
      </c>
      <c r="CN106" s="32">
        <f>IFERROR(2*(males!CN105-males!CN106)/(males!CN105+males!CN106),"")</f>
        <v>0.5494505494505495</v>
      </c>
      <c r="CO106" s="12"/>
      <c r="CP106" s="31">
        <f t="shared" si="14"/>
        <v>103</v>
      </c>
      <c r="CQ106" s="32">
        <f>$CN106*EXP('2a)answer'!$C106*('2a) male mx'!CQ$2-$CO$2))</f>
        <v>0.55535170520099542</v>
      </c>
      <c r="CR106" s="32">
        <f>$CN106*EXP('2a)answer'!$C106*('2a) male mx'!CR$2-$CO$2))</f>
        <v>0.55653952015621744</v>
      </c>
      <c r="CS106" s="32">
        <f>$CN106*EXP('2a)answer'!$C106*('2a) male mx'!CS$2-$CO$2))</f>
        <v>0.55772987567151078</v>
      </c>
      <c r="CT106" s="32">
        <f>$CN106*EXP('2a)answer'!$C106*('2a) male mx'!CT$2-$CO$2))</f>
        <v>0.558922777180757</v>
      </c>
      <c r="CU106" s="32">
        <f>$CN106*EXP('2a)answer'!$C106*('2a) male mx'!CU$2-$CO$2))</f>
        <v>0.56011823012945949</v>
      </c>
      <c r="CV106" s="32">
        <f>$CN106*EXP('2a)answer'!$C106*('2a) male mx'!CV$2-$CO$2))</f>
        <v>0.56131623997476898</v>
      </c>
      <c r="CW106" s="32">
        <f>$CN106*EXP('2a)answer'!$C106*('2a) male mx'!CW$2-$CO$2))</f>
        <v>0.56251681218550831</v>
      </c>
      <c r="CX106" s="32">
        <f>$CN106*EXP('2a)answer'!$C106*('2a) male mx'!CX$2-$CO$2))</f>
        <v>0.56371995224219706</v>
      </c>
      <c r="CY106" s="32">
        <f>$CN106*EXP('2a)answer'!$C106*('2a) male mx'!CY$2-$CO$2))</f>
        <v>0.56492566563707713</v>
      </c>
      <c r="CZ106" s="32">
        <f>$CN106*EXP('2a)answer'!$C106*('2a) male mx'!CZ$2-$CO$2))</f>
        <v>0.56613395787413723</v>
      </c>
      <c r="DA106" s="32">
        <f>$CN106*EXP('2a)answer'!$C106*('2a) male mx'!DA$2-$CO$2))</f>
        <v>0.56734483446913841</v>
      </c>
      <c r="DB106" s="32">
        <f>$CN106*EXP('2a)answer'!$C106*('2a) male mx'!DB$2-$CO$2))</f>
        <v>0.56855830094963922</v>
      </c>
      <c r="DC106" s="32">
        <f>$CN106*EXP('2a)answer'!$C106*('2a) male mx'!DC$2-$CO$2))</f>
        <v>0.5697743628550207</v>
      </c>
      <c r="DD106" s="32">
        <f>$CN106*EXP('2a)answer'!$C106*('2a) male mx'!DD$2-$CO$2))</f>
        <v>0.57099302573651189</v>
      </c>
      <c r="DE106" s="32">
        <f>$CN106*EXP('2a)answer'!$C106*('2a) male mx'!DE$2-$CO$2))</f>
        <v>0.57221429515721489</v>
      </c>
      <c r="DF106" s="32">
        <f>$CN106*EXP('2a)answer'!$C106*('2a) male mx'!DF$2-$CO$2))</f>
        <v>0.57343817669213082</v>
      </c>
      <c r="DG106" s="32">
        <f>$CN106*EXP('2a)answer'!$C106*('2a) male mx'!DG$2-$CO$2))</f>
        <v>0.57466467592818449</v>
      </c>
      <c r="DH106" s="32">
        <f>$CN106*EXP('2a)answer'!$C106*('2a) male mx'!DH$2-$CO$2))</f>
        <v>0.57589379846425048</v>
      </c>
      <c r="DI106" s="32">
        <f>$CN106*EXP('2a)answer'!$C106*('2a) male mx'!DI$2-$CO$2))</f>
        <v>0.57712554991117881</v>
      </c>
      <c r="DJ106" s="32">
        <f>$CN106*EXP('2a)answer'!$C106*('2a) male mx'!DJ$2-$CO$2))</f>
        <v>0.57835993589181989</v>
      </c>
      <c r="DK106" s="32">
        <f>$CN106*EXP('2a)answer'!$C106*('2a) male mx'!DK$2-$CO$2))</f>
        <v>0.5795969620410506</v>
      </c>
      <c r="DL106" s="32">
        <f>$CN106*EXP('2a)answer'!$C106*('2a) male mx'!DL$2-$CO$2))</f>
        <v>0.58083663400580021</v>
      </c>
      <c r="DM106" s="32">
        <f>$CN106*EXP('2a)answer'!$C106*('2a) male mx'!DM$2-$CO$2))</f>
        <v>0.58207895744507576</v>
      </c>
      <c r="DN106" s="32">
        <f>$CN106*EXP('2a)answer'!$C106*('2a) male mx'!DN$2-$CO$2))</f>
        <v>0.58332393802998839</v>
      </c>
      <c r="DO106" s="32">
        <f>$CN106*EXP('2a)answer'!$C106*('2a) male mx'!DO$2-$CO$2))</f>
        <v>0.58457158144377819</v>
      </c>
      <c r="DP106" s="32">
        <f>$CN106*EXP('2a)answer'!$C106*('2a) male mx'!DP$2-$CO$2))</f>
        <v>0.58582189338184165</v>
      </c>
      <c r="DQ106" s="32">
        <f>$CN106*EXP('2a)answer'!$C106*('2a) male mx'!DQ$2-$CO$2))</f>
        <v>0.5870748795517563</v>
      </c>
      <c r="DR106" s="32">
        <f>$CN106*EXP('2a)answer'!$C106*('2a) male mx'!DR$2-$CO$2))</f>
        <v>0.58833054567330767</v>
      </c>
      <c r="DS106" s="32">
        <f>$CN106*EXP('2a)answer'!$C106*('2a) male mx'!DS$2-$CO$2))</f>
        <v>0.58958889747851506</v>
      </c>
      <c r="DT106" s="32">
        <f>$CN106*EXP('2a)answer'!$C106*('2a) male mx'!DT$2-$CO$2))</f>
        <v>0.59084994071165742</v>
      </c>
      <c r="DU106" s="32">
        <f>$CN106*EXP('2a)answer'!$C106*('2a) male mx'!DU$2-$CO$2))</f>
        <v>0.59211368112930018</v>
      </c>
      <c r="DV106" s="32">
        <f>$CN106*EXP('2a)answer'!$C106*('2a) male mx'!DV$2-$CO$2))</f>
        <v>0.59338012450032107</v>
      </c>
      <c r="DW106" s="32">
        <f>$CN106*EXP('2a)answer'!$C106*('2a) male mx'!DW$2-$CO$2))</f>
        <v>0.59464927660593647</v>
      </c>
      <c r="DX106" s="32">
        <f>$CN106*EXP('2a)answer'!$C106*('2a) male mx'!DX$2-$CO$2))</f>
        <v>0.59592114323972822</v>
      </c>
      <c r="DY106" s="32">
        <f>$CN106*EXP('2a)answer'!$C106*('2a) male mx'!DY$2-$CO$2))</f>
        <v>0.59719573020766925</v>
      </c>
      <c r="DZ106" s="32">
        <f>$CN106*EXP('2a)answer'!$C106*('2a) male mx'!DZ$2-$CO$2))</f>
        <v>0.59847304332815143</v>
      </c>
      <c r="EA106" s="32">
        <f>$CN106*EXP('2a)answer'!$C106*('2a) male mx'!EA$2-$CO$2))</f>
        <v>0.59975308843201069</v>
      </c>
      <c r="EB106" s="32">
        <f>$CN106*EXP('2a)answer'!$C106*('2a) male mx'!EB$2-$CO$2))</f>
        <v>0.60103587136255432</v>
      </c>
      <c r="EC106" s="32">
        <f>$CN106*EXP('2a)answer'!$C106*('2a) male mx'!EC$2-$CO$2))</f>
        <v>0.60232139797558748</v>
      </c>
      <c r="ED106" s="32">
        <f>$CN106*EXP('2a)answer'!$C106*('2a) male mx'!ED$2-$CO$2))</f>
        <v>0.60360967413944056</v>
      </c>
      <c r="EE106" s="32">
        <f>$CN106*EXP('2a)answer'!$C106*('2a) male mx'!EE$2-$CO$2))</f>
        <v>0.6049007057349951</v>
      </c>
      <c r="EF106" s="32">
        <f>$CN106*EXP('2a)answer'!$C106*('2a) male mx'!EF$2-$CO$2))</f>
        <v>0.60619449865571051</v>
      </c>
      <c r="EG106" s="32">
        <f>$CN106*EXP('2a)answer'!$C106*('2a) male mx'!EG$2-$CO$2))</f>
        <v>0.60749105880765242</v>
      </c>
      <c r="EH106" s="32">
        <f>$CN106*EXP('2a)answer'!$C106*('2a) male mx'!EH$2-$CO$2))</f>
        <v>0.60879039210951769</v>
      </c>
      <c r="EI106" s="32">
        <f>$CN106*EXP('2a)answer'!$C106*('2a) male mx'!EI$2-$CO$2))</f>
        <v>0.61009250449266306</v>
      </c>
      <c r="EJ106" s="32">
        <f>$CN106*EXP('2a)answer'!$C106*('2a) male mx'!EJ$2-$CO$2))</f>
        <v>0.61139740190113134</v>
      </c>
      <c r="EK106" s="32">
        <f>$CN106*EXP('2a)answer'!$C106*('2a) male mx'!EK$2-$CO$2))</f>
        <v>0.61270509029167863</v>
      </c>
      <c r="EL106" s="32">
        <f>$CN106*EXP('2a)answer'!$C106*('2a) male mx'!EL$2-$CO$2))</f>
        <v>0.61401557563380194</v>
      </c>
      <c r="EM106" s="32">
        <f>$CN106*EXP('2a)answer'!$C106*('2a) male mx'!EM$2-$CO$2))</f>
        <v>0.61532886390976593</v>
      </c>
      <c r="EN106" s="32">
        <f>$CN106*EXP('2a)answer'!$C106*('2a) male mx'!EN$2-$CO$2))</f>
        <v>0.61664496111463041</v>
      </c>
      <c r="EO106" s="32">
        <f>$CN106*EXP('2a)answer'!$C106*('2a) male mx'!EO$2-$CO$2))</f>
        <v>0.61796387325627788</v>
      </c>
    </row>
    <row r="107" spans="1:145" x14ac:dyDescent="0.25">
      <c r="A107" s="31">
        <f>males!A106</f>
        <v>104</v>
      </c>
      <c r="B107" s="32">
        <f>IFERROR(2*(males!B106-males!B107)/(males!B106+males!B107),"")</f>
        <v>0.46808510638297873</v>
      </c>
      <c r="C107" s="32">
        <f>IFERROR(2*(males!C106-males!C107)/(males!C106+males!C107),"")</f>
        <v>0.58823529411764708</v>
      </c>
      <c r="D107" s="32">
        <f>IFERROR(2*(males!D106-males!D107)/(males!D106+males!D107),"")</f>
        <v>0.54545454545454541</v>
      </c>
      <c r="E107" s="32">
        <f>IFERROR(2*(males!E106-males!E107)/(males!E106+males!E107),"")</f>
        <v>0.54545454545454541</v>
      </c>
      <c r="F107" s="32">
        <f>IFERROR(2*(males!F106-males!F107)/(males!F106+males!F107),"")</f>
        <v>0.6</v>
      </c>
      <c r="G107" s="32">
        <f>IFERROR(2*(males!G106-males!G107)/(males!G106+males!G107),"")</f>
        <v>0.66666666666666663</v>
      </c>
      <c r="H107" s="32">
        <f>IFERROR(2*(males!H106-males!H107)/(males!H106+males!H107),"")</f>
        <v>0.5714285714285714</v>
      </c>
      <c r="I107" s="32">
        <f>IFERROR(2*(males!I106-males!I107)/(males!I106+males!I107),"")</f>
        <v>0.52631578947368418</v>
      </c>
      <c r="J107" s="32">
        <f>IFERROR(2*(males!J106-males!J107)/(males!J106+males!J107),"")</f>
        <v>0.4</v>
      </c>
      <c r="K107" s="32">
        <f>IFERROR(2*(males!K106-males!K107)/(males!K106+males!K107),"")</f>
        <v>0.54545454545454541</v>
      </c>
      <c r="L107" s="32">
        <f>IFERROR(2*(males!L106-males!L107)/(males!L106+males!L107),"")</f>
        <v>0.5</v>
      </c>
      <c r="M107" s="32">
        <f>IFERROR(2*(males!M106-males!M107)/(males!M106+males!M107),"")</f>
        <v>0.6</v>
      </c>
      <c r="N107" s="32">
        <f>IFERROR(2*(males!N106-males!N107)/(males!N106+males!N107),"")</f>
        <v>0.58823529411764708</v>
      </c>
      <c r="O107" s="32">
        <f>IFERROR(2*(males!O106-males!O107)/(males!O106+males!O107),"")</f>
        <v>0.5</v>
      </c>
      <c r="P107" s="32">
        <f>IFERROR(2*(males!P106-males!P107)/(males!P106+males!P107),"")</f>
        <v>0.66666666666666663</v>
      </c>
      <c r="Q107" s="32">
        <f>IFERROR(2*(males!Q106-males!Q107)/(males!Q106+males!Q107),"")</f>
        <v>0.58823529411764708</v>
      </c>
      <c r="R107" s="32">
        <f>IFERROR(2*(males!R106-males!R107)/(males!R106+males!R107),"")</f>
        <v>0.66666666666666663</v>
      </c>
      <c r="S107" s="32">
        <f>IFERROR(2*(males!S106-males!S107)/(males!S106+males!S107),"")</f>
        <v>0.46153846153846156</v>
      </c>
      <c r="T107" s="32">
        <f>IFERROR(2*(males!T106-males!T107)/(males!T106+males!T107),"")</f>
        <v>0.66666666666666663</v>
      </c>
      <c r="U107" s="32">
        <f>IFERROR(2*(males!U106-males!U107)/(males!U106+males!U107),"")</f>
        <v>0.66666666666666663</v>
      </c>
      <c r="V107" s="32">
        <f>IFERROR(2*(males!V106-males!V107)/(males!V106+males!V107),"")</f>
        <v>0.8571428571428571</v>
      </c>
      <c r="W107" s="32">
        <f>IFERROR(2*(males!W106-males!W107)/(males!W106+males!W107),"")</f>
        <v>1</v>
      </c>
      <c r="X107" s="32">
        <f>IFERROR(2*(males!X106-males!X107)/(males!X106+males!X107),"")</f>
        <v>1</v>
      </c>
      <c r="Y107" s="32">
        <f>IFERROR(2*(males!Y106-males!Y107)/(males!Y106+males!Y107),"")</f>
        <v>0.66666666666666663</v>
      </c>
      <c r="Z107" s="32">
        <f>IFERROR(2*(males!Z106-males!Z107)/(males!Z106+males!Z107),"")</f>
        <v>0.5714285714285714</v>
      </c>
      <c r="AA107" s="32">
        <f>IFERROR(2*(males!AA106-males!AA107)/(males!AA106+males!AA107),"")</f>
        <v>1</v>
      </c>
      <c r="AB107" s="32">
        <f>IFERROR(2*(males!AB106-males!AB107)/(males!AB106+males!AB107),"")</f>
        <v>0.5</v>
      </c>
      <c r="AC107" s="32">
        <f>IFERROR(2*(males!AC106-males!AC107)/(males!AC106+males!AC107),"")</f>
        <v>0.66666666666666663</v>
      </c>
      <c r="AD107" s="32">
        <f>IFERROR(2*(males!AD106-males!AD107)/(males!AD106+males!AD107),"")</f>
        <v>0.66666666666666663</v>
      </c>
      <c r="AE107" s="32">
        <f>IFERROR(2*(males!AE106-males!AE107)/(males!AE106+males!AE107),"")</f>
        <v>0.8</v>
      </c>
      <c r="AF107" s="32">
        <f>IFERROR(2*(males!AF106-males!AF107)/(males!AF106+males!AF107),"")</f>
        <v>0.4</v>
      </c>
      <c r="AG107" s="32">
        <f>IFERROR(2*(males!AG106-males!AG107)/(males!AG106+males!AG107),"")</f>
        <v>0.66666666666666663</v>
      </c>
      <c r="AH107" s="32">
        <f>IFERROR(2*(males!AH106-males!AH107)/(males!AH106+males!AH107),"")</f>
        <v>0.66666666666666663</v>
      </c>
      <c r="AI107" s="32">
        <f>IFERROR(2*(males!AI106-males!AI107)/(males!AI106+males!AI107),"")</f>
        <v>0.5</v>
      </c>
      <c r="AJ107" s="32">
        <f>IFERROR(2*(males!AJ106-males!AJ107)/(males!AJ106+males!AJ107),"")</f>
        <v>0.54545454545454541</v>
      </c>
      <c r="AK107" s="32">
        <f>IFERROR(2*(males!AK106-males!AK107)/(males!AK106+males!AK107),"")</f>
        <v>0.66666666666666663</v>
      </c>
      <c r="AL107" s="32">
        <f>IFERROR(2*(males!AL106-males!AL107)/(males!AL106+males!AL107),"")</f>
        <v>0.66666666666666663</v>
      </c>
      <c r="AM107" s="32">
        <f>IFERROR(2*(males!AM106-males!AM107)/(males!AM106+males!AM107),"")</f>
        <v>0.5714285714285714</v>
      </c>
      <c r="AN107" s="32">
        <f>IFERROR(2*(males!AN106-males!AN107)/(males!AN106+males!AN107),"")</f>
        <v>0.66666666666666663</v>
      </c>
      <c r="AO107" s="32">
        <f>IFERROR(2*(males!AO106-males!AO107)/(males!AO106+males!AO107),"")</f>
        <v>0.8</v>
      </c>
      <c r="AP107" s="32">
        <f>IFERROR(2*(males!AP106-males!AP107)/(males!AP106+males!AP107),"")</f>
        <v>0.5714285714285714</v>
      </c>
      <c r="AQ107" s="32">
        <f>IFERROR(2*(males!AQ106-males!AQ107)/(males!AQ106+males!AQ107),"")</f>
        <v>0.66666666666666663</v>
      </c>
      <c r="AR107" s="32">
        <f>IFERROR(2*(males!AR106-males!AR107)/(males!AR106+males!AR107),"")</f>
        <v>0.5714285714285714</v>
      </c>
      <c r="AS107" s="32">
        <f>IFERROR(2*(males!AS106-males!AS107)/(males!AS106+males!AS107),"")</f>
        <v>0.66666666666666663</v>
      </c>
      <c r="AT107" s="32">
        <f>IFERROR(2*(males!AT106-males!AT107)/(males!AT106+males!AT107),"")</f>
        <v>0.54545454545454541</v>
      </c>
      <c r="AU107" s="32">
        <f>IFERROR(2*(males!AU106-males!AU107)/(males!AU106+males!AU107),"")</f>
        <v>0.66666666666666663</v>
      </c>
      <c r="AV107" s="32">
        <f>IFERROR(2*(males!AV106-males!AV107)/(males!AV106+males!AV107),"")</f>
        <v>0.52631578947368418</v>
      </c>
      <c r="AW107" s="32">
        <f>IFERROR(2*(males!AW106-males!AW107)/(males!AW106+males!AW107),"")</f>
        <v>0.8571428571428571</v>
      </c>
      <c r="AX107" s="32">
        <f>IFERROR(2*(males!AX106-males!AX107)/(males!AX106+males!AX107),"")</f>
        <v>0.58823529411764708</v>
      </c>
      <c r="AY107" s="32">
        <f>IFERROR(2*(males!AY106-males!AY107)/(males!AY106+males!AY107),"")</f>
        <v>0.66666666666666663</v>
      </c>
      <c r="AZ107" s="32">
        <f>IFERROR(2*(males!AZ106-males!AZ107)/(males!AZ106+males!AZ107),"")</f>
        <v>0.66666666666666663</v>
      </c>
      <c r="BA107" s="32">
        <f>IFERROR(2*(males!BA106-males!BA107)/(males!BA106+males!BA107),"")</f>
        <v>0.66666666666666663</v>
      </c>
      <c r="BB107" s="32">
        <f>IFERROR(2*(males!BB106-males!BB107)/(males!BB106+males!BB107),"")</f>
        <v>0.56000000000000005</v>
      </c>
      <c r="BC107" s="32">
        <f>IFERROR(2*(males!BC106-males!BC107)/(males!BC106+males!BC107),"")</f>
        <v>0.54545454545454541</v>
      </c>
      <c r="BD107" s="32">
        <f>IFERROR(2*(males!BD106-males!BD107)/(males!BD106+males!BD107),"")</f>
        <v>0.5714285714285714</v>
      </c>
      <c r="BE107" s="32">
        <f>IFERROR(2*(males!BE106-males!BE107)/(males!BE106+males!BE107),"")</f>
        <v>0.66666666666666663</v>
      </c>
      <c r="BF107" s="32">
        <f>IFERROR(2*(males!BF106-males!BF107)/(males!BF106+males!BF107),"")</f>
        <v>0.55555555555555558</v>
      </c>
      <c r="BG107" s="32">
        <f>IFERROR(2*(males!BG106-males!BG107)/(males!BG106+males!BG107),"")</f>
        <v>0.56000000000000005</v>
      </c>
      <c r="BH107" s="32">
        <f>IFERROR(2*(males!BH106-males!BH107)/(males!BH106+males!BH107),"")</f>
        <v>0.53061224489795922</v>
      </c>
      <c r="BI107" s="32">
        <f>IFERROR(2*(males!BI106-males!BI107)/(males!BI106+males!BI107),"")</f>
        <v>0.50847457627118642</v>
      </c>
      <c r="BJ107" s="32">
        <f>IFERROR(2*(males!BJ106-males!BJ107)/(males!BJ106+males!BJ107),"")</f>
        <v>0.57777777777777772</v>
      </c>
      <c r="BK107" s="32">
        <f>IFERROR(2*(males!BK106-males!BK107)/(males!BK106+males!BK107),"")</f>
        <v>0.58064516129032262</v>
      </c>
      <c r="BL107" s="32">
        <f>IFERROR(2*(males!BL106-males!BL107)/(males!BL106+males!BL107),"")</f>
        <v>0.5625</v>
      </c>
      <c r="BM107" s="32">
        <f>IFERROR(2*(males!BM106-males!BM107)/(males!BM106+males!BM107),"")</f>
        <v>0.56000000000000005</v>
      </c>
      <c r="BN107" s="32">
        <f>IFERROR(2*(males!BN106-males!BN107)/(males!BN106+males!BN107),"")</f>
        <v>0.58823529411764708</v>
      </c>
      <c r="BO107" s="32">
        <f>IFERROR(2*(males!BO106-males!BO107)/(males!BO106+males!BO107),"")</f>
        <v>0.53521126760563376</v>
      </c>
      <c r="BP107" s="32">
        <f>IFERROR(2*(males!BP106-males!BP107)/(males!BP106+males!BP107),"")</f>
        <v>0.58823529411764708</v>
      </c>
      <c r="BQ107" s="32">
        <f>IFERROR(2*(males!BQ106-males!BQ107)/(males!BQ106+males!BQ107),"")</f>
        <v>0.58064516129032262</v>
      </c>
      <c r="BR107" s="32">
        <f>IFERROR(2*(males!BR106-males!BR107)/(males!BR106+males!BR107),"")</f>
        <v>0.62068965517241381</v>
      </c>
      <c r="BS107" s="32">
        <f>IFERROR(2*(males!BS106-males!BS107)/(males!BS106+males!BS107),"")</f>
        <v>0.59154929577464788</v>
      </c>
      <c r="BT107" s="32">
        <f>IFERROR(2*(males!BT106-males!BT107)/(males!BT106+males!BT107),"")</f>
        <v>0.5321100917431193</v>
      </c>
      <c r="BU107" s="32">
        <f>IFERROR(2*(males!BU106-males!BU107)/(males!BU106+males!BU107),"")</f>
        <v>0.57534246575342463</v>
      </c>
      <c r="BV107" s="32">
        <f>IFERROR(2*(males!BV106-males!BV107)/(males!BV106+males!BV107),"")</f>
        <v>0.55238095238095242</v>
      </c>
      <c r="BW107" s="32">
        <f>IFERROR(2*(males!BW106-males!BW107)/(males!BW106+males!BW107),"")</f>
        <v>0.61538461538461542</v>
      </c>
      <c r="BX107" s="32">
        <f>IFERROR(2*(males!BX106-males!BX107)/(males!BX106+males!BX107),"")</f>
        <v>0.57777777777777772</v>
      </c>
      <c r="BY107" s="32">
        <f>IFERROR(2*(males!BY106-males!BY107)/(males!BY106+males!BY107),"")</f>
        <v>0.61333333333333329</v>
      </c>
      <c r="BZ107" s="32">
        <f>IFERROR(2*(males!BZ106-males!BZ107)/(males!BZ106+males!BZ107),"")</f>
        <v>0.6067415730337079</v>
      </c>
      <c r="CA107" s="32">
        <f>IFERROR(2*(males!CA106-males!CA107)/(males!CA106+males!CA107),"")</f>
        <v>0.57692307692307687</v>
      </c>
      <c r="CB107" s="32">
        <f>IFERROR(2*(males!CB106-males!CB107)/(males!CB106+males!CB107),"")</f>
        <v>0.59259259259259256</v>
      </c>
      <c r="CC107" s="32">
        <f>IFERROR(2*(males!CC106-males!CC107)/(males!CC106+males!CC107),"")</f>
        <v>0.59259259259259256</v>
      </c>
      <c r="CD107" s="32">
        <f>IFERROR(2*(males!CD106-males!CD107)/(males!CD106+males!CD107),"")</f>
        <v>0.58992805755395683</v>
      </c>
      <c r="CE107" s="32">
        <f>IFERROR(2*(males!CE106-males!CE107)/(males!CE106+males!CE107),"")</f>
        <v>0.60869565217391308</v>
      </c>
      <c r="CF107" s="32">
        <f>IFERROR(2*(males!CF106-males!CF107)/(males!CF106+males!CF107),"")</f>
        <v>0.60317460317460314</v>
      </c>
      <c r="CG107" s="32">
        <f>IFERROR(2*(males!CG106-males!CG107)/(males!CG106+males!CG107),"")</f>
        <v>0.59459459459459463</v>
      </c>
      <c r="CH107" s="32">
        <f>IFERROR(2*(males!CH106-males!CH107)/(males!CH106+males!CH107),"")</f>
        <v>0.57425742574257421</v>
      </c>
      <c r="CI107" s="32">
        <f>IFERROR(2*(males!CI106-males!CI107)/(males!CI106+males!CI107),"")</f>
        <v>0.58823529411764708</v>
      </c>
      <c r="CJ107" s="32">
        <f>IFERROR(2*(males!CJ106-males!CJ107)/(males!CJ106+males!CJ107),"")</f>
        <v>0.58585858585858586</v>
      </c>
      <c r="CK107" s="32">
        <f>IFERROR(2*(males!CK106-males!CK107)/(males!CK106+males!CK107),"")</f>
        <v>0.58563535911602205</v>
      </c>
      <c r="CL107" s="32">
        <f>IFERROR(2*(males!CL106-males!CL107)/(males!CL106+males!CL107),"")</f>
        <v>0.58333333333333337</v>
      </c>
      <c r="CM107" s="32">
        <f>IFERROR(2*(males!CM106-males!CM107)/(males!CM106+males!CM107),"")</f>
        <v>0.5725490196078431</v>
      </c>
      <c r="CN107" s="32">
        <f>IFERROR(2*(males!CN106-males!CN107)/(males!CN106+males!CN107),"")</f>
        <v>0.58823529411764708</v>
      </c>
      <c r="CO107" s="12"/>
      <c r="CP107" s="31">
        <f t="shared" si="14"/>
        <v>104</v>
      </c>
      <c r="CQ107" s="32">
        <f>$CN107*EXP('2a)answer'!$C107*('2a) male mx'!CQ$2-$CO$2))</f>
        <v>0.59574944768141225</v>
      </c>
      <c r="CR107" s="32">
        <f>$CN107*EXP('2a)answer'!$C107*('2a) male mx'!CR$2-$CO$2))</f>
        <v>0.59726375773258145</v>
      </c>
      <c r="CS107" s="32">
        <f>$CN107*EXP('2a)answer'!$C107*('2a) male mx'!CS$2-$CO$2))</f>
        <v>0.59878191694372884</v>
      </c>
      <c r="CT107" s="32">
        <f>$CN107*EXP('2a)answer'!$C107*('2a) male mx'!CT$2-$CO$2))</f>
        <v>0.60030393509886959</v>
      </c>
      <c r="CU107" s="32">
        <f>$CN107*EXP('2a)answer'!$C107*('2a) male mx'!CU$2-$CO$2))</f>
        <v>0.60182982200688862</v>
      </c>
      <c r="CV107" s="32">
        <f>$CN107*EXP('2a)answer'!$C107*('2a) male mx'!CV$2-$CO$2))</f>
        <v>0.60335958750160323</v>
      </c>
      <c r="CW107" s="32">
        <f>$CN107*EXP('2a)answer'!$C107*('2a) male mx'!CW$2-$CO$2))</f>
        <v>0.60489324144182743</v>
      </c>
      <c r="CX107" s="32">
        <f>$CN107*EXP('2a)answer'!$C107*('2a) male mx'!CX$2-$CO$2))</f>
        <v>0.60643079371143427</v>
      </c>
      <c r="CY107" s="32">
        <f>$CN107*EXP('2a)answer'!$C107*('2a) male mx'!CY$2-$CO$2))</f>
        <v>0.6079722542194208</v>
      </c>
      <c r="CZ107" s="32">
        <f>$CN107*EXP('2a)answer'!$C107*('2a) male mx'!CZ$2-$CO$2))</f>
        <v>0.60951763289997107</v>
      </c>
      <c r="DA107" s="32">
        <f>$CN107*EXP('2a)answer'!$C107*('2a) male mx'!DA$2-$CO$2))</f>
        <v>0.61106693971252035</v>
      </c>
      <c r="DB107" s="32">
        <f>$CN107*EXP('2a)answer'!$C107*('2a) male mx'!DB$2-$CO$2))</f>
        <v>0.61262018464181933</v>
      </c>
      <c r="DC107" s="32">
        <f>$CN107*EXP('2a)answer'!$C107*('2a) male mx'!DC$2-$CO$2))</f>
        <v>0.61417737769799874</v>
      </c>
      <c r="DD107" s="32">
        <f>$CN107*EXP('2a)answer'!$C107*('2a) male mx'!DD$2-$CO$2))</f>
        <v>0.61573852891663328</v>
      </c>
      <c r="DE107" s="32">
        <f>$CN107*EXP('2a)answer'!$C107*('2a) male mx'!DE$2-$CO$2))</f>
        <v>0.61730364835880724</v>
      </c>
      <c r="DF107" s="32">
        <f>$CN107*EXP('2a)answer'!$C107*('2a) male mx'!DF$2-$CO$2))</f>
        <v>0.61887274611117815</v>
      </c>
      <c r="DG107" s="32">
        <f>$CN107*EXP('2a)answer'!$C107*('2a) male mx'!DG$2-$CO$2))</f>
        <v>0.62044583228604266</v>
      </c>
      <c r="DH107" s="32">
        <f>$CN107*EXP('2a)answer'!$C107*('2a) male mx'!DH$2-$CO$2))</f>
        <v>0.62202291702140144</v>
      </c>
      <c r="DI107" s="32">
        <f>$CN107*EXP('2a)answer'!$C107*('2a) male mx'!DI$2-$CO$2))</f>
        <v>0.62360401048102443</v>
      </c>
      <c r="DJ107" s="32">
        <f>$CN107*EXP('2a)answer'!$C107*('2a) male mx'!DJ$2-$CO$2))</f>
        <v>0.62518912285451633</v>
      </c>
      <c r="DK107" s="32">
        <f>$CN107*EXP('2a)answer'!$C107*('2a) male mx'!DK$2-$CO$2))</f>
        <v>0.62677826435738271</v>
      </c>
      <c r="DL107" s="32">
        <f>$CN107*EXP('2a)answer'!$C107*('2a) male mx'!DL$2-$CO$2))</f>
        <v>0.628371445231095</v>
      </c>
      <c r="DM107" s="32">
        <f>$CN107*EXP('2a)answer'!$C107*('2a) male mx'!DM$2-$CO$2))</f>
        <v>0.62996867574315751</v>
      </c>
      <c r="DN107" s="32">
        <f>$CN107*EXP('2a)answer'!$C107*('2a) male mx'!DN$2-$CO$2))</f>
        <v>0.63156996618717254</v>
      </c>
      <c r="DO107" s="32">
        <f>$CN107*EXP('2a)answer'!$C107*('2a) male mx'!DO$2-$CO$2))</f>
        <v>0.63317532688290801</v>
      </c>
      <c r="DP107" s="32">
        <f>$CN107*EXP('2a)answer'!$C107*('2a) male mx'!DP$2-$CO$2))</f>
        <v>0.63478476817636231</v>
      </c>
      <c r="DQ107" s="32">
        <f>$CN107*EXP('2a)answer'!$C107*('2a) male mx'!DQ$2-$CO$2))</f>
        <v>0.63639830043983259</v>
      </c>
      <c r="DR107" s="32">
        <f>$CN107*EXP('2a)answer'!$C107*('2a) male mx'!DR$2-$CO$2))</f>
        <v>0.63801593407198043</v>
      </c>
      <c r="DS107" s="32">
        <f>$CN107*EXP('2a)answer'!$C107*('2a) male mx'!DS$2-$CO$2))</f>
        <v>0.63963767949789974</v>
      </c>
      <c r="DT107" s="32">
        <f>$CN107*EXP('2a)answer'!$C107*('2a) male mx'!DT$2-$CO$2))</f>
        <v>0.64126354716918321</v>
      </c>
      <c r="DU107" s="32">
        <f>$CN107*EXP('2a)answer'!$C107*('2a) male mx'!DU$2-$CO$2))</f>
        <v>0.64289354756399009</v>
      </c>
      <c r="DV107" s="32">
        <f>$CN107*EXP('2a)answer'!$C107*('2a) male mx'!DV$2-$CO$2))</f>
        <v>0.64452769118711351</v>
      </c>
      <c r="DW107" s="32">
        <f>$CN107*EXP('2a)answer'!$C107*('2a) male mx'!DW$2-$CO$2))</f>
        <v>0.64616598857004859</v>
      </c>
      <c r="DX107" s="32">
        <f>$CN107*EXP('2a)answer'!$C107*('2a) male mx'!DX$2-$CO$2))</f>
        <v>0.64780845027105971</v>
      </c>
      <c r="DY107" s="32">
        <f>$CN107*EXP('2a)answer'!$C107*('2a) male mx'!DY$2-$CO$2))</f>
        <v>0.64945508687524911</v>
      </c>
      <c r="DZ107" s="32">
        <f>$CN107*EXP('2a)answer'!$C107*('2a) male mx'!DZ$2-$CO$2))</f>
        <v>0.65110590899462439</v>
      </c>
      <c r="EA107" s="32">
        <f>$CN107*EXP('2a)answer'!$C107*('2a) male mx'!EA$2-$CO$2))</f>
        <v>0.65276092726816781</v>
      </c>
      <c r="EB107" s="32">
        <f>$CN107*EXP('2a)answer'!$C107*('2a) male mx'!EB$2-$CO$2))</f>
        <v>0.65442015236190443</v>
      </c>
      <c r="EC107" s="32">
        <f>$CN107*EXP('2a)answer'!$C107*('2a) male mx'!EC$2-$CO$2))</f>
        <v>0.65608359496897029</v>
      </c>
      <c r="ED107" s="32">
        <f>$CN107*EXP('2a)answer'!$C107*('2a) male mx'!ED$2-$CO$2))</f>
        <v>0.65775126580968257</v>
      </c>
      <c r="EE107" s="32">
        <f>$CN107*EXP('2a)answer'!$C107*('2a) male mx'!EE$2-$CO$2))</f>
        <v>0.65942317563160735</v>
      </c>
      <c r="EF107" s="32">
        <f>$CN107*EXP('2a)answer'!$C107*('2a) male mx'!EF$2-$CO$2))</f>
        <v>0.66109933520962982</v>
      </c>
      <c r="EG107" s="32">
        <f>$CN107*EXP('2a)answer'!$C107*('2a) male mx'!EG$2-$CO$2))</f>
        <v>0.6627797553460234</v>
      </c>
      <c r="EH107" s="32">
        <f>$CN107*EXP('2a)answer'!$C107*('2a) male mx'!EH$2-$CO$2))</f>
        <v>0.66446444687051909</v>
      </c>
      <c r="EI107" s="32">
        <f>$CN107*EXP('2a)answer'!$C107*('2a) male mx'!EI$2-$CO$2))</f>
        <v>0.66615342064037575</v>
      </c>
      <c r="EJ107" s="32">
        <f>$CN107*EXP('2a)answer'!$C107*('2a) male mx'!EJ$2-$CO$2))</f>
        <v>0.66784668754045018</v>
      </c>
      <c r="EK107" s="32">
        <f>$CN107*EXP('2a)answer'!$C107*('2a) male mx'!EK$2-$CO$2))</f>
        <v>0.66954425848326593</v>
      </c>
      <c r="EL107" s="32">
        <f>$CN107*EXP('2a)answer'!$C107*('2a) male mx'!EL$2-$CO$2))</f>
        <v>0.67124614440908548</v>
      </c>
      <c r="EM107" s="32">
        <f>$CN107*EXP('2a)answer'!$C107*('2a) male mx'!EM$2-$CO$2))</f>
        <v>0.67295235628597971</v>
      </c>
      <c r="EN107" s="32">
        <f>$CN107*EXP('2a)answer'!$C107*('2a) male mx'!EN$2-$CO$2))</f>
        <v>0.67466290510989868</v>
      </c>
      <c r="EO107" s="32">
        <f>$CN107*EXP('2a)answer'!$C107*('2a) male mx'!EO$2-$CO$2))</f>
        <v>0.6763778019047425</v>
      </c>
    </row>
    <row r="108" spans="1:145" x14ac:dyDescent="0.25">
      <c r="A108" s="31">
        <f>males!A107</f>
        <v>105</v>
      </c>
      <c r="B108" s="32">
        <f>IFERROR(2*(males!B107-males!B108)/(males!B107+males!B108),"")</f>
        <v>0.48275862068965519</v>
      </c>
      <c r="C108" s="32">
        <f>IFERROR(2*(males!C107-males!C108)/(males!C107+males!C108),"")</f>
        <v>0.66666666666666663</v>
      </c>
      <c r="D108" s="32">
        <f>IFERROR(2*(males!D107-males!D108)/(males!D107+males!D108),"")</f>
        <v>0.66666666666666663</v>
      </c>
      <c r="E108" s="32">
        <f>IFERROR(2*(males!E107-males!E108)/(males!E107+males!E108),"")</f>
        <v>0.66666666666666663</v>
      </c>
      <c r="F108" s="32">
        <f>IFERROR(2*(males!F107-males!F108)/(males!F107+males!F108),"")</f>
        <v>0.54545454545454541</v>
      </c>
      <c r="G108" s="32">
        <f>IFERROR(2*(males!G107-males!G108)/(males!G107+males!G108),"")</f>
        <v>0.4</v>
      </c>
      <c r="H108" s="32">
        <f>IFERROR(2*(males!H107-males!H108)/(males!H107+males!H108),"")</f>
        <v>0.5</v>
      </c>
      <c r="I108" s="32">
        <f>IFERROR(2*(males!I107-males!I108)/(males!I107+males!I108),"")</f>
        <v>0.54545454545454541</v>
      </c>
      <c r="J108" s="32">
        <f>IFERROR(2*(males!J107-males!J108)/(males!J107+males!J108),"")</f>
        <v>0.66666666666666663</v>
      </c>
      <c r="K108" s="32">
        <f>IFERROR(2*(males!K107-males!K108)/(males!K107+males!K108),"")</f>
        <v>0.66666666666666663</v>
      </c>
      <c r="L108" s="32">
        <f>IFERROR(2*(males!L107-males!L108)/(males!L107+males!L108),"")</f>
        <v>0.66666666666666663</v>
      </c>
      <c r="M108" s="32">
        <f>IFERROR(2*(males!M107-males!M108)/(males!M107+males!M108),"")</f>
        <v>0.54545454545454541</v>
      </c>
      <c r="N108" s="32">
        <f>IFERROR(2*(males!N107-males!N108)/(males!N107+males!N108),"")</f>
        <v>0.66666666666666663</v>
      </c>
      <c r="O108" s="32">
        <f>IFERROR(2*(males!O107-males!O108)/(males!O107+males!O108),"")</f>
        <v>1</v>
      </c>
      <c r="P108" s="32">
        <f>IFERROR(2*(males!P107-males!P108)/(males!P107+males!P108),"")</f>
        <v>0.66666666666666663</v>
      </c>
      <c r="Q108" s="32">
        <f>IFERROR(2*(males!Q107-males!Q108)/(males!Q107+males!Q108),"")</f>
        <v>0.66666666666666663</v>
      </c>
      <c r="R108" s="32">
        <f>IFERROR(2*(males!R107-males!R108)/(males!R107+males!R108),"")</f>
        <v>0.66666666666666663</v>
      </c>
      <c r="S108" s="32">
        <f>IFERROR(2*(males!S107-males!S108)/(males!S107+males!S108),"")</f>
        <v>0.8571428571428571</v>
      </c>
      <c r="T108" s="32">
        <f>IFERROR(2*(males!T107-males!T108)/(males!T107+males!T108),"")</f>
        <v>2</v>
      </c>
      <c r="U108" s="32">
        <f>IFERROR(2*(males!U107-males!U108)/(males!U107+males!U108),"")</f>
        <v>0.66666666666666663</v>
      </c>
      <c r="V108" s="32">
        <f>IFERROR(2*(males!V107-males!V108)/(males!V107+males!V108),"")</f>
        <v>0.66666666666666663</v>
      </c>
      <c r="W108" s="32">
        <f>IFERROR(2*(males!W107-males!W108)/(males!W107+males!W108),"")</f>
        <v>0</v>
      </c>
      <c r="X108" s="32">
        <f>IFERROR(2*(males!X107-males!X108)/(males!X107+males!X108),"")</f>
        <v>0</v>
      </c>
      <c r="Y108" s="32">
        <f>IFERROR(2*(males!Y107-males!Y108)/(males!Y107+males!Y108),"")</f>
        <v>0.66666666666666663</v>
      </c>
      <c r="Z108" s="32">
        <f>IFERROR(2*(males!Z107-males!Z108)/(males!Z107+males!Z108),"")</f>
        <v>0.5</v>
      </c>
      <c r="AA108" s="32">
        <f>IFERROR(2*(males!AA107-males!AA108)/(males!AA107+males!AA108),"")</f>
        <v>0</v>
      </c>
      <c r="AB108" s="32">
        <f>IFERROR(2*(males!AB107-males!AB108)/(males!AB107+males!AB108),"")</f>
        <v>1</v>
      </c>
      <c r="AC108" s="32">
        <f>IFERROR(2*(males!AC107-males!AC108)/(males!AC107+males!AC108),"")</f>
        <v>0.66666666666666663</v>
      </c>
      <c r="AD108" s="32">
        <f>IFERROR(2*(males!AD107-males!AD108)/(males!AD107+males!AD108),"")</f>
        <v>0.4</v>
      </c>
      <c r="AE108" s="32">
        <f>IFERROR(2*(males!AE107-males!AE108)/(males!AE107+males!AE108),"")</f>
        <v>0.4</v>
      </c>
      <c r="AF108" s="32">
        <f>IFERROR(2*(males!AF107-males!AF108)/(males!AF107+males!AF108),"")</f>
        <v>0.66666666666666663</v>
      </c>
      <c r="AG108" s="32">
        <f>IFERROR(2*(males!AG107-males!AG108)/(males!AG107+males!AG108),"")</f>
        <v>0.4</v>
      </c>
      <c r="AH108" s="32">
        <f>IFERROR(2*(males!AH107-males!AH108)/(males!AH107+males!AH108),"")</f>
        <v>0.66666666666666663</v>
      </c>
      <c r="AI108" s="32">
        <f>IFERROR(2*(males!AI107-males!AI108)/(males!AI107+males!AI108),"")</f>
        <v>1</v>
      </c>
      <c r="AJ108" s="32">
        <f>IFERROR(2*(males!AJ107-males!AJ108)/(males!AJ107+males!AJ108),"")</f>
        <v>0.66666666666666663</v>
      </c>
      <c r="AK108" s="32">
        <f>IFERROR(2*(males!AK107-males!AK108)/(males!AK107+males!AK108),"")</f>
        <v>0.66666666666666663</v>
      </c>
      <c r="AL108" s="32">
        <f>IFERROR(2*(males!AL107-males!AL108)/(males!AL107+males!AL108),"")</f>
        <v>0.4</v>
      </c>
      <c r="AM108" s="32">
        <f>IFERROR(2*(males!AM107-males!AM108)/(males!AM107+males!AM108),"")</f>
        <v>0.8571428571428571</v>
      </c>
      <c r="AN108" s="32">
        <f>IFERROR(2*(males!AN107-males!AN108)/(males!AN107+males!AN108),"")</f>
        <v>0.4</v>
      </c>
      <c r="AO108" s="32">
        <f>IFERROR(2*(males!AO107-males!AO108)/(males!AO107+males!AO108),"")</f>
        <v>0.4</v>
      </c>
      <c r="AP108" s="32">
        <f>IFERROR(2*(males!AP107-males!AP108)/(males!AP107+males!AP108),"")</f>
        <v>0.8571428571428571</v>
      </c>
      <c r="AQ108" s="32">
        <f>IFERROR(2*(males!AQ107-males!AQ108)/(males!AQ107+males!AQ108),"")</f>
        <v>0.4</v>
      </c>
      <c r="AR108" s="32">
        <f>IFERROR(2*(males!AR107-males!AR108)/(males!AR107+males!AR108),"")</f>
        <v>0.8571428571428571</v>
      </c>
      <c r="AS108" s="32">
        <f>IFERROR(2*(males!AS107-males!AS108)/(males!AS107+males!AS108),"")</f>
        <v>1</v>
      </c>
      <c r="AT108" s="32">
        <f>IFERROR(2*(males!AT107-males!AT108)/(males!AT107+males!AT108),"")</f>
        <v>0.66666666666666663</v>
      </c>
      <c r="AU108" s="32">
        <f>IFERROR(2*(males!AU107-males!AU108)/(males!AU107+males!AU108),"")</f>
        <v>0.4</v>
      </c>
      <c r="AV108" s="32">
        <f>IFERROR(2*(males!AV107-males!AV108)/(males!AV107+males!AV108),"")</f>
        <v>0.8</v>
      </c>
      <c r="AW108" s="32">
        <f>IFERROR(2*(males!AW107-males!AW108)/(males!AW107+males!AW108),"")</f>
        <v>0.66666666666666663</v>
      </c>
      <c r="AX108" s="32">
        <f>IFERROR(2*(males!AX107-males!AX108)/(males!AX107+males!AX108),"")</f>
        <v>0.66666666666666663</v>
      </c>
      <c r="AY108" s="32">
        <f>IFERROR(2*(males!AY107-males!AY108)/(males!AY107+males!AY108),"")</f>
        <v>0.66666666666666663</v>
      </c>
      <c r="AZ108" s="32">
        <f>IFERROR(2*(males!AZ107-males!AZ108)/(males!AZ107+males!AZ108),"")</f>
        <v>0.66666666666666663</v>
      </c>
      <c r="BA108" s="32">
        <f>IFERROR(2*(males!BA107-males!BA108)/(males!BA107+males!BA108),"")</f>
        <v>0.5</v>
      </c>
      <c r="BB108" s="32">
        <f>IFERROR(2*(males!BB107-males!BB108)/(males!BB107+males!BB108),"")</f>
        <v>0.5714285714285714</v>
      </c>
      <c r="BC108" s="32">
        <f>IFERROR(2*(males!BC107-males!BC108)/(males!BC107+males!BC108),"")</f>
        <v>0.66666666666666663</v>
      </c>
      <c r="BD108" s="32">
        <f>IFERROR(2*(males!BD107-males!BD108)/(males!BD107+males!BD108),"")</f>
        <v>0.66666666666666663</v>
      </c>
      <c r="BE108" s="32">
        <f>IFERROR(2*(males!BE107-males!BE108)/(males!BE107+males!BE108),"")</f>
        <v>0.66666666666666663</v>
      </c>
      <c r="BF108" s="32">
        <f>IFERROR(2*(males!BF107-males!BF108)/(males!BF107+males!BF108),"")</f>
        <v>0.6</v>
      </c>
      <c r="BG108" s="32">
        <f>IFERROR(2*(males!BG107-males!BG108)/(males!BG107+males!BG108),"")</f>
        <v>0.5714285714285714</v>
      </c>
      <c r="BH108" s="32">
        <f>IFERROR(2*(males!BH107-males!BH108)/(males!BH107+males!BH108),"")</f>
        <v>0.5714285714285714</v>
      </c>
      <c r="BI108" s="32">
        <f>IFERROR(2*(males!BI107-males!BI108)/(males!BI107+males!BI108),"")</f>
        <v>0.58823529411764708</v>
      </c>
      <c r="BJ108" s="32">
        <f>IFERROR(2*(males!BJ107-males!BJ108)/(males!BJ107+males!BJ108),"")</f>
        <v>0.56000000000000005</v>
      </c>
      <c r="BK108" s="32">
        <f>IFERROR(2*(males!BK107-males!BK108)/(males!BK107+males!BK108),"")</f>
        <v>0.58823529411764708</v>
      </c>
      <c r="BL108" s="32">
        <f>IFERROR(2*(males!BL107-males!BL108)/(males!BL107+males!BL108),"")</f>
        <v>0.55555555555555558</v>
      </c>
      <c r="BM108" s="32">
        <f>IFERROR(2*(males!BM107-males!BM108)/(males!BM107+males!BM108),"")</f>
        <v>0.5714285714285714</v>
      </c>
      <c r="BN108" s="32">
        <f>IFERROR(2*(males!BN107-males!BN108)/(males!BN107+males!BN108),"")</f>
        <v>0.66666666666666663</v>
      </c>
      <c r="BO108" s="32">
        <f>IFERROR(2*(males!BO107-males!BO108)/(males!BO107+males!BO108),"")</f>
        <v>0.6</v>
      </c>
      <c r="BP108" s="32">
        <f>IFERROR(2*(males!BP107-males!BP108)/(males!BP107+males!BP108),"")</f>
        <v>0.5714285714285714</v>
      </c>
      <c r="BQ108" s="32">
        <f>IFERROR(2*(males!BQ107-males!BQ108)/(males!BQ107+males!BQ108),"")</f>
        <v>0.58823529411764708</v>
      </c>
      <c r="BR108" s="32">
        <f>IFERROR(2*(males!BR107-males!BR108)/(males!BR107+males!BR108),"")</f>
        <v>0.66666666666666663</v>
      </c>
      <c r="BS108" s="32">
        <f>IFERROR(2*(males!BS107-males!BS108)/(males!BS107+males!BS108),"")</f>
        <v>0.5641025641025641</v>
      </c>
      <c r="BT108" s="32">
        <f>IFERROR(2*(males!BT107-males!BT108)/(males!BT107+males!BT108),"")</f>
        <v>0.58064516129032262</v>
      </c>
      <c r="BU108" s="32">
        <f>IFERROR(2*(males!BU107-males!BU108)/(males!BU107+males!BU108),"")</f>
        <v>0.6</v>
      </c>
      <c r="BV108" s="32">
        <f>IFERROR(2*(males!BV107-males!BV108)/(males!BV107+males!BV108),"")</f>
        <v>0.57627118644067798</v>
      </c>
      <c r="BW108" s="32">
        <f>IFERROR(2*(males!BW107-males!BW108)/(males!BW107+males!BW108),"")</f>
        <v>0.66666666666666663</v>
      </c>
      <c r="BX108" s="32">
        <f>IFERROR(2*(males!BX107-males!BX108)/(males!BX107+males!BX108),"")</f>
        <v>0.61224489795918369</v>
      </c>
      <c r="BY108" s="32">
        <f>IFERROR(2*(males!BY107-males!BY108)/(males!BY107+males!BY108),"")</f>
        <v>0.6</v>
      </c>
      <c r="BZ108" s="32">
        <f>IFERROR(2*(males!BZ107-males!BZ108)/(males!BZ107+males!BZ108),"")</f>
        <v>0.58333333333333337</v>
      </c>
      <c r="CA108" s="32">
        <f>IFERROR(2*(males!CA107-males!CA108)/(males!CA107+males!CA108),"")</f>
        <v>0.59649122807017541</v>
      </c>
      <c r="CB108" s="32">
        <f>IFERROR(2*(males!CB107-males!CB108)/(males!CB107+males!CB108),"")</f>
        <v>0.62068965517241381</v>
      </c>
      <c r="CC108" s="32">
        <f>IFERROR(2*(males!CC107-males!CC108)/(males!CC107+males!CC108),"")</f>
        <v>0.62068965517241381</v>
      </c>
      <c r="CD108" s="32">
        <f>IFERROR(2*(males!CD107-males!CD108)/(males!CD107+males!CD108),"")</f>
        <v>0.61333333333333329</v>
      </c>
      <c r="CE108" s="32">
        <f>IFERROR(2*(males!CE107-males!CE108)/(males!CE107+males!CE108),"")</f>
        <v>0.66666666666666663</v>
      </c>
      <c r="CF108" s="32">
        <f>IFERROR(2*(males!CF107-males!CF108)/(males!CF107+males!CF108),"")</f>
        <v>0.62686567164179108</v>
      </c>
      <c r="CG108" s="32">
        <f>IFERROR(2*(males!CG107-males!CG108)/(males!CG107+males!CG108),"")</f>
        <v>0.63291139240506333</v>
      </c>
      <c r="CH108" s="32">
        <f>IFERROR(2*(males!CH107-males!CH108)/(males!CH107+males!CH108),"")</f>
        <v>0.61818181818181817</v>
      </c>
      <c r="CI108" s="32">
        <f>IFERROR(2*(males!CI107-males!CI108)/(males!CI107+males!CI108),"")</f>
        <v>0.61386138613861385</v>
      </c>
      <c r="CJ108" s="32">
        <f>IFERROR(2*(males!CJ107-males!CJ108)/(males!CJ107+males!CJ108),"")</f>
        <v>0.61682242990654201</v>
      </c>
      <c r="CK108" s="32">
        <f>IFERROR(2*(males!CK107-males!CK108)/(males!CK107+males!CK108),"")</f>
        <v>0.63917525773195871</v>
      </c>
      <c r="CL108" s="32">
        <f>IFERROR(2*(males!CL107-males!CL108)/(males!CL107+males!CL108),"")</f>
        <v>0.61538461538461542</v>
      </c>
      <c r="CM108" s="32">
        <f>IFERROR(2*(males!CM107-males!CM108)/(males!CM107+males!CM108),"")</f>
        <v>0.61870503597122306</v>
      </c>
      <c r="CN108" s="32">
        <f>IFERROR(2*(males!CN107-males!CN108)/(males!CN107+males!CN108),"")</f>
        <v>0.60869565217391308</v>
      </c>
      <c r="CO108" s="12"/>
      <c r="CP108" s="31">
        <f t="shared" si="14"/>
        <v>105</v>
      </c>
      <c r="CQ108" s="32">
        <f>$CN108*EXP('2a)answer'!$C108*('2a) male mx'!CQ$2-$CO$2))</f>
        <v>0.6168589086078019</v>
      </c>
      <c r="CR108" s="32">
        <f>$CN108*EXP('2a)answer'!$C108*('2a) male mx'!CR$2-$CO$2))</f>
        <v>0.61850465054777704</v>
      </c>
      <c r="CS108" s="32">
        <f>$CN108*EXP('2a)answer'!$C108*('2a) male mx'!CS$2-$CO$2))</f>
        <v>0.62015478322685846</v>
      </c>
      <c r="CT108" s="32">
        <f>$CN108*EXP('2a)answer'!$C108*('2a) male mx'!CT$2-$CO$2))</f>
        <v>0.62180931835927022</v>
      </c>
      <c r="CU108" s="32">
        <f>$CN108*EXP('2a)answer'!$C108*('2a) male mx'!CU$2-$CO$2))</f>
        <v>0.62346826769048902</v>
      </c>
      <c r="CV108" s="32">
        <f>$CN108*EXP('2a)answer'!$C108*('2a) male mx'!CV$2-$CO$2))</f>
        <v>0.62513164299732815</v>
      </c>
      <c r="CW108" s="32">
        <f>$CN108*EXP('2a)answer'!$C108*('2a) male mx'!CW$2-$CO$2))</f>
        <v>0.62679945608802057</v>
      </c>
      <c r="CX108" s="32">
        <f>$CN108*EXP('2a)answer'!$C108*('2a) male mx'!CX$2-$CO$2))</f>
        <v>0.62847171880230301</v>
      </c>
      <c r="CY108" s="32">
        <f>$CN108*EXP('2a)answer'!$C108*('2a) male mx'!CY$2-$CO$2))</f>
        <v>0.63014844301149964</v>
      </c>
      <c r="CZ108" s="32">
        <f>$CN108*EXP('2a)answer'!$C108*('2a) male mx'!CZ$2-$CO$2))</f>
        <v>0.63182964061860669</v>
      </c>
      <c r="DA108" s="32">
        <f>$CN108*EXP('2a)answer'!$C108*('2a) male mx'!DA$2-$CO$2))</f>
        <v>0.63351532355837703</v>
      </c>
      <c r="DB108" s="32">
        <f>$CN108*EXP('2a)answer'!$C108*('2a) male mx'!DB$2-$CO$2))</f>
        <v>0.63520550379740459</v>
      </c>
      <c r="DC108" s="32">
        <f>$CN108*EXP('2a)answer'!$C108*('2a) male mx'!DC$2-$CO$2))</f>
        <v>0.63690019333420944</v>
      </c>
      <c r="DD108" s="32">
        <f>$CN108*EXP('2a)answer'!$C108*('2a) male mx'!DD$2-$CO$2))</f>
        <v>0.63859940419932293</v>
      </c>
      <c r="DE108" s="32">
        <f>$CN108*EXP('2a)answer'!$C108*('2a) male mx'!DE$2-$CO$2))</f>
        <v>0.64030314845537328</v>
      </c>
      <c r="DF108" s="32">
        <f>$CN108*EXP('2a)answer'!$C108*('2a) male mx'!DF$2-$CO$2))</f>
        <v>0.64201143819717099</v>
      </c>
      <c r="DG108" s="32">
        <f>$CN108*EXP('2a)answer'!$C108*('2a) male mx'!DG$2-$CO$2))</f>
        <v>0.64372428555179473</v>
      </c>
      <c r="DH108" s="32">
        <f>$CN108*EXP('2a)answer'!$C108*('2a) male mx'!DH$2-$CO$2))</f>
        <v>0.64544170267867729</v>
      </c>
      <c r="DI108" s="32">
        <f>$CN108*EXP('2a)answer'!$C108*('2a) male mx'!DI$2-$CO$2))</f>
        <v>0.64716370176969273</v>
      </c>
      <c r="DJ108" s="32">
        <f>$CN108*EXP('2a)answer'!$C108*('2a) male mx'!DJ$2-$CO$2))</f>
        <v>0.64889029504924145</v>
      </c>
      <c r="DK108" s="32">
        <f>$CN108*EXP('2a)answer'!$C108*('2a) male mx'!DK$2-$CO$2))</f>
        <v>0.6506214947743385</v>
      </c>
      <c r="DL108" s="32">
        <f>$CN108*EXP('2a)answer'!$C108*('2a) male mx'!DL$2-$CO$2))</f>
        <v>0.65235731323469937</v>
      </c>
      <c r="DM108" s="32">
        <f>$CN108*EXP('2a)answer'!$C108*('2a) male mx'!DM$2-$CO$2))</f>
        <v>0.65409776275282816</v>
      </c>
      <c r="DN108" s="32">
        <f>$CN108*EXP('2a)answer'!$C108*('2a) male mx'!DN$2-$CO$2))</f>
        <v>0.65584285568410461</v>
      </c>
      <c r="DO108" s="32">
        <f>$CN108*EXP('2a)answer'!$C108*('2a) male mx'!DO$2-$CO$2))</f>
        <v>0.65759260441687151</v>
      </c>
      <c r="DP108" s="32">
        <f>$CN108*EXP('2a)answer'!$C108*('2a) male mx'!DP$2-$CO$2))</f>
        <v>0.65934702137252332</v>
      </c>
      <c r="DQ108" s="32">
        <f>$CN108*EXP('2a)answer'!$C108*('2a) male mx'!DQ$2-$CO$2))</f>
        <v>0.66110611900559402</v>
      </c>
      <c r="DR108" s="32">
        <f>$CN108*EXP('2a)answer'!$C108*('2a) male mx'!DR$2-$CO$2))</f>
        <v>0.6628699098038453</v>
      </c>
      <c r="DS108" s="32">
        <f>$CN108*EXP('2a)answer'!$C108*('2a) male mx'!DS$2-$CO$2))</f>
        <v>0.66463840628835569</v>
      </c>
      <c r="DT108" s="32">
        <f>$CN108*EXP('2a)answer'!$C108*('2a) male mx'!DT$2-$CO$2))</f>
        <v>0.66641162101360907</v>
      </c>
      <c r="DU108" s="32">
        <f>$CN108*EXP('2a)answer'!$C108*('2a) male mx'!DU$2-$CO$2))</f>
        <v>0.66818956656758388</v>
      </c>
      <c r="DV108" s="32">
        <f>$CN108*EXP('2a)answer'!$C108*('2a) male mx'!DV$2-$CO$2))</f>
        <v>0.66997225557184259</v>
      </c>
      <c r="DW108" s="32">
        <f>$CN108*EXP('2a)answer'!$C108*('2a) male mx'!DW$2-$CO$2))</f>
        <v>0.67175970068162127</v>
      </c>
      <c r="DX108" s="32">
        <f>$CN108*EXP('2a)answer'!$C108*('2a) male mx'!DX$2-$CO$2))</f>
        <v>0.67355191458591923</v>
      </c>
      <c r="DY108" s="32">
        <f>$CN108*EXP('2a)answer'!$C108*('2a) male mx'!DY$2-$CO$2))</f>
        <v>0.67534891000758945</v>
      </c>
      <c r="DZ108" s="32">
        <f>$CN108*EXP('2a)answer'!$C108*('2a) male mx'!DZ$2-$CO$2))</f>
        <v>0.67715069970342845</v>
      </c>
      <c r="EA108" s="32">
        <f>$CN108*EXP('2a)answer'!$C108*('2a) male mx'!EA$2-$CO$2))</f>
        <v>0.67895729646426739</v>
      </c>
      <c r="EB108" s="32">
        <f>$CN108*EXP('2a)answer'!$C108*('2a) male mx'!EB$2-$CO$2))</f>
        <v>0.6807687131150626</v>
      </c>
      <c r="EC108" s="32">
        <f>$CN108*EXP('2a)answer'!$C108*('2a) male mx'!EC$2-$CO$2))</f>
        <v>0.68258496251498613</v>
      </c>
      <c r="ED108" s="32">
        <f>$CN108*EXP('2a)answer'!$C108*('2a) male mx'!ED$2-$CO$2))</f>
        <v>0.68440605755751804</v>
      </c>
      <c r="EE108" s="32">
        <f>$CN108*EXP('2a)answer'!$C108*('2a) male mx'!EE$2-$CO$2))</f>
        <v>0.68623201117053734</v>
      </c>
      <c r="EF108" s="32">
        <f>$CN108*EXP('2a)answer'!$C108*('2a) male mx'!EF$2-$CO$2))</f>
        <v>0.68806283631641363</v>
      </c>
      <c r="EG108" s="32">
        <f>$CN108*EXP('2a)answer'!$C108*('2a) male mx'!EG$2-$CO$2))</f>
        <v>0.68989854599209921</v>
      </c>
      <c r="EH108" s="32">
        <f>$CN108*EXP('2a)answer'!$C108*('2a) male mx'!EH$2-$CO$2))</f>
        <v>0.69173915322922197</v>
      </c>
      <c r="EI108" s="32">
        <f>$CN108*EXP('2a)answer'!$C108*('2a) male mx'!EI$2-$CO$2))</f>
        <v>0.69358467109417687</v>
      </c>
      <c r="EJ108" s="32">
        <f>$CN108*EXP('2a)answer'!$C108*('2a) male mx'!EJ$2-$CO$2))</f>
        <v>0.69543511268821956</v>
      </c>
      <c r="EK108" s="32">
        <f>$CN108*EXP('2a)answer'!$C108*('2a) male mx'!EK$2-$CO$2))</f>
        <v>0.69729049114755881</v>
      </c>
      <c r="EL108" s="32">
        <f>$CN108*EXP('2a)answer'!$C108*('2a) male mx'!EL$2-$CO$2))</f>
        <v>0.69915081964345016</v>
      </c>
      <c r="EM108" s="32">
        <f>$CN108*EXP('2a)answer'!$C108*('2a) male mx'!EM$2-$CO$2))</f>
        <v>0.70101611138228903</v>
      </c>
      <c r="EN108" s="32">
        <f>$CN108*EXP('2a)answer'!$C108*('2a) male mx'!EN$2-$CO$2))</f>
        <v>0.70288637960570499</v>
      </c>
      <c r="EO108" s="32">
        <f>$CN108*EXP('2a)answer'!$C108*('2a) male mx'!EO$2-$CO$2))</f>
        <v>0.70476163759065513</v>
      </c>
    </row>
    <row r="109" spans="1:145" x14ac:dyDescent="0.25">
      <c r="A109" s="31">
        <f>males!A108</f>
        <v>106</v>
      </c>
      <c r="B109" s="32">
        <f>IFERROR(2*(males!B108-males!B109)/(males!B108+males!B109),"")</f>
        <v>0.44444444444444442</v>
      </c>
      <c r="C109" s="32">
        <f>IFERROR(2*(males!C108-males!C109)/(males!C108+males!C109),"")</f>
        <v>0.4</v>
      </c>
      <c r="D109" s="32">
        <f>IFERROR(2*(males!D108-males!D109)/(males!D108+males!D109),"")</f>
        <v>0.66666666666666663</v>
      </c>
      <c r="E109" s="32">
        <f>IFERROR(2*(males!E108-males!E109)/(males!E108+males!E109),"")</f>
        <v>0.66666666666666663</v>
      </c>
      <c r="F109" s="32">
        <f>IFERROR(2*(males!F108-males!F109)/(males!F108+males!F109),"")</f>
        <v>0.66666666666666663</v>
      </c>
      <c r="G109" s="32">
        <f>IFERROR(2*(males!G108-males!G109)/(males!G108+males!G109),"")</f>
        <v>0.66666666666666663</v>
      </c>
      <c r="H109" s="32">
        <f>IFERROR(2*(males!H108-males!H109)/(males!H108+males!H109),"")</f>
        <v>1</v>
      </c>
      <c r="I109" s="32">
        <f>IFERROR(2*(males!I108-males!I109)/(males!I108+males!I109),"")</f>
        <v>0.66666666666666663</v>
      </c>
      <c r="J109" s="32">
        <f>IFERROR(2*(males!J108-males!J109)/(males!J108+males!J109),"")</f>
        <v>2</v>
      </c>
      <c r="K109" s="32">
        <f>IFERROR(2*(males!K108-males!K109)/(males!K108+males!K109),"")</f>
        <v>0.66666666666666663</v>
      </c>
      <c r="L109" s="32">
        <f>IFERROR(2*(males!L108-males!L109)/(males!L108+males!L109),"")</f>
        <v>0.4</v>
      </c>
      <c r="M109" s="32">
        <f>IFERROR(2*(males!M108-males!M109)/(males!M108+males!M109),"")</f>
        <v>0.66666666666666663</v>
      </c>
      <c r="N109" s="32">
        <f>IFERROR(2*(males!N108-males!N109)/(males!N108+males!N109),"")</f>
        <v>0.4</v>
      </c>
      <c r="O109" s="32">
        <f>IFERROR(2*(males!O108-males!O109)/(males!O108+males!O109),"")</f>
        <v>0</v>
      </c>
      <c r="P109" s="32">
        <f>IFERROR(2*(males!P108-males!P109)/(males!P108+males!P109),"")</f>
        <v>0.66666666666666663</v>
      </c>
      <c r="Q109" s="32">
        <f>IFERROR(2*(males!Q108-males!Q109)/(males!Q108+males!Q109),"")</f>
        <v>0.4</v>
      </c>
      <c r="R109" s="32">
        <f>IFERROR(2*(males!R108-males!R109)/(males!R108+males!R109),"")</f>
        <v>0.66666666666666663</v>
      </c>
      <c r="S109" s="32">
        <f>IFERROR(2*(males!S108-males!S109)/(males!S108+males!S109),"")</f>
        <v>0.66666666666666663</v>
      </c>
      <c r="T109" s="32" t="str">
        <f>IFERROR(2*(males!T108-males!T109)/(males!T108+males!T109),"")</f>
        <v/>
      </c>
      <c r="U109" s="32">
        <f>IFERROR(2*(males!U108-males!U109)/(males!U108+males!U109),"")</f>
        <v>0.66666666666666663</v>
      </c>
      <c r="V109" s="32">
        <f>IFERROR(2*(males!V108-males!V109)/(males!V108+males!V109),"")</f>
        <v>0</v>
      </c>
      <c r="W109" s="32">
        <f>IFERROR(2*(males!W108-males!W109)/(males!W108+males!W109),"")</f>
        <v>2</v>
      </c>
      <c r="X109" s="32">
        <f>IFERROR(2*(males!X108-males!X109)/(males!X108+males!X109),"")</f>
        <v>2</v>
      </c>
      <c r="Y109" s="32">
        <f>IFERROR(2*(males!Y108-males!Y109)/(males!Y108+males!Y109),"")</f>
        <v>0.66666666666666663</v>
      </c>
      <c r="Z109" s="32">
        <f>IFERROR(2*(males!Z108-males!Z109)/(males!Z108+males!Z109),"")</f>
        <v>1</v>
      </c>
      <c r="AA109" s="32">
        <f>IFERROR(2*(males!AA108-males!AA109)/(males!AA108+males!AA109),"")</f>
        <v>2</v>
      </c>
      <c r="AB109" s="32">
        <f>IFERROR(2*(males!AB108-males!AB109)/(males!AB108+males!AB109),"")</f>
        <v>0</v>
      </c>
      <c r="AC109" s="32">
        <f>IFERROR(2*(males!AC108-males!AC109)/(males!AC108+males!AC109),"")</f>
        <v>2</v>
      </c>
      <c r="AD109" s="32">
        <f>IFERROR(2*(males!AD108-males!AD109)/(males!AD108+males!AD109),"")</f>
        <v>0.66666666666666663</v>
      </c>
      <c r="AE109" s="32">
        <f>IFERROR(2*(males!AE108-males!AE109)/(males!AE108+males!AE109),"")</f>
        <v>0.66666666666666663</v>
      </c>
      <c r="AF109" s="32">
        <f>IFERROR(2*(males!AF108-males!AF109)/(males!AF108+males!AF109),"")</f>
        <v>2</v>
      </c>
      <c r="AG109" s="32">
        <f>IFERROR(2*(males!AG108-males!AG109)/(males!AG108+males!AG109),"")</f>
        <v>0.66666666666666663</v>
      </c>
      <c r="AH109" s="32">
        <f>IFERROR(2*(males!AH108-males!AH109)/(males!AH108+males!AH109),"")</f>
        <v>0.66666666666666663</v>
      </c>
      <c r="AI109" s="32">
        <f>IFERROR(2*(males!AI108-males!AI109)/(males!AI108+males!AI109),"")</f>
        <v>0</v>
      </c>
      <c r="AJ109" s="32">
        <f>IFERROR(2*(males!AJ108-males!AJ109)/(males!AJ108+males!AJ109),"")</f>
        <v>0.66666666666666663</v>
      </c>
      <c r="AK109" s="32">
        <f>IFERROR(2*(males!AK108-males!AK109)/(males!AK108+males!AK109),"")</f>
        <v>2</v>
      </c>
      <c r="AL109" s="32">
        <f>IFERROR(2*(males!AL108-males!AL109)/(males!AL108+males!AL109),"")</f>
        <v>0.66666666666666663</v>
      </c>
      <c r="AM109" s="32">
        <f>IFERROR(2*(males!AM108-males!AM109)/(males!AM108+males!AM109),"")</f>
        <v>0.66666666666666663</v>
      </c>
      <c r="AN109" s="32">
        <f>IFERROR(2*(males!AN108-males!AN109)/(males!AN108+males!AN109),"")</f>
        <v>0.66666666666666663</v>
      </c>
      <c r="AO109" s="32">
        <f>IFERROR(2*(males!AO108-males!AO109)/(males!AO108+males!AO109),"")</f>
        <v>0.66666666666666663</v>
      </c>
      <c r="AP109" s="32">
        <f>IFERROR(2*(males!AP108-males!AP109)/(males!AP108+males!AP109),"")</f>
        <v>0.66666666666666663</v>
      </c>
      <c r="AQ109" s="32">
        <f>IFERROR(2*(males!AQ108-males!AQ109)/(males!AQ108+males!AQ109),"")</f>
        <v>0.66666666666666663</v>
      </c>
      <c r="AR109" s="32">
        <f>IFERROR(2*(males!AR108-males!AR109)/(males!AR108+males!AR109),"")</f>
        <v>0.66666666666666663</v>
      </c>
      <c r="AS109" s="32">
        <f>IFERROR(2*(males!AS108-males!AS109)/(males!AS108+males!AS109),"")</f>
        <v>0</v>
      </c>
      <c r="AT109" s="32">
        <f>IFERROR(2*(males!AT108-males!AT109)/(males!AT108+males!AT109),"")</f>
        <v>0.66666666666666663</v>
      </c>
      <c r="AU109" s="32">
        <f>IFERROR(2*(males!AU108-males!AU109)/(males!AU108+males!AU109),"")</f>
        <v>0.66666666666666663</v>
      </c>
      <c r="AV109" s="32">
        <f>IFERROR(2*(males!AV108-males!AV109)/(males!AV108+males!AV109),"")</f>
        <v>0.4</v>
      </c>
      <c r="AW109" s="32">
        <f>IFERROR(2*(males!AW108-males!AW109)/(males!AW108+males!AW109),"")</f>
        <v>0</v>
      </c>
      <c r="AX109" s="32">
        <f>IFERROR(2*(males!AX108-males!AX109)/(males!AX108+males!AX109),"")</f>
        <v>0.4</v>
      </c>
      <c r="AY109" s="32">
        <f>IFERROR(2*(males!AY108-males!AY109)/(males!AY108+males!AY109),"")</f>
        <v>0.66666666666666663</v>
      </c>
      <c r="AZ109" s="32">
        <f>IFERROR(2*(males!AZ108-males!AZ109)/(males!AZ108+males!AZ109),"")</f>
        <v>0.66666666666666663</v>
      </c>
      <c r="BA109" s="32">
        <f>IFERROR(2*(males!BA108-males!BA109)/(males!BA108+males!BA109),"")</f>
        <v>1</v>
      </c>
      <c r="BB109" s="32">
        <f>IFERROR(2*(males!BB108-males!BB109)/(males!BB108+males!BB109),"")</f>
        <v>0.5</v>
      </c>
      <c r="BC109" s="32">
        <f>IFERROR(2*(males!BC108-males!BC109)/(males!BC108+males!BC109),"")</f>
        <v>0.66666666666666663</v>
      </c>
      <c r="BD109" s="32">
        <f>IFERROR(2*(males!BD108-males!BD109)/(males!BD108+males!BD109),"")</f>
        <v>0.5</v>
      </c>
      <c r="BE109" s="32">
        <f>IFERROR(2*(males!BE108-males!BE109)/(males!BE108+males!BE109),"")</f>
        <v>0.4</v>
      </c>
      <c r="BF109" s="32">
        <f>IFERROR(2*(males!BF108-males!BF109)/(males!BF108+males!BF109),"")</f>
        <v>0.54545454545454541</v>
      </c>
      <c r="BG109" s="32">
        <f>IFERROR(2*(males!BG108-males!BG109)/(males!BG108+males!BG109),"")</f>
        <v>0.5</v>
      </c>
      <c r="BH109" s="32">
        <f>IFERROR(2*(males!BH108-males!BH109)/(males!BH108+males!BH109),"")</f>
        <v>0.66666666666666663</v>
      </c>
      <c r="BI109" s="32">
        <f>IFERROR(2*(males!BI108-males!BI109)/(males!BI108+males!BI109),"")</f>
        <v>0.52631578947368418</v>
      </c>
      <c r="BJ109" s="32">
        <f>IFERROR(2*(males!BJ108-males!BJ109)/(males!BJ108+males!BJ109),"")</f>
        <v>0.5714285714285714</v>
      </c>
      <c r="BK109" s="32">
        <f>IFERROR(2*(males!BK108-males!BK109)/(males!BK108+males!BK109),"")</f>
        <v>0.66666666666666663</v>
      </c>
      <c r="BL109" s="32">
        <f>IFERROR(2*(males!BL108-males!BL109)/(males!BL108+males!BL109),"")</f>
        <v>0.6</v>
      </c>
      <c r="BM109" s="32">
        <f>IFERROR(2*(males!BM108-males!BM109)/(males!BM108+males!BM109),"")</f>
        <v>0.66666666666666663</v>
      </c>
      <c r="BN109" s="32">
        <f>IFERROR(2*(males!BN108-males!BN109)/(males!BN108+males!BN109),"")</f>
        <v>0.66666666666666663</v>
      </c>
      <c r="BO109" s="32">
        <f>IFERROR(2*(males!BO108-males!BO109)/(males!BO108+males!BO109),"")</f>
        <v>0.54545454545454541</v>
      </c>
      <c r="BP109" s="32">
        <f>IFERROR(2*(males!BP108-males!BP109)/(males!BP108+males!BP109),"")</f>
        <v>0.66666666666666663</v>
      </c>
      <c r="BQ109" s="32">
        <f>IFERROR(2*(males!BQ108-males!BQ109)/(males!BQ108+males!BQ109),"")</f>
        <v>0.66666666666666663</v>
      </c>
      <c r="BR109" s="32">
        <f>IFERROR(2*(males!BR108-males!BR109)/(males!BR108+males!BR109),"")</f>
        <v>0.8571428571428571</v>
      </c>
      <c r="BS109" s="32">
        <f>IFERROR(2*(males!BS108-males!BS109)/(males!BS108+males!BS109),"")</f>
        <v>0.66666666666666663</v>
      </c>
      <c r="BT109" s="32">
        <f>IFERROR(2*(males!BT108-males!BT109)/(males!BT108+males!BT109),"")</f>
        <v>0.58823529411764708</v>
      </c>
      <c r="BU109" s="32">
        <f>IFERROR(2*(males!BU108-males!BU109)/(males!BU108+males!BU109),"")</f>
        <v>0.66666666666666663</v>
      </c>
      <c r="BV109" s="32">
        <f>IFERROR(2*(males!BV108-males!BV109)/(males!BV108+males!BV109),"")</f>
        <v>0.625</v>
      </c>
      <c r="BW109" s="32">
        <f>IFERROR(2*(males!BW108-males!BW109)/(males!BW108+males!BW109),"")</f>
        <v>0.5714285714285714</v>
      </c>
      <c r="BX109" s="32">
        <f>IFERROR(2*(males!BX108-males!BX109)/(males!BX108+males!BX109),"")</f>
        <v>0.61538461538461542</v>
      </c>
      <c r="BY109" s="32">
        <f>IFERROR(2*(males!BY108-males!BY109)/(males!BY108+males!BY109),"")</f>
        <v>0.66666666666666663</v>
      </c>
      <c r="BZ109" s="32">
        <f>IFERROR(2*(males!BZ108-males!BZ109)/(males!BZ108+males!BZ109),"")</f>
        <v>0.61538461538461542</v>
      </c>
      <c r="CA109" s="32">
        <f>IFERROR(2*(males!CA108-males!CA109)/(males!CA108+males!CA109),"")</f>
        <v>0.66666666666666663</v>
      </c>
      <c r="CB109" s="32">
        <f>IFERROR(2*(males!CB108-males!CB109)/(males!CB108+males!CB109),"")</f>
        <v>0.66666666666666663</v>
      </c>
      <c r="CC109" s="32">
        <f>IFERROR(2*(males!CC108-males!CC109)/(males!CC108+males!CC109),"")</f>
        <v>0.66666666666666663</v>
      </c>
      <c r="CD109" s="32">
        <f>IFERROR(2*(males!CD108-males!CD109)/(males!CD108+males!CD109),"")</f>
        <v>0.66666666666666663</v>
      </c>
      <c r="CE109" s="32">
        <f>IFERROR(2*(males!CE108-males!CE109)/(males!CE108+males!CE109),"")</f>
        <v>0.66666666666666663</v>
      </c>
      <c r="CF109" s="32">
        <f>IFERROR(2*(males!CF108-males!CF109)/(males!CF108+males!CF109),"")</f>
        <v>0.70588235294117652</v>
      </c>
      <c r="CG109" s="32">
        <f>IFERROR(2*(males!CG108-males!CG109)/(males!CG108+males!CG109),"")</f>
        <v>0.63414634146341464</v>
      </c>
      <c r="CH109" s="32">
        <f>IFERROR(2*(males!CH108-males!CH109)/(males!CH108+males!CH109),"")</f>
        <v>0.62068965517241381</v>
      </c>
      <c r="CI109" s="32">
        <f>IFERROR(2*(males!CI108-males!CI109)/(males!CI108+males!CI109),"")</f>
        <v>0.64150943396226412</v>
      </c>
      <c r="CJ109" s="32">
        <f>IFERROR(2*(males!CJ108-males!CJ109)/(males!CJ108+males!CJ109),"")</f>
        <v>0.6428571428571429</v>
      </c>
      <c r="CK109" s="32">
        <f>IFERROR(2*(males!CK108-males!CK109)/(males!CK108+males!CK109),"")</f>
        <v>0.64</v>
      </c>
      <c r="CL109" s="32">
        <f>IFERROR(2*(males!CL108-males!CL109)/(males!CL108+males!CL109),"")</f>
        <v>0.6470588235294118</v>
      </c>
      <c r="CM109" s="32">
        <f>IFERROR(2*(males!CM108-males!CM109)/(males!CM108+males!CM109),"")</f>
        <v>0.63013698630136983</v>
      </c>
      <c r="CN109" s="32">
        <f>IFERROR(2*(males!CN108-males!CN109)/(males!CN108+males!CN109),"")</f>
        <v>0.63013698630136983</v>
      </c>
      <c r="CO109" s="12"/>
      <c r="CP109" s="31">
        <f t="shared" si="14"/>
        <v>106</v>
      </c>
      <c r="CQ109" s="32">
        <f>$CN109*EXP('2a)answer'!$C109*('2a) male mx'!CQ$2-$CO$2))</f>
        <v>0.64352964093286769</v>
      </c>
      <c r="CR109" s="32">
        <f>$CN109*EXP('2a)answer'!$C109*('2a) male mx'!CR$2-$CO$2))</f>
        <v>0.64624213709184142</v>
      </c>
      <c r="CS109" s="32">
        <f>$CN109*EXP('2a)answer'!$C109*('2a) male mx'!CS$2-$CO$2))</f>
        <v>0.64896606650104105</v>
      </c>
      <c r="CT109" s="32">
        <f>$CN109*EXP('2a)answer'!$C109*('2a) male mx'!CT$2-$CO$2))</f>
        <v>0.65170147735194872</v>
      </c>
      <c r="CU109" s="32">
        <f>$CN109*EXP('2a)answer'!$C109*('2a) male mx'!CU$2-$CO$2))</f>
        <v>0.65444841803917531</v>
      </c>
      <c r="CV109" s="32">
        <f>$CN109*EXP('2a)answer'!$C109*('2a) male mx'!CV$2-$CO$2))</f>
        <v>0.65720693716131617</v>
      </c>
      <c r="CW109" s="32">
        <f>$CN109*EXP('2a)answer'!$C109*('2a) male mx'!CW$2-$CO$2))</f>
        <v>0.65997708352181161</v>
      </c>
      <c r="CX109" s="32">
        <f>$CN109*EXP('2a)answer'!$C109*('2a) male mx'!CX$2-$CO$2))</f>
        <v>0.66275890612980926</v>
      </c>
      <c r="CY109" s="32">
        <f>$CN109*EXP('2a)answer'!$C109*('2a) male mx'!CY$2-$CO$2))</f>
        <v>0.66555245420103226</v>
      </c>
      <c r="CZ109" s="32">
        <f>$CN109*EXP('2a)answer'!$C109*('2a) male mx'!CZ$2-$CO$2))</f>
        <v>0.66835777715864919</v>
      </c>
      <c r="DA109" s="32">
        <f>$CN109*EXP('2a)answer'!$C109*('2a) male mx'!DA$2-$CO$2))</f>
        <v>0.67117492463414874</v>
      </c>
      <c r="DB109" s="32">
        <f>$CN109*EXP('2a)answer'!$C109*('2a) male mx'!DB$2-$CO$2))</f>
        <v>0.67400394646821782</v>
      </c>
      <c r="DC109" s="32">
        <f>$CN109*EXP('2a)answer'!$C109*('2a) male mx'!DC$2-$CO$2))</f>
        <v>0.67684489271162329</v>
      </c>
      <c r="DD109" s="32">
        <f>$CN109*EXP('2a)answer'!$C109*('2a) male mx'!DD$2-$CO$2))</f>
        <v>0.67969781362609738</v>
      </c>
      <c r="DE109" s="32">
        <f>$CN109*EXP('2a)answer'!$C109*('2a) male mx'!DE$2-$CO$2))</f>
        <v>0.68256275968522695</v>
      </c>
      <c r="DF109" s="32">
        <f>$CN109*EXP('2a)answer'!$C109*('2a) male mx'!DF$2-$CO$2))</f>
        <v>0.6854397815753468</v>
      </c>
      <c r="DG109" s="32">
        <f>$CN109*EXP('2a)answer'!$C109*('2a) male mx'!DG$2-$CO$2))</f>
        <v>0.68832893019643571</v>
      </c>
      <c r="DH109" s="32">
        <f>$CN109*EXP('2a)answer'!$C109*('2a) male mx'!DH$2-$CO$2))</f>
        <v>0.69123025666301752</v>
      </c>
      <c r="DI109" s="32">
        <f>$CN109*EXP('2a)answer'!$C109*('2a) male mx'!DI$2-$CO$2))</f>
        <v>0.69414381230506528</v>
      </c>
      <c r="DJ109" s="32">
        <f>$CN109*EXP('2a)answer'!$C109*('2a) male mx'!DJ$2-$CO$2))</f>
        <v>0.69706964866890953</v>
      </c>
      <c r="DK109" s="32">
        <f>$CN109*EXP('2a)answer'!$C109*('2a) male mx'!DK$2-$CO$2))</f>
        <v>0.70000781751814978</v>
      </c>
      <c r="DL109" s="32">
        <f>$CN109*EXP('2a)answer'!$C109*('2a) male mx'!DL$2-$CO$2))</f>
        <v>0.70295837083457069</v>
      </c>
      <c r="DM109" s="32">
        <f>$CN109*EXP('2a)answer'!$C109*('2a) male mx'!DM$2-$CO$2))</f>
        <v>0.70592136081906198</v>
      </c>
      <c r="DN109" s="32">
        <f>$CN109*EXP('2a)answer'!$C109*('2a) male mx'!DN$2-$CO$2))</f>
        <v>0.70889683989254126</v>
      </c>
      <c r="DO109" s="32">
        <f>$CN109*EXP('2a)answer'!$C109*('2a) male mx'!DO$2-$CO$2))</f>
        <v>0.71188486069688173</v>
      </c>
      <c r="DP109" s="32">
        <f>$CN109*EXP('2a)answer'!$C109*('2a) male mx'!DP$2-$CO$2))</f>
        <v>0.71488547609584419</v>
      </c>
      <c r="DQ109" s="32">
        <f>$CN109*EXP('2a)answer'!$C109*('2a) male mx'!DQ$2-$CO$2))</f>
        <v>0.71789873917601144</v>
      </c>
      <c r="DR109" s="32">
        <f>$CN109*EXP('2a)answer'!$C109*('2a) male mx'!DR$2-$CO$2))</f>
        <v>0.72092470324772728</v>
      </c>
      <c r="DS109" s="32">
        <f>$CN109*EXP('2a)answer'!$C109*('2a) male mx'!DS$2-$CO$2))</f>
        <v>0.72396342184604101</v>
      </c>
      <c r="DT109" s="32">
        <f>$CN109*EXP('2a)answer'!$C109*('2a) male mx'!DT$2-$CO$2))</f>
        <v>0.72701494873165318</v>
      </c>
      <c r="DU109" s="32">
        <f>$CN109*EXP('2a)answer'!$C109*('2a) male mx'!DU$2-$CO$2))</f>
        <v>0.7300793378918673</v>
      </c>
      <c r="DV109" s="32">
        <f>$CN109*EXP('2a)answer'!$C109*('2a) male mx'!DV$2-$CO$2))</f>
        <v>0.73315664354154531</v>
      </c>
      <c r="DW109" s="32">
        <f>$CN109*EXP('2a)answer'!$C109*('2a) male mx'!DW$2-$CO$2))</f>
        <v>0.73624692012406556</v>
      </c>
      <c r="DX109" s="32">
        <f>$CN109*EXP('2a)answer'!$C109*('2a) male mx'!DX$2-$CO$2))</f>
        <v>0.73935022231228797</v>
      </c>
      <c r="DY109" s="32">
        <f>$CN109*EXP('2a)answer'!$C109*('2a) male mx'!DY$2-$CO$2))</f>
        <v>0.74246660500951911</v>
      </c>
      <c r="DZ109" s="32">
        <f>$CN109*EXP('2a)answer'!$C109*('2a) male mx'!DZ$2-$CO$2))</f>
        <v>0.7455961233504852</v>
      </c>
      <c r="EA109" s="32">
        <f>$CN109*EXP('2a)answer'!$C109*('2a) male mx'!EA$2-$CO$2))</f>
        <v>0.74873883270230657</v>
      </c>
      <c r="EB109" s="32">
        <f>$CN109*EXP('2a)answer'!$C109*('2a) male mx'!EB$2-$CO$2))</f>
        <v>0.75189478866547799</v>
      </c>
      <c r="EC109" s="32">
        <f>$CN109*EXP('2a)answer'!$C109*('2a) male mx'!EC$2-$CO$2))</f>
        <v>0.75506404707485142</v>
      </c>
      <c r="ED109" s="32">
        <f>$CN109*EXP('2a)answer'!$C109*('2a) male mx'!ED$2-$CO$2))</f>
        <v>0.75824666400062479</v>
      </c>
      <c r="EE109" s="32">
        <f>$CN109*EXP('2a)answer'!$C109*('2a) male mx'!EE$2-$CO$2))</f>
        <v>0.76144269574933332</v>
      </c>
      <c r="EF109" s="32">
        <f>$CN109*EXP('2a)answer'!$C109*('2a) male mx'!EF$2-$CO$2))</f>
        <v>0.76465219886484603</v>
      </c>
      <c r="EG109" s="32">
        <f>$CN109*EXP('2a)answer'!$C109*('2a) male mx'!EG$2-$CO$2))</f>
        <v>0.76787523012936587</v>
      </c>
      <c r="EH109" s="32">
        <f>$CN109*EXP('2a)answer'!$C109*('2a) male mx'!EH$2-$CO$2))</f>
        <v>0.77111184656443432</v>
      </c>
      <c r="EI109" s="32">
        <f>$CN109*EXP('2a)answer'!$C109*('2a) male mx'!EI$2-$CO$2))</f>
        <v>0.77436210543194084</v>
      </c>
      <c r="EJ109" s="32">
        <f>$CN109*EXP('2a)answer'!$C109*('2a) male mx'!EJ$2-$CO$2))</f>
        <v>0.77762606423513481</v>
      </c>
      <c r="EK109" s="32">
        <f>$CN109*EXP('2a)answer'!$C109*('2a) male mx'!EK$2-$CO$2))</f>
        <v>0.78090378071964373</v>
      </c>
      <c r="EL109" s="32">
        <f>$CN109*EXP('2a)answer'!$C109*('2a) male mx'!EL$2-$CO$2))</f>
        <v>0.78419531287449462</v>
      </c>
      <c r="EM109" s="32">
        <f>$CN109*EXP('2a)answer'!$C109*('2a) male mx'!EM$2-$CO$2))</f>
        <v>0.78750071893314</v>
      </c>
      <c r="EN109" s="32">
        <f>$CN109*EXP('2a)answer'!$C109*('2a) male mx'!EN$2-$CO$2))</f>
        <v>0.79082005737448802</v>
      </c>
      <c r="EO109" s="32">
        <f>$CN109*EXP('2a)answer'!$C109*('2a) male mx'!EO$2-$CO$2))</f>
        <v>0.794153386923937</v>
      </c>
    </row>
    <row r="110" spans="1:145" x14ac:dyDescent="0.25">
      <c r="A110" s="31">
        <f>males!A109</f>
        <v>107</v>
      </c>
      <c r="B110" s="32">
        <f>IFERROR(2*(males!B109-males!B110)/(males!B109+males!B110),"")</f>
        <v>0.54545454545454541</v>
      </c>
      <c r="C110" s="32">
        <f>IFERROR(2*(males!C109-males!C110)/(males!C109+males!C110),"")</f>
        <v>0.66666666666666663</v>
      </c>
      <c r="D110" s="32">
        <f>IFERROR(2*(males!D109-males!D110)/(males!D109+males!D110),"")</f>
        <v>0</v>
      </c>
      <c r="E110" s="32">
        <f>IFERROR(2*(males!E109-males!E110)/(males!E109+males!E110),"")</f>
        <v>2</v>
      </c>
      <c r="F110" s="32">
        <f>IFERROR(2*(males!F109-males!F110)/(males!F109+males!F110),"")</f>
        <v>0.66666666666666663</v>
      </c>
      <c r="G110" s="32">
        <f>IFERROR(2*(males!G109-males!G110)/(males!G109+males!G110),"")</f>
        <v>2</v>
      </c>
      <c r="H110" s="32">
        <f>IFERROR(2*(males!H109-males!H110)/(males!H109+males!H110),"")</f>
        <v>0</v>
      </c>
      <c r="I110" s="32">
        <f>IFERROR(2*(males!I109-males!I110)/(males!I109+males!I110),"")</f>
        <v>0.66666666666666663</v>
      </c>
      <c r="J110" s="32" t="str">
        <f>IFERROR(2*(males!J109-males!J110)/(males!J109+males!J110),"")</f>
        <v/>
      </c>
      <c r="K110" s="32">
        <f>IFERROR(2*(males!K109-males!K110)/(males!K109+males!K110),"")</f>
        <v>0.66666666666666663</v>
      </c>
      <c r="L110" s="32">
        <f>IFERROR(2*(males!L109-males!L110)/(males!L109+males!L110),"")</f>
        <v>0.66666666666666663</v>
      </c>
      <c r="M110" s="32">
        <f>IFERROR(2*(males!M109-males!M110)/(males!M109+males!M110),"")</f>
        <v>0.66666666666666663</v>
      </c>
      <c r="N110" s="32">
        <f>IFERROR(2*(males!N109-males!N110)/(males!N109+males!N110),"")</f>
        <v>0.66666666666666663</v>
      </c>
      <c r="O110" s="32">
        <f>IFERROR(2*(males!O109-males!O110)/(males!O109+males!O110),"")</f>
        <v>2</v>
      </c>
      <c r="P110" s="32">
        <f>IFERROR(2*(males!P109-males!P110)/(males!P109+males!P110),"")</f>
        <v>0</v>
      </c>
      <c r="Q110" s="32">
        <f>IFERROR(2*(males!Q109-males!Q110)/(males!Q109+males!Q110),"")</f>
        <v>0.66666666666666663</v>
      </c>
      <c r="R110" s="32">
        <f>IFERROR(2*(males!R109-males!R110)/(males!R109+males!R110),"")</f>
        <v>0</v>
      </c>
      <c r="S110" s="32">
        <f>IFERROR(2*(males!S109-males!S110)/(males!S109+males!S110),"")</f>
        <v>0</v>
      </c>
      <c r="T110" s="32" t="str">
        <f>IFERROR(2*(males!T109-males!T110)/(males!T109+males!T110),"")</f>
        <v/>
      </c>
      <c r="U110" s="32">
        <f>IFERROR(2*(males!U109-males!U110)/(males!U109+males!U110),"")</f>
        <v>0</v>
      </c>
      <c r="V110" s="32">
        <f>IFERROR(2*(males!V109-males!V110)/(males!V109+males!V110),"")</f>
        <v>2</v>
      </c>
      <c r="W110" s="32" t="str">
        <f>IFERROR(2*(males!W109-males!W110)/(males!W109+males!W110),"")</f>
        <v/>
      </c>
      <c r="X110" s="32" t="str">
        <f>IFERROR(2*(males!X109-males!X110)/(males!X109+males!X110),"")</f>
        <v/>
      </c>
      <c r="Y110" s="32">
        <f>IFERROR(2*(males!Y109-males!Y110)/(males!Y109+males!Y110),"")</f>
        <v>0</v>
      </c>
      <c r="Z110" s="32">
        <f>IFERROR(2*(males!Z109-males!Z110)/(males!Z109+males!Z110),"")</f>
        <v>0</v>
      </c>
      <c r="AA110" s="32" t="str">
        <f>IFERROR(2*(males!AA109-males!AA110)/(males!AA109+males!AA110),"")</f>
        <v/>
      </c>
      <c r="AB110" s="32">
        <f>IFERROR(2*(males!AB109-males!AB110)/(males!AB109+males!AB110),"")</f>
        <v>2</v>
      </c>
      <c r="AC110" s="32" t="str">
        <f>IFERROR(2*(males!AC109-males!AC110)/(males!AC109+males!AC110),"")</f>
        <v/>
      </c>
      <c r="AD110" s="32">
        <f>IFERROR(2*(males!AD109-males!AD110)/(males!AD109+males!AD110),"")</f>
        <v>2</v>
      </c>
      <c r="AE110" s="32">
        <f>IFERROR(2*(males!AE109-males!AE110)/(males!AE109+males!AE110),"")</f>
        <v>2</v>
      </c>
      <c r="AF110" s="32" t="str">
        <f>IFERROR(2*(males!AF109-males!AF110)/(males!AF109+males!AF110),"")</f>
        <v/>
      </c>
      <c r="AG110" s="32">
        <f>IFERROR(2*(males!AG109-males!AG110)/(males!AG109+males!AG110),"")</f>
        <v>2</v>
      </c>
      <c r="AH110" s="32">
        <f>IFERROR(2*(males!AH109-males!AH110)/(males!AH109+males!AH110),"")</f>
        <v>2</v>
      </c>
      <c r="AI110" s="32">
        <f>IFERROR(2*(males!AI109-males!AI110)/(males!AI109+males!AI110),"")</f>
        <v>2</v>
      </c>
      <c r="AJ110" s="32">
        <f>IFERROR(2*(males!AJ109-males!AJ110)/(males!AJ109+males!AJ110),"")</f>
        <v>2</v>
      </c>
      <c r="AK110" s="32" t="str">
        <f>IFERROR(2*(males!AK109-males!AK110)/(males!AK109+males!AK110),"")</f>
        <v/>
      </c>
      <c r="AL110" s="32">
        <f>IFERROR(2*(males!AL109-males!AL110)/(males!AL109+males!AL110),"")</f>
        <v>2</v>
      </c>
      <c r="AM110" s="32">
        <f>IFERROR(2*(males!AM109-males!AM110)/(males!AM109+males!AM110),"")</f>
        <v>0</v>
      </c>
      <c r="AN110" s="32">
        <f>IFERROR(2*(males!AN109-males!AN110)/(males!AN109+males!AN110),"")</f>
        <v>2</v>
      </c>
      <c r="AO110" s="32">
        <f>IFERROR(2*(males!AO109-males!AO110)/(males!AO109+males!AO110),"")</f>
        <v>2</v>
      </c>
      <c r="AP110" s="32">
        <f>IFERROR(2*(males!AP109-males!AP110)/(males!AP109+males!AP110),"")</f>
        <v>0</v>
      </c>
      <c r="AQ110" s="32">
        <f>IFERROR(2*(males!AQ109-males!AQ110)/(males!AQ109+males!AQ110),"")</f>
        <v>2</v>
      </c>
      <c r="AR110" s="32">
        <f>IFERROR(2*(males!AR109-males!AR110)/(males!AR109+males!AR110),"")</f>
        <v>0</v>
      </c>
      <c r="AS110" s="32">
        <f>IFERROR(2*(males!AS109-males!AS110)/(males!AS109+males!AS110),"")</f>
        <v>2</v>
      </c>
      <c r="AT110" s="32">
        <f>IFERROR(2*(males!AT109-males!AT110)/(males!AT109+males!AT110),"")</f>
        <v>2</v>
      </c>
      <c r="AU110" s="32">
        <f>IFERROR(2*(males!AU109-males!AU110)/(males!AU109+males!AU110),"")</f>
        <v>2</v>
      </c>
      <c r="AV110" s="32">
        <f>IFERROR(2*(males!AV109-males!AV110)/(males!AV109+males!AV110),"")</f>
        <v>0.66666666666666663</v>
      </c>
      <c r="AW110" s="32">
        <f>IFERROR(2*(males!AW109-males!AW110)/(males!AW109+males!AW110),"")</f>
        <v>2</v>
      </c>
      <c r="AX110" s="32">
        <f>IFERROR(2*(males!AX109-males!AX110)/(males!AX109+males!AX110),"")</f>
        <v>0.66666666666666663</v>
      </c>
      <c r="AY110" s="32">
        <f>IFERROR(2*(males!AY109-males!AY110)/(males!AY109+males!AY110),"")</f>
        <v>0</v>
      </c>
      <c r="AZ110" s="32">
        <f>IFERROR(2*(males!AZ109-males!AZ110)/(males!AZ109+males!AZ110),"")</f>
        <v>2</v>
      </c>
      <c r="BA110" s="32">
        <f>IFERROR(2*(males!BA109-males!BA110)/(males!BA109+males!BA110),"")</f>
        <v>0</v>
      </c>
      <c r="BB110" s="32">
        <f>IFERROR(2*(males!BB109-males!BB110)/(males!BB109+males!BB110),"")</f>
        <v>1</v>
      </c>
      <c r="BC110" s="32">
        <f>IFERROR(2*(males!BC109-males!BC110)/(males!BC109+males!BC110),"")</f>
        <v>2</v>
      </c>
      <c r="BD110" s="32">
        <f>IFERROR(2*(males!BD109-males!BD110)/(males!BD109+males!BD110),"")</f>
        <v>1</v>
      </c>
      <c r="BE110" s="32">
        <f>IFERROR(2*(males!BE109-males!BE110)/(males!BE109+males!BE110),"")</f>
        <v>0.66666666666666663</v>
      </c>
      <c r="BF110" s="32">
        <f>IFERROR(2*(males!BF109-males!BF110)/(males!BF109+males!BF110),"")</f>
        <v>0.66666666666666663</v>
      </c>
      <c r="BG110" s="32">
        <f>IFERROR(2*(males!BG109-males!BG110)/(males!BG109+males!BG110),"")</f>
        <v>0.66666666666666663</v>
      </c>
      <c r="BH110" s="32">
        <f>IFERROR(2*(males!BH109-males!BH110)/(males!BH109+males!BH110),"")</f>
        <v>0.5</v>
      </c>
      <c r="BI110" s="32">
        <f>IFERROR(2*(males!BI109-males!BI110)/(males!BI109+males!BI110),"")</f>
        <v>0.54545454545454541</v>
      </c>
      <c r="BJ110" s="32">
        <f>IFERROR(2*(males!BJ109-males!BJ110)/(males!BJ109+males!BJ110),"")</f>
        <v>0.8571428571428571</v>
      </c>
      <c r="BK110" s="32">
        <f>IFERROR(2*(males!BK109-males!BK110)/(males!BK109+males!BK110),"")</f>
        <v>1</v>
      </c>
      <c r="BL110" s="32">
        <f>IFERROR(2*(males!BL109-males!BL110)/(males!BL109+males!BL110),"")</f>
        <v>0.54545454545454541</v>
      </c>
      <c r="BM110" s="32">
        <f>IFERROR(2*(males!BM109-males!BM110)/(males!BM109+males!BM110),"")</f>
        <v>0.5</v>
      </c>
      <c r="BN110" s="32">
        <f>IFERROR(2*(males!BN109-males!BN110)/(males!BN109+males!BN110),"")</f>
        <v>0.4</v>
      </c>
      <c r="BO110" s="32">
        <f>IFERROR(2*(males!BO109-males!BO110)/(males!BO109+males!BO110),"")</f>
        <v>0.66666666666666663</v>
      </c>
      <c r="BP110" s="32">
        <f>IFERROR(2*(males!BP109-males!BP110)/(males!BP109+males!BP110),"")</f>
        <v>0.5</v>
      </c>
      <c r="BQ110" s="32">
        <f>IFERROR(2*(males!BQ109-males!BQ110)/(males!BQ109+males!BQ110),"")</f>
        <v>0.66666666666666663</v>
      </c>
      <c r="BR110" s="32">
        <f>IFERROR(2*(males!BR109-males!BR110)/(males!BR109+males!BR110),"")</f>
        <v>0.66666666666666663</v>
      </c>
      <c r="BS110" s="32">
        <f>IFERROR(2*(males!BS109-males!BS110)/(males!BS109+males!BS110),"")</f>
        <v>0.54545454545454541</v>
      </c>
      <c r="BT110" s="32">
        <f>IFERROR(2*(males!BT109-males!BT110)/(males!BT109+males!BT110),"")</f>
        <v>0.66666666666666663</v>
      </c>
      <c r="BU110" s="32">
        <f>IFERROR(2*(males!BU109-males!BU110)/(males!BU109+males!BU110),"")</f>
        <v>0.54545454545454541</v>
      </c>
      <c r="BV110" s="32">
        <f>IFERROR(2*(males!BV109-males!BV110)/(males!BV109+males!BV110),"")</f>
        <v>0.58823529411764708</v>
      </c>
      <c r="BW110" s="32">
        <f>IFERROR(2*(males!BW109-males!BW110)/(males!BW109+males!BW110),"")</f>
        <v>0.8571428571428571</v>
      </c>
      <c r="BX110" s="32">
        <f>IFERROR(2*(males!BX109-males!BX110)/(males!BX109+males!BX110),"")</f>
        <v>0.5714285714285714</v>
      </c>
      <c r="BY110" s="32">
        <f>IFERROR(2*(males!BY109-males!BY110)/(males!BY109+males!BY110),"")</f>
        <v>0.54545454545454541</v>
      </c>
      <c r="BZ110" s="32">
        <f>IFERROR(2*(males!BZ109-males!BZ110)/(males!BZ109+males!BZ110),"")</f>
        <v>0.76923076923076927</v>
      </c>
      <c r="CA110" s="32">
        <f>IFERROR(2*(males!CA109-males!CA110)/(males!CA109+males!CA110),"")</f>
        <v>0.66666666666666663</v>
      </c>
      <c r="CB110" s="32">
        <f>IFERROR(2*(males!CB109-males!CB110)/(males!CB109+males!CB110),"")</f>
        <v>0.66666666666666663</v>
      </c>
      <c r="CC110" s="32">
        <f>IFERROR(2*(males!CC109-males!CC110)/(males!CC109+males!CC110),"")</f>
        <v>0.66666666666666663</v>
      </c>
      <c r="CD110" s="32">
        <f>IFERROR(2*(males!CD109-males!CD110)/(males!CD109+males!CD110),"")</f>
        <v>0.6</v>
      </c>
      <c r="CE110" s="32">
        <f>IFERROR(2*(males!CE109-males!CE110)/(males!CE109+males!CE110),"")</f>
        <v>0.66666666666666663</v>
      </c>
      <c r="CF110" s="32">
        <f>IFERROR(2*(males!CF109-males!CF110)/(males!CF109+males!CF110),"")</f>
        <v>0.58823529411764708</v>
      </c>
      <c r="CG110" s="32">
        <f>IFERROR(2*(males!CG109-males!CG110)/(males!CG109+males!CG110),"")</f>
        <v>0.66666666666666663</v>
      </c>
      <c r="CH110" s="32">
        <f>IFERROR(2*(males!CH109-males!CH110)/(males!CH109+males!CH110),"")</f>
        <v>0.66666666666666663</v>
      </c>
      <c r="CI110" s="32">
        <f>IFERROR(2*(males!CI109-males!CI110)/(males!CI109+males!CI110),"")</f>
        <v>0.66666666666666663</v>
      </c>
      <c r="CJ110" s="32">
        <f>IFERROR(2*(males!CJ109-males!CJ110)/(males!CJ109+males!CJ110),"")</f>
        <v>0.7142857142857143</v>
      </c>
      <c r="CK110" s="32">
        <f>IFERROR(2*(males!CK109-males!CK110)/(males!CK109+males!CK110),"")</f>
        <v>0.72</v>
      </c>
      <c r="CL110" s="32">
        <f>IFERROR(2*(males!CL109-males!CL110)/(males!CL109+males!CL110),"")</f>
        <v>0.62857142857142856</v>
      </c>
      <c r="CM110" s="32">
        <f>IFERROR(2*(males!CM109-males!CM110)/(males!CM109+males!CM110),"")</f>
        <v>0.70270270270270274</v>
      </c>
      <c r="CN110" s="32">
        <f>IFERROR(2*(males!CN109-males!CN110)/(males!CN109+males!CN110),"")</f>
        <v>0.70270270270270274</v>
      </c>
      <c r="CO110" s="12"/>
      <c r="CP110" s="31">
        <f t="shared" si="14"/>
        <v>107</v>
      </c>
      <c r="CQ110" s="32">
        <f>$CN110*EXP('2a)answer'!$C110*('2a) male mx'!CQ$2-$CO$2))</f>
        <v>0.71572071097900358</v>
      </c>
      <c r="CR110" s="32">
        <f>$CN110*EXP('2a)answer'!$C110*('2a) male mx'!CR$2-$CO$2))</f>
        <v>0.71835311085753073</v>
      </c>
      <c r="CS110" s="32">
        <f>$CN110*EXP('2a)answer'!$C110*('2a) male mx'!CS$2-$CO$2))</f>
        <v>0.72099519262595446</v>
      </c>
      <c r="CT110" s="32">
        <f>$CN110*EXP('2a)answer'!$C110*('2a) male mx'!CT$2-$CO$2))</f>
        <v>0.7236469918939834</v>
      </c>
      <c r="CU110" s="32">
        <f>$CN110*EXP('2a)answer'!$C110*('2a) male mx'!CU$2-$CO$2))</f>
        <v>0.72630854440229708</v>
      </c>
      <c r="CV110" s="32">
        <f>$CN110*EXP('2a)answer'!$C110*('2a) male mx'!CV$2-$CO$2))</f>
        <v>0.72897988602302866</v>
      </c>
      <c r="CW110" s="32">
        <f>$CN110*EXP('2a)answer'!$C110*('2a) male mx'!CW$2-$CO$2))</f>
        <v>0.73166105276024784</v>
      </c>
      <c r="CX110" s="32">
        <f>$CN110*EXP('2a)answer'!$C110*('2a) male mx'!CX$2-$CO$2))</f>
        <v>0.73435208075044611</v>
      </c>
      <c r="CY110" s="32">
        <f>$CN110*EXP('2a)answer'!$C110*('2a) male mx'!CY$2-$CO$2))</f>
        <v>0.73705300626302406</v>
      </c>
      <c r="CZ110" s="32">
        <f>$CN110*EXP('2a)answer'!$C110*('2a) male mx'!CZ$2-$CO$2))</f>
        <v>0.73976386570078001</v>
      </c>
      <c r="DA110" s="32">
        <f>$CN110*EXP('2a)answer'!$C110*('2a) male mx'!DA$2-$CO$2))</f>
        <v>0.74248469560040087</v>
      </c>
      <c r="DB110" s="32">
        <f>$CN110*EXP('2a)answer'!$C110*('2a) male mx'!DB$2-$CO$2))</f>
        <v>0.74521553263295381</v>
      </c>
      <c r="DC110" s="32">
        <f>$CN110*EXP('2a)answer'!$C110*('2a) male mx'!DC$2-$CO$2))</f>
        <v>0.74795641360438225</v>
      </c>
      <c r="DD110" s="32">
        <f>$CN110*EXP('2a)answer'!$C110*('2a) male mx'!DD$2-$CO$2))</f>
        <v>0.75070737545599975</v>
      </c>
      <c r="DE110" s="32">
        <f>$CN110*EXP('2a)answer'!$C110*('2a) male mx'!DE$2-$CO$2))</f>
        <v>0.75346845526498929</v>
      </c>
      <c r="DF110" s="32">
        <f>$CN110*EXP('2a)answer'!$C110*('2a) male mx'!DF$2-$CO$2))</f>
        <v>0.75623969024490278</v>
      </c>
      <c r="DG110" s="32">
        <f>$CN110*EXP('2a)answer'!$C110*('2a) male mx'!DG$2-$CO$2))</f>
        <v>0.75902111774616232</v>
      </c>
      <c r="DH110" s="32">
        <f>$CN110*EXP('2a)answer'!$C110*('2a) male mx'!DH$2-$CO$2))</f>
        <v>0.76181277525656399</v>
      </c>
      <c r="DI110" s="32">
        <f>$CN110*EXP('2a)answer'!$C110*('2a) male mx'!DI$2-$CO$2))</f>
        <v>0.76461470040178259</v>
      </c>
      <c r="DJ110" s="32">
        <f>$CN110*EXP('2a)answer'!$C110*('2a) male mx'!DJ$2-$CO$2))</f>
        <v>0.76742693094587922</v>
      </c>
      <c r="DK110" s="32">
        <f>$CN110*EXP('2a)answer'!$C110*('2a) male mx'!DK$2-$CO$2))</f>
        <v>0.77024950479181009</v>
      </c>
      <c r="DL110" s="32">
        <f>$CN110*EXP('2a)answer'!$C110*('2a) male mx'!DL$2-$CO$2))</f>
        <v>0.77308245998193736</v>
      </c>
      <c r="DM110" s="32">
        <f>$CN110*EXP('2a)answer'!$C110*('2a) male mx'!DM$2-$CO$2))</f>
        <v>0.77592583469854182</v>
      </c>
      <c r="DN110" s="32">
        <f>$CN110*EXP('2a)answer'!$C110*('2a) male mx'!DN$2-$CO$2))</f>
        <v>0.77877966726433778</v>
      </c>
      <c r="DO110" s="32">
        <f>$CN110*EXP('2a)answer'!$C110*('2a) male mx'!DO$2-$CO$2))</f>
        <v>0.78164399614298918</v>
      </c>
      <c r="DP110" s="32">
        <f>$CN110*EXP('2a)answer'!$C110*('2a) male mx'!DP$2-$CO$2))</f>
        <v>0.784518859939628</v>
      </c>
      <c r="DQ110" s="32">
        <f>$CN110*EXP('2a)answer'!$C110*('2a) male mx'!DQ$2-$CO$2))</f>
        <v>0.78740429740137541</v>
      </c>
      <c r="DR110" s="32">
        <f>$CN110*EXP('2a)answer'!$C110*('2a) male mx'!DR$2-$CO$2))</f>
        <v>0.79030034741786293</v>
      </c>
      <c r="DS110" s="32">
        <f>$CN110*EXP('2a)answer'!$C110*('2a) male mx'!DS$2-$CO$2))</f>
        <v>0.79320704902175676</v>
      </c>
      <c r="DT110" s="32">
        <f>$CN110*EXP('2a)answer'!$C110*('2a) male mx'!DT$2-$CO$2))</f>
        <v>0.79612444138928462</v>
      </c>
      <c r="DU110" s="32">
        <f>$CN110*EXP('2a)answer'!$C110*('2a) male mx'!DU$2-$CO$2))</f>
        <v>0.79905256384076284</v>
      </c>
      <c r="DV110" s="32">
        <f>$CN110*EXP('2a)answer'!$C110*('2a) male mx'!DV$2-$CO$2))</f>
        <v>0.80199145584112708</v>
      </c>
      <c r="DW110" s="32">
        <f>$CN110*EXP('2a)answer'!$C110*('2a) male mx'!DW$2-$CO$2))</f>
        <v>0.80494115700046376</v>
      </c>
      <c r="DX110" s="32">
        <f>$CN110*EXP('2a)answer'!$C110*('2a) male mx'!DX$2-$CO$2))</f>
        <v>0.80790170707454367</v>
      </c>
      <c r="DY110" s="32">
        <f>$CN110*EXP('2a)answer'!$C110*('2a) male mx'!DY$2-$CO$2))</f>
        <v>0.81087314596535887</v>
      </c>
      <c r="DZ110" s="32">
        <f>$CN110*EXP('2a)answer'!$C110*('2a) male mx'!DZ$2-$CO$2))</f>
        <v>0.81385551372165932</v>
      </c>
      <c r="EA110" s="32">
        <f>$CN110*EXP('2a)answer'!$C110*('2a) male mx'!EA$2-$CO$2))</f>
        <v>0.81684885053949285</v>
      </c>
      <c r="EB110" s="32">
        <f>$CN110*EXP('2a)answer'!$C110*('2a) male mx'!EB$2-$CO$2))</f>
        <v>0.81985319676274782</v>
      </c>
      <c r="EC110" s="32">
        <f>$CN110*EXP('2a)answer'!$C110*('2a) male mx'!EC$2-$CO$2))</f>
        <v>0.82286859288369596</v>
      </c>
      <c r="ED110" s="32">
        <f>$CN110*EXP('2a)answer'!$C110*('2a) male mx'!ED$2-$CO$2))</f>
        <v>0.82589507954353847</v>
      </c>
      <c r="EE110" s="32">
        <f>$CN110*EXP('2a)answer'!$C110*('2a) male mx'!EE$2-$CO$2))</f>
        <v>0.82893269753295318</v>
      </c>
      <c r="EF110" s="32">
        <f>$CN110*EXP('2a)answer'!$C110*('2a) male mx'!EF$2-$CO$2))</f>
        <v>0.83198148779264547</v>
      </c>
      <c r="EG110" s="32">
        <f>$CN110*EXP('2a)answer'!$C110*('2a) male mx'!EG$2-$CO$2))</f>
        <v>0.83504149141389949</v>
      </c>
      <c r="EH110" s="32">
        <f>$CN110*EXP('2a)answer'!$C110*('2a) male mx'!EH$2-$CO$2))</f>
        <v>0.8381127496391314</v>
      </c>
      <c r="EI110" s="32">
        <f>$CN110*EXP('2a)answer'!$C110*('2a) male mx'!EI$2-$CO$2))</f>
        <v>0.84119530386244601</v>
      </c>
      <c r="EJ110" s="32">
        <f>$CN110*EXP('2a)answer'!$C110*('2a) male mx'!EJ$2-$CO$2))</f>
        <v>0.84428919563019444</v>
      </c>
      <c r="EK110" s="32">
        <f>$CN110*EXP('2a)answer'!$C110*('2a) male mx'!EK$2-$CO$2))</f>
        <v>0.84739446664153451</v>
      </c>
      <c r="EL110" s="32">
        <f>$CN110*EXP('2a)answer'!$C110*('2a) male mx'!EL$2-$CO$2))</f>
        <v>0.85051115874899141</v>
      </c>
      <c r="EM110" s="32">
        <f>$CN110*EXP('2a)answer'!$C110*('2a) male mx'!EM$2-$CO$2))</f>
        <v>0.85363931395902337</v>
      </c>
      <c r="EN110" s="32">
        <f>$CN110*EXP('2a)answer'!$C110*('2a) male mx'!EN$2-$CO$2))</f>
        <v>0.85677897443258721</v>
      </c>
      <c r="EO110" s="32">
        <f>$CN110*EXP('2a)answer'!$C110*('2a) male mx'!EO$2-$CO$2))</f>
        <v>0.85993018248570585</v>
      </c>
    </row>
    <row r="111" spans="1:145" x14ac:dyDescent="0.25">
      <c r="A111" s="31">
        <f>males!A110</f>
        <v>108</v>
      </c>
      <c r="B111" s="32">
        <f>IFERROR(2*(males!B110-males!B111)/(males!B110+males!B111),"")</f>
        <v>0.66666666666666663</v>
      </c>
      <c r="C111" s="32">
        <f>IFERROR(2*(males!C110-males!C111)/(males!C110+males!C111),"")</f>
        <v>2</v>
      </c>
      <c r="D111" s="32">
        <f>IFERROR(2*(males!D110-males!D111)/(males!D110+males!D111),"")</f>
        <v>2</v>
      </c>
      <c r="E111" s="32" t="str">
        <f>IFERROR(2*(males!E110-males!E111)/(males!E110+males!E111),"")</f>
        <v/>
      </c>
      <c r="F111" s="32">
        <f>IFERROR(2*(males!F110-males!F111)/(males!F110+males!F111),"")</f>
        <v>0</v>
      </c>
      <c r="G111" s="32" t="str">
        <f>IFERROR(2*(males!G110-males!G111)/(males!G110+males!G111),"")</f>
        <v/>
      </c>
      <c r="H111" s="32">
        <f>IFERROR(2*(males!H110-males!H111)/(males!H110+males!H111),"")</f>
        <v>2</v>
      </c>
      <c r="I111" s="32">
        <f>IFERROR(2*(males!I110-males!I111)/(males!I110+males!I111),"")</f>
        <v>0</v>
      </c>
      <c r="J111" s="32" t="str">
        <f>IFERROR(2*(males!J110-males!J111)/(males!J110+males!J111),"")</f>
        <v/>
      </c>
      <c r="K111" s="32">
        <f>IFERROR(2*(males!K110-males!K111)/(males!K110+males!K111),"")</f>
        <v>0</v>
      </c>
      <c r="L111" s="32">
        <f>IFERROR(2*(males!L110-males!L111)/(males!L110+males!L111),"")</f>
        <v>2</v>
      </c>
      <c r="M111" s="32">
        <f>IFERROR(2*(males!M110-males!M111)/(males!M110+males!M111),"")</f>
        <v>0</v>
      </c>
      <c r="N111" s="32">
        <f>IFERROR(2*(males!N110-males!N111)/(males!N110+males!N111),"")</f>
        <v>2</v>
      </c>
      <c r="O111" s="32" t="str">
        <f>IFERROR(2*(males!O110-males!O111)/(males!O110+males!O111),"")</f>
        <v/>
      </c>
      <c r="P111" s="32">
        <f>IFERROR(2*(males!P110-males!P111)/(males!P110+males!P111),"")</f>
        <v>2</v>
      </c>
      <c r="Q111" s="32">
        <f>IFERROR(2*(males!Q110-males!Q111)/(males!Q110+males!Q111),"")</f>
        <v>2</v>
      </c>
      <c r="R111" s="32">
        <f>IFERROR(2*(males!R110-males!R111)/(males!R110+males!R111),"")</f>
        <v>2</v>
      </c>
      <c r="S111" s="32">
        <f>IFERROR(2*(males!S110-males!S111)/(males!S110+males!S111),"")</f>
        <v>2</v>
      </c>
      <c r="T111" s="32" t="str">
        <f>IFERROR(2*(males!T110-males!T111)/(males!T110+males!T111),"")</f>
        <v/>
      </c>
      <c r="U111" s="32">
        <f>IFERROR(2*(males!U110-males!U111)/(males!U110+males!U111),"")</f>
        <v>2</v>
      </c>
      <c r="V111" s="32" t="str">
        <f>IFERROR(2*(males!V110-males!V111)/(males!V110+males!V111),"")</f>
        <v/>
      </c>
      <c r="W111" s="32" t="str">
        <f>IFERROR(2*(males!W110-males!W111)/(males!W110+males!W111),"")</f>
        <v/>
      </c>
      <c r="X111" s="32" t="str">
        <f>IFERROR(2*(males!X110-males!X111)/(males!X110+males!X111),"")</f>
        <v/>
      </c>
      <c r="Y111" s="32">
        <f>IFERROR(2*(males!Y110-males!Y111)/(males!Y110+males!Y111),"")</f>
        <v>2</v>
      </c>
      <c r="Z111" s="32">
        <f>IFERROR(2*(males!Z110-males!Z111)/(males!Z110+males!Z111),"")</f>
        <v>2</v>
      </c>
      <c r="AA111" s="32" t="str">
        <f>IFERROR(2*(males!AA110-males!AA111)/(males!AA110+males!AA111),"")</f>
        <v/>
      </c>
      <c r="AB111" s="32" t="str">
        <f>IFERROR(2*(males!AB110-males!AB111)/(males!AB110+males!AB111),"")</f>
        <v/>
      </c>
      <c r="AC111" s="32" t="str">
        <f>IFERROR(2*(males!AC110-males!AC111)/(males!AC110+males!AC111),"")</f>
        <v/>
      </c>
      <c r="AD111" s="32" t="str">
        <f>IFERROR(2*(males!AD110-males!AD111)/(males!AD110+males!AD111),"")</f>
        <v/>
      </c>
      <c r="AE111" s="32" t="str">
        <f>IFERROR(2*(males!AE110-males!AE111)/(males!AE110+males!AE111),"")</f>
        <v/>
      </c>
      <c r="AF111" s="32" t="str">
        <f>IFERROR(2*(males!AF110-males!AF111)/(males!AF110+males!AF111),"")</f>
        <v/>
      </c>
      <c r="AG111" s="32" t="str">
        <f>IFERROR(2*(males!AG110-males!AG111)/(males!AG110+males!AG111),"")</f>
        <v/>
      </c>
      <c r="AH111" s="32" t="str">
        <f>IFERROR(2*(males!AH110-males!AH111)/(males!AH110+males!AH111),"")</f>
        <v/>
      </c>
      <c r="AI111" s="32" t="str">
        <f>IFERROR(2*(males!AI110-males!AI111)/(males!AI110+males!AI111),"")</f>
        <v/>
      </c>
      <c r="AJ111" s="32" t="str">
        <f>IFERROR(2*(males!AJ110-males!AJ111)/(males!AJ110+males!AJ111),"")</f>
        <v/>
      </c>
      <c r="AK111" s="32" t="str">
        <f>IFERROR(2*(males!AK110-males!AK111)/(males!AK110+males!AK111),"")</f>
        <v/>
      </c>
      <c r="AL111" s="32" t="str">
        <f>IFERROR(2*(males!AL110-males!AL111)/(males!AL110+males!AL111),"")</f>
        <v/>
      </c>
      <c r="AM111" s="32">
        <f>IFERROR(2*(males!AM110-males!AM111)/(males!AM110+males!AM111),"")</f>
        <v>2</v>
      </c>
      <c r="AN111" s="32" t="str">
        <f>IFERROR(2*(males!AN110-males!AN111)/(males!AN110+males!AN111),"")</f>
        <v/>
      </c>
      <c r="AO111" s="32" t="str">
        <f>IFERROR(2*(males!AO110-males!AO111)/(males!AO110+males!AO111),"")</f>
        <v/>
      </c>
      <c r="AP111" s="32">
        <f>IFERROR(2*(males!AP110-males!AP111)/(males!AP110+males!AP111),"")</f>
        <v>2</v>
      </c>
      <c r="AQ111" s="32" t="str">
        <f>IFERROR(2*(males!AQ110-males!AQ111)/(males!AQ110+males!AQ111),"")</f>
        <v/>
      </c>
      <c r="AR111" s="32">
        <f>IFERROR(2*(males!AR110-males!AR111)/(males!AR110+males!AR111),"")</f>
        <v>2</v>
      </c>
      <c r="AS111" s="32" t="str">
        <f>IFERROR(2*(males!AS110-males!AS111)/(males!AS110+males!AS111),"")</f>
        <v/>
      </c>
      <c r="AT111" s="32" t="str">
        <f>IFERROR(2*(males!AT110-males!AT111)/(males!AT110+males!AT111),"")</f>
        <v/>
      </c>
      <c r="AU111" s="32" t="str">
        <f>IFERROR(2*(males!AU110-males!AU111)/(males!AU110+males!AU111),"")</f>
        <v/>
      </c>
      <c r="AV111" s="32">
        <f>IFERROR(2*(males!AV110-males!AV111)/(males!AV110+males!AV111),"")</f>
        <v>2</v>
      </c>
      <c r="AW111" s="32" t="str">
        <f>IFERROR(2*(males!AW110-males!AW111)/(males!AW110+males!AW111),"")</f>
        <v/>
      </c>
      <c r="AX111" s="32">
        <f>IFERROR(2*(males!AX110-males!AX111)/(males!AX110+males!AX111),"")</f>
        <v>2</v>
      </c>
      <c r="AY111" s="32">
        <f>IFERROR(2*(males!AY110-males!AY111)/(males!AY110+males!AY111),"")</f>
        <v>2</v>
      </c>
      <c r="AZ111" s="32" t="str">
        <f>IFERROR(2*(males!AZ110-males!AZ111)/(males!AZ110+males!AZ111),"")</f>
        <v/>
      </c>
      <c r="BA111" s="32">
        <f>IFERROR(2*(males!BA110-males!BA111)/(males!BA110+males!BA111),"")</f>
        <v>2</v>
      </c>
      <c r="BB111" s="32">
        <f>IFERROR(2*(males!BB110-males!BB111)/(males!BB110+males!BB111),"")</f>
        <v>0</v>
      </c>
      <c r="BC111" s="32" t="str">
        <f>IFERROR(2*(males!BC110-males!BC111)/(males!BC110+males!BC111),"")</f>
        <v/>
      </c>
      <c r="BD111" s="32">
        <f>IFERROR(2*(males!BD110-males!BD111)/(males!BD110+males!BD111),"")</f>
        <v>0</v>
      </c>
      <c r="BE111" s="32">
        <f>IFERROR(2*(males!BE110-males!BE111)/(males!BE110+males!BE111),"")</f>
        <v>2</v>
      </c>
      <c r="BF111" s="32">
        <f>IFERROR(2*(males!BF110-males!BF111)/(males!BF110+males!BF111),"")</f>
        <v>0.66666666666666663</v>
      </c>
      <c r="BG111" s="32">
        <f>IFERROR(2*(males!BG110-males!BG111)/(males!BG110+males!BG111),"")</f>
        <v>0.4</v>
      </c>
      <c r="BH111" s="32">
        <f>IFERROR(2*(males!BH110-males!BH111)/(males!BH110+males!BH111),"")</f>
        <v>1</v>
      </c>
      <c r="BI111" s="32">
        <f>IFERROR(2*(males!BI110-males!BI111)/(males!BI110+males!BI111),"")</f>
        <v>0.66666666666666663</v>
      </c>
      <c r="BJ111" s="32">
        <f>IFERROR(2*(males!BJ110-males!BJ111)/(males!BJ110+males!BJ111),"")</f>
        <v>0.66666666666666663</v>
      </c>
      <c r="BK111" s="32">
        <f>IFERROR(2*(males!BK110-males!BK111)/(males!BK110+males!BK111),"")</f>
        <v>0</v>
      </c>
      <c r="BL111" s="32">
        <f>IFERROR(2*(males!BL110-males!BL111)/(males!BL110+males!BL111),"")</f>
        <v>0.66666666666666663</v>
      </c>
      <c r="BM111" s="32">
        <f>IFERROR(2*(males!BM110-males!BM111)/(males!BM110+males!BM111),"")</f>
        <v>1</v>
      </c>
      <c r="BN111" s="32">
        <f>IFERROR(2*(males!BN110-males!BN111)/(males!BN110+males!BN111),"")</f>
        <v>0.66666666666666663</v>
      </c>
      <c r="BO111" s="32">
        <f>IFERROR(2*(males!BO110-males!BO111)/(males!BO110+males!BO111),"")</f>
        <v>0.66666666666666663</v>
      </c>
      <c r="BP111" s="32">
        <f>IFERROR(2*(males!BP110-males!BP111)/(males!BP110+males!BP111),"")</f>
        <v>1</v>
      </c>
      <c r="BQ111" s="32">
        <f>IFERROR(2*(males!BQ110-males!BQ111)/(males!BQ110+males!BQ111),"")</f>
        <v>0.4</v>
      </c>
      <c r="BR111" s="32">
        <f>IFERROR(2*(males!BR110-males!BR111)/(males!BR110+males!BR111),"")</f>
        <v>0</v>
      </c>
      <c r="BS111" s="32">
        <f>IFERROR(2*(males!BS110-males!BS111)/(males!BS110+males!BS111),"")</f>
        <v>0.66666666666666663</v>
      </c>
      <c r="BT111" s="32">
        <f>IFERROR(2*(males!BT110-males!BT111)/(males!BT110+males!BT111),"")</f>
        <v>0.66666666666666663</v>
      </c>
      <c r="BU111" s="32">
        <f>IFERROR(2*(males!BU110-males!BU111)/(males!BU110+males!BU111),"")</f>
        <v>0.66666666666666663</v>
      </c>
      <c r="BV111" s="32">
        <f>IFERROR(2*(males!BV110-males!BV111)/(males!BV110+males!BV111),"")</f>
        <v>0.66666666666666663</v>
      </c>
      <c r="BW111" s="32">
        <f>IFERROR(2*(males!BW110-males!BW111)/(males!BW110+males!BW111),"")</f>
        <v>0.66666666666666663</v>
      </c>
      <c r="BX111" s="32">
        <f>IFERROR(2*(males!BX110-males!BX111)/(males!BX110+males!BX111),"")</f>
        <v>0.8571428571428571</v>
      </c>
      <c r="BY111" s="32">
        <f>IFERROR(2*(males!BY110-males!BY111)/(males!BY110+males!BY111),"")</f>
        <v>0.66666666666666663</v>
      </c>
      <c r="BZ111" s="32">
        <f>IFERROR(2*(males!BZ110-males!BZ111)/(males!BZ110+males!BZ111),"")</f>
        <v>0.66666666666666663</v>
      </c>
      <c r="CA111" s="32">
        <f>IFERROR(2*(males!CA110-males!CA111)/(males!CA110+males!CA111),"")</f>
        <v>0.8571428571428571</v>
      </c>
      <c r="CB111" s="32">
        <f>IFERROR(2*(males!CB110-males!CB111)/(males!CB110+males!CB111),"")</f>
        <v>0.8571428571428571</v>
      </c>
      <c r="CC111" s="32">
        <f>IFERROR(2*(males!CC110-males!CC111)/(males!CC110+males!CC111),"")</f>
        <v>0.8571428571428571</v>
      </c>
      <c r="CD111" s="32">
        <f>IFERROR(2*(males!CD110-males!CD111)/(males!CD110+males!CD111),"")</f>
        <v>0.8</v>
      </c>
      <c r="CE111" s="32">
        <f>IFERROR(2*(males!CE110-males!CE111)/(males!CE110+males!CE111),"")</f>
        <v>0.66666666666666663</v>
      </c>
      <c r="CF111" s="32">
        <f>IFERROR(2*(males!CF110-males!CF111)/(males!CF110+males!CF111),"")</f>
        <v>0.66666666666666663</v>
      </c>
      <c r="CG111" s="32">
        <f>IFERROR(2*(males!CG110-males!CG111)/(males!CG110+males!CG111),"")</f>
        <v>0.8</v>
      </c>
      <c r="CH111" s="32">
        <f>IFERROR(2*(males!CH110-males!CH111)/(males!CH110+males!CH111),"")</f>
        <v>0.66666666666666663</v>
      </c>
      <c r="CI111" s="32">
        <f>IFERROR(2*(males!CI110-males!CI111)/(males!CI110+males!CI111),"")</f>
        <v>0.76923076923076927</v>
      </c>
      <c r="CJ111" s="32">
        <f>IFERROR(2*(males!CJ110-males!CJ111)/(males!CJ110+males!CJ111),"")</f>
        <v>0.76923076923076927</v>
      </c>
      <c r="CK111" s="32">
        <f>IFERROR(2*(males!CK110-males!CK111)/(males!CK110+males!CK111),"")</f>
        <v>0.66666666666666663</v>
      </c>
      <c r="CL111" s="32">
        <f>IFERROR(2*(males!CL110-males!CL111)/(males!CL110+males!CL111),"")</f>
        <v>0.66666666666666663</v>
      </c>
      <c r="CM111" s="32">
        <f>IFERROR(2*(males!CM110-males!CM111)/(males!CM110+males!CM111),"")</f>
        <v>0.66666666666666663</v>
      </c>
      <c r="CN111" s="32">
        <f>IFERROR(2*(males!CN110-males!CN111)/(males!CN110+males!CN111),"")</f>
        <v>0.66666666666666663</v>
      </c>
      <c r="CO111" s="12"/>
      <c r="CP111" s="31">
        <f t="shared" si="14"/>
        <v>108</v>
      </c>
      <c r="CQ111" s="32">
        <f>$CN111*EXP('2a)answer'!$C111*('2a) male mx'!CQ$2-$CO$2))</f>
        <v>0.66666666666666663</v>
      </c>
      <c r="CR111" s="32">
        <f>$CN111*EXP('2a)answer'!$C111*('2a) male mx'!CR$2-$CO$2))</f>
        <v>0.66666666666666663</v>
      </c>
      <c r="CS111" s="32">
        <f>$CN111*EXP('2a)answer'!$C111*('2a) male mx'!CS$2-$CO$2))</f>
        <v>0.66666666666666652</v>
      </c>
      <c r="CT111" s="32">
        <f>$CN111*EXP('2a)answer'!$C111*('2a) male mx'!CT$2-$CO$2))</f>
        <v>0.66666666666666652</v>
      </c>
      <c r="CU111" s="32">
        <f>$CN111*EXP('2a)answer'!$C111*('2a) male mx'!CU$2-$CO$2))</f>
        <v>0.66666666666666652</v>
      </c>
      <c r="CV111" s="32">
        <f>$CN111*EXP('2a)answer'!$C111*('2a) male mx'!CV$2-$CO$2))</f>
        <v>0.66666666666666652</v>
      </c>
      <c r="CW111" s="32">
        <f>$CN111*EXP('2a)answer'!$C111*('2a) male mx'!CW$2-$CO$2))</f>
        <v>0.66666666666666652</v>
      </c>
      <c r="CX111" s="32">
        <f>$CN111*EXP('2a)answer'!$C111*('2a) male mx'!CX$2-$CO$2))</f>
        <v>0.66666666666666652</v>
      </c>
      <c r="CY111" s="32">
        <f>$CN111*EXP('2a)answer'!$C111*('2a) male mx'!CY$2-$CO$2))</f>
        <v>0.66666666666666652</v>
      </c>
      <c r="CZ111" s="32">
        <f>$CN111*EXP('2a)answer'!$C111*('2a) male mx'!CZ$2-$CO$2))</f>
        <v>0.66666666666666652</v>
      </c>
      <c r="DA111" s="32">
        <f>$CN111*EXP('2a)answer'!$C111*('2a) male mx'!DA$2-$CO$2))</f>
        <v>0.66666666666666652</v>
      </c>
      <c r="DB111" s="32">
        <f>$CN111*EXP('2a)answer'!$C111*('2a) male mx'!DB$2-$CO$2))</f>
        <v>0.66666666666666652</v>
      </c>
      <c r="DC111" s="32">
        <f>$CN111*EXP('2a)answer'!$C111*('2a) male mx'!DC$2-$CO$2))</f>
        <v>0.66666666666666652</v>
      </c>
      <c r="DD111" s="32">
        <f>$CN111*EXP('2a)answer'!$C111*('2a) male mx'!DD$2-$CO$2))</f>
        <v>0.66666666666666652</v>
      </c>
      <c r="DE111" s="32">
        <f>$CN111*EXP('2a)answer'!$C111*('2a) male mx'!DE$2-$CO$2))</f>
        <v>0.66666666666666652</v>
      </c>
      <c r="DF111" s="32">
        <f>$CN111*EXP('2a)answer'!$C111*('2a) male mx'!DF$2-$CO$2))</f>
        <v>0.66666666666666652</v>
      </c>
      <c r="DG111" s="32">
        <f>$CN111*EXP('2a)answer'!$C111*('2a) male mx'!DG$2-$CO$2))</f>
        <v>0.66666666666666652</v>
      </c>
      <c r="DH111" s="32">
        <f>$CN111*EXP('2a)answer'!$C111*('2a) male mx'!DH$2-$CO$2))</f>
        <v>0.66666666666666652</v>
      </c>
      <c r="DI111" s="32">
        <f>$CN111*EXP('2a)answer'!$C111*('2a) male mx'!DI$2-$CO$2))</f>
        <v>0.66666666666666652</v>
      </c>
      <c r="DJ111" s="32">
        <f>$CN111*EXP('2a)answer'!$C111*('2a) male mx'!DJ$2-$CO$2))</f>
        <v>0.66666666666666652</v>
      </c>
      <c r="DK111" s="32">
        <f>$CN111*EXP('2a)answer'!$C111*('2a) male mx'!DK$2-$CO$2))</f>
        <v>0.66666666666666652</v>
      </c>
      <c r="DL111" s="32">
        <f>$CN111*EXP('2a)answer'!$C111*('2a) male mx'!DL$2-$CO$2))</f>
        <v>0.66666666666666652</v>
      </c>
      <c r="DM111" s="32">
        <f>$CN111*EXP('2a)answer'!$C111*('2a) male mx'!DM$2-$CO$2))</f>
        <v>0.66666666666666652</v>
      </c>
      <c r="DN111" s="32">
        <f>$CN111*EXP('2a)answer'!$C111*('2a) male mx'!DN$2-$CO$2))</f>
        <v>0.66666666666666652</v>
      </c>
      <c r="DO111" s="32">
        <f>$CN111*EXP('2a)answer'!$C111*('2a) male mx'!DO$2-$CO$2))</f>
        <v>0.66666666666666652</v>
      </c>
      <c r="DP111" s="32">
        <f>$CN111*EXP('2a)answer'!$C111*('2a) male mx'!DP$2-$CO$2))</f>
        <v>0.66666666666666652</v>
      </c>
      <c r="DQ111" s="32">
        <f>$CN111*EXP('2a)answer'!$C111*('2a) male mx'!DQ$2-$CO$2))</f>
        <v>0.66666666666666652</v>
      </c>
      <c r="DR111" s="32">
        <f>$CN111*EXP('2a)answer'!$C111*('2a) male mx'!DR$2-$CO$2))</f>
        <v>0.66666666666666652</v>
      </c>
      <c r="DS111" s="32">
        <f>$CN111*EXP('2a)answer'!$C111*('2a) male mx'!DS$2-$CO$2))</f>
        <v>0.66666666666666652</v>
      </c>
      <c r="DT111" s="32">
        <f>$CN111*EXP('2a)answer'!$C111*('2a) male mx'!DT$2-$CO$2))</f>
        <v>0.66666666666666641</v>
      </c>
      <c r="DU111" s="32">
        <f>$CN111*EXP('2a)answer'!$C111*('2a) male mx'!DU$2-$CO$2))</f>
        <v>0.66666666666666641</v>
      </c>
      <c r="DV111" s="32">
        <f>$CN111*EXP('2a)answer'!$C111*('2a) male mx'!DV$2-$CO$2))</f>
        <v>0.66666666666666641</v>
      </c>
      <c r="DW111" s="32">
        <f>$CN111*EXP('2a)answer'!$C111*('2a) male mx'!DW$2-$CO$2))</f>
        <v>0.66666666666666641</v>
      </c>
      <c r="DX111" s="32">
        <f>$CN111*EXP('2a)answer'!$C111*('2a) male mx'!DX$2-$CO$2))</f>
        <v>0.66666666666666641</v>
      </c>
      <c r="DY111" s="32">
        <f>$CN111*EXP('2a)answer'!$C111*('2a) male mx'!DY$2-$CO$2))</f>
        <v>0.66666666666666641</v>
      </c>
      <c r="DZ111" s="32">
        <f>$CN111*EXP('2a)answer'!$C111*('2a) male mx'!DZ$2-$CO$2))</f>
        <v>0.66666666666666641</v>
      </c>
      <c r="EA111" s="32">
        <f>$CN111*EXP('2a)answer'!$C111*('2a) male mx'!EA$2-$CO$2))</f>
        <v>0.66666666666666641</v>
      </c>
      <c r="EB111" s="32">
        <f>$CN111*EXP('2a)answer'!$C111*('2a) male mx'!EB$2-$CO$2))</f>
        <v>0.66666666666666641</v>
      </c>
      <c r="EC111" s="32">
        <f>$CN111*EXP('2a)answer'!$C111*('2a) male mx'!EC$2-$CO$2))</f>
        <v>0.66666666666666641</v>
      </c>
      <c r="ED111" s="32">
        <f>$CN111*EXP('2a)answer'!$C111*('2a) male mx'!ED$2-$CO$2))</f>
        <v>0.66666666666666641</v>
      </c>
      <c r="EE111" s="32">
        <f>$CN111*EXP('2a)answer'!$C111*('2a) male mx'!EE$2-$CO$2))</f>
        <v>0.66666666666666641</v>
      </c>
      <c r="EF111" s="32">
        <f>$CN111*EXP('2a)answer'!$C111*('2a) male mx'!EF$2-$CO$2))</f>
        <v>0.66666666666666641</v>
      </c>
      <c r="EG111" s="32">
        <f>$CN111*EXP('2a)answer'!$C111*('2a) male mx'!EG$2-$CO$2))</f>
        <v>0.6666666666666663</v>
      </c>
      <c r="EH111" s="32">
        <f>$CN111*EXP('2a)answer'!$C111*('2a) male mx'!EH$2-$CO$2))</f>
        <v>0.6666666666666663</v>
      </c>
      <c r="EI111" s="32">
        <f>$CN111*EXP('2a)answer'!$C111*('2a) male mx'!EI$2-$CO$2))</f>
        <v>0.6666666666666663</v>
      </c>
      <c r="EJ111" s="32">
        <f>$CN111*EXP('2a)answer'!$C111*('2a) male mx'!EJ$2-$CO$2))</f>
        <v>0.6666666666666663</v>
      </c>
      <c r="EK111" s="32">
        <f>$CN111*EXP('2a)answer'!$C111*('2a) male mx'!EK$2-$CO$2))</f>
        <v>0.6666666666666663</v>
      </c>
      <c r="EL111" s="32">
        <f>$CN111*EXP('2a)answer'!$C111*('2a) male mx'!EL$2-$CO$2))</f>
        <v>0.6666666666666663</v>
      </c>
      <c r="EM111" s="32">
        <f>$CN111*EXP('2a)answer'!$C111*('2a) male mx'!EM$2-$CO$2))</f>
        <v>0.6666666666666663</v>
      </c>
      <c r="EN111" s="32">
        <f>$CN111*EXP('2a)answer'!$C111*('2a) male mx'!EN$2-$CO$2))</f>
        <v>0.6666666666666663</v>
      </c>
      <c r="EO111" s="32">
        <f>$CN111*EXP('2a)answer'!$C111*('2a) male mx'!EO$2-$CO$2))</f>
        <v>0.6666666666666663</v>
      </c>
    </row>
    <row r="112" spans="1:145" x14ac:dyDescent="0.25">
      <c r="A112" s="31">
        <f>males!A111</f>
        <v>109</v>
      </c>
      <c r="B112" s="32">
        <f>IFERROR(2*(males!B111-males!B112)/(males!B111+males!B112),"")</f>
        <v>0.66666666666666663</v>
      </c>
      <c r="C112" s="32" t="str">
        <f>IFERROR(2*(males!C111-males!C112)/(males!C111+males!C112),"")</f>
        <v/>
      </c>
      <c r="D112" s="32" t="str">
        <f>IFERROR(2*(males!D111-males!D112)/(males!D111+males!D112),"")</f>
        <v/>
      </c>
      <c r="E112" s="32" t="str">
        <f>IFERROR(2*(males!E111-males!E112)/(males!E111+males!E112),"")</f>
        <v/>
      </c>
      <c r="F112" s="32">
        <f>IFERROR(2*(males!F111-males!F112)/(males!F111+males!F112),"")</f>
        <v>2</v>
      </c>
      <c r="G112" s="32" t="str">
        <f>IFERROR(2*(males!G111-males!G112)/(males!G111+males!G112),"")</f>
        <v/>
      </c>
      <c r="H112" s="32" t="str">
        <f>IFERROR(2*(males!H111-males!H112)/(males!H111+males!H112),"")</f>
        <v/>
      </c>
      <c r="I112" s="32">
        <f>IFERROR(2*(males!I111-males!I112)/(males!I111+males!I112),"")</f>
        <v>2</v>
      </c>
      <c r="J112" s="32" t="str">
        <f>IFERROR(2*(males!J111-males!J112)/(males!J111+males!J112),"")</f>
        <v/>
      </c>
      <c r="K112" s="32">
        <f>IFERROR(2*(males!K111-males!K112)/(males!K111+males!K112),"")</f>
        <v>2</v>
      </c>
      <c r="L112" s="32" t="str">
        <f>IFERROR(2*(males!L111-males!L112)/(males!L111+males!L112),"")</f>
        <v/>
      </c>
      <c r="M112" s="32">
        <f>IFERROR(2*(males!M111-males!M112)/(males!M111+males!M112),"")</f>
        <v>2</v>
      </c>
      <c r="N112" s="32" t="str">
        <f>IFERROR(2*(males!N111-males!N112)/(males!N111+males!N112),"")</f>
        <v/>
      </c>
      <c r="O112" s="32" t="str">
        <f>IFERROR(2*(males!O111-males!O112)/(males!O111+males!O112),"")</f>
        <v/>
      </c>
      <c r="P112" s="32" t="str">
        <f>IFERROR(2*(males!P111-males!P112)/(males!P111+males!P112),"")</f>
        <v/>
      </c>
      <c r="Q112" s="32" t="str">
        <f>IFERROR(2*(males!Q111-males!Q112)/(males!Q111+males!Q112),"")</f>
        <v/>
      </c>
      <c r="R112" s="32" t="str">
        <f>IFERROR(2*(males!R111-males!R112)/(males!R111+males!R112),"")</f>
        <v/>
      </c>
      <c r="S112" s="32" t="str">
        <f>IFERROR(2*(males!S111-males!S112)/(males!S111+males!S112),"")</f>
        <v/>
      </c>
      <c r="T112" s="32" t="str">
        <f>IFERROR(2*(males!T111-males!T112)/(males!T111+males!T112),"")</f>
        <v/>
      </c>
      <c r="U112" s="32" t="str">
        <f>IFERROR(2*(males!U111-males!U112)/(males!U111+males!U112),"")</f>
        <v/>
      </c>
      <c r="V112" s="32" t="str">
        <f>IFERROR(2*(males!V111-males!V112)/(males!V111+males!V112),"")</f>
        <v/>
      </c>
      <c r="W112" s="32" t="str">
        <f>IFERROR(2*(males!W111-males!W112)/(males!W111+males!W112),"")</f>
        <v/>
      </c>
      <c r="X112" s="32" t="str">
        <f>IFERROR(2*(males!X111-males!X112)/(males!X111+males!X112),"")</f>
        <v/>
      </c>
      <c r="Y112" s="32" t="str">
        <f>IFERROR(2*(males!Y111-males!Y112)/(males!Y111+males!Y112),"")</f>
        <v/>
      </c>
      <c r="Z112" s="32" t="str">
        <f>IFERROR(2*(males!Z111-males!Z112)/(males!Z111+males!Z112),"")</f>
        <v/>
      </c>
      <c r="AA112" s="32" t="str">
        <f>IFERROR(2*(males!AA111-males!AA112)/(males!AA111+males!AA112),"")</f>
        <v/>
      </c>
      <c r="AB112" s="32" t="str">
        <f>IFERROR(2*(males!AB111-males!AB112)/(males!AB111+males!AB112),"")</f>
        <v/>
      </c>
      <c r="AC112" s="32" t="str">
        <f>IFERROR(2*(males!AC111-males!AC112)/(males!AC111+males!AC112),"")</f>
        <v/>
      </c>
      <c r="AD112" s="32" t="str">
        <f>IFERROR(2*(males!AD111-males!AD112)/(males!AD111+males!AD112),"")</f>
        <v/>
      </c>
      <c r="AE112" s="32" t="str">
        <f>IFERROR(2*(males!AE111-males!AE112)/(males!AE111+males!AE112),"")</f>
        <v/>
      </c>
      <c r="AF112" s="32" t="str">
        <f>IFERROR(2*(males!AF111-males!AF112)/(males!AF111+males!AF112),"")</f>
        <v/>
      </c>
      <c r="AG112" s="32" t="str">
        <f>IFERROR(2*(males!AG111-males!AG112)/(males!AG111+males!AG112),"")</f>
        <v/>
      </c>
      <c r="AH112" s="32" t="str">
        <f>IFERROR(2*(males!AH111-males!AH112)/(males!AH111+males!AH112),"")</f>
        <v/>
      </c>
      <c r="AI112" s="32" t="str">
        <f>IFERROR(2*(males!AI111-males!AI112)/(males!AI111+males!AI112),"")</f>
        <v/>
      </c>
      <c r="AJ112" s="32" t="str">
        <f>IFERROR(2*(males!AJ111-males!AJ112)/(males!AJ111+males!AJ112),"")</f>
        <v/>
      </c>
      <c r="AK112" s="32" t="str">
        <f>IFERROR(2*(males!AK111-males!AK112)/(males!AK111+males!AK112),"")</f>
        <v/>
      </c>
      <c r="AL112" s="32" t="str">
        <f>IFERROR(2*(males!AL111-males!AL112)/(males!AL111+males!AL112),"")</f>
        <v/>
      </c>
      <c r="AM112" s="32" t="str">
        <f>IFERROR(2*(males!AM111-males!AM112)/(males!AM111+males!AM112),"")</f>
        <v/>
      </c>
      <c r="AN112" s="32" t="str">
        <f>IFERROR(2*(males!AN111-males!AN112)/(males!AN111+males!AN112),"")</f>
        <v/>
      </c>
      <c r="AO112" s="32" t="str">
        <f>IFERROR(2*(males!AO111-males!AO112)/(males!AO111+males!AO112),"")</f>
        <v/>
      </c>
      <c r="AP112" s="32" t="str">
        <f>IFERROR(2*(males!AP111-males!AP112)/(males!AP111+males!AP112),"")</f>
        <v/>
      </c>
      <c r="AQ112" s="32" t="str">
        <f>IFERROR(2*(males!AQ111-males!AQ112)/(males!AQ111+males!AQ112),"")</f>
        <v/>
      </c>
      <c r="AR112" s="32" t="str">
        <f>IFERROR(2*(males!AR111-males!AR112)/(males!AR111+males!AR112),"")</f>
        <v/>
      </c>
      <c r="AS112" s="32" t="str">
        <f>IFERROR(2*(males!AS111-males!AS112)/(males!AS111+males!AS112),"")</f>
        <v/>
      </c>
      <c r="AT112" s="32" t="str">
        <f>IFERROR(2*(males!AT111-males!AT112)/(males!AT111+males!AT112),"")</f>
        <v/>
      </c>
      <c r="AU112" s="32" t="str">
        <f>IFERROR(2*(males!AU111-males!AU112)/(males!AU111+males!AU112),"")</f>
        <v/>
      </c>
      <c r="AV112" s="32" t="str">
        <f>IFERROR(2*(males!AV111-males!AV112)/(males!AV111+males!AV112),"")</f>
        <v/>
      </c>
      <c r="AW112" s="32" t="str">
        <f>IFERROR(2*(males!AW111-males!AW112)/(males!AW111+males!AW112),"")</f>
        <v/>
      </c>
      <c r="AX112" s="32" t="str">
        <f>IFERROR(2*(males!AX111-males!AX112)/(males!AX111+males!AX112),"")</f>
        <v/>
      </c>
      <c r="AY112" s="32" t="str">
        <f>IFERROR(2*(males!AY111-males!AY112)/(males!AY111+males!AY112),"")</f>
        <v/>
      </c>
      <c r="AZ112" s="32" t="str">
        <f>IFERROR(2*(males!AZ111-males!AZ112)/(males!AZ111+males!AZ112),"")</f>
        <v/>
      </c>
      <c r="BA112" s="32" t="str">
        <f>IFERROR(2*(males!BA111-males!BA112)/(males!BA111+males!BA112),"")</f>
        <v/>
      </c>
      <c r="BB112" s="32">
        <f>IFERROR(2*(males!BB111-males!BB112)/(males!BB111+males!BB112),"")</f>
        <v>2</v>
      </c>
      <c r="BC112" s="32" t="str">
        <f>IFERROR(2*(males!BC111-males!BC112)/(males!BC111+males!BC112),"")</f>
        <v/>
      </c>
      <c r="BD112" s="32">
        <f>IFERROR(2*(males!BD111-males!BD112)/(males!BD111+males!BD112),"")</f>
        <v>2</v>
      </c>
      <c r="BE112" s="32" t="str">
        <f>IFERROR(2*(males!BE111-males!BE112)/(males!BE111+males!BE112),"")</f>
        <v/>
      </c>
      <c r="BF112" s="32">
        <f>IFERROR(2*(males!BF111-males!BF112)/(males!BF111+males!BF112),"")</f>
        <v>2</v>
      </c>
      <c r="BG112" s="32">
        <f>IFERROR(2*(males!BG111-males!BG112)/(males!BG111+males!BG112),"")</f>
        <v>0.66666666666666663</v>
      </c>
      <c r="BH112" s="32">
        <f>IFERROR(2*(males!BH111-males!BH112)/(males!BH111+males!BH112),"")</f>
        <v>0</v>
      </c>
      <c r="BI112" s="32">
        <f>IFERROR(2*(males!BI111-males!BI112)/(males!BI111+males!BI112),"")</f>
        <v>0.66666666666666663</v>
      </c>
      <c r="BJ112" s="32">
        <f>IFERROR(2*(males!BJ111-males!BJ112)/(males!BJ111+males!BJ112),"")</f>
        <v>0</v>
      </c>
      <c r="BK112" s="32">
        <f>IFERROR(2*(males!BK111-males!BK112)/(males!BK111+males!BK112),"")</f>
        <v>2</v>
      </c>
      <c r="BL112" s="32">
        <f>IFERROR(2*(males!BL111-males!BL112)/(males!BL111+males!BL112),"")</f>
        <v>0.66666666666666663</v>
      </c>
      <c r="BM112" s="32">
        <f>IFERROR(2*(males!BM111-males!BM112)/(males!BM111+males!BM112),"")</f>
        <v>0</v>
      </c>
      <c r="BN112" s="32">
        <f>IFERROR(2*(males!BN111-males!BN112)/(males!BN111+males!BN112),"")</f>
        <v>2</v>
      </c>
      <c r="BO112" s="32">
        <f>IFERROR(2*(males!BO111-males!BO112)/(males!BO111+males!BO112),"")</f>
        <v>0.66666666666666663</v>
      </c>
      <c r="BP112" s="32">
        <f>IFERROR(2*(males!BP111-males!BP112)/(males!BP111+males!BP112),"")</f>
        <v>0</v>
      </c>
      <c r="BQ112" s="32">
        <f>IFERROR(2*(males!BQ111-males!BQ112)/(males!BQ111+males!BQ112),"")</f>
        <v>0.66666666666666663</v>
      </c>
      <c r="BR112" s="32">
        <f>IFERROR(2*(males!BR111-males!BR112)/(males!BR111+males!BR112),"")</f>
        <v>2</v>
      </c>
      <c r="BS112" s="32">
        <f>IFERROR(2*(males!BS111-males!BS112)/(males!BS111+males!BS112),"")</f>
        <v>0.66666666666666663</v>
      </c>
      <c r="BT112" s="32">
        <f>IFERROR(2*(males!BT111-males!BT112)/(males!BT111+males!BT112),"")</f>
        <v>0.4</v>
      </c>
      <c r="BU112" s="32">
        <f>IFERROR(2*(males!BU111-males!BU112)/(males!BU111+males!BU112),"")</f>
        <v>0.66666666666666663</v>
      </c>
      <c r="BV112" s="32">
        <f>IFERROR(2*(males!BV111-males!BV112)/(males!BV111+males!BV112),"")</f>
        <v>1</v>
      </c>
      <c r="BW112" s="32">
        <f>IFERROR(2*(males!BW111-males!BW112)/(males!BW111+males!BW112),"")</f>
        <v>2</v>
      </c>
      <c r="BX112" s="32">
        <f>IFERROR(2*(males!BX111-males!BX112)/(males!BX111+males!BX112),"")</f>
        <v>0.66666666666666663</v>
      </c>
      <c r="BY112" s="32">
        <f>IFERROR(2*(males!BY111-males!BY112)/(males!BY111+males!BY112),"")</f>
        <v>0.66666666666666663</v>
      </c>
      <c r="BZ112" s="32">
        <f>IFERROR(2*(males!BZ111-males!BZ112)/(males!BZ111+males!BZ112),"")</f>
        <v>0.66666666666666663</v>
      </c>
      <c r="CA112" s="32">
        <f>IFERROR(2*(males!CA111-males!CA112)/(males!CA111+males!CA112),"")</f>
        <v>0.66666666666666663</v>
      </c>
      <c r="CB112" s="32">
        <f>IFERROR(2*(males!CB111-males!CB112)/(males!CB111+males!CB112),"")</f>
        <v>0.66666666666666663</v>
      </c>
      <c r="CC112" s="32">
        <f>IFERROR(2*(males!CC111-males!CC112)/(males!CC111+males!CC112),"")</f>
        <v>0.66666666666666663</v>
      </c>
      <c r="CD112" s="32">
        <f>IFERROR(2*(males!CD111-males!CD112)/(males!CD111+males!CD112),"")</f>
        <v>1</v>
      </c>
      <c r="CE112" s="32">
        <f>IFERROR(2*(males!CE111-males!CE112)/(males!CE111+males!CE112),"")</f>
        <v>0.66666666666666663</v>
      </c>
      <c r="CF112" s="32">
        <f>IFERROR(2*(males!CF111-males!CF112)/(males!CF111+males!CF112),"")</f>
        <v>1</v>
      </c>
      <c r="CG112" s="32">
        <f>IFERROR(2*(males!CG111-males!CG112)/(males!CG111+males!CG112),"")</f>
        <v>1</v>
      </c>
      <c r="CH112" s="32">
        <f>IFERROR(2*(males!CH111-males!CH112)/(males!CH111+males!CH112),"")</f>
        <v>0.8571428571428571</v>
      </c>
      <c r="CI112" s="32">
        <f>IFERROR(2*(males!CI111-males!CI112)/(males!CI111+males!CI112),"")</f>
        <v>0.66666666666666663</v>
      </c>
      <c r="CJ112" s="32">
        <f>IFERROR(2*(males!CJ111-males!CJ112)/(males!CJ111+males!CJ112),"")</f>
        <v>0.66666666666666663</v>
      </c>
      <c r="CK112" s="32">
        <f>IFERROR(2*(males!CK111-males!CK112)/(males!CK111+males!CK112),"")</f>
        <v>0.66666666666666663</v>
      </c>
      <c r="CL112" s="32">
        <f>IFERROR(2*(males!CL111-males!CL112)/(males!CL111+males!CL112),"")</f>
        <v>0.66666666666666663</v>
      </c>
      <c r="CM112" s="32">
        <f>IFERROR(2*(males!CM111-males!CM112)/(males!CM111+males!CM112),"")</f>
        <v>0.66666666666666663</v>
      </c>
      <c r="CN112" s="32">
        <f>IFERROR(2*(males!CN111-males!CN112)/(males!CN111+males!CN112),"")</f>
        <v>0.66666666666666663</v>
      </c>
      <c r="CO112" s="12"/>
      <c r="CP112" s="31">
        <f t="shared" si="14"/>
        <v>109</v>
      </c>
      <c r="CQ112" s="32">
        <f>$CN112*EXP('2a)answer'!$C112*('2a) male mx'!CQ$2-$CO$2))</f>
        <v>0.66666666666666652</v>
      </c>
      <c r="CR112" s="32">
        <f>$CN112*EXP('2a)answer'!$C112*('2a) male mx'!CR$2-$CO$2))</f>
        <v>0.66666666666666652</v>
      </c>
      <c r="CS112" s="32">
        <f>$CN112*EXP('2a)answer'!$C112*('2a) male mx'!CS$2-$CO$2))</f>
        <v>0.66666666666666652</v>
      </c>
      <c r="CT112" s="32">
        <f>$CN112*EXP('2a)answer'!$C112*('2a) male mx'!CT$2-$CO$2))</f>
        <v>0.66666666666666652</v>
      </c>
      <c r="CU112" s="32">
        <f>$CN112*EXP('2a)answer'!$C112*('2a) male mx'!CU$2-$CO$2))</f>
        <v>0.66666666666666652</v>
      </c>
      <c r="CV112" s="32">
        <f>$CN112*EXP('2a)answer'!$C112*('2a) male mx'!CV$2-$CO$2))</f>
        <v>0.66666666666666641</v>
      </c>
      <c r="CW112" s="32">
        <f>$CN112*EXP('2a)answer'!$C112*('2a) male mx'!CW$2-$CO$2))</f>
        <v>0.66666666666666641</v>
      </c>
      <c r="CX112" s="32">
        <f>$CN112*EXP('2a)answer'!$C112*('2a) male mx'!CX$2-$CO$2))</f>
        <v>0.66666666666666641</v>
      </c>
      <c r="CY112" s="32">
        <f>$CN112*EXP('2a)answer'!$C112*('2a) male mx'!CY$2-$CO$2))</f>
        <v>0.6666666666666663</v>
      </c>
      <c r="CZ112" s="32">
        <f>$CN112*EXP('2a)answer'!$C112*('2a) male mx'!CZ$2-$CO$2))</f>
        <v>0.6666666666666663</v>
      </c>
      <c r="DA112" s="32">
        <f>$CN112*EXP('2a)answer'!$C112*('2a) male mx'!DA$2-$CO$2))</f>
        <v>0.6666666666666663</v>
      </c>
      <c r="DB112" s="32">
        <f>$CN112*EXP('2a)answer'!$C112*('2a) male mx'!DB$2-$CO$2))</f>
        <v>0.6666666666666663</v>
      </c>
      <c r="DC112" s="32">
        <f>$CN112*EXP('2a)answer'!$C112*('2a) male mx'!DC$2-$CO$2))</f>
        <v>0.6666666666666663</v>
      </c>
      <c r="DD112" s="32">
        <f>$CN112*EXP('2a)answer'!$C112*('2a) male mx'!DD$2-$CO$2))</f>
        <v>0.6666666666666663</v>
      </c>
      <c r="DE112" s="32">
        <f>$CN112*EXP('2a)answer'!$C112*('2a) male mx'!DE$2-$CO$2))</f>
        <v>0.6666666666666663</v>
      </c>
      <c r="DF112" s="32">
        <f>$CN112*EXP('2a)answer'!$C112*('2a) male mx'!DF$2-$CO$2))</f>
        <v>0.6666666666666663</v>
      </c>
      <c r="DG112" s="32">
        <f>$CN112*EXP('2a)answer'!$C112*('2a) male mx'!DG$2-$CO$2))</f>
        <v>0.66666666666666619</v>
      </c>
      <c r="DH112" s="32">
        <f>$CN112*EXP('2a)answer'!$C112*('2a) male mx'!DH$2-$CO$2))</f>
        <v>0.66666666666666619</v>
      </c>
      <c r="DI112" s="32">
        <f>$CN112*EXP('2a)answer'!$C112*('2a) male mx'!DI$2-$CO$2))</f>
        <v>0.66666666666666619</v>
      </c>
      <c r="DJ112" s="32">
        <f>$CN112*EXP('2a)answer'!$C112*('2a) male mx'!DJ$2-$CO$2))</f>
        <v>0.66666666666666619</v>
      </c>
      <c r="DK112" s="32">
        <f>$CN112*EXP('2a)answer'!$C112*('2a) male mx'!DK$2-$CO$2))</f>
        <v>0.66666666666666607</v>
      </c>
      <c r="DL112" s="32">
        <f>$CN112*EXP('2a)answer'!$C112*('2a) male mx'!DL$2-$CO$2))</f>
        <v>0.66666666666666607</v>
      </c>
      <c r="DM112" s="32">
        <f>$CN112*EXP('2a)answer'!$C112*('2a) male mx'!DM$2-$CO$2))</f>
        <v>0.66666666666666607</v>
      </c>
      <c r="DN112" s="32">
        <f>$CN112*EXP('2a)answer'!$C112*('2a) male mx'!DN$2-$CO$2))</f>
        <v>0.66666666666666607</v>
      </c>
      <c r="DO112" s="32">
        <f>$CN112*EXP('2a)answer'!$C112*('2a) male mx'!DO$2-$CO$2))</f>
        <v>0.66666666666666607</v>
      </c>
      <c r="DP112" s="32">
        <f>$CN112*EXP('2a)answer'!$C112*('2a) male mx'!DP$2-$CO$2))</f>
        <v>0.66666666666666607</v>
      </c>
      <c r="DQ112" s="32">
        <f>$CN112*EXP('2a)answer'!$C112*('2a) male mx'!DQ$2-$CO$2))</f>
        <v>0.66666666666666607</v>
      </c>
      <c r="DR112" s="32">
        <f>$CN112*EXP('2a)answer'!$C112*('2a) male mx'!DR$2-$CO$2))</f>
        <v>0.66666666666666596</v>
      </c>
      <c r="DS112" s="32">
        <f>$CN112*EXP('2a)answer'!$C112*('2a) male mx'!DS$2-$CO$2))</f>
        <v>0.66666666666666596</v>
      </c>
      <c r="DT112" s="32">
        <f>$CN112*EXP('2a)answer'!$C112*('2a) male mx'!DT$2-$CO$2))</f>
        <v>0.66666666666666596</v>
      </c>
      <c r="DU112" s="32">
        <f>$CN112*EXP('2a)answer'!$C112*('2a) male mx'!DU$2-$CO$2))</f>
        <v>0.66666666666666596</v>
      </c>
      <c r="DV112" s="32">
        <f>$CN112*EXP('2a)answer'!$C112*('2a) male mx'!DV$2-$CO$2))</f>
        <v>0.66666666666666585</v>
      </c>
      <c r="DW112" s="32">
        <f>$CN112*EXP('2a)answer'!$C112*('2a) male mx'!DW$2-$CO$2))</f>
        <v>0.66666666666666585</v>
      </c>
      <c r="DX112" s="32">
        <f>$CN112*EXP('2a)answer'!$C112*('2a) male mx'!DX$2-$CO$2))</f>
        <v>0.66666666666666585</v>
      </c>
      <c r="DY112" s="32">
        <f>$CN112*EXP('2a)answer'!$C112*('2a) male mx'!DY$2-$CO$2))</f>
        <v>0.66666666666666585</v>
      </c>
      <c r="DZ112" s="32">
        <f>$CN112*EXP('2a)answer'!$C112*('2a) male mx'!DZ$2-$CO$2))</f>
        <v>0.66666666666666585</v>
      </c>
      <c r="EA112" s="32">
        <f>$CN112*EXP('2a)answer'!$C112*('2a) male mx'!EA$2-$CO$2))</f>
        <v>0.66666666666666585</v>
      </c>
      <c r="EB112" s="32">
        <f>$CN112*EXP('2a)answer'!$C112*('2a) male mx'!EB$2-$CO$2))</f>
        <v>0.66666666666666585</v>
      </c>
      <c r="EC112" s="32">
        <f>$CN112*EXP('2a)answer'!$C112*('2a) male mx'!EC$2-$CO$2))</f>
        <v>0.66666666666666574</v>
      </c>
      <c r="ED112" s="32">
        <f>$CN112*EXP('2a)answer'!$C112*('2a) male mx'!ED$2-$CO$2))</f>
        <v>0.66666666666666574</v>
      </c>
      <c r="EE112" s="32">
        <f>$CN112*EXP('2a)answer'!$C112*('2a) male mx'!EE$2-$CO$2))</f>
        <v>0.66666666666666574</v>
      </c>
      <c r="EF112" s="32">
        <f>$CN112*EXP('2a)answer'!$C112*('2a) male mx'!EF$2-$CO$2))</f>
        <v>0.66666666666666574</v>
      </c>
      <c r="EG112" s="32">
        <f>$CN112*EXP('2a)answer'!$C112*('2a) male mx'!EG$2-$CO$2))</f>
        <v>0.66666666666666563</v>
      </c>
      <c r="EH112" s="32">
        <f>$CN112*EXP('2a)answer'!$C112*('2a) male mx'!EH$2-$CO$2))</f>
        <v>0.66666666666666563</v>
      </c>
      <c r="EI112" s="32">
        <f>$CN112*EXP('2a)answer'!$C112*('2a) male mx'!EI$2-$CO$2))</f>
        <v>0.66666666666666563</v>
      </c>
      <c r="EJ112" s="32">
        <f>$CN112*EXP('2a)answer'!$C112*('2a) male mx'!EJ$2-$CO$2))</f>
        <v>0.66666666666666563</v>
      </c>
      <c r="EK112" s="32">
        <f>$CN112*EXP('2a)answer'!$C112*('2a) male mx'!EK$2-$CO$2))</f>
        <v>0.66666666666666563</v>
      </c>
      <c r="EL112" s="32">
        <f>$CN112*EXP('2a)answer'!$C112*('2a) male mx'!EL$2-$CO$2))</f>
        <v>0.66666666666666563</v>
      </c>
      <c r="EM112" s="32">
        <f>$CN112*EXP('2a)answer'!$C112*('2a) male mx'!EM$2-$CO$2))</f>
        <v>0.66666666666666563</v>
      </c>
      <c r="EN112" s="32">
        <f>$CN112*EXP('2a)answer'!$C112*('2a) male mx'!EN$2-$CO$2))</f>
        <v>0.66666666666666552</v>
      </c>
      <c r="EO112" s="32">
        <f>$CN112*EXP('2a)answer'!$C112*('2a) male mx'!EO$2-$CO$2))</f>
        <v>0.66666666666666552</v>
      </c>
    </row>
    <row r="113" spans="1:145" x14ac:dyDescent="0.25">
      <c r="A113" s="31">
        <f>males!A112</f>
        <v>110</v>
      </c>
      <c r="B113" s="32">
        <f>IFERROR(2*(males!B112-males!B113)/(males!B112+males!B113),"")</f>
        <v>2</v>
      </c>
      <c r="C113" s="32" t="str">
        <f>IFERROR(2*(males!C112-males!C113)/(males!C112+males!C113),"")</f>
        <v/>
      </c>
      <c r="D113" s="32" t="str">
        <f>IFERROR(2*(males!D112-males!D113)/(males!D112+males!D113),"")</f>
        <v/>
      </c>
      <c r="E113" s="32" t="str">
        <f>IFERROR(2*(males!E112-males!E113)/(males!E112+males!E113),"")</f>
        <v/>
      </c>
      <c r="F113" s="32" t="str">
        <f>IFERROR(2*(males!F112-males!F113)/(males!F112+males!F113),"")</f>
        <v/>
      </c>
      <c r="G113" s="32" t="str">
        <f>IFERROR(2*(males!G112-males!G113)/(males!G112+males!G113),"")</f>
        <v/>
      </c>
      <c r="H113" s="32" t="str">
        <f>IFERROR(2*(males!H112-males!H113)/(males!H112+males!H113),"")</f>
        <v/>
      </c>
      <c r="I113" s="32" t="str">
        <f>IFERROR(2*(males!I112-males!I113)/(males!I112+males!I113),"")</f>
        <v/>
      </c>
      <c r="J113" s="32" t="str">
        <f>IFERROR(2*(males!J112-males!J113)/(males!J112+males!J113),"")</f>
        <v/>
      </c>
      <c r="K113" s="32" t="str">
        <f>IFERROR(2*(males!K112-males!K113)/(males!K112+males!K113),"")</f>
        <v/>
      </c>
      <c r="L113" s="32" t="str">
        <f>IFERROR(2*(males!L112-males!L113)/(males!L112+males!L113),"")</f>
        <v/>
      </c>
      <c r="M113" s="32" t="str">
        <f>IFERROR(2*(males!M112-males!M113)/(males!M112+males!M113),"")</f>
        <v/>
      </c>
      <c r="N113" s="32" t="str">
        <f>IFERROR(2*(males!N112-males!N113)/(males!N112+males!N113),"")</f>
        <v/>
      </c>
      <c r="O113" s="32" t="str">
        <f>IFERROR(2*(males!O112-males!O113)/(males!O112+males!O113),"")</f>
        <v/>
      </c>
      <c r="P113" s="32" t="str">
        <f>IFERROR(2*(males!P112-males!P113)/(males!P112+males!P113),"")</f>
        <v/>
      </c>
      <c r="Q113" s="32" t="str">
        <f>IFERROR(2*(males!Q112-males!Q113)/(males!Q112+males!Q113),"")</f>
        <v/>
      </c>
      <c r="R113" s="32" t="str">
        <f>IFERROR(2*(males!R112-males!R113)/(males!R112+males!R113),"")</f>
        <v/>
      </c>
      <c r="S113" s="32" t="str">
        <f>IFERROR(2*(males!S112-males!S113)/(males!S112+males!S113),"")</f>
        <v/>
      </c>
      <c r="T113" s="32" t="str">
        <f>IFERROR(2*(males!T112-males!T113)/(males!T112+males!T113),"")</f>
        <v/>
      </c>
      <c r="U113" s="32" t="str">
        <f>IFERROR(2*(males!U112-males!U113)/(males!U112+males!U113),"")</f>
        <v/>
      </c>
      <c r="V113" s="32" t="str">
        <f>IFERROR(2*(males!V112-males!V113)/(males!V112+males!V113),"")</f>
        <v/>
      </c>
      <c r="W113" s="32" t="str">
        <f>IFERROR(2*(males!W112-males!W113)/(males!W112+males!W113),"")</f>
        <v/>
      </c>
      <c r="X113" s="32" t="str">
        <f>IFERROR(2*(males!X112-males!X113)/(males!X112+males!X113),"")</f>
        <v/>
      </c>
      <c r="Y113" s="32" t="str">
        <f>IFERROR(2*(males!Y112-males!Y113)/(males!Y112+males!Y113),"")</f>
        <v/>
      </c>
      <c r="Z113" s="32" t="str">
        <f>IFERROR(2*(males!Z112-males!Z113)/(males!Z112+males!Z113),"")</f>
        <v/>
      </c>
      <c r="AA113" s="32" t="str">
        <f>IFERROR(2*(males!AA112-males!AA113)/(males!AA112+males!AA113),"")</f>
        <v/>
      </c>
      <c r="AB113" s="32" t="str">
        <f>IFERROR(2*(males!AB112-males!AB113)/(males!AB112+males!AB113),"")</f>
        <v/>
      </c>
      <c r="AC113" s="32" t="str">
        <f>IFERROR(2*(males!AC112-males!AC113)/(males!AC112+males!AC113),"")</f>
        <v/>
      </c>
      <c r="AD113" s="32" t="str">
        <f>IFERROR(2*(males!AD112-males!AD113)/(males!AD112+males!AD113),"")</f>
        <v/>
      </c>
      <c r="AE113" s="32" t="str">
        <f>IFERROR(2*(males!AE112-males!AE113)/(males!AE112+males!AE113),"")</f>
        <v/>
      </c>
      <c r="AF113" s="32" t="str">
        <f>IFERROR(2*(males!AF112-males!AF113)/(males!AF112+males!AF113),"")</f>
        <v/>
      </c>
      <c r="AG113" s="32" t="str">
        <f>IFERROR(2*(males!AG112-males!AG113)/(males!AG112+males!AG113),"")</f>
        <v/>
      </c>
      <c r="AH113" s="32" t="str">
        <f>IFERROR(2*(males!AH112-males!AH113)/(males!AH112+males!AH113),"")</f>
        <v/>
      </c>
      <c r="AI113" s="32" t="str">
        <f>IFERROR(2*(males!AI112-males!AI113)/(males!AI112+males!AI113),"")</f>
        <v/>
      </c>
      <c r="AJ113" s="32" t="str">
        <f>IFERROR(2*(males!AJ112-males!AJ113)/(males!AJ112+males!AJ113),"")</f>
        <v/>
      </c>
      <c r="AK113" s="32" t="str">
        <f>IFERROR(2*(males!AK112-males!AK113)/(males!AK112+males!AK113),"")</f>
        <v/>
      </c>
      <c r="AL113" s="32" t="str">
        <f>IFERROR(2*(males!AL112-males!AL113)/(males!AL112+males!AL113),"")</f>
        <v/>
      </c>
      <c r="AM113" s="32" t="str">
        <f>IFERROR(2*(males!AM112-males!AM113)/(males!AM112+males!AM113),"")</f>
        <v/>
      </c>
      <c r="AN113" s="32" t="str">
        <f>IFERROR(2*(males!AN112-males!AN113)/(males!AN112+males!AN113),"")</f>
        <v/>
      </c>
      <c r="AO113" s="32" t="str">
        <f>IFERROR(2*(males!AO112-males!AO113)/(males!AO112+males!AO113),"")</f>
        <v/>
      </c>
      <c r="AP113" s="32" t="str">
        <f>IFERROR(2*(males!AP112-males!AP113)/(males!AP112+males!AP113),"")</f>
        <v/>
      </c>
      <c r="AQ113" s="32" t="str">
        <f>IFERROR(2*(males!AQ112-males!AQ113)/(males!AQ112+males!AQ113),"")</f>
        <v/>
      </c>
      <c r="AR113" s="32" t="str">
        <f>IFERROR(2*(males!AR112-males!AR113)/(males!AR112+males!AR113),"")</f>
        <v/>
      </c>
      <c r="AS113" s="32" t="str">
        <f>IFERROR(2*(males!AS112-males!AS113)/(males!AS112+males!AS113),"")</f>
        <v/>
      </c>
      <c r="AT113" s="32" t="str">
        <f>IFERROR(2*(males!AT112-males!AT113)/(males!AT112+males!AT113),"")</f>
        <v/>
      </c>
      <c r="AU113" s="32" t="str">
        <f>IFERROR(2*(males!AU112-males!AU113)/(males!AU112+males!AU113),"")</f>
        <v/>
      </c>
      <c r="AV113" s="32" t="str">
        <f>IFERROR(2*(males!AV112-males!AV113)/(males!AV112+males!AV113),"")</f>
        <v/>
      </c>
      <c r="AW113" s="32" t="str">
        <f>IFERROR(2*(males!AW112-males!AW113)/(males!AW112+males!AW113),"")</f>
        <v/>
      </c>
      <c r="AX113" s="32" t="str">
        <f>IFERROR(2*(males!AX112-males!AX113)/(males!AX112+males!AX113),"")</f>
        <v/>
      </c>
      <c r="AY113" s="32" t="str">
        <f>IFERROR(2*(males!AY112-males!AY113)/(males!AY112+males!AY113),"")</f>
        <v/>
      </c>
      <c r="AZ113" s="32" t="str">
        <f>IFERROR(2*(males!AZ112-males!AZ113)/(males!AZ112+males!AZ113),"")</f>
        <v/>
      </c>
      <c r="BA113" s="32" t="str">
        <f>IFERROR(2*(males!BA112-males!BA113)/(males!BA112+males!BA113),"")</f>
        <v/>
      </c>
      <c r="BB113" s="32" t="str">
        <f>IFERROR(2*(males!BB112-males!BB113)/(males!BB112+males!BB113),"")</f>
        <v/>
      </c>
      <c r="BC113" s="32" t="str">
        <f>IFERROR(2*(males!BC112-males!BC113)/(males!BC112+males!BC113),"")</f>
        <v/>
      </c>
      <c r="BD113" s="32" t="str">
        <f>IFERROR(2*(males!BD112-males!BD113)/(males!BD112+males!BD113),"")</f>
        <v/>
      </c>
      <c r="BE113" s="32" t="str">
        <f>IFERROR(2*(males!BE112-males!BE113)/(males!BE112+males!BE113),"")</f>
        <v/>
      </c>
      <c r="BF113" s="32" t="str">
        <f>IFERROR(2*(males!BF112-males!BF113)/(males!BF112+males!BF113),"")</f>
        <v/>
      </c>
      <c r="BG113" s="32">
        <f>IFERROR(2*(males!BG112-males!BG113)/(males!BG112+males!BG113),"")</f>
        <v>2</v>
      </c>
      <c r="BH113" s="32">
        <f>IFERROR(2*(males!BH112-males!BH113)/(males!BH112+males!BH113),"")</f>
        <v>2</v>
      </c>
      <c r="BI113" s="32">
        <f>IFERROR(2*(males!BI112-males!BI113)/(males!BI112+males!BI113),"")</f>
        <v>2</v>
      </c>
      <c r="BJ113" s="32">
        <f>IFERROR(2*(males!BJ112-males!BJ113)/(males!BJ112+males!BJ113),"")</f>
        <v>2</v>
      </c>
      <c r="BK113" s="32" t="str">
        <f>IFERROR(2*(males!BK112-males!BK113)/(males!BK112+males!BK113),"")</f>
        <v/>
      </c>
      <c r="BL113" s="32">
        <f>IFERROR(2*(males!BL112-males!BL113)/(males!BL112+males!BL113),"")</f>
        <v>2</v>
      </c>
      <c r="BM113" s="32">
        <f>IFERROR(2*(males!BM112-males!BM113)/(males!BM112+males!BM113),"")</f>
        <v>2</v>
      </c>
      <c r="BN113" s="32" t="str">
        <f>IFERROR(2*(males!BN112-males!BN113)/(males!BN112+males!BN113),"")</f>
        <v/>
      </c>
      <c r="BO113" s="32">
        <f>IFERROR(2*(males!BO112-males!BO113)/(males!BO112+males!BO113),"")</f>
        <v>2</v>
      </c>
      <c r="BP113" s="32">
        <f>IFERROR(2*(males!BP112-males!BP113)/(males!BP112+males!BP113),"")</f>
        <v>2</v>
      </c>
      <c r="BQ113" s="32">
        <f>IFERROR(2*(males!BQ112-males!BQ113)/(males!BQ112+males!BQ113),"")</f>
        <v>2</v>
      </c>
      <c r="BR113" s="32" t="str">
        <f>IFERROR(2*(males!BR112-males!BR113)/(males!BR112+males!BR113),"")</f>
        <v/>
      </c>
      <c r="BS113" s="32">
        <f>IFERROR(2*(males!BS112-males!BS113)/(males!BS112+males!BS113),"")</f>
        <v>2</v>
      </c>
      <c r="BT113" s="32">
        <f>IFERROR(2*(males!BT112-males!BT113)/(males!BT112+males!BT113),"")</f>
        <v>2</v>
      </c>
      <c r="BU113" s="32">
        <f>IFERROR(2*(males!BU112-males!BU113)/(males!BU112+males!BU113),"")</f>
        <v>2</v>
      </c>
      <c r="BV113" s="32">
        <f>IFERROR(2*(males!BV112-males!BV113)/(males!BV112+males!BV113),"")</f>
        <v>2</v>
      </c>
      <c r="BW113" s="32" t="str">
        <f>IFERROR(2*(males!BW112-males!BW113)/(males!BW112+males!BW113),"")</f>
        <v/>
      </c>
      <c r="BX113" s="32">
        <f>IFERROR(2*(males!BX112-males!BX113)/(males!BX112+males!BX113),"")</f>
        <v>2</v>
      </c>
      <c r="BY113" s="32">
        <f>IFERROR(2*(males!BY112-males!BY113)/(males!BY112+males!BY113),"")</f>
        <v>2</v>
      </c>
      <c r="BZ113" s="32">
        <f>IFERROR(2*(males!BZ112-males!BZ113)/(males!BZ112+males!BZ113),"")</f>
        <v>2</v>
      </c>
      <c r="CA113" s="32">
        <f>IFERROR(2*(males!CA112-males!CA113)/(males!CA112+males!CA113),"")</f>
        <v>2</v>
      </c>
      <c r="CB113" s="32">
        <f>IFERROR(2*(males!CB112-males!CB113)/(males!CB112+males!CB113),"")</f>
        <v>2</v>
      </c>
      <c r="CC113" s="32">
        <f>IFERROR(2*(males!CC112-males!CC113)/(males!CC112+males!CC113),"")</f>
        <v>2</v>
      </c>
      <c r="CD113" s="32">
        <f>IFERROR(2*(males!CD112-males!CD113)/(males!CD112+males!CD113),"")</f>
        <v>2</v>
      </c>
      <c r="CE113" s="32">
        <f>IFERROR(2*(males!CE112-males!CE113)/(males!CE112+males!CE113),"")</f>
        <v>2</v>
      </c>
      <c r="CF113" s="32">
        <f>IFERROR(2*(males!CF112-males!CF113)/(males!CF112+males!CF113),"")</f>
        <v>2</v>
      </c>
      <c r="CG113" s="32">
        <f>IFERROR(2*(males!CG112-males!CG113)/(males!CG112+males!CG113),"")</f>
        <v>2</v>
      </c>
      <c r="CH113" s="32">
        <f>IFERROR(2*(males!CH112-males!CH113)/(males!CH112+males!CH113),"")</f>
        <v>2</v>
      </c>
      <c r="CI113" s="32">
        <f>IFERROR(2*(males!CI112-males!CI113)/(males!CI112+males!CI113),"")</f>
        <v>2</v>
      </c>
      <c r="CJ113" s="32">
        <f>IFERROR(2*(males!CJ112-males!CJ113)/(males!CJ112+males!CJ113),"")</f>
        <v>2</v>
      </c>
      <c r="CK113" s="32">
        <f>IFERROR(2*(males!CK112-males!CK113)/(males!CK112+males!CK113),"")</f>
        <v>2</v>
      </c>
      <c r="CL113" s="32">
        <f>IFERROR(2*(males!CL112-males!CL113)/(males!CL112+males!CL113),"")</f>
        <v>2</v>
      </c>
      <c r="CM113" s="32">
        <f>IFERROR(2*(males!CM112-males!CM113)/(males!CM112+males!CM113),"")</f>
        <v>2</v>
      </c>
      <c r="CN113" s="32">
        <f>IFERROR(2*(males!CN112-males!CN113)/(males!CN112+males!CN113),"")</f>
        <v>2</v>
      </c>
      <c r="CO113" s="12"/>
      <c r="CP113" s="31">
        <f t="shared" si="14"/>
        <v>110</v>
      </c>
      <c r="CQ113" s="32">
        <f>$CN113*EXP('2a)answer'!$C113*('2a) male mx'!CQ$2-$CO$2))</f>
        <v>2</v>
      </c>
      <c r="CR113" s="32">
        <f>$CN113*EXP('2a)answer'!$C113*('2a) male mx'!CR$2-$CO$2))</f>
        <v>2</v>
      </c>
      <c r="CS113" s="32">
        <f>$CN113*EXP('2a)answer'!$C113*('2a) male mx'!CS$2-$CO$2))</f>
        <v>2</v>
      </c>
      <c r="CT113" s="32">
        <f>$CN113*EXP('2a)answer'!$C113*('2a) male mx'!CT$2-$CO$2))</f>
        <v>2</v>
      </c>
      <c r="CU113" s="32">
        <f>$CN113*EXP('2a)answer'!$C113*('2a) male mx'!CU$2-$CO$2))</f>
        <v>2</v>
      </c>
      <c r="CV113" s="32">
        <f>$CN113*EXP('2a)answer'!$C113*('2a) male mx'!CV$2-$CO$2))</f>
        <v>2</v>
      </c>
      <c r="CW113" s="32">
        <f>$CN113*EXP('2a)answer'!$C113*('2a) male mx'!CW$2-$CO$2))</f>
        <v>2</v>
      </c>
      <c r="CX113" s="32">
        <f>$CN113*EXP('2a)answer'!$C113*('2a) male mx'!CX$2-$CO$2))</f>
        <v>2</v>
      </c>
      <c r="CY113" s="32">
        <f>$CN113*EXP('2a)answer'!$C113*('2a) male mx'!CY$2-$CO$2))</f>
        <v>2</v>
      </c>
      <c r="CZ113" s="32">
        <f>$CN113*EXP('2a)answer'!$C113*('2a) male mx'!CZ$2-$CO$2))</f>
        <v>2</v>
      </c>
      <c r="DA113" s="32">
        <f>$CN113*EXP('2a)answer'!$C113*('2a) male mx'!DA$2-$CO$2))</f>
        <v>2</v>
      </c>
      <c r="DB113" s="32">
        <f>$CN113*EXP('2a)answer'!$C113*('2a) male mx'!DB$2-$CO$2))</f>
        <v>2</v>
      </c>
      <c r="DC113" s="32">
        <f>$CN113*EXP('2a)answer'!$C113*('2a) male mx'!DC$2-$CO$2))</f>
        <v>2</v>
      </c>
      <c r="DD113" s="32">
        <f>$CN113*EXP('2a)answer'!$C113*('2a) male mx'!DD$2-$CO$2))</f>
        <v>2</v>
      </c>
      <c r="DE113" s="32">
        <f>$CN113*EXP('2a)answer'!$C113*('2a) male mx'!DE$2-$CO$2))</f>
        <v>2</v>
      </c>
      <c r="DF113" s="32">
        <f>$CN113*EXP('2a)answer'!$C113*('2a) male mx'!DF$2-$CO$2))</f>
        <v>2</v>
      </c>
      <c r="DG113" s="32">
        <f>$CN113*EXP('2a)answer'!$C113*('2a) male mx'!DG$2-$CO$2))</f>
        <v>2</v>
      </c>
      <c r="DH113" s="32">
        <f>$CN113*EXP('2a)answer'!$C113*('2a) male mx'!DH$2-$CO$2))</f>
        <v>2</v>
      </c>
      <c r="DI113" s="32">
        <f>$CN113*EXP('2a)answer'!$C113*('2a) male mx'!DI$2-$CO$2))</f>
        <v>2</v>
      </c>
      <c r="DJ113" s="32">
        <f>$CN113*EXP('2a)answer'!$C113*('2a) male mx'!DJ$2-$CO$2))</f>
        <v>2</v>
      </c>
      <c r="DK113" s="32">
        <f>$CN113*EXP('2a)answer'!$C113*('2a) male mx'!DK$2-$CO$2))</f>
        <v>2</v>
      </c>
      <c r="DL113" s="32">
        <f>$CN113*EXP('2a)answer'!$C113*('2a) male mx'!DL$2-$CO$2))</f>
        <v>2</v>
      </c>
      <c r="DM113" s="32">
        <f>$CN113*EXP('2a)answer'!$C113*('2a) male mx'!DM$2-$CO$2))</f>
        <v>2</v>
      </c>
      <c r="DN113" s="32">
        <f>$CN113*EXP('2a)answer'!$C113*('2a) male mx'!DN$2-$CO$2))</f>
        <v>2</v>
      </c>
      <c r="DO113" s="32">
        <f>$CN113*EXP('2a)answer'!$C113*('2a) male mx'!DO$2-$CO$2))</f>
        <v>2</v>
      </c>
      <c r="DP113" s="32">
        <f>$CN113*EXP('2a)answer'!$C113*('2a) male mx'!DP$2-$CO$2))</f>
        <v>2</v>
      </c>
      <c r="DQ113" s="32">
        <f>$CN113*EXP('2a)answer'!$C113*('2a) male mx'!DQ$2-$CO$2))</f>
        <v>2</v>
      </c>
      <c r="DR113" s="32">
        <f>$CN113*EXP('2a)answer'!$C113*('2a) male mx'!DR$2-$CO$2))</f>
        <v>2</v>
      </c>
      <c r="DS113" s="32">
        <f>$CN113*EXP('2a)answer'!$C113*('2a) male mx'!DS$2-$CO$2))</f>
        <v>2</v>
      </c>
      <c r="DT113" s="32">
        <f>$CN113*EXP('2a)answer'!$C113*('2a) male mx'!DT$2-$CO$2))</f>
        <v>2</v>
      </c>
      <c r="DU113" s="32">
        <f>$CN113*EXP('2a)answer'!$C113*('2a) male mx'!DU$2-$CO$2))</f>
        <v>2</v>
      </c>
      <c r="DV113" s="32">
        <f>$CN113*EXP('2a)answer'!$C113*('2a) male mx'!DV$2-$CO$2))</f>
        <v>2</v>
      </c>
      <c r="DW113" s="32">
        <f>$CN113*EXP('2a)answer'!$C113*('2a) male mx'!DW$2-$CO$2))</f>
        <v>2</v>
      </c>
      <c r="DX113" s="32">
        <f>$CN113*EXP('2a)answer'!$C113*('2a) male mx'!DX$2-$CO$2))</f>
        <v>2</v>
      </c>
      <c r="DY113" s="32">
        <f>$CN113*EXP('2a)answer'!$C113*('2a) male mx'!DY$2-$CO$2))</f>
        <v>2</v>
      </c>
      <c r="DZ113" s="32">
        <f>$CN113*EXP('2a)answer'!$C113*('2a) male mx'!DZ$2-$CO$2))</f>
        <v>2</v>
      </c>
      <c r="EA113" s="32">
        <f>$CN113*EXP('2a)answer'!$C113*('2a) male mx'!EA$2-$CO$2))</f>
        <v>2</v>
      </c>
      <c r="EB113" s="32">
        <f>$CN113*EXP('2a)answer'!$C113*('2a) male mx'!EB$2-$CO$2))</f>
        <v>2</v>
      </c>
      <c r="EC113" s="32">
        <f>$CN113*EXP('2a)answer'!$C113*('2a) male mx'!EC$2-$CO$2))</f>
        <v>2</v>
      </c>
      <c r="ED113" s="32">
        <f>$CN113*EXP('2a)answer'!$C113*('2a) male mx'!ED$2-$CO$2))</f>
        <v>2</v>
      </c>
      <c r="EE113" s="32">
        <f>$CN113*EXP('2a)answer'!$C113*('2a) male mx'!EE$2-$CO$2))</f>
        <v>2</v>
      </c>
      <c r="EF113" s="32">
        <f>$CN113*EXP('2a)answer'!$C113*('2a) male mx'!EF$2-$CO$2))</f>
        <v>2</v>
      </c>
      <c r="EG113" s="32">
        <f>$CN113*EXP('2a)answer'!$C113*('2a) male mx'!EG$2-$CO$2))</f>
        <v>2</v>
      </c>
      <c r="EH113" s="32">
        <f>$CN113*EXP('2a)answer'!$C113*('2a) male mx'!EH$2-$CO$2))</f>
        <v>2</v>
      </c>
      <c r="EI113" s="32">
        <f>$CN113*EXP('2a)answer'!$C113*('2a) male mx'!EI$2-$CO$2))</f>
        <v>2</v>
      </c>
      <c r="EJ113" s="32">
        <f>$CN113*EXP('2a)answer'!$C113*('2a) male mx'!EJ$2-$CO$2))</f>
        <v>2</v>
      </c>
      <c r="EK113" s="32">
        <f>$CN113*EXP('2a)answer'!$C113*('2a) male mx'!EK$2-$CO$2))</f>
        <v>2</v>
      </c>
      <c r="EL113" s="32">
        <f>$CN113*EXP('2a)answer'!$C113*('2a) male mx'!EL$2-$CO$2))</f>
        <v>2</v>
      </c>
      <c r="EM113" s="32">
        <f>$CN113*EXP('2a)answer'!$C113*('2a) male mx'!EM$2-$CO$2))</f>
        <v>2</v>
      </c>
      <c r="EN113" s="32">
        <f>$CN113*EXP('2a)answer'!$C113*('2a) male mx'!EN$2-$CO$2))</f>
        <v>2</v>
      </c>
      <c r="EO113" s="32">
        <f>$CN113*EXP('2a)answer'!$C113*('2a) male mx'!EO$2-$CO$2))</f>
        <v>2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O113"/>
  <sheetViews>
    <sheetView topLeftCell="BY3" zoomScale="98" zoomScaleNormal="98" zoomScalePageLayoutView="118" workbookViewId="0">
      <selection activeCell="CN3" sqref="CN3"/>
    </sheetView>
  </sheetViews>
  <sheetFormatPr defaultColWidth="11.42578125" defaultRowHeight="15" x14ac:dyDescent="0.25"/>
  <sheetData>
    <row r="2" spans="1:145" x14ac:dyDescent="0.25">
      <c r="A2" s="31" t="str">
        <f>'2a) male mx'!A2</f>
        <v>age\ time</v>
      </c>
      <c r="B2" s="31">
        <f>'2a) male mx'!B2</f>
        <v>0</v>
      </c>
      <c r="C2" s="31">
        <f>'2a) male mx'!C2</f>
        <v>1</v>
      </c>
      <c r="D2" s="31">
        <f>'2a) male mx'!D2</f>
        <v>2</v>
      </c>
      <c r="E2" s="31">
        <f>'2a) male mx'!E2</f>
        <v>3</v>
      </c>
      <c r="F2" s="31">
        <f>'2a) male mx'!F2</f>
        <v>4</v>
      </c>
      <c r="G2" s="31">
        <f>'2a) male mx'!G2</f>
        <v>5</v>
      </c>
      <c r="H2" s="31">
        <f>'2a) male mx'!H2</f>
        <v>6</v>
      </c>
      <c r="I2" s="31">
        <f>'2a) male mx'!I2</f>
        <v>7</v>
      </c>
      <c r="J2" s="31">
        <f>'2a) male mx'!J2</f>
        <v>8</v>
      </c>
      <c r="K2" s="31">
        <f>'2a) male mx'!K2</f>
        <v>9</v>
      </c>
      <c r="L2" s="31">
        <f>'2a) male mx'!L2</f>
        <v>10</v>
      </c>
      <c r="M2" s="31">
        <f>'2a) male mx'!M2</f>
        <v>11</v>
      </c>
      <c r="N2" s="31">
        <f>'2a) male mx'!N2</f>
        <v>12</v>
      </c>
      <c r="O2" s="31">
        <f>'2a) male mx'!O2</f>
        <v>13</v>
      </c>
      <c r="P2" s="31">
        <f>'2a) male mx'!P2</f>
        <v>14</v>
      </c>
      <c r="Q2" s="31">
        <f>'2a) male mx'!Q2</f>
        <v>15</v>
      </c>
      <c r="R2" s="31">
        <f>'2a) male mx'!R2</f>
        <v>16</v>
      </c>
      <c r="S2" s="31">
        <f>'2a) male mx'!S2</f>
        <v>17</v>
      </c>
      <c r="T2" s="31">
        <f>'2a) male mx'!T2</f>
        <v>18</v>
      </c>
      <c r="U2" s="31">
        <f>'2a) male mx'!U2</f>
        <v>19</v>
      </c>
      <c r="V2" s="31">
        <f>'2a) male mx'!V2</f>
        <v>20</v>
      </c>
      <c r="W2" s="31">
        <f>'2a) male mx'!W2</f>
        <v>21</v>
      </c>
      <c r="X2" s="31">
        <f>'2a) male mx'!X2</f>
        <v>22</v>
      </c>
      <c r="Y2" s="31">
        <f>'2a) male mx'!Y2</f>
        <v>23</v>
      </c>
      <c r="Z2" s="31">
        <f>'2a) male mx'!Z2</f>
        <v>24</v>
      </c>
      <c r="AA2" s="31">
        <f>'2a) male mx'!AA2</f>
        <v>25</v>
      </c>
      <c r="AB2" s="31">
        <f>'2a) male mx'!AB2</f>
        <v>26</v>
      </c>
      <c r="AC2" s="31">
        <f>'2a) male mx'!AC2</f>
        <v>27</v>
      </c>
      <c r="AD2" s="31">
        <f>'2a) male mx'!AD2</f>
        <v>28</v>
      </c>
      <c r="AE2" s="31">
        <f>'2a) male mx'!AE2</f>
        <v>29</v>
      </c>
      <c r="AF2" s="31">
        <f>'2a) male mx'!AF2</f>
        <v>30</v>
      </c>
      <c r="AG2" s="31">
        <f>'2a) male mx'!AG2</f>
        <v>31</v>
      </c>
      <c r="AH2" s="31">
        <f>'2a) male mx'!AH2</f>
        <v>32</v>
      </c>
      <c r="AI2" s="31">
        <f>'2a) male mx'!AI2</f>
        <v>33</v>
      </c>
      <c r="AJ2" s="31">
        <f>'2a) male mx'!AJ2</f>
        <v>34</v>
      </c>
      <c r="AK2" s="31">
        <f>'2a) male mx'!AK2</f>
        <v>35</v>
      </c>
      <c r="AL2" s="31">
        <f>'2a) male mx'!AL2</f>
        <v>36</v>
      </c>
      <c r="AM2" s="31">
        <f>'2a) male mx'!AM2</f>
        <v>37</v>
      </c>
      <c r="AN2" s="31">
        <f>'2a) male mx'!AN2</f>
        <v>38</v>
      </c>
      <c r="AO2" s="31">
        <f>'2a) male mx'!AO2</f>
        <v>39</v>
      </c>
      <c r="AP2" s="31">
        <f>'2a) male mx'!AP2</f>
        <v>40</v>
      </c>
      <c r="AQ2" s="31">
        <f>'2a) male mx'!AQ2</f>
        <v>41</v>
      </c>
      <c r="AR2" s="31">
        <f>'2a) male mx'!AR2</f>
        <v>42</v>
      </c>
      <c r="AS2" s="31">
        <f>'2a) male mx'!AS2</f>
        <v>43</v>
      </c>
      <c r="AT2" s="31">
        <f>'2a) male mx'!AT2</f>
        <v>44</v>
      </c>
      <c r="AU2" s="31">
        <f>'2a) male mx'!AU2</f>
        <v>45</v>
      </c>
      <c r="AV2" s="31">
        <f>'2a) male mx'!AV2</f>
        <v>46</v>
      </c>
      <c r="AW2" s="31">
        <f>'2a) male mx'!AW2</f>
        <v>47</v>
      </c>
      <c r="AX2" s="31">
        <f>'2a) male mx'!AX2</f>
        <v>48</v>
      </c>
      <c r="AY2" s="31">
        <f>'2a) male mx'!AY2</f>
        <v>49</v>
      </c>
      <c r="AZ2" s="31">
        <f>'2a) male mx'!AZ2</f>
        <v>50</v>
      </c>
      <c r="BA2" s="31">
        <f>'2a) male mx'!BA2</f>
        <v>51</v>
      </c>
      <c r="BB2" s="31">
        <f>'2a) male mx'!BB2</f>
        <v>52</v>
      </c>
      <c r="BC2" s="31">
        <f>'2a) male mx'!BC2</f>
        <v>53</v>
      </c>
      <c r="BD2" s="31">
        <f>'2a) male mx'!BD2</f>
        <v>54</v>
      </c>
      <c r="BE2" s="31">
        <f>'2a) male mx'!BE2</f>
        <v>55</v>
      </c>
      <c r="BF2" s="31">
        <f>'2a) male mx'!BF2</f>
        <v>56</v>
      </c>
      <c r="BG2" s="31">
        <f>'2a) male mx'!BG2</f>
        <v>57</v>
      </c>
      <c r="BH2" s="31">
        <f>'2a) male mx'!BH2</f>
        <v>58</v>
      </c>
      <c r="BI2" s="31">
        <f>'2a) male mx'!BI2</f>
        <v>59</v>
      </c>
      <c r="BJ2" s="31">
        <f>'2a) male mx'!BJ2</f>
        <v>60</v>
      </c>
      <c r="BK2" s="31">
        <f>'2a) male mx'!BK2</f>
        <v>61</v>
      </c>
      <c r="BL2" s="31">
        <f>'2a) male mx'!BL2</f>
        <v>62</v>
      </c>
      <c r="BM2" s="31">
        <f>'2a) male mx'!BM2</f>
        <v>63</v>
      </c>
      <c r="BN2" s="31">
        <f>'2a) male mx'!BN2</f>
        <v>64</v>
      </c>
      <c r="BO2" s="31">
        <f>'2a) male mx'!BO2</f>
        <v>65</v>
      </c>
      <c r="BP2" s="31">
        <f>'2a) male mx'!BP2</f>
        <v>66</v>
      </c>
      <c r="BQ2" s="31">
        <f>'2a) male mx'!BQ2</f>
        <v>67</v>
      </c>
      <c r="BR2" s="31">
        <f>'2a) male mx'!BR2</f>
        <v>68</v>
      </c>
      <c r="BS2" s="31">
        <f>'2a) male mx'!BS2</f>
        <v>69</v>
      </c>
      <c r="BT2" s="31">
        <f>'2a) male mx'!BT2</f>
        <v>70</v>
      </c>
      <c r="BU2" s="31">
        <f>'2a) male mx'!BU2</f>
        <v>71</v>
      </c>
      <c r="BV2" s="31">
        <f>'2a) male mx'!BV2</f>
        <v>72</v>
      </c>
      <c r="BW2" s="31">
        <f>'2a) male mx'!BW2</f>
        <v>73</v>
      </c>
      <c r="BX2" s="31">
        <f>'2a) male mx'!BX2</f>
        <v>74</v>
      </c>
      <c r="BY2" s="31">
        <f>'2a) male mx'!BY2</f>
        <v>75</v>
      </c>
      <c r="BZ2" s="31">
        <f>'2a) male mx'!BZ2</f>
        <v>76</v>
      </c>
      <c r="CA2" s="31">
        <f>'2a) male mx'!CA2</f>
        <v>77</v>
      </c>
      <c r="CB2" s="31">
        <f>'2a) male mx'!CB2</f>
        <v>78</v>
      </c>
      <c r="CC2" s="31">
        <f>'2a) male mx'!CC2</f>
        <v>79</v>
      </c>
      <c r="CD2" s="31">
        <f>'2a) male mx'!CD2</f>
        <v>80</v>
      </c>
      <c r="CE2" s="31">
        <f>'2a) male mx'!CE2</f>
        <v>81</v>
      </c>
      <c r="CF2" s="31">
        <f>'2a) male mx'!CF2</f>
        <v>82</v>
      </c>
      <c r="CG2" s="31">
        <f>'2a) male mx'!CG2</f>
        <v>83</v>
      </c>
      <c r="CH2" s="31">
        <f>'2a) male mx'!CH2</f>
        <v>84</v>
      </c>
      <c r="CI2" s="31">
        <f>'2a) male mx'!CI2</f>
        <v>85</v>
      </c>
      <c r="CJ2" s="31">
        <f>'2a) male mx'!CJ2</f>
        <v>86</v>
      </c>
      <c r="CK2" s="31">
        <f>'2a) male mx'!CK2</f>
        <v>87</v>
      </c>
      <c r="CL2" s="31">
        <f>'2a) male mx'!CL2</f>
        <v>88</v>
      </c>
      <c r="CM2" s="31">
        <f>'2a) male mx'!CM2</f>
        <v>89</v>
      </c>
      <c r="CN2" s="31">
        <f>'2a) male mx'!CN2</f>
        <v>90</v>
      </c>
      <c r="CO2" s="31">
        <v>2011</v>
      </c>
      <c r="CP2" s="31" t="s">
        <v>34</v>
      </c>
      <c r="CQ2" s="31">
        <v>2016</v>
      </c>
      <c r="CR2" s="31">
        <f>CQ2+1</f>
        <v>2017</v>
      </c>
      <c r="CS2" s="31">
        <f t="shared" ref="CS2:EO2" si="0">CR2+1</f>
        <v>2018</v>
      </c>
      <c r="CT2" s="31">
        <f t="shared" si="0"/>
        <v>2019</v>
      </c>
      <c r="CU2" s="31">
        <f t="shared" si="0"/>
        <v>2020</v>
      </c>
      <c r="CV2" s="31">
        <f t="shared" si="0"/>
        <v>2021</v>
      </c>
      <c r="CW2" s="31">
        <f t="shared" si="0"/>
        <v>2022</v>
      </c>
      <c r="CX2" s="31">
        <f t="shared" si="0"/>
        <v>2023</v>
      </c>
      <c r="CY2" s="31">
        <f t="shared" si="0"/>
        <v>2024</v>
      </c>
      <c r="CZ2" s="31">
        <f t="shared" si="0"/>
        <v>2025</v>
      </c>
      <c r="DA2" s="31">
        <f t="shared" si="0"/>
        <v>2026</v>
      </c>
      <c r="DB2" s="31">
        <f t="shared" si="0"/>
        <v>2027</v>
      </c>
      <c r="DC2" s="31">
        <f t="shared" si="0"/>
        <v>2028</v>
      </c>
      <c r="DD2" s="31">
        <f t="shared" si="0"/>
        <v>2029</v>
      </c>
      <c r="DE2" s="31">
        <f t="shared" si="0"/>
        <v>2030</v>
      </c>
      <c r="DF2" s="31">
        <f t="shared" si="0"/>
        <v>2031</v>
      </c>
      <c r="DG2" s="31">
        <f t="shared" si="0"/>
        <v>2032</v>
      </c>
      <c r="DH2" s="31">
        <f t="shared" si="0"/>
        <v>2033</v>
      </c>
      <c r="DI2" s="31">
        <f t="shared" si="0"/>
        <v>2034</v>
      </c>
      <c r="DJ2" s="31">
        <f t="shared" si="0"/>
        <v>2035</v>
      </c>
      <c r="DK2" s="31">
        <f t="shared" si="0"/>
        <v>2036</v>
      </c>
      <c r="DL2" s="31">
        <f t="shared" si="0"/>
        <v>2037</v>
      </c>
      <c r="DM2" s="31">
        <f t="shared" si="0"/>
        <v>2038</v>
      </c>
      <c r="DN2" s="31">
        <f t="shared" si="0"/>
        <v>2039</v>
      </c>
      <c r="DO2" s="31">
        <f t="shared" si="0"/>
        <v>2040</v>
      </c>
      <c r="DP2" s="31">
        <f t="shared" si="0"/>
        <v>2041</v>
      </c>
      <c r="DQ2" s="31">
        <f t="shared" si="0"/>
        <v>2042</v>
      </c>
      <c r="DR2" s="31">
        <f t="shared" si="0"/>
        <v>2043</v>
      </c>
      <c r="DS2" s="31">
        <f t="shared" si="0"/>
        <v>2044</v>
      </c>
      <c r="DT2" s="31">
        <f t="shared" si="0"/>
        <v>2045</v>
      </c>
      <c r="DU2" s="31">
        <f t="shared" si="0"/>
        <v>2046</v>
      </c>
      <c r="DV2" s="31">
        <f t="shared" si="0"/>
        <v>2047</v>
      </c>
      <c r="DW2" s="31">
        <f t="shared" si="0"/>
        <v>2048</v>
      </c>
      <c r="DX2" s="31">
        <f t="shared" si="0"/>
        <v>2049</v>
      </c>
      <c r="DY2" s="31">
        <f t="shared" si="0"/>
        <v>2050</v>
      </c>
      <c r="DZ2" s="31">
        <f t="shared" si="0"/>
        <v>2051</v>
      </c>
      <c r="EA2" s="31">
        <f t="shared" si="0"/>
        <v>2052</v>
      </c>
      <c r="EB2" s="31">
        <f t="shared" si="0"/>
        <v>2053</v>
      </c>
      <c r="EC2" s="31">
        <f t="shared" si="0"/>
        <v>2054</v>
      </c>
      <c r="ED2" s="31">
        <f t="shared" si="0"/>
        <v>2055</v>
      </c>
      <c r="EE2" s="31">
        <f t="shared" si="0"/>
        <v>2056</v>
      </c>
      <c r="EF2" s="31">
        <f t="shared" si="0"/>
        <v>2057</v>
      </c>
      <c r="EG2" s="31">
        <f t="shared" si="0"/>
        <v>2058</v>
      </c>
      <c r="EH2" s="31">
        <f t="shared" si="0"/>
        <v>2059</v>
      </c>
      <c r="EI2" s="31">
        <f t="shared" si="0"/>
        <v>2060</v>
      </c>
      <c r="EJ2" s="31">
        <f t="shared" si="0"/>
        <v>2061</v>
      </c>
      <c r="EK2" s="31">
        <f t="shared" si="0"/>
        <v>2062</v>
      </c>
      <c r="EL2" s="31">
        <f t="shared" si="0"/>
        <v>2063</v>
      </c>
      <c r="EM2" s="31">
        <f t="shared" si="0"/>
        <v>2064</v>
      </c>
      <c r="EN2" s="31">
        <f t="shared" si="0"/>
        <v>2065</v>
      </c>
      <c r="EO2" s="31">
        <f t="shared" si="0"/>
        <v>2066</v>
      </c>
    </row>
    <row r="3" spans="1:145" x14ac:dyDescent="0.25">
      <c r="A3" s="31">
        <f>'2a) male mx'!A3</f>
        <v>0</v>
      </c>
      <c r="B3" s="32">
        <f>2*(females!B2-females!B3)/(females!B2+females!B3)</f>
        <v>5.9000664027714152E-2</v>
      </c>
      <c r="C3" s="32">
        <f>2*(females!C2-females!C3)/(females!C2+females!C3)</f>
        <v>4.528255578508171E-2</v>
      </c>
      <c r="D3" s="32">
        <f>2*(females!D2-females!D3)/(females!D2+females!D3)</f>
        <v>5.4759336312734372E-2</v>
      </c>
      <c r="E3" s="32">
        <f>2*(females!E2-females!E3)/(females!E2+females!E3)</f>
        <v>5.2945463503762023E-2</v>
      </c>
      <c r="F3" s="32">
        <f>2*(females!F2-females!F3)/(females!F2+females!F3)</f>
        <v>4.8770993500274022E-2</v>
      </c>
      <c r="G3" s="32">
        <f>2*(females!G2-females!G3)/(females!G2+females!G3)</f>
        <v>4.7229586561984997E-2</v>
      </c>
      <c r="H3" s="32">
        <f>2*(females!H2-females!H3)/(females!H2+females!H3)</f>
        <v>4.9915440988059244E-2</v>
      </c>
      <c r="I3" s="32">
        <f>2*(females!I2-females!I3)/(females!I2+females!I3)</f>
        <v>4.8844451729224719E-2</v>
      </c>
      <c r="J3" s="32">
        <f>2*(females!J2-females!J3)/(females!J2+females!J3)</f>
        <v>4.4028371113791057E-2</v>
      </c>
      <c r="K3" s="32">
        <f>2*(females!K2-females!K3)/(females!K2+females!K3)</f>
        <v>4.3464489695830312E-2</v>
      </c>
      <c r="L3" s="32">
        <f>2*(females!L2-females!L3)/(females!L2+females!L3)</f>
        <v>3.5986053495533556E-2</v>
      </c>
      <c r="M3" s="32">
        <f>2*(females!M2-females!M3)/(females!M2+females!M3)</f>
        <v>3.5571613953843416E-2</v>
      </c>
      <c r="N3" s="32">
        <f>2*(females!N2-females!N3)/(females!N2+females!N3)</f>
        <v>3.5747730141280895E-2</v>
      </c>
      <c r="O3" s="32">
        <f>2*(females!O2-females!O3)/(females!O2+females!O3)</f>
        <v>3.9338846346014623E-2</v>
      </c>
      <c r="P3" s="32">
        <f>2*(females!P2-females!P3)/(females!P2+females!P3)</f>
        <v>3.556125512706991E-2</v>
      </c>
      <c r="Q3" s="32">
        <f>2*(females!Q2-females!Q3)/(females!Q2+females!Q3)</f>
        <v>3.8497016149992611E-2</v>
      </c>
      <c r="R3" s="32">
        <f>2*(females!R2-females!R3)/(females!R2+females!R3)</f>
        <v>3.4836399153508057E-2</v>
      </c>
      <c r="S3" s="32">
        <f>2*(females!S2-females!S3)/(females!S2+females!S3)</f>
        <v>3.3274537811281625E-2</v>
      </c>
      <c r="T3" s="32">
        <f>2*(females!T2-females!T3)/(females!T2+females!T3)</f>
        <v>3.383280877395474E-2</v>
      </c>
      <c r="U3" s="32">
        <f>2*(females!U2-females!U3)/(females!U2+females!U3)</f>
        <v>3.4857102160000812E-2</v>
      </c>
      <c r="V3" s="32">
        <f>2*(females!V2-females!V3)/(females!V2+females!V3)</f>
        <v>3.6950278043712953E-2</v>
      </c>
      <c r="W3" s="32">
        <f>2*(females!W2-females!W3)/(females!W2+females!W3)</f>
        <v>3.5136633985764221E-2</v>
      </c>
      <c r="X3" s="32">
        <f>2*(females!X2-females!X3)/(females!X2+females!X3)</f>
        <v>3.4277577175405582E-2</v>
      </c>
      <c r="Y3" s="32">
        <f>2*(females!Y2-females!Y3)/(females!Y2+females!Y3)</f>
        <v>2.8428424367510662E-2</v>
      </c>
      <c r="Z3" s="32">
        <f>2*(females!Z2-females!Z3)/(females!Z2+females!Z3)</f>
        <v>2.6794219582885751E-2</v>
      </c>
      <c r="AA3" s="32">
        <f>2*(females!AA2-females!AA3)/(females!AA2+females!AA3)</f>
        <v>2.7533910504653189E-2</v>
      </c>
      <c r="AB3" s="32">
        <f>2*(females!AB2-females!AB3)/(females!AB2+females!AB3)</f>
        <v>2.5819063970301492E-2</v>
      </c>
      <c r="AC3" s="32">
        <f>2*(females!AC2-females!AC3)/(females!AC2+females!AC3)</f>
        <v>2.3963730569948185E-2</v>
      </c>
      <c r="AD3" s="32">
        <f>2*(females!AD2-females!AD3)/(females!AD2+females!AD3)</f>
        <v>2.2592356623484321E-2</v>
      </c>
      <c r="AE3" s="32">
        <f>2*(females!AE2-females!AE3)/(females!AE2+females!AE3)</f>
        <v>2.2152682638302605E-2</v>
      </c>
      <c r="AF3" s="32">
        <f>2*(females!AF2-females!AF3)/(females!AF2+females!AF3)</f>
        <v>2.2776462973076846E-2</v>
      </c>
      <c r="AG3" s="32">
        <f>2*(females!AG2-females!AG3)/(females!AG2+females!AG3)</f>
        <v>2.1120711434490427E-2</v>
      </c>
      <c r="AH3" s="32">
        <f>2*(females!AH2-females!AH3)/(females!AH2+females!AH3)</f>
        <v>2.0987959964228513E-2</v>
      </c>
      <c r="AI3" s="32">
        <f>2*(females!AI2-females!AI3)/(females!AI2+females!AI3)</f>
        <v>1.9671601397612749E-2</v>
      </c>
      <c r="AJ3" s="32">
        <f>2*(females!AJ2-females!AJ3)/(females!AJ2+females!AJ3)</f>
        <v>1.953904021407114E-2</v>
      </c>
      <c r="AK3" s="32">
        <f>2*(females!AK2-females!AK3)/(females!AK2+females!AK3)</f>
        <v>1.9916375462055869E-2</v>
      </c>
      <c r="AL3" s="32">
        <f>2*(females!AL2-females!AL3)/(females!AL2+females!AL3)</f>
        <v>1.9447277280208407E-2</v>
      </c>
      <c r="AM3" s="32">
        <f>2*(females!AM2-females!AM3)/(females!AM2+females!AM3)</f>
        <v>1.8438435104681263E-2</v>
      </c>
      <c r="AN3" s="32">
        <f>2*(females!AN2-females!AN3)/(females!AN2+females!AN3)</f>
        <v>1.9161845917759539E-2</v>
      </c>
      <c r="AO3" s="32">
        <f>2*(females!AO2-females!AO3)/(females!AO2+females!AO3)</f>
        <v>1.7868223115689429E-2</v>
      </c>
      <c r="AP3" s="32">
        <f>2*(females!AP2-females!AP3)/(females!AP2+females!AP3)</f>
        <v>1.7512004196424968E-2</v>
      </c>
      <c r="AQ3" s="32">
        <f>2*(females!AQ2-females!AQ3)/(females!AQ2+females!AQ3)</f>
        <v>1.7847864360266558E-2</v>
      </c>
      <c r="AR3" s="32">
        <f>2*(females!AR2-females!AR3)/(females!AR2+females!AR3)</f>
        <v>1.7349203147064757E-2</v>
      </c>
      <c r="AS3" s="32">
        <f>2*(females!AS2-females!AS3)/(females!AS2+females!AS3)</f>
        <v>1.6708429337057521E-2</v>
      </c>
      <c r="AT3" s="32">
        <f>2*(females!AT2-females!AT3)/(females!AT2+females!AT3)</f>
        <v>1.6342455602659556E-2</v>
      </c>
      <c r="AU3" s="32">
        <f>2*(females!AU2-females!AU3)/(females!AU2+females!AU3)</f>
        <v>1.6027417972884431E-2</v>
      </c>
      <c r="AV3" s="32">
        <f>2*(females!AV2-females!AV3)/(females!AV2+females!AV3)</f>
        <v>1.5803902596355425E-2</v>
      </c>
      <c r="AW3" s="32">
        <f>2*(females!AW2-females!AW3)/(females!AW2+females!AW3)</f>
        <v>1.5895334714221637E-2</v>
      </c>
      <c r="AX3" s="32">
        <f>2*(females!AX2-females!AX3)/(females!AX2+females!AX3)</f>
        <v>1.6098546896972325E-2</v>
      </c>
      <c r="AY3" s="32">
        <f>2*(females!AY2-females!AY3)/(females!AY2+females!AY3)</f>
        <v>1.5803902596355425E-2</v>
      </c>
      <c r="AZ3" s="32">
        <f>2*(females!AZ2-females!AZ3)/(females!AZ2+females!AZ3)</f>
        <v>1.6057901182921972E-2</v>
      </c>
      <c r="BA3" s="32">
        <f>2*(females!BA2-females!BA3)/(females!BA2+females!BA3)</f>
        <v>1.4352259851441521E-2</v>
      </c>
      <c r="BB3" s="32">
        <f>2*(females!BB2-females!BB3)/(females!BB2+females!BB3)</f>
        <v>1.3672838573916896E-2</v>
      </c>
      <c r="BC3" s="32">
        <f>2*(females!BC2-females!BC3)/(females!BC2+females!BC3)</f>
        <v>1.3267432379380115E-2</v>
      </c>
      <c r="BD3" s="32">
        <f>2*(females!BD2-females!BD3)/(females!BD2+females!BD3)</f>
        <v>1.210279833196678E-2</v>
      </c>
      <c r="BE3" s="32">
        <f>2*(females!BE2-females!BE3)/(females!BE2+females!BE3)</f>
        <v>1.2143284723305147E-2</v>
      </c>
      <c r="BF3" s="32">
        <f>2*(females!BF2-females!BF3)/(females!BF2+females!BF3)</f>
        <v>1.0828310451782851E-2</v>
      </c>
      <c r="BG3" s="32">
        <f>2*(females!BG2-females!BG3)/(females!BG2+females!BG3)</f>
        <v>1.0727229770827363E-2</v>
      </c>
      <c r="BH3" s="32">
        <f>2*(females!BH2-females!BH3)/(females!BH2+females!BH3)</f>
        <v>9.6967869972617877E-3</v>
      </c>
      <c r="BI3" s="32">
        <f>2*(females!BI2-females!BI3)/(females!BI2+females!BI3)</f>
        <v>9.5150537796466275E-3</v>
      </c>
      <c r="BJ3" s="32">
        <f>2*(females!BJ2-females!BJ3)/(females!BJ2+females!BJ3)</f>
        <v>9.0205020542234639E-3</v>
      </c>
      <c r="BK3" s="32">
        <f>2*(females!BK2-females!BK3)/(females!BK2+females!BK3)</f>
        <v>8.8590684920499402E-3</v>
      </c>
      <c r="BL3" s="32">
        <f>2*(females!BL2-females!BL3)/(females!BL2+females!BL3)</f>
        <v>8.8187141551410685E-3</v>
      </c>
      <c r="BM3" s="32">
        <f>2*(females!BM2-females!BM3)/(females!BM2+females!BM3)</f>
        <v>8.1430199458805454E-3</v>
      </c>
      <c r="BN3" s="32">
        <f>2*(females!BN2-females!BN3)/(females!BN2+females!BN3)</f>
        <v>8.6976608715739149E-3</v>
      </c>
      <c r="BO3" s="32">
        <f>2*(females!BO2-females!BO3)/(females!BO2+females!BO3)</f>
        <v>7.5383063403078564E-3</v>
      </c>
      <c r="BP3" s="32">
        <f>2*(females!BP2-females!BP3)/(females!BP2+females!BP3)</f>
        <v>7.9212493286013319E-3</v>
      </c>
      <c r="BQ3" s="32">
        <f>2*(females!BQ2-females!BQ3)/(females!BQ2+females!BQ3)</f>
        <v>7.0145157324850351E-3</v>
      </c>
      <c r="BR3" s="32">
        <f>2*(females!BR2-females!BR3)/(females!BR2+females!BR3)</f>
        <v>7.5383063403078564E-3</v>
      </c>
      <c r="BS3" s="32">
        <f>2*(females!BS2-females!BS3)/(females!BS2+females!BS3)</f>
        <v>7.1252947965276736E-3</v>
      </c>
      <c r="BT3" s="32">
        <f>2*(females!BT2-females!BT3)/(females!BT2+females!BT3)</f>
        <v>6.03817490646847E-3</v>
      </c>
      <c r="BU3" s="32">
        <f>2*(females!BU2-females!BU3)/(females!BU2+females!BU3)</f>
        <v>5.8872791643473591E-3</v>
      </c>
      <c r="BV3" s="32">
        <f>2*(females!BV2-females!BV3)/(females!BV2+females!BV3)</f>
        <v>5.3040291571205839E-3</v>
      </c>
      <c r="BW3" s="32">
        <f>2*(females!BW2-females!BW3)/(females!BW2+females!BW3)</f>
        <v>5.3442424060120217E-3</v>
      </c>
      <c r="BX3" s="32">
        <f>2*(females!BX2-females!BX3)/(females!BX2+females!BX3)</f>
        <v>5.123089493656292E-3</v>
      </c>
      <c r="BY3" s="32">
        <f>2*(females!BY2-females!BY3)/(females!BY2+females!BY3)</f>
        <v>5.0125313283208017E-3</v>
      </c>
      <c r="BZ3" s="32">
        <f>2*(females!BZ2-females!BZ3)/(females!BZ2+females!BZ3)</f>
        <v>5.163295485876131E-3</v>
      </c>
      <c r="CA3" s="32">
        <f>2*(females!CA2-females!CA3)/(females!CA2+females!CA3)</f>
        <v>4.399657247658611E-3</v>
      </c>
      <c r="CB3" s="32">
        <f>2*(females!CB2-females!CB3)/(females!CB2+females!CB3)</f>
        <v>5.0426823461004423E-3</v>
      </c>
      <c r="CC3" s="32">
        <f>2*(females!CC2-females!CC3)/(females!CC2+females!CC3)</f>
        <v>4.6407433207876232E-3</v>
      </c>
      <c r="CD3" s="32">
        <f>2*(females!CD2-females!CD3)/(females!CD2+females!CD3)</f>
        <v>4.3594818730739362E-3</v>
      </c>
      <c r="CE3" s="32">
        <f>2*(females!CE2-females!CE3)/(females!CE2+females!CE3)</f>
        <v>4.7010239010479571E-3</v>
      </c>
      <c r="CF3" s="32">
        <f>2*(females!CF2-females!CF3)/(females!CF2+females!CF3)</f>
        <v>4.2590504822748341E-3</v>
      </c>
      <c r="CG3" s="32">
        <f>2*(females!CG2-females!CG3)/(females!CG2+females!CG3)</f>
        <v>4.2490078967410911E-3</v>
      </c>
      <c r="CH3" s="32">
        <f>2*(females!CH2-females!CH3)/(females!CH2+females!CH3)</f>
        <v>4.7010239010479571E-3</v>
      </c>
      <c r="CI3" s="32">
        <f>2*(females!CI2-females!CI3)/(females!CI2+females!CI3)</f>
        <v>4.2088385609780543E-3</v>
      </c>
      <c r="CJ3" s="32">
        <f>2*(females!CJ2-females!CJ3)/(females!CJ2+females!CJ3)</f>
        <v>3.9578166879587181E-3</v>
      </c>
      <c r="CK3" s="32">
        <f>2*(females!CK2-females!CK3)/(females!CK2+females!CK3)</f>
        <v>3.7670821143750252E-3</v>
      </c>
      <c r="CL3" s="32">
        <f>2*(females!CL2-females!CL3)/(females!CL2+females!CL3)</f>
        <v>3.5161708798942142E-3</v>
      </c>
      <c r="CM3" s="32">
        <f>2*(females!CM2-females!CM3)/(females!CM2+females!CM3)</f>
        <v>3.4358925557330822E-3</v>
      </c>
      <c r="CN3" s="32">
        <f>2*(females!CN2-females!CN3)/(females!CN2+females!CN3)</f>
        <v>3.4158239798857053E-3</v>
      </c>
      <c r="CP3" s="31">
        <v>60</v>
      </c>
      <c r="CQ3" s="32">
        <f>$CN63*EXP('2a)answer'!$I63*('2a) female mx'!CQ$2-'2a) female mx'!$CO$2))</f>
        <v>3.8488192155036907E-3</v>
      </c>
      <c r="CR3" s="32">
        <f>$CN63*EXP('2a)answer'!$I63*('2a) female mx'!CR$2-'2a) female mx'!$CO$2))</f>
        <v>3.7894857130968823E-3</v>
      </c>
      <c r="CS3" s="32">
        <f>$CN63*EXP('2a)answer'!$I63*('2a) female mx'!CS$2-'2a) female mx'!$CO$2))</f>
        <v>3.7310668975877276E-3</v>
      </c>
      <c r="CT3" s="32">
        <f>$CN63*EXP('2a)answer'!$I63*('2a) female mx'!CT$2-'2a) female mx'!$CO$2))</f>
        <v>3.6735486681379686E-3</v>
      </c>
      <c r="CU3" s="32">
        <f>$CN63*EXP('2a)answer'!$I63*('2a) female mx'!CU$2-'2a) female mx'!$CO$2))</f>
        <v>3.6169171412882548E-3</v>
      </c>
      <c r="CV3" s="32">
        <f>$CN63*EXP('2a)answer'!$I63*('2a) female mx'!CV$2-'2a) female mx'!$CO$2))</f>
        <v>3.5611586476070262E-3</v>
      </c>
      <c r="CW3" s="32">
        <f>$CN63*EXP('2a)answer'!$I63*('2a) female mx'!CW$2-'2a) female mx'!$CO$2))</f>
        <v>3.5062597283910544E-3</v>
      </c>
      <c r="CX3" s="32">
        <f>$CN63*EXP('2a)answer'!$I63*('2a) female mx'!CX$2-'2a) female mx'!$CO$2))</f>
        <v>3.4522071324168471E-3</v>
      </c>
      <c r="CY3" s="32">
        <f>$CN63*EXP('2a)answer'!$I63*('2a) female mx'!CY$2-'2a) female mx'!$CO$2))</f>
        <v>3.3989878127421379E-3</v>
      </c>
      <c r="CZ3" s="32">
        <f>$CN63*EXP('2a)answer'!$I63*('2a) female mx'!CZ$2-'2a) female mx'!$CO$2))</f>
        <v>3.3465889235566775E-3</v>
      </c>
      <c r="DA3" s="32">
        <f>$CN63*EXP('2a)answer'!$I63*('2a) female mx'!DA$2-'2a) female mx'!$CO$2))</f>
        <v>3.2949978170815812E-3</v>
      </c>
      <c r="DB3" s="32">
        <f>$CN63*EXP('2a)answer'!$I63*('2a) female mx'!DB$2-'2a) female mx'!$CO$2))</f>
        <v>3.2442020405164685E-3</v>
      </c>
      <c r="DC3" s="32">
        <f>$CN63*EXP('2a)answer'!$I63*('2a) female mx'!DC$2-'2a) female mx'!$CO$2))</f>
        <v>3.194189333033671E-3</v>
      </c>
      <c r="DD3" s="32">
        <f>$CN63*EXP('2a)answer'!$I63*('2a) female mx'!DD$2-'2a) female mx'!$CO$2))</f>
        <v>3.1449476228187752E-3</v>
      </c>
      <c r="DE3" s="32">
        <f>$CN63*EXP('2a)answer'!$I63*('2a) female mx'!DE$2-'2a) female mx'!$CO$2))</f>
        <v>3.0964650241567899E-3</v>
      </c>
      <c r="DF3" s="32">
        <f>$CN63*EXP('2a)answer'!$I63*('2a) female mx'!DF$2-'2a) female mx'!$CO$2))</f>
        <v>3.0487298345632302E-3</v>
      </c>
      <c r="DG3" s="32">
        <f>$CN63*EXP('2a)answer'!$I63*('2a) female mx'!DG$2-'2a) female mx'!$CO$2))</f>
        <v>3.0017305319594333E-3</v>
      </c>
      <c r="DH3" s="32">
        <f>$CN63*EXP('2a)answer'!$I63*('2a) female mx'!DH$2-'2a) female mx'!$CO$2))</f>
        <v>2.9554557718914172E-3</v>
      </c>
      <c r="DI3" s="32">
        <f>$CN63*EXP('2a)answer'!$I63*('2a) female mx'!DI$2-'2a) female mx'!$CO$2))</f>
        <v>2.909894384791611E-3</v>
      </c>
      <c r="DJ3" s="32">
        <f>$CN63*EXP('2a)answer'!$I63*('2a) female mx'!DJ$2-'2a) female mx'!$CO$2))</f>
        <v>2.8650353732828063E-3</v>
      </c>
      <c r="DK3" s="32">
        <f>$CN63*EXP('2a)answer'!$I63*('2a) female mx'!DK$2-'2a) female mx'!$CO$2))</f>
        <v>2.8208679095236594E-3</v>
      </c>
      <c r="DL3" s="32">
        <f>$CN63*EXP('2a)answer'!$I63*('2a) female mx'!DL$2-'2a) female mx'!$CO$2))</f>
        <v>2.7773813325951283E-3</v>
      </c>
      <c r="DM3" s="32">
        <f>$CN63*EXP('2a)answer'!$I63*('2a) female mx'!DM$2-'2a) female mx'!$CO$2))</f>
        <v>2.7345651459271887E-3</v>
      </c>
      <c r="DN3" s="32">
        <f>$CN63*EXP('2a)answer'!$I63*('2a) female mx'!DN$2-'2a) female mx'!$CO$2))</f>
        <v>2.6924090147652292E-3</v>
      </c>
      <c r="DO3" s="32">
        <f>$CN63*EXP('2a)answer'!$I63*('2a) female mx'!DO$2-'2a) female mx'!$CO$2))</f>
        <v>2.6509027636754967E-3</v>
      </c>
      <c r="DP3" s="32">
        <f>$CN63*EXP('2a)answer'!$I63*('2a) female mx'!DP$2-'2a) female mx'!$CO$2))</f>
        <v>2.6100363740890029E-3</v>
      </c>
      <c r="DQ3" s="32">
        <f>$CN63*EXP('2a)answer'!$I63*('2a) female mx'!DQ$2-'2a) female mx'!$CO$2))</f>
        <v>2.5697999818832967E-3</v>
      </c>
      <c r="DR3" s="32">
        <f>$CN63*EXP('2a)answer'!$I63*('2a) female mx'!DR$2-'2a) female mx'!$CO$2))</f>
        <v>2.5301838750015045E-3</v>
      </c>
      <c r="DS3" s="32">
        <f>$CN63*EXP('2a)answer'!$I63*('2a) female mx'!DS$2-'2a) female mx'!$CO$2))</f>
        <v>2.491178491108091E-3</v>
      </c>
      <c r="DT3" s="32">
        <f>$CN63*EXP('2a)answer'!$I63*('2a) female mx'!DT$2-'2a) female mx'!$CO$2))</f>
        <v>2.4527744152807447E-3</v>
      </c>
      <c r="DU3" s="32">
        <f>$CN63*EXP('2a)answer'!$I63*('2a) female mx'!DU$2-'2a) female mx'!$CO$2))</f>
        <v>2.4149623777378554E-3</v>
      </c>
      <c r="DV3" s="32">
        <f>$CN63*EXP('2a)answer'!$I63*('2a) female mx'!DV$2-'2a) female mx'!$CO$2))</f>
        <v>2.3777332516010208E-3</v>
      </c>
      <c r="DW3" s="32">
        <f>$CN63*EXP('2a)answer'!$I63*('2a) female mx'!DW$2-'2a) female mx'!$CO$2))</f>
        <v>2.3410780506920447E-3</v>
      </c>
      <c r="DX3" s="32">
        <f>$CN63*EXP('2a)answer'!$I63*('2a) female mx'!DX$2-'2a) female mx'!$CO$2))</f>
        <v>2.3049879273638993E-3</v>
      </c>
      <c r="DY3" s="32">
        <f>$CN63*EXP('2a)answer'!$I63*('2a) female mx'!DY$2-'2a) female mx'!$CO$2))</f>
        <v>2.269454170365128E-3</v>
      </c>
      <c r="DZ3" s="32">
        <f>$CN63*EXP('2a)answer'!$I63*('2a) female mx'!DZ$2-'2a) female mx'!$CO$2))</f>
        <v>2.2344682027371637E-3</v>
      </c>
      <c r="EA3" s="32">
        <f>$CN63*EXP('2a)answer'!$I63*('2a) female mx'!EA$2-'2a) female mx'!$CO$2))</f>
        <v>2.2000215797440665E-3</v>
      </c>
      <c r="EB3" s="32">
        <f>$CN63*EXP('2a)answer'!$I63*('2a) female mx'!EB$2-'2a) female mx'!$CO$2))</f>
        <v>2.1661059868341797E-3</v>
      </c>
      <c r="EC3" s="32">
        <f>$CN63*EXP('2a)answer'!$I63*('2a) female mx'!EC$2-'2a) female mx'!$CO$2))</f>
        <v>2.1327132376331996E-3</v>
      </c>
      <c r="ED3" s="32">
        <f>$CN63*EXP('2a)answer'!$I63*('2a) female mx'!ED$2-'2a) female mx'!$CO$2))</f>
        <v>2.0998352719681945E-3</v>
      </c>
      <c r="EE3" s="32">
        <f>$CN63*EXP('2a)answer'!$I63*('2a) female mx'!EE$2-'2a) female mx'!$CO$2))</f>
        <v>2.0674641539220797E-3</v>
      </c>
      <c r="EF3" s="32">
        <f>$CN63*EXP('2a)answer'!$I63*('2a) female mx'!EF$2-'2a) female mx'!$CO$2))</f>
        <v>2.035592069918084E-3</v>
      </c>
      <c r="EG3" s="32">
        <f>$CN63*EXP('2a)answer'!$I63*('2a) female mx'!EG$2-'2a) female mx'!$CO$2))</f>
        <v>2.0042113268337516E-3</v>
      </c>
      <c r="EH3" s="32">
        <f>$CN63*EXP('2a)answer'!$I63*('2a) female mx'!EH$2-'2a) female mx'!$CO$2))</f>
        <v>1.9733143501440109E-3</v>
      </c>
      <c r="EI3" s="32">
        <f>$CN63*EXP('2a)answer'!$I63*('2a) female mx'!EI$2-'2a) female mx'!$CO$2))</f>
        <v>1.9428936820928783E-3</v>
      </c>
      <c r="EJ3" s="32">
        <f>$CN63*EXP('2a)answer'!$I63*('2a) female mx'!EJ$2-'2a) female mx'!$CO$2))</f>
        <v>1.9129419798933392E-3</v>
      </c>
      <c r="EK3" s="32">
        <f>$CN63*EXP('2a)answer'!$I63*('2a) female mx'!EK$2-'2a) female mx'!$CO$2))</f>
        <v>1.8834520139549853E-3</v>
      </c>
      <c r="EL3" s="32">
        <f>$CN63*EXP('2a)answer'!$I63*('2a) female mx'!EL$2-'2a) female mx'!$CO$2))</f>
        <v>1.8544166661389717E-3</v>
      </c>
      <c r="EM3" s="32">
        <f>$CN63*EXP('2a)answer'!$I63*('2a) female mx'!EM$2-'2a) female mx'!$CO$2))</f>
        <v>1.8258289280398772E-3</v>
      </c>
      <c r="EN3" s="32">
        <f>$CN63*EXP('2a)answer'!$I63*('2a) female mx'!EN$2-'2a) female mx'!$CO$2))</f>
        <v>1.79768189929405E-3</v>
      </c>
      <c r="EO3" s="32">
        <f>$CN63*EXP('2a)answer'!$I63*('2a) female mx'!EO$2-'2a) female mx'!$CO$2))</f>
        <v>1.7699687859140337E-3</v>
      </c>
    </row>
    <row r="4" spans="1:145" x14ac:dyDescent="0.25">
      <c r="A4" s="31">
        <f>'2a) male mx'!A4</f>
        <v>1</v>
      </c>
      <c r="B4" s="32">
        <f>2*(females!B3-females!B4)/(females!B3+females!B4)</f>
        <v>1.2059250405532315E-2</v>
      </c>
      <c r="C4" s="32">
        <f>2*(females!C3-females!C4)/(females!C3+females!C4)</f>
        <v>8.8490924950867574E-3</v>
      </c>
      <c r="D4" s="32">
        <f>2*(females!D3-females!D4)/(females!D3+females!D4)</f>
        <v>9.9680999570065983E-3</v>
      </c>
      <c r="E4" s="32">
        <f>2*(females!E3-females!E4)/(females!E3+females!E4)</f>
        <v>1.0471870097935303E-2</v>
      </c>
      <c r="F4" s="32">
        <f>2*(females!F3-females!F4)/(females!F3+females!F4)</f>
        <v>8.6153716367624346E-3</v>
      </c>
      <c r="G4" s="32">
        <f>2*(females!G3-females!G4)/(females!G3+females!G4)</f>
        <v>8.707783832161942E-3</v>
      </c>
      <c r="H4" s="32">
        <f>2*(females!H3-females!H4)/(females!H3+females!H4)</f>
        <v>9.240436148586214E-3</v>
      </c>
      <c r="I4" s="32">
        <f>2*(females!I3-females!I4)/(females!I3+females!I4)</f>
        <v>1.0418151015690559E-2</v>
      </c>
      <c r="J4" s="32">
        <f>2*(females!J3-females!J4)/(females!J3+females!J4)</f>
        <v>8.7430661607653601E-3</v>
      </c>
      <c r="K4" s="32">
        <f>2*(females!K3-females!K4)/(females!K3+females!K4)</f>
        <v>9.0436972144992914E-3</v>
      </c>
      <c r="L4" s="32">
        <f>2*(females!L3-females!L4)/(females!L3+females!L4)</f>
        <v>6.7296640888690109E-3</v>
      </c>
      <c r="M4" s="32">
        <f>2*(females!M3-females!M4)/(females!M3+females!M4)</f>
        <v>6.2888178581637687E-3</v>
      </c>
      <c r="N4" s="32">
        <f>2*(females!N3-females!N4)/(females!N3+females!N4)</f>
        <v>6.5298313473495951E-3</v>
      </c>
      <c r="O4" s="32">
        <f>2*(females!O3-females!O4)/(females!O3+females!O4)</f>
        <v>6.7628211818238741E-3</v>
      </c>
      <c r="P4" s="32">
        <f>2*(females!P3-females!P4)/(females!P3+females!P4)</f>
        <v>6.7059318906049371E-3</v>
      </c>
      <c r="Q4" s="32">
        <f>2*(females!Q3-females!Q4)/(females!Q3+females!Q4)</f>
        <v>6.4118938023572832E-3</v>
      </c>
      <c r="R4" s="32">
        <f>2*(females!R3-females!R4)/(females!R3+females!R4)</f>
        <v>5.7425012590927261E-3</v>
      </c>
      <c r="S4" s="32">
        <f>2*(females!S3-females!S4)/(females!S3+females!S4)</f>
        <v>5.5983495236219252E-3</v>
      </c>
      <c r="T4" s="32">
        <f>2*(females!T3-females!T4)/(females!T3+females!T4)</f>
        <v>5.6534976478337766E-3</v>
      </c>
      <c r="U4" s="32">
        <f>2*(females!U3-females!U4)/(females!U3+females!U4)</f>
        <v>5.1804058157581927E-3</v>
      </c>
      <c r="V4" s="32">
        <f>2*(females!V3-females!V4)/(females!V3+females!V4)</f>
        <v>4.9097112424065911E-3</v>
      </c>
      <c r="W4" s="32">
        <f>2*(females!W3-females!W4)/(females!W3+females!W4)</f>
        <v>5.7650657788811616E-3</v>
      </c>
      <c r="X4" s="32">
        <f>2*(females!X3-females!X4)/(females!X3+females!X4)</f>
        <v>5.4583000404702852E-3</v>
      </c>
      <c r="Y4" s="32">
        <f>2*(females!Y3-females!Y4)/(females!Y3+females!Y4)</f>
        <v>4.2891461918361873E-3</v>
      </c>
      <c r="Z4" s="32">
        <f>2*(females!Z3-females!Z4)/(females!Z3+females!Z4)</f>
        <v>3.1274433150899139E-3</v>
      </c>
      <c r="AA4" s="32">
        <f>2*(females!AA3-females!AA4)/(females!AA3+females!AA4)</f>
        <v>3.3360103786989558E-3</v>
      </c>
      <c r="AB4" s="32">
        <f>2*(females!AB3-females!AB4)/(females!AB3+females!AB4)</f>
        <v>2.8876637156319204E-3</v>
      </c>
      <c r="AC4" s="32">
        <f>2*(females!AC3-females!AC4)/(females!AC3+females!AC4)</f>
        <v>2.7898580454582753E-3</v>
      </c>
      <c r="AD4" s="32">
        <f>2*(females!AD3-females!AD4)/(females!AD3+females!AD4)</f>
        <v>2.5398906208393929E-3</v>
      </c>
      <c r="AE4" s="32">
        <f>2*(females!AE3-females!AE4)/(females!AE3+females!AE4)</f>
        <v>2.7437931917071922E-3</v>
      </c>
      <c r="AF4" s="32">
        <f>2*(females!AF3-females!AF4)/(females!AF3+females!AF4)</f>
        <v>2.8891370495968526E-3</v>
      </c>
      <c r="AG4" s="32">
        <f>2*(females!AG3-females!AG4)/(females!AG3+females!AG4)</f>
        <v>2.9458093815846E-3</v>
      </c>
      <c r="AH4" s="32">
        <f>2*(females!AH3-females!AH4)/(females!AH3+females!AH4)</f>
        <v>2.5870046474055818E-3</v>
      </c>
      <c r="AI4" s="32">
        <f>2*(females!AI3-females!AI4)/(females!AI3+females!AI4)</f>
        <v>2.4813515707568122E-3</v>
      </c>
      <c r="AJ4" s="32">
        <f>2*(females!AJ3-females!AJ4)/(females!AJ3+females!AJ4)</f>
        <v>2.2561495388164913E-3</v>
      </c>
      <c r="AK4" s="32">
        <f>2*(females!AK3-females!AK4)/(females!AK3+females!AK4)</f>
        <v>1.9707652798129304E-3</v>
      </c>
      <c r="AL4" s="32">
        <f>2*(females!AL3-females!AL4)/(females!AL3+females!AL4)</f>
        <v>2.1946277554061849E-3</v>
      </c>
      <c r="AM4" s="32">
        <f>2*(females!AM3-females!AM4)/(females!AM3+females!AM4)</f>
        <v>1.6821200829845908E-3</v>
      </c>
      <c r="AN4" s="32">
        <f>2*(females!AN3-females!AN4)/(females!AN3+females!AN4)</f>
        <v>1.713970903303475E-3</v>
      </c>
      <c r="AO4" s="32">
        <f>2*(females!AO3-females!AO4)/(females!AO3+females!AO4)</f>
        <v>1.9667286576822152E-3</v>
      </c>
      <c r="AP4" s="32">
        <f>2*(females!AP3-females!AP4)/(females!AP3+females!AP4)</f>
        <v>1.5276660318365601E-3</v>
      </c>
      <c r="AQ4" s="32">
        <f>2*(females!AQ3-females!AQ4)/(females!AQ3+females!AQ4)</f>
        <v>1.6607318427500903E-3</v>
      </c>
      <c r="AR4" s="32">
        <f>2*(females!AR3-females!AR4)/(females!AR3+females!AR4)</f>
        <v>1.5579892773679145E-3</v>
      </c>
      <c r="AS4" s="32">
        <f>2*(females!AS3-females!AS4)/(females!AS3+females!AS4)</f>
        <v>1.6384683882457703E-3</v>
      </c>
      <c r="AT4" s="32">
        <f>2*(females!AT3-females!AT4)/(females!AT3+females!AT4)</f>
        <v>1.4139020135388747E-3</v>
      </c>
      <c r="AU4" s="32">
        <f>2*(females!AU3-females!AU4)/(females!AU3+females!AU4)</f>
        <v>1.3727533873960902E-3</v>
      </c>
      <c r="AV4" s="32">
        <f>2*(females!AV3-females!AV4)/(females!AV3+females!AV4)</f>
        <v>1.5047072937635982E-3</v>
      </c>
      <c r="AW4" s="32">
        <f>2*(females!AW3-females!AW4)/(females!AW3+females!AW4)</f>
        <v>1.4844941535332994E-3</v>
      </c>
      <c r="AX4" s="32">
        <f>2*(females!AX3-females!AX4)/(females!AX3+females!AX4)</f>
        <v>1.4135569261747014E-3</v>
      </c>
      <c r="AY4" s="32">
        <f>2*(females!AY3-females!AY4)/(females!AY3+females!AY4)</f>
        <v>1.2910637043362459E-3</v>
      </c>
      <c r="AZ4" s="32">
        <f>2*(females!AZ3-females!AZ4)/(females!AZ3+females!AZ4)</f>
        <v>1.4134994279903395E-3</v>
      </c>
      <c r="BA4" s="32">
        <f>2*(females!BA3-females!BA4)/(females!BA3+females!BA4)</f>
        <v>1.2688745083111281E-3</v>
      </c>
      <c r="BB4" s="32">
        <f>2*(females!BB3-females!BB4)/(females!BB3+females!BB4)</f>
        <v>1.2375609904545502E-3</v>
      </c>
      <c r="BC4" s="32">
        <f>2*(females!BC3-females!BC4)/(females!BC3+females!BC4)</f>
        <v>1.0544459089526514E-3</v>
      </c>
      <c r="BD4" s="32">
        <f>2*(females!BD3-females!BD4)/(females!BD3+females!BD4)</f>
        <v>1.0836156303959247E-3</v>
      </c>
      <c r="BE4" s="32">
        <f>2*(females!BE3-females!BE4)/(females!BE3+females!BE4)</f>
        <v>1.0127300163049534E-3</v>
      </c>
      <c r="BF4" s="32">
        <f>2*(females!BF3-females!BF4)/(females!BF3+females!BF4)</f>
        <v>7.8880304194814128E-4</v>
      </c>
      <c r="BG4" s="32">
        <f>2*(females!BG3-females!BG4)/(females!BG3+females!BG4)</f>
        <v>8.2918739635157548E-4</v>
      </c>
      <c r="BH4" s="32">
        <f>2*(females!BH3-females!BH4)/(females!BH3+females!BH4)</f>
        <v>8.6875707127848719E-4</v>
      </c>
      <c r="BI4" s="32">
        <f>2*(females!BI3-females!BI4)/(females!BI3+females!BI4)</f>
        <v>7.6756047063576227E-4</v>
      </c>
      <c r="BJ4" s="32">
        <f>2*(females!BJ3-females!BJ4)/(females!BJ3+females!BJ4)</f>
        <v>9.1866762908037337E-4</v>
      </c>
      <c r="BK4" s="32">
        <f>2*(females!BK3-females!BK4)/(females!BK3+females!BK4)</f>
        <v>8.4783398603092573E-4</v>
      </c>
      <c r="BL4" s="32">
        <f>2*(females!BL3-females!BL4)/(females!BL3+females!BL4)</f>
        <v>6.8625867915388344E-4</v>
      </c>
      <c r="BM4" s="32">
        <f>2*(females!BM3-females!BM4)/(females!BM3+females!BM4)</f>
        <v>6.4544106820496789E-4</v>
      </c>
      <c r="BN4" s="32">
        <f>2*(females!BN3-females!BN4)/(females!BN3+females!BN4)</f>
        <v>6.7608135175907286E-4</v>
      </c>
      <c r="BO4" s="32">
        <f>2*(females!BO3-females!BO4)/(females!BO3+females!BO4)</f>
        <v>6.4505074735176434E-4</v>
      </c>
      <c r="BP4" s="32">
        <f>2*(females!BP3-females!BP4)/(females!BP3+females!BP4)</f>
        <v>5.4444265204065174E-4</v>
      </c>
      <c r="BQ4" s="32">
        <f>2*(females!BQ3-females!BQ4)/(females!BQ3+females!BQ4)</f>
        <v>7.8579919808184401E-4</v>
      </c>
      <c r="BR4" s="32">
        <f>2*(females!BR3-females!BR4)/(females!BR3+females!BR4)</f>
        <v>5.643966499027424E-4</v>
      </c>
      <c r="BS4" s="32">
        <f>2*(females!BS3-females!BS4)/(females!BS3+females!BS4)</f>
        <v>6.9517558220955013E-4</v>
      </c>
      <c r="BT4" s="32">
        <f>2*(females!BT3-females!BT4)/(females!BT3+females!BT4)</f>
        <v>6.3401649449261065E-4</v>
      </c>
      <c r="BU4" s="32">
        <f>2*(females!BU3-females!BU4)/(females!BU3+females!BU4)</f>
        <v>5.3327162139727227E-4</v>
      </c>
      <c r="BV4" s="32">
        <f>2*(females!BV3-females!BV4)/(females!BV3+females!BV4)</f>
        <v>5.2290210669214134E-4</v>
      </c>
      <c r="BW4" s="32">
        <f>2*(females!BW3-females!BW4)/(females!BW3+females!BW4)</f>
        <v>6.0339712581835734E-4</v>
      </c>
      <c r="BX4" s="32">
        <f>2*(females!BX3-females!BX4)/(females!BX3+females!BX4)</f>
        <v>5.2280747614690893E-4</v>
      </c>
      <c r="BY4" s="32">
        <f>2*(females!BY3-females!BY4)/(females!BY3+females!BY4)</f>
        <v>4.624184484855796E-4</v>
      </c>
      <c r="BZ4" s="32">
        <f>2*(females!BZ3-females!BZ4)/(females!BZ3+females!BZ4)</f>
        <v>3.7198453750760305E-4</v>
      </c>
      <c r="CA4" s="32">
        <f>2*(females!CA3-females!CA4)/(females!CA3+females!CA4)</f>
        <v>5.1238000512380004E-4</v>
      </c>
      <c r="CB4" s="32">
        <f>2*(females!CB3-females!CB4)/(females!CB3+females!CB4)</f>
        <v>4.6243239439451513E-4</v>
      </c>
      <c r="CC4" s="32">
        <f>2*(females!CC3-females!CC4)/(females!CC3+females!CC4)</f>
        <v>4.4214440034165702E-4</v>
      </c>
      <c r="CD4" s="32">
        <f>2*(females!CD3-females!CD4)/(females!CD3+females!CD4)</f>
        <v>4.6211649354041513E-4</v>
      </c>
      <c r="CE4" s="32">
        <f>2*(females!CE3-females!CE4)/(females!CE3+females!CE4)</f>
        <v>3.7181258635849768E-4</v>
      </c>
      <c r="CF4" s="32">
        <f>2*(females!CF3-females!CF4)/(females!CF3+females!CF4)</f>
        <v>3.7164826003324746E-4</v>
      </c>
      <c r="CG4" s="32">
        <f>2*(females!CG3-females!CG4)/(females!CG3+females!CG4)</f>
        <v>3.4150604164364848E-4</v>
      </c>
      <c r="CH4" s="32">
        <f>2*(females!CH3-females!CH4)/(females!CH3+females!CH4)</f>
        <v>2.7130906624463035E-4</v>
      </c>
      <c r="CI4" s="32">
        <f>2*(females!CI3-females!CI4)/(females!CI3+females!CI4)</f>
        <v>3.9172161650453746E-4</v>
      </c>
      <c r="CJ4" s="32">
        <f>2*(females!CJ3-females!CJ4)/(females!CJ3+females!CJ4)</f>
        <v>2.8114990310369411E-4</v>
      </c>
      <c r="CK4" s="32">
        <f>2*(females!CK3-females!CK4)/(females!CK3+females!CK4)</f>
        <v>2.4093482712926153E-4</v>
      </c>
      <c r="CL4" s="32">
        <f>2*(females!CL3-females!CL4)/(females!CL3+females!CL4)</f>
        <v>3.3121722329561135E-4</v>
      </c>
      <c r="CM4" s="32">
        <f>2*(females!CM3-females!CM4)/(females!CM3+females!CM4)</f>
        <v>2.910404696791028E-4</v>
      </c>
      <c r="CN4" s="32">
        <f>2*(females!CN3-females!CN4)/(females!CN3+females!CN4)</f>
        <v>2.5088688513896627E-4</v>
      </c>
      <c r="CP4" s="31">
        <f>CP3+1</f>
        <v>61</v>
      </c>
      <c r="CQ4" s="32">
        <f>$CN64*EXP('2a)answer'!$I64*('2a) female mx'!CQ$2-'2a) female mx'!$CO$2))</f>
        <v>4.3594621969587884E-3</v>
      </c>
      <c r="CR4" s="32">
        <f>$CN64*EXP('2a)answer'!$I64*('2a) female mx'!CR$2-'2a) female mx'!$CO$2))</f>
        <v>4.3025934858984486E-3</v>
      </c>
      <c r="CS4" s="32">
        <f>$CN64*EXP('2a)answer'!$I64*('2a) female mx'!CS$2-'2a) female mx'!$CO$2))</f>
        <v>4.2464666209997568E-3</v>
      </c>
      <c r="CT4" s="32">
        <f>$CN64*EXP('2a)answer'!$I64*('2a) female mx'!CT$2-'2a) female mx'!$CO$2))</f>
        <v>4.1910719249600758E-3</v>
      </c>
      <c r="CU4" s="32">
        <f>$CN64*EXP('2a)answer'!$I64*('2a) female mx'!CU$2-'2a) female mx'!$CO$2))</f>
        <v>4.1363998467161293E-3</v>
      </c>
      <c r="CV4" s="32">
        <f>$CN64*EXP('2a)answer'!$I64*('2a) female mx'!CV$2-'2a) female mx'!$CO$2))</f>
        <v>4.0824409597972258E-3</v>
      </c>
      <c r="CW4" s="32">
        <f>$CN64*EXP('2a)answer'!$I64*('2a) female mx'!CW$2-'2a) female mx'!$CO$2))</f>
        <v>4.0291859606999599E-3</v>
      </c>
      <c r="CX4" s="32">
        <f>$CN64*EXP('2a)answer'!$I64*('2a) female mx'!CX$2-'2a) female mx'!$CO$2))</f>
        <v>3.9766256672841178E-3</v>
      </c>
      <c r="CY4" s="32">
        <f>$CN64*EXP('2a)answer'!$I64*('2a) female mx'!CY$2-'2a) female mx'!$CO$2))</f>
        <v>3.9247510171895083E-3</v>
      </c>
      <c r="CZ4" s="32">
        <f>$CN64*EXP('2a)answer'!$I64*('2a) female mx'!CZ$2-'2a) female mx'!$CO$2))</f>
        <v>3.8735530662734464E-3</v>
      </c>
      <c r="DA4" s="32">
        <f>$CN64*EXP('2a)answer'!$I64*('2a) female mx'!DA$2-'2a) female mx'!$CO$2))</f>
        <v>3.8230229870686145E-3</v>
      </c>
      <c r="DB4" s="32">
        <f>$CN64*EXP('2a)answer'!$I64*('2a) female mx'!DB$2-'2a) female mx'!$CO$2))</f>
        <v>3.7731520672610497E-3</v>
      </c>
      <c r="DC4" s="32">
        <f>$CN64*EXP('2a)answer'!$I64*('2a) female mx'!DC$2-'2a) female mx'!$CO$2))</f>
        <v>3.7239317081879776E-3</v>
      </c>
      <c r="DD4" s="32">
        <f>$CN64*EXP('2a)answer'!$I64*('2a) female mx'!DD$2-'2a) female mx'!$CO$2))</f>
        <v>3.6753534233552486E-3</v>
      </c>
      <c r="DE4" s="32">
        <f>$CN64*EXP('2a)answer'!$I64*('2a) female mx'!DE$2-'2a) female mx'!$CO$2))</f>
        <v>3.627408836974105E-3</v>
      </c>
      <c r="DF4" s="32">
        <f>$CN64*EXP('2a)answer'!$I64*('2a) female mx'!DF$2-'2a) female mx'!$CO$2))</f>
        <v>3.5800896825170453E-3</v>
      </c>
      <c r="DG4" s="32">
        <f>$CN64*EXP('2a)answer'!$I64*('2a) female mx'!DG$2-'2a) female mx'!$CO$2))</f>
        <v>3.533387801292523E-3</v>
      </c>
      <c r="DH4" s="32">
        <f>$CN64*EXP('2a)answer'!$I64*('2a) female mx'!DH$2-'2a) female mx'!$CO$2))</f>
        <v>3.4872951410382345E-3</v>
      </c>
      <c r="DI4" s="32">
        <f>$CN64*EXP('2a)answer'!$I64*('2a) female mx'!DI$2-'2a) female mx'!$CO$2))</f>
        <v>3.4418037545327664E-3</v>
      </c>
      <c r="DJ4" s="32">
        <f>$CN64*EXP('2a)answer'!$I64*('2a) female mx'!DJ$2-'2a) female mx'!$CO$2))</f>
        <v>3.396905798225343E-3</v>
      </c>
      <c r="DK4" s="32">
        <f>$CN64*EXP('2a)answer'!$I64*('2a) female mx'!DK$2-'2a) female mx'!$CO$2))</f>
        <v>3.3525935308834605E-3</v>
      </c>
      <c r="DL4" s="32">
        <f>$CN64*EXP('2a)answer'!$I64*('2a) female mx'!DL$2-'2a) female mx'!$CO$2))</f>
        <v>3.308859312258149E-3</v>
      </c>
      <c r="DM4" s="32">
        <f>$CN64*EXP('2a)answer'!$I64*('2a) female mx'!DM$2-'2a) female mx'!$CO$2))</f>
        <v>3.265695601766659E-3</v>
      </c>
      <c r="DN4" s="32">
        <f>$CN64*EXP('2a)answer'!$I64*('2a) female mx'!DN$2-'2a) female mx'!$CO$2))</f>
        <v>3.2230949571923234E-3</v>
      </c>
      <c r="DO4" s="32">
        <f>$CN64*EXP('2a)answer'!$I64*('2a) female mx'!DO$2-'2a) female mx'!$CO$2))</f>
        <v>3.1810500334013849E-3</v>
      </c>
      <c r="DP4" s="32">
        <f>$CN64*EXP('2a)answer'!$I64*('2a) female mx'!DP$2-'2a) female mx'!$CO$2))</f>
        <v>3.1395535810765578E-3</v>
      </c>
      <c r="DQ4" s="32">
        <f>$CN64*EXP('2a)answer'!$I64*('2a) female mx'!DQ$2-'2a) female mx'!$CO$2))</f>
        <v>3.0985984454671126E-3</v>
      </c>
      <c r="DR4" s="32">
        <f>$CN64*EXP('2a)answer'!$I64*('2a) female mx'!DR$2-'2a) female mx'!$CO$2))</f>
        <v>3.0581775651552664E-3</v>
      </c>
      <c r="DS4" s="32">
        <f>$CN64*EXP('2a)answer'!$I64*('2a) female mx'!DS$2-'2a) female mx'!$CO$2))</f>
        <v>3.018283970838666E-3</v>
      </c>
      <c r="DT4" s="32">
        <f>$CN64*EXP('2a)answer'!$I64*('2a) female mx'!DT$2-'2a) female mx'!$CO$2))</f>
        <v>2.9789107841287502E-3</v>
      </c>
      <c r="DU4" s="32">
        <f>$CN64*EXP('2a)answer'!$I64*('2a) female mx'!DU$2-'2a) female mx'!$CO$2))</f>
        <v>2.9400512163647889E-3</v>
      </c>
      <c r="DV4" s="32">
        <f>$CN64*EXP('2a)answer'!$I64*('2a) female mx'!DV$2-'2a) female mx'!$CO$2))</f>
        <v>2.9016985674433947E-3</v>
      </c>
      <c r="DW4" s="32">
        <f>$CN64*EXP('2a)answer'!$I64*('2a) female mx'!DW$2-'2a) female mx'!$CO$2))</f>
        <v>2.8638462246633016E-3</v>
      </c>
      <c r="DX4" s="32">
        <f>$CN64*EXP('2a)answer'!$I64*('2a) female mx'!DX$2-'2a) female mx'!$CO$2))</f>
        <v>2.8264876615852141E-3</v>
      </c>
      <c r="DY4" s="32">
        <f>$CN64*EXP('2a)answer'!$I64*('2a) female mx'!DY$2-'2a) female mx'!$CO$2))</f>
        <v>2.7896164369065279E-3</v>
      </c>
      <c r="DZ4" s="32">
        <f>$CN64*EXP('2a)answer'!$I64*('2a) female mx'!DZ$2-'2a) female mx'!$CO$2))</f>
        <v>2.7532261933507327E-3</v>
      </c>
      <c r="EA4" s="32">
        <f>$CN64*EXP('2a)answer'!$I64*('2a) female mx'!EA$2-'2a) female mx'!$CO$2))</f>
        <v>2.7173106565712992E-3</v>
      </c>
      <c r="EB4" s="32">
        <f>$CN64*EXP('2a)answer'!$I64*('2a) female mx'!EB$2-'2a) female mx'!$CO$2))</f>
        <v>2.6818636340698687E-3</v>
      </c>
      <c r="EC4" s="32">
        <f>$CN64*EXP('2a)answer'!$I64*('2a) female mx'!EC$2-'2a) female mx'!$CO$2))</f>
        <v>2.6468790141285494E-3</v>
      </c>
      <c r="ED4" s="32">
        <f>$CN64*EXP('2a)answer'!$I64*('2a) female mx'!ED$2-'2a) female mx'!$CO$2))</f>
        <v>2.6123507647561467E-3</v>
      </c>
      <c r="EE4" s="32">
        <f>$CN64*EXP('2a)answer'!$I64*('2a) female mx'!EE$2-'2a) female mx'!$CO$2))</f>
        <v>2.5782729326481375E-3</v>
      </c>
      <c r="EF4" s="32">
        <f>$CN64*EXP('2a)answer'!$I64*('2a) female mx'!EF$2-'2a) female mx'!$CO$2))</f>
        <v>2.5446396421602078E-3</v>
      </c>
      <c r="EG4" s="32">
        <f>$CN64*EXP('2a)answer'!$I64*('2a) female mx'!EG$2-'2a) female mx'!$CO$2))</f>
        <v>2.5114450942951873E-3</v>
      </c>
      <c r="EH4" s="32">
        <f>$CN64*EXP('2a)answer'!$I64*('2a) female mx'!EH$2-'2a) female mx'!$CO$2))</f>
        <v>2.4786835657031937E-3</v>
      </c>
      <c r="EI4" s="32">
        <f>$CN64*EXP('2a)answer'!$I64*('2a) female mx'!EI$2-'2a) female mx'!$CO$2))</f>
        <v>2.4463494076948219E-3</v>
      </c>
      <c r="EJ4" s="32">
        <f>$CN64*EXP('2a)answer'!$I64*('2a) female mx'!EJ$2-'2a) female mx'!$CO$2))</f>
        <v>2.4144370452672081E-3</v>
      </c>
      <c r="EK4" s="32">
        <f>$CN64*EXP('2a)answer'!$I64*('2a) female mx'!EK$2-'2a) female mx'!$CO$2))</f>
        <v>2.3829409761427951E-3</v>
      </c>
      <c r="EL4" s="32">
        <f>$CN64*EXP('2a)answer'!$I64*('2a) female mx'!EL$2-'2a) female mx'!$CO$2))</f>
        <v>2.3518557698206373E-3</v>
      </c>
      <c r="EM4" s="32">
        <f>$CN64*EXP('2a)answer'!$I64*('2a) female mx'!EM$2-'2a) female mx'!$CO$2))</f>
        <v>2.3211760666400874E-3</v>
      </c>
      <c r="EN4" s="32">
        <f>$CN64*EXP('2a)answer'!$I64*('2a) female mx'!EN$2-'2a) female mx'!$CO$2))</f>
        <v>2.2908965768566876E-3</v>
      </c>
      <c r="EO4" s="32">
        <f>$CN64*EXP('2a)answer'!$I64*('2a) female mx'!EO$2-'2a) female mx'!$CO$2))</f>
        <v>2.2610120797301224E-3</v>
      </c>
    </row>
    <row r="5" spans="1:145" x14ac:dyDescent="0.25">
      <c r="A5" s="31">
        <f>'2a) male mx'!A5</f>
        <v>2</v>
      </c>
      <c r="B5" s="32">
        <f>2*(females!B4-females!B5)/(females!B4+females!B5)</f>
        <v>5.7822451693487166E-3</v>
      </c>
      <c r="C5" s="32">
        <f>2*(females!C4-females!C5)/(females!C4+females!C5)</f>
        <v>3.818105859893495E-3</v>
      </c>
      <c r="D5" s="32">
        <f>2*(females!D4-females!D5)/(females!D4+females!D5)</f>
        <v>4.3195158720824561E-3</v>
      </c>
      <c r="E5" s="32">
        <f>2*(females!E4-females!E5)/(females!E4+females!E5)</f>
        <v>3.9179891214416495E-3</v>
      </c>
      <c r="F5" s="32">
        <f>2*(females!F4-females!F5)/(females!F4+females!F5)</f>
        <v>3.5010662338075685E-3</v>
      </c>
      <c r="G5" s="32">
        <f>2*(females!G4-females!G5)/(females!G4+females!G5)</f>
        <v>3.8250237077300446E-3</v>
      </c>
      <c r="H5" s="32">
        <f>2*(females!H4-females!H5)/(females!H4+females!H5)</f>
        <v>3.7734846270362199E-3</v>
      </c>
      <c r="I5" s="32">
        <f>2*(females!I4-females!I5)/(females!I4+females!I5)</f>
        <v>4.157385206726245E-3</v>
      </c>
      <c r="J5" s="32">
        <f>2*(females!J4-females!J5)/(females!J4+females!J5)</f>
        <v>4.2468676709839634E-3</v>
      </c>
      <c r="K5" s="32">
        <f>2*(females!K4-females!K5)/(females!K4+females!K5)</f>
        <v>3.5791774226755142E-3</v>
      </c>
      <c r="L5" s="32">
        <f>2*(females!L4-females!L5)/(females!L4+females!L5)</f>
        <v>3.1463140564977655E-3</v>
      </c>
      <c r="M5" s="32">
        <f>2*(females!M4-females!M5)/(females!M4+females!M5)</f>
        <v>3.3005368594765097E-3</v>
      </c>
      <c r="N5" s="32">
        <f>2*(females!N4-females!N5)/(females!N4+females!N5)</f>
        <v>3.2391202131550074E-3</v>
      </c>
      <c r="O5" s="32">
        <f>2*(females!O4-females!O5)/(females!O4+females!O5)</f>
        <v>3.4616958113480685E-3</v>
      </c>
      <c r="P5" s="32">
        <f>2*(females!P4-females!P5)/(females!P4+females!P5)</f>
        <v>3.8462744442237947E-3</v>
      </c>
      <c r="Q5" s="32">
        <f>2*(females!Q4-females!Q5)/(females!Q4+females!Q5)</f>
        <v>3.3001398630703874E-3</v>
      </c>
      <c r="R5" s="32">
        <f>2*(females!R4-females!R5)/(females!R4+females!R5)</f>
        <v>3.1709276006300132E-3</v>
      </c>
      <c r="S5" s="32">
        <f>2*(females!S4-females!S5)/(females!S4+females!S5)</f>
        <v>3.0612244897959182E-3</v>
      </c>
      <c r="T5" s="32">
        <f>2*(females!T4-females!T5)/(females!T4+females!T5)</f>
        <v>2.854434269879468E-3</v>
      </c>
      <c r="U5" s="32">
        <f>2*(females!U4-females!U5)/(females!U4+females!U5)</f>
        <v>2.5950880922975907E-3</v>
      </c>
      <c r="V5" s="32">
        <f>2*(females!V4-females!V5)/(females!V4+females!V5)</f>
        <v>2.6834705523041823E-3</v>
      </c>
      <c r="W5" s="32">
        <f>2*(females!W4-females!W5)/(females!W4+females!W5)</f>
        <v>2.5973348632226771E-3</v>
      </c>
      <c r="X5" s="32">
        <f>2*(females!X4-females!X5)/(females!X4+females!X5)</f>
        <v>3.2100052110474206E-3</v>
      </c>
      <c r="Y5" s="32">
        <f>2*(females!Y4-females!Y5)/(females!Y4+females!Y5)</f>
        <v>1.934065934065934E-3</v>
      </c>
      <c r="Z5" s="32">
        <f>2*(females!Z4-females!Z5)/(females!Z4+females!Z5)</f>
        <v>1.2681654388831897E-3</v>
      </c>
      <c r="AA5" s="32">
        <f>2*(females!AA4-females!AA5)/(females!AA4+females!AA5)</f>
        <v>1.7135130113442819E-3</v>
      </c>
      <c r="AB5" s="32">
        <f>2*(females!AB4-females!AB5)/(females!AB4+females!AB5)</f>
        <v>1.4005890712858644E-3</v>
      </c>
      <c r="AC5" s="32">
        <f>2*(females!AC4-females!AC5)/(females!AC4+females!AC5)</f>
        <v>1.3567126441507184E-3</v>
      </c>
      <c r="AD5" s="32">
        <f>2*(females!AD4-females!AD5)/(females!AD4+females!AD5)</f>
        <v>1.2312996367666073E-3</v>
      </c>
      <c r="AE5" s="32">
        <f>2*(females!AE4-females!AE5)/(females!AE4+females!AE5)</f>
        <v>1.0154731438125374E-3</v>
      </c>
      <c r="AF5" s="32">
        <f>2*(females!AF4-females!AF5)/(females!AF4+females!AF5)</f>
        <v>1.6943322020670853E-3</v>
      </c>
      <c r="AG5" s="32">
        <f>2*(females!AG4-females!AG5)/(females!AG4+females!AG5)</f>
        <v>1.3735841320280868E-3</v>
      </c>
      <c r="AH5" s="32">
        <f>2*(females!AH4-females!AH5)/(females!AH4+females!AH5)</f>
        <v>1.4139199393448838E-3</v>
      </c>
      <c r="AI5" s="32">
        <f>2*(females!AI4-females!AI5)/(females!AI4+females!AI5)</f>
        <v>1.2276340422919928E-3</v>
      </c>
      <c r="AJ5" s="32">
        <f>2*(females!AJ4-females!AJ5)/(females!AJ4+females!AJ5)</f>
        <v>1.2169617884225006E-3</v>
      </c>
      <c r="AK5" s="32">
        <f>2*(females!AK4-females!AK5)/(females!AK4+females!AK5)</f>
        <v>1.3398861608170237E-3</v>
      </c>
      <c r="AL5" s="32">
        <f>2*(females!AL4-females!AL5)/(females!AL4+females!AL5)</f>
        <v>1.247469273400274E-3</v>
      </c>
      <c r="AM5" s="32">
        <f>2*(females!AM4-females!AM5)/(females!AM4+females!AM5)</f>
        <v>1.2455715846325054E-3</v>
      </c>
      <c r="AN5" s="32">
        <f>2*(females!AN4-females!AN5)/(females!AN4+females!AN5)</f>
        <v>1.0318388696767076E-3</v>
      </c>
      <c r="AO5" s="32">
        <f>2*(females!AO4-females!AO5)/(females!AO4+females!AO5)</f>
        <v>1.143090426617677E-3</v>
      </c>
      <c r="AP5" s="32">
        <f>2*(females!AP4-females!AP5)/(females!AP4+females!AP5)</f>
        <v>9.6873040232903186E-4</v>
      </c>
      <c r="AQ5" s="32">
        <f>2*(females!AQ4-females!AQ5)/(females!AQ4+females!AQ5)</f>
        <v>9.4877144299975E-4</v>
      </c>
      <c r="AR5" s="32">
        <f>2*(females!AR4-females!AR5)/(females!AR4+females!AR5)</f>
        <v>8.25801715832454E-4</v>
      </c>
      <c r="AS5" s="32">
        <f>2*(females!AS4-females!AS5)/(females!AS4+females!AS5)</f>
        <v>7.5398644862193691E-4</v>
      </c>
      <c r="AT5" s="32">
        <f>2*(females!AT4-females!AT5)/(females!AT4+females!AT5)</f>
        <v>8.0447655561835226E-4</v>
      </c>
      <c r="AU5" s="32">
        <f>2*(females!AU4-females!AU5)/(females!AU4+females!AU5)</f>
        <v>6.9217536466444768E-4</v>
      </c>
      <c r="AV5" s="32">
        <f>2*(females!AV4-females!AV5)/(females!AV4+females!AV5)</f>
        <v>8.1429909205651236E-4</v>
      </c>
      <c r="AW5" s="32">
        <f>2*(females!AW4-females!AW5)/(females!AW4+females!AW5)</f>
        <v>8.550923805161093E-4</v>
      </c>
      <c r="AX5" s="32">
        <f>2*(females!AX4-females!AX5)/(females!AX4+females!AX5)</f>
        <v>8.5520555476369857E-4</v>
      </c>
      <c r="AY5" s="32">
        <f>2*(females!AY4-females!AY5)/(females!AY4+females!AY5)</f>
        <v>7.8358341856075064E-4</v>
      </c>
      <c r="AZ5" s="32">
        <f>2*(females!AZ4-females!AZ5)/(females!AZ4+females!AZ5)</f>
        <v>7.6351031502435601E-4</v>
      </c>
      <c r="BA5" s="32">
        <f>2*(females!BA4-females!BA5)/(females!BA4+females!BA5)</f>
        <v>6.9094456185986015E-4</v>
      </c>
      <c r="BB5" s="32">
        <f>2*(females!BB4-females!BB5)/(females!BB4+females!BB5)</f>
        <v>6.0919890344197382E-4</v>
      </c>
      <c r="BC5" s="32">
        <f>2*(females!BC4-females!BC5)/(females!BC4+females!BC5)</f>
        <v>7.3065291956729106E-4</v>
      </c>
      <c r="BD5" s="32">
        <f>2*(females!BD4-females!BD5)/(females!BD4+females!BD5)</f>
        <v>6.6898446131546669E-4</v>
      </c>
      <c r="BE5" s="32">
        <f>2*(females!BE4-females!BE5)/(females!BE4+females!BE5)</f>
        <v>5.9799216528908872E-4</v>
      </c>
      <c r="BF5" s="32">
        <f>2*(females!BF4-females!BF5)/(females!BF4+females!BF5)</f>
        <v>6.0719526387694172E-4</v>
      </c>
      <c r="BG5" s="32">
        <f>2*(females!BG4-females!BG5)/(females!BG4+females!BG5)</f>
        <v>6.3752599436346061E-4</v>
      </c>
      <c r="BH5" s="32">
        <f>2*(females!BH4-females!BH5)/(females!BH4+females!BH5)</f>
        <v>5.4588463638017832E-4</v>
      </c>
      <c r="BI5" s="32">
        <f>2*(females!BI4-females!BI5)/(females!BI4+females!BI5)</f>
        <v>4.3453875732020957E-4</v>
      </c>
      <c r="BJ5" s="32">
        <f>2*(females!BJ4-females!BJ5)/(females!BJ4+females!BJ5)</f>
        <v>4.3438950595770258E-4</v>
      </c>
      <c r="BK5" s="32">
        <f>2*(females!BK4-females!BK5)/(females!BK4+females!BK5)</f>
        <v>5.8582899853542746E-4</v>
      </c>
      <c r="BL5" s="32">
        <f>2*(females!BL4-females!BL5)/(females!BL4+females!BL5)</f>
        <v>4.6450101483373892E-4</v>
      </c>
      <c r="BM5" s="32">
        <f>2*(females!BM4-females!BM5)/(females!BM4+females!BM5)</f>
        <v>3.9352003672853678E-4</v>
      </c>
      <c r="BN5" s="32">
        <f>2*(females!BN4-females!BN5)/(females!BN4+females!BN5)</f>
        <v>5.0483633206114577E-4</v>
      </c>
      <c r="BO5" s="32">
        <f>2*(females!BO4-females!BO5)/(females!BO4+females!BO5)</f>
        <v>4.1345441160899315E-4</v>
      </c>
      <c r="BP5" s="32">
        <f>2*(females!BP4-females!BP5)/(females!BP4+females!BP5)</f>
        <v>3.4294936453500103E-4</v>
      </c>
      <c r="BQ5" s="32">
        <f>2*(females!BQ4-females!BQ5)/(females!BQ4+females!BQ5)</f>
        <v>4.3346118758284905E-4</v>
      </c>
      <c r="BR5" s="32">
        <f>2*(females!BR4-females!BR5)/(females!BR4+females!BR5)</f>
        <v>4.0333558529035118E-4</v>
      </c>
      <c r="BS5" s="32">
        <f>2*(females!BS4-females!BS5)/(females!BS4+females!BS5)</f>
        <v>3.1248267485169671E-4</v>
      </c>
      <c r="BT5" s="32">
        <f>2*(females!BT4-females!BT5)/(females!BT4+females!BT5)</f>
        <v>2.8191419740034837E-4</v>
      </c>
      <c r="BU5" s="32">
        <f>2*(females!BU4-females!BU5)/(females!BU4+females!BU5)</f>
        <v>3.1204545797703948E-4</v>
      </c>
      <c r="BV5" s="32">
        <f>2*(females!BV4-females!BV5)/(females!BV4+females!BV5)</f>
        <v>2.8167597203359994E-4</v>
      </c>
      <c r="BW5" s="32">
        <f>2*(females!BW4-females!BW5)/(females!BW4+females!BW5)</f>
        <v>3.1189789871367271E-4</v>
      </c>
      <c r="BX5" s="32">
        <f>2*(females!BX4-females!BX5)/(females!BX4+females!BX5)</f>
        <v>2.7156557554300543E-4</v>
      </c>
      <c r="BY5" s="32">
        <f>2*(females!BY4-females!BY5)/(females!BY4+females!BY5)</f>
        <v>3.6204191640854417E-4</v>
      </c>
      <c r="BZ5" s="32">
        <f>2*(females!BZ4-females!BZ5)/(females!BZ4+females!BZ5)</f>
        <v>2.3130339462873291E-4</v>
      </c>
      <c r="CA5" s="32">
        <f>2*(females!CA4-females!CA5)/(females!CA4+females!CA5)</f>
        <v>3.4173258420190368E-4</v>
      </c>
      <c r="CB5" s="32">
        <f>2*(females!CB4-females!CB5)/(females!CB4+females!CB5)</f>
        <v>2.5141167656390635E-4</v>
      </c>
      <c r="CC5" s="32">
        <f>2*(females!CC4-females!CC5)/(females!CC4+females!CC5)</f>
        <v>2.311987655996341E-4</v>
      </c>
      <c r="CD5" s="32">
        <f>2*(females!CD4-females!CD5)/(females!CD4+females!CD5)</f>
        <v>1.6078624473676276E-4</v>
      </c>
      <c r="CE5" s="32">
        <f>2*(females!CE4-females!CE5)/(females!CE4+females!CE5)</f>
        <v>2.0103735274013912E-4</v>
      </c>
      <c r="CF5" s="32">
        <f>2*(females!CF4-females!CF5)/(females!CF4+females!CF5)</f>
        <v>2.1099696063901937E-4</v>
      </c>
      <c r="CG5" s="32">
        <f>2*(females!CG4-females!CG5)/(females!CG4+females!CG5)</f>
        <v>2.2103666194451979E-4</v>
      </c>
      <c r="CH5" s="32">
        <f>2*(females!CH4-females!CH5)/(females!CH4+females!CH5)</f>
        <v>2.2112108389534942E-4</v>
      </c>
      <c r="CI5" s="32">
        <f>2*(females!CI4-females!CI5)/(females!CI4+females!CI5)</f>
        <v>2.0094241994956345E-4</v>
      </c>
      <c r="CJ5" s="32">
        <f>2*(females!CJ4-females!CJ5)/(females!CJ4+females!CJ5)</f>
        <v>1.7073672898557275E-4</v>
      </c>
      <c r="CK5" s="32">
        <f>2*(females!CK4-females!CK5)/(females!CK4+females!CK5)</f>
        <v>1.9078124921553764E-4</v>
      </c>
      <c r="CL5" s="32">
        <f>2*(females!CL4-females!CL5)/(females!CL4+females!CL5)</f>
        <v>1.305096401447653E-4</v>
      </c>
      <c r="CM5" s="32">
        <f>2*(females!CM4-females!CM5)/(females!CM4+females!CM5)</f>
        <v>1.9072762589278095E-4</v>
      </c>
      <c r="CN5" s="32">
        <f>2*(females!CN4-females!CN5)/(females!CN4+females!CN5)</f>
        <v>1.7063904321684708E-4</v>
      </c>
      <c r="CP5" s="31">
        <f t="shared" ref="CP5:CP53" si="1">CP4+1</f>
        <v>62</v>
      </c>
      <c r="CQ5" s="32">
        <f>$CN65*EXP('2a)answer'!$I65*('2a) female mx'!CQ$2-'2a) female mx'!$CO$2))</f>
        <v>4.3550881518046982E-3</v>
      </c>
      <c r="CR5" s="32">
        <f>$CN65*EXP('2a)answer'!$I65*('2a) female mx'!CR$2-'2a) female mx'!$CO$2))</f>
        <v>4.2875472739221428E-3</v>
      </c>
      <c r="CS5" s="32">
        <f>$CN65*EXP('2a)answer'!$I65*('2a) female mx'!CS$2-'2a) female mx'!$CO$2))</f>
        <v>4.221053853640017E-3</v>
      </c>
      <c r="CT5" s="32">
        <f>$CN65*EXP('2a)answer'!$I65*('2a) female mx'!CT$2-'2a) female mx'!$CO$2))</f>
        <v>4.1555916464637412E-3</v>
      </c>
      <c r="CU5" s="32">
        <f>$CN65*EXP('2a)answer'!$I65*('2a) female mx'!CU$2-'2a) female mx'!$CO$2))</f>
        <v>4.0911446598264518E-3</v>
      </c>
      <c r="CV5" s="32">
        <f>$CN65*EXP('2a)answer'!$I65*('2a) female mx'!CV$2-'2a) female mx'!$CO$2))</f>
        <v>4.027697149181989E-3</v>
      </c>
      <c r="CW5" s="32">
        <f>$CN65*EXP('2a)answer'!$I65*('2a) female mx'!CW$2-'2a) female mx'!$CO$2))</f>
        <v>3.9652336141584588E-3</v>
      </c>
      <c r="CX5" s="32">
        <f>$CN65*EXP('2a)answer'!$I65*('2a) female mx'!CX$2-'2a) female mx'!$CO$2))</f>
        <v>3.903738794771463E-3</v>
      </c>
      <c r="CY5" s="32">
        <f>$CN65*EXP('2a)answer'!$I65*('2a) female mx'!CY$2-'2a) female mx'!$CO$2))</f>
        <v>3.843197667696046E-3</v>
      </c>
      <c r="CZ5" s="32">
        <f>$CN65*EXP('2a)answer'!$I65*('2a) female mx'!CZ$2-'2a) female mx'!$CO$2))</f>
        <v>3.7835954425964663E-3</v>
      </c>
      <c r="DA5" s="32">
        <f>$CN65*EXP('2a)answer'!$I65*('2a) female mx'!DA$2-'2a) female mx'!$CO$2))</f>
        <v>3.7249175585128795E-3</v>
      </c>
      <c r="DB5" s="32">
        <f>$CN65*EXP('2a)answer'!$I65*('2a) female mx'!DB$2-'2a) female mx'!$CO$2))</f>
        <v>3.6671496803040654E-3</v>
      </c>
      <c r="DC5" s="32">
        <f>$CN65*EXP('2a)answer'!$I65*('2a) female mx'!DC$2-'2a) female mx'!$CO$2))</f>
        <v>3.6102776951453201E-3</v>
      </c>
      <c r="DD5" s="32">
        <f>$CN65*EXP('2a)answer'!$I65*('2a) female mx'!DD$2-'2a) female mx'!$CO$2))</f>
        <v>3.5542877090806581E-3</v>
      </c>
      <c r="DE5" s="32">
        <f>$CN65*EXP('2a)answer'!$I65*('2a) female mx'!DE$2-'2a) female mx'!$CO$2))</f>
        <v>3.499166043628489E-3</v>
      </c>
      <c r="DF5" s="32">
        <f>$CN65*EXP('2a)answer'!$I65*('2a) female mx'!DF$2-'2a) female mx'!$CO$2))</f>
        <v>3.4448992324399358E-3</v>
      </c>
      <c r="DG5" s="32">
        <f>$CN65*EXP('2a)answer'!$I65*('2a) female mx'!DG$2-'2a) female mx'!$CO$2))</f>
        <v>3.3914740180089678E-3</v>
      </c>
      <c r="DH5" s="32">
        <f>$CN65*EXP('2a)answer'!$I65*('2a) female mx'!DH$2-'2a) female mx'!$CO$2))</f>
        <v>3.3388773484335703E-3</v>
      </c>
      <c r="DI5" s="32">
        <f>$CN65*EXP('2a)answer'!$I65*('2a) female mx'!DI$2-'2a) female mx'!$CO$2))</f>
        <v>3.2870963742271287E-3</v>
      </c>
      <c r="DJ5" s="32">
        <f>$CN65*EXP('2a)answer'!$I65*('2a) female mx'!DJ$2-'2a) female mx'!$CO$2))</f>
        <v>3.2361184451792716E-3</v>
      </c>
      <c r="DK5" s="32">
        <f>$CN65*EXP('2a)answer'!$I65*('2a) female mx'!DK$2-'2a) female mx'!$CO$2))</f>
        <v>3.1859311072653966E-3</v>
      </c>
      <c r="DL5" s="32">
        <f>$CN65*EXP('2a)answer'!$I65*('2a) female mx'!DL$2-'2a) female mx'!$CO$2))</f>
        <v>3.1365220996041224E-3</v>
      </c>
      <c r="DM5" s="32">
        <f>$CN65*EXP('2a)answer'!$I65*('2a) female mx'!DM$2-'2a) female mx'!$CO$2))</f>
        <v>3.0878793514619268E-3</v>
      </c>
      <c r="DN5" s="32">
        <f>$CN65*EXP('2a)answer'!$I65*('2a) female mx'!DN$2-'2a) female mx'!$CO$2))</f>
        <v>3.0399909793042408E-3</v>
      </c>
      <c r="DO5" s="32">
        <f>$CN65*EXP('2a)answer'!$I65*('2a) female mx'!DO$2-'2a) female mx'!$CO$2))</f>
        <v>2.9928452838922726E-3</v>
      </c>
      <c r="DP5" s="32">
        <f>$CN65*EXP('2a)answer'!$I65*('2a) female mx'!DP$2-'2a) female mx'!$CO$2))</f>
        <v>2.9464307474248571E-3</v>
      </c>
      <c r="DQ5" s="32">
        <f>$CN65*EXP('2a)answer'!$I65*('2a) female mx'!DQ$2-'2a) female mx'!$CO$2))</f>
        <v>2.9007360307246317E-3</v>
      </c>
      <c r="DR5" s="32">
        <f>$CN65*EXP('2a)answer'!$I65*('2a) female mx'!DR$2-'2a) female mx'!$CO$2))</f>
        <v>2.8557499704678461E-3</v>
      </c>
      <c r="DS5" s="32">
        <f>$CN65*EXP('2a)answer'!$I65*('2a) female mx'!DS$2-'2a) female mx'!$CO$2))</f>
        <v>2.811461576457141E-3</v>
      </c>
      <c r="DT5" s="32">
        <f>$CN65*EXP('2a)answer'!$I65*('2a) female mx'!DT$2-'2a) female mx'!$CO$2))</f>
        <v>2.7678600289366166E-3</v>
      </c>
      <c r="DU5" s="32">
        <f>$CN65*EXP('2a)answer'!$I65*('2a) female mx'!DU$2-'2a) female mx'!$CO$2))</f>
        <v>2.7249346759485394E-3</v>
      </c>
      <c r="DV5" s="32">
        <f>$CN65*EXP('2a)answer'!$I65*('2a) female mx'!DV$2-'2a) female mx'!$CO$2))</f>
        <v>2.6826750307310451E-3</v>
      </c>
      <c r="DW5" s="32">
        <f>$CN65*EXP('2a)answer'!$I65*('2a) female mx'!DW$2-'2a) female mx'!$CO$2))</f>
        <v>2.6410707691562015E-3</v>
      </c>
      <c r="DX5" s="32">
        <f>$CN65*EXP('2a)answer'!$I65*('2a) female mx'!DX$2-'2a) female mx'!$CO$2))</f>
        <v>2.6001117272077983E-3</v>
      </c>
      <c r="DY5" s="32">
        <f>$CN65*EXP('2a)answer'!$I65*('2a) female mx'!DY$2-'2a) female mx'!$CO$2))</f>
        <v>2.5597878984982537E-3</v>
      </c>
      <c r="DZ5" s="32">
        <f>$CN65*EXP('2a)answer'!$I65*('2a) female mx'!DZ$2-'2a) female mx'!$CO$2))</f>
        <v>2.5200894318240332E-3</v>
      </c>
      <c r="EA5" s="32">
        <f>$CN65*EXP('2a)answer'!$I65*('2a) female mx'!EA$2-'2a) female mx'!$CO$2))</f>
        <v>2.4810066287589768E-3</v>
      </c>
      <c r="EB5" s="32">
        <f>$CN65*EXP('2a)answer'!$I65*('2a) female mx'!EB$2-'2a) female mx'!$CO$2))</f>
        <v>2.442529941284952E-3</v>
      </c>
      <c r="EC5" s="32">
        <f>$CN65*EXP('2a)answer'!$I65*('2a) female mx'!EC$2-'2a) female mx'!$CO$2))</f>
        <v>2.4046499694592494E-3</v>
      </c>
      <c r="ED5" s="32">
        <f>$CN65*EXP('2a)answer'!$I65*('2a) female mx'!ED$2-'2a) female mx'!$CO$2))</f>
        <v>2.3673574591181598E-3</v>
      </c>
      <c r="EE5" s="32">
        <f>$CN65*EXP('2a)answer'!$I65*('2a) female mx'!EE$2-'2a) female mx'!$CO$2))</f>
        <v>2.3306432996161538E-3</v>
      </c>
      <c r="EF5" s="32">
        <f>$CN65*EXP('2a)answer'!$I65*('2a) female mx'!EF$2-'2a) female mx'!$CO$2))</f>
        <v>2.2944985216001362E-3</v>
      </c>
      <c r="EG5" s="32">
        <f>$CN65*EXP('2a)answer'!$I65*('2a) female mx'!EG$2-'2a) female mx'!$CO$2))</f>
        <v>2.2589142948182101E-3</v>
      </c>
      <c r="EH5" s="32">
        <f>$CN65*EXP('2a)answer'!$I65*('2a) female mx'!EH$2-'2a) female mx'!$CO$2))</f>
        <v>2.223881925962427E-3</v>
      </c>
      <c r="EI5" s="32">
        <f>$CN65*EXP('2a)answer'!$I65*('2a) female mx'!EI$2-'2a) female mx'!$CO$2))</f>
        <v>2.18939285654499E-3</v>
      </c>
      <c r="EJ5" s="32">
        <f>$CN65*EXP('2a)answer'!$I65*('2a) female mx'!EJ$2-'2a) female mx'!$CO$2))</f>
        <v>2.1554386608073984E-3</v>
      </c>
      <c r="EK5" s="32">
        <f>$CN65*EXP('2a)answer'!$I65*('2a) female mx'!EK$2-'2a) female mx'!$CO$2))</f>
        <v>2.1220110436620141E-3</v>
      </c>
      <c r="EL5" s="32">
        <f>$CN65*EXP('2a)answer'!$I65*('2a) female mx'!EL$2-'2a) female mx'!$CO$2))</f>
        <v>2.089101838665551E-3</v>
      </c>
      <c r="EM5" s="32">
        <f>$CN65*EXP('2a)answer'!$I65*('2a) female mx'!EM$2-'2a) female mx'!$CO$2))</f>
        <v>2.0567030060239977E-3</v>
      </c>
      <c r="EN5" s="32">
        <f>$CN65*EXP('2a)answer'!$I65*('2a) female mx'!EN$2-'2a) female mx'!$CO$2))</f>
        <v>2.0248066306284766E-3</v>
      </c>
      <c r="EO5" s="32">
        <f>$CN65*EXP('2a)answer'!$I65*('2a) female mx'!EO$2-'2a) female mx'!$CO$2))</f>
        <v>1.9934049201215617E-3</v>
      </c>
    </row>
    <row r="6" spans="1:145" x14ac:dyDescent="0.25">
      <c r="A6" s="31">
        <f>'2a) male mx'!A6</f>
        <v>3</v>
      </c>
      <c r="B6" s="32">
        <f>2*(females!B5-females!B6)/(females!B5+females!B6)</f>
        <v>2.8874697870085488E-3</v>
      </c>
      <c r="C6" s="32">
        <f>2*(females!C5-females!C6)/(females!C5+females!C6)</f>
        <v>2.9714843625635421E-3</v>
      </c>
      <c r="D6" s="32">
        <f>2*(females!D5-females!D6)/(females!D5+females!D6)</f>
        <v>2.5749139013164246E-3</v>
      </c>
      <c r="E6" s="32">
        <f>2*(females!E5-females!E6)/(females!E5+females!E6)</f>
        <v>2.8922786871197191E-3</v>
      </c>
      <c r="F6" s="32">
        <f>2*(females!F5-females!F6)/(females!F5+females!F6)</f>
        <v>2.6178846215241195E-3</v>
      </c>
      <c r="G6" s="32">
        <f>2*(females!G5-females!G6)/(females!G5+females!G6)</f>
        <v>2.700088231229603E-3</v>
      </c>
      <c r="H6" s="32">
        <f>2*(females!H5-females!H6)/(females!H5+females!H6)</f>
        <v>3.0504389005620914E-3</v>
      </c>
      <c r="I6" s="32">
        <f>2*(females!I5-females!I6)/(females!I5+females!I6)</f>
        <v>3.0305617210175857E-3</v>
      </c>
      <c r="J6" s="32">
        <f>2*(females!J5-females!J6)/(females!J5+females!J6)</f>
        <v>3.2766893772699559E-3</v>
      </c>
      <c r="K6" s="32">
        <f>2*(females!K5-females!K6)/(females!K5+females!K6)</f>
        <v>2.2766379880873595E-3</v>
      </c>
      <c r="L6" s="32">
        <f>2*(females!L5-females!L6)/(females!L5+females!L6)</f>
        <v>2.4948112119750937E-3</v>
      </c>
      <c r="M6" s="32">
        <f>2*(females!M5-females!M6)/(females!M5+females!M6)</f>
        <v>2.3357511325250726E-3</v>
      </c>
      <c r="N6" s="32">
        <f>2*(females!N5-females!N6)/(females!N5+females!N6)</f>
        <v>2.3260931065916448E-3</v>
      </c>
      <c r="O6" s="32">
        <f>2*(females!O5-females!O6)/(females!O5+females!O6)</f>
        <v>2.7147892881569948E-3</v>
      </c>
      <c r="P6" s="32">
        <f>2*(females!P5-females!P6)/(females!P5+females!P6)</f>
        <v>2.3064906744388412E-3</v>
      </c>
      <c r="Q6" s="32">
        <f>2*(females!Q5-females!Q6)/(females!Q5+females!Q6)</f>
        <v>2.2166776099803022E-3</v>
      </c>
      <c r="R6" s="32">
        <f>2*(females!R5-females!R6)/(females!R5+females!R6)</f>
        <v>1.7985423441698996E-3</v>
      </c>
      <c r="S6" s="32">
        <f>2*(females!S5-females!S6)/(females!S5+females!S6)</f>
        <v>1.9937889819671701E-3</v>
      </c>
      <c r="T6" s="32">
        <f>2*(females!T5-females!T6)/(females!T5+females!T6)</f>
        <v>1.9527884670610533E-3</v>
      </c>
      <c r="U6" s="32">
        <f>2*(females!U5-females!U6)/(females!U5+females!U6)</f>
        <v>1.7651697539729375E-3</v>
      </c>
      <c r="V6" s="32">
        <f>2*(females!V5-females!V6)/(females!V5+females!V6)</f>
        <v>1.9151975636175257E-3</v>
      </c>
      <c r="W6" s="32">
        <f>2*(females!W5-females!W6)/(females!W5+females!W6)</f>
        <v>1.934124756274144E-3</v>
      </c>
      <c r="X6" s="32">
        <f>2*(females!X5-females!X6)/(females!X5+females!X6)</f>
        <v>1.9121357929877906E-3</v>
      </c>
      <c r="Y6" s="32">
        <f>2*(females!Y5-females!Y6)/(females!Y5+females!Y6)</f>
        <v>1.6370512355592395E-3</v>
      </c>
      <c r="Z6" s="32">
        <f>2*(females!Z5-females!Z6)/(females!Z5+females!Z6)</f>
        <v>1.6623902280365726E-3</v>
      </c>
      <c r="AA6" s="32">
        <f>2*(females!AA5-females!AA6)/(females!AA5+females!AA6)</f>
        <v>1.3336159082803075E-3</v>
      </c>
      <c r="AB6" s="32">
        <f>2*(females!AB5-females!AB6)/(females!AB5+females!AB6)</f>
        <v>1.0517307156924409E-3</v>
      </c>
      <c r="AC6" s="32">
        <f>2*(females!AC5-females!AC6)/(females!AC5+females!AC6)</f>
        <v>9.1579331882469758E-4</v>
      </c>
      <c r="AD6" s="32">
        <f>2*(females!AD5-females!AD6)/(females!AD5+females!AD6)</f>
        <v>9.9640984288568504E-4</v>
      </c>
      <c r="AE6" s="32">
        <f>2*(females!AE5-females!AE6)/(females!AE5+females!AE6)</f>
        <v>9.6514194773859028E-4</v>
      </c>
      <c r="AF6" s="32">
        <f>2*(females!AF5-females!AF6)/(females!AF5+females!AF6)</f>
        <v>9.7682859742837013E-4</v>
      </c>
      <c r="AG6" s="32">
        <f>2*(females!AG5-females!AG6)/(females!AG5+females!AG6)</f>
        <v>8.9281591059526188E-4</v>
      </c>
      <c r="AH6" s="32">
        <f>2*(females!AH5-females!AH6)/(females!AH5+females!AH6)</f>
        <v>9.5398802898892651E-4</v>
      </c>
      <c r="AI6" s="32">
        <f>2*(females!AI5-females!AI6)/(females!AI5+females!AI6)</f>
        <v>7.5779297915045264E-4</v>
      </c>
      <c r="AJ6" s="32">
        <f>2*(females!AJ5-females!AJ6)/(females!AJ5+females!AJ6)</f>
        <v>9.3161820033886328E-4</v>
      </c>
      <c r="AK6" s="32">
        <f>2*(females!AK5-females!AK6)/(females!AK5+females!AK6)</f>
        <v>8.6010935676107388E-4</v>
      </c>
      <c r="AL6" s="32">
        <f>2*(females!AL5-females!AL6)/(females!AL5+females!AL6)</f>
        <v>7.7789946672944456E-4</v>
      </c>
      <c r="AM6" s="32">
        <f>2*(females!AM5-females!AM6)/(females!AM5+females!AM6)</f>
        <v>6.0292366884162011E-4</v>
      </c>
      <c r="AN6" s="32">
        <f>2*(females!AN5-females!AN6)/(females!AN5+females!AN6)</f>
        <v>7.1576105850835396E-4</v>
      </c>
      <c r="AO6" s="32">
        <f>2*(females!AO5-females!AO6)/(females!AO5+females!AO6)</f>
        <v>7.0487641677605877E-4</v>
      </c>
      <c r="AP6" s="32">
        <f>2*(females!AP5-females!AP6)/(females!AP5+females!AP6)</f>
        <v>6.6335668689054101E-4</v>
      </c>
      <c r="AQ6" s="32">
        <f>2*(females!AQ5-females!AQ6)/(females!AQ5+females!AQ6)</f>
        <v>5.4110068045962927E-4</v>
      </c>
      <c r="AR6" s="32">
        <f>2*(females!AR5-females!AR6)/(females!AR5+females!AR6)</f>
        <v>5.9173408694410156E-4</v>
      </c>
      <c r="AS6" s="32">
        <f>2*(females!AS5-females!AS6)/(females!AS5+females!AS6)</f>
        <v>7.8515746485910507E-4</v>
      </c>
      <c r="AT6" s="32">
        <f>2*(females!AT5-females!AT6)/(females!AT5+females!AT6)</f>
        <v>7.2356319203469022E-4</v>
      </c>
      <c r="AU6" s="32">
        <f>2*(females!AU5-females!AU6)/(females!AU5+females!AU6)</f>
        <v>5.2963404324665665E-4</v>
      </c>
      <c r="AV6" s="32">
        <f>2*(females!AV5-females!AV6)/(females!AV5+females!AV6)</f>
        <v>4.8889794255449178E-4</v>
      </c>
      <c r="AW6" s="32">
        <f>2*(females!AW5-females!AW6)/(females!AW5+females!AW6)</f>
        <v>6.4179948350422513E-4</v>
      </c>
      <c r="AX6" s="32">
        <f>2*(females!AX5-females!AX6)/(females!AX5+females!AX6)</f>
        <v>6.7246069671003693E-4</v>
      </c>
      <c r="AY6" s="32">
        <f>2*(females!AY5-females!AY6)/(females!AY5+females!AY6)</f>
        <v>5.6007861467100473E-4</v>
      </c>
      <c r="AZ6" s="32">
        <f>2*(females!AZ5-females!AZ6)/(females!AZ5+females!AZ6)</f>
        <v>5.0933094287344144E-4</v>
      </c>
      <c r="BA6" s="32">
        <f>2*(females!BA5-females!BA6)/(females!BA5+females!BA6)</f>
        <v>5.5920166337076593E-4</v>
      </c>
      <c r="BB6" s="32">
        <f>2*(females!BB5-females!BB6)/(females!BB5+females!BB6)</f>
        <v>5.1811102814561965E-4</v>
      </c>
      <c r="BC6" s="32">
        <f>2*(females!BC5-females!BC6)/(females!BC5+females!BC6)</f>
        <v>6.1944341485953357E-4</v>
      </c>
      <c r="BD6" s="32">
        <f>2*(females!BD5-females!BD6)/(females!BD5+females!BD6)</f>
        <v>5.5782913186573559E-4</v>
      </c>
      <c r="BE6" s="32">
        <f>2*(females!BE5-females!BE6)/(females!BE5+females!BE6)</f>
        <v>3.1434264362163288E-4</v>
      </c>
      <c r="BF6" s="32">
        <f>2*(females!BF5-females!BF6)/(females!BF5+females!BF6)</f>
        <v>4.1512891777916155E-4</v>
      </c>
      <c r="BG6" s="32">
        <f>2*(females!BG5-females!BG6)/(females!BG5+females!BG6)</f>
        <v>3.9486273457630723E-4</v>
      </c>
      <c r="BH6" s="32">
        <f>2*(females!BH5-females!BH6)/(females!BH5+females!BH6)</f>
        <v>3.7420418400732229E-4</v>
      </c>
      <c r="BI6" s="32">
        <f>2*(females!BI5-females!BI6)/(females!BI5+females!BI6)</f>
        <v>2.3250524400414465E-4</v>
      </c>
      <c r="BJ6" s="32">
        <f>2*(females!BJ5-females!BJ6)/(females!BJ5+females!BJ6)</f>
        <v>3.5371220964017361E-4</v>
      </c>
      <c r="BK6" s="32">
        <f>2*(females!BK5-females!BK6)/(females!BK5+females!BK6)</f>
        <v>3.2336297493936947E-4</v>
      </c>
      <c r="BL6" s="32">
        <f>2*(females!BL5-females!BL6)/(females!BL5+females!BL6)</f>
        <v>4.1419371132718778E-4</v>
      </c>
      <c r="BM6" s="32">
        <f>2*(females!BM5-females!BM6)/(females!BM5+females!BM6)</f>
        <v>3.8357879011174256E-4</v>
      </c>
      <c r="BN6" s="32">
        <f>2*(females!BN5-females!BN6)/(females!BN5+females!BN6)</f>
        <v>3.3333164984015231E-4</v>
      </c>
      <c r="BO6" s="32">
        <f>2*(females!BO5-females!BO6)/(females!BO5+females!BO6)</f>
        <v>2.9254661831240955E-4</v>
      </c>
      <c r="BP6" s="32">
        <f>2*(females!BP5-females!BP6)/(females!BP5+females!BP6)</f>
        <v>2.522437077807094E-4</v>
      </c>
      <c r="BQ6" s="32">
        <f>2*(females!BQ5-females!BQ6)/(females!BQ5+females!BQ6)</f>
        <v>2.4201355275895451E-4</v>
      </c>
      <c r="BR6" s="32">
        <f>2*(females!BR5-females!BR6)/(females!BR5+females!BR6)</f>
        <v>2.7234351595479097E-4</v>
      </c>
      <c r="BS6" s="32">
        <f>2*(females!BS5-females!BS6)/(females!BS5+females!BS6)</f>
        <v>2.0165355918531962E-4</v>
      </c>
      <c r="BT6" s="32">
        <f>2*(females!BT5-females!BT6)/(females!BT5+females!BT6)</f>
        <v>1.7120097483849203E-4</v>
      </c>
      <c r="BU6" s="32">
        <f>2*(females!BU5-females!BU6)/(females!BU5+females!BU6)</f>
        <v>2.7186088777683242E-4</v>
      </c>
      <c r="BV6" s="32">
        <f>2*(females!BV5-females!BV6)/(females!BV5+females!BV6)</f>
        <v>2.3143606075699716E-4</v>
      </c>
      <c r="BW6" s="32">
        <f>2*(females!BW5-females!BW6)/(females!BW5+females!BW6)</f>
        <v>1.8114665834733864E-4</v>
      </c>
      <c r="BX6" s="32">
        <f>2*(females!BX5-females!BX6)/(females!BX5+females!BX6)</f>
        <v>2.4145355037324696E-4</v>
      </c>
      <c r="BY6" s="32">
        <f>2*(females!BY5-females!BY6)/(females!BY5+females!BY6)</f>
        <v>2.6155625974548562E-4</v>
      </c>
      <c r="BZ6" s="32">
        <f>2*(females!BZ5-females!BZ6)/(females!BZ5+females!BZ6)</f>
        <v>2.0117688477593924E-4</v>
      </c>
      <c r="CA6" s="32">
        <f>2*(females!CA5-females!CA6)/(females!CA5+females!CA6)</f>
        <v>2.6140373807345446E-4</v>
      </c>
      <c r="CB6" s="32">
        <f>2*(females!CB5-females!CB6)/(females!CB5+females!CB6)</f>
        <v>2.414146900838916E-4</v>
      </c>
      <c r="CC6" s="32">
        <f>2*(females!CC5-females!CC6)/(females!CC5+females!CC6)</f>
        <v>1.5081060701269323E-4</v>
      </c>
      <c r="CD6" s="32">
        <f>2*(females!CD5-females!CD6)/(females!CD5+females!CD6)</f>
        <v>1.5076058716223347E-4</v>
      </c>
      <c r="CE6" s="32">
        <f>2*(females!CE5-females!CE6)/(females!CE5+females!CE6)</f>
        <v>1.3069595596551636E-4</v>
      </c>
      <c r="CF6" s="32">
        <f>2*(females!CF5-females!CF6)/(females!CF5+females!CF6)</f>
        <v>2.3114300214561003E-4</v>
      </c>
      <c r="CG6" s="32">
        <f>2*(females!CG5-females!CG6)/(females!CG5+females!CG6)</f>
        <v>1.7083452666274751E-4</v>
      </c>
      <c r="CH6" s="32">
        <f>2*(females!CH5-females!CH6)/(females!CH5+females!CH6)</f>
        <v>2.0106160527585653E-4</v>
      </c>
      <c r="CI6" s="32">
        <f>2*(females!CI5-females!CI6)/(females!CI5+females!CI6)</f>
        <v>1.2058483645681555E-4</v>
      </c>
      <c r="CJ6" s="32">
        <f>2*(females!CJ5-females!CJ6)/(females!CJ5+females!CJ6)</f>
        <v>1.5067426734637502E-4</v>
      </c>
      <c r="CK6" s="32">
        <f>2*(females!CK5-females!CK6)/(females!CK5+females!CK6)</f>
        <v>1.0042580541495943E-4</v>
      </c>
      <c r="CL6" s="32">
        <f>2*(females!CL5-females!CL6)/(females!CL5+females!CL6)</f>
        <v>1.5060921427172914E-4</v>
      </c>
      <c r="CM6" s="32">
        <f>2*(females!CM5-females!CM6)/(females!CM5+females!CM6)</f>
        <v>9.0357363372136799E-5</v>
      </c>
      <c r="CN6" s="32">
        <f>2*(females!CN5-females!CN6)/(females!CN5+females!CN6)</f>
        <v>1.5058804632088306E-4</v>
      </c>
      <c r="CP6" s="31">
        <f t="shared" si="1"/>
        <v>63</v>
      </c>
      <c r="CQ6" s="32">
        <f>$CN66*EXP('2a)answer'!$I66*('2a) female mx'!CQ$2-'2a) female mx'!$CO$2))</f>
        <v>4.4411875637830507E-3</v>
      </c>
      <c r="CR6" s="32">
        <f>$CN66*EXP('2a)answer'!$I66*('2a) female mx'!CR$2-'2a) female mx'!$CO$2))</f>
        <v>4.3656975483791919E-3</v>
      </c>
      <c r="CS6" s="32">
        <f>$CN66*EXP('2a)answer'!$I66*('2a) female mx'!CS$2-'2a) female mx'!$CO$2))</f>
        <v>4.2914906903164336E-3</v>
      </c>
      <c r="CT6" s="32">
        <f>$CN66*EXP('2a)answer'!$I66*('2a) female mx'!CT$2-'2a) female mx'!$CO$2))</f>
        <v>4.2185451788592353E-3</v>
      </c>
      <c r="CU6" s="32">
        <f>$CN66*EXP('2a)answer'!$I66*('2a) female mx'!CU$2-'2a) female mx'!$CO$2))</f>
        <v>4.1468395740045976E-3</v>
      </c>
      <c r="CV6" s="32">
        <f>$CN66*EXP('2a)answer'!$I66*('2a) female mx'!CV$2-'2a) female mx'!$CO$2))</f>
        <v>4.0763528001804619E-3</v>
      </c>
      <c r="CW6" s="32">
        <f>$CN66*EXP('2a)answer'!$I66*('2a) female mx'!CW$2-'2a) female mx'!$CO$2))</f>
        <v>4.0070641400512183E-3</v>
      </c>
      <c r="CX6" s="32">
        <f>$CN66*EXP('2a)answer'!$I66*('2a) female mx'!CX$2-'2a) female mx'!$CO$2))</f>
        <v>3.9389532284285064E-3</v>
      </c>
      <c r="CY6" s="32">
        <f>$CN66*EXP('2a)answer'!$I66*('2a) female mx'!CY$2-'2a) female mx'!$CO$2))</f>
        <v>3.8720000462855158E-3</v>
      </c>
      <c r="CZ6" s="32">
        <f>$CN66*EXP('2a)answer'!$I66*('2a) female mx'!CZ$2-'2a) female mx'!$CO$2))</f>
        <v>3.80618491487304E-3</v>
      </c>
      <c r="DA6" s="32">
        <f>$CN66*EXP('2a)answer'!$I66*('2a) female mx'!DA$2-'2a) female mx'!$CO$2))</f>
        <v>3.7414884899355278E-3</v>
      </c>
      <c r="DB6" s="32">
        <f>$CN66*EXP('2a)answer'!$I66*('2a) female mx'!DB$2-'2a) female mx'!$CO$2))</f>
        <v>3.6778917560254644E-3</v>
      </c>
      <c r="DC6" s="32">
        <f>$CN66*EXP('2a)answer'!$I66*('2a) female mx'!DC$2-'2a) female mx'!$CO$2))</f>
        <v>3.6153760209143835E-3</v>
      </c>
      <c r="DD6" s="32">
        <f>$CN66*EXP('2a)answer'!$I66*('2a) female mx'!DD$2-'2a) female mx'!$CO$2))</f>
        <v>3.5539229100988853E-3</v>
      </c>
      <c r="DE6" s="32">
        <f>$CN66*EXP('2a)answer'!$I66*('2a) female mx'!DE$2-'2a) female mx'!$CO$2))</f>
        <v>3.4935143614000406E-3</v>
      </c>
      <c r="DF6" s="32">
        <f>$CN66*EXP('2a)answer'!$I66*('2a) female mx'!DF$2-'2a) female mx'!$CO$2))</f>
        <v>3.4341326196545858E-3</v>
      </c>
      <c r="DG6" s="32">
        <f>$CN66*EXP('2a)answer'!$I66*('2a) female mx'!DG$2-'2a) female mx'!$CO$2))</f>
        <v>3.3757602314963618E-3</v>
      </c>
      <c r="DH6" s="32">
        <f>$CN66*EXP('2a)answer'!$I66*('2a) female mx'!DH$2-'2a) female mx'!$CO$2))</f>
        <v>3.3183800402264573E-3</v>
      </c>
      <c r="DI6" s="32">
        <f>$CN66*EXP('2a)answer'!$I66*('2a) female mx'!DI$2-'2a) female mx'!$CO$2))</f>
        <v>3.261975180770539E-3</v>
      </c>
      <c r="DJ6" s="32">
        <f>$CN66*EXP('2a)answer'!$I66*('2a) female mx'!DJ$2-'2a) female mx'!$CO$2))</f>
        <v>3.2065290747219088E-3</v>
      </c>
      <c r="DK6" s="32">
        <f>$CN66*EXP('2a)answer'!$I66*('2a) female mx'!DK$2-'2a) female mx'!$CO$2))</f>
        <v>3.1520254254688049E-3</v>
      </c>
      <c r="DL6" s="32">
        <f>$CN66*EXP('2a)answer'!$I66*('2a) female mx'!DL$2-'2a) female mx'!$CO$2))</f>
        <v>3.0984482134045364E-3</v>
      </c>
      <c r="DM6" s="32">
        <f>$CN66*EXP('2a)answer'!$I66*('2a) female mx'!DM$2-'2a) female mx'!$CO$2))</f>
        <v>3.0457816912190317E-3</v>
      </c>
      <c r="DN6" s="32">
        <f>$CN66*EXP('2a)answer'!$I66*('2a) female mx'!DN$2-'2a) female mx'!$CO$2))</f>
        <v>2.9940103792704181E-3</v>
      </c>
      <c r="DO6" s="32">
        <f>$CN66*EXP('2a)answer'!$I66*('2a) female mx'!DO$2-'2a) female mx'!$CO$2))</f>
        <v>2.9431190610352759E-3</v>
      </c>
      <c r="DP6" s="32">
        <f>$CN66*EXP('2a)answer'!$I66*('2a) female mx'!DP$2-'2a) female mx'!$CO$2))</f>
        <v>2.8930927786362292E-3</v>
      </c>
      <c r="DQ6" s="32">
        <f>$CN66*EXP('2a)answer'!$I66*('2a) female mx'!DQ$2-'2a) female mx'!$CO$2))</f>
        <v>2.8439168284455545E-3</v>
      </c>
      <c r="DR6" s="32">
        <f>$CN66*EXP('2a)answer'!$I66*('2a) female mx'!DR$2-'2a) female mx'!$CO$2))</f>
        <v>2.7955767567635161E-3</v>
      </c>
      <c r="DS6" s="32">
        <f>$CN66*EXP('2a)answer'!$I66*('2a) female mx'!DS$2-'2a) female mx'!$CO$2))</f>
        <v>2.7480583555701691E-3</v>
      </c>
      <c r="DT6" s="32">
        <f>$CN66*EXP('2a)answer'!$I66*('2a) female mx'!DT$2-'2a) female mx'!$CO$2))</f>
        <v>2.7013476583493587E-3</v>
      </c>
      <c r="DU6" s="32">
        <f>$CN66*EXP('2a)answer'!$I66*('2a) female mx'!DU$2-'2a) female mx'!$CO$2))</f>
        <v>2.6554309359837162E-3</v>
      </c>
      <c r="DV6" s="32">
        <f>$CN66*EXP('2a)answer'!$I66*('2a) female mx'!DV$2-'2a) female mx'!$CO$2))</f>
        <v>2.6102946927194165E-3</v>
      </c>
      <c r="DW6" s="32">
        <f>$CN66*EXP('2a)answer'!$I66*('2a) female mx'!DW$2-'2a) female mx'!$CO$2))</f>
        <v>2.5659256621995367E-3</v>
      </c>
      <c r="DX6" s="32">
        <f>$CN66*EXP('2a)answer'!$I66*('2a) female mx'!DX$2-'2a) female mx'!$CO$2))</f>
        <v>2.5223108035648334E-3</v>
      </c>
      <c r="DY6" s="32">
        <f>$CN66*EXP('2a)answer'!$I66*('2a) female mx'!DY$2-'2a) female mx'!$CO$2))</f>
        <v>2.4794372976207979E-3</v>
      </c>
      <c r="DZ6" s="32">
        <f>$CN66*EXP('2a)answer'!$I66*('2a) female mx'!DZ$2-'2a) female mx'!$CO$2))</f>
        <v>2.437292543069864E-3</v>
      </c>
      <c r="EA6" s="32">
        <f>$CN66*EXP('2a)answer'!$I66*('2a) female mx'!EA$2-'2a) female mx'!$CO$2))</f>
        <v>2.3958641528076595E-3</v>
      </c>
      <c r="EB6" s="32">
        <f>$CN66*EXP('2a)answer'!$I66*('2a) female mx'!EB$2-'2a) female mx'!$CO$2))</f>
        <v>2.3551399502822106E-3</v>
      </c>
      <c r="EC6" s="32">
        <f>$CN66*EXP('2a)answer'!$I66*('2a) female mx'!EC$2-'2a) female mx'!$CO$2))</f>
        <v>2.3151079659150375E-3</v>
      </c>
      <c r="ED6" s="32">
        <f>$CN66*EXP('2a)answer'!$I66*('2a) female mx'!ED$2-'2a) female mx'!$CO$2))</f>
        <v>2.2757564335830738E-3</v>
      </c>
      <c r="EE6" s="32">
        <f>$CN66*EXP('2a)answer'!$I66*('2a) female mx'!EE$2-'2a) female mx'!$CO$2))</f>
        <v>2.2370737871603955E-3</v>
      </c>
      <c r="EF6" s="32">
        <f>$CN66*EXP('2a)answer'!$I66*('2a) female mx'!EF$2-'2a) female mx'!$CO$2))</f>
        <v>2.199048657118723E-3</v>
      </c>
      <c r="EG6" s="32">
        <f>$CN66*EXP('2a)answer'!$I66*('2a) female mx'!EG$2-'2a) female mx'!$CO$2))</f>
        <v>2.1616698671857166E-3</v>
      </c>
      <c r="EH6" s="32">
        <f>$CN66*EXP('2a)answer'!$I66*('2a) female mx'!EH$2-'2a) female mx'!$CO$2))</f>
        <v>2.1249264310600631E-3</v>
      </c>
      <c r="EI6" s="32">
        <f>$CN66*EXP('2a)answer'!$I66*('2a) female mx'!EI$2-'2a) female mx'!$CO$2))</f>
        <v>2.0888075491824081E-3</v>
      </c>
      <c r="EJ6" s="32">
        <f>$CN66*EXP('2a)answer'!$I66*('2a) female mx'!EJ$2-'2a) female mx'!$CO$2))</f>
        <v>2.0533026055611667E-3</v>
      </c>
      <c r="EK6" s="32">
        <f>$CN66*EXP('2a)answer'!$I66*('2a) female mx'!EK$2-'2a) female mx'!$CO$2))</f>
        <v>2.0184011646522935E-3</v>
      </c>
      <c r="EL6" s="32">
        <f>$CN66*EXP('2a)answer'!$I66*('2a) female mx'!EL$2-'2a) female mx'!$CO$2))</f>
        <v>1.9840929682920882E-3</v>
      </c>
      <c r="EM6" s="32">
        <f>$CN66*EXP('2a)answer'!$I66*('2a) female mx'!EM$2-'2a) female mx'!$CO$2))</f>
        <v>1.9503679326821368E-3</v>
      </c>
      <c r="EN6" s="32">
        <f>$CN66*EXP('2a)answer'!$I66*('2a) female mx'!EN$2-'2a) female mx'!$CO$2))</f>
        <v>1.9172161454254976E-3</v>
      </c>
      <c r="EO6" s="32">
        <f>$CN66*EXP('2a)answer'!$I66*('2a) female mx'!EO$2-'2a) female mx'!$CO$2))</f>
        <v>1.8846278626132725E-3</v>
      </c>
    </row>
    <row r="7" spans="1:145" x14ac:dyDescent="0.25">
      <c r="A7" s="31">
        <f>'2a) male mx'!A7</f>
        <v>4</v>
      </c>
      <c r="B7" s="32">
        <f>2*(females!B6-females!B7)/(females!B6+females!B7)</f>
        <v>3.2543255410316212E-3</v>
      </c>
      <c r="C7" s="32">
        <f>2*(females!C6-females!C7)/(females!C6+females!C7)</f>
        <v>2.2663793791397333E-3</v>
      </c>
      <c r="D7" s="32">
        <f>2*(females!D6-females!D7)/(females!D6+females!D7)</f>
        <v>2.1939022422971448E-3</v>
      </c>
      <c r="E7" s="32">
        <f>2*(females!E6-females!E7)/(females!E6+females!E7)</f>
        <v>2.0403341852623441E-3</v>
      </c>
      <c r="F7" s="32">
        <f>2*(females!F6-females!F7)/(females!F6+females!F7)</f>
        <v>2.282934530984969E-3</v>
      </c>
      <c r="G7" s="32">
        <f>2*(females!G6-females!G7)/(females!G6+females!G7)</f>
        <v>1.7259196914652206E-3</v>
      </c>
      <c r="H7" s="32">
        <f>2*(females!H6-females!H7)/(females!H6+females!H7)</f>
        <v>2.2243610309057855E-3</v>
      </c>
      <c r="I7" s="32">
        <f>2*(females!I6-females!I7)/(females!I6+females!I7)</f>
        <v>1.7756479510520179E-3</v>
      </c>
      <c r="J7" s="32">
        <f>2*(females!J6-females!J7)/(females!J6+females!J7)</f>
        <v>2.0839978734715579E-3</v>
      </c>
      <c r="K7" s="32">
        <f>2*(females!K6-females!K7)/(females!K6+females!K7)</f>
        <v>1.9737470420323226E-3</v>
      </c>
      <c r="L7" s="32">
        <f>2*(females!L6-females!L7)/(females!L6+females!L7)</f>
        <v>1.5860761421586391E-3</v>
      </c>
      <c r="M7" s="32">
        <f>2*(females!M6-females!M7)/(females!M6+females!M7)</f>
        <v>1.9628939564909336E-3</v>
      </c>
      <c r="N7" s="32">
        <f>2*(females!N6-females!N7)/(females!N6+females!N7)</f>
        <v>2.1527847057773389E-3</v>
      </c>
      <c r="O7" s="32">
        <f>2*(females!O6-females!O7)/(females!O6+females!O7)</f>
        <v>2.1940465391025506E-3</v>
      </c>
      <c r="P7" s="32">
        <f>2*(females!P6-females!P7)/(females!P6+females!P7)</f>
        <v>1.6702821095978192E-3</v>
      </c>
      <c r="Q7" s="32">
        <f>2*(females!Q6-females!Q7)/(females!Q6+females!Q7)</f>
        <v>2.3691816846461234E-3</v>
      </c>
      <c r="R7" s="32">
        <f>2*(females!R6-females!R7)/(females!R6+females!R7)</f>
        <v>1.7388753875806587E-3</v>
      </c>
      <c r="S7" s="32">
        <f>2*(females!S6-females!S7)/(females!S6+females!S7)</f>
        <v>1.7465239467257905E-3</v>
      </c>
      <c r="T7" s="32">
        <f>2*(females!T6-females!T7)/(females!T6+females!T7)</f>
        <v>1.883298283059732E-3</v>
      </c>
      <c r="U7" s="32">
        <f>2*(females!U6-females!U7)/(females!U6+females!U7)</f>
        <v>1.3704147335275626E-3</v>
      </c>
      <c r="V7" s="32">
        <f>2*(females!V6-females!V7)/(females!V6+females!V7)</f>
        <v>1.4571681666413322E-3</v>
      </c>
      <c r="W7" s="32">
        <f>2*(females!W6-females!W7)/(females!W6+females!W7)</f>
        <v>1.8435110505918089E-3</v>
      </c>
      <c r="X7" s="32">
        <f>2*(females!X6-females!X7)/(females!X6+females!X7)</f>
        <v>1.5491056008541016E-3</v>
      </c>
      <c r="Y7" s="32">
        <f>2*(females!Y6-females!Y7)/(females!Y6+females!Y7)</f>
        <v>1.2347408341245013E-3</v>
      </c>
      <c r="Z7" s="32">
        <f>2*(females!Z6-females!Z7)/(females!Z6+females!Z7)</f>
        <v>1.3443223064434403E-3</v>
      </c>
      <c r="AA7" s="32">
        <f>2*(females!AA6-females!AA7)/(females!AA6+females!AA7)</f>
        <v>1.2525296440641998E-3</v>
      </c>
      <c r="AB7" s="32">
        <f>2*(females!AB6-females!AB7)/(females!AB6+females!AB7)</f>
        <v>9.0826521344232513E-4</v>
      </c>
      <c r="AC7" s="32">
        <f>2*(females!AC6-females!AC7)/(females!AC6+females!AC7)</f>
        <v>7.2087658592848906E-4</v>
      </c>
      <c r="AD7" s="32">
        <f>2*(females!AD6-females!AD7)/(females!AD6+females!AD7)</f>
        <v>7.8138654986994029E-4</v>
      </c>
      <c r="AE7" s="32">
        <f>2*(females!AE6-females!AE7)/(females!AE6+females!AE7)</f>
        <v>6.165354816169671E-4</v>
      </c>
      <c r="AF7" s="32">
        <f>2*(females!AF6-females!AF7)/(females!AF6+females!AF7)</f>
        <v>8.3362922024792755E-4</v>
      </c>
      <c r="AG7" s="32">
        <f>2*(females!AG6-females!AG7)/(females!AG6+females!AG7)</f>
        <v>7.4975992276445731E-4</v>
      </c>
      <c r="AH7" s="32">
        <f>2*(females!AH6-females!AH7)/(females!AH6+females!AH7)</f>
        <v>8.5217793064503713E-4</v>
      </c>
      <c r="AI7" s="32">
        <f>2*(females!AI6-females!AI7)/(females!AI6+females!AI7)</f>
        <v>6.3535005738645683E-4</v>
      </c>
      <c r="AJ7" s="32">
        <f>2*(females!AJ6-females!AJ7)/(females!AJ6+females!AJ7)</f>
        <v>9.1198335886545168E-4</v>
      </c>
      <c r="AK7" s="32">
        <f>2*(females!AK6-females!AK7)/(females!AK6+females!AK7)</f>
        <v>7.3782587309394979E-4</v>
      </c>
      <c r="AL7" s="32">
        <f>2*(females!AL6-females!AL7)/(females!AL6+females!AL7)</f>
        <v>4.7112804440893917E-4</v>
      </c>
      <c r="AM7" s="32">
        <f>2*(females!AM6-females!AM7)/(females!AM6+females!AM7)</f>
        <v>6.4420142031075046E-4</v>
      </c>
      <c r="AN7" s="32">
        <f>2*(females!AN6-females!AN7)/(females!AN6+females!AN7)</f>
        <v>6.4462327908606739E-4</v>
      </c>
      <c r="AO7" s="32">
        <f>2*(females!AO6-females!AO7)/(females!AO6+females!AO7)</f>
        <v>6.1334014822386914E-4</v>
      </c>
      <c r="AP7" s="32">
        <f>2*(females!AP6-females!AP7)/(females!AP6+females!AP7)</f>
        <v>7.0466046088879129E-4</v>
      </c>
      <c r="AQ7" s="32">
        <f>2*(females!AQ6-females!AQ7)/(females!AQ6+females!AQ7)</f>
        <v>5.0052350672897671E-4</v>
      </c>
      <c r="AR7" s="32">
        <f>2*(females!AR6-females!AR7)/(females!AR6+females!AR7)</f>
        <v>6.3293077574854274E-4</v>
      </c>
      <c r="AS7" s="32">
        <f>2*(females!AS6-females!AS7)/(females!AS6+females!AS7)</f>
        <v>5.4079149426812035E-4</v>
      </c>
      <c r="AT7" s="32">
        <f>2*(females!AT6-females!AT7)/(females!AT6+females!AT7)</f>
        <v>5.5066640832933931E-4</v>
      </c>
      <c r="AU7" s="32">
        <f>2*(females!AU6-females!AU7)/(females!AU6+females!AU7)</f>
        <v>4.891420651985611E-4</v>
      </c>
      <c r="AV7" s="32">
        <f>2*(females!AV6-females!AV7)/(females!AV6+females!AV7)</f>
        <v>4.8913708066685693E-4</v>
      </c>
      <c r="AW7" s="32">
        <f>2*(females!AW6-females!AW7)/(females!AW6+females!AW7)</f>
        <v>5.096580194689363E-4</v>
      </c>
      <c r="AX7" s="32">
        <f>2*(females!AX6-females!AX7)/(females!AX6+females!AX7)</f>
        <v>5.505316708636211E-4</v>
      </c>
      <c r="AY7" s="32">
        <f>2*(females!AY6-females!AY7)/(females!AY6+females!AY7)</f>
        <v>5.2981751862002911E-4</v>
      </c>
      <c r="AZ7" s="32">
        <f>2*(females!AZ6-females!AZ7)/(females!AZ6+females!AZ7)</f>
        <v>4.0765162092475771E-4</v>
      </c>
      <c r="BA7" s="32">
        <f>2*(females!BA6-females!BA7)/(females!BA6+females!BA7)</f>
        <v>5.5951454483491774E-4</v>
      </c>
      <c r="BB7" s="32">
        <f>2*(females!BB6-females!BB7)/(females!BB6+females!BB7)</f>
        <v>4.8787924988565328E-4</v>
      </c>
      <c r="BC7" s="32">
        <f>2*(females!BC6-females!BC7)/(females!BC6+females!BC7)</f>
        <v>3.1494623055080032E-4</v>
      </c>
      <c r="BD7" s="32">
        <f>2*(females!BD6-females!BD7)/(females!BD6+females!BD7)</f>
        <v>4.3633780664146729E-4</v>
      </c>
      <c r="BE7" s="32">
        <f>2*(females!BE6-females!BE7)/(females!BE6+females!BE7)</f>
        <v>3.1444148598960315E-4</v>
      </c>
      <c r="BF7" s="32">
        <f>2*(females!BF6-females!BF7)/(females!BF6+females!BF7)</f>
        <v>3.8490757153709801E-4</v>
      </c>
      <c r="BG7" s="32">
        <f>2*(females!BG6-females!BG7)/(females!BG6+females!BG7)</f>
        <v>3.9501871274543067E-4</v>
      </c>
      <c r="BH7" s="32">
        <f>2*(females!BH6-females!BH7)/(females!BH6+females!BH7)</f>
        <v>3.1363027037964436E-4</v>
      </c>
      <c r="BI7" s="32">
        <f>2*(females!BI6-females!BI7)/(females!BI6+females!BI7)</f>
        <v>3.4380245515400329E-4</v>
      </c>
      <c r="BJ7" s="32">
        <f>2*(females!BJ6-females!BJ7)/(females!BJ6+females!BJ7)</f>
        <v>2.6283865750101093E-4</v>
      </c>
      <c r="BK7" s="32">
        <f>2*(females!BK6-females!BK7)/(females!BK6+females!BK7)</f>
        <v>2.3248174260227932E-4</v>
      </c>
      <c r="BL7" s="32">
        <f>2*(females!BL6-females!BL7)/(females!BL6+females!BL7)</f>
        <v>2.4253448537213886E-4</v>
      </c>
      <c r="BM7" s="32">
        <f>2*(females!BM6-females!BM7)/(females!BM6+females!BM7)</f>
        <v>2.2213920050082292E-4</v>
      </c>
      <c r="BN7" s="32">
        <f>2*(females!BN6-females!BN7)/(females!BN6+females!BN7)</f>
        <v>2.5259797012271211E-4</v>
      </c>
      <c r="BO7" s="32">
        <f>2*(females!BO6-females!BO7)/(females!BO6+females!BO7)</f>
        <v>2.3208060260232989E-4</v>
      </c>
      <c r="BP7" s="32">
        <f>2*(females!BP6-females!BP7)/(females!BP6+females!BP7)</f>
        <v>2.4221383444684416E-4</v>
      </c>
      <c r="BQ7" s="32">
        <f>2*(females!BQ6-females!BQ7)/(females!BQ6+females!BQ7)</f>
        <v>2.3198462849679003E-4</v>
      </c>
      <c r="BR7" s="32">
        <f>2*(females!BR6-females!BR7)/(females!BR6+females!BR7)</f>
        <v>2.3205484565830427E-4</v>
      </c>
      <c r="BS7" s="32">
        <f>2*(females!BS6-females!BS7)/(females!BS6+females!BS7)</f>
        <v>1.3109662325351567E-4</v>
      </c>
      <c r="BT7" s="32">
        <f>2*(females!BT6-females!BT7)/(females!BT6+females!BT7)</f>
        <v>1.3093817200239717E-4</v>
      </c>
      <c r="BU7" s="32">
        <f>2*(females!BU6-females!BU7)/(females!BU6+females!BU7)</f>
        <v>2.7193481621738669E-4</v>
      </c>
      <c r="BV7" s="32">
        <f>2*(females!BV6-females!BV7)/(females!BV6+females!BV7)</f>
        <v>2.2142375474299748E-4</v>
      </c>
      <c r="BW7" s="32">
        <f>2*(females!BW6-females!BW7)/(females!BW6+females!BW7)</f>
        <v>1.9124596747811996E-4</v>
      </c>
      <c r="BX7" s="32">
        <f>2*(females!BX6-females!BX7)/(females!BX6+females!BX7)</f>
        <v>1.7106487887097181E-4</v>
      </c>
      <c r="BY7" s="32">
        <f>2*(females!BY6-females!BY7)/(females!BY6+females!BY7)</f>
        <v>1.9118053983347168E-4</v>
      </c>
      <c r="BZ7" s="32">
        <f>2*(females!BZ6-females!BZ7)/(females!BZ6+females!BZ7)</f>
        <v>2.0121736505860456E-4</v>
      </c>
      <c r="CA7" s="32">
        <f>2*(females!CA6-females!CA7)/(females!CA6+females!CA7)</f>
        <v>2.3129874243879383E-4</v>
      </c>
      <c r="CB7" s="32">
        <f>2*(females!CB6-females!CB7)/(females!CB6+females!CB7)</f>
        <v>2.7166120828868532E-4</v>
      </c>
      <c r="CC7" s="32">
        <f>2*(females!CC6-females!CC7)/(females!CC6+females!CC7)</f>
        <v>1.3072092590637365E-4</v>
      </c>
      <c r="CD7" s="32">
        <f>2*(females!CD6-females!CD7)/(females!CD6+females!CD7)</f>
        <v>1.7088947974205741E-4</v>
      </c>
      <c r="CE7" s="32">
        <f>2*(females!CE6-females!CE7)/(females!CE6+females!CE7)</f>
        <v>8.0436771670169022E-5</v>
      </c>
      <c r="CF7" s="32">
        <f>2*(females!CF6-females!CF7)/(females!CF6+females!CF7)</f>
        <v>1.6082664897573527E-4</v>
      </c>
      <c r="CG7" s="32">
        <f>2*(females!CG6-females!CG7)/(females!CG6+females!CG7)</f>
        <v>1.5076058716223347E-4</v>
      </c>
      <c r="CH7" s="32">
        <f>2*(females!CH6-females!CH7)/(females!CH6+females!CH7)</f>
        <v>1.6087839604239147E-4</v>
      </c>
      <c r="CI7" s="32">
        <f>2*(females!CI6-females!CI7)/(females!CI6+females!CI7)</f>
        <v>1.105488751651952E-4</v>
      </c>
      <c r="CJ7" s="32">
        <f>2*(females!CJ6-females!CJ7)/(females!CJ6+females!CJ7)</f>
        <v>7.0322428333910978E-5</v>
      </c>
      <c r="CK7" s="32">
        <f>2*(females!CK6-females!CK7)/(females!CK6+females!CK7)</f>
        <v>1.0043589177028303E-4</v>
      </c>
      <c r="CL7" s="32">
        <f>2*(females!CL6-females!CL7)/(females!CL6+females!CL7)</f>
        <v>1.3054633641790896E-4</v>
      </c>
      <c r="CM7" s="32">
        <f>2*(females!CM6-females!CM7)/(females!CM6+females!CM7)</f>
        <v>1.1044786609702343E-4</v>
      </c>
      <c r="CN7" s="32">
        <f>2*(females!CN6-females!CN7)/(females!CN6+females!CN7)</f>
        <v>1.1044564819044846E-4</v>
      </c>
      <c r="CP7" s="31">
        <f t="shared" si="1"/>
        <v>64</v>
      </c>
      <c r="CQ7" s="32">
        <f>$CN67*EXP('2a)answer'!$I67*('2a) female mx'!CQ$2-'2a) female mx'!$CO$2))</f>
        <v>4.8375105158995546E-3</v>
      </c>
      <c r="CR7" s="32">
        <f>$CN67*EXP('2a)answer'!$I67*('2a) female mx'!CR$2-'2a) female mx'!$CO$2))</f>
        <v>4.7589003835602503E-3</v>
      </c>
      <c r="CS7" s="32">
        <f>$CN67*EXP('2a)answer'!$I67*('2a) female mx'!CS$2-'2a) female mx'!$CO$2))</f>
        <v>4.6815676754014398E-3</v>
      </c>
      <c r="CT7" s="32">
        <f>$CN67*EXP('2a)answer'!$I67*('2a) female mx'!CT$2-'2a) female mx'!$CO$2))</f>
        <v>4.6054916331253271E-3</v>
      </c>
      <c r="CU7" s="32">
        <f>$CN67*EXP('2a)answer'!$I67*('2a) female mx'!CU$2-'2a) female mx'!$CO$2))</f>
        <v>4.5306518357589708E-3</v>
      </c>
      <c r="CV7" s="32">
        <f>$CN67*EXP('2a)answer'!$I67*('2a) female mx'!CV$2-'2a) female mx'!$CO$2))</f>
        <v>4.457028194172717E-3</v>
      </c>
      <c r="CW7" s="32">
        <f>$CN67*EXP('2a)answer'!$I67*('2a) female mx'!CW$2-'2a) female mx'!$CO$2))</f>
        <v>4.3846009456877024E-3</v>
      </c>
      <c r="CX7" s="32">
        <f>$CN67*EXP('2a)answer'!$I67*('2a) female mx'!CX$2-'2a) female mx'!$CO$2))</f>
        <v>4.3133506487709932E-3</v>
      </c>
      <c r="CY7" s="32">
        <f>$CN67*EXP('2a)answer'!$I67*('2a) female mx'!CY$2-'2a) female mx'!$CO$2))</f>
        <v>4.2432581778169198E-3</v>
      </c>
      <c r="CZ7" s="32">
        <f>$CN67*EXP('2a)answer'!$I67*('2a) female mx'!CZ$2-'2a) female mx'!$CO$2))</f>
        <v>4.1743047180132263E-3</v>
      </c>
      <c r="DA7" s="32">
        <f>$CN67*EXP('2a)answer'!$I67*('2a) female mx'!DA$2-'2a) female mx'!$CO$2))</f>
        <v>4.1064717602906364E-3</v>
      </c>
      <c r="DB7" s="32">
        <f>$CN67*EXP('2a)answer'!$I67*('2a) female mx'!DB$2-'2a) female mx'!$CO$2))</f>
        <v>4.0397410963544907E-3</v>
      </c>
      <c r="DC7" s="32">
        <f>$CN67*EXP('2a)answer'!$I67*('2a) female mx'!DC$2-'2a) female mx'!$CO$2))</f>
        <v>3.9740948137971287E-3</v>
      </c>
      <c r="DD7" s="32">
        <f>$CN67*EXP('2a)answer'!$I67*('2a) female mx'!DD$2-'2a) female mx'!$CO$2))</f>
        <v>3.9095152912896839E-3</v>
      </c>
      <c r="DE7" s="32">
        <f>$CN67*EXP('2a)answer'!$I67*('2a) female mx'!DE$2-'2a) female mx'!$CO$2))</f>
        <v>3.8459851938520222E-3</v>
      </c>
      <c r="DF7" s="32">
        <f>$CN67*EXP('2a)answer'!$I67*('2a) female mx'!DF$2-'2a) female mx'!$CO$2))</f>
        <v>3.7834874681995346E-3</v>
      </c>
      <c r="DG7" s="32">
        <f>$CN67*EXP('2a)answer'!$I67*('2a) female mx'!DG$2-'2a) female mx'!$CO$2))</f>
        <v>3.7220053381655585E-3</v>
      </c>
      <c r="DH7" s="32">
        <f>$CN67*EXP('2a)answer'!$I67*('2a) female mx'!DH$2-'2a) female mx'!$CO$2))</f>
        <v>3.6615223001981705E-3</v>
      </c>
      <c r="DI7" s="32">
        <f>$CN67*EXP('2a)answer'!$I67*('2a) female mx'!DI$2-'2a) female mx'!$CO$2))</f>
        <v>3.6020221189301681E-3</v>
      </c>
      <c r="DJ7" s="32">
        <f>$CN67*EXP('2a)answer'!$I67*('2a) female mx'!DJ$2-'2a) female mx'!$CO$2))</f>
        <v>3.5434888228210336E-3</v>
      </c>
      <c r="DK7" s="32">
        <f>$CN67*EXP('2a)answer'!$I67*('2a) female mx'!DK$2-'2a) female mx'!$CO$2))</f>
        <v>3.4859066998697182E-3</v>
      </c>
      <c r="DL7" s="32">
        <f>$CN67*EXP('2a)answer'!$I67*('2a) female mx'!DL$2-'2a) female mx'!$CO$2))</f>
        <v>3.4292602933970974E-3</v>
      </c>
      <c r="DM7" s="32">
        <f>$CN67*EXP('2a)answer'!$I67*('2a) female mx'!DM$2-'2a) female mx'!$CO$2))</f>
        <v>3.3735343978969533E-3</v>
      </c>
      <c r="DN7" s="32">
        <f>$CN67*EXP('2a)answer'!$I67*('2a) female mx'!DN$2-'2a) female mx'!$CO$2))</f>
        <v>3.3187140549543886E-3</v>
      </c>
      <c r="DO7" s="32">
        <f>$CN67*EXP('2a)answer'!$I67*('2a) female mx'!DO$2-'2a) female mx'!$CO$2))</f>
        <v>3.2647845492305627E-3</v>
      </c>
      <c r="DP7" s="32">
        <f>$CN67*EXP('2a)answer'!$I67*('2a) female mx'!DP$2-'2a) female mx'!$CO$2))</f>
        <v>3.2117314045126736E-3</v>
      </c>
      <c r="DQ7" s="32">
        <f>$CN67*EXP('2a)answer'!$I67*('2a) female mx'!DQ$2-'2a) female mx'!$CO$2))</f>
        <v>3.1595403798281327E-3</v>
      </c>
      <c r="DR7" s="32">
        <f>$CN67*EXP('2a)answer'!$I67*('2a) female mx'!DR$2-'2a) female mx'!$CO$2))</f>
        <v>3.1081974656218822E-3</v>
      </c>
      <c r="DS7" s="32">
        <f>$CN67*EXP('2a)answer'!$I67*('2a) female mx'!DS$2-'2a) female mx'!$CO$2))</f>
        <v>3.0576888799958334E-3</v>
      </c>
      <c r="DT7" s="32">
        <f>$CN67*EXP('2a)answer'!$I67*('2a) female mx'!DT$2-'2a) female mx'!$CO$2))</f>
        <v>3.0080010650094103E-3</v>
      </c>
      <c r="DU7" s="32">
        <f>$CN67*EXP('2a)answer'!$I67*('2a) female mx'!DU$2-'2a) female mx'!$CO$2))</f>
        <v>2.9591206830402177E-3</v>
      </c>
      <c r="DV7" s="32">
        <f>$CN67*EXP('2a)answer'!$I67*('2a) female mx'!DV$2-'2a) female mx'!$CO$2))</f>
        <v>2.9110346132038382E-3</v>
      </c>
      <c r="DW7" s="32">
        <f>$CN67*EXP('2a)answer'!$I67*('2a) female mx'!DW$2-'2a) female mx'!$CO$2))</f>
        <v>2.8637299478318202E-3</v>
      </c>
      <c r="DX7" s="32">
        <f>$CN67*EXP('2a)answer'!$I67*('2a) female mx'!DX$2-'2a) female mx'!$CO$2))</f>
        <v>2.8171939890068859E-3</v>
      </c>
      <c r="DY7" s="32">
        <f>$CN67*EXP('2a)answer'!$I67*('2a) female mx'!DY$2-'2a) female mx'!$CO$2))</f>
        <v>2.7714142451544547E-3</v>
      </c>
      <c r="DZ7" s="32">
        <f>$CN67*EXP('2a)answer'!$I67*('2a) female mx'!DZ$2-'2a) female mx'!$CO$2))</f>
        <v>2.7263784276895468E-3</v>
      </c>
      <c r="EA7" s="32">
        <f>$CN67*EXP('2a)answer'!$I67*('2a) female mx'!EA$2-'2a) female mx'!$CO$2))</f>
        <v>2.6820744477181785E-3</v>
      </c>
      <c r="EB7" s="32">
        <f>$CN67*EXP('2a)answer'!$I67*('2a) female mx'!EB$2-'2a) female mx'!$CO$2))</f>
        <v>2.6384904127923574E-3</v>
      </c>
      <c r="EC7" s="32">
        <f>$CN67*EXP('2a)answer'!$I67*('2a) female mx'!EC$2-'2a) female mx'!$CO$2))</f>
        <v>2.5956146237178144E-3</v>
      </c>
      <c r="ED7" s="32">
        <f>$CN67*EXP('2a)answer'!$I67*('2a) female mx'!ED$2-'2a) female mx'!$CO$2))</f>
        <v>2.553435571413605E-3</v>
      </c>
      <c r="EE7" s="32">
        <f>$CN67*EXP('2a)answer'!$I67*('2a) female mx'!EE$2-'2a) female mx'!$CO$2))</f>
        <v>2.5119419338227446E-3</v>
      </c>
      <c r="EF7" s="32">
        <f>$CN67*EXP('2a)answer'!$I67*('2a) female mx'!EF$2-'2a) female mx'!$CO$2))</f>
        <v>2.471122572873049E-3</v>
      </c>
      <c r="EG7" s="32">
        <f>$CN67*EXP('2a)answer'!$I67*('2a) female mx'!EG$2-'2a) female mx'!$CO$2))</f>
        <v>2.4309665314873551E-3</v>
      </c>
      <c r="EH7" s="32">
        <f>$CN67*EXP('2a)answer'!$I67*('2a) female mx'!EH$2-'2a) female mx'!$CO$2))</f>
        <v>2.3914630306423332E-3</v>
      </c>
      <c r="EI7" s="32">
        <f>$CN67*EXP('2a)answer'!$I67*('2a) female mx'!EI$2-'2a) female mx'!$CO$2))</f>
        <v>2.3526014664750892E-3</v>
      </c>
      <c r="EJ7" s="32">
        <f>$CN67*EXP('2a)answer'!$I67*('2a) female mx'!EJ$2-'2a) female mx'!$CO$2))</f>
        <v>2.314371407436787E-3</v>
      </c>
      <c r="EK7" s="32">
        <f>$CN67*EXP('2a)answer'!$I67*('2a) female mx'!EK$2-'2a) female mx'!$CO$2))</f>
        <v>2.2767625914925232E-3</v>
      </c>
      <c r="EL7" s="32">
        <f>$CN67*EXP('2a)answer'!$I67*('2a) female mx'!EL$2-'2a) female mx'!$CO$2))</f>
        <v>2.2397649233667056E-3</v>
      </c>
      <c r="EM7" s="32">
        <f>$CN67*EXP('2a)answer'!$I67*('2a) female mx'!EM$2-'2a) female mx'!$CO$2))</f>
        <v>2.2033684718331943E-3</v>
      </c>
      <c r="EN7" s="32">
        <f>$CN67*EXP('2a)answer'!$I67*('2a) female mx'!EN$2-'2a) female mx'!$CO$2))</f>
        <v>2.1675634670494789E-3</v>
      </c>
      <c r="EO7" s="32">
        <f>$CN67*EXP('2a)answer'!$I67*('2a) female mx'!EO$2-'2a) female mx'!$CO$2))</f>
        <v>2.1323402979341729E-3</v>
      </c>
    </row>
    <row r="8" spans="1:145" x14ac:dyDescent="0.25">
      <c r="A8" s="31">
        <f>'2a) male mx'!A8</f>
        <v>5</v>
      </c>
      <c r="B8" s="32">
        <f>2*(females!B7-females!B8)/(females!B7+females!B8)</f>
        <v>2.513068500155027E-3</v>
      </c>
      <c r="C8" s="32">
        <f>2*(females!C7-females!C8)/(females!C7+females!C8)</f>
        <v>1.6524784511479395E-3</v>
      </c>
      <c r="D8" s="32">
        <f>2*(females!D7-females!D8)/(females!D7+females!D8)</f>
        <v>1.8750808224492436E-3</v>
      </c>
      <c r="E8" s="32">
        <f>2*(females!E7-females!E8)/(females!E7+females!E8)</f>
        <v>1.1401036849011551E-3</v>
      </c>
      <c r="F8" s="32">
        <f>2*(females!F7-females!F8)/(females!F7+females!F8)</f>
        <v>1.4963339817447255E-3</v>
      </c>
      <c r="G8" s="32">
        <f>2*(females!G7-females!G8)/(females!G7+females!G8)</f>
        <v>1.6114143629310667E-3</v>
      </c>
      <c r="H8" s="32">
        <f>2*(females!H7-females!H8)/(females!H7+females!H8)</f>
        <v>1.9503831109682259E-3</v>
      </c>
      <c r="I8" s="32">
        <f>2*(females!I7-females!I8)/(females!I7+females!I8)</f>
        <v>2.0255172302927355E-3</v>
      </c>
      <c r="J8" s="32">
        <f>2*(females!J7-females!J8)/(females!J7+females!J8)</f>
        <v>1.6298182166806035E-3</v>
      </c>
      <c r="K8" s="32">
        <f>2*(females!K7-females!K8)/(females!K7+females!K8)</f>
        <v>1.6052132222795091E-3</v>
      </c>
      <c r="L8" s="32">
        <f>2*(females!L7-females!L8)/(females!L7+females!L8)</f>
        <v>1.2833054582557565E-3</v>
      </c>
      <c r="M8" s="32">
        <f>2*(females!M7-females!M8)/(females!M7+females!M8)</f>
        <v>1.6614963983385036E-3</v>
      </c>
      <c r="N8" s="32">
        <f>2*(females!N7-females!N8)/(females!N7+females!N8)</f>
        <v>1.7361019775779798E-3</v>
      </c>
      <c r="O8" s="32">
        <f>2*(females!O7-females!O8)/(females!O7+females!O8)</f>
        <v>1.5006287845963627E-3</v>
      </c>
      <c r="P8" s="32">
        <f>2*(females!P7-females!P8)/(females!P7+females!P8)</f>
        <v>1.8099928442143367E-3</v>
      </c>
      <c r="Q8" s="32">
        <f>2*(females!Q7-females!Q8)/(females!Q7+females!Q8)</f>
        <v>1.3819804518337615E-3</v>
      </c>
      <c r="R8" s="32">
        <f>2*(females!R7-females!R8)/(females!R7+females!R8)</f>
        <v>1.1119503188989593E-3</v>
      </c>
      <c r="S8" s="32">
        <f>2*(females!S7-females!S8)/(females!S7+females!S8)</f>
        <v>1.5398878081739759E-3</v>
      </c>
      <c r="T8" s="32">
        <f>2*(females!T7-females!T8)/(females!T7+females!T8)</f>
        <v>1.2889636417938602E-3</v>
      </c>
      <c r="U8" s="32">
        <f>2*(females!U7-females!U8)/(females!U7+females!U8)</f>
        <v>1.6029418697845457E-3</v>
      </c>
      <c r="V8" s="32">
        <f>2*(females!V7-females!V8)/(females!V7+females!V8)</f>
        <v>1.259697042861192E-3</v>
      </c>
      <c r="W8" s="32">
        <f>2*(females!W7-females!W8)/(females!W7+females!W8)</f>
        <v>1.4898595125431482E-3</v>
      </c>
      <c r="X8" s="32">
        <f>2*(females!X7-females!X8)/(females!X7+females!X8)</f>
        <v>1.3731728153711497E-3</v>
      </c>
      <c r="Y8" s="32">
        <f>2*(females!Y7-females!Y8)/(females!Y7+females!Y8)</f>
        <v>9.4524340017554517E-4</v>
      </c>
      <c r="Z8" s="32">
        <f>2*(females!Z7-females!Z8)/(females!Z7+females!Z8)</f>
        <v>9.6281763923326586E-4</v>
      </c>
      <c r="AA8" s="32">
        <f>2*(females!AA7-females!AA8)/(females!AA7+females!AA8)</f>
        <v>9.3265215183577037E-4</v>
      </c>
      <c r="AB8" s="32">
        <f>2*(females!AB7-females!AB8)/(females!AB7+females!AB8)</f>
        <v>7.5407380626501045E-4</v>
      </c>
      <c r="AC8" s="32">
        <f>2*(females!AC7-females!AC8)/(females!AC7+females!AC8)</f>
        <v>6.8015994064058696E-4</v>
      </c>
      <c r="AD8" s="32">
        <f>2*(females!AD7-females!AD8)/(females!AD7+females!AD8)</f>
        <v>6.790682360688123E-4</v>
      </c>
      <c r="AE8" s="32">
        <f>2*(females!AE7-females!AE8)/(females!AE7+females!AE8)</f>
        <v>7.7120426116061098E-4</v>
      </c>
      <c r="AF8" s="32">
        <f>2*(females!AF7-females!AF8)/(females!AF7+females!AF8)</f>
        <v>7.2098053352559477E-4</v>
      </c>
      <c r="AG8" s="32">
        <f>2*(females!AG7-females!AG8)/(females!AG7+females!AG8)</f>
        <v>6.166622129951284E-4</v>
      </c>
      <c r="AH8" s="32">
        <f>2*(females!AH7-females!AH8)/(females!AH7+females!AH8)</f>
        <v>8.0150436203335488E-4</v>
      </c>
      <c r="AI8" s="32">
        <f>2*(females!AI7-females!AI8)/(females!AI7+females!AI8)</f>
        <v>5.3318568191372648E-4</v>
      </c>
      <c r="AJ8" s="32">
        <f>2*(females!AJ7-females!AJ8)/(females!AJ7+females!AJ8)</f>
        <v>5.6400133309405999E-4</v>
      </c>
      <c r="AK8" s="32">
        <f>2*(females!AK7-females!AK8)/(females!AK7+females!AK8)</f>
        <v>4.7167392976159961E-4</v>
      </c>
      <c r="AL8" s="32">
        <f>2*(females!AL7-females!AL8)/(females!AL7+females!AL8)</f>
        <v>5.5334672295774068E-4</v>
      </c>
      <c r="AM8" s="32">
        <f>2*(females!AM7-females!AM8)/(females!AM7+females!AM8)</f>
        <v>4.0923228024226552E-4</v>
      </c>
      <c r="AN8" s="32">
        <f>2*(females!AN7-females!AN8)/(females!AN7+females!AN8)</f>
        <v>4.606997517340227E-4</v>
      </c>
      <c r="AO8" s="32">
        <f>2*(females!AO7-females!AO8)/(females!AO7+females!AO8)</f>
        <v>4.5002198971086089E-4</v>
      </c>
      <c r="AP8" s="32">
        <f>2*(females!AP7-females!AP8)/(females!AP7+females!AP8)</f>
        <v>4.9049161565894485E-4</v>
      </c>
      <c r="AQ8" s="32">
        <f>2*(females!AQ7-females!AQ8)/(females!AQ7+females!AQ8)</f>
        <v>4.2921963782038179E-4</v>
      </c>
      <c r="AR8" s="32">
        <f>2*(females!AR7-females!AR8)/(females!AR7+females!AR8)</f>
        <v>5.5158888241963659E-4</v>
      </c>
      <c r="AS8" s="32">
        <f>2*(females!AS7-females!AS8)/(females!AS7+females!AS8)</f>
        <v>5.6150810868755131E-4</v>
      </c>
      <c r="AT8" s="32">
        <f>2*(females!AT7-females!AT8)/(females!AT7+females!AT8)</f>
        <v>3.9789219162079855E-4</v>
      </c>
      <c r="AU8" s="32">
        <f>2*(females!AU7-females!AU8)/(females!AU7+females!AU8)</f>
        <v>4.7918355278920514E-4</v>
      </c>
      <c r="AV8" s="32">
        <f>2*(females!AV7-females!AV8)/(females!AV7+females!AV8)</f>
        <v>3.7720653077036786E-4</v>
      </c>
      <c r="AW8" s="32">
        <f>2*(females!AW7-females!AW8)/(females!AW7+females!AW8)</f>
        <v>4.8951619482744558E-4</v>
      </c>
      <c r="AX8" s="32">
        <f>2*(females!AX7-females!AX8)/(females!AX7+females!AX8)</f>
        <v>4.2840094248207346E-4</v>
      </c>
      <c r="AY8" s="32">
        <f>2*(females!AY7-females!AY8)/(females!AY7+females!AY8)</f>
        <v>4.1793874648956935E-4</v>
      </c>
      <c r="AZ8" s="32">
        <f>2*(females!AZ7-females!AZ8)/(females!AZ7+females!AZ8)</f>
        <v>3.364377360798887E-4</v>
      </c>
      <c r="BA8" s="32">
        <f>2*(females!BA7-females!BA8)/(females!BA7+females!BA8)</f>
        <v>3.4603836954862348E-4</v>
      </c>
      <c r="BB8" s="32">
        <f>2*(females!BB7-females!BB8)/(females!BB7+females!BB8)</f>
        <v>3.4572520946880337E-4</v>
      </c>
      <c r="BC8" s="32">
        <f>2*(females!BC7-females!BC8)/(females!BC7+females!BC8)</f>
        <v>4.3702517976471783E-4</v>
      </c>
      <c r="BD8" s="32">
        <f>2*(females!BD7-females!BD8)/(females!BD7+females!BD8)</f>
        <v>3.5529928889385182E-4</v>
      </c>
      <c r="BE8" s="32">
        <f>2*(females!BE7-females!BE8)/(females!BE7+females!BE8)</f>
        <v>3.3483671636793484E-4</v>
      </c>
      <c r="BF8" s="32">
        <f>2*(females!BF7-females!BF8)/(females!BF7+females!BF8)</f>
        <v>2.5330948846681898E-4</v>
      </c>
      <c r="BG8" s="32">
        <f>2*(females!BG7-females!BG8)/(females!BG7+females!BG8)</f>
        <v>2.5329922237138732E-4</v>
      </c>
      <c r="BH8" s="32">
        <f>2*(females!BH7-females!BH8)/(females!BH7+females!BH8)</f>
        <v>2.3275700674489327E-4</v>
      </c>
      <c r="BI8" s="32">
        <f>2*(females!BI7-females!BI8)/(females!BI7+females!BI8)</f>
        <v>2.6298753843664023E-4</v>
      </c>
      <c r="BJ8" s="32">
        <f>2*(females!BJ7-females!BJ8)/(females!BJ7+females!BJ8)</f>
        <v>2.5279464479824462E-4</v>
      </c>
      <c r="BK8" s="32">
        <f>2*(females!BK7-females!BK8)/(females!BK7+females!BK8)</f>
        <v>2.3253580293096214E-4</v>
      </c>
      <c r="BL8" s="32">
        <f>2*(females!BL7-females!BL8)/(females!BL7+females!BL8)</f>
        <v>2.0215701535382532E-4</v>
      </c>
      <c r="BM8" s="32">
        <f>2*(females!BM7-females!BM8)/(females!BM7+females!BM8)</f>
        <v>1.8178696587454679E-4</v>
      </c>
      <c r="BN8" s="32">
        <f>2*(females!BN7-females!BN8)/(females!BN7+females!BN8)</f>
        <v>2.1223161543631284E-4</v>
      </c>
      <c r="BO8" s="32">
        <f>2*(females!BO7-females!BO8)/(females!BO7+females!BO8)</f>
        <v>2.3213447651152346E-4</v>
      </c>
      <c r="BP8" s="32">
        <f>2*(females!BP7-females!BP8)/(females!BP7+females!BP8)</f>
        <v>1.6150848928996831E-4</v>
      </c>
      <c r="BQ8" s="32">
        <f>2*(females!BQ7-females!BQ8)/(females!BQ7+females!BQ8)</f>
        <v>1.614123581336696E-4</v>
      </c>
      <c r="BR8" s="32">
        <f>2*(females!BR7-females!BR8)/(females!BR7+females!BR8)</f>
        <v>2.2201590441206151E-4</v>
      </c>
      <c r="BS8" s="32">
        <f>2*(females!BS7-females!BS8)/(females!BS7+females!BS8)</f>
        <v>1.7145998174455487E-4</v>
      </c>
      <c r="BT8" s="32">
        <f>2*(females!BT7-females!BT8)/(females!BT7+females!BT8)</f>
        <v>1.3095531905248789E-4</v>
      </c>
      <c r="BU8" s="32">
        <f>2*(females!BU7-females!BU8)/(females!BU7+females!BU8)</f>
        <v>1.9140587616039813E-4</v>
      </c>
      <c r="BV8" s="32">
        <f>2*(females!BV7-females!BV8)/(females!BV7+females!BV8)</f>
        <v>1.509988574419787E-4</v>
      </c>
      <c r="BW8" s="32">
        <f>2*(females!BW7-females!BW8)/(females!BW7+females!BW8)</f>
        <v>1.2080577451602187E-4</v>
      </c>
      <c r="BX8" s="32">
        <f>2*(females!BX7-females!BX8)/(females!BX7+females!BX8)</f>
        <v>1.8115942028985507E-4</v>
      </c>
      <c r="BY8" s="32">
        <f>2*(females!BY7-females!BY8)/(females!BY7+females!BY8)</f>
        <v>1.2076443889822577E-4</v>
      </c>
      <c r="BZ8" s="32">
        <f>2*(females!BZ7-females!BZ8)/(females!BZ7+females!BZ8)</f>
        <v>1.9119400657103611E-4</v>
      </c>
      <c r="CA8" s="32">
        <f>2*(females!CA7-females!CA8)/(females!CA7+females!CA8)</f>
        <v>1.5087583421763336E-4</v>
      </c>
      <c r="CB8" s="32">
        <f>2*(females!CB7-females!CB8)/(females!CB7+females!CB8)</f>
        <v>1.1069795057839679E-4</v>
      </c>
      <c r="CC8" s="32">
        <f>2*(females!CC7-females!CC8)/(females!CC7+females!CC8)</f>
        <v>1.5085307413422906E-4</v>
      </c>
      <c r="CD8" s="32">
        <f>2*(females!CD7-females!CD8)/(females!CD7+females!CD8)</f>
        <v>1.6086383881443352E-4</v>
      </c>
      <c r="CE8" s="32">
        <f>2*(females!CE7-females!CE8)/(females!CE7+females!CE8)</f>
        <v>1.4077992076101602E-4</v>
      </c>
      <c r="CF8" s="32">
        <f>2*(females!CF7-females!CF8)/(females!CF7+females!CF8)</f>
        <v>1.1058332705018975E-4</v>
      </c>
      <c r="CG8" s="32">
        <f>2*(females!CG7-females!CG8)/(females!CG7+females!CG8)</f>
        <v>9.0467263415541265E-5</v>
      </c>
      <c r="CH8" s="32">
        <f>2*(females!CH7-females!CH8)/(females!CH7+females!CH8)</f>
        <v>9.0505473067079638E-5</v>
      </c>
      <c r="CI8" s="32">
        <f>2*(females!CI7-females!CI8)/(females!CI7+females!CI8)</f>
        <v>1.1056109757016861E-4</v>
      </c>
      <c r="CJ8" s="32">
        <f>2*(females!CJ7-females!CJ8)/(females!CJ7+females!CJ8)</f>
        <v>1.1051666541079547E-4</v>
      </c>
      <c r="CK8" s="32">
        <f>2*(females!CK7-females!CK8)/(females!CK7+females!CK8)</f>
        <v>1.0044598015187433E-4</v>
      </c>
      <c r="CL8" s="32">
        <f>2*(females!CL7-females!CL8)/(females!CL7+females!CL8)</f>
        <v>1.1047559744700937E-4</v>
      </c>
      <c r="CM8" s="32">
        <f>2*(females!CM7-females!CM8)/(females!CM7+females!CM8)</f>
        <v>9.0375510245068258E-5</v>
      </c>
      <c r="CN8" s="32">
        <f>2*(females!CN7-females!CN8)/(females!CN7+females!CN8)</f>
        <v>1.1045784777904414E-4</v>
      </c>
      <c r="CP8" s="31">
        <f t="shared" si="1"/>
        <v>65</v>
      </c>
      <c r="CQ8" s="32">
        <f>$CN68*EXP('2a)answer'!$I68*('2a) female mx'!CQ$2-'2a) female mx'!$CO$2))</f>
        <v>5.6262863436993046E-3</v>
      </c>
      <c r="CR8" s="32">
        <f>$CN68*EXP('2a)answer'!$I68*('2a) female mx'!CR$2-'2a) female mx'!$CO$2))</f>
        <v>5.5296735011408065E-3</v>
      </c>
      <c r="CS8" s="32">
        <f>$CN68*EXP('2a)answer'!$I68*('2a) female mx'!CS$2-'2a) female mx'!$CO$2))</f>
        <v>5.4347196643237576E-3</v>
      </c>
      <c r="CT8" s="32">
        <f>$CN68*EXP('2a)answer'!$I68*('2a) female mx'!CT$2-'2a) female mx'!$CO$2))</f>
        <v>5.3413963453165609E-3</v>
      </c>
      <c r="CU8" s="32">
        <f>$CN68*EXP('2a)answer'!$I68*('2a) female mx'!CU$2-'2a) female mx'!$CO$2))</f>
        <v>5.2496755453735385E-3</v>
      </c>
      <c r="CV8" s="32">
        <f>$CN68*EXP('2a)answer'!$I68*('2a) female mx'!CV$2-'2a) female mx'!$CO$2))</f>
        <v>5.1595297465347805E-3</v>
      </c>
      <c r="CW8" s="32">
        <f>$CN68*EXP('2a)answer'!$I68*('2a) female mx'!CW$2-'2a) female mx'!$CO$2))</f>
        <v>5.0709319033702422E-3</v>
      </c>
      <c r="CX8" s="32">
        <f>$CN68*EXP('2a)answer'!$I68*('2a) female mx'!CX$2-'2a) female mx'!$CO$2))</f>
        <v>4.9838554348656102E-3</v>
      </c>
      <c r="CY8" s="32">
        <f>$CN68*EXP('2a)answer'!$I68*('2a) female mx'!CY$2-'2a) female mx'!$CO$2))</f>
        <v>4.8982742164474964E-3</v>
      </c>
      <c r="CZ8" s="32">
        <f>$CN68*EXP('2a)answer'!$I68*('2a) female mx'!CZ$2-'2a) female mx'!$CO$2))</f>
        <v>4.8141625721455751E-3</v>
      </c>
      <c r="DA8" s="32">
        <f>$CN68*EXP('2a)answer'!$I68*('2a) female mx'!DA$2-'2a) female mx'!$CO$2))</f>
        <v>4.7314952668893158E-3</v>
      </c>
      <c r="DB8" s="32">
        <f>$CN68*EXP('2a)answer'!$I68*('2a) female mx'!DB$2-'2a) female mx'!$CO$2))</f>
        <v>4.6502474989369835E-3</v>
      </c>
      <c r="DC8" s="32">
        <f>$CN68*EXP('2a)answer'!$I68*('2a) female mx'!DC$2-'2a) female mx'!$CO$2))</f>
        <v>4.570394892434655E-3</v>
      </c>
      <c r="DD8" s="32">
        <f>$CN68*EXP('2a)answer'!$I68*('2a) female mx'!DD$2-'2a) female mx'!$CO$2))</f>
        <v>4.4919134901030026E-3</v>
      </c>
      <c r="DE8" s="32">
        <f>$CN68*EXP('2a)answer'!$I68*('2a) female mx'!DE$2-'2a) female mx'!$CO$2))</f>
        <v>4.4147797460496602E-3</v>
      </c>
      <c r="DF8" s="32">
        <f>$CN68*EXP('2a)answer'!$I68*('2a) female mx'!DF$2-'2a) female mx'!$CO$2))</f>
        <v>4.3389705187050209E-3</v>
      </c>
      <c r="DG8" s="32">
        <f>$CN68*EXP('2a)answer'!$I68*('2a) female mx'!DG$2-'2a) female mx'!$CO$2))</f>
        <v>4.2644630638793233E-3</v>
      </c>
      <c r="DH8" s="32">
        <f>$CN68*EXP('2a)answer'!$I68*('2a) female mx'!DH$2-'2a) female mx'!$CO$2))</f>
        <v>4.1912350279389755E-3</v>
      </c>
      <c r="DI8" s="32">
        <f>$CN68*EXP('2a)answer'!$I68*('2a) female mx'!DI$2-'2a) female mx'!$CO$2))</f>
        <v>4.1192644411000403E-3</v>
      </c>
      <c r="DJ8" s="32">
        <f>$CN68*EXP('2a)answer'!$I68*('2a) female mx'!DJ$2-'2a) female mx'!$CO$2))</f>
        <v>4.0485297108368897E-3</v>
      </c>
      <c r="DK8" s="32">
        <f>$CN68*EXP('2a)answer'!$I68*('2a) female mx'!DK$2-'2a) female mx'!$CO$2))</f>
        <v>3.9790096154040449E-3</v>
      </c>
      <c r="DL8" s="32">
        <f>$CN68*EXP('2a)answer'!$I68*('2a) female mx'!DL$2-'2a) female mx'!$CO$2))</f>
        <v>3.9106832974692522E-3</v>
      </c>
      <c r="DM8" s="32">
        <f>$CN68*EXP('2a)answer'!$I68*('2a) female mx'!DM$2-'2a) female mx'!$CO$2))</f>
        <v>3.8435302578558928E-3</v>
      </c>
      <c r="DN8" s="32">
        <f>$CN68*EXP('2a)answer'!$I68*('2a) female mx'!DN$2-'2a) female mx'!$CO$2))</f>
        <v>3.7775303493928444E-3</v>
      </c>
      <c r="DO8" s="32">
        <f>$CN68*EXP('2a)answer'!$I68*('2a) female mx'!DO$2-'2a) female mx'!$CO$2))</f>
        <v>3.712663770869954E-3</v>
      </c>
      <c r="DP8" s="32">
        <f>$CN68*EXP('2a)answer'!$I68*('2a) female mx'!DP$2-'2a) female mx'!$CO$2))</f>
        <v>3.6489110610973016E-3</v>
      </c>
      <c r="DQ8" s="32">
        <f>$CN68*EXP('2a)answer'!$I68*('2a) female mx'!DQ$2-'2a) female mx'!$CO$2))</f>
        <v>3.5862530930664809E-3</v>
      </c>
      <c r="DR8" s="32">
        <f>$CN68*EXP('2a)answer'!$I68*('2a) female mx'!DR$2-'2a) female mx'!$CO$2))</f>
        <v>3.5246710682121352E-3</v>
      </c>
      <c r="DS8" s="32">
        <f>$CN68*EXP('2a)answer'!$I68*('2a) female mx'!DS$2-'2a) female mx'!$CO$2))</f>
        <v>3.4641465107720358E-3</v>
      </c>
      <c r="DT8" s="32">
        <f>$CN68*EXP('2a)answer'!$I68*('2a) female mx'!DT$2-'2a) female mx'!$CO$2))</f>
        <v>3.4046612622440106E-3</v>
      </c>
      <c r="DU8" s="32">
        <f>$CN68*EXP('2a)answer'!$I68*('2a) female mx'!DU$2-'2a) female mx'!$CO$2))</f>
        <v>3.3461974759380472E-3</v>
      </c>
      <c r="DV8" s="32">
        <f>$CN68*EXP('2a)answer'!$I68*('2a) female mx'!DV$2-'2a) female mx'!$CO$2))</f>
        <v>3.2887376116219552E-3</v>
      </c>
      <c r="DW8" s="32">
        <f>$CN68*EXP('2a)answer'!$I68*('2a) female mx'!DW$2-'2a) female mx'!$CO$2))</f>
        <v>3.2322644302589655E-3</v>
      </c>
      <c r="DX8" s="32">
        <f>$CN68*EXP('2a)answer'!$I68*('2a) female mx'!DX$2-'2a) female mx'!$CO$2))</f>
        <v>3.1767609888356985E-3</v>
      </c>
      <c r="DY8" s="32">
        <f>$CN68*EXP('2a)answer'!$I68*('2a) female mx'!DY$2-'2a) female mx'!$CO$2))</f>
        <v>3.1222106352789395E-3</v>
      </c>
      <c r="DZ8" s="32">
        <f>$CN68*EXP('2a)answer'!$I68*('2a) female mx'!DZ$2-'2a) female mx'!$CO$2))</f>
        <v>3.0685970034597071E-3</v>
      </c>
      <c r="EA8" s="32">
        <f>$CN68*EXP('2a)answer'!$I68*('2a) female mx'!EA$2-'2a) female mx'!$CO$2))</f>
        <v>3.0159040082831045E-3</v>
      </c>
      <c r="EB8" s="32">
        <f>$CN68*EXP('2a)answer'!$I68*('2a) female mx'!EB$2-'2a) female mx'!$CO$2))</f>
        <v>2.9641158408624932E-3</v>
      </c>
      <c r="EC8" s="32">
        <f>$CN68*EXP('2a)answer'!$I68*('2a) female mx'!EC$2-'2a) female mx'!$CO$2))</f>
        <v>2.9132169637765275E-3</v>
      </c>
      <c r="ED8" s="32">
        <f>$CN68*EXP('2a)answer'!$I68*('2a) female mx'!ED$2-'2a) female mx'!$CO$2))</f>
        <v>2.8631921064076384E-3</v>
      </c>
      <c r="EE8" s="32">
        <f>$CN68*EXP('2a)answer'!$I68*('2a) female mx'!EE$2-'2a) female mx'!$CO$2))</f>
        <v>2.8140262603605611E-3</v>
      </c>
      <c r="EF8" s="32">
        <f>$CN68*EXP('2a)answer'!$I68*('2a) female mx'!EF$2-'2a) female mx'!$CO$2))</f>
        <v>2.7657046749595348E-3</v>
      </c>
      <c r="EG8" s="32">
        <f>$CN68*EXP('2a)answer'!$I68*('2a) female mx'!EG$2-'2a) female mx'!$CO$2))</f>
        <v>2.7182128528228252E-3</v>
      </c>
      <c r="EH8" s="32">
        <f>$CN68*EXP('2a)answer'!$I68*('2a) female mx'!EH$2-'2a) female mx'!$CO$2))</f>
        <v>2.6715365455132352E-3</v>
      </c>
      <c r="EI8" s="32">
        <f>$CN68*EXP('2a)answer'!$I68*('2a) female mx'!EI$2-'2a) female mx'!$CO$2))</f>
        <v>2.6256617492633099E-3</v>
      </c>
      <c r="EJ8" s="32">
        <f>$CN68*EXP('2a)answer'!$I68*('2a) female mx'!EJ$2-'2a) female mx'!$CO$2))</f>
        <v>2.580574700773941E-3</v>
      </c>
      <c r="EK8" s="32">
        <f>$CN68*EXP('2a)answer'!$I68*('2a) female mx'!EK$2-'2a) female mx'!$CO$2))</f>
        <v>2.5362618730851191E-3</v>
      </c>
      <c r="EL8" s="32">
        <f>$CN68*EXP('2a)answer'!$I68*('2a) female mx'!EL$2-'2a) female mx'!$CO$2))</f>
        <v>2.492709971517596E-3</v>
      </c>
      <c r="EM8" s="32">
        <f>$CN68*EXP('2a)answer'!$I68*('2a) female mx'!EM$2-'2a) female mx'!$CO$2))</f>
        <v>2.4499059296842251E-3</v>
      </c>
      <c r="EN8" s="32">
        <f>$CN68*EXP('2a)answer'!$I68*('2a) female mx'!EN$2-'2a) female mx'!$CO$2))</f>
        <v>2.4078369055698062E-3</v>
      </c>
      <c r="EO8" s="32">
        <f>$CN68*EXP('2a)answer'!$I68*('2a) female mx'!EO$2-'2a) female mx'!$CO$2))</f>
        <v>2.3664902776782365E-3</v>
      </c>
    </row>
    <row r="9" spans="1:145" x14ac:dyDescent="0.25">
      <c r="A9" s="31">
        <f>'2a) male mx'!A9</f>
        <v>6</v>
      </c>
      <c r="B9" s="32">
        <f>2*(females!B8-females!B9)/(females!B8+females!B9)</f>
        <v>2.4866397644236014E-3</v>
      </c>
      <c r="C9" s="32">
        <f>2*(females!C8-females!C9)/(females!C8+females!C9)</f>
        <v>1.5269702454364412E-3</v>
      </c>
      <c r="D9" s="32">
        <f>2*(females!D8-females!D9)/(females!D8+females!D9)</f>
        <v>1.5760611425363789E-3</v>
      </c>
      <c r="E9" s="32">
        <f>2*(females!E8-females!E9)/(females!E8+females!E9)</f>
        <v>1.6910358941217654E-3</v>
      </c>
      <c r="F9" s="32">
        <f>2*(females!F8-females!F9)/(females!F8+females!F9)</f>
        <v>1.3807497792405875E-3</v>
      </c>
      <c r="G9" s="32">
        <f>2*(females!G8-females!G9)/(females!G8+females!G9)</f>
        <v>1.4214793003756766E-3</v>
      </c>
      <c r="H9" s="32">
        <f>2*(females!H8-females!H9)/(females!H8+females!H9)</f>
        <v>1.7822441244994148E-3</v>
      </c>
      <c r="I9" s="32">
        <f>2*(females!I8-females!I9)/(females!I8+females!I9)</f>
        <v>1.6427148816010565E-3</v>
      </c>
      <c r="J9" s="32">
        <f>2*(females!J8-females!J9)/(females!J8+females!J9)</f>
        <v>1.4616373539029451E-3</v>
      </c>
      <c r="K9" s="32">
        <f>2*(females!K8-females!K9)/(females!K8+females!K9)</f>
        <v>1.3307711552690553E-3</v>
      </c>
      <c r="L9" s="32">
        <f>2*(females!L8-females!L9)/(females!L8+females!L9)</f>
        <v>1.2111829044166049E-3</v>
      </c>
      <c r="M9" s="32">
        <f>2*(females!M8-females!M9)/(females!M8+females!M9)</f>
        <v>1.3902053712480252E-3</v>
      </c>
      <c r="N9" s="32">
        <f>2*(females!N8-females!N9)/(females!N8+females!N9)</f>
        <v>1.3488734798828166E-3</v>
      </c>
      <c r="O9" s="32">
        <f>2*(females!O8-females!O9)/(females!O8+females!O9)</f>
        <v>1.3757924035093288E-3</v>
      </c>
      <c r="P9" s="32">
        <f>2*(females!P8-females!P9)/(females!P8+females!P9)</f>
        <v>1.3491009506945762E-3</v>
      </c>
      <c r="Q9" s="32">
        <f>2*(females!Q8-females!Q9)/(females!Q8+females!Q9)</f>
        <v>1.5001848819396757E-3</v>
      </c>
      <c r="R9" s="32">
        <f>2*(females!R8-females!R9)/(females!R8+females!R9)</f>
        <v>1.5125573773935696E-3</v>
      </c>
      <c r="S9" s="32">
        <f>2*(females!S8-females!S9)/(females!S8+females!S9)</f>
        <v>1.5422627197330941E-3</v>
      </c>
      <c r="T9" s="32">
        <f>2*(females!T8-females!T9)/(females!T8+females!T9)</f>
        <v>1.1751374491123516E-3</v>
      </c>
      <c r="U9" s="32">
        <f>2*(females!U8-females!U9)/(females!U8+females!U9)</f>
        <v>1.0595609640955703E-3</v>
      </c>
      <c r="V9" s="32">
        <f>2*(females!V8-females!V9)/(females!V8+females!V9)</f>
        <v>1.1140538949846554E-3</v>
      </c>
      <c r="W9" s="32">
        <f>2*(females!W8-females!W9)/(females!W8+females!W9)</f>
        <v>1.1556442716814624E-3</v>
      </c>
      <c r="X9" s="32">
        <f>2*(females!X8-females!X9)/(females!X8+females!X9)</f>
        <v>1.2490225611260096E-3</v>
      </c>
      <c r="Y9" s="32">
        <f>2*(females!Y8-females!Y9)/(females!Y8+females!Y9)</f>
        <v>9.9814926490465598E-4</v>
      </c>
      <c r="Z9" s="32">
        <f>2*(females!Z8-females!Z9)/(females!Z8+females!Z9)</f>
        <v>8.1860619342939006E-4</v>
      </c>
      <c r="AA9" s="32">
        <f>2*(females!AA8-females!AA9)/(females!AA8+females!AA9)</f>
        <v>7.3637320638674116E-4</v>
      </c>
      <c r="AB9" s="32">
        <f>2*(females!AB8-females!AB9)/(females!AB8+females!AB9)</f>
        <v>5.7885325036436742E-4</v>
      </c>
      <c r="AC9" s="32">
        <f>2*(females!AC8-females!AC9)/(females!AC8+females!AC9)</f>
        <v>7.2188763303357808E-4</v>
      </c>
      <c r="AD9" s="32">
        <f>2*(females!AD8-females!AD9)/(females!AD8+females!AD9)</f>
        <v>7.3102802102477773E-4</v>
      </c>
      <c r="AE9" s="32">
        <f>2*(females!AE8-females!AE9)/(females!AE8+females!AE9)</f>
        <v>6.1739193068746591E-4</v>
      </c>
      <c r="AF9" s="32">
        <f>2*(females!AF8-females!AF9)/(females!AF8+females!AF9)</f>
        <v>6.0808756460930375E-4</v>
      </c>
      <c r="AG9" s="32">
        <f>2*(females!AG8-females!AG9)/(females!AG8+females!AG9)</f>
        <v>6.4790485054480574E-4</v>
      </c>
      <c r="AH9" s="32">
        <f>2*(females!AH8-females!AH9)/(females!AH8+females!AH9)</f>
        <v>5.6554979151778137E-4</v>
      </c>
      <c r="AI9" s="32">
        <f>2*(females!AI8-females!AI9)/(females!AI8+females!AI9)</f>
        <v>5.6425592596962254E-4</v>
      </c>
      <c r="AJ9" s="32">
        <f>2*(females!AJ8-females!AJ9)/(females!AJ8+females!AJ9)</f>
        <v>5.2326744609575799E-4</v>
      </c>
      <c r="AK9" s="32">
        <f>2*(females!AK8-females!AK9)/(females!AK8+females!AK9)</f>
        <v>3.5903143576671161E-4</v>
      </c>
      <c r="AL9" s="32">
        <f>2*(females!AL8-females!AL9)/(females!AL8+females!AL9)</f>
        <v>4.1008396469177064E-4</v>
      </c>
      <c r="AM9" s="32">
        <f>2*(females!AM8-females!AM9)/(females!AM8+females!AM9)</f>
        <v>4.5034902049088043E-4</v>
      </c>
      <c r="AN9" s="32">
        <f>2*(females!AN8-females!AN9)/(females!AN8+females!AN9)</f>
        <v>3.9944487404683745E-4</v>
      </c>
      <c r="AO9" s="32">
        <f>2*(females!AO8-females!AO9)/(females!AO8+females!AO9)</f>
        <v>5.0139931338991984E-4</v>
      </c>
      <c r="AP9" s="32">
        <f>2*(females!AP8-females!AP9)/(females!AP8+females!AP9)</f>
        <v>4.3960313038322147E-4</v>
      </c>
      <c r="AQ9" s="32">
        <f>2*(females!AQ8-females!AQ9)/(females!AQ8+females!AQ9)</f>
        <v>4.4985635268738049E-4</v>
      </c>
      <c r="AR9" s="32">
        <f>2*(females!AR8-females!AR9)/(females!AR8+females!AR9)</f>
        <v>3.3723193893036159E-4</v>
      </c>
      <c r="AS9" s="32">
        <f>2*(females!AS8-females!AS9)/(females!AS8+females!AS9)</f>
        <v>4.8008416794774234E-4</v>
      </c>
      <c r="AT9" s="32">
        <f>2*(females!AT8-females!AT9)/(females!AT8+females!AT9)</f>
        <v>4.0825908121293775E-4</v>
      </c>
      <c r="AU9" s="32">
        <f>2*(females!AU8-females!AU9)/(females!AU8+females!AU9)</f>
        <v>3.8759294580838628E-4</v>
      </c>
      <c r="AV9" s="32">
        <f>2*(females!AV8-females!AV9)/(females!AV8+females!AV9)</f>
        <v>2.6514919741377554E-4</v>
      </c>
      <c r="AW9" s="32">
        <f>2*(females!AW8-females!AW9)/(females!AW8+females!AW9)</f>
        <v>4.0811329224992856E-4</v>
      </c>
      <c r="AX9" s="32">
        <f>2*(females!AX8-females!AX9)/(females!AX8+females!AX9)</f>
        <v>3.8775905876590577E-4</v>
      </c>
      <c r="AY9" s="32">
        <f>2*(females!AY8-females!AY9)/(females!AY8+females!AY9)</f>
        <v>3.8751389441266153E-4</v>
      </c>
      <c r="AZ9" s="32">
        <f>2*(females!AZ8-females!AZ9)/(females!AZ8+females!AZ9)</f>
        <v>4.0795512493625703E-4</v>
      </c>
      <c r="BA9" s="32">
        <f>2*(females!BA8-females!BA9)/(females!BA8+females!BA9)</f>
        <v>4.0725732554114315E-4</v>
      </c>
      <c r="BB9" s="32">
        <f>2*(females!BB8-females!BB9)/(females!BB8+females!BB9)</f>
        <v>4.7811115575742473E-4</v>
      </c>
      <c r="BC9" s="32">
        <f>2*(females!BC8-females!BC9)/(females!BC8+females!BC9)</f>
        <v>3.5585922209174049E-4</v>
      </c>
      <c r="BD9" s="32">
        <f>2*(females!BD8-females!BD9)/(females!BD8+females!BD9)</f>
        <v>2.5386251821463569E-4</v>
      </c>
      <c r="BE9" s="32">
        <f>2*(females!BE8-females!BE9)/(females!BE8+females!BE9)</f>
        <v>3.5525240683505633E-4</v>
      </c>
      <c r="BF9" s="32">
        <f>2*(females!BF8-females!BF9)/(females!BF8+females!BF9)</f>
        <v>2.7364633744647425E-4</v>
      </c>
      <c r="BG9" s="32">
        <f>2*(females!BG8-females!BG9)/(females!BG8+females!BG9)</f>
        <v>2.9390750021536326E-4</v>
      </c>
      <c r="BH9" s="32">
        <f>2*(females!BH8-females!BH9)/(females!BH8+females!BH9)</f>
        <v>1.8219545523558885E-4</v>
      </c>
      <c r="BI9" s="32">
        <f>2*(females!BI8-females!BI9)/(females!BI8+females!BI9)</f>
        <v>2.5293787339953559E-4</v>
      </c>
      <c r="BJ9" s="32">
        <f>2*(females!BJ8-females!BJ9)/(females!BJ8+females!BJ9)</f>
        <v>1.5170746754724422E-4</v>
      </c>
      <c r="BK9" s="32">
        <f>2*(females!BK8-females!BK9)/(females!BK8+females!BK9)</f>
        <v>1.6179593487713621E-4</v>
      </c>
      <c r="BL9" s="32">
        <f>2*(females!BL8-females!BL9)/(females!BL8+females!BL9)</f>
        <v>1.9208702553240962E-4</v>
      </c>
      <c r="BM9" s="32">
        <f>2*(females!BM8-females!BM9)/(females!BM8+females!BM9)</f>
        <v>1.9192209982979541E-4</v>
      </c>
      <c r="BN9" s="32">
        <f>2*(females!BN8-females!BN9)/(females!BN8+females!BN9)</f>
        <v>2.9315582242844216E-4</v>
      </c>
      <c r="BO9" s="32">
        <f>2*(females!BO8-females!BO9)/(females!BO8+females!BO9)</f>
        <v>2.2209210765410163E-4</v>
      </c>
      <c r="BP9" s="32">
        <f>2*(females!BP8-females!BP9)/(females!BP8+females!BP9)</f>
        <v>1.1105221978243861E-4</v>
      </c>
      <c r="BQ9" s="32">
        <f>2*(females!BQ8-females!BQ9)/(females!BQ8+females!BQ9)</f>
        <v>2.1189326633470055E-4</v>
      </c>
      <c r="BR9" s="32">
        <f>2*(females!BR8-females!BR9)/(females!BR8+females!BR9)</f>
        <v>1.917806836476686E-4</v>
      </c>
      <c r="BS9" s="32">
        <f>2*(females!BS8-females!BS9)/(females!BS8+females!BS9)</f>
        <v>1.2104827808824419E-4</v>
      </c>
      <c r="BT9" s="32">
        <f>2*(females!BT8-females!BT9)/(females!BT8+females!BT9)</f>
        <v>2.216557685913776E-4</v>
      </c>
      <c r="BU9" s="32">
        <f>2*(females!BU8-females!BU9)/(females!BU8+females!BU9)</f>
        <v>1.2090680100755668E-4</v>
      </c>
      <c r="BV9" s="32">
        <f>2*(females!BV8-females!BV9)/(females!BV8+females!BV9)</f>
        <v>8.054204798292509E-5</v>
      </c>
      <c r="BW9" s="32">
        <f>2*(females!BW8-females!BW9)/(females!BW8+females!BW9)</f>
        <v>1.6109707105387691E-4</v>
      </c>
      <c r="BX9" s="32">
        <f>2*(females!BX8-females!BX9)/(females!BX8+females!BX9)</f>
        <v>1.4092446448703494E-4</v>
      </c>
      <c r="BY9" s="32">
        <f>2*(females!BY8-females!BY9)/(females!BY8+females!BY9)</f>
        <v>1.5097606022938296E-4</v>
      </c>
      <c r="BZ9" s="32">
        <f>2*(females!BZ8-females!BZ9)/(females!BZ8+females!BZ9)</f>
        <v>1.2077294685990338E-4</v>
      </c>
      <c r="CA9" s="32">
        <f>2*(females!CA8-females!CA9)/(females!CA8+females!CA9)</f>
        <v>1.1065674779818222E-4</v>
      </c>
      <c r="CB9" s="32">
        <f>2*(females!CB8-females!CB9)/(females!CB8+females!CB9)</f>
        <v>1.7110275727060908E-4</v>
      </c>
      <c r="CC9" s="32">
        <f>2*(females!CC8-females!CC9)/(females!CC8+females!CC9)</f>
        <v>1.3075774110973088E-4</v>
      </c>
      <c r="CD9" s="32">
        <f>2*(females!CD8-females!CD9)/(females!CD8+females!CD9)</f>
        <v>8.0441624518607155E-5</v>
      </c>
      <c r="CE9" s="32">
        <f>2*(females!CE8-females!CE9)/(females!CE8+females!CE9)</f>
        <v>1.0056922179536175E-4</v>
      </c>
      <c r="CF9" s="32">
        <f>2*(females!CF8-females!CF9)/(females!CF8+females!CF9)</f>
        <v>4.0215151058161165E-5</v>
      </c>
      <c r="CG9" s="32">
        <f>2*(females!CG8-females!CG9)/(females!CG8+females!CG9)</f>
        <v>1.1058221536389088E-4</v>
      </c>
      <c r="CH9" s="32">
        <f>2*(females!CH8-females!CH9)/(females!CH8+females!CH9)</f>
        <v>1.2068670736490632E-4</v>
      </c>
      <c r="CI9" s="32">
        <f>2*(females!CI8-females!CI9)/(females!CI8+females!CI9)</f>
        <v>1.1057332267808587E-4</v>
      </c>
      <c r="CJ9" s="32">
        <f>2*(females!CJ8-females!CJ9)/(females!CJ8+females!CJ9)</f>
        <v>1.0048029581399087E-4</v>
      </c>
      <c r="CK9" s="32">
        <f>2*(females!CK8-females!CK9)/(females!CK8+females!CK9)</f>
        <v>1.0045607056034396E-4</v>
      </c>
      <c r="CL9" s="32">
        <f>2*(females!CL8-females!CL9)/(females!CL8+females!CL9)</f>
        <v>9.0398204089012099E-5</v>
      </c>
      <c r="CM9" s="32">
        <f>2*(females!CM8-females!CM9)/(females!CM8+females!CM9)</f>
        <v>8.0340644331967548E-5</v>
      </c>
      <c r="CN9" s="32">
        <f>2*(females!CN8-females!CN9)/(females!CN8+females!CN9)</f>
        <v>8.0340644331967548E-5</v>
      </c>
      <c r="CP9" s="31">
        <f t="shared" si="1"/>
        <v>66</v>
      </c>
      <c r="CQ9" s="32">
        <f>$CN69*EXP('2a)answer'!$I69*('2a) female mx'!CQ$2-'2a) female mx'!$CO$2))</f>
        <v>5.9578609364615313E-3</v>
      </c>
      <c r="CR9" s="32">
        <f>$CN69*EXP('2a)answer'!$I69*('2a) female mx'!CR$2-'2a) female mx'!$CO$2))</f>
        <v>5.8667144296555476E-3</v>
      </c>
      <c r="CS9" s="32">
        <f>$CN69*EXP('2a)answer'!$I69*('2a) female mx'!CS$2-'2a) female mx'!$CO$2))</f>
        <v>5.7769623303041071E-3</v>
      </c>
      <c r="CT9" s="32">
        <f>$CN69*EXP('2a)answer'!$I69*('2a) female mx'!CT$2-'2a) female mx'!$CO$2))</f>
        <v>5.6885833060246818E-3</v>
      </c>
      <c r="CU9" s="32">
        <f>$CN69*EXP('2a)answer'!$I69*('2a) female mx'!CU$2-'2a) female mx'!$CO$2))</f>
        <v>5.60155635078881E-3</v>
      </c>
      <c r="CV9" s="32">
        <f>$CN69*EXP('2a)answer'!$I69*('2a) female mx'!CV$2-'2a) female mx'!$CO$2))</f>
        <v>5.5158607799293633E-3</v>
      </c>
      <c r="CW9" s="32">
        <f>$CN69*EXP('2a)answer'!$I69*('2a) female mx'!CW$2-'2a) female mx'!$CO$2))</f>
        <v>5.4314762252241832E-3</v>
      </c>
      <c r="CX9" s="32">
        <f>$CN69*EXP('2a)answer'!$I69*('2a) female mx'!CX$2-'2a) female mx'!$CO$2))</f>
        <v>5.3483826300549479E-3</v>
      </c>
      <c r="CY9" s="32">
        <f>$CN69*EXP('2a)answer'!$I69*('2a) female mx'!CY$2-'2a) female mx'!$CO$2))</f>
        <v>5.266560244640086E-3</v>
      </c>
      <c r="CZ9" s="32">
        <f>$CN69*EXP('2a)answer'!$I69*('2a) female mx'!CZ$2-'2a) female mx'!$CO$2))</f>
        <v>5.1859896213406267E-3</v>
      </c>
      <c r="DA9" s="32">
        <f>$CN69*EXP('2a)answer'!$I69*('2a) female mx'!DA$2-'2a) female mx'!$CO$2))</f>
        <v>5.1066516100378616E-3</v>
      </c>
      <c r="DB9" s="32">
        <f>$CN69*EXP('2a)answer'!$I69*('2a) female mx'!DB$2-'2a) female mx'!$CO$2))</f>
        <v>5.0285273535817278E-3</v>
      </c>
      <c r="DC9" s="32">
        <f>$CN69*EXP('2a)answer'!$I69*('2a) female mx'!DC$2-'2a) female mx'!$CO$2))</f>
        <v>4.9515982833088119E-3</v>
      </c>
      <c r="DD9" s="32">
        <f>$CN69*EXP('2a)answer'!$I69*('2a) female mx'!DD$2-'2a) female mx'!$CO$2))</f>
        <v>4.875846114628931E-3</v>
      </c>
      <c r="DE9" s="32">
        <f>$CN69*EXP('2a)answer'!$I69*('2a) female mx'!DE$2-'2a) female mx'!$CO$2))</f>
        <v>4.8012528426792335E-3</v>
      </c>
      <c r="DF9" s="32">
        <f>$CN69*EXP('2a)answer'!$I69*('2a) female mx'!DF$2-'2a) female mx'!$CO$2))</f>
        <v>4.727800738044778E-3</v>
      </c>
      <c r="DG9" s="32">
        <f>$CN69*EXP('2a)answer'!$I69*('2a) female mx'!DG$2-'2a) female mx'!$CO$2))</f>
        <v>4.6554723425445855E-3</v>
      </c>
      <c r="DH9" s="32">
        <f>$CN69*EXP('2a)answer'!$I69*('2a) female mx'!DH$2-'2a) female mx'!$CO$2))</f>
        <v>4.5842504650821644E-3</v>
      </c>
      <c r="DI9" s="32">
        <f>$CN69*EXP('2a)answer'!$I69*('2a) female mx'!DI$2-'2a) female mx'!$CO$2))</f>
        <v>4.5141181775595045E-3</v>
      </c>
      <c r="DJ9" s="32">
        <f>$CN69*EXP('2a)answer'!$I69*('2a) female mx'!DJ$2-'2a) female mx'!$CO$2))</f>
        <v>4.44505881085359E-3</v>
      </c>
      <c r="DK9" s="32">
        <f>$CN69*EXP('2a)answer'!$I69*('2a) female mx'!DK$2-'2a) female mx'!$CO$2))</f>
        <v>4.3770559508544624E-3</v>
      </c>
      <c r="DL9" s="32">
        <f>$CN69*EXP('2a)answer'!$I69*('2a) female mx'!DL$2-'2a) female mx'!$CO$2))</f>
        <v>4.3100934345638971E-3</v>
      </c>
      <c r="DM9" s="32">
        <f>$CN69*EXP('2a)answer'!$I69*('2a) female mx'!DM$2-'2a) female mx'!$CO$2))</f>
        <v>4.2441553462537621E-3</v>
      </c>
      <c r="DN9" s="32">
        <f>$CN69*EXP('2a)answer'!$I69*('2a) female mx'!DN$2-'2a) female mx'!$CO$2))</f>
        <v>4.1792260136831504E-3</v>
      </c>
      <c r="DO9" s="32">
        <f>$CN69*EXP('2a)answer'!$I69*('2a) female mx'!DO$2-'2a) female mx'!$CO$2))</f>
        <v>4.1152900043733807E-3</v>
      </c>
      <c r="DP9" s="32">
        <f>$CN69*EXP('2a)answer'!$I69*('2a) female mx'!DP$2-'2a) female mx'!$CO$2))</f>
        <v>4.0523321219399942E-3</v>
      </c>
      <c r="DQ9" s="32">
        <f>$CN69*EXP('2a)answer'!$I69*('2a) female mx'!DQ$2-'2a) female mx'!$CO$2))</f>
        <v>3.9903374024808525E-3</v>
      </c>
      <c r="DR9" s="32">
        <f>$CN69*EXP('2a)answer'!$I69*('2a) female mx'!DR$2-'2a) female mx'!$CO$2))</f>
        <v>3.9292911110195075E-3</v>
      </c>
      <c r="DS9" s="32">
        <f>$CN69*EXP('2a)answer'!$I69*('2a) female mx'!DS$2-'2a) female mx'!$CO$2))</f>
        <v>3.8691787380029708E-3</v>
      </c>
      <c r="DT9" s="32">
        <f>$CN69*EXP('2a)answer'!$I69*('2a) female mx'!DT$2-'2a) female mx'!$CO$2))</f>
        <v>3.8099859958530659E-3</v>
      </c>
      <c r="DU9" s="32">
        <f>$CN69*EXP('2a)answer'!$I69*('2a) female mx'!DU$2-'2a) female mx'!$CO$2))</f>
        <v>3.7516988155705451E-3</v>
      </c>
      <c r="DV9" s="32">
        <f>$CN69*EXP('2a)answer'!$I69*('2a) female mx'!DV$2-'2a) female mx'!$CO$2))</f>
        <v>3.6943033433911462E-3</v>
      </c>
      <c r="DW9" s="32">
        <f>$CN69*EXP('2a)answer'!$I69*('2a) female mx'!DW$2-'2a) female mx'!$CO$2))</f>
        <v>3.6377859374928218E-3</v>
      </c>
      <c r="DX9" s="32">
        <f>$CN69*EXP('2a)answer'!$I69*('2a) female mx'!DX$2-'2a) female mx'!$CO$2))</f>
        <v>3.5821331647533277E-3</v>
      </c>
      <c r="DY9" s="32">
        <f>$CN69*EXP('2a)answer'!$I69*('2a) female mx'!DY$2-'2a) female mx'!$CO$2))</f>
        <v>3.5273317975574297E-3</v>
      </c>
      <c r="DZ9" s="32">
        <f>$CN69*EXP('2a)answer'!$I69*('2a) female mx'!DZ$2-'2a) female mx'!$CO$2))</f>
        <v>3.4733688106529425E-3</v>
      </c>
      <c r="EA9" s="32">
        <f>$CN69*EXP('2a)answer'!$I69*('2a) female mx'!EA$2-'2a) female mx'!$CO$2))</f>
        <v>3.420231378054877E-3</v>
      </c>
      <c r="EB9" s="32">
        <f>$CN69*EXP('2a)answer'!$I69*('2a) female mx'!EB$2-'2a) female mx'!$CO$2))</f>
        <v>3.3679068699969455E-3</v>
      </c>
      <c r="EC9" s="32">
        <f>$CN69*EXP('2a)answer'!$I69*('2a) female mx'!EC$2-'2a) female mx'!$CO$2))</f>
        <v>3.3163828499297014E-3</v>
      </c>
      <c r="ED9" s="32">
        <f>$CN69*EXP('2a)answer'!$I69*('2a) female mx'!ED$2-'2a) female mx'!$CO$2))</f>
        <v>3.2656470715646067E-3</v>
      </c>
      <c r="EE9" s="32">
        <f>$CN69*EXP('2a)answer'!$I69*('2a) female mx'!EE$2-'2a) female mx'!$CO$2))</f>
        <v>3.2156874759633231E-3</v>
      </c>
      <c r="EF9" s="32">
        <f>$CN69*EXP('2a)answer'!$I69*('2a) female mx'!EF$2-'2a) female mx'!$CO$2))</f>
        <v>3.1664921886715245E-3</v>
      </c>
      <c r="EG9" s="32">
        <f>$CN69*EXP('2a)answer'!$I69*('2a) female mx'!EG$2-'2a) female mx'!$CO$2))</f>
        <v>3.1180495168965676E-3</v>
      </c>
      <c r="EH9" s="32">
        <f>$CN69*EXP('2a)answer'!$I69*('2a) female mx'!EH$2-'2a) female mx'!$CO$2))</f>
        <v>3.0703479467283326E-3</v>
      </c>
      <c r="EI9" s="32">
        <f>$CN69*EXP('2a)answer'!$I69*('2a) female mx'!EI$2-'2a) female mx'!$CO$2))</f>
        <v>3.0233761404025845E-3</v>
      </c>
      <c r="EJ9" s="32">
        <f>$CN69*EXP('2a)answer'!$I69*('2a) female mx'!EJ$2-'2a) female mx'!$CO$2))</f>
        <v>2.977122933606201E-3</v>
      </c>
      <c r="EK9" s="32">
        <f>$CN69*EXP('2a)answer'!$I69*('2a) female mx'!EK$2-'2a) female mx'!$CO$2))</f>
        <v>2.9315773328236236E-3</v>
      </c>
      <c r="EL9" s="32">
        <f>$CN69*EXP('2a)answer'!$I69*('2a) female mx'!EL$2-'2a) female mx'!$CO$2))</f>
        <v>2.8867285127239101E-3</v>
      </c>
      <c r="EM9" s="32">
        <f>$CN69*EXP('2a)answer'!$I69*('2a) female mx'!EM$2-'2a) female mx'!$CO$2))</f>
        <v>2.8425658135877523E-3</v>
      </c>
      <c r="EN9" s="32">
        <f>$CN69*EXP('2a)answer'!$I69*('2a) female mx'!EN$2-'2a) female mx'!$CO$2))</f>
        <v>2.7990787387738663E-3</v>
      </c>
      <c r="EO9" s="32">
        <f>$CN69*EXP('2a)answer'!$I69*('2a) female mx'!EO$2-'2a) female mx'!$CO$2))</f>
        <v>2.7562569522241349E-3</v>
      </c>
    </row>
    <row r="10" spans="1:145" x14ac:dyDescent="0.25">
      <c r="A10" s="31">
        <f>'2a) male mx'!A10</f>
        <v>7</v>
      </c>
      <c r="B10" s="32">
        <f>2*(females!B9-females!B10)/(females!B9+females!B10)</f>
        <v>1.814346452734089E-3</v>
      </c>
      <c r="C10" s="32">
        <f>2*(females!C9-females!C10)/(females!C9+females!C10)</f>
        <v>1.6684491978609627E-3</v>
      </c>
      <c r="D10" s="32">
        <f>2*(females!D9-females!D10)/(females!D9+females!D10)</f>
        <v>1.4703497486350614E-3</v>
      </c>
      <c r="E10" s="32">
        <f>2*(females!E9-females!E10)/(females!E9+females!E10)</f>
        <v>1.6939003403984442E-3</v>
      </c>
      <c r="F10" s="32">
        <f>2*(females!F9-females!F10)/(females!F9+females!F10)</f>
        <v>9.9660831685714746E-4</v>
      </c>
      <c r="G10" s="32">
        <f>2*(females!G9-females!G10)/(females!G9+females!G10)</f>
        <v>1.166480279527201E-3</v>
      </c>
      <c r="H10" s="32">
        <f>2*(females!H9-females!H10)/(females!H9+females!H10)</f>
        <v>1.5701457224283487E-3</v>
      </c>
      <c r="I10" s="32">
        <f>2*(females!I9-females!I10)/(females!I9+females!I10)</f>
        <v>1.666944490748458E-3</v>
      </c>
      <c r="J10" s="32">
        <f>2*(females!J9-females!J10)/(females!J9+females!J10)</f>
        <v>1.3140955443614083E-3</v>
      </c>
      <c r="K10" s="32">
        <f>2*(females!K9-females!K10)/(females!K9+females!K10)</f>
        <v>1.0872229979641216E-3</v>
      </c>
      <c r="L10" s="32">
        <f>2*(females!L9-females!L10)/(females!L9+females!L10)</f>
        <v>1.1387960395204404E-3</v>
      </c>
      <c r="M10" s="32">
        <f>2*(females!M9-females!M10)/(females!M9+females!M10)</f>
        <v>1.1810857552621589E-3</v>
      </c>
      <c r="N10" s="32">
        <f>2*(females!N9-females!N10)/(females!N9+females!N10)</f>
        <v>1.0761877631120817E-3</v>
      </c>
      <c r="O10" s="32">
        <f>2*(females!O9-females!O10)/(females!O9+females!O10)</f>
        <v>1.0595914215478512E-3</v>
      </c>
      <c r="P10" s="32">
        <f>2*(females!P9-females!P10)/(females!P9+females!P10)</f>
        <v>1.0446950070965393E-3</v>
      </c>
      <c r="Q10" s="32">
        <f>2*(females!Q9-females!Q10)/(females!Q9+females!Q10)</f>
        <v>1.1530791974991934E-3</v>
      </c>
      <c r="R10" s="32">
        <f>2*(females!R9-females!R10)/(females!R9+females!R10)</f>
        <v>1.1674932027704299E-3</v>
      </c>
      <c r="S10" s="32">
        <f>2*(females!S9-females!S10)/(females!S9+females!S10)</f>
        <v>9.2439887811590702E-4</v>
      </c>
      <c r="T10" s="32">
        <f>2*(females!T9-females!T10)/(females!T9+females!T10)</f>
        <v>1.1449880511568056E-3</v>
      </c>
      <c r="U10" s="32">
        <f>2*(females!U9-females!U10)/(females!U9+females!U10)</f>
        <v>1.1867815639260415E-3</v>
      </c>
      <c r="V10" s="32">
        <f>2*(females!V9-females!V10)/(females!V9+females!V10)</f>
        <v>1.0626601223637348E-3</v>
      </c>
      <c r="W10" s="32">
        <f>2*(females!W9-females!W10)/(females!W9+females!W10)</f>
        <v>1.2201279030629418E-3</v>
      </c>
      <c r="X10" s="32">
        <f>2*(females!X9-females!X10)/(females!X9+females!X10)</f>
        <v>1.0087530341399856E-3</v>
      </c>
      <c r="Y10" s="32">
        <f>2*(females!Y9-females!Y10)/(females!Y9+females!Y10)</f>
        <v>7.388560219367394E-4</v>
      </c>
      <c r="Z10" s="32">
        <f>2*(females!Z9-females!Z10)/(females!Z9+females!Z10)</f>
        <v>6.7403962316000144E-4</v>
      </c>
      <c r="AA10" s="32">
        <f>2*(females!AA9-females!AA10)/(females!AA9+females!AA10)</f>
        <v>8.9267178741955571E-4</v>
      </c>
      <c r="AB10" s="32">
        <f>2*(females!AB9-females!AB10)/(females!AB9+females!AB10)</f>
        <v>6.6195711759047611E-4</v>
      </c>
      <c r="AC10" s="32">
        <f>2*(females!AC9-females!AC10)/(females!AC9+females!AC10)</f>
        <v>6.2949872294316457E-4</v>
      </c>
      <c r="AD10" s="32">
        <f>2*(females!AD9-females!AD10)/(females!AD9+females!AD10)</f>
        <v>5.6665687895693926E-4</v>
      </c>
      <c r="AE10" s="32">
        <f>2*(females!AE9-females!AE10)/(females!AE9+females!AE10)</f>
        <v>5.7657657657657661E-4</v>
      </c>
      <c r="AF10" s="32">
        <f>2*(females!AF9-females!AF10)/(females!AF9+females!AF10)</f>
        <v>5.9814163581424604E-4</v>
      </c>
      <c r="AG10" s="32">
        <f>2*(females!AG9-females!AG10)/(females!AG9+females!AG10)</f>
        <v>5.7626804696584582E-4</v>
      </c>
      <c r="AH10" s="32">
        <f>2*(females!AH9-females!AH10)/(females!AH9+females!AH10)</f>
        <v>4.9383224107243907E-4</v>
      </c>
      <c r="AI10" s="32">
        <f>2*(females!AI9-females!AI10)/(females!AI9+females!AI10)</f>
        <v>5.5430665475933851E-4</v>
      </c>
      <c r="AJ10" s="32">
        <f>2*(females!AJ9-females!AJ10)/(females!AJ9+females!AJ10)</f>
        <v>4.6193406661089242E-4</v>
      </c>
      <c r="AK10" s="32">
        <f>2*(females!AK9-females!AK10)/(females!AK9+females!AK10)</f>
        <v>3.7968773249459972E-4</v>
      </c>
      <c r="AL10" s="32">
        <f>2*(females!AL9-females!AL10)/(females!AL9+females!AL10)</f>
        <v>3.3844591788071321E-4</v>
      </c>
      <c r="AM10" s="32">
        <f>2*(females!AM9-females!AM10)/(females!AM9+females!AM10)</f>
        <v>4.3006788928823763E-4</v>
      </c>
      <c r="AN10" s="32">
        <f>2*(females!AN9-females!AN10)/(females!AN9+females!AN10)</f>
        <v>4.3034991546698088E-4</v>
      </c>
      <c r="AO10" s="32">
        <f>2*(females!AO9-females!AO10)/(females!AO9+females!AO10)</f>
        <v>4.9141055304162656E-4</v>
      </c>
      <c r="AP10" s="32">
        <f>2*(females!AP9-females!AP10)/(females!AP9+females!AP10)</f>
        <v>2.9658568513850038E-4</v>
      </c>
      <c r="AQ10" s="32">
        <f>2*(females!AQ9-females!AQ10)/(females!AQ9+females!AQ10)</f>
        <v>3.5798485212668572E-4</v>
      </c>
      <c r="AR10" s="32">
        <f>2*(females!AR9-females!AR10)/(females!AR9+females!AR10)</f>
        <v>3.6801913699512377E-4</v>
      </c>
      <c r="AS10" s="32">
        <f>2*(females!AS9-females!AS10)/(females!AS9+females!AS10)</f>
        <v>2.9633717038876373E-4</v>
      </c>
      <c r="AT10" s="32">
        <f>2*(females!AT9-females!AT10)/(females!AT9+females!AT10)</f>
        <v>2.9609209485157107E-4</v>
      </c>
      <c r="AU10" s="32">
        <f>2*(females!AU9-females!AU10)/(females!AU9+females!AU10)</f>
        <v>2.6528175983838218E-4</v>
      </c>
      <c r="AV10" s="32">
        <f>2*(females!AV9-females!AV10)/(females!AV9+females!AV10)</f>
        <v>3.4683967845921572E-4</v>
      </c>
      <c r="AW10" s="32">
        <f>2*(females!AW9-females!AW10)/(females!AW9+females!AW10)</f>
        <v>3.1640240261695407E-4</v>
      </c>
      <c r="AX10" s="32">
        <f>2*(females!AX9-females!AX10)/(females!AX9+females!AX10)</f>
        <v>4.4917209416280447E-4</v>
      </c>
      <c r="AY10" s="32">
        <f>2*(females!AY9-females!AY10)/(females!AY9+females!AY10)</f>
        <v>3.3664709692886037E-4</v>
      </c>
      <c r="AZ10" s="32">
        <f>2*(females!AZ9-females!AZ10)/(females!AZ9+females!AZ10)</f>
        <v>3.060756006733663E-4</v>
      </c>
      <c r="BA10" s="32">
        <f>2*(females!BA9-females!BA10)/(females!BA9+females!BA10)</f>
        <v>3.157385481119344E-4</v>
      </c>
      <c r="BB10" s="32">
        <f>2*(females!BB9-females!BB10)/(females!BB9+females!BB10)</f>
        <v>2.6458526260087314E-4</v>
      </c>
      <c r="BC10" s="32">
        <f>2*(females!BC9-females!BC10)/(females!BC9+females!BC10)</f>
        <v>2.5426271440703391E-4</v>
      </c>
      <c r="BD10" s="32">
        <f>2*(females!BD9-females!BD10)/(females!BD9+females!BD10)</f>
        <v>2.3361044949697575E-4</v>
      </c>
      <c r="BE10" s="32">
        <f>2*(females!BE9-females!BE10)/(females!BE9+females!BE10)</f>
        <v>2.538290106252824E-4</v>
      </c>
      <c r="BF10" s="32">
        <f>2*(females!BF9-females!BF10)/(females!BF9+females!BF10)</f>
        <v>2.9399986820695563E-4</v>
      </c>
      <c r="BG10" s="32">
        <f>2*(females!BG9-females!BG10)/(females!BG9+females!BG10)</f>
        <v>2.1288350710371988E-4</v>
      </c>
      <c r="BH10" s="32">
        <f>2*(females!BH9-females!BH10)/(females!BH9+females!BH10)</f>
        <v>2.7335543800146802E-4</v>
      </c>
      <c r="BI10" s="32">
        <f>2*(females!BI9-females!BI10)/(females!BI9+females!BI10)</f>
        <v>2.0239637305699481E-4</v>
      </c>
      <c r="BJ10" s="32">
        <f>2*(females!BJ9-females!BJ10)/(females!BJ9+females!BJ10)</f>
        <v>1.5173048619505461E-4</v>
      </c>
      <c r="BK10" s="32">
        <f>2*(females!BK9-females!BK10)/(females!BK9+females!BK10)</f>
        <v>2.2251216231250823E-4</v>
      </c>
      <c r="BL10" s="32">
        <f>2*(females!BL9-females!BL10)/(females!BL9+females!BL10)</f>
        <v>2.3257577672725435E-4</v>
      </c>
      <c r="BM10" s="32">
        <f>2*(females!BM9-females!BM10)/(females!BM9+females!BM10)</f>
        <v>1.5154347024443963E-4</v>
      </c>
      <c r="BN10" s="32">
        <f>2*(females!BN9-females!BN10)/(females!BN9+females!BN10)</f>
        <v>1.6177793955571735E-4</v>
      </c>
      <c r="BO10" s="32">
        <f>2*(females!BO9-females!BO10)/(females!BO9+females!BO10)</f>
        <v>2.0194472772802085E-4</v>
      </c>
      <c r="BP10" s="32">
        <f>2*(females!BP9-females!BP10)/(females!BP9+females!BP10)</f>
        <v>2.120430346387443E-4</v>
      </c>
      <c r="BQ10" s="32">
        <f>2*(females!BQ9-females!BQ10)/(females!BQ9+females!BQ10)</f>
        <v>1.6147263038914905E-4</v>
      </c>
      <c r="BR10" s="32">
        <f>2*(females!BR9-females!BR10)/(females!BR9+females!BR10)</f>
        <v>2.1201092361044507E-4</v>
      </c>
      <c r="BS10" s="32">
        <f>2*(females!BS9-females!BS10)/(females!BS9+females!BS10)</f>
        <v>1.2106293254776942E-4</v>
      </c>
      <c r="BT10" s="32">
        <f>2*(females!BT9-females!BT10)/(females!BT9+females!BT10)</f>
        <v>1.2092385827723809E-4</v>
      </c>
      <c r="BU10" s="32">
        <f>2*(females!BU9-females!BU10)/(females!BU9+females!BU10)</f>
        <v>1.9146566970156548E-4</v>
      </c>
      <c r="BV10" s="32">
        <f>2*(females!BV9-females!BV10)/(females!BV9+females!BV10)</f>
        <v>1.8124332923857663E-4</v>
      </c>
      <c r="BW10" s="32">
        <f>2*(females!BW9-females!BW10)/(females!BW9+females!BW10)</f>
        <v>1.5105207772132906E-4</v>
      </c>
      <c r="BX10" s="32">
        <f>2*(females!BX9-females!BX10)/(females!BX9+females!BX10)</f>
        <v>1.6108085252041195E-4</v>
      </c>
      <c r="BY10" s="32">
        <f>2*(females!BY9-females!BY10)/(females!BY9+females!BY10)</f>
        <v>9.0596578469219816E-5</v>
      </c>
      <c r="BZ10" s="32">
        <f>2*(females!BZ9-females!BZ10)/(females!BZ9+females!BZ10)</f>
        <v>1.7111998027087287E-4</v>
      </c>
      <c r="CA10" s="32">
        <f>2*(females!CA9-females!CA10)/(females!CA9+females!CA10)</f>
        <v>5.0302569958299172E-5</v>
      </c>
      <c r="CB10" s="32">
        <f>2*(females!CB9-females!CB10)/(females!CB9+females!CB10)</f>
        <v>1.1072915146237976E-4</v>
      </c>
      <c r="CC10" s="32">
        <f>2*(females!CC9-females!CC10)/(females!CC9+females!CC10)</f>
        <v>1.5089556517933938E-4</v>
      </c>
      <c r="CD10" s="32">
        <f>2*(females!CD9-females!CD10)/(females!CD9+females!CD10)</f>
        <v>5.0279301519943288E-5</v>
      </c>
      <c r="CE10" s="32">
        <f>2*(females!CE9-females!CE10)/(females!CE9+females!CE10)</f>
        <v>1.2069641833378594E-4</v>
      </c>
      <c r="CF10" s="32">
        <f>2*(females!CF9-females!CF10)/(females!CF9+females!CF10)</f>
        <v>1.2065515750525353E-4</v>
      </c>
      <c r="CG10" s="32">
        <f>2*(females!CG9-females!CG10)/(females!CG9+females!CG10)</f>
        <v>7.0376868128829882E-5</v>
      </c>
      <c r="CH10" s="32">
        <f>2*(females!CH9-females!CH10)/(females!CH9+females!CH10)</f>
        <v>7.0407306266753161E-5</v>
      </c>
      <c r="CI10" s="32">
        <f>2*(females!CI9-females!CI10)/(females!CI9+females!CI10)</f>
        <v>9.0478177166324021E-5</v>
      </c>
      <c r="CJ10" s="32">
        <f>2*(females!CJ9-females!CJ10)/(females!CJ9+females!CJ10)</f>
        <v>9.0440899384499433E-5</v>
      </c>
      <c r="CK10" s="32">
        <f>2*(females!CK9-females!CK10)/(females!CK9+females!CK10)</f>
        <v>9.0419092493708333E-5</v>
      </c>
      <c r="CL10" s="32">
        <f>2*(females!CL9-females!CL10)/(females!CL9+females!CL10)</f>
        <v>4.0179602824626076E-5</v>
      </c>
      <c r="CM10" s="32">
        <f>2*(females!CM9-females!CM10)/(females!CM9+females!CM10)</f>
        <v>9.0390940819042362E-5</v>
      </c>
      <c r="CN10" s="32">
        <f>2*(females!CN9-females!CN10)/(females!CN9+females!CN10)</f>
        <v>5.0216180657731533E-5</v>
      </c>
      <c r="CP10" s="31">
        <f t="shared" si="1"/>
        <v>67</v>
      </c>
      <c r="CQ10" s="32">
        <f>$CN70*EXP('2a)answer'!$I70*('2a) female mx'!CQ$2-'2a) female mx'!$CO$2))</f>
        <v>6.9011778841685158E-3</v>
      </c>
      <c r="CR10" s="32">
        <f>$CN70*EXP('2a)answer'!$I70*('2a) female mx'!CR$2-'2a) female mx'!$CO$2))</f>
        <v>6.7952737350047143E-3</v>
      </c>
      <c r="CS10" s="32">
        <f>$CN70*EXP('2a)answer'!$I70*('2a) female mx'!CS$2-'2a) female mx'!$CO$2))</f>
        <v>6.6909947705555166E-3</v>
      </c>
      <c r="CT10" s="32">
        <f>$CN70*EXP('2a)answer'!$I70*('2a) female mx'!CT$2-'2a) female mx'!$CO$2))</f>
        <v>6.588316051048709E-3</v>
      </c>
      <c r="CU10" s="32">
        <f>$CN70*EXP('2a)answer'!$I70*('2a) female mx'!CU$2-'2a) female mx'!$CO$2))</f>
        <v>6.4872130194330276E-3</v>
      </c>
      <c r="CV10" s="32">
        <f>$CN70*EXP('2a)answer'!$I70*('2a) female mx'!CV$2-'2a) female mx'!$CO$2))</f>
        <v>6.3876614955049984E-3</v>
      </c>
      <c r="CW10" s="32">
        <f>$CN70*EXP('2a)answer'!$I70*('2a) female mx'!CW$2-'2a) female mx'!$CO$2))</f>
        <v>6.2896376701258999E-3</v>
      </c>
      <c r="CX10" s="32">
        <f>$CN70*EXP('2a)answer'!$I70*('2a) female mx'!CX$2-'2a) female mx'!$CO$2))</f>
        <v>6.1931180995274775E-3</v>
      </c>
      <c r="CY10" s="32">
        <f>$CN70*EXP('2a)answer'!$I70*('2a) female mx'!CY$2-'2a) female mx'!$CO$2))</f>
        <v>6.0980796997050354E-3</v>
      </c>
      <c r="CZ10" s="32">
        <f>$CN70*EXP('2a)answer'!$I70*('2a) female mx'!CZ$2-'2a) female mx'!$CO$2))</f>
        <v>6.004499740896581E-3</v>
      </c>
      <c r="DA10" s="32">
        <f>$CN70*EXP('2a)answer'!$I70*('2a) female mx'!DA$2-'2a) female mx'!$CO$2))</f>
        <v>5.9123558421466747E-3</v>
      </c>
      <c r="DB10" s="32">
        <f>$CN70*EXP('2a)answer'!$I70*('2a) female mx'!DB$2-'2a) female mx'!$CO$2))</f>
        <v>5.8216259659537193E-3</v>
      </c>
      <c r="DC10" s="32">
        <f>$CN70*EXP('2a)answer'!$I70*('2a) female mx'!DC$2-'2a) female mx'!$CO$2))</f>
        <v>5.7322884129993789E-3</v>
      </c>
      <c r="DD10" s="32">
        <f>$CN70*EXP('2a)answer'!$I70*('2a) female mx'!DD$2-'2a) female mx'!$CO$2))</f>
        <v>5.6443218169588893E-3</v>
      </c>
      <c r="DE10" s="32">
        <f>$CN70*EXP('2a)answer'!$I70*('2a) female mx'!DE$2-'2a) female mx'!$CO$2))</f>
        <v>5.557705139390994E-3</v>
      </c>
      <c r="DF10" s="32">
        <f>$CN70*EXP('2a)answer'!$I70*('2a) female mx'!DF$2-'2a) female mx'!$CO$2))</f>
        <v>5.4724176647063154E-3</v>
      </c>
      <c r="DG10" s="32">
        <f>$CN70*EXP('2a)answer'!$I70*('2a) female mx'!DG$2-'2a) female mx'!$CO$2))</f>
        <v>5.3884389952129266E-3</v>
      </c>
      <c r="DH10" s="32">
        <f>$CN70*EXP('2a)answer'!$I70*('2a) female mx'!DH$2-'2a) female mx'!$CO$2))</f>
        <v>5.3057490462379573E-3</v>
      </c>
      <c r="DI10" s="32">
        <f>$CN70*EXP('2a)answer'!$I70*('2a) female mx'!DI$2-'2a) female mx'!$CO$2))</f>
        <v>5.2243280413240721E-3</v>
      </c>
      <c r="DJ10" s="32">
        <f>$CN70*EXP('2a)answer'!$I70*('2a) female mx'!DJ$2-'2a) female mx'!$CO$2))</f>
        <v>5.1441565074996443E-3</v>
      </c>
      <c r="DK10" s="32">
        <f>$CN70*EXP('2a)answer'!$I70*('2a) female mx'!DK$2-'2a) female mx'!$CO$2))</f>
        <v>5.0652152706215248E-3</v>
      </c>
      <c r="DL10" s="32">
        <f>$CN70*EXP('2a)answer'!$I70*('2a) female mx'!DL$2-'2a) female mx'!$CO$2))</f>
        <v>4.9874854507892842E-3</v>
      </c>
      <c r="DM10" s="32">
        <f>$CN70*EXP('2a)answer'!$I70*('2a) female mx'!DM$2-'2a) female mx'!$CO$2))</f>
        <v>4.9109484578298106E-3</v>
      </c>
      <c r="DN10" s="32">
        <f>$CN70*EXP('2a)answer'!$I70*('2a) female mx'!DN$2-'2a) female mx'!$CO$2))</f>
        <v>4.8355859868512195E-3</v>
      </c>
      <c r="DO10" s="32">
        <f>$CN70*EXP('2a)answer'!$I70*('2a) female mx'!DO$2-'2a) female mx'!$CO$2))</f>
        <v>4.7613800138649742E-3</v>
      </c>
      <c r="DP10" s="32">
        <f>$CN70*EXP('2a)answer'!$I70*('2a) female mx'!DP$2-'2a) female mx'!$CO$2))</f>
        <v>4.6883127914752049E-3</v>
      </c>
      <c r="DQ10" s="32">
        <f>$CN70*EXP('2a)answer'!$I70*('2a) female mx'!DQ$2-'2a) female mx'!$CO$2))</f>
        <v>4.6163668446341658E-3</v>
      </c>
      <c r="DR10" s="32">
        <f>$CN70*EXP('2a)answer'!$I70*('2a) female mx'!DR$2-'2a) female mx'!$CO$2))</f>
        <v>4.5455249664628329E-3</v>
      </c>
      <c r="DS10" s="32">
        <f>$CN70*EXP('2a)answer'!$I70*('2a) female mx'!DS$2-'2a) female mx'!$CO$2))</f>
        <v>4.4757702141356411E-3</v>
      </c>
      <c r="DT10" s="32">
        <f>$CN70*EXP('2a)answer'!$I70*('2a) female mx'!DT$2-'2a) female mx'!$CO$2))</f>
        <v>4.4070859048283718E-3</v>
      </c>
      <c r="DU10" s="32">
        <f>$CN70*EXP('2a)answer'!$I70*('2a) female mx'!DU$2-'2a) female mx'!$CO$2))</f>
        <v>4.3394556117282166E-3</v>
      </c>
      <c r="DV10" s="32">
        <f>$CN70*EXP('2a)answer'!$I70*('2a) female mx'!DV$2-'2a) female mx'!$CO$2))</f>
        <v>4.2728631601050785E-3</v>
      </c>
      <c r="DW10" s="32">
        <f>$CN70*EXP('2a)answer'!$I70*('2a) female mx'!DW$2-'2a) female mx'!$CO$2))</f>
        <v>4.2072926234431622E-3</v>
      </c>
      <c r="DX10" s="32">
        <f>$CN70*EXP('2a)answer'!$I70*('2a) female mx'!DX$2-'2a) female mx'!$CO$2))</f>
        <v>4.1427283196319191E-3</v>
      </c>
      <c r="DY10" s="32">
        <f>$CN70*EXP('2a)answer'!$I70*('2a) female mx'!DY$2-'2a) female mx'!$CO$2))</f>
        <v>4.0791548072154574E-3</v>
      </c>
      <c r="DZ10" s="32">
        <f>$CN70*EXP('2a)answer'!$I70*('2a) female mx'!DZ$2-'2a) female mx'!$CO$2))</f>
        <v>4.0165568816994957E-3</v>
      </c>
      <c r="EA10" s="32">
        <f>$CN70*EXP('2a)answer'!$I70*('2a) female mx'!EA$2-'2a) female mx'!$CO$2))</f>
        <v>3.9549195719150009E-3</v>
      </c>
      <c r="EB10" s="32">
        <f>$CN70*EXP('2a)answer'!$I70*('2a) female mx'!EB$2-'2a) female mx'!$CO$2))</f>
        <v>3.8942281364376229E-3</v>
      </c>
      <c r="EC10" s="32">
        <f>$CN70*EXP('2a)answer'!$I70*('2a) female mx'!EC$2-'2a) female mx'!$CO$2))</f>
        <v>3.834468060062074E-3</v>
      </c>
      <c r="ED10" s="32">
        <f>$CN70*EXP('2a)answer'!$I70*('2a) female mx'!ED$2-'2a) female mx'!$CO$2))</f>
        <v>3.7756250503306163E-3</v>
      </c>
      <c r="EE10" s="32">
        <f>$CN70*EXP('2a)answer'!$I70*('2a) female mx'!EE$2-'2a) female mx'!$CO$2))</f>
        <v>3.717685034114823E-3</v>
      </c>
      <c r="EF10" s="32">
        <f>$CN70*EXP('2a)answer'!$I70*('2a) female mx'!EF$2-'2a) female mx'!$CO$2))</f>
        <v>3.660634154249789E-3</v>
      </c>
      <c r="EG10" s="32">
        <f>$CN70*EXP('2a)answer'!$I70*('2a) female mx'!EG$2-'2a) female mx'!$CO$2))</f>
        <v>3.6044587662199985E-3</v>
      </c>
      <c r="EH10" s="32">
        <f>$CN70*EXP('2a)answer'!$I70*('2a) female mx'!EH$2-'2a) female mx'!$CO$2))</f>
        <v>3.5491454348960476E-3</v>
      </c>
      <c r="EI10" s="32">
        <f>$CN70*EXP('2a)answer'!$I70*('2a) female mx'!EI$2-'2a) female mx'!$CO$2))</f>
        <v>3.4946809313214466E-3</v>
      </c>
      <c r="EJ10" s="32">
        <f>$CN70*EXP('2a)answer'!$I70*('2a) female mx'!EJ$2-'2a) female mx'!$CO$2))</f>
        <v>3.4410522295487272E-3</v>
      </c>
      <c r="EK10" s="32">
        <f>$CN70*EXP('2a)answer'!$I70*('2a) female mx'!EK$2-'2a) female mx'!$CO$2))</f>
        <v>3.3882465035241088E-3</v>
      </c>
      <c r="EL10" s="32">
        <f>$CN70*EXP('2a)answer'!$I70*('2a) female mx'!EL$2-'2a) female mx'!$CO$2))</f>
        <v>3.3362511240199655E-3</v>
      </c>
      <c r="EM10" s="32">
        <f>$CN70*EXP('2a)answer'!$I70*('2a) female mx'!EM$2-'2a) female mx'!$CO$2))</f>
        <v>3.2850536556143701E-3</v>
      </c>
      <c r="EN10" s="32">
        <f>$CN70*EXP('2a)answer'!$I70*('2a) female mx'!EN$2-'2a) female mx'!$CO$2))</f>
        <v>3.2346418537169915E-3</v>
      </c>
      <c r="EO10" s="32">
        <f>$CN70*EXP('2a)answer'!$I70*('2a) female mx'!EO$2-'2a) female mx'!$CO$2))</f>
        <v>3.1850036616406265E-3</v>
      </c>
    </row>
    <row r="11" spans="1:145" x14ac:dyDescent="0.25">
      <c r="A11" s="31">
        <f>'2a) male mx'!A11</f>
        <v>8</v>
      </c>
      <c r="B11" s="32">
        <f>2*(females!B10-females!B11)/(females!B10+females!B11)</f>
        <v>1.3903105209285523E-3</v>
      </c>
      <c r="C11" s="32">
        <f>2*(females!C10-females!C11)/(females!C10+females!C11)</f>
        <v>1.5211406412357661E-3</v>
      </c>
      <c r="D11" s="32">
        <f>2*(females!D10-females!D11)/(females!D10+females!D11)</f>
        <v>1.0283666830844505E-3</v>
      </c>
      <c r="E11" s="32">
        <f>2*(females!E10-females!E11)/(females!E10+females!E11)</f>
        <v>1.2642020129985899E-3</v>
      </c>
      <c r="F11" s="32">
        <f>2*(females!F10-females!F11)/(females!F10+females!F11)</f>
        <v>1.2659450064906503E-3</v>
      </c>
      <c r="G11" s="32">
        <f>2*(females!G10-females!G11)/(females!G10+females!G11)</f>
        <v>1.0820829561220718E-3</v>
      </c>
      <c r="H11" s="32">
        <f>2*(females!H10-females!H11)/(females!H10+females!H11)</f>
        <v>8.7217284096843492E-4</v>
      </c>
      <c r="I11" s="32">
        <f>2*(females!I10-females!I11)/(females!I10+females!I11)</f>
        <v>1.0876998379219548E-3</v>
      </c>
      <c r="J11" s="32">
        <f>2*(females!J10-females!J11)/(females!J10+females!J11)</f>
        <v>1.2194861042767592E-3</v>
      </c>
      <c r="K11" s="32">
        <f>2*(females!K10-females!K11)/(females!K10+females!K11)</f>
        <v>9.1759760144254879E-4</v>
      </c>
      <c r="L11" s="32">
        <f>2*(females!L10-females!L11)/(females!L10+females!L11)</f>
        <v>1.0450368665783486E-3</v>
      </c>
      <c r="M11" s="32">
        <f>2*(females!M10-females!M11)/(females!M10+females!M11)</f>
        <v>1.0345956103586247E-3</v>
      </c>
      <c r="N11" s="32">
        <f>2*(females!N10-females!N11)/(females!N10+females!N11)</f>
        <v>8.8714276661808504E-4</v>
      </c>
      <c r="O11" s="32">
        <f>2*(females!O10-females!O11)/(females!O10+females!O11)</f>
        <v>1.177462726940029E-3</v>
      </c>
      <c r="P11" s="32">
        <f>2*(females!P10-females!P11)/(females!P10+females!P11)</f>
        <v>9.7180703292524477E-4</v>
      </c>
      <c r="Q11" s="32">
        <f>2*(females!Q10-females!Q11)/(females!Q10+females!Q11)</f>
        <v>1.1438133466072167E-3</v>
      </c>
      <c r="R11" s="32">
        <f>2*(females!R10-females!R11)/(females!R10+females!R11)</f>
        <v>9.4761779415635699E-4</v>
      </c>
      <c r="S11" s="32">
        <f>2*(females!S10-females!S11)/(females!S10+females!S11)</f>
        <v>8.9369733099920617E-4</v>
      </c>
      <c r="T11" s="32">
        <f>2*(females!T10-females!T11)/(females!T10+females!T11)</f>
        <v>9.4639214284212073E-4</v>
      </c>
      <c r="U11" s="32">
        <f>2*(females!U10-females!U11)/(females!U10+females!U11)</f>
        <v>9.2519581559165223E-4</v>
      </c>
      <c r="V11" s="32">
        <f>2*(females!V10-females!V11)/(females!V10+females!V11)</f>
        <v>7.8983534565827513E-4</v>
      </c>
      <c r="W11" s="32">
        <f>2*(females!W10-females!W11)/(females!W10+females!W11)</f>
        <v>8.0020215633423177E-4</v>
      </c>
      <c r="X11" s="32">
        <f>2*(females!X10-females!X11)/(females!X10+females!X11)</f>
        <v>9.255850644228241E-4</v>
      </c>
      <c r="Y11" s="32">
        <f>2*(females!Y10-females!Y11)/(females!Y10+females!Y11)</f>
        <v>5.5189649337463874E-4</v>
      </c>
      <c r="Z11" s="32">
        <f>2*(females!Z10-females!Z11)/(females!Z10+females!Z11)</f>
        <v>8.4059339667187281E-4</v>
      </c>
      <c r="AA11" s="32">
        <f>2*(females!AA10-females!AA11)/(females!AA10+females!AA11)</f>
        <v>4.9858215699105667E-4</v>
      </c>
      <c r="AB11" s="32">
        <f>2*(females!AB10-females!AB11)/(females!AB10+females!AB11)</f>
        <v>3.7254354102635748E-4</v>
      </c>
      <c r="AC11" s="32">
        <f>2*(females!AC10-females!AC11)/(females!AC10+females!AC11)</f>
        <v>4.2332849775171267E-4</v>
      </c>
      <c r="AD11" s="32">
        <f>2*(females!AD10-females!AD11)/(females!AD10+females!AD11)</f>
        <v>4.3293613161258403E-4</v>
      </c>
      <c r="AE11" s="32">
        <f>2*(females!AE10-females!AE11)/(females!AE10+females!AE11)</f>
        <v>4.9447323148558303E-4</v>
      </c>
      <c r="AF11" s="32">
        <f>2*(females!AF10-females!AF11)/(females!AF10+females!AF11)</f>
        <v>3.3016239862982604E-4</v>
      </c>
      <c r="AG11" s="32">
        <f>2*(females!AG10-females!AG11)/(females!AG10+females!AG11)</f>
        <v>4.9420849420849422E-4</v>
      </c>
      <c r="AH11" s="32">
        <f>2*(females!AH10-females!AH11)/(females!AH10+females!AH11)</f>
        <v>5.2496410171951481E-4</v>
      </c>
      <c r="AI11" s="32">
        <f>2*(females!AI10-females!AI11)/(females!AI10+females!AI11)</f>
        <v>5.135210081444432E-4</v>
      </c>
      <c r="AJ11" s="32">
        <f>2*(females!AJ10-females!AJ11)/(females!AJ10+females!AJ11)</f>
        <v>4.005155353814397E-4</v>
      </c>
      <c r="AK11" s="32">
        <f>2*(females!AK10-females!AK11)/(females!AK10+females!AK11)</f>
        <v>3.1822777923204453E-4</v>
      </c>
      <c r="AL11" s="32">
        <f>2*(females!AL10-females!AL11)/(females!AL10+females!AL11)</f>
        <v>2.87256088803168E-4</v>
      </c>
      <c r="AM11" s="32">
        <f>2*(females!AM10-females!AM11)/(females!AM10+females!AM11)</f>
        <v>2.8681471769237074E-4</v>
      </c>
      <c r="AN11" s="32">
        <f>2*(females!AN10-females!AN11)/(females!AN10+females!AN11)</f>
        <v>3.792712866009605E-4</v>
      </c>
      <c r="AO11" s="32">
        <f>2*(females!AO10-females!AO11)/(females!AO10+females!AO11)</f>
        <v>3.1749770838347577E-4</v>
      </c>
      <c r="AP11" s="32">
        <f>2*(females!AP10-females!AP11)/(females!AP10+females!AP11)</f>
        <v>3.4783320374841427E-4</v>
      </c>
      <c r="AQ11" s="32">
        <f>2*(females!AQ10-females!AQ11)/(females!AQ10+females!AQ11)</f>
        <v>2.5578195100240948E-4</v>
      </c>
      <c r="AR11" s="32">
        <f>2*(females!AR10-females!AR11)/(females!AR10+females!AR11)</f>
        <v>3.0678610872499691E-4</v>
      </c>
      <c r="AS11" s="32">
        <f>2*(females!AS10-females!AS11)/(females!AS10+females!AS11)</f>
        <v>3.3731811653829841E-4</v>
      </c>
      <c r="AT11" s="32">
        <f>2*(females!AT10-females!AT11)/(females!AT10+females!AT11)</f>
        <v>2.6553643466271768E-4</v>
      </c>
      <c r="AU11" s="32">
        <f>2*(females!AU10-females!AU11)/(females!AU10+females!AU11)</f>
        <v>2.6535215292448688E-4</v>
      </c>
      <c r="AV11" s="32">
        <f>2*(females!AV10-females!AV11)/(females!AV10+females!AV11)</f>
        <v>3.6737317971691853E-4</v>
      </c>
      <c r="AW11" s="32">
        <f>2*(females!AW10-females!AW11)/(females!AW10+females!AW11)</f>
        <v>2.8586888827631269E-4</v>
      </c>
      <c r="AX11" s="32">
        <f>2*(females!AX10-females!AX11)/(females!AX10+females!AX11)</f>
        <v>2.4508802744985909E-4</v>
      </c>
      <c r="AY11" s="32">
        <f>2*(females!AY10-females!AY11)/(females!AY10+females!AY11)</f>
        <v>2.8572886371753663E-4</v>
      </c>
      <c r="AZ11" s="32">
        <f>2*(females!AZ10-females!AZ11)/(females!AZ10+females!AZ11)</f>
        <v>2.3472142139128571E-4</v>
      </c>
      <c r="BA11" s="32">
        <f>2*(females!BA10-females!BA11)/(females!BA10+females!BA11)</f>
        <v>2.9545859759048422E-4</v>
      </c>
      <c r="BB11" s="32">
        <f>2*(females!BB10-females!BB11)/(females!BB10+females!BB11)</f>
        <v>2.8501628664495113E-4</v>
      </c>
      <c r="BC11" s="32">
        <f>2*(females!BC10-females!BC11)/(females!BC10+females!BC11)</f>
        <v>2.9502576388782916E-4</v>
      </c>
      <c r="BD11" s="32">
        <f>2*(females!BD10-females!BD11)/(females!BD10+females!BD11)</f>
        <v>2.1334416986259621E-4</v>
      </c>
      <c r="BE11" s="32">
        <f>2*(females!BE10-females!BE11)/(females!BE10+females!BE11)</f>
        <v>2.4373648024211158E-4</v>
      </c>
      <c r="BF11" s="32">
        <f>2*(females!BF10-females!BF11)/(females!BF10+females!BF11)</f>
        <v>2.1295042818246811E-4</v>
      </c>
      <c r="BG11" s="32">
        <f>2*(females!BG10-females!BG11)/(females!BG10+females!BG11)</f>
        <v>2.1292883614112111E-4</v>
      </c>
      <c r="BH11" s="32">
        <f>2*(females!BH10-females!BH11)/(females!BH10+females!BH11)</f>
        <v>1.7215102708340718E-4</v>
      </c>
      <c r="BI11" s="32">
        <f>2*(females!BI10-females!BI11)/(females!BI10+females!BI11)</f>
        <v>1.6194659810927348E-4</v>
      </c>
      <c r="BJ11" s="32">
        <f>2*(females!BJ10-females!BJ11)/(females!BJ10+females!BJ11)</f>
        <v>1.6187123143539316E-4</v>
      </c>
      <c r="BK11" s="32">
        <f>2*(females!BK10-females!BK11)/(females!BK10+females!BK11)</f>
        <v>1.5174123062138033E-4</v>
      </c>
      <c r="BL11" s="32">
        <f>2*(females!BL10-females!BL11)/(females!BL10+females!BL11)</f>
        <v>1.3147980520761168E-4</v>
      </c>
      <c r="BM11" s="32">
        <f>2*(females!BM10-females!BM11)/(females!BM10+females!BM11)</f>
        <v>1.8188248370636084E-4</v>
      </c>
      <c r="BN11" s="32">
        <f>2*(females!BN10-females!BN11)/(females!BN10+females!BN11)</f>
        <v>1.9214530230018153E-4</v>
      </c>
      <c r="BO11" s="32">
        <f>2*(females!BO10-females!BO11)/(females!BO10+females!BO11)</f>
        <v>1.110869861595714E-4</v>
      </c>
      <c r="BP11" s="32">
        <f>2*(females!BP10-females!BP11)/(females!BP10+females!BP11)</f>
        <v>1.6158678220121593E-4</v>
      </c>
      <c r="BQ11" s="32">
        <f>2*(females!BQ10-females!BQ11)/(females!BQ10+females!BQ11)</f>
        <v>1.7159324326370347E-4</v>
      </c>
      <c r="BR11" s="32">
        <f>2*(females!BR10-females!BR11)/(females!BR10+females!BR11)</f>
        <v>1.211692835866108E-4</v>
      </c>
      <c r="BS11" s="32">
        <f>2*(females!BS10-females!BS11)/(females!BS10+females!BS11)</f>
        <v>1.5134927882068643E-4</v>
      </c>
      <c r="BT11" s="32">
        <f>2*(females!BT10-females!BT11)/(females!BT10+females!BT11)</f>
        <v>9.0702490791177677E-5</v>
      </c>
      <c r="BU11" s="32">
        <f>2*(females!BU10-females!BU11)/(females!BU10+females!BU11)</f>
        <v>1.3102395218633623E-4</v>
      </c>
      <c r="BV11" s="32">
        <f>2*(females!BV10-females!BV11)/(females!BV10+females!BV11)</f>
        <v>1.4098974803117888E-4</v>
      </c>
      <c r="BW11" s="32">
        <f>2*(females!BW10-females!BW11)/(females!BW10+females!BW11)</f>
        <v>1.1078602686057578E-4</v>
      </c>
      <c r="BX11" s="32">
        <f>2*(females!BX10-females!BX11)/(females!BX10+females!BX11)</f>
        <v>1.3089730099834364E-4</v>
      </c>
      <c r="BY11" s="32">
        <f>2*(females!BY10-females!BY11)/(females!BY10+females!BY11)</f>
        <v>1.3087621626791369E-4</v>
      </c>
      <c r="BZ11" s="32">
        <f>2*(females!BZ10-females!BZ11)/(females!BZ10+females!BZ11)</f>
        <v>1.1074029889813403E-4</v>
      </c>
      <c r="CA11" s="32">
        <f>2*(females!CA10-females!CA11)/(females!CA10+females!CA11)</f>
        <v>1.1067456145205025E-4</v>
      </c>
      <c r="CB11" s="32">
        <f>2*(females!CB10-females!CB11)/(females!CB10+females!CB11)</f>
        <v>1.0067350575349085E-4</v>
      </c>
      <c r="CC11" s="32">
        <f>2*(females!CC10-females!CC11)/(females!CC10+females!CC11)</f>
        <v>8.0486946023441822E-5</v>
      </c>
      <c r="CD11" s="32">
        <f>2*(females!CD10-females!CD11)/(females!CD10+females!CD11)</f>
        <v>8.0452141032603234E-5</v>
      </c>
      <c r="CE11" s="32">
        <f>2*(females!CE10-females!CE11)/(females!CE10+females!CE11)</f>
        <v>9.0531874764239903E-5</v>
      </c>
      <c r="CF11" s="32">
        <f>2*(females!CF10-females!CF11)/(females!CF10+females!CF11)</f>
        <v>1.106133510314695E-4</v>
      </c>
      <c r="CG11" s="32">
        <f>2*(females!CG10-females!CG11)/(females!CG10+females!CG11)</f>
        <v>6.0326972189265823E-5</v>
      </c>
      <c r="CH11" s="32">
        <f>2*(females!CH10-females!CH11)/(females!CH10+females!CH11)</f>
        <v>7.0412263804575789E-5</v>
      </c>
      <c r="CI11" s="32">
        <f>2*(females!CI10-females!CI11)/(females!CI10+females!CI11)</f>
        <v>1.005409100963182E-4</v>
      </c>
      <c r="CJ11" s="32">
        <f>2*(females!CJ10-females!CJ11)/(females!CJ10+females!CJ11)</f>
        <v>7.0348577200026136E-5</v>
      </c>
      <c r="CK11" s="32">
        <f>2*(females!CK10-females!CK11)/(females!CK10+females!CK11)</f>
        <v>4.0188887772530892E-5</v>
      </c>
      <c r="CL11" s="32">
        <f>2*(females!CL10-females!CL11)/(females!CL10+females!CL11)</f>
        <v>9.0410009392595422E-5</v>
      </c>
      <c r="CM11" s="32">
        <f>2*(females!CM10-females!CM11)/(females!CM10+females!CM11)</f>
        <v>4.0176374283102818E-5</v>
      </c>
      <c r="CN11" s="32">
        <f>2*(females!CN10-females!CN11)/(females!CN10+females!CN11)</f>
        <v>1.4061872237846525E-4</v>
      </c>
      <c r="CP11" s="31">
        <f t="shared" si="1"/>
        <v>68</v>
      </c>
      <c r="CQ11" s="32">
        <f>$CN71*EXP('2a)answer'!$I71*('2a) female mx'!CQ$2-'2a) female mx'!$CO$2))</f>
        <v>7.3663208053502674E-3</v>
      </c>
      <c r="CR11" s="32">
        <f>$CN71*EXP('2a)answer'!$I71*('2a) female mx'!CR$2-'2a) female mx'!$CO$2))</f>
        <v>7.2417276261151188E-3</v>
      </c>
      <c r="CS11" s="32">
        <f>$CN71*EXP('2a)answer'!$I71*('2a) female mx'!CS$2-'2a) female mx'!$CO$2))</f>
        <v>7.1192418028751987E-3</v>
      </c>
      <c r="CT11" s="32">
        <f>$CN71*EXP('2a)answer'!$I71*('2a) female mx'!CT$2-'2a) female mx'!$CO$2))</f>
        <v>6.9988276920317314E-3</v>
      </c>
      <c r="CU11" s="32">
        <f>$CN71*EXP('2a)answer'!$I71*('2a) female mx'!CU$2-'2a) female mx'!$CO$2))</f>
        <v>6.8804502528580424E-3</v>
      </c>
      <c r="CV11" s="32">
        <f>$CN71*EXP('2a)answer'!$I71*('2a) female mx'!CV$2-'2a) female mx'!$CO$2))</f>
        <v>6.7640750373026441E-3</v>
      </c>
      <c r="CW11" s="32">
        <f>$CN71*EXP('2a)answer'!$I71*('2a) female mx'!CW$2-'2a) female mx'!$CO$2))</f>
        <v>6.649668179964781E-3</v>
      </c>
      <c r="CX11" s="32">
        <f>$CN71*EXP('2a)answer'!$I71*('2a) female mx'!CX$2-'2a) female mx'!$CO$2))</f>
        <v>6.5371963882395467E-3</v>
      </c>
      <c r="CY11" s="32">
        <f>$CN71*EXP('2a)answer'!$I71*('2a) female mx'!CY$2-'2a) female mx'!$CO$2))</f>
        <v>6.4266269326296692E-3</v>
      </c>
      <c r="CZ11" s="32">
        <f>$CN71*EXP('2a)answer'!$I71*('2a) female mx'!CZ$2-'2a) female mx'!$CO$2))</f>
        <v>6.3179276372211683E-3</v>
      </c>
      <c r="DA11" s="32">
        <f>$CN71*EXP('2a)answer'!$I71*('2a) female mx'!DA$2-'2a) female mx'!$CO$2))</f>
        <v>6.2110668703201054E-3</v>
      </c>
      <c r="DB11" s="32">
        <f>$CN71*EXP('2a)answer'!$I71*('2a) female mx'!DB$2-'2a) female mx'!$CO$2))</f>
        <v>6.1060135352477007E-3</v>
      </c>
      <c r="DC11" s="32">
        <f>$CN71*EXP('2a)answer'!$I71*('2a) female mx'!DC$2-'2a) female mx'!$CO$2))</f>
        <v>6.0027370612911503E-3</v>
      </c>
      <c r="DD11" s="32">
        <f>$CN71*EXP('2a)answer'!$I71*('2a) female mx'!DD$2-'2a) female mx'!$CO$2))</f>
        <v>5.901207394807483E-3</v>
      </c>
      <c r="DE11" s="32">
        <f>$CN71*EXP('2a)answer'!$I71*('2a) female mx'!DE$2-'2a) female mx'!$CO$2))</f>
        <v>5.8013949904779016E-3</v>
      </c>
      <c r="DF11" s="32">
        <f>$CN71*EXP('2a)answer'!$I71*('2a) female mx'!DF$2-'2a) female mx'!$CO$2))</f>
        <v>5.7032708027100389E-3</v>
      </c>
      <c r="DG11" s="32">
        <f>$CN71*EXP('2a)answer'!$I71*('2a) female mx'!DG$2-'2a) female mx'!$CO$2))</f>
        <v>5.6068062771856371E-3</v>
      </c>
      <c r="DH11" s="32">
        <f>$CN71*EXP('2a)answer'!$I71*('2a) female mx'!DH$2-'2a) female mx'!$CO$2))</f>
        <v>5.5119733425511921E-3</v>
      </c>
      <c r="DI11" s="32">
        <f>$CN71*EXP('2a)answer'!$I71*('2a) female mx'!DI$2-'2a) female mx'!$CO$2))</f>
        <v>5.4187444022491295E-3</v>
      </c>
      <c r="DJ11" s="32">
        <f>$CN71*EXP('2a)answer'!$I71*('2a) female mx'!DJ$2-'2a) female mx'!$CO$2))</f>
        <v>5.3270923264871674E-3</v>
      </c>
      <c r="DK11" s="32">
        <f>$CN71*EXP('2a)answer'!$I71*('2a) female mx'!DK$2-'2a) female mx'!$CO$2))</f>
        <v>5.2369904443434886E-3</v>
      </c>
      <c r="DL11" s="32">
        <f>$CN71*EXP('2a)answer'!$I71*('2a) female mx'!DL$2-'2a) female mx'!$CO$2))</f>
        <v>5.1484125360054577E-3</v>
      </c>
      <c r="DM11" s="32">
        <f>$CN71*EXP('2a)answer'!$I71*('2a) female mx'!DM$2-'2a) female mx'!$CO$2))</f>
        <v>5.0613328251396059E-3</v>
      </c>
      <c r="DN11" s="32">
        <f>$CN71*EXP('2a)answer'!$I71*('2a) female mx'!DN$2-'2a) female mx'!$CO$2))</f>
        <v>4.9757259713906722E-3</v>
      </c>
      <c r="DO11" s="32">
        <f>$CN71*EXP('2a)answer'!$I71*('2a) female mx'!DO$2-'2a) female mx'!$CO$2))</f>
        <v>4.8915670630075092E-3</v>
      </c>
      <c r="DP11" s="32">
        <f>$CN71*EXP('2a)answer'!$I71*('2a) female mx'!DP$2-'2a) female mx'!$CO$2))</f>
        <v>4.8088316095937257E-3</v>
      </c>
      <c r="DQ11" s="32">
        <f>$CN71*EXP('2a)answer'!$I71*('2a) female mx'!DQ$2-'2a) female mx'!$CO$2))</f>
        <v>4.7274955349809302E-3</v>
      </c>
      <c r="DR11" s="32">
        <f>$CN71*EXP('2a)answer'!$I71*('2a) female mx'!DR$2-'2a) female mx'!$CO$2))</f>
        <v>4.6475351702225248E-3</v>
      </c>
      <c r="DS11" s="32">
        <f>$CN71*EXP('2a)answer'!$I71*('2a) female mx'!DS$2-'2a) female mx'!$CO$2))</f>
        <v>4.5689272467059954E-3</v>
      </c>
      <c r="DT11" s="32">
        <f>$CN71*EXP('2a)answer'!$I71*('2a) female mx'!DT$2-'2a) female mx'!$CO$2))</f>
        <v>4.4916488893817089E-3</v>
      </c>
      <c r="DU11" s="32">
        <f>$CN71*EXP('2a)answer'!$I71*('2a) female mx'!DU$2-'2a) female mx'!$CO$2))</f>
        <v>4.4156776101062223E-3</v>
      </c>
      <c r="DV11" s="32">
        <f>$CN71*EXP('2a)answer'!$I71*('2a) female mx'!DV$2-'2a) female mx'!$CO$2))</f>
        <v>4.3409913010982026E-3</v>
      </c>
      <c r="DW11" s="32">
        <f>$CN71*EXP('2a)answer'!$I71*('2a) female mx'!DW$2-'2a) female mx'!$CO$2))</f>
        <v>4.2675682285050146E-3</v>
      </c>
      <c r="DX11" s="32">
        <f>$CN71*EXP('2a)answer'!$I71*('2a) female mx'!DX$2-'2a) female mx'!$CO$2))</f>
        <v>4.1953870260781319E-3</v>
      </c>
      <c r="DY11" s="32">
        <f>$CN71*EXP('2a)answer'!$I71*('2a) female mx'!DY$2-'2a) female mx'!$CO$2))</f>
        <v>4.1244266889555199E-3</v>
      </c>
      <c r="DZ11" s="32">
        <f>$CN71*EXP('2a)answer'!$I71*('2a) female mx'!DZ$2-'2a) female mx'!$CO$2))</f>
        <v>4.0546665675491823E-3</v>
      </c>
      <c r="EA11" s="32">
        <f>$CN71*EXP('2a)answer'!$I71*('2a) female mx'!EA$2-'2a) female mx'!$CO$2))</f>
        <v>3.9860863615360943E-3</v>
      </c>
      <c r="EB11" s="32">
        <f>$CN71*EXP('2a)answer'!$I71*('2a) female mx'!EB$2-'2a) female mx'!$CO$2))</f>
        <v>3.9186661139507693E-3</v>
      </c>
      <c r="EC11" s="32">
        <f>$CN71*EXP('2a)answer'!$I71*('2a) female mx'!EC$2-'2a) female mx'!$CO$2))</f>
        <v>3.8523862053777467E-3</v>
      </c>
      <c r="ED11" s="32">
        <f>$CN71*EXP('2a)answer'!$I71*('2a) female mx'!ED$2-'2a) female mx'!$CO$2))</f>
        <v>3.7872273482423067E-3</v>
      </c>
      <c r="EE11" s="32">
        <f>$CN71*EXP('2a)answer'!$I71*('2a) female mx'!EE$2-'2a) female mx'!$CO$2))</f>
        <v>3.723170581197748E-3</v>
      </c>
      <c r="EF11" s="32">
        <f>$CN71*EXP('2a)answer'!$I71*('2a) female mx'!EF$2-'2a) female mx'!$CO$2))</f>
        <v>3.6601972636076049E-3</v>
      </c>
      <c r="EG11" s="32">
        <f>$CN71*EXP('2a)answer'!$I71*('2a) female mx'!EG$2-'2a) female mx'!$CO$2))</f>
        <v>3.5982890701211859E-3</v>
      </c>
      <c r="EH11" s="32">
        <f>$CN71*EXP('2a)answer'!$I71*('2a) female mx'!EH$2-'2a) female mx'!$CO$2))</f>
        <v>3.5374279853408624E-3</v>
      </c>
      <c r="EI11" s="32">
        <f>$CN71*EXP('2a)answer'!$I71*('2a) female mx'!EI$2-'2a) female mx'!$CO$2))</f>
        <v>3.4775962985795572E-3</v>
      </c>
      <c r="EJ11" s="32">
        <f>$CN71*EXP('2a)answer'!$I71*('2a) female mx'!EJ$2-'2a) female mx'!$CO$2))</f>
        <v>3.4187765987069006E-3</v>
      </c>
      <c r="EK11" s="32">
        <f>$CN71*EXP('2a)answer'!$I71*('2a) female mx'!EK$2-'2a) female mx'!$CO$2))</f>
        <v>3.3609517690825594E-3</v>
      </c>
      <c r="EL11" s="32">
        <f>$CN71*EXP('2a)answer'!$I71*('2a) female mx'!EL$2-'2a) female mx'!$CO$2))</f>
        <v>3.3041049825752642E-3</v>
      </c>
      <c r="EM11" s="32">
        <f>$CN71*EXP('2a)answer'!$I71*('2a) female mx'!EM$2-'2a) female mx'!$CO$2))</f>
        <v>3.2482196966660843E-3</v>
      </c>
      <c r="EN11" s="32">
        <f>$CN71*EXP('2a)answer'!$I71*('2a) female mx'!EN$2-'2a) female mx'!$CO$2))</f>
        <v>3.19327964863452E-3</v>
      </c>
      <c r="EO11" s="32">
        <f>$CN71*EXP('2a)answer'!$I71*('2a) female mx'!EO$2-'2a) female mx'!$CO$2))</f>
        <v>3.1392688508260266E-3</v>
      </c>
    </row>
    <row r="12" spans="1:145" x14ac:dyDescent="0.25">
      <c r="A12" s="31">
        <f>'2a) male mx'!A12</f>
        <v>9</v>
      </c>
      <c r="B12" s="32">
        <f>2*(females!B11-females!B12)/(females!B11+females!B12)</f>
        <v>1.3703060167396582E-3</v>
      </c>
      <c r="C12" s="32">
        <f>2*(females!C11-females!C12)/(females!C11+females!C12)</f>
        <v>1.1262771178032233E-3</v>
      </c>
      <c r="D12" s="32">
        <f>2*(females!D11-females!D12)/(females!D11+females!D12)</f>
        <v>1.2679696771012263E-3</v>
      </c>
      <c r="E12" s="32">
        <f>2*(females!E11-females!E12)/(females!E11+females!E12)</f>
        <v>1.1900254232704063E-3</v>
      </c>
      <c r="F12" s="32">
        <f>2*(females!F11-females!F12)/(females!F11+females!F12)</f>
        <v>1.1493203435071456E-3</v>
      </c>
      <c r="G12" s="32">
        <f>2*(females!G11-females!G12)/(females!G11+females!G12)</f>
        <v>9.6521990926932858E-4</v>
      </c>
      <c r="H12" s="32">
        <f>2*(females!H11-females!H12)/(females!H11+females!H12)</f>
        <v>7.8668455565793227E-4</v>
      </c>
      <c r="I12" s="32">
        <f>2*(females!I11-females!I12)/(females!I11+females!I12)</f>
        <v>1.0673106466932236E-3</v>
      </c>
      <c r="J12" s="32">
        <f>2*(females!J11-females!J12)/(females!J11+females!J12)</f>
        <v>1.1888250445809391E-3</v>
      </c>
      <c r="K12" s="32">
        <f>2*(females!K11-females!K12)/(females!K11+females!K12)</f>
        <v>8.2228499116310607E-4</v>
      </c>
      <c r="L12" s="32">
        <f>2*(females!L11-females!L12)/(females!L11+females!L12)</f>
        <v>9.1926817799990485E-4</v>
      </c>
      <c r="M12" s="32">
        <f>2*(females!M11-females!M12)/(females!M11+females!M12)</f>
        <v>9.0879310162631692E-4</v>
      </c>
      <c r="N12" s="32">
        <f>2*(females!N11-females!N12)/(females!N11+females!N12)</f>
        <v>8.244807356905026E-4</v>
      </c>
      <c r="O12" s="32">
        <f>2*(females!O11-females!O12)/(females!O11+females!O12)</f>
        <v>8.1761373591076334E-4</v>
      </c>
      <c r="P12" s="32">
        <f>2*(females!P11-females!P12)/(females!P11+females!P12)</f>
        <v>1.0997028687441182E-3</v>
      </c>
      <c r="Q12" s="32">
        <f>2*(females!Q11-females!Q12)/(females!Q11+females!Q12)</f>
        <v>7.102460949715637E-4</v>
      </c>
      <c r="R12" s="32">
        <f>2*(females!R11-females!R12)/(females!R11+females!R12)</f>
        <v>9.379726090920109E-4</v>
      </c>
      <c r="S12" s="32">
        <f>2*(females!S11-females!S12)/(females!S11+females!S12)</f>
        <v>7.365862384645334E-4</v>
      </c>
      <c r="T12" s="32">
        <f>2*(females!T11-females!T12)/(females!T11+females!T12)</f>
        <v>6.1037211651793232E-4</v>
      </c>
      <c r="U12" s="32">
        <f>2*(females!U11-females!U12)/(females!U11+females!U12)</f>
        <v>8.5235792719179631E-4</v>
      </c>
      <c r="V12" s="32">
        <f>2*(females!V11-females!V12)/(females!V11+females!V12)</f>
        <v>8.8535683042254704E-4</v>
      </c>
      <c r="W12" s="32">
        <f>2*(females!W11-females!W12)/(females!W11+females!W12)</f>
        <v>8.957221364553641E-4</v>
      </c>
      <c r="X12" s="32">
        <f>2*(females!X11-females!X12)/(females!X11+females!X12)</f>
        <v>8.0005895171223146E-4</v>
      </c>
      <c r="Y12" s="32">
        <f>2*(females!Y11-females!Y12)/(females!Y11+females!Y12)</f>
        <v>7.9193064354784928E-4</v>
      </c>
      <c r="Z12" s="32">
        <f>2*(females!Z11-females!Z12)/(females!Z11+females!Z12)</f>
        <v>5.6078842698846227E-4</v>
      </c>
      <c r="AA12" s="32">
        <f>2*(females!AA11-females!AA12)/(females!AA11+females!AA12)</f>
        <v>5.5080672399906462E-4</v>
      </c>
      <c r="AB12" s="32">
        <f>2*(females!AB11-females!AB12)/(females!AB11+females!AB12)</f>
        <v>4.7622991552095413E-4</v>
      </c>
      <c r="AC12" s="32">
        <f>2*(females!AC11-females!AC12)/(females!AC11+females!AC12)</f>
        <v>6.818322692617616E-4</v>
      </c>
      <c r="AD12" s="32">
        <f>2*(females!AD11-females!AD12)/(females!AD11+females!AD12)</f>
        <v>4.6406822834219361E-4</v>
      </c>
      <c r="AE12" s="32">
        <f>2*(females!AE11-females!AE12)/(females!AE11+females!AE12)</f>
        <v>4.6379082003370213E-4</v>
      </c>
      <c r="AF12" s="32">
        <f>2*(females!AF11-females!AF12)/(females!AF11+females!AF12)</f>
        <v>3.7156304186276937E-4</v>
      </c>
      <c r="AG12" s="32">
        <f>2*(females!AG11-females!AG12)/(females!AG11+females!AG12)</f>
        <v>4.6354239095165251E-4</v>
      </c>
      <c r="AH12" s="32">
        <f>2*(females!AH11-females!AH12)/(females!AH11+females!AH12)</f>
        <v>3.2953000782633769E-4</v>
      </c>
      <c r="AI12" s="32">
        <f>2*(females!AI11-females!AI12)/(females!AI11+females!AI12)</f>
        <v>2.4658378711599714E-4</v>
      </c>
      <c r="AJ12" s="32">
        <f>2*(females!AJ11-females!AJ12)/(females!AJ11+females!AJ12)</f>
        <v>3.4929832131336166E-4</v>
      </c>
      <c r="AK12" s="32">
        <f>2*(females!AK11-females!AK12)/(females!AK11+females!AK12)</f>
        <v>2.5670909212262478E-4</v>
      </c>
      <c r="AL12" s="32">
        <f>2*(females!AL11-females!AL12)/(females!AL11+females!AL12)</f>
        <v>3.591861867255048E-4</v>
      </c>
      <c r="AM12" s="32">
        <f>2*(females!AM11-females!AM12)/(females!AM11+females!AM12)</f>
        <v>3.0739279676212923E-4</v>
      </c>
      <c r="AN12" s="32">
        <f>2*(females!AN11-females!AN12)/(females!AN11+females!AN12)</f>
        <v>3.4864643150123051E-4</v>
      </c>
      <c r="AO12" s="32">
        <f>2*(females!AO11-females!AO12)/(females!AO11+females!AO12)</f>
        <v>2.6636615100911789E-4</v>
      </c>
      <c r="AP12" s="32">
        <f>2*(females!AP11-females!AP12)/(females!AP11+females!AP12)</f>
        <v>3.0701215768144419E-4</v>
      </c>
      <c r="AQ12" s="32">
        <f>2*(females!AQ11-females!AQ12)/(females!AQ11+females!AQ12)</f>
        <v>3.0702472572457834E-4</v>
      </c>
      <c r="AR12" s="32">
        <f>2*(females!AR11-females!AR12)/(females!AR11+females!AR12)</f>
        <v>2.3526643924244207E-4</v>
      </c>
      <c r="AS12" s="32">
        <f>2*(females!AS11-females!AS12)/(females!AS11+females!AS12)</f>
        <v>2.6584595249537328E-4</v>
      </c>
      <c r="AT12" s="32">
        <f>2*(females!AT11-females!AT12)/(females!AT11+females!AT12)</f>
        <v>2.6560696298869128E-4</v>
      </c>
      <c r="AU12" s="32">
        <f>2*(females!AU11-females!AU12)/(females!AU11+females!AU12)</f>
        <v>3.675269519764783E-4</v>
      </c>
      <c r="AV12" s="32">
        <f>2*(females!AV11-females!AV12)/(females!AV11+females!AV12)</f>
        <v>3.0624744793793387E-4</v>
      </c>
      <c r="AW12" s="32">
        <f>2*(females!AW11-females!AW12)/(females!AW11+females!AW12)</f>
        <v>3.2680739810247452E-4</v>
      </c>
      <c r="AX12" s="32">
        <f>2*(females!AX11-females!AX12)/(females!AX11+females!AX12)</f>
        <v>3.0644452843294482E-4</v>
      </c>
      <c r="AY12" s="32">
        <f>2*(females!AY11-females!AY12)/(females!AY11+females!AY12)</f>
        <v>2.8581052803495057E-4</v>
      </c>
      <c r="AZ12" s="32">
        <f>2*(females!AZ11-females!AZ12)/(females!AZ11+females!AZ12)</f>
        <v>2.9603164476202631E-4</v>
      </c>
      <c r="BA12" s="32">
        <f>2*(females!BA11-females!BA12)/(females!BA11+females!BA12)</f>
        <v>2.1400728643856208E-4</v>
      </c>
      <c r="BB12" s="32">
        <f>2*(females!BB11-females!BB12)/(females!BB11+females!BB12)</f>
        <v>2.2399837092093876E-4</v>
      </c>
      <c r="BC12" s="32">
        <f>2*(females!BC11-females!BC12)/(females!BC11+females!BC12)</f>
        <v>1.8316322896421195E-4</v>
      </c>
      <c r="BD12" s="32">
        <f>2*(females!BD11-females!BD12)/(females!BD11+females!BD12)</f>
        <v>2.438776547098872E-4</v>
      </c>
      <c r="BE12" s="32">
        <f>2*(females!BE11-females!BE12)/(females!BE11+females!BE12)</f>
        <v>2.031591243841739E-4</v>
      </c>
      <c r="BF12" s="32">
        <f>2*(females!BF11-females!BF12)/(females!BF11+females!BF12)</f>
        <v>2.3328346476658975E-4</v>
      </c>
      <c r="BG12" s="32">
        <f>2*(females!BG11-females!BG12)/(females!BG11+females!BG12)</f>
        <v>2.1297418448635189E-4</v>
      </c>
      <c r="BH12" s="32">
        <f>2*(females!BH11-females!BH12)/(females!BH11+females!BH12)</f>
        <v>2.937378136790661E-4</v>
      </c>
      <c r="BI12" s="32">
        <f>2*(females!BI11-females!BI12)/(females!BI11+females!BI12)</f>
        <v>2.3284419180287207E-4</v>
      </c>
      <c r="BJ12" s="32">
        <f>2*(females!BJ11-females!BJ12)/(females!BJ11+females!BJ12)</f>
        <v>1.7201689813058107E-4</v>
      </c>
      <c r="BK12" s="32">
        <f>2*(females!BK11-females!BK12)/(females!BK11+females!BK12)</f>
        <v>1.6188269575159102E-4</v>
      </c>
      <c r="BL12" s="32">
        <f>2*(females!BL11-females!BL12)/(females!BL11+females!BL12)</f>
        <v>1.4161297174821214E-4</v>
      </c>
      <c r="BM12" s="32">
        <f>2*(females!BM11-females!BM12)/(females!BM11+females!BM12)</f>
        <v>1.9202296190365501E-4</v>
      </c>
      <c r="BN12" s="32">
        <f>2*(females!BN11-females!BN12)/(females!BN11+females!BN12)</f>
        <v>1.3148911421852479E-4</v>
      </c>
      <c r="BO12" s="32">
        <f>2*(females!BO11-females!BO12)/(females!BO11+females!BO12)</f>
        <v>1.9190659199143489E-4</v>
      </c>
      <c r="BP12" s="32">
        <f>2*(females!BP11-females!BP12)/(females!BP11+females!BP12)</f>
        <v>1.717145699812629E-4</v>
      </c>
      <c r="BQ12" s="32">
        <f>2*(females!BQ11-females!BQ12)/(females!BQ11+females!BQ12)</f>
        <v>1.6152642471354298E-4</v>
      </c>
      <c r="BR12" s="32">
        <f>2*(females!BR11-females!BR12)/(females!BR11+females!BR12)</f>
        <v>1.0098561964776216E-4</v>
      </c>
      <c r="BS12" s="32">
        <f>2*(females!BS11-females!BS12)/(females!BS11+females!BS12)</f>
        <v>1.4127999677074294E-4</v>
      </c>
      <c r="BT12" s="32">
        <f>2*(females!BT11-females!BT12)/(females!BT11+females!BT12)</f>
        <v>1.3102923463808214E-4</v>
      </c>
      <c r="BU12" s="32">
        <f>2*(females!BU11-females!BU12)/(females!BU11+females!BU12)</f>
        <v>1.9152743126433307E-4</v>
      </c>
      <c r="BV12" s="32">
        <f>2*(females!BV11-females!BV12)/(females!BV11+females!BV12)</f>
        <v>1.0071913462119533E-4</v>
      </c>
      <c r="BW12" s="32">
        <f>2*(females!BW11-females!BW12)/(females!BW11+females!BW12)</f>
        <v>1.1079830176421115E-4</v>
      </c>
      <c r="BX12" s="32">
        <f>2*(females!BX11-females!BX12)/(females!BX11+females!BX12)</f>
        <v>1.6112789526686808E-4</v>
      </c>
      <c r="BY12" s="32">
        <f>2*(females!BY11-females!BY12)/(females!BY11+females!BY12)</f>
        <v>1.2082401981513926E-4</v>
      </c>
      <c r="BZ12" s="32">
        <f>2*(females!BZ11-females!BZ12)/(females!BZ11+females!BZ12)</f>
        <v>8.0546102575461631E-5</v>
      </c>
      <c r="CA12" s="32">
        <f>2*(females!CA11-females!CA12)/(females!CA11+females!CA12)</f>
        <v>1.006238679814852E-4</v>
      </c>
      <c r="CB12" s="32">
        <f>2*(females!CB11-females!CB12)/(females!CB11+females!CB12)</f>
        <v>7.0477484960608126E-5</v>
      </c>
      <c r="CC12" s="32">
        <f>2*(females!CC11-females!CC12)/(females!CC11+females!CC12)</f>
        <v>7.0431392277700913E-5</v>
      </c>
      <c r="CD12" s="32">
        <f>2*(females!CD11-females!CD12)/(females!CD11+females!CD12)</f>
        <v>1.1063226338524668E-4</v>
      </c>
      <c r="CE12" s="32">
        <f>2*(females!CE11-females!CE12)/(females!CE11+females!CE12)</f>
        <v>1.0060058549540759E-4</v>
      </c>
      <c r="CF12" s="32">
        <f>2*(females!CF11-females!CF12)/(females!CF11+females!CF12)</f>
        <v>7.0396685321788273E-5</v>
      </c>
      <c r="CG12" s="32">
        <f>2*(females!CG11-females!CG12)/(females!CG11+females!CG12)</f>
        <v>8.0441624518607155E-5</v>
      </c>
      <c r="CH12" s="32">
        <f>2*(females!CH11-females!CH12)/(females!CH11+females!CH12)</f>
        <v>9.0537339107603628E-5</v>
      </c>
      <c r="CI12" s="32">
        <f>2*(females!CI11-females!CI12)/(females!CI11+females!CI12)</f>
        <v>6.0329398515896794E-5</v>
      </c>
      <c r="CJ12" s="32">
        <f>2*(females!CJ11-females!CJ12)/(females!CJ11+females!CJ12)</f>
        <v>1.0050655302725737E-4</v>
      </c>
      <c r="CK12" s="32">
        <f>2*(females!CK11-females!CK12)/(females!CK11+females!CK12)</f>
        <v>1.0047928619515087E-4</v>
      </c>
      <c r="CL12" s="32">
        <f>2*(females!CL11-females!CL12)/(females!CL11+females!CL12)</f>
        <v>1.0046515366145252E-4</v>
      </c>
      <c r="CM12" s="32">
        <f>2*(females!CM11-females!CM12)/(females!CM11+females!CM12)</f>
        <v>1.1049335282034283E-4</v>
      </c>
      <c r="CN12" s="32">
        <f>2*(females!CN11-females!CN12)/(females!CN11+females!CN12)</f>
        <v>9.0408192991355975E-5</v>
      </c>
      <c r="CP12" s="31">
        <f t="shared" si="1"/>
        <v>69</v>
      </c>
      <c r="CQ12" s="32">
        <f>$CN72*EXP('2a)answer'!$I72*('2a) female mx'!CQ$2-'2a) female mx'!$CO$2))</f>
        <v>8.5983738172307651E-3</v>
      </c>
      <c r="CR12" s="32">
        <f>$CN72*EXP('2a)answer'!$I72*('2a) female mx'!CR$2-'2a) female mx'!$CO$2))</f>
        <v>8.4714493588006687E-3</v>
      </c>
      <c r="CS12" s="32">
        <f>$CN72*EXP('2a)answer'!$I72*('2a) female mx'!CS$2-'2a) female mx'!$CO$2))</f>
        <v>8.3463984893177613E-3</v>
      </c>
      <c r="CT12" s="32">
        <f>$CN72*EXP('2a)answer'!$I72*('2a) female mx'!CT$2-'2a) female mx'!$CO$2))</f>
        <v>8.2231935518939526E-3</v>
      </c>
      <c r="CU12" s="32">
        <f>$CN72*EXP('2a)answer'!$I72*('2a) female mx'!CU$2-'2a) female mx'!$CO$2))</f>
        <v>8.1018072978968972E-3</v>
      </c>
      <c r="CV12" s="32">
        <f>$CN72*EXP('2a)answer'!$I72*('2a) female mx'!CV$2-'2a) female mx'!$CO$2))</f>
        <v>7.9822128809235553E-3</v>
      </c>
      <c r="CW12" s="32">
        <f>$CN72*EXP('2a)answer'!$I72*('2a) female mx'!CW$2-'2a) female mx'!$CO$2))</f>
        <v>7.8643838508626988E-3</v>
      </c>
      <c r="CX12" s="32">
        <f>$CN72*EXP('2a)answer'!$I72*('2a) female mx'!CX$2-'2a) female mx'!$CO$2))</f>
        <v>7.7482941480450764E-3</v>
      </c>
      <c r="CY12" s="32">
        <f>$CN72*EXP('2a)answer'!$I72*('2a) female mx'!CY$2-'2a) female mx'!$CO$2))</f>
        <v>7.6339180974799199E-3</v>
      </c>
      <c r="CZ12" s="32">
        <f>$CN72*EXP('2a)answer'!$I72*('2a) female mx'!CZ$2-'2a) female mx'!$CO$2))</f>
        <v>7.5212304031765324E-3</v>
      </c>
      <c r="DA12" s="32">
        <f>$CN72*EXP('2a)answer'!$I72*('2a) female mx'!DA$2-'2a) female mx'!$CO$2))</f>
        <v>7.4102061425496994E-3</v>
      </c>
      <c r="DB12" s="32">
        <f>$CN72*EXP('2a)answer'!$I72*('2a) female mx'!DB$2-'2a) female mx'!$CO$2))</f>
        <v>7.3008207609076854E-3</v>
      </c>
      <c r="DC12" s="32">
        <f>$CN72*EXP('2a)answer'!$I72*('2a) female mx'!DC$2-'2a) female mx'!$CO$2))</f>
        <v>7.1930500660215843E-3</v>
      </c>
      <c r="DD12" s="32">
        <f>$CN72*EXP('2a)answer'!$I72*('2a) female mx'!DD$2-'2a) female mx'!$CO$2))</f>
        <v>7.0868702227748527E-3</v>
      </c>
      <c r="DE12" s="32">
        <f>$CN72*EXP('2a)answer'!$I72*('2a) female mx'!DE$2-'2a) female mx'!$CO$2))</f>
        <v>6.9822577478918096E-3</v>
      </c>
      <c r="DF12" s="32">
        <f>$CN72*EXP('2a)answer'!$I72*('2a) female mx'!DF$2-'2a) female mx'!$CO$2))</f>
        <v>6.8791895047439515E-3</v>
      </c>
      <c r="DG12" s="32">
        <f>$CN72*EXP('2a)answer'!$I72*('2a) female mx'!DG$2-'2a) female mx'!$CO$2))</f>
        <v>6.7776426982329467E-3</v>
      </c>
      <c r="DH12" s="32">
        <f>$CN72*EXP('2a)answer'!$I72*('2a) female mx'!DH$2-'2a) female mx'!$CO$2))</f>
        <v>6.6775948697491445E-3</v>
      </c>
      <c r="DI12" s="32">
        <f>$CN72*EXP('2a)answer'!$I72*('2a) female mx'!DI$2-'2a) female mx'!$CO$2))</f>
        <v>6.5790238922045245E-3</v>
      </c>
      <c r="DJ12" s="32">
        <f>$CN72*EXP('2a)answer'!$I72*('2a) female mx'!DJ$2-'2a) female mx'!$CO$2))</f>
        <v>6.4819079651389508E-3</v>
      </c>
      <c r="DK12" s="32">
        <f>$CN72*EXP('2a)answer'!$I72*('2a) female mx'!DK$2-'2a) female mx'!$CO$2))</f>
        <v>6.3862256098986703E-3</v>
      </c>
      <c r="DL12" s="32">
        <f>$CN72*EXP('2a)answer'!$I72*('2a) female mx'!DL$2-'2a) female mx'!$CO$2))</f>
        <v>6.2919556648859927E-3</v>
      </c>
      <c r="DM12" s="32">
        <f>$CN72*EXP('2a)answer'!$I72*('2a) female mx'!DM$2-'2a) female mx'!$CO$2))</f>
        <v>6.199077280879069E-3</v>
      </c>
      <c r="DN12" s="32">
        <f>$CN72*EXP('2a)answer'!$I72*('2a) female mx'!DN$2-'2a) female mx'!$CO$2))</f>
        <v>6.1075699164207867E-3</v>
      </c>
      <c r="DO12" s="32">
        <f>$CN72*EXP('2a)answer'!$I72*('2a) female mx'!DO$2-'2a) female mx'!$CO$2))</f>
        <v>6.0174133332757049E-3</v>
      </c>
      <c r="DP12" s="32">
        <f>$CN72*EXP('2a)answer'!$I72*('2a) female mx'!DP$2-'2a) female mx'!$CO$2))</f>
        <v>5.928587591954069E-3</v>
      </c>
      <c r="DQ12" s="32">
        <f>$CN72*EXP('2a)answer'!$I72*('2a) female mx'!DQ$2-'2a) female mx'!$CO$2))</f>
        <v>5.8410730473018911E-3</v>
      </c>
      <c r="DR12" s="32">
        <f>$CN72*EXP('2a)answer'!$I72*('2a) female mx'!DR$2-'2a) female mx'!$CO$2))</f>
        <v>5.7548503441561235E-3</v>
      </c>
      <c r="DS12" s="32">
        <f>$CN72*EXP('2a)answer'!$I72*('2a) female mx'!DS$2-'2a) female mx'!$CO$2))</f>
        <v>5.6699004130639774E-3</v>
      </c>
      <c r="DT12" s="32">
        <f>$CN72*EXP('2a)answer'!$I72*('2a) female mx'!DT$2-'2a) female mx'!$CO$2))</f>
        <v>5.5862044660654206E-3</v>
      </c>
      <c r="DU12" s="32">
        <f>$CN72*EXP('2a)answer'!$I72*('2a) female mx'!DU$2-'2a) female mx'!$CO$2))</f>
        <v>5.50374399253794E-3</v>
      </c>
      <c r="DV12" s="32">
        <f>$CN72*EXP('2a)answer'!$I72*('2a) female mx'!DV$2-'2a) female mx'!$CO$2))</f>
        <v>5.4225007551026369E-3</v>
      </c>
      <c r="DW12" s="32">
        <f>$CN72*EXP('2a)answer'!$I72*('2a) female mx'!DW$2-'2a) female mx'!$CO$2))</f>
        <v>5.3424567855907528E-3</v>
      </c>
      <c r="DX12" s="32">
        <f>$CN72*EXP('2a)answer'!$I72*('2a) female mx'!DX$2-'2a) female mx'!$CO$2))</f>
        <v>5.2635943810697442E-3</v>
      </c>
      <c r="DY12" s="32">
        <f>$CN72*EXP('2a)answer'!$I72*('2a) female mx'!DY$2-'2a) female mx'!$CO$2))</f>
        <v>5.185896099928004E-3</v>
      </c>
      <c r="DZ12" s="32">
        <f>$CN72*EXP('2a)answer'!$I72*('2a) female mx'!DZ$2-'2a) female mx'!$CO$2))</f>
        <v>5.1093447580173893E-3</v>
      </c>
      <c r="EA12" s="32">
        <f>$CN72*EXP('2a)answer'!$I72*('2a) female mx'!EA$2-'2a) female mx'!$CO$2))</f>
        <v>5.0339234248526878E-3</v>
      </c>
      <c r="EB12" s="32">
        <f>$CN72*EXP('2a)answer'!$I72*('2a) female mx'!EB$2-'2a) female mx'!$CO$2))</f>
        <v>4.959615419867185E-3</v>
      </c>
      <c r="EC12" s="32">
        <f>$CN72*EXP('2a)answer'!$I72*('2a) female mx'!EC$2-'2a) female mx'!$CO$2))</f>
        <v>4.8864043087235038E-3</v>
      </c>
      <c r="ED12" s="32">
        <f>$CN72*EXP('2a)answer'!$I72*('2a) female mx'!ED$2-'2a) female mx'!$CO$2))</f>
        <v>4.8142738996789051E-3</v>
      </c>
      <c r="EE12" s="32">
        <f>$CN72*EXP('2a)answer'!$I72*('2a) female mx'!EE$2-'2a) female mx'!$CO$2))</f>
        <v>4.7432082400042375E-3</v>
      </c>
      <c r="EF12" s="32">
        <f>$CN72*EXP('2a)answer'!$I72*('2a) female mx'!EF$2-'2a) female mx'!$CO$2))</f>
        <v>4.6731916124557503E-3</v>
      </c>
      <c r="EG12" s="32">
        <f>$CN72*EXP('2a)answer'!$I72*('2a) female mx'!EG$2-'2a) female mx'!$CO$2))</f>
        <v>4.6042085317989888E-3</v>
      </c>
      <c r="EH12" s="32">
        <f>$CN72*EXP('2a)answer'!$I72*('2a) female mx'!EH$2-'2a) female mx'!$CO$2))</f>
        <v>4.5362437413839999E-3</v>
      </c>
      <c r="EI12" s="32">
        <f>$CN72*EXP('2a)answer'!$I72*('2a) female mx'!EI$2-'2a) female mx'!$CO$2))</f>
        <v>4.4692822097710944E-3</v>
      </c>
      <c r="EJ12" s="32">
        <f>$CN72*EXP('2a)answer'!$I72*('2a) female mx'!EJ$2-'2a) female mx'!$CO$2))</f>
        <v>4.4033091274064155E-3</v>
      </c>
      <c r="EK12" s="32">
        <f>$CN72*EXP('2a)answer'!$I72*('2a) female mx'!EK$2-'2a) female mx'!$CO$2))</f>
        <v>4.3383099033465853E-3</v>
      </c>
      <c r="EL12" s="32">
        <f>$CN72*EXP('2a)answer'!$I72*('2a) female mx'!EL$2-'2a) female mx'!$CO$2))</f>
        <v>4.2742701620316946E-3</v>
      </c>
      <c r="EM12" s="32">
        <f>$CN72*EXP('2a)answer'!$I72*('2a) female mx'!EM$2-'2a) female mx'!$CO$2))</f>
        <v>4.2111757401059316E-3</v>
      </c>
      <c r="EN12" s="32">
        <f>$CN72*EXP('2a)answer'!$I72*('2a) female mx'!EN$2-'2a) female mx'!$CO$2))</f>
        <v>4.1490126832851417E-3</v>
      </c>
      <c r="EO12" s="32">
        <f>$CN72*EXP('2a)answer'!$I72*('2a) female mx'!EO$2-'2a) female mx'!$CO$2))</f>
        <v>4.0877672432706284E-3</v>
      </c>
    </row>
    <row r="13" spans="1:145" x14ac:dyDescent="0.25">
      <c r="A13" s="31">
        <f>'2a) male mx'!A13</f>
        <v>10</v>
      </c>
      <c r="B13" s="32">
        <f>2*(females!B12-females!B13)/(females!B12+females!B13)</f>
        <v>1.2403747468482955E-3</v>
      </c>
      <c r="C13" s="32">
        <f>2*(females!C12-females!C13)/(females!C12+females!C13)</f>
        <v>1.1705263610053639E-3</v>
      </c>
      <c r="D13" s="32">
        <f>2*(females!D12-females!D13)/(females!D12+females!D13)</f>
        <v>1.2695794653659806E-3</v>
      </c>
      <c r="E13" s="32">
        <f>2*(females!E12-females!E13)/(females!E12+females!E13)</f>
        <v>8.5552926397409589E-4</v>
      </c>
      <c r="F13" s="32">
        <f>2*(females!F12-females!F13)/(females!F12+females!F13)</f>
        <v>8.6016880812859521E-4</v>
      </c>
      <c r="G13" s="32">
        <f>2*(females!G12-females!G13)/(females!G12+females!G13)</f>
        <v>1.0843017794358409E-3</v>
      </c>
      <c r="H13" s="32">
        <f>2*(females!H12-females!H13)/(females!H12+females!H13)</f>
        <v>8.8441170443392253E-4</v>
      </c>
      <c r="I13" s="32">
        <f>2*(females!I12-females!I13)/(females!I12+females!I13)</f>
        <v>9.1728763442310707E-4</v>
      </c>
      <c r="J13" s="32">
        <f>2*(females!J12-females!J13)/(females!J12+females!J13)</f>
        <v>1.1365951469531745E-3</v>
      </c>
      <c r="K13" s="32">
        <f>2*(females!K12-females!K13)/(females!K12+females!K13)</f>
        <v>8.2296170021749703E-4</v>
      </c>
      <c r="L13" s="32">
        <f>2*(females!L12-females!L13)/(females!L12+females!L13)</f>
        <v>8.1431071770385528E-4</v>
      </c>
      <c r="M13" s="32">
        <f>2*(females!M12-females!M13)/(females!M12+females!M13)</f>
        <v>8.4613106570207721E-4</v>
      </c>
      <c r="N13" s="32">
        <f>2*(females!N12-females!N13)/(females!N12+females!N13)</f>
        <v>8.2516106509251323E-4</v>
      </c>
      <c r="O13" s="32">
        <f>2*(females!O12-females!O13)/(females!O12+females!O13)</f>
        <v>9.5650048356413339E-4</v>
      </c>
      <c r="P13" s="32">
        <f>2*(females!P12-females!P13)/(females!P12+females!P13)</f>
        <v>8.1498298590714489E-4</v>
      </c>
      <c r="Q13" s="32">
        <f>2*(females!Q12-females!Q13)/(females!Q12+females!Q13)</f>
        <v>8.8055719112865155E-4</v>
      </c>
      <c r="R13" s="32">
        <f>2*(females!R12-females!R13)/(females!R12+females!R13)</f>
        <v>7.4890169874110681E-4</v>
      </c>
      <c r="S13" s="32">
        <f>2*(females!S12-females!S13)/(females!S12+females!S13)</f>
        <v>8.8462024516618219E-4</v>
      </c>
      <c r="T13" s="32">
        <f>2*(females!T12-females!T13)/(females!T12+females!T13)</f>
        <v>5.580797843495475E-4</v>
      </c>
      <c r="U13" s="32">
        <f>2*(females!U12-females!U13)/(females!U12+females!U13)</f>
        <v>6.9505144433796347E-4</v>
      </c>
      <c r="V13" s="32">
        <f>2*(females!V12-females!V13)/(females!V12+females!V13)</f>
        <v>6.961878441383093E-4</v>
      </c>
      <c r="W13" s="32">
        <f>2*(females!W12-females!W13)/(females!W12+females!W13)</f>
        <v>6.9605568445475633E-4</v>
      </c>
      <c r="X13" s="32">
        <f>2*(females!X12-females!X13)/(females!X12+females!X13)</f>
        <v>8.7448044798685114E-4</v>
      </c>
      <c r="Y13" s="32">
        <f>2*(females!Y12-females!Y13)/(females!Y12+females!Y13)</f>
        <v>6.9866992017435464E-4</v>
      </c>
      <c r="Z13" s="32">
        <f>2*(females!Z12-females!Z13)/(females!Z12+females!Z13)</f>
        <v>6.2346730953073692E-4</v>
      </c>
      <c r="AA13" s="32">
        <f>2*(females!AA12-females!AA13)/(females!AA12+females!AA13)</f>
        <v>5.8231428333749269E-4</v>
      </c>
      <c r="AB13" s="32">
        <f>2*(females!AB12-females!AB13)/(females!AB12+females!AB13)</f>
        <v>5.2825928208527766E-4</v>
      </c>
      <c r="AC13" s="32">
        <f>2*(females!AC12-females!AC13)/(females!AC12+females!AC13)</f>
        <v>3.5142845330136024E-4</v>
      </c>
      <c r="AD13" s="32">
        <f>2*(females!AD12-females!AD13)/(females!AD12+females!AD13)</f>
        <v>3.9204762346920879E-4</v>
      </c>
      <c r="AE13" s="32">
        <f>2*(females!AE12-females!AE13)/(females!AE12+females!AE13)</f>
        <v>5.8777732520069498E-4</v>
      </c>
      <c r="AF13" s="32">
        <f>2*(females!AF12-females!AF13)/(females!AF12+females!AF13)</f>
        <v>5.1628891527698902E-4</v>
      </c>
      <c r="AG13" s="32">
        <f>2*(females!AG12-females!AG13)/(females!AG12+females!AG13)</f>
        <v>5.6684376239970731E-4</v>
      </c>
      <c r="AH13" s="32">
        <f>2*(females!AH12-females!AH13)/(females!AH12+females!AH13)</f>
        <v>2.9873039581777448E-4</v>
      </c>
      <c r="AI13" s="32">
        <f>2*(females!AI12-females!AI13)/(females!AI12+females!AI13)</f>
        <v>3.6998972250770811E-4</v>
      </c>
      <c r="AJ13" s="32">
        <f>2*(females!AJ12-females!AJ13)/(females!AJ12+females!AJ13)</f>
        <v>3.1858425268869696E-4</v>
      </c>
      <c r="AK13" s="32">
        <f>2*(females!AK12-females!AK13)/(females!AK12+females!AK13)</f>
        <v>2.4650274234300858E-4</v>
      </c>
      <c r="AL13" s="32">
        <f>2*(females!AL12-females!AL13)/(females!AL12+females!AL13)</f>
        <v>4.106565371387506E-4</v>
      </c>
      <c r="AM13" s="32">
        <f>2*(females!AM12-females!AM13)/(females!AM12+females!AM13)</f>
        <v>3.9975194879075034E-4</v>
      </c>
      <c r="AN13" s="32">
        <f>2*(females!AN12-females!AN13)/(females!AN12+females!AN13)</f>
        <v>2.6669401989947686E-4</v>
      </c>
      <c r="AO13" s="32">
        <f>2*(females!AO12-females!AO13)/(females!AO12+females!AO13)</f>
        <v>2.6643712083948188E-4</v>
      </c>
      <c r="AP13" s="32">
        <f>2*(females!AP12-females!AP13)/(females!AP12+females!AP13)</f>
        <v>3.0710644309317611E-4</v>
      </c>
      <c r="AQ13" s="32">
        <f>2*(females!AQ12-females!AQ13)/(females!AQ12+females!AQ13)</f>
        <v>1.7402253079942879E-4</v>
      </c>
      <c r="AR13" s="32">
        <f>2*(females!AR12-females!AR13)/(females!AR12+females!AR13)</f>
        <v>2.2508926835756454E-4</v>
      </c>
      <c r="AS13" s="32">
        <f>2*(females!AS12-females!AS13)/(females!AS12+females!AS13)</f>
        <v>2.2500178978696422E-4</v>
      </c>
      <c r="AT13" s="32">
        <f>2*(females!AT12-females!AT13)/(females!AT12+females!AT13)</f>
        <v>3.3721815459919577E-4</v>
      </c>
      <c r="AU13" s="32">
        <f>2*(females!AU12-females!AU13)/(females!AU12+females!AU13)</f>
        <v>2.2466631945508206E-4</v>
      </c>
      <c r="AV13" s="32">
        <f>2*(females!AV12-females!AV13)/(females!AV12+females!AV13)</f>
        <v>1.5315890236119973E-4</v>
      </c>
      <c r="AW13" s="32">
        <f>2*(females!AW12-females!AW13)/(females!AW12+females!AW13)</f>
        <v>2.7582684203805388E-4</v>
      </c>
      <c r="AX13" s="32">
        <f>2*(females!AX12-females!AX13)/(females!AX12+females!AX13)</f>
        <v>1.8391180407262473E-4</v>
      </c>
      <c r="AY13" s="32">
        <f>2*(females!AY12-females!AY13)/(females!AY12+females!AY13)</f>
        <v>2.9610418783215998E-4</v>
      </c>
      <c r="AZ13" s="32">
        <f>2*(females!AZ12-females!AZ13)/(females!AZ12+females!AZ13)</f>
        <v>1.8378786795862731E-4</v>
      </c>
      <c r="BA13" s="32">
        <f>2*(females!BA12-females!BA13)/(females!BA12+females!BA13)</f>
        <v>2.5483030849757145E-4</v>
      </c>
      <c r="BB13" s="32">
        <f>2*(females!BB12-females!BB13)/(females!BB12+females!BB13)</f>
        <v>1.9349352560479456E-4</v>
      </c>
      <c r="BC13" s="32">
        <f>2*(females!BC12-females!BC13)/(females!BC12+females!BC13)</f>
        <v>2.1373284412260122E-4</v>
      </c>
      <c r="BD13" s="32">
        <f>2*(females!BD12-females!BD13)/(females!BD12+females!BD13)</f>
        <v>2.0327682237671261E-4</v>
      </c>
      <c r="BE13" s="32">
        <f>2*(females!BE12-females!BE13)/(females!BE12+females!BE13)</f>
        <v>2.032004064008128E-4</v>
      </c>
      <c r="BF13" s="32">
        <f>2*(females!BF12-females!BF13)/(females!BF12+females!BF13)</f>
        <v>1.8260763705717648E-4</v>
      </c>
      <c r="BG13" s="32">
        <f>2*(females!BG12-females!BG13)/(females!BG12+females!BG13)</f>
        <v>1.8258540939706239E-4</v>
      </c>
      <c r="BH13" s="32">
        <f>2*(females!BH12-females!BH13)/(females!BH12+females!BH13)</f>
        <v>1.8236343005349328E-4</v>
      </c>
      <c r="BI13" s="32">
        <f>2*(females!BI12-females!BI13)/(females!BI12+females!BI13)</f>
        <v>2.1264423101264221E-4</v>
      </c>
      <c r="BJ13" s="32">
        <f>2*(females!BJ12-females!BJ13)/(females!BJ12+females!BJ13)</f>
        <v>2.0241071157485653E-4</v>
      </c>
      <c r="BK13" s="32">
        <f>2*(females!BK12-females!BK13)/(females!BK12+females!BK13)</f>
        <v>1.5178883137778723E-4</v>
      </c>
      <c r="BL13" s="32">
        <f>2*(females!BL12-females!BL13)/(females!BL12+females!BL13)</f>
        <v>1.6186795621471784E-4</v>
      </c>
      <c r="BM13" s="32">
        <f>2*(females!BM12-females!BM13)/(females!BM12+females!BM13)</f>
        <v>1.5162312555911026E-4</v>
      </c>
      <c r="BN13" s="32">
        <f>2*(females!BN12-females!BN13)/(females!BN12+females!BN13)</f>
        <v>1.3150640587934794E-4</v>
      </c>
      <c r="BO13" s="32">
        <f>2*(females!BO12-females!BO13)/(females!BO12+females!BO13)</f>
        <v>1.515312230085009E-4</v>
      </c>
      <c r="BP13" s="32">
        <f>2*(females!BP12-females!BP13)/(females!BP12+females!BP13)</f>
        <v>1.313310400913256E-4</v>
      </c>
      <c r="BQ13" s="32">
        <f>2*(females!BQ12-females!BQ13)/(females!BQ12+females!BQ13)</f>
        <v>1.1106455374767143E-4</v>
      </c>
      <c r="BR13" s="32">
        <f>2*(females!BR12-females!BR13)/(females!BR12+females!BR13)</f>
        <v>1.6159820625991051E-4</v>
      </c>
      <c r="BS13" s="32">
        <f>2*(females!BS12-females!BS13)/(females!BS12+females!BS13)</f>
        <v>1.1101971609230785E-4</v>
      </c>
      <c r="BT13" s="32">
        <f>2*(females!BT12-females!BT13)/(females!BT12+females!BT13)</f>
        <v>1.310464055483032E-4</v>
      </c>
      <c r="BU13" s="32">
        <f>2*(females!BU12-females!BU13)/(females!BU12+females!BU13)</f>
        <v>9.0736325279644318E-5</v>
      </c>
      <c r="BV13" s="32">
        <f>2*(females!BV12-females!BV13)/(females!BV12+females!BV13)</f>
        <v>1.4102383302778171E-4</v>
      </c>
      <c r="BW13" s="32">
        <f>2*(females!BW12-females!BW13)/(females!BW12+females!BW13)</f>
        <v>1.7125788919614569E-4</v>
      </c>
      <c r="BX13" s="32">
        <f>2*(females!BX12-females!BX13)/(females!BX12+females!BX13)</f>
        <v>1.3093553439323969E-4</v>
      </c>
      <c r="BY13" s="32">
        <f>2*(females!BY12-females!BY13)/(females!BY12+females!BY13)</f>
        <v>1.7119235475083959E-4</v>
      </c>
      <c r="BZ13" s="32">
        <f>2*(females!BZ12-females!BZ13)/(females!BZ12+females!BZ13)</f>
        <v>9.0622120859701859E-5</v>
      </c>
      <c r="CA13" s="32">
        <f>2*(females!CA12-females!CA13)/(females!CA12+females!CA13)</f>
        <v>1.1069795057839679E-4</v>
      </c>
      <c r="CB13" s="32">
        <f>2*(females!CB12-females!CB13)/(females!CB12+females!CB13)</f>
        <v>6.0413226469048293E-5</v>
      </c>
      <c r="CC13" s="32">
        <f>2*(females!CC12-females!CC13)/(females!CC12+females!CC13)</f>
        <v>1.1068792545671348E-4</v>
      </c>
      <c r="CD13" s="32">
        <f>2*(females!CD12-females!CD13)/(females!CD12+females!CD13)</f>
        <v>5.0291438888358033E-5</v>
      </c>
      <c r="CE13" s="32">
        <f>2*(females!CE12-females!CE13)/(females!CE12+females!CE13)</f>
        <v>9.0549180781439436E-5</v>
      </c>
      <c r="CF13" s="32">
        <f>2*(females!CF12-females!CF13)/(females!CF12+females!CF13)</f>
        <v>7.0401641363981515E-5</v>
      </c>
      <c r="CG13" s="32">
        <f>2*(females!CG12-females!CG13)/(females!CG12+females!CG13)</f>
        <v>9.0504562938381483E-5</v>
      </c>
      <c r="CH13" s="32">
        <f>2*(females!CH12-females!CH13)/(females!CH12+females!CH13)</f>
        <v>6.0362780309661066E-5</v>
      </c>
      <c r="CI13" s="32">
        <f>2*(females!CI12-females!CI13)/(females!CI12+females!CI13)</f>
        <v>5.0277279194759095E-5</v>
      </c>
      <c r="CJ13" s="32">
        <f>2*(females!CJ12-females!CJ13)/(females!CJ12+females!CJ13)</f>
        <v>6.0308780958507558E-5</v>
      </c>
      <c r="CK13" s="32">
        <f>2*(females!CK12-females!CK13)/(females!CK12+females!CK13)</f>
        <v>7.0341508021444109E-5</v>
      </c>
      <c r="CL13" s="32">
        <f>2*(females!CL12-females!CL13)/(females!CL12+females!CL13)</f>
        <v>1.2057150895243454E-4</v>
      </c>
      <c r="CM13" s="32">
        <f>2*(females!CM12-females!CM13)/(females!CM12+females!CM13)</f>
        <v>9.0412734131309428E-5</v>
      </c>
      <c r="CN13" s="32">
        <f>2*(females!CN12-females!CN13)/(females!CN12+females!CN13)</f>
        <v>1.1051000366692286E-4</v>
      </c>
      <c r="CP13" s="31">
        <f t="shared" si="1"/>
        <v>70</v>
      </c>
      <c r="CQ13" s="32">
        <f>$CN73*EXP('2a)answer'!$I73*('2a) female mx'!CQ$2-'2a) female mx'!$CO$2))</f>
        <v>9.5204369402128331E-3</v>
      </c>
      <c r="CR13" s="32">
        <f>$CN73*EXP('2a)answer'!$I73*('2a) female mx'!CR$2-'2a) female mx'!$CO$2))</f>
        <v>9.3638024303894247E-3</v>
      </c>
      <c r="CS13" s="32">
        <f>$CN73*EXP('2a)answer'!$I73*('2a) female mx'!CS$2-'2a) female mx'!$CO$2))</f>
        <v>9.209744941959223E-3</v>
      </c>
      <c r="CT13" s="32">
        <f>$CN73*EXP('2a)answer'!$I73*('2a) female mx'!CT$2-'2a) female mx'!$CO$2))</f>
        <v>9.0582220766073987E-3</v>
      </c>
      <c r="CU13" s="32">
        <f>$CN73*EXP('2a)answer'!$I73*('2a) female mx'!CU$2-'2a) female mx'!$CO$2))</f>
        <v>8.90919213357526E-3</v>
      </c>
      <c r="CV13" s="32">
        <f>$CN73*EXP('2a)answer'!$I73*('2a) female mx'!CV$2-'2a) female mx'!$CO$2))</f>
        <v>8.762614098183753E-3</v>
      </c>
      <c r="CW13" s="32">
        <f>$CN73*EXP('2a)answer'!$I73*('2a) female mx'!CW$2-'2a) female mx'!$CO$2))</f>
        <v>8.6184476305457645E-3</v>
      </c>
      <c r="CX13" s="32">
        <f>$CN73*EXP('2a)answer'!$I73*('2a) female mx'!CX$2-'2a) female mx'!$CO$2))</f>
        <v>8.4766530544641457E-3</v>
      </c>
      <c r="CY13" s="32">
        <f>$CN73*EXP('2a)answer'!$I73*('2a) female mx'!CY$2-'2a) female mx'!$CO$2))</f>
        <v>8.3371913465123872E-3</v>
      </c>
      <c r="CZ13" s="32">
        <f>$CN73*EXP('2a)answer'!$I73*('2a) female mx'!CZ$2-'2a) female mx'!$CO$2))</f>
        <v>8.2000241252949396E-3</v>
      </c>
      <c r="DA13" s="32">
        <f>$CN73*EXP('2a)answer'!$I73*('2a) female mx'!DA$2-'2a) female mx'!$CO$2))</f>
        <v>8.0651136408842316E-3</v>
      </c>
      <c r="DB13" s="32">
        <f>$CN73*EXP('2a)answer'!$I73*('2a) female mx'!DB$2-'2a) female mx'!$CO$2))</f>
        <v>7.9324227644314797E-3</v>
      </c>
      <c r="DC13" s="32">
        <f>$CN73*EXP('2a)answer'!$I73*('2a) female mx'!DC$2-'2a) female mx'!$CO$2))</f>
        <v>7.801914977948415E-3</v>
      </c>
      <c r="DD13" s="32">
        <f>$CN73*EXP('2a)answer'!$I73*('2a) female mx'!DD$2-'2a) female mx'!$CO$2))</f>
        <v>7.6735543642571331E-3</v>
      </c>
      <c r="DE13" s="32">
        <f>$CN73*EXP('2a)answer'!$I73*('2a) female mx'!DE$2-'2a) female mx'!$CO$2))</f>
        <v>7.5473055971052947E-3</v>
      </c>
      <c r="DF13" s="32">
        <f>$CN73*EXP('2a)answer'!$I73*('2a) female mx'!DF$2-'2a) female mx'!$CO$2))</f>
        <v>7.4231339314439456E-3</v>
      </c>
      <c r="DG13" s="32">
        <f>$CN73*EXP('2a)answer'!$I73*('2a) female mx'!DG$2-'2a) female mx'!$CO$2))</f>
        <v>7.3010051938653051E-3</v>
      </c>
      <c r="DH13" s="32">
        <f>$CN73*EXP('2a)answer'!$I73*('2a) female mx'!DH$2-'2a) female mx'!$CO$2))</f>
        <v>7.1808857731978657E-3</v>
      </c>
      <c r="DI13" s="32">
        <f>$CN73*EXP('2a)answer'!$I73*('2a) female mx'!DI$2-'2a) female mx'!$CO$2))</f>
        <v>7.0627426112562256E-3</v>
      </c>
      <c r="DJ13" s="32">
        <f>$CN73*EXP('2a)answer'!$I73*('2a) female mx'!DJ$2-'2a) female mx'!$CO$2))</f>
        <v>6.9465431937431156E-3</v>
      </c>
      <c r="DK13" s="32">
        <f>$CN73*EXP('2a)answer'!$I73*('2a) female mx'!DK$2-'2a) female mx'!$CO$2))</f>
        <v>6.8322555413011079E-3</v>
      </c>
      <c r="DL13" s="32">
        <f>$CN73*EXP('2a)answer'!$I73*('2a) female mx'!DL$2-'2a) female mx'!$CO$2))</f>
        <v>6.7198482007115434E-3</v>
      </c>
      <c r="DM13" s="32">
        <f>$CN73*EXP('2a)answer'!$I73*('2a) female mx'!DM$2-'2a) female mx'!$CO$2))</f>
        <v>6.6092902362382619E-3</v>
      </c>
      <c r="DN13" s="32">
        <f>$CN73*EXP('2a)answer'!$I73*('2a) female mx'!DN$2-'2a) female mx'!$CO$2))</f>
        <v>6.500551221113743E-3</v>
      </c>
      <c r="DO13" s="32">
        <f>$CN73*EXP('2a)answer'!$I73*('2a) female mx'!DO$2-'2a) female mx'!$CO$2))</f>
        <v>6.3936012291653322E-3</v>
      </c>
      <c r="DP13" s="32">
        <f>$CN73*EXP('2a)answer'!$I73*('2a) female mx'!DP$2-'2a) female mx'!$CO$2))</f>
        <v>6.2884108265792238E-3</v>
      </c>
      <c r="DQ13" s="32">
        <f>$CN73*EXP('2a)answer'!$I73*('2a) female mx'!DQ$2-'2a) female mx'!$CO$2))</f>
        <v>6.184951063799949E-3</v>
      </c>
      <c r="DR13" s="32">
        <f>$CN73*EXP('2a)answer'!$I73*('2a) female mx'!DR$2-'2a) female mx'!$CO$2))</f>
        <v>6.0831934675631503E-3</v>
      </c>
      <c r="DS13" s="32">
        <f>$CN73*EXP('2a)answer'!$I73*('2a) female mx'!DS$2-'2a) female mx'!$CO$2))</f>
        <v>5.9831100330594161E-3</v>
      </c>
      <c r="DT13" s="32">
        <f>$CN73*EXP('2a)answer'!$I73*('2a) female mx'!DT$2-'2a) female mx'!$CO$2))</f>
        <v>5.8846732162270545E-3</v>
      </c>
      <c r="DU13" s="32">
        <f>$CN73*EXP('2a)answer'!$I73*('2a) female mx'!DU$2-'2a) female mx'!$CO$2))</f>
        <v>5.7878559261716599E-3</v>
      </c>
      <c r="DV13" s="32">
        <f>$CN73*EXP('2a)answer'!$I73*('2a) female mx'!DV$2-'2a) female mx'!$CO$2))</f>
        <v>5.6926315177104085E-3</v>
      </c>
      <c r="DW13" s="32">
        <f>$CN73*EXP('2a)answer'!$I73*('2a) female mx'!DW$2-'2a) female mx'!$CO$2))</f>
        <v>5.5989737840390049E-3</v>
      </c>
      <c r="DX13" s="32">
        <f>$CN73*EXP('2a)answer'!$I73*('2a) female mx'!DX$2-'2a) female mx'!$CO$2))</f>
        <v>5.5068569495192784E-3</v>
      </c>
      <c r="DY13" s="32">
        <f>$CN73*EXP('2a)answer'!$I73*('2a) female mx'!DY$2-'2a) female mx'!$CO$2))</f>
        <v>5.4162556625854561E-3</v>
      </c>
      <c r="DZ13" s="32">
        <f>$CN73*EXP('2a)answer'!$I73*('2a) female mx'!DZ$2-'2a) female mx'!$CO$2))</f>
        <v>5.3271449887671201E-3</v>
      </c>
      <c r="EA13" s="32">
        <f>$CN73*EXP('2a)answer'!$I73*('2a) female mx'!EA$2-'2a) female mx'!$CO$2))</f>
        <v>5.2395004038269764E-3</v>
      </c>
      <c r="EB13" s="32">
        <f>$CN73*EXP('2a)answer'!$I73*('2a) female mx'!EB$2-'2a) female mx'!$CO$2))</f>
        <v>5.1532977870115083E-3</v>
      </c>
      <c r="EC13" s="32">
        <f>$CN73*EXP('2a)answer'!$I73*('2a) female mx'!EC$2-'2a) female mx'!$CO$2))</f>
        <v>5.0685134144126849E-3</v>
      </c>
      <c r="ED13" s="32">
        <f>$CN73*EXP('2a)answer'!$I73*('2a) female mx'!ED$2-'2a) female mx'!$CO$2))</f>
        <v>4.9851239524388779E-3</v>
      </c>
      <c r="EE13" s="32">
        <f>$CN73*EXP('2a)answer'!$I73*('2a) female mx'!EE$2-'2a) female mx'!$CO$2))</f>
        <v>4.9031064513932014E-3</v>
      </c>
      <c r="EF13" s="32">
        <f>$CN73*EXP('2a)answer'!$I73*('2a) female mx'!EF$2-'2a) female mx'!$CO$2))</f>
        <v>4.8224383391575042E-3</v>
      </c>
      <c r="EG13" s="32">
        <f>$CN73*EXP('2a)answer'!$I73*('2a) female mx'!EG$2-'2a) female mx'!$CO$2))</f>
        <v>4.7430974149802714E-3</v>
      </c>
      <c r="EH13" s="32">
        <f>$CN73*EXP('2a)answer'!$I73*('2a) female mx'!EH$2-'2a) female mx'!$CO$2))</f>
        <v>4.6650618433667374E-3</v>
      </c>
      <c r="EI13" s="32">
        <f>$CN73*EXP('2a)answer'!$I73*('2a) female mx'!EI$2-'2a) female mx'!$CO$2))</f>
        <v>4.5883101480695141E-3</v>
      </c>
      <c r="EJ13" s="32">
        <f>$CN73*EXP('2a)answer'!$I73*('2a) female mx'!EJ$2-'2a) female mx'!$CO$2))</f>
        <v>4.5128212061780956E-3</v>
      </c>
      <c r="EK13" s="32">
        <f>$CN73*EXP('2a)answer'!$I73*('2a) female mx'!EK$2-'2a) female mx'!$CO$2))</f>
        <v>4.4385742423055955E-3</v>
      </c>
      <c r="EL13" s="32">
        <f>$CN73*EXP('2a)answer'!$I73*('2a) female mx'!EL$2-'2a) female mx'!$CO$2))</f>
        <v>4.3655488228711379E-3</v>
      </c>
      <c r="EM13" s="32">
        <f>$CN73*EXP('2a)answer'!$I73*('2a) female mx'!EM$2-'2a) female mx'!$CO$2))</f>
        <v>4.2937248504763062E-3</v>
      </c>
      <c r="EN13" s="32">
        <f>$CN73*EXP('2a)answer'!$I73*('2a) female mx'!EN$2-'2a) female mx'!$CO$2))</f>
        <v>4.2230825583741216E-3</v>
      </c>
      <c r="EO13" s="32">
        <f>$CN73*EXP('2a)answer'!$I73*('2a) female mx'!EO$2-'2a) female mx'!$CO$2))</f>
        <v>4.1536025050290136E-3</v>
      </c>
    </row>
    <row r="14" spans="1:145" x14ac:dyDescent="0.25">
      <c r="A14" s="31">
        <f>'2a) male mx'!A14</f>
        <v>11</v>
      </c>
      <c r="B14" s="32">
        <f>2*(females!B13-females!B14)/(females!B13+females!B14)</f>
        <v>1.1649375769298401E-3</v>
      </c>
      <c r="C14" s="32">
        <f>2*(females!C13-females!C14)/(females!C13+females!C14)</f>
        <v>1.1934136468463238E-3</v>
      </c>
      <c r="D14" s="32">
        <f>2*(females!D13-females!D14)/(females!D13+females!D14)</f>
        <v>1.4560311199487128E-3</v>
      </c>
      <c r="E14" s="32">
        <f>2*(females!E13-females!E14)/(females!E13+females!E14)</f>
        <v>9.5385715989030641E-4</v>
      </c>
      <c r="F14" s="32">
        <f>2*(females!F13-females!F14)/(females!F13+females!F14)</f>
        <v>8.7167539238844436E-4</v>
      </c>
      <c r="G14" s="32">
        <f>2*(females!G13-females!G14)/(females!G13+females!G14)</f>
        <v>9.0269195636988873E-4</v>
      </c>
      <c r="H14" s="32">
        <f>2*(females!H13-females!H14)/(females!H13+females!H14)</f>
        <v>9.2839484848811975E-4</v>
      </c>
      <c r="I14" s="32">
        <f>2*(females!I13-females!I14)/(females!I13+females!I14)</f>
        <v>1.1559007653791516E-3</v>
      </c>
      <c r="J14" s="32">
        <f>2*(females!J13-females!J14)/(females!J13+females!J14)</f>
        <v>1.0841853849663204E-3</v>
      </c>
      <c r="K14" s="32">
        <f>2*(females!K13-females!K14)/(females!K13+females!K14)</f>
        <v>8.2363952400053484E-4</v>
      </c>
      <c r="L14" s="32">
        <f>2*(females!L13-females!L14)/(females!L13+females!L14)</f>
        <v>7.8320967793147971E-4</v>
      </c>
      <c r="M14" s="32">
        <f>2*(females!M13-females!M14)/(females!M13+females!M14)</f>
        <v>8.2566767934454685E-4</v>
      </c>
      <c r="N14" s="32">
        <f>2*(females!N13-females!N14)/(females!N13+females!N14)</f>
        <v>8.3643467074649149E-4</v>
      </c>
      <c r="O14" s="32">
        <f>2*(females!O13-females!O14)/(females!O13+females!O14)</f>
        <v>9.4677325844250485E-4</v>
      </c>
      <c r="P14" s="32">
        <f>2*(females!P13-females!P14)/(females!P13+females!P14)</f>
        <v>8.5803721339173633E-4</v>
      </c>
      <c r="Q14" s="32">
        <f>2*(females!Q13-females!Q14)/(females!Q13+females!Q14)</f>
        <v>7.7510737360706307E-4</v>
      </c>
      <c r="R14" s="32">
        <f>2*(females!R13-females!R14)/(females!R13+females!R14)</f>
        <v>8.6562721025240424E-4</v>
      </c>
      <c r="S14" s="32">
        <f>2*(females!S13-females!S14)/(females!S13+females!S14)</f>
        <v>6.7452203789970702E-4</v>
      </c>
      <c r="T14" s="32">
        <f>2*(females!T13-females!T14)/(females!T13+females!T14)</f>
        <v>8.9568438189874548E-4</v>
      </c>
      <c r="U14" s="32">
        <f>2*(females!U13-females!U14)/(females!U13+females!U14)</f>
        <v>7.7987500922149506E-4</v>
      </c>
      <c r="V14" s="32">
        <f>2*(females!V13-females!V14)/(females!V13+females!V14)</f>
        <v>7.8115103660853782E-4</v>
      </c>
      <c r="W14" s="32">
        <f>2*(females!W13-females!W14)/(females!W13+females!W14)</f>
        <v>8.4435391094177129E-4</v>
      </c>
      <c r="X14" s="32">
        <f>2*(females!X13-females!X14)/(females!X13+females!X14)</f>
        <v>7.3810854413361871E-4</v>
      </c>
      <c r="Y14" s="32">
        <f>2*(females!Y13-females!Y14)/(females!Y13+females!Y14)</f>
        <v>6.4696552299858085E-4</v>
      </c>
      <c r="Z14" s="32">
        <f>2*(females!Z13-females!Z14)/(females!Z13+females!Z14)</f>
        <v>7.1746827282510926E-4</v>
      </c>
      <c r="AA14" s="32">
        <f>2*(females!AA13-females!AA14)/(females!AA13+females!AA14)</f>
        <v>5.2021016490662233E-4</v>
      </c>
      <c r="AB14" s="32">
        <f>2*(females!AB13-females!AB14)/(females!AB13+females!AB14)</f>
        <v>4.7670863775325147E-4</v>
      </c>
      <c r="AC14" s="32">
        <f>2*(females!AC13-females!AC14)/(females!AC13+females!AC14)</f>
        <v>4.7565868387310252E-4</v>
      </c>
      <c r="AD14" s="32">
        <f>2*(females!AD13-females!AD14)/(females!AD13+females!AD14)</f>
        <v>4.6446578693406132E-4</v>
      </c>
      <c r="AE14" s="32">
        <f>2*(females!AE13-females!AE14)/(females!AE13+females!AE14)</f>
        <v>5.2619903736529042E-4</v>
      </c>
      <c r="AF14" s="32">
        <f>2*(females!AF13-females!AF14)/(females!AF13+females!AF14)</f>
        <v>4.5455484617450771E-4</v>
      </c>
      <c r="AG14" s="32">
        <f>2*(females!AG13-females!AG14)/(females!AG13+females!AG14)</f>
        <v>3.8151212847678707E-4</v>
      </c>
      <c r="AH14" s="32">
        <f>2*(females!AH13-females!AH14)/(females!AH13+females!AH14)</f>
        <v>3.6065556877959307E-4</v>
      </c>
      <c r="AI14" s="32">
        <f>2*(females!AI13-females!AI14)/(females!AI13+females!AI14)</f>
        <v>3.8040991738935985E-4</v>
      </c>
      <c r="AJ14" s="32">
        <f>2*(females!AJ13-females!AJ14)/(females!AJ13+females!AJ14)</f>
        <v>3.5981392479888971E-4</v>
      </c>
      <c r="AK14" s="32">
        <f>2*(females!AK13-females!AK14)/(females!AK13+females!AK14)</f>
        <v>4.7263349327524734E-4</v>
      </c>
      <c r="AL14" s="32">
        <f>2*(females!AL13-females!AL14)/(females!AL13+females!AL14)</f>
        <v>3.4919069920302359E-4</v>
      </c>
      <c r="AM14" s="32">
        <f>2*(females!AM13-females!AM14)/(females!AM13+females!AM14)</f>
        <v>4.2042442358273391E-4</v>
      </c>
      <c r="AN14" s="32">
        <f>2*(females!AN13-females!AN14)/(females!AN13+females!AN14)</f>
        <v>2.8728850948565095E-4</v>
      </c>
      <c r="AO14" s="32">
        <f>2*(females!AO13-females!AO14)/(females!AO13+females!AO14)</f>
        <v>3.9978882949006424E-4</v>
      </c>
      <c r="AP14" s="32">
        <f>2*(females!AP13-females!AP14)/(females!AP13+females!AP14)</f>
        <v>2.9695923978434615E-4</v>
      </c>
      <c r="AQ14" s="32">
        <f>2*(females!AQ13-females!AQ14)/(females!AQ13+females!AQ14)</f>
        <v>2.5597051219699489E-4</v>
      </c>
      <c r="AR14" s="32">
        <f>2*(females!AR13-females!AR14)/(females!AR13+females!AR14)</f>
        <v>3.2749304077288359E-4</v>
      </c>
      <c r="AS14" s="32">
        <f>2*(females!AS13-females!AS14)/(females!AS13+females!AS14)</f>
        <v>2.6597649177007357E-4</v>
      </c>
      <c r="AT14" s="32">
        <f>2*(females!AT13-females!AT14)/(females!AT13+females!AT14)</f>
        <v>1.8398511764826134E-4</v>
      </c>
      <c r="AU14" s="32">
        <f>2*(females!AU13-females!AU14)/(females!AU13+females!AU14)</f>
        <v>2.757958497831938E-4</v>
      </c>
      <c r="AV14" s="32">
        <f>2*(females!AV13-females!AV14)/(females!AV13+females!AV14)</f>
        <v>2.8595939376608524E-4</v>
      </c>
      <c r="AW14" s="32">
        <f>2*(females!AW13-females!AW14)/(females!AW13+females!AW14)</f>
        <v>2.0436524155971553E-4</v>
      </c>
      <c r="AX14" s="32">
        <f>2*(females!AX13-females!AX14)/(females!AX13+females!AX14)</f>
        <v>2.3504764824608466E-4</v>
      </c>
      <c r="AY14" s="32">
        <f>2*(females!AY13-females!AY14)/(females!AY13+females!AY14)</f>
        <v>2.7576204799280974E-4</v>
      </c>
      <c r="AZ14" s="32">
        <f>2*(females!AZ13-females!AZ14)/(females!AZ13+females!AZ14)</f>
        <v>1.531823636038704E-4</v>
      </c>
      <c r="BA14" s="32">
        <f>2*(females!BA13-females!BA14)/(females!BA13+females!BA14)</f>
        <v>2.0391101323382477E-4</v>
      </c>
      <c r="BB14" s="32">
        <f>2*(females!BB13-females!BB14)/(females!BB13+females!BB14)</f>
        <v>2.2409191843054168E-4</v>
      </c>
      <c r="BC14" s="32">
        <f>2*(females!BC13-females!BC14)/(females!BC13+females!BC14)</f>
        <v>2.7486651158765952E-4</v>
      </c>
      <c r="BD14" s="32">
        <f>2*(females!BD13-females!BD14)/(females!BD13+females!BD14)</f>
        <v>2.6432165912672188E-4</v>
      </c>
      <c r="BE14" s="32">
        <f>2*(females!BE13-females!BE14)/(females!BE13+females!BE14)</f>
        <v>2.3373152377710143E-4</v>
      </c>
      <c r="BF14" s="32">
        <f>2*(females!BF13-females!BF14)/(females!BF13+females!BF14)</f>
        <v>1.3190403474149347E-4</v>
      </c>
      <c r="BG14" s="32">
        <f>2*(females!BG13-females!BG14)/(females!BG13+females!BG14)</f>
        <v>2.6379334834926237E-4</v>
      </c>
      <c r="BH14" s="32">
        <f>2*(females!BH13-females!BH14)/(females!BH13+females!BH14)</f>
        <v>1.7226267017271866E-4</v>
      </c>
      <c r="BI14" s="32">
        <f>2*(females!BI13-females!BI14)/(females!BI13+females!BI14)</f>
        <v>1.4178794599904799E-4</v>
      </c>
      <c r="BJ14" s="32">
        <f>2*(females!BJ13-females!BJ14)/(females!BJ13+females!BJ14)</f>
        <v>1.5183492506946447E-4</v>
      </c>
      <c r="BK14" s="32">
        <f>2*(females!BK13-females!BK14)/(females!BK13+females!BK14)</f>
        <v>2.1254307792740136E-4</v>
      </c>
      <c r="BL14" s="32">
        <f>2*(females!BL13-females!BL14)/(females!BL13+females!BL14)</f>
        <v>1.4165595815078264E-4</v>
      </c>
      <c r="BM14" s="32">
        <f>2*(females!BM13-females!BM14)/(females!BM13+females!BM14)</f>
        <v>2.0219993529602069E-4</v>
      </c>
      <c r="BN14" s="32">
        <f>2*(females!BN13-females!BN14)/(females!BN13+females!BN14)</f>
        <v>1.7199601373944626E-4</v>
      </c>
      <c r="BO14" s="32">
        <f>2*(females!BO13-females!BO14)/(females!BO13+females!BO14)</f>
        <v>8.0826042150780982E-5</v>
      </c>
      <c r="BP14" s="32">
        <f>2*(females!BP13-females!BP14)/(females!BP13+females!BP14)</f>
        <v>1.1113973801332666E-4</v>
      </c>
      <c r="BQ14" s="32">
        <f>2*(females!BQ13-females!BQ14)/(females!BQ13+females!BQ14)</f>
        <v>1.7166948574890814E-4</v>
      </c>
      <c r="BR14" s="32">
        <f>2*(females!BR13-females!BR14)/(females!BR13+females!BR14)</f>
        <v>1.5152203888055518E-4</v>
      </c>
      <c r="BS14" s="32">
        <f>2*(females!BS13-females!BS14)/(females!BS13+females!BS14)</f>
        <v>1.0093771133833311E-4</v>
      </c>
      <c r="BT14" s="32">
        <f>2*(females!BT13-females!BT14)/(females!BT13+females!BT14)</f>
        <v>8.0652478551481482E-5</v>
      </c>
      <c r="BU14" s="32">
        <f>2*(females!BU13-females!BU14)/(females!BU13+females!BU14)</f>
        <v>9.0744559107476853E-5</v>
      </c>
      <c r="BV14" s="32">
        <f>2*(females!BV13-females!BV14)/(females!BV13+females!BV14)</f>
        <v>1.3096851214732951E-4</v>
      </c>
      <c r="BW14" s="32">
        <f>2*(females!BW13-females!BW14)/(females!BW13+females!BW14)</f>
        <v>1.1082955925099369E-4</v>
      </c>
      <c r="BX14" s="32">
        <f>2*(females!BX13-females!BX14)/(females!BX13+females!BX14)</f>
        <v>1.5110076910291472E-4</v>
      </c>
      <c r="BY14" s="32">
        <f>2*(females!BY13-females!BY14)/(females!BY13+females!BY14)</f>
        <v>1.6114899231520742E-4</v>
      </c>
      <c r="BZ14" s="32">
        <f>2*(females!BZ13-females!BZ14)/(females!BZ13+females!BZ14)</f>
        <v>1.2084227062626507E-4</v>
      </c>
      <c r="CA14" s="32">
        <f>2*(females!CA13-females!CA14)/(females!CA13+females!CA14)</f>
        <v>9.0580165962992972E-5</v>
      </c>
      <c r="CB14" s="32">
        <f>2*(females!CB13-females!CB14)/(females!CB13+females!CB14)</f>
        <v>1.10767061903683E-4</v>
      </c>
      <c r="CC14" s="32">
        <f>2*(females!CC13-females!CC14)/(females!CC13+females!CC14)</f>
        <v>1.0063601964415103E-4</v>
      </c>
      <c r="CD14" s="32">
        <f>2*(females!CD13-females!CD14)/(females!CD13+females!CD14)</f>
        <v>1.1065006915629322E-4</v>
      </c>
      <c r="CE14" s="32">
        <f>2*(females!CE13-females!CE14)/(females!CE13+females!CE14)</f>
        <v>8.04950445238215E-5</v>
      </c>
      <c r="CF14" s="32">
        <f>2*(females!CF13-females!CF14)/(females!CF13+females!CF14)</f>
        <v>1.1064116555438768E-4</v>
      </c>
      <c r="CG14" s="32">
        <f>2*(females!CG13-females!CG14)/(females!CG13+females!CG14)</f>
        <v>5.0283852346495968E-5</v>
      </c>
      <c r="CH14" s="32">
        <f>2*(females!CH13-females!CH14)/(females!CH13+females!CH14)</f>
        <v>1.0061273153504844E-4</v>
      </c>
      <c r="CI14" s="32">
        <f>2*(females!CI13-females!CI14)/(females!CI13+females!CI14)</f>
        <v>7.0392437840963368E-5</v>
      </c>
      <c r="CJ14" s="32">
        <f>2*(females!CJ13-females!CJ14)/(females!CJ13+females!CJ14)</f>
        <v>5.0260095996783354E-5</v>
      </c>
      <c r="CK14" s="32">
        <f>2*(females!CK13-females!CK14)/(females!CK13+females!CK14)</f>
        <v>3.0147875328486226E-5</v>
      </c>
      <c r="CL14" s="32">
        <f>2*(females!CL13-females!CL14)/(females!CL13+females!CL14)</f>
        <v>1.1053665546226931E-4</v>
      </c>
      <c r="CM14" s="32">
        <f>2*(females!CM13-females!CM14)/(females!CM13+females!CM14)</f>
        <v>5.0232829163171299E-5</v>
      </c>
      <c r="CN14" s="32">
        <f>2*(females!CN13-females!CN14)/(females!CN13+females!CN14)</f>
        <v>3.0141211576234659E-5</v>
      </c>
      <c r="CP14" s="31">
        <f t="shared" si="1"/>
        <v>71</v>
      </c>
      <c r="CQ14" s="32">
        <f>$CN74*EXP('2a)answer'!$I74*('2a) female mx'!CQ$2-'2a) female mx'!$CO$2))</f>
        <v>1.1127037282550876E-2</v>
      </c>
      <c r="CR14" s="32">
        <f>$CN74*EXP('2a)answer'!$I74*('2a) female mx'!CR$2-'2a) female mx'!$CO$2))</f>
        <v>1.0981901554737513E-2</v>
      </c>
      <c r="CS14" s="32">
        <f>$CN74*EXP('2a)answer'!$I74*('2a) female mx'!CS$2-'2a) female mx'!$CO$2))</f>
        <v>1.083865890762057E-2</v>
      </c>
      <c r="CT14" s="32">
        <f>$CN74*EXP('2a)answer'!$I74*('2a) female mx'!CT$2-'2a) female mx'!$CO$2))</f>
        <v>1.0697284648765057E-2</v>
      </c>
      <c r="CU14" s="32">
        <f>$CN74*EXP('2a)answer'!$I74*('2a) female mx'!CU$2-'2a) female mx'!$CO$2))</f>
        <v>1.0557754407812247E-2</v>
      </c>
      <c r="CV14" s="32">
        <f>$CN74*EXP('2a)answer'!$I74*('2a) female mx'!CV$2-'2a) female mx'!$CO$2))</f>
        <v>1.0420044132278662E-2</v>
      </c>
      <c r="CW14" s="32">
        <f>$CN74*EXP('2a)answer'!$I74*('2a) female mx'!CW$2-'2a) female mx'!$CO$2))</f>
        <v>1.0284130083409858E-2</v>
      </c>
      <c r="CX14" s="32">
        <f>$CN74*EXP('2a)answer'!$I74*('2a) female mx'!CX$2-'2a) female mx'!$CO$2))</f>
        <v>1.0149988832088301E-2</v>
      </c>
      <c r="CY14" s="32">
        <f>$CN74*EXP('2a)answer'!$I74*('2a) female mx'!CY$2-'2a) female mx'!$CO$2))</f>
        <v>1.0017597254794609E-2</v>
      </c>
      <c r="CZ14" s="32">
        <f>$CN74*EXP('2a)answer'!$I74*('2a) female mx'!CZ$2-'2a) female mx'!$CO$2))</f>
        <v>9.8869325296214727E-3</v>
      </c>
      <c r="DA14" s="32">
        <f>$CN74*EXP('2a)answer'!$I74*('2a) female mx'!DA$2-'2a) female mx'!$CO$2))</f>
        <v>9.7579721323395787E-3</v>
      </c>
      <c r="DB14" s="32">
        <f>$CN74*EXP('2a)answer'!$I74*('2a) female mx'!DB$2-'2a) female mx'!$CO$2))</f>
        <v>9.630693832514834E-3</v>
      </c>
      <c r="DC14" s="32">
        <f>$CN74*EXP('2a)answer'!$I74*('2a) female mx'!DC$2-'2a) female mx'!$CO$2))</f>
        <v>9.5050756896762536E-3</v>
      </c>
      <c r="DD14" s="32">
        <f>$CN74*EXP('2a)answer'!$I74*('2a) female mx'!DD$2-'2a) female mx'!$CO$2))</f>
        <v>9.3810960495338061E-3</v>
      </c>
      <c r="DE14" s="32">
        <f>$CN74*EXP('2a)answer'!$I74*('2a) female mx'!DE$2-'2a) female mx'!$CO$2))</f>
        <v>9.2587335402456172E-3</v>
      </c>
      <c r="DF14" s="32">
        <f>$CN74*EXP('2a)answer'!$I74*('2a) female mx'!DF$2-'2a) female mx'!$CO$2))</f>
        <v>9.1379670687338523E-3</v>
      </c>
      <c r="DG14" s="32">
        <f>$CN74*EXP('2a)answer'!$I74*('2a) female mx'!DG$2-'2a) female mx'!$CO$2))</f>
        <v>9.0187758170486437E-3</v>
      </c>
      <c r="DH14" s="32">
        <f>$CN74*EXP('2a)answer'!$I74*('2a) female mx'!DH$2-'2a) female mx'!$CO$2))</f>
        <v>8.9011392387794621E-3</v>
      </c>
      <c r="DI14" s="32">
        <f>$CN74*EXP('2a)answer'!$I74*('2a) female mx'!DI$2-'2a) female mx'!$CO$2))</f>
        <v>8.7850370555132822E-3</v>
      </c>
      <c r="DJ14" s="32">
        <f>$CN74*EXP('2a)answer'!$I74*('2a) female mx'!DJ$2-'2a) female mx'!$CO$2))</f>
        <v>8.6704492533389577E-3</v>
      </c>
      <c r="DK14" s="32">
        <f>$CN74*EXP('2a)answer'!$I74*('2a) female mx'!DK$2-'2a) female mx'!$CO$2))</f>
        <v>8.5573560793971801E-3</v>
      </c>
      <c r="DL14" s="32">
        <f>$CN74*EXP('2a)answer'!$I74*('2a) female mx'!DL$2-'2a) female mx'!$CO$2))</f>
        <v>8.4457380384754463E-3</v>
      </c>
      <c r="DM14" s="32">
        <f>$CN74*EXP('2a)answer'!$I74*('2a) female mx'!DM$2-'2a) female mx'!$CO$2))</f>
        <v>8.3355758896474421E-3</v>
      </c>
      <c r="DN14" s="32">
        <f>$CN74*EXP('2a)answer'!$I74*('2a) female mx'!DN$2-'2a) female mx'!$CO$2))</f>
        <v>8.2268506429562446E-3</v>
      </c>
      <c r="DO14" s="32">
        <f>$CN74*EXP('2a)answer'!$I74*('2a) female mx'!DO$2-'2a) female mx'!$CO$2))</f>
        <v>8.1195435561408087E-3</v>
      </c>
      <c r="DP14" s="32">
        <f>$CN74*EXP('2a)answer'!$I74*('2a) female mx'!DP$2-'2a) female mx'!$CO$2))</f>
        <v>8.0136361314051361E-3</v>
      </c>
      <c r="DQ14" s="32">
        <f>$CN74*EXP('2a)answer'!$I74*('2a) female mx'!DQ$2-'2a) female mx'!$CO$2))</f>
        <v>7.9091101122295889E-3</v>
      </c>
      <c r="DR14" s="32">
        <f>$CN74*EXP('2a)answer'!$I74*('2a) female mx'!DR$2-'2a) female mx'!$CO$2))</f>
        <v>7.8059474802238014E-3</v>
      </c>
      <c r="DS14" s="32">
        <f>$CN74*EXP('2a)answer'!$I74*('2a) female mx'!DS$2-'2a) female mx'!$CO$2))</f>
        <v>7.7041304520206353E-3</v>
      </c>
      <c r="DT14" s="32">
        <f>$CN74*EXP('2a)answer'!$I74*('2a) female mx'!DT$2-'2a) female mx'!$CO$2))</f>
        <v>7.6036414762106468E-3</v>
      </c>
      <c r="DU14" s="32">
        <f>$CN74*EXP('2a)answer'!$I74*('2a) female mx'!DU$2-'2a) female mx'!$CO$2))</f>
        <v>7.504463230316543E-3</v>
      </c>
      <c r="DV14" s="32">
        <f>$CN74*EXP('2a)answer'!$I74*('2a) female mx'!DV$2-'2a) female mx'!$CO$2))</f>
        <v>7.4065786178071011E-3</v>
      </c>
      <c r="DW14" s="32">
        <f>$CN74*EXP('2a)answer'!$I74*('2a) female mx'!DW$2-'2a) female mx'!$CO$2))</f>
        <v>7.3099707651500378E-3</v>
      </c>
      <c r="DX14" s="32">
        <f>$CN74*EXP('2a)answer'!$I74*('2a) female mx'!DX$2-'2a) female mx'!$CO$2))</f>
        <v>7.214623018903318E-3</v>
      </c>
      <c r="DY14" s="32">
        <f>$CN74*EXP('2a)answer'!$I74*('2a) female mx'!DY$2-'2a) female mx'!$CO$2))</f>
        <v>7.1205189428444017E-3</v>
      </c>
      <c r="DZ14" s="32">
        <f>$CN74*EXP('2a)answer'!$I74*('2a) female mx'!DZ$2-'2a) female mx'!$CO$2))</f>
        <v>7.0276423151369389E-3</v>
      </c>
      <c r="EA14" s="32">
        <f>$CN74*EXP('2a)answer'!$I74*('2a) female mx'!EA$2-'2a) female mx'!$CO$2))</f>
        <v>6.9359771255344139E-3</v>
      </c>
      <c r="EB14" s="32">
        <f>$CN74*EXP('2a)answer'!$I74*('2a) female mx'!EB$2-'2a) female mx'!$CO$2))</f>
        <v>6.84550757262028E-3</v>
      </c>
      <c r="EC14" s="32">
        <f>$CN74*EXP('2a)answer'!$I74*('2a) female mx'!EC$2-'2a) female mx'!$CO$2))</f>
        <v>6.756218061084074E-3</v>
      </c>
      <c r="ED14" s="32">
        <f>$CN74*EXP('2a)answer'!$I74*('2a) female mx'!ED$2-'2a) female mx'!$CO$2))</f>
        <v>6.668093199033066E-3</v>
      </c>
      <c r="EE14" s="32">
        <f>$CN74*EXP('2a)answer'!$I74*('2a) female mx'!EE$2-'2a) female mx'!$CO$2))</f>
        <v>6.5811177953389813E-3</v>
      </c>
      <c r="EF14" s="32">
        <f>$CN74*EXP('2a)answer'!$I74*('2a) female mx'!EF$2-'2a) female mx'!$CO$2))</f>
        <v>6.4952768570193239E-3</v>
      </c>
      <c r="EG14" s="32">
        <f>$CN74*EXP('2a)answer'!$I74*('2a) female mx'!EG$2-'2a) female mx'!$CO$2))</f>
        <v>6.4105555866528531E-3</v>
      </c>
      <c r="EH14" s="32">
        <f>$CN74*EXP('2a)answer'!$I74*('2a) female mx'!EH$2-'2a) female mx'!$CO$2))</f>
        <v>6.3269393798287858E-3</v>
      </c>
      <c r="EI14" s="32">
        <f>$CN74*EXP('2a)answer'!$I74*('2a) female mx'!EI$2-'2a) female mx'!$CO$2))</f>
        <v>6.2444138226292545E-3</v>
      </c>
      <c r="EJ14" s="32">
        <f>$CN74*EXP('2a)answer'!$I74*('2a) female mx'!EJ$2-'2a) female mx'!$CO$2))</f>
        <v>6.1629646891446094E-3</v>
      </c>
      <c r="EK14" s="32">
        <f>$CN74*EXP('2a)answer'!$I74*('2a) female mx'!EK$2-'2a) female mx'!$CO$2))</f>
        <v>6.0825779390211296E-3</v>
      </c>
      <c r="EL14" s="32">
        <f>$CN74*EXP('2a)answer'!$I74*('2a) female mx'!EL$2-'2a) female mx'!$CO$2))</f>
        <v>6.003239715040725E-3</v>
      </c>
      <c r="EM14" s="32">
        <f>$CN74*EXP('2a)answer'!$I74*('2a) female mx'!EM$2-'2a) female mx'!$CO$2))</f>
        <v>5.924936340732199E-3</v>
      </c>
      <c r="EN14" s="32">
        <f>$CN74*EXP('2a)answer'!$I74*('2a) female mx'!EN$2-'2a) female mx'!$CO$2))</f>
        <v>5.8476543180136708E-3</v>
      </c>
      <c r="EO14" s="32">
        <f>$CN74*EXP('2a)answer'!$I74*('2a) female mx'!EO$2-'2a) female mx'!$CO$2))</f>
        <v>5.7713803248657571E-3</v>
      </c>
    </row>
    <row r="15" spans="1:145" x14ac:dyDescent="0.25">
      <c r="A15" s="31">
        <f>'2a) male mx'!A15</f>
        <v>12</v>
      </c>
      <c r="B15" s="32">
        <f>2*(females!B14-females!B15)/(females!B14+females!B15)</f>
        <v>1.1222603644045418E-3</v>
      </c>
      <c r="C15" s="32">
        <f>2*(females!C14-females!C15)/(females!C14+females!C15)</f>
        <v>9.7944774215769103E-4</v>
      </c>
      <c r="D15" s="32">
        <f>2*(females!D14-females!D15)/(females!D14+females!D15)</f>
        <v>1.4690439788240031E-3</v>
      </c>
      <c r="E15" s="32">
        <f>2*(females!E14-females!E15)/(females!E14+females!E15)</f>
        <v>9.1134955680203101E-4</v>
      </c>
      <c r="F15" s="32">
        <f>2*(females!F14-females!F15)/(females!F14+females!F15)</f>
        <v>8.9398712873953201E-4</v>
      </c>
      <c r="G15" s="32">
        <f>2*(females!G14-females!G15)/(females!G14+females!G15)</f>
        <v>9.5731349865814765E-4</v>
      </c>
      <c r="H15" s="32">
        <f>2*(females!H14-females!H15)/(females!H14+females!H15)</f>
        <v>1.0698018705323615E-3</v>
      </c>
      <c r="I15" s="32">
        <f>2*(females!I14-females!I15)/(females!I14+females!I15)</f>
        <v>9.0837325489602375E-4</v>
      </c>
      <c r="J15" s="32">
        <f>2*(females!J14-females!J15)/(females!J14+females!J15)</f>
        <v>1.0316036063142738E-3</v>
      </c>
      <c r="K15" s="32">
        <f>2*(females!K14-females!K15)/(females!K14+females!K15)</f>
        <v>8.2431846526889372E-4</v>
      </c>
      <c r="L15" s="32">
        <f>2*(females!L14-females!L15)/(females!L14+females!L15)</f>
        <v>7.8382357614210506E-4</v>
      </c>
      <c r="M15" s="32">
        <f>2*(females!M14-females!M15)/(females!M14+females!M15)</f>
        <v>8.4754740968322911E-4</v>
      </c>
      <c r="N15" s="32">
        <f>2*(females!N14-females!N15)/(females!N14+females!N15)</f>
        <v>8.5833726296380679E-4</v>
      </c>
      <c r="O15" s="32">
        <f>2*(females!O14-females!O15)/(females!O14+females!O15)</f>
        <v>1.0222444655045735E-3</v>
      </c>
      <c r="P15" s="32">
        <f>2*(females!P14-females!P15)/(females!P14+females!P15)</f>
        <v>8.7998770137670361E-4</v>
      </c>
      <c r="Q15" s="32">
        <f>2*(females!Q14-females!Q15)/(females!Q14+females!Q15)</f>
        <v>8.9264840279696495E-4</v>
      </c>
      <c r="R15" s="32">
        <f>2*(females!R14-females!R15)/(females!R14+females!R15)</f>
        <v>7.0783745093999759E-4</v>
      </c>
      <c r="S15" s="32">
        <f>2*(females!S14-females!S15)/(females!S14+females!S15)</f>
        <v>8.3324104397719664E-4</v>
      </c>
      <c r="T15" s="32">
        <f>2*(females!T14-females!T15)/(females!T14+females!T15)</f>
        <v>8.015271200919647E-4</v>
      </c>
      <c r="U15" s="32">
        <f>2*(females!U14-females!U15)/(females!U14+females!U15)</f>
        <v>7.2772911602005997E-4</v>
      </c>
      <c r="V15" s="32">
        <f>2*(females!V14-females!V15)/(females!V14+females!V15)</f>
        <v>6.2324711748208163E-4</v>
      </c>
      <c r="W15" s="32">
        <f>2*(females!W14-females!W15)/(females!W14+females!W15)</f>
        <v>6.0203742137866572E-4</v>
      </c>
      <c r="X15" s="32">
        <f>2*(females!X14-females!X15)/(females!X14+females!X15)</f>
        <v>8.7589238131922053E-4</v>
      </c>
      <c r="Y15" s="32">
        <f>2*(females!Y14-females!Y15)/(females!Y14+females!Y15)</f>
        <v>7.3094835327778131E-4</v>
      </c>
      <c r="Z15" s="32">
        <f>2*(females!Z14-females!Z15)/(females!Z14+females!Z15)</f>
        <v>8.2208173989958117E-4</v>
      </c>
      <c r="AA15" s="32">
        <f>2*(females!AA14-females!AA15)/(females!AA14+females!AA15)</f>
        <v>6.8709203910178327E-4</v>
      </c>
      <c r="AB15" s="32">
        <f>2*(females!AB14-females!AB15)/(females!AB14+females!AB15)</f>
        <v>4.3545427211744825E-4</v>
      </c>
      <c r="AC15" s="32">
        <f>2*(females!AC14-females!AC15)/(females!AC14+females!AC15)</f>
        <v>5.2762532394643054E-4</v>
      </c>
      <c r="AD15" s="32">
        <f>2*(females!AD14-females!AD15)/(females!AD14+females!AD15)</f>
        <v>4.0271159138197197E-4</v>
      </c>
      <c r="AE15" s="32">
        <f>2*(females!AE14-females!AE15)/(females!AE14+females!AE15)</f>
        <v>4.0257441175104385E-4</v>
      </c>
      <c r="AF15" s="32">
        <f>2*(females!AF14-females!AF15)/(females!AF14+females!AF15)</f>
        <v>5.0645209634992739E-4</v>
      </c>
      <c r="AG15" s="32">
        <f>2*(females!AG14-females!AG15)/(females!AG14+females!AG15)</f>
        <v>4.1260934147549098E-4</v>
      </c>
      <c r="AH15" s="32">
        <f>2*(females!AH14-females!AH15)/(females!AH14+females!AH15)</f>
        <v>3.4016585662524548E-4</v>
      </c>
      <c r="AI15" s="32">
        <f>2*(females!AI14-females!AI15)/(females!AI14+females!AI15)</f>
        <v>4.2170440578249307E-4</v>
      </c>
      <c r="AJ15" s="32">
        <f>2*(females!AJ14-females!AJ15)/(females!AJ14+females!AJ15)</f>
        <v>3.1880048745622919E-4</v>
      </c>
      <c r="AK15" s="32">
        <f>2*(females!AK14-females!AK15)/(females!AK14+females!AK15)</f>
        <v>4.52293332785099E-4</v>
      </c>
      <c r="AL15" s="32">
        <f>2*(females!AL14-females!AL15)/(females!AL14+females!AL15)</f>
        <v>3.1848606109795502E-4</v>
      </c>
      <c r="AM15" s="32">
        <f>2*(females!AM14-females!AM15)/(females!AM14+females!AM15)</f>
        <v>2.9748013807181579E-4</v>
      </c>
      <c r="AN15" s="32">
        <f>2*(females!AN14-females!AN15)/(females!AN14+females!AN15)</f>
        <v>3.3869602032176124E-4</v>
      </c>
      <c r="AO15" s="32">
        <f>2*(females!AO14-females!AO15)/(females!AO14+females!AO15)</f>
        <v>2.8712647921409382E-4</v>
      </c>
      <c r="AP15" s="32">
        <f>2*(females!AP14-females!AP15)/(females!AP14+females!AP15)</f>
        <v>2.8680296636210921E-4</v>
      </c>
      <c r="AQ15" s="32">
        <f>2*(females!AQ14-females!AQ15)/(females!AQ14+females!AQ15)</f>
        <v>2.6627885541058151E-4</v>
      </c>
      <c r="AR15" s="32">
        <f>2*(females!AR14-females!AR15)/(females!AR14+females!AR15)</f>
        <v>2.1497561050514151E-4</v>
      </c>
      <c r="AS15" s="32">
        <f>2*(females!AS14-females!AS15)/(females!AS14+females!AS15)</f>
        <v>2.8651535926979516E-4</v>
      </c>
      <c r="AT15" s="32">
        <f>2*(females!AT14-females!AT15)/(females!AT14+females!AT15)</f>
        <v>2.6581605528973952E-4</v>
      </c>
      <c r="AU15" s="32">
        <f>2*(females!AU14-females!AU15)/(females!AU14+females!AU15)</f>
        <v>1.6347047825331795E-4</v>
      </c>
      <c r="AV15" s="32">
        <f>2*(females!AV14-females!AV15)/(females!AV14+females!AV15)</f>
        <v>3.1669331317393101E-4</v>
      </c>
      <c r="AW15" s="32">
        <f>2*(females!AW14-females!AW15)/(females!AW14+females!AW15)</f>
        <v>3.3729398236872365E-4</v>
      </c>
      <c r="AX15" s="32">
        <f>2*(females!AX14-females!AX15)/(females!AX14+females!AX15)</f>
        <v>2.3510290863185441E-4</v>
      </c>
      <c r="AY15" s="32">
        <f>2*(females!AY14-females!AY15)/(females!AY14+females!AY15)</f>
        <v>2.6562053042376692E-4</v>
      </c>
      <c r="AZ15" s="32">
        <f>2*(females!AZ14-females!AZ15)/(females!AZ14+females!AZ15)</f>
        <v>1.9406468482363094E-4</v>
      </c>
      <c r="BA15" s="32">
        <f>2*(females!BA14-females!BA15)/(females!BA14+females!BA15)</f>
        <v>2.0395260141543105E-4</v>
      </c>
      <c r="BB15" s="32">
        <f>2*(females!BB14-females!BB15)/(females!BB14+females!BB15)</f>
        <v>2.7509055063958555E-4</v>
      </c>
      <c r="BC15" s="32">
        <f>2*(females!BC14-females!BC15)/(females!BC14+females!BC15)</f>
        <v>2.2402118018430834E-4</v>
      </c>
      <c r="BD15" s="32">
        <f>2*(females!BD14-females!BD15)/(females!BD14+females!BD15)</f>
        <v>1.9320232859648676E-4</v>
      </c>
      <c r="BE15" s="32">
        <f>2*(females!BE14-females!BE15)/(females!BE14+females!BE15)</f>
        <v>1.9312377709450359E-4</v>
      </c>
      <c r="BF15" s="32">
        <f>2*(females!BF14-females!BF15)/(females!BF14+females!BF15)</f>
        <v>2.4356085976983498E-4</v>
      </c>
      <c r="BG15" s="32">
        <f>2*(females!BG14-females!BG15)/(females!BG14+females!BG15)</f>
        <v>2.2326412145568208E-4</v>
      </c>
      <c r="BH15" s="32">
        <f>2*(females!BH14-females!BH15)/(females!BH14+females!BH15)</f>
        <v>1.4188566042707583E-4</v>
      </c>
      <c r="BI15" s="32">
        <f>2*(females!BI14-females!BI15)/(females!BI14+females!BI15)</f>
        <v>1.1141891994550601E-4</v>
      </c>
      <c r="BJ15" s="32">
        <f>2*(females!BJ14-females!BJ15)/(females!BJ14+females!BJ15)</f>
        <v>1.9235733919179546E-4</v>
      </c>
      <c r="BK15" s="32">
        <f>2*(females!BK14-females!BK15)/(females!BK14+females!BK15)</f>
        <v>2.1258826209095741E-4</v>
      </c>
      <c r="BL15" s="32">
        <f>2*(females!BL14-females!BL15)/(females!BL14+females!BL15)</f>
        <v>1.5179651171616076E-4</v>
      </c>
      <c r="BM15" s="32">
        <f>2*(females!BM14-females!BM15)/(females!BM14+females!BM15)</f>
        <v>1.7190209669998535E-4</v>
      </c>
      <c r="BN15" s="32">
        <f>2*(females!BN14-females!BN15)/(females!BN14+females!BN15)</f>
        <v>1.3154632707476386E-4</v>
      </c>
      <c r="BO15" s="32">
        <f>2*(females!BO14-females!BO15)/(females!BO14+females!BO15)</f>
        <v>1.6167168522522886E-4</v>
      </c>
      <c r="BP15" s="32">
        <f>2*(females!BP14-females!BP15)/(females!BP14+females!BP15)</f>
        <v>1.4146844243244881E-4</v>
      </c>
      <c r="BQ15" s="32">
        <f>2*(females!BQ14-females!BQ15)/(females!BQ14+females!BQ15)</f>
        <v>1.2119620655873471E-4</v>
      </c>
      <c r="BR15" s="32">
        <f>2*(females!BR14-females!BR15)/(females!BR14+females!BR15)</f>
        <v>9.09242449499159E-5</v>
      </c>
      <c r="BS15" s="32">
        <f>2*(females!BS14-females!BS15)/(females!BS14+females!BS15)</f>
        <v>1.1104325134639942E-4</v>
      </c>
      <c r="BT15" s="32">
        <f>2*(females!BT14-females!BT15)/(females!BT14+females!BT15)</f>
        <v>1.0082474642576273E-4</v>
      </c>
      <c r="BU15" s="32">
        <f>2*(females!BU14-females!BU15)/(females!BU14+females!BU15)</f>
        <v>1.4117457244272345E-4</v>
      </c>
      <c r="BV15" s="32">
        <f>2*(females!BV14-females!BV15)/(females!BV14+females!BV15)</f>
        <v>1.3098566714526814E-4</v>
      </c>
      <c r="BW15" s="32">
        <f>2*(females!BW14-females!BW15)/(females!BW14+females!BW15)</f>
        <v>1.7130620985010707E-4</v>
      </c>
      <c r="BX15" s="32">
        <f>2*(females!BX14-females!BX15)/(females!BX14+females!BX15)</f>
        <v>1.9142708894810814E-4</v>
      </c>
      <c r="BY15" s="32">
        <f>2*(females!BY14-females!BY15)/(females!BY14+females!BY15)</f>
        <v>1.7124926337633032E-4</v>
      </c>
      <c r="BZ15" s="32">
        <f>2*(females!BZ14-females!BZ15)/(females!BZ14+females!BZ15)</f>
        <v>1.2085687524549053E-4</v>
      </c>
      <c r="CA15" s="32">
        <f>2*(females!CA14-females!CA15)/(females!CA14+females!CA15)</f>
        <v>1.1072023512951751E-4</v>
      </c>
      <c r="CB15" s="32">
        <f>2*(females!CB14-females!CB15)/(females!CB14+females!CB15)</f>
        <v>1.0070797707886441E-4</v>
      </c>
      <c r="CC15" s="32">
        <f>2*(females!CC14-females!CC15)/(females!CC14+females!CC15)</f>
        <v>1.7110447941462138E-4</v>
      </c>
      <c r="CD15" s="32">
        <f>2*(females!CD14-females!CD15)/(females!CD14+females!CD15)</f>
        <v>1.1066231394898467E-4</v>
      </c>
      <c r="CE15" s="32">
        <f>2*(females!CE14-females!CE15)/(females!CE14+females!CE15)</f>
        <v>7.0438479535106033E-5</v>
      </c>
      <c r="CF15" s="32">
        <f>2*(females!CF14-females!CF15)/(females!CF14+females!CF15)</f>
        <v>1.0059350165979277E-4</v>
      </c>
      <c r="CG15" s="32">
        <f>2*(females!CG14-females!CG15)/(females!CG14+females!CG15)</f>
        <v>1.2069156265400747E-4</v>
      </c>
      <c r="CH15" s="32">
        <f>2*(females!CH14-females!CH15)/(females!CH14+females!CH15)</f>
        <v>3.0185793559357847E-5</v>
      </c>
      <c r="CI15" s="32">
        <f>2*(females!CI14-females!CI15)/(females!CI14+females!CI15)</f>
        <v>8.0454568310956901E-5</v>
      </c>
      <c r="CJ15" s="32">
        <f>2*(females!CJ14-females!CJ15)/(females!CJ14+females!CJ15)</f>
        <v>9.0474538956828563E-5</v>
      </c>
      <c r="CK15" s="32">
        <f>2*(females!CK14-females!CK15)/(females!CK14+females!CK15)</f>
        <v>1.1054998618125173E-4</v>
      </c>
      <c r="CL15" s="32">
        <f>2*(females!CL14-females!CL15)/(females!CL14+females!CL15)</f>
        <v>1.0049847242321917E-4</v>
      </c>
      <c r="CM15" s="32">
        <f>2*(females!CM14-females!CM15)/(females!CM14+females!CM15)</f>
        <v>7.033020029036326E-5</v>
      </c>
      <c r="CN15" s="32">
        <f>2*(females!CN14-females!CN15)/(females!CN14+females!CN15)</f>
        <v>9.042908601313231E-5</v>
      </c>
      <c r="CP15" s="31">
        <f t="shared" si="1"/>
        <v>72</v>
      </c>
      <c r="CQ15" s="32">
        <f>$CN75*EXP('2a)answer'!$I75*('2a) female mx'!CQ$2-'2a) female mx'!$CO$2))</f>
        <v>1.2455908816016768E-2</v>
      </c>
      <c r="CR15" s="32">
        <f>$CN75*EXP('2a)answer'!$I75*('2a) female mx'!CR$2-'2a) female mx'!$CO$2))</f>
        <v>1.2272239352112536E-2</v>
      </c>
      <c r="CS15" s="32">
        <f>$CN75*EXP('2a)answer'!$I75*('2a) female mx'!CS$2-'2a) female mx'!$CO$2))</f>
        <v>1.2091278198976242E-2</v>
      </c>
      <c r="CT15" s="32">
        <f>$CN75*EXP('2a)answer'!$I75*('2a) female mx'!CT$2-'2a) female mx'!$CO$2))</f>
        <v>1.1912985421024367E-2</v>
      </c>
      <c r="CU15" s="32">
        <f>$CN75*EXP('2a)answer'!$I75*('2a) female mx'!CU$2-'2a) female mx'!$CO$2))</f>
        <v>1.1737321671546296E-2</v>
      </c>
      <c r="CV15" s="32">
        <f>$CN75*EXP('2a)answer'!$I75*('2a) female mx'!CV$2-'2a) female mx'!$CO$2))</f>
        <v>1.1564248184021055E-2</v>
      </c>
      <c r="CW15" s="32">
        <f>$CN75*EXP('2a)answer'!$I75*('2a) female mx'!CW$2-'2a) female mx'!$CO$2))</f>
        <v>1.1393726763562081E-2</v>
      </c>
      <c r="CX15" s="32">
        <f>$CN75*EXP('2a)answer'!$I75*('2a) female mx'!CX$2-'2a) female mx'!$CO$2))</f>
        <v>1.1225719778488153E-2</v>
      </c>
      <c r="CY15" s="32">
        <f>$CN75*EXP('2a)answer'!$I75*('2a) female mx'!CY$2-'2a) female mx'!$CO$2))</f>
        <v>1.1060190152018602E-2</v>
      </c>
      <c r="CZ15" s="32">
        <f>$CN75*EXP('2a)answer'!$I75*('2a) female mx'!CZ$2-'2a) female mx'!$CO$2))</f>
        <v>1.089710135409099E-2</v>
      </c>
      <c r="DA15" s="32">
        <f>$CN75*EXP('2a)answer'!$I75*('2a) female mx'!DA$2-'2a) female mx'!$CO$2))</f>
        <v>1.073641739329944E-2</v>
      </c>
      <c r="DB15" s="32">
        <f>$CN75*EXP('2a)answer'!$I75*('2a) female mx'!DB$2-'2a) female mx'!$CO$2))</f>
        <v>1.0578102808951835E-2</v>
      </c>
      <c r="DC15" s="32">
        <f>$CN75*EXP('2a)answer'!$I75*('2a) female mx'!DC$2-'2a) female mx'!$CO$2))</f>
        <v>1.0422122663244143E-2</v>
      </c>
      <c r="DD15" s="32">
        <f>$CN75*EXP('2a)answer'!$I75*('2a) female mx'!DD$2-'2a) female mx'!$CO$2))</f>
        <v>1.0268442533550134E-2</v>
      </c>
      <c r="DE15" s="32">
        <f>$CN75*EXP('2a)answer'!$I75*('2a) female mx'!DE$2-'2a) female mx'!$CO$2))</f>
        <v>1.0117028504824795E-2</v>
      </c>
      <c r="DF15" s="32">
        <f>$CN75*EXP('2a)answer'!$I75*('2a) female mx'!DF$2-'2a) female mx'!$CO$2))</f>
        <v>9.9678471621197518E-3</v>
      </c>
      <c r="DG15" s="32">
        <f>$CN75*EXP('2a)answer'!$I75*('2a) female mx'!DG$2-'2a) female mx'!$CO$2))</f>
        <v>9.820865583209052E-3</v>
      </c>
      <c r="DH15" s="32">
        <f>$CN75*EXP('2a)answer'!$I75*('2a) female mx'!DH$2-'2a) female mx'!$CO$2))</f>
        <v>9.6760513313237078E-3</v>
      </c>
      <c r="DI15" s="32">
        <f>$CN75*EXP('2a)answer'!$I75*('2a) female mx'!DI$2-'2a) female mx'!$CO$2))</f>
        <v>9.533372447993349E-3</v>
      </c>
      <c r="DJ15" s="32">
        <f>$CN75*EXP('2a)answer'!$I75*('2a) female mx'!DJ$2-'2a) female mx'!$CO$2))</f>
        <v>9.3927974459934345E-3</v>
      </c>
      <c r="DK15" s="32">
        <f>$CN75*EXP('2a)answer'!$I75*('2a) female mx'!DK$2-'2a) female mx'!$CO$2))</f>
        <v>9.2542953023964699E-3</v>
      </c>
      <c r="DL15" s="32">
        <f>$CN75*EXP('2a)answer'!$I75*('2a) female mx'!DL$2-'2a) female mx'!$CO$2))</f>
        <v>9.1178354517256806E-3</v>
      </c>
      <c r="DM15" s="32">
        <f>$CN75*EXP('2a)answer'!$I75*('2a) female mx'!DM$2-'2a) female mx'!$CO$2))</f>
        <v>8.9833877792096437E-3</v>
      </c>
      <c r="DN15" s="32">
        <f>$CN75*EXP('2a)answer'!$I75*('2a) female mx'!DN$2-'2a) female mx'!$CO$2))</f>
        <v>8.8509226141363744E-3</v>
      </c>
      <c r="DO15" s="32">
        <f>$CN75*EXP('2a)answer'!$I75*('2a) female mx'!DO$2-'2a) female mx'!$CO$2))</f>
        <v>8.7204107233054221E-3</v>
      </c>
      <c r="DP15" s="32">
        <f>$CN75*EXP('2a)answer'!$I75*('2a) female mx'!DP$2-'2a) female mx'!$CO$2))</f>
        <v>8.591823304576517E-3</v>
      </c>
      <c r="DQ15" s="32">
        <f>$CN75*EXP('2a)answer'!$I75*('2a) female mx'!DQ$2-'2a) female mx'!$CO$2))</f>
        <v>8.4651319805133327E-3</v>
      </c>
      <c r="DR15" s="32">
        <f>$CN75*EXP('2a)answer'!$I75*('2a) female mx'!DR$2-'2a) female mx'!$CO$2))</f>
        <v>8.3403087921209949E-3</v>
      </c>
      <c r="DS15" s="32">
        <f>$CN75*EXP('2a)answer'!$I75*('2a) female mx'!DS$2-'2a) female mx'!$CO$2))</f>
        <v>8.2173261926759156E-3</v>
      </c>
      <c r="DT15" s="32">
        <f>$CN75*EXP('2a)answer'!$I75*('2a) female mx'!DT$2-'2a) female mx'!$CO$2))</f>
        <v>8.0961570416466285E-3</v>
      </c>
      <c r="DU15" s="32">
        <f>$CN75*EXP('2a)answer'!$I75*('2a) female mx'!DU$2-'2a) female mx'!$CO$2))</f>
        <v>7.9767745987042414E-3</v>
      </c>
      <c r="DV15" s="32">
        <f>$CN75*EXP('2a)answer'!$I75*('2a) female mx'!DV$2-'2a) female mx'!$CO$2))</f>
        <v>7.8591525178212333E-3</v>
      </c>
      <c r="DW15" s="32">
        <f>$CN75*EXP('2a)answer'!$I75*('2a) female mx'!DW$2-'2a) female mx'!$CO$2))</f>
        <v>7.7432648414572517E-3</v>
      </c>
      <c r="DX15" s="32">
        <f>$CN75*EXP('2a)answer'!$I75*('2a) female mx'!DX$2-'2a) female mx'!$CO$2))</f>
        <v>7.6290859948306483E-3</v>
      </c>
      <c r="DY15" s="32">
        <f>$CN75*EXP('2a)answer'!$I75*('2a) female mx'!DY$2-'2a) female mx'!$CO$2))</f>
        <v>7.516590780274484E-3</v>
      </c>
      <c r="DZ15" s="32">
        <f>$CN75*EXP('2a)answer'!$I75*('2a) female mx'!DZ$2-'2a) female mx'!$CO$2))</f>
        <v>7.4057543716757592E-3</v>
      </c>
      <c r="EA15" s="32">
        <f>$CN75*EXP('2a)answer'!$I75*('2a) female mx'!EA$2-'2a) female mx'!$CO$2))</f>
        <v>7.2965523089966351E-3</v>
      </c>
      <c r="EB15" s="32">
        <f>$CN75*EXP('2a)answer'!$I75*('2a) female mx'!EB$2-'2a) female mx'!$CO$2))</f>
        <v>7.1889604928764552E-3</v>
      </c>
      <c r="EC15" s="32">
        <f>$CN75*EXP('2a)answer'!$I75*('2a) female mx'!EC$2-'2a) female mx'!$CO$2))</f>
        <v>7.0829551793133499E-3</v>
      </c>
      <c r="ED15" s="32">
        <f>$CN75*EXP('2a)answer'!$I75*('2a) female mx'!ED$2-'2a) female mx'!$CO$2))</f>
        <v>6.9785129744242645E-3</v>
      </c>
      <c r="EE15" s="32">
        <f>$CN75*EXP('2a)answer'!$I75*('2a) female mx'!EE$2-'2a) female mx'!$CO$2))</f>
        <v>6.8756108292822686E-3</v>
      </c>
      <c r="EF15" s="32">
        <f>$CN75*EXP('2a)answer'!$I75*('2a) female mx'!EF$2-'2a) female mx'!$CO$2))</f>
        <v>6.7742260348299726E-3</v>
      </c>
      <c r="EG15" s="32">
        <f>$CN75*EXP('2a)answer'!$I75*('2a) female mx'!EG$2-'2a) female mx'!$CO$2))</f>
        <v>6.6743362168679632E-3</v>
      </c>
      <c r="EH15" s="32">
        <f>$CN75*EXP('2a)answer'!$I75*('2a) female mx'!EH$2-'2a) female mx'!$CO$2))</f>
        <v>6.5759193311171289E-3</v>
      </c>
      <c r="EI15" s="32">
        <f>$CN75*EXP('2a)answer'!$I75*('2a) female mx'!EI$2-'2a) female mx'!$CO$2))</f>
        <v>6.4789536583537985E-3</v>
      </c>
      <c r="EJ15" s="32">
        <f>$CN75*EXP('2a)answer'!$I75*('2a) female mx'!EJ$2-'2a) female mx'!$CO$2))</f>
        <v>6.3834177996166174E-3</v>
      </c>
      <c r="EK15" s="32">
        <f>$CN75*EXP('2a)answer'!$I75*('2a) female mx'!EK$2-'2a) female mx'!$CO$2))</f>
        <v>6.2892906714840883E-3</v>
      </c>
      <c r="EL15" s="32">
        <f>$CN75*EXP('2a)answer'!$I75*('2a) female mx'!EL$2-'2a) female mx'!$CO$2))</f>
        <v>6.196551501421765E-3</v>
      </c>
      <c r="EM15" s="32">
        <f>$CN75*EXP('2a)answer'!$I75*('2a) female mx'!EM$2-'2a) female mx'!$CO$2))</f>
        <v>6.1051798231980432E-3</v>
      </c>
      <c r="EN15" s="32">
        <f>$CN75*EXP('2a)answer'!$I75*('2a) female mx'!EN$2-'2a) female mx'!$CO$2))</f>
        <v>6.0151554723675517E-3</v>
      </c>
      <c r="EO15" s="32">
        <f>$CN75*EXP('2a)answer'!$I75*('2a) female mx'!EO$2-'2a) female mx'!$CO$2))</f>
        <v>5.926458581821138E-3</v>
      </c>
    </row>
    <row r="16" spans="1:145" x14ac:dyDescent="0.25">
      <c r="A16" s="31">
        <f>'2a) male mx'!A16</f>
        <v>13</v>
      </c>
      <c r="B16" s="32">
        <f>2*(females!B15-females!B16)/(females!B15+females!B16)</f>
        <v>1.4211352557217218E-3</v>
      </c>
      <c r="C16" s="32">
        <f>2*(females!C15-females!C16)/(females!C15+females!C16)</f>
        <v>1.1205447571434729E-3</v>
      </c>
      <c r="D16" s="32">
        <f>2*(females!D15-females!D16)/(females!D15+females!D16)</f>
        <v>1.0459681197633496E-3</v>
      </c>
      <c r="E16" s="32">
        <f>2*(females!E15-females!E16)/(females!E15+females!E16)</f>
        <v>9.8823350545971861E-4</v>
      </c>
      <c r="F16" s="32">
        <f>2*(females!F15-females!F16)/(females!F15+females!F16)</f>
        <v>1.0457939139106762E-3</v>
      </c>
      <c r="G16" s="32">
        <f>2*(females!G15-females!G16)/(females!G15+females!G16)</f>
        <v>1.1629159039517605E-3</v>
      </c>
      <c r="H16" s="32">
        <f>2*(females!H15-females!H16)/(females!H15+females!H16)</f>
        <v>1.0384777646766116E-3</v>
      </c>
      <c r="I16" s="32">
        <f>2*(females!I15-females!I16)/(females!I15+females!I16)</f>
        <v>1.0824736688280058E-3</v>
      </c>
      <c r="J16" s="32">
        <f>2*(females!J15-females!J16)/(females!J15+females!J16)</f>
        <v>1.0326689112872863E-3</v>
      </c>
      <c r="K16" s="32">
        <f>2*(females!K15-females!K16)/(females!K15+females!K16)</f>
        <v>8.3571727041882289E-4</v>
      </c>
      <c r="L16" s="32">
        <f>2*(females!L15-females!L16)/(females!L15+females!L16)</f>
        <v>8.2685804543478948E-4</v>
      </c>
      <c r="M16" s="32">
        <f>2*(females!M15-females!M16)/(females!M15+females!M16)</f>
        <v>9.0130689499774675E-4</v>
      </c>
      <c r="N16" s="32">
        <f>2*(females!N15-females!N16)/(females!N15+females!N16)</f>
        <v>8.8029569450557611E-4</v>
      </c>
      <c r="O16" s="32">
        <f>2*(females!O15-females!O16)/(females!O15+females!O16)</f>
        <v>1.0019612859213779E-3</v>
      </c>
      <c r="P16" s="32">
        <f>2*(females!P15-females!P16)/(females!P15+females!P16)</f>
        <v>7.5337560018038567E-4</v>
      </c>
      <c r="Q16" s="32">
        <f>2*(females!Q15-females!Q16)/(females!Q15+females!Q16)</f>
        <v>9.466524136977413E-4</v>
      </c>
      <c r="R16" s="32">
        <f>2*(females!R15-females!R16)/(females!R15+females!R16)</f>
        <v>1.0362475151207546E-3</v>
      </c>
      <c r="S16" s="32">
        <f>2*(females!S15-females!S16)/(females!S15+females!S16)</f>
        <v>9.3954701165988399E-4</v>
      </c>
      <c r="T16" s="32">
        <f>2*(females!T15-females!T16)/(females!T15+females!T16)</f>
        <v>8.4440738434257603E-4</v>
      </c>
      <c r="U16" s="32">
        <f>2*(females!U15-females!U16)/(females!U15+females!U16)</f>
        <v>7.4937595980811757E-4</v>
      </c>
      <c r="V16" s="32">
        <f>2*(females!V15-females!V16)/(females!V15+females!V16)</f>
        <v>8.4570172100300223E-4</v>
      </c>
      <c r="W16" s="32">
        <f>2*(females!W15-females!W16)/(females!W15+females!W16)</f>
        <v>1.0253537206069672E-3</v>
      </c>
      <c r="X16" s="32">
        <f>2*(females!X15-females!X16)/(females!X15+females!X16)</f>
        <v>8.5552686195915651E-4</v>
      </c>
      <c r="Y16" s="32">
        <f>2*(females!Y15-females!Y16)/(females!Y15+females!Y16)</f>
        <v>5.9559572633943736E-4</v>
      </c>
      <c r="Z16" s="32">
        <f>2*(females!Z15-females!Z16)/(females!Z15+females!Z16)</f>
        <v>5.9356760162241815E-4</v>
      </c>
      <c r="AA16" s="32">
        <f>2*(females!AA15-females!AA16)/(females!AA15+females!AA16)</f>
        <v>5.0000000000000001E-4</v>
      </c>
      <c r="AB16" s="32">
        <f>2*(females!AB15-females!AB16)/(females!AB15+females!AB16)</f>
        <v>4.7714377586689761E-4</v>
      </c>
      <c r="AC16" s="32">
        <f>2*(females!AC15-females!AC16)/(females!AC15+females!AC16)</f>
        <v>4.347241054516473E-4</v>
      </c>
      <c r="AD16" s="32">
        <f>2*(females!AD15-females!AD16)/(females!AD15+females!AD16)</f>
        <v>4.8553468215556736E-4</v>
      </c>
      <c r="AE16" s="32">
        <f>2*(females!AE15-females!AE16)/(females!AE15+females!AE16)</f>
        <v>5.9900028917255345E-4</v>
      </c>
      <c r="AF16" s="32">
        <f>2*(females!AF15-females!AF16)/(females!AF15+females!AF16)</f>
        <v>4.756783587028458E-4</v>
      </c>
      <c r="AG16" s="32">
        <f>2*(females!AG15-females!AG16)/(females!AG15+females!AG16)</f>
        <v>4.4374500141895203E-4</v>
      </c>
      <c r="AH16" s="32">
        <f>2*(females!AH15-females!AH16)/(females!AH15+females!AH16)</f>
        <v>3.6090845814750844E-4</v>
      </c>
      <c r="AI16" s="32">
        <f>2*(females!AI15-females!AI16)/(females!AI15+females!AI16)</f>
        <v>3.0867690788052144E-4</v>
      </c>
      <c r="AJ16" s="32">
        <f>2*(females!AJ15-females!AJ16)/(females!AJ15+females!AJ16)</f>
        <v>4.0121599308673981E-4</v>
      </c>
      <c r="AK16" s="32">
        <f>2*(females!AK15-females!AK16)/(females!AK15+females!AK16)</f>
        <v>2.6736043271257726E-4</v>
      </c>
      <c r="AL16" s="32">
        <f>2*(females!AL15-females!AL16)/(females!AL15+females!AL16)</f>
        <v>3.28866233659459E-4</v>
      </c>
      <c r="AM16" s="32">
        <f>2*(females!AM15-females!AM16)/(females!AM15+females!AM16)</f>
        <v>2.4625740054792273E-4</v>
      </c>
      <c r="AN16" s="32">
        <f>2*(females!AN15-females!AN16)/(females!AN15+females!AN16)</f>
        <v>3.0800505128284101E-4</v>
      </c>
      <c r="AO16" s="32">
        <f>2*(females!AO15-females!AO16)/(females!AO15+females!AO16)</f>
        <v>2.4617404504985023E-4</v>
      </c>
      <c r="AP16" s="32">
        <f>2*(females!AP15-females!AP16)/(females!AP15+females!AP16)</f>
        <v>3.2787557122072175E-4</v>
      </c>
      <c r="AQ16" s="32">
        <f>2*(females!AQ15-females!AQ16)/(females!AQ15+females!AQ16)</f>
        <v>4.0979827679824606E-4</v>
      </c>
      <c r="AR16" s="32">
        <f>2*(females!AR15-females!AR16)/(females!AR15+females!AR16)</f>
        <v>2.7646513723422229E-4</v>
      </c>
      <c r="AS16" s="32">
        <f>2*(females!AS15-females!AS16)/(females!AS15+females!AS16)</f>
        <v>4.2992701477106385E-4</v>
      </c>
      <c r="AT16" s="32">
        <f>2*(females!AT15-females!AT16)/(females!AT15+females!AT16)</f>
        <v>3.3748370107125511E-4</v>
      </c>
      <c r="AU16" s="32">
        <f>2*(females!AU15-females!AU16)/(females!AU15+females!AU16)</f>
        <v>3.0657918940462319E-4</v>
      </c>
      <c r="AV16" s="32">
        <f>2*(females!AV15-females!AV16)/(females!AV15+females!AV16)</f>
        <v>1.8393247634423984E-4</v>
      </c>
      <c r="AW16" s="32">
        <f>2*(females!AW15-females!AW16)/(females!AW15+females!AW16)</f>
        <v>2.4537619237493483E-4</v>
      </c>
      <c r="AX16" s="32">
        <f>2*(females!AX15-females!AX16)/(females!AX15+females!AX16)</f>
        <v>2.1470746108427267E-4</v>
      </c>
      <c r="AY16" s="32">
        <f>2*(females!AY15-females!AY16)/(females!AY15+females!AY16)</f>
        <v>4.1900654569981756E-4</v>
      </c>
      <c r="AZ16" s="32">
        <f>2*(females!AZ15-females!AZ16)/(females!AZ15+females!AZ16)</f>
        <v>2.9627662019891397E-4</v>
      </c>
      <c r="BA16" s="32">
        <f>2*(females!BA15-females!BA16)/(females!BA15+females!BA16)</f>
        <v>2.9580517659059035E-4</v>
      </c>
      <c r="BB16" s="32">
        <f>2*(females!BB15-females!BB16)/(females!BB15+females!BB16)</f>
        <v>2.0381957890874998E-4</v>
      </c>
      <c r="BC16" s="32">
        <f>2*(females!BC15-females!BC16)/(females!BC15+females!BC16)</f>
        <v>2.8519046649012019E-4</v>
      </c>
      <c r="BD16" s="32">
        <f>2*(females!BD15-females!BD16)/(females!BD15+females!BD16)</f>
        <v>2.0341120592333431E-4</v>
      </c>
      <c r="BE16" s="32">
        <f>2*(females!BE15-females!BE16)/(females!BE15+females!BE16)</f>
        <v>2.8467145863622038E-4</v>
      </c>
      <c r="BF16" s="32">
        <f>2*(females!BF15-females!BF16)/(females!BF15+females!BF16)</f>
        <v>2.0301270859555807E-4</v>
      </c>
      <c r="BG16" s="32">
        <f>2*(females!BG15-females!BG16)/(females!BG15+females!BG16)</f>
        <v>2.6392187912377939E-4</v>
      </c>
      <c r="BH16" s="32">
        <f>2*(females!BH15-females!BH16)/(females!BH15+females!BH16)</f>
        <v>2.0272872868814241E-4</v>
      </c>
      <c r="BI16" s="32">
        <f>2*(females!BI15-females!BI16)/(females!BI15+females!BI16)</f>
        <v>2.6340316894274022E-4</v>
      </c>
      <c r="BJ16" s="32">
        <f>2*(females!BJ15-females!BJ16)/(females!BJ15+females!BJ16)</f>
        <v>1.7214056796261513E-4</v>
      </c>
      <c r="BK16" s="32">
        <f>2*(females!BK15-females!BK16)/(females!BK15+females!BK16)</f>
        <v>1.8225448801676743E-4</v>
      </c>
      <c r="BL16" s="32">
        <f>2*(females!BL15-females!BL16)/(females!BL15+females!BL16)</f>
        <v>2.4292235594198204E-4</v>
      </c>
      <c r="BM16" s="32">
        <f>2*(females!BM15-females!BM16)/(females!BM15+females!BM16)</f>
        <v>2.0227560050568901E-4</v>
      </c>
      <c r="BN16" s="32">
        <f>2*(females!BN15-females!BN16)/(females!BN15+females!BN16)</f>
        <v>1.3156363378756522E-4</v>
      </c>
      <c r="BO16" s="32">
        <f>2*(females!BO15-females!BO16)/(females!BO15+females!BO16)</f>
        <v>1.8191189400600308E-4</v>
      </c>
      <c r="BP16" s="32">
        <f>2*(females!BP15-females!BP16)/(females!BP15+females!BP16)</f>
        <v>1.8191740949608878E-4</v>
      </c>
      <c r="BQ16" s="32">
        <f>2*(females!BQ15-females!BQ16)/(females!BQ15+females!BQ16)</f>
        <v>1.4141414141414141E-4</v>
      </c>
      <c r="BR16" s="32">
        <f>2*(females!BR15-females!BR16)/(females!BR15+females!BR16)</f>
        <v>2.1218872671607632E-4</v>
      </c>
      <c r="BS16" s="32">
        <f>2*(females!BS15-females!BS16)/(females!BS15+females!BS16)</f>
        <v>1.8173373987844031E-4</v>
      </c>
      <c r="BT16" s="32">
        <f>2*(females!BT15-females!BT16)/(females!BT15+females!BT16)</f>
        <v>1.6134074156238341E-4</v>
      </c>
      <c r="BU16" s="32">
        <f>2*(females!BU15-females!BU16)/(females!BU15+females!BU16)</f>
        <v>1.5128059019600923E-4</v>
      </c>
      <c r="BV16" s="32">
        <f>2*(females!BV15-females!BV16)/(females!BV15+females!BV16)</f>
        <v>2.3178591043993972E-4</v>
      </c>
      <c r="BW16" s="32">
        <f>2*(females!BW15-females!BW16)/(females!BW15+females!BW16)</f>
        <v>1.2093970148050351E-4</v>
      </c>
      <c r="BX16" s="32">
        <f>2*(females!BX15-females!BX16)/(females!BX15+females!BX16)</f>
        <v>2.1161995072278291E-4</v>
      </c>
      <c r="BY16" s="32">
        <f>2*(females!BY15-females!BY16)/(females!BY15+females!BY16)</f>
        <v>1.6120257118101033E-4</v>
      </c>
      <c r="BZ16" s="32">
        <f>2*(females!BZ15-females!BZ16)/(females!BZ15+females!BZ16)</f>
        <v>1.6116522457366761E-4</v>
      </c>
      <c r="CA16" s="32">
        <f>2*(females!CA15-females!CA16)/(females!CA15+females!CA16)</f>
        <v>1.4093439503910928E-4</v>
      </c>
      <c r="CB16" s="32">
        <f>2*(females!CB15-females!CB16)/(females!CB15+females!CB16)</f>
        <v>1.6115386164940976E-4</v>
      </c>
      <c r="CC16" s="32">
        <f>2*(females!CC15-females!CC16)/(females!CC15+females!CC16)</f>
        <v>8.0529886654184536E-5</v>
      </c>
      <c r="CD16" s="32">
        <f>2*(females!CD15-females!CD16)/(females!CD15+females!CD16)</f>
        <v>9.0551002852356596E-5</v>
      </c>
      <c r="CE16" s="32">
        <f>2*(females!CE15-females!CE16)/(females!CE15+females!CE16)</f>
        <v>1.2076322357298124E-4</v>
      </c>
      <c r="CF16" s="32">
        <f>2*(females!CF15-females!CF16)/(females!CF15+females!CF16)</f>
        <v>1.1066454056609942E-4</v>
      </c>
      <c r="CG16" s="32">
        <f>2*(females!CG15-females!CG16)/(females!CG15+females!CG16)</f>
        <v>1.2070613086556355E-4</v>
      </c>
      <c r="CH16" s="32">
        <f>2*(females!CH15-females!CH16)/(females!CH15+females!CH16)</f>
        <v>1.2075228674643026E-4</v>
      </c>
      <c r="CI16" s="32">
        <f>2*(females!CI15-females!CI16)/(females!CI15+females!CI16)</f>
        <v>1.1063560153079441E-4</v>
      </c>
      <c r="CJ16" s="32">
        <f>2*(females!CJ15-females!CJ16)/(females!CJ15+females!CJ16)</f>
        <v>1.2064545317448349E-4</v>
      </c>
      <c r="CK16" s="32">
        <f>2*(females!CK15-females!CK16)/(females!CK15+females!CK16)</f>
        <v>8.0407666871036153E-5</v>
      </c>
      <c r="CL16" s="32">
        <f>2*(females!CL15-females!CL16)/(females!CL15+females!CL16)</f>
        <v>8.0406050555304289E-5</v>
      </c>
      <c r="CM16" s="32">
        <f>2*(females!CM15-females!CM16)/(females!CM15+females!CM16)</f>
        <v>8.0383428956120698E-5</v>
      </c>
      <c r="CN16" s="32">
        <f>2*(females!CN15-females!CN16)/(females!CN15+females!CN16)</f>
        <v>9.0437264172272939E-5</v>
      </c>
      <c r="CP16" s="31">
        <f t="shared" si="1"/>
        <v>73</v>
      </c>
      <c r="CQ16" s="32">
        <f>$CN76*EXP('2a)answer'!$I76*('2a) female mx'!CQ$2-'2a) female mx'!$CO$2))</f>
        <v>1.3208958987374718E-2</v>
      </c>
      <c r="CR16" s="32">
        <f>$CN76*EXP('2a)answer'!$I76*('2a) female mx'!CR$2-'2a) female mx'!$CO$2))</f>
        <v>1.300437037500834E-2</v>
      </c>
      <c r="CS16" s="32">
        <f>$CN76*EXP('2a)answer'!$I76*('2a) female mx'!CS$2-'2a) female mx'!$CO$2))</f>
        <v>1.2802950558937719E-2</v>
      </c>
      <c r="CT16" s="32">
        <f>$CN76*EXP('2a)answer'!$I76*('2a) female mx'!CT$2-'2a) female mx'!$CO$2))</f>
        <v>1.2604650458865337E-2</v>
      </c>
      <c r="CU16" s="32">
        <f>$CN76*EXP('2a)answer'!$I76*('2a) female mx'!CU$2-'2a) female mx'!$CO$2))</f>
        <v>1.2409421754679998E-2</v>
      </c>
      <c r="CV16" s="32">
        <f>$CN76*EXP('2a)answer'!$I76*('2a) female mx'!CV$2-'2a) female mx'!$CO$2))</f>
        <v>1.2217216874682583E-2</v>
      </c>
      <c r="CW16" s="32">
        <f>$CN76*EXP('2a)answer'!$I76*('2a) female mx'!CW$2-'2a) female mx'!$CO$2))</f>
        <v>1.202798898399419E-2</v>
      </c>
      <c r="CX16" s="32">
        <f>$CN76*EXP('2a)answer'!$I76*('2a) female mx'!CX$2-'2a) female mx'!$CO$2))</f>
        <v>1.1841691973143791E-2</v>
      </c>
      <c r="CY16" s="32">
        <f>$CN76*EXP('2a)answer'!$I76*('2a) female mx'!CY$2-'2a) female mx'!$CO$2))</f>
        <v>1.1658280446832658E-2</v>
      </c>
      <c r="CZ16" s="32">
        <f>$CN76*EXP('2a)answer'!$I76*('2a) female mx'!CZ$2-'2a) female mx'!$CO$2))</f>
        <v>1.1477709712872826E-2</v>
      </c>
      <c r="DA16" s="32">
        <f>$CN76*EXP('2a)answer'!$I76*('2a) female mx'!DA$2-'2a) female mx'!$CO$2))</f>
        <v>1.1299935771296871E-2</v>
      </c>
      <c r="DB16" s="32">
        <f>$CN76*EXP('2a)answer'!$I76*('2a) female mx'!DB$2-'2a) female mx'!$CO$2))</f>
        <v>1.1124915303636362E-2</v>
      </c>
      <c r="DC16" s="32">
        <f>$CN76*EXP('2a)answer'!$I76*('2a) female mx'!DC$2-'2a) female mx'!$CO$2))</f>
        <v>1.0952605662366379E-2</v>
      </c>
      <c r="DD16" s="32">
        <f>$CN76*EXP('2a)answer'!$I76*('2a) female mx'!DD$2-'2a) female mx'!$CO$2))</f>
        <v>1.0782964860513528E-2</v>
      </c>
      <c r="DE16" s="32">
        <f>$CN76*EXP('2a)answer'!$I76*('2a) female mx'!DE$2-'2a) female mx'!$CO$2))</f>
        <v>1.0615951561424898E-2</v>
      </c>
      <c r="DF16" s="32">
        <f>$CN76*EXP('2a)answer'!$I76*('2a) female mx'!DF$2-'2a) female mx'!$CO$2))</f>
        <v>1.0451525068695492E-2</v>
      </c>
      <c r="DG16" s="32">
        <f>$CN76*EXP('2a)answer'!$I76*('2a) female mx'!DG$2-'2a) female mx'!$CO$2))</f>
        <v>1.0289645316251669E-2</v>
      </c>
      <c r="DH16" s="32">
        <f>$CN76*EXP('2a)answer'!$I76*('2a) female mx'!DH$2-'2a) female mx'!$CO$2))</f>
        <v>1.0130272858588182E-2</v>
      </c>
      <c r="DI16" s="32">
        <f>$CN76*EXP('2a)answer'!$I76*('2a) female mx'!DI$2-'2a) female mx'!$CO$2))</f>
        <v>9.9733688611564168E-3</v>
      </c>
      <c r="DJ16" s="32">
        <f>$CN76*EXP('2a)answer'!$I76*('2a) female mx'!DJ$2-'2a) female mx'!$CO$2))</f>
        <v>9.8188950909015252E-3</v>
      </c>
      <c r="DK16" s="32">
        <f>$CN76*EXP('2a)answer'!$I76*('2a) female mx'!DK$2-'2a) female mx'!$CO$2))</f>
        <v>9.6668139069461013E-3</v>
      </c>
      <c r="DL16" s="32">
        <f>$CN76*EXP('2a)answer'!$I76*('2a) female mx'!DL$2-'2a) female mx'!$CO$2))</f>
        <v>9.5170882514181796E-3</v>
      </c>
      <c r="DM16" s="32">
        <f>$CN76*EXP('2a)answer'!$I76*('2a) female mx'!DM$2-'2a) female mx'!$CO$2))</f>
        <v>9.3696816404212763E-3</v>
      </c>
      <c r="DN16" s="32">
        <f>$CN76*EXP('2a)answer'!$I76*('2a) female mx'!DN$2-'2a) female mx'!$CO$2))</f>
        <v>9.2245581551442957E-3</v>
      </c>
      <c r="DO16" s="32">
        <f>$CN76*EXP('2a)answer'!$I76*('2a) female mx'!DO$2-'2a) female mx'!$CO$2))</f>
        <v>9.0816824331091412E-3</v>
      </c>
      <c r="DP16" s="32">
        <f>$CN76*EXP('2a)answer'!$I76*('2a) female mx'!DP$2-'2a) female mx'!$CO$2))</f>
        <v>8.9410196595538748E-3</v>
      </c>
      <c r="DQ16" s="32">
        <f>$CN76*EXP('2a)answer'!$I76*('2a) female mx'!DQ$2-'2a) female mx'!$CO$2))</f>
        <v>8.8025355589493506E-3</v>
      </c>
      <c r="DR16" s="32">
        <f>$CN76*EXP('2a)answer'!$I76*('2a) female mx'!DR$2-'2a) female mx'!$CO$2))</f>
        <v>8.666196386647243E-3</v>
      </c>
      <c r="DS16" s="32">
        <f>$CN76*EXP('2a)answer'!$I76*('2a) female mx'!DS$2-'2a) female mx'!$CO$2))</f>
        <v>8.5319689206574297E-3</v>
      </c>
      <c r="DT16" s="32">
        <f>$CN76*EXP('2a)answer'!$I76*('2a) female mx'!DT$2-'2a) female mx'!$CO$2))</f>
        <v>8.3998204535527341E-3</v>
      </c>
      <c r="DU16" s="32">
        <f>$CN76*EXP('2a)answer'!$I76*('2a) female mx'!DU$2-'2a) female mx'!$CO$2))</f>
        <v>8.2697187844990531E-3</v>
      </c>
      <c r="DV16" s="32">
        <f>$CN76*EXP('2a)answer'!$I76*('2a) female mx'!DV$2-'2a) female mx'!$CO$2))</f>
        <v>8.1416322114089296E-3</v>
      </c>
      <c r="DW16" s="32">
        <f>$CN76*EXP('2a)answer'!$I76*('2a) female mx'!DW$2-'2a) female mx'!$CO$2))</f>
        <v>8.0155295232166475E-3</v>
      </c>
      <c r="DX16" s="32">
        <f>$CN76*EXP('2a)answer'!$I76*('2a) female mx'!DX$2-'2a) female mx'!$CO$2))</f>
        <v>7.8913799922729882E-3</v>
      </c>
      <c r="DY16" s="32">
        <f>$CN76*EXP('2a)answer'!$I76*('2a) female mx'!DY$2-'2a) female mx'!$CO$2))</f>
        <v>7.769153366857762E-3</v>
      </c>
      <c r="DZ16" s="32">
        <f>$CN76*EXP('2a)answer'!$I76*('2a) female mx'!DZ$2-'2a) female mx'!$CO$2))</f>
        <v>7.648819863808335E-3</v>
      </c>
      <c r="EA16" s="32">
        <f>$CN76*EXP('2a)answer'!$I76*('2a) female mx'!EA$2-'2a) female mx'!$CO$2))</f>
        <v>7.5303501612623098E-3</v>
      </c>
      <c r="EB16" s="32">
        <f>$CN76*EXP('2a)answer'!$I76*('2a) female mx'!EB$2-'2a) female mx'!$CO$2))</f>
        <v>7.4137153915126179E-3</v>
      </c>
      <c r="EC16" s="32">
        <f>$CN76*EXP('2a)answer'!$I76*('2a) female mx'!EC$2-'2a) female mx'!$CO$2))</f>
        <v>7.2988871339732799E-3</v>
      </c>
      <c r="ED16" s="32">
        <f>$CN76*EXP('2a)answer'!$I76*('2a) female mx'!ED$2-'2a) female mx'!$CO$2))</f>
        <v>7.1858374082541168E-3</v>
      </c>
      <c r="EE16" s="32">
        <f>$CN76*EXP('2a)answer'!$I76*('2a) female mx'!EE$2-'2a) female mx'!$CO$2))</f>
        <v>7.0745386673427176E-3</v>
      </c>
      <c r="EF16" s="32">
        <f>$CN76*EXP('2a)answer'!$I76*('2a) female mx'!EF$2-'2a) female mx'!$CO$2))</f>
        <v>6.9649637908920179E-3</v>
      </c>
      <c r="EG16" s="32">
        <f>$CN76*EXP('2a)answer'!$I76*('2a) female mx'!EG$2-'2a) female mx'!$CO$2))</f>
        <v>6.8570860786118419E-3</v>
      </c>
      <c r="EH16" s="32">
        <f>$CN76*EXP('2a)answer'!$I76*('2a) female mx'!EH$2-'2a) female mx'!$CO$2))</f>
        <v>6.7508792437627908E-3</v>
      </c>
      <c r="EI16" s="32">
        <f>$CN76*EXP('2a)answer'!$I76*('2a) female mx'!EI$2-'2a) female mx'!$CO$2))</f>
        <v>6.6463174067509165E-3</v>
      </c>
      <c r="EJ16" s="32">
        <f>$CN76*EXP('2a)answer'!$I76*('2a) female mx'!EJ$2-'2a) female mx'!$CO$2))</f>
        <v>6.5433750888215974E-3</v>
      </c>
      <c r="EK16" s="32">
        <f>$CN76*EXP('2a)answer'!$I76*('2a) female mx'!EK$2-'2a) female mx'!$CO$2))</f>
        <v>6.4420272058510857E-3</v>
      </c>
      <c r="EL16" s="32">
        <f>$CN76*EXP('2a)answer'!$I76*('2a) female mx'!EL$2-'2a) female mx'!$CO$2))</f>
        <v>6.3422490622342233E-3</v>
      </c>
      <c r="EM16" s="32">
        <f>$CN76*EXP('2a)answer'!$I76*('2a) female mx'!EM$2-'2a) female mx'!$CO$2))</f>
        <v>6.2440163448668155E-3</v>
      </c>
      <c r="EN16" s="32">
        <f>$CN76*EXP('2a)answer'!$I76*('2a) female mx'!EN$2-'2a) female mx'!$CO$2))</f>
        <v>6.1473051172212237E-3</v>
      </c>
      <c r="EO16" s="32">
        <f>$CN76*EXP('2a)answer'!$I76*('2a) female mx'!EO$2-'2a) female mx'!$CO$2))</f>
        <v>6.0520918135137085E-3</v>
      </c>
    </row>
    <row r="17" spans="1:145" x14ac:dyDescent="0.25">
      <c r="A17" s="31">
        <f>'2a) male mx'!A17</f>
        <v>14</v>
      </c>
      <c r="B17" s="32">
        <f>2*(females!B16-females!B17)/(females!B16+females!B17)</f>
        <v>1.4341978972452368E-3</v>
      </c>
      <c r="C17" s="32">
        <f>2*(females!C16-females!C17)/(females!C16+females!C17)</f>
        <v>1.5751939322666609E-3</v>
      </c>
      <c r="D17" s="32">
        <f>2*(females!D16-females!D17)/(females!D16+females!D17)</f>
        <v>1.3199160053451143E-3</v>
      </c>
      <c r="E17" s="32">
        <f>2*(females!E16-females!E17)/(females!E16+females!E17)</f>
        <v>1.3481777855092632E-3</v>
      </c>
      <c r="F17" s="32">
        <f>2*(females!F16-females!F17)/(females!F16+females!F17)</f>
        <v>1.360088945499293E-3</v>
      </c>
      <c r="G17" s="32">
        <f>2*(females!G16-females!G17)/(females!G16+females!G17)</f>
        <v>1.2182040653517967E-3</v>
      </c>
      <c r="H17" s="32">
        <f>2*(females!H16-females!H17)/(females!H16+females!H17)</f>
        <v>9.4205291738629039E-4</v>
      </c>
      <c r="I17" s="32">
        <f>2*(females!I16-females!I17)/(females!I16+females!I17)</f>
        <v>1.3005169554898071E-3</v>
      </c>
      <c r="J17" s="32">
        <f>2*(females!J16-females!J17)/(females!J16+females!J17)</f>
        <v>1.0445101301330404E-3</v>
      </c>
      <c r="K17" s="32">
        <f>2*(females!K16-females!K17)/(females!K16+females!K17)</f>
        <v>8.5787204838398353E-4</v>
      </c>
      <c r="L17" s="32">
        <f>2*(females!L16-females!L17)/(females!L16+females!L17)</f>
        <v>8.9122777235496327E-4</v>
      </c>
      <c r="M17" s="32">
        <f>2*(females!M16-females!M17)/(females!M16+females!M17)</f>
        <v>9.2335613421565146E-4</v>
      </c>
      <c r="N17" s="32">
        <f>2*(females!N16-females!N17)/(females!N16+females!N17)</f>
        <v>9.0231150977946445E-4</v>
      </c>
      <c r="O17" s="32">
        <f>2*(females!O16-females!O17)/(females!O16+females!O17)</f>
        <v>9.6026631385770988E-4</v>
      </c>
      <c r="P17" s="32">
        <f>2*(females!P16-females!P17)/(females!P16+females!P17)</f>
        <v>7.5394360289471871E-4</v>
      </c>
      <c r="Q17" s="32">
        <f>2*(females!Q16-females!Q17)/(females!Q16+females!Q17)</f>
        <v>9.1559492377139937E-4</v>
      </c>
      <c r="R17" s="32">
        <f>2*(females!R16-females!R17)/(females!R16+females!R17)</f>
        <v>8.8906764322985578E-4</v>
      </c>
      <c r="S17" s="32">
        <f>2*(females!S16-females!S17)/(females!S16+females!S17)</f>
        <v>8.8757396449704138E-4</v>
      </c>
      <c r="T17" s="32">
        <f>2*(females!T16-females!T17)/(females!T16+females!T17)</f>
        <v>7.2887452266641309E-4</v>
      </c>
      <c r="U17" s="32">
        <f>2*(females!U16-females!U17)/(females!U16+females!U17)</f>
        <v>6.759754113944105E-4</v>
      </c>
      <c r="V17" s="32">
        <f>2*(females!V16-females!V17)/(females!V16+females!V17)</f>
        <v>6.9824275573140927E-4</v>
      </c>
      <c r="W17" s="32">
        <f>2*(females!W16-females!W17)/(females!W16+females!W17)</f>
        <v>7.1943207185856813E-4</v>
      </c>
      <c r="X17" s="32">
        <f>2*(females!X16-females!X17)/(females!X16+females!X17)</f>
        <v>7.9280764900819763E-4</v>
      </c>
      <c r="Y17" s="32">
        <f>2*(females!Y16-females!Y17)/(females!Y16+females!Y17)</f>
        <v>7.2145922971157315E-4</v>
      </c>
      <c r="Z17" s="32">
        <f>2*(females!Z16-females!Z17)/(females!Z16+females!Z17)</f>
        <v>6.0434293335556201E-4</v>
      </c>
      <c r="AA17" s="32">
        <f>2*(females!AA16-females!AA17)/(females!AA16+females!AA17)</f>
        <v>5.6279898696182345E-4</v>
      </c>
      <c r="AB17" s="32">
        <f>2*(females!AB16-females!AB17)/(females!AB16+females!AB17)</f>
        <v>6.0194073997197858E-4</v>
      </c>
      <c r="AC17" s="32">
        <f>2*(females!AC16-females!AC17)/(females!AC16+females!AC17)</f>
        <v>5.9028514915055895E-4</v>
      </c>
      <c r="AD17" s="32">
        <f>2*(females!AD16-females!AD17)/(females!AD16+females!AD17)</f>
        <v>4.7543254025673358E-4</v>
      </c>
      <c r="AE17" s="32">
        <f>2*(females!AE16-females!AE17)/(females!AE16+females!AE17)</f>
        <v>5.9935930556990807E-4</v>
      </c>
      <c r="AF17" s="32">
        <f>2*(females!AF16-females!AF17)/(females!AF16+females!AF17)</f>
        <v>5.3799596503026229E-4</v>
      </c>
      <c r="AG17" s="32">
        <f>2*(females!AG16-females!AG17)/(females!AG16+females!AG17)</f>
        <v>4.9557595217692059E-4</v>
      </c>
      <c r="AH17" s="32">
        <f>2*(females!AH16-females!AH17)/(females!AH16+females!AH17)</f>
        <v>3.197705903893465E-4</v>
      </c>
      <c r="AI17" s="32">
        <f>2*(females!AI16-females!AI17)/(females!AI16+females!AI17)</f>
        <v>5.1467333683311207E-4</v>
      </c>
      <c r="AJ17" s="32">
        <f>2*(females!AJ16-females!AJ17)/(females!AJ16+females!AJ17)</f>
        <v>4.9402538055392598E-4</v>
      </c>
      <c r="AK17" s="32">
        <f>2*(females!AK16-females!AK17)/(females!AK16+females!AK17)</f>
        <v>3.7030941408821595E-4</v>
      </c>
      <c r="AL17" s="32">
        <f>2*(females!AL16-females!AL17)/(females!AL16+females!AL17)</f>
        <v>4.3180112473912018E-4</v>
      </c>
      <c r="AM17" s="32">
        <f>2*(females!AM16-females!AM17)/(females!AM16+females!AM17)</f>
        <v>3.7976567431501052E-4</v>
      </c>
      <c r="AN17" s="32">
        <f>2*(females!AN16-females!AN17)/(females!AN16+females!AN17)</f>
        <v>3.0809994762300892E-4</v>
      </c>
      <c r="AO17" s="32">
        <f>2*(females!AO16-females!AO17)/(females!AO16+females!AO17)</f>
        <v>3.796370874653068E-4</v>
      </c>
      <c r="AP17" s="32">
        <f>2*(females!AP16-females!AP17)/(females!AP16+females!AP17)</f>
        <v>3.0748101304744433E-4</v>
      </c>
      <c r="AQ17" s="32">
        <f>2*(females!AQ16-females!AQ17)/(females!AQ16+females!AQ17)</f>
        <v>2.4595960113551351E-4</v>
      </c>
      <c r="AR17" s="32">
        <f>2*(females!AR16-females!AR17)/(females!AR16+females!AR17)</f>
        <v>2.7654159134322395E-4</v>
      </c>
      <c r="AS17" s="32">
        <f>2*(females!AS16-females!AS17)/(females!AS16+females!AS17)</f>
        <v>3.2768754992115018E-4</v>
      </c>
      <c r="AT17" s="32">
        <f>2*(females!AT16-females!AT17)/(females!AT16+females!AT17)</f>
        <v>3.1713392770369461E-4</v>
      </c>
      <c r="AU17" s="32">
        <f>2*(females!AU16-females!AU17)/(females!AU16+females!AU17)</f>
        <v>3.2712143360968281E-4</v>
      </c>
      <c r="AV17" s="32">
        <f>2*(females!AV16-females!AV17)/(females!AV16+females!AV17)</f>
        <v>3.0662932602874138E-4</v>
      </c>
      <c r="AW17" s="32">
        <f>2*(females!AW16-females!AW17)/(females!AW16+females!AW17)</f>
        <v>3.4771937001431787E-4</v>
      </c>
      <c r="AX17" s="32">
        <f>2*(females!AX16-females!AX17)/(females!AX16+females!AX17)</f>
        <v>2.9657658578989083E-4</v>
      </c>
      <c r="AY17" s="32">
        <f>2*(females!AY16-females!AY17)/(females!AY16+females!AY17)</f>
        <v>3.8850436045025609E-4</v>
      </c>
      <c r="AZ17" s="32">
        <f>2*(females!AZ16-females!AZ17)/(females!AZ16+females!AZ17)</f>
        <v>2.6570196415067344E-4</v>
      </c>
      <c r="BA17" s="32">
        <f>2*(females!BA16-females!BA17)/(females!BA16+females!BA17)</f>
        <v>3.3671236091483727E-4</v>
      </c>
      <c r="BB17" s="32">
        <f>2*(females!BB16-females!BB17)/(females!BB16+females!BB17)</f>
        <v>3.4658865024108298E-4</v>
      </c>
      <c r="BC17" s="32">
        <f>2*(females!BC16-females!BC17)/(females!BC16+females!BC17)</f>
        <v>3.0565149616407374E-4</v>
      </c>
      <c r="BD17" s="32">
        <f>2*(females!BD16-females!BD17)/(females!BD16+females!BD17)</f>
        <v>2.9501976123745528E-4</v>
      </c>
      <c r="BE17" s="32">
        <f>2*(females!BE16-females!BE17)/(females!BE16+females!BE17)</f>
        <v>3.5595331926470213E-4</v>
      </c>
      <c r="BF17" s="32">
        <f>2*(females!BF16-females!BF17)/(females!BF16+females!BF17)</f>
        <v>2.8428704869431018E-4</v>
      </c>
      <c r="BG17" s="32">
        <f>2*(females!BG16-females!BG17)/(females!BG16+females!BG17)</f>
        <v>2.1321853376721613E-4</v>
      </c>
      <c r="BH17" s="32">
        <f>2*(females!BH16-females!BH17)/(females!BH16+females!BH17)</f>
        <v>1.6221257958554686E-4</v>
      </c>
      <c r="BI17" s="32">
        <f>2*(females!BI16-females!BI17)/(females!BI16+females!BI17)</f>
        <v>3.1414832868022235E-4</v>
      </c>
      <c r="BJ17" s="32">
        <f>2*(females!BJ16-females!BJ17)/(females!BJ16+females!BJ17)</f>
        <v>3.1397969260375255E-4</v>
      </c>
      <c r="BK17" s="32">
        <f>2*(females!BK16-females!BK17)/(females!BK16+females!BK17)</f>
        <v>1.5190411812064224E-4</v>
      </c>
      <c r="BL17" s="32">
        <f>2*(females!BL16-females!BL17)/(females!BL16+females!BL17)</f>
        <v>2.4298138155163862E-4</v>
      </c>
      <c r="BM17" s="32">
        <f>2*(females!BM16-females!BM17)/(females!BM16+females!BM17)</f>
        <v>1.8208302986161691E-4</v>
      </c>
      <c r="BN17" s="32">
        <f>2*(females!BN16-females!BN17)/(females!BN16+females!BN17)</f>
        <v>2.2268558819361499E-4</v>
      </c>
      <c r="BO17" s="32">
        <f>2*(females!BO16-females!BO17)/(females!BO16+females!BO17)</f>
        <v>1.9205401771951017E-4</v>
      </c>
      <c r="BP17" s="32">
        <f>2*(females!BP16-females!BP17)/(females!BP16+females!BP17)</f>
        <v>1.2129666130939746E-4</v>
      </c>
      <c r="BQ17" s="32">
        <f>2*(females!BQ16-females!BQ17)/(females!BQ16+females!BQ17)</f>
        <v>1.8184757132465852E-4</v>
      </c>
      <c r="BR17" s="32">
        <f>2*(females!BR16-females!BR17)/(females!BR16+females!BR17)</f>
        <v>1.4148416893209771E-4</v>
      </c>
      <c r="BS17" s="32">
        <f>2*(females!BS16-females!BS17)/(females!BS16+females!BS17)</f>
        <v>2.5246277436392006E-4</v>
      </c>
      <c r="BT17" s="32">
        <f>2*(females!BT16-females!BT17)/(females!BT16+females!BT17)</f>
        <v>3.025840679402094E-4</v>
      </c>
      <c r="BU17" s="32">
        <f>2*(females!BU16-females!BU17)/(females!BU16+females!BU17)</f>
        <v>2.1183128142794459E-4</v>
      </c>
      <c r="BV17" s="32">
        <f>2*(females!BV16-females!BV17)/(females!BV16+females!BV17)</f>
        <v>1.8143515205273715E-4</v>
      </c>
      <c r="BW17" s="32">
        <f>2*(females!BW16-females!BW17)/(females!BW16+females!BW17)</f>
        <v>2.318419845673879E-4</v>
      </c>
      <c r="BX17" s="32">
        <f>2*(females!BX16-females!BX17)/(females!BX16+females!BX17)</f>
        <v>1.8142417981152043E-4</v>
      </c>
      <c r="BY17" s="32">
        <f>2*(females!BY16-females!BY17)/(females!BY16+females!BY17)</f>
        <v>2.0153976379539684E-4</v>
      </c>
      <c r="BZ17" s="32">
        <f>2*(females!BZ16-females!BZ17)/(females!BZ16+females!BZ17)</f>
        <v>1.7126651588496934E-4</v>
      </c>
      <c r="CA17" s="32">
        <f>2*(females!CA16-females!CA17)/(females!CA16+females!CA17)</f>
        <v>2.2150847269908073E-4</v>
      </c>
      <c r="CB17" s="32">
        <f>2*(females!CB16-females!CB17)/(females!CB16+females!CB17)</f>
        <v>2.2162897295119127E-4</v>
      </c>
      <c r="CC17" s="32">
        <f>2*(females!CC16-females!CC17)/(females!CC16+females!CC17)</f>
        <v>1.610792308466727E-4</v>
      </c>
      <c r="CD17" s="32">
        <f>2*(females!CD16-females!CD17)/(females!CD16+females!CD17)</f>
        <v>1.3081037024365946E-4</v>
      </c>
      <c r="CE17" s="32">
        <f>2*(females!CE16-females!CE17)/(females!CE16+females!CE17)</f>
        <v>1.9123826778390075E-4</v>
      </c>
      <c r="CF17" s="32">
        <f>2*(females!CF16-females!CF17)/(females!CF16+females!CF17)</f>
        <v>1.7105110906520568E-4</v>
      </c>
      <c r="CG17" s="32">
        <f>2*(females!CG16-females!CG17)/(females!CG16+females!CG17)</f>
        <v>1.2072070259448909E-4</v>
      </c>
      <c r="CH17" s="32">
        <f>2*(females!CH16-females!CH17)/(females!CH16+females!CH17)</f>
        <v>1.0063804520660991E-4</v>
      </c>
      <c r="CI17" s="32">
        <f>2*(females!CI16-females!CI17)/(females!CI16+females!CI17)</f>
        <v>9.0529142839899211E-5</v>
      </c>
      <c r="CJ17" s="32">
        <f>2*(females!CJ16-females!CJ17)/(females!CJ16+females!CJ17)</f>
        <v>1.9105173982775177E-4</v>
      </c>
      <c r="CK17" s="32">
        <f>2*(females!CK16-females!CK17)/(females!CK16+females!CK17)</f>
        <v>8.0414132783836762E-5</v>
      </c>
      <c r="CL17" s="32">
        <f>2*(females!CL16-females!CL17)/(females!CL16+females!CL17)</f>
        <v>1.2062119917575514E-4</v>
      </c>
      <c r="CM17" s="32">
        <f>2*(females!CM16-females!CM17)/(females!CM16+females!CM17)</f>
        <v>1.105377662327222E-4</v>
      </c>
      <c r="CN17" s="32">
        <f>2*(females!CN16-females!CN17)/(females!CN16+females!CN17)</f>
        <v>1.2059574297027315E-4</v>
      </c>
      <c r="CP17" s="31">
        <f t="shared" si="1"/>
        <v>74</v>
      </c>
      <c r="CQ17" s="32">
        <f>$CN77*EXP('2a)answer'!$I77*('2a) female mx'!CQ$2-'2a) female mx'!$CO$2))</f>
        <v>1.5841476746393267E-2</v>
      </c>
      <c r="CR17" s="32">
        <f>$CN77*EXP('2a)answer'!$I77*('2a) female mx'!CR$2-'2a) female mx'!$CO$2))</f>
        <v>1.5617399325257977E-2</v>
      </c>
      <c r="CS17" s="32">
        <f>$CN77*EXP('2a)answer'!$I77*('2a) female mx'!CS$2-'2a) female mx'!$CO$2))</f>
        <v>1.5396491475461677E-2</v>
      </c>
      <c r="CT17" s="32">
        <f>$CN77*EXP('2a)answer'!$I77*('2a) female mx'!CT$2-'2a) female mx'!$CO$2))</f>
        <v>1.5178708363471285E-2</v>
      </c>
      <c r="CU17" s="32">
        <f>$CN77*EXP('2a)answer'!$I77*('2a) female mx'!CU$2-'2a) female mx'!$CO$2))</f>
        <v>1.4964005789923292E-2</v>
      </c>
      <c r="CV17" s="32">
        <f>$CN77*EXP('2a)answer'!$I77*('2a) female mx'!CV$2-'2a) female mx'!$CO$2))</f>
        <v>1.4752340180653438E-2</v>
      </c>
      <c r="CW17" s="32">
        <f>$CN77*EXP('2a)answer'!$I77*('2a) female mx'!CW$2-'2a) female mx'!$CO$2))</f>
        <v>1.4543668577853278E-2</v>
      </c>
      <c r="CX17" s="32">
        <f>$CN77*EXP('2a)answer'!$I77*('2a) female mx'!CX$2-'2a) female mx'!$CO$2))</f>
        <v>1.4337948631351844E-2</v>
      </c>
      <c r="CY17" s="32">
        <f>$CN77*EXP('2a)answer'!$I77*('2a) female mx'!CY$2-'2a) female mx'!$CO$2))</f>
        <v>1.4135138590020625E-2</v>
      </c>
      <c r="CZ17" s="32">
        <f>$CN77*EXP('2a)answer'!$I77*('2a) female mx'!CZ$2-'2a) female mx'!$CO$2))</f>
        <v>1.3935197293300108E-2</v>
      </c>
      <c r="DA17" s="32">
        <f>$CN77*EXP('2a)answer'!$I77*('2a) female mx'!DA$2-'2a) female mx'!$CO$2))</f>
        <v>1.3738084162846212E-2</v>
      </c>
      <c r="DB17" s="32">
        <f>$CN77*EXP('2a)answer'!$I77*('2a) female mx'!DB$2-'2a) female mx'!$CO$2))</f>
        <v>1.354375919429484E-2</v>
      </c>
      <c r="DC17" s="32">
        <f>$CN77*EXP('2a)answer'!$I77*('2a) female mx'!DC$2-'2a) female mx'!$CO$2))</f>
        <v>1.3352182949142952E-2</v>
      </c>
      <c r="DD17" s="32">
        <f>$CN77*EXP('2a)answer'!$I77*('2a) female mx'!DD$2-'2a) female mx'!$CO$2))</f>
        <v>1.3163316546744467E-2</v>
      </c>
      <c r="DE17" s="32">
        <f>$CN77*EXP('2a)answer'!$I77*('2a) female mx'!DE$2-'2a) female mx'!$CO$2))</f>
        <v>1.2977121656419387E-2</v>
      </c>
      <c r="DF17" s="32">
        <f>$CN77*EXP('2a)answer'!$I77*('2a) female mx'!DF$2-'2a) female mx'!$CO$2))</f>
        <v>1.2793560489674536E-2</v>
      </c>
      <c r="DG17" s="32">
        <f>$CN77*EXP('2a)answer'!$I77*('2a) female mx'!DG$2-'2a) female mx'!$CO$2))</f>
        <v>1.2612595792534334E-2</v>
      </c>
      <c r="DH17" s="32">
        <f>$CN77*EXP('2a)answer'!$I77*('2a) female mx'!DH$2-'2a) female mx'!$CO$2))</f>
        <v>1.2434190837980058E-2</v>
      </c>
      <c r="DI17" s="32">
        <f>$CN77*EXP('2a)answer'!$I77*('2a) female mx'!DI$2-'2a) female mx'!$CO$2))</f>
        <v>1.2258309418496044E-2</v>
      </c>
      <c r="DJ17" s="32">
        <f>$CN77*EXP('2a)answer'!$I77*('2a) female mx'!DJ$2-'2a) female mx'!$CO$2))</f>
        <v>1.2084915838721328E-2</v>
      </c>
      <c r="DK17" s="32">
        <f>$CN77*EXP('2a)answer'!$I77*('2a) female mx'!DK$2-'2a) female mx'!$CO$2))</f>
        <v>1.1913974908205224E-2</v>
      </c>
      <c r="DL17" s="32">
        <f>$CN77*EXP('2a)answer'!$I77*('2a) female mx'!DL$2-'2a) female mx'!$CO$2))</f>
        <v>1.1745451934265372E-2</v>
      </c>
      <c r="DM17" s="32">
        <f>$CN77*EXP('2a)answer'!$I77*('2a) female mx'!DM$2-'2a) female mx'!$CO$2))</f>
        <v>1.1579312714946825E-2</v>
      </c>
      <c r="DN17" s="32">
        <f>$CN77*EXP('2a)answer'!$I77*('2a) female mx'!DN$2-'2a) female mx'!$CO$2))</f>
        <v>1.1415523532080708E-2</v>
      </c>
      <c r="DO17" s="32">
        <f>$CN77*EXP('2a)answer'!$I77*('2a) female mx'!DO$2-'2a) female mx'!$CO$2))</f>
        <v>1.1254051144441073E-2</v>
      </c>
      <c r="DP17" s="32">
        <f>$CN77*EXP('2a)answer'!$I77*('2a) female mx'!DP$2-'2a) female mx'!$CO$2))</f>
        <v>1.1094862780998556E-2</v>
      </c>
      <c r="DQ17" s="32">
        <f>$CN77*EXP('2a)answer'!$I77*('2a) female mx'!DQ$2-'2a) female mx'!$CO$2))</f>
        <v>1.0937926134269449E-2</v>
      </c>
      <c r="DR17" s="32">
        <f>$CN77*EXP('2a)answer'!$I77*('2a) female mx'!DR$2-'2a) female mx'!$CO$2))</f>
        <v>1.0783209353758856E-2</v>
      </c>
      <c r="DS17" s="32">
        <f>$CN77*EXP('2a)answer'!$I77*('2a) female mx'!DS$2-'2a) female mx'!$CO$2))</f>
        <v>1.0630681039496593E-2</v>
      </c>
      <c r="DT17" s="32">
        <f>$CN77*EXP('2a)answer'!$I77*('2a) female mx'!DT$2-'2a) female mx'!$CO$2))</f>
        <v>1.0480310235664521E-2</v>
      </c>
      <c r="DU17" s="32">
        <f>$CN77*EXP('2a)answer'!$I77*('2a) female mx'!DU$2-'2a) female mx'!$CO$2))</f>
        <v>1.0332066424314029E-2</v>
      </c>
      <c r="DV17" s="32">
        <f>$CN77*EXP('2a)answer'!$I77*('2a) female mx'!DV$2-'2a) female mx'!$CO$2))</f>
        <v>1.0185919519172379E-2</v>
      </c>
      <c r="DW17" s="32">
        <f>$CN77*EXP('2a)answer'!$I77*('2a) female mx'!DW$2-'2a) female mx'!$CO$2))</f>
        <v>1.0041839859536642E-2</v>
      </c>
      <c r="DX17" s="32">
        <f>$CN77*EXP('2a)answer'!$I77*('2a) female mx'!DX$2-'2a) female mx'!$CO$2))</f>
        <v>9.8997982042540386E-3</v>
      </c>
      <c r="DY17" s="32">
        <f>$CN77*EXP('2a)answer'!$I77*('2a) female mx'!DY$2-'2a) female mx'!$CO$2))</f>
        <v>9.7597657257874042E-3</v>
      </c>
      <c r="DZ17" s="32">
        <f>$CN77*EXP('2a)answer'!$I77*('2a) female mx'!DZ$2-'2a) female mx'!$CO$2))</f>
        <v>9.621714004364592E-3</v>
      </c>
      <c r="EA17" s="32">
        <f>$CN77*EXP('2a)answer'!$I77*('2a) female mx'!EA$2-'2a) female mx'!$CO$2))</f>
        <v>9.4856150222106597E-3</v>
      </c>
      <c r="EB17" s="32">
        <f>$CN77*EXP('2a)answer'!$I77*('2a) female mx'!EB$2-'2a) female mx'!$CO$2))</f>
        <v>9.3514411578616129E-3</v>
      </c>
      <c r="EC17" s="32">
        <f>$CN77*EXP('2a)answer'!$I77*('2a) female mx'!EC$2-'2a) female mx'!$CO$2))</f>
        <v>9.2191651805586042E-3</v>
      </c>
      <c r="ED17" s="32">
        <f>$CN77*EXP('2a)answer'!$I77*('2a) female mx'!ED$2-'2a) female mx'!$CO$2))</f>
        <v>9.0887602447214094E-3</v>
      </c>
      <c r="EE17" s="32">
        <f>$CN77*EXP('2a)answer'!$I77*('2a) female mx'!EE$2-'2a) female mx'!$CO$2))</f>
        <v>8.9601998845000811E-3</v>
      </c>
      <c r="EF17" s="32">
        <f>$CN77*EXP('2a)answer'!$I77*('2a) female mx'!EF$2-'2a) female mx'!$CO$2))</f>
        <v>8.8334580084036725E-3</v>
      </c>
      <c r="EG17" s="32">
        <f>$CN77*EXP('2a)answer'!$I77*('2a) female mx'!EG$2-'2a) female mx'!$CO$2))</f>
        <v>8.7085088940049363E-3</v>
      </c>
      <c r="EH17" s="32">
        <f>$CN77*EXP('2a)answer'!$I77*('2a) female mx'!EH$2-'2a) female mx'!$CO$2))</f>
        <v>8.5853271827199314E-3</v>
      </c>
      <c r="EI17" s="32">
        <f>$CN77*EXP('2a)answer'!$I77*('2a) female mx'!EI$2-'2a) female mx'!$CO$2))</f>
        <v>8.4638878746614438E-3</v>
      </c>
      <c r="EJ17" s="32">
        <f>$CN77*EXP('2a)answer'!$I77*('2a) female mx'!EJ$2-'2a) female mx'!$CO$2))</f>
        <v>8.3441663235652563E-3</v>
      </c>
      <c r="EK17" s="32">
        <f>$CN77*EXP('2a)answer'!$I77*('2a) female mx'!EK$2-'2a) female mx'!$CO$2))</f>
        <v>8.2261382317881347E-3</v>
      </c>
      <c r="EL17" s="32">
        <f>$CN77*EXP('2a)answer'!$I77*('2a) female mx'!EL$2-'2a) female mx'!$CO$2))</f>
        <v>8.1097796453766004E-3</v>
      </c>
      <c r="EM17" s="32">
        <f>$CN77*EXP('2a)answer'!$I77*('2a) female mx'!EM$2-'2a) female mx'!$CO$2))</f>
        <v>7.9950669492054437E-3</v>
      </c>
      <c r="EN17" s="32">
        <f>$CN77*EXP('2a)answer'!$I77*('2a) female mx'!EN$2-'2a) female mx'!$CO$2))</f>
        <v>7.8819768621849993E-3</v>
      </c>
      <c r="EO17" s="32">
        <f>$CN77*EXP('2a)answer'!$I77*('2a) female mx'!EO$2-'2a) female mx'!$CO$2))</f>
        <v>7.7704864325362256E-3</v>
      </c>
    </row>
    <row r="18" spans="1:145" x14ac:dyDescent="0.25">
      <c r="A18" s="31">
        <f>'2a) male mx'!A18</f>
        <v>15</v>
      </c>
      <c r="B18" s="32">
        <f>2*(females!B17-females!B18)/(females!B17+females!B18)</f>
        <v>1.602112578793554E-3</v>
      </c>
      <c r="C18" s="32">
        <f>2*(females!C17-females!C18)/(females!C17+females!C18)</f>
        <v>1.3181636467753611E-3</v>
      </c>
      <c r="D18" s="32">
        <f>2*(females!D17-females!D18)/(females!D17+females!D18)</f>
        <v>1.4309667764469422E-3</v>
      </c>
      <c r="E18" s="32">
        <f>2*(females!E17-females!E18)/(females!E17+females!E18)</f>
        <v>1.3499978225841572E-3</v>
      </c>
      <c r="F18" s="32">
        <f>2*(females!F17-females!F18)/(females!F17+females!F18)</f>
        <v>1.221337743119167E-3</v>
      </c>
      <c r="G18" s="32">
        <f>2*(females!G17-females!G18)/(females!G17+females!G18)</f>
        <v>1.3168973035987998E-3</v>
      </c>
      <c r="H18" s="32">
        <f>2*(females!H17-females!H18)/(females!H17+females!H18)</f>
        <v>9.8631621731472708E-4</v>
      </c>
      <c r="I18" s="32">
        <f>2*(females!I17-females!I18)/(females!I17+females!I18)</f>
        <v>1.3130693810668418E-3</v>
      </c>
      <c r="J18" s="32">
        <f>2*(females!J17-females!J18)/(females!J17+females!J18)</f>
        <v>1.1750311275447779E-3</v>
      </c>
      <c r="K18" s="32">
        <f>2*(females!K17-females!K18)/(females!K17+females!K18)</f>
        <v>9.8746350678344491E-4</v>
      </c>
      <c r="L18" s="32">
        <f>2*(females!L17-females!L18)/(females!L17+females!L18)</f>
        <v>1.0195195514113974E-3</v>
      </c>
      <c r="M18" s="32">
        <f>2*(females!M17-females!M18)/(females!M17+females!M18)</f>
        <v>1.009237176048146E-3</v>
      </c>
      <c r="N18" s="32">
        <f>2*(females!N17-females!N18)/(females!N17+females!N18)</f>
        <v>9.243862659576163E-4</v>
      </c>
      <c r="O18" s="32">
        <f>2*(females!O17-females!O18)/(females!O17+females!O18)</f>
        <v>7.7956056277865289E-4</v>
      </c>
      <c r="P18" s="32">
        <f>2*(females!P17-females!P18)/(females!P17+females!P18)</f>
        <v>9.4588777944872807E-4</v>
      </c>
      <c r="Q18" s="32">
        <f>2*(females!Q17-females!Q18)/(females!Q17+females!Q18)</f>
        <v>9.6974088736619438E-4</v>
      </c>
      <c r="R18" s="32">
        <f>2*(females!R17-females!R18)/(females!R17+females!R18)</f>
        <v>1.0912461925572771E-3</v>
      </c>
      <c r="S18" s="32">
        <f>2*(females!S17-females!S18)/(females!S17+females!S18)</f>
        <v>9.9417245719241477E-4</v>
      </c>
      <c r="T18" s="32">
        <f>2*(females!T17-females!T18)/(females!T17+females!T18)</f>
        <v>8.7746655319508829E-4</v>
      </c>
      <c r="U18" s="32">
        <f>2*(females!U17-females!U18)/(females!U17+females!U18)</f>
        <v>8.1388896229157306E-4</v>
      </c>
      <c r="V18" s="32">
        <f>2*(females!V17-females!V18)/(females!V17+females!V18)</f>
        <v>8.681934165528486E-4</v>
      </c>
      <c r="W18" s="32">
        <f>2*(females!W17-females!W18)/(females!W17+females!W18)</f>
        <v>9.5298602287166459E-4</v>
      </c>
      <c r="X18" s="32">
        <f>2*(females!X17-females!X18)/(females!X17+females!X18)</f>
        <v>9.0986034701650447E-4</v>
      </c>
      <c r="Y18" s="32">
        <f>2*(females!Y17-females!Y18)/(females!Y17+females!Y18)</f>
        <v>7.219801089248251E-4</v>
      </c>
      <c r="Z18" s="32">
        <f>2*(females!Z17-females!Z18)/(females!Z17+females!Z18)</f>
        <v>5.0042223125762366E-4</v>
      </c>
      <c r="AA18" s="32">
        <f>2*(females!AA17-females!AA18)/(females!AA17+females!AA18)</f>
        <v>6.5699938992913793E-4</v>
      </c>
      <c r="AB18" s="32">
        <f>2*(females!AB17-females!AB18)/(females!AB17+females!AB18)</f>
        <v>5.0881865806866973E-4</v>
      </c>
      <c r="AC18" s="32">
        <f>2*(females!AC17-females!AC18)/(females!AC17+females!AC18)</f>
        <v>5.1808102787275932E-4</v>
      </c>
      <c r="AD18" s="32">
        <f>2*(females!AD17-females!AD18)/(females!AD17+females!AD18)</f>
        <v>6.2046928159998347E-4</v>
      </c>
      <c r="AE18" s="32">
        <f>2*(females!AE17-females!AE18)/(females!AE17+females!AE18)</f>
        <v>5.8937572702597908E-4</v>
      </c>
      <c r="AF18" s="32">
        <f>2*(females!AF17-females!AF18)/(females!AF17+females!AF18)</f>
        <v>5.0722274842269252E-4</v>
      </c>
      <c r="AG18" s="32">
        <f>2*(females!AG17-females!AG18)/(females!AG17+females!AG18)</f>
        <v>4.8548954389806783E-4</v>
      </c>
      <c r="AH18" s="32">
        <f>2*(females!AH17-females!AH18)/(females!AH17+females!AH18)</f>
        <v>5.5726403995789563E-4</v>
      </c>
      <c r="AI18" s="32">
        <f>2*(females!AI17-females!AI18)/(females!AI17+females!AI18)</f>
        <v>5.6644678232480061E-4</v>
      </c>
      <c r="AJ18" s="32">
        <f>2*(females!AJ17-females!AJ18)/(females!AJ17+females!AJ18)</f>
        <v>4.0157541122866629E-4</v>
      </c>
      <c r="AK18" s="32">
        <f>2*(females!AK17-females!AK18)/(females!AK17+females!AK18)</f>
        <v>5.3513357757378668E-4</v>
      </c>
      <c r="AL18" s="32">
        <f>2*(females!AL17-females!AL18)/(females!AL17+females!AL18)</f>
        <v>4.3198765749550015E-4</v>
      </c>
      <c r="AM18" s="32">
        <f>2*(females!AM17-females!AM18)/(females!AM17+females!AM18)</f>
        <v>3.9017979074041747E-4</v>
      </c>
      <c r="AN18" s="32">
        <f>2*(females!AN17-females!AN18)/(females!AN17+females!AN18)</f>
        <v>3.8012071401053035E-4</v>
      </c>
      <c r="AO18" s="32">
        <f>2*(females!AO17-females!AO18)/(females!AO17+females!AO18)</f>
        <v>4.3111412206688429E-4</v>
      </c>
      <c r="AP18" s="32">
        <f>2*(females!AP17-females!AP18)/(females!AP17+females!AP18)</f>
        <v>3.2808398950131233E-4</v>
      </c>
      <c r="AQ18" s="32">
        <f>2*(females!AQ17-females!AQ18)/(females!AQ17+females!AQ18)</f>
        <v>3.4854635666543648E-4</v>
      </c>
      <c r="AR18" s="32">
        <f>2*(females!AR17-females!AR18)/(females!AR17+females!AR18)</f>
        <v>2.97111360411448E-4</v>
      </c>
      <c r="AS18" s="32">
        <f>2*(females!AS17-females!AS18)/(females!AS17+females!AS18)</f>
        <v>4.4049930083541204E-4</v>
      </c>
      <c r="AT18" s="32">
        <f>2*(females!AT17-females!AT18)/(females!AT17+females!AT18)</f>
        <v>4.4006201804254274E-4</v>
      </c>
      <c r="AU18" s="32">
        <f>2*(females!AU17-females!AU18)/(females!AU17+females!AU18)</f>
        <v>3.6813956579983436E-4</v>
      </c>
      <c r="AV18" s="32">
        <f>2*(females!AV17-females!AV18)/(females!AV17+females!AV18)</f>
        <v>3.1694910921964062E-4</v>
      </c>
      <c r="AW18" s="32">
        <f>2*(females!AW17-females!AW18)/(females!AW17+females!AW18)</f>
        <v>4.706363822385922E-4</v>
      </c>
      <c r="AX18" s="32">
        <f>2*(females!AX17-females!AX18)/(females!AX17+females!AX18)</f>
        <v>4.5014629754670267E-4</v>
      </c>
      <c r="AY18" s="32">
        <f>2*(females!AY17-females!AY18)/(females!AY17+females!AY18)</f>
        <v>3.7842564703114855E-4</v>
      </c>
      <c r="AZ18" s="32">
        <f>2*(females!AZ17-females!AZ18)/(females!AZ17+females!AZ18)</f>
        <v>4.9071224838218301E-4</v>
      </c>
      <c r="BA18" s="32">
        <f>2*(females!BA17-females!BA18)/(females!BA17+females!BA18)</f>
        <v>3.2661726580521363E-4</v>
      </c>
      <c r="BB18" s="32">
        <f>2*(females!BB17-females!BB18)/(females!BB17+females!BB18)</f>
        <v>4.4870487456659191E-4</v>
      </c>
      <c r="BC18" s="32">
        <f>2*(females!BC17-females!BC18)/(females!BC17+females!BC18)</f>
        <v>3.9748666126492488E-4</v>
      </c>
      <c r="BD18" s="32">
        <f>2*(females!BD17-females!BD18)/(females!BD17+females!BD18)</f>
        <v>3.663525532737671E-4</v>
      </c>
      <c r="BE18" s="32">
        <f>2*(females!BE17-females!BE18)/(females!BE17+females!BE18)</f>
        <v>3.5608006714652694E-4</v>
      </c>
      <c r="BF18" s="32">
        <f>2*(females!BF17-females!BF18)/(females!BF17+females!BF18)</f>
        <v>4.6721852623025749E-4</v>
      </c>
      <c r="BG18" s="32">
        <f>2*(females!BG17-females!BG18)/(females!BG17+females!BG18)</f>
        <v>3.4530737434366207E-4</v>
      </c>
      <c r="BH18" s="32">
        <f>2*(females!BH17-females!BH18)/(females!BH17+females!BH18)</f>
        <v>2.6365157430411197E-4</v>
      </c>
      <c r="BI18" s="32">
        <f>2*(females!BI17-females!BI18)/(females!BI17+females!BI18)</f>
        <v>2.9397006573778886E-4</v>
      </c>
      <c r="BJ18" s="32">
        <f>2*(females!BJ17-females!BJ18)/(females!BJ17+females!BJ18)</f>
        <v>3.0394520881035845E-4</v>
      </c>
      <c r="BK18" s="32">
        <f>2*(females!BK17-females!BK18)/(females!BK17+females!BK18)</f>
        <v>3.0387747660143429E-4</v>
      </c>
      <c r="BL18" s="32">
        <f>2*(females!BL17-females!BL18)/(females!BL17+females!BL18)</f>
        <v>2.9368129503324166E-4</v>
      </c>
      <c r="BM18" s="32">
        <f>2*(females!BM17-females!BM18)/(females!BM17+females!BM18)</f>
        <v>3.4402509359506223E-4</v>
      </c>
      <c r="BN18" s="32">
        <f>2*(females!BN17-females!BN18)/(females!BN17+females!BN18)</f>
        <v>2.7336374083092454E-4</v>
      </c>
      <c r="BO18" s="32">
        <f>2*(females!BO17-females!BO18)/(females!BO17+females!BO18)</f>
        <v>1.5164765173611287E-4</v>
      </c>
      <c r="BP18" s="32">
        <f>2*(females!BP17-females!BP18)/(females!BP17+females!BP18)</f>
        <v>2.325263993287064E-4</v>
      </c>
      <c r="BQ18" s="32">
        <f>2*(females!BQ17-females!BQ18)/(females!BQ17+females!BQ18)</f>
        <v>2.1219730307332426E-4</v>
      </c>
      <c r="BR18" s="32">
        <f>2*(females!BR17-females!BR18)/(females!BR17+females!BR18)</f>
        <v>3.3357761997422354E-4</v>
      </c>
      <c r="BS18" s="32">
        <f>2*(females!BS17-females!BS18)/(females!BS17+females!BS18)</f>
        <v>2.5252652791175716E-4</v>
      </c>
      <c r="BT18" s="32">
        <f>2*(females!BT17-females!BT18)/(females!BT17+females!BT18)</f>
        <v>2.320431398463471E-4</v>
      </c>
      <c r="BU18" s="32">
        <f>2*(females!BU17-females!BU18)/(females!BU17+females!BU18)</f>
        <v>1.5133553610613664E-4</v>
      </c>
      <c r="BV18" s="32">
        <f>2*(females!BV17-females!BV18)/(females!BV17+females!BV18)</f>
        <v>2.3188172015909102E-4</v>
      </c>
      <c r="BW18" s="32">
        <f>2*(females!BW17-females!BW18)/(females!BW17+females!BW18)</f>
        <v>1.8147905429248375E-4</v>
      </c>
      <c r="BX18" s="32">
        <f>2*(females!BX17-females!BX18)/(females!BX17+females!BX18)</f>
        <v>1.6129357446722717E-4</v>
      </c>
      <c r="BY18" s="32">
        <f>2*(females!BY17-females!BY18)/(females!BY17+females!BY18)</f>
        <v>1.7134074130067779E-4</v>
      </c>
      <c r="BZ18" s="32">
        <f>2*(females!BZ17-females!BZ18)/(females!BZ17+females!BZ18)</f>
        <v>2.7207182696231805E-4</v>
      </c>
      <c r="CA18" s="32">
        <f>2*(females!CA17-females!CA18)/(females!CA17+females!CA18)</f>
        <v>3.0213610224285703E-4</v>
      </c>
      <c r="CB18" s="32">
        <f>2*(females!CB17-females!CB18)/(females!CB17+females!CB18)</f>
        <v>2.6198849265928397E-4</v>
      </c>
      <c r="CC18" s="32">
        <f>2*(females!CC17-females!CC18)/(females!CC17+females!CC18)</f>
        <v>1.6110518154540144E-4</v>
      </c>
      <c r="CD18" s="32">
        <f>2*(females!CD17-females!CD18)/(females!CD17+females!CD18)</f>
        <v>2.0128014170121977E-4</v>
      </c>
      <c r="CE18" s="32">
        <f>2*(females!CE17-females!CE18)/(females!CE17+females!CE18)</f>
        <v>2.3154789769609842E-4</v>
      </c>
      <c r="CF18" s="32">
        <f>2*(females!CF17-females!CF18)/(females!CF17+females!CF18)</f>
        <v>1.9120939945153093E-4</v>
      </c>
      <c r="CG18" s="32">
        <f>2*(females!CG17-females!CG18)/(females!CG17+females!CG18)</f>
        <v>2.012335617334259E-4</v>
      </c>
      <c r="CH18" s="32">
        <f>2*(females!CH17-females!CH18)/(females!CH17+females!CH18)</f>
        <v>2.3150594617990026E-4</v>
      </c>
      <c r="CI18" s="32">
        <f>2*(females!CI17-females!CI18)/(females!CI17+females!CI18)</f>
        <v>1.6096093679265214E-4</v>
      </c>
      <c r="CJ18" s="32">
        <f>2*(females!CJ17-females!CJ18)/(females!CJ17+females!CJ18)</f>
        <v>1.9108824756991063E-4</v>
      </c>
      <c r="CK18" s="32">
        <f>2*(females!CK17-females!CK18)/(females!CK17+females!CK18)</f>
        <v>1.3068675891811469E-4</v>
      </c>
      <c r="CL18" s="32">
        <f>2*(females!CL17-females!CL18)/(females!CL17+females!CL18)</f>
        <v>1.5079696194387338E-4</v>
      </c>
      <c r="CM18" s="32">
        <f>2*(females!CM17-females!CM18)/(females!CM17+females!CM18)</f>
        <v>1.5075301129140054E-4</v>
      </c>
      <c r="CN18" s="32">
        <f>2*(females!CN17-females!CN18)/(females!CN17+females!CN18)</f>
        <v>1.9097300747307532E-4</v>
      </c>
      <c r="CP18" s="31">
        <f t="shared" si="1"/>
        <v>75</v>
      </c>
      <c r="CQ18" s="32">
        <f>$CN78*EXP('2a)answer'!$I78*('2a) female mx'!CQ$2-'2a) female mx'!$CO$2))</f>
        <v>1.6001308093350614E-2</v>
      </c>
      <c r="CR18" s="32">
        <f>$CN78*EXP('2a)answer'!$I78*('2a) female mx'!CR$2-'2a) female mx'!$CO$2))</f>
        <v>1.5759187996605396E-2</v>
      </c>
      <c r="CS18" s="32">
        <f>$CN78*EXP('2a)answer'!$I78*('2a) female mx'!CS$2-'2a) female mx'!$CO$2))</f>
        <v>1.5520731484168781E-2</v>
      </c>
      <c r="CT18" s="32">
        <f>$CN78*EXP('2a)answer'!$I78*('2a) female mx'!CT$2-'2a) female mx'!$CO$2))</f>
        <v>1.5285883121361173E-2</v>
      </c>
      <c r="CU18" s="32">
        <f>$CN78*EXP('2a)answer'!$I78*('2a) female mx'!CU$2-'2a) female mx'!$CO$2))</f>
        <v>1.5054588312300029E-2</v>
      </c>
      <c r="CV18" s="32">
        <f>$CN78*EXP('2a)answer'!$I78*('2a) female mx'!CV$2-'2a) female mx'!$CO$2))</f>
        <v>1.4826793287207787E-2</v>
      </c>
      <c r="CW18" s="32">
        <f>$CN78*EXP('2a)answer'!$I78*('2a) female mx'!CW$2-'2a) female mx'!$CO$2))</f>
        <v>1.4602445089911849E-2</v>
      </c>
      <c r="CX18" s="32">
        <f>$CN78*EXP('2a)answer'!$I78*('2a) female mx'!CX$2-'2a) female mx'!$CO$2))</f>
        <v>1.4381491565533713E-2</v>
      </c>
      <c r="CY18" s="32">
        <f>$CN78*EXP('2a)answer'!$I78*('2a) female mx'!CY$2-'2a) female mx'!$CO$2))</f>
        <v>1.4163881348364373E-2</v>
      </c>
      <c r="CZ18" s="32">
        <f>$CN78*EXP('2a)answer'!$I78*('2a) female mx'!CZ$2-'2a) female mx'!$CO$2))</f>
        <v>1.3949563849923177E-2</v>
      </c>
      <c r="DA18" s="32">
        <f>$CN78*EXP('2a)answer'!$I78*('2a) female mx'!DA$2-'2a) female mx'!$CO$2))</f>
        <v>1.3738489247197384E-2</v>
      </c>
      <c r="DB18" s="32">
        <f>$CN78*EXP('2a)answer'!$I78*('2a) female mx'!DB$2-'2a) female mx'!$CO$2))</f>
        <v>1.353060847105966E-2</v>
      </c>
      <c r="DC18" s="32">
        <f>$CN78*EXP('2a)answer'!$I78*('2a) female mx'!DC$2-'2a) female mx'!$CO$2))</f>
        <v>1.3325873194860836E-2</v>
      </c>
      <c r="DD18" s="32">
        <f>$CN78*EXP('2a)answer'!$I78*('2a) female mx'!DD$2-'2a) female mx'!$CO$2))</f>
        <v>1.3124235823195265E-2</v>
      </c>
      <c r="DE18" s="32">
        <f>$CN78*EXP('2a)answer'!$I78*('2a) female mx'!DE$2-'2a) female mx'!$CO$2))</f>
        <v>1.2925649480836195E-2</v>
      </c>
      <c r="DF18" s="32">
        <f>$CN78*EXP('2a)answer'!$I78*('2a) female mx'!DF$2-'2a) female mx'!$CO$2))</f>
        <v>1.2730068001838528E-2</v>
      </c>
      <c r="DG18" s="32">
        <f>$CN78*EXP('2a)answer'!$I78*('2a) female mx'!DG$2-'2a) female mx'!$CO$2))</f>
        <v>1.2537445918806506E-2</v>
      </c>
      <c r="DH18" s="32">
        <f>$CN78*EXP('2a)answer'!$I78*('2a) female mx'!DH$2-'2a) female mx'!$CO$2))</f>
        <v>1.2347738452323762E-2</v>
      </c>
      <c r="DI18" s="32">
        <f>$CN78*EXP('2a)answer'!$I78*('2a) female mx'!DI$2-'2a) female mx'!$CO$2))</f>
        <v>1.2160901500543326E-2</v>
      </c>
      <c r="DJ18" s="32">
        <f>$CN78*EXP('2a)answer'!$I78*('2a) female mx'!DJ$2-'2a) female mx'!$CO$2))</f>
        <v>1.197689162893513E-2</v>
      </c>
      <c r="DK18" s="32">
        <f>$CN78*EXP('2a)answer'!$I78*('2a) female mx'!DK$2-'2a) female mx'!$CO$2))</f>
        <v>1.179566606018867E-2</v>
      </c>
      <c r="DL18" s="32">
        <f>$CN78*EXP('2a)answer'!$I78*('2a) female mx'!DL$2-'2a) female mx'!$CO$2))</f>
        <v>1.1617182664268434E-2</v>
      </c>
      <c r="DM18" s="32">
        <f>$CN78*EXP('2a)answer'!$I78*('2a) female mx'!DM$2-'2a) female mx'!$CO$2))</f>
        <v>1.1441399948619807E-2</v>
      </c>
      <c r="DN18" s="32">
        <f>$CN78*EXP('2a)answer'!$I78*('2a) female mx'!DN$2-'2a) female mx'!$CO$2))</f>
        <v>1.1268277048523175E-2</v>
      </c>
      <c r="DO18" s="32">
        <f>$CN78*EXP('2a)answer'!$I78*('2a) female mx'!DO$2-'2a) female mx'!$CO$2))</f>
        <v>1.1097773717593993E-2</v>
      </c>
      <c r="DP18" s="32">
        <f>$CN78*EXP('2a)answer'!$I78*('2a) female mx'!DP$2-'2a) female mx'!$CO$2))</f>
        <v>1.0929850318426587E-2</v>
      </c>
      <c r="DQ18" s="32">
        <f>$CN78*EXP('2a)answer'!$I78*('2a) female mx'!DQ$2-'2a) female mx'!$CO$2))</f>
        <v>1.076446781337952E-2</v>
      </c>
      <c r="DR18" s="32">
        <f>$CN78*EXP('2a)answer'!$I78*('2a) female mx'!DR$2-'2a) female mx'!$CO$2))</f>
        <v>1.0601587755500422E-2</v>
      </c>
      <c r="DS18" s="32">
        <f>$CN78*EXP('2a)answer'!$I78*('2a) female mx'!DS$2-'2a) female mx'!$CO$2))</f>
        <v>1.0441172279588091E-2</v>
      </c>
      <c r="DT18" s="32">
        <f>$CN78*EXP('2a)answer'!$I78*('2a) female mx'!DT$2-'2a) female mx'!$CO$2))</f>
        <v>1.028318409338987E-2</v>
      </c>
      <c r="DU18" s="32">
        <f>$CN78*EXP('2a)answer'!$I78*('2a) female mx'!DU$2-'2a) female mx'!$CO$2))</f>
        <v>1.0127586468932212E-2</v>
      </c>
      <c r="DV18" s="32">
        <f>$CN78*EXP('2a)answer'!$I78*('2a) female mx'!DV$2-'2a) female mx'!$CO$2))</f>
        <v>9.9743432339824151E-3</v>
      </c>
      <c r="DW18" s="32">
        <f>$CN78*EXP('2a)answer'!$I78*('2a) female mx'!DW$2-'2a) female mx'!$CO$2))</f>
        <v>9.8234187636395565E-3</v>
      </c>
      <c r="DX18" s="32">
        <f>$CN78*EXP('2a)answer'!$I78*('2a) female mx'!DX$2-'2a) female mx'!$CO$2))</f>
        <v>9.6747779720526752E-3</v>
      </c>
      <c r="DY18" s="32">
        <f>$CN78*EXP('2a)answer'!$I78*('2a) female mx'!DY$2-'2a) female mx'!$CO$2))</f>
        <v>9.5283863042642577E-3</v>
      </c>
      <c r="DZ18" s="32">
        <f>$CN78*EXP('2a)answer'!$I78*('2a) female mx'!DZ$2-'2a) female mx'!$CO$2))</f>
        <v>9.3842097281771446E-3</v>
      </c>
      <c r="EA18" s="32">
        <f>$CN78*EXP('2a)answer'!$I78*('2a) female mx'!EA$2-'2a) female mx'!$CO$2))</f>
        <v>9.2422147266429996E-3</v>
      </c>
      <c r="EB18" s="32">
        <f>$CN78*EXP('2a)answer'!$I78*('2a) female mx'!EB$2-'2a) female mx'!$CO$2))</f>
        <v>9.1023682896704643E-3</v>
      </c>
      <c r="EC18" s="32">
        <f>$CN78*EXP('2a)answer'!$I78*('2a) female mx'!EC$2-'2a) female mx'!$CO$2))</f>
        <v>8.9646379067512428E-3</v>
      </c>
      <c r="ED18" s="32">
        <f>$CN78*EXP('2a)answer'!$I78*('2a) female mx'!ED$2-'2a) female mx'!$CO$2))</f>
        <v>8.8289915593022846E-3</v>
      </c>
      <c r="EE18" s="32">
        <f>$CN78*EXP('2a)answer'!$I78*('2a) female mx'!EE$2-'2a) female mx'!$CO$2))</f>
        <v>8.6953977132223324E-3</v>
      </c>
      <c r="EF18" s="32">
        <f>$CN78*EXP('2a)answer'!$I78*('2a) female mx'!EF$2-'2a) female mx'!$CO$2))</f>
        <v>8.5638253115610952E-3</v>
      </c>
      <c r="EG18" s="32">
        <f>$CN78*EXP('2a)answer'!$I78*('2a) female mx'!EG$2-'2a) female mx'!$CO$2))</f>
        <v>8.43424376729935E-3</v>
      </c>
      <c r="EH18" s="32">
        <f>$CN78*EXP('2a)answer'!$I78*('2a) female mx'!EH$2-'2a) female mx'!$CO$2))</f>
        <v>8.3066229562382913E-3</v>
      </c>
      <c r="EI18" s="32">
        <f>$CN78*EXP('2a)answer'!$I78*('2a) female mx'!EI$2-'2a) female mx'!$CO$2))</f>
        <v>8.1809332099964677E-3</v>
      </c>
      <c r="EJ18" s="32">
        <f>$CN78*EXP('2a)answer'!$I78*('2a) female mx'!EJ$2-'2a) female mx'!$CO$2))</f>
        <v>8.0571453091126885E-3</v>
      </c>
      <c r="EK18" s="32">
        <f>$CN78*EXP('2a)answer'!$I78*('2a) female mx'!EK$2-'2a) female mx'!$CO$2))</f>
        <v>7.9352304762532865E-3</v>
      </c>
      <c r="EL18" s="32">
        <f>$CN78*EXP('2a)answer'!$I78*('2a) female mx'!EL$2-'2a) female mx'!$CO$2))</f>
        <v>7.8151603695221731E-3</v>
      </c>
      <c r="EM18" s="32">
        <f>$CN78*EXP('2a)answer'!$I78*('2a) female mx'!EM$2-'2a) female mx'!$CO$2))</f>
        <v>7.69690707587211E-3</v>
      </c>
      <c r="EN18" s="32">
        <f>$CN78*EXP('2a)answer'!$I78*('2a) female mx'!EN$2-'2a) female mx'!$CO$2))</f>
        <v>7.5804431046156903E-3</v>
      </c>
      <c r="EO18" s="32">
        <f>$CN78*EXP('2a)answer'!$I78*('2a) female mx'!EO$2-'2a) female mx'!$CO$2))</f>
        <v>7.4657413810344866E-3</v>
      </c>
    </row>
    <row r="19" spans="1:145" x14ac:dyDescent="0.25">
      <c r="A19" s="31">
        <f>'2a) male mx'!A19</f>
        <v>16</v>
      </c>
      <c r="B19" s="32">
        <f>2*(females!B18-females!B19)/(females!B18+females!B19)</f>
        <v>1.8151431638830783E-3</v>
      </c>
      <c r="C19" s="32">
        <f>2*(females!C18-females!C19)/(females!C18+females!C19)</f>
        <v>1.189999675454634E-3</v>
      </c>
      <c r="D19" s="32">
        <f>2*(females!D18-females!D19)/(females!D18+females!D19)</f>
        <v>1.6957775139901645E-3</v>
      </c>
      <c r="E19" s="32">
        <f>2*(females!E18-females!E19)/(females!E18+females!E19)</f>
        <v>1.428189851130287E-3</v>
      </c>
      <c r="F19" s="32">
        <f>2*(females!F18-females!F19)/(females!F18+females!F19)</f>
        <v>1.4935711502662454E-3</v>
      </c>
      <c r="G19" s="32">
        <f>2*(females!G18-females!G19)/(females!G18+females!G19)</f>
        <v>1.4159789440688316E-3</v>
      </c>
      <c r="H19" s="32">
        <f>2*(females!H18-females!H19)/(females!H18+females!H19)</f>
        <v>1.367276515398138E-3</v>
      </c>
      <c r="I19" s="32">
        <f>2*(females!I18-females!I19)/(females!I18+females!I19)</f>
        <v>1.2386861234557169E-3</v>
      </c>
      <c r="J19" s="32">
        <f>2*(females!J18-females!J19)/(females!J18+females!J19)</f>
        <v>1.5004398771582316E-3</v>
      </c>
      <c r="K19" s="32">
        <f>2*(females!K18-females!K19)/(females!K18+females!K19)</f>
        <v>1.3002154489235613E-3</v>
      </c>
      <c r="L19" s="32">
        <f>2*(females!L18-females!L19)/(females!L18+females!L19)</f>
        <v>1.1269282699524776E-3</v>
      </c>
      <c r="M19" s="32">
        <f>2*(females!M18-females!M19)/(females!M18+females!M19)</f>
        <v>1.2762834625570339E-3</v>
      </c>
      <c r="N19" s="32">
        <f>2*(females!N18-females!N19)/(females!N18+females!N19)</f>
        <v>1.1274196979366093E-3</v>
      </c>
      <c r="O19" s="32">
        <f>2*(females!O18-females!O19)/(females!O18+females!O19)</f>
        <v>1.1651336429667081E-3</v>
      </c>
      <c r="P19" s="32">
        <f>2*(females!P18-females!P19)/(females!P18+females!P19)</f>
        <v>1.2661258146030058E-3</v>
      </c>
      <c r="Q19" s="32">
        <f>2*(females!Q18-females!Q19)/(females!Q18+females!Q19)</f>
        <v>1.1841452551512985E-3</v>
      </c>
      <c r="R19" s="32">
        <f>2*(females!R18-females!R19)/(females!R18+females!R19)</f>
        <v>1.0499912500729161E-3</v>
      </c>
      <c r="S19" s="32">
        <f>2*(females!S18-females!S19)/(females!S18+females!S19)</f>
        <v>1.1752436513020323E-3</v>
      </c>
      <c r="T19" s="32">
        <f>2*(females!T18-females!T19)/(females!T18+females!T19)</f>
        <v>9.2058134182666622E-4</v>
      </c>
      <c r="U19" s="32">
        <f>2*(females!U18-females!U19)/(females!U18+females!U19)</f>
        <v>9.7330808374681296E-4</v>
      </c>
      <c r="V19" s="32">
        <f>2*(females!V18-females!V19)/(females!V18+females!V19)</f>
        <v>1.1976492159637101E-3</v>
      </c>
      <c r="W19" s="32">
        <f>2*(females!W18-females!W19)/(females!W18+females!W19)</f>
        <v>9.0087703028536603E-4</v>
      </c>
      <c r="X19" s="32">
        <f>2*(females!X18-females!X19)/(females!X18+females!X19)</f>
        <v>8.6831293150917024E-4</v>
      </c>
      <c r="Y19" s="32">
        <f>2*(females!Y18-females!Y19)/(females!Y18+females!Y19)</f>
        <v>6.0728532987110889E-4</v>
      </c>
      <c r="Z19" s="32">
        <f>2*(females!Z18-females!Z19)/(females!Z18+females!Z19)</f>
        <v>6.9892501160528475E-4</v>
      </c>
      <c r="AA19" s="32">
        <f>2*(females!AA18-females!AA19)/(females!AA18+females!AA19)</f>
        <v>7.8270534274666956E-4</v>
      </c>
      <c r="AB19" s="32">
        <f>2*(females!AB18-females!AB19)/(females!AB18+females!AB19)</f>
        <v>6.545760581014177E-4</v>
      </c>
      <c r="AC19" s="32">
        <f>2*(females!AC18-females!AC19)/(females!AC18+females!AC19)</f>
        <v>5.7019931057719717E-4</v>
      </c>
      <c r="AD19" s="32">
        <f>2*(females!AD18-females!AD19)/(females!AD18+females!AD19)</f>
        <v>6.7260977767659891E-4</v>
      </c>
      <c r="AE19" s="32">
        <f>2*(females!AE18-females!AE19)/(females!AE18+females!AE19)</f>
        <v>4.9658597144630666E-4</v>
      </c>
      <c r="AF19" s="32">
        <f>2*(females!AF18-females!AF19)/(females!AF18+females!AF19)</f>
        <v>4.5568466621098198E-4</v>
      </c>
      <c r="AG19" s="32">
        <f>2*(females!AG18-females!AG19)/(females!AG18+females!AG19)</f>
        <v>7.4418604651162786E-4</v>
      </c>
      <c r="AH19" s="32">
        <f>2*(females!AH18-females!AH19)/(females!AH18+females!AH19)</f>
        <v>5.1626226122870422E-4</v>
      </c>
      <c r="AI19" s="32">
        <f>2*(females!AI18-females!AI19)/(females!AI18+females!AI19)</f>
        <v>4.0185678442444318E-4</v>
      </c>
      <c r="AJ19" s="32">
        <f>2*(females!AJ18-females!AJ19)/(females!AJ18+females!AJ19)</f>
        <v>5.9751310923157749E-4</v>
      </c>
      <c r="AK19" s="32">
        <f>2*(females!AK18-females!AK19)/(females!AK18+females!AK19)</f>
        <v>5.3542009884678752E-4</v>
      </c>
      <c r="AL19" s="32">
        <f>2*(females!AL18-females!AL19)/(females!AL18+females!AL19)</f>
        <v>4.7334355481009661E-4</v>
      </c>
      <c r="AM19" s="32">
        <f>2*(females!AM18-females!AM19)/(females!AM18+females!AM19)</f>
        <v>5.1362651134600969E-4</v>
      </c>
      <c r="AN19" s="32">
        <f>2*(females!AN18-females!AN19)/(females!AN18+females!AN19)</f>
        <v>4.1110391679256722E-4</v>
      </c>
      <c r="AO19" s="32">
        <f>2*(females!AO18-females!AO19)/(females!AO18+females!AO19)</f>
        <v>5.5456281964384746E-4</v>
      </c>
      <c r="AP19" s="32">
        <f>2*(females!AP18-females!AP19)/(females!AP18+females!AP19)</f>
        <v>4.1025641025641023E-4</v>
      </c>
      <c r="AQ19" s="32">
        <f>2*(females!AQ18-females!AQ19)/(females!AQ18+females!AQ19)</f>
        <v>4.2046753939319357E-4</v>
      </c>
      <c r="AR19" s="32">
        <f>2*(females!AR18-females!AR19)/(females!AR18+females!AR19)</f>
        <v>4.304557706695637E-4</v>
      </c>
      <c r="AS19" s="32">
        <f>2*(females!AS18-females!AS19)/(females!AS18+females!AS19)</f>
        <v>6.6623959000640615E-4</v>
      </c>
      <c r="AT19" s="32">
        <f>2*(females!AT18-females!AT19)/(females!AT18+females!AT19)</f>
        <v>5.1194364524353162E-4</v>
      </c>
      <c r="AU19" s="32">
        <f>2*(females!AU18-females!AU19)/(females!AU18+females!AU19)</f>
        <v>5.8316494871729293E-4</v>
      </c>
      <c r="AV19" s="32">
        <f>2*(females!AV18-females!AV19)/(females!AV18+females!AV19)</f>
        <v>3.7842564703114855E-4</v>
      </c>
      <c r="AW19" s="32">
        <f>2*(females!AW18-females!AW19)/(females!AW18+females!AW19)</f>
        <v>3.9919138156042889E-4</v>
      </c>
      <c r="AX19" s="32">
        <f>2*(females!AX18-females!AX19)/(females!AX18+females!AX19)</f>
        <v>4.810620211769643E-4</v>
      </c>
      <c r="AY19" s="32">
        <f>2*(females!AY18-females!AY19)/(females!AY18+females!AY19)</f>
        <v>4.9114405869171501E-4</v>
      </c>
      <c r="AZ19" s="32">
        <f>2*(females!AZ18-females!AZ19)/(females!AZ18+females!AZ19)</f>
        <v>6.1372912042388227E-4</v>
      </c>
      <c r="BA19" s="32">
        <f>2*(females!BA18-females!BA19)/(females!BA18+females!BA19)</f>
        <v>4.9012600322666288E-4</v>
      </c>
      <c r="BB19" s="32">
        <f>2*(females!BB18-females!BB19)/(females!BB18+females!BB19)</f>
        <v>4.7952088721566708E-4</v>
      </c>
      <c r="BC19" s="32">
        <f>2*(females!BC18-females!BC19)/(females!BC18+females!BC19)</f>
        <v>3.670510506836326E-4</v>
      </c>
      <c r="BD19" s="32">
        <f>2*(females!BD18-females!BD19)/(females!BD18+females!BD19)</f>
        <v>4.2758101133089679E-4</v>
      </c>
      <c r="BE19" s="32">
        <f>2*(females!BE18-females!BE19)/(females!BE18+females!BE19)</f>
        <v>4.172836867522607E-4</v>
      </c>
      <c r="BF19" s="32">
        <f>2*(females!BF18-females!BF19)/(females!BF18+females!BF19)</f>
        <v>4.6743692141978883E-4</v>
      </c>
      <c r="BG19" s="32">
        <f>2*(females!BG18-females!BG19)/(females!BG18+females!BG19)</f>
        <v>4.5720788226389026E-4</v>
      </c>
      <c r="BH19" s="32">
        <f>2*(females!BH18-females!BH19)/(females!BH18+females!BH19)</f>
        <v>4.1589953490259331E-4</v>
      </c>
      <c r="BI19" s="32">
        <f>2*(females!BI18-females!BI19)/(females!BI18+females!BI19)</f>
        <v>3.4476464742744733E-4</v>
      </c>
      <c r="BJ19" s="32">
        <f>2*(females!BJ18-females!BJ19)/(females!BJ18+females!BJ19)</f>
        <v>4.2567855188210731E-4</v>
      </c>
      <c r="BK19" s="32">
        <f>2*(females!BK18-females!BK19)/(females!BK18+females!BK19)</f>
        <v>3.8504407741412505E-4</v>
      </c>
      <c r="BL19" s="32">
        <f>2*(females!BL18-females!BL19)/(females!BL18+females!BL19)</f>
        <v>3.140305825267306E-4</v>
      </c>
      <c r="BM19" s="32">
        <f>2*(females!BM18-females!BM19)/(females!BM18+females!BM19)</f>
        <v>3.643909104711777E-4</v>
      </c>
      <c r="BN19" s="32">
        <f>2*(females!BN18-females!BN19)/(females!BN18+females!BN19)</f>
        <v>2.835672763363108E-4</v>
      </c>
      <c r="BO19" s="32">
        <f>2*(females!BO18-females!BO19)/(females!BO18+females!BO19)</f>
        <v>4.3485076023036978E-4</v>
      </c>
      <c r="BP19" s="32">
        <f>2*(females!BP18-females!BP19)/(females!BP18+females!BP19)</f>
        <v>3.7417769395298509E-4</v>
      </c>
      <c r="BQ19" s="32">
        <f>2*(females!BQ18-females!BQ19)/(females!BQ18+females!BQ19)</f>
        <v>3.2343487840870037E-4</v>
      </c>
      <c r="BR19" s="32">
        <f>2*(females!BR18-females!BR19)/(females!BR18+females!BR19)</f>
        <v>3.5391608144114627E-4</v>
      </c>
      <c r="BS19" s="32">
        <f>2*(females!BS18-females!BS19)/(females!BS18+females!BS19)</f>
        <v>3.1322148295216299E-4</v>
      </c>
      <c r="BT19" s="32">
        <f>2*(females!BT18-females!BT19)/(females!BT18+females!BT19)</f>
        <v>2.3209699636213187E-4</v>
      </c>
      <c r="BU19" s="32">
        <f>2*(females!BU18-females!BU19)/(females!BU18+females!BU19)</f>
        <v>2.6236919382019636E-4</v>
      </c>
      <c r="BV19" s="32">
        <f>2*(females!BV18-females!BV19)/(females!BV18+females!BV19)</f>
        <v>3.3279380398444945E-4</v>
      </c>
      <c r="BW19" s="32">
        <f>2*(females!BW18-females!BW19)/(females!BW18+females!BW19)</f>
        <v>2.3193784065870347E-4</v>
      </c>
      <c r="BX19" s="32">
        <f>2*(females!BX18-females!BX19)/(females!BX18+females!BX19)</f>
        <v>3.2266521467320063E-4</v>
      </c>
      <c r="BY19" s="32">
        <f>2*(females!BY18-females!BY19)/(females!BY18+females!BY19)</f>
        <v>2.8227229195019912E-4</v>
      </c>
      <c r="BZ19" s="32">
        <f>2*(females!BZ18-females!BZ19)/(females!BZ18+females!BZ19)</f>
        <v>3.5279590756747222E-4</v>
      </c>
      <c r="CA19" s="32">
        <f>2*(females!CA18-females!CA19)/(females!CA18+females!CA19)</f>
        <v>3.6268386056820473E-4</v>
      </c>
      <c r="CB19" s="32">
        <f>2*(females!CB18-females!CB19)/(females!CB18+females!CB19)</f>
        <v>2.2173619440216897E-4</v>
      </c>
      <c r="CC19" s="32">
        <f>2*(females!CC18-females!CC19)/(females!CC18+females!CC19)</f>
        <v>2.6185128861047608E-4</v>
      </c>
      <c r="CD19" s="32">
        <f>2*(females!CD18-females!CD19)/(females!CD18+females!CD19)</f>
        <v>2.2145495908116325E-4</v>
      </c>
      <c r="CE19" s="32">
        <f>2*(females!CE18-females!CE19)/(females!CE18+females!CE19)</f>
        <v>2.1146013221293029E-4</v>
      </c>
      <c r="CF19" s="32">
        <f>2*(females!CF18-females!CF19)/(females!CF18+females!CF19)</f>
        <v>3.3218745438713931E-4</v>
      </c>
      <c r="CG19" s="32">
        <f>2*(females!CG18-females!CG19)/(females!CG18+females!CG19)</f>
        <v>2.0127406483037629E-4</v>
      </c>
      <c r="CH19" s="32">
        <f>2*(females!CH18-females!CH19)/(females!CH18+females!CH19)</f>
        <v>2.4162857660632665E-4</v>
      </c>
      <c r="CI19" s="32">
        <f>2*(females!CI18-females!CI19)/(females!CI18+females!CI19)</f>
        <v>2.616167917731581E-4</v>
      </c>
      <c r="CJ19" s="32">
        <f>2*(females!CJ18-females!CJ19)/(females!CJ18+females!CJ19)</f>
        <v>1.8106466020198768E-4</v>
      </c>
      <c r="CK19" s="32">
        <f>2*(females!CK18-females!CK19)/(females!CK18+females!CK19)</f>
        <v>2.2120112209296481E-4</v>
      </c>
      <c r="CL19" s="32">
        <f>2*(females!CL18-females!CL19)/(females!CL18+females!CL19)</f>
        <v>1.5081970509720329E-4</v>
      </c>
      <c r="CM19" s="32">
        <f>2*(females!CM18-females!CM19)/(females!CM18+females!CM19)</f>
        <v>2.0103937356131198E-4</v>
      </c>
      <c r="CN19" s="32">
        <f>2*(females!CN18-females!CN19)/(females!CN18+females!CN19)</f>
        <v>2.4128120318893324E-4</v>
      </c>
      <c r="CP19" s="31">
        <f t="shared" si="1"/>
        <v>76</v>
      </c>
      <c r="CQ19" s="32">
        <f>$CN79*EXP('2a)answer'!$I79*('2a) female mx'!CQ$2-'2a) female mx'!$CO$2))</f>
        <v>1.8076683788978819E-2</v>
      </c>
      <c r="CR19" s="32">
        <f>$CN79*EXP('2a)answer'!$I79*('2a) female mx'!CR$2-'2a) female mx'!$CO$2))</f>
        <v>1.7794224305515357E-2</v>
      </c>
      <c r="CS19" s="32">
        <f>$CN79*EXP('2a)answer'!$I79*('2a) female mx'!CS$2-'2a) female mx'!$CO$2))</f>
        <v>1.7516178428039021E-2</v>
      </c>
      <c r="CT19" s="32">
        <f>$CN79*EXP('2a)answer'!$I79*('2a) female mx'!CT$2-'2a) female mx'!$CO$2))</f>
        <v>1.7242477191197432E-2</v>
      </c>
      <c r="CU19" s="32">
        <f>$CN79*EXP('2a)answer'!$I79*('2a) female mx'!CU$2-'2a) female mx'!$CO$2))</f>
        <v>1.6973052707264954E-2</v>
      </c>
      <c r="CV19" s="32">
        <f>$CN79*EXP('2a)answer'!$I79*('2a) female mx'!CV$2-'2a) female mx'!$CO$2))</f>
        <v>1.6707838149304096E-2</v>
      </c>
      <c r="CW19" s="32">
        <f>$CN79*EXP('2a)answer'!$I79*('2a) female mx'!CW$2-'2a) female mx'!$CO$2))</f>
        <v>1.6446767734590036E-2</v>
      </c>
      <c r="CX19" s="32">
        <f>$CN79*EXP('2a)answer'!$I79*('2a) female mx'!CX$2-'2a) female mx'!$CO$2))</f>
        <v>1.6189776708294152E-2</v>
      </c>
      <c r="CY19" s="32">
        <f>$CN79*EXP('2a)answer'!$I79*('2a) female mx'!CY$2-'2a) female mx'!$CO$2))</f>
        <v>1.5936801327422485E-2</v>
      </c>
      <c r="CZ19" s="32">
        <f>$CN79*EXP('2a)answer'!$I79*('2a) female mx'!CZ$2-'2a) female mx'!$CO$2))</f>
        <v>1.5687778845005211E-2</v>
      </c>
      <c r="DA19" s="32">
        <f>$CN79*EXP('2a)answer'!$I79*('2a) female mx'!DA$2-'2a) female mx'!$CO$2))</f>
        <v>1.5442647494533125E-2</v>
      </c>
      <c r="DB19" s="32">
        <f>$CN79*EXP('2a)answer'!$I79*('2a) female mx'!DB$2-'2a) female mx'!$CO$2))</f>
        <v>1.5201346474637339E-2</v>
      </c>
      <c r="DC19" s="32">
        <f>$CN79*EXP('2a)answer'!$I79*('2a) female mx'!DC$2-'2a) female mx'!$CO$2))</f>
        <v>1.496381593400836E-2</v>
      </c>
      <c r="DD19" s="32">
        <f>$CN79*EXP('2a)answer'!$I79*('2a) female mx'!DD$2-'2a) female mx'!$CO$2))</f>
        <v>1.4729996956550818E-2</v>
      </c>
      <c r="DE19" s="32">
        <f>$CN79*EXP('2a)answer'!$I79*('2a) female mx'!DE$2-'2a) female mx'!$CO$2))</f>
        <v>1.4499831546770156E-2</v>
      </c>
      <c r="DF19" s="32">
        <f>$CN79*EXP('2a)answer'!$I79*('2a) female mx'!DF$2-'2a) female mx'!$CO$2))</f>
        <v>1.4273262615387675E-2</v>
      </c>
      <c r="DG19" s="32">
        <f>$CN79*EXP('2a)answer'!$I79*('2a) female mx'!DG$2-'2a) female mx'!$CO$2))</f>
        <v>1.4050233965180339E-2</v>
      </c>
      <c r="DH19" s="32">
        <f>$CN79*EXP('2a)answer'!$I79*('2a) female mx'!DH$2-'2a) female mx'!$CO$2))</f>
        <v>1.3830690277041849E-2</v>
      </c>
      <c r="DI19" s="32">
        <f>$CN79*EXP('2a)answer'!$I79*('2a) female mx'!DI$2-'2a) female mx'!$CO$2))</f>
        <v>1.3614577096261522E-2</v>
      </c>
      <c r="DJ19" s="32">
        <f>$CN79*EXP('2a)answer'!$I79*('2a) female mx'!DJ$2-'2a) female mx'!$CO$2))</f>
        <v>1.3401840819017564E-2</v>
      </c>
      <c r="DK19" s="32">
        <f>$CN79*EXP('2a)answer'!$I79*('2a) female mx'!DK$2-'2a) female mx'!$CO$2))</f>
        <v>1.3192428679081408E-2</v>
      </c>
      <c r="DL19" s="32">
        <f>$CN79*EXP('2a)answer'!$I79*('2a) female mx'!DL$2-'2a) female mx'!$CO$2))</f>
        <v>1.2986288734729788E-2</v>
      </c>
      <c r="DM19" s="32">
        <f>$CN79*EXP('2a)answer'!$I79*('2a) female mx'!DM$2-'2a) female mx'!$CO$2))</f>
        <v>1.2783369855861332E-2</v>
      </c>
      <c r="DN19" s="32">
        <f>$CN79*EXP('2a)answer'!$I79*('2a) female mx'!DN$2-'2a) female mx'!$CO$2))</f>
        <v>1.2583621711314458E-2</v>
      </c>
      <c r="DO19" s="32">
        <f>$CN79*EXP('2a)answer'!$I79*('2a) female mx'!DO$2-'2a) female mx'!$CO$2))</f>
        <v>1.2386994756383458E-2</v>
      </c>
      <c r="DP19" s="32">
        <f>$CN79*EXP('2a)answer'!$I79*('2a) female mx'!DP$2-'2a) female mx'!$CO$2))</f>
        <v>1.2193440220529601E-2</v>
      </c>
      <c r="DQ19" s="32">
        <f>$CN79*EXP('2a)answer'!$I79*('2a) female mx'!DQ$2-'2a) female mx'!$CO$2))</f>
        <v>1.2002910095284324E-2</v>
      </c>
      <c r="DR19" s="32">
        <f>$CN79*EXP('2a)answer'!$I79*('2a) female mx'!DR$2-'2a) female mx'!$CO$2))</f>
        <v>1.1815357122341384E-2</v>
      </c>
      <c r="DS19" s="32">
        <f>$CN79*EXP('2a)answer'!$I79*('2a) female mx'!DS$2-'2a) female mx'!$CO$2))</f>
        <v>1.1630734781835121E-2</v>
      </c>
      <c r="DT19" s="32">
        <f>$CN79*EXP('2a)answer'!$I79*('2a) female mx'!DT$2-'2a) female mx'!$CO$2))</f>
        <v>1.1448997280801846E-2</v>
      </c>
      <c r="DU19" s="32">
        <f>$CN79*EXP('2a)answer'!$I79*('2a) female mx'!DU$2-'2a) female mx'!$CO$2))</f>
        <v>1.127009954182156E-2</v>
      </c>
      <c r="DV19" s="32">
        <f>$CN79*EXP('2a)answer'!$I79*('2a) female mx'!DV$2-'2a) female mx'!$CO$2))</f>
        <v>1.1093997191837122E-2</v>
      </c>
      <c r="DW19" s="32">
        <f>$CN79*EXP('2a)answer'!$I79*('2a) female mx'!DW$2-'2a) female mx'!$CO$2))</f>
        <v>1.0920646551148151E-2</v>
      </c>
      <c r="DX19" s="32">
        <f>$CN79*EXP('2a)answer'!$I79*('2a) female mx'!DX$2-'2a) female mx'!$CO$2))</f>
        <v>1.0750004622576879E-2</v>
      </c>
      <c r="DY19" s="32">
        <f>$CN79*EXP('2a)answer'!$I79*('2a) female mx'!DY$2-'2a) female mx'!$CO$2))</f>
        <v>1.0582029080803326E-2</v>
      </c>
      <c r="DZ19" s="32">
        <f>$CN79*EXP('2a)answer'!$I79*('2a) female mx'!DZ$2-'2a) female mx'!$CO$2))</f>
        <v>1.0416678261867087E-2</v>
      </c>
      <c r="EA19" s="32">
        <f>$CN79*EXP('2a)answer'!$I79*('2a) female mx'!EA$2-'2a) female mx'!$CO$2))</f>
        <v>1.0253911152833186E-2</v>
      </c>
      <c r="EB19" s="32">
        <f>$CN79*EXP('2a)answer'!$I79*('2a) female mx'!EB$2-'2a) female mx'!$CO$2))</f>
        <v>1.0093687381619388E-2</v>
      </c>
      <c r="EC19" s="32">
        <f>$CN79*EXP('2a)answer'!$I79*('2a) female mx'!EC$2-'2a) female mx'!$CO$2))</f>
        <v>9.9359672069824802E-3</v>
      </c>
      <c r="ED19" s="32">
        <f>$CN79*EXP('2a)answer'!$I79*('2a) female mx'!ED$2-'2a) female mx'!$CO$2))</f>
        <v>9.780711508661017E-3</v>
      </c>
      <c r="EE19" s="32">
        <f>$CN79*EXP('2a)answer'!$I79*('2a) female mx'!EE$2-'2a) female mx'!$CO$2))</f>
        <v>9.6278817776720878E-3</v>
      </c>
      <c r="EF19" s="32">
        <f>$CN79*EXP('2a)answer'!$I79*('2a) female mx'!EF$2-'2a) female mx'!$CO$2))</f>
        <v>9.4774401067597158E-3</v>
      </c>
      <c r="EG19" s="32">
        <f>$CN79*EXP('2a)answer'!$I79*('2a) female mx'!EG$2-'2a) female mx'!$CO$2))</f>
        <v>9.329349180992489E-3</v>
      </c>
      <c r="EH19" s="32">
        <f>$CN79*EXP('2a)answer'!$I79*('2a) female mx'!EH$2-'2a) female mx'!$CO$2))</f>
        <v>9.1835722685081299E-3</v>
      </c>
      <c r="EI19" s="32">
        <f>$CN79*EXP('2a)answer'!$I79*('2a) female mx'!EI$2-'2a) female mx'!$CO$2))</f>
        <v>9.0400732114026584E-3</v>
      </c>
      <c r="EJ19" s="32">
        <f>$CN79*EXP('2a)answer'!$I79*('2a) female mx'!EJ$2-'2a) female mx'!$CO$2))</f>
        <v>8.8988164167619569E-3</v>
      </c>
      <c r="EK19" s="32">
        <f>$CN79*EXP('2a)answer'!$I79*('2a) female mx'!EK$2-'2a) female mx'!$CO$2))</f>
        <v>8.7597668478334306E-3</v>
      </c>
      <c r="EL19" s="32">
        <f>$CN79*EXP('2a)answer'!$I79*('2a) female mx'!EL$2-'2a) female mx'!$CO$2))</f>
        <v>8.6228900153356488E-3</v>
      </c>
      <c r="EM19" s="32">
        <f>$CN79*EXP('2a)answer'!$I79*('2a) female mx'!EM$2-'2a) female mx'!$CO$2))</f>
        <v>8.4881519689037604E-3</v>
      </c>
      <c r="EN19" s="32">
        <f>$CN79*EXP('2a)answer'!$I79*('2a) female mx'!EN$2-'2a) female mx'!$CO$2))</f>
        <v>8.3555192886685895E-3</v>
      </c>
      <c r="EO19" s="32">
        <f>$CN79*EXP('2a)answer'!$I79*('2a) female mx'!EO$2-'2a) female mx'!$CO$2))</f>
        <v>8.2249590769672993E-3</v>
      </c>
    </row>
    <row r="20" spans="1:145" x14ac:dyDescent="0.25">
      <c r="A20" s="31">
        <f>'2a) male mx'!A20</f>
        <v>17</v>
      </c>
      <c r="B20" s="32">
        <f>2*(females!B19-females!B20)/(females!B19+females!B20)</f>
        <v>2.162545815473847E-3</v>
      </c>
      <c r="C20" s="32">
        <f>2*(females!C19-females!C20)/(females!C19+females!C20)</f>
        <v>1.5816442600396494E-3</v>
      </c>
      <c r="D20" s="32">
        <f>2*(females!D19-females!D20)/(females!D19+females!D20)</f>
        <v>1.9399917796958488E-3</v>
      </c>
      <c r="E20" s="32">
        <f>2*(females!E19-females!E20)/(females!E19+females!E20)</f>
        <v>1.6487686100662238E-3</v>
      </c>
      <c r="F20" s="32">
        <f>2*(females!F19-females!F20)/(females!F19+females!F20)</f>
        <v>1.5066525756713546E-3</v>
      </c>
      <c r="G20" s="32">
        <f>2*(females!G19-females!G20)/(females!G19+females!G20)</f>
        <v>1.493813662982648E-3</v>
      </c>
      <c r="H20" s="32">
        <f>2*(females!H19-females!H20)/(females!H19+females!H20)</f>
        <v>1.7715561980012934E-3</v>
      </c>
      <c r="I20" s="32">
        <f>2*(females!I19-females!I20)/(females!I19+females!I20)</f>
        <v>1.3055398407241395E-3</v>
      </c>
      <c r="J20" s="32">
        <f>2*(females!J19-females!J20)/(females!J19+females!J20)</f>
        <v>1.4053294416518027E-3</v>
      </c>
      <c r="K20" s="32">
        <f>2*(females!K19-females!K20)/(females!K19+females!K20)</f>
        <v>1.37727708017259E-3</v>
      </c>
      <c r="L20" s="32">
        <f>2*(females!L19-females!L20)/(females!L19+females!L20)</f>
        <v>1.3518620036298027E-3</v>
      </c>
      <c r="M20" s="32">
        <f>2*(females!M19-females!M20)/(females!M19+females!M20)</f>
        <v>1.5656702826194622E-3</v>
      </c>
      <c r="N20" s="32">
        <f>2*(females!N19-females!N20)/(females!N19+females!N20)</f>
        <v>1.0434634468366021E-3</v>
      </c>
      <c r="O20" s="32">
        <f>2*(females!O19-females!O20)/(females!O19+females!O20)</f>
        <v>1.4770732542706683E-3</v>
      </c>
      <c r="P20" s="32">
        <f>2*(females!P19-females!P20)/(females!P19+females!P20)</f>
        <v>1.2144325723599408E-3</v>
      </c>
      <c r="Q20" s="32">
        <f>2*(females!Q19-females!Q20)/(females!Q19+females!Q20)</f>
        <v>1.0573138887257233E-3</v>
      </c>
      <c r="R20" s="32">
        <f>2*(females!R19-females!R20)/(females!R19+females!R20)</f>
        <v>1.2741964598575023E-3</v>
      </c>
      <c r="S20" s="32">
        <f>2*(females!S19-females!S20)/(females!S19+females!S20)</f>
        <v>1.1235955056179776E-3</v>
      </c>
      <c r="T20" s="32">
        <f>2*(females!T19-females!T20)/(females!T19+females!T20)</f>
        <v>1.2605598368687269E-3</v>
      </c>
      <c r="U20" s="32">
        <f>2*(females!U19-females!U20)/(females!U19+females!U20)</f>
        <v>9.0009477468509921E-4</v>
      </c>
      <c r="V20" s="32">
        <f>2*(females!V19-females!V20)/(females!V19+females!V20)</f>
        <v>7.7446596328182606E-4</v>
      </c>
      <c r="W20" s="32">
        <f>2*(females!W19-females!W20)/(females!W19+females!W20)</f>
        <v>1.2307431142044732E-3</v>
      </c>
      <c r="X20" s="32">
        <f>2*(females!X19-females!X20)/(females!X19+females!X20)</f>
        <v>9.1148041376971336E-4</v>
      </c>
      <c r="Y20" s="32">
        <f>2*(females!Y19-females!Y20)/(females!Y19+females!Y20)</f>
        <v>8.4872298624754424E-4</v>
      </c>
      <c r="Z20" s="32">
        <f>2*(females!Z19-females!Z20)/(females!Z19+females!Z20)</f>
        <v>8.9784413008299837E-4</v>
      </c>
      <c r="AA20" s="32">
        <f>2*(females!AA19-females!AA20)/(females!AA19+females!AA20)</f>
        <v>6.2660567704743409E-4</v>
      </c>
      <c r="AB20" s="32">
        <f>2*(females!AB19-females!AB20)/(females!AB19+females!AB20)</f>
        <v>6.9660690056716273E-4</v>
      </c>
      <c r="AC20" s="32">
        <f>2*(females!AC19-females!AC20)/(females!AC19+females!AC20)</f>
        <v>3.8377164549872162E-4</v>
      </c>
      <c r="AD20" s="32">
        <f>2*(females!AD19-females!AD20)/(females!AD19+females!AD20)</f>
        <v>6.5234611621080101E-4</v>
      </c>
      <c r="AE20" s="32">
        <f>2*(females!AE19-females!AE20)/(females!AE19+females!AE20)</f>
        <v>8.5926217331214509E-4</v>
      </c>
      <c r="AF20" s="32">
        <f>2*(females!AF19-females!AF20)/(females!AF19+females!AF20)</f>
        <v>7.7721415358787964E-4</v>
      </c>
      <c r="AG20" s="32">
        <f>2*(females!AG19-females!AG20)/(females!AG19+females!AG20)</f>
        <v>5.3781234486182359E-4</v>
      </c>
      <c r="AH20" s="32">
        <f>2*(females!AH19-females!AH20)/(females!AH19+females!AH20)</f>
        <v>6.7153963375261513E-4</v>
      </c>
      <c r="AI20" s="32">
        <f>2*(females!AI19-females!AI20)/(females!AI19+females!AI20)</f>
        <v>5.7730768437764168E-4</v>
      </c>
      <c r="AJ20" s="32">
        <f>2*(females!AJ19-females!AJ20)/(females!AJ19+females!AJ20)</f>
        <v>5.3600511266415154E-4</v>
      </c>
      <c r="AK20" s="32">
        <f>2*(females!AK19-females!AK20)/(females!AK19+females!AK20)</f>
        <v>3.7084346285384649E-4</v>
      </c>
      <c r="AL20" s="32">
        <f>2*(females!AL19-females!AL20)/(females!AL19+females!AL20)</f>
        <v>6.7953667953667954E-4</v>
      </c>
      <c r="AM20" s="32">
        <f>2*(females!AM19-females!AM20)/(females!AM19+females!AM20)</f>
        <v>5.1389045910973615E-4</v>
      </c>
      <c r="AN20" s="32">
        <f>2*(females!AN19-females!AN20)/(females!AN19+females!AN20)</f>
        <v>5.0383272753445852E-4</v>
      </c>
      <c r="AO20" s="32">
        <f>2*(females!AO19-females!AO20)/(females!AO19+females!AO20)</f>
        <v>5.8570569829991209E-4</v>
      </c>
      <c r="AP20" s="32">
        <f>2*(females!AP19-females!AP20)/(females!AP19+females!AP20)</f>
        <v>4.8226644708151842E-4</v>
      </c>
      <c r="AQ20" s="32">
        <f>2*(females!AQ19-females!AQ20)/(females!AQ19+females!AQ20)</f>
        <v>5.848463239330402E-4</v>
      </c>
      <c r="AR20" s="32">
        <f>2*(females!AR19-females!AR20)/(females!AR19+females!AR20)</f>
        <v>5.9474369622953009E-4</v>
      </c>
      <c r="AS20" s="32">
        <f>2*(females!AS19-females!AS20)/(females!AS19+females!AS20)</f>
        <v>5.4357023081222724E-4</v>
      </c>
      <c r="AT20" s="32">
        <f>2*(females!AT19-females!AT20)/(females!AT19+females!AT20)</f>
        <v>5.3269955744959839E-4</v>
      </c>
      <c r="AU20" s="32">
        <f>2*(females!AU19-females!AU20)/(females!AU19+females!AU20)</f>
        <v>6.6542794695003662E-4</v>
      </c>
      <c r="AV20" s="32">
        <f>2*(females!AV19-females!AV20)/(females!AV19+females!AV20)</f>
        <v>5.0137879167711202E-4</v>
      </c>
      <c r="AW20" s="32">
        <f>2*(females!AW19-females!AW20)/(females!AW19+females!AW20)</f>
        <v>7.4763292247661086E-4</v>
      </c>
      <c r="AX20" s="32">
        <f>2*(females!AX19-females!AX20)/(females!AX19+females!AX20)</f>
        <v>6.0421413758672776E-4</v>
      </c>
      <c r="AY20" s="32">
        <f>2*(females!AY19-females!AY20)/(females!AY19+females!AY20)</f>
        <v>6.9620058767520191E-4</v>
      </c>
      <c r="AZ20" s="32">
        <f>2*(females!AZ19-females!AZ20)/(females!AZ19+females!AZ20)</f>
        <v>7.4721202909009028E-4</v>
      </c>
      <c r="BA20" s="32">
        <f>2*(females!BA19-females!BA20)/(females!BA19+females!BA20)</f>
        <v>6.8453612460600858E-4</v>
      </c>
      <c r="BB20" s="32">
        <f>2*(females!BB19-females!BB20)/(females!BB19+females!BB20)</f>
        <v>5.9206631142687976E-4</v>
      </c>
      <c r="BC20" s="32">
        <f>2*(females!BC19-females!BC20)/(females!BC19+females!BC20)</f>
        <v>5.8143982862826106E-4</v>
      </c>
      <c r="BD20" s="32">
        <f>2*(females!BD19-females!BD20)/(females!BD19+females!BD20)</f>
        <v>5.398275607433324E-4</v>
      </c>
      <c r="BE20" s="32">
        <f>2*(females!BE19-females!BE20)/(females!BE19+females!BE20)</f>
        <v>4.6837930578041157E-4</v>
      </c>
      <c r="BF20" s="32">
        <f>2*(females!BF19-females!BF20)/(females!BF19+females!BF20)</f>
        <v>5.1850082095963315E-4</v>
      </c>
      <c r="BG20" s="32">
        <f>2*(females!BG19-females!BG20)/(females!BG19+females!BG20)</f>
        <v>5.4892552910321829E-4</v>
      </c>
      <c r="BH20" s="32">
        <f>2*(females!BH19-females!BH20)/(females!BH19+females!BH20)</f>
        <v>4.8712666308087319E-4</v>
      </c>
      <c r="BI20" s="32">
        <f>2*(females!BI19-females!BI20)/(females!BI19+females!BI20)</f>
        <v>4.3619616654578283E-4</v>
      </c>
      <c r="BJ20" s="32">
        <f>2*(females!BJ19-females!BJ20)/(females!BJ19+females!BJ20)</f>
        <v>5.2728176112108217E-4</v>
      </c>
      <c r="BK20" s="32">
        <f>2*(females!BK19-females!BK20)/(females!BK19+females!BK20)</f>
        <v>3.2436267801936041E-4</v>
      </c>
      <c r="BL20" s="32">
        <f>2*(females!BL19-females!BL20)/(females!BL19+females!BL20)</f>
        <v>3.6480447493489256E-4</v>
      </c>
      <c r="BM20" s="32">
        <f>2*(females!BM19-females!BM20)/(females!BM19+females!BM20)</f>
        <v>3.5439628592692351E-4</v>
      </c>
      <c r="BN20" s="32">
        <f>2*(females!BN19-females!BN20)/(females!BN19+females!BN20)</f>
        <v>4.9643629658522746E-4</v>
      </c>
      <c r="BO20" s="32">
        <f>2*(females!BO19-females!BO20)/(females!BO19+females!BO20)</f>
        <v>5.0587830591472917E-4</v>
      </c>
      <c r="BP20" s="32">
        <f>2*(females!BP19-females!BP20)/(females!BP19+females!BP20)</f>
        <v>4.0467398452122012E-4</v>
      </c>
      <c r="BQ20" s="32">
        <f>2*(females!BQ19-females!BQ20)/(females!BQ19+females!BQ20)</f>
        <v>4.9546247377335118E-4</v>
      </c>
      <c r="BR20" s="32">
        <f>2*(females!BR19-females!BR20)/(females!BR19+females!BR20)</f>
        <v>3.0345636803188314E-4</v>
      </c>
      <c r="BS20" s="32">
        <f>2*(females!BS19-females!BS20)/(females!BS19+females!BS20)</f>
        <v>3.6386423820978793E-4</v>
      </c>
      <c r="BT20" s="32">
        <f>2*(females!BT19-females!BT20)/(females!BT19+females!BT20)</f>
        <v>3.7348649644430761E-4</v>
      </c>
      <c r="BU20" s="32">
        <f>2*(females!BU19-females!BU20)/(females!BU19+females!BU20)</f>
        <v>3.3310621545915665E-4</v>
      </c>
      <c r="BV20" s="32">
        <f>2*(females!BV19-females!BV20)/(females!BV19+females!BV20)</f>
        <v>3.4299434059338022E-4</v>
      </c>
      <c r="BW20" s="32">
        <f>2*(females!BW19-females!BW20)/(females!BW19+females!BW20)</f>
        <v>3.6314117113027687E-4</v>
      </c>
      <c r="BX20" s="32">
        <f>2*(females!BX19-females!BX20)/(females!BX19+females!BX20)</f>
        <v>3.0259322392907215E-4</v>
      </c>
      <c r="BY20" s="32">
        <f>2*(females!BY19-females!BY20)/(females!BY19+females!BY20)</f>
        <v>2.5209617973449231E-4</v>
      </c>
      <c r="BZ20" s="32">
        <f>2*(females!BZ19-females!BZ20)/(females!BZ19+females!BZ20)</f>
        <v>3.8317653346240331E-4</v>
      </c>
      <c r="CA20" s="32">
        <f>2*(females!CA19-females!CA20)/(females!CA19+females!CA20)</f>
        <v>3.829757213549278E-4</v>
      </c>
      <c r="CB20" s="32">
        <f>2*(females!CB19-females!CB20)/(females!CB19+females!CB20)</f>
        <v>3.9319867119013172E-4</v>
      </c>
      <c r="CC20" s="32">
        <f>2*(females!CC19-females!CC20)/(females!CC19+females!CC20)</f>
        <v>4.3321226897444551E-4</v>
      </c>
      <c r="CD20" s="32">
        <f>2*(females!CD19-females!CD20)/(females!CD19+females!CD20)</f>
        <v>1.912960306073649E-4</v>
      </c>
      <c r="CE20" s="32">
        <f>2*(females!CE19-females!CE20)/(females!CE19+females!CE20)</f>
        <v>3.6260714537524806E-4</v>
      </c>
      <c r="CF20" s="32">
        <f>2*(females!CF19-females!CF20)/(females!CF19+females!CF20)</f>
        <v>3.0208438223743831E-4</v>
      </c>
      <c r="CG20" s="32">
        <f>2*(females!CG19-females!CG20)/(females!CG19+females!CG20)</f>
        <v>3.0198707495319202E-4</v>
      </c>
      <c r="CH20" s="32">
        <f>2*(females!CH19-females!CH20)/(females!CH19+females!CH20)</f>
        <v>2.0140175622331428E-4</v>
      </c>
      <c r="CI20" s="32">
        <f>2*(females!CI19-females!CI20)/(females!CI19+females!CI20)</f>
        <v>3.1201719114072477E-4</v>
      </c>
      <c r="CJ20" s="32">
        <f>2*(females!CJ19-females!CJ20)/(females!CJ19+females!CJ20)</f>
        <v>2.7165847498981282E-4</v>
      </c>
      <c r="CK20" s="32">
        <f>2*(females!CK19-females!CK20)/(females!CK19+females!CK20)</f>
        <v>2.9165807616298659E-4</v>
      </c>
      <c r="CL20" s="32">
        <f>2*(females!CL19-females!CL20)/(females!CL19+females!CL20)</f>
        <v>2.614747174061708E-4</v>
      </c>
      <c r="CM20" s="32">
        <f>2*(females!CM19-females!CM20)/(females!CM19+females!CM20)</f>
        <v>2.9157889974210349E-4</v>
      </c>
      <c r="CN20" s="32">
        <f>2*(females!CN19-females!CN20)/(females!CN19+females!CN20)</f>
        <v>2.0111215019055377E-4</v>
      </c>
      <c r="CP20" s="31">
        <f t="shared" si="1"/>
        <v>77</v>
      </c>
      <c r="CQ20" s="32">
        <f>$CN80*EXP('2a)answer'!$I80*('2a) female mx'!CQ$2-'2a) female mx'!$CO$2))</f>
        <v>2.111754842095669E-2</v>
      </c>
      <c r="CR20" s="32">
        <f>$CN80*EXP('2a)answer'!$I80*('2a) female mx'!CR$2-'2a) female mx'!$CO$2))</f>
        <v>2.0830686574851726E-2</v>
      </c>
      <c r="CS20" s="32">
        <f>$CN80*EXP('2a)answer'!$I80*('2a) female mx'!CS$2-'2a) female mx'!$CO$2))</f>
        <v>2.0547721474576834E-2</v>
      </c>
      <c r="CT20" s="32">
        <f>$CN80*EXP('2a)answer'!$I80*('2a) female mx'!CT$2-'2a) female mx'!$CO$2))</f>
        <v>2.0268600186539521E-2</v>
      </c>
      <c r="CU20" s="32">
        <f>$CN80*EXP('2a)answer'!$I80*('2a) female mx'!CU$2-'2a) female mx'!$CO$2))</f>
        <v>1.9993270496199887E-2</v>
      </c>
      <c r="CV20" s="32">
        <f>$CN80*EXP('2a)answer'!$I80*('2a) female mx'!CV$2-'2a) female mx'!$CO$2))</f>
        <v>1.9721680898302993E-2</v>
      </c>
      <c r="CW20" s="32">
        <f>$CN80*EXP('2a)answer'!$I80*('2a) female mx'!CW$2-'2a) female mx'!$CO$2))</f>
        <v>1.9453780587243875E-2</v>
      </c>
      <c r="CX20" s="32">
        <f>$CN80*EXP('2a)answer'!$I80*('2a) female mx'!CX$2-'2a) female mx'!$CO$2))</f>
        <v>1.9189519447563492E-2</v>
      </c>
      <c r="CY20" s="32">
        <f>$CN80*EXP('2a)answer'!$I80*('2a) female mx'!CY$2-'2a) female mx'!$CO$2))</f>
        <v>1.8928848044573721E-2</v>
      </c>
      <c r="CZ20" s="32">
        <f>$CN80*EXP('2a)answer'!$I80*('2a) female mx'!CZ$2-'2a) female mx'!$CO$2))</f>
        <v>1.8671717615109752E-2</v>
      </c>
      <c r="DA20" s="32">
        <f>$CN80*EXP('2a)answer'!$I80*('2a) female mx'!DA$2-'2a) female mx'!$CO$2))</f>
        <v>1.8418080058408063E-2</v>
      </c>
      <c r="DB20" s="32">
        <f>$CN80*EXP('2a)answer'!$I80*('2a) female mx'!DB$2-'2a) female mx'!$CO$2))</f>
        <v>1.8167887927108356E-2</v>
      </c>
      <c r="DC20" s="32">
        <f>$CN80*EXP('2a)answer'!$I80*('2a) female mx'!DC$2-'2a) female mx'!$CO$2))</f>
        <v>1.792109441837765E-2</v>
      </c>
      <c r="DD20" s="32">
        <f>$CN80*EXP('2a)answer'!$I80*('2a) female mx'!DD$2-'2a) female mx'!$CO$2))</f>
        <v>1.767765336515504E-2</v>
      </c>
      <c r="DE20" s="32">
        <f>$CN80*EXP('2a)answer'!$I80*('2a) female mx'!DE$2-'2a) female mx'!$CO$2))</f>
        <v>1.743751922751529E-2</v>
      </c>
      <c r="DF20" s="32">
        <f>$CN80*EXP('2a)answer'!$I80*('2a) female mx'!DF$2-'2a) female mx'!$CO$2))</f>
        <v>1.7200647084149832E-2</v>
      </c>
      <c r="DG20" s="32">
        <f>$CN80*EXP('2a)answer'!$I80*('2a) female mx'!DG$2-'2a) female mx'!$CO$2))</f>
        <v>1.6966992623963412E-2</v>
      </c>
      <c r="DH20" s="32">
        <f>$CN80*EXP('2a)answer'!$I80*('2a) female mx'!DH$2-'2a) female mx'!$CO$2))</f>
        <v>1.6736512137784942E-2</v>
      </c>
      <c r="DI20" s="32">
        <f>$CN80*EXP('2a)answer'!$I80*('2a) female mx'!DI$2-'2a) female mx'!$CO$2))</f>
        <v>1.6509162510190925E-2</v>
      </c>
      <c r="DJ20" s="32">
        <f>$CN80*EXP('2a)answer'!$I80*('2a) female mx'!DJ$2-'2a) female mx'!$CO$2))</f>
        <v>1.6284901211439953E-2</v>
      </c>
      <c r="DK20" s="32">
        <f>$CN80*EXP('2a)answer'!$I80*('2a) female mx'!DK$2-'2a) female mx'!$CO$2))</f>
        <v>1.6063686289516786E-2</v>
      </c>
      <c r="DL20" s="32">
        <f>$CN80*EXP('2a)answer'!$I80*('2a) female mx'!DL$2-'2a) female mx'!$CO$2))</f>
        <v>1.584547636228447E-2</v>
      </c>
      <c r="DM20" s="32">
        <f>$CN80*EXP('2a)answer'!$I80*('2a) female mx'!DM$2-'2a) female mx'!$CO$2))</f>
        <v>1.5630230609743105E-2</v>
      </c>
      <c r="DN20" s="32">
        <f>$CN80*EXP('2a)answer'!$I80*('2a) female mx'!DN$2-'2a) female mx'!$CO$2))</f>
        <v>1.5417908766393729E-2</v>
      </c>
      <c r="DO20" s="32">
        <f>$CN80*EXP('2a)answer'!$I80*('2a) female mx'!DO$2-'2a) female mx'!$CO$2))</f>
        <v>1.5208471113705954E-2</v>
      </c>
      <c r="DP20" s="32">
        <f>$CN80*EXP('2a)answer'!$I80*('2a) female mx'!DP$2-'2a) female mx'!$CO$2))</f>
        <v>1.5001878472687916E-2</v>
      </c>
      <c r="DQ20" s="32">
        <f>$CN80*EXP('2a)answer'!$I80*('2a) female mx'!DQ$2-'2a) female mx'!$CO$2))</f>
        <v>1.4798092196557165E-2</v>
      </c>
      <c r="DR20" s="32">
        <f>$CN80*EXP('2a)answer'!$I80*('2a) female mx'!DR$2-'2a) female mx'!$CO$2))</f>
        <v>1.4597074163511092E-2</v>
      </c>
      <c r="DS20" s="32">
        <f>$CN80*EXP('2a)answer'!$I80*('2a) female mx'!DS$2-'2a) female mx'!$CO$2))</f>
        <v>1.4398786769595592E-2</v>
      </c>
      <c r="DT20" s="32">
        <f>$CN80*EXP('2a)answer'!$I80*('2a) female mx'!DT$2-'2a) female mx'!$CO$2))</f>
        <v>1.4203192921670568E-2</v>
      </c>
      <c r="DU20" s="32">
        <f>$CN80*EXP('2a)answer'!$I80*('2a) female mx'!DU$2-'2a) female mx'!$CO$2))</f>
        <v>1.4010256030471015E-2</v>
      </c>
      <c r="DV20" s="32">
        <f>$CN80*EXP('2a)answer'!$I80*('2a) female mx'!DV$2-'2a) female mx'!$CO$2))</f>
        <v>1.3819940003762358E-2</v>
      </c>
      <c r="DW20" s="32">
        <f>$CN80*EXP('2a)answer'!$I80*('2a) female mx'!DW$2-'2a) female mx'!$CO$2))</f>
        <v>1.3632209239588763E-2</v>
      </c>
      <c r="DX20" s="32">
        <f>$CN80*EXP('2a)answer'!$I80*('2a) female mx'!DX$2-'2a) female mx'!$CO$2))</f>
        <v>1.3447028619613159E-2</v>
      </c>
      <c r="DY20" s="32">
        <f>$CN80*EXP('2a)answer'!$I80*('2a) female mx'!DY$2-'2a) female mx'!$CO$2))</f>
        <v>1.3264363502547744E-2</v>
      </c>
      <c r="DZ20" s="32">
        <f>$CN80*EXP('2a)answer'!$I80*('2a) female mx'!DZ$2-'2a) female mx'!$CO$2))</f>
        <v>1.3084179717673734E-2</v>
      </c>
      <c r="EA20" s="32">
        <f>$CN80*EXP('2a)answer'!$I80*('2a) female mx'!EA$2-'2a) female mx'!$CO$2))</f>
        <v>1.2906443558449105E-2</v>
      </c>
      <c r="EB20" s="32">
        <f>$CN80*EXP('2a)answer'!$I80*('2a) female mx'!EB$2-'2a) female mx'!$CO$2))</f>
        <v>1.2731121776203202E-2</v>
      </c>
      <c r="EC20" s="32">
        <f>$CN80*EXP('2a)answer'!$I80*('2a) female mx'!EC$2-'2a) female mx'!$CO$2))</f>
        <v>1.2558181573917006E-2</v>
      </c>
      <c r="ED20" s="32">
        <f>$CN80*EXP('2a)answer'!$I80*('2a) female mx'!ED$2-'2a) female mx'!$CO$2))</f>
        <v>1.2387590600087858E-2</v>
      </c>
      <c r="EE20" s="32">
        <f>$CN80*EXP('2a)answer'!$I80*('2a) female mx'!EE$2-'2a) female mx'!$CO$2))</f>
        <v>1.2219316942677546E-2</v>
      </c>
      <c r="EF20" s="32">
        <f>$CN80*EXP('2a)answer'!$I80*('2a) female mx'!EF$2-'2a) female mx'!$CO$2))</f>
        <v>1.2053329123142604E-2</v>
      </c>
      <c r="EG20" s="32">
        <f>$CN80*EXP('2a)answer'!$I80*('2a) female mx'!EG$2-'2a) female mx'!$CO$2))</f>
        <v>1.188959609054569E-2</v>
      </c>
      <c r="EH20" s="32">
        <f>$CN80*EXP('2a)answer'!$I80*('2a) female mx'!EH$2-'2a) female mx'!$CO$2))</f>
        <v>1.1728087215746962E-2</v>
      </c>
      <c r="EI20" s="32">
        <f>$CN80*EXP('2a)answer'!$I80*('2a) female mx'!EI$2-'2a) female mx'!$CO$2))</f>
        <v>1.1568772285674375E-2</v>
      </c>
      <c r="EJ20" s="32">
        <f>$CN80*EXP('2a)answer'!$I80*('2a) female mx'!EJ$2-'2a) female mx'!$CO$2))</f>
        <v>1.1411621497671769E-2</v>
      </c>
      <c r="EK20" s="32">
        <f>$CN80*EXP('2a)answer'!$I80*('2a) female mx'!EK$2-'2a) female mx'!$CO$2))</f>
        <v>1.1256605453923782E-2</v>
      </c>
      <c r="EL20" s="32">
        <f>$CN80*EXP('2a)answer'!$I80*('2a) female mx'!EL$2-'2a) female mx'!$CO$2))</f>
        <v>1.1103695155956463E-2</v>
      </c>
      <c r="EM20" s="32">
        <f>$CN80*EXP('2a)answer'!$I80*('2a) female mx'!EM$2-'2a) female mx'!$CO$2))</f>
        <v>1.0952861999212592E-2</v>
      </c>
      <c r="EN20" s="32">
        <f>$CN80*EXP('2a)answer'!$I80*('2a) female mx'!EN$2-'2a) female mx'!$CO$2))</f>
        <v>1.0804077767700707E-2</v>
      </c>
      <c r="EO20" s="32">
        <f>$CN80*EXP('2a)answer'!$I80*('2a) female mx'!EO$2-'2a) female mx'!$CO$2))</f>
        <v>1.06573146287168E-2</v>
      </c>
    </row>
    <row r="21" spans="1:145" x14ac:dyDescent="0.25">
      <c r="A21" s="31">
        <f>'2a) male mx'!A21</f>
        <v>18</v>
      </c>
      <c r="B21" s="32">
        <f>2*(females!B20-females!B21)/(females!B20+females!B21)</f>
        <v>2.4788106155342504E-3</v>
      </c>
      <c r="C21" s="32">
        <f>2*(females!C20-females!C21)/(females!C20+females!C21)</f>
        <v>2.0294652304853893E-3</v>
      </c>
      <c r="D21" s="32">
        <f>2*(females!D20-females!D21)/(females!D20+females!D21)</f>
        <v>2.0976678546129474E-3</v>
      </c>
      <c r="E21" s="32">
        <f>2*(females!E20-females!E21)/(females!E20+females!E21)</f>
        <v>2.2427534448145898E-3</v>
      </c>
      <c r="F21" s="32">
        <f>2*(females!F20-females!F21)/(females!F20+females!F21)</f>
        <v>1.769690521298714E-3</v>
      </c>
      <c r="G21" s="32">
        <f>2*(females!G20-females!G21)/(females!G20+females!G21)</f>
        <v>1.658797317735579E-3</v>
      </c>
      <c r="H21" s="32">
        <f>2*(females!H20-females!H21)/(females!H20+females!H21)</f>
        <v>1.9599729959276116E-3</v>
      </c>
      <c r="I21" s="32">
        <f>2*(females!I20-females!I21)/(females!I20+females!I21)</f>
        <v>2.0269607576038273E-3</v>
      </c>
      <c r="J21" s="32">
        <f>2*(females!J20-females!J21)/(females!J20+females!J21)</f>
        <v>1.6131564274539736E-3</v>
      </c>
      <c r="K21" s="32">
        <f>2*(females!K20-females!K21)/(females!K20+females!K21)</f>
        <v>1.6056294013373062E-3</v>
      </c>
      <c r="L21" s="32">
        <f>2*(females!L20-females!L21)/(females!L20+females!L21)</f>
        <v>1.8231151814319449E-3</v>
      </c>
      <c r="M21" s="32">
        <f>2*(females!M20-females!M21)/(females!M20+females!M21)</f>
        <v>1.5360983102918587E-3</v>
      </c>
      <c r="N21" s="32">
        <f>2*(females!N20-females!N21)/(females!N20+females!N21)</f>
        <v>1.54589990031611E-3</v>
      </c>
      <c r="O21" s="32">
        <f>2*(females!O20-females!O21)/(females!O20+females!O21)</f>
        <v>1.7045545913089157E-3</v>
      </c>
      <c r="P21" s="32">
        <f>2*(females!P20-females!P21)/(females!P20+females!P21)</f>
        <v>1.5254553697629143E-3</v>
      </c>
      <c r="Q21" s="32">
        <f>2*(females!Q20-females!Q21)/(females!Q20+females!Q21)</f>
        <v>1.6790456176374651E-3</v>
      </c>
      <c r="R21" s="32">
        <f>2*(females!R20-females!R21)/(females!R20+females!R21)</f>
        <v>1.4034938490818812E-3</v>
      </c>
      <c r="S21" s="32">
        <f>2*(females!S20-females!S21)/(females!S20+females!S21)</f>
        <v>1.4540668764626904E-3</v>
      </c>
      <c r="T21" s="32">
        <f>2*(females!T20-females!T21)/(females!T20+females!T21)</f>
        <v>1.1878625897525639E-3</v>
      </c>
      <c r="U21" s="32">
        <f>2*(females!U20-females!U21)/(females!U20+females!U21)</f>
        <v>1.0175527855507504E-3</v>
      </c>
      <c r="V21" s="32">
        <f>2*(females!V20-females!V21)/(females!V20+females!V21)</f>
        <v>1.0406379747910761E-3</v>
      </c>
      <c r="W21" s="32">
        <f>2*(females!W20-females!W21)/(females!W20+females!W21)</f>
        <v>1.4236085289024403E-3</v>
      </c>
      <c r="X21" s="32">
        <f>2*(females!X20-females!X21)/(females!X20+females!X21)</f>
        <v>9.2292514228429275E-4</v>
      </c>
      <c r="Y21" s="32">
        <f>2*(females!Y20-females!Y21)/(females!Y20+females!Y21)</f>
        <v>1.1117637187447558E-3</v>
      </c>
      <c r="Z21" s="32">
        <f>2*(females!Z20-females!Z21)/(females!Z20+females!Z21)</f>
        <v>7.9411518849786843E-4</v>
      </c>
      <c r="AA21" s="32">
        <f>2*(females!AA20-females!AA21)/(females!AA20+females!AA21)</f>
        <v>1.1707153907262616E-3</v>
      </c>
      <c r="AB21" s="32">
        <f>2*(females!AB20-females!AB21)/(females!AB20+females!AB21)</f>
        <v>7.3872533463737431E-4</v>
      </c>
      <c r="AC21" s="32">
        <f>2*(females!AC20-females!AC21)/(females!AC20+females!AC21)</f>
        <v>6.3302633285769884E-4</v>
      </c>
      <c r="AD21" s="32">
        <f>2*(females!AD20-females!AD21)/(females!AD20+females!AD21)</f>
        <v>5.076746944886214E-4</v>
      </c>
      <c r="AE21" s="32">
        <f>2*(females!AE20-females!AE21)/(females!AE20+females!AE21)</f>
        <v>6.5270431976295433E-4</v>
      </c>
      <c r="AF21" s="32">
        <f>2*(females!AF20-females!AF21)/(females!AF20+females!AF21)</f>
        <v>7.4669432201192635E-4</v>
      </c>
      <c r="AG21" s="32">
        <f>2*(females!AG20-females!AG21)/(females!AG20+females!AG21)</f>
        <v>6.2091232717940222E-4</v>
      </c>
      <c r="AH21" s="32">
        <f>2*(females!AH20-females!AH21)/(females!AH20+females!AH21)</f>
        <v>8.4781687155574396E-4</v>
      </c>
      <c r="AI21" s="32">
        <f>2*(females!AI20-females!AI21)/(females!AI20+females!AI21)</f>
        <v>5.8795921419766773E-4</v>
      </c>
      <c r="AJ21" s="32">
        <f>2*(females!AJ20-females!AJ21)/(females!AJ20+females!AJ21)</f>
        <v>6.0850776363083174E-4</v>
      </c>
      <c r="AK21" s="32">
        <f>2*(females!AK20-females!AK21)/(females!AK20+females!AK21)</f>
        <v>6.2868774316559737E-4</v>
      </c>
      <c r="AL21" s="32">
        <f>2*(females!AL20-females!AL21)/(females!AL20+females!AL21)</f>
        <v>5.2541299006351311E-4</v>
      </c>
      <c r="AM21" s="32">
        <f>2*(females!AM20-females!AM21)/(females!AM20+females!AM21)</f>
        <v>4.935834155972359E-4</v>
      </c>
      <c r="AN21" s="32">
        <f>2*(females!AN20-females!AN21)/(females!AN20+females!AN21)</f>
        <v>6.0699276238290951E-4</v>
      </c>
      <c r="AO21" s="32">
        <f>2*(females!AO20-females!AO21)/(females!AO20+females!AO21)</f>
        <v>6.4775829361958081E-4</v>
      </c>
      <c r="AP21" s="32">
        <f>2*(females!AP20-females!AP21)/(females!AP20+females!AP21)</f>
        <v>3.9008766707044164E-4</v>
      </c>
      <c r="AQ21" s="32">
        <f>2*(females!AQ20-females!AQ21)/(females!AQ20+females!AQ21)</f>
        <v>5.4411153259792725E-4</v>
      </c>
      <c r="AR21" s="32">
        <f>2*(females!AR20-females!AR21)/(females!AR20+females!AR21)</f>
        <v>4.7194492607906106E-4</v>
      </c>
      <c r="AS21" s="32">
        <f>2*(females!AS20-females!AS21)/(females!AS20+females!AS21)</f>
        <v>5.6439489171314372E-4</v>
      </c>
      <c r="AT21" s="32">
        <f>2*(females!AT20-females!AT21)/(females!AT20+females!AT21)</f>
        <v>6.6627373600184508E-4</v>
      </c>
      <c r="AU21" s="32">
        <f>2*(females!AU20-females!AU21)/(females!AU20+females!AU21)</f>
        <v>6.4537608523061946E-4</v>
      </c>
      <c r="AV21" s="32">
        <f>2*(females!AV20-females!AV21)/(females!AV20+females!AV21)</f>
        <v>6.0403474735478855E-4</v>
      </c>
      <c r="AW21" s="32">
        <f>2*(females!AW20-females!AW21)/(females!AW20+females!AW21)</f>
        <v>7.5844539193178093E-4</v>
      </c>
      <c r="AX21" s="32">
        <f>2*(females!AX20-females!AX21)/(females!AX20+females!AX21)</f>
        <v>5.6357944676992122E-4</v>
      </c>
      <c r="AY21" s="32">
        <f>2*(females!AY20-females!AY21)/(females!AY20+females!AY21)</f>
        <v>6.3519383657077288E-4</v>
      </c>
      <c r="AZ21" s="32">
        <f>2*(females!AZ20-females!AZ21)/(females!AZ20+females!AZ21)</f>
        <v>8.604970394804237E-4</v>
      </c>
      <c r="BA21" s="32">
        <f>2*(females!BA20-females!BA21)/(females!BA20+females!BA21)</f>
        <v>5.9296215265708385E-4</v>
      </c>
      <c r="BB21" s="32">
        <f>2*(females!BB20-females!BB21)/(females!BB20+females!BB21)</f>
        <v>7.1502992910988988E-4</v>
      </c>
      <c r="BC21" s="32">
        <f>2*(females!BC20-females!BC21)/(females!BC20+females!BC21)</f>
        <v>6.5324786673743522E-4</v>
      </c>
      <c r="BD21" s="32">
        <f>2*(females!BD20-females!BD21)/(females!BD20+females!BD21)</f>
        <v>7.2362218768313503E-4</v>
      </c>
      <c r="BE21" s="32">
        <f>2*(females!BE20-females!BE21)/(females!BE20+females!BE21)</f>
        <v>6.1125939811324599E-4</v>
      </c>
      <c r="BF21" s="32">
        <f>2*(females!BF20-females!BF21)/(females!BF20+females!BF21)</f>
        <v>6.2052093240899447E-4</v>
      </c>
      <c r="BG21" s="32">
        <f>2*(females!BG20-females!BG21)/(females!BG20+females!BG21)</f>
        <v>6.102708585493862E-4</v>
      </c>
      <c r="BH21" s="32">
        <f>2*(females!BH20-females!BH21)/(females!BH20+females!BH21)</f>
        <v>5.9908512593480128E-4</v>
      </c>
      <c r="BI21" s="32">
        <f>2*(females!BI20-females!BI21)/(females!BI20+females!BI21)</f>
        <v>5.2774733081638455E-4</v>
      </c>
      <c r="BJ21" s="32">
        <f>2*(females!BJ20-females!BJ21)/(females!BJ20+females!BJ21)</f>
        <v>5.0726402077753432E-4</v>
      </c>
      <c r="BK21" s="32">
        <f>2*(females!BK20-females!BK21)/(females!BK20+females!BK21)</f>
        <v>5.3745721891240966E-4</v>
      </c>
      <c r="BL21" s="32">
        <f>2*(females!BL20-females!BL21)/(females!BL20+females!BL21)</f>
        <v>3.6493760580656281E-4</v>
      </c>
      <c r="BM21" s="32">
        <f>2*(females!BM20-females!BM21)/(females!BM20+females!BM21)</f>
        <v>5.4702932685002283E-4</v>
      </c>
      <c r="BN21" s="32">
        <f>2*(females!BN20-females!BN21)/(females!BN20+females!BN21)</f>
        <v>5.7779737558349932E-4</v>
      </c>
      <c r="BO21" s="32">
        <f>2*(females!BO20-females!BO21)/(females!BO20+females!BO21)</f>
        <v>4.2513563851323994E-4</v>
      </c>
      <c r="BP21" s="32">
        <f>2*(females!BP20-females!BP21)/(females!BP20+females!BP21)</f>
        <v>5.6681883053129138E-4</v>
      </c>
      <c r="BQ21" s="32">
        <f>2*(females!BQ20-females!BQ21)/(females!BQ20+females!BQ21)</f>
        <v>4.8558913089662012E-4</v>
      </c>
      <c r="BR21" s="32">
        <f>2*(females!BR20-females!BR21)/(females!BR20+females!BR21)</f>
        <v>5.464536172193606E-4</v>
      </c>
      <c r="BS21" s="32">
        <f>2*(females!BS20-females!BS21)/(females!BS20+females!BS21)</f>
        <v>5.9661949327791846E-4</v>
      </c>
      <c r="BT21" s="32">
        <f>2*(females!BT20-females!BT21)/(females!BT20+females!BT21)</f>
        <v>3.1302855123318103E-4</v>
      </c>
      <c r="BU21" s="32">
        <f>2*(females!BU20-females!BU21)/(females!BU20+females!BU21)</f>
        <v>4.645150866421618E-4</v>
      </c>
      <c r="BV21" s="32">
        <f>2*(females!BV20-females!BV21)/(females!BV20+females!BV21)</f>
        <v>3.834858867101957E-4</v>
      </c>
      <c r="BW21" s="32">
        <f>2*(females!BW20-females!BW21)/(females!BW20+females!BW21)</f>
        <v>3.9355180504049045E-4</v>
      </c>
      <c r="BX21" s="32">
        <f>2*(females!BX20-females!BX21)/(females!BX20+females!BX21)</f>
        <v>5.6508577194752771E-4</v>
      </c>
      <c r="BY21" s="32">
        <f>2*(females!BY20-females!BY21)/(females!BY20+females!BY21)</f>
        <v>3.4295282381303021E-4</v>
      </c>
      <c r="BZ21" s="32">
        <f>2*(females!BZ20-females!BZ21)/(females!BZ20+females!BZ21)</f>
        <v>4.2368179479678408E-4</v>
      </c>
      <c r="CA21" s="32">
        <f>2*(females!CA20-females!CA21)/(females!CA20+females!CA21)</f>
        <v>3.8312244795079902E-4</v>
      </c>
      <c r="CB21" s="32">
        <f>2*(females!CB20-females!CB21)/(females!CB20+females!CB21)</f>
        <v>3.8326542139024489E-4</v>
      </c>
      <c r="CC21" s="32">
        <f>2*(females!CC20-females!CC21)/(females!CC20+females!CC21)</f>
        <v>4.535627352856689E-4</v>
      </c>
      <c r="CD21" s="32">
        <f>2*(females!CD20-females!CD21)/(females!CD20+females!CD21)</f>
        <v>3.2226552665236616E-4</v>
      </c>
      <c r="CE21" s="32">
        <f>2*(females!CE20-females!CE21)/(females!CE20+females!CE21)</f>
        <v>2.7204167275401894E-4</v>
      </c>
      <c r="CF21" s="32">
        <f>2*(females!CF20-females!CF21)/(females!CF20+females!CF21)</f>
        <v>2.7195398941393914E-4</v>
      </c>
      <c r="CG21" s="32">
        <f>2*(females!CG20-females!CG21)/(females!CG20+females!CG21)</f>
        <v>3.7257636556790202E-4</v>
      </c>
      <c r="CH21" s="32">
        <f>2*(females!CH20-females!CH21)/(females!CH20+females!CH21)</f>
        <v>2.5180924945735107E-4</v>
      </c>
      <c r="CI21" s="32">
        <f>2*(females!CI20-females!CI21)/(females!CI20+females!CI21)</f>
        <v>2.8190568241311266E-4</v>
      </c>
      <c r="CJ21" s="32">
        <f>2*(females!CJ20-females!CJ21)/(females!CJ20+females!CJ21)</f>
        <v>2.8179787041323647E-4</v>
      </c>
      <c r="CK21" s="32">
        <f>2*(females!CK20-females!CK21)/(females!CK20+females!CK21)</f>
        <v>2.5149766861661194E-4</v>
      </c>
      <c r="CL21" s="32">
        <f>2*(females!CL20-females!CL21)/(females!CL20+females!CL21)</f>
        <v>2.615431043154612E-4</v>
      </c>
      <c r="CM21" s="32">
        <f>2*(females!CM20-females!CM21)/(females!CM20+females!CM21)</f>
        <v>2.1119642776327898E-4</v>
      </c>
      <c r="CN21" s="32">
        <f>2*(females!CN20-females!CN21)/(females!CN20+females!CN21)</f>
        <v>2.4138798089011818E-4</v>
      </c>
      <c r="CP21" s="31">
        <f t="shared" si="1"/>
        <v>78</v>
      </c>
      <c r="CQ21" s="32">
        <f>$CN81*EXP('2a)answer'!$I81*('2a) female mx'!CQ$2-'2a) female mx'!$CO$2))</f>
        <v>2.3565084529600148E-2</v>
      </c>
      <c r="CR21" s="32">
        <f>$CN81*EXP('2a)answer'!$I81*('2a) female mx'!CR$2-'2a) female mx'!$CO$2))</f>
        <v>2.3204776909992685E-2</v>
      </c>
      <c r="CS21" s="32">
        <f>$CN81*EXP('2a)answer'!$I81*('2a) female mx'!CS$2-'2a) female mx'!$CO$2))</f>
        <v>2.2849978355314913E-2</v>
      </c>
      <c r="CT21" s="32">
        <f>$CN81*EXP('2a)answer'!$I81*('2a) female mx'!CT$2-'2a) female mx'!$CO$2))</f>
        <v>2.250060463255385E-2</v>
      </c>
      <c r="CU21" s="32">
        <f>$CN81*EXP('2a)answer'!$I81*('2a) female mx'!CU$2-'2a) female mx'!$CO$2))</f>
        <v>2.2156572796610263E-2</v>
      </c>
      <c r="CV21" s="32">
        <f>$CN81*EXP('2a)answer'!$I81*('2a) female mx'!CV$2-'2a) female mx'!$CO$2))</f>
        <v>2.1817801170606613E-2</v>
      </c>
      <c r="CW21" s="32">
        <f>$CN81*EXP('2a)answer'!$I81*('2a) female mx'!CW$2-'2a) female mx'!$CO$2))</f>
        <v>2.148420932649607E-2</v>
      </c>
      <c r="CX21" s="32">
        <f>$CN81*EXP('2a)answer'!$I81*('2a) female mx'!CX$2-'2a) female mx'!$CO$2))</f>
        <v>2.1155718065968027E-2</v>
      </c>
      <c r="CY21" s="32">
        <f>$CN81*EXP('2a)answer'!$I81*('2a) female mx'!CY$2-'2a) female mx'!$CO$2))</f>
        <v>2.0832249401645572E-2</v>
      </c>
      <c r="CZ21" s="32">
        <f>$CN81*EXP('2a)answer'!$I81*('2a) female mx'!CZ$2-'2a) female mx'!$CO$2))</f>
        <v>2.0513726538570431E-2</v>
      </c>
      <c r="DA21" s="32">
        <f>$CN81*EXP('2a)answer'!$I81*('2a) female mx'!DA$2-'2a) female mx'!$CO$2))</f>
        <v>2.0200073855971029E-2</v>
      </c>
      <c r="DB21" s="32">
        <f>$CN81*EXP('2a)answer'!$I81*('2a) female mx'!DB$2-'2a) female mx'!$CO$2))</f>
        <v>1.9891216889309289E-2</v>
      </c>
      <c r="DC21" s="32">
        <f>$CN81*EXP('2a)answer'!$I81*('2a) female mx'!DC$2-'2a) female mx'!$CO$2))</f>
        <v>1.958708231260194E-2</v>
      </c>
      <c r="DD21" s="32">
        <f>$CN81*EXP('2a)answer'!$I81*('2a) female mx'!DD$2-'2a) female mx'!$CO$2))</f>
        <v>1.9287597921012162E-2</v>
      </c>
      <c r="DE21" s="32">
        <f>$CN81*EXP('2a)answer'!$I81*('2a) female mx'!DE$2-'2a) female mx'!$CO$2))</f>
        <v>1.8992692613707344E-2</v>
      </c>
      <c r="DF21" s="32">
        <f>$CN81*EXP('2a)answer'!$I81*('2a) female mx'!DF$2-'2a) female mx'!$CO$2))</f>
        <v>1.8702296376979004E-2</v>
      </c>
      <c r="DG21" s="32">
        <f>$CN81*EXP('2a)answer'!$I81*('2a) female mx'!DG$2-'2a) female mx'!$CO$2))</f>
        <v>1.8416340267620762E-2</v>
      </c>
      <c r="DH21" s="32">
        <f>$CN81*EXP('2a)answer'!$I81*('2a) female mx'!DH$2-'2a) female mx'!$CO$2))</f>
        <v>1.8134756396560484E-2</v>
      </c>
      <c r="DI21" s="32">
        <f>$CN81*EXP('2a)answer'!$I81*('2a) female mx'!DI$2-'2a) female mx'!$CO$2))</f>
        <v>1.7857477912742677E-2</v>
      </c>
      <c r="DJ21" s="32">
        <f>$CN81*EXP('2a)answer'!$I81*('2a) female mx'!DJ$2-'2a) female mx'!$CO$2))</f>
        <v>1.7584438987257343E-2</v>
      </c>
      <c r="DK21" s="32">
        <f>$CN81*EXP('2a)answer'!$I81*('2a) female mx'!DK$2-'2a) female mx'!$CO$2))</f>
        <v>1.7315574797711453E-2</v>
      </c>
      <c r="DL21" s="32">
        <f>$CN81*EXP('2a)answer'!$I81*('2a) female mx'!DL$2-'2a) female mx'!$CO$2))</f>
        <v>1.7050821512839435E-2</v>
      </c>
      <c r="DM21" s="32">
        <f>$CN81*EXP('2a)answer'!$I81*('2a) female mx'!DM$2-'2a) female mx'!$CO$2))</f>
        <v>1.679011627734894E-2</v>
      </c>
      <c r="DN21" s="32">
        <f>$CN81*EXP('2a)answer'!$I81*('2a) female mx'!DN$2-'2a) female mx'!$CO$2))</f>
        <v>1.6533397196998298E-2</v>
      </c>
      <c r="DO21" s="32">
        <f>$CN81*EXP('2a)answer'!$I81*('2a) female mx'!DO$2-'2a) female mx'!$CO$2))</f>
        <v>1.6280603323902174E-2</v>
      </c>
      <c r="DP21" s="32">
        <f>$CN81*EXP('2a)answer'!$I81*('2a) female mx'!DP$2-'2a) female mx'!$CO$2))</f>
        <v>1.6031674642061875E-2</v>
      </c>
      <c r="DQ21" s="32">
        <f>$CN81*EXP('2a)answer'!$I81*('2a) female mx'!DQ$2-'2a) female mx'!$CO$2))</f>
        <v>1.5786552053116909E-2</v>
      </c>
      <c r="DR21" s="32">
        <f>$CN81*EXP('2a)answer'!$I81*('2a) female mx'!DR$2-'2a) female mx'!$CO$2))</f>
        <v>1.5545177362314373E-2</v>
      </c>
      <c r="DS21" s="32">
        <f>$CN81*EXP('2a)answer'!$I81*('2a) female mx'!DS$2-'2a) female mx'!$CO$2))</f>
        <v>1.5307493264692919E-2</v>
      </c>
      <c r="DT21" s="32">
        <f>$CN81*EXP('2a)answer'!$I81*('2a) female mx'!DT$2-'2a) female mx'!$CO$2))</f>
        <v>1.5073443331477915E-2</v>
      </c>
      <c r="DU21" s="32">
        <f>$CN81*EXP('2a)answer'!$I81*('2a) female mx'!DU$2-'2a) female mx'!$CO$2))</f>
        <v>1.4842971996684664E-2</v>
      </c>
      <c r="DV21" s="32">
        <f>$CN81*EXP('2a)answer'!$I81*('2a) female mx'!DV$2-'2a) female mx'!$CO$2))</f>
        <v>1.4616024543926409E-2</v>
      </c>
      <c r="DW21" s="32">
        <f>$CN81*EXP('2a)answer'!$I81*('2a) female mx'!DW$2-'2a) female mx'!$CO$2))</f>
        <v>1.4392547093424104E-2</v>
      </c>
      <c r="DX21" s="32">
        <f>$CN81*EXP('2a)answer'!$I81*('2a) female mx'!DX$2-'2a) female mx'!$CO$2))</f>
        <v>1.4172486589214746E-2</v>
      </c>
      <c r="DY21" s="32">
        <f>$CN81*EXP('2a)answer'!$I81*('2a) female mx'!DY$2-'2a) female mx'!$CO$2))</f>
        <v>1.395579078655533E-2</v>
      </c>
      <c r="DZ21" s="32">
        <f>$CN81*EXP('2a)answer'!$I81*('2a) female mx'!DZ$2-'2a) female mx'!$CO$2))</f>
        <v>1.3742408239519385E-2</v>
      </c>
      <c r="EA21" s="32">
        <f>$CN81*EXP('2a)answer'!$I81*('2a) female mx'!EA$2-'2a) female mx'!$CO$2))</f>
        <v>1.3532288288783129E-2</v>
      </c>
      <c r="EB21" s="32">
        <f>$CN81*EXP('2a)answer'!$I81*('2a) female mx'!EB$2-'2a) female mx'!$CO$2))</f>
        <v>1.3325381049598444E-2</v>
      </c>
      <c r="EC21" s="32">
        <f>$CN81*EXP('2a)answer'!$I81*('2a) female mx'!EC$2-'2a) female mx'!$CO$2))</f>
        <v>1.3121637399949645E-2</v>
      </c>
      <c r="ED21" s="32">
        <f>$CN81*EXP('2a)answer'!$I81*('2a) female mx'!ED$2-'2a) female mx'!$CO$2))</f>
        <v>1.292100896889142E-2</v>
      </c>
      <c r="EE21" s="32">
        <f>$CN81*EXP('2a)answer'!$I81*('2a) female mx'!EE$2-'2a) female mx'!$CO$2))</f>
        <v>1.2723448125065033E-2</v>
      </c>
      <c r="EF21" s="32">
        <f>$CN81*EXP('2a)answer'!$I81*('2a) female mx'!EF$2-'2a) female mx'!$CO$2))</f>
        <v>1.2528907965390121E-2</v>
      </c>
      <c r="EG21" s="32">
        <f>$CN81*EXP('2a)answer'!$I81*('2a) female mx'!EG$2-'2a) female mx'!$CO$2))</f>
        <v>1.2337342303929397E-2</v>
      </c>
      <c r="EH21" s="32">
        <f>$CN81*EXP('2a)answer'!$I81*('2a) female mx'!EH$2-'2a) female mx'!$CO$2))</f>
        <v>1.2148705660923615E-2</v>
      </c>
      <c r="EI21" s="32">
        <f>$CN81*EXP('2a)answer'!$I81*('2a) female mx'!EI$2-'2a) female mx'!$CO$2))</f>
        <v>1.1962953251994177E-2</v>
      </c>
      <c r="EJ21" s="32">
        <f>$CN81*EXP('2a)answer'!$I81*('2a) female mx'!EJ$2-'2a) female mx'!$CO$2))</f>
        <v>1.1780040977510835E-2</v>
      </c>
      <c r="EK21" s="32">
        <f>$CN81*EXP('2a)answer'!$I81*('2a) female mx'!EK$2-'2a) female mx'!$CO$2))</f>
        <v>1.1599925412121971E-2</v>
      </c>
      <c r="EL21" s="32">
        <f>$CN81*EXP('2a)answer'!$I81*('2a) female mx'!EL$2-'2a) female mx'!$CO$2))</f>
        <v>1.1422563794444944E-2</v>
      </c>
      <c r="EM21" s="32">
        <f>$CN81*EXP('2a)answer'!$I81*('2a) female mx'!EM$2-'2a) female mx'!$CO$2))</f>
        <v>1.1247914016914072E-2</v>
      </c>
      <c r="EN21" s="32">
        <f>$CN81*EXP('2a)answer'!$I81*('2a) female mx'!EN$2-'2a) female mx'!$CO$2))</f>
        <v>1.1075934615783848E-2</v>
      </c>
      <c r="EO21" s="32">
        <f>$CN81*EXP('2a)answer'!$I81*('2a) female mx'!EO$2-'2a) female mx'!$CO$2))</f>
        <v>1.0906584761284996E-2</v>
      </c>
    </row>
    <row r="22" spans="1:145" x14ac:dyDescent="0.25">
      <c r="A22" s="31">
        <f>'2a) male mx'!A22</f>
        <v>19</v>
      </c>
      <c r="B22" s="32">
        <f>2*(females!B21-females!B22)/(females!B21+females!B22)</f>
        <v>2.1949249324531351E-3</v>
      </c>
      <c r="C22" s="32">
        <f>2*(females!C21-females!C22)/(females!C21+females!C22)</f>
        <v>2.1533442088091355E-3</v>
      </c>
      <c r="D22" s="32">
        <f>2*(females!D21-females!D22)/(females!D21+females!D22)</f>
        <v>2.4877538664758655E-3</v>
      </c>
      <c r="E22" s="32">
        <f>2*(females!E21-females!E22)/(females!E21+females!E22)</f>
        <v>2.4783419234565194E-3</v>
      </c>
      <c r="F22" s="32">
        <f>2*(females!F21-females!F22)/(females!F21+females!F22)</f>
        <v>2.3935157482456617E-3</v>
      </c>
      <c r="G22" s="32">
        <f>2*(females!G21-females!G22)/(females!G21+females!G22)</f>
        <v>2.2377683149387329E-3</v>
      </c>
      <c r="H22" s="32">
        <f>2*(females!H21-females!H22)/(females!H21+females!H22)</f>
        <v>2.2805763638446808E-3</v>
      </c>
      <c r="I22" s="32">
        <f>2*(females!I21-females!I22)/(females!I21+females!I22)</f>
        <v>2.4246660623204711E-3</v>
      </c>
      <c r="J22" s="32">
        <f>2*(females!J21-females!J22)/(females!J21+females!J22)</f>
        <v>2.3866089541228668E-3</v>
      </c>
      <c r="K22" s="32">
        <f>2*(females!K21-females!K22)/(females!K21+females!K22)</f>
        <v>1.7594516555576544E-3</v>
      </c>
      <c r="L22" s="32">
        <f>2*(females!L21-females!L22)/(females!L21+females!L22)</f>
        <v>1.5485248965425177E-3</v>
      </c>
      <c r="M22" s="32">
        <f>2*(females!M21-females!M22)/(females!M21+females!M22)</f>
        <v>1.6988540748457408E-3</v>
      </c>
      <c r="N22" s="32">
        <f>2*(females!N21-females!N22)/(females!N21+females!N22)</f>
        <v>1.9972124467988531E-3</v>
      </c>
      <c r="O22" s="32">
        <f>2*(females!O21-females!O22)/(females!O21+females!O22)</f>
        <v>2.019203918114837E-3</v>
      </c>
      <c r="P22" s="32">
        <f>2*(females!P21-females!P22)/(females!P21+females!P22)</f>
        <v>1.5812472621985747E-3</v>
      </c>
      <c r="Q22" s="32">
        <f>2*(females!Q21-females!Q22)/(females!Q21+females!Q22)</f>
        <v>1.949944287306077E-3</v>
      </c>
      <c r="R22" s="32">
        <f>2*(females!R21-females!R22)/(females!R21+females!R22)</f>
        <v>1.6079310399906292E-3</v>
      </c>
      <c r="S22" s="32">
        <f>2*(females!S21-females!S22)/(females!S21+females!S22)</f>
        <v>1.754059584872565E-3</v>
      </c>
      <c r="T22" s="32">
        <f>2*(females!T21-females!T22)/(females!T21+females!T22)</f>
        <v>1.5186996532479463E-3</v>
      </c>
      <c r="U22" s="32">
        <f>2*(females!U21-females!U22)/(females!U21+females!U22)</f>
        <v>1.5495155110747906E-3</v>
      </c>
      <c r="V22" s="32">
        <f>2*(females!V21-females!V22)/(females!V21+females!V22)</f>
        <v>1.3289177825146314E-3</v>
      </c>
      <c r="W22" s="32">
        <f>2*(females!W21-females!W22)/(females!W21+females!W22)</f>
        <v>1.138219165695989E-3</v>
      </c>
      <c r="X22" s="32">
        <f>2*(females!X21-females!X22)/(females!X21+females!X22)</f>
        <v>1.0512623111842629E-3</v>
      </c>
      <c r="Y22" s="32">
        <f>2*(females!Y21-females!Y22)/(females!Y21+females!Y22)</f>
        <v>1.0289578127296781E-3</v>
      </c>
      <c r="Z22" s="32">
        <f>2*(females!Z21-females!Z22)/(females!Z21+females!Z22)</f>
        <v>1.1609603547727497E-3</v>
      </c>
      <c r="AA22" s="32">
        <f>2*(females!AA21-females!AA22)/(females!AA21+females!AA22)</f>
        <v>9.7315453798703508E-4</v>
      </c>
      <c r="AB22" s="32">
        <f>2*(females!AB21-females!AB22)/(females!AB21+females!AB22)</f>
        <v>9.2677923389721082E-4</v>
      </c>
      <c r="AC22" s="32">
        <f>2*(females!AC21-females!AC22)/(females!AC21+females!AC22)</f>
        <v>5.1917306114820309E-4</v>
      </c>
      <c r="AD22" s="32">
        <f>2*(females!AD21-females!AD22)/(females!AD21+females!AD22)</f>
        <v>8.5015499777093509E-4</v>
      </c>
      <c r="AE22" s="32">
        <f>2*(females!AE21-females!AE22)/(females!AE21+females!AE22)</f>
        <v>9.9541693453059879E-4</v>
      </c>
      <c r="AF22" s="32">
        <f>2*(females!AF21-females!AF22)/(females!AF21+females!AF22)</f>
        <v>6.9534172932525908E-4</v>
      </c>
      <c r="AG22" s="32">
        <f>2*(females!AG21-females!AG22)/(females!AG21+females!AG22)</f>
        <v>5.3843605036447983E-4</v>
      </c>
      <c r="AH22" s="32">
        <f>2*(females!AH21-females!AH22)/(females!AH21+females!AH22)</f>
        <v>7.3466642522699644E-4</v>
      </c>
      <c r="AI22" s="32">
        <f>2*(females!AI21-females!AI22)/(females!AI21+females!AI22)</f>
        <v>6.7090195026036162E-4</v>
      </c>
      <c r="AJ22" s="32">
        <f>2*(females!AJ21-females!AJ22)/(females!AJ21+females!AJ22)</f>
        <v>4.5404356754414027E-4</v>
      </c>
      <c r="AK22" s="32">
        <f>2*(females!AK21-females!AK22)/(females!AK21+females!AK22)</f>
        <v>6.2908324008807161E-4</v>
      </c>
      <c r="AL22" s="32">
        <f>2*(females!AL21-females!AL22)/(females!AL21+females!AL22)</f>
        <v>6.8035625927758531E-4</v>
      </c>
      <c r="AM22" s="32">
        <f>2*(females!AM21-females!AM22)/(females!AM21+females!AM22)</f>
        <v>5.0411781953610868E-4</v>
      </c>
      <c r="AN22" s="32">
        <f>2*(females!AN21-females!AN22)/(females!AN21+females!AN22)</f>
        <v>4.426167916458654E-4</v>
      </c>
      <c r="AO22" s="32">
        <f>2*(females!AO21-females!AO22)/(females!AO21+females!AO22)</f>
        <v>4.1149299947534641E-4</v>
      </c>
      <c r="AP22" s="32">
        <f>2*(females!AP21-females!AP22)/(females!AP21+females!AP22)</f>
        <v>7.3953101408190305E-4</v>
      </c>
      <c r="AQ22" s="32">
        <f>2*(females!AQ21-females!AQ22)/(females!AQ21+females!AQ22)</f>
        <v>6.1633281972265025E-4</v>
      </c>
      <c r="AR22" s="32">
        <f>2*(females!AR21-females!AR22)/(females!AR21+females!AR22)</f>
        <v>6.5698975506600697E-4</v>
      </c>
      <c r="AS22" s="32">
        <f>2*(females!AS21-females!AS22)/(females!AS21+females!AS22)</f>
        <v>5.6471361319170997E-4</v>
      </c>
      <c r="AT22" s="32">
        <f>2*(females!AT21-females!AT22)/(females!AT21+females!AT22)</f>
        <v>5.6411702864176002E-4</v>
      </c>
      <c r="AU22" s="32">
        <f>2*(females!AU21-females!AU22)/(females!AU21+females!AU22)</f>
        <v>6.5604690735387582E-4</v>
      </c>
      <c r="AV22" s="32">
        <f>2*(females!AV21-females!AV22)/(females!AV21+females!AV22)</f>
        <v>6.3514178003605971E-4</v>
      </c>
      <c r="AW22" s="32">
        <f>2*(females!AW21-females!AW22)/(females!AW21+females!AW22)</f>
        <v>6.1537830381226861E-4</v>
      </c>
      <c r="AX22" s="32">
        <f>2*(females!AX21-females!AX22)/(females!AX21+females!AX22)</f>
        <v>7.4851450631366855E-4</v>
      </c>
      <c r="AY22" s="32">
        <f>2*(females!AY21-females!AY22)/(females!AY21+females!AY22)</f>
        <v>7.6891925835174469E-4</v>
      </c>
      <c r="AZ22" s="32">
        <f>2*(females!AZ21-females!AZ22)/(females!AZ21+females!AZ22)</f>
        <v>6.7662466809509652E-4</v>
      </c>
      <c r="BA22" s="32">
        <f>2*(females!BA21-females!BA22)/(females!BA21+females!BA22)</f>
        <v>6.1377934632499619E-4</v>
      </c>
      <c r="BB22" s="32">
        <f>2*(females!BB21-females!BB22)/(females!BB21+females!BB22)</f>
        <v>5.8261656164236542E-4</v>
      </c>
      <c r="BC22" s="32">
        <f>2*(females!BC21-females!BC22)/(females!BC21+females!BC22)</f>
        <v>5.4129410142625888E-4</v>
      </c>
      <c r="BD22" s="32">
        <f>2*(females!BD21-females!BD22)/(females!BD21+females!BD22)</f>
        <v>5.7111387602749506E-4</v>
      </c>
      <c r="BE22" s="32">
        <f>2*(females!BE21-females!BE22)/(females!BE21+females!BE22)</f>
        <v>5.402567748709245E-4</v>
      </c>
      <c r="BF22" s="32">
        <f>2*(females!BF21-females!BF22)/(females!BF21+females!BF22)</f>
        <v>5.9036083261234664E-4</v>
      </c>
      <c r="BG22" s="32">
        <f>2*(females!BG21-females!BG22)/(females!BG21+females!BG22)</f>
        <v>7.0227220681407594E-4</v>
      </c>
      <c r="BH22" s="32">
        <f>2*(females!BH21-females!BH22)/(females!BH21+females!BH22)</f>
        <v>5.2830495387491368E-4</v>
      </c>
      <c r="BI22" s="32">
        <f>2*(females!BI21-females!BI22)/(females!BI21+females!BI22)</f>
        <v>4.4677307989114982E-4</v>
      </c>
      <c r="BJ22" s="32">
        <f>2*(females!BJ21-females!BJ22)/(females!BJ21+females!BJ22)</f>
        <v>5.0752146815810314E-4</v>
      </c>
      <c r="BK22" s="32">
        <f>2*(females!BK21-females!BK22)/(females!BK21+females!BK22)</f>
        <v>4.8700310464479208E-4</v>
      </c>
      <c r="BL22" s="32">
        <f>2*(females!BL21-females!BL22)/(females!BL21+females!BL22)</f>
        <v>3.6507083388262972E-4</v>
      </c>
      <c r="BM22" s="32">
        <f>2*(females!BM21-females!BM22)/(females!BM21+females!BM22)</f>
        <v>6.1830068671920538E-4</v>
      </c>
      <c r="BN22" s="32">
        <f>2*(females!BN21-females!BN22)/(females!BN21+females!BN22)</f>
        <v>4.6653617176644794E-4</v>
      </c>
      <c r="BO22" s="32">
        <f>2*(females!BO21-females!BO22)/(females!BO21+females!BO22)</f>
        <v>5.0634962428857874E-4</v>
      </c>
      <c r="BP22" s="32">
        <f>2*(females!BP21-females!BP22)/(females!BP21+females!BP22)</f>
        <v>6.0766262571020568E-4</v>
      </c>
      <c r="BQ22" s="32">
        <f>2*(females!BQ21-females!BQ22)/(females!BQ21+females!BQ22)</f>
        <v>4.2508400469616614E-4</v>
      </c>
      <c r="BR22" s="32">
        <f>2*(females!BR21-females!BR22)/(females!BR21+females!BR22)</f>
        <v>4.0497306929089213E-4</v>
      </c>
      <c r="BS22" s="32">
        <f>2*(females!BS21-females!BS22)/(females!BS21+females!BS22)</f>
        <v>4.3504874063506998E-4</v>
      </c>
      <c r="BT22" s="32">
        <f>2*(females!BT21-females!BT22)/(females!BT21+females!BT22)</f>
        <v>4.7477864708288931E-4</v>
      </c>
      <c r="BU22" s="32">
        <f>2*(females!BU21-females!BU22)/(females!BU21+females!BU22)</f>
        <v>4.647309611848619E-4</v>
      </c>
      <c r="BV22" s="32">
        <f>2*(females!BV21-females!BV22)/(females!BV21+females!BV22)</f>
        <v>3.6343812465927677E-4</v>
      </c>
      <c r="BW22" s="32">
        <f>2*(females!BW21-females!BW22)/(females!BW21+females!BW22)</f>
        <v>3.0283758820144754E-4</v>
      </c>
      <c r="BX22" s="32">
        <f>2*(females!BX21-females!BX22)/(females!BX21+females!BX22)</f>
        <v>3.533408376196942E-4</v>
      </c>
      <c r="BY22" s="32">
        <f>2*(females!BY21-females!BY22)/(females!BY21+females!BY22)</f>
        <v>4.4399596367305751E-4</v>
      </c>
      <c r="BZ22" s="32">
        <f>2*(females!BZ21-females!BZ22)/(females!BZ21+females!BZ22)</f>
        <v>3.4311202607651396E-4</v>
      </c>
      <c r="CA22" s="32">
        <f>2*(females!CA21-females!CA22)/(females!CA21+females!CA22)</f>
        <v>5.2451079281823679E-4</v>
      </c>
      <c r="CB22" s="32">
        <f>2*(females!CB21-females!CB22)/(females!CB21+females!CB22)</f>
        <v>3.8341237009383516E-4</v>
      </c>
      <c r="CC22" s="32">
        <f>2*(females!CC21-females!CC22)/(females!CC21+females!CC22)</f>
        <v>3.8316880602583367E-4</v>
      </c>
      <c r="CD22" s="32">
        <f>2*(females!CD21-females!CD22)/(females!CD21+females!CD22)</f>
        <v>2.417673191026403E-4</v>
      </c>
      <c r="CE22" s="32">
        <f>2*(females!CE21-females!CE22)/(females!CE21+females!CE22)</f>
        <v>3.3259591108602643E-4</v>
      </c>
      <c r="CF22" s="32">
        <f>2*(females!CF21-females!CF22)/(females!CF21+females!CF22)</f>
        <v>2.9218113215151101E-4</v>
      </c>
      <c r="CG22" s="32">
        <f>2*(females!CG21-females!CG22)/(females!CG21+females!CG22)</f>
        <v>3.0219088390833545E-4</v>
      </c>
      <c r="CH22" s="32">
        <f>2*(females!CH21-females!CH22)/(females!CH21+females!CH22)</f>
        <v>1.8134193028410237E-4</v>
      </c>
      <c r="CI22" s="32">
        <f>2*(females!CI21-females!CI22)/(females!CI21+females!CI22)</f>
        <v>3.4242091587523792E-4</v>
      </c>
      <c r="CJ22" s="32">
        <f>2*(females!CJ21-females!CJ22)/(females!CJ21+females!CJ22)</f>
        <v>3.0201443629005467E-4</v>
      </c>
      <c r="CK22" s="32">
        <f>2*(females!CK21-females!CK22)/(females!CK21+females!CK22)</f>
        <v>2.8175250055344241E-4</v>
      </c>
      <c r="CL22" s="32">
        <f>2*(females!CL21-females!CL22)/(females!CL21+females!CL22)</f>
        <v>2.6161152700635915E-4</v>
      </c>
      <c r="CM22" s="32">
        <f>2*(females!CM21-females!CM22)/(females!CM21+females!CM22)</f>
        <v>2.1124104111655979E-4</v>
      </c>
      <c r="CN22" s="32">
        <f>2*(females!CN21-females!CN22)/(females!CN21+females!CN22)</f>
        <v>2.9175490575813519E-4</v>
      </c>
      <c r="CP22" s="31">
        <f t="shared" si="1"/>
        <v>79</v>
      </c>
      <c r="CQ22" s="32">
        <f>$CN82*EXP('2a)answer'!$I82*('2a) female mx'!CQ$2-'2a) female mx'!$CO$2))</f>
        <v>2.6051203839796408E-2</v>
      </c>
      <c r="CR22" s="32">
        <f>$CN82*EXP('2a)answer'!$I82*('2a) female mx'!CR$2-'2a) female mx'!$CO$2))</f>
        <v>2.570426144142943E-2</v>
      </c>
      <c r="CS22" s="32">
        <f>$CN82*EXP('2a)answer'!$I82*('2a) female mx'!CS$2-'2a) female mx'!$CO$2))</f>
        <v>2.5361939521583329E-2</v>
      </c>
      <c r="CT22" s="32">
        <f>$CN82*EXP('2a)answer'!$I82*('2a) female mx'!CT$2-'2a) female mx'!$CO$2))</f>
        <v>2.5024176546061459E-2</v>
      </c>
      <c r="CU22" s="32">
        <f>$CN82*EXP('2a)answer'!$I82*('2a) female mx'!CU$2-'2a) female mx'!$CO$2))</f>
        <v>2.4690911800161829E-2</v>
      </c>
      <c r="CV22" s="32">
        <f>$CN82*EXP('2a)answer'!$I82*('2a) female mx'!CV$2-'2a) female mx'!$CO$2))</f>
        <v>2.4362085377763278E-2</v>
      </c>
      <c r="CW22" s="32">
        <f>$CN82*EXP('2a)answer'!$I82*('2a) female mx'!CW$2-'2a) female mx'!$CO$2))</f>
        <v>2.4037638170557048E-2</v>
      </c>
      <c r="CX22" s="32">
        <f>$CN82*EXP('2a)answer'!$I82*('2a) female mx'!CX$2-'2a) female mx'!$CO$2))</f>
        <v>2.3717511857421731E-2</v>
      </c>
      <c r="CY22" s="32">
        <f>$CN82*EXP('2a)answer'!$I82*('2a) female mx'!CY$2-'2a) female mx'!$CO$2))</f>
        <v>2.3401648893939753E-2</v>
      </c>
      <c r="CZ22" s="32">
        <f>$CN82*EXP('2a)answer'!$I82*('2a) female mx'!CZ$2-'2a) female mx'!$CO$2))</f>
        <v>2.3089992502053458E-2</v>
      </c>
      <c r="DA22" s="32">
        <f>$CN82*EXP('2a)answer'!$I82*('2a) female mx'!DA$2-'2a) female mx'!$CO$2))</f>
        <v>2.2782486659858932E-2</v>
      </c>
      <c r="DB22" s="32">
        <f>$CN82*EXP('2a)answer'!$I82*('2a) female mx'!DB$2-'2a) female mx'!$CO$2))</f>
        <v>2.2479076091535769E-2</v>
      </c>
      <c r="DC22" s="32">
        <f>$CN82*EXP('2a)answer'!$I82*('2a) female mx'!DC$2-'2a) female mx'!$CO$2))</f>
        <v>2.2179706257410971E-2</v>
      </c>
      <c r="DD22" s="32">
        <f>$CN82*EXP('2a)answer'!$I82*('2a) female mx'!DD$2-'2a) female mx'!$CO$2))</f>
        <v>2.1884323344155118E-2</v>
      </c>
      <c r="DE22" s="32">
        <f>$CN82*EXP('2a)answer'!$I82*('2a) female mx'!DE$2-'2a) female mx'!$CO$2))</f>
        <v>2.1592874255109144E-2</v>
      </c>
      <c r="DF22" s="32">
        <f>$CN82*EXP('2a)answer'!$I82*('2a) female mx'!DF$2-'2a) female mx'!$CO$2))</f>
        <v>2.1305306600739947E-2</v>
      </c>
      <c r="DG22" s="32">
        <f>$CN82*EXP('2a)answer'!$I82*('2a) female mx'!DG$2-'2a) female mx'!$CO$2))</f>
        <v>2.1021568689223061E-2</v>
      </c>
      <c r="DH22" s="32">
        <f>$CN82*EXP('2a)answer'!$I82*('2a) female mx'!DH$2-'2a) female mx'!$CO$2))</f>
        <v>2.0741609517150799E-2</v>
      </c>
      <c r="DI22" s="32">
        <f>$CN82*EXP('2a)answer'!$I82*('2a) female mx'!DI$2-'2a) female mx'!$CO$2))</f>
        <v>2.0465378760364094E-2</v>
      </c>
      <c r="DJ22" s="32">
        <f>$CN82*EXP('2a)answer'!$I82*('2a) female mx'!DJ$2-'2a) female mx'!$CO$2))</f>
        <v>2.0192826764906493E-2</v>
      </c>
      <c r="DK22" s="32">
        <f>$CN82*EXP('2a)answer'!$I82*('2a) female mx'!DK$2-'2a) female mx'!$CO$2))</f>
        <v>1.9923904538098555E-2</v>
      </c>
      <c r="DL22" s="32">
        <f>$CN82*EXP('2a)answer'!$I82*('2a) female mx'!DL$2-'2a) female mx'!$CO$2))</f>
        <v>1.9658563739731186E-2</v>
      </c>
      <c r="DM22" s="32">
        <f>$CN82*EXP('2a)answer'!$I82*('2a) female mx'!DM$2-'2a) female mx'!$CO$2))</f>
        <v>1.9396756673376217E-2</v>
      </c>
      <c r="DN22" s="32">
        <f>$CN82*EXP('2a)answer'!$I82*('2a) female mx'!DN$2-'2a) female mx'!$CO$2))</f>
        <v>1.9138436277812709E-2</v>
      </c>
      <c r="DO22" s="32">
        <f>$CN82*EXP('2a)answer'!$I82*('2a) female mx'!DO$2-'2a) female mx'!$CO$2))</f>
        <v>1.8883556118567454E-2</v>
      </c>
      <c r="DP22" s="32">
        <f>$CN82*EXP('2a)answer'!$I82*('2a) female mx'!DP$2-'2a) female mx'!$CO$2))</f>
        <v>1.8632070379568134E-2</v>
      </c>
      <c r="DQ22" s="32">
        <f>$CN82*EXP('2a)answer'!$I82*('2a) female mx'!DQ$2-'2a) female mx'!$CO$2))</f>
        <v>1.8383933854907622E-2</v>
      </c>
      <c r="DR22" s="32">
        <f>$CN82*EXP('2a)answer'!$I82*('2a) female mx'!DR$2-'2a) female mx'!$CO$2))</f>
        <v>1.8139101940717994E-2</v>
      </c>
      <c r="DS22" s="32">
        <f>$CN82*EXP('2a)answer'!$I82*('2a) female mx'!DS$2-'2a) female mx'!$CO$2))</f>
        <v>1.7897530627152741E-2</v>
      </c>
      <c r="DT22" s="32">
        <f>$CN82*EXP('2a)answer'!$I82*('2a) female mx'!DT$2-'2a) female mx'!$CO$2))</f>
        <v>1.7659176490475756E-2</v>
      </c>
      <c r="DU22" s="32">
        <f>$CN82*EXP('2a)answer'!$I82*('2a) female mx'!DU$2-'2a) female mx'!$CO$2))</f>
        <v>1.7423996685255697E-2</v>
      </c>
      <c r="DV22" s="32">
        <f>$CN82*EXP('2a)answer'!$I82*('2a) female mx'!DV$2-'2a) female mx'!$CO$2))</f>
        <v>1.7191948936664279E-2</v>
      </c>
      <c r="DW22" s="32">
        <f>$CN82*EXP('2a)answer'!$I82*('2a) female mx'!DW$2-'2a) female mx'!$CO$2))</f>
        <v>1.6962991532877156E-2</v>
      </c>
      <c r="DX22" s="32">
        <f>$CN82*EXP('2a)answer'!$I82*('2a) female mx'!DX$2-'2a) female mx'!$CO$2))</f>
        <v>1.6737083317575997E-2</v>
      </c>
      <c r="DY22" s="32">
        <f>$CN82*EXP('2a)answer'!$I82*('2a) female mx'!DY$2-'2a) female mx'!$CO$2))</f>
        <v>1.6514183682550414E-2</v>
      </c>
      <c r="DZ22" s="32">
        <f>$CN82*EXP('2a)answer'!$I82*('2a) female mx'!DZ$2-'2a) female mx'!$CO$2))</f>
        <v>1.6294252560398417E-2</v>
      </c>
      <c r="EA22" s="32">
        <f>$CN82*EXP('2a)answer'!$I82*('2a) female mx'!EA$2-'2a) female mx'!$CO$2))</f>
        <v>1.6077250417324093E-2</v>
      </c>
      <c r="EB22" s="32">
        <f>$CN82*EXP('2a)answer'!$I82*('2a) female mx'!EB$2-'2a) female mx'!$CO$2))</f>
        <v>1.5863138246031187E-2</v>
      </c>
      <c r="EC22" s="32">
        <f>$CN82*EXP('2a)answer'!$I82*('2a) female mx'!EC$2-'2a) female mx'!$CO$2))</f>
        <v>1.5651877558711336E-2</v>
      </c>
      <c r="ED22" s="32">
        <f>$CN82*EXP('2a)answer'!$I82*('2a) female mx'!ED$2-'2a) female mx'!$CO$2))</f>
        <v>1.5443430380125673E-2</v>
      </c>
      <c r="EE22" s="32">
        <f>$CN82*EXP('2a)answer'!$I82*('2a) female mx'!EE$2-'2a) female mx'!$CO$2))</f>
        <v>1.5237759240778579E-2</v>
      </c>
      <c r="EF22" s="32">
        <f>$CN82*EXP('2a)answer'!$I82*('2a) female mx'!EF$2-'2a) female mx'!$CO$2))</f>
        <v>1.5034827170182353E-2</v>
      </c>
      <c r="EG22" s="32">
        <f>$CN82*EXP('2a)answer'!$I82*('2a) female mx'!EG$2-'2a) female mx'!$CO$2))</f>
        <v>1.4834597690211542E-2</v>
      </c>
      <c r="EH22" s="32">
        <f>$CN82*EXP('2a)answer'!$I82*('2a) female mx'!EH$2-'2a) female mx'!$CO$2))</f>
        <v>1.4637034808545824E-2</v>
      </c>
      <c r="EI22" s="32">
        <f>$CN82*EXP('2a)answer'!$I82*('2a) female mx'!EI$2-'2a) female mx'!$CO$2))</f>
        <v>1.4442103012200188E-2</v>
      </c>
      <c r="EJ22" s="32">
        <f>$CN82*EXP('2a)answer'!$I82*('2a) female mx'!EJ$2-'2a) female mx'!$CO$2))</f>
        <v>1.4249767261141293E-2</v>
      </c>
      <c r="EK22" s="32">
        <f>$CN82*EXP('2a)answer'!$I82*('2a) female mx'!EK$2-'2a) female mx'!$CO$2))</f>
        <v>1.4059992981988817E-2</v>
      </c>
      <c r="EL22" s="32">
        <f>$CN82*EXP('2a)answer'!$I82*('2a) female mx'!EL$2-'2a) female mx'!$CO$2))</f>
        <v>1.3872746061800724E-2</v>
      </c>
      <c r="EM22" s="32">
        <f>$CN82*EXP('2a)answer'!$I82*('2a) female mx'!EM$2-'2a) female mx'!$CO$2))</f>
        <v>1.3687992841941278E-2</v>
      </c>
      <c r="EN22" s="32">
        <f>$CN82*EXP('2a)answer'!$I82*('2a) female mx'!EN$2-'2a) female mx'!$CO$2))</f>
        <v>1.3505700112030714E-2</v>
      </c>
      <c r="EO22" s="32">
        <f>$CN82*EXP('2a)answer'!$I82*('2a) female mx'!EO$2-'2a) female mx'!$CO$2))</f>
        <v>1.3325835103975494E-2</v>
      </c>
    </row>
    <row r="23" spans="1:145" x14ac:dyDescent="0.25">
      <c r="A23" s="31">
        <f>'2a) male mx'!A23</f>
        <v>20</v>
      </c>
      <c r="B23" s="32">
        <f>2*(females!B22-females!B23)/(females!B22+females!B23)</f>
        <v>2.9825570679341603E-3</v>
      </c>
      <c r="C23" s="32">
        <f>2*(females!C22-females!C23)/(females!C22+females!C23)</f>
        <v>2.5508535548433514E-3</v>
      </c>
      <c r="D23" s="32">
        <f>2*(females!D22-females!D23)/(females!D22+females!D23)</f>
        <v>2.538155092311597E-3</v>
      </c>
      <c r="E23" s="32">
        <f>2*(females!E22-females!E23)/(females!E22+females!E23)</f>
        <v>2.4514788573690026E-3</v>
      </c>
      <c r="F23" s="32">
        <f>2*(females!F22-females!F23)/(females!F22+females!F23)</f>
        <v>2.6831875395388408E-3</v>
      </c>
      <c r="G23" s="32">
        <f>2*(females!G22-females!G23)/(females!G22+females!G23)</f>
        <v>2.4717033520435107E-3</v>
      </c>
      <c r="H23" s="32">
        <f>2*(females!H22-females!H23)/(females!H22+females!H23)</f>
        <v>2.2638909395147401E-3</v>
      </c>
      <c r="I23" s="32">
        <f>2*(females!I22-females!I23)/(females!I22+females!I23)</f>
        <v>2.1017602241877572E-3</v>
      </c>
      <c r="J23" s="32">
        <f>2*(females!J22-females!J23)/(females!J22+females!J23)</f>
        <v>2.0222227054295591E-3</v>
      </c>
      <c r="K23" s="32">
        <f>2*(females!K22-females!K23)/(females!K22+females!K23)</f>
        <v>1.9465562176249852E-3</v>
      </c>
      <c r="L23" s="32">
        <f>2*(females!L22-females!L23)/(females!L22+females!L23)</f>
        <v>1.8721082613463132E-3</v>
      </c>
      <c r="M23" s="32">
        <f>2*(females!M22-females!M23)/(females!M22+females!M23)</f>
        <v>1.7017450914286632E-3</v>
      </c>
      <c r="N23" s="32">
        <f>2*(females!N22-females!N23)/(females!N22+females!N23)</f>
        <v>1.7976950980706878E-3</v>
      </c>
      <c r="O23" s="32">
        <f>2*(females!O22-females!O23)/(females!O22+females!O23)</f>
        <v>1.8293929643698817E-3</v>
      </c>
      <c r="P23" s="32">
        <f>2*(females!P22-females!P23)/(females!P22+females!P23)</f>
        <v>1.9158010777718913E-3</v>
      </c>
      <c r="Q23" s="32">
        <f>2*(females!Q22-females!Q23)/(females!Q22+females!Q23)</f>
        <v>1.5777356809754057E-3</v>
      </c>
      <c r="R23" s="32">
        <f>2*(females!R22-females!R23)/(females!R22+females!R23)</f>
        <v>1.802676280940165E-3</v>
      </c>
      <c r="S23" s="32">
        <f>2*(females!S22-females!S23)/(females!S22+females!S23)</f>
        <v>1.7145078244386585E-3</v>
      </c>
      <c r="T23" s="32">
        <f>2*(females!T22-females!T23)/(females!T22+females!T23)</f>
        <v>1.4890765598076965E-3</v>
      </c>
      <c r="U23" s="32">
        <f>2*(females!U22-females!U23)/(females!U22+females!U23)</f>
        <v>1.6476653644795238E-3</v>
      </c>
      <c r="V23" s="32">
        <f>2*(females!V22-females!V23)/(females!V22+females!V23)</f>
        <v>1.5863805503356419E-3</v>
      </c>
      <c r="W23" s="32">
        <f>2*(females!W22-females!W23)/(females!W22+females!W23)</f>
        <v>1.3100227390125836E-3</v>
      </c>
      <c r="X23" s="32">
        <f>2*(females!X22-females!X23)/(females!X22+females!X23)</f>
        <v>1.658780371098942E-3</v>
      </c>
      <c r="Y23" s="32">
        <f>2*(females!Y22-females!Y23)/(females!Y22+females!Y23)</f>
        <v>1.0405335099087168E-3</v>
      </c>
      <c r="Z23" s="32">
        <f>2*(females!Z22-females!Z23)/(females!Z22+females!Z23)</f>
        <v>1.0156376791108459E-3</v>
      </c>
      <c r="AA23" s="32">
        <f>2*(females!AA22-females!AA23)/(females!AA22+females!AA23)</f>
        <v>1.0893816711533828E-3</v>
      </c>
      <c r="AB23" s="32">
        <f>2*(females!AB22-females!AB23)/(females!AB22+females!AB23)</f>
        <v>8.5464740583244745E-4</v>
      </c>
      <c r="AC23" s="32">
        <f>2*(females!AC22-females!AC23)/(females!AC22+females!AC23)</f>
        <v>7.4808303721713115E-4</v>
      </c>
      <c r="AD23" s="32">
        <f>2*(females!AD22-females!AD23)/(females!AD22+females!AD23)</f>
        <v>6.1214432080512542E-4</v>
      </c>
      <c r="AE23" s="32">
        <f>2*(females!AE22-females!AE23)/(females!AE22+females!AE23)</f>
        <v>9.7564013409862267E-4</v>
      </c>
      <c r="AF23" s="32">
        <f>2*(females!AF22-females!AF23)/(females!AF22+females!AF23)</f>
        <v>8.8284629645978636E-4</v>
      </c>
      <c r="AG23" s="32">
        <f>2*(females!AG22-females!AG23)/(females!AG22+females!AG23)</f>
        <v>6.2163282221301284E-4</v>
      </c>
      <c r="AH23" s="32">
        <f>2*(females!AH22-females!AH23)/(females!AH22+females!AH23)</f>
        <v>7.0413055408861686E-4</v>
      </c>
      <c r="AI23" s="32">
        <f>2*(females!AI22-females!AI23)/(females!AI22+females!AI23)</f>
        <v>5.1638489264358085E-4</v>
      </c>
      <c r="AJ23" s="32">
        <f>2*(females!AJ22-females!AJ23)/(females!AJ22+females!AJ23)</f>
        <v>5.9882712480383254E-4</v>
      </c>
      <c r="AK23" s="32">
        <f>2*(females!AK22-females!AK23)/(females!AK22+females!AK23)</f>
        <v>6.398018678086786E-4</v>
      </c>
      <c r="AL23" s="32">
        <f>2*(females!AL22-females!AL23)/(females!AL22+females!AL23)</f>
        <v>5.6731736249000743E-4</v>
      </c>
      <c r="AM23" s="32">
        <f>2*(females!AM22-females!AM23)/(females!AM22+females!AM23)</f>
        <v>5.8674270303098923E-4</v>
      </c>
      <c r="AN23" s="32">
        <f>2*(females!AN22-females!AN23)/(females!AN22+females!AN23)</f>
        <v>5.5612197608675507E-4</v>
      </c>
      <c r="AO23" s="32">
        <f>2*(females!AO22-females!AO23)/(females!AO22+females!AO23)</f>
        <v>4.2195612685442E-4</v>
      </c>
      <c r="AP23" s="32">
        <f>2*(females!AP22-females!AP23)/(females!AP22+females!AP23)</f>
        <v>6.2697535781278103E-4</v>
      </c>
      <c r="AQ23" s="32">
        <f>2*(females!AQ22-females!AQ23)/(females!AQ22+females!AQ23)</f>
        <v>5.6530565048693374E-4</v>
      </c>
      <c r="AR23" s="32">
        <f>2*(females!AR22-females!AR23)/(females!AR22+females!AR23)</f>
        <v>5.8549512857781181E-4</v>
      </c>
      <c r="AS23" s="32">
        <f>2*(females!AS22-females!AS23)/(females!AS22+females!AS23)</f>
        <v>5.6503269484638814E-4</v>
      </c>
      <c r="AT23" s="32">
        <f>2*(females!AT22-females!AT23)/(females!AT22+females!AT23)</f>
        <v>6.2602948496246391E-4</v>
      </c>
      <c r="AU23" s="32">
        <f>2*(females!AU22-females!AU23)/(females!AU22+females!AU23)</f>
        <v>4.7179971076626427E-4</v>
      </c>
      <c r="AV23" s="32">
        <f>2*(females!AV22-females!AV23)/(females!AV22+females!AV23)</f>
        <v>7.791116077378084E-4</v>
      </c>
      <c r="AW23" s="32">
        <f>2*(females!AW22-females!AW23)/(females!AW22+females!AW23)</f>
        <v>5.5416444316735763E-4</v>
      </c>
      <c r="AX23" s="32">
        <f>2*(females!AX22-females!AX23)/(females!AX22+females!AX23)</f>
        <v>5.848463239330402E-4</v>
      </c>
      <c r="AY23" s="32">
        <f>2*(females!AY22-females!AY23)/(females!AY22+females!AY23)</f>
        <v>5.2320302842223513E-4</v>
      </c>
      <c r="AZ23" s="32">
        <f>2*(females!AZ22-females!AZ23)/(females!AZ22+females!AZ23)</f>
        <v>6.7708279901925578E-4</v>
      </c>
      <c r="BA23" s="32">
        <f>2*(females!BA22-females!BA23)/(females!BA22+females!BA23)</f>
        <v>6.0391727356940697E-4</v>
      </c>
      <c r="BB23" s="32">
        <f>2*(females!BB22-females!BB23)/(females!BB22+females!BB23)</f>
        <v>4.8065860455602998E-4</v>
      </c>
      <c r="BC23" s="32">
        <f>2*(females!BC22-females!BC23)/(females!BC22+females!BC23)</f>
        <v>5.5180870631514405E-4</v>
      </c>
      <c r="BD23" s="32">
        <f>2*(females!BD22-females!BD23)/(females!BD22+females!BD23)</f>
        <v>6.3268534108883103E-4</v>
      </c>
      <c r="BE23" s="32">
        <f>2*(females!BE22-females!BE23)/(females!BE22+females!BE23)</f>
        <v>4.793399387056802E-4</v>
      </c>
      <c r="BF23" s="32">
        <f>2*(females!BF22-females!BF23)/(females!BF22+females!BF23)</f>
        <v>6.2127299855885038E-4</v>
      </c>
      <c r="BG23" s="32">
        <f>2*(females!BG22-females!BG23)/(females!BG22+females!BG23)</f>
        <v>6.1107263616735246E-4</v>
      </c>
      <c r="BH23" s="32">
        <f>2*(females!BH22-females!BH23)/(females!BH22+females!BH23)</f>
        <v>5.3875202667330786E-4</v>
      </c>
      <c r="BI23" s="32">
        <f>2*(females!BI22-females!BI23)/(females!BI22+females!BI23)</f>
        <v>5.4858536089805458E-4</v>
      </c>
      <c r="BJ23" s="32">
        <f>2*(females!BJ22-females!BJ23)/(females!BJ22+females!BJ23)</f>
        <v>5.0777917699150997E-4</v>
      </c>
      <c r="BK23" s="32">
        <f>2*(females!BK22-females!BK23)/(females!BK22+females!BK23)</f>
        <v>5.1770079939094022E-4</v>
      </c>
      <c r="BL23" s="32">
        <f>2*(females!BL22-females!BL23)/(females!BL22+females!BL23)</f>
        <v>4.2608448646674511E-4</v>
      </c>
      <c r="BM23" s="32">
        <f>2*(females!BM22-females!BM23)/(females!BM22+females!BM23)</f>
        <v>5.6795707867219746E-4</v>
      </c>
      <c r="BN23" s="32">
        <f>2*(females!BN22-females!BN23)/(females!BN22+females!BN23)</f>
        <v>5.1750117959827708E-4</v>
      </c>
      <c r="BO23" s="32">
        <f>2*(females!BO22-females!BO23)/(females!BO22+females!BO23)</f>
        <v>5.8768694524378876E-4</v>
      </c>
      <c r="BP23" s="32">
        <f>2*(females!BP22-females!BP23)/(females!BP22+females!BP23)</f>
        <v>4.8639610883112933E-4</v>
      </c>
      <c r="BQ23" s="32">
        <f>2*(females!BQ22-females!BQ23)/(females!BQ22+females!BQ23)</f>
        <v>5.3667353541285889E-4</v>
      </c>
      <c r="BR23" s="32">
        <f>2*(females!BR22-females!BR23)/(females!BR22+females!BR23)</f>
        <v>5.1657862883825519E-4</v>
      </c>
      <c r="BS23" s="32">
        <f>2*(females!BS22-females!BS23)/(females!BS22+females!BS23)</f>
        <v>5.4660849672541023E-4</v>
      </c>
      <c r="BT23" s="32">
        <f>2*(females!BT22-females!BT23)/(females!BT22+females!BT23)</f>
        <v>4.9522211722614971E-4</v>
      </c>
      <c r="BU23" s="32">
        <f>2*(females!BU22-females!BU23)/(females!BU22+females!BU23)</f>
        <v>4.2450827791141928E-4</v>
      </c>
      <c r="BV23" s="32">
        <f>2*(females!BV22-females!BV23)/(females!BV22+females!BV23)</f>
        <v>4.7468753945208939E-4</v>
      </c>
      <c r="BW23" s="32">
        <f>2*(females!BW22-females!BW23)/(females!BW22+females!BW23)</f>
        <v>3.7362604072523845E-4</v>
      </c>
      <c r="BX23" s="32">
        <f>2*(females!BX22-females!BX23)/(females!BX22+females!BX23)</f>
        <v>4.6458076635627285E-4</v>
      </c>
      <c r="BY23" s="32">
        <f>2*(females!BY22-females!BY23)/(females!BY22+females!BY23)</f>
        <v>3.6341611144760752E-4</v>
      </c>
      <c r="BZ23" s="32">
        <f>2*(females!BZ22-females!BZ23)/(females!BZ22+females!BZ23)</f>
        <v>4.5429994901745015E-4</v>
      </c>
      <c r="CA23" s="32">
        <f>2*(females!CA22-females!CA23)/(females!CA22+females!CA23)</f>
        <v>4.6421975759655264E-4</v>
      </c>
      <c r="CB23" s="32">
        <f>2*(females!CB22-females!CB23)/(females!CB22+females!CB23)</f>
        <v>4.0375084535333245E-4</v>
      </c>
      <c r="CC23" s="32">
        <f>2*(females!CC22-females!CC23)/(females!CC22+females!CC23)</f>
        <v>4.1358370278462881E-4</v>
      </c>
      <c r="CD23" s="32">
        <f>2*(females!CD22-females!CD23)/(females!CD22+females!CD23)</f>
        <v>5.0386971944534021E-4</v>
      </c>
      <c r="CE23" s="32">
        <f>2*(females!CE22-females!CE23)/(females!CE22+females!CE23)</f>
        <v>3.6295810858496749E-4</v>
      </c>
      <c r="CF23" s="32">
        <f>2*(females!CF22-females!CF23)/(females!CF22+females!CF23)</f>
        <v>3.0234620656292832E-4</v>
      </c>
      <c r="CG23" s="32">
        <f>2*(females!CG22-females!CG23)/(females!CG22+females!CG23)</f>
        <v>4.2322070960005643E-4</v>
      </c>
      <c r="CH23" s="32">
        <f>2*(females!CH22-females!CH23)/(females!CH22+females!CH23)</f>
        <v>3.3254563685008743E-4</v>
      </c>
      <c r="CI23" s="32">
        <f>2*(females!CI22-females!CI23)/(females!CI22+females!CI23)</f>
        <v>2.6193042724882384E-4</v>
      </c>
      <c r="CJ23" s="32">
        <f>2*(females!CJ22-females!CJ23)/(females!CJ22+females!CJ23)</f>
        <v>2.9203401692790286E-4</v>
      </c>
      <c r="CK23" s="32">
        <f>2*(females!CK22-females!CK23)/(females!CK22+females!CK23)</f>
        <v>2.3149895573840618E-4</v>
      </c>
      <c r="CL23" s="32">
        <f>2*(females!CL22-females!CL23)/(females!CL22+females!CL23)</f>
        <v>3.0194452272635776E-4</v>
      </c>
      <c r="CM23" s="32">
        <f>2*(females!CM22-females!CM23)/(females!CM22+females!CM23)</f>
        <v>3.3204038818539927E-4</v>
      </c>
      <c r="CN23" s="32">
        <f>2*(females!CN22-females!CN23)/(females!CN22+females!CN23)</f>
        <v>2.7171041707549023E-4</v>
      </c>
      <c r="CP23" s="31">
        <f t="shared" si="1"/>
        <v>80</v>
      </c>
      <c r="CQ23" s="32">
        <f>$CN83*EXP('2a)answer'!$I83*('2a) female mx'!CQ$2-'2a) female mx'!$CO$2))</f>
        <v>3.1842856417638496E-2</v>
      </c>
      <c r="CR23" s="32">
        <f>$CN83*EXP('2a)answer'!$I83*('2a) female mx'!CR$2-'2a) female mx'!$CO$2))</f>
        <v>3.1416797677630073E-2</v>
      </c>
      <c r="CS23" s="32">
        <f>$CN83*EXP('2a)answer'!$I83*('2a) female mx'!CS$2-'2a) female mx'!$CO$2))</f>
        <v>3.0996439621239869E-2</v>
      </c>
      <c r="CT23" s="32">
        <f>$CN83*EXP('2a)answer'!$I83*('2a) female mx'!CT$2-'2a) female mx'!$CO$2))</f>
        <v>3.0581705973084572E-2</v>
      </c>
      <c r="CU23" s="32">
        <f>$CN83*EXP('2a)answer'!$I83*('2a) female mx'!CU$2-'2a) female mx'!$CO$2))</f>
        <v>3.0172521478348625E-2</v>
      </c>
      <c r="CV23" s="32">
        <f>$CN83*EXP('2a)answer'!$I83*('2a) female mx'!CV$2-'2a) female mx'!$CO$2))</f>
        <v>2.9768811889129065E-2</v>
      </c>
      <c r="CW23" s="32">
        <f>$CN83*EXP('2a)answer'!$I83*('2a) female mx'!CW$2-'2a) female mx'!$CO$2))</f>
        <v>2.9370503950962919E-2</v>
      </c>
      <c r="CX23" s="32">
        <f>$CN83*EXP('2a)answer'!$I83*('2a) female mx'!CX$2-'2a) female mx'!$CO$2))</f>
        <v>2.8977525389534988E-2</v>
      </c>
      <c r="CY23" s="32">
        <f>$CN83*EXP('2a)answer'!$I83*('2a) female mx'!CY$2-'2a) female mx'!$CO$2))</f>
        <v>2.8589804897563402E-2</v>
      </c>
      <c r="CZ23" s="32">
        <f>$CN83*EXP('2a)answer'!$I83*('2a) female mx'!CZ$2-'2a) female mx'!$CO$2))</f>
        <v>2.8207272121860676E-2</v>
      </c>
      <c r="DA23" s="32">
        <f>$CN83*EXP('2a)answer'!$I83*('2a) female mx'!DA$2-'2a) female mx'!$CO$2))</f>
        <v>2.7829857650567905E-2</v>
      </c>
      <c r="DB23" s="32">
        <f>$CN83*EXP('2a)answer'!$I83*('2a) female mx'!DB$2-'2a) female mx'!$CO$2))</f>
        <v>2.7457493000559718E-2</v>
      </c>
      <c r="DC23" s="32">
        <f>$CN83*EXP('2a)answer'!$I83*('2a) female mx'!DC$2-'2a) female mx'!$CO$2))</f>
        <v>2.7090110605017821E-2</v>
      </c>
      <c r="DD23" s="32">
        <f>$CN83*EXP('2a)answer'!$I83*('2a) female mx'!DD$2-'2a) female mx'!$CO$2))</f>
        <v>2.6727643801170747E-2</v>
      </c>
      <c r="DE23" s="32">
        <f>$CN83*EXP('2a)answer'!$I83*('2a) female mx'!DE$2-'2a) female mx'!$CO$2))</f>
        <v>2.6370026818197667E-2</v>
      </c>
      <c r="DF23" s="32">
        <f>$CN83*EXP('2a)answer'!$I83*('2a) female mx'!DF$2-'2a) female mx'!$CO$2))</f>
        <v>2.6017194765294079E-2</v>
      </c>
      <c r="DG23" s="32">
        <f>$CN83*EXP('2a)answer'!$I83*('2a) female mx'!DG$2-'2a) female mx'!$CO$2))</f>
        <v>2.5669083619897119E-2</v>
      </c>
      <c r="DH23" s="32">
        <f>$CN83*EXP('2a)answer'!$I83*('2a) female mx'!DH$2-'2a) female mx'!$CO$2))</f>
        <v>2.5325630216068491E-2</v>
      </c>
      <c r="DI23" s="32">
        <f>$CN83*EXP('2a)answer'!$I83*('2a) female mx'!DI$2-'2a) female mx'!$CO$2))</f>
        <v>2.4986772233032757E-2</v>
      </c>
      <c r="DJ23" s="32">
        <f>$CN83*EXP('2a)answer'!$I83*('2a) female mx'!DJ$2-'2a) female mx'!$CO$2))</f>
        <v>2.4652448183869049E-2</v>
      </c>
      <c r="DK23" s="32">
        <f>$CN83*EXP('2a)answer'!$I83*('2a) female mx'!DK$2-'2a) female mx'!$CO$2))</f>
        <v>2.4322597404354048E-2</v>
      </c>
      <c r="DL23" s="32">
        <f>$CN83*EXP('2a)answer'!$I83*('2a) female mx'!DL$2-'2a) female mx'!$CO$2))</f>
        <v>2.3997160041954266E-2</v>
      </c>
      <c r="DM23" s="32">
        <f>$CN83*EXP('2a)answer'!$I83*('2a) female mx'!DM$2-'2a) female mx'!$CO$2))</f>
        <v>2.3676077044965587E-2</v>
      </c>
      <c r="DN23" s="32">
        <f>$CN83*EXP('2a)answer'!$I83*('2a) female mx'!DN$2-'2a) female mx'!$CO$2))</f>
        <v>2.3359290151798152E-2</v>
      </c>
      <c r="DO23" s="32">
        <f>$CN83*EXP('2a)answer'!$I83*('2a) female mx'!DO$2-'2a) female mx'!$CO$2))</f>
        <v>2.3046741880404589E-2</v>
      </c>
      <c r="DP23" s="32">
        <f>$CN83*EXP('2a)answer'!$I83*('2a) female mx'!DP$2-'2a) female mx'!$CO$2))</f>
        <v>2.2738375517849706E-2</v>
      </c>
      <c r="DQ23" s="32">
        <f>$CN83*EXP('2a)answer'!$I83*('2a) female mx'!DQ$2-'2a) female mx'!$CO$2))</f>
        <v>2.2434135110019737E-2</v>
      </c>
      <c r="DR23" s="32">
        <f>$CN83*EXP('2a)answer'!$I83*('2a) female mx'!DR$2-'2a) female mx'!$CO$2))</f>
        <v>2.2133965451469281E-2</v>
      </c>
      <c r="DS23" s="32">
        <f>$CN83*EXP('2a)answer'!$I83*('2a) female mx'!DS$2-'2a) female mx'!$CO$2))</f>
        <v>2.183781207540408E-2</v>
      </c>
      <c r="DT23" s="32">
        <f>$CN83*EXP('2a)answer'!$I83*('2a) female mx'!DT$2-'2a) female mx'!$CO$2))</f>
        <v>2.1545621243797854E-2</v>
      </c>
      <c r="DU23" s="32">
        <f>$CN83*EXP('2a)answer'!$I83*('2a) female mx'!DU$2-'2a) female mx'!$CO$2))</f>
        <v>2.125733993764134E-2</v>
      </c>
      <c r="DV23" s="32">
        <f>$CN83*EXP('2a)answer'!$I83*('2a) female mx'!DV$2-'2a) female mx'!$CO$2))</f>
        <v>2.0972915847321805E-2</v>
      </c>
      <c r="DW23" s="32">
        <f>$CN83*EXP('2a)answer'!$I83*('2a) female mx'!DW$2-'2a) female mx'!$CO$2))</f>
        <v>2.0692297363131332E-2</v>
      </c>
      <c r="DX23" s="32">
        <f>$CN83*EXP('2a)answer'!$I83*('2a) female mx'!DX$2-'2a) female mx'!$CO$2))</f>
        <v>2.0415433565902013E-2</v>
      </c>
      <c r="DY23" s="32">
        <f>$CN83*EXP('2a)answer'!$I83*('2a) female mx'!DY$2-'2a) female mx'!$CO$2))</f>
        <v>2.0142274217766525E-2</v>
      </c>
      <c r="DZ23" s="32">
        <f>$CN83*EXP('2a)answer'!$I83*('2a) female mx'!DZ$2-'2a) female mx'!$CO$2))</f>
        <v>1.9872769753042311E-2</v>
      </c>
      <c r="EA23" s="32">
        <f>$CN83*EXP('2a)answer'!$I83*('2a) female mx'!EA$2-'2a) female mx'!$CO$2))</f>
        <v>1.9606871269237679E-2</v>
      </c>
      <c r="EB23" s="32">
        <f>$CN83*EXP('2a)answer'!$I83*('2a) female mx'!EB$2-'2a) female mx'!$CO$2))</f>
        <v>1.9344530518178308E-2</v>
      </c>
      <c r="EC23" s="32">
        <f>$CN83*EXP('2a)answer'!$I83*('2a) female mx'!EC$2-'2a) female mx'!$CO$2))</f>
        <v>1.9085699897252478E-2</v>
      </c>
      <c r="ED23" s="32">
        <f>$CN83*EXP('2a)answer'!$I83*('2a) female mx'!ED$2-'2a) female mx'!$CO$2))</f>
        <v>1.8830332440773354E-2</v>
      </c>
      <c r="EE23" s="32">
        <f>$CN83*EXP('2a)answer'!$I83*('2a) female mx'!EE$2-'2a) female mx'!$CO$2))</f>
        <v>1.8578381811456952E-2</v>
      </c>
      <c r="EF23" s="32">
        <f>$CN83*EXP('2a)answer'!$I83*('2a) female mx'!EF$2-'2a) female mx'!$CO$2))</f>
        <v>1.8329802292014089E-2</v>
      </c>
      <c r="EG23" s="32">
        <f>$CN83*EXP('2a)answer'!$I83*('2a) female mx'!EG$2-'2a) female mx'!$CO$2))</f>
        <v>1.8084548776854774E-2</v>
      </c>
      <c r="EH23" s="32">
        <f>$CN83*EXP('2a)answer'!$I83*('2a) female mx'!EH$2-'2a) female mx'!$CO$2))</f>
        <v>1.7842576763903713E-2</v>
      </c>
      <c r="EI23" s="32">
        <f>$CN83*EXP('2a)answer'!$I83*('2a) female mx'!EI$2-'2a) female mx'!$CO$2))</f>
        <v>1.7603842346525202E-2</v>
      </c>
      <c r="EJ23" s="32">
        <f>$CN83*EXP('2a)answer'!$I83*('2a) female mx'!EJ$2-'2a) female mx'!$CO$2))</f>
        <v>1.7368302205556161E-2</v>
      </c>
      <c r="EK23" s="32">
        <f>$CN83*EXP('2a)answer'!$I83*('2a) female mx'!EK$2-'2a) female mx'!$CO$2))</f>
        <v>1.7135913601445701E-2</v>
      </c>
      <c r="EL23" s="32">
        <f>$CN83*EXP('2a)answer'!$I83*('2a) female mx'!EL$2-'2a) female mx'!$CO$2))</f>
        <v>1.69066343664999E-2</v>
      </c>
      <c r="EM23" s="32">
        <f>$CN83*EXP('2a)answer'!$I83*('2a) female mx'!EM$2-'2a) female mx'!$CO$2))</f>
        <v>1.6680422897230329E-2</v>
      </c>
      <c r="EN23" s="32">
        <f>$CN83*EXP('2a)answer'!$I83*('2a) female mx'!EN$2-'2a) female mx'!$CO$2))</f>
        <v>1.6457238146804953E-2</v>
      </c>
      <c r="EO23" s="32">
        <f>$CN83*EXP('2a)answer'!$I83*('2a) female mx'!EO$2-'2a) female mx'!$CO$2))</f>
        <v>1.6237039617600067E-2</v>
      </c>
    </row>
    <row r="24" spans="1:145" x14ac:dyDescent="0.25">
      <c r="A24" s="31">
        <f>'2a) male mx'!A24</f>
        <v>21</v>
      </c>
      <c r="B24" s="32">
        <f>2*(females!B23-females!B24)/(females!B23+females!B24)</f>
        <v>2.5427478479055935E-3</v>
      </c>
      <c r="C24" s="32">
        <f>2*(females!C23-females!C24)/(females!C23+females!C24)</f>
        <v>2.3057211388732564E-3</v>
      </c>
      <c r="D24" s="32">
        <f>2*(females!D23-females!D24)/(females!D23+females!D24)</f>
        <v>2.622160018144905E-3</v>
      </c>
      <c r="E24" s="32">
        <f>2*(females!E23-females!E24)/(females!E23+females!E24)</f>
        <v>3.285375668375503E-3</v>
      </c>
      <c r="F24" s="32">
        <f>2*(females!F23-females!F24)/(females!F23+females!F24)</f>
        <v>2.7889731657032859E-3</v>
      </c>
      <c r="G24" s="32">
        <f>2*(females!G23-females!G24)/(females!G23+females!G24)</f>
        <v>2.7948208476167601E-3</v>
      </c>
      <c r="H24" s="32">
        <f>2*(females!H23-females!H24)/(females!H23+females!H24)</f>
        <v>2.7190597316024911E-3</v>
      </c>
      <c r="I24" s="32">
        <f>2*(females!I23-females!I24)/(females!I23+females!I24)</f>
        <v>2.2599365901286848E-3</v>
      </c>
      <c r="J24" s="32">
        <f>2*(females!J23-females!J24)/(females!J23+females!J24)</f>
        <v>2.3971669844728956E-3</v>
      </c>
      <c r="K24" s="32">
        <f>2*(females!K23-females!K24)/(females!K23+females!K24)</f>
        <v>2.4819408994597174E-3</v>
      </c>
      <c r="L24" s="32">
        <f>2*(females!L23-females!L24)/(females!L23+females!L24)</f>
        <v>2.0687400515577185E-3</v>
      </c>
      <c r="M24" s="32">
        <f>2*(females!M23-females!M24)/(females!M23+females!M24)</f>
        <v>2.0266031878789829E-3</v>
      </c>
      <c r="N24" s="32">
        <f>2*(females!N23-females!N24)/(females!N23+females!N24)</f>
        <v>1.8653116356853413E-3</v>
      </c>
      <c r="O24" s="32">
        <f>2*(females!O23-females!O24)/(females!O23+females!O24)</f>
        <v>2.0269978867468838E-3</v>
      </c>
      <c r="P24" s="32">
        <f>2*(females!P23-females!P24)/(females!P23+females!P24)</f>
        <v>2.0697605833936566E-3</v>
      </c>
      <c r="Q24" s="32">
        <f>2*(females!Q23-females!Q24)/(females!Q23+females!Q24)</f>
        <v>1.9030314107698677E-3</v>
      </c>
      <c r="R24" s="32">
        <f>2*(females!R23-females!R24)/(females!R23+females!R24)</f>
        <v>1.7845407479042332E-3</v>
      </c>
      <c r="S24" s="32">
        <f>2*(females!S23-females!S24)/(females!S23+females!S24)</f>
        <v>1.8455794105880785E-3</v>
      </c>
      <c r="T24" s="32">
        <f>2*(females!T23-females!T24)/(females!T23+females!T24)</f>
        <v>1.5019573380202925E-3</v>
      </c>
      <c r="U24" s="32">
        <f>2*(females!U23-females!U24)/(females!U23+females!U24)</f>
        <v>1.4585872996438704E-3</v>
      </c>
      <c r="V24" s="32">
        <f>2*(females!V23-females!V24)/(females!V23+females!V24)</f>
        <v>1.5141982746670363E-3</v>
      </c>
      <c r="W24" s="32">
        <f>2*(females!W23-females!W24)/(females!W23+females!W24)</f>
        <v>1.5678912928703611E-3</v>
      </c>
      <c r="X24" s="32">
        <f>2*(females!X23-females!X24)/(females!X23+females!X24)</f>
        <v>1.4803376021725817E-3</v>
      </c>
      <c r="Y24" s="32">
        <f>2*(females!Y23-females!Y24)/(females!Y23+females!Y24)</f>
        <v>1.378533808278569E-3</v>
      </c>
      <c r="Z24" s="32">
        <f>2*(females!Z23-females!Z24)/(females!Z23+females!Z24)</f>
        <v>8.3841623173824646E-4</v>
      </c>
      <c r="AA24" s="32">
        <f>2*(females!AA23-females!AA24)/(females!AA23+females!AA24)</f>
        <v>1.0905697178150856E-3</v>
      </c>
      <c r="AB24" s="32">
        <f>2*(females!AB23-females!AB24)/(females!AB23+females!AB24)</f>
        <v>1.0745564846354071E-3</v>
      </c>
      <c r="AC24" s="32">
        <f>2*(females!AC23-females!AC24)/(females!AC23+females!AC24)</f>
        <v>6.3423078722596807E-4</v>
      </c>
      <c r="AD24" s="32">
        <f>2*(females!AD23-females!AD24)/(females!AD23+females!AD24)</f>
        <v>8.202380766974516E-4</v>
      </c>
      <c r="AE24" s="32">
        <f>2*(females!AE23-females!AE24)/(females!AE23+females!AE24)</f>
        <v>8.7265474038521478E-4</v>
      </c>
      <c r="AF24" s="32">
        <f>2*(females!AF23-females!AF24)/(females!AF23+females!AF24)</f>
        <v>7.9002900238048213E-4</v>
      </c>
      <c r="AG24" s="32">
        <f>2*(females!AG23-females!AG24)/(females!AG23+females!AG24)</f>
        <v>6.6350121296315497E-4</v>
      </c>
      <c r="AH24" s="32">
        <f>2*(females!AH23-females!AH24)/(females!AH23+females!AH24)</f>
        <v>8.4975854421853302E-4</v>
      </c>
      <c r="AI24" s="32">
        <f>2*(females!AI23-females!AI24)/(females!AI23+females!AI24)</f>
        <v>5.1665168376783741E-4</v>
      </c>
      <c r="AJ24" s="32">
        <f>2*(females!AJ23-females!AJ24)/(females!AJ23+females!AJ24)</f>
        <v>5.9918593359366929E-4</v>
      </c>
      <c r="AK24" s="32">
        <f>2*(females!AK23-females!AK24)/(females!AK23+females!AK24)</f>
        <v>7.7450135021402057E-4</v>
      </c>
      <c r="AL24" s="32">
        <f>2*(females!AL23-females!AL24)/(females!AL23+females!AL24)</f>
        <v>6.5023196767418213E-4</v>
      </c>
      <c r="AM24" s="32">
        <f>2*(females!AM23-females!AM24)/(females!AM23+females!AM24)</f>
        <v>6.386024905497131E-4</v>
      </c>
      <c r="AN24" s="32">
        <f>2*(females!AN23-females!AN24)/(females!AN23+females!AN24)</f>
        <v>5.6673862529818184E-4</v>
      </c>
      <c r="AO24" s="32">
        <f>2*(females!AO23-females!AO24)/(females!AO23+females!AO24)</f>
        <v>7.0022242359337676E-4</v>
      </c>
      <c r="AP24" s="32">
        <f>2*(females!AP23-females!AP24)/(females!AP23+females!AP24)</f>
        <v>5.5535558183781556E-4</v>
      </c>
      <c r="AQ24" s="32">
        <f>2*(females!AQ23-females!AQ24)/(females!AQ23+females!AQ24)</f>
        <v>6.3763704054137444E-4</v>
      </c>
      <c r="AR24" s="32">
        <f>2*(females!AR23-females!AR24)/(females!AR23+females!AR24)</f>
        <v>5.2415480038438017E-4</v>
      </c>
      <c r="AS24" s="32">
        <f>2*(females!AS23-females!AS24)/(females!AS23+females!AS24)</f>
        <v>6.3732897482550552E-4</v>
      </c>
      <c r="AT24" s="32">
        <f>2*(females!AT23-females!AT24)/(females!AT23+females!AT24)</f>
        <v>6.5723938917814273E-4</v>
      </c>
      <c r="AU24" s="32">
        <f>2*(females!AU23-females!AU24)/(females!AU23+females!AU24)</f>
        <v>6.7731904805886517E-4</v>
      </c>
      <c r="AV24" s="32">
        <f>2*(females!AV23-females!AV24)/(females!AV23+females!AV24)</f>
        <v>6.7708974516804139E-4</v>
      </c>
      <c r="AW24" s="32">
        <f>2*(females!AW23-females!AW24)/(females!AW23+females!AW24)</f>
        <v>6.9827382602712996E-4</v>
      </c>
      <c r="AX24" s="32">
        <f>2*(females!AX23-females!AX24)/(females!AX23+females!AX24)</f>
        <v>5.1330486202365311E-4</v>
      </c>
      <c r="AY24" s="32">
        <f>2*(females!AY23-females!AY24)/(females!AY23+females!AY24)</f>
        <v>6.5695603527032712E-4</v>
      </c>
      <c r="AZ24" s="32">
        <f>2*(females!AZ23-females!AZ24)/(females!AZ23+females!AZ24)</f>
        <v>7.1861942941617307E-4</v>
      </c>
      <c r="BA24" s="32">
        <f>2*(females!BA23-females!BA24)/(females!BA23+females!BA24)</f>
        <v>5.7354718449783898E-4</v>
      </c>
      <c r="BB24" s="32">
        <f>2*(females!BB23-females!BB24)/(females!BB23+females!BB24)</f>
        <v>4.8088974835141786E-4</v>
      </c>
      <c r="BC24" s="32">
        <f>2*(females!BC23-females!BC24)/(females!BC23+females!BC24)</f>
        <v>4.6007330501326543E-4</v>
      </c>
      <c r="BD24" s="32">
        <f>2*(females!BD23-females!BD24)/(females!BD23+females!BD24)</f>
        <v>4.7988319438842974E-4</v>
      </c>
      <c r="BE24" s="32">
        <f>2*(females!BE23-females!BE24)/(females!BE23+females!BE24)</f>
        <v>4.1833533147973368E-4</v>
      </c>
      <c r="BF24" s="32">
        <f>2*(females!BF23-females!BF24)/(females!BF23+females!BF24)</f>
        <v>5.0952817690818307E-4</v>
      </c>
      <c r="BG24" s="32">
        <f>2*(females!BG23-females!BG24)/(females!BG23+females!BG24)</f>
        <v>5.9105870843481536E-4</v>
      </c>
      <c r="BH24" s="32">
        <f>2*(females!BH23-females!BH24)/(females!BH23+females!BH24)</f>
        <v>6.2043257372722325E-4</v>
      </c>
      <c r="BI24" s="32">
        <f>2*(females!BI23-females!BI24)/(females!BI23+females!BI24)</f>
        <v>4.8788420881444138E-4</v>
      </c>
      <c r="BJ24" s="32">
        <f>2*(females!BJ23-females!BJ24)/(females!BJ23+females!BJ24)</f>
        <v>4.4705906259842918E-4</v>
      </c>
      <c r="BK24" s="32">
        <f>2*(females!BK23-females!BK24)/(females!BK23+females!BK24)</f>
        <v>4.2654317226250687E-4</v>
      </c>
      <c r="BL24" s="32">
        <f>2*(females!BL23-females!BL24)/(females!BL23+females!BL24)</f>
        <v>4.0596360536277923E-4</v>
      </c>
      <c r="BM24" s="32">
        <f>2*(females!BM23-females!BM24)/(females!BM23+females!BM24)</f>
        <v>5.6827983722841809E-4</v>
      </c>
      <c r="BN24" s="32">
        <f>2*(females!BN23-females!BN24)/(females!BN23+females!BN24)</f>
        <v>4.8730469741423946E-4</v>
      </c>
      <c r="BO24" s="32">
        <f>2*(females!BO23-females!BO24)/(females!BO23+females!BO24)</f>
        <v>5.8803252428168788E-4</v>
      </c>
      <c r="BP24" s="32">
        <f>2*(females!BP23-females!BP24)/(females!BP23+females!BP24)</f>
        <v>4.4607102667301978E-4</v>
      </c>
      <c r="BQ24" s="32">
        <f>2*(females!BQ23-females!BQ24)/(females!BQ23+females!BQ24)</f>
        <v>5.1669376776134824E-4</v>
      </c>
      <c r="BR24" s="32">
        <f>2*(females!BR23-females!BR24)/(females!BR23+females!BR24)</f>
        <v>4.1548228880072558E-4</v>
      </c>
      <c r="BS24" s="32">
        <f>2*(females!BS23-females!BS24)/(females!BS23+females!BS24)</f>
        <v>5.367768071907836E-4</v>
      </c>
      <c r="BT24" s="32">
        <f>2*(females!BT23-females!BT24)/(females!BT23+females!BT24)</f>
        <v>3.6399300324560426E-4</v>
      </c>
      <c r="BU24" s="32">
        <f>2*(females!BU23-females!BU24)/(females!BU23+females!BU24)</f>
        <v>4.145748332853033E-4</v>
      </c>
      <c r="BV24" s="32">
        <f>2*(females!BV23-females!BV24)/(females!BV23+females!BV24)</f>
        <v>3.3342595165323699E-4</v>
      </c>
      <c r="BW24" s="32">
        <f>2*(females!BW23-females!BW24)/(females!BW23+females!BW24)</f>
        <v>3.7376568931989795E-4</v>
      </c>
      <c r="BX24" s="32">
        <f>2*(females!BX23-females!BX24)/(females!BX23+females!BX24)</f>
        <v>3.7384121852029602E-4</v>
      </c>
      <c r="BY24" s="32">
        <f>2*(females!BY23-females!BY24)/(females!BY23+females!BY24)</f>
        <v>3.1304751758367709E-4</v>
      </c>
      <c r="BZ24" s="32">
        <f>2*(females!BZ23-females!BZ24)/(females!BZ23+females!BZ24)</f>
        <v>4.7471151175416005E-4</v>
      </c>
      <c r="CA24" s="32">
        <f>2*(females!CA23-females!CA24)/(females!CA23+females!CA24)</f>
        <v>3.7355059843815466E-4</v>
      </c>
      <c r="CB24" s="32">
        <f>2*(females!CB23-females!CB24)/(females!CB23+females!CB24)</f>
        <v>3.938140894563851E-4</v>
      </c>
      <c r="CC24" s="32">
        <f>2*(females!CC23-females!CC24)/(females!CC23+females!CC24)</f>
        <v>3.2291593085562631E-4</v>
      </c>
      <c r="CD24" s="32">
        <f>2*(females!CD23-females!CD24)/(females!CD23+females!CD24)</f>
        <v>3.8311086018469976E-4</v>
      </c>
      <c r="CE24" s="32">
        <f>2*(females!CE23-females!CE24)/(females!CE23+females!CE24)</f>
        <v>2.3195889285011927E-4</v>
      </c>
      <c r="CF24" s="32">
        <f>2*(females!CF23-females!CF24)/(females!CF23+females!CF24)</f>
        <v>3.4276957819178968E-4</v>
      </c>
      <c r="CG24" s="32">
        <f>2*(females!CG23-females!CG24)/(females!CG23+females!CG24)</f>
        <v>3.6290322580645164E-4</v>
      </c>
      <c r="CH24" s="32">
        <f>2*(females!CH23-females!CH24)/(females!CH23+females!CH24)</f>
        <v>3.2257414165036993E-4</v>
      </c>
      <c r="CI24" s="32">
        <f>2*(females!CI23-females!CI24)/(females!CI23+females!CI24)</f>
        <v>2.8215566931355556E-4</v>
      </c>
      <c r="CJ24" s="32">
        <f>2*(females!CJ23-females!CJ24)/(females!CJ23+females!CJ24)</f>
        <v>2.6189612796647727E-4</v>
      </c>
      <c r="CK24" s="32">
        <f>2*(females!CK23-females!CK24)/(females!CK23+females!CK24)</f>
        <v>2.2148394241417498E-4</v>
      </c>
      <c r="CL24" s="32">
        <f>2*(females!CL23-females!CL24)/(females!CL23+females!CL24)</f>
        <v>2.1141542627893748E-4</v>
      </c>
      <c r="CM24" s="32">
        <f>2*(females!CM23-females!CM24)/(females!CM23+females!CM24)</f>
        <v>2.4155318699236087E-4</v>
      </c>
      <c r="CN24" s="32">
        <f>2*(females!CN23-females!CN24)/(females!CN23+females!CN24)</f>
        <v>2.7178426369113231E-4</v>
      </c>
      <c r="CP24" s="31">
        <f t="shared" si="1"/>
        <v>81</v>
      </c>
      <c r="CQ24" s="32">
        <f>$CN84*EXP('2a)answer'!$I84*('2a) female mx'!CQ$2-'2a) female mx'!$CO$2))</f>
        <v>3.5575109494394186E-2</v>
      </c>
      <c r="CR24" s="32">
        <f>$CN84*EXP('2a)answer'!$I84*('2a) female mx'!CR$2-'2a) female mx'!$CO$2))</f>
        <v>3.5230998221653036E-2</v>
      </c>
      <c r="CS24" s="32">
        <f>$CN84*EXP('2a)answer'!$I84*('2a) female mx'!CS$2-'2a) female mx'!$CO$2))</f>
        <v>3.48902154718514E-2</v>
      </c>
      <c r="CT24" s="32">
        <f>$CN84*EXP('2a)answer'!$I84*('2a) female mx'!CT$2-'2a) female mx'!$CO$2))</f>
        <v>3.4552729048819487E-2</v>
      </c>
      <c r="CU24" s="32">
        <f>$CN84*EXP('2a)answer'!$I84*('2a) female mx'!CU$2-'2a) female mx'!$CO$2))</f>
        <v>3.4218507067814957E-2</v>
      </c>
      <c r="CV24" s="32">
        <f>$CN84*EXP('2a)answer'!$I84*('2a) female mx'!CV$2-'2a) female mx'!$CO$2))</f>
        <v>3.3887517952510528E-2</v>
      </c>
      <c r="CW24" s="32">
        <f>$CN84*EXP('2a)answer'!$I84*('2a) female mx'!CW$2-'2a) female mx'!$CO$2))</f>
        <v>3.3559730432010715E-2</v>
      </c>
      <c r="CX24" s="32">
        <f>$CN84*EXP('2a)answer'!$I84*('2a) female mx'!CX$2-'2a) female mx'!$CO$2))</f>
        <v>3.3235113537897459E-2</v>
      </c>
      <c r="CY24" s="32">
        <f>$CN84*EXP('2a)answer'!$I84*('2a) female mx'!CY$2-'2a) female mx'!$CO$2))</f>
        <v>3.291363660130435E-2</v>
      </c>
      <c r="CZ24" s="32">
        <f>$CN84*EXP('2a)answer'!$I84*('2a) female mx'!CZ$2-'2a) female mx'!$CO$2))</f>
        <v>3.2595269250019057E-2</v>
      </c>
      <c r="DA24" s="32">
        <f>$CN84*EXP('2a)answer'!$I84*('2a) female mx'!DA$2-'2a) female mx'!$CO$2))</f>
        <v>3.2279981405613917E-2</v>
      </c>
      <c r="DB24" s="32">
        <f>$CN84*EXP('2a)answer'!$I84*('2a) female mx'!DB$2-'2a) female mx'!$CO$2))</f>
        <v>3.1967743280604158E-2</v>
      </c>
      <c r="DC24" s="32">
        <f>$CN84*EXP('2a)answer'!$I84*('2a) female mx'!DC$2-'2a) female mx'!$CO$2))</f>
        <v>3.1658525375633711E-2</v>
      </c>
      <c r="DD24" s="32">
        <f>$CN84*EXP('2a)answer'!$I84*('2a) female mx'!DD$2-'2a) female mx'!$CO$2))</f>
        <v>3.1352298476688148E-2</v>
      </c>
      <c r="DE24" s="32">
        <f>$CN84*EXP('2a)answer'!$I84*('2a) female mx'!DE$2-'2a) female mx'!$CO$2))</f>
        <v>3.1049033652334659E-2</v>
      </c>
      <c r="DF24" s="32">
        <f>$CN84*EXP('2a)answer'!$I84*('2a) female mx'!DF$2-'2a) female mx'!$CO$2))</f>
        <v>3.0748702250988691E-2</v>
      </c>
      <c r="DG24" s="32">
        <f>$CN84*EXP('2a)answer'!$I84*('2a) female mx'!DG$2-'2a) female mx'!$CO$2))</f>
        <v>3.0451275898207016E-2</v>
      </c>
      <c r="DH24" s="32">
        <f>$CN84*EXP('2a)answer'!$I84*('2a) female mx'!DH$2-'2a) female mx'!$CO$2))</f>
        <v>3.0156726494007007E-2</v>
      </c>
      <c r="DI24" s="32">
        <f>$CN84*EXP('2a)answer'!$I84*('2a) female mx'!DI$2-'2a) female mx'!$CO$2))</f>
        <v>2.9865026210211826E-2</v>
      </c>
      <c r="DJ24" s="32">
        <f>$CN84*EXP('2a)answer'!$I84*('2a) female mx'!DJ$2-'2a) female mx'!$CO$2))</f>
        <v>2.9576147487821298E-2</v>
      </c>
      <c r="DK24" s="32">
        <f>$CN84*EXP('2a)answer'!$I84*('2a) female mx'!DK$2-'2a) female mx'!$CO$2))</f>
        <v>2.9290063034408221E-2</v>
      </c>
      <c r="DL24" s="32">
        <f>$CN84*EXP('2a)answer'!$I84*('2a) female mx'!DL$2-'2a) female mx'!$CO$2))</f>
        <v>2.9006745821539857E-2</v>
      </c>
      <c r="DM24" s="32">
        <f>$CN84*EXP('2a)answer'!$I84*('2a) female mx'!DM$2-'2a) female mx'!$CO$2))</f>
        <v>2.8726169082224355E-2</v>
      </c>
      <c r="DN24" s="32">
        <f>$CN84*EXP('2a)answer'!$I84*('2a) female mx'!DN$2-'2a) female mx'!$CO$2))</f>
        <v>2.8448306308381893E-2</v>
      </c>
      <c r="DO24" s="32">
        <f>$CN84*EXP('2a)answer'!$I84*('2a) female mx'!DO$2-'2a) female mx'!$CO$2))</f>
        <v>2.8173131248340266E-2</v>
      </c>
      <c r="DP24" s="32">
        <f>$CN84*EXP('2a)answer'!$I84*('2a) female mx'!DP$2-'2a) female mx'!$CO$2))</f>
        <v>2.7900617904354708E-2</v>
      </c>
      <c r="DQ24" s="32">
        <f>$CN84*EXP('2a)answer'!$I84*('2a) female mx'!DQ$2-'2a) female mx'!$CO$2))</f>
        <v>2.7630740530151691E-2</v>
      </c>
      <c r="DR24" s="32">
        <f>$CN84*EXP('2a)answer'!$I84*('2a) female mx'!DR$2-'2a) female mx'!$CO$2))</f>
        <v>2.7363473628496501E-2</v>
      </c>
      <c r="DS24" s="32">
        <f>$CN84*EXP('2a)answer'!$I84*('2a) female mx'!DS$2-'2a) female mx'!$CO$2))</f>
        <v>2.7098791948784322E-2</v>
      </c>
      <c r="DT24" s="32">
        <f>$CN84*EXP('2a)answer'!$I84*('2a) female mx'!DT$2-'2a) female mx'!$CO$2))</f>
        <v>2.683667048465466E-2</v>
      </c>
      <c r="DU24" s="32">
        <f>$CN84*EXP('2a)answer'!$I84*('2a) female mx'!DU$2-'2a) female mx'!$CO$2))</f>
        <v>2.6577084471628768E-2</v>
      </c>
      <c r="DV24" s="32">
        <f>$CN84*EXP('2a)answer'!$I84*('2a) female mx'!DV$2-'2a) female mx'!$CO$2))</f>
        <v>2.6320009384770009E-2</v>
      </c>
      <c r="DW24" s="32">
        <f>$CN84*EXP('2a)answer'!$I84*('2a) female mx'!DW$2-'2a) female mx'!$CO$2))</f>
        <v>2.6065420936366795E-2</v>
      </c>
      <c r="DX24" s="32">
        <f>$CN84*EXP('2a)answer'!$I84*('2a) female mx'!DX$2-'2a) female mx'!$CO$2))</f>
        <v>2.5813295073637964E-2</v>
      </c>
      <c r="DY24" s="32">
        <f>$CN84*EXP('2a)answer'!$I84*('2a) female mx'!DY$2-'2a) female mx'!$CO$2))</f>
        <v>2.5563607976460311E-2</v>
      </c>
      <c r="DZ24" s="32">
        <f>$CN84*EXP('2a)answer'!$I84*('2a) female mx'!DZ$2-'2a) female mx'!$CO$2))</f>
        <v>2.5316336055118183E-2</v>
      </c>
      <c r="EA24" s="32">
        <f>$CN84*EXP('2a)answer'!$I84*('2a) female mx'!EA$2-'2a) female mx'!$CO$2))</f>
        <v>2.507145594807474E-2</v>
      </c>
      <c r="EB24" s="32">
        <f>$CN84*EXP('2a)answer'!$I84*('2a) female mx'!EB$2-'2a) female mx'!$CO$2))</f>
        <v>2.4828944519764869E-2</v>
      </c>
      <c r="EC24" s="32">
        <f>$CN84*EXP('2a)answer'!$I84*('2a) female mx'!EC$2-'2a) female mx'!$CO$2))</f>
        <v>2.4588778858409367E-2</v>
      </c>
      <c r="ED24" s="32">
        <f>$CN84*EXP('2a)answer'!$I84*('2a) female mx'!ED$2-'2a) female mx'!$CO$2))</f>
        <v>2.4350936273850314E-2</v>
      </c>
      <c r="EE24" s="32">
        <f>$CN84*EXP('2a)answer'!$I84*('2a) female mx'!EE$2-'2a) female mx'!$CO$2))</f>
        <v>2.4115394295407391E-2</v>
      </c>
      <c r="EF24" s="32">
        <f>$CN84*EXP('2a)answer'!$I84*('2a) female mx'!EF$2-'2a) female mx'!$CO$2))</f>
        <v>2.3882130669754888E-2</v>
      </c>
      <c r="EG24" s="32">
        <f>$CN84*EXP('2a)answer'!$I84*('2a) female mx'!EG$2-'2a) female mx'!$CO$2))</f>
        <v>2.3651123358819283E-2</v>
      </c>
      <c r="EH24" s="32">
        <f>$CN84*EXP('2a)answer'!$I84*('2a) female mx'!EH$2-'2a) female mx'!$CO$2))</f>
        <v>2.3422350537697149E-2</v>
      </c>
      <c r="EI24" s="32">
        <f>$CN84*EXP('2a)answer'!$I84*('2a) female mx'!EI$2-'2a) female mx'!$CO$2))</f>
        <v>2.3195790592593222E-2</v>
      </c>
      <c r="EJ24" s="32">
        <f>$CN84*EXP('2a)answer'!$I84*('2a) female mx'!EJ$2-'2a) female mx'!$CO$2))</f>
        <v>2.297142211877834E-2</v>
      </c>
      <c r="EK24" s="32">
        <f>$CN84*EXP('2a)answer'!$I84*('2a) female mx'!EK$2-'2a) female mx'!$CO$2))</f>
        <v>2.2749223918567249E-2</v>
      </c>
      <c r="EL24" s="32">
        <f>$CN84*EXP('2a)answer'!$I84*('2a) female mx'!EL$2-'2a) female mx'!$CO$2))</f>
        <v>2.2529174999315851E-2</v>
      </c>
      <c r="EM24" s="32">
        <f>$CN84*EXP('2a)answer'!$I84*('2a) female mx'!EM$2-'2a) female mx'!$CO$2))</f>
        <v>2.231125457143792E-2</v>
      </c>
      <c r="EN24" s="32">
        <f>$CN84*EXP('2a)answer'!$I84*('2a) female mx'!EN$2-'2a) female mx'!$CO$2))</f>
        <v>2.2095442046440941E-2</v>
      </c>
      <c r="EO24" s="32">
        <f>$CN84*EXP('2a)answer'!$I84*('2a) female mx'!EO$2-'2a) female mx'!$CO$2))</f>
        <v>2.1881717034980968E-2</v>
      </c>
    </row>
    <row r="25" spans="1:145" x14ac:dyDescent="0.25">
      <c r="A25" s="31">
        <f>'2a) male mx'!A25</f>
        <v>22</v>
      </c>
      <c r="B25" s="32">
        <f>2*(females!B24-females!B25)/(females!B24+females!B25)</f>
        <v>2.5379855581883722E-3</v>
      </c>
      <c r="C25" s="32">
        <f>2*(females!C24-females!C25)/(females!C24+females!C25)</f>
        <v>2.7607361963190185E-3</v>
      </c>
      <c r="D25" s="32">
        <f>2*(females!D24-females!D25)/(females!D24+females!D25)</f>
        <v>2.9623383611722871E-3</v>
      </c>
      <c r="E25" s="32">
        <f>2*(females!E24-females!E25)/(females!E24+females!E25)</f>
        <v>2.886353959889633E-3</v>
      </c>
      <c r="F25" s="32">
        <f>2*(females!F24-females!F25)/(females!F24+females!F25)</f>
        <v>2.5002741528676389E-3</v>
      </c>
      <c r="G25" s="32">
        <f>2*(females!G24-females!G25)/(females!G24+females!G25)</f>
        <v>3.1535378753038564E-3</v>
      </c>
      <c r="H25" s="32">
        <f>2*(females!H24-females!H25)/(females!H24+females!H25)</f>
        <v>2.7264731750219879E-3</v>
      </c>
      <c r="I25" s="32">
        <f>2*(females!I24-females!I25)/(females!I24+females!I25)</f>
        <v>3.102003102003102E-3</v>
      </c>
      <c r="J25" s="32">
        <f>2*(females!J24-females!J25)/(females!J24+females!J25)</f>
        <v>2.1733076322414009E-3</v>
      </c>
      <c r="K25" s="32">
        <f>2*(females!K24-females!K25)/(females!K24+females!K25)</f>
        <v>2.3249497528382858E-3</v>
      </c>
      <c r="L25" s="32">
        <f>2*(females!L24-females!L25)/(females!L24+females!L25)</f>
        <v>2.4494268556019896E-3</v>
      </c>
      <c r="M25" s="32">
        <f>2*(females!M24-females!M25)/(females!M24+females!M25)</f>
        <v>2.2566086395873629E-3</v>
      </c>
      <c r="N25" s="32">
        <f>2*(females!N24-females!N25)/(females!N24+females!N25)</f>
        <v>2.2451270537809979E-3</v>
      </c>
      <c r="O25" s="32">
        <f>2*(females!O24-females!O25)/(females!O24+females!O25)</f>
        <v>1.9121594978690766E-3</v>
      </c>
      <c r="P25" s="32">
        <f>2*(females!P24-females!P25)/(females!P24+females!P25)</f>
        <v>1.8374155836480758E-3</v>
      </c>
      <c r="Q25" s="32">
        <f>2*(females!Q24-females!Q25)/(females!Q24+females!Q25)</f>
        <v>1.9282247943855264E-3</v>
      </c>
      <c r="R25" s="32">
        <f>2*(females!R24-females!R25)/(females!R24+females!R25)</f>
        <v>2.044913144723107E-3</v>
      </c>
      <c r="S25" s="32">
        <f>2*(females!S24-females!S25)/(females!S24+females!S25)</f>
        <v>1.7848077591043898E-3</v>
      </c>
      <c r="T25" s="32">
        <f>2*(females!T24-females!T25)/(females!T24+females!T25)</f>
        <v>1.6964071377130511E-3</v>
      </c>
      <c r="U25" s="32">
        <f>2*(females!U24-females!U25)/(females!U24+females!U25)</f>
        <v>1.631451832184386E-3</v>
      </c>
      <c r="V25" s="32">
        <f>2*(females!V24-females!V25)/(females!V24+females!V25)</f>
        <v>1.2920793400784858E-3</v>
      </c>
      <c r="W25" s="32">
        <f>2*(females!W24-females!W25)/(females!W24+females!W25)</f>
        <v>1.8590538057181932E-3</v>
      </c>
      <c r="X25" s="32">
        <f>2*(females!X24-females!X25)/(females!X24+females!X25)</f>
        <v>1.3010974010046177E-3</v>
      </c>
      <c r="Y25" s="32">
        <f>2*(females!Y24-females!Y25)/(females!Y24+females!Y25)</f>
        <v>1.3382578411898903E-3</v>
      </c>
      <c r="Z25" s="32">
        <f>2*(females!Z24-females!Z25)/(females!Z24+females!Z25)</f>
        <v>1.426922673381597E-3</v>
      </c>
      <c r="AA25" s="32">
        <f>2*(females!AA24-females!AA25)/(females!AA24+females!AA25)</f>
        <v>1.196800134377559E-3</v>
      </c>
      <c r="AB25" s="32">
        <f>2*(females!AB24-females!AB25)/(females!AB24+females!AB25)</f>
        <v>1.0025690832758945E-3</v>
      </c>
      <c r="AC25" s="32">
        <f>2*(females!AC24-females!AC25)/(females!AC24+females!AC25)</f>
        <v>1.0822398201816915E-3</v>
      </c>
      <c r="AD25" s="32">
        <f>2*(females!AD24-females!AD25)/(females!AD24+females!AD25)</f>
        <v>8.8328665769524532E-4</v>
      </c>
      <c r="AE25" s="32">
        <f>2*(females!AE24-females!AE25)/(females!AE24+females!AE25)</f>
        <v>9.4623611190541802E-4</v>
      </c>
      <c r="AF25" s="32">
        <f>2*(females!AF24-females!AF25)/(females!AF24+females!AF25)</f>
        <v>8.5310029130253849E-4</v>
      </c>
      <c r="AG25" s="32">
        <f>2*(females!AG24-females!AG25)/(females!AG24+females!AG25)</f>
        <v>6.5356425937164464E-4</v>
      </c>
      <c r="AH25" s="32">
        <f>2*(females!AH24-females!AH25)/(females!AH24+females!AH25)</f>
        <v>7.5710040914535814E-4</v>
      </c>
      <c r="AI25" s="32">
        <f>2*(females!AI24-females!AI25)/(females!AI24+females!AI25)</f>
        <v>5.479423730040165E-4</v>
      </c>
      <c r="AJ25" s="32">
        <f>2*(females!AJ24-females!AJ25)/(females!AJ24+females!AJ25)</f>
        <v>8.0636824149695027E-4</v>
      </c>
      <c r="AK25" s="32">
        <f>2*(females!AK24-females!AK25)/(females!AK24+females!AK25)</f>
        <v>5.7868576329685542E-4</v>
      </c>
      <c r="AL25" s="32">
        <f>2*(females!AL24-females!AL25)/(females!AL24+females!AL25)</f>
        <v>5.4734820123824625E-4</v>
      </c>
      <c r="AM25" s="32">
        <f>2*(females!AM24-females!AM25)/(females!AM24+females!AM25)</f>
        <v>5.7715298676670648E-4</v>
      </c>
      <c r="AN25" s="32">
        <f>2*(females!AN24-females!AN25)/(females!AN24+females!AN25)</f>
        <v>5.8768642289708782E-4</v>
      </c>
      <c r="AO25" s="32">
        <f>2*(females!AO24-females!AO25)/(females!AO24+females!AO25)</f>
        <v>5.3579524378683592E-4</v>
      </c>
      <c r="AP25" s="32">
        <f>2*(females!AP24-females!AP25)/(females!AP24+females!AP25)</f>
        <v>5.4537128980310036E-4</v>
      </c>
      <c r="AQ25" s="32">
        <f>2*(females!AQ24-females!AQ25)/(females!AQ24+females!AQ25)</f>
        <v>7.8217465136623272E-4</v>
      </c>
      <c r="AR25" s="32">
        <f>2*(females!AR24-females!AR25)/(females!AR24+females!AR25)</f>
        <v>6.2729128425036119E-4</v>
      </c>
      <c r="AS25" s="32">
        <f>2*(females!AS24-females!AS25)/(females!AS24+females!AS25)</f>
        <v>6.4802481009272931E-4</v>
      </c>
      <c r="AT25" s="32">
        <f>2*(females!AT24-females!AT25)/(females!AT24+females!AT25)</f>
        <v>6.2683361677858896E-4</v>
      </c>
      <c r="AU25" s="32">
        <f>2*(females!AU24-females!AU25)/(females!AU24+females!AU25)</f>
        <v>5.031549871387424E-4</v>
      </c>
      <c r="AV25" s="32">
        <f>2*(females!AV24-females!AV25)/(females!AV24+females!AV25)</f>
        <v>4.721823034284541E-4</v>
      </c>
      <c r="AW25" s="32">
        <f>2*(females!AW24-females!AW25)/(females!AW24+females!AW25)</f>
        <v>5.2402554367650162E-4</v>
      </c>
      <c r="AX25" s="32">
        <f>2*(females!AX24-females!AX25)/(females!AX24+females!AX25)</f>
        <v>4.6219976273745512E-4</v>
      </c>
      <c r="AY25" s="32">
        <f>2*(females!AY24-females!AY25)/(females!AY24+females!AY25)</f>
        <v>5.3409476073581824E-4</v>
      </c>
      <c r="AZ25" s="32">
        <f>2*(females!AZ24-females!AZ25)/(females!AZ24+females!AZ25)</f>
        <v>4.9306625577812016E-4</v>
      </c>
      <c r="BA25" s="32">
        <f>2*(females!BA24-females!BA25)/(females!BA24+females!BA25)</f>
        <v>4.7137426091590069E-4</v>
      </c>
      <c r="BB25" s="32">
        <f>2*(females!BB24-females!BB25)/(females!BB24+females!BB25)</f>
        <v>5.0159948816378764E-4</v>
      </c>
      <c r="BC25" s="32">
        <f>2*(females!BC24-females!BC25)/(females!BC24+females!BC25)</f>
        <v>4.6028506988661646E-4</v>
      </c>
      <c r="BD25" s="32">
        <f>2*(females!BD24-females!BD25)/(females!BD24+females!BD25)</f>
        <v>5.4142128194257871E-4</v>
      </c>
      <c r="BE25" s="32">
        <f>2*(females!BE24-females!BE25)/(females!BE24+females!BE25)</f>
        <v>3.7767241511302101E-4</v>
      </c>
      <c r="BF25" s="32">
        <f>2*(females!BF24-females!BF25)/(females!BF24+females!BF25)</f>
        <v>4.9958962280983478E-4</v>
      </c>
      <c r="BG25" s="32">
        <f>2*(females!BG24-females!BG25)/(females!BG24+females!BG25)</f>
        <v>6.1180789232181097E-4</v>
      </c>
      <c r="BH25" s="32">
        <f>2*(females!BH24-females!BH25)/(females!BH24+females!BH25)</f>
        <v>5.2919745171073253E-4</v>
      </c>
      <c r="BI25" s="32">
        <f>2*(females!BI24-females!BI25)/(females!BI24+females!BI25)</f>
        <v>6.1019017593816739E-4</v>
      </c>
      <c r="BJ25" s="32">
        <f>2*(females!BJ24-females!BJ25)/(females!BJ24+females!BJ25)</f>
        <v>4.4725901379387461E-4</v>
      </c>
      <c r="BK25" s="32">
        <f>2*(females!BK24-females!BK25)/(females!BK24+females!BK25)</f>
        <v>3.9623877958455889E-4</v>
      </c>
      <c r="BL25" s="32">
        <f>2*(females!BL24-females!BL25)/(females!BL24+females!BL25)</f>
        <v>5.2799918769355744E-4</v>
      </c>
      <c r="BM25" s="32">
        <f>2*(females!BM24-females!BM25)/(females!BM24+females!BM25)</f>
        <v>4.5688758027260959E-4</v>
      </c>
      <c r="BN25" s="32">
        <f>2*(females!BN24-females!BN25)/(females!BN24+females!BN25)</f>
        <v>4.2658649549037135E-4</v>
      </c>
      <c r="BO25" s="32">
        <f>2*(females!BO24-females!BO25)/(females!BO24+females!BO25)</f>
        <v>5.0720227226617976E-4</v>
      </c>
      <c r="BP25" s="32">
        <f>2*(females!BP24-females!BP25)/(females!BP24+females!BP25)</f>
        <v>5.7816073882856515E-4</v>
      </c>
      <c r="BQ25" s="32">
        <f>2*(females!BQ24-females!BQ25)/(females!BQ24+females!BQ25)</f>
        <v>4.9668286798878916E-4</v>
      </c>
      <c r="BR25" s="32">
        <f>2*(females!BR24-females!BR25)/(females!BR24+females!BR25)</f>
        <v>5.7790868028976541E-4</v>
      </c>
      <c r="BS25" s="32">
        <f>2*(females!BS24-females!BS25)/(females!BS24+females!BS25)</f>
        <v>3.3436513686172989E-4</v>
      </c>
      <c r="BT25" s="32">
        <f>2*(females!BT24-females!BT25)/(females!BT24+females!BT25)</f>
        <v>3.9447532253414992E-4</v>
      </c>
      <c r="BU25" s="32">
        <f>2*(females!BU24-females!BU25)/(females!BU24+females!BU25)</f>
        <v>4.1474677686117615E-4</v>
      </c>
      <c r="BV25" s="32">
        <f>2*(females!BV24-females!BV25)/(females!BV24+females!BV25)</f>
        <v>3.9419223441298205E-4</v>
      </c>
      <c r="BW25" s="32">
        <f>2*(females!BW24-females!BW25)/(females!BW24+females!BW25)</f>
        <v>3.840129351725532E-4</v>
      </c>
      <c r="BX25" s="32">
        <f>2*(females!BX24-females!BX25)/(females!BX24+females!BX25)</f>
        <v>3.9420020316472011E-4</v>
      </c>
      <c r="BY25" s="32">
        <f>2*(females!BY24-females!BY25)/(females!BY24+females!BY25)</f>
        <v>3.2324864892166271E-4</v>
      </c>
      <c r="BZ25" s="32">
        <f>2*(females!BZ24-females!BZ25)/(females!BZ24+females!BZ25)</f>
        <v>4.446151047876963E-4</v>
      </c>
      <c r="CA25" s="32">
        <f>2*(females!CA24-females!CA25)/(females!CA24+females!CA25)</f>
        <v>3.534871507420705E-4</v>
      </c>
      <c r="CB25" s="32">
        <f>2*(females!CB24-females!CB25)/(females!CB24+females!CB25)</f>
        <v>4.1417697479076486E-4</v>
      </c>
      <c r="CC25" s="32">
        <f>2*(females!CC24-females!CC25)/(females!CC24+females!CC25)</f>
        <v>4.54277018125653E-4</v>
      </c>
      <c r="CD25" s="32">
        <f>2*(females!CD24-females!CD25)/(females!CD24+females!CD25)</f>
        <v>2.8238616307800919E-4</v>
      </c>
      <c r="CE25" s="32">
        <f>2*(females!CE24-females!CE25)/(females!CE24+females!CE25)</f>
        <v>3.4299434059338022E-4</v>
      </c>
      <c r="CF25" s="32">
        <f>2*(females!CF24-females!CF25)/(females!CF24+females!CF25)</f>
        <v>2.9245516107724345E-4</v>
      </c>
      <c r="CG25" s="32">
        <f>2*(females!CG24-females!CG25)/(females!CG24+females!CG25)</f>
        <v>2.6217870503887305E-4</v>
      </c>
      <c r="CH25" s="32">
        <f>2*(females!CH24-females!CH25)/(females!CH24+females!CH25)</f>
        <v>2.4199891100490047E-4</v>
      </c>
      <c r="CI25" s="32">
        <f>2*(females!CI24-females!CI25)/(females!CI24+females!CI25)</f>
        <v>3.4272466105539037E-4</v>
      </c>
      <c r="CJ25" s="32">
        <f>2*(females!CJ24-females!CJ25)/(females!CJ24+females!CJ25)</f>
        <v>2.5188789980906895E-4</v>
      </c>
      <c r="CK25" s="32">
        <f>2*(females!CK24-females!CK25)/(females!CK24+females!CK25)</f>
        <v>2.6181701004974523E-4</v>
      </c>
      <c r="CL25" s="32">
        <f>2*(females!CL24-females!CL25)/(females!CL24+females!CL25)</f>
        <v>1.9131914550827959E-4</v>
      </c>
      <c r="CM25" s="32">
        <f>2*(females!CM24-females!CM25)/(females!CM24+females!CM25)</f>
        <v>2.7181709729541987E-4</v>
      </c>
      <c r="CN25" s="32">
        <f>2*(females!CN24-females!CN25)/(females!CN24+females!CN25)</f>
        <v>2.4164803963027851E-4</v>
      </c>
      <c r="CP25" s="31">
        <f t="shared" si="1"/>
        <v>82</v>
      </c>
      <c r="CQ25" s="32">
        <f>$CN85*EXP('2a)answer'!$I85*('2a) female mx'!CQ$2-'2a) female mx'!$CO$2))</f>
        <v>4.290603030153442E-2</v>
      </c>
      <c r="CR25" s="32">
        <f>$CN85*EXP('2a)answer'!$I85*('2a) female mx'!CR$2-'2a) female mx'!$CO$2))</f>
        <v>4.2466561106976865E-2</v>
      </c>
      <c r="CS25" s="32">
        <f>$CN85*EXP('2a)answer'!$I85*('2a) female mx'!CS$2-'2a) female mx'!$CO$2))</f>
        <v>4.2031593218450375E-2</v>
      </c>
      <c r="CT25" s="32">
        <f>$CN85*EXP('2a)answer'!$I85*('2a) female mx'!CT$2-'2a) female mx'!$CO$2))</f>
        <v>4.160108053088947E-2</v>
      </c>
      <c r="CU25" s="32">
        <f>$CN85*EXP('2a)answer'!$I85*('2a) female mx'!CU$2-'2a) female mx'!$CO$2))</f>
        <v>4.1174977411464316E-2</v>
      </c>
      <c r="CV25" s="32">
        <f>$CN85*EXP('2a)answer'!$I85*('2a) female mx'!CV$2-'2a) female mx'!$CO$2))</f>
        <v>4.0753238694743781E-2</v>
      </c>
      <c r="CW25" s="32">
        <f>$CN85*EXP('2a)answer'!$I85*('2a) female mx'!CW$2-'2a) female mx'!$CO$2))</f>
        <v>4.0335819677908044E-2</v>
      </c>
      <c r="CX25" s="32">
        <f>$CN85*EXP('2a)answer'!$I85*('2a) female mx'!CX$2-'2a) female mx'!$CO$2))</f>
        <v>3.9922676116010282E-2</v>
      </c>
      <c r="CY25" s="32">
        <f>$CN85*EXP('2a)answer'!$I85*('2a) female mx'!CY$2-'2a) female mx'!$CO$2))</f>
        <v>3.9513764217286855E-2</v>
      </c>
      <c r="CZ25" s="32">
        <f>$CN85*EXP('2a)answer'!$I85*('2a) female mx'!CZ$2-'2a) female mx'!$CO$2))</f>
        <v>3.910904063851553E-2</v>
      </c>
      <c r="DA25" s="32">
        <f>$CN85*EXP('2a)answer'!$I85*('2a) female mx'!DA$2-'2a) female mx'!$CO$2))</f>
        <v>3.8708462480421223E-2</v>
      </c>
      <c r="DB25" s="32">
        <f>$CN85*EXP('2a)answer'!$I85*('2a) female mx'!DB$2-'2a) female mx'!$CO$2))</f>
        <v>3.831198728312888E-2</v>
      </c>
      <c r="DC25" s="32">
        <f>$CN85*EXP('2a)answer'!$I85*('2a) female mx'!DC$2-'2a) female mx'!$CO$2))</f>
        <v>3.791957302166285E-2</v>
      </c>
      <c r="DD25" s="32">
        <f>$CN85*EXP('2a)answer'!$I85*('2a) female mx'!DD$2-'2a) female mx'!$CO$2))</f>
        <v>3.7531178101492375E-2</v>
      </c>
      <c r="DE25" s="32">
        <f>$CN85*EXP('2a)answer'!$I85*('2a) female mx'!DE$2-'2a) female mx'!$CO$2))</f>
        <v>3.7146761354122738E-2</v>
      </c>
      <c r="DF25" s="32">
        <f>$CN85*EXP('2a)answer'!$I85*('2a) female mx'!DF$2-'2a) female mx'!$CO$2))</f>
        <v>3.676628203273153E-2</v>
      </c>
      <c r="DG25" s="32">
        <f>$CN85*EXP('2a)answer'!$I85*('2a) female mx'!DG$2-'2a) female mx'!$CO$2))</f>
        <v>3.6389699807849674E-2</v>
      </c>
      <c r="DH25" s="32">
        <f>$CN85*EXP('2a)answer'!$I85*('2a) female mx'!DH$2-'2a) female mx'!$CO$2))</f>
        <v>3.6016974763086559E-2</v>
      </c>
      <c r="DI25" s="32">
        <f>$CN85*EXP('2a)answer'!$I85*('2a) female mx'!DI$2-'2a) female mx'!$CO$2))</f>
        <v>3.5648067390899124E-2</v>
      </c>
      <c r="DJ25" s="32">
        <f>$CN85*EXP('2a)answer'!$I85*('2a) female mx'!DJ$2-'2a) female mx'!$CO$2))</f>
        <v>3.5282938588404165E-2</v>
      </c>
      <c r="DK25" s="32">
        <f>$CN85*EXP('2a)answer'!$I85*('2a) female mx'!DK$2-'2a) female mx'!$CO$2))</f>
        <v>3.4921549653233547E-2</v>
      </c>
      <c r="DL25" s="32">
        <f>$CN85*EXP('2a)answer'!$I85*('2a) female mx'!DL$2-'2a) female mx'!$CO$2))</f>
        <v>3.4563862279431944E-2</v>
      </c>
      <c r="DM25" s="32">
        <f>$CN85*EXP('2a)answer'!$I85*('2a) female mx'!DM$2-'2a) female mx'!$CO$2))</f>
        <v>3.4209838553396467E-2</v>
      </c>
      <c r="DN25" s="32">
        <f>$CN85*EXP('2a)answer'!$I85*('2a) female mx'!DN$2-'2a) female mx'!$CO$2))</f>
        <v>3.385944094985803E-2</v>
      </c>
      <c r="DO25" s="32">
        <f>$CN85*EXP('2a)answer'!$I85*('2a) female mx'!DO$2-'2a) female mx'!$CO$2))</f>
        <v>3.351263232790376E-2</v>
      </c>
      <c r="DP25" s="32">
        <f>$CN85*EXP('2a)answer'!$I85*('2a) female mx'!DP$2-'2a) female mx'!$CO$2))</f>
        <v>3.3169375927040209E-2</v>
      </c>
      <c r="DQ25" s="32">
        <f>$CN85*EXP('2a)answer'!$I85*('2a) female mx'!DQ$2-'2a) female mx'!$CO$2))</f>
        <v>3.2829635363296847E-2</v>
      </c>
      <c r="DR25" s="32">
        <f>$CN85*EXP('2a)answer'!$I85*('2a) female mx'!DR$2-'2a) female mx'!$CO$2))</f>
        <v>3.2493374625369519E-2</v>
      </c>
      <c r="DS25" s="32">
        <f>$CN85*EXP('2a)answer'!$I85*('2a) female mx'!DS$2-'2a) female mx'!$CO$2))</f>
        <v>3.2160558070803355E-2</v>
      </c>
      <c r="DT25" s="32">
        <f>$CN85*EXP('2a)answer'!$I85*('2a) female mx'!DT$2-'2a) female mx'!$CO$2))</f>
        <v>3.1831150422214807E-2</v>
      </c>
      <c r="DU25" s="32">
        <f>$CN85*EXP('2a)answer'!$I85*('2a) female mx'!DU$2-'2a) female mx'!$CO$2))</f>
        <v>3.150511676355236E-2</v>
      </c>
      <c r="DV25" s="32">
        <f>$CN85*EXP('2a)answer'!$I85*('2a) female mx'!DV$2-'2a) female mx'!$CO$2))</f>
        <v>3.1182422536395558E-2</v>
      </c>
      <c r="DW25" s="32">
        <f>$CN85*EXP('2a)answer'!$I85*('2a) female mx'!DW$2-'2a) female mx'!$CO$2))</f>
        <v>3.0863033536291929E-2</v>
      </c>
      <c r="DX25" s="32">
        <f>$CN85*EXP('2a)answer'!$I85*('2a) female mx'!DX$2-'2a) female mx'!$CO$2))</f>
        <v>3.0546915909131438E-2</v>
      </c>
      <c r="DY25" s="32">
        <f>$CN85*EXP('2a)answer'!$I85*('2a) female mx'!DY$2-'2a) female mx'!$CO$2))</f>
        <v>3.0234036147558083E-2</v>
      </c>
      <c r="DZ25" s="32">
        <f>$CN85*EXP('2a)answer'!$I85*('2a) female mx'!DZ$2-'2a) female mx'!$CO$2))</f>
        <v>2.9924361087418198E-2</v>
      </c>
      <c r="EA25" s="32">
        <f>$CN85*EXP('2a)answer'!$I85*('2a) female mx'!EA$2-'2a) female mx'!$CO$2))</f>
        <v>2.9617857904245207E-2</v>
      </c>
      <c r="EB25" s="32">
        <f>$CN85*EXP('2a)answer'!$I85*('2a) female mx'!EB$2-'2a) female mx'!$CO$2))</f>
        <v>2.9314494109780327E-2</v>
      </c>
      <c r="EC25" s="32">
        <f>$CN85*EXP('2a)answer'!$I85*('2a) female mx'!EC$2-'2a) female mx'!$CO$2))</f>
        <v>2.9014237548528922E-2</v>
      </c>
      <c r="ED25" s="32">
        <f>$CN85*EXP('2a)answer'!$I85*('2a) female mx'!ED$2-'2a) female mx'!$CO$2))</f>
        <v>2.8717056394352146E-2</v>
      </c>
      <c r="EE25" s="32">
        <f>$CN85*EXP('2a)answer'!$I85*('2a) female mx'!EE$2-'2a) female mx'!$CO$2))</f>
        <v>2.8422919147093488E-2</v>
      </c>
      <c r="EF25" s="32">
        <f>$CN85*EXP('2a)answer'!$I85*('2a) female mx'!EF$2-'2a) female mx'!$CO$2))</f>
        <v>2.8131794629239853E-2</v>
      </c>
      <c r="EG25" s="32">
        <f>$CN85*EXP('2a)answer'!$I85*('2a) female mx'!EG$2-'2a) female mx'!$CO$2))</f>
        <v>2.7843651982616863E-2</v>
      </c>
      <c r="EH25" s="32">
        <f>$CN85*EXP('2a)answer'!$I85*('2a) female mx'!EH$2-'2a) female mx'!$CO$2))</f>
        <v>2.7558460665117981E-2</v>
      </c>
      <c r="EI25" s="32">
        <f>$CN85*EXP('2a)answer'!$I85*('2a) female mx'!EI$2-'2a) female mx'!$CO$2))</f>
        <v>2.7276190447467191E-2</v>
      </c>
      <c r="EJ25" s="32">
        <f>$CN85*EXP('2a)answer'!$I85*('2a) female mx'!EJ$2-'2a) female mx'!$CO$2))</f>
        <v>2.6996811410014775E-2</v>
      </c>
      <c r="EK25" s="32">
        <f>$CN85*EXP('2a)answer'!$I85*('2a) female mx'!EK$2-'2a) female mx'!$CO$2))</f>
        <v>2.6720293939565938E-2</v>
      </c>
      <c r="EL25" s="32">
        <f>$CN85*EXP('2a)answer'!$I85*('2a) female mx'!EL$2-'2a) female mx'!$CO$2))</f>
        <v>2.6446608726241924E-2</v>
      </c>
      <c r="EM25" s="32">
        <f>$CN85*EXP('2a)answer'!$I85*('2a) female mx'!EM$2-'2a) female mx'!$CO$2))</f>
        <v>2.6175726760373254E-2</v>
      </c>
      <c r="EN25" s="32">
        <f>$CN85*EXP('2a)answer'!$I85*('2a) female mx'!EN$2-'2a) female mx'!$CO$2))</f>
        <v>2.5907619329424824E-2</v>
      </c>
      <c r="EO25" s="32">
        <f>$CN85*EXP('2a)answer'!$I85*('2a) female mx'!EO$2-'2a) female mx'!$CO$2))</f>
        <v>2.5642258014952467E-2</v>
      </c>
    </row>
    <row r="26" spans="1:145" x14ac:dyDescent="0.25">
      <c r="A26" s="31">
        <f>'2a) male mx'!A26</f>
        <v>23</v>
      </c>
      <c r="B26" s="32">
        <f>2*(females!B25-females!B26)/(females!B25+females!B26)</f>
        <v>3.2548893731803872E-3</v>
      </c>
      <c r="C26" s="32">
        <f>2*(females!C25-females!C26)/(females!C25+females!C26)</f>
        <v>2.8783933731035011E-3</v>
      </c>
      <c r="D26" s="32">
        <f>2*(females!D25-females!D26)/(females!D25+females!D26)</f>
        <v>3.2832315902526976E-3</v>
      </c>
      <c r="E26" s="32">
        <f>2*(females!E25-females!E26)/(females!E25+females!E26)</f>
        <v>3.0280006876778117E-3</v>
      </c>
      <c r="F26" s="32">
        <f>2*(females!F25-females!F26)/(females!F25+females!F26)</f>
        <v>2.3854673372358261E-3</v>
      </c>
      <c r="G26" s="32">
        <f>2*(females!G25-females!G26)/(females!G25+females!G26)</f>
        <v>3.0535021912722559E-3</v>
      </c>
      <c r="H26" s="32">
        <f>2*(females!H25-females!H26)/(females!H25+females!H26)</f>
        <v>3.418577210220443E-3</v>
      </c>
      <c r="I26" s="32">
        <f>2*(females!I25-females!I26)/(females!I25+females!I26)</f>
        <v>3.1779661016949155E-3</v>
      </c>
      <c r="J26" s="32">
        <f>2*(females!J25-females!J26)/(females!J25+females!J26)</f>
        <v>2.7589227063717979E-3</v>
      </c>
      <c r="K26" s="32">
        <f>2*(females!K25-females!K26)/(females!K25+females!K26)</f>
        <v>2.788367280252696E-3</v>
      </c>
      <c r="L26" s="32">
        <f>2*(females!L25-females!L26)/(females!L25+females!L26)</f>
        <v>2.5309230330150833E-3</v>
      </c>
      <c r="M26" s="32">
        <f>2*(females!M25-females!M26)/(females!M25+females!M26)</f>
        <v>2.3479740645800575E-3</v>
      </c>
      <c r="N26" s="32">
        <f>2*(females!N25-females!N26)/(females!N25+females!N26)</f>
        <v>2.0023037257920402E-3</v>
      </c>
      <c r="O26" s="32">
        <f>2*(females!O25-females!O26)/(females!O25+females!O26)</f>
        <v>2.3492857413512183E-3</v>
      </c>
      <c r="P26" s="32">
        <f>2*(females!P25-females!P26)/(females!P25+females!P26)</f>
        <v>2.0347632299982238E-3</v>
      </c>
      <c r="Q26" s="32">
        <f>2*(females!Q25-females!Q26)/(females!Q25+females!Q26)</f>
        <v>2.2236854888329971E-3</v>
      </c>
      <c r="R26" s="32">
        <f>2*(females!R25-females!R26)/(females!R25+females!R26)</f>
        <v>1.7269767716260934E-3</v>
      </c>
      <c r="S26" s="32">
        <f>2*(females!S25-females!S26)/(females!S25+females!S26)</f>
        <v>2.1631346176498936E-3</v>
      </c>
      <c r="T26" s="32">
        <f>2*(females!T25-females!T26)/(females!T25+females!T26)</f>
        <v>1.9239402295902007E-3</v>
      </c>
      <c r="U26" s="32">
        <f>2*(females!U25-females!U26)/(females!U25+females!U26)</f>
        <v>1.9120765257889987E-3</v>
      </c>
      <c r="V26" s="32">
        <f>2*(females!V25-females!V26)/(females!V25+females!V26)</f>
        <v>1.7646209540717291E-3</v>
      </c>
      <c r="W26" s="32">
        <f>2*(females!W25-females!W26)/(females!W25+females!W26)</f>
        <v>2.0232405033479813E-3</v>
      </c>
      <c r="X26" s="32">
        <f>2*(females!X25-females!X26)/(females!X25+females!X26)</f>
        <v>1.4096539940196497E-3</v>
      </c>
      <c r="Y26" s="32">
        <f>2*(females!Y25-females!Y26)/(females!Y25+females!Y26)</f>
        <v>1.5512465373961218E-3</v>
      </c>
      <c r="Z26" s="32">
        <f>2*(females!Z25-females!Z26)/(females!Z25+females!Z26)</f>
        <v>1.2817684201678907E-3</v>
      </c>
      <c r="AA26" s="32">
        <f>2*(females!AA25-females!AA26)/(females!AA25+females!AA26)</f>
        <v>1.3770412534228936E-3</v>
      </c>
      <c r="AB26" s="32">
        <f>2*(females!AB25-females!AB26)/(females!AB25+females!AB26)</f>
        <v>1.3697126217449721E-3</v>
      </c>
      <c r="AC26" s="32">
        <f>2*(females!AC25-females!AC26)/(females!AC25+females!AC26)</f>
        <v>8.5413107787175532E-4</v>
      </c>
      <c r="AD26" s="32">
        <f>2*(females!AD25-females!AD26)/(females!AD25+females!AD26)</f>
        <v>9.4650184359837115E-4</v>
      </c>
      <c r="AE26" s="32">
        <f>2*(females!AE25-females!AE26)/(females!AE25+females!AE26)</f>
        <v>9.1589388120440045E-4</v>
      </c>
      <c r="AF26" s="32">
        <f>2*(females!AF25-females!AF26)/(females!AF25+females!AF26)</f>
        <v>1.0830287315025983E-3</v>
      </c>
      <c r="AG26" s="32">
        <f>2*(females!AG25-females!AG26)/(females!AG25+females!AG26)</f>
        <v>7.2668383024665723E-4</v>
      </c>
      <c r="AH26" s="32">
        <f>2*(females!AH25-females!AH26)/(females!AH25+females!AH26)</f>
        <v>7.4729106987171505E-4</v>
      </c>
      <c r="AI26" s="32">
        <f>2*(females!AI25-females!AI26)/(females!AI25+females!AI26)</f>
        <v>6.3102251509023106E-4</v>
      </c>
      <c r="AJ26" s="32">
        <f>2*(females!AJ25-females!AJ26)/(females!AJ25+females!AJ26)</f>
        <v>6.621214786000269E-4</v>
      </c>
      <c r="AK26" s="32">
        <f>2*(females!AK25-females!AK26)/(females!AK25+females!AK26)</f>
        <v>7.0314034888169664E-4</v>
      </c>
      <c r="AL26" s="32">
        <f>2*(females!AL25-females!AL26)/(females!AL25+females!AL26)</f>
        <v>6.6134832389534162E-4</v>
      </c>
      <c r="AM26" s="32">
        <f>2*(females!AM25-females!AM26)/(females!AM25+females!AM26)</f>
        <v>5.0528226201463256E-4</v>
      </c>
      <c r="AN26" s="32">
        <f>2*(females!AN25-females!AN26)/(females!AN25+females!AN26)</f>
        <v>5.570743281580441E-4</v>
      </c>
      <c r="AO26" s="32">
        <f>2*(females!AO25-females!AO26)/(females!AO25+females!AO26)</f>
        <v>6.8046147660140422E-4</v>
      </c>
      <c r="AP26" s="32">
        <f>2*(females!AP25-females!AP26)/(females!AP25+females!AP26)</f>
        <v>6.4865866654311268E-4</v>
      </c>
      <c r="AQ26" s="32">
        <f>2*(females!AQ25-females!AQ26)/(females!AQ25+females!AQ26)</f>
        <v>5.4582623158480126E-4</v>
      </c>
      <c r="AR26" s="32">
        <f>2*(females!AR25-females!AR26)/(females!AR25+females!AR26)</f>
        <v>6.9973965568692826E-4</v>
      </c>
      <c r="AS26" s="32">
        <f>2*(females!AS25-females!AS26)/(females!AS25+females!AS26)</f>
        <v>7.3081733169328322E-4</v>
      </c>
      <c r="AT26" s="32">
        <f>2*(females!AT25-females!AT26)/(females!AT25+females!AT26)</f>
        <v>6.889424733034792E-4</v>
      </c>
      <c r="AU26" s="32">
        <f>2*(females!AU25-females!AU26)/(females!AU25+females!AU26)</f>
        <v>8.4258117550349359E-4</v>
      </c>
      <c r="AV26" s="32">
        <f>2*(females!AV25-females!AV26)/(females!AV25+females!AV26)</f>
        <v>5.8540493075275881E-4</v>
      </c>
      <c r="AW26" s="32">
        <f>2*(females!AW25-females!AW26)/(females!AW25+females!AW26)</f>
        <v>5.8600075049218927E-4</v>
      </c>
      <c r="AX26" s="32">
        <f>2*(females!AX25-females!AX26)/(females!AX25+females!AX26)</f>
        <v>6.0631907798393769E-4</v>
      </c>
      <c r="AY26" s="32">
        <f>2*(females!AY25-females!AY26)/(females!AY25+females!AY26)</f>
        <v>5.5493895671476139E-4</v>
      </c>
      <c r="AZ26" s="32">
        <f>2*(females!AZ25-females!AZ26)/(females!AZ25+females!AZ26)</f>
        <v>6.7836329437883508E-4</v>
      </c>
      <c r="BA26" s="32">
        <f>2*(females!BA25-females!BA26)/(females!BA25+females!BA26)</f>
        <v>5.331255510672763E-4</v>
      </c>
      <c r="BB26" s="32">
        <f>2*(females!BB25-females!BB26)/(females!BB25+females!BB26)</f>
        <v>4.6087432981191205E-4</v>
      </c>
      <c r="BC26" s="32">
        <f>2*(females!BC25-females!BC26)/(females!BC25+females!BC26)</f>
        <v>5.2191265638191727E-4</v>
      </c>
      <c r="BD26" s="32">
        <f>2*(females!BD25-females!BD26)/(females!BD25+females!BD26)</f>
        <v>4.4970462582531018E-4</v>
      </c>
      <c r="BE26" s="32">
        <f>2*(females!BE25-females!BE26)/(females!BE25+females!BE26)</f>
        <v>5.0038039121577118E-4</v>
      </c>
      <c r="BF26" s="32">
        <f>2*(females!BF25-females!BF26)/(females!BF25+females!BF26)</f>
        <v>4.7943284114961878E-4</v>
      </c>
      <c r="BG26" s="32">
        <f>2*(females!BG25-females!BG26)/(females!BG25+females!BG26)</f>
        <v>5.203311754893409E-4</v>
      </c>
      <c r="BH26" s="32">
        <f>2*(females!BH25-females!BH26)/(females!BH25+females!BH26)</f>
        <v>6.4151846402150611E-4</v>
      </c>
      <c r="BI26" s="32">
        <f>2*(females!BI25-females!BI26)/(females!BI25+females!BI26)</f>
        <v>3.2558707419315451E-4</v>
      </c>
      <c r="BJ26" s="32">
        <f>2*(females!BJ25-females!BJ26)/(females!BJ25+females!BJ26)</f>
        <v>4.8814717637367665E-4</v>
      </c>
      <c r="BK26" s="32">
        <f>2*(females!BK25-females!BK26)/(females!BK25+females!BK26)</f>
        <v>5.0822821479757274E-4</v>
      </c>
      <c r="BL26" s="32">
        <f>2*(females!BL25-females!BL26)/(females!BL25+females!BL26)</f>
        <v>5.2827811811079618E-4</v>
      </c>
      <c r="BM26" s="32">
        <f>2*(females!BM25-females!BM26)/(females!BM25+females!BM26)</f>
        <v>4.4693645376239234E-4</v>
      </c>
      <c r="BN26" s="32">
        <f>2*(females!BN25-females!BN26)/(females!BN25+females!BN26)</f>
        <v>5.6906520877579852E-4</v>
      </c>
      <c r="BO26" s="32">
        <f>2*(females!BO25-females!BO26)/(females!BO25+females!BO26)</f>
        <v>4.7700481571883103E-4</v>
      </c>
      <c r="BP26" s="32">
        <f>2*(females!BP25-females!BP26)/(females!BP25+females!BP26)</f>
        <v>4.7698061124557906E-4</v>
      </c>
      <c r="BQ26" s="32">
        <f>2*(females!BQ25-females!BQ26)/(females!BQ25+females!BQ26)</f>
        <v>4.2592461134379216E-4</v>
      </c>
      <c r="BR26" s="32">
        <f>2*(females!BR25-females!BR26)/(females!BR25+females!BR26)</f>
        <v>5.3765349753744551E-4</v>
      </c>
      <c r="BS26" s="32">
        <f>2*(females!BS25-females!BS26)/(females!BS25+females!BS26)</f>
        <v>4.5613270420807758E-4</v>
      </c>
      <c r="BT26" s="32">
        <f>2*(females!BT25-females!BT26)/(females!BT25+females!BT26)</f>
        <v>4.756001922639075E-4</v>
      </c>
      <c r="BU26" s="32">
        <f>2*(females!BU25-females!BU26)/(females!BU25+females!BU26)</f>
        <v>4.7565313753965884E-4</v>
      </c>
      <c r="BV26" s="32">
        <f>2*(females!BV25-females!BV26)/(females!BV25+females!BV26)</f>
        <v>3.5389461018508686E-4</v>
      </c>
      <c r="BW26" s="32">
        <f>2*(females!BW25-females!BW26)/(females!BW25+females!BW26)</f>
        <v>3.4371556526046563E-4</v>
      </c>
      <c r="BX26" s="32">
        <f>2*(females!BX25-females!BX26)/(females!BX25+females!BX26)</f>
        <v>3.9435565824531957E-4</v>
      </c>
      <c r="BY26" s="32">
        <f>2*(females!BY25-females!BY26)/(females!BY25+females!BY26)</f>
        <v>3.3345964380447141E-4</v>
      </c>
      <c r="BZ26" s="32">
        <f>2*(females!BZ25-females!BZ26)/(females!BZ25+females!BZ26)</f>
        <v>3.6392309092011886E-4</v>
      </c>
      <c r="CA26" s="32">
        <f>2*(females!CA25-females!CA26)/(females!CA25+females!CA26)</f>
        <v>4.1424392905314953E-4</v>
      </c>
      <c r="CB26" s="32">
        <f>2*(females!CB25-females!CB26)/(females!CB25+females!CB26)</f>
        <v>4.0424048266313628E-4</v>
      </c>
      <c r="CC26" s="32">
        <f>2*(females!CC25-females!CC26)/(females!CC25+females!CC26)</f>
        <v>3.5346930119119153E-4</v>
      </c>
      <c r="CD26" s="32">
        <f>2*(females!CD25-females!CD26)/(females!CD25+females!CD26)</f>
        <v>2.5219790473980744E-4</v>
      </c>
      <c r="CE26" s="32">
        <f>2*(females!CE25-females!CE26)/(females!CE25+females!CE26)</f>
        <v>3.834858867101957E-4</v>
      </c>
      <c r="CF26" s="32">
        <f>2*(females!CF25-females!CF26)/(females!CF25+females!CF26)</f>
        <v>3.8334661595730731E-4</v>
      </c>
      <c r="CG26" s="32">
        <f>2*(females!CG25-females!CG26)/(females!CG25+females!CG26)</f>
        <v>3.1268754948784804E-4</v>
      </c>
      <c r="CH26" s="32">
        <f>2*(females!CH25-females!CH26)/(females!CH25+females!CH26)</f>
        <v>2.6223159083803163E-4</v>
      </c>
      <c r="CI26" s="32">
        <f>2*(females!CI25-females!CI26)/(females!CI25+females!CI26)</f>
        <v>3.0250168896776342E-4</v>
      </c>
      <c r="CJ26" s="32">
        <f>2*(females!CJ25-females!CJ26)/(females!CJ25+females!CJ26)</f>
        <v>2.9226947245360223E-4</v>
      </c>
      <c r="CK26" s="32">
        <f>2*(females!CK25-females!CK26)/(females!CK25+females!CK26)</f>
        <v>2.3166450950076297E-4</v>
      </c>
      <c r="CL26" s="32">
        <f>2*(females!CL25-females!CL26)/(females!CL25+females!CL26)</f>
        <v>2.5179149649758026E-4</v>
      </c>
      <c r="CM26" s="32">
        <f>2*(females!CM25-females!CM26)/(females!CM25+females!CM26)</f>
        <v>2.1146439090703118E-4</v>
      </c>
      <c r="CN26" s="32">
        <f>2*(females!CN25-females!CN26)/(females!CN25+females!CN26)</f>
        <v>3.1221516660707722E-4</v>
      </c>
      <c r="CP26" s="31">
        <f t="shared" si="1"/>
        <v>83</v>
      </c>
      <c r="CQ26" s="32">
        <f>$CN86*EXP('2a)answer'!$I86*('2a) female mx'!CQ$2-'2a) female mx'!$CO$2))</f>
        <v>4.9803470212348558E-2</v>
      </c>
      <c r="CR26" s="32">
        <f>$CN86*EXP('2a)answer'!$I86*('2a) female mx'!CR$2-'2a) female mx'!$CO$2))</f>
        <v>4.9278305014403036E-2</v>
      </c>
      <c r="CS26" s="32">
        <f>$CN86*EXP('2a)answer'!$I86*('2a) female mx'!CS$2-'2a) female mx'!$CO$2))</f>
        <v>4.8758677552762975E-2</v>
      </c>
      <c r="CT26" s="32">
        <f>$CN86*EXP('2a)answer'!$I86*('2a) female mx'!CT$2-'2a) female mx'!$CO$2))</f>
        <v>4.8244529433377314E-2</v>
      </c>
      <c r="CU26" s="32">
        <f>$CN86*EXP('2a)answer'!$I86*('2a) female mx'!CU$2-'2a) female mx'!$CO$2))</f>
        <v>4.7735802877945717E-2</v>
      </c>
      <c r="CV26" s="32">
        <f>$CN86*EXP('2a)answer'!$I86*('2a) female mx'!CV$2-'2a) female mx'!$CO$2))</f>
        <v>4.723244071742564E-2</v>
      </c>
      <c r="CW26" s="32">
        <f>$CN86*EXP('2a)answer'!$I86*('2a) female mx'!CW$2-'2a) female mx'!$CO$2))</f>
        <v>4.6734386385607882E-2</v>
      </c>
      <c r="CX26" s="32">
        <f>$CN86*EXP('2a)answer'!$I86*('2a) female mx'!CX$2-'2a) female mx'!$CO$2))</f>
        <v>4.6241583912759815E-2</v>
      </c>
      <c r="CY26" s="32">
        <f>$CN86*EXP('2a)answer'!$I86*('2a) female mx'!CY$2-'2a) female mx'!$CO$2))</f>
        <v>4.5753977919335727E-2</v>
      </c>
      <c r="CZ26" s="32">
        <f>$CN86*EXP('2a)answer'!$I86*('2a) female mx'!CZ$2-'2a) female mx'!$CO$2))</f>
        <v>4.5271513609753435E-2</v>
      </c>
      <c r="DA26" s="32">
        <f>$CN86*EXP('2a)answer'!$I86*('2a) female mx'!DA$2-'2a) female mx'!$CO$2))</f>
        <v>4.4794136766236517E-2</v>
      </c>
      <c r="DB26" s="32">
        <f>$CN86*EXP('2a)answer'!$I86*('2a) female mx'!DB$2-'2a) female mx'!$CO$2))</f>
        <v>4.4321793742721528E-2</v>
      </c>
      <c r="DC26" s="32">
        <f>$CN86*EXP('2a)answer'!$I86*('2a) female mx'!DC$2-'2a) female mx'!$CO$2))</f>
        <v>4.385443145882939E-2</v>
      </c>
      <c r="DD26" s="32">
        <f>$CN86*EXP('2a)answer'!$I86*('2a) female mx'!DD$2-'2a) female mx'!$CO$2))</f>
        <v>4.3391997393900435E-2</v>
      </c>
      <c r="DE26" s="32">
        <f>$CN86*EXP('2a)answer'!$I86*('2a) female mx'!DE$2-'2a) female mx'!$CO$2))</f>
        <v>4.2934439581092262E-2</v>
      </c>
      <c r="DF26" s="32">
        <f>$CN86*EXP('2a)answer'!$I86*('2a) female mx'!DF$2-'2a) female mx'!$CO$2))</f>
        <v>4.2481706601539888E-2</v>
      </c>
      <c r="DG26" s="32">
        <f>$CN86*EXP('2a)answer'!$I86*('2a) female mx'!DG$2-'2a) female mx'!$CO$2))</f>
        <v>4.2033747578577474E-2</v>
      </c>
      <c r="DH26" s="32">
        <f>$CN86*EXP('2a)answer'!$I86*('2a) female mx'!DH$2-'2a) female mx'!$CO$2))</f>
        <v>4.1590512172020949E-2</v>
      </c>
      <c r="DI26" s="32">
        <f>$CN86*EXP('2a)answer'!$I86*('2a) female mx'!DI$2-'2a) female mx'!$CO$2))</f>
        <v>4.1151950572510969E-2</v>
      </c>
      <c r="DJ26" s="32">
        <f>$CN86*EXP('2a)answer'!$I86*('2a) female mx'!DJ$2-'2a) female mx'!$CO$2))</f>
        <v>4.071801349591548E-2</v>
      </c>
      <c r="DK26" s="32">
        <f>$CN86*EXP('2a)answer'!$I86*('2a) female mx'!DK$2-'2a) female mx'!$CO$2))</f>
        <v>4.0288652177791325E-2</v>
      </c>
      <c r="DL26" s="32">
        <f>$CN86*EXP('2a)answer'!$I86*('2a) female mx'!DL$2-'2a) female mx'!$CO$2))</f>
        <v>3.9863818367904279E-2</v>
      </c>
      <c r="DM26" s="32">
        <f>$CN86*EXP('2a)answer'!$I86*('2a) female mx'!DM$2-'2a) female mx'!$CO$2))</f>
        <v>3.9443464324806818E-2</v>
      </c>
      <c r="DN26" s="32">
        <f>$CN86*EXP('2a)answer'!$I86*('2a) female mx'!DN$2-'2a) female mx'!$CO$2))</f>
        <v>3.902754281047309E-2</v>
      </c>
      <c r="DO26" s="32">
        <f>$CN86*EXP('2a)answer'!$I86*('2a) female mx'!DO$2-'2a) female mx'!$CO$2))</f>
        <v>3.8616007084990502E-2</v>
      </c>
      <c r="DP26" s="32">
        <f>$CN86*EXP('2a)answer'!$I86*('2a) female mx'!DP$2-'2a) female mx'!$CO$2))</f>
        <v>3.8208810901307171E-2</v>
      </c>
      <c r="DQ26" s="32">
        <f>$CN86*EXP('2a)answer'!$I86*('2a) female mx'!DQ$2-'2a) female mx'!$CO$2))</f>
        <v>3.7805908500034881E-2</v>
      </c>
      <c r="DR26" s="32">
        <f>$CN86*EXP('2a)answer'!$I86*('2a) female mx'!DR$2-'2a) female mx'!$CO$2))</f>
        <v>3.7407254604306772E-2</v>
      </c>
      <c r="DS26" s="32">
        <f>$CN86*EXP('2a)answer'!$I86*('2a) female mx'!DS$2-'2a) female mx'!$CO$2))</f>
        <v>3.7012804414689293E-2</v>
      </c>
      <c r="DT26" s="32">
        <f>$CN86*EXP('2a)answer'!$I86*('2a) female mx'!DT$2-'2a) female mx'!$CO$2))</f>
        <v>3.6622513604147748E-2</v>
      </c>
      <c r="DU26" s="32">
        <f>$CN86*EXP('2a)answer'!$I86*('2a) female mx'!DU$2-'2a) female mx'!$CO$2))</f>
        <v>3.6236338313064997E-2</v>
      </c>
      <c r="DV26" s="32">
        <f>$CN86*EXP('2a)answer'!$I86*('2a) female mx'!DV$2-'2a) female mx'!$CO$2))</f>
        <v>3.5854235144312643E-2</v>
      </c>
      <c r="DW26" s="32">
        <f>$CN86*EXP('2a)answer'!$I86*('2a) female mx'!DW$2-'2a) female mx'!$CO$2))</f>
        <v>3.5476161158374216E-2</v>
      </c>
      <c r="DX26" s="32">
        <f>$CN86*EXP('2a)answer'!$I86*('2a) female mx'!DX$2-'2a) female mx'!$CO$2))</f>
        <v>3.5102073868519754E-2</v>
      </c>
      <c r="DY26" s="32">
        <f>$CN86*EXP('2a)answer'!$I86*('2a) female mx'!DY$2-'2a) female mx'!$CO$2))</f>
        <v>3.4731931236031292E-2</v>
      </c>
      <c r="DZ26" s="32">
        <f>$CN86*EXP('2a)answer'!$I86*('2a) female mx'!DZ$2-'2a) female mx'!$CO$2))</f>
        <v>3.4365691665478669E-2</v>
      </c>
      <c r="EA26" s="32">
        <f>$CN86*EXP('2a)answer'!$I86*('2a) female mx'!EA$2-'2a) female mx'!$CO$2))</f>
        <v>3.40033140000452E-2</v>
      </c>
      <c r="EB26" s="32">
        <f>$CN86*EXP('2a)answer'!$I86*('2a) female mx'!EB$2-'2a) female mx'!$CO$2))</f>
        <v>3.3644757516902594E-2</v>
      </c>
      <c r="EC26" s="32">
        <f>$CN86*EXP('2a)answer'!$I86*('2a) female mx'!EC$2-'2a) female mx'!$CO$2))</f>
        <v>3.3289981922634618E-2</v>
      </c>
      <c r="ED26" s="32">
        <f>$CN86*EXP('2a)answer'!$I86*('2a) female mx'!ED$2-'2a) female mx'!$CO$2))</f>
        <v>3.2938947348709113E-2</v>
      </c>
      <c r="EE26" s="32">
        <f>$CN86*EXP('2a)answer'!$I86*('2a) female mx'!EE$2-'2a) female mx'!$CO$2))</f>
        <v>3.2591614346997658E-2</v>
      </c>
      <c r="EF26" s="32">
        <f>$CN86*EXP('2a)answer'!$I86*('2a) female mx'!EF$2-'2a) female mx'!$CO$2))</f>
        <v>3.224794388534253E-2</v>
      </c>
      <c r="EG26" s="32">
        <f>$CN86*EXP('2a)answer'!$I86*('2a) female mx'!EG$2-'2a) female mx'!$CO$2))</f>
        <v>3.1907897343170399E-2</v>
      </c>
      <c r="EH26" s="32">
        <f>$CN86*EXP('2a)answer'!$I86*('2a) female mx'!EH$2-'2a) female mx'!$CO$2))</f>
        <v>3.1571436507152252E-2</v>
      </c>
      <c r="EI26" s="32">
        <f>$CN86*EXP('2a)answer'!$I86*('2a) female mx'!EI$2-'2a) female mx'!$CO$2))</f>
        <v>3.1238523566909135E-2</v>
      </c>
      <c r="EJ26" s="32">
        <f>$CN86*EXP('2a)answer'!$I86*('2a) female mx'!EJ$2-'2a) female mx'!$CO$2))</f>
        <v>3.0909121110763139E-2</v>
      </c>
      <c r="EK26" s="32">
        <f>$CN86*EXP('2a)answer'!$I86*('2a) female mx'!EK$2-'2a) female mx'!$CO$2))</f>
        <v>3.0583192121533161E-2</v>
      </c>
      <c r="EL26" s="32">
        <f>$CN86*EXP('2a)answer'!$I86*('2a) female mx'!EL$2-'2a) female mx'!$CO$2))</f>
        <v>3.0260699972375075E-2</v>
      </c>
      <c r="EM26" s="32">
        <f>$CN86*EXP('2a)answer'!$I86*('2a) female mx'!EM$2-'2a) female mx'!$CO$2))</f>
        <v>2.9941608422665709E-2</v>
      </c>
      <c r="EN26" s="32">
        <f>$CN86*EXP('2a)answer'!$I86*('2a) female mx'!EN$2-'2a) female mx'!$CO$2))</f>
        <v>2.9625881613930247E-2</v>
      </c>
      <c r="EO26" s="32">
        <f>$CN86*EXP('2a)answer'!$I86*('2a) female mx'!EO$2-'2a) female mx'!$CO$2))</f>
        <v>2.9313484065812547E-2</v>
      </c>
    </row>
    <row r="27" spans="1:145" x14ac:dyDescent="0.25">
      <c r="A27" s="31">
        <f>'2a) male mx'!A27</f>
        <v>24</v>
      </c>
      <c r="B27" s="32">
        <f>2*(females!B26-females!B27)/(females!B26+females!B27)</f>
        <v>3.1410299866675706E-3</v>
      </c>
      <c r="C27" s="32">
        <f>2*(females!C26-females!C27)/(females!C26+females!C27)</f>
        <v>3.2619236533544919E-3</v>
      </c>
      <c r="D27" s="32">
        <f>2*(females!D26-females!D27)/(females!D26+females!D27)</f>
        <v>2.9362018052617182E-3</v>
      </c>
      <c r="E27" s="32">
        <f>2*(females!E26-females!E27)/(females!E26+females!E27)</f>
        <v>3.1040525130030874E-3</v>
      </c>
      <c r="F27" s="32">
        <f>2*(females!F26-females!F27)/(females!F26+females!F27)</f>
        <v>3.1968604625526378E-3</v>
      </c>
      <c r="G27" s="32">
        <f>2*(females!G26-females!G27)/(females!G26+females!G27)</f>
        <v>3.1069929376508049E-3</v>
      </c>
      <c r="H27" s="32">
        <f>2*(females!H26-females!H27)/(females!H26+females!H27)</f>
        <v>3.0202623092283947E-3</v>
      </c>
      <c r="I27" s="32">
        <f>2*(females!I26-females!I27)/(females!I26+females!I27)</f>
        <v>3.5318670733665114E-3</v>
      </c>
      <c r="J27" s="32">
        <f>2*(females!J26-females!J27)/(females!J26+females!J27)</f>
        <v>3.3163853595862204E-3</v>
      </c>
      <c r="K27" s="32">
        <f>2*(females!K26-females!K27)/(females!K26+females!K27)</f>
        <v>2.6539828856329967E-3</v>
      </c>
      <c r="L27" s="32">
        <f>2*(females!L26-females!L27)/(females!L26+females!L27)</f>
        <v>2.6130240894906764E-3</v>
      </c>
      <c r="M27" s="32">
        <f>2*(females!M26-females!M27)/(females!M26+females!M27)</f>
        <v>2.6669977918985892E-3</v>
      </c>
      <c r="N27" s="32">
        <f>2*(females!N26-females!N27)/(females!N26+females!N27)</f>
        <v>2.1358992891123071E-3</v>
      </c>
      <c r="O27" s="32">
        <f>2*(females!O26-females!O27)/(females!O26+females!O27)</f>
        <v>2.6590693257359924E-3</v>
      </c>
      <c r="P27" s="32">
        <f>2*(females!P26-females!P27)/(females!P26+females!P27)</f>
        <v>2.4601573205865531E-3</v>
      </c>
      <c r="Q27" s="32">
        <f>2*(females!Q26-females!Q27)/(females!Q26+females!Q27)</f>
        <v>2.3261223540358223E-3</v>
      </c>
      <c r="R27" s="32">
        <f>2*(females!R26-females!R27)/(females!R26+females!R27)</f>
        <v>1.9988608642386597E-3</v>
      </c>
      <c r="S27" s="32">
        <f>2*(females!S26-females!S27)/(females!S26+females!S27)</f>
        <v>2.0711376769991042E-3</v>
      </c>
      <c r="T27" s="32">
        <f>2*(females!T26-females!T27)/(females!T26+females!T27)</f>
        <v>2.2707311325807075E-3</v>
      </c>
      <c r="U27" s="32">
        <f>2*(females!U26-females!U27)/(females!U26+females!U27)</f>
        <v>1.9371652102252357E-3</v>
      </c>
      <c r="V27" s="32">
        <f>2*(females!V26-females!V27)/(females!V26+females!V27)</f>
        <v>1.6176289416314485E-3</v>
      </c>
      <c r="W27" s="32">
        <f>2*(females!W26-females!W27)/(females!W26+females!W27)</f>
        <v>1.5335367324943565E-3</v>
      </c>
      <c r="X27" s="32">
        <f>2*(females!X26-females!X27)/(females!X26+females!X27)</f>
        <v>1.5935914095797305E-3</v>
      </c>
      <c r="Y27" s="32">
        <f>2*(females!Y26-females!Y27)/(females!Y26+females!Y27)</f>
        <v>1.6700137406193848E-3</v>
      </c>
      <c r="Z27" s="32">
        <f>2*(females!Z26-females!Z27)/(females!Z26+females!Z27)</f>
        <v>1.2413082126213695E-3</v>
      </c>
      <c r="AA27" s="32">
        <f>2*(females!AA26-females!AA27)/(females!AA26+females!AA27)</f>
        <v>1.3578732967374199E-3</v>
      </c>
      <c r="AB27" s="32">
        <f>2*(females!AB26-females!AB27)/(females!AB26+females!AB27)</f>
        <v>1.183016902484859E-3</v>
      </c>
      <c r="AC27" s="32">
        <f>2*(females!AC26-females!AC27)/(females!AC26+females!AC27)</f>
        <v>1.1677979709510255E-3</v>
      </c>
      <c r="AD27" s="32">
        <f>2*(females!AD26-females!AD27)/(females!AD26+females!AD27)</f>
        <v>1.051563028709753E-3</v>
      </c>
      <c r="AE27" s="32">
        <f>2*(females!AE26-females!AE27)/(females!AE26+females!AE27)</f>
        <v>9.584231855069746E-4</v>
      </c>
      <c r="AF27" s="32">
        <f>2*(females!AF26-females!AF27)/(females!AF26+females!AF27)</f>
        <v>7.5047686550829169E-4</v>
      </c>
      <c r="AG27" s="32">
        <f>2*(females!AG26-females!AG27)/(females!AG26+females!AG27)</f>
        <v>1.0286408952292882E-3</v>
      </c>
      <c r="AH27" s="32">
        <f>2*(females!AH26-females!AH27)/(females!AH26+females!AH27)</f>
        <v>6.8550774312155303E-4</v>
      </c>
      <c r="AI27" s="32">
        <f>2*(females!AI26-females!AI27)/(females!AI26+females!AI27)</f>
        <v>7.6603761865819196E-4</v>
      </c>
      <c r="AJ27" s="32">
        <f>2*(females!AJ26-females!AJ27)/(females!AJ26+females!AJ27)</f>
        <v>5.5900621118012419E-4</v>
      </c>
      <c r="AK27" s="32">
        <f>2*(females!AK26-females!AK27)/(females!AK26+females!AK27)</f>
        <v>6.9328394116399271E-4</v>
      </c>
      <c r="AL27" s="32">
        <f>2*(females!AL26-females!AL27)/(females!AL26+females!AL27)</f>
        <v>7.4454003970880213E-4</v>
      </c>
      <c r="AM27" s="32">
        <f>2*(females!AM26-females!AM27)/(females!AM26+females!AM27)</f>
        <v>6.8098805175509196E-4</v>
      </c>
      <c r="AN27" s="32">
        <f>2*(females!AN26-females!AN27)/(females!AN26+females!AN27)</f>
        <v>5.4706006822768016E-4</v>
      </c>
      <c r="AO27" s="32">
        <f>2*(females!AO26-females!AO27)/(females!AO26+females!AO27)</f>
        <v>5.1580956310930007E-4</v>
      </c>
      <c r="AP27" s="32">
        <f>2*(females!AP26-females!AP27)/(females!AP26+females!AP27)</f>
        <v>6.7999876363861156E-4</v>
      </c>
      <c r="AQ27" s="32">
        <f>2*(females!AQ26-females!AQ27)/(females!AQ26+females!AQ27)</f>
        <v>5.255104406559607E-4</v>
      </c>
      <c r="AR27" s="32">
        <f>2*(females!AR26-females!AR27)/(females!AR26+females!AR27)</f>
        <v>6.7962764642886565E-4</v>
      </c>
      <c r="AS27" s="32">
        <f>2*(females!AS26-females!AS27)/(females!AS26+females!AS27)</f>
        <v>5.6649345700057166E-4</v>
      </c>
      <c r="AT27" s="32">
        <f>2*(females!AT26-females!AT27)/(females!AT26+females!AT27)</f>
        <v>6.4824485134099225E-4</v>
      </c>
      <c r="AU27" s="32">
        <f>2*(females!AU26-females!AU27)/(females!AU26+females!AU27)</f>
        <v>5.5525850368115819E-4</v>
      </c>
      <c r="AV27" s="32">
        <f>2*(females!AV26-females!AV27)/(females!AV26+females!AV27)</f>
        <v>5.4463152594449895E-4</v>
      </c>
      <c r="AW27" s="32">
        <f>2*(females!AW26-females!AW27)/(females!AW26+females!AW27)</f>
        <v>5.4518616050074835E-4</v>
      </c>
      <c r="AX27" s="32">
        <f>2*(females!AX26-females!AX27)/(females!AX26+females!AX27)</f>
        <v>5.6554397618545729E-4</v>
      </c>
      <c r="AY27" s="32">
        <f>2*(females!AY26-females!AY27)/(females!AY26+females!AY27)</f>
        <v>5.6553234587958278E-4</v>
      </c>
      <c r="AZ27" s="32">
        <f>2*(females!AZ26-females!AZ27)/(females!AZ26+females!AZ27)</f>
        <v>7.0969035901075333E-4</v>
      </c>
      <c r="BA27" s="32">
        <f>2*(females!BA26-females!BA27)/(females!BA26+females!BA27)</f>
        <v>6.7706890714923211E-4</v>
      </c>
      <c r="BB27" s="32">
        <f>2*(females!BB26-females!BB27)/(females!BB26+females!BB27)</f>
        <v>5.2258114096882444E-4</v>
      </c>
      <c r="BC27" s="32">
        <f>2*(females!BC26-females!BC27)/(females!BC26+females!BC27)</f>
        <v>5.4266859843035665E-4</v>
      </c>
      <c r="BD27" s="32">
        <f>2*(females!BD26-females!BD27)/(females!BD26+females!BD27)</f>
        <v>4.7036207654631534E-4</v>
      </c>
      <c r="BE27" s="32">
        <f>2*(females!BE26-females!BE27)/(females!BE26+females!BE27)</f>
        <v>5.9261075690698059E-4</v>
      </c>
      <c r="BF27" s="32">
        <f>2*(females!BF26-females!BF27)/(females!BF26+females!BF27)</f>
        <v>6.2258556724179286E-4</v>
      </c>
      <c r="BG27" s="32">
        <f>2*(females!BG26-females!BG27)/(females!BG26+females!BG27)</f>
        <v>5.2060206097168842E-4</v>
      </c>
      <c r="BH27" s="32">
        <f>2*(females!BH26-females!BH27)/(females!BH26+females!BH27)</f>
        <v>6.0116054552772217E-4</v>
      </c>
      <c r="BI27" s="32">
        <f>2*(females!BI26-females!BI27)/(females!BI26+females!BI27)</f>
        <v>6.005792026547637E-4</v>
      </c>
      <c r="BJ27" s="32">
        <f>2*(females!BJ26-females!BJ27)/(females!BJ26+females!BJ27)</f>
        <v>4.2732433917343264E-4</v>
      </c>
      <c r="BK27" s="32">
        <f>2*(females!BK26-females!BK27)/(females!BK26+females!BK27)</f>
        <v>5.6952241477503868E-4</v>
      </c>
      <c r="BL27" s="32">
        <f>2*(females!BL26-females!BL27)/(females!BL26+females!BL27)</f>
        <v>5.1839014448854719E-4</v>
      </c>
      <c r="BM27" s="32">
        <f>2*(females!BM26-females!BM27)/(females!BM26+females!BM27)</f>
        <v>4.9795988882283301E-4</v>
      </c>
      <c r="BN27" s="32">
        <f>2*(females!BN26-females!BN27)/(females!BN26+females!BN27)</f>
        <v>6.1007229356678766E-4</v>
      </c>
      <c r="BO27" s="32">
        <f>2*(females!BO26-females!BO27)/(females!BO26+females!BO27)</f>
        <v>4.366080630340199E-4</v>
      </c>
      <c r="BP27" s="32">
        <f>2*(females!BP26-females!BP27)/(females!BP26+females!BP27)</f>
        <v>4.9752001502713513E-4</v>
      </c>
      <c r="BQ27" s="32">
        <f>2*(females!BQ26-females!BQ27)/(females!BQ26+females!BQ27)</f>
        <v>5.1743817374762203E-4</v>
      </c>
      <c r="BR27" s="32">
        <f>2*(females!BR26-females!BR27)/(females!BR26+females!BR27)</f>
        <v>4.0596772556581752E-4</v>
      </c>
      <c r="BS27" s="32">
        <f>2*(females!BS26-females!BS27)/(females!BS26+females!BS27)</f>
        <v>3.3462960052323902E-4</v>
      </c>
      <c r="BT27" s="32">
        <f>2*(females!BT26-females!BT27)/(females!BT26+females!BT27)</f>
        <v>4.555739472445369E-4</v>
      </c>
      <c r="BU27" s="32">
        <f>2*(females!BU26-females!BU27)/(females!BU26+females!BU27)</f>
        <v>4.8600704710218299E-4</v>
      </c>
      <c r="BV27" s="32">
        <f>2*(females!BV26-females!BV27)/(females!BV26+females!BV27)</f>
        <v>3.5401989591815061E-4</v>
      </c>
      <c r="BW27" s="32">
        <f>2*(females!BW26-females!BW27)/(females!BW26+females!BW27)</f>
        <v>3.9440750385558615E-4</v>
      </c>
      <c r="BX27" s="32">
        <f>2*(females!BX26-females!BX27)/(females!BX26+females!BX27)</f>
        <v>4.1474677686117615E-4</v>
      </c>
      <c r="BY27" s="32">
        <f>2*(females!BY26-females!BY27)/(females!BY26+females!BY27)</f>
        <v>3.4368082159932879E-4</v>
      </c>
      <c r="BZ27" s="32">
        <f>2*(females!BZ26-females!BZ27)/(females!BZ26+females!BZ27)</f>
        <v>3.3371255214258627E-4</v>
      </c>
      <c r="CA27" s="32">
        <f>2*(females!CA26-females!CA27)/(females!CA26+females!CA27)</f>
        <v>3.234316093754738E-4</v>
      </c>
      <c r="CB27" s="32">
        <f>2*(females!CB26-females!CB27)/(females!CB26+females!CB27)</f>
        <v>5.0553050371059387E-4</v>
      </c>
      <c r="CC27" s="32">
        <f>2*(females!CC26-females!CC27)/(females!CC26+females!CC27)</f>
        <v>4.8496115259100597E-4</v>
      </c>
      <c r="CD27" s="32">
        <f>2*(females!CD26-females!CD27)/(females!CD26+females!CD27)</f>
        <v>3.3299865286908614E-4</v>
      </c>
      <c r="CE27" s="32">
        <f>2*(females!CE26-females!CE27)/(females!CE26+females!CE27)</f>
        <v>1.7160710049614642E-4</v>
      </c>
      <c r="CF27" s="32">
        <f>2*(females!CF26-females!CF27)/(females!CF26+females!CF27)</f>
        <v>2.9265289852513029E-4</v>
      </c>
      <c r="CG27" s="32">
        <f>2*(females!CG26-females!CG27)/(females!CG26+females!CG27)</f>
        <v>3.1278535357357265E-4</v>
      </c>
      <c r="CH27" s="32">
        <f>2*(females!CH26-females!CH27)/(females!CH26+females!CH27)</f>
        <v>2.7239022421750861E-4</v>
      </c>
      <c r="CI27" s="32">
        <f>2*(females!CI26-females!CI27)/(females!CI26+females!CI27)</f>
        <v>3.8330021484985724E-4</v>
      </c>
      <c r="CJ27" s="32">
        <f>2*(females!CJ26-females!CJ27)/(females!CJ26+females!CJ27)</f>
        <v>3.4276957819178968E-4</v>
      </c>
      <c r="CK27" s="32">
        <f>2*(females!CK26-females!CK27)/(females!CK26+females!CK27)</f>
        <v>3.1232840828375539E-4</v>
      </c>
      <c r="CL27" s="32">
        <f>2*(females!CL26-females!CL27)/(females!CL26+females!CL27)</f>
        <v>3.2238565383840417E-4</v>
      </c>
      <c r="CM27" s="32">
        <f>2*(females!CM26-females!CM27)/(females!CM26+females!CM27)</f>
        <v>3.3239155725444574E-4</v>
      </c>
      <c r="CN27" s="32">
        <f>2*(females!CN26-females!CN27)/(females!CN26+females!CN27)</f>
        <v>2.7200878487631158E-4</v>
      </c>
      <c r="CP27" s="31">
        <f t="shared" si="1"/>
        <v>84</v>
      </c>
      <c r="CQ27" s="32">
        <f>$CN87*EXP('2a)answer'!$I87*('2a) female mx'!CQ$2-'2a) female mx'!$CO$2))</f>
        <v>5.4567044525883464E-2</v>
      </c>
      <c r="CR27" s="32">
        <f>$CN87*EXP('2a)answer'!$I87*('2a) female mx'!CR$2-'2a) female mx'!$CO$2))</f>
        <v>5.4007035411821898E-2</v>
      </c>
      <c r="CS27" s="32">
        <f>$CN87*EXP('2a)answer'!$I87*('2a) female mx'!CS$2-'2a) female mx'!$CO$2))</f>
        <v>5.3452773543383715E-2</v>
      </c>
      <c r="CT27" s="32">
        <f>$CN87*EXP('2a)answer'!$I87*('2a) female mx'!CT$2-'2a) female mx'!$CO$2))</f>
        <v>5.2904199937899833E-2</v>
      </c>
      <c r="CU27" s="32">
        <f>$CN87*EXP('2a)answer'!$I87*('2a) female mx'!CU$2-'2a) female mx'!$CO$2))</f>
        <v>5.2361256218026835E-2</v>
      </c>
      <c r="CV27" s="32">
        <f>$CN87*EXP('2a)answer'!$I87*('2a) female mx'!CV$2-'2a) female mx'!$CO$2))</f>
        <v>5.182388460553463E-2</v>
      </c>
      <c r="CW27" s="32">
        <f>$CN87*EXP('2a)answer'!$I87*('2a) female mx'!CW$2-'2a) female mx'!$CO$2))</f>
        <v>5.1292027915157939E-2</v>
      </c>
      <c r="CX27" s="32">
        <f>$CN87*EXP('2a)answer'!$I87*('2a) female mx'!CX$2-'2a) female mx'!$CO$2))</f>
        <v>5.0765629548510764E-2</v>
      </c>
      <c r="CY27" s="32">
        <f>$CN87*EXP('2a)answer'!$I87*('2a) female mx'!CY$2-'2a) female mx'!$CO$2))</f>
        <v>5.0244633488063448E-2</v>
      </c>
      <c r="CZ27" s="32">
        <f>$CN87*EXP('2a)answer'!$I87*('2a) female mx'!CZ$2-'2a) female mx'!$CO$2))</f>
        <v>4.9728984291181409E-2</v>
      </c>
      <c r="DA27" s="32">
        <f>$CN87*EXP('2a)answer'!$I87*('2a) female mx'!DA$2-'2a) female mx'!$CO$2))</f>
        <v>4.9218627084225183E-2</v>
      </c>
      <c r="DB27" s="32">
        <f>$CN87*EXP('2a)answer'!$I87*('2a) female mx'!DB$2-'2a) female mx'!$CO$2))</f>
        <v>4.8713507556710937E-2</v>
      </c>
      <c r="DC27" s="32">
        <f>$CN87*EXP('2a)answer'!$I87*('2a) female mx'!DC$2-'2a) female mx'!$CO$2))</f>
        <v>4.8213571955530908E-2</v>
      </c>
      <c r="DD27" s="32">
        <f>$CN87*EXP('2a)answer'!$I87*('2a) female mx'!DD$2-'2a) female mx'!$CO$2))</f>
        <v>4.7718767079233219E-2</v>
      </c>
      <c r="DE27" s="32">
        <f>$CN87*EXP('2a)answer'!$I87*('2a) female mx'!DE$2-'2a) female mx'!$CO$2))</f>
        <v>4.7229040272360336E-2</v>
      </c>
      <c r="DF27" s="32">
        <f>$CN87*EXP('2a)answer'!$I87*('2a) female mx'!DF$2-'2a) female mx'!$CO$2))</f>
        <v>4.6744339419845661E-2</v>
      </c>
      <c r="DG27" s="32">
        <f>$CN87*EXP('2a)answer'!$I87*('2a) female mx'!DG$2-'2a) female mx'!$CO$2))</f>
        <v>4.6264612941467595E-2</v>
      </c>
      <c r="DH27" s="32">
        <f>$CN87*EXP('2a)answer'!$I87*('2a) female mx'!DH$2-'2a) female mx'!$CO$2))</f>
        <v>4.5789809786360623E-2</v>
      </c>
      <c r="DI27" s="32">
        <f>$CN87*EXP('2a)answer'!$I87*('2a) female mx'!DI$2-'2a) female mx'!$CO$2))</f>
        <v>4.5319879427582553E-2</v>
      </c>
      <c r="DJ27" s="32">
        <f>$CN87*EXP('2a)answer'!$I87*('2a) female mx'!DJ$2-'2a) female mx'!$CO$2))</f>
        <v>4.4854771856737689E-2</v>
      </c>
      <c r="DK27" s="32">
        <f>$CN87*EXP('2a)answer'!$I87*('2a) female mx'!DK$2-'2a) female mx'!$CO$2))</f>
        <v>4.4394437578655063E-2</v>
      </c>
      <c r="DL27" s="32">
        <f>$CN87*EXP('2a)answer'!$I87*('2a) female mx'!DL$2-'2a) female mx'!$CO$2))</f>
        <v>4.3938827606121347E-2</v>
      </c>
      <c r="DM27" s="32">
        <f>$CN87*EXP('2a)answer'!$I87*('2a) female mx'!DM$2-'2a) female mx'!$CO$2))</f>
        <v>4.3487893454667789E-2</v>
      </c>
      <c r="DN27" s="32">
        <f>$CN87*EXP('2a)answer'!$I87*('2a) female mx'!DN$2-'2a) female mx'!$CO$2))</f>
        <v>4.3041587137410672E-2</v>
      </c>
      <c r="DO27" s="32">
        <f>$CN87*EXP('2a)answer'!$I87*('2a) female mx'!DO$2-'2a) female mx'!$CO$2))</f>
        <v>4.2599861159944713E-2</v>
      </c>
      <c r="DP27" s="32">
        <f>$CN87*EXP('2a)answer'!$I87*('2a) female mx'!DP$2-'2a) female mx'!$CO$2))</f>
        <v>4.2162668515288833E-2</v>
      </c>
      <c r="DQ27" s="32">
        <f>$CN87*EXP('2a)answer'!$I87*('2a) female mx'!DQ$2-'2a) female mx'!$CO$2))</f>
        <v>4.1729962678883889E-2</v>
      </c>
      <c r="DR27" s="32">
        <f>$CN87*EXP('2a)answer'!$I87*('2a) female mx'!DR$2-'2a) female mx'!$CO$2))</f>
        <v>4.1301697603641656E-2</v>
      </c>
      <c r="DS27" s="32">
        <f>$CN87*EXP('2a)answer'!$I87*('2a) female mx'!DS$2-'2a) female mx'!$CO$2))</f>
        <v>4.0877827715044647E-2</v>
      </c>
      <c r="DT27" s="32">
        <f>$CN87*EXP('2a)answer'!$I87*('2a) female mx'!DT$2-'2a) female mx'!$CO$2))</f>
        <v>4.0458307906296266E-2</v>
      </c>
      <c r="DU27" s="32">
        <f>$CN87*EXP('2a)answer'!$I87*('2a) female mx'!DU$2-'2a) female mx'!$CO$2))</f>
        <v>4.0043093533520632E-2</v>
      </c>
      <c r="DV27" s="32">
        <f>$CN87*EXP('2a)answer'!$I87*('2a) female mx'!DV$2-'2a) female mx'!$CO$2))</f>
        <v>3.9632140411011783E-2</v>
      </c>
      <c r="DW27" s="32">
        <f>$CN87*EXP('2a)answer'!$I87*('2a) female mx'!DW$2-'2a) female mx'!$CO$2))</f>
        <v>3.9225404806531569E-2</v>
      </c>
      <c r="DX27" s="32">
        <f>$CN87*EXP('2a)answer'!$I87*('2a) female mx'!DX$2-'2a) female mx'!$CO$2))</f>
        <v>3.8822843436655798E-2</v>
      </c>
      <c r="DY27" s="32">
        <f>$CN87*EXP('2a)answer'!$I87*('2a) female mx'!DY$2-'2a) female mx'!$CO$2))</f>
        <v>3.8424413462168183E-2</v>
      </c>
      <c r="DZ27" s="32">
        <f>$CN87*EXP('2a)answer'!$I87*('2a) female mx'!DZ$2-'2a) female mx'!$CO$2))</f>
        <v>3.8030072483501522E-2</v>
      </c>
      <c r="EA27" s="32">
        <f>$CN87*EXP('2a)answer'!$I87*('2a) female mx'!EA$2-'2a) female mx'!$CO$2))</f>
        <v>3.7639778536225701E-2</v>
      </c>
      <c r="EB27" s="32">
        <f>$CN87*EXP('2a)answer'!$I87*('2a) female mx'!EB$2-'2a) female mx'!$CO$2))</f>
        <v>3.7253490086581957E-2</v>
      </c>
      <c r="EC27" s="32">
        <f>$CN87*EXP('2a)answer'!$I87*('2a) female mx'!EC$2-'2a) female mx'!$CO$2))</f>
        <v>3.6871166027062988E-2</v>
      </c>
      <c r="ED27" s="32">
        <f>$CN87*EXP('2a)answer'!$I87*('2a) female mx'!ED$2-'2a) female mx'!$CO$2))</f>
        <v>3.6492765672038484E-2</v>
      </c>
      <c r="EE27" s="32">
        <f>$CN87*EXP('2a)answer'!$I87*('2a) female mx'!EE$2-'2a) female mx'!$CO$2))</f>
        <v>3.6118248753425439E-2</v>
      </c>
      <c r="EF27" s="32">
        <f>$CN87*EXP('2a)answer'!$I87*('2a) female mx'!EF$2-'2a) female mx'!$CO$2))</f>
        <v>3.5747575416403006E-2</v>
      </c>
      <c r="EG27" s="32">
        <f>$CN87*EXP('2a)answer'!$I87*('2a) female mx'!EG$2-'2a) female mx'!$CO$2))</f>
        <v>3.5380706215171247E-2</v>
      </c>
      <c r="EH27" s="32">
        <f>$CN87*EXP('2a)answer'!$I87*('2a) female mx'!EH$2-'2a) female mx'!$CO$2))</f>
        <v>3.5017602108753466E-2</v>
      </c>
      <c r="EI27" s="32">
        <f>$CN87*EXP('2a)answer'!$I87*('2a) female mx'!EI$2-'2a) female mx'!$CO$2))</f>
        <v>3.465822445684158E-2</v>
      </c>
      <c r="EJ27" s="32">
        <f>$CN87*EXP('2a)answer'!$I87*('2a) female mx'!EJ$2-'2a) female mx'!$CO$2))</f>
        <v>3.4302535015684178E-2</v>
      </c>
      <c r="EK27" s="32">
        <f>$CN87*EXP('2a)answer'!$I87*('2a) female mx'!EK$2-'2a) female mx'!$CO$2))</f>
        <v>3.3950495934016729E-2</v>
      </c>
      <c r="EL27" s="32">
        <f>$CN87*EXP('2a)answer'!$I87*('2a) female mx'!EL$2-'2a) female mx'!$CO$2))</f>
        <v>3.3602069749033577E-2</v>
      </c>
      <c r="EM27" s="32">
        <f>$CN87*EXP('2a)answer'!$I87*('2a) female mx'!EM$2-'2a) female mx'!$CO$2))</f>
        <v>3.3257219382401289E-2</v>
      </c>
      <c r="EN27" s="32">
        <f>$CN87*EXP('2a)answer'!$I87*('2a) female mx'!EN$2-'2a) female mx'!$CO$2))</f>
        <v>3.2915908136312913E-2</v>
      </c>
      <c r="EO27" s="32">
        <f>$CN87*EXP('2a)answer'!$I87*('2a) female mx'!EO$2-'2a) female mx'!$CO$2))</f>
        <v>3.2578099689582675E-2</v>
      </c>
    </row>
    <row r="28" spans="1:145" x14ac:dyDescent="0.25">
      <c r="A28" s="31">
        <f>'2a) male mx'!A28</f>
        <v>25</v>
      </c>
      <c r="B28" s="32">
        <f>2*(females!B27-females!B28)/(females!B27+females!B28)</f>
        <v>3.5256174081610674E-3</v>
      </c>
      <c r="C28" s="32">
        <f>2*(females!C27-females!C28)/(females!C27+females!C28)</f>
        <v>2.9736407200853404E-3</v>
      </c>
      <c r="D28" s="32">
        <f>2*(females!D27-females!D28)/(females!D27+females!D28)</f>
        <v>3.3149666263495052E-3</v>
      </c>
      <c r="E28" s="32">
        <f>2*(females!E27-females!E28)/(females!E27+females!E28)</f>
        <v>3.1025400651756617E-3</v>
      </c>
      <c r="F28" s="32">
        <f>2*(females!F27-females!F28)/(females!F27+females!F28)</f>
        <v>3.2624984102232325E-3</v>
      </c>
      <c r="G28" s="32">
        <f>2*(females!G27-females!G28)/(females!G27+females!G28)</f>
        <v>3.5263230620422828E-3</v>
      </c>
      <c r="H28" s="32">
        <f>2*(females!H27-females!H28)/(females!H27+females!H28)</f>
        <v>3.0960954795896285E-3</v>
      </c>
      <c r="I28" s="32">
        <f>2*(females!I27-females!I28)/(females!I27+females!I28)</f>
        <v>3.0325078173163971E-3</v>
      </c>
      <c r="J28" s="32">
        <f>2*(females!J27-females!J28)/(females!J27+females!J28)</f>
        <v>3.1398211954456069E-3</v>
      </c>
      <c r="K28" s="32">
        <f>2*(females!K27-females!K28)/(females!K27+females!K28)</f>
        <v>2.7049077100820781E-3</v>
      </c>
      <c r="L28" s="32">
        <f>2*(females!L27-females!L28)/(females!L27+females!L28)</f>
        <v>2.674071788542631E-3</v>
      </c>
      <c r="M28" s="32">
        <f>2*(females!M27-females!M28)/(females!M27+females!M28)</f>
        <v>2.4248197622810624E-3</v>
      </c>
      <c r="N28" s="32">
        <f>2*(females!N27-females!N28)/(females!N27+females!N28)</f>
        <v>2.1729377361448194E-3</v>
      </c>
      <c r="O28" s="32">
        <f>2*(females!O27-females!O28)/(females!O27+females!O28)</f>
        <v>2.7751326350156443E-3</v>
      </c>
      <c r="P28" s="32">
        <f>2*(females!P27-females!P28)/(females!P27+females!P28)</f>
        <v>2.379587466063838E-3</v>
      </c>
      <c r="Q28" s="32">
        <f>2*(females!Q27-females!Q28)/(females!Q27+females!Q28)</f>
        <v>2.1144285350263221E-3</v>
      </c>
      <c r="R28" s="32">
        <f>2*(females!R27-females!R28)/(females!R27+females!R28)</f>
        <v>2.3370650985713747E-3</v>
      </c>
      <c r="S28" s="32">
        <f>2*(females!S27-females!S28)/(females!S27+females!S28)</f>
        <v>1.9247415308684456E-3</v>
      </c>
      <c r="T28" s="32">
        <f>2*(females!T27-females!T28)/(females!T27+females!T28)</f>
        <v>1.9320352918446645E-3</v>
      </c>
      <c r="U28" s="32">
        <f>2*(females!U27-females!U28)/(females!U27+females!U28)</f>
        <v>1.5975040339657233E-3</v>
      </c>
      <c r="V28" s="32">
        <f>2*(females!V27-females!V28)/(females!V27+females!V28)</f>
        <v>2.0821259149548157E-3</v>
      </c>
      <c r="W28" s="32">
        <f>2*(females!W27-females!W28)/(females!W27+females!W28)</f>
        <v>1.6756356137015435E-3</v>
      </c>
      <c r="X28" s="32">
        <f>2*(females!X27-females!X28)/(females!X27+females!X28)</f>
        <v>2.0357869923925856E-3</v>
      </c>
      <c r="Y28" s="32">
        <f>2*(females!Y27-females!Y28)/(females!Y27+females!Y28)</f>
        <v>1.4397171379270191E-3</v>
      </c>
      <c r="Z28" s="32">
        <f>2*(females!Z27-females!Z28)/(females!Z27+females!Z28)</f>
        <v>1.4958232821733681E-3</v>
      </c>
      <c r="AA28" s="32">
        <f>2*(females!AA27-females!AA28)/(females!AA27+females!AA28)</f>
        <v>1.5812443338744703E-3</v>
      </c>
      <c r="AB28" s="32">
        <f>2*(females!AB27-females!AB28)/(females!AB27+females!AB28)</f>
        <v>1.4886100365862607E-3</v>
      </c>
      <c r="AC28" s="32">
        <f>2*(females!AC27-females!AC28)/(females!AC27+females!AC28)</f>
        <v>1.3258514941928748E-3</v>
      </c>
      <c r="AD28" s="32">
        <f>2*(females!AD27-females!AD28)/(females!AD27+females!AD28)</f>
        <v>8.128556243356469E-4</v>
      </c>
      <c r="AE28" s="32">
        <f>2*(females!AE27-females!AE28)/(females!AE27+females!AE28)</f>
        <v>8.4459019128403775E-4</v>
      </c>
      <c r="AF28" s="32">
        <f>2*(females!AF27-females!AF28)/(females!AF27+females!AF28)</f>
        <v>9.180150011996787E-4</v>
      </c>
      <c r="AG28" s="32">
        <f>2*(females!AG27-females!AG28)/(females!AG27+females!AG28)</f>
        <v>9.9848147608844889E-4</v>
      </c>
      <c r="AH28" s="32">
        <f>2*(females!AH27-females!AH28)/(females!AH27+females!AH28)</f>
        <v>8.6274550566761427E-4</v>
      </c>
      <c r="AI28" s="32">
        <f>2*(females!AI27-females!AI28)/(females!AI27+females!AI28)</f>
        <v>8.9099781394722389E-4</v>
      </c>
      <c r="AJ28" s="32">
        <f>2*(females!AJ27-females!AJ28)/(females!AJ27+females!AJ28)</f>
        <v>5.8004039567041276E-4</v>
      </c>
      <c r="AK28" s="32">
        <f>2*(females!AK27-females!AK28)/(females!AK27+females!AK28)</f>
        <v>6.9376491724005825E-4</v>
      </c>
      <c r="AL28" s="32">
        <f>2*(females!AL27-females!AL28)/(females!AL27+females!AL28)</f>
        <v>9.2110097440063754E-4</v>
      </c>
      <c r="AM28" s="32">
        <f>2*(females!AM27-females!AM28)/(females!AM27+females!AM28)</f>
        <v>6.0915487504581564E-4</v>
      </c>
      <c r="AN28" s="32">
        <f>2*(females!AN27-females!AN28)/(females!AN27+females!AN28)</f>
        <v>5.5768992440203245E-4</v>
      </c>
      <c r="AO28" s="32">
        <f>2*(females!AO27-females!AO28)/(females!AO27+females!AO28)</f>
        <v>5.1607575992155652E-4</v>
      </c>
      <c r="AP28" s="32">
        <f>2*(females!AP27-females!AP28)/(females!AP27+females!AP28)</f>
        <v>7.526587929621248E-4</v>
      </c>
      <c r="AQ28" s="32">
        <f>2*(females!AQ27-females!AQ28)/(females!AQ27+females!AQ28)</f>
        <v>5.6703661510070055E-4</v>
      </c>
      <c r="AR28" s="32">
        <f>2*(females!AR27-females!AR28)/(females!AR27+females!AR28)</f>
        <v>6.9039780309236392E-4</v>
      </c>
      <c r="AS28" s="32">
        <f>2*(females!AS27-females!AS28)/(females!AS27+females!AS28)</f>
        <v>5.4619748646100093E-4</v>
      </c>
      <c r="AT28" s="32">
        <f>2*(females!AT27-females!AT28)/(females!AT27+females!AT28)</f>
        <v>7.2076524675913055E-4</v>
      </c>
      <c r="AU28" s="32">
        <f>2*(females!AU27-females!AU28)/(females!AU27+females!AU28)</f>
        <v>5.0411263316546724E-4</v>
      </c>
      <c r="AV28" s="32">
        <f>2*(females!AV27-females!AV28)/(females!AV27+females!AV28)</f>
        <v>6.5806385275821297E-4</v>
      </c>
      <c r="AW28" s="32">
        <f>2*(females!AW27-females!AW28)/(females!AW27+females!AW28)</f>
        <v>5.5577855312316667E-4</v>
      </c>
      <c r="AX28" s="32">
        <f>2*(females!AX27-females!AX28)/(females!AX27+females!AX28)</f>
        <v>5.7615539734145441E-4</v>
      </c>
      <c r="AY28" s="32">
        <f>2*(females!AY27-females!AY28)/(females!AY27+females!AY28)</f>
        <v>6.9964606140423082E-4</v>
      </c>
      <c r="AZ28" s="32">
        <f>2*(females!AZ27-females!AZ28)/(females!AZ27+females!AZ28)</f>
        <v>5.4546670852008709E-4</v>
      </c>
      <c r="BA28" s="32">
        <f>2*(females!BA27-females!BA28)/(females!BA27+females!BA28)</f>
        <v>5.1323636587594047E-4</v>
      </c>
      <c r="BB28" s="32">
        <f>2*(females!BB27-females!BB28)/(females!BB27+females!BB28)</f>
        <v>5.2285437480457041E-4</v>
      </c>
      <c r="BC28" s="32">
        <f>2*(females!BC27-females!BC28)/(females!BC27+females!BC28)</f>
        <v>5.5321067081916156E-4</v>
      </c>
      <c r="BD28" s="32">
        <f>2*(females!BD27-females!BD28)/(females!BD27+females!BD28)</f>
        <v>5.1151418428833028E-4</v>
      </c>
      <c r="BE28" s="32">
        <f>2*(females!BE27-females!BE28)/(females!BE27+females!BE28)</f>
        <v>4.8047679654874539E-4</v>
      </c>
      <c r="BF28" s="32">
        <f>2*(females!BF27-females!BF28)/(females!BF27+females!BF28)</f>
        <v>4.0846336083653298E-4</v>
      </c>
      <c r="BG28" s="32">
        <f>2*(females!BG27-females!BG28)/(females!BG27+females!BG28)</f>
        <v>4.4936476163241962E-4</v>
      </c>
      <c r="BH28" s="32">
        <f>2*(females!BH27-females!BH28)/(females!BH27+females!BH28)</f>
        <v>5.0974115344228196E-4</v>
      </c>
      <c r="BI28" s="32">
        <f>2*(females!BI27-females!BI28)/(females!BI27+females!BI28)</f>
        <v>3.6663237974967158E-4</v>
      </c>
      <c r="BJ28" s="32">
        <f>2*(females!BJ27-females!BJ28)/(females!BJ27+females!BJ28)</f>
        <v>5.0895765472312705E-4</v>
      </c>
      <c r="BK28" s="32">
        <f>2*(females!BK27-females!BK28)/(females!BK27+females!BK28)</f>
        <v>5.2913283269226852E-4</v>
      </c>
      <c r="BL28" s="32">
        <f>2*(females!BL27-females!BL28)/(females!BL27+females!BL28)</f>
        <v>4.2711140489144251E-4</v>
      </c>
      <c r="BM28" s="32">
        <f>2*(females!BM27-females!BM28)/(females!BM27+females!BM28)</f>
        <v>4.1685094528577166E-4</v>
      </c>
      <c r="BN28" s="32">
        <f>2*(females!BN27-females!BN28)/(females!BN27+females!BN28)</f>
        <v>4.7815006790748307E-4</v>
      </c>
      <c r="BO28" s="32">
        <f>2*(females!BO27-females!BO28)/(females!BO27+females!BO28)</f>
        <v>4.7744091668656003E-4</v>
      </c>
      <c r="BP28" s="32">
        <f>2*(females!BP27-females!BP28)/(females!BP27+females!BP28)</f>
        <v>4.3680320999568277E-4</v>
      </c>
      <c r="BQ28" s="32">
        <f>2*(females!BQ27-females!BQ28)/(females!BQ27+females!BQ28)</f>
        <v>4.1617394040592185E-4</v>
      </c>
      <c r="BR28" s="32">
        <f>2*(females!BR27-females!BR28)/(females!BR27+females!BR28)</f>
        <v>4.6706671946551324E-4</v>
      </c>
      <c r="BS28" s="32">
        <f>2*(females!BS27-females!BS28)/(females!BS27+females!BS28)</f>
        <v>4.463470551238613E-4</v>
      </c>
      <c r="BT28" s="32">
        <f>2*(females!BT27-females!BT28)/(females!BT27+females!BT28)</f>
        <v>4.7604337058963542E-4</v>
      </c>
      <c r="BU28" s="32">
        <f>2*(females!BU27-females!BU28)/(females!BU27+females!BU28)</f>
        <v>4.1531814889662124E-4</v>
      </c>
      <c r="BV28" s="32">
        <f>2*(females!BV27-females!BV28)/(females!BV27+females!BV28)</f>
        <v>3.2378504720178891E-4</v>
      </c>
      <c r="BW28" s="32">
        <f>2*(females!BW27-females!BW28)/(females!BW27+females!BW28)</f>
        <v>4.7551839092670439E-4</v>
      </c>
      <c r="BX28" s="32">
        <f>2*(females!BX27-females!BX28)/(females!BX27+females!BX28)</f>
        <v>4.0479684258462785E-4</v>
      </c>
      <c r="BY28" s="32">
        <f>2*(females!BY27-females!BY28)/(females!BY27+females!BY28)</f>
        <v>4.3482437645678805E-4</v>
      </c>
      <c r="BZ28" s="32">
        <f>2*(females!BZ27-females!BZ28)/(females!BZ27+females!BZ28)</f>
        <v>3.6417711146854423E-4</v>
      </c>
      <c r="CA28" s="32">
        <f>2*(females!CA27-females!CA28)/(females!CA27+females!CA28)</f>
        <v>4.7522990510568807E-4</v>
      </c>
      <c r="CB28" s="32">
        <f>2*(females!CB27-females!CB28)/(females!CB27+females!CB28)</f>
        <v>4.1472580049665942E-4</v>
      </c>
      <c r="CC28" s="32">
        <f>2*(females!CC27-females!CC28)/(females!CC27+females!CC28)</f>
        <v>4.5486477880936615E-4</v>
      </c>
      <c r="CD28" s="32">
        <f>2*(females!CD27-females!CD28)/(females!CD27+females!CD28)</f>
        <v>3.8359040620205122E-4</v>
      </c>
      <c r="CE28" s="32">
        <f>2*(females!CE27-females!CE28)/(females!CE27+females!CE28)</f>
        <v>3.635005099104375E-4</v>
      </c>
      <c r="CF28" s="32">
        <f>2*(females!CF27-females!CF28)/(females!CF27+females!CF28)</f>
        <v>3.2302676074821076E-4</v>
      </c>
      <c r="CG28" s="32">
        <f>2*(females!CG27-females!CG28)/(females!CG27+females!CG28)</f>
        <v>3.6335742258468244E-4</v>
      </c>
      <c r="CH28" s="32">
        <f>2*(females!CH27-females!CH28)/(females!CH27+females!CH28)</f>
        <v>2.5227934387188247E-4</v>
      </c>
      <c r="CI28" s="32">
        <f>2*(females!CI27-females!CI28)/(females!CI27+females!CI28)</f>
        <v>3.3298521242942984E-4</v>
      </c>
      <c r="CJ28" s="32">
        <f>2*(females!CJ27-females!CJ28)/(females!CJ27+females!CJ28)</f>
        <v>2.6219721264193947E-4</v>
      </c>
      <c r="CK28" s="32">
        <f>2*(females!CK27-females!CK28)/(females!CK27+females!CK28)</f>
        <v>3.6282641779462009E-4</v>
      </c>
      <c r="CL28" s="32">
        <f>2*(females!CL27-females!CL28)/(females!CL27+females!CL28)</f>
        <v>3.0233097179252033E-4</v>
      </c>
      <c r="CM28" s="32">
        <f>2*(females!CM27-females!CM28)/(females!CM27+females!CM28)</f>
        <v>3.0227004806093765E-4</v>
      </c>
      <c r="CN28" s="32">
        <f>2*(females!CN27-females!CN28)/(females!CN27+females!CN28)</f>
        <v>2.8216135598685936E-4</v>
      </c>
      <c r="CP28" s="31">
        <f t="shared" si="1"/>
        <v>85</v>
      </c>
      <c r="CQ28" s="32">
        <f>$CN88*EXP('2a)answer'!$I88*('2a) female mx'!CQ$2-'2a) female mx'!$CO$2))</f>
        <v>6.4426070159121454E-2</v>
      </c>
      <c r="CR28" s="32">
        <f>$CN88*EXP('2a)answer'!$I88*('2a) female mx'!CR$2-'2a) female mx'!$CO$2))</f>
        <v>6.3788758736122816E-2</v>
      </c>
      <c r="CS28" s="32">
        <f>$CN88*EXP('2a)answer'!$I88*('2a) female mx'!CS$2-'2a) female mx'!$CO$2))</f>
        <v>6.3157751684147931E-2</v>
      </c>
      <c r="CT28" s="32">
        <f>$CN88*EXP('2a)answer'!$I88*('2a) female mx'!CT$2-'2a) female mx'!$CO$2))</f>
        <v>6.2532986639503657E-2</v>
      </c>
      <c r="CU28" s="32">
        <f>$CN88*EXP('2a)answer'!$I88*('2a) female mx'!CU$2-'2a) female mx'!$CO$2))</f>
        <v>6.1914401855407003E-2</v>
      </c>
      <c r="CV28" s="32">
        <f>$CN88*EXP('2a)answer'!$I88*('2a) female mx'!CV$2-'2a) female mx'!$CO$2))</f>
        <v>6.1301936195882492E-2</v>
      </c>
      <c r="CW28" s="32">
        <f>$CN88*EXP('2a)answer'!$I88*('2a) female mx'!CW$2-'2a) female mx'!$CO$2))</f>
        <v>6.0695529129720038E-2</v>
      </c>
      <c r="CX28" s="32">
        <f>$CN88*EXP('2a)answer'!$I88*('2a) female mx'!CX$2-'2a) female mx'!$CO$2))</f>
        <v>6.0095120724492489E-2</v>
      </c>
      <c r="CY28" s="32">
        <f>$CN88*EXP('2a)answer'!$I88*('2a) female mx'!CY$2-'2a) female mx'!$CO$2))</f>
        <v>5.9500651640632361E-2</v>
      </c>
      <c r="CZ28" s="32">
        <f>$CN88*EXP('2a)answer'!$I88*('2a) female mx'!CZ$2-'2a) female mx'!$CO$2))</f>
        <v>5.8912063125567266E-2</v>
      </c>
      <c r="DA28" s="32">
        <f>$CN88*EXP('2a)answer'!$I88*('2a) female mx'!DA$2-'2a) female mx'!$CO$2))</f>
        <v>5.8329297007913186E-2</v>
      </c>
      <c r="DB28" s="32">
        <f>$CN88*EXP('2a)answer'!$I88*('2a) female mx'!DB$2-'2a) female mx'!$CO$2))</f>
        <v>5.7752295691725353E-2</v>
      </c>
      <c r="DC28" s="32">
        <f>$CN88*EXP('2a)answer'!$I88*('2a) female mx'!DC$2-'2a) female mx'!$CO$2))</f>
        <v>5.7181002150805876E-2</v>
      </c>
      <c r="DD28" s="32">
        <f>$CN88*EXP('2a)answer'!$I88*('2a) female mx'!DD$2-'2a) female mx'!$CO$2))</f>
        <v>5.6615359923067758E-2</v>
      </c>
      <c r="DE28" s="32">
        <f>$CN88*EXP('2a)answer'!$I88*('2a) female mx'!DE$2-'2a) female mx'!$CO$2))</f>
        <v>5.6055313104954617E-2</v>
      </c>
      <c r="DF28" s="32">
        <f>$CN88*EXP('2a)answer'!$I88*('2a) female mx'!DF$2-'2a) female mx'!$CO$2))</f>
        <v>5.5500806345915636E-2</v>
      </c>
      <c r="DG28" s="32">
        <f>$CN88*EXP('2a)answer'!$I88*('2a) female mx'!DG$2-'2a) female mx'!$CO$2))</f>
        <v>5.4951784842935156E-2</v>
      </c>
      <c r="DH28" s="32">
        <f>$CN88*EXP('2a)answer'!$I88*('2a) female mx'!DH$2-'2a) female mx'!$CO$2))</f>
        <v>5.4408194335116372E-2</v>
      </c>
      <c r="DI28" s="32">
        <f>$CN88*EXP('2a)answer'!$I88*('2a) female mx'!DI$2-'2a) female mx'!$CO$2))</f>
        <v>5.3869981098318628E-2</v>
      </c>
      <c r="DJ28" s="32">
        <f>$CN88*EXP('2a)answer'!$I88*('2a) female mx'!DJ$2-'2a) female mx'!$CO$2))</f>
        <v>5.3337091939847772E-2</v>
      </c>
      <c r="DK28" s="32">
        <f>$CN88*EXP('2a)answer'!$I88*('2a) female mx'!DK$2-'2a) female mx'!$CO$2))</f>
        <v>5.2809474193198973E-2</v>
      </c>
      <c r="DL28" s="32">
        <f>$CN88*EXP('2a)answer'!$I88*('2a) female mx'!DL$2-'2a) female mx'!$CO$2))</f>
        <v>5.2287075712851613E-2</v>
      </c>
      <c r="DM28" s="32">
        <f>$CN88*EXP('2a)answer'!$I88*('2a) female mx'!DM$2-'2a) female mx'!$CO$2))</f>
        <v>5.1769844869115657E-2</v>
      </c>
      <c r="DN28" s="32">
        <f>$CN88*EXP('2a)answer'!$I88*('2a) female mx'!DN$2-'2a) female mx'!$CO$2))</f>
        <v>5.1257730543028936E-2</v>
      </c>
      <c r="DO28" s="32">
        <f>$CN88*EXP('2a)answer'!$I88*('2a) female mx'!DO$2-'2a) female mx'!$CO$2))</f>
        <v>5.0750682121304999E-2</v>
      </c>
      <c r="DP28" s="32">
        <f>$CN88*EXP('2a)answer'!$I88*('2a) female mx'!DP$2-'2a) female mx'!$CO$2))</f>
        <v>5.0248649491330892E-2</v>
      </c>
      <c r="DQ28" s="32">
        <f>$CN88*EXP('2a)answer'!$I88*('2a) female mx'!DQ$2-'2a) female mx'!$CO$2))</f>
        <v>4.9751583036214422E-2</v>
      </c>
      <c r="DR28" s="32">
        <f>$CN88*EXP('2a)answer'!$I88*('2a) female mx'!DR$2-'2a) female mx'!$CO$2))</f>
        <v>4.9259433629880417E-2</v>
      </c>
      <c r="DS28" s="32">
        <f>$CN88*EXP('2a)answer'!$I88*('2a) female mx'!DS$2-'2a) female mx'!$CO$2))</f>
        <v>4.8772152632215515E-2</v>
      </c>
      <c r="DT28" s="32">
        <f>$CN88*EXP('2a)answer'!$I88*('2a) female mx'!DT$2-'2a) female mx'!$CO$2))</f>
        <v>4.8289691884260945E-2</v>
      </c>
      <c r="DU28" s="32">
        <f>$CN88*EXP('2a)answer'!$I88*('2a) female mx'!DU$2-'2a) female mx'!$CO$2))</f>
        <v>4.7812003703452871E-2</v>
      </c>
      <c r="DV28" s="32">
        <f>$CN88*EXP('2a)answer'!$I88*('2a) female mx'!DV$2-'2a) female mx'!$CO$2))</f>
        <v>4.7339040878909881E-2</v>
      </c>
      <c r="DW28" s="32">
        <f>$CN88*EXP('2a)answer'!$I88*('2a) female mx'!DW$2-'2a) female mx'!$CO$2))</f>
        <v>4.6870756666766961E-2</v>
      </c>
      <c r="DX28" s="32">
        <f>$CN88*EXP('2a)answer'!$I88*('2a) female mx'!DX$2-'2a) female mx'!$CO$2))</f>
        <v>4.6407104785555792E-2</v>
      </c>
      <c r="DY28" s="32">
        <f>$CN88*EXP('2a)answer'!$I88*('2a) female mx'!DY$2-'2a) female mx'!$CO$2))</f>
        <v>4.5948039411630573E-2</v>
      </c>
      <c r="DZ28" s="32">
        <f>$CN88*EXP('2a)answer'!$I88*('2a) female mx'!DZ$2-'2a) female mx'!$CO$2))</f>
        <v>4.5493515174639267E-2</v>
      </c>
      <c r="EA28" s="32">
        <f>$CN88*EXP('2a)answer'!$I88*('2a) female mx'!EA$2-'2a) female mx'!$CO$2))</f>
        <v>4.5043487153039463E-2</v>
      </c>
      <c r="EB28" s="32">
        <f>$CN88*EXP('2a)answer'!$I88*('2a) female mx'!EB$2-'2a) female mx'!$CO$2))</f>
        <v>4.4597910869658787E-2</v>
      </c>
      <c r="EC28" s="32">
        <f>$CN88*EXP('2a)answer'!$I88*('2a) female mx'!EC$2-'2a) female mx'!$CO$2))</f>
        <v>4.4156742287299058E-2</v>
      </c>
      <c r="ED28" s="32">
        <f>$CN88*EXP('2a)answer'!$I88*('2a) female mx'!ED$2-'2a) female mx'!$CO$2))</f>
        <v>4.3719937804384025E-2</v>
      </c>
      <c r="EE28" s="32">
        <f>$CN88*EXP('2a)answer'!$I88*('2a) female mx'!EE$2-'2a) female mx'!$CO$2))</f>
        <v>4.3287454250650177E-2</v>
      </c>
      <c r="EF28" s="32">
        <f>$CN88*EXP('2a)answer'!$I88*('2a) female mx'!EF$2-'2a) female mx'!$CO$2))</f>
        <v>4.2859248882880056E-2</v>
      </c>
      <c r="EG28" s="32">
        <f>$CN88*EXP('2a)answer'!$I88*('2a) female mx'!EG$2-'2a) female mx'!$CO$2))</f>
        <v>4.2435279380677954E-2</v>
      </c>
      <c r="EH28" s="32">
        <f>$CN88*EXP('2a)answer'!$I88*('2a) female mx'!EH$2-'2a) female mx'!$CO$2))</f>
        <v>4.2015503842287215E-2</v>
      </c>
      <c r="EI28" s="32">
        <f>$CN88*EXP('2a)answer'!$I88*('2a) female mx'!EI$2-'2a) female mx'!$CO$2))</f>
        <v>4.1599880780449086E-2</v>
      </c>
      <c r="EJ28" s="32">
        <f>$CN88*EXP('2a)answer'!$I88*('2a) female mx'!EJ$2-'2a) female mx'!$CO$2))</f>
        <v>4.1188369118302363E-2</v>
      </c>
      <c r="EK28" s="32">
        <f>$CN88*EXP('2a)answer'!$I88*('2a) female mx'!EK$2-'2a) female mx'!$CO$2))</f>
        <v>4.078092818532375E-2</v>
      </c>
      <c r="EL28" s="32">
        <f>$CN88*EXP('2a)answer'!$I88*('2a) female mx'!EL$2-'2a) female mx'!$CO$2))</f>
        <v>4.0377517713308268E-2</v>
      </c>
      <c r="EM28" s="32">
        <f>$CN88*EXP('2a)answer'!$I88*('2a) female mx'!EM$2-'2a) female mx'!$CO$2))</f>
        <v>3.9978097832389495E-2</v>
      </c>
      <c r="EN28" s="32">
        <f>$CN88*EXP('2a)answer'!$I88*('2a) female mx'!EN$2-'2a) female mx'!$CO$2))</f>
        <v>3.9582629067099126E-2</v>
      </c>
      <c r="EO28" s="32">
        <f>$CN88*EXP('2a)answer'!$I88*('2a) female mx'!EO$2-'2a) female mx'!$CO$2))</f>
        <v>3.9191072332465542E-2</v>
      </c>
    </row>
    <row r="29" spans="1:145" x14ac:dyDescent="0.25">
      <c r="A29" s="31">
        <f>'2a) male mx'!A29</f>
        <v>26</v>
      </c>
      <c r="B29" s="32">
        <f>2*(females!B28-females!B29)/(females!B28+females!B29)</f>
        <v>3.4241315958614647E-3</v>
      </c>
      <c r="C29" s="32">
        <f>2*(females!C28-females!C29)/(females!C28+females!C29)</f>
        <v>3.2490394264835525E-3</v>
      </c>
      <c r="D29" s="32">
        <f>2*(females!D28-females!D29)/(females!D28+females!D29)</f>
        <v>3.7875594967153878E-3</v>
      </c>
      <c r="E29" s="32">
        <f>2*(females!E28-females!E29)/(females!E28+females!E29)</f>
        <v>3.0897712897556169E-3</v>
      </c>
      <c r="F29" s="32">
        <f>2*(females!F28-females!F29)/(females!F28+females!F29)</f>
        <v>2.8620555771257418E-3</v>
      </c>
      <c r="G29" s="32">
        <f>2*(females!G28-females!G29)/(females!G28+females!G29)</f>
        <v>3.3387870552674635E-3</v>
      </c>
      <c r="H29" s="32">
        <f>2*(females!H28-females!H29)/(females!H28+females!H29)</f>
        <v>3.3956235422476803E-3</v>
      </c>
      <c r="I29" s="32">
        <f>2*(females!I28-females!I29)/(females!I28+females!I29)</f>
        <v>3.4881841939564144E-3</v>
      </c>
      <c r="J29" s="32">
        <f>2*(females!J28-females!J29)/(females!J28+females!J29)</f>
        <v>2.9172882479695009E-3</v>
      </c>
      <c r="K29" s="32">
        <f>2*(females!K28-females!K29)/(females!K28+females!K29)</f>
        <v>3.0971653249277876E-3</v>
      </c>
      <c r="L29" s="32">
        <f>2*(females!L28-females!L29)/(females!L28+females!L29)</f>
        <v>2.7573329859527998E-3</v>
      </c>
      <c r="M29" s="32">
        <f>2*(females!M28-females!M29)/(females!M28+females!M29)</f>
        <v>2.3655283917662249E-3</v>
      </c>
      <c r="N29" s="32">
        <f>2*(females!N28-females!N29)/(females!N28+females!N29)</f>
        <v>2.6441552249157445E-3</v>
      </c>
      <c r="O29" s="32">
        <f>2*(females!O28-females!O29)/(females!O28+females!O29)</f>
        <v>2.4659836110292755E-3</v>
      </c>
      <c r="P29" s="32">
        <f>2*(females!P28-females!P29)/(females!P28+females!P29)</f>
        <v>2.7218261176024075E-3</v>
      </c>
      <c r="Q29" s="32">
        <f>2*(females!Q28-females!Q29)/(females!Q28+females!Q29)</f>
        <v>2.5432294666826072E-3</v>
      </c>
      <c r="R29" s="32">
        <f>2*(females!R28-females!R29)/(females!R28+females!R29)</f>
        <v>2.6992593232417024E-3</v>
      </c>
      <c r="S29" s="32">
        <f>2*(females!S28-females!S29)/(females!S28+females!S29)</f>
        <v>2.4570024570024569E-3</v>
      </c>
      <c r="T29" s="32">
        <f>2*(females!T28-females!T29)/(females!T28+females!T29)</f>
        <v>2.1080255544322314E-3</v>
      </c>
      <c r="U29" s="32">
        <f>2*(females!U28-females!U29)/(females!U28+females!U29)</f>
        <v>1.8257778350570825E-3</v>
      </c>
      <c r="V29" s="32">
        <f>2*(females!V28-females!V29)/(females!V28+females!V29)</f>
        <v>1.9572838921988254E-3</v>
      </c>
      <c r="W29" s="32">
        <f>2*(females!W28-females!W29)/(females!W28+females!W29)</f>
        <v>1.8722964684614889E-3</v>
      </c>
      <c r="X29" s="32">
        <f>2*(females!X28-females!X29)/(females!X28+females!X29)</f>
        <v>1.9002324295598868E-3</v>
      </c>
      <c r="Y29" s="32">
        <f>2*(females!Y28-females!Y29)/(females!Y28+females!Y29)</f>
        <v>1.7282785603333563E-3</v>
      </c>
      <c r="Z29" s="32">
        <f>2*(females!Z28-females!Z29)/(females!Z28+females!Z29)</f>
        <v>1.6142050040355124E-3</v>
      </c>
      <c r="AA29" s="32">
        <f>2*(females!AA28-females!AA29)/(females!AA28+females!AA29)</f>
        <v>1.6154491846205013E-3</v>
      </c>
      <c r="AB29" s="32">
        <f>2*(females!AB28-females!AB29)/(females!AB28+females!AB29)</f>
        <v>1.5853933822950407E-3</v>
      </c>
      <c r="AC29" s="32">
        <f>2*(females!AC28-females!AC29)/(females!AC28+females!AC29)</f>
        <v>1.2230114304529846E-3</v>
      </c>
      <c r="AD29" s="32">
        <f>2*(females!AD28-females!AD29)/(females!AD28+females!AD29)</f>
        <v>8.8655718554598889E-4</v>
      </c>
      <c r="AE29" s="32">
        <f>2*(females!AE28-females!AE29)/(females!AE28+females!AE29)</f>
        <v>9.3927091704150531E-4</v>
      </c>
      <c r="AF29" s="32">
        <f>2*(females!AF28-females!AF29)/(females!AF28+females!AF29)</f>
        <v>1.1905010547421625E-3</v>
      </c>
      <c r="AG29" s="32">
        <f>2*(females!AG28-females!AG29)/(females!AG28+females!AG29)</f>
        <v>9.3698270746358776E-4</v>
      </c>
      <c r="AH29" s="32">
        <f>2*(females!AH28-females!AH29)/(females!AH28+females!AH29)</f>
        <v>8.2185937881995553E-4</v>
      </c>
      <c r="AI29" s="32">
        <f>2*(females!AI28-females!AI29)/(females!AI28+females!AI29)</f>
        <v>8.1917491458286884E-4</v>
      </c>
      <c r="AJ29" s="32">
        <f>2*(females!AJ28-females!AJ29)/(females!AJ28+females!AJ29)</f>
        <v>6.0111101898681699E-4</v>
      </c>
      <c r="AK29" s="32">
        <f>2*(females!AK28-females!AK29)/(females!AK28+females!AK29)</f>
        <v>8.9121018052187612E-4</v>
      </c>
      <c r="AL29" s="32">
        <f>2*(females!AL28-females!AL29)/(females!AL28+females!AL29)</f>
        <v>7.6650576950964351E-4</v>
      </c>
      <c r="AM29" s="32">
        <f>2*(females!AM28-females!AM29)/(females!AM28+females!AM29)</f>
        <v>6.8186749041769545E-4</v>
      </c>
      <c r="AN29" s="32">
        <f>2*(females!AN28-females!AN29)/(females!AN28+females!AN29)</f>
        <v>6.6136882679370464E-4</v>
      </c>
      <c r="AO29" s="32">
        <f>2*(females!AO28-females!AO29)/(females!AO28+females!AO29)</f>
        <v>5.2667179569265091E-4</v>
      </c>
      <c r="AP29" s="32">
        <f>2*(females!AP28-females!AP29)/(females!AP28+females!AP29)</f>
        <v>5.8808660349034562E-4</v>
      </c>
      <c r="AQ29" s="32">
        <f>2*(females!AQ28-females!AQ29)/(females!AQ28+females!AQ29)</f>
        <v>5.8799560550652731E-4</v>
      </c>
      <c r="AR29" s="32">
        <f>2*(females!AR28-females!AR29)/(females!AR28+females!AR29)</f>
        <v>6.3930048153762074E-4</v>
      </c>
      <c r="AS29" s="32">
        <f>2*(females!AS28-females!AS29)/(females!AS28+females!AS29)</f>
        <v>6.186970240673142E-4</v>
      </c>
      <c r="AT29" s="32">
        <f>2*(females!AT28-females!AT29)/(females!AT28+females!AT29)</f>
        <v>7.2128512400952097E-4</v>
      </c>
      <c r="AU29" s="32">
        <f>2*(females!AU28-females!AU29)/(females!AU28+females!AU29)</f>
        <v>7.6179495362315862E-4</v>
      </c>
      <c r="AV29" s="32">
        <f>2*(females!AV28-females!AV29)/(females!AV28+females!AV29)</f>
        <v>6.0703647877687289E-4</v>
      </c>
      <c r="AW29" s="32">
        <f>2*(females!AW28-females!AW29)/(females!AW28+females!AW29)</f>
        <v>6.9000674558833376E-4</v>
      </c>
      <c r="AX29" s="32">
        <f>2*(females!AX28-females!AX29)/(females!AX28+females!AX29)</f>
        <v>6.2797580748938364E-4</v>
      </c>
      <c r="AY29" s="32">
        <f>2*(females!AY28-females!AY29)/(females!AY28+females!AY29)</f>
        <v>6.4863863106361293E-4</v>
      </c>
      <c r="AZ29" s="32">
        <f>2*(females!AZ28-females!AZ29)/(females!AZ28+females!AZ29)</f>
        <v>6.2816981180650313E-4</v>
      </c>
      <c r="BA29" s="32">
        <f>2*(females!BA28-females!BA29)/(females!BA28+females!BA29)</f>
        <v>5.4431829268918909E-4</v>
      </c>
      <c r="BB29" s="32">
        <f>2*(females!BB28-females!BB29)/(females!BB28+females!BB29)</f>
        <v>5.3338803979895372E-4</v>
      </c>
      <c r="BC29" s="32">
        <f>2*(females!BC28-females!BC29)/(females!BC28+females!BC29)</f>
        <v>7.1758072783188113E-4</v>
      </c>
      <c r="BD29" s="32">
        <f>2*(females!BD28-females!BD29)/(females!BD28+females!BD29)</f>
        <v>5.0153787890419089E-4</v>
      </c>
      <c r="BE29" s="32">
        <f>2*(females!BE28-females!BE29)/(females!BE28+females!BE29)</f>
        <v>5.625533786444509E-4</v>
      </c>
      <c r="BF29" s="32">
        <f>2*(females!BF28-females!BF29)/(females!BF28+females!BF29)</f>
        <v>5.1081393091752399E-4</v>
      </c>
      <c r="BG29" s="32">
        <f>2*(females!BG28-females!BG29)/(females!BG28+females!BG29)</f>
        <v>5.3132791106388195E-4</v>
      </c>
      <c r="BH29" s="32">
        <f>2*(females!BH28-females!BH29)/(females!BH28+females!BH29)</f>
        <v>5.6101554013046162E-4</v>
      </c>
      <c r="BI29" s="32">
        <f>2*(females!BI28-females!BI29)/(females!BI28+females!BI29)</f>
        <v>3.8714672861014324E-4</v>
      </c>
      <c r="BJ29" s="32">
        <f>2*(females!BJ28-females!BJ29)/(females!BJ28+females!BJ29)</f>
        <v>6.0090339204872407E-4</v>
      </c>
      <c r="BK29" s="32">
        <f>2*(females!BK28-females!BK29)/(females!BK28+females!BK29)</f>
        <v>5.9051710972418778E-4</v>
      </c>
      <c r="BL29" s="32">
        <f>2*(females!BL28-females!BL29)/(females!BL28+females!BL29)</f>
        <v>5.5958854980083731E-4</v>
      </c>
      <c r="BM29" s="32">
        <f>2*(females!BM28-females!BM29)/(females!BM28+females!BM29)</f>
        <v>4.9841574993769798E-4</v>
      </c>
      <c r="BN29" s="32">
        <f>2*(females!BN28-females!BN29)/(females!BN28+females!BN29)</f>
        <v>5.8019105589682783E-4</v>
      </c>
      <c r="BO29" s="32">
        <f>2*(females!BO28-females!BO29)/(females!BO28+females!BO29)</f>
        <v>3.9634750529733687E-4</v>
      </c>
      <c r="BP29" s="32">
        <f>2*(females!BP28-females!BP29)/(females!BP28+females!BP29)</f>
        <v>4.1666454946875269E-4</v>
      </c>
      <c r="BQ29" s="32">
        <f>2*(females!BQ28-females!BQ29)/(females!BQ28+females!BQ29)</f>
        <v>4.874482086278333E-4</v>
      </c>
      <c r="BR29" s="32">
        <f>2*(females!BR28-females!BR29)/(females!BR28+females!BR29)</f>
        <v>4.5712428193394044E-4</v>
      </c>
      <c r="BS29" s="32">
        <f>2*(females!BS28-females!BS29)/(females!BS28+females!BS29)</f>
        <v>4.8715138229204726E-4</v>
      </c>
      <c r="BT29" s="32">
        <f>2*(females!BT28-females!BT29)/(females!BT28+females!BT29)</f>
        <v>4.8640596657985671E-4</v>
      </c>
      <c r="BU29" s="32">
        <f>2*(females!BU28-females!BU29)/(females!BU28+females!BU29)</f>
        <v>3.7494743135675233E-4</v>
      </c>
      <c r="BV29" s="32">
        <f>2*(females!BV28-females!BV29)/(females!BV28+females!BV29)</f>
        <v>4.5550016448617052E-4</v>
      </c>
      <c r="BW29" s="32">
        <f>2*(females!BW28-females!BW29)/(females!BW28+females!BW29)</f>
        <v>3.7450340342620004E-4</v>
      </c>
      <c r="BX29" s="32">
        <f>2*(females!BX28-females!BX29)/(females!BX28+females!BX29)</f>
        <v>4.7584576522579893E-4</v>
      </c>
      <c r="BY29" s="32">
        <f>2*(females!BY28-females!BY29)/(females!BY28+females!BY29)</f>
        <v>4.350135309441311E-4</v>
      </c>
      <c r="BZ29" s="32">
        <f>2*(females!BZ28-females!BZ29)/(females!BZ28+females!BZ29)</f>
        <v>4.3516321150450089E-4</v>
      </c>
      <c r="CA29" s="32">
        <f>2*(females!CA28-females!CA29)/(females!CA28+females!CA29)</f>
        <v>4.0462895524803755E-4</v>
      </c>
      <c r="CB29" s="32">
        <f>2*(females!CB28-females!CB29)/(females!CB28+females!CB29)</f>
        <v>3.7441245073187513E-4</v>
      </c>
      <c r="CC29" s="32">
        <f>2*(females!CC28-females!CC29)/(females!CC28+females!CC29)</f>
        <v>3.8426923115816722E-4</v>
      </c>
      <c r="CD29" s="32">
        <f>2*(females!CD28-females!CD29)/(females!CD28+females!CD29)</f>
        <v>2.827397481596672E-4</v>
      </c>
      <c r="CE29" s="32">
        <f>2*(females!CE28-females!CE29)/(females!CE28+females!CE29)</f>
        <v>3.4342740550695944E-4</v>
      </c>
      <c r="CF29" s="32">
        <f>2*(females!CF28-females!CF29)/(females!CF28+females!CF29)</f>
        <v>3.4333030394829848E-4</v>
      </c>
      <c r="CG29" s="32">
        <f>2*(females!CG28-females!CG29)/(females!CG28+females!CG29)</f>
        <v>3.6348949919224558E-4</v>
      </c>
      <c r="CH29" s="32">
        <f>2*(females!CH28-females!CH29)/(females!CH28+females!CH29)</f>
        <v>3.4320207536313806E-4</v>
      </c>
      <c r="CI29" s="32">
        <f>2*(females!CI28-females!CI29)/(females!CI28+females!CI29)</f>
        <v>2.5233536379189398E-4</v>
      </c>
      <c r="CJ29" s="32">
        <f>2*(females!CJ28-females!CJ29)/(females!CJ28+females!CJ29)</f>
        <v>3.3288780167957025E-4</v>
      </c>
      <c r="CK29" s="32">
        <f>2*(females!CK28-females!CK29)/(females!CK28+females!CK29)</f>
        <v>3.5287416003347262E-4</v>
      </c>
      <c r="CL29" s="32">
        <f>2*(females!CL28-females!CL29)/(females!CL28+females!CL29)</f>
        <v>3.7300079136654387E-4</v>
      </c>
      <c r="CM29" s="32">
        <f>2*(females!CM28-females!CM29)/(females!CM28+females!CM29)</f>
        <v>2.9228125519681109E-4</v>
      </c>
      <c r="CN29" s="32">
        <f>2*(females!CN28-females!CN29)/(females!CN28+females!CN29)</f>
        <v>2.5199707683390871E-4</v>
      </c>
      <c r="CP29" s="31">
        <f t="shared" si="1"/>
        <v>86</v>
      </c>
      <c r="CQ29" s="32">
        <f>$CN89*EXP('2a)answer'!$I89*('2a) female mx'!CQ$2-'2a) female mx'!$CO$2))</f>
        <v>7.6549238742687861E-2</v>
      </c>
      <c r="CR29" s="32">
        <f>$CN89*EXP('2a)answer'!$I89*('2a) female mx'!CR$2-'2a) female mx'!$CO$2))</f>
        <v>7.5944894813569891E-2</v>
      </c>
      <c r="CS29" s="32">
        <f>$CN89*EXP('2a)answer'!$I89*('2a) female mx'!CS$2-'2a) female mx'!$CO$2))</f>
        <v>7.5345322082580865E-2</v>
      </c>
      <c r="CT29" s="32">
        <f>$CN89*EXP('2a)answer'!$I89*('2a) female mx'!CT$2-'2a) female mx'!$CO$2))</f>
        <v>7.4750482881878882E-2</v>
      </c>
      <c r="CU29" s="32">
        <f>$CN89*EXP('2a)answer'!$I89*('2a) female mx'!CU$2-'2a) female mx'!$CO$2))</f>
        <v>7.4160339841003564E-2</v>
      </c>
      <c r="CV29" s="32">
        <f>$CN89*EXP('2a)answer'!$I89*('2a) female mx'!CV$2-'2a) female mx'!$CO$2))</f>
        <v>7.3574855884528334E-2</v>
      </c>
      <c r="CW29" s="32">
        <f>$CN89*EXP('2a)answer'!$I89*('2a) female mx'!CW$2-'2a) female mx'!$CO$2))</f>
        <v>7.2993994229731129E-2</v>
      </c>
      <c r="CX29" s="32">
        <f>$CN89*EXP('2a)answer'!$I89*('2a) female mx'!CX$2-'2a) female mx'!$CO$2))</f>
        <v>7.2417718384283541E-2</v>
      </c>
      <c r="CY29" s="32">
        <f>$CN89*EXP('2a)answer'!$I89*('2a) female mx'!CY$2-'2a) female mx'!$CO$2))</f>
        <v>7.1845992143958301E-2</v>
      </c>
      <c r="CZ29" s="32">
        <f>$CN89*EXP('2a)answer'!$I89*('2a) female mx'!CZ$2-'2a) female mx'!$CO$2))</f>
        <v>7.1278779590354613E-2</v>
      </c>
      <c r="DA29" s="32">
        <f>$CN89*EXP('2a)answer'!$I89*('2a) female mx'!DA$2-'2a) female mx'!$CO$2))</f>
        <v>7.071604508864171E-2</v>
      </c>
      <c r="DB29" s="32">
        <f>$CN89*EXP('2a)answer'!$I89*('2a) female mx'!DB$2-'2a) female mx'!$CO$2))</f>
        <v>7.0157753285320076E-2</v>
      </c>
      <c r="DC29" s="32">
        <f>$CN89*EXP('2a)answer'!$I89*('2a) female mx'!DC$2-'2a) female mx'!$CO$2))</f>
        <v>6.9603869106000402E-2</v>
      </c>
      <c r="DD29" s="32">
        <f>$CN89*EXP('2a)answer'!$I89*('2a) female mx'!DD$2-'2a) female mx'!$CO$2))</f>
        <v>6.9054357753200013E-2</v>
      </c>
      <c r="DE29" s="32">
        <f>$CN89*EXP('2a)answer'!$I89*('2a) female mx'!DE$2-'2a) female mx'!$CO$2))</f>
        <v>6.8509184704156817E-2</v>
      </c>
      <c r="DF29" s="32">
        <f>$CN89*EXP('2a)answer'!$I89*('2a) female mx'!DF$2-'2a) female mx'!$CO$2))</f>
        <v>6.7968315708660326E-2</v>
      </c>
      <c r="DG29" s="32">
        <f>$CN89*EXP('2a)answer'!$I89*('2a) female mx'!DG$2-'2a) female mx'!$CO$2))</f>
        <v>6.7431716786899965E-2</v>
      </c>
      <c r="DH29" s="32">
        <f>$CN89*EXP('2a)answer'!$I89*('2a) female mx'!DH$2-'2a) female mx'!$CO$2))</f>
        <v>6.6899354227330315E-2</v>
      </c>
      <c r="DI29" s="32">
        <f>$CN89*EXP('2a)answer'!$I89*('2a) female mx'!DI$2-'2a) female mx'!$CO$2))</f>
        <v>6.6371194584553178E-2</v>
      </c>
      <c r="DJ29" s="32">
        <f>$CN89*EXP('2a)answer'!$I89*('2a) female mx'!DJ$2-'2a) female mx'!$CO$2))</f>
        <v>6.58472046772164E-2</v>
      </c>
      <c r="DK29" s="32">
        <f>$CN89*EXP('2a)answer'!$I89*('2a) female mx'!DK$2-'2a) female mx'!$CO$2))</f>
        <v>6.5327351585929241E-2</v>
      </c>
      <c r="DL29" s="32">
        <f>$CN89*EXP('2a)answer'!$I89*('2a) female mx'!DL$2-'2a) female mx'!$CO$2))</f>
        <v>6.4811602651194317E-2</v>
      </c>
      <c r="DM29" s="32">
        <f>$CN89*EXP('2a)answer'!$I89*('2a) female mx'!DM$2-'2a) female mx'!$CO$2))</f>
        <v>6.4299925471355643E-2</v>
      </c>
      <c r="DN29" s="32">
        <f>$CN89*EXP('2a)answer'!$I89*('2a) female mx'!DN$2-'2a) female mx'!$CO$2))</f>
        <v>6.3792287900563155E-2</v>
      </c>
      <c r="DO29" s="32">
        <f>$CN89*EXP('2a)answer'!$I89*('2a) female mx'!DO$2-'2a) female mx'!$CO$2))</f>
        <v>6.3288658046753099E-2</v>
      </c>
      <c r="DP29" s="32">
        <f>$CN89*EXP('2a)answer'!$I89*('2a) female mx'!DP$2-'2a) female mx'!$CO$2))</f>
        <v>6.2789004269644413E-2</v>
      </c>
      <c r="DQ29" s="32">
        <f>$CN89*EXP('2a)answer'!$I89*('2a) female mx'!DQ$2-'2a) female mx'!$CO$2))</f>
        <v>6.2293295178750978E-2</v>
      </c>
      <c r="DR29" s="32">
        <f>$CN89*EXP('2a)answer'!$I89*('2a) female mx'!DR$2-'2a) female mx'!$CO$2))</f>
        <v>6.1801499631409532E-2</v>
      </c>
      <c r="DS29" s="32">
        <f>$CN89*EXP('2a)answer'!$I89*('2a) female mx'!DS$2-'2a) female mx'!$CO$2))</f>
        <v>6.1313586730823079E-2</v>
      </c>
      <c r="DT29" s="32">
        <f>$CN89*EXP('2a)answer'!$I89*('2a) female mx'!DT$2-'2a) female mx'!$CO$2))</f>
        <v>6.0829525824119941E-2</v>
      </c>
      <c r="DU29" s="32">
        <f>$CN89*EXP('2a)answer'!$I89*('2a) female mx'!DU$2-'2a) female mx'!$CO$2))</f>
        <v>6.0349286500427861E-2</v>
      </c>
      <c r="DV29" s="32">
        <f>$CN89*EXP('2a)answer'!$I89*('2a) female mx'!DV$2-'2a) female mx'!$CO$2))</f>
        <v>5.987283858896357E-2</v>
      </c>
      <c r="DW29" s="32">
        <f>$CN89*EXP('2a)answer'!$I89*('2a) female mx'!DW$2-'2a) female mx'!$CO$2))</f>
        <v>5.9400152157137273E-2</v>
      </c>
      <c r="DX29" s="32">
        <f>$CN89*EXP('2a)answer'!$I89*('2a) female mx'!DX$2-'2a) female mx'!$CO$2))</f>
        <v>5.8931197508672151E-2</v>
      </c>
      <c r="DY29" s="32">
        <f>$CN89*EXP('2a)answer'!$I89*('2a) female mx'!DY$2-'2a) female mx'!$CO$2))</f>
        <v>5.8465945181738727E-2</v>
      </c>
      <c r="DZ29" s="32">
        <f>$CN89*EXP('2a)answer'!$I89*('2a) female mx'!DZ$2-'2a) female mx'!$CO$2))</f>
        <v>5.8004365947103911E-2</v>
      </c>
      <c r="EA29" s="32">
        <f>$CN89*EXP('2a)answer'!$I89*('2a) female mx'!EA$2-'2a) female mx'!$CO$2))</f>
        <v>5.7546430806294714E-2</v>
      </c>
      <c r="EB29" s="32">
        <f>$CN89*EXP('2a)answer'!$I89*('2a) female mx'!EB$2-'2a) female mx'!$CO$2))</f>
        <v>5.7092110989776436E-2</v>
      </c>
      <c r="EC29" s="32">
        <f>$CN89*EXP('2a)answer'!$I89*('2a) female mx'!EC$2-'2a) female mx'!$CO$2))</f>
        <v>5.664137795514522E-2</v>
      </c>
      <c r="ED29" s="32">
        <f>$CN89*EXP('2a)answer'!$I89*('2a) female mx'!ED$2-'2a) female mx'!$CO$2))</f>
        <v>5.6194203385334915E-2</v>
      </c>
      <c r="EE29" s="32">
        <f>$CN89*EXP('2a)answer'!$I89*('2a) female mx'!EE$2-'2a) female mx'!$CO$2))</f>
        <v>5.5750559186838008E-2</v>
      </c>
      <c r="EF29" s="32">
        <f>$CN89*EXP('2a)answer'!$I89*('2a) female mx'!EF$2-'2a) female mx'!$CO$2))</f>
        <v>5.5310417487940758E-2</v>
      </c>
      <c r="EG29" s="32">
        <f>$CN89*EXP('2a)answer'!$I89*('2a) female mx'!EG$2-'2a) female mx'!$CO$2))</f>
        <v>5.4873750636972099E-2</v>
      </c>
      <c r="EH29" s="32">
        <f>$CN89*EXP('2a)answer'!$I89*('2a) female mx'!EH$2-'2a) female mx'!$CO$2))</f>
        <v>5.4440531200566467E-2</v>
      </c>
      <c r="EI29" s="32">
        <f>$CN89*EXP('2a)answer'!$I89*('2a) female mx'!EI$2-'2a) female mx'!$CO$2))</f>
        <v>5.4010731961940298E-2</v>
      </c>
      <c r="EJ29" s="32">
        <f>$CN89*EXP('2a)answer'!$I89*('2a) female mx'!EJ$2-'2a) female mx'!$CO$2))</f>
        <v>5.3584325919182177E-2</v>
      </c>
      <c r="EK29" s="32">
        <f>$CN89*EXP('2a)answer'!$I89*('2a) female mx'!EK$2-'2a) female mx'!$CO$2))</f>
        <v>5.316128628355641E-2</v>
      </c>
      <c r="EL29" s="32">
        <f>$CN89*EXP('2a)answer'!$I89*('2a) female mx'!EL$2-'2a) female mx'!$CO$2))</f>
        <v>5.2741586477820082E-2</v>
      </c>
      <c r="EM29" s="32">
        <f>$CN89*EXP('2a)answer'!$I89*('2a) female mx'!EM$2-'2a) female mx'!$CO$2))</f>
        <v>5.2325200134553329E-2</v>
      </c>
      <c r="EN29" s="32">
        <f>$CN89*EXP('2a)answer'!$I89*('2a) female mx'!EN$2-'2a) female mx'!$CO$2))</f>
        <v>5.1912101094502845E-2</v>
      </c>
      <c r="EO29" s="32">
        <f>$CN89*EXP('2a)answer'!$I89*('2a) female mx'!EO$2-'2a) female mx'!$CO$2))</f>
        <v>5.1502263404938381E-2</v>
      </c>
    </row>
    <row r="30" spans="1:145" x14ac:dyDescent="0.25">
      <c r="A30" s="31">
        <f>'2a) male mx'!A30</f>
        <v>27</v>
      </c>
      <c r="B30" s="32">
        <f>2*(females!B29-females!B30)/(females!B29+females!B30)</f>
        <v>3.9734645642319679E-3</v>
      </c>
      <c r="C30" s="32">
        <f>2*(females!C29-females!C30)/(females!C29+females!C30)</f>
        <v>2.9922302126263217E-3</v>
      </c>
      <c r="D30" s="32">
        <f>2*(females!D29-females!D30)/(females!D29+females!D30)</f>
        <v>3.1804750411657231E-3</v>
      </c>
      <c r="E30" s="32">
        <f>2*(females!E29-females!E30)/(females!E29+females!E30)</f>
        <v>3.2680656083824196E-3</v>
      </c>
      <c r="F30" s="32">
        <f>2*(females!F29-females!F30)/(females!F29+females!F30)</f>
        <v>3.1265472792919094E-3</v>
      </c>
      <c r="G30" s="32">
        <f>2*(females!G29-females!G30)/(females!G29+females!G30)</f>
        <v>3.015584227715556E-3</v>
      </c>
      <c r="H30" s="32">
        <f>2*(females!H29-females!H30)/(females!H29+females!H30)</f>
        <v>3.4519547112478984E-3</v>
      </c>
      <c r="I30" s="32">
        <f>2*(females!I29-females!I30)/(females!I29+females!I30)</f>
        <v>3.3883710657713019E-3</v>
      </c>
      <c r="J30" s="32">
        <f>2*(females!J29-females!J30)/(females!J29+females!J30)</f>
        <v>3.1478258941931478E-3</v>
      </c>
      <c r="K30" s="32">
        <f>2*(females!K29-females!K30)/(females!K29+females!K30)</f>
        <v>3.0957535295446158E-3</v>
      </c>
      <c r="L30" s="32">
        <f>2*(females!L29-females!L30)/(females!L29+females!L30)</f>
        <v>3.0375116356292494E-3</v>
      </c>
      <c r="M30" s="32">
        <f>2*(females!M29-females!M30)/(females!M29+females!M30)</f>
        <v>2.6216311767425417E-3</v>
      </c>
      <c r="N30" s="32">
        <f>2*(females!N29-females!N30)/(females!N29+females!N30)</f>
        <v>2.759969575138542E-3</v>
      </c>
      <c r="O30" s="32">
        <f>2*(females!O29-females!O30)/(females!O29+females!O30)</f>
        <v>2.8445144632620015E-3</v>
      </c>
      <c r="P30" s="32">
        <f>2*(females!P29-females!P30)/(females!P29+females!P30)</f>
        <v>2.7183663705459566E-3</v>
      </c>
      <c r="Q30" s="32">
        <f>2*(females!Q29-females!Q30)/(females!Q29+females!Q30)</f>
        <v>2.7352029335323894E-3</v>
      </c>
      <c r="R30" s="32">
        <f>2*(females!R29-females!R30)/(females!R29+females!R30)</f>
        <v>2.3488788703732769E-3</v>
      </c>
      <c r="S30" s="32">
        <f>2*(females!S29-females!S30)/(females!S29+females!S30)</f>
        <v>2.4630541871921183E-3</v>
      </c>
      <c r="T30" s="32">
        <f>2*(females!T29-females!T30)/(females!T29+females!T30)</f>
        <v>2.0477447863339981E-3</v>
      </c>
      <c r="U30" s="32">
        <f>2*(females!U29-females!U30)/(females!U29+females!U30)</f>
        <v>2.1307047467366857E-3</v>
      </c>
      <c r="V30" s="32">
        <f>2*(females!V29-females!V30)/(females!V29+females!V30)</f>
        <v>1.9179794409844191E-3</v>
      </c>
      <c r="W30" s="32">
        <f>2*(females!W29-females!W30)/(females!W29+females!W30)</f>
        <v>2.0268886181579035E-3</v>
      </c>
      <c r="X30" s="32">
        <f>2*(females!X29-females!X30)/(females!X29+females!X30)</f>
        <v>1.9792182088075212E-3</v>
      </c>
      <c r="Y30" s="32">
        <f>2*(females!Y29-females!Y30)/(females!Y29+females!Y30)</f>
        <v>1.9439029960537707E-3</v>
      </c>
      <c r="Z30" s="32">
        <f>2*(females!Z29-females!Z30)/(females!Z29+females!Z30)</f>
        <v>1.6485432584091558E-3</v>
      </c>
      <c r="AA30" s="32">
        <f>2*(females!AA29-females!AA30)/(females!AA29+females!AA30)</f>
        <v>1.5651438240270727E-3</v>
      </c>
      <c r="AB30" s="32">
        <f>2*(females!AB29-females!AB30)/(females!AB29+females!AB30)</f>
        <v>1.2932734011513287E-3</v>
      </c>
      <c r="AC30" s="32">
        <f>2*(females!AC29-females!AC30)/(females!AC29+females!AC30)</f>
        <v>1.1407341513827477E-3</v>
      </c>
      <c r="AD30" s="32">
        <f>2*(females!AD29-females!AD30)/(females!AD29+females!AD30)</f>
        <v>1.284293508052938E-3</v>
      </c>
      <c r="AE30" s="32">
        <f>2*(females!AE29-females!AE30)/(females!AE29+females!AE30)</f>
        <v>9.6105632625773021E-4</v>
      </c>
      <c r="AF30" s="32">
        <f>2*(females!AF29-females!AF30)/(females!AF29+females!AF30)</f>
        <v>1.0350072920968308E-3</v>
      </c>
      <c r="AG30" s="32">
        <f>2*(females!AG29-females!AG30)/(females!AG29+females!AG30)</f>
        <v>8.4403574126657463E-4</v>
      </c>
      <c r="AH30" s="32">
        <f>2*(females!AH29-females!AH30)/(females!AH29+females!AH30)</f>
        <v>9.3711929528628992E-4</v>
      </c>
      <c r="AI30" s="32">
        <f>2*(females!AI29-females!AI30)/(females!AI29+females!AI30)</f>
        <v>9.1328939857817444E-4</v>
      </c>
      <c r="AJ30" s="32">
        <f>2*(females!AJ29-females!AJ30)/(females!AJ29+females!AJ30)</f>
        <v>6.7408855449487437E-4</v>
      </c>
      <c r="AK30" s="32">
        <f>2*(females!AK29-females!AK30)/(females!AK29+females!AK30)</f>
        <v>7.2599045841111802E-4</v>
      </c>
      <c r="AL30" s="32">
        <f>2*(females!AL29-females!AL30)/(females!AL29+females!AL30)</f>
        <v>7.463537509458997E-4</v>
      </c>
      <c r="AM30" s="32">
        <f>2*(females!AM29-females!AM30)/(females!AM29+females!AM30)</f>
        <v>6.8233275093820757E-4</v>
      </c>
      <c r="AN30" s="32">
        <f>2*(females!AN29-females!AN30)/(females!AN29+females!AN30)</f>
        <v>6.9283945255342366E-4</v>
      </c>
      <c r="AO30" s="32">
        <f>2*(females!AO29-females!AO30)/(females!AO29+females!AO30)</f>
        <v>6.9232398695950935E-4</v>
      </c>
      <c r="AP30" s="32">
        <f>2*(females!AP29-females!AP30)/(females!AP29+females!AP30)</f>
        <v>7.7432543349318847E-4</v>
      </c>
      <c r="AQ30" s="32">
        <f>2*(females!AQ29-females!AQ30)/(females!AQ29+females!AQ30)</f>
        <v>8.2584055083564738E-4</v>
      </c>
      <c r="AR30" s="32">
        <f>2*(females!AR29-females!AR30)/(females!AR29+females!AR30)</f>
        <v>6.8099507826284347E-4</v>
      </c>
      <c r="AS30" s="32">
        <f>2*(females!AS29-females!AS30)/(females!AS29+females!AS30)</f>
        <v>8.4617210315044323E-4</v>
      </c>
      <c r="AT30" s="32">
        <f>2*(females!AT29-females!AT30)/(females!AT29+females!AT30)</f>
        <v>7.1149057274991104E-4</v>
      </c>
      <c r="AU30" s="32">
        <f>2*(females!AU29-females!AU30)/(females!AU29+females!AU30)</f>
        <v>7.5206947885706041E-4</v>
      </c>
      <c r="AV30" s="32">
        <f>2*(females!AV29-females!AV30)/(females!AV29+females!AV30)</f>
        <v>6.28001667807708E-4</v>
      </c>
      <c r="AW30" s="32">
        <f>2*(females!AW29-females!AW30)/(females!AW29+females!AW30)</f>
        <v>5.9770399225045855E-4</v>
      </c>
      <c r="AX30" s="32">
        <f>2*(females!AX29-females!AX30)/(females!AX29+females!AX30)</f>
        <v>6.0776183976719628E-4</v>
      </c>
      <c r="AY30" s="32">
        <f>2*(females!AY29-females!AY30)/(females!AY29+females!AY30)</f>
        <v>7.4181683306030353E-4</v>
      </c>
      <c r="AZ30" s="32">
        <f>2*(females!AZ29-females!AZ30)/(females!AZ29+females!AZ30)</f>
        <v>6.388722873688766E-4</v>
      </c>
      <c r="BA30" s="32">
        <f>2*(females!BA29-females!BA30)/(females!BA29+females!BA30)</f>
        <v>6.3712594541269322E-4</v>
      </c>
      <c r="BB30" s="32">
        <f>2*(females!BB29-females!BB30)/(females!BB29+females!BB30)</f>
        <v>5.4393842206542655E-4</v>
      </c>
      <c r="BC30" s="32">
        <f>2*(females!BC29-females!BC30)/(females!BC29+females!BC30)</f>
        <v>6.1547930450838589E-4</v>
      </c>
      <c r="BD30" s="32">
        <f>2*(females!BD29-females!BD30)/(females!BD29+females!BD30)</f>
        <v>4.9154642553583686E-4</v>
      </c>
      <c r="BE30" s="32">
        <f>2*(females!BE29-females!BE30)/(females!BE29+females!BE30)</f>
        <v>4.5027067407566596E-4</v>
      </c>
      <c r="BF30" s="32">
        <f>2*(females!BF29-females!BF30)/(females!BF29+females!BF30)</f>
        <v>5.1107499514478757E-4</v>
      </c>
      <c r="BG30" s="32">
        <f>2*(females!BG29-females!BG30)/(females!BG29+females!BG30)</f>
        <v>5.3161037049153509E-4</v>
      </c>
      <c r="BH30" s="32">
        <f>2*(females!BH29-females!BH30)/(females!BH29+females!BH30)</f>
        <v>5.4091291812313422E-4</v>
      </c>
      <c r="BI30" s="32">
        <f>2*(females!BI29-females!BI30)/(females!BI29+females!BI30)</f>
        <v>5.5041382965711257E-4</v>
      </c>
      <c r="BJ30" s="32">
        <f>2*(females!BJ29-females!BJ30)/(females!BJ29+females!BJ30)</f>
        <v>4.8913708066685693E-4</v>
      </c>
      <c r="BK30" s="32">
        <f>2*(females!BK29-females!BK30)/(females!BK29+females!BK30)</f>
        <v>4.889676670130188E-4</v>
      </c>
      <c r="BL30" s="32">
        <f>2*(females!BL29-females!BL30)/(females!BL29+females!BL30)</f>
        <v>5.1917115851517052E-4</v>
      </c>
      <c r="BM30" s="32">
        <f>2*(females!BM29-females!BM30)/(females!BM29+females!BM30)</f>
        <v>4.9866429207479968E-4</v>
      </c>
      <c r="BN30" s="32">
        <f>2*(females!BN29-females!BN30)/(females!BN29+females!BN30)</f>
        <v>5.9071558063267672E-4</v>
      </c>
      <c r="BO30" s="32">
        <f>2*(females!BO29-females!BO30)/(females!BO29+females!BO30)</f>
        <v>4.981978455485006E-4</v>
      </c>
      <c r="BP30" s="32">
        <f>2*(females!BP29-females!BP30)/(females!BP29+females!BP30)</f>
        <v>3.6599499806835975E-4</v>
      </c>
      <c r="BQ30" s="32">
        <f>2*(females!BQ29-females!BQ30)/(females!BQ29+females!BQ30)</f>
        <v>4.4703635218336618E-4</v>
      </c>
      <c r="BR30" s="32">
        <f>2*(females!BR29-females!BR30)/(females!BR29+females!BR30)</f>
        <v>4.9799531477877324E-4</v>
      </c>
      <c r="BS30" s="32">
        <f>2*(females!BS29-females!BS30)/(females!BS29+females!BS30)</f>
        <v>4.2645222212068596E-4</v>
      </c>
      <c r="BT30" s="32">
        <f>2*(females!BT29-females!BT30)/(females!BT29+females!BT30)</f>
        <v>5.0692458989800681E-4</v>
      </c>
      <c r="BU30" s="32">
        <f>2*(females!BU29-females!BU30)/(females!BU29+females!BU30)</f>
        <v>3.5480944198612189E-4</v>
      </c>
      <c r="BV30" s="32">
        <f>2*(females!BV29-females!BV30)/(females!BV29+females!BV30)</f>
        <v>3.4429333792391115E-4</v>
      </c>
      <c r="BW30" s="32">
        <f>2*(females!BW29-females!BW30)/(females!BW29+females!BW30)</f>
        <v>3.6451635767155053E-4</v>
      </c>
      <c r="BX30" s="32">
        <f>2*(females!BX29-females!BX30)/(females!BX29+females!BX30)</f>
        <v>4.0515355319666155E-4</v>
      </c>
      <c r="BY30" s="32">
        <f>2*(females!BY29-females!BY30)/(females!BY29+females!BY30)</f>
        <v>3.6434296818071412E-4</v>
      </c>
      <c r="BZ30" s="32">
        <f>2*(females!BZ29-females!BZ30)/(females!BZ29+females!BZ30)</f>
        <v>4.961146126002987E-4</v>
      </c>
      <c r="CA30" s="32">
        <f>2*(females!CA29-females!CA30)/(females!CA29+females!CA30)</f>
        <v>4.35158807664867E-4</v>
      </c>
      <c r="CB30" s="32">
        <f>2*(females!CB29-females!CB30)/(females!CB29+females!CB30)</f>
        <v>4.7580722720807453E-4</v>
      </c>
      <c r="CC30" s="32">
        <f>2*(females!CC29-females!CC30)/(females!CC29+females!CC30)</f>
        <v>4.9572312346034969E-4</v>
      </c>
      <c r="CD30" s="32">
        <f>2*(females!CD29-females!CD30)/(females!CD29+females!CD30)</f>
        <v>4.0405264806004222E-4</v>
      </c>
      <c r="CE30" s="32">
        <f>2*(females!CE29-females!CE30)/(females!CE29+females!CE30)</f>
        <v>3.9407672370674626E-4</v>
      </c>
      <c r="CF30" s="32">
        <f>2*(females!CF29-females!CF30)/(females!CF29+females!CF30)</f>
        <v>4.0406897457395978E-4</v>
      </c>
      <c r="CG30" s="32">
        <f>2*(females!CG29-females!CG30)/(females!CG29+females!CG30)</f>
        <v>4.1413513936657524E-4</v>
      </c>
      <c r="CH30" s="32">
        <f>2*(females!CH29-females!CH30)/(females!CH29+females!CH30)</f>
        <v>3.2312135226285923E-4</v>
      </c>
      <c r="CI30" s="32">
        <f>2*(females!CI29-females!CI30)/(females!CI29+females!CI30)</f>
        <v>3.2308220422833832E-4</v>
      </c>
      <c r="CJ30" s="32">
        <f>2*(females!CJ29-females!CJ30)/(females!CJ29+females!CJ30)</f>
        <v>2.522615245677499E-4</v>
      </c>
      <c r="CK30" s="32">
        <f>2*(females!CK29-females!CK30)/(females!CK29+females!CK30)</f>
        <v>3.2273680813296756E-4</v>
      </c>
      <c r="CL30" s="32">
        <f>2*(females!CL29-females!CL30)/(females!CL29+females!CL30)</f>
        <v>4.2357497277018035E-4</v>
      </c>
      <c r="CM30" s="32">
        <f>2*(females!CM29-females!CM30)/(females!CM29+females!CM30)</f>
        <v>2.4195255713608824E-4</v>
      </c>
      <c r="CN30" s="32">
        <f>2*(females!CN29-females!CN30)/(females!CN29+females!CN30)</f>
        <v>3.2264894786194657E-4</v>
      </c>
      <c r="CP30" s="31">
        <f t="shared" si="1"/>
        <v>87</v>
      </c>
      <c r="CQ30" s="32">
        <f>$CN90*EXP('2a)answer'!$I90*('2a) female mx'!CQ$2-'2a) female mx'!$CO$2))</f>
        <v>8.7125615700531234E-2</v>
      </c>
      <c r="CR30" s="32">
        <f>$CN90*EXP('2a)answer'!$I90*('2a) female mx'!CR$2-'2a) female mx'!$CO$2))</f>
        <v>8.6440017706658628E-2</v>
      </c>
      <c r="CS30" s="32">
        <f>$CN90*EXP('2a)answer'!$I90*('2a) female mx'!CS$2-'2a) female mx'!$CO$2))</f>
        <v>8.575981473473708E-2</v>
      </c>
      <c r="CT30" s="32">
        <f>$CN90*EXP('2a)answer'!$I90*('2a) female mx'!CT$2-'2a) female mx'!$CO$2))</f>
        <v>8.5084964330934848E-2</v>
      </c>
      <c r="CU30" s="32">
        <f>$CN90*EXP('2a)answer'!$I90*('2a) female mx'!CU$2-'2a) female mx'!$CO$2))</f>
        <v>8.4415424375492612E-2</v>
      </c>
      <c r="CV30" s="32">
        <f>$CN90*EXP('2a)answer'!$I90*('2a) female mx'!CV$2-'2a) female mx'!$CO$2))</f>
        <v>8.3751153080094579E-2</v>
      </c>
      <c r="CW30" s="32">
        <f>$CN90*EXP('2a)answer'!$I90*('2a) female mx'!CW$2-'2a) female mx'!$CO$2))</f>
        <v>8.3092108985260357E-2</v>
      </c>
      <c r="CX30" s="32">
        <f>$CN90*EXP('2a)answer'!$I90*('2a) female mx'!CX$2-'2a) female mx'!$CO$2))</f>
        <v>8.2438250957757322E-2</v>
      </c>
      <c r="CY30" s="32">
        <f>$CN90*EXP('2a)answer'!$I90*('2a) female mx'!CY$2-'2a) female mx'!$CO$2))</f>
        <v>8.1789538188033264E-2</v>
      </c>
      <c r="CZ30" s="32">
        <f>$CN90*EXP('2a)answer'!$I90*('2a) female mx'!CZ$2-'2a) female mx'!$CO$2))</f>
        <v>8.1145930187669482E-2</v>
      </c>
      <c r="DA30" s="32">
        <f>$CN90*EXP('2a)answer'!$I90*('2a) female mx'!DA$2-'2a) female mx'!$CO$2))</f>
        <v>8.0507386786853624E-2</v>
      </c>
      <c r="DB30" s="32">
        <f>$CN90*EXP('2a)answer'!$I90*('2a) female mx'!DB$2-'2a) female mx'!$CO$2))</f>
        <v>7.9873868131872625E-2</v>
      </c>
      <c r="DC30" s="32">
        <f>$CN90*EXP('2a)answer'!$I90*('2a) female mx'!DC$2-'2a) female mx'!$CO$2))</f>
        <v>7.9245334682625235E-2</v>
      </c>
      <c r="DD30" s="32">
        <f>$CN90*EXP('2a)answer'!$I90*('2a) female mx'!DD$2-'2a) female mx'!$CO$2))</f>
        <v>7.8621747210154275E-2</v>
      </c>
      <c r="DE30" s="32">
        <f>$CN90*EXP('2a)answer'!$I90*('2a) female mx'!DE$2-'2a) female mx'!$CO$2))</f>
        <v>7.800306679419812E-2</v>
      </c>
      <c r="DF30" s="32">
        <f>$CN90*EXP('2a)answer'!$I90*('2a) female mx'!DF$2-'2a) female mx'!$CO$2))</f>
        <v>7.738925482076163E-2</v>
      </c>
      <c r="DG30" s="32">
        <f>$CN90*EXP('2a)answer'!$I90*('2a) female mx'!DG$2-'2a) female mx'!$CO$2))</f>
        <v>7.6780272979706049E-2</v>
      </c>
      <c r="DH30" s="32">
        <f>$CN90*EXP('2a)answer'!$I90*('2a) female mx'!DH$2-'2a) female mx'!$CO$2))</f>
        <v>7.6176083262358016E-2</v>
      </c>
      <c r="DI30" s="32">
        <f>$CN90*EXP('2a)answer'!$I90*('2a) female mx'!DI$2-'2a) female mx'!$CO$2))</f>
        <v>7.5576647959137239E-2</v>
      </c>
      <c r="DJ30" s="32">
        <f>$CN90*EXP('2a)answer'!$I90*('2a) female mx'!DJ$2-'2a) female mx'!$CO$2))</f>
        <v>7.4981929657202934E-2</v>
      </c>
      <c r="DK30" s="32">
        <f>$CN90*EXP('2a)answer'!$I90*('2a) female mx'!DK$2-'2a) female mx'!$CO$2))</f>
        <v>7.439189123811879E-2</v>
      </c>
      <c r="DL30" s="32">
        <f>$CN90*EXP('2a)answer'!$I90*('2a) female mx'!DL$2-'2a) female mx'!$CO$2))</f>
        <v>7.3806495875536199E-2</v>
      </c>
      <c r="DM30" s="32">
        <f>$CN90*EXP('2a)answer'!$I90*('2a) female mx'!DM$2-'2a) female mx'!$CO$2))</f>
        <v>7.3225707032895909E-2</v>
      </c>
      <c r="DN30" s="32">
        <f>$CN90*EXP('2a)answer'!$I90*('2a) female mx'!DN$2-'2a) female mx'!$CO$2))</f>
        <v>7.2649488461147563E-2</v>
      </c>
      <c r="DO30" s="32">
        <f>$CN90*EXP('2a)answer'!$I90*('2a) female mx'!DO$2-'2a) female mx'!$CO$2))</f>
        <v>7.2077804196487252E-2</v>
      </c>
      <c r="DP30" s="32">
        <f>$CN90*EXP('2a)answer'!$I90*('2a) female mx'!DP$2-'2a) female mx'!$CO$2))</f>
        <v>7.1510618558113026E-2</v>
      </c>
      <c r="DQ30" s="32">
        <f>$CN90*EXP('2a)answer'!$I90*('2a) female mx'!DQ$2-'2a) female mx'!$CO$2))</f>
        <v>7.0947896145997752E-2</v>
      </c>
      <c r="DR30" s="32">
        <f>$CN90*EXP('2a)answer'!$I90*('2a) female mx'!DR$2-'2a) female mx'!$CO$2))</f>
        <v>7.0389601838679802E-2</v>
      </c>
      <c r="DS30" s="32">
        <f>$CN90*EXP('2a)answer'!$I90*('2a) female mx'!DS$2-'2a) female mx'!$CO$2))</f>
        <v>6.9835700791070959E-2</v>
      </c>
      <c r="DT30" s="32">
        <f>$CN90*EXP('2a)answer'!$I90*('2a) female mx'!DT$2-'2a) female mx'!$CO$2))</f>
        <v>6.9286158432281586E-2</v>
      </c>
      <c r="DU30" s="32">
        <f>$CN90*EXP('2a)answer'!$I90*('2a) female mx'!DU$2-'2a) female mx'!$CO$2))</f>
        <v>6.8740940463463018E-2</v>
      </c>
      <c r="DV30" s="32">
        <f>$CN90*EXP('2a)answer'!$I90*('2a) female mx'!DV$2-'2a) female mx'!$CO$2))</f>
        <v>6.8200012855666736E-2</v>
      </c>
      <c r="DW30" s="32">
        <f>$CN90*EXP('2a)answer'!$I90*('2a) female mx'!DW$2-'2a) female mx'!$CO$2))</f>
        <v>6.7663341847720604E-2</v>
      </c>
      <c r="DX30" s="32">
        <f>$CN90*EXP('2a)answer'!$I90*('2a) female mx'!DX$2-'2a) female mx'!$CO$2))</f>
        <v>6.7130893944121681E-2</v>
      </c>
      <c r="DY30" s="32">
        <f>$CN90*EXP('2a)answer'!$I90*('2a) female mx'!DY$2-'2a) female mx'!$CO$2))</f>
        <v>6.6602635912945629E-2</v>
      </c>
      <c r="DZ30" s="32">
        <f>$CN90*EXP('2a)answer'!$I90*('2a) female mx'!DZ$2-'2a) female mx'!$CO$2))</f>
        <v>6.6078534783772611E-2</v>
      </c>
      <c r="EA30" s="32">
        <f>$CN90*EXP('2a)answer'!$I90*('2a) female mx'!EA$2-'2a) female mx'!$CO$2))</f>
        <v>6.55585578456295E-2</v>
      </c>
      <c r="EB30" s="32">
        <f>$CN90*EXP('2a)answer'!$I90*('2a) female mx'!EB$2-'2a) female mx'!$CO$2))</f>
        <v>6.5042672644948257E-2</v>
      </c>
      <c r="EC30" s="32">
        <f>$CN90*EXP('2a)answer'!$I90*('2a) female mx'!EC$2-'2a) female mx'!$CO$2))</f>
        <v>6.4530846983540432E-2</v>
      </c>
      <c r="ED30" s="32">
        <f>$CN90*EXP('2a)answer'!$I90*('2a) female mx'!ED$2-'2a) female mx'!$CO$2))</f>
        <v>6.4023048916587486E-2</v>
      </c>
      <c r="EE30" s="32">
        <f>$CN90*EXP('2a)answer'!$I90*('2a) female mx'!EE$2-'2a) female mx'!$CO$2))</f>
        <v>6.351924675064706E-2</v>
      </c>
      <c r="EF30" s="32">
        <f>$CN90*EXP('2a)answer'!$I90*('2a) female mx'!EF$2-'2a) female mx'!$CO$2))</f>
        <v>6.3019409041674898E-2</v>
      </c>
      <c r="EG30" s="32">
        <f>$CN90*EXP('2a)answer'!$I90*('2a) female mx'!EG$2-'2a) female mx'!$CO$2))</f>
        <v>6.252350459306226E-2</v>
      </c>
      <c r="EH30" s="32">
        <f>$CN90*EXP('2a)answer'!$I90*('2a) female mx'!EH$2-'2a) female mx'!$CO$2))</f>
        <v>6.2031502453688832E-2</v>
      </c>
      <c r="EI30" s="32">
        <f>$CN90*EXP('2a)answer'!$I90*('2a) female mx'!EI$2-'2a) female mx'!$CO$2))</f>
        <v>6.1543371915991033E-2</v>
      </c>
      <c r="EJ30" s="32">
        <f>$CN90*EXP('2a)answer'!$I90*('2a) female mx'!EJ$2-'2a) female mx'!$CO$2))</f>
        <v>6.1059082514045356E-2</v>
      </c>
      <c r="EK30" s="32">
        <f>$CN90*EXP('2a)answer'!$I90*('2a) female mx'!EK$2-'2a) female mx'!$CO$2))</f>
        <v>6.0578604021666954E-2</v>
      </c>
      <c r="EL30" s="32">
        <f>$CN90*EXP('2a)answer'!$I90*('2a) female mx'!EL$2-'2a) female mx'!$CO$2))</f>
        <v>6.0101906450523081E-2</v>
      </c>
      <c r="EM30" s="32">
        <f>$CN90*EXP('2a)answer'!$I90*('2a) female mx'!EM$2-'2a) female mx'!$CO$2))</f>
        <v>5.9628960048261431E-2</v>
      </c>
      <c r="EN30" s="32">
        <f>$CN90*EXP('2a)answer'!$I90*('2a) female mx'!EN$2-'2a) female mx'!$CO$2))</f>
        <v>5.9159735296653179E-2</v>
      </c>
      <c r="EO30" s="32">
        <f>$CN90*EXP('2a)answer'!$I90*('2a) female mx'!EO$2-'2a) female mx'!$CO$2))</f>
        <v>5.8694202909750665E-2</v>
      </c>
    </row>
    <row r="31" spans="1:145" x14ac:dyDescent="0.25">
      <c r="A31" s="31">
        <f>'2a) male mx'!A31</f>
        <v>28</v>
      </c>
      <c r="B31" s="32">
        <f>2*(females!B30-females!B31)/(females!B30+females!B31)</f>
        <v>3.8285190279688215E-3</v>
      </c>
      <c r="C31" s="32">
        <f>2*(females!C30-females!C31)/(females!C30+females!C31)</f>
        <v>3.3811869863357639E-3</v>
      </c>
      <c r="D31" s="32">
        <f>2*(females!D30-females!D31)/(females!D30+females!D31)</f>
        <v>3.7800765069376852E-3</v>
      </c>
      <c r="E31" s="32">
        <f>2*(females!E30-females!E31)/(females!E30+females!E31)</f>
        <v>3.527098369984731E-3</v>
      </c>
      <c r="F31" s="32">
        <f>2*(females!F30-females!F31)/(females!F30+females!F31)</f>
        <v>3.024570449611884E-3</v>
      </c>
      <c r="G31" s="32">
        <f>2*(females!G30-females!G31)/(females!G30+females!G31)</f>
        <v>3.1476727313316218E-3</v>
      </c>
      <c r="H31" s="32">
        <f>2*(females!H30-females!H31)/(females!H30+females!H31)</f>
        <v>3.5649824553536397E-3</v>
      </c>
      <c r="I31" s="32">
        <f>2*(females!I30-females!I31)/(females!I30+females!I31)</f>
        <v>4.2769823139484631E-3</v>
      </c>
      <c r="J31" s="32">
        <f>2*(females!J30-females!J31)/(females!J30+females!J31)</f>
        <v>3.1689025034329775E-3</v>
      </c>
      <c r="K31" s="32">
        <f>2*(females!K30-females!K31)/(females!K30+females!K31)</f>
        <v>3.1053669803345176E-3</v>
      </c>
      <c r="L31" s="32">
        <f>2*(females!L30-females!L31)/(females!L30+females!L31)</f>
        <v>2.7624460203853232E-3</v>
      </c>
      <c r="M31" s="32">
        <f>2*(females!M30-females!M31)/(females!M30+females!M31)</f>
        <v>2.5739183544372826E-3</v>
      </c>
      <c r="N31" s="32">
        <f>2*(females!N30-females!N31)/(females!N30+females!N31)</f>
        <v>2.6257728869882604E-3</v>
      </c>
      <c r="O31" s="32">
        <f>2*(females!O30-females!O31)/(females!O30+females!O31)</f>
        <v>2.9405310511301293E-3</v>
      </c>
      <c r="P31" s="32">
        <f>2*(females!P30-females!P31)/(females!P30+females!P31)</f>
        <v>2.8786391887471378E-3</v>
      </c>
      <c r="Q31" s="32">
        <f>2*(females!Q30-females!Q31)/(females!Q30+females!Q31)</f>
        <v>3.6075036075036075E-3</v>
      </c>
      <c r="R31" s="32">
        <f>2*(females!R30-females!R31)/(females!R30+females!R31)</f>
        <v>2.1371809823438476E-3</v>
      </c>
      <c r="S31" s="32">
        <f>2*(females!S30-females!S31)/(females!S30+females!S31)</f>
        <v>2.6426374388077807E-3</v>
      </c>
      <c r="T31" s="32">
        <f>2*(females!T30-females!T31)/(females!T30+females!T31)</f>
        <v>2.3763231799524736E-3</v>
      </c>
      <c r="U31" s="32">
        <f>2*(females!U30-females!U31)/(females!U30+females!U31)</f>
        <v>2.0057152100070091E-3</v>
      </c>
      <c r="V31" s="32">
        <f>2*(females!V30-females!V31)/(females!V30+females!V31)</f>
        <v>1.9973117263790896E-3</v>
      </c>
      <c r="W31" s="32">
        <f>2*(females!W30-females!W31)/(females!W30+females!W31)</f>
        <v>2.2473124088379882E-3</v>
      </c>
      <c r="X31" s="32">
        <f>2*(females!X30-females!X31)/(females!X30+females!X31)</f>
        <v>2.220521499175389E-3</v>
      </c>
      <c r="Y31" s="32">
        <f>2*(females!Y30-females!Y31)/(females!Y30+females!Y31)</f>
        <v>1.7452935605052839E-3</v>
      </c>
      <c r="Z31" s="32">
        <f>2*(females!Z30-females!Z31)/(females!Z30+females!Z31)</f>
        <v>1.5982979714317469E-3</v>
      </c>
      <c r="AA31" s="32">
        <f>2*(females!AA30-females!AA31)/(females!AA30+females!AA31)</f>
        <v>1.5887979154971348E-3</v>
      </c>
      <c r="AB31" s="32">
        <f>2*(females!AB30-females!AB31)/(females!AB30+females!AB31)</f>
        <v>1.6005054227650837E-3</v>
      </c>
      <c r="AC31" s="32">
        <f>2*(females!AC30-females!AC31)/(females!AC30+females!AC31)</f>
        <v>1.4461012899642666E-3</v>
      </c>
      <c r="AD31" s="32">
        <f>2*(females!AD30-females!AD31)/(females!AD30+females!AD31)</f>
        <v>1.0767357136510227E-3</v>
      </c>
      <c r="AE31" s="32">
        <f>2*(females!AE30-females!AE31)/(females!AE30+females!AE31)</f>
        <v>1.1712295819128688E-3</v>
      </c>
      <c r="AF31" s="32">
        <f>2*(females!AF30-females!AF31)/(females!AF30+females!AF31)</f>
        <v>1.0884353741496598E-3</v>
      </c>
      <c r="AG31" s="32">
        <f>2*(females!AG30-females!AG31)/(females!AG30+females!AG31)</f>
        <v>9.4908819741034507E-4</v>
      </c>
      <c r="AH31" s="32">
        <f>2*(females!AH30-females!AH31)/(females!AH30+females!AH31)</f>
        <v>1.0109906144634194E-3</v>
      </c>
      <c r="AI31" s="32">
        <f>2*(females!AI30-females!AI31)/(females!AI30+females!AI31)</f>
        <v>8.4137923870759997E-4</v>
      </c>
      <c r="AJ31" s="32">
        <f>2*(females!AJ30-females!AJ31)/(females!AJ30+females!AJ31)</f>
        <v>8.1988905551894304E-4</v>
      </c>
      <c r="AK31" s="32">
        <f>2*(females!AK30-females!AK31)/(females!AK30+females!AK31)</f>
        <v>8.6150077586967468E-4</v>
      </c>
      <c r="AL31" s="32">
        <f>2*(females!AL30-females!AL31)/(females!AL30+females!AL31)</f>
        <v>9.1296724730000316E-4</v>
      </c>
      <c r="AM31" s="32">
        <f>2*(females!AM30-females!AM31)/(females!AM30+females!AM31)</f>
        <v>5.7931434009889722E-4</v>
      </c>
      <c r="AN31" s="32">
        <f>2*(females!AN30-females!AN31)/(females!AN30+females!AN31)</f>
        <v>8.6931324253839467E-4</v>
      </c>
      <c r="AO31" s="32">
        <f>2*(females!AO30-females!AO31)/(females!AO30+females!AO31)</f>
        <v>9.8247573543479728E-4</v>
      </c>
      <c r="AP31" s="32">
        <f>2*(females!AP30-females!AP31)/(females!AP30+females!AP31)</f>
        <v>7.3358095995784494E-4</v>
      </c>
      <c r="AQ31" s="32">
        <f>2*(females!AQ30-females!AQ31)/(females!AQ30+females!AQ31)</f>
        <v>6.7149800875013557E-4</v>
      </c>
      <c r="AR31" s="32">
        <f>2*(females!AR30-females!AR31)/(females!AR30+females!AR31)</f>
        <v>8.1574069771644237E-4</v>
      </c>
      <c r="AS31" s="32">
        <f>2*(females!AS30-females!AS31)/(females!AS30+females!AS31)</f>
        <v>7.848969306398976E-4</v>
      </c>
      <c r="AT31" s="32">
        <f>2*(females!AT30-females!AT31)/(females!AT30+females!AT31)</f>
        <v>7.0167473248650819E-4</v>
      </c>
      <c r="AU31" s="32">
        <f>2*(females!AU30-females!AU31)/(females!AU30+females!AU31)</f>
        <v>6.5981422105838329E-4</v>
      </c>
      <c r="AV31" s="32">
        <f>2*(females!AV30-females!AV31)/(females!AV30+females!AV31)</f>
        <v>6.2839630173324064E-4</v>
      </c>
      <c r="AW31" s="32">
        <f>2*(females!AW30-females!AW31)/(females!AW30+females!AW31)</f>
        <v>6.0837599698905444E-4</v>
      </c>
      <c r="AX31" s="32">
        <f>2*(females!AX30-females!AX31)/(females!AX30+females!AX31)</f>
        <v>7.0092976271465975E-4</v>
      </c>
      <c r="AY31" s="32">
        <f>2*(females!AY30-females!AY31)/(females!AY30+females!AY31)</f>
        <v>6.9079642641729257E-4</v>
      </c>
      <c r="AZ31" s="32">
        <f>2*(females!AZ30-females!AZ31)/(females!AZ30+females!AZ31)</f>
        <v>6.186523689230293E-4</v>
      </c>
      <c r="BA31" s="32">
        <f>2*(females!BA30-females!BA31)/(females!BA30+females!BA31)</f>
        <v>5.6553234587958278E-4</v>
      </c>
      <c r="BB31" s="32">
        <f>2*(females!BB30-females!BB31)/(females!BB30+females!BB31)</f>
        <v>4.7233745430648542E-4</v>
      </c>
      <c r="BC31" s="32">
        <f>2*(females!BC30-females!BC31)/(females!BC30+females!BC31)</f>
        <v>4.8239019208366903E-4</v>
      </c>
      <c r="BD31" s="32">
        <f>2*(females!BD30-females!BD31)/(females!BD30+females!BD31)</f>
        <v>5.0203632079096332E-4</v>
      </c>
      <c r="BE31" s="32">
        <f>2*(females!BE30-females!BE31)/(females!BE30+females!BE31)</f>
        <v>6.4505890002099003E-4</v>
      </c>
      <c r="BF31" s="32">
        <f>2*(females!BF30-females!BF31)/(females!BF30+females!BF31)</f>
        <v>5.3179521793377102E-4</v>
      </c>
      <c r="BG31" s="32">
        <f>2*(females!BG30-females!BG31)/(females!BG30+females!BG31)</f>
        <v>5.0119929832098231E-4</v>
      </c>
      <c r="BH31" s="32">
        <f>2*(females!BH30-females!BH31)/(females!BH30+females!BH31)</f>
        <v>4.7992239552753171E-4</v>
      </c>
      <c r="BI31" s="32">
        <f>2*(females!BI30-females!BI31)/(females!BI30+females!BI31)</f>
        <v>4.3850927243153394E-4</v>
      </c>
      <c r="BJ31" s="32">
        <f>2*(females!BJ30-females!BJ31)/(females!BJ30+females!BJ31)</f>
        <v>4.0779708017290596E-4</v>
      </c>
      <c r="BK31" s="32">
        <f>2*(females!BK30-females!BK31)/(females!BK30+females!BK31)</f>
        <v>4.9940122811934667E-4</v>
      </c>
      <c r="BL31" s="32">
        <f>2*(females!BL30-females!BL31)/(females!BL30+females!BL31)</f>
        <v>4.6850333554005196E-4</v>
      </c>
      <c r="BM31" s="32">
        <f>2*(females!BM30-females!BM31)/(females!BM30+females!BM31)</f>
        <v>5.4983657635091789E-4</v>
      </c>
      <c r="BN31" s="32">
        <f>2*(females!BN30-females!BN31)/(females!BN30+females!BN31)</f>
        <v>5.4009711557568749E-4</v>
      </c>
      <c r="BO31" s="32">
        <f>2*(females!BO30-females!BO31)/(females!BO30+females!BO31)</f>
        <v>5.2897135416666663E-4</v>
      </c>
      <c r="BP31" s="32">
        <f>2*(females!BP30-females!BP31)/(females!BP30+females!BP31)</f>
        <v>6.2046412751046393E-4</v>
      </c>
      <c r="BQ31" s="32">
        <f>2*(females!BQ30-females!BQ31)/(females!BQ30+females!BQ31)</f>
        <v>6.0991725455913145E-4</v>
      </c>
      <c r="BR31" s="32">
        <f>2*(females!BR30-females!BR31)/(females!BR30+females!BR31)</f>
        <v>2.9484878832398796E-4</v>
      </c>
      <c r="BS31" s="32">
        <f>2*(females!BS30-females!BS31)/(females!BS30+females!BS31)</f>
        <v>5.079184486138905E-4</v>
      </c>
      <c r="BT31" s="32">
        <f>2*(females!BT30-females!BT31)/(females!BT30+females!BT31)</f>
        <v>5.3762077447822888E-4</v>
      </c>
      <c r="BU31" s="32">
        <f>2*(females!BU30-females!BU31)/(females!BU30+females!BU31)</f>
        <v>4.5636862415001343E-4</v>
      </c>
      <c r="BV31" s="32">
        <f>2*(females!BV30-females!BV31)/(females!BV30+females!BV31)</f>
        <v>3.2414910858995135E-4</v>
      </c>
      <c r="BW31" s="32">
        <f>2*(females!BW30-females!BW31)/(females!BW30+females!BW31)</f>
        <v>4.153055281217554E-4</v>
      </c>
      <c r="BX31" s="32">
        <f>2*(females!BX30-females!BX31)/(females!BX30+females!BX31)</f>
        <v>3.1410694834967194E-4</v>
      </c>
      <c r="BY31" s="32">
        <f>2*(females!BY30-females!BY31)/(females!BY30+females!BY31)</f>
        <v>4.4548841730115019E-4</v>
      </c>
      <c r="BZ31" s="32">
        <f>2*(females!BZ30-females!BZ31)/(females!BZ30+females!BZ31)</f>
        <v>3.8491147036181676E-4</v>
      </c>
      <c r="CA31" s="32">
        <f>2*(females!CA30-females!CA31)/(females!CA30+females!CA31)</f>
        <v>4.7585540070568344E-4</v>
      </c>
      <c r="CB31" s="32">
        <f>2*(females!CB30-females!CB31)/(females!CB30+females!CB31)</f>
        <v>4.2538107054236086E-4</v>
      </c>
      <c r="CC31" s="32">
        <f>2*(females!CC30-females!CC31)/(females!CC30+females!CC31)</f>
        <v>4.8584471188396408E-4</v>
      </c>
      <c r="CD31" s="32">
        <f>2*(females!CD30-females!CD31)/(females!CD30+females!CD31)</f>
        <v>3.4357316087308001E-4</v>
      </c>
      <c r="CE31" s="32">
        <f>2*(females!CE30-females!CE31)/(females!CE30+females!CE31)</f>
        <v>4.0434263995309624E-4</v>
      </c>
      <c r="CF31" s="32">
        <f>2*(females!CF30-females!CF31)/(females!CF30+females!CF31)</f>
        <v>3.6380172805820825E-4</v>
      </c>
      <c r="CG31" s="32">
        <f>2*(females!CG30-females!CG31)/(females!CG30+females!CG31)</f>
        <v>3.0313440979730415E-4</v>
      </c>
      <c r="CH31" s="32">
        <f>2*(females!CH30-females!CH31)/(females!CH30+females!CH31)</f>
        <v>3.6363636363636361E-4</v>
      </c>
      <c r="CI31" s="32">
        <f>2*(females!CI30-females!CI31)/(females!CI30+females!CI31)</f>
        <v>3.1308545718051399E-4</v>
      </c>
      <c r="CJ31" s="32">
        <f>2*(females!CJ30-females!CJ31)/(females!CJ30+females!CJ31)</f>
        <v>3.7346387746347372E-4</v>
      </c>
      <c r="CK31" s="32">
        <f>2*(females!CK30-females!CK31)/(females!CK30+females!CK31)</f>
        <v>2.5221062613810046E-4</v>
      </c>
      <c r="CL31" s="32">
        <f>2*(females!CL30-females!CL31)/(females!CL30+females!CL31)</f>
        <v>2.4212342241457582E-4</v>
      </c>
      <c r="CM31" s="32">
        <f>2*(females!CM30-females!CM31)/(females!CM30+females!CM31)</f>
        <v>3.4286636279294905E-4</v>
      </c>
      <c r="CN31" s="32">
        <f>2*(females!CN30-females!CN31)/(females!CN30+females!CN31)</f>
        <v>2.1179496230553944E-4</v>
      </c>
      <c r="CP31" s="31">
        <f t="shared" si="1"/>
        <v>88</v>
      </c>
      <c r="CQ31" s="32">
        <f>$CN91*EXP('2a)answer'!$I91*('2a) female mx'!CQ$2-'2a) female mx'!$CO$2))</f>
        <v>0.10096983135062658</v>
      </c>
      <c r="CR31" s="32">
        <f>$CN91*EXP('2a)answer'!$I91*('2a) female mx'!CR$2-'2a) female mx'!$CO$2))</f>
        <v>0.10026916545339161</v>
      </c>
      <c r="CS31" s="32">
        <f>$CN91*EXP('2a)answer'!$I91*('2a) female mx'!CS$2-'2a) female mx'!$CO$2))</f>
        <v>9.9573361728282517E-2</v>
      </c>
      <c r="CT31" s="32">
        <f>$CN91*EXP('2a)answer'!$I91*('2a) female mx'!CT$2-'2a) female mx'!$CO$2))</f>
        <v>9.8882386434941918E-2</v>
      </c>
      <c r="CU31" s="32">
        <f>$CN91*EXP('2a)answer'!$I91*('2a) female mx'!CU$2-'2a) female mx'!$CO$2))</f>
        <v>9.8196206067148892E-2</v>
      </c>
      <c r="CV31" s="32">
        <f>$CN91*EXP('2a)answer'!$I91*('2a) female mx'!CV$2-'2a) female mx'!$CO$2))</f>
        <v>9.7514787351194163E-2</v>
      </c>
      <c r="CW31" s="32">
        <f>$CN91*EXP('2a)answer'!$I91*('2a) female mx'!CW$2-'2a) female mx'!$CO$2))</f>
        <v>9.6838097244266716E-2</v>
      </c>
      <c r="CX31" s="32">
        <f>$CN91*EXP('2a)answer'!$I91*('2a) female mx'!CX$2-'2a) female mx'!$CO$2))</f>
        <v>9.6166102932851438E-2</v>
      </c>
      <c r="CY31" s="32">
        <f>$CN91*EXP('2a)answer'!$I91*('2a) female mx'!CY$2-'2a) female mx'!$CO$2))</f>
        <v>9.549877183113796E-2</v>
      </c>
      <c r="CZ31" s="32">
        <f>$CN91*EXP('2a)answer'!$I91*('2a) female mx'!CZ$2-'2a) female mx'!$CO$2))</f>
        <v>9.4836071579440587E-2</v>
      </c>
      <c r="DA31" s="32">
        <f>$CN91*EXP('2a)answer'!$I91*('2a) female mx'!DA$2-'2a) female mx'!$CO$2))</f>
        <v>9.4177970042629053E-2</v>
      </c>
      <c r="DB31" s="32">
        <f>$CN91*EXP('2a)answer'!$I91*('2a) female mx'!DB$2-'2a) female mx'!$CO$2))</f>
        <v>9.3524435308570325E-2</v>
      </c>
      <c r="DC31" s="32">
        <f>$CN91*EXP('2a)answer'!$I91*('2a) female mx'!DC$2-'2a) female mx'!$CO$2))</f>
        <v>9.287543568658109E-2</v>
      </c>
      <c r="DD31" s="32">
        <f>$CN91*EXP('2a)answer'!$I91*('2a) female mx'!DD$2-'2a) female mx'!$CO$2))</f>
        <v>9.223093970589108E-2</v>
      </c>
      <c r="DE31" s="32">
        <f>$CN91*EXP('2a)answer'!$I91*('2a) female mx'!DE$2-'2a) female mx'!$CO$2))</f>
        <v>9.1590916114116988E-2</v>
      </c>
      <c r="DF31" s="32">
        <f>$CN91*EXP('2a)answer'!$I91*('2a) female mx'!DF$2-'2a) female mx'!$CO$2))</f>
        <v>9.0955333875747002E-2</v>
      </c>
      <c r="DG31" s="32">
        <f>$CN91*EXP('2a)answer'!$I91*('2a) female mx'!DG$2-'2a) female mx'!$CO$2))</f>
        <v>9.0324162170635894E-2</v>
      </c>
      <c r="DH31" s="32">
        <f>$CN91*EXP('2a)answer'!$I91*('2a) female mx'!DH$2-'2a) female mx'!$CO$2))</f>
        <v>8.9697370392510453E-2</v>
      </c>
      <c r="DI31" s="32">
        <f>$CN91*EXP('2a)answer'!$I91*('2a) female mx'!DI$2-'2a) female mx'!$CO$2))</f>
        <v>8.9074928147485383E-2</v>
      </c>
      <c r="DJ31" s="32">
        <f>$CN91*EXP('2a)answer'!$I91*('2a) female mx'!DJ$2-'2a) female mx'!$CO$2))</f>
        <v>8.8456805252589504E-2</v>
      </c>
      <c r="DK31" s="32">
        <f>$CN91*EXP('2a)answer'!$I91*('2a) female mx'!DK$2-'2a) female mx'!$CO$2))</f>
        <v>8.7842971734302056E-2</v>
      </c>
      <c r="DL31" s="32">
        <f>$CN91*EXP('2a)answer'!$I91*('2a) female mx'!DL$2-'2a) female mx'!$CO$2))</f>
        <v>8.7233397827099338E-2</v>
      </c>
      <c r="DM31" s="32">
        <f>$CN91*EXP('2a)answer'!$I91*('2a) female mx'!DM$2-'2a) female mx'!$CO$2))</f>
        <v>8.6628053972011287E-2</v>
      </c>
      <c r="DN31" s="32">
        <f>$CN91*EXP('2a)answer'!$I91*('2a) female mx'!DN$2-'2a) female mx'!$CO$2))</f>
        <v>8.602691081518811E-2</v>
      </c>
      <c r="DO31" s="32">
        <f>$CN91*EXP('2a)answer'!$I91*('2a) female mx'!DO$2-'2a) female mx'!$CO$2))</f>
        <v>8.5429939206476971E-2</v>
      </c>
      <c r="DP31" s="32">
        <f>$CN91*EXP('2a)answer'!$I91*('2a) female mx'!DP$2-'2a) female mx'!$CO$2))</f>
        <v>8.4837110198008353E-2</v>
      </c>
      <c r="DQ31" s="32">
        <f>$CN91*EXP('2a)answer'!$I91*('2a) female mx'!DQ$2-'2a) female mx'!$CO$2))</f>
        <v>8.4248395042792426E-2</v>
      </c>
      <c r="DR31" s="32">
        <f>$CN91*EXP('2a)answer'!$I91*('2a) female mx'!DR$2-'2a) female mx'!$CO$2))</f>
        <v>8.3663765193325038E-2</v>
      </c>
      <c r="DS31" s="32">
        <f>$CN91*EXP('2a)answer'!$I91*('2a) female mx'!DS$2-'2a) female mx'!$CO$2))</f>
        <v>8.3083192300203404E-2</v>
      </c>
      <c r="DT31" s="32">
        <f>$CN91*EXP('2a)answer'!$I91*('2a) female mx'!DT$2-'2a) female mx'!$CO$2))</f>
        <v>8.2506648210751418E-2</v>
      </c>
      <c r="DU31" s="32">
        <f>$CN91*EXP('2a)answer'!$I91*('2a) female mx'!DU$2-'2a) female mx'!$CO$2))</f>
        <v>8.1934104967654506E-2</v>
      </c>
      <c r="DV31" s="32">
        <f>$CN91*EXP('2a)answer'!$I91*('2a) female mx'!DV$2-'2a) female mx'!$CO$2))</f>
        <v>8.1365534807603918E-2</v>
      </c>
      <c r="DW31" s="32">
        <f>$CN91*EXP('2a)answer'!$I91*('2a) female mx'!DW$2-'2a) female mx'!$CO$2))</f>
        <v>8.0800910159950501E-2</v>
      </c>
      <c r="DX31" s="32">
        <f>$CN91*EXP('2a)answer'!$I91*('2a) female mx'!DX$2-'2a) female mx'!$CO$2))</f>
        <v>8.02402036453677E-2</v>
      </c>
      <c r="DY31" s="32">
        <f>$CN91*EXP('2a)answer'!$I91*('2a) female mx'!DY$2-'2a) female mx'!$CO$2))</f>
        <v>7.9683388074523909E-2</v>
      </c>
      <c r="DZ31" s="32">
        <f>$CN91*EXP('2a)answer'!$I91*('2a) female mx'!DZ$2-'2a) female mx'!$CO$2))</f>
        <v>7.9130436446764152E-2</v>
      </c>
      <c r="EA31" s="32">
        <f>$CN91*EXP('2a)answer'!$I91*('2a) female mx'!EA$2-'2a) female mx'!$CO$2))</f>
        <v>7.8581321948800562E-2</v>
      </c>
      <c r="EB31" s="32">
        <f>$CN91*EXP('2a)answer'!$I91*('2a) female mx'!EB$2-'2a) female mx'!$CO$2))</f>
        <v>7.803601795341239E-2</v>
      </c>
      <c r="EC31" s="32">
        <f>$CN91*EXP('2a)answer'!$I91*('2a) female mx'!EC$2-'2a) female mx'!$CO$2))</f>
        <v>7.7494498018154695E-2</v>
      </c>
      <c r="ED31" s="32">
        <f>$CN91*EXP('2a)answer'!$I91*('2a) female mx'!ED$2-'2a) female mx'!$CO$2))</f>
        <v>7.6956735884076158E-2</v>
      </c>
      <c r="EE31" s="32">
        <f>$CN91*EXP('2a)answer'!$I91*('2a) female mx'!EE$2-'2a) female mx'!$CO$2))</f>
        <v>7.6422705474445712E-2</v>
      </c>
      <c r="EF31" s="32">
        <f>$CN91*EXP('2a)answer'!$I91*('2a) female mx'!EF$2-'2a) female mx'!$CO$2))</f>
        <v>7.5892380893488154E-2</v>
      </c>
      <c r="EG31" s="32">
        <f>$CN91*EXP('2a)answer'!$I91*('2a) female mx'!EG$2-'2a) female mx'!$CO$2))</f>
        <v>7.5365736425128324E-2</v>
      </c>
      <c r="EH31" s="32">
        <f>$CN91*EXP('2a)answer'!$I91*('2a) female mx'!EH$2-'2a) female mx'!$CO$2))</f>
        <v>7.4842746531744095E-2</v>
      </c>
      <c r="EI31" s="32">
        <f>$CN91*EXP('2a)answer'!$I91*('2a) female mx'!EI$2-'2a) female mx'!$CO$2))</f>
        <v>7.4323385852928137E-2</v>
      </c>
      <c r="EJ31" s="32">
        <f>$CN91*EXP('2a)answer'!$I91*('2a) female mx'!EJ$2-'2a) female mx'!$CO$2))</f>
        <v>7.3807629204258055E-2</v>
      </c>
      <c r="EK31" s="32">
        <f>$CN91*EXP('2a)answer'!$I91*('2a) female mx'!EK$2-'2a) female mx'!$CO$2))</f>
        <v>7.3295451576075185E-2</v>
      </c>
      <c r="EL31" s="32">
        <f>$CN91*EXP('2a)answer'!$I91*('2a) female mx'!EL$2-'2a) female mx'!$CO$2))</f>
        <v>7.27868281322719E-2</v>
      </c>
      <c r="EM31" s="32">
        <f>$CN91*EXP('2a)answer'!$I91*('2a) female mx'!EM$2-'2a) female mx'!$CO$2))</f>
        <v>7.2281734209087206E-2</v>
      </c>
      <c r="EN31" s="32">
        <f>$CN91*EXP('2a)answer'!$I91*('2a) female mx'!EN$2-'2a) female mx'!$CO$2))</f>
        <v>7.1780145313910776E-2</v>
      </c>
      <c r="EO31" s="32">
        <f>$CN91*EXP('2a)answer'!$I91*('2a) female mx'!EO$2-'2a) female mx'!$CO$2))</f>
        <v>7.1282037124095379E-2</v>
      </c>
    </row>
    <row r="32" spans="1:145" x14ac:dyDescent="0.25">
      <c r="A32" s="31">
        <f>'2a) male mx'!A32</f>
        <v>29</v>
      </c>
      <c r="B32" s="32">
        <f>2*(females!B31-females!B32)/(females!B31+females!B32)</f>
        <v>4.0968985557281777E-3</v>
      </c>
      <c r="C32" s="32">
        <f>2*(females!C31-females!C32)/(females!C31+females!C32)</f>
        <v>3.7179716896613511E-3</v>
      </c>
      <c r="D32" s="32">
        <f>2*(females!D31-females!D32)/(females!D31+females!D32)</f>
        <v>3.6123227917121046E-3</v>
      </c>
      <c r="E32" s="32">
        <f>2*(females!E31-females!E32)/(females!E31+females!E32)</f>
        <v>3.4716136218428954E-3</v>
      </c>
      <c r="F32" s="32">
        <f>2*(females!F31-females!F32)/(females!F31+females!F32)</f>
        <v>3.4262296917512958E-3</v>
      </c>
      <c r="G32" s="32">
        <f>2*(females!G31-females!G32)/(females!G31+females!G32)</f>
        <v>3.7633987074517533E-3</v>
      </c>
      <c r="H32" s="32">
        <f>2*(females!H31-females!H32)/(females!H31+females!H32)</f>
        <v>2.7215168520372014E-3</v>
      </c>
      <c r="I32" s="32">
        <f>2*(females!I31-females!I32)/(females!I31+females!I32)</f>
        <v>3.2677529128073376E-3</v>
      </c>
      <c r="J32" s="32">
        <f>2*(females!J31-females!J32)/(females!J31+females!J32)</f>
        <v>3.6259573922114434E-3</v>
      </c>
      <c r="K32" s="32">
        <f>2*(females!K31-females!K32)/(females!K31+females!K32)</f>
        <v>3.1372462073132202E-3</v>
      </c>
      <c r="L32" s="32">
        <f>2*(females!L31-females!L32)/(females!L31+females!L32)</f>
        <v>3.0113390603527098E-3</v>
      </c>
      <c r="M32" s="32">
        <f>2*(females!M31-females!M32)/(females!M31+females!M32)</f>
        <v>2.1974297724402948E-3</v>
      </c>
      <c r="N32" s="32">
        <f>2*(females!N31-females!N32)/(females!N31+females!N32)</f>
        <v>2.8843002294329729E-3</v>
      </c>
      <c r="O32" s="32">
        <f>2*(females!O31-females!O32)/(females!O31+females!O32)</f>
        <v>2.9822659719050738E-3</v>
      </c>
      <c r="P32" s="32">
        <f>2*(females!P31-females!P32)/(females!P31+females!P32)</f>
        <v>2.5146780665405684E-3</v>
      </c>
      <c r="Q32" s="32">
        <f>2*(females!Q31-females!Q32)/(females!Q31+females!Q32)</f>
        <v>3.0821373141531527E-3</v>
      </c>
      <c r="R32" s="32">
        <f>2*(females!R31-females!R32)/(females!R31+females!R32)</f>
        <v>2.6969713446794628E-3</v>
      </c>
      <c r="S32" s="32">
        <f>2*(females!S31-females!S32)/(females!S31+females!S32)</f>
        <v>2.6496394752845106E-3</v>
      </c>
      <c r="T32" s="32">
        <f>2*(females!T31-females!T32)/(females!T31+females!T32)</f>
        <v>2.5120731099898216E-3</v>
      </c>
      <c r="U32" s="32">
        <f>2*(females!U31-females!U32)/(females!U31+females!U32)</f>
        <v>2.1936341385663575E-3</v>
      </c>
      <c r="V32" s="32">
        <f>2*(females!V31-females!V32)/(females!V31+females!V32)</f>
        <v>2.1529224028345008E-3</v>
      </c>
      <c r="W32" s="32">
        <f>2*(females!W31-females!W32)/(females!W31+females!W32)</f>
        <v>2.3933160422566478E-3</v>
      </c>
      <c r="X32" s="32">
        <f>2*(females!X31-females!X32)/(females!X31+females!X32)</f>
        <v>2.0632477247562722E-3</v>
      </c>
      <c r="Y32" s="32">
        <f>2*(females!Y31-females!Y32)/(females!Y31+females!Y32)</f>
        <v>2.1325371861171828E-3</v>
      </c>
      <c r="Z32" s="32">
        <f>2*(females!Z31-females!Z32)/(females!Z31+females!Z32)</f>
        <v>1.8449206366036495E-3</v>
      </c>
      <c r="AA32" s="32">
        <f>2*(females!AA31-females!AA32)/(females!AA31+females!AA32)</f>
        <v>1.8036943905104456E-3</v>
      </c>
      <c r="AB32" s="32">
        <f>2*(females!AB31-females!AB32)/(females!AB31+females!AB32)</f>
        <v>1.6452919338508269E-3</v>
      </c>
      <c r="AC32" s="32">
        <f>2*(females!AC31-females!AC32)/(females!AC31+females!AC32)</f>
        <v>1.5952310986104697E-3</v>
      </c>
      <c r="AD32" s="32">
        <f>2*(females!AD31-females!AD32)/(females!AD31+females!AD32)</f>
        <v>1.1826083316326798E-3</v>
      </c>
      <c r="AE32" s="32">
        <f>2*(females!AE31-females!AE32)/(females!AE31+females!AE32)</f>
        <v>1.3297524252276023E-3</v>
      </c>
      <c r="AF32" s="32">
        <f>2*(females!AF31-females!AF32)/(females!AF31+females!AF32)</f>
        <v>1.089621356578589E-3</v>
      </c>
      <c r="AG32" s="32">
        <f>2*(females!AG31-females!AG32)/(females!AG31+females!AG32)</f>
        <v>1.2111340808954039E-3</v>
      </c>
      <c r="AH32" s="32">
        <f>2*(females!AH31-females!AH32)/(females!AH31+females!AH32)</f>
        <v>9.0763508896388764E-4</v>
      </c>
      <c r="AI32" s="32">
        <f>2*(females!AI31-females!AI32)/(females!AI31+females!AI32)</f>
        <v>1.0813283703133773E-3</v>
      </c>
      <c r="AJ32" s="32">
        <f>2*(females!AJ31-females!AJ32)/(females!AJ31+females!AJ32)</f>
        <v>6.3353914700704686E-4</v>
      </c>
      <c r="AK32" s="32">
        <f>2*(females!AK31-females!AK32)/(females!AK31+females!AK32)</f>
        <v>8.1028016995107158E-4</v>
      </c>
      <c r="AL32" s="32">
        <f>2*(females!AL31-females!AL32)/(females!AL31+females!AL32)</f>
        <v>7.164327877022755E-4</v>
      </c>
      <c r="AM32" s="32">
        <f>2*(females!AM31-females!AM32)/(females!AM31+females!AM32)</f>
        <v>7.7639349692806977E-4</v>
      </c>
      <c r="AN32" s="32">
        <f>2*(females!AN31-females!AN32)/(females!AN31+females!AN32)</f>
        <v>7.8717321953846787E-4</v>
      </c>
      <c r="AO32" s="32">
        <f>2*(females!AO31-females!AO32)/(females!AO31+females!AO32)</f>
        <v>7.8667618958896165E-4</v>
      </c>
      <c r="AP32" s="32">
        <f>2*(females!AP31-females!AP32)/(females!AP31+females!AP32)</f>
        <v>8.375599087990321E-4</v>
      </c>
      <c r="AQ32" s="32">
        <f>2*(females!AQ31-females!AQ32)/(females!AQ31+females!AQ32)</f>
        <v>6.5126712806702885E-4</v>
      </c>
      <c r="AR32" s="32">
        <f>2*(females!AR31-females!AR32)/(females!AR31+females!AR32)</f>
        <v>8.3708384789876451E-4</v>
      </c>
      <c r="AS32" s="32">
        <f>2*(females!AS31-females!AS32)/(females!AS31+females!AS32)</f>
        <v>8.4755397988609698E-4</v>
      </c>
      <c r="AT32" s="32">
        <f>2*(females!AT31-females!AT32)/(females!AT31+females!AT32)</f>
        <v>8.5712367881613666E-4</v>
      </c>
      <c r="AU32" s="32">
        <f>2*(females!AU31-females!AU32)/(females!AU31+females!AU32)</f>
        <v>1.0215084274445264E-3</v>
      </c>
      <c r="AV32" s="32">
        <f>2*(females!AV31-females!AV32)/(females!AV31+females!AV32)</f>
        <v>7.3190971739007181E-4</v>
      </c>
      <c r="AW32" s="32">
        <f>2*(females!AW31-females!AW32)/(females!AW31+females!AW32)</f>
        <v>7.429267185339579E-4</v>
      </c>
      <c r="AX32" s="32">
        <f>2*(females!AX31-females!AX32)/(females!AX31+females!AX32)</f>
        <v>8.2525273364968024E-4</v>
      </c>
      <c r="AY32" s="32">
        <f>2*(females!AY31-females!AY32)/(females!AY31+females!AY32)</f>
        <v>7.5320239992983872E-4</v>
      </c>
      <c r="AZ32" s="32">
        <f>2*(females!AZ31-females!AZ32)/(females!AZ31+females!AZ32)</f>
        <v>6.9128108830342086E-4</v>
      </c>
      <c r="BA32" s="32">
        <f>2*(females!BA31-females!BA32)/(females!BA31+females!BA32)</f>
        <v>8.5404565542859204E-4</v>
      </c>
      <c r="BB32" s="32">
        <f>2*(females!BB31-females!BB32)/(females!BB31+females!BB32)</f>
        <v>6.6781393676315724E-4</v>
      </c>
      <c r="BC32" s="32">
        <f>2*(females!BC31-females!BC32)/(females!BC31+females!BC32)</f>
        <v>6.1615559982747638E-4</v>
      </c>
      <c r="BD32" s="32">
        <f>2*(females!BD31-females!BD32)/(females!BD31+females!BD32)</f>
        <v>5.8431873049067393E-4</v>
      </c>
      <c r="BE32" s="32">
        <f>2*(females!BE31-females!BE32)/(females!BE31+females!BE32)</f>
        <v>5.6348706284929792E-4</v>
      </c>
      <c r="BF32" s="32">
        <f>2*(females!BF31-females!BF32)/(females!BF31+females!BF32)</f>
        <v>6.3443335891532357E-4</v>
      </c>
      <c r="BG32" s="32">
        <f>2*(females!BG31-females!BG32)/(females!BG31+females!BG32)</f>
        <v>4.1956396047912155E-4</v>
      </c>
      <c r="BH32" s="32">
        <f>2*(females!BH31-females!BH32)/(females!BH31+females!BH32)</f>
        <v>5.1080871235339791E-4</v>
      </c>
      <c r="BI32" s="32">
        <f>2*(females!BI31-females!BI32)/(females!BI31+females!BI32)</f>
        <v>4.6931592103249505E-4</v>
      </c>
      <c r="BJ32" s="32">
        <f>2*(females!BJ31-females!BJ32)/(females!BJ31+females!BJ32)</f>
        <v>5.8139831394488951E-4</v>
      </c>
      <c r="BK32" s="32">
        <f>2*(females!BK31-females!BK32)/(females!BK31+females!BK32)</f>
        <v>5.2004996558492871E-4</v>
      </c>
      <c r="BL32" s="32">
        <f>2*(females!BL31-females!BL32)/(females!BL31+females!BL32)</f>
        <v>4.8910717560985556E-4</v>
      </c>
      <c r="BM32" s="32">
        <f>2*(females!BM31-females!BM32)/(females!BM31+females!BM32)</f>
        <v>5.2975814503147985E-4</v>
      </c>
      <c r="BN32" s="32">
        <f>2*(females!BN31-females!BN32)/(females!BN31+females!BN32)</f>
        <v>6.0158349010191233E-4</v>
      </c>
      <c r="BO32" s="32">
        <f>2*(females!BO31-females!BO32)/(females!BO31+females!BO32)</f>
        <v>4.8852972906955443E-4</v>
      </c>
      <c r="BP32" s="32">
        <f>2*(females!BP31-females!BP32)/(females!BP31+females!BP32)</f>
        <v>5.6994554984479164E-4</v>
      </c>
      <c r="BQ32" s="32">
        <f>2*(females!BQ31-females!BQ32)/(females!BQ31+females!BQ32)</f>
        <v>4.3733631671285817E-4</v>
      </c>
      <c r="BR32" s="32">
        <f>2*(females!BR31-females!BR32)/(females!BR31+females!BR32)</f>
        <v>4.7804307473237214E-4</v>
      </c>
      <c r="BS32" s="32">
        <f>2*(females!BS31-females!BS32)/(females!BS31+females!BS32)</f>
        <v>4.3701629664259691E-4</v>
      </c>
      <c r="BT32" s="32">
        <f>2*(females!BT31-females!BT32)/(females!BT31+females!BT32)</f>
        <v>5.683663527119194E-4</v>
      </c>
      <c r="BU32" s="32">
        <f>2*(females!BU31-females!BU32)/(females!BU31+females!BU32)</f>
        <v>4.5657699156347183E-4</v>
      </c>
      <c r="BV32" s="32">
        <f>2*(females!BV31-females!BV32)/(females!BV31+females!BV32)</f>
        <v>4.0533419804628914E-4</v>
      </c>
      <c r="BW32" s="32">
        <f>2*(females!BW31-females!BW32)/(females!BW31+females!BW32)</f>
        <v>4.0534241300338463E-4</v>
      </c>
      <c r="BX32" s="32">
        <f>2*(females!BX31-females!BX32)/(females!BX31+females!BX32)</f>
        <v>4.3586013957660748E-4</v>
      </c>
      <c r="BY32" s="32">
        <f>2*(females!BY31-females!BY32)/(females!BY31+females!BY32)</f>
        <v>4.8621381252405746E-4</v>
      </c>
      <c r="BZ32" s="32">
        <f>2*(females!BZ31-females!BZ32)/(females!BZ31+females!BZ32)</f>
        <v>4.5600790413700504E-4</v>
      </c>
      <c r="CA32" s="32">
        <f>2*(females!CA31-females!CA32)/(females!CA31+females!CA32)</f>
        <v>3.8489977412460623E-4</v>
      </c>
      <c r="CB32" s="32">
        <f>2*(females!CB31-females!CB32)/(females!CB31+females!CB32)</f>
        <v>4.5596631928788192E-4</v>
      </c>
      <c r="CC32" s="32">
        <f>2*(females!CC31-females!CC32)/(females!CC31+females!CC32)</f>
        <v>4.556938952207837E-4</v>
      </c>
      <c r="CD32" s="32">
        <f>2*(females!CD31-females!CD32)/(females!CD31+females!CD32)</f>
        <v>3.3358099194856787E-4</v>
      </c>
      <c r="CE32" s="32">
        <f>2*(females!CE31-females!CE32)/(females!CE31+females!CE32)</f>
        <v>4.3485076023036978E-4</v>
      </c>
      <c r="CF32" s="32">
        <f>2*(females!CF31-females!CF32)/(females!CF31+females!CF32)</f>
        <v>3.5382305814323769E-4</v>
      </c>
      <c r="CG32" s="32">
        <f>2*(females!CG31-females!CG32)/(females!CG31+females!CG32)</f>
        <v>4.1443235402631142E-4</v>
      </c>
      <c r="CH32" s="32">
        <f>2*(females!CH31-females!CH32)/(females!CH31+females!CH32)</f>
        <v>3.6376864314296108E-4</v>
      </c>
      <c r="CI32" s="32">
        <f>2*(females!CI31-females!CI32)/(females!CI31+females!CI32)</f>
        <v>4.0412612776447531E-4</v>
      </c>
      <c r="CJ32" s="32">
        <f>2*(females!CJ31-females!CJ32)/(females!CJ31+females!CJ32)</f>
        <v>5.2510401098679164E-4</v>
      </c>
      <c r="CK32" s="32">
        <f>2*(females!CK31-females!CK32)/(females!CK31+females!CK32)</f>
        <v>3.2292244815581011E-4</v>
      </c>
      <c r="CL32" s="32">
        <f>2*(females!CL31-females!CL32)/(females!CL31+females!CL32)</f>
        <v>4.5413948137271225E-4</v>
      </c>
      <c r="CM32" s="32">
        <f>2*(females!CM31-females!CM32)/(females!CM31+females!CM32)</f>
        <v>3.530735048598046E-4</v>
      </c>
      <c r="CN32" s="32">
        <f>2*(females!CN31-females!CN32)/(females!CN31+females!CN32)</f>
        <v>3.5309131445808049E-4</v>
      </c>
      <c r="CP32" s="31">
        <f t="shared" si="1"/>
        <v>89</v>
      </c>
      <c r="CQ32" s="32">
        <f>$CN92*EXP('2a)answer'!$I92*('2a) female mx'!CQ$2-'2a) female mx'!$CO$2))</f>
        <v>0.12169811321623553</v>
      </c>
      <c r="CR32" s="32">
        <f>$CN92*EXP('2a)answer'!$I92*('2a) female mx'!CR$2-'2a) female mx'!$CO$2))</f>
        <v>0.12107235251914446</v>
      </c>
      <c r="CS32" s="32">
        <f>$CN92*EXP('2a)answer'!$I92*('2a) female mx'!CS$2-'2a) female mx'!$CO$2))</f>
        <v>0.12044980942699135</v>
      </c>
      <c r="CT32" s="32">
        <f>$CN92*EXP('2a)answer'!$I92*('2a) female mx'!CT$2-'2a) female mx'!$CO$2))</f>
        <v>0.11983046739514246</v>
      </c>
      <c r="CU32" s="32">
        <f>$CN92*EXP('2a)answer'!$I92*('2a) female mx'!CU$2-'2a) female mx'!$CO$2))</f>
        <v>0.11921430996403505</v>
      </c>
      <c r="CV32" s="32">
        <f>$CN92*EXP('2a)answer'!$I92*('2a) female mx'!CV$2-'2a) female mx'!$CO$2))</f>
        <v>0.11860132075874001</v>
      </c>
      <c r="CW32" s="32">
        <f>$CN92*EXP('2a)answer'!$I92*('2a) female mx'!CW$2-'2a) female mx'!$CO$2))</f>
        <v>0.11799148348852662</v>
      </c>
      <c r="CX32" s="32">
        <f>$CN92*EXP('2a)answer'!$I92*('2a) female mx'!CX$2-'2a) female mx'!$CO$2))</f>
        <v>0.11738478194642959</v>
      </c>
      <c r="CY32" s="32">
        <f>$CN92*EXP('2a)answer'!$I92*('2a) female mx'!CY$2-'2a) female mx'!$CO$2))</f>
        <v>0.11678120000881839</v>
      </c>
      <c r="CZ32" s="32">
        <f>$CN92*EXP('2a)answer'!$I92*('2a) female mx'!CZ$2-'2a) female mx'!$CO$2))</f>
        <v>0.1161807216349688</v>
      </c>
      <c r="DA32" s="32">
        <f>$CN92*EXP('2a)answer'!$I92*('2a) female mx'!DA$2-'2a) female mx'!$CO$2))</f>
        <v>0.11558333086663647</v>
      </c>
      <c r="DB32" s="32">
        <f>$CN92*EXP('2a)answer'!$I92*('2a) female mx'!DB$2-'2a) female mx'!$CO$2))</f>
        <v>0.11498901182763295</v>
      </c>
      <c r="DC32" s="32">
        <f>$CN92*EXP('2a)answer'!$I92*('2a) female mx'!DC$2-'2a) female mx'!$CO$2))</f>
        <v>0.11439774872340372</v>
      </c>
      <c r="DD32" s="32">
        <f>$CN92*EXP('2a)answer'!$I92*('2a) female mx'!DD$2-'2a) female mx'!$CO$2))</f>
        <v>0.1138095258406084</v>
      </c>
      <c r="DE32" s="32">
        <f>$CN92*EXP('2a)answer'!$I92*('2a) female mx'!DE$2-'2a) female mx'!$CO$2))</f>
        <v>0.11322432754670321</v>
      </c>
      <c r="DF32" s="32">
        <f>$CN92*EXP('2a)answer'!$I92*('2a) female mx'!DF$2-'2a) female mx'!$CO$2))</f>
        <v>0.11264213828952546</v>
      </c>
      <c r="DG32" s="32">
        <f>$CN92*EXP('2a)answer'!$I92*('2a) female mx'!DG$2-'2a) female mx'!$CO$2))</f>
        <v>0.11206294259688035</v>
      </c>
      <c r="DH32" s="32">
        <f>$CN92*EXP('2a)answer'!$I92*('2a) female mx'!DH$2-'2a) female mx'!$CO$2))</f>
        <v>0.11148672507612963</v>
      </c>
      <c r="DI32" s="32">
        <f>$CN92*EXP('2a)answer'!$I92*('2a) female mx'!DI$2-'2a) female mx'!$CO$2))</f>
        <v>0.11091347041378263</v>
      </c>
      <c r="DJ32" s="32">
        <f>$CN92*EXP('2a)answer'!$I92*('2a) female mx'!DJ$2-'2a) female mx'!$CO$2))</f>
        <v>0.11034316337508929</v>
      </c>
      <c r="DK32" s="32">
        <f>$CN92*EXP('2a)answer'!$I92*('2a) female mx'!DK$2-'2a) female mx'!$CO$2))</f>
        <v>0.10977578880363523</v>
      </c>
      <c r="DL32" s="32">
        <f>$CN92*EXP('2a)answer'!$I92*('2a) female mx'!DL$2-'2a) female mx'!$CO$2))</f>
        <v>0.10921133162093899</v>
      </c>
      <c r="DM32" s="32">
        <f>$CN92*EXP('2a)answer'!$I92*('2a) female mx'!DM$2-'2a) female mx'!$CO$2))</f>
        <v>0.1086497768260513</v>
      </c>
      <c r="DN32" s="32">
        <f>$CN92*EXP('2a)answer'!$I92*('2a) female mx'!DN$2-'2a) female mx'!$CO$2))</f>
        <v>0.10809110949515639</v>
      </c>
      <c r="DO32" s="32">
        <f>$CN92*EXP('2a)answer'!$I92*('2a) female mx'!DO$2-'2a) female mx'!$CO$2))</f>
        <v>0.10753531478117546</v>
      </c>
      <c r="DP32" s="32">
        <f>$CN92*EXP('2a)answer'!$I92*('2a) female mx'!DP$2-'2a) female mx'!$CO$2))</f>
        <v>0.10698237791337202</v>
      </c>
      <c r="DQ32" s="32">
        <f>$CN92*EXP('2a)answer'!$I92*('2a) female mx'!DQ$2-'2a) female mx'!$CO$2))</f>
        <v>0.10643228419695933</v>
      </c>
      <c r="DR32" s="32">
        <f>$CN92*EXP('2a)answer'!$I92*('2a) female mx'!DR$2-'2a) female mx'!$CO$2))</f>
        <v>0.10588501901270995</v>
      </c>
      <c r="DS32" s="32">
        <f>$CN92*EXP('2a)answer'!$I92*('2a) female mx'!DS$2-'2a) female mx'!$CO$2))</f>
        <v>0.10534056781656721</v>
      </c>
      <c r="DT32" s="32">
        <f>$CN92*EXP('2a)answer'!$I92*('2a) female mx'!DT$2-'2a) female mx'!$CO$2))</f>
        <v>0.10479891613925862</v>
      </c>
      <c r="DU32" s="32">
        <f>$CN92*EXP('2a)answer'!$I92*('2a) female mx'!DU$2-'2a) female mx'!$CO$2))</f>
        <v>0.10426004958591142</v>
      </c>
      <c r="DV32" s="32">
        <f>$CN92*EXP('2a)answer'!$I92*('2a) female mx'!DV$2-'2a) female mx'!$CO$2))</f>
        <v>0.10372395383566994</v>
      </c>
      <c r="DW32" s="32">
        <f>$CN92*EXP('2a)answer'!$I92*('2a) female mx'!DW$2-'2a) female mx'!$CO$2))</f>
        <v>0.10319061464131513</v>
      </c>
      <c r="DX32" s="32">
        <f>$CN92*EXP('2a)answer'!$I92*('2a) female mx'!DX$2-'2a) female mx'!$CO$2))</f>
        <v>0.10266001782888573</v>
      </c>
      <c r="DY32" s="32">
        <f>$CN92*EXP('2a)answer'!$I92*('2a) female mx'!DY$2-'2a) female mx'!$CO$2))</f>
        <v>0.10213214929730183</v>
      </c>
      <c r="DZ32" s="32">
        <f>$CN92*EXP('2a)answer'!$I92*('2a) female mx'!DZ$2-'2a) female mx'!$CO$2))</f>
        <v>0.10160699501798995</v>
      </c>
      <c r="EA32" s="32">
        <f>$CN92*EXP('2a)answer'!$I92*('2a) female mx'!EA$2-'2a) female mx'!$CO$2))</f>
        <v>0.10108454103451024</v>
      </c>
      <c r="EB32" s="32">
        <f>$CN92*EXP('2a)answer'!$I92*('2a) female mx'!EB$2-'2a) female mx'!$CO$2))</f>
        <v>0.10056477346218566</v>
      </c>
      <c r="EC32" s="32">
        <f>$CN92*EXP('2a)answer'!$I92*('2a) female mx'!EC$2-'2a) female mx'!$CO$2))</f>
        <v>0.10004767848773287</v>
      </c>
      <c r="ED32" s="32">
        <f>$CN92*EXP('2a)answer'!$I92*('2a) female mx'!ED$2-'2a) female mx'!$CO$2))</f>
        <v>9.95332423688952E-2</v>
      </c>
      <c r="EE32" s="32">
        <f>$CN92*EXP('2a)answer'!$I92*('2a) female mx'!EE$2-'2a) female mx'!$CO$2))</f>
        <v>9.9021451434077451E-2</v>
      </c>
      <c r="EF32" s="32">
        <f>$CN92*EXP('2a)answer'!$I92*('2a) female mx'!EF$2-'2a) female mx'!$CO$2))</f>
        <v>9.8512292081982492E-2</v>
      </c>
      <c r="EG32" s="32">
        <f>$CN92*EXP('2a)answer'!$I92*('2a) female mx'!EG$2-'2a) female mx'!$CO$2))</f>
        <v>9.8005750781249845E-2</v>
      </c>
      <c r="EH32" s="32">
        <f>$CN92*EXP('2a)answer'!$I92*('2a) female mx'!EH$2-'2a) female mx'!$CO$2))</f>
        <v>9.7501814070096088E-2</v>
      </c>
      <c r="EI32" s="32">
        <f>$CN92*EXP('2a)answer'!$I92*('2a) female mx'!EI$2-'2a) female mx'!$CO$2))</f>
        <v>9.7000468555957023E-2</v>
      </c>
      <c r="EJ32" s="32">
        <f>$CN92*EXP('2a)answer'!$I92*('2a) female mx'!EJ$2-'2a) female mx'!$CO$2))</f>
        <v>9.6501700915131855E-2</v>
      </c>
      <c r="EK32" s="32">
        <f>$CN92*EXP('2a)answer'!$I92*('2a) female mx'!EK$2-'2a) female mx'!$CO$2))</f>
        <v>9.6005497892429029E-2</v>
      </c>
      <c r="EL32" s="32">
        <f>$CN92*EXP('2a)answer'!$I92*('2a) female mx'!EL$2-'2a) female mx'!$CO$2))</f>
        <v>9.5511846300813996E-2</v>
      </c>
      <c r="EM32" s="32">
        <f>$CN92*EXP('2a)answer'!$I92*('2a) female mx'!EM$2-'2a) female mx'!$CO$2))</f>
        <v>9.5020733021058734E-2</v>
      </c>
      <c r="EN32" s="32">
        <f>$CN92*EXP('2a)answer'!$I92*('2a) female mx'!EN$2-'2a) female mx'!$CO$2))</f>
        <v>9.453214500139312E-2</v>
      </c>
      <c r="EO32" s="32">
        <f>$CN92*EXP('2a)answer'!$I92*('2a) female mx'!EO$2-'2a) female mx'!$CO$2))</f>
        <v>9.4046069257158055E-2</v>
      </c>
    </row>
    <row r="33" spans="1:145" x14ac:dyDescent="0.25">
      <c r="A33" s="31">
        <f>'2a) male mx'!A33</f>
        <v>30</v>
      </c>
      <c r="B33" s="32">
        <f>2*(females!B32-females!B33)/(females!B32+females!B33)</f>
        <v>3.9516557668754192E-3</v>
      </c>
      <c r="C33" s="32">
        <f>2*(females!C32-females!C33)/(females!C32+females!C33)</f>
        <v>3.8669934126216868E-3</v>
      </c>
      <c r="D33" s="32">
        <f>2*(females!D32-females!D33)/(females!D32+females!D33)</f>
        <v>3.7624846080175126E-3</v>
      </c>
      <c r="E33" s="32">
        <f>2*(females!E32-females!E33)/(females!E32+females!E33)</f>
        <v>3.4950751214198176E-3</v>
      </c>
      <c r="F33" s="32">
        <f>2*(females!F32-females!F33)/(females!F32+females!F33)</f>
        <v>4.0234212567010191E-3</v>
      </c>
      <c r="G33" s="32">
        <f>2*(females!G32-females!G33)/(females!G32+females!G33)</f>
        <v>3.7550873563735299E-3</v>
      </c>
      <c r="H33" s="32">
        <f>2*(females!H32-females!H33)/(females!H32+females!H33)</f>
        <v>3.6779223123526291E-3</v>
      </c>
      <c r="I33" s="32">
        <f>2*(females!I32-females!I33)/(females!I32+females!I33)</f>
        <v>3.5842496537298245E-3</v>
      </c>
      <c r="J33" s="32">
        <f>2*(females!J32-females!J33)/(females!J32+females!J33)</f>
        <v>3.627935100272095E-3</v>
      </c>
      <c r="K33" s="32">
        <f>2*(females!K32-females!K33)/(females!K32+females!K33)</f>
        <v>3.1137058659994441E-3</v>
      </c>
      <c r="L33" s="32">
        <f>2*(females!L32-females!L33)/(females!L32+females!L33)</f>
        <v>3.3614922389076248E-3</v>
      </c>
      <c r="M33" s="32">
        <f>2*(females!M32-females!M33)/(females!M32+females!M33)</f>
        <v>2.3777825260378146E-3</v>
      </c>
      <c r="N33" s="32">
        <f>2*(females!N32-females!N33)/(females!N32+females!N33)</f>
        <v>2.958482627132573E-3</v>
      </c>
      <c r="O33" s="32">
        <f>2*(females!O32-females!O33)/(females!O32+females!O33)</f>
        <v>2.7922325168168549E-3</v>
      </c>
      <c r="P33" s="32">
        <f>2*(females!P32-females!P33)/(females!P32+females!P33)</f>
        <v>2.7076059611179015E-3</v>
      </c>
      <c r="Q33" s="32">
        <f>2*(females!Q32-females!Q33)/(females!Q32+females!Q33)</f>
        <v>3.1798251646302216E-3</v>
      </c>
      <c r="R33" s="32">
        <f>2*(females!R32-females!R33)/(females!R32+females!R33)</f>
        <v>2.7697810346331677E-3</v>
      </c>
      <c r="S33" s="32">
        <f>2*(females!S32-females!S33)/(females!S32+females!S33)</f>
        <v>2.8529427778080253E-3</v>
      </c>
      <c r="T33" s="32">
        <f>2*(females!T32-females!T33)/(females!T32+females!T33)</f>
        <v>2.4205847394615015E-3</v>
      </c>
      <c r="U33" s="32">
        <f>2*(females!U32-females!U33)/(females!U32+females!U33)</f>
        <v>2.1550907249876811E-3</v>
      </c>
      <c r="V33" s="32">
        <f>2*(females!V32-females!V33)/(females!V32+females!V33)</f>
        <v>2.3312424437926605E-3</v>
      </c>
      <c r="W33" s="32">
        <f>2*(females!W32-females!W33)/(females!W32+females!W33)</f>
        <v>2.3990577456456017E-3</v>
      </c>
      <c r="X33" s="32">
        <f>2*(females!X32-females!X33)/(females!X32+females!X33)</f>
        <v>2.1000216497077291E-3</v>
      </c>
      <c r="Y33" s="32">
        <f>2*(females!Y32-females!Y33)/(females!Y32+females!Y33)</f>
        <v>1.9445690963095924E-3</v>
      </c>
      <c r="Z33" s="32">
        <f>2*(females!Z32-females!Z33)/(females!Z32+females!Z33)</f>
        <v>1.9865614957639498E-3</v>
      </c>
      <c r="AA33" s="32">
        <f>2*(females!AA32-females!AA33)/(females!AA32+females!AA33)</f>
        <v>1.8069535825512059E-3</v>
      </c>
      <c r="AB33" s="32">
        <f>2*(females!AB32-females!AB33)/(females!AB32+females!AB33)</f>
        <v>1.5951406311897531E-3</v>
      </c>
      <c r="AC33" s="32">
        <f>2*(females!AC32-females!AC33)/(females!AC32+females!AC33)</f>
        <v>1.629340747709725E-3</v>
      </c>
      <c r="AD33" s="32">
        <f>2*(females!AD32-females!AD33)/(females!AD32+females!AD33)</f>
        <v>1.3622550560620349E-3</v>
      </c>
      <c r="AE33" s="32">
        <f>2*(females!AE32-females!AE33)/(females!AE32+females!AE33)</f>
        <v>1.289558247668573E-3</v>
      </c>
      <c r="AF33" s="32">
        <f>2*(females!AF32-females!AF33)/(females!AF32+females!AF33)</f>
        <v>1.1537775726617649E-3</v>
      </c>
      <c r="AG33" s="32">
        <f>2*(females!AG32-females!AG33)/(females!AG32+females!AG33)</f>
        <v>9.4068460935458579E-4</v>
      </c>
      <c r="AH33" s="32">
        <f>2*(females!AH32-females!AH33)/(females!AH32+females!AH33)</f>
        <v>9.1890650126349646E-4</v>
      </c>
      <c r="AI33" s="32">
        <f>2*(females!AI32-females!AI33)/(females!AI32+females!AI33)</f>
        <v>1.0408426662225738E-3</v>
      </c>
      <c r="AJ33" s="32">
        <f>2*(females!AJ32-females!AJ33)/(females!AJ32+females!AJ33)</f>
        <v>7.7949208295874405E-4</v>
      </c>
      <c r="AK33" s="32">
        <f>2*(females!AK32-females!AK33)/(females!AK32+females!AK33)</f>
        <v>9.7736465059213734E-4</v>
      </c>
      <c r="AL33" s="32">
        <f>2*(females!AL32-females!AL33)/(females!AL32+females!AL33)</f>
        <v>9.7683650458801397E-4</v>
      </c>
      <c r="AM33" s="32">
        <f>2*(females!AM32-females!AM33)/(females!AM32+females!AM33)</f>
        <v>9.2210301652014904E-4</v>
      </c>
      <c r="AN33" s="32">
        <f>2*(females!AN32-females!AN33)/(females!AN32+females!AN33)</f>
        <v>9.0186748767706929E-4</v>
      </c>
      <c r="AO33" s="32">
        <f>2*(females!AO32-females!AO33)/(females!AO32+females!AO33)</f>
        <v>8.3911302645277915E-4</v>
      </c>
      <c r="AP33" s="32">
        <f>2*(females!AP32-females!AP33)/(females!AP32+females!AP33)</f>
        <v>7.554394225545236E-4</v>
      </c>
      <c r="AQ33" s="32">
        <f>2*(females!AQ32-females!AQ33)/(females!AQ32+females!AQ33)</f>
        <v>9.0006672908508737E-4</v>
      </c>
      <c r="AR33" s="32">
        <f>2*(females!AR32-females!AR33)/(females!AR32+females!AR33)</f>
        <v>7.8604968661440122E-4</v>
      </c>
      <c r="AS33" s="32">
        <f>2*(females!AS32-females!AS33)/(females!AS32+females!AS33)</f>
        <v>8.5862217003822424E-4</v>
      </c>
      <c r="AT33" s="32">
        <f>2*(females!AT32-females!AT33)/(females!AT32+females!AT33)</f>
        <v>7.7514172174479232E-4</v>
      </c>
      <c r="AU33" s="32">
        <f>2*(females!AU32-females!AU33)/(females!AU32+females!AU33)</f>
        <v>1.0122189284939628E-3</v>
      </c>
      <c r="AV33" s="32">
        <f>2*(females!AV32-females!AV33)/(females!AV32+females!AV33)</f>
        <v>6.911669890393295E-4</v>
      </c>
      <c r="AW33" s="32">
        <f>2*(females!AW32-females!AW33)/(females!AW32+females!AW33)</f>
        <v>8.0546060987825155E-4</v>
      </c>
      <c r="AX33" s="32">
        <f>2*(females!AX32-females!AX33)/(females!AX32+females!AX33)</f>
        <v>4.9547875634832158E-4</v>
      </c>
      <c r="AY33" s="32">
        <f>2*(females!AY32-females!AY33)/(females!AY32+females!AY33)</f>
        <v>7.2278209152486369E-4</v>
      </c>
      <c r="AZ33" s="32">
        <f>2*(females!AZ32-females!AZ33)/(females!AZ32+females!AZ33)</f>
        <v>6.7110282844030542E-4</v>
      </c>
      <c r="BA33" s="32">
        <f>2*(females!BA32-females!BA33)/(females!BA32+females!BA33)</f>
        <v>8.5477567287837986E-4</v>
      </c>
      <c r="BB33" s="32">
        <f>2*(females!BB32-females!BB33)/(females!BB32+females!BB33)</f>
        <v>7.093985020382355E-4</v>
      </c>
      <c r="BC33" s="32">
        <f>2*(females!BC32-females!BC33)/(females!BC32+females!BC33)</f>
        <v>7.2960822093770072E-4</v>
      </c>
      <c r="BD33" s="32">
        <f>2*(females!BD32-females!BD33)/(females!BD32+females!BD33)</f>
        <v>6.7700640078778931E-4</v>
      </c>
      <c r="BE33" s="32">
        <f>2*(females!BE32-females!BE33)/(females!BE32+females!BE33)</f>
        <v>5.5355092668525499E-4</v>
      </c>
      <c r="BF33" s="32">
        <f>2*(females!BF32-females!BF33)/(females!BF32+females!BF33)</f>
        <v>5.8362471906661E-4</v>
      </c>
      <c r="BG33" s="32">
        <f>2*(females!BG32-females!BG33)/(females!BG32+females!BG33)</f>
        <v>7.2697858484915194E-4</v>
      </c>
      <c r="BH33" s="32">
        <f>2*(females!BH32-females!BH33)/(females!BH32+females!BH33)</f>
        <v>5.2129383084526264E-4</v>
      </c>
      <c r="BI33" s="32">
        <f>2*(females!BI32-females!BI33)/(females!BI32+females!BI33)</f>
        <v>5.8184936226247529E-4</v>
      </c>
      <c r="BJ33" s="32">
        <f>2*(females!BJ32-females!BJ33)/(females!BJ32+females!BJ33)</f>
        <v>4.1840790688893313E-4</v>
      </c>
      <c r="BK33" s="32">
        <f>2*(females!BK32-females!BK33)/(females!BK32+females!BK33)</f>
        <v>3.8766411964538937E-4</v>
      </c>
      <c r="BL33" s="32">
        <f>2*(females!BL32-females!BL33)/(females!BL32+females!BL33)</f>
        <v>4.6895229939545934E-4</v>
      </c>
      <c r="BM33" s="32">
        <f>2*(females!BM32-females!BM33)/(females!BM32+females!BM33)</f>
        <v>5.3003893747579148E-4</v>
      </c>
      <c r="BN33" s="32">
        <f>2*(females!BN32-females!BN33)/(females!BN32+females!BN33)</f>
        <v>4.6928240599049194E-4</v>
      </c>
      <c r="BO33" s="32">
        <f>2*(females!BO32-females!BO33)/(females!BO32+females!BO33)</f>
        <v>4.4802867383512545E-4</v>
      </c>
      <c r="BP33" s="32">
        <f>2*(females!BP32-females!BP33)/(females!BP32+females!BP33)</f>
        <v>5.1934033594191532E-4</v>
      </c>
      <c r="BQ33" s="32">
        <f>2*(females!BQ32-females!BQ33)/(females!BQ32+females!BQ33)</f>
        <v>4.8841539729539978E-4</v>
      </c>
      <c r="BR33" s="32">
        <f>2*(females!BR32-females!BR33)/(females!BR32+females!BR33)</f>
        <v>5.5970244182910762E-4</v>
      </c>
      <c r="BS33" s="32">
        <f>2*(females!BS32-females!BS33)/(females!BS32+females!BS33)</f>
        <v>4.8805783485343011E-4</v>
      </c>
      <c r="BT33" s="32">
        <f>2*(females!BT32-females!BT33)/(females!BT32+females!BT33)</f>
        <v>4.5695717295828997E-4</v>
      </c>
      <c r="BU33" s="32">
        <f>2*(females!BU32-females!BU33)/(females!BU32+females!BU33)</f>
        <v>4.7709197216625133E-4</v>
      </c>
      <c r="BV33" s="32">
        <f>2*(females!BV32-females!BV33)/(females!BV32+females!BV33)</f>
        <v>5.3732099860600679E-4</v>
      </c>
      <c r="BW33" s="32">
        <f>2*(females!BW32-females!BW33)/(females!BW32+females!BW33)</f>
        <v>4.6634698243088434E-4</v>
      </c>
      <c r="BX33" s="32">
        <f>2*(females!BX32-females!BX33)/(females!BX32+females!BX33)</f>
        <v>5.8820546625424676E-4</v>
      </c>
      <c r="BY33" s="32">
        <f>2*(females!BY32-females!BY33)/(females!BY32+females!BY33)</f>
        <v>4.0535884391657717E-4</v>
      </c>
      <c r="BZ33" s="32">
        <f>2*(females!BZ32-females!BZ33)/(females!BZ32+females!BZ33)</f>
        <v>5.0691945049931568E-4</v>
      </c>
      <c r="CA33" s="32">
        <f>2*(females!CA32-females!CA33)/(females!CA32+females!CA33)</f>
        <v>4.5599404167785543E-4</v>
      </c>
      <c r="CB33" s="32">
        <f>2*(females!CB32-females!CB33)/(females!CB32+females!CB33)</f>
        <v>5.6771525025090983E-4</v>
      </c>
      <c r="CC33" s="32">
        <f>2*(females!CC32-females!CC33)/(females!CC32+females!CC33)</f>
        <v>5.0657021569759783E-4</v>
      </c>
      <c r="CD33" s="32">
        <f>2*(females!CD32-females!CD33)/(females!CD32+females!CD33)</f>
        <v>4.1460417941237439E-4</v>
      </c>
      <c r="CE33" s="32">
        <f>2*(females!CE32-females!CE33)/(females!CE32+females!CE33)</f>
        <v>4.3503993767799961E-4</v>
      </c>
      <c r="CF33" s="32">
        <f>2*(females!CF32-females!CF33)/(females!CF32+females!CF33)</f>
        <v>5.0567877261648313E-4</v>
      </c>
      <c r="CG33" s="32">
        <f>2*(females!CG32-females!CG33)/(females!CG32+females!CG33)</f>
        <v>3.1346535954982331E-4</v>
      </c>
      <c r="CH33" s="32">
        <f>2*(females!CH32-females!CH33)/(females!CH32+females!CH33)</f>
        <v>3.7401127088019002E-4</v>
      </c>
      <c r="CI33" s="32">
        <f>2*(females!CI32-females!CI33)/(females!CI32+females!CI33)</f>
        <v>3.3352704853829244E-4</v>
      </c>
      <c r="CJ33" s="32">
        <f>2*(females!CJ32-females!CJ33)/(females!CJ32+females!CJ33)</f>
        <v>4.2432386013477335E-4</v>
      </c>
      <c r="CK33" s="32">
        <f>2*(females!CK32-females!CK33)/(females!CK32+females!CK33)</f>
        <v>4.542861902045802E-4</v>
      </c>
      <c r="CL33" s="32">
        <f>2*(females!CL32-females!CL33)/(females!CL32+females!CL33)</f>
        <v>4.2404967439042861E-4</v>
      </c>
      <c r="CM33" s="32">
        <f>2*(females!CM32-females!CM33)/(females!CM32+females!CM33)</f>
        <v>3.7338473260102833E-4</v>
      </c>
      <c r="CN33" s="32">
        <f>2*(females!CN32-females!CN33)/(females!CN32+females!CN33)</f>
        <v>3.0274896056190208E-4</v>
      </c>
      <c r="CP33" s="31">
        <f t="shared" si="1"/>
        <v>90</v>
      </c>
      <c r="CQ33" s="32">
        <f>$CN93*EXP('2a)answer'!$I93*('2a) female mx'!CQ$2-'2a) female mx'!$CO$2))</f>
        <v>0.13913054300689215</v>
      </c>
      <c r="CR33" s="32">
        <f>$CN93*EXP('2a)answer'!$I93*('2a) female mx'!CR$2-'2a) female mx'!$CO$2))</f>
        <v>0.13851223253013642</v>
      </c>
      <c r="CS33" s="32">
        <f>$CN93*EXP('2a)answer'!$I93*('2a) female mx'!CS$2-'2a) female mx'!$CO$2))</f>
        <v>0.13789666988888399</v>
      </c>
      <c r="CT33" s="32">
        <f>$CN93*EXP('2a)answer'!$I93*('2a) female mx'!CT$2-'2a) female mx'!$CO$2))</f>
        <v>0.13728384287147058</v>
      </c>
      <c r="CU33" s="32">
        <f>$CN93*EXP('2a)answer'!$I93*('2a) female mx'!CU$2-'2a) female mx'!$CO$2))</f>
        <v>0.13667373932050184</v>
      </c>
      <c r="CV33" s="32">
        <f>$CN93*EXP('2a)answer'!$I93*('2a) female mx'!CV$2-'2a) female mx'!$CO$2))</f>
        <v>0.13606634713261209</v>
      </c>
      <c r="CW33" s="32">
        <f>$CN93*EXP('2a)answer'!$I93*('2a) female mx'!CW$2-'2a) female mx'!$CO$2))</f>
        <v>0.13546165425822426</v>
      </c>
      <c r="CX33" s="32">
        <f>$CN93*EXP('2a)answer'!$I93*('2a) female mx'!CX$2-'2a) female mx'!$CO$2))</f>
        <v>0.13485964870131092</v>
      </c>
      <c r="CY33" s="32">
        <f>$CN93*EXP('2a)answer'!$I93*('2a) female mx'!CY$2-'2a) female mx'!$CO$2))</f>
        <v>0.13426031851915612</v>
      </c>
      <c r="CZ33" s="32">
        <f>$CN93*EXP('2a)answer'!$I93*('2a) female mx'!CZ$2-'2a) female mx'!$CO$2))</f>
        <v>0.13366365182211865</v>
      </c>
      <c r="DA33" s="32">
        <f>$CN93*EXP('2a)answer'!$I93*('2a) female mx'!DA$2-'2a) female mx'!$CO$2))</f>
        <v>0.13306963677339603</v>
      </c>
      <c r="DB33" s="32">
        <f>$CN93*EXP('2a)answer'!$I93*('2a) female mx'!DB$2-'2a) female mx'!$CO$2))</f>
        <v>0.13247826158878978</v>
      </c>
      <c r="DC33" s="32">
        <f>$CN93*EXP('2a)answer'!$I93*('2a) female mx'!DC$2-'2a) female mx'!$CO$2))</f>
        <v>0.13188951453647163</v>
      </c>
      <c r="DD33" s="32">
        <f>$CN93*EXP('2a)answer'!$I93*('2a) female mx'!DD$2-'2a) female mx'!$CO$2))</f>
        <v>0.13130338393675073</v>
      </c>
      <c r="DE33" s="32">
        <f>$CN93*EXP('2a)answer'!$I93*('2a) female mx'!DE$2-'2a) female mx'!$CO$2))</f>
        <v>0.13071985816184198</v>
      </c>
      <c r="DF33" s="32">
        <f>$CN93*EXP('2a)answer'!$I93*('2a) female mx'!DF$2-'2a) female mx'!$CO$2))</f>
        <v>0.13013892563563539</v>
      </c>
      <c r="DG33" s="32">
        <f>$CN93*EXP('2a)answer'!$I93*('2a) female mx'!DG$2-'2a) female mx'!$CO$2))</f>
        <v>0.12956057483346639</v>
      </c>
      <c r="DH33" s="32">
        <f>$CN93*EXP('2a)answer'!$I93*('2a) female mx'!DH$2-'2a) female mx'!$CO$2))</f>
        <v>0.12898479428188717</v>
      </c>
      <c r="DI33" s="32">
        <f>$CN93*EXP('2a)answer'!$I93*('2a) female mx'!DI$2-'2a) female mx'!$CO$2))</f>
        <v>0.12841157255843913</v>
      </c>
      <c r="DJ33" s="32">
        <f>$CN93*EXP('2a)answer'!$I93*('2a) female mx'!DJ$2-'2a) female mx'!$CO$2))</f>
        <v>0.12784089829142625</v>
      </c>
      <c r="DK33" s="32">
        <f>$CN93*EXP('2a)answer'!$I93*('2a) female mx'!DK$2-'2a) female mx'!$CO$2))</f>
        <v>0.12727276015968955</v>
      </c>
      <c r="DL33" s="32">
        <f>$CN93*EXP('2a)answer'!$I93*('2a) female mx'!DL$2-'2a) female mx'!$CO$2))</f>
        <v>0.12670714689238236</v>
      </c>
      <c r="DM33" s="32">
        <f>$CN93*EXP('2a)answer'!$I93*('2a) female mx'!DM$2-'2a) female mx'!$CO$2))</f>
        <v>0.12614404726874684</v>
      </c>
      <c r="DN33" s="32">
        <f>$CN93*EXP('2a)answer'!$I93*('2a) female mx'!DN$2-'2a) female mx'!$CO$2))</f>
        <v>0.1255834501178914</v>
      </c>
      <c r="DO33" s="32">
        <f>$CN93*EXP('2a)answer'!$I93*('2a) female mx'!DO$2-'2a) female mx'!$CO$2))</f>
        <v>0.12502534431856899</v>
      </c>
      <c r="DP33" s="32">
        <f>$CN93*EXP('2a)answer'!$I93*('2a) female mx'!DP$2-'2a) female mx'!$CO$2))</f>
        <v>0.12446971879895659</v>
      </c>
      <c r="DQ33" s="32">
        <f>$CN93*EXP('2a)answer'!$I93*('2a) female mx'!DQ$2-'2a) female mx'!$CO$2))</f>
        <v>0.12391656253643542</v>
      </c>
      <c r="DR33" s="32">
        <f>$CN93*EXP('2a)answer'!$I93*('2a) female mx'!DR$2-'2a) female mx'!$CO$2))</f>
        <v>0.12336586455737243</v>
      </c>
      <c r="DS33" s="32">
        <f>$CN93*EXP('2a)answer'!$I93*('2a) female mx'!DS$2-'2a) female mx'!$CO$2))</f>
        <v>0.12281761393690246</v>
      </c>
      <c r="DT33" s="32">
        <f>$CN93*EXP('2a)answer'!$I93*('2a) female mx'!DT$2-'2a) female mx'!$CO$2))</f>
        <v>0.12227179979871168</v>
      </c>
      <c r="DU33" s="32">
        <f>$CN93*EXP('2a)answer'!$I93*('2a) female mx'!DU$2-'2a) female mx'!$CO$2))</f>
        <v>0.12172841131482157</v>
      </c>
      <c r="DV33" s="32">
        <f>$CN93*EXP('2a)answer'!$I93*('2a) female mx'!DV$2-'2a) female mx'!$CO$2))</f>
        <v>0.12118743770537441</v>
      </c>
      <c r="DW33" s="32">
        <f>$CN93*EXP('2a)answer'!$I93*('2a) female mx'!DW$2-'2a) female mx'!$CO$2))</f>
        <v>0.12064886823841918</v>
      </c>
      <c r="DX33" s="32">
        <f>$CN93*EXP('2a)answer'!$I93*('2a) female mx'!DX$2-'2a) female mx'!$CO$2))</f>
        <v>0.12011269222969881</v>
      </c>
      <c r="DY33" s="32">
        <f>$CN93*EXP('2a)answer'!$I93*('2a) female mx'!DY$2-'2a) female mx'!$CO$2))</f>
        <v>0.11957889904243812</v>
      </c>
      <c r="DZ33" s="32">
        <f>$CN93*EXP('2a)answer'!$I93*('2a) female mx'!DZ$2-'2a) female mx'!$CO$2))</f>
        <v>0.11904747808713294</v>
      </c>
      <c r="EA33" s="32">
        <f>$CN93*EXP('2a)answer'!$I93*('2a) female mx'!EA$2-'2a) female mx'!$CO$2))</f>
        <v>0.11851841882133984</v>
      </c>
      <c r="EB33" s="32">
        <f>$CN93*EXP('2a)answer'!$I93*('2a) female mx'!EB$2-'2a) female mx'!$CO$2))</f>
        <v>0.11799171074946718</v>
      </c>
      <c r="EC33" s="32">
        <f>$CN93*EXP('2a)answer'!$I93*('2a) female mx'!EC$2-'2a) female mx'!$CO$2))</f>
        <v>0.11746734342256678</v>
      </c>
      <c r="ED33" s="32">
        <f>$CN93*EXP('2a)answer'!$I93*('2a) female mx'!ED$2-'2a) female mx'!$CO$2))</f>
        <v>0.11694530643812666</v>
      </c>
      <c r="EE33" s="32">
        <f>$CN93*EXP('2a)answer'!$I93*('2a) female mx'!EE$2-'2a) female mx'!$CO$2))</f>
        <v>0.11642558943986468</v>
      </c>
      <c r="EF33" s="32">
        <f>$CN93*EXP('2a)answer'!$I93*('2a) female mx'!EF$2-'2a) female mx'!$CO$2))</f>
        <v>0.11590818211752309</v>
      </c>
      <c r="EG33" s="32">
        <f>$CN93*EXP('2a)answer'!$I93*('2a) female mx'!EG$2-'2a) female mx'!$CO$2))</f>
        <v>0.11539307420666399</v>
      </c>
      <c r="EH33" s="32">
        <f>$CN93*EXP('2a)answer'!$I93*('2a) female mx'!EH$2-'2a) female mx'!$CO$2))</f>
        <v>0.11488025548846566</v>
      </c>
      <c r="EI33" s="32">
        <f>$CN93*EXP('2a)answer'!$I93*('2a) female mx'!EI$2-'2a) female mx'!$CO$2))</f>
        <v>0.11436971578951996</v>
      </c>
      <c r="EJ33" s="32">
        <f>$CN93*EXP('2a)answer'!$I93*('2a) female mx'!EJ$2-'2a) female mx'!$CO$2))</f>
        <v>0.11386144498163034</v>
      </c>
      <c r="EK33" s="32">
        <f>$CN93*EXP('2a)answer'!$I93*('2a) female mx'!EK$2-'2a) female mx'!$CO$2))</f>
        <v>0.11335543298161106</v>
      </c>
      <c r="EL33" s="32">
        <f>$CN93*EXP('2a)answer'!$I93*('2a) female mx'!EL$2-'2a) female mx'!$CO$2))</f>
        <v>0.11285166975108706</v>
      </c>
      <c r="EM33" s="32">
        <f>$CN93*EXP('2a)answer'!$I93*('2a) female mx'!EM$2-'2a) female mx'!$CO$2))</f>
        <v>0.11235014529629488</v>
      </c>
      <c r="EN33" s="32">
        <f>$CN93*EXP('2a)answer'!$I93*('2a) female mx'!EN$2-'2a) female mx'!$CO$2))</f>
        <v>0.11185084966788433</v>
      </c>
      <c r="EO33" s="32">
        <f>$CN93*EXP('2a)answer'!$I93*('2a) female mx'!EO$2-'2a) female mx'!$CO$2))</f>
        <v>0.11135377296072123</v>
      </c>
    </row>
    <row r="34" spans="1:145" x14ac:dyDescent="0.25">
      <c r="A34" s="31">
        <f>'2a) male mx'!A34</f>
        <v>31</v>
      </c>
      <c r="B34" s="32">
        <f>2*(females!B33-females!B34)/(females!B33+females!B34)</f>
        <v>3.2701718579678548E-3</v>
      </c>
      <c r="C34" s="32">
        <f>2*(females!C33-females!C34)/(females!C33+females!C34)</f>
        <v>3.1360339323383757E-3</v>
      </c>
      <c r="D34" s="32">
        <f>2*(females!D33-females!D34)/(females!D33+females!D34)</f>
        <v>3.2837716462908828E-3</v>
      </c>
      <c r="E34" s="32">
        <f>2*(females!E33-females!E34)/(females!E33+females!E34)</f>
        <v>3.2792111675358096E-3</v>
      </c>
      <c r="F34" s="32">
        <f>2*(females!F33-females!F34)/(females!F33+females!F34)</f>
        <v>3.0338745058675586E-3</v>
      </c>
      <c r="G34" s="32">
        <f>2*(females!G33-females!G34)/(females!G33+females!G34)</f>
        <v>3.1701800007897245E-3</v>
      </c>
      <c r="H34" s="32">
        <f>2*(females!H33-females!H34)/(females!H33+females!H34)</f>
        <v>3.3852441847958383E-3</v>
      </c>
      <c r="I34" s="32">
        <f>2*(females!I33-females!I34)/(females!I33+females!I34)</f>
        <v>3.290257434279944E-3</v>
      </c>
      <c r="J34" s="32">
        <f>2*(females!J33-females!J34)/(females!J33+females!J34)</f>
        <v>2.898355351846859E-3</v>
      </c>
      <c r="K34" s="32">
        <f>2*(females!K33-females!K34)/(females!K33+females!K34)</f>
        <v>2.6766296771315451E-3</v>
      </c>
      <c r="L34" s="32">
        <f>2*(females!L33-females!L34)/(females!L33+females!L34)</f>
        <v>2.8430065345072674E-3</v>
      </c>
      <c r="M34" s="32">
        <f>2*(females!M33-females!M34)/(females!M33+females!M34)</f>
        <v>2.8344172965371769E-3</v>
      </c>
      <c r="N34" s="32">
        <f>2*(females!N33-females!N34)/(females!N33+females!N34)</f>
        <v>2.4721063994594329E-3</v>
      </c>
      <c r="O34" s="32">
        <f>2*(females!O33-females!O34)/(females!O33+females!O34)</f>
        <v>3.0993336432666978E-3</v>
      </c>
      <c r="P34" s="32">
        <f>2*(females!P33-females!P34)/(females!P33+females!P34)</f>
        <v>2.5058524844208513E-3</v>
      </c>
      <c r="Q34" s="32">
        <f>2*(females!Q33-females!Q34)/(females!Q33+females!Q34)</f>
        <v>2.7699455391185833E-3</v>
      </c>
      <c r="R34" s="32">
        <f>2*(females!R33-females!R34)/(females!R33+females!R34)</f>
        <v>2.6679787873817723E-3</v>
      </c>
      <c r="S34" s="32">
        <f>2*(females!S33-females!S34)/(females!S33+females!S34)</f>
        <v>2.2816718431869169E-3</v>
      </c>
      <c r="T34" s="32">
        <f>2*(females!T33-females!T34)/(females!T33+females!T34)</f>
        <v>2.0452344948379587E-3</v>
      </c>
      <c r="U34" s="32">
        <f>2*(females!U33-females!U34)/(females!U33+females!U34)</f>
        <v>2.2901301901025132E-3</v>
      </c>
      <c r="V34" s="32">
        <f>2*(females!V33-females!V34)/(females!V33+females!V34)</f>
        <v>2.249645436317102E-3</v>
      </c>
      <c r="W34" s="32">
        <f>2*(females!W33-females!W34)/(females!W33+females!W34)</f>
        <v>2.3721436343852012E-3</v>
      </c>
      <c r="X34" s="32">
        <f>2*(females!X33-females!X34)/(females!X33+females!X34)</f>
        <v>2.0284305696418791E-3</v>
      </c>
      <c r="Y34" s="32">
        <f>2*(females!Y33-females!Y34)/(females!Y33+females!Y34)</f>
        <v>1.7662076310873951E-3</v>
      </c>
      <c r="Z34" s="32">
        <f>2*(females!Z33-females!Z34)/(females!Z33+females!Z34)</f>
        <v>1.9478964315176029E-3</v>
      </c>
      <c r="AA34" s="32">
        <f>2*(females!AA33-females!AA34)/(females!AA33+females!AA34)</f>
        <v>1.5544648275715213E-3</v>
      </c>
      <c r="AB34" s="32">
        <f>2*(females!AB33-females!AB34)/(females!AB33+females!AB34)</f>
        <v>1.1847965217759253E-3</v>
      </c>
      <c r="AC34" s="32">
        <f>2*(females!AC33-females!AC34)/(females!AC33+females!AC34)</f>
        <v>1.6741512106008519E-3</v>
      </c>
      <c r="AD34" s="32">
        <f>2*(females!AD33-females!AD34)/(females!AD33+females!AD34)</f>
        <v>1.1856235278070687E-3</v>
      </c>
      <c r="AE34" s="32">
        <f>2*(females!AE33-females!AE34)/(females!AE33+females!AE34)</f>
        <v>1.123165016033968E-3</v>
      </c>
      <c r="AF34" s="32">
        <f>2*(females!AF33-females!AF34)/(females!AF33+females!AF34)</f>
        <v>1.3442554085276203E-3</v>
      </c>
      <c r="AG34" s="32">
        <f>2*(females!AG33-females!AG34)/(females!AG33+females!AG34)</f>
        <v>1.2660943083305867E-3</v>
      </c>
      <c r="AH34" s="32">
        <f>2*(females!AH33-females!AH34)/(females!AH33+females!AH34)</f>
        <v>1.0138648633111571E-3</v>
      </c>
      <c r="AI34" s="32">
        <f>2*(females!AI33-females!AI34)/(females!AI33+females!AI34)</f>
        <v>9.8980500841334257E-4</v>
      </c>
      <c r="AJ34" s="32">
        <f>2*(females!AJ33-females!AJ34)/(females!AJ33+females!AJ34)</f>
        <v>8.7375308153988575E-4</v>
      </c>
      <c r="AK34" s="32">
        <f>2*(females!AK33-females!AK34)/(females!AK33+females!AK34)</f>
        <v>9.6790812158174919E-4</v>
      </c>
      <c r="AL34" s="32">
        <f>2*(females!AL33-females!AL34)/(females!AL33+females!AL34)</f>
        <v>8.7372581651757849E-4</v>
      </c>
      <c r="AM34" s="32">
        <f>2*(females!AM33-females!AM34)/(females!AM33+females!AM34)</f>
        <v>8.710801393728223E-4</v>
      </c>
      <c r="AN34" s="32">
        <f>2*(females!AN33-females!AN34)/(females!AN33+females!AN34)</f>
        <v>1.0168717703945048E-3</v>
      </c>
      <c r="AO34" s="32">
        <f>2*(females!AO33-females!AO34)/(females!AO33+females!AO34)</f>
        <v>9.4354784357843116E-4</v>
      </c>
      <c r="AP34" s="32">
        <f>2*(females!AP33-females!AP34)/(females!AP33+females!AP34)</f>
        <v>7.7673120439940551E-4</v>
      </c>
      <c r="AQ34" s="32">
        <f>2*(females!AQ33-females!AQ34)/(females!AQ33+females!AQ34)</f>
        <v>7.4549596189687302E-4</v>
      </c>
      <c r="AR34" s="32">
        <f>2*(females!AR33-females!AR34)/(females!AR33+females!AR34)</f>
        <v>8.0737819457814492E-4</v>
      </c>
      <c r="AS34" s="32">
        <f>2*(females!AS33-females!AS34)/(females!AS33+females!AS34)</f>
        <v>8.2828596572966822E-4</v>
      </c>
      <c r="AT34" s="32">
        <f>2*(females!AT33-females!AT34)/(females!AT33+females!AT34)</f>
        <v>1.0551578598915878E-3</v>
      </c>
      <c r="AU34" s="32">
        <f>2*(females!AU33-females!AU34)/(females!AU33+females!AU34)</f>
        <v>8.3740404745289603E-4</v>
      </c>
      <c r="AV34" s="32">
        <f>2*(females!AV33-females!AV34)/(females!AV33+females!AV34)</f>
        <v>6.4001321317601399E-4</v>
      </c>
      <c r="AW34" s="32">
        <f>2*(females!AW33-females!AW34)/(females!AW33+females!AW34)</f>
        <v>8.9916439722395906E-4</v>
      </c>
      <c r="AX34" s="32">
        <f>2*(females!AX33-females!AX34)/(females!AX33+females!AX34)</f>
        <v>7.2301352035283059E-4</v>
      </c>
      <c r="AY34" s="32">
        <f>2*(females!AY33-females!AY34)/(females!AY33+females!AY34)</f>
        <v>8.3701464775633573E-4</v>
      </c>
      <c r="AZ34" s="32">
        <f>2*(females!AZ33-females!AZ34)/(females!AZ33+females!AZ34)</f>
        <v>9.196257433210889E-4</v>
      </c>
      <c r="BA34" s="32">
        <f>2*(females!BA33-females!BA34)/(females!BA33+females!BA34)</f>
        <v>6.6991316894694807E-4</v>
      </c>
      <c r="BB34" s="32">
        <f>2*(females!BB33-females!BB34)/(females!BB33+females!BB34)</f>
        <v>8.2312148244178987E-4</v>
      </c>
      <c r="BC34" s="32">
        <f>2*(females!BC33-females!BC34)/(females!BC33+females!BC34)</f>
        <v>6.6841826530035118E-4</v>
      </c>
      <c r="BD34" s="32">
        <f>2*(females!BD33-females!BD34)/(females!BD33+females!BD34)</f>
        <v>5.9532363024244041E-4</v>
      </c>
      <c r="BE34" s="32">
        <f>2*(females!BE33-females!BE34)/(females!BE33+females!BE34)</f>
        <v>7.1802236126782232E-4</v>
      </c>
      <c r="BF34" s="32">
        <f>2*(females!BF33-females!BF34)/(females!BF33+females!BF34)</f>
        <v>6.4545543027800687E-4</v>
      </c>
      <c r="BG34" s="32">
        <f>2*(females!BG33-females!BG34)/(females!BG33+females!BG34)</f>
        <v>6.5575786140967447E-4</v>
      </c>
      <c r="BH34" s="32">
        <f>2*(females!BH33-females!BH34)/(females!BH33+females!BH34)</f>
        <v>5.2156571983739421E-4</v>
      </c>
      <c r="BI34" s="32">
        <f>2*(females!BI33-females!BI34)/(females!BI33+females!BI34)</f>
        <v>5.3110541421115521E-4</v>
      </c>
      <c r="BJ34" s="32">
        <f>2*(females!BJ33-females!BJ34)/(females!BJ33+females!BJ34)</f>
        <v>5.9219325920707364E-4</v>
      </c>
      <c r="BK34" s="32">
        <f>2*(females!BK33-females!BK34)/(females!BK33+females!BK34)</f>
        <v>5.511497596374659E-4</v>
      </c>
      <c r="BL34" s="32">
        <f>2*(females!BL33-females!BL34)/(females!BL33+females!BL34)</f>
        <v>5.8139831394488951E-4</v>
      </c>
      <c r="BM34" s="32">
        <f>2*(females!BM33-females!BM34)/(females!BM33+females!BM34)</f>
        <v>6.425391515423489E-4</v>
      </c>
      <c r="BN34" s="32">
        <f>2*(females!BN33-females!BN34)/(females!BN33+females!BN34)</f>
        <v>5.920179646830662E-4</v>
      </c>
      <c r="BO34" s="32">
        <f>2*(females!BO33-females!BO34)/(females!BO33+females!BO34)</f>
        <v>5.0936726398467824E-4</v>
      </c>
      <c r="BP34" s="32">
        <f>2*(females!BP33-females!BP34)/(females!BP33+females!BP34)</f>
        <v>5.0941916027345618E-4</v>
      </c>
      <c r="BQ34" s="32">
        <f>2*(females!BQ33-females!BQ34)/(females!BQ33+females!BQ34)</f>
        <v>6.1085489142054304E-4</v>
      </c>
      <c r="BR34" s="32">
        <f>2*(females!BR33-females!BR34)/(females!BR33+females!BR34)</f>
        <v>5.9057122492617862E-4</v>
      </c>
      <c r="BS34" s="32">
        <f>2*(females!BS33-females!BS34)/(females!BS33+females!BS34)</f>
        <v>6.2058406116313736E-4</v>
      </c>
      <c r="BT34" s="32">
        <f>2*(females!BT33-females!BT34)/(females!BT33+females!BT34)</f>
        <v>5.6894957684375225E-4</v>
      </c>
      <c r="BU34" s="32">
        <f>2*(females!BU33-females!BU34)/(females!BU33+females!BU34)</f>
        <v>3.8590041738176722E-4</v>
      </c>
      <c r="BV34" s="32">
        <f>2*(females!BV33-females!BV34)/(females!BV33+females!BV34)</f>
        <v>4.7673386585520477E-4</v>
      </c>
      <c r="BW34" s="32">
        <f>2*(females!BW33-females!BW34)/(females!BW33+females!BW34)</f>
        <v>5.1729121974226726E-4</v>
      </c>
      <c r="BX34" s="32">
        <f>2*(females!BX33-females!BX34)/(females!BX33+females!BX34)</f>
        <v>5.5810083359969964E-4</v>
      </c>
      <c r="BY34" s="32">
        <f>2*(females!BY33-females!BY34)/(females!BY33+females!BY34)</f>
        <v>4.8664760630208649E-4</v>
      </c>
      <c r="BZ34" s="32">
        <f>2*(females!BZ33-females!BZ34)/(females!BZ33+females!BZ34)</f>
        <v>5.071765481564133E-4</v>
      </c>
      <c r="CA34" s="32">
        <f>2*(females!CA33-females!CA34)/(females!CA33+females!CA34)</f>
        <v>5.1704473450766696E-4</v>
      </c>
      <c r="CB34" s="32">
        <f>2*(females!CB33-females!CB34)/(females!CB33+females!CB34)</f>
        <v>4.4628820074854705E-4</v>
      </c>
      <c r="CC34" s="32">
        <f>2*(females!CC33-females!CC34)/(females!CC33+females!CC34)</f>
        <v>4.2571738447347881E-4</v>
      </c>
      <c r="CD34" s="32">
        <f>2*(females!CD33-females!CD34)/(females!CD33+females!CD34)</f>
        <v>5.2608682456016108E-4</v>
      </c>
      <c r="CE34" s="32">
        <f>2*(females!CE33-females!CE34)/(females!CE33+females!CE34)</f>
        <v>4.7572535464313005E-4</v>
      </c>
      <c r="CF34" s="32">
        <f>2*(females!CF33-females!CF34)/(females!CF33+females!CF34)</f>
        <v>5.0593461301061448E-4</v>
      </c>
      <c r="CG34" s="32">
        <f>2*(females!CG33-females!CG34)/(females!CG33+females!CG34)</f>
        <v>3.8438195427877806E-4</v>
      </c>
      <c r="CH34" s="32">
        <f>2*(females!CH33-females!CH34)/(females!CH33+females!CH34)</f>
        <v>3.1346852927644387E-4</v>
      </c>
      <c r="CI34" s="32">
        <f>2*(females!CI33-females!CI34)/(females!CI33+females!CI34)</f>
        <v>4.2464991658662353E-4</v>
      </c>
      <c r="CJ34" s="32">
        <f>2*(females!CJ33-females!CJ34)/(females!CJ33+females!CJ34)</f>
        <v>5.1549257336924931E-4</v>
      </c>
      <c r="CK34" s="32">
        <f>2*(females!CK33-females!CK34)/(females!CK33+females!CK34)</f>
        <v>3.4337537998525505E-4</v>
      </c>
      <c r="CL34" s="32">
        <f>2*(females!CL33-females!CL34)/(females!CL33+females!CL34)</f>
        <v>3.3330808272100598E-4</v>
      </c>
      <c r="CM34" s="32">
        <f>2*(females!CM33-females!CM34)/(females!CM33+females!CM34)</f>
        <v>3.3313647995881221E-4</v>
      </c>
      <c r="CN34" s="32">
        <f>2*(females!CN33-females!CN34)/(females!CN33+females!CN34)</f>
        <v>4.1390519551972866E-4</v>
      </c>
      <c r="CP34" s="31">
        <f t="shared" si="1"/>
        <v>91</v>
      </c>
      <c r="CQ34" s="32">
        <f>$CN94*EXP('2a)answer'!$I94*('2a) female mx'!CQ$2-'2a) female mx'!$CO$2))</f>
        <v>0.1525196316328776</v>
      </c>
      <c r="CR34" s="32">
        <f>$CN94*EXP('2a)answer'!$I94*('2a) female mx'!CR$2-'2a) female mx'!$CO$2))</f>
        <v>0.15188262769753882</v>
      </c>
      <c r="CS34" s="32">
        <f>$CN94*EXP('2a)answer'!$I94*('2a) female mx'!CS$2-'2a) female mx'!$CO$2))</f>
        <v>0.1512482842329165</v>
      </c>
      <c r="CT34" s="32">
        <f>$CN94*EXP('2a)answer'!$I94*('2a) female mx'!CT$2-'2a) female mx'!$CO$2))</f>
        <v>0.15061659012745529</v>
      </c>
      <c r="CU34" s="32">
        <f>$CN94*EXP('2a)answer'!$I94*('2a) female mx'!CU$2-'2a) female mx'!$CO$2))</f>
        <v>0.14998753431600778</v>
      </c>
      <c r="CV34" s="32">
        <f>$CN94*EXP('2a)answer'!$I94*('2a) female mx'!CV$2-'2a) female mx'!$CO$2))</f>
        <v>0.14936110577964051</v>
      </c>
      <c r="CW34" s="32">
        <f>$CN94*EXP('2a)answer'!$I94*('2a) female mx'!CW$2-'2a) female mx'!$CO$2))</f>
        <v>0.14873729354544107</v>
      </c>
      <c r="CX34" s="32">
        <f>$CN94*EXP('2a)answer'!$I94*('2a) female mx'!CX$2-'2a) female mx'!$CO$2))</f>
        <v>0.14811608668632578</v>
      </c>
      <c r="CY34" s="32">
        <f>$CN94*EXP('2a)answer'!$I94*('2a) female mx'!CY$2-'2a) female mx'!$CO$2))</f>
        <v>0.14749747432084831</v>
      </c>
      <c r="CZ34" s="32">
        <f>$CN94*EXP('2a)answer'!$I94*('2a) female mx'!CZ$2-'2a) female mx'!$CO$2))</f>
        <v>0.14688144561300914</v>
      </c>
      <c r="DA34" s="32">
        <f>$CN94*EXP('2a)answer'!$I94*('2a) female mx'!DA$2-'2a) female mx'!$CO$2))</f>
        <v>0.14626798977206568</v>
      </c>
      <c r="DB34" s="32">
        <f>$CN94*EXP('2a)answer'!$I94*('2a) female mx'!DB$2-'2a) female mx'!$CO$2))</f>
        <v>0.14565709605234328</v>
      </c>
      <c r="DC34" s="32">
        <f>$CN94*EXP('2a)answer'!$I94*('2a) female mx'!DC$2-'2a) female mx'!$CO$2))</f>
        <v>0.14504875375304707</v>
      </c>
      <c r="DD34" s="32">
        <f>$CN94*EXP('2a)answer'!$I94*('2a) female mx'!DD$2-'2a) female mx'!$CO$2))</f>
        <v>0.14444295221807432</v>
      </c>
      <c r="DE34" s="32">
        <f>$CN94*EXP('2a)answer'!$I94*('2a) female mx'!DE$2-'2a) female mx'!$CO$2))</f>
        <v>0.14383968083582802</v>
      </c>
      <c r="DF34" s="32">
        <f>$CN94*EXP('2a)answer'!$I94*('2a) female mx'!DF$2-'2a) female mx'!$CO$2))</f>
        <v>0.14323892903903085</v>
      </c>
      <c r="DG34" s="32">
        <f>$CN94*EXP('2a)answer'!$I94*('2a) female mx'!DG$2-'2a) female mx'!$CO$2))</f>
        <v>0.1426406863045401</v>
      </c>
      <c r="DH34" s="32">
        <f>$CN94*EXP('2a)answer'!$I94*('2a) female mx'!DH$2-'2a) female mx'!$CO$2))</f>
        <v>0.14204494215316343</v>
      </c>
      <c r="DI34" s="32">
        <f>$CN94*EXP('2a)answer'!$I94*('2a) female mx'!DI$2-'2a) female mx'!$CO$2))</f>
        <v>0.14145168614947512</v>
      </c>
      <c r="DJ34" s="32">
        <f>$CN94*EXP('2a)answer'!$I94*('2a) female mx'!DJ$2-'2a) female mx'!$CO$2))</f>
        <v>0.14086090790163353</v>
      </c>
      <c r="DK34" s="32">
        <f>$CN94*EXP('2a)answer'!$I94*('2a) female mx'!DK$2-'2a) female mx'!$CO$2))</f>
        <v>0.14027259706119879</v>
      </c>
      <c r="DL34" s="32">
        <f>$CN94*EXP('2a)answer'!$I94*('2a) female mx'!DL$2-'2a) female mx'!$CO$2))</f>
        <v>0.13968674332295181</v>
      </c>
      <c r="DM34" s="32">
        <f>$CN94*EXP('2a)answer'!$I94*('2a) female mx'!DM$2-'2a) female mx'!$CO$2))</f>
        <v>0.13910333642471356</v>
      </c>
      <c r="DN34" s="32">
        <f>$CN94*EXP('2a)answer'!$I94*('2a) female mx'!DN$2-'2a) female mx'!$CO$2))</f>
        <v>0.13852236614716543</v>
      </c>
      <c r="DO34" s="32">
        <f>$CN94*EXP('2a)answer'!$I94*('2a) female mx'!DO$2-'2a) female mx'!$CO$2))</f>
        <v>0.13794382231367008</v>
      </c>
      <c r="DP34" s="32">
        <f>$CN94*EXP('2a)answer'!$I94*('2a) female mx'!DP$2-'2a) female mx'!$CO$2))</f>
        <v>0.13736769479009339</v>
      </c>
      <c r="DQ34" s="32">
        <f>$CN94*EXP('2a)answer'!$I94*('2a) female mx'!DQ$2-'2a) female mx'!$CO$2))</f>
        <v>0.13679397348462677</v>
      </c>
      <c r="DR34" s="32">
        <f>$CN94*EXP('2a)answer'!$I94*('2a) female mx'!DR$2-'2a) female mx'!$CO$2))</f>
        <v>0.13622264834761044</v>
      </c>
      <c r="DS34" s="32">
        <f>$CN94*EXP('2a)answer'!$I94*('2a) female mx'!DS$2-'2a) female mx'!$CO$2))</f>
        <v>0.1356537093713574</v>
      </c>
      <c r="DT34" s="32">
        <f>$CN94*EXP('2a)answer'!$I94*('2a) female mx'!DT$2-'2a) female mx'!$CO$2))</f>
        <v>0.13508714658997822</v>
      </c>
      <c r="DU34" s="32">
        <f>$CN94*EXP('2a)answer'!$I94*('2a) female mx'!DU$2-'2a) female mx'!$CO$2))</f>
        <v>0.1345229500792062</v>
      </c>
      <c r="DV34" s="32">
        <f>$CN94*EXP('2a)answer'!$I94*('2a) female mx'!DV$2-'2a) female mx'!$CO$2))</f>
        <v>0.13396110995622387</v>
      </c>
      <c r="DW34" s="32">
        <f>$CN94*EXP('2a)answer'!$I94*('2a) female mx'!DW$2-'2a) female mx'!$CO$2))</f>
        <v>0.13340161637948966</v>
      </c>
      <c r="DX34" s="32">
        <f>$CN94*EXP('2a)answer'!$I94*('2a) female mx'!DX$2-'2a) female mx'!$CO$2))</f>
        <v>0.13284445954856555</v>
      </c>
      <c r="DY34" s="32">
        <f>$CN94*EXP('2a)answer'!$I94*('2a) female mx'!DY$2-'2a) female mx'!$CO$2))</f>
        <v>0.13228962970394542</v>
      </c>
      <c r="DZ34" s="32">
        <f>$CN94*EXP('2a)answer'!$I94*('2a) female mx'!DZ$2-'2a) female mx'!$CO$2))</f>
        <v>0.13173711712688413</v>
      </c>
      <c r="EA34" s="32">
        <f>$CN94*EXP('2a)answer'!$I94*('2a) female mx'!EA$2-'2a) female mx'!$CO$2))</f>
        <v>0.1311869121392272</v>
      </c>
      <c r="EB34" s="32">
        <f>$CN94*EXP('2a)answer'!$I94*('2a) female mx'!EB$2-'2a) female mx'!$CO$2))</f>
        <v>0.13063900510324131</v>
      </c>
      <c r="EC34" s="32">
        <f>$CN94*EXP('2a)answer'!$I94*('2a) female mx'!EC$2-'2a) female mx'!$CO$2))</f>
        <v>0.13009338642144555</v>
      </c>
      <c r="ED34" s="32">
        <f>$CN94*EXP('2a)answer'!$I94*('2a) female mx'!ED$2-'2a) female mx'!$CO$2))</f>
        <v>0.1295500465364432</v>
      </c>
      <c r="EE34" s="32">
        <f>$CN94*EXP('2a)answer'!$I94*('2a) female mx'!EE$2-'2a) female mx'!$CO$2))</f>
        <v>0.12900897593075439</v>
      </c>
      <c r="EF34" s="32">
        <f>$CN94*EXP('2a)answer'!$I94*('2a) female mx'!EF$2-'2a) female mx'!$CO$2))</f>
        <v>0.12847016512664938</v>
      </c>
      <c r="EG34" s="32">
        <f>$CN94*EXP('2a)answer'!$I94*('2a) female mx'!EG$2-'2a) female mx'!$CO$2))</f>
        <v>0.12793360468598242</v>
      </c>
      <c r="EH34" s="32">
        <f>$CN94*EXP('2a)answer'!$I94*('2a) female mx'!EH$2-'2a) female mx'!$CO$2))</f>
        <v>0.12739928521002666</v>
      </c>
      <c r="EI34" s="32">
        <f>$CN94*EXP('2a)answer'!$I94*('2a) female mx'!EI$2-'2a) female mx'!$CO$2))</f>
        <v>0.12686719733930932</v>
      </c>
      <c r="EJ34" s="32">
        <f>$CN94*EXP('2a)answer'!$I94*('2a) female mx'!EJ$2-'2a) female mx'!$CO$2))</f>
        <v>0.12633733175344777</v>
      </c>
      <c r="EK34" s="32">
        <f>$CN94*EXP('2a)answer'!$I94*('2a) female mx'!EK$2-'2a) female mx'!$CO$2))</f>
        <v>0.12580967917098643</v>
      </c>
      <c r="EL34" s="32">
        <f>$CN94*EXP('2a)answer'!$I94*('2a) female mx'!EL$2-'2a) female mx'!$CO$2))</f>
        <v>0.12528423034923389</v>
      </c>
      <c r="EM34" s="32">
        <f>$CN94*EXP('2a)answer'!$I94*('2a) female mx'!EM$2-'2a) female mx'!$CO$2))</f>
        <v>0.12476097608410132</v>
      </c>
      <c r="EN34" s="32">
        <f>$CN94*EXP('2a)answer'!$I94*('2a) female mx'!EN$2-'2a) female mx'!$CO$2))</f>
        <v>0.12423990720994108</v>
      </c>
      <c r="EO34" s="32">
        <f>$CN94*EXP('2a)answer'!$I94*('2a) female mx'!EO$2-'2a) female mx'!$CO$2))</f>
        <v>0.12372101459938618</v>
      </c>
    </row>
    <row r="35" spans="1:145" x14ac:dyDescent="0.25">
      <c r="A35" s="31">
        <f>'2a) male mx'!A35</f>
        <v>32</v>
      </c>
      <c r="B35" s="32">
        <f>2*(females!B34-females!B35)/(females!B34+females!B35)</f>
        <v>4.4235940537583089E-3</v>
      </c>
      <c r="C35" s="32">
        <f>2*(females!C34-females!C35)/(females!C34+females!C35)</f>
        <v>4.3139808078806576E-3</v>
      </c>
      <c r="D35" s="32">
        <f>2*(females!D34-females!D35)/(females!D34+females!D35)</f>
        <v>3.9502089936153595E-3</v>
      </c>
      <c r="E35" s="32">
        <f>2*(females!E34-females!E35)/(females!E34+females!E35)</f>
        <v>4.1485477225844426E-3</v>
      </c>
      <c r="F35" s="32">
        <f>2*(females!F34-females!F35)/(females!F34+females!F35)</f>
        <v>3.6437705103541927E-3</v>
      </c>
      <c r="G35" s="32">
        <f>2*(females!G34-females!G35)/(females!G34+females!G35)</f>
        <v>3.8152599075054199E-3</v>
      </c>
      <c r="H35" s="32">
        <f>2*(females!H34-females!H35)/(females!H34+females!H35)</f>
        <v>3.7154235526039212E-3</v>
      </c>
      <c r="I35" s="32">
        <f>2*(females!I34-females!I35)/(females!I34+females!I35)</f>
        <v>3.7687083349937662E-3</v>
      </c>
      <c r="J35" s="32">
        <f>2*(females!J34-females!J35)/(females!J34+females!J35)</f>
        <v>3.380776902532202E-3</v>
      </c>
      <c r="K35" s="32">
        <f>2*(females!K34-females!K35)/(females!K34+females!K35)</f>
        <v>3.3446873724068886E-3</v>
      </c>
      <c r="L35" s="32">
        <f>2*(females!L34-females!L35)/(females!L34+females!L35)</f>
        <v>3.9583817074114614E-3</v>
      </c>
      <c r="M35" s="32">
        <f>2*(females!M34-females!M35)/(females!M34+females!M35)</f>
        <v>2.8755735998104988E-3</v>
      </c>
      <c r="N35" s="32">
        <f>2*(females!N34-females!N35)/(females!N34+females!N35)</f>
        <v>2.8201597356100248E-3</v>
      </c>
      <c r="O35" s="32">
        <f>2*(females!O34-females!O35)/(females!O34+females!O35)</f>
        <v>2.7642863090116842E-3</v>
      </c>
      <c r="P35" s="32">
        <f>2*(females!P34-females!P35)/(females!P34+females!P35)</f>
        <v>3.2626067787269218E-3</v>
      </c>
      <c r="Q35" s="32">
        <f>2*(females!Q34-females!Q35)/(females!Q34+females!Q35)</f>
        <v>3.0436346531639968E-3</v>
      </c>
      <c r="R35" s="32">
        <f>2*(females!R34-females!R35)/(females!R34+females!R35)</f>
        <v>2.6970726893980924E-3</v>
      </c>
      <c r="S35" s="32">
        <f>2*(females!S34-females!S35)/(females!S34+females!S35)</f>
        <v>2.7799667279572718E-3</v>
      </c>
      <c r="T35" s="32">
        <f>2*(females!T34-females!T35)/(females!T34+females!T35)</f>
        <v>2.6716246203839504E-3</v>
      </c>
      <c r="U35" s="32">
        <f>2*(females!U34-females!U35)/(females!U34+females!U35)</f>
        <v>2.6003840734635702E-3</v>
      </c>
      <c r="V35" s="32">
        <f>2*(females!V34-females!V35)/(females!V34+females!V35)</f>
        <v>2.3746759329862093E-3</v>
      </c>
      <c r="W35" s="32">
        <f>2*(females!W34-females!W35)/(females!W34+females!W35)</f>
        <v>2.4760710097897522E-3</v>
      </c>
      <c r="X35" s="32">
        <f>2*(females!X34-females!X35)/(females!X34+females!X35)</f>
        <v>2.5440589699822786E-3</v>
      </c>
      <c r="Y35" s="32">
        <f>2*(females!Y34-females!Y35)/(females!Y34+females!Y35)</f>
        <v>2.0591578902211449E-3</v>
      </c>
      <c r="Z35" s="32">
        <f>2*(females!Z34-females!Z35)/(females!Z34+females!Z35)</f>
        <v>2.0371051775534472E-3</v>
      </c>
      <c r="AA35" s="32">
        <f>2*(females!AA34-females!AA35)/(females!AA34+females!AA35)</f>
        <v>1.9304710456007125E-3</v>
      </c>
      <c r="AB35" s="32">
        <f>2*(females!AB34-females!AB35)/(females!AB34+females!AB35)</f>
        <v>1.949503618236335E-3</v>
      </c>
      <c r="AC35" s="32">
        <f>2*(females!AC34-females!AC35)/(females!AC34+females!AC35)</f>
        <v>1.7086264541782245E-3</v>
      </c>
      <c r="AD35" s="32">
        <f>2*(females!AD34-females!AD35)/(females!AD34+females!AD35)</f>
        <v>1.5865260857459561E-3</v>
      </c>
      <c r="AE35" s="32">
        <f>2*(females!AE34-females!AE35)/(females!AE34+females!AE35)</f>
        <v>1.3557754457505899E-3</v>
      </c>
      <c r="AF35" s="32">
        <f>2*(females!AF34-females!AF35)/(females!AF34+females!AF35)</f>
        <v>1.4513024914026102E-3</v>
      </c>
      <c r="AG35" s="32">
        <f>2*(females!AG34-females!AG35)/(females!AG34+females!AG35)</f>
        <v>1.56128024980484E-3</v>
      </c>
      <c r="AH35" s="32">
        <f>2*(females!AH34-females!AH35)/(females!AH34+females!AH35)</f>
        <v>1.2556898446083817E-3</v>
      </c>
      <c r="AI35" s="32">
        <f>2*(females!AI34-females!AI35)/(females!AI34+females!AI35)</f>
        <v>1.1368792144060328E-3</v>
      </c>
      <c r="AJ35" s="32">
        <f>2*(females!AJ34-females!AJ35)/(females!AJ34+females!AJ35)</f>
        <v>1.3016426730533934E-3</v>
      </c>
      <c r="AK35" s="32">
        <f>2*(females!AK34-females!AK35)/(females!AK34+females!AK35)</f>
        <v>1.031384294830056E-3</v>
      </c>
      <c r="AL35" s="32">
        <f>2*(females!AL34-females!AL35)/(females!AL34+females!AL35)</f>
        <v>1.2495054041108727E-3</v>
      </c>
      <c r="AM35" s="32">
        <f>2*(females!AM34-females!AM35)/(females!AM34+females!AM35)</f>
        <v>8.8222320247022495E-4</v>
      </c>
      <c r="AN35" s="32">
        <f>2*(females!AN34-females!AN35)/(females!AN34+females!AN35)</f>
        <v>1.1218331584797083E-3</v>
      </c>
      <c r="AO35" s="32">
        <f>2*(females!AO34-females!AO35)/(females!AO34+females!AO35)</f>
        <v>8.1984651227953655E-4</v>
      </c>
      <c r="AP35" s="32">
        <f>2*(females!AP34-females!AP35)/(females!AP34+females!AP35)</f>
        <v>8.7065579037925349E-4</v>
      </c>
      <c r="AQ35" s="32">
        <f>2*(females!AQ34-females!AQ35)/(females!AQ34+females!AQ35)</f>
        <v>8.1861467599956476E-4</v>
      </c>
      <c r="AR35" s="32">
        <f>2*(females!AR34-females!AR35)/(females!AR34+females!AR35)</f>
        <v>9.2203614588891021E-4</v>
      </c>
      <c r="AS35" s="32">
        <f>2*(females!AS34-females!AS35)/(females!AS34+females!AS35)</f>
        <v>1.0052178058271544E-3</v>
      </c>
      <c r="AT35" s="32">
        <f>2*(females!AT34-females!AT35)/(females!AT34+females!AT35)</f>
        <v>1.1288025889967638E-3</v>
      </c>
      <c r="AU35" s="32">
        <f>2*(females!AU34-females!AU35)/(females!AU34+females!AU35)</f>
        <v>1.1797578391803789E-3</v>
      </c>
      <c r="AV35" s="32">
        <f>2*(females!AV34-females!AV35)/(females!AV34+females!AV35)</f>
        <v>8.7810370921337399E-4</v>
      </c>
      <c r="AW35" s="32">
        <f>2*(females!AW34-females!AW35)/(females!AW34+females!AW35)</f>
        <v>9.6207062425969698E-4</v>
      </c>
      <c r="AX35" s="32">
        <f>2*(females!AX34-females!AX35)/(females!AX34+females!AX35)</f>
        <v>8.1660077008553636E-4</v>
      </c>
      <c r="AY35" s="32">
        <f>2*(females!AY34-females!AY35)/(females!AY34+females!AY35)</f>
        <v>1.0550159803891148E-3</v>
      </c>
      <c r="AZ35" s="32">
        <f>2*(females!AZ34-females!AZ35)/(females!AZ34+females!AZ35)</f>
        <v>7.0320579110651497E-4</v>
      </c>
      <c r="BA35" s="32">
        <f>2*(females!BA34-females!BA35)/(females!BA34+females!BA35)</f>
        <v>9.9023177612509936E-4</v>
      </c>
      <c r="BB35" s="32">
        <f>2*(females!BB34-females!BB35)/(females!BB34+females!BB35)</f>
        <v>8.7530957640165384E-4</v>
      </c>
      <c r="BC35" s="32">
        <f>2*(females!BC34-females!BC35)/(females!BC34+females!BC35)</f>
        <v>7.6151273475688196E-4</v>
      </c>
      <c r="BD35" s="32">
        <f>2*(females!BD34-females!BD35)/(females!BD34+females!BD35)</f>
        <v>7.8061607041978657E-4</v>
      </c>
      <c r="BE35" s="32">
        <f>2*(females!BE34-females!BE35)/(females!BE34+females!BE35)</f>
        <v>8.7257795457461828E-4</v>
      </c>
      <c r="BF35" s="32">
        <f>2*(females!BF34-females!BF35)/(females!BF34+females!BF35)</f>
        <v>5.5357930023475861E-4</v>
      </c>
      <c r="BG35" s="32">
        <f>2*(females!BG34-females!BG35)/(females!BG34+females!BG35)</f>
        <v>6.7670098019111677E-4</v>
      </c>
      <c r="BH35" s="32">
        <f>2*(females!BH34-females!BH35)/(females!BH34+females!BH35)</f>
        <v>6.6513515034612614E-4</v>
      </c>
      <c r="BI35" s="32">
        <f>2*(females!BI34-females!BI35)/(females!BI34+females!BI35)</f>
        <v>6.642786700119059E-4</v>
      </c>
      <c r="BJ35" s="32">
        <f>2*(females!BJ34-females!BJ35)/(females!BJ34+females!BJ35)</f>
        <v>6.027635174826961E-4</v>
      </c>
      <c r="BK35" s="32">
        <f>2*(females!BK34-females!BK35)/(females!BK34+females!BK35)</f>
        <v>5.4123882418418464E-4</v>
      </c>
      <c r="BL35" s="32">
        <f>2*(females!BL34-females!BL35)/(females!BL34+females!BL35)</f>
        <v>6.5320119617469049E-4</v>
      </c>
      <c r="BM35" s="32">
        <f>2*(females!BM34-females!BM35)/(females!BM34+females!BM35)</f>
        <v>5.4086875768569404E-4</v>
      </c>
      <c r="BN35" s="32">
        <f>2*(females!BN34-females!BN35)/(females!BN34+females!BN35)</f>
        <v>6.2301796028005167E-4</v>
      </c>
      <c r="BO35" s="32">
        <f>2*(females!BO34-females!BO35)/(females!BO34+females!BO35)</f>
        <v>4.7904191616766467E-4</v>
      </c>
      <c r="BP35" s="32">
        <f>2*(females!BP34-females!BP35)/(females!BP34+females!BP35)</f>
        <v>5.7085771371485656E-4</v>
      </c>
      <c r="BQ35" s="32">
        <f>2*(females!BQ34-females!BQ35)/(females!BQ34+females!BQ35)</f>
        <v>4.9914178173242948E-4</v>
      </c>
      <c r="BR35" s="32">
        <f>2*(females!BR34-females!BR35)/(females!BR34+females!BR35)</f>
        <v>5.2977433650858337E-4</v>
      </c>
      <c r="BS35" s="32">
        <f>2*(females!BS34-females!BS35)/(females!BS34+females!BS35)</f>
        <v>5.0896283553374935E-4</v>
      </c>
      <c r="BT35" s="32">
        <f>2*(females!BT34-females!BT35)/(females!BT34+females!BT35)</f>
        <v>4.6759372204602749E-4</v>
      </c>
      <c r="BU35" s="32">
        <f>2*(females!BU34-females!BU35)/(females!BU34+females!BU35)</f>
        <v>6.0961980045111863E-4</v>
      </c>
      <c r="BV35" s="32">
        <f>2*(females!BV34-females!BV35)/(females!BV34+females!BV35)</f>
        <v>5.3786629455790944E-4</v>
      </c>
      <c r="BW35" s="32">
        <f>2*(females!BW34-females!BW35)/(females!BW34+females!BW35)</f>
        <v>4.4650558639375705E-4</v>
      </c>
      <c r="BX35" s="32">
        <f>2*(females!BX34-females!BX35)/(females!BX34+females!BX35)</f>
        <v>6.2950553355670623E-4</v>
      </c>
      <c r="BY35" s="32">
        <f>2*(females!BY34-females!BY35)/(females!BY34+females!BY35)</f>
        <v>5.2746896048040247E-4</v>
      </c>
      <c r="BZ35" s="32">
        <f>2*(females!BZ34-females!BZ35)/(females!BZ34+females!BZ35)</f>
        <v>5.784952020419866E-4</v>
      </c>
      <c r="CA35" s="32">
        <f>2*(females!CA34-females!CA35)/(females!CA34+females!CA35)</f>
        <v>5.1731220806094144E-4</v>
      </c>
      <c r="CB35" s="32">
        <f>2*(females!CB34-females!CB35)/(females!CB34+females!CB35)</f>
        <v>5.8859346458291055E-4</v>
      </c>
      <c r="CC35" s="32">
        <f>2*(females!CC34-females!CC35)/(females!CC34+females!CC35)</f>
        <v>5.6790524095408086E-4</v>
      </c>
      <c r="CD35" s="32">
        <f>2*(females!CD34-females!CD35)/(females!CD34+females!CD35)</f>
        <v>4.9598906799605232E-4</v>
      </c>
      <c r="CE35" s="32">
        <f>2*(females!CE34-females!CE35)/(females!CE34+females!CE35)</f>
        <v>4.7595177697102263E-4</v>
      </c>
      <c r="CF35" s="32">
        <f>2*(females!CF34-females!CF35)/(females!CF34+females!CF35)</f>
        <v>4.0493207264481382E-4</v>
      </c>
      <c r="CG35" s="32">
        <f>2*(females!CG34-females!CG35)/(females!CG34+females!CG35)</f>
        <v>4.1489367084764799E-4</v>
      </c>
      <c r="CH35" s="32">
        <f>2*(females!CH34-females!CH35)/(females!CH34+females!CH35)</f>
        <v>4.4509185077284128E-4</v>
      </c>
      <c r="CI35" s="32">
        <f>2*(females!CI34-females!CI35)/(females!CI34+females!CI35)</f>
        <v>4.3494752813250727E-4</v>
      </c>
      <c r="CJ35" s="32">
        <f>2*(females!CJ34-females!CJ35)/(females!CJ34+females!CJ35)</f>
        <v>4.247229188576976E-4</v>
      </c>
      <c r="CK35" s="32">
        <f>2*(females!CK34-females!CK35)/(females!CK34+females!CK35)</f>
        <v>4.3443778194254308E-4</v>
      </c>
      <c r="CL35" s="32">
        <f>2*(females!CL34-females!CL35)/(females!CL34+females!CL35)</f>
        <v>4.0415879399015872E-4</v>
      </c>
      <c r="CM35" s="32">
        <f>2*(females!CM34-females!CM35)/(females!CM34+females!CM35)</f>
        <v>3.6354823073194375E-4</v>
      </c>
      <c r="CN35" s="32">
        <f>2*(females!CN34-females!CN35)/(females!CN34+females!CN35)</f>
        <v>4.2417815482502649E-4</v>
      </c>
      <c r="CP35" s="31">
        <f t="shared" si="1"/>
        <v>92</v>
      </c>
      <c r="CQ35" s="32">
        <f>$CN95*EXP('2a)answer'!$I95*('2a) female mx'!CQ$2-'2a) female mx'!$CO$2))</f>
        <v>0.16941936228426199</v>
      </c>
      <c r="CR35" s="32">
        <f>$CN95*EXP('2a)answer'!$I95*('2a) female mx'!CR$2-'2a) female mx'!$CO$2))</f>
        <v>0.16878445088955135</v>
      </c>
      <c r="CS35" s="32">
        <f>$CN95*EXP('2a)answer'!$I95*('2a) female mx'!CS$2-'2a) female mx'!$CO$2))</f>
        <v>0.16815191887151704</v>
      </c>
      <c r="CT35" s="32">
        <f>$CN95*EXP('2a)answer'!$I95*('2a) female mx'!CT$2-'2a) female mx'!$CO$2))</f>
        <v>0.16752175731327168</v>
      </c>
      <c r="CU35" s="32">
        <f>$CN95*EXP('2a)answer'!$I95*('2a) female mx'!CU$2-'2a) female mx'!$CO$2))</f>
        <v>0.16689395733134466</v>
      </c>
      <c r="CV35" s="32">
        <f>$CN95*EXP('2a)answer'!$I95*('2a) female mx'!CV$2-'2a) female mx'!$CO$2))</f>
        <v>0.16626851007555679</v>
      </c>
      <c r="CW35" s="32">
        <f>$CN95*EXP('2a)answer'!$I95*('2a) female mx'!CW$2-'2a) female mx'!$CO$2))</f>
        <v>0.16564540672889558</v>
      </c>
      <c r="CX35" s="32">
        <f>$CN95*EXP('2a)answer'!$I95*('2a) female mx'!CX$2-'2a) female mx'!$CO$2))</f>
        <v>0.16502463850739094</v>
      </c>
      <c r="CY35" s="32">
        <f>$CN95*EXP('2a)answer'!$I95*('2a) female mx'!CY$2-'2a) female mx'!$CO$2))</f>
        <v>0.16440619665999132</v>
      </c>
      <c r="CZ35" s="32">
        <f>$CN95*EXP('2a)answer'!$I95*('2a) female mx'!CZ$2-'2a) female mx'!$CO$2))</f>
        <v>0.16379007246844038</v>
      </c>
      <c r="DA35" s="32">
        <f>$CN95*EXP('2a)answer'!$I95*('2a) female mx'!DA$2-'2a) female mx'!$CO$2))</f>
        <v>0.16317625724715409</v>
      </c>
      <c r="DB35" s="32">
        <f>$CN95*EXP('2a)answer'!$I95*('2a) female mx'!DB$2-'2a) female mx'!$CO$2))</f>
        <v>0.16256474234309834</v>
      </c>
      <c r="DC35" s="32">
        <f>$CN95*EXP('2a)answer'!$I95*('2a) female mx'!DC$2-'2a) female mx'!$CO$2))</f>
        <v>0.16195551913566675</v>
      </c>
      <c r="DD35" s="32">
        <f>$CN95*EXP('2a)answer'!$I95*('2a) female mx'!DD$2-'2a) female mx'!$CO$2))</f>
        <v>0.16134857903655939</v>
      </c>
      <c r="DE35" s="32">
        <f>$CN95*EXP('2a)answer'!$I95*('2a) female mx'!DE$2-'2a) female mx'!$CO$2))</f>
        <v>0.16074391348966166</v>
      </c>
      <c r="DF35" s="32">
        <f>$CN95*EXP('2a)answer'!$I95*('2a) female mx'!DF$2-'2a) female mx'!$CO$2))</f>
        <v>0.16014151397092349</v>
      </c>
      <c r="DG35" s="32">
        <f>$CN95*EXP('2a)answer'!$I95*('2a) female mx'!DG$2-'2a) female mx'!$CO$2))</f>
        <v>0.15954137198823939</v>
      </c>
      <c r="DH35" s="32">
        <f>$CN95*EXP('2a)answer'!$I95*('2a) female mx'!DH$2-'2a) female mx'!$CO$2))</f>
        <v>0.15894347908132866</v>
      </c>
      <c r="DI35" s="32">
        <f>$CN95*EXP('2a)answer'!$I95*('2a) female mx'!DI$2-'2a) female mx'!$CO$2))</f>
        <v>0.15834782682161608</v>
      </c>
      <c r="DJ35" s="32">
        <f>$CN95*EXP('2a)answer'!$I95*('2a) female mx'!DJ$2-'2a) female mx'!$CO$2))</f>
        <v>0.15775440681211311</v>
      </c>
      <c r="DK35" s="32">
        <f>$CN95*EXP('2a)answer'!$I95*('2a) female mx'!DK$2-'2a) female mx'!$CO$2))</f>
        <v>0.15716321068729963</v>
      </c>
      <c r="DL35" s="32">
        <f>$CN95*EXP('2a)answer'!$I95*('2a) female mx'!DL$2-'2a) female mx'!$CO$2))</f>
        <v>0.15657423011300581</v>
      </c>
      <c r="DM35" s="32">
        <f>$CN95*EXP('2a)answer'!$I95*('2a) female mx'!DM$2-'2a) female mx'!$CO$2))</f>
        <v>0.15598745678629483</v>
      </c>
      <c r="DN35" s="32">
        <f>$CN95*EXP('2a)answer'!$I95*('2a) female mx'!DN$2-'2a) female mx'!$CO$2))</f>
        <v>0.15540288243534561</v>
      </c>
      <c r="DO35" s="32">
        <f>$CN95*EXP('2a)answer'!$I95*('2a) female mx'!DO$2-'2a) female mx'!$CO$2))</f>
        <v>0.15482049881933643</v>
      </c>
      <c r="DP35" s="32">
        <f>$CN95*EXP('2a)answer'!$I95*('2a) female mx'!DP$2-'2a) female mx'!$CO$2))</f>
        <v>0.15424029772832859</v>
      </c>
      <c r="DQ35" s="32">
        <f>$CN95*EXP('2a)answer'!$I95*('2a) female mx'!DQ$2-'2a) female mx'!$CO$2))</f>
        <v>0.15366227098315074</v>
      </c>
      <c r="DR35" s="32">
        <f>$CN95*EXP('2a)answer'!$I95*('2a) female mx'!DR$2-'2a) female mx'!$CO$2))</f>
        <v>0.15308641043528362</v>
      </c>
      <c r="DS35" s="32">
        <f>$CN95*EXP('2a)answer'!$I95*('2a) female mx'!DS$2-'2a) female mx'!$CO$2))</f>
        <v>0.15251270796674507</v>
      </c>
      <c r="DT35" s="32">
        <f>$CN95*EXP('2a)answer'!$I95*('2a) female mx'!DT$2-'2a) female mx'!$CO$2))</f>
        <v>0.15194115548997567</v>
      </c>
      <c r="DU35" s="32">
        <f>$CN95*EXP('2a)answer'!$I95*('2a) female mx'!DU$2-'2a) female mx'!$CO$2))</f>
        <v>0.15137174494772473</v>
      </c>
      <c r="DV35" s="32">
        <f>$CN95*EXP('2a)answer'!$I95*('2a) female mx'!DV$2-'2a) female mx'!$CO$2))</f>
        <v>0.15080446831293676</v>
      </c>
      <c r="DW35" s="32">
        <f>$CN95*EXP('2a)answer'!$I95*('2a) female mx'!DW$2-'2a) female mx'!$CO$2))</f>
        <v>0.15023931758863812</v>
      </c>
      <c r="DX35" s="32">
        <f>$CN95*EXP('2a)answer'!$I95*('2a) female mx'!DX$2-'2a) female mx'!$CO$2))</f>
        <v>0.14967628480782449</v>
      </c>
      <c r="DY35" s="32">
        <f>$CN95*EXP('2a)answer'!$I95*('2a) female mx'!DY$2-'2a) female mx'!$CO$2))</f>
        <v>0.14911536203334852</v>
      </c>
      <c r="DZ35" s="32">
        <f>$CN95*EXP('2a)answer'!$I95*('2a) female mx'!DZ$2-'2a) female mx'!$CO$2))</f>
        <v>0.14855654135780777</v>
      </c>
      <c r="EA35" s="32">
        <f>$CN95*EXP('2a)answer'!$I95*('2a) female mx'!EA$2-'2a) female mx'!$CO$2))</f>
        <v>0.14799981490343347</v>
      </c>
      <c r="EB35" s="32">
        <f>$CN95*EXP('2a)answer'!$I95*('2a) female mx'!EB$2-'2a) female mx'!$CO$2))</f>
        <v>0.1474451748219793</v>
      </c>
      <c r="EC35" s="32">
        <f>$CN95*EXP('2a)answer'!$I95*('2a) female mx'!EC$2-'2a) female mx'!$CO$2))</f>
        <v>0.14689261329461087</v>
      </c>
      <c r="ED35" s="32">
        <f>$CN95*EXP('2a)answer'!$I95*('2a) female mx'!ED$2-'2a) female mx'!$CO$2))</f>
        <v>0.1463421225317954</v>
      </c>
      <c r="EE35" s="32">
        <f>$CN95*EXP('2a)answer'!$I95*('2a) female mx'!EE$2-'2a) female mx'!$CO$2))</f>
        <v>0.14579369477319201</v>
      </c>
      <c r="EF35" s="32">
        <f>$CN95*EXP('2a)answer'!$I95*('2a) female mx'!EF$2-'2a) female mx'!$CO$2))</f>
        <v>0.14524732228754217</v>
      </c>
      <c r="EG35" s="32">
        <f>$CN95*EXP('2a)answer'!$I95*('2a) female mx'!EG$2-'2a) female mx'!$CO$2))</f>
        <v>0.14470299737256087</v>
      </c>
      <c r="EH35" s="32">
        <f>$CN95*EXP('2a)answer'!$I95*('2a) female mx'!EH$2-'2a) female mx'!$CO$2))</f>
        <v>0.14416071235482794</v>
      </c>
      <c r="EI35" s="32">
        <f>$CN95*EXP('2a)answer'!$I95*('2a) female mx'!EI$2-'2a) female mx'!$CO$2))</f>
        <v>0.14362045958967992</v>
      </c>
      <c r="EJ35" s="32">
        <f>$CN95*EXP('2a)answer'!$I95*('2a) female mx'!EJ$2-'2a) female mx'!$CO$2))</f>
        <v>0.14308223146110235</v>
      </c>
      <c r="EK35" s="32">
        <f>$CN95*EXP('2a)answer'!$I95*('2a) female mx'!EK$2-'2a) female mx'!$CO$2))</f>
        <v>0.14254602038162223</v>
      </c>
      <c r="EL35" s="32">
        <f>$CN95*EXP('2a)answer'!$I95*('2a) female mx'!EL$2-'2a) female mx'!$CO$2))</f>
        <v>0.14201181879220121</v>
      </c>
      <c r="EM35" s="32">
        <f>$CN95*EXP('2a)answer'!$I95*('2a) female mx'!EM$2-'2a) female mx'!$CO$2))</f>
        <v>0.14147961916212903</v>
      </c>
      <c r="EN35" s="32">
        <f>$CN95*EXP('2a)answer'!$I95*('2a) female mx'!EN$2-'2a) female mx'!$CO$2))</f>
        <v>0.14094941398891725</v>
      </c>
      <c r="EO35" s="32">
        <f>$CN95*EXP('2a)answer'!$I95*('2a) female mx'!EO$2-'2a) female mx'!$CO$2))</f>
        <v>0.14042119579819359</v>
      </c>
    </row>
    <row r="36" spans="1:145" x14ac:dyDescent="0.25">
      <c r="A36" s="31">
        <f>'2a) male mx'!A36</f>
        <v>33</v>
      </c>
      <c r="B36" s="32">
        <f>2*(females!B35-females!B36)/(females!B35+females!B36)</f>
        <v>4.8886601796407185E-3</v>
      </c>
      <c r="C36" s="32">
        <f>2*(females!C35-females!C36)/(females!C35+females!C36)</f>
        <v>3.797180536607549E-3</v>
      </c>
      <c r="D36" s="32">
        <f>2*(females!D35-females!D36)/(females!D35+females!D36)</f>
        <v>4.0236345294711057E-3</v>
      </c>
      <c r="E36" s="32">
        <f>2*(females!E35-females!E36)/(females!E35+females!E36)</f>
        <v>3.8323847989719111E-3</v>
      </c>
      <c r="F36" s="32">
        <f>2*(females!F35-females!F36)/(females!F35+females!F36)</f>
        <v>3.247564326754934E-3</v>
      </c>
      <c r="G36" s="32">
        <f>2*(females!G35-females!G36)/(females!G35+females!G36)</f>
        <v>3.6932447712176913E-3</v>
      </c>
      <c r="H36" s="32">
        <f>2*(females!H35-females!H36)/(females!H35+females!H36)</f>
        <v>3.5921793124682835E-3</v>
      </c>
      <c r="I36" s="32">
        <f>2*(females!I35-females!I36)/(females!I35+females!I36)</f>
        <v>3.9203808369955937E-3</v>
      </c>
      <c r="J36" s="32">
        <f>2*(females!J35-females!J36)/(females!J35+females!J36)</f>
        <v>3.7434334409617571E-3</v>
      </c>
      <c r="K36" s="32">
        <f>2*(females!K35-females!K36)/(females!K35+females!K36)</f>
        <v>2.7827023630528939E-3</v>
      </c>
      <c r="L36" s="32">
        <f>2*(females!L35-females!L36)/(females!L35+females!L36)</f>
        <v>2.8402156788781148E-3</v>
      </c>
      <c r="M36" s="32">
        <f>2*(females!M35-females!M36)/(females!M35+females!M36)</f>
        <v>3.1605353018532229E-3</v>
      </c>
      <c r="N36" s="32">
        <f>2*(females!N35-females!N36)/(females!N35+females!N36)</f>
        <v>3.2264836852631462E-3</v>
      </c>
      <c r="O36" s="32">
        <f>2*(females!O35-females!O36)/(females!O35+females!O36)</f>
        <v>3.1398922193025432E-3</v>
      </c>
      <c r="P36" s="32">
        <f>2*(females!P35-females!P36)/(females!P35+females!P36)</f>
        <v>2.9078284712893399E-3</v>
      </c>
      <c r="Q36" s="32">
        <f>2*(females!Q35-females!Q36)/(females!Q35+females!Q36)</f>
        <v>2.9417478422557103E-3</v>
      </c>
      <c r="R36" s="32">
        <f>2*(females!R35-females!R36)/(females!R35+females!R36)</f>
        <v>3.1558055276078006E-3</v>
      </c>
      <c r="S36" s="32">
        <f>2*(females!S35-females!S36)/(females!S35+females!S36)</f>
        <v>3.3263987616574909E-3</v>
      </c>
      <c r="T36" s="32">
        <f>2*(females!T35-females!T36)/(females!T35+females!T36)</f>
        <v>2.5583556551686437E-3</v>
      </c>
      <c r="U36" s="32">
        <f>2*(females!U35-females!U36)/(females!U35+females!U36)</f>
        <v>2.2686124381039634E-3</v>
      </c>
      <c r="V36" s="32">
        <f>2*(females!V35-females!V36)/(females!V35+females!V36)</f>
        <v>1.8557331237446511E-3</v>
      </c>
      <c r="W36" s="32">
        <f>2*(females!W35-females!W36)/(females!W35+females!W36)</f>
        <v>2.3070572992122109E-3</v>
      </c>
      <c r="X36" s="32">
        <f>2*(females!X35-females!X36)/(females!X35+females!X36)</f>
        <v>2.3104756092244649E-3</v>
      </c>
      <c r="Y36" s="32">
        <f>2*(females!Y35-females!Y36)/(females!Y35+females!Y36)</f>
        <v>2.1925110700313829E-3</v>
      </c>
      <c r="Z36" s="32">
        <f>2*(females!Z35-females!Z36)/(females!Z35+females!Z36)</f>
        <v>1.944984717977216E-3</v>
      </c>
      <c r="AA36" s="32">
        <f>2*(females!AA35-females!AA36)/(females!AA35+females!AA36)</f>
        <v>2.0839678748336833E-3</v>
      </c>
      <c r="AB36" s="32">
        <f>2*(females!AB35-females!AB36)/(females!AB35+females!AB36)</f>
        <v>2.1764865137463701E-3</v>
      </c>
      <c r="AC36" s="32">
        <f>2*(females!AC35-females!AC36)/(females!AC35+females!AC36)</f>
        <v>1.489517913829804E-3</v>
      </c>
      <c r="AD36" s="32">
        <f>2*(females!AD35-females!AD36)/(females!AD35+females!AD36)</f>
        <v>1.3994917635174594E-3</v>
      </c>
      <c r="AE36" s="32">
        <f>2*(females!AE35-females!AE36)/(females!AE35+females!AE36)</f>
        <v>1.11542549273395E-3</v>
      </c>
      <c r="AF36" s="32">
        <f>2*(females!AF35-females!AF36)/(females!AF35+females!AF36)</f>
        <v>1.7485648074998684E-3</v>
      </c>
      <c r="AG36" s="32">
        <f>2*(females!AG35-females!AG36)/(females!AG35+females!AG36)</f>
        <v>1.4166907154288112E-3</v>
      </c>
      <c r="AH36" s="32">
        <f>2*(females!AH35-females!AH36)/(females!AH35+females!AH36)</f>
        <v>1.0895414497187098E-3</v>
      </c>
      <c r="AI36" s="32">
        <f>2*(females!AI35-females!AI36)/(females!AI35+females!AI36)</f>
        <v>1.211311139885552E-3</v>
      </c>
      <c r="AJ36" s="32">
        <f>2*(females!AJ35-females!AJ36)/(females!AJ35+females!AJ36)</f>
        <v>1.2198745718709435E-3</v>
      </c>
      <c r="AK36" s="32">
        <f>2*(females!AK35-females!AK36)/(females!AK35+females!AK36)</f>
        <v>1.1889738321460978E-3</v>
      </c>
      <c r="AL36" s="32">
        <f>2*(females!AL35-females!AL36)/(females!AL35+females!AL36)</f>
        <v>1.0528784759323447E-3</v>
      </c>
      <c r="AM36" s="32">
        <f>2*(females!AM35-females!AM36)/(females!AM35+females!AM36)</f>
        <v>9.1418123643012225E-4</v>
      </c>
      <c r="AN36" s="32">
        <f>2*(females!AN35-females!AN36)/(females!AN35+females!AN36)</f>
        <v>1.0398577474601475E-3</v>
      </c>
      <c r="AO36" s="32">
        <f>2*(females!AO35-females!AO36)/(females!AO35+females!AO36)</f>
        <v>1.1946500454486431E-3</v>
      </c>
      <c r="AP36" s="32">
        <f>2*(females!AP35-females!AP36)/(females!AP35+females!AP36)</f>
        <v>1.1101485212717944E-3</v>
      </c>
      <c r="AQ36" s="32">
        <f>2*(females!AQ35-females!AQ36)/(females!AQ35+females!AQ36)</f>
        <v>1.0164288084965152E-3</v>
      </c>
      <c r="AR36" s="32">
        <f>2*(females!AR35-females!AR36)/(females!AR35+females!AR36)</f>
        <v>1.0681378623761402E-3</v>
      </c>
      <c r="AS36" s="32">
        <f>2*(females!AS35-females!AS36)/(females!AS35+females!AS36)</f>
        <v>1.0373659204547811E-3</v>
      </c>
      <c r="AT36" s="32">
        <f>2*(females!AT35-females!AT36)/(females!AT35+females!AT36)</f>
        <v>1.2234445147176229E-3</v>
      </c>
      <c r="AU36" s="32">
        <f>2*(females!AU35-females!AU36)/(females!AU35+females!AU36)</f>
        <v>9.5310120484424045E-4</v>
      </c>
      <c r="AV36" s="32">
        <f>2*(females!AV35-females!AV36)/(females!AV35+females!AV36)</f>
        <v>1.1375152530454385E-3</v>
      </c>
      <c r="AW36" s="32">
        <f>2*(females!AW35-females!AW36)/(females!AW35+females!AW36)</f>
        <v>9.9407695812450811E-4</v>
      </c>
      <c r="AX36" s="32">
        <f>2*(females!AX35-females!AX36)/(females!AX35+females!AX36)</f>
        <v>7.8622045207675994E-4</v>
      </c>
      <c r="AY36" s="32">
        <f>2*(females!AY35-females!AY36)/(females!AY35+females!AY36)</f>
        <v>9.4218016348378883E-4</v>
      </c>
      <c r="AZ36" s="32">
        <f>2*(females!AZ35-females!AZ36)/(females!AZ35+females!AZ36)</f>
        <v>9.3147452417176389E-4</v>
      </c>
      <c r="BA36" s="32">
        <f>2*(females!BA35-females!BA36)/(females!BA35+females!BA36)</f>
        <v>9.4989313702208502E-4</v>
      </c>
      <c r="BB36" s="32">
        <f>2*(females!BB35-females!BB36)/(females!BB35+females!BB36)</f>
        <v>8.8638776372612681E-4</v>
      </c>
      <c r="BC36" s="32">
        <f>2*(females!BC35-females!BC36)/(females!BC35+females!BC36)</f>
        <v>7.5179065204965939E-4</v>
      </c>
      <c r="BD36" s="32">
        <f>2*(females!BD35-females!BD36)/(females!BD35+females!BD36)</f>
        <v>8.3264374669126903E-4</v>
      </c>
      <c r="BE36" s="32">
        <f>2*(females!BE35-females!BE36)/(females!BE35+females!BE36)</f>
        <v>8.1166746292272204E-4</v>
      </c>
      <c r="BF36" s="32">
        <f>2*(females!BF35-females!BF36)/(females!BF35+females!BF36)</f>
        <v>7.6936886107762932E-4</v>
      </c>
      <c r="BG36" s="32">
        <f>2*(females!BG35-females!BG36)/(females!BG35+females!BG36)</f>
        <v>7.4900602795947163E-4</v>
      </c>
      <c r="BH36" s="32">
        <f>2*(females!BH35-females!BH36)/(females!BH35+females!BH36)</f>
        <v>6.2460642115879847E-4</v>
      </c>
      <c r="BI36" s="32">
        <f>2*(females!BI35-females!BI36)/(females!BI35+females!BI36)</f>
        <v>7.7725506238494576E-4</v>
      </c>
      <c r="BJ36" s="32">
        <f>2*(females!BJ35-females!BJ36)/(females!BJ35+females!BJ36)</f>
        <v>5.5200049066710284E-4</v>
      </c>
      <c r="BK36" s="32">
        <f>2*(females!BK35-females!BK36)/(females!BK35+females!BK36)</f>
        <v>6.539620906350585E-4</v>
      </c>
      <c r="BL36" s="32">
        <f>2*(females!BL35-females!BL36)/(females!BL35+females!BL36)</f>
        <v>5.6168587462150036E-4</v>
      </c>
      <c r="BM36" s="32">
        <f>2*(females!BM35-females!BM36)/(females!BM35+females!BM36)</f>
        <v>5.7180199313837604E-4</v>
      </c>
      <c r="BN36" s="32">
        <f>2*(females!BN35-females!BN36)/(females!BN35+females!BN36)</f>
        <v>5.6207046319715903E-4</v>
      </c>
      <c r="BO36" s="32">
        <f>2*(females!BO35-females!BO36)/(females!BO35+females!BO36)</f>
        <v>6.7308476788773767E-4</v>
      </c>
      <c r="BP36" s="32">
        <f>2*(females!BP35-females!BP36)/(females!BP35+females!BP36)</f>
        <v>6.2219819562523272E-4</v>
      </c>
      <c r="BQ36" s="32">
        <f>2*(females!BQ35-females!BQ36)/(females!BQ35+females!BQ36)</f>
        <v>5.1977965419365362E-4</v>
      </c>
      <c r="BR36" s="32">
        <f>2*(females!BR35-females!BR36)/(females!BR35+females!BR36)</f>
        <v>5.4025126780663077E-4</v>
      </c>
      <c r="BS36" s="32">
        <f>2*(females!BS35-females!BS36)/(females!BS35+females!BS36)</f>
        <v>5.9072159698528293E-4</v>
      </c>
      <c r="BT36" s="32">
        <f>2*(females!BT35-females!BT36)/(females!BT35+females!BT36)</f>
        <v>4.983295789115058E-4</v>
      </c>
      <c r="BU36" s="32">
        <f>2*(females!BU35-females!BU36)/(females!BU35+females!BU36)</f>
        <v>6.506710044733631E-4</v>
      </c>
      <c r="BV36" s="32">
        <f>2*(females!BV35-females!BV36)/(females!BV35+females!BV36)</f>
        <v>5.8894011088320706E-4</v>
      </c>
      <c r="BW36" s="32">
        <f>2*(females!BW35-females!BW36)/(females!BW35+females!BW36)</f>
        <v>5.0763482781026638E-4</v>
      </c>
      <c r="BX36" s="32">
        <f>2*(females!BX35-females!BX36)/(females!BX35+females!BX36)</f>
        <v>6.7055452827504932E-4</v>
      </c>
      <c r="BY36" s="32">
        <f>2*(females!BY35-females!BY36)/(females!BY35+females!BY36)</f>
        <v>5.2774733081638455E-4</v>
      </c>
      <c r="BZ36" s="32">
        <f>2*(females!BZ35-females!BZ36)/(females!BZ35+females!BZ36)</f>
        <v>6.0930407319772931E-4</v>
      </c>
      <c r="CA36" s="32">
        <f>2*(females!CA35-females!CA36)/(females!CA35+females!CA36)</f>
        <v>5.4803418109485046E-4</v>
      </c>
      <c r="CB36" s="32">
        <f>2*(females!CB35-females!CB36)/(females!CB35+females!CB36)</f>
        <v>5.4831241623004752E-4</v>
      </c>
      <c r="CC36" s="32">
        <f>2*(females!CC35-females!CC36)/(females!CC35+females!CC36)</f>
        <v>5.4792852576786093E-4</v>
      </c>
      <c r="CD36" s="32">
        <f>2*(females!CD35-females!CD36)/(females!CD35+females!CD36)</f>
        <v>4.3545847194584114E-4</v>
      </c>
      <c r="CE36" s="32">
        <f>2*(females!CE35-females!CE36)/(females!CE35+females!CE36)</f>
        <v>5.7752222700676312E-4</v>
      </c>
      <c r="CF36" s="32">
        <f>2*(females!CF35-females!CF36)/(females!CF35+females!CF36)</f>
        <v>5.6718050519577858E-4</v>
      </c>
      <c r="CG36" s="32">
        <f>2*(females!CG35-females!CG36)/(females!CG35+females!CG36)</f>
        <v>5.365811680258369E-4</v>
      </c>
      <c r="CH36" s="32">
        <f>2*(females!CH35-females!CH36)/(females!CH35+females!CH36)</f>
        <v>4.2504528756337728E-4</v>
      </c>
      <c r="CI36" s="32">
        <f>2*(females!CI35-females!CI36)/(females!CI35+females!CI36)</f>
        <v>3.8452976057962802E-4</v>
      </c>
      <c r="CJ36" s="32">
        <f>2*(females!CJ35-females!CJ36)/(females!CJ35+females!CJ36)</f>
        <v>4.5526053548755873E-4</v>
      </c>
      <c r="CK36" s="32">
        <f>2*(females!CK35-females!CK36)/(females!CK35+females!CK36)</f>
        <v>4.5484638826698471E-4</v>
      </c>
      <c r="CL36" s="32">
        <f>2*(females!CL35-females!CL36)/(females!CL35+females!CL36)</f>
        <v>3.1333545592835739E-4</v>
      </c>
      <c r="CM36" s="32">
        <f>2*(females!CM35-females!CM36)/(females!CM35+females!CM36)</f>
        <v>4.243067131383543E-4</v>
      </c>
      <c r="CN36" s="32">
        <f>2*(females!CN35-females!CN36)/(females!CN35+females!CN36)</f>
        <v>5.0520870171467838E-4</v>
      </c>
      <c r="CP36" s="31">
        <f t="shared" si="1"/>
        <v>93</v>
      </c>
      <c r="CQ36" s="32">
        <f>$CN96*EXP('2a)answer'!$I96*('2a) female mx'!CQ$2-'2a) female mx'!$CO$2))</f>
        <v>0.19096499198698261</v>
      </c>
      <c r="CR36" s="32">
        <f>$CN96*EXP('2a)answer'!$I96*('2a) female mx'!CR$2-'2a) female mx'!$CO$2))</f>
        <v>0.19036213797301169</v>
      </c>
      <c r="CS36" s="32">
        <f>$CN96*EXP('2a)answer'!$I96*('2a) female mx'!CS$2-'2a) female mx'!$CO$2))</f>
        <v>0.18976118709824116</v>
      </c>
      <c r="CT36" s="32">
        <f>$CN96*EXP('2a)answer'!$I96*('2a) female mx'!CT$2-'2a) female mx'!$CO$2))</f>
        <v>0.18916213335468454</v>
      </c>
      <c r="CU36" s="32">
        <f>$CN96*EXP('2a)answer'!$I96*('2a) female mx'!CU$2-'2a) female mx'!$CO$2))</f>
        <v>0.18856497075332174</v>
      </c>
      <c r="CV36" s="32">
        <f>$CN96*EXP('2a)answer'!$I96*('2a) female mx'!CV$2-'2a) female mx'!$CO$2))</f>
        <v>0.18796969332403932</v>
      </c>
      <c r="CW36" s="32">
        <f>$CN96*EXP('2a)answer'!$I96*('2a) female mx'!CW$2-'2a) female mx'!$CO$2))</f>
        <v>0.18737629511557077</v>
      </c>
      <c r="CX36" s="32">
        <f>$CN96*EXP('2a)answer'!$I96*('2a) female mx'!CX$2-'2a) female mx'!$CO$2))</f>
        <v>0.18678477019543713</v>
      </c>
      <c r="CY36" s="32">
        <f>$CN96*EXP('2a)answer'!$I96*('2a) female mx'!CY$2-'2a) female mx'!$CO$2))</f>
        <v>0.18619511264988747</v>
      </c>
      <c r="CZ36" s="32">
        <f>$CN96*EXP('2a)answer'!$I96*('2a) female mx'!CZ$2-'2a) female mx'!$CO$2))</f>
        <v>0.18560731658383989</v>
      </c>
      <c r="DA36" s="32">
        <f>$CN96*EXP('2a)answer'!$I96*('2a) female mx'!DA$2-'2a) female mx'!$CO$2))</f>
        <v>0.18502137612082264</v>
      </c>
      <c r="DB36" s="32">
        <f>$CN96*EXP('2a)answer'!$I96*('2a) female mx'!DB$2-'2a) female mx'!$CO$2))</f>
        <v>0.18443728540291521</v>
      </c>
      <c r="DC36" s="32">
        <f>$CN96*EXP('2a)answer'!$I96*('2a) female mx'!DC$2-'2a) female mx'!$CO$2))</f>
        <v>0.18385503859068991</v>
      </c>
      <c r="DD36" s="32">
        <f>$CN96*EXP('2a)answer'!$I96*('2a) female mx'!DD$2-'2a) female mx'!$CO$2))</f>
        <v>0.18327462986315343</v>
      </c>
      <c r="DE36" s="32">
        <f>$CN96*EXP('2a)answer'!$I96*('2a) female mx'!DE$2-'2a) female mx'!$CO$2))</f>
        <v>0.18269605341768866</v>
      </c>
      <c r="DF36" s="32">
        <f>$CN96*EXP('2a)answer'!$I96*('2a) female mx'!DF$2-'2a) female mx'!$CO$2))</f>
        <v>0.18211930346999664</v>
      </c>
      <c r="DG36" s="32">
        <f>$CN96*EXP('2a)answer'!$I96*('2a) female mx'!DG$2-'2a) female mx'!$CO$2))</f>
        <v>0.18154437425403874</v>
      </c>
      <c r="DH36" s="32">
        <f>$CN96*EXP('2a)answer'!$I96*('2a) female mx'!DH$2-'2a) female mx'!$CO$2))</f>
        <v>0.18097126002197914</v>
      </c>
      <c r="DI36" s="32">
        <f>$CN96*EXP('2a)answer'!$I96*('2a) female mx'!DI$2-'2a) female mx'!$CO$2))</f>
        <v>0.18039995504412717</v>
      </c>
      <c r="DJ36" s="32">
        <f>$CN96*EXP('2a)answer'!$I96*('2a) female mx'!DJ$2-'2a) female mx'!$CO$2))</f>
        <v>0.17983045360888011</v>
      </c>
      <c r="DK36" s="32">
        <f>$CN96*EXP('2a)answer'!$I96*('2a) female mx'!DK$2-'2a) female mx'!$CO$2))</f>
        <v>0.17926275002266617</v>
      </c>
      <c r="DL36" s="32">
        <f>$CN96*EXP('2a)answer'!$I96*('2a) female mx'!DL$2-'2a) female mx'!$CO$2))</f>
        <v>0.17869683860988744</v>
      </c>
      <c r="DM36" s="32">
        <f>$CN96*EXP('2a)answer'!$I96*('2a) female mx'!DM$2-'2a) female mx'!$CO$2))</f>
        <v>0.17813271371286324</v>
      </c>
      <c r="DN36" s="32">
        <f>$CN96*EXP('2a)answer'!$I96*('2a) female mx'!DN$2-'2a) female mx'!$CO$2))</f>
        <v>0.17757036969177348</v>
      </c>
      <c r="DO36" s="32">
        <f>$CN96*EXP('2a)answer'!$I96*('2a) female mx'!DO$2-'2a) female mx'!$CO$2))</f>
        <v>0.17700980092460236</v>
      </c>
      <c r="DP36" s="32">
        <f>$CN96*EXP('2a)answer'!$I96*('2a) female mx'!DP$2-'2a) female mx'!$CO$2))</f>
        <v>0.17645100180708209</v>
      </c>
      <c r="DQ36" s="32">
        <f>$CN96*EXP('2a)answer'!$I96*('2a) female mx'!DQ$2-'2a) female mx'!$CO$2))</f>
        <v>0.17589396675263691</v>
      </c>
      <c r="DR36" s="32">
        <f>$CN96*EXP('2a)answer'!$I96*('2a) female mx'!DR$2-'2a) female mx'!$CO$2))</f>
        <v>0.17533869019232723</v>
      </c>
      <c r="DS36" s="32">
        <f>$CN96*EXP('2a)answer'!$I96*('2a) female mx'!DS$2-'2a) female mx'!$CO$2))</f>
        <v>0.17478516657479393</v>
      </c>
      <c r="DT36" s="32">
        <f>$CN96*EXP('2a)answer'!$I96*('2a) female mx'!DT$2-'2a) female mx'!$CO$2))</f>
        <v>0.17423339036620292</v>
      </c>
      <c r="DU36" s="32">
        <f>$CN96*EXP('2a)answer'!$I96*('2a) female mx'!DU$2-'2a) female mx'!$CO$2))</f>
        <v>0.17368335605018972</v>
      </c>
      <c r="DV36" s="32">
        <f>$CN96*EXP('2a)answer'!$I96*('2a) female mx'!DV$2-'2a) female mx'!$CO$2))</f>
        <v>0.17313505812780436</v>
      </c>
      <c r="DW36" s="32">
        <f>$CN96*EXP('2a)answer'!$I96*('2a) female mx'!DW$2-'2a) female mx'!$CO$2))</f>
        <v>0.17258849111745644</v>
      </c>
      <c r="DX36" s="32">
        <f>$CN96*EXP('2a)answer'!$I96*('2a) female mx'!DX$2-'2a) female mx'!$CO$2))</f>
        <v>0.17204364955486032</v>
      </c>
      <c r="DY36" s="32">
        <f>$CN96*EXP('2a)answer'!$I96*('2a) female mx'!DY$2-'2a) female mx'!$CO$2))</f>
        <v>0.17150052799298041</v>
      </c>
      <c r="DZ36" s="32">
        <f>$CN96*EXP('2a)answer'!$I96*('2a) female mx'!DZ$2-'2a) female mx'!$CO$2))</f>
        <v>0.17095912100197677</v>
      </c>
      <c r="EA36" s="32">
        <f>$CN96*EXP('2a)answer'!$I96*('2a) female mx'!EA$2-'2a) female mx'!$CO$2))</f>
        <v>0.1704194231691509</v>
      </c>
      <c r="EB36" s="32">
        <f>$CN96*EXP('2a)answer'!$I96*('2a) female mx'!EB$2-'2a) female mx'!$CO$2))</f>
        <v>0.16988142909889151</v>
      </c>
      <c r="EC36" s="32">
        <f>$CN96*EXP('2a)answer'!$I96*('2a) female mx'!EC$2-'2a) female mx'!$CO$2))</f>
        <v>0.16934513341262059</v>
      </c>
      <c r="ED36" s="32">
        <f>$CN96*EXP('2a)answer'!$I96*('2a) female mx'!ED$2-'2a) female mx'!$CO$2))</f>
        <v>0.16881053074873964</v>
      </c>
      <c r="EE36" s="32">
        <f>$CN96*EXP('2a)answer'!$I96*('2a) female mx'!EE$2-'2a) female mx'!$CO$2))</f>
        <v>0.16827761576257622</v>
      </c>
      <c r="EF36" s="32">
        <f>$CN96*EXP('2a)answer'!$I96*('2a) female mx'!EF$2-'2a) female mx'!$CO$2))</f>
        <v>0.16774638312633028</v>
      </c>
      <c r="EG36" s="32">
        <f>$CN96*EXP('2a)answer'!$I96*('2a) female mx'!EG$2-'2a) female mx'!$CO$2))</f>
        <v>0.16721682752902109</v>
      </c>
      <c r="EH36" s="32">
        <f>$CN96*EXP('2a)answer'!$I96*('2a) female mx'!EH$2-'2a) female mx'!$CO$2))</f>
        <v>0.16668894367643397</v>
      </c>
      <c r="EI36" s="32">
        <f>$CN96*EXP('2a)answer'!$I96*('2a) female mx'!EI$2-'2a) female mx'!$CO$2))</f>
        <v>0.16616272629106754</v>
      </c>
      <c r="EJ36" s="32">
        <f>$CN96*EXP('2a)answer'!$I96*('2a) female mx'!EJ$2-'2a) female mx'!$CO$2))</f>
        <v>0.16563817011208082</v>
      </c>
      <c r="EK36" s="32">
        <f>$CN96*EXP('2a)answer'!$I96*('2a) female mx'!EK$2-'2a) female mx'!$CO$2))</f>
        <v>0.1651152698952407</v>
      </c>
      <c r="EL36" s="32">
        <f>$CN96*EXP('2a)answer'!$I96*('2a) female mx'!EL$2-'2a) female mx'!$CO$2))</f>
        <v>0.16459402041286947</v>
      </c>
      <c r="EM36" s="32">
        <f>$CN96*EXP('2a)answer'!$I96*('2a) female mx'!EM$2-'2a) female mx'!$CO$2))</f>
        <v>0.16407441645379262</v>
      </c>
      <c r="EN36" s="32">
        <f>$CN96*EXP('2a)answer'!$I96*('2a) female mx'!EN$2-'2a) female mx'!$CO$2))</f>
        <v>0.16355645282328674</v>
      </c>
      <c r="EO36" s="32">
        <f>$CN96*EXP('2a)answer'!$I96*('2a) female mx'!EO$2-'2a) female mx'!$CO$2))</f>
        <v>0.16304012434302745</v>
      </c>
    </row>
    <row r="37" spans="1:145" x14ac:dyDescent="0.25">
      <c r="A37" s="31">
        <f>'2a) male mx'!A37</f>
        <v>34</v>
      </c>
      <c r="B37" s="32">
        <f>2*(females!B36-females!B37)/(females!B36+females!B37)</f>
        <v>4.7477465831502006E-3</v>
      </c>
      <c r="C37" s="32">
        <f>2*(females!C36-females!C37)/(females!C36+females!C37)</f>
        <v>4.1890434256558933E-3</v>
      </c>
      <c r="D37" s="32">
        <f>2*(females!D36-females!D37)/(females!D36+females!D37)</f>
        <v>4.5503754349197892E-3</v>
      </c>
      <c r="E37" s="32">
        <f>2*(females!E36-females!E37)/(females!E36+females!E37)</f>
        <v>4.2511275856705897E-3</v>
      </c>
      <c r="F37" s="32">
        <f>2*(females!F36-females!F37)/(females!F36+females!F37)</f>
        <v>3.9201832457749766E-3</v>
      </c>
      <c r="G37" s="32">
        <f>2*(females!G36-females!G37)/(females!G36+females!G37)</f>
        <v>3.4669951188358197E-3</v>
      </c>
      <c r="H37" s="32">
        <f>2*(females!H36-females!H37)/(females!H36+females!H37)</f>
        <v>3.8229975047501317E-3</v>
      </c>
      <c r="I37" s="32">
        <f>2*(females!I36-females!I37)/(females!I36+females!I37)</f>
        <v>4.016294681278329E-3</v>
      </c>
      <c r="J37" s="32">
        <f>2*(females!J36-females!J37)/(females!J36+females!J37)</f>
        <v>3.8598642235996641E-3</v>
      </c>
      <c r="K37" s="32">
        <f>2*(females!K36-females!K37)/(females!K36+females!K37)</f>
        <v>3.2299996060976091E-3</v>
      </c>
      <c r="L37" s="32">
        <f>2*(females!L36-females!L37)/(females!L36+females!L37)</f>
        <v>3.227206463315565E-3</v>
      </c>
      <c r="M37" s="32">
        <f>2*(females!M36-females!M37)/(females!M36+females!M37)</f>
        <v>3.0373236079857223E-3</v>
      </c>
      <c r="N37" s="32">
        <f>2*(females!N36-females!N37)/(females!N36+females!N37)</f>
        <v>3.1592074269086879E-3</v>
      </c>
      <c r="O37" s="32">
        <f>2*(females!O36-females!O37)/(females!O36+females!O37)</f>
        <v>3.3623583425025552E-3</v>
      </c>
      <c r="P37" s="32">
        <f>2*(females!P36-females!P37)/(females!P36+females!P37)</f>
        <v>3.7495146708081423E-3</v>
      </c>
      <c r="Q37" s="32">
        <f>2*(females!Q36-females!Q37)/(females!Q36+females!Q37)</f>
        <v>3.3742211729594594E-3</v>
      </c>
      <c r="R37" s="32">
        <f>2*(females!R36-females!R37)/(females!R36+females!R37)</f>
        <v>2.569375906311512E-3</v>
      </c>
      <c r="S37" s="32">
        <f>2*(females!S36-females!S37)/(females!S36+females!S37)</f>
        <v>2.7529098256857498E-3</v>
      </c>
      <c r="T37" s="32">
        <f>2*(females!T36-females!T37)/(females!T36+females!T37)</f>
        <v>2.7734689738712912E-3</v>
      </c>
      <c r="U37" s="32">
        <f>2*(females!U36-females!U37)/(females!U36+females!U37)</f>
        <v>2.4051075739023962E-3</v>
      </c>
      <c r="V37" s="32">
        <f>2*(females!V36-females!V37)/(females!V36+females!V37)</f>
        <v>2.9325192309796583E-3</v>
      </c>
      <c r="W37" s="32">
        <f>2*(females!W36-females!W37)/(females!W36+females!W37)</f>
        <v>2.8172256356570878E-3</v>
      </c>
      <c r="X37" s="32">
        <f>2*(females!X36-females!X37)/(females!X36+females!X37)</f>
        <v>2.764317361114905E-3</v>
      </c>
      <c r="Y37" s="32">
        <f>2*(females!Y36-females!Y37)/(females!Y36+females!Y37)</f>
        <v>2.100285962011751E-3</v>
      </c>
      <c r="Z37" s="32">
        <f>2*(females!Z36-females!Z37)/(females!Z36+females!Z37)</f>
        <v>2.1953191512146539E-3</v>
      </c>
      <c r="AA37" s="32">
        <f>2*(females!AA36-females!AA37)/(females!AA36+females!AA37)</f>
        <v>1.9060877014509825E-3</v>
      </c>
      <c r="AB37" s="32">
        <f>2*(females!AB36-females!AB37)/(females!AB36+females!AB37)</f>
        <v>2.0108201273519415E-3</v>
      </c>
      <c r="AC37" s="32">
        <f>2*(females!AC36-females!AC37)/(females!AC36+females!AC37)</f>
        <v>1.9153337813027445E-3</v>
      </c>
      <c r="AD37" s="32">
        <f>2*(females!AD36-females!AD37)/(females!AD36+females!AD37)</f>
        <v>1.3909085161535057E-3</v>
      </c>
      <c r="AE37" s="32">
        <f>2*(females!AE36-females!AE37)/(females!AE36+females!AE37)</f>
        <v>1.559470622945292E-3</v>
      </c>
      <c r="AF37" s="32">
        <f>2*(females!AF36-females!AF37)/(females!AF36+females!AF37)</f>
        <v>1.9945650740046963E-3</v>
      </c>
      <c r="AG37" s="32">
        <f>2*(females!AG36-females!AG37)/(females!AG36+females!AG37)</f>
        <v>1.5974944560636474E-3</v>
      </c>
      <c r="AH37" s="32">
        <f>2*(females!AH36-females!AH37)/(females!AH36+females!AH37)</f>
        <v>1.2796307950492971E-3</v>
      </c>
      <c r="AI37" s="32">
        <f>2*(females!AI36-females!AI37)/(females!AI36+females!AI37)</f>
        <v>1.3697126217449721E-3</v>
      </c>
      <c r="AJ37" s="32">
        <f>2*(females!AJ36-females!AJ37)/(females!AJ36+females!AJ37)</f>
        <v>1.1900288112238508E-3</v>
      </c>
      <c r="AK37" s="32">
        <f>2*(females!AK36-females!AK37)/(females!AK36+females!AK37)</f>
        <v>1.0859123752244915E-3</v>
      </c>
      <c r="AL37" s="32">
        <f>2*(females!AL36-females!AL37)/(females!AL36+females!AL37)</f>
        <v>1.3463796477495107E-3</v>
      </c>
      <c r="AM37" s="32">
        <f>2*(females!AM36-females!AM37)/(females!AM36+females!AM37)</f>
        <v>1.2687715795166189E-3</v>
      </c>
      <c r="AN37" s="32">
        <f>2*(females!AN36-females!AN37)/(females!AN36+females!AN37)</f>
        <v>1.1034310459693537E-3</v>
      </c>
      <c r="AO37" s="32">
        <f>2*(females!AO36-females!AO37)/(females!AO36+females!AO37)</f>
        <v>1.1440457618304733E-3</v>
      </c>
      <c r="AP37" s="32">
        <f>2*(females!AP36-females!AP37)/(females!AP36+females!AP37)</f>
        <v>1.0698130943045435E-3</v>
      </c>
      <c r="AQ37" s="32">
        <f>2*(females!AQ36-females!AQ37)/(females!AQ36+females!AQ37)</f>
        <v>1.2564053308966685E-3</v>
      </c>
      <c r="AR37" s="32">
        <f>2*(females!AR36-females!AR37)/(females!AR36+females!AR37)</f>
        <v>1.2874288799368744E-3</v>
      </c>
      <c r="AS37" s="32">
        <f>2*(females!AS36-females!AS37)/(females!AS36+females!AS37)</f>
        <v>1.1631288165164292E-3</v>
      </c>
      <c r="AT37" s="32">
        <f>2*(females!AT36-females!AT37)/(females!AT36+females!AT37)</f>
        <v>8.303061754021796E-4</v>
      </c>
      <c r="AU37" s="32">
        <f>2*(females!AU36-females!AU37)/(females!AU36+females!AU37)</f>
        <v>1.0162601626016261E-3</v>
      </c>
      <c r="AV37" s="32">
        <f>2*(females!AV36-females!AV37)/(females!AV36+females!AV37)</f>
        <v>1.0455865378145171E-3</v>
      </c>
      <c r="AW37" s="32">
        <f>2*(females!AW36-females!AW37)/(females!AW36+females!AW37)</f>
        <v>1.2751069068290787E-3</v>
      </c>
      <c r="AX37" s="32">
        <f>2*(females!AX36-females!AX37)/(females!AX36+females!AX37)</f>
        <v>1.0561630218687873E-3</v>
      </c>
      <c r="AY37" s="32">
        <f>2*(females!AY36-females!AY37)/(females!AY36+females!AY37)</f>
        <v>1.2230514096185738E-3</v>
      </c>
      <c r="AZ37" s="32">
        <f>2*(females!AZ36-females!AZ37)/(females!AZ36+females!AZ37)</f>
        <v>1.1811145991980853E-3</v>
      </c>
      <c r="BA37" s="32">
        <f>2*(females!BA36-females!BA37)/(females!BA36+females!BA37)</f>
        <v>8.8876028274978295E-4</v>
      </c>
      <c r="BB37" s="32">
        <f>2*(females!BB36-females!BB37)/(females!BB36+females!BB37)</f>
        <v>8.0461311519377761E-4</v>
      </c>
      <c r="BC37" s="32">
        <f>2*(females!BC36-females!BC37)/(females!BC36+females!BC37)</f>
        <v>7.8328712626382342E-4</v>
      </c>
      <c r="BD37" s="32">
        <f>2*(females!BD36-females!BD37)/(females!BD36+females!BD37)</f>
        <v>8.6421531307228543E-4</v>
      </c>
      <c r="BE37" s="32">
        <f>2*(females!BE36-females!BE37)/(females!BE36+females!BE37)</f>
        <v>9.0491223379641529E-4</v>
      </c>
      <c r="BF37" s="32">
        <f>2*(females!BF36-females!BF37)/(females!BF36+females!BF37)</f>
        <v>9.4456821938623597E-4</v>
      </c>
      <c r="BG37" s="32">
        <f>2*(females!BG36-females!BG37)/(females!BG36+females!BG37)</f>
        <v>7.7011146079875958E-4</v>
      </c>
      <c r="BH37" s="32">
        <f>2*(females!BH36-females!BH37)/(females!BH36+females!BH37)</f>
        <v>9.3251558889384176E-4</v>
      </c>
      <c r="BI37" s="32">
        <f>2*(females!BI36-females!BI37)/(females!BI36+females!BI37)</f>
        <v>6.6523725942717955E-4</v>
      </c>
      <c r="BJ37" s="32">
        <f>2*(females!BJ36-females!BJ37)/(females!BJ36+females!BJ37)</f>
        <v>6.7508131661313752E-4</v>
      </c>
      <c r="BK37" s="32">
        <f>2*(females!BK36-females!BK37)/(females!BK36+females!BK37)</f>
        <v>6.1347811416827703E-4</v>
      </c>
      <c r="BL37" s="32">
        <f>2*(females!BL36-females!BL37)/(females!BL36+females!BL37)</f>
        <v>5.5178051397333056E-4</v>
      </c>
      <c r="BM37" s="32">
        <f>2*(females!BM36-females!BM37)/(females!BM36+females!BM37)</f>
        <v>5.6190967557378645E-4</v>
      </c>
      <c r="BN37" s="32">
        <f>2*(females!BN36-females!BN37)/(females!BN36+females!BN37)</f>
        <v>7.158196134574087E-4</v>
      </c>
      <c r="BO37" s="32">
        <f>2*(females!BO36-females!BO37)/(females!BO36+females!BO37)</f>
        <v>6.5312120500862325E-4</v>
      </c>
      <c r="BP37" s="32">
        <f>2*(females!BP36-females!BP37)/(females!BP36+females!BP37)</f>
        <v>6.1237612141377235E-4</v>
      </c>
      <c r="BQ37" s="32">
        <f>2*(females!BQ36-females!BQ37)/(females!BQ36+females!BQ37)</f>
        <v>7.2406496188460849E-4</v>
      </c>
      <c r="BR37" s="32">
        <f>2*(females!BR36-females!BR37)/(females!BR36+females!BR37)</f>
        <v>5.9155303068936325E-4</v>
      </c>
      <c r="BS37" s="32">
        <f>2*(females!BS36-females!BS37)/(females!BS36+females!BS37)</f>
        <v>6.3184713375796179E-4</v>
      </c>
      <c r="BT37" s="32">
        <f>2*(females!BT36-females!BT37)/(females!BT36+females!BT37)</f>
        <v>6.0035919796081383E-4</v>
      </c>
      <c r="BU37" s="32">
        <f>2*(females!BU36-females!BU37)/(females!BU36+females!BU37)</f>
        <v>6.0021261768999532E-4</v>
      </c>
      <c r="BV37" s="32">
        <f>2*(females!BV36-females!BV37)/(females!BV36+females!BV37)</f>
        <v>5.2831032135491277E-4</v>
      </c>
      <c r="BW37" s="32">
        <f>2*(females!BW36-females!BW37)/(females!BW36+females!BW37)</f>
        <v>4.8757199305209911E-4</v>
      </c>
      <c r="BX37" s="32">
        <f>2*(females!BX36-females!BX37)/(females!BX36+females!BX37)</f>
        <v>4.879586048450223E-4</v>
      </c>
      <c r="BY37" s="32">
        <f>2*(females!BY36-females!BY37)/(females!BY36+females!BY37)</f>
        <v>6.0928551119054388E-4</v>
      </c>
      <c r="BZ37" s="32">
        <f>2*(females!BZ36-females!BZ37)/(females!BZ36+females!BZ37)</f>
        <v>7.7231847975204508E-4</v>
      </c>
      <c r="CA37" s="32">
        <f>2*(females!CA36-females!CA37)/(females!CA36+females!CA37)</f>
        <v>5.4833468724614133E-4</v>
      </c>
      <c r="CB37" s="32">
        <f>2*(females!CB36-females!CB37)/(females!CB36+females!CB37)</f>
        <v>6.9089542078579192E-4</v>
      </c>
      <c r="CC37" s="32">
        <f>2*(females!CC36-females!CC37)/(females!CC36+females!CC37)</f>
        <v>5.6853946273020773E-4</v>
      </c>
      <c r="CD37" s="32">
        <f>2*(females!CD36-females!CD37)/(females!CD36+females!CD37)</f>
        <v>6.1806888935047038E-4</v>
      </c>
      <c r="CE37" s="32">
        <f>2*(females!CE36-females!CE37)/(females!CE36+females!CE37)</f>
        <v>4.2575622415051494E-4</v>
      </c>
      <c r="CF37" s="32">
        <f>2*(females!CF36-females!CF37)/(females!CF36+females!CF37)</f>
        <v>5.6750238148320798E-4</v>
      </c>
      <c r="CG37" s="32">
        <f>2*(females!CG36-females!CG37)/(females!CG36+females!CG37)</f>
        <v>4.7607712449416806E-4</v>
      </c>
      <c r="CH37" s="32">
        <f>2*(females!CH36-females!CH37)/(females!CH36+females!CH37)</f>
        <v>5.3662463107056611E-4</v>
      </c>
      <c r="CI37" s="32">
        <f>2*(females!CI36-females!CI37)/(females!CI36+females!CI37)</f>
        <v>4.251786762770545E-4</v>
      </c>
      <c r="CJ37" s="32">
        <f>2*(females!CJ36-females!CJ37)/(females!CJ36+females!CJ37)</f>
        <v>5.3646168094700669E-4</v>
      </c>
      <c r="CK37" s="32">
        <f>2*(females!CK36-females!CK37)/(females!CK36+females!CK37)</f>
        <v>5.0562763558405048E-4</v>
      </c>
      <c r="CL37" s="32">
        <f>2*(females!CL36-females!CL37)/(females!CL36+females!CL37)</f>
        <v>4.7524432108315257E-4</v>
      </c>
      <c r="CM37" s="32">
        <f>2*(females!CM36-females!CM37)/(females!CM36+females!CM37)</f>
        <v>4.2448682574815802E-4</v>
      </c>
      <c r="CN37" s="32">
        <f>2*(females!CN36-females!CN37)/(females!CN36+females!CN37)</f>
        <v>4.7512901774657425E-4</v>
      </c>
      <c r="CP37" s="31">
        <f t="shared" si="1"/>
        <v>94</v>
      </c>
      <c r="CQ37" s="32">
        <f>$CN97*EXP('2a)answer'!$I97*('2a) female mx'!CQ$2-'2a) female mx'!$CO$2))</f>
        <v>0.22221495636935037</v>
      </c>
      <c r="CR37" s="32">
        <f>$CN97*EXP('2a)answer'!$I97*('2a) female mx'!CR$2-'2a) female mx'!$CO$2))</f>
        <v>0.2217234140563564</v>
      </c>
      <c r="CS37" s="32">
        <f>$CN97*EXP('2a)answer'!$I97*('2a) female mx'!CS$2-'2a) female mx'!$CO$2))</f>
        <v>0.22123295904121773</v>
      </c>
      <c r="CT37" s="32">
        <f>$CN97*EXP('2a)answer'!$I97*('2a) female mx'!CT$2-'2a) female mx'!$CO$2))</f>
        <v>0.22074358891881757</v>
      </c>
      <c r="CU37" s="32">
        <f>$CN97*EXP('2a)answer'!$I97*('2a) female mx'!CU$2-'2a) female mx'!$CO$2))</f>
        <v>0.22025530128935941</v>
      </c>
      <c r="CV37" s="32">
        <f>$CN97*EXP('2a)answer'!$I97*('2a) female mx'!CV$2-'2a) female mx'!$CO$2))</f>
        <v>0.21976809375835507</v>
      </c>
      <c r="CW37" s="32">
        <f>$CN97*EXP('2a)answer'!$I97*('2a) female mx'!CW$2-'2a) female mx'!$CO$2))</f>
        <v>0.21928196393661301</v>
      </c>
      <c r="CX37" s="32">
        <f>$CN97*EXP('2a)answer'!$I97*('2a) female mx'!CX$2-'2a) female mx'!$CO$2))</f>
        <v>0.21879690944022662</v>
      </c>
      <c r="CY37" s="32">
        <f>$CN97*EXP('2a)answer'!$I97*('2a) female mx'!CY$2-'2a) female mx'!$CO$2))</f>
        <v>0.21831292789056256</v>
      </c>
      <c r="CZ37" s="32">
        <f>$CN97*EXP('2a)answer'!$I97*('2a) female mx'!CZ$2-'2a) female mx'!$CO$2))</f>
        <v>0.21783001691424894</v>
      </c>
      <c r="DA37" s="32">
        <f>$CN97*EXP('2a)answer'!$I97*('2a) female mx'!DA$2-'2a) female mx'!$CO$2))</f>
        <v>0.21734817414316393</v>
      </c>
      <c r="DB37" s="32">
        <f>$CN97*EXP('2a)answer'!$I97*('2a) female mx'!DB$2-'2a) female mx'!$CO$2))</f>
        <v>0.21686739721442397</v>
      </c>
      <c r="DC37" s="32">
        <f>$CN97*EXP('2a)answer'!$I97*('2a) female mx'!DC$2-'2a) female mx'!$CO$2))</f>
        <v>0.21638768377037221</v>
      </c>
      <c r="DD37" s="32">
        <f>$CN97*EXP('2a)answer'!$I97*('2a) female mx'!DD$2-'2a) female mx'!$CO$2))</f>
        <v>0.21590903145856699</v>
      </c>
      <c r="DE37" s="32">
        <f>$CN97*EXP('2a)answer'!$I97*('2a) female mx'!DE$2-'2a) female mx'!$CO$2))</f>
        <v>0.21543143793177022</v>
      </c>
      <c r="DF37" s="32">
        <f>$CN97*EXP('2a)answer'!$I97*('2a) female mx'!DF$2-'2a) female mx'!$CO$2))</f>
        <v>0.21495490084793603</v>
      </c>
      <c r="DG37" s="32">
        <f>$CN97*EXP('2a)answer'!$I97*('2a) female mx'!DG$2-'2a) female mx'!$CO$2))</f>
        <v>0.21447941787019911</v>
      </c>
      <c r="DH37" s="32">
        <f>$CN97*EXP('2a)answer'!$I97*('2a) female mx'!DH$2-'2a) female mx'!$CO$2))</f>
        <v>0.21400498666686335</v>
      </c>
      <c r="DI37" s="32">
        <f>$CN97*EXP('2a)answer'!$I97*('2a) female mx'!DI$2-'2a) female mx'!$CO$2))</f>
        <v>0.21353160491139039</v>
      </c>
      <c r="DJ37" s="32">
        <f>$CN97*EXP('2a)answer'!$I97*('2a) female mx'!DJ$2-'2a) female mx'!$CO$2))</f>
        <v>0.21305927028238822</v>
      </c>
      <c r="DK37" s="32">
        <f>$CN97*EXP('2a)answer'!$I97*('2a) female mx'!DK$2-'2a) female mx'!$CO$2))</f>
        <v>0.21258798046359972</v>
      </c>
      <c r="DL37" s="32">
        <f>$CN97*EXP('2a)answer'!$I97*('2a) female mx'!DL$2-'2a) female mx'!$CO$2))</f>
        <v>0.2121177331438914</v>
      </c>
      <c r="DM37" s="32">
        <f>$CN97*EXP('2a)answer'!$I97*('2a) female mx'!DM$2-'2a) female mx'!$CO$2))</f>
        <v>0.21164852601724202</v>
      </c>
      <c r="DN37" s="32">
        <f>$CN97*EXP('2a)answer'!$I97*('2a) female mx'!DN$2-'2a) female mx'!$CO$2))</f>
        <v>0.21118035678273128</v>
      </c>
      <c r="DO37" s="32">
        <f>$CN97*EXP('2a)answer'!$I97*('2a) female mx'!DO$2-'2a) female mx'!$CO$2))</f>
        <v>0.21071322314452859</v>
      </c>
      <c r="DP37" s="32">
        <f>$CN97*EXP('2a)answer'!$I97*('2a) female mx'!DP$2-'2a) female mx'!$CO$2))</f>
        <v>0.21024712281188168</v>
      </c>
      <c r="DQ37" s="32">
        <f>$CN97*EXP('2a)answer'!$I97*('2a) female mx'!DQ$2-'2a) female mx'!$CO$2))</f>
        <v>0.20978205349910556</v>
      </c>
      <c r="DR37" s="32">
        <f>$CN97*EXP('2a)answer'!$I97*('2a) female mx'!DR$2-'2a) female mx'!$CO$2))</f>
        <v>0.20931801292557106</v>
      </c>
      <c r="DS37" s="32">
        <f>$CN97*EXP('2a)answer'!$I97*('2a) female mx'!DS$2-'2a) female mx'!$CO$2))</f>
        <v>0.20885499881569397</v>
      </c>
      <c r="DT37" s="32">
        <f>$CN97*EXP('2a)answer'!$I97*('2a) female mx'!DT$2-'2a) female mx'!$CO$2))</f>
        <v>0.20839300889892359</v>
      </c>
      <c r="DU37" s="32">
        <f>$CN97*EXP('2a)answer'!$I97*('2a) female mx'!DU$2-'2a) female mx'!$CO$2))</f>
        <v>0.20793204090973169</v>
      </c>
      <c r="DV37" s="32">
        <f>$CN97*EXP('2a)answer'!$I97*('2a) female mx'!DV$2-'2a) female mx'!$CO$2))</f>
        <v>0.20747209258760149</v>
      </c>
      <c r="DW37" s="32">
        <f>$CN97*EXP('2a)answer'!$I97*('2a) female mx'!DW$2-'2a) female mx'!$CO$2))</f>
        <v>0.20701316167701644</v>
      </c>
      <c r="DX37" s="32">
        <f>$CN97*EXP('2a)answer'!$I97*('2a) female mx'!DX$2-'2a) female mx'!$CO$2))</f>
        <v>0.20655524592744925</v>
      </c>
      <c r="DY37" s="32">
        <f>$CN97*EXP('2a)answer'!$I97*('2a) female mx'!DY$2-'2a) female mx'!$CO$2))</f>
        <v>0.20609834309335084</v>
      </c>
      <c r="DZ37" s="32">
        <f>$CN97*EXP('2a)answer'!$I97*('2a) female mx'!DZ$2-'2a) female mx'!$CO$2))</f>
        <v>0.2056424509341393</v>
      </c>
      <c r="EA37" s="32">
        <f>$CN97*EXP('2a)answer'!$I97*('2a) female mx'!EA$2-'2a) female mx'!$CO$2))</f>
        <v>0.20518756721418888</v>
      </c>
      <c r="EB37" s="32">
        <f>$CN97*EXP('2a)answer'!$I97*('2a) female mx'!EB$2-'2a) female mx'!$CO$2))</f>
        <v>0.2047336897028191</v>
      </c>
      <c r="EC37" s="32">
        <f>$CN97*EXP('2a)answer'!$I97*('2a) female mx'!EC$2-'2a) female mx'!$CO$2))</f>
        <v>0.20428081617428381</v>
      </c>
      <c r="ED37" s="32">
        <f>$CN97*EXP('2a)answer'!$I97*('2a) female mx'!ED$2-'2a) female mx'!$CO$2))</f>
        <v>0.20382894440776012</v>
      </c>
      <c r="EE37" s="32">
        <f>$CN97*EXP('2a)answer'!$I97*('2a) female mx'!EE$2-'2a) female mx'!$CO$2))</f>
        <v>0.20337807218733778</v>
      </c>
      <c r="EF37" s="32">
        <f>$CN97*EXP('2a)answer'!$I97*('2a) female mx'!EF$2-'2a) female mx'!$CO$2))</f>
        <v>0.20292819730200806</v>
      </c>
      <c r="EG37" s="32">
        <f>$CN97*EXP('2a)answer'!$I97*('2a) female mx'!EG$2-'2a) female mx'!$CO$2))</f>
        <v>0.20247931754565301</v>
      </c>
      <c r="EH37" s="32">
        <f>$CN97*EXP('2a)answer'!$I97*('2a) female mx'!EH$2-'2a) female mx'!$CO$2))</f>
        <v>0.20203143071703469</v>
      </c>
      <c r="EI37" s="32">
        <f>$CN97*EXP('2a)answer'!$I97*('2a) female mx'!EI$2-'2a) female mx'!$CO$2))</f>
        <v>0.20158453461978432</v>
      </c>
      <c r="EJ37" s="32">
        <f>$CN97*EXP('2a)answer'!$I97*('2a) female mx'!EJ$2-'2a) female mx'!$CO$2))</f>
        <v>0.20113862706239147</v>
      </c>
      <c r="EK37" s="32">
        <f>$CN97*EXP('2a)answer'!$I97*('2a) female mx'!EK$2-'2a) female mx'!$CO$2))</f>
        <v>0.20069370585819338</v>
      </c>
      <c r="EL37" s="32">
        <f>$CN97*EXP('2a)answer'!$I97*('2a) female mx'!EL$2-'2a) female mx'!$CO$2))</f>
        <v>0.20024976882536427</v>
      </c>
      <c r="EM37" s="32">
        <f>$CN97*EXP('2a)answer'!$I97*('2a) female mx'!EM$2-'2a) female mx'!$CO$2))</f>
        <v>0.19980681378690451</v>
      </c>
      <c r="EN37" s="32">
        <f>$CN97*EXP('2a)answer'!$I97*('2a) female mx'!EN$2-'2a) female mx'!$CO$2))</f>
        <v>0.19936483857063006</v>
      </c>
      <c r="EO37" s="32">
        <f>$CN97*EXP('2a)answer'!$I97*('2a) female mx'!EO$2-'2a) female mx'!$CO$2))</f>
        <v>0.19892384100916174</v>
      </c>
    </row>
    <row r="38" spans="1:145" x14ac:dyDescent="0.25">
      <c r="A38" s="31">
        <f>'2a) male mx'!A38</f>
        <v>35</v>
      </c>
      <c r="B38" s="32">
        <f>2*(females!B37-females!B38)/(females!B37+females!B38)</f>
        <v>4.3798808814067567E-3</v>
      </c>
      <c r="C38" s="32">
        <f>2*(females!C37-females!C38)/(females!C37+females!C38)</f>
        <v>4.0458684576988981E-3</v>
      </c>
      <c r="D38" s="32">
        <f>2*(females!D37-females!D38)/(females!D37+females!D38)</f>
        <v>4.7810433376568231E-3</v>
      </c>
      <c r="E38" s="32">
        <f>2*(females!E37-females!E38)/(females!E37+females!E38)</f>
        <v>4.037412585390119E-3</v>
      </c>
      <c r="F38" s="32">
        <f>2*(females!F37-females!F38)/(females!F37+females!F38)</f>
        <v>4.3369054634710118E-3</v>
      </c>
      <c r="G38" s="32">
        <f>2*(females!G37-females!G38)/(females!G37+females!G38)</f>
        <v>4.2130329257681915E-3</v>
      </c>
      <c r="H38" s="32">
        <f>2*(females!H37-females!H38)/(females!H37+females!H38)</f>
        <v>4.4710331074829463E-3</v>
      </c>
      <c r="I38" s="32">
        <f>2*(females!I37-females!I38)/(females!I37+females!I38)</f>
        <v>4.1479433114414103E-3</v>
      </c>
      <c r="J38" s="32">
        <f>2*(females!J37-females!J38)/(females!J37+females!J38)</f>
        <v>4.2060149433213838E-3</v>
      </c>
      <c r="K38" s="32">
        <f>2*(females!K37-females!K38)/(females!K37+females!K38)</f>
        <v>3.0708439175839682E-3</v>
      </c>
      <c r="L38" s="32">
        <f>2*(females!L37-females!L38)/(females!L37+females!L38)</f>
        <v>3.1593812971325544E-3</v>
      </c>
      <c r="M38" s="32">
        <f>2*(females!M37-females!M38)/(females!M37+females!M38)</f>
        <v>3.9824239390399913E-3</v>
      </c>
      <c r="N38" s="32">
        <f>2*(females!N37-females!N38)/(females!N37+females!N38)</f>
        <v>3.169219649161825E-3</v>
      </c>
      <c r="O38" s="32">
        <f>2*(females!O37-females!O38)/(females!O37+females!O38)</f>
        <v>3.3849292191125207E-3</v>
      </c>
      <c r="P38" s="32">
        <f>2*(females!P37-females!P38)/(females!P37+females!P38)</f>
        <v>3.8305643401184801E-3</v>
      </c>
      <c r="Q38" s="32">
        <f>2*(females!Q37-females!Q38)/(females!Q37+females!Q38)</f>
        <v>3.7326776933392937E-3</v>
      </c>
      <c r="R38" s="32">
        <f>2*(females!R37-females!R38)/(females!R37+females!R38)</f>
        <v>2.9413716080235312E-3</v>
      </c>
      <c r="S38" s="32">
        <f>2*(females!S37-females!S38)/(females!S37+females!S38)</f>
        <v>3.2913992864953227E-3</v>
      </c>
      <c r="T38" s="32">
        <f>2*(females!T37-females!T38)/(females!T37+females!T38)</f>
        <v>2.9683377308707122E-3</v>
      </c>
      <c r="U38" s="32">
        <f>2*(females!U37-females!U38)/(females!U37+females!U38)</f>
        <v>2.7071904952404961E-3</v>
      </c>
      <c r="V38" s="32">
        <f>2*(females!V37-females!V38)/(females!V37+females!V38)</f>
        <v>2.6993811174998903E-3</v>
      </c>
      <c r="W38" s="32">
        <f>2*(females!W37-females!W38)/(females!W37+females!W38)</f>
        <v>2.9683050977891623E-3</v>
      </c>
      <c r="X38" s="32">
        <f>2*(females!X37-females!X38)/(females!X37+females!X38)</f>
        <v>2.453853316536123E-3</v>
      </c>
      <c r="Y38" s="32">
        <f>2*(females!Y37-females!Y38)/(females!Y37+females!Y38)</f>
        <v>2.493752125356925E-3</v>
      </c>
      <c r="Z38" s="32">
        <f>2*(females!Z37-females!Z38)/(females!Z37+females!Z38)</f>
        <v>2.5547719490333731E-3</v>
      </c>
      <c r="AA38" s="32">
        <f>2*(females!AA37-females!AA38)/(females!AA37+females!AA38)</f>
        <v>1.9956439170412971E-3</v>
      </c>
      <c r="AB38" s="32">
        <f>2*(females!AB37-females!AB38)/(females!AB37+females!AB38)</f>
        <v>2.2389969293756399E-3</v>
      </c>
      <c r="AC38" s="32">
        <f>2*(females!AC37-females!AC38)/(females!AC37+females!AC38)</f>
        <v>1.9826859563278959E-3</v>
      </c>
      <c r="AD38" s="32">
        <f>2*(females!AD37-females!AD38)/(females!AD37+females!AD38)</f>
        <v>1.5406857106676657E-3</v>
      </c>
      <c r="AE38" s="32">
        <f>2*(females!AE37-females!AE38)/(females!AE37+females!AE38)</f>
        <v>1.5724680889235981E-3</v>
      </c>
      <c r="AF38" s="32">
        <f>2*(females!AF37-females!AF38)/(females!AF37+females!AF38)</f>
        <v>1.5223435633411212E-3</v>
      </c>
      <c r="AG38" s="32">
        <f>2*(females!AG37-females!AG38)/(females!AG37+females!AG38)</f>
        <v>1.6843346351836451E-3</v>
      </c>
      <c r="AH38" s="32">
        <f>2*(females!AH37-females!AH38)/(females!AH37+females!AH38)</f>
        <v>1.3548356605348976E-3</v>
      </c>
      <c r="AI38" s="32">
        <f>2*(females!AI37-females!AI38)/(females!AI37+females!AI38)</f>
        <v>1.6440393103412166E-3</v>
      </c>
      <c r="AJ38" s="32">
        <f>2*(females!AJ37-females!AJ38)/(females!AJ37+females!AJ38)</f>
        <v>1.2541937102185433E-3</v>
      </c>
      <c r="AK38" s="32">
        <f>2*(females!AK37-females!AK38)/(females!AK37+females!AK38)</f>
        <v>1.2126027053584495E-3</v>
      </c>
      <c r="AL38" s="32">
        <f>2*(females!AL37-females!AL38)/(females!AL37+females!AL38)</f>
        <v>1.3900283753912721E-3</v>
      </c>
      <c r="AM38" s="32">
        <f>2*(females!AM37-females!AM38)/(females!AM37+females!AM38)</f>
        <v>1.3329029167664609E-3</v>
      </c>
      <c r="AN38" s="32">
        <f>2*(females!AN37-females!AN38)/(females!AN37+females!AN38)</f>
        <v>1.3132113227998499E-3</v>
      </c>
      <c r="AO38" s="32">
        <f>2*(females!AO37-females!AO38)/(females!AO37+females!AO38)</f>
        <v>1.239125115191778E-3</v>
      </c>
      <c r="AP38" s="32">
        <f>2*(females!AP37-females!AP38)/(females!AP37+females!AP38)</f>
        <v>1.2582344163508082E-3</v>
      </c>
      <c r="AQ38" s="32">
        <f>2*(females!AQ37-females!AQ38)/(females!AQ37+females!AQ38)</f>
        <v>1.3308103387328191E-3</v>
      </c>
      <c r="AR38" s="32">
        <f>2*(females!AR37-females!AR38)/(females!AR37+females!AR38)</f>
        <v>1.1954696896456733E-3</v>
      </c>
      <c r="AS38" s="32">
        <f>2*(females!AS37-females!AS38)/(females!AS37+females!AS38)</f>
        <v>1.2997343343020688E-3</v>
      </c>
      <c r="AT38" s="32">
        <f>2*(females!AT37-females!AT38)/(females!AT37+females!AT38)</f>
        <v>1.4339003127565174E-3</v>
      </c>
      <c r="AU38" s="32">
        <f>2*(females!AU37-females!AU38)/(females!AU37+females!AU38)</f>
        <v>1.3808641302372907E-3</v>
      </c>
      <c r="AV38" s="32">
        <f>2*(females!AV37-females!AV38)/(females!AV37+females!AV38)</f>
        <v>9.8447126121131408E-4</v>
      </c>
      <c r="AW38" s="32">
        <f>2*(females!AW37-females!AW38)/(females!AW37+females!AW38)</f>
        <v>1.2248033048929854E-3</v>
      </c>
      <c r="AX38" s="32">
        <f>2*(females!AX37-females!AX38)/(females!AX37+females!AX38)</f>
        <v>1.1298790822064776E-3</v>
      </c>
      <c r="AY38" s="32">
        <f>2*(females!AY37-females!AY38)/(females!AY37+females!AY38)</f>
        <v>1.245317088863752E-3</v>
      </c>
      <c r="AZ38" s="32">
        <f>2*(females!AZ37-females!AZ38)/(females!AZ37+females!AZ38)</f>
        <v>1.0164604358333419E-3</v>
      </c>
      <c r="BA38" s="32">
        <f>2*(females!BA37-females!BA38)/(females!BA37+females!BA38)</f>
        <v>1.0344363873343609E-3</v>
      </c>
      <c r="BB38" s="32">
        <f>2*(females!BB37-females!BB38)/(females!BB37+females!BB38)</f>
        <v>9.9118260474528679E-4</v>
      </c>
      <c r="BC38" s="32">
        <f>2*(females!BC37-females!BC38)/(females!BC37+females!BC38)</f>
        <v>1.0109345987208583E-3</v>
      </c>
      <c r="BD38" s="32">
        <f>2*(females!BD37-females!BD38)/(females!BD37+females!BD38)</f>
        <v>9.9889297943001314E-4</v>
      </c>
      <c r="BE38" s="32">
        <f>2*(females!BE37-females!BE38)/(females!BE37+females!BE38)</f>
        <v>1.111694407559522E-3</v>
      </c>
      <c r="BF38" s="32">
        <f>2*(females!BF37-females!BF38)/(females!BF37+females!BF38)</f>
        <v>1.01743513850992E-3</v>
      </c>
      <c r="BG38" s="32">
        <f>2*(females!BG37-females!BG38)/(females!BG37+females!BG38)</f>
        <v>8.8379167180499031E-4</v>
      </c>
      <c r="BH38" s="32">
        <f>2*(females!BH37-females!BH38)/(females!BH37+females!BH38)</f>
        <v>6.4609751970341051E-4</v>
      </c>
      <c r="BI38" s="32">
        <f>2*(females!BI37-females!BI38)/(females!BI37+females!BI38)</f>
        <v>7.066594976572701E-4</v>
      </c>
      <c r="BJ38" s="32">
        <f>2*(females!BJ37-females!BJ38)/(females!BJ37+females!BJ38)</f>
        <v>7.5745168686537829E-4</v>
      </c>
      <c r="BK38" s="32">
        <f>2*(females!BK37-females!BK38)/(females!BK37+females!BK38)</f>
        <v>6.8549562868645733E-4</v>
      </c>
      <c r="BL38" s="32">
        <f>2*(females!BL37-females!BL38)/(females!BL37+females!BL38)</f>
        <v>7.46409819890288E-4</v>
      </c>
      <c r="BM38" s="32">
        <f>2*(females!BM37-females!BM38)/(females!BM37+females!BM38)</f>
        <v>7.7697694627613348E-4</v>
      </c>
      <c r="BN38" s="32">
        <f>2*(females!BN37-females!BN38)/(females!BN37+females!BN38)</f>
        <v>6.2420375647867217E-4</v>
      </c>
      <c r="BO38" s="32">
        <f>2*(females!BO37-females!BO38)/(females!BO37+females!BO38)</f>
        <v>5.2076153716552561E-4</v>
      </c>
      <c r="BP38" s="32">
        <f>2*(females!BP37-females!BP38)/(females!BP37+females!BP38)</f>
        <v>6.9447990604095387E-4</v>
      </c>
      <c r="BQ38" s="32">
        <f>2*(females!BQ37-females!BQ38)/(females!BQ37+females!BQ38)</f>
        <v>6.939625260235947E-4</v>
      </c>
      <c r="BR38" s="32">
        <f>2*(females!BR37-females!BR38)/(females!BR37+females!BR38)</f>
        <v>7.1440964248900324E-4</v>
      </c>
      <c r="BS38" s="32">
        <f>2*(females!BS37-females!BS38)/(females!BS37+females!BS38)</f>
        <v>7.1385594387052688E-4</v>
      </c>
      <c r="BT38" s="32">
        <f>2*(females!BT37-females!BT38)/(females!BT37+females!BT38)</f>
        <v>6.4145967713196252E-4</v>
      </c>
      <c r="BU38" s="32">
        <f>2*(females!BU37-females!BU38)/(females!BU37+females!BU38)</f>
        <v>5.1911831317084586E-4</v>
      </c>
      <c r="BV38" s="32">
        <f>2*(females!BV37-females!BV38)/(females!BV37+females!BV38)</f>
        <v>7.5230775486966777E-4</v>
      </c>
      <c r="BW38" s="32">
        <f>2*(females!BW37-females!BW38)/(females!BW37+females!BW38)</f>
        <v>7.3180399849573623E-4</v>
      </c>
      <c r="BX38" s="32">
        <f>2*(females!BX37-females!BX38)/(females!BX37+females!BX38)</f>
        <v>6.4080721365834803E-4</v>
      </c>
      <c r="BY38" s="32">
        <f>2*(females!BY37-females!BY38)/(females!BY37+females!BY38)</f>
        <v>7.4179830199320182E-4</v>
      </c>
      <c r="BZ38" s="32">
        <f>2*(females!BZ37-females!BZ38)/(females!BZ37+females!BZ38)</f>
        <v>6.9152776789073857E-4</v>
      </c>
      <c r="CA38" s="32">
        <f>2*(females!CA37-females!CA38)/(females!CA37+females!CA38)</f>
        <v>6.1977698188930375E-4</v>
      </c>
      <c r="CB38" s="32">
        <f>2*(females!CB37-females!CB38)/(females!CB37+females!CB38)</f>
        <v>5.3882323039776338E-4</v>
      </c>
      <c r="CC38" s="32">
        <f>2*(females!CC37-females!CC38)/(females!CC37+females!CC38)</f>
        <v>6.0950832994717595E-4</v>
      </c>
      <c r="CD38" s="32">
        <f>2*(females!CD37-females!CD38)/(females!CD37+females!CD38)</f>
        <v>6.1845113475644689E-4</v>
      </c>
      <c r="CE38" s="32">
        <f>2*(females!CE37-females!CE38)/(females!CE37+females!CE38)</f>
        <v>5.0708910569765317E-4</v>
      </c>
      <c r="CF38" s="32">
        <f>2*(females!CF37-females!CF38)/(females!CF37+females!CF38)</f>
        <v>5.3739727346930493E-4</v>
      </c>
      <c r="CG38" s="32">
        <f>2*(females!CG37-females!CG38)/(females!CG37+females!CG38)</f>
        <v>5.5739947807139777E-4</v>
      </c>
      <c r="CH38" s="32">
        <f>2*(females!CH37-females!CH38)/(females!CH37+females!CH38)</f>
        <v>4.4571856924339272E-4</v>
      </c>
      <c r="CI38" s="32">
        <f>2*(females!CI37-females!CI38)/(females!CI37+females!CI38)</f>
        <v>5.266622778143515E-4</v>
      </c>
      <c r="CJ38" s="32">
        <f>2*(females!CJ37-females!CJ38)/(females!CJ37+females!CJ38)</f>
        <v>5.3674962655391551E-4</v>
      </c>
      <c r="CK38" s="32">
        <f>2*(females!CK37-females!CK38)/(females!CK37+females!CK38)</f>
        <v>5.3624456799429359E-4</v>
      </c>
      <c r="CL38" s="32">
        <f>2*(females!CL37-females!CL38)/(females!CL37+females!CL38)</f>
        <v>4.7547028563624499E-4</v>
      </c>
      <c r="CM38" s="32">
        <f>2*(females!CM37-females!CM38)/(females!CM37+females!CM38)</f>
        <v>5.5614821855613816E-4</v>
      </c>
      <c r="CN38" s="32">
        <f>2*(females!CN37-females!CN38)/(females!CN37+females!CN38)</f>
        <v>5.6640605245324627E-4</v>
      </c>
      <c r="CP38" s="31">
        <f t="shared" si="1"/>
        <v>95</v>
      </c>
      <c r="CQ38" s="32">
        <f>$CN98*EXP('2a)answer'!$I98*('2a) female mx'!CQ$2-'2a) female mx'!$CO$2))</f>
        <v>0.24613902766433512</v>
      </c>
      <c r="CR38" s="32">
        <f>$CN98*EXP('2a)answer'!$I98*('2a) female mx'!CR$2-'2a) female mx'!$CO$2))</f>
        <v>0.24570041112675289</v>
      </c>
      <c r="CS38" s="32">
        <f>$CN98*EXP('2a)answer'!$I98*('2a) female mx'!CS$2-'2a) female mx'!$CO$2))</f>
        <v>0.24526257619812095</v>
      </c>
      <c r="CT38" s="32">
        <f>$CN98*EXP('2a)answer'!$I98*('2a) female mx'!CT$2-'2a) female mx'!$CO$2))</f>
        <v>0.24482552148562234</v>
      </c>
      <c r="CU38" s="32">
        <f>$CN98*EXP('2a)answer'!$I98*('2a) female mx'!CU$2-'2a) female mx'!$CO$2))</f>
        <v>0.24438924559892208</v>
      </c>
      <c r="CV38" s="32">
        <f>$CN98*EXP('2a)answer'!$I98*('2a) female mx'!CV$2-'2a) female mx'!$CO$2))</f>
        <v>0.24395374715016283</v>
      </c>
      <c r="CW38" s="32">
        <f>$CN98*EXP('2a)answer'!$I98*('2a) female mx'!CW$2-'2a) female mx'!$CO$2))</f>
        <v>0.24351902475396023</v>
      </c>
      <c r="CX38" s="32">
        <f>$CN98*EXP('2a)answer'!$I98*('2a) female mx'!CX$2-'2a) female mx'!$CO$2))</f>
        <v>0.24308507702739876</v>
      </c>
      <c r="CY38" s="32">
        <f>$CN98*EXP('2a)answer'!$I98*('2a) female mx'!CY$2-'2a) female mx'!$CO$2))</f>
        <v>0.24265190259002725</v>
      </c>
      <c r="CZ38" s="32">
        <f>$CN98*EXP('2a)answer'!$I98*('2a) female mx'!CZ$2-'2a) female mx'!$CO$2))</f>
        <v>0.24221950006385443</v>
      </c>
      <c r="DA38" s="32">
        <f>$CN98*EXP('2a)answer'!$I98*('2a) female mx'!DA$2-'2a) female mx'!$CO$2))</f>
        <v>0.2417878680733446</v>
      </c>
      <c r="DB38" s="32">
        <f>$CN98*EXP('2a)answer'!$I98*('2a) female mx'!DB$2-'2a) female mx'!$CO$2))</f>
        <v>0.24135700524541326</v>
      </c>
      <c r="DC38" s="32">
        <f>$CN98*EXP('2a)answer'!$I98*('2a) female mx'!DC$2-'2a) female mx'!$CO$2))</f>
        <v>0.24092691020942275</v>
      </c>
      <c r="DD38" s="32">
        <f>$CN98*EXP('2a)answer'!$I98*('2a) female mx'!DD$2-'2a) female mx'!$CO$2))</f>
        <v>0.24049758159717782</v>
      </c>
      <c r="DE38" s="32">
        <f>$CN98*EXP('2a)answer'!$I98*('2a) female mx'!DE$2-'2a) female mx'!$CO$2))</f>
        <v>0.24006901804292136</v>
      </c>
      <c r="DF38" s="32">
        <f>$CN98*EXP('2a)answer'!$I98*('2a) female mx'!DF$2-'2a) female mx'!$CO$2))</f>
        <v>0.23964121818333001</v>
      </c>
      <c r="DG38" s="32">
        <f>$CN98*EXP('2a)answer'!$I98*('2a) female mx'!DG$2-'2a) female mx'!$CO$2))</f>
        <v>0.2392141806575098</v>
      </c>
      <c r="DH38" s="32">
        <f>$CN98*EXP('2a)answer'!$I98*('2a) female mx'!DH$2-'2a) female mx'!$CO$2))</f>
        <v>0.23878790410699197</v>
      </c>
      <c r="DI38" s="32">
        <f>$CN98*EXP('2a)answer'!$I98*('2a) female mx'!DI$2-'2a) female mx'!$CO$2))</f>
        <v>0.23836238717572839</v>
      </c>
      <c r="DJ38" s="32">
        <f>$CN98*EXP('2a)answer'!$I98*('2a) female mx'!DJ$2-'2a) female mx'!$CO$2))</f>
        <v>0.23793762851008746</v>
      </c>
      <c r="DK38" s="32">
        <f>$CN98*EXP('2a)answer'!$I98*('2a) female mx'!DK$2-'2a) female mx'!$CO$2))</f>
        <v>0.23751362675884977</v>
      </c>
      <c r="DL38" s="32">
        <f>$CN98*EXP('2a)answer'!$I98*('2a) female mx'!DL$2-'2a) female mx'!$CO$2))</f>
        <v>0.23709038057320367</v>
      </c>
      <c r="DM38" s="32">
        <f>$CN98*EXP('2a)answer'!$I98*('2a) female mx'!DM$2-'2a) female mx'!$CO$2))</f>
        <v>0.23666788860674112</v>
      </c>
      <c r="DN38" s="32">
        <f>$CN98*EXP('2a)answer'!$I98*('2a) female mx'!DN$2-'2a) female mx'!$CO$2))</f>
        <v>0.23624614951545345</v>
      </c>
      <c r="DO38" s="32">
        <f>$CN98*EXP('2a)answer'!$I98*('2a) female mx'!DO$2-'2a) female mx'!$CO$2))</f>
        <v>0.23582516195772688</v>
      </c>
      <c r="DP38" s="32">
        <f>$CN98*EXP('2a)answer'!$I98*('2a) female mx'!DP$2-'2a) female mx'!$CO$2))</f>
        <v>0.23540492459433837</v>
      </c>
      <c r="DQ38" s="32">
        <f>$CN98*EXP('2a)answer'!$I98*('2a) female mx'!DQ$2-'2a) female mx'!$CO$2))</f>
        <v>0.23498543608845143</v>
      </c>
      <c r="DR38" s="32">
        <f>$CN98*EXP('2a)answer'!$I98*('2a) female mx'!DR$2-'2a) female mx'!$CO$2))</f>
        <v>0.23456669510561173</v>
      </c>
      <c r="DS38" s="32">
        <f>$CN98*EXP('2a)answer'!$I98*('2a) female mx'!DS$2-'2a) female mx'!$CO$2))</f>
        <v>0.23414870031374296</v>
      </c>
      <c r="DT38" s="32">
        <f>$CN98*EXP('2a)answer'!$I98*('2a) female mx'!DT$2-'2a) female mx'!$CO$2))</f>
        <v>0.23373145038314255</v>
      </c>
      <c r="DU38" s="32">
        <f>$CN98*EXP('2a)answer'!$I98*('2a) female mx'!DU$2-'2a) female mx'!$CO$2))</f>
        <v>0.23331494398647745</v>
      </c>
      <c r="DV38" s="32">
        <f>$CN98*EXP('2a)answer'!$I98*('2a) female mx'!DV$2-'2a) female mx'!$CO$2))</f>
        <v>0.2328991797987798</v>
      </c>
      <c r="DW38" s="32">
        <f>$CN98*EXP('2a)answer'!$I98*('2a) female mx'!DW$2-'2a) female mx'!$CO$2))</f>
        <v>0.232484156497443</v>
      </c>
      <c r="DX38" s="32">
        <f>$CN98*EXP('2a)answer'!$I98*('2a) female mx'!DX$2-'2a) female mx'!$CO$2))</f>
        <v>0.23206987276221716</v>
      </c>
      <c r="DY38" s="32">
        <f>$CN98*EXP('2a)answer'!$I98*('2a) female mx'!DY$2-'2a) female mx'!$CO$2))</f>
        <v>0.23165632727520513</v>
      </c>
      <c r="DZ38" s="32">
        <f>$CN98*EXP('2a)answer'!$I98*('2a) female mx'!DZ$2-'2a) female mx'!$CO$2))</f>
        <v>0.23124351872085824</v>
      </c>
      <c r="EA38" s="32">
        <f>$CN98*EXP('2a)answer'!$I98*('2a) female mx'!EA$2-'2a) female mx'!$CO$2))</f>
        <v>0.23083144578597201</v>
      </c>
      <c r="EB38" s="32">
        <f>$CN98*EXP('2a)answer'!$I98*('2a) female mx'!EB$2-'2a) female mx'!$CO$2))</f>
        <v>0.23042010715968225</v>
      </c>
      <c r="EC38" s="32">
        <f>$CN98*EXP('2a)answer'!$I98*('2a) female mx'!EC$2-'2a) female mx'!$CO$2))</f>
        <v>0.23000950153346059</v>
      </c>
      <c r="ED38" s="32">
        <f>$CN98*EXP('2a)answer'!$I98*('2a) female mx'!ED$2-'2a) female mx'!$CO$2))</f>
        <v>0.22959962760111041</v>
      </c>
      <c r="EE38" s="32">
        <f>$CN98*EXP('2a)answer'!$I98*('2a) female mx'!EE$2-'2a) female mx'!$CO$2))</f>
        <v>0.22919048405876286</v>
      </c>
      <c r="EF38" s="32">
        <f>$CN98*EXP('2a)answer'!$I98*('2a) female mx'!EF$2-'2a) female mx'!$CO$2))</f>
        <v>0.22878206960487241</v>
      </c>
      <c r="EG38" s="32">
        <f>$CN98*EXP('2a)answer'!$I98*('2a) female mx'!EG$2-'2a) female mx'!$CO$2))</f>
        <v>0.22837438294021295</v>
      </c>
      <c r="EH38" s="32">
        <f>$CN98*EXP('2a)answer'!$I98*('2a) female mx'!EH$2-'2a) female mx'!$CO$2))</f>
        <v>0.2279674227678736</v>
      </c>
      <c r="EI38" s="32">
        <f>$CN98*EXP('2a)answer'!$I98*('2a) female mx'!EI$2-'2a) female mx'!$CO$2))</f>
        <v>0.22756118779325452</v>
      </c>
      <c r="EJ38" s="32">
        <f>$CN98*EXP('2a)answer'!$I98*('2a) female mx'!EJ$2-'2a) female mx'!$CO$2))</f>
        <v>0.22715567672406278</v>
      </c>
      <c r="EK38" s="32">
        <f>$CN98*EXP('2a)answer'!$I98*('2a) female mx'!EK$2-'2a) female mx'!$CO$2))</f>
        <v>0.22675088827030837</v>
      </c>
      <c r="EL38" s="32">
        <f>$CN98*EXP('2a)answer'!$I98*('2a) female mx'!EL$2-'2a) female mx'!$CO$2))</f>
        <v>0.22634682114430002</v>
      </c>
      <c r="EM38" s="32">
        <f>$CN98*EXP('2a)answer'!$I98*('2a) female mx'!EM$2-'2a) female mx'!$CO$2))</f>
        <v>0.22594347406064105</v>
      </c>
      <c r="EN38" s="32">
        <f>$CN98*EXP('2a)answer'!$I98*('2a) female mx'!EN$2-'2a) female mx'!$CO$2))</f>
        <v>0.22554084573622543</v>
      </c>
      <c r="EO38" s="32">
        <f>$CN98*EXP('2a)answer'!$I98*('2a) female mx'!EO$2-'2a) female mx'!$CO$2))</f>
        <v>0.22513893489023354</v>
      </c>
    </row>
    <row r="39" spans="1:145" x14ac:dyDescent="0.25">
      <c r="A39" s="31">
        <f>'2a) male mx'!A39</f>
        <v>36</v>
      </c>
      <c r="B39" s="32">
        <f>2*(females!B38-females!B39)/(females!B38+females!B39)</f>
        <v>4.9816154667299255E-3</v>
      </c>
      <c r="C39" s="32">
        <f>2*(females!C38-females!C39)/(females!C38+females!C39)</f>
        <v>4.5928850570081782E-3</v>
      </c>
      <c r="D39" s="32">
        <f>2*(females!D38-females!D39)/(females!D38+females!D39)</f>
        <v>5.2259003571616461E-3</v>
      </c>
      <c r="E39" s="32">
        <f>2*(females!E38-females!E39)/(females!E38+females!E39)</f>
        <v>4.0886968440371233E-3</v>
      </c>
      <c r="F39" s="32">
        <f>2*(females!F38-females!F39)/(females!F38+females!F39)</f>
        <v>4.0218328066647518E-3</v>
      </c>
      <c r="G39" s="32">
        <f>2*(females!G38-females!G39)/(females!G38+females!G39)</f>
        <v>4.8993111062552476E-3</v>
      </c>
      <c r="H39" s="32">
        <f>2*(females!H38-females!H39)/(females!H38+females!H39)</f>
        <v>4.2828530034805393E-3</v>
      </c>
      <c r="I39" s="32">
        <f>2*(females!I38-females!I39)/(females!I38+females!I39)</f>
        <v>4.0608784686670257E-3</v>
      </c>
      <c r="J39" s="32">
        <f>2*(females!J38-females!J39)/(females!J38+females!J39)</f>
        <v>4.3958559899261633E-3</v>
      </c>
      <c r="K39" s="32">
        <f>2*(females!K38-females!K39)/(females!K38+females!K39)</f>
        <v>3.3525500900431528E-3</v>
      </c>
      <c r="L39" s="32">
        <f>2*(females!L38-females!L39)/(females!L38+females!L39)</f>
        <v>3.6855105664372091E-3</v>
      </c>
      <c r="M39" s="32">
        <f>2*(females!M38-females!M39)/(females!M38+females!M39)</f>
        <v>3.3494852957595515E-3</v>
      </c>
      <c r="N39" s="32">
        <f>2*(females!N38-females!N39)/(females!N38+females!N39)</f>
        <v>3.838728755872474E-3</v>
      </c>
      <c r="O39" s="32">
        <f>2*(females!O38-females!O39)/(females!O38+females!O39)</f>
        <v>3.4076914858322135E-3</v>
      </c>
      <c r="P39" s="32">
        <f>2*(females!P38-females!P39)/(females!P38+females!P39)</f>
        <v>3.6101284781017207E-3</v>
      </c>
      <c r="Q39" s="32">
        <f>2*(females!Q38-females!Q39)/(females!Q38+females!Q39)</f>
        <v>3.8140964517685066E-3</v>
      </c>
      <c r="R39" s="32">
        <f>2*(females!R38-females!R39)/(females!R38+females!R39)</f>
        <v>3.438865839859783E-3</v>
      </c>
      <c r="S39" s="32">
        <f>2*(females!S38-females!S39)/(females!S38+females!S39)</f>
        <v>2.9360440960584993E-3</v>
      </c>
      <c r="T39" s="32">
        <f>2*(females!T38-females!T39)/(females!T38+females!T39)</f>
        <v>2.8336264354192277E-3</v>
      </c>
      <c r="U39" s="32">
        <f>2*(females!U38-females!U39)/(females!U38+females!U39)</f>
        <v>2.4064479619363664E-3</v>
      </c>
      <c r="V39" s="32">
        <f>2*(females!V38-females!V39)/(females!V38+females!V39)</f>
        <v>3.3018193024356422E-3</v>
      </c>
      <c r="W39" s="32">
        <f>2*(females!W38-females!W39)/(females!W38+females!W39)</f>
        <v>2.6679896367344689E-3</v>
      </c>
      <c r="X39" s="32">
        <f>2*(females!X38-females!X39)/(females!X38+females!X39)</f>
        <v>2.9657945033941869E-3</v>
      </c>
      <c r="Y39" s="32">
        <f>2*(females!Y38-females!Y39)/(females!Y38+females!Y39)</f>
        <v>2.7817616019483156E-3</v>
      </c>
      <c r="Z39" s="32">
        <f>2*(females!Z38-females!Z39)/(females!Z38+females!Z39)</f>
        <v>2.7552953332185292E-3</v>
      </c>
      <c r="AA39" s="32">
        <f>2*(females!AA38-females!AA39)/(females!AA38+females!AA39)</f>
        <v>2.5055514632743147E-3</v>
      </c>
      <c r="AB39" s="32">
        <f>2*(females!AB38-females!AB39)/(females!AB38+females!AB39)</f>
        <v>2.1905336888053042E-3</v>
      </c>
      <c r="AC39" s="32">
        <f>2*(females!AC38-females!AC39)/(females!AC38+females!AC39)</f>
        <v>2.3482534201089123E-3</v>
      </c>
      <c r="AD39" s="32">
        <f>2*(females!AD38-females!AD39)/(females!AD38+females!AD39)</f>
        <v>1.9662357157203716E-3</v>
      </c>
      <c r="AE39" s="32">
        <f>2*(females!AE38-females!AE39)/(females!AE38+females!AE39)</f>
        <v>1.6489963320402102E-3</v>
      </c>
      <c r="AF39" s="32">
        <f>2*(females!AF38-females!AF39)/(females!AF38+females!AF39)</f>
        <v>1.8213971810701766E-3</v>
      </c>
      <c r="AG39" s="32">
        <f>2*(females!AG38-females!AG39)/(females!AG38+females!AG39)</f>
        <v>1.9088296554087901E-3</v>
      </c>
      <c r="AH39" s="32">
        <f>2*(females!AH38-females!AH39)/(females!AH38+females!AH39)</f>
        <v>1.409295036967702E-3</v>
      </c>
      <c r="AI39" s="32">
        <f>2*(females!AI38-females!AI39)/(females!AI38+females!AI39)</f>
        <v>1.7517268145319899E-3</v>
      </c>
      <c r="AJ39" s="32">
        <f>2*(females!AJ38-females!AJ39)/(females!AJ38+females!AJ39)</f>
        <v>1.4023777628935029E-3</v>
      </c>
      <c r="AK39" s="32">
        <f>2*(females!AK38-females!AK39)/(females!AK38+females!AK39)</f>
        <v>1.4654468566164926E-3</v>
      </c>
      <c r="AL39" s="32">
        <f>2*(females!AL38-females!AL39)/(females!AL38+females!AL39)</f>
        <v>1.4233832564078412E-3</v>
      </c>
      <c r="AM39" s="32">
        <f>2*(females!AM38-females!AM39)/(females!AM38+females!AM39)</f>
        <v>1.5851331198965491E-3</v>
      </c>
      <c r="AN39" s="32">
        <f>2*(females!AN38-females!AN39)/(females!AN38+females!AN39)</f>
        <v>1.3775973449942078E-3</v>
      </c>
      <c r="AO39" s="32">
        <f>2*(females!AO38-females!AO39)/(females!AO38+females!AO39)</f>
        <v>1.4806318752932589E-3</v>
      </c>
      <c r="AP39" s="32">
        <f>2*(females!AP38-females!AP39)/(females!AP38+females!AP39)</f>
        <v>1.5515742230413979E-3</v>
      </c>
      <c r="AQ39" s="32">
        <f>2*(females!AQ38-females!AQ39)/(females!AQ38+females!AQ39)</f>
        <v>1.1867459218621501E-3</v>
      </c>
      <c r="AR39" s="32">
        <f>2*(females!AR38-females!AR39)/(females!AR38+females!AR39)</f>
        <v>1.4052034162056386E-3</v>
      </c>
      <c r="AS39" s="32">
        <f>2*(females!AS38-females!AS39)/(females!AS38+females!AS39)</f>
        <v>1.3847747658637403E-3</v>
      </c>
      <c r="AT39" s="32">
        <f>2*(females!AT38-females!AT39)/(females!AT38+females!AT39)</f>
        <v>1.3318350189370292E-3</v>
      </c>
      <c r="AU39" s="32">
        <f>2*(females!AU38-females!AU39)/(females!AU38+females!AU39)</f>
        <v>1.6116873326574644E-3</v>
      </c>
      <c r="AV39" s="32">
        <f>2*(females!AV38-females!AV39)/(females!AV38+females!AV39)</f>
        <v>1.1722660525237435E-3</v>
      </c>
      <c r="AW39" s="32">
        <f>2*(females!AW38-females!AW39)/(females!AW38+females!AW39)</f>
        <v>1.0703355969718855E-3</v>
      </c>
      <c r="AX39" s="32">
        <f>2*(females!AX38-females!AX39)/(females!AX38+females!AX39)</f>
        <v>1.2349971200697411E-3</v>
      </c>
      <c r="AY39" s="32">
        <f>2*(females!AY38-females!AY39)/(females!AY38+females!AY39)</f>
        <v>1.7460531922633214E-3</v>
      </c>
      <c r="AZ39" s="32">
        <f>2*(females!AZ38-females!AZ39)/(females!AZ38+females!AZ39)</f>
        <v>1.2772254095168869E-3</v>
      </c>
      <c r="BA39" s="32">
        <f>2*(females!BA38-females!BA39)/(females!BA38+females!BA39)</f>
        <v>9.5262749158684962E-4</v>
      </c>
      <c r="BB39" s="32">
        <f>2*(females!BB38-females!BB39)/(females!BB38+females!BB39)</f>
        <v>1.0438683072280129E-3</v>
      </c>
      <c r="BC39" s="32">
        <f>2*(females!BC38-females!BC39)/(females!BC38+females!BC39)</f>
        <v>9.9129518912053531E-4</v>
      </c>
      <c r="BD39" s="32">
        <f>2*(females!BD38-females!BD39)/(females!BD38+females!BD39)</f>
        <v>1.2061793495909815E-3</v>
      </c>
      <c r="BE39" s="32">
        <f>2*(females!BE38-females!BE39)/(females!BE38+females!BE39)</f>
        <v>8.5519842148917868E-4</v>
      </c>
      <c r="BF39" s="32">
        <f>2*(females!BF38-females!BF39)/(females!BF38+females!BF39)</f>
        <v>9.9788592209288578E-4</v>
      </c>
      <c r="BG39" s="32">
        <f>2*(females!BG38-females!BG39)/(females!BG38+females!BG39)</f>
        <v>8.9486379041672879E-4</v>
      </c>
      <c r="BH39" s="32">
        <f>2*(females!BH38-females!BH39)/(females!BH38+females!BH39)</f>
        <v>9.6479523760648674E-4</v>
      </c>
      <c r="BI39" s="32">
        <f>2*(females!BI38-females!BI39)/(females!BI38+females!BI39)</f>
        <v>9.5324487630878986E-4</v>
      </c>
      <c r="BJ39" s="32">
        <f>2*(females!BJ38-females!BJ39)/(females!BJ38+females!BJ39)</f>
        <v>7.7852101494555479E-4</v>
      </c>
      <c r="BK39" s="32">
        <f>2*(females!BK38-females!BK39)/(females!BK38+females!BK39)</f>
        <v>7.576610797694253E-4</v>
      </c>
      <c r="BL39" s="32">
        <f>2*(females!BL38-females!BL39)/(females!BL38+females!BL39)</f>
        <v>7.2649507057746126E-4</v>
      </c>
      <c r="BM39" s="32">
        <f>2*(females!BM38-females!BM39)/(females!BM38+females!BM39)</f>
        <v>7.3664071372300268E-4</v>
      </c>
      <c r="BN39" s="32">
        <f>2*(females!BN38-females!BN39)/(females!BN38+females!BN39)</f>
        <v>7.1677981548039606E-4</v>
      </c>
      <c r="BO39" s="32">
        <f>2*(females!BO38-females!BO39)/(females!BO38+females!BO39)</f>
        <v>7.1521257139354056E-4</v>
      </c>
      <c r="BP39" s="32">
        <f>2*(females!BP38-females!BP39)/(females!BP38+females!BP39)</f>
        <v>7.972036548721408E-4</v>
      </c>
      <c r="BQ39" s="32">
        <f>2*(females!BQ38-females!BQ39)/(females!BQ38+females!BQ39)</f>
        <v>6.7401272454325426E-4</v>
      </c>
      <c r="BR39" s="32">
        <f>2*(females!BR38-females!BR39)/(females!BR38+females!BR39)</f>
        <v>6.434053504771923E-4</v>
      </c>
      <c r="BS39" s="32">
        <f>2*(females!BS38-females!BS39)/(females!BS38+females!BS39)</f>
        <v>6.429063448733321E-4</v>
      </c>
      <c r="BT39" s="32">
        <f>2*(females!BT38-females!BT39)/(females!BT38+females!BT39)</f>
        <v>8.6611405193627437E-4</v>
      </c>
      <c r="BU39" s="32">
        <f>2*(females!BU38-females!BU39)/(females!BU38+females!BU39)</f>
        <v>6.0088503236122351E-4</v>
      </c>
      <c r="BV39" s="32">
        <f>2*(females!BV38-females!BV39)/(females!BV38+females!BV39)</f>
        <v>7.3251874535817116E-4</v>
      </c>
      <c r="BW39" s="32">
        <f>2*(females!BW38-females!BW39)/(females!BW38+females!BW39)</f>
        <v>7.0181505647576954E-4</v>
      </c>
      <c r="BX39" s="32">
        <f>2*(females!BX38-females!BX39)/(females!BX38+females!BX39)</f>
        <v>6.8194425360183612E-4</v>
      </c>
      <c r="BY39" s="32">
        <f>2*(females!BY38-females!BY39)/(females!BY38+females!BY39)</f>
        <v>6.6096877685185656E-4</v>
      </c>
      <c r="BZ39" s="32">
        <f>2*(females!BZ38-females!BZ39)/(females!BZ38+females!BZ39)</f>
        <v>7.1236668566311166E-4</v>
      </c>
      <c r="CA39" s="32">
        <f>2*(females!CA38-females!CA39)/(females!CA38+females!CA39)</f>
        <v>7.2186383208023869E-4</v>
      </c>
      <c r="CB39" s="32">
        <f>2*(females!CB38-females!CB39)/(females!CB38+females!CB39)</f>
        <v>7.019221476783162E-4</v>
      </c>
      <c r="CC39" s="32">
        <f>2*(females!CC38-females!CC39)/(females!CC38+females!CC39)</f>
        <v>6.6072018500165175E-4</v>
      </c>
      <c r="CD39" s="32">
        <f>2*(females!CD38-females!CD39)/(females!CD38+females!CD39)</f>
        <v>6.1883385325521827E-4</v>
      </c>
      <c r="CE39" s="32">
        <f>2*(females!CE38-females!CE39)/(females!CE38+females!CE39)</f>
        <v>6.0884654022953517E-4</v>
      </c>
      <c r="CF39" s="32">
        <f>2*(females!CF38-females!CF39)/(females!CF38+females!CF39)</f>
        <v>5.8842626410193983E-4</v>
      </c>
      <c r="CG39" s="32">
        <f>2*(females!CG38-females!CG39)/(females!CG38+females!CG39)</f>
        <v>6.490016529260848E-4</v>
      </c>
      <c r="CH39" s="32">
        <f>2*(females!CH38-females!CH39)/(females!CH38+females!CH39)</f>
        <v>5.7770367855351106E-4</v>
      </c>
      <c r="CI39" s="32">
        <f>2*(females!CI38-females!CI39)/(females!CI38+females!CI39)</f>
        <v>5.370759759835837E-4</v>
      </c>
      <c r="CJ39" s="32">
        <f>2*(females!CJ38-females!CJ39)/(females!CJ38+females!CJ39)</f>
        <v>5.8771672054069943E-4</v>
      </c>
      <c r="CK39" s="32">
        <f>2*(females!CK38-females!CK39)/(females!CK38+females!CK39)</f>
        <v>6.2767012897608783E-4</v>
      </c>
      <c r="CL39" s="32">
        <f>2*(females!CL38-females!CL39)/(females!CL38+females!CL39)</f>
        <v>6.0731203692457184E-4</v>
      </c>
      <c r="CM39" s="32">
        <f>2*(females!CM38-females!CM39)/(females!CM38+females!CM39)</f>
        <v>5.058578337144129E-4</v>
      </c>
      <c r="CN39" s="32">
        <f>2*(females!CN38-females!CN39)/(females!CN38+females!CN39)</f>
        <v>4.8574637967151402E-4</v>
      </c>
      <c r="CP39" s="31">
        <f t="shared" si="1"/>
        <v>96</v>
      </c>
      <c r="CQ39" s="32">
        <f>$CN99*EXP('2a)answer'!$I99*('2a) female mx'!CQ$2-'2a) female mx'!$CO$2))</f>
        <v>0.27565769634281578</v>
      </c>
      <c r="CR39" s="32">
        <f>$CN99*EXP('2a)answer'!$I99*('2a) female mx'!CR$2-'2a) female mx'!$CO$2))</f>
        <v>0.27532631921690459</v>
      </c>
      <c r="CS39" s="32">
        <f>$CN99*EXP('2a)answer'!$I99*('2a) female mx'!CS$2-'2a) female mx'!$CO$2))</f>
        <v>0.27499534045026669</v>
      </c>
      <c r="CT39" s="32">
        <f>$CN99*EXP('2a)answer'!$I99*('2a) female mx'!CT$2-'2a) female mx'!$CO$2))</f>
        <v>0.27466475956402137</v>
      </c>
      <c r="CU39" s="32">
        <f>$CN99*EXP('2a)answer'!$I99*('2a) female mx'!CU$2-'2a) female mx'!$CO$2))</f>
        <v>0.2743345760798635</v>
      </c>
      <c r="CV39" s="32">
        <f>$CN99*EXP('2a)answer'!$I99*('2a) female mx'!CV$2-'2a) female mx'!$CO$2))</f>
        <v>0.27400478952006307</v>
      </c>
      <c r="CW39" s="32">
        <f>$CN99*EXP('2a)answer'!$I99*('2a) female mx'!CW$2-'2a) female mx'!$CO$2))</f>
        <v>0.27367539940746444</v>
      </c>
      <c r="CX39" s="32">
        <f>$CN99*EXP('2a)answer'!$I99*('2a) female mx'!CX$2-'2a) female mx'!$CO$2))</f>
        <v>0.27334640526548537</v>
      </c>
      <c r="CY39" s="32">
        <f>$CN99*EXP('2a)answer'!$I99*('2a) female mx'!CY$2-'2a) female mx'!$CO$2))</f>
        <v>0.2730178066181167</v>
      </c>
      <c r="CZ39" s="32">
        <f>$CN99*EXP('2a)answer'!$I99*('2a) female mx'!CZ$2-'2a) female mx'!$CO$2))</f>
        <v>0.2726896029899214</v>
      </c>
      <c r="DA39" s="32">
        <f>$CN99*EXP('2a)answer'!$I99*('2a) female mx'!DA$2-'2a) female mx'!$CO$2))</f>
        <v>0.27236179390603399</v>
      </c>
      <c r="DB39" s="32">
        <f>$CN99*EXP('2a)answer'!$I99*('2a) female mx'!DB$2-'2a) female mx'!$CO$2))</f>
        <v>0.27203437889215987</v>
      </c>
      <c r="DC39" s="32">
        <f>$CN99*EXP('2a)answer'!$I99*('2a) female mx'!DC$2-'2a) female mx'!$CO$2))</f>
        <v>0.27170735747457464</v>
      </c>
      <c r="DD39" s="32">
        <f>$CN99*EXP('2a)answer'!$I99*('2a) female mx'!DD$2-'2a) female mx'!$CO$2))</f>
        <v>0.27138072918012329</v>
      </c>
      <c r="DE39" s="32">
        <f>$CN99*EXP('2a)answer'!$I99*('2a) female mx'!DE$2-'2a) female mx'!$CO$2))</f>
        <v>0.27105449353621974</v>
      </c>
      <c r="DF39" s="32">
        <f>$CN99*EXP('2a)answer'!$I99*('2a) female mx'!DF$2-'2a) female mx'!$CO$2))</f>
        <v>0.27072865007084579</v>
      </c>
      <c r="DG39" s="32">
        <f>$CN99*EXP('2a)answer'!$I99*('2a) female mx'!DG$2-'2a) female mx'!$CO$2))</f>
        <v>0.27040319831255094</v>
      </c>
      <c r="DH39" s="32">
        <f>$CN99*EXP('2a)answer'!$I99*('2a) female mx'!DH$2-'2a) female mx'!$CO$2))</f>
        <v>0.27007813779045126</v>
      </c>
      <c r="DI39" s="32">
        <f>$CN99*EXP('2a)answer'!$I99*('2a) female mx'!DI$2-'2a) female mx'!$CO$2))</f>
        <v>0.26975346803422895</v>
      </c>
      <c r="DJ39" s="32">
        <f>$CN99*EXP('2a)answer'!$I99*('2a) female mx'!DJ$2-'2a) female mx'!$CO$2))</f>
        <v>0.26942918857413151</v>
      </c>
      <c r="DK39" s="32">
        <f>$CN99*EXP('2a)answer'!$I99*('2a) female mx'!DK$2-'2a) female mx'!$CO$2))</f>
        <v>0.26910529894097129</v>
      </c>
      <c r="DL39" s="32">
        <f>$CN99*EXP('2a)answer'!$I99*('2a) female mx'!DL$2-'2a) female mx'!$CO$2))</f>
        <v>0.26878179866612456</v>
      </c>
      <c r="DM39" s="32">
        <f>$CN99*EXP('2a)answer'!$I99*('2a) female mx'!DM$2-'2a) female mx'!$CO$2))</f>
        <v>0.26845868728153094</v>
      </c>
      <c r="DN39" s="32">
        <f>$CN99*EXP('2a)answer'!$I99*('2a) female mx'!DN$2-'2a) female mx'!$CO$2))</f>
        <v>0.26813596431969283</v>
      </c>
      <c r="DO39" s="32">
        <f>$CN99*EXP('2a)answer'!$I99*('2a) female mx'!DO$2-'2a) female mx'!$CO$2))</f>
        <v>0.26781362931367442</v>
      </c>
      <c r="DP39" s="32">
        <f>$CN99*EXP('2a)answer'!$I99*('2a) female mx'!DP$2-'2a) female mx'!$CO$2))</f>
        <v>0.26749168179710148</v>
      </c>
      <c r="DQ39" s="32">
        <f>$CN99*EXP('2a)answer'!$I99*('2a) female mx'!DQ$2-'2a) female mx'!$CO$2))</f>
        <v>0.26717012130416018</v>
      </c>
      <c r="DR39" s="32">
        <f>$CN99*EXP('2a)answer'!$I99*('2a) female mx'!DR$2-'2a) female mx'!$CO$2))</f>
        <v>0.26684894736959675</v>
      </c>
      <c r="DS39" s="32">
        <f>$CN99*EXP('2a)answer'!$I99*('2a) female mx'!DS$2-'2a) female mx'!$CO$2))</f>
        <v>0.26652815952871683</v>
      </c>
      <c r="DT39" s="32">
        <f>$CN99*EXP('2a)answer'!$I99*('2a) female mx'!DT$2-'2a) female mx'!$CO$2))</f>
        <v>0.2662077573173845</v>
      </c>
      <c r="DU39" s="32">
        <f>$CN99*EXP('2a)answer'!$I99*('2a) female mx'!DU$2-'2a) female mx'!$CO$2))</f>
        <v>0.26588774027202189</v>
      </c>
      <c r="DV39" s="32">
        <f>$CN99*EXP('2a)answer'!$I99*('2a) female mx'!DV$2-'2a) female mx'!$CO$2))</f>
        <v>0.26556810792960844</v>
      </c>
      <c r="DW39" s="32">
        <f>$CN99*EXP('2a)answer'!$I99*('2a) female mx'!DW$2-'2a) female mx'!$CO$2))</f>
        <v>0.26524885982768015</v>
      </c>
      <c r="DX39" s="32">
        <f>$CN99*EXP('2a)answer'!$I99*('2a) female mx'!DX$2-'2a) female mx'!$CO$2))</f>
        <v>0.26492999550432894</v>
      </c>
      <c r="DY39" s="32">
        <f>$CN99*EXP('2a)answer'!$I99*('2a) female mx'!DY$2-'2a) female mx'!$CO$2))</f>
        <v>0.26461151449820208</v>
      </c>
      <c r="DZ39" s="32">
        <f>$CN99*EXP('2a)answer'!$I99*('2a) female mx'!DZ$2-'2a) female mx'!$CO$2))</f>
        <v>0.26429341634850134</v>
      </c>
      <c r="EA39" s="32">
        <f>$CN99*EXP('2a)answer'!$I99*('2a) female mx'!EA$2-'2a) female mx'!$CO$2))</f>
        <v>0.2639757005949826</v>
      </c>
      <c r="EB39" s="32">
        <f>$CN99*EXP('2a)answer'!$I99*('2a) female mx'!EB$2-'2a) female mx'!$CO$2))</f>
        <v>0.26365836677795484</v>
      </c>
      <c r="EC39" s="32">
        <f>$CN99*EXP('2a)answer'!$I99*('2a) female mx'!EC$2-'2a) female mx'!$CO$2))</f>
        <v>0.26334141443827974</v>
      </c>
      <c r="ED39" s="32">
        <f>$CN99*EXP('2a)answer'!$I99*('2a) female mx'!ED$2-'2a) female mx'!$CO$2))</f>
        <v>0.2630248431173709</v>
      </c>
      <c r="EE39" s="32">
        <f>$CN99*EXP('2a)answer'!$I99*('2a) female mx'!EE$2-'2a) female mx'!$CO$2))</f>
        <v>0.26270865235719326</v>
      </c>
      <c r="EF39" s="32">
        <f>$CN99*EXP('2a)answer'!$I99*('2a) female mx'!EF$2-'2a) female mx'!$CO$2))</f>
        <v>0.26239284170026222</v>
      </c>
      <c r="EG39" s="32">
        <f>$CN99*EXP('2a)answer'!$I99*('2a) female mx'!EG$2-'2a) female mx'!$CO$2))</f>
        <v>0.2620774106896433</v>
      </c>
      <c r="EH39" s="32">
        <f>$CN99*EXP('2a)answer'!$I99*('2a) female mx'!EH$2-'2a) female mx'!$CO$2))</f>
        <v>0.26176235886895133</v>
      </c>
      <c r="EI39" s="32">
        <f>$CN99*EXP('2a)answer'!$I99*('2a) female mx'!EI$2-'2a) female mx'!$CO$2))</f>
        <v>0.26144768578234961</v>
      </c>
      <c r="EJ39" s="32">
        <f>$CN99*EXP('2a)answer'!$I99*('2a) female mx'!EJ$2-'2a) female mx'!$CO$2))</f>
        <v>0.26113339097454952</v>
      </c>
      <c r="EK39" s="32">
        <f>$CN99*EXP('2a)answer'!$I99*('2a) female mx'!EK$2-'2a) female mx'!$CO$2))</f>
        <v>0.26081947399080979</v>
      </c>
      <c r="EL39" s="32">
        <f>$CN99*EXP('2a)answer'!$I99*('2a) female mx'!EL$2-'2a) female mx'!$CO$2))</f>
        <v>0.26050593437693575</v>
      </c>
      <c r="EM39" s="32">
        <f>$CN99*EXP('2a)answer'!$I99*('2a) female mx'!EM$2-'2a) female mx'!$CO$2))</f>
        <v>0.26019277167927879</v>
      </c>
      <c r="EN39" s="32">
        <f>$CN99*EXP('2a)answer'!$I99*('2a) female mx'!EN$2-'2a) female mx'!$CO$2))</f>
        <v>0.25987998544473556</v>
      </c>
      <c r="EO39" s="32">
        <f>$CN99*EXP('2a)answer'!$I99*('2a) female mx'!EO$2-'2a) female mx'!$CO$2))</f>
        <v>0.25956757522074747</v>
      </c>
    </row>
    <row r="40" spans="1:145" x14ac:dyDescent="0.25">
      <c r="A40" s="31">
        <f>'2a) male mx'!A40</f>
        <v>37</v>
      </c>
      <c r="B40" s="32">
        <f>2*(females!B39-females!B40)/(females!B39+females!B40)</f>
        <v>5.5564167074057735E-3</v>
      </c>
      <c r="C40" s="32">
        <f>2*(females!C39-females!C40)/(females!C39+females!C40)</f>
        <v>4.7647684692603042E-3</v>
      </c>
      <c r="D40" s="32">
        <f>2*(females!D39-females!D40)/(females!D39+females!D40)</f>
        <v>4.5466026774437993E-3</v>
      </c>
      <c r="E40" s="32">
        <f>2*(females!E39-females!E40)/(females!E39+females!E40)</f>
        <v>4.4444703672812322E-3</v>
      </c>
      <c r="F40" s="32">
        <f>2*(females!F39-females!F40)/(females!F39+females!F40)</f>
        <v>4.0380732621863279E-3</v>
      </c>
      <c r="G40" s="32">
        <f>2*(females!G39-females!G40)/(females!G39+females!G40)</f>
        <v>4.5064303294316118E-3</v>
      </c>
      <c r="H40" s="32">
        <f>2*(females!H39-females!H40)/(females!H39+females!H40)</f>
        <v>3.9876198314535106E-3</v>
      </c>
      <c r="I40" s="32">
        <f>2*(females!I39-females!I40)/(females!I39+females!I40)</f>
        <v>4.2753412721463838E-3</v>
      </c>
      <c r="J40" s="32">
        <f>2*(females!J39-females!J40)/(females!J39+females!J40)</f>
        <v>3.9429139628584398E-3</v>
      </c>
      <c r="K40" s="32">
        <f>2*(females!K39-females!K40)/(females!K39+females!K40)</f>
        <v>3.4207460863141747E-3</v>
      </c>
      <c r="L40" s="32">
        <f>2*(females!L39-females!L40)/(females!L39+females!L40)</f>
        <v>3.7892630052116421E-3</v>
      </c>
      <c r="M40" s="32">
        <f>2*(females!M39-females!M40)/(females!M39+females!M40)</f>
        <v>3.5402989087812858E-3</v>
      </c>
      <c r="N40" s="32">
        <f>2*(females!N39-females!N40)/(females!N39+females!N40)</f>
        <v>3.5168675238564581E-3</v>
      </c>
      <c r="O40" s="32">
        <f>2*(females!O39-females!O40)/(females!O39+females!O40)</f>
        <v>3.2045857170260542E-3</v>
      </c>
      <c r="P40" s="32">
        <f>2*(females!P39-females!P40)/(females!P39+females!P40)</f>
        <v>3.3760101392463983E-3</v>
      </c>
      <c r="Q40" s="32">
        <f>2*(females!Q39-females!Q40)/(females!Q39+females!Q40)</f>
        <v>3.5805165852230503E-3</v>
      </c>
      <c r="R40" s="32">
        <f>2*(females!R39-females!R40)/(females!R39+females!R40)</f>
        <v>3.3392326443383311E-3</v>
      </c>
      <c r="S40" s="32">
        <f>2*(females!S39-females!S40)/(females!S39+females!S40)</f>
        <v>3.6126163679310822E-3</v>
      </c>
      <c r="T40" s="32">
        <f>2*(females!T39-females!T40)/(females!T39+females!T40)</f>
        <v>3.5505903824350855E-3</v>
      </c>
      <c r="U40" s="32">
        <f>2*(females!U39-females!U40)/(females!U39+females!U40)</f>
        <v>2.7431517601890459E-3</v>
      </c>
      <c r="V40" s="32">
        <f>2*(females!V39-females!V40)/(females!V39+females!V40)</f>
        <v>2.9146472062444107E-3</v>
      </c>
      <c r="W40" s="32">
        <f>2*(females!W39-females!W40)/(females!W39+females!W40)</f>
        <v>2.8854604852216886E-3</v>
      </c>
      <c r="X40" s="32">
        <f>2*(females!X39-females!X40)/(females!X39+females!X40)</f>
        <v>2.5664608724865483E-3</v>
      </c>
      <c r="Y40" s="32">
        <f>2*(females!Y39-females!Y40)/(females!Y39+females!Y40)</f>
        <v>2.5830258302583027E-3</v>
      </c>
      <c r="Z40" s="32">
        <f>2*(females!Z39-females!Z40)/(females!Z39+females!Z40)</f>
        <v>2.5683915178330544E-3</v>
      </c>
      <c r="AA40" s="32">
        <f>2*(females!AA39-females!AA40)/(females!AA39+females!AA40)</f>
        <v>2.4147038214843959E-3</v>
      </c>
      <c r="AB40" s="32">
        <f>2*(females!AB39-females!AB40)/(females!AB39+females!AB40)</f>
        <v>2.5920887736849436E-3</v>
      </c>
      <c r="AC40" s="32">
        <f>2*(females!AC39-females!AC40)/(females!AC39+females!AC40)</f>
        <v>2.1298800877510597E-3</v>
      </c>
      <c r="AD40" s="32">
        <f>2*(females!AD39-females!AD40)/(females!AD39+females!AD40)</f>
        <v>2.2458102925909445E-3</v>
      </c>
      <c r="AE40" s="32">
        <f>2*(females!AE39-females!AE40)/(females!AE39+females!AE40)</f>
        <v>2.2453107954966689E-3</v>
      </c>
      <c r="AF40" s="32">
        <f>2*(females!AF39-females!AF40)/(females!AF39+females!AF40)</f>
        <v>1.8353392990701301E-3</v>
      </c>
      <c r="AG40" s="32">
        <f>2*(females!AG39-females!AG40)/(females!AG39+females!AG40)</f>
        <v>1.7115508552471711E-3</v>
      </c>
      <c r="AH40" s="32">
        <f>2*(females!AH39-females!AH40)/(females!AH39+females!AH40)</f>
        <v>1.558846453624318E-3</v>
      </c>
      <c r="AI40" s="32">
        <f>2*(females!AI39-females!AI40)/(females!AI39+females!AI40)</f>
        <v>1.912568306010929E-3</v>
      </c>
      <c r="AJ40" s="32">
        <f>2*(females!AJ39-females!AJ40)/(females!AJ39+females!AJ40)</f>
        <v>1.4148348049362015E-3</v>
      </c>
      <c r="AK40" s="32">
        <f>2*(females!AK39-females!AK40)/(females!AK39+females!AK40)</f>
        <v>1.7089088669305166E-3</v>
      </c>
      <c r="AL40" s="32">
        <f>2*(females!AL39-females!AL40)/(females!AL39+females!AL40)</f>
        <v>1.4778557466053864E-3</v>
      </c>
      <c r="AM40" s="32">
        <f>2*(females!AM39-females!AM40)/(females!AM39+females!AM40)</f>
        <v>1.4517653571186114E-3</v>
      </c>
      <c r="AN40" s="32">
        <f>2*(females!AN39-females!AN40)/(females!AN39+females!AN40)</f>
        <v>1.2644669122449514E-3</v>
      </c>
      <c r="AO40" s="32">
        <f>2*(females!AO39-females!AO40)/(females!AO39+females!AO40)</f>
        <v>1.5037279923142792E-3</v>
      </c>
      <c r="AP40" s="32">
        <f>2*(females!AP39-females!AP40)/(females!AP39+females!AP40)</f>
        <v>1.4809252654193522E-3</v>
      </c>
      <c r="AQ40" s="32">
        <f>2*(females!AQ39-females!AQ40)/(females!AQ39+females!AQ40)</f>
        <v>1.5532239821952579E-3</v>
      </c>
      <c r="AR40" s="32">
        <f>2*(females!AR39-females!AR40)/(females!AR39+females!AR40)</f>
        <v>1.5427916188887731E-3</v>
      </c>
      <c r="AS40" s="32">
        <f>2*(females!AS39-females!AS40)/(females!AS39+females!AS40)</f>
        <v>1.5745157842600558E-3</v>
      </c>
      <c r="AT40" s="32">
        <f>2*(females!AT39-females!AT40)/(females!AT39+females!AT40)</f>
        <v>1.4587284056098526E-3</v>
      </c>
      <c r="AU40" s="32">
        <f>2*(females!AU39-females!AU40)/(females!AU39+females!AU40)</f>
        <v>1.6455590734877521E-3</v>
      </c>
      <c r="AV40" s="32">
        <f>2*(females!AV39-females!AV40)/(females!AV39+females!AV40)</f>
        <v>1.0905068779826662E-3</v>
      </c>
      <c r="AW40" s="32">
        <f>2*(females!AW39-females!AW40)/(females!AW39+females!AW40)</f>
        <v>1.5607928827844546E-3</v>
      </c>
      <c r="AX40" s="32">
        <f>2*(females!AX39-females!AX40)/(females!AX39+females!AX40)</f>
        <v>1.4652928247416252E-3</v>
      </c>
      <c r="AY40" s="32">
        <f>2*(females!AY39-females!AY40)/(females!AY39+females!AY40)</f>
        <v>1.3948743572127496E-3</v>
      </c>
      <c r="AZ40" s="32">
        <f>2*(females!AZ39-females!AZ40)/(females!AZ39+females!AZ40)</f>
        <v>1.4141183076331195E-3</v>
      </c>
      <c r="BA40" s="32">
        <f>2*(females!BA39-females!BA40)/(females!BA39+females!BA40)</f>
        <v>1.140203578166138E-3</v>
      </c>
      <c r="BB40" s="32">
        <f>2*(females!BB39-females!BB40)/(females!BB39+females!BB40)</f>
        <v>1.2313040958968602E-3</v>
      </c>
      <c r="BC40" s="32">
        <f>2*(females!BC39-females!BC40)/(females!BC39+females!BC40)</f>
        <v>1.2611904811131557E-3</v>
      </c>
      <c r="BD40" s="32">
        <f>2*(females!BD39-females!BD40)/(females!BD39+females!BD40)</f>
        <v>1.4348757387287413E-3</v>
      </c>
      <c r="BE40" s="32">
        <f>2*(females!BE39-females!BE40)/(females!BE39+females!BE40)</f>
        <v>1.0829263764767763E-3</v>
      </c>
      <c r="BF40" s="32">
        <f>2*(females!BF39-females!BF40)/(females!BF39+females!BF40)</f>
        <v>1.1431337311987972E-3</v>
      </c>
      <c r="BG40" s="32">
        <f>2*(females!BG39-females!BG40)/(females!BG39+females!BG40)</f>
        <v>1.1531887728835897E-3</v>
      </c>
      <c r="BH40" s="32">
        <f>2*(females!BH39-females!BH40)/(females!BH39+females!BH40)</f>
        <v>7.7045163875063562E-4</v>
      </c>
      <c r="BI40" s="32">
        <f>2*(females!BI39-females!BI40)/(females!BI39+females!BI40)</f>
        <v>1.015744032503809E-3</v>
      </c>
      <c r="BJ40" s="32">
        <f>2*(females!BJ39-females!BJ40)/(females!BJ39+females!BJ40)</f>
        <v>9.3297449698833779E-4</v>
      </c>
      <c r="BK40" s="32">
        <f>2*(females!BK39-females!BK40)/(females!BK39+females!BK40)</f>
        <v>8.8124686183893672E-4</v>
      </c>
      <c r="BL40" s="32">
        <f>2*(females!BL39-females!BL40)/(females!BL39+females!BL40)</f>
        <v>6.1435124508519006E-4</v>
      </c>
      <c r="BM40" s="32">
        <f>2*(females!BM39-females!BM40)/(females!BM39+females!BM40)</f>
        <v>8.6010054984999435E-4</v>
      </c>
      <c r="BN40" s="32">
        <f>2*(females!BN39-females!BN40)/(females!BN39+females!BN40)</f>
        <v>9.4283547520957595E-4</v>
      </c>
      <c r="BO40" s="32">
        <f>2*(females!BO39-females!BO40)/(females!BO39+females!BO40)</f>
        <v>7.668672450549844E-4</v>
      </c>
      <c r="BP40" s="32">
        <f>2*(females!BP39-females!BP40)/(females!BP39+females!BP40)</f>
        <v>7.8760695344424613E-4</v>
      </c>
      <c r="BQ40" s="32">
        <f>2*(females!BQ39-females!BQ40)/(females!BQ39+females!BQ40)</f>
        <v>7.869227742604714E-4</v>
      </c>
      <c r="BR40" s="32">
        <f>2*(females!BR39-females!BR40)/(females!BR39+females!BR40)</f>
        <v>7.8694690152432639E-4</v>
      </c>
      <c r="BS40" s="32">
        <f>2*(females!BS39-females!BS40)/(females!BS39+females!BS40)</f>
        <v>7.0461009022072677E-4</v>
      </c>
      <c r="BT40" s="32">
        <f>2*(females!BT39-females!BT40)/(females!BT39+females!BT40)</f>
        <v>7.3423685257135865E-4</v>
      </c>
      <c r="BU40" s="32">
        <f>2*(females!BU39-females!BU40)/(females!BU39+females!BU40)</f>
        <v>7.6435847393282812E-4</v>
      </c>
      <c r="BV40" s="32">
        <f>2*(females!BV39-females!BV40)/(females!BV39+females!BV40)</f>
        <v>8.4509766987226806E-4</v>
      </c>
      <c r="BW40" s="32">
        <f>2*(females!BW39-females!BW40)/(females!BW39+females!BW40)</f>
        <v>7.3285426378682085E-4</v>
      </c>
      <c r="BX40" s="32">
        <f>2*(females!BX39-females!BX40)/(females!BX39+females!BX40)</f>
        <v>7.3335438332026201E-4</v>
      </c>
      <c r="BY40" s="32">
        <f>2*(females!BY39-females!BY40)/(females!BY39+females!BY40)</f>
        <v>7.8355949709726827E-4</v>
      </c>
      <c r="BZ40" s="32">
        <f>2*(females!BZ39-females!BZ40)/(females!BZ39+females!BZ40)</f>
        <v>6.5175107182500482E-4</v>
      </c>
      <c r="CA40" s="32">
        <f>2*(females!CA39-females!CA40)/(females!CA39+females!CA40)</f>
        <v>7.834558542975606E-4</v>
      </c>
      <c r="CB40" s="32">
        <f>2*(females!CB39-females!CB40)/(females!CB39+females!CB40)</f>
        <v>7.1259874582620738E-4</v>
      </c>
      <c r="CC40" s="32">
        <f>2*(females!CC39-females!CC40)/(females!CC39+females!CC40)</f>
        <v>7.6291229051700024E-4</v>
      </c>
      <c r="CD40" s="32">
        <f>2*(females!CD39-females!CD40)/(females!CD39+females!CD40)</f>
        <v>6.9029926503431189E-4</v>
      </c>
      <c r="CE40" s="32">
        <f>2*(females!CE39-females!CE40)/(females!CE39+females!CE40)</f>
        <v>6.2953110086712836E-4</v>
      </c>
      <c r="CF40" s="32">
        <f>2*(females!CF39-females!CF40)/(females!CF39+females!CF40)</f>
        <v>7.3094220480594504E-4</v>
      </c>
      <c r="CG40" s="32">
        <f>2*(females!CG39-females!CG40)/(females!CG39+females!CG40)</f>
        <v>5.2762416924559896E-4</v>
      </c>
      <c r="CH40" s="32">
        <f>2*(females!CH39-females!CH40)/(females!CH39+females!CH40)</f>
        <v>6.4904772529055031E-4</v>
      </c>
      <c r="CI40" s="32">
        <f>2*(females!CI39-females!CI40)/(females!CI39+females!CI40)</f>
        <v>5.6779007989617549E-4</v>
      </c>
      <c r="CJ40" s="32">
        <f>2*(females!CJ39-females!CJ40)/(females!CJ39+females!CJ40)</f>
        <v>5.9820437297535705E-4</v>
      </c>
      <c r="CK40" s="32">
        <f>2*(females!CK39-females!CK40)/(females!CK39+females!CK40)</f>
        <v>5.5713410217839436E-4</v>
      </c>
      <c r="CL40" s="32">
        <f>2*(females!CL39-females!CL40)/(females!CL39+females!CL40)</f>
        <v>6.0768108896451143E-4</v>
      </c>
      <c r="CM40" s="32">
        <f>2*(females!CM39-females!CM40)/(females!CM39+females!CM40)</f>
        <v>5.8711584402963918E-4</v>
      </c>
      <c r="CN40" s="32">
        <f>2*(females!CN39-females!CN40)/(females!CN39+females!CN40)</f>
        <v>6.277718150705737E-4</v>
      </c>
      <c r="CP40" s="31">
        <f t="shared" si="1"/>
        <v>97</v>
      </c>
      <c r="CQ40" s="32">
        <f>$CN100*EXP('2a)answer'!$I100*('2a) female mx'!CQ$2-'2a) female mx'!$CO$2))</f>
        <v>0.30737174527521971</v>
      </c>
      <c r="CR40" s="32">
        <f>$CN100*EXP('2a)answer'!$I100*('2a) female mx'!CR$2-'2a) female mx'!$CO$2))</f>
        <v>0.30716797231155574</v>
      </c>
      <c r="CS40" s="32">
        <f>$CN100*EXP('2a)answer'!$I100*('2a) female mx'!CS$2-'2a) female mx'!$CO$2))</f>
        <v>0.30696433443975152</v>
      </c>
      <c r="CT40" s="32">
        <f>$CN100*EXP('2a)answer'!$I100*('2a) female mx'!CT$2-'2a) female mx'!$CO$2))</f>
        <v>0.30676083157024758</v>
      </c>
      <c r="CU40" s="32">
        <f>$CN100*EXP('2a)answer'!$I100*('2a) female mx'!CU$2-'2a) female mx'!$CO$2))</f>
        <v>0.30655746361354375</v>
      </c>
      <c r="CV40" s="32">
        <f>$CN100*EXP('2a)answer'!$I100*('2a) female mx'!CV$2-'2a) female mx'!$CO$2))</f>
        <v>0.30635423048019927</v>
      </c>
      <c r="CW40" s="32">
        <f>$CN100*EXP('2a)answer'!$I100*('2a) female mx'!CW$2-'2a) female mx'!$CO$2))</f>
        <v>0.30615113208083256</v>
      </c>
      <c r="CX40" s="32">
        <f>$CN100*EXP('2a)answer'!$I100*('2a) female mx'!CX$2-'2a) female mx'!$CO$2))</f>
        <v>0.30594816832612132</v>
      </c>
      <c r="CY40" s="32">
        <f>$CN100*EXP('2a)answer'!$I100*('2a) female mx'!CY$2-'2a) female mx'!$CO$2))</f>
        <v>0.30574533912680252</v>
      </c>
      <c r="CZ40" s="32">
        <f>$CN100*EXP('2a)answer'!$I100*('2a) female mx'!CZ$2-'2a) female mx'!$CO$2))</f>
        <v>0.30554264439367229</v>
      </c>
      <c r="DA40" s="32">
        <f>$CN100*EXP('2a)answer'!$I100*('2a) female mx'!DA$2-'2a) female mx'!$CO$2))</f>
        <v>0.30534008403758595</v>
      </c>
      <c r="DB40" s="32">
        <f>$CN100*EXP('2a)answer'!$I100*('2a) female mx'!DB$2-'2a) female mx'!$CO$2))</f>
        <v>0.3051376579694578</v>
      </c>
      <c r="DC40" s="32">
        <f>$CN100*EXP('2a)answer'!$I100*('2a) female mx'!DC$2-'2a) female mx'!$CO$2))</f>
        <v>0.30493536610026123</v>
      </c>
      <c r="DD40" s="32">
        <f>$CN100*EXP('2a)answer'!$I100*('2a) female mx'!DD$2-'2a) female mx'!$CO$2))</f>
        <v>0.30473320834102874</v>
      </c>
      <c r="DE40" s="32">
        <f>$CN100*EXP('2a)answer'!$I100*('2a) female mx'!DE$2-'2a) female mx'!$CO$2))</f>
        <v>0.30453118460285172</v>
      </c>
      <c r="DF40" s="32">
        <f>$CN100*EXP('2a)answer'!$I100*('2a) female mx'!DF$2-'2a) female mx'!$CO$2))</f>
        <v>0.30432929479688059</v>
      </c>
      <c r="DG40" s="32">
        <f>$CN100*EXP('2a)answer'!$I100*('2a) female mx'!DG$2-'2a) female mx'!$CO$2))</f>
        <v>0.30412753883432453</v>
      </c>
      <c r="DH40" s="32">
        <f>$CN100*EXP('2a)answer'!$I100*('2a) female mx'!DH$2-'2a) female mx'!$CO$2))</f>
        <v>0.30392591662645169</v>
      </c>
      <c r="DI40" s="32">
        <f>$CN100*EXP('2a)answer'!$I100*('2a) female mx'!DI$2-'2a) female mx'!$CO$2))</f>
        <v>0.3037244280845891</v>
      </c>
      <c r="DJ40" s="32">
        <f>$CN100*EXP('2a)answer'!$I100*('2a) female mx'!DJ$2-'2a) female mx'!$CO$2))</f>
        <v>0.30352307312012244</v>
      </c>
      <c r="DK40" s="32">
        <f>$CN100*EXP('2a)answer'!$I100*('2a) female mx'!DK$2-'2a) female mx'!$CO$2))</f>
        <v>0.30332185164449615</v>
      </c>
      <c r="DL40" s="32">
        <f>$CN100*EXP('2a)answer'!$I100*('2a) female mx'!DL$2-'2a) female mx'!$CO$2))</f>
        <v>0.30312076356921352</v>
      </c>
      <c r="DM40" s="32">
        <f>$CN100*EXP('2a)answer'!$I100*('2a) female mx'!DM$2-'2a) female mx'!$CO$2))</f>
        <v>0.30291980880583641</v>
      </c>
      <c r="DN40" s="32">
        <f>$CN100*EXP('2a)answer'!$I100*('2a) female mx'!DN$2-'2a) female mx'!$CO$2))</f>
        <v>0.30271898726598528</v>
      </c>
      <c r="DO40" s="32">
        <f>$CN100*EXP('2a)answer'!$I100*('2a) female mx'!DO$2-'2a) female mx'!$CO$2))</f>
        <v>0.30251829886133924</v>
      </c>
      <c r="DP40" s="32">
        <f>$CN100*EXP('2a)answer'!$I100*('2a) female mx'!DP$2-'2a) female mx'!$CO$2))</f>
        <v>0.30231774350363594</v>
      </c>
      <c r="DQ40" s="32">
        <f>$CN100*EXP('2a)answer'!$I100*('2a) female mx'!DQ$2-'2a) female mx'!$CO$2))</f>
        <v>0.30211732110467143</v>
      </c>
      <c r="DR40" s="32">
        <f>$CN100*EXP('2a)answer'!$I100*('2a) female mx'!DR$2-'2a) female mx'!$CO$2))</f>
        <v>0.30191703157630051</v>
      </c>
      <c r="DS40" s="32">
        <f>$CN100*EXP('2a)answer'!$I100*('2a) female mx'!DS$2-'2a) female mx'!$CO$2))</f>
        <v>0.30171687483043613</v>
      </c>
      <c r="DT40" s="32">
        <f>$CN100*EXP('2a)answer'!$I100*('2a) female mx'!DT$2-'2a) female mx'!$CO$2))</f>
        <v>0.30151685077904977</v>
      </c>
      <c r="DU40" s="32">
        <f>$CN100*EXP('2a)answer'!$I100*('2a) female mx'!DU$2-'2a) female mx'!$CO$2))</f>
        <v>0.3013169593341713</v>
      </c>
      <c r="DV40" s="32">
        <f>$CN100*EXP('2a)answer'!$I100*('2a) female mx'!DV$2-'2a) female mx'!$CO$2))</f>
        <v>0.30111720040788881</v>
      </c>
      <c r="DW40" s="32">
        <f>$CN100*EXP('2a)answer'!$I100*('2a) female mx'!DW$2-'2a) female mx'!$CO$2))</f>
        <v>0.30091757391234875</v>
      </c>
      <c r="DX40" s="32">
        <f>$CN100*EXP('2a)answer'!$I100*('2a) female mx'!DX$2-'2a) female mx'!$CO$2))</f>
        <v>0.30071807975975579</v>
      </c>
      <c r="DY40" s="32">
        <f>$CN100*EXP('2a)answer'!$I100*('2a) female mx'!DY$2-'2a) female mx'!$CO$2))</f>
        <v>0.30051871786237278</v>
      </c>
      <c r="DZ40" s="32">
        <f>$CN100*EXP('2a)answer'!$I100*('2a) female mx'!DZ$2-'2a) female mx'!$CO$2))</f>
        <v>0.3003194881325208</v>
      </c>
      <c r="EA40" s="32">
        <f>$CN100*EXP('2a)answer'!$I100*('2a) female mx'!EA$2-'2a) female mx'!$CO$2))</f>
        <v>0.30012039048257894</v>
      </c>
      <c r="EB40" s="32">
        <f>$CN100*EXP('2a)answer'!$I100*('2a) female mx'!EB$2-'2a) female mx'!$CO$2))</f>
        <v>0.29992142482498446</v>
      </c>
      <c r="EC40" s="32">
        <f>$CN100*EXP('2a)answer'!$I100*('2a) female mx'!EC$2-'2a) female mx'!$CO$2))</f>
        <v>0.29972259107223276</v>
      </c>
      <c r="ED40" s="32">
        <f>$CN100*EXP('2a)answer'!$I100*('2a) female mx'!ED$2-'2a) female mx'!$CO$2))</f>
        <v>0.29952388913687705</v>
      </c>
      <c r="EE40" s="32">
        <f>$CN100*EXP('2a)answer'!$I100*('2a) female mx'!EE$2-'2a) female mx'!$CO$2))</f>
        <v>0.29932531893152869</v>
      </c>
      <c r="EF40" s="32">
        <f>$CN100*EXP('2a)answer'!$I100*('2a) female mx'!EF$2-'2a) female mx'!$CO$2))</f>
        <v>0.29912688036885682</v>
      </c>
      <c r="EG40" s="32">
        <f>$CN100*EXP('2a)answer'!$I100*('2a) female mx'!EG$2-'2a) female mx'!$CO$2))</f>
        <v>0.29892857336158862</v>
      </c>
      <c r="EH40" s="32">
        <f>$CN100*EXP('2a)answer'!$I100*('2a) female mx'!EH$2-'2a) female mx'!$CO$2))</f>
        <v>0.2987303978225091</v>
      </c>
      <c r="EI40" s="32">
        <f>$CN100*EXP('2a)answer'!$I100*('2a) female mx'!EI$2-'2a) female mx'!$CO$2))</f>
        <v>0.29853235366446096</v>
      </c>
      <c r="EJ40" s="32">
        <f>$CN100*EXP('2a)answer'!$I100*('2a) female mx'!EJ$2-'2a) female mx'!$CO$2))</f>
        <v>0.29833444080034482</v>
      </c>
      <c r="EK40" s="32">
        <f>$CN100*EXP('2a)answer'!$I100*('2a) female mx'!EK$2-'2a) female mx'!$CO$2))</f>
        <v>0.29813665914311893</v>
      </c>
      <c r="EL40" s="32">
        <f>$CN100*EXP('2a)answer'!$I100*('2a) female mx'!EL$2-'2a) female mx'!$CO$2))</f>
        <v>0.29793900860579947</v>
      </c>
      <c r="EM40" s="32">
        <f>$CN100*EXP('2a)answer'!$I100*('2a) female mx'!EM$2-'2a) female mx'!$CO$2))</f>
        <v>0.29774148910145998</v>
      </c>
      <c r="EN40" s="32">
        <f>$CN100*EXP('2a)answer'!$I100*('2a) female mx'!EN$2-'2a) female mx'!$CO$2))</f>
        <v>0.29754410054323183</v>
      </c>
      <c r="EO40" s="32">
        <f>$CN100*EXP('2a)answer'!$I100*('2a) female mx'!EO$2-'2a) female mx'!$CO$2))</f>
        <v>0.29734684284430396</v>
      </c>
    </row>
    <row r="41" spans="1:145" x14ac:dyDescent="0.25">
      <c r="A41" s="31">
        <f>'2a) male mx'!A41</f>
        <v>38</v>
      </c>
      <c r="B41" s="32">
        <f>2*(females!B40-females!B41)/(females!B40+females!B41)</f>
        <v>6.4896507464297926E-3</v>
      </c>
      <c r="C41" s="32">
        <f>2*(females!C40-females!C41)/(females!C40+females!C41)</f>
        <v>4.1820589670314347E-3</v>
      </c>
      <c r="D41" s="32">
        <f>2*(females!D40-females!D41)/(females!D40+females!D41)</f>
        <v>5.5496516707993857E-3</v>
      </c>
      <c r="E41" s="32">
        <f>2*(females!E40-females!E41)/(females!E40+females!E41)</f>
        <v>4.8166790697129333E-3</v>
      </c>
      <c r="F41" s="32">
        <f>2*(females!F40-females!F41)/(females!F40+females!F41)</f>
        <v>4.9602484759984243E-3</v>
      </c>
      <c r="G41" s="32">
        <f>2*(females!G40-females!G41)/(females!G40+females!G41)</f>
        <v>4.6780774610692254E-3</v>
      </c>
      <c r="H41" s="32">
        <f>2*(females!H40-females!H41)/(females!H40+females!H41)</f>
        <v>4.7035264806212377E-3</v>
      </c>
      <c r="I41" s="32">
        <f>2*(females!I40-females!I41)/(females!I40+females!I41)</f>
        <v>5.2295516359858523E-3</v>
      </c>
      <c r="J41" s="32">
        <f>2*(females!J40-females!J41)/(females!J40+females!J41)</f>
        <v>4.5947287609240254E-3</v>
      </c>
      <c r="K41" s="32">
        <f>2*(females!K40-females!K41)/(females!K40+females!K41)</f>
        <v>4.4039293089481908E-3</v>
      </c>
      <c r="L41" s="32">
        <f>2*(females!L40-females!L41)/(females!L40+females!L41)</f>
        <v>4.2108590491135179E-3</v>
      </c>
      <c r="M41" s="32">
        <f>2*(females!M40-females!M41)/(females!M40+females!M41)</f>
        <v>4.0373142301269108E-3</v>
      </c>
      <c r="N41" s="32">
        <f>2*(females!N40-females!N41)/(females!N40+females!N41)</f>
        <v>4.385373094049386E-3</v>
      </c>
      <c r="O41" s="32">
        <f>2*(females!O40-females!O41)/(females!O40+females!O41)</f>
        <v>4.4288133385437019E-3</v>
      </c>
      <c r="P41" s="32">
        <f>2*(females!P40-females!P41)/(females!P40+females!P41)</f>
        <v>4.2332807926142762E-3</v>
      </c>
      <c r="Q41" s="32">
        <f>2*(females!Q40-females!Q41)/(females!Q40+females!Q41)</f>
        <v>3.9330477729682079E-3</v>
      </c>
      <c r="R41" s="32">
        <f>2*(females!R40-females!R41)/(females!R40+females!R41)</f>
        <v>3.260930258529231E-3</v>
      </c>
      <c r="S41" s="32">
        <f>2*(females!S40-females!S41)/(females!S40+females!S41)</f>
        <v>4.1735016124892594E-3</v>
      </c>
      <c r="T41" s="32">
        <f>2*(females!T40-females!T41)/(females!T40+females!T41)</f>
        <v>3.385334287886608E-3</v>
      </c>
      <c r="U41" s="32">
        <f>2*(females!U40-females!U41)/(females!U40+females!U41)</f>
        <v>2.9166436502237199E-3</v>
      </c>
      <c r="V41" s="32">
        <f>2*(females!V40-females!V41)/(females!V40+females!V41)</f>
        <v>3.366816918255014E-3</v>
      </c>
      <c r="W41" s="32">
        <f>2*(females!W40-females!W41)/(females!W40+females!W41)</f>
        <v>3.0936923051334223E-3</v>
      </c>
      <c r="X41" s="32">
        <f>2*(females!X40-females!X41)/(females!X40+females!X41)</f>
        <v>3.225663912332641E-3</v>
      </c>
      <c r="Y41" s="32">
        <f>2*(females!Y40-females!Y41)/(females!Y40+females!Y41)</f>
        <v>3.0256198167214472E-3</v>
      </c>
      <c r="Z41" s="32">
        <f>2*(females!Z40-females!Z41)/(females!Z40+females!Z41)</f>
        <v>2.4991750558527757E-3</v>
      </c>
      <c r="AA41" s="32">
        <f>2*(females!AA40-females!AA41)/(females!AA40+females!AA41)</f>
        <v>3.0049506020710377E-3</v>
      </c>
      <c r="AB41" s="32">
        <f>2*(females!AB40-females!AB41)/(females!AB40+females!AB41)</f>
        <v>2.5773195876288659E-3</v>
      </c>
      <c r="AC41" s="32">
        <f>2*(females!AC40-females!AC41)/(females!AC40+females!AC41)</f>
        <v>2.5939229615555E-3</v>
      </c>
      <c r="AD41" s="32">
        <f>2*(females!AD40-females!AD41)/(females!AD40+females!AD41)</f>
        <v>2.3890549429546768E-3</v>
      </c>
      <c r="AE41" s="32">
        <f>2*(females!AE40-females!AE41)/(females!AE40+females!AE41)</f>
        <v>2.2609904836715087E-3</v>
      </c>
      <c r="AF41" s="32">
        <f>2*(females!AF40-females!AF41)/(females!AF40+females!AF41)</f>
        <v>2.2430462907349433E-3</v>
      </c>
      <c r="AG41" s="32">
        <f>2*(females!AG40-females!AG41)/(females!AG40+females!AG41)</f>
        <v>2.1488644362935793E-3</v>
      </c>
      <c r="AH41" s="32">
        <f>2*(females!AH40-females!AH41)/(females!AH40+females!AH41)</f>
        <v>1.9097359605391574E-3</v>
      </c>
      <c r="AI41" s="32">
        <f>2*(females!AI40-females!AI41)/(females!AI40+females!AI41)</f>
        <v>1.7476259659318216E-3</v>
      </c>
      <c r="AJ41" s="32">
        <f>2*(females!AJ40-females!AJ41)/(females!AJ40+females!AJ41)</f>
        <v>1.8160155778446099E-3</v>
      </c>
      <c r="AK41" s="32">
        <f>2*(females!AK40-females!AK41)/(females!AK40+females!AK41)</f>
        <v>1.7118342356345075E-3</v>
      </c>
      <c r="AL41" s="32">
        <f>2*(females!AL40-females!AL41)/(females!AL40+females!AL41)</f>
        <v>1.742690672405648E-3</v>
      </c>
      <c r="AM41" s="32">
        <f>2*(females!AM40-females!AM41)/(females!AM40+females!AM41)</f>
        <v>1.6004267804747934E-3</v>
      </c>
      <c r="AN41" s="32">
        <f>2*(females!AN40-females!AN41)/(females!AN40+females!AN41)</f>
        <v>1.7373284911406713E-3</v>
      </c>
      <c r="AO41" s="32">
        <f>2*(females!AO40-females!AO41)/(females!AO40+females!AO41)</f>
        <v>1.6106596383336994E-3</v>
      </c>
      <c r="AP41" s="32">
        <f>2*(females!AP40-females!AP41)/(females!AP40+females!AP41)</f>
        <v>1.5144789409092096E-3</v>
      </c>
      <c r="AQ41" s="32">
        <f>2*(females!AQ40-females!AQ41)/(females!AQ40+females!AQ41)</f>
        <v>1.4720544555747537E-3</v>
      </c>
      <c r="AR41" s="32">
        <f>2*(females!AR40-females!AR41)/(females!AR40+females!AR41)</f>
        <v>1.5765213169695292E-3</v>
      </c>
      <c r="AS41" s="32">
        <f>2*(females!AS40-females!AS41)/(females!AS40+females!AS41)</f>
        <v>1.6292598356118602E-3</v>
      </c>
      <c r="AT41" s="32">
        <f>2*(females!AT40-females!AT41)/(females!AT40+females!AT41)</f>
        <v>1.6175066396038674E-3</v>
      </c>
      <c r="AU41" s="32">
        <f>2*(females!AU40-females!AU41)/(females!AU40+females!AU41)</f>
        <v>1.3037877642125904E-3</v>
      </c>
      <c r="AV41" s="32">
        <f>2*(females!AV40-females!AV41)/(females!AV40+females!AV41)</f>
        <v>1.5807481514606321E-3</v>
      </c>
      <c r="AW41" s="32">
        <f>2*(females!AW40-females!AW41)/(females!AW40+females!AW41)</f>
        <v>1.6779660133716173E-3</v>
      </c>
      <c r="AX41" s="32">
        <f>2*(females!AX40-females!AX41)/(females!AX40+females!AX41)</f>
        <v>1.363298140815169E-3</v>
      </c>
      <c r="AY41" s="32">
        <f>2*(females!AY40-females!AY41)/(females!AY40+females!AY41)</f>
        <v>2.0228983754249129E-3</v>
      </c>
      <c r="AZ41" s="32">
        <f>2*(females!AZ40-females!AZ41)/(females!AZ40+females!AZ41)</f>
        <v>1.3744416330865586E-3</v>
      </c>
      <c r="BA41" s="32">
        <f>2*(females!BA40-females!BA41)/(females!BA40+females!BA41)</f>
        <v>1.4634374172924332E-3</v>
      </c>
      <c r="BB41" s="32">
        <f>2*(females!BB40-females!BB41)/(females!BB40+females!BB41)</f>
        <v>1.3779598941146608E-3</v>
      </c>
      <c r="BC41" s="32">
        <f>2*(females!BC40-females!BC41)/(females!BC40+females!BC41)</f>
        <v>1.5217470069720858E-3</v>
      </c>
      <c r="BD41" s="32">
        <f>2*(females!BD40-females!BD41)/(females!BD40+females!BD41)</f>
        <v>1.66455581689886E-3</v>
      </c>
      <c r="BE41" s="32">
        <f>2*(females!BE40-females!BE41)/(females!BE40+females!BE41)</f>
        <v>1.1460844695229293E-3</v>
      </c>
      <c r="BF41" s="32">
        <f>2*(females!BF40-females!BF41)/(females!BF40+females!BF41)</f>
        <v>1.1960242504227326E-3</v>
      </c>
      <c r="BG41" s="32">
        <f>2*(females!BG40-females!BG41)/(females!BG40+females!BG41)</f>
        <v>1.1854631295195781E-3</v>
      </c>
      <c r="BH41" s="32">
        <f>2*(females!BH40-females!BH41)/(females!BH40+females!BH41)</f>
        <v>9.6647165873268829E-4</v>
      </c>
      <c r="BI41" s="32">
        <f>2*(females!BI40-females!BI41)/(females!BI40+females!BI41)</f>
        <v>8.2155767334866903E-4</v>
      </c>
      <c r="BJ41" s="32">
        <f>2*(females!BJ40-females!BJ41)/(females!BJ40+females!BJ41)</f>
        <v>1.0057161622692241E-3</v>
      </c>
      <c r="BK41" s="32">
        <f>2*(females!BK40-females!BK41)/(females!BK40+females!BK41)</f>
        <v>9.1280646964405677E-4</v>
      </c>
      <c r="BL41" s="32">
        <f>2*(females!BL40-females!BL41)/(females!BL40+females!BL41)</f>
        <v>1.0657703264946403E-3</v>
      </c>
      <c r="BM41" s="32">
        <f>2*(females!BM40-females!BM41)/(females!BM40+females!BM41)</f>
        <v>8.0957968467383677E-4</v>
      </c>
      <c r="BN41" s="32">
        <f>2*(females!BN40-females!BN41)/(females!BN40+females!BN41)</f>
        <v>8.8215080675768545E-4</v>
      </c>
      <c r="BO41" s="32">
        <f>2*(females!BO40-females!BO41)/(females!BO40+females!BO41)</f>
        <v>7.2650993834898062E-4</v>
      </c>
      <c r="BP41" s="32">
        <f>2*(females!BP40-females!BP41)/(females!BP40+females!BP41)</f>
        <v>8.7015719133732921E-4</v>
      </c>
      <c r="BQ41" s="32">
        <f>2*(females!BQ40-females!BQ41)/(females!BQ40+females!BQ41)</f>
        <v>7.8754250939681403E-4</v>
      </c>
      <c r="BR41" s="32">
        <f>2*(females!BR40-females!BR41)/(females!BR40+females!BR41)</f>
        <v>7.9779889330974026E-4</v>
      </c>
      <c r="BS41" s="32">
        <f>2*(females!BS40-females!BS41)/(females!BS40+females!BS41)</f>
        <v>7.6644405724826149E-4</v>
      </c>
      <c r="BT41" s="32">
        <f>2*(females!BT40-females!BT41)/(females!BT40+females!BT41)</f>
        <v>8.1645149767821607E-4</v>
      </c>
      <c r="BU41" s="32">
        <f>2*(females!BU40-females!BU41)/(females!BU40+females!BU41)</f>
        <v>8.6697979937067461E-4</v>
      </c>
      <c r="BV41" s="32">
        <f>2*(females!BV40-females!BV41)/(females!BV40+females!BV41)</f>
        <v>7.7445126052132793E-4</v>
      </c>
      <c r="BW41" s="32">
        <f>2*(females!BW40-females!BW41)/(females!BW40+females!BW41)</f>
        <v>7.9453199009890901E-4</v>
      </c>
      <c r="BX41" s="32">
        <f>2*(females!BX40-females!BX41)/(females!BX40+females!BX41)</f>
        <v>7.644831329538099E-4</v>
      </c>
      <c r="BY41" s="32">
        <f>2*(females!BY40-females!BY41)/(females!BY40+females!BY41)</f>
        <v>8.6568182628311873E-4</v>
      </c>
      <c r="BZ41" s="32">
        <f>2*(females!BZ40-females!BZ41)/(females!BZ40+females!BZ41)</f>
        <v>8.3567730626554152E-4</v>
      </c>
      <c r="CA41" s="32">
        <f>2*(females!CA40-females!CA41)/(females!CA40+females!CA41)</f>
        <v>7.7388346944178563E-4</v>
      </c>
      <c r="CB41" s="32">
        <f>2*(females!CB40-females!CB41)/(females!CB40+females!CB41)</f>
        <v>8.2521279792983654E-4</v>
      </c>
      <c r="CC41" s="32">
        <f>2*(females!CC40-females!CC41)/(females!CC40+females!CC41)</f>
        <v>8.0423086515898825E-4</v>
      </c>
      <c r="CD41" s="32">
        <f>2*(females!CD40-females!CD41)/(females!CD40+females!CD41)</f>
        <v>7.924010768527455E-4</v>
      </c>
      <c r="CE41" s="32">
        <f>2*(females!CE40-females!CE41)/(females!CE40+females!CE41)</f>
        <v>8.2304944901411881E-4</v>
      </c>
      <c r="CF41" s="32">
        <f>2*(females!CF40-females!CF41)/(females!CF40+females!CF41)</f>
        <v>8.636061143312895E-4</v>
      </c>
      <c r="CG41" s="32">
        <f>2*(females!CG40-females!CG41)/(females!CG40+females!CG41)</f>
        <v>7.7164410961407643E-4</v>
      </c>
      <c r="CH41" s="32">
        <f>2*(females!CH40-females!CH41)/(females!CH40+females!CH41)</f>
        <v>6.7992348323785655E-4</v>
      </c>
      <c r="CI41" s="32">
        <f>2*(females!CI40-females!CI41)/(females!CI40+females!CI41)</f>
        <v>7.8123811021544925E-4</v>
      </c>
      <c r="CJ41" s="32">
        <f>2*(females!CJ40-females!CJ41)/(females!CJ40+females!CJ41)</f>
        <v>7.4064679771718449E-4</v>
      </c>
      <c r="CK41" s="32">
        <f>2*(females!CK40-females!CK41)/(females!CK40+females!CK41)</f>
        <v>6.7911026419416472E-4</v>
      </c>
      <c r="CL41" s="32">
        <f>2*(females!CL40-females!CL41)/(females!CL40+females!CL41)</f>
        <v>6.790139096506119E-4</v>
      </c>
      <c r="CM41" s="32">
        <f>2*(females!CM40-females!CM41)/(females!CM40+females!CM41)</f>
        <v>6.2798800745482539E-4</v>
      </c>
      <c r="CN41" s="32">
        <f>2*(females!CN40-females!CN41)/(females!CN40+females!CN41)</f>
        <v>6.5857130554162428E-4</v>
      </c>
      <c r="CP41" s="31">
        <f t="shared" si="1"/>
        <v>98</v>
      </c>
      <c r="CQ41" s="32">
        <f>$CN101*EXP('2a)answer'!$I101*('2a) female mx'!CQ$2-'2a) female mx'!$CO$2))</f>
        <v>0.34075541981652629</v>
      </c>
      <c r="CR41" s="32">
        <f>$CN101*EXP('2a)answer'!$I101*('2a) female mx'!CR$2-'2a) female mx'!$CO$2))</f>
        <v>0.34069003743947729</v>
      </c>
      <c r="CS41" s="32">
        <f>$CN101*EXP('2a)answer'!$I101*('2a) female mx'!CS$2-'2a) female mx'!$CO$2))</f>
        <v>0.34062466760765864</v>
      </c>
      <c r="CT41" s="32">
        <f>$CN101*EXP('2a)answer'!$I101*('2a) female mx'!CT$2-'2a) female mx'!$CO$2))</f>
        <v>0.34055931031866316</v>
      </c>
      <c r="CU41" s="32">
        <f>$CN101*EXP('2a)answer'!$I101*('2a) female mx'!CU$2-'2a) female mx'!$CO$2))</f>
        <v>0.34049396557008432</v>
      </c>
      <c r="CV41" s="32">
        <f>$CN101*EXP('2a)answer'!$I101*('2a) female mx'!CV$2-'2a) female mx'!$CO$2))</f>
        <v>0.34042863335951579</v>
      </c>
      <c r="CW41" s="32">
        <f>$CN101*EXP('2a)answer'!$I101*('2a) female mx'!CW$2-'2a) female mx'!$CO$2))</f>
        <v>0.34036331368455192</v>
      </c>
      <c r="CX41" s="32">
        <f>$CN101*EXP('2a)answer'!$I101*('2a) female mx'!CX$2-'2a) female mx'!$CO$2))</f>
        <v>0.34029800654278747</v>
      </c>
      <c r="CY41" s="32">
        <f>$CN101*EXP('2a)answer'!$I101*('2a) female mx'!CY$2-'2a) female mx'!$CO$2))</f>
        <v>0.34023271193181759</v>
      </c>
      <c r="CZ41" s="32">
        <f>$CN101*EXP('2a)answer'!$I101*('2a) female mx'!CZ$2-'2a) female mx'!$CO$2))</f>
        <v>0.34016742984923792</v>
      </c>
      <c r="DA41" s="32">
        <f>$CN101*EXP('2a)answer'!$I101*('2a) female mx'!DA$2-'2a) female mx'!$CO$2))</f>
        <v>0.34010216029264462</v>
      </c>
      <c r="DB41" s="32">
        <f>$CN101*EXP('2a)answer'!$I101*('2a) female mx'!DB$2-'2a) female mx'!$CO$2))</f>
        <v>0.3400369032596342</v>
      </c>
      <c r="DC41" s="32">
        <f>$CN101*EXP('2a)answer'!$I101*('2a) female mx'!DC$2-'2a) female mx'!$CO$2))</f>
        <v>0.33997165874780383</v>
      </c>
      <c r="DD41" s="32">
        <f>$CN101*EXP('2a)answer'!$I101*('2a) female mx'!DD$2-'2a) female mx'!$CO$2))</f>
        <v>0.33990642675475091</v>
      </c>
      <c r="DE41" s="32">
        <f>$CN101*EXP('2a)answer'!$I101*('2a) female mx'!DE$2-'2a) female mx'!$CO$2))</f>
        <v>0.33984120727807338</v>
      </c>
      <c r="DF41" s="32">
        <f>$CN101*EXP('2a)answer'!$I101*('2a) female mx'!DF$2-'2a) female mx'!$CO$2))</f>
        <v>0.33977600031536975</v>
      </c>
      <c r="DG41" s="32">
        <f>$CN101*EXP('2a)answer'!$I101*('2a) female mx'!DG$2-'2a) female mx'!$CO$2))</f>
        <v>0.33971080586423885</v>
      </c>
      <c r="DH41" s="32">
        <f>$CN101*EXP('2a)answer'!$I101*('2a) female mx'!DH$2-'2a) female mx'!$CO$2))</f>
        <v>0.33964562392228004</v>
      </c>
      <c r="DI41" s="32">
        <f>$CN101*EXP('2a)answer'!$I101*('2a) female mx'!DI$2-'2a) female mx'!$CO$2))</f>
        <v>0.33958045448709306</v>
      </c>
      <c r="DJ41" s="32">
        <f>$CN101*EXP('2a)answer'!$I101*('2a) female mx'!DJ$2-'2a) female mx'!$CO$2))</f>
        <v>0.33951529755627829</v>
      </c>
      <c r="DK41" s="32">
        <f>$CN101*EXP('2a)answer'!$I101*('2a) female mx'!DK$2-'2a) female mx'!$CO$2))</f>
        <v>0.33945015312743643</v>
      </c>
      <c r="DL41" s="32">
        <f>$CN101*EXP('2a)answer'!$I101*('2a) female mx'!DL$2-'2a) female mx'!$CO$2))</f>
        <v>0.3393850211981686</v>
      </c>
      <c r="DM41" s="32">
        <f>$CN101*EXP('2a)answer'!$I101*('2a) female mx'!DM$2-'2a) female mx'!$CO$2))</f>
        <v>0.33931990176607646</v>
      </c>
      <c r="DN41" s="32">
        <f>$CN101*EXP('2a)answer'!$I101*('2a) female mx'!DN$2-'2a) female mx'!$CO$2))</f>
        <v>0.3392547948287622</v>
      </c>
      <c r="DO41" s="32">
        <f>$CN101*EXP('2a)answer'!$I101*('2a) female mx'!DO$2-'2a) female mx'!$CO$2))</f>
        <v>0.33918970038382829</v>
      </c>
      <c r="DP41" s="32">
        <f>$CN101*EXP('2a)answer'!$I101*('2a) female mx'!DP$2-'2a) female mx'!$CO$2))</f>
        <v>0.33912461842887781</v>
      </c>
      <c r="DQ41" s="32">
        <f>$CN101*EXP('2a)answer'!$I101*('2a) female mx'!DQ$2-'2a) female mx'!$CO$2))</f>
        <v>0.33905954896151425</v>
      </c>
      <c r="DR41" s="32">
        <f>$CN101*EXP('2a)answer'!$I101*('2a) female mx'!DR$2-'2a) female mx'!$CO$2))</f>
        <v>0.33899449197934151</v>
      </c>
      <c r="DS41" s="32">
        <f>$CN101*EXP('2a)answer'!$I101*('2a) female mx'!DS$2-'2a) female mx'!$CO$2))</f>
        <v>0.33892944747996401</v>
      </c>
      <c r="DT41" s="32">
        <f>$CN101*EXP('2a)answer'!$I101*('2a) female mx'!DT$2-'2a) female mx'!$CO$2))</f>
        <v>0.33886441546098667</v>
      </c>
      <c r="DU41" s="32">
        <f>$CN101*EXP('2a)answer'!$I101*('2a) female mx'!DU$2-'2a) female mx'!$CO$2))</f>
        <v>0.33879939592001479</v>
      </c>
      <c r="DV41" s="32">
        <f>$CN101*EXP('2a)answer'!$I101*('2a) female mx'!DV$2-'2a) female mx'!$CO$2))</f>
        <v>0.33873438885465412</v>
      </c>
      <c r="DW41" s="32">
        <f>$CN101*EXP('2a)answer'!$I101*('2a) female mx'!DW$2-'2a) female mx'!$CO$2))</f>
        <v>0.33866939426251091</v>
      </c>
      <c r="DX41" s="32">
        <f>$CN101*EXP('2a)answer'!$I101*('2a) female mx'!DX$2-'2a) female mx'!$CO$2))</f>
        <v>0.33860441214119191</v>
      </c>
      <c r="DY41" s="32">
        <f>$CN101*EXP('2a)answer'!$I101*('2a) female mx'!DY$2-'2a) female mx'!$CO$2))</f>
        <v>0.33853944248830425</v>
      </c>
      <c r="DZ41" s="32">
        <f>$CN101*EXP('2a)answer'!$I101*('2a) female mx'!DZ$2-'2a) female mx'!$CO$2))</f>
        <v>0.33847448530145557</v>
      </c>
      <c r="EA41" s="32">
        <f>$CN101*EXP('2a)answer'!$I101*('2a) female mx'!EA$2-'2a) female mx'!$CO$2))</f>
        <v>0.3384095405782539</v>
      </c>
      <c r="EB41" s="32">
        <f>$CN101*EXP('2a)answer'!$I101*('2a) female mx'!EB$2-'2a) female mx'!$CO$2))</f>
        <v>0.33834460831630786</v>
      </c>
      <c r="EC41" s="32">
        <f>$CN101*EXP('2a)answer'!$I101*('2a) female mx'!EC$2-'2a) female mx'!$CO$2))</f>
        <v>0.33827968851322637</v>
      </c>
      <c r="ED41" s="32">
        <f>$CN101*EXP('2a)answer'!$I101*('2a) female mx'!ED$2-'2a) female mx'!$CO$2))</f>
        <v>0.33821478116661896</v>
      </c>
      <c r="EE41" s="32">
        <f>$CN101*EXP('2a)answer'!$I101*('2a) female mx'!EE$2-'2a) female mx'!$CO$2))</f>
        <v>0.33814988627409548</v>
      </c>
      <c r="EF41" s="32">
        <f>$CN101*EXP('2a)answer'!$I101*('2a) female mx'!EF$2-'2a) female mx'!$CO$2))</f>
        <v>0.3380850038332664</v>
      </c>
      <c r="EG41" s="32">
        <f>$CN101*EXP('2a)answer'!$I101*('2a) female mx'!EG$2-'2a) female mx'!$CO$2))</f>
        <v>0.33802013384174245</v>
      </c>
      <c r="EH41" s="32">
        <f>$CN101*EXP('2a)answer'!$I101*('2a) female mx'!EH$2-'2a) female mx'!$CO$2))</f>
        <v>0.3379552762971349</v>
      </c>
      <c r="EI41" s="32">
        <f>$CN101*EXP('2a)answer'!$I101*('2a) female mx'!EI$2-'2a) female mx'!$CO$2))</f>
        <v>0.33789043119705564</v>
      </c>
      <c r="EJ41" s="32">
        <f>$CN101*EXP('2a)answer'!$I101*('2a) female mx'!EJ$2-'2a) female mx'!$CO$2))</f>
        <v>0.33782559853911681</v>
      </c>
      <c r="EK41" s="32">
        <f>$CN101*EXP('2a)answer'!$I101*('2a) female mx'!EK$2-'2a) female mx'!$CO$2))</f>
        <v>0.33776077832093104</v>
      </c>
      <c r="EL41" s="32">
        <f>$CN101*EXP('2a)answer'!$I101*('2a) female mx'!EL$2-'2a) female mx'!$CO$2))</f>
        <v>0.33769597054011152</v>
      </c>
      <c r="EM41" s="32">
        <f>$CN101*EXP('2a)answer'!$I101*('2a) female mx'!EM$2-'2a) female mx'!$CO$2))</f>
        <v>0.33763117519427177</v>
      </c>
      <c r="EN41" s="32">
        <f>$CN101*EXP('2a)answer'!$I101*('2a) female mx'!EN$2-'2a) female mx'!$CO$2))</f>
        <v>0.33756639228102586</v>
      </c>
      <c r="EO41" s="32">
        <f>$CN101*EXP('2a)answer'!$I101*('2a) female mx'!EO$2-'2a) female mx'!$CO$2))</f>
        <v>0.33750162179798826</v>
      </c>
    </row>
    <row r="42" spans="1:145" x14ac:dyDescent="0.25">
      <c r="A42" s="31">
        <f>'2a) male mx'!A42</f>
        <v>39</v>
      </c>
      <c r="B42" s="32">
        <f>2*(females!B41-females!B42)/(females!B41+females!B42)</f>
        <v>5.4424231453826894E-3</v>
      </c>
      <c r="C42" s="32">
        <f>2*(females!C41-females!C42)/(females!C41+females!C42)</f>
        <v>5.3927233252792656E-3</v>
      </c>
      <c r="D42" s="32">
        <f>2*(females!D41-females!D42)/(females!D41+females!D42)</f>
        <v>5.4972780755964783E-3</v>
      </c>
      <c r="E42" s="32">
        <f>2*(females!E41-females!E42)/(females!E41+females!E42)</f>
        <v>4.7455591340237746E-3</v>
      </c>
      <c r="F42" s="32">
        <f>2*(females!F41-females!F42)/(females!F41+females!F42)</f>
        <v>4.8448709587254266E-3</v>
      </c>
      <c r="G42" s="32">
        <f>2*(females!G41-females!G42)/(females!G41+females!G42)</f>
        <v>5.0742177247674316E-3</v>
      </c>
      <c r="H42" s="32">
        <f>2*(females!H41-females!H42)/(females!H41+females!H42)</f>
        <v>4.7374793100826429E-3</v>
      </c>
      <c r="I42" s="32">
        <f>2*(females!I41-females!I42)/(females!I41+females!I42)</f>
        <v>5.0805793972532017E-3</v>
      </c>
      <c r="J42" s="32">
        <f>2*(females!J41-females!J42)/(females!J41+females!J42)</f>
        <v>4.4532065406471064E-3</v>
      </c>
      <c r="K42" s="32">
        <f>2*(females!K41-females!K42)/(females!K41+females!K42)</f>
        <v>3.9067199019310198E-3</v>
      </c>
      <c r="L42" s="32">
        <f>2*(females!L41-females!L42)/(females!L41+females!L42)</f>
        <v>4.0923441423364902E-3</v>
      </c>
      <c r="M42" s="32">
        <f>2*(females!M41-females!M42)/(females!M41+females!M42)</f>
        <v>3.7256141618497111E-3</v>
      </c>
      <c r="N42" s="32">
        <f>2*(females!N41-females!N42)/(females!N41+females!N42)</f>
        <v>4.3820516585162013E-3</v>
      </c>
      <c r="O42" s="32">
        <f>2*(females!O41-females!O42)/(females!O41+females!O42)</f>
        <v>4.1292935267920623E-3</v>
      </c>
      <c r="P42" s="32">
        <f>2*(females!P41-females!P42)/(females!P41+females!P42)</f>
        <v>4.194626129920347E-3</v>
      </c>
      <c r="Q42" s="32">
        <f>2*(females!Q41-females!Q42)/(females!Q41+females!Q42)</f>
        <v>3.9485777177674652E-3</v>
      </c>
      <c r="R42" s="32">
        <f>2*(females!R41-females!R42)/(females!R41+females!R42)</f>
        <v>3.5971021476156593E-3</v>
      </c>
      <c r="S42" s="32">
        <f>2*(females!S41-females!S42)/(females!S41+females!S42)</f>
        <v>3.1584252674021394E-3</v>
      </c>
      <c r="T42" s="32">
        <f>2*(females!T41-females!T42)/(females!T41+females!T42)</f>
        <v>4.3008835753044605E-3</v>
      </c>
      <c r="U42" s="32">
        <f>2*(females!U41-females!U42)/(females!U41+females!U42)</f>
        <v>2.8918866513392982E-3</v>
      </c>
      <c r="V42" s="32">
        <f>2*(females!V41-females!V42)/(females!V41+females!V42)</f>
        <v>3.2446247013722986E-3</v>
      </c>
      <c r="W42" s="32">
        <f>2*(females!W41-females!W42)/(females!W41+females!W42)</f>
        <v>3.4821304408288139E-3</v>
      </c>
      <c r="X42" s="32">
        <f>2*(females!X41-females!X42)/(females!X41+females!X42)</f>
        <v>3.3027075552206054E-3</v>
      </c>
      <c r="Y42" s="32">
        <f>2*(females!Y41-females!Y42)/(females!Y41+females!Y42)</f>
        <v>2.761511299820447E-3</v>
      </c>
      <c r="Z42" s="32">
        <f>2*(females!Z41-females!Z42)/(females!Z41+females!Z42)</f>
        <v>2.7769642140431949E-3</v>
      </c>
      <c r="AA42" s="32">
        <f>2*(females!AA41-females!AA42)/(females!AA41+females!AA42)</f>
        <v>2.5689246828136769E-3</v>
      </c>
      <c r="AB42" s="32">
        <f>2*(females!AB41-females!AB42)/(females!AB41+females!AB42)</f>
        <v>2.8319613216537362E-3</v>
      </c>
      <c r="AC42" s="32">
        <f>2*(females!AC41-females!AC42)/(females!AC41+females!AC42)</f>
        <v>2.3435117362853733E-3</v>
      </c>
      <c r="AD42" s="32">
        <f>2*(females!AD41-females!AD42)/(females!AD41+females!AD42)</f>
        <v>2.1710211248869259E-3</v>
      </c>
      <c r="AE42" s="32">
        <f>2*(females!AE41-females!AE42)/(females!AE41+females!AE42)</f>
        <v>2.5856977925802177E-3</v>
      </c>
      <c r="AF42" s="32">
        <f>2*(females!AF41-females!AF42)/(females!AF41+females!AF42)</f>
        <v>2.4294345171498896E-3</v>
      </c>
      <c r="AG42" s="32">
        <f>2*(females!AG41-females!AG42)/(females!AG41+females!AG42)</f>
        <v>2.1747317388836731E-3</v>
      </c>
      <c r="AH42" s="32">
        <f>2*(females!AH41-females!AH42)/(females!AH41+females!AH42)</f>
        <v>2.4108360737208293E-3</v>
      </c>
      <c r="AI42" s="32">
        <f>2*(females!AI41-females!AI42)/(females!AI41+females!AI42)</f>
        <v>2.2363576906442189E-3</v>
      </c>
      <c r="AJ42" s="32">
        <f>2*(females!AJ41-females!AJ42)/(females!AJ41+females!AJ42)</f>
        <v>1.9982751730085609E-3</v>
      </c>
      <c r="AK42" s="32">
        <f>2*(females!AK41-females!AK42)/(females!AK41+females!AK42)</f>
        <v>1.9043110023935401E-3</v>
      </c>
      <c r="AL42" s="32">
        <f>2*(females!AL41-females!AL42)/(females!AL41+females!AL42)</f>
        <v>1.9457401437744204E-3</v>
      </c>
      <c r="AM42" s="32">
        <f>2*(females!AM41-females!AM42)/(females!AM41+females!AM42)</f>
        <v>1.7812611328820805E-3</v>
      </c>
      <c r="AN42" s="32">
        <f>2*(females!AN41-females!AN42)/(females!AN41+females!AN42)</f>
        <v>2.3176429256833637E-3</v>
      </c>
      <c r="AO42" s="32">
        <f>2*(females!AO41-females!AO42)/(females!AO41+females!AO42)</f>
        <v>1.8019905709795705E-3</v>
      </c>
      <c r="AP42" s="32">
        <f>2*(females!AP41-females!AP42)/(females!AP41+females!AP42)</f>
        <v>1.49583936986459E-3</v>
      </c>
      <c r="AQ42" s="32">
        <f>2*(females!AQ41-females!AQ42)/(females!AQ41+females!AQ42)</f>
        <v>1.652114811522978E-3</v>
      </c>
      <c r="AR42" s="32">
        <f>2*(females!AR41-females!AR42)/(females!AR41+females!AR42)</f>
        <v>1.9558316729682097E-3</v>
      </c>
      <c r="AS42" s="32">
        <f>2*(females!AS41-females!AS42)/(females!AS41+females!AS42)</f>
        <v>2.1555332328812992E-3</v>
      </c>
      <c r="AT42" s="32">
        <f>2*(females!AT41-females!AT42)/(females!AT41+females!AT42)</f>
        <v>2.1747085576872809E-3</v>
      </c>
      <c r="AU42" s="32">
        <f>2*(females!AU41-females!AU42)/(females!AU41+females!AU42)</f>
        <v>2.1314387211367673E-3</v>
      </c>
      <c r="AV42" s="32">
        <f>2*(females!AV41-females!AV42)/(females!AV41+females!AV42)</f>
        <v>1.8647484412682373E-3</v>
      </c>
      <c r="AW42" s="32">
        <f>2*(females!AW41-females!AW42)/(females!AW41+females!AW42)</f>
        <v>1.9420314066154361E-3</v>
      </c>
      <c r="AX42" s="32">
        <f>2*(females!AX41-females!AX42)/(females!AX41+females!AX42)</f>
        <v>1.6676220751472197E-3</v>
      </c>
      <c r="AY42" s="32">
        <f>2*(females!AY41-females!AY42)/(females!AY41+females!AY42)</f>
        <v>1.9328718819380958E-3</v>
      </c>
      <c r="AZ42" s="32">
        <f>2*(females!AZ41-females!AZ42)/(females!AZ41+females!AZ42)</f>
        <v>1.574597877942595E-3</v>
      </c>
      <c r="BA42" s="32">
        <f>2*(females!BA41-females!BA42)/(females!BA41+females!BA42)</f>
        <v>1.7776853704810666E-3</v>
      </c>
      <c r="BB42" s="32">
        <f>2*(females!BB41-females!BB42)/(females!BB41+females!BB42)</f>
        <v>1.4421555556708358E-3</v>
      </c>
      <c r="BC42" s="32">
        <f>2*(females!BC41-females!BC42)/(females!BC41+females!BC42)</f>
        <v>1.6174518911745189E-3</v>
      </c>
      <c r="BD42" s="32">
        <f>2*(females!BD41-females!BD42)/(females!BD41+females!BD42)</f>
        <v>1.4186086245191487E-3</v>
      </c>
      <c r="BE42" s="32">
        <f>2*(females!BE41-females!BE42)/(females!BE41+females!BE42)</f>
        <v>1.4887721765022126E-3</v>
      </c>
      <c r="BF42" s="32">
        <f>2*(females!BF41-females!BF42)/(females!BF41+females!BF42)</f>
        <v>1.1767984887429935E-3</v>
      </c>
      <c r="BG42" s="32">
        <f>2*(females!BG41-females!BG42)/(females!BG41+females!BG42)</f>
        <v>1.3727686059173553E-3</v>
      </c>
      <c r="BH42" s="32">
        <f>2*(females!BH41-females!BH42)/(females!BH41+females!BH42)</f>
        <v>1.3999547073477035E-3</v>
      </c>
      <c r="BI42" s="32">
        <f>2*(females!BI41-females!BI42)/(females!BI41+females!BI42)</f>
        <v>1.2850365207379194E-3</v>
      </c>
      <c r="BJ42" s="32">
        <f>2*(females!BJ41-females!BJ42)/(females!BJ41+females!BJ42)</f>
        <v>8.6284822088914458E-4</v>
      </c>
      <c r="BK42" s="32">
        <f>2*(females!BK41-females!BK42)/(females!BK41+females!BK42)</f>
        <v>1.0060775295663601E-3</v>
      </c>
      <c r="BL42" s="32">
        <f>2*(females!BL41-females!BL42)/(females!BL41+females!BL42)</f>
        <v>1.149024355212672E-3</v>
      </c>
      <c r="BM42" s="32">
        <f>2*(females!BM41-females!BM42)/(females!BM41+females!BM42)</f>
        <v>1.3336479374621705E-3</v>
      </c>
      <c r="BN42" s="32">
        <f>2*(females!BN41-females!BN42)/(females!BN41+females!BN42)</f>
        <v>9.6510231111202375E-4</v>
      </c>
      <c r="BO42" s="32">
        <f>2*(females!BO41-females!BO42)/(females!BO41+females!BO42)</f>
        <v>1.1266220797443592E-3</v>
      </c>
      <c r="BP42" s="32">
        <f>2*(females!BP41-females!BP42)/(females!BP41+females!BP42)</f>
        <v>9.3242003985839512E-4</v>
      </c>
      <c r="BQ42" s="32">
        <f>2*(females!BQ41-females!BQ42)/(females!BQ41+females!BQ42)</f>
        <v>1.074922068150059E-3</v>
      </c>
      <c r="BR42" s="32">
        <f>2*(females!BR41-females!BR42)/(females!BR41+females!BR42)</f>
        <v>8.4963941507956416E-4</v>
      </c>
      <c r="BS42" s="32">
        <f>2*(females!BS41-females!BS42)/(females!BS41+females!BS42)</f>
        <v>8.6934732471145339E-4</v>
      </c>
      <c r="BT42" s="32">
        <f>2*(females!BT41-females!BT42)/(females!BT41+females!BT42)</f>
        <v>8.069005316350971E-4</v>
      </c>
      <c r="BU42" s="32">
        <f>2*(females!BU41-females!BU42)/(females!BU41+females!BU42)</f>
        <v>8.6773210557747576E-4</v>
      </c>
      <c r="BV42" s="32">
        <f>2*(females!BV41-females!BV42)/(females!BV41+females!BV42)</f>
        <v>9.178896696617067E-4</v>
      </c>
      <c r="BW42" s="32">
        <f>2*(females!BW41-females!BW42)/(females!BW41+females!BW42)</f>
        <v>9.2775254494757177E-4</v>
      </c>
      <c r="BX42" s="32">
        <f>2*(females!BX41-females!BX42)/(females!BX41+females!BX42)</f>
        <v>6.9363690148315893E-4</v>
      </c>
      <c r="BY42" s="32">
        <f>2*(females!BY41-females!BY42)/(females!BY41+females!BY42)</f>
        <v>7.338701457547651E-4</v>
      </c>
      <c r="BZ42" s="32">
        <f>2*(females!BZ41-females!BZ42)/(females!BZ41+females!BZ42)</f>
        <v>8.5678440652380125E-4</v>
      </c>
      <c r="CA42" s="32">
        <f>2*(females!CA41-females!CA42)/(females!CA41+females!CA42)</f>
        <v>8.8662872167501487E-4</v>
      </c>
      <c r="CB42" s="32">
        <f>2*(females!CB41-females!CB42)/(females!CB41+females!CB42)</f>
        <v>8.0549367075701114E-4</v>
      </c>
      <c r="CC42" s="32">
        <f>2*(females!CC41-females!CC42)/(females!CC41+females!CC42)</f>
        <v>9.2719482808687099E-4</v>
      </c>
      <c r="CD42" s="32">
        <f>2*(females!CD41-females!CD42)/(females!CD41+females!CD42)</f>
        <v>8.0320060189209661E-4</v>
      </c>
      <c r="CE42" s="32">
        <f>2*(females!CE41-females!CE42)/(females!CE41+females!CE42)</f>
        <v>6.8130627767806751E-4</v>
      </c>
      <c r="CF42" s="32">
        <f>2*(females!CF41-females!CF42)/(females!CF41+females!CF42)</f>
        <v>8.2366040786443161E-4</v>
      </c>
      <c r="CG42" s="32">
        <f>2*(females!CG41-females!CG42)/(females!CG41+females!CG42)</f>
        <v>7.3158092605952226E-4</v>
      </c>
      <c r="CH42" s="32">
        <f>2*(females!CH41-females!CH42)/(females!CH41+females!CH42)</f>
        <v>7.514979181476592E-4</v>
      </c>
      <c r="CI42" s="32">
        <f>2*(females!CI41-females!CI42)/(females!CI41+females!CI42)</f>
        <v>7.4121833956938257E-4</v>
      </c>
      <c r="CJ42" s="32">
        <f>2*(females!CJ41-females!CJ42)/(females!CJ41+females!CJ42)</f>
        <v>7.513529429682503E-4</v>
      </c>
      <c r="CK42" s="32">
        <f>2*(females!CK41-females!CK42)/(females!CK41+females!CK42)</f>
        <v>7.1001115731818645E-4</v>
      </c>
      <c r="CL42" s="32">
        <f>2*(females!CL41-females!CL42)/(females!CL41+females!CL42)</f>
        <v>8.0122110152688398E-4</v>
      </c>
      <c r="CM42" s="32">
        <f>2*(females!CM41-females!CM42)/(females!CM41+females!CM42)</f>
        <v>8.2103054537714193E-4</v>
      </c>
      <c r="CN42" s="32">
        <f>2*(females!CN41-females!CN42)/(females!CN41+females!CN42)</f>
        <v>8.0100175916209134E-4</v>
      </c>
      <c r="CP42" s="31">
        <f t="shared" si="1"/>
        <v>99</v>
      </c>
      <c r="CQ42" s="32">
        <f>$CN102*EXP('2a)answer'!$I102*('2a) female mx'!CQ$2-'2a) female mx'!$CO$2))</f>
        <v>0.37574869073326211</v>
      </c>
      <c r="CR42" s="32">
        <f>$CN102*EXP('2a)answer'!$I102*('2a) female mx'!CR$2-'2a) female mx'!$CO$2))</f>
        <v>0.37583814461954285</v>
      </c>
      <c r="CS42" s="32">
        <f>$CN102*EXP('2a)answer'!$I102*('2a) female mx'!CS$2-'2a) female mx'!$CO$2))</f>
        <v>0.37592761980196632</v>
      </c>
      <c r="CT42" s="32">
        <f>$CN102*EXP('2a)answer'!$I102*('2a) female mx'!CT$2-'2a) female mx'!$CO$2))</f>
        <v>0.37601711628560253</v>
      </c>
      <c r="CU42" s="32">
        <f>$CN102*EXP('2a)answer'!$I102*('2a) female mx'!CU$2-'2a) female mx'!$CO$2))</f>
        <v>0.37610663407552264</v>
      </c>
      <c r="CV42" s="32">
        <f>$CN102*EXP('2a)answer'!$I102*('2a) female mx'!CV$2-'2a) female mx'!$CO$2))</f>
        <v>0.37619617317679893</v>
      </c>
      <c r="CW42" s="32">
        <f>$CN102*EXP('2a)answer'!$I102*('2a) female mx'!CW$2-'2a) female mx'!$CO$2))</f>
        <v>0.37628573359450512</v>
      </c>
      <c r="CX42" s="32">
        <f>$CN102*EXP('2a)answer'!$I102*('2a) female mx'!CX$2-'2a) female mx'!$CO$2))</f>
        <v>0.37637531533371582</v>
      </c>
      <c r="CY42" s="32">
        <f>$CN102*EXP('2a)answer'!$I102*('2a) female mx'!CY$2-'2a) female mx'!$CO$2))</f>
        <v>0.37646491839950696</v>
      </c>
      <c r="CZ42" s="32">
        <f>$CN102*EXP('2a)answer'!$I102*('2a) female mx'!CZ$2-'2a) female mx'!$CO$2))</f>
        <v>0.37655454279695588</v>
      </c>
      <c r="DA42" s="32">
        <f>$CN102*EXP('2a)answer'!$I102*('2a) female mx'!DA$2-'2a) female mx'!$CO$2))</f>
        <v>0.3766441885311409</v>
      </c>
      <c r="DB42" s="32">
        <f>$CN102*EXP('2a)answer'!$I102*('2a) female mx'!DB$2-'2a) female mx'!$CO$2))</f>
        <v>0.37673385560714162</v>
      </c>
      <c r="DC42" s="32">
        <f>$CN102*EXP('2a)answer'!$I102*('2a) female mx'!DC$2-'2a) female mx'!$CO$2))</f>
        <v>0.37682354403003893</v>
      </c>
      <c r="DD42" s="32">
        <f>$CN102*EXP('2a)answer'!$I102*('2a) female mx'!DD$2-'2a) female mx'!$CO$2))</f>
        <v>0.37691325380491469</v>
      </c>
      <c r="DE42" s="32">
        <f>$CN102*EXP('2a)answer'!$I102*('2a) female mx'!DE$2-'2a) female mx'!$CO$2))</f>
        <v>0.37700298493685225</v>
      </c>
      <c r="DF42" s="32">
        <f>$CN102*EXP('2a)answer'!$I102*('2a) female mx'!DF$2-'2a) female mx'!$CO$2))</f>
        <v>0.37709273743093602</v>
      </c>
      <c r="DG42" s="32">
        <f>$CN102*EXP('2a)answer'!$I102*('2a) female mx'!DG$2-'2a) female mx'!$CO$2))</f>
        <v>0.37718251129225172</v>
      </c>
      <c r="DH42" s="32">
        <f>$CN102*EXP('2a)answer'!$I102*('2a) female mx'!DH$2-'2a) female mx'!$CO$2))</f>
        <v>0.37727230652588606</v>
      </c>
      <c r="DI42" s="32">
        <f>$CN102*EXP('2a)answer'!$I102*('2a) female mx'!DI$2-'2a) female mx'!$CO$2))</f>
        <v>0.3773621231369273</v>
      </c>
      <c r="DJ42" s="32">
        <f>$CN102*EXP('2a)answer'!$I102*('2a) female mx'!DJ$2-'2a) female mx'!$CO$2))</f>
        <v>0.37745196113046459</v>
      </c>
      <c r="DK42" s="32">
        <f>$CN102*EXP('2a)answer'!$I102*('2a) female mx'!DK$2-'2a) female mx'!$CO$2))</f>
        <v>0.37754182051158847</v>
      </c>
      <c r="DL42" s="32">
        <f>$CN102*EXP('2a)answer'!$I102*('2a) female mx'!DL$2-'2a) female mx'!$CO$2))</f>
        <v>0.37763170128539064</v>
      </c>
      <c r="DM42" s="32">
        <f>$CN102*EXP('2a)answer'!$I102*('2a) female mx'!DM$2-'2a) female mx'!$CO$2))</f>
        <v>0.37772160345696398</v>
      </c>
      <c r="DN42" s="32">
        <f>$CN102*EXP('2a)answer'!$I102*('2a) female mx'!DN$2-'2a) female mx'!$CO$2))</f>
        <v>0.37781152703140269</v>
      </c>
      <c r="DO42" s="32">
        <f>$CN102*EXP('2a)answer'!$I102*('2a) female mx'!DO$2-'2a) female mx'!$CO$2))</f>
        <v>0.37790147201380214</v>
      </c>
      <c r="DP42" s="32">
        <f>$CN102*EXP('2a)answer'!$I102*('2a) female mx'!DP$2-'2a) female mx'!$CO$2))</f>
        <v>0.37799143840925881</v>
      </c>
      <c r="DQ42" s="32">
        <f>$CN102*EXP('2a)answer'!$I102*('2a) female mx'!DQ$2-'2a) female mx'!$CO$2))</f>
        <v>0.37808142622287055</v>
      </c>
      <c r="DR42" s="32">
        <f>$CN102*EXP('2a)answer'!$I102*('2a) female mx'!DR$2-'2a) female mx'!$CO$2))</f>
        <v>0.37817143545973619</v>
      </c>
      <c r="DS42" s="32">
        <f>$CN102*EXP('2a)answer'!$I102*('2a) female mx'!DS$2-'2a) female mx'!$CO$2))</f>
        <v>0.3782614661249562</v>
      </c>
      <c r="DT42" s="32">
        <f>$CN102*EXP('2a)answer'!$I102*('2a) female mx'!DT$2-'2a) female mx'!$CO$2))</f>
        <v>0.37835151822363167</v>
      </c>
      <c r="DU42" s="32">
        <f>$CN102*EXP('2a)answer'!$I102*('2a) female mx'!DU$2-'2a) female mx'!$CO$2))</f>
        <v>0.37844159176086545</v>
      </c>
      <c r="DV42" s="32">
        <f>$CN102*EXP('2a)answer'!$I102*('2a) female mx'!DV$2-'2a) female mx'!$CO$2))</f>
        <v>0.37853168674176141</v>
      </c>
      <c r="DW42" s="32">
        <f>$CN102*EXP('2a)answer'!$I102*('2a) female mx'!DW$2-'2a) female mx'!$CO$2))</f>
        <v>0.37862180317142441</v>
      </c>
      <c r="DX42" s="32">
        <f>$CN102*EXP('2a)answer'!$I102*('2a) female mx'!DX$2-'2a) female mx'!$CO$2))</f>
        <v>0.37871194105496087</v>
      </c>
      <c r="DY42" s="32">
        <f>$CN102*EXP('2a)answer'!$I102*('2a) female mx'!DY$2-'2a) female mx'!$CO$2))</f>
        <v>0.37880210039747825</v>
      </c>
      <c r="DZ42" s="32">
        <f>$CN102*EXP('2a)answer'!$I102*('2a) female mx'!DZ$2-'2a) female mx'!$CO$2))</f>
        <v>0.37889228120408525</v>
      </c>
      <c r="EA42" s="32">
        <f>$CN102*EXP('2a)answer'!$I102*('2a) female mx'!EA$2-'2a) female mx'!$CO$2))</f>
        <v>0.37898248347989183</v>
      </c>
      <c r="EB42" s="32">
        <f>$CN102*EXP('2a)answer'!$I102*('2a) female mx'!EB$2-'2a) female mx'!$CO$2))</f>
        <v>0.37907270723000902</v>
      </c>
      <c r="EC42" s="32">
        <f>$CN102*EXP('2a)answer'!$I102*('2a) female mx'!EC$2-'2a) female mx'!$CO$2))</f>
        <v>0.37916295245954929</v>
      </c>
      <c r="ED42" s="32">
        <f>$CN102*EXP('2a)answer'!$I102*('2a) female mx'!ED$2-'2a) female mx'!$CO$2))</f>
        <v>0.37925321917362614</v>
      </c>
      <c r="EE42" s="32">
        <f>$CN102*EXP('2a)answer'!$I102*('2a) female mx'!EE$2-'2a) female mx'!$CO$2))</f>
        <v>0.37934350737735445</v>
      </c>
      <c r="EF42" s="32">
        <f>$CN102*EXP('2a)answer'!$I102*('2a) female mx'!EF$2-'2a) female mx'!$CO$2))</f>
        <v>0.37943381707585011</v>
      </c>
      <c r="EG42" s="32">
        <f>$CN102*EXP('2a)answer'!$I102*('2a) female mx'!EG$2-'2a) female mx'!$CO$2))</f>
        <v>0.37952414827423037</v>
      </c>
      <c r="EH42" s="32">
        <f>$CN102*EXP('2a)answer'!$I102*('2a) female mx'!EH$2-'2a) female mx'!$CO$2))</f>
        <v>0.37961450097761368</v>
      </c>
      <c r="EI42" s="32">
        <f>$CN102*EXP('2a)answer'!$I102*('2a) female mx'!EI$2-'2a) female mx'!$CO$2))</f>
        <v>0.37970487519111984</v>
      </c>
      <c r="EJ42" s="32">
        <f>$CN102*EXP('2a)answer'!$I102*('2a) female mx'!EJ$2-'2a) female mx'!$CO$2))</f>
        <v>0.37979527091986953</v>
      </c>
      <c r="EK42" s="32">
        <f>$CN102*EXP('2a)answer'!$I102*('2a) female mx'!EK$2-'2a) female mx'!$CO$2))</f>
        <v>0.37988568816898488</v>
      </c>
      <c r="EL42" s="32">
        <f>$CN102*EXP('2a)answer'!$I102*('2a) female mx'!EL$2-'2a) female mx'!$CO$2))</f>
        <v>0.37997612694358934</v>
      </c>
      <c r="EM42" s="32">
        <f>$CN102*EXP('2a)answer'!$I102*('2a) female mx'!EM$2-'2a) female mx'!$CO$2))</f>
        <v>0.38006658724880732</v>
      </c>
      <c r="EN42" s="32">
        <f>$CN102*EXP('2a)answer'!$I102*('2a) female mx'!EN$2-'2a) female mx'!$CO$2))</f>
        <v>0.38015706908976465</v>
      </c>
      <c r="EO42" s="32">
        <f>$CN102*EXP('2a)answer'!$I102*('2a) female mx'!EO$2-'2a) female mx'!$CO$2))</f>
        <v>0.3802475724715883</v>
      </c>
    </row>
    <row r="43" spans="1:145" x14ac:dyDescent="0.25">
      <c r="A43" s="31">
        <f>'2a) male mx'!A43</f>
        <v>40</v>
      </c>
      <c r="B43" s="32">
        <f>2*(females!B42-females!B43)/(females!B42+females!B43)</f>
        <v>5.6060477363458761E-3</v>
      </c>
      <c r="C43" s="32">
        <f>2*(females!C42-females!C43)/(females!C42+females!C43)</f>
        <v>5.092521971768185E-3</v>
      </c>
      <c r="D43" s="32">
        <f>2*(females!D42-females!D43)/(females!D42+females!D43)</f>
        <v>5.5635812270920142E-3</v>
      </c>
      <c r="E43" s="32">
        <f>2*(females!E42-females!E43)/(females!E42+females!E43)</f>
        <v>5.6224661912230344E-3</v>
      </c>
      <c r="F43" s="32">
        <f>2*(females!F42-females!F43)/(females!F42+females!F43)</f>
        <v>5.1383191024913242E-3</v>
      </c>
      <c r="G43" s="32">
        <f>2*(females!G42-females!G43)/(females!G42+females!G43)</f>
        <v>4.7475309908273011E-3</v>
      </c>
      <c r="H43" s="32">
        <f>2*(females!H42-females!H43)/(females!H42+females!H43)</f>
        <v>4.6540052651372699E-3</v>
      </c>
      <c r="I43" s="32">
        <f>2*(females!I42-females!I43)/(females!I42+females!I43)</f>
        <v>4.8346206002004601E-3</v>
      </c>
      <c r="J43" s="32">
        <f>2*(females!J42-females!J43)/(females!J42+females!J43)</f>
        <v>4.7300052426166479E-3</v>
      </c>
      <c r="K43" s="32">
        <f>2*(females!K42-females!K43)/(females!K42+females!K43)</f>
        <v>4.2793544156725606E-3</v>
      </c>
      <c r="L43" s="32">
        <f>2*(females!L42-females!L43)/(females!L42+females!L43)</f>
        <v>4.6796276792576358E-3</v>
      </c>
      <c r="M43" s="32">
        <f>2*(females!M42-females!M43)/(females!M42+females!M43)</f>
        <v>3.4557578023646446E-3</v>
      </c>
      <c r="N43" s="32">
        <f>2*(females!N42-females!N43)/(females!N42+females!N43)</f>
        <v>4.0603379834410801E-3</v>
      </c>
      <c r="O43" s="32">
        <f>2*(females!O42-females!O43)/(females!O42+females!O43)</f>
        <v>4.5929209606288416E-3</v>
      </c>
      <c r="P43" s="32">
        <f>2*(females!P42-females!P43)/(females!P42+females!P43)</f>
        <v>4.1440306090589647E-3</v>
      </c>
      <c r="Q43" s="32">
        <f>2*(females!Q42-females!Q43)/(females!Q42+females!Q43)</f>
        <v>3.5305908614641701E-3</v>
      </c>
      <c r="R43" s="32">
        <f>2*(females!R42-females!R43)/(females!R42+females!R43)</f>
        <v>3.9256047287227159E-3</v>
      </c>
      <c r="S43" s="32">
        <f>2*(females!S42-females!S43)/(females!S42+females!S43)</f>
        <v>4.0691073817204909E-3</v>
      </c>
      <c r="T43" s="32">
        <f>2*(females!T42-females!T43)/(females!T42+females!T43)</f>
        <v>3.5123435385183278E-3</v>
      </c>
      <c r="U43" s="32">
        <f>2*(females!U42-females!U43)/(females!U42+females!U43)</f>
        <v>4.0360015788215541E-3</v>
      </c>
      <c r="V43" s="32">
        <f>2*(females!V42-females!V43)/(females!V42+females!V43)</f>
        <v>3.0765457970594466E-3</v>
      </c>
      <c r="W43" s="32">
        <f>2*(females!W42-females!W43)/(females!W42+females!W43)</f>
        <v>3.3712882339807992E-3</v>
      </c>
      <c r="X43" s="32">
        <f>2*(females!X42-females!X43)/(females!X42+females!X43)</f>
        <v>2.9572970749441336E-3</v>
      </c>
      <c r="Y43" s="32">
        <f>2*(females!Y42-females!Y43)/(females!Y42+females!Y43)</f>
        <v>3.3940986478348937E-3</v>
      </c>
      <c r="Z43" s="32">
        <f>2*(females!Z42-females!Z43)/(females!Z42+females!Z43)</f>
        <v>2.762911717356307E-3</v>
      </c>
      <c r="AA43" s="32">
        <f>2*(females!AA42-females!AA43)/(females!AA42+females!AA43)</f>
        <v>3.2939616139324793E-3</v>
      </c>
      <c r="AB43" s="32">
        <f>2*(females!AB42-females!AB43)/(females!AB42+females!AB43)</f>
        <v>2.7751232338284284E-3</v>
      </c>
      <c r="AC43" s="32">
        <f>2*(females!AC42-females!AC43)/(females!AC42+females!AC43)</f>
        <v>2.7249417999635245E-3</v>
      </c>
      <c r="AD43" s="32">
        <f>2*(females!AD42-females!AD43)/(females!AD42+females!AD43)</f>
        <v>2.795203345709043E-3</v>
      </c>
      <c r="AE43" s="32">
        <f>2*(females!AE42-females!AE43)/(females!AE42+females!AE43)</f>
        <v>2.7953822845315068E-3</v>
      </c>
      <c r="AF43" s="32">
        <f>2*(females!AF42-females!AF43)/(females!AF42+females!AF43)</f>
        <v>2.6171718520496727E-3</v>
      </c>
      <c r="AG43" s="32">
        <f>2*(females!AG42-females!AG43)/(females!AG42+females!AG43)</f>
        <v>2.1581854232116562E-3</v>
      </c>
      <c r="AH43" s="32">
        <f>2*(females!AH42-females!AH43)/(females!AH42+females!AH43)</f>
        <v>1.8119493289959576E-3</v>
      </c>
      <c r="AI43" s="32">
        <f>2*(females!AI42-females!AI43)/(females!AI42+females!AI43)</f>
        <v>2.4107341108303287E-3</v>
      </c>
      <c r="AJ43" s="32">
        <f>2*(females!AJ42-females!AJ43)/(females!AJ42+females!AJ43)</f>
        <v>1.9811788013868251E-3</v>
      </c>
      <c r="AK43" s="32">
        <f>2*(females!AK42-females!AK43)/(females!AK42+females!AK43)</f>
        <v>1.9607016360263115E-3</v>
      </c>
      <c r="AL43" s="32">
        <f>2*(females!AL42-females!AL43)/(females!AL42+females!AL43)</f>
        <v>2.0128251740145326E-3</v>
      </c>
      <c r="AM43" s="32">
        <f>2*(females!AM42-females!AM43)/(females!AM42+females!AM43)</f>
        <v>1.9000131216375803E-3</v>
      </c>
      <c r="AN43" s="32">
        <f>2*(females!AN42-females!AN43)/(females!AN42+females!AN43)</f>
        <v>1.9442473923438691E-3</v>
      </c>
      <c r="AO43" s="32">
        <f>2*(females!AO42-females!AO43)/(females!AO42+females!AO43)</f>
        <v>2.1729888043837686E-3</v>
      </c>
      <c r="AP43" s="32">
        <f>2*(females!AP42-females!AP43)/(females!AP42+females!AP43)</f>
        <v>1.781186479746862E-3</v>
      </c>
      <c r="AQ43" s="32">
        <f>2*(females!AQ42-females!AQ43)/(females!AQ42+females!AQ43)</f>
        <v>1.7596782302664656E-3</v>
      </c>
      <c r="AR43" s="32">
        <f>2*(females!AR42-females!AR43)/(females!AR42+females!AR43)</f>
        <v>2.1170231719714518E-3</v>
      </c>
      <c r="AS43" s="32">
        <f>2*(females!AS42-females!AS43)/(females!AS42+females!AS43)</f>
        <v>2.1601895933390657E-3</v>
      </c>
      <c r="AT43" s="32">
        <f>2*(females!AT42-females!AT43)/(females!AT42+females!AT43)</f>
        <v>1.7180150640589153E-3</v>
      </c>
      <c r="AU43" s="32">
        <f>2*(females!AU42-females!AU43)/(females!AU42+females!AU43)</f>
        <v>2.1674371364700093E-3</v>
      </c>
      <c r="AV43" s="32">
        <f>2*(females!AV42-females!AV43)/(females!AV42+females!AV43)</f>
        <v>2.1607853985187659E-3</v>
      </c>
      <c r="AW43" s="32">
        <f>2*(females!AW42-females!AW43)/(females!AW42+females!AW43)</f>
        <v>2.0819492904110017E-3</v>
      </c>
      <c r="AX43" s="32">
        <f>2*(females!AX42-females!AX43)/(females!AX42+females!AX43)</f>
        <v>1.7435517297181605E-3</v>
      </c>
      <c r="AY43" s="32">
        <f>2*(females!AY42-females!AY43)/(females!AY42+females!AY43)</f>
        <v>1.978529293225369E-3</v>
      </c>
      <c r="AZ43" s="32">
        <f>2*(females!AZ42-females!AZ43)/(females!AZ42+females!AZ43)</f>
        <v>1.6816114224239228E-3</v>
      </c>
      <c r="BA43" s="32">
        <f>2*(females!BA42-females!BA43)/(females!BA42+females!BA43)</f>
        <v>1.7183114725929319E-3</v>
      </c>
      <c r="BB43" s="32">
        <f>2*(females!BB42-females!BB43)/(females!BB42+females!BB43)</f>
        <v>1.6002161330881054E-3</v>
      </c>
      <c r="BC43" s="32">
        <f>2*(females!BC42-females!BC43)/(females!BC42+females!BC43)</f>
        <v>1.5992855140041333E-3</v>
      </c>
      <c r="BD43" s="32">
        <f>2*(females!BD42-females!BD43)/(females!BD42+females!BD43)</f>
        <v>1.6281831239337735E-3</v>
      </c>
      <c r="BE43" s="32">
        <f>2*(females!BE42-females!BE43)/(females!BE42+females!BE43)</f>
        <v>1.3873789925971942E-3</v>
      </c>
      <c r="BF43" s="32">
        <f>2*(females!BF42-females!BF43)/(females!BF42+females!BF43)</f>
        <v>1.2816007606920644E-3</v>
      </c>
      <c r="BG43" s="32">
        <f>2*(females!BG42-females!BG43)/(females!BG42+females!BG43)</f>
        <v>1.5298106342512196E-3</v>
      </c>
      <c r="BH43" s="32">
        <f>2*(females!BH42-females!BH43)/(females!BH42+females!BH43)</f>
        <v>1.2059431351429352E-3</v>
      </c>
      <c r="BI43" s="32">
        <f>2*(females!BI42-females!BI43)/(females!BI42+females!BI43)</f>
        <v>1.4618077002264771E-3</v>
      </c>
      <c r="BJ43" s="32">
        <f>2*(females!BJ42-females!BJ43)/(females!BJ42+females!BJ43)</f>
        <v>1.0796082564326658E-3</v>
      </c>
      <c r="BK43" s="32">
        <f>2*(females!BK42-females!BK43)/(females!BK42+females!BK43)</f>
        <v>1.1407606098444557E-3</v>
      </c>
      <c r="BL43" s="32">
        <f>2*(females!BL42-females!BL43)/(females!BL42+females!BL43)</f>
        <v>1.027031468244187E-3</v>
      </c>
      <c r="BM43" s="32">
        <f>2*(females!BM42-females!BM43)/(females!BM42+females!BM43)</f>
        <v>1.0476474152894897E-3</v>
      </c>
      <c r="BN43" s="32">
        <f>2*(females!BN42-females!BN43)/(females!BN42+females!BN43)</f>
        <v>8.6322063508375299E-4</v>
      </c>
      <c r="BO43" s="32">
        <f>2*(females!BO42-females!BO43)/(females!BO42+females!BO43)</f>
        <v>1.1997108389260026E-3</v>
      </c>
      <c r="BP43" s="32">
        <f>2*(females!BP42-females!BP43)/(females!BP42+females!BP43)</f>
        <v>1.1693147200311817E-3</v>
      </c>
      <c r="BQ43" s="32">
        <f>2*(females!BQ42-females!BQ43)/(females!BQ42+females!BQ43)</f>
        <v>9.5303973560833144E-4</v>
      </c>
      <c r="BR43" s="32">
        <f>2*(females!BR42-females!BR43)/(females!BR42+females!BR43)</f>
        <v>1.1681524746387951E-3</v>
      </c>
      <c r="BS43" s="32">
        <f>2*(females!BS42-females!BS43)/(females!BS42+females!BS43)</f>
        <v>9.7251866979920049E-4</v>
      </c>
      <c r="BT43" s="32">
        <f>2*(females!BT42-females!BT43)/(females!BT42+females!BT43)</f>
        <v>8.6891186678047713E-4</v>
      </c>
      <c r="BU43" s="32">
        <f>2*(females!BU42-females!BU43)/(females!BU42+females!BU43)</f>
        <v>9.7071009998314032E-4</v>
      </c>
      <c r="BV43" s="32">
        <f>2*(females!BV42-females!BV43)/(females!BV42+females!BV43)</f>
        <v>9.4937193431979543E-4</v>
      </c>
      <c r="BW43" s="32">
        <f>2*(females!BW42-females!BW43)/(females!BW42+females!BW43)</f>
        <v>8.4694309664845233E-4</v>
      </c>
      <c r="BX43" s="32">
        <f>2*(females!BX42-females!BX43)/(females!BX42+females!BX43)</f>
        <v>1.041358257868891E-3</v>
      </c>
      <c r="BY43" s="32">
        <f>2*(females!BY42-females!BY43)/(females!BY42+females!BY43)</f>
        <v>8.5686306512159293E-4</v>
      </c>
      <c r="BZ43" s="32">
        <f>2*(females!BZ42-females!BZ43)/(females!BZ42+females!BZ43)</f>
        <v>8.88158398456442E-4</v>
      </c>
      <c r="CA43" s="32">
        <f>2*(females!CA42-females!CA43)/(females!CA42+females!CA43)</f>
        <v>8.8741552977177095E-4</v>
      </c>
      <c r="CB43" s="32">
        <f>2*(females!CB42-females!CB43)/(females!CB42+females!CB43)</f>
        <v>8.9802332819691199E-4</v>
      </c>
      <c r="CC43" s="32">
        <f>2*(females!CC42-females!CC43)/(females!CC42+females!CC43)</f>
        <v>8.1582704466653065E-4</v>
      </c>
      <c r="CD43" s="32">
        <f>2*(females!CD42-females!CD43)/(females!CD42+females!CD43)</f>
        <v>9.1582546401823507E-4</v>
      </c>
      <c r="CE43" s="32">
        <f>2*(females!CE42-females!CE43)/(females!CE42+females!CE43)</f>
        <v>8.8537452869071422E-4</v>
      </c>
      <c r="CF43" s="32">
        <f>2*(females!CF42-females!CF43)/(females!CF42+females!CF43)</f>
        <v>1.0585349469205794E-3</v>
      </c>
      <c r="CG43" s="32">
        <f>2*(females!CG42-females!CG43)/(females!CG42+females!CG43)</f>
        <v>8.2366878346154429E-4</v>
      </c>
      <c r="CH43" s="32">
        <f>2*(females!CH42-females!CH43)/(females!CH42+females!CH43)</f>
        <v>8.1306597014015221E-4</v>
      </c>
      <c r="CI43" s="32">
        <f>2*(females!CI42-females!CI43)/(females!CI42+females!CI43)</f>
        <v>8.3325712079179747E-4</v>
      </c>
      <c r="CJ43" s="32">
        <f>2*(females!CJ42-females!CJ43)/(females!CJ42+females!CJ43)</f>
        <v>8.535717914846052E-4</v>
      </c>
      <c r="CK43" s="32">
        <f>2*(females!CK42-females!CK43)/(females!CK42+females!CK43)</f>
        <v>7.6128606592737328E-4</v>
      </c>
      <c r="CL43" s="32">
        <f>2*(females!CL42-females!CL43)/(females!CL42+females!CL43)</f>
        <v>6.3940890199282445E-4</v>
      </c>
      <c r="CM43" s="32">
        <f>2*(females!CM42-females!CM43)/(females!CM42+females!CM43)</f>
        <v>7.608149850119448E-4</v>
      </c>
      <c r="CN43" s="32">
        <f>2*(females!CN42-females!CN43)/(females!CN42+females!CN43)</f>
        <v>7.5088787417554542E-4</v>
      </c>
      <c r="CP43" s="31">
        <f t="shared" si="1"/>
        <v>100</v>
      </c>
      <c r="CQ43" s="32">
        <f>$CN103*EXP('2a)answer'!$I103*('2a) female mx'!CQ$2-'2a) female mx'!$CO$2))</f>
        <v>0.41293029512464441</v>
      </c>
      <c r="CR43" s="32">
        <f>$CN103*EXP('2a)answer'!$I103*('2a) female mx'!CR$2-'2a) female mx'!$CO$2))</f>
        <v>0.41322393788229334</v>
      </c>
      <c r="CS43" s="32">
        <f>$CN103*EXP('2a)answer'!$I103*('2a) female mx'!CS$2-'2a) female mx'!$CO$2))</f>
        <v>0.41351778945501377</v>
      </c>
      <c r="CT43" s="32">
        <f>$CN103*EXP('2a)answer'!$I103*('2a) female mx'!CT$2-'2a) female mx'!$CO$2))</f>
        <v>0.41381184999129828</v>
      </c>
      <c r="CU43" s="32">
        <f>$CN103*EXP('2a)answer'!$I103*('2a) female mx'!CU$2-'2a) female mx'!$CO$2))</f>
        <v>0.41410611963974481</v>
      </c>
      <c r="CV43" s="32">
        <f>$CN103*EXP('2a)answer'!$I103*('2a) female mx'!CV$2-'2a) female mx'!$CO$2))</f>
        <v>0.41440059854905709</v>
      </c>
      <c r="CW43" s="32">
        <f>$CN103*EXP('2a)answer'!$I103*('2a) female mx'!CW$2-'2a) female mx'!$CO$2))</f>
        <v>0.41469528686804469</v>
      </c>
      <c r="CX43" s="32">
        <f>$CN103*EXP('2a)answer'!$I103*('2a) female mx'!CX$2-'2a) female mx'!$CO$2))</f>
        <v>0.41499018474562277</v>
      </c>
      <c r="CY43" s="32">
        <f>$CN103*EXP('2a)answer'!$I103*('2a) female mx'!CY$2-'2a) female mx'!$CO$2))</f>
        <v>0.41528529233081246</v>
      </c>
      <c r="CZ43" s="32">
        <f>$CN103*EXP('2a)answer'!$I103*('2a) female mx'!CZ$2-'2a) female mx'!$CO$2))</f>
        <v>0.41558060977274119</v>
      </c>
      <c r="DA43" s="32">
        <f>$CN103*EXP('2a)answer'!$I103*('2a) female mx'!DA$2-'2a) female mx'!$CO$2))</f>
        <v>0.41587613722064198</v>
      </c>
      <c r="DB43" s="32">
        <f>$CN103*EXP('2a)answer'!$I103*('2a) female mx'!DB$2-'2a) female mx'!$CO$2))</f>
        <v>0.41617187482385409</v>
      </c>
      <c r="DC43" s="32">
        <f>$CN103*EXP('2a)answer'!$I103*('2a) female mx'!DC$2-'2a) female mx'!$CO$2))</f>
        <v>0.4164678227318232</v>
      </c>
      <c r="DD43" s="32">
        <f>$CN103*EXP('2a)answer'!$I103*('2a) female mx'!DD$2-'2a) female mx'!$CO$2))</f>
        <v>0.41676398109410107</v>
      </c>
      <c r="DE43" s="32">
        <f>$CN103*EXP('2a)answer'!$I103*('2a) female mx'!DE$2-'2a) female mx'!$CO$2))</f>
        <v>0.41706035006034581</v>
      </c>
      <c r="DF43" s="32">
        <f>$CN103*EXP('2a)answer'!$I103*('2a) female mx'!DF$2-'2a) female mx'!$CO$2))</f>
        <v>0.41735692978032191</v>
      </c>
      <c r="DG43" s="32">
        <f>$CN103*EXP('2a)answer'!$I103*('2a) female mx'!DG$2-'2a) female mx'!$CO$2))</f>
        <v>0.41765372040390064</v>
      </c>
      <c r="DH43" s="32">
        <f>$CN103*EXP('2a)answer'!$I103*('2a) female mx'!DH$2-'2a) female mx'!$CO$2))</f>
        <v>0.41795072208105949</v>
      </c>
      <c r="DI43" s="32">
        <f>$CN103*EXP('2a)answer'!$I103*('2a) female mx'!DI$2-'2a) female mx'!$CO$2))</f>
        <v>0.41824793496188289</v>
      </c>
      <c r="DJ43" s="32">
        <f>$CN103*EXP('2a)answer'!$I103*('2a) female mx'!DJ$2-'2a) female mx'!$CO$2))</f>
        <v>0.41854535919656183</v>
      </c>
      <c r="DK43" s="32">
        <f>$CN103*EXP('2a)answer'!$I103*('2a) female mx'!DK$2-'2a) female mx'!$CO$2))</f>
        <v>0.41884299493539401</v>
      </c>
      <c r="DL43" s="32">
        <f>$CN103*EXP('2a)answer'!$I103*('2a) female mx'!DL$2-'2a) female mx'!$CO$2))</f>
        <v>0.41914084232878435</v>
      </c>
      <c r="DM43" s="32">
        <f>$CN103*EXP('2a)answer'!$I103*('2a) female mx'!DM$2-'2a) female mx'!$CO$2))</f>
        <v>0.41943890152724439</v>
      </c>
      <c r="DN43" s="32">
        <f>$CN103*EXP('2a)answer'!$I103*('2a) female mx'!DN$2-'2a) female mx'!$CO$2))</f>
        <v>0.41973717268139288</v>
      </c>
      <c r="DO43" s="32">
        <f>$CN103*EXP('2a)answer'!$I103*('2a) female mx'!DO$2-'2a) female mx'!$CO$2))</f>
        <v>0.42003565594195558</v>
      </c>
      <c r="DP43" s="32">
        <f>$CN103*EXP('2a)answer'!$I103*('2a) female mx'!DP$2-'2a) female mx'!$CO$2))</f>
        <v>0.42033435145976555</v>
      </c>
      <c r="DQ43" s="32">
        <f>$CN103*EXP('2a)answer'!$I103*('2a) female mx'!DQ$2-'2a) female mx'!$CO$2))</f>
        <v>0.42063325938576301</v>
      </c>
      <c r="DR43" s="32">
        <f>$CN103*EXP('2a)answer'!$I103*('2a) female mx'!DR$2-'2a) female mx'!$CO$2))</f>
        <v>0.42093237987099552</v>
      </c>
      <c r="DS43" s="32">
        <f>$CN103*EXP('2a)answer'!$I103*('2a) female mx'!DS$2-'2a) female mx'!$CO$2))</f>
        <v>0.42123171306661805</v>
      </c>
      <c r="DT43" s="32">
        <f>$CN103*EXP('2a)answer'!$I103*('2a) female mx'!DT$2-'2a) female mx'!$CO$2))</f>
        <v>0.42153125912389333</v>
      </c>
      <c r="DU43" s="32">
        <f>$CN103*EXP('2a)answer'!$I103*('2a) female mx'!DU$2-'2a) female mx'!$CO$2))</f>
        <v>0.42183101819419105</v>
      </c>
      <c r="DV43" s="32">
        <f>$CN103*EXP('2a)answer'!$I103*('2a) female mx'!DV$2-'2a) female mx'!$CO$2))</f>
        <v>0.42213099042898922</v>
      </c>
      <c r="DW43" s="32">
        <f>$CN103*EXP('2a)answer'!$I103*('2a) female mx'!DW$2-'2a) female mx'!$CO$2))</f>
        <v>0.42243117597987312</v>
      </c>
      <c r="DX43" s="32">
        <f>$CN103*EXP('2a)answer'!$I103*('2a) female mx'!DX$2-'2a) female mx'!$CO$2))</f>
        <v>0.42273157499853592</v>
      </c>
      <c r="DY43" s="32">
        <f>$CN103*EXP('2a)answer'!$I103*('2a) female mx'!DY$2-'2a) female mx'!$CO$2))</f>
        <v>0.42303218763677891</v>
      </c>
      <c r="DZ43" s="32">
        <f>$CN103*EXP('2a)answer'!$I103*('2a) female mx'!DZ$2-'2a) female mx'!$CO$2))</f>
        <v>0.42333301404651091</v>
      </c>
      <c r="EA43" s="32">
        <f>$CN103*EXP('2a)answer'!$I103*('2a) female mx'!EA$2-'2a) female mx'!$CO$2))</f>
        <v>0.42363405437974905</v>
      </c>
      <c r="EB43" s="32">
        <f>$CN103*EXP('2a)answer'!$I103*('2a) female mx'!EB$2-'2a) female mx'!$CO$2))</f>
        <v>0.42393530878861846</v>
      </c>
      <c r="EC43" s="32">
        <f>$CN103*EXP('2a)answer'!$I103*('2a) female mx'!EC$2-'2a) female mx'!$CO$2))</f>
        <v>0.42423677742535254</v>
      </c>
      <c r="ED43" s="32">
        <f>$CN103*EXP('2a)answer'!$I103*('2a) female mx'!ED$2-'2a) female mx'!$CO$2))</f>
        <v>0.42453846044229293</v>
      </c>
      <c r="EE43" s="32">
        <f>$CN103*EXP('2a)answer'!$I103*('2a) female mx'!EE$2-'2a) female mx'!$CO$2))</f>
        <v>0.42484035799188952</v>
      </c>
      <c r="EF43" s="32">
        <f>$CN103*EXP('2a)answer'!$I103*('2a) female mx'!EF$2-'2a) female mx'!$CO$2))</f>
        <v>0.42514247022670054</v>
      </c>
      <c r="EG43" s="32">
        <f>$CN103*EXP('2a)answer'!$I103*('2a) female mx'!EG$2-'2a) female mx'!$CO$2))</f>
        <v>0.42544479729939289</v>
      </c>
      <c r="EH43" s="32">
        <f>$CN103*EXP('2a)answer'!$I103*('2a) female mx'!EH$2-'2a) female mx'!$CO$2))</f>
        <v>0.42574733936274217</v>
      </c>
      <c r="EI43" s="32">
        <f>$CN103*EXP('2a)answer'!$I103*('2a) female mx'!EI$2-'2a) female mx'!$CO$2))</f>
        <v>0.42605009656963205</v>
      </c>
      <c r="EJ43" s="32">
        <f>$CN103*EXP('2a)answer'!$I103*('2a) female mx'!EJ$2-'2a) female mx'!$CO$2))</f>
        <v>0.42635306907305542</v>
      </c>
      <c r="EK43" s="32">
        <f>$CN103*EXP('2a)answer'!$I103*('2a) female mx'!EK$2-'2a) female mx'!$CO$2))</f>
        <v>0.42665625702611398</v>
      </c>
      <c r="EL43" s="32">
        <f>$CN103*EXP('2a)answer'!$I103*('2a) female mx'!EL$2-'2a) female mx'!$CO$2))</f>
        <v>0.42695966058201801</v>
      </c>
      <c r="EM43" s="32">
        <f>$CN103*EXP('2a)answer'!$I103*('2a) female mx'!EM$2-'2a) female mx'!$CO$2))</f>
        <v>0.42726327989408697</v>
      </c>
      <c r="EN43" s="32">
        <f>$CN103*EXP('2a)answer'!$I103*('2a) female mx'!EN$2-'2a) female mx'!$CO$2))</f>
        <v>0.42756711511574913</v>
      </c>
      <c r="EO43" s="32">
        <f>$CN103*EXP('2a)answer'!$I103*('2a) female mx'!EO$2-'2a) female mx'!$CO$2))</f>
        <v>0.42787116640054201</v>
      </c>
    </row>
    <row r="44" spans="1:145" x14ac:dyDescent="0.25">
      <c r="A44" s="31">
        <f>'2a) male mx'!A44</f>
        <v>41</v>
      </c>
      <c r="B44" s="32">
        <f>2*(females!B43-females!B44)/(females!B43+females!B44)</f>
        <v>4.8303286087189867E-3</v>
      </c>
      <c r="C44" s="32">
        <f>2*(females!C43-females!C44)/(females!C43+females!C44)</f>
        <v>4.6220964508902253E-3</v>
      </c>
      <c r="D44" s="32">
        <f>2*(females!D43-females!D44)/(females!D43+females!D44)</f>
        <v>4.3313676203274318E-3</v>
      </c>
      <c r="E44" s="32">
        <f>2*(females!E43-females!E44)/(females!E43+females!E44)</f>
        <v>4.4493088105831691E-3</v>
      </c>
      <c r="F44" s="32">
        <f>2*(females!F43-females!F44)/(females!F43+females!F44)</f>
        <v>4.5045309936430833E-3</v>
      </c>
      <c r="G44" s="32">
        <f>2*(females!G43-females!G44)/(females!G43+females!G44)</f>
        <v>4.3216382188256217E-3</v>
      </c>
      <c r="H44" s="32">
        <f>2*(females!H43-females!H44)/(females!H43+females!H44)</f>
        <v>4.1078426743472304E-3</v>
      </c>
      <c r="I44" s="32">
        <f>2*(females!I43-females!I44)/(females!I43+females!I44)</f>
        <v>4.37123514046591E-3</v>
      </c>
      <c r="J44" s="32">
        <f>2*(females!J43-females!J44)/(females!J43+females!J44)</f>
        <v>3.8494164448474566E-3</v>
      </c>
      <c r="K44" s="32">
        <f>2*(females!K43-females!K44)/(females!K43+females!K44)</f>
        <v>3.8694549843777976E-3</v>
      </c>
      <c r="L44" s="32">
        <f>2*(females!L43-females!L44)/(females!L43+females!L44)</f>
        <v>3.910761454986221E-3</v>
      </c>
      <c r="M44" s="32">
        <f>2*(females!M43-females!M44)/(females!M43+females!M44)</f>
        <v>3.5132999437189815E-3</v>
      </c>
      <c r="N44" s="32">
        <f>2*(females!N43-females!N44)/(females!N43+females!N44)</f>
        <v>3.917147769844794E-3</v>
      </c>
      <c r="O44" s="32">
        <f>2*(females!O43-females!O44)/(females!O43+females!O44)</f>
        <v>4.0045668125828311E-3</v>
      </c>
      <c r="P44" s="32">
        <f>2*(females!P43-females!P44)/(females!P43+females!P44)</f>
        <v>3.7957585532802534E-3</v>
      </c>
      <c r="Q44" s="32">
        <f>2*(females!Q43-females!Q44)/(females!Q43+females!Q44)</f>
        <v>4.1501128990768001E-3</v>
      </c>
      <c r="R44" s="32">
        <f>2*(females!R43-females!R44)/(females!R43+females!R44)</f>
        <v>3.3868072567990156E-3</v>
      </c>
      <c r="S44" s="32">
        <f>2*(females!S43-females!S44)/(females!S43+females!S44)</f>
        <v>3.3056732347648515E-3</v>
      </c>
      <c r="T44" s="32">
        <f>2*(females!T43-females!T44)/(females!T43+females!T44)</f>
        <v>3.0075862997710643E-3</v>
      </c>
      <c r="U44" s="32">
        <f>2*(females!U43-females!U44)/(females!U43+females!U44)</f>
        <v>3.0908106962134778E-3</v>
      </c>
      <c r="V44" s="32">
        <f>2*(females!V43-females!V44)/(females!V43+females!V44)</f>
        <v>3.2988353433863944E-3</v>
      </c>
      <c r="W44" s="32">
        <f>2*(females!W43-females!W44)/(females!W43+females!W44)</f>
        <v>3.0910170117929019E-3</v>
      </c>
      <c r="X44" s="32">
        <f>2*(females!X43-females!X44)/(females!X43+females!X44)</f>
        <v>3.3793391886240069E-3</v>
      </c>
      <c r="Y44" s="32">
        <f>2*(females!Y43-females!Y44)/(females!Y43+females!Y44)</f>
        <v>3.1085749435678313E-3</v>
      </c>
      <c r="Z44" s="32">
        <f>2*(females!Z43-females!Z44)/(females!Z43+females!Z44)</f>
        <v>2.8142589118198874E-3</v>
      </c>
      <c r="AA44" s="32">
        <f>2*(females!AA43-females!AA44)/(females!AA43+females!AA44)</f>
        <v>3.4250310870655993E-3</v>
      </c>
      <c r="AB44" s="32">
        <f>2*(females!AB43-females!AB44)/(females!AB43+females!AB44)</f>
        <v>2.5443226417647853E-3</v>
      </c>
      <c r="AC44" s="32">
        <f>2*(females!AC43-females!AC44)/(females!AC43+females!AC44)</f>
        <v>3.131035447409902E-3</v>
      </c>
      <c r="AD44" s="32">
        <f>2*(females!AD43-females!AD44)/(females!AD43+females!AD44)</f>
        <v>2.7387587859595817E-3</v>
      </c>
      <c r="AE44" s="32">
        <f>2*(females!AE43-females!AE44)/(females!AE43+females!AE44)</f>
        <v>2.5782432642057459E-3</v>
      </c>
      <c r="AF44" s="32">
        <f>2*(females!AF43-females!AF44)/(females!AF43+females!AF44)</f>
        <v>2.4739088294984178E-3</v>
      </c>
      <c r="AG44" s="32">
        <f>2*(females!AG43-females!AG44)/(females!AG43+females!AG44)</f>
        <v>2.696293928010018E-3</v>
      </c>
      <c r="AH44" s="32">
        <f>2*(females!AH43-females!AH44)/(females!AH43+females!AH44)</f>
        <v>2.2084430476514059E-3</v>
      </c>
      <c r="AI44" s="32">
        <f>2*(females!AI43-females!AI44)/(females!AI43+females!AI44)</f>
        <v>2.3635024350434279E-3</v>
      </c>
      <c r="AJ44" s="32">
        <f>2*(females!AJ43-females!AJ44)/(females!AJ43+females!AJ44)</f>
        <v>2.1436679954592256E-3</v>
      </c>
      <c r="AK44" s="32">
        <f>2*(females!AK43-females!AK44)/(females!AK43+females!AK44)</f>
        <v>2.2183254811653603E-3</v>
      </c>
      <c r="AL44" s="32">
        <f>2*(females!AL43-females!AL44)/(females!AL43+females!AL44)</f>
        <v>2.2177398063173903E-3</v>
      </c>
      <c r="AM44" s="32">
        <f>2*(females!AM43-females!AM44)/(females!AM43+females!AM44)</f>
        <v>2.1773773647422649E-3</v>
      </c>
      <c r="AN44" s="32">
        <f>2*(females!AN43-females!AN44)/(females!AN43+females!AN44)</f>
        <v>2.0112778985831546E-3</v>
      </c>
      <c r="AO44" s="32">
        <f>2*(females!AO43-females!AO44)/(females!AO43+females!AO44)</f>
        <v>2.2198492396227308E-3</v>
      </c>
      <c r="AP44" s="32">
        <f>2*(females!AP43-females!AP44)/(females!AP43+females!AP44)</f>
        <v>1.7213329834689058E-3</v>
      </c>
      <c r="AQ44" s="32">
        <f>2*(females!AQ43-females!AQ44)/(females!AQ43+females!AQ44)</f>
        <v>2.109405745769382E-3</v>
      </c>
      <c r="AR44" s="32">
        <f>2*(females!AR43-females!AR44)/(females!AR43+females!AR44)</f>
        <v>1.8692177638694907E-3</v>
      </c>
      <c r="AS44" s="32">
        <f>2*(females!AS43-females!AS44)/(females!AS43+females!AS44)</f>
        <v>1.7231053720961997E-3</v>
      </c>
      <c r="AT44" s="32">
        <f>2*(females!AT43-females!AT44)/(females!AT43+females!AT44)</f>
        <v>1.9940807287840306E-3</v>
      </c>
      <c r="AU44" s="32">
        <f>2*(females!AU43-females!AU44)/(females!AU43+females!AU44)</f>
        <v>1.9935785784735483E-3</v>
      </c>
      <c r="AV44" s="32">
        <f>2*(females!AV43-females!AV44)/(females!AV43+females!AV44)</f>
        <v>1.9874476987447698E-3</v>
      </c>
      <c r="AW44" s="32">
        <f>2*(females!AW43-females!AW44)/(females!AW43+females!AW44)</f>
        <v>2.0338201222388796E-3</v>
      </c>
      <c r="AX44" s="32">
        <f>2*(females!AX43-females!AX44)/(females!AX43+females!AX44)</f>
        <v>1.7989373718780069E-3</v>
      </c>
      <c r="AY44" s="32">
        <f>2*(females!AY43-females!AY44)/(females!AY43+females!AY44)</f>
        <v>2.1399574106515332E-3</v>
      </c>
      <c r="AZ44" s="32">
        <f>2*(females!AZ43-females!AZ44)/(females!AZ43+females!AZ44)</f>
        <v>1.9253105086377382E-3</v>
      </c>
      <c r="BA44" s="32">
        <f>2*(females!BA43-females!BA44)/(females!BA43+females!BA44)</f>
        <v>1.5959860429455852E-3</v>
      </c>
      <c r="BB44" s="32">
        <f>2*(females!BB43-females!BB44)/(females!BB43+females!BB44)</f>
        <v>1.4673819720156728E-3</v>
      </c>
      <c r="BC44" s="32">
        <f>2*(females!BC43-females!BC44)/(females!BC43+females!BC44)</f>
        <v>1.653898363264733E-3</v>
      </c>
      <c r="BD44" s="32">
        <f>2*(females!BD43-females!BD44)/(females!BD43+females!BD44)</f>
        <v>1.5996509852395841E-3</v>
      </c>
      <c r="BE44" s="32">
        <f>2*(females!BE43-females!BE44)/(females!BE43+females!BE44)</f>
        <v>1.7109881734423526E-3</v>
      </c>
      <c r="BF44" s="32">
        <f>2*(females!BF43-females!BF44)/(females!BF43+females!BF44)</f>
        <v>1.6975468378014698E-3</v>
      </c>
      <c r="BG44" s="32">
        <f>2*(females!BG43-females!BG44)/(females!BG43+females!BG44)</f>
        <v>1.6254018210712122E-3</v>
      </c>
      <c r="BH44" s="32">
        <f>2*(females!BH43-females!BH44)/(females!BH43+females!BH44)</f>
        <v>1.2590299277605778E-3</v>
      </c>
      <c r="BI44" s="32">
        <f>2*(females!BI43-females!BI44)/(females!BI43+females!BI44)</f>
        <v>1.5258518480334039E-3</v>
      </c>
      <c r="BJ44" s="32">
        <f>2*(females!BJ43-females!BJ44)/(females!BJ43+females!BJ44)</f>
        <v>1.3073712059212591E-3</v>
      </c>
      <c r="BK44" s="32">
        <f>2*(females!BK43-females!BK44)/(females!BK43+females!BK44)</f>
        <v>1.2244247004532429E-3</v>
      </c>
      <c r="BL44" s="32">
        <f>2*(females!BL43-females!BL44)/(females!BL43+females!BL44)</f>
        <v>1.1103799967099853E-3</v>
      </c>
      <c r="BM44" s="32">
        <f>2*(females!BM43-females!BM44)/(females!BM43+females!BM44)</f>
        <v>1.2339331619537275E-3</v>
      </c>
      <c r="BN44" s="32">
        <f>2*(females!BN43-females!BN44)/(females!BN43+females!BN44)</f>
        <v>1.0080334091072732E-3</v>
      </c>
      <c r="BO44" s="32">
        <f>2*(females!BO43-females!BO44)/(females!BO43+females!BO44)</f>
        <v>1.2525152971130549E-3</v>
      </c>
      <c r="BP44" s="32">
        <f>2*(females!BP43-females!BP44)/(females!BP43+females!BP44)</f>
        <v>9.549284060396655E-4</v>
      </c>
      <c r="BQ44" s="32">
        <f>2*(females!BQ43-females!BQ44)/(females!BQ43+females!BQ44)</f>
        <v>1.2002769869969992E-3</v>
      </c>
      <c r="BR44" s="32">
        <f>2*(females!BR43-females!BR44)/(females!BR43+females!BR44)</f>
        <v>1.1695186507447988E-3</v>
      </c>
      <c r="BS44" s="32">
        <f>2*(females!BS43-females!BS44)/(females!BS43+females!BS44)</f>
        <v>9.324582571228027E-4</v>
      </c>
      <c r="BT44" s="32">
        <f>2*(females!BT43-females!BT44)/(females!BT43+females!BT44)</f>
        <v>1.0846430910281598E-3</v>
      </c>
      <c r="BU44" s="32">
        <f>2*(females!BU43-females!BU44)/(females!BU43+females!BU44)</f>
        <v>9.9211929978879109E-4</v>
      </c>
      <c r="BV44" s="32">
        <f>2*(females!BV43-females!BV44)/(females!BV43+females!BV44)</f>
        <v>1.0934043194579985E-3</v>
      </c>
      <c r="BW44" s="32">
        <f>2*(females!BW43-females!BW44)/(females!BW43+females!BW44)</f>
        <v>1.0826821919207395E-3</v>
      </c>
      <c r="BX44" s="32">
        <f>2*(females!BX43-females!BX44)/(females!BX43+females!BX44)</f>
        <v>9.4019539713036018E-4</v>
      </c>
      <c r="BY44" s="32">
        <f>2*(females!BY43-females!BY44)/(females!BY43+females!BY44)</f>
        <v>1.0721123165283982E-3</v>
      </c>
      <c r="BZ44" s="32">
        <f>2*(females!BZ43-females!BZ44)/(females!BZ43+females!BZ44)</f>
        <v>1.0422946832752578E-3</v>
      </c>
      <c r="CA44" s="32">
        <f>2*(females!CA43-females!CA44)/(females!CA43+females!CA44)</f>
        <v>1.0209915870293229E-3</v>
      </c>
      <c r="CB44" s="32">
        <f>2*(females!CB43-females!CB44)/(females!CB43+females!CB44)</f>
        <v>9.2948668842278361E-4</v>
      </c>
      <c r="CC44" s="32">
        <f>2*(females!CC43-females!CC44)/(females!CC43+females!CC44)</f>
        <v>9.6965985353032736E-4</v>
      </c>
      <c r="CD44" s="32">
        <f>2*(females!CD43-females!CD44)/(females!CD43+females!CD44)</f>
        <v>9.4723493972835744E-4</v>
      </c>
      <c r="CE44" s="32">
        <f>2*(females!CE43-females!CE44)/(females!CE43+females!CE44)</f>
        <v>9.1673032849503438E-4</v>
      </c>
      <c r="CF44" s="32">
        <f>2*(females!CF43-females!CF44)/(females!CF43+females!CF44)</f>
        <v>9.4752446497980145E-4</v>
      </c>
      <c r="CG44" s="32">
        <f>2*(females!CG43-females!CG44)/(females!CG43+females!CG44)</f>
        <v>9.1598391939341512E-4</v>
      </c>
      <c r="CH44" s="32">
        <f>2*(females!CH43-females!CH44)/(females!CH43+females!CH44)</f>
        <v>8.7478384701454581E-4</v>
      </c>
      <c r="CI44" s="32">
        <f>2*(females!CI43-females!CI44)/(females!CI43+females!CI44)</f>
        <v>8.9500020340913715E-4</v>
      </c>
      <c r="CJ44" s="32">
        <f>2*(females!CJ43-females!CJ44)/(females!CJ43+females!CJ44)</f>
        <v>9.4587653768504342E-4</v>
      </c>
      <c r="CK44" s="32">
        <f>2*(females!CK43-females!CK44)/(females!CK43+females!CK44)</f>
        <v>8.4316603767834743E-4</v>
      </c>
      <c r="CL44" s="32">
        <f>2*(females!CL43-females!CL44)/(females!CL43+females!CL44)</f>
        <v>8.0237665998019445E-4</v>
      </c>
      <c r="CM44" s="32">
        <f>2*(females!CM43-females!CM44)/(females!CM43+females!CM44)</f>
        <v>9.2390007665324816E-4</v>
      </c>
      <c r="CN44" s="32">
        <f>2*(females!CN43-females!CN44)/(females!CN43+females!CN44)</f>
        <v>7.4129360811970365E-4</v>
      </c>
      <c r="CP44" s="31">
        <f t="shared" si="1"/>
        <v>101</v>
      </c>
      <c r="CQ44" s="32">
        <f>$CN104*EXP('2a)answer'!$I104*('2a) female mx'!CQ$2-'2a) female mx'!$CO$2))</f>
        <v>0.45007714593137921</v>
      </c>
      <c r="CR44" s="32">
        <f>$CN104*EXP('2a)answer'!$I104*('2a) female mx'!CR$2-'2a) female mx'!$CO$2))</f>
        <v>0.45061161510686554</v>
      </c>
      <c r="CS44" s="32">
        <f>$CN104*EXP('2a)answer'!$I104*('2a) female mx'!CS$2-'2a) female mx'!$CO$2))</f>
        <v>0.45114671896754321</v>
      </c>
      <c r="CT44" s="32">
        <f>$CN104*EXP('2a)answer'!$I104*('2a) female mx'!CT$2-'2a) female mx'!$CO$2))</f>
        <v>0.45168245826710479</v>
      </c>
      <c r="CU44" s="32">
        <f>$CN104*EXP('2a)answer'!$I104*('2a) female mx'!CU$2-'2a) female mx'!$CO$2))</f>
        <v>0.45221883376013733</v>
      </c>
      <c r="CV44" s="32">
        <f>$CN104*EXP('2a)answer'!$I104*('2a) female mx'!CV$2-'2a) female mx'!$CO$2))</f>
        <v>0.45275584620212428</v>
      </c>
      <c r="CW44" s="32">
        <f>$CN104*EXP('2a)answer'!$I104*('2a) female mx'!CW$2-'2a) female mx'!$CO$2))</f>
        <v>0.45329349634944621</v>
      </c>
      <c r="CX44" s="32">
        <f>$CN104*EXP('2a)answer'!$I104*('2a) female mx'!CX$2-'2a) female mx'!$CO$2))</f>
        <v>0.45383178495938181</v>
      </c>
      <c r="CY44" s="32">
        <f>$CN104*EXP('2a)answer'!$I104*('2a) female mx'!CY$2-'2a) female mx'!$CO$2))</f>
        <v>0.45437071279010904</v>
      </c>
      <c r="CZ44" s="32">
        <f>$CN104*EXP('2a)answer'!$I104*('2a) female mx'!CZ$2-'2a) female mx'!$CO$2))</f>
        <v>0.45491028060070621</v>
      </c>
      <c r="DA44" s="32">
        <f>$CN104*EXP('2a)answer'!$I104*('2a) female mx'!DA$2-'2a) female mx'!$CO$2))</f>
        <v>0.45545048915115316</v>
      </c>
      <c r="DB44" s="32">
        <f>$CN104*EXP('2a)answer'!$I104*('2a) female mx'!DB$2-'2a) female mx'!$CO$2))</f>
        <v>0.45599133920233209</v>
      </c>
      <c r="DC44" s="32">
        <f>$CN104*EXP('2a)answer'!$I104*('2a) female mx'!DC$2-'2a) female mx'!$CO$2))</f>
        <v>0.45653283151602869</v>
      </c>
      <c r="DD44" s="32">
        <f>$CN104*EXP('2a)answer'!$I104*('2a) female mx'!DD$2-'2a) female mx'!$CO$2))</f>
        <v>0.45707496685493343</v>
      </c>
      <c r="DE44" s="32">
        <f>$CN104*EXP('2a)answer'!$I104*('2a) female mx'!DE$2-'2a) female mx'!$CO$2))</f>
        <v>0.45761774598264238</v>
      </c>
      <c r="DF44" s="32">
        <f>$CN104*EXP('2a)answer'!$I104*('2a) female mx'!DF$2-'2a) female mx'!$CO$2))</f>
        <v>0.45816116966365839</v>
      </c>
      <c r="DG44" s="32">
        <f>$CN104*EXP('2a)answer'!$I104*('2a) female mx'!DG$2-'2a) female mx'!$CO$2))</f>
        <v>0.45870523866339225</v>
      </c>
      <c r="DH44" s="32">
        <f>$CN104*EXP('2a)answer'!$I104*('2a) female mx'!DH$2-'2a) female mx'!$CO$2))</f>
        <v>0.45924995374816363</v>
      </c>
      <c r="DI44" s="32">
        <f>$CN104*EXP('2a)answer'!$I104*('2a) female mx'!DI$2-'2a) female mx'!$CO$2))</f>
        <v>0.4597953156852021</v>
      </c>
      <c r="DJ44" s="32">
        <f>$CN104*EXP('2a)answer'!$I104*('2a) female mx'!DJ$2-'2a) female mx'!$CO$2))</f>
        <v>0.46034132524264842</v>
      </c>
      <c r="DK44" s="32">
        <f>$CN104*EXP('2a)answer'!$I104*('2a) female mx'!DK$2-'2a) female mx'!$CO$2))</f>
        <v>0.46088798318955571</v>
      </c>
      <c r="DL44" s="32">
        <f>$CN104*EXP('2a)answer'!$I104*('2a) female mx'!DL$2-'2a) female mx'!$CO$2))</f>
        <v>0.46143529029588987</v>
      </c>
      <c r="DM44" s="32">
        <f>$CN104*EXP('2a)answer'!$I104*('2a) female mx'!DM$2-'2a) female mx'!$CO$2))</f>
        <v>0.46198324733253154</v>
      </c>
      <c r="DN44" s="32">
        <f>$CN104*EXP('2a)answer'!$I104*('2a) female mx'!DN$2-'2a) female mx'!$CO$2))</f>
        <v>0.46253185507127675</v>
      </c>
      <c r="DO44" s="32">
        <f>$CN104*EXP('2a)answer'!$I104*('2a) female mx'!DO$2-'2a) female mx'!$CO$2))</f>
        <v>0.46308111428483778</v>
      </c>
      <c r="DP44" s="32">
        <f>$CN104*EXP('2a)answer'!$I104*('2a) female mx'!DP$2-'2a) female mx'!$CO$2))</f>
        <v>0.46363102574684478</v>
      </c>
      <c r="DQ44" s="32">
        <f>$CN104*EXP('2a)answer'!$I104*('2a) female mx'!DQ$2-'2a) female mx'!$CO$2))</f>
        <v>0.46418159023184652</v>
      </c>
      <c r="DR44" s="32">
        <f>$CN104*EXP('2a)answer'!$I104*('2a) female mx'!DR$2-'2a) female mx'!$CO$2))</f>
        <v>0.46473280851531151</v>
      </c>
      <c r="DS44" s="32">
        <f>$CN104*EXP('2a)answer'!$I104*('2a) female mx'!DS$2-'2a) female mx'!$CO$2))</f>
        <v>0.46528468137362916</v>
      </c>
      <c r="DT44" s="32">
        <f>$CN104*EXP('2a)answer'!$I104*('2a) female mx'!DT$2-'2a) female mx'!$CO$2))</f>
        <v>0.46583720958411085</v>
      </c>
      <c r="DU44" s="32">
        <f>$CN104*EXP('2a)answer'!$I104*('2a) female mx'!DU$2-'2a) female mx'!$CO$2))</f>
        <v>0.46639039392499093</v>
      </c>
      <c r="DV44" s="32">
        <f>$CN104*EXP('2a)answer'!$I104*('2a) female mx'!DV$2-'2a) female mx'!$CO$2))</f>
        <v>0.46694423517542805</v>
      </c>
      <c r="DW44" s="32">
        <f>$CN104*EXP('2a)answer'!$I104*('2a) female mx'!DW$2-'2a) female mx'!$CO$2))</f>
        <v>0.46749873411550597</v>
      </c>
      <c r="DX44" s="32">
        <f>$CN104*EXP('2a)answer'!$I104*('2a) female mx'!DX$2-'2a) female mx'!$CO$2))</f>
        <v>0.46805389152623511</v>
      </c>
      <c r="DY44" s="32">
        <f>$CN104*EXP('2a)answer'!$I104*('2a) female mx'!DY$2-'2a) female mx'!$CO$2))</f>
        <v>0.46860970818955289</v>
      </c>
      <c r="DZ44" s="32">
        <f>$CN104*EXP('2a)answer'!$I104*('2a) female mx'!DZ$2-'2a) female mx'!$CO$2))</f>
        <v>0.46916618488832551</v>
      </c>
      <c r="EA44" s="32">
        <f>$CN104*EXP('2a)answer'!$I104*('2a) female mx'!EA$2-'2a) female mx'!$CO$2))</f>
        <v>0.46972332240634906</v>
      </c>
      <c r="EB44" s="32">
        <f>$CN104*EXP('2a)answer'!$I104*('2a) female mx'!EB$2-'2a) female mx'!$CO$2))</f>
        <v>0.47028112152834989</v>
      </c>
      <c r="EC44" s="32">
        <f>$CN104*EXP('2a)answer'!$I104*('2a) female mx'!EC$2-'2a) female mx'!$CO$2))</f>
        <v>0.47083958303998674</v>
      </c>
      <c r="ED44" s="32">
        <f>$CN104*EXP('2a)answer'!$I104*('2a) female mx'!ED$2-'2a) female mx'!$CO$2))</f>
        <v>0.47139870772785097</v>
      </c>
      <c r="EE44" s="32">
        <f>$CN104*EXP('2a)answer'!$I104*('2a) female mx'!EE$2-'2a) female mx'!$CO$2))</f>
        <v>0.47195849637946796</v>
      </c>
      <c r="EF44" s="32">
        <f>$CN104*EXP('2a)answer'!$I104*('2a) female mx'!EF$2-'2a) female mx'!$CO$2))</f>
        <v>0.47251894978329873</v>
      </c>
      <c r="EG44" s="32">
        <f>$CN104*EXP('2a)answer'!$I104*('2a) female mx'!EG$2-'2a) female mx'!$CO$2))</f>
        <v>0.4730800687287402</v>
      </c>
      <c r="EH44" s="32">
        <f>$CN104*EXP('2a)answer'!$I104*('2a) female mx'!EH$2-'2a) female mx'!$CO$2))</f>
        <v>0.47364185400612679</v>
      </c>
      <c r="EI44" s="32">
        <f>$CN104*EXP('2a)answer'!$I104*('2a) female mx'!EI$2-'2a) female mx'!$CO$2))</f>
        <v>0.47420430640673156</v>
      </c>
      <c r="EJ44" s="32">
        <f>$CN104*EXP('2a)answer'!$I104*('2a) female mx'!EJ$2-'2a) female mx'!$CO$2))</f>
        <v>0.47476742672276712</v>
      </c>
      <c r="EK44" s="32">
        <f>$CN104*EXP('2a)answer'!$I104*('2a) female mx'!EK$2-'2a) female mx'!$CO$2))</f>
        <v>0.47533121574738679</v>
      </c>
      <c r="EL44" s="32">
        <f>$CN104*EXP('2a)answer'!$I104*('2a) female mx'!EL$2-'2a) female mx'!$CO$2))</f>
        <v>0.47589567427468582</v>
      </c>
      <c r="EM44" s="32">
        <f>$CN104*EXP('2a)answer'!$I104*('2a) female mx'!EM$2-'2a) female mx'!$CO$2))</f>
        <v>0.47646080309970257</v>
      </c>
      <c r="EN44" s="32">
        <f>$CN104*EXP('2a)answer'!$I104*('2a) female mx'!EN$2-'2a) female mx'!$CO$2))</f>
        <v>0.47702660301841926</v>
      </c>
      <c r="EO44" s="32">
        <f>$CN104*EXP('2a)answer'!$I104*('2a) female mx'!EO$2-'2a) female mx'!$CO$2))</f>
        <v>0.47759307482776353</v>
      </c>
    </row>
    <row r="45" spans="1:145" x14ac:dyDescent="0.25">
      <c r="A45" s="31">
        <f>'2a) male mx'!A45</f>
        <v>42</v>
      </c>
      <c r="B45" s="32">
        <f>2*(females!B44-females!B45)/(females!B44+females!B45)</f>
        <v>5.8740932864877462E-3</v>
      </c>
      <c r="C45" s="32">
        <f>2*(females!C44-females!C45)/(females!C44+females!C45)</f>
        <v>5.6651851851851854E-3</v>
      </c>
      <c r="D45" s="32">
        <f>2*(females!D44-females!D45)/(females!D44+females!D45)</f>
        <v>5.9093101784852874E-3</v>
      </c>
      <c r="E45" s="32">
        <f>2*(females!E44-females!E45)/(females!E44+females!E45)</f>
        <v>5.2000215173304163E-3</v>
      </c>
      <c r="F45" s="32">
        <f>2*(females!F44-females!F45)/(females!F44+females!F45)</f>
        <v>5.2593323602583572E-3</v>
      </c>
      <c r="G45" s="32">
        <f>2*(females!G44-females!G45)/(females!G44+females!G45)</f>
        <v>5.9180001893760058E-3</v>
      </c>
      <c r="H45" s="32">
        <f>2*(females!H44-females!H45)/(females!H44+females!H45)</f>
        <v>5.2894365445510499E-3</v>
      </c>
      <c r="I45" s="32">
        <f>2*(females!I44-females!I45)/(females!I44+females!I45)</f>
        <v>5.7029580374204532E-3</v>
      </c>
      <c r="J45" s="32">
        <f>2*(females!J44-females!J45)/(females!J44+females!J45)</f>
        <v>5.9258562509553088E-3</v>
      </c>
      <c r="K45" s="32">
        <f>2*(females!K44-females!K45)/(females!K44+females!K45)</f>
        <v>5.3377892269488737E-3</v>
      </c>
      <c r="L45" s="32">
        <f>2*(females!L44-females!L45)/(females!L44+females!L45)</f>
        <v>3.960623367677869E-3</v>
      </c>
      <c r="M45" s="32">
        <f>2*(females!M44-females!M45)/(females!M44+females!M45)</f>
        <v>4.7265669596985955E-3</v>
      </c>
      <c r="N45" s="32">
        <f>2*(females!N44-females!N45)/(females!N44+females!N45)</f>
        <v>4.6888223050707894E-3</v>
      </c>
      <c r="O45" s="32">
        <f>2*(females!O44-females!O45)/(females!O44+females!O45)</f>
        <v>5.2219321148825066E-3</v>
      </c>
      <c r="P45" s="32">
        <f>2*(females!P44-females!P45)/(females!P44+females!P45)</f>
        <v>5.1294381662258552E-3</v>
      </c>
      <c r="Q45" s="32">
        <f>2*(females!Q44-females!Q45)/(females!Q44+females!Q45)</f>
        <v>4.432043907087826E-3</v>
      </c>
      <c r="R45" s="32">
        <f>2*(females!R44-females!R45)/(females!R44+females!R45)</f>
        <v>5.7498965132037807E-3</v>
      </c>
      <c r="S45" s="32">
        <f>2*(females!S44-females!S45)/(females!S44+females!S45)</f>
        <v>4.0085152640637741E-3</v>
      </c>
      <c r="T45" s="32">
        <f>2*(females!T44-females!T45)/(females!T44+females!T45)</f>
        <v>4.0656129108549615E-3</v>
      </c>
      <c r="U45" s="32">
        <f>2*(females!U44-females!U45)/(females!U44+females!U45)</f>
        <v>4.0200442316844437E-3</v>
      </c>
      <c r="V45" s="32">
        <f>2*(females!V44-females!V45)/(females!V44+females!V45)</f>
        <v>4.2316995830036092E-3</v>
      </c>
      <c r="W45" s="32">
        <f>2*(females!W44-females!W45)/(females!W44+females!W45)</f>
        <v>4.2263811611307819E-3</v>
      </c>
      <c r="X45" s="32">
        <f>2*(females!X44-females!X45)/(females!X44+females!X45)</f>
        <v>4.2430993657741976E-3</v>
      </c>
      <c r="Y45" s="32">
        <f>2*(females!Y44-females!Y45)/(females!Y44+females!Y45)</f>
        <v>3.272781368287079E-3</v>
      </c>
      <c r="Z45" s="32">
        <f>2*(females!Z44-females!Z45)/(females!Z44+females!Z45)</f>
        <v>3.6221773553728053E-3</v>
      </c>
      <c r="AA45" s="32">
        <f>2*(females!AA44-females!AA45)/(females!AA44+females!AA45)</f>
        <v>3.1736998774295221E-3</v>
      </c>
      <c r="AB45" s="32">
        <f>2*(females!AB44-females!AB45)/(females!AB44+females!AB45)</f>
        <v>3.5620812111076118E-3</v>
      </c>
      <c r="AC45" s="32">
        <f>2*(females!AC44-females!AC45)/(females!AC44+females!AC45)</f>
        <v>3.346286701208981E-3</v>
      </c>
      <c r="AD45" s="32">
        <f>2*(females!AD44-females!AD45)/(females!AD44+females!AD45)</f>
        <v>3.391030937791752E-3</v>
      </c>
      <c r="AE45" s="32">
        <f>2*(females!AE44-females!AE45)/(females!AE44+females!AE45)</f>
        <v>3.2832265748221584E-3</v>
      </c>
      <c r="AF45" s="32">
        <f>2*(females!AF44-females!AF45)/(females!AF44+females!AF45)</f>
        <v>2.813332187956361E-3</v>
      </c>
      <c r="AG45" s="32">
        <f>2*(females!AG44-females!AG45)/(females!AG44+females!AG45)</f>
        <v>2.971132984919897E-3</v>
      </c>
      <c r="AH45" s="32">
        <f>2*(females!AH44-females!AH45)/(females!AH44+females!AH45)</f>
        <v>2.9593042441532452E-3</v>
      </c>
      <c r="AI45" s="32">
        <f>2*(females!AI44-females!AI45)/(females!AI44+females!AI45)</f>
        <v>2.7308033555941622E-3</v>
      </c>
      <c r="AJ45" s="32">
        <f>2*(females!AJ44-females!AJ45)/(females!AJ44+females!AJ45)</f>
        <v>3.0279609964744369E-3</v>
      </c>
      <c r="AK45" s="32">
        <f>2*(females!AK44-females!AK45)/(females!AK44+females!AK45)</f>
        <v>2.9018046259425569E-3</v>
      </c>
      <c r="AL45" s="32">
        <f>2*(females!AL44-females!AL45)/(females!AL44+females!AL45)</f>
        <v>2.9222429273250889E-3</v>
      </c>
      <c r="AM45" s="32">
        <f>2*(females!AM44-females!AM45)/(females!AM44+females!AM45)</f>
        <v>3.0584264923012023E-3</v>
      </c>
      <c r="AN45" s="32">
        <f>2*(females!AN44-females!AN45)/(females!AN44+females!AN45)</f>
        <v>3.0403800475059381E-3</v>
      </c>
      <c r="AO45" s="32">
        <f>2*(females!AO44-females!AO45)/(females!AO44+females!AO45)</f>
        <v>2.7843989284282913E-3</v>
      </c>
      <c r="AP45" s="32">
        <f>2*(females!AP44-females!AP45)/(females!AP44+females!AP45)</f>
        <v>2.5243760058060649E-3</v>
      </c>
      <c r="AQ45" s="32">
        <f>2*(females!AQ44-females!AQ45)/(females!AQ44+females!AQ45)</f>
        <v>2.5245353277162422E-3</v>
      </c>
      <c r="AR45" s="32">
        <f>2*(females!AR44-females!AR45)/(females!AR44+females!AR45)</f>
        <v>2.1992244839977482E-3</v>
      </c>
      <c r="AS45" s="32">
        <f>2*(females!AS44-females!AS45)/(females!AS44+females!AS45)</f>
        <v>2.495354113912389E-3</v>
      </c>
      <c r="AT45" s="32">
        <f>2*(females!AT44-females!AT45)/(females!AT44+females!AT45)</f>
        <v>2.7668046562271515E-3</v>
      </c>
      <c r="AU45" s="32">
        <f>2*(females!AU44-females!AU45)/(females!AU44+females!AU45)</f>
        <v>2.008084907296918E-3</v>
      </c>
      <c r="AV45" s="32">
        <f>2*(females!AV44-females!AV45)/(females!AV44+females!AV45)</f>
        <v>2.652589420047495E-3</v>
      </c>
      <c r="AW45" s="32">
        <f>2*(females!AW44-females!AW45)/(females!AW44+females!AW45)</f>
        <v>2.1957125822735604E-3</v>
      </c>
      <c r="AX45" s="32">
        <f>2*(females!AX44-females!AX45)/(females!AX44+females!AX45)</f>
        <v>2.4525988114328838E-3</v>
      </c>
      <c r="AY45" s="32">
        <f>2*(females!AY44-females!AY45)/(females!AY44+females!AY45)</f>
        <v>2.3971486547580247E-3</v>
      </c>
      <c r="AZ45" s="32">
        <f>2*(females!AZ44-females!AZ45)/(females!AZ44+females!AZ45)</f>
        <v>2.3698670357787006E-3</v>
      </c>
      <c r="BA45" s="32">
        <f>2*(females!BA44-females!BA45)/(females!BA44+females!BA45)</f>
        <v>2.2051868922018949E-3</v>
      </c>
      <c r="BB45" s="32">
        <f>2*(females!BB44-females!BB45)/(females!BB44+females!BB45)</f>
        <v>2.2312119442822586E-3</v>
      </c>
      <c r="BC45" s="32">
        <f>2*(females!BC44-females!BC45)/(females!BC44+females!BC45)</f>
        <v>2.3242361549004383E-3</v>
      </c>
      <c r="BD45" s="32">
        <f>2*(females!BD44-females!BD45)/(females!BD44+females!BD45)</f>
        <v>1.914632369773782E-3</v>
      </c>
      <c r="BE45" s="32">
        <f>2*(females!BE44-females!BE45)/(females!BE44+females!BE45)</f>
        <v>1.8698773152717035E-3</v>
      </c>
      <c r="BF45" s="32">
        <f>2*(females!BF44-females!BF45)/(females!BF44+females!BF45)</f>
        <v>2.0429432901757244E-3</v>
      </c>
      <c r="BG45" s="32">
        <f>2*(females!BG44-females!BG45)/(females!BG44+females!BG45)</f>
        <v>1.9082979848788126E-3</v>
      </c>
      <c r="BH45" s="32">
        <f>2*(females!BH44-females!BH45)/(females!BH44+females!BH45)</f>
        <v>1.5294786338035447E-3</v>
      </c>
      <c r="BI45" s="32">
        <f>2*(females!BI44-females!BI45)/(females!BI44+females!BI45)</f>
        <v>1.5901862789641072E-3</v>
      </c>
      <c r="BJ45" s="32">
        <f>2*(females!BJ44-females!BJ45)/(females!BJ44+females!BJ45)</f>
        <v>1.556660910801268E-3</v>
      </c>
      <c r="BK45" s="32">
        <f>2*(females!BK44-females!BK45)/(females!BK44+females!BK45)</f>
        <v>1.6692770587750391E-3</v>
      </c>
      <c r="BL45" s="32">
        <f>2*(females!BL44-females!BL45)/(females!BL44+females!BL45)</f>
        <v>1.1631078653882773E-3</v>
      </c>
      <c r="BM45" s="32">
        <f>2*(females!BM44-females!BM45)/(females!BM44+females!BM45)</f>
        <v>1.5136459818877327E-3</v>
      </c>
      <c r="BN45" s="32">
        <f>2*(females!BN44-females!BN45)/(females!BN44+females!BN45)</f>
        <v>1.2563202174875655E-3</v>
      </c>
      <c r="BO45" s="32">
        <f>2*(females!BO44-females!BO45)/(females!BO44+females!BO45)</f>
        <v>1.1718027259831835E-3</v>
      </c>
      <c r="BP45" s="32">
        <f>2*(females!BP44-females!BP45)/(females!BP44+females!BP45)</f>
        <v>1.3055165785185985E-3</v>
      </c>
      <c r="BQ45" s="32">
        <f>2*(females!BQ44-females!BQ45)/(females!BQ44+females!BQ45)</f>
        <v>1.0372964562461165E-3</v>
      </c>
      <c r="BR45" s="32">
        <f>2*(females!BR44-females!BR45)/(females!BR44+females!BR45)</f>
        <v>1.3661693330936544E-3</v>
      </c>
      <c r="BS45" s="32">
        <f>2*(females!BS44-females!BS45)/(females!BS44+females!BS45)</f>
        <v>1.1180461886420867E-3</v>
      </c>
      <c r="BT45" s="32">
        <f>2*(females!BT44-females!BT45)/(females!BT44+females!BT45)</f>
        <v>1.1165687534892773E-3</v>
      </c>
      <c r="BU45" s="32">
        <f>2*(females!BU44-females!BU45)/(females!BU44+females!BU45)</f>
        <v>9.623752239570002E-4</v>
      </c>
      <c r="BV45" s="32">
        <f>2*(females!BV44-females!BV45)/(females!BV44+females!BV45)</f>
        <v>9.9225123392067101E-4</v>
      </c>
      <c r="BW45" s="32">
        <f>2*(females!BW44-females!BW45)/(females!BW44+females!BW45)</f>
        <v>1.1247788786977106E-3</v>
      </c>
      <c r="BX45" s="32">
        <f>2*(females!BX44-females!BX45)/(females!BX44+females!BX45)</f>
        <v>1.10483672968328E-3</v>
      </c>
      <c r="BY45" s="32">
        <f>2*(females!BY44-females!BY45)/(females!BY44+females!BY45)</f>
        <v>9.4032032216191902E-4</v>
      </c>
      <c r="BZ45" s="32">
        <f>2*(females!BZ44-females!BZ45)/(females!BZ44+females!BZ45)</f>
        <v>1.0229132569558102E-3</v>
      </c>
      <c r="CA45" s="32">
        <f>2*(females!CA44-females!CA45)/(females!CA44+females!CA45)</f>
        <v>1.1038430089942764E-3</v>
      </c>
      <c r="CB45" s="32">
        <f>2*(females!CB44-females!CB45)/(females!CB44+females!CB45)</f>
        <v>1.1247098759751746E-3</v>
      </c>
      <c r="CC45" s="32">
        <f>2*(females!CC44-females!CC45)/(females!CC44+females!CC45)</f>
        <v>1.0523788359464003E-3</v>
      </c>
      <c r="CD45" s="32">
        <f>2*(females!CD44-females!CD45)/(females!CD44+females!CD45)</f>
        <v>1.0807393888724625E-3</v>
      </c>
      <c r="CE45" s="32">
        <f>2*(females!CE44-females!CE45)/(females!CE44+females!CE45)</f>
        <v>8.8697221330152464E-4</v>
      </c>
      <c r="CF45" s="32">
        <f>2*(females!CF44-females!CF45)/(females!CF44+females!CF45)</f>
        <v>8.9740974913318382E-4</v>
      </c>
      <c r="CG45" s="32">
        <f>2*(females!CG44-females!CG45)/(females!CG44+females!CG45)</f>
        <v>9.4739898231012551E-4</v>
      </c>
      <c r="CH45" s="32">
        <f>2*(females!CH44-females!CH45)/(females!CH44+females!CH45)</f>
        <v>8.5517943497073051E-4</v>
      </c>
      <c r="CI45" s="32">
        <f>2*(females!CI44-females!CI45)/(females!CI44+females!CI45)</f>
        <v>9.0598612517877957E-4</v>
      </c>
      <c r="CJ45" s="32">
        <f>2*(females!CJ44-females!CJ45)/(females!CJ44+females!CJ45)</f>
        <v>9.0603224049556907E-4</v>
      </c>
      <c r="CK45" s="32">
        <f>2*(females!CK44-females!CK45)/(females!CK44+females!CK45)</f>
        <v>8.4387756658244831E-4</v>
      </c>
      <c r="CL45" s="32">
        <f>2*(females!CL44-females!CL45)/(females!CL44+females!CL45)</f>
        <v>1.0064197380258925E-3</v>
      </c>
      <c r="CM45" s="32">
        <f>2*(females!CM44-females!CM45)/(females!CM44+females!CM45)</f>
        <v>8.5358913909438258E-4</v>
      </c>
      <c r="CN45" s="32">
        <f>2*(females!CN44-females!CN45)/(females!CN44+females!CN45)</f>
        <v>9.8585751817992402E-4</v>
      </c>
      <c r="CP45" s="31">
        <f t="shared" si="1"/>
        <v>102</v>
      </c>
      <c r="CQ45" s="32">
        <f>$CN105*EXP('2a)answer'!$I105*('2a) female mx'!CQ$2-'2a) female mx'!$CO$2))</f>
        <v>0.48896222269433287</v>
      </c>
      <c r="CR45" s="32">
        <f>$CN105*EXP('2a)answer'!$I105*('2a) female mx'!CR$2-'2a) female mx'!$CO$2))</f>
        <v>0.48964120758898672</v>
      </c>
      <c r="CS45" s="32">
        <f>$CN105*EXP('2a)answer'!$I105*('2a) female mx'!CS$2-'2a) female mx'!$CO$2))</f>
        <v>0.49032113533866234</v>
      </c>
      <c r="CT45" s="32">
        <f>$CN105*EXP('2a)answer'!$I105*('2a) female mx'!CT$2-'2a) female mx'!$CO$2))</f>
        <v>0.49100200725263127</v>
      </c>
      <c r="CU45" s="32">
        <f>$CN105*EXP('2a)answer'!$I105*('2a) female mx'!CU$2-'2a) female mx'!$CO$2))</f>
        <v>0.49168382464198335</v>
      </c>
      <c r="CV45" s="32">
        <f>$CN105*EXP('2a)answer'!$I105*('2a) female mx'!CV$2-'2a) female mx'!$CO$2))</f>
        <v>0.49236658881962858</v>
      </c>
      <c r="CW45" s="32">
        <f>$CN105*EXP('2a)answer'!$I105*('2a) female mx'!CW$2-'2a) female mx'!$CO$2))</f>
        <v>0.4930503011003004</v>
      </c>
      <c r="CX45" s="32">
        <f>$CN105*EXP('2a)answer'!$I105*('2a) female mx'!CX$2-'2a) female mx'!$CO$2))</f>
        <v>0.49373496280055795</v>
      </c>
      <c r="CY45" s="32">
        <f>$CN105*EXP('2a)answer'!$I105*('2a) female mx'!CY$2-'2a) female mx'!$CO$2))</f>
        <v>0.49442057523878841</v>
      </c>
      <c r="CZ45" s="32">
        <f>$CN105*EXP('2a)answer'!$I105*('2a) female mx'!CZ$2-'2a) female mx'!$CO$2))</f>
        <v>0.49510713973520959</v>
      </c>
      <c r="DA45" s="32">
        <f>$CN105*EXP('2a)answer'!$I105*('2a) female mx'!DA$2-'2a) female mx'!$CO$2))</f>
        <v>0.49579465761187297</v>
      </c>
      <c r="DB45" s="32">
        <f>$CN105*EXP('2a)answer'!$I105*('2a) female mx'!DB$2-'2a) female mx'!$CO$2))</f>
        <v>0.49648313019266566</v>
      </c>
      <c r="DC45" s="32">
        <f>$CN105*EXP('2a)answer'!$I105*('2a) female mx'!DC$2-'2a) female mx'!$CO$2))</f>
        <v>0.49717255880331312</v>
      </c>
      <c r="DD45" s="32">
        <f>$CN105*EXP('2a)answer'!$I105*('2a) female mx'!DD$2-'2a) female mx'!$CO$2))</f>
        <v>0.49786294477138171</v>
      </c>
      <c r="DE45" s="32">
        <f>$CN105*EXP('2a)answer'!$I105*('2a) female mx'!DE$2-'2a) female mx'!$CO$2))</f>
        <v>0.49855428942628149</v>
      </c>
      <c r="DF45" s="32">
        <f>$CN105*EXP('2a)answer'!$I105*('2a) female mx'!DF$2-'2a) female mx'!$CO$2))</f>
        <v>0.49924659409926819</v>
      </c>
      <c r="DG45" s="32">
        <f>$CN105*EXP('2a)answer'!$I105*('2a) female mx'!DG$2-'2a) female mx'!$CO$2))</f>
        <v>0.49993986012344666</v>
      </c>
      <c r="DH45" s="32">
        <f>$CN105*EXP('2a)answer'!$I105*('2a) female mx'!DH$2-'2a) female mx'!$CO$2))</f>
        <v>0.50063408883377236</v>
      </c>
      <c r="DI45" s="32">
        <f>$CN105*EXP('2a)answer'!$I105*('2a) female mx'!DI$2-'2a) female mx'!$CO$2))</f>
        <v>0.50132928156705525</v>
      </c>
      <c r="DJ45" s="32">
        <f>$CN105*EXP('2a)answer'!$I105*('2a) female mx'!DJ$2-'2a) female mx'!$CO$2))</f>
        <v>0.50202543966196067</v>
      </c>
      <c r="DK45" s="32">
        <f>$CN105*EXP('2a)answer'!$I105*('2a) female mx'!DK$2-'2a) female mx'!$CO$2))</f>
        <v>0.50272256445901364</v>
      </c>
      <c r="DL45" s="32">
        <f>$CN105*EXP('2a)answer'!$I105*('2a) female mx'!DL$2-'2a) female mx'!$CO$2))</f>
        <v>0.50342065730060048</v>
      </c>
      <c r="DM45" s="32">
        <f>$CN105*EXP('2a)answer'!$I105*('2a) female mx'!DM$2-'2a) female mx'!$CO$2))</f>
        <v>0.50411971953097123</v>
      </c>
      <c r="DN45" s="32">
        <f>$CN105*EXP('2a)answer'!$I105*('2a) female mx'!DN$2-'2a) female mx'!$CO$2))</f>
        <v>0.50481975249624311</v>
      </c>
      <c r="DO45" s="32">
        <f>$CN105*EXP('2a)answer'!$I105*('2a) female mx'!DO$2-'2a) female mx'!$CO$2))</f>
        <v>0.50552075754440218</v>
      </c>
      <c r="DP45" s="32">
        <f>$CN105*EXP('2a)answer'!$I105*('2a) female mx'!DP$2-'2a) female mx'!$CO$2))</f>
        <v>0.50622273602530654</v>
      </c>
      <c r="DQ45" s="32">
        <f>$CN105*EXP('2a)answer'!$I105*('2a) female mx'!DQ$2-'2a) female mx'!$CO$2))</f>
        <v>0.5069256892906886</v>
      </c>
      <c r="DR45" s="32">
        <f>$CN105*EXP('2a)answer'!$I105*('2a) female mx'!DR$2-'2a) female mx'!$CO$2))</f>
        <v>0.50762961869415801</v>
      </c>
      <c r="DS45" s="32">
        <f>$CN105*EXP('2a)answer'!$I105*('2a) female mx'!DS$2-'2a) female mx'!$CO$2))</f>
        <v>0.50833452559120407</v>
      </c>
      <c r="DT45" s="32">
        <f>$CN105*EXP('2a)answer'!$I105*('2a) female mx'!DT$2-'2a) female mx'!$CO$2))</f>
        <v>0.50904041133919808</v>
      </c>
      <c r="DU45" s="32">
        <f>$CN105*EXP('2a)answer'!$I105*('2a) female mx'!DU$2-'2a) female mx'!$CO$2))</f>
        <v>0.50974727729739644</v>
      </c>
      <c r="DV45" s="32">
        <f>$CN105*EXP('2a)answer'!$I105*('2a) female mx'!DV$2-'2a) female mx'!$CO$2))</f>
        <v>0.51045512482694311</v>
      </c>
      <c r="DW45" s="32">
        <f>$CN105*EXP('2a)answer'!$I105*('2a) female mx'!DW$2-'2a) female mx'!$CO$2))</f>
        <v>0.511163955290872</v>
      </c>
      <c r="DX45" s="32">
        <f>$CN105*EXP('2a)answer'!$I105*('2a) female mx'!DX$2-'2a) female mx'!$CO$2))</f>
        <v>0.51187377005410961</v>
      </c>
      <c r="DY45" s="32">
        <f>$CN105*EXP('2a)answer'!$I105*('2a) female mx'!DY$2-'2a) female mx'!$CO$2))</f>
        <v>0.51258457048347839</v>
      </c>
      <c r="DZ45" s="32">
        <f>$CN105*EXP('2a)answer'!$I105*('2a) female mx'!DZ$2-'2a) female mx'!$CO$2))</f>
        <v>0.51329635794769812</v>
      </c>
      <c r="EA45" s="32">
        <f>$CN105*EXP('2a)answer'!$I105*('2a) female mx'!EA$2-'2a) female mx'!$CO$2))</f>
        <v>0.51400913381738966</v>
      </c>
      <c r="EB45" s="32">
        <f>$CN105*EXP('2a)answer'!$I105*('2a) female mx'!EB$2-'2a) female mx'!$CO$2))</f>
        <v>0.5147228994650771</v>
      </c>
      <c r="EC45" s="32">
        <f>$CN105*EXP('2a)answer'!$I105*('2a) female mx'!EC$2-'2a) female mx'!$CO$2))</f>
        <v>0.51543765626519</v>
      </c>
      <c r="ED45" s="32">
        <f>$CN105*EXP('2a)answer'!$I105*('2a) female mx'!ED$2-'2a) female mx'!$CO$2))</f>
        <v>0.51615340559406742</v>
      </c>
      <c r="EE45" s="32">
        <f>$CN105*EXP('2a)answer'!$I105*('2a) female mx'!EE$2-'2a) female mx'!$CO$2))</f>
        <v>0.51687014882995852</v>
      </c>
      <c r="EF45" s="32">
        <f>$CN105*EXP('2a)answer'!$I105*('2a) female mx'!EF$2-'2a) female mx'!$CO$2))</f>
        <v>0.51758788735302708</v>
      </c>
      <c r="EG45" s="32">
        <f>$CN105*EXP('2a)answer'!$I105*('2a) female mx'!EG$2-'2a) female mx'!$CO$2))</f>
        <v>0.5183066225453532</v>
      </c>
      <c r="EH45" s="32">
        <f>$CN105*EXP('2a)answer'!$I105*('2a) female mx'!EH$2-'2a) female mx'!$CO$2))</f>
        <v>0.51902635579093637</v>
      </c>
      <c r="EI45" s="32">
        <f>$CN105*EXP('2a)answer'!$I105*('2a) female mx'!EI$2-'2a) female mx'!$CO$2))</f>
        <v>0.51974708847569751</v>
      </c>
      <c r="EJ45" s="32">
        <f>$CN105*EXP('2a)answer'!$I105*('2a) female mx'!EJ$2-'2a) female mx'!$CO$2))</f>
        <v>0.52046882198748223</v>
      </c>
      <c r="EK45" s="32">
        <f>$CN105*EXP('2a)answer'!$I105*('2a) female mx'!EK$2-'2a) female mx'!$CO$2))</f>
        <v>0.52119155771606351</v>
      </c>
      <c r="EL45" s="32">
        <f>$CN105*EXP('2a)answer'!$I105*('2a) female mx'!EL$2-'2a) female mx'!$CO$2))</f>
        <v>0.5219152970531441</v>
      </c>
      <c r="EM45" s="32">
        <f>$CN105*EXP('2a)answer'!$I105*('2a) female mx'!EM$2-'2a) female mx'!$CO$2))</f>
        <v>0.52264004139235942</v>
      </c>
      <c r="EN45" s="32">
        <f>$CN105*EXP('2a)answer'!$I105*('2a) female mx'!EN$2-'2a) female mx'!$CO$2))</f>
        <v>0.52336579212927969</v>
      </c>
      <c r="EO45" s="32">
        <f>$CN105*EXP('2a)answer'!$I105*('2a) female mx'!EO$2-'2a) female mx'!$CO$2))</f>
        <v>0.52409255066141358</v>
      </c>
    </row>
    <row r="46" spans="1:145" x14ac:dyDescent="0.25">
      <c r="A46" s="31">
        <f>'2a) male mx'!A46</f>
        <v>43</v>
      </c>
      <c r="B46" s="32">
        <f>2*(females!B45-females!B46)/(females!B45+females!B46)</f>
        <v>5.8716863828684913E-3</v>
      </c>
      <c r="C46" s="32">
        <f>2*(females!C45-females!C46)/(females!C45+females!C46)</f>
        <v>4.9088526152746333E-3</v>
      </c>
      <c r="D46" s="32">
        <f>2*(females!D45-females!D46)/(females!D45+females!D46)</f>
        <v>5.360564678487399E-3</v>
      </c>
      <c r="E46" s="32">
        <f>2*(females!E45-females!E46)/(females!E45+females!E46)</f>
        <v>4.6611085749981981E-3</v>
      </c>
      <c r="F46" s="32">
        <f>2*(females!F45-females!F46)/(females!F45+females!F46)</f>
        <v>5.2156660072829233E-3</v>
      </c>
      <c r="G46" s="32">
        <f>2*(females!G45-females!G46)/(females!G45+females!G46)</f>
        <v>5.9890577652360793E-3</v>
      </c>
      <c r="H46" s="32">
        <f>2*(females!H45-females!H46)/(females!H45+females!H46)</f>
        <v>5.3414727203357501E-3</v>
      </c>
      <c r="I46" s="32">
        <f>2*(females!I45-females!I46)/(females!I45+females!I46)</f>
        <v>5.8077224746885085E-3</v>
      </c>
      <c r="J46" s="32">
        <f>2*(females!J45-females!J46)/(females!J45+females!J46)</f>
        <v>5.1429686160685256E-3</v>
      </c>
      <c r="K46" s="32">
        <f>2*(females!K45-females!K46)/(females!K45+females!K46)</f>
        <v>3.9987642302961764E-3</v>
      </c>
      <c r="L46" s="32">
        <f>2*(females!L45-females!L46)/(females!L45+females!L46)</f>
        <v>4.8082189411540882E-3</v>
      </c>
      <c r="M46" s="32">
        <f>2*(females!M45-females!M46)/(females!M45+females!M46)</f>
        <v>3.9674349271872494E-3</v>
      </c>
      <c r="N46" s="32">
        <f>2*(females!N45-females!N46)/(females!N45+females!N46)</f>
        <v>4.1237113402061857E-3</v>
      </c>
      <c r="O46" s="32">
        <f>2*(females!O45-females!O46)/(females!O45+females!O46)</f>
        <v>4.4944340835640396E-3</v>
      </c>
      <c r="P46" s="32">
        <f>2*(females!P45-females!P46)/(females!P45+females!P46)</f>
        <v>4.5676022389304679E-3</v>
      </c>
      <c r="Q46" s="32">
        <f>2*(females!Q45-females!Q46)/(females!Q45+females!Q46)</f>
        <v>4.8564128296967914E-3</v>
      </c>
      <c r="R46" s="32">
        <f>2*(females!R45-females!R46)/(females!R45+females!R46)</f>
        <v>4.1828843666121482E-3</v>
      </c>
      <c r="S46" s="32">
        <f>2*(females!S45-females!S46)/(females!S45+females!S46)</f>
        <v>4.2639074447823984E-3</v>
      </c>
      <c r="T46" s="32">
        <f>2*(females!T45-females!T46)/(females!T45+females!T46)</f>
        <v>4.263524249500987E-3</v>
      </c>
      <c r="U46" s="32">
        <f>2*(females!U45-females!U46)/(females!U45+females!U46)</f>
        <v>3.6082619081073486E-3</v>
      </c>
      <c r="V46" s="32">
        <f>2*(females!V45-females!V46)/(females!V45+females!V46)</f>
        <v>4.2383867076978572E-3</v>
      </c>
      <c r="W46" s="32">
        <f>2*(females!W45-females!W46)/(females!W45+females!W46)</f>
        <v>3.9050155749176109E-3</v>
      </c>
      <c r="X46" s="32">
        <f>2*(females!X45-females!X46)/(females!X45+females!X46)</f>
        <v>4.5316286313469506E-3</v>
      </c>
      <c r="Y46" s="32">
        <f>2*(females!Y45-females!Y46)/(females!Y45+females!Y46)</f>
        <v>4.2252430620845268E-3</v>
      </c>
      <c r="Z46" s="32">
        <f>2*(females!Z45-females!Z46)/(females!Z45+females!Z46)</f>
        <v>3.5143208574942891E-3</v>
      </c>
      <c r="AA46" s="32">
        <f>2*(females!AA45-females!AA46)/(females!AA45+females!AA46)</f>
        <v>3.0848441934120461E-3</v>
      </c>
      <c r="AB46" s="32">
        <f>2*(females!AB45-females!AB46)/(females!AB45+females!AB46)</f>
        <v>4.1755019051408823E-3</v>
      </c>
      <c r="AC46" s="32">
        <f>2*(females!AC45-females!AC46)/(females!AC45+females!AC46)</f>
        <v>3.62878110867387E-3</v>
      </c>
      <c r="AD46" s="32">
        <f>2*(females!AD45-females!AD46)/(females!AD45+females!AD46)</f>
        <v>2.7556215756558058E-3</v>
      </c>
      <c r="AE46" s="32">
        <f>2*(females!AE45-females!AE46)/(females!AE45+females!AE46)</f>
        <v>3.7362246903078888E-3</v>
      </c>
      <c r="AF46" s="32">
        <f>2*(females!AF45-females!AF46)/(females!AF45+females!AF46)</f>
        <v>3.5116444406144299E-3</v>
      </c>
      <c r="AG46" s="32">
        <f>2*(females!AG45-females!AG46)/(females!AG45+females!AG46)</f>
        <v>3.022929239872651E-3</v>
      </c>
      <c r="AH46" s="32">
        <f>2*(females!AH45-females!AH46)/(females!AH45+females!AH46)</f>
        <v>2.7756426680331371E-3</v>
      </c>
      <c r="AI46" s="32">
        <f>2*(females!AI45-females!AI46)/(females!AI45+females!AI46)</f>
        <v>3.0157233207056579E-3</v>
      </c>
      <c r="AJ46" s="32">
        <f>2*(females!AJ45-females!AJ46)/(females!AJ45+females!AJ46)</f>
        <v>2.7606710554257804E-3</v>
      </c>
      <c r="AK46" s="32">
        <f>2*(females!AK45-females!AK46)/(females!AK45+females!AK46)</f>
        <v>2.3253961933582864E-3</v>
      </c>
      <c r="AL46" s="32">
        <f>2*(females!AL45-females!AL46)/(females!AL45+females!AL46)</f>
        <v>2.5267806902994979E-3</v>
      </c>
      <c r="AM46" s="32">
        <f>2*(females!AM45-females!AM46)/(females!AM45+females!AM46)</f>
        <v>2.4217300035427056E-3</v>
      </c>
      <c r="AN46" s="32">
        <f>2*(females!AN45-females!AN46)/(females!AN45+females!AN46)</f>
        <v>2.4877333573284921E-3</v>
      </c>
      <c r="AO46" s="32">
        <f>2*(females!AO45-females!AO46)/(females!AO45+females!AO46)</f>
        <v>2.5062524124001332E-3</v>
      </c>
      <c r="AP46" s="32">
        <f>2*(females!AP45-females!AP46)/(females!AP45+females!AP46)</f>
        <v>2.2035140249977597E-3</v>
      </c>
      <c r="AQ46" s="32">
        <f>2*(females!AQ45-females!AQ46)/(females!AQ45+females!AQ46)</f>
        <v>2.5520426887140658E-3</v>
      </c>
      <c r="AR46" s="32">
        <f>2*(females!AR45-females!AR46)/(females!AR45+females!AR46)</f>
        <v>3.0701546155185236E-3</v>
      </c>
      <c r="AS46" s="32">
        <f>2*(females!AS45-females!AS46)/(females!AS45+females!AS46)</f>
        <v>2.5438712231165062E-3</v>
      </c>
      <c r="AT46" s="32">
        <f>2*(females!AT45-females!AT46)/(females!AT45+females!AT46)</f>
        <v>2.3203324403569094E-3</v>
      </c>
      <c r="AU46" s="32">
        <f>2*(females!AU45-females!AU46)/(females!AU45+females!AU46)</f>
        <v>2.6766990188949657E-3</v>
      </c>
      <c r="AV46" s="32">
        <f>2*(females!AV45-females!AV46)/(females!AV45+females!AV46)</f>
        <v>2.449138334270593E-3</v>
      </c>
      <c r="AW46" s="32">
        <f>2*(females!AW45-females!AW46)/(females!AW45+females!AW46)</f>
        <v>2.7593470247498685E-3</v>
      </c>
      <c r="AX46" s="32">
        <f>2*(females!AX45-females!AX46)/(females!AX45+females!AX46)</f>
        <v>2.3218797770575166E-3</v>
      </c>
      <c r="AY46" s="32">
        <f>2*(females!AY45-females!AY46)/(females!AY45+females!AY46)</f>
        <v>2.7406212777619666E-3</v>
      </c>
      <c r="AZ46" s="32">
        <f>2*(females!AZ45-females!AZ46)/(females!AZ45+females!AZ46)</f>
        <v>2.3649731706932523E-3</v>
      </c>
      <c r="BA46" s="32">
        <f>2*(females!BA45-females!BA46)/(females!BA45+females!BA46)</f>
        <v>2.3568723779794796E-3</v>
      </c>
      <c r="BB46" s="32">
        <f>2*(females!BB45-females!BB46)/(females!BB45+females!BB46)</f>
        <v>2.3722065178202871E-3</v>
      </c>
      <c r="BC46" s="32">
        <f>2*(females!BC45-females!BC46)/(females!BC45+females!BC46)</f>
        <v>2.361028405470064E-3</v>
      </c>
      <c r="BD46" s="32">
        <f>2*(females!BD45-females!BD46)/(females!BD45+females!BD46)</f>
        <v>2.3462551161396281E-3</v>
      </c>
      <c r="BE46" s="32">
        <f>2*(females!BE45-females!BE46)/(females!BE45+females!BE46)</f>
        <v>2.3214295008926575E-3</v>
      </c>
      <c r="BF46" s="32">
        <f>2*(females!BF45-females!BF46)/(females!BF45+females!BF46)</f>
        <v>2.0887348605691542E-3</v>
      </c>
      <c r="BG46" s="32">
        <f>2*(females!BG45-females!BG46)/(females!BG45+females!BG46)</f>
        <v>1.9015456552799064E-3</v>
      </c>
      <c r="BH46" s="32">
        <f>2*(females!BH45-females!BH46)/(females!BH45+females!BH46)</f>
        <v>1.7079242509717054E-3</v>
      </c>
      <c r="BI46" s="32">
        <f>2*(females!BI45-females!BI46)/(females!BI45+females!BI46)</f>
        <v>1.6548243300547126E-3</v>
      </c>
      <c r="BJ46" s="32">
        <f>2*(females!BJ45-females!BJ46)/(females!BJ45+females!BJ46)</f>
        <v>1.4454298605160185E-3</v>
      </c>
      <c r="BK46" s="32">
        <f>2*(females!BK45-females!BK46)/(females!BK45+females!BK46)</f>
        <v>1.7547119175904708E-3</v>
      </c>
      <c r="BL46" s="32">
        <f>2*(females!BL45-females!BL46)/(females!BL45+females!BL46)</f>
        <v>1.4841535686678691E-3</v>
      </c>
      <c r="BM46" s="32">
        <f>2*(females!BM45-females!BM46)/(females!BM45+females!BM46)</f>
        <v>1.8152751276365325E-3</v>
      </c>
      <c r="BN46" s="32">
        <f>2*(females!BN45-females!BN46)/(females!BN45+females!BN46)</f>
        <v>1.5571424888499317E-3</v>
      </c>
      <c r="BO46" s="32">
        <f>2*(females!BO45-females!BO46)/(females!BO45+females!BO46)</f>
        <v>1.6675587763000782E-3</v>
      </c>
      <c r="BP46" s="32">
        <f>2*(females!BP45-females!BP46)/(females!BP45+females!BP46)</f>
        <v>1.3587236232629953E-3</v>
      </c>
      <c r="BQ46" s="32">
        <f>2*(females!BQ45-females!BQ46)/(females!BQ45+females!BQ46)</f>
        <v>1.4396182954919381E-3</v>
      </c>
      <c r="BR46" s="32">
        <f>2*(females!BR45-females!BR46)/(females!BR45+females!BR46)</f>
        <v>1.193071954580985E-3</v>
      </c>
      <c r="BS46" s="32">
        <f>2*(females!BS45-females!BS46)/(females!BS45+females!BS46)</f>
        <v>1.2014972504197539E-3</v>
      </c>
      <c r="BT46" s="32">
        <f>2*(females!BT45-females!BT46)/(females!BT45+females!BT46)</f>
        <v>1.2820052613495925E-3</v>
      </c>
      <c r="BU46" s="32">
        <f>2*(females!BU45-females!BU46)/(females!BU45+females!BU46)</f>
        <v>1.1376156191549873E-3</v>
      </c>
      <c r="BV46" s="32">
        <f>2*(females!BV45-females!BV46)/(females!BV45+females!BV46)</f>
        <v>1.17765728125016E-3</v>
      </c>
      <c r="BW46" s="32">
        <f>2*(females!BW45-females!BW46)/(females!BW45+females!BW46)</f>
        <v>1.3923869197534657E-3</v>
      </c>
      <c r="BX46" s="32">
        <f>2*(females!BX45-females!BX46)/(females!BX45+females!BX46)</f>
        <v>1.0753183710462849E-3</v>
      </c>
      <c r="BY46" s="32">
        <f>2*(females!BY45-females!BY46)/(females!BY45+females!BY46)</f>
        <v>1.217596832201855E-3</v>
      </c>
      <c r="BZ46" s="32">
        <f>2*(females!BZ45-females!BZ46)/(females!BZ45+females!BZ46)</f>
        <v>1.2186317530376188E-3</v>
      </c>
      <c r="CA46" s="32">
        <f>2*(females!CA45-females!CA46)/(females!CA45+females!CA46)</f>
        <v>1.1255384678351802E-3</v>
      </c>
      <c r="CB46" s="32">
        <f>2*(females!CB45-females!CB46)/(females!CB45+females!CB46)</f>
        <v>1.2796167291972708E-3</v>
      </c>
      <c r="CC46" s="32">
        <f>2*(females!CC45-females!CC46)/(females!CC45+females!CC46)</f>
        <v>1.1046559201374683E-3</v>
      </c>
      <c r="CD46" s="32">
        <f>2*(females!CD45-females!CD46)/(females!CD45+females!CD46)</f>
        <v>1.1738227323531063E-3</v>
      </c>
      <c r="CE46" s="32">
        <f>2*(females!CE45-females!CE46)/(females!CE45+females!CE46)</f>
        <v>1.1123754318108758E-3</v>
      </c>
      <c r="CF46" s="32">
        <f>2*(females!CF45-females!CF46)/(females!CF45+females!CF46)</f>
        <v>9.9012427590782653E-4</v>
      </c>
      <c r="CG46" s="32">
        <f>2*(females!CG45-females!CG46)/(females!CG45+females!CG46)</f>
        <v>1.0605210829551827E-3</v>
      </c>
      <c r="CH46" s="32">
        <f>2*(females!CH45-females!CH46)/(females!CH45+females!CH46)</f>
        <v>1.1209848361323986E-3</v>
      </c>
      <c r="CI46" s="32">
        <f>2*(females!CI45-females!CI46)/(females!CI45+females!CI46)</f>
        <v>9.3738855774619183E-4</v>
      </c>
      <c r="CJ46" s="32">
        <f>2*(females!CJ45-females!CJ46)/(females!CJ45+females!CJ46)</f>
        <v>1.0495799132822809E-3</v>
      </c>
      <c r="CK46" s="32">
        <f>2*(females!CK45-females!CK46)/(females!CK45+females!CK46)</f>
        <v>1.0278485907788751E-3</v>
      </c>
      <c r="CL46" s="32">
        <f>2*(females!CL45-females!CL46)/(females!CL45+females!CL46)</f>
        <v>9.6670957500394317E-4</v>
      </c>
      <c r="CM46" s="32">
        <f>2*(females!CM45-females!CM46)/(females!CM45+females!CM46)</f>
        <v>8.8484324544229448E-4</v>
      </c>
      <c r="CN46" s="32">
        <f>2*(females!CN45-females!CN46)/(females!CN45+females!CN46)</f>
        <v>1.027545336622835E-3</v>
      </c>
      <c r="CP46" s="31">
        <f t="shared" si="1"/>
        <v>103</v>
      </c>
      <c r="CQ46" s="32">
        <f>$CN106*EXP('2a)answer'!$I106*('2a) female mx'!CQ$2-'2a) female mx'!$CO$2))</f>
        <v>0.52676618232534722</v>
      </c>
      <c r="CR46" s="32">
        <f>$CN106*EXP('2a)answer'!$I106*('2a) female mx'!CR$2-'2a) female mx'!$CO$2))</f>
        <v>0.52770928112232918</v>
      </c>
      <c r="CS46" s="32">
        <f>$CN106*EXP('2a)answer'!$I106*('2a) female mx'!CS$2-'2a) female mx'!$CO$2))</f>
        <v>0.52865406840154616</v>
      </c>
      <c r="CT46" s="32">
        <f>$CN106*EXP('2a)answer'!$I106*('2a) female mx'!CT$2-'2a) female mx'!$CO$2))</f>
        <v>0.52960054718598171</v>
      </c>
      <c r="CU46" s="32">
        <f>$CN106*EXP('2a)answer'!$I106*('2a) female mx'!CU$2-'2a) female mx'!$CO$2))</f>
        <v>0.5305487205040319</v>
      </c>
      <c r="CV46" s="32">
        <f>$CN106*EXP('2a)answer'!$I106*('2a) female mx'!CV$2-'2a) female mx'!$CO$2))</f>
        <v>0.5314985913895145</v>
      </c>
      <c r="CW46" s="32">
        <f>$CN106*EXP('2a)answer'!$I106*('2a) female mx'!CW$2-'2a) female mx'!$CO$2))</f>
        <v>0.53245016288167879</v>
      </c>
      <c r="CX46" s="32">
        <f>$CN106*EXP('2a)answer'!$I106*('2a) female mx'!CX$2-'2a) female mx'!$CO$2))</f>
        <v>0.53340343802521561</v>
      </c>
      <c r="CY46" s="32">
        <f>$CN106*EXP('2a)answer'!$I106*('2a) female mx'!CY$2-'2a) female mx'!$CO$2))</f>
        <v>0.53435841987026667</v>
      </c>
      <c r="CZ46" s="32">
        <f>$CN106*EXP('2a)answer'!$I106*('2a) female mx'!CZ$2-'2a) female mx'!$CO$2))</f>
        <v>0.53531511147243482</v>
      </c>
      <c r="DA46" s="32">
        <f>$CN106*EXP('2a)answer'!$I106*('2a) female mx'!DA$2-'2a) female mx'!$CO$2))</f>
        <v>0.53627351589279304</v>
      </c>
      <c r="DB46" s="32">
        <f>$CN106*EXP('2a)answer'!$I106*('2a) female mx'!DB$2-'2a) female mx'!$CO$2))</f>
        <v>0.53723363619789533</v>
      </c>
      <c r="DC46" s="32">
        <f>$CN106*EXP('2a)answer'!$I106*('2a) female mx'!DC$2-'2a) female mx'!$CO$2))</f>
        <v>0.53819547545978541</v>
      </c>
      <c r="DD46" s="32">
        <f>$CN106*EXP('2a)answer'!$I106*('2a) female mx'!DD$2-'2a) female mx'!$CO$2))</f>
        <v>0.53915903675600718</v>
      </c>
      <c r="DE46" s="32">
        <f>$CN106*EXP('2a)answer'!$I106*('2a) female mx'!DE$2-'2a) female mx'!$CO$2))</f>
        <v>0.54012432316961467</v>
      </c>
      <c r="DF46" s="32">
        <f>$CN106*EXP('2a)answer'!$I106*('2a) female mx'!DF$2-'2a) female mx'!$CO$2))</f>
        <v>0.54109133778918128</v>
      </c>
      <c r="DG46" s="32">
        <f>$CN106*EXP('2a)answer'!$I106*('2a) female mx'!DG$2-'2a) female mx'!$CO$2))</f>
        <v>0.54206008370881043</v>
      </c>
      <c r="DH46" s="32">
        <f>$CN106*EXP('2a)answer'!$I106*('2a) female mx'!DH$2-'2a) female mx'!$CO$2))</f>
        <v>0.54303056402814487</v>
      </c>
      <c r="DI46" s="32">
        <f>$CN106*EXP('2a)answer'!$I106*('2a) female mx'!DI$2-'2a) female mx'!$CO$2))</f>
        <v>0.54400278185237694</v>
      </c>
      <c r="DJ46" s="32">
        <f>$CN106*EXP('2a)answer'!$I106*('2a) female mx'!DJ$2-'2a) female mx'!$CO$2))</f>
        <v>0.54497674029225807</v>
      </c>
      <c r="DK46" s="32">
        <f>$CN106*EXP('2a)answer'!$I106*('2a) female mx'!DK$2-'2a) female mx'!$CO$2))</f>
        <v>0.54595244246410957</v>
      </c>
      <c r="DL46" s="32">
        <f>$CN106*EXP('2a)answer'!$I106*('2a) female mx'!DL$2-'2a) female mx'!$CO$2))</f>
        <v>0.54692989148983173</v>
      </c>
      <c r="DM46" s="32">
        <f>$CN106*EXP('2a)answer'!$I106*('2a) female mx'!DM$2-'2a) female mx'!$CO$2))</f>
        <v>0.54790909049691394</v>
      </c>
      <c r="DN46" s="32">
        <f>$CN106*EXP('2a)answer'!$I106*('2a) female mx'!DN$2-'2a) female mx'!$CO$2))</f>
        <v>0.54889004261844532</v>
      </c>
      <c r="DO46" s="32">
        <f>$CN106*EXP('2a)answer'!$I106*('2a) female mx'!DO$2-'2a) female mx'!$CO$2))</f>
        <v>0.54987275099312449</v>
      </c>
      <c r="DP46" s="32">
        <f>$CN106*EXP('2a)answer'!$I106*('2a) female mx'!DP$2-'2a) female mx'!$CO$2))</f>
        <v>0.5508572187652685</v>
      </c>
      <c r="DQ46" s="32">
        <f>$CN106*EXP('2a)answer'!$I106*('2a) female mx'!DQ$2-'2a) female mx'!$CO$2))</f>
        <v>0.55184344908482519</v>
      </c>
      <c r="DR46" s="32">
        <f>$CN106*EXP('2a)answer'!$I106*('2a) female mx'!DR$2-'2a) female mx'!$CO$2))</f>
        <v>0.5528314451073808</v>
      </c>
      <c r="DS46" s="32">
        <f>$CN106*EXP('2a)answer'!$I106*('2a) female mx'!DS$2-'2a) female mx'!$CO$2))</f>
        <v>0.55382120999417173</v>
      </c>
      <c r="DT46" s="32">
        <f>$CN106*EXP('2a)answer'!$I106*('2a) female mx'!DT$2-'2a) female mx'!$CO$2))</f>
        <v>0.55481274691209403</v>
      </c>
      <c r="DU46" s="32">
        <f>$CN106*EXP('2a)answer'!$I106*('2a) female mx'!DU$2-'2a) female mx'!$CO$2))</f>
        <v>0.55580605903371361</v>
      </c>
      <c r="DV46" s="32">
        <f>$CN106*EXP('2a)answer'!$I106*('2a) female mx'!DV$2-'2a) female mx'!$CO$2))</f>
        <v>0.55680114953727633</v>
      </c>
      <c r="DW46" s="32">
        <f>$CN106*EXP('2a)answer'!$I106*('2a) female mx'!DW$2-'2a) female mx'!$CO$2))</f>
        <v>0.55779802160671832</v>
      </c>
      <c r="DX46" s="32">
        <f>$CN106*EXP('2a)answer'!$I106*('2a) female mx'!DX$2-'2a) female mx'!$CO$2))</f>
        <v>0.55879667843167613</v>
      </c>
      <c r="DY46" s="32">
        <f>$CN106*EXP('2a)answer'!$I106*('2a) female mx'!DY$2-'2a) female mx'!$CO$2))</f>
        <v>0.55979712320749675</v>
      </c>
      <c r="DZ46" s="32">
        <f>$CN106*EXP('2a)answer'!$I106*('2a) female mx'!DZ$2-'2a) female mx'!$CO$2))</f>
        <v>0.56079935913524825</v>
      </c>
      <c r="EA46" s="32">
        <f>$CN106*EXP('2a)answer'!$I106*('2a) female mx'!EA$2-'2a) female mx'!$CO$2))</f>
        <v>0.56180338942172936</v>
      </c>
      <c r="EB46" s="32">
        <f>$CN106*EXP('2a)answer'!$I106*('2a) female mx'!EB$2-'2a) female mx'!$CO$2))</f>
        <v>0.5628092172794803</v>
      </c>
      <c r="EC46" s="32">
        <f>$CN106*EXP('2a)answer'!$I106*('2a) female mx'!EC$2-'2a) female mx'!$CO$2))</f>
        <v>0.56381684592679315</v>
      </c>
      <c r="ED46" s="32">
        <f>$CN106*EXP('2a)answer'!$I106*('2a) female mx'!ED$2-'2a) female mx'!$CO$2))</f>
        <v>0.56482627858772139</v>
      </c>
      <c r="EE46" s="32">
        <f>$CN106*EXP('2a)answer'!$I106*('2a) female mx'!EE$2-'2a) female mx'!$CO$2))</f>
        <v>0.56583751849209107</v>
      </c>
      <c r="EF46" s="32">
        <f>$CN106*EXP('2a)answer'!$I106*('2a) female mx'!EF$2-'2a) female mx'!$CO$2))</f>
        <v>0.56685056887551055</v>
      </c>
      <c r="EG46" s="32">
        <f>$CN106*EXP('2a)answer'!$I106*('2a) female mx'!EG$2-'2a) female mx'!$CO$2))</f>
        <v>0.56786543297938119</v>
      </c>
      <c r="EH46" s="32">
        <f>$CN106*EXP('2a)answer'!$I106*('2a) female mx'!EH$2-'2a) female mx'!$CO$2))</f>
        <v>0.56888211405090772</v>
      </c>
      <c r="EI46" s="32">
        <f>$CN106*EXP('2a)answer'!$I106*('2a) female mx'!EI$2-'2a) female mx'!$CO$2))</f>
        <v>0.56990061534310832</v>
      </c>
      <c r="EJ46" s="32">
        <f>$CN106*EXP('2a)answer'!$I106*('2a) female mx'!EJ$2-'2a) female mx'!$CO$2))</f>
        <v>0.5709209401148253</v>
      </c>
      <c r="EK46" s="32">
        <f>$CN106*EXP('2a)answer'!$I106*('2a) female mx'!EK$2-'2a) female mx'!$CO$2))</f>
        <v>0.57194309163073542</v>
      </c>
      <c r="EL46" s="32">
        <f>$CN106*EXP('2a)answer'!$I106*('2a) female mx'!EL$2-'2a) female mx'!$CO$2))</f>
        <v>0.57296707316136053</v>
      </c>
      <c r="EM46" s="32">
        <f>$CN106*EXP('2a)answer'!$I106*('2a) female mx'!EM$2-'2a) female mx'!$CO$2))</f>
        <v>0.57399288798307779</v>
      </c>
      <c r="EN46" s="32">
        <f>$CN106*EXP('2a)answer'!$I106*('2a) female mx'!EN$2-'2a) female mx'!$CO$2))</f>
        <v>0.57502053937813014</v>
      </c>
      <c r="EO46" s="32">
        <f>$CN106*EXP('2a)answer'!$I106*('2a) female mx'!EO$2-'2a) female mx'!$CO$2))</f>
        <v>0.57605003063463678</v>
      </c>
    </row>
    <row r="47" spans="1:145" x14ac:dyDescent="0.25">
      <c r="A47" s="31">
        <f>'2a) male mx'!A47</f>
        <v>44</v>
      </c>
      <c r="B47" s="32">
        <f>2*(females!B46-females!B47)/(females!B46+females!B47)</f>
        <v>6.0183777679884351E-3</v>
      </c>
      <c r="C47" s="32">
        <f>2*(females!C46-females!C47)/(females!C46+females!C47)</f>
        <v>5.4493302114459888E-3</v>
      </c>
      <c r="D47" s="32">
        <f>2*(females!D46-females!D47)/(females!D46+females!D47)</f>
        <v>5.1082921357903524E-3</v>
      </c>
      <c r="E47" s="32">
        <f>2*(females!E46-females!E47)/(females!E46+females!E47)</f>
        <v>5.288002994120417E-3</v>
      </c>
      <c r="F47" s="32">
        <f>2*(females!F46-females!F47)/(females!F46+females!F47)</f>
        <v>5.9737156511350063E-3</v>
      </c>
      <c r="G47" s="32">
        <f>2*(females!G46-females!G47)/(females!G46+females!G47)</f>
        <v>5.4846358345508111E-3</v>
      </c>
      <c r="H47" s="32">
        <f>2*(females!H46-females!H47)/(females!H46+females!H47)</f>
        <v>5.2619908064989781E-3</v>
      </c>
      <c r="I47" s="32">
        <f>2*(females!I46-females!I47)/(females!I46+females!I47)</f>
        <v>5.6000818936707032E-3</v>
      </c>
      <c r="J47" s="32">
        <f>2*(females!J46-females!J47)/(females!J46+females!J47)</f>
        <v>5.5032240810626099E-3</v>
      </c>
      <c r="K47" s="32">
        <f>2*(females!K46-females!K47)/(females!K46+females!K47)</f>
        <v>4.6835665359171007E-3</v>
      </c>
      <c r="L47" s="32">
        <f>2*(females!L46-females!L47)/(females!L46+females!L47)</f>
        <v>4.7501535110585887E-3</v>
      </c>
      <c r="M47" s="32">
        <f>2*(females!M46-females!M47)/(females!M46+females!M47)</f>
        <v>4.9757547137213344E-3</v>
      </c>
      <c r="N47" s="32">
        <f>2*(females!N46-females!N47)/(females!N46+females!N47)</f>
        <v>4.6494724637012336E-3</v>
      </c>
      <c r="O47" s="32">
        <f>2*(females!O46-females!O47)/(females!O46+females!O47)</f>
        <v>4.7130014837226892E-3</v>
      </c>
      <c r="P47" s="32">
        <f>2*(females!P46-females!P47)/(females!P46+females!P47)</f>
        <v>4.3568956251914086E-3</v>
      </c>
      <c r="Q47" s="32">
        <f>2*(females!Q46-females!Q47)/(females!Q46+females!Q47)</f>
        <v>4.694209894930833E-3</v>
      </c>
      <c r="R47" s="32">
        <f>2*(females!R46-females!R47)/(females!R46+females!R47)</f>
        <v>4.7396620414892152E-3</v>
      </c>
      <c r="S47" s="32">
        <f>2*(females!S46-females!S47)/(females!S46+females!S47)</f>
        <v>4.3279414871446433E-3</v>
      </c>
      <c r="T47" s="32">
        <f>2*(females!T46-females!T47)/(females!T46+females!T47)</f>
        <v>4.4980576569208751E-3</v>
      </c>
      <c r="U47" s="32">
        <f>2*(females!U46-females!U47)/(females!U46+females!U47)</f>
        <v>4.4014581240759756E-3</v>
      </c>
      <c r="V47" s="32">
        <f>2*(females!V46-females!V47)/(females!V46+females!V47)</f>
        <v>3.9048131065900797E-3</v>
      </c>
      <c r="W47" s="32">
        <f>2*(females!W46-females!W47)/(females!W46+females!W47)</f>
        <v>3.9884425811568753E-3</v>
      </c>
      <c r="X47" s="32">
        <f>2*(females!X46-females!X47)/(females!X46+females!X47)</f>
        <v>4.0089665335990921E-3</v>
      </c>
      <c r="Y47" s="32">
        <f>2*(females!Y46-females!Y47)/(females!Y46+females!Y47)</f>
        <v>4.8778590754290346E-3</v>
      </c>
      <c r="Z47" s="32">
        <f>2*(females!Z46-females!Z47)/(females!Z46+females!Z47)</f>
        <v>4.3992877343668165E-3</v>
      </c>
      <c r="AA47" s="32">
        <f>2*(females!AA46-females!AA47)/(females!AA46+females!AA47)</f>
        <v>3.2708710759183496E-3</v>
      </c>
      <c r="AB47" s="32">
        <f>2*(females!AB46-females!AB47)/(females!AB46+females!AB47)</f>
        <v>3.3376558712649718E-3</v>
      </c>
      <c r="AC47" s="32">
        <f>2*(females!AC46-females!AC47)/(females!AC46+females!AC47)</f>
        <v>3.8925313414010939E-3</v>
      </c>
      <c r="AD47" s="32">
        <f>2*(females!AD46-females!AD47)/(females!AD46+females!AD47)</f>
        <v>3.5309552475717935E-3</v>
      </c>
      <c r="AE47" s="32">
        <f>2*(females!AE46-females!AE47)/(females!AE46+females!AE47)</f>
        <v>3.4795763993948564E-3</v>
      </c>
      <c r="AF47" s="32">
        <f>2*(females!AF46-females!AF47)/(females!AF46+females!AF47)</f>
        <v>3.0584840510323734E-3</v>
      </c>
      <c r="AG47" s="32">
        <f>2*(females!AG46-females!AG47)/(females!AG46+females!AG47)</f>
        <v>3.5814346173081162E-3</v>
      </c>
      <c r="AH47" s="32">
        <f>2*(females!AH46-females!AH47)/(females!AH46+females!AH47)</f>
        <v>2.7190494032007708E-3</v>
      </c>
      <c r="AI47" s="32">
        <f>2*(females!AI46-females!AI47)/(females!AI46+females!AI47)</f>
        <v>2.9178044857235993E-3</v>
      </c>
      <c r="AJ47" s="32">
        <f>2*(females!AJ46-females!AJ47)/(females!AJ46+females!AJ47)</f>
        <v>2.7150043919188693E-3</v>
      </c>
      <c r="AK47" s="32">
        <f>2*(females!AK46-females!AK47)/(females!AK46+females!AK47)</f>
        <v>2.3734387721977726E-3</v>
      </c>
      <c r="AL47" s="32">
        <f>2*(females!AL46-females!AL47)/(females!AL46+females!AL47)</f>
        <v>2.6717333801685003E-3</v>
      </c>
      <c r="AM47" s="32">
        <f>2*(females!AM46-females!AM47)/(females!AM46+females!AM47)</f>
        <v>2.4169952932196924E-3</v>
      </c>
      <c r="AN47" s="32">
        <f>2*(females!AN46-females!AN47)/(females!AN46+females!AN47)</f>
        <v>2.4408103490358799E-3</v>
      </c>
      <c r="AO47" s="32">
        <f>2*(females!AO46-females!AO47)/(females!AO46+females!AO47)</f>
        <v>2.5656248674780545E-3</v>
      </c>
      <c r="AP47" s="32">
        <f>2*(females!AP46-females!AP47)/(females!AP46+females!AP47)</f>
        <v>2.2824295194217845E-3</v>
      </c>
      <c r="AQ47" s="32">
        <f>2*(females!AQ46-females!AQ47)/(females!AQ46+females!AQ47)</f>
        <v>2.2622042749318168E-3</v>
      </c>
      <c r="AR47" s="32">
        <f>2*(females!AR46-females!AR47)/(females!AR46+females!AR47)</f>
        <v>2.7510898548271045E-3</v>
      </c>
      <c r="AS47" s="32">
        <f>2*(females!AS46-females!AS47)/(females!AS46+females!AS47)</f>
        <v>2.9530840676351513E-3</v>
      </c>
      <c r="AT47" s="32">
        <f>2*(females!AT46-females!AT47)/(females!AT46+females!AT47)</f>
        <v>2.9715482189216769E-3</v>
      </c>
      <c r="AU47" s="32">
        <f>2*(females!AU46-females!AU47)/(females!AU46+females!AU47)</f>
        <v>2.3559365904420814E-3</v>
      </c>
      <c r="AV47" s="32">
        <f>2*(females!AV46-females!AV47)/(females!AV46+females!AV47)</f>
        <v>2.5184537326329434E-3</v>
      </c>
      <c r="AW47" s="32">
        <f>2*(females!AW46-females!AW47)/(females!AW46+females!AW47)</f>
        <v>2.7458310891444624E-3</v>
      </c>
      <c r="AX47" s="32">
        <f>2*(females!AX46-females!AX47)/(females!AX46+females!AX47)</f>
        <v>2.7279956604856674E-3</v>
      </c>
      <c r="AY47" s="32">
        <f>2*(females!AY46-females!AY47)/(females!AY46+females!AY47)</f>
        <v>2.5153244557176071E-3</v>
      </c>
      <c r="AZ47" s="32">
        <f>2*(females!AZ46-females!AZ47)/(females!AZ46+females!AZ47)</f>
        <v>2.5815696997476384E-3</v>
      </c>
      <c r="BA47" s="32">
        <f>2*(females!BA46-females!BA47)/(females!BA46+females!BA47)</f>
        <v>2.5306486756096922E-3</v>
      </c>
      <c r="BB47" s="32">
        <f>2*(females!BB46-females!BB47)/(females!BB46+females!BB47)</f>
        <v>2.346385100454612E-3</v>
      </c>
      <c r="BC47" s="32">
        <f>2*(females!BC46-females!BC47)/(females!BC46+females!BC47)</f>
        <v>2.6077804018495342E-3</v>
      </c>
      <c r="BD47" s="32">
        <f>2*(females!BD46-females!BD47)/(females!BD46+females!BD47)</f>
        <v>2.4668903592670408E-3</v>
      </c>
      <c r="BE47" s="32">
        <f>2*(females!BE46-females!BE47)/(females!BE46+females!BE47)</f>
        <v>2.264154880714513E-3</v>
      </c>
      <c r="BF47" s="32">
        <f>2*(females!BF46-females!BF47)/(females!BF46+females!BF47)</f>
        <v>2.3954590428578869E-3</v>
      </c>
      <c r="BG47" s="32">
        <f>2*(females!BG46-females!BG47)/(females!BG46+females!BG47)</f>
        <v>1.8947478007391599E-3</v>
      </c>
      <c r="BH47" s="32">
        <f>2*(females!BH46-females!BH47)/(females!BH46+females!BH47)</f>
        <v>2.3129301090603592E-3</v>
      </c>
      <c r="BI47" s="32">
        <f>2*(females!BI46-females!BI47)/(females!BI46+females!BI47)</f>
        <v>1.9064394135626587E-3</v>
      </c>
      <c r="BJ47" s="32">
        <f>2*(females!BJ46-females!BJ47)/(females!BJ46+females!BJ47)</f>
        <v>1.6544820954015739E-3</v>
      </c>
      <c r="BK47" s="32">
        <f>2*(females!BK46-females!BK47)/(females!BK46+females!BK47)</f>
        <v>1.6439630883759403E-3</v>
      </c>
      <c r="BL47" s="32">
        <f>2*(females!BL46-females!BL47)/(females!BL46+females!BL47)</f>
        <v>1.9202973363617593E-3</v>
      </c>
      <c r="BM47" s="32">
        <f>2*(females!BM46-females!BM47)/(females!BM46+females!BM47)</f>
        <v>1.601413376450958E-3</v>
      </c>
      <c r="BN47" s="32">
        <f>2*(females!BN46-females!BN47)/(females!BN46+females!BN47)</f>
        <v>1.6836147104544209E-3</v>
      </c>
      <c r="BO47" s="32">
        <f>2*(females!BO46-females!BO47)/(females!BO46+females!BO47)</f>
        <v>1.5981111357414978E-3</v>
      </c>
      <c r="BP47" s="32">
        <f>2*(females!BP46-females!BP47)/(females!BP46+females!BP47)</f>
        <v>1.5771976393577816E-3</v>
      </c>
      <c r="BQ47" s="32">
        <f>2*(females!BQ46-females!BQ47)/(females!BQ46+females!BQ47)</f>
        <v>1.503527109829566E-3</v>
      </c>
      <c r="BR47" s="32">
        <f>2*(females!BR46-females!BR47)/(females!BR46+females!BR47)</f>
        <v>1.544878727019929E-3</v>
      </c>
      <c r="BS47" s="32">
        <f>2*(females!BS46-females!BS47)/(females!BS46+females!BS47)</f>
        <v>1.3572706521068542E-3</v>
      </c>
      <c r="BT47" s="32">
        <f>2*(females!BT46-females!BT47)/(females!BT46+females!BT47)</f>
        <v>1.3042027162332161E-3</v>
      </c>
      <c r="BU47" s="32">
        <f>2*(females!BU46-females!BU47)/(females!BU46+females!BU47)</f>
        <v>1.4880265176587699E-3</v>
      </c>
      <c r="BV47" s="32">
        <f>2*(females!BV46-females!BV47)/(females!BV46+females!BV47)</f>
        <v>1.138012169553561E-3</v>
      </c>
      <c r="BW47" s="32">
        <f>2*(females!BW46-females!BW47)/(females!BW46+females!BW47)</f>
        <v>1.3225140068586193E-3</v>
      </c>
      <c r="BX47" s="32">
        <f>2*(females!BX46-females!BX47)/(females!BX46+females!BX47)</f>
        <v>1.1893166555595428E-3</v>
      </c>
      <c r="BY47" s="32">
        <f>2*(females!BY46-females!BY47)/(females!BY46+females!BY47)</f>
        <v>1.3523481681829359E-3</v>
      </c>
      <c r="BZ47" s="32">
        <f>2*(females!BZ46-females!BZ47)/(females!BZ46+females!BZ47)</f>
        <v>1.1893410435442364E-3</v>
      </c>
      <c r="CA47" s="32">
        <f>2*(females!CA46-females!CA47)/(females!CA46+females!CA47)</f>
        <v>1.2805605781987122E-3</v>
      </c>
      <c r="CB47" s="32">
        <f>2*(females!CB46-females!CB47)/(females!CB46+females!CB47)</f>
        <v>1.2812562461241999E-3</v>
      </c>
      <c r="CC47" s="32">
        <f>2*(females!CC46-females!CC47)/(females!CC46+females!CC47)</f>
        <v>1.3517941995739801E-3</v>
      </c>
      <c r="CD47" s="32">
        <f>2*(females!CD46-females!CD47)/(females!CD46+females!CD47)</f>
        <v>1.1752022114239874E-3</v>
      </c>
      <c r="CE47" s="32">
        <f>2*(females!CE46-females!CE47)/(females!CE46+females!CE47)</f>
        <v>1.1749500646222536E-3</v>
      </c>
      <c r="CF47" s="32">
        <f>2*(females!CF46-females!CF47)/(females!CF46+females!CF47)</f>
        <v>1.1035610279466611E-3</v>
      </c>
      <c r="CG47" s="32">
        <f>2*(females!CG46-females!CG47)/(females!CG46+females!CG47)</f>
        <v>1.0310067627918847E-3</v>
      </c>
      <c r="CH47" s="32">
        <f>2*(females!CH46-females!CH47)/(females!CH46+females!CH47)</f>
        <v>1.1834923226036831E-3</v>
      </c>
      <c r="CI47" s="32">
        <f>2*(females!CI46-females!CI47)/(females!CI46+females!CI47)</f>
        <v>1.1423559050620646E-3</v>
      </c>
      <c r="CJ47" s="32">
        <f>2*(females!CJ46-females!CJ47)/(females!CJ46+females!CJ47)</f>
        <v>9.9965318154925835E-4</v>
      </c>
      <c r="CK47" s="32">
        <f>2*(females!CK46-females!CK47)/(females!CK46+females!CK47)</f>
        <v>9.6775343679806041E-4</v>
      </c>
      <c r="CL47" s="32">
        <f>2*(females!CL46-females!CL47)/(females!CL46+females!CL47)</f>
        <v>1.1816718619481288E-3</v>
      </c>
      <c r="CM47" s="32">
        <f>2*(females!CM46-females!CM47)/(females!CM46+females!CM47)</f>
        <v>1.1300757965252714E-3</v>
      </c>
      <c r="CN47" s="32">
        <f>2*(females!CN46-females!CN47)/(females!CN46+females!CN47)</f>
        <v>1.1508827678221327E-3</v>
      </c>
      <c r="CP47" s="31">
        <f t="shared" si="1"/>
        <v>104</v>
      </c>
      <c r="CQ47" s="32">
        <f>$CN107*EXP('2a)answer'!$I107*('2a) female mx'!CQ$2-'2a) female mx'!$CO$2))</f>
        <v>0.56658266607235352</v>
      </c>
      <c r="CR47" s="32">
        <f>$CN107*EXP('2a)answer'!$I107*('2a) female mx'!CR$2-'2a) female mx'!$CO$2))</f>
        <v>0.56769090781918286</v>
      </c>
      <c r="CS47" s="32">
        <f>$CN107*EXP('2a)answer'!$I107*('2a) female mx'!CS$2-'2a) female mx'!$CO$2))</f>
        <v>0.56880131729870675</v>
      </c>
      <c r="CT47" s="32">
        <f>$CN107*EXP('2a)answer'!$I107*('2a) female mx'!CT$2-'2a) female mx'!$CO$2))</f>
        <v>0.56991389875103349</v>
      </c>
      <c r="CU47" s="32">
        <f>$CN107*EXP('2a)answer'!$I107*('2a) female mx'!CU$2-'2a) female mx'!$CO$2))</f>
        <v>0.57102865642456524</v>
      </c>
      <c r="CV47" s="32">
        <f>$CN107*EXP('2a)answer'!$I107*('2a) female mx'!CV$2-'2a) female mx'!$CO$2))</f>
        <v>0.57214559457601366</v>
      </c>
      <c r="CW47" s="32">
        <f>$CN107*EXP('2a)answer'!$I107*('2a) female mx'!CW$2-'2a) female mx'!$CO$2))</f>
        <v>0.57326471747041696</v>
      </c>
      <c r="CX47" s="32">
        <f>$CN107*EXP('2a)answer'!$I107*('2a) female mx'!CX$2-'2a) female mx'!$CO$2))</f>
        <v>0.57438602938115568</v>
      </c>
      <c r="CY47" s="32">
        <f>$CN107*EXP('2a)answer'!$I107*('2a) female mx'!CY$2-'2a) female mx'!$CO$2))</f>
        <v>0.57550953458996923</v>
      </c>
      <c r="CZ47" s="32">
        <f>$CN107*EXP('2a)answer'!$I107*('2a) female mx'!CZ$2-'2a) female mx'!$CO$2))</f>
        <v>0.57663523738697209</v>
      </c>
      <c r="DA47" s="32">
        <f>$CN107*EXP('2a)answer'!$I107*('2a) female mx'!DA$2-'2a) female mx'!$CO$2))</f>
        <v>0.57776314207067003</v>
      </c>
      <c r="DB47" s="32">
        <f>$CN107*EXP('2a)answer'!$I107*('2a) female mx'!DB$2-'2a) female mx'!$CO$2))</f>
        <v>0.57889325294797722</v>
      </c>
      <c r="DC47" s="32">
        <f>$CN107*EXP('2a)answer'!$I107*('2a) female mx'!DC$2-'2a) female mx'!$CO$2))</f>
        <v>0.58002557433423152</v>
      </c>
      <c r="DD47" s="32">
        <f>$CN107*EXP('2a)answer'!$I107*('2a) female mx'!DD$2-'2a) female mx'!$CO$2))</f>
        <v>0.58116011055321259</v>
      </c>
      <c r="DE47" s="32">
        <f>$CN107*EXP('2a)answer'!$I107*('2a) female mx'!DE$2-'2a) female mx'!$CO$2))</f>
        <v>0.58229686593715646</v>
      </c>
      <c r="DF47" s="32">
        <f>$CN107*EXP('2a)answer'!$I107*('2a) female mx'!DF$2-'2a) female mx'!$CO$2))</f>
        <v>0.58343584482677369</v>
      </c>
      <c r="DG47" s="32">
        <f>$CN107*EXP('2a)answer'!$I107*('2a) female mx'!DG$2-'2a) female mx'!$CO$2))</f>
        <v>0.58457705157126505</v>
      </c>
      <c r="DH47" s="32">
        <f>$CN107*EXP('2a)answer'!$I107*('2a) female mx'!DH$2-'2a) female mx'!$CO$2))</f>
        <v>0.58572049052833863</v>
      </c>
      <c r="DI47" s="32">
        <f>$CN107*EXP('2a)answer'!$I107*('2a) female mx'!DI$2-'2a) female mx'!$CO$2))</f>
        <v>0.58686616606422581</v>
      </c>
      <c r="DJ47" s="32">
        <f>$CN107*EXP('2a)answer'!$I107*('2a) female mx'!DJ$2-'2a) female mx'!$CO$2))</f>
        <v>0.58801408255369891</v>
      </c>
      <c r="DK47" s="32">
        <f>$CN107*EXP('2a)answer'!$I107*('2a) female mx'!DK$2-'2a) female mx'!$CO$2))</f>
        <v>0.58916424438008697</v>
      </c>
      <c r="DL47" s="32">
        <f>$CN107*EXP('2a)answer'!$I107*('2a) female mx'!DL$2-'2a) female mx'!$CO$2))</f>
        <v>0.59031665593529303</v>
      </c>
      <c r="DM47" s="32">
        <f>$CN107*EXP('2a)answer'!$I107*('2a) female mx'!DM$2-'2a) female mx'!$CO$2))</f>
        <v>0.59147132161981042</v>
      </c>
      <c r="DN47" s="32">
        <f>$CN107*EXP('2a)answer'!$I107*('2a) female mx'!DN$2-'2a) female mx'!$CO$2))</f>
        <v>0.59262824584274054</v>
      </c>
      <c r="DO47" s="32">
        <f>$CN107*EXP('2a)answer'!$I107*('2a) female mx'!DO$2-'2a) female mx'!$CO$2))</f>
        <v>0.59378743302180848</v>
      </c>
      <c r="DP47" s="32">
        <f>$CN107*EXP('2a)answer'!$I107*('2a) female mx'!DP$2-'2a) female mx'!$CO$2))</f>
        <v>0.59494888758338049</v>
      </c>
      <c r="DQ47" s="32">
        <f>$CN107*EXP('2a)answer'!$I107*('2a) female mx'!DQ$2-'2a) female mx'!$CO$2))</f>
        <v>0.59611261396248116</v>
      </c>
      <c r="DR47" s="32">
        <f>$CN107*EXP('2a)answer'!$I107*('2a) female mx'!DR$2-'2a) female mx'!$CO$2))</f>
        <v>0.59727861660280979</v>
      </c>
      <c r="DS47" s="32">
        <f>$CN107*EXP('2a)answer'!$I107*('2a) female mx'!DS$2-'2a) female mx'!$CO$2))</f>
        <v>0.59844689995675771</v>
      </c>
      <c r="DT47" s="32">
        <f>$CN107*EXP('2a)answer'!$I107*('2a) female mx'!DT$2-'2a) female mx'!$CO$2))</f>
        <v>0.59961746848542496</v>
      </c>
      <c r="DU47" s="32">
        <f>$CN107*EXP('2a)answer'!$I107*('2a) female mx'!DU$2-'2a) female mx'!$CO$2))</f>
        <v>0.60079032665863774</v>
      </c>
      <c r="DV47" s="32">
        <f>$CN107*EXP('2a)answer'!$I107*('2a) female mx'!DV$2-'2a) female mx'!$CO$2))</f>
        <v>0.60196547895496544</v>
      </c>
      <c r="DW47" s="32">
        <f>$CN107*EXP('2a)answer'!$I107*('2a) female mx'!DW$2-'2a) female mx'!$CO$2))</f>
        <v>0.60314292986173712</v>
      </c>
      <c r="DX47" s="32">
        <f>$CN107*EXP('2a)answer'!$I107*('2a) female mx'!DX$2-'2a) female mx'!$CO$2))</f>
        <v>0.6043226838750595</v>
      </c>
      <c r="DY47" s="32">
        <f>$CN107*EXP('2a)answer'!$I107*('2a) female mx'!DY$2-'2a) female mx'!$CO$2))</f>
        <v>0.60550474549983357</v>
      </c>
      <c r="DZ47" s="32">
        <f>$CN107*EXP('2a)answer'!$I107*('2a) female mx'!DZ$2-'2a) female mx'!$CO$2))</f>
        <v>0.60668911924977198</v>
      </c>
      <c r="EA47" s="32">
        <f>$CN107*EXP('2a)answer'!$I107*('2a) female mx'!EA$2-'2a) female mx'!$CO$2))</f>
        <v>0.60787580964741628</v>
      </c>
      <c r="EB47" s="32">
        <f>$CN107*EXP('2a)answer'!$I107*('2a) female mx'!EB$2-'2a) female mx'!$CO$2))</f>
        <v>0.60906482122415406</v>
      </c>
      <c r="EC47" s="32">
        <f>$CN107*EXP('2a)answer'!$I107*('2a) female mx'!EC$2-'2a) female mx'!$CO$2))</f>
        <v>0.6102561585202364</v>
      </c>
      <c r="ED47" s="32">
        <f>$CN107*EXP('2a)answer'!$I107*('2a) female mx'!ED$2-'2a) female mx'!$CO$2))</f>
        <v>0.61144982608479526</v>
      </c>
      <c r="EE47" s="32">
        <f>$CN107*EXP('2a)answer'!$I107*('2a) female mx'!EE$2-'2a) female mx'!$CO$2))</f>
        <v>0.61264582847586058</v>
      </c>
      <c r="EF47" s="32">
        <f>$CN107*EXP('2a)answer'!$I107*('2a) female mx'!EF$2-'2a) female mx'!$CO$2))</f>
        <v>0.61384417026037796</v>
      </c>
      <c r="EG47" s="32">
        <f>$CN107*EXP('2a)answer'!$I107*('2a) female mx'!EG$2-'2a) female mx'!$CO$2))</f>
        <v>0.6150448560142262</v>
      </c>
      <c r="EH47" s="32">
        <f>$CN107*EXP('2a)answer'!$I107*('2a) female mx'!EH$2-'2a) female mx'!$CO$2))</f>
        <v>0.61624789032223415</v>
      </c>
      <c r="EI47" s="32">
        <f>$CN107*EXP('2a)answer'!$I107*('2a) female mx'!EI$2-'2a) female mx'!$CO$2))</f>
        <v>0.61745327777819881</v>
      </c>
      <c r="EJ47" s="32">
        <f>$CN107*EXP('2a)answer'!$I107*('2a) female mx'!EJ$2-'2a) female mx'!$CO$2))</f>
        <v>0.61866102298490266</v>
      </c>
      <c r="EK47" s="32">
        <f>$CN107*EXP('2a)answer'!$I107*('2a) female mx'!EK$2-'2a) female mx'!$CO$2))</f>
        <v>0.61987113055413157</v>
      </c>
      <c r="EL47" s="32">
        <f>$CN107*EXP('2a)answer'!$I107*('2a) female mx'!EL$2-'2a) female mx'!$CO$2))</f>
        <v>0.62108360510669169</v>
      </c>
      <c r="EM47" s="32">
        <f>$CN107*EXP('2a)answer'!$I107*('2a) female mx'!EM$2-'2a) female mx'!$CO$2))</f>
        <v>0.62229845127242778</v>
      </c>
      <c r="EN47" s="32">
        <f>$CN107*EXP('2a)answer'!$I107*('2a) female mx'!EN$2-'2a) female mx'!$CO$2))</f>
        <v>0.62351567369024041</v>
      </c>
      <c r="EO47" s="32">
        <f>$CN107*EXP('2a)answer'!$I107*('2a) female mx'!EO$2-'2a) female mx'!$CO$2))</f>
        <v>0.62473527700810427</v>
      </c>
    </row>
    <row r="48" spans="1:145" x14ac:dyDescent="0.25">
      <c r="A48" s="31">
        <f>'2a) male mx'!A48</f>
        <v>45</v>
      </c>
      <c r="B48" s="32">
        <f>2*(females!B47-females!B48)/(females!B47+females!B48)</f>
        <v>6.7312315406277906E-3</v>
      </c>
      <c r="C48" s="32">
        <f>2*(females!C47-females!C48)/(females!C47+females!C48)</f>
        <v>6.7962451950305466E-3</v>
      </c>
      <c r="D48" s="32">
        <f>2*(females!D47-females!D48)/(females!D47+females!D48)</f>
        <v>6.4253482440651362E-3</v>
      </c>
      <c r="E48" s="32">
        <f>2*(females!E47-females!E48)/(females!E47+females!E48)</f>
        <v>6.5216203251094529E-3</v>
      </c>
      <c r="F48" s="32">
        <f>2*(females!F47-females!F48)/(females!F47+females!F48)</f>
        <v>5.4793203720170146E-3</v>
      </c>
      <c r="G48" s="32">
        <f>2*(females!G47-females!G48)/(females!G47+females!G48)</f>
        <v>6.8076800269897403E-3</v>
      </c>
      <c r="H48" s="32">
        <f>2*(females!H47-females!H48)/(females!H47+females!H48)</f>
        <v>5.4468987623971172E-3</v>
      </c>
      <c r="I48" s="32">
        <f>2*(females!I47-females!I48)/(females!I47+females!I48)</f>
        <v>6.8955070136637684E-3</v>
      </c>
      <c r="J48" s="32">
        <f>2*(females!J47-females!J48)/(females!J47+females!J48)</f>
        <v>6.1091152542575508E-3</v>
      </c>
      <c r="K48" s="32">
        <f>2*(females!K47-females!K48)/(females!K47+females!K48)</f>
        <v>6.1806516172705061E-3</v>
      </c>
      <c r="L48" s="32">
        <f>2*(females!L47-females!L48)/(females!L47+females!L48)</f>
        <v>5.9403864745553444E-3</v>
      </c>
      <c r="M48" s="32">
        <f>2*(females!M47-females!M48)/(females!M47+females!M48)</f>
        <v>5.0006366551297041E-3</v>
      </c>
      <c r="N48" s="32">
        <f>2*(females!N47-females!N48)/(females!N47+females!N48)</f>
        <v>5.1127767246926248E-3</v>
      </c>
      <c r="O48" s="32">
        <f>2*(females!O47-females!O48)/(females!O47+females!O48)</f>
        <v>5.7906589067937882E-3</v>
      </c>
      <c r="P48" s="32">
        <f>2*(females!P47-females!P48)/(females!P47+females!P48)</f>
        <v>5.3302985083293168E-3</v>
      </c>
      <c r="Q48" s="32">
        <f>2*(females!Q47-females!Q48)/(females!Q47+females!Q48)</f>
        <v>5.160012812672898E-3</v>
      </c>
      <c r="R48" s="32">
        <f>2*(females!R47-females!R48)/(females!R47+females!R48)</f>
        <v>4.5431803412561032E-3</v>
      </c>
      <c r="S48" s="32">
        <f>2*(females!S47-females!S48)/(females!S47+females!S48)</f>
        <v>5.2091699749868053E-3</v>
      </c>
      <c r="T48" s="32">
        <f>2*(females!T47-females!T48)/(females!T47+females!T48)</f>
        <v>5.2848753260243009E-3</v>
      </c>
      <c r="U48" s="32">
        <f>2*(females!U47-females!U48)/(females!U47+females!U48)</f>
        <v>4.8640834490773551E-3</v>
      </c>
      <c r="V48" s="32">
        <f>2*(females!V47-females!V48)/(females!V47+females!V48)</f>
        <v>4.842725112826401E-3</v>
      </c>
      <c r="W48" s="32">
        <f>2*(females!W47-females!W48)/(females!W47+females!W48)</f>
        <v>4.1070097897006209E-3</v>
      </c>
      <c r="X48" s="32">
        <f>2*(females!X47-females!X48)/(females!X47+females!X48)</f>
        <v>4.5705860670844081E-3</v>
      </c>
      <c r="Y48" s="32">
        <f>2*(females!Y47-females!Y48)/(females!Y47+females!Y48)</f>
        <v>3.9619872435171285E-3</v>
      </c>
      <c r="Z48" s="32">
        <f>2*(females!Z47-females!Z48)/(females!Z47+females!Z48)</f>
        <v>4.8183696187949644E-3</v>
      </c>
      <c r="AA48" s="32">
        <f>2*(females!AA47-females!AA48)/(females!AA47+females!AA48)</f>
        <v>4.7546385368982067E-3</v>
      </c>
      <c r="AB48" s="32">
        <f>2*(females!AB47-females!AB48)/(females!AB47+females!AB48)</f>
        <v>3.3818281636014275E-3</v>
      </c>
      <c r="AC48" s="32">
        <f>2*(females!AC47-females!AC48)/(females!AC47+females!AC48)</f>
        <v>3.8311876135848893E-3</v>
      </c>
      <c r="AD48" s="32">
        <f>2*(females!AD47-females!AD48)/(females!AD47+females!AD48)</f>
        <v>4.3579597810179411E-3</v>
      </c>
      <c r="AE48" s="32">
        <f>2*(females!AE47-females!AE48)/(females!AE47+females!AE48)</f>
        <v>3.8285295951845121E-3</v>
      </c>
      <c r="AF48" s="32">
        <f>2*(females!AF47-females!AF48)/(females!AF47+females!AF48)</f>
        <v>3.75210106815594E-3</v>
      </c>
      <c r="AG48" s="32">
        <f>2*(females!AG47-females!AG48)/(females!AG47+females!AG48)</f>
        <v>3.6159338553950274E-3</v>
      </c>
      <c r="AH48" s="32">
        <f>2*(females!AH47-females!AH48)/(females!AH47+females!AH48)</f>
        <v>3.6943167661841144E-3</v>
      </c>
      <c r="AI48" s="32">
        <f>2*(females!AI47-females!AI48)/(females!AI47+females!AI48)</f>
        <v>3.420269654488434E-3</v>
      </c>
      <c r="AJ48" s="32">
        <f>2*(females!AJ47-females!AJ48)/(females!AJ47+females!AJ48)</f>
        <v>3.7171147498958569E-3</v>
      </c>
      <c r="AK48" s="32">
        <f>2*(females!AK47-females!AK48)/(females!AK47+females!AK48)</f>
        <v>3.2339489932599378E-3</v>
      </c>
      <c r="AL48" s="32">
        <f>2*(females!AL47-females!AL48)/(females!AL47+females!AL48)</f>
        <v>3.1064686070530717E-3</v>
      </c>
      <c r="AM48" s="32">
        <f>2*(females!AM47-females!AM48)/(females!AM47+females!AM48)</f>
        <v>2.6569457876781484E-3</v>
      </c>
      <c r="AN48" s="32">
        <f>2*(females!AN47-females!AN48)/(females!AN47+females!AN48)</f>
        <v>3.2672608753492086E-3</v>
      </c>
      <c r="AO48" s="32">
        <f>2*(females!AO47-females!AO48)/(females!AO47+females!AO48)</f>
        <v>3.4026987654583543E-3</v>
      </c>
      <c r="AP48" s="32">
        <f>2*(females!AP47-females!AP48)/(females!AP47+females!AP48)</f>
        <v>2.6376140715121789E-3</v>
      </c>
      <c r="AQ48" s="32">
        <f>2*(females!AQ47-females!AQ48)/(females!AQ47+females!AQ48)</f>
        <v>2.7129277365068936E-3</v>
      </c>
      <c r="AR48" s="32">
        <f>2*(females!AR47-females!AR48)/(females!AR47+females!AR48)</f>
        <v>3.0455937050655546E-3</v>
      </c>
      <c r="AS48" s="32">
        <f>2*(females!AS47-females!AS48)/(females!AS47+females!AS48)</f>
        <v>2.4728963134741009E-3</v>
      </c>
      <c r="AT48" s="32">
        <f>2*(females!AT47-females!AT48)/(females!AT47+females!AT48)</f>
        <v>3.6391993761372499E-3</v>
      </c>
      <c r="AU48" s="32">
        <f>2*(females!AU47-females!AU48)/(females!AU47+females!AU48)</f>
        <v>2.8493197116785034E-3</v>
      </c>
      <c r="AV48" s="32">
        <f>2*(females!AV47-females!AV48)/(females!AV47+females!AV48)</f>
        <v>2.979744080136096E-3</v>
      </c>
      <c r="AW48" s="32">
        <f>2*(females!AW47-females!AW48)/(females!AW47+females!AW48)</f>
        <v>3.060970507708032E-3</v>
      </c>
      <c r="AX48" s="32">
        <f>2*(females!AX47-females!AX48)/(females!AX47+females!AX48)</f>
        <v>2.7037303029022854E-3</v>
      </c>
      <c r="AY48" s="32">
        <f>2*(females!AY47-females!AY48)/(females!AY47+females!AY48)</f>
        <v>2.9461011847989656E-3</v>
      </c>
      <c r="AZ48" s="32">
        <f>2*(females!AZ47-females!AZ48)/(females!AZ47+females!AZ48)</f>
        <v>3.0855391768373226E-3</v>
      </c>
      <c r="BA48" s="32">
        <f>2*(females!BA47-females!BA48)/(females!BA47+females!BA48)</f>
        <v>2.8744255097367215E-3</v>
      </c>
      <c r="BB48" s="32">
        <f>2*(females!BB47-females!BB48)/(females!BB47+females!BB48)</f>
        <v>2.6883414193602587E-3</v>
      </c>
      <c r="BC48" s="32">
        <f>2*(females!BC47-females!BC48)/(females!BC47+females!BC48)</f>
        <v>2.6987152225389976E-3</v>
      </c>
      <c r="BD48" s="32">
        <f>2*(females!BD47-females!BD48)/(females!BD47+females!BD48)</f>
        <v>2.651366292017082E-3</v>
      </c>
      <c r="BE48" s="32">
        <f>2*(females!BE47-females!BE48)/(females!BE47+females!BE48)</f>
        <v>2.5624800623362497E-3</v>
      </c>
      <c r="BF48" s="32">
        <f>2*(females!BF47-females!BF48)/(females!BF47+females!BF48)</f>
        <v>2.3175938782114855E-3</v>
      </c>
      <c r="BG48" s="32">
        <f>2*(females!BG47-females!BG48)/(females!BG47+females!BG48)</f>
        <v>2.3996077163037696E-3</v>
      </c>
      <c r="BH48" s="32">
        <f>2*(females!BH47-females!BH48)/(females!BH47+females!BH48)</f>
        <v>1.9644833876424641E-3</v>
      </c>
      <c r="BI48" s="32">
        <f>2*(females!BI47-females!BI48)/(females!BI47+females!BI48)</f>
        <v>1.9932106263041514E-3</v>
      </c>
      <c r="BJ48" s="32">
        <f>2*(females!BJ47-females!BJ48)/(females!BJ47+females!BJ48)</f>
        <v>2.2275291521402412E-3</v>
      </c>
      <c r="BK48" s="32">
        <f>2*(females!BK47-females!BK48)/(females!BK47+females!BK48)</f>
        <v>1.8021563733156571E-3</v>
      </c>
      <c r="BL48" s="32">
        <f>2*(females!BL47-females!BL48)/(females!BL47+females!BL48)</f>
        <v>1.9757632808014773E-3</v>
      </c>
      <c r="BM48" s="32">
        <f>2*(females!BM47-females!BM48)/(females!BM47+females!BM48)</f>
        <v>1.9043676257503622E-3</v>
      </c>
      <c r="BN48" s="32">
        <f>2*(females!BN47-females!BN48)/(females!BN47+females!BN48)</f>
        <v>2.1214614282092279E-3</v>
      </c>
      <c r="BO48" s="32">
        <f>2*(females!BO47-females!BO48)/(females!BO47+females!BO48)</f>
        <v>1.5179912947846156E-3</v>
      </c>
      <c r="BP48" s="32">
        <f>2*(females!BP47-females!BP48)/(females!BP47+females!BP48)</f>
        <v>1.7346949311801089E-3</v>
      </c>
      <c r="BQ48" s="32">
        <f>2*(females!BQ47-females!BQ48)/(females!BQ47+females!BQ48)</f>
        <v>1.7225640417334977E-3</v>
      </c>
      <c r="BR48" s="32">
        <f>2*(females!BR47-females!BR48)/(females!BR47+females!BR48)</f>
        <v>1.6401813483528556E-3</v>
      </c>
      <c r="BS48" s="32">
        <f>2*(females!BS47-females!BS48)/(females!BS47+females!BS48)</f>
        <v>1.3591153394699449E-3</v>
      </c>
      <c r="BT48" s="32">
        <f>2*(females!BT47-females!BT48)/(females!BT47+females!BT48)</f>
        <v>1.5117157974300832E-3</v>
      </c>
      <c r="BU48" s="32">
        <f>2*(females!BU47-females!BU48)/(females!BU47+females!BU48)</f>
        <v>1.5622430521295839E-3</v>
      </c>
      <c r="BV48" s="32">
        <f>2*(females!BV47-females!BV48)/(females!BV47+females!BV48)</f>
        <v>1.2933689180866352E-3</v>
      </c>
      <c r="BW48" s="32">
        <f>2*(females!BW47-females!BW48)/(females!BW47+females!BW48)</f>
        <v>1.5091860148762621E-3</v>
      </c>
      <c r="BX48" s="32">
        <f>2*(females!BX47-females!BX48)/(females!BX47+females!BX48)</f>
        <v>1.2215464367285138E-3</v>
      </c>
      <c r="BY48" s="32">
        <f>2*(females!BY47-females!BY48)/(females!BY47+females!BY48)</f>
        <v>1.2823208982401428E-3</v>
      </c>
      <c r="BZ48" s="32">
        <f>2*(females!BZ47-females!BZ48)/(females!BZ47+females!BZ48)</f>
        <v>1.4783938893052576E-3</v>
      </c>
      <c r="CA48" s="32">
        <f>2*(females!CA47-females!CA48)/(females!CA47+females!CA48)</f>
        <v>1.3848497438027974E-3</v>
      </c>
      <c r="CB48" s="32">
        <f>2*(females!CB47-females!CB48)/(females!CB47+females!CB48)</f>
        <v>1.436958574537094E-3</v>
      </c>
      <c r="CC48" s="32">
        <f>2*(females!CC47-females!CC48)/(females!CC47+females!CC48)</f>
        <v>1.2407520392938992E-3</v>
      </c>
      <c r="CD48" s="32">
        <f>2*(females!CD47-females!CD48)/(females!CD47+females!CD48)</f>
        <v>1.3915890719328763E-3</v>
      </c>
      <c r="CE48" s="32">
        <f>2*(females!CE47-females!CE48)/(females!CE47+females!CE48)</f>
        <v>1.29915963807663E-3</v>
      </c>
      <c r="CF48" s="32">
        <f>2*(females!CF47-females!CF48)/(females!CF47+females!CF48)</f>
        <v>1.3197403487592906E-3</v>
      </c>
      <c r="CG48" s="32">
        <f>2*(females!CG47-females!CG48)/(females!CG47+females!CG48)</f>
        <v>1.297924853216963E-3</v>
      </c>
      <c r="CH48" s="32">
        <f>2*(females!CH47-females!CH48)/(females!CH47+females!CH48)</f>
        <v>1.3382162904848735E-3</v>
      </c>
      <c r="CI48" s="32">
        <f>2*(females!CI47-females!CI48)/(females!CI47+females!CI48)</f>
        <v>1.1743141749932348E-3</v>
      </c>
      <c r="CJ48" s="32">
        <f>2*(females!CJ47-females!CJ48)/(females!CJ47+females!CJ48)</f>
        <v>1.2049915242121601E-3</v>
      </c>
      <c r="CK48" s="32">
        <f>2*(females!CK47-females!CK48)/(females!CK47+females!CK48)</f>
        <v>1.2135612924937666E-3</v>
      </c>
      <c r="CL48" s="32">
        <f>2*(females!CL47-females!CL48)/(females!CL47+females!CL48)</f>
        <v>1.2340957189117519E-3</v>
      </c>
      <c r="CM48" s="32">
        <f>2*(females!CM47-females!CM48)/(females!CM47+females!CM48)</f>
        <v>1.1925450644433007E-3</v>
      </c>
      <c r="CN48" s="32">
        <f>2*(females!CN47-females!CN48)/(females!CN47+females!CN48)</f>
        <v>1.0807944859088871E-3</v>
      </c>
      <c r="CP48" s="31">
        <f t="shared" si="1"/>
        <v>105</v>
      </c>
      <c r="CQ48" s="32">
        <f>$CN108*EXP('2a)answer'!$I108*('2a) female mx'!CQ$2-'2a) female mx'!$CO$2))</f>
        <v>0.60309440173810991</v>
      </c>
      <c r="CR48" s="32">
        <f>$CN108*EXP('2a)answer'!$I108*('2a) female mx'!CR$2-'2a) female mx'!$CO$2))</f>
        <v>0.60459610565586164</v>
      </c>
      <c r="CS48" s="32">
        <f>$CN108*EXP('2a)answer'!$I108*('2a) female mx'!CS$2-'2a) female mx'!$CO$2))</f>
        <v>0.60610154881352363</v>
      </c>
      <c r="CT48" s="32">
        <f>$CN108*EXP('2a)answer'!$I108*('2a) female mx'!CT$2-'2a) female mx'!$CO$2))</f>
        <v>0.60761074052179598</v>
      </c>
      <c r="CU48" s="32">
        <f>$CN108*EXP('2a)answer'!$I108*('2a) female mx'!CU$2-'2a) female mx'!$CO$2))</f>
        <v>0.6091236901145628</v>
      </c>
      <c r="CV48" s="32">
        <f>$CN108*EXP('2a)answer'!$I108*('2a) female mx'!CV$2-'2a) female mx'!$CO$2))</f>
        <v>0.61064040694894939</v>
      </c>
      <c r="CW48" s="32">
        <f>$CN108*EXP('2a)answer'!$I108*('2a) female mx'!CW$2-'2a) female mx'!$CO$2))</f>
        <v>0.61216090040537996</v>
      </c>
      <c r="CX48" s="32">
        <f>$CN108*EXP('2a)answer'!$I108*('2a) female mx'!CX$2-'2a) female mx'!$CO$2))</f>
        <v>0.61368517988763649</v>
      </c>
      <c r="CY48" s="32">
        <f>$CN108*EXP('2a)answer'!$I108*('2a) female mx'!CY$2-'2a) female mx'!$CO$2))</f>
        <v>0.61521325482291611</v>
      </c>
      <c r="CZ48" s="32">
        <f>$CN108*EXP('2a)answer'!$I108*('2a) female mx'!CZ$2-'2a) female mx'!$CO$2))</f>
        <v>0.61674513466188952</v>
      </c>
      <c r="DA48" s="32">
        <f>$CN108*EXP('2a)answer'!$I108*('2a) female mx'!DA$2-'2a) female mx'!$CO$2))</f>
        <v>0.6182808288787599</v>
      </c>
      <c r="DB48" s="32">
        <f>$CN108*EXP('2a)answer'!$I108*('2a) female mx'!DB$2-'2a) female mx'!$CO$2))</f>
        <v>0.61982034697132082</v>
      </c>
      <c r="DC48" s="32">
        <f>$CN108*EXP('2a)answer'!$I108*('2a) female mx'!DC$2-'2a) female mx'!$CO$2))</f>
        <v>0.62136369846101558</v>
      </c>
      <c r="DD48" s="32">
        <f>$CN108*EXP('2a)answer'!$I108*('2a) female mx'!DD$2-'2a) female mx'!$CO$2))</f>
        <v>0.62291089289299573</v>
      </c>
      <c r="DE48" s="32">
        <f>$CN108*EXP('2a)answer'!$I108*('2a) female mx'!DE$2-'2a) female mx'!$CO$2))</f>
        <v>0.62446193983618037</v>
      </c>
      <c r="DF48" s="32">
        <f>$CN108*EXP('2a)answer'!$I108*('2a) female mx'!DF$2-'2a) female mx'!$CO$2))</f>
        <v>0.62601684888331499</v>
      </c>
      <c r="DG48" s="32">
        <f>$CN108*EXP('2a)answer'!$I108*('2a) female mx'!DG$2-'2a) female mx'!$CO$2))</f>
        <v>0.62757562965103131</v>
      </c>
      <c r="DH48" s="32">
        <f>$CN108*EXP('2a)answer'!$I108*('2a) female mx'!DH$2-'2a) female mx'!$CO$2))</f>
        <v>0.62913829177990588</v>
      </c>
      <c r="DI48" s="32">
        <f>$CN108*EXP('2a)answer'!$I108*('2a) female mx'!DI$2-'2a) female mx'!$CO$2))</f>
        <v>0.63070484493452095</v>
      </c>
      <c r="DJ48" s="32">
        <f>$CN108*EXP('2a)answer'!$I108*('2a) female mx'!DJ$2-'2a) female mx'!$CO$2))</f>
        <v>0.63227529880352318</v>
      </c>
      <c r="DK48" s="32">
        <f>$CN108*EXP('2a)answer'!$I108*('2a) female mx'!DK$2-'2a) female mx'!$CO$2))</f>
        <v>0.63384966309968394</v>
      </c>
      <c r="DL48" s="32">
        <f>$CN108*EXP('2a)answer'!$I108*('2a) female mx'!DL$2-'2a) female mx'!$CO$2))</f>
        <v>0.63542794755995935</v>
      </c>
      <c r="DM48" s="32">
        <f>$CN108*EXP('2a)answer'!$I108*('2a) female mx'!DM$2-'2a) female mx'!$CO$2))</f>
        <v>0.63701016194555082</v>
      </c>
      <c r="DN48" s="32">
        <f>$CN108*EXP('2a)answer'!$I108*('2a) female mx'!DN$2-'2a) female mx'!$CO$2))</f>
        <v>0.63859631604196498</v>
      </c>
      <c r="DO48" s="32">
        <f>$CN108*EXP('2a)answer'!$I108*('2a) female mx'!DO$2-'2a) female mx'!$CO$2))</f>
        <v>0.64018641965907408</v>
      </c>
      <c r="DP48" s="32">
        <f>$CN108*EXP('2a)answer'!$I108*('2a) female mx'!DP$2-'2a) female mx'!$CO$2))</f>
        <v>0.64178048263117737</v>
      </c>
      <c r="DQ48" s="32">
        <f>$CN108*EXP('2a)answer'!$I108*('2a) female mx'!DQ$2-'2a) female mx'!$CO$2))</f>
        <v>0.64337851481706121</v>
      </c>
      <c r="DR48" s="32">
        <f>$CN108*EXP('2a)answer'!$I108*('2a) female mx'!DR$2-'2a) female mx'!$CO$2))</f>
        <v>0.6449805261000604</v>
      </c>
      <c r="DS48" s="32">
        <f>$CN108*EXP('2a)answer'!$I108*('2a) female mx'!DS$2-'2a) female mx'!$CO$2))</f>
        <v>0.6465865263881192</v>
      </c>
      <c r="DT48" s="32">
        <f>$CN108*EXP('2a)answer'!$I108*('2a) female mx'!DT$2-'2a) female mx'!$CO$2))</f>
        <v>0.64819652561385255</v>
      </c>
      <c r="DU48" s="32">
        <f>$CN108*EXP('2a)answer'!$I108*('2a) female mx'!DU$2-'2a) female mx'!$CO$2))</f>
        <v>0.64981053373460795</v>
      </c>
      <c r="DV48" s="32">
        <f>$CN108*EXP('2a)answer'!$I108*('2a) female mx'!DV$2-'2a) female mx'!$CO$2))</f>
        <v>0.6514285607325262</v>
      </c>
      <c r="DW48" s="32">
        <f>$CN108*EXP('2a)answer'!$I108*('2a) female mx'!DW$2-'2a) female mx'!$CO$2))</f>
        <v>0.65305061661460384</v>
      </c>
      <c r="DX48" s="32">
        <f>$CN108*EXP('2a)answer'!$I108*('2a) female mx'!DX$2-'2a) female mx'!$CO$2))</f>
        <v>0.65467671141275485</v>
      </c>
      <c r="DY48" s="32">
        <f>$CN108*EXP('2a)answer'!$I108*('2a) female mx'!DY$2-'2a) female mx'!$CO$2))</f>
        <v>0.65630685518387255</v>
      </c>
      <c r="DZ48" s="32">
        <f>$CN108*EXP('2a)answer'!$I108*('2a) female mx'!DZ$2-'2a) female mx'!$CO$2))</f>
        <v>0.657941058009892</v>
      </c>
      <c r="EA48" s="32">
        <f>$CN108*EXP('2a)answer'!$I108*('2a) female mx'!EA$2-'2a) female mx'!$CO$2))</f>
        <v>0.65957932999785229</v>
      </c>
      <c r="EB48" s="32">
        <f>$CN108*EXP('2a)answer'!$I108*('2a) female mx'!EB$2-'2a) female mx'!$CO$2))</f>
        <v>0.66122168127995873</v>
      </c>
      <c r="EC48" s="32">
        <f>$CN108*EXP('2a)answer'!$I108*('2a) female mx'!EC$2-'2a) female mx'!$CO$2))</f>
        <v>0.6628681220136462</v>
      </c>
      <c r="ED48" s="32">
        <f>$CN108*EXP('2a)answer'!$I108*('2a) female mx'!ED$2-'2a) female mx'!$CO$2))</f>
        <v>0.66451866238164137</v>
      </c>
      <c r="EE48" s="32">
        <f>$CN108*EXP('2a)answer'!$I108*('2a) female mx'!EE$2-'2a) female mx'!$CO$2))</f>
        <v>0.66617331259202583</v>
      </c>
      <c r="EF48" s="32">
        <f>$CN108*EXP('2a)answer'!$I108*('2a) female mx'!EF$2-'2a) female mx'!$CO$2))</f>
        <v>0.66783208287829954</v>
      </c>
      <c r="EG48" s="32">
        <f>$CN108*EXP('2a)answer'!$I108*('2a) female mx'!EG$2-'2a) female mx'!$CO$2))</f>
        <v>0.66949498349944314</v>
      </c>
      <c r="EH48" s="32">
        <f>$CN108*EXP('2a)answer'!$I108*('2a) female mx'!EH$2-'2a) female mx'!$CO$2))</f>
        <v>0.67116202473998332</v>
      </c>
      <c r="EI48" s="32">
        <f>$CN108*EXP('2a)answer'!$I108*('2a) female mx'!EI$2-'2a) female mx'!$CO$2))</f>
        <v>0.67283321691005404</v>
      </c>
      <c r="EJ48" s="32">
        <f>$CN108*EXP('2a)answer'!$I108*('2a) female mx'!EJ$2-'2a) female mx'!$CO$2))</f>
        <v>0.67450857034546208</v>
      </c>
      <c r="EK48" s="32">
        <f>$CN108*EXP('2a)answer'!$I108*('2a) female mx'!EK$2-'2a) female mx'!$CO$2))</f>
        <v>0.67618809540775038</v>
      </c>
      <c r="EL48" s="32">
        <f>$CN108*EXP('2a)answer'!$I108*('2a) female mx'!EL$2-'2a) female mx'!$CO$2))</f>
        <v>0.67787180248426182</v>
      </c>
      <c r="EM48" s="32">
        <f>$CN108*EXP('2a)answer'!$I108*('2a) female mx'!EM$2-'2a) female mx'!$CO$2))</f>
        <v>0.67955970198820403</v>
      </c>
      <c r="EN48" s="32">
        <f>$CN108*EXP('2a)answer'!$I108*('2a) female mx'!EN$2-'2a) female mx'!$CO$2))</f>
        <v>0.68125180435871313</v>
      </c>
      <c r="EO48" s="32">
        <f>$CN108*EXP('2a)answer'!$I108*('2a) female mx'!EO$2-'2a) female mx'!$CO$2))</f>
        <v>0.68294812006091932</v>
      </c>
    </row>
    <row r="49" spans="1:145" x14ac:dyDescent="0.25">
      <c r="A49" s="31">
        <f>'2a) male mx'!A49</f>
        <v>46</v>
      </c>
      <c r="B49" s="32">
        <f>2*(females!B48-females!B49)/(females!B48+females!B49)</f>
        <v>6.1714817212275086E-3</v>
      </c>
      <c r="C49" s="32">
        <f>2*(females!C48-females!C49)/(females!C48+females!C49)</f>
        <v>5.8206511853513615E-3</v>
      </c>
      <c r="D49" s="32">
        <f>2*(females!D48-females!D49)/(females!D48+females!D49)</f>
        <v>6.7764810437508875E-3</v>
      </c>
      <c r="E49" s="32">
        <f>2*(females!E48-females!E49)/(females!E48+females!E49)</f>
        <v>6.0372008896927625E-3</v>
      </c>
      <c r="F49" s="32">
        <f>2*(females!F48-females!F49)/(females!F48+females!F49)</f>
        <v>5.8851608147382798E-3</v>
      </c>
      <c r="G49" s="32">
        <f>2*(females!G48-females!G49)/(females!G48+females!G49)</f>
        <v>6.1607121201096319E-3</v>
      </c>
      <c r="H49" s="32">
        <f>2*(females!H48-females!H49)/(females!H48+females!H49)</f>
        <v>5.1001556698345779E-3</v>
      </c>
      <c r="I49" s="32">
        <f>2*(females!I48-females!I49)/(females!I48+females!I49)</f>
        <v>6.5271364171511186E-3</v>
      </c>
      <c r="J49" s="32">
        <f>2*(females!J48-females!J49)/(females!J48+females!J49)</f>
        <v>5.6159169758226955E-3</v>
      </c>
      <c r="K49" s="32">
        <f>2*(females!K48-females!K49)/(females!K48+females!K49)</f>
        <v>5.672633392744003E-3</v>
      </c>
      <c r="L49" s="32">
        <f>2*(females!L48-females!L49)/(females!L48+females!L49)</f>
        <v>5.1418097061906682E-3</v>
      </c>
      <c r="M49" s="32">
        <f>2*(females!M48-females!M49)/(females!M48+females!M49)</f>
        <v>5.165733964700818E-3</v>
      </c>
      <c r="N49" s="32">
        <f>2*(females!N48-females!N49)/(females!N48+females!N49)</f>
        <v>5.2091527260649919E-3</v>
      </c>
      <c r="O49" s="32">
        <f>2*(females!O48-females!O49)/(females!O48+females!O49)</f>
        <v>5.5058175786167219E-3</v>
      </c>
      <c r="P49" s="32">
        <f>2*(females!P48-females!P49)/(females!P48+females!P49)</f>
        <v>5.9209258599648481E-3</v>
      </c>
      <c r="Q49" s="32">
        <f>2*(females!Q48-females!Q49)/(females!Q48+females!Q49)</f>
        <v>5.4098360655737707E-3</v>
      </c>
      <c r="R49" s="32">
        <f>2*(females!R48-females!R49)/(females!R48+females!R49)</f>
        <v>4.9924881543973185E-3</v>
      </c>
      <c r="S49" s="32">
        <f>2*(females!S48-females!S49)/(females!S48+females!S49)</f>
        <v>5.6528460349322815E-3</v>
      </c>
      <c r="T49" s="32">
        <f>2*(females!T48-females!T49)/(females!T48+females!T49)</f>
        <v>5.3704829992081982E-3</v>
      </c>
      <c r="U49" s="32">
        <f>2*(females!U48-females!U49)/(females!U48+females!U49)</f>
        <v>5.1048895270000795E-3</v>
      </c>
      <c r="V49" s="32">
        <f>2*(females!V48-females!V49)/(females!V48+females!V49)</f>
        <v>4.8662912235409696E-3</v>
      </c>
      <c r="W49" s="32">
        <f>2*(females!W48-females!W49)/(females!W48+females!W49)</f>
        <v>4.7422880682889482E-3</v>
      </c>
      <c r="X49" s="32">
        <f>2*(females!X48-females!X49)/(females!X48+females!X49)</f>
        <v>4.7400385128129165E-3</v>
      </c>
      <c r="Y49" s="32">
        <f>2*(females!Y48-females!Y49)/(females!Y48+females!Y49)</f>
        <v>4.213546102469855E-3</v>
      </c>
      <c r="Z49" s="32">
        <f>2*(females!Z48-females!Z49)/(females!Z48+females!Z49)</f>
        <v>4.3620501635768813E-3</v>
      </c>
      <c r="AA49" s="32">
        <f>2*(females!AA48-females!AA49)/(females!AA48+females!AA49)</f>
        <v>5.5460774561398637E-3</v>
      </c>
      <c r="AB49" s="32">
        <f>2*(females!AB48-females!AB49)/(females!AB48+females!AB49)</f>
        <v>4.6521882923602686E-3</v>
      </c>
      <c r="AC49" s="32">
        <f>2*(females!AC48-females!AC49)/(females!AC48+females!AC49)</f>
        <v>4.0215872667999893E-3</v>
      </c>
      <c r="AD49" s="32">
        <f>2*(females!AD48-females!AD49)/(females!AD48+females!AD49)</f>
        <v>3.6352950139860903E-3</v>
      </c>
      <c r="AE49" s="32">
        <f>2*(females!AE48-females!AE49)/(females!AE48+females!AE49)</f>
        <v>4.2141943211825876E-3</v>
      </c>
      <c r="AF49" s="32">
        <f>2*(females!AF48-females!AF49)/(females!AF48+females!AF49)</f>
        <v>4.1807294501905283E-3</v>
      </c>
      <c r="AG49" s="32">
        <f>2*(females!AG48-females!AG49)/(females!AG48+females!AG49)</f>
        <v>4.4324751960205262E-3</v>
      </c>
      <c r="AH49" s="32">
        <f>2*(females!AH48-females!AH49)/(females!AH48+females!AH49)</f>
        <v>4.2265062319403112E-3</v>
      </c>
      <c r="AI49" s="32">
        <f>2*(females!AI48-females!AI49)/(females!AI48+females!AI49)</f>
        <v>3.4427852132375091E-3</v>
      </c>
      <c r="AJ49" s="32">
        <f>2*(females!AJ48-females!AJ49)/(females!AJ48+females!AJ49)</f>
        <v>3.4410123651332186E-3</v>
      </c>
      <c r="AK49" s="32">
        <f>2*(females!AK48-females!AK49)/(females!AK48+females!AK49)</f>
        <v>3.9096181963271014E-3</v>
      </c>
      <c r="AL49" s="32">
        <f>2*(females!AL48-females!AL49)/(females!AL48+females!AL49)</f>
        <v>3.7169345466036108E-3</v>
      </c>
      <c r="AM49" s="32">
        <f>2*(females!AM48-females!AM49)/(females!AM48+females!AM49)</f>
        <v>3.368510819742032E-3</v>
      </c>
      <c r="AN49" s="32">
        <f>2*(females!AN48-females!AN49)/(females!AN48+females!AN49)</f>
        <v>3.6630623414764382E-3</v>
      </c>
      <c r="AO49" s="32">
        <f>2*(females!AO48-females!AO49)/(females!AO48+females!AO49)</f>
        <v>3.4463810331674164E-3</v>
      </c>
      <c r="AP49" s="32">
        <f>2*(females!AP48-females!AP49)/(females!AP48+females!AP49)</f>
        <v>3.3360957055736172E-3</v>
      </c>
      <c r="AQ49" s="32">
        <f>2*(females!AQ48-females!AQ49)/(females!AQ48+females!AQ49)</f>
        <v>3.2631282451916687E-3</v>
      </c>
      <c r="AR49" s="32">
        <f>2*(females!AR48-females!AR49)/(females!AR48+females!AR49)</f>
        <v>2.9376390322820986E-3</v>
      </c>
      <c r="AS49" s="32">
        <f>2*(females!AS48-females!AS49)/(females!AS48+females!AS49)</f>
        <v>3.278304648167662E-3</v>
      </c>
      <c r="AT49" s="32">
        <f>2*(females!AT48-females!AT49)/(females!AT48+females!AT49)</f>
        <v>3.3751590423917845E-3</v>
      </c>
      <c r="AU49" s="32">
        <f>2*(females!AU48-females!AU49)/(females!AU48+females!AU49)</f>
        <v>3.4852831792583148E-3</v>
      </c>
      <c r="AV49" s="32">
        <f>2*(females!AV48-females!AV49)/(females!AV48+females!AV49)</f>
        <v>3.5407236221390633E-3</v>
      </c>
      <c r="AW49" s="32">
        <f>2*(females!AW48-females!AW49)/(females!AW48+females!AW49)</f>
        <v>3.2406300634844742E-3</v>
      </c>
      <c r="AX49" s="32">
        <f>2*(females!AX48-females!AX49)/(females!AX48+females!AX49)</f>
        <v>3.0610677724641597E-3</v>
      </c>
      <c r="AY49" s="32">
        <f>2*(females!AY48-females!AY49)/(females!AY48+females!AY49)</f>
        <v>3.178365852232563E-3</v>
      </c>
      <c r="AZ49" s="32">
        <f>2*(females!AZ48-females!AZ49)/(females!AZ48+females!AZ49)</f>
        <v>3.413620558052752E-3</v>
      </c>
      <c r="BA49" s="32">
        <f>2*(females!BA48-females!BA49)/(females!BA48+females!BA49)</f>
        <v>3.2211561310218459E-3</v>
      </c>
      <c r="BB49" s="32">
        <f>2*(females!BB48-females!BB49)/(females!BB48+females!BB49)</f>
        <v>2.9592185977937498E-3</v>
      </c>
      <c r="BC49" s="32">
        <f>2*(females!BC48-females!BC49)/(females!BC48+females!BC49)</f>
        <v>3.1594911112983403E-3</v>
      </c>
      <c r="BD49" s="32">
        <f>2*(females!BD48-females!BD49)/(females!BD48+females!BD49)</f>
        <v>2.7425905396388397E-3</v>
      </c>
      <c r="BE49" s="32">
        <f>2*(females!BE48-females!BE49)/(females!BE48+females!BE49)</f>
        <v>2.6740631603231948E-3</v>
      </c>
      <c r="BF49" s="32">
        <f>2*(females!BF48-females!BF49)/(females!BF48+females!BF49)</f>
        <v>2.8259527123912793E-3</v>
      </c>
      <c r="BG49" s="32">
        <f>2*(females!BG48-females!BG49)/(females!BG48+females!BG49)</f>
        <v>2.5833982669267496E-3</v>
      </c>
      <c r="BH49" s="32">
        <f>2*(females!BH48-females!BH49)/(females!BH48+females!BH49)</f>
        <v>2.2915711845339776E-3</v>
      </c>
      <c r="BI49" s="32">
        <f>2*(females!BI48-females!BI49)/(females!BI48+females!BI49)</f>
        <v>2.4241919793579533E-3</v>
      </c>
      <c r="BJ49" s="32">
        <f>2*(females!BJ48-females!BJ49)/(females!BJ48+females!BJ49)</f>
        <v>2.4404301387929736E-3</v>
      </c>
      <c r="BK49" s="32">
        <f>2*(females!BK48-females!BK49)/(females!BK48+females!BK49)</f>
        <v>2.137794335882774E-3</v>
      </c>
      <c r="BL49" s="32">
        <f>2*(females!BL48-females!BL49)/(females!BL48+females!BL49)</f>
        <v>2.3117312586495549E-3</v>
      </c>
      <c r="BM49" s="32">
        <f>2*(females!BM48-females!BM49)/(females!BM48+females!BM49)</f>
        <v>2.1882859291140555E-3</v>
      </c>
      <c r="BN49" s="32">
        <f>2*(females!BN48-females!BN49)/(females!BN48+females!BN49)</f>
        <v>1.939119929901333E-3</v>
      </c>
      <c r="BO49" s="32">
        <f>2*(females!BO48-females!BO49)/(females!BO48+females!BO49)</f>
        <v>1.9033235753519596E-3</v>
      </c>
      <c r="BP49" s="32">
        <f>2*(females!BP48-females!BP49)/(females!BP48+females!BP49)</f>
        <v>2.0483323677894564E-3</v>
      </c>
      <c r="BQ49" s="32">
        <f>2*(females!BQ48-females!BQ49)/(females!BQ48+females!BQ49)</f>
        <v>2.056518077207269E-3</v>
      </c>
      <c r="BR49" s="32">
        <f>2*(females!BR48-females!BR49)/(females!BR48+females!BR49)</f>
        <v>1.9221230158730158E-3</v>
      </c>
      <c r="BS49" s="32">
        <f>2*(females!BS48-females!BS49)/(females!BS48+females!BS49)</f>
        <v>1.7634228966541372E-3</v>
      </c>
      <c r="BT49" s="32">
        <f>2*(females!BT48-females!BT49)/(females!BT48+females!BT49)</f>
        <v>1.7098595031107082E-3</v>
      </c>
      <c r="BU49" s="32">
        <f>2*(females!BU48-females!BU49)/(females!BU48+females!BU49)</f>
        <v>1.657410219323756E-3</v>
      </c>
      <c r="BV49" s="32">
        <f>2*(females!BV48-females!BV49)/(females!BV48+females!BV49)</f>
        <v>1.4904738164866962E-3</v>
      </c>
      <c r="BW49" s="32">
        <f>2*(females!BW48-females!BW49)/(females!BW48+females!BW49)</f>
        <v>1.4805979970799318E-3</v>
      </c>
      <c r="BX49" s="32">
        <f>2*(females!BX48-females!BX49)/(females!BX48+females!BX49)</f>
        <v>1.3875969390639373E-3</v>
      </c>
      <c r="BY49" s="32">
        <f>2*(females!BY48-females!BY49)/(females!BY48+females!BY49)</f>
        <v>1.5718020762169908E-3</v>
      </c>
      <c r="BZ49" s="32">
        <f>2*(females!BZ48-females!BZ49)/(females!BZ48+females!BZ49)</f>
        <v>1.3262531292891179E-3</v>
      </c>
      <c r="CA49" s="32">
        <f>2*(females!CA48-females!CA49)/(females!CA48+females!CA49)</f>
        <v>1.6952025767079167E-3</v>
      </c>
      <c r="CB49" s="32">
        <f>2*(females!CB48-females!CB49)/(females!CB48+females!CB49)</f>
        <v>1.4698853386646657E-3</v>
      </c>
      <c r="CC49" s="32">
        <f>2*(females!CC48-females!CC49)/(females!CC48+females!CC49)</f>
        <v>1.5299861890508439E-3</v>
      </c>
      <c r="CD49" s="32">
        <f>2*(females!CD48-females!CD49)/(females!CD48+females!CD49)</f>
        <v>1.2294830023974919E-3</v>
      </c>
      <c r="CE49" s="32">
        <f>2*(females!CE48-females!CE49)/(females!CE48+females!CE49)</f>
        <v>1.4956104856636515E-3</v>
      </c>
      <c r="CF49" s="32">
        <f>2*(females!CF48-females!CF49)/(females!CF48+females!CF49)</f>
        <v>1.4650063261636812E-3</v>
      </c>
      <c r="CG49" s="32">
        <f>2*(females!CG48-females!CG49)/(females!CG48+females!CG49)</f>
        <v>1.4839452475374185E-3</v>
      </c>
      <c r="CH49" s="32">
        <f>2*(females!CH48-females!CH49)/(females!CH48+females!CH49)</f>
        <v>1.2274205756602501E-3</v>
      </c>
      <c r="CI49" s="32">
        <f>2*(females!CI48-females!CI49)/(females!CI48+females!CI49)</f>
        <v>1.3598417266922616E-3</v>
      </c>
      <c r="CJ49" s="32">
        <f>2*(females!CJ48-females!CJ49)/(females!CJ48+females!CJ49)</f>
        <v>1.3599112478975056E-3</v>
      </c>
      <c r="CK49" s="32">
        <f>2*(females!CK48-females!CK49)/(females!CK48+females!CK49)</f>
        <v>1.2354691975065984E-3</v>
      </c>
      <c r="CL49" s="32">
        <f>2*(females!CL48-females!CL49)/(females!CL48+females!CL49)</f>
        <v>1.5115459642744068E-3</v>
      </c>
      <c r="CM49" s="32">
        <f>2*(females!CM48-females!CM49)/(females!CM48+females!CM49)</f>
        <v>1.3573575412437681E-3</v>
      </c>
      <c r="CN49" s="32">
        <f>2*(females!CN48-females!CN49)/(females!CN48+females!CN49)</f>
        <v>1.3270993691173768E-3</v>
      </c>
      <c r="CP49" s="31">
        <f t="shared" si="1"/>
        <v>106</v>
      </c>
      <c r="CQ49" s="32">
        <f>$CN109*EXP('2a)answer'!$I109*('2a) female mx'!CQ$2-'2a) female mx'!$CO$2))</f>
        <v>0.63039285211754392</v>
      </c>
      <c r="CR49" s="32">
        <f>$CN109*EXP('2a)answer'!$I109*('2a) female mx'!CR$2-'2a) female mx'!$CO$2))</f>
        <v>0.63159135023042257</v>
      </c>
      <c r="CS49" s="32">
        <f>$CN109*EXP('2a)answer'!$I109*('2a) female mx'!CS$2-'2a) female mx'!$CO$2))</f>
        <v>0.63279212691883024</v>
      </c>
      <c r="CT49" s="32">
        <f>$CN109*EXP('2a)answer'!$I109*('2a) female mx'!CT$2-'2a) female mx'!$CO$2))</f>
        <v>0.6339951865147776</v>
      </c>
      <c r="CU49" s="32">
        <f>$CN109*EXP('2a)answer'!$I109*('2a) female mx'!CU$2-'2a) female mx'!$CO$2))</f>
        <v>0.63520053335851112</v>
      </c>
      <c r="CV49" s="32">
        <f>$CN109*EXP('2a)answer'!$I109*('2a) female mx'!CV$2-'2a) female mx'!$CO$2))</f>
        <v>0.63640817179852915</v>
      </c>
      <c r="CW49" s="32">
        <f>$CN109*EXP('2a)answer'!$I109*('2a) female mx'!CW$2-'2a) female mx'!$CO$2))</f>
        <v>0.63761810619159687</v>
      </c>
      <c r="CX49" s="32">
        <f>$CN109*EXP('2a)answer'!$I109*('2a) female mx'!CX$2-'2a) female mx'!$CO$2))</f>
        <v>0.63883034090276303</v>
      </c>
      <c r="CY49" s="32">
        <f>$CN109*EXP('2a)answer'!$I109*('2a) female mx'!CY$2-'2a) female mx'!$CO$2))</f>
        <v>0.64004488030537465</v>
      </c>
      <c r="CZ49" s="32">
        <f>$CN109*EXP('2a)answer'!$I109*('2a) female mx'!CZ$2-'2a) female mx'!$CO$2))</f>
        <v>0.641261728781094</v>
      </c>
      <c r="DA49" s="32">
        <f>$CN109*EXP('2a)answer'!$I109*('2a) female mx'!DA$2-'2a) female mx'!$CO$2))</f>
        <v>0.64248089071991343</v>
      </c>
      <c r="DB49" s="32">
        <f>$CN109*EXP('2a)answer'!$I109*('2a) female mx'!DB$2-'2a) female mx'!$CO$2))</f>
        <v>0.64370237052017099</v>
      </c>
      <c r="DC49" s="32">
        <f>$CN109*EXP('2a)answer'!$I109*('2a) female mx'!DC$2-'2a) female mx'!$CO$2))</f>
        <v>0.64492617258856766</v>
      </c>
      <c r="DD49" s="32">
        <f>$CN109*EXP('2a)answer'!$I109*('2a) female mx'!DD$2-'2a) female mx'!$CO$2))</f>
        <v>0.64615230134018198</v>
      </c>
      <c r="DE49" s="32">
        <f>$CN109*EXP('2a)answer'!$I109*('2a) female mx'!DE$2-'2a) female mx'!$CO$2))</f>
        <v>0.64738076119848631</v>
      </c>
      <c r="DF49" s="32">
        <f>$CN109*EXP('2a)answer'!$I109*('2a) female mx'!DF$2-'2a) female mx'!$CO$2))</f>
        <v>0.64861155659536307</v>
      </c>
      <c r="DG49" s="32">
        <f>$CN109*EXP('2a)answer'!$I109*('2a) female mx'!DG$2-'2a) female mx'!$CO$2))</f>
        <v>0.6498446919711206</v>
      </c>
      <c r="DH49" s="32">
        <f>$CN109*EXP('2a)answer'!$I109*('2a) female mx'!DH$2-'2a) female mx'!$CO$2))</f>
        <v>0.65108017177450883</v>
      </c>
      <c r="DI49" s="32">
        <f>$CN109*EXP('2a)answer'!$I109*('2a) female mx'!DI$2-'2a) female mx'!$CO$2))</f>
        <v>0.65231800046273591</v>
      </c>
      <c r="DJ49" s="32">
        <f>$CN109*EXP('2a)answer'!$I109*('2a) female mx'!DJ$2-'2a) female mx'!$CO$2))</f>
        <v>0.65355818250148412</v>
      </c>
      <c r="DK49" s="32">
        <f>$CN109*EXP('2a)answer'!$I109*('2a) female mx'!DK$2-'2a) female mx'!$CO$2))</f>
        <v>0.65480072236492526</v>
      </c>
      <c r="DL49" s="32">
        <f>$CN109*EXP('2a)answer'!$I109*('2a) female mx'!DL$2-'2a) female mx'!$CO$2))</f>
        <v>0.65604562453573789</v>
      </c>
      <c r="DM49" s="32">
        <f>$CN109*EXP('2a)answer'!$I109*('2a) female mx'!DM$2-'2a) female mx'!$CO$2))</f>
        <v>0.65729289350512299</v>
      </c>
      <c r="DN49" s="32">
        <f>$CN109*EXP('2a)answer'!$I109*('2a) female mx'!DN$2-'2a) female mx'!$CO$2))</f>
        <v>0.65854253377282002</v>
      </c>
      <c r="DO49" s="32">
        <f>$CN109*EXP('2a)answer'!$I109*('2a) female mx'!DO$2-'2a) female mx'!$CO$2))</f>
        <v>0.65979454984712327</v>
      </c>
      <c r="DP49" s="32">
        <f>$CN109*EXP('2a)answer'!$I109*('2a) female mx'!DP$2-'2a) female mx'!$CO$2))</f>
        <v>0.66104894624489829</v>
      </c>
      <c r="DQ49" s="32">
        <f>$CN109*EXP('2a)answer'!$I109*('2a) female mx'!DQ$2-'2a) female mx'!$CO$2))</f>
        <v>0.662305727491598</v>
      </c>
      <c r="DR49" s="32">
        <f>$CN109*EXP('2a)answer'!$I109*('2a) female mx'!DR$2-'2a) female mx'!$CO$2))</f>
        <v>0.66356489812127917</v>
      </c>
      <c r="DS49" s="32">
        <f>$CN109*EXP('2a)answer'!$I109*('2a) female mx'!DS$2-'2a) female mx'!$CO$2))</f>
        <v>0.66482646267661871</v>
      </c>
      <c r="DT49" s="32">
        <f>$CN109*EXP('2a)answer'!$I109*('2a) female mx'!DT$2-'2a) female mx'!$CO$2))</f>
        <v>0.66609042570892973</v>
      </c>
      <c r="DU49" s="32">
        <f>$CN109*EXP('2a)answer'!$I109*('2a) female mx'!DU$2-'2a) female mx'!$CO$2))</f>
        <v>0.66735679177817864</v>
      </c>
      <c r="DV49" s="32">
        <f>$CN109*EXP('2a)answer'!$I109*('2a) female mx'!DV$2-'2a) female mx'!$CO$2))</f>
        <v>0.66862556545300089</v>
      </c>
      <c r="DW49" s="32">
        <f>$CN109*EXP('2a)answer'!$I109*('2a) female mx'!DW$2-'2a) female mx'!$CO$2))</f>
        <v>0.66989675131071813</v>
      </c>
      <c r="DX49" s="32">
        <f>$CN109*EXP('2a)answer'!$I109*('2a) female mx'!DX$2-'2a) female mx'!$CO$2))</f>
        <v>0.67117035393735403</v>
      </c>
      <c r="DY49" s="32">
        <f>$CN109*EXP('2a)answer'!$I109*('2a) female mx'!DY$2-'2a) female mx'!$CO$2))</f>
        <v>0.67244637792765138</v>
      </c>
      <c r="DZ49" s="32">
        <f>$CN109*EXP('2a)answer'!$I109*('2a) female mx'!DZ$2-'2a) female mx'!$CO$2))</f>
        <v>0.67372482788508858</v>
      </c>
      <c r="EA49" s="32">
        <f>$CN109*EXP('2a)answer'!$I109*('2a) female mx'!EA$2-'2a) female mx'!$CO$2))</f>
        <v>0.67500570842189589</v>
      </c>
      <c r="EB49" s="32">
        <f>$CN109*EXP('2a)answer'!$I109*('2a) female mx'!EB$2-'2a) female mx'!$CO$2))</f>
        <v>0.67628902415907222</v>
      </c>
      <c r="EC49" s="32">
        <f>$CN109*EXP('2a)answer'!$I109*('2a) female mx'!EC$2-'2a) female mx'!$CO$2))</f>
        <v>0.67757477972640212</v>
      </c>
      <c r="ED49" s="32">
        <f>$CN109*EXP('2a)answer'!$I109*('2a) female mx'!ED$2-'2a) female mx'!$CO$2))</f>
        <v>0.67886297976247245</v>
      </c>
      <c r="EE49" s="32">
        <f>$CN109*EXP('2a)answer'!$I109*('2a) female mx'!EE$2-'2a) female mx'!$CO$2))</f>
        <v>0.68015362891468834</v>
      </c>
      <c r="EF49" s="32">
        <f>$CN109*EXP('2a)answer'!$I109*('2a) female mx'!EF$2-'2a) female mx'!$CO$2))</f>
        <v>0.68144673183929094</v>
      </c>
      <c r="EG49" s="32">
        <f>$CN109*EXP('2a)answer'!$I109*('2a) female mx'!EG$2-'2a) female mx'!$CO$2))</f>
        <v>0.68274229320137381</v>
      </c>
      <c r="EH49" s="32">
        <f>$CN109*EXP('2a)answer'!$I109*('2a) female mx'!EH$2-'2a) female mx'!$CO$2))</f>
        <v>0.68404031767489959</v>
      </c>
      <c r="EI49" s="32">
        <f>$CN109*EXP('2a)answer'!$I109*('2a) female mx'!EI$2-'2a) female mx'!$CO$2))</f>
        <v>0.68534080994271718</v>
      </c>
      <c r="EJ49" s="32">
        <f>$CN109*EXP('2a)answer'!$I109*('2a) female mx'!EJ$2-'2a) female mx'!$CO$2))</f>
        <v>0.68664377469657811</v>
      </c>
      <c r="EK49" s="32">
        <f>$CN109*EXP('2a)answer'!$I109*('2a) female mx'!EK$2-'2a) female mx'!$CO$2))</f>
        <v>0.68794921663715425</v>
      </c>
      <c r="EL49" s="32">
        <f>$CN109*EXP('2a)answer'!$I109*('2a) female mx'!EL$2-'2a) female mx'!$CO$2))</f>
        <v>0.6892571404740544</v>
      </c>
      <c r="EM49" s="32">
        <f>$CN109*EXP('2a)answer'!$I109*('2a) female mx'!EM$2-'2a) female mx'!$CO$2))</f>
        <v>0.69056755092584077</v>
      </c>
      <c r="EN49" s="32">
        <f>$CN109*EXP('2a)answer'!$I109*('2a) female mx'!EN$2-'2a) female mx'!$CO$2))</f>
        <v>0.69188045272004683</v>
      </c>
      <c r="EO49" s="32">
        <f>$CN109*EXP('2a)answer'!$I109*('2a) female mx'!EO$2-'2a) female mx'!$CO$2))</f>
        <v>0.69319585059319411</v>
      </c>
    </row>
    <row r="50" spans="1:145" x14ac:dyDescent="0.25">
      <c r="A50" s="31">
        <f>'2a) male mx'!A50</f>
        <v>47</v>
      </c>
      <c r="B50" s="32">
        <f>2*(females!B49-females!B50)/(females!B49+females!B50)</f>
        <v>6.8443325510636546E-3</v>
      </c>
      <c r="C50" s="32">
        <f>2*(females!C49-females!C50)/(females!C49+females!C50)</f>
        <v>6.9563094947522573E-3</v>
      </c>
      <c r="D50" s="32">
        <f>2*(females!D49-females!D50)/(females!D49+females!D50)</f>
        <v>6.9973092052523318E-3</v>
      </c>
      <c r="E50" s="32">
        <f>2*(females!E49-females!E50)/(females!E49+females!E50)</f>
        <v>6.5549577248270562E-3</v>
      </c>
      <c r="F50" s="32">
        <f>2*(females!F49-females!F50)/(females!F49+females!F50)</f>
        <v>6.1272870950094217E-3</v>
      </c>
      <c r="G50" s="32">
        <f>2*(females!G49-females!G50)/(females!G49+females!G50)</f>
        <v>6.6274067067403049E-3</v>
      </c>
      <c r="H50" s="32">
        <f>2*(females!H49-females!H50)/(females!H49+females!H50)</f>
        <v>6.6167465834800678E-3</v>
      </c>
      <c r="I50" s="32">
        <f>2*(females!I49-females!I50)/(females!I49+females!I50)</f>
        <v>6.5453786311194069E-3</v>
      </c>
      <c r="J50" s="32">
        <f>2*(females!J49-females!J50)/(females!J49+females!J50)</f>
        <v>5.8416937283430996E-3</v>
      </c>
      <c r="K50" s="32">
        <f>2*(females!K49-females!K50)/(females!K49+females!K50)</f>
        <v>5.3228543359828528E-3</v>
      </c>
      <c r="L50" s="32">
        <f>2*(females!L49-females!L50)/(females!L49+females!L50)</f>
        <v>5.7823549847786275E-3</v>
      </c>
      <c r="M50" s="32">
        <f>2*(females!M49-females!M50)/(females!M49+females!M50)</f>
        <v>6.2718666994301493E-3</v>
      </c>
      <c r="N50" s="32">
        <f>2*(females!N49-females!N50)/(females!N49+females!N50)</f>
        <v>5.7181022462299193E-3</v>
      </c>
      <c r="O50" s="32">
        <f>2*(females!O49-females!O50)/(females!O49+females!O50)</f>
        <v>6.3551423989774963E-3</v>
      </c>
      <c r="P50" s="32">
        <f>2*(females!P49-females!P50)/(females!P49+females!P50)</f>
        <v>5.2023698379984381E-3</v>
      </c>
      <c r="Q50" s="32">
        <f>2*(females!Q49-females!Q50)/(females!Q49+females!Q50)</f>
        <v>5.9115852940483764E-3</v>
      </c>
      <c r="R50" s="32">
        <f>2*(females!R49-females!R50)/(females!R49+females!R50)</f>
        <v>5.1689191151275101E-3</v>
      </c>
      <c r="S50" s="32">
        <f>2*(females!S49-females!S50)/(females!S49+females!S50)</f>
        <v>6.0224536566969335E-3</v>
      </c>
      <c r="T50" s="32">
        <f>2*(females!T49-females!T50)/(females!T49+females!T50)</f>
        <v>5.3069370897218474E-3</v>
      </c>
      <c r="U50" s="32">
        <f>2*(females!U49-females!U50)/(females!U49+females!U50)</f>
        <v>5.1081180135605642E-3</v>
      </c>
      <c r="V50" s="32">
        <f>2*(females!V49-females!V50)/(females!V49+females!V50)</f>
        <v>5.3850172515744572E-3</v>
      </c>
      <c r="W50" s="32">
        <f>2*(females!W49-females!W50)/(females!W49+females!W50)</f>
        <v>5.6169127655541964E-3</v>
      </c>
      <c r="X50" s="32">
        <f>2*(females!X49-females!X50)/(females!X49+females!X50)</f>
        <v>4.8773785807515284E-3</v>
      </c>
      <c r="Y50" s="32">
        <f>2*(females!Y49-females!Y50)/(females!Y49+females!Y50)</f>
        <v>4.6938580248650653E-3</v>
      </c>
      <c r="Z50" s="32">
        <f>2*(females!Z49-females!Z50)/(females!Z49+females!Z50)</f>
        <v>5.3000570259300259E-3</v>
      </c>
      <c r="AA50" s="32">
        <f>2*(females!AA49-females!AA50)/(females!AA49+females!AA50)</f>
        <v>4.7927873577664941E-3</v>
      </c>
      <c r="AB50" s="32">
        <f>2*(females!AB49-females!AB50)/(females!AB49+females!AB50)</f>
        <v>5.5291165048005804E-3</v>
      </c>
      <c r="AC50" s="32">
        <f>2*(females!AC49-females!AC50)/(females!AC49+females!AC50)</f>
        <v>5.2733267646103629E-3</v>
      </c>
      <c r="AD50" s="32">
        <f>2*(females!AD49-females!AD50)/(females!AD49+females!AD50)</f>
        <v>4.6011180388963874E-3</v>
      </c>
      <c r="AE50" s="32">
        <f>2*(females!AE49-females!AE50)/(females!AE49+females!AE50)</f>
        <v>4.6266167181646658E-3</v>
      </c>
      <c r="AF50" s="32">
        <f>2*(females!AF49-females!AF50)/(females!AF49+females!AF50)</f>
        <v>4.713344451431227E-3</v>
      </c>
      <c r="AG50" s="32">
        <f>2*(females!AG49-females!AG50)/(females!AG49+females!AG50)</f>
        <v>4.4085711331116346E-3</v>
      </c>
      <c r="AH50" s="32">
        <f>2*(females!AH49-females!AH50)/(females!AH49+females!AH50)</f>
        <v>4.3204028044719961E-3</v>
      </c>
      <c r="AI50" s="32">
        <f>2*(females!AI49-females!AI50)/(females!AI49+females!AI50)</f>
        <v>4.3310382071013905E-3</v>
      </c>
      <c r="AJ50" s="32">
        <f>2*(females!AJ49-females!AJ50)/(females!AJ49+females!AJ50)</f>
        <v>3.5606521049262861E-3</v>
      </c>
      <c r="AK50" s="32">
        <f>2*(females!AK49-females!AK50)/(females!AK49+females!AK50)</f>
        <v>3.1818035236324156E-3</v>
      </c>
      <c r="AL50" s="32">
        <f>2*(females!AL49-females!AL50)/(females!AL49+females!AL50)</f>
        <v>3.6769449103341506E-3</v>
      </c>
      <c r="AM50" s="32">
        <f>2*(females!AM49-females!AM50)/(females!AM49+females!AM50)</f>
        <v>3.8942976356050071E-3</v>
      </c>
      <c r="AN50" s="32">
        <f>2*(females!AN49-females!AN50)/(females!AN49+females!AN50)</f>
        <v>3.719484417289707E-3</v>
      </c>
      <c r="AO50" s="32">
        <f>2*(females!AO49-females!AO50)/(females!AO49+females!AO50)</f>
        <v>3.8444857331027356E-3</v>
      </c>
      <c r="AP50" s="32">
        <f>2*(females!AP49-females!AP50)/(females!AP49+females!AP50)</f>
        <v>2.9522576244451195E-3</v>
      </c>
      <c r="AQ50" s="32">
        <f>2*(females!AQ49-females!AQ50)/(females!AQ49+females!AQ50)</f>
        <v>3.8080203094416503E-3</v>
      </c>
      <c r="AR50" s="32">
        <f>2*(females!AR49-females!AR50)/(females!AR49+females!AR50)</f>
        <v>3.5130618629905875E-3</v>
      </c>
      <c r="AS50" s="32">
        <f>2*(females!AS49-females!AS50)/(females!AS49+females!AS50)</f>
        <v>4.4449668230240732E-3</v>
      </c>
      <c r="AT50" s="32">
        <f>2*(females!AT49-females!AT50)/(females!AT49+females!AT50)</f>
        <v>3.900385229828864E-3</v>
      </c>
      <c r="AU50" s="32">
        <f>2*(females!AU49-females!AU50)/(females!AU49+females!AU50)</f>
        <v>3.721813130855324E-3</v>
      </c>
      <c r="AV50" s="32">
        <f>2*(females!AV49-females!AV50)/(females!AV49+females!AV50)</f>
        <v>3.745158956462527E-3</v>
      </c>
      <c r="AW50" s="32">
        <f>2*(females!AW49-females!AW50)/(females!AW49+females!AW50)</f>
        <v>3.5181236673773987E-3</v>
      </c>
      <c r="AX50" s="32">
        <f>2*(females!AX49-females!AX50)/(females!AX49+females!AX50)</f>
        <v>3.6026461914503575E-3</v>
      </c>
      <c r="AY50" s="32">
        <f>2*(females!AY49-females!AY50)/(females!AY49+females!AY50)</f>
        <v>3.7547467679310493E-3</v>
      </c>
      <c r="AZ50" s="32">
        <f>2*(females!AZ49-females!AZ50)/(females!AZ49+females!AZ50)</f>
        <v>3.5105636050296804E-3</v>
      </c>
      <c r="BA50" s="32">
        <f>2*(females!BA49-females!BA50)/(females!BA49+females!BA50)</f>
        <v>3.7092381224896405E-3</v>
      </c>
      <c r="BB50" s="32">
        <f>2*(females!BB49-females!BB50)/(females!BB49+females!BB50)</f>
        <v>3.4229570545665838E-3</v>
      </c>
      <c r="BC50" s="32">
        <f>2*(females!BC49-females!BC50)/(females!BC49+females!BC50)</f>
        <v>3.5822788154175364E-3</v>
      </c>
      <c r="BD50" s="32">
        <f>2*(females!BD49-females!BD50)/(females!BD49+females!BD50)</f>
        <v>3.4467674696826759E-3</v>
      </c>
      <c r="BE50" s="32">
        <f>2*(females!BE49-females!BE50)/(females!BE49+females!BE50)</f>
        <v>3.0708719383301607E-3</v>
      </c>
      <c r="BF50" s="32">
        <f>2*(females!BF49-females!BF50)/(females!BF49+females!BF50)</f>
        <v>3.0652306271125949E-3</v>
      </c>
      <c r="BG50" s="32">
        <f>2*(females!BG49-females!BG50)/(females!BG49+females!BG50)</f>
        <v>2.8631208016738244E-3</v>
      </c>
      <c r="BH50" s="32">
        <f>2*(females!BH49-females!BH50)/(females!BH49+females!BH50)</f>
        <v>2.8091207660858714E-3</v>
      </c>
      <c r="BI50" s="32">
        <f>2*(females!BI49-females!BI50)/(females!BI49+females!BI50)</f>
        <v>2.6076163257642924E-3</v>
      </c>
      <c r="BJ50" s="32">
        <f>2*(females!BJ49-females!BJ50)/(females!BJ49+females!BJ50)</f>
        <v>2.5506353164089137E-3</v>
      </c>
      <c r="BK50" s="32">
        <f>2*(females!BK49-females!BK50)/(females!BK49+females!BK50)</f>
        <v>2.5589015447027618E-3</v>
      </c>
      <c r="BL50" s="32">
        <f>2*(females!BL49-females!BL50)/(females!BL49+females!BL50)</f>
        <v>2.5355654622730723E-3</v>
      </c>
      <c r="BM50" s="32">
        <f>2*(females!BM49-females!BM50)/(females!BM49+females!BM50)</f>
        <v>2.2971420849942571E-3</v>
      </c>
      <c r="BN50" s="32">
        <f>2*(females!BN49-females!BN50)/(females!BN49+females!BN50)</f>
        <v>2.4838265478448387E-3</v>
      </c>
      <c r="BO50" s="32">
        <f>2*(females!BO49-females!BO50)/(females!BO49+females!BO50)</f>
        <v>2.1974604819901527E-3</v>
      </c>
      <c r="BP50" s="32">
        <f>2*(females!BP49-females!BP50)/(females!BP49+females!BP50)</f>
        <v>2.1459338699895813E-3</v>
      </c>
      <c r="BQ50" s="32">
        <f>2*(females!BQ49-females!BQ50)/(females!BQ49+females!BQ50)</f>
        <v>2.3303142817194611E-3</v>
      </c>
      <c r="BR50" s="32">
        <f>2*(females!BR49-females!BR50)/(females!BR49+females!BR50)</f>
        <v>1.9361886075490648E-3</v>
      </c>
      <c r="BS50" s="32">
        <f>2*(females!BS49-females!BS50)/(females!BS49+females!BS50)</f>
        <v>1.9630127079243724E-3</v>
      </c>
      <c r="BT50" s="32">
        <f>2*(females!BT49-females!BT50)/(females!BT49+females!BT50)</f>
        <v>1.8883597583312266E-3</v>
      </c>
      <c r="BU50" s="32">
        <f>2*(females!BU49-females!BU50)/(females!BU49+females!BU50)</f>
        <v>1.8459412495681633E-3</v>
      </c>
      <c r="BV50" s="32">
        <f>2*(females!BV49-females!BV50)/(females!BV49+females!BV50)</f>
        <v>1.7399809528712261E-3</v>
      </c>
      <c r="BW50" s="32">
        <f>2*(females!BW49-females!BW50)/(females!BW49+females!BW50)</f>
        <v>1.8126017013738696E-3</v>
      </c>
      <c r="BX50" s="32">
        <f>2*(females!BX49-females!BX50)/(females!BX49+females!BX50)</f>
        <v>1.8737388296339002E-3</v>
      </c>
      <c r="BY50" s="32">
        <f>2*(females!BY49-females!BY50)/(females!BY49+females!BY50)</f>
        <v>1.5124935050236392E-3</v>
      </c>
      <c r="BZ50" s="32">
        <f>2*(females!BZ49-females!BZ50)/(females!BZ49+females!BZ50)</f>
        <v>1.6061941435690458E-3</v>
      </c>
      <c r="CA50" s="32">
        <f>2*(females!CA49-females!CA50)/(females!CA49+females!CA50)</f>
        <v>1.3582342954159593E-3</v>
      </c>
      <c r="CB50" s="32">
        <f>2*(females!CB49-females!CB50)/(females!CB49+females!CB50)</f>
        <v>1.7193186556369458E-3</v>
      </c>
      <c r="CC50" s="32">
        <f>2*(females!CC49-females!CC50)/(females!CC49+females!CC50)</f>
        <v>1.7381913553264252E-3</v>
      </c>
      <c r="CD50" s="32">
        <f>2*(females!CD49-females!CD50)/(females!CD49+females!CD50)</f>
        <v>1.4876448530052992E-3</v>
      </c>
      <c r="CE50" s="32">
        <f>2*(females!CE49-females!CE50)/(females!CE49+females!CE50)</f>
        <v>1.5799895351342479E-3</v>
      </c>
      <c r="CF50" s="32">
        <f>2*(females!CF49-females!CF50)/(females!CF49+females!CF50)</f>
        <v>1.5698345517506733E-3</v>
      </c>
      <c r="CG50" s="32">
        <f>2*(females!CG49-females!CG50)/(females!CG49+females!CG50)</f>
        <v>1.5271791770656636E-3</v>
      </c>
      <c r="CH50" s="32">
        <f>2*(females!CH49-females!CH50)/(females!CH49+females!CH50)</f>
        <v>1.3724024211636742E-3</v>
      </c>
      <c r="CI50" s="32">
        <f>2*(females!CI49-females!CI50)/(females!CI49+females!CI50)</f>
        <v>1.5666197363368745E-3</v>
      </c>
      <c r="CJ50" s="32">
        <f>2*(females!CJ49-females!CJ50)/(females!CJ49+females!CJ50)</f>
        <v>1.5564521083782179E-3</v>
      </c>
      <c r="CK50" s="32">
        <f>2*(females!CK49-females!CK50)/(females!CK49+females!CK50)</f>
        <v>1.4109131061558753E-3</v>
      </c>
      <c r="CL50" s="32">
        <f>2*(females!CL49-females!CL50)/(females!CL49+females!CL50)</f>
        <v>1.6264403970969574E-3</v>
      </c>
      <c r="CM50" s="32">
        <f>2*(females!CM49-females!CM50)/(females!CM49+females!CM50)</f>
        <v>1.3285233973409094E-3</v>
      </c>
      <c r="CN50" s="32">
        <f>2*(females!CN49-females!CN50)/(females!CN49+females!CN50)</f>
        <v>1.3902376693074368E-3</v>
      </c>
      <c r="CP50" s="31">
        <f t="shared" si="1"/>
        <v>107</v>
      </c>
      <c r="CQ50" s="32">
        <f>$CN110*EXP('2a)answer'!$I110*('2a) female mx'!CQ$2-'2a) female mx'!$CO$2))</f>
        <v>0.67414049776362461</v>
      </c>
      <c r="CR50" s="32">
        <f>$CN110*EXP('2a)answer'!$I110*('2a) female mx'!CR$2-'2a) female mx'!$CO$2))</f>
        <v>0.67564528854278127</v>
      </c>
      <c r="CS50" s="32">
        <f>$CN110*EXP('2a)answer'!$I110*('2a) female mx'!CS$2-'2a) female mx'!$CO$2))</f>
        <v>0.67715343825868279</v>
      </c>
      <c r="CT50" s="32">
        <f>$CN110*EXP('2a)answer'!$I110*('2a) female mx'!CT$2-'2a) female mx'!$CO$2))</f>
        <v>0.67866495440901975</v>
      </c>
      <c r="CU50" s="32">
        <f>$CN110*EXP('2a)answer'!$I110*('2a) female mx'!CU$2-'2a) female mx'!$CO$2))</f>
        <v>0.68017984450821922</v>
      </c>
      <c r="CV50" s="32">
        <f>$CN110*EXP('2a)answer'!$I110*('2a) female mx'!CV$2-'2a) female mx'!$CO$2))</f>
        <v>0.68169811608748143</v>
      </c>
      <c r="CW50" s="32">
        <f>$CN110*EXP('2a)answer'!$I110*('2a) female mx'!CW$2-'2a) female mx'!$CO$2))</f>
        <v>0.68321977669481759</v>
      </c>
      <c r="CX50" s="32">
        <f>$CN110*EXP('2a)answer'!$I110*('2a) female mx'!CX$2-'2a) female mx'!$CO$2))</f>
        <v>0.68474483389508745</v>
      </c>
      <c r="CY50" s="32">
        <f>$CN110*EXP('2a)answer'!$I110*('2a) female mx'!CY$2-'2a) female mx'!$CO$2))</f>
        <v>0.68627329527003633</v>
      </c>
      <c r="CZ50" s="32">
        <f>$CN110*EXP('2a)answer'!$I110*('2a) female mx'!CZ$2-'2a) female mx'!$CO$2))</f>
        <v>0.68780516841833361</v>
      </c>
      <c r="DA50" s="32">
        <f>$CN110*EXP('2a)answer'!$I110*('2a) female mx'!DA$2-'2a) female mx'!$CO$2))</f>
        <v>0.68934046095560986</v>
      </c>
      <c r="DB50" s="32">
        <f>$CN110*EXP('2a)answer'!$I110*('2a) female mx'!DB$2-'2a) female mx'!$CO$2))</f>
        <v>0.69087918051449526</v>
      </c>
      <c r="DC50" s="32">
        <f>$CN110*EXP('2a)answer'!$I110*('2a) female mx'!DC$2-'2a) female mx'!$CO$2))</f>
        <v>0.69242133474465706</v>
      </c>
      <c r="DD50" s="32">
        <f>$CN110*EXP('2a)answer'!$I110*('2a) female mx'!DD$2-'2a) female mx'!$CO$2))</f>
        <v>0.69396693131283782</v>
      </c>
      <c r="DE50" s="32">
        <f>$CN110*EXP('2a)answer'!$I110*('2a) female mx'!DE$2-'2a) female mx'!$CO$2))</f>
        <v>0.69551597790289366</v>
      </c>
      <c r="DF50" s="32">
        <f>$CN110*EXP('2a)answer'!$I110*('2a) female mx'!DF$2-'2a) female mx'!$CO$2))</f>
        <v>0.69706848221583195</v>
      </c>
      <c r="DG50" s="32">
        <f>$CN110*EXP('2a)answer'!$I110*('2a) female mx'!DG$2-'2a) female mx'!$CO$2))</f>
        <v>0.69862445196985035</v>
      </c>
      <c r="DH50" s="32">
        <f>$CN110*EXP('2a)answer'!$I110*('2a) female mx'!DH$2-'2a) female mx'!$CO$2))</f>
        <v>0.7001838949003748</v>
      </c>
      <c r="DI50" s="32">
        <f>$CN110*EXP('2a)answer'!$I110*('2a) female mx'!DI$2-'2a) female mx'!$CO$2))</f>
        <v>0.70174681876009748</v>
      </c>
      <c r="DJ50" s="32">
        <f>$CN110*EXP('2a)answer'!$I110*('2a) female mx'!DJ$2-'2a) female mx'!$CO$2))</f>
        <v>0.70331323131901624</v>
      </c>
      <c r="DK50" s="32">
        <f>$CN110*EXP('2a)answer'!$I110*('2a) female mx'!DK$2-'2a) female mx'!$CO$2))</f>
        <v>0.70488314036447286</v>
      </c>
      <c r="DL50" s="32">
        <f>$CN110*EXP('2a)answer'!$I110*('2a) female mx'!DL$2-'2a) female mx'!$CO$2))</f>
        <v>0.70645655370119176</v>
      </c>
      <c r="DM50" s="32">
        <f>$CN110*EXP('2a)answer'!$I110*('2a) female mx'!DM$2-'2a) female mx'!$CO$2))</f>
        <v>0.70803347915131809</v>
      </c>
      <c r="DN50" s="32">
        <f>$CN110*EXP('2a)answer'!$I110*('2a) female mx'!DN$2-'2a) female mx'!$CO$2))</f>
        <v>0.70961392455445838</v>
      </c>
      <c r="DO50" s="32">
        <f>$CN110*EXP('2a)answer'!$I110*('2a) female mx'!DO$2-'2a) female mx'!$CO$2))</f>
        <v>0.71119789776771747</v>
      </c>
      <c r="DP50" s="32">
        <f>$CN110*EXP('2a)answer'!$I110*('2a) female mx'!DP$2-'2a) female mx'!$CO$2))</f>
        <v>0.71278540666573909</v>
      </c>
      <c r="DQ50" s="32">
        <f>$CN110*EXP('2a)answer'!$I110*('2a) female mx'!DQ$2-'2a) female mx'!$CO$2))</f>
        <v>0.71437645914074432</v>
      </c>
      <c r="DR50" s="32">
        <f>$CN110*EXP('2a)answer'!$I110*('2a) female mx'!DR$2-'2a) female mx'!$CO$2))</f>
        <v>0.71597106310257086</v>
      </c>
      <c r="DS50" s="32">
        <f>$CN110*EXP('2a)answer'!$I110*('2a) female mx'!DS$2-'2a) female mx'!$CO$2))</f>
        <v>0.71756922647871257</v>
      </c>
      <c r="DT50" s="32">
        <f>$CN110*EXP('2a)answer'!$I110*('2a) female mx'!DT$2-'2a) female mx'!$CO$2))</f>
        <v>0.71917095721435864</v>
      </c>
      <c r="DU50" s="32">
        <f>$CN110*EXP('2a)answer'!$I110*('2a) female mx'!DU$2-'2a) female mx'!$CO$2))</f>
        <v>0.72077626327243349</v>
      </c>
      <c r="DV50" s="32">
        <f>$CN110*EXP('2a)answer'!$I110*('2a) female mx'!DV$2-'2a) female mx'!$CO$2))</f>
        <v>0.72238515263363556</v>
      </c>
      <c r="DW50" s="32">
        <f>$CN110*EXP('2a)answer'!$I110*('2a) female mx'!DW$2-'2a) female mx'!$CO$2))</f>
        <v>0.72399763329647793</v>
      </c>
      <c r="DX50" s="32">
        <f>$CN110*EXP('2a)answer'!$I110*('2a) female mx'!DX$2-'2a) female mx'!$CO$2))</f>
        <v>0.7256137132773276</v>
      </c>
      <c r="DY50" s="32">
        <f>$CN110*EXP('2a)answer'!$I110*('2a) female mx'!DY$2-'2a) female mx'!$CO$2))</f>
        <v>0.72723340061044528</v>
      </c>
      <c r="DZ50" s="32">
        <f>$CN110*EXP('2a)answer'!$I110*('2a) female mx'!DZ$2-'2a) female mx'!$CO$2))</f>
        <v>0.72885670334802555</v>
      </c>
      <c r="EA50" s="32">
        <f>$CN110*EXP('2a)answer'!$I110*('2a) female mx'!EA$2-'2a) female mx'!$CO$2))</f>
        <v>0.73048362956023649</v>
      </c>
      <c r="EB50" s="32">
        <f>$CN110*EXP('2a)answer'!$I110*('2a) female mx'!EB$2-'2a) female mx'!$CO$2))</f>
        <v>0.73211418733526079</v>
      </c>
      <c r="EC50" s="32">
        <f>$CN110*EXP('2a)answer'!$I110*('2a) female mx'!EC$2-'2a) female mx'!$CO$2))</f>
        <v>0.73374838477933457</v>
      </c>
      <c r="ED50" s="32">
        <f>$CN110*EXP('2a)answer'!$I110*('2a) female mx'!ED$2-'2a) female mx'!$CO$2))</f>
        <v>0.73538623001678849</v>
      </c>
      <c r="EE50" s="32">
        <f>$CN110*EXP('2a)answer'!$I110*('2a) female mx'!EE$2-'2a) female mx'!$CO$2))</f>
        <v>0.73702773119008858</v>
      </c>
      <c r="EF50" s="32">
        <f>$CN110*EXP('2a)answer'!$I110*('2a) female mx'!EF$2-'2a) female mx'!$CO$2))</f>
        <v>0.73867289645987555</v>
      </c>
      <c r="EG50" s="32">
        <f>$CN110*EXP('2a)answer'!$I110*('2a) female mx'!EG$2-'2a) female mx'!$CO$2))</f>
        <v>0.74032173400500634</v>
      </c>
      <c r="EH50" s="32">
        <f>$CN110*EXP('2a)answer'!$I110*('2a) female mx'!EH$2-'2a) female mx'!$CO$2))</f>
        <v>0.74197425202259426</v>
      </c>
      <c r="EI50" s="32">
        <f>$CN110*EXP('2a)answer'!$I110*('2a) female mx'!EI$2-'2a) female mx'!$CO$2))</f>
        <v>0.74363045872804989</v>
      </c>
      <c r="EJ50" s="32">
        <f>$CN110*EXP('2a)answer'!$I110*('2a) female mx'!EJ$2-'2a) female mx'!$CO$2))</f>
        <v>0.74529036235512192</v>
      </c>
      <c r="EK50" s="32">
        <f>$CN110*EXP('2a)answer'!$I110*('2a) female mx'!EK$2-'2a) female mx'!$CO$2))</f>
        <v>0.74695397115593842</v>
      </c>
      <c r="EL50" s="32">
        <f>$CN110*EXP('2a)answer'!$I110*('2a) female mx'!EL$2-'2a) female mx'!$CO$2))</f>
        <v>0.74862129340104711</v>
      </c>
      <c r="EM50" s="32">
        <f>$CN110*EXP('2a)answer'!$I110*('2a) female mx'!EM$2-'2a) female mx'!$CO$2))</f>
        <v>0.75029233737945722</v>
      </c>
      <c r="EN50" s="32">
        <f>$CN110*EXP('2a)answer'!$I110*('2a) female mx'!EN$2-'2a) female mx'!$CO$2))</f>
        <v>0.75196711139868011</v>
      </c>
      <c r="EO50" s="32">
        <f>$CN110*EXP('2a)answer'!$I110*('2a) female mx'!EO$2-'2a) female mx'!$CO$2))</f>
        <v>0.75364562378477118</v>
      </c>
    </row>
    <row r="51" spans="1:145" x14ac:dyDescent="0.25">
      <c r="A51" s="31">
        <f>'2a) male mx'!A51</f>
        <v>48</v>
      </c>
      <c r="B51" s="32">
        <f>2*(females!B50-females!B51)/(females!B50+females!B51)</f>
        <v>7.1727511896192584E-3</v>
      </c>
      <c r="C51" s="32">
        <f>2*(females!C50-females!C51)/(females!C50+females!C51)</f>
        <v>6.2900035626973303E-3</v>
      </c>
      <c r="D51" s="32">
        <f>2*(females!D50-females!D51)/(females!D50+females!D51)</f>
        <v>7.7125328659070989E-3</v>
      </c>
      <c r="E51" s="32">
        <f>2*(females!E50-females!E51)/(females!E50+females!E51)</f>
        <v>7.4555700043346341E-3</v>
      </c>
      <c r="F51" s="32">
        <f>2*(females!F50-females!F51)/(females!F50+females!F51)</f>
        <v>7.601677020534321E-3</v>
      </c>
      <c r="G51" s="32">
        <f>2*(females!G50-females!G51)/(females!G50+females!G51)</f>
        <v>6.5483540042631872E-3</v>
      </c>
      <c r="H51" s="32">
        <f>2*(females!H50-females!H51)/(females!H50+females!H51)</f>
        <v>7.3749118016995432E-3</v>
      </c>
      <c r="I51" s="32">
        <f>2*(females!I50-females!I51)/(females!I50+females!I51)</f>
        <v>7.9536388206844083E-3</v>
      </c>
      <c r="J51" s="32">
        <f>2*(females!J50-females!J51)/(females!J50+females!J51)</f>
        <v>7.6834562158673717E-3</v>
      </c>
      <c r="K51" s="32">
        <f>2*(females!K50-females!K51)/(females!K50+females!K51)</f>
        <v>6.9010135863704983E-3</v>
      </c>
      <c r="L51" s="32">
        <f>2*(females!L50-females!L51)/(females!L50+females!L51)</f>
        <v>5.958550757257171E-3</v>
      </c>
      <c r="M51" s="32">
        <f>2*(females!M50-females!M51)/(females!M50+females!M51)</f>
        <v>6.2760151425055788E-3</v>
      </c>
      <c r="N51" s="32">
        <f>2*(females!N50-females!N51)/(females!N50+females!N51)</f>
        <v>6.5549804883224677E-3</v>
      </c>
      <c r="O51" s="32">
        <f>2*(females!O50-females!O51)/(females!O50+females!O51)</f>
        <v>6.6228320945302078E-3</v>
      </c>
      <c r="P51" s="32">
        <f>2*(females!P50-females!P51)/(females!P50+females!P51)</f>
        <v>5.7623276024938597E-3</v>
      </c>
      <c r="Q51" s="32">
        <f>2*(females!Q50-females!Q51)/(females!Q50+females!Q51)</f>
        <v>6.4458794952307599E-3</v>
      </c>
      <c r="R51" s="32">
        <f>2*(females!R50-females!R51)/(females!R50+females!R51)</f>
        <v>5.7812582120145058E-3</v>
      </c>
      <c r="S51" s="32">
        <f>2*(females!S50-females!S51)/(females!S50+females!S51)</f>
        <v>6.1409141322748238E-3</v>
      </c>
      <c r="T51" s="32">
        <f>2*(females!T50-females!T51)/(females!T50+females!T51)</f>
        <v>6.1961894595159083E-3</v>
      </c>
      <c r="U51" s="32">
        <f>2*(females!U50-females!U51)/(females!U50+females!U51)</f>
        <v>5.8386259076069116E-3</v>
      </c>
      <c r="V51" s="32">
        <f>2*(females!V50-females!V51)/(females!V50+females!V51)</f>
        <v>5.9351978014364568E-3</v>
      </c>
      <c r="W51" s="32">
        <f>2*(females!W50-females!W51)/(females!W50+females!W51)</f>
        <v>6.3323318696556505E-3</v>
      </c>
      <c r="X51" s="32">
        <f>2*(females!X50-females!X51)/(females!X50+females!X51)</f>
        <v>6.2978164883052889E-3</v>
      </c>
      <c r="Y51" s="32">
        <f>2*(females!Y50-females!Y51)/(females!Y50+females!Y51)</f>
        <v>5.50982887851789E-3</v>
      </c>
      <c r="Z51" s="32">
        <f>2*(females!Z50-females!Z51)/(females!Z50+females!Z51)</f>
        <v>5.5424707277725001E-3</v>
      </c>
      <c r="AA51" s="32">
        <f>2*(females!AA50-females!AA51)/(females!AA50+females!AA51)</f>
        <v>5.4687456134933157E-3</v>
      </c>
      <c r="AB51" s="32">
        <f>2*(females!AB50-females!AB51)/(females!AB50+females!AB51)</f>
        <v>4.6999075610598181E-3</v>
      </c>
      <c r="AC51" s="32">
        <f>2*(females!AC50-females!AC51)/(females!AC50+females!AC51)</f>
        <v>5.5676390664519309E-3</v>
      </c>
      <c r="AD51" s="32">
        <f>2*(females!AD50-females!AD51)/(females!AD50+females!AD51)</f>
        <v>5.459108858145551E-3</v>
      </c>
      <c r="AE51" s="32">
        <f>2*(females!AE50-females!AE51)/(females!AE50+females!AE51)</f>
        <v>4.6150803243742173E-3</v>
      </c>
      <c r="AF51" s="32">
        <f>2*(females!AF50-females!AF51)/(females!AF50+females!AF51)</f>
        <v>4.9890109890109889E-3</v>
      </c>
      <c r="AG51" s="32">
        <f>2*(females!AG50-females!AG51)/(females!AG50+females!AG51)</f>
        <v>5.3380004375410198E-3</v>
      </c>
      <c r="AH51" s="32">
        <f>2*(females!AH50-females!AH51)/(females!AH50+females!AH51)</f>
        <v>4.6988698782862177E-3</v>
      </c>
      <c r="AI51" s="32">
        <f>2*(females!AI50-females!AI51)/(females!AI50+females!AI51)</f>
        <v>4.9370927576647006E-3</v>
      </c>
      <c r="AJ51" s="32">
        <f>2*(females!AJ50-females!AJ51)/(females!AJ50+females!AJ51)</f>
        <v>4.0601682378221945E-3</v>
      </c>
      <c r="AK51" s="32">
        <f>2*(females!AK50-females!AK51)/(females!AK50+females!AK51)</f>
        <v>4.3158791985412328E-3</v>
      </c>
      <c r="AL51" s="32">
        <f>2*(females!AL50-females!AL51)/(females!AL50+females!AL51)</f>
        <v>3.8635039174634692E-3</v>
      </c>
      <c r="AM51" s="32">
        <f>2*(females!AM50-females!AM51)/(females!AM50+females!AM51)</f>
        <v>3.7050759540570581E-3</v>
      </c>
      <c r="AN51" s="32">
        <f>2*(females!AN50-females!AN51)/(females!AN50+females!AN51)</f>
        <v>4.1322758724590273E-3</v>
      </c>
      <c r="AO51" s="32">
        <f>2*(females!AO50-females!AO51)/(females!AO50+females!AO51)</f>
        <v>4.3441327326100279E-3</v>
      </c>
      <c r="AP51" s="32">
        <f>2*(females!AP50-females!AP51)/(females!AP50+females!AP51)</f>
        <v>4.0856925890670288E-3</v>
      </c>
      <c r="AQ51" s="32">
        <f>2*(females!AQ50-females!AQ51)/(females!AQ50+females!AQ51)</f>
        <v>4.1444673502717463E-3</v>
      </c>
      <c r="AR51" s="32">
        <f>2*(females!AR50-females!AR51)/(females!AR50+females!AR51)</f>
        <v>4.0086174557069209E-3</v>
      </c>
      <c r="AS51" s="32">
        <f>2*(females!AS50-females!AS51)/(females!AS50+females!AS51)</f>
        <v>4.5939012740562647E-3</v>
      </c>
      <c r="AT51" s="32">
        <f>2*(females!AT50-females!AT51)/(females!AT50+females!AT51)</f>
        <v>4.1736630062175779E-3</v>
      </c>
      <c r="AU51" s="32">
        <f>2*(females!AU50-females!AU51)/(females!AU50+females!AU51)</f>
        <v>4.4437543835227728E-3</v>
      </c>
      <c r="AV51" s="32">
        <f>2*(females!AV50-females!AV51)/(females!AV50+females!AV51)</f>
        <v>4.2408413316455422E-3</v>
      </c>
      <c r="AW51" s="32">
        <f>2*(females!AW50-females!AW51)/(females!AW50+females!AW51)</f>
        <v>4.3883121053194902E-3</v>
      </c>
      <c r="AX51" s="32">
        <f>2*(females!AX50-females!AX51)/(females!AX50+females!AX51)</f>
        <v>4.1714453364628066E-3</v>
      </c>
      <c r="AY51" s="32">
        <f>2*(females!AY50-females!AY51)/(females!AY50+females!AY51)</f>
        <v>3.8869049849824125E-3</v>
      </c>
      <c r="AZ51" s="32">
        <f>2*(females!AZ50-females!AZ51)/(females!AZ50+females!AZ51)</f>
        <v>4.0363915940543312E-3</v>
      </c>
      <c r="BA51" s="32">
        <f>2*(females!BA50-females!BA51)/(females!BA50+females!BA51)</f>
        <v>3.7550195463127941E-3</v>
      </c>
      <c r="BB51" s="32">
        <f>2*(females!BB50-females!BB51)/(females!BB50+females!BB51)</f>
        <v>3.7852080008906374E-3</v>
      </c>
      <c r="BC51" s="32">
        <f>2*(females!BC50-females!BC51)/(females!BC50+females!BC51)</f>
        <v>3.7014057917985756E-3</v>
      </c>
      <c r="BD51" s="32">
        <f>2*(females!BD50-females!BD51)/(females!BD50+females!BD51)</f>
        <v>3.5858406892430067E-3</v>
      </c>
      <c r="BE51" s="32">
        <f>2*(females!BE50-females!BE51)/(females!BE50+females!BE51)</f>
        <v>3.3973412112259971E-3</v>
      </c>
      <c r="BF51" s="32">
        <f>2*(females!BF50-females!BF51)/(females!BF50+females!BF51)</f>
        <v>3.1379321237903694E-3</v>
      </c>
      <c r="BG51" s="32">
        <f>2*(females!BG50-females!BG51)/(females!BG50+females!BG51)</f>
        <v>3.1241617621534626E-3</v>
      </c>
      <c r="BH51" s="32">
        <f>2*(females!BH50-females!BH51)/(females!BH50+females!BH51)</f>
        <v>2.9219096093124086E-3</v>
      </c>
      <c r="BI51" s="32">
        <f>2*(females!BI50-females!BI51)/(females!BI50+females!BI51)</f>
        <v>2.6249052262804257E-3</v>
      </c>
      <c r="BJ51" s="32">
        <f>2*(females!BJ50-females!BJ51)/(females!BJ50+females!BJ51)</f>
        <v>2.8393669881832226E-3</v>
      </c>
      <c r="BK51" s="32">
        <f>2*(females!BK50-females!BK51)/(females!BK50+females!BK51)</f>
        <v>2.6490066225165563E-3</v>
      </c>
      <c r="BL51" s="32">
        <f>2*(females!BL50-females!BL51)/(females!BL50+females!BL51)</f>
        <v>2.3855533389933797E-3</v>
      </c>
      <c r="BM51" s="32">
        <f>2*(females!BM50-females!BM51)/(females!BM50+females!BM51)</f>
        <v>2.3337222870478411E-3</v>
      </c>
      <c r="BN51" s="32">
        <f>2*(females!BN50-females!BN51)/(females!BN50+females!BN51)</f>
        <v>2.1875455738661221E-3</v>
      </c>
      <c r="BO51" s="32">
        <f>2*(females!BO50-females!BO51)/(females!BO50+females!BO51)</f>
        <v>2.0879103756680532E-3</v>
      </c>
      <c r="BP51" s="32">
        <f>2*(females!BP50-females!BP51)/(females!BP50+females!BP51)</f>
        <v>2.4105899711144821E-3</v>
      </c>
      <c r="BQ51" s="32">
        <f>2*(females!BQ50-females!BQ51)/(females!BQ50+females!BQ51)</f>
        <v>2.2941851230918555E-3</v>
      </c>
      <c r="BR51" s="32">
        <f>2*(females!BR50-females!BR51)/(females!BR50+females!BR51)</f>
        <v>2.386560551191724E-3</v>
      </c>
      <c r="BS51" s="32">
        <f>2*(females!BS50-females!BS51)/(females!BS50+females!BS51)</f>
        <v>2.1534097379673055E-3</v>
      </c>
      <c r="BT51" s="32">
        <f>2*(females!BT50-females!BT51)/(females!BT50+females!BT51)</f>
        <v>1.8712362048021504E-3</v>
      </c>
      <c r="BU51" s="32">
        <f>2*(females!BU50-females!BU51)/(females!BU50+females!BU51)</f>
        <v>2.0044842585991342E-3</v>
      </c>
      <c r="BV51" s="32">
        <f>2*(females!BV50-females!BV51)/(females!BV50+females!BV51)</f>
        <v>1.8668935819086665E-3</v>
      </c>
      <c r="BW51" s="32">
        <f>2*(females!BW50-females!BW51)/(females!BW50+females!BW51)</f>
        <v>1.8468745002347285E-3</v>
      </c>
      <c r="BX51" s="32">
        <f>2*(females!BX50-females!BX51)/(females!BX50+females!BX51)</f>
        <v>1.9908298046820605E-3</v>
      </c>
      <c r="BY51" s="32">
        <f>2*(females!BY50-females!BY51)/(females!BY50+females!BY51)</f>
        <v>1.9376848788431609E-3</v>
      </c>
      <c r="BZ51" s="32">
        <f>2*(females!BZ50-females!BZ51)/(females!BZ50+females!BZ51)</f>
        <v>1.8152189607871449E-3</v>
      </c>
      <c r="CA51" s="32">
        <f>2*(females!CA50-females!CA51)/(females!CA50+females!CA51)</f>
        <v>1.7725928292436593E-3</v>
      </c>
      <c r="CB51" s="32">
        <f>2*(females!CB50-females!CB51)/(females!CB50+females!CB51)</f>
        <v>1.7842133217823568E-3</v>
      </c>
      <c r="CC51" s="32">
        <f>2*(females!CC50-females!CC51)/(females!CC50+females!CC51)</f>
        <v>1.6071704527893678E-3</v>
      </c>
      <c r="CD51" s="32">
        <f>2*(females!CD50-females!CD51)/(females!CD50+females!CD51)</f>
        <v>1.6646800115088988E-3</v>
      </c>
      <c r="CE51" s="32">
        <f>2*(females!CE50-females!CE51)/(females!CE50+females!CE51)</f>
        <v>1.5310709790119967E-3</v>
      </c>
      <c r="CF51" s="32">
        <f>2*(females!CF50-females!CF51)/(females!CF50+females!CF51)</f>
        <v>1.6957252308498667E-3</v>
      </c>
      <c r="CG51" s="32">
        <f>2*(females!CG50-females!CG51)/(females!CG50+females!CG51)</f>
        <v>1.6219767585102451E-3</v>
      </c>
      <c r="CH51" s="32">
        <f>2*(females!CH50-females!CH51)/(females!CH50+females!CH51)</f>
        <v>1.5898332726461493E-3</v>
      </c>
      <c r="CI51" s="32">
        <f>2*(females!CI50-females!CI51)/(females!CI50+females!CI51)</f>
        <v>1.6717177155926137E-3</v>
      </c>
      <c r="CJ51" s="32">
        <f>2*(females!CJ50-females!CJ51)/(females!CJ50+females!CJ51)</f>
        <v>1.5383510927420596E-3</v>
      </c>
      <c r="CK51" s="32">
        <f>2*(females!CK50-females!CK51)/(females!CK50+females!CK51)</f>
        <v>1.6793299064080771E-3</v>
      </c>
      <c r="CL51" s="32">
        <f>2*(females!CL50-females!CL51)/(females!CL50+females!CL51)</f>
        <v>1.6906170752324597E-3</v>
      </c>
      <c r="CM51" s="32">
        <f>2*(females!CM50-females!CM51)/(females!CM50+females!CM51)</f>
        <v>1.4531760082687761E-3</v>
      </c>
      <c r="CN51" s="32">
        <f>2*(females!CN50-females!CN51)/(females!CN50+females!CN51)</f>
        <v>1.5355950942855389E-3</v>
      </c>
      <c r="CP51" s="31">
        <f t="shared" si="1"/>
        <v>108</v>
      </c>
      <c r="CQ51" s="32">
        <f>$CN111*EXP('2a)answer'!$I111*('2a) female mx'!CQ$2-'2a) female mx'!$CO$2))</f>
        <v>0.73538748624681982</v>
      </c>
      <c r="CR51" s="32">
        <f>$CN111*EXP('2a)answer'!$I111*('2a) female mx'!CR$2-'2a) female mx'!$CO$2))</f>
        <v>0.73968206685372073</v>
      </c>
      <c r="CS51" s="32">
        <f>$CN111*EXP('2a)answer'!$I111*('2a) female mx'!CS$2-'2a) female mx'!$CO$2))</f>
        <v>0.74400172733066861</v>
      </c>
      <c r="CT51" s="32">
        <f>$CN111*EXP('2a)answer'!$I111*('2a) female mx'!CT$2-'2a) female mx'!$CO$2))</f>
        <v>0.74834661414129722</v>
      </c>
      <c r="CU51" s="32">
        <f>$CN111*EXP('2a)answer'!$I111*('2a) female mx'!CU$2-'2a) female mx'!$CO$2))</f>
        <v>0.7527168746045716</v>
      </c>
      <c r="CV51" s="32">
        <f>$CN111*EXP('2a)answer'!$I111*('2a) female mx'!CV$2-'2a) female mx'!$CO$2))</f>
        <v>0.75711265689978313</v>
      </c>
      <c r="CW51" s="32">
        <f>$CN111*EXP('2a)answer'!$I111*('2a) female mx'!CW$2-'2a) female mx'!$CO$2))</f>
        <v>0.76153411007157368</v>
      </c>
      <c r="CX51" s="32">
        <f>$CN111*EXP('2a)answer'!$I111*('2a) female mx'!CX$2-'2a) female mx'!$CO$2))</f>
        <v>0.76598138403498905</v>
      </c>
      <c r="CY51" s="32">
        <f>$CN111*EXP('2a)answer'!$I111*('2a) female mx'!CY$2-'2a) female mx'!$CO$2))</f>
        <v>0.77045462958056221</v>
      </c>
      <c r="CZ51" s="32">
        <f>$CN111*EXP('2a)answer'!$I111*('2a) female mx'!CZ$2-'2a) female mx'!$CO$2))</f>
        <v>0.77495399837942591</v>
      </c>
      <c r="DA51" s="32">
        <f>$CN111*EXP('2a)answer'!$I111*('2a) female mx'!DA$2-'2a) female mx'!$CO$2))</f>
        <v>0.7794796429884554</v>
      </c>
      <c r="DB51" s="32">
        <f>$CN111*EXP('2a)answer'!$I111*('2a) female mx'!DB$2-'2a) female mx'!$CO$2))</f>
        <v>0.78403171685544104</v>
      </c>
      <c r="DC51" s="32">
        <f>$CN111*EXP('2a)answer'!$I111*('2a) female mx'!DC$2-'2a) female mx'!$CO$2))</f>
        <v>0.78861037432429071</v>
      </c>
      <c r="DD51" s="32">
        <f>$CN111*EXP('2a)answer'!$I111*('2a) female mx'!DD$2-'2a) female mx'!$CO$2))</f>
        <v>0.79321577064026416</v>
      </c>
      <c r="DE51" s="32">
        <f>$CN111*EXP('2a)answer'!$I111*('2a) female mx'!DE$2-'2a) female mx'!$CO$2))</f>
        <v>0.79784806195523528</v>
      </c>
      <c r="DF51" s="32">
        <f>$CN111*EXP('2a)answer'!$I111*('2a) female mx'!DF$2-'2a) female mx'!$CO$2))</f>
        <v>0.80250740533298826</v>
      </c>
      <c r="DG51" s="32">
        <f>$CN111*EXP('2a)answer'!$I111*('2a) female mx'!DG$2-'2a) female mx'!$CO$2))</f>
        <v>0.80719395875454147</v>
      </c>
      <c r="DH51" s="32">
        <f>$CN111*EXP('2a)answer'!$I111*('2a) female mx'!DH$2-'2a) female mx'!$CO$2))</f>
        <v>0.8119078811235052</v>
      </c>
      <c r="DI51" s="32">
        <f>$CN111*EXP('2a)answer'!$I111*('2a) female mx'!DI$2-'2a) female mx'!$CO$2))</f>
        <v>0.81664933227146885</v>
      </c>
      <c r="DJ51" s="32">
        <f>$CN111*EXP('2a)answer'!$I111*('2a) female mx'!DJ$2-'2a) female mx'!$CO$2))</f>
        <v>0.82141847296342041</v>
      </c>
      <c r="DK51" s="32">
        <f>$CN111*EXP('2a)answer'!$I111*('2a) female mx'!DK$2-'2a) female mx'!$CO$2))</f>
        <v>0.82621546490319753</v>
      </c>
      <c r="DL51" s="32">
        <f>$CN111*EXP('2a)answer'!$I111*('2a) female mx'!DL$2-'2a) female mx'!$CO$2))</f>
        <v>0.83104047073896992</v>
      </c>
      <c r="DM51" s="32">
        <f>$CN111*EXP('2a)answer'!$I111*('2a) female mx'!DM$2-'2a) female mx'!$CO$2))</f>
        <v>0.83589365406875482</v>
      </c>
      <c r="DN51" s="32">
        <f>$CN111*EXP('2a)answer'!$I111*('2a) female mx'!DN$2-'2a) female mx'!$CO$2))</f>
        <v>0.84077517944596314</v>
      </c>
      <c r="DO51" s="32">
        <f>$CN111*EXP('2a)answer'!$I111*('2a) female mx'!DO$2-'2a) female mx'!$CO$2))</f>
        <v>0.8456852123849794</v>
      </c>
      <c r="DP51" s="32">
        <f>$CN111*EXP('2a)answer'!$I111*('2a) female mx'!DP$2-'2a) female mx'!$CO$2))</f>
        <v>0.85062391936677406</v>
      </c>
      <c r="DQ51" s="32">
        <f>$CN111*EXP('2a)answer'!$I111*('2a) female mx'!DQ$2-'2a) female mx'!$CO$2))</f>
        <v>0.85559146784454687</v>
      </c>
      <c r="DR51" s="32">
        <f>$CN111*EXP('2a)answer'!$I111*('2a) female mx'!DR$2-'2a) female mx'!$CO$2))</f>
        <v>0.86058802624940656</v>
      </c>
      <c r="DS51" s="32">
        <f>$CN111*EXP('2a)answer'!$I111*('2a) female mx'!DS$2-'2a) female mx'!$CO$2))</f>
        <v>0.86561376399607992</v>
      </c>
      <c r="DT51" s="32">
        <f>$CN111*EXP('2a)answer'!$I111*('2a) female mx'!DT$2-'2a) female mx'!$CO$2))</f>
        <v>0.87066885148865703</v>
      </c>
      <c r="DU51" s="32">
        <f>$CN111*EXP('2a)answer'!$I111*('2a) female mx'!DU$2-'2a) female mx'!$CO$2))</f>
        <v>0.87575346012636912</v>
      </c>
      <c r="DV51" s="32">
        <f>$CN111*EXP('2a)answer'!$I111*('2a) female mx'!DV$2-'2a) female mx'!$CO$2))</f>
        <v>0.88086776230939923</v>
      </c>
      <c r="DW51" s="32">
        <f>$CN111*EXP('2a)answer'!$I111*('2a) female mx'!DW$2-'2a) female mx'!$CO$2))</f>
        <v>0.88601193144472856</v>
      </c>
      <c r="DX51" s="32">
        <f>$CN111*EXP('2a)answer'!$I111*('2a) female mx'!DX$2-'2a) female mx'!$CO$2))</f>
        <v>0.89118614195201507</v>
      </c>
      <c r="DY51" s="32">
        <f>$CN111*EXP('2a)answer'!$I111*('2a) female mx'!DY$2-'2a) female mx'!$CO$2))</f>
        <v>0.89639056926950889</v>
      </c>
      <c r="DZ51" s="32">
        <f>$CN111*EXP('2a)answer'!$I111*('2a) female mx'!DZ$2-'2a) female mx'!$CO$2))</f>
        <v>0.90162538985999929</v>
      </c>
      <c r="EA51" s="32">
        <f>$CN111*EXP('2a)answer'!$I111*('2a) female mx'!EA$2-'2a) female mx'!$CO$2))</f>
        <v>0.90689078121679845</v>
      </c>
      <c r="EB51" s="32">
        <f>$CN111*EXP('2a)answer'!$I111*('2a) female mx'!EB$2-'2a) female mx'!$CO$2))</f>
        <v>0.9121869218697598</v>
      </c>
      <c r="EC51" s="32">
        <f>$CN111*EXP('2a)answer'!$I111*('2a) female mx'!EC$2-'2a) female mx'!$CO$2))</f>
        <v>0.91751399139133138</v>
      </c>
      <c r="ED51" s="32">
        <f>$CN111*EXP('2a)answer'!$I111*('2a) female mx'!ED$2-'2a) female mx'!$CO$2))</f>
        <v>0.92287217040264391</v>
      </c>
      <c r="EE51" s="32">
        <f>$CN111*EXP('2a)answer'!$I111*('2a) female mx'!EE$2-'2a) female mx'!$CO$2))</f>
        <v>0.92826164057963512</v>
      </c>
      <c r="EF51" s="32">
        <f>$CN111*EXP('2a)answer'!$I111*('2a) female mx'!EF$2-'2a) female mx'!$CO$2))</f>
        <v>0.93368258465921039</v>
      </c>
      <c r="EG51" s="32">
        <f>$CN111*EXP('2a)answer'!$I111*('2a) female mx'!EG$2-'2a) female mx'!$CO$2))</f>
        <v>0.9391351864454377</v>
      </c>
      <c r="EH51" s="32">
        <f>$CN111*EXP('2a)answer'!$I111*('2a) female mx'!EH$2-'2a) female mx'!$CO$2))</f>
        <v>0.94461963081578049</v>
      </c>
      <c r="EI51" s="32">
        <f>$CN111*EXP('2a)answer'!$I111*('2a) female mx'!EI$2-'2a) female mx'!$CO$2))</f>
        <v>0.95013610372736579</v>
      </c>
      <c r="EJ51" s="32">
        <f>$CN111*EXP('2a)answer'!$I111*('2a) female mx'!EJ$2-'2a) female mx'!$CO$2))</f>
        <v>0.9556847922232895</v>
      </c>
      <c r="EK51" s="32">
        <f>$CN111*EXP('2a)answer'!$I111*('2a) female mx'!EK$2-'2a) female mx'!$CO$2))</f>
        <v>0.96126588443895833</v>
      </c>
      <c r="EL51" s="32">
        <f>$CN111*EXP('2a)answer'!$I111*('2a) female mx'!EL$2-'2a) female mx'!$CO$2))</f>
        <v>0.96687956960846833</v>
      </c>
      <c r="EM51" s="32">
        <f>$CN111*EXP('2a)answer'!$I111*('2a) female mx'!EM$2-'2a) female mx'!$CO$2))</f>
        <v>0.972526038071022</v>
      </c>
      <c r="EN51" s="32">
        <f>$CN111*EXP('2a)answer'!$I111*('2a) female mx'!EN$2-'2a) female mx'!$CO$2))</f>
        <v>0.97820548127738127</v>
      </c>
      <c r="EO51" s="32">
        <f>$CN111*EXP('2a)answer'!$I111*('2a) female mx'!EO$2-'2a) female mx'!$CO$2))</f>
        <v>0.98391809179635881</v>
      </c>
    </row>
    <row r="52" spans="1:145" x14ac:dyDescent="0.25">
      <c r="A52" s="31">
        <f>'2a) male mx'!A52</f>
        <v>49</v>
      </c>
      <c r="B52" s="32">
        <f>2*(females!B51-females!B52)/(females!B51+females!B52)</f>
        <v>7.5852376643628589E-3</v>
      </c>
      <c r="C52" s="32">
        <f>2*(females!C51-females!C52)/(females!C51+females!C52)</f>
        <v>7.6328795254501482E-3</v>
      </c>
      <c r="D52" s="32">
        <f>2*(females!D51-females!D52)/(females!D51+females!D52)</f>
        <v>7.6078248307795181E-3</v>
      </c>
      <c r="E52" s="32">
        <f>2*(females!E51-females!E52)/(females!E51+females!E52)</f>
        <v>7.0357526009830092E-3</v>
      </c>
      <c r="F52" s="32">
        <f>2*(females!F51-females!F52)/(females!F51+females!F52)</f>
        <v>7.0409943709037999E-3</v>
      </c>
      <c r="G52" s="32">
        <f>2*(females!G51-females!G52)/(females!G51+females!G52)</f>
        <v>8.056681414560193E-3</v>
      </c>
      <c r="H52" s="32">
        <f>2*(females!H51-females!H52)/(females!H51+females!H52)</f>
        <v>7.8516714168248344E-3</v>
      </c>
      <c r="I52" s="32">
        <f>2*(females!I51-females!I52)/(females!I51+females!I52)</f>
        <v>7.1164619593327228E-3</v>
      </c>
      <c r="J52" s="32">
        <f>2*(females!J51-females!J52)/(females!J51+females!J52)</f>
        <v>8.6302673173127096E-3</v>
      </c>
      <c r="K52" s="32">
        <f>2*(females!K51-females!K52)/(females!K51+females!K52)</f>
        <v>6.6100550033774E-3</v>
      </c>
      <c r="L52" s="32">
        <f>2*(females!L51-females!L52)/(females!L51+females!L52)</f>
        <v>7.1543552137363622E-3</v>
      </c>
      <c r="M52" s="32">
        <f>2*(females!M51-females!M52)/(females!M51+females!M52)</f>
        <v>7.5526283027928121E-3</v>
      </c>
      <c r="N52" s="32">
        <f>2*(females!N51-females!N52)/(females!N51+females!N52)</f>
        <v>7.0388680835405627E-3</v>
      </c>
      <c r="O52" s="32">
        <f>2*(females!O51-females!O52)/(females!O51+females!O52)</f>
        <v>7.389103471439196E-3</v>
      </c>
      <c r="P52" s="32">
        <f>2*(females!P51-females!P52)/(females!P51+females!P52)</f>
        <v>6.9040503365873076E-3</v>
      </c>
      <c r="Q52" s="32">
        <f>2*(females!Q51-females!Q52)/(females!Q51+females!Q52)</f>
        <v>7.1459674196376914E-3</v>
      </c>
      <c r="R52" s="32">
        <f>2*(females!R51-females!R52)/(females!R51+females!R52)</f>
        <v>7.4066236377102954E-3</v>
      </c>
      <c r="S52" s="32">
        <f>2*(females!S51-females!S52)/(females!S51+females!S52)</f>
        <v>6.3791918515516237E-3</v>
      </c>
      <c r="T52" s="32">
        <f>2*(females!T51-females!T52)/(females!T51+females!T52)</f>
        <v>6.6565456031764565E-3</v>
      </c>
      <c r="U52" s="32">
        <f>2*(females!U51-females!U52)/(females!U51+females!U52)</f>
        <v>6.5120914010266392E-3</v>
      </c>
      <c r="V52" s="32">
        <f>2*(females!V51-females!V52)/(females!V51+females!V52)</f>
        <v>7.3346933319384626E-3</v>
      </c>
      <c r="W52" s="32">
        <f>2*(females!W51-females!W52)/(females!W51+females!W52)</f>
        <v>6.7927512969037148E-3</v>
      </c>
      <c r="X52" s="32">
        <f>2*(females!X51-females!X52)/(females!X51+females!X52)</f>
        <v>6.9306815942885621E-3</v>
      </c>
      <c r="Y52" s="32">
        <f>2*(females!Y51-females!Y52)/(females!Y51+females!Y52)</f>
        <v>6.1223328591749641E-3</v>
      </c>
      <c r="Z52" s="32">
        <f>2*(females!Z51-females!Z52)/(females!Z51+females!Z52)</f>
        <v>6.2084056610708085E-3</v>
      </c>
      <c r="AA52" s="32">
        <f>2*(females!AA51-females!AA52)/(females!AA51+females!AA52)</f>
        <v>5.7592628143597622E-3</v>
      </c>
      <c r="AB52" s="32">
        <f>2*(females!AB51-females!AB52)/(females!AB51+females!AB52)</f>
        <v>5.2830695529538178E-3</v>
      </c>
      <c r="AC52" s="32">
        <f>2*(females!AC51-females!AC52)/(females!AC51+females!AC52)</f>
        <v>5.1747450186123891E-3</v>
      </c>
      <c r="AD52" s="32">
        <f>2*(females!AD51-females!AD52)/(females!AD51+females!AD52)</f>
        <v>6.4641241111829343E-3</v>
      </c>
      <c r="AE52" s="32">
        <f>2*(females!AE51-females!AE52)/(females!AE51+females!AE52)</f>
        <v>5.8875836053441143E-3</v>
      </c>
      <c r="AF52" s="32">
        <f>2*(females!AF51-females!AF52)/(females!AF51+females!AF52)</f>
        <v>5.2022642551428962E-3</v>
      </c>
      <c r="AG52" s="32">
        <f>2*(females!AG51-females!AG52)/(females!AG51+females!AG52)</f>
        <v>5.2343354813169408E-3</v>
      </c>
      <c r="AH52" s="32">
        <f>2*(females!AH51-females!AH52)/(females!AH51+females!AH52)</f>
        <v>5.0168594896793694E-3</v>
      </c>
      <c r="AI52" s="32">
        <f>2*(females!AI51-females!AI52)/(females!AI51+females!AI52)</f>
        <v>5.0381129976772333E-3</v>
      </c>
      <c r="AJ52" s="32">
        <f>2*(females!AJ51-females!AJ52)/(females!AJ51+females!AJ52)</f>
        <v>5.3377887233788633E-3</v>
      </c>
      <c r="AK52" s="32">
        <f>2*(females!AK51-females!AK52)/(females!AK51+females!AK52)</f>
        <v>5.2037597163950957E-3</v>
      </c>
      <c r="AL52" s="32">
        <f>2*(females!AL51-females!AL52)/(females!AL51+females!AL52)</f>
        <v>5.0297557750051489E-3</v>
      </c>
      <c r="AM52" s="32">
        <f>2*(females!AM51-females!AM52)/(females!AM51+females!AM52)</f>
        <v>5.156196064894719E-3</v>
      </c>
      <c r="AN52" s="32">
        <f>2*(females!AN51-females!AN52)/(females!AN51+females!AN52)</f>
        <v>5.6122973111797179E-3</v>
      </c>
      <c r="AO52" s="32">
        <f>2*(females!AO51-females!AO52)/(females!AO51+females!AO52)</f>
        <v>4.6661842062626245E-3</v>
      </c>
      <c r="AP52" s="32">
        <f>2*(females!AP51-females!AP52)/(females!AP51+females!AP52)</f>
        <v>4.479175058406509E-3</v>
      </c>
      <c r="AQ52" s="32">
        <f>2*(females!AQ51-females!AQ52)/(females!AQ51+females!AQ52)</f>
        <v>4.1509393382155261E-3</v>
      </c>
      <c r="AR52" s="32">
        <f>2*(females!AR51-females!AR52)/(females!AR51+females!AR52)</f>
        <v>4.7582650633538233E-3</v>
      </c>
      <c r="AS52" s="32">
        <f>2*(females!AS51-females!AS52)/(females!AS51+females!AS52)</f>
        <v>4.7015689868981506E-3</v>
      </c>
      <c r="AT52" s="32">
        <f>2*(females!AT51-females!AT52)/(females!AT51+females!AT52)</f>
        <v>4.9364087087734425E-3</v>
      </c>
      <c r="AU52" s="32">
        <f>2*(females!AU51-females!AU52)/(females!AU51+females!AU52)</f>
        <v>4.4204718396584084E-3</v>
      </c>
      <c r="AV52" s="32">
        <f>2*(females!AV51-females!AV52)/(females!AV51+females!AV52)</f>
        <v>4.602979597748939E-3</v>
      </c>
      <c r="AW52" s="32">
        <f>2*(females!AW51-females!AW52)/(females!AW51+females!AW52)</f>
        <v>4.4399769938238088E-3</v>
      </c>
      <c r="AX52" s="32">
        <f>2*(females!AX51-females!AX52)/(females!AX51+females!AX52)</f>
        <v>4.0815670646462375E-3</v>
      </c>
      <c r="AY52" s="32">
        <f>2*(females!AY51-females!AY52)/(females!AY51+females!AY52)</f>
        <v>4.6994047779074207E-3</v>
      </c>
      <c r="AZ52" s="32">
        <f>2*(females!AZ51-females!AZ52)/(females!AZ51+females!AZ52)</f>
        <v>4.2998761506994002E-3</v>
      </c>
      <c r="BA52" s="32">
        <f>2*(females!BA51-females!BA52)/(females!BA51+females!BA52)</f>
        <v>3.886854104154876E-3</v>
      </c>
      <c r="BB52" s="32">
        <f>2*(females!BB51-females!BB52)/(females!BB51+females!BB52)</f>
        <v>4.8878405648171324E-3</v>
      </c>
      <c r="BC52" s="32">
        <f>2*(females!BC51-females!BC52)/(females!BC51+females!BC52)</f>
        <v>4.344585241188372E-3</v>
      </c>
      <c r="BD52" s="32">
        <f>2*(females!BD51-females!BD52)/(females!BD51+females!BD52)</f>
        <v>3.5455722808432942E-3</v>
      </c>
      <c r="BE52" s="32">
        <f>2*(females!BE51-females!BE52)/(females!BE51+females!BE52)</f>
        <v>3.9180803524154432E-3</v>
      </c>
      <c r="BF52" s="32">
        <f>2*(females!BF51-females!BF52)/(females!BF51+females!BF52)</f>
        <v>3.719278967054796E-3</v>
      </c>
      <c r="BG52" s="32">
        <f>2*(females!BG51-females!BG52)/(females!BG51+females!BG52)</f>
        <v>3.3770592146226664E-3</v>
      </c>
      <c r="BH52" s="32">
        <f>2*(females!BH51-females!BH52)/(females!BH51+females!BH52)</f>
        <v>3.07774725707593E-3</v>
      </c>
      <c r="BI52" s="32">
        <f>2*(females!BI51-females!BI52)/(females!BI51+females!BI52)</f>
        <v>3.0938809327788817E-3</v>
      </c>
      <c r="BJ52" s="32">
        <f>2*(females!BJ51-females!BJ52)/(females!BJ51+females!BJ52)</f>
        <v>3.3193195918388716E-3</v>
      </c>
      <c r="BK52" s="32">
        <f>2*(females!BK51-females!BK52)/(females!BK51+females!BK52)</f>
        <v>3.0330603579011221E-3</v>
      </c>
      <c r="BL52" s="32">
        <f>2*(females!BL51-females!BL52)/(females!BL51+females!BL52)</f>
        <v>2.6422010683682579E-3</v>
      </c>
      <c r="BM52" s="32">
        <f>2*(females!BM51-females!BM52)/(females!BM51+females!BM52)</f>
        <v>2.6110478657294747E-3</v>
      </c>
      <c r="BN52" s="32">
        <f>2*(females!BN51-females!BN52)/(females!BN51+females!BN52)</f>
        <v>3.0915452504047211E-3</v>
      </c>
      <c r="BO52" s="32">
        <f>2*(females!BO51-females!BO52)/(females!BO51+females!BO52)</f>
        <v>2.8636735203919589E-3</v>
      </c>
      <c r="BP52" s="32">
        <f>2*(females!BP51-females!BP52)/(females!BP51+females!BP52)</f>
        <v>2.3642754849628952E-3</v>
      </c>
      <c r="BQ52" s="32">
        <f>2*(females!BQ51-females!BQ52)/(females!BQ51+females!BQ52)</f>
        <v>2.2786272051440789E-3</v>
      </c>
      <c r="BR52" s="32">
        <f>2*(females!BR51-females!BR52)/(females!BR51+females!BR52)</f>
        <v>2.5484862511767244E-3</v>
      </c>
      <c r="BS52" s="32">
        <f>2*(females!BS51-females!BS52)/(females!BS51+females!BS52)</f>
        <v>2.0438122805106419E-3</v>
      </c>
      <c r="BT52" s="32">
        <f>2*(females!BT51-females!BT52)/(females!BT51+females!BT52)</f>
        <v>2.382876442676281E-3</v>
      </c>
      <c r="BU52" s="32">
        <f>2*(females!BU51-females!BU52)/(females!BU51+females!BU52)</f>
        <v>2.1017865185407598E-3</v>
      </c>
      <c r="BV52" s="32">
        <f>2*(females!BV51-females!BV52)/(females!BV51+females!BV52)</f>
        <v>2.3773346977167252E-3</v>
      </c>
      <c r="BW52" s="32">
        <f>2*(females!BW51-females!BW52)/(females!BW51+females!BW52)</f>
        <v>2.3677449039202205E-3</v>
      </c>
      <c r="BX52" s="32">
        <f>2*(females!BX51-females!BX52)/(females!BX51+females!BX52)</f>
        <v>2.0465327807005756E-3</v>
      </c>
      <c r="BY52" s="32">
        <f>2*(females!BY51-females!BY52)/(females!BY51+females!BY52)</f>
        <v>1.993132471019544E-3</v>
      </c>
      <c r="BZ52" s="32">
        <f>2*(females!BZ51-females!BZ52)/(females!BZ51+females!BZ52)</f>
        <v>2.1081349206349205E-3</v>
      </c>
      <c r="CA52" s="32">
        <f>2*(females!CA51-females!CA52)/(females!CA51+females!CA52)</f>
        <v>2.0237689599273095E-3</v>
      </c>
      <c r="CB52" s="32">
        <f>2*(females!CB51-females!CB52)/(females!CB51+females!CB52)</f>
        <v>1.8391089620399645E-3</v>
      </c>
      <c r="CC52" s="32">
        <f>2*(females!CC51-females!CC52)/(females!CC51+females!CC52)</f>
        <v>1.8163242138721763E-3</v>
      </c>
      <c r="CD52" s="32">
        <f>2*(females!CD51-females!CD52)/(females!CD51+females!CD52)</f>
        <v>1.7807789106368086E-3</v>
      </c>
      <c r="CE52" s="32">
        <f>2*(females!CE51-females!CE52)/(females!CE51+females!CE52)</f>
        <v>1.8630503589717197E-3</v>
      </c>
      <c r="CF52" s="32">
        <f>2*(females!CF51-females!CF52)/(females!CF51+females!CF52)</f>
        <v>1.7707314562207237E-3</v>
      </c>
      <c r="CG52" s="32">
        <f>2*(females!CG51-females!CG52)/(females!CG51+females!CG52)</f>
        <v>1.7789843336264029E-3</v>
      </c>
      <c r="CH52" s="32">
        <f>2*(females!CH51-females!CH52)/(females!CH51+females!CH52)</f>
        <v>1.7671656512313651E-3</v>
      </c>
      <c r="CI52" s="32">
        <f>2*(females!CI51-females!CI52)/(females!CI51+females!CI52)</f>
        <v>1.7773394358745179E-3</v>
      </c>
      <c r="CJ52" s="32">
        <f>2*(females!CJ51-females!CJ52)/(females!CJ51+females!CJ52)</f>
        <v>1.736048691543183E-3</v>
      </c>
      <c r="CK52" s="32">
        <f>2*(females!CK51-females!CK52)/(females!CK51+females!CK52)</f>
        <v>1.6308277733046827E-3</v>
      </c>
      <c r="CL52" s="32">
        <f>2*(females!CL51-females!CL52)/(females!CL51+females!CL52)</f>
        <v>1.662663957140218E-3</v>
      </c>
      <c r="CM52" s="32">
        <f>2*(females!CM51-females!CM52)/(females!CM51+females!CM52)</f>
        <v>1.680947890615391E-3</v>
      </c>
      <c r="CN52" s="32">
        <f>2*(females!CN51-females!CN52)/(females!CN51+females!CN52)</f>
        <v>1.7637226853703305E-3</v>
      </c>
      <c r="CP52" s="31">
        <f t="shared" si="1"/>
        <v>109</v>
      </c>
      <c r="CQ52" s="32">
        <f>$CN112*EXP('2a)answer'!$I112*('2a) female mx'!CQ$2-'2a) female mx'!$CO$2))</f>
        <v>0.79226560361883958</v>
      </c>
      <c r="CR52" s="32">
        <f>$CN112*EXP('2a)answer'!$I112*('2a) female mx'!CR$2-'2a) female mx'!$CO$2))</f>
        <v>0.79695469243220884</v>
      </c>
      <c r="CS52" s="32">
        <f>$CN112*EXP('2a)answer'!$I112*('2a) female mx'!CS$2-'2a) female mx'!$CO$2))</f>
        <v>0.80167153400147118</v>
      </c>
      <c r="CT52" s="32">
        <f>$CN112*EXP('2a)answer'!$I112*('2a) female mx'!CT$2-'2a) female mx'!$CO$2))</f>
        <v>0.80641629258358349</v>
      </c>
      <c r="CU52" s="32">
        <f>$CN112*EXP('2a)answer'!$I112*('2a) female mx'!CU$2-'2a) female mx'!$CO$2))</f>
        <v>0.81118913340767118</v>
      </c>
      <c r="CV52" s="32">
        <f>$CN112*EXP('2a)answer'!$I112*('2a) female mx'!CV$2-'2a) female mx'!$CO$2))</f>
        <v>0.81599022268078136</v>
      </c>
      <c r="CW52" s="32">
        <f>$CN112*EXP('2a)answer'!$I112*('2a) female mx'!CW$2-'2a) female mx'!$CO$2))</f>
        <v>0.82081972759367161</v>
      </c>
      <c r="CX52" s="32">
        <f>$CN112*EXP('2a)answer'!$I112*('2a) female mx'!CX$2-'2a) female mx'!$CO$2))</f>
        <v>0.82567781632663151</v>
      </c>
      <c r="CY52" s="32">
        <f>$CN112*EXP('2a)answer'!$I112*('2a) female mx'!CY$2-'2a) female mx'!$CO$2))</f>
        <v>0.8305646580553393</v>
      </c>
      <c r="CZ52" s="32">
        <f>$CN112*EXP('2a)answer'!$I112*('2a) female mx'!CZ$2-'2a) female mx'!$CO$2))</f>
        <v>0.83548042295675351</v>
      </c>
      <c r="DA52" s="32">
        <f>$CN112*EXP('2a)answer'!$I112*('2a) female mx'!DA$2-'2a) female mx'!$CO$2))</f>
        <v>0.84042528221503854</v>
      </c>
      <c r="DB52" s="32">
        <f>$CN112*EXP('2a)answer'!$I112*('2a) female mx'!DB$2-'2a) female mx'!$CO$2))</f>
        <v>0.84539940802752722</v>
      </c>
      <c r="DC52" s="32">
        <f>$CN112*EXP('2a)answer'!$I112*('2a) female mx'!DC$2-'2a) female mx'!$CO$2))</f>
        <v>0.85040297361071515</v>
      </c>
      <c r="DD52" s="32">
        <f>$CN112*EXP('2a)answer'!$I112*('2a) female mx'!DD$2-'2a) female mx'!$CO$2))</f>
        <v>0.85543615320629485</v>
      </c>
      <c r="DE52" s="32">
        <f>$CN112*EXP('2a)answer'!$I112*('2a) female mx'!DE$2-'2a) female mx'!$CO$2))</f>
        <v>0.86049912208722235</v>
      </c>
      <c r="DF52" s="32">
        <f>$CN112*EXP('2a)answer'!$I112*('2a) female mx'!DF$2-'2a) female mx'!$CO$2))</f>
        <v>0.86559205656382054</v>
      </c>
      <c r="DG52" s="32">
        <f>$CN112*EXP('2a)answer'!$I112*('2a) female mx'!DG$2-'2a) female mx'!$CO$2))</f>
        <v>0.87071513398991995</v>
      </c>
      <c r="DH52" s="32">
        <f>$CN112*EXP('2a)answer'!$I112*('2a) female mx'!DH$2-'2a) female mx'!$CO$2))</f>
        <v>0.87586853276903409</v>
      </c>
      <c r="DI52" s="32">
        <f>$CN112*EXP('2a)answer'!$I112*('2a) female mx'!DI$2-'2a) female mx'!$CO$2))</f>
        <v>0.88105243236057229</v>
      </c>
      <c r="DJ52" s="32">
        <f>$CN112*EXP('2a)answer'!$I112*('2a) female mx'!DJ$2-'2a) female mx'!$CO$2))</f>
        <v>0.88626701328608892</v>
      </c>
      <c r="DK52" s="32">
        <f>$CN112*EXP('2a)answer'!$I112*('2a) female mx'!DK$2-'2a) female mx'!$CO$2))</f>
        <v>0.89151245713557026</v>
      </c>
      <c r="DL52" s="32">
        <f>$CN112*EXP('2a)answer'!$I112*('2a) female mx'!DL$2-'2a) female mx'!$CO$2))</f>
        <v>0.89678894657375741</v>
      </c>
      <c r="DM52" s="32">
        <f>$CN112*EXP('2a)answer'!$I112*('2a) female mx'!DM$2-'2a) female mx'!$CO$2))</f>
        <v>0.9020966653465079</v>
      </c>
      <c r="DN52" s="32">
        <f>$CN112*EXP('2a)answer'!$I112*('2a) female mx'!DN$2-'2a) female mx'!$CO$2))</f>
        <v>0.90743579828719423</v>
      </c>
      <c r="DO52" s="32">
        <f>$CN112*EXP('2a)answer'!$I112*('2a) female mx'!DO$2-'2a) female mx'!$CO$2))</f>
        <v>0.91280653132314005</v>
      </c>
      <c r="DP52" s="32">
        <f>$CN112*EXP('2a)answer'!$I112*('2a) female mx'!DP$2-'2a) female mx'!$CO$2))</f>
        <v>0.91820905148209553</v>
      </c>
      <c r="DQ52" s="32">
        <f>$CN112*EXP('2a)answer'!$I112*('2a) female mx'!DQ$2-'2a) female mx'!$CO$2))</f>
        <v>0.92364354689874939</v>
      </c>
      <c r="DR52" s="32">
        <f>$CN112*EXP('2a)answer'!$I112*('2a) female mx'!DR$2-'2a) female mx'!$CO$2))</f>
        <v>0.92911020682128131</v>
      </c>
      <c r="DS52" s="32">
        <f>$CN112*EXP('2a)answer'!$I112*('2a) female mx'!DS$2-'2a) female mx'!$CO$2))</f>
        <v>0.93460922161795168</v>
      </c>
      <c r="DT52" s="32">
        <f>$CN112*EXP('2a)answer'!$I112*('2a) female mx'!DT$2-'2a) female mx'!$CO$2))</f>
        <v>0.94014078278373081</v>
      </c>
      <c r="DU52" s="32">
        <f>$CN112*EXP('2a)answer'!$I112*('2a) female mx'!DU$2-'2a) female mx'!$CO$2))</f>
        <v>0.94570508294696776</v>
      </c>
      <c r="DV52" s="32">
        <f>$CN112*EXP('2a)answer'!$I112*('2a) female mx'!DV$2-'2a) female mx'!$CO$2))</f>
        <v>0.9513023158760987</v>
      </c>
      <c r="DW52" s="32">
        <f>$CN112*EXP('2a)answer'!$I112*('2a) female mx'!DW$2-'2a) female mx'!$CO$2))</f>
        <v>0.95693267648639357</v>
      </c>
      <c r="DX52" s="32">
        <f>$CN112*EXP('2a)answer'!$I112*('2a) female mx'!DX$2-'2a) female mx'!$CO$2))</f>
        <v>0.96259636084674416</v>
      </c>
      <c r="DY52" s="32">
        <f>$CN112*EXP('2a)answer'!$I112*('2a) female mx'!DY$2-'2a) female mx'!$CO$2))</f>
        <v>0.96829356618649287</v>
      </c>
      <c r="DZ52" s="32">
        <f>$CN112*EXP('2a)answer'!$I112*('2a) female mx'!DZ$2-'2a) female mx'!$CO$2))</f>
        <v>0.97402449090229937</v>
      </c>
      <c r="EA52" s="32">
        <f>$CN112*EXP('2a)answer'!$I112*('2a) female mx'!EA$2-'2a) female mx'!$CO$2))</f>
        <v>0.97978933456505035</v>
      </c>
      <c r="EB52" s="32">
        <f>$CN112*EXP('2a)answer'!$I112*('2a) female mx'!EB$2-'2a) female mx'!$CO$2))</f>
        <v>0.98558829792680935</v>
      </c>
      <c r="EC52" s="32">
        <f>$CN112*EXP('2a)answer'!$I112*('2a) female mx'!EC$2-'2a) female mx'!$CO$2))</f>
        <v>0.99142158292780724</v>
      </c>
      <c r="ED52" s="32">
        <f>$CN112*EXP('2a)answer'!$I112*('2a) female mx'!ED$2-'2a) female mx'!$CO$2))</f>
        <v>0.99728939270347461</v>
      </c>
      <c r="EE52" s="32">
        <f>$CN112*EXP('2a)answer'!$I112*('2a) female mx'!EE$2-'2a) female mx'!$CO$2))</f>
        <v>1.0031919315915159</v>
      </c>
      <c r="EF52" s="32">
        <f>$CN112*EXP('2a)answer'!$I112*('2a) female mx'!EF$2-'2a) female mx'!$CO$2))</f>
        <v>1.0091294051390249</v>
      </c>
      <c r="EG52" s="32">
        <f>$CN112*EXP('2a)answer'!$I112*('2a) female mx'!EG$2-'2a) female mx'!$CO$2))</f>
        <v>1.0151020201096428</v>
      </c>
      <c r="EH52" s="32">
        <f>$CN112*EXP('2a)answer'!$I112*('2a) female mx'!EH$2-'2a) female mx'!$CO$2))</f>
        <v>1.0211099844907578</v>
      </c>
      <c r="EI52" s="32">
        <f>$CN112*EXP('2a)answer'!$I112*('2a) female mx'!EI$2-'2a) female mx'!$CO$2))</f>
        <v>1.0271535075007494</v>
      </c>
      <c r="EJ52" s="32">
        <f>$CN112*EXP('2a)answer'!$I112*('2a) female mx'!EJ$2-'2a) female mx'!$CO$2))</f>
        <v>1.0332327995962725</v>
      </c>
      <c r="EK52" s="32">
        <f>$CN112*EXP('2a)answer'!$I112*('2a) female mx'!EK$2-'2a) female mx'!$CO$2))</f>
        <v>1.0393480724795872</v>
      </c>
      <c r="EL52" s="32">
        <f>$CN112*EXP('2a)answer'!$I112*('2a) female mx'!EL$2-'2a) female mx'!$CO$2))</f>
        <v>1.0454995391059303</v>
      </c>
      <c r="EM52" s="32">
        <f>$CN112*EXP('2a)answer'!$I112*('2a) female mx'!EM$2-'2a) female mx'!$CO$2))</f>
        <v>1.0516874136909324</v>
      </c>
      <c r="EN52" s="32">
        <f>$CN112*EXP('2a)answer'!$I112*('2a) female mx'!EN$2-'2a) female mx'!$CO$2))</f>
        <v>1.0579119117180762</v>
      </c>
      <c r="EO52" s="32">
        <f>$CN112*EXP('2a)answer'!$I112*('2a) female mx'!EO$2-'2a) female mx'!$CO$2))</f>
        <v>1.0641732499462015</v>
      </c>
    </row>
    <row r="53" spans="1:145" x14ac:dyDescent="0.25">
      <c r="A53" s="31">
        <f>'2a) male mx'!A53</f>
        <v>50</v>
      </c>
      <c r="B53" s="32">
        <f>2*(females!B52-females!B53)/(females!B52+females!B53)</f>
        <v>9.1242647201568595E-3</v>
      </c>
      <c r="C53" s="32">
        <f>2*(females!C52-females!C53)/(females!C52+females!C53)</f>
        <v>8.542904712316125E-3</v>
      </c>
      <c r="D53" s="32">
        <f>2*(females!D52-females!D53)/(females!D52+females!D53)</f>
        <v>8.3172245396276323E-3</v>
      </c>
      <c r="E53" s="32">
        <f>2*(females!E52-females!E53)/(females!E52+females!E53)</f>
        <v>8.7133094859398862E-3</v>
      </c>
      <c r="F53" s="32">
        <f>2*(females!F52-females!F53)/(females!F52+females!F53)</f>
        <v>7.2529465095194923E-3</v>
      </c>
      <c r="G53" s="32">
        <f>2*(females!G52-females!G53)/(females!G52+females!G53)</f>
        <v>8.1346458559468995E-3</v>
      </c>
      <c r="H53" s="32">
        <f>2*(females!H52-females!H53)/(females!H52+females!H53)</f>
        <v>8.8150766487746796E-3</v>
      </c>
      <c r="I53" s="32">
        <f>2*(females!I52-females!I53)/(females!I52+females!I53)</f>
        <v>7.9488161538026868E-3</v>
      </c>
      <c r="J53" s="32">
        <f>2*(females!J52-females!J53)/(females!J52+females!J53)</f>
        <v>8.755146899476797E-3</v>
      </c>
      <c r="K53" s="32">
        <f>2*(females!K52-females!K53)/(females!K52+females!K53)</f>
        <v>6.6418558340871695E-3</v>
      </c>
      <c r="L53" s="32">
        <f>2*(females!L52-females!L53)/(females!L52+females!L53)</f>
        <v>8.5446974203666655E-3</v>
      </c>
      <c r="M53" s="32">
        <f>2*(females!M52-females!M53)/(females!M52+females!M53)</f>
        <v>7.4662079428506577E-3</v>
      </c>
      <c r="N53" s="32">
        <f>2*(females!N52-females!N53)/(females!N52+females!N53)</f>
        <v>7.4847256596960671E-3</v>
      </c>
      <c r="O53" s="32">
        <f>2*(females!O52-females!O53)/(females!O52+females!O53)</f>
        <v>8.0507706255666372E-3</v>
      </c>
      <c r="P53" s="32">
        <f>2*(females!P52-females!P53)/(females!P52+females!P53)</f>
        <v>7.3483651682703819E-3</v>
      </c>
      <c r="Q53" s="32">
        <f>2*(females!Q52-females!Q53)/(females!Q52+females!Q53)</f>
        <v>7.317996383059259E-3</v>
      </c>
      <c r="R53" s="32">
        <f>2*(females!R52-females!R53)/(females!R52+females!R53)</f>
        <v>6.6300435688577382E-3</v>
      </c>
      <c r="S53" s="32">
        <f>2*(females!S52-females!S53)/(females!S52+females!S53)</f>
        <v>7.3695105722312582E-3</v>
      </c>
      <c r="T53" s="32">
        <f>2*(females!T52-females!T53)/(females!T52+females!T53)</f>
        <v>7.3147211703553875E-3</v>
      </c>
      <c r="U53" s="32">
        <f>2*(females!U52-females!U53)/(females!U52+females!U53)</f>
        <v>6.636690752372121E-3</v>
      </c>
      <c r="V53" s="32">
        <f>2*(females!V52-females!V53)/(females!V52+females!V53)</f>
        <v>6.1438359771332279E-3</v>
      </c>
      <c r="W53" s="32">
        <f>2*(females!W52-females!W53)/(females!W52+females!W53)</f>
        <v>7.4151735771476766E-3</v>
      </c>
      <c r="X53" s="32">
        <f>2*(females!X52-females!X53)/(females!X52+females!X53)</f>
        <v>7.4593326290353645E-3</v>
      </c>
      <c r="Y53" s="32">
        <f>2*(females!Y52-females!Y53)/(females!Y52+females!Y53)</f>
        <v>5.7122251921723054E-3</v>
      </c>
      <c r="Z53" s="32">
        <f>2*(females!Z52-females!Z53)/(females!Z52+females!Z53)</f>
        <v>6.2928508435037408E-3</v>
      </c>
      <c r="AA53" s="32">
        <f>2*(females!AA52-females!AA53)/(females!AA52+females!AA53)</f>
        <v>6.510512830709623E-3</v>
      </c>
      <c r="AB53" s="32">
        <f>2*(females!AB52-females!AB53)/(females!AB52+females!AB53)</f>
        <v>6.38351768977455E-3</v>
      </c>
      <c r="AC53" s="32">
        <f>2*(females!AC52-females!AC53)/(females!AC52+females!AC53)</f>
        <v>6.1217523656040334E-3</v>
      </c>
      <c r="AD53" s="32">
        <f>2*(females!AD52-females!AD53)/(females!AD52+females!AD53)</f>
        <v>5.123560040677288E-3</v>
      </c>
      <c r="AE53" s="32">
        <f>2*(females!AE52-females!AE53)/(females!AE52+females!AE53)</f>
        <v>6.41292810740821E-3</v>
      </c>
      <c r="AF53" s="32">
        <f>2*(females!AF52-females!AF53)/(females!AF52+females!AF53)</f>
        <v>6.4212947018763957E-3</v>
      </c>
      <c r="AG53" s="32">
        <f>2*(females!AG52-females!AG53)/(females!AG52+females!AG53)</f>
        <v>5.1621318388574778E-3</v>
      </c>
      <c r="AH53" s="32">
        <f>2*(females!AH52-females!AH53)/(females!AH52+females!AH53)</f>
        <v>6.3314793237628335E-3</v>
      </c>
      <c r="AI53" s="32">
        <f>2*(females!AI52-females!AI53)/(females!AI52+females!AI53)</f>
        <v>6.2070251241953351E-3</v>
      </c>
      <c r="AJ53" s="32">
        <f>2*(females!AJ52-females!AJ53)/(females!AJ52+females!AJ53)</f>
        <v>4.6995196894609728E-3</v>
      </c>
      <c r="AK53" s="32">
        <f>2*(females!AK52-females!AK53)/(females!AK52+females!AK53)</f>
        <v>5.8211786251553405E-3</v>
      </c>
      <c r="AL53" s="32">
        <f>2*(females!AL52-females!AL53)/(females!AL52+females!AL53)</f>
        <v>4.8585995032463291E-3</v>
      </c>
      <c r="AM53" s="32">
        <f>2*(females!AM52-females!AM53)/(females!AM52+females!AM53)</f>
        <v>5.1394370473175173E-3</v>
      </c>
      <c r="AN53" s="32">
        <f>2*(females!AN52-females!AN53)/(females!AN52+females!AN53)</f>
        <v>4.662967451617637E-3</v>
      </c>
      <c r="AO53" s="32">
        <f>2*(females!AO52-females!AO53)/(females!AO52+females!AO53)</f>
        <v>4.5031603504869381E-3</v>
      </c>
      <c r="AP53" s="32">
        <f>2*(females!AP52-females!AP53)/(females!AP52+females!AP53)</f>
        <v>4.477700511968408E-3</v>
      </c>
      <c r="AQ53" s="32">
        <f>2*(females!AQ52-females!AQ53)/(females!AQ52+females!AQ53)</f>
        <v>4.5903516209341638E-3</v>
      </c>
      <c r="AR53" s="32">
        <f>2*(females!AR52-females!AR53)/(females!AR52+females!AR53)</f>
        <v>4.9219785271925791E-3</v>
      </c>
      <c r="AS53" s="32">
        <f>2*(females!AS52-females!AS53)/(females!AS52+females!AS53)</f>
        <v>5.1691347388611647E-3</v>
      </c>
      <c r="AT53" s="32">
        <f>2*(females!AT52-females!AT53)/(females!AT52+females!AT53)</f>
        <v>4.9391809191642383E-3</v>
      </c>
      <c r="AU53" s="32">
        <f>2*(females!AU52-females!AU53)/(females!AU52+females!AU53)</f>
        <v>4.8624467832213171E-3</v>
      </c>
      <c r="AV53" s="32">
        <f>2*(females!AV52-females!AV53)/(females!AV52+females!AV53)</f>
        <v>5.1970456628389668E-3</v>
      </c>
      <c r="AW53" s="32">
        <f>2*(females!AW52-females!AW53)/(females!AW52+females!AW53)</f>
        <v>5.2501377350949018E-3</v>
      </c>
      <c r="AX53" s="32">
        <f>2*(females!AX52-females!AX53)/(females!AX52+females!AX53)</f>
        <v>4.7991563814791301E-3</v>
      </c>
      <c r="AY53" s="32">
        <f>2*(females!AY52-females!AY53)/(females!AY52+females!AY53)</f>
        <v>4.7649146691301596E-3</v>
      </c>
      <c r="AZ53" s="32">
        <f>2*(females!AZ52-females!AZ53)/(females!AZ52+females!AZ53)</f>
        <v>4.7934249290411532E-3</v>
      </c>
      <c r="BA53" s="32">
        <f>2*(females!BA52-females!BA53)/(females!BA52+females!BA53)</f>
        <v>4.5896646756672706E-3</v>
      </c>
      <c r="BB53" s="32">
        <f>2*(females!BB52-females!BB53)/(females!BB52+females!BB53)</f>
        <v>4.1612066429545635E-3</v>
      </c>
      <c r="BC53" s="32">
        <f>2*(females!BC52-females!BC53)/(females!BC52+females!BC53)</f>
        <v>4.6958651783947413E-3</v>
      </c>
      <c r="BD53" s="32">
        <f>2*(females!BD52-females!BD53)/(females!BD52+females!BD53)</f>
        <v>4.3482431179460946E-3</v>
      </c>
      <c r="BE53" s="32">
        <f>2*(females!BE52-females!BE53)/(females!BE52+females!BE53)</f>
        <v>4.2317916002126525E-3</v>
      </c>
      <c r="BF53" s="32">
        <f>2*(females!BF52-females!BF53)/(females!BF52+females!BF53)</f>
        <v>3.9031840648267964E-3</v>
      </c>
      <c r="BG53" s="32">
        <f>2*(females!BG52-females!BG53)/(females!BG52+females!BG53)</f>
        <v>3.7704275622491238E-3</v>
      </c>
      <c r="BH53" s="32">
        <f>2*(females!BH52-females!BH53)/(females!BH52+females!BH53)</f>
        <v>3.4250003951923533E-3</v>
      </c>
      <c r="BI53" s="32">
        <f>2*(females!BI52-females!BI53)/(females!BI52+females!BI53)</f>
        <v>3.3353148821329182E-3</v>
      </c>
      <c r="BJ53" s="32">
        <f>2*(females!BJ52-females!BJ53)/(females!BJ52+females!BJ53)</f>
        <v>3.2988044460319794E-3</v>
      </c>
      <c r="BK53" s="32">
        <f>2*(females!BK52-females!BK53)/(females!BK52+females!BK53)</f>
        <v>3.3575355688924328E-3</v>
      </c>
      <c r="BL53" s="32">
        <f>2*(females!BL52-females!BL53)/(females!BL52+females!BL53)</f>
        <v>3.1735890359306839E-3</v>
      </c>
      <c r="BM53" s="32">
        <f>2*(females!BM52-females!BM53)/(females!BM52+females!BM53)</f>
        <v>3.0268911523657406E-3</v>
      </c>
      <c r="BN53" s="32">
        <f>2*(females!BN52-females!BN53)/(females!BN52+females!BN53)</f>
        <v>2.6919874094596648E-3</v>
      </c>
      <c r="BO53" s="32">
        <f>2*(females!BO52-females!BO53)/(females!BO52+females!BO53)</f>
        <v>2.9764857624764362E-3</v>
      </c>
      <c r="BP53" s="32">
        <f>2*(females!BP52-females!BP53)/(females!BP52+females!BP53)</f>
        <v>3.2796473856823547E-3</v>
      </c>
      <c r="BQ53" s="32">
        <f>2*(females!BQ52-females!BQ53)/(females!BQ52+females!BQ53)</f>
        <v>3.0358195408714157E-3</v>
      </c>
      <c r="BR53" s="32">
        <f>2*(females!BR52-females!BR53)/(females!BR52+females!BR53)</f>
        <v>2.8265234283330293E-3</v>
      </c>
      <c r="BS53" s="32">
        <f>2*(females!BS52-females!BS53)/(females!BS52+females!BS53)</f>
        <v>2.6934136157777881E-3</v>
      </c>
      <c r="BT53" s="32">
        <f>2*(females!BT52-females!BT53)/(females!BT52+females!BT53)</f>
        <v>2.5445424756840407E-3</v>
      </c>
      <c r="BU53" s="32">
        <f>2*(females!BU52-females!BU53)/(females!BU52+females!BU53)</f>
        <v>2.760768033212247E-3</v>
      </c>
      <c r="BV53" s="32">
        <f>2*(females!BV52-females!BV53)/(females!BV52+females!BV53)</f>
        <v>2.3726267257233144E-3</v>
      </c>
      <c r="BW53" s="32">
        <f>2*(females!BW52-females!BW53)/(females!BW52+females!BW53)</f>
        <v>2.3007327108227711E-3</v>
      </c>
      <c r="BX53" s="32">
        <f>2*(females!BX52-females!BX53)/(females!BX52+females!BX53)</f>
        <v>2.3203298183098885E-3</v>
      </c>
      <c r="BY53" s="32">
        <f>2*(females!BY52-females!BY53)/(females!BY52+females!BY53)</f>
        <v>2.1317769292063787E-3</v>
      </c>
      <c r="BZ53" s="32">
        <f>2*(females!BZ52-females!BZ53)/(females!BZ52+females!BZ53)</f>
        <v>2.7347877431785693E-3</v>
      </c>
      <c r="CA53" s="32">
        <f>2*(females!CA52-females!CA53)/(females!CA52+females!CA53)</f>
        <v>2.18323667423729E-3</v>
      </c>
      <c r="CB53" s="32">
        <f>2*(females!CB52-females!CB53)/(females!CB52+females!CB53)</f>
        <v>1.7596157827185028E-3</v>
      </c>
      <c r="CC53" s="32">
        <f>2*(females!CC52-females!CC53)/(females!CC52+females!CC53)</f>
        <v>2.088718850170613E-3</v>
      </c>
      <c r="CD53" s="32">
        <f>2*(females!CD52-females!CD53)/(females!CD52+females!CD53)</f>
        <v>1.959429496632875E-3</v>
      </c>
      <c r="CE53" s="32">
        <f>2*(females!CE52-females!CE53)/(females!CE52+females!CE53)</f>
        <v>2.2278606349402808E-3</v>
      </c>
      <c r="CF53" s="32">
        <f>2*(females!CF52-females!CF53)/(females!CF52+females!CF53)</f>
        <v>1.9906655320904567E-3</v>
      </c>
      <c r="CG53" s="32">
        <f>2*(females!CG52-females!CG53)/(females!CG52+females!CG53)</f>
        <v>1.6068890216517995E-3</v>
      </c>
      <c r="CH53" s="32">
        <f>2*(females!CH52-females!CH53)/(females!CH52+females!CH53)</f>
        <v>1.8321050681378401E-3</v>
      </c>
      <c r="CI53" s="32">
        <f>2*(females!CI52-females!CI53)/(females!CI52+females!CI53)</f>
        <v>1.8732181269877212E-3</v>
      </c>
      <c r="CJ53" s="32">
        <f>2*(females!CJ52-females!CJ53)/(females!CJ52+females!CJ53)</f>
        <v>1.8935690689609039E-3</v>
      </c>
      <c r="CK53" s="32">
        <f>2*(females!CK52-females!CK53)/(females!CK52+females!CK53)</f>
        <v>1.7980160177541238E-3</v>
      </c>
      <c r="CL53" s="32">
        <f>2*(females!CL52-females!CL53)/(females!CL52+females!CL53)</f>
        <v>1.9535668017026876E-3</v>
      </c>
      <c r="CM53" s="32">
        <f>2*(females!CM52-females!CM53)/(females!CM52+females!CM53)</f>
        <v>1.8482010842779694E-3</v>
      </c>
      <c r="CN53" s="32">
        <f>2*(females!CN52-females!CN53)/(females!CN52+females!CN53)</f>
        <v>1.8902232312544302E-3</v>
      </c>
      <c r="CP53" s="31">
        <f t="shared" si="1"/>
        <v>110</v>
      </c>
      <c r="CQ53" s="32">
        <f>$CN113*EXP('2a)answer'!$I113*('2a) female mx'!CQ$2-'2a) female mx'!$CO$2))</f>
        <v>2</v>
      </c>
      <c r="CR53" s="32">
        <f>$CN113*EXP('2a)answer'!$I113*('2a) female mx'!CR$2-'2a) female mx'!$CO$2))</f>
        <v>2</v>
      </c>
      <c r="CS53" s="32">
        <f>$CN113*EXP('2a)answer'!$I113*('2a) female mx'!CS$2-'2a) female mx'!$CO$2))</f>
        <v>2</v>
      </c>
      <c r="CT53" s="32">
        <f>$CN113*EXP('2a)answer'!$I113*('2a) female mx'!CT$2-'2a) female mx'!$CO$2))</f>
        <v>2</v>
      </c>
      <c r="CU53" s="32">
        <f>$CN113*EXP('2a)answer'!$I113*('2a) female mx'!CU$2-'2a) female mx'!$CO$2))</f>
        <v>2</v>
      </c>
      <c r="CV53" s="32">
        <f>$CN113*EXP('2a)answer'!$I113*('2a) female mx'!CV$2-'2a) female mx'!$CO$2))</f>
        <v>2</v>
      </c>
      <c r="CW53" s="32">
        <f>$CN113*EXP('2a)answer'!$I113*('2a) female mx'!CW$2-'2a) female mx'!$CO$2))</f>
        <v>2</v>
      </c>
      <c r="CX53" s="32">
        <f>$CN113*EXP('2a)answer'!$I113*('2a) female mx'!CX$2-'2a) female mx'!$CO$2))</f>
        <v>2</v>
      </c>
      <c r="CY53" s="32">
        <f>$CN113*EXP('2a)answer'!$I113*('2a) female mx'!CY$2-'2a) female mx'!$CO$2))</f>
        <v>2</v>
      </c>
      <c r="CZ53" s="32">
        <f>$CN113*EXP('2a)answer'!$I113*('2a) female mx'!CZ$2-'2a) female mx'!$CO$2))</f>
        <v>2</v>
      </c>
      <c r="DA53" s="32">
        <f>$CN113*EXP('2a)answer'!$I113*('2a) female mx'!DA$2-'2a) female mx'!$CO$2))</f>
        <v>2</v>
      </c>
      <c r="DB53" s="32">
        <f>$CN113*EXP('2a)answer'!$I113*('2a) female mx'!DB$2-'2a) female mx'!$CO$2))</f>
        <v>2</v>
      </c>
      <c r="DC53" s="32">
        <f>$CN113*EXP('2a)answer'!$I113*('2a) female mx'!DC$2-'2a) female mx'!$CO$2))</f>
        <v>2</v>
      </c>
      <c r="DD53" s="32">
        <f>$CN113*EXP('2a)answer'!$I113*('2a) female mx'!DD$2-'2a) female mx'!$CO$2))</f>
        <v>2</v>
      </c>
      <c r="DE53" s="32">
        <f>$CN113*EXP('2a)answer'!$I113*('2a) female mx'!DE$2-'2a) female mx'!$CO$2))</f>
        <v>2</v>
      </c>
      <c r="DF53" s="32">
        <f>$CN113*EXP('2a)answer'!$I113*('2a) female mx'!DF$2-'2a) female mx'!$CO$2))</f>
        <v>2</v>
      </c>
      <c r="DG53" s="32">
        <f>$CN113*EXP('2a)answer'!$I113*('2a) female mx'!DG$2-'2a) female mx'!$CO$2))</f>
        <v>2</v>
      </c>
      <c r="DH53" s="32">
        <f>$CN113*EXP('2a)answer'!$I113*('2a) female mx'!DH$2-'2a) female mx'!$CO$2))</f>
        <v>2</v>
      </c>
      <c r="DI53" s="32">
        <f>$CN113*EXP('2a)answer'!$I113*('2a) female mx'!DI$2-'2a) female mx'!$CO$2))</f>
        <v>2</v>
      </c>
      <c r="DJ53" s="32">
        <f>$CN113*EXP('2a)answer'!$I113*('2a) female mx'!DJ$2-'2a) female mx'!$CO$2))</f>
        <v>2</v>
      </c>
      <c r="DK53" s="32">
        <f>$CN113*EXP('2a)answer'!$I113*('2a) female mx'!DK$2-'2a) female mx'!$CO$2))</f>
        <v>2</v>
      </c>
      <c r="DL53" s="32">
        <f>$CN113*EXP('2a)answer'!$I113*('2a) female mx'!DL$2-'2a) female mx'!$CO$2))</f>
        <v>2</v>
      </c>
      <c r="DM53" s="32">
        <f>$CN113*EXP('2a)answer'!$I113*('2a) female mx'!DM$2-'2a) female mx'!$CO$2))</f>
        <v>2</v>
      </c>
      <c r="DN53" s="32">
        <f>$CN113*EXP('2a)answer'!$I113*('2a) female mx'!DN$2-'2a) female mx'!$CO$2))</f>
        <v>2</v>
      </c>
      <c r="DO53" s="32">
        <f>$CN113*EXP('2a)answer'!$I113*('2a) female mx'!DO$2-'2a) female mx'!$CO$2))</f>
        <v>2</v>
      </c>
      <c r="DP53" s="32">
        <f>$CN113*EXP('2a)answer'!$I113*('2a) female mx'!DP$2-'2a) female mx'!$CO$2))</f>
        <v>2</v>
      </c>
      <c r="DQ53" s="32">
        <f>$CN113*EXP('2a)answer'!$I113*('2a) female mx'!DQ$2-'2a) female mx'!$CO$2))</f>
        <v>2</v>
      </c>
      <c r="DR53" s="32">
        <f>$CN113*EXP('2a)answer'!$I113*('2a) female mx'!DR$2-'2a) female mx'!$CO$2))</f>
        <v>2</v>
      </c>
      <c r="DS53" s="32">
        <f>$CN113*EXP('2a)answer'!$I113*('2a) female mx'!DS$2-'2a) female mx'!$CO$2))</f>
        <v>2</v>
      </c>
      <c r="DT53" s="32">
        <f>$CN113*EXP('2a)answer'!$I113*('2a) female mx'!DT$2-'2a) female mx'!$CO$2))</f>
        <v>2</v>
      </c>
      <c r="DU53" s="32">
        <f>$CN113*EXP('2a)answer'!$I113*('2a) female mx'!DU$2-'2a) female mx'!$CO$2))</f>
        <v>2</v>
      </c>
      <c r="DV53" s="32">
        <f>$CN113*EXP('2a)answer'!$I113*('2a) female mx'!DV$2-'2a) female mx'!$CO$2))</f>
        <v>2</v>
      </c>
      <c r="DW53" s="32">
        <f>$CN113*EXP('2a)answer'!$I113*('2a) female mx'!DW$2-'2a) female mx'!$CO$2))</f>
        <v>2</v>
      </c>
      <c r="DX53" s="32">
        <f>$CN113*EXP('2a)answer'!$I113*('2a) female mx'!DX$2-'2a) female mx'!$CO$2))</f>
        <v>2</v>
      </c>
      <c r="DY53" s="32">
        <f>$CN113*EXP('2a)answer'!$I113*('2a) female mx'!DY$2-'2a) female mx'!$CO$2))</f>
        <v>2</v>
      </c>
      <c r="DZ53" s="32">
        <f>$CN113*EXP('2a)answer'!$I113*('2a) female mx'!DZ$2-'2a) female mx'!$CO$2))</f>
        <v>2</v>
      </c>
      <c r="EA53" s="32">
        <f>$CN113*EXP('2a)answer'!$I113*('2a) female mx'!EA$2-'2a) female mx'!$CO$2))</f>
        <v>2</v>
      </c>
      <c r="EB53" s="32">
        <f>$CN113*EXP('2a)answer'!$I113*('2a) female mx'!EB$2-'2a) female mx'!$CO$2))</f>
        <v>2</v>
      </c>
      <c r="EC53" s="32">
        <f>$CN113*EXP('2a)answer'!$I113*('2a) female mx'!EC$2-'2a) female mx'!$CO$2))</f>
        <v>2</v>
      </c>
      <c r="ED53" s="32">
        <f>$CN113*EXP('2a)answer'!$I113*('2a) female mx'!ED$2-'2a) female mx'!$CO$2))</f>
        <v>2</v>
      </c>
      <c r="EE53" s="32">
        <f>$CN113*EXP('2a)answer'!$I113*('2a) female mx'!EE$2-'2a) female mx'!$CO$2))</f>
        <v>2</v>
      </c>
      <c r="EF53" s="32">
        <f>$CN113*EXP('2a)answer'!$I113*('2a) female mx'!EF$2-'2a) female mx'!$CO$2))</f>
        <v>2</v>
      </c>
      <c r="EG53" s="32">
        <f>$CN113*EXP('2a)answer'!$I113*('2a) female mx'!EG$2-'2a) female mx'!$CO$2))</f>
        <v>2</v>
      </c>
      <c r="EH53" s="32">
        <f>$CN113*EXP('2a)answer'!$I113*('2a) female mx'!EH$2-'2a) female mx'!$CO$2))</f>
        <v>2</v>
      </c>
      <c r="EI53" s="32">
        <f>$CN113*EXP('2a)answer'!$I113*('2a) female mx'!EI$2-'2a) female mx'!$CO$2))</f>
        <v>2</v>
      </c>
      <c r="EJ53" s="32">
        <f>$CN113*EXP('2a)answer'!$I113*('2a) female mx'!EJ$2-'2a) female mx'!$CO$2))</f>
        <v>2</v>
      </c>
      <c r="EK53" s="32">
        <f>$CN113*EXP('2a)answer'!$I113*('2a) female mx'!EK$2-'2a) female mx'!$CO$2))</f>
        <v>2</v>
      </c>
      <c r="EL53" s="32">
        <f>$CN113*EXP('2a)answer'!$I113*('2a) female mx'!EL$2-'2a) female mx'!$CO$2))</f>
        <v>2</v>
      </c>
      <c r="EM53" s="32">
        <f>$CN113*EXP('2a)answer'!$I113*('2a) female mx'!EM$2-'2a) female mx'!$CO$2))</f>
        <v>2</v>
      </c>
      <c r="EN53" s="32">
        <f>$CN113*EXP('2a)answer'!$I113*('2a) female mx'!EN$2-'2a) female mx'!$CO$2))</f>
        <v>2</v>
      </c>
      <c r="EO53" s="32">
        <f>$CN113*EXP('2a)answer'!$I113*('2a) female mx'!EO$2-'2a) female mx'!$CO$2))</f>
        <v>2</v>
      </c>
    </row>
    <row r="54" spans="1:145" x14ac:dyDescent="0.25">
      <c r="A54" s="31">
        <f>'2a) male mx'!A54</f>
        <v>51</v>
      </c>
      <c r="B54" s="32">
        <f>2*(females!B53-females!B54)/(females!B53+females!B54)</f>
        <v>7.3729471561955594E-3</v>
      </c>
      <c r="C54" s="32">
        <f>2*(females!C53-females!C54)/(females!C53+females!C54)</f>
        <v>7.3035367470977554E-3</v>
      </c>
      <c r="D54" s="32">
        <f>2*(females!D53-females!D54)/(females!D53+females!D54)</f>
        <v>8.1938309044630089E-3</v>
      </c>
      <c r="E54" s="32">
        <f>2*(females!E53-females!E54)/(females!E53+females!E54)</f>
        <v>7.6058159139021642E-3</v>
      </c>
      <c r="F54" s="32">
        <f>2*(females!F53-females!F54)/(females!F53+females!F54)</f>
        <v>6.3646878614523747E-3</v>
      </c>
      <c r="G54" s="32">
        <f>2*(females!G53-females!G54)/(females!G53+females!G54)</f>
        <v>6.3590207610717334E-3</v>
      </c>
      <c r="H54" s="32">
        <f>2*(females!H53-females!H54)/(females!H53+females!H54)</f>
        <v>7.3657880513342631E-3</v>
      </c>
      <c r="I54" s="32">
        <f>2*(females!I53-females!I54)/(females!I53+females!I54)</f>
        <v>7.3391709267601355E-3</v>
      </c>
      <c r="J54" s="32">
        <f>2*(females!J53-females!J54)/(females!J53+females!J54)</f>
        <v>7.3027781765524647E-3</v>
      </c>
      <c r="K54" s="32">
        <f>2*(females!K53-females!K54)/(females!K53+females!K54)</f>
        <v>7.0542640397581744E-3</v>
      </c>
      <c r="L54" s="32">
        <f>2*(females!L53-females!L54)/(females!L53+females!L54)</f>
        <v>6.2594209127615911E-3</v>
      </c>
      <c r="M54" s="32">
        <f>2*(females!M53-females!M54)/(females!M53+females!M54)</f>
        <v>6.7977693691309085E-3</v>
      </c>
      <c r="N54" s="32">
        <f>2*(females!N53-females!N54)/(females!N53+females!N54)</f>
        <v>6.0911750189596853E-3</v>
      </c>
      <c r="O54" s="32">
        <f>2*(females!O53-females!O54)/(females!O53+females!O54)</f>
        <v>6.7099791150377818E-3</v>
      </c>
      <c r="P54" s="32">
        <f>2*(females!P53-females!P54)/(females!P53+females!P54)</f>
        <v>7.3301585387907653E-3</v>
      </c>
      <c r="Q54" s="32">
        <f>2*(females!Q53-females!Q54)/(females!Q53+females!Q54)</f>
        <v>6.1698524074522143E-3</v>
      </c>
      <c r="R54" s="32">
        <f>2*(females!R53-females!R54)/(females!R53+females!R54)</f>
        <v>6.7221281971824275E-3</v>
      </c>
      <c r="S54" s="32">
        <f>2*(females!S53-females!S54)/(females!S53+females!S54)</f>
        <v>6.8741623231571109E-3</v>
      </c>
      <c r="T54" s="32">
        <f>2*(females!T53-females!T54)/(females!T53+females!T54)</f>
        <v>6.7029843675982951E-3</v>
      </c>
      <c r="U54" s="32">
        <f>2*(females!U53-females!U54)/(females!U53+females!U54)</f>
        <v>6.8341944574917806E-3</v>
      </c>
      <c r="V54" s="32">
        <f>2*(females!V53-females!V54)/(females!V53+females!V54)</f>
        <v>7.138986405296515E-3</v>
      </c>
      <c r="W54" s="32">
        <f>2*(females!W53-females!W54)/(females!W53+females!W54)</f>
        <v>6.3576690119663366E-3</v>
      </c>
      <c r="X54" s="32">
        <f>2*(females!X53-females!X54)/(females!X53+females!X54)</f>
        <v>7.3383274728634762E-3</v>
      </c>
      <c r="Y54" s="32">
        <f>2*(females!Y53-females!Y54)/(females!Y53+females!Y54)</f>
        <v>6.6576055656661064E-3</v>
      </c>
      <c r="Z54" s="32">
        <f>2*(females!Z53-females!Z54)/(females!Z53+females!Z54)</f>
        <v>6.3327015900463213E-3</v>
      </c>
      <c r="AA54" s="32">
        <f>2*(females!AA53-females!AA54)/(females!AA53+females!AA54)</f>
        <v>6.7367794991450352E-3</v>
      </c>
      <c r="AB54" s="32">
        <f>2*(females!AB53-females!AB54)/(females!AB53+females!AB54)</f>
        <v>7.015794037141772E-3</v>
      </c>
      <c r="AC54" s="32">
        <f>2*(females!AC53-females!AC54)/(females!AC53+females!AC54)</f>
        <v>6.3966845353394296E-3</v>
      </c>
      <c r="AD54" s="32">
        <f>2*(females!AD53-females!AD54)/(females!AD53+females!AD54)</f>
        <v>5.542023285436546E-3</v>
      </c>
      <c r="AE54" s="32">
        <f>2*(females!AE53-females!AE54)/(females!AE53+females!AE54)</f>
        <v>5.3999966459648161E-3</v>
      </c>
      <c r="AF54" s="32">
        <f>2*(females!AF53-females!AF54)/(females!AF53+females!AF54)</f>
        <v>6.7993737418921944E-3</v>
      </c>
      <c r="AG54" s="32">
        <f>2*(females!AG53-females!AG54)/(females!AG53+females!AG54)</f>
        <v>6.2254733027247563E-3</v>
      </c>
      <c r="AH54" s="32">
        <f>2*(females!AH53-females!AH54)/(females!AH53+females!AH54)</f>
        <v>5.2072680637475751E-3</v>
      </c>
      <c r="AI54" s="32">
        <f>2*(females!AI53-females!AI54)/(females!AI53+females!AI54)</f>
        <v>5.073119085956283E-3</v>
      </c>
      <c r="AJ54" s="32">
        <f>2*(females!AJ53-females!AJ54)/(females!AJ53+females!AJ54)</f>
        <v>4.7546533156585854E-3</v>
      </c>
      <c r="AK54" s="32">
        <f>2*(females!AK53-females!AK54)/(females!AK53+females!AK54)</f>
        <v>4.8660200558934734E-3</v>
      </c>
      <c r="AL54" s="32">
        <f>2*(females!AL53-females!AL54)/(females!AL53+females!AL54)</f>
        <v>5.090841412078979E-3</v>
      </c>
      <c r="AM54" s="32">
        <f>2*(females!AM53-females!AM54)/(females!AM53+females!AM54)</f>
        <v>4.4778314657543949E-3</v>
      </c>
      <c r="AN54" s="32">
        <f>2*(females!AN53-females!AN54)/(females!AN53+females!AN54)</f>
        <v>4.4987497406667326E-3</v>
      </c>
      <c r="AO54" s="32">
        <f>2*(females!AO53-females!AO54)/(females!AO53+females!AO54)</f>
        <v>4.8731827770600641E-3</v>
      </c>
      <c r="AP54" s="32">
        <f>2*(females!AP53-females!AP54)/(females!AP53+females!AP54)</f>
        <v>4.1611581890292799E-3</v>
      </c>
      <c r="AQ54" s="32">
        <f>2*(females!AQ53-females!AQ54)/(females!AQ53+females!AQ54)</f>
        <v>5.0140001302337693E-3</v>
      </c>
      <c r="AR54" s="32">
        <f>2*(females!AR53-females!AR54)/(females!AR53+females!AR54)</f>
        <v>4.5105018612613106E-3</v>
      </c>
      <c r="AS54" s="32">
        <f>2*(females!AS53-females!AS54)/(females!AS53+females!AS54)</f>
        <v>4.344488542636419E-3</v>
      </c>
      <c r="AT54" s="32">
        <f>2*(females!AT53-females!AT54)/(females!AT53+females!AT54)</f>
        <v>4.8654914745051509E-3</v>
      </c>
      <c r="AU54" s="32">
        <f>2*(females!AU53-females!AU54)/(females!AU53+females!AU54)</f>
        <v>5.3108013445341646E-3</v>
      </c>
      <c r="AV54" s="32">
        <f>2*(females!AV53-females!AV54)/(females!AV53+females!AV54)</f>
        <v>4.9634245461934439E-3</v>
      </c>
      <c r="AW54" s="32">
        <f>2*(females!AW53-females!AW54)/(females!AW53+females!AW54)</f>
        <v>4.6029919447640967E-3</v>
      </c>
      <c r="AX54" s="32">
        <f>2*(females!AX53-females!AX54)/(females!AX53+females!AX54)</f>
        <v>4.8222993501789444E-3</v>
      </c>
      <c r="AY54" s="32">
        <f>2*(females!AY53-females!AY54)/(females!AY53+females!AY54)</f>
        <v>5.190461712200843E-3</v>
      </c>
      <c r="AZ54" s="32">
        <f>2*(females!AZ53-females!AZ54)/(females!AZ53+females!AZ54)</f>
        <v>4.9358662120474106E-3</v>
      </c>
      <c r="BA54" s="32">
        <f>2*(females!BA53-females!BA54)/(females!BA53+females!BA54)</f>
        <v>5.2805138263249778E-3</v>
      </c>
      <c r="BB54" s="32">
        <f>2*(females!BB53-females!BB54)/(females!BB53+females!BB54)</f>
        <v>3.9740932085969303E-3</v>
      </c>
      <c r="BC54" s="32">
        <f>2*(females!BC53-females!BC54)/(females!BC53+females!BC54)</f>
        <v>5.0520251096396939E-3</v>
      </c>
      <c r="BD54" s="32">
        <f>2*(females!BD53-females!BD54)/(females!BD53+females!BD54)</f>
        <v>4.227786726890329E-3</v>
      </c>
      <c r="BE54" s="32">
        <f>2*(females!BE53-females!BE54)/(females!BE53+females!BE54)</f>
        <v>4.1320769826228548E-3</v>
      </c>
      <c r="BF54" s="32">
        <f>2*(females!BF53-females!BF54)/(females!BF53+females!BF54)</f>
        <v>4.1852366575613805E-3</v>
      </c>
      <c r="BG54" s="32">
        <f>2*(females!BG53-females!BG54)/(females!BG53+females!BG54)</f>
        <v>3.8166518713820211E-3</v>
      </c>
      <c r="BH54" s="32">
        <f>2*(females!BH53-females!BH54)/(females!BH53+females!BH54)</f>
        <v>3.7546073262436476E-3</v>
      </c>
      <c r="BI54" s="32">
        <f>2*(females!BI53-females!BI54)/(females!BI53+females!BI54)</f>
        <v>3.4310749821848028E-3</v>
      </c>
      <c r="BJ54" s="32">
        <f>2*(females!BJ53-females!BJ54)/(females!BJ53+females!BJ54)</f>
        <v>3.3941898216469199E-3</v>
      </c>
      <c r="BK54" s="32">
        <f>2*(females!BK53-females!BK54)/(females!BK53+females!BK54)</f>
        <v>3.7696511493224105E-3</v>
      </c>
      <c r="BL54" s="32">
        <f>2*(females!BL53-females!BL54)/(females!BL53+females!BL54)</f>
        <v>3.7521480259181989E-3</v>
      </c>
      <c r="BM54" s="32">
        <f>2*(females!BM53-females!BM54)/(females!BM53+females!BM54)</f>
        <v>3.0571240971766253E-3</v>
      </c>
      <c r="BN54" s="32">
        <f>2*(females!BN53-females!BN54)/(females!BN53+females!BN54)</f>
        <v>3.256815674738667E-3</v>
      </c>
      <c r="BO54" s="32">
        <f>2*(females!BO53-females!BO54)/(females!BO53+females!BO54)</f>
        <v>2.8804709308110884E-3</v>
      </c>
      <c r="BP54" s="32">
        <f>2*(females!BP53-females!BP54)/(females!BP53+females!BP54)</f>
        <v>3.2799425748073164E-3</v>
      </c>
      <c r="BQ54" s="32">
        <f>2*(females!BQ53-females!BQ54)/(females!BQ53+females!BQ54)</f>
        <v>2.5630966392049168E-3</v>
      </c>
      <c r="BR54" s="32">
        <f>2*(females!BR53-females!BR54)/(females!BR53+females!BR54)</f>
        <v>2.6145978225629333E-3</v>
      </c>
      <c r="BS54" s="32">
        <f>2*(females!BS53-females!BS54)/(females!BS53+females!BS54)</f>
        <v>2.9826464208242949E-3</v>
      </c>
      <c r="BT54" s="32">
        <f>2*(females!BT53-females!BT54)/(females!BT53+females!BT54)</f>
        <v>2.7387132213203096E-3</v>
      </c>
      <c r="BU54" s="32">
        <f>2*(females!BU53-females!BU54)/(females!BU53+females!BU54)</f>
        <v>2.8726360599090331E-3</v>
      </c>
      <c r="BV54" s="32">
        <f>2*(females!BV53-females!BV54)/(females!BV53+females!BV54)</f>
        <v>2.4406582507231099E-3</v>
      </c>
      <c r="BW54" s="32">
        <f>2*(females!BW53-females!BW54)/(females!BW53+females!BW54)</f>
        <v>2.6284758476315148E-3</v>
      </c>
      <c r="BX54" s="32">
        <f>2*(females!BX53-females!BX54)/(females!BX53+females!BX54)</f>
        <v>2.5648347654526104E-3</v>
      </c>
      <c r="BY54" s="32">
        <f>2*(females!BY53-females!BY54)/(females!BY53+females!BY54)</f>
        <v>2.5309102979005891E-3</v>
      </c>
      <c r="BZ54" s="32">
        <f>2*(females!BZ53-females!BZ54)/(females!BZ53+females!BZ54)</f>
        <v>2.0871949035061758E-3</v>
      </c>
      <c r="CA54" s="32">
        <f>2*(females!CA53-females!CA54)/(females!CA53+females!CA54)</f>
        <v>2.5721871888483238E-3</v>
      </c>
      <c r="CB54" s="32">
        <f>2*(females!CB53-females!CB54)/(females!CB53+females!CB54)</f>
        <v>2.0429644762699826E-3</v>
      </c>
      <c r="CC54" s="32">
        <f>2*(females!CC53-females!CC54)/(females!CC53+females!CC54)</f>
        <v>2.165702117517836E-3</v>
      </c>
      <c r="CD54" s="32">
        <f>2*(females!CD53-females!CD54)/(females!CD53+females!CD54)</f>
        <v>2.252927255252524E-3</v>
      </c>
      <c r="CE54" s="32">
        <f>2*(females!CE53-females!CE54)/(females!CE53+females!CE54)</f>
        <v>2.2224863937315548E-3</v>
      </c>
      <c r="CF54" s="32">
        <f>2*(females!CF53-females!CF54)/(females!CF53+females!CF54)</f>
        <v>1.7980964978453844E-3</v>
      </c>
      <c r="CG54" s="32">
        <f>2*(females!CG53-females!CG54)/(females!CG53+females!CG54)</f>
        <v>1.8366609915905691E-3</v>
      </c>
      <c r="CH54" s="32">
        <f>2*(females!CH53-females!CH54)/(females!CH53+females!CH54)</f>
        <v>2.0006187480664122E-3</v>
      </c>
      <c r="CI54" s="32">
        <f>2*(females!CI53-females!CI54)/(females!CI53+females!CI54)</f>
        <v>1.8767336584963445E-3</v>
      </c>
      <c r="CJ54" s="32">
        <f>2*(females!CJ53-females!CJ54)/(females!CJ53+females!CJ54)</f>
        <v>2.0416580738296555E-3</v>
      </c>
      <c r="CK54" s="32">
        <f>2*(females!CK53-females!CK54)/(females!CK53+females!CK54)</f>
        <v>2.0279277563604358E-3</v>
      </c>
      <c r="CL54" s="32">
        <f>2*(females!CL53-females!CL54)/(females!CL53+females!CL54)</f>
        <v>2.3905942481478046E-3</v>
      </c>
      <c r="CM54" s="32">
        <f>2*(females!CM53-females!CM54)/(females!CM53+females!CM54)</f>
        <v>1.8310308292100851E-3</v>
      </c>
      <c r="CN54" s="32">
        <f>2*(females!CN53-females!CN54)/(females!CN53+females!CN54)</f>
        <v>2.017436414727286E-3</v>
      </c>
    </row>
    <row r="55" spans="1:145" x14ac:dyDescent="0.25">
      <c r="A55" s="31">
        <f>'2a) male mx'!A55</f>
        <v>52</v>
      </c>
      <c r="B55" s="32">
        <f>2*(females!B54-females!B55)/(females!B54+females!B55)</f>
        <v>9.8188901758450037E-3</v>
      </c>
      <c r="C55" s="32">
        <f>2*(females!C54-females!C55)/(females!C54+females!C55)</f>
        <v>1.0679993404279609E-2</v>
      </c>
      <c r="D55" s="32">
        <f>2*(females!D54-females!D55)/(females!D54+females!D55)</f>
        <v>9.573587249016767E-3</v>
      </c>
      <c r="E55" s="32">
        <f>2*(females!E54-females!E55)/(females!E54+females!E55)</f>
        <v>9.6535587108982929E-3</v>
      </c>
      <c r="F55" s="32">
        <f>2*(females!F54-females!F55)/(females!F54+females!F55)</f>
        <v>1.0529567909407886E-2</v>
      </c>
      <c r="G55" s="32">
        <f>2*(females!G54-females!G55)/(females!G54+females!G55)</f>
        <v>9.5385882129397984E-3</v>
      </c>
      <c r="H55" s="32">
        <f>2*(females!H54-females!H55)/(females!H54+females!H55)</f>
        <v>9.9146729552571852E-3</v>
      </c>
      <c r="I55" s="32">
        <f>2*(females!I54-females!I55)/(females!I54+females!I55)</f>
        <v>9.8914493206807876E-3</v>
      </c>
      <c r="J55" s="32">
        <f>2*(females!J54-females!J55)/(females!J54+females!J55)</f>
        <v>1.0149727367745023E-2</v>
      </c>
      <c r="K55" s="32">
        <f>2*(females!K54-females!K55)/(females!K54+females!K55)</f>
        <v>7.747116385335903E-3</v>
      </c>
      <c r="L55" s="32">
        <f>2*(females!L54-females!L55)/(females!L54+females!L55)</f>
        <v>7.8644629913003188E-3</v>
      </c>
      <c r="M55" s="32">
        <f>2*(females!M54-females!M55)/(females!M54+females!M55)</f>
        <v>8.5231233670580667E-3</v>
      </c>
      <c r="N55" s="32">
        <f>2*(females!N54-females!N55)/(females!N54+females!N55)</f>
        <v>8.4881408546345245E-3</v>
      </c>
      <c r="O55" s="32">
        <f>2*(females!O54-females!O55)/(females!O54+females!O55)</f>
        <v>8.7008277444730105E-3</v>
      </c>
      <c r="P55" s="32">
        <f>2*(females!P54-females!P55)/(females!P54+females!P55)</f>
        <v>8.39657089391279E-3</v>
      </c>
      <c r="Q55" s="32">
        <f>2*(females!Q54-females!Q55)/(females!Q54+females!Q55)</f>
        <v>8.1759971731276537E-3</v>
      </c>
      <c r="R55" s="32">
        <f>2*(females!R54-females!R55)/(females!R54+females!R55)</f>
        <v>8.0326107185524492E-3</v>
      </c>
      <c r="S55" s="32">
        <f>2*(females!S54-females!S55)/(females!S54+females!S55)</f>
        <v>8.9702253363834507E-3</v>
      </c>
      <c r="T55" s="32">
        <f>2*(females!T54-females!T55)/(females!T54+females!T55)</f>
        <v>8.1368712417676809E-3</v>
      </c>
      <c r="U55" s="32">
        <f>2*(females!U54-females!U55)/(females!U54+females!U55)</f>
        <v>8.4247393892063951E-3</v>
      </c>
      <c r="V55" s="32">
        <f>2*(females!V54-females!V55)/(females!V54+females!V55)</f>
        <v>7.6667457868502256E-3</v>
      </c>
      <c r="W55" s="32">
        <f>2*(females!W54-females!W55)/(females!W54+females!W55)</f>
        <v>8.4964796054781497E-3</v>
      </c>
      <c r="X55" s="32">
        <f>2*(females!X54-females!X55)/(females!X54+females!X55)</f>
        <v>7.6304221614000162E-3</v>
      </c>
      <c r="Y55" s="32">
        <f>2*(females!Y54-females!Y55)/(females!Y54+females!Y55)</f>
        <v>7.0629577440286693E-3</v>
      </c>
      <c r="Z55" s="32">
        <f>2*(females!Z54-females!Z55)/(females!Z54+females!Z55)</f>
        <v>7.8076796660112215E-3</v>
      </c>
      <c r="AA55" s="32">
        <f>2*(females!AA54-females!AA55)/(females!AA54+females!AA55)</f>
        <v>8.1236640605645075E-3</v>
      </c>
      <c r="AB55" s="32">
        <f>2*(females!AB54-females!AB55)/(females!AB54+females!AB55)</f>
        <v>7.4663500508031465E-3</v>
      </c>
      <c r="AC55" s="32">
        <f>2*(females!AC54-females!AC55)/(females!AC54+females!AC55)</f>
        <v>7.791898467139625E-3</v>
      </c>
      <c r="AD55" s="32">
        <f>2*(females!AD54-females!AD55)/(females!AD54+females!AD55)</f>
        <v>7.6368932803212216E-3</v>
      </c>
      <c r="AE55" s="32">
        <f>2*(females!AE54-females!AE55)/(females!AE54+females!AE55)</f>
        <v>6.9746774211692708E-3</v>
      </c>
      <c r="AF55" s="32">
        <f>2*(females!AF54-females!AF55)/(females!AF54+females!AF55)</f>
        <v>6.3715060844505983E-3</v>
      </c>
      <c r="AG55" s="32">
        <f>2*(females!AG54-females!AG55)/(females!AG54+females!AG55)</f>
        <v>8.4550733239636931E-3</v>
      </c>
      <c r="AH55" s="32">
        <f>2*(females!AH54-females!AH55)/(females!AH54+females!AH55)</f>
        <v>6.9296523494635914E-3</v>
      </c>
      <c r="AI55" s="32">
        <f>2*(females!AI54-females!AI55)/(females!AI54+females!AI55)</f>
        <v>5.91056527404286E-3</v>
      </c>
      <c r="AJ55" s="32">
        <f>2*(females!AJ54-females!AJ55)/(females!AJ54+females!AJ55)</f>
        <v>5.2961027950430241E-3</v>
      </c>
      <c r="AK55" s="32">
        <f>2*(females!AK54-females!AK55)/(females!AK54+females!AK55)</f>
        <v>6.3039333458236443E-3</v>
      </c>
      <c r="AL55" s="32">
        <f>2*(females!AL54-females!AL55)/(females!AL54+females!AL55)</f>
        <v>5.6465771065970288E-3</v>
      </c>
      <c r="AM55" s="32">
        <f>2*(females!AM54-females!AM55)/(females!AM54+females!AM55)</f>
        <v>5.8370339544536135E-3</v>
      </c>
      <c r="AN55" s="32">
        <f>2*(females!AN54-females!AN55)/(females!AN54+females!AN55)</f>
        <v>5.431949740747853E-3</v>
      </c>
      <c r="AO55" s="32">
        <f>2*(females!AO54-females!AO55)/(females!AO54+females!AO55)</f>
        <v>5.5671842979101143E-3</v>
      </c>
      <c r="AP55" s="32">
        <f>2*(females!AP54-females!AP55)/(females!AP54+females!AP55)</f>
        <v>5.6407966808594045E-3</v>
      </c>
      <c r="AQ55" s="32">
        <f>2*(females!AQ54-females!AQ55)/(females!AQ54+females!AQ55)</f>
        <v>5.60804765749449E-3</v>
      </c>
      <c r="AR55" s="32">
        <f>2*(females!AR54-females!AR55)/(females!AR54+females!AR55)</f>
        <v>6.3709928585869071E-3</v>
      </c>
      <c r="AS55" s="32">
        <f>2*(females!AS54-females!AS55)/(females!AS54+females!AS55)</f>
        <v>5.6904608178943109E-3</v>
      </c>
      <c r="AT55" s="32">
        <f>2*(females!AT54-females!AT55)/(females!AT54+females!AT55)</f>
        <v>5.898542873870768E-3</v>
      </c>
      <c r="AU55" s="32">
        <f>2*(females!AU54-females!AU55)/(females!AU54+females!AU55)</f>
        <v>5.9414591524683267E-3</v>
      </c>
      <c r="AV55" s="32">
        <f>2*(females!AV54-females!AV55)/(females!AV54+females!AV55)</f>
        <v>5.8729631223679267E-3</v>
      </c>
      <c r="AW55" s="32">
        <f>2*(females!AW54-females!AW55)/(females!AW54+females!AW55)</f>
        <v>5.772745873687082E-3</v>
      </c>
      <c r="AX55" s="32">
        <f>2*(females!AX54-females!AX55)/(females!AX54+females!AX55)</f>
        <v>5.6628280445852599E-3</v>
      </c>
      <c r="AY55" s="32">
        <f>2*(females!AY54-females!AY55)/(females!AY54+females!AY55)</f>
        <v>6.1591551910539361E-3</v>
      </c>
      <c r="AZ55" s="32">
        <f>2*(females!AZ54-females!AZ55)/(females!AZ54+females!AZ55)</f>
        <v>5.6585089828830107E-3</v>
      </c>
      <c r="BA55" s="32">
        <f>2*(females!BA54-females!BA55)/(females!BA54+females!BA55)</f>
        <v>5.6236083194729624E-3</v>
      </c>
      <c r="BB55" s="32">
        <f>2*(females!BB54-females!BB55)/(females!BB54+females!BB55)</f>
        <v>5.092682505772426E-3</v>
      </c>
      <c r="BC55" s="32">
        <f>2*(females!BC54-females!BC55)/(females!BC54+females!BC55)</f>
        <v>5.4893400905525001E-3</v>
      </c>
      <c r="BD55" s="32">
        <f>2*(females!BD54-females!BD55)/(females!BD54+females!BD55)</f>
        <v>5.1940789650555706E-3</v>
      </c>
      <c r="BE55" s="32">
        <f>2*(females!BE54-females!BE55)/(females!BE54+females!BE55)</f>
        <v>5.1811526187347471E-3</v>
      </c>
      <c r="BF55" s="32">
        <f>2*(females!BF54-females!BF55)/(females!BF54+females!BF55)</f>
        <v>5.1356122612742734E-3</v>
      </c>
      <c r="BG55" s="32">
        <f>2*(females!BG54-females!BG55)/(females!BG54+females!BG55)</f>
        <v>4.4623317284596415E-3</v>
      </c>
      <c r="BH55" s="32">
        <f>2*(females!BH54-females!BH55)/(females!BH54+females!BH55)</f>
        <v>4.3219938515124323E-3</v>
      </c>
      <c r="BI55" s="32">
        <f>2*(females!BI54-females!BI55)/(females!BI54+females!BI55)</f>
        <v>4.164745902811998E-3</v>
      </c>
      <c r="BJ55" s="32">
        <f>2*(females!BJ54-females!BJ55)/(females!BJ54+females!BJ55)</f>
        <v>3.7130480316085114E-3</v>
      </c>
      <c r="BK55" s="32">
        <f>2*(females!BK54-females!BK55)/(females!BK54+females!BK55)</f>
        <v>4.6526382573754887E-3</v>
      </c>
      <c r="BL55" s="32">
        <f>2*(females!BL54-females!BL55)/(females!BL54+females!BL55)</f>
        <v>3.565476064895884E-3</v>
      </c>
      <c r="BM55" s="32">
        <f>2*(females!BM54-females!BM55)/(females!BM54+females!BM55)</f>
        <v>3.8372338182584864E-3</v>
      </c>
      <c r="BN55" s="32">
        <f>2*(females!BN54-females!BN55)/(females!BN54+females!BN55)</f>
        <v>3.8271559381540033E-3</v>
      </c>
      <c r="BO55" s="32">
        <f>2*(females!BO54-females!BO55)/(females!BO54+females!BO55)</f>
        <v>3.5833442795218705E-3</v>
      </c>
      <c r="BP55" s="32">
        <f>2*(females!BP54-females!BP55)/(females!BP54+females!BP55)</f>
        <v>3.6804525905128446E-3</v>
      </c>
      <c r="BQ55" s="32">
        <f>2*(females!BQ54-females!BQ55)/(females!BQ54+females!BQ55)</f>
        <v>3.4417267394885676E-3</v>
      </c>
      <c r="BR55" s="32">
        <f>2*(females!BR54-females!BR55)/(females!BR54+females!BR55)</f>
        <v>3.4092279934333026E-3</v>
      </c>
      <c r="BS55" s="32">
        <f>2*(females!BS54-females!BS55)/(females!BS54+females!BS55)</f>
        <v>3.0544252554943045E-3</v>
      </c>
      <c r="BT55" s="32">
        <f>2*(females!BT54-females!BT55)/(females!BT54+females!BT55)</f>
        <v>3.2168781659616692E-3</v>
      </c>
      <c r="BU55" s="32">
        <f>2*(females!BU54-females!BU55)/(females!BU54+females!BU55)</f>
        <v>3.1004514967246915E-3</v>
      </c>
      <c r="BV55" s="32">
        <f>2*(females!BV54-females!BV55)/(females!BV54+females!BV55)</f>
        <v>2.6759822781251465E-3</v>
      </c>
      <c r="BW55" s="32">
        <f>2*(females!BW54-females!BW55)/(females!BW54+females!BW55)</f>
        <v>3.0735730025682568E-3</v>
      </c>
      <c r="BX55" s="32">
        <f>2*(females!BX54-females!BX55)/(females!BX54+females!BX55)</f>
        <v>2.7278027652840246E-3</v>
      </c>
      <c r="BY55" s="32">
        <f>2*(females!BY54-females!BY55)/(females!BY54+females!BY55)</f>
        <v>2.880990145349593E-3</v>
      </c>
      <c r="BZ55" s="32">
        <f>2*(females!BZ54-females!BZ55)/(females!BZ54+females!BZ55)</f>
        <v>2.862689783320408E-3</v>
      </c>
      <c r="CA55" s="32">
        <f>2*(females!CA54-females!CA55)/(females!CA54+females!CA55)</f>
        <v>2.5059399094326282E-3</v>
      </c>
      <c r="CB55" s="32">
        <f>2*(females!CB54-females!CB55)/(females!CB54+females!CB55)</f>
        <v>2.6506587666640679E-3</v>
      </c>
      <c r="CC55" s="32">
        <f>2*(females!CC54-females!CC55)/(females!CC54+females!CC55)</f>
        <v>2.4615320700238363E-3</v>
      </c>
      <c r="CD55" s="32">
        <f>2*(females!CD54-females!CD55)/(females!CD54+females!CD55)</f>
        <v>2.2994934899474846E-3</v>
      </c>
      <c r="CE55" s="32">
        <f>2*(females!CE54-females!CE55)/(females!CE54+females!CE55)</f>
        <v>2.5490114809134995E-3</v>
      </c>
      <c r="CF55" s="32">
        <f>2*(females!CF54-females!CF55)/(females!CF54+females!CF55)</f>
        <v>1.9982295479135065E-3</v>
      </c>
      <c r="CG55" s="32">
        <f>2*(females!CG54-females!CG55)/(females!CG54+females!CG55)</f>
        <v>2.1711934326568171E-3</v>
      </c>
      <c r="CH55" s="32">
        <f>2*(females!CH54-females!CH55)/(females!CH54+females!CH55)</f>
        <v>2.170138888888889E-3</v>
      </c>
      <c r="CI55" s="32">
        <f>2*(females!CI54-females!CI55)/(females!CI54+females!CI55)</f>
        <v>2.0974432889563927E-3</v>
      </c>
      <c r="CJ55" s="32">
        <f>2*(females!CJ54-females!CJ55)/(females!CJ54+females!CJ55)</f>
        <v>2.1492710044742035E-3</v>
      </c>
      <c r="CK55" s="32">
        <f>2*(females!CK54-females!CK55)/(females!CK54+females!CK55)</f>
        <v>2.1353084076479113E-3</v>
      </c>
      <c r="CL55" s="32">
        <f>2*(females!CL54-females!CL55)/(females!CL54+females!CL55)</f>
        <v>2.1584999974180621E-3</v>
      </c>
      <c r="CM55" s="32">
        <f>2*(females!CM54-females!CM55)/(females!CM54+females!CM55)</f>
        <v>2.2470751945575427E-3</v>
      </c>
      <c r="CN55" s="32">
        <f>2*(females!CN54-females!CN55)/(females!CN54+females!CN55)</f>
        <v>2.1660649819494585E-3</v>
      </c>
    </row>
    <row r="56" spans="1:145" x14ac:dyDescent="0.25">
      <c r="A56" s="31">
        <f>'2a) male mx'!A56</f>
        <v>53</v>
      </c>
      <c r="B56" s="32">
        <f>2*(females!B55-females!B56)/(females!B55+females!B56)</f>
        <v>9.1818091220144168E-3</v>
      </c>
      <c r="C56" s="32">
        <f>2*(females!C55-females!C56)/(females!C55+females!C56)</f>
        <v>9.3140049580741659E-3</v>
      </c>
      <c r="D56" s="32">
        <f>2*(females!D55-females!D56)/(females!D55+females!D56)</f>
        <v>1.1400183030461497E-2</v>
      </c>
      <c r="E56" s="32">
        <f>2*(females!E55-females!E56)/(females!E55+females!E56)</f>
        <v>9.4493067926574234E-3</v>
      </c>
      <c r="F56" s="32">
        <f>2*(females!F55-females!F56)/(females!F55+females!F56)</f>
        <v>9.3868011641161826E-3</v>
      </c>
      <c r="G56" s="32">
        <f>2*(females!G55-females!G56)/(females!G55+females!G56)</f>
        <v>9.4890977683995143E-3</v>
      </c>
      <c r="H56" s="32">
        <f>2*(females!H55-females!H56)/(females!H55+females!H56)</f>
        <v>8.9206294355174149E-3</v>
      </c>
      <c r="I56" s="32">
        <f>2*(females!I55-females!I56)/(females!I55+females!I56)</f>
        <v>9.7959604552543735E-3</v>
      </c>
      <c r="J56" s="32">
        <f>2*(females!J55-females!J56)/(females!J55+females!J56)</f>
        <v>9.2313560938394046E-3</v>
      </c>
      <c r="K56" s="32">
        <f>2*(females!K55-females!K56)/(females!K55+females!K56)</f>
        <v>8.6179063702967844E-3</v>
      </c>
      <c r="L56" s="32">
        <f>2*(females!L55-females!L56)/(females!L55+females!L56)</f>
        <v>8.5562549173878837E-3</v>
      </c>
      <c r="M56" s="32">
        <f>2*(females!M55-females!M56)/(females!M55+females!M56)</f>
        <v>1.0231055414137458E-2</v>
      </c>
      <c r="N56" s="32">
        <f>2*(females!N55-females!N56)/(females!N55+females!N56)</f>
        <v>1.0171047397570453E-2</v>
      </c>
      <c r="O56" s="32">
        <f>2*(females!O55-females!O56)/(females!O55+females!O56)</f>
        <v>9.6355101990265417E-3</v>
      </c>
      <c r="P56" s="32">
        <f>2*(females!P55-females!P56)/(females!P55+females!P56)</f>
        <v>9.440323668240054E-3</v>
      </c>
      <c r="Q56" s="32">
        <f>2*(females!Q55-females!Q56)/(females!Q55+females!Q56)</f>
        <v>8.8480349988939964E-3</v>
      </c>
      <c r="R56" s="32">
        <f>2*(females!R55-females!R56)/(females!R55+females!R56)</f>
        <v>9.5814330965229445E-3</v>
      </c>
      <c r="S56" s="32">
        <f>2*(females!S55-females!S56)/(females!S55+females!S56)</f>
        <v>8.1267826539819423E-3</v>
      </c>
      <c r="T56" s="32">
        <f>2*(females!T55-females!T56)/(females!T55+females!T56)</f>
        <v>7.9258648994834351E-3</v>
      </c>
      <c r="U56" s="32">
        <f>2*(females!U55-females!U56)/(females!U55+females!U56)</f>
        <v>8.9278254538510196E-3</v>
      </c>
      <c r="V56" s="32">
        <f>2*(females!V55-females!V56)/(females!V55+females!V56)</f>
        <v>8.8070935394703783E-3</v>
      </c>
      <c r="W56" s="32">
        <f>2*(females!W55-females!W56)/(females!W55+females!W56)</f>
        <v>9.5206120050840542E-3</v>
      </c>
      <c r="X56" s="32">
        <f>2*(females!X55-females!X56)/(females!X55+females!X56)</f>
        <v>9.4525074239826014E-3</v>
      </c>
      <c r="Y56" s="32">
        <f>2*(females!Y55-females!Y56)/(females!Y55+females!Y56)</f>
        <v>8.1804370690662619E-3</v>
      </c>
      <c r="Z56" s="32">
        <f>2*(females!Z55-females!Z56)/(females!Z55+females!Z56)</f>
        <v>7.7290980200724092E-3</v>
      </c>
      <c r="AA56" s="32">
        <f>2*(females!AA55-females!AA56)/(females!AA55+females!AA56)</f>
        <v>8.4235231240233077E-3</v>
      </c>
      <c r="AB56" s="32">
        <f>2*(females!AB55-females!AB56)/(females!AB55+females!AB56)</f>
        <v>8.4465874175767269E-3</v>
      </c>
      <c r="AC56" s="32">
        <f>2*(females!AC55-females!AC56)/(females!AC55+females!AC56)</f>
        <v>8.4614944828769086E-3</v>
      </c>
      <c r="AD56" s="32">
        <f>2*(females!AD55-females!AD56)/(females!AD55+females!AD56)</f>
        <v>7.627401979951153E-3</v>
      </c>
      <c r="AE56" s="32">
        <f>2*(females!AE55-females!AE56)/(females!AE55+females!AE56)</f>
        <v>7.2283150548354937E-3</v>
      </c>
      <c r="AF56" s="32">
        <f>2*(females!AF55-females!AF56)/(females!AF55+females!AF56)</f>
        <v>7.0945295057628886E-3</v>
      </c>
      <c r="AG56" s="32">
        <f>2*(females!AG55-females!AG56)/(females!AG55+females!AG56)</f>
        <v>6.7366663093337241E-3</v>
      </c>
      <c r="AH56" s="32">
        <f>2*(females!AH55-females!AH56)/(females!AH55+females!AH56)</f>
        <v>8.2376477312845683E-3</v>
      </c>
      <c r="AI56" s="32">
        <f>2*(females!AI55-females!AI56)/(females!AI55+females!AI56)</f>
        <v>7.4236563461098368E-3</v>
      </c>
      <c r="AJ56" s="32">
        <f>2*(females!AJ55-females!AJ56)/(females!AJ55+females!AJ56)</f>
        <v>6.9460215470684358E-3</v>
      </c>
      <c r="AK56" s="32">
        <f>2*(females!AK55-females!AK56)/(females!AK55+females!AK56)</f>
        <v>5.7877813504823147E-3</v>
      </c>
      <c r="AL56" s="32">
        <f>2*(females!AL55-females!AL56)/(females!AL55+females!AL56)</f>
        <v>5.8562722447014024E-3</v>
      </c>
      <c r="AM56" s="32">
        <f>2*(females!AM55-females!AM56)/(females!AM55+females!AM56)</f>
        <v>6.4127991537749575E-3</v>
      </c>
      <c r="AN56" s="32">
        <f>2*(females!AN55-females!AN56)/(females!AN55+females!AN56)</f>
        <v>6.5907497667846079E-3</v>
      </c>
      <c r="AO56" s="32">
        <f>2*(females!AO55-females!AO56)/(females!AO55+females!AO56)</f>
        <v>5.9631080909787323E-3</v>
      </c>
      <c r="AP56" s="32">
        <f>2*(females!AP55-females!AP56)/(females!AP55+females!AP56)</f>
        <v>6.0902140337809711E-3</v>
      </c>
      <c r="AQ56" s="32">
        <f>2*(females!AQ55-females!AQ56)/(females!AQ55+females!AQ56)</f>
        <v>6.1239272152593342E-3</v>
      </c>
      <c r="AR56" s="32">
        <f>2*(females!AR55-females!AR56)/(females!AR55+females!AR56)</f>
        <v>6.2353258150186679E-3</v>
      </c>
      <c r="AS56" s="32">
        <f>2*(females!AS55-females!AS56)/(females!AS55+females!AS56)</f>
        <v>6.6064016031534556E-3</v>
      </c>
      <c r="AT56" s="32">
        <f>2*(females!AT55-females!AT56)/(females!AT55+females!AT56)</f>
        <v>5.6906676352909448E-3</v>
      </c>
      <c r="AU56" s="32">
        <f>2*(females!AU55-females!AU56)/(females!AU55+females!AU56)</f>
        <v>6.6163298053568088E-3</v>
      </c>
      <c r="AV56" s="32">
        <f>2*(females!AV55-females!AV56)/(females!AV55+females!AV56)</f>
        <v>6.7434580233444261E-3</v>
      </c>
      <c r="AW56" s="32">
        <f>2*(females!AW55-females!AW56)/(females!AW55+females!AW56)</f>
        <v>6.4999945101397718E-3</v>
      </c>
      <c r="AX56" s="32">
        <f>2*(females!AX55-females!AX56)/(females!AX55+females!AX56)</f>
        <v>6.0678616527543175E-3</v>
      </c>
      <c r="AY56" s="32">
        <f>2*(females!AY55-females!AY56)/(females!AY55+females!AY56)</f>
        <v>6.3736964142463107E-3</v>
      </c>
      <c r="AZ56" s="32">
        <f>2*(females!AZ55-females!AZ56)/(females!AZ55+females!AZ56)</f>
        <v>5.6797351645645807E-3</v>
      </c>
      <c r="BA56" s="32">
        <f>2*(females!BA55-females!BA56)/(females!BA55+females!BA56)</f>
        <v>5.5570689185508032E-3</v>
      </c>
      <c r="BB56" s="32">
        <f>2*(females!BB55-females!BB56)/(females!BB55+females!BB56)</f>
        <v>5.6951623663670826E-3</v>
      </c>
      <c r="BC56" s="32">
        <f>2*(females!BC55-females!BC56)/(females!BC55+females!BC56)</f>
        <v>5.7048784860882461E-3</v>
      </c>
      <c r="BD56" s="32">
        <f>2*(females!BD55-females!BD56)/(females!BD55+females!BD56)</f>
        <v>4.9827872263385163E-3</v>
      </c>
      <c r="BE56" s="32">
        <f>2*(females!BE55-females!BE56)/(females!BE55+females!BE56)</f>
        <v>5.3054402329217668E-3</v>
      </c>
      <c r="BF56" s="32">
        <f>2*(females!BF55-females!BF56)/(females!BF55+females!BF56)</f>
        <v>4.6662652675038708E-3</v>
      </c>
      <c r="BG56" s="32">
        <f>2*(females!BG55-females!BG56)/(females!BG55+females!BG56)</f>
        <v>4.9338224252954933E-3</v>
      </c>
      <c r="BH56" s="32">
        <f>2*(females!BH55-females!BH56)/(females!BH55+females!BH56)</f>
        <v>4.5438545966529067E-3</v>
      </c>
      <c r="BI56" s="32">
        <f>2*(females!BI55-females!BI56)/(females!BI55+females!BI56)</f>
        <v>4.4594630551047015E-3</v>
      </c>
      <c r="BJ56" s="32">
        <f>2*(females!BJ55-females!BJ56)/(females!BJ55+females!BJ56)</f>
        <v>4.0567089683003236E-3</v>
      </c>
      <c r="BK56" s="32">
        <f>2*(females!BK55-females!BK56)/(females!BK55+females!BK56)</f>
        <v>4.4827329799551723E-3</v>
      </c>
      <c r="BL56" s="32">
        <f>2*(females!BL55-females!BL56)/(females!BL55+females!BL56)</f>
        <v>4.9154104473659119E-3</v>
      </c>
      <c r="BM56" s="32">
        <f>2*(females!BM55-females!BM56)/(females!BM55+females!BM56)</f>
        <v>4.4777778365875731E-3</v>
      </c>
      <c r="BN56" s="32">
        <f>2*(females!BN55-females!BN56)/(females!BN55+females!BN56)</f>
        <v>4.4146371157704175E-3</v>
      </c>
      <c r="BO56" s="32">
        <f>2*(females!BO55-females!BO56)/(females!BO55+females!BO56)</f>
        <v>3.9449396128896155E-3</v>
      </c>
      <c r="BP56" s="32">
        <f>2*(females!BP55-females!BP56)/(females!BP55+females!BP56)</f>
        <v>3.6200336673685098E-3</v>
      </c>
      <c r="BQ56" s="32">
        <f>2*(females!BQ55-females!BQ56)/(females!BQ55+females!BQ56)</f>
        <v>3.643485952571501E-3</v>
      </c>
      <c r="BR56" s="32">
        <f>2*(females!BR55-females!BR56)/(females!BR55+females!BR56)</f>
        <v>3.7478023771173505E-3</v>
      </c>
      <c r="BS56" s="32">
        <f>2*(females!BS55-females!BS56)/(females!BS55+females!BS56)</f>
        <v>3.6419166767247941E-3</v>
      </c>
      <c r="BT56" s="32">
        <f>2*(females!BT55-females!BT56)/(females!BT55+females!BT56)</f>
        <v>3.3951943329595825E-3</v>
      </c>
      <c r="BU56" s="32">
        <f>2*(females!BU55-females!BU56)/(females!BU55+females!BU56)</f>
        <v>3.5192090158783361E-3</v>
      </c>
      <c r="BV56" s="32">
        <f>2*(females!BV55-females!BV56)/(females!BV55+females!BV56)</f>
        <v>3.1641769223941228E-3</v>
      </c>
      <c r="BW56" s="32">
        <f>2*(females!BW55-females!BW56)/(females!BW55+females!BW56)</f>
        <v>3.0411813578717999E-3</v>
      </c>
      <c r="BX56" s="32">
        <f>2*(females!BX55-females!BX56)/(females!BX55+females!BX56)</f>
        <v>3.090770499848594E-3</v>
      </c>
      <c r="BY56" s="32">
        <f>2*(females!BY55-females!BY56)/(females!BY55+females!BY56)</f>
        <v>3.1713907174228278E-3</v>
      </c>
      <c r="BZ56" s="32">
        <f>2*(females!BZ55-females!BZ56)/(females!BZ55+females!BZ56)</f>
        <v>2.9545490136713144E-3</v>
      </c>
      <c r="CA56" s="32">
        <f>2*(females!CA55-females!CA56)/(females!CA55+females!CA56)</f>
        <v>3.1177823078888233E-3</v>
      </c>
      <c r="CB56" s="32">
        <f>2*(females!CB55-females!CB56)/(females!CB55+females!CB56)</f>
        <v>2.3238001948657563E-3</v>
      </c>
      <c r="CC56" s="32">
        <f>2*(females!CC55-females!CC56)/(females!CC55+females!CC56)</f>
        <v>2.6239886710330393E-3</v>
      </c>
      <c r="CD56" s="32">
        <f>2*(females!CD55-females!CD56)/(females!CD55+females!CD56)</f>
        <v>2.6998400863948828E-3</v>
      </c>
      <c r="CE56" s="32">
        <f>2*(females!CE55-females!CE56)/(females!CE55+females!CE56)</f>
        <v>2.826003387048177E-3</v>
      </c>
      <c r="CF56" s="32">
        <f>2*(females!CF55-females!CF56)/(females!CF55+females!CF56)</f>
        <v>2.2618800581033411E-3</v>
      </c>
      <c r="CG56" s="32">
        <f>2*(females!CG55-females!CG56)/(females!CG55+females!CG56)</f>
        <v>2.3626453337754656E-3</v>
      </c>
      <c r="CH56" s="32">
        <f>2*(females!CH55-females!CH56)/(females!CH55+females!CH56)</f>
        <v>2.4444559531824539E-3</v>
      </c>
      <c r="CI56" s="32">
        <f>2*(females!CI55-females!CI56)/(females!CI55+females!CI56)</f>
        <v>2.4232131392001323E-3</v>
      </c>
      <c r="CJ56" s="32">
        <f>2*(females!CJ55-females!CJ56)/(females!CJ55+females!CJ56)</f>
        <v>2.3819880279210425E-3</v>
      </c>
      <c r="CK56" s="32">
        <f>2*(females!CK55-females!CK56)/(females!CK55+females!CK56)</f>
        <v>2.0053545032612855E-3</v>
      </c>
      <c r="CL56" s="32">
        <f>2*(females!CL55-females!CL56)/(females!CL55+females!CL56)</f>
        <v>2.3393265637777017E-3</v>
      </c>
      <c r="CM56" s="32">
        <f>2*(females!CM55-females!CM56)/(females!CM55+females!CM56)</f>
        <v>2.2107666401512413E-3</v>
      </c>
      <c r="CN56" s="32">
        <f>2*(females!CN55-females!CN56)/(females!CN55+females!CN56)</f>
        <v>2.0983321876921965E-3</v>
      </c>
    </row>
    <row r="57" spans="1:145" x14ac:dyDescent="0.25">
      <c r="A57" s="31">
        <f>'2a) male mx'!A57</f>
        <v>54</v>
      </c>
      <c r="B57" s="32">
        <f>2*(females!B56-females!B57)/(females!B56+females!B57)</f>
        <v>1.1884059917147289E-2</v>
      </c>
      <c r="C57" s="32">
        <f>2*(females!C56-females!C57)/(females!C56+females!C57)</f>
        <v>1.0285470317685187E-2</v>
      </c>
      <c r="D57" s="32">
        <f>2*(females!D56-females!D57)/(females!D56+females!D57)</f>
        <v>1.0508019800017183E-2</v>
      </c>
      <c r="E57" s="32">
        <f>2*(females!E56-females!E57)/(females!E56+females!E57)</f>
        <v>1.1269369228361246E-2</v>
      </c>
      <c r="F57" s="32">
        <f>2*(females!F56-females!F57)/(females!F56+females!F57)</f>
        <v>9.5015846688909882E-3</v>
      </c>
      <c r="G57" s="32">
        <f>2*(females!G56-females!G57)/(females!G56+females!G57)</f>
        <v>1.0748243075651096E-2</v>
      </c>
      <c r="H57" s="32">
        <f>2*(females!H56-females!H57)/(females!H56+females!H57)</f>
        <v>1.1221574381714523E-2</v>
      </c>
      <c r="I57" s="32">
        <f>2*(females!I56-females!I57)/(females!I56+females!I57)</f>
        <v>9.5528137852048511E-3</v>
      </c>
      <c r="J57" s="32">
        <f>2*(females!J56-females!J57)/(females!J56+females!J57)</f>
        <v>9.8719471099842741E-3</v>
      </c>
      <c r="K57" s="32">
        <f>2*(females!K56-females!K57)/(females!K56+females!K57)</f>
        <v>9.5234514993170691E-3</v>
      </c>
      <c r="L57" s="32">
        <f>2*(females!L56-females!L57)/(females!L56+females!L57)</f>
        <v>9.6393015538256358E-3</v>
      </c>
      <c r="M57" s="32">
        <f>2*(females!M56-females!M57)/(females!M56+females!M57)</f>
        <v>1.0672437780182408E-2</v>
      </c>
      <c r="N57" s="32">
        <f>2*(females!N56-females!N57)/(females!N56+females!N57)</f>
        <v>1.0188562596599691E-2</v>
      </c>
      <c r="O57" s="32">
        <f>2*(females!O56-females!O57)/(females!O56+females!O57)</f>
        <v>1.0269753013065477E-2</v>
      </c>
      <c r="P57" s="32">
        <f>2*(females!P56-females!P57)/(females!P56+females!P57)</f>
        <v>1.0276728781031388E-2</v>
      </c>
      <c r="Q57" s="32">
        <f>2*(females!Q56-females!Q57)/(females!Q56+females!Q57)</f>
        <v>1.0759426908495231E-2</v>
      </c>
      <c r="R57" s="32">
        <f>2*(females!R56-females!R57)/(females!R56+females!R57)</f>
        <v>8.7160084837445834E-3</v>
      </c>
      <c r="S57" s="32">
        <f>2*(females!S56-females!S57)/(females!S56+females!S57)</f>
        <v>9.5675071328637142E-3</v>
      </c>
      <c r="T57" s="32">
        <f>2*(females!T56-females!T57)/(females!T56+females!T57)</f>
        <v>9.9263412088778872E-3</v>
      </c>
      <c r="U57" s="32">
        <f>2*(females!U56-females!U57)/(females!U56+females!U57)</f>
        <v>9.5890906024502769E-3</v>
      </c>
      <c r="V57" s="32">
        <f>2*(females!V56-females!V57)/(females!V56+females!V57)</f>
        <v>9.4554368762038172E-3</v>
      </c>
      <c r="W57" s="32">
        <f>2*(females!W56-females!W57)/(females!W56+females!W57)</f>
        <v>9.2351079345675061E-3</v>
      </c>
      <c r="X57" s="32">
        <f>2*(females!X56-females!X57)/(females!X56+females!X57)</f>
        <v>9.4215005639630613E-3</v>
      </c>
      <c r="Y57" s="32">
        <f>2*(females!Y56-females!Y57)/(females!Y56+females!Y57)</f>
        <v>8.9580386610089574E-3</v>
      </c>
      <c r="Z57" s="32">
        <f>2*(females!Z56-females!Z57)/(females!Z56+females!Z57)</f>
        <v>8.7186818852977715E-3</v>
      </c>
      <c r="AA57" s="32">
        <f>2*(females!AA56-females!AA57)/(females!AA56+females!AA57)</f>
        <v>9.4015591114237143E-3</v>
      </c>
      <c r="AB57" s="32">
        <f>2*(females!AB56-females!AB57)/(females!AB56+females!AB57)</f>
        <v>8.1106953267774777E-3</v>
      </c>
      <c r="AC57" s="32">
        <f>2*(females!AC56-females!AC57)/(females!AC56+females!AC57)</f>
        <v>9.0434060420103123E-3</v>
      </c>
      <c r="AD57" s="32">
        <f>2*(females!AD56-females!AD57)/(females!AD56+females!AD57)</f>
        <v>8.9249492900608518E-3</v>
      </c>
      <c r="AE57" s="32">
        <f>2*(females!AE56-females!AE57)/(females!AE56+females!AE57)</f>
        <v>8.3237707023823791E-3</v>
      </c>
      <c r="AF57" s="32">
        <f>2*(females!AF56-females!AF57)/(females!AF56+females!AF57)</f>
        <v>9.0370565015966235E-3</v>
      </c>
      <c r="AG57" s="32">
        <f>2*(females!AG56-females!AG57)/(females!AG56+females!AG57)</f>
        <v>7.9571677029930312E-3</v>
      </c>
      <c r="AH57" s="32">
        <f>2*(females!AH56-females!AH57)/(females!AH56+females!AH57)</f>
        <v>6.9792654831277948E-3</v>
      </c>
      <c r="AI57" s="32">
        <f>2*(females!AI56-females!AI57)/(females!AI56+females!AI57)</f>
        <v>8.5296004141019732E-3</v>
      </c>
      <c r="AJ57" s="32">
        <f>2*(females!AJ56-females!AJ57)/(females!AJ56+females!AJ57)</f>
        <v>7.9017857142857136E-3</v>
      </c>
      <c r="AK57" s="32">
        <f>2*(females!AK56-females!AK57)/(females!AK56+females!AK57)</f>
        <v>6.6718732567220794E-3</v>
      </c>
      <c r="AL57" s="32">
        <f>2*(females!AL56-females!AL57)/(females!AL56+females!AL57)</f>
        <v>6.2705700872645051E-3</v>
      </c>
      <c r="AM57" s="32">
        <f>2*(females!AM56-females!AM57)/(females!AM56+females!AM57)</f>
        <v>7.4893900307897148E-3</v>
      </c>
      <c r="AN57" s="32">
        <f>2*(females!AN56-females!AN57)/(females!AN56+females!AN57)</f>
        <v>7.247907333503785E-3</v>
      </c>
      <c r="AO57" s="32">
        <f>2*(females!AO56-females!AO57)/(females!AO56+females!AO57)</f>
        <v>6.6441497651254233E-3</v>
      </c>
      <c r="AP57" s="32">
        <f>2*(females!AP56-females!AP57)/(females!AP56+females!AP57)</f>
        <v>6.9790902926697498E-3</v>
      </c>
      <c r="AQ57" s="32">
        <f>2*(females!AQ56-females!AQ57)/(females!AQ56+females!AQ57)</f>
        <v>7.5138951811622228E-3</v>
      </c>
      <c r="AR57" s="32">
        <f>2*(females!AR56-females!AR57)/(females!AR56+females!AR57)</f>
        <v>6.2411473087818697E-3</v>
      </c>
      <c r="AS57" s="32">
        <f>2*(females!AS56-females!AS57)/(females!AS56+females!AS57)</f>
        <v>6.8950227247533535E-3</v>
      </c>
      <c r="AT57" s="32">
        <f>2*(females!AT56-females!AT57)/(females!AT56+females!AT57)</f>
        <v>7.3342861257907621E-3</v>
      </c>
      <c r="AU57" s="32">
        <f>2*(females!AU56-females!AU57)/(females!AU56+females!AU57)</f>
        <v>7.5377301581152356E-3</v>
      </c>
      <c r="AV57" s="32">
        <f>2*(females!AV56-females!AV57)/(females!AV56+females!AV57)</f>
        <v>7.121602747061649E-3</v>
      </c>
      <c r="AW57" s="32">
        <f>2*(females!AW56-females!AW57)/(females!AW56+females!AW57)</f>
        <v>6.6534040671971705E-3</v>
      </c>
      <c r="AX57" s="32">
        <f>2*(females!AX56-females!AX57)/(females!AX56+females!AX57)</f>
        <v>7.6286719175707139E-3</v>
      </c>
      <c r="AY57" s="32">
        <f>2*(females!AY56-females!AY57)/(females!AY56+females!AY57)</f>
        <v>6.6143125760424731E-3</v>
      </c>
      <c r="AZ57" s="32">
        <f>2*(females!AZ56-females!AZ57)/(females!AZ56+females!AZ57)</f>
        <v>5.8667165649438921E-3</v>
      </c>
      <c r="BA57" s="32">
        <f>2*(females!BA56-females!BA57)/(females!BA56+females!BA57)</f>
        <v>6.1816348451303182E-3</v>
      </c>
      <c r="BB57" s="32">
        <f>2*(females!BB56-females!BB57)/(females!BB56+females!BB57)</f>
        <v>6.3406835060378364E-3</v>
      </c>
      <c r="BC57" s="32">
        <f>2*(females!BC56-females!BC57)/(females!BC56+females!BC57)</f>
        <v>6.3405995146161749E-3</v>
      </c>
      <c r="BD57" s="32">
        <f>2*(females!BD56-females!BD57)/(females!BD56+females!BD57)</f>
        <v>5.7703279089353146E-3</v>
      </c>
      <c r="BE57" s="32">
        <f>2*(females!BE56-females!BE57)/(females!BE56+females!BE57)</f>
        <v>5.8012502507549758E-3</v>
      </c>
      <c r="BF57" s="32">
        <f>2*(females!BF56-females!BF57)/(females!BF56+females!BF57)</f>
        <v>5.9882828544868885E-3</v>
      </c>
      <c r="BG57" s="32">
        <f>2*(females!BG56-females!BG57)/(females!BG56+females!BG57)</f>
        <v>5.650083026029199E-3</v>
      </c>
      <c r="BH57" s="32">
        <f>2*(females!BH56-females!BH57)/(females!BH56+females!BH57)</f>
        <v>5.2091707128846584E-3</v>
      </c>
      <c r="BI57" s="32">
        <f>2*(females!BI56-females!BI57)/(females!BI56+females!BI57)</f>
        <v>4.6937564485691526E-3</v>
      </c>
      <c r="BJ57" s="32">
        <f>2*(females!BJ56-females!BJ57)/(females!BJ56+females!BJ57)</f>
        <v>4.7679745708022895E-3</v>
      </c>
      <c r="BK57" s="32">
        <f>2*(females!BK56-females!BK57)/(females!BK56+females!BK57)</f>
        <v>4.8345010485424458E-3</v>
      </c>
      <c r="BL57" s="32">
        <f>2*(females!BL56-females!BL57)/(females!BL56+females!BL57)</f>
        <v>4.5022271655659448E-3</v>
      </c>
      <c r="BM57" s="32">
        <f>2*(females!BM56-females!BM57)/(females!BM56+females!BM57)</f>
        <v>4.6151555754056868E-3</v>
      </c>
      <c r="BN57" s="32">
        <f>2*(females!BN56-females!BN57)/(females!BN56+females!BN57)</f>
        <v>4.6580383065159365E-3</v>
      </c>
      <c r="BO57" s="32">
        <f>2*(females!BO56-females!BO57)/(females!BO56+females!BO57)</f>
        <v>4.1409621647382775E-3</v>
      </c>
      <c r="BP57" s="32">
        <f>2*(females!BP56-females!BP57)/(females!BP56+females!BP57)</f>
        <v>3.8666687853892889E-3</v>
      </c>
      <c r="BQ57" s="32">
        <f>2*(females!BQ56-females!BQ57)/(females!BQ56+females!BQ57)</f>
        <v>4.0592395268448924E-3</v>
      </c>
      <c r="BR57" s="32">
        <f>2*(females!BR56-females!BR57)/(females!BR56+females!BR57)</f>
        <v>3.8783651686877495E-3</v>
      </c>
      <c r="BS57" s="32">
        <f>2*(females!BS56-females!BS57)/(females!BS56+females!BS57)</f>
        <v>3.8874227651269733E-3</v>
      </c>
      <c r="BT57" s="32">
        <f>2*(females!BT56-females!BT57)/(females!BT56+females!BT57)</f>
        <v>3.5647624806120033E-3</v>
      </c>
      <c r="BU57" s="32">
        <f>2*(females!BU56-females!BU57)/(females!BU56+females!BU57)</f>
        <v>3.2579109434279527E-3</v>
      </c>
      <c r="BV57" s="32">
        <f>2*(females!BV56-females!BV57)/(females!BV56+females!BV57)</f>
        <v>3.2266851048672659E-3</v>
      </c>
      <c r="BW57" s="32">
        <f>2*(females!BW56-females!BW57)/(females!BW56+females!BW57)</f>
        <v>3.123951694062395E-3</v>
      </c>
      <c r="BX57" s="32">
        <f>2*(females!BX56-females!BX57)/(females!BX56+females!BX57)</f>
        <v>3.6984844595550292E-3</v>
      </c>
      <c r="BY57" s="32">
        <f>2*(females!BY56-females!BY57)/(females!BY56+females!BY57)</f>
        <v>3.1919625336856703E-3</v>
      </c>
      <c r="BZ57" s="32">
        <f>2*(females!BZ56-females!BZ57)/(females!BZ56+females!BZ57)</f>
        <v>2.9423313525823933E-3</v>
      </c>
      <c r="CA57" s="32">
        <f>2*(females!CA56-females!CA57)/(females!CA56+females!CA57)</f>
        <v>3.2113474583806232E-3</v>
      </c>
      <c r="CB57" s="32">
        <f>2*(females!CB56-females!CB57)/(females!CB56+females!CB57)</f>
        <v>3.0196170624036778E-3</v>
      </c>
      <c r="CC57" s="32">
        <f>2*(females!CC56-females!CC57)/(females!CC56+females!CC57)</f>
        <v>2.7040712454910396E-3</v>
      </c>
      <c r="CD57" s="32">
        <f>2*(females!CD56-females!CD57)/(females!CD56+females!CD57)</f>
        <v>2.9261231991586094E-3</v>
      </c>
      <c r="CE57" s="32">
        <f>2*(females!CE56-females!CE57)/(females!CE56+females!CE57)</f>
        <v>2.5419049702576284E-3</v>
      </c>
      <c r="CF57" s="32">
        <f>2*(females!CF56-females!CF57)/(females!CF56+females!CF57)</f>
        <v>2.6418705275420202E-3</v>
      </c>
      <c r="CG57" s="32">
        <f>2*(females!CG56-females!CG57)/(females!CG56+females!CG57)</f>
        <v>2.7842998732520207E-3</v>
      </c>
      <c r="CH57" s="32">
        <f>2*(females!CH56-females!CH57)/(females!CH56+females!CH57)</f>
        <v>2.5128237077648328E-3</v>
      </c>
      <c r="CI57" s="32">
        <f>2*(females!CI56-females!CI57)/(females!CI56+females!CI57)</f>
        <v>2.5746171814170775E-3</v>
      </c>
      <c r="CJ57" s="32">
        <f>2*(females!CJ56-females!CJ57)/(females!CJ56+females!CJ57)</f>
        <v>2.6475489407208602E-3</v>
      </c>
      <c r="CK57" s="32">
        <f>2*(females!CK56-females!CK57)/(females!CK56+females!CK57)</f>
        <v>2.6212862952314348E-3</v>
      </c>
      <c r="CL57" s="32">
        <f>2*(females!CL56-females!CL57)/(females!CL56+females!CL57)</f>
        <v>2.5629718021219746E-3</v>
      </c>
      <c r="CM57" s="32">
        <f>2*(females!CM56-females!CM57)/(females!CM56+females!CM57)</f>
        <v>2.4229873155578565E-3</v>
      </c>
      <c r="CN57" s="32">
        <f>2*(females!CN56-females!CN57)/(females!CN56+females!CN57)</f>
        <v>2.6420900486455404E-3</v>
      </c>
    </row>
    <row r="58" spans="1:145" x14ac:dyDescent="0.25">
      <c r="A58" s="31">
        <f>'2a) male mx'!A58</f>
        <v>55</v>
      </c>
      <c r="B58" s="32">
        <f>2*(females!B57-females!B58)/(females!B57+females!B58)</f>
        <v>1.1343644502407978E-2</v>
      </c>
      <c r="C58" s="32">
        <f>2*(females!C57-females!C58)/(females!C57+females!C58)</f>
        <v>1.0773495110088384E-2</v>
      </c>
      <c r="D58" s="32">
        <f>2*(females!D57-females!D58)/(females!D57+females!D58)</f>
        <v>1.1358473421172195E-2</v>
      </c>
      <c r="E58" s="32">
        <f>2*(females!E57-females!E58)/(females!E57+females!E58)</f>
        <v>1.0177982860909689E-2</v>
      </c>
      <c r="F58" s="32">
        <f>2*(females!F57-females!F58)/(females!F57+females!F58)</f>
        <v>9.8014397081637554E-3</v>
      </c>
      <c r="G58" s="32">
        <f>2*(females!G57-females!G58)/(females!G57+females!G58)</f>
        <v>1.0549955606622448E-2</v>
      </c>
      <c r="H58" s="32">
        <f>2*(females!H57-females!H58)/(females!H57+females!H58)</f>
        <v>9.6278829761523733E-3</v>
      </c>
      <c r="I58" s="32">
        <f>2*(females!I57-females!I58)/(females!I57+females!I58)</f>
        <v>9.341312644931583E-3</v>
      </c>
      <c r="J58" s="32">
        <f>2*(females!J57-females!J58)/(females!J57+females!J58)</f>
        <v>9.6967811353530636E-3</v>
      </c>
      <c r="K58" s="32">
        <f>2*(females!K57-females!K58)/(females!K57+females!K58)</f>
        <v>9.9455902821713269E-3</v>
      </c>
      <c r="L58" s="32">
        <f>2*(females!L57-females!L58)/(females!L57+females!L58)</f>
        <v>9.0536267726888525E-3</v>
      </c>
      <c r="M58" s="32">
        <f>2*(females!M57-females!M58)/(females!M57+females!M58)</f>
        <v>9.5064990224920515E-3</v>
      </c>
      <c r="N58" s="32">
        <f>2*(females!N57-females!N58)/(females!N57+females!N58)</f>
        <v>9.3646988312855867E-3</v>
      </c>
      <c r="O58" s="32">
        <f>2*(females!O57-females!O58)/(females!O57+females!O58)</f>
        <v>9.9190679866819134E-3</v>
      </c>
      <c r="P58" s="32">
        <f>2*(females!P57-females!P58)/(females!P57+females!P58)</f>
        <v>9.7423102656936864E-3</v>
      </c>
      <c r="Q58" s="32">
        <f>2*(females!Q57-females!Q58)/(females!Q57+females!Q58)</f>
        <v>8.8981351513936231E-3</v>
      </c>
      <c r="R58" s="32">
        <f>2*(females!R57-females!R58)/(females!R57+females!R58)</f>
        <v>9.0280090280090274E-3</v>
      </c>
      <c r="S58" s="32">
        <f>2*(females!S57-females!S58)/(females!S57+females!S58)</f>
        <v>8.7801509396734576E-3</v>
      </c>
      <c r="T58" s="32">
        <f>2*(females!T57-females!T58)/(females!T57+females!T58)</f>
        <v>8.7086995131212298E-3</v>
      </c>
      <c r="U58" s="32">
        <f>2*(females!U57-females!U58)/(females!U57+females!U58)</f>
        <v>9.2175985602062412E-3</v>
      </c>
      <c r="V58" s="32">
        <f>2*(females!V57-females!V58)/(females!V57+females!V58)</f>
        <v>8.8477240875022845E-3</v>
      </c>
      <c r="W58" s="32">
        <f>2*(females!W57-females!W58)/(females!W57+females!W58)</f>
        <v>8.634112683108524E-3</v>
      </c>
      <c r="X58" s="32">
        <f>2*(females!X57-females!X58)/(females!X57+females!X58)</f>
        <v>9.1440956051114398E-3</v>
      </c>
      <c r="Y58" s="32">
        <f>2*(females!Y57-females!Y58)/(females!Y57+females!Y58)</f>
        <v>9.851747852366562E-3</v>
      </c>
      <c r="Z58" s="32">
        <f>2*(females!Z57-females!Z58)/(females!Z57+females!Z58)</f>
        <v>8.7834922361258068E-3</v>
      </c>
      <c r="AA58" s="32">
        <f>2*(females!AA57-females!AA58)/(females!AA57+females!AA58)</f>
        <v>8.0293740281087225E-3</v>
      </c>
      <c r="AB58" s="32">
        <f>2*(females!AB57-females!AB58)/(females!AB57+females!AB58)</f>
        <v>7.6838061154676073E-3</v>
      </c>
      <c r="AC58" s="32">
        <f>2*(females!AC57-females!AC58)/(females!AC57+females!AC58)</f>
        <v>8.2726844337399855E-3</v>
      </c>
      <c r="AD58" s="32">
        <f>2*(females!AD57-females!AD58)/(females!AD57+females!AD58)</f>
        <v>8.4379430784659541E-3</v>
      </c>
      <c r="AE58" s="32">
        <f>2*(females!AE57-females!AE58)/(females!AE57+females!AE58)</f>
        <v>8.4398873914069746E-3</v>
      </c>
      <c r="AF58" s="32">
        <f>2*(females!AF57-females!AF58)/(females!AF57+females!AF58)</f>
        <v>7.6496814552827735E-3</v>
      </c>
      <c r="AG58" s="32">
        <f>2*(females!AG57-females!AG58)/(females!AG57+females!AG58)</f>
        <v>7.77942633891489E-3</v>
      </c>
      <c r="AH58" s="32">
        <f>2*(females!AH57-females!AH58)/(females!AH57+females!AH58)</f>
        <v>7.2908432241223405E-3</v>
      </c>
      <c r="AI58" s="32">
        <f>2*(females!AI57-females!AI58)/(females!AI57+females!AI58)</f>
        <v>6.8946747709335027E-3</v>
      </c>
      <c r="AJ58" s="32">
        <f>2*(females!AJ57-females!AJ58)/(females!AJ57+females!AJ58)</f>
        <v>8.2697165231186403E-3</v>
      </c>
      <c r="AK58" s="32">
        <f>2*(females!AK57-females!AK58)/(females!AK57+females!AK58)</f>
        <v>7.6976238502727877E-3</v>
      </c>
      <c r="AL58" s="32">
        <f>2*(females!AL57-females!AL58)/(females!AL57+females!AL58)</f>
        <v>6.9062167161836425E-3</v>
      </c>
      <c r="AM58" s="32">
        <f>2*(females!AM57-females!AM58)/(females!AM57+females!AM58)</f>
        <v>6.5701260391525882E-3</v>
      </c>
      <c r="AN58" s="32">
        <f>2*(females!AN57-females!AN58)/(females!AN57+females!AN58)</f>
        <v>6.525668937032332E-3</v>
      </c>
      <c r="AO58" s="32">
        <f>2*(females!AO57-females!AO58)/(females!AO57+females!AO58)</f>
        <v>6.3413381563229166E-3</v>
      </c>
      <c r="AP58" s="32">
        <f>2*(females!AP57-females!AP58)/(females!AP57+females!AP58)</f>
        <v>6.69393826701376E-3</v>
      </c>
      <c r="AQ58" s="32">
        <f>2*(females!AQ57-females!AQ58)/(females!AQ57+females!AQ58)</f>
        <v>6.3198887343532684E-3</v>
      </c>
      <c r="AR58" s="32">
        <f>2*(females!AR57-females!AR58)/(females!AR57+females!AR58)</f>
        <v>6.6043356962673808E-3</v>
      </c>
      <c r="AS58" s="32">
        <f>2*(females!AS57-females!AS58)/(females!AS57+females!AS58)</f>
        <v>6.5061518288089728E-3</v>
      </c>
      <c r="AT58" s="32">
        <f>2*(females!AT57-females!AT58)/(females!AT57+females!AT58)</f>
        <v>7.0412712228489806E-3</v>
      </c>
      <c r="AU58" s="32">
        <f>2*(females!AU57-females!AU58)/(females!AU57+females!AU58)</f>
        <v>7.2256107759726138E-3</v>
      </c>
      <c r="AV58" s="32">
        <f>2*(females!AV57-females!AV58)/(females!AV57+females!AV58)</f>
        <v>6.8490866031421299E-3</v>
      </c>
      <c r="AW58" s="32">
        <f>2*(females!AW57-females!AW58)/(females!AW57+females!AW58)</f>
        <v>6.7202955149815863E-3</v>
      </c>
      <c r="AX58" s="32">
        <f>2*(females!AX57-females!AX58)/(females!AX57+females!AX58)</f>
        <v>6.7857499251571703E-3</v>
      </c>
      <c r="AY58" s="32">
        <f>2*(females!AY57-females!AY58)/(females!AY57+females!AY58)</f>
        <v>7.0941336971350613E-3</v>
      </c>
      <c r="AZ58" s="32">
        <f>2*(females!AZ57-females!AZ58)/(females!AZ57+females!AZ58)</f>
        <v>6.8012140277808547E-3</v>
      </c>
      <c r="BA58" s="32">
        <f>2*(females!BA57-females!BA58)/(females!BA57+females!BA58)</f>
        <v>6.4634966855277231E-3</v>
      </c>
      <c r="BB58" s="32">
        <f>2*(females!BB57-females!BB58)/(females!BB57+females!BB58)</f>
        <v>6.6456130715364546E-3</v>
      </c>
      <c r="BC58" s="32">
        <f>2*(females!BC57-females!BC58)/(females!BC57+females!BC58)</f>
        <v>6.6459805021896528E-3</v>
      </c>
      <c r="BD58" s="32">
        <f>2*(females!BD57-females!BD58)/(females!BD57+females!BD58)</f>
        <v>6.2972154500431842E-3</v>
      </c>
      <c r="BE58" s="32">
        <f>2*(females!BE57-females!BE58)/(females!BE57+females!BE58)</f>
        <v>6.1304855300906482E-3</v>
      </c>
      <c r="BF58" s="32">
        <f>2*(females!BF57-females!BF58)/(females!BF57+females!BF58)</f>
        <v>5.5554649576273494E-3</v>
      </c>
      <c r="BG58" s="32">
        <f>2*(females!BG57-females!BG58)/(females!BG57+females!BG58)</f>
        <v>5.8561978093482269E-3</v>
      </c>
      <c r="BH58" s="32">
        <f>2*(females!BH57-females!BH58)/(females!BH57+females!BH58)</f>
        <v>5.5930038957050258E-3</v>
      </c>
      <c r="BI58" s="32">
        <f>2*(females!BI57-females!BI58)/(females!BI57+females!BI58)</f>
        <v>5.0174320847054272E-3</v>
      </c>
      <c r="BJ58" s="32">
        <f>2*(females!BJ57-females!BJ58)/(females!BJ57+females!BJ58)</f>
        <v>4.8982566707932067E-3</v>
      </c>
      <c r="BK58" s="32">
        <f>2*(females!BK57-females!BK58)/(females!BK57+females!BK58)</f>
        <v>4.6215130898192673E-3</v>
      </c>
      <c r="BL58" s="32">
        <f>2*(females!BL57-females!BL58)/(females!BL57+females!BL58)</f>
        <v>4.7905216108128914E-3</v>
      </c>
      <c r="BM58" s="32">
        <f>2*(females!BM57-females!BM58)/(females!BM57+females!BM58)</f>
        <v>4.9042915222001996E-3</v>
      </c>
      <c r="BN58" s="32">
        <f>2*(females!BN57-females!BN58)/(females!BN57+females!BN58)</f>
        <v>5.0868831085557958E-3</v>
      </c>
      <c r="BO58" s="32">
        <f>2*(females!BO57-females!BO58)/(females!BO57+females!BO58)</f>
        <v>4.9470979684981568E-3</v>
      </c>
      <c r="BP58" s="32">
        <f>2*(females!BP57-females!BP58)/(females!BP57+females!BP58)</f>
        <v>4.4572334303145059E-3</v>
      </c>
      <c r="BQ58" s="32">
        <f>2*(females!BQ57-females!BQ58)/(females!BQ57+females!BQ58)</f>
        <v>4.3736266069362324E-3</v>
      </c>
      <c r="BR58" s="32">
        <f>2*(females!BR57-females!BR58)/(females!BR57+females!BR58)</f>
        <v>3.9997665918699707E-3</v>
      </c>
      <c r="BS58" s="32">
        <f>2*(females!BS57-females!BS58)/(females!BS57+females!BS58)</f>
        <v>3.9131906252644049E-3</v>
      </c>
      <c r="BT58" s="32">
        <f>2*(females!BT57-females!BT58)/(females!BT57+females!BT58)</f>
        <v>3.9264528931202631E-3</v>
      </c>
      <c r="BU58" s="32">
        <f>2*(females!BU57-females!BU58)/(females!BU57+females!BU58)</f>
        <v>4.0820847111687738E-3</v>
      </c>
      <c r="BV58" s="32">
        <f>2*(females!BV57-females!BV58)/(females!BV57+females!BV58)</f>
        <v>3.6793692509855453E-3</v>
      </c>
      <c r="BW58" s="32">
        <f>2*(females!BW57-females!BW58)/(females!BW57+females!BW58)</f>
        <v>3.9661457374453599E-3</v>
      </c>
      <c r="BX58" s="32">
        <f>2*(females!BX57-females!BX58)/(females!BX57+females!BX58)</f>
        <v>3.7543577366586215E-3</v>
      </c>
      <c r="BY58" s="32">
        <f>2*(females!BY57-females!BY58)/(females!BY57+females!BY58)</f>
        <v>3.3809678808051323E-3</v>
      </c>
      <c r="BZ58" s="32">
        <f>2*(females!BZ57-females!BZ58)/(females!BZ57+females!BZ58)</f>
        <v>3.6453983411861728E-3</v>
      </c>
      <c r="CA58" s="32">
        <f>2*(females!CA57-females!CA58)/(females!CA57+females!CA58)</f>
        <v>3.3268091492498937E-3</v>
      </c>
      <c r="CB58" s="32">
        <f>2*(females!CB57-females!CB58)/(females!CB57+females!CB58)</f>
        <v>3.1862154258942891E-3</v>
      </c>
      <c r="CC58" s="32">
        <f>2*(females!CC57-females!CC58)/(females!CC57+females!CC58)</f>
        <v>3.361555740563296E-3</v>
      </c>
      <c r="CD58" s="32">
        <f>2*(females!CD57-females!CD58)/(females!CD57+females!CD58)</f>
        <v>3.0497676118857384E-3</v>
      </c>
      <c r="CE58" s="32">
        <f>2*(females!CE57-females!CE58)/(females!CE57+females!CE58)</f>
        <v>3.0086184382345262E-3</v>
      </c>
      <c r="CF58" s="32">
        <f>2*(females!CF57-females!CF58)/(females!CF57+females!CF58)</f>
        <v>2.7950731620829555E-3</v>
      </c>
      <c r="CG58" s="32">
        <f>2*(females!CG57-females!CG58)/(females!CG57+females!CG58)</f>
        <v>2.9798805963928859E-3</v>
      </c>
      <c r="CH58" s="32">
        <f>2*(females!CH57-females!CH58)/(females!CH57+females!CH58)</f>
        <v>2.7797587752403661E-3</v>
      </c>
      <c r="CI58" s="32">
        <f>2*(females!CI57-females!CI58)/(females!CI57+females!CI58)</f>
        <v>2.7376014239691056E-3</v>
      </c>
      <c r="CJ58" s="32">
        <f>2*(females!CJ57-females!CJ58)/(females!CJ57+females!CJ58)</f>
        <v>2.5294977957977028E-3</v>
      </c>
      <c r="CK58" s="32">
        <f>2*(females!CK57-females!CK58)/(females!CK57+females!CK58)</f>
        <v>2.8674430926828253E-3</v>
      </c>
      <c r="CL58" s="32">
        <f>2*(females!CL57-females!CL58)/(females!CL57+females!CL58)</f>
        <v>2.5278926425840679E-3</v>
      </c>
      <c r="CM58" s="32">
        <f>2*(females!CM57-females!CM58)/(females!CM57+females!CM58)</f>
        <v>2.8238616307800918E-3</v>
      </c>
      <c r="CN58" s="32">
        <f>2*(females!CN57-females!CN58)/(females!CN57+females!CN58)</f>
        <v>2.5866770549279315E-3</v>
      </c>
    </row>
    <row r="59" spans="1:145" x14ac:dyDescent="0.25">
      <c r="A59" s="31">
        <f>'2a) male mx'!A59</f>
        <v>56</v>
      </c>
      <c r="B59" s="32">
        <f>2*(females!B58-females!B59)/(females!B58+females!B59)</f>
        <v>1.3119713951729355E-2</v>
      </c>
      <c r="C59" s="32">
        <f>2*(females!C58-females!C59)/(females!C58+females!C59)</f>
        <v>1.2327063989630453E-2</v>
      </c>
      <c r="D59" s="32">
        <f>2*(females!D58-females!D59)/(females!D58+females!D59)</f>
        <v>1.323051948051948E-2</v>
      </c>
      <c r="E59" s="32">
        <f>2*(females!E58-females!E59)/(females!E58+females!E59)</f>
        <v>1.2494082978312032E-2</v>
      </c>
      <c r="F59" s="32">
        <f>2*(females!F58-females!F59)/(females!F58+females!F59)</f>
        <v>1.1480754974447119E-2</v>
      </c>
      <c r="G59" s="32">
        <f>2*(females!G58-females!G59)/(females!G58+females!G59)</f>
        <v>1.2800612949887383E-2</v>
      </c>
      <c r="H59" s="32">
        <f>2*(females!H58-females!H59)/(females!H58+females!H59)</f>
        <v>1.2827880493298721E-2</v>
      </c>
      <c r="I59" s="32">
        <f>2*(females!I58-females!I59)/(females!I58+females!I59)</f>
        <v>1.1550256893644703E-2</v>
      </c>
      <c r="J59" s="32">
        <f>2*(females!J58-females!J59)/(females!J58+females!J59)</f>
        <v>1.1595532117003505E-2</v>
      </c>
      <c r="K59" s="32">
        <f>2*(females!K58-females!K59)/(females!K58+females!K59)</f>
        <v>1.0469464063149149E-2</v>
      </c>
      <c r="L59" s="32">
        <f>2*(females!L58-females!L59)/(females!L58+females!L59)</f>
        <v>1.0953290413973667E-2</v>
      </c>
      <c r="M59" s="32">
        <f>2*(females!M58-females!M59)/(females!M58+females!M59)</f>
        <v>1.0421792396886079E-2</v>
      </c>
      <c r="N59" s="32">
        <f>2*(females!N58-females!N59)/(females!N58+females!N59)</f>
        <v>1.0466846578728341E-2</v>
      </c>
      <c r="O59" s="32">
        <f>2*(females!O58-females!O59)/(females!O58+females!O59)</f>
        <v>1.0531623593389969E-2</v>
      </c>
      <c r="P59" s="32">
        <f>2*(females!P58-females!P59)/(females!P58+females!P59)</f>
        <v>1.1146215089093896E-2</v>
      </c>
      <c r="Q59" s="32">
        <f>2*(females!Q58-females!Q59)/(females!Q58+females!Q59)</f>
        <v>1.0821483492491409E-2</v>
      </c>
      <c r="R59" s="32">
        <f>2*(females!R58-females!R59)/(females!R58+females!R59)</f>
        <v>1.0724361489453133E-2</v>
      </c>
      <c r="S59" s="32">
        <f>2*(females!S58-females!S59)/(females!S58+females!S59)</f>
        <v>1.1172349369453527E-2</v>
      </c>
      <c r="T59" s="32">
        <f>2*(females!T58-females!T59)/(females!T58+females!T59)</f>
        <v>1.0014589154570857E-2</v>
      </c>
      <c r="U59" s="32">
        <f>2*(females!U58-females!U59)/(females!U58+females!U59)</f>
        <v>1.1451178906240402E-2</v>
      </c>
      <c r="V59" s="32">
        <f>2*(females!V58-females!V59)/(females!V58+females!V59)</f>
        <v>1.0706769878287409E-2</v>
      </c>
      <c r="W59" s="32">
        <f>2*(females!W58-females!W59)/(females!W58+females!W59)</f>
        <v>1.1162021991033381E-2</v>
      </c>
      <c r="X59" s="32">
        <f>2*(females!X58-females!X59)/(females!X58+females!X59)</f>
        <v>1.0352501444678051E-2</v>
      </c>
      <c r="Y59" s="32">
        <f>2*(females!Y58-females!Y59)/(females!Y58+females!Y59)</f>
        <v>1.0046386425361117E-2</v>
      </c>
      <c r="Z59" s="32">
        <f>2*(females!Z58-females!Z59)/(females!Z58+females!Z59)</f>
        <v>9.58033823485549E-3</v>
      </c>
      <c r="AA59" s="32">
        <f>2*(females!AA58-females!AA59)/(females!AA58+females!AA59)</f>
        <v>1.0371104122782415E-2</v>
      </c>
      <c r="AB59" s="32">
        <f>2*(females!AB58-females!AB59)/(females!AB58+females!AB59)</f>
        <v>9.4129303938568238E-3</v>
      </c>
      <c r="AC59" s="32">
        <f>2*(females!AC58-females!AC59)/(females!AC58+females!AC59)</f>
        <v>1.0629863456173836E-2</v>
      </c>
      <c r="AD59" s="32">
        <f>2*(females!AD58-females!AD59)/(females!AD58+females!AD59)</f>
        <v>9.7714186005932648E-3</v>
      </c>
      <c r="AE59" s="32">
        <f>2*(females!AE58-females!AE59)/(females!AE58+females!AE59)</f>
        <v>9.1066429708099566E-3</v>
      </c>
      <c r="AF59" s="32">
        <f>2*(females!AF58-females!AF59)/(females!AF58+females!AF59)</f>
        <v>9.633429977514249E-3</v>
      </c>
      <c r="AG59" s="32">
        <f>2*(females!AG58-females!AG59)/(females!AG58+females!AG59)</f>
        <v>1.0056989607777405E-2</v>
      </c>
      <c r="AH59" s="32">
        <f>2*(females!AH58-females!AH59)/(females!AH58+females!AH59)</f>
        <v>7.8965313712343922E-3</v>
      </c>
      <c r="AI59" s="32">
        <f>2*(females!AI58-females!AI59)/(females!AI58+females!AI59)</f>
        <v>8.6168474223740892E-3</v>
      </c>
      <c r="AJ59" s="32">
        <f>2*(females!AJ58-females!AJ59)/(females!AJ58+females!AJ59)</f>
        <v>7.5301375610973137E-3</v>
      </c>
      <c r="AK59" s="32">
        <f>2*(females!AK58-females!AK59)/(females!AK58+females!AK59)</f>
        <v>8.9403579542557347E-3</v>
      </c>
      <c r="AL59" s="32">
        <f>2*(females!AL58-females!AL59)/(females!AL58+females!AL59)</f>
        <v>8.1898231563013631E-3</v>
      </c>
      <c r="AM59" s="32">
        <f>2*(females!AM58-females!AM59)/(females!AM58+females!AM59)</f>
        <v>7.1102310825101817E-3</v>
      </c>
      <c r="AN59" s="32">
        <f>2*(females!AN58-females!AN59)/(females!AN58+females!AN59)</f>
        <v>7.9938214187059934E-3</v>
      </c>
      <c r="AO59" s="32">
        <f>2*(females!AO58-females!AO59)/(females!AO58+females!AO59)</f>
        <v>8.2546108861898341E-3</v>
      </c>
      <c r="AP59" s="32">
        <f>2*(females!AP58-females!AP59)/(females!AP58+females!AP59)</f>
        <v>7.3559826050016213E-3</v>
      </c>
      <c r="AQ59" s="32">
        <f>2*(females!AQ58-females!AQ59)/(females!AQ58+females!AQ59)</f>
        <v>8.1027014608397452E-3</v>
      </c>
      <c r="AR59" s="32">
        <f>2*(females!AR58-females!AR59)/(females!AR58+females!AR59)</f>
        <v>8.1679363619024115E-3</v>
      </c>
      <c r="AS59" s="32">
        <f>2*(females!AS58-females!AS59)/(females!AS58+females!AS59)</f>
        <v>8.2519196393438937E-3</v>
      </c>
      <c r="AT59" s="32">
        <f>2*(females!AT58-females!AT59)/(females!AT58+females!AT59)</f>
        <v>7.4408776189191618E-3</v>
      </c>
      <c r="AU59" s="32">
        <f>2*(females!AU58-females!AU59)/(females!AU58+females!AU59)</f>
        <v>8.947942310502591E-3</v>
      </c>
      <c r="AV59" s="32">
        <f>2*(females!AV58-females!AV59)/(females!AV58+females!AV59)</f>
        <v>8.40279645065878E-3</v>
      </c>
      <c r="AW59" s="32">
        <f>2*(females!AW58-females!AW59)/(females!AW58+females!AW59)</f>
        <v>7.9466041997074671E-3</v>
      </c>
      <c r="AX59" s="32">
        <f>2*(females!AX58-females!AX59)/(females!AX58+females!AX59)</f>
        <v>8.1884345344154421E-3</v>
      </c>
      <c r="AY59" s="32">
        <f>2*(females!AY58-females!AY59)/(females!AY58+females!AY59)</f>
        <v>8.2147506396732049E-3</v>
      </c>
      <c r="AZ59" s="32">
        <f>2*(females!AZ58-females!AZ59)/(females!AZ58+females!AZ59)</f>
        <v>7.7994677616420168E-3</v>
      </c>
      <c r="BA59" s="32">
        <f>2*(females!BA58-females!BA59)/(females!BA58+females!BA59)</f>
        <v>7.3077820104174764E-3</v>
      </c>
      <c r="BB59" s="32">
        <f>2*(females!BB58-females!BB59)/(females!BB58+females!BB59)</f>
        <v>7.3115829411146572E-3</v>
      </c>
      <c r="BC59" s="32">
        <f>2*(females!BC58-females!BC59)/(females!BC58+females!BC59)</f>
        <v>7.1017455226319668E-3</v>
      </c>
      <c r="BD59" s="32">
        <f>2*(females!BD58-females!BD59)/(females!BD58+females!BD59)</f>
        <v>6.4806104316922752E-3</v>
      </c>
      <c r="BE59" s="32">
        <f>2*(females!BE58-females!BE59)/(females!BE58+females!BE59)</f>
        <v>6.9833322353251206E-3</v>
      </c>
      <c r="BF59" s="32">
        <f>2*(females!BF58-females!BF59)/(females!BF58+females!BF59)</f>
        <v>6.3542059703288111E-3</v>
      </c>
      <c r="BG59" s="32">
        <f>2*(females!BG58-females!BG59)/(females!BG58+females!BG59)</f>
        <v>6.3174778097228055E-3</v>
      </c>
      <c r="BH59" s="32">
        <f>2*(females!BH58-females!BH59)/(females!BH58+females!BH59)</f>
        <v>5.711406013774567E-3</v>
      </c>
      <c r="BI59" s="32">
        <f>2*(females!BI58-females!BI59)/(females!BI58+females!BI59)</f>
        <v>6.1041816345161759E-3</v>
      </c>
      <c r="BJ59" s="32">
        <f>2*(females!BJ58-females!BJ59)/(females!BJ58+females!BJ59)</f>
        <v>5.5596259104426149E-3</v>
      </c>
      <c r="BK59" s="32">
        <f>2*(females!BK58-females!BK59)/(females!BK58+females!BK59)</f>
        <v>5.2478165527125396E-3</v>
      </c>
      <c r="BL59" s="32">
        <f>2*(females!BL58-females!BL59)/(females!BL58+females!BL59)</f>
        <v>5.9451178541672263E-3</v>
      </c>
      <c r="BM59" s="32">
        <f>2*(females!BM58-females!BM59)/(females!BM58+females!BM59)</f>
        <v>4.8854076631108774E-3</v>
      </c>
      <c r="BN59" s="32">
        <f>2*(females!BN58-females!BN59)/(females!BN58+females!BN59)</f>
        <v>5.1344296808704896E-3</v>
      </c>
      <c r="BO59" s="32">
        <f>2*(females!BO58-females!BO59)/(females!BO58+females!BO59)</f>
        <v>5.0360058379175952E-3</v>
      </c>
      <c r="BP59" s="32">
        <f>2*(females!BP58-females!BP59)/(females!BP58+females!BP59)</f>
        <v>5.4093348442410894E-3</v>
      </c>
      <c r="BQ59" s="32">
        <f>2*(females!BQ58-females!BQ59)/(females!BQ58+females!BQ59)</f>
        <v>5.0769542540823618E-3</v>
      </c>
      <c r="BR59" s="32">
        <f>2*(females!BR58-females!BR59)/(females!BR58+females!BR59)</f>
        <v>4.8914346609830826E-3</v>
      </c>
      <c r="BS59" s="32">
        <f>2*(females!BS58-females!BS59)/(females!BS58+females!BS59)</f>
        <v>4.2690567720833419E-3</v>
      </c>
      <c r="BT59" s="32">
        <f>2*(females!BT58-females!BT59)/(females!BT58+females!BT59)</f>
        <v>4.2923685925800315E-3</v>
      </c>
      <c r="BU59" s="32">
        <f>2*(females!BU58-females!BU59)/(females!BU58+females!BU59)</f>
        <v>4.2686382196706896E-3</v>
      </c>
      <c r="BV59" s="32">
        <f>2*(females!BV58-females!BV59)/(females!BV58+females!BV59)</f>
        <v>4.3485603309972136E-3</v>
      </c>
      <c r="BW59" s="32">
        <f>2*(females!BW58-females!BW59)/(females!BW58+females!BW59)</f>
        <v>4.1724544066928278E-3</v>
      </c>
      <c r="BX59" s="32">
        <f>2*(females!BX58-females!BX59)/(females!BX58+females!BX59)</f>
        <v>3.969468872396356E-3</v>
      </c>
      <c r="BY59" s="32">
        <f>2*(females!BY58-females!BY59)/(females!BY58+females!BY59)</f>
        <v>3.8991284920910922E-3</v>
      </c>
      <c r="BZ59" s="32">
        <f>2*(females!BZ58-females!BZ59)/(females!BZ58+females!BZ59)</f>
        <v>3.7432450243838145E-3</v>
      </c>
      <c r="CA59" s="32">
        <f>2*(females!CA58-females!CA59)/(females!CA58+females!CA59)</f>
        <v>3.6121803141438446E-3</v>
      </c>
      <c r="CB59" s="32">
        <f>2*(females!CB58-females!CB59)/(females!CB58+females!CB59)</f>
        <v>3.0384431395843957E-3</v>
      </c>
      <c r="CC59" s="32">
        <f>2*(females!CC58-females!CC59)/(females!CC58+females!CC59)</f>
        <v>3.8255788289945246E-3</v>
      </c>
      <c r="CD59" s="32">
        <f>2*(females!CD58-females!CD59)/(females!CD58+females!CD59)</f>
        <v>3.4368942211976737E-3</v>
      </c>
      <c r="CE59" s="32">
        <f>2*(females!CE58-females!CE59)/(females!CE58+females!CE59)</f>
        <v>3.2800800632961139E-3</v>
      </c>
      <c r="CF59" s="32">
        <f>2*(females!CF58-females!CF59)/(females!CF58+females!CF59)</f>
        <v>3.0228702623830467E-3</v>
      </c>
      <c r="CG59" s="32">
        <f>2*(females!CG58-females!CG59)/(females!CG58+females!CG59)</f>
        <v>3.0201850777776037E-3</v>
      </c>
      <c r="CH59" s="32">
        <f>2*(females!CH58-females!CH59)/(females!CH58+females!CH59)</f>
        <v>3.1116540843070303E-3</v>
      </c>
      <c r="CI59" s="32">
        <f>2*(females!CI58-females!CI59)/(females!CI58+females!CI59)</f>
        <v>3.1005485987503851E-3</v>
      </c>
      <c r="CJ59" s="32">
        <f>2*(females!CJ58-females!CJ59)/(females!CJ58+females!CJ59)</f>
        <v>2.7449159043349842E-3</v>
      </c>
      <c r="CK59" s="32">
        <f>2*(females!CK58-females!CK59)/(females!CK58+females!CK59)</f>
        <v>2.8652548774452348E-3</v>
      </c>
      <c r="CL59" s="32">
        <f>2*(females!CL58-females!CL59)/(females!CL58+females!CL59)</f>
        <v>2.9834242617068109E-3</v>
      </c>
      <c r="CM59" s="32">
        <f>2*(females!CM58-females!CM59)/(females!CM58+females!CM59)</f>
        <v>2.7901553325282141E-3</v>
      </c>
      <c r="CN59" s="32">
        <f>2*(females!CN58-females!CN59)/(females!CN58+females!CN59)</f>
        <v>2.8437055671005139E-3</v>
      </c>
    </row>
    <row r="60" spans="1:145" x14ac:dyDescent="0.25">
      <c r="A60" s="31">
        <f>'2a) male mx'!A60</f>
        <v>57</v>
      </c>
      <c r="B60" s="32">
        <f>2*(females!B59-females!B60)/(females!B59+females!B60)</f>
        <v>1.2466830569504322E-2</v>
      </c>
      <c r="C60" s="32">
        <f>2*(females!C59-females!C60)/(females!C59+females!C60)</f>
        <v>1.2373121936848872E-2</v>
      </c>
      <c r="D60" s="32">
        <f>2*(females!D59-females!D60)/(females!D59+females!D60)</f>
        <v>1.2676702960866676E-2</v>
      </c>
      <c r="E60" s="32">
        <f>2*(females!E59-females!E60)/(females!E59+females!E60)</f>
        <v>1.2461942469840883E-2</v>
      </c>
      <c r="F60" s="32">
        <f>2*(females!F59-females!F60)/(females!F59+females!F60)</f>
        <v>1.0413281244818232E-2</v>
      </c>
      <c r="G60" s="32">
        <f>2*(females!G59-females!G60)/(females!G59+females!G60)</f>
        <v>1.0598982871883291E-2</v>
      </c>
      <c r="H60" s="32">
        <f>2*(females!H59-females!H60)/(females!H59+females!H60)</f>
        <v>1.2927227471027487E-2</v>
      </c>
      <c r="I60" s="32">
        <f>2*(females!I59-females!I60)/(females!I59+females!I60)</f>
        <v>1.1050465583103394E-2</v>
      </c>
      <c r="J60" s="32">
        <f>2*(females!J59-females!J60)/(females!J59+females!J60)</f>
        <v>1.1731565865782933E-2</v>
      </c>
      <c r="K60" s="32">
        <f>2*(females!K59-females!K60)/(females!K59+females!K60)</f>
        <v>1.1424731182795699E-2</v>
      </c>
      <c r="L60" s="32">
        <f>2*(females!L59-females!L60)/(females!L59+females!L60)</f>
        <v>1.0676042832028129E-2</v>
      </c>
      <c r="M60" s="32">
        <f>2*(females!M59-females!M60)/(females!M59+females!M60)</f>
        <v>1.0800747253588028E-2</v>
      </c>
      <c r="N60" s="32">
        <f>2*(females!N59-females!N60)/(females!N59+females!N60)</f>
        <v>1.0551937707884642E-2</v>
      </c>
      <c r="O60" s="32">
        <f>2*(females!O59-females!O60)/(females!O59+females!O60)</f>
        <v>1.1967544329617413E-2</v>
      </c>
      <c r="P60" s="32">
        <f>2*(females!P59-females!P60)/(females!P59+females!P60)</f>
        <v>1.1516069454296798E-2</v>
      </c>
      <c r="Q60" s="32">
        <f>2*(females!Q59-females!Q60)/(females!Q59+females!Q60)</f>
        <v>1.1660576116938555E-2</v>
      </c>
      <c r="R60" s="32">
        <f>2*(females!R59-females!R60)/(females!R59+females!R60)</f>
        <v>1.106850764029239E-2</v>
      </c>
      <c r="S60" s="32">
        <f>2*(females!S59-females!S60)/(females!S59+females!S60)</f>
        <v>1.1450598038659939E-2</v>
      </c>
      <c r="T60" s="32">
        <f>2*(females!T59-females!T60)/(females!T59+females!T60)</f>
        <v>1.1045167739114138E-2</v>
      </c>
      <c r="U60" s="32">
        <f>2*(females!U59-females!U60)/(females!U59+females!U60)</f>
        <v>1.0247110625322162E-2</v>
      </c>
      <c r="V60" s="32">
        <f>2*(females!V59-females!V60)/(females!V59+females!V60)</f>
        <v>1.046000385564946E-2</v>
      </c>
      <c r="W60" s="32">
        <f>2*(females!W59-females!W60)/(females!W59+females!W60)</f>
        <v>1.2254320833593312E-2</v>
      </c>
      <c r="X60" s="32">
        <f>2*(females!X59-females!X60)/(females!X59+females!X60)</f>
        <v>1.2073135098506089E-2</v>
      </c>
      <c r="Y60" s="32">
        <f>2*(females!Y59-females!Y60)/(females!Y59+females!Y60)</f>
        <v>9.7092091849118895E-3</v>
      </c>
      <c r="Z60" s="32">
        <f>2*(females!Z59-females!Z60)/(females!Z59+females!Z60)</f>
        <v>1.0557015112439443E-2</v>
      </c>
      <c r="AA60" s="32">
        <f>2*(females!AA59-females!AA60)/(females!AA59+females!AA60)</f>
        <v>9.4619923219247011E-3</v>
      </c>
      <c r="AB60" s="32">
        <f>2*(females!AB59-females!AB60)/(females!AB59+females!AB60)</f>
        <v>1.0052884844442327E-2</v>
      </c>
      <c r="AC60" s="32">
        <f>2*(females!AC59-females!AC60)/(females!AC59+females!AC60)</f>
        <v>9.6823569894514509E-3</v>
      </c>
      <c r="AD60" s="32">
        <f>2*(females!AD59-females!AD60)/(females!AD59+females!AD60)</f>
        <v>9.737990496942928E-3</v>
      </c>
      <c r="AE60" s="32">
        <f>2*(females!AE59-females!AE60)/(females!AE59+females!AE60)</f>
        <v>9.5436852225296628E-3</v>
      </c>
      <c r="AF60" s="32">
        <f>2*(females!AF59-females!AF60)/(females!AF59+females!AF60)</f>
        <v>1.0198872138535658E-2</v>
      </c>
      <c r="AG60" s="32">
        <f>2*(females!AG59-females!AG60)/(females!AG59+females!AG60)</f>
        <v>9.6546168798192829E-3</v>
      </c>
      <c r="AH60" s="32">
        <f>2*(females!AH59-females!AH60)/(females!AH59+females!AH60)</f>
        <v>1.0177057673848432E-2</v>
      </c>
      <c r="AI60" s="32">
        <f>2*(females!AI59-females!AI60)/(females!AI59+females!AI60)</f>
        <v>8.8422630198576237E-3</v>
      </c>
      <c r="AJ60" s="32">
        <f>2*(females!AJ59-females!AJ60)/(females!AJ59+females!AJ60)</f>
        <v>7.8740607411216818E-3</v>
      </c>
      <c r="AK60" s="32">
        <f>2*(females!AK59-females!AK60)/(females!AK59+females!AK60)</f>
        <v>8.2977118430978131E-3</v>
      </c>
      <c r="AL60" s="32">
        <f>2*(females!AL59-females!AL60)/(females!AL59+females!AL60)</f>
        <v>9.2758247393310931E-3</v>
      </c>
      <c r="AM60" s="32">
        <f>2*(females!AM59-females!AM60)/(females!AM59+females!AM60)</f>
        <v>8.7999818557075137E-3</v>
      </c>
      <c r="AN60" s="32">
        <f>2*(females!AN59-females!AN60)/(females!AN59+females!AN60)</f>
        <v>8.7774152103964609E-3</v>
      </c>
      <c r="AO60" s="32">
        <f>2*(females!AO59-females!AO60)/(females!AO59+females!AO60)</f>
        <v>7.9248555896307971E-3</v>
      </c>
      <c r="AP60" s="32">
        <f>2*(females!AP59-females!AP60)/(females!AP59+females!AP60)</f>
        <v>8.0663331981433908E-3</v>
      </c>
      <c r="AQ60" s="32">
        <f>2*(females!AQ59-females!AQ60)/(females!AQ59+females!AQ60)</f>
        <v>7.2163842414044279E-3</v>
      </c>
      <c r="AR60" s="32">
        <f>2*(females!AR59-females!AR60)/(females!AR59+females!AR60)</f>
        <v>8.5305697606009867E-3</v>
      </c>
      <c r="AS60" s="32">
        <f>2*(females!AS59-females!AS60)/(females!AS59+females!AS60)</f>
        <v>8.3091973632751608E-3</v>
      </c>
      <c r="AT60" s="32">
        <f>2*(females!AT59-females!AT60)/(females!AT59+females!AT60)</f>
        <v>9.0664913811666307E-3</v>
      </c>
      <c r="AU60" s="32">
        <f>2*(females!AU59-females!AU60)/(females!AU59+females!AU60)</f>
        <v>8.3794923547053854E-3</v>
      </c>
      <c r="AV60" s="32">
        <f>2*(females!AV59-females!AV60)/(females!AV59+females!AV60)</f>
        <v>8.6215176356928564E-3</v>
      </c>
      <c r="AW60" s="32">
        <f>2*(females!AW59-females!AW60)/(females!AW59+females!AW60)</f>
        <v>7.9989154013015186E-3</v>
      </c>
      <c r="AX60" s="32">
        <f>2*(females!AX59-females!AX60)/(females!AX59+females!AX60)</f>
        <v>7.9281064888848847E-3</v>
      </c>
      <c r="AY60" s="32">
        <f>2*(females!AY59-females!AY60)/(females!AY59+females!AY60)</f>
        <v>9.2376661308216541E-3</v>
      </c>
      <c r="AZ60" s="32">
        <f>2*(females!AZ59-females!AZ60)/(females!AZ59+females!AZ60)</f>
        <v>7.9962661598241055E-3</v>
      </c>
      <c r="BA60" s="32">
        <f>2*(females!BA59-females!BA60)/(females!BA59+females!BA60)</f>
        <v>8.0355444137298129E-3</v>
      </c>
      <c r="BB60" s="32">
        <f>2*(females!BB59-females!BB60)/(females!BB59+females!BB60)</f>
        <v>7.924786972586478E-3</v>
      </c>
      <c r="BC60" s="32">
        <f>2*(females!BC59-females!BC60)/(females!BC59+females!BC60)</f>
        <v>8.2393658591046106E-3</v>
      </c>
      <c r="BD60" s="32">
        <f>2*(females!BD59-females!BD60)/(females!BD59+females!BD60)</f>
        <v>7.4121264160873059E-3</v>
      </c>
      <c r="BE60" s="32">
        <f>2*(females!BE59-females!BE60)/(females!BE59+females!BE60)</f>
        <v>6.9325814744174473E-3</v>
      </c>
      <c r="BF60" s="32">
        <f>2*(females!BF59-females!BF60)/(females!BF59+females!BF60)</f>
        <v>7.3669895001128721E-3</v>
      </c>
      <c r="BG60" s="32">
        <f>2*(females!BG59-females!BG60)/(females!BG59+females!BG60)</f>
        <v>7.1400325146096051E-3</v>
      </c>
      <c r="BH60" s="32">
        <f>2*(females!BH59-females!BH60)/(females!BH59+females!BH60)</f>
        <v>6.5425044707113885E-3</v>
      </c>
      <c r="BI60" s="32">
        <f>2*(females!BI59-females!BI60)/(females!BI59+females!BI60)</f>
        <v>6.3706731605496607E-3</v>
      </c>
      <c r="BJ60" s="32">
        <f>2*(females!BJ59-females!BJ60)/(females!BJ59+females!BJ60)</f>
        <v>6.0471416960173391E-3</v>
      </c>
      <c r="BK60" s="32">
        <f>2*(females!BK59-females!BK60)/(females!BK59+females!BK60)</f>
        <v>6.6014471152543294E-3</v>
      </c>
      <c r="BL60" s="32">
        <f>2*(females!BL59-females!BL60)/(females!BL59+females!BL60)</f>
        <v>6.0240638096525616E-3</v>
      </c>
      <c r="BM60" s="32">
        <f>2*(females!BM59-females!BM60)/(females!BM59+females!BM60)</f>
        <v>5.9483005241197651E-3</v>
      </c>
      <c r="BN60" s="32">
        <f>2*(females!BN59-females!BN60)/(females!BN59+females!BN60)</f>
        <v>6.0381190017120608E-3</v>
      </c>
      <c r="BO60" s="32">
        <f>2*(females!BO59-females!BO60)/(females!BO59+females!BO60)</f>
        <v>5.3093160225269765E-3</v>
      </c>
      <c r="BP60" s="32">
        <f>2*(females!BP59-females!BP60)/(females!BP59+females!BP60)</f>
        <v>5.1477976775802124E-3</v>
      </c>
      <c r="BQ60" s="32">
        <f>2*(females!BQ59-females!BQ60)/(females!BQ59+females!BQ60)</f>
        <v>5.1673492141769764E-3</v>
      </c>
      <c r="BR60" s="32">
        <f>2*(females!BR59-females!BR60)/(females!BR59+females!BR60)</f>
        <v>4.7973956994774268E-3</v>
      </c>
      <c r="BS60" s="32">
        <f>2*(females!BS59-females!BS60)/(females!BS59+females!BS60)</f>
        <v>5.2069440146818753E-3</v>
      </c>
      <c r="BT60" s="32">
        <f>2*(females!BT59-females!BT60)/(females!BT59+females!BT60)</f>
        <v>4.6522769009661189E-3</v>
      </c>
      <c r="BU60" s="32">
        <f>2*(females!BU59-females!BU60)/(females!BU59+females!BU60)</f>
        <v>5.3001841228620993E-3</v>
      </c>
      <c r="BV60" s="32">
        <f>2*(females!BV59-females!BV60)/(females!BV59+females!BV60)</f>
        <v>4.7182064453880857E-3</v>
      </c>
      <c r="BW60" s="32">
        <f>2*(females!BW59-females!BW60)/(females!BW59+females!BW60)</f>
        <v>4.870465771448884E-3</v>
      </c>
      <c r="BX60" s="32">
        <f>2*(females!BX59-females!BX60)/(females!BX59+females!BX60)</f>
        <v>4.0383912151741759E-3</v>
      </c>
      <c r="BY60" s="32">
        <f>2*(females!BY59-females!BY60)/(females!BY59+females!BY60)</f>
        <v>4.5612085615260468E-3</v>
      </c>
      <c r="BZ60" s="32">
        <f>2*(females!BZ59-females!BZ60)/(females!BZ59+females!BZ60)</f>
        <v>4.2345966546686424E-3</v>
      </c>
      <c r="CA60" s="32">
        <f>2*(females!CA59-females!CA60)/(females!CA59+females!CA60)</f>
        <v>3.9959406317391852E-3</v>
      </c>
      <c r="CB60" s="32">
        <f>2*(females!CB59-females!CB60)/(females!CB59+females!CB60)</f>
        <v>3.9247130317353138E-3</v>
      </c>
      <c r="CC60" s="32">
        <f>2*(females!CC59-females!CC60)/(females!CC59+females!CC60)</f>
        <v>3.7874192272187787E-3</v>
      </c>
      <c r="CD60" s="32">
        <f>2*(females!CD59-females!CD60)/(females!CD59+females!CD60)</f>
        <v>3.6594214328527714E-3</v>
      </c>
      <c r="CE60" s="32">
        <f>2*(females!CE59-females!CE60)/(females!CE59+females!CE60)</f>
        <v>3.9545645771981493E-3</v>
      </c>
      <c r="CF60" s="32">
        <f>2*(females!CF59-females!CF60)/(females!CF59+females!CF60)</f>
        <v>3.5575424622601415E-3</v>
      </c>
      <c r="CG60" s="32">
        <f>2*(females!CG59-females!CG60)/(females!CG59+females!CG60)</f>
        <v>3.564875491480996E-3</v>
      </c>
      <c r="CH60" s="32">
        <f>2*(females!CH59-females!CH60)/(females!CH59+females!CH60)</f>
        <v>3.1318574847727832E-3</v>
      </c>
      <c r="CI60" s="32">
        <f>2*(females!CI59-females!CI60)/(females!CI59+females!CI60)</f>
        <v>3.0997036431989781E-3</v>
      </c>
      <c r="CJ60" s="32">
        <f>2*(females!CJ59-females!CJ60)/(females!CJ59+females!CJ60)</f>
        <v>3.3814730869289838E-3</v>
      </c>
      <c r="CK60" s="32">
        <f>2*(females!CK59-females!CK60)/(females!CK59+females!CK60)</f>
        <v>3.3863584105018919E-3</v>
      </c>
      <c r="CL60" s="32">
        <f>2*(females!CL59-females!CL60)/(females!CL59+females!CL60)</f>
        <v>3.0447451987716391E-3</v>
      </c>
      <c r="CM60" s="32">
        <f>2*(females!CM59-females!CM60)/(females!CM59+females!CM60)</f>
        <v>3.0593652600199432E-3</v>
      </c>
      <c r="CN60" s="32">
        <f>2*(females!CN59-females!CN60)/(females!CN59+females!CN60)</f>
        <v>2.9459696627804938E-3</v>
      </c>
    </row>
    <row r="61" spans="1:145" x14ac:dyDescent="0.25">
      <c r="A61" s="31">
        <f>'2a) male mx'!A61</f>
        <v>58</v>
      </c>
      <c r="B61" s="32">
        <f>2*(females!B60-females!B61)/(females!B60+females!B61)</f>
        <v>1.3746189454668623E-2</v>
      </c>
      <c r="C61" s="32">
        <f>2*(females!C60-females!C61)/(females!C60+females!C61)</f>
        <v>1.4276021169765233E-2</v>
      </c>
      <c r="D61" s="32">
        <f>2*(females!D60-females!D61)/(females!D60+females!D61)</f>
        <v>1.479711282624855E-2</v>
      </c>
      <c r="E61" s="32">
        <f>2*(females!E60-females!E61)/(females!E60+females!E61)</f>
        <v>1.4795349250993999E-2</v>
      </c>
      <c r="F61" s="32">
        <f>2*(females!F60-females!F61)/(females!F60+females!F61)</f>
        <v>1.4086682109645147E-2</v>
      </c>
      <c r="G61" s="32">
        <f>2*(females!G60-females!G61)/(females!G60+females!G61)</f>
        <v>1.3813817876785074E-2</v>
      </c>
      <c r="H61" s="32">
        <f>2*(females!H60-females!H61)/(females!H60+females!H61)</f>
        <v>1.5542177669487787E-2</v>
      </c>
      <c r="I61" s="32">
        <f>2*(females!I60-females!I61)/(females!I60+females!I61)</f>
        <v>1.4524486271096544E-2</v>
      </c>
      <c r="J61" s="32">
        <f>2*(females!J60-females!J61)/(females!J60+females!J61)</f>
        <v>1.4857204266408748E-2</v>
      </c>
      <c r="K61" s="32">
        <f>2*(females!K60-females!K61)/(females!K60+females!K61)</f>
        <v>1.1635660029546732E-2</v>
      </c>
      <c r="L61" s="32">
        <f>2*(females!L60-females!L61)/(females!L60+females!L61)</f>
        <v>1.3289079533911738E-2</v>
      </c>
      <c r="M61" s="32">
        <f>2*(females!M60-females!M61)/(females!M60+females!M61)</f>
        <v>1.2734908746056629E-2</v>
      </c>
      <c r="N61" s="32">
        <f>2*(females!N60-females!N61)/(females!N60+females!N61)</f>
        <v>1.3270484456509824E-2</v>
      </c>
      <c r="O61" s="32">
        <f>2*(females!O60-females!O61)/(females!O60+females!O61)</f>
        <v>1.3822865923431522E-2</v>
      </c>
      <c r="P61" s="32">
        <f>2*(females!P60-females!P61)/(females!P60+females!P61)</f>
        <v>1.3055826922952506E-2</v>
      </c>
      <c r="Q61" s="32">
        <f>2*(females!Q60-females!Q61)/(females!Q60+females!Q61)</f>
        <v>1.2410612498704529E-2</v>
      </c>
      <c r="R61" s="32">
        <f>2*(females!R60-females!R61)/(females!R60+females!R61)</f>
        <v>1.3217515438491393E-2</v>
      </c>
      <c r="S61" s="32">
        <f>2*(females!S60-females!S61)/(females!S60+females!S61)</f>
        <v>1.35460911491218E-2</v>
      </c>
      <c r="T61" s="32">
        <f>2*(females!T60-females!T61)/(females!T60+females!T61)</f>
        <v>1.3419762845849802E-2</v>
      </c>
      <c r="U61" s="32">
        <f>2*(females!U60-females!U61)/(females!U60+females!U61)</f>
        <v>1.2449357746301938E-2</v>
      </c>
      <c r="V61" s="32">
        <f>2*(females!V60-females!V61)/(females!V60+females!V61)</f>
        <v>1.2442364426663648E-2</v>
      </c>
      <c r="W61" s="32">
        <f>2*(females!W60-females!W61)/(females!W60+females!W61)</f>
        <v>1.3500189609404627E-2</v>
      </c>
      <c r="X61" s="32">
        <f>2*(females!X60-females!X61)/(females!X60+females!X61)</f>
        <v>1.2866675059801084E-2</v>
      </c>
      <c r="Y61" s="32">
        <f>2*(females!Y60-females!Y61)/(females!Y60+females!Y61)</f>
        <v>1.2035997570716087E-2</v>
      </c>
      <c r="Z61" s="32">
        <f>2*(females!Z60-females!Z61)/(females!Z60+females!Z61)</f>
        <v>1.1882636117120137E-2</v>
      </c>
      <c r="AA61" s="32">
        <f>2*(females!AA60-females!AA61)/(females!AA60+females!AA61)</f>
        <v>1.2454301730441141E-2</v>
      </c>
      <c r="AB61" s="32">
        <f>2*(females!AB60-females!AB61)/(females!AB60+females!AB61)</f>
        <v>1.1280254738730278E-2</v>
      </c>
      <c r="AC61" s="32">
        <f>2*(females!AC60-females!AC61)/(females!AC60+females!AC61)</f>
        <v>1.2586313433999845E-2</v>
      </c>
      <c r="AD61" s="32">
        <f>2*(females!AD60-females!AD61)/(females!AD60+females!AD61)</f>
        <v>1.0787844982583979E-2</v>
      </c>
      <c r="AE61" s="32">
        <f>2*(females!AE60-females!AE61)/(females!AE60+females!AE61)</f>
        <v>1.1254590688307073E-2</v>
      </c>
      <c r="AF61" s="32">
        <f>2*(females!AF60-females!AF61)/(females!AF60+females!AF61)</f>
        <v>1.0482752078170024E-2</v>
      </c>
      <c r="AG61" s="32">
        <f>2*(females!AG60-females!AG61)/(females!AG60+females!AG61)</f>
        <v>1.1372886754834067E-2</v>
      </c>
      <c r="AH61" s="32">
        <f>2*(females!AH60-females!AH61)/(females!AH60+females!AH61)</f>
        <v>1.0798555517898255E-2</v>
      </c>
      <c r="AI61" s="32">
        <f>2*(females!AI60-females!AI61)/(females!AI60+females!AI61)</f>
        <v>1.0136924124366443E-2</v>
      </c>
      <c r="AJ61" s="32">
        <f>2*(females!AJ60-females!AJ61)/(females!AJ60+females!AJ61)</f>
        <v>9.7422623954436186E-3</v>
      </c>
      <c r="AK61" s="32">
        <f>2*(females!AK60-females!AK61)/(females!AK60+females!AK61)</f>
        <v>9.7452960205746848E-3</v>
      </c>
      <c r="AL61" s="32">
        <f>2*(females!AL60-females!AL61)/(females!AL60+females!AL61)</f>
        <v>9.2933382407066611E-3</v>
      </c>
      <c r="AM61" s="32">
        <f>2*(females!AM60-females!AM61)/(females!AM60+females!AM61)</f>
        <v>1.0235039554878816E-2</v>
      </c>
      <c r="AN61" s="32">
        <f>2*(females!AN60-females!AN61)/(females!AN60+females!AN61)</f>
        <v>1.0088663166049755E-2</v>
      </c>
      <c r="AO61" s="32">
        <f>2*(females!AO60-females!AO61)/(females!AO60+females!AO61)</f>
        <v>8.8490516423336794E-3</v>
      </c>
      <c r="AP61" s="32">
        <f>2*(females!AP60-females!AP61)/(females!AP60+females!AP61)</f>
        <v>8.280186048624797E-3</v>
      </c>
      <c r="AQ61" s="32">
        <f>2*(females!AQ60-females!AQ61)/(females!AQ60+females!AQ61)</f>
        <v>9.5318896942848518E-3</v>
      </c>
      <c r="AR61" s="32">
        <f>2*(females!AR60-females!AR61)/(females!AR60+females!AR61)</f>
        <v>9.0624785993106121E-3</v>
      </c>
      <c r="AS61" s="32">
        <f>2*(females!AS60-females!AS61)/(females!AS60+females!AS61)</f>
        <v>9.6537682866848912E-3</v>
      </c>
      <c r="AT61" s="32">
        <f>2*(females!AT60-females!AT61)/(females!AT60+females!AT61)</f>
        <v>9.6780836021689888E-3</v>
      </c>
      <c r="AU61" s="32">
        <f>2*(females!AU60-females!AU61)/(females!AU60+females!AU61)</f>
        <v>9.3463824237674954E-3</v>
      </c>
      <c r="AV61" s="32">
        <f>2*(females!AV60-females!AV61)/(females!AV60+females!AV61)</f>
        <v>9.2117563900859616E-3</v>
      </c>
      <c r="AW61" s="32">
        <f>2*(females!AW60-females!AW61)/(females!AW60+females!AW61)</f>
        <v>1.0123811478213285E-2</v>
      </c>
      <c r="AX61" s="32">
        <f>2*(females!AX60-females!AX61)/(females!AX60+females!AX61)</f>
        <v>9.5426351305296156E-3</v>
      </c>
      <c r="AY61" s="32">
        <f>2*(females!AY60-females!AY61)/(females!AY60+females!AY61)</f>
        <v>9.3582353041997794E-3</v>
      </c>
      <c r="AZ61" s="32">
        <f>2*(females!AZ60-females!AZ61)/(females!AZ60+females!AZ61)</f>
        <v>8.6869740751661408E-3</v>
      </c>
      <c r="BA61" s="32">
        <f>2*(females!BA60-females!BA61)/(females!BA60+females!BA61)</f>
        <v>9.5743479733544096E-3</v>
      </c>
      <c r="BB61" s="32">
        <f>2*(females!BB60-females!BB61)/(females!BB60+females!BB61)</f>
        <v>8.4845283782189231E-3</v>
      </c>
      <c r="BC61" s="32">
        <f>2*(females!BC60-females!BC61)/(females!BC60+females!BC61)</f>
        <v>8.8618641443571778E-3</v>
      </c>
      <c r="BD61" s="32">
        <f>2*(females!BD60-females!BD61)/(females!BD60+females!BD61)</f>
        <v>7.98298451970904E-3</v>
      </c>
      <c r="BE61" s="32">
        <f>2*(females!BE60-females!BE61)/(females!BE60+females!BE61)</f>
        <v>8.2219251336898402E-3</v>
      </c>
      <c r="BF61" s="32">
        <f>2*(females!BF60-females!BF61)/(females!BF60+females!BF61)</f>
        <v>7.577564639510953E-3</v>
      </c>
      <c r="BG61" s="32">
        <f>2*(females!BG60-females!BG61)/(females!BG60+females!BG61)</f>
        <v>7.3357343202828072E-3</v>
      </c>
      <c r="BH61" s="32">
        <f>2*(females!BH60-females!BH61)/(females!BH60+females!BH61)</f>
        <v>6.8939776494609962E-3</v>
      </c>
      <c r="BI61" s="32">
        <f>2*(females!BI60-females!BI61)/(females!BI60+females!BI61)</f>
        <v>6.7957605834942907E-3</v>
      </c>
      <c r="BJ61" s="32">
        <f>2*(females!BJ60-females!BJ61)/(females!BJ60+females!BJ61)</f>
        <v>6.8935427574171029E-3</v>
      </c>
      <c r="BK61" s="32">
        <f>2*(females!BK60-females!BK61)/(females!BK60+females!BK61)</f>
        <v>7.2038245759566896E-3</v>
      </c>
      <c r="BL61" s="32">
        <f>2*(females!BL60-females!BL61)/(females!BL60+females!BL61)</f>
        <v>6.1260575065966646E-3</v>
      </c>
      <c r="BM61" s="32">
        <f>2*(females!BM60-females!BM61)/(females!BM60+females!BM61)</f>
        <v>6.4196913985911435E-3</v>
      </c>
      <c r="BN61" s="32">
        <f>2*(females!BN60-females!BN61)/(females!BN60+females!BN61)</f>
        <v>6.4672858594696826E-3</v>
      </c>
      <c r="BO61" s="32">
        <f>2*(females!BO60-females!BO61)/(females!BO60+females!BO61)</f>
        <v>6.1830485023402623E-3</v>
      </c>
      <c r="BP61" s="32">
        <f>2*(females!BP60-females!BP61)/(females!BP60+females!BP61)</f>
        <v>5.791964729528214E-3</v>
      </c>
      <c r="BQ61" s="32">
        <f>2*(females!BQ60-females!BQ61)/(females!BQ60+females!BQ61)</f>
        <v>6.0372802052675268E-3</v>
      </c>
      <c r="BR61" s="32">
        <f>2*(females!BR60-females!BR61)/(females!BR60+females!BR61)</f>
        <v>5.7701416698962239E-3</v>
      </c>
      <c r="BS61" s="32">
        <f>2*(females!BS60-females!BS61)/(females!BS60+females!BS61)</f>
        <v>4.9653870696173006E-3</v>
      </c>
      <c r="BT61" s="32">
        <f>2*(females!BT60-females!BT61)/(females!BT60+females!BT61)</f>
        <v>5.2745606761708617E-3</v>
      </c>
      <c r="BU61" s="32">
        <f>2*(females!BU60-females!BU61)/(females!BU60+females!BU61)</f>
        <v>5.0495324903181635E-3</v>
      </c>
      <c r="BV61" s="32">
        <f>2*(females!BV60-females!BV61)/(females!BV60+females!BV61)</f>
        <v>5.1143810000745847E-3</v>
      </c>
      <c r="BW61" s="32">
        <f>2*(females!BW60-females!BW61)/(females!BW60+females!BW61)</f>
        <v>4.8408594124860049E-3</v>
      </c>
      <c r="BX61" s="32">
        <f>2*(females!BX60-females!BX61)/(females!BX60+females!BX61)</f>
        <v>4.7801808803411066E-3</v>
      </c>
      <c r="BY61" s="32">
        <f>2*(females!BY60-females!BY61)/(females!BY60+females!BY61)</f>
        <v>4.8911714355588162E-3</v>
      </c>
      <c r="BZ61" s="32">
        <f>2*(females!BZ60-females!BZ61)/(females!BZ60+females!BZ61)</f>
        <v>4.9453617292813268E-3</v>
      </c>
      <c r="CA61" s="32">
        <f>2*(females!CA60-females!CA61)/(females!CA60+females!CA61)</f>
        <v>4.1076915728637618E-3</v>
      </c>
      <c r="CB61" s="32">
        <f>2*(females!CB60-females!CB61)/(females!CB60+females!CB61)</f>
        <v>4.5134290406314559E-3</v>
      </c>
      <c r="CC61" s="32">
        <f>2*(females!CC60-females!CC61)/(females!CC60+females!CC61)</f>
        <v>4.5448044621716538E-3</v>
      </c>
      <c r="CD61" s="32">
        <f>2*(females!CD60-females!CD61)/(females!CD60+females!CD61)</f>
        <v>4.0324283241143432E-3</v>
      </c>
      <c r="CE61" s="32">
        <f>2*(females!CE60-females!CE61)/(females!CE60+females!CE61)</f>
        <v>4.4041464457904491E-3</v>
      </c>
      <c r="CF61" s="32">
        <f>2*(females!CF60-females!CF61)/(females!CF60+females!CF61)</f>
        <v>3.9184705324695843E-3</v>
      </c>
      <c r="CG61" s="32">
        <f>2*(females!CG60-females!CG61)/(females!CG60+females!CG61)</f>
        <v>3.6514208446672947E-3</v>
      </c>
      <c r="CH61" s="32">
        <f>2*(females!CH60-females!CH61)/(females!CH60+females!CH61)</f>
        <v>3.5100994177859049E-3</v>
      </c>
      <c r="CI61" s="32">
        <f>2*(females!CI60-females!CI61)/(females!CI60+females!CI61)</f>
        <v>3.8039594804758102E-3</v>
      </c>
      <c r="CJ61" s="32">
        <f>2*(females!CJ60-females!CJ61)/(females!CJ60+females!CJ61)</f>
        <v>3.5402692495574662E-3</v>
      </c>
      <c r="CK61" s="32">
        <f>2*(females!CK60-females!CK61)/(females!CK60+females!CK61)</f>
        <v>3.53443981226566E-3</v>
      </c>
      <c r="CL61" s="32">
        <f>2*(females!CL60-females!CL61)/(females!CL60+females!CL61)</f>
        <v>3.5271517200113371E-3</v>
      </c>
      <c r="CM61" s="32">
        <f>2*(females!CM60-females!CM61)/(females!CM60+females!CM61)</f>
        <v>3.2995522036295072E-3</v>
      </c>
      <c r="CN61" s="32">
        <f>2*(females!CN60-females!CN61)/(females!CN60+females!CN61)</f>
        <v>3.3115011789363376E-3</v>
      </c>
    </row>
    <row r="62" spans="1:145" x14ac:dyDescent="0.25">
      <c r="A62" s="31">
        <f>'2a) male mx'!A62</f>
        <v>59</v>
      </c>
      <c r="B62" s="32">
        <f>2*(females!B61-females!B62)/(females!B61+females!B62)</f>
        <v>1.3750473969251021E-2</v>
      </c>
      <c r="C62" s="32">
        <f>2*(females!C61-females!C62)/(females!C61+females!C62)</f>
        <v>1.3457172342621259E-2</v>
      </c>
      <c r="D62" s="32">
        <f>2*(females!D61-females!D62)/(females!D61+females!D62)</f>
        <v>1.5289355280046263E-2</v>
      </c>
      <c r="E62" s="32">
        <f>2*(females!E61-females!E62)/(females!E61+females!E62)</f>
        <v>1.4373901993597711E-2</v>
      </c>
      <c r="F62" s="32">
        <f>2*(females!F61-females!F62)/(females!F61+females!F62)</f>
        <v>1.410963568266939E-2</v>
      </c>
      <c r="G62" s="32">
        <f>2*(females!G61-females!G62)/(females!G61+females!G62)</f>
        <v>1.5791063631120754E-2</v>
      </c>
      <c r="H62" s="32">
        <f>2*(females!H61-females!H62)/(females!H61+females!H62)</f>
        <v>1.449594885079645E-2</v>
      </c>
      <c r="I62" s="32">
        <f>2*(females!I61-females!I62)/(females!I61+females!I62)</f>
        <v>1.5378244064053009E-2</v>
      </c>
      <c r="J62" s="32">
        <f>2*(females!J61-females!J62)/(females!J61+females!J62)</f>
        <v>1.5273629805397591E-2</v>
      </c>
      <c r="K62" s="32">
        <f>2*(females!K61-females!K62)/(females!K61+females!K62)</f>
        <v>1.2757735369630237E-2</v>
      </c>
      <c r="L62" s="32">
        <f>2*(females!L61-females!L62)/(females!L61+females!L62)</f>
        <v>1.3032476301608737E-2</v>
      </c>
      <c r="M62" s="32">
        <f>2*(females!M61-females!M62)/(females!M61+females!M62)</f>
        <v>1.3043876043967534E-2</v>
      </c>
      <c r="N62" s="32">
        <f>2*(females!N61-females!N62)/(females!N61+females!N62)</f>
        <v>1.3343701602943195E-2</v>
      </c>
      <c r="O62" s="32">
        <f>2*(females!O61-females!O62)/(females!O61+females!O62)</f>
        <v>1.3869735865068421E-2</v>
      </c>
      <c r="P62" s="32">
        <f>2*(females!P61-females!P62)/(females!P61+females!P62)</f>
        <v>1.432450513557121E-2</v>
      </c>
      <c r="Q62" s="32">
        <f>2*(females!Q61-females!Q62)/(females!Q61+females!Q62)</f>
        <v>1.4614642217013649E-2</v>
      </c>
      <c r="R62" s="32">
        <f>2*(females!R61-females!R62)/(females!R61+females!R62)</f>
        <v>1.3966859394683291E-2</v>
      </c>
      <c r="S62" s="32">
        <f>2*(females!S61-females!S62)/(females!S61+females!S62)</f>
        <v>1.3406680069037292E-2</v>
      </c>
      <c r="T62" s="32">
        <f>2*(females!T61-females!T62)/(females!T61+females!T62)</f>
        <v>1.2376840190136965E-2</v>
      </c>
      <c r="U62" s="32">
        <f>2*(females!U61-females!U62)/(females!U61+females!U62)</f>
        <v>1.2273527971561027E-2</v>
      </c>
      <c r="V62" s="32">
        <f>2*(females!V61-females!V62)/(females!V61+females!V62)</f>
        <v>1.3176170755017522E-2</v>
      </c>
      <c r="W62" s="32">
        <f>2*(females!W61-females!W62)/(females!W61+females!W62)</f>
        <v>1.3968807268905948E-2</v>
      </c>
      <c r="X62" s="32">
        <f>2*(females!X61-females!X62)/(females!X61+females!X62)</f>
        <v>1.3612211442167238E-2</v>
      </c>
      <c r="Y62" s="32">
        <f>2*(females!Y61-females!Y62)/(females!Y61+females!Y62)</f>
        <v>1.3220183144266491E-2</v>
      </c>
      <c r="Z62" s="32">
        <f>2*(females!Z61-females!Z62)/(females!Z61+females!Z62)</f>
        <v>1.1851833581017334E-2</v>
      </c>
      <c r="AA62" s="32">
        <f>2*(females!AA61-females!AA62)/(females!AA61+females!AA62)</f>
        <v>1.339398690228562E-2</v>
      </c>
      <c r="AB62" s="32">
        <f>2*(females!AB61-females!AB62)/(females!AB61+females!AB62)</f>
        <v>1.2266501001906363E-2</v>
      </c>
      <c r="AC62" s="32">
        <f>2*(females!AC61-females!AC62)/(females!AC61+females!AC62)</f>
        <v>1.3089212034296895E-2</v>
      </c>
      <c r="AD62" s="32">
        <f>2*(females!AD61-females!AD62)/(females!AD61+females!AD62)</f>
        <v>1.1919265878850805E-2</v>
      </c>
      <c r="AE62" s="32">
        <f>2*(females!AE61-females!AE62)/(females!AE61+females!AE62)</f>
        <v>1.1563464246128037E-2</v>
      </c>
      <c r="AF62" s="32">
        <f>2*(females!AF61-females!AF62)/(females!AF61+females!AF62)</f>
        <v>1.2161189733749101E-2</v>
      </c>
      <c r="AG62" s="32">
        <f>2*(females!AG61-females!AG62)/(females!AG61+females!AG62)</f>
        <v>1.1767794910965771E-2</v>
      </c>
      <c r="AH62" s="32">
        <f>2*(females!AH61-females!AH62)/(females!AH61+females!AH62)</f>
        <v>1.1997990484352374E-2</v>
      </c>
      <c r="AI62" s="32">
        <f>2*(females!AI61-females!AI62)/(females!AI61+females!AI62)</f>
        <v>1.1458688721309162E-2</v>
      </c>
      <c r="AJ62" s="32">
        <f>2*(females!AJ61-females!AJ62)/(females!AJ61+females!AJ62)</f>
        <v>1.0833100363433044E-2</v>
      </c>
      <c r="AK62" s="32">
        <f>2*(females!AK61-females!AK62)/(females!AK61+females!AK62)</f>
        <v>1.0391425908667288E-2</v>
      </c>
      <c r="AL62" s="32">
        <f>2*(females!AL61-females!AL62)/(females!AL61+females!AL62)</f>
        <v>1.0290718608081582E-2</v>
      </c>
      <c r="AM62" s="32">
        <f>2*(females!AM61-females!AM62)/(females!AM61+females!AM62)</f>
        <v>9.4227823221666625E-3</v>
      </c>
      <c r="AN62" s="32">
        <f>2*(females!AN61-females!AN62)/(females!AN61+females!AN62)</f>
        <v>1.051783219013272E-2</v>
      </c>
      <c r="AO62" s="32">
        <f>2*(females!AO61-females!AO62)/(females!AO61+females!AO62)</f>
        <v>1.0795208543801414E-2</v>
      </c>
      <c r="AP62" s="32">
        <f>2*(females!AP61-females!AP62)/(females!AP61+females!AP62)</f>
        <v>8.9015162363885285E-3</v>
      </c>
      <c r="AQ62" s="32">
        <f>2*(females!AQ61-females!AQ62)/(females!AQ61+females!AQ62)</f>
        <v>9.2539904241316483E-3</v>
      </c>
      <c r="AR62" s="32">
        <f>2*(females!AR61-females!AR62)/(females!AR61+females!AR62)</f>
        <v>1.0314684307273869E-2</v>
      </c>
      <c r="AS62" s="32">
        <f>2*(females!AS61-females!AS62)/(females!AS61+females!AS62)</f>
        <v>1.0711623902982963E-2</v>
      </c>
      <c r="AT62" s="32">
        <f>2*(females!AT61-females!AT62)/(females!AT61+females!AT62)</f>
        <v>1.0039685061202798E-2</v>
      </c>
      <c r="AU62" s="32">
        <f>2*(females!AU61-females!AU62)/(females!AU61+females!AU62)</f>
        <v>1.0316722216766695E-2</v>
      </c>
      <c r="AV62" s="32">
        <f>2*(females!AV61-females!AV62)/(females!AV61+females!AV62)</f>
        <v>1.0940289053952898E-2</v>
      </c>
      <c r="AW62" s="32">
        <f>2*(females!AW61-females!AW62)/(females!AW61+females!AW62)</f>
        <v>1.0817910035080444E-2</v>
      </c>
      <c r="AX62" s="32">
        <f>2*(females!AX61-females!AX62)/(females!AX61+females!AX62)</f>
        <v>1.0107209847932955E-2</v>
      </c>
      <c r="AY62" s="32">
        <f>2*(females!AY61-females!AY62)/(females!AY61+females!AY62)</f>
        <v>1.0629396455713733E-2</v>
      </c>
      <c r="AZ62" s="32">
        <f>2*(females!AZ61-females!AZ62)/(females!AZ61+females!AZ62)</f>
        <v>9.8092518299348151E-3</v>
      </c>
      <c r="BA62" s="32">
        <f>2*(females!BA61-females!BA62)/(females!BA61+females!BA62)</f>
        <v>9.8387381789783908E-3</v>
      </c>
      <c r="BB62" s="32">
        <f>2*(females!BB61-females!BB62)/(females!BB61+females!BB62)</f>
        <v>1.0003742897002279E-2</v>
      </c>
      <c r="BC62" s="32">
        <f>2*(females!BC61-females!BC62)/(females!BC61+females!BC62)</f>
        <v>9.5232683675208814E-3</v>
      </c>
      <c r="BD62" s="32">
        <f>2*(females!BD61-females!BD62)/(females!BD61+females!BD62)</f>
        <v>9.2005022550802652E-3</v>
      </c>
      <c r="BE62" s="32">
        <f>2*(females!BE61-females!BE62)/(females!BE61+females!BE62)</f>
        <v>8.92194979436816E-3</v>
      </c>
      <c r="BF62" s="32">
        <f>2*(females!BF61-females!BF62)/(females!BF61+females!BF62)</f>
        <v>8.4100338861737706E-3</v>
      </c>
      <c r="BG62" s="32">
        <f>2*(females!BG61-females!BG62)/(females!BG61+females!BG62)</f>
        <v>8.2629422095843435E-3</v>
      </c>
      <c r="BH62" s="32">
        <f>2*(females!BH61-females!BH62)/(females!BH61+females!BH62)</f>
        <v>7.651989296061216E-3</v>
      </c>
      <c r="BI62" s="32">
        <f>2*(females!BI61-females!BI62)/(females!BI61+females!BI62)</f>
        <v>7.7381805354997295E-3</v>
      </c>
      <c r="BJ62" s="32">
        <f>2*(females!BJ61-females!BJ62)/(females!BJ61+females!BJ62)</f>
        <v>7.4043964977424277E-3</v>
      </c>
      <c r="BK62" s="32">
        <f>2*(females!BK61-females!BK62)/(females!BK61+females!BK62)</f>
        <v>7.2560962202335147E-3</v>
      </c>
      <c r="BL62" s="32">
        <f>2*(females!BL61-females!BL62)/(females!BL61+females!BL62)</f>
        <v>7.6584695112932293E-3</v>
      </c>
      <c r="BM62" s="32">
        <f>2*(females!BM61-females!BM62)/(females!BM61+females!BM62)</f>
        <v>6.6476421644198072E-3</v>
      </c>
      <c r="BN62" s="32">
        <f>2*(females!BN61-females!BN62)/(females!BN61+females!BN62)</f>
        <v>7.5526220733589467E-3</v>
      </c>
      <c r="BO62" s="32">
        <f>2*(females!BO61-females!BO62)/(females!BO61+females!BO62)</f>
        <v>6.450665462832527E-3</v>
      </c>
      <c r="BP62" s="32">
        <f>2*(females!BP61-females!BP62)/(females!BP61+females!BP62)</f>
        <v>6.8290561113527621E-3</v>
      </c>
      <c r="BQ62" s="32">
        <f>2*(females!BQ61-females!BQ62)/(females!BQ61+females!BQ62)</f>
        <v>6.8140143007497586E-3</v>
      </c>
      <c r="BR62" s="32">
        <f>2*(females!BR61-females!BR62)/(females!BR61+females!BR62)</f>
        <v>6.7488151658767776E-3</v>
      </c>
      <c r="BS62" s="32">
        <f>2*(females!BS61-females!BS62)/(females!BS61+females!BS62)</f>
        <v>6.1253100399007877E-3</v>
      </c>
      <c r="BT62" s="32">
        <f>2*(females!BT61-females!BT62)/(females!BT61+females!BT62)</f>
        <v>6.0792889921830028E-3</v>
      </c>
      <c r="BU62" s="32">
        <f>2*(females!BU61-females!BU62)/(females!BU61+females!BU62)</f>
        <v>5.9702776985924126E-3</v>
      </c>
      <c r="BV62" s="32">
        <f>2*(females!BV61-females!BV62)/(females!BV61+females!BV62)</f>
        <v>5.623965592042892E-3</v>
      </c>
      <c r="BW62" s="32">
        <f>2*(females!BW61-females!BW62)/(females!BW61+females!BW62)</f>
        <v>5.5520423584389973E-3</v>
      </c>
      <c r="BX62" s="32">
        <f>2*(females!BX61-females!BX62)/(females!BX61+females!BX62)</f>
        <v>5.2321569005087708E-3</v>
      </c>
      <c r="BY62" s="32">
        <f>2*(females!BY61-females!BY62)/(females!BY61+females!BY62)</f>
        <v>5.9333222863068545E-3</v>
      </c>
      <c r="BZ62" s="32">
        <f>2*(females!BZ61-females!BZ62)/(females!BZ61+females!BZ62)</f>
        <v>4.9056543277169471E-3</v>
      </c>
      <c r="CA62" s="32">
        <f>2*(females!CA61-females!CA62)/(females!CA61+females!CA62)</f>
        <v>5.0221518481198919E-3</v>
      </c>
      <c r="CB62" s="32">
        <f>2*(females!CB61-females!CB62)/(females!CB61+females!CB62)</f>
        <v>4.9286516465209358E-3</v>
      </c>
      <c r="CC62" s="32">
        <f>2*(females!CC61-females!CC62)/(females!CC61+females!CC62)</f>
        <v>4.5762206802605256E-3</v>
      </c>
      <c r="CD62" s="32">
        <f>2*(females!CD61-females!CD62)/(females!CD61+females!CD62)</f>
        <v>5.2601995906376934E-3</v>
      </c>
      <c r="CE62" s="32">
        <f>2*(females!CE61-females!CE62)/(females!CE61+females!CE62)</f>
        <v>4.2747962046598463E-3</v>
      </c>
      <c r="CF62" s="32">
        <f>2*(females!CF61-females!CF62)/(females!CF61+females!CF62)</f>
        <v>4.3366051785412082E-3</v>
      </c>
      <c r="CG62" s="32">
        <f>2*(females!CG61-females!CG62)/(females!CG61+females!CG62)</f>
        <v>4.045781770742554E-3</v>
      </c>
      <c r="CH62" s="32">
        <f>2*(females!CH61-females!CH62)/(females!CH61+females!CH62)</f>
        <v>3.7443505133979188E-3</v>
      </c>
      <c r="CI62" s="32">
        <f>2*(females!CI61-females!CI62)/(females!CI61+females!CI62)</f>
        <v>3.8713284352765573E-3</v>
      </c>
      <c r="CJ62" s="32">
        <f>2*(females!CJ61-females!CJ62)/(females!CJ61+females!CJ62)</f>
        <v>3.8803011451106098E-3</v>
      </c>
      <c r="CK62" s="32">
        <f>2*(females!CK61-females!CK62)/(females!CK61+females!CK62)</f>
        <v>3.5575202610251553E-3</v>
      </c>
      <c r="CL62" s="32">
        <f>2*(females!CL61-females!CL62)/(females!CL61+females!CL62)</f>
        <v>4.0040883849825609E-3</v>
      </c>
      <c r="CM62" s="32">
        <f>2*(females!CM61-females!CM62)/(females!CM61+females!CM62)</f>
        <v>3.6789824985546853E-3</v>
      </c>
      <c r="CN62" s="32">
        <f>2*(females!CN61-females!CN62)/(females!CN61+females!CN62)</f>
        <v>3.7017173023735158E-3</v>
      </c>
    </row>
    <row r="63" spans="1:145" x14ac:dyDescent="0.25">
      <c r="A63" s="31">
        <f>'2a) male mx'!A63</f>
        <v>60</v>
      </c>
      <c r="B63" s="32">
        <f>2*(females!B62-females!B63)/(females!B62+females!B63)</f>
        <v>1.6838954793435858E-2</v>
      </c>
      <c r="C63" s="32">
        <f>2*(females!C62-females!C63)/(females!C62+females!C63)</f>
        <v>1.6847575541678889E-2</v>
      </c>
      <c r="D63" s="32">
        <f>2*(females!D62-females!D63)/(females!D62+females!D63)</f>
        <v>1.7217033538093226E-2</v>
      </c>
      <c r="E63" s="32">
        <f>2*(females!E62-females!E63)/(females!E62+females!E63)</f>
        <v>1.7782042959157751E-2</v>
      </c>
      <c r="F63" s="32">
        <f>2*(females!F62-females!F63)/(females!F62+females!F63)</f>
        <v>1.716779758322785E-2</v>
      </c>
      <c r="G63" s="32">
        <f>2*(females!G62-females!G63)/(females!G62+females!G63)</f>
        <v>1.6832291201429209E-2</v>
      </c>
      <c r="H63" s="32">
        <f>2*(females!H62-females!H63)/(females!H62+females!H63)</f>
        <v>1.7035870516185478E-2</v>
      </c>
      <c r="I63" s="32">
        <f>2*(females!I62-females!I63)/(females!I62+females!I63)</f>
        <v>1.7131432179311797E-2</v>
      </c>
      <c r="J63" s="32">
        <f>2*(females!J62-females!J63)/(females!J62+females!J63)</f>
        <v>1.569197742460441E-2</v>
      </c>
      <c r="K63" s="32">
        <f>2*(females!K62-females!K63)/(females!K62+females!K63)</f>
        <v>1.4907849096605814E-2</v>
      </c>
      <c r="L63" s="32">
        <f>2*(females!L62-females!L63)/(females!L62+females!L63)</f>
        <v>1.621776237452521E-2</v>
      </c>
      <c r="M63" s="32">
        <f>2*(females!M62-females!M63)/(females!M62+females!M63)</f>
        <v>1.5966052247712505E-2</v>
      </c>
      <c r="N63" s="32">
        <f>2*(females!N62-females!N63)/(females!N62+females!N63)</f>
        <v>1.5847230050061334E-2</v>
      </c>
      <c r="O63" s="32">
        <f>2*(females!O62-females!O63)/(females!O62+females!O63)</f>
        <v>1.5216440752076957E-2</v>
      </c>
      <c r="P63" s="32">
        <f>2*(females!P62-females!P63)/(females!P62+females!P63)</f>
        <v>1.4626518050241224E-2</v>
      </c>
      <c r="Q63" s="32">
        <f>2*(females!Q62-females!Q63)/(females!Q62+females!Q63)</f>
        <v>1.4965650965837537E-2</v>
      </c>
      <c r="R63" s="32">
        <f>2*(females!R62-females!R63)/(females!R62+females!R63)</f>
        <v>1.5630531988827842E-2</v>
      </c>
      <c r="S63" s="32">
        <f>2*(females!S62-females!S63)/(females!S62+females!S63)</f>
        <v>1.4592032723911661E-2</v>
      </c>
      <c r="T63" s="32">
        <f>2*(females!T62-females!T63)/(females!T62+females!T63)</f>
        <v>1.5224733697064173E-2</v>
      </c>
      <c r="U63" s="32">
        <f>2*(females!U62-females!U63)/(females!U62+females!U63)</f>
        <v>1.4592141899556564E-2</v>
      </c>
      <c r="V63" s="32">
        <f>2*(females!V62-females!V63)/(females!V62+females!V63)</f>
        <v>1.5694690437098421E-2</v>
      </c>
      <c r="W63" s="32">
        <f>2*(females!W62-females!W63)/(females!W62+females!W63)</f>
        <v>1.5922158337019019E-2</v>
      </c>
      <c r="X63" s="32">
        <f>2*(females!X62-females!X63)/(females!X62+females!X63)</f>
        <v>1.4112655468815688E-2</v>
      </c>
      <c r="Y63" s="32">
        <f>2*(females!Y62-females!Y63)/(females!Y62+females!Y63)</f>
        <v>1.474182899478366E-2</v>
      </c>
      <c r="Z63" s="32">
        <f>2*(females!Z62-females!Z63)/(females!Z62+females!Z63)</f>
        <v>1.4332035911308813E-2</v>
      </c>
      <c r="AA63" s="32">
        <f>2*(females!AA62-females!AA63)/(females!AA62+females!AA63)</f>
        <v>1.4268906300848625E-2</v>
      </c>
      <c r="AB63" s="32">
        <f>2*(females!AB62-females!AB63)/(females!AB62+females!AB63)</f>
        <v>1.383446769386458E-2</v>
      </c>
      <c r="AC63" s="32">
        <f>2*(females!AC62-females!AC63)/(females!AC62+females!AC63)</f>
        <v>1.3510767354931676E-2</v>
      </c>
      <c r="AD63" s="32">
        <f>2*(females!AD62-females!AD63)/(females!AD62+females!AD63)</f>
        <v>1.3787736938733327E-2</v>
      </c>
      <c r="AE63" s="32">
        <f>2*(females!AE62-females!AE63)/(females!AE62+females!AE63)</f>
        <v>1.3749415983544388E-2</v>
      </c>
      <c r="AF63" s="32">
        <f>2*(females!AF62-females!AF63)/(females!AF62+females!AF63)</f>
        <v>1.2604123661267213E-2</v>
      </c>
      <c r="AG63" s="32">
        <f>2*(females!AG62-females!AG63)/(females!AG62+females!AG63)</f>
        <v>1.3512860181783021E-2</v>
      </c>
      <c r="AH63" s="32">
        <f>2*(females!AH62-females!AH63)/(females!AH62+females!AH63)</f>
        <v>1.184281356540463E-2</v>
      </c>
      <c r="AI63" s="32">
        <f>2*(females!AI62-females!AI63)/(females!AI62+females!AI63)</f>
        <v>1.2669381534138267E-2</v>
      </c>
      <c r="AJ63" s="32">
        <f>2*(females!AJ62-females!AJ63)/(females!AJ62+females!AJ63)</f>
        <v>1.1413629216063889E-2</v>
      </c>
      <c r="AK63" s="32">
        <f>2*(females!AK62-females!AK63)/(females!AK62+females!AK63)</f>
        <v>1.2063806225112508E-2</v>
      </c>
      <c r="AL63" s="32">
        <f>2*(females!AL62-females!AL63)/(females!AL62+females!AL63)</f>
        <v>1.1507209619087877E-2</v>
      </c>
      <c r="AM63" s="32">
        <f>2*(females!AM62-females!AM63)/(females!AM62+females!AM63)</f>
        <v>1.1837085249215633E-2</v>
      </c>
      <c r="AN63" s="32">
        <f>2*(females!AN62-females!AN63)/(females!AN62+females!AN63)</f>
        <v>9.8052423488065605E-3</v>
      </c>
      <c r="AO63" s="32">
        <f>2*(females!AO62-females!AO63)/(females!AO62+females!AO63)</f>
        <v>1.2663107601369111E-2</v>
      </c>
      <c r="AP63" s="32">
        <f>2*(females!AP62-females!AP63)/(females!AP62+females!AP63)</f>
        <v>1.1527510937246823E-2</v>
      </c>
      <c r="AQ63" s="32">
        <f>2*(females!AQ62-females!AQ63)/(females!AQ62+females!AQ63)</f>
        <v>1.0553507677125359E-2</v>
      </c>
      <c r="AR63" s="32">
        <f>2*(females!AR62-females!AR63)/(females!AR62+females!AR63)</f>
        <v>1.0878807291363346E-2</v>
      </c>
      <c r="AS63" s="32">
        <f>2*(females!AS62-females!AS63)/(females!AS62+females!AS63)</f>
        <v>1.1238711637090086E-2</v>
      </c>
      <c r="AT63" s="32">
        <f>2*(females!AT62-females!AT63)/(females!AT62+females!AT63)</f>
        <v>1.1303393353417875E-2</v>
      </c>
      <c r="AU63" s="32">
        <f>2*(females!AU62-females!AU63)/(females!AU62+females!AU63)</f>
        <v>1.1645359668743832E-2</v>
      </c>
      <c r="AV63" s="32">
        <f>2*(females!AV62-females!AV63)/(females!AV62+females!AV63)</f>
        <v>1.1412600442529406E-2</v>
      </c>
      <c r="AW63" s="32">
        <f>2*(females!AW62-females!AW63)/(females!AW62+females!AW63)</f>
        <v>1.0596674274535377E-2</v>
      </c>
      <c r="AX63" s="32">
        <f>2*(females!AX62-females!AX63)/(females!AX62+females!AX63)</f>
        <v>1.11543991466073E-2</v>
      </c>
      <c r="AY63" s="32">
        <f>2*(females!AY62-females!AY63)/(females!AY62+females!AY63)</f>
        <v>1.1823131554222422E-2</v>
      </c>
      <c r="AZ63" s="32">
        <f>2*(females!AZ62-females!AZ63)/(females!AZ62+females!AZ63)</f>
        <v>1.0254987311331934E-2</v>
      </c>
      <c r="BA63" s="32">
        <f>2*(females!BA62-females!BA63)/(females!BA62+females!BA63)</f>
        <v>9.8902174351062425E-3</v>
      </c>
      <c r="BB63" s="32">
        <f>2*(females!BB62-females!BB63)/(females!BB62+females!BB63)</f>
        <v>9.7018985710603939E-3</v>
      </c>
      <c r="BC63" s="32">
        <f>2*(females!BC62-females!BC63)/(females!BC62+females!BC63)</f>
        <v>1.0976141817263313E-2</v>
      </c>
      <c r="BD63" s="32">
        <f>2*(females!BD62-females!BD63)/(females!BD62+females!BD63)</f>
        <v>1.0599943133352288E-2</v>
      </c>
      <c r="BE63" s="32">
        <f>2*(females!BE62-females!BE63)/(females!BE62+females!BE63)</f>
        <v>9.2870304748405384E-3</v>
      </c>
      <c r="BF63" s="32">
        <f>2*(females!BF62-females!BF63)/(females!BF62+females!BF63)</f>
        <v>9.0591666243604718E-3</v>
      </c>
      <c r="BG63" s="32">
        <f>2*(females!BG62-females!BG63)/(females!BG62+females!BG63)</f>
        <v>9.4841115817540546E-3</v>
      </c>
      <c r="BH63" s="32">
        <f>2*(females!BH62-females!BH63)/(females!BH62+females!BH63)</f>
        <v>8.4159602276210697E-3</v>
      </c>
      <c r="BI63" s="32">
        <f>2*(females!BI62-females!BI63)/(females!BI62+females!BI63)</f>
        <v>8.2000911121234681E-3</v>
      </c>
      <c r="BJ63" s="32">
        <f>2*(females!BJ62-females!BJ63)/(females!BJ62+females!BJ63)</f>
        <v>7.6818347852074869E-3</v>
      </c>
      <c r="BK63" s="32">
        <f>2*(females!BK62-females!BK63)/(females!BK62+females!BK63)</f>
        <v>8.5659037139231946E-3</v>
      </c>
      <c r="BL63" s="32">
        <f>2*(females!BL62-females!BL63)/(females!BL62+females!BL63)</f>
        <v>7.7951616999193986E-3</v>
      </c>
      <c r="BM63" s="32">
        <f>2*(females!BM62-females!BM63)/(females!BM62+females!BM63)</f>
        <v>7.8413233334434645E-3</v>
      </c>
      <c r="BN63" s="32">
        <f>2*(females!BN62-females!BN63)/(females!BN62+females!BN63)</f>
        <v>7.543673901535204E-3</v>
      </c>
      <c r="BO63" s="32">
        <f>2*(females!BO62-females!BO63)/(females!BO62+females!BO63)</f>
        <v>7.2617346016724989E-3</v>
      </c>
      <c r="BP63" s="32">
        <f>2*(females!BP62-females!BP63)/(females!BP62+females!BP63)</f>
        <v>7.183687772399746E-3</v>
      </c>
      <c r="BQ63" s="32">
        <f>2*(females!BQ62-females!BQ63)/(females!BQ62+females!BQ63)</f>
        <v>6.5757853803469222E-3</v>
      </c>
      <c r="BR63" s="32">
        <f>2*(females!BR62-females!BR63)/(females!BR62+females!BR63)</f>
        <v>7.2434519848585668E-3</v>
      </c>
      <c r="BS63" s="32">
        <f>2*(females!BS62-females!BS63)/(females!BS62+females!BS63)</f>
        <v>6.0433449968806795E-3</v>
      </c>
      <c r="BT63" s="32">
        <f>2*(females!BT62-females!BT63)/(females!BT62+females!BT63)</f>
        <v>6.3119488548089367E-3</v>
      </c>
      <c r="BU63" s="32">
        <f>2*(females!BU62-females!BU63)/(females!BU62+females!BU63)</f>
        <v>5.5937549026502716E-3</v>
      </c>
      <c r="BV63" s="32">
        <f>2*(females!BV62-females!BV63)/(females!BV62+females!BV63)</f>
        <v>6.0339625894319454E-3</v>
      </c>
      <c r="BW63" s="32">
        <f>2*(females!BW62-females!BW63)/(females!BW62+females!BW63)</f>
        <v>6.0046463241754389E-3</v>
      </c>
      <c r="BX63" s="32">
        <f>2*(females!BX62-females!BX63)/(females!BX62+females!BX63)</f>
        <v>5.939315687540349E-3</v>
      </c>
      <c r="BY63" s="32">
        <f>2*(females!BY62-females!BY63)/(females!BY62+females!BY63)</f>
        <v>6.1305484151994577E-3</v>
      </c>
      <c r="BZ63" s="32">
        <f>2*(females!BZ62-females!BZ63)/(females!BZ62+females!BZ63)</f>
        <v>5.9424346788882381E-3</v>
      </c>
      <c r="CA63" s="32">
        <f>2*(females!CA62-females!CA63)/(females!CA62+females!CA63)</f>
        <v>5.7675814751286447E-3</v>
      </c>
      <c r="CB63" s="32">
        <f>2*(females!CB62-females!CB63)/(females!CB62+females!CB63)</f>
        <v>5.3928544678301252E-3</v>
      </c>
      <c r="CC63" s="32">
        <f>2*(females!CC62-females!CC63)/(females!CC62+females!CC63)</f>
        <v>4.7580097619391295E-3</v>
      </c>
      <c r="CD63" s="32">
        <f>2*(females!CD62-females!CD63)/(females!CD62+females!CD63)</f>
        <v>4.6895816679989339E-3</v>
      </c>
      <c r="CE63" s="32">
        <f>2*(females!CE62-females!CE63)/(females!CE62+females!CE63)</f>
        <v>4.9659523225950835E-3</v>
      </c>
      <c r="CF63" s="32">
        <f>2*(females!CF62-females!CF63)/(females!CF62+females!CF63)</f>
        <v>4.8027371351460476E-3</v>
      </c>
      <c r="CG63" s="32">
        <f>2*(females!CG62-females!CG63)/(females!CG62+females!CG63)</f>
        <v>4.7107253880513088E-3</v>
      </c>
      <c r="CH63" s="32">
        <f>2*(females!CH62-females!CH63)/(females!CH62+females!CH63)</f>
        <v>4.9471125070843286E-3</v>
      </c>
      <c r="CI63" s="32">
        <f>2*(females!CI62-females!CI63)/(females!CI62+females!CI63)</f>
        <v>3.9288153721520058E-3</v>
      </c>
      <c r="CJ63" s="32">
        <f>2*(females!CJ62-females!CJ63)/(females!CJ62+females!CJ63)</f>
        <v>5.2645237830423013E-3</v>
      </c>
      <c r="CK63" s="32">
        <f>2*(females!CK62-females!CK63)/(females!CK62+females!CK63)</f>
        <v>4.1629685981150414E-3</v>
      </c>
      <c r="CL63" s="32">
        <f>2*(females!CL62-females!CL63)/(females!CL62+females!CL63)</f>
        <v>4.0307863207172893E-3</v>
      </c>
      <c r="CM63" s="32">
        <f>2*(females!CM62-females!CM63)/(females!CM62+females!CM63)</f>
        <v>3.872267914514674E-3</v>
      </c>
      <c r="CN63" s="32">
        <f>2*(females!CN62-females!CN63)/(females!CN62+females!CN63)</f>
        <v>4.1597162102240334E-3</v>
      </c>
    </row>
    <row r="64" spans="1:145" x14ac:dyDescent="0.25">
      <c r="A64" s="31">
        <f>'2a) male mx'!A64</f>
        <v>61</v>
      </c>
      <c r="B64" s="32">
        <f>2*(females!B63-females!B64)/(females!B63+females!B64)</f>
        <v>1.5176791909647892E-2</v>
      </c>
      <c r="C64" s="32">
        <f>2*(females!C63-females!C64)/(females!C63+females!C64)</f>
        <v>1.5818695596609061E-2</v>
      </c>
      <c r="D64" s="32">
        <f>2*(females!D63-females!D64)/(females!D63+females!D64)</f>
        <v>1.4638729270903887E-2</v>
      </c>
      <c r="E64" s="32">
        <f>2*(females!E63-females!E64)/(females!E63+females!E64)</f>
        <v>1.5309672929714684E-2</v>
      </c>
      <c r="F64" s="32">
        <f>2*(females!F63-females!F64)/(females!F63+females!F64)</f>
        <v>1.3881863654246053E-2</v>
      </c>
      <c r="G64" s="32">
        <f>2*(females!G63-females!G64)/(females!G63+females!G64)</f>
        <v>1.4275284761452478E-2</v>
      </c>
      <c r="H64" s="32">
        <f>2*(females!H63-females!H64)/(females!H63+females!H64)</f>
        <v>1.4605599049996089E-2</v>
      </c>
      <c r="I64" s="32">
        <f>2*(females!I63-females!I64)/(females!I63+females!I64)</f>
        <v>1.5660433871036755E-2</v>
      </c>
      <c r="J64" s="32">
        <f>2*(females!J63-females!J64)/(females!J63+females!J64)</f>
        <v>1.5757780404074512E-2</v>
      </c>
      <c r="K64" s="32">
        <f>2*(females!K63-females!K64)/(females!K63+females!K64)</f>
        <v>1.2515474295664476E-2</v>
      </c>
      <c r="L64" s="32">
        <f>2*(females!L63-females!L64)/(females!L63+females!L64)</f>
        <v>1.4809409920683178E-2</v>
      </c>
      <c r="M64" s="32">
        <f>2*(females!M63-females!M64)/(females!M63+females!M64)</f>
        <v>1.3687844467324814E-2</v>
      </c>
      <c r="N64" s="32">
        <f>2*(females!N63-females!N64)/(females!N63+females!N64)</f>
        <v>1.5491345052872633E-2</v>
      </c>
      <c r="O64" s="32">
        <f>2*(females!O63-females!O64)/(females!O63+females!O64)</f>
        <v>1.4103255490098368E-2</v>
      </c>
      <c r="P64" s="32">
        <f>2*(females!P63-females!P64)/(females!P63+females!P64)</f>
        <v>1.3619766884663927E-2</v>
      </c>
      <c r="Q64" s="32">
        <f>2*(females!Q63-females!Q64)/(females!Q63+females!Q64)</f>
        <v>1.3490497174835763E-2</v>
      </c>
      <c r="R64" s="32">
        <f>2*(females!R63-females!R64)/(females!R63+females!R64)</f>
        <v>1.3853309290766457E-2</v>
      </c>
      <c r="S64" s="32">
        <f>2*(females!S63-females!S64)/(females!S63+females!S64)</f>
        <v>1.4231940731282337E-2</v>
      </c>
      <c r="T64" s="32">
        <f>2*(females!T63-females!T64)/(females!T63+females!T64)</f>
        <v>1.5180991446678581E-2</v>
      </c>
      <c r="U64" s="32">
        <f>2*(females!U63-females!U64)/(females!U63+females!U64)</f>
        <v>1.4149524643973375E-2</v>
      </c>
      <c r="V64" s="32">
        <f>2*(females!V63-females!V64)/(females!V63+females!V64)</f>
        <v>1.5415523195504025E-2</v>
      </c>
      <c r="W64" s="32">
        <f>2*(females!W63-females!W64)/(females!W63+females!W64)</f>
        <v>1.4262697762869444E-2</v>
      </c>
      <c r="X64" s="32">
        <f>2*(females!X63-females!X64)/(females!X63+females!X64)</f>
        <v>1.4896283803736539E-2</v>
      </c>
      <c r="Y64" s="32">
        <f>2*(females!Y63-females!Y64)/(females!Y63+females!Y64)</f>
        <v>1.4421417338941662E-2</v>
      </c>
      <c r="Z64" s="32">
        <f>2*(females!Z63-females!Z64)/(females!Z63+females!Z64)</f>
        <v>1.4042558584591207E-2</v>
      </c>
      <c r="AA64" s="32">
        <f>2*(females!AA63-females!AA64)/(females!AA63+females!AA64)</f>
        <v>1.3056801527734601E-2</v>
      </c>
      <c r="AB64" s="32">
        <f>2*(females!AB63-females!AB64)/(females!AB63+females!AB64)</f>
        <v>1.3474205716215963E-2</v>
      </c>
      <c r="AC64" s="32">
        <f>2*(females!AC63-females!AC64)/(females!AC63+females!AC64)</f>
        <v>1.3343901936675758E-2</v>
      </c>
      <c r="AD64" s="32">
        <f>2*(females!AD63-females!AD64)/(females!AD63+females!AD64)</f>
        <v>1.2714996796609335E-2</v>
      </c>
      <c r="AE64" s="32">
        <f>2*(females!AE63-females!AE64)/(females!AE63+females!AE64)</f>
        <v>1.3098905964614506E-2</v>
      </c>
      <c r="AF64" s="32">
        <f>2*(females!AF63-females!AF64)/(females!AF63+females!AF64)</f>
        <v>1.3284949873915985E-2</v>
      </c>
      <c r="AG64" s="32">
        <f>2*(females!AG63-females!AG64)/(females!AG63+females!AG64)</f>
        <v>1.1997012988602838E-2</v>
      </c>
      <c r="AH64" s="32">
        <f>2*(females!AH63-females!AH64)/(females!AH63+females!AH64)</f>
        <v>1.2496367335077013E-2</v>
      </c>
      <c r="AI64" s="32">
        <f>2*(females!AI63-females!AI64)/(females!AI63+females!AI64)</f>
        <v>1.1982688992562053E-2</v>
      </c>
      <c r="AJ64" s="32">
        <f>2*(females!AJ63-females!AJ64)/(females!AJ63+females!AJ64)</f>
        <v>1.1952927156263966E-2</v>
      </c>
      <c r="AK64" s="32">
        <f>2*(females!AK63-females!AK64)/(females!AK63+females!AK64)</f>
        <v>1.1299704395918757E-2</v>
      </c>
      <c r="AL64" s="32">
        <f>2*(females!AL63-females!AL64)/(females!AL63+females!AL64)</f>
        <v>1.1688959635076383E-2</v>
      </c>
      <c r="AM64" s="32">
        <f>2*(females!AM63-females!AM64)/(females!AM63+females!AM64)</f>
        <v>1.1550716156224322E-2</v>
      </c>
      <c r="AN64" s="32">
        <f>2*(females!AN63-females!AN64)/(females!AN63+females!AN64)</f>
        <v>1.0734934696800232E-2</v>
      </c>
      <c r="AO64" s="32">
        <f>2*(females!AO63-females!AO64)/(females!AO63+females!AO64)</f>
        <v>1.0446826362873586E-2</v>
      </c>
      <c r="AP64" s="32">
        <f>2*(females!AP63-females!AP64)/(females!AP63+females!AP64)</f>
        <v>1.2474889160902643E-2</v>
      </c>
      <c r="AQ64" s="32">
        <f>2*(females!AQ63-females!AQ64)/(females!AQ63+females!AQ64)</f>
        <v>1.1563000745432027E-2</v>
      </c>
      <c r="AR64" s="32">
        <f>2*(females!AR63-females!AR64)/(females!AR63+females!AR64)</f>
        <v>1.078535264335335E-2</v>
      </c>
      <c r="AS64" s="32">
        <f>2*(females!AS63-females!AS64)/(females!AS63+females!AS64)</f>
        <v>1.1497172971599738E-2</v>
      </c>
      <c r="AT64" s="32">
        <f>2*(females!AT63-females!AT64)/(females!AT63+females!AT64)</f>
        <v>1.0815150656465477E-2</v>
      </c>
      <c r="AU64" s="32">
        <f>2*(females!AU63-females!AU64)/(females!AU63+females!AU64)</f>
        <v>1.2020353046160757E-2</v>
      </c>
      <c r="AV64" s="32">
        <f>2*(females!AV63-females!AV64)/(females!AV63+females!AV64)</f>
        <v>1.1733936523644588E-2</v>
      </c>
      <c r="AW64" s="32">
        <f>2*(females!AW63-females!AW64)/(females!AW63+females!AW64)</f>
        <v>1.1917800153094271E-2</v>
      </c>
      <c r="AX64" s="32">
        <f>2*(females!AX63-females!AX64)/(females!AX63+females!AX64)</f>
        <v>1.1551474425504717E-2</v>
      </c>
      <c r="AY64" s="32">
        <f>2*(females!AY63-females!AY64)/(females!AY63+females!AY64)</f>
        <v>1.2107181034839152E-2</v>
      </c>
      <c r="AZ64" s="32">
        <f>2*(females!AZ63-females!AZ64)/(females!AZ63+females!AZ64)</f>
        <v>1.1782996481466329E-2</v>
      </c>
      <c r="BA64" s="32">
        <f>2*(females!BA63-females!BA64)/(females!BA63+females!BA64)</f>
        <v>1.0351364868165482E-2</v>
      </c>
      <c r="BB64" s="32">
        <f>2*(females!BB63-females!BB64)/(females!BB63+females!BB64)</f>
        <v>1.0971587292402061E-2</v>
      </c>
      <c r="BC64" s="32">
        <f>2*(females!BC63-females!BC64)/(females!BC63+females!BC64)</f>
        <v>1.0771159292446261E-2</v>
      </c>
      <c r="BD64" s="32">
        <f>2*(females!BD63-females!BD64)/(females!BD63+females!BD64)</f>
        <v>9.8586694243364362E-3</v>
      </c>
      <c r="BE64" s="32">
        <f>2*(females!BE63-females!BE64)/(females!BE63+females!BE64)</f>
        <v>9.9722357386152222E-3</v>
      </c>
      <c r="BF64" s="32">
        <f>2*(females!BF63-females!BF64)/(females!BF63+females!BF64)</f>
        <v>9.3821875071163439E-3</v>
      </c>
      <c r="BG64" s="32">
        <f>2*(females!BG63-females!BG64)/(females!BG63+females!BG64)</f>
        <v>9.3695167032929599E-3</v>
      </c>
      <c r="BH64" s="32">
        <f>2*(females!BH63-females!BH64)/(females!BH63+females!BH64)</f>
        <v>8.6341611485233113E-3</v>
      </c>
      <c r="BI64" s="32">
        <f>2*(females!BI63-females!BI64)/(females!BI63+females!BI64)</f>
        <v>8.0429254741181348E-3</v>
      </c>
      <c r="BJ64" s="32">
        <f>2*(females!BJ63-females!BJ64)/(females!BJ63+females!BJ64)</f>
        <v>8.4358053069695828E-3</v>
      </c>
      <c r="BK64" s="32">
        <f>2*(females!BK63-females!BK64)/(females!BK63+females!BK64)</f>
        <v>8.7409460788697123E-3</v>
      </c>
      <c r="BL64" s="32">
        <f>2*(females!BL63-females!BL64)/(females!BL63+females!BL64)</f>
        <v>8.1357365846600749E-3</v>
      </c>
      <c r="BM64" s="32">
        <f>2*(females!BM63-females!BM64)/(females!BM63+females!BM64)</f>
        <v>8.1596403097332851E-3</v>
      </c>
      <c r="BN64" s="32">
        <f>2*(females!BN63-females!BN64)/(females!BN63+females!BN64)</f>
        <v>7.84644964824344E-3</v>
      </c>
      <c r="BO64" s="32">
        <f>2*(females!BO63-females!BO64)/(females!BO63+females!BO64)</f>
        <v>7.3480736131338537E-3</v>
      </c>
      <c r="BP64" s="32">
        <f>2*(females!BP63-females!BP64)/(females!BP63+females!BP64)</f>
        <v>7.3574426544152933E-3</v>
      </c>
      <c r="BQ64" s="32">
        <f>2*(females!BQ63-females!BQ64)/(females!BQ63+females!BQ64)</f>
        <v>7.734156256360326E-3</v>
      </c>
      <c r="BR64" s="32">
        <f>2*(females!BR63-females!BR64)/(females!BR63+females!BR64)</f>
        <v>7.6603087203327893E-3</v>
      </c>
      <c r="BS64" s="32">
        <f>2*(females!BS63-females!BS64)/(females!BS63+females!BS64)</f>
        <v>7.1975054472774537E-3</v>
      </c>
      <c r="BT64" s="32">
        <f>2*(females!BT63-females!BT64)/(females!BT63+females!BT64)</f>
        <v>7.5988421850214502E-3</v>
      </c>
      <c r="BU64" s="32">
        <f>2*(females!BU63-females!BU64)/(females!BU63+females!BU64)</f>
        <v>7.0337423646875648E-3</v>
      </c>
      <c r="BV64" s="32">
        <f>2*(females!BV63-females!BV64)/(females!BV63+females!BV64)</f>
        <v>6.396842778615029E-3</v>
      </c>
      <c r="BW64" s="32">
        <f>2*(females!BW63-females!BW64)/(females!BW63+females!BW64)</f>
        <v>6.5196756434247284E-3</v>
      </c>
      <c r="BX64" s="32">
        <f>2*(females!BX63-females!BX64)/(females!BX63+females!BX64)</f>
        <v>6.7350275573072882E-3</v>
      </c>
      <c r="BY64" s="32">
        <f>2*(females!BY63-females!BY64)/(females!BY63+females!BY64)</f>
        <v>6.1900742376036185E-3</v>
      </c>
      <c r="BZ64" s="32">
        <f>2*(females!BZ63-females!BZ64)/(females!BZ63+females!BZ64)</f>
        <v>6.4008995858877461E-3</v>
      </c>
      <c r="CA64" s="32">
        <f>2*(females!CA63-females!CA64)/(females!CA63+females!CA64)</f>
        <v>5.9524451393756402E-3</v>
      </c>
      <c r="CB64" s="32">
        <f>2*(females!CB63-females!CB64)/(females!CB63+females!CB64)</f>
        <v>5.3034418584637227E-3</v>
      </c>
      <c r="CC64" s="32">
        <f>2*(females!CC63-females!CC64)/(females!CC63+females!CC64)</f>
        <v>5.7396519664219608E-3</v>
      </c>
      <c r="CD64" s="32">
        <f>2*(females!CD63-females!CD64)/(females!CD63+females!CD64)</f>
        <v>5.0229997697345524E-3</v>
      </c>
      <c r="CE64" s="32">
        <f>2*(females!CE63-females!CE64)/(females!CE63+females!CE64)</f>
        <v>5.7425700143564247E-3</v>
      </c>
      <c r="CF64" s="32">
        <f>2*(females!CF63-females!CF64)/(females!CF63+females!CF64)</f>
        <v>5.1791616165391451E-3</v>
      </c>
      <c r="CG64" s="32">
        <f>2*(females!CG63-females!CG64)/(females!CG63+females!CG64)</f>
        <v>4.8291926293514706E-3</v>
      </c>
      <c r="CH64" s="32">
        <f>2*(females!CH63-females!CH64)/(females!CH63+females!CH64)</f>
        <v>4.6835914630901062E-3</v>
      </c>
      <c r="CI64" s="32">
        <f>2*(females!CI63-females!CI64)/(females!CI63+females!CI64)</f>
        <v>4.60498678592129E-3</v>
      </c>
      <c r="CJ64" s="32">
        <f>2*(females!CJ63-females!CJ64)/(females!CJ63+females!CJ64)</f>
        <v>4.5026105561203041E-3</v>
      </c>
      <c r="CK64" s="32">
        <f>2*(females!CK63-females!CK64)/(females!CK63+females!CK64)</f>
        <v>4.6270256502775158E-3</v>
      </c>
      <c r="CL64" s="32">
        <f>2*(females!CL63-females!CL64)/(females!CL63+females!CL64)</f>
        <v>4.5794308118130194E-3</v>
      </c>
      <c r="CM64" s="32">
        <f>2*(females!CM63-females!CM64)/(females!CM63+females!CM64)</f>
        <v>4.0465244380415667E-3</v>
      </c>
      <c r="CN64" s="32">
        <f>2*(females!CN63-females!CN64)/(females!CN63+females!CN64)</f>
        <v>4.6552811991325696E-3</v>
      </c>
    </row>
    <row r="65" spans="1:92" x14ac:dyDescent="0.25">
      <c r="A65" s="31">
        <f>'2a) male mx'!A65</f>
        <v>62</v>
      </c>
      <c r="B65" s="32">
        <f>2*(females!B64-females!B65)/(females!B64+females!B65)</f>
        <v>1.9224703744311442E-2</v>
      </c>
      <c r="C65" s="32">
        <f>2*(females!C64-females!C65)/(females!C64+females!C65)</f>
        <v>1.9015142758062653E-2</v>
      </c>
      <c r="D65" s="32">
        <f>2*(females!D64-females!D65)/(females!D64+females!D65)</f>
        <v>2.0261607440619559E-2</v>
      </c>
      <c r="E65" s="32">
        <f>2*(females!E64-females!E65)/(females!E64+females!E65)</f>
        <v>1.9402451220135335E-2</v>
      </c>
      <c r="F65" s="32">
        <f>2*(females!F64-females!F65)/(females!F64+females!F65)</f>
        <v>1.8405477378683061E-2</v>
      </c>
      <c r="G65" s="32">
        <f>2*(females!G64-females!G65)/(females!G64+females!G65)</f>
        <v>1.9084409594095943E-2</v>
      </c>
      <c r="H65" s="32">
        <f>2*(females!H64-females!H65)/(females!H64+females!H65)</f>
        <v>2.0464577755264491E-2</v>
      </c>
      <c r="I65" s="32">
        <f>2*(females!I64-females!I65)/(females!I64+females!I65)</f>
        <v>1.9699356178005532E-2</v>
      </c>
      <c r="J65" s="32">
        <f>2*(females!J64-females!J65)/(females!J64+females!J65)</f>
        <v>1.831816360409869E-2</v>
      </c>
      <c r="K65" s="32">
        <f>2*(females!K64-females!K65)/(females!K64+females!K65)</f>
        <v>1.703666887563508E-2</v>
      </c>
      <c r="L65" s="32">
        <f>2*(females!L64-females!L65)/(females!L64+females!L65)</f>
        <v>1.7203858167713589E-2</v>
      </c>
      <c r="M65" s="32">
        <f>2*(females!M64-females!M65)/(females!M64+females!M65)</f>
        <v>2.0245990842077163E-2</v>
      </c>
      <c r="N65" s="32">
        <f>2*(females!N64-females!N65)/(females!N64+females!N65)</f>
        <v>1.8109837121056453E-2</v>
      </c>
      <c r="O65" s="32">
        <f>2*(females!O64-females!O65)/(females!O64+females!O65)</f>
        <v>1.9717019119954455E-2</v>
      </c>
      <c r="P65" s="32">
        <f>2*(females!P64-females!P65)/(females!P64+females!P65)</f>
        <v>1.8988296952817375E-2</v>
      </c>
      <c r="Q65" s="32">
        <f>2*(females!Q64-females!Q65)/(females!Q64+females!Q65)</f>
        <v>1.9083733487212248E-2</v>
      </c>
      <c r="R65" s="32">
        <f>2*(females!R64-females!R65)/(females!R64+females!R65)</f>
        <v>1.8870093944661253E-2</v>
      </c>
      <c r="S65" s="32">
        <f>2*(females!S64-females!S65)/(females!S64+females!S65)</f>
        <v>1.8413616883204673E-2</v>
      </c>
      <c r="T65" s="32">
        <f>2*(females!T64-females!T65)/(females!T64+females!T65)</f>
        <v>1.8713403223534621E-2</v>
      </c>
      <c r="U65" s="32">
        <f>2*(females!U64-females!U65)/(females!U64+females!U65)</f>
        <v>1.7416719253379388E-2</v>
      </c>
      <c r="V65" s="32">
        <f>2*(females!V64-females!V65)/(females!V64+females!V65)</f>
        <v>1.7688482461702768E-2</v>
      </c>
      <c r="W65" s="32">
        <f>2*(females!W64-females!W65)/(females!W64+females!W65)</f>
        <v>1.9257369233868261E-2</v>
      </c>
      <c r="X65" s="32">
        <f>2*(females!X64-females!X65)/(females!X64+females!X65)</f>
        <v>1.814639874042644E-2</v>
      </c>
      <c r="Y65" s="32">
        <f>2*(females!Y64-females!Y65)/(females!Y64+females!Y65)</f>
        <v>1.766853312200382E-2</v>
      </c>
      <c r="Z65" s="32">
        <f>2*(females!Z64-females!Z65)/(females!Z64+females!Z65)</f>
        <v>1.6147398081611909E-2</v>
      </c>
      <c r="AA65" s="32">
        <f>2*(females!AA64-females!AA65)/(females!AA64+females!AA65)</f>
        <v>1.7405420029760563E-2</v>
      </c>
      <c r="AB65" s="32">
        <f>2*(females!AB64-females!AB65)/(females!AB64+females!AB65)</f>
        <v>1.6484004927422122E-2</v>
      </c>
      <c r="AC65" s="32">
        <f>2*(females!AC64-females!AC65)/(females!AC64+females!AC65)</f>
        <v>1.7020359797479262E-2</v>
      </c>
      <c r="AD65" s="32">
        <f>2*(females!AD64-females!AD65)/(females!AD64+females!AD65)</f>
        <v>1.6363829561151844E-2</v>
      </c>
      <c r="AE65" s="32">
        <f>2*(females!AE64-females!AE65)/(females!AE64+females!AE65)</f>
        <v>1.5747245479841777E-2</v>
      </c>
      <c r="AF65" s="32">
        <f>2*(females!AF64-females!AF65)/(females!AF64+females!AF65)</f>
        <v>1.5536767229276511E-2</v>
      </c>
      <c r="AG65" s="32">
        <f>2*(females!AG64-females!AG65)/(females!AG64+females!AG65)</f>
        <v>1.578927769019749E-2</v>
      </c>
      <c r="AH65" s="32">
        <f>2*(females!AH64-females!AH65)/(females!AH64+females!AH65)</f>
        <v>1.4939939479127664E-2</v>
      </c>
      <c r="AI65" s="32">
        <f>2*(females!AI64-females!AI65)/(females!AI64+females!AI65)</f>
        <v>1.4610667253047962E-2</v>
      </c>
      <c r="AJ65" s="32">
        <f>2*(females!AJ64-females!AJ65)/(females!AJ64+females!AJ65)</f>
        <v>1.5160025850562009E-2</v>
      </c>
      <c r="AK65" s="32">
        <f>2*(females!AK64-females!AK65)/(females!AK64+females!AK65)</f>
        <v>1.3540748965134382E-2</v>
      </c>
      <c r="AL65" s="32">
        <f>2*(females!AL64-females!AL65)/(females!AL64+females!AL65)</f>
        <v>1.2952261835324679E-2</v>
      </c>
      <c r="AM65" s="32">
        <f>2*(females!AM64-females!AM65)/(females!AM64+females!AM65)</f>
        <v>1.4553076807905374E-2</v>
      </c>
      <c r="AN65" s="32">
        <f>2*(females!AN64-females!AN65)/(females!AN64+females!AN65)</f>
        <v>1.3814918434469E-2</v>
      </c>
      <c r="AO65" s="32">
        <f>2*(females!AO64-females!AO65)/(females!AO64+females!AO65)</f>
        <v>1.3587054025284359E-2</v>
      </c>
      <c r="AP65" s="32">
        <f>2*(females!AP64-females!AP65)/(females!AP64+females!AP65)</f>
        <v>1.2668287764664018E-2</v>
      </c>
      <c r="AQ65" s="32">
        <f>2*(females!AQ64-females!AQ65)/(females!AQ64+females!AQ65)</f>
        <v>1.5552210567649737E-2</v>
      </c>
      <c r="AR65" s="32">
        <f>2*(females!AR64-females!AR65)/(females!AR64+females!AR65)</f>
        <v>1.574953467283921E-2</v>
      </c>
      <c r="AS65" s="32">
        <f>2*(females!AS64-females!AS65)/(females!AS64+females!AS65)</f>
        <v>1.3604628205971917E-2</v>
      </c>
      <c r="AT65" s="32">
        <f>2*(females!AT64-females!AT65)/(females!AT64+females!AT65)</f>
        <v>1.3504953808277461E-2</v>
      </c>
      <c r="AU65" s="32">
        <f>2*(females!AU64-females!AU65)/(females!AU64+females!AU65)</f>
        <v>1.3419123148286697E-2</v>
      </c>
      <c r="AV65" s="32">
        <f>2*(females!AV64-females!AV65)/(females!AV64+females!AV65)</f>
        <v>1.375771858127256E-2</v>
      </c>
      <c r="AW65" s="32">
        <f>2*(females!AW64-females!AW65)/(females!AW64+females!AW65)</f>
        <v>1.3921777979254523E-2</v>
      </c>
      <c r="AX65" s="32">
        <f>2*(females!AX64-females!AX65)/(females!AX64+females!AX65)</f>
        <v>1.3765090827033736E-2</v>
      </c>
      <c r="AY65" s="32">
        <f>2*(females!AY64-females!AY65)/(females!AY64+females!AY65)</f>
        <v>1.3989361383857785E-2</v>
      </c>
      <c r="AZ65" s="32">
        <f>2*(females!AZ64-females!AZ65)/(females!AZ64+females!AZ65)</f>
        <v>1.3197530937261424E-2</v>
      </c>
      <c r="BA65" s="32">
        <f>2*(females!BA64-females!BA65)/(females!BA64+females!BA65)</f>
        <v>1.2588383392745798E-2</v>
      </c>
      <c r="BB65" s="32">
        <f>2*(females!BB64-females!BB65)/(females!BB64+females!BB65)</f>
        <v>1.2329561088701415E-2</v>
      </c>
      <c r="BC65" s="32">
        <f>2*(females!BC64-females!BC65)/(females!BC64+females!BC65)</f>
        <v>1.19153132318673E-2</v>
      </c>
      <c r="BD65" s="32">
        <f>2*(females!BD64-females!BD65)/(females!BD64+females!BD65)</f>
        <v>1.1310588289941241E-2</v>
      </c>
      <c r="BE65" s="32">
        <f>2*(females!BE64-females!BE65)/(females!BE64+females!BE65)</f>
        <v>1.2201898587636028E-2</v>
      </c>
      <c r="BF65" s="32">
        <f>2*(females!BF64-females!BF65)/(females!BF64+females!BF65)</f>
        <v>1.1343633874437709E-2</v>
      </c>
      <c r="BG65" s="32">
        <f>2*(females!BG64-females!BG65)/(females!BG64+females!BG65)</f>
        <v>1.1314346039978886E-2</v>
      </c>
      <c r="BH65" s="32">
        <f>2*(females!BH64-females!BH65)/(females!BH64+females!BH65)</f>
        <v>9.9858156028368797E-3</v>
      </c>
      <c r="BI65" s="32">
        <f>2*(females!BI64-females!BI65)/(females!BI64+females!BI65)</f>
        <v>9.8330639601252306E-3</v>
      </c>
      <c r="BJ65" s="32">
        <f>2*(females!BJ64-females!BJ65)/(females!BJ64+females!BJ65)</f>
        <v>9.7967456787343057E-3</v>
      </c>
      <c r="BK65" s="32">
        <f>2*(females!BK64-females!BK65)/(females!BK64+females!BK65)</f>
        <v>1.1222001445086706E-2</v>
      </c>
      <c r="BL65" s="32">
        <f>2*(females!BL64-females!BL65)/(females!BL64+females!BL65)</f>
        <v>9.5779740283072363E-3</v>
      </c>
      <c r="BM65" s="32">
        <f>2*(females!BM64-females!BM65)/(females!BM64+females!BM65)</f>
        <v>9.1037865257240762E-3</v>
      </c>
      <c r="BN65" s="32">
        <f>2*(females!BN64-females!BN65)/(females!BN64+females!BN65)</f>
        <v>8.7072969838237028E-3</v>
      </c>
      <c r="BO65" s="32">
        <f>2*(females!BO64-females!BO65)/(females!BO64+females!BO65)</f>
        <v>9.166657396179818E-3</v>
      </c>
      <c r="BP65" s="32">
        <f>2*(females!BP64-females!BP65)/(females!BP64+females!BP65)</f>
        <v>9.3210535682505778E-3</v>
      </c>
      <c r="BQ65" s="32">
        <f>2*(females!BQ64-females!BQ65)/(females!BQ64+females!BQ65)</f>
        <v>8.4402224847083349E-3</v>
      </c>
      <c r="BR65" s="32">
        <f>2*(females!BR64-females!BR65)/(females!BR64+females!BR65)</f>
        <v>9.36625377559786E-3</v>
      </c>
      <c r="BS65" s="32">
        <f>2*(females!BS64-females!BS65)/(females!BS64+females!BS65)</f>
        <v>7.8239770232573502E-3</v>
      </c>
      <c r="BT65" s="32">
        <f>2*(females!BT64-females!BT65)/(females!BT64+females!BT65)</f>
        <v>7.6349714649807474E-3</v>
      </c>
      <c r="BU65" s="32">
        <f>2*(females!BU64-females!BU65)/(females!BU64+females!BU65)</f>
        <v>7.9532676960206231E-3</v>
      </c>
      <c r="BV65" s="32">
        <f>2*(females!BV64-females!BV65)/(females!BV64+females!BV65)</f>
        <v>7.0293398533007338E-3</v>
      </c>
      <c r="BW65" s="32">
        <f>2*(females!BW64-females!BW65)/(females!BW64+females!BW65)</f>
        <v>6.7048867048867047E-3</v>
      </c>
      <c r="BX65" s="32">
        <f>2*(females!BX64-females!BX65)/(females!BX64+females!BX65)</f>
        <v>6.9010253419169148E-3</v>
      </c>
      <c r="BY65" s="32">
        <f>2*(females!BY64-females!BY65)/(females!BY64+females!BY65)</f>
        <v>7.1465922956248911E-3</v>
      </c>
      <c r="BZ65" s="32">
        <f>2*(females!BZ64-females!BZ65)/(females!BZ64+females!BZ65)</f>
        <v>7.0536754220775688E-3</v>
      </c>
      <c r="CA65" s="32">
        <f>2*(females!CA64-females!CA65)/(females!CA64+females!CA65)</f>
        <v>6.4234020159934027E-3</v>
      </c>
      <c r="CB65" s="32">
        <f>2*(females!CB64-females!CB65)/(females!CB64+females!CB65)</f>
        <v>6.2755620956049425E-3</v>
      </c>
      <c r="CC65" s="32">
        <f>2*(females!CC64-females!CC65)/(females!CC64+females!CC65)</f>
        <v>5.783627469527851E-3</v>
      </c>
      <c r="CD65" s="32">
        <f>2*(females!CD64-females!CD65)/(females!CD64+females!CD65)</f>
        <v>6.0632494924855555E-3</v>
      </c>
      <c r="CE65" s="32">
        <f>2*(females!CE64-females!CE65)/(females!CE64+females!CE65)</f>
        <v>5.9378519201030234E-3</v>
      </c>
      <c r="CF65" s="32">
        <f>2*(females!CF64-females!CF65)/(females!CF64+females!CF65)</f>
        <v>6.024387493758155E-3</v>
      </c>
      <c r="CG65" s="32">
        <f>2*(females!CG64-females!CG65)/(females!CG64+females!CG65)</f>
        <v>5.4219126707741759E-3</v>
      </c>
      <c r="CH65" s="32">
        <f>2*(females!CH64-females!CH65)/(females!CH64+females!CH65)</f>
        <v>5.7030660667569026E-3</v>
      </c>
      <c r="CI65" s="32">
        <f>2*(females!CI64-females!CI65)/(females!CI64+females!CI65)</f>
        <v>5.4083519490375062E-3</v>
      </c>
      <c r="CJ65" s="32">
        <f>2*(females!CJ64-females!CJ65)/(females!CJ64+females!CJ65)</f>
        <v>5.6059568640876413E-3</v>
      </c>
      <c r="CK65" s="32">
        <f>2*(females!CK64-females!CK65)/(females!CK64+females!CK65)</f>
        <v>4.8195340406248337E-3</v>
      </c>
      <c r="CL65" s="32">
        <f>2*(females!CL64-females!CL65)/(females!CL64+females!CL65)</f>
        <v>5.0713458284176866E-3</v>
      </c>
      <c r="CM65" s="32">
        <f>2*(females!CM64-females!CM65)/(females!CM64+females!CM65)</f>
        <v>5.0119446025825879E-3</v>
      </c>
      <c r="CN65" s="32">
        <f>2*(females!CN64-females!CN65)/(females!CN64+females!CN65)</f>
        <v>4.7090911028009504E-3</v>
      </c>
    </row>
    <row r="66" spans="1:92" x14ac:dyDescent="0.25">
      <c r="A66" s="31">
        <f>'2a) male mx'!A66</f>
        <v>63</v>
      </c>
      <c r="B66" s="32">
        <f>2*(females!B65-females!B66)/(females!B65+females!B66)</f>
        <v>2.2636995230280815E-2</v>
      </c>
      <c r="C66" s="32">
        <f>2*(females!C65-females!C66)/(females!C65+females!C66)</f>
        <v>1.9874623391356233E-2</v>
      </c>
      <c r="D66" s="32">
        <f>2*(females!D65-females!D66)/(females!D65+females!D66)</f>
        <v>2.5675829383886257E-2</v>
      </c>
      <c r="E66" s="32">
        <f>2*(females!E65-females!E66)/(females!E65+females!E66)</f>
        <v>2.2451139700949627E-2</v>
      </c>
      <c r="F66" s="32">
        <f>2*(females!F65-females!F66)/(females!F65+females!F66)</f>
        <v>2.2501712403631753E-2</v>
      </c>
      <c r="G66" s="32">
        <f>2*(females!G65-females!G66)/(females!G65+females!G66)</f>
        <v>2.19515065913371E-2</v>
      </c>
      <c r="H66" s="32">
        <f>2*(females!H65-females!H66)/(females!H65+females!H66)</f>
        <v>2.3388438921557751E-2</v>
      </c>
      <c r="I66" s="32">
        <f>2*(females!I65-females!I66)/(females!I65+females!I66)</f>
        <v>2.2311335789309831E-2</v>
      </c>
      <c r="J66" s="32">
        <f>2*(females!J65-females!J66)/(females!J65+females!J66)</f>
        <v>2.0943248903580784E-2</v>
      </c>
      <c r="K66" s="32">
        <f>2*(females!K65-females!K66)/(females!K65+females!K66)</f>
        <v>2.0069900072431663E-2</v>
      </c>
      <c r="L66" s="32">
        <f>2*(females!L65-females!L66)/(females!L65+females!L66)</f>
        <v>2.0270979204409532E-2</v>
      </c>
      <c r="M66" s="32">
        <f>2*(females!M65-females!M66)/(females!M65+females!M66)</f>
        <v>1.9874162889923955E-2</v>
      </c>
      <c r="N66" s="32">
        <f>2*(females!N65-females!N66)/(females!N65+females!N66)</f>
        <v>2.002206056882758E-2</v>
      </c>
      <c r="O66" s="32">
        <f>2*(females!O65-females!O66)/(females!O65+females!O66)</f>
        <v>1.9541483170251631E-2</v>
      </c>
      <c r="P66" s="32">
        <f>2*(females!P65-females!P66)/(females!P65+females!P66)</f>
        <v>2.0698196779814011E-2</v>
      </c>
      <c r="Q66" s="32">
        <f>2*(females!Q65-females!Q66)/(females!Q65+females!Q66)</f>
        <v>2.1181896557766578E-2</v>
      </c>
      <c r="R66" s="32">
        <f>2*(females!R65-females!R66)/(females!R65+females!R66)</f>
        <v>1.8787690823253732E-2</v>
      </c>
      <c r="S66" s="32">
        <f>2*(females!S65-females!S66)/(females!S65+females!S66)</f>
        <v>2.0024945045100918E-2</v>
      </c>
      <c r="T66" s="32">
        <f>2*(females!T65-females!T66)/(females!T65+females!T66)</f>
        <v>2.0548038907205492E-2</v>
      </c>
      <c r="U66" s="32">
        <f>2*(females!U65-females!U66)/(females!U65+females!U66)</f>
        <v>2.0224719101123594E-2</v>
      </c>
      <c r="V66" s="32">
        <f>2*(females!V65-females!V66)/(females!V65+females!V66)</f>
        <v>2.0052239212058551E-2</v>
      </c>
      <c r="W66" s="32">
        <f>2*(females!W65-females!W66)/(females!W65+females!W66)</f>
        <v>2.1684005647162028E-2</v>
      </c>
      <c r="X66" s="32">
        <f>2*(females!X65-females!X66)/(females!X65+females!X66)</f>
        <v>1.9730624621807032E-2</v>
      </c>
      <c r="Y66" s="32">
        <f>2*(females!Y65-females!Y66)/(females!Y65+females!Y66)</f>
        <v>1.9762662730900837E-2</v>
      </c>
      <c r="Z66" s="32">
        <f>2*(females!Z65-females!Z66)/(females!Z65+females!Z66)</f>
        <v>1.8444943349544114E-2</v>
      </c>
      <c r="AA66" s="32">
        <f>2*(females!AA65-females!AA66)/(females!AA65+females!AA66)</f>
        <v>1.9580566419066116E-2</v>
      </c>
      <c r="AB66" s="32">
        <f>2*(females!AB65-females!AB66)/(females!AB65+females!AB66)</f>
        <v>1.729426731848446E-2</v>
      </c>
      <c r="AC66" s="32">
        <f>2*(females!AC65-females!AC66)/(females!AC65+females!AC66)</f>
        <v>1.8785642401878563E-2</v>
      </c>
      <c r="AD66" s="32">
        <f>2*(females!AD65-females!AD66)/(females!AD65+females!AD66)</f>
        <v>1.8457389634095926E-2</v>
      </c>
      <c r="AE66" s="32">
        <f>2*(females!AE65-females!AE66)/(females!AE65+females!AE66)</f>
        <v>1.7597838016151439E-2</v>
      </c>
      <c r="AF66" s="32">
        <f>2*(females!AF65-females!AF66)/(females!AF65+females!AF66)</f>
        <v>1.9070836348861718E-2</v>
      </c>
      <c r="AG66" s="32">
        <f>2*(females!AG65-females!AG66)/(females!AG65+females!AG66)</f>
        <v>1.8257114719325271E-2</v>
      </c>
      <c r="AH66" s="32">
        <f>2*(females!AH65-females!AH66)/(females!AH65+females!AH66)</f>
        <v>1.7844664071079167E-2</v>
      </c>
      <c r="AI66" s="32">
        <f>2*(females!AI65-females!AI66)/(females!AI65+females!AI66)</f>
        <v>1.5964473773979273E-2</v>
      </c>
      <c r="AJ66" s="32">
        <f>2*(females!AJ65-females!AJ66)/(females!AJ65+females!AJ66)</f>
        <v>1.6296078142639767E-2</v>
      </c>
      <c r="AK66" s="32">
        <f>2*(females!AK65-females!AK66)/(females!AK65+females!AK66)</f>
        <v>1.6501993837785525E-2</v>
      </c>
      <c r="AL66" s="32">
        <f>2*(females!AL65-females!AL66)/(females!AL65+females!AL66)</f>
        <v>1.6426653649011472E-2</v>
      </c>
      <c r="AM66" s="32">
        <f>2*(females!AM65-females!AM66)/(females!AM65+females!AM66)</f>
        <v>1.509865181925382E-2</v>
      </c>
      <c r="AN66" s="32">
        <f>2*(females!AN65-females!AN66)/(females!AN65+females!AN66)</f>
        <v>1.5918861235931146E-2</v>
      </c>
      <c r="AO66" s="32">
        <f>2*(females!AO65-females!AO66)/(females!AO65+females!AO66)</f>
        <v>1.4714712893266776E-2</v>
      </c>
      <c r="AP66" s="32">
        <f>2*(females!AP65-females!AP66)/(females!AP65+females!AP66)</f>
        <v>1.3532352658398231E-2</v>
      </c>
      <c r="AQ66" s="32">
        <f>2*(females!AQ65-females!AQ66)/(females!AQ65+females!AQ66)</f>
        <v>1.4045130397502551E-2</v>
      </c>
      <c r="AR66" s="32">
        <f>2*(females!AR65-females!AR66)/(females!AR65+females!AR66)</f>
        <v>1.7970792911183513E-2</v>
      </c>
      <c r="AS66" s="32">
        <f>2*(females!AS65-females!AS66)/(females!AS65+females!AS66)</f>
        <v>1.6776913218045204E-2</v>
      </c>
      <c r="AT66" s="32">
        <f>2*(females!AT65-females!AT66)/(females!AT65+females!AT66)</f>
        <v>1.4336526634067126E-2</v>
      </c>
      <c r="AU66" s="32">
        <f>2*(females!AU65-females!AU66)/(females!AU65+females!AU66)</f>
        <v>1.4909607469373384E-2</v>
      </c>
      <c r="AV66" s="32">
        <f>2*(females!AV65-females!AV66)/(females!AV65+females!AV66)</f>
        <v>1.5363847136379871E-2</v>
      </c>
      <c r="AW66" s="32">
        <f>2*(females!AW65-females!AW66)/(females!AW65+females!AW66)</f>
        <v>1.5398397210856354E-2</v>
      </c>
      <c r="AX66" s="32">
        <f>2*(females!AX65-females!AX66)/(females!AX65+females!AX66)</f>
        <v>1.4575854675115041E-2</v>
      </c>
      <c r="AY66" s="32">
        <f>2*(females!AY65-females!AY66)/(females!AY65+females!AY66)</f>
        <v>1.5521010444498421E-2</v>
      </c>
      <c r="AZ66" s="32">
        <f>2*(females!AZ65-females!AZ66)/(females!AZ65+females!AZ66)</f>
        <v>1.4243800586791784E-2</v>
      </c>
      <c r="BA66" s="32">
        <f>2*(females!BA65-females!BA66)/(females!BA65+females!BA66)</f>
        <v>1.5161907943002678E-2</v>
      </c>
      <c r="BB66" s="32">
        <f>2*(females!BB65-females!BB66)/(females!BB65+females!BB66)</f>
        <v>1.3545731671154235E-2</v>
      </c>
      <c r="BC66" s="32">
        <f>2*(females!BC65-females!BC66)/(females!BC65+females!BC66)</f>
        <v>1.351825320865311E-2</v>
      </c>
      <c r="BD66" s="32">
        <f>2*(females!BD65-females!BD66)/(females!BD65+females!BD66)</f>
        <v>1.2160804610531139E-2</v>
      </c>
      <c r="BE66" s="32">
        <f>2*(females!BE65-females!BE66)/(females!BE65+females!BE66)</f>
        <v>1.2706450516346075E-2</v>
      </c>
      <c r="BF66" s="32">
        <f>2*(females!BF65-females!BF66)/(females!BF65+females!BF66)</f>
        <v>1.2902624775834362E-2</v>
      </c>
      <c r="BG66" s="32">
        <f>2*(females!BG65-females!BG66)/(females!BG65+females!BG66)</f>
        <v>1.2296295436204984E-2</v>
      </c>
      <c r="BH66" s="32">
        <f>2*(females!BH65-females!BH66)/(females!BH65+females!BH66)</f>
        <v>1.1550615669608804E-2</v>
      </c>
      <c r="BI66" s="32">
        <f>2*(females!BI65-females!BI66)/(females!BI65+females!BI66)</f>
        <v>1.1181862311184718E-2</v>
      </c>
      <c r="BJ66" s="32">
        <f>2*(females!BJ65-females!BJ66)/(females!BJ65+females!BJ66)</f>
        <v>1.1082917060182287E-2</v>
      </c>
      <c r="BK66" s="32">
        <f>2*(females!BK65-females!BK66)/(females!BK65+females!BK66)</f>
        <v>1.0798347145172705E-2</v>
      </c>
      <c r="BL66" s="32">
        <f>2*(females!BL65-females!BL66)/(females!BL65+females!BL66)</f>
        <v>1.1072789980032674E-2</v>
      </c>
      <c r="BM66" s="32">
        <f>2*(females!BM65-females!BM66)/(females!BM65+females!BM66)</f>
        <v>1.0255134633975363E-2</v>
      </c>
      <c r="BN66" s="32">
        <f>2*(females!BN65-females!BN66)/(females!BN65+females!BN66)</f>
        <v>1.0101752818140169E-2</v>
      </c>
      <c r="BO66" s="32">
        <f>2*(females!BO65-females!BO66)/(females!BO65+females!BO66)</f>
        <v>1.0052621824859741E-2</v>
      </c>
      <c r="BP66" s="32">
        <f>2*(females!BP65-females!BP66)/(females!BP65+females!BP66)</f>
        <v>9.1606138509379518E-3</v>
      </c>
      <c r="BQ66" s="32">
        <f>2*(females!BQ65-females!BQ66)/(females!BQ65+females!BQ66)</f>
        <v>9.7259607044326429E-3</v>
      </c>
      <c r="BR66" s="32">
        <f>2*(females!BR65-females!BR66)/(females!BR65+females!BR66)</f>
        <v>9.0052297452247118E-3</v>
      </c>
      <c r="BS66" s="32">
        <f>2*(females!BS65-females!BS66)/(females!BS65+females!BS66)</f>
        <v>9.267326293124975E-3</v>
      </c>
      <c r="BT66" s="32">
        <f>2*(females!BT65-females!BT66)/(females!BT65+females!BT66)</f>
        <v>8.7165997507960679E-3</v>
      </c>
      <c r="BU66" s="32">
        <f>2*(females!BU65-females!BU66)/(females!BU65+females!BU66)</f>
        <v>8.7722694513736408E-3</v>
      </c>
      <c r="BV66" s="32">
        <f>2*(females!BV65-females!BV66)/(females!BV65+females!BV66)</f>
        <v>8.6909646970813759E-3</v>
      </c>
      <c r="BW66" s="32">
        <f>2*(females!BW65-females!BW66)/(females!BW65+females!BW66)</f>
        <v>8.4945313703483644E-3</v>
      </c>
      <c r="BX66" s="32">
        <f>2*(females!BX65-females!BX66)/(females!BX65+females!BX66)</f>
        <v>8.1614719209117115E-3</v>
      </c>
      <c r="BY66" s="32">
        <f>2*(females!BY65-females!BY66)/(females!BY65+females!BY66)</f>
        <v>8.0022393097656953E-3</v>
      </c>
      <c r="BZ66" s="32">
        <f>2*(females!BZ65-females!BZ66)/(females!BZ65+females!BZ66)</f>
        <v>7.1257865772106381E-3</v>
      </c>
      <c r="CA66" s="32">
        <f>2*(females!CA65-females!CA66)/(females!CA65+females!CA66)</f>
        <v>7.1005658604793428E-3</v>
      </c>
      <c r="CB66" s="32">
        <f>2*(females!CB65-females!CB66)/(females!CB65+females!CB66)</f>
        <v>7.0800701471565352E-3</v>
      </c>
      <c r="CC66" s="32">
        <f>2*(females!CC65-females!CC66)/(females!CC65+females!CC66)</f>
        <v>6.4608758076094763E-3</v>
      </c>
      <c r="CD66" s="32">
        <f>2*(females!CD65-females!CD66)/(females!CD65+females!CD66)</f>
        <v>6.187186780441555E-3</v>
      </c>
      <c r="CE66" s="32">
        <f>2*(females!CE65-females!CE66)/(females!CE65+females!CE66)</f>
        <v>6.2886944453479929E-3</v>
      </c>
      <c r="CF66" s="32">
        <f>2*(females!CF65-females!CF66)/(females!CF65+females!CF66)</f>
        <v>6.2559764023273528E-3</v>
      </c>
      <c r="CG66" s="32">
        <f>2*(females!CG65-females!CG66)/(females!CG65+females!CG66)</f>
        <v>6.2944600129338215E-3</v>
      </c>
      <c r="CH66" s="32">
        <f>2*(females!CH65-females!CH66)/(females!CH65+females!CH66)</f>
        <v>5.7897398921687845E-3</v>
      </c>
      <c r="CI66" s="32">
        <f>2*(females!CI65-females!CI66)/(females!CI65+females!CI66)</f>
        <v>5.7718661829907298E-3</v>
      </c>
      <c r="CJ66" s="32">
        <f>2*(females!CJ65-females!CJ66)/(females!CJ65+females!CJ66)</f>
        <v>5.6915073887385615E-3</v>
      </c>
      <c r="CK66" s="32">
        <f>2*(females!CK65-females!CK66)/(females!CK65+females!CK66)</f>
        <v>5.7347132375403977E-3</v>
      </c>
      <c r="CL66" s="32">
        <f>2*(females!CL65-females!CL66)/(females!CL65+females!CL66)</f>
        <v>4.7637440453199434E-3</v>
      </c>
      <c r="CM66" s="32">
        <f>2*(females!CM65-females!CM66)/(females!CM65+females!CM66)</f>
        <v>5.1873044733816414E-3</v>
      </c>
      <c r="CN66" s="32">
        <f>2*(females!CN65-females!CN66)/(females!CN65+females!CN66)</f>
        <v>4.8386751450532044E-3</v>
      </c>
    </row>
    <row r="67" spans="1:92" x14ac:dyDescent="0.25">
      <c r="A67" s="31">
        <f>'2a) male mx'!A67</f>
        <v>64</v>
      </c>
      <c r="B67" s="32">
        <f>2*(females!B66-females!B67)/(females!B66+females!B67)</f>
        <v>2.2939090595286659E-2</v>
      </c>
      <c r="C67" s="32">
        <f>2*(females!C66-females!C67)/(females!C66+females!C67)</f>
        <v>2.2649119242721807E-2</v>
      </c>
      <c r="D67" s="32">
        <f>2*(females!D66-females!D67)/(females!D66+females!D67)</f>
        <v>2.4949835897276361E-2</v>
      </c>
      <c r="E67" s="32">
        <f>2*(females!E66-females!E67)/(females!E66+females!E67)</f>
        <v>2.4386893952111344E-2</v>
      </c>
      <c r="F67" s="32">
        <f>2*(females!F66-females!F67)/(females!F66+females!F67)</f>
        <v>2.3487305670506654E-2</v>
      </c>
      <c r="G67" s="32">
        <f>2*(females!G66-females!G67)/(females!G66+females!G67)</f>
        <v>2.4195066133682632E-2</v>
      </c>
      <c r="H67" s="32">
        <f>2*(females!H66-females!H67)/(females!H66+females!H67)</f>
        <v>2.3856587826324039E-2</v>
      </c>
      <c r="I67" s="32">
        <f>2*(females!I66-females!I67)/(females!I66+females!I67)</f>
        <v>2.4339908952959028E-2</v>
      </c>
      <c r="J67" s="32">
        <f>2*(females!J66-females!J67)/(females!J66+females!J67)</f>
        <v>2.077372436814497E-2</v>
      </c>
      <c r="K67" s="32">
        <f>2*(females!K66-females!K67)/(females!K66+females!K67)</f>
        <v>2.2295006608056084E-2</v>
      </c>
      <c r="L67" s="32">
        <f>2*(females!L66-females!L67)/(females!L66+females!L67)</f>
        <v>2.1123290605919949E-2</v>
      </c>
      <c r="M67" s="32">
        <f>2*(females!M66-females!M67)/(females!M66+females!M67)</f>
        <v>2.0867482931140158E-2</v>
      </c>
      <c r="N67" s="32">
        <f>2*(females!N66-females!N67)/(females!N66+females!N67)</f>
        <v>1.9682964693147991E-2</v>
      </c>
      <c r="O67" s="32">
        <f>2*(females!O66-females!O67)/(females!O66+females!O67)</f>
        <v>2.3101236068016288E-2</v>
      </c>
      <c r="P67" s="32">
        <f>2*(females!P66-females!P67)/(females!P66+females!P67)</f>
        <v>2.2508544380729027E-2</v>
      </c>
      <c r="Q67" s="32">
        <f>2*(females!Q66-females!Q67)/(females!Q66+females!Q67)</f>
        <v>2.2654162218703654E-2</v>
      </c>
      <c r="R67" s="32">
        <f>2*(females!R66-females!R67)/(females!R66+females!R67)</f>
        <v>2.3539349570603971E-2</v>
      </c>
      <c r="S67" s="32">
        <f>2*(females!S66-females!S67)/(females!S66+females!S67)</f>
        <v>2.0888867007546719E-2</v>
      </c>
      <c r="T67" s="32">
        <f>2*(females!T66-females!T67)/(females!T66+females!T67)</f>
        <v>2.1911070121013947E-2</v>
      </c>
      <c r="U67" s="32">
        <f>2*(females!U66-females!U67)/(females!U66+females!U67)</f>
        <v>2.2766251728907332E-2</v>
      </c>
      <c r="V67" s="32">
        <f>2*(females!V66-females!V67)/(females!V66+females!V67)</f>
        <v>2.2498141367258882E-2</v>
      </c>
      <c r="W67" s="32">
        <f>2*(females!W66-females!W67)/(females!W66+females!W67)</f>
        <v>2.1697260878395887E-2</v>
      </c>
      <c r="X67" s="32">
        <f>2*(females!X66-females!X67)/(females!X66+females!X67)</f>
        <v>2.1950863942130801E-2</v>
      </c>
      <c r="Y67" s="32">
        <f>2*(females!Y66-females!Y67)/(females!Y66+females!Y67)</f>
        <v>2.0870622403836411E-2</v>
      </c>
      <c r="Z67" s="32">
        <f>2*(females!Z66-females!Z67)/(females!Z66+females!Z67)</f>
        <v>2.0475720120665262E-2</v>
      </c>
      <c r="AA67" s="32">
        <f>2*(females!AA66-females!AA67)/(females!AA66+females!AA67)</f>
        <v>2.1080827697046809E-2</v>
      </c>
      <c r="AB67" s="32">
        <f>2*(females!AB66-females!AB67)/(females!AB66+females!AB67)</f>
        <v>2.0932069510268561E-2</v>
      </c>
      <c r="AC67" s="32">
        <f>2*(females!AC66-females!AC67)/(females!AC66+females!AC67)</f>
        <v>1.9955406178677838E-2</v>
      </c>
      <c r="AD67" s="32">
        <f>2*(females!AD66-females!AD67)/(females!AD66+females!AD67)</f>
        <v>1.795453073385582E-2</v>
      </c>
      <c r="AE67" s="32">
        <f>2*(females!AE66-females!AE67)/(females!AE66+females!AE67)</f>
        <v>1.859089059280265E-2</v>
      </c>
      <c r="AF67" s="32">
        <f>2*(females!AF66-females!AF67)/(females!AF66+females!AF67)</f>
        <v>1.8553259758574737E-2</v>
      </c>
      <c r="AG67" s="32">
        <f>2*(females!AG66-females!AG67)/(females!AG66+females!AG67)</f>
        <v>1.8856275564016155E-2</v>
      </c>
      <c r="AH67" s="32">
        <f>2*(females!AH66-females!AH67)/(females!AH66+females!AH67)</f>
        <v>1.8566408905776429E-2</v>
      </c>
      <c r="AI67" s="32">
        <f>2*(females!AI66-females!AI67)/(females!AI66+females!AI67)</f>
        <v>1.9596701895273811E-2</v>
      </c>
      <c r="AJ67" s="32">
        <f>2*(females!AJ66-females!AJ67)/(females!AJ66+females!AJ67)</f>
        <v>1.7673489765351973E-2</v>
      </c>
      <c r="AK67" s="32">
        <f>2*(females!AK66-females!AK67)/(females!AK66+females!AK67)</f>
        <v>1.8148956061078216E-2</v>
      </c>
      <c r="AL67" s="32">
        <f>2*(females!AL66-females!AL67)/(females!AL66+females!AL67)</f>
        <v>1.732676339535057E-2</v>
      </c>
      <c r="AM67" s="32">
        <f>2*(females!AM66-females!AM67)/(females!AM66+females!AM67)</f>
        <v>1.5504258733489693E-2</v>
      </c>
      <c r="AN67" s="32">
        <f>2*(females!AN66-females!AN67)/(females!AN66+females!AN67)</f>
        <v>1.729819290143492E-2</v>
      </c>
      <c r="AO67" s="32">
        <f>2*(females!AO66-females!AO67)/(females!AO66+females!AO67)</f>
        <v>1.6684945348794222E-2</v>
      </c>
      <c r="AP67" s="32">
        <f>2*(females!AP66-females!AP67)/(females!AP66+females!AP67)</f>
        <v>1.4933105781245239E-2</v>
      </c>
      <c r="AQ67" s="32">
        <f>2*(females!AQ66-females!AQ67)/(females!AQ66+females!AQ67)</f>
        <v>1.5701896852878986E-2</v>
      </c>
      <c r="AR67" s="32">
        <f>2*(females!AR66-females!AR67)/(females!AR66+females!AR67)</f>
        <v>1.4764562582873354E-2</v>
      </c>
      <c r="AS67" s="32">
        <f>2*(females!AS66-females!AS67)/(females!AS66+females!AS67)</f>
        <v>1.8684423670234141E-2</v>
      </c>
      <c r="AT67" s="32">
        <f>2*(females!AT66-females!AT67)/(females!AT66+females!AT67)</f>
        <v>1.7385094620716829E-2</v>
      </c>
      <c r="AU67" s="32">
        <f>2*(females!AU66-females!AU67)/(females!AU66+females!AU67)</f>
        <v>1.6328141379012666E-2</v>
      </c>
      <c r="AV67" s="32">
        <f>2*(females!AV66-females!AV67)/(females!AV66+females!AV67)</f>
        <v>1.5727504688124443E-2</v>
      </c>
      <c r="AW67" s="32">
        <f>2*(females!AW66-females!AW67)/(females!AW66+females!AW67)</f>
        <v>1.7015569923165413E-2</v>
      </c>
      <c r="AX67" s="32">
        <f>2*(females!AX66-females!AX67)/(females!AX66+females!AX67)</f>
        <v>1.6405977599295313E-2</v>
      </c>
      <c r="AY67" s="32">
        <f>2*(females!AY66-females!AY67)/(females!AY66+females!AY67)</f>
        <v>1.636269404476912E-2</v>
      </c>
      <c r="AZ67" s="32">
        <f>2*(females!AZ66-females!AZ67)/(females!AZ66+females!AZ67)</f>
        <v>1.3898016307654863E-2</v>
      </c>
      <c r="BA67" s="32">
        <f>2*(females!BA66-females!BA67)/(females!BA66+females!BA67)</f>
        <v>1.4504685570380415E-2</v>
      </c>
      <c r="BB67" s="32">
        <f>2*(females!BB66-females!BB67)/(females!BB66+females!BB67)</f>
        <v>1.3804381808999303E-2</v>
      </c>
      <c r="BC67" s="32">
        <f>2*(females!BC66-females!BC67)/(females!BC66+females!BC67)</f>
        <v>1.5488914087191488E-2</v>
      </c>
      <c r="BD67" s="32">
        <f>2*(females!BD66-females!BD67)/(females!BD66+females!BD67)</f>
        <v>1.5474878637162343E-2</v>
      </c>
      <c r="BE67" s="32">
        <f>2*(females!BE66-females!BE67)/(females!BE66+females!BE67)</f>
        <v>1.3204612114519136E-2</v>
      </c>
      <c r="BF67" s="32">
        <f>2*(females!BF66-females!BF67)/(females!BF66+females!BF67)</f>
        <v>1.3665167982440614E-2</v>
      </c>
      <c r="BG67" s="32">
        <f>2*(females!BG66-females!BG67)/(females!BG66+females!BG67)</f>
        <v>1.3064670707973448E-2</v>
      </c>
      <c r="BH67" s="32">
        <f>2*(females!BH66-females!BH67)/(females!BH66+females!BH67)</f>
        <v>1.2701582473209414E-2</v>
      </c>
      <c r="BI67" s="32">
        <f>2*(females!BI66-females!BI67)/(females!BI66+females!BI67)</f>
        <v>1.105278658420387E-2</v>
      </c>
      <c r="BJ67" s="32">
        <f>2*(females!BJ66-females!BJ67)/(females!BJ66+females!BJ67)</f>
        <v>1.2260615793745358E-2</v>
      </c>
      <c r="BK67" s="32">
        <f>2*(females!BK66-females!BK67)/(females!BK66+females!BK67)</f>
        <v>1.1299174202334854E-2</v>
      </c>
      <c r="BL67" s="32">
        <f>2*(females!BL66-females!BL67)/(females!BL66+females!BL67)</f>
        <v>1.2478117376955087E-2</v>
      </c>
      <c r="BM67" s="32">
        <f>2*(females!BM66-females!BM67)/(females!BM66+females!BM67)</f>
        <v>1.2614580533746577E-2</v>
      </c>
      <c r="BN67" s="32">
        <f>2*(females!BN66-females!BN67)/(females!BN66+females!BN67)</f>
        <v>1.1699116562312376E-2</v>
      </c>
      <c r="BO67" s="32">
        <f>2*(females!BO66-females!BO67)/(females!BO66+females!BO67)</f>
        <v>1.0052075651512917E-2</v>
      </c>
      <c r="BP67" s="32">
        <f>2*(females!BP66-females!BP67)/(females!BP66+females!BP67)</f>
        <v>1.0612124579086404E-2</v>
      </c>
      <c r="BQ67" s="32">
        <f>2*(females!BQ66-females!BQ67)/(females!BQ66+females!BQ67)</f>
        <v>1.0389522296774048E-2</v>
      </c>
      <c r="BR67" s="32">
        <f>2*(females!BR66-females!BR67)/(females!BR66+females!BR67)</f>
        <v>1.1005276657288454E-2</v>
      </c>
      <c r="BS67" s="32">
        <f>2*(females!BS66-females!BS67)/(females!BS66+females!BS67)</f>
        <v>9.7817866046667982E-3</v>
      </c>
      <c r="BT67" s="32">
        <f>2*(females!BT66-females!BT67)/(females!BT66+females!BT67)</f>
        <v>9.4331187410586544E-3</v>
      </c>
      <c r="BU67" s="32">
        <f>2*(females!BU66-females!BU67)/(females!BU66+females!BU67)</f>
        <v>9.4666101051597493E-3</v>
      </c>
      <c r="BV67" s="32">
        <f>2*(females!BV66-females!BV67)/(females!BV66+females!BV67)</f>
        <v>9.0570058604155564E-3</v>
      </c>
      <c r="BW67" s="32">
        <f>2*(females!BW66-females!BW67)/(females!BW66+females!BW67)</f>
        <v>8.7456438258862179E-3</v>
      </c>
      <c r="BX67" s="32">
        <f>2*(females!BX66-females!BX67)/(females!BX66+females!BX67)</f>
        <v>8.0396000132885951E-3</v>
      </c>
      <c r="BY67" s="32">
        <f>2*(females!BY66-females!BY67)/(females!BY66+females!BY67)</f>
        <v>7.9779141240062194E-3</v>
      </c>
      <c r="BZ67" s="32">
        <f>2*(females!BZ66-females!BZ67)/(females!BZ66+females!BZ67)</f>
        <v>7.7422205041831182E-3</v>
      </c>
      <c r="CA67" s="32">
        <f>2*(females!CA66-females!CA67)/(females!CA66+females!CA67)</f>
        <v>7.3280225342194447E-3</v>
      </c>
      <c r="CB67" s="32">
        <f>2*(females!CB66-females!CB67)/(females!CB66+females!CB67)</f>
        <v>7.2516634394387365E-3</v>
      </c>
      <c r="CC67" s="32">
        <f>2*(females!CC66-females!CC67)/(females!CC66+females!CC67)</f>
        <v>6.7775083076485115E-3</v>
      </c>
      <c r="CD67" s="32">
        <f>2*(females!CD66-females!CD67)/(females!CD66+females!CD67)</f>
        <v>6.7617676569384465E-3</v>
      </c>
      <c r="CE67" s="32">
        <f>2*(females!CE66-females!CE67)/(females!CE66+females!CE67)</f>
        <v>7.7524458420684837E-3</v>
      </c>
      <c r="CF67" s="32">
        <f>2*(females!CF66-females!CF67)/(females!CF66+females!CF67)</f>
        <v>6.9936535041684568E-3</v>
      </c>
      <c r="CG67" s="32">
        <f>2*(females!CG66-females!CG67)/(females!CG66+females!CG67)</f>
        <v>6.4540272587739521E-3</v>
      </c>
      <c r="CH67" s="32">
        <f>2*(females!CH66-females!CH67)/(females!CH66+females!CH67)</f>
        <v>6.1166052299681181E-3</v>
      </c>
      <c r="CI67" s="32">
        <f>2*(females!CI66-females!CI67)/(females!CI66+females!CI67)</f>
        <v>6.4018686535529286E-3</v>
      </c>
      <c r="CJ67" s="32">
        <f>2*(females!CJ66-females!CJ67)/(females!CJ66+females!CJ67)</f>
        <v>6.2342385245635493E-3</v>
      </c>
      <c r="CK67" s="32">
        <f>2*(females!CK66-females!CK67)/(females!CK66+females!CK67)</f>
        <v>6.3085359343912264E-3</v>
      </c>
      <c r="CL67" s="32">
        <f>2*(females!CL66-females!CL67)/(females!CL66+females!CL67)</f>
        <v>6.1815298477272363E-3</v>
      </c>
      <c r="CM67" s="32">
        <f>2*(females!CM66-females!CM67)/(females!CM66+females!CM67)</f>
        <v>5.7534614867589731E-3</v>
      </c>
      <c r="CN67" s="32">
        <f>2*(females!CN66-females!CN67)/(females!CN66+females!CN67)</f>
        <v>5.250473403339645E-3</v>
      </c>
    </row>
    <row r="68" spans="1:92" x14ac:dyDescent="0.25">
      <c r="A68" s="31">
        <f>'2a) male mx'!A68</f>
        <v>65</v>
      </c>
      <c r="B68" s="32">
        <f>2*(females!B67-females!B68)/(females!B67+females!B68)</f>
        <v>2.9163814968396474E-2</v>
      </c>
      <c r="C68" s="32">
        <f>2*(females!C67-females!C68)/(females!C67+females!C68)</f>
        <v>2.8076836995361686E-2</v>
      </c>
      <c r="D68" s="32">
        <f>2*(females!D67-females!D68)/(females!D67+females!D68)</f>
        <v>2.8597903885480572E-2</v>
      </c>
      <c r="E68" s="32">
        <f>2*(females!E67-females!E68)/(females!E67+females!E68)</f>
        <v>2.8550386260714228E-2</v>
      </c>
      <c r="F68" s="32">
        <f>2*(females!F67-females!F68)/(females!F67+females!F68)</f>
        <v>2.6775952106063965E-2</v>
      </c>
      <c r="G68" s="32">
        <f>2*(females!G67-females!G68)/(females!G67+females!G68)</f>
        <v>3.022989572697175E-2</v>
      </c>
      <c r="H68" s="32">
        <f>2*(females!H67-females!H68)/(females!H67+females!H68)</f>
        <v>2.8011378651039157E-2</v>
      </c>
      <c r="I68" s="32">
        <f>2*(females!I67-females!I68)/(females!I67+females!I68)</f>
        <v>2.8022461583993394E-2</v>
      </c>
      <c r="J68" s="32">
        <f>2*(females!J67-females!J68)/(females!J67+females!J68)</f>
        <v>2.8035242559819207E-2</v>
      </c>
      <c r="K68" s="32">
        <f>2*(females!K67-females!K68)/(females!K67+females!K68)</f>
        <v>2.5362638655956688E-2</v>
      </c>
      <c r="L68" s="32">
        <f>2*(females!L67-females!L68)/(females!L67+females!L68)</f>
        <v>2.5805791316680191E-2</v>
      </c>
      <c r="M68" s="32">
        <f>2*(females!M67-females!M68)/(females!M67+females!M68)</f>
        <v>2.6356498642771665E-2</v>
      </c>
      <c r="N68" s="32">
        <f>2*(females!N67-females!N68)/(females!N67+females!N68)</f>
        <v>2.5714056774889093E-2</v>
      </c>
      <c r="O68" s="32">
        <f>2*(females!O67-females!O68)/(females!O67+females!O68)</f>
        <v>2.7204628050137208E-2</v>
      </c>
      <c r="P68" s="32">
        <f>2*(females!P67-females!P68)/(females!P67+females!P68)</f>
        <v>2.7253069452079896E-2</v>
      </c>
      <c r="Q68" s="32">
        <f>2*(females!Q67-females!Q68)/(females!Q67+females!Q68)</f>
        <v>2.5718563753266199E-2</v>
      </c>
      <c r="R68" s="32">
        <f>2*(females!R67-females!R68)/(females!R67+females!R68)</f>
        <v>2.45592529833796E-2</v>
      </c>
      <c r="S68" s="32">
        <f>2*(females!S67-females!S68)/(females!S67+females!S68)</f>
        <v>2.4577661380838632E-2</v>
      </c>
      <c r="T68" s="32">
        <f>2*(females!T67-females!T68)/(females!T67+females!T68)</f>
        <v>2.6150620128963922E-2</v>
      </c>
      <c r="U68" s="32">
        <f>2*(females!U67-females!U68)/(females!U67+females!U68)</f>
        <v>2.3855198238820974E-2</v>
      </c>
      <c r="V68" s="32">
        <f>2*(females!V67-females!V68)/(females!V67+females!V68)</f>
        <v>2.510317347374413E-2</v>
      </c>
      <c r="W68" s="32">
        <f>2*(females!W67-females!W68)/(females!W67+females!W68)</f>
        <v>2.5876784049343758E-2</v>
      </c>
      <c r="X68" s="32">
        <f>2*(females!X67-females!X68)/(females!X67+females!X68)</f>
        <v>2.6370062724906482E-2</v>
      </c>
      <c r="Y68" s="32">
        <f>2*(females!Y67-females!Y68)/(females!Y67+females!Y68)</f>
        <v>2.2515340387495773E-2</v>
      </c>
      <c r="Z68" s="32">
        <f>2*(females!Z67-females!Z68)/(females!Z67+females!Z68)</f>
        <v>2.3371467163293289E-2</v>
      </c>
      <c r="AA68" s="32">
        <f>2*(females!AA67-females!AA68)/(females!AA67+females!AA68)</f>
        <v>2.3237184973195765E-2</v>
      </c>
      <c r="AB68" s="32">
        <f>2*(females!AB67-females!AB68)/(females!AB67+females!AB68)</f>
        <v>2.3433766967945139E-2</v>
      </c>
      <c r="AC68" s="32">
        <f>2*(females!AC67-females!AC68)/(females!AC67+females!AC68)</f>
        <v>2.3471527665752542E-2</v>
      </c>
      <c r="AD68" s="32">
        <f>2*(females!AD67-females!AD68)/(females!AD67+females!AD68)</f>
        <v>2.2551520839667411E-2</v>
      </c>
      <c r="AE68" s="32">
        <f>2*(females!AE67-females!AE68)/(females!AE67+females!AE68)</f>
        <v>2.1644279820202207E-2</v>
      </c>
      <c r="AF68" s="32">
        <f>2*(females!AF67-females!AF68)/(females!AF67+females!AF68)</f>
        <v>2.3492105437008654E-2</v>
      </c>
      <c r="AG68" s="32">
        <f>2*(females!AG67-females!AG68)/(females!AG67+females!AG68)</f>
        <v>2.1471225146006957E-2</v>
      </c>
      <c r="AH68" s="32">
        <f>2*(females!AH67-females!AH68)/(females!AH67+females!AH68)</f>
        <v>2.0513551513894918E-2</v>
      </c>
      <c r="AI68" s="32">
        <f>2*(females!AI67-females!AI68)/(females!AI67+females!AI68)</f>
        <v>2.0495842216797316E-2</v>
      </c>
      <c r="AJ68" s="32">
        <f>2*(females!AJ67-females!AJ68)/(females!AJ67+females!AJ68)</f>
        <v>2.0031923891407896E-2</v>
      </c>
      <c r="AK68" s="32">
        <f>2*(females!AK67-females!AK68)/(females!AK67+females!AK68)</f>
        <v>2.0485188903432414E-2</v>
      </c>
      <c r="AL68" s="32">
        <f>2*(females!AL67-females!AL68)/(females!AL67+females!AL68)</f>
        <v>1.9481545628662271E-2</v>
      </c>
      <c r="AM68" s="32">
        <f>2*(females!AM67-females!AM68)/(females!AM67+females!AM68)</f>
        <v>1.9749736167646616E-2</v>
      </c>
      <c r="AN68" s="32">
        <f>2*(females!AN67-females!AN68)/(females!AN67+females!AN68)</f>
        <v>1.9699221603647631E-2</v>
      </c>
      <c r="AO68" s="32">
        <f>2*(females!AO67-females!AO68)/(females!AO67+females!AO68)</f>
        <v>1.9955069717240426E-2</v>
      </c>
      <c r="AP68" s="32">
        <f>2*(females!AP67-females!AP68)/(females!AP67+females!AP68)</f>
        <v>1.7806360476571068E-2</v>
      </c>
      <c r="AQ68" s="32">
        <f>2*(females!AQ67-females!AQ68)/(females!AQ67+females!AQ68)</f>
        <v>1.7371798865972957E-2</v>
      </c>
      <c r="AR68" s="32">
        <f>2*(females!AR67-females!AR68)/(females!AR67+females!AR68)</f>
        <v>1.7587514494343287E-2</v>
      </c>
      <c r="AS68" s="32">
        <f>2*(females!AS67-females!AS68)/(females!AS67+females!AS68)</f>
        <v>1.6829147025319242E-2</v>
      </c>
      <c r="AT68" s="32">
        <f>2*(females!AT67-females!AT68)/(females!AT67+females!AT68)</f>
        <v>2.0363481239374415E-2</v>
      </c>
      <c r="AU68" s="32">
        <f>2*(females!AU67-females!AU68)/(females!AU67+females!AU68)</f>
        <v>2.129999057522541E-2</v>
      </c>
      <c r="AV68" s="32">
        <f>2*(females!AV67-females!AV68)/(females!AV67+females!AV68)</f>
        <v>1.7289336992055405E-2</v>
      </c>
      <c r="AW68" s="32">
        <f>2*(females!AW67-females!AW68)/(females!AW67+females!AW68)</f>
        <v>1.9306784937951425E-2</v>
      </c>
      <c r="AX68" s="32">
        <f>2*(females!AX67-females!AX68)/(females!AX67+females!AX68)</f>
        <v>1.7934596596035968E-2</v>
      </c>
      <c r="AY68" s="32">
        <f>2*(females!AY67-females!AY68)/(females!AY67+females!AY68)</f>
        <v>1.9269420158778014E-2</v>
      </c>
      <c r="AZ68" s="32">
        <f>2*(females!AZ67-females!AZ68)/(females!AZ67+females!AZ68)</f>
        <v>1.6532806128753245E-2</v>
      </c>
      <c r="BA68" s="32">
        <f>2*(females!BA67-females!BA68)/(females!BA67+females!BA68)</f>
        <v>1.6179598460725132E-2</v>
      </c>
      <c r="BB68" s="32">
        <f>2*(females!BB67-females!BB68)/(females!BB67+females!BB68)</f>
        <v>1.5927162219062554E-2</v>
      </c>
      <c r="BC68" s="32">
        <f>2*(females!BC67-females!BC68)/(females!BC67+females!BC68)</f>
        <v>1.637495710153454E-2</v>
      </c>
      <c r="BD68" s="32">
        <f>2*(females!BD67-females!BD68)/(females!BD67+females!BD68)</f>
        <v>1.540108763376141E-2</v>
      </c>
      <c r="BE68" s="32">
        <f>2*(females!BE67-females!BE68)/(females!BE67+females!BE68)</f>
        <v>1.5467084261880383E-2</v>
      </c>
      <c r="BF68" s="32">
        <f>2*(females!BF67-females!BF68)/(females!BF67+females!BF68)</f>
        <v>1.4203916547502946E-2</v>
      </c>
      <c r="BG68" s="32">
        <f>2*(females!BG67-females!BG68)/(females!BG67+females!BG68)</f>
        <v>1.3381552998933528E-2</v>
      </c>
      <c r="BH68" s="32">
        <f>2*(females!BH67-females!BH68)/(females!BH67+females!BH68)</f>
        <v>1.3243786829136331E-2</v>
      </c>
      <c r="BI68" s="32">
        <f>2*(females!BI67-females!BI68)/(females!BI67+females!BI68)</f>
        <v>1.3386567835994085E-2</v>
      </c>
      <c r="BJ68" s="32">
        <f>2*(females!BJ67-females!BJ68)/(females!BJ67+females!BJ68)</f>
        <v>1.2236906510034264E-2</v>
      </c>
      <c r="BK68" s="32">
        <f>2*(females!BK67-females!BK68)/(females!BK67+females!BK68)</f>
        <v>1.2955683152354862E-2</v>
      </c>
      <c r="BL68" s="32">
        <f>2*(females!BL67-females!BL68)/(females!BL67+females!BL68)</f>
        <v>1.2004299700764068E-2</v>
      </c>
      <c r="BM68" s="32">
        <f>2*(females!BM67-females!BM68)/(females!BM67+females!BM68)</f>
        <v>1.2484365590401631E-2</v>
      </c>
      <c r="BN68" s="32">
        <f>2*(females!BN67-females!BN68)/(females!BN67+females!BN68)</f>
        <v>1.2454712766080586E-2</v>
      </c>
      <c r="BO68" s="32">
        <f>2*(females!BO67-females!BO68)/(females!BO67+females!BO68)</f>
        <v>1.1387418794401473E-2</v>
      </c>
      <c r="BP68" s="32">
        <f>2*(females!BP67-females!BP68)/(females!BP67+females!BP68)</f>
        <v>1.178642268313097E-2</v>
      </c>
      <c r="BQ68" s="32">
        <f>2*(females!BQ67-females!BQ68)/(females!BQ67+females!BQ68)</f>
        <v>1.1417730054688527E-2</v>
      </c>
      <c r="BR68" s="32">
        <f>2*(females!BR67-females!BR68)/(females!BR67+females!BR68)</f>
        <v>1.1426482014717309E-2</v>
      </c>
      <c r="BS68" s="32">
        <f>2*(females!BS67-females!BS68)/(females!BS67+females!BS68)</f>
        <v>1.117558807710816E-2</v>
      </c>
      <c r="BT68" s="32">
        <f>2*(females!BT67-females!BT68)/(females!BT67+females!BT68)</f>
        <v>1.0816181368619525E-2</v>
      </c>
      <c r="BU68" s="32">
        <f>2*(females!BU67-females!BU68)/(females!BU67+females!BU68)</f>
        <v>1.0180096389616979E-2</v>
      </c>
      <c r="BV68" s="32">
        <f>2*(females!BV67-females!BV68)/(females!BV67+females!BV68)</f>
        <v>9.3085776694950845E-3</v>
      </c>
      <c r="BW68" s="32">
        <f>2*(females!BW67-females!BW68)/(females!BW67+females!BW68)</f>
        <v>9.7003640436852424E-3</v>
      </c>
      <c r="BX68" s="32">
        <f>2*(females!BX67-females!BX68)/(females!BX67+females!BX68)</f>
        <v>9.7089005703560119E-3</v>
      </c>
      <c r="BY68" s="32">
        <f>2*(females!BY67-females!BY68)/(females!BY67+females!BY68)</f>
        <v>9.8915943776445494E-3</v>
      </c>
      <c r="BZ68" s="32">
        <f>2*(females!BZ67-females!BZ68)/(females!BZ67+females!BZ68)</f>
        <v>8.6298570784314813E-3</v>
      </c>
      <c r="CA68" s="32">
        <f>2*(females!CA67-females!CA68)/(females!CA67+females!CA68)</f>
        <v>8.1166491101624435E-3</v>
      </c>
      <c r="CB68" s="32">
        <f>2*(females!CB67-females!CB68)/(females!CB67+females!CB68)</f>
        <v>7.615237105767796E-3</v>
      </c>
      <c r="CC68" s="32">
        <f>2*(females!CC67-females!CC68)/(females!CC67+females!CC68)</f>
        <v>7.6869206548771142E-3</v>
      </c>
      <c r="CD68" s="32">
        <f>2*(females!CD67-females!CD68)/(females!CD67+females!CD68)</f>
        <v>7.6675491305350811E-3</v>
      </c>
      <c r="CE68" s="32">
        <f>2*(females!CE67-females!CE68)/(females!CE67+females!CE68)</f>
        <v>8.1002850507918694E-3</v>
      </c>
      <c r="CF68" s="32">
        <f>2*(females!CF67-females!CF68)/(females!CF67+females!CF68)</f>
        <v>7.2297867212917219E-3</v>
      </c>
      <c r="CG68" s="32">
        <f>2*(females!CG67-females!CG68)/(females!CG67+females!CG68)</f>
        <v>7.3616147494429641E-3</v>
      </c>
      <c r="CH68" s="32">
        <f>2*(females!CH67-females!CH68)/(females!CH67+females!CH68)</f>
        <v>7.0177732736168771E-3</v>
      </c>
      <c r="CI68" s="32">
        <f>2*(females!CI67-females!CI68)/(females!CI67+females!CI68)</f>
        <v>6.3448531052233484E-3</v>
      </c>
      <c r="CJ68" s="32">
        <f>2*(females!CJ67-females!CJ68)/(females!CJ67+females!CJ68)</f>
        <v>6.6995288542716306E-3</v>
      </c>
      <c r="CK68" s="32">
        <f>2*(females!CK67-females!CK68)/(females!CK67+females!CK68)</f>
        <v>6.2397248010070371E-3</v>
      </c>
      <c r="CL68" s="32">
        <f>2*(females!CL67-females!CL68)/(females!CL67+females!CL68)</f>
        <v>6.6665218996330156E-3</v>
      </c>
      <c r="CM68" s="32">
        <f>2*(females!CM67-females!CM68)/(females!CM67+females!CM68)</f>
        <v>6.036282601875791E-3</v>
      </c>
      <c r="CN68" s="32">
        <f>2*(females!CN67-females!CN68)/(females!CN67+females!CN68)</f>
        <v>6.1352680527827826E-3</v>
      </c>
    </row>
    <row r="69" spans="1:92" x14ac:dyDescent="0.25">
      <c r="A69" s="31">
        <f>'2a) male mx'!A69</f>
        <v>66</v>
      </c>
      <c r="B69" s="32">
        <f>2*(females!B68-females!B69)/(females!B68+females!B69)</f>
        <v>2.5772385311230106E-2</v>
      </c>
      <c r="C69" s="32">
        <f>2*(females!C68-females!C69)/(females!C68+females!C69)</f>
        <v>2.7326393296940459E-2</v>
      </c>
      <c r="D69" s="32">
        <f>2*(females!D68-females!D69)/(females!D68+females!D69)</f>
        <v>2.848899811772055E-2</v>
      </c>
      <c r="E69" s="32">
        <f>2*(females!E68-females!E69)/(females!E68+females!E69)</f>
        <v>2.4507398080280636E-2</v>
      </c>
      <c r="F69" s="32">
        <f>2*(females!F68-females!F69)/(females!F68+females!F69)</f>
        <v>2.4887800897592818E-2</v>
      </c>
      <c r="G69" s="32">
        <f>2*(females!G68-females!G69)/(females!G68+females!G69)</f>
        <v>2.5775246217243957E-2</v>
      </c>
      <c r="H69" s="32">
        <f>2*(females!H68-females!H69)/(females!H68+females!H69)</f>
        <v>2.5902681294814673E-2</v>
      </c>
      <c r="I69" s="32">
        <f>2*(females!I68-females!I69)/(females!I68+females!I69)</f>
        <v>2.4547627995490272E-2</v>
      </c>
      <c r="J69" s="32">
        <f>2*(females!J68-females!J69)/(females!J68+females!J69)</f>
        <v>2.7824448457250531E-2</v>
      </c>
      <c r="K69" s="32">
        <f>2*(females!K68-females!K69)/(females!K68+females!K69)</f>
        <v>2.3884197828709288E-2</v>
      </c>
      <c r="L69" s="32">
        <f>2*(females!L68-females!L69)/(females!L68+females!L69)</f>
        <v>2.4286763713775993E-2</v>
      </c>
      <c r="M69" s="32">
        <f>2*(females!M68-females!M69)/(females!M68+females!M69)</f>
        <v>2.4884709828112833E-2</v>
      </c>
      <c r="N69" s="32">
        <f>2*(females!N68-females!N69)/(females!N68+females!N69)</f>
        <v>2.4122659616576673E-2</v>
      </c>
      <c r="O69" s="32">
        <f>2*(females!O68-females!O69)/(females!O68+females!O69)</f>
        <v>2.6621155208801591E-2</v>
      </c>
      <c r="P69" s="32">
        <f>2*(females!P68-females!P69)/(females!P68+females!P69)</f>
        <v>2.4736311521042414E-2</v>
      </c>
      <c r="Q69" s="32">
        <f>2*(females!Q68-females!Q69)/(females!Q68+females!Q69)</f>
        <v>2.4201559254688299E-2</v>
      </c>
      <c r="R69" s="32">
        <f>2*(females!R68-females!R69)/(females!R68+females!R69)</f>
        <v>2.3861059194633848E-2</v>
      </c>
      <c r="S69" s="32">
        <f>2*(females!S68-females!S69)/(females!S68+females!S69)</f>
        <v>2.552563629656953E-2</v>
      </c>
      <c r="T69" s="32">
        <f>2*(females!T68-females!T69)/(females!T68+females!T69)</f>
        <v>2.4071274456561625E-2</v>
      </c>
      <c r="U69" s="32">
        <f>2*(females!U68-females!U69)/(females!U68+females!U69)</f>
        <v>2.4188636561385191E-2</v>
      </c>
      <c r="V69" s="32">
        <f>2*(females!V68-females!V69)/(females!V68+females!V69)</f>
        <v>2.5025353674641218E-2</v>
      </c>
      <c r="W69" s="32">
        <f>2*(females!W68-females!W69)/(females!W68+females!W69)</f>
        <v>2.7997583366488367E-2</v>
      </c>
      <c r="X69" s="32">
        <f>2*(females!X68-females!X69)/(females!X68+females!X69)</f>
        <v>2.5427316119050053E-2</v>
      </c>
      <c r="Y69" s="32">
        <f>2*(females!Y68-females!Y69)/(females!Y68+females!Y69)</f>
        <v>2.2448432139377937E-2</v>
      </c>
      <c r="Z69" s="32">
        <f>2*(females!Z68-females!Z69)/(females!Z68+females!Z69)</f>
        <v>2.3224148645723502E-2</v>
      </c>
      <c r="AA69" s="32">
        <f>2*(females!AA68-females!AA69)/(females!AA68+females!AA69)</f>
        <v>2.2542433433973368E-2</v>
      </c>
      <c r="AB69" s="32">
        <f>2*(females!AB68-females!AB69)/(females!AB68+females!AB69)</f>
        <v>2.2462934780363181E-2</v>
      </c>
      <c r="AC69" s="32">
        <f>2*(females!AC68-females!AC69)/(females!AC68+females!AC69)</f>
        <v>2.2128853466830786E-2</v>
      </c>
      <c r="AD69" s="32">
        <f>2*(females!AD68-females!AD69)/(females!AD68+females!AD69)</f>
        <v>2.1240372922578028E-2</v>
      </c>
      <c r="AE69" s="32">
        <f>2*(females!AE68-females!AE69)/(females!AE68+females!AE69)</f>
        <v>2.292715472796749E-2</v>
      </c>
      <c r="AF69" s="32">
        <f>2*(females!AF68-females!AF69)/(females!AF68+females!AF69)</f>
        <v>2.145887948974352E-2</v>
      </c>
      <c r="AG69" s="32">
        <f>2*(females!AG68-females!AG69)/(females!AG68+females!AG69)</f>
        <v>2.0682121291325708E-2</v>
      </c>
      <c r="AH69" s="32">
        <f>2*(females!AH68-females!AH69)/(females!AH68+females!AH69)</f>
        <v>2.1317560191341973E-2</v>
      </c>
      <c r="AI69" s="32">
        <f>2*(females!AI68-females!AI69)/(females!AI68+females!AI69)</f>
        <v>2.1310181531176007E-2</v>
      </c>
      <c r="AJ69" s="32">
        <f>2*(females!AJ68-females!AJ69)/(females!AJ68+females!AJ69)</f>
        <v>2.1372737424364401E-2</v>
      </c>
      <c r="AK69" s="32">
        <f>2*(females!AK68-females!AK69)/(females!AK68+females!AK69)</f>
        <v>2.1752955987903489E-2</v>
      </c>
      <c r="AL69" s="32">
        <f>2*(females!AL68-females!AL69)/(females!AL68+females!AL69)</f>
        <v>1.9751431076272499E-2</v>
      </c>
      <c r="AM69" s="32">
        <f>2*(females!AM68-females!AM69)/(females!AM68+females!AM69)</f>
        <v>1.7807193286777743E-2</v>
      </c>
      <c r="AN69" s="32">
        <f>2*(females!AN68-females!AN69)/(females!AN68+females!AN69)</f>
        <v>1.8862957850470291E-2</v>
      </c>
      <c r="AO69" s="32">
        <f>2*(females!AO68-females!AO69)/(females!AO68+females!AO69)</f>
        <v>1.9404551621739242E-2</v>
      </c>
      <c r="AP69" s="32">
        <f>2*(females!AP68-females!AP69)/(females!AP68+females!AP69)</f>
        <v>1.96452244176504E-2</v>
      </c>
      <c r="AQ69" s="32">
        <f>2*(females!AQ68-females!AQ69)/(females!AQ68+females!AQ69)</f>
        <v>1.8587714345528483E-2</v>
      </c>
      <c r="AR69" s="32">
        <f>2*(females!AR68-females!AR69)/(females!AR68+females!AR69)</f>
        <v>1.7336063221140046E-2</v>
      </c>
      <c r="AS69" s="32">
        <f>2*(females!AS68-females!AS69)/(females!AS68+females!AS69)</f>
        <v>1.8189503887686219E-2</v>
      </c>
      <c r="AT69" s="32">
        <f>2*(females!AT68-females!AT69)/(females!AT68+females!AT69)</f>
        <v>1.7182745659566852E-2</v>
      </c>
      <c r="AU69" s="32">
        <f>2*(females!AU68-females!AU69)/(females!AU68+females!AU69)</f>
        <v>2.2217941308675271E-2</v>
      </c>
      <c r="AV69" s="32">
        <f>2*(females!AV68-females!AV69)/(females!AV68+females!AV69)</f>
        <v>2.0330692211663396E-2</v>
      </c>
      <c r="AW69" s="32">
        <f>2*(females!AW68-females!AW69)/(females!AW68+females!AW69)</f>
        <v>1.7483186789346742E-2</v>
      </c>
      <c r="AX69" s="32">
        <f>2*(females!AX68-females!AX69)/(females!AX68+females!AX69)</f>
        <v>1.8978555626691686E-2</v>
      </c>
      <c r="AY69" s="32">
        <f>2*(females!AY68-females!AY69)/(females!AY68+females!AY69)</f>
        <v>2.0139645122029339E-2</v>
      </c>
      <c r="AZ69" s="32">
        <f>2*(females!AZ68-females!AZ69)/(females!AZ68+females!AZ69)</f>
        <v>1.7127526561488825E-2</v>
      </c>
      <c r="BA69" s="32">
        <f>2*(females!BA68-females!BA69)/(females!BA68+females!BA69)</f>
        <v>1.5803314323549436E-2</v>
      </c>
      <c r="BB69" s="32">
        <f>2*(females!BB68-females!BB69)/(females!BB68+females!BB69)</f>
        <v>1.6197445119682501E-2</v>
      </c>
      <c r="BC69" s="32">
        <f>2*(females!BC68-females!BC69)/(females!BC68+females!BC69)</f>
        <v>1.779157549575159E-2</v>
      </c>
      <c r="BD69" s="32">
        <f>2*(females!BD68-females!BD69)/(females!BD68+females!BD69)</f>
        <v>1.6905910921218455E-2</v>
      </c>
      <c r="BE69" s="32">
        <f>2*(females!BE68-females!BE69)/(females!BE68+females!BE69)</f>
        <v>1.6302152814324355E-2</v>
      </c>
      <c r="BF69" s="32">
        <f>2*(females!BF68-females!BF69)/(females!BF68+females!BF69)</f>
        <v>1.5472807209307974E-2</v>
      </c>
      <c r="BG69" s="32">
        <f>2*(females!BG68-females!BG69)/(females!BG68+females!BG69)</f>
        <v>1.4597128909082121E-2</v>
      </c>
      <c r="BH69" s="32">
        <f>2*(females!BH68-females!BH69)/(females!BH68+females!BH69)</f>
        <v>1.4321915153683331E-2</v>
      </c>
      <c r="BI69" s="32">
        <f>2*(females!BI68-females!BI69)/(females!BI68+females!BI69)</f>
        <v>1.3926173502343745E-2</v>
      </c>
      <c r="BJ69" s="32">
        <f>2*(females!BJ68-females!BJ69)/(females!BJ68+females!BJ69)</f>
        <v>1.4456294511568579E-2</v>
      </c>
      <c r="BK69" s="32">
        <f>2*(females!BK68-females!BK69)/(females!BK68+females!BK69)</f>
        <v>1.3244876339726935E-2</v>
      </c>
      <c r="BL69" s="32">
        <f>2*(females!BL68-females!BL69)/(females!BL68+females!BL69)</f>
        <v>1.3535622226668707E-2</v>
      </c>
      <c r="BM69" s="32">
        <f>2*(females!BM68-females!BM69)/(females!BM68+females!BM69)</f>
        <v>1.4035746558542912E-2</v>
      </c>
      <c r="BN69" s="32">
        <f>2*(females!BN68-females!BN69)/(females!BN68+females!BN69)</f>
        <v>1.2246213341927168E-2</v>
      </c>
      <c r="BO69" s="32">
        <f>2*(females!BO68-females!BO69)/(females!BO68+females!BO69)</f>
        <v>1.3620766734209259E-2</v>
      </c>
      <c r="BP69" s="32">
        <f>2*(females!BP68-females!BP69)/(females!BP68+females!BP69)</f>
        <v>1.2078738056146987E-2</v>
      </c>
      <c r="BQ69" s="32">
        <f>2*(females!BQ68-females!BQ69)/(females!BQ68+females!BQ69)</f>
        <v>1.2713065306287704E-2</v>
      </c>
      <c r="BR69" s="32">
        <f>2*(females!BR68-females!BR69)/(females!BR68+females!BR69)</f>
        <v>1.250065047325543E-2</v>
      </c>
      <c r="BS69" s="32">
        <f>2*(females!BS68-females!BS69)/(females!BS68+females!BS69)</f>
        <v>1.2039153020956832E-2</v>
      </c>
      <c r="BT69" s="32">
        <f>2*(females!BT68-females!BT69)/(females!BT68+females!BT69)</f>
        <v>1.1875942081944001E-2</v>
      </c>
      <c r="BU69" s="32">
        <f>2*(females!BU68-females!BU69)/(females!BU68+females!BU69)</f>
        <v>1.1178149623122019E-2</v>
      </c>
      <c r="BV69" s="32">
        <f>2*(females!BV68-females!BV69)/(females!BV68+females!BV69)</f>
        <v>1.1499847196912246E-2</v>
      </c>
      <c r="BW69" s="32">
        <f>2*(females!BW68-females!BW69)/(females!BW68+females!BW69)</f>
        <v>1.1114758180439385E-2</v>
      </c>
      <c r="BX69" s="32">
        <f>2*(females!BX68-females!BX69)/(females!BX68+females!BX69)</f>
        <v>1.0280368558547883E-2</v>
      </c>
      <c r="BY69" s="32">
        <f>2*(females!BY68-females!BY69)/(females!BY68+females!BY69)</f>
        <v>1.05004934442408E-2</v>
      </c>
      <c r="BZ69" s="32">
        <f>2*(females!BZ68-females!BZ69)/(females!BZ68+females!BZ69)</f>
        <v>1.0907210003148473E-2</v>
      </c>
      <c r="CA69" s="32">
        <f>2*(females!CA68-females!CA69)/(females!CA68+females!CA69)</f>
        <v>9.0702187029922769E-3</v>
      </c>
      <c r="CB69" s="32">
        <f>2*(females!CB68-females!CB69)/(females!CB68+females!CB69)</f>
        <v>8.9714085111362481E-3</v>
      </c>
      <c r="CC69" s="32">
        <f>2*(females!CC68-females!CC69)/(females!CC68+females!CC69)</f>
        <v>9.097379776680457E-3</v>
      </c>
      <c r="CD69" s="32">
        <f>2*(females!CD68-females!CD69)/(females!CD68+females!CD69)</f>
        <v>8.2381078926388514E-3</v>
      </c>
      <c r="CE69" s="32">
        <f>2*(females!CE68-females!CE69)/(females!CE68+females!CE69)</f>
        <v>8.0327523271682324E-3</v>
      </c>
      <c r="CF69" s="32">
        <f>2*(females!CF68-females!CF69)/(females!CF68+females!CF69)</f>
        <v>8.2241835152037004E-3</v>
      </c>
      <c r="CG69" s="32">
        <f>2*(females!CG68-females!CG69)/(females!CG68+females!CG69)</f>
        <v>7.8580704805089035E-3</v>
      </c>
      <c r="CH69" s="32">
        <f>2*(females!CH68-females!CH69)/(females!CH68+females!CH69)</f>
        <v>7.860616772975287E-3</v>
      </c>
      <c r="CI69" s="32">
        <f>2*(females!CI68-females!CI69)/(females!CI68+females!CI69)</f>
        <v>7.7817599929854561E-3</v>
      </c>
      <c r="CJ69" s="32">
        <f>2*(females!CJ68-females!CJ69)/(females!CJ68+females!CJ69)</f>
        <v>7.647449295875095E-3</v>
      </c>
      <c r="CK69" s="32">
        <f>2*(females!CK68-females!CK69)/(females!CK68+females!CK69)</f>
        <v>7.7368593596328274E-3</v>
      </c>
      <c r="CL69" s="32">
        <f>2*(females!CL68-females!CL69)/(females!CL68+females!CL69)</f>
        <v>6.908689425988478E-3</v>
      </c>
      <c r="CM69" s="32">
        <f>2*(females!CM68-females!CM69)/(females!CM68+females!CM69)</f>
        <v>7.0231218593306798E-3</v>
      </c>
      <c r="CN69" s="32">
        <f>2*(females!CN68-females!CN69)/(females!CN68+females!CN69)</f>
        <v>6.4352797060024496E-3</v>
      </c>
    </row>
    <row r="70" spans="1:92" x14ac:dyDescent="0.25">
      <c r="A70" s="31">
        <f>'2a) male mx'!A70</f>
        <v>67</v>
      </c>
      <c r="B70" s="32">
        <f>2*(females!B69-females!B70)/(females!B69+females!B70)</f>
        <v>2.9989447526976888E-2</v>
      </c>
      <c r="C70" s="32">
        <f>2*(females!C69-females!C70)/(females!C69+females!C70)</f>
        <v>2.8871969381676337E-2</v>
      </c>
      <c r="D70" s="32">
        <f>2*(females!D69-females!D70)/(females!D69+females!D70)</f>
        <v>3.0733280841228314E-2</v>
      </c>
      <c r="E70" s="32">
        <f>2*(females!E69-females!E70)/(females!E69+females!E70)</f>
        <v>3.0045721750489876E-2</v>
      </c>
      <c r="F70" s="32">
        <f>2*(females!F69-females!F70)/(females!F69+females!F70)</f>
        <v>2.8853283471420743E-2</v>
      </c>
      <c r="G70" s="32">
        <f>2*(females!G69-females!G70)/(females!G69+females!G70)</f>
        <v>2.8229332679498183E-2</v>
      </c>
      <c r="H70" s="32">
        <f>2*(females!H69-females!H70)/(females!H69+females!H70)</f>
        <v>2.9786046206137829E-2</v>
      </c>
      <c r="I70" s="32">
        <f>2*(females!I69-females!I70)/(females!I69+females!I70)</f>
        <v>3.1677110573839248E-2</v>
      </c>
      <c r="J70" s="32">
        <f>2*(females!J69-females!J70)/(females!J69+females!J70)</f>
        <v>2.978465516544786E-2</v>
      </c>
      <c r="K70" s="32">
        <f>2*(females!K69-females!K70)/(females!K69+females!K70)</f>
        <v>2.5673325862668572E-2</v>
      </c>
      <c r="L70" s="32">
        <f>2*(females!L69-females!L70)/(females!L69+females!L70)</f>
        <v>2.9068961800797547E-2</v>
      </c>
      <c r="M70" s="32">
        <f>2*(females!M69-females!M70)/(females!M69+females!M70)</f>
        <v>2.7761551941464013E-2</v>
      </c>
      <c r="N70" s="32">
        <f>2*(females!N69-females!N70)/(females!N69+females!N70)</f>
        <v>2.9658383901926336E-2</v>
      </c>
      <c r="O70" s="32">
        <f>2*(females!O69-females!O70)/(females!O69+females!O70)</f>
        <v>2.7793653651929505E-2</v>
      </c>
      <c r="P70" s="32">
        <f>2*(females!P69-females!P70)/(females!P69+females!P70)</f>
        <v>2.8869484583880688E-2</v>
      </c>
      <c r="Q70" s="32">
        <f>2*(females!Q69-females!Q70)/(females!Q69+females!Q70)</f>
        <v>2.8337015806307073E-2</v>
      </c>
      <c r="R70" s="32">
        <f>2*(females!R69-females!R70)/(females!R69+females!R70)</f>
        <v>3.0067313748852176E-2</v>
      </c>
      <c r="S70" s="32">
        <f>2*(females!S69-females!S70)/(females!S69+females!S70)</f>
        <v>2.822110065323815E-2</v>
      </c>
      <c r="T70" s="32">
        <f>2*(females!T69-females!T70)/(females!T69+females!T70)</f>
        <v>2.9579375848032566E-2</v>
      </c>
      <c r="U70" s="32">
        <f>2*(females!U69-females!U70)/(females!U69+females!U70)</f>
        <v>2.7786666269785164E-2</v>
      </c>
      <c r="V70" s="32">
        <f>2*(females!V69-females!V70)/(females!V69+females!V70)</f>
        <v>2.8627956473515393E-2</v>
      </c>
      <c r="W70" s="32">
        <f>2*(females!W69-females!W70)/(females!W69+females!W70)</f>
        <v>3.129838195561762E-2</v>
      </c>
      <c r="X70" s="32">
        <f>2*(females!X69-females!X70)/(females!X69+females!X70)</f>
        <v>2.929727053846673E-2</v>
      </c>
      <c r="Y70" s="32">
        <f>2*(females!Y69-females!Y70)/(females!Y69+females!Y70)</f>
        <v>2.8692056457161066E-2</v>
      </c>
      <c r="Z70" s="32">
        <f>2*(females!Z69-females!Z70)/(females!Z69+females!Z70)</f>
        <v>2.7181852032194313E-2</v>
      </c>
      <c r="AA70" s="32">
        <f>2*(females!AA69-females!AA70)/(females!AA69+females!AA70)</f>
        <v>2.4455138089056864E-2</v>
      </c>
      <c r="AB70" s="32">
        <f>2*(females!AB69-females!AB70)/(females!AB69+females!AB70)</f>
        <v>2.4804867902444527E-2</v>
      </c>
      <c r="AC70" s="32">
        <f>2*(females!AC69-females!AC70)/(females!AC69+females!AC70)</f>
        <v>2.4922206108052548E-2</v>
      </c>
      <c r="AD70" s="32">
        <f>2*(females!AD69-females!AD70)/(females!AD69+females!AD70)</f>
        <v>2.2860221143287313E-2</v>
      </c>
      <c r="AE70" s="32">
        <f>2*(females!AE69-females!AE70)/(females!AE69+females!AE70)</f>
        <v>2.4037532772181593E-2</v>
      </c>
      <c r="AF70" s="32">
        <f>2*(females!AF69-females!AF70)/(females!AF69+females!AF70)</f>
        <v>2.507555168288348E-2</v>
      </c>
      <c r="AG70" s="32">
        <f>2*(females!AG69-females!AG70)/(females!AG69+females!AG70)</f>
        <v>2.49991429257088E-2</v>
      </c>
      <c r="AH70" s="32">
        <f>2*(females!AH69-females!AH70)/(females!AH69+females!AH70)</f>
        <v>2.2725428130833537E-2</v>
      </c>
      <c r="AI70" s="32">
        <f>2*(females!AI69-females!AI70)/(females!AI69+females!AI70)</f>
        <v>2.3855173666471573E-2</v>
      </c>
      <c r="AJ70" s="32">
        <f>2*(females!AJ69-females!AJ70)/(females!AJ69+females!AJ70)</f>
        <v>2.4794706210635415E-2</v>
      </c>
      <c r="AK70" s="32">
        <f>2*(females!AK69-females!AK70)/(females!AK69+females!AK70)</f>
        <v>2.402246877676633E-2</v>
      </c>
      <c r="AL70" s="32">
        <f>2*(females!AL69-females!AL70)/(females!AL69+females!AL70)</f>
        <v>2.3516082497315741E-2</v>
      </c>
      <c r="AM70" s="32">
        <f>2*(females!AM69-females!AM70)/(females!AM69+females!AM70)</f>
        <v>2.1423396019504298E-2</v>
      </c>
      <c r="AN70" s="32">
        <f>2*(females!AN69-females!AN70)/(females!AN69+females!AN70)</f>
        <v>2.0481659485863203E-2</v>
      </c>
      <c r="AO70" s="32">
        <f>2*(females!AO69-females!AO70)/(females!AO69+females!AO70)</f>
        <v>2.2005592870396988E-2</v>
      </c>
      <c r="AP70" s="32">
        <f>2*(females!AP69-females!AP70)/(females!AP69+females!AP70)</f>
        <v>2.1770373473399284E-2</v>
      </c>
      <c r="AQ70" s="32">
        <f>2*(females!AQ69-females!AQ70)/(females!AQ69+females!AQ70)</f>
        <v>2.244338969002739E-2</v>
      </c>
      <c r="AR70" s="32">
        <f>2*(females!AR69-females!AR70)/(females!AR69+females!AR70)</f>
        <v>2.1486356423796271E-2</v>
      </c>
      <c r="AS70" s="32">
        <f>2*(females!AS69-females!AS70)/(females!AS69+females!AS70)</f>
        <v>2.0266123450986537E-2</v>
      </c>
      <c r="AT70" s="32">
        <f>2*(females!AT69-females!AT70)/(females!AT69+females!AT70)</f>
        <v>2.1585547068484579E-2</v>
      </c>
      <c r="AU70" s="32">
        <f>2*(females!AU69-females!AU70)/(females!AU69+females!AU70)</f>
        <v>1.9049866598490957E-2</v>
      </c>
      <c r="AV70" s="32">
        <f>2*(females!AV69-females!AV70)/(females!AV69+females!AV70)</f>
        <v>2.2817350558068401E-2</v>
      </c>
      <c r="AW70" s="32">
        <f>2*(females!AW69-females!AW70)/(females!AW69+females!AW70)</f>
        <v>2.3273532380425226E-2</v>
      </c>
      <c r="AX70" s="32">
        <f>2*(females!AX69-females!AX70)/(females!AX69+females!AX70)</f>
        <v>1.9280471415279644E-2</v>
      </c>
      <c r="AY70" s="32">
        <f>2*(females!AY69-females!AY70)/(females!AY69+females!AY70)</f>
        <v>2.0923511488315526E-2</v>
      </c>
      <c r="AZ70" s="32">
        <f>2*(females!AZ69-females!AZ70)/(females!AZ69+females!AZ70)</f>
        <v>2.090110396762378E-2</v>
      </c>
      <c r="BA70" s="32">
        <f>2*(females!BA69-females!BA70)/(females!BA69+females!BA70)</f>
        <v>2.0378308931092822E-2</v>
      </c>
      <c r="BB70" s="32">
        <f>2*(females!BB69-females!BB70)/(females!BB69+females!BB70)</f>
        <v>1.8678142786829385E-2</v>
      </c>
      <c r="BC70" s="32">
        <f>2*(females!BC69-females!BC70)/(females!BC69+females!BC70)</f>
        <v>1.9575089713868336E-2</v>
      </c>
      <c r="BD70" s="32">
        <f>2*(females!BD69-females!BD70)/(females!BD69+females!BD70)</f>
        <v>1.8623046019449068E-2</v>
      </c>
      <c r="BE70" s="32">
        <f>2*(females!BE69-females!BE70)/(females!BE69+females!BE70)</f>
        <v>1.8468359080691662E-2</v>
      </c>
      <c r="BF70" s="32">
        <f>2*(females!BF69-females!BF70)/(females!BF69+females!BF70)</f>
        <v>1.6213414935096985E-2</v>
      </c>
      <c r="BG70" s="32">
        <f>2*(females!BG69-females!BG70)/(females!BG69+females!BG70)</f>
        <v>1.694041393533181E-2</v>
      </c>
      <c r="BH70" s="32">
        <f>2*(females!BH69-females!BH70)/(females!BH69+females!BH70)</f>
        <v>1.6884689922480621E-2</v>
      </c>
      <c r="BI70" s="32">
        <f>2*(females!BI69-females!BI70)/(females!BI69+females!BI70)</f>
        <v>1.5164360745831605E-2</v>
      </c>
      <c r="BJ70" s="32">
        <f>2*(females!BJ69-females!BJ70)/(females!BJ69+females!BJ70)</f>
        <v>1.6384004605752393E-2</v>
      </c>
      <c r="BK70" s="32">
        <f>2*(females!BK69-females!BK70)/(females!BK69+females!BK70)</f>
        <v>1.6664163638001984E-2</v>
      </c>
      <c r="BL70" s="32">
        <f>2*(females!BL69-females!BL70)/(females!BL69+females!BL70)</f>
        <v>1.5139936956729392E-2</v>
      </c>
      <c r="BM70" s="32">
        <f>2*(females!BM69-females!BM70)/(females!BM69+females!BM70)</f>
        <v>1.5027029601581291E-2</v>
      </c>
      <c r="BN70" s="32">
        <f>2*(females!BN69-females!BN70)/(females!BN69+females!BN70)</f>
        <v>1.470465964295471E-2</v>
      </c>
      <c r="BO70" s="32">
        <f>2*(females!BO69-females!BO70)/(females!BO69+females!BO70)</f>
        <v>1.5742835595776772E-2</v>
      </c>
      <c r="BP70" s="32">
        <f>2*(females!BP69-females!BP70)/(females!BP69+females!BP70)</f>
        <v>1.4391195974227531E-2</v>
      </c>
      <c r="BQ70" s="32">
        <f>2*(females!BQ69-females!BQ70)/(females!BQ69+females!BQ70)</f>
        <v>1.3903216730751195E-2</v>
      </c>
      <c r="BR70" s="32">
        <f>2*(females!BR69-females!BR70)/(females!BR69+females!BR70)</f>
        <v>1.3425177479440501E-2</v>
      </c>
      <c r="BS70" s="32">
        <f>2*(females!BS69-females!BS70)/(females!BS69+females!BS70)</f>
        <v>1.3434809847553193E-2</v>
      </c>
      <c r="BT70" s="32">
        <f>2*(females!BT69-females!BT70)/(females!BT69+females!BT70)</f>
        <v>1.2844450353482511E-2</v>
      </c>
      <c r="BU70" s="32">
        <f>2*(females!BU69-females!BU70)/(females!BU69+females!BU70)</f>
        <v>1.2162434792633368E-2</v>
      </c>
      <c r="BV70" s="32">
        <f>2*(females!BV69-females!BV70)/(females!BV69+females!BV70)</f>
        <v>1.1737290804262068E-2</v>
      </c>
      <c r="BW70" s="32">
        <f>2*(females!BW69-females!BW70)/(females!BW69+females!BW70)</f>
        <v>1.2114827495391098E-2</v>
      </c>
      <c r="BX70" s="32">
        <f>2*(females!BX69-females!BX70)/(females!BX69+females!BX70)</f>
        <v>1.1556868807292351E-2</v>
      </c>
      <c r="BY70" s="32">
        <f>2*(females!BY69-females!BY70)/(females!BY69+females!BY70)</f>
        <v>1.0944286740312597E-2</v>
      </c>
      <c r="BZ70" s="32">
        <f>2*(females!BZ69-females!BZ70)/(females!BZ69+females!BZ70)</f>
        <v>1.131331047930915E-2</v>
      </c>
      <c r="CA70" s="32">
        <f>2*(females!CA69-females!CA70)/(females!CA69+females!CA70)</f>
        <v>1.0912171702908783E-2</v>
      </c>
      <c r="CB70" s="32">
        <f>2*(females!CB69-females!CB70)/(females!CB69+females!CB70)</f>
        <v>9.9454351127861839E-3</v>
      </c>
      <c r="CC70" s="32">
        <f>2*(females!CC69-females!CC70)/(females!CC69+females!CC70)</f>
        <v>1.0241322388294349E-2</v>
      </c>
      <c r="CD70" s="32">
        <f>2*(females!CD69-females!CD70)/(females!CD69+females!CD70)</f>
        <v>9.9446896474663388E-3</v>
      </c>
      <c r="CE70" s="32">
        <f>2*(females!CE69-females!CE70)/(females!CE69+females!CE70)</f>
        <v>9.7162366373761688E-3</v>
      </c>
      <c r="CF70" s="32">
        <f>2*(females!CF69-females!CF70)/(females!CF69+females!CF70)</f>
        <v>9.1309963921428882E-3</v>
      </c>
      <c r="CG70" s="32">
        <f>2*(females!CG69-females!CG70)/(females!CG69+females!CG70)</f>
        <v>9.1238040269052325E-3</v>
      </c>
      <c r="CH70" s="32">
        <f>2*(females!CH69-females!CH70)/(females!CH69+females!CH70)</f>
        <v>7.900677200902935E-3</v>
      </c>
      <c r="CI70" s="32">
        <f>2*(females!CI69-females!CI70)/(females!CI69+females!CI70)</f>
        <v>8.0646052210033257E-3</v>
      </c>
      <c r="CJ70" s="32">
        <f>2*(females!CJ69-females!CJ70)/(females!CJ69+females!CJ70)</f>
        <v>8.2059675742629009E-3</v>
      </c>
      <c r="CK70" s="32">
        <f>2*(females!CK69-females!CK70)/(females!CK69+females!CK70)</f>
        <v>8.2948242719997362E-3</v>
      </c>
      <c r="CL70" s="32">
        <f>2*(females!CL69-females!CL70)/(females!CL69+females!CL70)</f>
        <v>8.6481841567469606E-3</v>
      </c>
      <c r="CM70" s="32">
        <f>2*(females!CM69-females!CM70)/(females!CM69+females!CM70)</f>
        <v>7.6121531205440383E-3</v>
      </c>
      <c r="CN70" s="32">
        <f>2*(females!CN69-females!CN70)/(females!CN69+females!CN70)</f>
        <v>7.4559768426131004E-3</v>
      </c>
    </row>
    <row r="71" spans="1:92" x14ac:dyDescent="0.25">
      <c r="A71" s="31">
        <f>'2a) male mx'!A71</f>
        <v>68</v>
      </c>
      <c r="B71" s="32">
        <f>2*(females!B70-females!B71)/(females!B70+females!B71)</f>
        <v>3.7243685646396199E-2</v>
      </c>
      <c r="C71" s="32">
        <f>2*(females!C70-females!C71)/(females!C70+females!C71)</f>
        <v>3.4551595758121986E-2</v>
      </c>
      <c r="D71" s="32">
        <f>2*(females!D70-females!D71)/(females!D70+females!D71)</f>
        <v>3.4764808286166689E-2</v>
      </c>
      <c r="E71" s="32">
        <f>2*(females!E70-females!E71)/(females!E70+females!E71)</f>
        <v>3.3715441672285906E-2</v>
      </c>
      <c r="F71" s="32">
        <f>2*(females!F70-females!F71)/(females!F70+females!F71)</f>
        <v>3.5165969061270001E-2</v>
      </c>
      <c r="G71" s="32">
        <f>2*(females!G70-females!G71)/(females!G70+females!G71)</f>
        <v>3.4233292298352418E-2</v>
      </c>
      <c r="H71" s="32">
        <f>2*(females!H70-females!H71)/(females!H70+females!H71)</f>
        <v>3.3677680697621205E-2</v>
      </c>
      <c r="I71" s="32">
        <f>2*(females!I70-females!I71)/(females!I70+females!I71)</f>
        <v>3.6570320011571809E-2</v>
      </c>
      <c r="J71" s="32">
        <f>2*(females!J70-females!J71)/(females!J70+females!J71)</f>
        <v>3.3273013834568911E-2</v>
      </c>
      <c r="K71" s="32">
        <f>2*(females!K70-females!K71)/(females!K70+females!K71)</f>
        <v>3.0359867751780265E-2</v>
      </c>
      <c r="L71" s="32">
        <f>2*(females!L70-females!L71)/(females!L70+females!L71)</f>
        <v>3.41487831814462E-2</v>
      </c>
      <c r="M71" s="32">
        <f>2*(females!M70-females!M71)/(females!M70+females!M71)</f>
        <v>3.3876273134387506E-2</v>
      </c>
      <c r="N71" s="32">
        <f>2*(females!N70-females!N71)/(females!N70+females!N71)</f>
        <v>3.2911452520599342E-2</v>
      </c>
      <c r="O71" s="32">
        <f>2*(females!O70-females!O71)/(females!O70+females!O71)</f>
        <v>3.1008876956195728E-2</v>
      </c>
      <c r="P71" s="32">
        <f>2*(females!P70-females!P71)/(females!P70+females!P71)</f>
        <v>3.563989817171951E-2</v>
      </c>
      <c r="Q71" s="32">
        <f>2*(females!Q70-females!Q71)/(females!Q70+females!Q71)</f>
        <v>3.3966384277596691E-2</v>
      </c>
      <c r="R71" s="32">
        <f>2*(females!R70-females!R71)/(females!R70+females!R71)</f>
        <v>3.0538650479513135E-2</v>
      </c>
      <c r="S71" s="32">
        <f>2*(females!S70-females!S71)/(females!S70+females!S71)</f>
        <v>3.2956472141701894E-2</v>
      </c>
      <c r="T71" s="32">
        <f>2*(females!T70-females!T71)/(females!T70+females!T71)</f>
        <v>3.4621791179538272E-2</v>
      </c>
      <c r="U71" s="32">
        <f>2*(females!U70-females!U71)/(females!U70+females!U71)</f>
        <v>3.268831059263861E-2</v>
      </c>
      <c r="V71" s="32">
        <f>2*(females!V70-females!V71)/(females!V70+females!V71)</f>
        <v>3.2843641084690227E-2</v>
      </c>
      <c r="W71" s="32">
        <f>2*(females!W70-females!W71)/(females!W70+females!W71)</f>
        <v>3.2421082321970024E-2</v>
      </c>
      <c r="X71" s="32">
        <f>2*(females!X70-females!X71)/(females!X70+females!X71)</f>
        <v>3.576575599324356E-2</v>
      </c>
      <c r="Y71" s="32">
        <f>2*(females!Y70-females!Y71)/(females!Y70+females!Y71)</f>
        <v>3.2889234078145535E-2</v>
      </c>
      <c r="Z71" s="32">
        <f>2*(females!Z70-females!Z71)/(females!Z70+females!Z71)</f>
        <v>3.1515223017763258E-2</v>
      </c>
      <c r="AA71" s="32">
        <f>2*(females!AA70-females!AA71)/(females!AA70+females!AA71)</f>
        <v>3.1130412983048597E-2</v>
      </c>
      <c r="AB71" s="32">
        <f>2*(females!AB70-females!AB71)/(females!AB70+females!AB71)</f>
        <v>2.778159812955577E-2</v>
      </c>
      <c r="AC71" s="32">
        <f>2*(females!AC70-females!AC71)/(females!AC70+females!AC71)</f>
        <v>2.9486233488143294E-2</v>
      </c>
      <c r="AD71" s="32">
        <f>2*(females!AD70-females!AD71)/(females!AD70+females!AD71)</f>
        <v>2.842728792903098E-2</v>
      </c>
      <c r="AE71" s="32">
        <f>2*(females!AE70-females!AE71)/(females!AE70+females!AE71)</f>
        <v>2.9450113378684806E-2</v>
      </c>
      <c r="AF71" s="32">
        <f>2*(females!AF70-females!AF71)/(females!AF70+females!AF71)</f>
        <v>2.7719791533534984E-2</v>
      </c>
      <c r="AG71" s="32">
        <f>2*(females!AG70-females!AG71)/(females!AG70+females!AG71)</f>
        <v>3.0122986926031645E-2</v>
      </c>
      <c r="AH71" s="32">
        <f>2*(females!AH70-females!AH71)/(females!AH70+females!AH71)</f>
        <v>2.5903827363256481E-2</v>
      </c>
      <c r="AI71" s="32">
        <f>2*(females!AI70-females!AI71)/(females!AI70+females!AI71)</f>
        <v>2.5736511089043363E-2</v>
      </c>
      <c r="AJ71" s="32">
        <f>2*(females!AJ70-females!AJ71)/(females!AJ70+females!AJ71)</f>
        <v>2.6819740528895644E-2</v>
      </c>
      <c r="AK71" s="32">
        <f>2*(females!AK70-females!AK71)/(females!AK70+females!AK71)</f>
        <v>2.6723327748947819E-2</v>
      </c>
      <c r="AL71" s="32">
        <f>2*(females!AL70-females!AL71)/(females!AL70+females!AL71)</f>
        <v>2.6857968899877058E-2</v>
      </c>
      <c r="AM71" s="32">
        <f>2*(females!AM70-females!AM71)/(females!AM70+females!AM71)</f>
        <v>2.5445700692272741E-2</v>
      </c>
      <c r="AN71" s="32">
        <f>2*(females!AN70-females!AN71)/(females!AN70+females!AN71)</f>
        <v>2.5404992563411988E-2</v>
      </c>
      <c r="AO71" s="32">
        <f>2*(females!AO70-females!AO71)/(females!AO70+females!AO71)</f>
        <v>2.554546731879646E-2</v>
      </c>
      <c r="AP71" s="32">
        <f>2*(females!AP70-females!AP71)/(females!AP70+females!AP71)</f>
        <v>2.3908270309831666E-2</v>
      </c>
      <c r="AQ71" s="32">
        <f>2*(females!AQ70-females!AQ71)/(females!AQ70+females!AQ71)</f>
        <v>2.424587892968165E-2</v>
      </c>
      <c r="AR71" s="32">
        <f>2*(females!AR70-females!AR71)/(females!AR70+females!AR71)</f>
        <v>2.3464311367687354E-2</v>
      </c>
      <c r="AS71" s="32">
        <f>2*(females!AS70-females!AS71)/(females!AS70+females!AS71)</f>
        <v>2.5666548644188953E-2</v>
      </c>
      <c r="AT71" s="32">
        <f>2*(females!AT70-females!AT71)/(females!AT70+females!AT71)</f>
        <v>2.4205647984529722E-2</v>
      </c>
      <c r="AU71" s="32">
        <f>2*(females!AU70-females!AU71)/(females!AU70+females!AU71)</f>
        <v>2.4113494179270435E-2</v>
      </c>
      <c r="AV71" s="32">
        <f>2*(females!AV70-females!AV71)/(females!AV70+females!AV71)</f>
        <v>2.1290468523372942E-2</v>
      </c>
      <c r="AW71" s="32">
        <f>2*(females!AW70-females!AW71)/(females!AW70+females!AW71)</f>
        <v>2.6286805198619576E-2</v>
      </c>
      <c r="AX71" s="32">
        <f>2*(females!AX70-females!AX71)/(females!AX70+females!AX71)</f>
        <v>2.5089676767276404E-2</v>
      </c>
      <c r="AY71" s="32">
        <f>2*(females!AY70-females!AY71)/(females!AY70+females!AY71)</f>
        <v>2.3830538393645191E-2</v>
      </c>
      <c r="AZ71" s="32">
        <f>2*(females!AZ70-females!AZ71)/(females!AZ70+females!AZ71)</f>
        <v>2.0977191881146683E-2</v>
      </c>
      <c r="BA71" s="32">
        <f>2*(females!BA70-females!BA71)/(females!BA70+females!BA71)</f>
        <v>2.285105221426436E-2</v>
      </c>
      <c r="BB71" s="32">
        <f>2*(females!BB70-females!BB71)/(females!BB70+females!BB71)</f>
        <v>2.1959056984074854E-2</v>
      </c>
      <c r="BC71" s="32">
        <f>2*(females!BC70-females!BC71)/(females!BC70+females!BC71)</f>
        <v>2.1655406719659737E-2</v>
      </c>
      <c r="BD71" s="32">
        <f>2*(females!BD70-females!BD71)/(females!BD70+females!BD71)</f>
        <v>2.078041433184841E-2</v>
      </c>
      <c r="BE71" s="32">
        <f>2*(females!BE70-females!BE71)/(females!BE70+females!BE71)</f>
        <v>2.0494977841551219E-2</v>
      </c>
      <c r="BF71" s="32">
        <f>2*(females!BF70-females!BF71)/(females!BF70+females!BF71)</f>
        <v>1.9317239820141174E-2</v>
      </c>
      <c r="BG71" s="32">
        <f>2*(females!BG70-females!BG71)/(females!BG70+females!BG71)</f>
        <v>1.9224279089534141E-2</v>
      </c>
      <c r="BH71" s="32">
        <f>2*(females!BH70-females!BH71)/(females!BH70+females!BH71)</f>
        <v>1.6739854773445344E-2</v>
      </c>
      <c r="BI71" s="32">
        <f>2*(females!BI70-females!BI71)/(females!BI70+females!BI71)</f>
        <v>1.731924489558952E-2</v>
      </c>
      <c r="BJ71" s="32">
        <f>2*(females!BJ70-females!BJ71)/(females!BJ70+females!BJ71)</f>
        <v>1.6792170970397244E-2</v>
      </c>
      <c r="BK71" s="32">
        <f>2*(females!BK70-females!BK71)/(females!BK70+females!BK71)</f>
        <v>1.8500290404426373E-2</v>
      </c>
      <c r="BL71" s="32">
        <f>2*(females!BL70-females!BL71)/(females!BL70+females!BL71)</f>
        <v>1.6864224791623698E-2</v>
      </c>
      <c r="BM71" s="32">
        <f>2*(females!BM70-females!BM71)/(females!BM70+females!BM71)</f>
        <v>1.6548320369675927E-2</v>
      </c>
      <c r="BN71" s="32">
        <f>2*(females!BN70-females!BN71)/(females!BN70+females!BN71)</f>
        <v>1.582324279994211E-2</v>
      </c>
      <c r="BO71" s="32">
        <f>2*(females!BO70-females!BO71)/(females!BO70+females!BO71)</f>
        <v>1.5656795384357568E-2</v>
      </c>
      <c r="BP71" s="32">
        <f>2*(females!BP70-females!BP71)/(females!BP70+females!BP71)</f>
        <v>1.4397070488391095E-2</v>
      </c>
      <c r="BQ71" s="32">
        <f>2*(females!BQ70-females!BQ71)/(females!BQ70+females!BQ71)</f>
        <v>1.4135157787116678E-2</v>
      </c>
      <c r="BR71" s="32">
        <f>2*(females!BR70-females!BR71)/(females!BR70+females!BR71)</f>
        <v>1.5438646533435544E-2</v>
      </c>
      <c r="BS71" s="32">
        <f>2*(females!BS70-females!BS71)/(females!BS70+females!BS71)</f>
        <v>1.4340248572151213E-2</v>
      </c>
      <c r="BT71" s="32">
        <f>2*(females!BT70-females!BT71)/(females!BT70+females!BT71)</f>
        <v>1.3730888641555855E-2</v>
      </c>
      <c r="BU71" s="32">
        <f>2*(females!BU70-females!BU71)/(females!BU70+females!BU71)</f>
        <v>1.3969188362124345E-2</v>
      </c>
      <c r="BV71" s="32">
        <f>2*(females!BV70-females!BV71)/(females!BV70+females!BV71)</f>
        <v>1.3953569295188165E-2</v>
      </c>
      <c r="BW71" s="32">
        <f>2*(females!BW70-females!BW71)/(females!BW70+females!BW71)</f>
        <v>1.4025928826242061E-2</v>
      </c>
      <c r="BX71" s="32">
        <f>2*(females!BX70-females!BX71)/(females!BX70+females!BX71)</f>
        <v>1.3051211568224343E-2</v>
      </c>
      <c r="BY71" s="32">
        <f>2*(females!BY70-females!BY71)/(females!BY70+females!BY71)</f>
        <v>1.2561640280301064E-2</v>
      </c>
      <c r="BZ71" s="32">
        <f>2*(females!BZ70-females!BZ71)/(females!BZ70+females!BZ71)</f>
        <v>1.3271866061202526E-2</v>
      </c>
      <c r="CA71" s="32">
        <f>2*(females!CA70-females!CA71)/(females!CA70+females!CA71)</f>
        <v>1.1664372254559787E-2</v>
      </c>
      <c r="CB71" s="32">
        <f>2*(females!CB70-females!CB71)/(females!CB70+females!CB71)</f>
        <v>1.113088165905848E-2</v>
      </c>
      <c r="CC71" s="32">
        <f>2*(females!CC70-females!CC71)/(females!CC70+females!CC71)</f>
        <v>1.0427126413306783E-2</v>
      </c>
      <c r="CD71" s="32">
        <f>2*(females!CD70-females!CD71)/(females!CD70+females!CD71)</f>
        <v>1.0645924236694006E-2</v>
      </c>
      <c r="CE71" s="32">
        <f>2*(females!CE70-females!CE71)/(females!CE70+females!CE71)</f>
        <v>1.040241516943499E-2</v>
      </c>
      <c r="CF71" s="32">
        <f>2*(females!CF70-females!CF71)/(females!CF70+females!CF71)</f>
        <v>1.0005733622637691E-2</v>
      </c>
      <c r="CG71" s="32">
        <f>2*(females!CG70-females!CG71)/(females!CG70+females!CG71)</f>
        <v>1.0221121409438847E-2</v>
      </c>
      <c r="CH71" s="32">
        <f>2*(females!CH70-females!CH71)/(females!CH70+females!CH71)</f>
        <v>9.7680779213530182E-3</v>
      </c>
      <c r="CI71" s="32">
        <f>2*(females!CI70-females!CI71)/(females!CI70+females!CI71)</f>
        <v>8.6558867270833447E-3</v>
      </c>
      <c r="CJ71" s="32">
        <f>2*(females!CJ70-females!CJ71)/(females!CJ70+females!CJ71)</f>
        <v>9.2148419197215468E-3</v>
      </c>
      <c r="CK71" s="32">
        <f>2*(females!CK70-females!CK71)/(females!CK70+females!CK71)</f>
        <v>8.9890387062006583E-3</v>
      </c>
      <c r="CL71" s="32">
        <f>2*(females!CL70-females!CL71)/(females!CL70+females!CL71)</f>
        <v>8.7682741836003272E-3</v>
      </c>
      <c r="CM71" s="32">
        <f>2*(females!CM70-females!CM71)/(females!CM70+females!CM71)</f>
        <v>7.9923503368836465E-3</v>
      </c>
      <c r="CN71" s="32">
        <f>2*(females!CN70-females!CN71)/(females!CN70+females!CN71)</f>
        <v>8.0221880904761383E-3</v>
      </c>
    </row>
    <row r="72" spans="1:92" x14ac:dyDescent="0.25">
      <c r="A72" s="31">
        <f>'2a) male mx'!A72</f>
        <v>69</v>
      </c>
      <c r="B72" s="32">
        <f>2*(females!B71-females!B72)/(females!B71+females!B72)</f>
        <v>3.5316985918834816E-2</v>
      </c>
      <c r="C72" s="32">
        <f>2*(females!C71-females!C72)/(females!C71+females!C72)</f>
        <v>3.6196725889210794E-2</v>
      </c>
      <c r="D72" s="32">
        <f>2*(females!D71-females!D72)/(females!D71+females!D72)</f>
        <v>3.6755306127999855E-2</v>
      </c>
      <c r="E72" s="32">
        <f>2*(females!E71-females!E72)/(females!E71+females!E72)</f>
        <v>3.3113868638907029E-2</v>
      </c>
      <c r="F72" s="32">
        <f>2*(females!F71-females!F72)/(females!F71+females!F72)</f>
        <v>3.1104841207032996E-2</v>
      </c>
      <c r="G72" s="32">
        <f>2*(females!G71-females!G72)/(females!G71+females!G72)</f>
        <v>3.7367823123306824E-2</v>
      </c>
      <c r="H72" s="32">
        <f>2*(females!H71-females!H72)/(females!H71+females!H72)</f>
        <v>3.7012975611469108E-2</v>
      </c>
      <c r="I72" s="32">
        <f>2*(females!I71-females!I72)/(females!I71+females!I72)</f>
        <v>3.4598293009804611E-2</v>
      </c>
      <c r="J72" s="32">
        <f>2*(females!J71-females!J72)/(females!J71+females!J72)</f>
        <v>3.4312922118809999E-2</v>
      </c>
      <c r="K72" s="32">
        <f>2*(females!K71-females!K72)/(females!K71+females!K72)</f>
        <v>3.3176910707839728E-2</v>
      </c>
      <c r="L72" s="32">
        <f>2*(females!L71-females!L72)/(females!L71+females!L72)</f>
        <v>3.3733355252342591E-2</v>
      </c>
      <c r="M72" s="32">
        <f>2*(females!M71-females!M72)/(females!M71+females!M72)</f>
        <v>3.4146261459990487E-2</v>
      </c>
      <c r="N72" s="32">
        <f>2*(females!N71-females!N72)/(females!N71+females!N72)</f>
        <v>3.4281223908452431E-2</v>
      </c>
      <c r="O72" s="32">
        <f>2*(females!O71-females!O72)/(females!O71+females!O72)</f>
        <v>3.8667668419734534E-2</v>
      </c>
      <c r="P72" s="32">
        <f>2*(females!P71-females!P72)/(females!P71+females!P72)</f>
        <v>3.8627178162061883E-2</v>
      </c>
      <c r="Q72" s="32">
        <f>2*(females!Q71-females!Q72)/(females!Q71+females!Q72)</f>
        <v>3.5127086134783075E-2</v>
      </c>
      <c r="R72" s="32">
        <f>2*(females!R71-females!R72)/(females!R71+females!R72)</f>
        <v>3.2205729229726129E-2</v>
      </c>
      <c r="S72" s="32">
        <f>2*(females!S71-females!S72)/(females!S71+females!S72)</f>
        <v>3.2519537557320934E-2</v>
      </c>
      <c r="T72" s="32">
        <f>2*(females!T71-females!T72)/(females!T71+females!T72)</f>
        <v>3.9415233018334543E-2</v>
      </c>
      <c r="U72" s="32">
        <f>2*(females!U71-females!U72)/(females!U71+females!U72)</f>
        <v>3.3228700973398015E-2</v>
      </c>
      <c r="V72" s="32">
        <f>2*(females!V71-females!V72)/(females!V71+females!V72)</f>
        <v>3.3780220833799397E-2</v>
      </c>
      <c r="W72" s="32">
        <f>2*(females!W71-females!W72)/(females!W71+females!W72)</f>
        <v>3.6046407925993791E-2</v>
      </c>
      <c r="X72" s="32">
        <f>2*(females!X71-females!X72)/(females!X71+females!X72)</f>
        <v>3.6977814918081525E-2</v>
      </c>
      <c r="Y72" s="32">
        <f>2*(females!Y71-females!Y72)/(females!Y71+females!Y72)</f>
        <v>3.4777637870700109E-2</v>
      </c>
      <c r="Z72" s="32">
        <f>2*(females!Z71-females!Z72)/(females!Z71+females!Z72)</f>
        <v>3.2339596211821309E-2</v>
      </c>
      <c r="AA72" s="32">
        <f>2*(females!AA71-females!AA72)/(females!AA71+females!AA72)</f>
        <v>3.2950634954472091E-2</v>
      </c>
      <c r="AB72" s="32">
        <f>2*(females!AB71-females!AB72)/(females!AB71+females!AB72)</f>
        <v>3.354156870647769E-2</v>
      </c>
      <c r="AC72" s="32">
        <f>2*(females!AC71-females!AC72)/(females!AC71+females!AC72)</f>
        <v>3.2427269946203263E-2</v>
      </c>
      <c r="AD72" s="32">
        <f>2*(females!AD71-females!AD72)/(females!AD71+females!AD72)</f>
        <v>3.3470724078458886E-2</v>
      </c>
      <c r="AE72" s="32">
        <f>2*(females!AE71-females!AE72)/(females!AE71+females!AE72)</f>
        <v>3.2198422964213422E-2</v>
      </c>
      <c r="AF72" s="32">
        <f>2*(females!AF71-females!AF72)/(females!AF71+females!AF72)</f>
        <v>3.1254341896467253E-2</v>
      </c>
      <c r="AG72" s="32">
        <f>2*(females!AG71-females!AG72)/(females!AG71+females!AG72)</f>
        <v>3.1767262999498412E-2</v>
      </c>
      <c r="AH72" s="32">
        <f>2*(females!AH71-females!AH72)/(females!AH71+females!AH72)</f>
        <v>3.0927173564324673E-2</v>
      </c>
      <c r="AI72" s="32">
        <f>2*(females!AI71-females!AI72)/(females!AI71+females!AI72)</f>
        <v>2.9591294176030625E-2</v>
      </c>
      <c r="AJ72" s="32">
        <f>2*(females!AJ71-females!AJ72)/(females!AJ71+females!AJ72)</f>
        <v>2.7999271290236692E-2</v>
      </c>
      <c r="AK72" s="32">
        <f>2*(females!AK71-females!AK72)/(females!AK71+females!AK72)</f>
        <v>2.9288790839373885E-2</v>
      </c>
      <c r="AL72" s="32">
        <f>2*(females!AL71-females!AL72)/(females!AL71+females!AL72)</f>
        <v>2.9910075192149995E-2</v>
      </c>
      <c r="AM72" s="32">
        <f>2*(females!AM71-females!AM72)/(females!AM71+females!AM72)</f>
        <v>2.5721180212789296E-2</v>
      </c>
      <c r="AN72" s="32">
        <f>2*(females!AN71-females!AN72)/(females!AN71+females!AN72)</f>
        <v>2.8870578031100925E-2</v>
      </c>
      <c r="AO72" s="32">
        <f>2*(females!AO71-females!AO72)/(females!AO71+females!AO72)</f>
        <v>2.7175555738740968E-2</v>
      </c>
      <c r="AP72" s="32">
        <f>2*(females!AP71-females!AP72)/(females!AP71+females!AP72)</f>
        <v>2.6602111128392041E-2</v>
      </c>
      <c r="AQ72" s="32">
        <f>2*(females!AQ71-females!AQ72)/(females!AQ71+females!AQ72)</f>
        <v>2.6279833320870919E-2</v>
      </c>
      <c r="AR72" s="32">
        <f>2*(females!AR71-females!AR72)/(females!AR71+females!AR72)</f>
        <v>2.6871820054289262E-2</v>
      </c>
      <c r="AS72" s="32">
        <f>2*(females!AS71-females!AS72)/(females!AS71+females!AS72)</f>
        <v>2.8136537696097943E-2</v>
      </c>
      <c r="AT72" s="32">
        <f>2*(females!AT71-females!AT72)/(females!AT71+females!AT72)</f>
        <v>2.7910287384248961E-2</v>
      </c>
      <c r="AU72" s="32">
        <f>2*(females!AU71-females!AU72)/(females!AU71+females!AU72)</f>
        <v>2.7199945022849878E-2</v>
      </c>
      <c r="AV72" s="32">
        <f>2*(females!AV71-females!AV72)/(females!AV71+females!AV72)</f>
        <v>2.4974807309965413E-2</v>
      </c>
      <c r="AW72" s="32">
        <f>2*(females!AW71-females!AW72)/(females!AW71+females!AW72)</f>
        <v>2.4595327435567364E-2</v>
      </c>
      <c r="AX72" s="32">
        <f>2*(females!AX71-females!AX72)/(females!AX71+females!AX72)</f>
        <v>2.973765683558742E-2</v>
      </c>
      <c r="AY72" s="32">
        <f>2*(females!AY71-females!AY72)/(females!AY71+females!AY72)</f>
        <v>2.7704023875681796E-2</v>
      </c>
      <c r="AZ72" s="32">
        <f>2*(females!AZ71-females!AZ72)/(females!AZ71+females!AZ72)</f>
        <v>2.5959768383706529E-2</v>
      </c>
      <c r="BA72" s="32">
        <f>2*(females!BA71-females!BA72)/(females!BA71+females!BA72)</f>
        <v>2.4664736614422148E-2</v>
      </c>
      <c r="BB72" s="32">
        <f>2*(females!BB71-females!BB72)/(females!BB71+females!BB72)</f>
        <v>2.2851648677304427E-2</v>
      </c>
      <c r="BC72" s="32">
        <f>2*(females!BC71-females!BC72)/(females!BC71+females!BC72)</f>
        <v>2.5315783534784312E-2</v>
      </c>
      <c r="BD72" s="32">
        <f>2*(females!BD71-females!BD72)/(females!BD71+females!BD72)</f>
        <v>2.2328590246892648E-2</v>
      </c>
      <c r="BE72" s="32">
        <f>2*(females!BE71-females!BE72)/(females!BE71+females!BE72)</f>
        <v>2.2221501540457274E-2</v>
      </c>
      <c r="BF72" s="32">
        <f>2*(females!BF71-females!BF72)/(females!BF71+females!BF72)</f>
        <v>2.1497106158786316E-2</v>
      </c>
      <c r="BG72" s="32">
        <f>2*(females!BG71-females!BG72)/(females!BG71+females!BG72)</f>
        <v>2.073424210351819E-2</v>
      </c>
      <c r="BH72" s="32">
        <f>2*(females!BH71-females!BH72)/(females!BH71+females!BH72)</f>
        <v>2.0289727776348729E-2</v>
      </c>
      <c r="BI72" s="32">
        <f>2*(females!BI71-females!BI72)/(females!BI71+females!BI72)</f>
        <v>1.9244414016306714E-2</v>
      </c>
      <c r="BJ72" s="32">
        <f>2*(females!BJ71-females!BJ72)/(females!BJ71+females!BJ72)</f>
        <v>1.9822147150876844E-2</v>
      </c>
      <c r="BK72" s="32">
        <f>2*(females!BK71-females!BK72)/(females!BK71+females!BK72)</f>
        <v>1.8610097285716064E-2</v>
      </c>
      <c r="BL72" s="32">
        <f>2*(females!BL71-females!BL72)/(females!BL71+females!BL72)</f>
        <v>1.884765021923053E-2</v>
      </c>
      <c r="BM72" s="32">
        <f>2*(females!BM71-females!BM72)/(females!BM71+females!BM72)</f>
        <v>1.8515098915438687E-2</v>
      </c>
      <c r="BN72" s="32">
        <f>2*(females!BN71-females!BN72)/(females!BN71+females!BN72)</f>
        <v>1.9182974649754228E-2</v>
      </c>
      <c r="BO72" s="32">
        <f>2*(females!BO71-females!BO72)/(females!BO71+females!BO72)</f>
        <v>1.8827254460208245E-2</v>
      </c>
      <c r="BP72" s="32">
        <f>2*(females!BP71-females!BP72)/(females!BP71+females!BP72)</f>
        <v>1.8638323157237357E-2</v>
      </c>
      <c r="BQ72" s="32">
        <f>2*(females!BQ71-females!BQ72)/(females!BQ71+females!BQ72)</f>
        <v>1.7147273342027727E-2</v>
      </c>
      <c r="BR72" s="32">
        <f>2*(females!BR71-females!BR72)/(females!BR71+females!BR72)</f>
        <v>1.7300118394664991E-2</v>
      </c>
      <c r="BS72" s="32">
        <f>2*(females!BS71-females!BS72)/(females!BS71+females!BS72)</f>
        <v>1.6221317056272919E-2</v>
      </c>
      <c r="BT72" s="32">
        <f>2*(females!BT71-females!BT72)/(females!BT71+females!BT72)</f>
        <v>1.5801770416565105E-2</v>
      </c>
      <c r="BU72" s="32">
        <f>2*(females!BU71-females!BU72)/(females!BU71+females!BU72)</f>
        <v>1.5707147641260601E-2</v>
      </c>
      <c r="BV72" s="32">
        <f>2*(females!BV71-females!BV72)/(females!BV71+females!BV72)</f>
        <v>1.4696105943745329E-2</v>
      </c>
      <c r="BW72" s="32">
        <f>2*(females!BW71-females!BW72)/(females!BW71+females!BW72)</f>
        <v>1.5589125289941247E-2</v>
      </c>
      <c r="BX72" s="32">
        <f>2*(females!BX71-females!BX72)/(females!BX71+females!BX72)</f>
        <v>1.4945127021867203E-2</v>
      </c>
      <c r="BY72" s="32">
        <f>2*(females!BY71-females!BY72)/(females!BY71+females!BY72)</f>
        <v>1.3309417669157558E-2</v>
      </c>
      <c r="BZ72" s="32">
        <f>2*(females!BZ71-females!BZ72)/(females!BZ71+females!BZ72)</f>
        <v>1.2910298499629718E-2</v>
      </c>
      <c r="CA72" s="32">
        <f>2*(females!CA71-females!CA72)/(females!CA71+females!CA72)</f>
        <v>1.2360310568701474E-2</v>
      </c>
      <c r="CB72" s="32">
        <f>2*(females!CB71-females!CB72)/(females!CB71+females!CB72)</f>
        <v>1.2343619683069225E-2</v>
      </c>
      <c r="CC72" s="32">
        <f>2*(females!CC71-females!CC72)/(females!CC71+females!CC72)</f>
        <v>1.2544545762342261E-2</v>
      </c>
      <c r="CD72" s="32">
        <f>2*(females!CD71-females!CD72)/(females!CD71+females!CD72)</f>
        <v>1.1759064754772125E-2</v>
      </c>
      <c r="CE72" s="32">
        <f>2*(females!CE71-females!CE72)/(females!CE71+females!CE72)</f>
        <v>1.2052050220687447E-2</v>
      </c>
      <c r="CF72" s="32">
        <f>2*(females!CF71-females!CF72)/(females!CF71+females!CF72)</f>
        <v>1.1751736051916761E-2</v>
      </c>
      <c r="CG72" s="32">
        <f>2*(females!CG71-females!CG72)/(females!CG71+females!CG72)</f>
        <v>1.1397108805002946E-2</v>
      </c>
      <c r="CH72" s="32">
        <f>2*(females!CH71-females!CH72)/(females!CH71+females!CH72)</f>
        <v>1.032904084256106E-2</v>
      </c>
      <c r="CI72" s="32">
        <f>2*(females!CI71-females!CI72)/(females!CI71+females!CI72)</f>
        <v>1.0143265186784517E-2</v>
      </c>
      <c r="CJ72" s="32">
        <f>2*(females!CJ71-females!CJ72)/(females!CJ71+females!CJ72)</f>
        <v>1.0455042191953673E-2</v>
      </c>
      <c r="CK72" s="32">
        <f>2*(females!CK71-females!CK72)/(females!CK71+females!CK72)</f>
        <v>9.4873893978984197E-3</v>
      </c>
      <c r="CL72" s="32">
        <f>2*(females!CL71-females!CL72)/(females!CL71+females!CL72)</f>
        <v>8.744492651262906E-3</v>
      </c>
      <c r="CM72" s="32">
        <f>2*(females!CM71-females!CM72)/(females!CM71+females!CM72)</f>
        <v>9.2098074414352134E-3</v>
      </c>
      <c r="CN72" s="32">
        <f>2*(females!CN71-females!CN72)/(females!CN71+females!CN72)</f>
        <v>9.2620972910315933E-3</v>
      </c>
    </row>
    <row r="73" spans="1:92" x14ac:dyDescent="0.25">
      <c r="A73" s="31">
        <f>'2a) male mx'!A73</f>
        <v>70</v>
      </c>
      <c r="B73" s="32">
        <f>2*(females!B72-females!B73)/(females!B72+females!B73)</f>
        <v>4.6036000076029725E-2</v>
      </c>
      <c r="C73" s="32">
        <f>2*(females!C72-females!C73)/(females!C72+females!C73)</f>
        <v>4.4200601331649846E-2</v>
      </c>
      <c r="D73" s="32">
        <f>2*(females!D72-females!D73)/(females!D72+females!D73)</f>
        <v>4.1501286898151205E-2</v>
      </c>
      <c r="E73" s="32">
        <f>2*(females!E72-females!E73)/(females!E72+females!E73)</f>
        <v>3.8434450145889927E-2</v>
      </c>
      <c r="F73" s="32">
        <f>2*(females!F72-females!F73)/(females!F72+females!F73)</f>
        <v>4.3113836595881423E-2</v>
      </c>
      <c r="G73" s="32">
        <f>2*(females!G72-females!G73)/(females!G72+females!G73)</f>
        <v>4.1097508883860004E-2</v>
      </c>
      <c r="H73" s="32">
        <f>2*(females!H72-females!H73)/(females!H72+females!H73)</f>
        <v>4.2812114567630531E-2</v>
      </c>
      <c r="I73" s="32">
        <f>2*(females!I72-females!I73)/(females!I72+females!I73)</f>
        <v>4.0497244649493787E-2</v>
      </c>
      <c r="J73" s="32">
        <f>2*(females!J72-females!J73)/(females!J72+females!J73)</f>
        <v>4.2647783803164072E-2</v>
      </c>
      <c r="K73" s="32">
        <f>2*(females!K72-females!K73)/(females!K72+females!K73)</f>
        <v>3.7271514399585308E-2</v>
      </c>
      <c r="L73" s="32">
        <f>2*(females!L72-females!L73)/(females!L72+females!L73)</f>
        <v>3.8865402972862402E-2</v>
      </c>
      <c r="M73" s="32">
        <f>2*(females!M72-females!M73)/(females!M72+females!M73)</f>
        <v>3.630433120694488E-2</v>
      </c>
      <c r="N73" s="32">
        <f>2*(females!N72-females!N73)/(females!N72+females!N73)</f>
        <v>4.0756666723320359E-2</v>
      </c>
      <c r="O73" s="32">
        <f>2*(females!O72-females!O73)/(females!O72+females!O73)</f>
        <v>4.2280210705655324E-2</v>
      </c>
      <c r="P73" s="32">
        <f>2*(females!P72-females!P73)/(females!P72+females!P73)</f>
        <v>4.2466580422595948E-2</v>
      </c>
      <c r="Q73" s="32">
        <f>2*(females!Q72-females!Q73)/(females!Q72+females!Q73)</f>
        <v>3.8218304736639425E-2</v>
      </c>
      <c r="R73" s="32">
        <f>2*(females!R72-females!R73)/(females!R72+females!R73)</f>
        <v>3.7951615869459818E-2</v>
      </c>
      <c r="S73" s="32">
        <f>2*(females!S72-females!S73)/(females!S72+females!S73)</f>
        <v>3.682499352261235E-2</v>
      </c>
      <c r="T73" s="32">
        <f>2*(females!T72-females!T73)/(females!T72+females!T73)</f>
        <v>3.8153453458496363E-2</v>
      </c>
      <c r="U73" s="32">
        <f>2*(females!U72-females!U73)/(females!U72+females!U73)</f>
        <v>4.1215910493192384E-2</v>
      </c>
      <c r="V73" s="32">
        <f>2*(females!V72-females!V73)/(females!V72+females!V73)</f>
        <v>4.2256560057094487E-2</v>
      </c>
      <c r="W73" s="32">
        <f>2*(females!W72-females!W73)/(females!W72+females!W73)</f>
        <v>4.3633786656767794E-2</v>
      </c>
      <c r="X73" s="32">
        <f>2*(females!X72-females!X73)/(females!X72+females!X73)</f>
        <v>4.0440654467097076E-2</v>
      </c>
      <c r="Y73" s="32">
        <f>2*(females!Y72-females!Y73)/(females!Y72+females!Y73)</f>
        <v>3.7824718237089369E-2</v>
      </c>
      <c r="Z73" s="32">
        <f>2*(females!Z72-females!Z73)/(females!Z72+females!Z73)</f>
        <v>3.7973885069072101E-2</v>
      </c>
      <c r="AA73" s="32">
        <f>2*(females!AA72-females!AA73)/(females!AA72+females!AA73)</f>
        <v>4.025743277924744E-2</v>
      </c>
      <c r="AB73" s="32">
        <f>2*(females!AB72-females!AB73)/(females!AB72+females!AB73)</f>
        <v>3.8420771664874315E-2</v>
      </c>
      <c r="AC73" s="32">
        <f>2*(females!AC72-females!AC73)/(females!AC72+females!AC73)</f>
        <v>3.7882827533443068E-2</v>
      </c>
      <c r="AD73" s="32">
        <f>2*(females!AD72-females!AD73)/(females!AD72+females!AD73)</f>
        <v>3.6277232517839708E-2</v>
      </c>
      <c r="AE73" s="32">
        <f>2*(females!AE72-females!AE73)/(females!AE72+females!AE73)</f>
        <v>3.5021425494449018E-2</v>
      </c>
      <c r="AF73" s="32">
        <f>2*(females!AF72-females!AF73)/(females!AF72+females!AF73)</f>
        <v>3.4981632375394943E-2</v>
      </c>
      <c r="AG73" s="32">
        <f>2*(females!AG72-females!AG73)/(females!AG72+females!AG73)</f>
        <v>3.4948479177470633E-2</v>
      </c>
      <c r="AH73" s="32">
        <f>2*(females!AH72-females!AH73)/(females!AH72+females!AH73)</f>
        <v>3.358980966756249E-2</v>
      </c>
      <c r="AI73" s="32">
        <f>2*(females!AI72-females!AI73)/(females!AI72+females!AI73)</f>
        <v>3.4313151422883242E-2</v>
      </c>
      <c r="AJ73" s="32">
        <f>2*(females!AJ72-females!AJ73)/(females!AJ72+females!AJ73)</f>
        <v>3.2365918298081296E-2</v>
      </c>
      <c r="AK73" s="32">
        <f>2*(females!AK72-females!AK73)/(females!AK72+females!AK73)</f>
        <v>3.4517414158357858E-2</v>
      </c>
      <c r="AL73" s="32">
        <f>2*(females!AL72-females!AL73)/(females!AL72+females!AL73)</f>
        <v>3.1501705506349072E-2</v>
      </c>
      <c r="AM73" s="32">
        <f>2*(females!AM72-females!AM73)/(females!AM72+females!AM73)</f>
        <v>3.1804264085451034E-2</v>
      </c>
      <c r="AN73" s="32">
        <f>2*(females!AN72-females!AN73)/(females!AN72+females!AN73)</f>
        <v>3.1557737605358002E-2</v>
      </c>
      <c r="AO73" s="32">
        <f>2*(females!AO72-females!AO73)/(females!AO72+females!AO73)</f>
        <v>3.0357660466464469E-2</v>
      </c>
      <c r="AP73" s="32">
        <f>2*(females!AP72-females!AP73)/(females!AP72+females!AP73)</f>
        <v>2.918987324168909E-2</v>
      </c>
      <c r="AQ73" s="32">
        <f>2*(females!AQ72-females!AQ73)/(females!AQ72+females!AQ73)</f>
        <v>2.8816188493089426E-2</v>
      </c>
      <c r="AR73" s="32">
        <f>2*(females!AR72-females!AR73)/(females!AR72+females!AR73)</f>
        <v>3.0745040782805239E-2</v>
      </c>
      <c r="AS73" s="32">
        <f>2*(females!AS72-females!AS73)/(females!AS72+females!AS73)</f>
        <v>3.0614408276914813E-2</v>
      </c>
      <c r="AT73" s="32">
        <f>2*(females!AT72-females!AT73)/(females!AT72+females!AT73)</f>
        <v>2.9912151547386738E-2</v>
      </c>
      <c r="AU73" s="32">
        <f>2*(females!AU72-females!AU73)/(females!AU72+females!AU73)</f>
        <v>3.2209881000417669E-2</v>
      </c>
      <c r="AV73" s="32">
        <f>2*(females!AV72-females!AV73)/(females!AV72+females!AV73)</f>
        <v>3.1188947320509499E-2</v>
      </c>
      <c r="AW73" s="32">
        <f>2*(females!AW72-females!AW73)/(females!AW72+females!AW73)</f>
        <v>2.7963081421913553E-2</v>
      </c>
      <c r="AX73" s="32">
        <f>2*(females!AX72-females!AX73)/(females!AX72+females!AX73)</f>
        <v>2.8661707958167887E-2</v>
      </c>
      <c r="AY73" s="32">
        <f>2*(females!AY72-females!AY73)/(females!AY72+females!AY73)</f>
        <v>3.4868658554713217E-2</v>
      </c>
      <c r="AZ73" s="32">
        <f>2*(females!AZ72-females!AZ73)/(females!AZ72+females!AZ73)</f>
        <v>2.8729068919495317E-2</v>
      </c>
      <c r="BA73" s="32">
        <f>2*(females!BA72-females!BA73)/(females!BA72+females!BA73)</f>
        <v>2.5620201330830917E-2</v>
      </c>
      <c r="BB73" s="32">
        <f>2*(females!BB72-females!BB73)/(females!BB72+females!BB73)</f>
        <v>2.5679605427397428E-2</v>
      </c>
      <c r="BC73" s="32">
        <f>2*(females!BC72-females!BC73)/(females!BC72+females!BC73)</f>
        <v>2.4677242627792865E-2</v>
      </c>
      <c r="BD73" s="32">
        <f>2*(females!BD72-females!BD73)/(females!BD72+females!BD73)</f>
        <v>2.562184402468674E-2</v>
      </c>
      <c r="BE73" s="32">
        <f>2*(females!BE72-females!BE73)/(females!BE72+females!BE73)</f>
        <v>2.4136374498818405E-2</v>
      </c>
      <c r="BF73" s="32">
        <f>2*(females!BF72-females!BF73)/(females!BF72+females!BF73)</f>
        <v>2.2499295668525227E-2</v>
      </c>
      <c r="BG73" s="32">
        <f>2*(females!BG72-females!BG73)/(females!BG72+females!BG73)</f>
        <v>2.2121184486509727E-2</v>
      </c>
      <c r="BH73" s="32">
        <f>2*(females!BH72-females!BH73)/(females!BH72+females!BH73)</f>
        <v>2.2289870862306535E-2</v>
      </c>
      <c r="BI73" s="32">
        <f>2*(females!BI72-females!BI73)/(females!BI72+females!BI73)</f>
        <v>2.2214314762098415E-2</v>
      </c>
      <c r="BJ73" s="32">
        <f>2*(females!BJ72-females!BJ73)/(females!BJ72+females!BJ73)</f>
        <v>2.059425515331631E-2</v>
      </c>
      <c r="BK73" s="32">
        <f>2*(females!BK72-females!BK73)/(females!BK72+females!BK73)</f>
        <v>2.0219467587888642E-2</v>
      </c>
      <c r="BL73" s="32">
        <f>2*(females!BL72-females!BL73)/(females!BL72+females!BL73)</f>
        <v>2.0379630446009094E-2</v>
      </c>
      <c r="BM73" s="32">
        <f>2*(females!BM72-females!BM73)/(females!BM72+females!BM73)</f>
        <v>2.1958419697255198E-2</v>
      </c>
      <c r="BN73" s="32">
        <f>2*(females!BN72-females!BN73)/(females!BN72+females!BN73)</f>
        <v>1.9659248043147733E-2</v>
      </c>
      <c r="BO73" s="32">
        <f>2*(females!BO72-females!BO73)/(females!BO72+females!BO73)</f>
        <v>1.9389034396295975E-2</v>
      </c>
      <c r="BP73" s="32">
        <f>2*(females!BP72-females!BP73)/(females!BP72+females!BP73)</f>
        <v>1.9266775008805373E-2</v>
      </c>
      <c r="BQ73" s="32">
        <f>2*(females!BQ72-females!BQ73)/(females!BQ72+females!BQ73)</f>
        <v>1.84135803227908E-2</v>
      </c>
      <c r="BR73" s="32">
        <f>2*(females!BR72-females!BR73)/(females!BR72+females!BR73)</f>
        <v>2.0013539294725831E-2</v>
      </c>
      <c r="BS73" s="32">
        <f>2*(females!BS72-females!BS73)/(females!BS72+females!BS73)</f>
        <v>1.8388094529146894E-2</v>
      </c>
      <c r="BT73" s="32">
        <f>2*(females!BT72-females!BT73)/(females!BT72+females!BT73)</f>
        <v>1.7481291632917055E-2</v>
      </c>
      <c r="BU73" s="32">
        <f>2*(females!BU72-females!BU73)/(females!BU72+females!BU73)</f>
        <v>1.7403461408667983E-2</v>
      </c>
      <c r="BV73" s="32">
        <f>2*(females!BV72-females!BV73)/(females!BV72+females!BV73)</f>
        <v>1.7457015089556879E-2</v>
      </c>
      <c r="BW73" s="32">
        <f>2*(females!BW72-females!BW73)/(females!BW72+females!BW73)</f>
        <v>1.6161543660691322E-2</v>
      </c>
      <c r="BX73" s="32">
        <f>2*(females!BX72-females!BX73)/(females!BX72+females!BX73)</f>
        <v>1.6454589259900416E-2</v>
      </c>
      <c r="BY73" s="32">
        <f>2*(females!BY72-females!BY73)/(females!BY72+females!BY73)</f>
        <v>1.6187082352522635E-2</v>
      </c>
      <c r="BZ73" s="32">
        <f>2*(females!BZ72-females!BZ73)/(females!BZ72+females!BZ73)</f>
        <v>1.4840742864913764E-2</v>
      </c>
      <c r="CA73" s="32">
        <f>2*(females!CA72-females!CA73)/(females!CA72+females!CA73)</f>
        <v>1.5263595971911232E-2</v>
      </c>
      <c r="CB73" s="32">
        <f>2*(females!CB72-females!CB73)/(females!CB72+females!CB73)</f>
        <v>1.410486559578486E-2</v>
      </c>
      <c r="CC73" s="32">
        <f>2*(females!CC72-females!CC73)/(females!CC72+females!CC73)</f>
        <v>1.3534726340391391E-2</v>
      </c>
      <c r="CD73" s="32">
        <f>2*(females!CD72-females!CD73)/(females!CD72+females!CD73)</f>
        <v>1.3469064506991774E-2</v>
      </c>
      <c r="CE73" s="32">
        <f>2*(females!CE72-females!CE73)/(females!CE72+females!CE73)</f>
        <v>1.2851387023572454E-2</v>
      </c>
      <c r="CF73" s="32">
        <f>2*(females!CF72-females!CF73)/(females!CF72+females!CF73)</f>
        <v>1.2018746944995544E-2</v>
      </c>
      <c r="CG73" s="32">
        <f>2*(females!CG72-females!CG73)/(females!CG72+females!CG73)</f>
        <v>1.1251919242844376E-2</v>
      </c>
      <c r="CH73" s="32">
        <f>2*(females!CH72-females!CH73)/(females!CH72+females!CH73)</f>
        <v>1.1433782666932657E-2</v>
      </c>
      <c r="CI73" s="32">
        <f>2*(females!CI72-females!CI73)/(females!CI72+females!CI73)</f>
        <v>1.1023979997727014E-2</v>
      </c>
      <c r="CJ73" s="32">
        <f>2*(females!CJ72-females!CJ73)/(females!CJ72+females!CJ73)</f>
        <v>1.0989073558466995E-2</v>
      </c>
      <c r="CK73" s="32">
        <f>2*(females!CK72-females!CK73)/(females!CK72+females!CK73)</f>
        <v>1.1388682709033322E-2</v>
      </c>
      <c r="CL73" s="32">
        <f>2*(females!CL72-females!CL73)/(females!CL72+females!CL73)</f>
        <v>1.0356360672993668E-2</v>
      </c>
      <c r="CM73" s="32">
        <f>2*(females!CM72-females!CM73)/(females!CM72+females!CM73)</f>
        <v>1.1083327701561127E-2</v>
      </c>
      <c r="CN73" s="32">
        <f>2*(females!CN72-females!CN73)/(females!CN72+females!CN73)</f>
        <v>1.034379906691954E-2</v>
      </c>
    </row>
    <row r="74" spans="1:92" x14ac:dyDescent="0.25">
      <c r="A74" s="31">
        <f>'2a) male mx'!A74</f>
        <v>71</v>
      </c>
      <c r="B74" s="32">
        <f>2*(females!B73-females!B74)/(females!B73+females!B74)</f>
        <v>3.8731940464267652E-2</v>
      </c>
      <c r="C74" s="32">
        <f>2*(females!C73-females!C74)/(females!C73+females!C74)</f>
        <v>3.6393901562440885E-2</v>
      </c>
      <c r="D74" s="32">
        <f>2*(females!D73-females!D74)/(females!D73+females!D74)</f>
        <v>3.8526078210097639E-2</v>
      </c>
      <c r="E74" s="32">
        <f>2*(females!E73-females!E74)/(females!E73+females!E74)</f>
        <v>3.9369329960630667E-2</v>
      </c>
      <c r="F74" s="32">
        <f>2*(females!F73-females!F74)/(females!F73+females!F74)</f>
        <v>3.7548562187482572E-2</v>
      </c>
      <c r="G74" s="32">
        <f>2*(females!G73-females!G74)/(females!G73+females!G74)</f>
        <v>3.6970533199765628E-2</v>
      </c>
      <c r="H74" s="32">
        <f>2*(females!H73-females!H74)/(females!H73+females!H74)</f>
        <v>3.6853214672827886E-2</v>
      </c>
      <c r="I74" s="32">
        <f>2*(females!I73-females!I74)/(females!I73+females!I74)</f>
        <v>3.5119743684815991E-2</v>
      </c>
      <c r="J74" s="32">
        <f>2*(females!J73-females!J74)/(females!J73+females!J74)</f>
        <v>4.0020925974365684E-2</v>
      </c>
      <c r="K74" s="32">
        <f>2*(females!K73-females!K74)/(females!K73+females!K74)</f>
        <v>3.3849351015304417E-2</v>
      </c>
      <c r="L74" s="32">
        <f>2*(females!L73-females!L74)/(females!L73+females!L74)</f>
        <v>3.9080846840300242E-2</v>
      </c>
      <c r="M74" s="32">
        <f>2*(females!M73-females!M74)/(females!M73+females!M74)</f>
        <v>3.525020248617812E-2</v>
      </c>
      <c r="N74" s="32">
        <f>2*(females!N73-females!N74)/(females!N73+females!N74)</f>
        <v>3.6012963960542932E-2</v>
      </c>
      <c r="O74" s="32">
        <f>2*(females!O73-females!O74)/(females!O73+females!O74)</f>
        <v>3.9020415553845458E-2</v>
      </c>
      <c r="P74" s="32">
        <f>2*(females!P73-females!P74)/(females!P73+females!P74)</f>
        <v>4.1610074207330781E-2</v>
      </c>
      <c r="Q74" s="32">
        <f>2*(females!Q73-females!Q74)/(females!Q73+females!Q74)</f>
        <v>3.9791433096649051E-2</v>
      </c>
      <c r="R74" s="32">
        <f>2*(females!R73-females!R74)/(females!R73+females!R74)</f>
        <v>3.8014361752932699E-2</v>
      </c>
      <c r="S74" s="32">
        <f>2*(females!S73-females!S74)/(females!S73+females!S74)</f>
        <v>3.706626657531633E-2</v>
      </c>
      <c r="T74" s="32">
        <f>2*(females!T73-females!T74)/(females!T73+females!T74)</f>
        <v>3.8154554732682595E-2</v>
      </c>
      <c r="U74" s="32">
        <f>2*(females!U73-females!U74)/(females!U73+females!U74)</f>
        <v>3.5303671410864643E-2</v>
      </c>
      <c r="V74" s="32">
        <f>2*(females!V73-females!V74)/(females!V73+females!V74)</f>
        <v>3.8979784098668119E-2</v>
      </c>
      <c r="W74" s="32">
        <f>2*(females!W73-females!W74)/(females!W73+females!W74)</f>
        <v>4.0063693707167301E-2</v>
      </c>
      <c r="X74" s="32">
        <f>2*(females!X73-females!X74)/(females!X73+females!X74)</f>
        <v>4.1132357802794353E-2</v>
      </c>
      <c r="Y74" s="32">
        <f>2*(females!Y73-females!Y74)/(females!Y73+females!Y74)</f>
        <v>3.5701819995013713E-2</v>
      </c>
      <c r="Z74" s="32">
        <f>2*(females!Z73-females!Z74)/(females!Z73+females!Z74)</f>
        <v>3.7285387959619776E-2</v>
      </c>
      <c r="AA74" s="32">
        <f>2*(females!AA73-females!AA74)/(females!AA73+females!AA74)</f>
        <v>3.8005452813454653E-2</v>
      </c>
      <c r="AB74" s="32">
        <f>2*(females!AB73-females!AB74)/(females!AB73+females!AB74)</f>
        <v>3.447224406605575E-2</v>
      </c>
      <c r="AC74" s="32">
        <f>2*(females!AC73-females!AC74)/(females!AC73+females!AC74)</f>
        <v>3.3575753692371771E-2</v>
      </c>
      <c r="AD74" s="32">
        <f>2*(females!AD73-females!AD74)/(females!AD73+females!AD74)</f>
        <v>3.6012145272523284E-2</v>
      </c>
      <c r="AE74" s="32">
        <f>2*(females!AE73-females!AE74)/(females!AE73+females!AE74)</f>
        <v>3.4921852376517362E-2</v>
      </c>
      <c r="AF74" s="32">
        <f>2*(females!AF73-females!AF74)/(females!AF73+females!AF74)</f>
        <v>3.7015561580291796E-2</v>
      </c>
      <c r="AG74" s="32">
        <f>2*(females!AG73-females!AG74)/(females!AG73+females!AG74)</f>
        <v>3.4550378186572042E-2</v>
      </c>
      <c r="AH74" s="32">
        <f>2*(females!AH73-females!AH74)/(females!AH73+females!AH74)</f>
        <v>3.2094350389956249E-2</v>
      </c>
      <c r="AI74" s="32">
        <f>2*(females!AI73-females!AI74)/(females!AI73+females!AI74)</f>
        <v>3.5640382326857629E-2</v>
      </c>
      <c r="AJ74" s="32">
        <f>2*(females!AJ73-females!AJ74)/(females!AJ73+females!AJ74)</f>
        <v>3.2614209411273236E-2</v>
      </c>
      <c r="AK74" s="32">
        <f>2*(females!AK73-females!AK74)/(females!AK73+females!AK74)</f>
        <v>3.3817147987430796E-2</v>
      </c>
      <c r="AL74" s="32">
        <f>2*(females!AL73-females!AL74)/(females!AL73+females!AL74)</f>
        <v>3.2105341026779109E-2</v>
      </c>
      <c r="AM74" s="32">
        <f>2*(females!AM73-females!AM74)/(females!AM73+females!AM74)</f>
        <v>3.1546292655219119E-2</v>
      </c>
      <c r="AN74" s="32">
        <f>2*(females!AN73-females!AN74)/(females!AN73+females!AN74)</f>
        <v>3.1752541082046927E-2</v>
      </c>
      <c r="AO74" s="32">
        <f>2*(females!AO73-females!AO74)/(females!AO73+females!AO74)</f>
        <v>2.9621103397029148E-2</v>
      </c>
      <c r="AP74" s="32">
        <f>2*(females!AP73-females!AP74)/(females!AP73+females!AP74)</f>
        <v>3.0067540950730203E-2</v>
      </c>
      <c r="AQ74" s="32">
        <f>2*(females!AQ73-females!AQ74)/(females!AQ73+females!AQ74)</f>
        <v>3.1132550939592482E-2</v>
      </c>
      <c r="AR74" s="32">
        <f>2*(females!AR73-females!AR74)/(females!AR73+females!AR74)</f>
        <v>2.8224407171775594E-2</v>
      </c>
      <c r="AS74" s="32">
        <f>2*(females!AS73-females!AS74)/(females!AS73+females!AS74)</f>
        <v>3.0678199532175675E-2</v>
      </c>
      <c r="AT74" s="32">
        <f>2*(females!AT73-females!AT74)/(females!AT73+females!AT74)</f>
        <v>3.0967217162694089E-2</v>
      </c>
      <c r="AU74" s="32">
        <f>2*(females!AU73-females!AU74)/(females!AU73+females!AU74)</f>
        <v>3.1884799532180839E-2</v>
      </c>
      <c r="AV74" s="32">
        <f>2*(females!AV73-females!AV74)/(females!AV73+females!AV74)</f>
        <v>2.9537875178656504E-2</v>
      </c>
      <c r="AW74" s="32">
        <f>2*(females!AW73-females!AW74)/(females!AW73+females!AW74)</f>
        <v>2.9736280432659263E-2</v>
      </c>
      <c r="AX74" s="32">
        <f>2*(females!AX73-females!AX74)/(females!AX73+females!AX74)</f>
        <v>2.9755778048095819E-2</v>
      </c>
      <c r="AY74" s="32">
        <f>2*(females!AY73-females!AY74)/(females!AY73+females!AY74)</f>
        <v>3.1747425736052867E-2</v>
      </c>
      <c r="AZ74" s="32">
        <f>2*(females!AZ73-females!AZ74)/(females!AZ73+females!AZ74)</f>
        <v>3.2040053612838716E-2</v>
      </c>
      <c r="BA74" s="32">
        <f>2*(females!BA73-females!BA74)/(females!BA73+females!BA74)</f>
        <v>3.0916979065751232E-2</v>
      </c>
      <c r="BB74" s="32">
        <f>2*(females!BB73-females!BB74)/(females!BB73+females!BB74)</f>
        <v>2.5977622687493075E-2</v>
      </c>
      <c r="BC74" s="32">
        <f>2*(females!BC73-females!BC74)/(females!BC73+females!BC74)</f>
        <v>2.7168788719016058E-2</v>
      </c>
      <c r="BD74" s="32">
        <f>2*(females!BD73-females!BD74)/(females!BD73+females!BD74)</f>
        <v>2.5448640203918023E-2</v>
      </c>
      <c r="BE74" s="32">
        <f>2*(females!BE73-females!BE74)/(females!BE73+females!BE74)</f>
        <v>2.608399700496903E-2</v>
      </c>
      <c r="BF74" s="32">
        <f>2*(females!BF73-females!BF74)/(females!BF73+females!BF74)</f>
        <v>2.4591318580330968E-2</v>
      </c>
      <c r="BG74" s="32">
        <f>2*(females!BG73-females!BG74)/(females!BG73+females!BG74)</f>
        <v>2.3740494138190738E-2</v>
      </c>
      <c r="BH74" s="32">
        <f>2*(females!BH73-females!BH74)/(females!BH73+females!BH74)</f>
        <v>2.2824555078496279E-2</v>
      </c>
      <c r="BI74" s="32">
        <f>2*(females!BI73-females!BI74)/(females!BI73+females!BI74)</f>
        <v>2.2061976222958489E-2</v>
      </c>
      <c r="BJ74" s="32">
        <f>2*(females!BJ73-females!BJ74)/(females!BJ73+females!BJ74)</f>
        <v>2.2872684885377543E-2</v>
      </c>
      <c r="BK74" s="32">
        <f>2*(females!BK73-females!BK74)/(females!BK73+females!BK74)</f>
        <v>2.3561483789309706E-2</v>
      </c>
      <c r="BL74" s="32">
        <f>2*(females!BL73-females!BL74)/(females!BL73+females!BL74)</f>
        <v>2.1999511121975068E-2</v>
      </c>
      <c r="BM74" s="32">
        <f>2*(females!BM73-females!BM74)/(females!BM73+females!BM74)</f>
        <v>2.2308556750682291E-2</v>
      </c>
      <c r="BN74" s="32">
        <f>2*(females!BN73-females!BN74)/(females!BN73+females!BN74)</f>
        <v>2.3475859247135841E-2</v>
      </c>
      <c r="BO74" s="32">
        <f>2*(females!BO73-females!BO74)/(females!BO73+females!BO74)</f>
        <v>2.2498970117565041E-2</v>
      </c>
      <c r="BP74" s="32">
        <f>2*(females!BP73-females!BP74)/(females!BP73+females!BP74)</f>
        <v>2.1466589309588075E-2</v>
      </c>
      <c r="BQ74" s="32">
        <f>2*(females!BQ73-females!BQ74)/(females!BQ73+females!BQ74)</f>
        <v>2.1315545301803046E-2</v>
      </c>
      <c r="BR74" s="32">
        <f>2*(females!BR73-females!BR74)/(females!BR73+females!BR74)</f>
        <v>2.0942605702368763E-2</v>
      </c>
      <c r="BS74" s="32">
        <f>2*(females!BS73-females!BS74)/(females!BS73+females!BS74)</f>
        <v>1.9020023032059141E-2</v>
      </c>
      <c r="BT74" s="32">
        <f>2*(females!BT73-females!BT74)/(females!BT73+females!BT74)</f>
        <v>2.0788534882717914E-2</v>
      </c>
      <c r="BU74" s="32">
        <f>2*(females!BU73-females!BU74)/(females!BU73+females!BU74)</f>
        <v>1.855351314207181E-2</v>
      </c>
      <c r="BV74" s="32">
        <f>2*(females!BV73-females!BV74)/(females!BV73+females!BV74)</f>
        <v>1.754620785320565E-2</v>
      </c>
      <c r="BW74" s="32">
        <f>2*(females!BW73-females!BW74)/(females!BW73+females!BW74)</f>
        <v>1.7395958784959187E-2</v>
      </c>
      <c r="BX74" s="32">
        <f>2*(females!BX73-females!BX74)/(females!BX73+females!BX74)</f>
        <v>1.7339956317346611E-2</v>
      </c>
      <c r="BY74" s="32">
        <f>2*(females!BY73-females!BY74)/(females!BY73+females!BY74)</f>
        <v>1.702476548747257E-2</v>
      </c>
      <c r="BZ74" s="32">
        <f>2*(females!BZ73-females!BZ74)/(females!BZ73+females!BZ74)</f>
        <v>1.6843673410543516E-2</v>
      </c>
      <c r="CA74" s="32">
        <f>2*(females!CA73-females!CA74)/(females!CA73+females!CA74)</f>
        <v>1.5932175134851932E-2</v>
      </c>
      <c r="CB74" s="32">
        <f>2*(females!CB73-females!CB74)/(females!CB73+females!CB74)</f>
        <v>1.5963269097643378E-2</v>
      </c>
      <c r="CC74" s="32">
        <f>2*(females!CC73-females!CC74)/(females!CC73+females!CC74)</f>
        <v>1.5205043969589912E-2</v>
      </c>
      <c r="CD74" s="32">
        <f>2*(females!CD73-females!CD74)/(females!CD73+females!CD74)</f>
        <v>1.5247120639909925E-2</v>
      </c>
      <c r="CE74" s="32">
        <f>2*(females!CE73-females!CE74)/(females!CE73+females!CE74)</f>
        <v>1.3514623244682724E-2</v>
      </c>
      <c r="CF74" s="32">
        <f>2*(females!CF73-females!CF74)/(females!CF73+females!CF74)</f>
        <v>1.345409010163371E-2</v>
      </c>
      <c r="CG74" s="32">
        <f>2*(females!CG73-females!CG74)/(females!CG73+females!CG74)</f>
        <v>1.3117986487662018E-2</v>
      </c>
      <c r="CH74" s="32">
        <f>2*(females!CH73-females!CH74)/(females!CH73+females!CH74)</f>
        <v>1.2563959089257181E-2</v>
      </c>
      <c r="CI74" s="32">
        <f>2*(females!CI73-females!CI74)/(females!CI73+females!CI74)</f>
        <v>1.3066933526576717E-2</v>
      </c>
      <c r="CJ74" s="32">
        <f>2*(females!CJ73-females!CJ74)/(females!CJ73+females!CJ74)</f>
        <v>1.2536295340369636E-2</v>
      </c>
      <c r="CK74" s="32">
        <f>2*(females!CK73-females!CK74)/(females!CK73+females!CK74)</f>
        <v>1.2788823829650573E-2</v>
      </c>
      <c r="CL74" s="32">
        <f>2*(females!CL73-females!CL74)/(females!CL73+females!CL74)</f>
        <v>1.190285439604459E-2</v>
      </c>
      <c r="CM74" s="32">
        <f>2*(females!CM73-females!CM74)/(females!CM73+females!CM74)</f>
        <v>1.2227432524058869E-2</v>
      </c>
      <c r="CN74" s="32">
        <f>2*(females!CN73-females!CN74)/(females!CN73+females!CN74)</f>
        <v>1.1881999453701175E-2</v>
      </c>
    </row>
    <row r="75" spans="1:92" x14ac:dyDescent="0.25">
      <c r="A75" s="31">
        <f>'2a) male mx'!A75</f>
        <v>72</v>
      </c>
      <c r="B75" s="32">
        <f>2*(females!B74-females!B75)/(females!B74+females!B75)</f>
        <v>5.1083157905652744E-2</v>
      </c>
      <c r="C75" s="32">
        <f>2*(females!C74-females!C75)/(females!C74+females!C75)</f>
        <v>5.3773864872885546E-2</v>
      </c>
      <c r="D75" s="32">
        <f>2*(females!D74-females!D75)/(females!D74+females!D75)</f>
        <v>5.4031835417672869E-2</v>
      </c>
      <c r="E75" s="32">
        <f>2*(females!E74-females!E75)/(females!E74+females!E75)</f>
        <v>5.0359998408846814E-2</v>
      </c>
      <c r="F75" s="32">
        <f>2*(females!F74-females!F75)/(females!F74+females!F75)</f>
        <v>4.5968101393383851E-2</v>
      </c>
      <c r="G75" s="32">
        <f>2*(females!G74-females!G75)/(females!G74+females!G75)</f>
        <v>5.6532974268091049E-2</v>
      </c>
      <c r="H75" s="32">
        <f>2*(females!H74-females!H75)/(females!H74+females!H75)</f>
        <v>4.9614342297269125E-2</v>
      </c>
      <c r="I75" s="32">
        <f>2*(females!I74-females!I75)/(females!I74+females!I75)</f>
        <v>4.7940386654379344E-2</v>
      </c>
      <c r="J75" s="32">
        <f>2*(females!J74-females!J75)/(females!J74+females!J75)</f>
        <v>4.9968244662660609E-2</v>
      </c>
      <c r="K75" s="32">
        <f>2*(females!K74-females!K75)/(females!K74+females!K75)</f>
        <v>4.6750389586579885E-2</v>
      </c>
      <c r="L75" s="32">
        <f>2*(females!L74-females!L75)/(females!L74+females!L75)</f>
        <v>4.8775971260323694E-2</v>
      </c>
      <c r="M75" s="32">
        <f>2*(females!M74-females!M75)/(females!M74+females!M75)</f>
        <v>4.9837884507637341E-2</v>
      </c>
      <c r="N75" s="32">
        <f>2*(females!N74-females!N75)/(females!N74+females!N75)</f>
        <v>4.7298603503668449E-2</v>
      </c>
      <c r="O75" s="32">
        <f>2*(females!O74-females!O75)/(females!O74+females!O75)</f>
        <v>5.1796980088286003E-2</v>
      </c>
      <c r="P75" s="32">
        <f>2*(females!P74-females!P75)/(females!P74+females!P75)</f>
        <v>4.8299543722658642E-2</v>
      </c>
      <c r="Q75" s="32">
        <f>2*(females!Q74-females!Q75)/(females!Q74+females!Q75)</f>
        <v>4.8330559455514129E-2</v>
      </c>
      <c r="R75" s="32">
        <f>2*(females!R74-females!R75)/(females!R74+females!R75)</f>
        <v>4.6017186269094595E-2</v>
      </c>
      <c r="S75" s="32">
        <f>2*(females!S74-females!S75)/(females!S74+females!S75)</f>
        <v>4.9587076209794259E-2</v>
      </c>
      <c r="T75" s="32">
        <f>2*(females!T74-females!T75)/(females!T74+females!T75)</f>
        <v>4.5939578083637321E-2</v>
      </c>
      <c r="U75" s="32">
        <f>2*(females!U74-females!U75)/(females!U74+females!U75)</f>
        <v>4.3603513888394924E-2</v>
      </c>
      <c r="V75" s="32">
        <f>2*(females!V74-females!V75)/(females!V74+females!V75)</f>
        <v>4.7318270410741353E-2</v>
      </c>
      <c r="W75" s="32">
        <f>2*(females!W74-females!W75)/(females!W74+females!W75)</f>
        <v>5.4293301858955444E-2</v>
      </c>
      <c r="X75" s="32">
        <f>2*(females!X74-females!X75)/(females!X74+females!X75)</f>
        <v>4.8565683768071112E-2</v>
      </c>
      <c r="Y75" s="32">
        <f>2*(females!Y74-females!Y75)/(females!Y74+females!Y75)</f>
        <v>4.8143911822813766E-2</v>
      </c>
      <c r="Z75" s="32">
        <f>2*(females!Z74-females!Z75)/(females!Z74+females!Z75)</f>
        <v>4.4066235781647027E-2</v>
      </c>
      <c r="AA75" s="32">
        <f>2*(females!AA74-females!AA75)/(females!AA74+females!AA75)</f>
        <v>4.4603429979803509E-2</v>
      </c>
      <c r="AB75" s="32">
        <f>2*(females!AB74-females!AB75)/(females!AB74+females!AB75)</f>
        <v>4.5119059546471628E-2</v>
      </c>
      <c r="AC75" s="32">
        <f>2*(females!AC74-females!AC75)/(females!AC74+females!AC75)</f>
        <v>4.7827573839134531E-2</v>
      </c>
      <c r="AD75" s="32">
        <f>2*(females!AD74-females!AD75)/(females!AD74+females!AD75)</f>
        <v>4.3027602304816934E-2</v>
      </c>
      <c r="AE75" s="32">
        <f>2*(females!AE74-females!AE75)/(females!AE74+females!AE75)</f>
        <v>4.382651732221933E-2</v>
      </c>
      <c r="AF75" s="32">
        <f>2*(females!AF74-females!AF75)/(females!AF74+females!AF75)</f>
        <v>4.2460213931646229E-2</v>
      </c>
      <c r="AG75" s="32">
        <f>2*(females!AG74-females!AG75)/(females!AG74+females!AG75)</f>
        <v>3.9946694665428259E-2</v>
      </c>
      <c r="AH75" s="32">
        <f>2*(females!AH74-females!AH75)/(females!AH74+females!AH75)</f>
        <v>4.4230860430926826E-2</v>
      </c>
      <c r="AI75" s="32">
        <f>2*(females!AI74-females!AI75)/(females!AI74+females!AI75)</f>
        <v>4.0052269471165199E-2</v>
      </c>
      <c r="AJ75" s="32">
        <f>2*(females!AJ74-females!AJ75)/(females!AJ74+females!AJ75)</f>
        <v>4.2850503485670023E-2</v>
      </c>
      <c r="AK75" s="32">
        <f>2*(females!AK74-females!AK75)/(females!AK74+females!AK75)</f>
        <v>4.0848023607983223E-2</v>
      </c>
      <c r="AL75" s="32">
        <f>2*(females!AL74-females!AL75)/(females!AL74+females!AL75)</f>
        <v>4.1110710421925711E-2</v>
      </c>
      <c r="AM75" s="32">
        <f>2*(females!AM74-females!AM75)/(females!AM74+females!AM75)</f>
        <v>3.9182552674658075E-2</v>
      </c>
      <c r="AN75" s="32">
        <f>2*(females!AN74-females!AN75)/(females!AN74+females!AN75)</f>
        <v>3.9318042140564655E-2</v>
      </c>
      <c r="AO75" s="32">
        <f>2*(females!AO74-females!AO75)/(females!AO74+females!AO75)</f>
        <v>3.7945688537930622E-2</v>
      </c>
      <c r="AP75" s="32">
        <f>2*(females!AP74-females!AP75)/(females!AP74+females!AP75)</f>
        <v>3.5945873922956208E-2</v>
      </c>
      <c r="AQ75" s="32">
        <f>2*(females!AQ74-females!AQ75)/(females!AQ74+females!AQ75)</f>
        <v>3.9772642508690011E-2</v>
      </c>
      <c r="AR75" s="32">
        <f>2*(females!AR74-females!AR75)/(females!AR74+females!AR75)</f>
        <v>3.7030674663340528E-2</v>
      </c>
      <c r="AS75" s="32">
        <f>2*(females!AS74-females!AS75)/(females!AS74+females!AS75)</f>
        <v>3.8022698993250628E-2</v>
      </c>
      <c r="AT75" s="32">
        <f>2*(females!AT74-females!AT75)/(females!AT74+females!AT75)</f>
        <v>3.676520301994516E-2</v>
      </c>
      <c r="AU75" s="32">
        <f>2*(females!AU74-females!AU75)/(females!AU74+females!AU75)</f>
        <v>3.8707332586243454E-2</v>
      </c>
      <c r="AV75" s="32">
        <f>2*(females!AV74-females!AV75)/(females!AV74+females!AV75)</f>
        <v>3.7849096324830349E-2</v>
      </c>
      <c r="AW75" s="32">
        <f>2*(females!AW74-females!AW75)/(females!AW74+females!AW75)</f>
        <v>3.7789501253414154E-2</v>
      </c>
      <c r="AX75" s="32">
        <f>2*(females!AX74-females!AX75)/(females!AX74+females!AX75)</f>
        <v>3.5682147770795376E-2</v>
      </c>
      <c r="AY75" s="32">
        <f>2*(females!AY74-females!AY75)/(females!AY74+females!AY75)</f>
        <v>3.7084166515179061E-2</v>
      </c>
      <c r="AZ75" s="32">
        <f>2*(females!AZ74-females!AZ75)/(females!AZ74+females!AZ75)</f>
        <v>3.4650888268115465E-2</v>
      </c>
      <c r="BA75" s="32">
        <f>2*(females!BA74-females!BA75)/(females!BA74+females!BA75)</f>
        <v>3.6343572356814603E-2</v>
      </c>
      <c r="BB75" s="32">
        <f>2*(females!BB74-females!BB75)/(females!BB74+females!BB75)</f>
        <v>3.4450771360477229E-2</v>
      </c>
      <c r="BC75" s="32">
        <f>2*(females!BC74-females!BC75)/(females!BC74+females!BC75)</f>
        <v>3.1077204058300317E-2</v>
      </c>
      <c r="BD75" s="32">
        <f>2*(females!BD74-females!BD75)/(females!BD74+females!BD75)</f>
        <v>3.0925364719148637E-2</v>
      </c>
      <c r="BE75" s="32">
        <f>2*(females!BE74-females!BE75)/(females!BE74+females!BE75)</f>
        <v>3.0827841700923713E-2</v>
      </c>
      <c r="BF75" s="32">
        <f>2*(females!BF74-females!BF75)/(females!BF74+females!BF75)</f>
        <v>2.9020656203061913E-2</v>
      </c>
      <c r="BG75" s="32">
        <f>2*(females!BG74-females!BG75)/(females!BG74+females!BG75)</f>
        <v>2.8805429926173257E-2</v>
      </c>
      <c r="BH75" s="32">
        <f>2*(females!BH74-females!BH75)/(females!BH74+females!BH75)</f>
        <v>2.6280079001464483E-2</v>
      </c>
      <c r="BI75" s="32">
        <f>2*(females!BI74-females!BI75)/(females!BI74+females!BI75)</f>
        <v>2.6760394615968366E-2</v>
      </c>
      <c r="BJ75" s="32">
        <f>2*(females!BJ74-females!BJ75)/(females!BJ74+females!BJ75)</f>
        <v>2.5663481953290872E-2</v>
      </c>
      <c r="BK75" s="32">
        <f>2*(females!BK74-females!BK75)/(females!BK74+females!BK75)</f>
        <v>2.6568344270368843E-2</v>
      </c>
      <c r="BL75" s="32">
        <f>2*(females!BL74-females!BL75)/(females!BL74+females!BL75)</f>
        <v>2.8003297609233306E-2</v>
      </c>
      <c r="BM75" s="32">
        <f>2*(females!BM74-females!BM75)/(females!BM74+females!BM75)</f>
        <v>2.4772524062483564E-2</v>
      </c>
      <c r="BN75" s="32">
        <f>2*(females!BN74-females!BN75)/(females!BN74+females!BN75)</f>
        <v>2.7318570201381009E-2</v>
      </c>
      <c r="BO75" s="32">
        <f>2*(females!BO74-females!BO75)/(females!BO74+females!BO75)</f>
        <v>2.5314812410749059E-2</v>
      </c>
      <c r="BP75" s="32">
        <f>2*(females!BP74-females!BP75)/(females!BP74+females!BP75)</f>
        <v>2.5357313467522239E-2</v>
      </c>
      <c r="BQ75" s="32">
        <f>2*(females!BQ74-females!BQ75)/(females!BQ74+females!BQ75)</f>
        <v>2.2220228865794431E-2</v>
      </c>
      <c r="BR75" s="32">
        <f>2*(females!BR74-females!BR75)/(females!BR74+females!BR75)</f>
        <v>2.4286815728604472E-2</v>
      </c>
      <c r="BS75" s="32">
        <f>2*(females!BS74-females!BS75)/(females!BS74+females!BS75)</f>
        <v>2.2337258471282023E-2</v>
      </c>
      <c r="BT75" s="32">
        <f>2*(females!BT74-females!BT75)/(females!BT74+females!BT75)</f>
        <v>2.074670524958324E-2</v>
      </c>
      <c r="BU75" s="32">
        <f>2*(females!BU74-females!BU75)/(females!BU74+females!BU75)</f>
        <v>2.3242555804060868E-2</v>
      </c>
      <c r="BV75" s="32">
        <f>2*(females!BV74-females!BV75)/(females!BV74+females!BV75)</f>
        <v>2.0662540773170944E-2</v>
      </c>
      <c r="BW75" s="32">
        <f>2*(females!BW74-females!BW75)/(females!BW74+females!BW75)</f>
        <v>2.0543147428387233E-2</v>
      </c>
      <c r="BX75" s="32">
        <f>2*(females!BX74-females!BX75)/(females!BX74+females!BX75)</f>
        <v>1.9759995562321647E-2</v>
      </c>
      <c r="BY75" s="32">
        <f>2*(females!BY74-females!BY75)/(females!BY74+females!BY75)</f>
        <v>1.9685498676785724E-2</v>
      </c>
      <c r="BZ75" s="32">
        <f>2*(females!BZ74-females!BZ75)/(females!BZ74+females!BZ75)</f>
        <v>1.9019661804727396E-2</v>
      </c>
      <c r="CA75" s="32">
        <f>2*(females!CA74-females!CA75)/(females!CA74+females!CA75)</f>
        <v>1.7899313334867328E-2</v>
      </c>
      <c r="CB75" s="32">
        <f>2*(females!CB74-females!CB75)/(females!CB74+females!CB75)</f>
        <v>1.7848009098513067E-2</v>
      </c>
      <c r="CC75" s="32">
        <f>2*(females!CC74-females!CC75)/(females!CC74+females!CC75)</f>
        <v>1.7808424524059362E-2</v>
      </c>
      <c r="CD75" s="32">
        <f>2*(females!CD74-females!CD75)/(females!CD74+females!CD75)</f>
        <v>1.5843329719942345E-2</v>
      </c>
      <c r="CE75" s="32">
        <f>2*(females!CE74-females!CE75)/(females!CE74+females!CE75)</f>
        <v>1.5725348046830824E-2</v>
      </c>
      <c r="CF75" s="32">
        <f>2*(females!CF74-females!CF75)/(females!CF74+females!CF75)</f>
        <v>1.4910384101891563E-2</v>
      </c>
      <c r="CG75" s="32">
        <f>2*(females!CG74-females!CG75)/(females!CG74+females!CG75)</f>
        <v>1.4227427187319952E-2</v>
      </c>
      <c r="CH75" s="32">
        <f>2*(females!CH74-females!CH75)/(females!CH74+females!CH75)</f>
        <v>1.3829706396385338E-2</v>
      </c>
      <c r="CI75" s="32">
        <f>2*(females!CI74-females!CI75)/(females!CI74+females!CI75)</f>
        <v>1.4014550881447626E-2</v>
      </c>
      <c r="CJ75" s="32">
        <f>2*(females!CJ74-females!CJ75)/(females!CJ74+females!CJ75)</f>
        <v>1.4070281347244034E-2</v>
      </c>
      <c r="CK75" s="32">
        <f>2*(females!CK74-females!CK75)/(females!CK74+females!CK75)</f>
        <v>1.391383188324935E-2</v>
      </c>
      <c r="CL75" s="32">
        <f>2*(females!CL74-females!CL75)/(females!CL74+females!CL75)</f>
        <v>1.3889049910150136E-2</v>
      </c>
      <c r="CM75" s="32">
        <f>2*(females!CM74-females!CM75)/(females!CM74+females!CM75)</f>
        <v>1.3261390195342932E-2</v>
      </c>
      <c r="CN75" s="32">
        <f>2*(females!CN74-females!CN75)/(females!CN74+females!CN75)</f>
        <v>1.3416320885200552E-2</v>
      </c>
    </row>
    <row r="76" spans="1:92" x14ac:dyDescent="0.25">
      <c r="A76" s="31">
        <f>'2a) male mx'!A76</f>
        <v>73</v>
      </c>
      <c r="B76" s="32">
        <f>2*(females!B75-females!B76)/(females!B75+females!B76)</f>
        <v>5.8196712334767989E-2</v>
      </c>
      <c r="C76" s="32">
        <f>2*(females!C75-females!C76)/(females!C75+females!C76)</f>
        <v>5.243117495488165E-2</v>
      </c>
      <c r="D76" s="32">
        <f>2*(females!D75-females!D76)/(females!D75+females!D76)</f>
        <v>5.9019245406110692E-2</v>
      </c>
      <c r="E76" s="32">
        <f>2*(females!E75-females!E76)/(females!E75+females!E76)</f>
        <v>5.4515158819152615E-2</v>
      </c>
      <c r="F76" s="32">
        <f>2*(females!F75-females!F76)/(females!F75+females!F76)</f>
        <v>5.6915544675642596E-2</v>
      </c>
      <c r="G76" s="32">
        <f>2*(females!G75-females!G76)/(females!G75+females!G76)</f>
        <v>5.9315365973919704E-2</v>
      </c>
      <c r="H76" s="32">
        <f>2*(females!H75-females!H76)/(females!H75+females!H76)</f>
        <v>5.5381782803820445E-2</v>
      </c>
      <c r="I76" s="32">
        <f>2*(females!I75-females!I76)/(females!I75+females!I76)</f>
        <v>5.9593509534961522E-2</v>
      </c>
      <c r="J76" s="32">
        <f>2*(females!J75-females!J76)/(females!J75+females!J76)</f>
        <v>5.7039197699467123E-2</v>
      </c>
      <c r="K76" s="32">
        <f>2*(females!K75-females!K76)/(females!K75+females!K76)</f>
        <v>5.3229008074929175E-2</v>
      </c>
      <c r="L76" s="32">
        <f>2*(females!L75-females!L76)/(females!L75+females!L76)</f>
        <v>5.0359012278414508E-2</v>
      </c>
      <c r="M76" s="32">
        <f>2*(females!M75-females!M76)/(females!M75+females!M76)</f>
        <v>4.8511278775833125E-2</v>
      </c>
      <c r="N76" s="32">
        <f>2*(females!N75-females!N76)/(females!N75+females!N76)</f>
        <v>5.4271823974897826E-2</v>
      </c>
      <c r="O76" s="32">
        <f>2*(females!O75-females!O76)/(females!O75+females!O76)</f>
        <v>5.5817672930827671E-2</v>
      </c>
      <c r="P76" s="32">
        <f>2*(females!P75-females!P76)/(females!P75+females!P76)</f>
        <v>5.5627669166972184E-2</v>
      </c>
      <c r="Q76" s="32">
        <f>2*(females!Q75-females!Q76)/(females!Q75+females!Q76)</f>
        <v>5.3654241267977694E-2</v>
      </c>
      <c r="R76" s="32">
        <f>2*(females!R75-females!R76)/(females!R75+females!R76)</f>
        <v>5.5064044569306227E-2</v>
      </c>
      <c r="S76" s="32">
        <f>2*(females!S75-females!S76)/(females!S75+females!S76)</f>
        <v>5.8174868609651216E-2</v>
      </c>
      <c r="T76" s="32">
        <f>2*(females!T75-females!T76)/(females!T75+females!T76)</f>
        <v>4.953914852203118E-2</v>
      </c>
      <c r="U76" s="32">
        <f>2*(females!U75-females!U76)/(females!U75+females!U76)</f>
        <v>5.2173588636342437E-2</v>
      </c>
      <c r="V76" s="32">
        <f>2*(females!V75-females!V76)/(females!V75+females!V76)</f>
        <v>5.3597525100115777E-2</v>
      </c>
      <c r="W76" s="32">
        <f>2*(females!W75-females!W76)/(females!W75+females!W76)</f>
        <v>5.7249824506668746E-2</v>
      </c>
      <c r="X76" s="32">
        <f>2*(females!X75-females!X76)/(females!X75+females!X76)</f>
        <v>5.6452540747842762E-2</v>
      </c>
      <c r="Y76" s="32">
        <f>2*(females!Y75-females!Y76)/(females!Y75+females!Y76)</f>
        <v>5.2335222406472655E-2</v>
      </c>
      <c r="Z76" s="32">
        <f>2*(females!Z75-females!Z76)/(females!Z75+females!Z76)</f>
        <v>5.3240243465807378E-2</v>
      </c>
      <c r="AA76" s="32">
        <f>2*(females!AA75-females!AA76)/(females!AA75+females!AA76)</f>
        <v>5.5874969633168681E-2</v>
      </c>
      <c r="AB76" s="32">
        <f>2*(females!AB75-females!AB76)/(females!AB75+females!AB76)</f>
        <v>4.9150198666223242E-2</v>
      </c>
      <c r="AC76" s="32">
        <f>2*(females!AC75-females!AC76)/(females!AC75+females!AC76)</f>
        <v>5.465766532934184E-2</v>
      </c>
      <c r="AD76" s="32">
        <f>2*(females!AD75-females!AD76)/(females!AD75+females!AD76)</f>
        <v>5.2418940664909097E-2</v>
      </c>
      <c r="AE76" s="32">
        <f>2*(females!AE75-females!AE76)/(females!AE75+females!AE76)</f>
        <v>4.8573401416795246E-2</v>
      </c>
      <c r="AF76" s="32">
        <f>2*(females!AF75-females!AF76)/(females!AF75+females!AF76)</f>
        <v>5.0961398833166763E-2</v>
      </c>
      <c r="AG76" s="32">
        <f>2*(females!AG75-females!AG76)/(females!AG75+females!AG76)</f>
        <v>4.5635773591267331E-2</v>
      </c>
      <c r="AH76" s="32">
        <f>2*(females!AH75-females!AH76)/(females!AH75+females!AH76)</f>
        <v>4.8463073191327311E-2</v>
      </c>
      <c r="AI76" s="32">
        <f>2*(females!AI75-females!AI76)/(females!AI75+females!AI76)</f>
        <v>4.7684450329382934E-2</v>
      </c>
      <c r="AJ76" s="32">
        <f>2*(females!AJ75-females!AJ76)/(females!AJ75+females!AJ76)</f>
        <v>4.4917812542995657E-2</v>
      </c>
      <c r="AK76" s="32">
        <f>2*(females!AK75-females!AK76)/(females!AK75+females!AK76)</f>
        <v>4.7910121845294626E-2</v>
      </c>
      <c r="AL76" s="32">
        <f>2*(females!AL75-females!AL76)/(females!AL75+females!AL76)</f>
        <v>4.5721520204488816E-2</v>
      </c>
      <c r="AM76" s="32">
        <f>2*(females!AM75-females!AM76)/(females!AM75+females!AM76)</f>
        <v>4.1806427286509927E-2</v>
      </c>
      <c r="AN76" s="32">
        <f>2*(females!AN75-females!AN76)/(females!AN75+females!AN76)</f>
        <v>4.51915695166639E-2</v>
      </c>
      <c r="AO76" s="32">
        <f>2*(females!AO75-females!AO76)/(females!AO75+females!AO76)</f>
        <v>4.0944931262050697E-2</v>
      </c>
      <c r="AP76" s="32">
        <f>2*(females!AP75-females!AP76)/(females!AP75+females!AP76)</f>
        <v>4.1974187490860959E-2</v>
      </c>
      <c r="AQ76" s="32">
        <f>2*(females!AQ75-females!AQ76)/(females!AQ75+females!AQ76)</f>
        <v>4.4803411221861697E-2</v>
      </c>
      <c r="AR76" s="32">
        <f>2*(females!AR75-females!AR76)/(females!AR75+females!AR76)</f>
        <v>4.452811401188661E-2</v>
      </c>
      <c r="AS76" s="32">
        <f>2*(females!AS75-females!AS76)/(females!AS75+females!AS76)</f>
        <v>4.4670784803759765E-2</v>
      </c>
      <c r="AT76" s="32">
        <f>2*(females!AT75-females!AT76)/(females!AT75+females!AT76)</f>
        <v>4.5410786822888537E-2</v>
      </c>
      <c r="AU76" s="32">
        <f>2*(females!AU75-females!AU76)/(females!AU75+females!AU76)</f>
        <v>4.3888235711862136E-2</v>
      </c>
      <c r="AV76" s="32">
        <f>2*(females!AV75-females!AV76)/(females!AV75+females!AV76)</f>
        <v>4.1698385818820204E-2</v>
      </c>
      <c r="AW76" s="32">
        <f>2*(females!AW75-females!AW76)/(females!AW75+females!AW76)</f>
        <v>4.2657277287882094E-2</v>
      </c>
      <c r="AX76" s="32">
        <f>2*(females!AX75-females!AX76)/(females!AX75+females!AX76)</f>
        <v>3.9944392956441151E-2</v>
      </c>
      <c r="AY76" s="32">
        <f>2*(females!AY75-females!AY76)/(females!AY75+females!AY76)</f>
        <v>4.1981845688350984E-2</v>
      </c>
      <c r="AZ76" s="32">
        <f>2*(females!AZ75-females!AZ76)/(females!AZ75+females!AZ76)</f>
        <v>4.0109292112854002E-2</v>
      </c>
      <c r="BA76" s="32">
        <f>2*(females!BA75-females!BA76)/(females!BA75+females!BA76)</f>
        <v>3.5889021030605026E-2</v>
      </c>
      <c r="BB76" s="32">
        <f>2*(females!BB75-females!BB76)/(females!BB75+females!BB76)</f>
        <v>3.9583873236829437E-2</v>
      </c>
      <c r="BC76" s="32">
        <f>2*(females!BC75-females!BC76)/(females!BC75+females!BC76)</f>
        <v>3.795716050669088E-2</v>
      </c>
      <c r="BD76" s="32">
        <f>2*(females!BD75-females!BD76)/(females!BD75+females!BD76)</f>
        <v>3.2680974899963626E-2</v>
      </c>
      <c r="BE76" s="32">
        <f>2*(females!BE75-females!BE76)/(females!BE75+females!BE76)</f>
        <v>3.5146637329550388E-2</v>
      </c>
      <c r="BF76" s="32">
        <f>2*(females!BF75-females!BF76)/(females!BF75+females!BF76)</f>
        <v>3.177669661564686E-2</v>
      </c>
      <c r="BG76" s="32">
        <f>2*(females!BG75-females!BG76)/(females!BG75+females!BG76)</f>
        <v>3.2767452690402606E-2</v>
      </c>
      <c r="BH76" s="32">
        <f>2*(females!BH75-females!BH76)/(females!BH75+females!BH76)</f>
        <v>2.886501118691821E-2</v>
      </c>
      <c r="BI76" s="32">
        <f>2*(females!BI75-females!BI76)/(females!BI75+females!BI76)</f>
        <v>2.900891897626854E-2</v>
      </c>
      <c r="BJ76" s="32">
        <f>2*(females!BJ75-females!BJ76)/(females!BJ75+females!BJ76)</f>
        <v>2.932431326550097E-2</v>
      </c>
      <c r="BK76" s="32">
        <f>2*(females!BK75-females!BK76)/(females!BK75+females!BK76)</f>
        <v>2.7723259773919345E-2</v>
      </c>
      <c r="BL76" s="32">
        <f>2*(females!BL75-females!BL76)/(females!BL75+females!BL76)</f>
        <v>2.8053230598098132E-2</v>
      </c>
      <c r="BM76" s="32">
        <f>2*(females!BM75-females!BM76)/(females!BM75+females!BM76)</f>
        <v>2.9478917575217173E-2</v>
      </c>
      <c r="BN76" s="32">
        <f>2*(females!BN75-females!BN76)/(females!BN75+females!BN76)</f>
        <v>2.7197498584867516E-2</v>
      </c>
      <c r="BO76" s="32">
        <f>2*(females!BO75-females!BO76)/(females!BO75+females!BO76)</f>
        <v>2.7889986534949139E-2</v>
      </c>
      <c r="BP76" s="32">
        <f>2*(females!BP75-females!BP76)/(females!BP75+females!BP76)</f>
        <v>2.5896269215230451E-2</v>
      </c>
      <c r="BQ76" s="32">
        <f>2*(females!BQ75-females!BQ76)/(females!BQ75+females!BQ76)</f>
        <v>2.6403376901312291E-2</v>
      </c>
      <c r="BR76" s="32">
        <f>2*(females!BR75-females!BR76)/(females!BR75+females!BR76)</f>
        <v>2.5344802602979728E-2</v>
      </c>
      <c r="BS76" s="32">
        <f>2*(females!BS75-females!BS76)/(females!BS75+females!BS76)</f>
        <v>2.5440351115685628E-2</v>
      </c>
      <c r="BT76" s="32">
        <f>2*(females!BT75-females!BT76)/(females!BT75+females!BT76)</f>
        <v>2.409886582219849E-2</v>
      </c>
      <c r="BU76" s="32">
        <f>2*(females!BU75-females!BU76)/(females!BU75+females!BU76)</f>
        <v>2.405526938694344E-2</v>
      </c>
      <c r="BV76" s="32">
        <f>2*(females!BV75-females!BV76)/(females!BV75+females!BV76)</f>
        <v>2.309691322811688E-2</v>
      </c>
      <c r="BW76" s="32">
        <f>2*(females!BW75-females!BW76)/(females!BW75+females!BW76)</f>
        <v>2.3240489646957449E-2</v>
      </c>
      <c r="BX76" s="32">
        <f>2*(females!BX75-females!BX76)/(females!BX75+females!BX76)</f>
        <v>2.2294537146022295E-2</v>
      </c>
      <c r="BY76" s="32">
        <f>2*(females!BY75-females!BY76)/(females!BY75+females!BY76)</f>
        <v>2.0738958540879558E-2</v>
      </c>
      <c r="BZ76" s="32">
        <f>2*(females!BZ75-females!BZ76)/(females!BZ75+females!BZ76)</f>
        <v>2.1038970762569099E-2</v>
      </c>
      <c r="CA76" s="32">
        <f>2*(females!CA75-females!CA76)/(females!CA75+females!CA76)</f>
        <v>2.0505286808594689E-2</v>
      </c>
      <c r="CB76" s="32">
        <f>2*(females!CB75-females!CB76)/(females!CB75+females!CB76)</f>
        <v>1.9508666090357864E-2</v>
      </c>
      <c r="CC76" s="32">
        <f>2*(females!CC75-females!CC76)/(females!CC75+females!CC76)</f>
        <v>1.8451694051129876E-2</v>
      </c>
      <c r="CD76" s="32">
        <f>2*(females!CD75-females!CD76)/(females!CD75+females!CD76)</f>
        <v>1.9239045442698072E-2</v>
      </c>
      <c r="CE76" s="32">
        <f>2*(females!CE75-females!CE76)/(females!CE75+females!CE76)</f>
        <v>1.7660338076245695E-2</v>
      </c>
      <c r="CF76" s="32">
        <f>2*(females!CF75-females!CF76)/(females!CF75+females!CF76)</f>
        <v>1.6901949486219148E-2</v>
      </c>
      <c r="CG76" s="32">
        <f>2*(females!CG75-females!CG76)/(females!CG75+females!CG76)</f>
        <v>1.6886606556398162E-2</v>
      </c>
      <c r="CH76" s="32">
        <f>2*(females!CH75-females!CH76)/(females!CH75+females!CH76)</f>
        <v>1.5552800631128141E-2</v>
      </c>
      <c r="CI76" s="32">
        <f>2*(females!CI75-females!CI76)/(females!CI75+females!CI76)</f>
        <v>1.5059653024647908E-2</v>
      </c>
      <c r="CJ76" s="32">
        <f>2*(females!CJ75-females!CJ76)/(females!CJ75+females!CJ76)</f>
        <v>1.6264981684113191E-2</v>
      </c>
      <c r="CK76" s="32">
        <f>2*(females!CK75-females!CK76)/(females!CK75+females!CK76)</f>
        <v>1.4846435499372063E-2</v>
      </c>
      <c r="CL76" s="32">
        <f>2*(females!CL75-females!CL76)/(females!CL75+females!CL76)</f>
        <v>1.4570213966943607E-2</v>
      </c>
      <c r="CM76" s="32">
        <f>2*(females!CM75-females!CM76)/(females!CM75+females!CM76)</f>
        <v>1.4947998056877309E-2</v>
      </c>
      <c r="CN76" s="32">
        <f>2*(females!CN75-females!CN76)/(females!CN75+females!CN76)</f>
        <v>1.4281206539904402E-2</v>
      </c>
    </row>
    <row r="77" spans="1:92" x14ac:dyDescent="0.25">
      <c r="A77" s="31">
        <f>'2a) male mx'!A77</f>
        <v>74</v>
      </c>
      <c r="B77" s="32">
        <f>2*(females!B76-females!B77)/(females!B76+females!B77)</f>
        <v>6.1313461292535197E-2</v>
      </c>
      <c r="C77" s="32">
        <f>2*(females!C76-females!C77)/(females!C76+females!C77)</f>
        <v>5.4992955265938712E-2</v>
      </c>
      <c r="D77" s="32">
        <f>2*(females!D76-females!D77)/(females!D76+females!D77)</f>
        <v>5.9769690536081048E-2</v>
      </c>
      <c r="E77" s="32">
        <f>2*(females!E76-females!E77)/(females!E76+females!E77)</f>
        <v>6.5373147612478311E-2</v>
      </c>
      <c r="F77" s="32">
        <f>2*(females!F76-females!F77)/(females!F76+females!F77)</f>
        <v>6.2983257889151198E-2</v>
      </c>
      <c r="G77" s="32">
        <f>2*(females!G76-females!G77)/(females!G76+females!G77)</f>
        <v>6.3953228901682507E-2</v>
      </c>
      <c r="H77" s="32">
        <f>2*(females!H76-females!H77)/(females!H76+females!H77)</f>
        <v>6.4275402554136593E-2</v>
      </c>
      <c r="I77" s="32">
        <f>2*(females!I76-females!I77)/(females!I76+females!I77)</f>
        <v>6.2957117133139187E-2</v>
      </c>
      <c r="J77" s="32">
        <f>2*(females!J76-females!J77)/(females!J76+females!J77)</f>
        <v>6.4189744095134851E-2</v>
      </c>
      <c r="K77" s="32">
        <f>2*(females!K76-females!K77)/(females!K76+females!K77)</f>
        <v>5.6556525987906919E-2</v>
      </c>
      <c r="L77" s="32">
        <f>2*(females!L76-females!L77)/(females!L76+females!L77)</f>
        <v>6.1032429263476198E-2</v>
      </c>
      <c r="M77" s="32">
        <f>2*(females!M76-females!M77)/(females!M76+females!M77)</f>
        <v>5.7180053091404684E-2</v>
      </c>
      <c r="N77" s="32">
        <f>2*(females!N76-females!N77)/(females!N76+females!N77)</f>
        <v>5.8883207115993562E-2</v>
      </c>
      <c r="O77" s="32">
        <f>2*(females!O76-females!O77)/(females!O76+females!O77)</f>
        <v>6.2698850379671656E-2</v>
      </c>
      <c r="P77" s="32">
        <f>2*(females!P76-females!P77)/(females!P76+females!P77)</f>
        <v>5.9228476682197877E-2</v>
      </c>
      <c r="Q77" s="32">
        <f>2*(females!Q76-females!Q77)/(females!Q76+females!Q77)</f>
        <v>5.9890656063618292E-2</v>
      </c>
      <c r="R77" s="32">
        <f>2*(females!R76-females!R77)/(females!R76+females!R77)</f>
        <v>5.9352028314729105E-2</v>
      </c>
      <c r="S77" s="32">
        <f>2*(females!S76-females!S77)/(females!S76+females!S77)</f>
        <v>6.2563436320084445E-2</v>
      </c>
      <c r="T77" s="32">
        <f>2*(females!T76-females!T77)/(females!T76+females!T77)</f>
        <v>6.2203032473493597E-2</v>
      </c>
      <c r="U77" s="32">
        <f>2*(females!U76-females!U77)/(females!U76+females!U77)</f>
        <v>5.8184685128609442E-2</v>
      </c>
      <c r="V77" s="32">
        <f>2*(females!V76-females!V77)/(females!V76+females!V77)</f>
        <v>6.1573408650028645E-2</v>
      </c>
      <c r="W77" s="32">
        <f>2*(females!W76-females!W77)/(females!W76+females!W77)</f>
        <v>6.1792521159696211E-2</v>
      </c>
      <c r="X77" s="32">
        <f>2*(females!X76-females!X77)/(females!X76+females!X77)</f>
        <v>5.9599890269550815E-2</v>
      </c>
      <c r="Y77" s="32">
        <f>2*(females!Y76-females!Y77)/(females!Y76+females!Y77)</f>
        <v>6.0832762925757032E-2</v>
      </c>
      <c r="Z77" s="32">
        <f>2*(females!Z76-females!Z77)/(females!Z76+females!Z77)</f>
        <v>5.9037376453213164E-2</v>
      </c>
      <c r="AA77" s="32">
        <f>2*(females!AA76-females!AA77)/(females!AA76+females!AA77)</f>
        <v>5.9240622140896614E-2</v>
      </c>
      <c r="AB77" s="32">
        <f>2*(females!AB76-females!AB77)/(females!AB76+females!AB77)</f>
        <v>5.6195114751678842E-2</v>
      </c>
      <c r="AC77" s="32">
        <f>2*(females!AC76-females!AC77)/(females!AC76+females!AC77)</f>
        <v>6.0362622036262206E-2</v>
      </c>
      <c r="AD77" s="32">
        <f>2*(females!AD76-females!AD77)/(females!AD76+females!AD77)</f>
        <v>5.2352431808341753E-2</v>
      </c>
      <c r="AE77" s="32">
        <f>2*(females!AE76-females!AE77)/(females!AE76+females!AE77)</f>
        <v>5.6692092755810712E-2</v>
      </c>
      <c r="AF77" s="32">
        <f>2*(females!AF76-females!AF77)/(females!AF76+females!AF77)</f>
        <v>5.7364410982372299E-2</v>
      </c>
      <c r="AG77" s="32">
        <f>2*(females!AG76-females!AG77)/(females!AG76+females!AG77)</f>
        <v>5.1968280940243555E-2</v>
      </c>
      <c r="AH77" s="32">
        <f>2*(females!AH76-females!AH77)/(females!AH76+females!AH77)</f>
        <v>4.7777893602974394E-2</v>
      </c>
      <c r="AI77" s="32">
        <f>2*(females!AI76-females!AI77)/(females!AI76+females!AI77)</f>
        <v>5.2979788807306125E-2</v>
      </c>
      <c r="AJ77" s="32">
        <f>2*(females!AJ76-females!AJ77)/(females!AJ76+females!AJ77)</f>
        <v>5.1393535895650398E-2</v>
      </c>
      <c r="AK77" s="32">
        <f>2*(females!AK76-females!AK77)/(females!AK76+females!AK77)</f>
        <v>5.3507535971990948E-2</v>
      </c>
      <c r="AL77" s="32">
        <f>2*(females!AL76-females!AL77)/(females!AL76+females!AL77)</f>
        <v>5.0874109703080199E-2</v>
      </c>
      <c r="AM77" s="32">
        <f>2*(females!AM76-females!AM77)/(females!AM76+females!AM77)</f>
        <v>4.8315529991783075E-2</v>
      </c>
      <c r="AN77" s="32">
        <f>2*(females!AN76-females!AN77)/(females!AN76+females!AN77)</f>
        <v>4.9488026287402294E-2</v>
      </c>
      <c r="AO77" s="32">
        <f>2*(females!AO76-females!AO77)/(females!AO76+females!AO77)</f>
        <v>4.7243836514047018E-2</v>
      </c>
      <c r="AP77" s="32">
        <f>2*(females!AP76-females!AP77)/(females!AP76+females!AP77)</f>
        <v>4.8189861291127623E-2</v>
      </c>
      <c r="AQ77" s="32">
        <f>2*(females!AQ76-females!AQ77)/(females!AQ76+females!AQ77)</f>
        <v>4.9091561470463514E-2</v>
      </c>
      <c r="AR77" s="32">
        <f>2*(females!AR76-females!AR77)/(females!AR76+females!AR77)</f>
        <v>4.6886578126654019E-2</v>
      </c>
      <c r="AS77" s="32">
        <f>2*(females!AS76-females!AS77)/(females!AS76+females!AS77)</f>
        <v>5.1417357893174587E-2</v>
      </c>
      <c r="AT77" s="32">
        <f>2*(females!AT76-females!AT77)/(females!AT76+females!AT77)</f>
        <v>4.6832610709046055E-2</v>
      </c>
      <c r="AU77" s="32">
        <f>2*(females!AU76-females!AU77)/(females!AU76+females!AU77)</f>
        <v>4.8404822303567151E-2</v>
      </c>
      <c r="AV77" s="32">
        <f>2*(females!AV76-females!AV77)/(females!AV76+females!AV77)</f>
        <v>4.4739318041722091E-2</v>
      </c>
      <c r="AW77" s="32">
        <f>2*(females!AW76-females!AW77)/(females!AW76+females!AW77)</f>
        <v>4.7890721783921238E-2</v>
      </c>
      <c r="AX77" s="32">
        <f>2*(females!AX76-females!AX77)/(females!AX76+females!AX77)</f>
        <v>4.6892012872317257E-2</v>
      </c>
      <c r="AY77" s="32">
        <f>2*(females!AY76-females!AY77)/(females!AY76+females!AY77)</f>
        <v>4.8572983133006876E-2</v>
      </c>
      <c r="AZ77" s="32">
        <f>2*(females!AZ76-females!AZ77)/(females!AZ76+females!AZ77)</f>
        <v>4.3275753993128566E-2</v>
      </c>
      <c r="BA77" s="32">
        <f>2*(females!BA76-females!BA77)/(females!BA76+females!BA77)</f>
        <v>4.2583170254403134E-2</v>
      </c>
      <c r="BB77" s="32">
        <f>2*(females!BB76-females!BB77)/(females!BB76+females!BB77)</f>
        <v>4.1010776892123159E-2</v>
      </c>
      <c r="BC77" s="32">
        <f>2*(females!BC76-females!BC77)/(females!BC76+females!BC77)</f>
        <v>4.4722289011781678E-2</v>
      </c>
      <c r="BD77" s="32">
        <f>2*(females!BD76-females!BD77)/(females!BD76+females!BD77)</f>
        <v>3.9506731530716141E-2</v>
      </c>
      <c r="BE77" s="32">
        <f>2*(females!BE76-females!BE77)/(females!BE76+females!BE77)</f>
        <v>3.6090902272556812E-2</v>
      </c>
      <c r="BF77" s="32">
        <f>2*(females!BF76-females!BF77)/(females!BF76+females!BF77)</f>
        <v>3.6285078147388843E-2</v>
      </c>
      <c r="BG77" s="32">
        <f>2*(females!BG76-females!BG77)/(females!BG76+females!BG77)</f>
        <v>3.5421746557841402E-2</v>
      </c>
      <c r="BH77" s="32">
        <f>2*(females!BH76-females!BH77)/(females!BH76+females!BH77)</f>
        <v>3.491762491712589E-2</v>
      </c>
      <c r="BI77" s="32">
        <f>2*(females!BI76-females!BI77)/(females!BI76+females!BI77)</f>
        <v>3.2268081982948449E-2</v>
      </c>
      <c r="BJ77" s="32">
        <f>2*(females!BJ76-females!BJ77)/(females!BJ76+females!BJ77)</f>
        <v>3.2523527508545869E-2</v>
      </c>
      <c r="BK77" s="32">
        <f>2*(females!BK76-females!BK77)/(females!BK76+females!BK77)</f>
        <v>3.1585917358166272E-2</v>
      </c>
      <c r="BL77" s="32">
        <f>2*(females!BL76-females!BL77)/(females!BL76+females!BL77)</f>
        <v>2.9202786269665118E-2</v>
      </c>
      <c r="BM77" s="32">
        <f>2*(females!BM76-females!BM77)/(females!BM76+females!BM77)</f>
        <v>2.9442048142479478E-2</v>
      </c>
      <c r="BN77" s="32">
        <f>2*(females!BN76-females!BN77)/(females!BN76+females!BN77)</f>
        <v>3.2533759155760754E-2</v>
      </c>
      <c r="BO77" s="32">
        <f>2*(females!BO76-females!BO77)/(females!BO76+females!BO77)</f>
        <v>2.9051903873587182E-2</v>
      </c>
      <c r="BP77" s="32">
        <f>2*(females!BP76-females!BP77)/(females!BP76+females!BP77)</f>
        <v>2.946863850532451E-2</v>
      </c>
      <c r="BQ77" s="32">
        <f>2*(females!BQ76-females!BQ77)/(females!BQ76+females!BQ77)</f>
        <v>2.9527917856491889E-2</v>
      </c>
      <c r="BR77" s="32">
        <f>2*(females!BR76-females!BR77)/(females!BR76+females!BR77)</f>
        <v>3.0600841218344249E-2</v>
      </c>
      <c r="BS77" s="32">
        <f>2*(females!BS76-females!BS77)/(females!BS76+females!BS77)</f>
        <v>2.8772671947642516E-2</v>
      </c>
      <c r="BT77" s="32">
        <f>2*(females!BT76-females!BT77)/(females!BT76+females!BT77)</f>
        <v>2.6604378637317391E-2</v>
      </c>
      <c r="BU77" s="32">
        <f>2*(females!BU76-females!BU77)/(females!BU76+females!BU77)</f>
        <v>2.6646314584416183E-2</v>
      </c>
      <c r="BV77" s="32">
        <f>2*(females!BV76-females!BV77)/(females!BV76+females!BV77)</f>
        <v>2.6088086267376902E-2</v>
      </c>
      <c r="BW77" s="32">
        <f>2*(females!BW76-females!BW77)/(females!BW76+females!BW77)</f>
        <v>2.6909558675441616E-2</v>
      </c>
      <c r="BX77" s="32">
        <f>2*(females!BX76-females!BX77)/(females!BX76+females!BX77)</f>
        <v>2.409297052154195E-2</v>
      </c>
      <c r="BY77" s="32">
        <f>2*(females!BY76-females!BY77)/(females!BY76+females!BY77)</f>
        <v>2.3042094409826512E-2</v>
      </c>
      <c r="BZ77" s="32">
        <f>2*(females!BZ76-females!BZ77)/(females!BZ76+females!BZ77)</f>
        <v>2.4419977660762725E-2</v>
      </c>
      <c r="CA77" s="32">
        <f>2*(females!CA76-females!CA77)/(females!CA76+females!CA77)</f>
        <v>2.2323680758752899E-2</v>
      </c>
      <c r="CB77" s="32">
        <f>2*(females!CB76-females!CB77)/(females!CB76+females!CB77)</f>
        <v>2.1831109330796385E-2</v>
      </c>
      <c r="CC77" s="32">
        <f>2*(females!CC76-females!CC77)/(females!CC76+females!CC77)</f>
        <v>2.0709193362597678E-2</v>
      </c>
      <c r="CD77" s="32">
        <f>2*(females!CD76-females!CD77)/(females!CD76+females!CD77)</f>
        <v>2.0902906617192331E-2</v>
      </c>
      <c r="CE77" s="32">
        <f>2*(females!CE76-females!CE77)/(females!CE76+females!CE77)</f>
        <v>2.155236261294623E-2</v>
      </c>
      <c r="CF77" s="32">
        <f>2*(females!CF76-females!CF77)/(females!CF76+females!CF77)</f>
        <v>1.914027647066013E-2</v>
      </c>
      <c r="CG77" s="32">
        <f>2*(females!CG76-females!CG77)/(females!CG76+females!CG77)</f>
        <v>1.8844297472432617E-2</v>
      </c>
      <c r="CH77" s="32">
        <f>2*(females!CH76-females!CH77)/(females!CH76+females!CH77)</f>
        <v>1.8815209061230895E-2</v>
      </c>
      <c r="CI77" s="32">
        <f>2*(females!CI76-females!CI77)/(females!CI76+females!CI77)</f>
        <v>1.8101670044442308E-2</v>
      </c>
      <c r="CJ77" s="32">
        <f>2*(females!CJ76-females!CJ77)/(females!CJ76+females!CJ77)</f>
        <v>1.7579396657744339E-2</v>
      </c>
      <c r="CK77" s="32">
        <f>2*(females!CK76-females!CK77)/(females!CK76+females!CK77)</f>
        <v>1.6747930468534736E-2</v>
      </c>
      <c r="CL77" s="32">
        <f>2*(females!CL76-females!CL77)/(females!CL76+females!CL77)</f>
        <v>1.6747097329064934E-2</v>
      </c>
      <c r="CM77" s="32">
        <f>2*(females!CM76-females!CM77)/(females!CM76+females!CM77)</f>
        <v>1.6408841749800836E-2</v>
      </c>
      <c r="CN77" s="32">
        <f>2*(females!CN76-females!CN77)/(females!CN76+females!CN77)</f>
        <v>1.7011022145193171E-2</v>
      </c>
    </row>
    <row r="78" spans="1:92" x14ac:dyDescent="0.25">
      <c r="A78" s="31">
        <f>'2a) male mx'!A78</f>
        <v>75</v>
      </c>
      <c r="B78" s="32">
        <f>2*(females!B77-females!B78)/(females!B77+females!B78)</f>
        <v>6.8110226455341413E-2</v>
      </c>
      <c r="C78" s="32">
        <f>2*(females!C77-females!C78)/(females!C77+females!C78)</f>
        <v>7.187664888315648E-2</v>
      </c>
      <c r="D78" s="32">
        <f>2*(females!D77-females!D78)/(females!D77+females!D78)</f>
        <v>7.3186368792227646E-2</v>
      </c>
      <c r="E78" s="32">
        <f>2*(females!E77-females!E78)/(females!E77+females!E78)</f>
        <v>6.3877514687555634E-2</v>
      </c>
      <c r="F78" s="32">
        <f>2*(females!F77-females!F78)/(females!F77+females!F78)</f>
        <v>7.1406237333673031E-2</v>
      </c>
      <c r="G78" s="32">
        <f>2*(females!G77-females!G78)/(females!G77+females!G78)</f>
        <v>7.6589837485938589E-2</v>
      </c>
      <c r="H78" s="32">
        <f>2*(females!H77-females!H78)/(females!H77+females!H78)</f>
        <v>7.075482905272161E-2</v>
      </c>
      <c r="I78" s="32">
        <f>2*(females!I77-females!I78)/(females!I77+females!I78)</f>
        <v>7.3508239633529662E-2</v>
      </c>
      <c r="J78" s="32">
        <f>2*(females!J77-females!J78)/(females!J77+females!J78)</f>
        <v>7.1525662057651748E-2</v>
      </c>
      <c r="K78" s="32">
        <f>2*(females!K77-females!K78)/(females!K77+females!K78)</f>
        <v>7.3054204308547602E-2</v>
      </c>
      <c r="L78" s="32">
        <f>2*(females!L77-females!L78)/(females!L77+females!L78)</f>
        <v>6.5610413516534086E-2</v>
      </c>
      <c r="M78" s="32">
        <f>2*(females!M77-females!M78)/(females!M77+females!M78)</f>
        <v>6.3943123250964337E-2</v>
      </c>
      <c r="N78" s="32">
        <f>2*(females!N77-females!N78)/(females!N77+females!N78)</f>
        <v>6.679832840511081E-2</v>
      </c>
      <c r="O78" s="32">
        <f>2*(females!O77-females!O78)/(females!O77+females!O78)</f>
        <v>6.9937677053824365E-2</v>
      </c>
      <c r="P78" s="32">
        <f>2*(females!P77-females!P78)/(females!P77+females!P78)</f>
        <v>7.0509734552904699E-2</v>
      </c>
      <c r="Q78" s="32">
        <f>2*(females!Q77-females!Q78)/(females!Q77+females!Q78)</f>
        <v>6.4843181768089744E-2</v>
      </c>
      <c r="R78" s="32">
        <f>2*(females!R77-females!R78)/(females!R77+females!R78)</f>
        <v>6.5865178188063547E-2</v>
      </c>
      <c r="S78" s="32">
        <f>2*(females!S77-females!S78)/(females!S77+females!S78)</f>
        <v>6.9674397423803797E-2</v>
      </c>
      <c r="T78" s="32">
        <f>2*(females!T77-females!T78)/(females!T77+females!T78)</f>
        <v>7.1856158251809341E-2</v>
      </c>
      <c r="U78" s="32">
        <f>2*(females!U77-females!U78)/(females!U77+females!U78)</f>
        <v>6.9423293037715439E-2</v>
      </c>
      <c r="V78" s="32">
        <f>2*(females!V77-females!V78)/(females!V77+females!V78)</f>
        <v>6.789474812892711E-2</v>
      </c>
      <c r="W78" s="32">
        <f>2*(females!W77-females!W78)/(females!W77+females!W78)</f>
        <v>6.814317574579902E-2</v>
      </c>
      <c r="X78" s="32">
        <f>2*(females!X77-females!X78)/(females!X77+females!X78)</f>
        <v>6.6078151369596258E-2</v>
      </c>
      <c r="Y78" s="32">
        <f>2*(females!Y77-females!Y78)/(females!Y77+females!Y78)</f>
        <v>6.0057353543629663E-2</v>
      </c>
      <c r="Z78" s="32">
        <f>2*(females!Z77-females!Z78)/(females!Z77+females!Z78)</f>
        <v>6.2907510263221444E-2</v>
      </c>
      <c r="AA78" s="32">
        <f>2*(females!AA77-females!AA78)/(females!AA77+females!AA78)</f>
        <v>6.6655841519850614E-2</v>
      </c>
      <c r="AB78" s="32">
        <f>2*(females!AB77-females!AB78)/(females!AB77+females!AB78)</f>
        <v>6.0225650652118649E-2</v>
      </c>
      <c r="AC78" s="32">
        <f>2*(females!AC77-females!AC78)/(females!AC77+females!AC78)</f>
        <v>6.4751120920887237E-2</v>
      </c>
      <c r="AD78" s="32">
        <f>2*(females!AD77-females!AD78)/(females!AD77+females!AD78)</f>
        <v>6.1031833150384192E-2</v>
      </c>
      <c r="AE78" s="32">
        <f>2*(females!AE77-females!AE78)/(females!AE77+females!AE78)</f>
        <v>6.269251676028266E-2</v>
      </c>
      <c r="AF78" s="32">
        <f>2*(females!AF77-females!AF78)/(females!AF77+females!AF78)</f>
        <v>6.4053802895162909E-2</v>
      </c>
      <c r="AG78" s="32">
        <f>2*(females!AG77-females!AG78)/(females!AG77+females!AG78)</f>
        <v>5.8660680882903105E-2</v>
      </c>
      <c r="AH78" s="32">
        <f>2*(females!AH77-females!AH78)/(females!AH77+females!AH78)</f>
        <v>5.9588507537918708E-2</v>
      </c>
      <c r="AI78" s="32">
        <f>2*(females!AI77-females!AI78)/(females!AI77+females!AI78)</f>
        <v>5.5343041037111428E-2</v>
      </c>
      <c r="AJ78" s="32">
        <f>2*(females!AJ77-females!AJ78)/(females!AJ77+females!AJ78)</f>
        <v>5.5300282144296657E-2</v>
      </c>
      <c r="AK78" s="32">
        <f>2*(females!AK77-females!AK78)/(females!AK77+females!AK78)</f>
        <v>5.6792240018046468E-2</v>
      </c>
      <c r="AL78" s="32">
        <f>2*(females!AL77-females!AL78)/(females!AL77+females!AL78)</f>
        <v>5.471146174984487E-2</v>
      </c>
      <c r="AM78" s="32">
        <f>2*(females!AM77-females!AM78)/(females!AM77+females!AM78)</f>
        <v>5.3854002732476695E-2</v>
      </c>
      <c r="AN78" s="32">
        <f>2*(females!AN77-females!AN78)/(females!AN77+females!AN78)</f>
        <v>5.2727637910106276E-2</v>
      </c>
      <c r="AO78" s="32">
        <f>2*(females!AO77-females!AO78)/(females!AO77+females!AO78)</f>
        <v>5.1120574697810471E-2</v>
      </c>
      <c r="AP78" s="32">
        <f>2*(females!AP77-females!AP78)/(females!AP77+females!AP78)</f>
        <v>5.1028695181375205E-2</v>
      </c>
      <c r="AQ78" s="32">
        <f>2*(females!AQ77-females!AQ78)/(females!AQ77+females!AQ78)</f>
        <v>5.1115855174601543E-2</v>
      </c>
      <c r="AR78" s="32">
        <f>2*(females!AR77-females!AR78)/(females!AR77+females!AR78)</f>
        <v>5.1208373954538457E-2</v>
      </c>
      <c r="AS78" s="32">
        <f>2*(females!AS77-females!AS78)/(females!AS77+females!AS78)</f>
        <v>5.5544441641805324E-2</v>
      </c>
      <c r="AT78" s="32">
        <f>2*(females!AT77-females!AT78)/(females!AT77+females!AT78)</f>
        <v>5.2681447792306234E-2</v>
      </c>
      <c r="AU78" s="32">
        <f>2*(females!AU77-females!AU78)/(females!AU77+females!AU78)</f>
        <v>5.3184738292489979E-2</v>
      </c>
      <c r="AV78" s="32">
        <f>2*(females!AV77-females!AV78)/(females!AV77+females!AV78)</f>
        <v>5.2987915485041261E-2</v>
      </c>
      <c r="AW78" s="32">
        <f>2*(females!AW77-females!AW78)/(females!AW77+females!AW78)</f>
        <v>5.2970823190592105E-2</v>
      </c>
      <c r="AX78" s="32">
        <f>2*(females!AX77-females!AX78)/(females!AX77+females!AX78)</f>
        <v>5.2899287894201424E-2</v>
      </c>
      <c r="AY78" s="32">
        <f>2*(females!AY77-females!AY78)/(females!AY77+females!AY78)</f>
        <v>5.4167570616566151E-2</v>
      </c>
      <c r="AZ78" s="32">
        <f>2*(females!AZ77-females!AZ78)/(females!AZ77+females!AZ78)</f>
        <v>5.0675647582221116E-2</v>
      </c>
      <c r="BA78" s="32">
        <f>2*(females!BA77-females!BA78)/(females!BA77+females!BA78)</f>
        <v>4.821152129219327E-2</v>
      </c>
      <c r="BB78" s="32">
        <f>2*(females!BB77-females!BB78)/(females!BB77+females!BB78)</f>
        <v>4.5494059692842655E-2</v>
      </c>
      <c r="BC78" s="32">
        <f>2*(females!BC77-females!BC78)/(females!BC77+females!BC78)</f>
        <v>4.5454176640025962E-2</v>
      </c>
      <c r="BD78" s="32">
        <f>2*(females!BD77-females!BD78)/(females!BD77+females!BD78)</f>
        <v>4.6386395843174305E-2</v>
      </c>
      <c r="BE78" s="32">
        <f>2*(females!BE77-females!BE78)/(females!BE77+females!BE78)</f>
        <v>4.5607593453380731E-2</v>
      </c>
      <c r="BF78" s="32">
        <f>2*(females!BF77-females!BF78)/(females!BF77+females!BF78)</f>
        <v>3.7169733652482807E-2</v>
      </c>
      <c r="BG78" s="32">
        <f>2*(females!BG77-females!BG78)/(females!BG77+females!BG78)</f>
        <v>4.011947902294058E-2</v>
      </c>
      <c r="BH78" s="32">
        <f>2*(females!BH77-females!BH78)/(females!BH77+females!BH78)</f>
        <v>3.7776578521316787E-2</v>
      </c>
      <c r="BI78" s="32">
        <f>2*(females!BI77-females!BI78)/(females!BI77+females!BI78)</f>
        <v>3.7906862852590109E-2</v>
      </c>
      <c r="BJ78" s="32">
        <f>2*(females!BJ77-females!BJ78)/(females!BJ77+females!BJ78)</f>
        <v>3.6370519204449489E-2</v>
      </c>
      <c r="BK78" s="32">
        <f>2*(females!BK77-females!BK78)/(females!BK77+females!BK78)</f>
        <v>3.4999308170146452E-2</v>
      </c>
      <c r="BL78" s="32">
        <f>2*(females!BL77-females!BL78)/(females!BL77+females!BL78)</f>
        <v>3.4967857245812792E-2</v>
      </c>
      <c r="BM78" s="32">
        <f>2*(females!BM77-females!BM78)/(females!BM77+females!BM78)</f>
        <v>3.2360137476770301E-2</v>
      </c>
      <c r="BN78" s="32">
        <f>2*(females!BN77-females!BN78)/(females!BN77+females!BN78)</f>
        <v>3.5292850217258594E-2</v>
      </c>
      <c r="BO78" s="32">
        <f>2*(females!BO77-females!BO78)/(females!BO77+females!BO78)</f>
        <v>3.4332637242062793E-2</v>
      </c>
      <c r="BP78" s="32">
        <f>2*(females!BP77-females!BP78)/(females!BP77+females!BP78)</f>
        <v>3.2687863910603542E-2</v>
      </c>
      <c r="BQ78" s="32">
        <f>2*(females!BQ77-females!BQ78)/(females!BQ77+females!BQ78)</f>
        <v>3.2759485208089585E-2</v>
      </c>
      <c r="BR78" s="32">
        <f>2*(females!BR77-females!BR78)/(females!BR77+females!BR78)</f>
        <v>3.2973025883405817E-2</v>
      </c>
      <c r="BS78" s="32">
        <f>2*(females!BS77-females!BS78)/(females!BS77+females!BS78)</f>
        <v>3.0654123644236763E-2</v>
      </c>
      <c r="BT78" s="32">
        <f>2*(females!BT77-females!BT78)/(females!BT77+females!BT78)</f>
        <v>2.8706705919062284E-2</v>
      </c>
      <c r="BU78" s="32">
        <f>2*(females!BU77-females!BU78)/(females!BU77+females!BU78)</f>
        <v>2.9447188578388253E-2</v>
      </c>
      <c r="BV78" s="32">
        <f>2*(females!BV77-females!BV78)/(females!BV77+females!BV78)</f>
        <v>2.860004005607851E-2</v>
      </c>
      <c r="BW78" s="32">
        <f>2*(females!BW77-females!BW78)/(females!BW77+females!BW78)</f>
        <v>2.9008357774199797E-2</v>
      </c>
      <c r="BX78" s="32">
        <f>2*(females!BX77-females!BX78)/(females!BX77+females!BX78)</f>
        <v>2.8584467033948187E-2</v>
      </c>
      <c r="BY78" s="32">
        <f>2*(females!BY77-females!BY78)/(females!BY77+females!BY78)</f>
        <v>2.7985810011824989E-2</v>
      </c>
      <c r="BZ78" s="32">
        <f>2*(females!BZ77-females!BZ78)/(females!BZ77+females!BZ78)</f>
        <v>2.5004743181268031E-2</v>
      </c>
      <c r="CA78" s="32">
        <f>2*(females!CA77-females!CA78)/(females!CA77+females!CA78)</f>
        <v>2.5106223605532666E-2</v>
      </c>
      <c r="CB78" s="32">
        <f>2*(females!CB77-females!CB78)/(females!CB77+females!CB78)</f>
        <v>2.3690916774449667E-2</v>
      </c>
      <c r="CC78" s="32">
        <f>2*(females!CC77-females!CC78)/(females!CC77+females!CC78)</f>
        <v>2.3759199368458581E-2</v>
      </c>
      <c r="CD78" s="32">
        <f>2*(females!CD77-females!CD78)/(females!CD77+females!CD78)</f>
        <v>2.318935868905523E-2</v>
      </c>
      <c r="CE78" s="32">
        <f>2*(females!CE77-females!CE78)/(females!CE77+females!CE78)</f>
        <v>2.1058206395642085E-2</v>
      </c>
      <c r="CF78" s="32">
        <f>2*(females!CF77-females!CF78)/(females!CF77+females!CF78)</f>
        <v>2.2008184449545862E-2</v>
      </c>
      <c r="CG78" s="32">
        <f>2*(females!CG77-females!CG78)/(females!CG77+females!CG78)</f>
        <v>2.1172224323871777E-2</v>
      </c>
      <c r="CH78" s="32">
        <f>2*(females!CH77-females!CH78)/(females!CH77+females!CH78)</f>
        <v>2.0331556988665032E-2</v>
      </c>
      <c r="CI78" s="32">
        <f>2*(females!CI77-females!CI78)/(females!CI77+females!CI78)</f>
        <v>1.9969475755291177E-2</v>
      </c>
      <c r="CJ78" s="32">
        <f>2*(females!CJ77-females!CJ78)/(females!CJ77+females!CJ78)</f>
        <v>1.9666251067149008E-2</v>
      </c>
      <c r="CK78" s="32">
        <f>2*(females!CK77-females!CK78)/(females!CK77+females!CK78)</f>
        <v>1.9321314434875947E-2</v>
      </c>
      <c r="CL78" s="32">
        <f>2*(females!CL77-females!CL78)/(females!CL77+females!CL78)</f>
        <v>1.8503659396503513E-2</v>
      </c>
      <c r="CM78" s="32">
        <f>2*(females!CM77-females!CM78)/(females!CM77+females!CM78)</f>
        <v>1.8622604865594163E-2</v>
      </c>
      <c r="CN78" s="32">
        <f>2*(females!CN77-females!CN78)/(females!CN77+females!CN78)</f>
        <v>1.7268862911795961E-2</v>
      </c>
    </row>
    <row r="79" spans="1:92" x14ac:dyDescent="0.25">
      <c r="A79" s="31">
        <f>'2a) male mx'!A79</f>
        <v>76</v>
      </c>
      <c r="B79" s="32">
        <f>2*(females!B78-females!B79)/(females!B78+females!B79)</f>
        <v>8.0703113521311126E-2</v>
      </c>
      <c r="C79" s="32">
        <f>2*(females!C78-females!C79)/(females!C78+females!C79)</f>
        <v>7.7968029316989956E-2</v>
      </c>
      <c r="D79" s="32">
        <f>2*(females!D78-females!D79)/(females!D78+females!D79)</f>
        <v>8.4038992385549877E-2</v>
      </c>
      <c r="E79" s="32">
        <f>2*(females!E78-females!E79)/(females!E78+females!E79)</f>
        <v>8.7477286105494836E-2</v>
      </c>
      <c r="F79" s="32">
        <f>2*(females!F78-females!F79)/(females!F78+females!F79)</f>
        <v>7.3690370942235614E-2</v>
      </c>
      <c r="G79" s="32">
        <f>2*(females!G78-females!G79)/(females!G78+females!G79)</f>
        <v>7.8148435479700032E-2</v>
      </c>
      <c r="H79" s="32">
        <f>2*(females!H78-females!H79)/(females!H78+females!H79)</f>
        <v>7.7257610642107954E-2</v>
      </c>
      <c r="I79" s="32">
        <f>2*(females!I78-females!I79)/(females!I78+females!I79)</f>
        <v>7.422590604542717E-2</v>
      </c>
      <c r="J79" s="32">
        <f>2*(females!J78-females!J79)/(females!J78+females!J79)</f>
        <v>7.7796154380294677E-2</v>
      </c>
      <c r="K79" s="32">
        <f>2*(females!K78-females!K79)/(females!K78+females!K79)</f>
        <v>7.4292259859270168E-2</v>
      </c>
      <c r="L79" s="32">
        <f>2*(females!L78-females!L79)/(females!L78+females!L79)</f>
        <v>7.2307258897549062E-2</v>
      </c>
      <c r="M79" s="32">
        <f>2*(females!M78-females!M79)/(females!M78+females!M79)</f>
        <v>6.6808157239088312E-2</v>
      </c>
      <c r="N79" s="32">
        <f>2*(females!N78-females!N79)/(females!N78+females!N79)</f>
        <v>7.1022793687901806E-2</v>
      </c>
      <c r="O79" s="32">
        <f>2*(females!O78-females!O79)/(females!O78+females!O79)</f>
        <v>7.1713535078330254E-2</v>
      </c>
      <c r="P79" s="32">
        <f>2*(females!P78-females!P79)/(females!P78+females!P79)</f>
        <v>6.7888124977502615E-2</v>
      </c>
      <c r="Q79" s="32">
        <f>2*(females!Q78-females!Q79)/(females!Q78+females!Q79)</f>
        <v>7.4987888026280022E-2</v>
      </c>
      <c r="R79" s="32">
        <f>2*(females!R78-females!R79)/(females!R78+females!R79)</f>
        <v>7.6211326842196225E-2</v>
      </c>
      <c r="S79" s="32">
        <f>2*(females!S78-females!S79)/(females!S78+females!S79)</f>
        <v>7.3007999441087087E-2</v>
      </c>
      <c r="T79" s="32">
        <f>2*(females!T78-females!T79)/(females!T78+females!T79)</f>
        <v>7.5393277993846874E-2</v>
      </c>
      <c r="U79" s="32">
        <f>2*(females!U78-females!U79)/(females!U78+females!U79)</f>
        <v>8.0896586856851763E-2</v>
      </c>
      <c r="V79" s="32">
        <f>2*(females!V78-females!V79)/(females!V78+females!V79)</f>
        <v>8.3385362469649671E-2</v>
      </c>
      <c r="W79" s="32">
        <f>2*(females!W78-females!W79)/(females!W78+females!W79)</f>
        <v>7.8420658771544305E-2</v>
      </c>
      <c r="X79" s="32">
        <f>2*(females!X78-females!X79)/(females!X78+females!X79)</f>
        <v>7.7443346891342246E-2</v>
      </c>
      <c r="Y79" s="32">
        <f>2*(females!Y78-females!Y79)/(females!Y78+females!Y79)</f>
        <v>6.4884664021279376E-2</v>
      </c>
      <c r="Z79" s="32">
        <f>2*(females!Z78-females!Z79)/(females!Z78+females!Z79)</f>
        <v>6.597699175824176E-2</v>
      </c>
      <c r="AA79" s="32">
        <f>2*(females!AA78-females!AA79)/(females!AA78+females!AA79)</f>
        <v>7.1145901282887586E-2</v>
      </c>
      <c r="AB79" s="32">
        <f>2*(females!AB78-females!AB79)/(females!AB78+females!AB79)</f>
        <v>6.7138987289018542E-2</v>
      </c>
      <c r="AC79" s="32">
        <f>2*(females!AC78-females!AC79)/(females!AC78+females!AC79)</f>
        <v>7.4151081502540656E-2</v>
      </c>
      <c r="AD79" s="32">
        <f>2*(females!AD78-females!AD79)/(females!AD78+females!AD79)</f>
        <v>7.0724472216842166E-2</v>
      </c>
      <c r="AE79" s="32">
        <f>2*(females!AE78-females!AE79)/(females!AE78+females!AE79)</f>
        <v>7.1522530514852092E-2</v>
      </c>
      <c r="AF79" s="32">
        <f>2*(females!AF78-females!AF79)/(females!AF78+females!AF79)</f>
        <v>7.0981296438636945E-2</v>
      </c>
      <c r="AG79" s="32">
        <f>2*(females!AG78-females!AG79)/(females!AG78+females!AG79)</f>
        <v>6.6957439604867455E-2</v>
      </c>
      <c r="AH79" s="32">
        <f>2*(females!AH78-females!AH79)/(females!AH78+females!AH79)</f>
        <v>6.5155475791034298E-2</v>
      </c>
      <c r="AI79" s="32">
        <f>2*(females!AI78-females!AI79)/(females!AI78+females!AI79)</f>
        <v>6.1095145480758999E-2</v>
      </c>
      <c r="AJ79" s="32">
        <f>2*(females!AJ78-females!AJ79)/(females!AJ78+females!AJ79)</f>
        <v>5.9650520803688316E-2</v>
      </c>
      <c r="AK79" s="32">
        <f>2*(females!AK78-females!AK79)/(females!AK78+females!AK79)</f>
        <v>6.7847712324163423E-2</v>
      </c>
      <c r="AL79" s="32">
        <f>2*(females!AL78-females!AL79)/(females!AL78+females!AL79)</f>
        <v>6.1977336365173927E-2</v>
      </c>
      <c r="AM79" s="32">
        <f>2*(females!AM78-females!AM79)/(females!AM78+females!AM79)</f>
        <v>5.9328392350626771E-2</v>
      </c>
      <c r="AN79" s="32">
        <f>2*(females!AN78-females!AN79)/(females!AN78+females!AN79)</f>
        <v>6.2984549912110277E-2</v>
      </c>
      <c r="AO79" s="32">
        <f>2*(females!AO78-females!AO79)/(females!AO78+females!AO79)</f>
        <v>5.9495236017164888E-2</v>
      </c>
      <c r="AP79" s="32">
        <f>2*(females!AP78-females!AP79)/(females!AP78+females!AP79)</f>
        <v>5.6394098167504216E-2</v>
      </c>
      <c r="AQ79" s="32">
        <f>2*(females!AQ78-females!AQ79)/(females!AQ78+females!AQ79)</f>
        <v>5.8314317794921945E-2</v>
      </c>
      <c r="AR79" s="32">
        <f>2*(females!AR78-females!AR79)/(females!AR78+females!AR79)</f>
        <v>5.8257688660073158E-2</v>
      </c>
      <c r="AS79" s="32">
        <f>2*(females!AS78-females!AS79)/(females!AS78+females!AS79)</f>
        <v>6.0651869331170269E-2</v>
      </c>
      <c r="AT79" s="32">
        <f>2*(females!AT78-females!AT79)/(females!AT78+females!AT79)</f>
        <v>5.3799682034976155E-2</v>
      </c>
      <c r="AU79" s="32">
        <f>2*(females!AU78-females!AU79)/(females!AU78+females!AU79)</f>
        <v>6.1718620537276059E-2</v>
      </c>
      <c r="AV79" s="32">
        <f>2*(females!AV78-females!AV79)/(females!AV78+females!AV79)</f>
        <v>5.7321802982173549E-2</v>
      </c>
      <c r="AW79" s="32">
        <f>2*(females!AW78-females!AW79)/(females!AW78+females!AW79)</f>
        <v>5.8113091301157008E-2</v>
      </c>
      <c r="AX79" s="32">
        <f>2*(females!AX78-females!AX79)/(females!AX78+females!AX79)</f>
        <v>5.7714188444619646E-2</v>
      </c>
      <c r="AY79" s="32">
        <f>2*(females!AY78-females!AY79)/(females!AY78+females!AY79)</f>
        <v>6.1544402254360239E-2</v>
      </c>
      <c r="AZ79" s="32">
        <f>2*(females!AZ78-females!AZ79)/(females!AZ78+females!AZ79)</f>
        <v>5.5739717618170655E-2</v>
      </c>
      <c r="BA79" s="32">
        <f>2*(females!BA78-females!BA79)/(females!BA78+females!BA79)</f>
        <v>5.4153771885209867E-2</v>
      </c>
      <c r="BB79" s="32">
        <f>2*(females!BB78-females!BB79)/(females!BB78+females!BB79)</f>
        <v>5.091388222575087E-2</v>
      </c>
      <c r="BC79" s="32">
        <f>2*(females!BC78-females!BC79)/(females!BC78+females!BC79)</f>
        <v>5.3798736454398963E-2</v>
      </c>
      <c r="BD79" s="32">
        <f>2*(females!BD78-females!BD79)/(females!BD78+females!BD79)</f>
        <v>4.470958545166899E-2</v>
      </c>
      <c r="BE79" s="32">
        <f>2*(females!BE78-females!BE79)/(females!BE78+females!BE79)</f>
        <v>5.1565498351675385E-2</v>
      </c>
      <c r="BF79" s="32">
        <f>2*(females!BF78-females!BF79)/(females!BF78+females!BF79)</f>
        <v>4.6788181334011657E-2</v>
      </c>
      <c r="BG79" s="32">
        <f>2*(females!BG78-females!BG79)/(females!BG78+females!BG79)</f>
        <v>4.2393167795097053E-2</v>
      </c>
      <c r="BH79" s="32">
        <f>2*(females!BH78-females!BH79)/(females!BH78+females!BH79)</f>
        <v>3.8930711322783841E-2</v>
      </c>
      <c r="BI79" s="32">
        <f>2*(females!BI78-females!BI79)/(females!BI78+females!BI79)</f>
        <v>4.0268456375838924E-2</v>
      </c>
      <c r="BJ79" s="32">
        <f>2*(females!BJ78-females!BJ79)/(females!BJ78+females!BJ79)</f>
        <v>4.1027581249290603E-2</v>
      </c>
      <c r="BK79" s="32">
        <f>2*(females!BK78-females!BK79)/(females!BK78+females!BK79)</f>
        <v>4.1059001512859301E-2</v>
      </c>
      <c r="BL79" s="32">
        <f>2*(females!BL78-females!BL79)/(females!BL78+females!BL79)</f>
        <v>3.8594681081727714E-2</v>
      </c>
      <c r="BM79" s="32">
        <f>2*(females!BM78-females!BM79)/(females!BM78+females!BM79)</f>
        <v>3.7854748935474525E-2</v>
      </c>
      <c r="BN79" s="32">
        <f>2*(females!BN78-females!BN79)/(females!BN78+females!BN79)</f>
        <v>3.7387910745672832E-2</v>
      </c>
      <c r="BO79" s="32">
        <f>2*(females!BO78-females!BO79)/(females!BO78+females!BO79)</f>
        <v>3.4583821805392732E-2</v>
      </c>
      <c r="BP79" s="32">
        <f>2*(females!BP78-females!BP79)/(females!BP78+females!BP79)</f>
        <v>3.7416895794236169E-2</v>
      </c>
      <c r="BQ79" s="32">
        <f>2*(females!BQ78-females!BQ79)/(females!BQ78+females!BQ79)</f>
        <v>3.6581761028961164E-2</v>
      </c>
      <c r="BR79" s="32">
        <f>2*(females!BR78-females!BR79)/(females!BR78+females!BR79)</f>
        <v>3.6836465784367667E-2</v>
      </c>
      <c r="BS79" s="32">
        <f>2*(females!BS78-females!BS79)/(females!BS78+females!BS79)</f>
        <v>3.415403995725437E-2</v>
      </c>
      <c r="BT79" s="32">
        <f>2*(females!BT78-females!BT79)/(females!BT78+females!BT79)</f>
        <v>3.3987037892467702E-2</v>
      </c>
      <c r="BU79" s="32">
        <f>2*(females!BU78-females!BU79)/(females!BU78+females!BU79)</f>
        <v>3.3857112926880366E-2</v>
      </c>
      <c r="BV79" s="32">
        <f>2*(females!BV78-females!BV79)/(females!BV78+females!BV79)</f>
        <v>3.1634204569690884E-2</v>
      </c>
      <c r="BW79" s="32">
        <f>2*(females!BW78-females!BW79)/(females!BW78+females!BW79)</f>
        <v>3.3050333535476047E-2</v>
      </c>
      <c r="BX79" s="32">
        <f>2*(females!BX78-females!BX79)/(females!BX78+females!BX79)</f>
        <v>3.0102840019069672E-2</v>
      </c>
      <c r="BY79" s="32">
        <f>2*(females!BY78-females!BY79)/(females!BY78+females!BY79)</f>
        <v>3.0122478239992426E-2</v>
      </c>
      <c r="BZ79" s="32">
        <f>2*(females!BZ78-females!BZ79)/(females!BZ78+females!BZ79)</f>
        <v>2.9404448985902807E-2</v>
      </c>
      <c r="CA79" s="32">
        <f>2*(females!CA78-females!CA79)/(females!CA78+females!CA79)</f>
        <v>2.8574460746597332E-2</v>
      </c>
      <c r="CB79" s="32">
        <f>2*(females!CB78-females!CB79)/(females!CB78+females!CB79)</f>
        <v>2.6711492245262453E-2</v>
      </c>
      <c r="CC79" s="32">
        <f>2*(females!CC78-females!CC79)/(females!CC78+females!CC79)</f>
        <v>2.5896388341404199E-2</v>
      </c>
      <c r="CD79" s="32">
        <f>2*(females!CD78-females!CD79)/(females!CD78+females!CD79)</f>
        <v>2.4591596899827119E-2</v>
      </c>
      <c r="CE79" s="32">
        <f>2*(females!CE78-females!CE79)/(females!CE78+females!CE79)</f>
        <v>2.479744026423079E-2</v>
      </c>
      <c r="CF79" s="32">
        <f>2*(females!CF78-females!CF79)/(females!CF78+females!CF79)</f>
        <v>2.4983395493792471E-2</v>
      </c>
      <c r="CG79" s="32">
        <f>2*(females!CG78-females!CG79)/(females!CG78+females!CG79)</f>
        <v>2.4400611601393233E-2</v>
      </c>
      <c r="CH79" s="32">
        <f>2*(females!CH78-females!CH79)/(females!CH78+females!CH79)</f>
        <v>2.3155339500543982E-2</v>
      </c>
      <c r="CI79" s="32">
        <f>2*(females!CI78-females!CI79)/(females!CI78+females!CI79)</f>
        <v>2.2425483162105818E-2</v>
      </c>
      <c r="CJ79" s="32">
        <f>2*(females!CJ78-females!CJ79)/(females!CJ78+females!CJ79)</f>
        <v>2.2113099157745543E-2</v>
      </c>
      <c r="CK79" s="32">
        <f>2*(females!CK78-females!CK79)/(females!CK78+females!CK79)</f>
        <v>2.1738859768168632E-2</v>
      </c>
      <c r="CL79" s="32">
        <f>2*(females!CL78-females!CL79)/(females!CL78+females!CL79)</f>
        <v>1.9940883769062504E-2</v>
      </c>
      <c r="CM79" s="32">
        <f>2*(females!CM78-females!CM79)/(females!CM78+females!CM79)</f>
        <v>1.9349468167103437E-2</v>
      </c>
      <c r="CN79" s="32">
        <f>2*(females!CN78-females!CN79)/(females!CN78+females!CN79)</f>
        <v>1.9557676695613667E-2</v>
      </c>
    </row>
    <row r="80" spans="1:92" x14ac:dyDescent="0.25">
      <c r="A80" s="31">
        <f>'2a) male mx'!A80</f>
        <v>77</v>
      </c>
      <c r="B80" s="32">
        <f>2*(females!B79-females!B80)/(females!B79+females!B80)</f>
        <v>7.7434651862132775E-2</v>
      </c>
      <c r="C80" s="32">
        <f>2*(females!C79-females!C80)/(females!C79+females!C80)</f>
        <v>7.7755313917272278E-2</v>
      </c>
      <c r="D80" s="32">
        <f>2*(females!D79-females!D80)/(females!D79+females!D80)</f>
        <v>8.1928967845705761E-2</v>
      </c>
      <c r="E80" s="32">
        <f>2*(females!E79-females!E80)/(females!E79+females!E80)</f>
        <v>7.3704073704073711E-2</v>
      </c>
      <c r="F80" s="32">
        <f>2*(females!F79-females!F80)/(females!F79+females!F80)</f>
        <v>7.9580588788815701E-2</v>
      </c>
      <c r="G80" s="32">
        <f>2*(females!G79-females!G80)/(females!G79+females!G80)</f>
        <v>7.0485317880425696E-2</v>
      </c>
      <c r="H80" s="32">
        <f>2*(females!H79-females!H80)/(females!H79+females!H80)</f>
        <v>8.1244981031761421E-2</v>
      </c>
      <c r="I80" s="32">
        <f>2*(females!I79-females!I80)/(females!I79+females!I80)</f>
        <v>7.4693607154686981E-2</v>
      </c>
      <c r="J80" s="32">
        <f>2*(females!J79-females!J80)/(females!J79+females!J80)</f>
        <v>7.3825869020377036E-2</v>
      </c>
      <c r="K80" s="32">
        <f>2*(females!K79-females!K80)/(females!K79+females!K80)</f>
        <v>6.9514753357032499E-2</v>
      </c>
      <c r="L80" s="32">
        <f>2*(females!L79-females!L80)/(females!L79+females!L80)</f>
        <v>7.4399686738161108E-2</v>
      </c>
      <c r="M80" s="32">
        <f>2*(females!M79-females!M80)/(females!M79+females!M80)</f>
        <v>7.5721734391835827E-2</v>
      </c>
      <c r="N80" s="32">
        <f>2*(females!N79-females!N80)/(females!N79+females!N80)</f>
        <v>7.8649703992946213E-2</v>
      </c>
      <c r="O80" s="32">
        <f>2*(females!O79-females!O80)/(females!O79+females!O80)</f>
        <v>7.7525881273751804E-2</v>
      </c>
      <c r="P80" s="32">
        <f>2*(females!P79-females!P80)/(females!P79+females!P80)</f>
        <v>7.3152833030782904E-2</v>
      </c>
      <c r="Q80" s="32">
        <f>2*(females!Q79-females!Q80)/(females!Q79+females!Q80)</f>
        <v>7.1382252342746699E-2</v>
      </c>
      <c r="R80" s="32">
        <f>2*(females!R79-females!R80)/(females!R79+females!R80)</f>
        <v>8.1200683112900615E-2</v>
      </c>
      <c r="S80" s="32">
        <f>2*(females!S79-females!S80)/(females!S79+females!S80)</f>
        <v>7.6462690874414985E-2</v>
      </c>
      <c r="T80" s="32">
        <f>2*(females!T79-females!T80)/(females!T79+females!T80)</f>
        <v>8.0208803894995739E-2</v>
      </c>
      <c r="U80" s="32">
        <f>2*(females!U79-females!U80)/(females!U79+females!U80)</f>
        <v>7.3459802590540496E-2</v>
      </c>
      <c r="V80" s="32">
        <f>2*(females!V79-females!V80)/(females!V79+females!V80)</f>
        <v>8.0395577364741913E-2</v>
      </c>
      <c r="W80" s="32">
        <f>2*(females!W79-females!W80)/(females!W79+females!W80)</f>
        <v>8.0668810289389062E-2</v>
      </c>
      <c r="X80" s="32">
        <f>2*(females!X79-females!X80)/(females!X79+females!X80)</f>
        <v>7.7924035369774922E-2</v>
      </c>
      <c r="Y80" s="32">
        <f>2*(females!Y79-females!Y80)/(females!Y79+females!Y80)</f>
        <v>7.866786889469185E-2</v>
      </c>
      <c r="Z80" s="32">
        <f>2*(females!Z79-females!Z80)/(females!Z79+females!Z80)</f>
        <v>7.0042843523506509E-2</v>
      </c>
      <c r="AA80" s="32">
        <f>2*(females!AA79-females!AA80)/(females!AA79+females!AA80)</f>
        <v>6.8870619788933593E-2</v>
      </c>
      <c r="AB80" s="32">
        <f>2*(females!AB79-females!AB80)/(females!AB79+females!AB80)</f>
        <v>7.2063619711388111E-2</v>
      </c>
      <c r="AC80" s="32">
        <f>2*(females!AC79-females!AC80)/(females!AC79+females!AC80)</f>
        <v>7.331947648523332E-2</v>
      </c>
      <c r="AD80" s="32">
        <f>2*(females!AD79-females!AD80)/(females!AD79+females!AD80)</f>
        <v>7.0066829273628145E-2</v>
      </c>
      <c r="AE80" s="32">
        <f>2*(females!AE79-females!AE80)/(females!AE79+females!AE80)</f>
        <v>7.0256483234994685E-2</v>
      </c>
      <c r="AF80" s="32">
        <f>2*(females!AF79-females!AF80)/(females!AF79+females!AF80)</f>
        <v>6.9896848263575784E-2</v>
      </c>
      <c r="AG80" s="32">
        <f>2*(females!AG79-females!AG80)/(females!AG79+females!AG80)</f>
        <v>7.1939374533034478E-2</v>
      </c>
      <c r="AH80" s="32">
        <f>2*(females!AH79-females!AH80)/(females!AH79+females!AH80)</f>
        <v>6.6139632742763702E-2</v>
      </c>
      <c r="AI80" s="32">
        <f>2*(females!AI79-females!AI80)/(females!AI79+females!AI80)</f>
        <v>6.6220521968673632E-2</v>
      </c>
      <c r="AJ80" s="32">
        <f>2*(females!AJ79-females!AJ80)/(females!AJ79+females!AJ80)</f>
        <v>6.8212382579855804E-2</v>
      </c>
      <c r="AK80" s="32">
        <f>2*(females!AK79-females!AK80)/(females!AK79+females!AK80)</f>
        <v>6.4852440175676235E-2</v>
      </c>
      <c r="AL80" s="32">
        <f>2*(females!AL79-females!AL80)/(females!AL79+females!AL80)</f>
        <v>6.4149395034176313E-2</v>
      </c>
      <c r="AM80" s="32">
        <f>2*(females!AM79-females!AM80)/(females!AM79+females!AM80)</f>
        <v>6.268903476780939E-2</v>
      </c>
      <c r="AN80" s="32">
        <f>2*(females!AN79-females!AN80)/(females!AN79+females!AN80)</f>
        <v>6.3388193554745245E-2</v>
      </c>
      <c r="AO80" s="32">
        <f>2*(females!AO79-females!AO80)/(females!AO79+females!AO80)</f>
        <v>6.1724221202608065E-2</v>
      </c>
      <c r="AP80" s="32">
        <f>2*(females!AP79-females!AP80)/(females!AP79+females!AP80)</f>
        <v>5.972549353462546E-2</v>
      </c>
      <c r="AQ80" s="32">
        <f>2*(females!AQ79-females!AQ80)/(females!AQ79+females!AQ80)</f>
        <v>6.1647918469377942E-2</v>
      </c>
      <c r="AR80" s="32">
        <f>2*(females!AR79-females!AR80)/(females!AR79+females!AR80)</f>
        <v>5.9333480214190604E-2</v>
      </c>
      <c r="AS80" s="32">
        <f>2*(females!AS79-females!AS80)/(females!AS79+females!AS80)</f>
        <v>6.2766551957410516E-2</v>
      </c>
      <c r="AT80" s="32">
        <f>2*(females!AT79-females!AT80)/(females!AT79+females!AT80)</f>
        <v>5.7095668372687029E-2</v>
      </c>
      <c r="AU80" s="32">
        <f>2*(females!AU79-females!AU80)/(females!AU79+females!AU80)</f>
        <v>6.128842764832583E-2</v>
      </c>
      <c r="AV80" s="32">
        <f>2*(females!AV79-females!AV80)/(females!AV79+females!AV80)</f>
        <v>5.9038408347401448E-2</v>
      </c>
      <c r="AW80" s="32">
        <f>2*(females!AW79-females!AW80)/(females!AW79+females!AW80)</f>
        <v>6.3584371569967837E-2</v>
      </c>
      <c r="AX80" s="32">
        <f>2*(females!AX79-females!AX80)/(females!AX79+females!AX80)</f>
        <v>5.8763199878447164E-2</v>
      </c>
      <c r="AY80" s="32">
        <f>2*(females!AY79-females!AY80)/(females!AY79+females!AY80)</f>
        <v>6.0392846672530053E-2</v>
      </c>
      <c r="AZ80" s="32">
        <f>2*(females!AZ79-females!AZ80)/(females!AZ79+females!AZ80)</f>
        <v>5.8647649822645642E-2</v>
      </c>
      <c r="BA80" s="32">
        <f>2*(females!BA79-females!BA80)/(females!BA79+females!BA80)</f>
        <v>5.5381029129219363E-2</v>
      </c>
      <c r="BB80" s="32">
        <f>2*(females!BB79-females!BB80)/(females!BB79+females!BB80)</f>
        <v>5.2476163369859115E-2</v>
      </c>
      <c r="BC80" s="32">
        <f>2*(females!BC79-females!BC80)/(females!BC79+females!BC80)</f>
        <v>5.4617461746174614E-2</v>
      </c>
      <c r="BD80" s="32">
        <f>2*(females!BD79-females!BD80)/(females!BD79+females!BD80)</f>
        <v>5.1544520044610825E-2</v>
      </c>
      <c r="BE80" s="32">
        <f>2*(females!BE79-females!BE80)/(females!BE79+females!BE80)</f>
        <v>4.8983252556960281E-2</v>
      </c>
      <c r="BF80" s="32">
        <f>2*(females!BF79-females!BF80)/(females!BF79+females!BF80)</f>
        <v>5.1308594565262759E-2</v>
      </c>
      <c r="BG80" s="32">
        <f>2*(females!BG79-females!BG80)/(females!BG79+females!BG80)</f>
        <v>4.7428609201480697E-2</v>
      </c>
      <c r="BH80" s="32">
        <f>2*(females!BH79-females!BH80)/(females!BH79+females!BH80)</f>
        <v>4.1878619189301594E-2</v>
      </c>
      <c r="BI80" s="32">
        <f>2*(females!BI79-females!BI80)/(females!BI79+females!BI80)</f>
        <v>4.1311387153726183E-2</v>
      </c>
      <c r="BJ80" s="32">
        <f>2*(females!BJ79-females!BJ80)/(females!BJ79+females!BJ80)</f>
        <v>4.3637511840858859E-2</v>
      </c>
      <c r="BK80" s="32">
        <f>2*(females!BK79-females!BK80)/(females!BK79+females!BK80)</f>
        <v>4.381658906163681E-2</v>
      </c>
      <c r="BL80" s="32">
        <f>2*(females!BL79-females!BL80)/(females!BL79+females!BL80)</f>
        <v>4.0207492436791802E-2</v>
      </c>
      <c r="BM80" s="32">
        <f>2*(females!BM79-females!BM80)/(females!BM79+females!BM80)</f>
        <v>4.2357017991677112E-2</v>
      </c>
      <c r="BN80" s="32">
        <f>2*(females!BN79-females!BN80)/(females!BN79+females!BN80)</f>
        <v>4.3535916743569263E-2</v>
      </c>
      <c r="BO80" s="32">
        <f>2*(females!BO79-females!BO80)/(females!BO79+females!BO80)</f>
        <v>4.0980924771926622E-2</v>
      </c>
      <c r="BP80" s="32">
        <f>2*(females!BP79-females!BP80)/(females!BP79+females!BP80)</f>
        <v>4.0320629159104657E-2</v>
      </c>
      <c r="BQ80" s="32">
        <f>2*(females!BQ79-females!BQ80)/(females!BQ79+females!BQ80)</f>
        <v>4.0780846041440291E-2</v>
      </c>
      <c r="BR80" s="32">
        <f>2*(females!BR79-females!BR80)/(females!BR79+females!BR80)</f>
        <v>4.0714957666980245E-2</v>
      </c>
      <c r="BS80" s="32">
        <f>2*(females!BS79-females!BS80)/(females!BS79+females!BS80)</f>
        <v>3.9246778989098119E-2</v>
      </c>
      <c r="BT80" s="32">
        <f>2*(females!BT79-females!BT80)/(females!BT79+females!BT80)</f>
        <v>3.8668660096091038E-2</v>
      </c>
      <c r="BU80" s="32">
        <f>2*(females!BU79-females!BU80)/(females!BU79+females!BU80)</f>
        <v>3.8107924189555067E-2</v>
      </c>
      <c r="BV80" s="32">
        <f>2*(females!BV79-females!BV80)/(females!BV79+females!BV80)</f>
        <v>3.4517824253500494E-2</v>
      </c>
      <c r="BW80" s="32">
        <f>2*(females!BW79-females!BW80)/(females!BW79+females!BW80)</f>
        <v>3.6080893105539108E-2</v>
      </c>
      <c r="BX80" s="32">
        <f>2*(females!BX79-females!BX80)/(females!BX79+females!BX80)</f>
        <v>3.5267461333858732E-2</v>
      </c>
      <c r="BY80" s="32">
        <f>2*(females!BY79-females!BY80)/(females!BY79+females!BY80)</f>
        <v>3.5130867371892513E-2</v>
      </c>
      <c r="BZ80" s="32">
        <f>2*(females!BZ79-females!BZ80)/(females!BZ79+females!BZ80)</f>
        <v>3.3224434872477823E-2</v>
      </c>
      <c r="CA80" s="32">
        <f>2*(females!CA79-females!CA80)/(females!CA79+females!CA80)</f>
        <v>3.2287400255728245E-2</v>
      </c>
      <c r="CB80" s="32">
        <f>2*(females!CB79-females!CB80)/(females!CB79+females!CB80)</f>
        <v>3.1817290594765631E-2</v>
      </c>
      <c r="CC80" s="32">
        <f>2*(females!CC79-females!CC80)/(females!CC79+females!CC80)</f>
        <v>2.931764358601072E-2</v>
      </c>
      <c r="CD80" s="32">
        <f>2*(females!CD79-females!CD80)/(females!CD79+females!CD80)</f>
        <v>2.869948000478768E-2</v>
      </c>
      <c r="CE80" s="32">
        <f>2*(females!CE79-females!CE80)/(females!CE79+females!CE80)</f>
        <v>2.9280577923584187E-2</v>
      </c>
      <c r="CF80" s="32">
        <f>2*(females!CF79-females!CF80)/(females!CF79+females!CF80)</f>
        <v>2.8081082321771693E-2</v>
      </c>
      <c r="CG80" s="32">
        <f>2*(females!CG79-females!CG80)/(females!CG79+females!CG80)</f>
        <v>2.7291666666666665E-2</v>
      </c>
      <c r="CH80" s="32">
        <f>2*(females!CH79-females!CH80)/(females!CH79+females!CH80)</f>
        <v>2.5621198061655841E-2</v>
      </c>
      <c r="CI80" s="32">
        <f>2*(females!CI79-females!CI80)/(females!CI79+females!CI80)</f>
        <v>2.5222637541594272E-2</v>
      </c>
      <c r="CJ80" s="32">
        <f>2*(females!CJ79-females!CJ80)/(females!CJ79+females!CJ80)</f>
        <v>2.5171771656071405E-2</v>
      </c>
      <c r="CK80" s="32">
        <f>2*(females!CK79-females!CK80)/(females!CK79+females!CK80)</f>
        <v>2.4863480250036638E-2</v>
      </c>
      <c r="CL80" s="32">
        <f>2*(females!CL79-females!CL80)/(females!CL79+females!CL80)</f>
        <v>2.3045559297996808E-2</v>
      </c>
      <c r="CM80" s="32">
        <f>2*(females!CM79-females!CM80)/(females!CM79+females!CM80)</f>
        <v>2.2822020983160572E-2</v>
      </c>
      <c r="CN80" s="32">
        <f>2*(females!CN79-females!CN80)/(females!CN79+females!CN80)</f>
        <v>2.2612213107546197E-2</v>
      </c>
    </row>
    <row r="81" spans="1:92" x14ac:dyDescent="0.25">
      <c r="A81" s="31">
        <f>'2a) male mx'!A81</f>
        <v>78</v>
      </c>
      <c r="B81" s="32">
        <f>2*(females!B80-females!B81)/(females!B80+females!B81)</f>
        <v>0.10185243725105898</v>
      </c>
      <c r="C81" s="32">
        <f>2*(females!C80-females!C81)/(females!C80+females!C81)</f>
        <v>0.10306381706770289</v>
      </c>
      <c r="D81" s="32">
        <f>2*(females!D80-females!D81)/(females!D80+females!D81)</f>
        <v>0.11507917485579151</v>
      </c>
      <c r="E81" s="32">
        <f>2*(females!E80-females!E81)/(females!E80+females!E81)</f>
        <v>8.6224773468375732E-2</v>
      </c>
      <c r="F81" s="32">
        <f>2*(females!F80-females!F81)/(females!F80+females!F81)</f>
        <v>9.5673986709501391E-2</v>
      </c>
      <c r="G81" s="32">
        <f>2*(females!G80-females!G81)/(females!G80+females!G81)</f>
        <v>8.6335703096758643E-2</v>
      </c>
      <c r="H81" s="32">
        <f>2*(females!H80-females!H81)/(females!H80+females!H81)</f>
        <v>9.785043899485317E-2</v>
      </c>
      <c r="I81" s="32">
        <f>2*(females!I80-females!I81)/(females!I80+females!I81)</f>
        <v>0.10429457107085213</v>
      </c>
      <c r="J81" s="32">
        <f>2*(females!J80-females!J81)/(females!J80+females!J81)</f>
        <v>0.10037577791970533</v>
      </c>
      <c r="K81" s="32">
        <f>2*(females!K80-females!K81)/(females!K80+females!K81)</f>
        <v>8.7643990436861552E-2</v>
      </c>
      <c r="L81" s="32">
        <f>2*(females!L80-females!L81)/(females!L80+females!L81)</f>
        <v>8.6216334574118675E-2</v>
      </c>
      <c r="M81" s="32">
        <f>2*(females!M80-females!M81)/(females!M80+females!M81)</f>
        <v>9.075006055386603E-2</v>
      </c>
      <c r="N81" s="32">
        <f>2*(females!N80-females!N81)/(females!N80+females!N81)</f>
        <v>8.4992960538006257E-2</v>
      </c>
      <c r="O81" s="32">
        <f>2*(females!O80-females!O81)/(females!O80+females!O81)</f>
        <v>8.8848388199111519E-2</v>
      </c>
      <c r="P81" s="32">
        <f>2*(females!P80-females!P81)/(females!P80+females!P81)</f>
        <v>9.378847229994404E-2</v>
      </c>
      <c r="Q81" s="32">
        <f>2*(females!Q80-females!Q81)/(females!Q80+females!Q81)</f>
        <v>9.2311087814163931E-2</v>
      </c>
      <c r="R81" s="32">
        <f>2*(females!R80-females!R81)/(females!R80+females!R81)</f>
        <v>8.0895473963121176E-2</v>
      </c>
      <c r="S81" s="32">
        <f>2*(females!S80-females!S81)/(females!S80+females!S81)</f>
        <v>9.1317099788554665E-2</v>
      </c>
      <c r="T81" s="32">
        <f>2*(females!T80-females!T81)/(females!T80+females!T81)</f>
        <v>9.2799299627927337E-2</v>
      </c>
      <c r="U81" s="32">
        <f>2*(females!U80-females!U81)/(females!U80+females!U81)</f>
        <v>8.3877966819252248E-2</v>
      </c>
      <c r="V81" s="32">
        <f>2*(females!V80-females!V81)/(females!V80+females!V81)</f>
        <v>9.8046746406232857E-2</v>
      </c>
      <c r="W81" s="32">
        <f>2*(females!W80-females!W81)/(females!W80+females!W81)</f>
        <v>0.10162521477058277</v>
      </c>
      <c r="X81" s="32">
        <f>2*(females!X80-females!X81)/(females!X80+females!X81)</f>
        <v>9.2347238743727522E-2</v>
      </c>
      <c r="Y81" s="32">
        <f>2*(females!Y80-females!Y81)/(females!Y80+females!Y81)</f>
        <v>8.7295024616128328E-2</v>
      </c>
      <c r="Z81" s="32">
        <f>2*(females!Z80-females!Z81)/(females!Z80+females!Z81)</f>
        <v>8.6969482430972161E-2</v>
      </c>
      <c r="AA81" s="32">
        <f>2*(females!AA80-females!AA81)/(females!AA80+females!AA81)</f>
        <v>8.4878699751986003E-2</v>
      </c>
      <c r="AB81" s="32">
        <f>2*(females!AB80-females!AB81)/(females!AB80+females!AB81)</f>
        <v>8.0815873857800716E-2</v>
      </c>
      <c r="AC81" s="32">
        <f>2*(females!AC80-females!AC81)/(females!AC80+females!AC81)</f>
        <v>8.7817434780456408E-2</v>
      </c>
      <c r="AD81" s="32">
        <f>2*(females!AD80-females!AD81)/(females!AD80+females!AD81)</f>
        <v>7.9234521929721191E-2</v>
      </c>
      <c r="AE81" s="32">
        <f>2*(females!AE80-females!AE81)/(females!AE80+females!AE81)</f>
        <v>8.696681622843884E-2</v>
      </c>
      <c r="AF81" s="32">
        <f>2*(females!AF80-females!AF81)/(females!AF80+females!AF81)</f>
        <v>9.1146298745398008E-2</v>
      </c>
      <c r="AG81" s="32">
        <f>2*(females!AG80-females!AG81)/(females!AG80+females!AG81)</f>
        <v>8.3410223288429605E-2</v>
      </c>
      <c r="AH81" s="32">
        <f>2*(females!AH80-females!AH81)/(females!AH80+females!AH81)</f>
        <v>8.360547195008361E-2</v>
      </c>
      <c r="AI81" s="32">
        <f>2*(females!AI80-females!AI81)/(females!AI80+females!AI81)</f>
        <v>8.3640727078796495E-2</v>
      </c>
      <c r="AJ81" s="32">
        <f>2*(females!AJ80-females!AJ81)/(females!AJ80+females!AJ81)</f>
        <v>8.0906219366082124E-2</v>
      </c>
      <c r="AK81" s="32">
        <f>2*(females!AK80-females!AK81)/(females!AK80+females!AK81)</f>
        <v>7.8999878733091541E-2</v>
      </c>
      <c r="AL81" s="32">
        <f>2*(females!AL80-females!AL81)/(females!AL80+females!AL81)</f>
        <v>7.4692178986657518E-2</v>
      </c>
      <c r="AM81" s="32">
        <f>2*(females!AM80-females!AM81)/(females!AM80+females!AM81)</f>
        <v>7.4069446613566556E-2</v>
      </c>
      <c r="AN81" s="32">
        <f>2*(females!AN80-females!AN81)/(females!AN80+females!AN81)</f>
        <v>7.3525377229080938E-2</v>
      </c>
      <c r="AO81" s="32">
        <f>2*(females!AO80-females!AO81)/(females!AO80+females!AO81)</f>
        <v>7.248427510560726E-2</v>
      </c>
      <c r="AP81" s="32">
        <f>2*(females!AP80-females!AP81)/(females!AP80+females!AP81)</f>
        <v>7.5546156414744964E-2</v>
      </c>
      <c r="AQ81" s="32">
        <f>2*(females!AQ80-females!AQ81)/(females!AQ80+females!AQ81)</f>
        <v>7.1875610182206826E-2</v>
      </c>
      <c r="AR81" s="32">
        <f>2*(females!AR80-females!AR81)/(females!AR80+females!AR81)</f>
        <v>7.0476657673125664E-2</v>
      </c>
      <c r="AS81" s="32">
        <f>2*(females!AS80-females!AS81)/(females!AS80+females!AS81)</f>
        <v>7.4892365851097348E-2</v>
      </c>
      <c r="AT81" s="32">
        <f>2*(females!AT80-females!AT81)/(females!AT80+females!AT81)</f>
        <v>7.1226033637359382E-2</v>
      </c>
      <c r="AU81" s="32">
        <f>2*(females!AU80-females!AU81)/(females!AU80+females!AU81)</f>
        <v>7.3203928219946812E-2</v>
      </c>
      <c r="AV81" s="32">
        <f>2*(females!AV80-females!AV81)/(females!AV80+females!AV81)</f>
        <v>6.6261206835281097E-2</v>
      </c>
      <c r="AW81" s="32">
        <f>2*(females!AW80-females!AW81)/(females!AW80+females!AW81)</f>
        <v>7.3615836684194247E-2</v>
      </c>
      <c r="AX81" s="32">
        <f>2*(females!AX80-females!AX81)/(females!AX80+females!AX81)</f>
        <v>7.1712339873520353E-2</v>
      </c>
      <c r="AY81" s="32">
        <f>2*(females!AY80-females!AY81)/(females!AY80+females!AY81)</f>
        <v>7.1794657675807144E-2</v>
      </c>
      <c r="AZ81" s="32">
        <f>2*(females!AZ80-females!AZ81)/(females!AZ80+females!AZ81)</f>
        <v>7.0798914443057789E-2</v>
      </c>
      <c r="BA81" s="32">
        <f>2*(females!BA80-females!BA81)/(females!BA80+females!BA81)</f>
        <v>6.625643407252603E-2</v>
      </c>
      <c r="BB81" s="32">
        <f>2*(females!BB80-females!BB81)/(females!BB80+females!BB81)</f>
        <v>6.3867890738401795E-2</v>
      </c>
      <c r="BC81" s="32">
        <f>2*(females!BC80-females!BC81)/(females!BC80+females!BC81)</f>
        <v>6.4219132029339848E-2</v>
      </c>
      <c r="BD81" s="32">
        <f>2*(females!BD80-females!BD81)/(females!BD80+females!BD81)</f>
        <v>5.5788667128835699E-2</v>
      </c>
      <c r="BE81" s="32">
        <f>2*(females!BE80-females!BE81)/(females!BE80+females!BE81)</f>
        <v>6.1789151356080492E-2</v>
      </c>
      <c r="BF81" s="32">
        <f>2*(females!BF80-females!BF81)/(females!BF80+females!BF81)</f>
        <v>5.509627320989937E-2</v>
      </c>
      <c r="BG81" s="32">
        <f>2*(females!BG80-females!BG81)/(females!BG80+females!BG81)</f>
        <v>5.4548458054026798E-2</v>
      </c>
      <c r="BH81" s="32">
        <f>2*(females!BH80-females!BH81)/(females!BH80+females!BH81)</f>
        <v>5.2395523326486983E-2</v>
      </c>
      <c r="BI81" s="32">
        <f>2*(females!BI80-females!BI81)/(females!BI80+females!BI81)</f>
        <v>4.9081888733362597E-2</v>
      </c>
      <c r="BJ81" s="32">
        <f>2*(females!BJ80-females!BJ81)/(females!BJ80+females!BJ81)</f>
        <v>5.0570908489161015E-2</v>
      </c>
      <c r="BK81" s="32">
        <f>2*(females!BK80-females!BK81)/(females!BK80+females!BK81)</f>
        <v>5.3196159803848481E-2</v>
      </c>
      <c r="BL81" s="32">
        <f>2*(females!BL80-females!BL81)/(females!BL80+females!BL81)</f>
        <v>4.8314990327247898E-2</v>
      </c>
      <c r="BM81" s="32">
        <f>2*(females!BM80-females!BM81)/(females!BM80+females!BM81)</f>
        <v>4.6048376665373175E-2</v>
      </c>
      <c r="BN81" s="32">
        <f>2*(females!BN80-females!BN81)/(females!BN80+females!BN81)</f>
        <v>4.7709102714987218E-2</v>
      </c>
      <c r="BO81" s="32">
        <f>2*(females!BO80-females!BO81)/(females!BO80+females!BO81)</f>
        <v>4.8387738378429981E-2</v>
      </c>
      <c r="BP81" s="32">
        <f>2*(females!BP80-females!BP81)/(females!BP80+females!BP81)</f>
        <v>4.678861403342495E-2</v>
      </c>
      <c r="BQ81" s="32">
        <f>2*(females!BQ80-females!BQ81)/(females!BQ80+females!BQ81)</f>
        <v>4.5887066483034929E-2</v>
      </c>
      <c r="BR81" s="32">
        <f>2*(females!BR80-females!BR81)/(females!BR80+females!BR81)</f>
        <v>4.6617664399984278E-2</v>
      </c>
      <c r="BS81" s="32">
        <f>2*(females!BS80-females!BS81)/(females!BS80+females!BS81)</f>
        <v>4.3301303629353083E-2</v>
      </c>
      <c r="BT81" s="32">
        <f>2*(females!BT80-females!BT81)/(females!BT80+females!BT81)</f>
        <v>4.2382744600129987E-2</v>
      </c>
      <c r="BU81" s="32">
        <f>2*(females!BU80-females!BU81)/(females!BU80+females!BU81)</f>
        <v>4.2984975612697984E-2</v>
      </c>
      <c r="BV81" s="32">
        <f>2*(females!BV80-females!BV81)/(females!BV80+females!BV81)</f>
        <v>4.1571257626567784E-2</v>
      </c>
      <c r="BW81" s="32">
        <f>2*(females!BW80-females!BW81)/(females!BW80+females!BW81)</f>
        <v>3.986189114295452E-2</v>
      </c>
      <c r="BX81" s="32">
        <f>2*(females!BX80-females!BX81)/(females!BX80+females!BX81)</f>
        <v>3.9025530174680141E-2</v>
      </c>
      <c r="BY81" s="32">
        <f>2*(females!BY80-females!BY81)/(females!BY80+females!BY81)</f>
        <v>3.9970113091481504E-2</v>
      </c>
      <c r="BZ81" s="32">
        <f>2*(females!BZ80-females!BZ81)/(females!BZ80+females!BZ81)</f>
        <v>3.7040762079914941E-2</v>
      </c>
      <c r="CA81" s="32">
        <f>2*(females!CA80-females!CA81)/(females!CA80+females!CA81)</f>
        <v>3.5536441828881847E-2</v>
      </c>
      <c r="CB81" s="32">
        <f>2*(females!CB80-females!CB81)/(females!CB80+females!CB81)</f>
        <v>3.4823818876998244E-2</v>
      </c>
      <c r="CC81" s="32">
        <f>2*(females!CC80-females!CC81)/(females!CC80+females!CC81)</f>
        <v>3.315406604511445E-2</v>
      </c>
      <c r="CD81" s="32">
        <f>2*(females!CD80-females!CD81)/(females!CD80+females!CD81)</f>
        <v>3.207940337793376E-2</v>
      </c>
      <c r="CE81" s="32">
        <f>2*(females!CE80-females!CE81)/(females!CE80+females!CE81)</f>
        <v>3.3426336232835495E-2</v>
      </c>
      <c r="CF81" s="32">
        <f>2*(females!CF80-females!CF81)/(females!CF80+females!CF81)</f>
        <v>3.1606613200726989E-2</v>
      </c>
      <c r="CG81" s="32">
        <f>2*(females!CG80-females!CG81)/(females!CG80+females!CG81)</f>
        <v>3.1007232339752399E-2</v>
      </c>
      <c r="CH81" s="32">
        <f>2*(females!CH80-females!CH81)/(females!CH80+females!CH81)</f>
        <v>2.8844243732535194E-2</v>
      </c>
      <c r="CI81" s="32">
        <f>2*(females!CI80-females!CI81)/(females!CI80+females!CI81)</f>
        <v>2.9412539862425216E-2</v>
      </c>
      <c r="CJ81" s="32">
        <f>2*(females!CJ80-females!CJ81)/(females!CJ80+females!CJ81)</f>
        <v>2.9859809383002877E-2</v>
      </c>
      <c r="CK81" s="32">
        <f>2*(females!CK80-females!CK81)/(females!CK80+females!CK81)</f>
        <v>2.7869367247605588E-2</v>
      </c>
      <c r="CL81" s="32">
        <f>2*(females!CL80-females!CL81)/(females!CL80+females!CL81)</f>
        <v>2.6491527513677338E-2</v>
      </c>
      <c r="CM81" s="32">
        <f>2*(females!CM80-females!CM81)/(females!CM80+females!CM81)</f>
        <v>2.5966316061173129E-2</v>
      </c>
      <c r="CN81" s="32">
        <f>2*(females!CN80-females!CN81)/(females!CN80+females!CN81)</f>
        <v>2.5452299456983296E-2</v>
      </c>
    </row>
    <row r="82" spans="1:92" x14ac:dyDescent="0.25">
      <c r="A82" s="31">
        <f>'2a) male mx'!A82</f>
        <v>79</v>
      </c>
      <c r="B82" s="32">
        <f>2*(females!B81-females!B82)/(females!B81+females!B82)</f>
        <v>9.3106753812636167E-2</v>
      </c>
      <c r="C82" s="32">
        <f>2*(females!C81-females!C82)/(females!C81+females!C82)</f>
        <v>8.8768205381387313E-2</v>
      </c>
      <c r="D82" s="32">
        <f>2*(females!D81-females!D82)/(females!D81+females!D82)</f>
        <v>0.11727541954590326</v>
      </c>
      <c r="E82" s="32">
        <f>2*(females!E81-females!E82)/(females!E81+females!E82)</f>
        <v>9.6015536281496353E-2</v>
      </c>
      <c r="F82" s="32">
        <f>2*(females!F81-females!F82)/(females!F81+females!F82)</f>
        <v>8.4158813235506613E-2</v>
      </c>
      <c r="G82" s="32">
        <f>2*(females!G81-females!G82)/(females!G81+females!G82)</f>
        <v>0.10156146619028715</v>
      </c>
      <c r="H82" s="32">
        <f>2*(females!H81-females!H82)/(females!H81+females!H82)</f>
        <v>9.2697143808810056E-2</v>
      </c>
      <c r="I82" s="32">
        <f>2*(females!I81-females!I82)/(females!I81+females!I82)</f>
        <v>9.3974940015995739E-2</v>
      </c>
      <c r="J82" s="32">
        <f>2*(females!J81-females!J82)/(females!J81+females!J82)</f>
        <v>0.10227328763745747</v>
      </c>
      <c r="K82" s="32">
        <f>2*(females!K81-females!K82)/(females!K81+females!K82)</f>
        <v>9.3943360304616849E-2</v>
      </c>
      <c r="L82" s="32">
        <f>2*(females!L81-females!L82)/(females!L81+females!L82)</f>
        <v>0.10016970279483983</v>
      </c>
      <c r="M82" s="32">
        <f>2*(females!M81-females!M82)/(females!M81+females!M82)</f>
        <v>8.8279881665513746E-2</v>
      </c>
      <c r="N82" s="32">
        <f>2*(females!N81-females!N82)/(females!N81+females!N82)</f>
        <v>9.8310567936736162E-2</v>
      </c>
      <c r="O82" s="32">
        <f>2*(females!O81-females!O82)/(females!O81+females!O82)</f>
        <v>0.10013768932281887</v>
      </c>
      <c r="P82" s="32">
        <f>2*(females!P81-females!P82)/(females!P81+females!P82)</f>
        <v>9.9120333995778839E-2</v>
      </c>
      <c r="Q82" s="32">
        <f>2*(females!Q81-females!Q82)/(females!Q81+females!Q82)</f>
        <v>9.6156178004122711E-2</v>
      </c>
      <c r="R82" s="32">
        <f>2*(females!R81-females!R82)/(females!R81+females!R82)</f>
        <v>0.10046607975142413</v>
      </c>
      <c r="S82" s="32">
        <f>2*(females!S81-females!S82)/(females!S81+females!S82)</f>
        <v>9.6088448113136882E-2</v>
      </c>
      <c r="T82" s="32">
        <f>2*(females!T81-females!T82)/(females!T81+females!T82)</f>
        <v>0.10181653727293284</v>
      </c>
      <c r="U82" s="32">
        <f>2*(females!U81-females!U82)/(females!U81+females!U82)</f>
        <v>9.1950370488062053E-2</v>
      </c>
      <c r="V82" s="32">
        <f>2*(females!V81-females!V82)/(females!V81+females!V82)</f>
        <v>9.0772014475271418E-2</v>
      </c>
      <c r="W82" s="32">
        <f>2*(females!W81-females!W82)/(females!W81+females!W82)</f>
        <v>0.10717523839299671</v>
      </c>
      <c r="X82" s="32">
        <f>2*(females!X81-females!X82)/(females!X81+females!X82)</f>
        <v>0.10228128861163849</v>
      </c>
      <c r="Y82" s="32">
        <f>2*(females!Y81-females!Y82)/(females!Y81+females!Y82)</f>
        <v>9.930187098575817E-2</v>
      </c>
      <c r="Z82" s="32">
        <f>2*(females!Z81-females!Z82)/(females!Z81+females!Z82)</f>
        <v>9.3431014094844569E-2</v>
      </c>
      <c r="AA82" s="32">
        <f>2*(females!AA81-females!AA82)/(females!AA81+females!AA82)</f>
        <v>9.5403391324710388E-2</v>
      </c>
      <c r="AB82" s="32">
        <f>2*(females!AB81-females!AB82)/(females!AB81+females!AB82)</f>
        <v>8.9209086256446593E-2</v>
      </c>
      <c r="AC82" s="32">
        <f>2*(females!AC81-females!AC82)/(females!AC81+females!AC82)</f>
        <v>9.2326025430958608E-2</v>
      </c>
      <c r="AD82" s="32">
        <f>2*(females!AD81-females!AD82)/(females!AD81+females!AD82)</f>
        <v>9.0949906997626839E-2</v>
      </c>
      <c r="AE82" s="32">
        <f>2*(females!AE81-females!AE82)/(females!AE81+females!AE82)</f>
        <v>8.5192593070520684E-2</v>
      </c>
      <c r="AF82" s="32">
        <f>2*(females!AF81-females!AF82)/(females!AF81+females!AF82)</f>
        <v>9.1076392967618158E-2</v>
      </c>
      <c r="AG82" s="32">
        <f>2*(females!AG81-females!AG82)/(females!AG81+females!AG82)</f>
        <v>9.3766930840273668E-2</v>
      </c>
      <c r="AH82" s="32">
        <f>2*(females!AH81-females!AH82)/(females!AH81+females!AH82)</f>
        <v>8.8700799921720197E-2</v>
      </c>
      <c r="AI82" s="32">
        <f>2*(females!AI81-females!AI82)/(females!AI81+females!AI82)</f>
        <v>9.3051476834211097E-2</v>
      </c>
      <c r="AJ82" s="32">
        <f>2*(females!AJ81-females!AJ82)/(females!AJ81+females!AJ82)</f>
        <v>8.461902508282064E-2</v>
      </c>
      <c r="AK82" s="32">
        <f>2*(females!AK81-females!AK82)/(females!AK81+females!AK82)</f>
        <v>9.2991411927211581E-2</v>
      </c>
      <c r="AL82" s="32">
        <f>2*(females!AL81-females!AL82)/(females!AL81+females!AL82)</f>
        <v>8.2991018589431184E-2</v>
      </c>
      <c r="AM82" s="32">
        <f>2*(females!AM81-females!AM82)/(females!AM81+females!AM82)</f>
        <v>7.4256815098063408E-2</v>
      </c>
      <c r="AN82" s="32">
        <f>2*(females!AN81-females!AN82)/(females!AN81+females!AN82)</f>
        <v>8.2562423717020092E-2</v>
      </c>
      <c r="AO82" s="32">
        <f>2*(females!AO81-females!AO82)/(females!AO81+females!AO82)</f>
        <v>7.6715072608913373E-2</v>
      </c>
      <c r="AP82" s="32">
        <f>2*(females!AP81-females!AP82)/(females!AP81+females!AP82)</f>
        <v>7.8898180029513029E-2</v>
      </c>
      <c r="AQ82" s="32">
        <f>2*(females!AQ81-females!AQ82)/(females!AQ81+females!AQ82)</f>
        <v>8.1752213567671927E-2</v>
      </c>
      <c r="AR82" s="32">
        <f>2*(females!AR81-females!AR82)/(females!AR81+females!AR82)</f>
        <v>8.1059929676046874E-2</v>
      </c>
      <c r="AS82" s="32">
        <f>2*(females!AS81-females!AS82)/(females!AS81+females!AS82)</f>
        <v>8.3343750355125742E-2</v>
      </c>
      <c r="AT82" s="32">
        <f>2*(females!AT81-females!AT82)/(females!AT81+females!AT82)</f>
        <v>8.1735921600689418E-2</v>
      </c>
      <c r="AU82" s="32">
        <f>2*(females!AU81-females!AU82)/(females!AU81+females!AU82)</f>
        <v>8.0631302853525072E-2</v>
      </c>
      <c r="AV82" s="32">
        <f>2*(females!AV81-females!AV82)/(females!AV81+females!AV82)</f>
        <v>7.7401339470756336E-2</v>
      </c>
      <c r="AW82" s="32">
        <f>2*(females!AW81-females!AW82)/(females!AW81+females!AW82)</f>
        <v>8.0229800594542239E-2</v>
      </c>
      <c r="AX82" s="32">
        <f>2*(females!AX81-females!AX82)/(females!AX81+females!AX82)</f>
        <v>7.8750136567245707E-2</v>
      </c>
      <c r="AY82" s="32">
        <f>2*(females!AY81-females!AY82)/(females!AY81+females!AY82)</f>
        <v>8.0553240375734914E-2</v>
      </c>
      <c r="AZ82" s="32">
        <f>2*(females!AZ81-females!AZ82)/(females!AZ81+females!AZ82)</f>
        <v>7.7566345251301308E-2</v>
      </c>
      <c r="BA82" s="32">
        <f>2*(females!BA81-females!BA82)/(females!BA81+females!BA82)</f>
        <v>7.5280093866489456E-2</v>
      </c>
      <c r="BB82" s="32">
        <f>2*(females!BB81-females!BB82)/(females!BB81+females!BB82)</f>
        <v>7.532987128452788E-2</v>
      </c>
      <c r="BC82" s="32">
        <f>2*(females!BC81-females!BC82)/(females!BC81+females!BC82)</f>
        <v>7.2921034599138859E-2</v>
      </c>
      <c r="BD82" s="32">
        <f>2*(females!BD81-females!BD82)/(females!BD81+females!BD82)</f>
        <v>6.3870168099775346E-2</v>
      </c>
      <c r="BE82" s="32">
        <f>2*(females!BE81-females!BE82)/(females!BE81+females!BE82)</f>
        <v>6.4374599600085416E-2</v>
      </c>
      <c r="BF82" s="32">
        <f>2*(females!BF81-females!BF82)/(females!BF81+females!BF82)</f>
        <v>6.5545259890228053E-2</v>
      </c>
      <c r="BG82" s="32">
        <f>2*(females!BG81-females!BG82)/(females!BG81+females!BG82)</f>
        <v>5.710923566293416E-2</v>
      </c>
      <c r="BH82" s="32">
        <f>2*(females!BH81-females!BH82)/(females!BH81+females!BH82)</f>
        <v>5.9318878862552521E-2</v>
      </c>
      <c r="BI82" s="32">
        <f>2*(females!BI81-females!BI82)/(females!BI81+females!BI82)</f>
        <v>6.1093950981335805E-2</v>
      </c>
      <c r="BJ82" s="32">
        <f>2*(females!BJ81-females!BJ82)/(females!BJ81+females!BJ82)</f>
        <v>5.2996174725303449E-2</v>
      </c>
      <c r="BK82" s="32">
        <f>2*(females!BK81-females!BK82)/(females!BK81+females!BK82)</f>
        <v>5.5987122961718802E-2</v>
      </c>
      <c r="BL82" s="32">
        <f>2*(females!BL81-females!BL82)/(females!BL81+females!BL82)</f>
        <v>5.4417577904409875E-2</v>
      </c>
      <c r="BM82" s="32">
        <f>2*(females!BM81-females!BM82)/(females!BM81+females!BM82)</f>
        <v>5.5675100999362112E-2</v>
      </c>
      <c r="BN82" s="32">
        <f>2*(females!BN81-females!BN82)/(females!BN81+females!BN82)</f>
        <v>5.7042187272836116E-2</v>
      </c>
      <c r="BO82" s="32">
        <f>2*(females!BO81-females!BO82)/(females!BO81+females!BO82)</f>
        <v>5.0539584883264092E-2</v>
      </c>
      <c r="BP82" s="32">
        <f>2*(females!BP81-females!BP82)/(females!BP81+females!BP82)</f>
        <v>5.1941586458679058E-2</v>
      </c>
      <c r="BQ82" s="32">
        <f>2*(females!BQ81-females!BQ82)/(females!BQ81+females!BQ82)</f>
        <v>5.3297593303677879E-2</v>
      </c>
      <c r="BR82" s="32">
        <f>2*(females!BR81-females!BR82)/(females!BR81+females!BR82)</f>
        <v>5.2739409160002644E-2</v>
      </c>
      <c r="BS82" s="32">
        <f>2*(females!BS81-females!BS82)/(females!BS81+females!BS82)</f>
        <v>5.0820684291132442E-2</v>
      </c>
      <c r="BT82" s="32">
        <f>2*(females!BT81-females!BT82)/(females!BT81+females!BT82)</f>
        <v>4.896415886852451E-2</v>
      </c>
      <c r="BU82" s="32">
        <f>2*(females!BU81-females!BU82)/(females!BU81+females!BU82)</f>
        <v>4.7673886636482671E-2</v>
      </c>
      <c r="BV82" s="32">
        <f>2*(females!BV81-females!BV82)/(females!BV81+females!BV82)</f>
        <v>4.6418289454388278E-2</v>
      </c>
      <c r="BW82" s="32">
        <f>2*(females!BW81-females!BW82)/(females!BW81+females!BW82)</f>
        <v>4.560532603400682E-2</v>
      </c>
      <c r="BX82" s="32">
        <f>2*(females!BX81-females!BX82)/(females!BX81+females!BX82)</f>
        <v>4.5506829071352943E-2</v>
      </c>
      <c r="BY82" s="32">
        <f>2*(females!BY81-females!BY82)/(females!BY81+females!BY82)</f>
        <v>4.444578960510287E-2</v>
      </c>
      <c r="BZ82" s="32">
        <f>2*(females!BZ81-females!BZ82)/(females!BZ81+females!BZ82)</f>
        <v>4.1099881227169843E-2</v>
      </c>
      <c r="CA82" s="32">
        <f>2*(females!CA81-females!CA82)/(females!CA81+females!CA82)</f>
        <v>3.9358514950361273E-2</v>
      </c>
      <c r="CB82" s="32">
        <f>2*(females!CB81-females!CB82)/(females!CB81+females!CB82)</f>
        <v>3.9344262295081971E-2</v>
      </c>
      <c r="CC82" s="32">
        <f>2*(females!CC81-females!CC82)/(females!CC81+females!CC82)</f>
        <v>3.5398356862997901E-2</v>
      </c>
      <c r="CD82" s="32">
        <f>2*(females!CD81-females!CD82)/(females!CD81+females!CD82)</f>
        <v>3.6965298028280934E-2</v>
      </c>
      <c r="CE82" s="32">
        <f>2*(females!CE81-females!CE82)/(females!CE81+females!CE82)</f>
        <v>3.7248776202721753E-2</v>
      </c>
      <c r="CF82" s="32">
        <f>2*(females!CF81-females!CF82)/(females!CF81+females!CF82)</f>
        <v>3.542160088868395E-2</v>
      </c>
      <c r="CG82" s="32">
        <f>2*(females!CG81-females!CG82)/(females!CG81+females!CG82)</f>
        <v>3.5590049199639665E-2</v>
      </c>
      <c r="CH82" s="32">
        <f>2*(females!CH81-females!CH82)/(females!CH81+females!CH82)</f>
        <v>3.1876045186171119E-2</v>
      </c>
      <c r="CI82" s="32">
        <f>2*(females!CI81-females!CI82)/(females!CI81+females!CI82)</f>
        <v>3.2732512301878583E-2</v>
      </c>
      <c r="CJ82" s="32">
        <f>2*(females!CJ81-females!CJ82)/(females!CJ81+females!CJ82)</f>
        <v>3.2922651519795135E-2</v>
      </c>
      <c r="CK82" s="32">
        <f>2*(females!CK81-females!CK82)/(females!CK81+females!CK82)</f>
        <v>3.3485334988262595E-2</v>
      </c>
      <c r="CL82" s="32">
        <f>2*(females!CL81-females!CL82)/(females!CL81+females!CL82)</f>
        <v>3.0637320369677867E-2</v>
      </c>
      <c r="CM82" s="32">
        <f>2*(females!CM81-females!CM82)/(females!CM81+females!CM82)</f>
        <v>2.9078174124139395E-2</v>
      </c>
      <c r="CN82" s="32">
        <f>2*(females!CN81-females!CN82)/(females!CN81+females!CN82)</f>
        <v>2.7857435477263416E-2</v>
      </c>
    </row>
    <row r="83" spans="1:92" x14ac:dyDescent="0.25">
      <c r="A83" s="31">
        <f>'2a) male mx'!A83</f>
        <v>80</v>
      </c>
      <c r="B83" s="32">
        <f>2*(females!B82-females!B83)/(females!B82+females!B83)</f>
        <v>0.11449112906343009</v>
      </c>
      <c r="C83" s="32">
        <f>2*(females!C82-females!C83)/(females!C82+females!C83)</f>
        <v>0.11544836882274723</v>
      </c>
      <c r="D83" s="32">
        <f>2*(females!D82-females!D83)/(females!D82+females!D83)</f>
        <v>0.11804139323573952</v>
      </c>
      <c r="E83" s="32">
        <f>2*(females!E82-females!E83)/(females!E82+females!E83)</f>
        <v>0.11972076149293659</v>
      </c>
      <c r="F83" s="32">
        <f>2*(females!F82-females!F83)/(females!F82+females!F83)</f>
        <v>0.11529053071932499</v>
      </c>
      <c r="G83" s="32">
        <f>2*(females!G82-females!G83)/(females!G82+females!G83)</f>
        <v>0.11335346541945938</v>
      </c>
      <c r="H83" s="32">
        <f>2*(females!H82-females!H83)/(females!H82+females!H83)</f>
        <v>0.10317154243108737</v>
      </c>
      <c r="I83" s="32">
        <f>2*(females!I82-females!I83)/(females!I82+females!I83)</f>
        <v>0.10523216224671955</v>
      </c>
      <c r="J83" s="32">
        <f>2*(females!J82-females!J83)/(females!J82+females!J83)</f>
        <v>0.10936729212723585</v>
      </c>
      <c r="K83" s="32">
        <f>2*(females!K82-females!K83)/(females!K82+females!K83)</f>
        <v>9.5393822456955046E-2</v>
      </c>
      <c r="L83" s="32">
        <f>2*(females!L82-females!L83)/(females!L82+females!L83)</f>
        <v>0.10377170225503891</v>
      </c>
      <c r="M83" s="32">
        <f>2*(females!M82-females!M83)/(females!M82+females!M83)</f>
        <v>9.3617021276595741E-2</v>
      </c>
      <c r="N83" s="32">
        <f>2*(females!N82-females!N83)/(females!N82+females!N83)</f>
        <v>0.10114181697832203</v>
      </c>
      <c r="O83" s="32">
        <f>2*(females!O82-females!O83)/(females!O82+females!O83)</f>
        <v>0.10341781142273113</v>
      </c>
      <c r="P83" s="32">
        <f>2*(females!P82-females!P83)/(females!P82+females!P83)</f>
        <v>0.10681965645596421</v>
      </c>
      <c r="Q83" s="32">
        <f>2*(females!Q82-females!Q83)/(females!Q82+females!Q83)</f>
        <v>0.10173348504116191</v>
      </c>
      <c r="R83" s="32">
        <f>2*(females!R82-females!R83)/(females!R82+females!R83)</f>
        <v>9.9530639279114264E-2</v>
      </c>
      <c r="S83" s="32">
        <f>2*(females!S82-females!S83)/(females!S82+females!S83)</f>
        <v>0.10226126081418623</v>
      </c>
      <c r="T83" s="32">
        <f>2*(females!T82-females!T83)/(females!T82+females!T83)</f>
        <v>0.10301633430203427</v>
      </c>
      <c r="U83" s="32">
        <f>2*(females!U82-females!U83)/(females!U82+females!U83)</f>
        <v>0.10102745172885454</v>
      </c>
      <c r="V83" s="32">
        <f>2*(females!V82-females!V83)/(females!V82+females!V83)</f>
        <v>0.10566577420052217</v>
      </c>
      <c r="W83" s="32">
        <f>2*(females!W82-females!W83)/(females!W82+females!W83)</f>
        <v>9.8655019412090955E-2</v>
      </c>
      <c r="X83" s="32">
        <f>2*(females!X82-females!X83)/(females!X82+females!X83)</f>
        <v>0.10320296583280451</v>
      </c>
      <c r="Y83" s="32">
        <f>2*(females!Y82-females!Y83)/(females!Y82+females!Y83)</f>
        <v>9.2056125036499722E-2</v>
      </c>
      <c r="Z83" s="32">
        <f>2*(females!Z82-females!Z83)/(females!Z82+females!Z83)</f>
        <v>0.10542747358309318</v>
      </c>
      <c r="AA83" s="32">
        <f>2*(females!AA82-females!AA83)/(females!AA82+females!AA83)</f>
        <v>0.10264754634346629</v>
      </c>
      <c r="AB83" s="32">
        <f>2*(females!AB82-females!AB83)/(females!AB82+females!AB83)</f>
        <v>0.10297664610985138</v>
      </c>
      <c r="AC83" s="32">
        <f>2*(females!AC82-females!AC83)/(females!AC82+females!AC83)</f>
        <v>9.7024367733964487E-2</v>
      </c>
      <c r="AD83" s="32">
        <f>2*(females!AD82-females!AD83)/(females!AD82+females!AD83)</f>
        <v>0.10168055359412512</v>
      </c>
      <c r="AE83" s="32">
        <f>2*(females!AE82-females!AE83)/(females!AE82+females!AE83)</f>
        <v>0.10166418808866227</v>
      </c>
      <c r="AF83" s="32">
        <f>2*(females!AF82-females!AF83)/(females!AF82+females!AF83)</f>
        <v>0.10358565737051793</v>
      </c>
      <c r="AG83" s="32">
        <f>2*(females!AG82-females!AG83)/(females!AG82+females!AG83)</f>
        <v>9.8334281077932351E-2</v>
      </c>
      <c r="AH83" s="32">
        <f>2*(females!AH82-females!AH83)/(females!AH82+females!AH83)</f>
        <v>9.0432363013698627E-2</v>
      </c>
      <c r="AI83" s="32">
        <f>2*(females!AI82-females!AI83)/(females!AI82+females!AI83)</f>
        <v>9.3243819266837169E-2</v>
      </c>
      <c r="AJ83" s="32">
        <f>2*(females!AJ82-females!AJ83)/(females!AJ82+females!AJ83)</f>
        <v>8.7396041518922052E-2</v>
      </c>
      <c r="AK83" s="32">
        <f>2*(females!AK82-females!AK83)/(females!AK82+females!AK83)</f>
        <v>9.79967228711877E-2</v>
      </c>
      <c r="AL83" s="32">
        <f>2*(females!AL82-females!AL83)/(females!AL82+females!AL83)</f>
        <v>8.8810216209381718E-2</v>
      </c>
      <c r="AM83" s="32">
        <f>2*(females!AM82-females!AM83)/(females!AM82+females!AM83)</f>
        <v>8.4961210193402692E-2</v>
      </c>
      <c r="AN83" s="32">
        <f>2*(females!AN82-females!AN83)/(females!AN82+females!AN83)</f>
        <v>8.4704773479840761E-2</v>
      </c>
      <c r="AO83" s="32">
        <f>2*(females!AO82-females!AO83)/(females!AO82+females!AO83)</f>
        <v>8.933428429820002E-2</v>
      </c>
      <c r="AP83" s="32">
        <f>2*(females!AP82-females!AP83)/(females!AP82+females!AP83)</f>
        <v>8.2887922350347837E-2</v>
      </c>
      <c r="AQ83" s="32">
        <f>2*(females!AQ82-females!AQ83)/(females!AQ82+females!AQ83)</f>
        <v>8.4873919178032636E-2</v>
      </c>
      <c r="AR83" s="32">
        <f>2*(females!AR82-females!AR83)/(females!AR82+females!AR83)</f>
        <v>8.1071065686450297E-2</v>
      </c>
      <c r="AS83" s="32">
        <f>2*(females!AS82-females!AS83)/(females!AS82+females!AS83)</f>
        <v>8.9652096342551293E-2</v>
      </c>
      <c r="AT83" s="32">
        <f>2*(females!AT82-females!AT83)/(females!AT82+females!AT83)</f>
        <v>8.6325402547464555E-2</v>
      </c>
      <c r="AU83" s="32">
        <f>2*(females!AU82-females!AU83)/(females!AU82+females!AU83)</f>
        <v>8.7471873501457048E-2</v>
      </c>
      <c r="AV83" s="32">
        <f>2*(females!AV82-females!AV83)/(females!AV82+females!AV83)</f>
        <v>8.1262029307229977E-2</v>
      </c>
      <c r="AW83" s="32">
        <f>2*(females!AW82-females!AW83)/(females!AW82+females!AW83)</f>
        <v>8.7885209178422227E-2</v>
      </c>
      <c r="AX83" s="32">
        <f>2*(females!AX82-females!AX83)/(females!AX82+females!AX83)</f>
        <v>7.8284917389557285E-2</v>
      </c>
      <c r="AY83" s="32">
        <f>2*(females!AY82-females!AY83)/(females!AY82+females!AY83)</f>
        <v>8.8198894756834248E-2</v>
      </c>
      <c r="AZ83" s="32">
        <f>2*(females!AZ82-females!AZ83)/(females!AZ82+females!AZ83)</f>
        <v>7.9568006646051598E-2</v>
      </c>
      <c r="BA83" s="32">
        <f>2*(females!BA82-females!BA83)/(females!BA82+females!BA83)</f>
        <v>7.6814484504896141E-2</v>
      </c>
      <c r="BB83" s="32">
        <f>2*(females!BB82-females!BB83)/(females!BB82+females!BB83)</f>
        <v>7.9944098090382026E-2</v>
      </c>
      <c r="BC83" s="32">
        <f>2*(females!BC82-females!BC83)/(females!BC82+females!BC83)</f>
        <v>7.9551474483489315E-2</v>
      </c>
      <c r="BD83" s="32">
        <f>2*(females!BD82-females!BD83)/(females!BD82+females!BD83)</f>
        <v>7.1806774497715234E-2</v>
      </c>
      <c r="BE83" s="32">
        <f>2*(females!BE82-females!BE83)/(females!BE82+females!BE83)</f>
        <v>7.2868265402646543E-2</v>
      </c>
      <c r="BF83" s="32">
        <f>2*(females!BF82-females!BF83)/(females!BF82+females!BF83)</f>
        <v>6.4626868650579802E-2</v>
      </c>
      <c r="BG83" s="32">
        <f>2*(females!BG82-females!BG83)/(females!BG82+females!BG83)</f>
        <v>6.7644382698535385E-2</v>
      </c>
      <c r="BH83" s="32">
        <f>2*(females!BH82-females!BH83)/(females!BH82+females!BH83)</f>
        <v>6.2729062832700522E-2</v>
      </c>
      <c r="BI83" s="32">
        <f>2*(females!BI82-females!BI83)/(females!BI82+females!BI83)</f>
        <v>6.3108106849901771E-2</v>
      </c>
      <c r="BJ83" s="32">
        <f>2*(females!BJ82-females!BJ83)/(females!BJ82+females!BJ83)</f>
        <v>6.2471155088703871E-2</v>
      </c>
      <c r="BK83" s="32">
        <f>2*(females!BK82-females!BK83)/(females!BK82+females!BK83)</f>
        <v>5.9632049677927616E-2</v>
      </c>
      <c r="BL83" s="32">
        <f>2*(females!BL82-females!BL83)/(females!BL82+females!BL83)</f>
        <v>5.9897814979889122E-2</v>
      </c>
      <c r="BM83" s="32">
        <f>2*(females!BM82-females!BM83)/(females!BM82+females!BM83)</f>
        <v>5.8976114133371761E-2</v>
      </c>
      <c r="BN83" s="32">
        <f>2*(females!BN82-females!BN83)/(females!BN82+females!BN83)</f>
        <v>6.455599578350478E-2</v>
      </c>
      <c r="BO83" s="32">
        <f>2*(females!BO82-females!BO83)/(females!BO82+females!BO83)</f>
        <v>5.7867939678982058E-2</v>
      </c>
      <c r="BP83" s="32">
        <f>2*(females!BP82-females!BP83)/(females!BP82+females!BP83)</f>
        <v>5.9943495885026413E-2</v>
      </c>
      <c r="BQ83" s="32">
        <f>2*(females!BQ82-females!BQ83)/(females!BQ82+females!BQ83)</f>
        <v>5.8998486772302718E-2</v>
      </c>
      <c r="BR83" s="32">
        <f>2*(females!BR82-females!BR83)/(females!BR82+females!BR83)</f>
        <v>5.9825400015729731E-2</v>
      </c>
      <c r="BS83" s="32">
        <f>2*(females!BS82-females!BS83)/(females!BS82+females!BS83)</f>
        <v>5.4131704143111851E-2</v>
      </c>
      <c r="BT83" s="32">
        <f>2*(females!BT82-females!BT83)/(females!BT82+females!BT83)</f>
        <v>5.2902302198991225E-2</v>
      </c>
      <c r="BU83" s="32">
        <f>2*(females!BU82-females!BU83)/(females!BU82+females!BU83)</f>
        <v>5.5457285931388427E-2</v>
      </c>
      <c r="BV83" s="32">
        <f>2*(females!BV82-females!BV83)/(females!BV82+females!BV83)</f>
        <v>4.9772839546164994E-2</v>
      </c>
      <c r="BW83" s="32">
        <f>2*(females!BW82-females!BW83)/(females!BW82+females!BW83)</f>
        <v>5.2590547344485948E-2</v>
      </c>
      <c r="BX83" s="32">
        <f>2*(females!BX82-females!BX83)/(females!BX82+females!BX83)</f>
        <v>5.0868050004795856E-2</v>
      </c>
      <c r="BY83" s="32">
        <f>2*(females!BY82-females!BY83)/(females!BY82+females!BY83)</f>
        <v>4.8459581348530123E-2</v>
      </c>
      <c r="BZ83" s="32">
        <f>2*(females!BZ82-females!BZ83)/(females!BZ82+females!BZ83)</f>
        <v>4.9471290239384777E-2</v>
      </c>
      <c r="CA83" s="32">
        <f>2*(females!CA82-females!CA83)/(females!CA82+females!CA83)</f>
        <v>4.701084039927015E-2</v>
      </c>
      <c r="CB83" s="32">
        <f>2*(females!CB82-females!CB83)/(females!CB82+females!CB83)</f>
        <v>4.4181596799443383E-2</v>
      </c>
      <c r="CC83" s="32">
        <f>2*(females!CC82-females!CC83)/(females!CC82+females!CC83)</f>
        <v>4.3236639401659741E-2</v>
      </c>
      <c r="CD83" s="32">
        <f>2*(females!CD82-females!CD83)/(females!CD82+females!CD83)</f>
        <v>4.3442616896977038E-2</v>
      </c>
      <c r="CE83" s="32">
        <f>2*(females!CE82-females!CE83)/(females!CE82+females!CE83)</f>
        <v>4.2989344836485636E-2</v>
      </c>
      <c r="CF83" s="32">
        <f>2*(females!CF82-females!CF83)/(females!CF82+females!CF83)</f>
        <v>3.9706661057151767E-2</v>
      </c>
      <c r="CG83" s="32">
        <f>2*(females!CG82-females!CG83)/(females!CG82+females!CG83)</f>
        <v>3.882252252900182E-2</v>
      </c>
      <c r="CH83" s="32">
        <f>2*(females!CH82-females!CH83)/(females!CH82+females!CH83)</f>
        <v>3.8429997454967058E-2</v>
      </c>
      <c r="CI83" s="32">
        <f>2*(females!CI82-females!CI83)/(females!CI82+females!CI83)</f>
        <v>3.6573438874230431E-2</v>
      </c>
      <c r="CJ83" s="32">
        <f>2*(females!CJ82-females!CJ83)/(females!CJ82+females!CJ83)</f>
        <v>3.7645332430296871E-2</v>
      </c>
      <c r="CK83" s="32">
        <f>2*(females!CK82-females!CK83)/(females!CK82+females!CK83)</f>
        <v>3.690583492289741E-2</v>
      </c>
      <c r="CL83" s="32">
        <f>2*(females!CL82-females!CL83)/(females!CL82+females!CL83)</f>
        <v>3.5981553585728882E-2</v>
      </c>
      <c r="CM83" s="32">
        <f>2*(females!CM82-females!CM83)/(females!CM82+females!CM83)</f>
        <v>3.5957519698526889E-2</v>
      </c>
      <c r="CN83" s="32">
        <f>2*(females!CN82-females!CN83)/(females!CN82+females!CN83)</f>
        <v>3.4061403209868127E-2</v>
      </c>
    </row>
    <row r="84" spans="1:92" x14ac:dyDescent="0.25">
      <c r="A84" s="31">
        <f>'2a) male mx'!A84</f>
        <v>81</v>
      </c>
      <c r="B84" s="32">
        <f>2*(females!B83-females!B84)/(females!B83+females!B84)</f>
        <v>8.9571419392148049E-2</v>
      </c>
      <c r="C84" s="32">
        <f>2*(females!C83-females!C84)/(females!C83+females!C84)</f>
        <v>9.3950494849116564E-2</v>
      </c>
      <c r="D84" s="32">
        <f>2*(females!D83-females!D84)/(females!D83+females!D84)</f>
        <v>0.10611470149590997</v>
      </c>
      <c r="E84" s="32">
        <f>2*(females!E83-females!E84)/(females!E83+females!E84)</f>
        <v>9.2150866462793066E-2</v>
      </c>
      <c r="F84" s="32">
        <f>2*(females!F83-females!F84)/(females!F83+females!F84)</f>
        <v>0.10885001388393034</v>
      </c>
      <c r="G84" s="32">
        <f>2*(females!G83-females!G84)/(females!G83+females!G84)</f>
        <v>9.8987995247265134E-2</v>
      </c>
      <c r="H84" s="32">
        <f>2*(females!H83-females!H84)/(females!H83+females!H84)</f>
        <v>9.4836328235914494E-2</v>
      </c>
      <c r="I84" s="32">
        <f>2*(females!I83-females!I84)/(females!I83+females!I84)</f>
        <v>0.10037129217838345</v>
      </c>
      <c r="J84" s="32">
        <f>2*(females!J83-females!J84)/(females!J83+females!J84)</f>
        <v>9.5839915745129012E-2</v>
      </c>
      <c r="K84" s="32">
        <f>2*(females!K83-females!K84)/(females!K83+females!K84)</f>
        <v>8.3944609439295811E-2</v>
      </c>
      <c r="L84" s="32">
        <f>2*(females!L83-females!L84)/(females!L83+females!L84)</f>
        <v>9.5528642052450707E-2</v>
      </c>
      <c r="M84" s="32">
        <f>2*(females!M83-females!M84)/(females!M83+females!M84)</f>
        <v>9.4236387782204514E-2</v>
      </c>
      <c r="N84" s="32">
        <f>2*(females!N83-females!N84)/(females!N83+females!N84)</f>
        <v>8.8491709589938669E-2</v>
      </c>
      <c r="O84" s="32">
        <f>2*(females!O83-females!O84)/(females!O83+females!O84)</f>
        <v>0.10271183836521472</v>
      </c>
      <c r="P84" s="32">
        <f>2*(females!P83-females!P84)/(females!P83+females!P84)</f>
        <v>0.10167563878990067</v>
      </c>
      <c r="Q84" s="32">
        <f>2*(females!Q83-females!Q84)/(females!Q83+females!Q84)</f>
        <v>9.1207373271889394E-2</v>
      </c>
      <c r="R84" s="32">
        <f>2*(females!R83-females!R84)/(females!R83+females!R84)</f>
        <v>9.7465886939571145E-2</v>
      </c>
      <c r="S84" s="32">
        <f>2*(females!S83-females!S84)/(females!S83+females!S84)</f>
        <v>0.10248139867316644</v>
      </c>
      <c r="T84" s="32">
        <f>2*(females!T83-females!T84)/(females!T83+females!T84)</f>
        <v>0.10637587626571715</v>
      </c>
      <c r="U84" s="32">
        <f>2*(females!U83-females!U84)/(females!U83+females!U84)</f>
        <v>9.5107741980767879E-2</v>
      </c>
      <c r="V84" s="32">
        <f>2*(females!V83-females!V84)/(females!V83+females!V84)</f>
        <v>0.10418205999704448</v>
      </c>
      <c r="W84" s="32">
        <f>2*(females!W83-females!W84)/(females!W83+females!W84)</f>
        <v>0.10044612939667222</v>
      </c>
      <c r="X84" s="32">
        <f>2*(females!X83-females!X84)/(females!X83+females!X84)</f>
        <v>0.10185048112509253</v>
      </c>
      <c r="Y84" s="32">
        <f>2*(females!Y83-females!Y84)/(females!Y83+females!Y84)</f>
        <v>9.4158527739824235E-2</v>
      </c>
      <c r="Z84" s="32">
        <f>2*(females!Z83-females!Z84)/(females!Z83+females!Z84)</f>
        <v>9.5004149377593355E-2</v>
      </c>
      <c r="AA84" s="32">
        <f>2*(females!AA83-females!AA84)/(females!AA83+females!AA84)</f>
        <v>9.7540473748802176E-2</v>
      </c>
      <c r="AB84" s="32">
        <f>2*(females!AB83-females!AB84)/(females!AB83+females!AB84)</f>
        <v>9.2795003345973681E-2</v>
      </c>
      <c r="AC84" s="32">
        <f>2*(females!AC83-females!AC84)/(females!AC83+females!AC84)</f>
        <v>0.10356572820166851</v>
      </c>
      <c r="AD84" s="32">
        <f>2*(females!AD83-females!AD84)/(females!AD83+females!AD84)</f>
        <v>9.8312545854732203E-2</v>
      </c>
      <c r="AE84" s="32">
        <f>2*(females!AE83-females!AE84)/(females!AE83+females!AE84)</f>
        <v>9.4282723167549487E-2</v>
      </c>
      <c r="AF84" s="32">
        <f>2*(females!AF83-females!AF84)/(females!AF83+females!AF84)</f>
        <v>9.8718662952646238E-2</v>
      </c>
      <c r="AG84" s="32">
        <f>2*(females!AG83-females!AG84)/(females!AG83+females!AG84)</f>
        <v>9.1173913706590212E-2</v>
      </c>
      <c r="AH84" s="32">
        <f>2*(females!AH83-females!AH84)/(females!AH83+females!AH84)</f>
        <v>9.4494658997534925E-2</v>
      </c>
      <c r="AI84" s="32">
        <f>2*(females!AI83-females!AI84)/(females!AI83+females!AI84)</f>
        <v>9.2595570499232518E-2</v>
      </c>
      <c r="AJ84" s="32">
        <f>2*(females!AJ83-females!AJ84)/(females!AJ83+females!AJ84)</f>
        <v>8.7624730834729006E-2</v>
      </c>
      <c r="AK84" s="32">
        <f>2*(females!AK83-females!AK84)/(females!AK83+females!AK84)</f>
        <v>0.10223754162528481</v>
      </c>
      <c r="AL84" s="32">
        <f>2*(females!AL83-females!AL84)/(females!AL83+females!AL84)</f>
        <v>8.8453514237948519E-2</v>
      </c>
      <c r="AM84" s="32">
        <f>2*(females!AM83-females!AM84)/(females!AM83+females!AM84)</f>
        <v>8.1966131225004291E-2</v>
      </c>
      <c r="AN84" s="32">
        <f>2*(females!AN83-females!AN84)/(females!AN83+females!AN84)</f>
        <v>8.8609991615049635E-2</v>
      </c>
      <c r="AO84" s="32">
        <f>2*(females!AO83-females!AO84)/(females!AO83+females!AO84)</f>
        <v>8.8339829556715335E-2</v>
      </c>
      <c r="AP84" s="32">
        <f>2*(females!AP83-females!AP84)/(females!AP83+females!AP84)</f>
        <v>8.4131053763995003E-2</v>
      </c>
      <c r="AQ84" s="32">
        <f>2*(females!AQ83-females!AQ84)/(females!AQ83+females!AQ84)</f>
        <v>8.4477463050954243E-2</v>
      </c>
      <c r="AR84" s="32">
        <f>2*(females!AR83-females!AR84)/(females!AR83+females!AR84)</f>
        <v>8.6269413217233082E-2</v>
      </c>
      <c r="AS84" s="32">
        <f>2*(females!AS83-females!AS84)/(females!AS83+females!AS84)</f>
        <v>8.8730543626979505E-2</v>
      </c>
      <c r="AT84" s="32">
        <f>2*(females!AT83-females!AT84)/(females!AT83+females!AT84)</f>
        <v>8.9069038342974832E-2</v>
      </c>
      <c r="AU84" s="32">
        <f>2*(females!AU83-females!AU84)/(females!AU83+females!AU84)</f>
        <v>8.6550586215222811E-2</v>
      </c>
      <c r="AV84" s="32">
        <f>2*(females!AV83-females!AV84)/(females!AV83+females!AV84)</f>
        <v>8.5420944558521561E-2</v>
      </c>
      <c r="AW84" s="32">
        <f>2*(females!AW83-females!AW84)/(females!AW83+females!AW84)</f>
        <v>8.7899301882800929E-2</v>
      </c>
      <c r="AX84" s="32">
        <f>2*(females!AX83-females!AX84)/(females!AX83+females!AX84)</f>
        <v>8.2904209258832268E-2</v>
      </c>
      <c r="AY84" s="32">
        <f>2*(females!AY83-females!AY84)/(females!AY83+females!AY84)</f>
        <v>8.8758584682115754E-2</v>
      </c>
      <c r="AZ84" s="32">
        <f>2*(females!AZ83-females!AZ84)/(females!AZ83+females!AZ84)</f>
        <v>8.151473843498705E-2</v>
      </c>
      <c r="BA84" s="32">
        <f>2*(females!BA83-females!BA84)/(females!BA83+females!BA84)</f>
        <v>8.1589095583420243E-2</v>
      </c>
      <c r="BB84" s="32">
        <f>2*(females!BB83-females!BB84)/(females!BB83+females!BB84)</f>
        <v>7.9536451250517351E-2</v>
      </c>
      <c r="BC84" s="32">
        <f>2*(females!BC83-females!BC84)/(females!BC83+females!BC84)</f>
        <v>8.4302569323830623E-2</v>
      </c>
      <c r="BD84" s="32">
        <f>2*(females!BD83-females!BD84)/(females!BD83+females!BD84)</f>
        <v>7.5184280664191E-2</v>
      </c>
      <c r="BE84" s="32">
        <f>2*(females!BE83-females!BE84)/(females!BE83+females!BE84)</f>
        <v>7.8502158192723812E-2</v>
      </c>
      <c r="BF84" s="32">
        <f>2*(females!BF83-females!BF84)/(females!BF83+females!BF84)</f>
        <v>7.7692785669902079E-2</v>
      </c>
      <c r="BG84" s="32">
        <f>2*(females!BG83-females!BG84)/(females!BG83+females!BG84)</f>
        <v>7.0987427780515686E-2</v>
      </c>
      <c r="BH84" s="32">
        <f>2*(females!BH83-females!BH84)/(females!BH83+females!BH84)</f>
        <v>7.0590604702683649E-2</v>
      </c>
      <c r="BI84" s="32">
        <f>2*(females!BI83-females!BI84)/(females!BI83+females!BI84)</f>
        <v>6.8304516847453242E-2</v>
      </c>
      <c r="BJ84" s="32">
        <f>2*(females!BJ83-females!BJ84)/(females!BJ83+females!BJ84)</f>
        <v>7.2592270779438778E-2</v>
      </c>
      <c r="BK84" s="32">
        <f>2*(females!BK83-females!BK84)/(females!BK83+females!BK84)</f>
        <v>7.2831683168316827E-2</v>
      </c>
      <c r="BL84" s="32">
        <f>2*(females!BL83-females!BL84)/(females!BL83+females!BL84)</f>
        <v>6.3356263367824725E-2</v>
      </c>
      <c r="BM84" s="32">
        <f>2*(females!BM83-females!BM84)/(females!BM83+females!BM84)</f>
        <v>6.5143021417277569E-2</v>
      </c>
      <c r="BN84" s="32">
        <f>2*(females!BN83-females!BN84)/(females!BN83+females!BN84)</f>
        <v>6.2559315140128996E-2</v>
      </c>
      <c r="BO84" s="32">
        <f>2*(females!BO83-females!BO84)/(females!BO83+females!BO84)</f>
        <v>6.1615414157120241E-2</v>
      </c>
      <c r="BP84" s="32">
        <f>2*(females!BP83-females!BP84)/(females!BP83+females!BP84)</f>
        <v>6.2726221127654011E-2</v>
      </c>
      <c r="BQ84" s="32">
        <f>2*(females!BQ83-females!BQ84)/(females!BQ83+females!BQ84)</f>
        <v>6.1782909930715939E-2</v>
      </c>
      <c r="BR84" s="32">
        <f>2*(females!BR83-females!BR84)/(females!BR83+females!BR84)</f>
        <v>6.6128777092232235E-2</v>
      </c>
      <c r="BS84" s="32">
        <f>2*(females!BS83-females!BS84)/(females!BS83+females!BS84)</f>
        <v>5.7376683016609038E-2</v>
      </c>
      <c r="BT84" s="32">
        <f>2*(females!BT83-females!BT84)/(females!BT83+females!BT84)</f>
        <v>5.4882119391447944E-2</v>
      </c>
      <c r="BU84" s="32">
        <f>2*(females!BU83-females!BU84)/(females!BU83+females!BU84)</f>
        <v>5.9274633271185845E-2</v>
      </c>
      <c r="BV84" s="32">
        <f>2*(females!BV83-females!BV84)/(females!BV83+females!BV84)</f>
        <v>5.6533843447368871E-2</v>
      </c>
      <c r="BW84" s="32">
        <f>2*(females!BW83-females!BW84)/(females!BW83+females!BW84)</f>
        <v>5.9853287292343106E-2</v>
      </c>
      <c r="BX84" s="32">
        <f>2*(females!BX83-females!BX84)/(females!BX83+females!BX84)</f>
        <v>5.5429120517877913E-2</v>
      </c>
      <c r="BY84" s="32">
        <f>2*(females!BY83-females!BY84)/(females!BY83+females!BY84)</f>
        <v>5.5876557229217458E-2</v>
      </c>
      <c r="BZ84" s="32">
        <f>2*(females!BZ83-females!BZ84)/(females!BZ83+females!BZ84)</f>
        <v>5.1691822038078324E-2</v>
      </c>
      <c r="CA84" s="32">
        <f>2*(females!CA83-females!CA84)/(females!CA83+females!CA84)</f>
        <v>5.1855372000676588E-2</v>
      </c>
      <c r="CB84" s="32">
        <f>2*(females!CB83-females!CB84)/(females!CB83+females!CB84)</f>
        <v>5.0149433579350422E-2</v>
      </c>
      <c r="CC84" s="32">
        <f>2*(females!CC83-females!CC84)/(females!CC83+females!CC84)</f>
        <v>5.0234939664996328E-2</v>
      </c>
      <c r="CD84" s="32">
        <f>2*(females!CD83-females!CD84)/(females!CD83+females!CD84)</f>
        <v>4.856320950230443E-2</v>
      </c>
      <c r="CE84" s="32">
        <f>2*(females!CE83-females!CE84)/(females!CE83+females!CE84)</f>
        <v>4.7523530319395157E-2</v>
      </c>
      <c r="CF84" s="32">
        <f>2*(females!CF83-females!CF84)/(females!CF83+females!CF84)</f>
        <v>4.7069695569509989E-2</v>
      </c>
      <c r="CG84" s="32">
        <f>2*(females!CG83-females!CG84)/(females!CG83+females!CG84)</f>
        <v>4.7483894219939635E-2</v>
      </c>
      <c r="CH84" s="32">
        <f>2*(females!CH83-females!CH84)/(females!CH83+females!CH84)</f>
        <v>4.3300882218654725E-2</v>
      </c>
      <c r="CI84" s="32">
        <f>2*(females!CI83-females!CI84)/(females!CI83+females!CI84)</f>
        <v>4.4037503662467038E-2</v>
      </c>
      <c r="CJ84" s="32">
        <f>2*(females!CJ83-females!CJ84)/(females!CJ83+females!CJ84)</f>
        <v>4.1902189073717899E-2</v>
      </c>
      <c r="CK84" s="32">
        <f>2*(females!CK83-females!CK84)/(females!CK83+females!CK84)</f>
        <v>4.292943982316328E-2</v>
      </c>
      <c r="CL84" s="32">
        <f>2*(females!CL83-females!CL84)/(females!CL83+females!CL84)</f>
        <v>3.8696917145600737E-2</v>
      </c>
      <c r="CM84" s="32">
        <f>2*(females!CM83-females!CM84)/(females!CM83+females!CM84)</f>
        <v>3.9356858281161068E-2</v>
      </c>
      <c r="CN84" s="32">
        <f>2*(females!CN83-females!CN84)/(females!CN83+females!CN84)</f>
        <v>3.7346742753827898E-2</v>
      </c>
    </row>
    <row r="85" spans="1:92" x14ac:dyDescent="0.25">
      <c r="A85" s="31">
        <f>'2a) male mx'!A85</f>
        <v>82</v>
      </c>
      <c r="B85" s="32">
        <f>2*(females!B84-females!B85)/(females!B84+females!B85)</f>
        <v>0.11410016354198763</v>
      </c>
      <c r="C85" s="32">
        <f>2*(females!C84-females!C85)/(females!C84+females!C85)</f>
        <v>0.13357498867240597</v>
      </c>
      <c r="D85" s="32">
        <f>2*(females!D84-females!D85)/(females!D84+females!D85)</f>
        <v>0.12478134110787172</v>
      </c>
      <c r="E85" s="32">
        <f>2*(females!E84-females!E85)/(females!E84+females!E85)</f>
        <v>0.12885026616315573</v>
      </c>
      <c r="F85" s="32">
        <f>2*(females!F84-females!F85)/(females!F84+females!F85)</f>
        <v>0.12816106064326049</v>
      </c>
      <c r="G85" s="32">
        <f>2*(females!G84-females!G85)/(females!G84+females!G85)</f>
        <v>0.12537504867043814</v>
      </c>
      <c r="H85" s="32">
        <f>2*(females!H84-females!H85)/(females!H84+females!H85)</f>
        <v>0.12625908236945155</v>
      </c>
      <c r="I85" s="32">
        <f>2*(females!I84-females!I85)/(females!I84+females!I85)</f>
        <v>0.12181838897117465</v>
      </c>
      <c r="J85" s="32">
        <f>2*(females!J84-females!J85)/(females!J84+females!J85)</f>
        <v>0.12826259196378043</v>
      </c>
      <c r="K85" s="32">
        <f>2*(females!K84-females!K85)/(females!K84+females!K85)</f>
        <v>0.11126444032645981</v>
      </c>
      <c r="L85" s="32">
        <f>2*(females!L84-females!L85)/(females!L84+females!L85)</f>
        <v>0.11166809308391409</v>
      </c>
      <c r="M85" s="32">
        <f>2*(females!M84-females!M85)/(females!M84+females!M85)</f>
        <v>0.11595399587142435</v>
      </c>
      <c r="N85" s="32">
        <f>2*(females!N84-females!N85)/(females!N84+females!N85)</f>
        <v>0.12637929987244639</v>
      </c>
      <c r="O85" s="32">
        <f>2*(females!O84-females!O85)/(females!O84+females!O85)</f>
        <v>0.12923527890335373</v>
      </c>
      <c r="P85" s="32">
        <f>2*(females!P84-females!P85)/(females!P84+females!P85)</f>
        <v>0.12240918916627813</v>
      </c>
      <c r="Q85" s="32">
        <f>2*(females!Q84-females!Q85)/(females!Q84+females!Q85)</f>
        <v>0.12174982071509066</v>
      </c>
      <c r="R85" s="32">
        <f>2*(females!R84-females!R85)/(females!R84+females!R85)</f>
        <v>0.11010129318973455</v>
      </c>
      <c r="S85" s="32">
        <f>2*(females!S84-females!S85)/(females!S84+females!S85)</f>
        <v>0.13585824205293232</v>
      </c>
      <c r="T85" s="32">
        <f>2*(females!T84-females!T85)/(females!T84+females!T85)</f>
        <v>0.12234208393090977</v>
      </c>
      <c r="U85" s="32">
        <f>2*(females!U84-females!U85)/(females!U84+females!U85)</f>
        <v>0.12534017268046282</v>
      </c>
      <c r="V85" s="32">
        <f>2*(females!V84-females!V85)/(females!V84+females!V85)</f>
        <v>0.11756452844203272</v>
      </c>
      <c r="W85" s="32">
        <f>2*(females!W84-females!W85)/(females!W84+females!W85)</f>
        <v>0.13272567018509362</v>
      </c>
      <c r="X85" s="32">
        <f>2*(females!X84-females!X85)/(females!X84+females!X85)</f>
        <v>0.12998878690975538</v>
      </c>
      <c r="Y85" s="32">
        <f>2*(females!Y84-females!Y85)/(females!Y84+females!Y85)</f>
        <v>0.11997373111924195</v>
      </c>
      <c r="Z85" s="32">
        <f>2*(females!Z84-females!Z85)/(females!Z84+females!Z85)</f>
        <v>0.11916323553848711</v>
      </c>
      <c r="AA85" s="32">
        <f>2*(females!AA84-females!AA85)/(females!AA84+females!AA85)</f>
        <v>0.12794283565250095</v>
      </c>
      <c r="AB85" s="32">
        <f>2*(females!AB84-females!AB85)/(females!AB84+females!AB85)</f>
        <v>0.11439270825973293</v>
      </c>
      <c r="AC85" s="32">
        <f>2*(females!AC84-females!AC85)/(females!AC84+females!AC85)</f>
        <v>0.12180124452299422</v>
      </c>
      <c r="AD85" s="32">
        <f>2*(females!AD84-females!AD85)/(females!AD84+females!AD85)</f>
        <v>0.11283581054128583</v>
      </c>
      <c r="AE85" s="32">
        <f>2*(females!AE84-females!AE85)/(females!AE84+females!AE85)</f>
        <v>0.1164752021656891</v>
      </c>
      <c r="AF85" s="32">
        <f>2*(females!AF84-females!AF85)/(females!AF84+females!AF85)</f>
        <v>0.11094813113015817</v>
      </c>
      <c r="AG85" s="32">
        <f>2*(females!AG84-females!AG85)/(females!AG84+females!AG85)</f>
        <v>0.12197148234177108</v>
      </c>
      <c r="AH85" s="32">
        <f>2*(females!AH84-females!AH85)/(females!AH84+females!AH85)</f>
        <v>0.11363747334841555</v>
      </c>
      <c r="AI85" s="32">
        <f>2*(females!AI84-females!AI85)/(females!AI84+females!AI85)</f>
        <v>0.11211655200323756</v>
      </c>
      <c r="AJ85" s="32">
        <f>2*(females!AJ84-females!AJ85)/(females!AJ84+females!AJ85)</f>
        <v>0.10888999255028557</v>
      </c>
      <c r="AK85" s="32">
        <f>2*(females!AK84-females!AK85)/(females!AK84+females!AK85)</f>
        <v>0.11072124756335283</v>
      </c>
      <c r="AL85" s="32">
        <f>2*(females!AL84-females!AL85)/(females!AL84+females!AL85)</f>
        <v>0.11192184399328346</v>
      </c>
      <c r="AM85" s="32">
        <f>2*(females!AM84-females!AM85)/(females!AM84+females!AM85)</f>
        <v>0.10139981490050902</v>
      </c>
      <c r="AN85" s="32">
        <f>2*(females!AN84-females!AN85)/(females!AN84+females!AN85)</f>
        <v>0.11085057127921738</v>
      </c>
      <c r="AO85" s="32">
        <f>2*(females!AO84-females!AO85)/(females!AO84+females!AO85)</f>
        <v>0.1058422845166361</v>
      </c>
      <c r="AP85" s="32">
        <f>2*(females!AP84-females!AP85)/(females!AP84+females!AP85)</f>
        <v>9.7080806656324917E-2</v>
      </c>
      <c r="AQ85" s="32">
        <f>2*(females!AQ84-females!AQ85)/(females!AQ84+females!AQ85)</f>
        <v>0.10218809870212184</v>
      </c>
      <c r="AR85" s="32">
        <f>2*(females!AR84-females!AR85)/(females!AR84+females!AR85)</f>
        <v>0.10347980115421976</v>
      </c>
      <c r="AS85" s="32">
        <f>2*(females!AS84-females!AS85)/(females!AS84+females!AS85)</f>
        <v>0.10284079053268548</v>
      </c>
      <c r="AT85" s="32">
        <f>2*(females!AT84-females!AT85)/(females!AT84+females!AT85)</f>
        <v>0.10068207709057349</v>
      </c>
      <c r="AU85" s="32">
        <f>2*(females!AU84-females!AU85)/(females!AU84+females!AU85)</f>
        <v>0.11012160123080565</v>
      </c>
      <c r="AV85" s="32">
        <f>2*(females!AV84-females!AV85)/(females!AV84+females!AV85)</f>
        <v>9.9172623402938032E-2</v>
      </c>
      <c r="AW85" s="32">
        <f>2*(females!AW84-females!AW85)/(females!AW84+females!AW85)</f>
        <v>0.10788986546562304</v>
      </c>
      <c r="AX85" s="32">
        <f>2*(females!AX84-females!AX85)/(females!AX84+females!AX85)</f>
        <v>9.6225225856152397E-2</v>
      </c>
      <c r="AY85" s="32">
        <f>2*(females!AY84-females!AY85)/(females!AY84+females!AY85)</f>
        <v>0.10373994282514515</v>
      </c>
      <c r="AZ85" s="32">
        <f>2*(females!AZ84-females!AZ85)/(females!AZ84+females!AZ85)</f>
        <v>0.10047512768200677</v>
      </c>
      <c r="BA85" s="32">
        <f>2*(females!BA84-females!BA85)/(females!BA84+females!BA85)</f>
        <v>9.7700692179170975E-2</v>
      </c>
      <c r="BB85" s="32">
        <f>2*(females!BB84-females!BB85)/(females!BB84+females!BB85)</f>
        <v>9.4967815172662895E-2</v>
      </c>
      <c r="BC85" s="32">
        <f>2*(females!BC84-females!BC85)/(females!BC84+females!BC85)</f>
        <v>9.8432067178376964E-2</v>
      </c>
      <c r="BD85" s="32">
        <f>2*(females!BD84-females!BD85)/(females!BD84+females!BD85)</f>
        <v>8.9763302863369449E-2</v>
      </c>
      <c r="BE85" s="32">
        <f>2*(females!BE84-females!BE85)/(females!BE84+females!BE85)</f>
        <v>8.8671151408793988E-2</v>
      </c>
      <c r="BF85" s="32">
        <f>2*(females!BF84-females!BF85)/(females!BF84+females!BF85)</f>
        <v>8.5472866955682889E-2</v>
      </c>
      <c r="BG85" s="32">
        <f>2*(females!BG84-females!BG85)/(females!BG84+females!BG85)</f>
        <v>8.1415608806824608E-2</v>
      </c>
      <c r="BH85" s="32">
        <f>2*(females!BH84-females!BH85)/(females!BH84+females!BH85)</f>
        <v>8.2088173608771714E-2</v>
      </c>
      <c r="BI85" s="32">
        <f>2*(females!BI84-females!BI85)/(females!BI84+females!BI85)</f>
        <v>8.179840774909726E-2</v>
      </c>
      <c r="BJ85" s="32">
        <f>2*(females!BJ84-females!BJ85)/(females!BJ84+females!BJ85)</f>
        <v>7.355003186743149E-2</v>
      </c>
      <c r="BK85" s="32">
        <f>2*(females!BK84-females!BK85)/(females!BK84+females!BK85)</f>
        <v>8.3179930647716088E-2</v>
      </c>
      <c r="BL85" s="32">
        <f>2*(females!BL84-females!BL85)/(females!BL84+females!BL85)</f>
        <v>7.8653195867760053E-2</v>
      </c>
      <c r="BM85" s="32">
        <f>2*(females!BM84-females!BM85)/(females!BM84+females!BM85)</f>
        <v>7.6621653587847491E-2</v>
      </c>
      <c r="BN85" s="32">
        <f>2*(females!BN84-females!BN85)/(females!BN84+females!BN85)</f>
        <v>7.7853018154625891E-2</v>
      </c>
      <c r="BO85" s="32">
        <f>2*(females!BO84-females!BO85)/(females!BO84+females!BO85)</f>
        <v>7.4045862732520853E-2</v>
      </c>
      <c r="BP85" s="32">
        <f>2*(females!BP84-females!BP85)/(females!BP84+females!BP85)</f>
        <v>7.5911912592340827E-2</v>
      </c>
      <c r="BQ85" s="32">
        <f>2*(females!BQ84-females!BQ85)/(females!BQ84+females!BQ85)</f>
        <v>7.1337604770319765E-2</v>
      </c>
      <c r="BR85" s="32">
        <f>2*(females!BR84-females!BR85)/(females!BR84+females!BR85)</f>
        <v>7.3187278023863683E-2</v>
      </c>
      <c r="BS85" s="32">
        <f>2*(females!BS84-females!BS85)/(females!BS84+females!BS85)</f>
        <v>6.9578625750754325E-2</v>
      </c>
      <c r="BT85" s="32">
        <f>2*(females!BT84-females!BT85)/(females!BT84+females!BT85)</f>
        <v>6.7561763552501347E-2</v>
      </c>
      <c r="BU85" s="32">
        <f>2*(females!BU84-females!BU85)/(females!BU84+females!BU85)</f>
        <v>6.5539092262044046E-2</v>
      </c>
      <c r="BV85" s="32">
        <f>2*(females!BV84-females!BV85)/(females!BV84+females!BV85)</f>
        <v>6.3732158078966941E-2</v>
      </c>
      <c r="BW85" s="32">
        <f>2*(females!BW84-females!BW85)/(females!BW84+females!BW85)</f>
        <v>6.5569872609717514E-2</v>
      </c>
      <c r="BX85" s="32">
        <f>2*(females!BX84-females!BX85)/(females!BX84+females!BX85)</f>
        <v>6.0870264330954146E-2</v>
      </c>
      <c r="BY85" s="32">
        <f>2*(females!BY84-females!BY85)/(females!BY84+females!BY85)</f>
        <v>6.1444204412650069E-2</v>
      </c>
      <c r="BZ85" s="32">
        <f>2*(females!BZ84-females!BZ85)/(females!BZ84+females!BZ85)</f>
        <v>6.2322157345608649E-2</v>
      </c>
      <c r="CA85" s="32">
        <f>2*(females!CA84-females!CA85)/(females!CA84+females!CA85)</f>
        <v>5.5424778836266606E-2</v>
      </c>
      <c r="CB85" s="32">
        <f>2*(females!CB84-females!CB85)/(females!CB84+females!CB85)</f>
        <v>5.7381848598912592E-2</v>
      </c>
      <c r="CC85" s="32">
        <f>2*(females!CC84-females!CC85)/(females!CC84+females!CC85)</f>
        <v>5.4394578635283283E-2</v>
      </c>
      <c r="CD85" s="32">
        <f>2*(females!CD84-females!CD85)/(females!CD84+females!CD85)</f>
        <v>5.3963422078609158E-2</v>
      </c>
      <c r="CE85" s="32">
        <f>2*(females!CE84-females!CE85)/(females!CE84+females!CE85)</f>
        <v>5.7276636562426333E-2</v>
      </c>
      <c r="CF85" s="32">
        <f>2*(females!CF84-females!CF85)/(females!CF84+females!CF85)</f>
        <v>5.380258577425856E-2</v>
      </c>
      <c r="CG85" s="32">
        <f>2*(females!CG84-females!CG85)/(females!CG84+females!CG85)</f>
        <v>5.2067139621688595E-2</v>
      </c>
      <c r="CH85" s="32">
        <f>2*(females!CH84-females!CH85)/(females!CH84+females!CH85)</f>
        <v>5.0659093013922761E-2</v>
      </c>
      <c r="CI85" s="32">
        <f>2*(females!CI84-females!CI85)/(females!CI84+females!CI85)</f>
        <v>4.999309063550799E-2</v>
      </c>
      <c r="CJ85" s="32">
        <f>2*(females!CJ84-females!CJ85)/(females!CJ84+females!CJ85)</f>
        <v>4.8789480152390319E-2</v>
      </c>
      <c r="CK85" s="32">
        <f>2*(females!CK84-females!CK85)/(females!CK84+females!CK85)</f>
        <v>4.90582700184235E-2</v>
      </c>
      <c r="CL85" s="32">
        <f>2*(females!CL84-females!CL85)/(females!CL84+females!CL85)</f>
        <v>4.7351530883221998E-2</v>
      </c>
      <c r="CM85" s="32">
        <f>2*(females!CM84-females!CM85)/(females!CM84+females!CM85)</f>
        <v>4.5073725298129225E-2</v>
      </c>
      <c r="CN85" s="32">
        <f>2*(females!CN84-females!CN85)/(females!CN84+females!CN85)</f>
        <v>4.5172543218598898E-2</v>
      </c>
    </row>
    <row r="86" spans="1:92" x14ac:dyDescent="0.25">
      <c r="A86" s="31">
        <f>'2a) male mx'!A86</f>
        <v>83</v>
      </c>
      <c r="B86" s="32">
        <f>2*(females!B85-females!B86)/(females!B85+females!B86)</f>
        <v>0.1363404483823332</v>
      </c>
      <c r="C86" s="32">
        <f>2*(females!C85-females!C86)/(females!C85+females!C86)</f>
        <v>0.11794950897218366</v>
      </c>
      <c r="D86" s="32">
        <f>2*(females!D85-females!D86)/(females!D85+females!D86)</f>
        <v>0.15920833698222261</v>
      </c>
      <c r="E86" s="32">
        <f>2*(females!E85-females!E86)/(females!E85+females!E86)</f>
        <v>0.13226182760855476</v>
      </c>
      <c r="F86" s="32">
        <f>2*(females!F85-females!F86)/(females!F85+females!F86)</f>
        <v>0.13350971812353718</v>
      </c>
      <c r="G86" s="32">
        <f>2*(females!G85-females!G86)/(females!G85+females!G86)</f>
        <v>0.14200099447802988</v>
      </c>
      <c r="H86" s="32">
        <f>2*(females!H85-females!H86)/(females!H85+females!H86)</f>
        <v>0.15130330829803268</v>
      </c>
      <c r="I86" s="32">
        <f>2*(females!I85-females!I86)/(females!I85+females!I86)</f>
        <v>0.1440574356839997</v>
      </c>
      <c r="J86" s="32">
        <f>2*(females!J85-females!J86)/(females!J85+females!J86)</f>
        <v>0.1328449454432894</v>
      </c>
      <c r="K86" s="32">
        <f>2*(females!K85-females!K86)/(females!K85+females!K86)</f>
        <v>0.11422014299585136</v>
      </c>
      <c r="L86" s="32">
        <f>2*(females!L85-females!L86)/(females!L85+females!L86)</f>
        <v>0.13836071626361454</v>
      </c>
      <c r="M86" s="32">
        <f>2*(females!M85-females!M86)/(females!M85+females!M86)</f>
        <v>0.1106510439608845</v>
      </c>
      <c r="N86" s="32">
        <f>2*(females!N85-females!N86)/(females!N85+females!N86)</f>
        <v>0.1383182752963468</v>
      </c>
      <c r="O86" s="32">
        <f>2*(females!O85-females!O86)/(females!O85+females!O86)</f>
        <v>0.13788516958545777</v>
      </c>
      <c r="P86" s="32">
        <f>2*(females!P85-females!P86)/(females!P85+females!P86)</f>
        <v>0.13757328636572008</v>
      </c>
      <c r="Q86" s="32">
        <f>2*(females!Q85-females!Q86)/(females!Q85+females!Q86)</f>
        <v>0.13897703938771699</v>
      </c>
      <c r="R86" s="32">
        <f>2*(females!R85-females!R86)/(females!R85+females!R86)</f>
        <v>0.14300631043719073</v>
      </c>
      <c r="S86" s="32">
        <f>2*(females!S85-females!S86)/(females!S85+females!S86)</f>
        <v>0.13338369649897305</v>
      </c>
      <c r="T86" s="32">
        <f>2*(females!T85-females!T86)/(females!T85+females!T86)</f>
        <v>0.14010565966217337</v>
      </c>
      <c r="U86" s="32">
        <f>2*(females!U85-females!U86)/(females!U85+females!U86)</f>
        <v>0.13641535955733058</v>
      </c>
      <c r="V86" s="32">
        <f>2*(females!V85-females!V86)/(females!V85+females!V86)</f>
        <v>0.14784123546306324</v>
      </c>
      <c r="W86" s="32">
        <f>2*(females!W85-females!W86)/(females!W85+females!W86)</f>
        <v>0.1439502394234092</v>
      </c>
      <c r="X86" s="32">
        <f>2*(females!X85-females!X86)/(females!X85+females!X86)</f>
        <v>0.1492052885303804</v>
      </c>
      <c r="Y86" s="32">
        <f>2*(females!Y85-females!Y86)/(females!Y85+females!Y86)</f>
        <v>0.12843335103558151</v>
      </c>
      <c r="Z86" s="32">
        <f>2*(females!Z85-females!Z86)/(females!Z85+females!Z86)</f>
        <v>0.13649328859060403</v>
      </c>
      <c r="AA86" s="32">
        <f>2*(females!AA85-females!AA86)/(females!AA85+females!AA86)</f>
        <v>0.13497458772061505</v>
      </c>
      <c r="AB86" s="32">
        <f>2*(females!AB85-females!AB86)/(females!AB85+females!AB86)</f>
        <v>0.12620005577022667</v>
      </c>
      <c r="AC86" s="32">
        <f>2*(females!AC85-females!AC86)/(females!AC85+females!AC86)</f>
        <v>0.1374397653467421</v>
      </c>
      <c r="AD86" s="32">
        <f>2*(females!AD85-females!AD86)/(females!AD85+females!AD86)</f>
        <v>0.11865495823516813</v>
      </c>
      <c r="AE86" s="32">
        <f>2*(females!AE85-females!AE86)/(females!AE85+females!AE86)</f>
        <v>0.12911198728888365</v>
      </c>
      <c r="AF86" s="32">
        <f>2*(females!AF85-females!AF86)/(females!AF85+females!AF86)</f>
        <v>0.13102073365231259</v>
      </c>
      <c r="AG86" s="32">
        <f>2*(females!AG85-females!AG86)/(females!AG85+females!AG86)</f>
        <v>0.13224508652717087</v>
      </c>
      <c r="AH86" s="32">
        <f>2*(females!AH85-females!AH86)/(females!AH85+females!AH86)</f>
        <v>0.13314192111608047</v>
      </c>
      <c r="AI86" s="32">
        <f>2*(females!AI85-females!AI86)/(females!AI85+females!AI86)</f>
        <v>0.12271345625307148</v>
      </c>
      <c r="AJ86" s="32">
        <f>2*(females!AJ85-females!AJ86)/(females!AJ85+females!AJ86)</f>
        <v>0.12471228290437331</v>
      </c>
      <c r="AK86" s="32">
        <f>2*(females!AK85-females!AK86)/(females!AK85+females!AK86)</f>
        <v>0.1290180859632423</v>
      </c>
      <c r="AL86" s="32">
        <f>2*(females!AL85-females!AL86)/(females!AL85+females!AL86)</f>
        <v>0.12869804663970399</v>
      </c>
      <c r="AM86" s="32">
        <f>2*(females!AM85-females!AM86)/(females!AM85+females!AM86)</f>
        <v>0.12151375109071519</v>
      </c>
      <c r="AN86" s="32">
        <f>2*(females!AN85-females!AN86)/(females!AN85+females!AN86)</f>
        <v>0.11993430094190996</v>
      </c>
      <c r="AO86" s="32">
        <f>2*(females!AO85-females!AO86)/(females!AO85+females!AO86)</f>
        <v>0.11513457287738915</v>
      </c>
      <c r="AP86" s="32">
        <f>2*(females!AP85-females!AP86)/(females!AP85+females!AP86)</f>
        <v>0.11790557508789554</v>
      </c>
      <c r="AQ86" s="32">
        <f>2*(females!AQ85-females!AQ86)/(females!AQ85+females!AQ86)</f>
        <v>0.11595785686753179</v>
      </c>
      <c r="AR86" s="32">
        <f>2*(females!AR85-females!AR86)/(females!AR85+females!AR86)</f>
        <v>0.11579467401870946</v>
      </c>
      <c r="AS86" s="32">
        <f>2*(females!AS85-females!AS86)/(females!AS85+females!AS86)</f>
        <v>0.12454726019394789</v>
      </c>
      <c r="AT86" s="32">
        <f>2*(females!AT85-females!AT86)/(females!AT85+females!AT86)</f>
        <v>0.11660345825030533</v>
      </c>
      <c r="AU86" s="32">
        <f>2*(females!AU85-females!AU86)/(females!AU85+females!AU86)</f>
        <v>0.12128055260361317</v>
      </c>
      <c r="AV86" s="32">
        <f>2*(females!AV85-females!AV86)/(females!AV85+females!AV86)</f>
        <v>0.11716766448296398</v>
      </c>
      <c r="AW86" s="32">
        <f>2*(females!AW85-females!AW86)/(females!AW85+females!AW86)</f>
        <v>0.11782363977485928</v>
      </c>
      <c r="AX86" s="32">
        <f>2*(females!AX85-females!AX86)/(females!AX85+females!AX86)</f>
        <v>0.10918345178610223</v>
      </c>
      <c r="AY86" s="32">
        <f>2*(females!AY85-females!AY86)/(females!AY85+females!AY86)</f>
        <v>0.10960835423531533</v>
      </c>
      <c r="AZ86" s="32">
        <f>2*(females!AZ85-females!AZ86)/(females!AZ85+females!AZ86)</f>
        <v>0.11234107346783404</v>
      </c>
      <c r="BA86" s="32">
        <f>2*(females!BA85-females!BA86)/(females!BA85+females!BA86)</f>
        <v>0.10697920338385619</v>
      </c>
      <c r="BB86" s="32">
        <f>2*(females!BB85-females!BB86)/(females!BB85+females!BB86)</f>
        <v>0.1080880463642333</v>
      </c>
      <c r="BC86" s="32">
        <f>2*(females!BC85-females!BC86)/(females!BC85+females!BC86)</f>
        <v>0.10746121071994649</v>
      </c>
      <c r="BD86" s="32">
        <f>2*(females!BD85-females!BD86)/(females!BD85+females!BD86)</f>
        <v>9.5243154232291308E-2</v>
      </c>
      <c r="BE86" s="32">
        <f>2*(females!BE85-females!BE86)/(females!BE85+females!BE86)</f>
        <v>0.10379750231391434</v>
      </c>
      <c r="BF86" s="32">
        <f>2*(females!BF85-females!BF86)/(females!BF85+females!BF86)</f>
        <v>9.8983154514641042E-2</v>
      </c>
      <c r="BG86" s="32">
        <f>2*(females!BG85-females!BG86)/(females!BG85+females!BG86)</f>
        <v>9.3944482860812015E-2</v>
      </c>
      <c r="BH86" s="32">
        <f>2*(females!BH85-females!BH86)/(females!BH85+females!BH86)</f>
        <v>8.9478731338866066E-2</v>
      </c>
      <c r="BI86" s="32">
        <f>2*(females!BI85-females!BI86)/(females!BI85+females!BI86)</f>
        <v>9.2871004699665652E-2</v>
      </c>
      <c r="BJ86" s="32">
        <f>2*(females!BJ85-females!BJ86)/(females!BJ85+females!BJ86)</f>
        <v>8.8560800617276836E-2</v>
      </c>
      <c r="BK86" s="32">
        <f>2*(females!BK85-females!BK86)/(females!BK85+females!BK86)</f>
        <v>8.5662381218557848E-2</v>
      </c>
      <c r="BL86" s="32">
        <f>2*(females!BL85-females!BL86)/(females!BL85+females!BL86)</f>
        <v>8.8837423692228135E-2</v>
      </c>
      <c r="BM86" s="32">
        <f>2*(females!BM85-females!BM86)/(females!BM85+females!BM86)</f>
        <v>8.9332797068418471E-2</v>
      </c>
      <c r="BN86" s="32">
        <f>2*(females!BN85-females!BN86)/(females!BN85+females!BN86)</f>
        <v>8.6634947121564027E-2</v>
      </c>
      <c r="BO86" s="32">
        <f>2*(females!BO85-females!BO86)/(females!BO85+females!BO86)</f>
        <v>8.2311126522474104E-2</v>
      </c>
      <c r="BP86" s="32">
        <f>2*(females!BP85-females!BP86)/(females!BP85+females!BP86)</f>
        <v>8.5690137182237822E-2</v>
      </c>
      <c r="BQ86" s="32">
        <f>2*(females!BQ85-females!BQ86)/(females!BQ85+females!BQ86)</f>
        <v>8.3551080916779541E-2</v>
      </c>
      <c r="BR86" s="32">
        <f>2*(females!BR85-females!BR86)/(females!BR85+females!BR86)</f>
        <v>8.2822879820550421E-2</v>
      </c>
      <c r="BS86" s="32">
        <f>2*(females!BS85-females!BS86)/(females!BS85+females!BS86)</f>
        <v>7.4336210776091316E-2</v>
      </c>
      <c r="BT86" s="32">
        <f>2*(females!BT85-females!BT86)/(females!BT85+females!BT86)</f>
        <v>7.5845260423457669E-2</v>
      </c>
      <c r="BU86" s="32">
        <f>2*(females!BU85-females!BU86)/(females!BU85+females!BU86)</f>
        <v>7.5958013158555576E-2</v>
      </c>
      <c r="BV86" s="32">
        <f>2*(females!BV85-females!BV86)/(females!BV85+females!BV86)</f>
        <v>7.3372045600201982E-2</v>
      </c>
      <c r="BW86" s="32">
        <f>2*(females!BW85-females!BW86)/(females!BW85+females!BW86)</f>
        <v>7.4475075269449922E-2</v>
      </c>
      <c r="BX86" s="32">
        <f>2*(females!BX85-females!BX86)/(females!BX85+females!BX86)</f>
        <v>7.1179130965784404E-2</v>
      </c>
      <c r="BY86" s="32">
        <f>2*(females!BY85-females!BY86)/(females!BY85+females!BY86)</f>
        <v>7.0270985798301849E-2</v>
      </c>
      <c r="BZ86" s="32">
        <f>2*(females!BZ85-females!BZ86)/(females!BZ85+females!BZ86)</f>
        <v>6.9325700691398415E-2</v>
      </c>
      <c r="CA86" s="32">
        <f>2*(females!CA85-females!CA86)/(females!CA85+females!CA86)</f>
        <v>6.6877427513323096E-2</v>
      </c>
      <c r="CB86" s="32">
        <f>2*(females!CB85-females!CB86)/(females!CB85+females!CB86)</f>
        <v>6.3456805480279696E-2</v>
      </c>
      <c r="CC86" s="32">
        <f>2*(females!CC85-females!CC86)/(females!CC85+females!CC86)</f>
        <v>6.2078884288516017E-2</v>
      </c>
      <c r="CD86" s="32">
        <f>2*(females!CD85-females!CD86)/(females!CD85+females!CD86)</f>
        <v>6.480473945109419E-2</v>
      </c>
      <c r="CE86" s="32">
        <f>2*(females!CE85-females!CE86)/(females!CE85+females!CE86)</f>
        <v>6.4245303390196504E-2</v>
      </c>
      <c r="CF86" s="32">
        <f>2*(females!CF85-females!CF86)/(females!CF85+females!CF86)</f>
        <v>5.9098187947745469E-2</v>
      </c>
      <c r="CG86" s="32">
        <f>2*(females!CG85-females!CG86)/(females!CG85+females!CG86)</f>
        <v>6.0071939444013255E-2</v>
      </c>
      <c r="CH86" s="32">
        <f>2*(females!CH85-females!CH86)/(females!CH85+females!CH86)</f>
        <v>5.8181225554106909E-2</v>
      </c>
      <c r="CI86" s="32">
        <f>2*(females!CI85-females!CI86)/(females!CI85+females!CI86)</f>
        <v>5.524808233809108E-2</v>
      </c>
      <c r="CJ86" s="32">
        <f>2*(females!CJ85-females!CJ86)/(females!CJ85+females!CJ86)</f>
        <v>5.4178189639836331E-2</v>
      </c>
      <c r="CK86" s="32">
        <f>2*(females!CK85-females!CK86)/(females!CK85+females!CK86)</f>
        <v>5.5703513556874702E-2</v>
      </c>
      <c r="CL86" s="32">
        <f>2*(females!CL85-females!CL86)/(females!CL85+females!CL86)</f>
        <v>5.3720633821655046E-2</v>
      </c>
      <c r="CM86" s="32">
        <f>2*(females!CM85-females!CM86)/(females!CM85+females!CM86)</f>
        <v>5.1505688676380119E-2</v>
      </c>
      <c r="CN86" s="32">
        <f>2*(females!CN85-females!CN86)/(females!CN85+females!CN86)</f>
        <v>5.2514449973727319E-2</v>
      </c>
    </row>
    <row r="87" spans="1:92" x14ac:dyDescent="0.25">
      <c r="A87" s="31">
        <f>'2a) male mx'!A87</f>
        <v>84</v>
      </c>
      <c r="B87" s="32">
        <f>2*(females!B86-females!B87)/(females!B86+females!B87)</f>
        <v>0.14539160536564258</v>
      </c>
      <c r="C87" s="32">
        <f>2*(females!C86-females!C87)/(females!C86+females!C87)</f>
        <v>0.16578900656765871</v>
      </c>
      <c r="D87" s="32">
        <f>2*(females!D86-females!D87)/(females!D86+females!D87)</f>
        <v>0.16522455706633704</v>
      </c>
      <c r="E87" s="32">
        <f>2*(females!E86-females!E87)/(females!E86+females!E87)</f>
        <v>0.17385269891078056</v>
      </c>
      <c r="F87" s="32">
        <f>2*(females!F86-females!F87)/(females!F86+females!F87)</f>
        <v>0.16080579607704543</v>
      </c>
      <c r="G87" s="32">
        <f>2*(females!G86-females!G87)/(females!G86+females!G87)</f>
        <v>0.17186209428248034</v>
      </c>
      <c r="H87" s="32">
        <f>2*(females!H86-females!H87)/(females!H86+females!H87)</f>
        <v>0.15727065959059894</v>
      </c>
      <c r="I87" s="32">
        <f>2*(females!I86-females!I87)/(females!I86+females!I87)</f>
        <v>0.15182314443405615</v>
      </c>
      <c r="J87" s="32">
        <f>2*(females!J86-females!J87)/(females!J86+females!J87)</f>
        <v>0.17199783952469544</v>
      </c>
      <c r="K87" s="32">
        <f>2*(females!K86-females!K87)/(females!K86+females!K87)</f>
        <v>0.1442802298446792</v>
      </c>
      <c r="L87" s="32">
        <f>2*(females!L86-females!L87)/(females!L86+females!L87)</f>
        <v>0.15855518394648829</v>
      </c>
      <c r="M87" s="32">
        <f>2*(females!M86-females!M87)/(females!M86+females!M87)</f>
        <v>0.17169185590238223</v>
      </c>
      <c r="N87" s="32">
        <f>2*(females!N86-females!N87)/(females!N86+females!N87)</f>
        <v>0.14009084389194359</v>
      </c>
      <c r="O87" s="32">
        <f>2*(females!O86-females!O87)/(females!O86+females!O87)</f>
        <v>0.16</v>
      </c>
      <c r="P87" s="32">
        <f>2*(females!P86-females!P87)/(females!P86+females!P87)</f>
        <v>0.16230146502703158</v>
      </c>
      <c r="Q87" s="32">
        <f>2*(females!Q86-females!Q87)/(females!Q86+females!Q87)</f>
        <v>0.14317192454452626</v>
      </c>
      <c r="R87" s="32">
        <f>2*(females!R86-females!R87)/(females!R86+females!R87)</f>
        <v>0.15374894692502106</v>
      </c>
      <c r="S87" s="32">
        <f>2*(females!S86-females!S87)/(females!S86+females!S87)</f>
        <v>0.15256452139823587</v>
      </c>
      <c r="T87" s="32">
        <f>2*(females!T86-females!T87)/(females!T86+females!T87)</f>
        <v>0.1597799174690509</v>
      </c>
      <c r="U87" s="32">
        <f>2*(females!U86-females!U87)/(females!U86+females!U87)</f>
        <v>0.15251398087776719</v>
      </c>
      <c r="V87" s="32">
        <f>2*(females!V86-females!V87)/(females!V86+females!V87)</f>
        <v>0.1636873659314669</v>
      </c>
      <c r="W87" s="32">
        <f>2*(females!W86-females!W87)/(females!W86+females!W87)</f>
        <v>0.17053458030250548</v>
      </c>
      <c r="X87" s="32">
        <f>2*(females!X86-females!X87)/(females!X86+females!X87)</f>
        <v>0.14748151635145237</v>
      </c>
      <c r="Y87" s="32">
        <f>2*(females!Y86-females!Y87)/(females!Y86+females!Y87)</f>
        <v>0.16839359110039132</v>
      </c>
      <c r="Z87" s="32">
        <f>2*(females!Z86-females!Z87)/(females!Z86+females!Z87)</f>
        <v>0.15127596726550771</v>
      </c>
      <c r="AA87" s="32">
        <f>2*(females!AA86-females!AA87)/(females!AA86+females!AA87)</f>
        <v>0.14889674087618296</v>
      </c>
      <c r="AB87" s="32">
        <f>2*(females!AB86-females!AB87)/(females!AB86+females!AB87)</f>
        <v>0.15454378893367535</v>
      </c>
      <c r="AC87" s="32">
        <f>2*(females!AC86-females!AC87)/(females!AC86+females!AC87)</f>
        <v>0.16301703163017031</v>
      </c>
      <c r="AD87" s="32">
        <f>2*(females!AD86-females!AD87)/(females!AD86+females!AD87)</f>
        <v>0.14305675693658926</v>
      </c>
      <c r="AE87" s="32">
        <f>2*(females!AE86-females!AE87)/(females!AE86+females!AE87)</f>
        <v>0.14989969118409485</v>
      </c>
      <c r="AF87" s="32">
        <f>2*(females!AF86-females!AF87)/(females!AF86+females!AF87)</f>
        <v>0.15661375661375662</v>
      </c>
      <c r="AG87" s="32">
        <f>2*(females!AG86-females!AG87)/(females!AG86+females!AG87)</f>
        <v>0.15364126695225624</v>
      </c>
      <c r="AH87" s="32">
        <f>2*(females!AH86-females!AH87)/(females!AH86+females!AH87)</f>
        <v>0.13415249957919542</v>
      </c>
      <c r="AI87" s="32">
        <f>2*(females!AI86-females!AI87)/(females!AI86+females!AI87)</f>
        <v>0.15521564694082246</v>
      </c>
      <c r="AJ87" s="32">
        <f>2*(females!AJ86-females!AJ87)/(females!AJ86+females!AJ87)</f>
        <v>0.14551620947630922</v>
      </c>
      <c r="AK87" s="32">
        <f>2*(females!AK86-females!AK87)/(females!AK86+females!AK87)</f>
        <v>0.15342477298105894</v>
      </c>
      <c r="AL87" s="32">
        <f>2*(females!AL86-females!AL87)/(females!AL86+females!AL87)</f>
        <v>0.14178501782654088</v>
      </c>
      <c r="AM87" s="32">
        <f>2*(females!AM86-females!AM87)/(females!AM86+females!AM87)</f>
        <v>0.13572898295120517</v>
      </c>
      <c r="AN87" s="32">
        <f>2*(females!AN86-females!AN87)/(females!AN86+females!AN87)</f>
        <v>0.14670366472107932</v>
      </c>
      <c r="AO87" s="32">
        <f>2*(females!AO86-females!AO87)/(females!AO86+females!AO87)</f>
        <v>0.13175986176978788</v>
      </c>
      <c r="AP87" s="32">
        <f>2*(females!AP86-females!AP87)/(females!AP86+females!AP87)</f>
        <v>0.12647632558964356</v>
      </c>
      <c r="AQ87" s="32">
        <f>2*(females!AQ86-females!AQ87)/(females!AQ86+females!AQ87)</f>
        <v>0.14175125976776456</v>
      </c>
      <c r="AR87" s="32">
        <f>2*(females!AR86-females!AR87)/(females!AR86+females!AR87)</f>
        <v>0.13045985296237567</v>
      </c>
      <c r="AS87" s="32">
        <f>2*(females!AS86-females!AS87)/(females!AS86+females!AS87)</f>
        <v>0.14557953026541914</v>
      </c>
      <c r="AT87" s="32">
        <f>2*(females!AT86-females!AT87)/(females!AT86+females!AT87)</f>
        <v>0.1349460798600991</v>
      </c>
      <c r="AU87" s="32">
        <f>2*(females!AU86-females!AU87)/(females!AU86+females!AU87)</f>
        <v>0.13903015407883543</v>
      </c>
      <c r="AV87" s="32">
        <f>2*(females!AV86-females!AV87)/(females!AV86+females!AV87)</f>
        <v>0.1266396417128392</v>
      </c>
      <c r="AW87" s="32">
        <f>2*(females!AW86-females!AW87)/(females!AW86+females!AW87)</f>
        <v>0.13383642215070468</v>
      </c>
      <c r="AX87" s="32">
        <f>2*(females!AX86-females!AX87)/(females!AX86+females!AX87)</f>
        <v>0.12771753365812771</v>
      </c>
      <c r="AY87" s="32">
        <f>2*(females!AY86-females!AY87)/(females!AY86+females!AY87)</f>
        <v>0.13619859207113746</v>
      </c>
      <c r="AZ87" s="32">
        <f>2*(females!AZ86-females!AZ87)/(females!AZ86+females!AZ87)</f>
        <v>0.12429959389297281</v>
      </c>
      <c r="BA87" s="32">
        <f>2*(females!BA86-females!BA87)/(females!BA86+females!BA87)</f>
        <v>0.12812469042036786</v>
      </c>
      <c r="BB87" s="32">
        <f>2*(females!BB86-females!BB87)/(females!BB86+females!BB87)</f>
        <v>0.12101717157168691</v>
      </c>
      <c r="BC87" s="32">
        <f>2*(females!BC86-females!BC87)/(females!BC86+females!BC87)</f>
        <v>0.12597602012479989</v>
      </c>
      <c r="BD87" s="32">
        <f>2*(females!BD86-females!BD87)/(females!BD86+females!BD87)</f>
        <v>0.11047349989700127</v>
      </c>
      <c r="BE87" s="32">
        <f>2*(females!BE86-females!BE87)/(females!BE86+females!BE87)</f>
        <v>0.11670634742374557</v>
      </c>
      <c r="BF87" s="32">
        <f>2*(females!BF86-females!BF87)/(females!BF86+females!BF87)</f>
        <v>0.11051380715255772</v>
      </c>
      <c r="BG87" s="32">
        <f>2*(females!BG86-females!BG87)/(females!BG86+females!BG87)</f>
        <v>0.10750515407615745</v>
      </c>
      <c r="BH87" s="32">
        <f>2*(females!BH86-females!BH87)/(females!BH86+females!BH87)</f>
        <v>0.1011405655955419</v>
      </c>
      <c r="BI87" s="32">
        <f>2*(females!BI86-females!BI87)/(females!BI86+females!BI87)</f>
        <v>0.10305663344892935</v>
      </c>
      <c r="BJ87" s="32">
        <f>2*(females!BJ86-females!BJ87)/(females!BJ86+females!BJ87)</f>
        <v>9.7775530839231545E-2</v>
      </c>
      <c r="BK87" s="32">
        <f>2*(females!BK86-females!BK87)/(females!BK86+females!BK87)</f>
        <v>0.10193330605564647</v>
      </c>
      <c r="BL87" s="32">
        <f>2*(females!BL86-females!BL87)/(females!BL86+females!BL87)</f>
        <v>8.5789305783907144E-2</v>
      </c>
      <c r="BM87" s="32">
        <f>2*(females!BM86-females!BM87)/(females!BM86+females!BM87)</f>
        <v>0.10364466093459783</v>
      </c>
      <c r="BN87" s="32">
        <f>2*(females!BN86-females!BN87)/(females!BN86+females!BN87)</f>
        <v>0.10498635574299181</v>
      </c>
      <c r="BO87" s="32">
        <f>2*(females!BO86-females!BO87)/(females!BO86+females!BO87)</f>
        <v>9.0483840483840478E-2</v>
      </c>
      <c r="BP87" s="32">
        <f>2*(females!BP86-females!BP87)/(females!BP86+females!BP87)</f>
        <v>9.1985600606290255E-2</v>
      </c>
      <c r="BQ87" s="32">
        <f>2*(females!BQ86-females!BQ87)/(females!BQ86+females!BQ87)</f>
        <v>9.3336439888164022E-2</v>
      </c>
      <c r="BR87" s="32">
        <f>2*(females!BR86-females!BR87)/(females!BR86+females!BR87)</f>
        <v>9.5377289549987032E-2</v>
      </c>
      <c r="BS87" s="32">
        <f>2*(females!BS86-females!BS87)/(females!BS86+females!BS87)</f>
        <v>8.6669326594848606E-2</v>
      </c>
      <c r="BT87" s="32">
        <f>2*(females!BT86-females!BT87)/(females!BT86+females!BT87)</f>
        <v>8.0038165042122494E-2</v>
      </c>
      <c r="BU87" s="32">
        <f>2*(females!BU86-females!BU87)/(females!BU86+females!BU87)</f>
        <v>8.4059579375700411E-2</v>
      </c>
      <c r="BV87" s="32">
        <f>2*(females!BV86-females!BV87)/(females!BV86+females!BV87)</f>
        <v>8.1952591317852236E-2</v>
      </c>
      <c r="BW87" s="32">
        <f>2*(females!BW86-females!BW87)/(females!BW86+females!BW87)</f>
        <v>8.4067508757032158E-2</v>
      </c>
      <c r="BX87" s="32">
        <f>2*(females!BX86-females!BX87)/(females!BX86+females!BX87)</f>
        <v>8.045941523356695E-2</v>
      </c>
      <c r="BY87" s="32">
        <f>2*(females!BY86-females!BY87)/(females!BY86+females!BY87)</f>
        <v>7.7737508653337131E-2</v>
      </c>
      <c r="BZ87" s="32">
        <f>2*(females!BZ86-females!BZ87)/(females!BZ86+females!BZ87)</f>
        <v>8.026434364674076E-2</v>
      </c>
      <c r="CA87" s="32">
        <f>2*(females!CA86-females!CA87)/(females!CA86+females!CA87)</f>
        <v>7.845079587060183E-2</v>
      </c>
      <c r="CB87" s="32">
        <f>2*(females!CB86-females!CB87)/(females!CB86+females!CB87)</f>
        <v>7.6819728053207803E-2</v>
      </c>
      <c r="CC87" s="32">
        <f>2*(females!CC86-females!CC87)/(females!CC86+females!CC87)</f>
        <v>7.1694139791458944E-2</v>
      </c>
      <c r="CD87" s="32">
        <f>2*(females!CD86-females!CD87)/(females!CD86+females!CD87)</f>
        <v>7.0576494830119296E-2</v>
      </c>
      <c r="CE87" s="32">
        <f>2*(females!CE86-females!CE87)/(females!CE86+females!CE87)</f>
        <v>7.2175529111536435E-2</v>
      </c>
      <c r="CF87" s="32">
        <f>2*(females!CF86-females!CF87)/(females!CF86+females!CF87)</f>
        <v>6.8498441584105049E-2</v>
      </c>
      <c r="CG87" s="32">
        <f>2*(females!CG86-females!CG87)/(females!CG86+females!CG87)</f>
        <v>6.6939356215543311E-2</v>
      </c>
      <c r="CH87" s="32">
        <f>2*(females!CH86-females!CH87)/(females!CH86+females!CH87)</f>
        <v>6.3828865890096564E-2</v>
      </c>
      <c r="CI87" s="32">
        <f>2*(females!CI86-females!CI87)/(females!CI86+females!CI87)</f>
        <v>6.6070093096423144E-2</v>
      </c>
      <c r="CJ87" s="32">
        <f>2*(females!CJ86-females!CJ87)/(females!CJ86+females!CJ87)</f>
        <v>6.5794443872119773E-2</v>
      </c>
      <c r="CK87" s="32">
        <f>2*(females!CK86-females!CK87)/(females!CK86+females!CK87)</f>
        <v>6.5992140951439265E-2</v>
      </c>
      <c r="CL87" s="32">
        <f>2*(females!CL86-females!CL87)/(females!CL86+females!CL87)</f>
        <v>6.0522260630544333E-2</v>
      </c>
      <c r="CM87" s="32">
        <f>2*(females!CM86-females!CM87)/(females!CM86+females!CM87)</f>
        <v>6.0697902339792949E-2</v>
      </c>
      <c r="CN87" s="32">
        <f>2*(females!CN86-females!CN87)/(females!CN86+females!CN87)</f>
        <v>5.7455406343116043E-2</v>
      </c>
    </row>
    <row r="88" spans="1:92" x14ac:dyDescent="0.25">
      <c r="A88" s="31">
        <f>'2a) male mx'!A88</f>
        <v>85</v>
      </c>
      <c r="B88" s="32">
        <f>2*(females!B87-females!B88)/(females!B87+females!B88)</f>
        <v>0.16566210704876025</v>
      </c>
      <c r="C88" s="32">
        <f>2*(females!C87-females!C88)/(females!C87+females!C88)</f>
        <v>0.15915026989378372</v>
      </c>
      <c r="D88" s="32">
        <f>2*(females!D87-females!D88)/(females!D87+females!D88)</f>
        <v>0.19603008260387128</v>
      </c>
      <c r="E88" s="32">
        <f>2*(females!E87-females!E88)/(females!E87+females!E88)</f>
        <v>0.1715761903053353</v>
      </c>
      <c r="F88" s="32">
        <f>2*(females!F87-females!F88)/(females!F87+females!F88)</f>
        <v>0.1822756499860218</v>
      </c>
      <c r="G88" s="32">
        <f>2*(females!G87-females!G88)/(females!G87+females!G88)</f>
        <v>0.15973979038670039</v>
      </c>
      <c r="H88" s="32">
        <f>2*(females!H87-females!H88)/(females!H87+females!H88)</f>
        <v>0.18387004025301898</v>
      </c>
      <c r="I88" s="32">
        <f>2*(females!I87-females!I88)/(females!I87+females!I88)</f>
        <v>0.17074034714842365</v>
      </c>
      <c r="J88" s="32">
        <f>2*(females!J87-females!J88)/(females!J87+females!J88)</f>
        <v>0.17680268705781463</v>
      </c>
      <c r="K88" s="32">
        <f>2*(females!K87-females!K88)/(females!K87+females!K88)</f>
        <v>0.14751146988791453</v>
      </c>
      <c r="L88" s="32">
        <f>2*(females!L87-females!L88)/(females!L87+females!L88)</f>
        <v>0.16339232389274824</v>
      </c>
      <c r="M88" s="32">
        <f>2*(females!M87-females!M88)/(females!M87+females!M88)</f>
        <v>0.15781768203412114</v>
      </c>
      <c r="N88" s="32">
        <f>2*(females!N87-females!N88)/(females!N87+females!N88)</f>
        <v>0.16505364707337436</v>
      </c>
      <c r="O88" s="32">
        <f>2*(females!O87-females!O88)/(females!O87+females!O88)</f>
        <v>0.16158157956566979</v>
      </c>
      <c r="P88" s="32">
        <f>2*(females!P87-females!P88)/(females!P87+females!P88)</f>
        <v>0.18076654588970514</v>
      </c>
      <c r="Q88" s="32">
        <f>2*(females!Q87-females!Q88)/(females!Q87+females!Q88)</f>
        <v>0.15237976576127585</v>
      </c>
      <c r="R88" s="32">
        <f>2*(females!R87-females!R88)/(females!R87+females!R88)</f>
        <v>0.16031051691208181</v>
      </c>
      <c r="S88" s="32">
        <f>2*(females!S87-females!S88)/(females!S87+females!S88)</f>
        <v>0.16735867135100607</v>
      </c>
      <c r="T88" s="32">
        <f>2*(females!T87-females!T88)/(females!T87+females!T88)</f>
        <v>0.17697790217072934</v>
      </c>
      <c r="U88" s="32">
        <f>2*(females!U87-females!U88)/(females!U87+females!U88)</f>
        <v>0.15395709392464396</v>
      </c>
      <c r="V88" s="32">
        <f>2*(females!V87-females!V88)/(females!V87+females!V88)</f>
        <v>0.17505456203785139</v>
      </c>
      <c r="W88" s="32">
        <f>2*(females!W87-females!W88)/(females!W87+females!W88)</f>
        <v>0.18092976841815492</v>
      </c>
      <c r="X88" s="32">
        <f>2*(females!X87-females!X88)/(females!X87+females!X88)</f>
        <v>0.18563167695775754</v>
      </c>
      <c r="Y88" s="32">
        <f>2*(females!Y87-females!Y88)/(females!Y87+females!Y88)</f>
        <v>0.15504010656473519</v>
      </c>
      <c r="Z88" s="32">
        <f>2*(females!Z87-females!Z88)/(females!Z87+females!Z88)</f>
        <v>0.16477659333182126</v>
      </c>
      <c r="AA88" s="32">
        <f>2*(females!AA87-females!AA88)/(females!AA87+females!AA88)</f>
        <v>0.17355731569327182</v>
      </c>
      <c r="AB88" s="32">
        <f>2*(females!AB87-females!AB88)/(females!AB87+females!AB88)</f>
        <v>0.15673679139232374</v>
      </c>
      <c r="AC88" s="32">
        <f>2*(females!AC87-females!AC88)/(females!AC87+females!AC88)</f>
        <v>0.16363375841811148</v>
      </c>
      <c r="AD88" s="32">
        <f>2*(females!AD87-females!AD88)/(females!AD87+females!AD88)</f>
        <v>0.15522434164800369</v>
      </c>
      <c r="AE88" s="32">
        <f>2*(females!AE87-females!AE88)/(females!AE87+females!AE88)</f>
        <v>0.16702310231023101</v>
      </c>
      <c r="AF88" s="32">
        <f>2*(females!AF87-females!AF88)/(females!AF87+females!AF88)</f>
        <v>0.16942361317919702</v>
      </c>
      <c r="AG88" s="32">
        <f>2*(females!AG87-females!AG88)/(females!AG87+females!AG88)</f>
        <v>0.15748521630874571</v>
      </c>
      <c r="AH88" s="32">
        <f>2*(females!AH87-females!AH88)/(females!AH87+females!AH88)</f>
        <v>0.15976619581100829</v>
      </c>
      <c r="AI88" s="32">
        <f>2*(females!AI87-females!AI88)/(females!AI87+females!AI88)</f>
        <v>0.16324030285952318</v>
      </c>
      <c r="AJ88" s="32">
        <f>2*(females!AJ87-females!AJ88)/(females!AJ87+females!AJ88)</f>
        <v>0.15195851467728494</v>
      </c>
      <c r="AK88" s="32">
        <f>2*(females!AK87-females!AK88)/(females!AK87+females!AK88)</f>
        <v>0.16250092526339163</v>
      </c>
      <c r="AL88" s="32">
        <f>2*(females!AL87-females!AL88)/(females!AL87+females!AL88)</f>
        <v>0.15300346905240095</v>
      </c>
      <c r="AM88" s="32">
        <f>2*(females!AM87-females!AM88)/(females!AM87+females!AM88)</f>
        <v>0.14482583699695636</v>
      </c>
      <c r="AN88" s="32">
        <f>2*(females!AN87-females!AN88)/(females!AN87+females!AN88)</f>
        <v>0.15079840984298309</v>
      </c>
      <c r="AO88" s="32">
        <f>2*(females!AO87-females!AO88)/(females!AO87+females!AO88)</f>
        <v>0.14707311405454507</v>
      </c>
      <c r="AP88" s="32">
        <f>2*(females!AP87-females!AP88)/(females!AP87+females!AP88)</f>
        <v>0.13365646773704937</v>
      </c>
      <c r="AQ88" s="32">
        <f>2*(females!AQ87-females!AQ88)/(females!AQ87+females!AQ88)</f>
        <v>0.14449758749288891</v>
      </c>
      <c r="AR88" s="32">
        <f>2*(females!AR87-females!AR88)/(females!AR87+females!AR88)</f>
        <v>0.13600148230498424</v>
      </c>
      <c r="AS88" s="32">
        <f>2*(females!AS87-females!AS88)/(females!AS87+females!AS88)</f>
        <v>0.14280040598384891</v>
      </c>
      <c r="AT88" s="32">
        <f>2*(females!AT87-females!AT88)/(females!AT87+females!AT88)</f>
        <v>0.1476757845276053</v>
      </c>
      <c r="AU88" s="32">
        <f>2*(females!AU87-females!AU88)/(females!AU87+females!AU88)</f>
        <v>0.14939843221171692</v>
      </c>
      <c r="AV88" s="32">
        <f>2*(females!AV87-females!AV88)/(females!AV87+females!AV88)</f>
        <v>0.13302696819446125</v>
      </c>
      <c r="AW88" s="32">
        <f>2*(females!AW87-females!AW88)/(females!AW87+females!AW88)</f>
        <v>0.14969638862256313</v>
      </c>
      <c r="AX88" s="32">
        <f>2*(females!AX87-females!AX88)/(females!AX87+females!AX88)</f>
        <v>0.13156796087552933</v>
      </c>
      <c r="AY88" s="32">
        <f>2*(females!AY87-females!AY88)/(females!AY87+females!AY88)</f>
        <v>0.14100572450043625</v>
      </c>
      <c r="AZ88" s="32">
        <f>2*(females!AZ87-females!AZ88)/(females!AZ87+females!AZ88)</f>
        <v>0.1442507345739471</v>
      </c>
      <c r="BA88" s="32">
        <f>2*(females!BA87-females!BA88)/(females!BA87+females!BA88)</f>
        <v>0.13157350480380545</v>
      </c>
      <c r="BB88" s="32">
        <f>2*(females!BB87-females!BB88)/(females!BB87+females!BB88)</f>
        <v>0.13888585273436077</v>
      </c>
      <c r="BC88" s="32">
        <f>2*(females!BC87-females!BC88)/(females!BC87+females!BC88)</f>
        <v>0.13734257396229227</v>
      </c>
      <c r="BD88" s="32">
        <f>2*(females!BD87-females!BD88)/(females!BD87+females!BD88)</f>
        <v>0.12114104491171272</v>
      </c>
      <c r="BE88" s="32">
        <f>2*(females!BE87-females!BE88)/(females!BE87+females!BE88)</f>
        <v>0.12992379339542762</v>
      </c>
      <c r="BF88" s="32">
        <f>2*(females!BF87-females!BF88)/(females!BF87+females!BF88)</f>
        <v>0.11536268609439342</v>
      </c>
      <c r="BG88" s="32">
        <f>2*(females!BG87-females!BG88)/(females!BG87+females!BG88)</f>
        <v>0.11215067198976016</v>
      </c>
      <c r="BH88" s="32">
        <f>2*(females!BH87-females!BH88)/(females!BH87+females!BH88)</f>
        <v>0.11114488788523617</v>
      </c>
      <c r="BI88" s="32">
        <f>2*(females!BI87-females!BI88)/(females!BI87+females!BI88)</f>
        <v>0.11687526974536037</v>
      </c>
      <c r="BJ88" s="32">
        <f>2*(females!BJ87-females!BJ88)/(females!BJ87+females!BJ88)</f>
        <v>0.11073712554695389</v>
      </c>
      <c r="BK88" s="32">
        <f>2*(females!BK87-females!BK88)/(females!BK87+females!BK88)</f>
        <v>0.11178922510065013</v>
      </c>
      <c r="BL88" s="32">
        <f>2*(females!BL87-females!BL88)/(females!BL87+females!BL88)</f>
        <v>0.10264427612604113</v>
      </c>
      <c r="BM88" s="32">
        <f>2*(females!BM87-females!BM88)/(females!BM87+females!BM88)</f>
        <v>0.10144078077505009</v>
      </c>
      <c r="BN88" s="32">
        <f>2*(females!BN87-females!BN88)/(females!BN87+females!BN88)</f>
        <v>0.11782971526795863</v>
      </c>
      <c r="BO88" s="32">
        <f>2*(females!BO87-females!BO88)/(females!BO87+females!BO88)</f>
        <v>0.10484375</v>
      </c>
      <c r="BP88" s="32">
        <f>2*(females!BP87-females!BP88)/(females!BP87+females!BP88)</f>
        <v>9.8868032669436876E-2</v>
      </c>
      <c r="BQ88" s="32">
        <f>2*(females!BQ87-females!BQ88)/(females!BQ87+females!BQ88)</f>
        <v>0.10218865598027127</v>
      </c>
      <c r="BR88" s="32">
        <f>2*(females!BR87-females!BR88)/(females!BR87+females!BR88)</f>
        <v>0.10576246448956189</v>
      </c>
      <c r="BS88" s="32">
        <f>2*(females!BS87-females!BS88)/(females!BS87+females!BS88)</f>
        <v>9.6572830390323286E-2</v>
      </c>
      <c r="BT88" s="32">
        <f>2*(females!BT87-females!BT88)/(females!BT87+females!BT88)</f>
        <v>9.4282943444426046E-2</v>
      </c>
      <c r="BU88" s="32">
        <f>2*(females!BU87-females!BU88)/(females!BU87+females!BU88)</f>
        <v>9.5582635186595585E-2</v>
      </c>
      <c r="BV88" s="32">
        <f>2*(females!BV87-females!BV88)/(females!BV87+females!BV88)</f>
        <v>9.0247918763150678E-2</v>
      </c>
      <c r="BW88" s="32">
        <f>2*(females!BW87-females!BW88)/(females!BW87+females!BW88)</f>
        <v>9.112920977327757E-2</v>
      </c>
      <c r="BX88" s="32">
        <f>2*(females!BX87-females!BX88)/(females!BX87+females!BX88)</f>
        <v>8.8341002989486411E-2</v>
      </c>
      <c r="BY88" s="32">
        <f>2*(females!BY87-females!BY88)/(females!BY87+females!BY88)</f>
        <v>9.2814470811212219E-2</v>
      </c>
      <c r="BZ88" s="32">
        <f>2*(females!BZ87-females!BZ88)/(females!BZ87+females!BZ88)</f>
        <v>8.9133940635487949E-2</v>
      </c>
      <c r="CA88" s="32">
        <f>2*(females!CA87-females!CA88)/(females!CA87+females!CA88)</f>
        <v>8.51951774723885E-2</v>
      </c>
      <c r="CB88" s="32">
        <f>2*(females!CB87-females!CB88)/(females!CB87+females!CB88)</f>
        <v>8.6226678381311692E-2</v>
      </c>
      <c r="CC88" s="32">
        <f>2*(females!CC87-females!CC88)/(females!CC87+females!CC88)</f>
        <v>8.2540832654047033E-2</v>
      </c>
      <c r="CD88" s="32">
        <f>2*(females!CD87-females!CD88)/(females!CD87+females!CD88)</f>
        <v>7.9181104871151473E-2</v>
      </c>
      <c r="CE88" s="32">
        <f>2*(females!CE87-females!CE88)/(females!CE87+females!CE88)</f>
        <v>8.0111737417069881E-2</v>
      </c>
      <c r="CF88" s="32">
        <f>2*(females!CF87-females!CF88)/(females!CF87+females!CF88)</f>
        <v>7.7522076014917007E-2</v>
      </c>
      <c r="CG88" s="32">
        <f>2*(females!CG87-females!CG88)/(females!CG87+females!CG88)</f>
        <v>7.6887801895444821E-2</v>
      </c>
      <c r="CH88" s="32">
        <f>2*(females!CH87-females!CH88)/(females!CH87+females!CH88)</f>
        <v>7.6325101466504439E-2</v>
      </c>
      <c r="CI88" s="32">
        <f>2*(females!CI87-females!CI88)/(females!CI87+females!CI88)</f>
        <v>7.2308244982176251E-2</v>
      </c>
      <c r="CJ88" s="32">
        <f>2*(females!CJ87-females!CJ88)/(females!CJ87+females!CJ88)</f>
        <v>7.4183184040212471E-2</v>
      </c>
      <c r="CK88" s="32">
        <f>2*(females!CK87-females!CK88)/(females!CK87+females!CK88)</f>
        <v>7.154334964575268E-2</v>
      </c>
      <c r="CL88" s="32">
        <f>2*(females!CL87-females!CL88)/(females!CL87+females!CL88)</f>
        <v>6.9411733338073364E-2</v>
      </c>
      <c r="CM88" s="32">
        <f>2*(females!CM87-females!CM88)/(females!CM87+females!CM88)</f>
        <v>6.8810402389738179E-2</v>
      </c>
      <c r="CN88" s="32">
        <f>2*(females!CN87-females!CN88)/(females!CN87+females!CN88)</f>
        <v>6.770941953423705E-2</v>
      </c>
    </row>
    <row r="89" spans="1:92" x14ac:dyDescent="0.25">
      <c r="A89" s="31">
        <f>'2a) male mx'!A89</f>
        <v>86</v>
      </c>
      <c r="B89" s="32">
        <f>2*(females!B88-females!B89)/(females!B88+females!B89)</f>
        <v>0.16253935835248065</v>
      </c>
      <c r="C89" s="32">
        <f>2*(females!C88-females!C89)/(females!C88+females!C89)</f>
        <v>0.21756093468137769</v>
      </c>
      <c r="D89" s="32">
        <f>2*(females!D88-females!D89)/(females!D88+females!D89)</f>
        <v>0.21060583169663091</v>
      </c>
      <c r="E89" s="32">
        <f>2*(females!E88-females!E89)/(females!E88+females!E89)</f>
        <v>0.20606060606060606</v>
      </c>
      <c r="F89" s="32">
        <f>2*(females!F88-females!F89)/(females!F88+females!F89)</f>
        <v>0.16805601867289097</v>
      </c>
      <c r="G89" s="32">
        <f>2*(females!G88-females!G89)/(females!G88+females!G89)</f>
        <v>0.20108930578369499</v>
      </c>
      <c r="H89" s="32">
        <f>2*(females!H88-females!H89)/(females!H88+females!H89)</f>
        <v>0.18554560788893215</v>
      </c>
      <c r="I89" s="32">
        <f>2*(females!I88-females!I89)/(females!I88+females!I89)</f>
        <v>0.2107110749604007</v>
      </c>
      <c r="J89" s="32">
        <f>2*(females!J88-females!J89)/(females!J88+females!J89)</f>
        <v>0.21439111188264909</v>
      </c>
      <c r="K89" s="32">
        <f>2*(females!K88-females!K89)/(females!K88+females!K89)</f>
        <v>0.16595369050044137</v>
      </c>
      <c r="L89" s="32">
        <f>2*(females!L88-females!L89)/(females!L88+females!L89)</f>
        <v>0.19069401222301377</v>
      </c>
      <c r="M89" s="32">
        <f>2*(females!M88-females!M89)/(females!M88+females!M89)</f>
        <v>0.19057770198251972</v>
      </c>
      <c r="N89" s="32">
        <f>2*(females!N88-females!N89)/(females!N88+females!N89)</f>
        <v>0.2000444872840513</v>
      </c>
      <c r="O89" s="32">
        <f>2*(females!O88-females!O89)/(females!O88+females!O89)</f>
        <v>0.18738019169329073</v>
      </c>
      <c r="P89" s="32">
        <f>2*(females!P88-females!P89)/(females!P88+females!P89)</f>
        <v>0.188069726531265</v>
      </c>
      <c r="Q89" s="32">
        <f>2*(females!Q88-females!Q89)/(females!Q88+females!Q89)</f>
        <v>0.1868455979943961</v>
      </c>
      <c r="R89" s="32">
        <f>2*(females!R88-females!R89)/(females!R88+females!R89)</f>
        <v>0.17924390599912421</v>
      </c>
      <c r="S89" s="32">
        <f>2*(females!S88-females!S89)/(females!S88+females!S89)</f>
        <v>0.20116618075801748</v>
      </c>
      <c r="T89" s="32">
        <f>2*(females!T88-females!T89)/(females!T88+females!T89)</f>
        <v>0.20509388654883282</v>
      </c>
      <c r="U89" s="32">
        <f>2*(females!U88-females!U89)/(females!U88+females!U89)</f>
        <v>0.17071791972866027</v>
      </c>
      <c r="V89" s="32">
        <f>2*(females!V88-females!V89)/(females!V88+females!V89)</f>
        <v>0.18818107253056282</v>
      </c>
      <c r="W89" s="32">
        <f>2*(females!W88-females!W89)/(females!W88+females!W89)</f>
        <v>0.21447721179624665</v>
      </c>
      <c r="X89" s="32">
        <f>2*(females!X88-females!X89)/(females!X88+females!X89)</f>
        <v>0.19822672577580747</v>
      </c>
      <c r="Y89" s="32">
        <f>2*(females!Y88-females!Y89)/(females!Y88+females!Y89)</f>
        <v>0.17350663528127452</v>
      </c>
      <c r="Z89" s="32">
        <f>2*(females!Z88-females!Z89)/(females!Z88+females!Z89)</f>
        <v>0.17718283331091081</v>
      </c>
      <c r="AA89" s="32">
        <f>2*(females!AA88-females!AA89)/(females!AA88+females!AA89)</f>
        <v>0.20783502262126047</v>
      </c>
      <c r="AB89" s="32">
        <f>2*(females!AB88-females!AB89)/(females!AB88+females!AB89)</f>
        <v>0.18109263657957245</v>
      </c>
      <c r="AC89" s="32">
        <f>2*(females!AC88-females!AC89)/(females!AC88+females!AC89)</f>
        <v>0.19264328485885371</v>
      </c>
      <c r="AD89" s="32">
        <f>2*(females!AD88-females!AD89)/(females!AD88+females!AD89)</f>
        <v>0.17585620597522467</v>
      </c>
      <c r="AE89" s="32">
        <f>2*(females!AE88-females!AE89)/(females!AE88+females!AE89)</f>
        <v>0.20253807106598984</v>
      </c>
      <c r="AF89" s="32">
        <f>2*(females!AF88-females!AF89)/(females!AF88+females!AF89)</f>
        <v>0.18977913077271844</v>
      </c>
      <c r="AG89" s="32">
        <f>2*(females!AG88-females!AG89)/(females!AG88+females!AG89)</f>
        <v>0.19604933691922471</v>
      </c>
      <c r="AH89" s="32">
        <f>2*(females!AH88-females!AH89)/(females!AH88+females!AH89)</f>
        <v>0.18255343731946852</v>
      </c>
      <c r="AI89" s="32">
        <f>2*(females!AI88-females!AI89)/(females!AI88+females!AI89)</f>
        <v>0.18078142728304192</v>
      </c>
      <c r="AJ89" s="32">
        <f>2*(females!AJ88-females!AJ89)/(females!AJ88+females!AJ89)</f>
        <v>0.17782021552312099</v>
      </c>
      <c r="AK89" s="32">
        <f>2*(females!AK88-females!AK89)/(females!AK88+females!AK89)</f>
        <v>0.19616632261869654</v>
      </c>
      <c r="AL89" s="32">
        <f>2*(females!AL88-females!AL89)/(females!AL88+females!AL89)</f>
        <v>0.16408171997005028</v>
      </c>
      <c r="AM89" s="32">
        <f>2*(females!AM88-females!AM89)/(females!AM88+females!AM89)</f>
        <v>0.16006300142737609</v>
      </c>
      <c r="AN89" s="32">
        <f>2*(females!AN88-females!AN89)/(females!AN88+females!AN89)</f>
        <v>0.17019834753824903</v>
      </c>
      <c r="AO89" s="32">
        <f>2*(females!AO88-females!AO89)/(females!AO88+females!AO89)</f>
        <v>0.15228326748950999</v>
      </c>
      <c r="AP89" s="32">
        <f>2*(females!AP88-females!AP89)/(females!AP88+females!AP89)</f>
        <v>0.16330352544594784</v>
      </c>
      <c r="AQ89" s="32">
        <f>2*(females!AQ88-females!AQ89)/(females!AQ88+females!AQ89)</f>
        <v>0.16230019397451323</v>
      </c>
      <c r="AR89" s="32">
        <f>2*(females!AR88-females!AR89)/(females!AR88+females!AR89)</f>
        <v>0.15890123515665983</v>
      </c>
      <c r="AS89" s="32">
        <f>2*(females!AS88-females!AS89)/(females!AS88+females!AS89)</f>
        <v>0.16419407091250354</v>
      </c>
      <c r="AT89" s="32">
        <f>2*(females!AT88-females!AT89)/(females!AT88+females!AT89)</f>
        <v>0.15443921243321054</v>
      </c>
      <c r="AU89" s="32">
        <f>2*(females!AU88-females!AU89)/(females!AU88+females!AU89)</f>
        <v>0.16447032383287363</v>
      </c>
      <c r="AV89" s="32">
        <f>2*(females!AV88-females!AV89)/(females!AV88+females!AV89)</f>
        <v>0.15068843019341058</v>
      </c>
      <c r="AW89" s="32">
        <f>2*(females!AW88-females!AW89)/(females!AW88+females!AW89)</f>
        <v>0.16655024448657818</v>
      </c>
      <c r="AX89" s="32">
        <f>2*(females!AX88-females!AX89)/(females!AX88+females!AX89)</f>
        <v>0.1522889138250853</v>
      </c>
      <c r="AY89" s="32">
        <f>2*(females!AY88-females!AY89)/(females!AY88+females!AY89)</f>
        <v>0.16517126852723937</v>
      </c>
      <c r="AZ89" s="32">
        <f>2*(females!AZ88-females!AZ89)/(females!AZ88+females!AZ89)</f>
        <v>0.15495200400345754</v>
      </c>
      <c r="BA89" s="32">
        <f>2*(females!BA88-females!BA89)/(females!BA88+females!BA89)</f>
        <v>0.15202044263502101</v>
      </c>
      <c r="BB89" s="32">
        <f>2*(females!BB88-females!BB89)/(females!BB88+females!BB89)</f>
        <v>0.14747551183419516</v>
      </c>
      <c r="BC89" s="32">
        <f>2*(females!BC88-females!BC89)/(females!BC88+females!BC89)</f>
        <v>0.15734507163818401</v>
      </c>
      <c r="BD89" s="32">
        <f>2*(females!BD88-females!BD89)/(females!BD88+females!BD89)</f>
        <v>0.14134036144578313</v>
      </c>
      <c r="BE89" s="32">
        <f>2*(females!BE88-females!BE89)/(females!BE88+females!BE89)</f>
        <v>0.15473472653124939</v>
      </c>
      <c r="BF89" s="32">
        <f>2*(females!BF88-females!BF89)/(females!BF88+females!BF89)</f>
        <v>0.12796852646638054</v>
      </c>
      <c r="BG89" s="32">
        <f>2*(females!BG88-females!BG89)/(females!BG88+females!BG89)</f>
        <v>0.13349405889443774</v>
      </c>
      <c r="BH89" s="32">
        <f>2*(females!BH88-females!BH89)/(females!BH88+females!BH89)</f>
        <v>0.13014235340211572</v>
      </c>
      <c r="BI89" s="32">
        <f>2*(females!BI88-females!BI89)/(females!BI88+females!BI89)</f>
        <v>0.12569424144986846</v>
      </c>
      <c r="BJ89" s="32">
        <f>2*(females!BJ88-females!BJ89)/(females!BJ88+females!BJ89)</f>
        <v>0.12348870568577688</v>
      </c>
      <c r="BK89" s="32">
        <f>2*(females!BK88-females!BK89)/(females!BK88+females!BK89)</f>
        <v>0.13097856626796178</v>
      </c>
      <c r="BL89" s="32">
        <f>2*(females!BL88-females!BL89)/(females!BL88+females!BL89)</f>
        <v>0.11797981013705637</v>
      </c>
      <c r="BM89" s="32">
        <f>2*(females!BM88-females!BM89)/(females!BM88+females!BM89)</f>
        <v>0.11745389866066677</v>
      </c>
      <c r="BN89" s="32">
        <f>2*(females!BN88-females!BN89)/(females!BN88+females!BN89)</f>
        <v>0.12531893245675824</v>
      </c>
      <c r="BO89" s="32">
        <f>2*(females!BO88-females!BO89)/(females!BO88+females!BO89)</f>
        <v>0.12079441635460228</v>
      </c>
      <c r="BP89" s="32">
        <f>2*(females!BP88-females!BP89)/(females!BP88+females!BP89)</f>
        <v>0.12136804314016192</v>
      </c>
      <c r="BQ89" s="32">
        <f>2*(females!BQ88-females!BQ89)/(females!BQ88+females!BQ89)</f>
        <v>0.10511618629699811</v>
      </c>
      <c r="BR89" s="32">
        <f>2*(females!BR88-females!BR89)/(females!BR88+females!BR89)</f>
        <v>0.11879600612200276</v>
      </c>
      <c r="BS89" s="32">
        <f>2*(females!BS88-females!BS89)/(females!BS88+females!BS89)</f>
        <v>0.10839824044553856</v>
      </c>
      <c r="BT89" s="32">
        <f>2*(females!BT88-females!BT89)/(females!BT88+females!BT89)</f>
        <v>0.10080571562671117</v>
      </c>
      <c r="BU89" s="32">
        <f>2*(females!BU88-females!BU89)/(females!BU88+females!BU89)</f>
        <v>0.10868075686501871</v>
      </c>
      <c r="BV89" s="32">
        <f>2*(females!BV88-females!BV89)/(females!BV88+females!BV89)</f>
        <v>9.9570038470242136E-2</v>
      </c>
      <c r="BW89" s="32">
        <f>2*(females!BW88-females!BW89)/(females!BW88+females!BW89)</f>
        <v>0.1063612190632031</v>
      </c>
      <c r="BX89" s="32">
        <f>2*(females!BX88-females!BX89)/(females!BX88+females!BX89)</f>
        <v>0.10364456272639905</v>
      </c>
      <c r="BY89" s="32">
        <f>2*(females!BY88-females!BY89)/(females!BY88+females!BY89)</f>
        <v>0.10195082027289495</v>
      </c>
      <c r="BZ89" s="32">
        <f>2*(females!BZ88-females!BZ89)/(females!BZ88+females!BZ89)</f>
        <v>0.10407342971983922</v>
      </c>
      <c r="CA89" s="32">
        <f>2*(females!CA88-females!CA89)/(females!CA88+females!CA89)</f>
        <v>9.2526690391459068E-2</v>
      </c>
      <c r="CB89" s="32">
        <f>2*(females!CB88-females!CB89)/(females!CB88+females!CB89)</f>
        <v>9.6758850309166269E-2</v>
      </c>
      <c r="CC89" s="32">
        <f>2*(females!CC88-females!CC89)/(females!CC88+females!CC89)</f>
        <v>9.8183019491245457E-2</v>
      </c>
      <c r="CD89" s="32">
        <f>2*(females!CD88-females!CD89)/(females!CD88+females!CD89)</f>
        <v>9.0511075469244445E-2</v>
      </c>
      <c r="CE89" s="32">
        <f>2*(females!CE88-females!CE89)/(females!CE88+females!CE89)</f>
        <v>9.0012598288370479E-2</v>
      </c>
      <c r="CF89" s="32">
        <f>2*(females!CF88-females!CF89)/(females!CF88+females!CF89)</f>
        <v>8.9134794066079437E-2</v>
      </c>
      <c r="CG89" s="32">
        <f>2*(females!CG88-females!CG89)/(females!CG88+females!CG89)</f>
        <v>8.5817609085351326E-2</v>
      </c>
      <c r="CH89" s="32">
        <f>2*(females!CH88-females!CH89)/(females!CH88+females!CH89)</f>
        <v>8.4518382093938388E-2</v>
      </c>
      <c r="CI89" s="32">
        <f>2*(females!CI88-females!CI89)/(females!CI88+females!CI89)</f>
        <v>8.3944913017934136E-2</v>
      </c>
      <c r="CJ89" s="32">
        <f>2*(females!CJ88-females!CJ89)/(females!CJ88+females!CJ89)</f>
        <v>8.5311269501071624E-2</v>
      </c>
      <c r="CK89" s="32">
        <f>2*(females!CK88-females!CK89)/(females!CK88+females!CK89)</f>
        <v>8.525846068791218E-2</v>
      </c>
      <c r="CL89" s="32">
        <f>2*(females!CL88-females!CL89)/(females!CL88+females!CL89)</f>
        <v>8.0849107211280552E-2</v>
      </c>
      <c r="CM89" s="32">
        <f>2*(females!CM88-females!CM89)/(females!CM88+females!CM89)</f>
        <v>7.8444721812474E-2</v>
      </c>
      <c r="CN89" s="32">
        <f>2*(females!CN88-females!CN89)/(females!CN88+females!CN89)</f>
        <v>7.9643865851149395E-2</v>
      </c>
    </row>
    <row r="90" spans="1:92" x14ac:dyDescent="0.25">
      <c r="A90" s="31">
        <f>'2a) male mx'!A90</f>
        <v>87</v>
      </c>
      <c r="B90" s="32">
        <f>2*(females!B89-females!B90)/(females!B89+females!B90)</f>
        <v>0.18454067179279643</v>
      </c>
      <c r="C90" s="32">
        <f>2*(females!C89-females!C90)/(females!C89+females!C90)</f>
        <v>0.21038393507439393</v>
      </c>
      <c r="D90" s="32">
        <f>2*(females!D89-females!D90)/(females!D89+females!D90)</f>
        <v>0.23513870541611626</v>
      </c>
      <c r="E90" s="32">
        <f>2*(females!E89-females!E90)/(females!E89+females!E90)</f>
        <v>0.21450328648533104</v>
      </c>
      <c r="F90" s="32">
        <f>2*(females!F89-females!F90)/(females!F89+females!F90)</f>
        <v>0.19968970521995896</v>
      </c>
      <c r="G90" s="32">
        <f>2*(females!G89-females!G90)/(females!G89+females!G90)</f>
        <v>0.18617356587518386</v>
      </c>
      <c r="H90" s="32">
        <f>2*(females!H89-females!H90)/(females!H89+females!H90)</f>
        <v>0.24246311738293777</v>
      </c>
      <c r="I90" s="32">
        <f>2*(females!I89-females!I90)/(females!I89+females!I90)</f>
        <v>0.19493750656443651</v>
      </c>
      <c r="J90" s="32">
        <f>2*(females!J89-females!J90)/(females!J89+females!J90)</f>
        <v>0.2238797902816064</v>
      </c>
      <c r="K90" s="32">
        <f>2*(females!K89-females!K90)/(females!K89+females!K90)</f>
        <v>0.17717233596646784</v>
      </c>
      <c r="L90" s="32">
        <f>2*(females!L89-females!L90)/(females!L89+females!L90)</f>
        <v>0.18116073042849395</v>
      </c>
      <c r="M90" s="32">
        <f>2*(females!M89-females!M90)/(females!M89+females!M90)</f>
        <v>0.19035740398262441</v>
      </c>
      <c r="N90" s="32">
        <f>2*(females!N89-females!N90)/(females!N89+females!N90)</f>
        <v>0.19463906341816209</v>
      </c>
      <c r="O90" s="32">
        <f>2*(females!O89-females!O90)/(females!O89+females!O90)</f>
        <v>0.19318676008697752</v>
      </c>
      <c r="P90" s="32">
        <f>2*(females!P89-females!P90)/(females!P89+females!P90)</f>
        <v>0.20074782693148158</v>
      </c>
      <c r="Q90" s="32">
        <f>2*(females!Q89-females!Q90)/(females!Q89+females!Q90)</f>
        <v>0.18112471172609543</v>
      </c>
      <c r="R90" s="32">
        <f>2*(females!R89-females!R90)/(females!R89+females!R90)</f>
        <v>0.20447114959794999</v>
      </c>
      <c r="S90" s="32">
        <f>2*(females!S89-females!S90)/(females!S89+females!S90)</f>
        <v>0.19675817483369248</v>
      </c>
      <c r="T90" s="32">
        <f>2*(females!T89-females!T90)/(females!T89+females!T90)</f>
        <v>0.22137776478612492</v>
      </c>
      <c r="U90" s="32">
        <f>2*(females!U89-females!U90)/(females!U89+females!U90)</f>
        <v>0.19185505037676742</v>
      </c>
      <c r="V90" s="32">
        <f>2*(females!V89-females!V90)/(females!V89+females!V90)</f>
        <v>0.21158522050059594</v>
      </c>
      <c r="W90" s="32">
        <f>2*(females!W89-females!W90)/(females!W89+females!W90)</f>
        <v>0.2103298070939639</v>
      </c>
      <c r="X90" s="32">
        <f>2*(females!X89-females!X90)/(females!X89+females!X90)</f>
        <v>0.21433088485673979</v>
      </c>
      <c r="Y90" s="32">
        <f>2*(females!Y89-females!Y90)/(females!Y89+females!Y90)</f>
        <v>0.18735956203783144</v>
      </c>
      <c r="Z90" s="32">
        <f>2*(females!Z89-females!Z90)/(females!Z89+females!Z90)</f>
        <v>0.18938353397430718</v>
      </c>
      <c r="AA90" s="32">
        <f>2*(females!AA89-females!AA90)/(females!AA89+females!AA90)</f>
        <v>0.17882573657954207</v>
      </c>
      <c r="AB90" s="32">
        <f>2*(females!AB89-females!AB90)/(females!AB89+females!AB90)</f>
        <v>0.18223269245383389</v>
      </c>
      <c r="AC90" s="32">
        <f>2*(females!AC89-females!AC90)/(females!AC89+females!AC90)</f>
        <v>0.20432351222769385</v>
      </c>
      <c r="AD90" s="32">
        <f>2*(females!AD89-females!AD90)/(females!AD89+females!AD90)</f>
        <v>0.17712711987244528</v>
      </c>
      <c r="AE90" s="32">
        <f>2*(females!AE89-females!AE90)/(females!AE89+females!AE90)</f>
        <v>0.19172147001934237</v>
      </c>
      <c r="AF90" s="32">
        <f>2*(females!AF89-females!AF90)/(females!AF89+females!AF90)</f>
        <v>0.2035795947331073</v>
      </c>
      <c r="AG90" s="32">
        <f>2*(females!AG89-females!AG90)/(females!AG89+females!AG90)</f>
        <v>0.19169233080447684</v>
      </c>
      <c r="AH90" s="32">
        <f>2*(females!AH89-females!AH90)/(females!AH89+females!AH90)</f>
        <v>0.17287702455364851</v>
      </c>
      <c r="AI90" s="32">
        <f>2*(females!AI89-females!AI90)/(females!AI89+females!AI90)</f>
        <v>0.18406622192728161</v>
      </c>
      <c r="AJ90" s="32">
        <f>2*(females!AJ89-females!AJ90)/(females!AJ89+females!AJ90)</f>
        <v>0.19040435509789133</v>
      </c>
      <c r="AK90" s="32">
        <f>2*(females!AK89-females!AK90)/(females!AK89+females!AK90)</f>
        <v>0.19106637532686177</v>
      </c>
      <c r="AL90" s="32">
        <f>2*(females!AL89-females!AL90)/(females!AL89+females!AL90)</f>
        <v>0.18649681528662421</v>
      </c>
      <c r="AM90" s="32">
        <f>2*(females!AM89-females!AM90)/(females!AM89+females!AM90)</f>
        <v>0.17444667422854318</v>
      </c>
      <c r="AN90" s="32">
        <f>2*(females!AN89-females!AN90)/(females!AN89+females!AN90)</f>
        <v>0.17188466773914118</v>
      </c>
      <c r="AO90" s="32">
        <f>2*(females!AO89-females!AO90)/(females!AO89+females!AO90)</f>
        <v>0.17623768099187884</v>
      </c>
      <c r="AP90" s="32">
        <f>2*(females!AP89-females!AP90)/(females!AP89+females!AP90)</f>
        <v>0.17196323773668476</v>
      </c>
      <c r="AQ90" s="32">
        <f>2*(females!AQ89-females!AQ90)/(females!AQ89+females!AQ90)</f>
        <v>0.17027199443252333</v>
      </c>
      <c r="AR90" s="32">
        <f>2*(females!AR89-females!AR90)/(females!AR89+females!AR90)</f>
        <v>0.16948581062096094</v>
      </c>
      <c r="AS90" s="32">
        <f>2*(females!AS89-females!AS90)/(females!AS89+females!AS90)</f>
        <v>0.17331750525066203</v>
      </c>
      <c r="AT90" s="32">
        <f>2*(females!AT89-females!AT90)/(females!AT89+females!AT90)</f>
        <v>0.17430296062086806</v>
      </c>
      <c r="AU90" s="32">
        <f>2*(females!AU89-females!AU90)/(females!AU89+females!AU90)</f>
        <v>0.16860780882264195</v>
      </c>
      <c r="AV90" s="32">
        <f>2*(females!AV89-females!AV90)/(females!AV89+females!AV90)</f>
        <v>0.17290956213340608</v>
      </c>
      <c r="AW90" s="32">
        <f>2*(females!AW89-females!AW90)/(females!AW89+females!AW90)</f>
        <v>0.17528488974396922</v>
      </c>
      <c r="AX90" s="32">
        <f>2*(females!AX89-females!AX90)/(females!AX89+females!AX90)</f>
        <v>0.16177692039761005</v>
      </c>
      <c r="AY90" s="32">
        <f>2*(females!AY89-females!AY90)/(females!AY89+females!AY90)</f>
        <v>0.16481459819861971</v>
      </c>
      <c r="AZ90" s="32">
        <f>2*(females!AZ89-females!AZ90)/(females!AZ89+females!AZ90)</f>
        <v>0.16546973863363323</v>
      </c>
      <c r="BA90" s="32">
        <f>2*(females!BA89-females!BA90)/(females!BA89+females!BA90)</f>
        <v>0.1608427023194571</v>
      </c>
      <c r="BB90" s="32">
        <f>2*(females!BB89-females!BB90)/(females!BB89+females!BB90)</f>
        <v>0.15092497681456532</v>
      </c>
      <c r="BC90" s="32">
        <f>2*(females!BC89-females!BC90)/(females!BC89+females!BC90)</f>
        <v>0.164938521992648</v>
      </c>
      <c r="BD90" s="32">
        <f>2*(females!BD89-females!BD90)/(females!BD89+females!BD90)</f>
        <v>0.14765509440529018</v>
      </c>
      <c r="BE90" s="32">
        <f>2*(females!BE89-females!BE90)/(females!BE89+females!BE90)</f>
        <v>0.15534688668064545</v>
      </c>
      <c r="BF90" s="32">
        <f>2*(females!BF89-females!BF90)/(females!BF89+females!BF90)</f>
        <v>0.14507602147452972</v>
      </c>
      <c r="BG90" s="32">
        <f>2*(females!BG89-females!BG90)/(females!BG89+females!BG90)</f>
        <v>0.13947612561931269</v>
      </c>
      <c r="BH90" s="32">
        <f>2*(females!BH89-females!BH90)/(females!BH89+females!BH90)</f>
        <v>0.13129396003126045</v>
      </c>
      <c r="BI90" s="32">
        <f>2*(females!BI89-females!BI90)/(females!BI89+females!BI90)</f>
        <v>0.13472422594606592</v>
      </c>
      <c r="BJ90" s="32">
        <f>2*(females!BJ89-females!BJ90)/(females!BJ89+females!BJ90)</f>
        <v>0.13286988927509227</v>
      </c>
      <c r="BK90" s="32">
        <f>2*(females!BK89-females!BK90)/(females!BK89+females!BK90)</f>
        <v>0.13603919337969503</v>
      </c>
      <c r="BL90" s="32">
        <f>2*(females!BL89-females!BL90)/(females!BL89+females!BL90)</f>
        <v>0.12625352687221675</v>
      </c>
      <c r="BM90" s="32">
        <f>2*(females!BM89-females!BM90)/(females!BM89+females!BM90)</f>
        <v>0.13062629043358567</v>
      </c>
      <c r="BN90" s="32">
        <f>2*(females!BN89-females!BN90)/(females!BN89+females!BN90)</f>
        <v>0.14350401804091423</v>
      </c>
      <c r="BO90" s="32">
        <f>2*(females!BO89-females!BO90)/(females!BO89+females!BO90)</f>
        <v>0.12045181762877953</v>
      </c>
      <c r="BP90" s="32">
        <f>2*(females!BP89-females!BP90)/(females!BP89+females!BP90)</f>
        <v>0.12845003622949741</v>
      </c>
      <c r="BQ90" s="32">
        <f>2*(females!BQ89-females!BQ90)/(females!BQ89+females!BQ90)</f>
        <v>0.12977197027927234</v>
      </c>
      <c r="BR90" s="32">
        <f>2*(females!BR89-females!BR90)/(females!BR89+females!BR90)</f>
        <v>0.12938672474384993</v>
      </c>
      <c r="BS90" s="32">
        <f>2*(females!BS89-females!BS90)/(females!BS89+females!BS90)</f>
        <v>0.11688194381718002</v>
      </c>
      <c r="BT90" s="32">
        <f>2*(females!BT89-females!BT90)/(females!BT89+females!BT90)</f>
        <v>0.12053103528589729</v>
      </c>
      <c r="BU90" s="32">
        <f>2*(females!BU89-females!BU90)/(females!BU89+females!BU90)</f>
        <v>0.12450785944761848</v>
      </c>
      <c r="BV90" s="32">
        <f>2*(females!BV89-females!BV90)/(females!BV89+females!BV90)</f>
        <v>0.11521723920800392</v>
      </c>
      <c r="BW90" s="32">
        <f>2*(females!BW89-females!BW90)/(females!BW89+females!BW90)</f>
        <v>0.11554006769591112</v>
      </c>
      <c r="BX90" s="32">
        <f>2*(females!BX89-females!BX90)/(females!BX89+females!BX90)</f>
        <v>0.11804533006729327</v>
      </c>
      <c r="BY90" s="32">
        <f>2*(females!BY89-females!BY90)/(females!BY89+females!BY90)</f>
        <v>0.11363976439541305</v>
      </c>
      <c r="BZ90" s="32">
        <f>2*(females!BZ89-females!BZ90)/(females!BZ89+females!BZ90)</f>
        <v>0.1170985288994882</v>
      </c>
      <c r="CA90" s="32">
        <f>2*(females!CA89-females!CA90)/(females!CA89+females!CA90)</f>
        <v>0.11012867881258759</v>
      </c>
      <c r="CB90" s="32">
        <f>2*(females!CB89-females!CB90)/(females!CB89+females!CB90)</f>
        <v>0.10802267823992776</v>
      </c>
      <c r="CC90" s="32">
        <f>2*(females!CC89-females!CC90)/(females!CC89+females!CC90)</f>
        <v>0.10802299608187776</v>
      </c>
      <c r="CD90" s="32">
        <f>2*(females!CD89-females!CD90)/(females!CD89+females!CD90)</f>
        <v>0.10270057400622934</v>
      </c>
      <c r="CE90" s="32">
        <f>2*(females!CE89-females!CE90)/(females!CE89+females!CE90)</f>
        <v>0.10542446336003065</v>
      </c>
      <c r="CF90" s="32">
        <f>2*(females!CF89-females!CF90)/(females!CF89+females!CF90)</f>
        <v>9.7228783775998154E-2</v>
      </c>
      <c r="CG90" s="32">
        <f>2*(females!CG89-females!CG90)/(females!CG89+females!CG90)</f>
        <v>9.901260098399027E-2</v>
      </c>
      <c r="CH90" s="32">
        <f>2*(females!CH89-females!CH90)/(females!CH89+females!CH90)</f>
        <v>9.7624951782663796E-2</v>
      </c>
      <c r="CI90" s="32">
        <f>2*(females!CI89-females!CI90)/(females!CI89+females!CI90)</f>
        <v>9.8091811143822927E-2</v>
      </c>
      <c r="CJ90" s="32">
        <f>2*(females!CJ89-females!CJ90)/(females!CJ89+females!CJ90)</f>
        <v>9.9468771178103751E-2</v>
      </c>
      <c r="CK90" s="32">
        <f>2*(females!CK89-females!CK90)/(females!CK89+females!CK90)</f>
        <v>9.6961833711752626E-2</v>
      </c>
      <c r="CL90" s="32">
        <f>2*(females!CL89-females!CL90)/(females!CL89+females!CL90)</f>
        <v>9.1098864395457585E-2</v>
      </c>
      <c r="CM90" s="32">
        <f>2*(females!CM89-females!CM90)/(females!CM89+females!CM90)</f>
        <v>8.9560219222029142E-2</v>
      </c>
      <c r="CN90" s="32">
        <f>2*(females!CN89-females!CN90)/(females!CN89+females!CN90)</f>
        <v>9.0636040603968765E-2</v>
      </c>
    </row>
    <row r="91" spans="1:92" x14ac:dyDescent="0.25">
      <c r="A91" s="31">
        <f>'2a) male mx'!A91</f>
        <v>88</v>
      </c>
      <c r="B91" s="32">
        <f>2*(females!B90-females!B91)/(females!B90+females!B91)</f>
        <v>0.19565616396451513</v>
      </c>
      <c r="C91" s="32">
        <f>2*(females!C90-females!C91)/(females!C90+females!C91)</f>
        <v>0.22783498478077846</v>
      </c>
      <c r="D91" s="32">
        <f>2*(females!D90-females!D91)/(females!D90+females!D91)</f>
        <v>0.26568682871678917</v>
      </c>
      <c r="E91" s="32">
        <f>2*(females!E90-females!E91)/(females!E90+females!E91)</f>
        <v>0.21110449341539275</v>
      </c>
      <c r="F91" s="32">
        <f>2*(females!F90-females!F91)/(females!F90+females!F91)</f>
        <v>0.2063297350343474</v>
      </c>
      <c r="G91" s="32">
        <f>2*(females!G90-females!G91)/(females!G90+females!G91)</f>
        <v>0.20204081632653062</v>
      </c>
      <c r="H91" s="32">
        <f>2*(females!H90-females!H91)/(females!H90+females!H91)</f>
        <v>0.24436860068259386</v>
      </c>
      <c r="I91" s="32">
        <f>2*(females!I90-females!I91)/(females!I90+females!I91)</f>
        <v>0.23107880046735038</v>
      </c>
      <c r="J91" s="32">
        <f>2*(females!J90-females!J91)/(females!J90+females!J91)</f>
        <v>0.23355084284937466</v>
      </c>
      <c r="K91" s="32">
        <f>2*(females!K90-females!K91)/(females!K90+females!K91)</f>
        <v>0.17703971119133574</v>
      </c>
      <c r="L91" s="32">
        <f>2*(females!L90-females!L91)/(females!L90+females!L91)</f>
        <v>0.18256766285187395</v>
      </c>
      <c r="M91" s="32">
        <f>2*(females!M90-females!M91)/(females!M90+females!M91)</f>
        <v>0.19328607172643869</v>
      </c>
      <c r="N91" s="32">
        <f>2*(females!N90-females!N91)/(females!N90+females!N91)</f>
        <v>0.20723956894169659</v>
      </c>
      <c r="O91" s="32">
        <f>2*(females!O90-females!O91)/(females!O90+females!O91)</f>
        <v>0.21306818181818182</v>
      </c>
      <c r="P91" s="32">
        <f>2*(females!P90-females!P91)/(females!P90+females!P91)</f>
        <v>0.2262813194736526</v>
      </c>
      <c r="Q91" s="32">
        <f>2*(females!Q90-females!Q91)/(females!Q90+females!Q91)</f>
        <v>0.18882425148102686</v>
      </c>
      <c r="R91" s="32">
        <f>2*(females!R90-females!R91)/(females!R90+females!R91)</f>
        <v>0.20175533643948423</v>
      </c>
      <c r="S91" s="32">
        <f>2*(females!S90-females!S91)/(females!S90+females!S91)</f>
        <v>0.21421997238840312</v>
      </c>
      <c r="T91" s="32">
        <f>2*(females!T90-females!T91)/(females!T90+females!T91)</f>
        <v>0.2396172013986872</v>
      </c>
      <c r="U91" s="32">
        <f>2*(females!U90-females!U91)/(females!U90+females!U91)</f>
        <v>0.21042281219272368</v>
      </c>
      <c r="V91" s="32">
        <f>2*(females!V90-females!V91)/(females!V90+females!V91)</f>
        <v>0.18958673826756947</v>
      </c>
      <c r="W91" s="32">
        <f>2*(females!W90-females!W91)/(females!W90+females!W91)</f>
        <v>0.2235680690677147</v>
      </c>
      <c r="X91" s="32">
        <f>2*(females!X90-females!X91)/(females!X90+females!X91)</f>
        <v>0.22189940076266571</v>
      </c>
      <c r="Y91" s="32">
        <f>2*(females!Y90-females!Y91)/(females!Y90+females!Y91)</f>
        <v>0.19524021572411063</v>
      </c>
      <c r="Z91" s="32">
        <f>2*(females!Z90-females!Z91)/(females!Z90+females!Z91)</f>
        <v>0.21650759111814449</v>
      </c>
      <c r="AA91" s="32">
        <f>2*(females!AA90-females!AA91)/(females!AA90+females!AA91)</f>
        <v>0.20985099337748345</v>
      </c>
      <c r="AB91" s="32">
        <f>2*(females!AB90-females!AB91)/(females!AB90+females!AB91)</f>
        <v>0.22988720052204717</v>
      </c>
      <c r="AC91" s="32">
        <f>2*(females!AC90-females!AC91)/(females!AC90+females!AC91)</f>
        <v>0.22343943778420836</v>
      </c>
      <c r="AD91" s="32">
        <f>2*(females!AD90-females!AD91)/(females!AD90+females!AD91)</f>
        <v>0.19170442662948764</v>
      </c>
      <c r="AE91" s="32">
        <f>2*(females!AE90-females!AE91)/(females!AE90+females!AE91)</f>
        <v>0.21588054041242</v>
      </c>
      <c r="AF91" s="32">
        <f>2*(females!AF90-females!AF91)/(females!AF90+females!AF91)</f>
        <v>0.2073241619841116</v>
      </c>
      <c r="AG91" s="32">
        <f>2*(females!AG90-females!AG91)/(females!AG90+females!AG91)</f>
        <v>0.20236025981154515</v>
      </c>
      <c r="AH91" s="32">
        <f>2*(females!AH90-females!AH91)/(females!AH90+females!AH91)</f>
        <v>0.21307566821433052</v>
      </c>
      <c r="AI91" s="32">
        <f>2*(females!AI90-females!AI91)/(females!AI90+females!AI91)</f>
        <v>0.18288689226635318</v>
      </c>
      <c r="AJ91" s="32">
        <f>2*(females!AJ90-females!AJ91)/(females!AJ90+females!AJ91)</f>
        <v>0.19665605095541402</v>
      </c>
      <c r="AK91" s="32">
        <f>2*(females!AK90-females!AK91)/(females!AK90+females!AK91)</f>
        <v>0.20919550286539218</v>
      </c>
      <c r="AL91" s="32">
        <f>2*(females!AL90-females!AL91)/(females!AL90+females!AL91)</f>
        <v>0.17917416095824881</v>
      </c>
      <c r="AM91" s="32">
        <f>2*(females!AM90-females!AM91)/(females!AM90+females!AM91)</f>
        <v>0.18833455356831572</v>
      </c>
      <c r="AN91" s="32">
        <f>2*(females!AN90-females!AN91)/(females!AN90+females!AN91)</f>
        <v>0.20558375634517767</v>
      </c>
      <c r="AO91" s="32">
        <f>2*(females!AO90-females!AO91)/(females!AO90+females!AO91)</f>
        <v>0.18526855282750979</v>
      </c>
      <c r="AP91" s="32">
        <f>2*(females!AP90-females!AP91)/(females!AP90+females!AP91)</f>
        <v>0.17725024727992086</v>
      </c>
      <c r="AQ91" s="32">
        <f>2*(females!AQ90-females!AQ91)/(females!AQ90+females!AQ91)</f>
        <v>0.16868298047841629</v>
      </c>
      <c r="AR91" s="32">
        <f>2*(females!AR90-females!AR91)/(females!AR90+females!AR91)</f>
        <v>0.18507462686567164</v>
      </c>
      <c r="AS91" s="32">
        <f>2*(females!AS90-females!AS91)/(females!AS90+females!AS91)</f>
        <v>0.19021897810218977</v>
      </c>
      <c r="AT91" s="32">
        <f>2*(females!AT90-females!AT91)/(females!AT90+females!AT91)</f>
        <v>0.18448204704911267</v>
      </c>
      <c r="AU91" s="32">
        <f>2*(females!AU90-females!AU91)/(females!AU90+females!AU91)</f>
        <v>0.19698121402975349</v>
      </c>
      <c r="AV91" s="32">
        <f>2*(females!AV90-females!AV91)/(females!AV90+females!AV91)</f>
        <v>0.17279304415533855</v>
      </c>
      <c r="AW91" s="32">
        <f>2*(females!AW90-females!AW91)/(females!AW90+females!AW91)</f>
        <v>0.19512889901723401</v>
      </c>
      <c r="AX91" s="32">
        <f>2*(females!AX90-females!AX91)/(females!AX90+females!AX91)</f>
        <v>0.17320240734874881</v>
      </c>
      <c r="AY91" s="32">
        <f>2*(females!AY90-females!AY91)/(females!AY90+females!AY91)</f>
        <v>0.17269076305220885</v>
      </c>
      <c r="AZ91" s="32">
        <f>2*(females!AZ90-females!AZ91)/(females!AZ90+females!AZ91)</f>
        <v>0.17462577929681319</v>
      </c>
      <c r="BA91" s="32">
        <f>2*(females!BA90-females!BA91)/(females!BA90+females!BA91)</f>
        <v>0.16973861090365944</v>
      </c>
      <c r="BB91" s="32">
        <f>2*(females!BB90-females!BB91)/(females!BB90+females!BB91)</f>
        <v>0.17437722419928825</v>
      </c>
      <c r="BC91" s="32">
        <f>2*(females!BC90-females!BC91)/(females!BC90+females!BC91)</f>
        <v>0.17121602975583419</v>
      </c>
      <c r="BD91" s="32">
        <f>2*(females!BD90-females!BD91)/(females!BD90+females!BD91)</f>
        <v>0.16181361224645224</v>
      </c>
      <c r="BE91" s="32">
        <f>2*(females!BE90-females!BE91)/(females!BE90+females!BE91)</f>
        <v>0.16643914451671618</v>
      </c>
      <c r="BF91" s="32">
        <f>2*(females!BF90-females!BF91)/(females!BF90+females!BF91)</f>
        <v>0.1585197195860556</v>
      </c>
      <c r="BG91" s="32">
        <f>2*(females!BG90-females!BG91)/(females!BG90+females!BG91)</f>
        <v>0.1501961857833744</v>
      </c>
      <c r="BH91" s="32">
        <f>2*(females!BH90-females!BH91)/(females!BH90+females!BH91)</f>
        <v>0.14475173518419648</v>
      </c>
      <c r="BI91" s="32">
        <f>2*(females!BI90-females!BI91)/(females!BI90+females!BI91)</f>
        <v>0.14465261680454244</v>
      </c>
      <c r="BJ91" s="32">
        <f>2*(females!BJ90-females!BJ91)/(females!BJ90+females!BJ91)</f>
        <v>0.14207605344295993</v>
      </c>
      <c r="BK91" s="32">
        <f>2*(females!BK90-females!BK91)/(females!BK90+females!BK91)</f>
        <v>0.14651875330163761</v>
      </c>
      <c r="BL91" s="32">
        <f>2*(females!BL90-females!BL91)/(females!BL90+females!BL91)</f>
        <v>0.13987615738494089</v>
      </c>
      <c r="BM91" s="32">
        <f>2*(females!BM90-females!BM91)/(females!BM90+females!BM91)</f>
        <v>0.13869805712485975</v>
      </c>
      <c r="BN91" s="32">
        <f>2*(females!BN90-females!BN91)/(females!BN90+females!BN91)</f>
        <v>0.14886785026206212</v>
      </c>
      <c r="BO91" s="32">
        <f>2*(females!BO90-females!BO91)/(females!BO90+females!BO91)</f>
        <v>0.13379624444693322</v>
      </c>
      <c r="BP91" s="32">
        <f>2*(females!BP90-females!BP91)/(females!BP90+females!BP91)</f>
        <v>0.13519708413181528</v>
      </c>
      <c r="BQ91" s="32">
        <f>2*(females!BQ90-females!BQ91)/(females!BQ90+females!BQ91)</f>
        <v>0.14010591318051052</v>
      </c>
      <c r="BR91" s="32">
        <f>2*(females!BR90-females!BR91)/(females!BR90+females!BR91)</f>
        <v>0.15130642682302042</v>
      </c>
      <c r="BS91" s="32">
        <f>2*(females!BS90-females!BS91)/(females!BS90+females!BS91)</f>
        <v>0.13304230683969101</v>
      </c>
      <c r="BT91" s="32">
        <f>2*(females!BT90-females!BT91)/(females!BT90+females!BT91)</f>
        <v>0.12512550407373879</v>
      </c>
      <c r="BU91" s="32">
        <f>2*(females!BU90-females!BU91)/(females!BU90+females!BU91)</f>
        <v>0.12636136329311473</v>
      </c>
      <c r="BV91" s="32">
        <f>2*(females!BV90-females!BV91)/(females!BV90+females!BV91)</f>
        <v>0.12722678458622869</v>
      </c>
      <c r="BW91" s="32">
        <f>2*(females!BW90-females!BW91)/(females!BW90+females!BW91)</f>
        <v>0.13087432576467167</v>
      </c>
      <c r="BX91" s="32">
        <f>2*(females!BX90-females!BX91)/(females!BX90+females!BX91)</f>
        <v>0.12614853624788172</v>
      </c>
      <c r="BY91" s="32">
        <f>2*(females!BY90-females!BY91)/(females!BY90+females!BY91)</f>
        <v>0.12413455057900864</v>
      </c>
      <c r="BZ91" s="32">
        <f>2*(females!BZ90-females!BZ91)/(females!BZ90+females!BZ91)</f>
        <v>0.12694857281230135</v>
      </c>
      <c r="CA91" s="32">
        <f>2*(females!CA90-females!CA91)/(females!CA90+females!CA91)</f>
        <v>0.12239057961683192</v>
      </c>
      <c r="CB91" s="32">
        <f>2*(females!CB90-females!CB91)/(females!CB90+females!CB91)</f>
        <v>0.12208950604257235</v>
      </c>
      <c r="CC91" s="32">
        <f>2*(females!CC90-females!CC91)/(females!CC90+females!CC91)</f>
        <v>0.12322612459591255</v>
      </c>
      <c r="CD91" s="32">
        <f>2*(females!CD90-females!CD91)/(females!CD90+females!CD91)</f>
        <v>0.12080142998159166</v>
      </c>
      <c r="CE91" s="32">
        <f>2*(females!CE90-females!CE91)/(females!CE90+females!CE91)</f>
        <v>0.12077191101581346</v>
      </c>
      <c r="CF91" s="32">
        <f>2*(females!CF90-females!CF91)/(females!CF90+females!CF91)</f>
        <v>0.11629009727152725</v>
      </c>
      <c r="CG91" s="32">
        <f>2*(females!CG90-females!CG91)/(females!CG90+females!CG91)</f>
        <v>0.10795282733595404</v>
      </c>
      <c r="CH91" s="32">
        <f>2*(females!CH90-females!CH91)/(females!CH90+females!CH91)</f>
        <v>0.11296087744209959</v>
      </c>
      <c r="CI91" s="32">
        <f>2*(females!CI90-females!CI91)/(females!CI90+females!CI91)</f>
        <v>0.11179853502027967</v>
      </c>
      <c r="CJ91" s="32">
        <f>2*(females!CJ90-females!CJ91)/(females!CJ90+females!CJ91)</f>
        <v>0.10922677535968169</v>
      </c>
      <c r="CK91" s="32">
        <f>2*(females!CK90-females!CK91)/(females!CK90+females!CK91)</f>
        <v>0.1128877364832421</v>
      </c>
      <c r="CL91" s="32">
        <f>2*(females!CL90-females!CL91)/(females!CL90+females!CL91)</f>
        <v>0.10562188424652014</v>
      </c>
      <c r="CM91" s="32">
        <f>2*(females!CM90-females!CM91)/(females!CM90+females!CM91)</f>
        <v>0.10758201370298108</v>
      </c>
      <c r="CN91" s="32">
        <f>2*(females!CN90-females!CN91)/(females!CN90+females!CN91)</f>
        <v>0.10454729092786282</v>
      </c>
    </row>
    <row r="92" spans="1:92" x14ac:dyDescent="0.25">
      <c r="A92" s="31">
        <f>'2a) male mx'!A92</f>
        <v>89</v>
      </c>
      <c r="B92" s="32">
        <f>2*(females!B91-females!B92)/(females!B91+females!B92)</f>
        <v>0.19859847920083495</v>
      </c>
      <c r="C92" s="32">
        <f>2*(females!C91-females!C92)/(females!C91+females!C92)</f>
        <v>0.18684568049228803</v>
      </c>
      <c r="D92" s="32">
        <f>2*(females!D91-females!D92)/(females!D91+females!D92)</f>
        <v>0.25068119891008173</v>
      </c>
      <c r="E92" s="32">
        <f>2*(females!E91-females!E92)/(females!E91+females!E92)</f>
        <v>0.21719160104986876</v>
      </c>
      <c r="F92" s="32">
        <f>2*(females!F91-females!F92)/(females!F91+females!F92)</f>
        <v>0.19187528106730625</v>
      </c>
      <c r="G92" s="32">
        <f>2*(females!G91-females!G92)/(females!G91+females!G92)</f>
        <v>0.21269916019150772</v>
      </c>
      <c r="H92" s="32">
        <f>2*(females!H91-females!H92)/(females!H91+females!H92)</f>
        <v>0.22356704417740123</v>
      </c>
      <c r="I92" s="32">
        <f>2*(females!I91-females!I92)/(females!I91+females!I92)</f>
        <v>0.23194103194103194</v>
      </c>
      <c r="J92" s="32">
        <f>2*(females!J91-females!J92)/(females!J91+females!J92)</f>
        <v>0.22290650928064323</v>
      </c>
      <c r="K92" s="32">
        <f>2*(females!K91-females!K92)/(females!K91+females!K92)</f>
        <v>0.23091423185673893</v>
      </c>
      <c r="L92" s="32">
        <f>2*(females!L91-females!L92)/(females!L91+females!L92)</f>
        <v>0.21189517459898344</v>
      </c>
      <c r="M92" s="32">
        <f>2*(females!M91-females!M92)/(females!M91+females!M92)</f>
        <v>0.20736211947522609</v>
      </c>
      <c r="N92" s="32">
        <f>2*(females!N91-females!N92)/(females!N91+females!N92)</f>
        <v>0.22832806704217612</v>
      </c>
      <c r="O92" s="32">
        <f>2*(females!O91-females!O92)/(females!O91+females!O92)</f>
        <v>0.24843610366398569</v>
      </c>
      <c r="P92" s="32">
        <f>2*(females!P91-females!P92)/(females!P91+females!P92)</f>
        <v>0.23433242506811988</v>
      </c>
      <c r="Q92" s="32">
        <f>2*(females!Q91-females!Q92)/(females!Q91+females!Q92)</f>
        <v>0.21023837436498632</v>
      </c>
      <c r="R92" s="32">
        <f>2*(females!R91-females!R92)/(females!R91+females!R92)</f>
        <v>0.21605020697022298</v>
      </c>
      <c r="S92" s="32">
        <f>2*(females!S91-females!S92)/(females!S91+females!S92)</f>
        <v>0.22985203275391466</v>
      </c>
      <c r="T92" s="32">
        <f>2*(females!T91-females!T92)/(females!T91+females!T92)</f>
        <v>0.26505643697213671</v>
      </c>
      <c r="U92" s="32">
        <f>2*(females!U91-females!U92)/(females!U91+females!U92)</f>
        <v>0.21142162818955043</v>
      </c>
      <c r="V92" s="32">
        <f>2*(females!V91-females!V92)/(females!V91+females!V92)</f>
        <v>0.24039295001444669</v>
      </c>
      <c r="W92" s="32">
        <f>2*(females!W91-females!W92)/(females!W91+females!W92)</f>
        <v>0.22984229680549939</v>
      </c>
      <c r="X92" s="32">
        <f>2*(females!X91-females!X92)/(females!X91+females!X92)</f>
        <v>0.26456984273820539</v>
      </c>
      <c r="Y92" s="32">
        <f>2*(females!Y91-females!Y92)/(females!Y91+females!Y92)</f>
        <v>0.2460591133004926</v>
      </c>
      <c r="Z92" s="32">
        <f>2*(females!Z91-females!Z92)/(females!Z91+females!Z92)</f>
        <v>0.2401391390769613</v>
      </c>
      <c r="AA92" s="32">
        <f>2*(females!AA91-females!AA92)/(females!AA91+females!AA92)</f>
        <v>0.23571982424399068</v>
      </c>
      <c r="AB92" s="32">
        <f>2*(females!AB91-females!AB92)/(females!AB91+females!AB92)</f>
        <v>0.22133832475432849</v>
      </c>
      <c r="AC92" s="32">
        <f>2*(females!AC91-females!AC92)/(females!AC91+females!AC92)</f>
        <v>0.23566133437378073</v>
      </c>
      <c r="AD92" s="32">
        <f>2*(females!AD91-females!AD92)/(females!AD91+females!AD92)</f>
        <v>0.21768634784931873</v>
      </c>
      <c r="AE92" s="32">
        <f>2*(females!AE91-females!AE92)/(females!AE91+females!AE92)</f>
        <v>0.21936549121358651</v>
      </c>
      <c r="AF92" s="32">
        <f>2*(females!AF91-females!AF92)/(females!AF91+females!AF92)</f>
        <v>0.23437783010324217</v>
      </c>
      <c r="AG92" s="32">
        <f>2*(females!AG91-females!AG92)/(females!AG91+females!AG92)</f>
        <v>0.23549488054607509</v>
      </c>
      <c r="AH92" s="32">
        <f>2*(females!AH91-females!AH92)/(females!AH91+females!AH92)</f>
        <v>0.22164439128399813</v>
      </c>
      <c r="AI92" s="32">
        <f>2*(females!AI91-females!AI92)/(females!AI91+females!AI92)</f>
        <v>0.21267893660531698</v>
      </c>
      <c r="AJ92" s="32">
        <f>2*(females!AJ91-females!AJ92)/(females!AJ91+females!AJ92)</f>
        <v>0.21029519394974383</v>
      </c>
      <c r="AK92" s="32">
        <f>2*(females!AK91-females!AK92)/(females!AK91+females!AK92)</f>
        <v>0.2234533702677747</v>
      </c>
      <c r="AL92" s="32">
        <f>2*(females!AL91-females!AL92)/(females!AL91+females!AL92)</f>
        <v>0.23485204321277595</v>
      </c>
      <c r="AM92" s="32">
        <f>2*(females!AM91-females!AM92)/(females!AM91+females!AM92)</f>
        <v>0.21509868280830385</v>
      </c>
      <c r="AN92" s="32">
        <f>2*(females!AN91-females!AN92)/(females!AN91+females!AN92)</f>
        <v>0.21906300484652666</v>
      </c>
      <c r="AO92" s="32">
        <f>2*(females!AO91-females!AO92)/(females!AO91+females!AO92)</f>
        <v>0.18605039212414484</v>
      </c>
      <c r="AP92" s="32">
        <f>2*(females!AP91-females!AP92)/(females!AP91+females!AP92)</f>
        <v>0.18453392342039751</v>
      </c>
      <c r="AQ92" s="32">
        <f>2*(females!AQ91-females!AQ92)/(females!AQ91+females!AQ92)</f>
        <v>0.20994566795238687</v>
      </c>
      <c r="AR92" s="32">
        <f>2*(females!AR91-females!AR92)/(females!AR91+females!AR92)</f>
        <v>0.2015541722608731</v>
      </c>
      <c r="AS92" s="32">
        <f>2*(females!AS91-females!AS92)/(females!AS91+females!AS92)</f>
        <v>0.21325596964963178</v>
      </c>
      <c r="AT92" s="32">
        <f>2*(females!AT91-females!AT92)/(females!AT91+females!AT92)</f>
        <v>0.19675405742821472</v>
      </c>
      <c r="AU92" s="32">
        <f>2*(females!AU91-females!AU92)/(females!AU91+females!AU92)</f>
        <v>0.20739165115660729</v>
      </c>
      <c r="AV92" s="32">
        <f>2*(females!AV91-females!AV92)/(females!AV91+females!AV92)</f>
        <v>0.1969105944765174</v>
      </c>
      <c r="AW92" s="32">
        <f>2*(females!AW91-females!AW92)/(females!AW91+females!AW92)</f>
        <v>0.21926444833625219</v>
      </c>
      <c r="AX92" s="32">
        <f>2*(females!AX91-females!AX92)/(females!AX91+females!AX92)</f>
        <v>0.19218488672647105</v>
      </c>
      <c r="AY92" s="32">
        <f>2*(females!AY91-females!AY92)/(females!AY91+females!AY92)</f>
        <v>0.19204252844920675</v>
      </c>
      <c r="AZ92" s="32">
        <f>2*(females!AZ91-females!AZ92)/(females!AZ91+females!AZ92)</f>
        <v>0.18783189197390382</v>
      </c>
      <c r="BA92" s="32">
        <f>2*(females!BA91-females!BA92)/(females!BA91+females!BA92)</f>
        <v>0.19977021398822348</v>
      </c>
      <c r="BB92" s="32">
        <f>2*(females!BB91-females!BB92)/(females!BB91+females!BB92)</f>
        <v>0.20202160066463584</v>
      </c>
      <c r="BC92" s="32">
        <f>2*(females!BC91-females!BC92)/(females!BC91+females!BC92)</f>
        <v>0.20515046296296297</v>
      </c>
      <c r="BD92" s="32">
        <f>2*(females!BD91-females!BD92)/(females!BD91+females!BD92)</f>
        <v>0.19046466602129719</v>
      </c>
      <c r="BE92" s="32">
        <f>2*(females!BE91-females!BE92)/(females!BE91+females!BE92)</f>
        <v>0.17840674193035458</v>
      </c>
      <c r="BF92" s="32">
        <f>2*(females!BF91-females!BF92)/(females!BF91+females!BF92)</f>
        <v>0.17746073815095723</v>
      </c>
      <c r="BG92" s="32">
        <f>2*(females!BG91-females!BG92)/(females!BG91+females!BG92)</f>
        <v>0.17960917130338952</v>
      </c>
      <c r="BH92" s="32">
        <f>2*(females!BH91-females!BH92)/(females!BH91+females!BH92)</f>
        <v>0.16778958925986925</v>
      </c>
      <c r="BI92" s="32">
        <f>2*(females!BI91-females!BI92)/(females!BI91+females!BI92)</f>
        <v>0.16078858727957202</v>
      </c>
      <c r="BJ92" s="32">
        <f>2*(females!BJ91-females!BJ92)/(females!BJ91+females!BJ92)</f>
        <v>0.16239234449760764</v>
      </c>
      <c r="BK92" s="32">
        <f>2*(females!BK91-females!BK92)/(females!BK91+females!BK92)</f>
        <v>0.17457917048863328</v>
      </c>
      <c r="BL92" s="32">
        <f>2*(females!BL91-females!BL92)/(females!BL91+females!BL92)</f>
        <v>0.15668534647671775</v>
      </c>
      <c r="BM92" s="32">
        <f>2*(females!BM91-females!BM92)/(females!BM91+females!BM92)</f>
        <v>0.1632083457253323</v>
      </c>
      <c r="BN92" s="32">
        <f>2*(females!BN91-females!BN92)/(females!BN91+females!BN92)</f>
        <v>0.1738474638121883</v>
      </c>
      <c r="BO92" s="32">
        <f>2*(females!BO91-females!BO92)/(females!BO91+females!BO92)</f>
        <v>0.1497839034983981</v>
      </c>
      <c r="BP92" s="32">
        <f>2*(females!BP91-females!BP92)/(females!BP91+females!BP92)</f>
        <v>0.15938213858370498</v>
      </c>
      <c r="BQ92" s="32">
        <f>2*(females!BQ91-females!BQ92)/(females!BQ91+females!BQ92)</f>
        <v>0.14692133595617318</v>
      </c>
      <c r="BR92" s="32">
        <f>2*(females!BR91-females!BR92)/(females!BR91+females!BR92)</f>
        <v>0.16501855514321903</v>
      </c>
      <c r="BS92" s="32">
        <f>2*(females!BS91-females!BS92)/(females!BS91+females!BS92)</f>
        <v>0.1577453685455262</v>
      </c>
      <c r="BT92" s="32">
        <f>2*(females!BT91-females!BT92)/(females!BT91+females!BT92)</f>
        <v>0.14104732904778017</v>
      </c>
      <c r="BU92" s="32">
        <f>2*(females!BU91-females!BU92)/(females!BU91+females!BU92)</f>
        <v>0.14785602985591442</v>
      </c>
      <c r="BV92" s="32">
        <f>2*(females!BV91-females!BV92)/(females!BV91+females!BV92)</f>
        <v>0.14224550627766236</v>
      </c>
      <c r="BW92" s="32">
        <f>2*(females!BW91-females!BW92)/(females!BW91+females!BW92)</f>
        <v>0.15570869808157944</v>
      </c>
      <c r="BX92" s="32">
        <f>2*(females!BX91-females!BX92)/(females!BX91+females!BX92)</f>
        <v>0.14451185879757308</v>
      </c>
      <c r="BY92" s="32">
        <f>2*(females!BY91-females!BY92)/(females!BY91+females!BY92)</f>
        <v>0.1437524069600532</v>
      </c>
      <c r="BZ92" s="32">
        <f>2*(females!BZ91-females!BZ92)/(females!BZ91+females!BZ92)</f>
        <v>0.14503605102606767</v>
      </c>
      <c r="CA92" s="32">
        <f>2*(females!CA91-females!CA92)/(females!CA91+females!CA92)</f>
        <v>0.13326830854263189</v>
      </c>
      <c r="CB92" s="32">
        <f>2*(females!CB91-females!CB92)/(females!CB91+females!CB92)</f>
        <v>0.13305207983764003</v>
      </c>
      <c r="CC92" s="32">
        <f>2*(females!CC91-females!CC92)/(females!CC91+females!CC92)</f>
        <v>0.13069171435680518</v>
      </c>
      <c r="CD92" s="32">
        <f>2*(females!CD91-females!CD92)/(females!CD91+females!CD92)</f>
        <v>0.12553185068951991</v>
      </c>
      <c r="CE92" s="32">
        <f>2*(females!CE91-females!CE92)/(females!CE91+females!CE92)</f>
        <v>0.13817605172072031</v>
      </c>
      <c r="CF92" s="32">
        <f>2*(females!CF91-females!CF92)/(females!CF91+females!CF92)</f>
        <v>0.13555726677030816</v>
      </c>
      <c r="CG92" s="32">
        <f>2*(females!CG91-females!CG92)/(females!CG91+females!CG92)</f>
        <v>0.12317611129962674</v>
      </c>
      <c r="CH92" s="32">
        <f>2*(females!CH91-females!CH92)/(females!CH91+females!CH92)</f>
        <v>0.11956551629313901</v>
      </c>
      <c r="CI92" s="32">
        <f>2*(females!CI91-females!CI92)/(females!CI91+females!CI92)</f>
        <v>0.11965858432097423</v>
      </c>
      <c r="CJ92" s="32">
        <f>2*(females!CJ91-females!CJ92)/(females!CJ91+females!CJ92)</f>
        <v>0.12571771476889926</v>
      </c>
      <c r="CK92" s="32">
        <f>2*(females!CK91-females!CK92)/(females!CK91+females!CK92)</f>
        <v>0.1254985735725585</v>
      </c>
      <c r="CL92" s="32">
        <f>2*(females!CL91-females!CL92)/(females!CL91+females!CL92)</f>
        <v>0.12413828716015594</v>
      </c>
      <c r="CM92" s="32">
        <f>2*(females!CM91-females!CM92)/(females!CM91+females!CM92)</f>
        <v>0.12047028916428344</v>
      </c>
      <c r="CN92" s="32">
        <f>2*(females!CN91-females!CN92)/(females!CN91+females!CN92)</f>
        <v>0.12487576584850353</v>
      </c>
    </row>
    <row r="93" spans="1:92" x14ac:dyDescent="0.25">
      <c r="A93" s="31">
        <f>'2a) male mx'!A93</f>
        <v>90</v>
      </c>
      <c r="B93" s="32">
        <f>2*(females!B92-females!B93)/(females!B92+females!B93)</f>
        <v>0.21241530855154733</v>
      </c>
      <c r="C93" s="32">
        <f>2*(females!C92-females!C93)/(females!C92+females!C93)</f>
        <v>0.25392410093383666</v>
      </c>
      <c r="D93" s="32">
        <f>2*(females!D92-females!D93)/(females!D92+females!D93)</f>
        <v>0.27009383924928598</v>
      </c>
      <c r="E93" s="32">
        <f>2*(females!E92-females!E93)/(females!E92+females!E93)</f>
        <v>0.25547369513334023</v>
      </c>
      <c r="F93" s="32">
        <f>2*(females!F92-females!F93)/(females!F92+females!F93)</f>
        <v>0.22669374192357394</v>
      </c>
      <c r="G93" s="32">
        <f>2*(females!G92-females!G93)/(females!G92+females!G93)</f>
        <v>0.22404531692548099</v>
      </c>
      <c r="H93" s="32">
        <f>2*(females!H92-females!H93)/(females!H92+females!H93)</f>
        <v>0.26599029554477283</v>
      </c>
      <c r="I93" s="32">
        <f>2*(females!I92-females!I93)/(females!I92+females!I93)</f>
        <v>0.29342398810156167</v>
      </c>
      <c r="J93" s="32">
        <f>2*(females!J92-females!J93)/(females!J92+females!J93)</f>
        <v>0.2728366699485833</v>
      </c>
      <c r="K93" s="32">
        <f>2*(females!K92-females!K93)/(females!K92+females!K93)</f>
        <v>0.26793535719679806</v>
      </c>
      <c r="L93" s="32">
        <f>2*(females!L92-females!L93)/(females!L92+females!L93)</f>
        <v>0.23793787177792466</v>
      </c>
      <c r="M93" s="32">
        <f>2*(females!M92-females!M93)/(females!M92+females!M93)</f>
        <v>0.262337244815946</v>
      </c>
      <c r="N93" s="32">
        <f>2*(females!N92-females!N93)/(females!N92+females!N93)</f>
        <v>0.27102227700977372</v>
      </c>
      <c r="O93" s="32">
        <f>2*(females!O92-females!O93)/(females!O92+females!O93)</f>
        <v>0.23319407519939234</v>
      </c>
      <c r="P93" s="32">
        <f>2*(females!P92-females!P93)/(females!P92+females!P93)</f>
        <v>0.24027657735522903</v>
      </c>
      <c r="Q93" s="32">
        <f>2*(females!Q92-females!Q93)/(females!Q92+females!Q93)</f>
        <v>0.23760280107483103</v>
      </c>
      <c r="R93" s="32">
        <f>2*(females!R92-females!R93)/(females!R92+females!R93)</f>
        <v>0.23673196048886658</v>
      </c>
      <c r="S93" s="32">
        <f>2*(females!S92-females!S93)/(females!S92+females!S93)</f>
        <v>0.24097481131217605</v>
      </c>
      <c r="T93" s="32">
        <f>2*(females!T92-females!T93)/(females!T92+females!T93)</f>
        <v>0.26364572605561276</v>
      </c>
      <c r="U93" s="32">
        <f>2*(females!U92-females!U93)/(females!U92+females!U93)</f>
        <v>0.23101467772814294</v>
      </c>
      <c r="V93" s="32">
        <f>2*(females!V92-females!V93)/(females!V92+females!V93)</f>
        <v>0.2779128483261642</v>
      </c>
      <c r="W93" s="32">
        <f>2*(females!W92-females!W93)/(females!W92+females!W93)</f>
        <v>0.2828535669586984</v>
      </c>
      <c r="X93" s="32">
        <f>2*(females!X92-females!X93)/(females!X92+females!X93)</f>
        <v>0.23156225218080889</v>
      </c>
      <c r="Y93" s="32">
        <f>2*(females!Y92-females!Y93)/(females!Y92+females!Y93)</f>
        <v>0.25401598480652055</v>
      </c>
      <c r="Z93" s="32">
        <f>2*(females!Z92-females!Z93)/(females!Z92+females!Z93)</f>
        <v>0.21655452980754186</v>
      </c>
      <c r="AA93" s="32">
        <f>2*(females!AA92-females!AA93)/(females!AA92+females!AA93)</f>
        <v>0.26438878752695305</v>
      </c>
      <c r="AB93" s="32">
        <f>2*(females!AB92-females!AB93)/(females!AB92+females!AB93)</f>
        <v>0.25011099600414383</v>
      </c>
      <c r="AC93" s="32">
        <f>2*(females!AC92-females!AC93)/(females!AC92+females!AC93)</f>
        <v>0.26894129453085802</v>
      </c>
      <c r="AD93" s="32">
        <f>2*(females!AD92-females!AD93)/(females!AD92+females!AD93)</f>
        <v>0.23986032769272092</v>
      </c>
      <c r="AE93" s="32">
        <f>2*(females!AE92-females!AE93)/(females!AE92+females!AE93)</f>
        <v>0.25208830548926014</v>
      </c>
      <c r="AF93" s="32">
        <f>2*(females!AF92-females!AF93)/(females!AF92+females!AF93)</f>
        <v>0.28450902273259904</v>
      </c>
      <c r="AG93" s="32">
        <f>2*(females!AG92-females!AG93)/(females!AG92+females!AG93)</f>
        <v>0.24603576859025414</v>
      </c>
      <c r="AH93" s="32">
        <f>2*(females!AH92-females!AH93)/(females!AH92+females!AH93)</f>
        <v>0.22688200052096899</v>
      </c>
      <c r="AI93" s="32">
        <f>2*(females!AI92-females!AI93)/(females!AI92+females!AI93)</f>
        <v>0.26689145376734535</v>
      </c>
      <c r="AJ93" s="32">
        <f>2*(females!AJ92-females!AJ93)/(females!AJ92+females!AJ93)</f>
        <v>0.22532306012255052</v>
      </c>
      <c r="AK93" s="32">
        <f>2*(females!AK92-females!AK93)/(females!AK92+females!AK93)</f>
        <v>0.24812701903910922</v>
      </c>
      <c r="AL93" s="32">
        <f>2*(females!AL92-females!AL93)/(females!AL92+females!AL93)</f>
        <v>0.2386370405671055</v>
      </c>
      <c r="AM93" s="32">
        <f>2*(females!AM92-females!AM93)/(females!AM92+females!AM93)</f>
        <v>0.23436499466382071</v>
      </c>
      <c r="AN93" s="32">
        <f>2*(females!AN92-females!AN93)/(females!AN92+females!AN93)</f>
        <v>0.24273424784933736</v>
      </c>
      <c r="AO93" s="32">
        <f>2*(females!AO92-females!AO93)/(females!AO92+females!AO93)</f>
        <v>0.23855855855855856</v>
      </c>
      <c r="AP93" s="32">
        <f>2*(females!AP92-females!AP93)/(females!AP92+females!AP93)</f>
        <v>0.23408704108922929</v>
      </c>
      <c r="AQ93" s="32">
        <f>2*(females!AQ92-females!AQ93)/(females!AQ92+females!AQ93)</f>
        <v>0.21492353484553012</v>
      </c>
      <c r="AR93" s="32">
        <f>2*(females!AR92-females!AR93)/(females!AR92+females!AR93)</f>
        <v>0.21230168660227217</v>
      </c>
      <c r="AS93" s="32">
        <f>2*(females!AS92-females!AS93)/(females!AS92+females!AS93)</f>
        <v>0.23905140108507186</v>
      </c>
      <c r="AT93" s="32">
        <f>2*(females!AT92-females!AT93)/(females!AT92+females!AT93)</f>
        <v>0.22569212594380811</v>
      </c>
      <c r="AU93" s="32">
        <f>2*(females!AU92-females!AU93)/(females!AU92+females!AU93)</f>
        <v>0.22166080843585237</v>
      </c>
      <c r="AV93" s="32">
        <f>2*(females!AV92-females!AV93)/(females!AV92+females!AV93)</f>
        <v>0.22059953881629515</v>
      </c>
      <c r="AW93" s="32">
        <f>2*(females!AW92-females!AW93)/(females!AW92+females!AW93)</f>
        <v>0.2382917836112487</v>
      </c>
      <c r="AX93" s="32">
        <f>2*(females!AX92-females!AX93)/(females!AX92+females!AX93)</f>
        <v>0.20624391149046714</v>
      </c>
      <c r="AY93" s="32">
        <f>2*(females!AY92-females!AY93)/(females!AY92+females!AY93)</f>
        <v>0.21053166099629311</v>
      </c>
      <c r="AZ93" s="32">
        <f>2*(females!AZ92-females!AZ93)/(females!AZ92+females!AZ93)</f>
        <v>0.21605825873185214</v>
      </c>
      <c r="BA93" s="32">
        <f>2*(females!BA92-females!BA93)/(females!BA92+females!BA93)</f>
        <v>0.20919985900599225</v>
      </c>
      <c r="BB93" s="32">
        <f>2*(females!BB92-females!BB93)/(females!BB92+females!BB93)</f>
        <v>0.18888280163513002</v>
      </c>
      <c r="BC93" s="32">
        <f>2*(females!BC92-females!BC93)/(females!BC92+females!BC93)</f>
        <v>0.21614862450875313</v>
      </c>
      <c r="BD93" s="32">
        <f>2*(females!BD92-females!BD93)/(females!BD92+females!BD93)</f>
        <v>0.19395539906103287</v>
      </c>
      <c r="BE93" s="32">
        <f>2*(females!BE92-females!BE93)/(females!BE92+females!BE93)</f>
        <v>0.21303558320132907</v>
      </c>
      <c r="BF93" s="32">
        <f>2*(females!BF92-females!BF93)/(females!BF92+females!BF93)</f>
        <v>0.17379607210115686</v>
      </c>
      <c r="BG93" s="32">
        <f>2*(females!BG92-females!BG93)/(females!BG92+females!BG93)</f>
        <v>0.18662017305953765</v>
      </c>
      <c r="BH93" s="32">
        <f>2*(females!BH92-females!BH93)/(females!BH92+females!BH93)</f>
        <v>0.17927104357117415</v>
      </c>
      <c r="BI93" s="32">
        <f>2*(females!BI92-females!BI93)/(females!BI92+females!BI93)</f>
        <v>0.17560718366390296</v>
      </c>
      <c r="BJ93" s="32">
        <f>2*(females!BJ92-females!BJ93)/(females!BJ92+females!BJ93)</f>
        <v>0.16964664011524447</v>
      </c>
      <c r="BK93" s="32">
        <f>2*(females!BK92-females!BK93)/(females!BK92+females!BK93)</f>
        <v>0.18804231546416261</v>
      </c>
      <c r="BL93" s="32">
        <f>2*(females!BL92-females!BL93)/(females!BL92+females!BL93)</f>
        <v>0.15911846891970263</v>
      </c>
      <c r="BM93" s="32">
        <f>2*(females!BM92-females!BM93)/(females!BM92+females!BM93)</f>
        <v>0.17394129751976606</v>
      </c>
      <c r="BN93" s="32">
        <f>2*(females!BN92-females!BN93)/(females!BN92+females!BN93)</f>
        <v>0.17962194024216732</v>
      </c>
      <c r="BO93" s="32">
        <f>2*(females!BO92-females!BO93)/(females!BO92+females!BO93)</f>
        <v>0.18334982619065743</v>
      </c>
      <c r="BP93" s="32">
        <f>2*(females!BP92-females!BP93)/(females!BP92+females!BP93)</f>
        <v>0.16278950866608721</v>
      </c>
      <c r="BQ93" s="32">
        <f>2*(females!BQ92-females!BQ93)/(females!BQ92+females!BQ93)</f>
        <v>0.164657046847203</v>
      </c>
      <c r="BR93" s="32">
        <f>2*(females!BR92-females!BR93)/(females!BR92+females!BR93)</f>
        <v>0.180857806887809</v>
      </c>
      <c r="BS93" s="32">
        <f>2*(females!BS92-females!BS93)/(females!BS92+females!BS93)</f>
        <v>0.16987395250586132</v>
      </c>
      <c r="BT93" s="32">
        <f>2*(females!BT92-females!BT93)/(females!BT92+females!BT93)</f>
        <v>0.16269407391209273</v>
      </c>
      <c r="BU93" s="32">
        <f>2*(females!BU92-females!BU93)/(females!BU92+females!BU93)</f>
        <v>0.16014897579143389</v>
      </c>
      <c r="BV93" s="32">
        <f>2*(females!BV92-females!BV93)/(females!BV92+females!BV93)</f>
        <v>0.15543911129742191</v>
      </c>
      <c r="BW93" s="32">
        <f>2*(females!BW92-females!BW93)/(females!BW92+females!BW93)</f>
        <v>0.16787809790699712</v>
      </c>
      <c r="BX93" s="32">
        <f>2*(females!BX92-females!BX93)/(females!BX92+females!BX93)</f>
        <v>0.15485070771773943</v>
      </c>
      <c r="BY93" s="32">
        <f>2*(females!BY92-females!BY93)/(females!BY92+females!BY93)</f>
        <v>0.1619637905725004</v>
      </c>
      <c r="BZ93" s="32">
        <f>2*(females!BZ92-females!BZ93)/(females!BZ92+females!BZ93)</f>
        <v>0.16057333198748361</v>
      </c>
      <c r="CA93" s="32">
        <f>2*(females!CA92-females!CA93)/(females!CA92+females!CA93)</f>
        <v>0.15238702179902908</v>
      </c>
      <c r="CB93" s="32">
        <f>2*(females!CB92-females!CB93)/(females!CB92+females!CB93)</f>
        <v>0.15561746960163847</v>
      </c>
      <c r="CC93" s="32">
        <f>2*(females!CC92-females!CC93)/(females!CC92+females!CC93)</f>
        <v>0.15608688633387741</v>
      </c>
      <c r="CD93" s="32">
        <f>2*(females!CD92-females!CD93)/(females!CD92+females!CD93)</f>
        <v>0.14673762786839922</v>
      </c>
      <c r="CE93" s="32">
        <f>2*(females!CE92-females!CE93)/(females!CE92+females!CE93)</f>
        <v>0.15104377697524884</v>
      </c>
      <c r="CF93" s="32">
        <f>2*(females!CF92-females!CF93)/(females!CF92+females!CF93)</f>
        <v>0.14534815681685195</v>
      </c>
      <c r="CG93" s="32">
        <f>2*(females!CG92-females!CG93)/(females!CG92+females!CG93)</f>
        <v>0.14639825369876303</v>
      </c>
      <c r="CH93" s="32">
        <f>2*(females!CH92-females!CH93)/(females!CH92+females!CH93)</f>
        <v>0.14202480892118782</v>
      </c>
      <c r="CI93" s="32">
        <f>2*(females!CI92-females!CI93)/(females!CI92+females!CI93)</f>
        <v>0.13730882125753127</v>
      </c>
      <c r="CJ93" s="32">
        <f>2*(females!CJ92-females!CJ93)/(females!CJ92+females!CJ93)</f>
        <v>0.13958991764101447</v>
      </c>
      <c r="CK93" s="32">
        <f>2*(females!CK92-females!CK93)/(females!CK92+females!CK93)</f>
        <v>0.14772586441938282</v>
      </c>
      <c r="CL93" s="32">
        <f>2*(females!CL92-females!CL93)/(females!CL92+females!CL93)</f>
        <v>0.13615982829337137</v>
      </c>
      <c r="CM93" s="32">
        <f>2*(females!CM92-females!CM93)/(females!CM92+females!CM93)</f>
        <v>0.14049766223238713</v>
      </c>
      <c r="CN93" s="32">
        <f>2*(females!CN92-females!CN93)/(females!CN92+females!CN93)</f>
        <v>0.14226374416097737</v>
      </c>
    </row>
    <row r="94" spans="1:92" x14ac:dyDescent="0.25">
      <c r="A94" s="31">
        <f>'2a) male mx'!A94</f>
        <v>91</v>
      </c>
      <c r="B94" s="32">
        <f>2*(females!B93-females!B94)/(females!B93+females!B94)</f>
        <v>0.22698756701266112</v>
      </c>
      <c r="C94" s="32">
        <f>2*(females!C93-females!C94)/(females!C93+females!C94)</f>
        <v>0.25160133230848064</v>
      </c>
      <c r="D94" s="32">
        <f>2*(females!D93-females!D94)/(females!D93+females!D94)</f>
        <v>0.29768786127167629</v>
      </c>
      <c r="E94" s="32">
        <f>2*(females!E93-females!E94)/(females!E93+females!E94)</f>
        <v>0.26882591093117408</v>
      </c>
      <c r="F94" s="32">
        <f>2*(females!F93-females!F94)/(females!F93+females!F94)</f>
        <v>0.24177362893815635</v>
      </c>
      <c r="G94" s="32">
        <f>2*(females!G93-females!G94)/(females!G93+females!G94)</f>
        <v>0.25160970777612679</v>
      </c>
      <c r="H94" s="32">
        <f>2*(females!H93-females!H94)/(females!H93+females!H94)</f>
        <v>0.27323984386294636</v>
      </c>
      <c r="I94" s="32">
        <f>2*(females!I93-females!I94)/(females!I93+females!I94)</f>
        <v>0.28246660983233873</v>
      </c>
      <c r="J94" s="32">
        <f>2*(females!J93-females!J94)/(females!J93+females!J94)</f>
        <v>0.29643636363636361</v>
      </c>
      <c r="K94" s="32">
        <f>2*(females!K93-females!K94)/(females!K93+females!K94)</f>
        <v>0.24115692788743404</v>
      </c>
      <c r="L94" s="32">
        <f>2*(females!L93-females!L94)/(females!L93+females!L94)</f>
        <v>0.2571700709069743</v>
      </c>
      <c r="M94" s="32">
        <f>2*(females!M93-females!M94)/(females!M93+females!M94)</f>
        <v>0.2662473794549266</v>
      </c>
      <c r="N94" s="32">
        <f>2*(females!N93-females!N94)/(females!N93+females!N94)</f>
        <v>0.2813988613918903</v>
      </c>
      <c r="O94" s="32">
        <f>2*(females!O93-females!O94)/(females!O93+females!O94)</f>
        <v>0.26733276471304984</v>
      </c>
      <c r="P94" s="32">
        <f>2*(females!P93-females!P94)/(females!P93+females!P94)</f>
        <v>0.27570789865871831</v>
      </c>
      <c r="Q94" s="32">
        <f>2*(females!Q93-females!Q94)/(females!Q93+females!Q94)</f>
        <v>0.25811163275952009</v>
      </c>
      <c r="R94" s="32">
        <f>2*(females!R93-females!R94)/(females!R93+females!R94)</f>
        <v>0.2629995702621401</v>
      </c>
      <c r="S94" s="32">
        <f>2*(females!S93-females!S94)/(females!S93+females!S94)</f>
        <v>0.27175572519083968</v>
      </c>
      <c r="T94" s="32">
        <f>2*(females!T93-females!T94)/(females!T93+females!T94)</f>
        <v>0.25944786920396679</v>
      </c>
      <c r="U94" s="32">
        <f>2*(females!U93-females!U94)/(females!U93+females!U94)</f>
        <v>0.26262626262626265</v>
      </c>
      <c r="V94" s="32">
        <f>2*(females!V93-females!V94)/(females!V93+females!V94)</f>
        <v>0.23576544858565013</v>
      </c>
      <c r="W94" s="32">
        <f>2*(females!W93-females!W94)/(females!W93+females!W94)</f>
        <v>0.26091733040373521</v>
      </c>
      <c r="X94" s="32">
        <f>2*(females!X93-females!X94)/(females!X93+females!X94)</f>
        <v>0.30104475686830906</v>
      </c>
      <c r="Y94" s="32">
        <f>2*(females!Y93-females!Y94)/(females!Y93+females!Y94)</f>
        <v>0.21592849251782664</v>
      </c>
      <c r="Z94" s="32">
        <f>2*(females!Z93-females!Z94)/(females!Z93+females!Z94)</f>
        <v>0.23643677033258118</v>
      </c>
      <c r="AA94" s="32">
        <f>2*(females!AA93-females!AA94)/(females!AA93+females!AA94)</f>
        <v>0.25590169235744314</v>
      </c>
      <c r="AB94" s="32">
        <f>2*(females!AB93-females!AB94)/(females!AB93+females!AB94)</f>
        <v>0.22800075372149992</v>
      </c>
      <c r="AC94" s="32">
        <f>2*(females!AC93-females!AC94)/(females!AC93+females!AC94)</f>
        <v>0.25834606153174777</v>
      </c>
      <c r="AD94" s="32">
        <f>2*(females!AD93-females!AD94)/(females!AD93+females!AD94)</f>
        <v>0.25324507865554885</v>
      </c>
      <c r="AE94" s="32">
        <f>2*(females!AE93-females!AE94)/(females!AE93+females!AE94)</f>
        <v>0.26128907757622538</v>
      </c>
      <c r="AF94" s="32">
        <f>2*(females!AF93-females!AF94)/(females!AF93+females!AF94)</f>
        <v>0.2360248447204969</v>
      </c>
      <c r="AG94" s="32">
        <f>2*(females!AG93-females!AG94)/(females!AG93+females!AG94)</f>
        <v>0.24234009071554197</v>
      </c>
      <c r="AH94" s="32">
        <f>2*(females!AH93-females!AH94)/(females!AH93+females!AH94)</f>
        <v>0.23877651702022692</v>
      </c>
      <c r="AI94" s="32">
        <f>2*(females!AI93-females!AI94)/(females!AI93+females!AI94)</f>
        <v>0.2462391797630053</v>
      </c>
      <c r="AJ94" s="32">
        <f>2*(females!AJ93-females!AJ94)/(females!AJ93+females!AJ94)</f>
        <v>0.24980772188894015</v>
      </c>
      <c r="AK94" s="32">
        <f>2*(females!AK93-females!AK94)/(females!AK93+females!AK94)</f>
        <v>0.23932525039536109</v>
      </c>
      <c r="AL94" s="32">
        <f>2*(females!AL93-females!AL94)/(females!AL93+females!AL94)</f>
        <v>0.23711886207157448</v>
      </c>
      <c r="AM94" s="32">
        <f>2*(females!AM93-females!AM94)/(females!AM93+females!AM94)</f>
        <v>0.22246104245029555</v>
      </c>
      <c r="AN94" s="32">
        <f>2*(females!AN93-females!AN94)/(females!AN93+females!AN94)</f>
        <v>0.23361654968599926</v>
      </c>
      <c r="AO94" s="32">
        <f>2*(females!AO93-females!AO94)/(females!AO93+females!AO94)</f>
        <v>0.25031239723775073</v>
      </c>
      <c r="AP94" s="32">
        <f>2*(females!AP93-females!AP94)/(females!AP93+females!AP94)</f>
        <v>0.23717119448037946</v>
      </c>
      <c r="AQ94" s="32">
        <f>2*(females!AQ93-females!AQ94)/(females!AQ93+females!AQ94)</f>
        <v>0.229457761825407</v>
      </c>
      <c r="AR94" s="32">
        <f>2*(females!AR93-females!AR94)/(females!AR93+females!AR94)</f>
        <v>0.22804391217564871</v>
      </c>
      <c r="AS94" s="32">
        <f>2*(females!AS93-females!AS94)/(females!AS93+females!AS94)</f>
        <v>0.23814601549726311</v>
      </c>
      <c r="AT94" s="32">
        <f>2*(females!AT93-females!AT94)/(females!AT93+females!AT94)</f>
        <v>0.22247957279804415</v>
      </c>
      <c r="AU94" s="32">
        <f>2*(females!AU93-females!AU94)/(females!AU93+females!AU94)</f>
        <v>0.22956689389244647</v>
      </c>
      <c r="AV94" s="32">
        <f>2*(females!AV93-females!AV94)/(females!AV93+females!AV94)</f>
        <v>0.21796407185628741</v>
      </c>
      <c r="AW94" s="32">
        <f>2*(females!AW93-females!AW94)/(females!AW93+females!AW94)</f>
        <v>0.24582573312754313</v>
      </c>
      <c r="AX94" s="32">
        <f>2*(females!AX93-females!AX94)/(females!AX93+females!AX94)</f>
        <v>0.20117265327033643</v>
      </c>
      <c r="AY94" s="32">
        <f>2*(females!AY93-females!AY94)/(females!AY93+females!AY94)</f>
        <v>0.23037974683544304</v>
      </c>
      <c r="AZ94" s="32">
        <f>2*(females!AZ93-females!AZ94)/(females!AZ93+females!AZ94)</f>
        <v>0.22055427251732102</v>
      </c>
      <c r="BA94" s="32">
        <f>2*(females!BA93-females!BA94)/(females!BA93+females!BA94)</f>
        <v>0.22074090263359195</v>
      </c>
      <c r="BB94" s="32">
        <f>2*(females!BB93-females!BB94)/(females!BB93+females!BB94)</f>
        <v>0.19803600654664485</v>
      </c>
      <c r="BC94" s="32">
        <f>2*(females!BC93-females!BC94)/(females!BC93+females!BC94)</f>
        <v>0.23713245589470736</v>
      </c>
      <c r="BD94" s="32">
        <f>2*(females!BD93-females!BD94)/(females!BD93+females!BD94)</f>
        <v>0.20244218812899764</v>
      </c>
      <c r="BE94" s="32">
        <f>2*(females!BE93-females!BE94)/(females!BE93+females!BE94)</f>
        <v>0.21693907875185736</v>
      </c>
      <c r="BF94" s="32">
        <f>2*(females!BF93-females!BF94)/(females!BF93+females!BF94)</f>
        <v>0.20649303157124863</v>
      </c>
      <c r="BG94" s="32">
        <f>2*(females!BG93-females!BG94)/(females!BG93+females!BG94)</f>
        <v>0.19854380333516011</v>
      </c>
      <c r="BH94" s="32">
        <f>2*(females!BH93-females!BH94)/(females!BH93+females!BH94)</f>
        <v>0.19509053173978386</v>
      </c>
      <c r="BI94" s="32">
        <f>2*(females!BI93-females!BI94)/(females!BI93+females!BI94)</f>
        <v>0.18882249560632688</v>
      </c>
      <c r="BJ94" s="32">
        <f>2*(females!BJ93-females!BJ94)/(females!BJ93+females!BJ94)</f>
        <v>0.19348723850788707</v>
      </c>
      <c r="BK94" s="32">
        <f>2*(females!BK93-females!BK94)/(females!BK93+females!BK94)</f>
        <v>0.2149733008827055</v>
      </c>
      <c r="BL94" s="32">
        <f>2*(females!BL93-females!BL94)/(females!BL93+females!BL94)</f>
        <v>0.1758584159032841</v>
      </c>
      <c r="BM94" s="32">
        <f>2*(females!BM93-females!BM94)/(females!BM93+females!BM94)</f>
        <v>0.18932606155044798</v>
      </c>
      <c r="BN94" s="32">
        <f>2*(females!BN93-females!BN94)/(females!BN93+females!BN94)</f>
        <v>0.18774427694025683</v>
      </c>
      <c r="BO94" s="32">
        <f>2*(females!BO93-females!BO94)/(females!BO93+females!BO94)</f>
        <v>0.18333739936569896</v>
      </c>
      <c r="BP94" s="32">
        <f>2*(females!BP93-females!BP94)/(females!BP93+females!BP94)</f>
        <v>0.20210810148302488</v>
      </c>
      <c r="BQ94" s="32">
        <f>2*(females!BQ93-females!BQ94)/(females!BQ93+females!BQ94)</f>
        <v>0.18464162818740626</v>
      </c>
      <c r="BR94" s="32">
        <f>2*(females!BR93-females!BR94)/(females!BR93+females!BR94)</f>
        <v>0.20578345662407532</v>
      </c>
      <c r="BS94" s="32">
        <f>2*(females!BS93-females!BS94)/(females!BS93+females!BS94)</f>
        <v>0.17459660736450144</v>
      </c>
      <c r="BT94" s="32">
        <f>2*(females!BT93-females!BT94)/(females!BT93+females!BT94)</f>
        <v>0.18233766233766233</v>
      </c>
      <c r="BU94" s="32">
        <f>2*(females!BU93-females!BU94)/(females!BU93+females!BU94)</f>
        <v>0.1875316776482514</v>
      </c>
      <c r="BV94" s="32">
        <f>2*(females!BV93-females!BV94)/(females!BV93+females!BV94)</f>
        <v>0.16651895617922205</v>
      </c>
      <c r="BW94" s="32">
        <f>2*(females!BW93-females!BW94)/(females!BW93+females!BW94)</f>
        <v>0.17824977874954448</v>
      </c>
      <c r="BX94" s="32">
        <f>2*(females!BX93-females!BX94)/(females!BX93+females!BX94)</f>
        <v>0.17874832255703307</v>
      </c>
      <c r="BY94" s="32">
        <f>2*(females!BY93-females!BY94)/(females!BY93+females!BY94)</f>
        <v>0.18911174785100288</v>
      </c>
      <c r="BZ94" s="32">
        <f>2*(females!BZ93-females!BZ94)/(females!BZ93+females!BZ94)</f>
        <v>0.18498357353540681</v>
      </c>
      <c r="CA94" s="32">
        <f>2*(females!CA93-females!CA94)/(females!CA93+females!CA94)</f>
        <v>0.17090252389552041</v>
      </c>
      <c r="CB94" s="32">
        <f>2*(females!CB93-females!CB94)/(females!CB93+females!CB94)</f>
        <v>0.169600416729972</v>
      </c>
      <c r="CC94" s="32">
        <f>2*(females!CC93-females!CC94)/(females!CC93+females!CC94)</f>
        <v>0.17441885060388773</v>
      </c>
      <c r="CD94" s="32">
        <f>2*(females!CD93-females!CD94)/(females!CD93+females!CD94)</f>
        <v>0.16609443793674517</v>
      </c>
      <c r="CE94" s="32">
        <f>2*(females!CE93-females!CE94)/(females!CE93+females!CE94)</f>
        <v>0.17534405571215386</v>
      </c>
      <c r="CF94" s="32">
        <f>2*(females!CF93-females!CF94)/(females!CF93+females!CF94)</f>
        <v>0.17015199827852656</v>
      </c>
      <c r="CG94" s="32">
        <f>2*(females!CG93-females!CG94)/(females!CG93+females!CG94)</f>
        <v>0.15874809332806056</v>
      </c>
      <c r="CH94" s="32">
        <f>2*(females!CH93-females!CH94)/(females!CH93+females!CH94)</f>
        <v>0.15706882443858533</v>
      </c>
      <c r="CI94" s="32">
        <f>2*(females!CI93-females!CI94)/(females!CI93+females!CI94)</f>
        <v>0.15970480762341477</v>
      </c>
      <c r="CJ94" s="32">
        <f>2*(females!CJ93-females!CJ94)/(females!CJ93+females!CJ94)</f>
        <v>0.16059449979206972</v>
      </c>
      <c r="CK94" s="32">
        <f>2*(females!CK93-females!CK94)/(females!CK93+females!CK94)</f>
        <v>0.16303050037989797</v>
      </c>
      <c r="CL94" s="32">
        <f>2*(females!CL93-females!CL94)/(females!CL93+females!CL94)</f>
        <v>0.15428532590226329</v>
      </c>
      <c r="CM94" s="32">
        <f>2*(females!CM93-females!CM94)/(females!CM93+females!CM94)</f>
        <v>0.15302103410709797</v>
      </c>
      <c r="CN94" s="32">
        <f>2*(females!CN93-females!CN94)/(females!CN93+females!CN94)</f>
        <v>0.15574495054789267</v>
      </c>
    </row>
    <row r="95" spans="1:92" x14ac:dyDescent="0.25">
      <c r="A95" s="31">
        <f>'2a) male mx'!A95</f>
        <v>92</v>
      </c>
      <c r="B95" s="32">
        <f>2*(females!B94-females!B95)/(females!B94+females!B95)</f>
        <v>0.24203086686859945</v>
      </c>
      <c r="C95" s="32">
        <f>2*(females!C94-females!C95)/(females!C94+females!C95)</f>
        <v>0.26937146657798472</v>
      </c>
      <c r="D95" s="32">
        <f>2*(females!D94-females!D95)/(females!D94+females!D95)</f>
        <v>0.32118226600985222</v>
      </c>
      <c r="E95" s="32">
        <f>2*(females!E94-females!E95)/(females!E94+females!E95)</f>
        <v>0.28867082961641394</v>
      </c>
      <c r="F95" s="32">
        <f>2*(females!F94-females!F95)/(females!F94+females!F95)</f>
        <v>0.2577165118369793</v>
      </c>
      <c r="G95" s="32">
        <f>2*(females!G94-females!G95)/(females!G94+females!G95)</f>
        <v>0.26973155441247387</v>
      </c>
      <c r="H95" s="32">
        <f>2*(females!H94-females!H95)/(females!H94+females!H95)</f>
        <v>0.29471661863592702</v>
      </c>
      <c r="I95" s="32">
        <f>2*(females!I94-females!I95)/(females!I94+females!I95)</f>
        <v>0.30643007059721428</v>
      </c>
      <c r="J95" s="32">
        <f>2*(females!J94-females!J95)/(females!J94+females!J95)</f>
        <v>0.3210463733650416</v>
      </c>
      <c r="K95" s="32">
        <f>2*(females!K94-females!K95)/(females!K94+females!K95)</f>
        <v>0.26102248461248589</v>
      </c>
      <c r="L95" s="32">
        <f>2*(females!L94-females!L95)/(females!L94+females!L95)</f>
        <v>0.277731673582296</v>
      </c>
      <c r="M95" s="32">
        <f>2*(females!M94-females!M95)/(females!M94+females!M95)</f>
        <v>0.28927335640138407</v>
      </c>
      <c r="N95" s="32">
        <f>2*(females!N94-females!N95)/(females!N94+females!N95)</f>
        <v>0.30620517617711257</v>
      </c>
      <c r="O95" s="32">
        <f>2*(females!O94-females!O95)/(females!O94+females!O95)</f>
        <v>0.28801287208366855</v>
      </c>
      <c r="P95" s="32">
        <f>2*(females!P94-females!P95)/(females!P94+females!P95)</f>
        <v>0.2975343372497104</v>
      </c>
      <c r="Q95" s="32">
        <f>2*(females!Q94-females!Q95)/(females!Q94+females!Q95)</f>
        <v>0.27931740614334472</v>
      </c>
      <c r="R95" s="32">
        <f>2*(females!R94-females!R95)/(females!R94+females!R95)</f>
        <v>0.28490672696438668</v>
      </c>
      <c r="S95" s="32">
        <f>2*(females!S94-females!S95)/(females!S94+females!S95)</f>
        <v>0.29328346579398473</v>
      </c>
      <c r="T95" s="32">
        <f>2*(females!T94-females!T95)/(females!T94+females!T95)</f>
        <v>0.335131247752607</v>
      </c>
      <c r="U95" s="32">
        <f>2*(females!U94-females!U95)/(females!U94+females!U95)</f>
        <v>0.28379828326180256</v>
      </c>
      <c r="V95" s="32">
        <f>2*(females!V94-females!V95)/(females!V94+females!V95)</f>
        <v>0.31180400890868598</v>
      </c>
      <c r="W95" s="32">
        <f>2*(females!W94-females!W95)/(females!W94+females!W95)</f>
        <v>0.32794117647058824</v>
      </c>
      <c r="X95" s="32">
        <f>2*(females!X94-females!X95)/(females!X94+females!X95)</f>
        <v>0.32720848056537105</v>
      </c>
      <c r="Y95" s="32">
        <f>2*(females!Y94-females!Y95)/(females!Y94+females!Y95)</f>
        <v>0.29065119277885237</v>
      </c>
      <c r="Z95" s="32">
        <f>2*(females!Z94-females!Z95)/(females!Z94+females!Z95)</f>
        <v>0.28585961342828076</v>
      </c>
      <c r="AA95" s="32">
        <f>2*(females!AA94-females!AA95)/(females!AA94+females!AA95)</f>
        <v>0.26325360190236397</v>
      </c>
      <c r="AB95" s="32">
        <f>2*(females!AB94-females!AB95)/(females!AB94+females!AB95)</f>
        <v>0.29814271749755622</v>
      </c>
      <c r="AC95" s="32">
        <f>2*(females!AC94-females!AC95)/(females!AC94+females!AC95)</f>
        <v>0.31664489914381078</v>
      </c>
      <c r="AD95" s="32">
        <f>2*(females!AD94-females!AD95)/(females!AD94+females!AD95)</f>
        <v>0.26861672434967065</v>
      </c>
      <c r="AE95" s="32">
        <f>2*(females!AE94-females!AE95)/(females!AE94+females!AE95)</f>
        <v>0.29028978139298423</v>
      </c>
      <c r="AF95" s="32">
        <f>2*(females!AF94-females!AF95)/(females!AF94+females!AF95)</f>
        <v>0.29001982815598149</v>
      </c>
      <c r="AG95" s="32">
        <f>2*(females!AG94-females!AG95)/(females!AG94+females!AG95)</f>
        <v>0.28798650439812024</v>
      </c>
      <c r="AH95" s="32">
        <f>2*(females!AH94-females!AH95)/(females!AH94+females!AH95)</f>
        <v>0.29803669134213068</v>
      </c>
      <c r="AI95" s="32">
        <f>2*(females!AI94-females!AI95)/(females!AI94+females!AI95)</f>
        <v>0.27097616715638262</v>
      </c>
      <c r="AJ95" s="32">
        <f>2*(females!AJ94-females!AJ95)/(females!AJ94+females!AJ95)</f>
        <v>0.26495471284960687</v>
      </c>
      <c r="AK95" s="32">
        <f>2*(females!AK94-females!AK95)/(females!AK94+females!AK95)</f>
        <v>0.27830832196452931</v>
      </c>
      <c r="AL95" s="32">
        <f>2*(females!AL94-females!AL95)/(females!AL94+females!AL95)</f>
        <v>0.26477449455676516</v>
      </c>
      <c r="AM95" s="32">
        <f>2*(females!AM94-females!AM95)/(females!AM94+females!AM95)</f>
        <v>0.24233180816810709</v>
      </c>
      <c r="AN95" s="32">
        <f>2*(females!AN94-females!AN95)/(females!AN94+females!AN95)</f>
        <v>0.29245373477802283</v>
      </c>
      <c r="AO95" s="32">
        <f>2*(females!AO94-females!AO95)/(females!AO94+females!AO95)</f>
        <v>0.28086419753086422</v>
      </c>
      <c r="AP95" s="32">
        <f>2*(females!AP94-females!AP95)/(females!AP94+females!AP95)</f>
        <v>0.23807289222587205</v>
      </c>
      <c r="AQ95" s="32">
        <f>2*(females!AQ94-females!AQ95)/(females!AQ94+females!AQ95)</f>
        <v>0.2856197253020023</v>
      </c>
      <c r="AR95" s="32">
        <f>2*(females!AR94-females!AR95)/(females!AR94+females!AR95)</f>
        <v>0.26828489300542957</v>
      </c>
      <c r="AS95" s="32">
        <f>2*(females!AS94-females!AS95)/(females!AS94+females!AS95)</f>
        <v>0.25822323462414576</v>
      </c>
      <c r="AT95" s="32">
        <f>2*(females!AT94-females!AT95)/(females!AT94+females!AT95)</f>
        <v>0.24016865320684344</v>
      </c>
      <c r="AU95" s="32">
        <f>2*(females!AU94-females!AU95)/(females!AU94+females!AU95)</f>
        <v>0.27923056466625301</v>
      </c>
      <c r="AV95" s="32">
        <f>2*(females!AV94-females!AV95)/(females!AV94+females!AV95)</f>
        <v>0.26157002811763813</v>
      </c>
      <c r="AW95" s="32">
        <f>2*(females!AW94-females!AW95)/(females!AW94+females!AW95)</f>
        <v>0.26731955023576354</v>
      </c>
      <c r="AX95" s="32">
        <f>2*(females!AX94-females!AX95)/(females!AX94+females!AX95)</f>
        <v>0.26393466112623587</v>
      </c>
      <c r="AY95" s="32">
        <f>2*(females!AY94-females!AY95)/(females!AY94+females!AY95)</f>
        <v>0.2729859361027559</v>
      </c>
      <c r="AZ95" s="32">
        <f>2*(females!AZ94-females!AZ95)/(females!AZ94+females!AZ95)</f>
        <v>0.23868671460739449</v>
      </c>
      <c r="BA95" s="32">
        <f>2*(females!BA94-females!BA95)/(females!BA94+females!BA95)</f>
        <v>0.23148084698142946</v>
      </c>
      <c r="BB95" s="32">
        <f>2*(females!BB94-females!BB95)/(females!BB94+females!BB95)</f>
        <v>0.251102165995783</v>
      </c>
      <c r="BC95" s="32">
        <f>2*(females!BC94-females!BC95)/(females!BC94+females!BC95)</f>
        <v>0.26007036691319019</v>
      </c>
      <c r="BD95" s="32">
        <f>2*(females!BD94-females!BD95)/(females!BD94+females!BD95)</f>
        <v>0.2225417542307267</v>
      </c>
      <c r="BE95" s="32">
        <f>2*(females!BE94-females!BE95)/(females!BE94+females!BE95)</f>
        <v>0.23880597014925373</v>
      </c>
      <c r="BF95" s="32">
        <f>2*(females!BF94-females!BF95)/(females!BF94+females!BF95)</f>
        <v>0.22412576841680942</v>
      </c>
      <c r="BG95" s="32">
        <f>2*(females!BG94-females!BG95)/(females!BG94+females!BG95)</f>
        <v>0.21111805121798877</v>
      </c>
      <c r="BH95" s="32">
        <f>2*(females!BH94-females!BH95)/(females!BH94+females!BH95)</f>
        <v>0.21938663263959168</v>
      </c>
      <c r="BI95" s="32">
        <f>2*(females!BI94-females!BI95)/(females!BI94+females!BI95)</f>
        <v>0.2139726733694251</v>
      </c>
      <c r="BJ95" s="32">
        <f>2*(females!BJ94-females!BJ95)/(females!BJ94+females!BJ95)</f>
        <v>0.20976357086663078</v>
      </c>
      <c r="BK95" s="32">
        <f>2*(females!BK94-females!BK95)/(females!BK94+females!BK95)</f>
        <v>0.23577050821238454</v>
      </c>
      <c r="BL95" s="32">
        <f>2*(females!BL94-females!BL95)/(females!BL94+females!BL95)</f>
        <v>0.20172997367431364</v>
      </c>
      <c r="BM95" s="32">
        <f>2*(females!BM94-females!BM95)/(females!BM94+females!BM95)</f>
        <v>0.20188701590936006</v>
      </c>
      <c r="BN95" s="32">
        <f>2*(females!BN94-females!BN95)/(females!BN94+females!BN95)</f>
        <v>0.22540281110730201</v>
      </c>
      <c r="BO95" s="32">
        <f>2*(females!BO94-females!BO95)/(females!BO94+females!BO95)</f>
        <v>0.21440785071741877</v>
      </c>
      <c r="BP95" s="32">
        <f>2*(females!BP94-females!BP95)/(females!BP94+females!BP95)</f>
        <v>0.20511856890525762</v>
      </c>
      <c r="BQ95" s="32">
        <f>2*(females!BQ94-females!BQ95)/(females!BQ94+females!BQ95)</f>
        <v>0.20947880870561283</v>
      </c>
      <c r="BR95" s="32">
        <f>2*(females!BR94-females!BR95)/(females!BR94+females!BR95)</f>
        <v>0.24327354260089687</v>
      </c>
      <c r="BS95" s="32">
        <f>2*(females!BS94-females!BS95)/(females!BS94+females!BS95)</f>
        <v>0.20776621297037631</v>
      </c>
      <c r="BT95" s="32">
        <f>2*(females!BT94-females!BT95)/(females!BT94+females!BT95)</f>
        <v>0.20569231254136855</v>
      </c>
      <c r="BU95" s="32">
        <f>2*(females!BU94-females!BU95)/(females!BU94+females!BU95)</f>
        <v>0.20275571405414167</v>
      </c>
      <c r="BV95" s="32">
        <f>2*(females!BV94-females!BV95)/(females!BV94+females!BV95)</f>
        <v>0.19557206450281536</v>
      </c>
      <c r="BW95" s="32">
        <f>2*(females!BW94-females!BW95)/(females!BW94+females!BW95)</f>
        <v>0.21389934520608611</v>
      </c>
      <c r="BX95" s="32">
        <f>2*(females!BX94-females!BX95)/(females!BX94+females!BX95)</f>
        <v>0.20020043624358899</v>
      </c>
      <c r="BY95" s="32">
        <f>2*(females!BY94-females!BY95)/(females!BY94+females!BY95)</f>
        <v>0.21234685098935002</v>
      </c>
      <c r="BZ95" s="32">
        <f>2*(females!BZ94-females!BZ95)/(females!BZ94+females!BZ95)</f>
        <v>0.20638992537313433</v>
      </c>
      <c r="CA95" s="32">
        <f>2*(females!CA94-females!CA95)/(females!CA94+females!CA95)</f>
        <v>0.19534244402738496</v>
      </c>
      <c r="CB95" s="32">
        <f>2*(females!CB94-females!CB95)/(females!CB94+females!CB95)</f>
        <v>0.18947477737103097</v>
      </c>
      <c r="CC95" s="32">
        <f>2*(females!CC94-females!CC95)/(females!CC94+females!CC95)</f>
        <v>0.19507108522597216</v>
      </c>
      <c r="CD95" s="32">
        <f>2*(females!CD94-females!CD95)/(females!CD94+females!CD95)</f>
        <v>0.18762648164209308</v>
      </c>
      <c r="CE95" s="32">
        <f>2*(females!CE94-females!CE95)/(females!CE94+females!CE95)</f>
        <v>0.19027715579439716</v>
      </c>
      <c r="CF95" s="32">
        <f>2*(females!CF94-females!CF95)/(females!CF94+females!CF95)</f>
        <v>0.19345761519521631</v>
      </c>
      <c r="CG95" s="32">
        <f>2*(females!CG94-females!CG95)/(females!CG94+females!CG95)</f>
        <v>0.18640429338103756</v>
      </c>
      <c r="CH95" s="32">
        <f>2*(females!CH94-females!CH95)/(females!CH94+females!CH95)</f>
        <v>0.17783316859340753</v>
      </c>
      <c r="CI95" s="32">
        <f>2*(females!CI94-females!CI95)/(females!CI94+females!CI95)</f>
        <v>0.18488824617740254</v>
      </c>
      <c r="CJ95" s="32">
        <f>2*(females!CJ94-females!CJ95)/(females!CJ94+females!CJ95)</f>
        <v>0.18684436801375753</v>
      </c>
      <c r="CK95" s="32">
        <f>2*(females!CK94-females!CK95)/(females!CK94+females!CK95)</f>
        <v>0.18444659567602453</v>
      </c>
      <c r="CL95" s="32">
        <f>2*(females!CL94-females!CL95)/(females!CL94+females!CL95)</f>
        <v>0.17718271466367352</v>
      </c>
      <c r="CM95" s="32">
        <f>2*(females!CM94-females!CM95)/(females!CM94+females!CM95)</f>
        <v>0.17726320780811633</v>
      </c>
      <c r="CN95" s="32">
        <f>2*(females!CN94-females!CN95)/(females!CN94+females!CN95)</f>
        <v>0.1726299243540623</v>
      </c>
    </row>
    <row r="96" spans="1:92" x14ac:dyDescent="0.25">
      <c r="A96" s="31">
        <f>'2a) male mx'!A96</f>
        <v>93</v>
      </c>
      <c r="B96" s="32">
        <f>2*(females!B95-females!B96)/(females!B95+females!B96)</f>
        <v>0.25787328640237123</v>
      </c>
      <c r="C96" s="32">
        <f>2*(females!C95-females!C96)/(females!C95+females!C96)</f>
        <v>0.28797537920422073</v>
      </c>
      <c r="D96" s="32">
        <f>2*(females!D95-females!D96)/(females!D95+females!D96)</f>
        <v>0.34549208534067449</v>
      </c>
      <c r="E96" s="32">
        <f>2*(females!E95-females!E96)/(females!E95+females!E96)</f>
        <v>0.31021194605009633</v>
      </c>
      <c r="F96" s="32">
        <f>2*(females!F95-females!F96)/(females!F95+females!F96)</f>
        <v>0.27420301193037355</v>
      </c>
      <c r="G96" s="32">
        <f>2*(females!G95-females!G96)/(females!G95+females!G96)</f>
        <v>0.28826530612244899</v>
      </c>
      <c r="H96" s="32">
        <f>2*(females!H95-females!H96)/(females!H95+females!H96)</f>
        <v>0.31688854085095275</v>
      </c>
      <c r="I96" s="32">
        <f>2*(females!I95-females!I96)/(females!I95+females!I96)</f>
        <v>0.33027041218167497</v>
      </c>
      <c r="J96" s="32">
        <f>2*(females!J95-females!J96)/(females!J95+females!J96)</f>
        <v>0.34746467165419787</v>
      </c>
      <c r="K96" s="32">
        <f>2*(females!K95-females!K96)/(females!K95+females!K96)</f>
        <v>0.28185264545904071</v>
      </c>
      <c r="L96" s="32">
        <f>2*(females!L95-females!L96)/(females!L95+females!L96)</f>
        <v>0.29868931142698912</v>
      </c>
      <c r="M96" s="32">
        <f>2*(females!M95-females!M96)/(females!M95+females!M96)</f>
        <v>0.31330713082537898</v>
      </c>
      <c r="N96" s="32">
        <f>2*(females!N95-females!N96)/(females!N95+females!N96)</f>
        <v>0.33183086499248765</v>
      </c>
      <c r="O96" s="32">
        <f>2*(females!O95-females!O96)/(females!O95+females!O96)</f>
        <v>0.31053203040173727</v>
      </c>
      <c r="P96" s="32">
        <f>2*(females!P95-females!P96)/(females!P95+females!P96)</f>
        <v>0.32129963898916969</v>
      </c>
      <c r="Q96" s="32">
        <f>2*(females!Q95-females!Q96)/(females!Q95+females!Q96)</f>
        <v>0.30125981376666056</v>
      </c>
      <c r="R96" s="32">
        <f>2*(females!R95-females!R96)/(females!R95+females!R96)</f>
        <v>0.30722433460076043</v>
      </c>
      <c r="S96" s="32">
        <f>2*(females!S95-females!S96)/(females!S95+females!S96)</f>
        <v>0.31641285956006771</v>
      </c>
      <c r="T96" s="32">
        <f>2*(females!T95-females!T96)/(females!T95+females!T96)</f>
        <v>0.36405412305335716</v>
      </c>
      <c r="U96" s="32">
        <f>2*(females!U95-females!U96)/(females!U95+females!U96)</f>
        <v>0.30641672674837778</v>
      </c>
      <c r="V96" s="32">
        <f>2*(females!V95-females!V96)/(females!V95+females!V96)</f>
        <v>0.336930191587756</v>
      </c>
      <c r="W96" s="32">
        <f>2*(females!W95-females!W96)/(females!W95+females!W96)</f>
        <v>0.35525634386328325</v>
      </c>
      <c r="X96" s="32">
        <f>2*(females!X95-females!X96)/(females!X95+females!X96)</f>
        <v>0.35405271009448036</v>
      </c>
      <c r="Y96" s="32">
        <f>2*(females!Y95-females!Y96)/(females!Y95+females!Y96)</f>
        <v>0.31464990396368081</v>
      </c>
      <c r="Z96" s="32">
        <f>2*(females!Z95-females!Z96)/(females!Z95+females!Z96)</f>
        <v>0.30861448878232572</v>
      </c>
      <c r="AA96" s="32">
        <f>2*(females!AA95-females!AA96)/(females!AA95+females!AA96)</f>
        <v>0.32074766355140188</v>
      </c>
      <c r="AB96" s="32">
        <f>2*(females!AB95-females!AB96)/(females!AB95+females!AB96)</f>
        <v>0.31824234354194408</v>
      </c>
      <c r="AC96" s="32">
        <f>2*(females!AC95-females!AC96)/(females!AC95+females!AC96)</f>
        <v>0.30799840827695979</v>
      </c>
      <c r="AD96" s="32">
        <f>2*(females!AD95-females!AD96)/(females!AD95+females!AD96)</f>
        <v>0.30328234070993615</v>
      </c>
      <c r="AE96" s="32">
        <f>2*(females!AE95-females!AE96)/(females!AE95+females!AE96)</f>
        <v>0.33136915077989604</v>
      </c>
      <c r="AF96" s="32">
        <f>2*(females!AF95-females!AF96)/(females!AF95+females!AF96)</f>
        <v>0.31661891117478508</v>
      </c>
      <c r="AG96" s="32">
        <f>2*(females!AG95-females!AG96)/(females!AG95+females!AG96)</f>
        <v>0.33722651751932886</v>
      </c>
      <c r="AH96" s="32">
        <f>2*(females!AH95-females!AH96)/(females!AH95+females!AH96)</f>
        <v>0.36001190121987503</v>
      </c>
      <c r="AI96" s="32">
        <f>2*(females!AI95-females!AI96)/(females!AI95+females!AI96)</f>
        <v>0.30796048808832072</v>
      </c>
      <c r="AJ96" s="32">
        <f>2*(females!AJ95-females!AJ96)/(females!AJ95+females!AJ96)</f>
        <v>0.28496526412373835</v>
      </c>
      <c r="AK96" s="32">
        <f>2*(females!AK95-females!AK96)/(females!AK95+females!AK96)</f>
        <v>0.30537372507230931</v>
      </c>
      <c r="AL96" s="32">
        <f>2*(females!AL95-females!AL96)/(females!AL95+females!AL96)</f>
        <v>0.27994891443167308</v>
      </c>
      <c r="AM96" s="32">
        <f>2*(females!AM95-females!AM96)/(females!AM95+females!AM96)</f>
        <v>0.2723189834593055</v>
      </c>
      <c r="AN96" s="32">
        <f>2*(females!AN95-females!AN96)/(females!AN95+females!AN96)</f>
        <v>0.3121267203323812</v>
      </c>
      <c r="AO96" s="32">
        <f>2*(females!AO95-females!AO96)/(females!AO95+females!AO96)</f>
        <v>0.30482758620689654</v>
      </c>
      <c r="AP96" s="32">
        <f>2*(females!AP95-females!AP96)/(females!AP95+females!AP96)</f>
        <v>0.27670540677109651</v>
      </c>
      <c r="AQ96" s="32">
        <f>2*(females!AQ95-females!AQ96)/(females!AQ95+females!AQ96)</f>
        <v>0.28950276243093925</v>
      </c>
      <c r="AR96" s="32">
        <f>2*(females!AR95-females!AR96)/(females!AR95+females!AR96)</f>
        <v>0.30062586188607193</v>
      </c>
      <c r="AS96" s="32">
        <f>2*(females!AS95-females!AS96)/(females!AS95+females!AS96)</f>
        <v>0.29043853342918763</v>
      </c>
      <c r="AT96" s="32">
        <f>2*(females!AT95-females!AT96)/(females!AT95+females!AT96)</f>
        <v>0.29162707211487698</v>
      </c>
      <c r="AU96" s="32">
        <f>2*(females!AU95-females!AU96)/(females!AU95+females!AU96)</f>
        <v>0.30847901058389821</v>
      </c>
      <c r="AV96" s="32">
        <f>2*(females!AV95-females!AV96)/(females!AV95+females!AV96)</f>
        <v>0.26629680998613037</v>
      </c>
      <c r="AW96" s="32">
        <f>2*(females!AW95-females!AW96)/(females!AW95+females!AW96)</f>
        <v>0.31584050418131138</v>
      </c>
      <c r="AX96" s="32">
        <f>2*(females!AX95-females!AX96)/(females!AX95+females!AX96)</f>
        <v>0.2608695652173913</v>
      </c>
      <c r="AY96" s="32">
        <f>2*(females!AY95-females!AY96)/(females!AY95+females!AY96)</f>
        <v>0.26192504258943783</v>
      </c>
      <c r="AZ96" s="32">
        <f>2*(females!AZ95-females!AZ96)/(females!AZ95+females!AZ96)</f>
        <v>0.26257348138471587</v>
      </c>
      <c r="BA96" s="32">
        <f>2*(females!BA95-females!BA96)/(females!BA95+females!BA96)</f>
        <v>0.26505178163945936</v>
      </c>
      <c r="BB96" s="32">
        <f>2*(females!BB95-females!BB96)/(females!BB95+females!BB96)</f>
        <v>0.29399932953402613</v>
      </c>
      <c r="BC96" s="32">
        <f>2*(females!BC95-females!BC96)/(females!BC95+females!BC96)</f>
        <v>0.29035916824196595</v>
      </c>
      <c r="BD96" s="32">
        <f>2*(females!BD95-females!BD96)/(females!BD95+females!BD96)</f>
        <v>0.22222222222222221</v>
      </c>
      <c r="BE96" s="32">
        <f>2*(females!BE95-females!BE96)/(females!BE95+females!BE96)</f>
        <v>0.26466491255223651</v>
      </c>
      <c r="BF96" s="32">
        <f>2*(females!BF95-females!BF96)/(females!BF95+females!BF96)</f>
        <v>0.25172501916687962</v>
      </c>
      <c r="BG96" s="32">
        <f>2*(females!BG95-females!BG96)/(females!BG95+females!BG96)</f>
        <v>0.2176425040204896</v>
      </c>
      <c r="BH96" s="32">
        <f>2*(females!BH95-females!BH96)/(females!BH95+females!BH96)</f>
        <v>0.24684914774304592</v>
      </c>
      <c r="BI96" s="32">
        <f>2*(females!BI95-females!BI96)/(females!BI95+females!BI96)</f>
        <v>0.2437655187304329</v>
      </c>
      <c r="BJ96" s="32">
        <f>2*(females!BJ95-females!BJ96)/(females!BJ95+females!BJ96)</f>
        <v>0.24590930341280973</v>
      </c>
      <c r="BK96" s="32">
        <f>2*(females!BK95-females!BK96)/(females!BK95+females!BK96)</f>
        <v>0.24489087014415561</v>
      </c>
      <c r="BL96" s="32">
        <f>2*(females!BL95-females!BL96)/(females!BL95+females!BL96)</f>
        <v>0.22389656295056043</v>
      </c>
      <c r="BM96" s="32">
        <f>2*(females!BM95-females!BM96)/(females!BM95+females!BM96)</f>
        <v>0.23867099184114815</v>
      </c>
      <c r="BN96" s="32">
        <f>2*(females!BN95-females!BN96)/(females!BN95+females!BN96)</f>
        <v>0.24747639205470531</v>
      </c>
      <c r="BO96" s="32">
        <f>2*(females!BO95-females!BO96)/(females!BO95+females!BO96)</f>
        <v>0.22481589551201889</v>
      </c>
      <c r="BP96" s="32">
        <f>2*(females!BP95-females!BP96)/(females!BP95+females!BP96)</f>
        <v>0.23857511131942816</v>
      </c>
      <c r="BQ96" s="32">
        <f>2*(females!BQ95-females!BQ96)/(females!BQ95+females!BQ96)</f>
        <v>0.23613035897894408</v>
      </c>
      <c r="BR96" s="32">
        <f>2*(females!BR95-females!BR96)/(females!BR95+females!BR96)</f>
        <v>0.26503536213928036</v>
      </c>
      <c r="BS96" s="32">
        <f>2*(females!BS95-females!BS96)/(females!BS95+females!BS96)</f>
        <v>0.20995475113122172</v>
      </c>
      <c r="BT96" s="32">
        <f>2*(females!BT95-females!BT96)/(females!BT95+females!BT96)</f>
        <v>0.21509727626459144</v>
      </c>
      <c r="BU96" s="32">
        <f>2*(females!BU95-females!BU96)/(females!BU95+females!BU96)</f>
        <v>0.21726261899048077</v>
      </c>
      <c r="BV96" s="32">
        <f>2*(females!BV95-females!BV96)/(females!BV95+females!BV96)</f>
        <v>0.2256645212901349</v>
      </c>
      <c r="BW96" s="32">
        <f>2*(females!BW95-females!BW96)/(females!BW95+females!BW96)</f>
        <v>0.22491922137284262</v>
      </c>
      <c r="BX96" s="32">
        <f>2*(females!BX95-females!BX96)/(females!BX95+females!BX96)</f>
        <v>0.22028289880367988</v>
      </c>
      <c r="BY96" s="32">
        <f>2*(females!BY95-females!BY96)/(females!BY95+females!BY96)</f>
        <v>0.23152125611020591</v>
      </c>
      <c r="BZ96" s="32">
        <f>2*(females!BZ95-females!BZ96)/(females!BZ95+females!BZ96)</f>
        <v>0.22194936983135316</v>
      </c>
      <c r="CA96" s="32">
        <f>2*(females!CA95-females!CA96)/(females!CA95+females!CA96)</f>
        <v>0.21353305450183185</v>
      </c>
      <c r="CB96" s="32">
        <f>2*(females!CB95-females!CB96)/(females!CB95+females!CB96)</f>
        <v>0.21863069483329092</v>
      </c>
      <c r="CC96" s="32">
        <f>2*(females!CC95-females!CC96)/(females!CC95+females!CC96)</f>
        <v>0.21146115733383192</v>
      </c>
      <c r="CD96" s="32">
        <f>2*(females!CD95-females!CD96)/(females!CD95+females!CD96)</f>
        <v>0.21063767264178665</v>
      </c>
      <c r="CE96" s="32">
        <f>2*(females!CE95-females!CE96)/(females!CE95+females!CE96)</f>
        <v>0.21545396399963451</v>
      </c>
      <c r="CF96" s="32">
        <f>2*(females!CF95-females!CF96)/(females!CF95+females!CF96)</f>
        <v>0.21302998965873837</v>
      </c>
      <c r="CG96" s="32">
        <f>2*(females!CG95-females!CG96)/(females!CG95+females!CG96)</f>
        <v>0.19835741197517145</v>
      </c>
      <c r="CH96" s="32">
        <f>2*(females!CH95-females!CH96)/(females!CH95+females!CH96)</f>
        <v>0.19632219632219633</v>
      </c>
      <c r="CI96" s="32">
        <f>2*(females!CI95-females!CI96)/(females!CI95+females!CI96)</f>
        <v>0.20445270933415982</v>
      </c>
      <c r="CJ96" s="32">
        <f>2*(females!CJ95-females!CJ96)/(females!CJ95+females!CJ96)</f>
        <v>0.20684963763376155</v>
      </c>
      <c r="CK96" s="32">
        <f>2*(females!CK95-females!CK96)/(females!CK95+females!CK96)</f>
        <v>0.2079321892005023</v>
      </c>
      <c r="CL96" s="32">
        <f>2*(females!CL95-females!CL96)/(females!CL95+females!CL96)</f>
        <v>0.19660885947538767</v>
      </c>
      <c r="CM96" s="32">
        <f>2*(females!CM95-females!CM96)/(females!CM95+females!CM96)</f>
        <v>0.19636225121417009</v>
      </c>
      <c r="CN96" s="32">
        <f>2*(females!CN95-females!CN96)/(females!CN95+females!CN96)</f>
        <v>0.19400802075961313</v>
      </c>
    </row>
    <row r="97" spans="1:92" x14ac:dyDescent="0.25">
      <c r="A97" s="31">
        <f>'2a) male mx'!A97</f>
        <v>94</v>
      </c>
      <c r="B97" s="32">
        <f>2*(females!B96-females!B97)/(females!B96+females!B97)</f>
        <v>0.27424425634824667</v>
      </c>
      <c r="C97" s="32">
        <f>2*(females!C96-females!C97)/(females!C96+females!C97)</f>
        <v>0.30755555555555558</v>
      </c>
      <c r="D97" s="32">
        <f>2*(females!D96-females!D97)/(females!D96+females!D97)</f>
        <v>0.3708086785009862</v>
      </c>
      <c r="E97" s="32">
        <f>2*(females!E96-females!E97)/(females!E96+females!E97)</f>
        <v>0.33167165171153207</v>
      </c>
      <c r="F97" s="32">
        <f>2*(females!F96-females!F97)/(females!F96+females!F97)</f>
        <v>0.29135289535185666</v>
      </c>
      <c r="G97" s="32">
        <f>2*(females!G96-females!G97)/(females!G96+females!G97)</f>
        <v>0.30716332378223493</v>
      </c>
      <c r="H97" s="32">
        <f>2*(females!H96-females!H97)/(females!H96+females!H97)</f>
        <v>0.34047186932849366</v>
      </c>
      <c r="I97" s="32">
        <f>2*(females!I96-females!I97)/(females!I96+females!I97)</f>
        <v>0.35642830678028897</v>
      </c>
      <c r="J97" s="32">
        <f>2*(females!J96-females!J97)/(females!J96+females!J97)</f>
        <v>0.37514934289127838</v>
      </c>
      <c r="K97" s="32">
        <f>2*(females!K96-females!K97)/(females!K96+females!K97)</f>
        <v>0.303646408839779</v>
      </c>
      <c r="L97" s="32">
        <f>2*(females!L96-females!L97)/(females!L96+females!L97)</f>
        <v>0.32141057934508815</v>
      </c>
      <c r="M97" s="32">
        <f>2*(females!M96-females!M97)/(females!M96+females!M97)</f>
        <v>0.33834976647638815</v>
      </c>
      <c r="N97" s="32">
        <f>2*(females!N96-females!N97)/(females!N96+females!N97)</f>
        <v>0.35872534142640367</v>
      </c>
      <c r="O97" s="32">
        <f>2*(females!O96-females!O97)/(females!O96+females!O97)</f>
        <v>0.33283358320839579</v>
      </c>
      <c r="P97" s="32">
        <f>2*(females!P96-females!P97)/(females!P96+females!P97)</f>
        <v>0.34478411597856917</v>
      </c>
      <c r="Q97" s="32">
        <f>2*(females!Q96-females!Q97)/(females!Q96+females!Q97)</f>
        <v>0.32425680739445417</v>
      </c>
      <c r="R97" s="32">
        <f>2*(females!R96-females!R97)/(females!R96+females!R97)</f>
        <v>0.33089005235602093</v>
      </c>
      <c r="S97" s="32">
        <f>2*(females!S96-females!S97)/(females!S96+females!S97)</f>
        <v>0.33980011757789536</v>
      </c>
      <c r="T97" s="32">
        <f>2*(females!T96-females!T97)/(females!T96+females!T97)</f>
        <v>0.3928304705003734</v>
      </c>
      <c r="U97" s="32">
        <f>2*(females!U96-females!U97)/(females!U96+females!U97)</f>
        <v>0.3292017848289539</v>
      </c>
      <c r="V97" s="32">
        <f>2*(females!V96-females!V97)/(females!V96+females!V97)</f>
        <v>0.36295369211514394</v>
      </c>
      <c r="W97" s="32">
        <f>2*(females!W96-females!W97)/(females!W96+females!W97)</f>
        <v>0.38348968105065667</v>
      </c>
      <c r="X97" s="32">
        <f>2*(females!X96-females!X97)/(females!X96+females!X97)</f>
        <v>0.3830093592512599</v>
      </c>
      <c r="Y97" s="32">
        <f>2*(females!Y96-females!Y97)/(females!Y96+females!Y97)</f>
        <v>0.33987878787878789</v>
      </c>
      <c r="Z97" s="32">
        <f>2*(females!Z96-females!Z97)/(females!Z96+females!Z97)</f>
        <v>0.33199527744982288</v>
      </c>
      <c r="AA97" s="32">
        <f>2*(females!AA96-females!AA97)/(females!AA96+females!AA97)</f>
        <v>0.34507961367789092</v>
      </c>
      <c r="AB97" s="32">
        <f>2*(females!AB96-females!AB97)/(females!AB96+females!AB97)</f>
        <v>0.34377174669450244</v>
      </c>
      <c r="AC97" s="32">
        <f>2*(females!AC96-females!AC97)/(females!AC96+females!AC97)</f>
        <v>0.36091060521932261</v>
      </c>
      <c r="AD97" s="32">
        <f>2*(females!AD96-females!AD97)/(females!AD96+females!AD97)</f>
        <v>0.32715420655938071</v>
      </c>
      <c r="AE97" s="32">
        <f>2*(females!AE96-females!AE97)/(females!AE96+females!AE97)</f>
        <v>0.35807004653441099</v>
      </c>
      <c r="AF97" s="32">
        <f>2*(females!AF96-females!AF97)/(females!AF96+females!AF97)</f>
        <v>0.35825388861013546</v>
      </c>
      <c r="AG97" s="32">
        <f>2*(females!AG96-females!AG97)/(females!AG96+females!AG97)</f>
        <v>0.3517915309446254</v>
      </c>
      <c r="AH97" s="32">
        <f>2*(females!AH96-females!AH97)/(females!AH96+females!AH97)</f>
        <v>0.3430393198724761</v>
      </c>
      <c r="AI97" s="32">
        <f>2*(females!AI96-females!AI97)/(females!AI96+females!AI97)</f>
        <v>0.33801686069851467</v>
      </c>
      <c r="AJ97" s="32">
        <f>2*(females!AJ96-females!AJ97)/(females!AJ96+females!AJ97)</f>
        <v>0.36343930635838151</v>
      </c>
      <c r="AK97" s="32">
        <f>2*(females!AK96-females!AK97)/(females!AK96+females!AK97)</f>
        <v>0.34111461619348055</v>
      </c>
      <c r="AL97" s="32">
        <f>2*(females!AL96-females!AL97)/(females!AL96+females!AL97)</f>
        <v>0.32728529462588563</v>
      </c>
      <c r="AM97" s="32">
        <f>2*(females!AM96-females!AM97)/(females!AM96+females!AM97)</f>
        <v>0.30382705229330997</v>
      </c>
      <c r="AN97" s="32">
        <f>2*(females!AN96-females!AN97)/(females!AN96+females!AN97)</f>
        <v>0.34107689537187108</v>
      </c>
      <c r="AO97" s="32">
        <f>2*(females!AO96-females!AO97)/(females!AO96+females!AO97)</f>
        <v>0.3141377687117527</v>
      </c>
      <c r="AP97" s="32">
        <f>2*(females!AP96-females!AP97)/(females!AP96+females!AP97)</f>
        <v>0.30994310484963422</v>
      </c>
      <c r="AQ97" s="32">
        <f>2*(females!AQ96-females!AQ97)/(females!AQ96+females!AQ97)</f>
        <v>0.29878229878229878</v>
      </c>
      <c r="AR97" s="32">
        <f>2*(females!AR96-females!AR97)/(females!AR96+females!AR97)</f>
        <v>0.31502890173410403</v>
      </c>
      <c r="AS97" s="32">
        <f>2*(females!AS96-females!AS97)/(females!AS96+females!AS97)</f>
        <v>0.31397988971780733</v>
      </c>
      <c r="AT97" s="32">
        <f>2*(females!AT96-females!AT97)/(females!AT96+females!AT97)</f>
        <v>0.30714387565948953</v>
      </c>
      <c r="AU97" s="32">
        <f>2*(females!AU96-females!AU97)/(females!AU96+females!AU97)</f>
        <v>0.38457669740150879</v>
      </c>
      <c r="AV97" s="32">
        <f>2*(females!AV96-females!AV97)/(females!AV96+females!AV97)</f>
        <v>0.30142030510257761</v>
      </c>
      <c r="AW97" s="32">
        <f>2*(females!AW96-females!AW97)/(females!AW96+females!AW97)</f>
        <v>0.32607967860729831</v>
      </c>
      <c r="AX97" s="32">
        <f>2*(females!AX96-females!AX97)/(females!AX96+females!AX97)</f>
        <v>0.28852056476365867</v>
      </c>
      <c r="AY97" s="32">
        <f>2*(females!AY96-females!AY97)/(females!AY96+females!AY97)</f>
        <v>0.30989104287533609</v>
      </c>
      <c r="AZ97" s="32">
        <f>2*(females!AZ96-females!AZ97)/(females!AZ96+females!AZ97)</f>
        <v>0.30816908392215198</v>
      </c>
      <c r="BA97" s="32">
        <f>2*(females!BA96-females!BA97)/(females!BA96+females!BA97)</f>
        <v>0.30557499416841616</v>
      </c>
      <c r="BB97" s="32">
        <f>2*(females!BB96-females!BB97)/(females!BB96+females!BB97)</f>
        <v>0.27797672336615936</v>
      </c>
      <c r="BC97" s="32">
        <f>2*(females!BC96-females!BC97)/(females!BC96+females!BC97)</f>
        <v>0.32553355618410901</v>
      </c>
      <c r="BD97" s="32">
        <f>2*(females!BD96-females!BD97)/(females!BD96+females!BD97)</f>
        <v>0.27198020676857826</v>
      </c>
      <c r="BE97" s="32">
        <f>2*(females!BE96-females!BE97)/(females!BE96+females!BE97)</f>
        <v>0.31103782335360197</v>
      </c>
      <c r="BF97" s="32">
        <f>2*(females!BF96-females!BF97)/(females!BF96+females!BF97)</f>
        <v>0.26055349029326724</v>
      </c>
      <c r="BG97" s="32">
        <f>2*(females!BG96-females!BG97)/(females!BG96+females!BG97)</f>
        <v>0.25348294299269525</v>
      </c>
      <c r="BH97" s="32">
        <f>2*(females!BH96-females!BH97)/(females!BH96+females!BH97)</f>
        <v>0.25076626986955591</v>
      </c>
      <c r="BI97" s="32">
        <f>2*(females!BI96-females!BI97)/(females!BI96+females!BI97)</f>
        <v>0.24820342730790493</v>
      </c>
      <c r="BJ97" s="32">
        <f>2*(females!BJ96-females!BJ97)/(females!BJ96+females!BJ97)</f>
        <v>0.25</v>
      </c>
      <c r="BK97" s="32">
        <f>2*(females!BK96-females!BK97)/(females!BK96+females!BK97)</f>
        <v>0.26509264793783621</v>
      </c>
      <c r="BL97" s="32">
        <f>2*(females!BL96-females!BL97)/(females!BL96+females!BL97)</f>
        <v>0.26125059213642821</v>
      </c>
      <c r="BM97" s="32">
        <f>2*(females!BM96-females!BM97)/(females!BM96+females!BM97)</f>
        <v>0.24959196484620214</v>
      </c>
      <c r="BN97" s="32">
        <f>2*(females!BN96-females!BN97)/(females!BN96+females!BN97)</f>
        <v>0.25992021834977957</v>
      </c>
      <c r="BO97" s="32">
        <f>2*(females!BO96-females!BO97)/(females!BO96+females!BO97)</f>
        <v>0.24521117684962804</v>
      </c>
      <c r="BP97" s="32">
        <f>2*(females!BP96-females!BP97)/(females!BP96+females!BP97)</f>
        <v>0.27165568518406574</v>
      </c>
      <c r="BQ97" s="32">
        <f>2*(females!BQ96-females!BQ97)/(females!BQ96+females!BQ97)</f>
        <v>0.25334094802969731</v>
      </c>
      <c r="BR97" s="32">
        <f>2*(females!BR96-females!BR97)/(females!BR96+females!BR97)</f>
        <v>0.29861158607482391</v>
      </c>
      <c r="BS97" s="32">
        <f>2*(females!BS96-females!BS97)/(females!BS96+females!BS97)</f>
        <v>0.25179818887451488</v>
      </c>
      <c r="BT97" s="32">
        <f>2*(females!BT96-females!BT97)/(females!BT96+females!BT97)</f>
        <v>0.23929704661947768</v>
      </c>
      <c r="BU97" s="32">
        <f>2*(females!BU96-females!BU97)/(females!BU96+females!BU97)</f>
        <v>0.23586656634060696</v>
      </c>
      <c r="BV97" s="32">
        <f>2*(females!BV96-females!BV97)/(females!BV96+females!BV97)</f>
        <v>0.2266027834816336</v>
      </c>
      <c r="BW97" s="32">
        <f>2*(females!BW96-females!BW97)/(females!BW96+females!BW97)</f>
        <v>0.24913874881421938</v>
      </c>
      <c r="BX97" s="32">
        <f>2*(females!BX96-females!BX97)/(females!BX96+females!BX97)</f>
        <v>0.25683589247014338</v>
      </c>
      <c r="BY97" s="32">
        <f>2*(females!BY96-females!BY97)/(females!BY96+females!BY97)</f>
        <v>0.23524455885794524</v>
      </c>
      <c r="BZ97" s="32">
        <f>2*(females!BZ96-females!BZ97)/(females!BZ96+females!BZ97)</f>
        <v>0.25274524158125916</v>
      </c>
      <c r="CA97" s="32">
        <f>2*(females!CA96-females!CA97)/(females!CA96+females!CA97)</f>
        <v>0.23592906707787201</v>
      </c>
      <c r="CB97" s="32">
        <f>2*(females!CB96-females!CB97)/(females!CB96+females!CB97)</f>
        <v>0.23476352025543804</v>
      </c>
      <c r="CC97" s="32">
        <f>2*(females!CC96-females!CC97)/(females!CC96+females!CC97)</f>
        <v>0.24185610499179752</v>
      </c>
      <c r="CD97" s="32">
        <f>2*(females!CD96-females!CD97)/(females!CD96+females!CD97)</f>
        <v>0.24288187410217688</v>
      </c>
      <c r="CE97" s="32">
        <f>2*(females!CE96-females!CE97)/(females!CE96+females!CE97)</f>
        <v>0.24378661969134147</v>
      </c>
      <c r="CF97" s="32">
        <f>2*(females!CF96-females!CF97)/(females!CF96+females!CF97)</f>
        <v>0.23175719308315992</v>
      </c>
      <c r="CG97" s="32">
        <f>2*(females!CG96-females!CG97)/(females!CG96+females!CG97)</f>
        <v>0.22621160866798407</v>
      </c>
      <c r="CH97" s="32">
        <f>2*(females!CH96-females!CH97)/(females!CH96+females!CH97)</f>
        <v>0.22215131306040398</v>
      </c>
      <c r="CI97" s="32">
        <f>2*(females!CI96-females!CI97)/(females!CI96+females!CI97)</f>
        <v>0.21938449750989655</v>
      </c>
      <c r="CJ97" s="32">
        <f>2*(females!CJ96-females!CJ97)/(females!CJ96+females!CJ97)</f>
        <v>0.22693007538341564</v>
      </c>
      <c r="CK97" s="32">
        <f>2*(females!CK96-females!CK97)/(females!CK96+females!CK97)</f>
        <v>0.23797699947726084</v>
      </c>
      <c r="CL97" s="32">
        <f>2*(females!CL96-females!CL97)/(females!CL96+females!CL97)</f>
        <v>0.22525556582123804</v>
      </c>
      <c r="CM97" s="32">
        <f>2*(females!CM96-females!CM97)/(females!CM96+females!CM97)</f>
        <v>0.21929284940094326</v>
      </c>
      <c r="CN97" s="32">
        <f>2*(females!CN96-females!CN97)/(females!CN96+females!CN97)</f>
        <v>0.22468906195513194</v>
      </c>
    </row>
    <row r="98" spans="1:92" x14ac:dyDescent="0.25">
      <c r="A98" s="31">
        <f>'2a) male mx'!A98</f>
        <v>95</v>
      </c>
      <c r="B98" s="32">
        <f>2*(females!B97-females!B98)/(females!B97+females!B98)</f>
        <v>0.29158638407193321</v>
      </c>
      <c r="C98" s="32">
        <f>2*(females!C97-females!C98)/(females!C97+females!C98)</f>
        <v>0.32762836185819072</v>
      </c>
      <c r="D98" s="32">
        <f>2*(females!D97-females!D98)/(females!D97+females!D98)</f>
        <v>0.39767779390420899</v>
      </c>
      <c r="E98" s="32">
        <f>2*(females!E97-females!E98)/(females!E97+females!E98)</f>
        <v>0.35459662288930582</v>
      </c>
      <c r="F98" s="32">
        <f>2*(females!F97-females!F98)/(females!F97+females!F98)</f>
        <v>0.30958230958230959</v>
      </c>
      <c r="G98" s="32">
        <f>2*(females!G97-females!G98)/(females!G97+females!G98)</f>
        <v>0.32781717888100864</v>
      </c>
      <c r="H98" s="32">
        <f>2*(females!H97-females!H98)/(females!H97+females!H98)</f>
        <v>0.36401240951396069</v>
      </c>
      <c r="I98" s="32">
        <f>2*(females!I97-females!I98)/(females!I97+females!I98)</f>
        <v>0.38238453276047263</v>
      </c>
      <c r="J98" s="32">
        <f>2*(females!J97-females!J98)/(females!J97+females!J98)</f>
        <v>0.40282685512367489</v>
      </c>
      <c r="K98" s="32">
        <f>2*(females!K97-females!K98)/(females!K97+females!K98)</f>
        <v>0.32676568657168836</v>
      </c>
      <c r="L98" s="32">
        <f>2*(females!L97-females!L98)/(females!L97+females!L98)</f>
        <v>0.34400281392894827</v>
      </c>
      <c r="M98" s="32">
        <f>2*(females!M97-females!M98)/(females!M97+females!M98)</f>
        <v>0.36484490398818314</v>
      </c>
      <c r="N98" s="32">
        <f>2*(females!N97-females!N98)/(females!N97+females!N98)</f>
        <v>0.38658428949691087</v>
      </c>
      <c r="O98" s="32">
        <f>2*(females!O97-females!O98)/(females!O97+females!O98)</f>
        <v>0.35693090292496821</v>
      </c>
      <c r="P98" s="32">
        <f>2*(females!P97-females!P98)/(females!P97+females!P98)</f>
        <v>0.37003610108303248</v>
      </c>
      <c r="Q98" s="32">
        <f>2*(females!Q97-females!Q98)/(females!Q97+females!Q98)</f>
        <v>0.34791739586979348</v>
      </c>
      <c r="R98" s="32">
        <f>2*(females!R97-females!R98)/(females!R97+females!R98)</f>
        <v>0.35537495382342077</v>
      </c>
      <c r="S98" s="32">
        <f>2*(females!S97-females!S98)/(females!S97+females!S98)</f>
        <v>0.36416910841356215</v>
      </c>
      <c r="T98" s="32">
        <f>2*(females!T97-females!T98)/(females!T97+females!T98)</f>
        <v>0.42342342342342343</v>
      </c>
      <c r="U98" s="32">
        <f>2*(females!U97-females!U98)/(females!U97+females!U98)</f>
        <v>0.35417394341599723</v>
      </c>
      <c r="V98" s="32">
        <f>2*(females!V97-females!V98)/(females!V97+females!V98)</f>
        <v>0.39013248058474187</v>
      </c>
      <c r="W98" s="32">
        <f>2*(females!W97-females!W98)/(females!W97+females!W98)</f>
        <v>0.41344537815126048</v>
      </c>
      <c r="X98" s="32">
        <f>2*(females!X97-females!X98)/(females!X97+females!X98)</f>
        <v>0.41116478797638217</v>
      </c>
      <c r="Y98" s="32">
        <f>2*(females!Y97-females!Y98)/(females!Y97+females!Y98)</f>
        <v>0.36627505183137526</v>
      </c>
      <c r="Z98" s="32">
        <f>2*(females!Z97-females!Z98)/(females!Z97+females!Z98)</f>
        <v>0.35623749166110741</v>
      </c>
      <c r="AA98" s="32">
        <f>2*(females!AA97-females!AA98)/(females!AA97+females!AA98)</f>
        <v>0.37097980553477938</v>
      </c>
      <c r="AB98" s="32">
        <f>2*(females!AB97-females!AB98)/(females!AB97+females!AB98)</f>
        <v>0.36973116495187519</v>
      </c>
      <c r="AC98" s="32">
        <f>2*(females!AC97-females!AC98)/(females!AC97+females!AC98)</f>
        <v>0.38834951456310679</v>
      </c>
      <c r="AD98" s="32">
        <f>2*(females!AD97-females!AD98)/(females!AD97+females!AD98)</f>
        <v>0.3516609392898053</v>
      </c>
      <c r="AE98" s="32">
        <f>2*(females!AE97-females!AE98)/(females!AE97+females!AE98)</f>
        <v>0.38576512455516015</v>
      </c>
      <c r="AF98" s="32">
        <f>2*(females!AF97-females!AF98)/(females!AF97+females!AF98)</f>
        <v>0.38657913931436905</v>
      </c>
      <c r="AG98" s="32">
        <f>2*(females!AG97-females!AG98)/(females!AG97+females!AG98)</f>
        <v>0.37877770315648085</v>
      </c>
      <c r="AH98" s="32">
        <f>2*(females!AH97-females!AH98)/(females!AH97+females!AH98)</f>
        <v>0.37032532684706598</v>
      </c>
      <c r="AI98" s="32">
        <f>2*(females!AI97-females!AI98)/(females!AI97+females!AI98)</f>
        <v>0.36436322101656199</v>
      </c>
      <c r="AJ98" s="32">
        <f>2*(females!AJ97-females!AJ98)/(females!AJ97+females!AJ98)</f>
        <v>0.36553524804177545</v>
      </c>
      <c r="AK98" s="32">
        <f>2*(females!AK97-females!AK98)/(females!AK97+females!AK98)</f>
        <v>0.37948717948717947</v>
      </c>
      <c r="AL98" s="32">
        <f>2*(females!AL97-females!AL98)/(females!AL97+females!AL98)</f>
        <v>0.35294117647058826</v>
      </c>
      <c r="AM98" s="32">
        <f>2*(females!AM97-females!AM98)/(females!AM97+females!AM98)</f>
        <v>0.33594850130758397</v>
      </c>
      <c r="AN98" s="32">
        <f>2*(females!AN97-females!AN98)/(females!AN97+females!AN98)</f>
        <v>0.36934156378600824</v>
      </c>
      <c r="AO98" s="32">
        <f>2*(females!AO97-females!AO98)/(females!AO97+females!AO98)</f>
        <v>0.3387026556377884</v>
      </c>
      <c r="AP98" s="32">
        <f>2*(females!AP97-females!AP98)/(females!AP97+females!AP98)</f>
        <v>0.3372049456725365</v>
      </c>
      <c r="AQ98" s="32">
        <f>2*(females!AQ97-females!AQ98)/(females!AQ97+females!AQ98)</f>
        <v>0.3441784325762226</v>
      </c>
      <c r="AR98" s="32">
        <f>2*(females!AR97-females!AR98)/(females!AR97+females!AR98)</f>
        <v>0.34089540252961253</v>
      </c>
      <c r="AS98" s="32">
        <f>2*(females!AS97-females!AS98)/(females!AS97+females!AS98)</f>
        <v>0.34408117249154452</v>
      </c>
      <c r="AT98" s="32">
        <f>2*(females!AT97-females!AT98)/(females!AT97+females!AT98)</f>
        <v>0.33470993117010817</v>
      </c>
      <c r="AU98" s="32">
        <f>2*(females!AU97-females!AU98)/(females!AU97+females!AU98)</f>
        <v>0.34566699123661149</v>
      </c>
      <c r="AV98" s="32">
        <f>2*(females!AV97-females!AV98)/(females!AV97+females!AV98)</f>
        <v>0.32594993697100666</v>
      </c>
      <c r="AW98" s="32">
        <f>2*(females!AW97-females!AW98)/(females!AW97+females!AW98)</f>
        <v>0.36406619385342792</v>
      </c>
      <c r="AX98" s="32">
        <f>2*(females!AX97-females!AX98)/(females!AX97+females!AX98)</f>
        <v>0.31869594145043245</v>
      </c>
      <c r="AY98" s="32">
        <f>2*(females!AY97-females!AY98)/(females!AY97+females!AY98)</f>
        <v>0.32690434443795052</v>
      </c>
      <c r="AZ98" s="32">
        <f>2*(females!AZ97-females!AZ98)/(females!AZ97+females!AZ98)</f>
        <v>0.32861286469885687</v>
      </c>
      <c r="BA98" s="32">
        <f>2*(females!BA97-females!BA98)/(females!BA97+females!BA98)</f>
        <v>0.32076677316293928</v>
      </c>
      <c r="BB98" s="32">
        <f>2*(females!BB97-females!BB98)/(females!BB97+females!BB98)</f>
        <v>0.31921627731725699</v>
      </c>
      <c r="BC98" s="32">
        <f>2*(females!BC97-females!BC98)/(females!BC97+females!BC98)</f>
        <v>0.34286742219823707</v>
      </c>
      <c r="BD98" s="32">
        <f>2*(females!BD97-females!BD98)/(females!BD97+females!BD98)</f>
        <v>0.29908300023512813</v>
      </c>
      <c r="BE98" s="32">
        <f>2*(females!BE97-females!BE98)/(females!BE97+females!BE98)</f>
        <v>0.32387975042541123</v>
      </c>
      <c r="BF98" s="32">
        <f>2*(females!BF97-females!BF98)/(females!BF97+females!BF98)</f>
        <v>0.29068755439512622</v>
      </c>
      <c r="BG98" s="32">
        <f>2*(females!BG97-females!BG98)/(females!BG97+females!BG98)</f>
        <v>0.28447596532702918</v>
      </c>
      <c r="BH98" s="32">
        <f>2*(females!BH97-females!BH98)/(females!BH97+females!BH98)</f>
        <v>0.28364042434394193</v>
      </c>
      <c r="BI98" s="32">
        <f>2*(females!BI97-females!BI98)/(females!BI97+females!BI98)</f>
        <v>0.28006115657882902</v>
      </c>
      <c r="BJ98" s="32">
        <f>2*(females!BJ97-females!BJ98)/(females!BJ97+females!BJ98)</f>
        <v>0.27966322367850011</v>
      </c>
      <c r="BK98" s="32">
        <f>2*(females!BK97-females!BK98)/(females!BK97+females!BK98)</f>
        <v>0.30083234244946494</v>
      </c>
      <c r="BL98" s="32">
        <f>2*(females!BL97-females!BL98)/(females!BL97+females!BL98)</f>
        <v>0.26539114334207686</v>
      </c>
      <c r="BM98" s="32">
        <f>2*(females!BM97-females!BM98)/(females!BM97+females!BM98)</f>
        <v>0.27680248224054871</v>
      </c>
      <c r="BN98" s="32">
        <f>2*(females!BN97-females!BN98)/(females!BN97+females!BN98)</f>
        <v>0.29330381848367459</v>
      </c>
      <c r="BO98" s="32">
        <f>2*(females!BO97-females!BO98)/(females!BO97+females!BO98)</f>
        <v>0.27042595118993484</v>
      </c>
      <c r="BP98" s="32">
        <f>2*(females!BP97-females!BP98)/(females!BP97+females!BP98)</f>
        <v>0.28242995130518078</v>
      </c>
      <c r="BQ98" s="32">
        <f>2*(females!BQ97-females!BQ98)/(females!BQ97+females!BQ98)</f>
        <v>0.26968460111317255</v>
      </c>
      <c r="BR98" s="32">
        <f>2*(females!BR97-females!BR98)/(females!BR97+females!BR98)</f>
        <v>0.3029068690983151</v>
      </c>
      <c r="BS98" s="32">
        <f>2*(females!BS97-females!BS98)/(females!BS97+females!BS98)</f>
        <v>0.27027753511188762</v>
      </c>
      <c r="BT98" s="32">
        <f>2*(females!BT97-females!BT98)/(females!BT97+females!BT98)</f>
        <v>0.26117484797191398</v>
      </c>
      <c r="BU98" s="32">
        <f>2*(females!BU97-females!BU98)/(females!BU97+females!BU98)</f>
        <v>0.26802528053656649</v>
      </c>
      <c r="BV98" s="32">
        <f>2*(females!BV97-females!BV98)/(females!BV97+females!BV98)</f>
        <v>0.25782838552257015</v>
      </c>
      <c r="BW98" s="32">
        <f>2*(females!BW97-females!BW98)/(females!BW97+females!BW98)</f>
        <v>0.27581283665390355</v>
      </c>
      <c r="BX98" s="32">
        <f>2*(females!BX97-females!BX98)/(females!BX97+females!BX98)</f>
        <v>0.27023780927215951</v>
      </c>
      <c r="BY98" s="32">
        <f>2*(females!BY97-females!BY98)/(females!BY97+females!BY98)</f>
        <v>0.27420230411966945</v>
      </c>
      <c r="BZ98" s="32">
        <f>2*(females!BZ97-females!BZ98)/(females!BZ97+females!BZ98)</f>
        <v>0.27784073963614675</v>
      </c>
      <c r="CA98" s="32">
        <f>2*(females!CA97-females!CA98)/(females!CA97+females!CA98)</f>
        <v>0.26369506352843158</v>
      </c>
      <c r="CB98" s="32">
        <f>2*(females!CB97-females!CB98)/(females!CB97+females!CB98)</f>
        <v>0.26033628047222362</v>
      </c>
      <c r="CC98" s="32">
        <f>2*(females!CC97-females!CC98)/(females!CC97+females!CC98)</f>
        <v>0.2680640935201048</v>
      </c>
      <c r="CD98" s="32">
        <f>2*(females!CD97-females!CD98)/(females!CD97+females!CD98)</f>
        <v>0.2550817812234093</v>
      </c>
      <c r="CE98" s="32">
        <f>2*(females!CE97-females!CE98)/(females!CE97+females!CE98)</f>
        <v>0.26491505333860133</v>
      </c>
      <c r="CF98" s="32">
        <f>2*(females!CF97-females!CF98)/(females!CF97+females!CF98)</f>
        <v>0.26237032956944828</v>
      </c>
      <c r="CG98" s="32">
        <f>2*(females!CG97-females!CG98)/(females!CG97+females!CG98)</f>
        <v>0.25026556192904187</v>
      </c>
      <c r="CH98" s="32">
        <f>2*(females!CH97-females!CH98)/(females!CH97+females!CH98)</f>
        <v>0.24444086368030937</v>
      </c>
      <c r="CI98" s="32">
        <f>2*(females!CI97-females!CI98)/(females!CI97+females!CI98)</f>
        <v>0.24903225806451612</v>
      </c>
      <c r="CJ98" s="32">
        <f>2*(females!CJ97-females!CJ98)/(females!CJ97+females!CJ98)</f>
        <v>0.25580818520049609</v>
      </c>
      <c r="CK98" s="32">
        <f>2*(females!CK97-females!CK98)/(females!CK97+females!CK98)</f>
        <v>0.26073105298457411</v>
      </c>
      <c r="CL98" s="32">
        <f>2*(females!CL97-females!CL98)/(females!CL97+females!CL98)</f>
        <v>0.24531503336978244</v>
      </c>
      <c r="CM98" s="32">
        <f>2*(females!CM97-females!CM98)/(females!CM97+females!CM98)</f>
        <v>0.24550256732296555</v>
      </c>
      <c r="CN98" s="32">
        <f>2*(females!CN97-females!CN98)/(females!CN97+females!CN98)</f>
        <v>0.24834388340939201</v>
      </c>
    </row>
    <row r="99" spans="1:92" x14ac:dyDescent="0.25">
      <c r="A99" s="31">
        <f>'2a) male mx'!A99</f>
        <v>96</v>
      </c>
      <c r="B99" s="32">
        <f>2*(females!B98-females!B99)/(females!B98+females!B99)</f>
        <v>0.30902777777777779</v>
      </c>
      <c r="C99" s="32">
        <f>2*(females!C98-females!C99)/(females!C98+females!C99)</f>
        <v>0.34782608695652173</v>
      </c>
      <c r="D99" s="32">
        <f>2*(females!D98-females!D99)/(females!D98+females!D99)</f>
        <v>0.42371020856201974</v>
      </c>
      <c r="E99" s="32">
        <f>2*(females!E98-females!E99)/(females!E98+females!E99)</f>
        <v>0.37830508474576269</v>
      </c>
      <c r="F99" s="32">
        <f>2*(females!F98-females!F99)/(females!F98+females!F99)</f>
        <v>0.32769453842435958</v>
      </c>
      <c r="G99" s="32">
        <f>2*(females!G98-females!G99)/(females!G98+females!G99)</f>
        <v>0.3486441615938019</v>
      </c>
      <c r="H99" s="32">
        <f>2*(females!H98-females!H99)/(females!H98+females!H99)</f>
        <v>0.38972809667673713</v>
      </c>
      <c r="I99" s="32">
        <f>2*(females!I98-females!I99)/(females!I98+females!I99)</f>
        <v>0.40960000000000002</v>
      </c>
      <c r="J99" s="32">
        <f>2*(females!J98-females!J99)/(females!J98+females!J99)</f>
        <v>0.43010752688172044</v>
      </c>
      <c r="K99" s="32">
        <f>2*(females!K98-females!K99)/(females!K98+females!K99)</f>
        <v>0.34993614303959131</v>
      </c>
      <c r="L99" s="32">
        <f>2*(females!L98-females!L99)/(females!L98+females!L99)</f>
        <v>0.36820925553319922</v>
      </c>
      <c r="M99" s="32">
        <f>2*(females!M98-females!M99)/(females!M98+females!M99)</f>
        <v>0.39092872570194387</v>
      </c>
      <c r="N99" s="32">
        <f>2*(females!N98-females!N99)/(females!N98+females!N99)</f>
        <v>0.41479524438573318</v>
      </c>
      <c r="O99" s="32">
        <f>2*(females!O98-females!O99)/(females!O98+females!O99)</f>
        <v>0.38083538083538082</v>
      </c>
      <c r="P99" s="32">
        <f>2*(females!P98-females!P99)/(females!P98+females!P99)</f>
        <v>0.39522546419098142</v>
      </c>
      <c r="Q99" s="32">
        <f>2*(females!Q98-females!Q99)/(females!Q98+females!Q99)</f>
        <v>0.37305178481649071</v>
      </c>
      <c r="R99" s="32">
        <f>2*(females!R98-females!R99)/(females!R98+females!R99)</f>
        <v>0.38074866310160427</v>
      </c>
      <c r="S99" s="32">
        <f>2*(females!S98-females!S99)/(females!S98+females!S99)</f>
        <v>0.38875305623471884</v>
      </c>
      <c r="T99" s="32">
        <f>2*(females!T98-females!T99)/(females!T98+females!T99)</f>
        <v>0.45614035087719296</v>
      </c>
      <c r="U99" s="32">
        <f>2*(females!U98-females!U99)/(females!U98+females!U99)</f>
        <v>0.37859666834931854</v>
      </c>
      <c r="V99" s="32">
        <f>2*(females!V98-females!V99)/(females!V98+females!V99)</f>
        <v>0.41866849691146191</v>
      </c>
      <c r="W99" s="32">
        <f>2*(females!W98-females!W99)/(females!W98+females!W99)</f>
        <v>0.44137931034482758</v>
      </c>
      <c r="X99" s="32">
        <f>2*(females!X98-females!X99)/(females!X98+females!X99)</f>
        <v>0.44224422442244227</v>
      </c>
      <c r="Y99" s="32">
        <f>2*(females!Y98-females!Y99)/(females!Y98+females!Y99)</f>
        <v>0.39271255060728744</v>
      </c>
      <c r="Z99" s="32">
        <f>2*(females!Z98-females!Z99)/(females!Z98+females!Z99)</f>
        <v>0.38067632850241545</v>
      </c>
      <c r="AA99" s="32">
        <f>2*(females!AA98-females!AA99)/(females!AA98+females!AA99)</f>
        <v>0.39603960396039606</v>
      </c>
      <c r="AB99" s="32">
        <f>2*(females!AB98-females!AB99)/(females!AB98+females!AB99)</f>
        <v>0.39726695949243535</v>
      </c>
      <c r="AC99" s="32">
        <f>2*(females!AC98-females!AC99)/(females!AC98+females!AC99)</f>
        <v>0.41600970285021227</v>
      </c>
      <c r="AD99" s="32">
        <f>2*(females!AD98-females!AD99)/(females!AD98+females!AD99)</f>
        <v>0.37752994630318049</v>
      </c>
      <c r="AE99" s="32">
        <f>2*(females!AE98-females!AE99)/(females!AE98+females!AE99)</f>
        <v>0.41405002660989887</v>
      </c>
      <c r="AF99" s="32">
        <f>2*(females!AF98-females!AF99)/(females!AF98+females!AF99)</f>
        <v>0.41352973267866883</v>
      </c>
      <c r="AG99" s="32">
        <f>2*(females!AG98-females!AG99)/(females!AG98+females!AG99)</f>
        <v>0.40677966101694918</v>
      </c>
      <c r="AH99" s="32">
        <f>2*(females!AH98-females!AH99)/(females!AH98+females!AH99)</f>
        <v>0.39821029082774051</v>
      </c>
      <c r="AI99" s="32">
        <f>2*(females!AI98-females!AI99)/(females!AI98+females!AI99)</f>
        <v>0.3916492693110647</v>
      </c>
      <c r="AJ99" s="32">
        <f>2*(females!AJ98-females!AJ99)/(females!AJ98+females!AJ99)</f>
        <v>0.39296636085626913</v>
      </c>
      <c r="AK99" s="32">
        <f>2*(females!AK98-females!AK99)/(females!AK98+females!AK99)</f>
        <v>0.40788883908561185</v>
      </c>
      <c r="AL99" s="32">
        <f>2*(females!AL98-females!AL99)/(females!AL98+females!AL99)</f>
        <v>0.3792134831460674</v>
      </c>
      <c r="AM99" s="32">
        <f>2*(females!AM98-females!AM99)/(females!AM98+females!AM99)</f>
        <v>0.3620788121073672</v>
      </c>
      <c r="AN99" s="32">
        <f>2*(females!AN98-females!AN99)/(females!AN98+females!AN99)</f>
        <v>0.39788199697428139</v>
      </c>
      <c r="AO99" s="32">
        <f>2*(females!AO98-females!AO99)/(females!AO98+females!AO99)</f>
        <v>0.36504493337465138</v>
      </c>
      <c r="AP99" s="32">
        <f>2*(females!AP98-females!AP99)/(females!AP98+females!AP99)</f>
        <v>0.36315228966986157</v>
      </c>
      <c r="AQ99" s="32">
        <f>2*(females!AQ98-females!AQ99)/(females!AQ98+females!AQ99)</f>
        <v>0.37162954279015242</v>
      </c>
      <c r="AR99" s="32">
        <f>2*(females!AR98-females!AR99)/(females!AR98+females!AR99)</f>
        <v>0.36723002005156113</v>
      </c>
      <c r="AS99" s="32">
        <f>2*(females!AS98-females!AS99)/(females!AS98+females!AS99)</f>
        <v>0.36979670861568248</v>
      </c>
      <c r="AT99" s="32">
        <f>2*(females!AT98-females!AT99)/(females!AT98+females!AT99)</f>
        <v>0.35943159654499862</v>
      </c>
      <c r="AU99" s="32">
        <f>2*(females!AU98-females!AU99)/(females!AU98+females!AU99)</f>
        <v>0.37124912770411722</v>
      </c>
      <c r="AV99" s="32">
        <f>2*(females!AV98-females!AV99)/(females!AV98+females!AV99)</f>
        <v>0.35103692463328273</v>
      </c>
      <c r="AW99" s="32">
        <f>2*(females!AW98-females!AW99)/(females!AW98+females!AW99)</f>
        <v>0.39280774550484093</v>
      </c>
      <c r="AX99" s="32">
        <f>2*(females!AX98-females!AX99)/(females!AX98+females!AX99)</f>
        <v>0.34415584415584416</v>
      </c>
      <c r="AY99" s="32">
        <f>2*(females!AY98-females!AY99)/(females!AY98+females!AY99)</f>
        <v>0.35094442923624419</v>
      </c>
      <c r="AZ99" s="32">
        <f>2*(females!AZ98-females!AZ99)/(females!AZ98+females!AZ99)</f>
        <v>0.35480769230769232</v>
      </c>
      <c r="BA99" s="32">
        <f>2*(females!BA98-females!BA99)/(females!BA98+females!BA99)</f>
        <v>0.34642857142857142</v>
      </c>
      <c r="BB99" s="32">
        <f>2*(females!BB98-females!BB99)/(females!BB98+females!BB99)</f>
        <v>0.3443346647046458</v>
      </c>
      <c r="BC99" s="32">
        <f>2*(females!BC98-females!BC99)/(females!BC98+females!BC99)</f>
        <v>0.37056098816263511</v>
      </c>
      <c r="BD99" s="32">
        <f>2*(females!BD98-females!BD99)/(females!BD98+females!BD99)</f>
        <v>0.32343022322145493</v>
      </c>
      <c r="BE99" s="32">
        <f>2*(females!BE98-females!BE99)/(females!BE98+females!BE99)</f>
        <v>0.35083532219570407</v>
      </c>
      <c r="BF99" s="32">
        <f>2*(females!BF98-females!BF99)/(females!BF98+females!BF99)</f>
        <v>0.31501399734787094</v>
      </c>
      <c r="BG99" s="32">
        <f>2*(females!BG98-females!BG99)/(females!BG98+females!BG99)</f>
        <v>0.3079777365491651</v>
      </c>
      <c r="BH99" s="32">
        <f>2*(females!BH98-females!BH99)/(females!BH98+females!BH99)</f>
        <v>0.30780780780780781</v>
      </c>
      <c r="BI99" s="32">
        <f>2*(females!BI98-females!BI99)/(females!BI98+females!BI99)</f>
        <v>0.3038188170099988</v>
      </c>
      <c r="BJ99" s="32">
        <f>2*(females!BJ98-females!BJ99)/(females!BJ98+females!BJ99)</f>
        <v>0.30384749505986286</v>
      </c>
      <c r="BK99" s="32">
        <f>2*(females!BK98-females!BK99)/(females!BK98+females!BK99)</f>
        <v>0.32767748065698382</v>
      </c>
      <c r="BL99" s="32">
        <f>2*(females!BL98-females!BL99)/(females!BL98+females!BL99)</f>
        <v>0.28844783715012723</v>
      </c>
      <c r="BM99" s="32">
        <f>2*(females!BM98-females!BM99)/(females!BM98+females!BM99)</f>
        <v>0.30091583078935891</v>
      </c>
      <c r="BN99" s="32">
        <f>2*(females!BN98-females!BN99)/(females!BN98+females!BN99)</f>
        <v>0.31908760496302796</v>
      </c>
      <c r="BO99" s="32">
        <f>2*(females!BO98-females!BO99)/(females!BO98+females!BO99)</f>
        <v>0.2946204122674711</v>
      </c>
      <c r="BP99" s="32">
        <f>2*(females!BP98-females!BP99)/(females!BP98+females!BP99)</f>
        <v>0.30784082376917299</v>
      </c>
      <c r="BQ99" s="32">
        <f>2*(females!BQ98-females!BQ99)/(females!BQ98+females!BQ99)</f>
        <v>0.29375307427447123</v>
      </c>
      <c r="BR99" s="32">
        <f>2*(females!BR98-females!BR99)/(females!BR98+females!BR99)</f>
        <v>0.33112919633774163</v>
      </c>
      <c r="BS99" s="32">
        <f>2*(females!BS98-females!BS99)/(females!BS98+females!BS99)</f>
        <v>0.29575454869782375</v>
      </c>
      <c r="BT99" s="32">
        <f>2*(females!BT98-females!BT99)/(females!BT98+females!BT99)</f>
        <v>0.28580847206197463</v>
      </c>
      <c r="BU99" s="32">
        <f>2*(females!BU98-females!BU99)/(females!BU98+females!BU99)</f>
        <v>0.29322858850653233</v>
      </c>
      <c r="BV99" s="32">
        <f>2*(females!BV98-females!BV99)/(females!BV98+females!BV99)</f>
        <v>0.28253919926929516</v>
      </c>
      <c r="BW99" s="32">
        <f>2*(females!BW98-females!BW99)/(females!BW98+females!BW99)</f>
        <v>0.30245255221423001</v>
      </c>
      <c r="BX99" s="32">
        <f>2*(females!BX98-females!BX99)/(females!BX98+females!BX99)</f>
        <v>0.29678654014831352</v>
      </c>
      <c r="BY99" s="32">
        <f>2*(females!BY98-females!BY99)/(females!BY98+females!BY99)</f>
        <v>0.30148005148005147</v>
      </c>
      <c r="BZ99" s="32">
        <f>2*(females!BZ98-females!BZ99)/(females!BZ98+females!BZ99)</f>
        <v>0.30588611133296062</v>
      </c>
      <c r="CA99" s="32">
        <f>2*(females!CA98-females!CA99)/(females!CA98+females!CA99)</f>
        <v>0.29058185065604175</v>
      </c>
      <c r="CB99" s="32">
        <f>2*(females!CB98-females!CB99)/(females!CB98+females!CB99)</f>
        <v>0.28701961838215534</v>
      </c>
      <c r="CC99" s="32">
        <f>2*(females!CC98-females!CC99)/(females!CC98+females!CC99)</f>
        <v>0.29636557990379475</v>
      </c>
      <c r="CD99" s="32">
        <f>2*(females!CD98-females!CD99)/(females!CD98+females!CD99)</f>
        <v>0.28175805155467637</v>
      </c>
      <c r="CE99" s="32">
        <f>2*(females!CE98-females!CE99)/(females!CE98+females!CE99)</f>
        <v>0.29291215246051427</v>
      </c>
      <c r="CF99" s="32">
        <f>2*(females!CF98-females!CF99)/(females!CF98+females!CF99)</f>
        <v>0.29083207261724658</v>
      </c>
      <c r="CG99" s="32">
        <f>2*(females!CG98-females!CG99)/(females!CG98+females!CG99)</f>
        <v>0.27715107277151074</v>
      </c>
      <c r="CH99" s="32">
        <f>2*(females!CH98-females!CH99)/(females!CH98+females!CH99)</f>
        <v>0.2709744658676394</v>
      </c>
      <c r="CI99" s="32">
        <f>2*(females!CI98-females!CI99)/(females!CI98+females!CI99)</f>
        <v>0.27660689944426969</v>
      </c>
      <c r="CJ99" s="32">
        <f>2*(females!CJ98-females!CJ99)/(females!CJ98+females!CJ99)</f>
        <v>0.28447669067085385</v>
      </c>
      <c r="CK99" s="32">
        <f>2*(females!CK98-females!CK99)/(females!CK98+females!CK99)</f>
        <v>0.29035107087657319</v>
      </c>
      <c r="CL99" s="32">
        <f>2*(females!CL98-females!CL99)/(females!CL98+females!CL99)</f>
        <v>0.27326461824043768</v>
      </c>
      <c r="CM99" s="32">
        <f>2*(females!CM98-females!CM99)/(females!CM98+females!CM99)</f>
        <v>0.27373258652879506</v>
      </c>
      <c r="CN99" s="32">
        <f>2*(females!CN98-females!CN99)/(females!CN98+females!CN99)</f>
        <v>0.27732057416267941</v>
      </c>
    </row>
    <row r="100" spans="1:92" x14ac:dyDescent="0.25">
      <c r="A100" s="31">
        <f>'2a) male mx'!A100</f>
        <v>97</v>
      </c>
      <c r="B100" s="32">
        <f>2*(females!B99-females!B100)/(females!B99+females!B100)</f>
        <v>0.32735961768219835</v>
      </c>
      <c r="C100" s="32">
        <f>2*(females!C99-females!C100)/(females!C99+females!C100)</f>
        <v>0.37110016420361247</v>
      </c>
      <c r="D100" s="32">
        <f>2*(females!D99-females!D100)/(females!D99+females!D100)</f>
        <v>0.45051194539249145</v>
      </c>
      <c r="E100" s="32">
        <f>2*(females!E99-females!E100)/(females!E99+females!E100)</f>
        <v>0.40160642570281124</v>
      </c>
      <c r="F100" s="32">
        <f>2*(females!F99-females!F100)/(females!F99+females!F100)</f>
        <v>0.34576271186440677</v>
      </c>
      <c r="G100" s="32">
        <f>2*(females!G99-females!G100)/(females!G99+females!G100)</f>
        <v>0.37013502779984114</v>
      </c>
      <c r="H100" s="32">
        <f>2*(females!H99-females!H100)/(females!H99+females!H100)</f>
        <v>0.41449603624009063</v>
      </c>
      <c r="I100" s="32">
        <f>2*(females!I99-females!I100)/(females!I99+females!I100)</f>
        <v>0.43627450980392157</v>
      </c>
      <c r="J100" s="32">
        <f>2*(females!J99-females!J100)/(females!J99+females!J100)</f>
        <v>0.4606741573033708</v>
      </c>
      <c r="K100" s="32">
        <f>2*(females!K99-females!K100)/(females!K99+females!K100)</f>
        <v>0.375</v>
      </c>
      <c r="L100" s="32">
        <f>2*(females!L99-females!L100)/(females!L99+females!L100)</f>
        <v>0.39233038348082594</v>
      </c>
      <c r="M100" s="32">
        <f>2*(females!M99-females!M100)/(females!M99+females!M100)</f>
        <v>0.41883116883116883</v>
      </c>
      <c r="N100" s="32">
        <f>2*(females!N99-females!N100)/(females!N99+females!N100)</f>
        <v>0.4439918533604888</v>
      </c>
      <c r="O100" s="32">
        <f>2*(females!O99-females!O100)/(females!O99+females!O100)</f>
        <v>0.4051094890510949</v>
      </c>
      <c r="P100" s="32">
        <f>2*(females!P99-females!P100)/(females!P99+females!P100)</f>
        <v>0.42242242242242245</v>
      </c>
      <c r="Q100" s="32">
        <f>2*(females!Q99-females!Q100)/(females!Q99+females!Q100)</f>
        <v>0.39881393624907341</v>
      </c>
      <c r="R100" s="32">
        <f>2*(females!R99-females!R100)/(females!R99+females!R100)</f>
        <v>0.40699523052464232</v>
      </c>
      <c r="S100" s="32">
        <f>2*(females!S99-females!S100)/(females!S99+females!S100)</f>
        <v>0.41391941391941389</v>
      </c>
      <c r="T100" s="32">
        <f>2*(females!T99-females!T100)/(females!T99+females!T100)</f>
        <v>0.48587570621468928</v>
      </c>
      <c r="U100" s="32">
        <f>2*(females!U99-females!U100)/(females!U99+females!U100)</f>
        <v>0.40419161676646709</v>
      </c>
      <c r="V100" s="32">
        <f>2*(females!V99-females!V100)/(females!V99+females!V100)</f>
        <v>0.44585987261146498</v>
      </c>
      <c r="W100" s="32">
        <f>2*(females!W99-females!W100)/(females!W99+females!W100)</f>
        <v>0.47332421340629277</v>
      </c>
      <c r="X100" s="32">
        <f>2*(females!X99-females!X100)/(females!X99+females!X100)</f>
        <v>0.47120418848167539</v>
      </c>
      <c r="Y100" s="32">
        <f>2*(females!Y99-females!Y100)/(females!Y99+females!Y100)</f>
        <v>0.4188880426504189</v>
      </c>
      <c r="Z100" s="32">
        <f>2*(females!Z99-females!Z100)/(females!Z99+females!Z100)</f>
        <v>0.40631730078966261</v>
      </c>
      <c r="AA100" s="32">
        <f>2*(females!AA99-females!AA100)/(females!AA99+females!AA100)</f>
        <v>0.42394014962593518</v>
      </c>
      <c r="AB100" s="32">
        <f>2*(females!AB99-females!AB100)/(females!AB99+females!AB100)</f>
        <v>0.42540620384047267</v>
      </c>
      <c r="AC100" s="32">
        <f>2*(females!AC99-females!AC100)/(females!AC99+females!AC100)</f>
        <v>0.44340505144995324</v>
      </c>
      <c r="AD100" s="32">
        <f>2*(females!AD99-females!AD100)/(females!AD99+females!AD100)</f>
        <v>0.40391676866585069</v>
      </c>
      <c r="AE100" s="32">
        <f>2*(females!AE99-females!AE100)/(females!AE99+females!AE100)</f>
        <v>0.44462674323215751</v>
      </c>
      <c r="AF100" s="32">
        <f>2*(females!AF99-females!AF100)/(females!AF99+females!AF100)</f>
        <v>0.44369747899159662</v>
      </c>
      <c r="AG100" s="32">
        <f>2*(females!AG99-females!AG100)/(females!AG99+females!AG100)</f>
        <v>0.43597560975609756</v>
      </c>
      <c r="AH100" s="32">
        <f>2*(females!AH99-females!AH100)/(females!AH99+females!AH100)</f>
        <v>0.42547425474254741</v>
      </c>
      <c r="AI100" s="32">
        <f>2*(females!AI99-females!AI100)/(females!AI99+females!AI100)</f>
        <v>0.41959798994974873</v>
      </c>
      <c r="AJ100" s="32">
        <f>2*(females!AJ99-females!AJ100)/(females!AJ99+females!AJ100)</f>
        <v>0.42165898617511521</v>
      </c>
      <c r="AK100" s="32">
        <f>2*(females!AK99-females!AK100)/(females!AK99+females!AK100)</f>
        <v>0.43621399176954734</v>
      </c>
      <c r="AL100" s="32">
        <f>2*(females!AL99-females!AL100)/(females!AL99+females!AL100)</f>
        <v>0.40667361835245047</v>
      </c>
      <c r="AM100" s="32">
        <f>2*(females!AM99-females!AM100)/(females!AM99+females!AM100)</f>
        <v>0.38800999167360534</v>
      </c>
      <c r="AN100" s="32">
        <f>2*(females!AN99-females!AN100)/(females!AN99+females!AN100)</f>
        <v>0.42611683848797249</v>
      </c>
      <c r="AO100" s="32">
        <f>2*(females!AO99-females!AO100)/(females!AO99+females!AO100)</f>
        <v>0.39057544177616677</v>
      </c>
      <c r="AP100" s="32">
        <f>2*(females!AP99-females!AP100)/(females!AP99+females!AP100)</f>
        <v>0.39128743679502137</v>
      </c>
      <c r="AQ100" s="32">
        <f>2*(females!AQ99-females!AQ100)/(females!AQ99+females!AQ100)</f>
        <v>0.39896373056994816</v>
      </c>
      <c r="AR100" s="32">
        <f>2*(females!AR99-females!AR100)/(females!AR99+females!AR100)</f>
        <v>0.3949579831932773</v>
      </c>
      <c r="AS100" s="32">
        <f>2*(females!AS99-females!AS100)/(females!AS99+females!AS100)</f>
        <v>0.396584440227704</v>
      </c>
      <c r="AT100" s="32">
        <f>2*(females!AT99-females!AT100)/(females!AT99+females!AT100)</f>
        <v>0.38670449939197404</v>
      </c>
      <c r="AU100" s="32">
        <f>2*(females!AU99-females!AU100)/(females!AU99+females!AU100)</f>
        <v>0.39876670092497429</v>
      </c>
      <c r="AV100" s="32">
        <f>2*(females!AV99-females!AV100)/(females!AV99+females!AV100)</f>
        <v>0.3769595333576376</v>
      </c>
      <c r="AW100" s="32">
        <f>2*(females!AW99-females!AW100)/(females!AW99+females!AW100)</f>
        <v>0.42209484106305367</v>
      </c>
      <c r="AX100" s="32">
        <f>2*(females!AX99-females!AX100)/(females!AX99+females!AX100)</f>
        <v>0.36973116495187519</v>
      </c>
      <c r="AY100" s="32">
        <f>2*(females!AY99-females!AY100)/(females!AY99+females!AY100)</f>
        <v>0.37726913970007891</v>
      </c>
      <c r="AZ100" s="32">
        <f>2*(females!AZ99-females!AZ100)/(females!AZ99+females!AZ100)</f>
        <v>0.38135003479471119</v>
      </c>
      <c r="BA100" s="32">
        <f>2*(females!BA99-females!BA100)/(females!BA99+females!BA100)</f>
        <v>0.37283792440743113</v>
      </c>
      <c r="BB100" s="32">
        <f>2*(females!BB99-females!BB100)/(females!BB99+females!BB100)</f>
        <v>0.37086092715231789</v>
      </c>
      <c r="BC100" s="32">
        <f>2*(females!BC99-females!BC100)/(females!BC99+females!BC100)</f>
        <v>0.3984848484848485</v>
      </c>
      <c r="BD100" s="32">
        <f>2*(females!BD99-females!BD100)/(females!BD99+females!BD100)</f>
        <v>0.34870641169853767</v>
      </c>
      <c r="BE100" s="32">
        <f>2*(females!BE99-females!BE100)/(females!BE99+females!BE100)</f>
        <v>0.37865748709122204</v>
      </c>
      <c r="BF100" s="32">
        <f>2*(females!BF99-females!BF100)/(females!BF99+females!BF100)</f>
        <v>0.33960720130932898</v>
      </c>
      <c r="BG100" s="32">
        <f>2*(females!BG99-females!BG100)/(females!BG99+females!BG100)</f>
        <v>0.33248081841432225</v>
      </c>
      <c r="BH100" s="32">
        <f>2*(females!BH99-females!BH100)/(females!BH99+females!BH100)</f>
        <v>0.33293082628946008</v>
      </c>
      <c r="BI100" s="32">
        <f>2*(females!BI99-females!BI100)/(females!BI99+females!BI100)</f>
        <v>0.32842731933190011</v>
      </c>
      <c r="BJ100" s="32">
        <f>2*(females!BJ99-females!BJ100)/(females!BJ99+females!BJ100)</f>
        <v>0.32913008778930569</v>
      </c>
      <c r="BK100" s="32">
        <f>2*(females!BK99-females!BK100)/(females!BK99+females!BK100)</f>
        <v>0.35519021219652075</v>
      </c>
      <c r="BL100" s="32">
        <f>2*(females!BL99-females!BL100)/(females!BL99+females!BL100)</f>
        <v>0.31243124312431242</v>
      </c>
      <c r="BM100" s="32">
        <f>2*(females!BM99-females!BM100)/(females!BM99+females!BM100)</f>
        <v>0.32631736080011942</v>
      </c>
      <c r="BN100" s="32">
        <f>2*(females!BN99-females!BN100)/(females!BN99+females!BN100)</f>
        <v>0.3459856568130138</v>
      </c>
      <c r="BO100" s="32">
        <f>2*(females!BO99-females!BO100)/(females!BO99+females!BO100)</f>
        <v>0.32010943912448703</v>
      </c>
      <c r="BP100" s="32">
        <f>2*(females!BP99-females!BP100)/(females!BP99+females!BP100)</f>
        <v>0.33476394849785407</v>
      </c>
      <c r="BQ100" s="32">
        <f>2*(females!BQ99-females!BQ100)/(females!BQ99+females!BQ100)</f>
        <v>0.31902660783527209</v>
      </c>
      <c r="BR100" s="32">
        <f>2*(females!BR99-females!BR100)/(females!BR99+females!BR100)</f>
        <v>0.36043165467625898</v>
      </c>
      <c r="BS100" s="32">
        <f>2*(females!BS99-females!BS100)/(females!BS99+females!BS100)</f>
        <v>0.32259632916008263</v>
      </c>
      <c r="BT100" s="32">
        <f>2*(females!BT99-females!BT100)/(females!BT99+females!BT100)</f>
        <v>0.31188173835723021</v>
      </c>
      <c r="BU100" s="32">
        <f>2*(females!BU99-females!BU100)/(females!BU99+females!BU100)</f>
        <v>0.31960078913775097</v>
      </c>
      <c r="BV100" s="32">
        <f>2*(females!BV99-females!BV100)/(females!BV99+females!BV100)</f>
        <v>0.30857376713730306</v>
      </c>
      <c r="BW100" s="32">
        <f>2*(females!BW99-females!BW100)/(females!BW99+females!BW100)</f>
        <v>0.3305175490779298</v>
      </c>
      <c r="BX100" s="32">
        <f>2*(females!BX99-females!BX100)/(females!BX99+females!BX100)</f>
        <v>0.32502449112876891</v>
      </c>
      <c r="BY100" s="32">
        <f>2*(females!BY99-females!BY100)/(females!BY99+females!BY100)</f>
        <v>0.33042710517602913</v>
      </c>
      <c r="BZ100" s="32">
        <f>2*(females!BZ99-females!BZ100)/(females!BZ99+females!BZ100)</f>
        <v>0.33535175602774414</v>
      </c>
      <c r="CA100" s="32">
        <f>2*(females!CA99-females!CA100)/(females!CA99+females!CA100)</f>
        <v>0.31910531220876048</v>
      </c>
      <c r="CB100" s="32">
        <f>2*(females!CB99-females!CB100)/(females!CB99+females!CB100)</f>
        <v>0.31529240828187433</v>
      </c>
      <c r="CC100" s="32">
        <f>2*(females!CC99-females!CC100)/(females!CC99+females!CC100)</f>
        <v>0.32621784345922278</v>
      </c>
      <c r="CD100" s="32">
        <f>2*(females!CD99-females!CD100)/(females!CD99+females!CD100)</f>
        <v>0.30998088589711625</v>
      </c>
      <c r="CE100" s="32">
        <f>2*(females!CE99-females!CE100)/(females!CE99+females!CE100)</f>
        <v>0.32270668679513365</v>
      </c>
      <c r="CF100" s="32">
        <f>2*(females!CF99-females!CF100)/(females!CF99+females!CF100)</f>
        <v>0.32117028270874426</v>
      </c>
      <c r="CG100" s="32">
        <f>2*(females!CG99-females!CG100)/(females!CG99+females!CG100)</f>
        <v>0.3059729109614388</v>
      </c>
      <c r="CH100" s="32">
        <f>2*(females!CH99-females!CH100)/(females!CH99+females!CH100)</f>
        <v>0.29937629937629939</v>
      </c>
      <c r="CI100" s="32">
        <f>2*(females!CI99-females!CI100)/(females!CI99+females!CI100)</f>
        <v>0.30599789547527184</v>
      </c>
      <c r="CJ100" s="32">
        <f>2*(females!CJ99-females!CJ100)/(females!CJ99+females!CJ100)</f>
        <v>0.31506649130498321</v>
      </c>
      <c r="CK100" s="32">
        <f>2*(females!CK99-females!CK100)/(females!CK99+females!CK100)</f>
        <v>0.32173913043478258</v>
      </c>
      <c r="CL100" s="32">
        <f>2*(females!CL99-females!CL100)/(females!CL99+females!CL100)</f>
        <v>0.30310138128746417</v>
      </c>
      <c r="CM100" s="32">
        <f>2*(females!CM99-females!CM100)/(females!CM99+females!CM100)</f>
        <v>0.30400613379336783</v>
      </c>
      <c r="CN100" s="32">
        <f>2*(females!CN99-females!CN100)/(females!CN99+females!CN100)</f>
        <v>0.30839263961018143</v>
      </c>
    </row>
    <row r="101" spans="1:92" x14ac:dyDescent="0.25">
      <c r="A101" s="31">
        <f>'2a) male mx'!A101</f>
        <v>98</v>
      </c>
      <c r="B101" s="32">
        <f>2*(females!B100-females!B101)/(females!B100+females!B101)</f>
        <v>0.34702430846605198</v>
      </c>
      <c r="C101" s="32">
        <f>2*(females!C100-females!C101)/(females!C100+females!C101)</f>
        <v>0.39036144578313253</v>
      </c>
      <c r="D101" s="32">
        <f>2*(females!D100-females!D101)/(females!D100+females!D101)</f>
        <v>0.47411444141689374</v>
      </c>
      <c r="E101" s="32">
        <f>2*(females!E100-females!E101)/(females!E100+females!E101)</f>
        <v>0.42682926829268292</v>
      </c>
      <c r="F101" s="32">
        <f>2*(females!F100-females!F101)/(females!F100+females!F101)</f>
        <v>0.36663433559650827</v>
      </c>
      <c r="G101" s="32">
        <f>2*(females!G100-females!G101)/(females!G100+females!G101)</f>
        <v>0.39160839160839161</v>
      </c>
      <c r="H101" s="32">
        <f>2*(females!H100-females!H101)/(females!H100+females!H101)</f>
        <v>0.43902439024390244</v>
      </c>
      <c r="I101" s="32">
        <f>2*(females!I100-females!I101)/(females!I100+females!I101)</f>
        <v>0.46332046332046334</v>
      </c>
      <c r="J101" s="32">
        <f>2*(females!J100-females!J101)/(females!J100+females!J101)</f>
        <v>0.49090909090909091</v>
      </c>
      <c r="K101" s="32">
        <f>2*(females!K100-females!K101)/(females!K100+females!K101)</f>
        <v>0.4</v>
      </c>
      <c r="L101" s="32">
        <f>2*(females!L100-females!L101)/(females!L100+females!L101)</f>
        <v>0.41685144124168516</v>
      </c>
      <c r="M101" s="32">
        <f>2*(females!M100-females!M101)/(females!M100+females!M101)</f>
        <v>0.44723618090452261</v>
      </c>
      <c r="N101" s="32">
        <f>2*(females!N100-females!N101)/(females!N100+females!N101)</f>
        <v>0.47249190938511326</v>
      </c>
      <c r="O101" s="32">
        <f>2*(females!O100-females!O101)/(females!O100+females!O101)</f>
        <v>0.43115438108484005</v>
      </c>
      <c r="P101" s="32">
        <f>2*(females!P100-females!P101)/(females!P100+females!P101)</f>
        <v>0.44720496894409939</v>
      </c>
      <c r="Q101" s="32">
        <f>2*(females!Q100-females!Q101)/(females!Q100+females!Q101)</f>
        <v>0.42424242424242425</v>
      </c>
      <c r="R101" s="32">
        <f>2*(females!R100-females!R101)/(females!R100+females!R101)</f>
        <v>0.43203883495145629</v>
      </c>
      <c r="S101" s="32">
        <f>2*(females!S100-females!S101)/(females!S100+females!S101)</f>
        <v>0.44287729196050774</v>
      </c>
      <c r="T101" s="32">
        <f>2*(females!T100-females!T101)/(females!T100+females!T101)</f>
        <v>0.51643192488262912</v>
      </c>
      <c r="U101" s="32">
        <f>2*(females!U100-females!U101)/(females!U100+females!U101)</f>
        <v>0.43101482326111745</v>
      </c>
      <c r="V101" s="32">
        <f>2*(females!V100-females!V101)/(females!V100+females!V101)</f>
        <v>0.47297297297297297</v>
      </c>
      <c r="W101" s="32">
        <f>2*(females!W100-females!W101)/(females!W100+females!W101)</f>
        <v>0.50224215246636772</v>
      </c>
      <c r="X101" s="32">
        <f>2*(females!X100-females!X101)/(females!X100+females!X101)</f>
        <v>0.50107066381156318</v>
      </c>
      <c r="Y101" s="32">
        <f>2*(females!Y100-females!Y101)/(females!Y100+females!Y101)</f>
        <v>0.44811320754716982</v>
      </c>
      <c r="Z101" s="32">
        <f>2*(females!Z100-females!Z101)/(females!Z100+females!Z101)</f>
        <v>0.43421052631578949</v>
      </c>
      <c r="AA101" s="32">
        <f>2*(females!AA100-females!AA101)/(females!AA100+females!AA101)</f>
        <v>0.44961240310077522</v>
      </c>
      <c r="AB101" s="32">
        <f>2*(females!AB100-females!AB101)/(females!AB100+females!AB101)</f>
        <v>0.45339470655926351</v>
      </c>
      <c r="AC101" s="32">
        <f>2*(females!AC100-females!AC101)/(females!AC100+females!AC101)</f>
        <v>0.47251114413075779</v>
      </c>
      <c r="AD101" s="32">
        <f>2*(females!AD100-females!AD101)/(females!AD100+females!AD101)</f>
        <v>0.43056849953401677</v>
      </c>
      <c r="AE101" s="32">
        <f>2*(females!AE100-females!AE101)/(females!AE100+females!AE101)</f>
        <v>0.47196870925684486</v>
      </c>
      <c r="AF101" s="32">
        <f>2*(females!AF100-females!AF101)/(females!AF100+females!AF101)</f>
        <v>0.47263017356475301</v>
      </c>
      <c r="AG101" s="32">
        <f>2*(females!AG100-females!AG101)/(females!AG100+females!AG101)</f>
        <v>0.46338535414165666</v>
      </c>
      <c r="AH101" s="32">
        <f>2*(females!AH100-females!AH101)/(females!AH100+females!AH101)</f>
        <v>0.45665961945031713</v>
      </c>
      <c r="AI101" s="32">
        <f>2*(females!AI100-females!AI101)/(females!AI100+females!AI101)</f>
        <v>0.44747081712062259</v>
      </c>
      <c r="AJ101" s="32">
        <f>2*(females!AJ100-females!AJ101)/(females!AJ100+females!AJ101)</f>
        <v>0.45080500894454384</v>
      </c>
      <c r="AK101" s="32">
        <f>2*(females!AK100-females!AK101)/(females!AK100+females!AK101)</f>
        <v>0.46486486486486489</v>
      </c>
      <c r="AL101" s="32">
        <f>2*(females!AL100-females!AL101)/(females!AL100+females!AL101)</f>
        <v>0.43505976095617532</v>
      </c>
      <c r="AM101" s="32">
        <f>2*(females!AM100-females!AM101)/(females!AM100+females!AM101)</f>
        <v>0.41547099189020587</v>
      </c>
      <c r="AN101" s="32">
        <f>2*(females!AN100-females!AN101)/(females!AN100+females!AN101)</f>
        <v>0.45796064400715564</v>
      </c>
      <c r="AO101" s="32">
        <f>2*(females!AO100-females!AO101)/(females!AO100+females!AO101)</f>
        <v>0.4196185286103542</v>
      </c>
      <c r="AP101" s="32">
        <f>2*(females!AP100-females!AP101)/(females!AP100+females!AP101)</f>
        <v>0.41871345029239765</v>
      </c>
      <c r="AQ101" s="32">
        <f>2*(females!AQ100-females!AQ101)/(females!AQ100+females!AQ101)</f>
        <v>0.42670157068062825</v>
      </c>
      <c r="AR101" s="32">
        <f>2*(females!AR100-females!AR101)/(females!AR100+females!AR101)</f>
        <v>0.42385786802030456</v>
      </c>
      <c r="AS101" s="32">
        <f>2*(females!AS100-females!AS101)/(females!AS100+females!AS101)</f>
        <v>0.42293906810035842</v>
      </c>
      <c r="AT101" s="32">
        <f>2*(females!AT100-females!AT101)/(females!AT100+females!AT101)</f>
        <v>0.41212121212121211</v>
      </c>
      <c r="AU101" s="32">
        <f>2*(females!AU100-females!AU101)/(females!AU100+females!AU101)</f>
        <v>0.42679127725856697</v>
      </c>
      <c r="AV101" s="32">
        <f>2*(females!AV100-females!AV101)/(females!AV100+females!AV101)</f>
        <v>0.4051863857374392</v>
      </c>
      <c r="AW101" s="32">
        <f>2*(females!AW100-females!AW101)/(females!AW100+females!AW101)</f>
        <v>0.45182186234817812</v>
      </c>
      <c r="AX101" s="32">
        <f>2*(females!AX100-females!AX101)/(females!AX100+females!AX101)</f>
        <v>0.39726695949243535</v>
      </c>
      <c r="AY101" s="32">
        <f>2*(females!AY100-females!AY101)/(females!AY100+females!AY101)</f>
        <v>0.40327293980128581</v>
      </c>
      <c r="AZ101" s="32">
        <f>2*(females!AZ100-females!AZ101)/(females!AZ100+females!AZ101)</f>
        <v>0.40911444847229417</v>
      </c>
      <c r="BA101" s="32">
        <f>2*(females!BA100-females!BA101)/(females!BA100+females!BA101)</f>
        <v>0.39962210675484178</v>
      </c>
      <c r="BB101" s="32">
        <f>2*(females!BB100-females!BB101)/(females!BB100+females!BB101)</f>
        <v>0.39787328311918474</v>
      </c>
      <c r="BC101" s="32">
        <f>2*(females!BC100-females!BC101)/(females!BC100+females!BC101)</f>
        <v>0.42848937392303271</v>
      </c>
      <c r="BD101" s="32">
        <f>2*(females!BD100-females!BD101)/(females!BD100+females!BD101)</f>
        <v>0.37540453074433655</v>
      </c>
      <c r="BE101" s="32">
        <f>2*(females!BE100-females!BE101)/(females!BE100+females!BE101)</f>
        <v>0.40715502555366268</v>
      </c>
      <c r="BF101" s="32">
        <f>2*(females!BF100-females!BF101)/(females!BF100+females!BF101)</f>
        <v>0.36549111046342175</v>
      </c>
      <c r="BG101" s="32">
        <f>2*(females!BG100-females!BG101)/(females!BG100+females!BG101)</f>
        <v>0.35804701627486435</v>
      </c>
      <c r="BH101" s="32">
        <f>2*(females!BH100-females!BH101)/(females!BH100+females!BH101)</f>
        <v>0.359375</v>
      </c>
      <c r="BI101" s="32">
        <f>2*(females!BI100-females!BI101)/(females!BI100+females!BI101)</f>
        <v>0.35398230088495575</v>
      </c>
      <c r="BJ101" s="32">
        <f>2*(females!BJ100-females!BJ101)/(females!BJ100+females!BJ101)</f>
        <v>0.35500562429696286</v>
      </c>
      <c r="BK101" s="32">
        <f>2*(females!BK100-females!BK101)/(females!BK100+females!BK101)</f>
        <v>0.38403990024937656</v>
      </c>
      <c r="BL101" s="32">
        <f>2*(females!BL100-females!BL101)/(females!BL100+females!BL101)</f>
        <v>0.33796913697847208</v>
      </c>
      <c r="BM101" s="32">
        <f>2*(females!BM100-females!BM101)/(females!BM100+females!BM101)</f>
        <v>0.35299055613850999</v>
      </c>
      <c r="BN101" s="32">
        <f>2*(females!BN100-females!BN101)/(females!BN100+females!BN101)</f>
        <v>0.37408988199849358</v>
      </c>
      <c r="BO101" s="32">
        <f>2*(females!BO100-females!BO101)/(females!BO100+females!BO101)</f>
        <v>0.34619793656858999</v>
      </c>
      <c r="BP101" s="32">
        <f>2*(females!BP100-females!BP101)/(females!BP100+females!BP101)</f>
        <v>0.36237665336972497</v>
      </c>
      <c r="BQ101" s="32">
        <f>2*(females!BQ100-females!BQ101)/(females!BQ100+females!BQ101)</f>
        <v>0.34552238805970148</v>
      </c>
      <c r="BR101" s="32">
        <f>2*(females!BR100-females!BR101)/(females!BR100+females!BR101)</f>
        <v>0.39076842381327037</v>
      </c>
      <c r="BS101" s="32">
        <f>2*(females!BS100-females!BS101)/(females!BS100+females!BS101)</f>
        <v>0.35053653551354114</v>
      </c>
      <c r="BT101" s="32">
        <f>2*(females!BT100-females!BT101)/(females!BT100+females!BT101)</f>
        <v>0.33913445248729401</v>
      </c>
      <c r="BU101" s="32">
        <f>2*(females!BU100-females!BU101)/(females!BU100+females!BU101)</f>
        <v>0.34721997082185119</v>
      </c>
      <c r="BV101" s="32">
        <f>2*(females!BV100-females!BV101)/(females!BV100+females!BV101)</f>
        <v>0.33568804747103703</v>
      </c>
      <c r="BW101" s="32">
        <f>2*(females!BW100-females!BW101)/(females!BW100+females!BW101)</f>
        <v>0.35950899613250381</v>
      </c>
      <c r="BX101" s="32">
        <f>2*(females!BX100-females!BX101)/(females!BX100+females!BX101)</f>
        <v>0.3547054322876817</v>
      </c>
      <c r="BY101" s="32">
        <f>2*(females!BY100-females!BY101)/(females!BY100+females!BY101)</f>
        <v>0.36079900124843944</v>
      </c>
      <c r="BZ101" s="32">
        <f>2*(females!BZ100-females!BZ101)/(females!BZ100+females!BZ101)</f>
        <v>0.36656753795586161</v>
      </c>
      <c r="CA101" s="32">
        <f>2*(females!CA100-females!CA101)/(females!CA100+females!CA101)</f>
        <v>0.34904923157072154</v>
      </c>
      <c r="CB101" s="32">
        <f>2*(females!CB100-females!CB101)/(females!CB100+females!CB101)</f>
        <v>0.34508911642017442</v>
      </c>
      <c r="CC101" s="32">
        <f>2*(females!CC100-females!CC101)/(females!CC100+females!CC101)</f>
        <v>0.35805166431049995</v>
      </c>
      <c r="CD101" s="32">
        <f>2*(females!CD100-females!CD101)/(females!CD100+females!CD101)</f>
        <v>0.33989184213554252</v>
      </c>
      <c r="CE101" s="32">
        <f>2*(females!CE100-females!CE101)/(females!CE100+females!CE101)</f>
        <v>0.35364485981308413</v>
      </c>
      <c r="CF101" s="32">
        <f>2*(females!CF100-females!CF101)/(females!CF100+females!CF101)</f>
        <v>0.3531851169220136</v>
      </c>
      <c r="CG101" s="32">
        <f>2*(females!CG100-females!CG101)/(females!CG100+females!CG101)</f>
        <v>0.33622537511483108</v>
      </c>
      <c r="CH101" s="32">
        <f>2*(females!CH100-females!CH101)/(females!CH100+females!CH101)</f>
        <v>0.32915717539863326</v>
      </c>
      <c r="CI101" s="32">
        <f>2*(females!CI100-females!CI101)/(females!CI100+females!CI101)</f>
        <v>0.33697861221329722</v>
      </c>
      <c r="CJ101" s="32">
        <f>2*(females!CJ100-females!CJ101)/(females!CJ100+females!CJ101)</f>
        <v>0.34755166446095898</v>
      </c>
      <c r="CK101" s="32">
        <f>2*(females!CK100-females!CK101)/(females!CK100+females!CK101)</f>
        <v>0.35489639213211316</v>
      </c>
      <c r="CL101" s="32">
        <f>2*(females!CL100-females!CL101)/(females!CL100+females!CL101)</f>
        <v>0.33452850484044461</v>
      </c>
      <c r="CM101" s="32">
        <f>2*(females!CM100-females!CM101)/(females!CM100+females!CM101)</f>
        <v>0.33579725448785641</v>
      </c>
      <c r="CN101" s="32">
        <f>2*(females!CN100-females!CN101)/(females!CN100+females!CN101)</f>
        <v>0.34108251996450756</v>
      </c>
    </row>
    <row r="102" spans="1:92" x14ac:dyDescent="0.25">
      <c r="A102" s="31">
        <f>'2a) male mx'!A102</f>
        <v>99</v>
      </c>
      <c r="B102" s="32">
        <f>2*(females!B101-females!B102)/(females!B101+females!B102)</f>
        <v>0.36734693877551022</v>
      </c>
      <c r="C102" s="32">
        <f>2*(females!C101-females!C102)/(females!C101+females!C102)</f>
        <v>0.41591320072332733</v>
      </c>
      <c r="D102" s="32">
        <f>2*(females!D101-females!D102)/(females!D101+females!D102)</f>
        <v>0.5112107623318386</v>
      </c>
      <c r="E102" s="32">
        <f>2*(females!E101-females!E102)/(females!E101+females!E102)</f>
        <v>0.45130641330166271</v>
      </c>
      <c r="F102" s="32">
        <f>2*(females!F101-females!F102)/(females!F101+females!F102)</f>
        <v>0.38526912181303113</v>
      </c>
      <c r="G102" s="32">
        <f>2*(females!G101-females!G102)/(females!G101+females!G102)</f>
        <v>0.41258741258741261</v>
      </c>
      <c r="H102" s="32">
        <f>2*(females!H101-females!H102)/(females!H101+females!H102)</f>
        <v>0.46831955922865015</v>
      </c>
      <c r="I102" s="32">
        <f>2*(females!I101-females!I102)/(females!I101+females!I102)</f>
        <v>0.4952978056426332</v>
      </c>
      <c r="J102" s="32">
        <f>2*(females!J101-females!J102)/(females!J101+females!J102)</f>
        <v>0.51515151515151514</v>
      </c>
      <c r="K102" s="32">
        <f>2*(females!K101-females!K102)/(females!K101+females!K102)</f>
        <v>0.42524005486968453</v>
      </c>
      <c r="L102" s="32">
        <f>2*(females!L101-females!L102)/(females!L101+females!L102)</f>
        <v>0.4452054794520548</v>
      </c>
      <c r="M102" s="32">
        <f>2*(females!M101-females!M102)/(females!M101+females!M102)</f>
        <v>0.47695390781563124</v>
      </c>
      <c r="N102" s="32">
        <f>2*(females!N101-females!N102)/(females!N101+females!N102)</f>
        <v>0.50397877984084882</v>
      </c>
      <c r="O102" s="32">
        <f>2*(females!O101-females!O102)/(females!O101+females!O102)</f>
        <v>0.45751633986928103</v>
      </c>
      <c r="P102" s="32">
        <f>2*(females!P101-females!P102)/(females!P101+females!P102)</f>
        <v>0.47524752475247523</v>
      </c>
      <c r="Q102" s="32">
        <f>2*(females!Q101-females!Q102)/(females!Q101+females!Q102)</f>
        <v>0.45026178010471202</v>
      </c>
      <c r="R102" s="32">
        <f>2*(females!R101-females!R102)/(females!R101+females!R102)</f>
        <v>0.46095238095238095</v>
      </c>
      <c r="S102" s="32">
        <f>2*(females!S101-females!S102)/(females!S101+females!S102)</f>
        <v>0.4642857142857143</v>
      </c>
      <c r="T102" s="32">
        <f>2*(females!T101-females!T102)/(females!T101+females!T102)</f>
        <v>0.54838709677419351</v>
      </c>
      <c r="U102" s="32">
        <f>2*(females!U101-females!U102)/(females!U101+females!U102)</f>
        <v>0.45714285714285713</v>
      </c>
      <c r="V102" s="32">
        <f>2*(females!V101-females!V102)/(females!V101+females!V102)</f>
        <v>0.50415512465373957</v>
      </c>
      <c r="W102" s="32">
        <f>2*(females!W101-females!W102)/(females!W101+females!W102)</f>
        <v>0.53030303030303028</v>
      </c>
      <c r="X102" s="32">
        <f>2*(females!X101-females!X102)/(females!X101+females!X102)</f>
        <v>0.53623188405797106</v>
      </c>
      <c r="Y102" s="32">
        <f>2*(females!Y101-females!Y102)/(females!Y101+females!Y102)</f>
        <v>0.4783427495291902</v>
      </c>
      <c r="Z102" s="32">
        <f>2*(females!Z101-females!Z102)/(females!Z101+females!Z102)</f>
        <v>0.45783132530120479</v>
      </c>
      <c r="AA102" s="32">
        <f>2*(females!AA101-females!AA102)/(females!AA101+females!AA102)</f>
        <v>0.47933884297520662</v>
      </c>
      <c r="AB102" s="32">
        <f>2*(females!AB101-females!AB102)/(females!AB101+females!AB102)</f>
        <v>0.47970479704797048</v>
      </c>
      <c r="AC102" s="32">
        <f>2*(females!AC101-females!AC102)/(females!AC101+females!AC102)</f>
        <v>0.5012165450121655</v>
      </c>
      <c r="AD102" s="32">
        <f>2*(females!AD101-females!AD102)/(females!AD101+females!AD102)</f>
        <v>0.45839416058394161</v>
      </c>
      <c r="AE102" s="32">
        <f>2*(females!AE101-females!AE102)/(females!AE101+females!AE102)</f>
        <v>0.50427350427350426</v>
      </c>
      <c r="AF102" s="32">
        <f>2*(females!AF101-females!AF102)/(females!AF101+females!AF102)</f>
        <v>0.50328227571115969</v>
      </c>
      <c r="AG102" s="32">
        <f>2*(females!AG101-females!AG102)/(females!AG101+females!AG102)</f>
        <v>0.49512670565302142</v>
      </c>
      <c r="AH102" s="32">
        <f>2*(females!AH101-females!AH102)/(females!AH101+females!AH102)</f>
        <v>0.48299319727891155</v>
      </c>
      <c r="AI102" s="32">
        <f>2*(females!AI101-females!AI102)/(females!AI101+females!AI102)</f>
        <v>0.47441860465116281</v>
      </c>
      <c r="AJ102" s="32">
        <f>2*(females!AJ101-females!AJ102)/(females!AJ101+females!AJ102)</f>
        <v>0.48137535816618909</v>
      </c>
      <c r="AK102" s="32">
        <f>2*(females!AK101-females!AK102)/(females!AK101+females!AK102)</f>
        <v>0.49560632688927941</v>
      </c>
      <c r="AL102" s="32">
        <f>2*(females!AL101-females!AL102)/(females!AL101+females!AL102)</f>
        <v>0.46115288220551376</v>
      </c>
      <c r="AM102" s="32">
        <f>2*(females!AM101-females!AM102)/(females!AM101+females!AM102)</f>
        <v>0.44230769230769229</v>
      </c>
      <c r="AN102" s="32">
        <f>2*(females!AN101-females!AN102)/(females!AN101+females!AN102)</f>
        <v>0.48773448773448774</v>
      </c>
      <c r="AO102" s="32">
        <f>2*(females!AO101-females!AO102)/(females!AO101+females!AO102)</f>
        <v>0.44467860906217072</v>
      </c>
      <c r="AP102" s="32">
        <f>2*(females!AP101-females!AP102)/(females!AP101+females!AP102)</f>
        <v>0.44705882352941179</v>
      </c>
      <c r="AQ102" s="32">
        <f>2*(females!AQ101-females!AQ102)/(females!AQ101+females!AQ102)</f>
        <v>0.45556690500510727</v>
      </c>
      <c r="AR102" s="32">
        <f>2*(females!AR101-females!AR102)/(females!AR101+females!AR102)</f>
        <v>0.4521224086870681</v>
      </c>
      <c r="AS102" s="32">
        <f>2*(females!AS101-females!AS102)/(females!AS101+females!AS102)</f>
        <v>0.45261984392419174</v>
      </c>
      <c r="AT102" s="32">
        <f>2*(females!AT101-females!AT102)/(females!AT101+females!AT102)</f>
        <v>0.44175209692451073</v>
      </c>
      <c r="AU102" s="32">
        <f>2*(females!AU101-females!AU102)/(females!AU101+females!AU102)</f>
        <v>0.45443499392466585</v>
      </c>
      <c r="AV102" s="32">
        <f>2*(females!AV101-females!AV102)/(females!AV101+females!AV102)</f>
        <v>0.43163097199341022</v>
      </c>
      <c r="AW102" s="32">
        <f>2*(females!AW101-females!AW102)/(females!AW101+females!AW102)</f>
        <v>0.48311688311688311</v>
      </c>
      <c r="AX102" s="32">
        <f>2*(females!AX101-females!AX102)/(females!AX101+females!AX102)</f>
        <v>0.4236162361623616</v>
      </c>
      <c r="AY102" s="32">
        <f>2*(females!AY101-females!AY102)/(females!AY101+females!AY102)</f>
        <v>0.42844444444444446</v>
      </c>
      <c r="AZ102" s="32">
        <f>2*(females!AZ101-females!AZ102)/(females!AZ101+females!AZ102)</f>
        <v>0.43616177636796194</v>
      </c>
      <c r="BA102" s="32">
        <f>2*(females!BA101-females!BA102)/(females!BA101+females!BA102)</f>
        <v>0.42693409742120342</v>
      </c>
      <c r="BB102" s="32">
        <f>2*(females!BB101-females!BB102)/(females!BB101+females!BB102)</f>
        <v>0.42521797451374915</v>
      </c>
      <c r="BC102" s="32">
        <f>2*(females!BC101-females!BC102)/(females!BC101+females!BC102)</f>
        <v>0.4582210242587601</v>
      </c>
      <c r="BD102" s="32">
        <f>2*(females!BD101-females!BD102)/(females!BD101+females!BD102)</f>
        <v>0.40191387559808611</v>
      </c>
      <c r="BE102" s="32">
        <f>2*(females!BE101-females!BE102)/(females!BE101+females!BE102)</f>
        <v>0.43648208469055377</v>
      </c>
      <c r="BF102" s="32">
        <f>2*(females!BF101-females!BF102)/(females!BF101+females!BF102)</f>
        <v>0.39249146757679182</v>
      </c>
      <c r="BG102" s="32">
        <f>2*(females!BG101-females!BG102)/(females!BG101+females!BG102)</f>
        <v>0.38499061913696059</v>
      </c>
      <c r="BH102" s="32">
        <f>2*(females!BH101-females!BH102)/(females!BH101+females!BH102)</f>
        <v>0.38636363636363635</v>
      </c>
      <c r="BI102" s="32">
        <f>2*(females!BI101-females!BI102)/(females!BI101+females!BI102)</f>
        <v>0.38059952846076117</v>
      </c>
      <c r="BJ102" s="32">
        <f>2*(females!BJ101-females!BJ102)/(females!BJ101+females!BJ102)</f>
        <v>0.38253502769631803</v>
      </c>
      <c r="BK102" s="32">
        <f>2*(females!BK101-females!BK102)/(females!BK101+females!BK102)</f>
        <v>0.41290856433595369</v>
      </c>
      <c r="BL102" s="32">
        <f>2*(females!BL101-females!BL102)/(females!BL101+females!BL102)</f>
        <v>0.36422764227642279</v>
      </c>
      <c r="BM102" s="32">
        <f>2*(females!BM101-females!BM102)/(females!BM101+females!BM102)</f>
        <v>0.3796240145542753</v>
      </c>
      <c r="BN102" s="32">
        <f>2*(females!BN101-females!BN102)/(females!BN101+females!BN102)</f>
        <v>0.40207715133531158</v>
      </c>
      <c r="BO102" s="32">
        <f>2*(females!BO101-females!BO102)/(females!BO101+females!BO102)</f>
        <v>0.37410861217772901</v>
      </c>
      <c r="BP102" s="32">
        <f>2*(females!BP101-females!BP102)/(females!BP101+females!BP102)</f>
        <v>0.39117106069895768</v>
      </c>
      <c r="BQ102" s="32">
        <f>2*(females!BQ101-females!BQ102)/(females!BQ101+females!BQ102)</f>
        <v>0.37302649183837305</v>
      </c>
      <c r="BR102" s="32">
        <f>2*(females!BR101-females!BR102)/(females!BR101+females!BR102)</f>
        <v>0.42146803472770322</v>
      </c>
      <c r="BS102" s="32">
        <f>2*(females!BS101-females!BS102)/(females!BS101+females!BS102)</f>
        <v>0.37936117936117936</v>
      </c>
      <c r="BT102" s="32">
        <f>2*(females!BT101-females!BT102)/(females!BT101+females!BT102)</f>
        <v>0.36750823271130628</v>
      </c>
      <c r="BU102" s="32">
        <f>2*(females!BU101-females!BU102)/(females!BU101+females!BU102)</f>
        <v>0.37558247903075487</v>
      </c>
      <c r="BV102" s="32">
        <f>2*(females!BV101-females!BV102)/(females!BV101+females!BV102)</f>
        <v>0.36451224407868327</v>
      </c>
      <c r="BW102" s="32">
        <f>2*(females!BW101-females!BW102)/(females!BW101+females!BW102)</f>
        <v>0.39000489955903966</v>
      </c>
      <c r="BX102" s="32">
        <f>2*(females!BX101-females!BX102)/(females!BX101+females!BX102)</f>
        <v>0.38509316770186336</v>
      </c>
      <c r="BY102" s="32">
        <f>2*(females!BY101-females!BY102)/(females!BY101+females!BY102)</f>
        <v>0.39216579366886811</v>
      </c>
      <c r="BZ102" s="32">
        <f>2*(females!BZ101-females!BZ102)/(females!BZ101+females!BZ102)</f>
        <v>0.39852907377614344</v>
      </c>
      <c r="CA102" s="32">
        <f>2*(females!CA101-females!CA102)/(females!CA101+females!CA102)</f>
        <v>0.38002253098009764</v>
      </c>
      <c r="CB102" s="32">
        <f>2*(females!CB101-females!CB102)/(females!CB101+females!CB102)</f>
        <v>0.37561241154055525</v>
      </c>
      <c r="CC102" s="32">
        <f>2*(females!CC101-females!CC102)/(females!CC101+females!CC102)</f>
        <v>0.3907185628742515</v>
      </c>
      <c r="CD102" s="32">
        <f>2*(females!CD101-females!CD102)/(females!CD101+females!CD102)</f>
        <v>0.3706868222149195</v>
      </c>
      <c r="CE102" s="32">
        <f>2*(females!CE101-females!CE102)/(females!CE101+females!CE102)</f>
        <v>0.38656069364161849</v>
      </c>
      <c r="CF102" s="32">
        <f>2*(females!CF101-females!CF102)/(females!CF101+females!CF102)</f>
        <v>0.38624603572024702</v>
      </c>
      <c r="CG102" s="32">
        <f>2*(females!CG101-females!CG102)/(females!CG101+females!CG102)</f>
        <v>0.36780941313190008</v>
      </c>
      <c r="CH102" s="32">
        <f>2*(females!CH101-females!CH102)/(females!CH101+females!CH102)</f>
        <v>0.36073487997854364</v>
      </c>
      <c r="CI102" s="32">
        <f>2*(females!CI101-females!CI102)/(females!CI101+females!CI102)</f>
        <v>0.36955322669608381</v>
      </c>
      <c r="CJ102" s="32">
        <f>2*(females!CJ101-females!CJ102)/(females!CJ101+females!CJ102)</f>
        <v>0.38110605838345313</v>
      </c>
      <c r="CK102" s="32">
        <f>2*(females!CK101-females!CK102)/(females!CK101+females!CK102)</f>
        <v>0.38961038961038963</v>
      </c>
      <c r="CL102" s="32">
        <f>2*(females!CL101-females!CL102)/(females!CL101+females!CL102)</f>
        <v>0.36808564873821054</v>
      </c>
      <c r="CM102" s="32">
        <f>2*(females!CM101-females!CM102)/(females!CM101+females!CM102)</f>
        <v>0.36933099473816089</v>
      </c>
      <c r="CN102" s="32">
        <f>2*(females!CN101-females!CN102)/(females!CN101+females!CN102)</f>
        <v>0.37530174056663701</v>
      </c>
    </row>
    <row r="103" spans="1:92" x14ac:dyDescent="0.25">
      <c r="A103" s="31">
        <f>'2a) male mx'!A103</f>
        <v>100</v>
      </c>
      <c r="B103" s="32">
        <f>2*(females!B102-females!B103)/(females!B102+females!B103)</f>
        <v>0.38596491228070173</v>
      </c>
      <c r="C103" s="32">
        <f>2*(females!C102-females!C103)/(females!C102+females!C103)</f>
        <v>0.43333333333333335</v>
      </c>
      <c r="D103" s="32">
        <f>2*(females!D102-females!D103)/(females!D102+females!D103)</f>
        <v>0.53435114503816794</v>
      </c>
      <c r="E103" s="32">
        <f>2*(females!E102-females!E103)/(females!E102+females!E103)</f>
        <v>0.47908745247148288</v>
      </c>
      <c r="F103" s="32">
        <f>2*(females!F102-females!F103)/(females!F102+females!F103)</f>
        <v>0.4050632911392405</v>
      </c>
      <c r="G103" s="32">
        <f>2*(females!G102-females!G103)/(females!G102+females!G103)</f>
        <v>0.43431635388739948</v>
      </c>
      <c r="H103" s="32">
        <f>2*(females!H102-females!H103)/(females!H102+females!H103)</f>
        <v>0.49327354260089684</v>
      </c>
      <c r="I103" s="32">
        <f>2*(females!I102-females!I103)/(females!I102+females!I103)</f>
        <v>0.52631578947368418</v>
      </c>
      <c r="J103" s="32">
        <f>2*(females!J102-females!J103)/(females!J102+females!J103)</f>
        <v>0.54545454545454541</v>
      </c>
      <c r="K103" s="32">
        <f>2*(females!K102-females!K103)/(females!K102+females!K103)</f>
        <v>0.44776119402985076</v>
      </c>
      <c r="L103" s="32">
        <f>2*(females!L102-females!L103)/(females!L102+females!L103)</f>
        <v>0.46739130434782611</v>
      </c>
      <c r="M103" s="32">
        <f>2*(females!M102-females!M103)/(females!M102+females!M103)</f>
        <v>0.5</v>
      </c>
      <c r="N103" s="32">
        <f>2*(females!N102-females!N103)/(females!N102+females!N103)</f>
        <v>0.52914798206278024</v>
      </c>
      <c r="O103" s="32">
        <f>2*(females!O102-females!O103)/(females!O102+females!O103)</f>
        <v>0.48421052631578948</v>
      </c>
      <c r="P103" s="32">
        <f>2*(females!P102-females!P103)/(females!P102+females!P103)</f>
        <v>0.50406504065040647</v>
      </c>
      <c r="Q103" s="32">
        <f>2*(females!Q102-females!Q103)/(females!Q102+females!Q103)</f>
        <v>0.47353760445682452</v>
      </c>
      <c r="R103" s="32">
        <f>2*(females!R102-females!R103)/(females!R102+females!R103)</f>
        <v>0.48615384615384616</v>
      </c>
      <c r="S103" s="32">
        <f>2*(females!S102-females!S103)/(females!S102+females!S103)</f>
        <v>0.49275362318840582</v>
      </c>
      <c r="T103" s="32">
        <f>2*(females!T102-females!T103)/(females!T102+females!T103)</f>
        <v>0.5714285714285714</v>
      </c>
      <c r="U103" s="32">
        <f>2*(females!U102-females!U103)/(females!U102+females!U103)</f>
        <v>0.48275862068965519</v>
      </c>
      <c r="V103" s="32">
        <f>2*(females!V102-females!V103)/(females!V102+females!V103)</f>
        <v>0.53521126760563376</v>
      </c>
      <c r="W103" s="32">
        <f>2*(females!W102-females!W103)/(females!W102+females!W103)</f>
        <v>0.56953642384105962</v>
      </c>
      <c r="X103" s="32">
        <f>2*(females!X102-females!X103)/(females!X102+females!X103)</f>
        <v>0.55696202531645567</v>
      </c>
      <c r="Y103" s="32">
        <f>2*(females!Y102-females!Y103)/(females!Y102+females!Y103)</f>
        <v>0.50154798761609909</v>
      </c>
      <c r="Z103" s="32">
        <f>2*(females!Z102-females!Z103)/(females!Z102+females!Z103)</f>
        <v>0.48888888888888887</v>
      </c>
      <c r="AA103" s="32">
        <f>2*(females!AA102-females!AA103)/(females!AA102+females!AA103)</f>
        <v>0.50340136054421769</v>
      </c>
      <c r="AB103" s="32">
        <f>2*(females!AB102-females!AB103)/(females!AB102+females!AB103)</f>
        <v>0.51219512195121952</v>
      </c>
      <c r="AC103" s="32">
        <f>2*(females!AC102-females!AC103)/(females!AC102+females!AC103)</f>
        <v>0.53497942386831276</v>
      </c>
      <c r="AD103" s="32">
        <f>2*(females!AD102-females!AD103)/(females!AD102+females!AD103)</f>
        <v>0.48470588235294115</v>
      </c>
      <c r="AE103" s="32">
        <f>2*(females!AE102-females!AE103)/(females!AE102+females!AE103)</f>
        <v>0.52707581227436828</v>
      </c>
      <c r="AF103" s="32">
        <f>2*(females!AF102-females!AF103)/(females!AF102+females!AF103)</f>
        <v>0.53333333333333333</v>
      </c>
      <c r="AG103" s="32">
        <f>2*(females!AG102-females!AG103)/(females!AG102+females!AG103)</f>
        <v>0.52287581699346408</v>
      </c>
      <c r="AH103" s="32">
        <f>2*(females!AH102-females!AH103)/(females!AH102+females!AH103)</f>
        <v>0.51267605633802815</v>
      </c>
      <c r="AI103" s="32">
        <f>2*(females!AI102-females!AI103)/(females!AI102+females!AI103)</f>
        <v>0.50381679389312972</v>
      </c>
      <c r="AJ103" s="32">
        <f>2*(females!AJ102-females!AJ103)/(females!AJ102+females!AJ103)</f>
        <v>0.51184834123222744</v>
      </c>
      <c r="AK103" s="32">
        <f>2*(females!AK102-females!AK103)/(females!AK102+females!AK103)</f>
        <v>0.52507374631268433</v>
      </c>
      <c r="AL103" s="32">
        <f>2*(females!AL102-females!AL103)/(females!AL102+females!AL103)</f>
        <v>0.49087221095334688</v>
      </c>
      <c r="AM103" s="32">
        <f>2*(females!AM102-females!AM103)/(females!AM102+females!AM103)</f>
        <v>0.47328244274809161</v>
      </c>
      <c r="AN103" s="32">
        <f>2*(females!AN102-females!AN103)/(females!AN102+females!AN103)</f>
        <v>0.51923076923076927</v>
      </c>
      <c r="AO103" s="32">
        <f>2*(females!AO102-females!AO103)/(females!AO102+females!AO103)</f>
        <v>0.47651006711409394</v>
      </c>
      <c r="AP103" s="32">
        <f>2*(females!AP102-females!AP103)/(females!AP102+females!AP103)</f>
        <v>0.47619047619047616</v>
      </c>
      <c r="AQ103" s="32">
        <f>2*(females!AQ102-females!AQ103)/(females!AQ102+females!AQ103)</f>
        <v>0.48684210526315791</v>
      </c>
      <c r="AR103" s="32">
        <f>2*(females!AR102-females!AR103)/(females!AR102+females!AR103)</f>
        <v>0.48101265822784811</v>
      </c>
      <c r="AS103" s="32">
        <f>2*(females!AS102-females!AS103)/(females!AS102+females!AS103)</f>
        <v>0.47857142857142859</v>
      </c>
      <c r="AT103" s="32">
        <f>2*(females!AT102-females!AT103)/(females!AT102+females!AT103)</f>
        <v>0.46607669616519176</v>
      </c>
      <c r="AU103" s="32">
        <f>2*(females!AU102-females!AU103)/(females!AU102+females!AU103)</f>
        <v>0.47953216374269003</v>
      </c>
      <c r="AV103" s="32">
        <f>2*(females!AV102-females!AV103)/(females!AV102+females!AV103)</f>
        <v>0.4599483204134367</v>
      </c>
      <c r="AW103" s="32">
        <f>2*(females!AW102-females!AW103)/(females!AW102+females!AW103)</f>
        <v>0.51182795698924732</v>
      </c>
      <c r="AX103" s="32">
        <f>2*(females!AX102-females!AX103)/(females!AX102+females!AX103)</f>
        <v>0.45235361653272099</v>
      </c>
      <c r="AY103" s="32">
        <f>2*(females!AY102-females!AY103)/(females!AY102+females!AY103)</f>
        <v>0.45897079276773295</v>
      </c>
      <c r="AZ103" s="32">
        <f>2*(females!AZ102-females!AZ103)/(females!AZ102+females!AZ103)</f>
        <v>0.46500000000000002</v>
      </c>
      <c r="BA103" s="32">
        <f>2*(females!BA102-females!BA103)/(females!BA102+females!BA103)</f>
        <v>0.4563758389261745</v>
      </c>
      <c r="BB103" s="32">
        <f>2*(females!BB102-females!BB103)/(females!BB102+females!BB103)</f>
        <v>0.45350052246603972</v>
      </c>
      <c r="BC103" s="32">
        <f>2*(females!BC102-females!BC103)/(females!BC102+females!BC103)</f>
        <v>0.48695652173913045</v>
      </c>
      <c r="BD103" s="32">
        <f>2*(females!BD102-females!BD103)/(females!BD102+females!BD103)</f>
        <v>0.43085880640465796</v>
      </c>
      <c r="BE103" s="32">
        <f>2*(females!BE102-females!BE103)/(females!BE102+females!BE103)</f>
        <v>0.46659815005138744</v>
      </c>
      <c r="BF103" s="32">
        <f>2*(females!BF102-females!BF103)/(females!BF102+females!BF103)</f>
        <v>0.42003853564547206</v>
      </c>
      <c r="BG103" s="32">
        <f>2*(females!BG102-females!BG103)/(females!BG102+females!BG103)</f>
        <v>0.41120448179271707</v>
      </c>
      <c r="BH103" s="32">
        <f>2*(females!BH102-females!BH103)/(females!BH102+females!BH103)</f>
        <v>0.41445270988310307</v>
      </c>
      <c r="BI103" s="32">
        <f>2*(females!BI102-females!BI103)/(females!BI102+females!BI103)</f>
        <v>0.4088176352705411</v>
      </c>
      <c r="BJ103" s="32">
        <f>2*(females!BJ102-females!BJ103)/(females!BJ102+females!BJ103)</f>
        <v>0.41087906750849928</v>
      </c>
      <c r="BK103" s="32">
        <f>2*(females!BK102-females!BK103)/(females!BK102+females!BK103)</f>
        <v>0.44331210191082804</v>
      </c>
      <c r="BL103" s="32">
        <f>2*(females!BL102-females!BL103)/(females!BL102+females!BL103)</f>
        <v>0.39049504950495051</v>
      </c>
      <c r="BM103" s="32">
        <f>2*(females!BM102-females!BM103)/(females!BM102+females!BM103)</f>
        <v>0.40829202343397925</v>
      </c>
      <c r="BN103" s="32">
        <f>2*(females!BN102-females!BN103)/(females!BN102+females!BN103)</f>
        <v>0.43252399774138905</v>
      </c>
      <c r="BO103" s="32">
        <f>2*(females!BO102-females!BO103)/(females!BO102+females!BO103)</f>
        <v>0.40194489465153971</v>
      </c>
      <c r="BP103" s="32">
        <f>2*(females!BP102-females!BP103)/(females!BP102+females!BP103)</f>
        <v>0.42066420664206644</v>
      </c>
      <c r="BQ103" s="32">
        <f>2*(females!BQ102-females!BQ103)/(females!BQ102+females!BQ103)</f>
        <v>0.40126382306477093</v>
      </c>
      <c r="BR103" s="32">
        <f>2*(females!BR102-females!BR103)/(females!BR102+females!BR103)</f>
        <v>0.45398773006134968</v>
      </c>
      <c r="BS103" s="32">
        <f>2*(females!BS102-females!BS103)/(females!BS102+females!BS103)</f>
        <v>0.40905770635500366</v>
      </c>
      <c r="BT103" s="32">
        <f>2*(females!BT102-females!BT103)/(females!BT102+females!BT103)</f>
        <v>0.3971631205673759</v>
      </c>
      <c r="BU103" s="32">
        <f>2*(females!BU102-females!BU103)/(females!BU102+females!BU103)</f>
        <v>0.40579710144927539</v>
      </c>
      <c r="BV103" s="32">
        <f>2*(females!BV102-females!BV103)/(females!BV102+females!BV103)</f>
        <v>0.39365452408930668</v>
      </c>
      <c r="BW103" s="32">
        <f>2*(females!BW102-females!BW103)/(females!BW102+females!BW103)</f>
        <v>0.42151805453205599</v>
      </c>
      <c r="BX103" s="32">
        <f>2*(females!BX102-females!BX103)/(females!BX102+females!BX103)</f>
        <v>0.41619648191171588</v>
      </c>
      <c r="BY103" s="32">
        <f>2*(females!BY102-females!BY103)/(females!BY102+females!BY103)</f>
        <v>0.42445054945054944</v>
      </c>
      <c r="BZ103" s="32">
        <f>2*(females!BZ102-females!BZ103)/(females!BZ102+females!BZ103)</f>
        <v>0.43126308443824146</v>
      </c>
      <c r="CA103" s="32">
        <f>2*(females!CA102-females!CA103)/(females!CA102+females!CA103)</f>
        <v>0.41275167785234901</v>
      </c>
      <c r="CB103" s="32">
        <f>2*(females!CB102-females!CB103)/(females!CB102+females!CB103)</f>
        <v>0.40774610005379236</v>
      </c>
      <c r="CC103" s="32">
        <f>2*(females!CC102-females!CC103)/(females!CC102+females!CC103)</f>
        <v>0.42390078917700114</v>
      </c>
      <c r="CD103" s="32">
        <f>2*(females!CD102-females!CD103)/(females!CD102+females!CD103)</f>
        <v>0.40329617062530293</v>
      </c>
      <c r="CE103" s="32">
        <f>2*(females!CE102-females!CE103)/(females!CE102+females!CE103)</f>
        <v>0.41994039555675966</v>
      </c>
      <c r="CF103" s="32">
        <f>2*(females!CF102-females!CF103)/(females!CF102+females!CF103)</f>
        <v>0.42063094641962945</v>
      </c>
      <c r="CG103" s="32">
        <f>2*(females!CG102-females!CG103)/(females!CG102+females!CG103)</f>
        <v>0.40085470085470087</v>
      </c>
      <c r="CH103" s="32">
        <f>2*(females!CH102-females!CH103)/(females!CH102+females!CH103)</f>
        <v>0.39310884886452624</v>
      </c>
      <c r="CI103" s="32">
        <f>2*(females!CI102-females!CI103)/(females!CI102+females!CI103)</f>
        <v>0.40325203252032521</v>
      </c>
      <c r="CJ103" s="32">
        <f>2*(females!CJ102-females!CJ103)/(females!CJ102+females!CJ103)</f>
        <v>0.4159369527145359</v>
      </c>
      <c r="CK103" s="32">
        <f>2*(females!CK102-females!CK103)/(females!CK102+females!CK103)</f>
        <v>0.42521859180855959</v>
      </c>
      <c r="CL103" s="32">
        <f>2*(females!CL102-females!CL103)/(females!CL102+females!CL103)</f>
        <v>0.4022514071294559</v>
      </c>
      <c r="CM103" s="32">
        <f>2*(females!CM102-females!CM103)/(females!CM102+females!CM103)</f>
        <v>0.4041374214998153</v>
      </c>
      <c r="CN103" s="32">
        <f>2*(females!CN102-females!CN103)/(females!CN102+females!CN103)</f>
        <v>0.4114652083726193</v>
      </c>
    </row>
    <row r="104" spans="1:92" x14ac:dyDescent="0.25">
      <c r="A104" s="31">
        <f>'2a) male mx'!A104</f>
        <v>101</v>
      </c>
      <c r="B104" s="32">
        <f>2*(females!B103-females!B104)/(females!B103+females!B104)</f>
        <v>0.40208877284595301</v>
      </c>
      <c r="C104" s="32">
        <f>2*(females!C103-females!C104)/(females!C103+females!C104)</f>
        <v>0.46288209606986902</v>
      </c>
      <c r="D104" s="32">
        <f>2*(females!D103-females!D104)/(females!D103+females!D104)</f>
        <v>0.56000000000000005</v>
      </c>
      <c r="E104" s="32">
        <f>2*(females!E103-females!E104)/(females!E103+females!E104)</f>
        <v>0.5</v>
      </c>
      <c r="F104" s="32">
        <f>2*(females!F103-females!F104)/(females!F103+females!F104)</f>
        <v>0.43086816720257237</v>
      </c>
      <c r="G104" s="32">
        <f>2*(females!G103-females!G104)/(females!G103+females!G104)</f>
        <v>0.46413502109704641</v>
      </c>
      <c r="H104" s="32">
        <f>2*(females!H103-females!H104)/(females!H103+females!H104)</f>
        <v>0.52631578947368418</v>
      </c>
      <c r="I104" s="32">
        <f>2*(females!I103-females!I104)/(females!I103+females!I104)</f>
        <v>0.54545454545454541</v>
      </c>
      <c r="J104" s="32">
        <f>2*(females!J103-females!J104)/(females!J103+females!J104)</f>
        <v>0.57471264367816088</v>
      </c>
      <c r="K104" s="32">
        <f>2*(females!K103-females!K104)/(females!K103+females!K104)</f>
        <v>0.47619047619047616</v>
      </c>
      <c r="L104" s="32">
        <f>2*(females!L103-females!L104)/(females!L103+females!L104)</f>
        <v>0.49557522123893805</v>
      </c>
      <c r="M104" s="32">
        <f>2*(females!M103-females!M104)/(females!M103+females!M104)</f>
        <v>0.53333333333333333</v>
      </c>
      <c r="N104" s="32">
        <f>2*(females!N103-females!N104)/(females!N103+females!N104)</f>
        <v>0.5625</v>
      </c>
      <c r="O104" s="32">
        <f>2*(females!O103-females!O104)/(females!O103+females!O104)</f>
        <v>0.51162790697674421</v>
      </c>
      <c r="P104" s="32">
        <f>2*(females!P103-females!P104)/(females!P103+females!P104)</f>
        <v>0.52054794520547942</v>
      </c>
      <c r="Q104" s="32">
        <f>2*(females!Q103-females!Q104)/(females!Q103+females!Q104)</f>
        <v>0.50228310502283102</v>
      </c>
      <c r="R104" s="32">
        <f>2*(females!R103-females!R104)/(females!R103+females!R104)</f>
        <v>0.51020408163265307</v>
      </c>
      <c r="S104" s="32">
        <f>2*(females!S103-females!S104)/(females!S103+females!S104)</f>
        <v>0.52121212121212124</v>
      </c>
      <c r="T104" s="32">
        <f>2*(females!T103-females!T104)/(females!T103+females!T104)</f>
        <v>0.63157894736842102</v>
      </c>
      <c r="U104" s="32">
        <f>2*(females!U103-females!U104)/(females!U103+females!U104)</f>
        <v>0.51428571428571423</v>
      </c>
      <c r="V104" s="32">
        <f>2*(females!V103-females!V104)/(females!V103+females!V104)</f>
        <v>0.55737704918032782</v>
      </c>
      <c r="W104" s="32">
        <f>2*(females!W103-females!W104)/(females!W103+females!W104)</f>
        <v>0.60240963855421692</v>
      </c>
      <c r="X104" s="32">
        <f>2*(females!X103-females!X104)/(females!X103+females!X104)</f>
        <v>0.59090909090909094</v>
      </c>
      <c r="Y104" s="32">
        <f>2*(females!Y103-females!Y104)/(females!Y103+females!Y104)</f>
        <v>0.53403141361256545</v>
      </c>
      <c r="Z104" s="32">
        <f>2*(females!Z103-females!Z104)/(females!Z103+females!Z104)</f>
        <v>0.50691244239631339</v>
      </c>
      <c r="AA104" s="32">
        <f>2*(females!AA103-females!AA104)/(females!AA103+females!AA104)</f>
        <v>0.52873563218390807</v>
      </c>
      <c r="AB104" s="32">
        <f>2*(females!AB103-females!AB104)/(females!AB103+females!AB104)</f>
        <v>0.54166666666666663</v>
      </c>
      <c r="AC104" s="32">
        <f>2*(females!AC103-females!AC104)/(females!AC103+females!AC104)</f>
        <v>0.5611510791366906</v>
      </c>
      <c r="AD104" s="32">
        <f>2*(females!AD103-females!AD104)/(females!AD103+females!AD104)</f>
        <v>0.515625</v>
      </c>
      <c r="AE104" s="32">
        <f>2*(females!AE103-females!AE104)/(females!AE103+females!AE104)</f>
        <v>0.56603773584905659</v>
      </c>
      <c r="AF104" s="32">
        <f>2*(females!AF103-females!AF104)/(females!AF103+females!AF104)</f>
        <v>0.55483870967741933</v>
      </c>
      <c r="AG104" s="32">
        <f>2*(females!AG103-females!AG104)/(females!AG103+females!AG104)</f>
        <v>0.5536723163841808</v>
      </c>
      <c r="AH104" s="32">
        <f>2*(females!AH103-females!AH104)/(females!AH103+females!AH104)</f>
        <v>0.55072463768115942</v>
      </c>
      <c r="AI104" s="32">
        <f>2*(females!AI103-females!AI104)/(females!AI103+females!AI104)</f>
        <v>0.53448275862068961</v>
      </c>
      <c r="AJ104" s="32">
        <f>2*(females!AJ103-females!AJ104)/(females!AJ103+females!AJ104)</f>
        <v>0.54251012145748989</v>
      </c>
      <c r="AK104" s="32">
        <f>2*(females!AK103-females!AK104)/(females!AK103+females!AK104)</f>
        <v>0.55102040816326525</v>
      </c>
      <c r="AL104" s="32">
        <f>2*(females!AL103-females!AL104)/(females!AL103+females!AL104)</f>
        <v>0.52203389830508473</v>
      </c>
      <c r="AM104" s="32">
        <f>2*(females!AM103-females!AM104)/(females!AM103+females!AM104)</f>
        <v>0.5</v>
      </c>
      <c r="AN104" s="32">
        <f>2*(females!AN103-females!AN104)/(females!AN103+females!AN104)</f>
        <v>0.54545454545454541</v>
      </c>
      <c r="AO104" s="32">
        <f>2*(females!AO103-females!AO104)/(females!AO103+females!AO104)</f>
        <v>0.50137741046831952</v>
      </c>
      <c r="AP104" s="32">
        <f>2*(females!AP103-females!AP104)/(females!AP103+females!AP104)</f>
        <v>0.50831353919239908</v>
      </c>
      <c r="AQ104" s="32">
        <f>2*(females!AQ103-females!AQ104)/(females!AQ103+females!AQ104)</f>
        <v>0.51366120218579236</v>
      </c>
      <c r="AR104" s="32">
        <f>2*(females!AR103-females!AR104)/(females!AR103+females!AR104)</f>
        <v>0.51308900523560208</v>
      </c>
      <c r="AS104" s="32">
        <f>2*(females!AS103-females!AS104)/(females!AS103+females!AS104)</f>
        <v>0.50588235294117645</v>
      </c>
      <c r="AT104" s="32">
        <f>2*(females!AT103-females!AT104)/(females!AT103+females!AT104)</f>
        <v>0.5</v>
      </c>
      <c r="AU104" s="32">
        <f>2*(females!AU103-females!AU104)/(females!AU103+females!AU104)</f>
        <v>0.5161290322580645</v>
      </c>
      <c r="AV104" s="32">
        <f>2*(females!AV103-females!AV104)/(females!AV103+females!AV104)</f>
        <v>0.48851774530271397</v>
      </c>
      <c r="AW104" s="32">
        <f>2*(females!AW103-females!AW104)/(females!AW103+females!AW104)</f>
        <v>0.54411764705882348</v>
      </c>
      <c r="AX104" s="32">
        <f>2*(females!AX103-females!AX104)/(females!AX103+females!AX104)</f>
        <v>0.47794117647058826</v>
      </c>
      <c r="AY104" s="32">
        <f>2*(females!AY103-females!AY104)/(females!AY103+females!AY104)</f>
        <v>0.48430493273542602</v>
      </c>
      <c r="AZ104" s="32">
        <f>2*(females!AZ103-females!AZ104)/(females!AZ103+females!AZ104)</f>
        <v>0.49593495934959347</v>
      </c>
      <c r="BA104" s="32">
        <f>2*(females!BA103-females!BA104)/(females!BA103+females!BA104)</f>
        <v>0.48201438848920863</v>
      </c>
      <c r="BB104" s="32">
        <f>2*(females!BB103-females!BB104)/(females!BB103+females!BB104)</f>
        <v>0.48322147651006714</v>
      </c>
      <c r="BC104" s="32">
        <f>2*(females!BC103-females!BC104)/(females!BC103+females!BC104)</f>
        <v>0.52173913043478259</v>
      </c>
      <c r="BD104" s="32">
        <f>2*(females!BD103-females!BD104)/(females!BD103+females!BD104)</f>
        <v>0.45838084378563282</v>
      </c>
      <c r="BE104" s="32">
        <f>2*(females!BE103-females!BE104)/(females!BE103+females!BE104)</f>
        <v>0.49498327759197325</v>
      </c>
      <c r="BF104" s="32">
        <f>2*(females!BF103-females!BF104)/(females!BF103+females!BF104)</f>
        <v>0.44776119402985076</v>
      </c>
      <c r="BG104" s="32">
        <f>2*(females!BG103-females!BG104)/(females!BG103+females!BG104)</f>
        <v>0.44061962134251292</v>
      </c>
      <c r="BH104" s="32">
        <f>2*(females!BH103-females!BH104)/(females!BH103+females!BH104)</f>
        <v>0.44189852700491</v>
      </c>
      <c r="BI104" s="32">
        <f>2*(females!BI103-females!BI104)/(females!BI103+females!BI104)</f>
        <v>0.43558282208588955</v>
      </c>
      <c r="BJ104" s="32">
        <f>2*(females!BJ103-females!BJ104)/(females!BJ103+females!BJ104)</f>
        <v>0.43815201192250375</v>
      </c>
      <c r="BK104" s="32">
        <f>2*(females!BK103-females!BK104)/(females!BK103+females!BK104)</f>
        <v>0.47368421052631576</v>
      </c>
      <c r="BL104" s="32">
        <f>2*(females!BL103-females!BL104)/(females!BL103+females!BL104)</f>
        <v>0.41904761904761906</v>
      </c>
      <c r="BM104" s="32">
        <f>2*(females!BM103-females!BM104)/(females!BM103+females!BM104)</f>
        <v>0.43754313319530713</v>
      </c>
      <c r="BN104" s="32">
        <f>2*(females!BN103-females!BN104)/(females!BN103+females!BN104)</f>
        <v>0.46099290780141844</v>
      </c>
      <c r="BO104" s="32">
        <f>2*(females!BO103-females!BO104)/(females!BO103+females!BO104)</f>
        <v>0.43156596794081381</v>
      </c>
      <c r="BP104" s="32">
        <f>2*(females!BP103-females!BP104)/(females!BP103+females!BP104)</f>
        <v>0.45096635647816752</v>
      </c>
      <c r="BQ104" s="32">
        <f>2*(females!BQ103-females!BQ104)/(females!BQ103+females!BQ104)</f>
        <v>0.43123123123123125</v>
      </c>
      <c r="BR104" s="32">
        <f>2*(females!BR103-females!BR104)/(females!BR103+females!BR104)</f>
        <v>0.48520710059171596</v>
      </c>
      <c r="BS104" s="32">
        <f>2*(females!BS103-females!BS104)/(females!BS103+females!BS104)</f>
        <v>0.4403361344537815</v>
      </c>
      <c r="BT104" s="32">
        <f>2*(females!BT103-females!BT104)/(females!BT103+females!BT104)</f>
        <v>0.42654953635919962</v>
      </c>
      <c r="BU104" s="32">
        <f>2*(females!BU103-females!BU104)/(females!BU103+females!BU104)</f>
        <v>0.43542435424354242</v>
      </c>
      <c r="BV104" s="32">
        <f>2*(females!BV103-females!BV104)/(females!BV103+females!BV104)</f>
        <v>0.42375886524822692</v>
      </c>
      <c r="BW104" s="32">
        <f>2*(females!BW103-females!BW104)/(females!BW103+females!BW104)</f>
        <v>0.45360824742268041</v>
      </c>
      <c r="BX104" s="32">
        <f>2*(females!BX103-females!BX104)/(females!BX103+females!BX104)</f>
        <v>0.44969199178644764</v>
      </c>
      <c r="BY104" s="32">
        <f>2*(females!BY103-females!BY104)/(females!BY103+females!BY104)</f>
        <v>0.45741831815747186</v>
      </c>
      <c r="BZ104" s="32">
        <f>2*(females!BZ103-females!BZ104)/(females!BZ103+females!BZ104)</f>
        <v>0.46491228070175439</v>
      </c>
      <c r="CA104" s="32">
        <f>2*(females!CA103-females!CA104)/(females!CA103+females!CA104)</f>
        <v>0.44549763033175355</v>
      </c>
      <c r="CB104" s="32">
        <f>2*(females!CB103-females!CB104)/(females!CB103+females!CB104)</f>
        <v>0.44123711340206184</v>
      </c>
      <c r="CC104" s="32">
        <f>2*(females!CC103-females!CC104)/(females!CC103+females!CC104)</f>
        <v>0.45910290237467016</v>
      </c>
      <c r="CD104" s="32">
        <f>2*(females!CD103-females!CD104)/(females!CD103+females!CD104)</f>
        <v>0.43639053254437871</v>
      </c>
      <c r="CE104" s="32">
        <f>2*(females!CE103-females!CE104)/(females!CE103+females!CE104)</f>
        <v>0.45351283129995795</v>
      </c>
      <c r="CF104" s="32">
        <f>2*(females!CF103-females!CF104)/(females!CF103+females!CF104)</f>
        <v>0.45638629283489096</v>
      </c>
      <c r="CG104" s="32">
        <f>2*(females!CG103-females!CG104)/(females!CG103+females!CG104)</f>
        <v>0.43461288223812622</v>
      </c>
      <c r="CH104" s="32">
        <f>2*(females!CH103-females!CH104)/(females!CH103+females!CH104)</f>
        <v>0.42696629213483145</v>
      </c>
      <c r="CI104" s="32">
        <f>2*(females!CI103-females!CI104)/(females!CI103+females!CI104)</f>
        <v>0.43823711980136559</v>
      </c>
      <c r="CJ104" s="32">
        <f>2*(females!CJ103-females!CJ104)/(females!CJ103+females!CJ104)</f>
        <v>0.45205015249068115</v>
      </c>
      <c r="CK104" s="32">
        <f>2*(females!CK103-females!CK104)/(females!CK103+females!CK104)</f>
        <v>0.46187050359712228</v>
      </c>
      <c r="CL104" s="32">
        <f>2*(females!CL103-females!CL104)/(females!CL103+females!CL104)</f>
        <v>0.43801889493272261</v>
      </c>
      <c r="CM104" s="32">
        <f>2*(females!CM103-females!CM104)/(females!CM103+females!CM104)</f>
        <v>0.43998870375600113</v>
      </c>
      <c r="CN104" s="32">
        <f>2*(females!CN103-females!CN104)/(females!CN103+females!CN104)</f>
        <v>0.44741429401510752</v>
      </c>
    </row>
    <row r="105" spans="1:92" x14ac:dyDescent="0.25">
      <c r="A105" s="31">
        <f>'2a) male mx'!A105</f>
        <v>102</v>
      </c>
      <c r="B105" s="32">
        <f>2*(females!B104-females!B105)/(females!B104+females!B105)</f>
        <v>0.42857142857142855</v>
      </c>
      <c r="C105" s="32">
        <f>2*(females!C104-females!C105)/(females!C104+females!C105)</f>
        <v>0.47887323943661969</v>
      </c>
      <c r="D105" s="32">
        <f>2*(females!D104-females!D105)/(females!D104+females!D105)</f>
        <v>0.5714285714285714</v>
      </c>
      <c r="E105" s="32">
        <f>2*(females!E104-females!E105)/(females!E104+females!E105)</f>
        <v>0.52631578947368418</v>
      </c>
      <c r="F105" s="32">
        <f>2*(females!F104-females!F105)/(females!F104+females!F105)</f>
        <v>0.44</v>
      </c>
      <c r="G105" s="32">
        <f>2*(females!G104-females!G105)/(females!G104+females!G105)</f>
        <v>0.47619047619047616</v>
      </c>
      <c r="H105" s="32">
        <f>2*(females!H104-females!H105)/(females!H104+females!H105)</f>
        <v>0.54545454545454541</v>
      </c>
      <c r="I105" s="32">
        <f>2*(females!I104-females!I105)/(females!I104+females!I105)</f>
        <v>0.58064516129032262</v>
      </c>
      <c r="J105" s="32">
        <f>2*(females!J104-females!J105)/(females!J104+females!J105)</f>
        <v>0.63829787234042556</v>
      </c>
      <c r="K105" s="32">
        <f>2*(females!K104-females!K105)/(females!K104+females!K105)</f>
        <v>0.5027932960893855</v>
      </c>
      <c r="L105" s="32">
        <f>2*(females!L104-females!L105)/(females!L104+females!L105)</f>
        <v>0.51851851851851849</v>
      </c>
      <c r="M105" s="32">
        <f>2*(females!M104-females!M105)/(females!M104+females!M105)</f>
        <v>0.56310679611650483</v>
      </c>
      <c r="N105" s="32">
        <f>2*(females!N104-females!N105)/(females!N104+females!N105)</f>
        <v>0.59154929577464788</v>
      </c>
      <c r="O105" s="32">
        <f>2*(females!O104-females!O105)/(females!O104+females!O105)</f>
        <v>0.53465346534653468</v>
      </c>
      <c r="P105" s="32">
        <f>2*(females!P104-females!P105)/(females!P104+females!P105)</f>
        <v>0.5714285714285714</v>
      </c>
      <c r="Q105" s="32">
        <f>2*(females!Q104-females!Q105)/(females!Q104+females!Q105)</f>
        <v>0.54263565891472865</v>
      </c>
      <c r="R105" s="32">
        <f>2*(females!R104-females!R105)/(females!R104+females!R105)</f>
        <v>0.53913043478260869</v>
      </c>
      <c r="S105" s="32">
        <f>2*(females!S104-females!S105)/(females!S104+females!S105)</f>
        <v>0.54166666666666663</v>
      </c>
      <c r="T105" s="32">
        <f>2*(females!T104-females!T105)/(females!T104+females!T105)</f>
        <v>0.6</v>
      </c>
      <c r="U105" s="32">
        <f>2*(females!U104-females!U105)/(females!U104+females!U105)</f>
        <v>0.53658536585365857</v>
      </c>
      <c r="V105" s="32">
        <f>2*(females!V104-females!V105)/(females!V104+females!V105)</f>
        <v>0.58823529411764708</v>
      </c>
      <c r="W105" s="32">
        <f>2*(females!W104-females!W105)/(females!W104+females!W105)</f>
        <v>0.63636363636363635</v>
      </c>
      <c r="X105" s="32">
        <f>2*(females!X104-females!X105)/(females!X104+females!X105)</f>
        <v>0.63829787234042556</v>
      </c>
      <c r="Y105" s="32">
        <f>2*(females!Y104-females!Y105)/(females!Y104+females!Y105)</f>
        <v>0.56880733944954132</v>
      </c>
      <c r="Z105" s="32">
        <f>2*(females!Z104-females!Z105)/(females!Z104+females!Z105)</f>
        <v>0.55118110236220474</v>
      </c>
      <c r="AA105" s="32">
        <f>2*(females!AA104-females!AA105)/(females!AA104+females!AA105)</f>
        <v>0.56000000000000005</v>
      </c>
      <c r="AB105" s="32">
        <f>2*(females!AB104-females!AB105)/(females!AB104+females!AB105)</f>
        <v>0.56880733944954132</v>
      </c>
      <c r="AC105" s="32">
        <f>2*(females!AC104-females!AC105)/(females!AC104+females!AC105)</f>
        <v>0.59740259740259738</v>
      </c>
      <c r="AD105" s="32">
        <f>2*(females!AD104-females!AD105)/(females!AD104+females!AD105)</f>
        <v>0.53333333333333333</v>
      </c>
      <c r="AE105" s="32">
        <f>2*(females!AE104-females!AE105)/(females!AE104+females!AE105)</f>
        <v>0.59090909090909094</v>
      </c>
      <c r="AF105" s="32">
        <f>2*(females!AF104-females!AF105)/(females!AF104+females!AF105)</f>
        <v>0.60465116279069764</v>
      </c>
      <c r="AG105" s="32">
        <f>2*(females!AG104-females!AG105)/(females!AG104+females!AG105)</f>
        <v>0.58585858585858586</v>
      </c>
      <c r="AH105" s="32">
        <f>2*(females!AH104-females!AH105)/(females!AH104+females!AH105)</f>
        <v>0.5641025641025641</v>
      </c>
      <c r="AI105" s="32">
        <f>2*(females!AI104-females!AI105)/(females!AI104+females!AI105)</f>
        <v>0.55639097744360899</v>
      </c>
      <c r="AJ105" s="32">
        <f>2*(females!AJ104-females!AJ105)/(females!AJ104+females!AJ105)</f>
        <v>0.5714285714285714</v>
      </c>
      <c r="AK105" s="32">
        <f>2*(females!AK104-females!AK105)/(females!AK104+females!AK105)</f>
        <v>0.58181818181818179</v>
      </c>
      <c r="AL105" s="32">
        <f>2*(females!AL104-females!AL105)/(females!AL104+females!AL105)</f>
        <v>0.54970760233918126</v>
      </c>
      <c r="AM105" s="32">
        <f>2*(females!AM104-females!AM105)/(females!AM104+females!AM105)</f>
        <v>0.53164556962025311</v>
      </c>
      <c r="AN105" s="32">
        <f>2*(females!AN104-females!AN105)/(females!AN104+females!AN105)</f>
        <v>0.56934306569343063</v>
      </c>
      <c r="AO105" s="32">
        <f>2*(females!AO104-females!AO105)/(females!AO104+females!AO105)</f>
        <v>0.53023255813953485</v>
      </c>
      <c r="AP105" s="32">
        <f>2*(females!AP104-females!AP105)/(females!AP104+females!AP105)</f>
        <v>0.532258064516129</v>
      </c>
      <c r="AQ105" s="32">
        <f>2*(females!AQ104-females!AQ105)/(females!AQ104+females!AQ105)</f>
        <v>0.54205607476635509</v>
      </c>
      <c r="AR105" s="32">
        <f>2*(females!AR104-females!AR105)/(females!AR104+females!AR105)</f>
        <v>0.5357142857142857</v>
      </c>
      <c r="AS105" s="32">
        <f>2*(females!AS104-females!AS105)/(females!AS104+females!AS105)</f>
        <v>0.54</v>
      </c>
      <c r="AT105" s="32">
        <f>2*(females!AT104-females!AT105)/(females!AT104+females!AT105)</f>
        <v>0.52631578947368418</v>
      </c>
      <c r="AU105" s="32">
        <f>2*(females!AU104-females!AU105)/(females!AU104+females!AU105)</f>
        <v>0.54143646408839774</v>
      </c>
      <c r="AV105" s="32">
        <f>2*(females!AV104-females!AV105)/(females!AV104+females!AV105)</f>
        <v>0.51388888888888884</v>
      </c>
      <c r="AW105" s="32">
        <f>2*(females!AW104-females!AW105)/(females!AW104+females!AW105)</f>
        <v>0.5714285714285714</v>
      </c>
      <c r="AX105" s="32">
        <f>2*(females!AX104-females!AX105)/(females!AX104+females!AX105)</f>
        <v>0.50909090909090904</v>
      </c>
      <c r="AY105" s="32">
        <f>2*(females!AY104-females!AY105)/(females!AY104+females!AY105)</f>
        <v>0.51301115241635686</v>
      </c>
      <c r="AZ105" s="32">
        <f>2*(females!AZ104-females!AZ105)/(females!AZ104+females!AZ105)</f>
        <v>0.52559726962457343</v>
      </c>
      <c r="BA105" s="32">
        <f>2*(females!BA104-females!BA105)/(females!BA104+females!BA105)</f>
        <v>0.51190476190476186</v>
      </c>
      <c r="BB105" s="32">
        <f>2*(females!BB104-females!BB105)/(females!BB104+females!BB105)</f>
        <v>0.51111111111111107</v>
      </c>
      <c r="BC105" s="32">
        <f>2*(females!BC104-females!BC105)/(females!BC104+females!BC105)</f>
        <v>0.55000000000000004</v>
      </c>
      <c r="BD105" s="32">
        <f>2*(females!BD104-females!BD105)/(females!BD104+females!BD105)</f>
        <v>0.48529411764705882</v>
      </c>
      <c r="BE105" s="32">
        <f>2*(females!BE104-females!BE105)/(females!BE104+females!BE105)</f>
        <v>0.5280898876404494</v>
      </c>
      <c r="BF105" s="32">
        <f>2*(females!BF104-females!BF105)/(females!BF104+females!BF105)</f>
        <v>0.47619047619047616</v>
      </c>
      <c r="BG105" s="32">
        <f>2*(females!BG104-females!BG105)/(females!BG104+females!BG105)</f>
        <v>0.46530612244897956</v>
      </c>
      <c r="BH105" s="32">
        <f>2*(females!BH104-females!BH105)/(females!BH104+females!BH105)</f>
        <v>0.47272727272727272</v>
      </c>
      <c r="BI105" s="32">
        <f>2*(females!BI104-females!BI105)/(females!BI104+females!BI105)</f>
        <v>0.46376811594202899</v>
      </c>
      <c r="BJ105" s="32">
        <f>2*(females!BJ104-females!BJ105)/(females!BJ104+females!BJ105)</f>
        <v>0.46878680800942285</v>
      </c>
      <c r="BK105" s="32">
        <f>2*(females!BK104-females!BK105)/(females!BK104+females!BK105)</f>
        <v>0.50498338870431891</v>
      </c>
      <c r="BL105" s="32">
        <f>2*(females!BL104-females!BL105)/(females!BL104+females!BL105)</f>
        <v>0.44792626728110602</v>
      </c>
      <c r="BM105" s="32">
        <f>2*(females!BM104-females!BM105)/(females!BM104+females!BM105)</f>
        <v>0.4662309368191721</v>
      </c>
      <c r="BN105" s="32">
        <f>2*(females!BN104-females!BN105)/(females!BN104+females!BN105)</f>
        <v>0.4942528735632184</v>
      </c>
      <c r="BO105" s="32">
        <f>2*(females!BO104-females!BO105)/(females!BO104+females!BO105)</f>
        <v>0.46034816247582205</v>
      </c>
      <c r="BP105" s="32">
        <f>2*(females!BP104-females!BP105)/(females!BP104+females!BP105)</f>
        <v>0.48165137614678899</v>
      </c>
      <c r="BQ105" s="32">
        <f>2*(females!BQ104-females!BQ105)/(females!BQ104+females!BQ105)</f>
        <v>0.45951035781544258</v>
      </c>
      <c r="BR105" s="32">
        <f>2*(females!BR104-females!BR105)/(females!BR104+females!BR105)</f>
        <v>0.5180327868852459</v>
      </c>
      <c r="BS105" s="32">
        <f>2*(females!BS104-females!BS105)/(females!BS104+females!BS105)</f>
        <v>0.47027506654835849</v>
      </c>
      <c r="BT105" s="32">
        <f>2*(females!BT104-females!BT105)/(females!BT104+females!BT105)</f>
        <v>0.45731707317073172</v>
      </c>
      <c r="BU105" s="32">
        <f>2*(females!BU104-females!BU105)/(females!BU104+females!BU105)</f>
        <v>0.46716541978387366</v>
      </c>
      <c r="BV105" s="32">
        <f>2*(females!BV104-females!BV105)/(females!BV104+females!BV105)</f>
        <v>0.45410628019323673</v>
      </c>
      <c r="BW105" s="32">
        <f>2*(females!BW104-females!BW105)/(females!BW104+females!BW105)</f>
        <v>0.48390064397424104</v>
      </c>
      <c r="BX105" s="32">
        <f>2*(females!BX104-females!BX105)/(females!BX104+females!BX105)</f>
        <v>0.48151191454396058</v>
      </c>
      <c r="BY105" s="32">
        <f>2*(females!BY104-females!BY105)/(females!BY104+females!BY105)</f>
        <v>0.48919619706136558</v>
      </c>
      <c r="BZ105" s="32">
        <f>2*(females!BZ104-females!BZ105)/(females!BZ104+females!BZ105)</f>
        <v>0.49776984834968779</v>
      </c>
      <c r="CA105" s="32">
        <f>2*(females!CA104-females!CA105)/(females!CA104+females!CA105)</f>
        <v>0.47802197802197804</v>
      </c>
      <c r="CB105" s="32">
        <f>2*(females!CB104-females!CB105)/(females!CB104+females!CB105)</f>
        <v>0.47382198952879578</v>
      </c>
      <c r="CC105" s="32">
        <f>2*(females!CC104-females!CC105)/(females!CC104+females!CC105)</f>
        <v>0.49395017793594304</v>
      </c>
      <c r="CD105" s="32">
        <f>2*(females!CD104-females!CD105)/(females!CD104+females!CD105)</f>
        <v>0.46962616822429909</v>
      </c>
      <c r="CE105" s="32">
        <f>2*(females!CE104-females!CE105)/(females!CE104+females!CE105)</f>
        <v>0.48882870683818552</v>
      </c>
      <c r="CF105" s="32">
        <f>2*(females!CF104-females!CF105)/(females!CF104+females!CF105)</f>
        <v>0.49151477058453802</v>
      </c>
      <c r="CG105" s="32">
        <f>2*(females!CG104-females!CG105)/(females!CG104+females!CG105)</f>
        <v>0.46895844022575678</v>
      </c>
      <c r="CH105" s="32">
        <f>2*(females!CH104-females!CH105)/(females!CH104+females!CH105)</f>
        <v>0.46068455134135061</v>
      </c>
      <c r="CI105" s="32">
        <f>2*(females!CI104-females!CI105)/(females!CI104+females!CI105)</f>
        <v>0.47272727272727272</v>
      </c>
      <c r="CJ105" s="32">
        <f>2*(females!CJ104-females!CJ105)/(females!CJ104+females!CJ105)</f>
        <v>0.48801742919389979</v>
      </c>
      <c r="CK105" s="32">
        <f>2*(females!CK104-females!CK105)/(females!CK104+females!CK105)</f>
        <v>0.49912331969608414</v>
      </c>
      <c r="CL105" s="32">
        <f>2*(females!CL104-females!CL105)/(females!CL104+females!CL105)</f>
        <v>0.47325475974614689</v>
      </c>
      <c r="CM105" s="32">
        <f>2*(females!CM104-females!CM105)/(females!CM104+females!CM105)</f>
        <v>0.47713004484304933</v>
      </c>
      <c r="CN105" s="32">
        <f>2*(females!CN104-females!CN105)/(females!CN104+females!CN105)</f>
        <v>0.48558139534883721</v>
      </c>
    </row>
    <row r="106" spans="1:92" x14ac:dyDescent="0.25">
      <c r="A106" s="31">
        <f>'2a) male mx'!A106</f>
        <v>103</v>
      </c>
      <c r="B106" s="32">
        <f>2*(females!B105-females!B106)/(females!B105+females!B106)</f>
        <v>0.44444444444444442</v>
      </c>
      <c r="C106" s="32">
        <f>2*(females!C105-females!C106)/(females!C105+females!C106)</f>
        <v>0.51162790697674421</v>
      </c>
      <c r="D106" s="32">
        <f>2*(females!D105-females!D106)/(females!D105+females!D106)</f>
        <v>0.60869565217391308</v>
      </c>
      <c r="E106" s="32">
        <f>2*(females!E105-females!E106)/(females!E105+females!E106)</f>
        <v>0.54545454545454541</v>
      </c>
      <c r="F106" s="32">
        <f>2*(females!F105-females!F106)/(females!F105+females!F106)</f>
        <v>0.47619047619047616</v>
      </c>
      <c r="G106" s="32">
        <f>2*(females!G105-females!G106)/(females!G105+females!G106)</f>
        <v>0.5168539325842697</v>
      </c>
      <c r="H106" s="32">
        <f>2*(females!H105-females!H106)/(females!H105+females!H106)</f>
        <v>0.54545454545454541</v>
      </c>
      <c r="I106" s="32">
        <f>2*(females!I105-females!I106)/(females!I105+females!I106)</f>
        <v>0.58823529411764708</v>
      </c>
      <c r="J106" s="32">
        <f>2*(females!J105-females!J106)/(females!J105+females!J106)</f>
        <v>0.56000000000000005</v>
      </c>
      <c r="K106" s="32">
        <f>2*(females!K105-females!K106)/(females!K105+females!K106)</f>
        <v>0.52830188679245282</v>
      </c>
      <c r="L106" s="32">
        <f>2*(females!L105-females!L106)/(females!L105+females!L106)</f>
        <v>0.53164556962025311</v>
      </c>
      <c r="M106" s="32">
        <f>2*(females!M105-females!M106)/(females!M105+females!M106)</f>
        <v>0.59649122807017541</v>
      </c>
      <c r="N106" s="32">
        <f>2*(females!N105-females!N106)/(females!N105+females!N106)</f>
        <v>0.63157894736842102</v>
      </c>
      <c r="O106" s="32">
        <f>2*(females!O105-females!O106)/(females!O105+females!O106)</f>
        <v>0.55172413793103448</v>
      </c>
      <c r="P106" s="32">
        <f>2*(females!P105-females!P106)/(females!P105+females!P106)</f>
        <v>0.55319148936170215</v>
      </c>
      <c r="Q106" s="32">
        <f>2*(females!Q105-females!Q106)/(females!Q105+females!Q106)</f>
        <v>0.54054054054054057</v>
      </c>
      <c r="R106" s="32">
        <f>2*(females!R105-females!R106)/(females!R105+females!R106)</f>
        <v>0.58461538461538465</v>
      </c>
      <c r="S106" s="32">
        <f>2*(females!S105-females!S106)/(females!S105+females!S106)</f>
        <v>0.59259259259259256</v>
      </c>
      <c r="T106" s="32">
        <f>2*(females!T105-females!T106)/(females!T105+females!T106)</f>
        <v>0.66666666666666663</v>
      </c>
      <c r="U106" s="32">
        <f>2*(females!U105-females!U106)/(females!U105+females!U106)</f>
        <v>0.5714285714285714</v>
      </c>
      <c r="V106" s="32">
        <f>2*(females!V105-females!V106)/(females!V105+females!V106)</f>
        <v>0.59459459459459463</v>
      </c>
      <c r="W106" s="32">
        <f>2*(females!W105-females!W106)/(females!W105+females!W106)</f>
        <v>0.60869565217391308</v>
      </c>
      <c r="X106" s="32">
        <f>2*(females!X105-females!X106)/(females!X105+females!X106)</f>
        <v>0.66666666666666663</v>
      </c>
      <c r="Y106" s="32">
        <f>2*(females!Y105-females!Y106)/(females!Y105+females!Y106)</f>
        <v>0.6</v>
      </c>
      <c r="Z106" s="32">
        <f>2*(females!Z105-females!Z106)/(females!Z105+females!Z106)</f>
        <v>0.55555555555555558</v>
      </c>
      <c r="AA106" s="32">
        <f>2*(females!AA105-females!AA106)/(females!AA105+females!AA106)</f>
        <v>0.61818181818181817</v>
      </c>
      <c r="AB106" s="32">
        <f>2*(females!AB105-females!AB106)/(females!AB105+females!AB106)</f>
        <v>0.6</v>
      </c>
      <c r="AC106" s="32">
        <f>2*(females!AC105-females!AC106)/(females!AC105+females!AC106)</f>
        <v>0.63414634146341464</v>
      </c>
      <c r="AD106" s="32">
        <f>2*(females!AD105-females!AD106)/(females!AD105+females!AD106)</f>
        <v>0.55813953488372092</v>
      </c>
      <c r="AE106" s="32">
        <f>2*(females!AE105-females!AE106)/(females!AE105+females!AE106)</f>
        <v>0.63829787234042556</v>
      </c>
      <c r="AF106" s="32">
        <f>2*(females!AF105-females!AF106)/(females!AF105+females!AF106)</f>
        <v>0.60869565217391308</v>
      </c>
      <c r="AG106" s="32">
        <f>2*(females!AG105-females!AG106)/(females!AG105+females!AG106)</f>
        <v>0.59259259259259256</v>
      </c>
      <c r="AH106" s="32">
        <f>2*(females!AH105-females!AH106)/(females!AH105+females!AH106)</f>
        <v>0.625</v>
      </c>
      <c r="AI106" s="32">
        <f>2*(females!AI105-females!AI106)/(females!AI105+females!AI106)</f>
        <v>0.59459459459459463</v>
      </c>
      <c r="AJ106" s="32">
        <f>2*(females!AJ105-females!AJ106)/(females!AJ105+females!AJ106)</f>
        <v>0.59740259740259738</v>
      </c>
      <c r="AK106" s="32">
        <f>2*(females!AK105-females!AK106)/(females!AK105+females!AK106)</f>
        <v>0.6</v>
      </c>
      <c r="AL106" s="32">
        <f>2*(females!AL105-females!AL106)/(females!AL105+females!AL106)</f>
        <v>0.58333333333333337</v>
      </c>
      <c r="AM106" s="32">
        <f>2*(females!AM105-females!AM106)/(females!AM105+females!AM106)</f>
        <v>0.55882352941176472</v>
      </c>
      <c r="AN106" s="32">
        <f>2*(females!AN105-females!AN106)/(females!AN105+females!AN106)</f>
        <v>0.61333333333333329</v>
      </c>
      <c r="AO106" s="32">
        <f>2*(females!AO105-females!AO106)/(females!AO105+females!AO106)</f>
        <v>0.56910569105691056</v>
      </c>
      <c r="AP106" s="32">
        <f>2*(females!AP105-females!AP106)/(females!AP105+females!AP106)</f>
        <v>0.56338028169014087</v>
      </c>
      <c r="AQ106" s="32">
        <f>2*(females!AQ105-females!AQ106)/(females!AQ105+females!AQ106)</f>
        <v>0.57851239669421484</v>
      </c>
      <c r="AR106" s="32">
        <f>2*(females!AR105-females!AR106)/(females!AR105+females!AR106)</f>
        <v>0.5625</v>
      </c>
      <c r="AS106" s="32">
        <f>2*(females!AS105-females!AS106)/(females!AS105+females!AS106)</f>
        <v>0.56140350877192979</v>
      </c>
      <c r="AT106" s="32">
        <f>2*(females!AT105-females!AT106)/(females!AT105+females!AT106)</f>
        <v>0.54545454545454541</v>
      </c>
      <c r="AU106" s="32">
        <f>2*(females!AU105-females!AU106)/(females!AU105+females!AU106)</f>
        <v>0.56310679611650483</v>
      </c>
      <c r="AV106" s="32">
        <f>2*(females!AV105-females!AV106)/(females!AV105+females!AV106)</f>
        <v>0.54761904761904767</v>
      </c>
      <c r="AW106" s="32">
        <f>2*(females!AW105-females!AW106)/(females!AW105+females!AW106)</f>
        <v>0.58823529411764708</v>
      </c>
      <c r="AX106" s="32">
        <f>2*(females!AX105-females!AX106)/(females!AX105+females!AX106)</f>
        <v>0.53608247422680411</v>
      </c>
      <c r="AY106" s="32">
        <f>2*(females!AY105-females!AY106)/(females!AY105+females!AY106)</f>
        <v>0.53164556962025311</v>
      </c>
      <c r="AZ106" s="32">
        <f>2*(females!AZ105-females!AZ106)/(females!AZ105+females!AZ106)</f>
        <v>0.54117647058823526</v>
      </c>
      <c r="BA106" s="32">
        <f>2*(females!BA105-females!BA106)/(females!BA105+females!BA106)</f>
        <v>0.53807106598984766</v>
      </c>
      <c r="BB106" s="32">
        <f>2*(females!BB105-females!BB106)/(females!BB105+females!BB106)</f>
        <v>0.54028436018957349</v>
      </c>
      <c r="BC106" s="32">
        <f>2*(females!BC105-females!BC106)/(females!BC105+females!BC106)</f>
        <v>0.57777777777777772</v>
      </c>
      <c r="BD106" s="32">
        <f>2*(females!BD105-females!BD106)/(females!BD105+females!BD106)</f>
        <v>0.51219512195121952</v>
      </c>
      <c r="BE106" s="32">
        <f>2*(females!BE105-females!BE106)/(females!BE105+females!BE106)</f>
        <v>0.55609756097560981</v>
      </c>
      <c r="BF106" s="32">
        <f>2*(females!BF105-females!BF106)/(females!BF105+females!BF106)</f>
        <v>0.5</v>
      </c>
      <c r="BG106" s="32">
        <f>2*(females!BG105-females!BG106)/(females!BG105+females!BG106)</f>
        <v>0.49557522123893805</v>
      </c>
      <c r="BH106" s="32">
        <f>2*(females!BH105-females!BH106)/(females!BH105+females!BH106)</f>
        <v>0.50212765957446803</v>
      </c>
      <c r="BI106" s="32">
        <f>2*(females!BI105-females!BI106)/(females!BI105+females!BI106)</f>
        <v>0.49411764705882355</v>
      </c>
      <c r="BJ106" s="32">
        <f>2*(females!BJ105-females!BJ106)/(females!BJ105+females!BJ106)</f>
        <v>0.49520153550863721</v>
      </c>
      <c r="BK106" s="32">
        <f>2*(females!BK105-females!BK106)/(females!BK105+females!BK106)</f>
        <v>0.53521126760563376</v>
      </c>
      <c r="BL106" s="32">
        <f>2*(females!BL105-females!BL106)/(females!BL105+females!BL106)</f>
        <v>0.47283406754772395</v>
      </c>
      <c r="BM106" s="32">
        <f>2*(females!BM105-females!BM106)/(females!BM105+females!BM106)</f>
        <v>0.49645390070921985</v>
      </c>
      <c r="BN106" s="32">
        <f>2*(females!BN105-females!BN106)/(females!BN105+females!BN106)</f>
        <v>0.51923076923076927</v>
      </c>
      <c r="BO106" s="32">
        <f>2*(females!BO105-females!BO106)/(females!BO105+females!BO106)</f>
        <v>0.49139280125195617</v>
      </c>
      <c r="BP106" s="32">
        <f>2*(females!BP105-females!BP106)/(females!BP105+females!BP106)</f>
        <v>0.51233396584440227</v>
      </c>
      <c r="BQ106" s="32">
        <f>2*(females!BQ105-females!BQ106)/(females!BQ105+females!BQ106)</f>
        <v>0.49010654490106542</v>
      </c>
      <c r="BR106" s="32">
        <f>2*(females!BR105-females!BR106)/(females!BR105+females!BR106)</f>
        <v>0.5536723163841808</v>
      </c>
      <c r="BS106" s="32">
        <f>2*(females!BS105-females!BS106)/(females!BS105+females!BS106)</f>
        <v>0.50217706821480401</v>
      </c>
      <c r="BT106" s="32">
        <f>2*(females!BT105-females!BT106)/(females!BT105+females!BT106)</f>
        <v>0.48954489544895446</v>
      </c>
      <c r="BU106" s="32">
        <f>2*(females!BU105-females!BU106)/(females!BU105+females!BU106)</f>
        <v>0.49864498644986449</v>
      </c>
      <c r="BV106" s="32">
        <f>2*(females!BV105-females!BV106)/(females!BV105+females!BV106)</f>
        <v>0.48612652608213097</v>
      </c>
      <c r="BW106" s="32">
        <f>2*(females!BW105-females!BW106)/(females!BW105+females!BW106)</f>
        <v>0.51987767584097855</v>
      </c>
      <c r="BX106" s="32">
        <f>2*(females!BX105-females!BX106)/(females!BX105+females!BX106)</f>
        <v>0.51428571428571423</v>
      </c>
      <c r="BY106" s="32">
        <f>2*(females!BY105-females!BY106)/(females!BY105+females!BY106)</f>
        <v>0.52601156069364163</v>
      </c>
      <c r="BZ106" s="32">
        <f>2*(females!BZ105-females!BZ106)/(females!BZ105+females!BZ106)</f>
        <v>0.53233082706766921</v>
      </c>
      <c r="CA106" s="32">
        <f>2*(females!CA105-females!CA106)/(females!CA105+females!CA106)</f>
        <v>0.51247165532879824</v>
      </c>
      <c r="CB106" s="32">
        <f>2*(females!CB105-females!CB106)/(females!CB105+females!CB106)</f>
        <v>0.50752688172043015</v>
      </c>
      <c r="CC106" s="32">
        <f>2*(females!CC105-females!CC106)/(females!CC105+females!CC106)</f>
        <v>0.52807646356033455</v>
      </c>
      <c r="CD106" s="32">
        <f>2*(females!CD105-females!CD106)/(females!CD105+females!CD106)</f>
        <v>0.5047801147227533</v>
      </c>
      <c r="CE106" s="32">
        <f>2*(females!CE105-females!CE106)/(females!CE105+females!CE106)</f>
        <v>0.52488687782805432</v>
      </c>
      <c r="CF106" s="32">
        <f>2*(females!CF105-females!CF106)/(females!CF105+females!CF106)</f>
        <v>0.52631578947368418</v>
      </c>
      <c r="CG106" s="32">
        <f>2*(females!CG105-females!CG106)/(females!CG105+females!CG106)</f>
        <v>0.50335570469798663</v>
      </c>
      <c r="CH106" s="32">
        <f>2*(females!CH105-females!CH106)/(females!CH105+females!CH106)</f>
        <v>0.49475262368815592</v>
      </c>
      <c r="CI106" s="32">
        <f>2*(females!CI105-females!CI106)/(females!CI105+females!CI106)</f>
        <v>0.50847457627118642</v>
      </c>
      <c r="CJ106" s="32">
        <f>2*(females!CJ105-females!CJ106)/(females!CJ105+females!CJ106)</f>
        <v>0.52593266606005462</v>
      </c>
      <c r="CK106" s="32">
        <f>2*(females!CK105-females!CK106)/(females!CK105+females!CK106)</f>
        <v>0.53504442250740381</v>
      </c>
      <c r="CL106" s="32">
        <f>2*(females!CL105-females!CL106)/(females!CL105+females!CL106)</f>
        <v>0.50968703427719819</v>
      </c>
      <c r="CM106" s="32">
        <f>2*(females!CM105-females!CM106)/(females!CM105+females!CM106)</f>
        <v>0.51369356032568469</v>
      </c>
      <c r="CN106" s="32">
        <f>2*(females!CN105-females!CN106)/(females!CN105+females!CN106)</f>
        <v>0.52207591014717269</v>
      </c>
    </row>
    <row r="107" spans="1:92" x14ac:dyDescent="0.25">
      <c r="A107" s="31">
        <f>'2a) male mx'!A107</f>
        <v>104</v>
      </c>
      <c r="B107" s="32">
        <f>2*(females!B106-females!B107)/(females!B106+females!B107)</f>
        <v>0.47058823529411764</v>
      </c>
      <c r="C107" s="32">
        <f>2*(females!C106-females!C107)/(females!C106+females!C107)</f>
        <v>0.50980392156862742</v>
      </c>
      <c r="D107" s="32">
        <f>2*(females!D106-females!D107)/(females!D106+females!D107)</f>
        <v>0.66666666666666663</v>
      </c>
      <c r="E107" s="32">
        <f>2*(females!E106-females!E107)/(females!E106+females!E107)</f>
        <v>0.58064516129032262</v>
      </c>
      <c r="F107" s="32">
        <f>2*(females!F106-females!F107)/(females!F106+females!F107)</f>
        <v>0.4935064935064935</v>
      </c>
      <c r="G107" s="32">
        <f>2*(females!G106-females!G107)/(females!G106+females!G107)</f>
        <v>0.53846153846153844</v>
      </c>
      <c r="H107" s="32">
        <f>2*(females!H106-females!H107)/(females!H106+females!H107)</f>
        <v>0.66666666666666663</v>
      </c>
      <c r="I107" s="32">
        <f>2*(females!I106-females!I107)/(females!I106+females!I107)</f>
        <v>0.66666666666666663</v>
      </c>
      <c r="J107" s="32">
        <f>2*(females!J106-females!J107)/(females!J106+females!J107)</f>
        <v>0.76923076923076927</v>
      </c>
      <c r="K107" s="32">
        <f>2*(females!K106-females!K107)/(females!K106+females!K107)</f>
        <v>0.55737704918032782</v>
      </c>
      <c r="L107" s="32">
        <f>2*(females!L106-females!L107)/(females!L106+females!L107)</f>
        <v>0.57777777777777772</v>
      </c>
      <c r="M107" s="32">
        <f>2*(females!M106-females!M107)/(females!M106+females!M107)</f>
        <v>0.58064516129032262</v>
      </c>
      <c r="N107" s="32">
        <f>2*(females!N106-females!N107)/(females!N106+females!N107)</f>
        <v>0.6</v>
      </c>
      <c r="O107" s="32">
        <f>2*(females!O106-females!O107)/(females!O106+females!O107)</f>
        <v>0.625</v>
      </c>
      <c r="P107" s="32">
        <f>2*(females!P106-females!P107)/(females!P106+females!P107)</f>
        <v>0.61538461538461542</v>
      </c>
      <c r="Q107" s="32">
        <f>2*(females!Q106-females!Q107)/(females!Q106+females!Q107)</f>
        <v>0.5714285714285714</v>
      </c>
      <c r="R107" s="32">
        <f>2*(females!R106-females!R107)/(females!R106+females!R107)</f>
        <v>0.55555555555555558</v>
      </c>
      <c r="S107" s="32">
        <f>2*(females!S106-females!S107)/(females!S106+females!S107)</f>
        <v>0.62068965517241381</v>
      </c>
      <c r="T107" s="32">
        <f>2*(females!T106-females!T107)/(females!T106+females!T107)</f>
        <v>0.8</v>
      </c>
      <c r="U107" s="32">
        <f>2*(females!U106-females!U107)/(females!U106+females!U107)</f>
        <v>0.5641025641025641</v>
      </c>
      <c r="V107" s="32">
        <f>2*(females!V106-females!V107)/(females!V106+females!V107)</f>
        <v>0.73684210526315785</v>
      </c>
      <c r="W107" s="32">
        <f>2*(females!W106-females!W107)/(females!W106+females!W107)</f>
        <v>0.66666666666666663</v>
      </c>
      <c r="X107" s="32">
        <f>2*(females!X106-females!X107)/(females!X106+females!X107)</f>
        <v>0.66666666666666663</v>
      </c>
      <c r="Y107" s="32">
        <f>2*(females!Y106-females!Y107)/(females!Y106+females!Y107)</f>
        <v>0.625</v>
      </c>
      <c r="Z107" s="32">
        <f>2*(females!Z106-females!Z107)/(females!Z106+females!Z107)</f>
        <v>0.6</v>
      </c>
      <c r="AA107" s="32">
        <f>2*(females!AA106-females!AA107)/(females!AA106+females!AA107)</f>
        <v>0.62068965517241381</v>
      </c>
      <c r="AB107" s="32">
        <f>2*(females!AB106-females!AB107)/(females!AB106+females!AB107)</f>
        <v>0.625</v>
      </c>
      <c r="AC107" s="32">
        <f>2*(females!AC106-females!AC107)/(females!AC106+females!AC107)</f>
        <v>0.66666666666666663</v>
      </c>
      <c r="AD107" s="32">
        <f>2*(females!AD106-females!AD107)/(females!AD106+females!AD107)</f>
        <v>0.58333333333333337</v>
      </c>
      <c r="AE107" s="32">
        <f>2*(females!AE106-females!AE107)/(females!AE106+females!AE107)</f>
        <v>0.66666666666666663</v>
      </c>
      <c r="AF107" s="32">
        <f>2*(females!AF106-females!AF107)/(females!AF106+females!AF107)</f>
        <v>0.66666666666666663</v>
      </c>
      <c r="AG107" s="32">
        <f>2*(females!AG106-females!AG107)/(females!AG106+females!AG107)</f>
        <v>0.62068965517241381</v>
      </c>
      <c r="AH107" s="32">
        <f>2*(females!AH106-females!AH107)/(females!AH106+females!AH107)</f>
        <v>0.58823529411764708</v>
      </c>
      <c r="AI107" s="32">
        <f>2*(females!AI106-females!AI107)/(females!AI106+females!AI107)</f>
        <v>0.6</v>
      </c>
      <c r="AJ107" s="32">
        <f>2*(females!AJ106-females!AJ107)/(females!AJ106+females!AJ107)</f>
        <v>0.63414634146341464</v>
      </c>
      <c r="AK107" s="32">
        <f>2*(females!AK106-females!AK107)/(females!AK106+females!AK107)</f>
        <v>0.625</v>
      </c>
      <c r="AL107" s="32">
        <f>2*(females!AL106-females!AL107)/(females!AL106+females!AL107)</f>
        <v>0.61538461538461542</v>
      </c>
      <c r="AM107" s="32">
        <f>2*(females!AM106-females!AM107)/(females!AM106+females!AM107)</f>
        <v>0.57894736842105265</v>
      </c>
      <c r="AN107" s="32">
        <f>2*(females!AN106-females!AN107)/(females!AN106+females!AN107)</f>
        <v>0.66666666666666663</v>
      </c>
      <c r="AO107" s="32">
        <f>2*(females!AO106-females!AO107)/(females!AO106+females!AO107)</f>
        <v>0.58823529411764708</v>
      </c>
      <c r="AP107" s="32">
        <f>2*(females!AP106-females!AP107)/(females!AP106+females!AP107)</f>
        <v>0.58227848101265822</v>
      </c>
      <c r="AQ107" s="32">
        <f>2*(females!AQ106-females!AQ107)/(females!AQ106+females!AQ107)</f>
        <v>0.60606060606060608</v>
      </c>
      <c r="AR107" s="32">
        <f>2*(females!AR106-females!AR107)/(females!AR106+females!AR107)</f>
        <v>0.59154929577464788</v>
      </c>
      <c r="AS107" s="32">
        <f>2*(females!AS106-females!AS107)/(females!AS106+females!AS107)</f>
        <v>0.60317460317460314</v>
      </c>
      <c r="AT107" s="32">
        <f>2*(females!AT106-females!AT107)/(females!AT106+females!AT107)</f>
        <v>0.5679012345679012</v>
      </c>
      <c r="AU107" s="32">
        <f>2*(females!AU106-females!AU107)/(females!AU106+females!AU107)</f>
        <v>0.59649122807017541</v>
      </c>
      <c r="AV107" s="32">
        <f>2*(females!AV106-females!AV107)/(females!AV106+females!AV107)</f>
        <v>0.56842105263157894</v>
      </c>
      <c r="AW107" s="32">
        <f>2*(females!AW106-females!AW107)/(females!AW106+females!AW107)</f>
        <v>0.66666666666666663</v>
      </c>
      <c r="AX107" s="32">
        <f>2*(females!AX106-females!AX107)/(females!AX106+females!AX107)</f>
        <v>0.55855855855855852</v>
      </c>
      <c r="AY107" s="32">
        <f>2*(females!AY106-females!AY107)/(females!AY106+females!AY107)</f>
        <v>0.57777777777777772</v>
      </c>
      <c r="AZ107" s="32">
        <f>2*(females!AZ106-females!AZ107)/(females!AZ106+females!AZ107)</f>
        <v>0.58333333333333337</v>
      </c>
      <c r="BA107" s="32">
        <f>2*(females!BA106-females!BA107)/(females!BA106+females!BA107)</f>
        <v>0.5714285714285714</v>
      </c>
      <c r="BB107" s="32">
        <f>2*(females!BB106-females!BB107)/(females!BB106+females!BB107)</f>
        <v>0.56666666666666665</v>
      </c>
      <c r="BC107" s="32">
        <f>2*(females!BC106-females!BC107)/(females!BC106+females!BC107)</f>
        <v>0.59459459459459463</v>
      </c>
      <c r="BD107" s="32">
        <f>2*(females!BD106-females!BD107)/(females!BD106+females!BD107)</f>
        <v>0.54166666666666663</v>
      </c>
      <c r="BE107" s="32">
        <f>2*(females!BE106-females!BE107)/(females!BE106+females!BE107)</f>
        <v>0.57391304347826089</v>
      </c>
      <c r="BF107" s="32">
        <f>2*(females!BF106-females!BF107)/(females!BF106+females!BF107)</f>
        <v>0.5374449339207048</v>
      </c>
      <c r="BG107" s="32">
        <f>2*(females!BG106-females!BG107)/(females!BG106+females!BG107)</f>
        <v>0.52788104089219334</v>
      </c>
      <c r="BH107" s="32">
        <f>2*(females!BH106-females!BH107)/(females!BH106+females!BH107)</f>
        <v>0.52329749103942658</v>
      </c>
      <c r="BI107" s="32">
        <f>2*(females!BI106-females!BI107)/(females!BI106+females!BI107)</f>
        <v>0.5180327868852459</v>
      </c>
      <c r="BJ107" s="32">
        <f>2*(females!BJ106-females!BJ107)/(females!BJ106+females!BJ107)</f>
        <v>0.52903225806451615</v>
      </c>
      <c r="BK107" s="32">
        <f>2*(females!BK106-females!BK107)/(females!BK106+females!BK107)</f>
        <v>0.56157635467980294</v>
      </c>
      <c r="BL107" s="32">
        <f>2*(females!BL106-females!BL107)/(females!BL106+females!BL107)</f>
        <v>0.50602409638554213</v>
      </c>
      <c r="BM107" s="32">
        <f>2*(females!BM106-females!BM107)/(females!BM106+females!BM107)</f>
        <v>0.52380952380952384</v>
      </c>
      <c r="BN107" s="32">
        <f>2*(females!BN106-females!BN107)/(females!BN106+females!BN107)</f>
        <v>0.55601659751037347</v>
      </c>
      <c r="BO107" s="32">
        <f>2*(females!BO106-females!BO107)/(females!BO106+females!BO107)</f>
        <v>0.51697127937336818</v>
      </c>
      <c r="BP107" s="32">
        <f>2*(females!BP106-females!BP107)/(females!BP106+females!BP107)</f>
        <v>0.54545454545454541</v>
      </c>
      <c r="BQ107" s="32">
        <f>2*(females!BQ106-females!BQ107)/(females!BQ106+females!BQ107)</f>
        <v>0.51776649746192893</v>
      </c>
      <c r="BR107" s="32">
        <f>2*(females!BR106-females!BR107)/(females!BR106+females!BR107)</f>
        <v>0.58585858585858586</v>
      </c>
      <c r="BS107" s="32">
        <f>2*(females!BS106-females!BS107)/(females!BS106+females!BS107)</f>
        <v>0.53562653562653562</v>
      </c>
      <c r="BT107" s="32">
        <f>2*(females!BT106-females!BT107)/(females!BT106+females!BT107)</f>
        <v>0.52156057494866526</v>
      </c>
      <c r="BU107" s="32">
        <f>2*(females!BU106-females!BU107)/(females!BU106+females!BU107)</f>
        <v>0.52968036529680362</v>
      </c>
      <c r="BV107" s="32">
        <f>2*(females!BV106-females!BV107)/(females!BV106+females!BV107)</f>
        <v>0.51660516605166051</v>
      </c>
      <c r="BW107" s="32">
        <f>2*(females!BW106-females!BW107)/(females!BW106+females!BW107)</f>
        <v>0.54736842105263162</v>
      </c>
      <c r="BX107" s="32">
        <f>2*(females!BX106-females!BX107)/(females!BX106+females!BX107)</f>
        <v>0.54545454545454541</v>
      </c>
      <c r="BY107" s="32">
        <f>2*(females!BY106-females!BY107)/(females!BY106+females!BY107)</f>
        <v>0.55639097744360899</v>
      </c>
      <c r="BZ107" s="32">
        <f>2*(females!BZ106-females!BZ107)/(females!BZ106+females!BZ107)</f>
        <v>0.56842105263157894</v>
      </c>
      <c r="CA107" s="32">
        <f>2*(females!CA106-females!CA107)/(females!CA106+females!CA107)</f>
        <v>0.54757281553398063</v>
      </c>
      <c r="CB107" s="32">
        <f>2*(females!CB106-females!CB107)/(females!CB106+females!CB107)</f>
        <v>0.54212454212454209</v>
      </c>
      <c r="CC107" s="32">
        <f>2*(females!CC106-females!CC107)/(females!CC106+females!CC107)</f>
        <v>0.56666666666666665</v>
      </c>
      <c r="CD107" s="32">
        <f>2*(females!CD106-females!CD107)/(females!CD106+females!CD107)</f>
        <v>0.53896103896103897</v>
      </c>
      <c r="CE107" s="32">
        <f>2*(females!CE106-females!CE107)/(females!CE106+females!CE107)</f>
        <v>0.55686274509803924</v>
      </c>
      <c r="CF107" s="32">
        <f>2*(females!CF106-females!CF107)/(females!CF106+females!CF107)</f>
        <v>0.5641025641025641</v>
      </c>
      <c r="CG107" s="32">
        <f>2*(females!CG106-females!CG107)/(females!CG106+females!CG107)</f>
        <v>0.53769559032716929</v>
      </c>
      <c r="CH107" s="32">
        <f>2*(females!CH106-females!CH107)/(females!CH106+females!CH107)</f>
        <v>0.53215636822194201</v>
      </c>
      <c r="CI107" s="32">
        <f>2*(females!CI106-females!CI107)/(females!CI106+females!CI107)</f>
        <v>0.54545454545454541</v>
      </c>
      <c r="CJ107" s="32">
        <f>2*(females!CJ106-females!CJ107)/(females!CJ106+females!CJ107)</f>
        <v>0.55924170616113744</v>
      </c>
      <c r="CK107" s="32">
        <f>2*(females!CK106-females!CK107)/(females!CK106+females!CK107)</f>
        <v>0.5719237435008665</v>
      </c>
      <c r="CL107" s="32">
        <f>2*(females!CL106-females!CL107)/(females!CL106+females!CL107)</f>
        <v>0.54777070063694266</v>
      </c>
      <c r="CM107" s="32">
        <f>2*(females!CM106-females!CM107)/(females!CM106+females!CM107)</f>
        <v>0.54822335025380708</v>
      </c>
      <c r="CN107" s="32">
        <f>2*(females!CN106-females!CN107)/(females!CN106+females!CN107)</f>
        <v>0.56107382550335572</v>
      </c>
    </row>
    <row r="108" spans="1:92" x14ac:dyDescent="0.25">
      <c r="A108" s="31">
        <f>'2a) male mx'!A108</f>
        <v>105</v>
      </c>
      <c r="B108" s="32">
        <f>IFERROR(2*(females!B107-females!B108)/(females!B107+females!B108),"")</f>
        <v>0.47619047619047616</v>
      </c>
      <c r="C108" s="32">
        <f>IFERROR(2*(females!C107-females!C108)/(females!C107+females!C108),"")</f>
        <v>0.53333333333333333</v>
      </c>
      <c r="D108" s="32">
        <f>IFERROR(2*(females!D107-females!D108)/(females!D107+females!D108),"")</f>
        <v>0.66666666666666663</v>
      </c>
      <c r="E108" s="32">
        <f>IFERROR(2*(females!E107-females!E108)/(females!E107+females!E108),"")</f>
        <v>0.58823529411764708</v>
      </c>
      <c r="F108" s="32">
        <f>IFERROR(2*(females!F107-females!F108)/(females!F107+females!F108),"")</f>
        <v>0.52173913043478259</v>
      </c>
      <c r="G108" s="32">
        <f>IFERROR(2*(females!G107-females!G108)/(females!G107+females!G108),"")</f>
        <v>0.53333333333333333</v>
      </c>
      <c r="H108" s="32">
        <f>IFERROR(2*(females!H107-females!H108)/(females!H107+females!H108),"")</f>
        <v>0.66666666666666663</v>
      </c>
      <c r="I108" s="32">
        <f>IFERROR(2*(females!I107-females!I108)/(females!I107+females!I108),"")</f>
        <v>0.66666666666666663</v>
      </c>
      <c r="J108" s="32">
        <f>IFERROR(2*(females!J107-females!J108)/(females!J107+females!J108),"")</f>
        <v>0.66666666666666663</v>
      </c>
      <c r="K108" s="32">
        <f>IFERROR(2*(females!K107-females!K108)/(females!K107+females!K108),"")</f>
        <v>0.58823529411764708</v>
      </c>
      <c r="L108" s="32">
        <f>IFERROR(2*(females!L107-females!L108)/(females!L107+females!L108),"")</f>
        <v>0.56000000000000005</v>
      </c>
      <c r="M108" s="32">
        <f>IFERROR(2*(females!M107-females!M108)/(females!M107+females!M108),"")</f>
        <v>0.75</v>
      </c>
      <c r="N108" s="32">
        <f>IFERROR(2*(females!N107-females!N108)/(females!N107+females!N108),"")</f>
        <v>0.8</v>
      </c>
      <c r="O108" s="32">
        <f>IFERROR(2*(females!O107-females!O108)/(females!O107+females!O108),"")</f>
        <v>0.58823529411764708</v>
      </c>
      <c r="P108" s="32">
        <f>IFERROR(2*(females!P107-females!P108)/(females!P107+females!P108),"")</f>
        <v>0.5714285714285714</v>
      </c>
      <c r="Q108" s="32">
        <f>IFERROR(2*(females!Q107-females!Q108)/(females!Q107+females!Q108),"")</f>
        <v>0.60869565217391308</v>
      </c>
      <c r="R108" s="32">
        <f>IFERROR(2*(females!R107-females!R108)/(females!R107+females!R108),"")</f>
        <v>0.6</v>
      </c>
      <c r="S108" s="32">
        <f>IFERROR(2*(females!S107-females!S108)/(females!S107+females!S108),"")</f>
        <v>0.66666666666666663</v>
      </c>
      <c r="T108" s="32">
        <f>IFERROR(2*(females!T107-females!T108)/(females!T107+females!T108),"")</f>
        <v>0.4</v>
      </c>
      <c r="U108" s="32">
        <f>IFERROR(2*(females!U107-females!U108)/(females!U107+females!U108),"")</f>
        <v>0.66666666666666663</v>
      </c>
      <c r="V108" s="32">
        <f>IFERROR(2*(females!V107-females!V108)/(females!V107+females!V108),"")</f>
        <v>0.66666666666666663</v>
      </c>
      <c r="W108" s="32">
        <f>IFERROR(2*(females!W107-females!W108)/(females!W107+females!W108),"")</f>
        <v>0.66666666666666663</v>
      </c>
      <c r="X108" s="32">
        <f>IFERROR(2*(females!X107-females!X108)/(females!X107+females!X108),"")</f>
        <v>0.66666666666666663</v>
      </c>
      <c r="Y108" s="32">
        <f>IFERROR(2*(females!Y107-females!Y108)/(females!Y107+females!Y108),"")</f>
        <v>0.58823529411764708</v>
      </c>
      <c r="Z108" s="32">
        <f>IFERROR(2*(females!Z107-females!Z108)/(females!Z107+females!Z108),"")</f>
        <v>0.66666666666666663</v>
      </c>
      <c r="AA108" s="32">
        <f>IFERROR(2*(females!AA107-females!AA108)/(females!AA107+females!AA108),"")</f>
        <v>0.66666666666666663</v>
      </c>
      <c r="AB108" s="32">
        <f>IFERROR(2*(females!AB107-females!AB108)/(females!AB107+females!AB108),"")</f>
        <v>0.58823529411764708</v>
      </c>
      <c r="AC108" s="32">
        <f>IFERROR(2*(females!AC107-females!AC108)/(females!AC107+females!AC108),"")</f>
        <v>0.54545454545454541</v>
      </c>
      <c r="AD108" s="32">
        <f>IFERROR(2*(females!AD107-females!AD108)/(females!AD107+females!AD108),"")</f>
        <v>0.61538461538461542</v>
      </c>
      <c r="AE108" s="32">
        <f>IFERROR(2*(females!AE107-females!AE108)/(females!AE107+females!AE108),"")</f>
        <v>0.66666666666666663</v>
      </c>
      <c r="AF108" s="32">
        <f>IFERROR(2*(females!AF107-females!AF108)/(females!AF107+females!AF108),"")</f>
        <v>0.66666666666666663</v>
      </c>
      <c r="AG108" s="32">
        <f>IFERROR(2*(females!AG107-females!AG108)/(females!AG107+females!AG108),"")</f>
        <v>0.66666666666666663</v>
      </c>
      <c r="AH108" s="32">
        <f>IFERROR(2*(females!AH107-females!AH108)/(females!AH107+females!AH108),"")</f>
        <v>0.66666666666666663</v>
      </c>
      <c r="AI108" s="32">
        <f>IFERROR(2*(females!AI107-females!AI108)/(females!AI107+females!AI108),"")</f>
        <v>0.66666666666666663</v>
      </c>
      <c r="AJ108" s="32">
        <f>IFERROR(2*(females!AJ107-females!AJ108)/(females!AJ107+females!AJ108),"")</f>
        <v>0.66666666666666663</v>
      </c>
      <c r="AK108" s="32">
        <f>IFERROR(2*(females!AK107-females!AK108)/(females!AK107+females!AK108),"")</f>
        <v>0.75</v>
      </c>
      <c r="AL108" s="32">
        <f>IFERROR(2*(females!AL107-females!AL108)/(females!AL107+females!AL108),"")</f>
        <v>0.5714285714285714</v>
      </c>
      <c r="AM108" s="32">
        <f>IFERROR(2*(females!AM107-females!AM108)/(females!AM107+females!AM108),"")</f>
        <v>0.63414634146341464</v>
      </c>
      <c r="AN108" s="32">
        <f>IFERROR(2*(females!AN107-females!AN108)/(females!AN107+females!AN108),"")</f>
        <v>0.6</v>
      </c>
      <c r="AO108" s="32">
        <f>IFERROR(2*(females!AO107-females!AO108)/(females!AO107+females!AO108),"")</f>
        <v>0.59459459459459463</v>
      </c>
      <c r="AP108" s="32">
        <f>IFERROR(2*(females!AP107-females!AP108)/(females!AP107+females!AP108),"")</f>
        <v>0.60465116279069764</v>
      </c>
      <c r="AQ108" s="32">
        <f>IFERROR(2*(females!AQ107-females!AQ108)/(females!AQ107+females!AQ108),"")</f>
        <v>0.62857142857142856</v>
      </c>
      <c r="AR108" s="32">
        <f>IFERROR(2*(females!AR107-females!AR108)/(females!AR107+females!AR108),"")</f>
        <v>0.63157894736842102</v>
      </c>
      <c r="AS108" s="32">
        <f>IFERROR(2*(females!AS107-females!AS108)/(females!AS107+females!AS108),"")</f>
        <v>0.58823529411764708</v>
      </c>
      <c r="AT108" s="32">
        <f>IFERROR(2*(females!AT107-females!AT108)/(females!AT107+females!AT108),"")</f>
        <v>0.63636363636363635</v>
      </c>
      <c r="AU108" s="32">
        <f>IFERROR(2*(females!AU107-females!AU108)/(females!AU107+females!AU108),"")</f>
        <v>0.58064516129032262</v>
      </c>
      <c r="AV108" s="32">
        <f>IFERROR(2*(females!AV107-females!AV108)/(females!AV107+females!AV108),"")</f>
        <v>0.61538461538461542</v>
      </c>
      <c r="AW108" s="32">
        <f>IFERROR(2*(females!AW107-females!AW108)/(females!AW107+females!AW108),"")</f>
        <v>0.60869565217391308</v>
      </c>
      <c r="AX108" s="32">
        <f>IFERROR(2*(females!AX107-females!AX108)/(females!AX107+females!AX108),"")</f>
        <v>0.58064516129032262</v>
      </c>
      <c r="AY108" s="32">
        <f>IFERROR(2*(females!AY107-females!AY108)/(females!AY107+females!AY108),"")</f>
        <v>0.61224489795918369</v>
      </c>
      <c r="AZ108" s="32">
        <f>IFERROR(2*(females!AZ107-females!AZ108)/(females!AZ107+females!AZ108),"")</f>
        <v>0.61538461538461542</v>
      </c>
      <c r="BA108" s="32">
        <f>IFERROR(2*(females!BA107-females!BA108)/(females!BA107+females!BA108),"")</f>
        <v>0.58064516129032262</v>
      </c>
      <c r="BB108" s="32">
        <f>IFERROR(2*(females!BB107-females!BB108)/(females!BB107+females!BB108),"")</f>
        <v>0.60606060606060608</v>
      </c>
      <c r="BC108" s="32">
        <f>IFERROR(2*(females!BC107-females!BC108)/(females!BC107+females!BC108),"")</f>
        <v>0.66666666666666663</v>
      </c>
      <c r="BD108" s="32">
        <f>IFERROR(2*(females!BD107-females!BD108)/(females!BD107+females!BD108),"")</f>
        <v>0.56880733944954132</v>
      </c>
      <c r="BE108" s="32">
        <f>IFERROR(2*(females!BE107-females!BE108)/(females!BE107+females!BE108),"")</f>
        <v>0.60317460317460314</v>
      </c>
      <c r="BF108" s="32">
        <f>IFERROR(2*(females!BF107-females!BF108)/(females!BF107+females!BF108),"")</f>
        <v>0.55384615384615388</v>
      </c>
      <c r="BG108" s="32">
        <f>IFERROR(2*(females!BG107-females!BG108)/(females!BG107+females!BG108),"")</f>
        <v>0.55483870967741933</v>
      </c>
      <c r="BH108" s="32">
        <f>IFERROR(2*(females!BH107-females!BH108)/(females!BH107+females!BH108),"")</f>
        <v>0.55900621118012417</v>
      </c>
      <c r="BI108" s="32">
        <f>IFERROR(2*(females!BI107-females!BI108)/(females!BI107+females!BI108),"")</f>
        <v>0.5536723163841808</v>
      </c>
      <c r="BJ108" s="32">
        <f>IFERROR(2*(females!BJ107-females!BJ108)/(females!BJ107+females!BJ108),"")</f>
        <v>0.54748603351955305</v>
      </c>
      <c r="BK108" s="32">
        <f>IFERROR(2*(females!BK107-females!BK108)/(females!BK107+females!BK108),"")</f>
        <v>0.6071428571428571</v>
      </c>
      <c r="BL108" s="32">
        <f>IFERROR(2*(females!BL107-females!BL108)/(females!BL107+females!BL108),"")</f>
        <v>0.53061224489795922</v>
      </c>
      <c r="BM108" s="32">
        <f>IFERROR(2*(females!BM107-females!BM108)/(females!BM107+females!BM108),"")</f>
        <v>0.55670103092783507</v>
      </c>
      <c r="BN108" s="32">
        <f>IFERROR(2*(females!BN107-females!BN108)/(females!BN107+females!BN108),"")</f>
        <v>0.57777777777777772</v>
      </c>
      <c r="BO108" s="32">
        <f>IFERROR(2*(females!BO107-females!BO108)/(females!BO107+females!BO108),"")</f>
        <v>0.547085201793722</v>
      </c>
      <c r="BP108" s="32">
        <f>IFERROR(2*(females!BP107-females!BP108)/(females!BP107+females!BP108),"")</f>
        <v>0.57471264367816088</v>
      </c>
      <c r="BQ108" s="32">
        <f>IFERROR(2*(females!BQ107-females!BQ108)/(females!BQ107+females!BQ108),"")</f>
        <v>0.55021834061135366</v>
      </c>
      <c r="BR108" s="32">
        <f>IFERROR(2*(females!BR107-females!BR108)/(females!BR107+females!BR108),"")</f>
        <v>0.61682242990654201</v>
      </c>
      <c r="BS108" s="32">
        <f>IFERROR(2*(females!BS107-females!BS108)/(females!BS107+females!BS108),"")</f>
        <v>0.56896551724137934</v>
      </c>
      <c r="BT108" s="32">
        <f>IFERROR(2*(females!BT107-females!BT108)/(females!BT107+females!BT108),"")</f>
        <v>0.54416961130742048</v>
      </c>
      <c r="BU108" s="32">
        <f>IFERROR(2*(females!BU107-females!BU108)/(females!BU107+females!BU108),"")</f>
        <v>0.55555555555555558</v>
      </c>
      <c r="BV108" s="32">
        <f>IFERROR(2*(females!BV107-females!BV108)/(females!BV107+females!BV108),"")</f>
        <v>0.55238095238095242</v>
      </c>
      <c r="BW108" s="32">
        <f>IFERROR(2*(females!BW107-females!BW108)/(females!BW107+females!BW108),"")</f>
        <v>0.57943925233644855</v>
      </c>
      <c r="BX108" s="32">
        <f>IFERROR(2*(females!BX107-females!BX108)/(females!BX107+females!BX108),"")</f>
        <v>0.57851239669421484</v>
      </c>
      <c r="BY108" s="32">
        <f>IFERROR(2*(females!BY107-females!BY108)/(females!BY107+females!BY108),"")</f>
        <v>0.59459459459459463</v>
      </c>
      <c r="BZ108" s="32">
        <f>IFERROR(2*(females!BZ107-females!BZ108)/(females!BZ107+females!BZ108),"")</f>
        <v>0.60287081339712922</v>
      </c>
      <c r="CA108" s="32">
        <f>IFERROR(2*(females!CA107-females!CA108)/(females!CA107+females!CA108),"")</f>
        <v>0.57931034482758625</v>
      </c>
      <c r="CB108" s="32">
        <f>IFERROR(2*(females!CB107-females!CB108)/(females!CB107+females!CB108),"")</f>
        <v>0.57605177993527512</v>
      </c>
      <c r="CC108" s="32">
        <f>IFERROR(2*(females!CC107-females!CC108)/(females!CC107+females!CC108),"")</f>
        <v>0.5962264150943396</v>
      </c>
      <c r="CD108" s="32">
        <f>IFERROR(2*(females!CD107-females!CD108)/(females!CD107+females!CD108),"")</f>
        <v>0.5714285714285714</v>
      </c>
      <c r="CE108" s="32">
        <f>IFERROR(2*(females!CE107-females!CE108)/(females!CE107+females!CE108),"")</f>
        <v>0.59154929577464788</v>
      </c>
      <c r="CF108" s="32">
        <f>IFERROR(2*(females!CF107-females!CF108)/(females!CF107+females!CF108),"")</f>
        <v>0.59602649006622521</v>
      </c>
      <c r="CG108" s="32">
        <f>IFERROR(2*(females!CG107-females!CG108)/(females!CG107+females!CG108),"")</f>
        <v>0.5764411027568922</v>
      </c>
      <c r="CH108" s="32">
        <f>IFERROR(2*(females!CH107-females!CH108)/(females!CH107+females!CH108),"")</f>
        <v>0.56387665198237891</v>
      </c>
      <c r="CI108" s="32">
        <f>IFERROR(2*(females!CI107-females!CI108)/(females!CI107+females!CI108),"")</f>
        <v>0.58190709046454769</v>
      </c>
      <c r="CJ108" s="32">
        <f>IFERROR(2*(females!CJ107-females!CJ108)/(females!CJ107+females!CJ108),"")</f>
        <v>0.59829059829059827</v>
      </c>
      <c r="CK108" s="32">
        <f>IFERROR(2*(females!CK107-females!CK108)/(females!CK107+females!CK108),"")</f>
        <v>0.60759493670886078</v>
      </c>
      <c r="CL108" s="32">
        <f>IFERROR(2*(females!CL107-females!CL108)/(females!CL107+females!CL108),"")</f>
        <v>0.579185520361991</v>
      </c>
      <c r="CM108" s="32">
        <f>IFERROR(2*(females!CM107-females!CM108)/(females!CM107+females!CM108),"")</f>
        <v>0.58823529411764708</v>
      </c>
      <c r="CN108" s="32">
        <f>IFERROR(2*(females!CN107-females!CN108)/(females!CN107+females!CN108),"")</f>
        <v>0.59564164648910412</v>
      </c>
    </row>
    <row r="109" spans="1:92" x14ac:dyDescent="0.25">
      <c r="A109" s="31">
        <f>'2a) male mx'!A109</f>
        <v>106</v>
      </c>
      <c r="B109" s="32">
        <f>IFERROR(2*(females!B108-females!B109)/(females!B108+females!B109),"")</f>
        <v>0.52631578947368418</v>
      </c>
      <c r="C109" s="32">
        <f>IFERROR(2*(females!C108-females!C109)/(females!C108+females!C109),"")</f>
        <v>0.58823529411764708</v>
      </c>
      <c r="D109" s="32">
        <f>IFERROR(2*(females!D108-females!D109)/(females!D108+females!D109),"")</f>
        <v>0.66666666666666663</v>
      </c>
      <c r="E109" s="32">
        <f>IFERROR(2*(females!E108-females!E109)/(females!E108+females!E109),"")</f>
        <v>0.66666666666666663</v>
      </c>
      <c r="F109" s="32">
        <f>IFERROR(2*(females!F108-females!F109)/(females!F108+females!F109),"")</f>
        <v>0.51851851851851849</v>
      </c>
      <c r="G109" s="32">
        <f>IFERROR(2*(females!G108-females!G109)/(females!G108+females!G109),"")</f>
        <v>0.58823529411764708</v>
      </c>
      <c r="H109" s="32">
        <f>IFERROR(2*(females!H108-females!H109)/(females!H108+females!H109),"")</f>
        <v>0.66666666666666663</v>
      </c>
      <c r="I109" s="32">
        <f>IFERROR(2*(females!I108-females!I109)/(females!I108+females!I109),"")</f>
        <v>0.4</v>
      </c>
      <c r="J109" s="32">
        <f>IFERROR(2*(females!J108-females!J109)/(females!J108+females!J109),"")</f>
        <v>0.66666666666666663</v>
      </c>
      <c r="K109" s="32">
        <f>IFERROR(2*(females!K108-females!K109)/(females!K108+females!K109),"")</f>
        <v>0.66666666666666663</v>
      </c>
      <c r="L109" s="32">
        <f>IFERROR(2*(females!L108-females!L109)/(females!L108+females!L109),"")</f>
        <v>0.76923076923076927</v>
      </c>
      <c r="M109" s="32">
        <f>IFERROR(2*(females!M108-females!M109)/(females!M108+females!M109),"")</f>
        <v>0.5</v>
      </c>
      <c r="N109" s="32">
        <f>IFERROR(2*(females!N108-females!N109)/(females!N108+females!N109),"")</f>
        <v>0.4</v>
      </c>
      <c r="O109" s="32">
        <f>IFERROR(2*(females!O108-females!O109)/(females!O108+females!O109),"")</f>
        <v>0.66666666666666663</v>
      </c>
      <c r="P109" s="32">
        <f>IFERROR(2*(females!P108-females!P109)/(females!P108+females!P109),"")</f>
        <v>0.8571428571428571</v>
      </c>
      <c r="Q109" s="32">
        <f>IFERROR(2*(females!Q108-females!Q109)/(females!Q108+females!Q109),"")</f>
        <v>0.66666666666666663</v>
      </c>
      <c r="R109" s="32">
        <f>IFERROR(2*(females!R108-females!R109)/(females!R108+females!R109),"")</f>
        <v>0.8</v>
      </c>
      <c r="S109" s="32">
        <f>IFERROR(2*(females!S108-females!S109)/(females!S108+females!S109),"")</f>
        <v>0.5</v>
      </c>
      <c r="T109" s="32">
        <f>IFERROR(2*(females!T108-females!T109)/(females!T108+females!T109),"")</f>
        <v>0.66666666666666663</v>
      </c>
      <c r="U109" s="32">
        <f>IFERROR(2*(females!U108-females!U109)/(females!U108+females!U109),"")</f>
        <v>0.54545454545454541</v>
      </c>
      <c r="V109" s="32">
        <f>IFERROR(2*(females!V108-females!V109)/(females!V108+females!V109),"")</f>
        <v>0.4</v>
      </c>
      <c r="W109" s="32">
        <f>IFERROR(2*(females!W108-females!W109)/(females!W108+females!W109),"")</f>
        <v>0.66666666666666663</v>
      </c>
      <c r="X109" s="32">
        <f>IFERROR(2*(females!X108-females!X109)/(females!X108+females!X109),"")</f>
        <v>0.66666666666666663</v>
      </c>
      <c r="Y109" s="32">
        <f>IFERROR(2*(females!Y108-females!Y109)/(females!Y108+females!Y109),"")</f>
        <v>0.66666666666666663</v>
      </c>
      <c r="Z109" s="32">
        <f>IFERROR(2*(females!Z108-females!Z109)/(females!Z108+females!Z109),"")</f>
        <v>0.54545454545454541</v>
      </c>
      <c r="AA109" s="32">
        <f>IFERROR(2*(females!AA108-females!AA109)/(females!AA108+females!AA109),"")</f>
        <v>0.5</v>
      </c>
      <c r="AB109" s="32">
        <f>IFERROR(2*(females!AB108-females!AB109)/(females!AB108+females!AB109),"")</f>
        <v>0.66666666666666663</v>
      </c>
      <c r="AC109" s="32">
        <f>IFERROR(2*(females!AC108-females!AC109)/(females!AC108+females!AC109),"")</f>
        <v>0.66666666666666663</v>
      </c>
      <c r="AD109" s="32">
        <f>IFERROR(2*(females!AD108-females!AD109)/(females!AD108+females!AD109),"")</f>
        <v>0.76923076923076927</v>
      </c>
      <c r="AE109" s="32">
        <f>IFERROR(2*(females!AE108-females!AE109)/(females!AE108+females!AE109),"")</f>
        <v>0.66666666666666663</v>
      </c>
      <c r="AF109" s="32">
        <f>IFERROR(2*(females!AF108-females!AF109)/(females!AF108+females!AF109),"")</f>
        <v>0.66666666666666663</v>
      </c>
      <c r="AG109" s="32">
        <f>IFERROR(2*(females!AG108-females!AG109)/(females!AG108+females!AG109),"")</f>
        <v>0.8571428571428571</v>
      </c>
      <c r="AH109" s="32">
        <f>IFERROR(2*(females!AH108-females!AH109)/(females!AH108+females!AH109),"")</f>
        <v>0.66666666666666663</v>
      </c>
      <c r="AI109" s="32">
        <f>IFERROR(2*(females!AI108-females!AI109)/(females!AI108+females!AI109),"")</f>
        <v>0.8</v>
      </c>
      <c r="AJ109" s="32">
        <f>IFERROR(2*(females!AJ108-females!AJ109)/(females!AJ108+females!AJ109),"")</f>
        <v>0.54545454545454541</v>
      </c>
      <c r="AK109" s="32">
        <f>IFERROR(2*(females!AK108-females!AK109)/(females!AK108+females!AK109),"")</f>
        <v>0.5</v>
      </c>
      <c r="AL109" s="32">
        <f>IFERROR(2*(females!AL108-females!AL109)/(females!AL108+females!AL109),"")</f>
        <v>0.66666666666666663</v>
      </c>
      <c r="AM109" s="32">
        <f>IFERROR(2*(females!AM108-females!AM109)/(females!AM108+females!AM109),"")</f>
        <v>0.66666666666666663</v>
      </c>
      <c r="AN109" s="32">
        <f>IFERROR(2*(females!AN108-females!AN109)/(females!AN108+females!AN109),"")</f>
        <v>0.8</v>
      </c>
      <c r="AO109" s="32">
        <f>IFERROR(2*(females!AO108-females!AO109)/(females!AO108+females!AO109),"")</f>
        <v>0.6</v>
      </c>
      <c r="AP109" s="32">
        <f>IFERROR(2*(females!AP108-females!AP109)/(females!AP108+females!AP109),"")</f>
        <v>0.72727272727272729</v>
      </c>
      <c r="AQ109" s="32">
        <f>IFERROR(2*(females!AQ108-females!AQ109)/(females!AQ108+females!AQ109),"")</f>
        <v>0.66666666666666663</v>
      </c>
      <c r="AR109" s="32">
        <f>IFERROR(2*(females!AR108-females!AR109)/(females!AR108+females!AR109),"")</f>
        <v>0.6</v>
      </c>
      <c r="AS109" s="32">
        <f>IFERROR(2*(females!AS108-females!AS109)/(females!AS108+females!AS109),"")</f>
        <v>0.66666666666666663</v>
      </c>
      <c r="AT109" s="32">
        <f>IFERROR(2*(females!AT108-females!AT109)/(females!AT108+females!AT109),"")</f>
        <v>0.60869565217391308</v>
      </c>
      <c r="AU109" s="32">
        <f>IFERROR(2*(females!AU108-females!AU109)/(females!AU108+females!AU109),"")</f>
        <v>0.75</v>
      </c>
      <c r="AV109" s="32">
        <f>IFERROR(2*(females!AV108-females!AV109)/(females!AV108+females!AV109),"")</f>
        <v>0.5714285714285714</v>
      </c>
      <c r="AW109" s="32">
        <f>IFERROR(2*(females!AW108-females!AW109)/(females!AW108+females!AW109),"")</f>
        <v>0.66666666666666663</v>
      </c>
      <c r="AX109" s="32">
        <f>IFERROR(2*(females!AX108-females!AX109)/(females!AX108+females!AX109),"")</f>
        <v>0.66666666666666663</v>
      </c>
      <c r="AY109" s="32">
        <f>IFERROR(2*(females!AY108-females!AY109)/(females!AY108+females!AY109),"")</f>
        <v>0.61538461538461542</v>
      </c>
      <c r="AZ109" s="32">
        <f>IFERROR(2*(females!AZ108-females!AZ109)/(females!AZ108+females!AZ109),"")</f>
        <v>0.66666666666666663</v>
      </c>
      <c r="BA109" s="32">
        <f>IFERROR(2*(females!BA108-females!BA109)/(females!BA108+females!BA109),"")</f>
        <v>0.66666666666666663</v>
      </c>
      <c r="BB109" s="32">
        <f>IFERROR(2*(females!BB108-females!BB109)/(females!BB108+females!BB109),"")</f>
        <v>0.62857142857142856</v>
      </c>
      <c r="BC109" s="32">
        <f>IFERROR(2*(females!BC108-females!BC109)/(females!BC108+females!BC109),"")</f>
        <v>0.6</v>
      </c>
      <c r="BD109" s="32">
        <f>IFERROR(2*(females!BD108-females!BD109)/(females!BD108+females!BD109),"")</f>
        <v>0.6</v>
      </c>
      <c r="BE109" s="32">
        <f>IFERROR(2*(females!BE108-females!BE109)/(females!BE108+females!BE109),"")</f>
        <v>0.66666666666666663</v>
      </c>
      <c r="BF109" s="32">
        <f>IFERROR(2*(females!BF108-females!BF109)/(females!BF108+females!BF109),"")</f>
        <v>0.57534246575342463</v>
      </c>
      <c r="BG109" s="32">
        <f>IFERROR(2*(females!BG108-females!BG109)/(females!BG108+females!BG109),"")</f>
        <v>0.57471264367816088</v>
      </c>
      <c r="BH109" s="32">
        <f>IFERROR(2*(females!BH108-females!BH109)/(females!BH108+females!BH109),"")</f>
        <v>0.57777777777777772</v>
      </c>
      <c r="BI109" s="32">
        <f>IFERROR(2*(females!BI108-females!BI109)/(females!BI108+females!BI109),"")</f>
        <v>0.58585858585858586</v>
      </c>
      <c r="BJ109" s="32">
        <f>IFERROR(2*(females!BJ108-females!BJ109)/(females!BJ108+females!BJ109),"")</f>
        <v>0.6</v>
      </c>
      <c r="BK109" s="32">
        <f>IFERROR(2*(females!BK108-females!BK109)/(females!BK108+females!BK109),"")</f>
        <v>0.6</v>
      </c>
      <c r="BL109" s="32">
        <f>IFERROR(2*(females!BL108-females!BL109)/(females!BL108+females!BL109),"")</f>
        <v>0.5714285714285714</v>
      </c>
      <c r="BM109" s="32">
        <f>IFERROR(2*(females!BM108-females!BM109)/(females!BM108+females!BM109),"")</f>
        <v>0.56880733944954132</v>
      </c>
      <c r="BN109" s="32">
        <f>IFERROR(2*(females!BN108-females!BN109)/(females!BN108+females!BN109),"")</f>
        <v>0.63013698630136983</v>
      </c>
      <c r="BO109" s="32">
        <f>IFERROR(2*(females!BO108-females!BO109)/(females!BO108+females!BO109),"")</f>
        <v>0.59199999999999997</v>
      </c>
      <c r="BP109" s="32">
        <f>IFERROR(2*(females!BP108-females!BP109)/(females!BP108+females!BP109),"")</f>
        <v>0.61052631578947369</v>
      </c>
      <c r="BQ109" s="32">
        <f>IFERROR(2*(females!BQ108-females!BQ109)/(females!BQ108+females!BQ109),"")</f>
        <v>0.5736434108527132</v>
      </c>
      <c r="BR109" s="32">
        <f>IFERROR(2*(females!BR108-females!BR109)/(females!BR108+females!BR109),"")</f>
        <v>0.6428571428571429</v>
      </c>
      <c r="BS109" s="32">
        <f>IFERROR(2*(females!BS108-females!BS109)/(females!BS108+females!BS109),"")</f>
        <v>0.59375</v>
      </c>
      <c r="BT109" s="32">
        <f>IFERROR(2*(females!BT108-females!BT109)/(females!BT108+females!BT109),"")</f>
        <v>0.5911949685534591</v>
      </c>
      <c r="BU109" s="32">
        <f>IFERROR(2*(females!BU108-females!BU109)/(females!BU108+females!BU109),"")</f>
        <v>0.6</v>
      </c>
      <c r="BV109" s="32">
        <f>IFERROR(2*(females!BV108-females!BV109)/(females!BV108+females!BV109),"")</f>
        <v>0.57627118644067798</v>
      </c>
      <c r="BW109" s="32">
        <f>IFERROR(2*(females!BW108-females!BW109)/(females!BW108+females!BW109),"")</f>
        <v>0.62068965517241381</v>
      </c>
      <c r="BX109" s="32">
        <f>IFERROR(2*(females!BX108-females!BX109)/(females!BX108+females!BX109),"")</f>
        <v>0.60606060606060608</v>
      </c>
      <c r="BY109" s="32">
        <f>IFERROR(2*(females!BY108-females!BY109)/(females!BY108+females!BY109),"")</f>
        <v>0.62184873949579833</v>
      </c>
      <c r="BZ109" s="32">
        <f>IFERROR(2*(females!BZ108-females!BZ109)/(females!BZ108+females!BZ109),"")</f>
        <v>0.63063063063063063</v>
      </c>
      <c r="CA109" s="32">
        <f>IFERROR(2*(females!CA108-females!CA109)/(females!CA108+females!CA109),"")</f>
        <v>0.60759493670886078</v>
      </c>
      <c r="CB109" s="32">
        <f>IFERROR(2*(females!CB108-females!CB109)/(females!CB108+females!CB109),"")</f>
        <v>0.60355029585798814</v>
      </c>
      <c r="CC109" s="32">
        <f>IFERROR(2*(females!CC108-females!CC109)/(females!CC108+females!CC109),"")</f>
        <v>0.63829787234042556</v>
      </c>
      <c r="CD109" s="32">
        <f>IFERROR(2*(females!CD108-females!CD109)/(females!CD108+females!CD109),"")</f>
        <v>0.60416666666666663</v>
      </c>
      <c r="CE109" s="32">
        <f>IFERROR(2*(females!CE108-females!CE109)/(females!CE108+females!CE109),"")</f>
        <v>0.63157894736842102</v>
      </c>
      <c r="CF109" s="32">
        <f>IFERROR(2*(females!CF108-females!CF109)/(females!CF108+females!CF109),"")</f>
        <v>0.63354037267080743</v>
      </c>
      <c r="CG109" s="32">
        <f>IFERROR(2*(females!CG108-females!CG109)/(females!CG108+females!CG109),"")</f>
        <v>0.60550458715596334</v>
      </c>
      <c r="CH109" s="32">
        <f>IFERROR(2*(females!CH108-females!CH109)/(females!CH108+females!CH109),"")</f>
        <v>0.59760956175298807</v>
      </c>
      <c r="CI109" s="32">
        <f>IFERROR(2*(females!CI108-females!CI109)/(females!CI108+females!CI109),"")</f>
        <v>0.61261261261261257</v>
      </c>
      <c r="CJ109" s="32">
        <f>IFERROR(2*(females!CJ108-females!CJ109)/(females!CJ108+females!CJ109),"")</f>
        <v>0.63101604278074863</v>
      </c>
      <c r="CK109" s="32">
        <f>IFERROR(2*(females!CK108-females!CK109)/(females!CK108+females!CK109),"")</f>
        <v>0.6506024096385542</v>
      </c>
      <c r="CL109" s="32">
        <f>IFERROR(2*(females!CL108-females!CL109)/(females!CL108+females!CL109),"")</f>
        <v>0.6166666666666667</v>
      </c>
      <c r="CM109" s="32">
        <f>IFERROR(2*(females!CM108-females!CM109)/(females!CM108+females!CM109),"")</f>
        <v>0.62184873949579833</v>
      </c>
      <c r="CN109" s="32">
        <f>IFERROR(2*(females!CN108-females!CN109)/(females!CN108+females!CN109),"")</f>
        <v>0.6244343891402715</v>
      </c>
    </row>
    <row r="110" spans="1:92" x14ac:dyDescent="0.25">
      <c r="A110" s="31">
        <f>'2a) male mx'!A110</f>
        <v>107</v>
      </c>
      <c r="B110" s="32">
        <f>IFERROR(2*(females!B109-females!B110)/(females!B109+females!B110),"")</f>
        <v>0.54545454545454541</v>
      </c>
      <c r="C110" s="32">
        <f>IFERROR(2*(females!C109-females!C110)/(females!C109+females!C110),"")</f>
        <v>0.66666666666666663</v>
      </c>
      <c r="D110" s="32">
        <f>IFERROR(2*(females!D109-females!D110)/(females!D109+females!D110),"")</f>
        <v>2</v>
      </c>
      <c r="E110" s="32">
        <f>IFERROR(2*(females!E109-females!E110)/(females!E109+females!E110),"")</f>
        <v>0.4</v>
      </c>
      <c r="F110" s="32">
        <f>IFERROR(2*(females!F109-females!F110)/(females!F109+females!F110),"")</f>
        <v>0.5</v>
      </c>
      <c r="G110" s="32">
        <f>IFERROR(2*(females!G109-females!G110)/(females!G109+females!G110),"")</f>
        <v>0.66666666666666663</v>
      </c>
      <c r="H110" s="32">
        <f>IFERROR(2*(females!H109-females!H110)/(females!H109+females!H110),"")</f>
        <v>0.66666666666666663</v>
      </c>
      <c r="I110" s="32">
        <f>IFERROR(2*(females!I109-females!I110)/(females!I109+females!I110),"")</f>
        <v>0.66666666666666663</v>
      </c>
      <c r="J110" s="32">
        <f>IFERROR(2*(females!J109-females!J110)/(females!J109+females!J110),"")</f>
        <v>2</v>
      </c>
      <c r="K110" s="32">
        <f>IFERROR(2*(females!K109-females!K110)/(females!K109+females!K110),"")</f>
        <v>0.66666666666666663</v>
      </c>
      <c r="L110" s="32">
        <f>IFERROR(2*(females!L109-females!L110)/(females!L109+females!L110),"")</f>
        <v>0.66666666666666663</v>
      </c>
      <c r="M110" s="32">
        <f>IFERROR(2*(females!M109-females!M110)/(females!M109+females!M110),"")</f>
        <v>1</v>
      </c>
      <c r="N110" s="32">
        <f>IFERROR(2*(females!N109-females!N110)/(females!N109+females!N110),"")</f>
        <v>0.66666666666666663</v>
      </c>
      <c r="O110" s="32">
        <f>IFERROR(2*(females!O109-females!O110)/(females!O109+females!O110),"")</f>
        <v>0.4</v>
      </c>
      <c r="P110" s="32">
        <f>IFERROR(2*(females!P109-females!P110)/(females!P109+females!P110),"")</f>
        <v>0.66666666666666663</v>
      </c>
      <c r="Q110" s="32">
        <f>IFERROR(2*(females!Q109-females!Q110)/(females!Q109+females!Q110),"")</f>
        <v>0.66666666666666663</v>
      </c>
      <c r="R110" s="32">
        <f>IFERROR(2*(females!R109-females!R110)/(females!R109+females!R110),"")</f>
        <v>0.4</v>
      </c>
      <c r="S110" s="32">
        <f>IFERROR(2*(females!S109-females!S110)/(females!S109+females!S110),"")</f>
        <v>1</v>
      </c>
      <c r="T110" s="32">
        <f>IFERROR(2*(females!T109-females!T110)/(females!T109+females!T110),"")</f>
        <v>2</v>
      </c>
      <c r="U110" s="32">
        <f>IFERROR(2*(females!U109-females!U110)/(females!U109+females!U110),"")</f>
        <v>0.66666666666666663</v>
      </c>
      <c r="V110" s="32">
        <f>IFERROR(2*(females!V109-females!V110)/(females!V109+females!V110),"")</f>
        <v>0.66666666666666663</v>
      </c>
      <c r="W110" s="32">
        <f>IFERROR(2*(females!W109-females!W110)/(females!W109+females!W110),"")</f>
        <v>2</v>
      </c>
      <c r="X110" s="32">
        <f>IFERROR(2*(females!X109-females!X110)/(females!X109+females!X110),"")</f>
        <v>2</v>
      </c>
      <c r="Y110" s="32">
        <f>IFERROR(2*(females!Y109-females!Y110)/(females!Y109+females!Y110),"")</f>
        <v>1</v>
      </c>
      <c r="Z110" s="32">
        <f>IFERROR(2*(females!Z109-females!Z110)/(females!Z109+females!Z110),"")</f>
        <v>0.66666666666666663</v>
      </c>
      <c r="AA110" s="32">
        <f>IFERROR(2*(females!AA109-females!AA110)/(females!AA109+females!AA110),"")</f>
        <v>1</v>
      </c>
      <c r="AB110" s="32">
        <f>IFERROR(2*(females!AB109-females!AB110)/(females!AB109+females!AB110),"")</f>
        <v>1</v>
      </c>
      <c r="AC110" s="32">
        <f>IFERROR(2*(females!AC109-females!AC110)/(females!AC109+females!AC110),"")</f>
        <v>0.66666666666666663</v>
      </c>
      <c r="AD110" s="32">
        <f>IFERROR(2*(females!AD109-females!AD110)/(females!AD109+females!AD110),"")</f>
        <v>0.66666666666666663</v>
      </c>
      <c r="AE110" s="32">
        <f>IFERROR(2*(females!AE109-females!AE110)/(females!AE109+females!AE110),"")</f>
        <v>0.66666666666666663</v>
      </c>
      <c r="AF110" s="32">
        <f>IFERROR(2*(females!AF109-females!AF110)/(females!AF109+females!AF110),"")</f>
        <v>0.66666666666666663</v>
      </c>
      <c r="AG110" s="32">
        <f>IFERROR(2*(females!AG109-females!AG110)/(females!AG109+females!AG110),"")</f>
        <v>0.66666666666666663</v>
      </c>
      <c r="AH110" s="32">
        <f>IFERROR(2*(females!AH109-females!AH110)/(females!AH109+females!AH110),"")</f>
        <v>1</v>
      </c>
      <c r="AI110" s="32">
        <f>IFERROR(2*(females!AI109-females!AI110)/(females!AI109+females!AI110),"")</f>
        <v>0.4</v>
      </c>
      <c r="AJ110" s="32">
        <f>IFERROR(2*(females!AJ109-females!AJ110)/(females!AJ109+females!AJ110),"")</f>
        <v>0.66666666666666663</v>
      </c>
      <c r="AK110" s="32">
        <f>IFERROR(2*(females!AK109-females!AK110)/(females!AK109+females!AK110),"")</f>
        <v>1</v>
      </c>
      <c r="AL110" s="32">
        <f>IFERROR(2*(females!AL109-females!AL110)/(females!AL109+females!AL110),"")</f>
        <v>0.8571428571428571</v>
      </c>
      <c r="AM110" s="32">
        <f>IFERROR(2*(females!AM109-females!AM110)/(females!AM109+females!AM110),"")</f>
        <v>0.54545454545454541</v>
      </c>
      <c r="AN110" s="32">
        <f>IFERROR(2*(females!AN109-females!AN110)/(females!AN109+females!AN110),"")</f>
        <v>0.4</v>
      </c>
      <c r="AO110" s="32">
        <f>IFERROR(2*(females!AO109-females!AO110)/(females!AO109+females!AO110),"")</f>
        <v>0.8</v>
      </c>
      <c r="AP110" s="32">
        <f>IFERROR(2*(females!AP109-females!AP110)/(females!AP109+females!AP110),"")</f>
        <v>0.54545454545454541</v>
      </c>
      <c r="AQ110" s="32">
        <f>IFERROR(2*(females!AQ109-females!AQ110)/(females!AQ109+females!AQ110),"")</f>
        <v>0.66666666666666663</v>
      </c>
      <c r="AR110" s="32">
        <f>IFERROR(2*(females!AR109-females!AR110)/(females!AR109+females!AR110),"")</f>
        <v>0.8</v>
      </c>
      <c r="AS110" s="32">
        <f>IFERROR(2*(females!AS109-females!AS110)/(females!AS109+females!AS110),"")</f>
        <v>0.66666666666666663</v>
      </c>
      <c r="AT110" s="32">
        <f>IFERROR(2*(females!AT109-females!AT110)/(females!AT109+females!AT110),"")</f>
        <v>0.66666666666666663</v>
      </c>
      <c r="AU110" s="32">
        <f>IFERROR(2*(females!AU109-females!AU110)/(females!AU109+females!AU110),"")</f>
        <v>0.5</v>
      </c>
      <c r="AV110" s="32">
        <f>IFERROR(2*(females!AV109-females!AV110)/(females!AV109+females!AV110),"")</f>
        <v>0.66666666666666663</v>
      </c>
      <c r="AW110" s="32">
        <f>IFERROR(2*(females!AW109-females!AW110)/(females!AW109+females!AW110),"")</f>
        <v>0.66666666666666663</v>
      </c>
      <c r="AX110" s="32">
        <f>IFERROR(2*(females!AX109-females!AX110)/(females!AX109+females!AX110),"")</f>
        <v>0.58823529411764708</v>
      </c>
      <c r="AY110" s="32">
        <f>IFERROR(2*(females!AY109-females!AY110)/(females!AY109+females!AY110),"")</f>
        <v>0.5714285714285714</v>
      </c>
      <c r="AZ110" s="32">
        <f>IFERROR(2*(females!AZ109-females!AZ110)/(females!AZ109+females!AZ110),"")</f>
        <v>0.5714285714285714</v>
      </c>
      <c r="BA110" s="32">
        <f>IFERROR(2*(females!BA109-females!BA110)/(females!BA109+females!BA110),"")</f>
        <v>0.58823529411764708</v>
      </c>
      <c r="BB110" s="32">
        <f>IFERROR(2*(females!BB109-females!BB110)/(females!BB109+females!BB110),"")</f>
        <v>0.66666666666666663</v>
      </c>
      <c r="BC110" s="32">
        <f>IFERROR(2*(females!BC109-females!BC110)/(females!BC109+females!BC110),"")</f>
        <v>0.8</v>
      </c>
      <c r="BD110" s="32">
        <f>IFERROR(2*(females!BD109-females!BD110)/(females!BD109+females!BD110),"")</f>
        <v>0.625</v>
      </c>
      <c r="BE110" s="32">
        <f>IFERROR(2*(females!BE109-females!BE110)/(females!BE109+females!BE110),"")</f>
        <v>0.58823529411764708</v>
      </c>
      <c r="BF110" s="32">
        <f>IFERROR(2*(females!BF109-females!BF110)/(females!BF109+females!BF110),"")</f>
        <v>0.6</v>
      </c>
      <c r="BG110" s="32">
        <f>IFERROR(2*(females!BG109-females!BG110)/(females!BG109+females!BG110),"")</f>
        <v>0.58333333333333337</v>
      </c>
      <c r="BH110" s="32">
        <f>IFERROR(2*(females!BH109-females!BH110)/(females!BH109+females!BH110),"")</f>
        <v>0.61224489795918369</v>
      </c>
      <c r="BI110" s="32">
        <f>IFERROR(2*(females!BI109-females!BI110)/(females!BI109+females!BI110),"")</f>
        <v>0.59259259259259256</v>
      </c>
      <c r="BJ110" s="32">
        <f>IFERROR(2*(females!BJ109-females!BJ110)/(females!BJ109+females!BJ110),"")</f>
        <v>0.59259259259259256</v>
      </c>
      <c r="BK110" s="32">
        <f>IFERROR(2*(females!BK109-females!BK110)/(females!BK109+females!BK110),"")</f>
        <v>0.70967741935483875</v>
      </c>
      <c r="BL110" s="32">
        <f>IFERROR(2*(females!BL109-females!BL110)/(females!BL109+females!BL110),"")</f>
        <v>0.59740259740259738</v>
      </c>
      <c r="BM110" s="32">
        <f>IFERROR(2*(females!BM109-females!BM110)/(females!BM109+females!BM110),"")</f>
        <v>0.64406779661016944</v>
      </c>
      <c r="BN110" s="32">
        <f>IFERROR(2*(females!BN109-females!BN110)/(females!BN109+females!BN110),"")</f>
        <v>0.63157894736842102</v>
      </c>
      <c r="BO110" s="32">
        <f>IFERROR(2*(females!BO109-females!BO110)/(females!BO109+females!BO110),"")</f>
        <v>0.58823529411764708</v>
      </c>
      <c r="BP110" s="32">
        <f>IFERROR(2*(females!BP109-females!BP110)/(females!BP109+females!BP110),"")</f>
        <v>0.64</v>
      </c>
      <c r="BQ110" s="32">
        <f>IFERROR(2*(females!BQ109-females!BQ110)/(females!BQ109+females!BQ110),"")</f>
        <v>0.62857142857142856</v>
      </c>
      <c r="BR110" s="32">
        <f>IFERROR(2*(females!BR109-females!BR110)/(females!BR109+females!BR110),"")</f>
        <v>0.62068965517241381</v>
      </c>
      <c r="BS110" s="32">
        <f>IFERROR(2*(females!BS109-females!BS110)/(females!BS109+females!BS110),"")</f>
        <v>0.60869565217391308</v>
      </c>
      <c r="BT110" s="32">
        <f>IFERROR(2*(females!BT109-females!BT110)/(females!BT109+females!BT110),"")</f>
        <v>0.60465116279069764</v>
      </c>
      <c r="BU110" s="32">
        <f>IFERROR(2*(females!BU109-females!BU110)/(females!BU109+females!BU110),"")</f>
        <v>0.61333333333333329</v>
      </c>
      <c r="BV110" s="32">
        <f>IFERROR(2*(females!BV109-females!BV110)/(females!BV109+females!BV110),"")</f>
        <v>0.59793814432989689</v>
      </c>
      <c r="BW110" s="32">
        <f>IFERROR(2*(females!BW109-females!BW110)/(females!BW109+females!BW110),"")</f>
        <v>0.62295081967213117</v>
      </c>
      <c r="BX110" s="32">
        <f>IFERROR(2*(females!BX109-females!BX110)/(females!BX109+females!BX110),"")</f>
        <v>0.66666666666666663</v>
      </c>
      <c r="BY110" s="32">
        <f>IFERROR(2*(females!BY109-females!BY110)/(females!BY109+females!BY110),"")</f>
        <v>0.64516129032258063</v>
      </c>
      <c r="BZ110" s="32">
        <f>IFERROR(2*(females!BZ109-females!BZ110)/(females!BZ109+females!BZ110),"")</f>
        <v>0.66666666666666663</v>
      </c>
      <c r="CA110" s="32">
        <f>IFERROR(2*(females!CA109-females!CA110)/(females!CA109+females!CA110),"")</f>
        <v>0.6506024096385542</v>
      </c>
      <c r="CB110" s="32">
        <f>IFERROR(2*(females!CB109-females!CB110)/(females!CB109+females!CB110),"")</f>
        <v>0.651685393258427</v>
      </c>
      <c r="CC110" s="32">
        <f>IFERROR(2*(females!CC109-females!CC110)/(females!CC109+females!CC110),"")</f>
        <v>0.66666666666666663</v>
      </c>
      <c r="CD110" s="32">
        <f>IFERROR(2*(females!CD109-females!CD110)/(females!CD109+females!CD110),"")</f>
        <v>0.62745098039215685</v>
      </c>
      <c r="CE110" s="32">
        <f>IFERROR(2*(females!CE109-females!CE110)/(females!CE109+females!CE110),"")</f>
        <v>0.66666666666666663</v>
      </c>
      <c r="CF110" s="32">
        <f>IFERROR(2*(females!CF109-females!CF110)/(females!CF109+females!CF110),"")</f>
        <v>0.6506024096385542</v>
      </c>
      <c r="CG110" s="32">
        <f>IFERROR(2*(females!CG109-females!CG110)/(females!CG109+females!CG110),"")</f>
        <v>0.64347826086956517</v>
      </c>
      <c r="CH110" s="32">
        <f>IFERROR(2*(females!CH109-females!CH110)/(females!CH109+females!CH110),"")</f>
        <v>0.62686567164179108</v>
      </c>
      <c r="CI110" s="32">
        <f>IFERROR(2*(females!CI109-females!CI110)/(females!CI109+females!CI110),"")</f>
        <v>0.65517241379310343</v>
      </c>
      <c r="CJ110" s="32">
        <f>IFERROR(2*(females!CJ109-females!CJ110)/(females!CJ109+females!CJ110),"")</f>
        <v>0.66666666666666663</v>
      </c>
      <c r="CK110" s="32">
        <f>IFERROR(2*(females!CK109-females!CK110)/(females!CK109+females!CK110),"")</f>
        <v>0.66666666666666663</v>
      </c>
      <c r="CL110" s="32">
        <f>IFERROR(2*(females!CL109-females!CL110)/(females!CL109+females!CL110),"")</f>
        <v>0.65600000000000003</v>
      </c>
      <c r="CM110" s="32">
        <f>IFERROR(2*(females!CM109-females!CM110)/(females!CM109+females!CM110),"")</f>
        <v>0.64516129032258063</v>
      </c>
      <c r="CN110" s="32">
        <f>IFERROR(2*(females!CN109-females!CN110)/(females!CN109+females!CN110),"")</f>
        <v>0.66666666666666663</v>
      </c>
    </row>
    <row r="111" spans="1:92" x14ac:dyDescent="0.25">
      <c r="A111" s="31">
        <f>'2a) male mx'!A111</f>
        <v>108</v>
      </c>
      <c r="B111" s="32">
        <f>IFERROR(2*(females!B110-females!B111)/(females!B110+females!B111),"")</f>
        <v>0.46153846153846156</v>
      </c>
      <c r="C111" s="32">
        <f>IFERROR(2*(females!C110-females!C111)/(females!C110+females!C111),"")</f>
        <v>0.4</v>
      </c>
      <c r="D111" s="32" t="str">
        <f>IFERROR(2*(females!D110-females!D111)/(females!D110+females!D111),"")</f>
        <v/>
      </c>
      <c r="E111" s="32">
        <f>IFERROR(2*(females!E110-females!E111)/(females!E110+females!E111),"")</f>
        <v>0.66666666666666663</v>
      </c>
      <c r="F111" s="32">
        <f>IFERROR(2*(females!F110-females!F111)/(females!F110+females!F111),"")</f>
        <v>0.66666666666666663</v>
      </c>
      <c r="G111" s="32">
        <f>IFERROR(2*(females!G110-females!G111)/(females!G110+females!G111),"")</f>
        <v>0.4</v>
      </c>
      <c r="H111" s="32">
        <f>IFERROR(2*(females!H110-females!H111)/(females!H110+females!H111),"")</f>
        <v>0</v>
      </c>
      <c r="I111" s="32">
        <f>IFERROR(2*(females!I110-females!I111)/(females!I110+females!I111),"")</f>
        <v>2</v>
      </c>
      <c r="J111" s="32" t="str">
        <f>IFERROR(2*(females!J110-females!J111)/(females!J110+females!J111),"")</f>
        <v/>
      </c>
      <c r="K111" s="32">
        <f>IFERROR(2*(females!K110-females!K111)/(females!K110+females!K111),"")</f>
        <v>0.4</v>
      </c>
      <c r="L111" s="32">
        <f>IFERROR(2*(females!L110-females!L111)/(females!L110+females!L111),"")</f>
        <v>0.66666666666666663</v>
      </c>
      <c r="M111" s="32">
        <f>IFERROR(2*(females!M110-females!M111)/(females!M110+females!M111),"")</f>
        <v>0</v>
      </c>
      <c r="N111" s="32">
        <f>IFERROR(2*(females!N110-females!N111)/(females!N110+females!N111),"")</f>
        <v>2</v>
      </c>
      <c r="O111" s="32">
        <f>IFERROR(2*(females!O110-females!O111)/(females!O110+females!O111),"")</f>
        <v>0.66666666666666663</v>
      </c>
      <c r="P111" s="32">
        <f>IFERROR(2*(females!P110-females!P111)/(females!P110+females!P111),"")</f>
        <v>0</v>
      </c>
      <c r="Q111" s="32">
        <f>IFERROR(2*(females!Q110-females!Q111)/(females!Q110+females!Q111),"")</f>
        <v>0.66666666666666663</v>
      </c>
      <c r="R111" s="32">
        <f>IFERROR(2*(females!R110-females!R111)/(females!R110+females!R111),"")</f>
        <v>0.66666666666666663</v>
      </c>
      <c r="S111" s="32">
        <f>IFERROR(2*(females!S110-females!S111)/(females!S110+females!S111),"")</f>
        <v>0</v>
      </c>
      <c r="T111" s="32" t="str">
        <f>IFERROR(2*(females!T110-females!T111)/(females!T110+females!T111),"")</f>
        <v/>
      </c>
      <c r="U111" s="32">
        <f>IFERROR(2*(females!U110-females!U111)/(females!U110+females!U111),"")</f>
        <v>0.66666666666666663</v>
      </c>
      <c r="V111" s="32">
        <f>IFERROR(2*(females!V110-females!V111)/(females!V110+females!V111),"")</f>
        <v>2</v>
      </c>
      <c r="W111" s="32" t="str">
        <f>IFERROR(2*(females!W110-females!W111)/(females!W110+females!W111),"")</f>
        <v/>
      </c>
      <c r="X111" s="32" t="str">
        <f>IFERROR(2*(females!X110-females!X111)/(females!X110+females!X111),"")</f>
        <v/>
      </c>
      <c r="Y111" s="32">
        <f>IFERROR(2*(females!Y110-females!Y111)/(females!Y110+females!Y111),"")</f>
        <v>0</v>
      </c>
      <c r="Z111" s="32">
        <f>IFERROR(2*(females!Z110-females!Z111)/(females!Z110+females!Z111),"")</f>
        <v>0.66666666666666663</v>
      </c>
      <c r="AA111" s="32">
        <f>IFERROR(2*(females!AA110-females!AA111)/(females!AA110+females!AA111),"")</f>
        <v>0</v>
      </c>
      <c r="AB111" s="32">
        <f>IFERROR(2*(females!AB110-females!AB111)/(females!AB110+females!AB111),"")</f>
        <v>0</v>
      </c>
      <c r="AC111" s="32">
        <f>IFERROR(2*(females!AC110-females!AC111)/(females!AC110+females!AC111),"")</f>
        <v>2</v>
      </c>
      <c r="AD111" s="32">
        <f>IFERROR(2*(females!AD110-females!AD111)/(females!AD110+females!AD111),"")</f>
        <v>0.66666666666666663</v>
      </c>
      <c r="AE111" s="32">
        <f>IFERROR(2*(females!AE110-females!AE111)/(females!AE110+females!AE111),"")</f>
        <v>2</v>
      </c>
      <c r="AF111" s="32">
        <f>IFERROR(2*(females!AF110-females!AF111)/(females!AF110+females!AF111),"")</f>
        <v>2</v>
      </c>
      <c r="AG111" s="32">
        <f>IFERROR(2*(females!AG110-females!AG111)/(females!AG110+females!AG111),"")</f>
        <v>0</v>
      </c>
      <c r="AH111" s="32">
        <f>IFERROR(2*(females!AH110-females!AH111)/(females!AH110+females!AH111),"")</f>
        <v>0</v>
      </c>
      <c r="AI111" s="32">
        <f>IFERROR(2*(females!AI110-females!AI111)/(females!AI110+females!AI111),"")</f>
        <v>0.66666666666666663</v>
      </c>
      <c r="AJ111" s="32">
        <f>IFERROR(2*(females!AJ110-females!AJ111)/(females!AJ110+females!AJ111),"")</f>
        <v>0.66666666666666663</v>
      </c>
      <c r="AK111" s="32">
        <f>IFERROR(2*(females!AK110-females!AK111)/(females!AK110+females!AK111),"")</f>
        <v>0</v>
      </c>
      <c r="AL111" s="32">
        <f>IFERROR(2*(females!AL110-females!AL111)/(females!AL110+females!AL111),"")</f>
        <v>0.66666666666666663</v>
      </c>
      <c r="AM111" s="32">
        <f>IFERROR(2*(females!AM110-females!AM111)/(females!AM110+females!AM111),"")</f>
        <v>0.66666666666666663</v>
      </c>
      <c r="AN111" s="32">
        <f>IFERROR(2*(females!AN110-females!AN111)/(females!AN110+females!AN111),"")</f>
        <v>0.66666666666666663</v>
      </c>
      <c r="AO111" s="32">
        <f>IFERROR(2*(females!AO110-females!AO111)/(females!AO110+females!AO111),"")</f>
        <v>0.4</v>
      </c>
      <c r="AP111" s="32">
        <f>IFERROR(2*(females!AP110-females!AP111)/(females!AP110+females!AP111),"")</f>
        <v>0.66666666666666663</v>
      </c>
      <c r="AQ111" s="32">
        <f>IFERROR(2*(females!AQ110-females!AQ111)/(females!AQ110+females!AQ111),"")</f>
        <v>1</v>
      </c>
      <c r="AR111" s="32">
        <f>IFERROR(2*(females!AR110-females!AR111)/(females!AR110+females!AR111),"")</f>
        <v>0.4</v>
      </c>
      <c r="AS111" s="32">
        <f>IFERROR(2*(females!AS110-females!AS111)/(females!AS110+females!AS111),"")</f>
        <v>1</v>
      </c>
      <c r="AT111" s="32">
        <f>IFERROR(2*(females!AT110-females!AT111)/(females!AT110+females!AT111),"")</f>
        <v>0.66666666666666663</v>
      </c>
      <c r="AU111" s="32">
        <f>IFERROR(2*(females!AU110-females!AU111)/(females!AU110+females!AU111),"")</f>
        <v>1</v>
      </c>
      <c r="AV111" s="32">
        <f>IFERROR(2*(females!AV110-females!AV111)/(females!AV110+females!AV111),"")</f>
        <v>0.8571428571428571</v>
      </c>
      <c r="AW111" s="32">
        <f>IFERROR(2*(females!AW110-females!AW111)/(females!AW110+females!AW111),"")</f>
        <v>0.66666666666666663</v>
      </c>
      <c r="AX111" s="32">
        <f>IFERROR(2*(females!AX110-females!AX111)/(females!AX110+females!AX111),"")</f>
        <v>0.66666666666666663</v>
      </c>
      <c r="AY111" s="32">
        <f>IFERROR(2*(females!AY110-females!AY111)/(females!AY110+females!AY111),"")</f>
        <v>0.8571428571428571</v>
      </c>
      <c r="AZ111" s="32">
        <f>IFERROR(2*(females!AZ110-females!AZ111)/(females!AZ110+females!AZ111),"")</f>
        <v>0.8571428571428571</v>
      </c>
      <c r="BA111" s="32">
        <f>IFERROR(2*(females!BA110-females!BA111)/(females!BA110+females!BA111),"")</f>
        <v>0.66666666666666663</v>
      </c>
      <c r="BB111" s="32">
        <f>IFERROR(2*(females!BB110-females!BB111)/(females!BB110+females!BB111),"")</f>
        <v>0.66666666666666663</v>
      </c>
      <c r="BC111" s="32">
        <f>IFERROR(2*(females!BC110-females!BC111)/(females!BC110+females!BC111),"")</f>
        <v>0.4</v>
      </c>
      <c r="BD111" s="32">
        <f>IFERROR(2*(females!BD110-females!BD111)/(females!BD110+females!BD111),"")</f>
        <v>0.58823529411764708</v>
      </c>
      <c r="BE111" s="32">
        <f>IFERROR(2*(females!BE110-females!BE111)/(females!BE110+females!BE111),"")</f>
        <v>0.66666666666666663</v>
      </c>
      <c r="BF111" s="32">
        <f>IFERROR(2*(females!BF110-females!BF111)/(females!BF110+females!BF111),"")</f>
        <v>0.66666666666666663</v>
      </c>
      <c r="BG111" s="32">
        <f>IFERROR(2*(females!BG110-females!BG111)/(females!BG110+females!BG111),"")</f>
        <v>0.61538461538461542</v>
      </c>
      <c r="BH111" s="32">
        <f>IFERROR(2*(females!BH110-females!BH111)/(females!BH110+females!BH111),"")</f>
        <v>0.61538461538461542</v>
      </c>
      <c r="BI111" s="32">
        <f>IFERROR(2*(females!BI110-females!BI111)/(females!BI110+females!BI111),"")</f>
        <v>0.62068965517241381</v>
      </c>
      <c r="BJ111" s="32">
        <f>IFERROR(2*(females!BJ110-females!BJ111)/(females!BJ110+females!BJ111),"")</f>
        <v>0.62068965517241381</v>
      </c>
      <c r="BK111" s="32">
        <f>IFERROR(2*(females!BK110-females!BK111)/(females!BK110+females!BK111),"")</f>
        <v>0.66666666666666663</v>
      </c>
      <c r="BL111" s="32">
        <f>IFERROR(2*(females!BL110-females!BL111)/(females!BL110+females!BL111),"")</f>
        <v>0.5714285714285714</v>
      </c>
      <c r="BM111" s="32">
        <f>IFERROR(2*(females!BM110-females!BM111)/(females!BM110+females!BM111),"")</f>
        <v>0.58064516129032262</v>
      </c>
      <c r="BN111" s="32">
        <f>IFERROR(2*(females!BN110-females!BN111)/(females!BN110+females!BN111),"")</f>
        <v>0.6</v>
      </c>
      <c r="BO111" s="32">
        <f>IFERROR(2*(females!BO110-females!BO111)/(females!BO110+females!BO111),"")</f>
        <v>0.66666666666666663</v>
      </c>
      <c r="BP111" s="32">
        <f>IFERROR(2*(females!BP110-females!BP111)/(females!BP110+females!BP111),"")</f>
        <v>0.61538461538461542</v>
      </c>
      <c r="BQ111" s="32">
        <f>IFERROR(2*(females!BQ110-females!BQ111)/(females!BQ110+females!BQ111),"")</f>
        <v>0.59459459459459463</v>
      </c>
      <c r="BR111" s="32">
        <f>IFERROR(2*(females!BR110-females!BR111)/(females!BR110+females!BR111),"")</f>
        <v>0.66666666666666663</v>
      </c>
      <c r="BS111" s="32">
        <f>IFERROR(2*(females!BS110-females!BS111)/(females!BS110+females!BS111),"")</f>
        <v>0.66666666666666663</v>
      </c>
      <c r="BT111" s="32">
        <f>IFERROR(2*(females!BT110-females!BT111)/(females!BT110+females!BT111),"")</f>
        <v>0.66666666666666663</v>
      </c>
      <c r="BU111" s="32">
        <f>IFERROR(2*(females!BU110-females!BU111)/(females!BU110+females!BU111),"")</f>
        <v>0.66666666666666663</v>
      </c>
      <c r="BV111" s="32">
        <f>IFERROR(2*(females!BV110-females!BV111)/(females!BV110+females!BV111),"")</f>
        <v>0.66666666666666663</v>
      </c>
      <c r="BW111" s="32">
        <f>IFERROR(2*(females!BW110-females!BW111)/(females!BW110+females!BW111),"")</f>
        <v>0.70967741935483875</v>
      </c>
      <c r="BX111" s="32">
        <f>IFERROR(2*(females!BX110-females!BX111)/(females!BX110+females!BX111),"")</f>
        <v>0.62857142857142856</v>
      </c>
      <c r="BY111" s="32">
        <f>IFERROR(2*(females!BY110-females!BY111)/(females!BY110+females!BY111),"")</f>
        <v>0.70967741935483875</v>
      </c>
      <c r="BZ111" s="32">
        <f>IFERROR(2*(females!BZ110-females!BZ111)/(females!BZ110+females!BZ111),"")</f>
        <v>0.7142857142857143</v>
      </c>
      <c r="CA111" s="32">
        <f>IFERROR(2*(females!CA110-females!CA111)/(females!CA110+females!CA111),"")</f>
        <v>0.66666666666666663</v>
      </c>
      <c r="CB111" s="32">
        <f>IFERROR(2*(females!CB110-females!CB111)/(females!CB110+females!CB111),"")</f>
        <v>0.66666666666666663</v>
      </c>
      <c r="CC111" s="32">
        <f>IFERROR(2*(females!CC110-females!CC111)/(females!CC110+females!CC111),"")</f>
        <v>0.66666666666666663</v>
      </c>
      <c r="CD111" s="32">
        <f>IFERROR(2*(females!CD110-females!CD111)/(females!CD110+females!CD111),"")</f>
        <v>0.69230769230769229</v>
      </c>
      <c r="CE111" s="32">
        <f>IFERROR(2*(females!CE110-females!CE111)/(females!CE110+females!CE111),"")</f>
        <v>0.66666666666666663</v>
      </c>
      <c r="CF111" s="32">
        <f>IFERROR(2*(females!CF110-females!CF111)/(females!CF110+females!CF111),"")</f>
        <v>0.73170731707317072</v>
      </c>
      <c r="CG111" s="32">
        <f>IFERROR(2*(females!CG110-females!CG111)/(females!CG110+females!CG111),"")</f>
        <v>0.64406779661016944</v>
      </c>
      <c r="CH111" s="32">
        <f>IFERROR(2*(females!CH110-females!CH111)/(females!CH110+females!CH111),"")</f>
        <v>0.66666666666666663</v>
      </c>
      <c r="CI111" s="32">
        <f>IFERROR(2*(females!CI110-females!CI111)/(females!CI110+females!CI111),"")</f>
        <v>0.68965517241379315</v>
      </c>
      <c r="CJ111" s="32">
        <f>IFERROR(2*(females!CJ110-females!CJ111)/(females!CJ110+females!CJ111),"")</f>
        <v>0.66666666666666663</v>
      </c>
      <c r="CK111" s="32">
        <f>IFERROR(2*(females!CK110-females!CK111)/(females!CK110+females!CK111),"")</f>
        <v>0.73170731707317072</v>
      </c>
      <c r="CL111" s="32">
        <f>IFERROR(2*(females!CL110-females!CL111)/(females!CL110+females!CL111),"")</f>
        <v>0.66666666666666663</v>
      </c>
      <c r="CM111" s="32">
        <f>IFERROR(2*(females!CM110-females!CM111)/(females!CM110+females!CM111),"")</f>
        <v>0.70967741935483875</v>
      </c>
      <c r="CN111" s="32">
        <f>IFERROR(2*(females!CN110-females!CN111)/(females!CN110+females!CN111),"")</f>
        <v>0.7142857142857143</v>
      </c>
    </row>
    <row r="112" spans="1:92" x14ac:dyDescent="0.25">
      <c r="A112" s="31">
        <f>'2a) male mx'!A112</f>
        <v>109</v>
      </c>
      <c r="B112" s="32">
        <f>IFERROR(2*(females!B111-females!B112)/(females!B111+females!B112),"")</f>
        <v>0.5</v>
      </c>
      <c r="C112" s="32">
        <f>IFERROR(2*(females!C111-females!C112)/(females!C111+females!C112),"")</f>
        <v>0.66666666666666663</v>
      </c>
      <c r="D112" s="32" t="str">
        <f>IFERROR(2*(females!D111-females!D112)/(females!D111+females!D112),"")</f>
        <v/>
      </c>
      <c r="E112" s="32">
        <f>IFERROR(2*(females!E111-females!E112)/(females!E111+females!E112),"")</f>
        <v>2</v>
      </c>
      <c r="F112" s="32">
        <f>IFERROR(2*(females!F111-females!F112)/(females!F111+females!F112),"")</f>
        <v>0.4</v>
      </c>
      <c r="G112" s="32">
        <f>IFERROR(2*(females!G111-females!G112)/(females!G111+females!G112),"")</f>
        <v>0.66666666666666663</v>
      </c>
      <c r="H112" s="32">
        <f>IFERROR(2*(females!H111-females!H112)/(females!H111+females!H112),"")</f>
        <v>2</v>
      </c>
      <c r="I112" s="32" t="str">
        <f>IFERROR(2*(females!I111-females!I112)/(females!I111+females!I112),"")</f>
        <v/>
      </c>
      <c r="J112" s="32" t="str">
        <f>IFERROR(2*(females!J111-females!J112)/(females!J111+females!J112),"")</f>
        <v/>
      </c>
      <c r="K112" s="32">
        <f>IFERROR(2*(females!K111-females!K112)/(females!K111+females!K112),"")</f>
        <v>0.66666666666666663</v>
      </c>
      <c r="L112" s="32">
        <f>IFERROR(2*(females!L111-females!L112)/(females!L111+females!L112),"")</f>
        <v>0</v>
      </c>
      <c r="M112" s="32">
        <f>IFERROR(2*(females!M111-females!M112)/(females!M111+females!M112),"")</f>
        <v>2</v>
      </c>
      <c r="N112" s="32" t="str">
        <f>IFERROR(2*(females!N111-females!N112)/(females!N111+females!N112),"")</f>
        <v/>
      </c>
      <c r="O112" s="32">
        <f>IFERROR(2*(females!O111-females!O112)/(females!O111+females!O112),"")</f>
        <v>2</v>
      </c>
      <c r="P112" s="32">
        <f>IFERROR(2*(females!P111-females!P112)/(females!P111+females!P112),"")</f>
        <v>2</v>
      </c>
      <c r="Q112" s="32">
        <f>IFERROR(2*(females!Q111-females!Q112)/(females!Q111+females!Q112),"")</f>
        <v>2</v>
      </c>
      <c r="R112" s="32">
        <f>IFERROR(2*(females!R111-females!R112)/(females!R111+females!R112),"")</f>
        <v>2</v>
      </c>
      <c r="S112" s="32">
        <f>IFERROR(2*(females!S111-females!S112)/(females!S111+females!S112),"")</f>
        <v>2</v>
      </c>
      <c r="T112" s="32" t="str">
        <f>IFERROR(2*(females!T111-females!T112)/(females!T111+females!T112),"")</f>
        <v/>
      </c>
      <c r="U112" s="32">
        <f>IFERROR(2*(females!U111-females!U112)/(females!U111+females!U112),"")</f>
        <v>2</v>
      </c>
      <c r="V112" s="32" t="str">
        <f>IFERROR(2*(females!V111-females!V112)/(females!V111+females!V112),"")</f>
        <v/>
      </c>
      <c r="W112" s="32" t="str">
        <f>IFERROR(2*(females!W111-females!W112)/(females!W111+females!W112),"")</f>
        <v/>
      </c>
      <c r="X112" s="32" t="str">
        <f>IFERROR(2*(females!X111-females!X112)/(females!X111+females!X112),"")</f>
        <v/>
      </c>
      <c r="Y112" s="32">
        <f>IFERROR(2*(females!Y111-females!Y112)/(females!Y111+females!Y112),"")</f>
        <v>2</v>
      </c>
      <c r="Z112" s="32">
        <f>IFERROR(2*(females!Z111-females!Z112)/(females!Z111+females!Z112),"")</f>
        <v>2</v>
      </c>
      <c r="AA112" s="32">
        <f>IFERROR(2*(females!AA111-females!AA112)/(females!AA111+females!AA112),"")</f>
        <v>2</v>
      </c>
      <c r="AB112" s="32">
        <f>IFERROR(2*(females!AB111-females!AB112)/(females!AB111+females!AB112),"")</f>
        <v>2</v>
      </c>
      <c r="AC112" s="32" t="str">
        <f>IFERROR(2*(females!AC111-females!AC112)/(females!AC111+females!AC112),"")</f>
        <v/>
      </c>
      <c r="AD112" s="32">
        <f>IFERROR(2*(females!AD111-females!AD112)/(females!AD111+females!AD112),"")</f>
        <v>0</v>
      </c>
      <c r="AE112" s="32" t="str">
        <f>IFERROR(2*(females!AE111-females!AE112)/(females!AE111+females!AE112),"")</f>
        <v/>
      </c>
      <c r="AF112" s="32" t="str">
        <f>IFERROR(2*(females!AF111-females!AF112)/(females!AF111+females!AF112),"")</f>
        <v/>
      </c>
      <c r="AG112" s="32">
        <f>IFERROR(2*(females!AG111-females!AG112)/(females!AG111+females!AG112),"")</f>
        <v>2</v>
      </c>
      <c r="AH112" s="32">
        <f>IFERROR(2*(females!AH111-females!AH112)/(females!AH111+females!AH112),"")</f>
        <v>2</v>
      </c>
      <c r="AI112" s="32">
        <f>IFERROR(2*(females!AI111-females!AI112)/(females!AI111+females!AI112),"")</f>
        <v>2</v>
      </c>
      <c r="AJ112" s="32">
        <f>IFERROR(2*(females!AJ111-females!AJ112)/(females!AJ111+females!AJ112),"")</f>
        <v>2</v>
      </c>
      <c r="AK112" s="32">
        <f>IFERROR(2*(females!AK111-females!AK112)/(females!AK111+females!AK112),"")</f>
        <v>2</v>
      </c>
      <c r="AL112" s="32">
        <f>IFERROR(2*(females!AL111-females!AL112)/(females!AL111+females!AL112),"")</f>
        <v>0</v>
      </c>
      <c r="AM112" s="32">
        <f>IFERROR(2*(females!AM111-females!AM112)/(females!AM111+females!AM112),"")</f>
        <v>0.66666666666666663</v>
      </c>
      <c r="AN112" s="32">
        <f>IFERROR(2*(females!AN111-females!AN112)/(females!AN111+females!AN112),"")</f>
        <v>2</v>
      </c>
      <c r="AO112" s="32">
        <f>IFERROR(2*(females!AO111-females!AO112)/(females!AO111+females!AO112),"")</f>
        <v>0.66666666666666663</v>
      </c>
      <c r="AP112" s="32">
        <f>IFERROR(2*(females!AP111-females!AP112)/(females!AP111+females!AP112),"")</f>
        <v>0.66666666666666663</v>
      </c>
      <c r="AQ112" s="32">
        <f>IFERROR(2*(females!AQ111-females!AQ112)/(females!AQ111+females!AQ112),"")</f>
        <v>0</v>
      </c>
      <c r="AR112" s="32">
        <f>IFERROR(2*(females!AR111-females!AR112)/(females!AR111+females!AR112),"")</f>
        <v>0.66666666666666663</v>
      </c>
      <c r="AS112" s="32">
        <f>IFERROR(2*(females!AS111-females!AS112)/(females!AS111+females!AS112),"")</f>
        <v>0</v>
      </c>
      <c r="AT112" s="32">
        <f>IFERROR(2*(females!AT111-females!AT112)/(females!AT111+females!AT112),"")</f>
        <v>0.66666666666666663</v>
      </c>
      <c r="AU112" s="32">
        <f>IFERROR(2*(females!AU111-females!AU112)/(females!AU111+females!AU112),"")</f>
        <v>0</v>
      </c>
      <c r="AV112" s="32">
        <f>IFERROR(2*(females!AV111-females!AV112)/(females!AV111+females!AV112),"")</f>
        <v>0.66666666666666663</v>
      </c>
      <c r="AW112" s="32">
        <f>IFERROR(2*(females!AW111-females!AW112)/(females!AW111+females!AW112),"")</f>
        <v>2</v>
      </c>
      <c r="AX112" s="32">
        <f>IFERROR(2*(females!AX111-females!AX112)/(females!AX111+females!AX112),"")</f>
        <v>1</v>
      </c>
      <c r="AY112" s="32">
        <f>IFERROR(2*(females!AY111-females!AY112)/(females!AY111+females!AY112),"")</f>
        <v>0.66666666666666663</v>
      </c>
      <c r="AZ112" s="32">
        <f>IFERROR(2*(females!AZ111-females!AZ112)/(females!AZ111+females!AZ112),"")</f>
        <v>0.66666666666666663</v>
      </c>
      <c r="BA112" s="32">
        <f>IFERROR(2*(females!BA111-females!BA112)/(females!BA111+females!BA112),"")</f>
        <v>1</v>
      </c>
      <c r="BB112" s="32">
        <f>IFERROR(2*(females!BB111-females!BB112)/(females!BB111+females!BB112),"")</f>
        <v>1</v>
      </c>
      <c r="BC112" s="32">
        <f>IFERROR(2*(females!BC111-females!BC112)/(females!BC111+females!BC112),"")</f>
        <v>0.66666666666666663</v>
      </c>
      <c r="BD112" s="32">
        <f>IFERROR(2*(females!BD111-females!BD112)/(females!BD111+females!BD112),"")</f>
        <v>0.66666666666666663</v>
      </c>
      <c r="BE112" s="32">
        <f>IFERROR(2*(females!BE111-females!BE112)/(females!BE111+females!BE112),"")</f>
        <v>1</v>
      </c>
      <c r="BF112" s="32">
        <f>IFERROR(2*(females!BF111-females!BF112)/(females!BF111+females!BF112),"")</f>
        <v>0.8</v>
      </c>
      <c r="BG112" s="32">
        <f>IFERROR(2*(females!BG111-females!BG112)/(females!BG111+females!BG112),"")</f>
        <v>0.76923076923076927</v>
      </c>
      <c r="BH112" s="32">
        <f>IFERROR(2*(females!BH111-females!BH112)/(females!BH111+females!BH112),"")</f>
        <v>0.76923076923076927</v>
      </c>
      <c r="BI112" s="32">
        <f>IFERROR(2*(females!BI111-females!BI112)/(females!BI111+females!BI112),"")</f>
        <v>0.66666666666666663</v>
      </c>
      <c r="BJ112" s="32">
        <f>IFERROR(2*(females!BJ111-females!BJ112)/(females!BJ111+females!BJ112),"")</f>
        <v>0.66666666666666663</v>
      </c>
      <c r="BK112" s="32">
        <f>IFERROR(2*(females!BK111-females!BK112)/(females!BK111+females!BK112),"")</f>
        <v>0.8571428571428571</v>
      </c>
      <c r="BL112" s="32">
        <f>IFERROR(2*(females!BL111-females!BL112)/(females!BL111+females!BL112),"")</f>
        <v>0.72727272727272729</v>
      </c>
      <c r="BM112" s="32">
        <f>IFERROR(2*(females!BM111-females!BM112)/(females!BM111+females!BM112),"")</f>
        <v>0.75</v>
      </c>
      <c r="BN112" s="32">
        <f>IFERROR(2*(females!BN111-females!BN112)/(females!BN111+females!BN112),"")</f>
        <v>0.8</v>
      </c>
      <c r="BO112" s="32">
        <f>IFERROR(2*(females!BO111-females!BO112)/(females!BO111+females!BO112),"")</f>
        <v>0.66666666666666663</v>
      </c>
      <c r="BP112" s="32">
        <f>IFERROR(2*(females!BP111-females!BP112)/(females!BP111+females!BP112),"")</f>
        <v>0.76923076923076927</v>
      </c>
      <c r="BQ112" s="32">
        <f>IFERROR(2*(females!BQ111-females!BQ112)/(females!BQ111+females!BQ112),"")</f>
        <v>0.73684210526315785</v>
      </c>
      <c r="BR112" s="32">
        <f>IFERROR(2*(females!BR111-females!BR112)/(females!BR111+females!BR112),"")</f>
        <v>0.8571428571428571</v>
      </c>
      <c r="BS112" s="32">
        <f>IFERROR(2*(females!BS111-females!BS112)/(females!BS111+females!BS112),"")</f>
        <v>0.66666666666666663</v>
      </c>
      <c r="BT112" s="32">
        <f>IFERROR(2*(females!BT111-females!BT112)/(females!BT111+females!BT112),"")</f>
        <v>0.60869565217391308</v>
      </c>
      <c r="BU112" s="32">
        <f>IFERROR(2*(females!BU111-females!BU112)/(females!BU111+females!BU112),"")</f>
        <v>0.6</v>
      </c>
      <c r="BV112" s="32">
        <f>IFERROR(2*(females!BV111-females!BV112)/(females!BV111+females!BV112),"")</f>
        <v>0.61538461538461542</v>
      </c>
      <c r="BW112" s="32">
        <f>IFERROR(2*(females!BW111-females!BW112)/(females!BW111+females!BW112),"")</f>
        <v>0.66666666666666663</v>
      </c>
      <c r="BX112" s="32">
        <f>IFERROR(2*(females!BX111-females!BX112)/(females!BX111+females!BX112),"")</f>
        <v>0.66666666666666663</v>
      </c>
      <c r="BY112" s="32">
        <f>IFERROR(2*(females!BY111-females!BY112)/(females!BY111+females!BY112),"")</f>
        <v>0.66666666666666663</v>
      </c>
      <c r="BZ112" s="32">
        <f>IFERROR(2*(females!BZ111-females!BZ112)/(females!BZ111+females!BZ112),"")</f>
        <v>0.76923076923076927</v>
      </c>
      <c r="CA112" s="32">
        <f>IFERROR(2*(females!CA111-females!CA112)/(females!CA111+females!CA112),"")</f>
        <v>0.66666666666666663</v>
      </c>
      <c r="CB112" s="32">
        <f>IFERROR(2*(females!CB111-females!CB112)/(females!CB111+females!CB112),"")</f>
        <v>0.72727272727272729</v>
      </c>
      <c r="CC112" s="32">
        <f>IFERROR(2*(females!CC111-females!CC112)/(females!CC111+females!CC112),"")</f>
        <v>0.66666666666666663</v>
      </c>
      <c r="CD112" s="32">
        <f>IFERROR(2*(females!CD111-females!CD112)/(females!CD111+females!CD112),"")</f>
        <v>0.72</v>
      </c>
      <c r="CE112" s="32">
        <f>IFERROR(2*(females!CE111-females!CE112)/(females!CE111+females!CE112),"")</f>
        <v>0.73684210526315785</v>
      </c>
      <c r="CF112" s="32">
        <f>IFERROR(2*(females!CF111-females!CF112)/(females!CF111+females!CF112),"")</f>
        <v>0.73684210526315785</v>
      </c>
      <c r="CG112" s="32">
        <f>IFERROR(2*(females!CG111-females!CG112)/(females!CG111+females!CG112),"")</f>
        <v>0.75862068965517238</v>
      </c>
      <c r="CH112" s="32">
        <f>IFERROR(2*(females!CH111-females!CH112)/(females!CH111+females!CH112),"")</f>
        <v>0.70588235294117652</v>
      </c>
      <c r="CI112" s="32">
        <f>IFERROR(2*(females!CI111-females!CI112)/(females!CI111+females!CI112),"")</f>
        <v>0.7142857142857143</v>
      </c>
      <c r="CJ112" s="32">
        <f>IFERROR(2*(females!CJ111-females!CJ112)/(females!CJ111+females!CJ112),"")</f>
        <v>0.78260869565217395</v>
      </c>
      <c r="CK112" s="32">
        <f>IFERROR(2*(females!CK111-females!CK112)/(females!CK111+females!CK112),"")</f>
        <v>0.73684210526315785</v>
      </c>
      <c r="CL112" s="32">
        <f>IFERROR(2*(females!CL111-females!CL112)/(females!CL111+females!CL112),"")</f>
        <v>0.70967741935483875</v>
      </c>
      <c r="CM112" s="32">
        <f>IFERROR(2*(females!CM111-females!CM112)/(females!CM111+females!CM112),"")</f>
        <v>0.66666666666666663</v>
      </c>
      <c r="CN112" s="32">
        <f>IFERROR(2*(females!CN111-females!CN112)/(females!CN111+females!CN112),"")</f>
        <v>0.76923076923076927</v>
      </c>
    </row>
    <row r="113" spans="1:92" x14ac:dyDescent="0.25">
      <c r="A113" s="31">
        <f>'2a) male mx'!A113</f>
        <v>110</v>
      </c>
      <c r="B113" s="32">
        <f>IFERROR(2*(females!B112-females!B113)/(females!B112+females!B113),"")</f>
        <v>2</v>
      </c>
      <c r="C113" s="32">
        <f>IFERROR(2*(females!C112-females!C113)/(females!C112+females!C113),"")</f>
        <v>2</v>
      </c>
      <c r="D113" s="32" t="str">
        <f>IFERROR(2*(females!D112-females!D113)/(females!D112+females!D113),"")</f>
        <v/>
      </c>
      <c r="E113" s="32" t="str">
        <f>IFERROR(2*(females!E112-females!E113)/(females!E112+females!E113),"")</f>
        <v/>
      </c>
      <c r="F113" s="32">
        <f>IFERROR(2*(females!F112-females!F113)/(females!F112+females!F113),"")</f>
        <v>2</v>
      </c>
      <c r="G113" s="32">
        <f>IFERROR(2*(females!G112-females!G113)/(females!G112+females!G113),"")</f>
        <v>2</v>
      </c>
      <c r="H113" s="32" t="str">
        <f>IFERROR(2*(females!H112-females!H113)/(females!H112+females!H113),"")</f>
        <v/>
      </c>
      <c r="I113" s="32" t="str">
        <f>IFERROR(2*(females!I112-females!I113)/(females!I112+females!I113),"")</f>
        <v/>
      </c>
      <c r="J113" s="32" t="str">
        <f>IFERROR(2*(females!J112-females!J113)/(females!J112+females!J113),"")</f>
        <v/>
      </c>
      <c r="K113" s="32">
        <f>IFERROR(2*(females!K112-females!K113)/(females!K112+females!K113),"")</f>
        <v>2</v>
      </c>
      <c r="L113" s="32">
        <f>IFERROR(2*(females!L112-females!L113)/(females!L112+females!L113),"")</f>
        <v>2</v>
      </c>
      <c r="M113" s="32" t="str">
        <f>IFERROR(2*(females!M112-females!M113)/(females!M112+females!M113),"")</f>
        <v/>
      </c>
      <c r="N113" s="32" t="str">
        <f>IFERROR(2*(females!N112-females!N113)/(females!N112+females!N113),"")</f>
        <v/>
      </c>
      <c r="O113" s="32" t="str">
        <f>IFERROR(2*(females!O112-females!O113)/(females!O112+females!O113),"")</f>
        <v/>
      </c>
      <c r="P113" s="32" t="str">
        <f>IFERROR(2*(females!P112-females!P113)/(females!P112+females!P113),"")</f>
        <v/>
      </c>
      <c r="Q113" s="32" t="str">
        <f>IFERROR(2*(females!Q112-females!Q113)/(females!Q112+females!Q113),"")</f>
        <v/>
      </c>
      <c r="R113" s="32" t="str">
        <f>IFERROR(2*(females!R112-females!R113)/(females!R112+females!R113),"")</f>
        <v/>
      </c>
      <c r="S113" s="32" t="str">
        <f>IFERROR(2*(females!S112-females!S113)/(females!S112+females!S113),"")</f>
        <v/>
      </c>
      <c r="T113" s="32" t="str">
        <f>IFERROR(2*(females!T112-females!T113)/(females!T112+females!T113),"")</f>
        <v/>
      </c>
      <c r="U113" s="32" t="str">
        <f>IFERROR(2*(females!U112-females!U113)/(females!U112+females!U113),"")</f>
        <v/>
      </c>
      <c r="V113" s="32" t="str">
        <f>IFERROR(2*(females!V112-females!V113)/(females!V112+females!V113),"")</f>
        <v/>
      </c>
      <c r="W113" s="32" t="str">
        <f>IFERROR(2*(females!W112-females!W113)/(females!W112+females!W113),"")</f>
        <v/>
      </c>
      <c r="X113" s="32" t="str">
        <f>IFERROR(2*(females!X112-females!X113)/(females!X112+females!X113),"")</f>
        <v/>
      </c>
      <c r="Y113" s="32" t="str">
        <f>IFERROR(2*(females!Y112-females!Y113)/(females!Y112+females!Y113),"")</f>
        <v/>
      </c>
      <c r="Z113" s="32" t="str">
        <f>IFERROR(2*(females!Z112-females!Z113)/(females!Z112+females!Z113),"")</f>
        <v/>
      </c>
      <c r="AA113" s="32" t="str">
        <f>IFERROR(2*(females!AA112-females!AA113)/(females!AA112+females!AA113),"")</f>
        <v/>
      </c>
      <c r="AB113" s="32" t="str">
        <f>IFERROR(2*(females!AB112-females!AB113)/(females!AB112+females!AB113),"")</f>
        <v/>
      </c>
      <c r="AC113" s="32" t="str">
        <f>IFERROR(2*(females!AC112-females!AC113)/(females!AC112+females!AC113),"")</f>
        <v/>
      </c>
      <c r="AD113" s="32">
        <f>IFERROR(2*(females!AD112-females!AD113)/(females!AD112+females!AD113),"")</f>
        <v>2</v>
      </c>
      <c r="AE113" s="32" t="str">
        <f>IFERROR(2*(females!AE112-females!AE113)/(females!AE112+females!AE113),"")</f>
        <v/>
      </c>
      <c r="AF113" s="32" t="str">
        <f>IFERROR(2*(females!AF112-females!AF113)/(females!AF112+females!AF113),"")</f>
        <v/>
      </c>
      <c r="AG113" s="32" t="str">
        <f>IFERROR(2*(females!AG112-females!AG113)/(females!AG112+females!AG113),"")</f>
        <v/>
      </c>
      <c r="AH113" s="32" t="str">
        <f>IFERROR(2*(females!AH112-females!AH113)/(females!AH112+females!AH113),"")</f>
        <v/>
      </c>
      <c r="AI113" s="32" t="str">
        <f>IFERROR(2*(females!AI112-females!AI113)/(females!AI112+females!AI113),"")</f>
        <v/>
      </c>
      <c r="AJ113" s="32" t="str">
        <f>IFERROR(2*(females!AJ112-females!AJ113)/(females!AJ112+females!AJ113),"")</f>
        <v/>
      </c>
      <c r="AK113" s="32" t="str">
        <f>IFERROR(2*(females!AK112-females!AK113)/(females!AK112+females!AK113),"")</f>
        <v/>
      </c>
      <c r="AL113" s="32">
        <f>IFERROR(2*(females!AL112-females!AL113)/(females!AL112+females!AL113),"")</f>
        <v>2</v>
      </c>
      <c r="AM113" s="32">
        <f>IFERROR(2*(females!AM112-females!AM113)/(females!AM112+females!AM113),"")</f>
        <v>2</v>
      </c>
      <c r="AN113" s="32" t="str">
        <f>IFERROR(2*(females!AN112-females!AN113)/(females!AN112+females!AN113),"")</f>
        <v/>
      </c>
      <c r="AO113" s="32">
        <f>IFERROR(2*(females!AO112-females!AO113)/(females!AO112+females!AO113),"")</f>
        <v>2</v>
      </c>
      <c r="AP113" s="32">
        <f>IFERROR(2*(females!AP112-females!AP113)/(females!AP112+females!AP113),"")</f>
        <v>2</v>
      </c>
      <c r="AQ113" s="32">
        <f>IFERROR(2*(females!AQ112-females!AQ113)/(females!AQ112+females!AQ113),"")</f>
        <v>2</v>
      </c>
      <c r="AR113" s="32">
        <f>IFERROR(2*(females!AR112-females!AR113)/(females!AR112+females!AR113),"")</f>
        <v>2</v>
      </c>
      <c r="AS113" s="32">
        <f>IFERROR(2*(females!AS112-females!AS113)/(females!AS112+females!AS113),"")</f>
        <v>2</v>
      </c>
      <c r="AT113" s="32">
        <f>IFERROR(2*(females!AT112-females!AT113)/(females!AT112+females!AT113),"")</f>
        <v>2</v>
      </c>
      <c r="AU113" s="32">
        <f>IFERROR(2*(females!AU112-females!AU113)/(females!AU112+females!AU113),"")</f>
        <v>2</v>
      </c>
      <c r="AV113" s="32">
        <f>IFERROR(2*(females!AV112-females!AV113)/(females!AV112+females!AV113),"")</f>
        <v>2</v>
      </c>
      <c r="AW113" s="32" t="str">
        <f>IFERROR(2*(females!AW112-females!AW113)/(females!AW112+females!AW113),"")</f>
        <v/>
      </c>
      <c r="AX113" s="32">
        <f>IFERROR(2*(females!AX112-females!AX113)/(females!AX112+females!AX113),"")</f>
        <v>2</v>
      </c>
      <c r="AY113" s="32">
        <f>IFERROR(2*(females!AY112-females!AY113)/(females!AY112+females!AY113),"")</f>
        <v>2</v>
      </c>
      <c r="AZ113" s="32">
        <f>IFERROR(2*(females!AZ112-females!AZ113)/(females!AZ112+females!AZ113),"")</f>
        <v>2</v>
      </c>
      <c r="BA113" s="32">
        <f>IFERROR(2*(females!BA112-females!BA113)/(females!BA112+females!BA113),"")</f>
        <v>2</v>
      </c>
      <c r="BB113" s="32">
        <f>IFERROR(2*(females!BB112-females!BB113)/(females!BB112+females!BB113),"")</f>
        <v>2</v>
      </c>
      <c r="BC113" s="32">
        <f>IFERROR(2*(females!BC112-females!BC113)/(females!BC112+females!BC113),"")</f>
        <v>2</v>
      </c>
      <c r="BD113" s="32">
        <f>IFERROR(2*(females!BD112-females!BD113)/(females!BD112+females!BD113),"")</f>
        <v>2</v>
      </c>
      <c r="BE113" s="32">
        <f>IFERROR(2*(females!BE112-females!BE113)/(females!BE112+females!BE113),"")</f>
        <v>2</v>
      </c>
      <c r="BF113" s="32">
        <f>IFERROR(2*(females!BF112-females!BF113)/(females!BF112+females!BF113),"")</f>
        <v>2</v>
      </c>
      <c r="BG113" s="32">
        <f>IFERROR(2*(females!BG112-females!BG113)/(females!BG112+females!BG113),"")</f>
        <v>2</v>
      </c>
      <c r="BH113" s="32">
        <f>IFERROR(2*(females!BH112-females!BH113)/(females!BH112+females!BH113),"")</f>
        <v>2</v>
      </c>
      <c r="BI113" s="32">
        <f>IFERROR(2*(females!BI112-females!BI113)/(females!BI112+females!BI113),"")</f>
        <v>2</v>
      </c>
      <c r="BJ113" s="32">
        <f>IFERROR(2*(females!BJ112-females!BJ113)/(females!BJ112+females!BJ113),"")</f>
        <v>2</v>
      </c>
      <c r="BK113" s="32">
        <f>IFERROR(2*(females!BK112-females!BK113)/(females!BK112+females!BK113),"")</f>
        <v>2</v>
      </c>
      <c r="BL113" s="32">
        <f>IFERROR(2*(females!BL112-females!BL113)/(females!BL112+females!BL113),"")</f>
        <v>2</v>
      </c>
      <c r="BM113" s="32">
        <f>IFERROR(2*(females!BM112-females!BM113)/(females!BM112+females!BM113),"")</f>
        <v>2</v>
      </c>
      <c r="BN113" s="32">
        <f>IFERROR(2*(females!BN112-females!BN113)/(females!BN112+females!BN113),"")</f>
        <v>2</v>
      </c>
      <c r="BO113" s="32">
        <f>IFERROR(2*(females!BO112-females!BO113)/(females!BO112+females!BO113),"")</f>
        <v>2</v>
      </c>
      <c r="BP113" s="32">
        <f>IFERROR(2*(females!BP112-females!BP113)/(females!BP112+females!BP113),"")</f>
        <v>2</v>
      </c>
      <c r="BQ113" s="32">
        <f>IFERROR(2*(females!BQ112-females!BQ113)/(females!BQ112+females!BQ113),"")</f>
        <v>2</v>
      </c>
      <c r="BR113" s="32">
        <f>IFERROR(2*(females!BR112-females!BR113)/(females!BR112+females!BR113),"")</f>
        <v>2</v>
      </c>
      <c r="BS113" s="32">
        <f>IFERROR(2*(females!BS112-females!BS113)/(females!BS112+females!BS113),"")</f>
        <v>2</v>
      </c>
      <c r="BT113" s="32">
        <f>IFERROR(2*(females!BT112-females!BT113)/(females!BT112+females!BT113),"")</f>
        <v>2</v>
      </c>
      <c r="BU113" s="32">
        <f>IFERROR(2*(females!BU112-females!BU113)/(females!BU112+females!BU113),"")</f>
        <v>2</v>
      </c>
      <c r="BV113" s="32">
        <f>IFERROR(2*(females!BV112-females!BV113)/(females!BV112+females!BV113),"")</f>
        <v>2</v>
      </c>
      <c r="BW113" s="32">
        <f>IFERROR(2*(females!BW112-females!BW113)/(females!BW112+females!BW113),"")</f>
        <v>2</v>
      </c>
      <c r="BX113" s="32">
        <f>IFERROR(2*(females!BX112-females!BX113)/(females!BX112+females!BX113),"")</f>
        <v>2</v>
      </c>
      <c r="BY113" s="32">
        <f>IFERROR(2*(females!BY112-females!BY113)/(females!BY112+females!BY113),"")</f>
        <v>2</v>
      </c>
      <c r="BZ113" s="32">
        <f>IFERROR(2*(females!BZ112-females!BZ113)/(females!BZ112+females!BZ113),"")</f>
        <v>2</v>
      </c>
      <c r="CA113" s="32">
        <f>IFERROR(2*(females!CA112-females!CA113)/(females!CA112+females!CA113),"")</f>
        <v>2</v>
      </c>
      <c r="CB113" s="32">
        <f>IFERROR(2*(females!CB112-females!CB113)/(females!CB112+females!CB113),"")</f>
        <v>2</v>
      </c>
      <c r="CC113" s="32">
        <f>IFERROR(2*(females!CC112-females!CC113)/(females!CC112+females!CC113),"")</f>
        <v>2</v>
      </c>
      <c r="CD113" s="32">
        <f>IFERROR(2*(females!CD112-females!CD113)/(females!CD112+females!CD113),"")</f>
        <v>2</v>
      </c>
      <c r="CE113" s="32">
        <f>IFERROR(2*(females!CE112-females!CE113)/(females!CE112+females!CE113),"")</f>
        <v>2</v>
      </c>
      <c r="CF113" s="32">
        <f>IFERROR(2*(females!CF112-females!CF113)/(females!CF112+females!CF113),"")</f>
        <v>2</v>
      </c>
      <c r="CG113" s="32">
        <f>IFERROR(2*(females!CG112-females!CG113)/(females!CG112+females!CG113),"")</f>
        <v>2</v>
      </c>
      <c r="CH113" s="32">
        <f>IFERROR(2*(females!CH112-females!CH113)/(females!CH112+females!CH113),"")</f>
        <v>2</v>
      </c>
      <c r="CI113" s="32">
        <f>IFERROR(2*(females!CI112-females!CI113)/(females!CI112+females!CI113),"")</f>
        <v>2</v>
      </c>
      <c r="CJ113" s="32">
        <f>IFERROR(2*(females!CJ112-females!CJ113)/(females!CJ112+females!CJ113),"")</f>
        <v>2</v>
      </c>
      <c r="CK113" s="32">
        <f>IFERROR(2*(females!CK112-females!CK113)/(females!CK112+females!CK113),"")</f>
        <v>2</v>
      </c>
      <c r="CL113" s="32">
        <f>IFERROR(2*(females!CL112-females!CL113)/(females!CL112+females!CL113),"")</f>
        <v>2</v>
      </c>
      <c r="CM113" s="32">
        <f>IFERROR(2*(females!CM112-females!CM113)/(females!CM112+females!CM113),"")</f>
        <v>2</v>
      </c>
      <c r="CN113" s="32">
        <f>IFERROR(2*(females!CN112-females!CN113)/(females!CN112+females!CN113),"")</f>
        <v>2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114"/>
  <sheetViews>
    <sheetView topLeftCell="BZ1" zoomScale="98" zoomScaleNormal="98" zoomScalePageLayoutView="112" workbookViewId="0">
      <selection activeCell="CP1" sqref="CP1"/>
    </sheetView>
  </sheetViews>
  <sheetFormatPr defaultColWidth="11.42578125" defaultRowHeight="15" x14ac:dyDescent="0.25"/>
  <cols>
    <col min="93" max="93" width="2.28515625" customWidth="1"/>
  </cols>
  <sheetData>
    <row r="1" spans="1:186" x14ac:dyDescent="0.25">
      <c r="A1" s="34" t="s">
        <v>30</v>
      </c>
      <c r="CP1" s="35" t="s">
        <v>31</v>
      </c>
    </row>
    <row r="2" spans="1:186" x14ac:dyDescent="0.25">
      <c r="B2" s="31">
        <f>'2a) male mx'!B2</f>
        <v>0</v>
      </c>
      <c r="C2" s="31">
        <f>'2a) male mx'!C2</f>
        <v>1</v>
      </c>
      <c r="D2" s="31">
        <f>'2a) male mx'!D2</f>
        <v>2</v>
      </c>
      <c r="E2" s="31">
        <f>'2a) male mx'!E2</f>
        <v>3</v>
      </c>
      <c r="F2" s="31">
        <f>'2a) male mx'!F2</f>
        <v>4</v>
      </c>
      <c r="G2" s="31">
        <f>'2a) male mx'!G2</f>
        <v>5</v>
      </c>
      <c r="H2" s="31">
        <f>'2a) male mx'!H2</f>
        <v>6</v>
      </c>
      <c r="I2" s="31">
        <f>'2a) male mx'!I2</f>
        <v>7</v>
      </c>
      <c r="J2" s="31">
        <f>'2a) male mx'!J2</f>
        <v>8</v>
      </c>
      <c r="K2" s="31">
        <f>'2a) male mx'!K2</f>
        <v>9</v>
      </c>
      <c r="L2" s="31">
        <f>'2a) male mx'!L2</f>
        <v>10</v>
      </c>
      <c r="M2" s="31">
        <f>'2a) male mx'!M2</f>
        <v>11</v>
      </c>
      <c r="N2" s="31">
        <f>'2a) male mx'!N2</f>
        <v>12</v>
      </c>
      <c r="O2" s="31">
        <f>'2a) male mx'!O2</f>
        <v>13</v>
      </c>
      <c r="P2" s="31">
        <f>'2a) male mx'!P2</f>
        <v>14</v>
      </c>
      <c r="Q2" s="31">
        <f>'2a) male mx'!Q2</f>
        <v>15</v>
      </c>
      <c r="R2" s="31">
        <f>'2a) male mx'!R2</f>
        <v>16</v>
      </c>
      <c r="S2" s="31">
        <f>'2a) male mx'!S2</f>
        <v>17</v>
      </c>
      <c r="T2" s="31">
        <f>'2a) male mx'!T2</f>
        <v>18</v>
      </c>
      <c r="U2" s="31">
        <f>'2a) male mx'!U2</f>
        <v>19</v>
      </c>
      <c r="V2" s="31">
        <f>'2a) male mx'!V2</f>
        <v>20</v>
      </c>
      <c r="W2" s="31">
        <f>'2a) male mx'!W2</f>
        <v>21</v>
      </c>
      <c r="X2" s="31">
        <f>'2a) male mx'!X2</f>
        <v>22</v>
      </c>
      <c r="Y2" s="31">
        <f>'2a) male mx'!Y2</f>
        <v>23</v>
      </c>
      <c r="Z2" s="31">
        <f>'2a) male mx'!Z2</f>
        <v>24</v>
      </c>
      <c r="AA2" s="31">
        <f>'2a) male mx'!AA2</f>
        <v>25</v>
      </c>
      <c r="AB2" s="31">
        <f>'2a) male mx'!AB2</f>
        <v>26</v>
      </c>
      <c r="AC2" s="31">
        <f>'2a) male mx'!AC2</f>
        <v>27</v>
      </c>
      <c r="AD2" s="31">
        <f>'2a) male mx'!AD2</f>
        <v>28</v>
      </c>
      <c r="AE2" s="31">
        <f>'2a) male mx'!AE2</f>
        <v>29</v>
      </c>
      <c r="AF2" s="31">
        <f>'2a) male mx'!AF2</f>
        <v>30</v>
      </c>
      <c r="AG2" s="31">
        <f>'2a) male mx'!AG2</f>
        <v>31</v>
      </c>
      <c r="AH2" s="31">
        <f>'2a) male mx'!AH2</f>
        <v>32</v>
      </c>
      <c r="AI2" s="31">
        <f>'2a) male mx'!AI2</f>
        <v>33</v>
      </c>
      <c r="AJ2" s="31">
        <f>'2a) male mx'!AJ2</f>
        <v>34</v>
      </c>
      <c r="AK2" s="31">
        <f>'2a) male mx'!AK2</f>
        <v>35</v>
      </c>
      <c r="AL2" s="31">
        <f>'2a) male mx'!AL2</f>
        <v>36</v>
      </c>
      <c r="AM2" s="31">
        <f>'2a) male mx'!AM2</f>
        <v>37</v>
      </c>
      <c r="AN2" s="31">
        <f>'2a) male mx'!AN2</f>
        <v>38</v>
      </c>
      <c r="AO2" s="31">
        <f>'2a) male mx'!AO2</f>
        <v>39</v>
      </c>
      <c r="AP2" s="31">
        <f>'2a) male mx'!AP2</f>
        <v>40</v>
      </c>
      <c r="AQ2" s="31">
        <f>'2a) male mx'!AQ2</f>
        <v>41</v>
      </c>
      <c r="AR2" s="31">
        <f>'2a) male mx'!AR2</f>
        <v>42</v>
      </c>
      <c r="AS2" s="31">
        <f>'2a) male mx'!AS2</f>
        <v>43</v>
      </c>
      <c r="AT2" s="31">
        <f>'2a) male mx'!AT2</f>
        <v>44</v>
      </c>
      <c r="AU2" s="31">
        <f>'2a) male mx'!AU2</f>
        <v>45</v>
      </c>
      <c r="AV2" s="31">
        <f>'2a) male mx'!AV2</f>
        <v>46</v>
      </c>
      <c r="AW2" s="31">
        <f>'2a) male mx'!AW2</f>
        <v>47</v>
      </c>
      <c r="AX2" s="31">
        <f>'2a) male mx'!AX2</f>
        <v>48</v>
      </c>
      <c r="AY2" s="31">
        <f>'2a) male mx'!AY2</f>
        <v>49</v>
      </c>
      <c r="AZ2" s="31">
        <f>'2a) male mx'!AZ2</f>
        <v>50</v>
      </c>
      <c r="BA2" s="31">
        <f>'2a) male mx'!BA2</f>
        <v>51</v>
      </c>
      <c r="BB2" s="31">
        <f>'2a) male mx'!BB2</f>
        <v>52</v>
      </c>
      <c r="BC2" s="31">
        <f>'2a) male mx'!BC2</f>
        <v>53</v>
      </c>
      <c r="BD2" s="31">
        <f>'2a) male mx'!BD2</f>
        <v>54</v>
      </c>
      <c r="BE2" s="31">
        <f>'2a) male mx'!BE2</f>
        <v>55</v>
      </c>
      <c r="BF2" s="31">
        <f>'2a) male mx'!BF2</f>
        <v>56</v>
      </c>
      <c r="BG2" s="31">
        <f>'2a) male mx'!BG2</f>
        <v>57</v>
      </c>
      <c r="BH2" s="31">
        <f>'2a) male mx'!BH2</f>
        <v>58</v>
      </c>
      <c r="BI2" s="31">
        <f>'2a) male mx'!BI2</f>
        <v>59</v>
      </c>
      <c r="BJ2" s="31">
        <f>'2a) male mx'!BJ2</f>
        <v>60</v>
      </c>
      <c r="BK2" s="31">
        <f>'2a) male mx'!BK2</f>
        <v>61</v>
      </c>
      <c r="BL2" s="31">
        <f>'2a) male mx'!BL2</f>
        <v>62</v>
      </c>
      <c r="BM2" s="31">
        <f>'2a) male mx'!BM2</f>
        <v>63</v>
      </c>
      <c r="BN2" s="31">
        <f>'2a) male mx'!BN2</f>
        <v>64</v>
      </c>
      <c r="BO2" s="31">
        <f>'2a) male mx'!BO2</f>
        <v>65</v>
      </c>
      <c r="BP2" s="31">
        <f>'2a) male mx'!BP2</f>
        <v>66</v>
      </c>
      <c r="BQ2" s="31">
        <f>'2a) male mx'!BQ2</f>
        <v>67</v>
      </c>
      <c r="BR2" s="31">
        <f>'2a) male mx'!BR2</f>
        <v>68</v>
      </c>
      <c r="BS2" s="31">
        <f>'2a) male mx'!BS2</f>
        <v>69</v>
      </c>
      <c r="BT2" s="31">
        <f>'2a) male mx'!BT2</f>
        <v>70</v>
      </c>
      <c r="BU2" s="31">
        <f>'2a) male mx'!BU2</f>
        <v>71</v>
      </c>
      <c r="BV2" s="31">
        <f>'2a) male mx'!BV2</f>
        <v>72</v>
      </c>
      <c r="BW2" s="31">
        <f>'2a) male mx'!BW2</f>
        <v>73</v>
      </c>
      <c r="BX2" s="31">
        <f>'2a) male mx'!BX2</f>
        <v>74</v>
      </c>
      <c r="BY2" s="31">
        <f>'2a) male mx'!BY2</f>
        <v>75</v>
      </c>
      <c r="BZ2" s="31">
        <f>'2a) male mx'!BZ2</f>
        <v>76</v>
      </c>
      <c r="CA2" s="31">
        <f>'2a) male mx'!CA2</f>
        <v>77</v>
      </c>
      <c r="CB2" s="31">
        <f>'2a) male mx'!CB2</f>
        <v>78</v>
      </c>
      <c r="CC2" s="31">
        <f>'2a) male mx'!CC2</f>
        <v>79</v>
      </c>
      <c r="CD2" s="31">
        <f>'2a) male mx'!CD2</f>
        <v>80</v>
      </c>
      <c r="CE2" s="31">
        <f>'2a) male mx'!CE2</f>
        <v>81</v>
      </c>
      <c r="CF2" s="31">
        <f>'2a) male mx'!CF2</f>
        <v>82</v>
      </c>
      <c r="CG2" s="31">
        <f>'2a) male mx'!CG2</f>
        <v>83</v>
      </c>
      <c r="CH2" s="31">
        <f>'2a) male mx'!CH2</f>
        <v>84</v>
      </c>
      <c r="CI2" s="31">
        <f>'2a) male mx'!CI2</f>
        <v>85</v>
      </c>
      <c r="CJ2" s="31">
        <f>'2a) male mx'!CJ2</f>
        <v>86</v>
      </c>
      <c r="CK2" s="31">
        <f>'2a) male mx'!CK2</f>
        <v>87</v>
      </c>
      <c r="CL2" s="31">
        <f>'2a) male mx'!CL2</f>
        <v>88</v>
      </c>
      <c r="CM2" s="31">
        <f>'2a) male mx'!CM2</f>
        <v>89</v>
      </c>
      <c r="CN2" s="31">
        <f>'2a) male mx'!CN2</f>
        <v>90</v>
      </c>
      <c r="CQ2" s="31">
        <f>B2</f>
        <v>0</v>
      </c>
      <c r="CR2" s="31">
        <f t="shared" ref="CR2:FC2" si="0">C2</f>
        <v>1</v>
      </c>
      <c r="CS2" s="31">
        <f t="shared" si="0"/>
        <v>2</v>
      </c>
      <c r="CT2" s="31">
        <f t="shared" si="0"/>
        <v>3</v>
      </c>
      <c r="CU2" s="31">
        <f t="shared" si="0"/>
        <v>4</v>
      </c>
      <c r="CV2" s="31">
        <f t="shared" si="0"/>
        <v>5</v>
      </c>
      <c r="CW2" s="31">
        <f t="shared" si="0"/>
        <v>6</v>
      </c>
      <c r="CX2" s="31">
        <f t="shared" si="0"/>
        <v>7</v>
      </c>
      <c r="CY2" s="31">
        <f t="shared" si="0"/>
        <v>8</v>
      </c>
      <c r="CZ2" s="31">
        <f t="shared" si="0"/>
        <v>9</v>
      </c>
      <c r="DA2" s="31">
        <f t="shared" si="0"/>
        <v>10</v>
      </c>
      <c r="DB2" s="31">
        <f t="shared" si="0"/>
        <v>11</v>
      </c>
      <c r="DC2" s="31">
        <f t="shared" si="0"/>
        <v>12</v>
      </c>
      <c r="DD2" s="31">
        <f t="shared" si="0"/>
        <v>13</v>
      </c>
      <c r="DE2" s="31">
        <f t="shared" si="0"/>
        <v>14</v>
      </c>
      <c r="DF2" s="31">
        <f t="shared" si="0"/>
        <v>15</v>
      </c>
      <c r="DG2" s="31">
        <f t="shared" si="0"/>
        <v>16</v>
      </c>
      <c r="DH2" s="31">
        <f t="shared" si="0"/>
        <v>17</v>
      </c>
      <c r="DI2" s="31">
        <f t="shared" si="0"/>
        <v>18</v>
      </c>
      <c r="DJ2" s="31">
        <f t="shared" si="0"/>
        <v>19</v>
      </c>
      <c r="DK2" s="31">
        <f t="shared" si="0"/>
        <v>20</v>
      </c>
      <c r="DL2" s="31">
        <f t="shared" si="0"/>
        <v>21</v>
      </c>
      <c r="DM2" s="31">
        <f t="shared" si="0"/>
        <v>22</v>
      </c>
      <c r="DN2" s="31">
        <f t="shared" si="0"/>
        <v>23</v>
      </c>
      <c r="DO2" s="31">
        <f t="shared" si="0"/>
        <v>24</v>
      </c>
      <c r="DP2" s="31">
        <f t="shared" si="0"/>
        <v>25</v>
      </c>
      <c r="DQ2" s="31">
        <f t="shared" si="0"/>
        <v>26</v>
      </c>
      <c r="DR2" s="31">
        <f t="shared" si="0"/>
        <v>27</v>
      </c>
      <c r="DS2" s="31">
        <f t="shared" si="0"/>
        <v>28</v>
      </c>
      <c r="DT2" s="31">
        <f t="shared" si="0"/>
        <v>29</v>
      </c>
      <c r="DU2" s="31">
        <f t="shared" si="0"/>
        <v>30</v>
      </c>
      <c r="DV2" s="31">
        <f t="shared" si="0"/>
        <v>31</v>
      </c>
      <c r="DW2" s="31">
        <f t="shared" si="0"/>
        <v>32</v>
      </c>
      <c r="DX2" s="31">
        <f t="shared" si="0"/>
        <v>33</v>
      </c>
      <c r="DY2" s="31">
        <f t="shared" si="0"/>
        <v>34</v>
      </c>
      <c r="DZ2" s="31">
        <f t="shared" si="0"/>
        <v>35</v>
      </c>
      <c r="EA2" s="31">
        <f t="shared" si="0"/>
        <v>36</v>
      </c>
      <c r="EB2" s="31">
        <f t="shared" si="0"/>
        <v>37</v>
      </c>
      <c r="EC2" s="31">
        <f t="shared" si="0"/>
        <v>38</v>
      </c>
      <c r="ED2" s="31">
        <f t="shared" si="0"/>
        <v>39</v>
      </c>
      <c r="EE2" s="31">
        <f t="shared" si="0"/>
        <v>40</v>
      </c>
      <c r="EF2" s="31">
        <f t="shared" si="0"/>
        <v>41</v>
      </c>
      <c r="EG2" s="31">
        <f t="shared" si="0"/>
        <v>42</v>
      </c>
      <c r="EH2" s="31">
        <f t="shared" si="0"/>
        <v>43</v>
      </c>
      <c r="EI2" s="31">
        <f t="shared" si="0"/>
        <v>44</v>
      </c>
      <c r="EJ2" s="31">
        <f t="shared" si="0"/>
        <v>45</v>
      </c>
      <c r="EK2" s="31">
        <f t="shared" si="0"/>
        <v>46</v>
      </c>
      <c r="EL2" s="31">
        <f t="shared" si="0"/>
        <v>47</v>
      </c>
      <c r="EM2" s="31">
        <f t="shared" si="0"/>
        <v>48</v>
      </c>
      <c r="EN2" s="31">
        <f t="shared" si="0"/>
        <v>49</v>
      </c>
      <c r="EO2" s="31">
        <f t="shared" si="0"/>
        <v>50</v>
      </c>
      <c r="EP2" s="31">
        <f t="shared" si="0"/>
        <v>51</v>
      </c>
      <c r="EQ2" s="31">
        <f t="shared" si="0"/>
        <v>52</v>
      </c>
      <c r="ER2" s="31">
        <f t="shared" si="0"/>
        <v>53</v>
      </c>
      <c r="ES2" s="31">
        <f t="shared" si="0"/>
        <v>54</v>
      </c>
      <c r="ET2" s="31">
        <f t="shared" si="0"/>
        <v>55</v>
      </c>
      <c r="EU2" s="31">
        <f t="shared" si="0"/>
        <v>56</v>
      </c>
      <c r="EV2" s="31">
        <f t="shared" si="0"/>
        <v>57</v>
      </c>
      <c r="EW2" s="31">
        <f t="shared" si="0"/>
        <v>58</v>
      </c>
      <c r="EX2" s="31">
        <f t="shared" si="0"/>
        <v>59</v>
      </c>
      <c r="EY2" s="31">
        <f t="shared" si="0"/>
        <v>60</v>
      </c>
      <c r="EZ2" s="31">
        <f t="shared" si="0"/>
        <v>61</v>
      </c>
      <c r="FA2" s="31">
        <f t="shared" si="0"/>
        <v>62</v>
      </c>
      <c r="FB2" s="31">
        <f t="shared" si="0"/>
        <v>63</v>
      </c>
      <c r="FC2" s="31">
        <f t="shared" si="0"/>
        <v>64</v>
      </c>
      <c r="FD2" s="31">
        <f t="shared" ref="FD2:GC2" si="1">BO2</f>
        <v>65</v>
      </c>
      <c r="FE2" s="31">
        <f t="shared" si="1"/>
        <v>66</v>
      </c>
      <c r="FF2" s="31">
        <f t="shared" si="1"/>
        <v>67</v>
      </c>
      <c r="FG2" s="31">
        <f t="shared" si="1"/>
        <v>68</v>
      </c>
      <c r="FH2" s="31">
        <f t="shared" si="1"/>
        <v>69</v>
      </c>
      <c r="FI2" s="31">
        <f t="shared" si="1"/>
        <v>70</v>
      </c>
      <c r="FJ2" s="31">
        <f t="shared" si="1"/>
        <v>71</v>
      </c>
      <c r="FK2" s="31">
        <f t="shared" si="1"/>
        <v>72</v>
      </c>
      <c r="FL2" s="31">
        <f t="shared" si="1"/>
        <v>73</v>
      </c>
      <c r="FM2" s="31">
        <f t="shared" si="1"/>
        <v>74</v>
      </c>
      <c r="FN2" s="31">
        <f t="shared" si="1"/>
        <v>75</v>
      </c>
      <c r="FO2" s="31">
        <f t="shared" si="1"/>
        <v>76</v>
      </c>
      <c r="FP2" s="31">
        <f t="shared" si="1"/>
        <v>77</v>
      </c>
      <c r="FQ2" s="31">
        <f t="shared" si="1"/>
        <v>78</v>
      </c>
      <c r="FR2" s="31">
        <f t="shared" si="1"/>
        <v>79</v>
      </c>
      <c r="FS2" s="31">
        <f t="shared" si="1"/>
        <v>80</v>
      </c>
      <c r="FT2" s="31">
        <f t="shared" si="1"/>
        <v>81</v>
      </c>
      <c r="FU2" s="31">
        <f t="shared" si="1"/>
        <v>82</v>
      </c>
      <c r="FV2" s="31">
        <f t="shared" si="1"/>
        <v>83</v>
      </c>
      <c r="FW2" s="31">
        <f t="shared" si="1"/>
        <v>84</v>
      </c>
      <c r="FX2" s="31">
        <f t="shared" si="1"/>
        <v>85</v>
      </c>
      <c r="FY2" s="31">
        <f t="shared" si="1"/>
        <v>86</v>
      </c>
      <c r="FZ2" s="31">
        <f t="shared" si="1"/>
        <v>87</v>
      </c>
      <c r="GA2" s="31">
        <f t="shared" si="1"/>
        <v>88</v>
      </c>
      <c r="GB2" s="31">
        <f t="shared" si="1"/>
        <v>89</v>
      </c>
      <c r="GC2" s="31">
        <f t="shared" si="1"/>
        <v>90</v>
      </c>
    </row>
    <row r="3" spans="1:186" x14ac:dyDescent="0.25">
      <c r="A3" s="31">
        <f>'2a) male mx'!A3</f>
        <v>0</v>
      </c>
      <c r="B3" s="32">
        <f>LN('2a) male mx'!B3)</f>
        <v>-2.5889641616134065</v>
      </c>
      <c r="C3" s="32">
        <f>LN('2a) male mx'!C3)</f>
        <v>-2.7740541054106869</v>
      </c>
      <c r="D3" s="32">
        <f>LN('2a) male mx'!D3)</f>
        <v>-2.6865826087422713</v>
      </c>
      <c r="E3" s="32">
        <f>LN('2a) male mx'!E3)</f>
        <v>-2.7534667427449775</v>
      </c>
      <c r="F3" s="32">
        <f>LN('2a) male mx'!F3)</f>
        <v>-2.7988777282283794</v>
      </c>
      <c r="G3" s="32">
        <f>LN('2a) male mx'!G3)</f>
        <v>-2.7819210806289174</v>
      </c>
      <c r="H3" s="32">
        <f>LN('2a) male mx'!H3)</f>
        <v>-2.7869107583350066</v>
      </c>
      <c r="I3" s="32">
        <f>LN('2a) male mx'!I3)</f>
        <v>-2.8118634112839818</v>
      </c>
      <c r="J3" s="32">
        <f>LN('2a) male mx'!J3)</f>
        <v>-2.8338054210538171</v>
      </c>
      <c r="K3" s="32">
        <f>LN('2a) male mx'!K3)</f>
        <v>-2.9311552531190275</v>
      </c>
      <c r="L3" s="32">
        <f>LN('2a) male mx'!L3)</f>
        <v>-3.0562903680699001</v>
      </c>
      <c r="M3" s="32">
        <f>LN('2a) male mx'!M3)</f>
        <v>-3.0959887843286338</v>
      </c>
      <c r="N3" s="32">
        <f>LN('2a) male mx'!N3)</f>
        <v>-3.1059780969140469</v>
      </c>
      <c r="O3" s="32">
        <f>LN('2a) male mx'!O3)</f>
        <v>-3.0176115850561001</v>
      </c>
      <c r="P3" s="32">
        <f>LN('2a) male mx'!P3)</f>
        <v>-3.0817514267541113</v>
      </c>
      <c r="Q3" s="32">
        <f>LN('2a) male mx'!Q3)</f>
        <v>-3.061870282923318</v>
      </c>
      <c r="R3" s="32">
        <f>LN('2a) male mx'!R3)</f>
        <v>-3.137012601722077</v>
      </c>
      <c r="S3" s="32">
        <f>LN('2a) male mx'!S3)</f>
        <v>-3.115592482546738</v>
      </c>
      <c r="T3" s="32">
        <f>LN('2a) male mx'!T3)</f>
        <v>-3.1193685544229961</v>
      </c>
      <c r="U3" s="32">
        <f>LN('2a) male mx'!U3)</f>
        <v>-3.1177148442156635</v>
      </c>
      <c r="V3" s="32">
        <f>LN('2a) male mx'!V3)</f>
        <v>-3.0771997320305462</v>
      </c>
      <c r="W3" s="32">
        <f>LN('2a) male mx'!W3)</f>
        <v>-3.0994626045582376</v>
      </c>
      <c r="X3" s="32">
        <f>LN('2a) male mx'!X3)</f>
        <v>-3.1478896673038919</v>
      </c>
      <c r="Y3" s="32">
        <f>LN('2a) male mx'!Y3)</f>
        <v>-3.3295309971847531</v>
      </c>
      <c r="Z3" s="32">
        <f>LN('2a) male mx'!Z3)</f>
        <v>-3.3851023727965655</v>
      </c>
      <c r="AA3" s="32">
        <f>LN('2a) male mx'!AA3)</f>
        <v>-3.3585792688959213</v>
      </c>
      <c r="AB3" s="32">
        <f>LN('2a) male mx'!AB3)</f>
        <v>-3.420189287890349</v>
      </c>
      <c r="AC3" s="32">
        <f>LN('2a) male mx'!AC3)</f>
        <v>-3.4683544573801464</v>
      </c>
      <c r="AD3" s="32">
        <f>LN('2a) male mx'!AD3)</f>
        <v>-3.5477789665333757</v>
      </c>
      <c r="AE3" s="32">
        <f>LN('2a) male mx'!AE3)</f>
        <v>-3.5734748896027453</v>
      </c>
      <c r="AF3" s="32">
        <f>LN('2a) male mx'!AF3)</f>
        <v>-3.574941824842456</v>
      </c>
      <c r="AG3" s="32">
        <f>LN('2a) male mx'!AG3)</f>
        <v>-3.5893551946130642</v>
      </c>
      <c r="AH3" s="32">
        <f>LN('2a) male mx'!AH3)</f>
        <v>-3.6475429739767891</v>
      </c>
      <c r="AI3" s="32">
        <f>LN('2a) male mx'!AI3)</f>
        <v>-3.675490865102959</v>
      </c>
      <c r="AJ3" s="32">
        <f>LN('2a) male mx'!AJ3)</f>
        <v>-3.6856597021897732</v>
      </c>
      <c r="AK3" s="32">
        <f>LN('2a) male mx'!AK3)</f>
        <v>-3.7278006533679382</v>
      </c>
      <c r="AL3" s="32">
        <f>LN('2a) male mx'!AL3)</f>
        <v>-3.7096472146567008</v>
      </c>
      <c r="AM3" s="32">
        <f>LN('2a) male mx'!AM3)</f>
        <v>-3.7704169581172495</v>
      </c>
      <c r="AN3" s="32">
        <f>LN('2a) male mx'!AN3)</f>
        <v>-3.7155223972322302</v>
      </c>
      <c r="AO3" s="32">
        <f>LN('2a) male mx'!AO3)</f>
        <v>-3.7901436324079545</v>
      </c>
      <c r="AP3" s="32">
        <f>LN('2a) male mx'!AP3)</f>
        <v>-3.7987809980800757</v>
      </c>
      <c r="AQ3" s="32">
        <f>LN('2a) male mx'!AQ3)</f>
        <v>-3.7686423410731829</v>
      </c>
      <c r="AR3" s="32">
        <f>LN('2a) male mx'!AR3)</f>
        <v>-3.8181370295555732</v>
      </c>
      <c r="AS3" s="32">
        <f>LN('2a) male mx'!AS3)</f>
        <v>-3.8726013978861564</v>
      </c>
      <c r="AT3" s="32">
        <f>LN('2a) male mx'!AT3)</f>
        <v>-3.8706403835967187</v>
      </c>
      <c r="AU3" s="32">
        <f>LN('2a) male mx'!AU3)</f>
        <v>-3.8899228792413756</v>
      </c>
      <c r="AV3" s="32">
        <f>LN('2a) male mx'!AV3)</f>
        <v>-3.8829589777232929</v>
      </c>
      <c r="AW3" s="32">
        <f>LN('2a) male mx'!AW3)</f>
        <v>-3.9004586418209719</v>
      </c>
      <c r="AX3" s="32">
        <f>LN('2a) male mx'!AX3)</f>
        <v>-3.8512346160418121</v>
      </c>
      <c r="AY3" s="32">
        <f>LN('2a) male mx'!AY3)</f>
        <v>-3.8536402681376019</v>
      </c>
      <c r="AZ3" s="32">
        <f>LN('2a) male mx'!AZ3)</f>
        <v>-3.9039948740614618</v>
      </c>
      <c r="BA3" s="32">
        <f>LN('2a) male mx'!BA3)</f>
        <v>-3.9644539503182337</v>
      </c>
      <c r="BB3" s="32">
        <f>LN('2a) male mx'!BB3)</f>
        <v>-4.0218868792434597</v>
      </c>
      <c r="BC3" s="32">
        <f>LN('2a) male mx'!BC3)</f>
        <v>-4.000524451426684</v>
      </c>
      <c r="BD3" s="32">
        <f>LN('2a) male mx'!BD3)</f>
        <v>-4.157186337230339</v>
      </c>
      <c r="BE3" s="32">
        <f>LN('2a) male mx'!BE3)</f>
        <v>-4.1941939273657285</v>
      </c>
      <c r="BF3" s="32">
        <f>LN('2a) male mx'!BF3)</f>
        <v>-4.27106788578359</v>
      </c>
      <c r="BG3" s="32">
        <f>LN('2a) male mx'!BG3)</f>
        <v>-4.2908622608920055</v>
      </c>
      <c r="BH3" s="32">
        <f>LN('2a) male mx'!BH3)</f>
        <v>-4.3773683658697111</v>
      </c>
      <c r="BI3" s="32">
        <f>LN('2a) male mx'!BI3)</f>
        <v>-4.451800765465447</v>
      </c>
      <c r="BJ3" s="32">
        <f>LN('2a) male mx'!BJ3)</f>
        <v>-4.4388661684132993</v>
      </c>
      <c r="BK3" s="32">
        <f>LN('2a) male mx'!BK3)</f>
        <v>-4.4772865316372155</v>
      </c>
      <c r="BL3" s="32">
        <f>LN('2a) male mx'!BL3)</f>
        <v>-4.5444364640861163</v>
      </c>
      <c r="BM3" s="32">
        <f>LN('2a) male mx'!BM3)</f>
        <v>-4.5396921150116443</v>
      </c>
      <c r="BN3" s="32">
        <f>LN('2a) male mx'!BN3)</f>
        <v>-4.5070909068494007</v>
      </c>
      <c r="BO3" s="32">
        <f>LN('2a) male mx'!BO3)</f>
        <v>-4.5971470596942297</v>
      </c>
      <c r="BP3" s="32">
        <f>LN('2a) male mx'!BP3)</f>
        <v>-4.598149591200114</v>
      </c>
      <c r="BQ3" s="32">
        <f>LN('2a) male mx'!BQ3)</f>
        <v>-4.6774104786744539</v>
      </c>
      <c r="BR3" s="32">
        <f>LN('2a) male mx'!BR3)</f>
        <v>-4.6644744834053551</v>
      </c>
      <c r="BS3" s="32">
        <f>LN('2a) male mx'!BS3)</f>
        <v>-4.7354655129553826</v>
      </c>
      <c r="BT3" s="32">
        <f>LN('2a) male mx'!BT3)</f>
        <v>-4.8626775197951941</v>
      </c>
      <c r="BU3" s="32">
        <f>LN('2a) male mx'!BU3)</f>
        <v>-4.8394795928642518</v>
      </c>
      <c r="BV3" s="32">
        <f>LN('2a) male mx'!BV3)</f>
        <v>-5.0022921287718543</v>
      </c>
      <c r="BW3" s="32">
        <f>LN('2a) male mx'!BW3)</f>
        <v>-5.0265427553791096</v>
      </c>
      <c r="BX3" s="32">
        <f>LN('2a) male mx'!BX3)</f>
        <v>-5.078484552522494</v>
      </c>
      <c r="BY3" s="32">
        <f>LN('2a) male mx'!BY3)</f>
        <v>-5.0592850236202302</v>
      </c>
      <c r="BZ3" s="32">
        <f>LN('2a) male mx'!BZ3)</f>
        <v>-5.1349613295834535</v>
      </c>
      <c r="CA3" s="32">
        <f>LN('2a) male mx'!CA3)</f>
        <v>-5.1768268672667395</v>
      </c>
      <c r="CB3" s="32">
        <f>LN('2a) male mx'!CB3)</f>
        <v>-5.0592850236202302</v>
      </c>
      <c r="CC3" s="32">
        <f>LN('2a) male mx'!CC3)</f>
        <v>-5.2002533985470905</v>
      </c>
      <c r="CD3" s="32">
        <f>LN('2a) male mx'!CD3)</f>
        <v>-5.1418190217326725</v>
      </c>
      <c r="CE3" s="32">
        <f>LN('2a) male mx'!CE3)</f>
        <v>-5.2392885289190048</v>
      </c>
      <c r="CF3" s="32">
        <f>LN('2a) male mx'!CF3)</f>
        <v>-5.2279801338684617</v>
      </c>
      <c r="CG3" s="32">
        <f>LN('2a) male mx'!CG3)</f>
        <v>-5.2642353655530618</v>
      </c>
      <c r="CH3" s="32">
        <f>LN('2a) male mx'!CH3)</f>
        <v>-5.2186526738375933</v>
      </c>
      <c r="CI3" s="32">
        <f>LN('2a) male mx'!CI3)</f>
        <v>-5.2317354833701035</v>
      </c>
      <c r="CJ3" s="32">
        <f>LN('2a) male mx'!CJ3)</f>
        <v>-5.3728807271287655</v>
      </c>
      <c r="CK3" s="32">
        <f>LN('2a) male mx'!CK3)</f>
        <v>-5.3599749427054704</v>
      </c>
      <c r="CL3" s="32">
        <f>LN('2a) male mx'!CL3)</f>
        <v>-5.3535836901954843</v>
      </c>
      <c r="CM3" s="32">
        <f>LN('2a) male mx'!CM3)</f>
        <v>-5.3430211254391438</v>
      </c>
      <c r="CN3" s="32">
        <f>LN('2a) male mx'!CN3)</f>
        <v>-5.4777520665328732</v>
      </c>
      <c r="CP3" s="31">
        <f>A3</f>
        <v>0</v>
      </c>
      <c r="CQ3" s="32">
        <f>IFERROR(LN('2a) female mx'!B3),"")</f>
        <v>-2.8302065804327317</v>
      </c>
      <c r="CR3" s="32">
        <f>IFERROR(LN('2a) female mx'!C3),"")</f>
        <v>-3.0948334026632911</v>
      </c>
      <c r="CS3" s="32">
        <f>IFERROR(LN('2a) female mx'!D3),"")</f>
        <v>-2.9048073985634884</v>
      </c>
      <c r="CT3" s="32">
        <f>IFERROR(LN('2a) female mx'!E3),"")</f>
        <v>-2.9384928856992438</v>
      </c>
      <c r="CU3" s="32">
        <f>IFERROR(LN('2a) female mx'!F3),"")</f>
        <v>-3.0206195383322529</v>
      </c>
      <c r="CV3" s="32">
        <f>IFERROR(LN('2a) female mx'!G3),"")</f>
        <v>-3.0527347488286014</v>
      </c>
      <c r="CW3" s="32">
        <f>IFERROR(LN('2a) female mx'!H3),"")</f>
        <v>-2.9974248854524634</v>
      </c>
      <c r="CX3" s="32">
        <f>IFERROR(LN('2a) female mx'!I3),"")</f>
        <v>-3.0191144846464479</v>
      </c>
      <c r="CY3" s="32">
        <f>IFERROR(LN('2a) female mx'!J3),"")</f>
        <v>-3.1229210548161084</v>
      </c>
      <c r="CZ3" s="32">
        <f>IFERROR(LN('2a) female mx'!K3),"")</f>
        <v>-3.1358110030968094</v>
      </c>
      <c r="DA3" s="32">
        <f>IFERROR(LN('2a) female mx'!L3),"")</f>
        <v>-3.3246238184877632</v>
      </c>
      <c r="DB3" s="32">
        <f>IFERROR(LN('2a) female mx'!M3),"")</f>
        <v>-3.336207320032492</v>
      </c>
      <c r="DC3" s="32">
        <f>IFERROR(LN('2a) female mx'!N3),"")</f>
        <v>-3.331268504409441</v>
      </c>
      <c r="DD3" s="32">
        <f>IFERROR(LN('2a) female mx'!O3),"")</f>
        <v>-3.2355427916669099</v>
      </c>
      <c r="DE3" s="32">
        <f>IFERROR(LN('2a) female mx'!P3),"")</f>
        <v>-3.336498572922487</v>
      </c>
      <c r="DF3" s="32">
        <f>IFERROR(LN('2a) female mx'!Q3),"")</f>
        <v>-3.2571745432894748</v>
      </c>
      <c r="DG3" s="32">
        <f>IFERROR(LN('2a) female mx'!R3),"")</f>
        <v>-3.3570924861420761</v>
      </c>
      <c r="DH3" s="32">
        <f>IFERROR(LN('2a) female mx'!S3),"")</f>
        <v>-3.4029628047664251</v>
      </c>
      <c r="DI3" s="32">
        <f>IFERROR(LN('2a) female mx'!T3),"")</f>
        <v>-3.3863242735066827</v>
      </c>
      <c r="DJ3" s="32">
        <f>IFERROR(LN('2a) female mx'!U3),"")</f>
        <v>-3.3564983702858902</v>
      </c>
      <c r="DK3" s="32">
        <f>IFERROR(LN('2a) female mx'!V3),"")</f>
        <v>-3.2981821067525585</v>
      </c>
      <c r="DL3" s="32">
        <f>IFERROR(LN('2a) female mx'!W3),"")</f>
        <v>-3.3485109894918001</v>
      </c>
      <c r="DM3" s="32">
        <f>IFERROR(LN('2a) female mx'!X3),"")</f>
        <v>-3.37326386524725</v>
      </c>
      <c r="DN3" s="32">
        <f>IFERROR(LN('2a) female mx'!Y3),"")</f>
        <v>-3.5603657763284757</v>
      </c>
      <c r="DO3" s="32">
        <f>IFERROR(LN('2a) female mx'!Z3),"")</f>
        <v>-3.6195691019349123</v>
      </c>
      <c r="DP3" s="32">
        <f>IFERROR(LN('2a) female mx'!AA3),"")</f>
        <v>-3.5923369247042918</v>
      </c>
      <c r="DQ3" s="32">
        <f>IFERROR(LN('2a) female mx'!AB3),"")</f>
        <v>-3.6566421463392196</v>
      </c>
      <c r="DR3" s="32">
        <f>IFERROR(LN('2a) female mx'!AC3),"")</f>
        <v>-3.731213817940497</v>
      </c>
      <c r="DS3" s="32">
        <f>IFERROR(LN('2a) female mx'!AD3),"")</f>
        <v>-3.7901436324079545</v>
      </c>
      <c r="DT3" s="32">
        <f>IFERROR(LN('2a) female mx'!AE3),"")</f>
        <v>-3.8097966774857817</v>
      </c>
      <c r="DU3" s="32">
        <f>IFERROR(LN('2a) female mx'!AF3),"")</f>
        <v>-3.7820276019792041</v>
      </c>
      <c r="DV3" s="32">
        <f>IFERROR(LN('2a) female mx'!AG3),"")</f>
        <v>-3.8575011353662241</v>
      </c>
      <c r="DW3" s="32">
        <f>IFERROR(LN('2a) female mx'!AH3),"")</f>
        <v>-3.8638063407148318</v>
      </c>
      <c r="DX3" s="32">
        <f>IFERROR(LN('2a) female mx'!AI3),"")</f>
        <v>-3.9285792366966326</v>
      </c>
      <c r="DY3" s="32">
        <f>IFERROR(LN('2a) female mx'!AJ3),"")</f>
        <v>-3.9353407526081101</v>
      </c>
      <c r="DZ3" s="32">
        <f>IFERROR(LN('2a) female mx'!AK3),"")</f>
        <v>-3.9162129980975235</v>
      </c>
      <c r="EA3" s="32">
        <f>IFERROR(LN('2a) female mx'!AL3),"")</f>
        <v>-3.9400482043099774</v>
      </c>
      <c r="EB3" s="32">
        <f>IFERROR(LN('2a) female mx'!AM3),"")</f>
        <v>-3.9933179286261549</v>
      </c>
      <c r="EC3" s="32">
        <f>IFERROR(LN('2a) female mx'!AN3),"")</f>
        <v>-3.9548341688170163</v>
      </c>
      <c r="ED3" s="32">
        <f>IFERROR(LN('2a) female mx'!AO3),"")</f>
        <v>-4.0247313886836444</v>
      </c>
      <c r="EE3" s="32">
        <f>IFERROR(LN('2a) female mx'!AP3),"")</f>
        <v>-4.04486867913021</v>
      </c>
      <c r="EF3" s="32">
        <f>IFERROR(LN('2a) female mx'!AQ3),"")</f>
        <v>-4.0258714215969107</v>
      </c>
      <c r="EG3" s="32">
        <f>IFERROR(LN('2a) female mx'!AR3),"")</f>
        <v>-4.0542087017670658</v>
      </c>
      <c r="EH3" s="32">
        <f>IFERROR(LN('2a) female mx'!AS3),"")</f>
        <v>-4.0918419361812166</v>
      </c>
      <c r="EI3" s="32">
        <f>IFERROR(LN('2a) female mx'!AT3),"")</f>
        <v>-4.1139889191609296</v>
      </c>
      <c r="EJ3" s="32">
        <f>IFERROR(LN('2a) female mx'!AU3),"")</f>
        <v>-4.1334544000142932</v>
      </c>
      <c r="EK3" s="32">
        <f>IFERROR(LN('2a) female mx'!AV3),"")</f>
        <v>-4.1474983696793064</v>
      </c>
      <c r="EL3" s="32">
        <f>IFERROR(LN('2a) female mx'!AW3),"")</f>
        <v>-4.1417296270102169</v>
      </c>
      <c r="EM3" s="32">
        <f>IFERROR(LN('2a) female mx'!AX3),"")</f>
        <v>-4.1290262659113726</v>
      </c>
      <c r="EN3" s="32">
        <f>IFERROR(LN('2a) female mx'!AY3),"")</f>
        <v>-4.1474983696793064</v>
      </c>
      <c r="EO3" s="32">
        <f>IFERROR(LN('2a) female mx'!AZ3),"")</f>
        <v>-4.1315542649985764</v>
      </c>
      <c r="EP3" s="32">
        <f>IFERROR(LN('2a) female mx'!BA3),"")</f>
        <v>-4.2438478682386362</v>
      </c>
      <c r="EQ3" s="32">
        <f>IFERROR(LN('2a) female mx'!BB3),"")</f>
        <v>-4.2923439999183408</v>
      </c>
      <c r="ER3" s="32">
        <f>IFERROR(LN('2a) female mx'!BC3),"")</f>
        <v>-4.3224429399867166</v>
      </c>
      <c r="ES3" s="32">
        <f>IFERROR(LN('2a) female mx'!BD3),"")</f>
        <v>-4.4143185860128638</v>
      </c>
      <c r="ET3" s="32">
        <f>IFERROR(LN('2a) female mx'!BE3),"")</f>
        <v>-4.4109789596595972</v>
      </c>
      <c r="EU3" s="32">
        <f>IFERROR(LN('2a) female mx'!BF3),"")</f>
        <v>-4.5255912364383919</v>
      </c>
      <c r="EV3" s="32">
        <f>IFERROR(LN('2a) female mx'!BG3),"")</f>
        <v>-4.5349699317372592</v>
      </c>
      <c r="EW3" s="32">
        <f>IFERROR(LN('2a) female mx'!BH3),"")</f>
        <v>-4.6359606857397155</v>
      </c>
      <c r="EX3" s="32">
        <f>IFERROR(LN('2a) female mx'!BI3),"")</f>
        <v>-4.6548801261589174</v>
      </c>
      <c r="EY3" s="32">
        <f>IFERROR(LN('2a) female mx'!BJ3),"")</f>
        <v>-4.7082552863431051</v>
      </c>
      <c r="EZ3" s="32">
        <f>IFERROR(LN('2a) female mx'!BK3),"")</f>
        <v>-4.7263136562298378</v>
      </c>
      <c r="FA3" s="32">
        <f>IFERROR(LN('2a) female mx'!BL3),"")</f>
        <v>-4.7308792069904246</v>
      </c>
      <c r="FB3" s="32">
        <f>IFERROR(LN('2a) female mx'!BM3),"")</f>
        <v>-4.8105941670490138</v>
      </c>
      <c r="FC3" s="32">
        <f>IFERROR(LN('2a) female mx'!BN3),"")</f>
        <v>-4.7447011548086948</v>
      </c>
      <c r="FD3" s="32">
        <f>IFERROR(LN('2a) female mx'!BO3),"")</f>
        <v>-4.8877577454952101</v>
      </c>
      <c r="FE3" s="32">
        <f>IFERROR(LN('2a) female mx'!BP3),"")</f>
        <v>-4.8382063420857326</v>
      </c>
      <c r="FF3" s="32">
        <f>IFERROR(LN('2a) female mx'!BQ3),"")</f>
        <v>-4.9597736009560078</v>
      </c>
      <c r="FG3" s="32">
        <f>IFERROR(LN('2a) female mx'!BR3),"")</f>
        <v>-4.8877577454952101</v>
      </c>
      <c r="FH3" s="32">
        <f>IFERROR(LN('2a) female mx'!BS3),"")</f>
        <v>-4.9441041787320898</v>
      </c>
      <c r="FI3" s="32">
        <f>IFERROR(LN('2a) female mx'!BT3),"")</f>
        <v>-5.109653480500536</v>
      </c>
      <c r="FJ3" s="32">
        <f>IFERROR(LN('2a) female mx'!BU3),"")</f>
        <v>-5.1349613295834535</v>
      </c>
      <c r="FK3" s="32">
        <f>IFERROR(LN('2a) female mx'!BV3),"")</f>
        <v>-5.2392885289190048</v>
      </c>
      <c r="FL3" s="32">
        <f>IFERROR(LN('2a) female mx'!BW3),"")</f>
        <v>-5.2317354833701035</v>
      </c>
      <c r="FM3" s="32">
        <f>IFERROR(LN('2a) female mx'!BX3),"")</f>
        <v>-5.2739976051836468</v>
      </c>
      <c r="FN3" s="32">
        <f>IFERROR(LN('2a) female mx'!BY3),"")</f>
        <v>-5.2958142363299183</v>
      </c>
      <c r="FO3" s="32">
        <f>IFERROR(LN('2a) female mx'!BZ3),"")</f>
        <v>-5.266180243291692</v>
      </c>
      <c r="FP3" s="32">
        <f>IFERROR(LN('2a) female mx'!CA3),"")</f>
        <v>-5.4262286393515549</v>
      </c>
      <c r="FQ3" s="32">
        <f>IFERROR(LN('2a) female mx'!CB3),"")</f>
        <v>-5.2898171269453202</v>
      </c>
      <c r="FR3" s="32">
        <f>IFERROR(LN('2a) female mx'!CC3),"")</f>
        <v>-5.3728807271287655</v>
      </c>
      <c r="FS3" s="32">
        <f>IFERROR(LN('2a) female mx'!CD3),"")</f>
        <v>-5.4354020651337365</v>
      </c>
      <c r="FT3" s="32">
        <f>IFERROR(LN('2a) female mx'!CE3),"")</f>
        <v>-5.3599749427054704</v>
      </c>
      <c r="FU3" s="32">
        <f>IFERROR(LN('2a) female mx'!CF3),"")</f>
        <v>-5.4587090350296377</v>
      </c>
      <c r="FV3" s="32">
        <f>IFERROR(LN('2a) female mx'!CG3),"")</f>
        <v>-5.4610697593571693</v>
      </c>
      <c r="FW3" s="32">
        <f>IFERROR(LN('2a) female mx'!CH3),"")</f>
        <v>-5.3599749427054704</v>
      </c>
      <c r="FX3" s="32">
        <f>IFERROR(LN('2a) female mx'!CI3),"")</f>
        <v>-5.4705685456009441</v>
      </c>
      <c r="FY3" s="32">
        <f>IFERROR(LN('2a) female mx'!CJ3),"")</f>
        <v>-5.5320627471848853</v>
      </c>
      <c r="FZ3" s="32">
        <f>IFERROR(LN('2a) female mx'!CK3),"")</f>
        <v>-5.5814545521623158</v>
      </c>
      <c r="GA3" s="32">
        <f>IFERROR(LN('2a) female mx'!CL3),"")</f>
        <v>-5.6503826996876727</v>
      </c>
      <c r="GB3" s="32">
        <f>IFERROR(LN('2a) female mx'!CM3),"")</f>
        <v>-5.6734785455082228</v>
      </c>
      <c r="GC3" s="32">
        <f>IFERROR(LN('2a) female mx'!CN3),"")</f>
        <v>-5.6793365325199368</v>
      </c>
      <c r="GD3" s="12" t="str">
        <f>IFERROR(LN('2a) female mx'!CO3),"")</f>
        <v/>
      </c>
    </row>
    <row r="4" spans="1:186" x14ac:dyDescent="0.25">
      <c r="A4" s="31">
        <f>'2a) male mx'!A4</f>
        <v>1</v>
      </c>
      <c r="B4" s="32">
        <f>LN('2a) male mx'!B4)</f>
        <v>-4.244502204233398</v>
      </c>
      <c r="C4" s="32">
        <f>LN('2a) male mx'!C4)</f>
        <v>-4.5293941567336722</v>
      </c>
      <c r="D4" s="32">
        <f>LN('2a) male mx'!D4)</f>
        <v>-4.3849878897336767</v>
      </c>
      <c r="E4" s="32">
        <f>LN('2a) male mx'!E4)</f>
        <v>-4.4568481427996725</v>
      </c>
      <c r="F4" s="32">
        <f>LN('2a) male mx'!F4)</f>
        <v>-4.6173070462375012</v>
      </c>
      <c r="G4" s="32">
        <f>LN('2a) male mx'!G4)</f>
        <v>-4.5298863090540475</v>
      </c>
      <c r="H4" s="32">
        <f>LN('2a) male mx'!H4)</f>
        <v>-4.5084881918902466</v>
      </c>
      <c r="I4" s="32">
        <f>LN('2a) male mx'!I4)</f>
        <v>-4.5327222819540038</v>
      </c>
      <c r="J4" s="32">
        <f>LN('2a) male mx'!J4)</f>
        <v>-4.5727034963664606</v>
      </c>
      <c r="K4" s="32">
        <f>LN('2a) male mx'!K4)</f>
        <v>-4.6380147718241567</v>
      </c>
      <c r="L4" s="32">
        <f>LN('2a) male mx'!L4)</f>
        <v>-4.9490860362313791</v>
      </c>
      <c r="M4" s="32">
        <f>LN('2a) male mx'!M4)</f>
        <v>-4.8356833403430732</v>
      </c>
      <c r="N4" s="32">
        <f>LN('2a) male mx'!N4)</f>
        <v>-4.9133899096574201</v>
      </c>
      <c r="O4" s="32">
        <f>LN('2a) male mx'!O4)</f>
        <v>-4.8044692848709092</v>
      </c>
      <c r="P4" s="32">
        <f>LN('2a) male mx'!P4)</f>
        <v>-4.9683015834906783</v>
      </c>
      <c r="Q4" s="32">
        <f>LN('2a) male mx'!Q4)</f>
        <v>-4.9287166354199661</v>
      </c>
      <c r="R4" s="32">
        <f>LN('2a) male mx'!R4)</f>
        <v>-5.0778330913487757</v>
      </c>
      <c r="S4" s="32">
        <f>LN('2a) male mx'!S4)</f>
        <v>-5.1234713195015749</v>
      </c>
      <c r="T4" s="32">
        <f>LN('2a) male mx'!T4)</f>
        <v>-5.0821280412915248</v>
      </c>
      <c r="U4" s="32">
        <f>LN('2a) male mx'!U4)</f>
        <v>-5.0803616420734814</v>
      </c>
      <c r="V4" s="32">
        <f>LN('2a) male mx'!V4)</f>
        <v>-5.0684263526392339</v>
      </c>
      <c r="W4" s="32">
        <f>LN('2a) male mx'!W4)</f>
        <v>-5.0677714854670652</v>
      </c>
      <c r="X4" s="32">
        <f>LN('2a) male mx'!X4)</f>
        <v>-5.091882884308558</v>
      </c>
      <c r="Y4" s="32">
        <f>LN('2a) male mx'!Y4)</f>
        <v>-5.2801637869882034</v>
      </c>
      <c r="Z4" s="32">
        <f>LN('2a) male mx'!Z4)</f>
        <v>-5.591080259742303</v>
      </c>
      <c r="AA4" s="32">
        <f>LN('2a) male mx'!AA4)</f>
        <v>-5.6773347874695022</v>
      </c>
      <c r="AB4" s="32">
        <f>LN('2a) male mx'!AB4)</f>
        <v>-5.7452773818784877</v>
      </c>
      <c r="AC4" s="32">
        <f>LN('2a) male mx'!AC4)</f>
        <v>-5.7117816458089532</v>
      </c>
      <c r="AD4" s="32">
        <f>LN('2a) male mx'!AD4)</f>
        <v>-5.9030405089743958</v>
      </c>
      <c r="AE4" s="32">
        <f>LN('2a) male mx'!AE4)</f>
        <v>-5.7997726952891817</v>
      </c>
      <c r="AF4" s="32">
        <f>LN('2a) male mx'!AF4)</f>
        <v>-5.7024956388075383</v>
      </c>
      <c r="AG4" s="32">
        <f>LN('2a) male mx'!AG4)</f>
        <v>-5.8854968512687975</v>
      </c>
      <c r="AH4" s="32">
        <f>LN('2a) male mx'!AH4)</f>
        <v>-5.9133642641263302</v>
      </c>
      <c r="AI4" s="32">
        <f>LN('2a) male mx'!AI4)</f>
        <v>-5.8477903801015136</v>
      </c>
      <c r="AJ4" s="32">
        <f>LN('2a) male mx'!AJ4)</f>
        <v>-5.9335603011688391</v>
      </c>
      <c r="AK4" s="32">
        <f>LN('2a) male mx'!AK4)</f>
        <v>-6.0280888072863226</v>
      </c>
      <c r="AL4" s="32">
        <f>LN('2a) male mx'!AL4)</f>
        <v>-5.9818452590150883</v>
      </c>
      <c r="AM4" s="32">
        <f>LN('2a) male mx'!AM4)</f>
        <v>-6.1416994068439523</v>
      </c>
      <c r="AN4" s="32">
        <f>LN('2a) male mx'!AN4)</f>
        <v>-6.0938262526441971</v>
      </c>
      <c r="AO4" s="32">
        <f>LN('2a) male mx'!AO4)</f>
        <v>-6.2529282425187418</v>
      </c>
      <c r="AP4" s="32">
        <f>LN('2a) male mx'!AP4)</f>
        <v>-6.2531227522269255</v>
      </c>
      <c r="AQ4" s="32">
        <f>LN('2a) male mx'!AQ4)</f>
        <v>-6.4456225284266484</v>
      </c>
      <c r="AR4" s="32">
        <f>LN('2a) male mx'!AR4)</f>
        <v>-6.4532158754339832</v>
      </c>
      <c r="AS4" s="32">
        <f>LN('2a) male mx'!AS4)</f>
        <v>-6.3094278617713897</v>
      </c>
      <c r="AT4" s="32">
        <f>LN('2a) male mx'!AT4)</f>
        <v>-6.3263998890256188</v>
      </c>
      <c r="AU4" s="32">
        <f>LN('2a) male mx'!AU4)</f>
        <v>-6.2930566759667101</v>
      </c>
      <c r="AV4" s="32">
        <f>LN('2a) male mx'!AV4)</f>
        <v>-6.3977524250326709</v>
      </c>
      <c r="AW4" s="32">
        <f>LN('2a) male mx'!AW4)</f>
        <v>-6.5720119737061991</v>
      </c>
      <c r="AX4" s="32">
        <f>LN('2a) male mx'!AX4)</f>
        <v>-6.3970881293660211</v>
      </c>
      <c r="AY4" s="32">
        <f>LN('2a) male mx'!AY4)</f>
        <v>-6.428319969171044</v>
      </c>
      <c r="AZ4" s="32">
        <f>LN('2a) male mx'!AZ4)</f>
        <v>-6.5291891145677683</v>
      </c>
      <c r="BA4" s="32">
        <f>LN('2a) male mx'!BA4)</f>
        <v>-6.5233991340842081</v>
      </c>
      <c r="BB4" s="32">
        <f>LN('2a) male mx'!BB4)</f>
        <v>-6.5384557070972615</v>
      </c>
      <c r="BC4" s="32">
        <f>LN('2a) male mx'!BC4)</f>
        <v>-6.5594368939981029</v>
      </c>
      <c r="BD4" s="32">
        <f>LN('2a) male mx'!BD4)</f>
        <v>-6.79623441312983</v>
      </c>
      <c r="BE4" s="32">
        <f>LN('2a) male mx'!BE4)</f>
        <v>-6.6143701060377387</v>
      </c>
      <c r="BF4" s="32">
        <f>LN('2a) male mx'!BF4)</f>
        <v>-6.8255868712406249</v>
      </c>
      <c r="BG4" s="32">
        <f>LN('2a) male mx'!BG4)</f>
        <v>-6.8835995272067008</v>
      </c>
      <c r="BH4" s="32">
        <f>LN('2a) male mx'!BH4)</f>
        <v>-6.935532559981584</v>
      </c>
      <c r="BI4" s="32">
        <f>LN('2a) male mx'!BI4)</f>
        <v>-6.8955916004812288</v>
      </c>
      <c r="BJ4" s="32">
        <f>LN('2a) male mx'!BJ4)</f>
        <v>-7.1062569571594478</v>
      </c>
      <c r="BK4" s="32">
        <f>LN('2a) male mx'!BK4)</f>
        <v>-6.947203699001764</v>
      </c>
      <c r="BL4" s="32">
        <f>LN('2a) male mx'!BL4)</f>
        <v>-7.1978600899071932</v>
      </c>
      <c r="BM4" s="32">
        <f>LN('2a) male mx'!BM4)</f>
        <v>-7.0131624227663387</v>
      </c>
      <c r="BN4" s="32">
        <f>LN('2a) male mx'!BN4)</f>
        <v>-7.1320475373682886</v>
      </c>
      <c r="BO4" s="32">
        <f>LN('2a) male mx'!BO4)</f>
        <v>-7.2398062875496283</v>
      </c>
      <c r="BP4" s="32">
        <f>LN('2a) male mx'!BP4)</f>
        <v>-7.2258250980320247</v>
      </c>
      <c r="BQ4" s="32">
        <f>LN('2a) male mx'!BQ4)</f>
        <v>-7.3289069633038952</v>
      </c>
      <c r="BR4" s="32">
        <f>LN('2a) male mx'!BR4)</f>
        <v>-7.199062529285948</v>
      </c>
      <c r="BS4" s="32">
        <f>LN('2a) male mx'!BS4)</f>
        <v>-7.3449410902213534</v>
      </c>
      <c r="BT4" s="32">
        <f>LN('2a) male mx'!BT4)</f>
        <v>-7.4105487310508638</v>
      </c>
      <c r="BU4" s="32">
        <f>LN('2a) male mx'!BU4)</f>
        <v>-7.3615619749778647</v>
      </c>
      <c r="BV4" s="32">
        <f>LN('2a) male mx'!BV4)</f>
        <v>-7.2017652608901344</v>
      </c>
      <c r="BW4" s="32">
        <f>LN('2a) male mx'!BW4)</f>
        <v>-7.5358052918245262</v>
      </c>
      <c r="BX4" s="32">
        <f>LN('2a) male mx'!BX4)</f>
        <v>-7.412049620281941</v>
      </c>
      <c r="BY4" s="32">
        <f>LN('2a) male mx'!BY4)</f>
        <v>-7.5550699364677421</v>
      </c>
      <c r="BZ4" s="32">
        <f>LN('2a) male mx'!BZ4)</f>
        <v>-7.3795919046823162</v>
      </c>
      <c r="CA4" s="32">
        <f>LN('2a) male mx'!CA4)</f>
        <v>-7.4816462410702798</v>
      </c>
      <c r="CB4" s="32">
        <f>LN('2a) male mx'!CB4)</f>
        <v>-7.5173195420970673</v>
      </c>
      <c r="CC4" s="32">
        <f>LN('2a) male mx'!CC4)</f>
        <v>-7.700521524570795</v>
      </c>
      <c r="CD4" s="32">
        <f>LN('2a) male mx'!CD4)</f>
        <v>-7.9233783937757769</v>
      </c>
      <c r="CE4" s="32">
        <f>LN('2a) male mx'!CE4)</f>
        <v>-7.6787487769824567</v>
      </c>
      <c r="CF4" s="32">
        <f>LN('2a) male mx'!CF4)</f>
        <v>-7.7231502607573566</v>
      </c>
      <c r="CG4" s="32">
        <f>LN('2a) male mx'!CG4)</f>
        <v>-7.5954777724968556</v>
      </c>
      <c r="CH4" s="32">
        <f>LN('2a) male mx'!CH4)</f>
        <v>-7.7006220953098232</v>
      </c>
      <c r="CI4" s="32">
        <f>LN('2a) male mx'!CI4)</f>
        <v>-8.0109077504550861</v>
      </c>
      <c r="CJ4" s="32">
        <f>LN('2a) male mx'!CJ4)</f>
        <v>-7.8971809228679257</v>
      </c>
      <c r="CK4" s="32">
        <f>LN('2a) male mx'!CK4)</f>
        <v>-7.8444668482278752</v>
      </c>
      <c r="CL4" s="32">
        <f>LN('2a) male mx'!CL4)</f>
        <v>-8.0115209328910417</v>
      </c>
      <c r="CM4" s="32">
        <f>LN('2a) male mx'!CM4)</f>
        <v>-7.9526201365114968</v>
      </c>
      <c r="CN4" s="32">
        <f>LN('2a) male mx'!CN4)</f>
        <v>-7.9822154952162281</v>
      </c>
      <c r="CP4" s="31">
        <f t="shared" ref="CP4:CP67" si="2">A4</f>
        <v>1</v>
      </c>
      <c r="CQ4" s="32">
        <f>IFERROR(LN('2a) female mx'!B4),"")</f>
        <v>-4.4179232450433243</v>
      </c>
      <c r="CR4" s="32">
        <f>IFERROR(LN('2a) female mx'!C4),"")</f>
        <v>-4.7274403681482342</v>
      </c>
      <c r="CS4" s="32">
        <f>IFERROR(LN('2a) female mx'!D4),"")</f>
        <v>-4.6083652891977316</v>
      </c>
      <c r="CT4" s="32">
        <f>IFERROR(LN('2a) female mx'!E4),"")</f>
        <v>-4.5590626551558984</v>
      </c>
      <c r="CU4" s="32">
        <f>IFERROR(LN('2a) female mx'!F4),"")</f>
        <v>-4.7542072715969317</v>
      </c>
      <c r="CV4" s="32">
        <f>IFERROR(LN('2a) female mx'!G4),"")</f>
        <v>-4.7435379599691823</v>
      </c>
      <c r="CW4" s="32">
        <f>IFERROR(LN('2a) female mx'!H4),"")</f>
        <v>-4.6841661922145894</v>
      </c>
      <c r="CX4" s="32">
        <f>IFERROR(LN('2a) female mx'!I4),"")</f>
        <v>-4.5642057041133475</v>
      </c>
      <c r="CY4" s="32">
        <f>IFERROR(LN('2a) female mx'!J4),"")</f>
        <v>-4.7394943315278608</v>
      </c>
      <c r="CZ4" s="32">
        <f>IFERROR(LN('2a) female mx'!K4),"")</f>
        <v>-4.7056872042843843</v>
      </c>
      <c r="DA4" s="32">
        <f>IFERROR(LN('2a) female mx'!L4),"")</f>
        <v>-5.0012300490720607</v>
      </c>
      <c r="DB4" s="32">
        <f>IFERROR(LN('2a) female mx'!M4),"")</f>
        <v>-5.0689821658112741</v>
      </c>
      <c r="DC4" s="32">
        <f>IFERROR(LN('2a) female mx'!N4),"")</f>
        <v>-5.0313741633857374</v>
      </c>
      <c r="DD4" s="32">
        <f>IFERROR(LN('2a) female mx'!O4),"")</f>
        <v>-4.9963151413977922</v>
      </c>
      <c r="DE4" s="32">
        <f>IFERROR(LN('2a) female mx'!P4),"")</f>
        <v>-5.0047627874756699</v>
      </c>
      <c r="DF4" s="32">
        <f>IFERROR(LN('2a) female mx'!Q4),"")</f>
        <v>-5.0496006066992978</v>
      </c>
      <c r="DG4" s="32">
        <f>IFERROR(LN('2a) female mx'!R4),"")</f>
        <v>-5.1598604041424077</v>
      </c>
      <c r="DH4" s="32">
        <f>IFERROR(LN('2a) female mx'!S4),"")</f>
        <v>-5.1852834526064999</v>
      </c>
      <c r="DI4" s="32">
        <f>IFERROR(LN('2a) female mx'!T4),"")</f>
        <v>-5.1754808726439334</v>
      </c>
      <c r="DJ4" s="32">
        <f>IFERROR(LN('2a) female mx'!U4),"")</f>
        <v>-5.2628718829689207</v>
      </c>
      <c r="DK4" s="32">
        <f>IFERROR(LN('2a) female mx'!V4),"")</f>
        <v>-5.3165401490055801</v>
      </c>
      <c r="DL4" s="32">
        <f>IFERROR(LN('2a) female mx'!W4),"")</f>
        <v>-5.1559387152861111</v>
      </c>
      <c r="DM4" s="32">
        <f>IFERROR(LN('2a) female mx'!X4),"")</f>
        <v>-5.2106178856033587</v>
      </c>
      <c r="DN4" s="32">
        <f>IFERROR(LN('2a) female mx'!Y4),"")</f>
        <v>-5.451667588731901</v>
      </c>
      <c r="DO4" s="32">
        <f>IFERROR(LN('2a) female mx'!Z4),"")</f>
        <v>-5.7675394404589522</v>
      </c>
      <c r="DP4" s="32">
        <f>IFERROR(LN('2a) female mx'!AA4),"")</f>
        <v>-5.7029796833696862</v>
      </c>
      <c r="DQ4" s="32">
        <f>IFERROR(LN('2a) female mx'!AB4),"")</f>
        <v>-5.8473075066871543</v>
      </c>
      <c r="DR4" s="32">
        <f>IFERROR(LN('2a) female mx'!AC4),"")</f>
        <v>-5.8817645642073408</v>
      </c>
      <c r="DS4" s="32">
        <f>IFERROR(LN('2a) female mx'!AD4),"")</f>
        <v>-5.9756342615405709</v>
      </c>
      <c r="DT4" s="32">
        <f>IFERROR(LN('2a) female mx'!AE4),"")</f>
        <v>-5.8984139394124142</v>
      </c>
      <c r="DU4" s="32">
        <f>IFERROR(LN('2a) female mx'!AF4),"")</f>
        <v>-5.8467974202026953</v>
      </c>
      <c r="DV4" s="32">
        <f>IFERROR(LN('2a) female mx'!AG4),"")</f>
        <v>-5.8273716671815379</v>
      </c>
      <c r="DW4" s="32">
        <f>IFERROR(LN('2a) female mx'!AH4),"")</f>
        <v>-5.9572545793339433</v>
      </c>
      <c r="DX4" s="32">
        <f>IFERROR(LN('2a) female mx'!AI4),"")</f>
        <v>-5.9989518790489935</v>
      </c>
      <c r="DY4" s="32">
        <f>IFERROR(LN('2a) female mx'!AJ4),"")</f>
        <v>-6.0940956626066862</v>
      </c>
      <c r="DZ4" s="32">
        <f>IFERROR(LN('2a) female mx'!AK4),"")</f>
        <v>-6.2293333447558581</v>
      </c>
      <c r="EA4" s="32">
        <f>IFERROR(LN('2a) female mx'!AL4),"")</f>
        <v>-6.1217428343508571</v>
      </c>
      <c r="EB4" s="32">
        <f>IFERROR(LN('2a) female mx'!AM4),"")</f>
        <v>-6.3877003270043566</v>
      </c>
      <c r="EC4" s="32">
        <f>IFERROR(LN('2a) female mx'!AN4),"")</f>
        <v>-6.3689424348529311</v>
      </c>
      <c r="ED4" s="32">
        <f>IFERROR(LN('2a) female mx'!AO4),"")</f>
        <v>-6.2313836963799814</v>
      </c>
      <c r="EE4" s="32">
        <f>IFERROR(LN('2a) female mx'!AP4),"")</f>
        <v>-6.4840141776787288</v>
      </c>
      <c r="EF4" s="32">
        <f>IFERROR(LN('2a) female mx'!AQ4),"")</f>
        <v>-6.400496904641364</v>
      </c>
      <c r="EG4" s="32">
        <f>IFERROR(LN('2a) female mx'!AR4),"")</f>
        <v>-6.4643592138628385</v>
      </c>
      <c r="EH4" s="32">
        <f>IFERROR(LN('2a) female mx'!AS4),"")</f>
        <v>-6.4139933831175489</v>
      </c>
      <c r="EI4" s="32">
        <f>IFERROR(LN('2a) female mx'!AT4),"")</f>
        <v>-6.5614020112647458</v>
      </c>
      <c r="EJ4" s="32">
        <f>IFERROR(LN('2a) female mx'!AU4),"")</f>
        <v>-6.5909367842096547</v>
      </c>
      <c r="EK4" s="32">
        <f>IFERROR(LN('2a) female mx'!AV4),"")</f>
        <v>-6.4991568888903961</v>
      </c>
      <c r="EL4" s="32">
        <f>IFERROR(LN('2a) female mx'!AW4),"")</f>
        <v>-6.5126812021088689</v>
      </c>
      <c r="EM4" s="32">
        <f>IFERROR(LN('2a) female mx'!AX4),"")</f>
        <v>-6.5616461084369728</v>
      </c>
      <c r="EN4" s="32">
        <f>IFERROR(LN('2a) female mx'!AY4),"")</f>
        <v>-6.6522888233805642</v>
      </c>
      <c r="EO4" s="32">
        <f>IFERROR(LN('2a) female mx'!AZ4),"")</f>
        <v>-6.5616867855068062</v>
      </c>
      <c r="EP4" s="32">
        <f>IFERROR(LN('2a) female mx'!BA4),"")</f>
        <v>-6.6696249853596035</v>
      </c>
      <c r="EQ4" s="32">
        <f>IFERROR(LN('2a) female mx'!BB4),"")</f>
        <v>-6.6946127795201074</v>
      </c>
      <c r="ER4" s="32">
        <f>IFERROR(LN('2a) female mx'!BC4),"")</f>
        <v>-6.8547398548066667</v>
      </c>
      <c r="ES4" s="32">
        <f>IFERROR(LN('2a) female mx'!BD4),"")</f>
        <v>-6.8274520233502374</v>
      </c>
      <c r="ET4" s="32">
        <f>IFERROR(LN('2a) female mx'!BE4),"")</f>
        <v>-6.8951056081867907</v>
      </c>
      <c r="EU4" s="32">
        <f>IFERROR(LN('2a) female mx'!BF4),"")</f>
        <v>-7.1449938982581562</v>
      </c>
      <c r="EV4" s="32">
        <f>IFERROR(LN('2a) female mx'!BG4),"")</f>
        <v>-7.0950643772871311</v>
      </c>
      <c r="EW4" s="32">
        <f>IFERROR(LN('2a) female mx'!BH4),"")</f>
        <v>-7.0484470215172621</v>
      </c>
      <c r="EX4" s="32">
        <f>IFERROR(LN('2a) female mx'!BI4),"")</f>
        <v>-7.1722932925046496</v>
      </c>
      <c r="EY4" s="32">
        <f>IFERROR(LN('2a) female mx'!BJ4),"")</f>
        <v>-6.9925861668792386</v>
      </c>
      <c r="EZ4" s="32">
        <f>IFERROR(LN('2a) female mx'!BK4),"")</f>
        <v>-7.0728257125279983</v>
      </c>
      <c r="FA4" s="32">
        <f>IFERROR(LN('2a) female mx'!BL4),"")</f>
        <v>-7.284255918001735</v>
      </c>
      <c r="FB4" s="32">
        <f>IFERROR(LN('2a) female mx'!BM4),"")</f>
        <v>-7.3455766481970572</v>
      </c>
      <c r="FC4" s="32">
        <f>IFERROR(LN('2a) female mx'!BN4),"")</f>
        <v>-7.2991971463230634</v>
      </c>
      <c r="FD4" s="32">
        <f>IFERROR(LN('2a) female mx'!BO4),"")</f>
        <v>-7.3461815661987071</v>
      </c>
      <c r="FE4" s="32">
        <f>IFERROR(LN('2a) female mx'!BP4),"")</f>
        <v>-7.5157479433774261</v>
      </c>
      <c r="FF4" s="32">
        <f>IFERROR(LN('2a) female mx'!BQ4),"")</f>
        <v>-7.1488092713522144</v>
      </c>
      <c r="FG4" s="32">
        <f>IFERROR(LN('2a) female mx'!BR4),"")</f>
        <v>-7.4797532736822845</v>
      </c>
      <c r="FH4" s="32">
        <f>IFERROR(LN('2a) female mx'!BS4),"")</f>
        <v>-7.2713461080339172</v>
      </c>
      <c r="FI4" s="32">
        <f>IFERROR(LN('2a) female mx'!BT4),"")</f>
        <v>-7.3634355873156139</v>
      </c>
      <c r="FJ4" s="32">
        <f>IFERROR(LN('2a) female mx'!BU4),"")</f>
        <v>-7.5364796549795301</v>
      </c>
      <c r="FK4" s="32">
        <f>IFERROR(LN('2a) female mx'!BV4),"")</f>
        <v>-7.5561162879159198</v>
      </c>
      <c r="FL4" s="32">
        <f>IFERROR(LN('2a) female mx'!BW4),"")</f>
        <v>-7.4129349945613017</v>
      </c>
      <c r="FM4" s="32">
        <f>IFERROR(LN('2a) female mx'!BX4),"")</f>
        <v>-7.5562972761119616</v>
      </c>
      <c r="FN4" s="32">
        <f>IFERROR(LN('2a) female mx'!BY4),"")</f>
        <v>-7.6790403441580795</v>
      </c>
      <c r="FO4" s="32">
        <f>IFERROR(LN('2a) female mx'!BZ4),"")</f>
        <v>-7.8966582703947878</v>
      </c>
      <c r="FP4" s="32">
        <f>IFERROR(LN('2a) female mx'!CA4),"")</f>
        <v>-7.5764440107097082</v>
      </c>
      <c r="FQ4" s="32">
        <f>IFERROR(LN('2a) female mx'!CB4),"")</f>
        <v>-7.6790101859784254</v>
      </c>
      <c r="FR4" s="32">
        <f>IFERROR(LN('2a) female mx'!CC4),"")</f>
        <v>-7.7238740316350594</v>
      </c>
      <c r="FS4" s="32">
        <f>IFERROR(LN('2a) female mx'!CD4),"")</f>
        <v>-7.6796935481467559</v>
      </c>
      <c r="FT4" s="32">
        <f>IFERROR(LN('2a) female mx'!CE4),"")</f>
        <v>-7.8971206307526094</v>
      </c>
      <c r="FU4" s="32">
        <f>IFERROR(LN('2a) female mx'!CF4),"")</f>
        <v>-7.8975626885387689</v>
      </c>
      <c r="FV4" s="32">
        <f>IFERROR(LN('2a) female mx'!CG4),"")</f>
        <v>-7.9821451876204677</v>
      </c>
      <c r="FW4" s="32">
        <f>IFERROR(LN('2a) female mx'!CH4),"")</f>
        <v>-8.2122519210743725</v>
      </c>
      <c r="FX4" s="32">
        <f>IFERROR(LN('2a) female mx'!CI4),"")</f>
        <v>-7.8449591324364993</v>
      </c>
      <c r="FY4" s="32">
        <f>IFERROR(LN('2a) female mx'!CJ4),"")</f>
        <v>-8.1766225678688613</v>
      </c>
      <c r="FZ4" s="32">
        <f>IFERROR(LN('2a) female mx'!CK4),"")</f>
        <v>-8.3309840878950912</v>
      </c>
      <c r="GA4" s="32">
        <f>IFERROR(LN('2a) female mx'!CL4),"")</f>
        <v>-8.0127361341011234</v>
      </c>
      <c r="GB4" s="32">
        <f>IFERROR(LN('2a) female mx'!CM4),"")</f>
        <v>-8.1420482294000571</v>
      </c>
      <c r="GC4" s="32">
        <f>IFERROR(LN('2a) female mx'!CN4),"")</f>
        <v>-8.2905083772256596</v>
      </c>
      <c r="GD4" s="12" t="str">
        <f>IFERROR(LN('2a) female mx'!CO4),"")</f>
        <v/>
      </c>
    </row>
    <row r="5" spans="1:186" x14ac:dyDescent="0.25">
      <c r="A5" s="31">
        <f>'2a) male mx'!A5</f>
        <v>2</v>
      </c>
      <c r="B5" s="32">
        <f>LN('2a) male mx'!B5)</f>
        <v>-5.1086970058663113</v>
      </c>
      <c r="C5" s="32">
        <f>LN('2a) male mx'!C5)</f>
        <v>-5.3574224605266156</v>
      </c>
      <c r="D5" s="32">
        <f>LN('2a) male mx'!D5)</f>
        <v>-5.2942506671654828</v>
      </c>
      <c r="E5" s="32">
        <f>LN('2a) male mx'!E5)</f>
        <v>-5.409497869696529</v>
      </c>
      <c r="F5" s="32">
        <f>LN('2a) male mx'!F5)</f>
        <v>-5.5681240730601216</v>
      </c>
      <c r="G5" s="32">
        <f>LN('2a) male mx'!G5)</f>
        <v>-5.4267407600391451</v>
      </c>
      <c r="H5" s="32">
        <f>LN('2a) male mx'!H5)</f>
        <v>-5.4073550075171761</v>
      </c>
      <c r="I5" s="32">
        <f>LN('2a) male mx'!I5)</f>
        <v>-5.2953731223485976</v>
      </c>
      <c r="J5" s="32">
        <f>LN('2a) male mx'!J5)</f>
        <v>-5.3276828345247766</v>
      </c>
      <c r="K5" s="32">
        <f>LN('2a) male mx'!K5)</f>
        <v>-5.3884954531877787</v>
      </c>
      <c r="L5" s="32">
        <f>LN('2a) male mx'!L5)</f>
        <v>-5.4601886983399739</v>
      </c>
      <c r="M5" s="32">
        <f>LN('2a) male mx'!M5)</f>
        <v>-5.5524472343569915</v>
      </c>
      <c r="N5" s="32">
        <f>LN('2a) male mx'!N5)</f>
        <v>-5.5700083405290775</v>
      </c>
      <c r="O5" s="32">
        <f>LN('2a) male mx'!O5)</f>
        <v>-5.5789875535381652</v>
      </c>
      <c r="P5" s="32">
        <f>LN('2a) male mx'!P5)</f>
        <v>-5.6176269680914368</v>
      </c>
      <c r="Q5" s="32">
        <f>LN('2a) male mx'!Q5)</f>
        <v>-5.5848879059828569</v>
      </c>
      <c r="R5" s="32">
        <f>LN('2a) male mx'!R5)</f>
        <v>-5.6964042250138833</v>
      </c>
      <c r="S5" s="32">
        <f>LN('2a) male mx'!S5)</f>
        <v>-5.5746119300674666</v>
      </c>
      <c r="T5" s="32">
        <f>LN('2a) male mx'!T5)</f>
        <v>-5.7739987029983091</v>
      </c>
      <c r="U5" s="32">
        <f>LN('2a) male mx'!U5)</f>
        <v>-5.7841517886298206</v>
      </c>
      <c r="V5" s="32">
        <f>LN('2a) male mx'!V5)</f>
        <v>-5.7518393636642555</v>
      </c>
      <c r="W5" s="32">
        <f>LN('2a) male mx'!W5)</f>
        <v>-5.7662513049555031</v>
      </c>
      <c r="X5" s="32">
        <f>LN('2a) male mx'!X5)</f>
        <v>-5.6509331851693982</v>
      </c>
      <c r="Y5" s="32">
        <f>LN('2a) male mx'!Y5)</f>
        <v>-5.9138420903735769</v>
      </c>
      <c r="Z5" s="32">
        <f>LN('2a) male mx'!Z5)</f>
        <v>-6.0580478512511347</v>
      </c>
      <c r="AA5" s="32">
        <f>LN('2a) male mx'!AA5)</f>
        <v>-6.1703650431523371</v>
      </c>
      <c r="AB5" s="32">
        <f>LN('2a) male mx'!AB5)</f>
        <v>-6.288704498282299</v>
      </c>
      <c r="AC5" s="32">
        <f>LN('2a) male mx'!AC5)</f>
        <v>-6.2251854681438115</v>
      </c>
      <c r="AD5" s="32">
        <f>LN('2a) male mx'!AD5)</f>
        <v>-6.3625479139337973</v>
      </c>
      <c r="AE5" s="32">
        <f>LN('2a) male mx'!AE5)</f>
        <v>-6.3104449989889098</v>
      </c>
      <c r="AF5" s="32">
        <f>LN('2a) male mx'!AF5)</f>
        <v>-6.3273844016319458</v>
      </c>
      <c r="AG5" s="32">
        <f>LN('2a) male mx'!AG5)</f>
        <v>-6.3225755578748375</v>
      </c>
      <c r="AH5" s="32">
        <f>LN('2a) male mx'!AH5)</f>
        <v>-6.3416219529331848</v>
      </c>
      <c r="AI5" s="32">
        <f>LN('2a) male mx'!AI5)</f>
        <v>-6.302001424931726</v>
      </c>
      <c r="AJ5" s="32">
        <f>LN('2a) male mx'!AJ5)</f>
        <v>-6.360366518686857</v>
      </c>
      <c r="AK5" s="32">
        <f>LN('2a) male mx'!AK5)</f>
        <v>-6.5954363567962355</v>
      </c>
      <c r="AL5" s="32">
        <f>LN('2a) male mx'!AL5)</f>
        <v>-6.4678581062700866</v>
      </c>
      <c r="AM5" s="32">
        <f>LN('2a) male mx'!AM5)</f>
        <v>-6.4763260001961624</v>
      </c>
      <c r="AN5" s="32">
        <f>LN('2a) male mx'!AN5)</f>
        <v>-6.6735086493232627</v>
      </c>
      <c r="AO5" s="32">
        <f>LN('2a) male mx'!AO5)</f>
        <v>-6.708673889465115</v>
      </c>
      <c r="AP5" s="32">
        <f>LN('2a) male mx'!AP5)</f>
        <v>-6.7785030061398004</v>
      </c>
      <c r="AQ5" s="32">
        <f>LN('2a) male mx'!AQ5)</f>
        <v>-6.7001466829612983</v>
      </c>
      <c r="AR5" s="32">
        <f>LN('2a) male mx'!AR5)</f>
        <v>-6.9780549884918752</v>
      </c>
      <c r="AS5" s="32">
        <f>LN('2a) male mx'!AS5)</f>
        <v>-6.9048326448979189</v>
      </c>
      <c r="AT5" s="32">
        <f>LN('2a) male mx'!AT5)</f>
        <v>-6.8946649223939964</v>
      </c>
      <c r="AU5" s="32">
        <f>LN('2a) male mx'!AU5)</f>
        <v>-6.9051600776236528</v>
      </c>
      <c r="AV5" s="32">
        <f>LN('2a) male mx'!AV5)</f>
        <v>-6.8750326156200705</v>
      </c>
      <c r="AW5" s="32">
        <f>LN('2a) male mx'!AW5)</f>
        <v>-6.8657990630445163</v>
      </c>
      <c r="AX5" s="32">
        <f>LN('2a) male mx'!AX5)</f>
        <v>-7.1721328999020004</v>
      </c>
      <c r="AY5" s="32">
        <f>LN('2a) male mx'!AY5)</f>
        <v>-6.8451840522206053</v>
      </c>
      <c r="AZ5" s="32">
        <f>LN('2a) male mx'!AZ5)</f>
        <v>-6.9910337714937612</v>
      </c>
      <c r="BA5" s="32">
        <f>LN('2a) male mx'!BA5)</f>
        <v>-6.9702196396657996</v>
      </c>
      <c r="BB5" s="32">
        <f>LN('2a) male mx'!BB5)</f>
        <v>-6.8583049454925735</v>
      </c>
      <c r="BC5" s="32">
        <f>LN('2a) male mx'!BC5)</f>
        <v>-6.8105200994059185</v>
      </c>
      <c r="BD5" s="32">
        <f>LN('2a) male mx'!BD5)</f>
        <v>-7.0530720969097285</v>
      </c>
      <c r="BE5" s="32">
        <f>LN('2a) male mx'!BE5)</f>
        <v>-7.139395960550293</v>
      </c>
      <c r="BF5" s="32">
        <f>LN('2a) male mx'!BF5)</f>
        <v>-7.1800038655236049</v>
      </c>
      <c r="BG5" s="32">
        <f>LN('2a) male mx'!BG5)</f>
        <v>-7.354753240001962</v>
      </c>
      <c r="BH5" s="32">
        <f>LN('2a) male mx'!BH5)</f>
        <v>-7.4737587852013512</v>
      </c>
      <c r="BI5" s="32">
        <f>LN('2a) male mx'!BI5)</f>
        <v>-7.4224192894195271</v>
      </c>
      <c r="BJ5" s="32">
        <f>LN('2a) male mx'!BJ5)</f>
        <v>-7.4056476273362284</v>
      </c>
      <c r="BK5" s="32">
        <f>LN('2a) male mx'!BK5)</f>
        <v>-7.373151536378673</v>
      </c>
      <c r="BL5" s="32">
        <f>LN('2a) male mx'!BL5)</f>
        <v>-7.2965195115488788</v>
      </c>
      <c r="BM5" s="32">
        <f>LN('2a) male mx'!BM5)</f>
        <v>-7.3266326039452814</v>
      </c>
      <c r="BN5" s="32">
        <f>LN('2a) male mx'!BN5)</f>
        <v>-7.609027524883782</v>
      </c>
      <c r="BO5" s="32">
        <f>LN('2a) male mx'!BO5)</f>
        <v>-7.6100593862203487</v>
      </c>
      <c r="BP5" s="32">
        <f>LN('2a) male mx'!BP5)</f>
        <v>-7.3909451518967515</v>
      </c>
      <c r="BQ5" s="32">
        <f>LN('2a) male mx'!BQ5)</f>
        <v>-7.6315225915777409</v>
      </c>
      <c r="BR5" s="32">
        <f>LN('2a) male mx'!BR5)</f>
        <v>-7.5904783164576255</v>
      </c>
      <c r="BS5" s="32">
        <f>LN('2a) male mx'!BS5)</f>
        <v>-7.6531163406978724</v>
      </c>
      <c r="BT5" s="32">
        <f>LN('2a) male mx'!BT5)</f>
        <v>-7.7431738895469007</v>
      </c>
      <c r="BU5" s="32">
        <f>LN('2a) male mx'!BU5)</f>
        <v>-7.6329359480292585</v>
      </c>
      <c r="BV5" s="32">
        <f>LN('2a) male mx'!BV5)</f>
        <v>-7.6985684481071921</v>
      </c>
      <c r="BW5" s="32">
        <f>LN('2a) male mx'!BW5)</f>
        <v>-7.9503060310120874</v>
      </c>
      <c r="BX5" s="32">
        <f>LN('2a) male mx'!BX5)</f>
        <v>-7.7216810041782642</v>
      </c>
      <c r="BY5" s="32">
        <f>LN('2a) male mx'!BY5)</f>
        <v>-7.7216407201760431</v>
      </c>
      <c r="BZ5" s="32">
        <f>LN('2a) male mx'!BZ5)</f>
        <v>-7.9798826635901445</v>
      </c>
      <c r="CA5" s="32">
        <f>LN('2a) male mx'!CA5)</f>
        <v>-7.7452997492549622</v>
      </c>
      <c r="CB5" s="32">
        <f>LN('2a) male mx'!CB5)</f>
        <v>-8.1046833271813679</v>
      </c>
      <c r="CC5" s="32">
        <f>LN('2a) male mx'!CC5)</f>
        <v>-7.8958536558874277</v>
      </c>
      <c r="CD5" s="32">
        <f>LN('2a) male mx'!CD5)</f>
        <v>-7.8956121452371439</v>
      </c>
      <c r="CE5" s="32">
        <f>LN('2a) male mx'!CE5)</f>
        <v>-7.9806273476873137</v>
      </c>
      <c r="CF5" s="32">
        <f>LN('2a) male mx'!CF5)</f>
        <v>-8.2881170771989012</v>
      </c>
      <c r="CG5" s="32">
        <f>LN('2a) male mx'!CG5)</f>
        <v>-8.4160963008501781</v>
      </c>
      <c r="CH5" s="32">
        <f>LN('2a) male mx'!CH5)</f>
        <v>-8.1396165928266271</v>
      </c>
      <c r="CI5" s="32">
        <f>LN('2a) male mx'!CI5)</f>
        <v>-8.2882478421741919</v>
      </c>
      <c r="CJ5" s="32">
        <f>LN('2a) male mx'!CJ5)</f>
        <v>-8.1755676995542235</v>
      </c>
      <c r="CK5" s="32">
        <f>LN('2a) male mx'!CK5)</f>
        <v>-8.3722227081114671</v>
      </c>
      <c r="CL5" s="32">
        <f>LN('2a) male mx'!CL5)</f>
        <v>-8.3296882239301286</v>
      </c>
      <c r="CM5" s="32">
        <f>LN('2a) male mx'!CM5)</f>
        <v>-8.4166392872888594</v>
      </c>
      <c r="CN5" s="32">
        <f>LN('2a) male mx'!CN5)</f>
        <v>-8.6751065314500018</v>
      </c>
      <c r="CP5" s="31">
        <f t="shared" si="2"/>
        <v>2</v>
      </c>
      <c r="CQ5" s="32">
        <f>IFERROR(LN('2a) female mx'!B5),"")</f>
        <v>-5.1529632341166218</v>
      </c>
      <c r="CR5" s="32">
        <f>IFERROR(LN('2a) female mx'!C5),"")</f>
        <v>-5.5680008275324422</v>
      </c>
      <c r="CS5" s="32">
        <f>IFERROR(LN('2a) female mx'!D5),"")</f>
        <v>-5.444611949653634</v>
      </c>
      <c r="CT5" s="32">
        <f>IFERROR(LN('2a) female mx'!E5),"")</f>
        <v>-5.5421767360226912</v>
      </c>
      <c r="CU5" s="32">
        <f>IFERROR(LN('2a) female mx'!F5),"")</f>
        <v>-5.6546877186488391</v>
      </c>
      <c r="CV5" s="32">
        <f>IFERROR(LN('2a) female mx'!G5),"")</f>
        <v>-5.5661906136234878</v>
      </c>
      <c r="CW5" s="32">
        <f>IFERROR(LN('2a) female mx'!H5),"")</f>
        <v>-5.5797564001747144</v>
      </c>
      <c r="CX5" s="32">
        <f>IFERROR(LN('2a) female mx'!I5),"")</f>
        <v>-5.4828689584085728</v>
      </c>
      <c r="CY5" s="32">
        <f>IFERROR(LN('2a) female mx'!J5),"")</f>
        <v>-5.4615735863695454</v>
      </c>
      <c r="CZ5" s="32">
        <f>IFERROR(LN('2a) female mx'!K5),"")</f>
        <v>-5.6326222751731159</v>
      </c>
      <c r="DA5" s="32">
        <f>IFERROR(LN('2a) female mx'!L5),"")</f>
        <v>-5.7615236520882274</v>
      </c>
      <c r="DB5" s="32">
        <f>IFERROR(LN('2a) female mx'!M5),"")</f>
        <v>-5.7136701390515698</v>
      </c>
      <c r="DC5" s="32">
        <f>IFERROR(LN('2a) female mx'!N5),"")</f>
        <v>-5.7324535252010183</v>
      </c>
      <c r="DD5" s="32">
        <f>IFERROR(LN('2a) female mx'!O5),"")</f>
        <v>-5.6659966910948105</v>
      </c>
      <c r="DE5" s="32">
        <f>IFERROR(LN('2a) female mx'!P5),"")</f>
        <v>-5.5606502760089143</v>
      </c>
      <c r="DF5" s="32">
        <f>IFERROR(LN('2a) female mx'!Q5),"")</f>
        <v>-5.7137904286592232</v>
      </c>
      <c r="DG5" s="32">
        <f>IFERROR(LN('2a) female mx'!R5),"")</f>
        <v>-5.7537311154021173</v>
      </c>
      <c r="DH5" s="32">
        <f>IFERROR(LN('2a) female mx'!S5),"")</f>
        <v>-5.7889402829965082</v>
      </c>
      <c r="DI5" s="32">
        <f>IFERROR(LN('2a) female mx'!T5),"")</f>
        <v>-5.8588816096670975</v>
      </c>
      <c r="DJ5" s="32">
        <f>IFERROR(LN('2a) female mx'!U5),"")</f>
        <v>-5.9541348160049816</v>
      </c>
      <c r="DK5" s="32">
        <f>IFERROR(LN('2a) female mx'!V5),"")</f>
        <v>-5.9206443400225881</v>
      </c>
      <c r="DL5" s="32">
        <f>IFERROR(LN('2a) female mx'!W5),"")</f>
        <v>-5.9532694122870815</v>
      </c>
      <c r="DM5" s="32">
        <f>IFERROR(LN('2a) female mx'!X5),"")</f>
        <v>-5.7414827184622714</v>
      </c>
      <c r="DN5" s="32">
        <f>IFERROR(LN('2a) female mx'!Y5),"")</f>
        <v>-6.2481307904608352</v>
      </c>
      <c r="DO5" s="32">
        <f>IFERROR(LN('2a) female mx'!Z5),"")</f>
        <v>-6.6701839591725189</v>
      </c>
      <c r="DP5" s="32">
        <f>IFERROR(LN('2a) female mx'!AA5),"")</f>
        <v>-6.3692096232472872</v>
      </c>
      <c r="DQ5" s="32">
        <f>IFERROR(LN('2a) female mx'!AB5),"")</f>
        <v>-6.5708623656535901</v>
      </c>
      <c r="DR5" s="32">
        <f>IFERROR(LN('2a) female mx'!AC5),"")</f>
        <v>-6.6026906787326132</v>
      </c>
      <c r="DS5" s="32">
        <f>IFERROR(LN('2a) female mx'!AD5),"")</f>
        <v>-6.699685052165405</v>
      </c>
      <c r="DT5" s="32">
        <f>IFERROR(LN('2a) female mx'!AE5),"")</f>
        <v>-6.8924006235638169</v>
      </c>
      <c r="DU5" s="32">
        <f>IFERROR(LN('2a) female mx'!AF5),"")</f>
        <v>-6.3804665968620258</v>
      </c>
      <c r="DV5" s="32">
        <f>IFERROR(LN('2a) female mx'!AG5),"")</f>
        <v>-6.5903318005530878</v>
      </c>
      <c r="DW5" s="32">
        <f>IFERROR(LN('2a) female mx'!AH5),"")</f>
        <v>-6.5613893330931292</v>
      </c>
      <c r="DX5" s="32">
        <f>IFERROR(LN('2a) female mx'!AI5),"")</f>
        <v>-6.7026665048342098</v>
      </c>
      <c r="DY5" s="32">
        <f>IFERROR(LN('2a) female mx'!AJ5),"")</f>
        <v>-6.7113978636434677</v>
      </c>
      <c r="DZ5" s="32">
        <f>IFERROR(LN('2a) female mx'!AK5),"")</f>
        <v>-6.6151706232423262</v>
      </c>
      <c r="EA5" s="32">
        <f>IFERROR(LN('2a) female mx'!AL5),"")</f>
        <v>-6.6866383611827995</v>
      </c>
      <c r="EB5" s="32">
        <f>IFERROR(LN('2a) female mx'!AM5),"")</f>
        <v>-6.6881607502990246</v>
      </c>
      <c r="EC5" s="32">
        <f>IFERROR(LN('2a) female mx'!AN5),"")</f>
        <v>-6.8764127581471515</v>
      </c>
      <c r="ED5" s="32">
        <f>IFERROR(LN('2a) female mx'!AO5),"")</f>
        <v>-6.7740197838974714</v>
      </c>
      <c r="EE5" s="32">
        <f>IFERROR(LN('2a) female mx'!AP5),"")</f>
        <v>-6.9395242073552463</v>
      </c>
      <c r="EF5" s="32">
        <f>IFERROR(LN('2a) female mx'!AQ5),"")</f>
        <v>-6.9603426281925804</v>
      </c>
      <c r="EG5" s="32">
        <f>IFERROR(LN('2a) female mx'!AR5),"")</f>
        <v>-7.0991558667323478</v>
      </c>
      <c r="EH5" s="32">
        <f>IFERROR(LN('2a) female mx'!AS5),"")</f>
        <v>-7.1901361627677787</v>
      </c>
      <c r="EI5" s="32">
        <f>IFERROR(LN('2a) female mx'!AT5),"")</f>
        <v>-7.1253187335122679</v>
      </c>
      <c r="EJ5" s="32">
        <f>IFERROR(LN('2a) female mx'!AU5),"")</f>
        <v>-7.27567121730615</v>
      </c>
      <c r="EK5" s="32">
        <f>IFERROR(LN('2a) female mx'!AV5),"")</f>
        <v>-7.1131828244905666</v>
      </c>
      <c r="EL5" s="32">
        <f>IFERROR(LN('2a) female mx'!AW5),"")</f>
        <v>-7.0643010474769499</v>
      </c>
      <c r="EM5" s="32">
        <f>IFERROR(LN('2a) female mx'!AX5),"")</f>
        <v>-7.064168702994249</v>
      </c>
      <c r="EN5" s="32">
        <f>IFERROR(LN('2a) female mx'!AY5),"")</f>
        <v>-7.1516330327089577</v>
      </c>
      <c r="EO5" s="32">
        <f>IFERROR(LN('2a) female mx'!AZ5),"")</f>
        <v>-7.1775839232143257</v>
      </c>
      <c r="EP5" s="32">
        <f>IFERROR(LN('2a) female mx'!BA5),"")</f>
        <v>-7.2774509662720428</v>
      </c>
      <c r="EQ5" s="32">
        <f>IFERROR(LN('2a) female mx'!BB5),"")</f>
        <v>-7.4033657369416472</v>
      </c>
      <c r="ER5" s="32">
        <f>IFERROR(LN('2a) female mx'!BC5),"")</f>
        <v>-7.2215720132022962</v>
      </c>
      <c r="ES5" s="32">
        <f>IFERROR(LN('2a) female mx'!BD5),"")</f>
        <v>-7.3097497248390244</v>
      </c>
      <c r="ET5" s="32">
        <f>IFERROR(LN('2a) female mx'!BE5),"")</f>
        <v>-7.4219329056227314</v>
      </c>
      <c r="EU5" s="32">
        <f>IFERROR(LN('2a) female mx'!BF5),"")</f>
        <v>-7.4066601318524343</v>
      </c>
      <c r="EV5" s="32">
        <f>IFERROR(LN('2a) female mx'!BG5),"")</f>
        <v>-7.3579155062908947</v>
      </c>
      <c r="EW5" s="32">
        <f>IFERROR(LN('2a) female mx'!BH5),"")</f>
        <v>-7.5131028932249588</v>
      </c>
      <c r="EX5" s="32">
        <f>IFERROR(LN('2a) female mx'!BI5),"")</f>
        <v>-7.7412254174205319</v>
      </c>
      <c r="EY5" s="32">
        <f>IFERROR(LN('2a) female mx'!BJ5),"")</f>
        <v>-7.7415689471922802</v>
      </c>
      <c r="EZ5" s="32">
        <f>IFERROR(LN('2a) female mx'!BK5),"")</f>
        <v>-7.4424826223454756</v>
      </c>
      <c r="FA5" s="32">
        <f>IFERROR(LN('2a) female mx'!BL5),"")</f>
        <v>-7.6745468149253853</v>
      </c>
      <c r="FB5" s="32">
        <f>IFERROR(LN('2a) female mx'!BM5),"")</f>
        <v>-7.8403785721438517</v>
      </c>
      <c r="FC5" s="32">
        <f>IFERROR(LN('2a) female mx'!BN5),"")</f>
        <v>-7.5912762761474504</v>
      </c>
      <c r="FD5" s="32">
        <f>IFERROR(LN('2a) female mx'!BO5),"")</f>
        <v>-7.7909632996172213</v>
      </c>
      <c r="FE5" s="32">
        <f>IFERROR(LN('2a) female mx'!BP5),"")</f>
        <v>-7.9779277469584038</v>
      </c>
      <c r="FF5" s="32">
        <f>IFERROR(LN('2a) female mx'!BQ5),"")</f>
        <v>-7.7437082984328232</v>
      </c>
      <c r="FG5" s="32">
        <f>IFERROR(LN('2a) female mx'!BR5),"")</f>
        <v>-7.8157416246926772</v>
      </c>
      <c r="FH5" s="32">
        <f>IFERROR(LN('2a) female mx'!BS5),"")</f>
        <v>-8.0709615307992681</v>
      </c>
      <c r="FI5" s="32">
        <f>IFERROR(LN('2a) female mx'!BT5),"")</f>
        <v>-8.1739077978617782</v>
      </c>
      <c r="FJ5" s="32">
        <f>IFERROR(LN('2a) female mx'!BU5),"")</f>
        <v>-8.0723616821234518</v>
      </c>
      <c r="FK5" s="32">
        <f>IFERROR(LN('2a) female mx'!BV5),"")</f>
        <v>-8.1747531830152322</v>
      </c>
      <c r="FL5" s="32">
        <f>IFERROR(LN('2a) female mx'!BW5),"")</f>
        <v>-8.0728346714245962</v>
      </c>
      <c r="FM5" s="32">
        <f>IFERROR(LN('2a) female mx'!BX5),"")</f>
        <v>-8.211306917208951</v>
      </c>
      <c r="FN5" s="32">
        <f>IFERROR(LN('2a) female mx'!BY5),"")</f>
        <v>-7.9237505616579611</v>
      </c>
      <c r="FO5" s="32">
        <f>IFERROR(LN('2a) female mx'!BZ5),"")</f>
        <v>-8.3717803125322288</v>
      </c>
      <c r="FP5" s="32">
        <f>IFERROR(LN('2a) female mx'!CA5),"")</f>
        <v>-7.9814820442969276</v>
      </c>
      <c r="FQ5" s="32">
        <f>IFERROR(LN('2a) female mx'!CB5),"")</f>
        <v>-8.2884188167295711</v>
      </c>
      <c r="FR5" s="32">
        <f>IFERROR(LN('2a) female mx'!CC5),"")</f>
        <v>-8.372232760282234</v>
      </c>
      <c r="FS5" s="32">
        <f>IFERROR(LN('2a) female mx'!CD5),"")</f>
        <v>-8.7354347475602161</v>
      </c>
      <c r="FT5" s="32">
        <f>IFERROR(LN('2a) female mx'!CE5),"")</f>
        <v>-8.51201983264224</v>
      </c>
      <c r="FU5" s="32">
        <f>IFERROR(LN('2a) female mx'!CF5),"")</f>
        <v>-8.4636668291463639</v>
      </c>
      <c r="FV5" s="32">
        <f>IFERROR(LN('2a) female mx'!CG5),"")</f>
        <v>-8.4171819790532627</v>
      </c>
      <c r="FW5" s="32">
        <f>IFERROR(LN('2a) female mx'!CH5),"")</f>
        <v>-8.4168001155547731</v>
      </c>
      <c r="FX5" s="32">
        <f>IFERROR(LN('2a) female mx'!CI5),"")</f>
        <v>-8.5124921588575884</v>
      </c>
      <c r="FY5" s="32">
        <f>IFERROR(LN('2a) female mx'!CJ5),"")</f>
        <v>-8.6753877844338909</v>
      </c>
      <c r="FZ5" s="32">
        <f>IFERROR(LN('2a) female mx'!CK5),"")</f>
        <v>-8.5643830783310371</v>
      </c>
      <c r="GA5" s="32">
        <f>IFERROR(LN('2a) female mx'!CL5),"")</f>
        <v>-8.9440634630887281</v>
      </c>
      <c r="GB5" s="32">
        <f>IFERROR(LN('2a) female mx'!CM5),"")</f>
        <v>-8.5646641901300473</v>
      </c>
      <c r="GC5" s="32">
        <f>IFERROR(LN('2a) female mx'!CN5),"")</f>
        <v>-8.6759600908442831</v>
      </c>
      <c r="GD5" s="12" t="str">
        <f>IFERROR(LN('2a) female mx'!CO5),"")</f>
        <v/>
      </c>
    </row>
    <row r="6" spans="1:186" x14ac:dyDescent="0.25">
      <c r="A6" s="31">
        <f>'2a) male mx'!A6</f>
        <v>3</v>
      </c>
      <c r="B6" s="32">
        <f>LN('2a) male mx'!B6)</f>
        <v>-5.4725077482821698</v>
      </c>
      <c r="C6" s="32">
        <f>LN('2a) male mx'!C6)</f>
        <v>-5.7498261864002123</v>
      </c>
      <c r="D6" s="32">
        <f>LN('2a) male mx'!D6)</f>
        <v>-5.7020489468208995</v>
      </c>
      <c r="E6" s="32">
        <f>LN('2a) male mx'!E6)</f>
        <v>-5.6916458864440642</v>
      </c>
      <c r="F6" s="32">
        <f>LN('2a) male mx'!F6)</f>
        <v>-5.9480889333053346</v>
      </c>
      <c r="G6" s="32">
        <f>LN('2a) male mx'!G6)</f>
        <v>-5.7852975539797598</v>
      </c>
      <c r="H6" s="32">
        <f>LN('2a) male mx'!H6)</f>
        <v>-5.5845953557534118</v>
      </c>
      <c r="I6" s="32">
        <f>LN('2a) male mx'!I6)</f>
        <v>-5.7587181002971279</v>
      </c>
      <c r="J6" s="32">
        <f>LN('2a) male mx'!J6)</f>
        <v>-5.6533578986400208</v>
      </c>
      <c r="K6" s="32">
        <f>LN('2a) male mx'!K6)</f>
        <v>-5.7635903272180897</v>
      </c>
      <c r="L6" s="32">
        <f>LN('2a) male mx'!L6)</f>
        <v>-5.8886072814000681</v>
      </c>
      <c r="M6" s="32">
        <f>LN('2a) male mx'!M6)</f>
        <v>-5.8412886217015654</v>
      </c>
      <c r="N6" s="32">
        <f>LN('2a) male mx'!N6)</f>
        <v>-5.9262167798058067</v>
      </c>
      <c r="O6" s="32">
        <f>LN('2a) male mx'!O6)</f>
        <v>-5.7533500078434985</v>
      </c>
      <c r="P6" s="32">
        <f>LN('2a) male mx'!P6)</f>
        <v>-5.9296686095889886</v>
      </c>
      <c r="Q6" s="32">
        <f>LN('2a) male mx'!Q6)</f>
        <v>-5.8664627519357238</v>
      </c>
      <c r="R6" s="32">
        <f>LN('2a) male mx'!R6)</f>
        <v>-5.99060447270866</v>
      </c>
      <c r="S6" s="32">
        <f>LN('2a) male mx'!S6)</f>
        <v>-5.8929187744293987</v>
      </c>
      <c r="T6" s="32">
        <f>LN('2a) male mx'!T6)</f>
        <v>-5.9816941686816518</v>
      </c>
      <c r="U6" s="32">
        <f>LN('2a) male mx'!U6)</f>
        <v>-6.1401697549597971</v>
      </c>
      <c r="V6" s="32">
        <f>LN('2a) male mx'!V6)</f>
        <v>-5.9965314757504089</v>
      </c>
      <c r="W6" s="32">
        <f>LN('2a) male mx'!W6)</f>
        <v>-6.0819969171938961</v>
      </c>
      <c r="X6" s="32">
        <f>LN('2a) male mx'!X6)</f>
        <v>-6.0932110634948948</v>
      </c>
      <c r="Y6" s="32">
        <f>LN('2a) male mx'!Y6)</f>
        <v>-6.3808755489835391</v>
      </c>
      <c r="Z6" s="32">
        <f>LN('2a) male mx'!Z6)</f>
        <v>-6.4682561179417943</v>
      </c>
      <c r="AA6" s="32">
        <f>LN('2a) male mx'!AA6)</f>
        <v>-6.3966171063778461</v>
      </c>
      <c r="AB6" s="32">
        <f>LN('2a) male mx'!AB6)</f>
        <v>-6.5544687484651671</v>
      </c>
      <c r="AC6" s="32">
        <f>LN('2a) male mx'!AC6)</f>
        <v>-6.6237746809471698</v>
      </c>
      <c r="AD6" s="32">
        <f>LN('2a) male mx'!AD6)</f>
        <v>-6.5737060304788617</v>
      </c>
      <c r="AE6" s="32">
        <f>LN('2a) male mx'!AE6)</f>
        <v>-6.6510601147565342</v>
      </c>
      <c r="AF6" s="32">
        <f>LN('2a) male mx'!AF6)</f>
        <v>-6.6428488971817643</v>
      </c>
      <c r="AG6" s="32">
        <f>LN('2a) male mx'!AG6)</f>
        <v>-6.6679131193797874</v>
      </c>
      <c r="AH6" s="32">
        <f>LN('2a) male mx'!AH6)</f>
        <v>-6.6454727572053676</v>
      </c>
      <c r="AI6" s="32">
        <f>LN('2a) male mx'!AI6)</f>
        <v>-6.5993859456369899</v>
      </c>
      <c r="AJ6" s="32">
        <f>LN('2a) male mx'!AJ6)</f>
        <v>-6.7379412627269808</v>
      </c>
      <c r="AK6" s="32">
        <f>LN('2a) male mx'!AK6)</f>
        <v>-6.8794175309503816</v>
      </c>
      <c r="AL6" s="32">
        <f>LN('2a) male mx'!AL6)</f>
        <v>-6.9091512114314133</v>
      </c>
      <c r="AM6" s="32">
        <f>LN('2a) male mx'!AM6)</f>
        <v>-7.1037537127727912</v>
      </c>
      <c r="AN6" s="32">
        <f>LN('2a) male mx'!AN6)</f>
        <v>-6.8894318601477922</v>
      </c>
      <c r="AO6" s="32">
        <f>LN('2a) male mx'!AO6)</f>
        <v>-6.9434099030571419</v>
      </c>
      <c r="AP6" s="32">
        <f>LN('2a) male mx'!AP6)</f>
        <v>-7.0211096207744594</v>
      </c>
      <c r="AQ6" s="32">
        <f>LN('2a) male mx'!AQ6)</f>
        <v>-7.0677562821261208</v>
      </c>
      <c r="AR6" s="32">
        <f>LN('2a) male mx'!AR6)</f>
        <v>-7.1976147736491898</v>
      </c>
      <c r="AS6" s="32">
        <f>LN('2a) male mx'!AS6)</f>
        <v>-7.0944346108175083</v>
      </c>
      <c r="AT6" s="32">
        <f>LN('2a) male mx'!AT6)</f>
        <v>-7.0821389095720164</v>
      </c>
      <c r="AU6" s="32">
        <f>LN('2a) male mx'!AU6)</f>
        <v>-7.0465397617020304</v>
      </c>
      <c r="AV6" s="32">
        <f>LN('2a) male mx'!AV6)</f>
        <v>-7.1717643438696346</v>
      </c>
      <c r="AW6" s="32">
        <f>LN('2a) male mx'!AW6)</f>
        <v>-7.2272072313023363</v>
      </c>
      <c r="AX6" s="32">
        <f>LN('2a) male mx'!AX6)</f>
        <v>-7.3300262901281661</v>
      </c>
      <c r="AY6" s="32">
        <f>LN('2a) male mx'!AY6)</f>
        <v>-6.977716911837458</v>
      </c>
      <c r="AZ6" s="32">
        <f>LN('2a) male mx'!AZ6)</f>
        <v>-7.2415300030345371</v>
      </c>
      <c r="BA6" s="32">
        <f>LN('2a) male mx'!BA6)</f>
        <v>-7.1604167528060563</v>
      </c>
      <c r="BB6" s="32">
        <f>LN('2a) male mx'!BB6)</f>
        <v>-7.1483100085560221</v>
      </c>
      <c r="BC6" s="32">
        <f>LN('2a) male mx'!BC6)</f>
        <v>-7.2150663525468328</v>
      </c>
      <c r="BD6" s="32">
        <f>LN('2a) male mx'!BD6)</f>
        <v>-7.1641707100860783</v>
      </c>
      <c r="BE6" s="32">
        <f>LN('2a) male mx'!BE6)</f>
        <v>-7.3845238839287006</v>
      </c>
      <c r="BF6" s="32">
        <f>LN('2a) male mx'!BF6)</f>
        <v>-7.3696616979952534</v>
      </c>
      <c r="BG6" s="32">
        <f>LN('2a) male mx'!BG6)</f>
        <v>-7.4542274223094855</v>
      </c>
      <c r="BH6" s="32">
        <f>LN('2a) male mx'!BH6)</f>
        <v>-7.5667422537286484</v>
      </c>
      <c r="BI6" s="32">
        <f>LN('2a) male mx'!BI6)</f>
        <v>-7.474022367283351</v>
      </c>
      <c r="BJ6" s="32">
        <f>LN('2a) male mx'!BJ6)</f>
        <v>-7.3096990429137083</v>
      </c>
      <c r="BK6" s="32">
        <f>LN('2a) male mx'!BK6)</f>
        <v>-7.4392350943381791</v>
      </c>
      <c r="BL6" s="32">
        <f>LN('2a) male mx'!BL6)</f>
        <v>-7.787093552535187</v>
      </c>
      <c r="BM6" s="32">
        <f>LN('2a) male mx'!BM6)</f>
        <v>-7.6938006419088127</v>
      </c>
      <c r="BN6" s="32">
        <f>LN('2a) male mx'!BN6)</f>
        <v>-7.4398631650674316</v>
      </c>
      <c r="BO6" s="32">
        <f>LN('2a) male mx'!BO6)</f>
        <v>-7.7637499065006583</v>
      </c>
      <c r="BP6" s="32">
        <f>LN('2a) male mx'!BP6)</f>
        <v>-7.7636285104458809</v>
      </c>
      <c r="BQ6" s="32">
        <f>LN('2a) male mx'!BQ6)</f>
        <v>-8.0365835163832777</v>
      </c>
      <c r="BR6" s="32">
        <f>LN('2a) male mx'!BR6)</f>
        <v>-7.8131670489587535</v>
      </c>
      <c r="BS6" s="32">
        <f>LN('2a) male mx'!BS6)</f>
        <v>-7.7651449029361315</v>
      </c>
      <c r="BT6" s="32">
        <f>LN('2a) male mx'!BT6)</f>
        <v>-8.17181138216508</v>
      </c>
      <c r="BU6" s="32">
        <f>LN('2a) male mx'!BU6)</f>
        <v>-7.9201942232515767</v>
      </c>
      <c r="BV6" s="32">
        <f>LN('2a) male mx'!BV6)</f>
        <v>-8.0391069859771456</v>
      </c>
      <c r="BW6" s="32">
        <f>LN('2a) male mx'!BW6)</f>
        <v>-7.894373486857809</v>
      </c>
      <c r="BX6" s="32">
        <f>LN('2a) male mx'!BX6)</f>
        <v>-8.1043005674792763</v>
      </c>
      <c r="BY6" s="32">
        <f>LN('2a) male mx'!BY6)</f>
        <v>-8.0397116723145423</v>
      </c>
      <c r="BZ6" s="32">
        <f>LN('2a) male mx'!BZ6)</f>
        <v>-8.040175017676285</v>
      </c>
      <c r="CA6" s="32">
        <f>LN('2a) male mx'!CA6)</f>
        <v>-8.3281088182428942</v>
      </c>
      <c r="CB6" s="32">
        <f>LN('2a) male mx'!CB6)</f>
        <v>-8.1733841058210057</v>
      </c>
      <c r="CC6" s="32">
        <f>LN('2a) male mx'!CC6)</f>
        <v>-8.5620508212685529</v>
      </c>
      <c r="CD6" s="32">
        <f>LN('2a) male mx'!CD6)</f>
        <v>-8.3281692235626075</v>
      </c>
      <c r="CE6" s="32">
        <f>LN('2a) male mx'!CE6)</f>
        <v>-8.0726736789053692</v>
      </c>
      <c r="CF6" s="32">
        <f>LN('2a) male mx'!CF6)</f>
        <v>-8.2108944548025722</v>
      </c>
      <c r="CG6" s="32">
        <f>LN('2a) male mx'!CG6)</f>
        <v>-8.211055435983214</v>
      </c>
      <c r="CH6" s="32">
        <f>LN('2a) male mx'!CH6)</f>
        <v>-9.0217995153683113</v>
      </c>
      <c r="CI6" s="32">
        <f>LN('2a) male mx'!CI6)</f>
        <v>-8.7988722819718532</v>
      </c>
      <c r="CJ6" s="32">
        <f>LN('2a) male mx'!CJ6)</f>
        <v>-8.4164784331530527</v>
      </c>
      <c r="CK6" s="32">
        <f>LN('2a) male mx'!CK6)</f>
        <v>-8.6171390743725649</v>
      </c>
      <c r="CL6" s="32">
        <f>LN('2a) male mx'!CL6)</f>
        <v>-8.9426067181030238</v>
      </c>
      <c r="CM6" s="32">
        <f>LN('2a) male mx'!CM6)</f>
        <v>-8.7994455496130186</v>
      </c>
      <c r="CN6" s="32">
        <f>LN('2a) male mx'!CN6)</f>
        <v>-9.0232675457567417</v>
      </c>
      <c r="CP6" s="31">
        <f t="shared" si="2"/>
        <v>3</v>
      </c>
      <c r="CQ6" s="32">
        <f>IFERROR(LN('2a) female mx'!B6),"")</f>
        <v>-5.8473746665626294</v>
      </c>
      <c r="CR6" s="32">
        <f>IFERROR(LN('2a) female mx'!C6),"")</f>
        <v>-5.8186936656437123</v>
      </c>
      <c r="CS6" s="32">
        <f>IFERROR(LN('2a) female mx'!D6),"")</f>
        <v>-5.9619391818074172</v>
      </c>
      <c r="CT6" s="32">
        <f>IFERROR(LN('2a) female mx'!E6),"")</f>
        <v>-5.8457106144875688</v>
      </c>
      <c r="CU6" s="32">
        <f>IFERROR(LN('2a) female mx'!F6),"")</f>
        <v>-5.9453886836939667</v>
      </c>
      <c r="CV6" s="32">
        <f>IFERROR(LN('2a) female mx'!G6),"")</f>
        <v>-5.9144708282725889</v>
      </c>
      <c r="CW6" s="32">
        <f>IFERROR(LN('2a) female mx'!H6),"")</f>
        <v>-5.7924697968920542</v>
      </c>
      <c r="CX6" s="32">
        <f>IFERROR(LN('2a) female mx'!I6),"")</f>
        <v>-5.7990072901683574</v>
      </c>
      <c r="CY6" s="32">
        <f>IFERROR(LN('2a) female mx'!J6),"")</f>
        <v>-5.7209217025070656</v>
      </c>
      <c r="CZ6" s="32">
        <f>IFERROR(LN('2a) female mx'!K6),"")</f>
        <v>-6.0850554908874326</v>
      </c>
      <c r="DA6" s="32">
        <f>IFERROR(LN('2a) female mx'!L6),"")</f>
        <v>-5.9935422191845609</v>
      </c>
      <c r="DB6" s="32">
        <f>IFERROR(LN('2a) female mx'!M6),"")</f>
        <v>-6.0594217554256211</v>
      </c>
      <c r="DC6" s="32">
        <f>IFERROR(LN('2a) female mx'!N6),"")</f>
        <v>-6.0635651970575344</v>
      </c>
      <c r="DD6" s="32">
        <f>IFERROR(LN('2a) female mx'!O6),"")</f>
        <v>-5.9090409388633205</v>
      </c>
      <c r="DE6" s="32">
        <f>IFERROR(LN('2a) female mx'!P6),"")</f>
        <v>-6.0720280981400432</v>
      </c>
      <c r="DF6" s="32">
        <f>IFERROR(LN('2a) female mx'!Q6),"")</f>
        <v>-6.1117457761614506</v>
      </c>
      <c r="DG6" s="32">
        <f>IFERROR(LN('2a) female mx'!R6),"")</f>
        <v>-6.320778750946789</v>
      </c>
      <c r="DH6" s="32">
        <f>IFERROR(LN('2a) female mx'!S6),"")</f>
        <v>-6.2177184395384115</v>
      </c>
      <c r="DI6" s="32">
        <f>IFERROR(LN('2a) female mx'!T6),"")</f>
        <v>-6.2384969447504375</v>
      </c>
      <c r="DJ6" s="32">
        <f>IFERROR(LN('2a) female mx'!U6),"")</f>
        <v>-6.3395084153333237</v>
      </c>
      <c r="DK6" s="32">
        <f>IFERROR(LN('2a) female mx'!V6),"")</f>
        <v>-6.257934495290904</v>
      </c>
      <c r="DL6" s="32">
        <f>IFERROR(LN('2a) female mx'!W6),"")</f>
        <v>-6.2481003771679431</v>
      </c>
      <c r="DM6" s="32">
        <f>IFERROR(LN('2a) female mx'!X6),"")</f>
        <v>-6.2595344454377013</v>
      </c>
      <c r="DN6" s="32">
        <f>IFERROR(LN('2a) female mx'!Y6),"")</f>
        <v>-6.4148586826350087</v>
      </c>
      <c r="DO6" s="32">
        <f>IFERROR(LN('2a) female mx'!Z6),"")</f>
        <v>-6.3994988158629038</v>
      </c>
      <c r="DP6" s="32">
        <f>IFERROR(LN('2a) female mx'!AA6),"")</f>
        <v>-6.6198612977743716</v>
      </c>
      <c r="DQ6" s="32">
        <f>IFERROR(LN('2a) female mx'!AB6),"")</f>
        <v>-6.857318171109859</v>
      </c>
      <c r="DR6" s="32">
        <f>IFERROR(LN('2a) female mx'!AC6),"")</f>
        <v>-6.9957198532202849</v>
      </c>
      <c r="DS6" s="32">
        <f>IFERROR(LN('2a) female mx'!AD6),"")</f>
        <v>-6.9113518961769422</v>
      </c>
      <c r="DT6" s="32">
        <f>IFERROR(LN('2a) female mx'!AE6),"")</f>
        <v>-6.9432353713406929</v>
      </c>
      <c r="DU6" s="32">
        <f>IFERROR(LN('2a) female mx'!AF6),"")</f>
        <v>-6.9311993589497609</v>
      </c>
      <c r="DV6" s="32">
        <f>IFERROR(LN('2a) female mx'!AG6),"")</f>
        <v>-7.0211301454887822</v>
      </c>
      <c r="DW6" s="32">
        <f>IFERROR(LN('2a) female mx'!AH6),"")</f>
        <v>-6.9548594348243542</v>
      </c>
      <c r="DX6" s="32">
        <f>IFERROR(LN('2a) female mx'!AI6),"")</f>
        <v>-7.18510032420172</v>
      </c>
      <c r="DY6" s="32">
        <f>IFERROR(LN('2a) female mx'!AJ6),"")</f>
        <v>-6.978587483499517</v>
      </c>
      <c r="DZ6" s="32">
        <f>IFERROR(LN('2a) female mx'!AK6),"")</f>
        <v>-7.0584510177762398</v>
      </c>
      <c r="EA6" s="32">
        <f>IFERROR(LN('2a) female mx'!AL6),"")</f>
        <v>-7.1589132622776264</v>
      </c>
      <c r="EB6" s="32">
        <f>IFERROR(LN('2a) female mx'!AM6),"")</f>
        <v>-7.4137199549186859</v>
      </c>
      <c r="EC6" s="32">
        <f>IFERROR(LN('2a) female mx'!AN6),"")</f>
        <v>-7.2421641638666969</v>
      </c>
      <c r="ED6" s="32">
        <f>IFERROR(LN('2a) female mx'!AO6),"")</f>
        <v>-7.25748806587114</v>
      </c>
      <c r="EE6" s="32">
        <f>IFERROR(LN('2a) female mx'!AP6),"")</f>
        <v>-7.3181977231659259</v>
      </c>
      <c r="EF6" s="32">
        <f>IFERROR(LN('2a) female mx'!AQ6),"")</f>
        <v>-7.5219051957676237</v>
      </c>
      <c r="EG6" s="32">
        <f>IFERROR(LN('2a) female mx'!AR6),"")</f>
        <v>-7.4324532014499702</v>
      </c>
      <c r="EH6" s="32">
        <f>IFERROR(LN('2a) female mx'!AS6),"")</f>
        <v>-7.1496262681205822</v>
      </c>
      <c r="EI6" s="32">
        <f>IFERROR(LN('2a) female mx'!AT6),"")</f>
        <v>-7.231322673571813</v>
      </c>
      <c r="EJ6" s="32">
        <f>IFERROR(LN('2a) female mx'!AU6),"")</f>
        <v>-7.5433242743525488</v>
      </c>
      <c r="EK6" s="32">
        <f>IFERROR(LN('2a) female mx'!AV6),"")</f>
        <v>-7.6233567967041527</v>
      </c>
      <c r="EL6" s="32">
        <f>IFERROR(LN('2a) female mx'!AW6),"")</f>
        <v>-7.3512346340500985</v>
      </c>
      <c r="EM6" s="32">
        <f>IFERROR(LN('2a) female mx'!AX6),"")</f>
        <v>-7.3045668917500191</v>
      </c>
      <c r="EN6" s="32">
        <f>IFERROR(LN('2a) female mx'!AY6),"")</f>
        <v>-7.4874334007468182</v>
      </c>
      <c r="EO6" s="32">
        <f>IFERROR(LN('2a) female mx'!AZ6),"")</f>
        <v>-7.5824125702282377</v>
      </c>
      <c r="EP6" s="32">
        <f>IFERROR(LN('2a) female mx'!BA6),"")</f>
        <v>-7.4890003924947948</v>
      </c>
      <c r="EQ6" s="32">
        <f>IFERROR(LN('2a) female mx'!BB6),"")</f>
        <v>-7.5653209986228784</v>
      </c>
      <c r="ER6" s="32">
        <f>IFERROR(LN('2a) female mx'!BC6),"")</f>
        <v>-7.3866892010837253</v>
      </c>
      <c r="ES6" s="32">
        <f>IFERROR(LN('2a) female mx'!BD6),"")</f>
        <v>-7.4914578577708202</v>
      </c>
      <c r="ET6" s="32">
        <f>IFERROR(LN('2a) female mx'!BE6),"")</f>
        <v>-8.0650269452807262</v>
      </c>
      <c r="EU6" s="32">
        <f>IFERROR(LN('2a) female mx'!BF6),"")</f>
        <v>-7.7869214407228302</v>
      </c>
      <c r="EV6" s="32">
        <f>IFERROR(LN('2a) female mx'!BG6),"")</f>
        <v>-7.8369723608595958</v>
      </c>
      <c r="EW6" s="32">
        <f>IFERROR(LN('2a) female mx'!BH6),"")</f>
        <v>-7.8907089629806952</v>
      </c>
      <c r="EX6" s="32">
        <f>IFERROR(LN('2a) female mx'!BI6),"")</f>
        <v>-8.3665977783346843</v>
      </c>
      <c r="EY6" s="32">
        <f>IFERROR(LN('2a) female mx'!BJ6),"")</f>
        <v>-7.947026942585631</v>
      </c>
      <c r="EZ6" s="32">
        <f>IFERROR(LN('2a) female mx'!BK6),"")</f>
        <v>-8.0367351042666435</v>
      </c>
      <c r="FA6" s="32">
        <f>IFERROR(LN('2a) female mx'!BL6),"")</f>
        <v>-7.7891767918143602</v>
      </c>
      <c r="FB6" s="32">
        <f>IFERROR(LN('2a) female mx'!BM6),"")</f>
        <v>-7.8659655081631357</v>
      </c>
      <c r="FC6" s="32">
        <f>IFERROR(LN('2a) female mx'!BN6),"")</f>
        <v>-8.0063726181425441</v>
      </c>
      <c r="FD6" s="32">
        <f>IFERROR(LN('2a) female mx'!BO6),"")</f>
        <v>-8.136886525145977</v>
      </c>
      <c r="FE6" s="32">
        <f>IFERROR(LN('2a) female mx'!BP6),"")</f>
        <v>-8.2851148434194339</v>
      </c>
      <c r="FF6" s="32">
        <f>IFERROR(LN('2a) female mx'!BQ6),"")</f>
        <v>-8.3265168302395285</v>
      </c>
      <c r="FG6" s="32">
        <f>IFERROR(LN('2a) female mx'!BR6),"")</f>
        <v>-8.2084463621845103</v>
      </c>
      <c r="FH6" s="32">
        <f>IFERROR(LN('2a) female mx'!BS6),"")</f>
        <v>-8.5089593864891331</v>
      </c>
      <c r="FI6" s="32">
        <f>IFERROR(LN('2a) female mx'!BT6),"")</f>
        <v>-8.6726724001227744</v>
      </c>
      <c r="FJ6" s="32">
        <f>IFERROR(LN('2a) female mx'!BU6),"")</f>
        <v>-8.2102200644962853</v>
      </c>
      <c r="FK6" s="32">
        <f>IFERROR(LN('2a) female mx'!BV6),"")</f>
        <v>-8.3712069180211071</v>
      </c>
      <c r="FL6" s="32">
        <f>IFERROR(LN('2a) female mx'!BW6),"")</f>
        <v>-8.6162035876752618</v>
      </c>
      <c r="FM6" s="32">
        <f>IFERROR(LN('2a) female mx'!BX6),"")</f>
        <v>-8.3288334413699499</v>
      </c>
      <c r="FN6" s="32">
        <f>IFERROR(LN('2a) female mx'!BY6),"")</f>
        <v>-8.2488611551689548</v>
      </c>
      <c r="FO6" s="32">
        <f>IFERROR(LN('2a) female mx'!BZ6),"")</f>
        <v>-8.5113260131381914</v>
      </c>
      <c r="FP6" s="32">
        <f>IFERROR(LN('2a) female mx'!CA6),"")</f>
        <v>-8.2494444566719061</v>
      </c>
      <c r="FQ6" s="32">
        <f>IFERROR(LN('2a) female mx'!CB6),"")</f>
        <v>-8.3289943974494065</v>
      </c>
      <c r="FR6" s="32">
        <f>IFERROR(LN('2a) female mx'!CC6),"")</f>
        <v>-8.7994857665835795</v>
      </c>
      <c r="FS6" s="32">
        <f>IFERROR(LN('2a) female mx'!CD6),"")</f>
        <v>-8.799817494891089</v>
      </c>
      <c r="FT6" s="32">
        <f>IFERROR(LN('2a) female mx'!CE6),"")</f>
        <v>-8.9426368791630875</v>
      </c>
      <c r="FU6" s="32">
        <f>IFERROR(LN('2a) female mx'!CF6),"")</f>
        <v>-8.372473982071762</v>
      </c>
      <c r="FV6" s="32">
        <f>IFERROR(LN('2a) female mx'!CG6),"")</f>
        <v>-8.6748151503013062</v>
      </c>
      <c r="FW6" s="32">
        <f>IFERROR(LN('2a) female mx'!CH6),"")</f>
        <v>-8.5118992029551279</v>
      </c>
      <c r="FX6" s="32">
        <f>IFERROR(LN('2a) female mx'!CI6),"")</f>
        <v>-9.0231570157653209</v>
      </c>
      <c r="FY6" s="32">
        <f>IFERROR(LN('2a) female mx'!CJ6),"")</f>
        <v>-8.8003902210833438</v>
      </c>
      <c r="FZ6" s="32">
        <f>IFERROR(LN('2a) female mx'!CK6),"")</f>
        <v>-9.206091357686768</v>
      </c>
      <c r="GA6" s="32">
        <f>IFERROR(LN('2a) female mx'!CL6),"")</f>
        <v>-8.8008220607269081</v>
      </c>
      <c r="GB6" s="32">
        <f>IFERROR(LN('2a) female mx'!CM6),"")</f>
        <v>-9.3117380459387444</v>
      </c>
      <c r="GC6" s="32">
        <f>IFERROR(LN('2a) female mx'!CN6),"")</f>
        <v>-8.8009626194480557</v>
      </c>
      <c r="GD6" s="12" t="str">
        <f>IFERROR(LN('2a) female mx'!CO6),"")</f>
        <v/>
      </c>
    </row>
    <row r="7" spans="1:186" x14ac:dyDescent="0.25">
      <c r="A7" s="31">
        <f>'2a) male mx'!A7</f>
        <v>4</v>
      </c>
      <c r="B7" s="32">
        <f>LN('2a) male mx'!B7)</f>
        <v>-5.7279993366857838</v>
      </c>
      <c r="C7" s="32">
        <f>LN('2a) male mx'!C7)</f>
        <v>-6.0693652005738219</v>
      </c>
      <c r="D7" s="32">
        <f>LN('2a) male mx'!D7)</f>
        <v>-5.967362305086402</v>
      </c>
      <c r="E7" s="32">
        <f>LN('2a) male mx'!E7)</f>
        <v>-5.8410498572990592</v>
      </c>
      <c r="F7" s="32">
        <f>LN('2a) male mx'!F7)</f>
        <v>-6.0409038511898547</v>
      </c>
      <c r="G7" s="32">
        <f>LN('2a) male mx'!G7)</f>
        <v>-6.0288536288932537</v>
      </c>
      <c r="H7" s="32">
        <f>LN('2a) male mx'!H7)</f>
        <v>-6.0191795910319144</v>
      </c>
      <c r="I7" s="32">
        <f>LN('2a) male mx'!I7)</f>
        <v>-6.1649845974333424</v>
      </c>
      <c r="J7" s="32">
        <f>LN('2a) male mx'!J7)</f>
        <v>-5.9493288009897327</v>
      </c>
      <c r="K7" s="32">
        <f>LN('2a) male mx'!K7)</f>
        <v>-6.1941475705463516</v>
      </c>
      <c r="L7" s="32">
        <f>LN('2a) male mx'!L7)</f>
        <v>-6.225005470825737</v>
      </c>
      <c r="M7" s="32">
        <f>LN('2a) male mx'!M7)</f>
        <v>-6.0765373178190867</v>
      </c>
      <c r="N7" s="32">
        <f>LN('2a) male mx'!N7)</f>
        <v>-6.2062787688257695</v>
      </c>
      <c r="O7" s="32">
        <f>LN('2a) male mx'!O7)</f>
        <v>-6.1198812435963967</v>
      </c>
      <c r="P7" s="32">
        <f>LN('2a) male mx'!P7)</f>
        <v>-6.1849032030353364</v>
      </c>
      <c r="Q7" s="32">
        <f>LN('2a) male mx'!Q7)</f>
        <v>-6.1885779336765383</v>
      </c>
      <c r="R7" s="32">
        <f>LN('2a) male mx'!R7)</f>
        <v>-6.2469589036853632</v>
      </c>
      <c r="S7" s="32">
        <f>LN('2a) male mx'!S7)</f>
        <v>-6.1417778242535048</v>
      </c>
      <c r="T7" s="32">
        <f>LN('2a) male mx'!T7)</f>
        <v>-6.1230806102827424</v>
      </c>
      <c r="U7" s="32">
        <f>LN('2a) male mx'!U7)</f>
        <v>-6.2744869035215647</v>
      </c>
      <c r="V7" s="32">
        <f>LN('2a) male mx'!V7)</f>
        <v>-6.1356709885004879</v>
      </c>
      <c r="W7" s="32">
        <f>LN('2a) male mx'!W7)</f>
        <v>-6.2511625383324692</v>
      </c>
      <c r="X7" s="32">
        <f>LN('2a) male mx'!X7)</f>
        <v>-6.2697256353098005</v>
      </c>
      <c r="Y7" s="32">
        <f>LN('2a) male mx'!Y7)</f>
        <v>-6.3791804737118643</v>
      </c>
      <c r="Z7" s="32">
        <f>LN('2a) male mx'!Z7)</f>
        <v>-6.4271928757547325</v>
      </c>
      <c r="AA7" s="32">
        <f>LN('2a) male mx'!AA7)</f>
        <v>-6.6500286312238428</v>
      </c>
      <c r="AB7" s="32">
        <f>LN('2a) male mx'!AB7)</f>
        <v>-6.6368002510941828</v>
      </c>
      <c r="AC7" s="32">
        <f>LN('2a) male mx'!AC7)</f>
        <v>-6.8302094515071881</v>
      </c>
      <c r="AD7" s="32">
        <f>LN('2a) male mx'!AD7)</f>
        <v>-6.9239135026013585</v>
      </c>
      <c r="AE7" s="32">
        <f>LN('2a) male mx'!AE7)</f>
        <v>-6.7596487961391896</v>
      </c>
      <c r="AF7" s="32">
        <f>LN('2a) male mx'!AF7)</f>
        <v>-6.7865667954012734</v>
      </c>
      <c r="AG7" s="32">
        <f>LN('2a) male mx'!AG7)</f>
        <v>-6.9146170994187957</v>
      </c>
      <c r="AH7" s="32">
        <f>LN('2a) male mx'!AH7)</f>
        <v>-6.8754180204031652</v>
      </c>
      <c r="AI7" s="32">
        <f>LN('2a) male mx'!AI7)</f>
        <v>-6.970177895589301</v>
      </c>
      <c r="AJ7" s="32">
        <f>LN('2a) male mx'!AJ7)</f>
        <v>-7.0159239171363117</v>
      </c>
      <c r="AK7" s="32">
        <f>LN('2a) male mx'!AK7)</f>
        <v>-7.0177172606040923</v>
      </c>
      <c r="AL7" s="32">
        <f>LN('2a) male mx'!AL7)</f>
        <v>-7.005572643748426</v>
      </c>
      <c r="AM7" s="32">
        <f>LN('2a) male mx'!AM7)</f>
        <v>-7.2803322178062482</v>
      </c>
      <c r="AN7" s="32">
        <f>LN('2a) male mx'!AN7)</f>
        <v>-7.2351867709512012</v>
      </c>
      <c r="AO7" s="32">
        <f>LN('2a) male mx'!AO7)</f>
        <v>-7.4969606900741796</v>
      </c>
      <c r="AP7" s="32">
        <f>LN('2a) male mx'!AP7)</f>
        <v>-7.1294619009718172</v>
      </c>
      <c r="AQ7" s="32">
        <f>LN('2a) male mx'!AQ7)</f>
        <v>-7.3915179831984386</v>
      </c>
      <c r="AR7" s="32">
        <f>LN('2a) male mx'!AR7)</f>
        <v>-7.2826637239670662</v>
      </c>
      <c r="AS7" s="32">
        <f>LN('2a) male mx'!AS7)</f>
        <v>-7.2540087158642343</v>
      </c>
      <c r="AT7" s="32">
        <f>LN('2a) male mx'!AT7)</f>
        <v>-7.3449804940699615</v>
      </c>
      <c r="AU7" s="32">
        <f>LN('2a) male mx'!AU7)</f>
        <v>-7.3295447500101565</v>
      </c>
      <c r="AV7" s="32">
        <f>LN('2a) male mx'!AV7)</f>
        <v>-7.5765892749597992</v>
      </c>
      <c r="AW7" s="32">
        <f>LN('2a) male mx'!AW7)</f>
        <v>-7.4287838476459314</v>
      </c>
      <c r="AX7" s="32">
        <f>LN('2a) male mx'!AX7)</f>
        <v>-7.2985886102983066</v>
      </c>
      <c r="AY7" s="32">
        <f>LN('2a) male mx'!AY7)</f>
        <v>-7.313389603541621</v>
      </c>
      <c r="AZ7" s="32">
        <f>LN('2a) male mx'!AZ7)</f>
        <v>-7.2408135313198718</v>
      </c>
      <c r="BA7" s="32">
        <f>LN('2a) male mx'!BA7)</f>
        <v>-7.4651236453974876</v>
      </c>
      <c r="BB7" s="32">
        <f>LN('2a) male mx'!BB7)</f>
        <v>-7.4483798396706167</v>
      </c>
      <c r="BC7" s="32">
        <f>LN('2a) male mx'!BC7)</f>
        <v>-7.6199184212888893</v>
      </c>
      <c r="BD7" s="32">
        <f>LN('2a) male mx'!BD7)</f>
        <v>-7.4337786232300251</v>
      </c>
      <c r="BE7" s="32">
        <f>LN('2a) male mx'!BE7)</f>
        <v>-7.666211743348387</v>
      </c>
      <c r="BF7" s="32">
        <f>LN('2a) male mx'!BF7)</f>
        <v>-7.7120676861291839</v>
      </c>
      <c r="BG7" s="32">
        <f>LN('2a) male mx'!BG7)</f>
        <v>-7.7125759608524431</v>
      </c>
      <c r="BH7" s="32">
        <f>LN('2a) male mx'!BH7)</f>
        <v>-7.5860324468753539</v>
      </c>
      <c r="BI7" s="32">
        <f>LN('2a) male mx'!BI7)</f>
        <v>-7.8353308152091525</v>
      </c>
      <c r="BJ7" s="32">
        <f>LN('2a) male mx'!BJ7)</f>
        <v>-7.6921285532329717</v>
      </c>
      <c r="BK7" s="32">
        <f>LN('2a) male mx'!BK7)</f>
        <v>-7.785604311266308</v>
      </c>
      <c r="BL7" s="32">
        <f>LN('2a) male mx'!BL7)</f>
        <v>-7.7390402323025409</v>
      </c>
      <c r="BM7" s="32">
        <f>LN('2a) male mx'!BM7)</f>
        <v>-8.0035606015011922</v>
      </c>
      <c r="BN7" s="32">
        <f>LN('2a) male mx'!BN7)</f>
        <v>-7.8362532496904862</v>
      </c>
      <c r="BO7" s="32">
        <f>LN('2a) male mx'!BO7)</f>
        <v>-7.7874275673968931</v>
      </c>
      <c r="BP7" s="32">
        <f>LN('2a) male mx'!BP7)</f>
        <v>-8.0351878286289047</v>
      </c>
      <c r="BQ7" s="32">
        <f>LN('2a) male mx'!BQ7)</f>
        <v>-8.4575291200282567</v>
      </c>
      <c r="BR7" s="32">
        <f>LN('2a) male mx'!BR7)</f>
        <v>-8.1004952303749445</v>
      </c>
      <c r="BS7" s="32">
        <f>LN('2a) male mx'!BS7)</f>
        <v>-8.2066290885027922</v>
      </c>
      <c r="BT7" s="32">
        <f>LN('2a) male mx'!BT7)</f>
        <v>-8.7312051765979461</v>
      </c>
      <c r="BU7" s="32">
        <f>LN('2a) male mx'!BU7)</f>
        <v>-8.5076982568544359</v>
      </c>
      <c r="BV7" s="32">
        <f>LN('2a) male mx'!BV7)</f>
        <v>-8.0705380775315945</v>
      </c>
      <c r="BW7" s="32">
        <f>LN('2a) male mx'!BW7)</f>
        <v>-8.2468773971611267</v>
      </c>
      <c r="BX7" s="32">
        <f>LN('2a) male mx'!BX7)</f>
        <v>-8.3271720688958428</v>
      </c>
      <c r="BY7" s="32">
        <f>LN('2a) male mx'!BY7)</f>
        <v>-8.4606581126743592</v>
      </c>
      <c r="BZ7" s="32">
        <f>LN('2a) male mx'!BZ7)</f>
        <v>-8.1734042528946453</v>
      </c>
      <c r="CA7" s="32">
        <f>LN('2a) male mx'!CA7)</f>
        <v>-8.1385999847873851</v>
      </c>
      <c r="CB7" s="32">
        <f>LN('2a) male mx'!CB7)</f>
        <v>-8.7973218082131037</v>
      </c>
      <c r="CC7" s="32">
        <f>LN('2a) male mx'!CC7)</f>
        <v>-8.6159318307651773</v>
      </c>
      <c r="CD7" s="32">
        <f>LN('2a) male mx'!CD7)</f>
        <v>-8.8669744282641041</v>
      </c>
      <c r="CE7" s="32">
        <f>LN('2a) male mx'!CE7)</f>
        <v>-8.7983792101243168</v>
      </c>
      <c r="CF7" s="32">
        <f>LN('2a) male mx'!CF7)</f>
        <v>-8.5620608857820848</v>
      </c>
      <c r="CG7" s="32">
        <f>LN('2a) male mx'!CG7)</f>
        <v>-8.616294156902919</v>
      </c>
      <c r="CH7" s="32">
        <f>LN('2a) male mx'!CH7)</f>
        <v>-8.616183460066221</v>
      </c>
      <c r="CI7" s="32">
        <f>LN('2a) male mx'!CI7)</f>
        <v>-8.9418322727482025</v>
      </c>
      <c r="CJ7" s="32">
        <f>LN('2a) male mx'!CJ7)</f>
        <v>-8.6169480245532295</v>
      </c>
      <c r="CK7" s="32">
        <f>LN('2a) male mx'!CK7)</f>
        <v>-8.7992947215667598</v>
      </c>
      <c r="CL7" s="32">
        <f>LN('2a) male mx'!CL7)</f>
        <v>-8.8683630099204791</v>
      </c>
      <c r="CM7" s="32">
        <f>LN('2a) male mx'!CM7)</f>
        <v>-9.2047849692624855</v>
      </c>
      <c r="CN7" s="32">
        <f>LN('2a) male mx'!CN7)</f>
        <v>-9.3108441125726653</v>
      </c>
      <c r="CP7" s="31">
        <f t="shared" si="2"/>
        <v>4</v>
      </c>
      <c r="CQ7" s="32">
        <f>IFERROR(LN('2a) female mx'!B7),"")</f>
        <v>-5.7277702318482904</v>
      </c>
      <c r="CR7" s="32">
        <f>IFERROR(LN('2a) female mx'!C7),"")</f>
        <v>-6.0895717079981244</v>
      </c>
      <c r="CS7" s="32">
        <f>IFERROR(LN('2a) female mx'!D7),"")</f>
        <v>-6.1220734749599126</v>
      </c>
      <c r="CT7" s="32">
        <f>IFERROR(LN('2a) female mx'!E7),"")</f>
        <v>-6.1946416682373675</v>
      </c>
      <c r="CU7" s="32">
        <f>IFERROR(LN('2a) female mx'!F7),"")</f>
        <v>-6.0822935885933784</v>
      </c>
      <c r="CV7" s="32">
        <f>IFERROR(LN('2a) female mx'!G7),"")</f>
        <v>-6.3619952161025717</v>
      </c>
      <c r="CW7" s="32">
        <f>IFERROR(LN('2a) female mx'!H7),"")</f>
        <v>-6.1082855817281745</v>
      </c>
      <c r="CX7" s="32">
        <f>IFERROR(LN('2a) female mx'!I7),"")</f>
        <v>-6.3335898798204804</v>
      </c>
      <c r="CY7" s="32">
        <f>IFERROR(LN('2a) female mx'!J7),"")</f>
        <v>-6.1734671754986588</v>
      </c>
      <c r="CZ7" s="32">
        <f>IFERROR(LN('2a) female mx'!K7),"")</f>
        <v>-6.2278214910492133</v>
      </c>
      <c r="DA7" s="32">
        <f>IFERROR(LN('2a) female mx'!L7),"")</f>
        <v>-6.4464921479946096</v>
      </c>
      <c r="DB7" s="32">
        <f>IFERROR(LN('2a) female mx'!M7),"")</f>
        <v>-6.2333353862927368</v>
      </c>
      <c r="DC7" s="32">
        <f>IFERROR(LN('2a) female mx'!N7),"")</f>
        <v>-6.1409930629165856</v>
      </c>
      <c r="DD7" s="32">
        <f>IFERROR(LN('2a) female mx'!O7),"")</f>
        <v>-6.122007705365669</v>
      </c>
      <c r="DE7" s="32">
        <f>IFERROR(LN('2a) female mx'!P7),"")</f>
        <v>-6.394762738917299</v>
      </c>
      <c r="DF7" s="32">
        <f>IFERROR(LN('2a) female mx'!Q7),"")</f>
        <v>-6.0452106641982493</v>
      </c>
      <c r="DG7" s="32">
        <f>IFERROR(LN('2a) female mx'!R7),"")</f>
        <v>-6.3545167036929486</v>
      </c>
      <c r="DH7" s="32">
        <f>IFERROR(LN('2a) female mx'!S7),"")</f>
        <v>-6.3501277825455453</v>
      </c>
      <c r="DI7" s="32">
        <f>IFERROR(LN('2a) female mx'!T7),"")</f>
        <v>-6.2747306334298241</v>
      </c>
      <c r="DJ7" s="32">
        <f>IFERROR(LN('2a) female mx'!U7),"")</f>
        <v>-6.5926418597515317</v>
      </c>
      <c r="DK7" s="32">
        <f>IFERROR(LN('2a) female mx'!V7),"")</f>
        <v>-6.5312603386344099</v>
      </c>
      <c r="DL7" s="32">
        <f>IFERROR(LN('2a) female mx'!W7),"")</f>
        <v>-6.2960833459539272</v>
      </c>
      <c r="DM7" s="32">
        <f>IFERROR(LN('2a) female mx'!X7),"")</f>
        <v>-6.4700775463048803</v>
      </c>
      <c r="DN7" s="32">
        <f>IFERROR(LN('2a) female mx'!Y7),"")</f>
        <v>-6.6968941818353152</v>
      </c>
      <c r="DO7" s="32">
        <f>IFERROR(LN('2a) female mx'!Z7),"")</f>
        <v>-6.6118652542894774</v>
      </c>
      <c r="DP7" s="32">
        <f>IFERROR(LN('2a) female mx'!AA7),"")</f>
        <v>-6.682590057369806</v>
      </c>
      <c r="DQ7" s="32">
        <f>IFERROR(LN('2a) female mx'!AB7),"")</f>
        <v>-7.0039741367226798</v>
      </c>
      <c r="DR7" s="32">
        <f>IFERROR(LN('2a) female mx'!AC7),"")</f>
        <v>-7.2350426060262771</v>
      </c>
      <c r="DS7" s="32">
        <f>IFERROR(LN('2a) female mx'!AD7),"")</f>
        <v>-7.1544405883530535</v>
      </c>
      <c r="DT7" s="32">
        <f>IFERROR(LN('2a) female mx'!AE7),"")</f>
        <v>-7.39139468370381</v>
      </c>
      <c r="DU7" s="32">
        <f>IFERROR(LN('2a) female mx'!AF7),"")</f>
        <v>-7.089721834498989</v>
      </c>
      <c r="DV7" s="32">
        <f>IFERROR(LN('2a) female mx'!AG7),"")</f>
        <v>-7.1957575056585368</v>
      </c>
      <c r="DW7" s="32">
        <f>IFERROR(LN('2a) female mx'!AH7),"")</f>
        <v>-7.0677152141534867</v>
      </c>
      <c r="DX7" s="32">
        <f>IFERROR(LN('2a) female mx'!AI7),"")</f>
        <v>-7.361334439491146</v>
      </c>
      <c r="DY7" s="32">
        <f>IFERROR(LN('2a) female mx'!AJ7),"")</f>
        <v>-6.9998888149144758</v>
      </c>
      <c r="DZ7" s="32">
        <f>IFERROR(LN('2a) female mx'!AK7),"")</f>
        <v>-7.2118027055201823</v>
      </c>
      <c r="EA7" s="32">
        <f>IFERROR(LN('2a) female mx'!AL7),"")</f>
        <v>-7.6603806443995746</v>
      </c>
      <c r="EB7" s="32">
        <f>IFERROR(LN('2a) female mx'!AM7),"")</f>
        <v>-7.3474991163028402</v>
      </c>
      <c r="EC7" s="32">
        <f>IFERROR(LN('2a) female mx'!AN7),"")</f>
        <v>-7.3468444752324444</v>
      </c>
      <c r="ED7" s="32">
        <f>IFERROR(LN('2a) female mx'!AO7),"")</f>
        <v>-7.3965908848565123</v>
      </c>
      <c r="EE7" s="32">
        <f>IFERROR(LN('2a) female mx'!AP7),"")</f>
        <v>-7.2577944869267066</v>
      </c>
      <c r="EF7" s="32">
        <f>IFERROR(LN('2a) female mx'!AQ7),"")</f>
        <v>-7.5998559938204284</v>
      </c>
      <c r="EG7" s="32">
        <f>IFERROR(LN('2a) female mx'!AR7),"")</f>
        <v>-7.3651495008072718</v>
      </c>
      <c r="EH7" s="32">
        <f>IFERROR(LN('2a) female mx'!AS7),"")</f>
        <v>-7.522476761413718</v>
      </c>
      <c r="EI7" s="32">
        <f>IFERROR(LN('2a) female mx'!AT7),"")</f>
        <v>-7.5043813616871526</v>
      </c>
      <c r="EJ7" s="32">
        <f>IFERROR(LN('2a) female mx'!AU7),"")</f>
        <v>-7.6228575888042629</v>
      </c>
      <c r="EK7" s="32">
        <f>IFERROR(LN('2a) female mx'!AV7),"")</f>
        <v>-7.6228677792120321</v>
      </c>
      <c r="EL7" s="32">
        <f>IFERROR(LN('2a) female mx'!AW7),"")</f>
        <v>-7.5817706072260558</v>
      </c>
      <c r="EM7" s="32">
        <f>IFERROR(LN('2a) female mx'!AX7),"")</f>
        <v>-7.5046260723689757</v>
      </c>
      <c r="EN7" s="32">
        <f>IFERROR(LN('2a) female mx'!AY7),"")</f>
        <v>-7.5429779151950171</v>
      </c>
      <c r="EO7" s="32">
        <f>IFERROR(LN('2a) female mx'!AZ7),"")</f>
        <v>-7.8050976185974488</v>
      </c>
      <c r="EP7" s="32">
        <f>IFERROR(LN('2a) female mx'!BA7),"")</f>
        <v>-7.4884410344198615</v>
      </c>
      <c r="EQ7" s="32">
        <f>IFERROR(LN('2a) female mx'!BB7),"")</f>
        <v>-7.6254426214880544</v>
      </c>
      <c r="ER7" s="32">
        <f>IFERROR(LN('2a) female mx'!BC7),"")</f>
        <v>-8.063108630373101</v>
      </c>
      <c r="ES7" s="32">
        <f>IFERROR(LN('2a) female mx'!BD7),"")</f>
        <v>-7.7370938287319477</v>
      </c>
      <c r="ET7" s="32">
        <f>IFERROR(LN('2a) female mx'!BE7),"")</f>
        <v>-8.0647125532210993</v>
      </c>
      <c r="EU7" s="32">
        <f>IFERROR(LN('2a) female mx'!BF7),"")</f>
        <v>-7.8625073264284646</v>
      </c>
      <c r="EV7" s="32">
        <f>IFERROR(LN('2a) female mx'!BG7),"")</f>
        <v>-7.8365774201462015</v>
      </c>
      <c r="EW7" s="32">
        <f>IFERROR(LN('2a) female mx'!BH7),"")</f>
        <v>-8.0672957487010084</v>
      </c>
      <c r="EX7" s="32">
        <f>IFERROR(LN('2a) female mx'!BI7),"")</f>
        <v>-7.9754433238135567</v>
      </c>
      <c r="EY7" s="32">
        <f>IFERROR(LN('2a) female mx'!BJ7),"")</f>
        <v>-8.2439701836138699</v>
      </c>
      <c r="EZ7" s="32">
        <f>IFERROR(LN('2a) female mx'!BK7),"")</f>
        <v>-8.3666988624620355</v>
      </c>
      <c r="FA7" s="32">
        <f>IFERROR(LN('2a) female mx'!BL7),"")</f>
        <v>-8.3243666499771347</v>
      </c>
      <c r="FB7" s="32">
        <f>IFERROR(LN('2a) female mx'!BM7),"")</f>
        <v>-8.412206343309732</v>
      </c>
      <c r="FC7" s="32">
        <f>IFERROR(LN('2a) female mx'!BN7),"")</f>
        <v>-8.2837113840155947</v>
      </c>
      <c r="FD7" s="32">
        <f>IFERROR(LN('2a) female mx'!BO7),"")</f>
        <v>-8.3684258216260154</v>
      </c>
      <c r="FE7" s="32">
        <f>IFERROR(LN('2a) female mx'!BP7),"")</f>
        <v>-8.3256896085473961</v>
      </c>
      <c r="FF7" s="32">
        <f>IFERROR(LN('2a) female mx'!BQ7),"")</f>
        <v>-8.3688394449723749</v>
      </c>
      <c r="FG7" s="32">
        <f>IFERROR(LN('2a) female mx'!BR7),"")</f>
        <v>-8.3685368105373286</v>
      </c>
      <c r="FH7" s="32">
        <f>IFERROR(LN('2a) female mx'!BS7),"")</f>
        <v>-8.9395759245552036</v>
      </c>
      <c r="FI7" s="32">
        <f>IFERROR(LN('2a) female mx'!BT7),"")</f>
        <v>-8.9407853156231081</v>
      </c>
      <c r="FJ7" s="32">
        <f>IFERROR(LN('2a) female mx'!BU7),"")</f>
        <v>-8.2099481666476386</v>
      </c>
      <c r="FK7" s="32">
        <f>IFERROR(LN('2a) female mx'!BV7),"")</f>
        <v>-8.4154322501164494</v>
      </c>
      <c r="FL7" s="32">
        <f>IFERROR(LN('2a) female mx'!BW7),"")</f>
        <v>-8.5619501705616479</v>
      </c>
      <c r="FM7" s="32">
        <f>IFERROR(LN('2a) female mx'!BX7),"")</f>
        <v>-8.673467664816684</v>
      </c>
      <c r="FN7" s="32">
        <f>IFERROR(LN('2a) female mx'!BY7),"")</f>
        <v>-8.562292341640461</v>
      </c>
      <c r="FO7" s="32">
        <f>IFERROR(LN('2a) female mx'!BZ7),"")</f>
        <v>-8.5111248160146307</v>
      </c>
      <c r="FP7" s="32">
        <f>IFERROR(LN('2a) female mx'!CA7),"")</f>
        <v>-8.3718004256686225</v>
      </c>
      <c r="FQ7" s="32">
        <f>IFERROR(LN('2a) female mx'!CB7),"")</f>
        <v>-8.2109548257822595</v>
      </c>
      <c r="FR7" s="32">
        <f>IFERROR(LN('2a) female mx'!CC7),"")</f>
        <v>-8.9424458437505727</v>
      </c>
      <c r="FS7" s="32">
        <f>IFERROR(LN('2a) female mx'!CD7),"")</f>
        <v>-8.6744935277125865</v>
      </c>
      <c r="FT7" s="32">
        <f>IFERROR(LN('2a) female mx'!CE7),"")</f>
        <v>-9.4280391272544346</v>
      </c>
      <c r="FU7" s="32">
        <f>IFERROR(LN('2a) female mx'!CF7),"")</f>
        <v>-8.7351834874896461</v>
      </c>
      <c r="FV7" s="32">
        <f>IFERROR(LN('2a) female mx'!CG7),"")</f>
        <v>-8.799817494891089</v>
      </c>
      <c r="FW7" s="32">
        <f>IFERROR(LN('2a) female mx'!CH7),"")</f>
        <v>-8.734861782450178</v>
      </c>
      <c r="FX7" s="32">
        <f>IFERROR(LN('2a) female mx'!CI7),"")</f>
        <v>-9.1100528256090545</v>
      </c>
      <c r="FY7" s="32">
        <f>IFERROR(LN('2a) female mx'!CJ7),"")</f>
        <v>-9.5624197725625582</v>
      </c>
      <c r="FZ7" s="32">
        <f>IFERROR(LN('2a) female mx'!CK7),"")</f>
        <v>-9.2059909268383446</v>
      </c>
      <c r="GA7" s="32">
        <f>IFERROR(LN('2a) female mx'!CL7),"")</f>
        <v>-8.9437823258869038</v>
      </c>
      <c r="GB7" s="32">
        <f>IFERROR(LN('2a) female mx'!CM7),"")</f>
        <v>-9.1109669483660554</v>
      </c>
      <c r="GC7" s="32">
        <f>IFERROR(LN('2a) female mx'!CN7),"")</f>
        <v>-9.1109870295946251</v>
      </c>
      <c r="GD7" s="12" t="str">
        <f>IFERROR(LN('2a) female mx'!CO7),"")</f>
        <v/>
      </c>
    </row>
    <row r="8" spans="1:186" x14ac:dyDescent="0.25">
      <c r="A8" s="31">
        <f>'2a) male mx'!A8</f>
        <v>5</v>
      </c>
      <c r="B8" s="32">
        <f>LN('2a) male mx'!B8)</f>
        <v>-5.9881626416360501</v>
      </c>
      <c r="C8" s="32">
        <f>LN('2a) male mx'!C8)</f>
        <v>-6.1053755976506343</v>
      </c>
      <c r="D8" s="32">
        <f>LN('2a) male mx'!D8)</f>
        <v>-6.1946357793098157</v>
      </c>
      <c r="E8" s="32">
        <f>LN('2a) male mx'!E8)</f>
        <v>-6.1125317297485529</v>
      </c>
      <c r="F8" s="32">
        <f>LN('2a) male mx'!F8)</f>
        <v>-6.1852876888154968</v>
      </c>
      <c r="G8" s="32">
        <f>LN('2a) male mx'!G8)</f>
        <v>-6.2588859328249207</v>
      </c>
      <c r="H8" s="32">
        <f>LN('2a) male mx'!H8)</f>
        <v>-6.2191279232522367</v>
      </c>
      <c r="I8" s="32">
        <f>LN('2a) male mx'!I8)</f>
        <v>-6.3009757771582855</v>
      </c>
      <c r="J8" s="32">
        <f>LN('2a) male mx'!J8)</f>
        <v>-6.1587646567313499</v>
      </c>
      <c r="K8" s="32">
        <f>LN('2a) male mx'!K8)</f>
        <v>-6.3703908688453188</v>
      </c>
      <c r="L8" s="32">
        <f>LN('2a) male mx'!L8)</f>
        <v>-6.3308783470131056</v>
      </c>
      <c r="M8" s="32">
        <f>LN('2a) male mx'!M8)</f>
        <v>-6.2567518856561053</v>
      </c>
      <c r="N8" s="32">
        <f>LN('2a) male mx'!N8)</f>
        <v>-6.3515559045519803</v>
      </c>
      <c r="O8" s="32">
        <f>LN('2a) male mx'!O8)</f>
        <v>-6.1986177740035098</v>
      </c>
      <c r="P8" s="32">
        <f>LN('2a) male mx'!P8)</f>
        <v>-6.1179109669066891</v>
      </c>
      <c r="Q8" s="32">
        <f>LN('2a) male mx'!Q8)</f>
        <v>-6.1710826228560611</v>
      </c>
      <c r="R8" s="32">
        <f>LN('2a) male mx'!R8)</f>
        <v>-6.301268257672727</v>
      </c>
      <c r="S8" s="32">
        <f>LN('2a) male mx'!S8)</f>
        <v>-6.2939290602887326</v>
      </c>
      <c r="T8" s="32">
        <f>LN('2a) male mx'!T8)</f>
        <v>-6.201416762017617</v>
      </c>
      <c r="U8" s="32">
        <f>LN('2a) male mx'!U8)</f>
        <v>-6.3364494216778171</v>
      </c>
      <c r="V8" s="32">
        <f>LN('2a) male mx'!V8)</f>
        <v>-6.2532495958386214</v>
      </c>
      <c r="W8" s="32">
        <f>LN('2a) male mx'!W8)</f>
        <v>-6.2942263128281848</v>
      </c>
      <c r="X8" s="32">
        <f>LN('2a) male mx'!X8)</f>
        <v>-6.2622547518895448</v>
      </c>
      <c r="Y8" s="32">
        <f>LN('2a) male mx'!Y8)</f>
        <v>-6.4679400097344297</v>
      </c>
      <c r="Z8" s="32">
        <f>LN('2a) male mx'!Z8)</f>
        <v>-6.5564440756936229</v>
      </c>
      <c r="AA8" s="32">
        <f>LN('2a) male mx'!AA8)</f>
        <v>-6.768608147571979</v>
      </c>
      <c r="AB8" s="32">
        <f>LN('2a) male mx'!AB8)</f>
        <v>-6.7533441485739036</v>
      </c>
      <c r="AC8" s="32">
        <f>LN('2a) male mx'!AC8)</f>
        <v>-7.0076994284381371</v>
      </c>
      <c r="AD8" s="32">
        <f>LN('2a) male mx'!AD8)</f>
        <v>-6.9020845918090927</v>
      </c>
      <c r="AE8" s="32">
        <f>LN('2a) male mx'!AE8)</f>
        <v>-6.9023541210157688</v>
      </c>
      <c r="AF8" s="32">
        <f>LN('2a) male mx'!AF8)</f>
        <v>-7.1074928579836962</v>
      </c>
      <c r="AG8" s="32">
        <f>LN('2a) male mx'!AG8)</f>
        <v>-7.1213560061446328</v>
      </c>
      <c r="AH8" s="32">
        <f>LN('2a) male mx'!AH8)</f>
        <v>-7.1229597063791852</v>
      </c>
      <c r="AI8" s="32">
        <f>LN('2a) male mx'!AI8)</f>
        <v>-7.2035295213312542</v>
      </c>
      <c r="AJ8" s="32">
        <f>LN('2a) male mx'!AJ8)</f>
        <v>-7.3701945095112569</v>
      </c>
      <c r="AK8" s="32">
        <f>LN('2a) male mx'!AK8)</f>
        <v>-7.3239645446938164</v>
      </c>
      <c r="AL8" s="32">
        <f>LN('2a) male mx'!AL8)</f>
        <v>-7.4046143311456927</v>
      </c>
      <c r="AM8" s="32">
        <f>LN('2a) male mx'!AM8)</f>
        <v>-7.5525923271977593</v>
      </c>
      <c r="AN8" s="32">
        <f>LN('2a) male mx'!AN8)</f>
        <v>-7.248859627929912</v>
      </c>
      <c r="AO8" s="32">
        <f>LN('2a) male mx'!AO8)</f>
        <v>-7.3910144145303214</v>
      </c>
      <c r="AP8" s="32">
        <f>LN('2a) male mx'!AP8)</f>
        <v>-7.7966850914996391</v>
      </c>
      <c r="AQ8" s="32">
        <f>LN('2a) male mx'!AQ8)</f>
        <v>-7.4248131659262953</v>
      </c>
      <c r="AR8" s="32">
        <f>LN('2a) male mx'!AR8)</f>
        <v>-7.5164487009944656</v>
      </c>
      <c r="AS8" s="32">
        <f>LN('2a) male mx'!AS8)</f>
        <v>-7.2533011323860119</v>
      </c>
      <c r="AT8" s="32">
        <f>LN('2a) male mx'!AT8)</f>
        <v>-7.7263716432121505</v>
      </c>
      <c r="AU8" s="32">
        <f>LN('2a) male mx'!AU8)</f>
        <v>-7.5960283554743242</v>
      </c>
      <c r="AV8" s="32">
        <f>LN('2a) male mx'!AV8)</f>
        <v>-7.6594789495621622</v>
      </c>
      <c r="AW8" s="32">
        <f>LN('2a) male mx'!AW8)</f>
        <v>-7.3142096412068005</v>
      </c>
      <c r="AX8" s="32">
        <f>LN('2a) male mx'!AX8)</f>
        <v>-7.5173413841307326</v>
      </c>
      <c r="AY8" s="32">
        <f>LN('2a) male mx'!AY8)</f>
        <v>-7.7030282035081612</v>
      </c>
      <c r="AZ8" s="32">
        <f>LN('2a) male mx'!AZ8)</f>
        <v>-7.5568634905481344</v>
      </c>
      <c r="BA8" s="32">
        <f>LN('2a) male mx'!BA8)</f>
        <v>-7.5009286440968808</v>
      </c>
      <c r="BB8" s="32">
        <f>LN('2a) male mx'!BB8)</f>
        <v>-7.5788613286652025</v>
      </c>
      <c r="BC8" s="32">
        <f>LN('2a) male mx'!BC8)</f>
        <v>-7.6619975589018932</v>
      </c>
      <c r="BD8" s="32">
        <f>LN('2a) male mx'!BD8)</f>
        <v>-7.7560424457627208</v>
      </c>
      <c r="BE8" s="32">
        <f>LN('2a) male mx'!BE8)</f>
        <v>-7.5240570720951672</v>
      </c>
      <c r="BF8" s="32">
        <f>LN('2a) male mx'!BF8)</f>
        <v>-7.7346147950977713</v>
      </c>
      <c r="BG8" s="32">
        <f>LN('2a) male mx'!BG8)</f>
        <v>-7.9998666846456974</v>
      </c>
      <c r="BH8" s="32">
        <f>LN('2a) male mx'!BH8)</f>
        <v>-8.1654550211245915</v>
      </c>
      <c r="BI8" s="32">
        <f>LN('2a) male mx'!BI8)</f>
        <v>-8.0020197457174227</v>
      </c>
      <c r="BJ8" s="32">
        <f>LN('2a) male mx'!BJ8)</f>
        <v>-7.6916720433948651</v>
      </c>
      <c r="BK8" s="32">
        <f>LN('2a) male mx'!BK8)</f>
        <v>-7.7610859258723641</v>
      </c>
      <c r="BL8" s="32">
        <f>LN('2a) male mx'!BL8)</f>
        <v>-8.0341245858410648</v>
      </c>
      <c r="BM8" s="32">
        <f>LN('2a) male mx'!BM8)</f>
        <v>-8.4552721939536042</v>
      </c>
      <c r="BN8" s="32">
        <f>LN('2a) male mx'!BN8)</f>
        <v>-7.9730844859401886</v>
      </c>
      <c r="BO8" s="32">
        <f>LN('2a) male mx'!BO8)</f>
        <v>-8.099442928874435</v>
      </c>
      <c r="BP8" s="32">
        <f>LN('2a) male mx'!BP8)</f>
        <v>-8.2425336488545948</v>
      </c>
      <c r="BQ8" s="32">
        <f>LN('2a) male mx'!BQ8)</f>
        <v>-8.2829431912018627</v>
      </c>
      <c r="BR8" s="32">
        <f>LN('2a) male mx'!BR8)</f>
        <v>-8.3659303667040259</v>
      </c>
      <c r="BS8" s="32">
        <f>LN('2a) male mx'!BS8)</f>
        <v>-8.1699835142522836</v>
      </c>
      <c r="BT8" s="32">
        <f>LN('2a) male mx'!BT8)</f>
        <v>-8.7955872636254977</v>
      </c>
      <c r="BU8" s="32">
        <f>LN('2a) male mx'!BU8)</f>
        <v>-8.7306600744282665</v>
      </c>
      <c r="BV8" s="32">
        <f>LN('2a) male mx'!BV8)</f>
        <v>-8.5085358243250546</v>
      </c>
      <c r="BW8" s="32">
        <f>LN('2a) male mx'!BW8)</f>
        <v>-8.2858410415521391</v>
      </c>
      <c r="BX8" s="32">
        <f>LN('2a) male mx'!BX8)</f>
        <v>-8.7969791716212029</v>
      </c>
      <c r="BY8" s="32">
        <f>LN('2a) male mx'!BY8)</f>
        <v>-8.4604464575303489</v>
      </c>
      <c r="BZ8" s="32">
        <f>LN('2a) male mx'!BZ8)</f>
        <v>-8.460839495720581</v>
      </c>
      <c r="CA8" s="32">
        <f>LN('2a) male mx'!CA8)</f>
        <v>-8.7976240371538257</v>
      </c>
      <c r="CB8" s="32">
        <f>LN('2a) male mx'!CB8)</f>
        <v>-8.7326270996603945</v>
      </c>
      <c r="CC8" s="32">
        <f>LN('2a) male mx'!CC8)</f>
        <v>-8.4150597862637877</v>
      </c>
      <c r="CD8" s="32">
        <f>LN('2a) male mx'!CD8)</f>
        <v>-8.7332919866037422</v>
      </c>
      <c r="CE8" s="32">
        <f>LN('2a) male mx'!CE8)</f>
        <v>-8.9413391314280624</v>
      </c>
      <c r="CF8" s="32">
        <f>LN('2a) male mx'!CF8)</f>
        <v>-9.1084536138102266</v>
      </c>
      <c r="CG8" s="32">
        <f>LN('2a) male mx'!CG8)</f>
        <v>-8.510742429920775</v>
      </c>
      <c r="CH8" s="32">
        <f>LN('2a) male mx'!CH8)</f>
        <v>-8.673165740043979</v>
      </c>
      <c r="CI8" s="32">
        <f>LN('2a) male mx'!CI8)</f>
        <v>-8.9417014630358977</v>
      </c>
      <c r="CJ8" s="32">
        <f>LN('2a) male mx'!CJ8)</f>
        <v>-9.5612839228148676</v>
      </c>
      <c r="CK8" s="32">
        <f>LN('2a) male mx'!CK8)</f>
        <v>-9.4277877307455107</v>
      </c>
      <c r="CL8" s="32">
        <f>LN('2a) male mx'!CL8)</f>
        <v>-8.6740511276852619</v>
      </c>
      <c r="CM8" s="32">
        <f>LN('2a) male mx'!CM8)</f>
        <v>-9.0223527935556014</v>
      </c>
      <c r="CN8" s="32">
        <f>LN('2a) male mx'!CN8)</f>
        <v>-8.8688957937284112</v>
      </c>
      <c r="CP8" s="31">
        <f t="shared" si="2"/>
        <v>5</v>
      </c>
      <c r="CQ8" s="32">
        <f>IFERROR(LN('2a) female mx'!B8),"")</f>
        <v>-5.9862507624734302</v>
      </c>
      <c r="CR8" s="32">
        <f>IFERROR(LN('2a) female mx'!C8),"")</f>
        <v>-6.4054790264759891</v>
      </c>
      <c r="CS8" s="32">
        <f>IFERROR(LN('2a) female mx'!D8),"")</f>
        <v>-6.2791035151825065</v>
      </c>
      <c r="CT8" s="32">
        <f>IFERROR(LN('2a) female mx'!E8),"")</f>
        <v>-6.7766360690439056</v>
      </c>
      <c r="CU8" s="32">
        <f>IFERROR(LN('2a) female mx'!F8),"")</f>
        <v>-6.5047371745170244</v>
      </c>
      <c r="CV8" s="32">
        <f>IFERROR(LN('2a) female mx'!G8),"")</f>
        <v>-6.4306429993364222</v>
      </c>
      <c r="CW8" s="32">
        <f>IFERROR(LN('2a) female mx'!H8),"")</f>
        <v>-6.2397294585404346</v>
      </c>
      <c r="CX8" s="32">
        <f>IFERROR(LN('2a) female mx'!I8),"")</f>
        <v>-6.2019301886715912</v>
      </c>
      <c r="CY8" s="32">
        <f>IFERROR(LN('2a) female mx'!J8),"")</f>
        <v>-6.4192867938915068</v>
      </c>
      <c r="CZ8" s="32">
        <f>IFERROR(LN('2a) female mx'!K8),"")</f>
        <v>-6.4344986824514949</v>
      </c>
      <c r="DA8" s="32">
        <f>IFERROR(LN('2a) female mx'!L8),"")</f>
        <v>-6.6583161404261251</v>
      </c>
      <c r="DB8" s="32">
        <f>IFERROR(LN('2a) female mx'!M8),"")</f>
        <v>-6.4000366378887943</v>
      </c>
      <c r="DC8" s="32">
        <f>IFERROR(LN('2a) female mx'!N8),"")</f>
        <v>-6.3561129216248133</v>
      </c>
      <c r="DD8" s="32">
        <f>IFERROR(LN('2a) female mx'!O8),"")</f>
        <v>-6.5018710689785335</v>
      </c>
      <c r="DE8" s="32">
        <f>IFERROR(LN('2a) female mx'!P8),"")</f>
        <v>-6.3144323871849597</v>
      </c>
      <c r="DF8" s="32">
        <f>IFERROR(LN('2a) female mx'!Q8),"")</f>
        <v>-6.5842376985747864</v>
      </c>
      <c r="DG8" s="32">
        <f>IFERROR(LN('2a) female mx'!R8),"")</f>
        <v>-6.8016397614009421</v>
      </c>
      <c r="DH8" s="32">
        <f>IFERROR(LN('2a) female mx'!S8),"")</f>
        <v>-6.4760457170455039</v>
      </c>
      <c r="DI8" s="32">
        <f>IFERROR(LN('2a) female mx'!T8),"")</f>
        <v>-6.6539167619443411</v>
      </c>
      <c r="DJ8" s="32">
        <f>IFERROR(LN('2a) female mx'!U8),"")</f>
        <v>-6.4359146694030551</v>
      </c>
      <c r="DK8" s="32">
        <f>IFERROR(LN('2a) female mx'!V8),"")</f>
        <v>-6.6768840291032614</v>
      </c>
      <c r="DL8" s="32">
        <f>IFERROR(LN('2a) female mx'!W8),"")</f>
        <v>-6.5090734503538501</v>
      </c>
      <c r="DM8" s="32">
        <f>IFERROR(LN('2a) female mx'!X8),"")</f>
        <v>-6.5906312931313451</v>
      </c>
      <c r="DN8" s="32">
        <f>IFERROR(LN('2a) female mx'!Y8),"")</f>
        <v>-6.9640680973117144</v>
      </c>
      <c r="DO8" s="32">
        <f>IFERROR(LN('2a) female mx'!Z8),"")</f>
        <v>-6.9456465314574283</v>
      </c>
      <c r="DP8" s="32">
        <f>IFERROR(LN('2a) female mx'!AA8),"")</f>
        <v>-6.977478254248819</v>
      </c>
      <c r="DQ8" s="32">
        <f>IFERROR(LN('2a) female mx'!AB8),"")</f>
        <v>-7.1900203084537511</v>
      </c>
      <c r="DR8" s="32">
        <f>IFERROR(LN('2a) female mx'!AC8),"")</f>
        <v>-7.2931825806265174</v>
      </c>
      <c r="DS8" s="32">
        <f>IFERROR(LN('2a) female mx'!AD8),"")</f>
        <v>-7.2947889405081527</v>
      </c>
      <c r="DT8" s="32">
        <f>IFERROR(LN('2a) female mx'!AE8),"")</f>
        <v>-7.1675572893193404</v>
      </c>
      <c r="DU8" s="32">
        <f>IFERROR(LN('2a) female mx'!AF8),"")</f>
        <v>-7.2348984203148312</v>
      </c>
      <c r="DV8" s="32">
        <f>IFERROR(LN('2a) female mx'!AG8),"")</f>
        <v>-7.3911891507561558</v>
      </c>
      <c r="DW8" s="32">
        <f>IFERROR(LN('2a) female mx'!AH8),"")</f>
        <v>-7.1290201435921645</v>
      </c>
      <c r="DX8" s="32">
        <f>IFERROR(LN('2a) female mx'!AI8),"")</f>
        <v>-7.5366408231453166</v>
      </c>
      <c r="DY8" s="32">
        <f>IFERROR(LN('2a) female mx'!AJ8),"")</f>
        <v>-7.480453942827058</v>
      </c>
      <c r="DZ8" s="32">
        <f>IFERROR(LN('2a) female mx'!AK8),"")</f>
        <v>-7.6592226378857626</v>
      </c>
      <c r="EA8" s="32">
        <f>IFERROR(LN('2a) female mx'!AL8),"")</f>
        <v>-7.4995257674581657</v>
      </c>
      <c r="EB8" s="32">
        <f>IFERROR(LN('2a) female mx'!AM8),"")</f>
        <v>-7.801227640775612</v>
      </c>
      <c r="EC8" s="32">
        <f>IFERROR(LN('2a) female mx'!AN8),"")</f>
        <v>-7.6827640249111466</v>
      </c>
      <c r="ED8" s="32">
        <f>IFERROR(LN('2a) female mx'!AO8),"")</f>
        <v>-7.7062141103696788</v>
      </c>
      <c r="EE8" s="32">
        <f>IFERROR(LN('2a) female mx'!AP8),"")</f>
        <v>-7.6201023725627595</v>
      </c>
      <c r="EF8" s="32">
        <f>IFERROR(LN('2a) female mx'!AQ8),"")</f>
        <v>-7.7535417937801059</v>
      </c>
      <c r="EG8" s="32">
        <f>IFERROR(LN('2a) female mx'!AR8),"")</f>
        <v>-7.5027075673975627</v>
      </c>
      <c r="EH8" s="32">
        <f>IFERROR(LN('2a) female mx'!AS8),"")</f>
        <v>-7.4848843427724141</v>
      </c>
      <c r="EI8" s="32">
        <f>IFERROR(LN('2a) female mx'!AT8),"")</f>
        <v>-7.8293294646978104</v>
      </c>
      <c r="EJ8" s="32">
        <f>IFERROR(LN('2a) female mx'!AU8),"")</f>
        <v>-7.6434268339782552</v>
      </c>
      <c r="EK8" s="32">
        <f>IFERROR(LN('2a) female mx'!AV8),"")</f>
        <v>-7.8827176935415775</v>
      </c>
      <c r="EL8" s="32">
        <f>IFERROR(LN('2a) female mx'!AW8),"")</f>
        <v>-7.6220930121131101</v>
      </c>
      <c r="EM8" s="32">
        <f>IFERROR(LN('2a) female mx'!AX8),"")</f>
        <v>-7.7554510193882606</v>
      </c>
      <c r="EN8" s="32">
        <f>IFERROR(LN('2a) female mx'!AY8),"")</f>
        <v>-7.7801756756761167</v>
      </c>
      <c r="EO8" s="32">
        <f>IFERROR(LN('2a) female mx'!AZ8),"")</f>
        <v>-7.9970974599383062</v>
      </c>
      <c r="EP8" s="32">
        <f>IFERROR(LN('2a) female mx'!BA8),"")</f>
        <v>-7.968960894405706</v>
      </c>
      <c r="EQ8" s="32">
        <f>IFERROR(LN('2a) female mx'!BB8),"")</f>
        <v>-7.9698662907310158</v>
      </c>
      <c r="ER8" s="32">
        <f>IFERROR(LN('2a) female mx'!BC8),"")</f>
        <v>-7.735519744929733</v>
      </c>
      <c r="ES8" s="32">
        <f>IFERROR(LN('2a) female mx'!BD8),"")</f>
        <v>-7.9425500563638609</v>
      </c>
      <c r="ET8" s="32">
        <f>IFERROR(LN('2a) female mx'!BE8),"")</f>
        <v>-8.001867558791</v>
      </c>
      <c r="EU8" s="32">
        <f>IFERROR(LN('2a) female mx'!BF8),"")</f>
        <v>-8.2808985422550769</v>
      </c>
      <c r="EV8" s="32">
        <f>IFERROR(LN('2a) female mx'!BG8),"")</f>
        <v>-8.2809390709519324</v>
      </c>
      <c r="EW8" s="32">
        <f>IFERROR(LN('2a) female mx'!BH8),"")</f>
        <v>-8.3655155380931152</v>
      </c>
      <c r="EX8" s="32">
        <f>IFERROR(LN('2a) female mx'!BI8),"")</f>
        <v>-8.2434039092792784</v>
      </c>
      <c r="EY8" s="32">
        <f>IFERROR(LN('2a) female mx'!BJ8),"")</f>
        <v>-8.2829330794671936</v>
      </c>
      <c r="EZ8" s="32">
        <f>IFERROR(LN('2a) female mx'!BK8),"")</f>
        <v>-8.3664663536913633</v>
      </c>
      <c r="FA8" s="32">
        <f>IFERROR(LN('2a) female mx'!BL8),"")</f>
        <v>-8.5064658587753481</v>
      </c>
      <c r="FB8" s="32">
        <f>IFERROR(LN('2a) female mx'!BM8),"")</f>
        <v>-8.6126750736505731</v>
      </c>
      <c r="FC8" s="32">
        <f>IFERROR(LN('2a) female mx'!BN8),"")</f>
        <v>-8.4578323540210896</v>
      </c>
      <c r="FD8" s="32">
        <f>IFERROR(LN('2a) female mx'!BO8),"")</f>
        <v>-8.3681937140885427</v>
      </c>
      <c r="FE8" s="32">
        <f>IFERROR(LN('2a) female mx'!BP8),"")</f>
        <v>-8.7309528514201062</v>
      </c>
      <c r="FF8" s="32">
        <f>IFERROR(LN('2a) female mx'!BQ8),"")</f>
        <v>-8.7315482366973676</v>
      </c>
      <c r="FG8" s="32">
        <f>IFERROR(LN('2a) female mx'!BR8),"")</f>
        <v>-8.4127615371623516</v>
      </c>
      <c r="FH8" s="32">
        <f>IFERROR(LN('2a) female mx'!BS8),"")</f>
        <v>-8.6711606611842473</v>
      </c>
      <c r="FI8" s="32">
        <f>IFERROR(LN('2a) female mx'!BT8),"")</f>
        <v>-8.9406543688779561</v>
      </c>
      <c r="FJ8" s="32">
        <f>IFERROR(LN('2a) female mx'!BU8),"")</f>
        <v>-8.5611143784741657</v>
      </c>
      <c r="FK8" s="32">
        <f>IFERROR(LN('2a) female mx'!BV8),"")</f>
        <v>-8.7982382877873899</v>
      </c>
      <c r="FL8" s="32">
        <f>IFERROR(LN('2a) female mx'!BW8),"")</f>
        <v>-9.0213264713211032</v>
      </c>
      <c r="FM8" s="32">
        <f>IFERROR(LN('2a) female mx'!BX8),"")</f>
        <v>-8.6161331392711418</v>
      </c>
      <c r="FN8" s="32">
        <f>IFERROR(LN('2a) female mx'!BY8),"")</f>
        <v>-9.0216686957834273</v>
      </c>
      <c r="FO8" s="32">
        <f>IFERROR(LN('2a) female mx'!BZ8),"")</f>
        <v>-8.5622219042240761</v>
      </c>
      <c r="FP8" s="32">
        <f>IFERROR(LN('2a) female mx'!CA8),"")</f>
        <v>-8.7990533493646268</v>
      </c>
      <c r="FQ8" s="32">
        <f>IFERROR(LN('2a) female mx'!CB8),"")</f>
        <v>-9.1087052317146711</v>
      </c>
      <c r="FR8" s="32">
        <f>IFERROR(LN('2a) female mx'!CC8),"")</f>
        <v>-8.7992042138182303</v>
      </c>
      <c r="FS8" s="32">
        <f>IFERROR(LN('2a) female mx'!CD8),"")</f>
        <v>-8.7349522724536079</v>
      </c>
      <c r="FT8" s="32">
        <f>IFERROR(LN('2a) female mx'!CE8),"")</f>
        <v>-8.8683127326412734</v>
      </c>
      <c r="FU8" s="32">
        <f>IFERROR(LN('2a) female mx'!CF8),"")</f>
        <v>-9.1097412302382477</v>
      </c>
      <c r="FV8" s="32">
        <f>IFERROR(LN('2a) female mx'!CG8),"")</f>
        <v>-9.3105225029135639</v>
      </c>
      <c r="FW8" s="32">
        <f>IFERROR(LN('2a) female mx'!CH8),"")</f>
        <v>-9.3101002332076526</v>
      </c>
      <c r="FX8" s="32">
        <f>IFERROR(LN('2a) female mx'!CI8),"")</f>
        <v>-9.109942270622911</v>
      </c>
      <c r="FY8" s="32">
        <f>IFERROR(LN('2a) female mx'!CJ8),"")</f>
        <v>-9.110344230181143</v>
      </c>
      <c r="FZ8" s="32">
        <f>IFERROR(LN('2a) female mx'!CK8),"")</f>
        <v>-9.2058904859025521</v>
      </c>
      <c r="GA8" s="32">
        <f>IFERROR(LN('2a) female mx'!CL8),"")</f>
        <v>-9.1107158989783024</v>
      </c>
      <c r="GB8" s="32">
        <f>IFERROR(LN('2a) female mx'!CM8),"")</f>
        <v>-9.3115372316360734</v>
      </c>
      <c r="GC8" s="32">
        <f>IFERROR(LN('2a) female mx'!CN8),"")</f>
        <v>-9.1108765778468666</v>
      </c>
      <c r="GD8" s="12" t="str">
        <f>IFERROR(LN('2a) female mx'!CO8),"")</f>
        <v/>
      </c>
    </row>
    <row r="9" spans="1:186" x14ac:dyDescent="0.25">
      <c r="A9" s="31">
        <f>'2a) male mx'!A9</f>
        <v>6</v>
      </c>
      <c r="B9" s="32">
        <f>LN('2a) male mx'!B9)</f>
        <v>-6.1130315924734946</v>
      </c>
      <c r="C9" s="32">
        <f>LN('2a) male mx'!C9)</f>
        <v>-6.308365630923876</v>
      </c>
      <c r="D9" s="32">
        <f>LN('2a) male mx'!D9)</f>
        <v>-6.3004506289041569</v>
      </c>
      <c r="E9" s="32">
        <f>LN('2a) male mx'!E9)</f>
        <v>-6.4065247550151057</v>
      </c>
      <c r="F9" s="32">
        <f>LN('2a) male mx'!F9)</f>
        <v>-6.2598421636101751</v>
      </c>
      <c r="G9" s="32">
        <f>LN('2a) male mx'!G9)</f>
        <v>-6.3777076285695538</v>
      </c>
      <c r="H9" s="32">
        <f>LN('2a) male mx'!H9)</f>
        <v>-6.0937714923178667</v>
      </c>
      <c r="I9" s="32">
        <f>LN('2a) male mx'!I9)</f>
        <v>-6.2472058042054419</v>
      </c>
      <c r="J9" s="32">
        <f>LN('2a) male mx'!J9)</f>
        <v>-6.3058298453831254</v>
      </c>
      <c r="K9" s="32">
        <f>LN('2a) male mx'!K9)</f>
        <v>-6.4071765403800178</v>
      </c>
      <c r="L9" s="32">
        <f>LN('2a) male mx'!L9)</f>
        <v>-6.3595204689810148</v>
      </c>
      <c r="M9" s="32">
        <f>LN('2a) male mx'!M9)</f>
        <v>-6.3853117955688132</v>
      </c>
      <c r="N9" s="32">
        <f>LN('2a) male mx'!N9)</f>
        <v>-6.4391160518496999</v>
      </c>
      <c r="O9" s="32">
        <f>LN('2a) male mx'!O9)</f>
        <v>-6.2562806808106677</v>
      </c>
      <c r="P9" s="32">
        <f>LN('2a) male mx'!P9)</f>
        <v>-6.373501087134791</v>
      </c>
      <c r="Q9" s="32">
        <f>LN('2a) male mx'!Q9)</f>
        <v>-6.3292671644195808</v>
      </c>
      <c r="R9" s="32">
        <f>LN('2a) male mx'!R9)</f>
        <v>-6.2653065231724483</v>
      </c>
      <c r="S9" s="32">
        <f>LN('2a) male mx'!S9)</f>
        <v>-6.5313510105870964</v>
      </c>
      <c r="T9" s="32">
        <f>LN('2a) male mx'!T9)</f>
        <v>-6.5319676677930856</v>
      </c>
      <c r="U9" s="32">
        <f>LN('2a) male mx'!U9)</f>
        <v>-6.4354762152155853</v>
      </c>
      <c r="V9" s="32">
        <f>LN('2a) male mx'!V9)</f>
        <v>-6.5155703033002812</v>
      </c>
      <c r="W9" s="32">
        <f>LN('2a) male mx'!W9)</f>
        <v>-6.3952775481387105</v>
      </c>
      <c r="X9" s="32">
        <f>LN('2a) male mx'!X9)</f>
        <v>-6.570755630576504</v>
      </c>
      <c r="Y9" s="32">
        <f>LN('2a) male mx'!Y9)</f>
        <v>-6.7363946698575399</v>
      </c>
      <c r="Z9" s="32">
        <f>LN('2a) male mx'!Z9)</f>
        <v>-6.5047957704946366</v>
      </c>
      <c r="AA9" s="32">
        <f>LN('2a) male mx'!AA9)</f>
        <v>-7.0137167768046975</v>
      </c>
      <c r="AB9" s="32">
        <f>LN('2a) male mx'!AB9)</f>
        <v>-6.708475353842176</v>
      </c>
      <c r="AC9" s="32">
        <f>LN('2a) male mx'!AC9)</f>
        <v>-6.950887646013503</v>
      </c>
      <c r="AD9" s="32">
        <f>LN('2a) male mx'!AD9)</f>
        <v>-7.2274342332341437</v>
      </c>
      <c r="AE9" s="32">
        <f>LN('2a) male mx'!AE9)</f>
        <v>-6.9221926618675695</v>
      </c>
      <c r="AF9" s="32">
        <f>LN('2a) male mx'!AF9)</f>
        <v>-7.0101718101948221</v>
      </c>
      <c r="AG9" s="32">
        <f>LN('2a) male mx'!AG9)</f>
        <v>-7.2431969640635447</v>
      </c>
      <c r="AH9" s="32">
        <f>LN('2a) male mx'!AH9)</f>
        <v>-6.9789900799105871</v>
      </c>
      <c r="AI9" s="32">
        <f>LN('2a) male mx'!AI9)</f>
        <v>-7.2167767012609163</v>
      </c>
      <c r="AJ9" s="32">
        <f>LN('2a) male mx'!AJ9)</f>
        <v>-7.290757861763395</v>
      </c>
      <c r="AK9" s="32">
        <f>LN('2a) male mx'!AK9)</f>
        <v>-7.63212791593629</v>
      </c>
      <c r="AL9" s="32">
        <f>LN('2a) male mx'!AL9)</f>
        <v>-7.1247362910534564</v>
      </c>
      <c r="AM9" s="32">
        <f>LN('2a) male mx'!AM9)</f>
        <v>-7.5326442082655074</v>
      </c>
      <c r="AN9" s="32">
        <f>LN('2a) male mx'!AN9)</f>
        <v>-7.2775725869572936</v>
      </c>
      <c r="AO9" s="32">
        <f>LN('2a) male mx'!AO9)</f>
        <v>-7.2651931670990475</v>
      </c>
      <c r="AP9" s="32">
        <f>LN('2a) male mx'!AP9)</f>
        <v>-7.7009431682675551</v>
      </c>
      <c r="AQ9" s="32">
        <f>LN('2a) male mx'!AQ9)</f>
        <v>-7.4593183222634467</v>
      </c>
      <c r="AR9" s="32">
        <f>LN('2a) male mx'!AR9)</f>
        <v>-7.2964749001566398</v>
      </c>
      <c r="AS9" s="32">
        <f>LN('2a) male mx'!AS9)</f>
        <v>-7.4794382247604991</v>
      </c>
      <c r="AT9" s="32">
        <f>LN('2a) male mx'!AT9)</f>
        <v>-7.6159039556478181</v>
      </c>
      <c r="AU9" s="32">
        <f>LN('2a) male mx'!AU9)</f>
        <v>-7.5753179493292482</v>
      </c>
      <c r="AV9" s="32">
        <f>LN('2a) male mx'!AV9)</f>
        <v>-7.6809913199967168</v>
      </c>
      <c r="AW9" s="32">
        <f>LN('2a) male mx'!AW9)</f>
        <v>-7.8245023169892223</v>
      </c>
      <c r="AX9" s="32">
        <f>LN('2a) male mx'!AX9)</f>
        <v>-7.5167976605340963</v>
      </c>
      <c r="AY9" s="32">
        <f>LN('2a) male mx'!AY9)</f>
        <v>-7.4436482846415792</v>
      </c>
      <c r="AZ9" s="32">
        <f>LN('2a) male mx'!AZ9)</f>
        <v>-7.4808127883735347</v>
      </c>
      <c r="BA9" s="32">
        <f>LN('2a) male mx'!BA9)</f>
        <v>-7.557549691785642</v>
      </c>
      <c r="BB9" s="32">
        <f>LN('2a) male mx'!BB9)</f>
        <v>-7.5391191137796572</v>
      </c>
      <c r="BC9" s="32">
        <f>LN('2a) male mx'!BC9)</f>
        <v>-7.8792965999493996</v>
      </c>
      <c r="BD9" s="32">
        <f>LN('2a) male mx'!BD9)</f>
        <v>-7.8557180614966722</v>
      </c>
      <c r="BE9" s="32">
        <f>LN('2a) male mx'!BE9)</f>
        <v>-7.7326597503083692</v>
      </c>
      <c r="BF9" s="32">
        <f>LN('2a) male mx'!BF9)</f>
        <v>-7.8844900122282908</v>
      </c>
      <c r="BG9" s="32">
        <f>LN('2a) male mx'!BG9)</f>
        <v>-8.0620616482286298</v>
      </c>
      <c r="BH9" s="32">
        <f>LN('2a) male mx'!BH9)</f>
        <v>-7.9138156174678649</v>
      </c>
      <c r="BI9" s="32">
        <f>LN('2a) male mx'!BI9)</f>
        <v>-7.9718268665288026</v>
      </c>
      <c r="BJ9" s="32">
        <f>LN('2a) male mx'!BJ9)</f>
        <v>-7.9715731225348296</v>
      </c>
      <c r="BK9" s="32">
        <f>LN('2a) male mx'!BK9)</f>
        <v>-8.001867558791</v>
      </c>
      <c r="BL9" s="32">
        <f>LN('2a) male mx'!BL9)</f>
        <v>-7.9159970196041849</v>
      </c>
      <c r="BM9" s="32">
        <f>LN('2a) male mx'!BM9)</f>
        <v>-8.0983388461890566</v>
      </c>
      <c r="BN9" s="32">
        <f>LN('2a) male mx'!BN9)</f>
        <v>-8.0333745731367738</v>
      </c>
      <c r="BO9" s="32">
        <f>LN('2a) male mx'!BO9)</f>
        <v>-8.6100255564967938</v>
      </c>
      <c r="BP9" s="32">
        <f>LN('2a) male mx'!BP9)</f>
        <v>-8.4558698136219341</v>
      </c>
      <c r="BQ9" s="32">
        <f>LN('2a) male mx'!BQ9)</f>
        <v>-8.1003435244414348</v>
      </c>
      <c r="BR9" s="32">
        <f>LN('2a) male mx'!BR9)</f>
        <v>-8.0999590997080748</v>
      </c>
      <c r="BS9" s="32">
        <f>LN('2a) male mx'!BS9)</f>
        <v>-8.5062131305730748</v>
      </c>
      <c r="BT9" s="32">
        <f>LN('2a) male mx'!BT9)</f>
        <v>-8.45893333087038</v>
      </c>
      <c r="BU9" s="32">
        <f>LN('2a) male mx'!BU9)</f>
        <v>-8.6698688343314014</v>
      </c>
      <c r="BV9" s="32">
        <f>LN('2a) male mx'!BV9)</f>
        <v>-8.2459395331028293</v>
      </c>
      <c r="BW9" s="32">
        <f>LN('2a) male mx'!BW9)</f>
        <v>-8.7319214331291004</v>
      </c>
      <c r="BX9" s="32">
        <f>LN('2a) male mx'!BX9)</f>
        <v>-8.7322844095396182</v>
      </c>
      <c r="BY9" s="32">
        <f>LN('2a) male mx'!BY9)</f>
        <v>-8.5603282981023252</v>
      </c>
      <c r="BZ9" s="32">
        <f>LN('2a) male mx'!BZ9)</f>
        <v>-9.0202890171202874</v>
      </c>
      <c r="CA9" s="32">
        <f>LN('2a) male mx'!CA9)</f>
        <v>-8.7329293758020246</v>
      </c>
      <c r="CB9" s="32">
        <f>LN('2a) male mx'!CB9)</f>
        <v>-9.1071844950226186</v>
      </c>
      <c r="CC9" s="32">
        <f>LN('2a) male mx'!CC9)</f>
        <v>-8.7978657545571455</v>
      </c>
      <c r="CD9" s="32">
        <f>LN('2a) male mx'!CD9)</f>
        <v>-8.9407853156231081</v>
      </c>
      <c r="CE9" s="32">
        <f>LN('2a) male mx'!CE9)</f>
        <v>-9.1082724097084782</v>
      </c>
      <c r="CF9" s="32">
        <f>LN('2a) male mx'!CF9)</f>
        <v>-8.7981678191710611</v>
      </c>
      <c r="CG9" s="32">
        <f>LN('2a) male mx'!CG9)</f>
        <v>-9.1084234154067136</v>
      </c>
      <c r="CH9" s="32">
        <f>LN('2a) male mx'!CH9)</f>
        <v>-8.9412787300609597</v>
      </c>
      <c r="CI9" s="32">
        <f>LN('2a) male mx'!CI9)</f>
        <v>-9.0216183760012001</v>
      </c>
      <c r="CJ9" s="32">
        <f>LN('2a) male mx'!CJ9)</f>
        <v>-8.7990332323843852</v>
      </c>
      <c r="CK9" s="32">
        <f>LN('2a) male mx'!CK9)</f>
        <v>-8.8680613083211828</v>
      </c>
      <c r="CL9" s="32">
        <f>LN('2a) male mx'!CL9)</f>
        <v>-9.1092283942440222</v>
      </c>
      <c r="CM9" s="32">
        <f>LN('2a) male mx'!CM9)</f>
        <v>-8.5626645713003953</v>
      </c>
      <c r="CN9" s="32">
        <f>LN('2a) male mx'!CN9)</f>
        <v>-9.1099322195635288</v>
      </c>
      <c r="CP9" s="31">
        <f t="shared" si="2"/>
        <v>6</v>
      </c>
      <c r="CQ9" s="32">
        <f>IFERROR(LN('2a) female mx'!B9),"")</f>
        <v>-5.9968229720895057</v>
      </c>
      <c r="CR9" s="32">
        <f>IFERROR(LN('2a) female mx'!C9),"")</f>
        <v>-6.4844697385697776</v>
      </c>
      <c r="CS9" s="32">
        <f>IFERROR(LN('2a) female mx'!D9),"")</f>
        <v>-6.4528264922733749</v>
      </c>
      <c r="CT9" s="32">
        <f>IFERROR(LN('2a) female mx'!E9),"")</f>
        <v>-6.3824139827257671</v>
      </c>
      <c r="CU9" s="32">
        <f>IFERROR(LN('2a) female mx'!F9),"")</f>
        <v>-6.5851286090666852</v>
      </c>
      <c r="CV9" s="32">
        <f>IFERROR(LN('2a) female mx'!G9),"")</f>
        <v>-6.5560571887972694</v>
      </c>
      <c r="CW9" s="32">
        <f>IFERROR(LN('2a) female mx'!H9),"")</f>
        <v>-6.329881964647849</v>
      </c>
      <c r="CX9" s="32">
        <f>IFERROR(LN('2a) female mx'!I9),"")</f>
        <v>-6.4114049902257584</v>
      </c>
      <c r="CY9" s="32">
        <f>IFERROR(LN('2a) female mx'!J9),"")</f>
        <v>-6.5281979963695322</v>
      </c>
      <c r="CZ9" s="32">
        <f>IFERROR(LN('2a) female mx'!K9),"")</f>
        <v>-6.6219966887850488</v>
      </c>
      <c r="DA9" s="32">
        <f>IFERROR(LN('2a) female mx'!L9),"")</f>
        <v>-6.7161577899640861</v>
      </c>
      <c r="DB9" s="32">
        <f>IFERROR(LN('2a) female mx'!M9),"")</f>
        <v>-6.5783037936540607</v>
      </c>
      <c r="DC9" s="32">
        <f>IFERROR(LN('2a) female mx'!N9),"")</f>
        <v>-6.6084854942328661</v>
      </c>
      <c r="DD9" s="32">
        <f>IFERROR(LN('2a) female mx'!O9),"")</f>
        <v>-6.5887254203955781</v>
      </c>
      <c r="DE9" s="32">
        <f>IFERROR(LN('2a) female mx'!P9),"")</f>
        <v>-6.6083168708317546</v>
      </c>
      <c r="DF9" s="32">
        <f>IFERROR(LN('2a) female mx'!Q9),"")</f>
        <v>-6.5021669238427497</v>
      </c>
      <c r="DG9" s="32">
        <f>IFERROR(LN('2a) female mx'!R9),"")</f>
        <v>-6.4939534333119866</v>
      </c>
      <c r="DH9" s="32">
        <f>IFERROR(LN('2a) female mx'!S9),"")</f>
        <v>-6.474504642391536</v>
      </c>
      <c r="DI9" s="32">
        <f>IFERROR(LN('2a) female mx'!T9),"")</f>
        <v>-6.7463701602594446</v>
      </c>
      <c r="DJ9" s="32">
        <f>IFERROR(LN('2a) female mx'!U9),"")</f>
        <v>-6.8499006414718835</v>
      </c>
      <c r="DK9" s="32">
        <f>IFERROR(LN('2a) female mx'!V9),"")</f>
        <v>-6.799749758948332</v>
      </c>
      <c r="DL9" s="32">
        <f>IFERROR(LN('2a) female mx'!W9),"")</f>
        <v>-6.7630972795474724</v>
      </c>
      <c r="DM9" s="32">
        <f>IFERROR(LN('2a) female mx'!X9),"")</f>
        <v>-6.6853939846503483</v>
      </c>
      <c r="DN9" s="32">
        <f>IFERROR(LN('2a) female mx'!Y9),"")</f>
        <v>-6.9096077288036737</v>
      </c>
      <c r="DO9" s="32">
        <f>IFERROR(LN('2a) female mx'!Z9),"")</f>
        <v>-7.107907428054566</v>
      </c>
      <c r="DP9" s="32">
        <f>IFERROR(LN('2a) female mx'!AA9),"")</f>
        <v>-7.2137734938588931</v>
      </c>
      <c r="DQ9" s="32">
        <f>IFERROR(LN('2a) female mx'!AB9),"")</f>
        <v>-7.4544615661182005</v>
      </c>
      <c r="DR9" s="32">
        <f>IFERROR(LN('2a) female mx'!AC9),"")</f>
        <v>-7.2336410641009889</v>
      </c>
      <c r="DS9" s="32">
        <f>IFERROR(LN('2a) female mx'!AD9),"")</f>
        <v>-7.221058766493929</v>
      </c>
      <c r="DT9" s="32">
        <f>IFERROR(LN('2a) female mx'!AE9),"")</f>
        <v>-7.3900065158108035</v>
      </c>
      <c r="DU9" s="32">
        <f>IFERROR(LN('2a) female mx'!AF9),"")</f>
        <v>-7.4051916656291112</v>
      </c>
      <c r="DV9" s="32">
        <f>IFERROR(LN('2a) female mx'!AG9),"")</f>
        <v>-7.3417667079724023</v>
      </c>
      <c r="DW9" s="32">
        <f>IFERROR(LN('2a) female mx'!AH9),"")</f>
        <v>-7.4777122176231794</v>
      </c>
      <c r="DX9" s="32">
        <f>IFERROR(LN('2a) female mx'!AI9),"")</f>
        <v>-7.4800026399387525</v>
      </c>
      <c r="DY9" s="32">
        <f>IFERROR(LN('2a) female mx'!AJ9),"")</f>
        <v>-7.5554178553960769</v>
      </c>
      <c r="DZ9" s="32">
        <f>IFERROR(LN('2a) female mx'!AK9),"")</f>
        <v>-7.9321006084997876</v>
      </c>
      <c r="EA9" s="32">
        <f>IFERROR(LN('2a) female mx'!AL9),"")</f>
        <v>-7.7991486273017774</v>
      </c>
      <c r="EB9" s="32">
        <f>IFERROR(LN('2a) female mx'!AM9),"")</f>
        <v>-7.705487674732157</v>
      </c>
      <c r="EC9" s="32">
        <f>IFERROR(LN('2a) female mx'!AN9),"")</f>
        <v>-7.8254347896461924</v>
      </c>
      <c r="ED9" s="32">
        <f>IFERROR(LN('2a) female mx'!AO9),"")</f>
        <v>-7.5981077416268983</v>
      </c>
      <c r="EE9" s="32">
        <f>IFERROR(LN('2a) female mx'!AP9),"")</f>
        <v>-7.7296382144792215</v>
      </c>
      <c r="EF9" s="32">
        <f>IFERROR(LN('2a) female mx'!AQ9),"")</f>
        <v>-7.7065822424105264</v>
      </c>
      <c r="EG9" s="32">
        <f>IFERROR(LN('2a) female mx'!AR9),"")</f>
        <v>-7.9947396182604757</v>
      </c>
      <c r="EH9" s="32">
        <f>IFERROR(LN('2a) female mx'!AS9),"")</f>
        <v>-7.6415491195432033</v>
      </c>
      <c r="EI9" s="32">
        <f>IFERROR(LN('2a) female mx'!AT9),"")</f>
        <v>-7.8036085821163033</v>
      </c>
      <c r="EJ9" s="32">
        <f>IFERROR(LN('2a) female mx'!AU9),"")</f>
        <v>-7.855554877782045</v>
      </c>
      <c r="EK9" s="32">
        <f>IFERROR(LN('2a) female mx'!AV9),"")</f>
        <v>-8.2352178812996311</v>
      </c>
      <c r="EL9" s="32">
        <f>IFERROR(LN('2a) female mx'!AW9),"")</f>
        <v>-7.8039657450220998</v>
      </c>
      <c r="EM9" s="32">
        <f>IFERROR(LN('2a) female mx'!AX9),"")</f>
        <v>-7.855126393792629</v>
      </c>
      <c r="EN9" s="32">
        <f>IFERROR(LN('2a) female mx'!AY9),"")</f>
        <v>-7.8557588532648994</v>
      </c>
      <c r="EO9" s="32">
        <f>IFERROR(LN('2a) female mx'!AZ9),"")</f>
        <v>-7.804353377510556</v>
      </c>
      <c r="EP9" s="32">
        <f>IFERROR(LN('2a) female mx'!BA9),"")</f>
        <v>-7.8060653228203423</v>
      </c>
      <c r="EQ9" s="32">
        <f>IFERROR(LN('2a) female mx'!BB9),"")</f>
        <v>-7.6456673090812748</v>
      </c>
      <c r="ER9" s="32">
        <f>IFERROR(LN('2a) female mx'!BC9),"")</f>
        <v>-7.9409753488831942</v>
      </c>
      <c r="ES9" s="32">
        <f>IFERROR(LN('2a) female mx'!BD9),"")</f>
        <v>-8.2787177043550439</v>
      </c>
      <c r="ET9" s="32">
        <f>IFERROR(LN('2a) female mx'!BE9),"")</f>
        <v>-7.9426820159641132</v>
      </c>
      <c r="EU9" s="32">
        <f>IFERROR(LN('2a) female mx'!BF9),"")</f>
        <v>-8.2036740245440374</v>
      </c>
      <c r="EV9" s="32">
        <f>IFERROR(LN('2a) female mx'!BG9),"")</f>
        <v>-8.1322454652482712</v>
      </c>
      <c r="EW9" s="32">
        <f>IFERROR(LN('2a) female mx'!BH9),"")</f>
        <v>-8.6104305172717535</v>
      </c>
      <c r="EX9" s="32">
        <f>IFERROR(LN('2a) female mx'!BI9),"")</f>
        <v>-8.2823666590771001</v>
      </c>
      <c r="EY9" s="32">
        <f>IFERROR(LN('2a) female mx'!BJ9),"")</f>
        <v>-8.7935564470649457</v>
      </c>
      <c r="EZ9" s="32">
        <f>IFERROR(LN('2a) female mx'!BK9),"")</f>
        <v>-8.7291746780242558</v>
      </c>
      <c r="FA9" s="32">
        <f>IFERROR(LN('2a) female mx'!BL9),"")</f>
        <v>-8.5575620306455615</v>
      </c>
      <c r="FB9" s="32">
        <f>IFERROR(LN('2a) female mx'!BM9),"")</f>
        <v>-8.558420998320349</v>
      </c>
      <c r="FC9" s="32">
        <f>IFERROR(LN('2a) female mx'!BN9),"")</f>
        <v>-8.134806273149918</v>
      </c>
      <c r="FD9" s="32">
        <f>IFERROR(LN('2a) female mx'!BO9),"")</f>
        <v>-8.412418362796128</v>
      </c>
      <c r="FE9" s="32">
        <f>IFERROR(LN('2a) female mx'!BP9),"")</f>
        <v>-9.1055100187876992</v>
      </c>
      <c r="FF9" s="32">
        <f>IFERROR(LN('2a) female mx'!BQ9),"")</f>
        <v>-8.4594278707565209</v>
      </c>
      <c r="FG9" s="32">
        <f>IFERROR(LN('2a) female mx'!BR9),"")</f>
        <v>-8.5591581114955435</v>
      </c>
      <c r="FH9" s="32">
        <f>IFERROR(LN('2a) female mx'!BS9),"")</f>
        <v>-9.0193210994790327</v>
      </c>
      <c r="FI9" s="32">
        <f>IFERROR(LN('2a) female mx'!BT9),"")</f>
        <v>-8.414384971434556</v>
      </c>
      <c r="FJ9" s="32">
        <f>IFERROR(LN('2a) female mx'!BU9),"")</f>
        <v>-9.0204905487614369</v>
      </c>
      <c r="FK9" s="32">
        <f>IFERROR(LN('2a) female mx'!BV9),"")</f>
        <v>-9.4267311747176823</v>
      </c>
      <c r="FL9" s="32">
        <f>IFERROR(LN('2a) female mx'!BW9),"")</f>
        <v>-8.7335034488660686</v>
      </c>
      <c r="FM9" s="32">
        <f>IFERROR(LN('2a) female mx'!BX9),"")</f>
        <v>-8.8672865239894154</v>
      </c>
      <c r="FN9" s="32">
        <f>IFERROR(LN('2a) female mx'!BY9),"")</f>
        <v>-8.7983892752456505</v>
      </c>
      <c r="FO9" s="32">
        <f>IFERROR(LN('2a) female mx'!BZ9),"")</f>
        <v>-9.0215982473793055</v>
      </c>
      <c r="FP9" s="32">
        <f>IFERROR(LN('2a) female mx'!CA9),"")</f>
        <v>-9.1090775100624324</v>
      </c>
      <c r="FQ9" s="32">
        <f>IFERROR(LN('2a) female mx'!CB9),"")</f>
        <v>-8.6732462622303999</v>
      </c>
      <c r="FR9" s="32">
        <f>IFERROR(LN('2a) female mx'!CC9),"")</f>
        <v>-8.9421642513436623</v>
      </c>
      <c r="FS9" s="32">
        <f>IFERROR(LN('2a) female mx'!CD9),"")</f>
        <v>-9.4279787978559018</v>
      </c>
      <c r="FT9" s="32">
        <f>IFERROR(LN('2a) female mx'!CE9),"")</f>
        <v>-9.204664293477947</v>
      </c>
      <c r="FU9" s="32">
        <f>IFERROR(LN('2a) female mx'!CF9),"")</f>
        <v>-10.121266741351187</v>
      </c>
      <c r="FV9" s="32">
        <f>IFERROR(LN('2a) female mx'!CG9),"")</f>
        <v>-9.109751283217447</v>
      </c>
      <c r="FW9" s="32">
        <f>IFERROR(LN('2a) female mx'!CH9),"")</f>
        <v>-9.0223125654623075</v>
      </c>
      <c r="FX9" s="32">
        <f>IFERROR(LN('2a) female mx'!CI9),"")</f>
        <v>-9.109831703413013</v>
      </c>
      <c r="FY9" s="32">
        <f>IFERROR(LN('2a) female mx'!CJ9),"")</f>
        <v>-9.2055489112400526</v>
      </c>
      <c r="FZ9" s="32">
        <f>IFERROR(LN('2a) female mx'!CK9),"")</f>
        <v>-9.2057900348773654</v>
      </c>
      <c r="GA9" s="32">
        <f>IFERROR(LN('2a) female mx'!CL9),"")</f>
        <v>-9.3112861570354699</v>
      </c>
      <c r="GB9" s="32">
        <f>IFERROR(LN('2a) female mx'!CM9),"")</f>
        <v>-9.4292349090009768</v>
      </c>
      <c r="GC9" s="32">
        <f>IFERROR(LN('2a) female mx'!CN9),"")</f>
        <v>-9.4292349090009768</v>
      </c>
      <c r="GD9" s="12" t="str">
        <f>IFERROR(LN('2a) female mx'!CO9),"")</f>
        <v/>
      </c>
    </row>
    <row r="10" spans="1:186" x14ac:dyDescent="0.25">
      <c r="A10" s="31">
        <f>'2a) male mx'!A10</f>
        <v>7</v>
      </c>
      <c r="B10" s="32">
        <f>LN('2a) male mx'!B10)</f>
        <v>-6.2509734717399512</v>
      </c>
      <c r="C10" s="32">
        <f>LN('2a) male mx'!C10)</f>
        <v>-6.3683455900782269</v>
      </c>
      <c r="D10" s="32">
        <f>LN('2a) male mx'!D10)</f>
        <v>-6.2070330318257536</v>
      </c>
      <c r="E10" s="32">
        <f>LN('2a) male mx'!E10)</f>
        <v>-6.4182171207268519</v>
      </c>
      <c r="F10" s="32">
        <f>LN('2a) male mx'!F10)</f>
        <v>-6.3286116430684105</v>
      </c>
      <c r="G10" s="32">
        <f>LN('2a) male mx'!G10)</f>
        <v>-6.319868609079685</v>
      </c>
      <c r="H10" s="32">
        <f>LN('2a) male mx'!H10)</f>
        <v>-6.6455880539246355</v>
      </c>
      <c r="I10" s="32">
        <f>LN('2a) male mx'!I10)</f>
        <v>-6.3272614686472721</v>
      </c>
      <c r="J10" s="32">
        <f>LN('2a) male mx'!J10)</f>
        <v>-6.4652579702700432</v>
      </c>
      <c r="K10" s="32">
        <f>LN('2a) male mx'!K10)</f>
        <v>-6.4731727921697422</v>
      </c>
      <c r="L10" s="32">
        <f>LN('2a) male mx'!L10)</f>
        <v>-6.4084753011075728</v>
      </c>
      <c r="M10" s="32">
        <f>LN('2a) male mx'!M10)</f>
        <v>-6.511846877718475</v>
      </c>
      <c r="N10" s="32">
        <f>LN('2a) male mx'!N10)</f>
        <v>-6.5282406710021368</v>
      </c>
      <c r="O10" s="32">
        <f>LN('2a) male mx'!O10)</f>
        <v>-6.6217599552126369</v>
      </c>
      <c r="P10" s="32">
        <f>LN('2a) male mx'!P10)</f>
        <v>-6.5418260053114974</v>
      </c>
      <c r="Q10" s="32">
        <f>LN('2a) male mx'!Q10)</f>
        <v>-6.585866877059388</v>
      </c>
      <c r="R10" s="32">
        <f>LN('2a) male mx'!R10)</f>
        <v>-6.4951591718264385</v>
      </c>
      <c r="S10" s="32">
        <f>LN('2a) male mx'!S10)</f>
        <v>-6.4458636249606887</v>
      </c>
      <c r="T10" s="32">
        <f>LN('2a) male mx'!T10)</f>
        <v>-6.4946377260263626</v>
      </c>
      <c r="U10" s="32">
        <f>LN('2a) male mx'!U10)</f>
        <v>-6.7508887934787065</v>
      </c>
      <c r="V10" s="32">
        <f>LN('2a) male mx'!V10)</f>
        <v>-6.6950953748009487</v>
      </c>
      <c r="W10" s="32">
        <f>LN('2a) male mx'!W10)</f>
        <v>-6.6378492319983344</v>
      </c>
      <c r="X10" s="32">
        <f>LN('2a) male mx'!X10)</f>
        <v>-6.4962756409231819</v>
      </c>
      <c r="Y10" s="32">
        <f>LN('2a) male mx'!Y10)</f>
        <v>-6.7089888994271254</v>
      </c>
      <c r="Z10" s="32">
        <f>LN('2a) male mx'!Z10)</f>
        <v>-6.9338054799914897</v>
      </c>
      <c r="AA10" s="32">
        <f>LN('2a) male mx'!AA10)</f>
        <v>-7.1497336691749158</v>
      </c>
      <c r="AB10" s="32">
        <f>LN('2a) male mx'!AB10)</f>
        <v>-6.864346608565115</v>
      </c>
      <c r="AC10" s="32">
        <f>LN('2a) male mx'!AC10)</f>
        <v>-6.9391132759828977</v>
      </c>
      <c r="AD10" s="32">
        <f>LN('2a) male mx'!AD10)</f>
        <v>-7.1711169668554007</v>
      </c>
      <c r="AE10" s="32">
        <f>LN('2a) male mx'!AE10)</f>
        <v>-7.0207828392213179</v>
      </c>
      <c r="AF10" s="32">
        <f>LN('2a) male mx'!AF10)</f>
        <v>-7.0807588666684786</v>
      </c>
      <c r="AG10" s="32">
        <f>LN('2a) male mx'!AG10)</f>
        <v>-7.2570856705467186</v>
      </c>
      <c r="AH10" s="32">
        <f>LN('2a) male mx'!AH10)</f>
        <v>-7.3671443711828637</v>
      </c>
      <c r="AI10" s="32">
        <f>LN('2a) male mx'!AI10)</f>
        <v>-7.1882523544769859</v>
      </c>
      <c r="AJ10" s="32">
        <f>LN('2a) male mx'!AJ10)</f>
        <v>-7.4022292968724415</v>
      </c>
      <c r="AK10" s="32">
        <f>LN('2a) male mx'!AK10)</f>
        <v>-7.3708446911722065</v>
      </c>
      <c r="AL10" s="32">
        <f>LN('2a) male mx'!AL10)</f>
        <v>-7.7919566093476789</v>
      </c>
      <c r="AM10" s="32">
        <f>LN('2a) male mx'!AM10)</f>
        <v>-7.3561665755252532</v>
      </c>
      <c r="AN10" s="32">
        <f>LN('2a) male mx'!AN10)</f>
        <v>-7.5898466709568293</v>
      </c>
      <c r="AO10" s="32">
        <f>LN('2a) male mx'!AO10)</f>
        <v>-7.5720707928733795</v>
      </c>
      <c r="AP10" s="32">
        <f>LN('2a) male mx'!AP10)</f>
        <v>-7.3414478468183031</v>
      </c>
      <c r="AQ10" s="32">
        <f>LN('2a) male mx'!AQ10)</f>
        <v>-7.6774879157517297</v>
      </c>
      <c r="AR10" s="32">
        <f>LN('2a) male mx'!AR10)</f>
        <v>-7.6143429797210995</v>
      </c>
      <c r="AS10" s="32">
        <f>LN('2a) male mx'!AS10)</f>
        <v>-7.8227271928800892</v>
      </c>
      <c r="AT10" s="32">
        <f>LN('2a) male mx'!AT10)</f>
        <v>-7.6154112790697548</v>
      </c>
      <c r="AU10" s="32">
        <f>LN('2a) male mx'!AU10)</f>
        <v>-7.7491993043670782</v>
      </c>
      <c r="AV10" s="32">
        <f>LN('2a) male mx'!AV10)</f>
        <v>-7.6585456592360206</v>
      </c>
      <c r="AW10" s="32">
        <f>LN('2a) male mx'!AW10)</f>
        <v>-7.7264434380839759</v>
      </c>
      <c r="AX10" s="32">
        <f>LN('2a) male mx'!AX10)</f>
        <v>-7.8230557771469398</v>
      </c>
      <c r="AY10" s="32">
        <f>LN('2a) male mx'!AY10)</f>
        <v>-7.5543194167109338</v>
      </c>
      <c r="AZ10" s="32">
        <f>LN('2a) male mx'!AZ10)</f>
        <v>-7.7264434380839759</v>
      </c>
      <c r="BA10" s="32">
        <f>LN('2a) male mx'!BA10)</f>
        <v>-7.6387259203971132</v>
      </c>
      <c r="BB10" s="32">
        <f>LN('2a) male mx'!BB10)</f>
        <v>-7.8010127707455732</v>
      </c>
      <c r="BC10" s="32">
        <f>LN('2a) male mx'!BC10)</f>
        <v>-7.8009411371411952</v>
      </c>
      <c r="BD10" s="32">
        <f>LN('2a) male mx'!BD10)</f>
        <v>-7.9375838579609104</v>
      </c>
      <c r="BE10" s="32">
        <f>LN('2a) male mx'!BE10)</f>
        <v>-8.0277416719476857</v>
      </c>
      <c r="BF10" s="32">
        <f>LN('2a) male mx'!BF10)</f>
        <v>-7.8061365903127244</v>
      </c>
      <c r="BG10" s="32">
        <f>LN('2a) male mx'!BG10)</f>
        <v>-8.1999170074575716</v>
      </c>
      <c r="BH10" s="32">
        <f>LN('2a) male mx'!BH10)</f>
        <v>-7.8860458392657389</v>
      </c>
      <c r="BI10" s="32">
        <f>LN('2a) male mx'!BI10)</f>
        <v>-8.1656682288353952</v>
      </c>
      <c r="BJ10" s="32">
        <f>LN('2a) male mx'!BJ10)</f>
        <v>-7.9422353131815449</v>
      </c>
      <c r="BK10" s="32">
        <f>LN('2a) male mx'!BK10)</f>
        <v>-7.8871020146890238</v>
      </c>
      <c r="BL10" s="32">
        <f>LN('2a) male mx'!BL10)</f>
        <v>-8.2803309679610901</v>
      </c>
      <c r="BM10" s="32">
        <f>LN('2a) male mx'!BM10)</f>
        <v>-8.0980347561760713</v>
      </c>
      <c r="BN10" s="32">
        <f>LN('2a) male mx'!BN10)</f>
        <v>-8.002273339137524</v>
      </c>
      <c r="BO10" s="32">
        <f>LN('2a) male mx'!BO10)</f>
        <v>-8.5557709853906605</v>
      </c>
      <c r="BP10" s="32">
        <f>LN('2a) male mx'!BP10)</f>
        <v>-8.6098230145952446</v>
      </c>
      <c r="BQ10" s="32">
        <f>LN('2a) male mx'!BQ10)</f>
        <v>-8.6109263708330843</v>
      </c>
      <c r="BR10" s="32">
        <f>LN('2a) male mx'!BR10)</f>
        <v>-8.6677053269893953</v>
      </c>
      <c r="BS10" s="32">
        <f>LN('2a) male mx'!BS10)</f>
        <v>-8.3236691201142889</v>
      </c>
      <c r="BT10" s="32">
        <f>LN('2a) male mx'!BT10)</f>
        <v>-8.4587213103136882</v>
      </c>
      <c r="BU10" s="32">
        <f>LN('2a) male mx'!BU10)</f>
        <v>-8.8638683032766359</v>
      </c>
      <c r="BV10" s="32">
        <f>LN('2a) male mx'!BV10)</f>
        <v>-8.6706057837979085</v>
      </c>
      <c r="BW10" s="32">
        <f>LN('2a) male mx'!BW10)</f>
        <v>-8.7317600679795877</v>
      </c>
      <c r="BX10" s="32">
        <f>LN('2a) male mx'!BX10)</f>
        <v>-8.560257722202957</v>
      </c>
      <c r="BY10" s="32">
        <f>LN('2a) male mx'!BY10)</f>
        <v>-8.796545668912584</v>
      </c>
      <c r="BZ10" s="32">
        <f>LN('2a) male mx'!BZ10)</f>
        <v>-8.7970094089845077</v>
      </c>
      <c r="CA10" s="32">
        <f>LN('2a) male mx'!CA10)</f>
        <v>-9.0204703974248979</v>
      </c>
      <c r="CB10" s="32">
        <f>LN('2a) male mx'!CB10)</f>
        <v>-8.732354972988789</v>
      </c>
      <c r="CC10" s="32">
        <f>LN('2a) male mx'!CC10)</f>
        <v>-8.9408256034798512</v>
      </c>
      <c r="CD10" s="32">
        <f>LN('2a) male mx'!CD10)</f>
        <v>-8.4145159412663464</v>
      </c>
      <c r="CE10" s="32">
        <f>LN('2a) male mx'!CE10)</f>
        <v>-8.6156499307572698</v>
      </c>
      <c r="CF10" s="32">
        <f>LN('2a) male mx'!CF10)</f>
        <v>-8.6728435864443973</v>
      </c>
      <c r="CG10" s="32">
        <f>LN('2a) male mx'!CG10)</f>
        <v>-8.9412485280092326</v>
      </c>
      <c r="CH10" s="32">
        <f>LN('2a) male mx'!CH10)</f>
        <v>-9.3088927648701869</v>
      </c>
      <c r="CI10" s="32">
        <f>LN('2a) male mx'!CI10)</f>
        <v>-9.2038292203605252</v>
      </c>
      <c r="CJ10" s="32">
        <f>LN('2a) male mx'!CJ10)</f>
        <v>-9.5610626338054896</v>
      </c>
      <c r="CK10" s="32">
        <f>LN('2a) male mx'!CK10)</f>
        <v>-9.5611028718133113</v>
      </c>
      <c r="CL10" s="32">
        <f>LN('2a) male mx'!CL10)</f>
        <v>-9.2044329575117168</v>
      </c>
      <c r="CM10" s="32">
        <f>LN('2a) male mx'!CM10)</f>
        <v>-9.5610626338054896</v>
      </c>
      <c r="CN10" s="32">
        <f>LN('2a) male mx'!CN10)</f>
        <v>-9.022805248129341</v>
      </c>
      <c r="CP10" s="31">
        <f t="shared" si="2"/>
        <v>7</v>
      </c>
      <c r="CQ10" s="32">
        <f>IFERROR(LN('2a) female mx'!B10),"")</f>
        <v>-6.3120299572483454</v>
      </c>
      <c r="CR10" s="32">
        <f>IFERROR(LN('2a) female mx'!C10),"")</f>
        <v>-6.3958607080272412</v>
      </c>
      <c r="CS10" s="32">
        <f>IFERROR(LN('2a) female mx'!D10),"")</f>
        <v>-6.5222549822494376</v>
      </c>
      <c r="CT10" s="32">
        <f>IFERROR(LN('2a) female mx'!E10),"")</f>
        <v>-6.3807215154165036</v>
      </c>
      <c r="CU10" s="32">
        <f>IFERROR(LN('2a) female mx'!F10),"")</f>
        <v>-6.9111527269208581</v>
      </c>
      <c r="CV10" s="32">
        <f>IFERROR(LN('2a) female mx'!G10),"")</f>
        <v>-6.7537643723231877</v>
      </c>
      <c r="CW10" s="32">
        <f>IFERROR(LN('2a) female mx'!H10),"")</f>
        <v>-6.4565868470957932</v>
      </c>
      <c r="CX10" s="32">
        <f>IFERROR(LN('2a) female mx'!I10),"")</f>
        <v>-6.3967629746590475</v>
      </c>
      <c r="CY10" s="32">
        <f>IFERROR(LN('2a) female mx'!J10),"")</f>
        <v>-6.6346066489593403</v>
      </c>
      <c r="CZ10" s="32">
        <f>IFERROR(LN('2a) female mx'!K10),"")</f>
        <v>-6.8241285419624367</v>
      </c>
      <c r="DA10" s="32">
        <f>IFERROR(LN('2a) female mx'!L10),"")</f>
        <v>-6.7777836803321216</v>
      </c>
      <c r="DB10" s="32">
        <f>IFERROR(LN('2a) female mx'!M10),"")</f>
        <v>-6.7413211319880286</v>
      </c>
      <c r="DC10" s="32">
        <f>IFERROR(LN('2a) female mx'!N10),"")</f>
        <v>-6.8343303314325459</v>
      </c>
      <c r="DD10" s="32">
        <f>IFERROR(LN('2a) female mx'!O10),"")</f>
        <v>-6.8498718965335872</v>
      </c>
      <c r="DE10" s="32">
        <f>IFERROR(LN('2a) female mx'!P10),"")</f>
        <v>-6.86403029540232</v>
      </c>
      <c r="DF10" s="32">
        <f>IFERROR(LN('2a) female mx'!Q10),"")</f>
        <v>-6.7653193518501578</v>
      </c>
      <c r="DG10" s="32">
        <f>IFERROR(LN('2a) female mx'!R10),"")</f>
        <v>-6.7528963904763453</v>
      </c>
      <c r="DH10" s="32">
        <f>IFERROR(LN('2a) female mx'!S10),"")</f>
        <v>-6.9863668931996754</v>
      </c>
      <c r="DI10" s="32">
        <f>IFERROR(LN('2a) female mx'!T10),"")</f>
        <v>-6.7723610777012979</v>
      </c>
      <c r="DJ10" s="32">
        <f>IFERROR(LN('2a) female mx'!U10),"")</f>
        <v>-6.736510203940222</v>
      </c>
      <c r="DK10" s="32">
        <f>IFERROR(LN('2a) female mx'!V10),"")</f>
        <v>-6.8469799651191572</v>
      </c>
      <c r="DL10" s="32">
        <f>IFERROR(LN('2a) female mx'!W10),"")</f>
        <v>-6.7087995871559691</v>
      </c>
      <c r="DM10" s="32">
        <f>IFERROR(LN('2a) female mx'!X10),"")</f>
        <v>-6.8990403305630918</v>
      </c>
      <c r="DN10" s="32">
        <f>IFERROR(LN('2a) female mx'!Y10),"")</f>
        <v>-7.2104074842293038</v>
      </c>
      <c r="DO10" s="32">
        <f>IFERROR(LN('2a) female mx'!Z10),"")</f>
        <v>-7.3022216607086996</v>
      </c>
      <c r="DP10" s="32">
        <f>IFERROR(LN('2a) female mx'!AA10),"")</f>
        <v>-7.0212915839307044</v>
      </c>
      <c r="DQ10" s="32">
        <f>IFERROR(LN('2a) female mx'!AB10),"")</f>
        <v>-7.3203097811790512</v>
      </c>
      <c r="DR10" s="32">
        <f>IFERROR(LN('2a) female mx'!AC10),"")</f>
        <v>-7.3705867331663386</v>
      </c>
      <c r="DS10" s="32">
        <f>IFERROR(LN('2a) female mx'!AD10),"")</f>
        <v>-7.4757565891661768</v>
      </c>
      <c r="DT10" s="32">
        <f>IFERROR(LN('2a) female mx'!AE10),"")</f>
        <v>-7.4584023969347992</v>
      </c>
      <c r="DU10" s="32">
        <f>IFERROR(LN('2a) female mx'!AF10),"")</f>
        <v>-7.4216829828702808</v>
      </c>
      <c r="DV10" s="32">
        <f>IFERROR(LN('2a) female mx'!AG10),"")</f>
        <v>-7.458937646198744</v>
      </c>
      <c r="DW10" s="32">
        <f>IFERROR(LN('2a) female mx'!AH10),"")</f>
        <v>-7.6133146914218734</v>
      </c>
      <c r="DX10" s="32">
        <f>IFERROR(LN('2a) female mx'!AI10),"")</f>
        <v>-7.4977924959108924</v>
      </c>
      <c r="DY10" s="32">
        <f>IFERROR(LN('2a) female mx'!AJ10),"")</f>
        <v>-7.6800883900304351</v>
      </c>
      <c r="DZ10" s="32">
        <f>IFERROR(LN('2a) female mx'!AK10),"")</f>
        <v>-7.8761613996640376</v>
      </c>
      <c r="EA10" s="32">
        <f>IFERROR(LN('2a) female mx'!AL10),"")</f>
        <v>-7.9911462483005558</v>
      </c>
      <c r="EB10" s="32">
        <f>IFERROR(LN('2a) female mx'!AM10),"")</f>
        <v>-7.7515674796730591</v>
      </c>
      <c r="EC10" s="32">
        <f>IFERROR(LN('2a) female mx'!AN10),"")</f>
        <v>-7.7509119232973429</v>
      </c>
      <c r="ED10" s="32">
        <f>IFERROR(LN('2a) female mx'!AO10),"")</f>
        <v>-7.6182306226466041</v>
      </c>
      <c r="EE10" s="32">
        <f>IFERROR(LN('2a) female mx'!AP10),"")</f>
        <v>-8.1231743926129418</v>
      </c>
      <c r="EF10" s="32">
        <f>IFERROR(LN('2a) female mx'!AQ10),"")</f>
        <v>-7.9350198849540643</v>
      </c>
      <c r="EG10" s="32">
        <f>IFERROR(LN('2a) female mx'!AR10),"")</f>
        <v>-7.9073756184432966</v>
      </c>
      <c r="EH10" s="32">
        <f>IFERROR(LN('2a) female mx'!AS10),"")</f>
        <v>-8.124012662758787</v>
      </c>
      <c r="EI10" s="32">
        <f>IFERROR(LN('2a) female mx'!AT10),"")</f>
        <v>-8.1248400207761975</v>
      </c>
      <c r="EJ10" s="32">
        <f>IFERROR(LN('2a) female mx'!AU10),"")</f>
        <v>-8.2347180521491854</v>
      </c>
      <c r="EK10" s="32">
        <f>IFERROR(LN('2a) female mx'!AV10),"")</f>
        <v>-7.9666479065137086</v>
      </c>
      <c r="EL10" s="32">
        <f>IFERROR(LN('2a) female mx'!AW10),"")</f>
        <v>-8.0584957284935577</v>
      </c>
      <c r="EM10" s="32">
        <f>IFERROR(LN('2a) female mx'!AX10),"")</f>
        <v>-7.7081044604428941</v>
      </c>
      <c r="EN10" s="32">
        <f>IFERROR(LN('2a) female mx'!AY10),"")</f>
        <v>-7.9964753664206505</v>
      </c>
      <c r="EO10" s="32">
        <f>IFERROR(LN('2a) female mx'!AZ10),"")</f>
        <v>-8.0916784255023693</v>
      </c>
      <c r="EP10" s="32">
        <f>IFERROR(LN('2a) female mx'!BA10),"")</f>
        <v>-8.0605960662372169</v>
      </c>
      <c r="EQ10" s="32">
        <f>IFERROR(LN('2a) female mx'!BB10),"")</f>
        <v>-8.2373470047322321</v>
      </c>
      <c r="ER10" s="32">
        <f>IFERROR(LN('2a) female mx'!BC10),"")</f>
        <v>-8.2771425167853128</v>
      </c>
      <c r="ES10" s="32">
        <f>IFERROR(LN('2a) female mx'!BD10),"")</f>
        <v>-8.3618555755749835</v>
      </c>
      <c r="ET10" s="32">
        <f>IFERROR(LN('2a) female mx'!BE10),"")</f>
        <v>-8.278849704152158</v>
      </c>
      <c r="EU10" s="32">
        <f>IFERROR(LN('2a) female mx'!BF10),"")</f>
        <v>-8.1319312389013536</v>
      </c>
      <c r="EV10" s="32">
        <f>IFERROR(LN('2a) female mx'!BG10),"")</f>
        <v>-8.4547654568734227</v>
      </c>
      <c r="EW10" s="32">
        <f>IFERROR(LN('2a) female mx'!BH10),"")</f>
        <v>-8.2047376389068685</v>
      </c>
      <c r="EX10" s="32">
        <f>IFERROR(LN('2a) female mx'!BI10),"")</f>
        <v>-8.505282540390402</v>
      </c>
      <c r="EY10" s="32">
        <f>IFERROR(LN('2a) female mx'!BJ10),"")</f>
        <v>-8.7934047280886567</v>
      </c>
      <c r="EZ10" s="32">
        <f>IFERROR(LN('2a) female mx'!BK10),"")</f>
        <v>-8.4105287957732067</v>
      </c>
      <c r="FA10" s="32">
        <f>IFERROR(LN('2a) female mx'!BL10),"")</f>
        <v>-8.3662944646301618</v>
      </c>
      <c r="FB10" s="32">
        <f>IFERROR(LN('2a) female mx'!BM10),"")</f>
        <v>-8.7946380418655199</v>
      </c>
      <c r="FC10" s="32">
        <f>IFERROR(LN('2a) female mx'!BN10),"")</f>
        <v>-8.7292859065433621</v>
      </c>
      <c r="FD10" s="32">
        <f>IFERROR(LN('2a) female mx'!BO10),"")</f>
        <v>-8.5075165231140577</v>
      </c>
      <c r="FE10" s="32">
        <f>IFERROR(LN('2a) female mx'!BP10),"")</f>
        <v>-8.4587213103136882</v>
      </c>
      <c r="FF10" s="32">
        <f>IFERROR(LN('2a) female mx'!BQ10),"")</f>
        <v>-8.7311749009380613</v>
      </c>
      <c r="FG10" s="32">
        <f>IFERROR(LN('2a) female mx'!BR10),"")</f>
        <v>-8.4588727581553407</v>
      </c>
      <c r="FH10" s="32">
        <f>IFERROR(LN('2a) female mx'!BS10),"")</f>
        <v>-9.0192000438740099</v>
      </c>
      <c r="FI10" s="32">
        <f>IFERROR(LN('2a) female mx'!BT10),"")</f>
        <v>-9.0203494808773215</v>
      </c>
      <c r="FJ10" s="32">
        <f>IFERROR(LN('2a) female mx'!BU10),"")</f>
        <v>-8.5608020359023573</v>
      </c>
      <c r="FK10" s="32">
        <f>IFERROR(LN('2a) female mx'!BV10),"")</f>
        <v>-8.6156700691077379</v>
      </c>
      <c r="FL10" s="32">
        <f>IFERROR(LN('2a) female mx'!BW10),"")</f>
        <v>-8.7978858950369929</v>
      </c>
      <c r="FM10" s="32">
        <f>IFERROR(LN('2a) female mx'!BX10),"")</f>
        <v>-8.7336041294670146</v>
      </c>
      <c r="FN10" s="32">
        <f>IFERROR(LN('2a) female mx'!BY10),"")</f>
        <v>-9.3090941108688643</v>
      </c>
      <c r="FO10" s="32">
        <f>IFERROR(LN('2a) female mx'!BZ10),"")</f>
        <v>-8.6731456084842353</v>
      </c>
      <c r="FP10" s="32">
        <f>IFERROR(LN('2a) female mx'!CA10),"")</f>
        <v>-9.8974543895534417</v>
      </c>
      <c r="FQ10" s="32">
        <f>IFERROR(LN('2a) female mx'!CB10),"")</f>
        <v>-9.1084234154067136</v>
      </c>
      <c r="FR10" s="32">
        <f>IFERROR(LN('2a) female mx'!CC10),"")</f>
        <v>-8.7989225817585925</v>
      </c>
      <c r="FS10" s="32">
        <f>IFERROR(LN('2a) female mx'!CD10),"")</f>
        <v>-9.8979170661457339</v>
      </c>
      <c r="FT10" s="32">
        <f>IFERROR(LN('2a) female mx'!CE10),"")</f>
        <v>-9.0222321044204943</v>
      </c>
      <c r="FU10" s="32">
        <f>IFERROR(LN('2a) female mx'!CF10),"")</f>
        <v>-9.0225740191462709</v>
      </c>
      <c r="FV10" s="32">
        <f>IFERROR(LN('2a) female mx'!CG10),"")</f>
        <v>-9.5616459265092466</v>
      </c>
      <c r="FW10" s="32">
        <f>IFERROR(LN('2a) female mx'!CH10),"")</f>
        <v>-9.5612135179870794</v>
      </c>
      <c r="FX10" s="32">
        <f>IFERROR(LN('2a) female mx'!CI10),"")</f>
        <v>-9.310401872620135</v>
      </c>
      <c r="FY10" s="32">
        <f>IFERROR(LN('2a) female mx'!CJ10),"")</f>
        <v>-9.3108139660606142</v>
      </c>
      <c r="FZ10" s="32">
        <f>IFERROR(LN('2a) female mx'!CK10),"")</f>
        <v>-9.311055112714115</v>
      </c>
      <c r="GA10" s="32">
        <f>IFERROR(LN('2a) female mx'!CL10),"")</f>
        <v>-10.12215108352863</v>
      </c>
      <c r="GB10" s="32">
        <f>IFERROR(LN('2a) female mx'!CM10),"")</f>
        <v>-9.3113665077664542</v>
      </c>
      <c r="GC10" s="32">
        <f>IFERROR(LN('2a) female mx'!CN10),"")</f>
        <v>-9.8991732593425716</v>
      </c>
      <c r="GD10" s="12" t="str">
        <f>IFERROR(LN('2a) female mx'!CO10),"")</f>
        <v/>
      </c>
    </row>
    <row r="11" spans="1:186" x14ac:dyDescent="0.25">
      <c r="A11" s="31">
        <f>'2a) male mx'!A11</f>
        <v>8</v>
      </c>
      <c r="B11" s="32">
        <f>LN('2a) male mx'!B11)</f>
        <v>-6.2606822411458092</v>
      </c>
      <c r="C11" s="32">
        <f>LN('2a) male mx'!C11)</f>
        <v>-6.3352512376111747</v>
      </c>
      <c r="D11" s="32">
        <f>LN('2a) male mx'!D11)</f>
        <v>-6.4107432033092389</v>
      </c>
      <c r="E11" s="32">
        <f>LN('2a) male mx'!E11)</f>
        <v>-6.4718145122778541</v>
      </c>
      <c r="F11" s="32">
        <f>LN('2a) male mx'!F11)</f>
        <v>-6.436352031271495</v>
      </c>
      <c r="G11" s="32">
        <f>LN('2a) male mx'!G11)</f>
        <v>-6.5721841986975562</v>
      </c>
      <c r="H11" s="32">
        <f>LN('2a) male mx'!H11)</f>
        <v>-6.5405379458413933</v>
      </c>
      <c r="I11" s="32">
        <f>LN('2a) male mx'!I11)</f>
        <v>-6.3501873926640151</v>
      </c>
      <c r="J11" s="32">
        <f>LN('2a) male mx'!J11)</f>
        <v>-6.5745962974642458</v>
      </c>
      <c r="K11" s="32">
        <f>LN('2a) male mx'!K11)</f>
        <v>-6.5670077625159253</v>
      </c>
      <c r="L11" s="32">
        <f>LN('2a) male mx'!L11)</f>
        <v>-6.480993315887309</v>
      </c>
      <c r="M11" s="32">
        <f>LN('2a) male mx'!M11)</f>
        <v>-6.6007111121065796</v>
      </c>
      <c r="N11" s="32">
        <f>LN('2a) male mx'!N11)</f>
        <v>-6.6105358062826252</v>
      </c>
      <c r="O11" s="32">
        <f>LN('2a) male mx'!O11)</f>
        <v>-6.4707887538108206</v>
      </c>
      <c r="P11" s="32">
        <f>LN('2a) male mx'!P11)</f>
        <v>-6.6335377074836455</v>
      </c>
      <c r="Q11" s="32">
        <f>LN('2a) male mx'!Q11)</f>
        <v>-6.6321463731303076</v>
      </c>
      <c r="R11" s="32">
        <f>LN('2a) male mx'!R11)</f>
        <v>-6.6620998085529095</v>
      </c>
      <c r="S11" s="32">
        <f>LN('2a) male mx'!S11)</f>
        <v>-6.7944959246050232</v>
      </c>
      <c r="T11" s="32">
        <f>LN('2a) male mx'!T11)</f>
        <v>-6.7306131429438061</v>
      </c>
      <c r="U11" s="32">
        <f>LN('2a) male mx'!U11)</f>
        <v>-6.6879874338116894</v>
      </c>
      <c r="V11" s="32">
        <f>LN('2a) male mx'!V11)</f>
        <v>-6.746999500102743</v>
      </c>
      <c r="W11" s="32">
        <f>LN('2a) male mx'!W11)</f>
        <v>-6.6780649202859994</v>
      </c>
      <c r="X11" s="32">
        <f>LN('2a) male mx'!X11)</f>
        <v>-6.7594202243839066</v>
      </c>
      <c r="Y11" s="32">
        <f>LN('2a) male mx'!Y11)</f>
        <v>-6.8170307229617402</v>
      </c>
      <c r="Z11" s="32">
        <f>LN('2a) male mx'!Z11)</f>
        <v>-7.0466420349312822</v>
      </c>
      <c r="AA11" s="32">
        <f>LN('2a) male mx'!AA11)</f>
        <v>-7.554544335563933</v>
      </c>
      <c r="AB11" s="32">
        <f>LN('2a) male mx'!AB11)</f>
        <v>-7.1118780511234059</v>
      </c>
      <c r="AC11" s="32">
        <f>LN('2a) male mx'!AC11)</f>
        <v>-7.1533489303339381</v>
      </c>
      <c r="AD11" s="32">
        <f>LN('2a) male mx'!AD11)</f>
        <v>-7.2549367729758405</v>
      </c>
      <c r="AE11" s="32">
        <f>LN('2a) male mx'!AE11)</f>
        <v>-7.2258245206096436</v>
      </c>
      <c r="AF11" s="32">
        <f>LN('2a) male mx'!AF11)</f>
        <v>-7.1703378148449888</v>
      </c>
      <c r="AG11" s="32">
        <f>LN('2a) male mx'!AG11)</f>
        <v>-7.1992010929975674</v>
      </c>
      <c r="AH11" s="32">
        <f>LN('2a) male mx'!AH11)</f>
        <v>-7.1465753096813547</v>
      </c>
      <c r="AI11" s="32">
        <f>LN('2a) male mx'!AI11)</f>
        <v>-7.716911312447488</v>
      </c>
      <c r="AJ11" s="32">
        <f>LN('2a) male mx'!AJ11)</f>
        <v>-7.4016192191978716</v>
      </c>
      <c r="AK11" s="32">
        <f>LN('2a) male mx'!AK11)</f>
        <v>-7.6099551103733525</v>
      </c>
      <c r="AL11" s="32">
        <f>LN('2a) male mx'!AL11)</f>
        <v>-7.5100638710286587</v>
      </c>
      <c r="AM11" s="32">
        <f>LN('2a) male mx'!AM11)</f>
        <v>-7.4051401314567906</v>
      </c>
      <c r="AN11" s="32">
        <f>LN('2a) male mx'!AN11)</f>
        <v>-7.4921514289163245</v>
      </c>
      <c r="AO11" s="32">
        <f>LN('2a) male mx'!AO11)</f>
        <v>-7.6123883270268289</v>
      </c>
      <c r="AP11" s="32">
        <f>LN('2a) male mx'!AP11)</f>
        <v>-7.6773644049572436</v>
      </c>
      <c r="AQ11" s="32">
        <f>LN('2a) male mx'!AQ11)</f>
        <v>-7.4763024913087524</v>
      </c>
      <c r="AR11" s="32">
        <f>LN('2a) male mx'!AR11)</f>
        <v>-7.8215351690217805</v>
      </c>
      <c r="AS11" s="32">
        <f>LN('2a) male mx'!AS11)</f>
        <v>-7.7970036397444087</v>
      </c>
      <c r="AT11" s="32">
        <f>LN('2a) male mx'!AT11)</f>
        <v>-7.9896888437617237</v>
      </c>
      <c r="AU11" s="32">
        <f>LN('2a) male mx'!AU11)</f>
        <v>-7.8228914985094669</v>
      </c>
      <c r="AV11" s="32">
        <f>LN('2a) male mx'!AV11)</f>
        <v>-7.6365622164417575</v>
      </c>
      <c r="AW11" s="32">
        <f>LN('2a) male mx'!AW11)</f>
        <v>-7.7495379586812305</v>
      </c>
      <c r="AX11" s="32">
        <f>LN('2a) male mx'!AX11)</f>
        <v>-7.9027134142579563</v>
      </c>
      <c r="AY11" s="32">
        <f>LN('2a) male mx'!AY11)</f>
        <v>-7.7014674038977731</v>
      </c>
      <c r="AZ11" s="32">
        <f>LN('2a) male mx'!AZ11)</f>
        <v>-7.9907461867472902</v>
      </c>
      <c r="BA11" s="32">
        <f>LN('2a) male mx'!BA11)</f>
        <v>-7.9919561392658451</v>
      </c>
      <c r="BB11" s="32">
        <f>LN('2a) male mx'!BB11)</f>
        <v>-8.0237878659888828</v>
      </c>
      <c r="BC11" s="32">
        <f>LN('2a) male mx'!BC11)</f>
        <v>-7.9059126950983849</v>
      </c>
      <c r="BD11" s="32">
        <f>LN('2a) male mx'!BD11)</f>
        <v>-7.8816466692340503</v>
      </c>
      <c r="BE11" s="32">
        <f>LN('2a) male mx'!BE11)</f>
        <v>-8.0919640552669332</v>
      </c>
      <c r="BF11" s="32">
        <f>LN('2a) male mx'!BF11)</f>
        <v>-8.0289135689752573</v>
      </c>
      <c r="BG11" s="32">
        <f>LN('2a) male mx'!BG11)</f>
        <v>-8.3174405928926038</v>
      </c>
      <c r="BH11" s="32">
        <f>LN('2a) male mx'!BH11)</f>
        <v>-8.3185999661473851</v>
      </c>
      <c r="BI11" s="32">
        <f>LN('2a) male mx'!BI11)</f>
        <v>-8.1302875446844851</v>
      </c>
      <c r="BJ11" s="32">
        <f>LN('2a) male mx'!BJ11)</f>
        <v>-8.00073049705904</v>
      </c>
      <c r="BK11" s="32">
        <f>LN('2a) male mx'!BK11)</f>
        <v>-8.2018582030708558</v>
      </c>
      <c r="BL11" s="32">
        <f>LN('2a) male mx'!BL11)</f>
        <v>-8.0977305736642187</v>
      </c>
      <c r="BM11" s="32">
        <f>LN('2a) male mx'!BM11)</f>
        <v>-8.4544511508787448</v>
      </c>
      <c r="BN11" s="32">
        <f>LN('2a) male mx'!BN11)</f>
        <v>-8.4074594909461879</v>
      </c>
      <c r="BO11" s="32">
        <f>LN('2a) male mx'!BO11)</f>
        <v>-8.1326710338193617</v>
      </c>
      <c r="BP11" s="32">
        <f>LN('2a) male mx'!BP11)</f>
        <v>-8.3219282289863532</v>
      </c>
      <c r="BQ11" s="32">
        <f>LN('2a) male mx'!BQ11)</f>
        <v>-8.3230318198180733</v>
      </c>
      <c r="BR11" s="32">
        <f>LN('2a) male mx'!BR11)</f>
        <v>-8.2818302869636859</v>
      </c>
      <c r="BS11" s="32">
        <f>LN('2a) male mx'!BS11)</f>
        <v>-8.7934755331421446</v>
      </c>
      <c r="BT11" s="32">
        <f>LN('2a) male mx'!BT11)</f>
        <v>-8.2449098956057441</v>
      </c>
      <c r="BU11" s="32">
        <f>LN('2a) male mx'!BU11)</f>
        <v>-8.3672445402528481</v>
      </c>
      <c r="BV11" s="32">
        <f>LN('2a) male mx'!BV11)</f>
        <v>-9.4242514347267861</v>
      </c>
      <c r="BW11" s="32">
        <f>LN('2a) male mx'!BW11)</f>
        <v>-8.9392531730962386</v>
      </c>
      <c r="BX11" s="32">
        <f>LN('2a) male mx'!BX11)</f>
        <v>-8.2086279080480331</v>
      </c>
      <c r="BY11" s="32">
        <f>LN('2a) male mx'!BY11)</f>
        <v>-8.731850839080149</v>
      </c>
      <c r="BZ11" s="32">
        <f>LN('2a) male mx'!BZ11)</f>
        <v>-9.0200168849631694</v>
      </c>
      <c r="CA11" s="32">
        <f>LN('2a) male mx'!CA11)</f>
        <v>-8.7326472542460678</v>
      </c>
      <c r="CB11" s="32">
        <f>LN('2a) male mx'!CB11)</f>
        <v>-8.4602347575789558</v>
      </c>
      <c r="CC11" s="32">
        <f>LN('2a) male mx'!CC11)</f>
        <v>-9.5597640892007227</v>
      </c>
      <c r="CD11" s="32">
        <f>LN('2a) male mx'!CD11)</f>
        <v>-9.0204804731439268</v>
      </c>
      <c r="CE11" s="32">
        <f>LN('2a) male mx'!CE11)</f>
        <v>-9.203295615849477</v>
      </c>
      <c r="CF11" s="32">
        <f>LN('2a) male mx'!CF11)</f>
        <v>-9.308701448613764</v>
      </c>
      <c r="CG11" s="32">
        <f>LN('2a) male mx'!CG11)</f>
        <v>-9.0211653839812129</v>
      </c>
      <c r="CH11" s="32">
        <f>LN('2a) male mx'!CH11)</f>
        <v>-9.1081213812040787</v>
      </c>
      <c r="CI11" s="32">
        <f>LN('2a) male mx'!CI11)</f>
        <v>-9.4268821796558306</v>
      </c>
      <c r="CJ11" s="32">
        <f>LN('2a) male mx'!CJ11)</f>
        <v>-9.2043021787238484</v>
      </c>
      <c r="CK11" s="32">
        <f>LN('2a) male mx'!CK11)</f>
        <v>-9.1090272102756931</v>
      </c>
      <c r="CL11" s="32">
        <f>LN('2a) male mx'!CL11)</f>
        <v>-9.4274859714867567</v>
      </c>
      <c r="CM11" s="32">
        <f>LN('2a) male mx'!CM11)</f>
        <v>-8.6736387150656267</v>
      </c>
      <c r="CN11" s="32">
        <f>LN('2a) male mx'!CN11)</f>
        <v>-9.4281698284666238</v>
      </c>
      <c r="CP11" s="31">
        <f t="shared" si="2"/>
        <v>8</v>
      </c>
      <c r="CQ11" s="32">
        <f>IFERROR(LN('2a) female mx'!B11),"")</f>
        <v>-6.5782281604373098</v>
      </c>
      <c r="CR11" s="32">
        <f>IFERROR(LN('2a) female mx'!C11),"")</f>
        <v>-6.4882948036840213</v>
      </c>
      <c r="CS11" s="32">
        <f>IFERROR(LN('2a) female mx'!D11),"")</f>
        <v>-6.8797834799424757</v>
      </c>
      <c r="CT11" s="32">
        <f>IFERROR(LN('2a) female mx'!E11),"")</f>
        <v>-6.6733141756171159</v>
      </c>
      <c r="CU11" s="32">
        <f>IFERROR(LN('2a) female mx'!F11),"")</f>
        <v>-6.6719363949945993</v>
      </c>
      <c r="CV11" s="32">
        <f>IFERROR(LN('2a) female mx'!G11),"")</f>
        <v>-6.828867432252725</v>
      </c>
      <c r="CW11" s="32">
        <f>IFERROR(LN('2a) female mx'!H11),"")</f>
        <v>-7.0445229415769566</v>
      </c>
      <c r="CX11" s="32">
        <f>IFERROR(LN('2a) female mx'!I11),"")</f>
        <v>-6.8236900528743591</v>
      </c>
      <c r="CY11" s="32">
        <f>IFERROR(LN('2a) female mx'!J11),"")</f>
        <v>-6.7093257349802213</v>
      </c>
      <c r="CZ11" s="32">
        <f>IFERROR(LN('2a) female mx'!K11),"")</f>
        <v>-6.9937516060991856</v>
      </c>
      <c r="DA11" s="32">
        <f>IFERROR(LN('2a) female mx'!L11),"")</f>
        <v>-6.8637031151653094</v>
      </c>
      <c r="DB11" s="32">
        <f>IFERROR(LN('2a) female mx'!M11),"")</f>
        <v>-6.8737446432430014</v>
      </c>
      <c r="DC11" s="32">
        <f>IFERROR(LN('2a) female mx'!N11),"")</f>
        <v>-7.0275046341328737</v>
      </c>
      <c r="DD11" s="32">
        <f>IFERROR(LN('2a) female mx'!O11),"")</f>
        <v>-6.7443933869780848</v>
      </c>
      <c r="DE11" s="32">
        <f>IFERROR(LN('2a) female mx'!P11),"")</f>
        <v>-6.9363532990097632</v>
      </c>
      <c r="DF11" s="32">
        <f>IFERROR(LN('2a) female mx'!Q11),"")</f>
        <v>-6.773387557896462</v>
      </c>
      <c r="DG11" s="32">
        <f>IFERROR(LN('2a) female mx'!R11),"")</f>
        <v>-6.9615593077255609</v>
      </c>
      <c r="DH11" s="32">
        <f>IFERROR(LN('2a) female mx'!S11),"")</f>
        <v>-7.0201433960430561</v>
      </c>
      <c r="DI11" s="32">
        <f>IFERROR(LN('2a) female mx'!T11),"")</f>
        <v>-6.9628535474878559</v>
      </c>
      <c r="DJ11" s="32">
        <f>IFERROR(LN('2a) female mx'!U11),"")</f>
        <v>-6.9855051503240349</v>
      </c>
      <c r="DK11" s="32">
        <f>IFERROR(LN('2a) female mx'!V11),"")</f>
        <v>-7.1436860574437171</v>
      </c>
      <c r="DL11" s="32">
        <f>IFERROR(LN('2a) female mx'!W11),"")</f>
        <v>-7.1306461668006662</v>
      </c>
      <c r="DM11" s="32">
        <f>IFERROR(LN('2a) female mx'!X11),"")</f>
        <v>-6.9850845183182537</v>
      </c>
      <c r="DN11" s="32">
        <f>IFERROR(LN('2a) female mx'!Y11),"")</f>
        <v>-7.502150041272218</v>
      </c>
      <c r="DO11" s="32">
        <f>IFERROR(LN('2a) female mx'!Z11),"")</f>
        <v>-7.0814024909179585</v>
      </c>
      <c r="DP11" s="32">
        <f>IFERROR(LN('2a) female mx'!AA11),"")</f>
        <v>-7.6037421737344593</v>
      </c>
      <c r="DQ11" s="32">
        <f>IFERROR(LN('2a) female mx'!AB11),"")</f>
        <v>-7.8951566383142451</v>
      </c>
      <c r="DR11" s="32">
        <f>IFERROR(LN('2a) female mx'!AC11),"")</f>
        <v>-7.767362089878735</v>
      </c>
      <c r="DS11" s="32">
        <f>IFERROR(LN('2a) female mx'!AD11),"")</f>
        <v>-7.7449203428907412</v>
      </c>
      <c r="DT11" s="32">
        <f>IFERROR(LN('2a) female mx'!AE11),"")</f>
        <v>-7.6120175408529054</v>
      </c>
      <c r="DU11" s="32">
        <f>IFERROR(LN('2a) female mx'!AF11),"")</f>
        <v>-8.0159259074935569</v>
      </c>
      <c r="DV11" s="32">
        <f>IFERROR(LN('2a) female mx'!AG11),"")</f>
        <v>-7.6125530767620573</v>
      </c>
      <c r="DW11" s="32">
        <f>IFERROR(LN('2a) female mx'!AH11),"")</f>
        <v>-7.5521806753876248</v>
      </c>
      <c r="DX11" s="32">
        <f>IFERROR(LN('2a) female mx'!AI11),"")</f>
        <v>-7.5742196177588239</v>
      </c>
      <c r="DY11" s="32">
        <f>IFERROR(LN('2a) female mx'!AJ11),"")</f>
        <v>-7.82275800224203</v>
      </c>
      <c r="DZ11" s="32">
        <f>IFERROR(LN('2a) female mx'!AK11),"")</f>
        <v>-8.0527431447018962</v>
      </c>
      <c r="EA11" s="32">
        <f>IFERROR(LN('2a) female mx'!AL11),"")</f>
        <v>-8.1551364445821903</v>
      </c>
      <c r="EB11" s="32">
        <f>IFERROR(LN('2a) female mx'!AM11),"")</f>
        <v>-8.1566741336364714</v>
      </c>
      <c r="EC11" s="32">
        <f>IFERROR(LN('2a) female mx'!AN11),"")</f>
        <v>-7.8772588131605659</v>
      </c>
      <c r="ED11" s="32">
        <f>IFERROR(LN('2a) female mx'!AO11),"")</f>
        <v>-8.0550399573474163</v>
      </c>
      <c r="EE11" s="32">
        <f>IFERROR(LN('2a) female mx'!AP11),"")</f>
        <v>-7.9637874926640784</v>
      </c>
      <c r="EF11" s="32">
        <f>IFERROR(LN('2a) female mx'!AQ11),"")</f>
        <v>-8.2711852303300102</v>
      </c>
      <c r="EG11" s="32">
        <f>IFERROR(LN('2a) female mx'!AR11),"")</f>
        <v>-8.089359767446064</v>
      </c>
      <c r="EH11" s="32">
        <f>IFERROR(LN('2a) female mx'!AS11),"")</f>
        <v>-7.9944841068786081</v>
      </c>
      <c r="EI11" s="32">
        <f>IFERROR(LN('2a) female mx'!AT11),"")</f>
        <v>-8.2337584963294539</v>
      </c>
      <c r="EJ11" s="32">
        <f>IFERROR(LN('2a) female mx'!AU11),"")</f>
        <v>-8.2344527351959176</v>
      </c>
      <c r="EK11" s="32">
        <f>IFERROR(LN('2a) female mx'!AV11),"")</f>
        <v>-7.9091323880740285</v>
      </c>
      <c r="EL11" s="32">
        <f>IFERROR(LN('2a) female mx'!AW11),"")</f>
        <v>-8.159977284857078</v>
      </c>
      <c r="EM11" s="32">
        <f>IFERROR(LN('2a) female mx'!AX11),"")</f>
        <v>-8.3138931162370842</v>
      </c>
      <c r="EN11" s="32">
        <f>IFERROR(LN('2a) female mx'!AY11),"")</f>
        <v>-8.1604672257677571</v>
      </c>
      <c r="EO11" s="32">
        <f>IFERROR(LN('2a) female mx'!AZ11),"")</f>
        <v>-8.3571111878990934</v>
      </c>
      <c r="EP11" s="32">
        <f>IFERROR(LN('2a) female mx'!BA11),"")</f>
        <v>-8.1269818406112719</v>
      </c>
      <c r="EQ11" s="32">
        <f>IFERROR(LN('2a) female mx'!BB11),"")</f>
        <v>-8.1629642332057664</v>
      </c>
      <c r="ER11" s="32">
        <f>IFERROR(LN('2a) female mx'!BC11),"")</f>
        <v>-8.1284478702249725</v>
      </c>
      <c r="ES11" s="32">
        <f>IFERROR(LN('2a) female mx'!BD11),"")</f>
        <v>-8.4526038753378305</v>
      </c>
      <c r="ET11" s="32">
        <f>IFERROR(LN('2a) female mx'!BE11),"")</f>
        <v>-8.3194229152979826</v>
      </c>
      <c r="EU11" s="32">
        <f>IFERROR(LN('2a) female mx'!BF11),"")</f>
        <v>-8.4544511508787448</v>
      </c>
      <c r="EV11" s="32">
        <f>IFERROR(LN('2a) female mx'!BG11),"")</f>
        <v>-8.4545525507034096</v>
      </c>
      <c r="EW11" s="32">
        <f>IFERROR(LN('2a) female mx'!BH11),"")</f>
        <v>-8.6671384019854738</v>
      </c>
      <c r="EX11" s="32">
        <f>IFERROR(LN('2a) female mx'!BI11),"")</f>
        <v>-8.7282439183763074</v>
      </c>
      <c r="EY11" s="32">
        <f>IFERROR(LN('2a) female mx'!BJ11),"")</f>
        <v>-8.7287094064894681</v>
      </c>
      <c r="EZ11" s="32">
        <f>IFERROR(LN('2a) female mx'!BK11),"")</f>
        <v>-8.7933339180214585</v>
      </c>
      <c r="FA11" s="32">
        <f>IFERROR(LN('2a) female mx'!BL11),"")</f>
        <v>-8.9366572907056199</v>
      </c>
      <c r="FB11" s="32">
        <f>IFERROR(LN('2a) female mx'!BM11),"")</f>
        <v>-8.61214977335867</v>
      </c>
      <c r="FC11" s="32">
        <f>IFERROR(LN('2a) female mx'!BN11),"")</f>
        <v>-8.5572586893387683</v>
      </c>
      <c r="FD11" s="32">
        <f>IFERROR(LN('2a) female mx'!BO11),"")</f>
        <v>-9.105197004457164</v>
      </c>
      <c r="FE11" s="32">
        <f>IFERROR(LN('2a) female mx'!BP11),"")</f>
        <v>-8.7304682085318408</v>
      </c>
      <c r="FF11" s="32">
        <f>IFERROR(LN('2a) female mx'!BQ11),"")</f>
        <v>-8.6703837466057685</v>
      </c>
      <c r="FG11" s="32">
        <f>IFERROR(LN('2a) female mx'!BR11),"")</f>
        <v>-9.0183219522033635</v>
      </c>
      <c r="FH11" s="32">
        <f>IFERROR(LN('2a) female mx'!BS11),"")</f>
        <v>-8.7959202874851936</v>
      </c>
      <c r="FI11" s="32">
        <f>IFERROR(LN('2a) female mx'!BT11),"")</f>
        <v>-9.3079257393550083</v>
      </c>
      <c r="FJ11" s="32">
        <f>IFERROR(LN('2a) female mx'!BU11),"")</f>
        <v>-8.9401304103594512</v>
      </c>
      <c r="FK11" s="32">
        <f>IFERROR(LN('2a) female mx'!BV11),"")</f>
        <v>-8.8668233792282649</v>
      </c>
      <c r="FL11" s="32">
        <f>IFERROR(LN('2a) female mx'!BW11),"")</f>
        <v>-9.1079099029704427</v>
      </c>
      <c r="FM11" s="32">
        <f>IFERROR(LN('2a) female mx'!BX11),"")</f>
        <v>-8.9410975040666152</v>
      </c>
      <c r="FN11" s="32">
        <f>IFERROR(LN('2a) female mx'!BY11),"")</f>
        <v>-8.941258595461159</v>
      </c>
      <c r="FO11" s="32">
        <f>IFERROR(LN('2a) female mx'!BZ11),"")</f>
        <v>-9.1083227474749009</v>
      </c>
      <c r="FP11" s="32">
        <f>IFERROR(LN('2a) female mx'!CA11),"")</f>
        <v>-9.1089165418382194</v>
      </c>
      <c r="FQ11" s="32">
        <f>IFERROR(LN('2a) female mx'!CB11),"")</f>
        <v>-9.2036278936166074</v>
      </c>
      <c r="FR11" s="32">
        <f>IFERROR(LN('2a) female mx'!CC11),"")</f>
        <v>-9.4274155478887867</v>
      </c>
      <c r="FS11" s="32">
        <f>IFERROR(LN('2a) female mx'!CD11),"")</f>
        <v>-9.4278480716717628</v>
      </c>
      <c r="FT11" s="32">
        <f>IFERROR(LN('2a) female mx'!CE11),"")</f>
        <v>-9.3098085619291719</v>
      </c>
      <c r="FU11" s="32">
        <f>IFERROR(LN('2a) female mx'!CF11),"")</f>
        <v>-9.1094697615912086</v>
      </c>
      <c r="FV11" s="32">
        <f>IFERROR(LN('2a) female mx'!CG11),"")</f>
        <v>-9.7157312542521286</v>
      </c>
      <c r="FW11" s="32">
        <f>IFERROR(LN('2a) female mx'!CH11),"")</f>
        <v>-9.561143108202101</v>
      </c>
      <c r="FX11" s="32">
        <f>IFERROR(LN('2a) female mx'!CI11),"")</f>
        <v>-9.204945847658875</v>
      </c>
      <c r="FY11" s="32">
        <f>IFERROR(LN('2a) female mx'!CJ11),"")</f>
        <v>-9.5620479991993541</v>
      </c>
      <c r="FZ11" s="32">
        <f>IFERROR(LN('2a) female mx'!CK11),"")</f>
        <v>-10.121920024120218</v>
      </c>
      <c r="GA11" s="32">
        <f>IFERROR(LN('2a) female mx'!CL11),"")</f>
        <v>-9.3111555733261042</v>
      </c>
      <c r="GB11" s="32">
        <f>IFERROR(LN('2a) female mx'!CM11),"")</f>
        <v>-10.122231439505651</v>
      </c>
      <c r="GC11" s="32">
        <f>IFERROR(LN('2a) female mx'!CN11),"")</f>
        <v>-8.8694584268662702</v>
      </c>
      <c r="GD11" s="12" t="str">
        <f>IFERROR(LN('2a) female mx'!CO11),"")</f>
        <v/>
      </c>
    </row>
    <row r="12" spans="1:186" x14ac:dyDescent="0.25">
      <c r="A12" s="31">
        <f>'2a) male mx'!A12</f>
        <v>9</v>
      </c>
      <c r="B12" s="32">
        <f>LN('2a) male mx'!B12)</f>
        <v>-6.5564931061008762</v>
      </c>
      <c r="C12" s="32">
        <f>LN('2a) male mx'!C12)</f>
        <v>-6.4724285036245153</v>
      </c>
      <c r="D12" s="32">
        <f>LN('2a) male mx'!D12)</f>
        <v>-6.749842815529564</v>
      </c>
      <c r="E12" s="32">
        <f>LN('2a) male mx'!E12)</f>
        <v>-6.5988385866801362</v>
      </c>
      <c r="F12" s="32">
        <f>LN('2a) male mx'!F12)</f>
        <v>-6.5969874356115001</v>
      </c>
      <c r="G12" s="32">
        <f>LN('2a) male mx'!G12)</f>
        <v>-6.5629968686654481</v>
      </c>
      <c r="H12" s="32">
        <f>LN('2a) male mx'!H12)</f>
        <v>-6.6512871573732157</v>
      </c>
      <c r="I12" s="32">
        <f>LN('2a) male mx'!I12)</f>
        <v>-6.5954908545277293</v>
      </c>
      <c r="J12" s="32">
        <f>LN('2a) male mx'!J12)</f>
        <v>-6.6377821403111295</v>
      </c>
      <c r="K12" s="32">
        <f>LN('2a) male mx'!K12)</f>
        <v>-6.6625155824385685</v>
      </c>
      <c r="L12" s="32">
        <f>LN('2a) male mx'!L12)</f>
        <v>-6.5748397865636097</v>
      </c>
      <c r="M12" s="32">
        <f>LN('2a) male mx'!M12)</f>
        <v>-6.6986700533972279</v>
      </c>
      <c r="N12" s="32">
        <f>LN('2a) male mx'!N12)</f>
        <v>-6.6919339922683525</v>
      </c>
      <c r="O12" s="32">
        <f>LN('2a) male mx'!O12)</f>
        <v>-6.6516902989630404</v>
      </c>
      <c r="P12" s="32">
        <f>LN('2a) male mx'!P12)</f>
        <v>-6.648625859402296</v>
      </c>
      <c r="Q12" s="32">
        <f>LN('2a) male mx'!Q12)</f>
        <v>-6.6639104824498627</v>
      </c>
      <c r="R12" s="32">
        <f>LN('2a) male mx'!R12)</f>
        <v>-6.6280093736193253</v>
      </c>
      <c r="S12" s="32">
        <f>LN('2a) male mx'!S12)</f>
        <v>-6.9040996692050136</v>
      </c>
      <c r="T12" s="32">
        <f>LN('2a) male mx'!T12)</f>
        <v>-6.7474478061538434</v>
      </c>
      <c r="U12" s="32">
        <f>LN('2a) male mx'!U12)</f>
        <v>-6.9381938818589681</v>
      </c>
      <c r="V12" s="32">
        <f>LN('2a) male mx'!V12)</f>
        <v>-6.8116131998474394</v>
      </c>
      <c r="W12" s="32">
        <f>LN('2a) male mx'!W12)</f>
        <v>-6.6853219454890036</v>
      </c>
      <c r="X12" s="32">
        <f>LN('2a) male mx'!X12)</f>
        <v>-6.695980052351068</v>
      </c>
      <c r="Y12" s="32">
        <f>LN('2a) male mx'!Y12)</f>
        <v>-6.9064965924316288</v>
      </c>
      <c r="Z12" s="32">
        <f>LN('2a) male mx'!Z12)</f>
        <v>-7.0578979374118562</v>
      </c>
      <c r="AA12" s="32">
        <f>LN('2a) male mx'!AA12)</f>
        <v>-7.035048504639513</v>
      </c>
      <c r="AB12" s="32">
        <f>LN('2a) male mx'!AB12)</f>
        <v>-7.0610310116948476</v>
      </c>
      <c r="AC12" s="32">
        <f>LN('2a) male mx'!AC12)</f>
        <v>-7.1796054945674959</v>
      </c>
      <c r="AD12" s="32">
        <f>LN('2a) male mx'!AD12)</f>
        <v>-7.1832521106454363</v>
      </c>
      <c r="AE12" s="32">
        <f>LN('2a) male mx'!AE12)</f>
        <v>-7.0915133035620537</v>
      </c>
      <c r="AF12" s="32">
        <f>LN('2a) male mx'!AF12)</f>
        <v>-7.2109692732298942</v>
      </c>
      <c r="AG12" s="32">
        <f>LN('2a) male mx'!AG12)</f>
        <v>-7.6466133534598635</v>
      </c>
      <c r="AH12" s="32">
        <f>LN('2a) male mx'!AH12)</f>
        <v>-7.3494589906777339</v>
      </c>
      <c r="AI12" s="32">
        <f>LN('2a) male mx'!AI12)</f>
        <v>-7.5457990262082113</v>
      </c>
      <c r="AJ12" s="32">
        <f>LN('2a) male mx'!AJ12)</f>
        <v>-7.7897650768794175</v>
      </c>
      <c r="AK12" s="32">
        <f>LN('2a) male mx'!AK12)</f>
        <v>-7.5488193796718566</v>
      </c>
      <c r="AL12" s="32">
        <f>LN('2a) male mx'!AL12)</f>
        <v>-7.5285695382719222</v>
      </c>
      <c r="AM12" s="32">
        <f>LN('2a) male mx'!AM12)</f>
        <v>-7.4931110080133516</v>
      </c>
      <c r="AN12" s="32">
        <f>LN('2a) male mx'!AN12)</f>
        <v>-7.7194345685781043</v>
      </c>
      <c r="AO12" s="32">
        <f>LN('2a) male mx'!AO12)</f>
        <v>-7.7454562154483408</v>
      </c>
      <c r="AP12" s="32">
        <f>LN('2a) male mx'!AP12)</f>
        <v>-7.6769011035662595</v>
      </c>
      <c r="AQ12" s="32">
        <f>LN('2a) male mx'!AQ12)</f>
        <v>-7.654474134708706</v>
      </c>
      <c r="AR12" s="32">
        <f>LN('2a) male mx'!AR12)</f>
        <v>-7.9011922200329456</v>
      </c>
      <c r="AS12" s="32">
        <f>LN('2a) male mx'!AS12)</f>
        <v>-7.5733976464198918</v>
      </c>
      <c r="AT12" s="32">
        <f>LN('2a) male mx'!AT12)</f>
        <v>-7.9594917464271333</v>
      </c>
      <c r="AU12" s="32">
        <f>LN('2a) male mx'!AU12)</f>
        <v>-7.7724702632321323</v>
      </c>
      <c r="AV12" s="32">
        <f>LN('2a) male mx'!AV12)</f>
        <v>-7.7020529892687088</v>
      </c>
      <c r="AW12" s="32">
        <f>LN('2a) male mx'!AW12)</f>
        <v>-7.7979073532465977</v>
      </c>
      <c r="AX12" s="32">
        <f>LN('2a) male mx'!AX12)</f>
        <v>-7.7722647925751875</v>
      </c>
      <c r="AY12" s="32">
        <f>LN('2a) male mx'!AY12)</f>
        <v>-7.74754543511827</v>
      </c>
      <c r="AZ12" s="32">
        <f>LN('2a) male mx'!AZ12)</f>
        <v>-7.9033807756897279</v>
      </c>
      <c r="BA12" s="32">
        <f>LN('2a) male mx'!BA12)</f>
        <v>-7.9916179101482685</v>
      </c>
      <c r="BB12" s="32">
        <f>LN('2a) male mx'!BB12)</f>
        <v>-7.8782526249713891</v>
      </c>
      <c r="BC12" s="32">
        <f>LN('2a) male mx'!BC12)</f>
        <v>-7.9627127245313867</v>
      </c>
      <c r="BD12" s="32">
        <f>LN('2a) male mx'!BD12)</f>
        <v>-8.0264765205729596</v>
      </c>
      <c r="BE12" s="32">
        <f>LN('2a) male mx'!BE12)</f>
        <v>-8.3148321792845561</v>
      </c>
      <c r="BF12" s="32">
        <f>LN('2a) male mx'!BF12)</f>
        <v>-8.0931363226169406</v>
      </c>
      <c r="BG12" s="32">
        <f>LN('2a) male mx'!BG12)</f>
        <v>-8.1279288971693937</v>
      </c>
      <c r="BH12" s="32">
        <f>LN('2a) male mx'!BH12)</f>
        <v>-8.3609206969140892</v>
      </c>
      <c r="BI12" s="32">
        <f>LN('2a) male mx'!BI12)</f>
        <v>-8.0960863873181168</v>
      </c>
      <c r="BJ12" s="32">
        <f>LN('2a) male mx'!BJ12)</f>
        <v>-8.3188946800991417</v>
      </c>
      <c r="BK12" s="32">
        <f>LN('2a) male mx'!BK12)</f>
        <v>-8.0634133706098048</v>
      </c>
      <c r="BL12" s="32">
        <f>LN('2a) male mx'!BL12)</f>
        <v>-8.3206002815847118</v>
      </c>
      <c r="BM12" s="32">
        <f>LN('2a) male mx'!BM12)</f>
        <v>-8.6655675565477885</v>
      </c>
      <c r="BN12" s="32">
        <f>LN('2a) male mx'!BN12)</f>
        <v>-8.5025565971632222</v>
      </c>
      <c r="BO12" s="32">
        <f>LN('2a) male mx'!BO12)</f>
        <v>-8.5552847247757864</v>
      </c>
      <c r="BP12" s="32">
        <f>LN('2a) male mx'!BP12)</f>
        <v>-8.5553252555259647</v>
      </c>
      <c r="BQ12" s="32">
        <f>LN('2a) male mx'!BQ12)</f>
        <v>-8.7928381071075101</v>
      </c>
      <c r="BR12" s="32">
        <f>LN('2a) male mx'!BR12)</f>
        <v>-9.1026286094541149</v>
      </c>
      <c r="BS12" s="32">
        <f>LN('2a) male mx'!BS12)</f>
        <v>-8.2432218244069944</v>
      </c>
      <c r="BT12" s="32">
        <f>LN('2a) male mx'!BT12)</f>
        <v>-8.4582466251624204</v>
      </c>
      <c r="BU12" s="32">
        <f>LN('2a) male mx'!BU12)</f>
        <v>-8.5580876043668468</v>
      </c>
      <c r="BV12" s="32">
        <f>LN('2a) male mx'!BV12)</f>
        <v>-8.7955267019156196</v>
      </c>
      <c r="BW12" s="32">
        <f>LN('2a) male mx'!BW12)</f>
        <v>-8.6708378608889056</v>
      </c>
      <c r="BX12" s="32">
        <f>LN('2a) male mx'!BX12)</f>
        <v>-9.2016930917836319</v>
      </c>
      <c r="BY12" s="32">
        <f>LN('2a) male mx'!BY12)</f>
        <v>-9.0193917084817095</v>
      </c>
      <c r="BZ12" s="32">
        <f>LN('2a) male mx'!BZ12)</f>
        <v>-9.0198959135626779</v>
      </c>
      <c r="CA12" s="32">
        <f>LN('2a) male mx'!CA12)</f>
        <v>-8.7970295667187788</v>
      </c>
      <c r="CB12" s="32">
        <f>LN('2a) male mx'!CB12)</f>
        <v>-9.2020158188299508</v>
      </c>
      <c r="CC12" s="32">
        <f>LN('2a) male mx'!CC12)</f>
        <v>-8.6723400135843907</v>
      </c>
      <c r="CD12" s="32">
        <f>LN('2a) male mx'!CD12)</f>
        <v>-9.3080567454822525</v>
      </c>
      <c r="CE12" s="32">
        <f>LN('2a) male mx'!CE12)</f>
        <v>-8.7331610589813522</v>
      </c>
      <c r="CF12" s="32">
        <f>LN('2a) male mx'!CF12)</f>
        <v>-8.940865889713546</v>
      </c>
      <c r="CG12" s="32">
        <f>LN('2a) male mx'!CG12)</f>
        <v>-9.3087417287622021</v>
      </c>
      <c r="CH12" s="32">
        <f>LN('2a) male mx'!CH12)</f>
        <v>-8.7978355430767792</v>
      </c>
      <c r="CI12" s="32">
        <f>LN('2a) male mx'!CI12)</f>
        <v>-9.0213164041225529</v>
      </c>
      <c r="CJ12" s="32">
        <f>LN('2a) male mx'!CJ12)</f>
        <v>-9.3095671144503704</v>
      </c>
      <c r="CK12" s="32">
        <f>LN('2a) male mx'!CK12)</f>
        <v>-9.0219001341740501</v>
      </c>
      <c r="CL12" s="32">
        <f>LN('2a) male mx'!CL12)</f>
        <v>-9.2042518746356254</v>
      </c>
      <c r="CM12" s="32">
        <f>LN('2a) male mx'!CM12)</f>
        <v>-9.5608211717515879</v>
      </c>
      <c r="CN12" s="32">
        <f>LN('2a) male mx'!CN12)</f>
        <v>-9.5616258186304766</v>
      </c>
      <c r="CP12" s="31">
        <f t="shared" si="2"/>
        <v>9</v>
      </c>
      <c r="CQ12" s="32">
        <f>IFERROR(LN('2a) female mx'!B12),"")</f>
        <v>-6.592721194202479</v>
      </c>
      <c r="CR12" s="32">
        <f>IFERROR(LN('2a) female mx'!C12),"")</f>
        <v>-6.7888376713709091</v>
      </c>
      <c r="CS12" s="32">
        <f>IFERROR(LN('2a) female mx'!D12),"")</f>
        <v>-6.6703383372110698</v>
      </c>
      <c r="CT12" s="32">
        <f>IFERROR(LN('2a) female mx'!E12),"")</f>
        <v>-6.73378060799413</v>
      </c>
      <c r="CU12" s="32">
        <f>IFERROR(LN('2a) female mx'!F12),"")</f>
        <v>-6.7685845169656167</v>
      </c>
      <c r="CV12" s="32">
        <f>IFERROR(LN('2a) female mx'!G12),"")</f>
        <v>-6.9431545973339981</v>
      </c>
      <c r="CW12" s="32">
        <f>IFERROR(LN('2a) female mx'!H12),"")</f>
        <v>-7.1476832086281492</v>
      </c>
      <c r="CX12" s="32">
        <f>IFERROR(LN('2a) female mx'!I12),"")</f>
        <v>-6.8426132087420761</v>
      </c>
      <c r="CY12" s="32">
        <f>IFERROR(LN('2a) female mx'!J12),"")</f>
        <v>-6.7347898171122074</v>
      </c>
      <c r="CZ12" s="32">
        <f>IFERROR(LN('2a) female mx'!K12),"")</f>
        <v>-7.1034235184182499</v>
      </c>
      <c r="DA12" s="32">
        <f>IFERROR(LN('2a) female mx'!L12),"")</f>
        <v>-6.9919326631620891</v>
      </c>
      <c r="DB12" s="32">
        <f>IFERROR(LN('2a) female mx'!M12),"")</f>
        <v>-7.0033931006662522</v>
      </c>
      <c r="DC12" s="32">
        <f>IFERROR(LN('2a) female mx'!N12),"")</f>
        <v>-7.10075678107627</v>
      </c>
      <c r="DD12" s="32">
        <f>IFERROR(LN('2a) female mx'!O12),"")</f>
        <v>-7.1091205383737126</v>
      </c>
      <c r="DE12" s="32">
        <f>IFERROR(LN('2a) female mx'!P12),"")</f>
        <v>-6.8127152549901364</v>
      </c>
      <c r="DF12" s="32">
        <f>IFERROR(LN('2a) female mx'!Q12),"")</f>
        <v>-7.2498990353491903</v>
      </c>
      <c r="DG12" s="32">
        <f>IFERROR(LN('2a) female mx'!R12),"")</f>
        <v>-6.971789810778863</v>
      </c>
      <c r="DH12" s="32">
        <f>IFERROR(LN('2a) female mx'!S12),"")</f>
        <v>-7.2134842366359297</v>
      </c>
      <c r="DI12" s="32">
        <f>IFERROR(LN('2a) female mx'!T12),"")</f>
        <v>-7.4014417597092219</v>
      </c>
      <c r="DJ12" s="32">
        <f>IFERROR(LN('2a) female mx'!U12),"")</f>
        <v>-7.0675040170154499</v>
      </c>
      <c r="DK12" s="32">
        <f>IFERROR(LN('2a) female mx'!V12),"")</f>
        <v>-7.0295197960013365</v>
      </c>
      <c r="DL12" s="32">
        <f>IFERROR(LN('2a) female mx'!W12),"")</f>
        <v>-7.0178803086483281</v>
      </c>
      <c r="DM12" s="32">
        <f>IFERROR(LN('2a) female mx'!X12),"")</f>
        <v>-7.1308251433710055</v>
      </c>
      <c r="DN12" s="32">
        <f>IFERROR(LN('2a) female mx'!Y12),"")</f>
        <v>-7.141036741262405</v>
      </c>
      <c r="DO12" s="32">
        <f>IFERROR(LN('2a) female mx'!Z12),"")</f>
        <v>-7.48616685906799</v>
      </c>
      <c r="DP12" s="32">
        <f>IFERROR(LN('2a) female mx'!AA12),"")</f>
        <v>-7.5041265834880919</v>
      </c>
      <c r="DQ12" s="32">
        <f>IFERROR(LN('2a) female mx'!AB12),"")</f>
        <v>-7.6496098045471124</v>
      </c>
      <c r="DR12" s="32">
        <f>IFERROR(LN('2a) female mx'!AC12),"")</f>
        <v>-7.2907268698677736</v>
      </c>
      <c r="DS12" s="32">
        <f>IFERROR(LN('2a) female mx'!AD12),"")</f>
        <v>-7.6754789727069701</v>
      </c>
      <c r="DT12" s="32">
        <f>IFERROR(LN('2a) female mx'!AE12),"")</f>
        <v>-7.6760769262802908</v>
      </c>
      <c r="DU12" s="32">
        <f>IFERROR(LN('2a) female mx'!AF12),"")</f>
        <v>-7.8977920127447767</v>
      </c>
      <c r="DV12" s="32">
        <f>IFERROR(LN('2a) female mx'!AG12),"")</f>
        <v>-7.6766127187765578</v>
      </c>
      <c r="DW12" s="32">
        <f>IFERROR(LN('2a) female mx'!AH12),"")</f>
        <v>-8.0178431373752712</v>
      </c>
      <c r="DX12" s="32">
        <f>IFERROR(LN('2a) female mx'!AI12),"")</f>
        <v>-8.3078087150725928</v>
      </c>
      <c r="DY12" s="32">
        <f>IFERROR(LN('2a) female mx'!AJ12),"")</f>
        <v>-7.9595842120222926</v>
      </c>
      <c r="DZ12" s="32">
        <f>IFERROR(LN('2a) female mx'!AK12),"")</f>
        <v>-8.2675670514599471</v>
      </c>
      <c r="EA12" s="32">
        <f>IFERROR(LN('2a) female mx'!AL12),"")</f>
        <v>-7.9316696779396301</v>
      </c>
      <c r="EB12" s="32">
        <f>IFERROR(LN('2a) female mx'!AM12),"")</f>
        <v>-8.087384159918555</v>
      </c>
      <c r="EC12" s="32">
        <f>IFERROR(LN('2a) female mx'!AN12),"")</f>
        <v>-7.9614522395389917</v>
      </c>
      <c r="ED12" s="32">
        <f>IFERROR(LN('2a) female mx'!AO12),"")</f>
        <v>-8.2306386881475291</v>
      </c>
      <c r="EE12" s="32">
        <f>IFERROR(LN('2a) female mx'!AP12),"")</f>
        <v>-8.088623209592976</v>
      </c>
      <c r="EF12" s="32">
        <f>IFERROR(LN('2a) female mx'!AQ12),"")</f>
        <v>-8.0885822738007604</v>
      </c>
      <c r="EG12" s="32">
        <f>IFERROR(LN('2a) female mx'!AR12),"")</f>
        <v>-8.3547919020574142</v>
      </c>
      <c r="EH12" s="32">
        <f>IFERROR(LN('2a) female mx'!AS12),"")</f>
        <v>-8.2325935428980266</v>
      </c>
      <c r="EI12" s="32">
        <f>IFERROR(LN('2a) female mx'!AT12),"")</f>
        <v>-8.2334929246337509</v>
      </c>
      <c r="EJ12" s="32">
        <f>IFERROR(LN('2a) female mx'!AU12),"")</f>
        <v>-7.908713903289029</v>
      </c>
      <c r="EK12" s="32">
        <f>IFERROR(LN('2a) female mx'!AV12),"")</f>
        <v>-8.0911171294039494</v>
      </c>
      <c r="EL12" s="32">
        <f>IFERROR(LN('2a) female mx'!AW12),"")</f>
        <v>-8.0261395572221943</v>
      </c>
      <c r="EM12" s="32">
        <f>IFERROR(LN('2a) female mx'!AX12),"")</f>
        <v>-8.0904738028731344</v>
      </c>
      <c r="EN12" s="32">
        <f>IFERROR(LN('2a) female mx'!AY12),"")</f>
        <v>-8.1601814560757688</v>
      </c>
      <c r="EO12" s="32">
        <f>IFERROR(LN('2a) female mx'!AZ12),"")</f>
        <v>-8.1250442013746458</v>
      </c>
      <c r="EP12" s="32">
        <f>IFERROR(LN('2a) female mx'!BA12),"")</f>
        <v>-8.4495004947437415</v>
      </c>
      <c r="EQ12" s="32">
        <f>IFERROR(LN('2a) female mx'!BB12),"")</f>
        <v>-8.4038717788100605</v>
      </c>
      <c r="ER12" s="32">
        <f>IFERROR(LN('2a) female mx'!BC12),"")</f>
        <v>-8.6051328411311001</v>
      </c>
      <c r="ES12" s="32">
        <f>IFERROR(LN('2a) female mx'!BD12),"")</f>
        <v>-8.3188438735450863</v>
      </c>
      <c r="ET12" s="32">
        <f>IFERROR(LN('2a) female mx'!BE12),"")</f>
        <v>-8.5015210220219419</v>
      </c>
      <c r="EU12" s="32">
        <f>IFERROR(LN('2a) female mx'!BF12),"")</f>
        <v>-8.3632562568597724</v>
      </c>
      <c r="EV12" s="32">
        <f>IFERROR(LN('2a) female mx'!BG12),"")</f>
        <v>-8.4543395991947055</v>
      </c>
      <c r="EW12" s="32">
        <f>IFERROR(LN('2a) female mx'!BH12),"")</f>
        <v>-8.1328229787143069</v>
      </c>
      <c r="EX12" s="32">
        <f>IFERROR(LN('2a) female mx'!BI12),"")</f>
        <v>-8.3651410327899942</v>
      </c>
      <c r="EY12" s="32">
        <f>IFERROR(LN('2a) female mx'!BJ12),"")</f>
        <v>-8.6679178410313007</v>
      </c>
      <c r="EZ12" s="32">
        <f>IFERROR(LN('2a) female mx'!BK12),"")</f>
        <v>-8.7286385853179542</v>
      </c>
      <c r="FA12" s="32">
        <f>IFERROR(LN('2a) female mx'!BL12),"")</f>
        <v>-8.8624127725091189</v>
      </c>
      <c r="FB12" s="32">
        <f>IFERROR(LN('2a) female mx'!BM12),"")</f>
        <v>-8.5578955998389912</v>
      </c>
      <c r="FC12" s="32">
        <f>IFERROR(LN('2a) female mx'!BN12),"")</f>
        <v>-8.9365864913812185</v>
      </c>
      <c r="FD12" s="32">
        <f>IFERROR(LN('2a) female mx'!BO12),"")</f>
        <v>-8.5585018043606453</v>
      </c>
      <c r="FE12" s="32">
        <f>IFERROR(LN('2a) female mx'!BP12),"")</f>
        <v>-8.6696769364608794</v>
      </c>
      <c r="FF12" s="32">
        <f>IFERROR(LN('2a) female mx'!BQ12),"")</f>
        <v>-8.7308418081686465</v>
      </c>
      <c r="FG12" s="32">
        <f>IFERROR(LN('2a) female mx'!BR12),"")</f>
        <v>-9.2005324309850973</v>
      </c>
      <c r="FH12" s="32">
        <f>IFERROR(LN('2a) female mx'!BS12),"")</f>
        <v>-8.8647668439657661</v>
      </c>
      <c r="FI12" s="32">
        <f>IFERROR(LN('2a) female mx'!BT12),"")</f>
        <v>-8.9400900944845674</v>
      </c>
      <c r="FJ12" s="32">
        <f>IFERROR(LN('2a) female mx'!BU12),"")</f>
        <v>-8.5604795154018714</v>
      </c>
      <c r="FK12" s="32">
        <f>IFERROR(LN('2a) female mx'!BV12),"")</f>
        <v>-9.2031747601912706</v>
      </c>
      <c r="FL12" s="32">
        <f>IFERROR(LN('2a) female mx'!BW12),"")</f>
        <v>-9.1077991108063561</v>
      </c>
      <c r="FM12" s="32">
        <f>IFERROR(LN('2a) female mx'!BX12),"")</f>
        <v>-8.7333121277934822</v>
      </c>
      <c r="FN12" s="32">
        <f>IFERROR(LN('2a) female mx'!BY12),"")</f>
        <v>-9.0211754527002199</v>
      </c>
      <c r="FO12" s="32">
        <f>IFERROR(LN('2a) female mx'!BZ12),"")</f>
        <v>-9.4266808346706537</v>
      </c>
      <c r="FP12" s="32">
        <f>IFERROR(LN('2a) female mx'!CA12),"")</f>
        <v>-9.2041210721622662</v>
      </c>
      <c r="FQ12" s="32">
        <f>IFERROR(LN('2a) female mx'!CB12),"")</f>
        <v>-9.560217261413916</v>
      </c>
      <c r="FR12" s="32">
        <f>IFERROR(LN('2a) female mx'!CC12),"")</f>
        <v>-9.5608714811544253</v>
      </c>
      <c r="FS12" s="32">
        <f>IFERROR(LN('2a) female mx'!CD12),"")</f>
        <v>-9.1092987990718104</v>
      </c>
      <c r="FT12" s="32">
        <f>IFERROR(LN('2a) female mx'!CE12),"")</f>
        <v>-9.2043524802816989</v>
      </c>
      <c r="FU12" s="32">
        <f>IFERROR(LN('2a) female mx'!CF12),"")</f>
        <v>-9.561364379406065</v>
      </c>
      <c r="FV12" s="32">
        <f>IFERROR(LN('2a) female mx'!CG12),"")</f>
        <v>-9.4279787978559018</v>
      </c>
      <c r="FW12" s="32">
        <f>IFERROR(LN('2a) female mx'!CH12),"")</f>
        <v>-9.3097482055245848</v>
      </c>
      <c r="FX12" s="32">
        <f>IFERROR(LN('2a) female mx'!CI12),"")</f>
        <v>-9.7156910354619033</v>
      </c>
      <c r="FY12" s="32">
        <f>IFERROR(LN('2a) female mx'!CJ12),"")</f>
        <v>-9.2052876283395317</v>
      </c>
      <c r="FZ12" s="32">
        <f>IFERROR(LN('2a) female mx'!CK12),"")</f>
        <v>-9.205558959219152</v>
      </c>
      <c r="GA12" s="32">
        <f>IFERROR(LN('2a) female mx'!CL12),"")</f>
        <v>-9.2056996203265875</v>
      </c>
      <c r="GB12" s="32">
        <f>IFERROR(LN('2a) female mx'!CM12),"")</f>
        <v>-9.1105551942878904</v>
      </c>
      <c r="GC12" s="32">
        <f>IFERROR(LN('2a) female mx'!CN12),"")</f>
        <v>-9.3111756642374797</v>
      </c>
      <c r="GD12" s="12" t="str">
        <f>IFERROR(LN('2a) female mx'!CO12),"")</f>
        <v/>
      </c>
    </row>
    <row r="13" spans="1:186" x14ac:dyDescent="0.25">
      <c r="A13" s="31">
        <f>'2a) male mx'!A13</f>
        <v>10</v>
      </c>
      <c r="B13" s="32">
        <f>LN('2a) male mx'!B13)</f>
        <v>-6.4939387277849141</v>
      </c>
      <c r="C13" s="32">
        <f>LN('2a) male mx'!C13)</f>
        <v>-6.552167655783812</v>
      </c>
      <c r="D13" s="32">
        <f>LN('2a) male mx'!D13)</f>
        <v>-6.5291644374025264</v>
      </c>
      <c r="E13" s="32">
        <f>LN('2a) male mx'!E13)</f>
        <v>-6.7082985610656873</v>
      </c>
      <c r="F13" s="32">
        <f>LN('2a) male mx'!F13)</f>
        <v>-6.6036596684875644</v>
      </c>
      <c r="G13" s="32">
        <f>LN('2a) male mx'!G13)</f>
        <v>-6.593104806298637</v>
      </c>
      <c r="H13" s="32">
        <f>LN('2a) male mx'!H13)</f>
        <v>-6.486089501967367</v>
      </c>
      <c r="I13" s="32">
        <f>LN('2a) male mx'!I13)</f>
        <v>-6.4807126121757328</v>
      </c>
      <c r="J13" s="32">
        <f>LN('2a) male mx'!J13)</f>
        <v>-6.6877974373756528</v>
      </c>
      <c r="K13" s="32">
        <f>LN('2a) male mx'!K13)</f>
        <v>-6.7591522664648256</v>
      </c>
      <c r="L13" s="32">
        <f>LN('2a) male mx'!L13)</f>
        <v>-6.6452360438296241</v>
      </c>
      <c r="M13" s="32">
        <f>LN('2a) male mx'!M13)</f>
        <v>-6.7695829603359083</v>
      </c>
      <c r="N13" s="32">
        <f>LN('2a) male mx'!N13)</f>
        <v>-6.7621941463537523</v>
      </c>
      <c r="O13" s="32">
        <f>LN('2a) male mx'!O13)</f>
        <v>-6.6095486841941389</v>
      </c>
      <c r="P13" s="32">
        <f>LN('2a) male mx'!P13)</f>
        <v>-6.7892451933746933</v>
      </c>
      <c r="Q13" s="32">
        <f>LN('2a) male mx'!Q13)</f>
        <v>-6.6214486043230405</v>
      </c>
      <c r="R13" s="32">
        <f>LN('2a) male mx'!R13)</f>
        <v>-6.7649214936953008</v>
      </c>
      <c r="S13" s="32">
        <f>LN('2a) male mx'!S13)</f>
        <v>-6.7277952173765332</v>
      </c>
      <c r="T13" s="32">
        <f>LN('2a) male mx'!T13)</f>
        <v>-7.1564918058980069</v>
      </c>
      <c r="U13" s="32">
        <f>LN('2a) male mx'!U13)</f>
        <v>-6.7566389815821735</v>
      </c>
      <c r="V13" s="32">
        <f>LN('2a) male mx'!V13)</f>
        <v>-6.5622835774732113</v>
      </c>
      <c r="W13" s="32">
        <f>LN('2a) male mx'!W13)</f>
        <v>-6.8115918226195307</v>
      </c>
      <c r="X13" s="32">
        <f>LN('2a) male mx'!X13)</f>
        <v>-6.4714451797770831</v>
      </c>
      <c r="Y13" s="32">
        <f>LN('2a) male mx'!Y13)</f>
        <v>-7.115661247828748</v>
      </c>
      <c r="Z13" s="32">
        <f>LN('2a) male mx'!Z13)</f>
        <v>-6.99782185001024</v>
      </c>
      <c r="AA13" s="32">
        <f>LN('2a) male mx'!AA13)</f>
        <v>-7.457803364151629</v>
      </c>
      <c r="AB13" s="32">
        <f>LN('2a) male mx'!AB13)</f>
        <v>-7.4239716099002546</v>
      </c>
      <c r="AC13" s="32">
        <f>LN('2a) male mx'!AC13)</f>
        <v>-7.2646413946524007</v>
      </c>
      <c r="AD13" s="32">
        <f>LN('2a) male mx'!AD13)</f>
        <v>-7.2833337533401021</v>
      </c>
      <c r="AE13" s="32">
        <f>LN('2a) male mx'!AE13)</f>
        <v>-7.0183289268090352</v>
      </c>
      <c r="AF13" s="32">
        <f>LN('2a) male mx'!AF13)</f>
        <v>-7.2388143400447289</v>
      </c>
      <c r="AG13" s="32">
        <f>LN('2a) male mx'!AG13)</f>
        <v>-7.3158003893536883</v>
      </c>
      <c r="AH13" s="32">
        <f>LN('2a) male mx'!AH13)</f>
        <v>-7.3170567687585848</v>
      </c>
      <c r="AI13" s="32">
        <f>LN('2a) male mx'!AI13)</f>
        <v>-7.5258472933795852</v>
      </c>
      <c r="AJ13" s="32">
        <f>LN('2a) male mx'!AJ13)</f>
        <v>-7.6715421224715197</v>
      </c>
      <c r="AK13" s="32">
        <f>LN('2a) male mx'!AK13)</f>
        <v>-7.6515025789567535</v>
      </c>
      <c r="AL13" s="32">
        <f>LN('2a) male mx'!AL13)</f>
        <v>-7.5874708208606139</v>
      </c>
      <c r="AM13" s="32">
        <f>LN('2a) male mx'!AM13)</f>
        <v>-7.631426505350273</v>
      </c>
      <c r="AN13" s="32">
        <f>LN('2a) male mx'!AN13)</f>
        <v>-7.7189903582837163</v>
      </c>
      <c r="AO13" s="32">
        <f>LN('2a) male mx'!AO13)</f>
        <v>-7.8451274898356029</v>
      </c>
      <c r="AP13" s="32">
        <f>LN('2a) male mx'!AP13)</f>
        <v>-7.7454459129144322</v>
      </c>
      <c r="AQ13" s="32">
        <f>LN('2a) male mx'!AQ13)</f>
        <v>-7.899174097436954</v>
      </c>
      <c r="AR13" s="32">
        <f>LN('2a) male mx'!AR13)</f>
        <v>-7.6341365899601783</v>
      </c>
      <c r="AS13" s="32">
        <f>LN('2a) male mx'!AS13)</f>
        <v>-7.7960785417722382</v>
      </c>
      <c r="AT13" s="32">
        <f>LN('2a) male mx'!AT13)</f>
        <v>-7.7012618540512126</v>
      </c>
      <c r="AU13" s="32">
        <f>LN('2a) male mx'!AU13)</f>
        <v>-7.874723710398805</v>
      </c>
      <c r="AV13" s="32">
        <f>LN('2a) male mx'!AV13)</f>
        <v>-7.8749086719941124</v>
      </c>
      <c r="AW13" s="32">
        <f>LN('2a) male mx'!AW13)</f>
        <v>-7.8228196181184071</v>
      </c>
      <c r="AX13" s="32">
        <f>LN('2a) male mx'!AX13)</f>
        <v>-7.9019222709118697</v>
      </c>
      <c r="AY13" s="32">
        <f>LN('2a) male mx'!AY13)</f>
        <v>-7.8472175699268183</v>
      </c>
      <c r="AZ13" s="32">
        <f>LN('2a) male mx'!AZ13)</f>
        <v>-7.9601798964093549</v>
      </c>
      <c r="BA13" s="32">
        <f>LN('2a) male mx'!BA13)</f>
        <v>-7.961421476145377</v>
      </c>
      <c r="BB13" s="32">
        <f>LN('2a) male mx'!BB13)</f>
        <v>-8.0230812788265382</v>
      </c>
      <c r="BC13" s="32">
        <f>LN('2a) male mx'!BC13)</f>
        <v>-8.0875480893063401</v>
      </c>
      <c r="BD13" s="32">
        <f>LN('2a) male mx'!BD13)</f>
        <v>-8.0261497699012345</v>
      </c>
      <c r="BE13" s="32">
        <f>LN('2a) male mx'!BE13)</f>
        <v>-8.314587291319576</v>
      </c>
      <c r="BF13" s="32">
        <f>LN('2a) male mx'!BF13)</f>
        <v>-8.1618337084098727</v>
      </c>
      <c r="BG13" s="32">
        <f>LN('2a) male mx'!BG13)</f>
        <v>-8.3169011279676415</v>
      </c>
      <c r="BH13" s="32">
        <f>LN('2a) male mx'!BH13)</f>
        <v>-7.999622649523765</v>
      </c>
      <c r="BI13" s="32">
        <f>LN('2a) male mx'!BI13)</f>
        <v>-8.062986708271012</v>
      </c>
      <c r="BJ13" s="32">
        <f>LN('2a) male mx'!BJ13)</f>
        <v>-8.0954767427220222</v>
      </c>
      <c r="BK13" s="32">
        <f>LN('2a) male mx'!BK13)</f>
        <v>-8.0958933734052767</v>
      </c>
      <c r="BL13" s="32">
        <f>LN('2a) male mx'!BL13)</f>
        <v>-8.3203568022640333</v>
      </c>
      <c r="BM13" s="32">
        <f>LN('2a) male mx'!BM13)</f>
        <v>-8.2027208757857526</v>
      </c>
      <c r="BN13" s="32">
        <f>LN('2a) male mx'!BN13)</f>
        <v>-8.1658407922655734</v>
      </c>
      <c r="BO13" s="32">
        <f>LN('2a) male mx'!BO13)</f>
        <v>-8.5037938194531204</v>
      </c>
      <c r="BP13" s="32">
        <f>LN('2a) male mx'!BP13)</f>
        <v>-8.1322251955600695</v>
      </c>
      <c r="BQ13" s="32">
        <f>LN('2a) male mx'!BQ13)</f>
        <v>-8.2048388765369822</v>
      </c>
      <c r="BR13" s="32">
        <f>LN('2a) male mx'!BR13)</f>
        <v>-8.4093143559360577</v>
      </c>
      <c r="BS13" s="32">
        <f>LN('2a) male mx'!BS13)</f>
        <v>-8.7285171659251048</v>
      </c>
      <c r="BT13" s="32">
        <f>LN('2a) male mx'!BT13)</f>
        <v>-8.6693637608577294</v>
      </c>
      <c r="BU13" s="32">
        <f>LN('2a) male mx'!BU13)</f>
        <v>-8.7943045906423016</v>
      </c>
      <c r="BV13" s="32">
        <f>LN('2a) male mx'!BV13)</f>
        <v>-8.367890884140385</v>
      </c>
      <c r="BW13" s="32">
        <f>LN('2a) male mx'!BW13)</f>
        <v>-8.4593370552330587</v>
      </c>
      <c r="BX13" s="32">
        <f>LN('2a) male mx'!BX13)</f>
        <v>-8.8650998056631138</v>
      </c>
      <c r="BY13" s="32">
        <f>LN('2a) male mx'!BY13)</f>
        <v>-8.8651098936810708</v>
      </c>
      <c r="BZ13" s="32">
        <f>LN('2a) male mx'!BZ13)</f>
        <v>-9.0197749275263348</v>
      </c>
      <c r="CA13" s="32">
        <f>LN('2a) male mx'!CA13)</f>
        <v>-8.5091711003133259</v>
      </c>
      <c r="CB13" s="32">
        <f>LN('2a) male mx'!CB13)</f>
        <v>-8.8654225717714397</v>
      </c>
      <c r="CC13" s="32">
        <f>LN('2a) male mx'!CC13)</f>
        <v>-8.8663398689341779</v>
      </c>
      <c r="CD13" s="32">
        <f>LN('2a) male mx'!CD13)</f>
        <v>-9.0202688617221671</v>
      </c>
      <c r="CE13" s="32">
        <f>LN('2a) male mx'!CE13)</f>
        <v>-8.5611345262581615</v>
      </c>
      <c r="CF13" s="32">
        <f>LN('2a) male mx'!CF13)</f>
        <v>-9.3084798787906671</v>
      </c>
      <c r="CG13" s="32">
        <f>LN('2a) male mx'!CG13)</f>
        <v>-9.0209539174601066</v>
      </c>
      <c r="CH13" s="32">
        <f>LN('2a) male mx'!CH13)</f>
        <v>-9.4263283833682223</v>
      </c>
      <c r="CI13" s="32">
        <f>LN('2a) male mx'!CI13)</f>
        <v>-9.8966995661965811</v>
      </c>
      <c r="CJ13" s="32">
        <f>LN('2a) male mx'!CJ13)</f>
        <v>-9.2041110097248424</v>
      </c>
      <c r="CK13" s="32">
        <f>LN('2a) male mx'!CK13)</f>
        <v>-8.9417316514113629</v>
      </c>
      <c r="CL13" s="32">
        <f>LN('2a) male mx'!CL13)</f>
        <v>-9.0218196399394071</v>
      </c>
      <c r="CM13" s="32">
        <f>LN('2a) male mx'!CM13)</f>
        <v>-9.2040606960188747</v>
      </c>
      <c r="CN13" s="32">
        <f>LN('2a) male mx'!CN13)</f>
        <v>-9.3102309547909776</v>
      </c>
      <c r="CP13" s="31">
        <f t="shared" si="2"/>
        <v>10</v>
      </c>
      <c r="CQ13" s="32">
        <f>IFERROR(LN('2a) female mx'!B13),"")</f>
        <v>-6.6923417298227683</v>
      </c>
      <c r="CR13" s="32">
        <f>IFERROR(LN('2a) female mx'!C13),"")</f>
        <v>-6.7503017501375133</v>
      </c>
      <c r="CS13" s="32">
        <f>IFERROR(LN('2a) female mx'!D13),"")</f>
        <v>-6.6690695629802459</v>
      </c>
      <c r="CT13" s="32">
        <f>IFERROR(LN('2a) female mx'!E13),"")</f>
        <v>-7.063790258350795</v>
      </c>
      <c r="CU13" s="32">
        <f>IFERROR(LN('2a) female mx'!F13),"")</f>
        <v>-7.0583818994571699</v>
      </c>
      <c r="CV13" s="32">
        <f>IFERROR(LN('2a) female mx'!G13),"")</f>
        <v>-6.826819020395682</v>
      </c>
      <c r="CW13" s="32">
        <f>IFERROR(LN('2a) female mx'!H13),"")</f>
        <v>-7.0305878747470691</v>
      </c>
      <c r="CX13" s="32">
        <f>IFERROR(LN('2a) female mx'!I13),"")</f>
        <v>-6.9940894659460371</v>
      </c>
      <c r="CY13" s="32">
        <f>IFERROR(LN('2a) female mx'!J13),"")</f>
        <v>-6.7797181989034581</v>
      </c>
      <c r="CZ13" s="32">
        <f>IFERROR(LN('2a) female mx'!K13),"")</f>
        <v>-7.102600895165339</v>
      </c>
      <c r="DA13" s="32">
        <f>IFERROR(LN('2a) female mx'!L13),"")</f>
        <v>-7.1131685477162607</v>
      </c>
      <c r="DB13" s="32">
        <f>IFERROR(LN('2a) female mx'!M13),"")</f>
        <v>-7.0748362863598064</v>
      </c>
      <c r="DC13" s="32">
        <f>IFERROR(LN('2a) female mx'!N13),"")</f>
        <v>-7.0999319602694033</v>
      </c>
      <c r="DD13" s="32">
        <f>IFERROR(LN('2a) female mx'!O13),"")</f>
        <v>-6.9522292635282827</v>
      </c>
      <c r="DE13" s="32">
        <f>IFERROR(LN('2a) female mx'!P13),"")</f>
        <v>-7.1123433211288747</v>
      </c>
      <c r="DF13" s="32">
        <f>IFERROR(LN('2a) female mx'!Q13),"")</f>
        <v>-7.0349556791235681</v>
      </c>
      <c r="DG13" s="32">
        <f>IFERROR(LN('2a) female mx'!R13),"")</f>
        <v>-7.1969028263965207</v>
      </c>
      <c r="DH13" s="32">
        <f>IFERROR(LN('2a) female mx'!S13),"")</f>
        <v>-7.0303521065538801</v>
      </c>
      <c r="DI13" s="32">
        <f>IFERROR(LN('2a) female mx'!T13),"")</f>
        <v>-7.4910086230987334</v>
      </c>
      <c r="DJ13" s="32">
        <f>IFERROR(LN('2a) female mx'!U13),"")</f>
        <v>-7.2715246945087104</v>
      </c>
      <c r="DK13" s="32">
        <f>IFERROR(LN('2a) female mx'!V13),"")</f>
        <v>-7.2698910430405617</v>
      </c>
      <c r="DL13" s="32">
        <f>IFERROR(LN('2a) female mx'!W13),"")</f>
        <v>-7.2700808944296842</v>
      </c>
      <c r="DM13" s="32">
        <f>IFERROR(LN('2a) female mx'!X13),"")</f>
        <v>-7.0418806216894065</v>
      </c>
      <c r="DN13" s="32">
        <f>IFERROR(LN('2a) female mx'!Y13),"")</f>
        <v>-7.2663321444641902</v>
      </c>
      <c r="DO13" s="32">
        <f>IFERROR(LN('2a) female mx'!Z13),"")</f>
        <v>-7.3802142248029368</v>
      </c>
      <c r="DP13" s="32">
        <f>IFERROR(LN('2a) female mx'!AA13),"")</f>
        <v>-7.4485002502489408</v>
      </c>
      <c r="DQ13" s="32">
        <f>IFERROR(LN('2a) female mx'!AB13),"")</f>
        <v>-7.5459233302353033</v>
      </c>
      <c r="DR13" s="32">
        <f>IFERROR(LN('2a) female mx'!AC13),"")</f>
        <v>-7.9535044142275764</v>
      </c>
      <c r="DS13" s="32">
        <f>IFERROR(LN('2a) female mx'!AD13),"")</f>
        <v>-7.8441272371110751</v>
      </c>
      <c r="DT13" s="32">
        <f>IFERROR(LN('2a) female mx'!AE13),"")</f>
        <v>-7.4391623804283586</v>
      </c>
      <c r="DU13" s="32">
        <f>IFERROR(LN('2a) female mx'!AF13),"")</f>
        <v>-7.5688440358481932</v>
      </c>
      <c r="DV13" s="32">
        <f>IFERROR(LN('2a) female mx'!AG13),"")</f>
        <v>-7.4754268435310314</v>
      </c>
      <c r="DW13" s="32">
        <f>IFERROR(LN('2a) female mx'!AH13),"")</f>
        <v>-8.1159690775653281</v>
      </c>
      <c r="DX13" s="32">
        <f>IFERROR(LN('2a) female mx'!AI13),"")</f>
        <v>-7.9020353297179868</v>
      </c>
      <c r="DY13" s="32">
        <f>IFERROR(LN('2a) female mx'!AJ13),"")</f>
        <v>-8.0516235882990088</v>
      </c>
      <c r="DZ13" s="32">
        <f>IFERROR(LN('2a) female mx'!AK13),"")</f>
        <v>-8.3081374394196459</v>
      </c>
      <c r="EA13" s="32">
        <f>IFERROR(LN('2a) female mx'!AL13),"")</f>
        <v>-7.7977533689013683</v>
      </c>
      <c r="EB13" s="32">
        <f>IFERROR(LN('2a) female mx'!AM13),"")</f>
        <v>-7.824666331238328</v>
      </c>
      <c r="EC13" s="32">
        <f>IFERROR(LN('2a) female mx'!AN13),"")</f>
        <v>-8.2294085496018354</v>
      </c>
      <c r="ED13" s="32">
        <f>IFERROR(LN('2a) female mx'!AO13),"")</f>
        <v>-8.2303722865147559</v>
      </c>
      <c r="EE13" s="32">
        <f>IFERROR(LN('2a) female mx'!AP13),"")</f>
        <v>-8.0883161502974144</v>
      </c>
      <c r="EF13" s="32">
        <f>IFERROR(LN('2a) female mx'!AQ13),"")</f>
        <v>-8.6563257797794702</v>
      </c>
      <c r="EG13" s="32">
        <f>IFERROR(LN('2a) female mx'!AR13),"")</f>
        <v>-8.3990134861877905</v>
      </c>
      <c r="EH13" s="32">
        <f>IFERROR(LN('2a) female mx'!AS13),"")</f>
        <v>-8.3994022011827614</v>
      </c>
      <c r="EI13" s="32">
        <f>IFERROR(LN('2a) female mx'!AT13),"")</f>
        <v>-7.9947804940237086</v>
      </c>
      <c r="EJ13" s="32">
        <f>IFERROR(LN('2a) female mx'!AU13),"")</f>
        <v>-8.4008942811734286</v>
      </c>
      <c r="EK13" s="32">
        <f>IFERROR(LN('2a) female mx'!AV13),"")</f>
        <v>-8.7840345979961665</v>
      </c>
      <c r="EL13" s="32">
        <f>IFERROR(LN('2a) female mx'!AW13),"")</f>
        <v>-8.1957372730548634</v>
      </c>
      <c r="EM13" s="32">
        <f>IFERROR(LN('2a) female mx'!AX13),"")</f>
        <v>-8.6010542409608277</v>
      </c>
      <c r="EN13" s="32">
        <f>IFERROR(LN('2a) female mx'!AY13),"")</f>
        <v>-8.1247991796532659</v>
      </c>
      <c r="EO13" s="32">
        <f>IFERROR(LN('2a) female mx'!AZ13),"")</f>
        <v>-8.6017283569751601</v>
      </c>
      <c r="EP13" s="32">
        <f>IFERROR(LN('2a) female mx'!BA13),"")</f>
        <v>-8.274912691192819</v>
      </c>
      <c r="EQ13" s="32">
        <f>IFERROR(LN('2a) female mx'!BB13),"")</f>
        <v>-8.5502665054609626</v>
      </c>
      <c r="ER13" s="32">
        <f>IFERROR(LN('2a) female mx'!BC13),"")</f>
        <v>-8.4507837147832561</v>
      </c>
      <c r="ES13" s="32">
        <f>IFERROR(LN('2a) female mx'!BD13),"")</f>
        <v>-8.5009418508301877</v>
      </c>
      <c r="ET13" s="32">
        <f>IFERROR(LN('2a) female mx'!BE13),"")</f>
        <v>-8.5013178422579472</v>
      </c>
      <c r="EU13" s="32">
        <f>IFERROR(LN('2a) female mx'!BF13),"")</f>
        <v>-8.6081707667066105</v>
      </c>
      <c r="EV13" s="32">
        <f>IFERROR(LN('2a) female mx'!BG13),"")</f>
        <v>-8.6082924977217949</v>
      </c>
      <c r="EW13" s="32">
        <f>IFERROR(LN('2a) female mx'!BH13),"")</f>
        <v>-8.6095089935532556</v>
      </c>
      <c r="EX13" s="32">
        <f>IFERROR(LN('2a) female mx'!BI13),"")</f>
        <v>-8.4558900656585312</v>
      </c>
      <c r="EY13" s="32">
        <f>IFERROR(LN('2a) female mx'!BJ13),"")</f>
        <v>-8.5052116991506512</v>
      </c>
      <c r="EZ13" s="32">
        <f>IFERROR(LN('2a) female mx'!BK13),"")</f>
        <v>-8.7930202702958695</v>
      </c>
      <c r="FA13" s="32">
        <f>IFERROR(LN('2a) female mx'!BL13),"")</f>
        <v>-8.7287296401886945</v>
      </c>
      <c r="FB13" s="32">
        <f>IFERROR(LN('2a) female mx'!BM13),"")</f>
        <v>-8.7941125531236448</v>
      </c>
      <c r="FC13" s="32">
        <f>IFERROR(LN('2a) female mx'!BN13),"")</f>
        <v>-8.9364549936215472</v>
      </c>
      <c r="FD13" s="32">
        <f>IFERROR(LN('2a) female mx'!BO13),"")</f>
        <v>-8.7947188617836325</v>
      </c>
      <c r="FE13" s="32">
        <f>IFERROR(LN('2a) female mx'!BP13),"")</f>
        <v>-8.9377893987204597</v>
      </c>
      <c r="FF13" s="32">
        <f>IFERROR(LN('2a) female mx'!BQ13),"")</f>
        <v>-9.1053989604011623</v>
      </c>
      <c r="FG13" s="32">
        <f>IFERROR(LN('2a) female mx'!BR13),"")</f>
        <v>-8.7303975118156742</v>
      </c>
      <c r="FH13" s="32">
        <f>IFERROR(LN('2a) female mx'!BS13),"")</f>
        <v>-9.1058027499717156</v>
      </c>
      <c r="FI13" s="32">
        <f>IFERROR(LN('2a) female mx'!BT13),"")</f>
        <v>-8.9399590566648488</v>
      </c>
      <c r="FJ13" s="32">
        <f>IFERROR(LN('2a) female mx'!BU13),"")</f>
        <v>-9.3075527817972876</v>
      </c>
      <c r="FK13" s="32">
        <f>IFERROR(LN('2a) female mx'!BV13),"")</f>
        <v>-8.8665816533039958</v>
      </c>
      <c r="FL13" s="32">
        <f>IFERROR(LN('2a) female mx'!BW13),"")</f>
        <v>-8.6723400135843907</v>
      </c>
      <c r="FM13" s="32">
        <f>IFERROR(LN('2a) female mx'!BX13),"")</f>
        <v>-8.9408054597543689</v>
      </c>
      <c r="FN13" s="32">
        <f>IFERROR(LN('2a) female mx'!BY13),"")</f>
        <v>-8.6727227520829864</v>
      </c>
      <c r="FO13" s="32">
        <f>IFERROR(LN('2a) female mx'!BZ13),"")</f>
        <v>-9.3088122151180865</v>
      </c>
      <c r="FP13" s="32">
        <f>IFERROR(LN('2a) female mx'!CA13),"")</f>
        <v>-9.1087052317146711</v>
      </c>
      <c r="FQ13" s="32">
        <f>IFERROR(LN('2a) female mx'!CB13),"")</f>
        <v>-9.7143024957207711</v>
      </c>
      <c r="FR13" s="32">
        <f>IFERROR(LN('2a) female mx'!CC13),"")</f>
        <v>-9.1087957986638344</v>
      </c>
      <c r="FS13" s="32">
        <f>IFERROR(LN('2a) female mx'!CD13),"")</f>
        <v>-9.897675696371099</v>
      </c>
      <c r="FT13" s="32">
        <f>IFERROR(LN('2a) female mx'!CE13),"")</f>
        <v>-9.3096174208161475</v>
      </c>
      <c r="FU13" s="32">
        <f>IFERROR(LN('2a) female mx'!CF13),"")</f>
        <v>-9.5612939802427803</v>
      </c>
      <c r="FV13" s="32">
        <f>IFERROR(LN('2a) female mx'!CG13),"")</f>
        <v>-9.3101102893207646</v>
      </c>
      <c r="FW13" s="32">
        <f>IFERROR(LN('2a) female mx'!CH13),"")</f>
        <v>-9.7151378630038323</v>
      </c>
      <c r="FX13" s="32">
        <f>IFERROR(LN('2a) female mx'!CI13),"")</f>
        <v>-9.8979572887780094</v>
      </c>
      <c r="FY13" s="32">
        <f>IFERROR(LN('2a) female mx'!CJ13),"")</f>
        <v>-9.7160328436304262</v>
      </c>
      <c r="FZ13" s="32">
        <f>IFERROR(LN('2a) female mx'!CK13),"")</f>
        <v>-9.5621484921171991</v>
      </c>
      <c r="GA13" s="32">
        <f>IFERROR(LN('2a) female mx'!CL13),"")</f>
        <v>-9.0232675457567417</v>
      </c>
      <c r="GB13" s="32">
        <f>IFERROR(LN('2a) female mx'!CM13),"")</f>
        <v>-9.3111254362021878</v>
      </c>
      <c r="GC13" s="32">
        <f>IFERROR(LN('2a) female mx'!CN13),"")</f>
        <v>-9.1104045101817643</v>
      </c>
      <c r="GD13" s="12" t="str">
        <f>IFERROR(LN('2a) female mx'!CO13),"")</f>
        <v/>
      </c>
    </row>
    <row r="14" spans="1:186" x14ac:dyDescent="0.25">
      <c r="A14" s="31">
        <f>'2a) male mx'!A14</f>
        <v>11</v>
      </c>
      <c r="B14" s="32">
        <f>LN('2a) male mx'!B14)</f>
        <v>-6.16629936914652</v>
      </c>
      <c r="C14" s="32">
        <f>LN('2a) male mx'!C14)</f>
        <v>-6.6061281866534145</v>
      </c>
      <c r="D14" s="32">
        <f>LN('2a) male mx'!D14)</f>
        <v>-6.8155679956344866</v>
      </c>
      <c r="E14" s="32">
        <f>LN('2a) male mx'!E14)</f>
        <v>-6.707077075984297</v>
      </c>
      <c r="F14" s="32">
        <f>LN('2a) male mx'!F14)</f>
        <v>-6.731319121492886</v>
      </c>
      <c r="G14" s="32">
        <f>LN('2a) male mx'!G14)</f>
        <v>-6.5602134729908386</v>
      </c>
      <c r="H14" s="32">
        <f>LN('2a) male mx'!H14)</f>
        <v>-6.6316503761796799</v>
      </c>
      <c r="I14" s="32">
        <f>LN('2a) male mx'!I14)</f>
        <v>-6.6760260630601485</v>
      </c>
      <c r="J14" s="32">
        <f>LN('2a) male mx'!J14)</f>
        <v>-6.7132352986997486</v>
      </c>
      <c r="K14" s="32">
        <f>LN('2a) male mx'!K14)</f>
        <v>-6.8058745406503505</v>
      </c>
      <c r="L14" s="32">
        <f>LN('2a) male mx'!L14)</f>
        <v>-6.6690570565419582</v>
      </c>
      <c r="M14" s="32">
        <f>LN('2a) male mx'!M14)</f>
        <v>-6.7591263631546523</v>
      </c>
      <c r="N14" s="32">
        <f>LN('2a) male mx'!N14)</f>
        <v>-6.8182273691943918</v>
      </c>
      <c r="O14" s="32">
        <f>LN('2a) male mx'!O14)</f>
        <v>-6.904087269731165</v>
      </c>
      <c r="P14" s="32">
        <f>LN('2a) male mx'!P14)</f>
        <v>-6.5667422140357905</v>
      </c>
      <c r="Q14" s="32">
        <f>LN('2a) male mx'!Q14)</f>
        <v>-6.7865395727333118</v>
      </c>
      <c r="R14" s="32">
        <f>LN('2a) male mx'!R14)</f>
        <v>-7.0766057044679576</v>
      </c>
      <c r="S14" s="32">
        <f>LN('2a) male mx'!S14)</f>
        <v>-6.9018977314660281</v>
      </c>
      <c r="T14" s="32">
        <f>LN('2a) male mx'!T14)</f>
        <v>-6.8509123234013893</v>
      </c>
      <c r="U14" s="32">
        <f>LN('2a) male mx'!U14)</f>
        <v>-6.8721761745384535</v>
      </c>
      <c r="V14" s="32">
        <f>LN('2a) male mx'!V14)</f>
        <v>-6.8691483980138832</v>
      </c>
      <c r="W14" s="32">
        <f>LN('2a) male mx'!W14)</f>
        <v>-6.7912482146422928</v>
      </c>
      <c r="X14" s="32">
        <f>LN('2a) male mx'!X14)</f>
        <v>-6.9360596940407726</v>
      </c>
      <c r="Y14" s="32">
        <f>LN('2a) male mx'!Y14)</f>
        <v>-6.8838374950005141</v>
      </c>
      <c r="Z14" s="32">
        <f>LN('2a) male mx'!Z14)</f>
        <v>-7.068398066910393</v>
      </c>
      <c r="AA14" s="32">
        <f>LN('2a) male mx'!AA14)</f>
        <v>-7.0949856538660852</v>
      </c>
      <c r="AB14" s="32">
        <f>LN('2a) male mx'!AB14)</f>
        <v>-7.2767240402866813</v>
      </c>
      <c r="AC14" s="32">
        <f>LN('2a) male mx'!AC14)</f>
        <v>-7.2491209852120289</v>
      </c>
      <c r="AD14" s="32">
        <f>LN('2a) male mx'!AD14)</f>
        <v>-7.195604004213239</v>
      </c>
      <c r="AE14" s="32">
        <f>LN('2a) male mx'!AE14)</f>
        <v>-7.4646088138483693</v>
      </c>
      <c r="AF14" s="32">
        <f>LN('2a) male mx'!AF14)</f>
        <v>-7.6011107711770407</v>
      </c>
      <c r="AG14" s="32">
        <f>LN('2a) male mx'!AG14)</f>
        <v>-7.5228369625652336</v>
      </c>
      <c r="AH14" s="32">
        <f>LN('2a) male mx'!AH14)</f>
        <v>-7.4679890577400707</v>
      </c>
      <c r="AI14" s="32">
        <f>LN('2a) male mx'!AI14)</f>
        <v>-7.7877346613971365</v>
      </c>
      <c r="AJ14" s="32">
        <f>LN('2a) male mx'!AJ14)</f>
        <v>-7.2879750965490784</v>
      </c>
      <c r="AK14" s="32">
        <f>LN('2a) male mx'!AK14)</f>
        <v>-7.5478170546073162</v>
      </c>
      <c r="AL14" s="32">
        <f>LN('2a) male mx'!AL14)</f>
        <v>-7.5667560503050284</v>
      </c>
      <c r="AM14" s="32">
        <f>LN('2a) male mx'!AM14)</f>
        <v>-7.7675479241460765</v>
      </c>
      <c r="AN14" s="32">
        <f>LN('2a) male mx'!AN14)</f>
        <v>-7.5878947556016936</v>
      </c>
      <c r="AO14" s="32">
        <f>LN('2a) male mx'!AO14)</f>
        <v>-7.5702370452311971</v>
      </c>
      <c r="AP14" s="32">
        <f>LN('2a) male mx'!AP14)</f>
        <v>-7.7938135817791281</v>
      </c>
      <c r="AQ14" s="32">
        <f>LN('2a) male mx'!AQ14)</f>
        <v>-7.9559717032692365</v>
      </c>
      <c r="AR14" s="32">
        <f>LN('2a) male mx'!AR14)</f>
        <v>-7.7702592380615441</v>
      </c>
      <c r="AS14" s="32">
        <f>LN('2a) male mx'!AS14)</f>
        <v>-7.6778583566320586</v>
      </c>
      <c r="AT14" s="32">
        <f>LN('2a) male mx'!AT14)</f>
        <v>-7.7961402416025836</v>
      </c>
      <c r="AU14" s="32">
        <f>LN('2a) male mx'!AU14)</f>
        <v>-7.8743434040934712</v>
      </c>
      <c r="AV14" s="32">
        <f>LN('2a) male mx'!AV14)</f>
        <v>-8.1896608743644954</v>
      </c>
      <c r="AW14" s="32">
        <f>LN('2a) male mx'!AW14)</f>
        <v>-7.7247600310462134</v>
      </c>
      <c r="AX14" s="32">
        <f>LN('2a) male mx'!AX14)</f>
        <v>-7.847474667095538</v>
      </c>
      <c r="AY14" s="32">
        <f>LN('2a) male mx'!AY14)</f>
        <v>-7.9879309765985314</v>
      </c>
      <c r="AZ14" s="32">
        <f>LN('2a) male mx'!AZ14)</f>
        <v>-7.9026620603111377</v>
      </c>
      <c r="BA14" s="32">
        <f>LN('2a) male mx'!BA14)</f>
        <v>-7.773825311764397</v>
      </c>
      <c r="BB14" s="32">
        <f>LN('2a) male mx'!BB14)</f>
        <v>-7.7042381994515674</v>
      </c>
      <c r="BC14" s="32">
        <f>LN('2a) male mx'!BC14)</f>
        <v>-8.0872406996568014</v>
      </c>
      <c r="BD14" s="32">
        <f>LN('2a) male mx'!BD14)</f>
        <v>-7.9361954296732442</v>
      </c>
      <c r="BE14" s="32">
        <f>LN('2a) male mx'!BE14)</f>
        <v>-8.1250748248689941</v>
      </c>
      <c r="BF14" s="32">
        <f>LN('2a) male mx'!BF14)</f>
        <v>-8.0925452638912994</v>
      </c>
      <c r="BG14" s="32">
        <f>LN('2a) male mx'!BG14)</f>
        <v>-7.9682991315471741</v>
      </c>
      <c r="BH14" s="32">
        <f>LN('2a) male mx'!BH14)</f>
        <v>-8.0300637490085158</v>
      </c>
      <c r="BI14" s="32">
        <f>LN('2a) male mx'!BI14)</f>
        <v>-8.3186406215118662</v>
      </c>
      <c r="BJ14" s="32">
        <f>LN('2a) male mx'!BJ14)</f>
        <v>-8.3183458326649475</v>
      </c>
      <c r="BK14" s="32">
        <f>LN('2a) male mx'!BK14)</f>
        <v>-8.4523092137900466</v>
      </c>
      <c r="BL14" s="32">
        <f>LN('2a) male mx'!BL14)</f>
        <v>-8.4536598791725925</v>
      </c>
      <c r="BM14" s="32">
        <f>LN('2a) male mx'!BM14)</f>
        <v>-8.1660742130481871</v>
      </c>
      <c r="BN14" s="32">
        <f>LN('2a) male mx'!BN14)</f>
        <v>-8.2019292748330592</v>
      </c>
      <c r="BO14" s="32">
        <f>LN('2a) male mx'!BO14)</f>
        <v>-8.065280415286443</v>
      </c>
      <c r="BP14" s="32">
        <f>LN('2a) male mx'!BP14)</f>
        <v>-8.3211985830349331</v>
      </c>
      <c r="BQ14" s="32">
        <f>LN('2a) male mx'!BQ14)</f>
        <v>-8.5560039015014073</v>
      </c>
      <c r="BR14" s="32">
        <f>LN('2a) male mx'!BR14)</f>
        <v>-8.6097825012916829</v>
      </c>
      <c r="BS14" s="32">
        <f>LN('2a) male mx'!BS14)</f>
        <v>-8.6677255683678336</v>
      </c>
      <c r="BT14" s="32">
        <f>LN('2a) male mx'!BT14)</f>
        <v>-8.5579562368306075</v>
      </c>
      <c r="BU14" s="32">
        <f>LN('2a) male mx'!BU14)</f>
        <v>-8.5577439912718063</v>
      </c>
      <c r="BV14" s="32">
        <f>LN('2a) male mx'!BV14)</f>
        <v>-9.2006334115060397</v>
      </c>
      <c r="BW14" s="32">
        <f>LN('2a) male mx'!BW14)</f>
        <v>-8.5079203310281226</v>
      </c>
      <c r="BX14" s="32">
        <f>LN('2a) male mx'!BX14)</f>
        <v>-8.6136239552529013</v>
      </c>
      <c r="BY14" s="32">
        <f>LN('2a) male mx'!BY14)</f>
        <v>-8.4594682305642124</v>
      </c>
      <c r="BZ14" s="32">
        <f>LN('2a) male mx'!BZ14)</f>
        <v>-8.7319516861960071</v>
      </c>
      <c r="CA14" s="32">
        <f>LN('2a) male mx'!CA14)</f>
        <v>-9.3075326179661584</v>
      </c>
      <c r="CB14" s="32">
        <f>LN('2a) male mx'!CB14)</f>
        <v>-8.8652813744176466</v>
      </c>
      <c r="CC14" s="32">
        <f>LN('2a) male mx'!CC14)</f>
        <v>-8.614864218589684</v>
      </c>
      <c r="CD14" s="32">
        <f>LN('2a) male mx'!CD14)</f>
        <v>-9.307845111668426</v>
      </c>
      <c r="CE14" s="32">
        <f>LN('2a) male mx'!CE14)</f>
        <v>-9.5595323885166721</v>
      </c>
      <c r="CF14" s="32">
        <f>LN('2a) male mx'!CF14)</f>
        <v>-9.3083892224386169</v>
      </c>
      <c r="CG14" s="32">
        <f>LN('2a) male mx'!CG14)</f>
        <v>-9.1078494724026289</v>
      </c>
      <c r="CH14" s="32">
        <f>LN('2a) male mx'!CH14)</f>
        <v>-9.1077789654576655</v>
      </c>
      <c r="CI14" s="32">
        <f>LN('2a) male mx'!CI14)</f>
        <v>-9.0211452462390564</v>
      </c>
      <c r="CJ14" s="32">
        <f>LN('2a) male mx'!CJ14)</f>
        <v>-9.3093759271768217</v>
      </c>
      <c r="CK14" s="32">
        <f>LN('2a) male mx'!CK14)</f>
        <v>-9.2039801888235004</v>
      </c>
      <c r="CL14" s="32">
        <f>LN('2a) male mx'!CL14)</f>
        <v>-9.7148762567398883</v>
      </c>
      <c r="CM14" s="32">
        <f>LN('2a) male mx'!CM14)</f>
        <v>-9.5606501008473117</v>
      </c>
      <c r="CN14" s="32">
        <f>LN('2a) male mx'!CN14)</f>
        <v>-9.715620648686544</v>
      </c>
      <c r="CP14" s="31">
        <f t="shared" si="2"/>
        <v>11</v>
      </c>
      <c r="CQ14" s="32">
        <f>IFERROR(LN('2a) female mx'!B14),"")</f>
        <v>-6.7550877754345136</v>
      </c>
      <c r="CR14" s="32">
        <f>IFERROR(LN('2a) female mx'!C14),"")</f>
        <v>-6.7309374676757754</v>
      </c>
      <c r="CS14" s="32">
        <f>IFERROR(LN('2a) female mx'!D14),"")</f>
        <v>-6.5320409558449057</v>
      </c>
      <c r="CT14" s="32">
        <f>IFERROR(LN('2a) female mx'!E14),"")</f>
        <v>-6.9549966253045756</v>
      </c>
      <c r="CU14" s="32">
        <f>IFERROR(LN('2a) female mx'!F14),"")</f>
        <v>-7.0450934597951917</v>
      </c>
      <c r="CV14" s="32">
        <f>IFERROR(LN('2a) female mx'!G14),"")</f>
        <v>-7.0101291963347503</v>
      </c>
      <c r="CW14" s="32">
        <f>IFERROR(LN('2a) female mx'!H14),"")</f>
        <v>-6.9820534323858068</v>
      </c>
      <c r="CX14" s="32">
        <f>IFERROR(LN('2a) female mx'!I14),"")</f>
        <v>-6.7628753555143009</v>
      </c>
      <c r="CY14" s="32">
        <f>IFERROR(LN('2a) female mx'!J14),"")</f>
        <v>-6.8269263712451993</v>
      </c>
      <c r="CZ14" s="32">
        <f>IFERROR(LN('2a) female mx'!K14),"")</f>
        <v>-7.1017775946462391</v>
      </c>
      <c r="DA14" s="32">
        <f>IFERROR(LN('2a) female mx'!L14),"")</f>
        <v>-7.1521101099148714</v>
      </c>
      <c r="DB14" s="32">
        <f>IFERROR(LN('2a) female mx'!M14),"")</f>
        <v>-7.0993181906465459</v>
      </c>
      <c r="DC14" s="32">
        <f>IFERROR(LN('2a) female mx'!N14),"")</f>
        <v>-7.0863621389177833</v>
      </c>
      <c r="DD14" s="32">
        <f>IFERROR(LN('2a) female mx'!O14),"")</f>
        <v>-6.9624509248693842</v>
      </c>
      <c r="DE14" s="32">
        <f>IFERROR(LN('2a) female mx'!P14),"")</f>
        <v>-7.0608630871654201</v>
      </c>
      <c r="DF14" s="32">
        <f>IFERROR(LN('2a) female mx'!Q14),"")</f>
        <v>-7.1625089916178606</v>
      </c>
      <c r="DG14" s="32">
        <f>IFERROR(LN('2a) female mx'!R14),"")</f>
        <v>-7.0520562152316524</v>
      </c>
      <c r="DH14" s="32">
        <f>IFERROR(LN('2a) female mx'!S14),"")</f>
        <v>-7.3015062099077266</v>
      </c>
      <c r="DI14" s="32">
        <f>IFERROR(LN('2a) female mx'!T14),"")</f>
        <v>-7.0179224593899239</v>
      </c>
      <c r="DJ14" s="32">
        <f>IFERROR(LN('2a) female mx'!U14),"")</f>
        <v>-7.1563768957089993</v>
      </c>
      <c r="DK14" s="32">
        <f>IFERROR(LN('2a) female mx'!V14),"")</f>
        <v>-7.1547420380784548</v>
      </c>
      <c r="DL14" s="32">
        <f>IFERROR(LN('2a) female mx'!W14),"")</f>
        <v>-7.0769388255004015</v>
      </c>
      <c r="DM14" s="32">
        <f>IFERROR(LN('2a) female mx'!X14),"")</f>
        <v>-7.2114196654069831</v>
      </c>
      <c r="DN14" s="32">
        <f>IFERROR(LN('2a) female mx'!Y14),"")</f>
        <v>-7.3432175523660757</v>
      </c>
      <c r="DO14" s="32">
        <f>IFERROR(LN('2a) female mx'!Z14),"")</f>
        <v>-7.2397818303672707</v>
      </c>
      <c r="DP14" s="32">
        <f>IFERROR(LN('2a) female mx'!AA14),"")</f>
        <v>-7.5612776647588147</v>
      </c>
      <c r="DQ14" s="32">
        <f>IFERROR(LN('2a) female mx'!AB14),"")</f>
        <v>-7.6486050760241158</v>
      </c>
      <c r="DR14" s="32">
        <f>IFERROR(LN('2a) female mx'!AC14),"")</f>
        <v>-7.6508100116234168</v>
      </c>
      <c r="DS14" s="32">
        <f>IFERROR(LN('2a) female mx'!AD14),"")</f>
        <v>-7.6746226581086452</v>
      </c>
      <c r="DT14" s="32">
        <f>IFERROR(LN('2a) female mx'!AE14),"")</f>
        <v>-7.549831018768173</v>
      </c>
      <c r="DU14" s="32">
        <f>IFERROR(LN('2a) female mx'!AF14),"")</f>
        <v>-7.6961919779759382</v>
      </c>
      <c r="DV14" s="32">
        <f>IFERROR(LN('2a) female mx'!AG14),"")</f>
        <v>-7.8713679161938916</v>
      </c>
      <c r="DW14" s="32">
        <f>IFERROR(LN('2a) female mx'!AH14),"")</f>
        <v>-7.9275871581810975</v>
      </c>
      <c r="DX14" s="32">
        <f>IFERROR(LN('2a) female mx'!AI14),"")</f>
        <v>-7.874261156682933</v>
      </c>
      <c r="DY14" s="32">
        <f>IFERROR(LN('2a) female mx'!AJ14),"")</f>
        <v>-7.9299235356989772</v>
      </c>
      <c r="DZ14" s="32">
        <f>IFERROR(LN('2a) female mx'!AK14),"")</f>
        <v>-7.6571903254830174</v>
      </c>
      <c r="EA14" s="32">
        <f>IFERROR(LN('2a) female mx'!AL14),"")</f>
        <v>-7.959892368938231</v>
      </c>
      <c r="EB14" s="32">
        <f>IFERROR(LN('2a) female mx'!AM14),"")</f>
        <v>-7.7742458245911061</v>
      </c>
      <c r="EC14" s="32">
        <f>IFERROR(LN('2a) female mx'!AN14),"")</f>
        <v>-8.155023587607765</v>
      </c>
      <c r="ED14" s="32">
        <f>IFERROR(LN('2a) female mx'!AO14),"")</f>
        <v>-7.8245740765332723</v>
      </c>
      <c r="EE14" s="32">
        <f>IFERROR(LN('2a) female mx'!AP14),"")</f>
        <v>-8.1219156683631617</v>
      </c>
      <c r="EF14" s="32">
        <f>IFERROR(LN('2a) female mx'!AQ14),"")</f>
        <v>-8.2704483068497012</v>
      </c>
      <c r="EG14" s="32">
        <f>IFERROR(LN('2a) female mx'!AR14),"")</f>
        <v>-8.0240437526631894</v>
      </c>
      <c r="EH14" s="32">
        <f>IFERROR(LN('2a) female mx'!AS14),"")</f>
        <v>-8.2321026298922693</v>
      </c>
      <c r="EI14" s="32">
        <f>IFERROR(LN('2a) female mx'!AT14),"")</f>
        <v>-8.600655685972848</v>
      </c>
      <c r="EJ14" s="32">
        <f>IFERROR(LN('2a) female mx'!AU14),"")</f>
        <v>-8.1958496406399988</v>
      </c>
      <c r="EK14" s="32">
        <f>IFERROR(LN('2a) female mx'!AV14),"")</f>
        <v>-8.1596607370633762</v>
      </c>
      <c r="EL14" s="32">
        <f>IFERROR(LN('2a) female mx'!AW14),"")</f>
        <v>-8.4956017651727613</v>
      </c>
      <c r="EM14" s="32">
        <f>IFERROR(LN('2a) female mx'!AX14),"")</f>
        <v>-8.3557223058788637</v>
      </c>
      <c r="EN14" s="32">
        <f>IFERROR(LN('2a) female mx'!AY14),"")</f>
        <v>-8.19597220906142</v>
      </c>
      <c r="EO14" s="32">
        <f>IFERROR(LN('2a) female mx'!AZ14),"")</f>
        <v>-8.7838814273637826</v>
      </c>
      <c r="EP14" s="32">
        <f>IFERROR(LN('2a) female mx'!BA14),"")</f>
        <v>-8.4978268689252712</v>
      </c>
      <c r="EQ14" s="32">
        <f>IFERROR(LN('2a) female mx'!BB14),"")</f>
        <v>-8.4034542401434784</v>
      </c>
      <c r="ER14" s="32">
        <f>IFERROR(LN('2a) female mx'!BC14),"")</f>
        <v>-8.1992249905569565</v>
      </c>
      <c r="ES14" s="32">
        <f>IFERROR(LN('2a) female mx'!BD14),"")</f>
        <v>-8.2383437906888837</v>
      </c>
      <c r="ET14" s="32">
        <f>IFERROR(LN('2a) female mx'!BE14),"")</f>
        <v>-8.3613374355843213</v>
      </c>
      <c r="EU14" s="32">
        <f>IFERROR(LN('2a) female mx'!BF14),"")</f>
        <v>-8.9334359093116298</v>
      </c>
      <c r="EV14" s="32">
        <f>IFERROR(LN('2a) female mx'!BG14),"")</f>
        <v>-8.2403445327477733</v>
      </c>
      <c r="EW14" s="32">
        <f>IFERROR(LN('2a) female mx'!BH14),"")</f>
        <v>-8.6664900938948755</v>
      </c>
      <c r="EX14" s="32">
        <f>IFERROR(LN('2a) female mx'!BI14),"")</f>
        <v>-8.8611779545384515</v>
      </c>
      <c r="EY14" s="32">
        <f>IFERROR(LN('2a) female mx'!BJ14),"")</f>
        <v>-8.7927166465440862</v>
      </c>
      <c r="EZ14" s="32">
        <f>IFERROR(LN('2a) female mx'!BK14),"")</f>
        <v>-8.4563658704862963</v>
      </c>
      <c r="FA14" s="32">
        <f>IFERROR(LN('2a) female mx'!BL14),"")</f>
        <v>-8.8621092700888866</v>
      </c>
      <c r="FB14" s="32">
        <f>IFERROR(LN('2a) female mx'!BM14),"")</f>
        <v>-8.5062535713778527</v>
      </c>
      <c r="FC14" s="32">
        <f>IFERROR(LN('2a) female mx'!BN14),"")</f>
        <v>-8.6680392573528398</v>
      </c>
      <c r="FD14" s="32">
        <f>IFERROR(LN('2a) female mx'!BO14),"")</f>
        <v>-9.4232113405196518</v>
      </c>
      <c r="FE14" s="32">
        <f>IFERROR(LN('2a) female mx'!BP14),"")</f>
        <v>-9.1047222473824476</v>
      </c>
      <c r="FF14" s="32">
        <f>IFERROR(LN('2a) female mx'!BQ14),"")</f>
        <v>-8.6699395242651853</v>
      </c>
      <c r="FG14" s="32">
        <f>IFERROR(LN('2a) female mx'!BR14),"")</f>
        <v>-8.7947794724359731</v>
      </c>
      <c r="FH14" s="32">
        <f>IFERROR(LN('2a) female mx'!BS14),"")</f>
        <v>-9.2010069507951062</v>
      </c>
      <c r="FI14" s="32">
        <f>IFERROR(LN('2a) female mx'!BT14),"")</f>
        <v>-9.4253610216708417</v>
      </c>
      <c r="FJ14" s="32">
        <f>IFERROR(LN('2a) female mx'!BU14),"")</f>
        <v>-9.3074620413552189</v>
      </c>
      <c r="FK14" s="32">
        <f>IFERROR(LN('2a) female mx'!BV14),"")</f>
        <v>-8.9405536289430501</v>
      </c>
      <c r="FL14" s="32">
        <f>IFERROR(LN('2a) female mx'!BW14),"")</f>
        <v>-9.1075170389869875</v>
      </c>
      <c r="FM14" s="32">
        <f>IFERROR(LN('2a) female mx'!BX14),"")</f>
        <v>-8.7975635986726264</v>
      </c>
      <c r="FN14" s="32">
        <f>IFERROR(LN('2a) female mx'!BY14),"")</f>
        <v>-8.7331812028082769</v>
      </c>
      <c r="FO14" s="32">
        <f>IFERROR(LN('2a) female mx'!BZ14),"")</f>
        <v>-9.0210244112692681</v>
      </c>
      <c r="FP14" s="32">
        <f>IFERROR(LN('2a) female mx'!CA14),"")</f>
        <v>-9.309275287612305</v>
      </c>
      <c r="FQ14" s="32">
        <f>IFERROR(LN('2a) female mx'!CB14),"")</f>
        <v>-9.1080811030836504</v>
      </c>
      <c r="FR14" s="32">
        <f>IFERROR(LN('2a) female mx'!CC14),"")</f>
        <v>-9.2040003162299833</v>
      </c>
      <c r="FS14" s="32">
        <f>IFERROR(LN('2a) female mx'!CD14),"")</f>
        <v>-9.1091378664670195</v>
      </c>
      <c r="FT14" s="32">
        <f>IFERROR(LN('2a) female mx'!CE14),"")</f>
        <v>-9.4273149341448637</v>
      </c>
      <c r="FU14" s="32">
        <f>IFERROR(LN('2a) female mx'!CF14),"")</f>
        <v>-9.109218336006828</v>
      </c>
      <c r="FV14" s="32">
        <f>IFERROR(LN('2a) female mx'!CG14),"")</f>
        <v>-9.8978265593073775</v>
      </c>
      <c r="FW14" s="32">
        <f>IFERROR(LN('2a) female mx'!CH14),"")</f>
        <v>-9.2042317522917738</v>
      </c>
      <c r="FX14" s="32">
        <f>IFERROR(LN('2a) female mx'!CI14),"")</f>
        <v>-9.5614247176016711</v>
      </c>
      <c r="FY14" s="32">
        <f>IFERROR(LN('2a) female mx'!CJ14),"")</f>
        <v>-9.8982991158470046</v>
      </c>
      <c r="FZ14" s="32">
        <f>IFERROR(LN('2a) female mx'!CK14),"")</f>
        <v>-10.409396107307833</v>
      </c>
      <c r="GA14" s="32">
        <f>IFERROR(LN('2a) female mx'!CL14),"")</f>
        <v>-9.1101633683741419</v>
      </c>
      <c r="GB14" s="32">
        <f>IFERROR(LN('2a) female mx'!CM14),"")</f>
        <v>-9.8988417776162336</v>
      </c>
      <c r="GC14" s="32">
        <f>IFERROR(LN('2a) female mx'!CN14),"")</f>
        <v>-10.40961716729135</v>
      </c>
      <c r="GD14" s="12" t="str">
        <f>IFERROR(LN('2a) female mx'!CO14),"")</f>
        <v/>
      </c>
    </row>
    <row r="15" spans="1:186" x14ac:dyDescent="0.25">
      <c r="A15" s="31">
        <f>'2a) male mx'!A15</f>
        <v>12</v>
      </c>
      <c r="B15" s="32">
        <f>LN('2a) male mx'!B15)</f>
        <v>-6.4119307296135455</v>
      </c>
      <c r="C15" s="32">
        <f>LN('2a) male mx'!C15)</f>
        <v>-6.6294843381363435</v>
      </c>
      <c r="D15" s="32">
        <f>LN('2a) male mx'!D15)</f>
        <v>-6.5731590593179527</v>
      </c>
      <c r="E15" s="32">
        <f>LN('2a) male mx'!E15)</f>
        <v>-6.547745109025648</v>
      </c>
      <c r="F15" s="32">
        <f>LN('2a) male mx'!F15)</f>
        <v>-6.5234965534454084</v>
      </c>
      <c r="G15" s="32">
        <f>LN('2a) male mx'!G15)</f>
        <v>-6.691309380972922</v>
      </c>
      <c r="H15" s="32">
        <f>LN('2a) male mx'!H15)</f>
        <v>-6.8228188827164713</v>
      </c>
      <c r="I15" s="32">
        <f>LN('2a) male mx'!I15)</f>
        <v>-6.701214211952955</v>
      </c>
      <c r="J15" s="32">
        <f>LN('2a) male mx'!J15)</f>
        <v>-6.6853351501453027</v>
      </c>
      <c r="K15" s="32">
        <f>LN('2a) male mx'!K15)</f>
        <v>-6.8146244059311671</v>
      </c>
      <c r="L15" s="32">
        <f>LN('2a) male mx'!L15)</f>
        <v>-6.6262599909105031</v>
      </c>
      <c r="M15" s="32">
        <f>LN('2a) male mx'!M15)</f>
        <v>-6.6951269011198642</v>
      </c>
      <c r="N15" s="32">
        <f>LN('2a) male mx'!N15)</f>
        <v>-6.817133112857598</v>
      </c>
      <c r="O15" s="32">
        <f>LN('2a) male mx'!O15)</f>
        <v>-6.8506880974749906</v>
      </c>
      <c r="P15" s="32">
        <f>LN('2a) male mx'!P15)</f>
        <v>-6.6122506902732088</v>
      </c>
      <c r="Q15" s="32">
        <f>LN('2a) male mx'!Q15)</f>
        <v>-6.7388631424998433</v>
      </c>
      <c r="R15" s="32">
        <f>LN('2a) male mx'!R15)</f>
        <v>-6.7000838066650399</v>
      </c>
      <c r="S15" s="32">
        <f>LN('2a) male mx'!S15)</f>
        <v>-6.8591972307288644</v>
      </c>
      <c r="T15" s="32">
        <f>LN('2a) male mx'!T15)</f>
        <v>-6.8005554660159948</v>
      </c>
      <c r="U15" s="32">
        <f>LN('2a) male mx'!U15)</f>
        <v>-6.7453005185484782</v>
      </c>
      <c r="V15" s="32">
        <f>LN('2a) male mx'!V15)</f>
        <v>-6.988531170404686</v>
      </c>
      <c r="W15" s="32">
        <f>LN('2a) male mx'!W15)</f>
        <v>-6.6565122767217604</v>
      </c>
      <c r="X15" s="32">
        <f>LN('2a) male mx'!X15)</f>
        <v>-6.6499956859803007</v>
      </c>
      <c r="Y15" s="32">
        <f>LN('2a) male mx'!Y15)</f>
        <v>-6.8623933226963256</v>
      </c>
      <c r="Z15" s="32">
        <f>LN('2a) male mx'!Z15)</f>
        <v>-6.9401488101082141</v>
      </c>
      <c r="AA15" s="32">
        <f>LN('2a) male mx'!AA15)</f>
        <v>-7.1869745594792942</v>
      </c>
      <c r="AB15" s="32">
        <f>LN('2a) male mx'!AB15)</f>
        <v>-7.0112349572062005</v>
      </c>
      <c r="AC15" s="32">
        <f>LN('2a) male mx'!AC15)</f>
        <v>-7.0611251662653371</v>
      </c>
      <c r="AD15" s="32">
        <f>LN('2a) male mx'!AD15)</f>
        <v>-7.1407657809147516</v>
      </c>
      <c r="AE15" s="32">
        <f>LN('2a) male mx'!AE15)</f>
        <v>-7.5593718807019101</v>
      </c>
      <c r="AF15" s="32">
        <f>LN('2a) male mx'!AF15)</f>
        <v>-7.2232018958587272</v>
      </c>
      <c r="AG15" s="32">
        <f>LN('2a) male mx'!AG15)</f>
        <v>-7.4304626657777613</v>
      </c>
      <c r="AH15" s="32">
        <f>LN('2a) male mx'!AH15)</f>
        <v>-7.3971927819329659</v>
      </c>
      <c r="AI15" s="32">
        <f>LN('2a) male mx'!AI15)</f>
        <v>-7.398563235383337</v>
      </c>
      <c r="AJ15" s="32">
        <f>LN('2a) male mx'!AJ15)</f>
        <v>-7.5257747368502432</v>
      </c>
      <c r="AK15" s="32">
        <f>LN('2a) male mx'!AK15)</f>
        <v>-7.3847241776539274</v>
      </c>
      <c r="AL15" s="32">
        <f>LN('2a) male mx'!AL15)</f>
        <v>-7.6496408625375594</v>
      </c>
      <c r="AM15" s="32">
        <f>LN('2a) male mx'!AM15)</f>
        <v>-7.5488193796718566</v>
      </c>
      <c r="AN15" s="32">
        <f>LN('2a) male mx'!AN15)</f>
        <v>-7.6950446020845007</v>
      </c>
      <c r="AO15" s="32">
        <f>LN('2a) male mx'!AO15)</f>
        <v>-7.5899292077244267</v>
      </c>
      <c r="AP15" s="32">
        <f>LN('2a) male mx'!AP15)</f>
        <v>-7.5119217347107874</v>
      </c>
      <c r="AQ15" s="32">
        <f>LN('2a) male mx'!AQ15)</f>
        <v>-7.5500682960639125</v>
      </c>
      <c r="AR15" s="32">
        <f>LN('2a) male mx'!AR15)</f>
        <v>-7.5713397572929333</v>
      </c>
      <c r="AS15" s="32">
        <f>LN('2a) male mx'!AS15)</f>
        <v>-7.6128413235032619</v>
      </c>
      <c r="AT15" s="32">
        <f>LN('2a) male mx'!AT15)</f>
        <v>-7.4955522318971779</v>
      </c>
      <c r="AU15" s="32">
        <f>LN('2a) male mx'!AU15)</f>
        <v>-7.5929988592368316</v>
      </c>
      <c r="AV15" s="32">
        <f>LN('2a) male mx'!AV15)</f>
        <v>-7.9016549901832747</v>
      </c>
      <c r="AW15" s="32">
        <f>LN('2a) male mx'!AW15)</f>
        <v>-7.5536515512866735</v>
      </c>
      <c r="AX15" s="32">
        <f>LN('2a) male mx'!AX15)</f>
        <v>-7.5927931370741719</v>
      </c>
      <c r="AY15" s="32">
        <f>LN('2a) male mx'!AY15)</f>
        <v>-7.9287405905422572</v>
      </c>
      <c r="AZ15" s="32">
        <f>LN('2a) male mx'!AZ15)</f>
        <v>-7.7969111684489745</v>
      </c>
      <c r="BA15" s="32">
        <f>LN('2a) male mx'!BA15)</f>
        <v>-7.7734046220322561</v>
      </c>
      <c r="BB15" s="32">
        <f>LN('2a) male mx'!BB15)</f>
        <v>-8.0223024306625526</v>
      </c>
      <c r="BC15" s="32">
        <f>LN('2a) male mx'!BC15)</f>
        <v>-7.904580905078463</v>
      </c>
      <c r="BD15" s="32">
        <f>LN('2a) male mx'!BD15)</f>
        <v>-7.9076618145918234</v>
      </c>
      <c r="BE15" s="32">
        <f>LN('2a) male mx'!BE15)</f>
        <v>-7.620776571211298</v>
      </c>
      <c r="BF15" s="32">
        <f>LN('2a) male mx'!BF15)</f>
        <v>-7.8298292556120197</v>
      </c>
      <c r="BG15" s="32">
        <f>LN('2a) male mx'!BG15)</f>
        <v>-7.9978108612109002</v>
      </c>
      <c r="BH15" s="32">
        <f>LN('2a) male mx'!BH15)</f>
        <v>-8.1996626451425207</v>
      </c>
      <c r="BI15" s="32">
        <f>LN('2a) male mx'!BI15)</f>
        <v>-8.1642256522658272</v>
      </c>
      <c r="BJ15" s="32">
        <f>LN('2a) male mx'!BJ15)</f>
        <v>-7.9697442626237232</v>
      </c>
      <c r="BK15" s="32">
        <f>LN('2a) male mx'!BK15)</f>
        <v>-8.2007508619982783</v>
      </c>
      <c r="BL15" s="32">
        <f>LN('2a) male mx'!BL15)</f>
        <v>-8.2790730487382493</v>
      </c>
      <c r="BM15" s="32">
        <f>LN('2a) male mx'!BM15)</f>
        <v>-8.1657900414066038</v>
      </c>
      <c r="BN15" s="32">
        <f>LN('2a) male mx'!BN15)</f>
        <v>-8.1652823911058334</v>
      </c>
      <c r="BO15" s="32">
        <f>LN('2a) male mx'!BO15)</f>
        <v>-8.1667640081658188</v>
      </c>
      <c r="BP15" s="32">
        <f>LN('2a) male mx'!BP15)</f>
        <v>-8.3635199338367237</v>
      </c>
      <c r="BQ15" s="32">
        <f>LN('2a) male mx'!BQ15)</f>
        <v>-8.2043730985527716</v>
      </c>
      <c r="BR15" s="32">
        <f>LN('2a) male mx'!BR15)</f>
        <v>-8.0659188748976938</v>
      </c>
      <c r="BS15" s="32">
        <f>LN('2a) male mx'!BS15)</f>
        <v>-8.6675535035900815</v>
      </c>
      <c r="BT15" s="32">
        <f>LN('2a) male mx'!BT15)</f>
        <v>-8.9372841517197212</v>
      </c>
      <c r="BU15" s="32">
        <f>LN('2a) male mx'!BU15)</f>
        <v>-8.4574583521972606</v>
      </c>
      <c r="BV15" s="32">
        <f>LN('2a) male mx'!BV15)</f>
        <v>-8.6698688343314014</v>
      </c>
      <c r="BW15" s="32">
        <f>LN('2a) male mx'!BW15)</f>
        <v>-8.8644236765269699</v>
      </c>
      <c r="BX15" s="32">
        <f>LN('2a) male mx'!BX15)</f>
        <v>-8.7957790181802569</v>
      </c>
      <c r="BY15" s="32">
        <f>LN('2a) male mx'!BY15)</f>
        <v>-8.6705856006357109</v>
      </c>
      <c r="BZ15" s="32">
        <f>LN('2a) male mx'!BZ15)</f>
        <v>-8.6139972043909427</v>
      </c>
      <c r="CA15" s="32">
        <f>LN('2a) male mx'!CA15)</f>
        <v>-8.3265369978322248</v>
      </c>
      <c r="CB15" s="32">
        <f>LN('2a) male mx'!CB15)</f>
        <v>-9.1063173453194253</v>
      </c>
      <c r="CC15" s="32">
        <f>LN('2a) male mx'!CC15)</f>
        <v>-8.7970194879024355</v>
      </c>
      <c r="CD15" s="32">
        <f>LN('2a) male mx'!CD15)</f>
        <v>-8.5091912611971789</v>
      </c>
      <c r="CE15" s="32">
        <f>LN('2a) male mx'!CE15)</f>
        <v>-9.1074565846727982</v>
      </c>
      <c r="CF15" s="32">
        <f>LN('2a) male mx'!CF15)</f>
        <v>-9.0206013738543653</v>
      </c>
      <c r="CG15" s="32">
        <f>LN('2a) male mx'!CG15)</f>
        <v>-8.6723903822832771</v>
      </c>
      <c r="CH15" s="32">
        <f>LN('2a) male mx'!CH15)</f>
        <v>-8.7329495242964299</v>
      </c>
      <c r="CI15" s="32">
        <f>LN('2a) male mx'!CI15)</f>
        <v>-8.7978657545571455</v>
      </c>
      <c r="CJ15" s="32">
        <f>LN('2a) male mx'!CJ15)</f>
        <v>-9.0215881829164211</v>
      </c>
      <c r="CK15" s="32">
        <f>LN('2a) male mx'!CK15)</f>
        <v>-9.5605695867648528</v>
      </c>
      <c r="CL15" s="32">
        <f>LN('2a) male mx'!CL15)</f>
        <v>-9.2039701249683397</v>
      </c>
      <c r="CM15" s="32">
        <f>LN('2a) male mx'!CM15)</f>
        <v>-9.3092551584839462</v>
      </c>
      <c r="CN15" s="32">
        <f>LN('2a) male mx'!CN15)</f>
        <v>-9.3100801206780499</v>
      </c>
      <c r="CP15" s="31">
        <f t="shared" si="2"/>
        <v>12</v>
      </c>
      <c r="CQ15" s="32">
        <f>IFERROR(LN('2a) female mx'!B15),"")</f>
        <v>-6.7924104449654692</v>
      </c>
      <c r="CR15" s="32">
        <f>IFERROR(LN('2a) female mx'!C15),"")</f>
        <v>-6.9285216735519883</v>
      </c>
      <c r="CS15" s="32">
        <f>IFERROR(LN('2a) female mx'!D15),"")</f>
        <v>-6.5231434443052381</v>
      </c>
      <c r="CT15" s="32">
        <f>IFERROR(LN('2a) female mx'!E15),"")</f>
        <v>-7.0005840276027369</v>
      </c>
      <c r="CU15" s="32">
        <f>IFERROR(LN('2a) female mx'!F15),"")</f>
        <v>-7.0198191802774774</v>
      </c>
      <c r="CV15" s="32">
        <f>IFERROR(LN('2a) female mx'!G15),"")</f>
        <v>-6.9513796353507553</v>
      </c>
      <c r="CW15" s="32">
        <f>IFERROR(LN('2a) female mx'!H15),"")</f>
        <v>-6.840281815380747</v>
      </c>
      <c r="CX15" s="32">
        <f>IFERROR(LN('2a) female mx'!I15),"")</f>
        <v>-7.0038551901565809</v>
      </c>
      <c r="CY15" s="32">
        <f>IFERROR(LN('2a) female mx'!J15),"")</f>
        <v>-6.8766407881176406</v>
      </c>
      <c r="CZ15" s="32">
        <f>IFERROR(LN('2a) female mx'!K15),"")</f>
        <v>-7.1009536157448432</v>
      </c>
      <c r="DA15" s="32">
        <f>IFERROR(LN('2a) female mx'!L15),"")</f>
        <v>-7.151326593368001</v>
      </c>
      <c r="DB15" s="32">
        <f>IFERROR(LN('2a) female mx'!M15),"")</f>
        <v>-7.0731637796451086</v>
      </c>
      <c r="DC15" s="32">
        <f>IFERROR(LN('2a) female mx'!N15),"")</f>
        <v>-7.0605134553347666</v>
      </c>
      <c r="DD15" s="32">
        <f>IFERROR(LN('2a) female mx'!O15),"")</f>
        <v>-6.8857546127673661</v>
      </c>
      <c r="DE15" s="32">
        <f>IFERROR(LN('2a) female mx'!P15),"")</f>
        <v>-7.0356026262979743</v>
      </c>
      <c r="DF15" s="32">
        <f>IFERROR(LN('2a) female mx'!Q15),"")</f>
        <v>-7.0213177804894169</v>
      </c>
      <c r="DG15" s="32">
        <f>IFERROR(LN('2a) female mx'!R15),"")</f>
        <v>-7.2532960796979591</v>
      </c>
      <c r="DH15" s="32">
        <f>IFERROR(LN('2a) female mx'!S15),"")</f>
        <v>-7.0901875891363826</v>
      </c>
      <c r="DI15" s="32">
        <f>IFERROR(LN('2a) female mx'!T15),"")</f>
        <v>-7.1289917498159161</v>
      </c>
      <c r="DJ15" s="32">
        <f>IFERROR(LN('2a) female mx'!U15),"")</f>
        <v>-7.2255816723905451</v>
      </c>
      <c r="DK15" s="32">
        <f>IFERROR(LN('2a) female mx'!V15),"")</f>
        <v>-7.3805674605499112</v>
      </c>
      <c r="DL15" s="32">
        <f>IFERROR(LN('2a) female mx'!W15),"")</f>
        <v>-7.4151909528288344</v>
      </c>
      <c r="DM15" s="32">
        <f>IFERROR(LN('2a) female mx'!X15),"")</f>
        <v>-7.0402673269501728</v>
      </c>
      <c r="DN15" s="32">
        <f>IFERROR(LN('2a) female mx'!Y15),"")</f>
        <v>-7.2211677528612546</v>
      </c>
      <c r="DO15" s="32">
        <f>IFERROR(LN('2a) female mx'!Z15),"")</f>
        <v>-7.1036707275848192</v>
      </c>
      <c r="DP15" s="32">
        <f>IFERROR(LN('2a) female mx'!AA15),"")</f>
        <v>-7.2830423022237589</v>
      </c>
      <c r="DQ15" s="32">
        <f>IFERROR(LN('2a) female mx'!AB15),"")</f>
        <v>-7.7391207680631142</v>
      </c>
      <c r="DR15" s="32">
        <f>IFERROR(LN('2a) female mx'!AC15),"")</f>
        <v>-7.5471241398908342</v>
      </c>
      <c r="DS15" s="32">
        <f>IFERROR(LN('2a) female mx'!AD15),"")</f>
        <v>-7.8172899063592842</v>
      </c>
      <c r="DT15" s="32">
        <f>IFERROR(LN('2a) female mx'!AE15),"")</f>
        <v>-7.8176306042770953</v>
      </c>
      <c r="DU15" s="32">
        <f>IFERROR(LN('2a) female mx'!AF15),"")</f>
        <v>-7.5880808165371869</v>
      </c>
      <c r="DV15" s="32">
        <f>IFERROR(LN('2a) female mx'!AG15),"")</f>
        <v>-7.7930093170708341</v>
      </c>
      <c r="DW15" s="32">
        <f>IFERROR(LN('2a) female mx'!AH15),"")</f>
        <v>-7.9860772456927807</v>
      </c>
      <c r="DX15" s="32">
        <f>IFERROR(LN('2a) female mx'!AI15),"")</f>
        <v>-7.771205949596208</v>
      </c>
      <c r="DY15" s="32">
        <f>IFERROR(LN('2a) female mx'!AJ15),"")</f>
        <v>-8.0509450820147865</v>
      </c>
      <c r="DZ15" s="32">
        <f>IFERROR(LN('2a) female mx'!AK15),"")</f>
        <v>-7.7011796222809217</v>
      </c>
      <c r="EA15" s="32">
        <f>IFERROR(LN('2a) female mx'!AL15),"")</f>
        <v>-8.0519318481233793</v>
      </c>
      <c r="EB15" s="32">
        <f>IFERROR(LN('2a) female mx'!AM15),"")</f>
        <v>-8.1201630979911368</v>
      </c>
      <c r="EC15" s="32">
        <f>IFERROR(LN('2a) female mx'!AN15),"")</f>
        <v>-7.9904075480715173</v>
      </c>
      <c r="ED15" s="32">
        <f>IFERROR(LN('2a) female mx'!AO15),"")</f>
        <v>-8.1555877451560264</v>
      </c>
      <c r="EE15" s="32">
        <f>IFERROR(LN('2a) female mx'!AP15),"")</f>
        <v>-8.1567151063281784</v>
      </c>
      <c r="EF15" s="32">
        <f>IFERROR(LN('2a) female mx'!AQ15),"")</f>
        <v>-8.2309664696840716</v>
      </c>
      <c r="EG15" s="32">
        <f>IFERROR(LN('2a) female mx'!AR15),"")</f>
        <v>-8.4449859757823287</v>
      </c>
      <c r="EH15" s="32">
        <f>IFERROR(LN('2a) female mx'!AS15),"")</f>
        <v>-8.1577184132297091</v>
      </c>
      <c r="EI15" s="32">
        <f>IFERROR(LN('2a) female mx'!AT15),"")</f>
        <v>-8.2327060098609763</v>
      </c>
      <c r="EJ15" s="32">
        <f>IFERROR(LN('2a) female mx'!AU15),"")</f>
        <v>-8.7188781450718782</v>
      </c>
      <c r="EK15" s="32">
        <f>IFERROR(LN('2a) female mx'!AV15),"")</f>
        <v>-8.0575767187129017</v>
      </c>
      <c r="EL15" s="32">
        <f>IFERROR(LN('2a) female mx'!AW15),"")</f>
        <v>-7.9945556566466136</v>
      </c>
      <c r="EM15" s="32">
        <f>IFERROR(LN('2a) female mx'!AX15),"")</f>
        <v>-8.3554872306025896</v>
      </c>
      <c r="EN15" s="32">
        <f>IFERROR(LN('2a) female mx'!AY15),"")</f>
        <v>-8.2334418450670981</v>
      </c>
      <c r="EO15" s="32">
        <f>IFERROR(LN('2a) female mx'!AZ15),"")</f>
        <v>-8.5473190275494186</v>
      </c>
      <c r="EP15" s="32">
        <f>IFERROR(LN('2a) female mx'!BA15),"")</f>
        <v>-8.4976229371193615</v>
      </c>
      <c r="EQ15" s="32">
        <f>IFERROR(LN('2a) female mx'!BB15),"")</f>
        <v>-8.1984102394437972</v>
      </c>
      <c r="ER15" s="32">
        <f>IFERROR(LN('2a) female mx'!BC15),"")</f>
        <v>-8.4037699561849859</v>
      </c>
      <c r="ES15" s="32">
        <f>IFERROR(LN('2a) female mx'!BD15),"")</f>
        <v>-8.5517725834816449</v>
      </c>
      <c r="ET15" s="32">
        <f>IFERROR(LN('2a) female mx'!BE15),"")</f>
        <v>-8.552179242529057</v>
      </c>
      <c r="EU15" s="32">
        <f>IFERROR(LN('2a) female mx'!BF15),"")</f>
        <v>-8.3201437092176711</v>
      </c>
      <c r="EV15" s="32">
        <f>IFERROR(LN('2a) female mx'!BG15),"")</f>
        <v>-8.4071550862073003</v>
      </c>
      <c r="EW15" s="32">
        <f>IFERROR(LN('2a) female mx'!BH15),"")</f>
        <v>-8.8604890329773411</v>
      </c>
      <c r="EX15" s="32">
        <f>IFERROR(LN('2a) female mx'!BI15),"")</f>
        <v>-9.1022134069609848</v>
      </c>
      <c r="EY15" s="32">
        <f>IFERROR(LN('2a) female mx'!BJ15),"")</f>
        <v>-8.5561557740907208</v>
      </c>
      <c r="EZ15" s="32">
        <f>IFERROR(LN('2a) female mx'!BK15),"")</f>
        <v>-8.4561533048178887</v>
      </c>
      <c r="FA15" s="32">
        <f>IFERROR(LN('2a) female mx'!BL15),"")</f>
        <v>-8.7929696727387086</v>
      </c>
      <c r="FB15" s="32">
        <f>IFERROR(LN('2a) female mx'!BM15),"")</f>
        <v>-8.6685854484422631</v>
      </c>
      <c r="FC15" s="32">
        <f>IFERROR(LN('2a) female mx'!BN15),"")</f>
        <v>-8.9361514712420309</v>
      </c>
      <c r="FD15" s="32">
        <f>IFERROR(LN('2a) female mx'!BO15),"")</f>
        <v>-8.7299429135464308</v>
      </c>
      <c r="FE15" s="32">
        <f>IFERROR(LN('2a) female mx'!BP15),"")</f>
        <v>-8.8634338874328211</v>
      </c>
      <c r="FF15" s="32">
        <f>IFERROR(LN('2a) female mx'!BQ15),"")</f>
        <v>-9.0180997838392258</v>
      </c>
      <c r="FG15" s="32">
        <f>IFERROR(LN('2a) female mx'!BR15),"")</f>
        <v>-9.3054838712234087</v>
      </c>
      <c r="FH15" s="32">
        <f>IFERROR(LN('2a) female mx'!BS15),"")</f>
        <v>-9.1055907807771117</v>
      </c>
      <c r="FI15" s="32">
        <f>IFERROR(LN('2a) female mx'!BT15),"")</f>
        <v>-9.2021267322016804</v>
      </c>
      <c r="FJ15" s="32">
        <f>IFERROR(LN('2a) female mx'!BU15),"")</f>
        <v>-8.8655133309722167</v>
      </c>
      <c r="FK15" s="32">
        <f>IFERROR(LN('2a) female mx'!BV15),"")</f>
        <v>-8.9404226518537779</v>
      </c>
      <c r="FL15" s="32">
        <f>IFERROR(LN('2a) female mx'!BW15),"")</f>
        <v>-8.6720579019771531</v>
      </c>
      <c r="FM15" s="32">
        <f>IFERROR(LN('2a) female mx'!BX15),"")</f>
        <v>-8.5610035584055453</v>
      </c>
      <c r="FN15" s="32">
        <f>IFERROR(LN('2a) female mx'!BY15),"")</f>
        <v>-8.6723903822832771</v>
      </c>
      <c r="FO15" s="32">
        <f>IFERROR(LN('2a) female mx'!BZ15),"")</f>
        <v>-9.0209035616966275</v>
      </c>
      <c r="FP15" s="32">
        <f>IFERROR(LN('2a) female mx'!CA15),"")</f>
        <v>-9.1085039424562968</v>
      </c>
      <c r="FQ15" s="32">
        <f>IFERROR(LN('2a) female mx'!CB15),"")</f>
        <v>-9.2032855451024798</v>
      </c>
      <c r="FR15" s="32">
        <f>IFERROR(LN('2a) female mx'!CC15),"")</f>
        <v>-8.6732361973116756</v>
      </c>
      <c r="FS15" s="32">
        <f>IFERROR(LN('2a) female mx'!CD15),"")</f>
        <v>-9.1090272102756931</v>
      </c>
      <c r="FT15" s="32">
        <f>IFERROR(LN('2a) female mx'!CE15),"")</f>
        <v>-9.5607708598175858</v>
      </c>
      <c r="FU15" s="32">
        <f>IFERROR(LN('2a) female mx'!CF15),"")</f>
        <v>-9.2044228982121457</v>
      </c>
      <c r="FV15" s="32">
        <f>IFERROR(LN('2a) female mx'!CG15),"")</f>
        <v>-9.0222723357506478</v>
      </c>
      <c r="FW15" s="32">
        <f>IFERROR(LN('2a) female mx'!CH15),"")</f>
        <v>-10.408139156203651</v>
      </c>
      <c r="FX15" s="32">
        <f>IFERROR(LN('2a) female mx'!CI15),"")</f>
        <v>-9.4278179016637651</v>
      </c>
      <c r="FY15" s="32">
        <f>IFERROR(LN('2a) female mx'!CJ15),"")</f>
        <v>-9.3104420843348183</v>
      </c>
      <c r="FZ15" s="32">
        <f>IFERROR(LN('2a) female mx'!CK15),"")</f>
        <v>-9.1100427756608102</v>
      </c>
      <c r="GA15" s="32">
        <f>IFERROR(LN('2a) female mx'!CL15),"")</f>
        <v>-9.205368030349625</v>
      </c>
      <c r="GB15" s="32">
        <f>IFERROR(LN('2a) female mx'!CM15),"")</f>
        <v>-9.5623092597831487</v>
      </c>
      <c r="GC15" s="32">
        <f>IFERROR(LN('2a) female mx'!CN15),"")</f>
        <v>-9.3109445943830291</v>
      </c>
      <c r="GD15" s="12" t="str">
        <f>IFERROR(LN('2a) female mx'!CO15),"")</f>
        <v/>
      </c>
    </row>
    <row r="16" spans="1:186" x14ac:dyDescent="0.25">
      <c r="A16" s="31">
        <f>'2a) male mx'!A16</f>
        <v>13</v>
      </c>
      <c r="B16" s="32">
        <f>LN('2a) male mx'!B16)</f>
        <v>-6.4739639116588119</v>
      </c>
      <c r="C16" s="32">
        <f>LN('2a) male mx'!C16)</f>
        <v>-6.3982036777417735</v>
      </c>
      <c r="D16" s="32">
        <f>LN('2a) male mx'!D16)</f>
        <v>-6.4521267050023452</v>
      </c>
      <c r="E16" s="32">
        <f>LN('2a) male mx'!E16)</f>
        <v>-6.6689958670977365</v>
      </c>
      <c r="F16" s="32">
        <f>LN('2a) male mx'!F16)</f>
        <v>-6.6837780469193495</v>
      </c>
      <c r="G16" s="32">
        <f>LN('2a) male mx'!G16)</f>
        <v>-6.4474709307973121</v>
      </c>
      <c r="H16" s="32">
        <f>LN('2a) male mx'!H16)</f>
        <v>-6.564659593169786</v>
      </c>
      <c r="I16" s="32">
        <f>LN('2a) male mx'!I16)</f>
        <v>-6.5981353981307134</v>
      </c>
      <c r="J16" s="32">
        <f>LN('2a) male mx'!J16)</f>
        <v>-6.5999473011790046</v>
      </c>
      <c r="K16" s="32">
        <f>LN('2a) male mx'!K16)</f>
        <v>-6.7464774091165314</v>
      </c>
      <c r="L16" s="32">
        <f>LN('2a) male mx'!L16)</f>
        <v>-6.5850611246511068</v>
      </c>
      <c r="M16" s="32">
        <f>LN('2a) male mx'!M16)</f>
        <v>-6.6024801997158598</v>
      </c>
      <c r="N16" s="32">
        <f>LN('2a) male mx'!N16)</f>
        <v>-6.7588470065326209</v>
      </c>
      <c r="O16" s="32">
        <f>LN('2a) male mx'!O16)</f>
        <v>-6.5746162407678002</v>
      </c>
      <c r="P16" s="32">
        <f>LN('2a) male mx'!P16)</f>
        <v>-6.6352148220910996</v>
      </c>
      <c r="Q16" s="32">
        <f>LN('2a) male mx'!Q16)</f>
        <v>-6.7653461442943348</v>
      </c>
      <c r="R16" s="32">
        <f>LN('2a) male mx'!R16)</f>
        <v>-6.7164072653169447</v>
      </c>
      <c r="S16" s="32">
        <f>LN('2a) male mx'!S16)</f>
        <v>-6.5525776024081992</v>
      </c>
      <c r="T16" s="32">
        <f>LN('2a) male mx'!T16)</f>
        <v>-6.7163965495003994</v>
      </c>
      <c r="U16" s="32">
        <f>LN('2a) male mx'!U16)</f>
        <v>-6.8394871448096426</v>
      </c>
      <c r="V16" s="32">
        <f>LN('2a) male mx'!V16)</f>
        <v>-7.0852897549406997</v>
      </c>
      <c r="W16" s="32">
        <f>LN('2a) male mx'!W16)</f>
        <v>-6.8578680847237496</v>
      </c>
      <c r="X16" s="32">
        <f>LN('2a) male mx'!X16)</f>
        <v>-6.839433610759297</v>
      </c>
      <c r="Y16" s="32">
        <f>LN('2a) male mx'!Y16)</f>
        <v>-6.8512907420010105</v>
      </c>
      <c r="Z16" s="32">
        <f>LN('2a) male mx'!Z16)</f>
        <v>-7.0183544020852198</v>
      </c>
      <c r="AA16" s="32">
        <f>LN('2a) male mx'!AA16)</f>
        <v>-7.0201644239944621</v>
      </c>
      <c r="AB16" s="32">
        <f>LN('2a) male mx'!AB16)</f>
        <v>-7.5730539795794787</v>
      </c>
      <c r="AC16" s="32">
        <f>LN('2a) male mx'!AC16)</f>
        <v>-7.2774152483573493</v>
      </c>
      <c r="AD16" s="32">
        <f>LN('2a) male mx'!AD16)</f>
        <v>-7.2963767622405502</v>
      </c>
      <c r="AE16" s="32">
        <f>LN('2a) male mx'!AE16)</f>
        <v>-7.0762627229612391</v>
      </c>
      <c r="AF16" s="32">
        <f>LN('2a) male mx'!AF16)</f>
        <v>-6.9490641114992799</v>
      </c>
      <c r="AG16" s="32">
        <f>LN('2a) male mx'!AG16)</f>
        <v>-7.3457604388687834</v>
      </c>
      <c r="AH16" s="32">
        <f>LN('2a) male mx'!AH16)</f>
        <v>-7.3797673067114253</v>
      </c>
      <c r="AI16" s="32">
        <f>LN('2a) male mx'!AI16)</f>
        <v>-7.198754759412898</v>
      </c>
      <c r="AJ16" s="32">
        <f>LN('2a) male mx'!AJ16)</f>
        <v>-7.4160051746135371</v>
      </c>
      <c r="AK16" s="32">
        <f>LN('2a) male mx'!AK16)</f>
        <v>-7.6073089772463032</v>
      </c>
      <c r="AL16" s="32">
        <f>LN('2a) male mx'!AL16)</f>
        <v>-7.4002011609751266</v>
      </c>
      <c r="AM16" s="32">
        <f>LN('2a) male mx'!AM16)</f>
        <v>-7.4727642895197341</v>
      </c>
      <c r="AN16" s="32">
        <f>LN('2a) male mx'!AN16)</f>
        <v>-7.717584113706681</v>
      </c>
      <c r="AO16" s="32">
        <f>LN('2a) male mx'!AO16)</f>
        <v>-7.3868425269609155</v>
      </c>
      <c r="AP16" s="32">
        <f>LN('2a) male mx'!AP16)</f>
        <v>-7.3872862948672662</v>
      </c>
      <c r="AQ16" s="32">
        <f>LN('2a) male mx'!AQ16)</f>
        <v>-7.7925450237942302</v>
      </c>
      <c r="AR16" s="32">
        <f>LN('2a) male mx'!AR16)</f>
        <v>-7.7693219343374382</v>
      </c>
      <c r="AS16" s="32">
        <f>LN('2a) male mx'!AS16)</f>
        <v>-7.3090733384200224</v>
      </c>
      <c r="AT16" s="32">
        <f>LN('2a) male mx'!AT16)</f>
        <v>-7.5521703819208881</v>
      </c>
      <c r="AU16" s="32">
        <f>LN('2a) male mx'!AU16)</f>
        <v>-7.6556891016010207</v>
      </c>
      <c r="AV16" s="32">
        <f>LN('2a) male mx'!AV16)</f>
        <v>-7.6135410055880488</v>
      </c>
      <c r="AW16" s="32">
        <f>LN('2a) male mx'!AW16)</f>
        <v>-7.7007992123589446</v>
      </c>
      <c r="AX16" s="32">
        <f>LN('2a) male mx'!AX16)</f>
        <v>-7.4410167988528562</v>
      </c>
      <c r="AY16" s="32">
        <f>LN('2a) male mx'!AY16)</f>
        <v>-7.9002042607059053</v>
      </c>
      <c r="AZ16" s="32">
        <f>LN('2a) male mx'!AZ16)</f>
        <v>-7.5733051323499785</v>
      </c>
      <c r="BA16" s="32">
        <f>LN('2a) male mx'!BA16)</f>
        <v>-8.052619952167209</v>
      </c>
      <c r="BB16" s="32">
        <f>LN('2a) male mx'!BB16)</f>
        <v>-7.7987897394401271</v>
      </c>
      <c r="BC16" s="32">
        <f>LN('2a) male mx'!BC16)</f>
        <v>-7.7741330214324975</v>
      </c>
      <c r="BD16" s="32">
        <f>LN('2a) male mx'!BD16)</f>
        <v>-7.9072938330685201</v>
      </c>
      <c r="BE16" s="32">
        <f>LN('2a) male mx'!BE16)</f>
        <v>-7.8279716288587649</v>
      </c>
      <c r="BF16" s="32">
        <f>LN('2a) male mx'!BF16)</f>
        <v>-7.9376654702109546</v>
      </c>
      <c r="BG16" s="32">
        <f>LN('2a) male mx'!BG16)</f>
        <v>-7.8830438730145298</v>
      </c>
      <c r="BH16" s="32">
        <f>LN('2a) male mx'!BH16)</f>
        <v>-7.8316020076618242</v>
      </c>
      <c r="BI16" s="32">
        <f>LN('2a) male mx'!BI16)</f>
        <v>-7.9125858487837748</v>
      </c>
      <c r="BJ16" s="32">
        <f>LN('2a) male mx'!BJ16)</f>
        <v>-8.1999576994244752</v>
      </c>
      <c r="BK16" s="32">
        <f>LN('2a) male mx'!BK16)</f>
        <v>-7.7350317838349474</v>
      </c>
      <c r="BL16" s="32">
        <f>LN('2a) male mx'!BL16)</f>
        <v>-8.063677403717028</v>
      </c>
      <c r="BM16" s="32">
        <f>LN('2a) male mx'!BM16)</f>
        <v>-7.8340928082419943</v>
      </c>
      <c r="BN16" s="32">
        <f>LN('2a) male mx'!BN16)</f>
        <v>-7.9708115040079486</v>
      </c>
      <c r="BO16" s="32">
        <f>LN('2a) male mx'!BO16)</f>
        <v>-8.0021516223216889</v>
      </c>
      <c r="BP16" s="32">
        <f>LN('2a) male mx'!BP16)</f>
        <v>-8.4077435184581901</v>
      </c>
      <c r="BQ16" s="32">
        <f>LN('2a) male mx'!BQ16)</f>
        <v>-8.1677268964995662</v>
      </c>
      <c r="BR16" s="32">
        <f>LN('2a) male mx'!BR16)</f>
        <v>-7.9732162415843346</v>
      </c>
      <c r="BS16" s="32">
        <f>LN('2a) male mx'!BS16)</f>
        <v>-8.6102179333129438</v>
      </c>
      <c r="BT16" s="32">
        <f>LN('2a) male mx'!BT16)</f>
        <v>-8.2831656234999489</v>
      </c>
      <c r="BU16" s="32">
        <f>LN('2a) male mx'!BU16)</f>
        <v>-8.4107209469057214</v>
      </c>
      <c r="BV16" s="32">
        <f>LN('2a) male mx'!BV16)</f>
        <v>-8.4118427767174975</v>
      </c>
      <c r="BW16" s="32">
        <f>LN('2a) male mx'!BW16)</f>
        <v>-8.5075771046972744</v>
      </c>
      <c r="BX16" s="32">
        <f>LN('2a) male mx'!BX16)</f>
        <v>-8.4591251202660231</v>
      </c>
      <c r="BY16" s="32">
        <f>LN('2a) male mx'!BY16)</f>
        <v>-8.459084746607811</v>
      </c>
      <c r="BZ16" s="32">
        <f>LN('2a) male mx'!BZ16)</f>
        <v>-8.508445037658527</v>
      </c>
      <c r="CA16" s="32">
        <f>LN('2a) male mx'!CA16)</f>
        <v>-8.7318004117081607</v>
      </c>
      <c r="CB16" s="32">
        <f>LN('2a) male mx'!CB16)</f>
        <v>-8.7960312707974531</v>
      </c>
      <c r="CC16" s="32">
        <f>LN('2a) male mx'!CC16)</f>
        <v>-8.5091610197189738</v>
      </c>
      <c r="CD16" s="32">
        <f>LN('2a) male mx'!CD16)</f>
        <v>-8.5602879696268861</v>
      </c>
      <c r="CE16" s="32">
        <f>LN('2a) male mx'!CE16)</f>
        <v>-8.5094633933542969</v>
      </c>
      <c r="CF16" s="32">
        <f>LN('2a) male mx'!CF16)</f>
        <v>-8.7973218082131037</v>
      </c>
      <c r="CG16" s="32">
        <f>LN('2a) male mx'!CG16)</f>
        <v>-9.0205510003347076</v>
      </c>
      <c r="CH16" s="32">
        <f>LN('2a) male mx'!CH16)</f>
        <v>-9.107506963521752</v>
      </c>
      <c r="CI16" s="32">
        <f>LN('2a) male mx'!CI16)</f>
        <v>-8.5613057660345593</v>
      </c>
      <c r="CJ16" s="32">
        <f>LN('2a) male mx'!CJ16)</f>
        <v>-8.7337651973474077</v>
      </c>
      <c r="CK16" s="32">
        <f>LN('2a) male mx'!CK16)</f>
        <v>-8.941429726638658</v>
      </c>
      <c r="CL16" s="32">
        <f>LN('2a) male mx'!CL16)</f>
        <v>-8.7983792101243168</v>
      </c>
      <c r="CM16" s="32">
        <f>LN('2a) male mx'!CM16)</f>
        <v>-9.2037990239327598</v>
      </c>
      <c r="CN16" s="32">
        <f>LN('2a) male mx'!CN16)</f>
        <v>-9.3099896092886372</v>
      </c>
      <c r="CP16" s="31">
        <f t="shared" si="2"/>
        <v>13</v>
      </c>
      <c r="CQ16" s="32">
        <f>IFERROR(LN('2a) female mx'!B16),"")</f>
        <v>-6.5562992509191966</v>
      </c>
      <c r="CR16" s="32">
        <f>IFERROR(LN('2a) female mx'!C16),"")</f>
        <v>-6.7939403216178844</v>
      </c>
      <c r="CS16" s="32">
        <f>IFERROR(LN('2a) female mx'!D16),"")</f>
        <v>-6.862812392041592</v>
      </c>
      <c r="CT16" s="32">
        <f>IFERROR(LN('2a) female mx'!E16),"")</f>
        <v>-6.9195915465822528</v>
      </c>
      <c r="CU16" s="32">
        <f>IFERROR(LN('2a) female mx'!F16),"")</f>
        <v>-6.8629789557809389</v>
      </c>
      <c r="CV16" s="32">
        <f>IFERROR(LN('2a) female mx'!G16),"")</f>
        <v>-6.7568247176458343</v>
      </c>
      <c r="CW16" s="32">
        <f>IFERROR(LN('2a) female mx'!H16),"")</f>
        <v>-6.8699993258772185</v>
      </c>
      <c r="CX16" s="32">
        <f>IFERROR(LN('2a) female mx'!I16),"")</f>
        <v>-6.8285064227917811</v>
      </c>
      <c r="CY16" s="32">
        <f>IFERROR(LN('2a) female mx'!J16),"")</f>
        <v>-6.8756086520420965</v>
      </c>
      <c r="CZ16" s="32">
        <f>IFERROR(LN('2a) female mx'!K16),"")</f>
        <v>-7.0872201953587366</v>
      </c>
      <c r="DA16" s="32">
        <f>IFERROR(LN('2a) female mx'!L16),"")</f>
        <v>-7.0978775276925257</v>
      </c>
      <c r="DB16" s="32">
        <f>IFERROR(LN('2a) female mx'!M16),"")</f>
        <v>-7.0116647423726484</v>
      </c>
      <c r="DC16" s="32">
        <f>IFERROR(LN('2a) female mx'!N16),"")</f>
        <v>-7.0352526904493082</v>
      </c>
      <c r="DD16" s="32">
        <f>IFERROR(LN('2a) female mx'!O16),"")</f>
        <v>-6.9057959138708966</v>
      </c>
      <c r="DE16" s="32">
        <f>IFERROR(LN('2a) female mx'!P16),"")</f>
        <v>-7.1909466495058192</v>
      </c>
      <c r="DF16" s="32">
        <f>IFERROR(LN('2a) female mx'!Q16),"")</f>
        <v>-6.9625785715435642</v>
      </c>
      <c r="DG16" s="32">
        <f>IFERROR(LN('2a) female mx'!R16),"")</f>
        <v>-6.8721492494710779</v>
      </c>
      <c r="DH16" s="32">
        <f>IFERROR(LN('2a) female mx'!S16),"")</f>
        <v>-6.9701127013420319</v>
      </c>
      <c r="DI16" s="32">
        <f>IFERROR(LN('2a) female mx'!T16),"")</f>
        <v>-7.076875496951871</v>
      </c>
      <c r="DJ16" s="32">
        <f>IFERROR(LN('2a) female mx'!U16),"")</f>
        <v>-7.1962697513718163</v>
      </c>
      <c r="DK16" s="32">
        <f>IFERROR(LN('2a) female mx'!V16),"")</f>
        <v>-7.0753438361740271</v>
      </c>
      <c r="DL16" s="32">
        <f>IFERROR(LN('2a) female mx'!W16),"")</f>
        <v>-6.8827176326476645</v>
      </c>
      <c r="DM16" s="32">
        <f>IFERROR(LN('2a) female mx'!X16),"")</f>
        <v>-7.0637930659909456</v>
      </c>
      <c r="DN16" s="32">
        <f>IFERROR(LN('2a) female mx'!Y16),"")</f>
        <v>-7.4259484325672735</v>
      </c>
      <c r="DO16" s="32">
        <f>IFERROR(LN('2a) female mx'!Z16),"")</f>
        <v>-7.429359447077676</v>
      </c>
      <c r="DP16" s="32">
        <f>IFERROR(LN('2a) female mx'!AA16),"")</f>
        <v>-7.6009024595420822</v>
      </c>
      <c r="DQ16" s="32">
        <f>IFERROR(LN('2a) female mx'!AB16),"")</f>
        <v>-7.6476926955811493</v>
      </c>
      <c r="DR16" s="32">
        <f>IFERROR(LN('2a) female mx'!AC16),"")</f>
        <v>-7.7407989684321192</v>
      </c>
      <c r="DS16" s="32">
        <f>IFERROR(LN('2a) female mx'!AD16),"")</f>
        <v>-7.6302598368305263</v>
      </c>
      <c r="DT16" s="32">
        <f>IFERROR(LN('2a) female mx'!AE16),"")</f>
        <v>-7.4202484770900874</v>
      </c>
      <c r="DU16" s="32">
        <f>IFERROR(LN('2a) female mx'!AF16),"")</f>
        <v>-7.6507686491433162</v>
      </c>
      <c r="DV16" s="32">
        <f>IFERROR(LN('2a) female mx'!AG16),"")</f>
        <v>-7.720260481646088</v>
      </c>
      <c r="DW16" s="32">
        <f>IFERROR(LN('2a) female mx'!AH16),"")</f>
        <v>-7.9268862103266251</v>
      </c>
      <c r="DX16" s="32">
        <f>IFERROR(LN('2a) female mx'!AI16),"")</f>
        <v>-8.0832154336580313</v>
      </c>
      <c r="DY16" s="32">
        <f>IFERROR(LN('2a) female mx'!AJ16),"")</f>
        <v>-7.8210106395435401</v>
      </c>
      <c r="DZ16" s="32">
        <f>IFERROR(LN('2a) female mx'!AK16),"")</f>
        <v>-8.2269128746543423</v>
      </c>
      <c r="EA16" s="32">
        <f>IFERROR(LN('2a) female mx'!AL16),"")</f>
        <v>-8.0198594744985456</v>
      </c>
      <c r="EB16" s="32">
        <f>IFERROR(LN('2a) female mx'!AM16),"")</f>
        <v>-8.3091332253771704</v>
      </c>
      <c r="EC16" s="32">
        <f>IFERROR(LN('2a) female mx'!AN16),"")</f>
        <v>-8.085394374856218</v>
      </c>
      <c r="ED16" s="32">
        <f>IFERROR(LN('2a) female mx'!AO16),"")</f>
        <v>-8.3094717719895517</v>
      </c>
      <c r="EE16" s="32">
        <f>IFERROR(LN('2a) female mx'!AP16),"")</f>
        <v>-8.0228763775882186</v>
      </c>
      <c r="EF16" s="32">
        <f>IFERROR(LN('2a) female mx'!AQ16),"")</f>
        <v>-7.7998455271506337</v>
      </c>
      <c r="EG16" s="32">
        <f>IFERROR(LN('2a) female mx'!AR16),"")</f>
        <v>-8.1934258309035659</v>
      </c>
      <c r="EH16" s="32">
        <f>IFERROR(LN('2a) female mx'!AS16),"")</f>
        <v>-7.7518950967735067</v>
      </c>
      <c r="EI16" s="32">
        <f>IFERROR(LN('2a) female mx'!AT16),"")</f>
        <v>-7.9939933419400466</v>
      </c>
      <c r="EJ16" s="32">
        <f>IFERROR(LN('2a) female mx'!AU16),"")</f>
        <v>-8.0900344692228181</v>
      </c>
      <c r="EK16" s="32">
        <f>IFERROR(LN('2a) female mx'!AV16),"")</f>
        <v>-8.6009418440976031</v>
      </c>
      <c r="EL16" s="32">
        <f>IFERROR(LN('2a) female mx'!AW16),"")</f>
        <v>-8.3127180459808425</v>
      </c>
      <c r="EM16" s="32">
        <f>IFERROR(LN('2a) female mx'!AX16),"")</f>
        <v>-8.4462341024757439</v>
      </c>
      <c r="EN16" s="32">
        <f>IFERROR(LN('2a) female mx'!AY16),"")</f>
        <v>-7.7776240159688932</v>
      </c>
      <c r="EO16" s="32">
        <f>IFERROR(LN('2a) female mx'!AZ16),"")</f>
        <v>-8.1242170123403259</v>
      </c>
      <c r="EP16" s="32">
        <f>IFERROR(LN('2a) female mx'!BA16),"")</f>
        <v>-8.1258095075344485</v>
      </c>
      <c r="EQ16" s="32">
        <f>IFERROR(LN('2a) female mx'!BB16),"")</f>
        <v>-8.4982753725615918</v>
      </c>
      <c r="ER16" s="32">
        <f>IFERROR(LN('2a) female mx'!BC16),"")</f>
        <v>-8.1623532974368391</v>
      </c>
      <c r="ES16" s="32">
        <f>IFERROR(LN('2a) female mx'!BD16),"")</f>
        <v>-8.5002809828323045</v>
      </c>
      <c r="ET16" s="32">
        <f>IFERROR(LN('2a) female mx'!BE16),"")</f>
        <v>-8.1641748193687977</v>
      </c>
      <c r="EU16" s="32">
        <f>IFERROR(LN('2a) female mx'!BF16),"")</f>
        <v>-8.5022419769630257</v>
      </c>
      <c r="EV16" s="32">
        <f>IFERROR(LN('2a) female mx'!BG16),"")</f>
        <v>-8.2398574110186011</v>
      </c>
      <c r="EW16" s="32">
        <f>IFERROR(LN('2a) female mx'!BH16),"")</f>
        <v>-8.5036417844645094</v>
      </c>
      <c r="EX16" s="32">
        <f>IFERROR(LN('2a) female mx'!BI16),"")</f>
        <v>-8.2418247378134915</v>
      </c>
      <c r="EY16" s="32">
        <f>IFERROR(LN('2a) female mx'!BJ16),"")</f>
        <v>-8.6671991593257385</v>
      </c>
      <c r="EZ16" s="32">
        <f>IFERROR(LN('2a) female mx'!BK16),"")</f>
        <v>-8.6101065617723069</v>
      </c>
      <c r="FA16" s="32">
        <f>IFERROR(LN('2a) female mx'!BL16),"")</f>
        <v>-8.3227686885545378</v>
      </c>
      <c r="FB16" s="32">
        <f>IFERROR(LN('2a) female mx'!BM16),"")</f>
        <v>-8.5058794315159645</v>
      </c>
      <c r="FC16" s="32">
        <f>IFERROR(LN('2a) female mx'!BN16),"")</f>
        <v>-8.9360199162619782</v>
      </c>
      <c r="FD16" s="32">
        <f>IFERROR(LN('2a) female mx'!BO16),"")</f>
        <v>-8.6119880869692818</v>
      </c>
      <c r="FE16" s="32">
        <f>IFERROR(LN('2a) female mx'!BP16),"")</f>
        <v>-8.6119577678606607</v>
      </c>
      <c r="FF16" s="32">
        <f>IFERROR(LN('2a) female mx'!BQ16),"")</f>
        <v>-8.8638177995014686</v>
      </c>
      <c r="FG16" s="32">
        <f>IFERROR(LN('2a) female mx'!BR16),"")</f>
        <v>-8.4580344589445478</v>
      </c>
      <c r="FH16" s="32">
        <f>IFERROR(LN('2a) female mx'!BS16),"")</f>
        <v>-8.6129679097704663</v>
      </c>
      <c r="FI16" s="32">
        <f>IFERROR(LN('2a) female mx'!BT16),"")</f>
        <v>-8.7319920221948824</v>
      </c>
      <c r="FJ16" s="32">
        <f>IFERROR(LN('2a) female mx'!BU16),"")</f>
        <v>-8.7963742322731289</v>
      </c>
      <c r="FK16" s="32">
        <f>IFERROR(LN('2a) female mx'!BV16),"")</f>
        <v>-8.3696964121676931</v>
      </c>
      <c r="FL16" s="32">
        <f>IFERROR(LN('2a) female mx'!BW16),"")</f>
        <v>-9.0202184714494944</v>
      </c>
      <c r="FM16" s="32">
        <f>IFERROR(LN('2a) female mx'!BX16),"")</f>
        <v>-8.460718577345375</v>
      </c>
      <c r="FN16" s="32">
        <f>IFERROR(LN('2a) female mx'!BY16),"")</f>
        <v>-8.7328487777645432</v>
      </c>
      <c r="FO16" s="32">
        <f>IFERROR(LN('2a) female mx'!BZ16),"")</f>
        <v>-8.7330804796156691</v>
      </c>
      <c r="FP16" s="32">
        <f>IFERROR(LN('2a) female mx'!CA16),"")</f>
        <v>-8.8672160592745914</v>
      </c>
      <c r="FQ16" s="32">
        <f>IFERROR(LN('2a) female mx'!CB16),"")</f>
        <v>-8.7331509869157227</v>
      </c>
      <c r="FR16" s="32">
        <f>IFERROR(LN('2a) female mx'!CC16),"")</f>
        <v>-9.4268821796558306</v>
      </c>
      <c r="FS16" s="32">
        <f>IFERROR(LN('2a) female mx'!CD16),"")</f>
        <v>-9.3095972985735234</v>
      </c>
      <c r="FT16" s="32">
        <f>IFERROR(LN('2a) female mx'!CE16),"")</f>
        <v>-9.0216787594360301</v>
      </c>
      <c r="FU16" s="32">
        <f>IFERROR(LN('2a) female mx'!CF16),"")</f>
        <v>-9.1090070896525575</v>
      </c>
      <c r="FV16" s="32">
        <f>IFERROR(LN('2a) female mx'!CG16),"")</f>
        <v>-9.0221516369041819</v>
      </c>
      <c r="FW16" s="32">
        <f>IFERROR(LN('2a) female mx'!CH16),"")</f>
        <v>-9.0217693277522759</v>
      </c>
      <c r="FX16" s="32">
        <f>IFERROR(LN('2a) female mx'!CI16),"")</f>
        <v>-9.1092686261811444</v>
      </c>
      <c r="FY16" s="32">
        <f>IFERROR(LN('2a) female mx'!CJ16),"")</f>
        <v>-9.0226544526830779</v>
      </c>
      <c r="FZ16" s="32">
        <f>IFERROR(LN('2a) female mx'!CK16),"")</f>
        <v>-9.428401027233253</v>
      </c>
      <c r="GA16" s="32">
        <f>IFERROR(LN('2a) female mx'!CL16),"")</f>
        <v>-9.4284211289479298</v>
      </c>
      <c r="GB16" s="32">
        <f>IFERROR(LN('2a) female mx'!CM16),"")</f>
        <v>-9.4287025105333626</v>
      </c>
      <c r="GC16" s="32">
        <f>IFERROR(LN('2a) female mx'!CN16),"")</f>
        <v>-9.3108541612080611</v>
      </c>
      <c r="GD16" s="12" t="str">
        <f>IFERROR(LN('2a) female mx'!CO16),"")</f>
        <v/>
      </c>
    </row>
    <row r="17" spans="1:186" x14ac:dyDescent="0.25">
      <c r="A17" s="31">
        <f>'2a) male mx'!A17</f>
        <v>14</v>
      </c>
      <c r="B17" s="32">
        <f>LN('2a) male mx'!B17)</f>
        <v>-6.3170969949255582</v>
      </c>
      <c r="C17" s="32">
        <f>LN('2a) male mx'!C17)</f>
        <v>-6.3575386515557675</v>
      </c>
      <c r="D17" s="32">
        <f>LN('2a) male mx'!D17)</f>
        <v>-6.3186677683469696</v>
      </c>
      <c r="E17" s="32">
        <f>LN('2a) male mx'!E17)</f>
        <v>-6.3372349394447021</v>
      </c>
      <c r="F17" s="32">
        <f>LN('2a) male mx'!F17)</f>
        <v>-6.4986173760185242</v>
      </c>
      <c r="G17" s="32">
        <f>LN('2a) male mx'!G17)</f>
        <v>-6.3467115852818816</v>
      </c>
      <c r="H17" s="32">
        <f>LN('2a) male mx'!H17)</f>
        <v>-6.5174066818142222</v>
      </c>
      <c r="I17" s="32">
        <f>LN('2a) male mx'!I17)</f>
        <v>-6.4897223957611851</v>
      </c>
      <c r="J17" s="32">
        <f>LN('2a) male mx'!J17)</f>
        <v>-6.455918495884414</v>
      </c>
      <c r="K17" s="32">
        <f>LN('2a) male mx'!K17)</f>
        <v>-6.6233356385698059</v>
      </c>
      <c r="L17" s="32">
        <f>LN('2a) male mx'!L17)</f>
        <v>-6.5230114936872248</v>
      </c>
      <c r="M17" s="32">
        <f>LN('2a) male mx'!M17)</f>
        <v>-6.5246953773790421</v>
      </c>
      <c r="N17" s="32">
        <f>LN('2a) male mx'!N17)</f>
        <v>-6.6690785748755799</v>
      </c>
      <c r="O17" s="32">
        <f>LN('2a) male mx'!O17)</f>
        <v>-6.4090272361379208</v>
      </c>
      <c r="P17" s="32">
        <f>LN('2a) male mx'!P17)</f>
        <v>-6.5105817871734448</v>
      </c>
      <c r="Q17" s="32">
        <f>LN('2a) male mx'!Q17)</f>
        <v>-6.3741510852044438</v>
      </c>
      <c r="R17" s="32">
        <f>LN('2a) male mx'!R17)</f>
        <v>-6.5672895829224132</v>
      </c>
      <c r="S17" s="32">
        <f>LN('2a) male mx'!S17)</f>
        <v>-6.4175167184840145</v>
      </c>
      <c r="T17" s="32">
        <f>LN('2a) male mx'!T17)</f>
        <v>-6.6634170605051013</v>
      </c>
      <c r="U17" s="32">
        <f>LN('2a) male mx'!U17)</f>
        <v>-6.9110241240303312</v>
      </c>
      <c r="V17" s="32">
        <f>LN('2a) male mx'!V17)</f>
        <v>-6.704769039218232</v>
      </c>
      <c r="W17" s="32">
        <f>LN('2a) male mx'!W17)</f>
        <v>-6.5818050111641657</v>
      </c>
      <c r="X17" s="32">
        <f>LN('2a) male mx'!X17)</f>
        <v>-6.5913521782581785</v>
      </c>
      <c r="Y17" s="32">
        <f>LN('2a) male mx'!Y17)</f>
        <v>-6.5648783656089567</v>
      </c>
      <c r="Z17" s="32">
        <f>LN('2a) male mx'!Z17)</f>
        <v>-6.741468756810356</v>
      </c>
      <c r="AA17" s="32">
        <f>LN('2a) male mx'!AA17)</f>
        <v>-6.9510305255535387</v>
      </c>
      <c r="AB17" s="32">
        <f>LN('2a) male mx'!AB17)</f>
        <v>-6.9755136809598763</v>
      </c>
      <c r="AC17" s="32">
        <f>LN('2a) male mx'!AC17)</f>
        <v>-7.0354676907957403</v>
      </c>
      <c r="AD17" s="32">
        <f>LN('2a) male mx'!AD17)</f>
        <v>-7.3112079468234068</v>
      </c>
      <c r="AE17" s="32">
        <f>LN('2a) male mx'!AE17)</f>
        <v>-6.9372044604332057</v>
      </c>
      <c r="AF17" s="32">
        <f>LN('2a) male mx'!AF17)</f>
        <v>-6.9590384084828605</v>
      </c>
      <c r="AG17" s="32">
        <f>LN('2a) male mx'!AG17)</f>
        <v>-7.1681217071071073</v>
      </c>
      <c r="AH17" s="32">
        <f>LN('2a) male mx'!AH17)</f>
        <v>-6.9300162920661315</v>
      </c>
      <c r="AI17" s="32">
        <f>LN('2a) male mx'!AI17)</f>
        <v>-7.1179330858550287</v>
      </c>
      <c r="AJ17" s="32">
        <f>LN('2a) male mx'!AJ17)</f>
        <v>-7.2861502028403615</v>
      </c>
      <c r="AK17" s="32">
        <f>LN('2a) male mx'!AK17)</f>
        <v>-7.2584017942865016</v>
      </c>
      <c r="AL17" s="32">
        <f>LN('2a) male mx'!AL17)</f>
        <v>-7.3499773563859723</v>
      </c>
      <c r="AM17" s="32">
        <f>LN('2a) male mx'!AM17)</f>
        <v>-7.7183908781597168</v>
      </c>
      <c r="AN17" s="32">
        <f>LN('2a) male mx'!AN17)</f>
        <v>-7.4007189335292152</v>
      </c>
      <c r="AO17" s="32">
        <f>LN('2a) male mx'!AO17)</f>
        <v>-7.6304870825616087</v>
      </c>
      <c r="AP17" s="32">
        <f>LN('2a) male mx'!AP17)</f>
        <v>-7.3538668823404931</v>
      </c>
      <c r="AQ17" s="32">
        <f>LN('2a) male mx'!AQ17)</f>
        <v>-7.4736009713505718</v>
      </c>
      <c r="AR17" s="32">
        <f>LN('2a) male mx'!AR17)</f>
        <v>-7.2926877964660095</v>
      </c>
      <c r="AS17" s="32">
        <f>LN('2a) male mx'!AS17)</f>
        <v>-7.3239130166290449</v>
      </c>
      <c r="AT17" s="32">
        <f>LN('2a) male mx'!AT17)</f>
        <v>-7.3245208786733844</v>
      </c>
      <c r="AU17" s="32">
        <f>LN('2a) male mx'!AU17)</f>
        <v>-7.4062526791509828</v>
      </c>
      <c r="AV17" s="32">
        <f>LN('2a) male mx'!AV17)</f>
        <v>-7.5139305328892005</v>
      </c>
      <c r="AW17" s="32">
        <f>LN('2a) male mx'!AW17)</f>
        <v>-7.3735749628043683</v>
      </c>
      <c r="AX17" s="32">
        <f>LN('2a) male mx'!AX17)</f>
        <v>-7.4581346648300615</v>
      </c>
      <c r="AY17" s="32">
        <f>LN('2a) male mx'!AY17)</f>
        <v>-7.5320263394811757</v>
      </c>
      <c r="AZ17" s="32">
        <f>LN('2a) male mx'!AZ17)</f>
        <v>-7.4774551164884615</v>
      </c>
      <c r="BA17" s="32">
        <f>LN('2a) male mx'!BA17)</f>
        <v>-7.5158839496753931</v>
      </c>
      <c r="BB17" s="32">
        <f>LN('2a) male mx'!BB17)</f>
        <v>-7.7983794241070417</v>
      </c>
      <c r="BC17" s="32">
        <f>LN('2a) male mx'!BC17)</f>
        <v>-7.5359843792015422</v>
      </c>
      <c r="BD17" s="32">
        <f>LN('2a) male mx'!BD17)</f>
        <v>-7.6191822776258444</v>
      </c>
      <c r="BE17" s="32">
        <f>LN('2a) male mx'!BE17)</f>
        <v>-7.6198877594531629</v>
      </c>
      <c r="BF17" s="32">
        <f>LN('2a) male mx'!BF17)</f>
        <v>-7.4320960567668646</v>
      </c>
      <c r="BG17" s="32">
        <f>LN('2a) male mx'!BG17)</f>
        <v>-7.523211151826211</v>
      </c>
      <c r="BH17" s="32">
        <f>LN('2a) male mx'!BH17)</f>
        <v>-7.6660895474886379</v>
      </c>
      <c r="BI17" s="32">
        <f>LN('2a) male mx'!BI17)</f>
        <v>-7.9403956387220322</v>
      </c>
      <c r="BJ17" s="32">
        <f>LN('2a) male mx'!BJ17)</f>
        <v>-7.7112437324274188</v>
      </c>
      <c r="BK17" s="32">
        <f>LN('2a) male mx'!BK17)</f>
        <v>-7.5254517866593238</v>
      </c>
      <c r="BL17" s="32">
        <f>LN('2a) male mx'!BL17)</f>
        <v>-7.8337475166448911</v>
      </c>
      <c r="BM17" s="32">
        <f>LN('2a) male mx'!BM17)</f>
        <v>-7.8083738414619965</v>
      </c>
      <c r="BN17" s="32">
        <f>LN('2a) male mx'!BN17)</f>
        <v>-8.1646525466159598</v>
      </c>
      <c r="BO17" s="32">
        <f>LN('2a) male mx'!BO17)</f>
        <v>-7.8607128583816799</v>
      </c>
      <c r="BP17" s="32">
        <f>LN('2a) male mx'!BP17)</f>
        <v>-7.9721414196883424</v>
      </c>
      <c r="BQ17" s="32">
        <f>LN('2a) male mx'!BQ17)</f>
        <v>-7.8886841891900819</v>
      </c>
      <c r="BR17" s="32">
        <f>LN('2a) male mx'!BR17)</f>
        <v>-8.0027296452964496</v>
      </c>
      <c r="BS17" s="32">
        <f>LN('2a) male mx'!BS17)</f>
        <v>-8.0663544149742652</v>
      </c>
      <c r="BT17" s="32">
        <f>LN('2a) male mx'!BT17)</f>
        <v>-8.1344726263877458</v>
      </c>
      <c r="BU17" s="32">
        <f>LN('2a) male mx'!BU17)</f>
        <v>-8.2056787535393187</v>
      </c>
      <c r="BV17" s="32">
        <f>LN('2a) male mx'!BV17)</f>
        <v>-8.1704281653095929</v>
      </c>
      <c r="BW17" s="32">
        <f>LN('2a) male mx'!BW17)</f>
        <v>-7.8394498373267689</v>
      </c>
      <c r="BX17" s="32">
        <f>LN('2a) male mx'!BX17)</f>
        <v>-8.102192766324734</v>
      </c>
      <c r="BY17" s="32">
        <f>LN('2a) male mx'!BY17)</f>
        <v>-7.9769690466806198</v>
      </c>
      <c r="BZ17" s="32">
        <f>LN('2a) male mx'!BZ17)</f>
        <v>-8.0699328330700197</v>
      </c>
      <c r="CA17" s="32">
        <f>LN('2a) male mx'!CA17)</f>
        <v>-8.4131550333812886</v>
      </c>
      <c r="CB17" s="32">
        <f>LN('2a) male mx'!CB17)</f>
        <v>-8.2080327179731629</v>
      </c>
      <c r="CC17" s="32">
        <f>LN('2a) male mx'!CC17)</f>
        <v>-8.326617664135938</v>
      </c>
      <c r="CD17" s="32">
        <f>LN('2a) male mx'!CD17)</f>
        <v>-8.5600963871550881</v>
      </c>
      <c r="CE17" s="32">
        <f>LN('2a) male mx'!CE17)</f>
        <v>-8.3269201048346631</v>
      </c>
      <c r="CF17" s="32">
        <f>LN('2a) male mx'!CF17)</f>
        <v>-8.8661685696285293</v>
      </c>
      <c r="CG17" s="32">
        <f>LN('2a) male mx'!CG17)</f>
        <v>-8.5608624969176166</v>
      </c>
      <c r="CH17" s="32">
        <f>LN('2a) male mx'!CH17)</f>
        <v>-9.020379711384944</v>
      </c>
      <c r="CI17" s="32">
        <f>LN('2a) male mx'!CI17)</f>
        <v>-8.797523304322393</v>
      </c>
      <c r="CJ17" s="32">
        <f>LN('2a) male mx'!CJ17)</f>
        <v>-9.1083227474749009</v>
      </c>
      <c r="CK17" s="32">
        <f>LN('2a) male mx'!CK17)</f>
        <v>-8.7981879535681635</v>
      </c>
      <c r="CL17" s="32">
        <f>LN('2a) male mx'!CL17)</f>
        <v>-8.8672261259664253</v>
      </c>
      <c r="CM17" s="32">
        <f>LN('2a) male mx'!CM17)</f>
        <v>-8.287332128054496</v>
      </c>
      <c r="CN17" s="32">
        <f>LN('2a) male mx'!CN17)</f>
        <v>-8.6738700894303786</v>
      </c>
      <c r="CP17" s="31">
        <f t="shared" si="2"/>
        <v>14</v>
      </c>
      <c r="CQ17" s="32">
        <f>IFERROR(LN('2a) female mx'!B17),"")</f>
        <v>-6.5471495426685706</v>
      </c>
      <c r="CR17" s="32">
        <f>IFERROR(LN('2a) female mx'!C17),"")</f>
        <v>-6.4533768826867339</v>
      </c>
      <c r="CS17" s="32">
        <f>IFERROR(LN('2a) female mx'!D17),"")</f>
        <v>-6.6301871767227869</v>
      </c>
      <c r="CT17" s="32">
        <f>IFERROR(LN('2a) female mx'!E17),"")</f>
        <v>-6.6090013868285391</v>
      </c>
      <c r="CU17" s="32">
        <f>IFERROR(LN('2a) female mx'!F17),"")</f>
        <v>-6.6002051802703141</v>
      </c>
      <c r="CV17" s="32">
        <f>IFERROR(LN('2a) female mx'!G17),"")</f>
        <v>-6.7103775823881797</v>
      </c>
      <c r="CW17" s="32">
        <f>IFERROR(LN('2a) female mx'!H17),"")</f>
        <v>-6.9674491093963891</v>
      </c>
      <c r="CX17" s="32">
        <f>IFERROR(LN('2a) female mx'!I17),"")</f>
        <v>-6.6449934354905791</v>
      </c>
      <c r="CY17" s="32">
        <f>IFERROR(LN('2a) female mx'!J17),"")</f>
        <v>-6.8642072784670152</v>
      </c>
      <c r="CZ17" s="32">
        <f>IFERROR(LN('2a) female mx'!K17),"")</f>
        <v>-7.0610555973545566</v>
      </c>
      <c r="DA17" s="32">
        <f>IFERROR(LN('2a) female mx'!L17),"")</f>
        <v>-7.0229105264009508</v>
      </c>
      <c r="DB17" s="32">
        <f>IFERROR(LN('2a) female mx'!M17),"")</f>
        <v>-6.98749555365952</v>
      </c>
      <c r="DC17" s="32">
        <f>IFERROR(LN('2a) female mx'!N17),"")</f>
        <v>-7.0105507430001088</v>
      </c>
      <c r="DD17" s="32">
        <f>IFERROR(LN('2a) female mx'!O17),"")</f>
        <v>-6.9482999017050586</v>
      </c>
      <c r="DE17" s="32">
        <f>IFERROR(LN('2a) female mx'!P17),"")</f>
        <v>-7.1901929899756283</v>
      </c>
      <c r="DF17" s="32">
        <f>IFERROR(LN('2a) female mx'!Q17),"")</f>
        <v>-6.9959365140565399</v>
      </c>
      <c r="DG17" s="32">
        <f>IFERROR(LN('2a) female mx'!R17),"")</f>
        <v>-7.0253372362225521</v>
      </c>
      <c r="DH17" s="32">
        <f>IFERROR(LN('2a) female mx'!S17),"")</f>
        <v>-7.0270186998089548</v>
      </c>
      <c r="DI17" s="32">
        <f>IFERROR(LN('2a) female mx'!T17),"")</f>
        <v>-7.224008963313044</v>
      </c>
      <c r="DJ17" s="32">
        <f>IFERROR(LN('2a) female mx'!U17),"")</f>
        <v>-7.2993538562597555</v>
      </c>
      <c r="DK17" s="32">
        <f>IFERROR(LN('2a) female mx'!V17),"")</f>
        <v>-7.2669437280851676</v>
      </c>
      <c r="DL17" s="32">
        <f>IFERROR(LN('2a) female mx'!W17),"")</f>
        <v>-7.2370484462972939</v>
      </c>
      <c r="DM17" s="32">
        <f>IFERROR(LN('2a) female mx'!X17),"")</f>
        <v>-7.1399299269019538</v>
      </c>
      <c r="DN17" s="32">
        <f>IFERROR(LN('2a) female mx'!Y17),"")</f>
        <v>-7.2342346890232347</v>
      </c>
      <c r="DO17" s="32">
        <f>IFERROR(LN('2a) female mx'!Z17),"")</f>
        <v>-7.4113687506938923</v>
      </c>
      <c r="DP17" s="32">
        <f>IFERROR(LN('2a) female mx'!AA17),"")</f>
        <v>-7.4825880327224201</v>
      </c>
      <c r="DQ17" s="32">
        <f>IFERROR(LN('2a) female mx'!AB17),"")</f>
        <v>-7.4153515560856018</v>
      </c>
      <c r="DR17" s="32">
        <f>IFERROR(LN('2a) female mx'!AC17),"")</f>
        <v>-7.4349048341730839</v>
      </c>
      <c r="DS17" s="32">
        <f>IFERROR(LN('2a) female mx'!AD17),"")</f>
        <v>-7.651285557217558</v>
      </c>
      <c r="DT17" s="32">
        <f>IFERROR(LN('2a) female mx'!AE17),"")</f>
        <v>-7.4196492973285686</v>
      </c>
      <c r="DU17" s="32">
        <f>IFERROR(LN('2a) female mx'!AF17),"")</f>
        <v>-7.5276594977743647</v>
      </c>
      <c r="DV17" s="32">
        <f>IFERROR(LN('2a) female mx'!AG17),"")</f>
        <v>-7.6097899320319868</v>
      </c>
      <c r="DW17" s="32">
        <f>IFERROR(LN('2a) female mx'!AH17),"")</f>
        <v>-8.0479067243030915</v>
      </c>
      <c r="DX17" s="32">
        <f>IFERROR(LN('2a) female mx'!AI17),"")</f>
        <v>-7.5719781559636807</v>
      </c>
      <c r="DY17" s="32">
        <f>IFERROR(LN('2a) female mx'!AJ17),"")</f>
        <v>-7.612923664456611</v>
      </c>
      <c r="DZ17" s="32">
        <f>IFERROR(LN('2a) female mx'!AK17),"")</f>
        <v>-7.9011716474993348</v>
      </c>
      <c r="EA17" s="32">
        <f>IFERROR(LN('2a) female mx'!AL17),"")</f>
        <v>-7.74754543511827</v>
      </c>
      <c r="EB17" s="32">
        <f>IFERROR(LN('2a) female mx'!AM17),"")</f>
        <v>-7.8759561419879622</v>
      </c>
      <c r="EC17" s="32">
        <f>IFERROR(LN('2a) female mx'!AN17),"")</f>
        <v>-8.0850863223616365</v>
      </c>
      <c r="ED17" s="32">
        <f>IFERROR(LN('2a) female mx'!AO17),"")</f>
        <v>-7.8762947945644459</v>
      </c>
      <c r="EE17" s="32">
        <f>IFERROR(LN('2a) female mx'!AP17),"")</f>
        <v>-8.0870972188112482</v>
      </c>
      <c r="EF17" s="32">
        <f>IFERROR(LN('2a) female mx'!AQ17),"")</f>
        <v>-8.3103432585443571</v>
      </c>
      <c r="EG17" s="32">
        <f>IFERROR(LN('2a) female mx'!AR17),"")</f>
        <v>-8.1931493275428018</v>
      </c>
      <c r="EH17" s="32">
        <f>IFERROR(LN('2a) female mx'!AS17),"")</f>
        <v>-8.0234499952877609</v>
      </c>
      <c r="EI17" s="32">
        <f>IFERROR(LN('2a) female mx'!AT17),"")</f>
        <v>-8.0561863884388973</v>
      </c>
      <c r="EJ17" s="32">
        <f>IFERROR(LN('2a) female mx'!AU17),"")</f>
        <v>-8.0251790993982848</v>
      </c>
      <c r="EK17" s="32">
        <f>IFERROR(LN('2a) female mx'!AV17),"")</f>
        <v>-8.0898709469527645</v>
      </c>
      <c r="EL17" s="32">
        <f>IFERROR(LN('2a) female mx'!AW17),"")</f>
        <v>-7.9641148115164748</v>
      </c>
      <c r="EM17" s="32">
        <f>IFERROR(LN('2a) female mx'!AX17),"")</f>
        <v>-8.1232050734200527</v>
      </c>
      <c r="EN17" s="32">
        <f>IFERROR(LN('2a) female mx'!AY17),"")</f>
        <v>-7.8532061644093751</v>
      </c>
      <c r="EO17" s="32">
        <f>IFERROR(LN('2a) female mx'!AZ17),"")</f>
        <v>-8.2331353128634905</v>
      </c>
      <c r="EP17" s="32">
        <f>IFERROR(LN('2a) female mx'!BA17),"")</f>
        <v>-7.9962815205173339</v>
      </c>
      <c r="EQ17" s="32">
        <f>IFERROR(LN('2a) female mx'!BB17),"")</f>
        <v>-7.9673719272054191</v>
      </c>
      <c r="ER17" s="32">
        <f>IFERROR(LN('2a) female mx'!BC17),"")</f>
        <v>-8.0930650064775591</v>
      </c>
      <c r="ES17" s="32">
        <f>IFERROR(LN('2a) female mx'!BD17),"")</f>
        <v>-8.1284682166223892</v>
      </c>
      <c r="ET17" s="32">
        <f>IFERROR(LN('2a) female mx'!BE17),"")</f>
        <v>-7.9407109613709137</v>
      </c>
      <c r="EU17" s="32">
        <f>IFERROR(LN('2a) female mx'!BF17),"")</f>
        <v>-8.1655260954124813</v>
      </c>
      <c r="EV17" s="32">
        <f>IFERROR(LN('2a) female mx'!BG17),"")</f>
        <v>-8.4531929380849675</v>
      </c>
      <c r="EW17" s="32">
        <f>IFERROR(LN('2a) female mx'!BH17),"")</f>
        <v>-8.7266028632758044</v>
      </c>
      <c r="EX17" s="32">
        <f>IFERROR(LN('2a) female mx'!BI17),"")</f>
        <v>-8.0656452992624565</v>
      </c>
      <c r="EY17" s="32">
        <f>IFERROR(LN('2a) female mx'!BJ17),"")</f>
        <v>-8.0661822473838818</v>
      </c>
      <c r="EZ17" s="32">
        <f>IFERROR(LN('2a) female mx'!BK17),"")</f>
        <v>-8.7922610379950648</v>
      </c>
      <c r="FA17" s="32">
        <f>IFERROR(LN('2a) female mx'!BL17),"")</f>
        <v>-8.3225257366881795</v>
      </c>
      <c r="FB17" s="32">
        <f>IFERROR(LN('2a) female mx'!BM17),"")</f>
        <v>-8.6110477668878609</v>
      </c>
      <c r="FC17" s="32">
        <f>IFERROR(LN('2a) female mx'!BN17),"")</f>
        <v>-8.4097496997886392</v>
      </c>
      <c r="FD17" s="32">
        <f>IFERROR(LN('2a) female mx'!BO17),"")</f>
        <v>-8.5577338832166969</v>
      </c>
      <c r="FE17" s="32">
        <f>IFERROR(LN('2a) female mx'!BP17),"")</f>
        <v>-9.0172712666354631</v>
      </c>
      <c r="FF17" s="32">
        <f>IFERROR(LN('2a) female mx'!BQ17),"")</f>
        <v>-8.6123417419976462</v>
      </c>
      <c r="FG17" s="32">
        <f>IFERROR(LN('2a) female mx'!BR17),"")</f>
        <v>-8.863322727478586</v>
      </c>
      <c r="FH17" s="32">
        <f>IFERROR(LN('2a) female mx'!BS17),"")</f>
        <v>-8.2842467483791769</v>
      </c>
      <c r="FI17" s="32">
        <f>IFERROR(LN('2a) female mx'!BT17),"")</f>
        <v>-8.1031514085572134</v>
      </c>
      <c r="FJ17" s="32">
        <f>IFERROR(LN('2a) female mx'!BU17),"")</f>
        <v>-8.4597204424638974</v>
      </c>
      <c r="FK17" s="32">
        <f>IFERROR(LN('2a) female mx'!BV17),"")</f>
        <v>-8.6146122570679147</v>
      </c>
      <c r="FL17" s="32">
        <f>IFERROR(LN('2a) female mx'!BW17),"")</f>
        <v>-8.3694545193552656</v>
      </c>
      <c r="FM17" s="32">
        <f>IFERROR(LN('2a) female mx'!BX17),"")</f>
        <v>-8.6146727336231876</v>
      </c>
      <c r="FN17" s="32">
        <f>IFERROR(LN('2a) female mx'!BY17),"")</f>
        <v>-8.509523857111331</v>
      </c>
      <c r="FO17" s="32">
        <f>IFERROR(LN('2a) female mx'!BZ17),"")</f>
        <v>-8.6722896423483693</v>
      </c>
      <c r="FP17" s="32">
        <f>IFERROR(LN('2a) female mx'!CA17),"")</f>
        <v>-8.4150497177475341</v>
      </c>
      <c r="FQ17" s="32">
        <f>IFERROR(LN('2a) female mx'!CB17),"")</f>
        <v>-8.4145058672728634</v>
      </c>
      <c r="FR17" s="32">
        <f>IFERROR(LN('2a) female mx'!CC17),"")</f>
        <v>-8.7336141969696204</v>
      </c>
      <c r="FS17" s="32">
        <f>IFERROR(LN('2a) female mx'!CD17),"")</f>
        <v>-8.941761838875518</v>
      </c>
      <c r="FT17" s="32">
        <f>IFERROR(LN('2a) female mx'!CE17),"")</f>
        <v>-8.5619904320600853</v>
      </c>
      <c r="FU17" s="32">
        <f>IFERROR(LN('2a) female mx'!CF17),"")</f>
        <v>-8.6735481626961111</v>
      </c>
      <c r="FV17" s="32">
        <f>IFERROR(LN('2a) female mx'!CG17),"")</f>
        <v>-9.022030923487744</v>
      </c>
      <c r="FW17" s="32">
        <f>IFERROR(LN('2a) female mx'!CH17),"")</f>
        <v>-9.2039801888235004</v>
      </c>
      <c r="FX17" s="32">
        <f>IFERROR(LN('2a) female mx'!CI17),"")</f>
        <v>-9.3098387387654338</v>
      </c>
      <c r="FY17" s="32">
        <f>IFERROR(LN('2a) female mx'!CJ17),"")</f>
        <v>-8.5629662774509523</v>
      </c>
      <c r="FZ17" s="32">
        <f>IFERROR(LN('2a) female mx'!CK17),"")</f>
        <v>-9.4283206163335116</v>
      </c>
      <c r="GA17" s="32">
        <f>IFERROR(LN('2a) female mx'!CL17),"")</f>
        <v>-9.0228555082253479</v>
      </c>
      <c r="GB17" s="32">
        <f>IFERROR(LN('2a) female mx'!CM17),"")</f>
        <v>-9.1101533195367921</v>
      </c>
      <c r="GC17" s="32">
        <f>IFERROR(LN('2a) female mx'!CN17),"")</f>
        <v>-9.0230665730481583</v>
      </c>
      <c r="GD17" s="12" t="str">
        <f>IFERROR(LN('2a) female mx'!CO17),"")</f>
        <v/>
      </c>
    </row>
    <row r="18" spans="1:186" x14ac:dyDescent="0.25">
      <c r="A18" s="31">
        <f>'2a) male mx'!A18</f>
        <v>15</v>
      </c>
      <c r="B18" s="32">
        <f>LN('2a) male mx'!B18)</f>
        <v>-6.5230990790300147</v>
      </c>
      <c r="C18" s="32">
        <f>LN('2a) male mx'!C18)</f>
        <v>-6.3494487601620069</v>
      </c>
      <c r="D18" s="32">
        <f>LN('2a) male mx'!D18)</f>
        <v>-6.3292974647256495</v>
      </c>
      <c r="E18" s="32">
        <f>LN('2a) male mx'!E18)</f>
        <v>-6.2986169804638461</v>
      </c>
      <c r="F18" s="32">
        <f>LN('2a) male mx'!F18)</f>
        <v>-6.3355552052473838</v>
      </c>
      <c r="G18" s="32">
        <f>LN('2a) male mx'!G18)</f>
        <v>-6.2662955011853452</v>
      </c>
      <c r="H18" s="32">
        <f>LN('2a) male mx'!H18)</f>
        <v>-6.357395092392581</v>
      </c>
      <c r="I18" s="32">
        <f>LN('2a) male mx'!I18)</f>
        <v>-6.3719371320657006</v>
      </c>
      <c r="J18" s="32">
        <f>LN('2a) male mx'!J18)</f>
        <v>-6.2753730612675565</v>
      </c>
      <c r="K18" s="32">
        <f>LN('2a) male mx'!K18)</f>
        <v>-6.4491676182063049</v>
      </c>
      <c r="L18" s="32">
        <f>LN('2a) male mx'!L18)</f>
        <v>-6.4574136315779018</v>
      </c>
      <c r="M18" s="32">
        <f>LN('2a) male mx'!M18)</f>
        <v>-6.4870955275149997</v>
      </c>
      <c r="N18" s="32">
        <f>LN('2a) male mx'!N18)</f>
        <v>-6.5708937358217359</v>
      </c>
      <c r="O18" s="32">
        <f>LN('2a) male mx'!O18)</f>
        <v>-6.3560425544098562</v>
      </c>
      <c r="P18" s="32">
        <f>LN('2a) male mx'!P18)</f>
        <v>-6.4946935321986157</v>
      </c>
      <c r="Q18" s="32">
        <f>LN('2a) male mx'!Q18)</f>
        <v>-6.2758978134167398</v>
      </c>
      <c r="R18" s="32">
        <f>LN('2a) male mx'!R18)</f>
        <v>-6.5210671543008258</v>
      </c>
      <c r="S18" s="32">
        <f>LN('2a) male mx'!S18)</f>
        <v>-6.5053591975971319</v>
      </c>
      <c r="T18" s="32">
        <f>LN('2a) male mx'!T18)</f>
        <v>-6.543342586606415</v>
      </c>
      <c r="U18" s="32">
        <f>LN('2a) male mx'!U18)</f>
        <v>-6.567225202131473</v>
      </c>
      <c r="V18" s="32">
        <f>LN('2a) male mx'!V18)</f>
        <v>-6.7035432326131277</v>
      </c>
      <c r="W18" s="32">
        <f>LN('2a) male mx'!W18)</f>
        <v>-6.5129290291663393</v>
      </c>
      <c r="X18" s="32">
        <f>LN('2a) male mx'!X18)</f>
        <v>-6.5591859239589789</v>
      </c>
      <c r="Y18" s="32">
        <f>LN('2a) male mx'!Y18)</f>
        <v>-6.7089808520985912</v>
      </c>
      <c r="Z18" s="32">
        <f>LN('2a) male mx'!Z18)</f>
        <v>-6.7674539709920065</v>
      </c>
      <c r="AA18" s="32">
        <f>LN('2a) male mx'!AA18)</f>
        <v>-6.7512963817139093</v>
      </c>
      <c r="AB18" s="32">
        <f>LN('2a) male mx'!AB18)</f>
        <v>-6.9745787578390948</v>
      </c>
      <c r="AC18" s="32">
        <f>LN('2a) male mx'!AC18)</f>
        <v>-6.9327573113080891</v>
      </c>
      <c r="AD18" s="32">
        <f>LN('2a) male mx'!AD18)</f>
        <v>-6.8945394676070402</v>
      </c>
      <c r="AE18" s="32">
        <f>LN('2a) male mx'!AE18)</f>
        <v>-7.1514384408555953</v>
      </c>
      <c r="AF18" s="32">
        <f>LN('2a) male mx'!AF18)</f>
        <v>-6.7326288278539348</v>
      </c>
      <c r="AG18" s="32">
        <f>LN('2a) male mx'!AG18)</f>
        <v>-6.9174293861757743</v>
      </c>
      <c r="AH18" s="32">
        <f>LN('2a) male mx'!AH18)</f>
        <v>-6.7809066184818523</v>
      </c>
      <c r="AI18" s="32">
        <f>LN('2a) male mx'!AI18)</f>
        <v>-6.8197304015614231</v>
      </c>
      <c r="AJ18" s="32">
        <f>LN('2a) male mx'!AJ18)</f>
        <v>-6.9531961552432771</v>
      </c>
      <c r="AK18" s="32">
        <f>LN('2a) male mx'!AK18)</f>
        <v>-6.9997645622715456</v>
      </c>
      <c r="AL18" s="32">
        <f>LN('2a) male mx'!AL18)</f>
        <v>-6.8711016680007253</v>
      </c>
      <c r="AM18" s="32">
        <f>LN('2a) male mx'!AM18)</f>
        <v>-7.3046452640514072</v>
      </c>
      <c r="AN18" s="32">
        <f>LN('2a) male mx'!AN18)</f>
        <v>-6.8722628072916381</v>
      </c>
      <c r="AO18" s="32">
        <f>LN('2a) male mx'!AO18)</f>
        <v>-7.0979519951475663</v>
      </c>
      <c r="AP18" s="32">
        <f>LN('2a) male mx'!AP18)</f>
        <v>-7.1762338689389642</v>
      </c>
      <c r="AQ18" s="32">
        <f>LN('2a) male mx'!AQ18)</f>
        <v>-7.4730329303537228</v>
      </c>
      <c r="AR18" s="32">
        <f>LN('2a) male mx'!AR18)</f>
        <v>-7.2920070682668587</v>
      </c>
      <c r="AS18" s="32">
        <f>LN('2a) male mx'!AS18)</f>
        <v>-7.4568258652862989</v>
      </c>
      <c r="AT18" s="32">
        <f>LN('2a) male mx'!AT18)</f>
        <v>-7.2486122983155674</v>
      </c>
      <c r="AU18" s="32">
        <f>LN('2a) male mx'!AU18)</f>
        <v>-7.2346305916823503</v>
      </c>
      <c r="AV18" s="32">
        <f>LN('2a) male mx'!AV18)</f>
        <v>-7.3092278119744565</v>
      </c>
      <c r="AW18" s="32">
        <f>LN('2a) male mx'!AW18)</f>
        <v>-7.3249224830367048</v>
      </c>
      <c r="AX18" s="32">
        <f>LN('2a) male mx'!AX18)</f>
        <v>-7.3397386646986975</v>
      </c>
      <c r="AY18" s="32">
        <f>LN('2a) male mx'!AY18)</f>
        <v>-7.0881356524868222</v>
      </c>
      <c r="AZ18" s="32">
        <f>LN('2a) male mx'!AZ18)</f>
        <v>-7.1666314157172364</v>
      </c>
      <c r="BA18" s="32">
        <f>LN('2a) male mx'!BA18)</f>
        <v>-7.3266917395877575</v>
      </c>
      <c r="BB18" s="32">
        <f>LN('2a) male mx'!BB18)</f>
        <v>-7.2100180347489458</v>
      </c>
      <c r="BC18" s="32">
        <f>LN('2a) male mx'!BC18)</f>
        <v>-7.1825163964264567</v>
      </c>
      <c r="BD18" s="32">
        <f>LN('2a) male mx'!BD18)</f>
        <v>-7.4293980479764352</v>
      </c>
      <c r="BE18" s="32">
        <f>LN('2a) male mx'!BE18)</f>
        <v>-7.5587570815661627</v>
      </c>
      <c r="BF18" s="32">
        <f>LN('2a) male mx'!BF18)</f>
        <v>-7.4144043966657032</v>
      </c>
      <c r="BG18" s="32">
        <f>LN('2a) male mx'!BG18)</f>
        <v>-7.2443805651151658</v>
      </c>
      <c r="BH18" s="32">
        <f>LN('2a) male mx'!BH18)</f>
        <v>-7.5239348146105645</v>
      </c>
      <c r="BI18" s="32">
        <f>LN('2a) male mx'!BI18)</f>
        <v>-7.5063068391941448</v>
      </c>
      <c r="BJ18" s="32">
        <f>LN('2a) male mx'!BJ18)</f>
        <v>-7.5631242349135643</v>
      </c>
      <c r="BK18" s="32">
        <f>LN('2a) male mx'!BK18)</f>
        <v>-7.4347359119358369</v>
      </c>
      <c r="BL18" s="32">
        <f>LN('2a) male mx'!BL18)</f>
        <v>-7.6050418396586252</v>
      </c>
      <c r="BM18" s="32">
        <f>LN('2a) male mx'!BM18)</f>
        <v>-7.7356315358199081</v>
      </c>
      <c r="BN18" s="32">
        <f>LN('2a) male mx'!BN18)</f>
        <v>-7.6463283081290969</v>
      </c>
      <c r="BO18" s="32">
        <f>LN('2a) male mx'!BO18)</f>
        <v>-7.5858294300445612</v>
      </c>
      <c r="BP18" s="32">
        <f>LN('2a) male mx'!BP18)</f>
        <v>-7.626884890365675</v>
      </c>
      <c r="BQ18" s="32">
        <f>LN('2a) male mx'!BQ18)</f>
        <v>-7.737996538952288</v>
      </c>
      <c r="BR18" s="32">
        <f>LN('2a) male mx'!BR18)</f>
        <v>-7.6921792636864357</v>
      </c>
      <c r="BS18" s="32">
        <f>LN('2a) male mx'!BS18)</f>
        <v>-7.715772164660109</v>
      </c>
      <c r="BT18" s="32">
        <f>LN('2a) male mx'!BT18)</f>
        <v>-7.589345939457333</v>
      </c>
      <c r="BU18" s="32">
        <f>LN('2a) male mx'!BU18)</f>
        <v>-7.650993701967332</v>
      </c>
      <c r="BV18" s="32">
        <f>LN('2a) male mx'!BV18)</f>
        <v>-8.0058169110162023</v>
      </c>
      <c r="BW18" s="32">
        <f>LN('2a) male mx'!BW18)</f>
        <v>-8.1014656037415644</v>
      </c>
      <c r="BX18" s="32">
        <f>LN('2a) male mx'!BX18)</f>
        <v>-8.006564517951233</v>
      </c>
      <c r="BY18" s="32">
        <f>LN('2a) male mx'!BY18)</f>
        <v>-7.8653798743492693</v>
      </c>
      <c r="BZ18" s="32">
        <f>LN('2a) male mx'!BZ18)</f>
        <v>-7.6533788304143258</v>
      </c>
      <c r="CA18" s="32">
        <f>LN('2a) male mx'!CA18)</f>
        <v>-7.8929819437853377</v>
      </c>
      <c r="CB18" s="32">
        <f>LN('2a) male mx'!CB18)</f>
        <v>-7.5716503259591725</v>
      </c>
      <c r="CC18" s="32">
        <f>LN('2a) male mx'!CC18)</f>
        <v>-7.9780185235522252</v>
      </c>
      <c r="CD18" s="32">
        <f>LN('2a) male mx'!CD18)</f>
        <v>-7.8406812340576746</v>
      </c>
      <c r="CE18" s="32">
        <f>LN('2a) male mx'!CE18)</f>
        <v>-8.2466253695980587</v>
      </c>
      <c r="CF18" s="32">
        <f>LN('2a) male mx'!CF18)</f>
        <v>-8.2469277950524891</v>
      </c>
      <c r="CG18" s="32">
        <f>LN('2a) male mx'!CG18)</f>
        <v>-8.3270309768431225</v>
      </c>
      <c r="CH18" s="32">
        <f>LN('2a) male mx'!CH18)</f>
        <v>-8.5606911812125865</v>
      </c>
      <c r="CI18" s="32">
        <f>LN('2a) male mx'!CI18)</f>
        <v>-8.3273232168649525</v>
      </c>
      <c r="CJ18" s="32">
        <f>LN('2a) male mx'!CJ18)</f>
        <v>-8.2871609675861055</v>
      </c>
      <c r="CK18" s="32">
        <f>LN('2a) male mx'!CK18)</f>
        <v>-8.0402656470976783</v>
      </c>
      <c r="CL18" s="32">
        <f>LN('2a) male mx'!CL18)</f>
        <v>-8.1048645832866697</v>
      </c>
      <c r="CM18" s="32">
        <f>LN('2a) male mx'!CM18)</f>
        <v>-8.5615474663977817</v>
      </c>
      <c r="CN18" s="32">
        <f>LN('2a) male mx'!CN18)</f>
        <v>-8.3288233807547432</v>
      </c>
      <c r="CP18" s="31">
        <f t="shared" si="2"/>
        <v>15</v>
      </c>
      <c r="CQ18" s="32">
        <f>IFERROR(LN('2a) female mx'!B18),"")</f>
        <v>-6.4364321589014732</v>
      </c>
      <c r="CR18" s="32">
        <f>IFERROR(LN('2a) female mx'!C18),"")</f>
        <v>-6.6315156876538941</v>
      </c>
      <c r="CS18" s="32">
        <f>IFERROR(LN('2a) female mx'!D18),"")</f>
        <v>-6.5494049956955518</v>
      </c>
      <c r="CT18" s="32">
        <f>IFERROR(LN('2a) female mx'!E18),"")</f>
        <v>-6.6076522994337239</v>
      </c>
      <c r="CU18" s="32">
        <f>IFERROR(LN('2a) female mx'!F18),"")</f>
        <v>-6.7078085102123755</v>
      </c>
      <c r="CV18" s="32">
        <f>IFERROR(LN('2a) female mx'!G18),"")</f>
        <v>-6.6324768367869869</v>
      </c>
      <c r="CW18" s="32">
        <f>IFERROR(LN('2a) female mx'!H18),"")</f>
        <v>-6.9215335475614577</v>
      </c>
      <c r="CX18" s="32">
        <f>IFERROR(LN('2a) female mx'!I18),"")</f>
        <v>-6.6353878434224818</v>
      </c>
      <c r="CY18" s="32">
        <f>IFERROR(LN('2a) female mx'!J18),"")</f>
        <v>-6.7464606402094383</v>
      </c>
      <c r="CZ18" s="32">
        <f>IFERROR(LN('2a) female mx'!K18),"")</f>
        <v>-6.9203710170278612</v>
      </c>
      <c r="DA18" s="32">
        <f>IFERROR(LN('2a) female mx'!L18),"")</f>
        <v>-6.8884237906825483</v>
      </c>
      <c r="DB18" s="32">
        <f>IFERROR(LN('2a) female mx'!M18),"")</f>
        <v>-6.8985605047294429</v>
      </c>
      <c r="DC18" s="32">
        <f>IFERROR(LN('2a) female mx'!N18),"")</f>
        <v>-6.9863805369249414</v>
      </c>
      <c r="DD18" s="32">
        <f>IFERROR(LN('2a) female mx'!O18),"")</f>
        <v>-7.1567801780923821</v>
      </c>
      <c r="DE18" s="32">
        <f>IFERROR(LN('2a) female mx'!P18),"")</f>
        <v>-6.9633866223246121</v>
      </c>
      <c r="DF18" s="32">
        <f>IFERROR(LN('2a) female mx'!Q18),"")</f>
        <v>-6.938481648578068</v>
      </c>
      <c r="DG18" s="32">
        <f>IFERROR(LN('2a) female mx'!R18),"")</f>
        <v>-6.8204349398820456</v>
      </c>
      <c r="DH18" s="32">
        <f>IFERROR(LN('2a) female mx'!S18),"")</f>
        <v>-6.9135998681752655</v>
      </c>
      <c r="DI18" s="32">
        <f>IFERROR(LN('2a) female mx'!T18),"")</f>
        <v>-7.0384717193676805</v>
      </c>
      <c r="DJ18" s="32">
        <f>IFERROR(LN('2a) female mx'!U18),"")</f>
        <v>-7.1136866112276316</v>
      </c>
      <c r="DK18" s="32">
        <f>IFERROR(LN('2a) female mx'!V18),"")</f>
        <v>-7.0490960379968604</v>
      </c>
      <c r="DL18" s="32">
        <f>IFERROR(LN('2a) female mx'!W18),"")</f>
        <v>-6.9559103208691839</v>
      </c>
      <c r="DM18" s="32">
        <f>IFERROR(LN('2a) female mx'!X18),"")</f>
        <v>-7.0022194350473361</v>
      </c>
      <c r="DN18" s="32">
        <f>IFERROR(LN('2a) female mx'!Y18),"")</f>
        <v>-7.2335129694165712</v>
      </c>
      <c r="DO18" s="32">
        <f>IFERROR(LN('2a) female mx'!Z18),"")</f>
        <v>-7.6000583533846982</v>
      </c>
      <c r="DP18" s="32">
        <f>IFERROR(LN('2a) female mx'!AA18),"")</f>
        <v>-7.3278274680506614</v>
      </c>
      <c r="DQ18" s="32">
        <f>IFERROR(LN('2a) female mx'!AB18),"")</f>
        <v>-7.5834188758782686</v>
      </c>
      <c r="DR18" s="32">
        <f>IFERROR(LN('2a) female mx'!AC18),"")</f>
        <v>-7.5653789034730359</v>
      </c>
      <c r="DS18" s="32">
        <f>IFERROR(LN('2a) female mx'!AD18),"")</f>
        <v>-7.3850344604274483</v>
      </c>
      <c r="DT18" s="32">
        <f>IFERROR(LN('2a) female mx'!AE18),"")</f>
        <v>-7.4364466710231598</v>
      </c>
      <c r="DU18" s="32">
        <f>IFERROR(LN('2a) female mx'!AF18),"")</f>
        <v>-7.5865603048559205</v>
      </c>
      <c r="DV18" s="32">
        <f>IFERROR(LN('2a) female mx'!AG18),"")</f>
        <v>-7.6303528072350142</v>
      </c>
      <c r="DW18" s="32">
        <f>IFERROR(LN('2a) female mx'!AH18),"")</f>
        <v>-7.4924713909364664</v>
      </c>
      <c r="DX18" s="32">
        <f>IFERROR(LN('2a) female mx'!AI18),"")</f>
        <v>-7.476127423083188</v>
      </c>
      <c r="DY18" s="32">
        <f>IFERROR(LN('2a) female mx'!AJ18),"")</f>
        <v>-7.8201152184814582</v>
      </c>
      <c r="DZ18" s="32">
        <f>IFERROR(LN('2a) female mx'!AK18),"")</f>
        <v>-7.5329941645245464</v>
      </c>
      <c r="EA18" s="32">
        <f>IFERROR(LN('2a) female mx'!AL18),"")</f>
        <v>-7.74711354074058</v>
      </c>
      <c r="EB18" s="32">
        <f>IFERROR(LN('2a) female mx'!AM18),"")</f>
        <v>-7.8489029231708045</v>
      </c>
      <c r="EC18" s="32">
        <f>IFERROR(LN('2a) female mx'!AN18),"")</f>
        <v>-7.8750216872410173</v>
      </c>
      <c r="ED18" s="32">
        <f>IFERROR(LN('2a) female mx'!AO18),"")</f>
        <v>-7.7491377185318013</v>
      </c>
      <c r="EE18" s="32">
        <f>IFERROR(LN('2a) female mx'!AP18),"")</f>
        <v>-8.0222409168065365</v>
      </c>
      <c r="EF18" s="32">
        <f>IFERROR(LN('2a) female mx'!AQ18),"")</f>
        <v>-7.9617393189184114</v>
      </c>
      <c r="EG18" s="32">
        <f>IFERROR(LN('2a) female mx'!AR18),"")</f>
        <v>-8.121403538557793</v>
      </c>
      <c r="EH18" s="32">
        <f>IFERROR(LN('2a) female mx'!AS18),"")</f>
        <v>-7.7276016997960824</v>
      </c>
      <c r="EI18" s="32">
        <f>IFERROR(LN('2a) female mx'!AT18),"")</f>
        <v>-7.7285948908878108</v>
      </c>
      <c r="EJ18" s="32">
        <f>IFERROR(LN('2a) female mx'!AU18),"")</f>
        <v>-7.9070484368034473</v>
      </c>
      <c r="EK18" s="32">
        <f>IFERROR(LN('2a) female mx'!AV18),"")</f>
        <v>-8.0567693357140211</v>
      </c>
      <c r="EL18" s="32">
        <f>IFERROR(LN('2a) female mx'!AW18),"")</f>
        <v>-7.6614247743350505</v>
      </c>
      <c r="EM18" s="32">
        <f>IFERROR(LN('2a) female mx'!AX18),"")</f>
        <v>-7.7059379223759628</v>
      </c>
      <c r="EN18" s="32">
        <f>IFERROR(LN('2a) female mx'!AY18),"")</f>
        <v>-7.8794909455168858</v>
      </c>
      <c r="EO18" s="32">
        <f>IFERROR(LN('2a) female mx'!AZ18),"")</f>
        <v>-7.6196526541402338</v>
      </c>
      <c r="EP18" s="32">
        <f>IFERROR(LN('2a) female mx'!BA18),"")</f>
        <v>-8.0267215135306387</v>
      </c>
      <c r="EQ18" s="32">
        <f>IFERROR(LN('2a) female mx'!BB18),"")</f>
        <v>-7.7091451812869627</v>
      </c>
      <c r="ER18" s="32">
        <f>IFERROR(LN('2a) female mx'!BC18),"")</f>
        <v>-7.8303491809991481</v>
      </c>
      <c r="ES18" s="32">
        <f>IFERROR(LN('2a) female mx'!BD18),"")</f>
        <v>-7.9119144278895703</v>
      </c>
      <c r="ET18" s="32">
        <f>IFERROR(LN('2a) female mx'!BE18),"")</f>
        <v>-7.9403549446852288</v>
      </c>
      <c r="EU18" s="32">
        <f>IFERROR(LN('2a) female mx'!BF18),"")</f>
        <v>-7.6687134734901754</v>
      </c>
      <c r="EV18" s="32">
        <f>IFERROR(LN('2a) female mx'!BG18),"")</f>
        <v>-7.9710755974579346</v>
      </c>
      <c r="EW18" s="32">
        <f>IFERROR(LN('2a) female mx'!BH18),"")</f>
        <v>-8.2408821208161225</v>
      </c>
      <c r="EX18" s="32">
        <f>IFERROR(LN('2a) female mx'!BI18),"")</f>
        <v>-8.1320326130277234</v>
      </c>
      <c r="EY18" s="32">
        <f>IFERROR(LN('2a) female mx'!BJ18),"")</f>
        <v>-8.0986631069786359</v>
      </c>
      <c r="EZ18" s="32">
        <f>IFERROR(LN('2a) female mx'!BK18),"")</f>
        <v>-8.0988859752947757</v>
      </c>
      <c r="FA18" s="32">
        <f>IFERROR(LN('2a) female mx'!BL18),"")</f>
        <v>-8.1330154091108007</v>
      </c>
      <c r="FB18" s="32">
        <f>IFERROR(LN('2a) female mx'!BM18),"")</f>
        <v>-7.9747959567540683</v>
      </c>
      <c r="FC18" s="32">
        <f>IFERROR(LN('2a) female mx'!BN18),"")</f>
        <v>-8.2047072656191595</v>
      </c>
      <c r="FD18" s="32">
        <f>IFERROR(LN('2a) female mx'!BO18),"")</f>
        <v>-8.7939508087097931</v>
      </c>
      <c r="FE18" s="32">
        <f>IFERROR(LN('2a) female mx'!BP18),"")</f>
        <v>-8.3665067938828521</v>
      </c>
      <c r="FF18" s="32">
        <f>IFERROR(LN('2a) female mx'!BQ18),"")</f>
        <v>-8.457994041227435</v>
      </c>
      <c r="FG18" s="32">
        <f>IFERROR(LN('2a) female mx'!BR18),"")</f>
        <v>-8.0056349761382783</v>
      </c>
      <c r="FH18" s="32">
        <f>IFERROR(LN('2a) female mx'!BS18),"")</f>
        <v>-8.2839942537307216</v>
      </c>
      <c r="FI18" s="32">
        <f>IFERROR(LN('2a) female mx'!BT18),"")</f>
        <v>-8.3685872559705139</v>
      </c>
      <c r="FJ18" s="32">
        <f>IFERROR(LN('2a) female mx'!BU18),"")</f>
        <v>-8.7960110929295467</v>
      </c>
      <c r="FK18" s="32">
        <f>IFERROR(LN('2a) female mx'!BV18),"")</f>
        <v>-8.3692831432043562</v>
      </c>
      <c r="FL18" s="32">
        <f>IFERROR(LN('2a) female mx'!BW18),"")</f>
        <v>-8.6143703142660435</v>
      </c>
      <c r="FM18" s="32">
        <f>IFERROR(LN('2a) female mx'!BX18),"")</f>
        <v>-8.7322844095396182</v>
      </c>
      <c r="FN18" s="32">
        <f>IFERROR(LN('2a) female mx'!BY18),"")</f>
        <v>-8.6718563449484289</v>
      </c>
      <c r="FO18" s="32">
        <f>IFERROR(LN('2a) female mx'!BZ18),"")</f>
        <v>-8.2094444568141416</v>
      </c>
      <c r="FP18" s="32">
        <f>IFERROR(LN('2a) female mx'!CA18),"")</f>
        <v>-8.1046329724321495</v>
      </c>
      <c r="FQ18" s="32">
        <f>IFERROR(LN('2a) female mx'!CB18),"")</f>
        <v>-8.24720997631551</v>
      </c>
      <c r="FR18" s="32">
        <f>IFERROR(LN('2a) female mx'!CC18),"")</f>
        <v>-8.7334531047641217</v>
      </c>
      <c r="FS18" s="32">
        <f>IFERROR(LN('2a) female mx'!CD18),"")</f>
        <v>-8.5108128804519509</v>
      </c>
      <c r="FT18" s="32">
        <f>IFERROR(LN('2a) female mx'!CE18),"")</f>
        <v>-8.3707238043441219</v>
      </c>
      <c r="FU18" s="32">
        <f>IFERROR(LN('2a) female mx'!CF18),"")</f>
        <v>-8.5621413982439467</v>
      </c>
      <c r="FV18" s="32">
        <f>IFERROR(LN('2a) female mx'!CG18),"")</f>
        <v>-8.51104432582936</v>
      </c>
      <c r="FW18" s="32">
        <f>IFERROR(LN('2a) female mx'!CH18),"")</f>
        <v>-8.3709049993255178</v>
      </c>
      <c r="FX18" s="32">
        <f>IFERROR(LN('2a) female mx'!CI18),"")</f>
        <v>-8.7343488510359641</v>
      </c>
      <c r="FY18" s="32">
        <f>IFERROR(LN('2a) female mx'!CJ18),"")</f>
        <v>-8.5627752074584169</v>
      </c>
      <c r="FZ18" s="32">
        <f>IFERROR(LN('2a) female mx'!CK18),"")</f>
        <v>-8.9427072514324202</v>
      </c>
      <c r="GA18" s="32">
        <f>IFERROR(LN('2a) female mx'!CL18),"")</f>
        <v>-8.7995762488541445</v>
      </c>
      <c r="GB18" s="32">
        <f>IFERROR(LN('2a) female mx'!CM18),"")</f>
        <v>-8.7998677471574762</v>
      </c>
      <c r="GC18" s="32">
        <f>IFERROR(LN('2a) female mx'!CN18),"")</f>
        <v>-8.5633784620350539</v>
      </c>
      <c r="GD18" s="12" t="str">
        <f>IFERROR(LN('2a) female mx'!CO18),"")</f>
        <v/>
      </c>
    </row>
    <row r="19" spans="1:186" x14ac:dyDescent="0.25">
      <c r="A19" s="31">
        <f>'2a) male mx'!A19</f>
        <v>16</v>
      </c>
      <c r="B19" s="32">
        <f>LN('2a) male mx'!B19)</f>
        <v>-6.2015002179194454</v>
      </c>
      <c r="C19" s="32">
        <f>LN('2a) male mx'!C19)</f>
        <v>-6.2061548880828727</v>
      </c>
      <c r="D19" s="32">
        <f>LN('2a) male mx'!D19)</f>
        <v>-6.3212764541364317</v>
      </c>
      <c r="E19" s="32">
        <f>LN('2a) male mx'!E19)</f>
        <v>-6.135603740365946</v>
      </c>
      <c r="F19" s="32">
        <f>LN('2a) male mx'!F19)</f>
        <v>-6.2793377777584585</v>
      </c>
      <c r="G19" s="32">
        <f>LN('2a) male mx'!G19)</f>
        <v>-6.0886963826745442</v>
      </c>
      <c r="H19" s="32">
        <f>LN('2a) male mx'!H19)</f>
        <v>-6.2356451468458856</v>
      </c>
      <c r="I19" s="32">
        <f>LN('2a) male mx'!I19)</f>
        <v>-6.1353108611158822</v>
      </c>
      <c r="J19" s="32">
        <f>LN('2a) male mx'!J19)</f>
        <v>-6.1116824270689643</v>
      </c>
      <c r="K19" s="32">
        <f>LN('2a) male mx'!K19)</f>
        <v>-6.2883832420854118</v>
      </c>
      <c r="L19" s="32">
        <f>LN('2a) male mx'!L19)</f>
        <v>-6.5126397137853953</v>
      </c>
      <c r="M19" s="32">
        <f>LN('2a) male mx'!M19)</f>
        <v>-6.5591880545956913</v>
      </c>
      <c r="N19" s="32">
        <f>LN('2a) male mx'!N19)</f>
        <v>-6.4397172841781911</v>
      </c>
      <c r="O19" s="32">
        <f>LN('2a) male mx'!O19)</f>
        <v>-6.3605798694151989</v>
      </c>
      <c r="P19" s="32">
        <f>LN('2a) male mx'!P19)</f>
        <v>-6.3784856587031715</v>
      </c>
      <c r="Q19" s="32">
        <f>LN('2a) male mx'!Q19)</f>
        <v>-6.4292593158915343</v>
      </c>
      <c r="R19" s="32">
        <f>LN('2a) male mx'!R19)</f>
        <v>-6.4837209375641924</v>
      </c>
      <c r="S19" s="32">
        <f>LN('2a) male mx'!S19)</f>
        <v>-6.5330833781301028</v>
      </c>
      <c r="T19" s="32">
        <f>LN('2a) male mx'!T19)</f>
        <v>-6.3581920551586029</v>
      </c>
      <c r="U19" s="32">
        <f>LN('2a) male mx'!U19)</f>
        <v>-6.3409720982511288</v>
      </c>
      <c r="V19" s="32">
        <f>LN('2a) male mx'!V19)</f>
        <v>-6.6021678259419447</v>
      </c>
      <c r="W19" s="32">
        <f>LN('2a) male mx'!W19)</f>
        <v>-6.2180885212045958</v>
      </c>
      <c r="X19" s="32">
        <f>LN('2a) male mx'!X19)</f>
        <v>-6.5427192523931277</v>
      </c>
      <c r="Y19" s="32">
        <f>LN('2a) male mx'!Y19)</f>
        <v>-6.547311336521493</v>
      </c>
      <c r="Z19" s="32">
        <f>LN('2a) male mx'!Z19)</f>
        <v>-6.6869183873157807</v>
      </c>
      <c r="AA19" s="32">
        <f>LN('2a) male mx'!AA19)</f>
        <v>-6.5322604545070657</v>
      </c>
      <c r="AB19" s="32">
        <f>LN('2a) male mx'!AB19)</f>
        <v>-6.4315047273027144</v>
      </c>
      <c r="AC19" s="32">
        <f>LN('2a) male mx'!AC19)</f>
        <v>-6.754756338051334</v>
      </c>
      <c r="AD19" s="32">
        <f>LN('2a) male mx'!AD19)</f>
        <v>-6.8047504770167695</v>
      </c>
      <c r="AE19" s="32">
        <f>LN('2a) male mx'!AE19)</f>
        <v>-6.7230012007880884</v>
      </c>
      <c r="AF19" s="32">
        <f>LN('2a) male mx'!AF19)</f>
        <v>-6.5771866344496646</v>
      </c>
      <c r="AG19" s="32">
        <f>LN('2a) male mx'!AG19)</f>
        <v>-6.7607017272284677</v>
      </c>
      <c r="AH19" s="32">
        <f>LN('2a) male mx'!AH19)</f>
        <v>-6.7983002030491271</v>
      </c>
      <c r="AI19" s="32">
        <f>LN('2a) male mx'!AI19)</f>
        <v>-6.9953498192323478</v>
      </c>
      <c r="AJ19" s="32">
        <f>LN('2a) male mx'!AJ19)</f>
        <v>-6.5611450615496629</v>
      </c>
      <c r="AK19" s="32">
        <f>LN('2a) male mx'!AK19)</f>
        <v>-6.9222756619039298</v>
      </c>
      <c r="AL19" s="32">
        <f>LN('2a) male mx'!AL19)</f>
        <v>-6.8117637350264992</v>
      </c>
      <c r="AM19" s="32">
        <f>LN('2a) male mx'!AM19)</f>
        <v>-6.9243277206412985</v>
      </c>
      <c r="AN19" s="32">
        <f>LN('2a) male mx'!AN19)</f>
        <v>-7.033822857101983</v>
      </c>
      <c r="AO19" s="32">
        <f>LN('2a) male mx'!AO19)</f>
        <v>-6.8346364624230915</v>
      </c>
      <c r="AP19" s="32">
        <f>LN('2a) male mx'!AP19)</f>
        <v>-7.0368260023034912</v>
      </c>
      <c r="AQ19" s="32">
        <f>LN('2a) male mx'!AQ19)</f>
        <v>-6.968752165048441</v>
      </c>
      <c r="AR19" s="32">
        <f>LN('2a) male mx'!AR19)</f>
        <v>-6.8656794046236103</v>
      </c>
      <c r="AS19" s="32">
        <f>LN('2a) male mx'!AS19)</f>
        <v>-6.94880950459918</v>
      </c>
      <c r="AT19" s="32">
        <f>LN('2a) male mx'!AT19)</f>
        <v>-6.9932678741832328</v>
      </c>
      <c r="AU19" s="32">
        <f>LN('2a) male mx'!AU19)</f>
        <v>-6.9496863356848602</v>
      </c>
      <c r="AV19" s="32">
        <f>LN('2a) male mx'!AV19)</f>
        <v>-7.0401912188761742</v>
      </c>
      <c r="AW19" s="32">
        <f>LN('2a) male mx'!AW19)</f>
        <v>-6.9832028296902102</v>
      </c>
      <c r="AX19" s="32">
        <f>LN('2a) male mx'!AX19)</f>
        <v>-7.1917129587322224</v>
      </c>
      <c r="AY19" s="32">
        <f>LN('2a) male mx'!AY19)</f>
        <v>-6.7994789939635778</v>
      </c>
      <c r="AZ19" s="32">
        <f>LN('2a) male mx'!AZ19)</f>
        <v>-6.8388070493558653</v>
      </c>
      <c r="BA19" s="32">
        <f>LN('2a) male mx'!BA19)</f>
        <v>-6.7661711417035013</v>
      </c>
      <c r="BB19" s="32">
        <f>LN('2a) male mx'!BB19)</f>
        <v>-6.8706752432401785</v>
      </c>
      <c r="BC19" s="32">
        <f>LN('2a) male mx'!BC19)</f>
        <v>-6.8128230651228616</v>
      </c>
      <c r="BD19" s="32">
        <f>LN('2a) male mx'!BD19)</f>
        <v>-6.8446208997808391</v>
      </c>
      <c r="BE19" s="32">
        <f>LN('2a) male mx'!BE19)</f>
        <v>-6.8648273102842197</v>
      </c>
      <c r="BF19" s="32">
        <f>LN('2a) male mx'!BF19)</f>
        <v>-6.6952317875614993</v>
      </c>
      <c r="BG19" s="32">
        <f>LN('2a) male mx'!BG19)</f>
        <v>-6.9702604843335338</v>
      </c>
      <c r="BH19" s="32">
        <f>LN('2a) male mx'!BH19)</f>
        <v>-7.0048666956461929</v>
      </c>
      <c r="BI19" s="32">
        <f>LN('2a) male mx'!BI19)</f>
        <v>-7.1905741940787413</v>
      </c>
      <c r="BJ19" s="32">
        <f>LN('2a) male mx'!BJ19)</f>
        <v>-7.0634455892964008</v>
      </c>
      <c r="BK19" s="32">
        <f>LN('2a) male mx'!BK19)</f>
        <v>-7.1000220735143875</v>
      </c>
      <c r="BL19" s="32">
        <f>LN('2a) male mx'!BL19)</f>
        <v>-7.2335723589540386</v>
      </c>
      <c r="BM19" s="32">
        <f>LN('2a) male mx'!BM19)</f>
        <v>-7.1921718904798233</v>
      </c>
      <c r="BN19" s="32">
        <f>LN('2a) male mx'!BN19)</f>
        <v>-7.3062466319380075</v>
      </c>
      <c r="BO19" s="32">
        <f>LN('2a) male mx'!BO19)</f>
        <v>-7.2345581814842053</v>
      </c>
      <c r="BP19" s="32">
        <f>LN('2a) male mx'!BP19)</f>
        <v>-7.4545016425608459</v>
      </c>
      <c r="BQ19" s="32">
        <f>LN('2a) male mx'!BQ19)</f>
        <v>-7.194538298758502</v>
      </c>
      <c r="BR19" s="32">
        <f>LN('2a) male mx'!BR19)</f>
        <v>-7.1674946439233134</v>
      </c>
      <c r="BS19" s="32">
        <f>LN('2a) male mx'!BS19)</f>
        <v>-7.4219024987791622</v>
      </c>
      <c r="BT19" s="32">
        <f>LN('2a) male mx'!BT19)</f>
        <v>-7.5118587156629726</v>
      </c>
      <c r="BU19" s="32">
        <f>LN('2a) male mx'!BU19)</f>
        <v>-7.44016692870116</v>
      </c>
      <c r="BV19" s="32">
        <f>LN('2a) male mx'!BV19)</f>
        <v>-7.5315978817978424</v>
      </c>
      <c r="BW19" s="32">
        <f>LN('2a) male mx'!BW19)</f>
        <v>-7.4949003239487872</v>
      </c>
      <c r="BX19" s="32">
        <f>LN('2a) male mx'!BX19)</f>
        <v>-7.5513990603117538</v>
      </c>
      <c r="BY19" s="32">
        <f>LN('2a) male mx'!BY19)</f>
        <v>-7.4420381015618613</v>
      </c>
      <c r="BZ19" s="32">
        <f>LN('2a) male mx'!BZ19)</f>
        <v>-7.4776547428920761</v>
      </c>
      <c r="CA19" s="32">
        <f>LN('2a) male mx'!CA19)</f>
        <v>-7.3289978301738969</v>
      </c>
      <c r="CB19" s="32">
        <f>LN('2a) male mx'!CB19)</f>
        <v>-7.45987941529458</v>
      </c>
      <c r="CC19" s="32">
        <f>LN('2a) male mx'!CC19)</f>
        <v>-7.6753341370615438</v>
      </c>
      <c r="CD19" s="32">
        <f>LN('2a) male mx'!CD19)</f>
        <v>-7.6751726856126705</v>
      </c>
      <c r="CE19" s="32">
        <f>LN('2a) male mx'!CE19)</f>
        <v>-7.6757174798150078</v>
      </c>
      <c r="CF19" s="32">
        <f>LN('2a) male mx'!CF19)</f>
        <v>-7.7204818605656218</v>
      </c>
      <c r="CG19" s="32">
        <f>LN('2a) male mx'!CG19)</f>
        <v>-8.103615263197522</v>
      </c>
      <c r="CH19" s="32">
        <f>LN('2a) male mx'!CH19)</f>
        <v>-8.1036858309148379</v>
      </c>
      <c r="CI19" s="32">
        <f>LN('2a) male mx'!CI19)</f>
        <v>-8.2470285832160126</v>
      </c>
      <c r="CJ19" s="32">
        <f>LN('2a) male mx'!CJ19)</f>
        <v>-8.009237183734518</v>
      </c>
      <c r="CK19" s="32">
        <f>LN('2a) male mx'!CK19)</f>
        <v>-8.0716971064959644</v>
      </c>
      <c r="CL19" s="32">
        <f>LN('2a) male mx'!CL19)</f>
        <v>-7.8681334049935137</v>
      </c>
      <c r="CM19" s="32">
        <f>LN('2a) male mx'!CM19)</f>
        <v>-7.8168098931916647</v>
      </c>
      <c r="CN19" s="32">
        <f>LN('2a) male mx'!CN19)</f>
        <v>-8.0100828795458714</v>
      </c>
      <c r="CP19" s="31">
        <f t="shared" si="2"/>
        <v>16</v>
      </c>
      <c r="CQ19" s="32">
        <f>IFERROR(LN('2a) female mx'!B19),"")</f>
        <v>-6.3115909362035474</v>
      </c>
      <c r="CR19" s="32">
        <f>IFERROR(LN('2a) female mx'!C19),"")</f>
        <v>-6.7338022445859345</v>
      </c>
      <c r="CS19" s="32">
        <f>IFERROR(LN('2a) female mx'!D19),"")</f>
        <v>-6.3796139330064587</v>
      </c>
      <c r="CT19" s="32">
        <f>IFERROR(LN('2a) female mx'!E19),"")</f>
        <v>-6.5513474749308864</v>
      </c>
      <c r="CU19" s="32">
        <f>IFERROR(LN('2a) female mx'!F19),"")</f>
        <v>-6.5065852814922396</v>
      </c>
      <c r="CV19" s="32">
        <f>IFERROR(LN('2a) female mx'!G19),"")</f>
        <v>-6.5599341538290563</v>
      </c>
      <c r="CW19" s="32">
        <f>IFERROR(LN('2a) female mx'!H19),"")</f>
        <v>-6.5949344626922048</v>
      </c>
      <c r="CX19" s="32">
        <f>IFERROR(LN('2a) female mx'!I19),"")</f>
        <v>-6.6937040389729496</v>
      </c>
      <c r="CY19" s="32">
        <f>IFERROR(LN('2a) female mx'!J19),"")</f>
        <v>-6.5019969624249505</v>
      </c>
      <c r="CZ19" s="32">
        <f>IFERROR(LN('2a) female mx'!K19),"")</f>
        <v>-6.6452252983051343</v>
      </c>
      <c r="DA19" s="32">
        <f>IFERROR(LN('2a) female mx'!L19),"")</f>
        <v>-6.7882596928422592</v>
      </c>
      <c r="DB19" s="32">
        <f>IFERROR(LN('2a) female mx'!M19),"")</f>
        <v>-6.6638029693916812</v>
      </c>
      <c r="DC19" s="32">
        <f>IFERROR(LN('2a) female mx'!N19),"")</f>
        <v>-6.7878237104660544</v>
      </c>
      <c r="DD19" s="32">
        <f>IFERROR(LN('2a) female mx'!O19),"")</f>
        <v>-6.7549194835508519</v>
      </c>
      <c r="DE19" s="32">
        <f>IFERROR(LN('2a) female mx'!P19),"")</f>
        <v>-6.6717935805747528</v>
      </c>
      <c r="DF19" s="32">
        <f>IFERROR(LN('2a) female mx'!Q19),"")</f>
        <v>-6.7387340683294861</v>
      </c>
      <c r="DG19" s="32">
        <f>IFERROR(LN('2a) female mx'!R19),"")</f>
        <v>-6.8589734481113167</v>
      </c>
      <c r="DH19" s="32">
        <f>IFERROR(LN('2a) female mx'!S19),"")</f>
        <v>-6.74627979007247</v>
      </c>
      <c r="DI19" s="32">
        <f>IFERROR(LN('2a) female mx'!T19),"")</f>
        <v>-6.9905051941918357</v>
      </c>
      <c r="DJ19" s="32">
        <f>IFERROR(LN('2a) female mx'!U19),"")</f>
        <v>-6.9348098930625532</v>
      </c>
      <c r="DK19" s="32">
        <f>IFERROR(LN('2a) female mx'!V19),"")</f>
        <v>-6.7273946302091723</v>
      </c>
      <c r="DL19" s="32">
        <f>IFERROR(LN('2a) female mx'!W19),"")</f>
        <v>-7.0121417910406585</v>
      </c>
      <c r="DM19" s="32">
        <f>IFERROR(LN('2a) female mx'!X19),"")</f>
        <v>-7.0489583881038511</v>
      </c>
      <c r="DN19" s="32">
        <f>IFERROR(LN('2a) female mx'!Y19),"")</f>
        <v>-7.4065118116655233</v>
      </c>
      <c r="DO19" s="32">
        <f>IFERROR(LN('2a) female mx'!Z19),"")</f>
        <v>-7.2659671010199673</v>
      </c>
      <c r="DP19" s="32">
        <f>IFERROR(LN('2a) female mx'!AA19),"")</f>
        <v>-7.152754251130184</v>
      </c>
      <c r="DQ19" s="32">
        <f>IFERROR(LN('2a) female mx'!AB19),"")</f>
        <v>-7.3315227714187774</v>
      </c>
      <c r="DR19" s="32">
        <f>IFERROR(LN('2a) female mx'!AC19),"")</f>
        <v>-7.4695245905758805</v>
      </c>
      <c r="DS19" s="32">
        <f>IFERROR(LN('2a) female mx'!AD19),"")</f>
        <v>-7.3043452216293661</v>
      </c>
      <c r="DT19" s="32">
        <f>IFERROR(LN('2a) female mx'!AE19),"")</f>
        <v>-7.6077539344911838</v>
      </c>
      <c r="DU19" s="32">
        <f>IFERROR(LN('2a) female mx'!AF19),"")</f>
        <v>-7.693709509128289</v>
      </c>
      <c r="DV19" s="32">
        <f>IFERROR(LN('2a) female mx'!AG19),"")</f>
        <v>-7.2032194918759727</v>
      </c>
      <c r="DW19" s="32">
        <f>IFERROR(LN('2a) female mx'!AH19),"")</f>
        <v>-7.5688956634069955</v>
      </c>
      <c r="DX19" s="32">
        <f>IFERROR(LN('2a) female mx'!AI19),"")</f>
        <v>-7.8194147904707245</v>
      </c>
      <c r="DY19" s="32">
        <f>IFERROR(LN('2a) female mx'!AJ19),"")</f>
        <v>-7.4227343342627581</v>
      </c>
      <c r="DZ19" s="32">
        <f>IFERROR(LN('2a) female mx'!AK19),"")</f>
        <v>-7.5324588877118979</v>
      </c>
      <c r="EA19" s="32">
        <f>IFERROR(LN('2a) female mx'!AL19),"")</f>
        <v>-7.6556891016010207</v>
      </c>
      <c r="EB19" s="32">
        <f>IFERROR(LN('2a) female mx'!AM19),"")</f>
        <v>-7.5740141882563714</v>
      </c>
      <c r="EC19" s="32">
        <f>IFERROR(LN('2a) female mx'!AN19),"")</f>
        <v>-7.7966645365150544</v>
      </c>
      <c r="ED19" s="32">
        <f>IFERROR(LN('2a) female mx'!AO19),"")</f>
        <v>-7.4973304669796628</v>
      </c>
      <c r="EE19" s="32">
        <f>IFERROR(LN('2a) female mx'!AP19),"")</f>
        <v>-7.7987282028720024</v>
      </c>
      <c r="EF19" s="32">
        <f>IFERROR(LN('2a) female mx'!AQ19),"")</f>
        <v>-7.7741432767909231</v>
      </c>
      <c r="EG19" s="32">
        <f>IFERROR(LN('2a) female mx'!AR19),"")</f>
        <v>-7.750665978818069</v>
      </c>
      <c r="EH19" s="32">
        <f>IFERROR(LN('2a) female mx'!AS19),"")</f>
        <v>-7.3138612073621507</v>
      </c>
      <c r="EI19" s="32">
        <f>IFERROR(LN('2a) female mx'!AT19),"")</f>
        <v>-7.5772960068664075</v>
      </c>
      <c r="EJ19" s="32">
        <f>IFERROR(LN('2a) female mx'!AU19),"")</f>
        <v>-7.4470404807267343</v>
      </c>
      <c r="EK19" s="32">
        <f>IFERROR(LN('2a) female mx'!AV19),"")</f>
        <v>-7.8794909455168858</v>
      </c>
      <c r="EL19" s="32">
        <f>IFERROR(LN('2a) female mx'!AW19),"")</f>
        <v>-7.8260696030374994</v>
      </c>
      <c r="EM19" s="32">
        <f>IFERROR(LN('2a) female mx'!AX19),"")</f>
        <v>-7.6395143540149872</v>
      </c>
      <c r="EN19" s="32">
        <f>IFERROR(LN('2a) female mx'!AY19),"")</f>
        <v>-7.6187730746452287</v>
      </c>
      <c r="EO19" s="32">
        <f>IFERROR(LN('2a) female mx'!AZ19),"")</f>
        <v>-7.3959568991101818</v>
      </c>
      <c r="EP19" s="32">
        <f>IFERROR(LN('2a) female mx'!BA19),"")</f>
        <v>-7.6208480504746836</v>
      </c>
      <c r="EQ19" s="32">
        <f>IFERROR(LN('2a) female mx'!BB19),"")</f>
        <v>-7.6427231041814432</v>
      </c>
      <c r="ER19" s="32">
        <f>IFERROR(LN('2a) female mx'!BC19),"")</f>
        <v>-7.9100096169033867</v>
      </c>
      <c r="ES19" s="32">
        <f>IFERROR(LN('2a) female mx'!BD19),"")</f>
        <v>-7.7573667873511196</v>
      </c>
      <c r="ET19" s="32">
        <f>IFERROR(LN('2a) female mx'!BE19),"")</f>
        <v>-7.7817442635050593</v>
      </c>
      <c r="EU19" s="32">
        <f>IFERROR(LN('2a) female mx'!BF19),"")</f>
        <v>-7.6682461457833613</v>
      </c>
      <c r="EV19" s="32">
        <f>IFERROR(LN('2a) female mx'!BG19),"")</f>
        <v>-7.6903723858950084</v>
      </c>
      <c r="EW19" s="32">
        <f>IFERROR(LN('2a) female mx'!BH19),"")</f>
        <v>-7.7850668295074659</v>
      </c>
      <c r="EX19" s="32">
        <f>IFERROR(LN('2a) female mx'!BI19),"")</f>
        <v>-7.9726485550942199</v>
      </c>
      <c r="EY19" s="32">
        <f>IFERROR(LN('2a) female mx'!BJ19),"")</f>
        <v>-7.761826069575136</v>
      </c>
      <c r="EZ19" s="32">
        <f>IFERROR(LN('2a) female mx'!BK19),"")</f>
        <v>-7.8621527434396672</v>
      </c>
      <c r="FA19" s="32">
        <f>IFERROR(LN('2a) female mx'!BL19),"")</f>
        <v>-8.0660201802168157</v>
      </c>
      <c r="FB19" s="32">
        <f>IFERROR(LN('2a) female mx'!BM19),"")</f>
        <v>-7.9172833367118081</v>
      </c>
      <c r="FC19" s="32">
        <f>IFERROR(LN('2a) female mx'!BN19),"")</f>
        <v>-8.1680611566482337</v>
      </c>
      <c r="FD19" s="32">
        <f>IFERROR(LN('2a) female mx'!BO19),"")</f>
        <v>-7.7405076656711573</v>
      </c>
      <c r="FE19" s="32">
        <f>IFERROR(LN('2a) female mx'!BP19),"")</f>
        <v>-7.8907797558609838</v>
      </c>
      <c r="FF19" s="32">
        <f>IFERROR(LN('2a) female mx'!BQ19),"")</f>
        <v>-8.0365127675063857</v>
      </c>
      <c r="FG19" s="32">
        <f>IFERROR(LN('2a) female mx'!BR19),"")</f>
        <v>-7.9464507310090644</v>
      </c>
      <c r="FH19" s="32">
        <f>IFERROR(LN('2a) female mx'!BS19),"")</f>
        <v>-8.0686000043986486</v>
      </c>
      <c r="FI19" s="32">
        <f>IFERROR(LN('2a) female mx'!BT19),"")</f>
        <v>-8.3683551859044929</v>
      </c>
      <c r="FJ19" s="32">
        <f>IFERROR(LN('2a) female mx'!BU19),"")</f>
        <v>-8.2457579093863096</v>
      </c>
      <c r="FK19" s="32">
        <f>IFERROR(LN('2a) female mx'!BV19),"")</f>
        <v>-8.0079874670257229</v>
      </c>
      <c r="FL19" s="32">
        <f>IFERROR(LN('2a) female mx'!BW19),"")</f>
        <v>-8.3690411503923787</v>
      </c>
      <c r="FM19" s="32">
        <f>IFERROR(LN('2a) female mx'!BX19),"")</f>
        <v>-8.0388952593456811</v>
      </c>
      <c r="FN19" s="32">
        <f>IFERROR(LN('2a) female mx'!BY19),"")</f>
        <v>-8.1726383786016683</v>
      </c>
      <c r="FO19" s="32">
        <f>IFERROR(LN('2a) female mx'!BZ19),"")</f>
        <v>-7.9496208337643584</v>
      </c>
      <c r="FP19" s="32">
        <f>IFERROR(LN('2a) female mx'!CA19),"")</f>
        <v>-7.9219790106853214</v>
      </c>
      <c r="FQ19" s="32">
        <f>IFERROR(LN('2a) female mx'!CB19),"")</f>
        <v>-8.4140221962000634</v>
      </c>
      <c r="FR19" s="32">
        <f>IFERROR(LN('2a) female mx'!CC19),"")</f>
        <v>-8.247733816072822</v>
      </c>
      <c r="FS19" s="32">
        <f>IFERROR(LN('2a) female mx'!CD19),"")</f>
        <v>-8.415291334162518</v>
      </c>
      <c r="FT19" s="32">
        <f>IFERROR(LN('2a) female mx'!CE19),"")</f>
        <v>-8.4614740774216024</v>
      </c>
      <c r="FU19" s="32">
        <f>IFERROR(LN('2a) female mx'!CF19),"")</f>
        <v>-8.0098111267386045</v>
      </c>
      <c r="FV19" s="32">
        <f>IFERROR(LN('2a) female mx'!CG19),"")</f>
        <v>-8.5108430720174351</v>
      </c>
      <c r="FW19" s="32">
        <f>IFERROR(LN('2a) female mx'!CH19),"")</f>
        <v>-8.3281088182428942</v>
      </c>
      <c r="FX19" s="32">
        <f>IFERROR(LN('2a) female mx'!CI19),"")</f>
        <v>-8.2486297517059253</v>
      </c>
      <c r="FY19" s="32">
        <f>IFERROR(LN('2a) female mx'!CJ19),"")</f>
        <v>-8.6166563518079791</v>
      </c>
      <c r="FZ19" s="32">
        <f>IFERROR(LN('2a) female mx'!CK19),"")</f>
        <v>-8.4164382155759547</v>
      </c>
      <c r="GA19" s="32">
        <f>IFERROR(LN('2a) female mx'!CL19),"")</f>
        <v>-8.799425440521194</v>
      </c>
      <c r="GB19" s="32">
        <f>IFERROR(LN('2a) female mx'!CM19),"")</f>
        <v>-8.5120097807240835</v>
      </c>
      <c r="GC19" s="32">
        <f>IFERROR(LN('2a) female mx'!CN19),"")</f>
        <v>-8.3295474864655823</v>
      </c>
      <c r="GD19" s="12" t="str">
        <f>IFERROR(LN('2a) female mx'!CO19),"")</f>
        <v/>
      </c>
    </row>
    <row r="20" spans="1:186" x14ac:dyDescent="0.25">
      <c r="A20" s="31">
        <f>'2a) male mx'!A20</f>
        <v>17</v>
      </c>
      <c r="B20" s="32">
        <f>LN('2a) male mx'!B20)</f>
        <v>-5.9884566342051011</v>
      </c>
      <c r="C20" s="32">
        <f>LN('2a) male mx'!C20)</f>
        <v>-6.1402177707873911</v>
      </c>
      <c r="D20" s="32">
        <f>LN('2a) male mx'!D20)</f>
        <v>-5.9366302002219822</v>
      </c>
      <c r="E20" s="32">
        <f>LN('2a) male mx'!E20)</f>
        <v>-5.8967589415968042</v>
      </c>
      <c r="F20" s="32">
        <f>LN('2a) male mx'!F20)</f>
        <v>-6.0900564757686002</v>
      </c>
      <c r="G20" s="32">
        <f>LN('2a) male mx'!G20)</f>
        <v>-6.2110714651605017</v>
      </c>
      <c r="H20" s="32">
        <f>LN('2a) male mx'!H20)</f>
        <v>-6.2336848613677196</v>
      </c>
      <c r="I20" s="32">
        <f>LN('2a) male mx'!I20)</f>
        <v>-6.2295741972590131</v>
      </c>
      <c r="J20" s="32">
        <f>LN('2a) male mx'!J20)</f>
        <v>-6.2424222198400026</v>
      </c>
      <c r="K20" s="32">
        <f>LN('2a) male mx'!K20)</f>
        <v>-6.3286103079563523</v>
      </c>
      <c r="L20" s="32">
        <f>LN('2a) male mx'!L20)</f>
        <v>-6.3372436903716469</v>
      </c>
      <c r="M20" s="32">
        <f>LN('2a) male mx'!M20)</f>
        <v>-6.3576364394346125</v>
      </c>
      <c r="N20" s="32">
        <f>LN('2a) male mx'!N20)</f>
        <v>-6.4866093563731857</v>
      </c>
      <c r="O20" s="32">
        <f>LN('2a) male mx'!O20)</f>
        <v>-6.4039118021460943</v>
      </c>
      <c r="P20" s="32">
        <f>LN('2a) male mx'!P20)</f>
        <v>-6.4358687972004551</v>
      </c>
      <c r="Q20" s="32">
        <f>LN('2a) male mx'!Q20)</f>
        <v>-6.3753014772655723</v>
      </c>
      <c r="R20" s="32">
        <f>LN('2a) male mx'!R20)</f>
        <v>-6.3565119526648823</v>
      </c>
      <c r="S20" s="32">
        <f>LN('2a) male mx'!S20)</f>
        <v>-6.3068204240419021</v>
      </c>
      <c r="T20" s="32">
        <f>LN('2a) male mx'!T20)</f>
        <v>-6.2173772337983415</v>
      </c>
      <c r="U20" s="32">
        <f>LN('2a) male mx'!U20)</f>
        <v>-6.3639221003579225</v>
      </c>
      <c r="V20" s="32">
        <f>LN('2a) male mx'!V20)</f>
        <v>-6.5850503367572815</v>
      </c>
      <c r="W20" s="32">
        <f>LN('2a) male mx'!W20)</f>
        <v>-6.4326972872009414</v>
      </c>
      <c r="X20" s="32">
        <f>LN('2a) male mx'!X20)</f>
        <v>-6.4283960220122678</v>
      </c>
      <c r="Y20" s="32">
        <f>LN('2a) male mx'!Y20)</f>
        <v>-6.5238814788565724</v>
      </c>
      <c r="Z20" s="32">
        <f>LN('2a) male mx'!Z20)</f>
        <v>-6.5145962819808751</v>
      </c>
      <c r="AA20" s="32">
        <f>LN('2a) male mx'!AA20)</f>
        <v>-6.5308036823714684</v>
      </c>
      <c r="AB20" s="32">
        <f>LN('2a) male mx'!AB20)</f>
        <v>-6.7069361050646554</v>
      </c>
      <c r="AC20" s="32">
        <f>LN('2a) male mx'!AC20)</f>
        <v>-6.5503342584781583</v>
      </c>
      <c r="AD20" s="32">
        <f>LN('2a) male mx'!AD20)</f>
        <v>-6.7221012190409226</v>
      </c>
      <c r="AE20" s="32">
        <f>LN('2a) male mx'!AE20)</f>
        <v>-6.6545034350533019</v>
      </c>
      <c r="AF20" s="32">
        <f>LN('2a) male mx'!AF20)</f>
        <v>-6.3126418386935574</v>
      </c>
      <c r="AG20" s="32">
        <f>LN('2a) male mx'!AG20)</f>
        <v>-6.4062322432214636</v>
      </c>
      <c r="AH20" s="32">
        <f>LN('2a) male mx'!AH20)</f>
        <v>-6.4930806517589135</v>
      </c>
      <c r="AI20" s="32">
        <f>LN('2a) male mx'!AI20)</f>
        <v>-6.4810300533833622</v>
      </c>
      <c r="AJ20" s="32">
        <f>LN('2a) male mx'!AJ20)</f>
        <v>-6.5671151093235229</v>
      </c>
      <c r="AK20" s="32">
        <f>LN('2a) male mx'!AK20)</f>
        <v>-6.51909535256876</v>
      </c>
      <c r="AL20" s="32">
        <f>LN('2a) male mx'!AL20)</f>
        <v>-6.6064422643760716</v>
      </c>
      <c r="AM20" s="32">
        <f>LN('2a) male mx'!AM20)</f>
        <v>-6.5353449355552948</v>
      </c>
      <c r="AN20" s="32">
        <f>LN('2a) male mx'!AN20)</f>
        <v>-6.562672548818858</v>
      </c>
      <c r="AO20" s="32">
        <f>LN('2a) male mx'!AO20)</f>
        <v>-6.7957989848487461</v>
      </c>
      <c r="AP20" s="32">
        <f>LN('2a) male mx'!AP20)</f>
        <v>-6.7077425590969675</v>
      </c>
      <c r="AQ20" s="32">
        <f>LN('2a) male mx'!AQ20)</f>
        <v>-6.6186613576273938</v>
      </c>
      <c r="AR20" s="32">
        <f>LN('2a) male mx'!AR20)</f>
        <v>-6.7523065594255858</v>
      </c>
      <c r="AS20" s="32">
        <f>LN('2a) male mx'!AS20)</f>
        <v>-6.7267397654939298</v>
      </c>
      <c r="AT20" s="32">
        <f>LN('2a) male mx'!AT20)</f>
        <v>-6.5248850850043159</v>
      </c>
      <c r="AU20" s="32">
        <f>LN('2a) male mx'!AU20)</f>
        <v>-6.4838302903383864</v>
      </c>
      <c r="AV20" s="32">
        <f>LN('2a) male mx'!AV20)</f>
        <v>-6.677754252444676</v>
      </c>
      <c r="AW20" s="32">
        <f>LN('2a) male mx'!AW20)</f>
        <v>-6.4318883402371165</v>
      </c>
      <c r="AX20" s="32">
        <f>LN('2a) male mx'!AX20)</f>
        <v>-6.4571310708784209</v>
      </c>
      <c r="AY20" s="32">
        <f>LN('2a) male mx'!AY20)</f>
        <v>-6.4433050322922139</v>
      </c>
      <c r="AZ20" s="32">
        <f>LN('2a) male mx'!AZ20)</f>
        <v>-6.3459871764785714</v>
      </c>
      <c r="BA20" s="32">
        <f>LN('2a) male mx'!BA20)</f>
        <v>-6.5707387766281382</v>
      </c>
      <c r="BB20" s="32">
        <f>LN('2a) male mx'!BB20)</f>
        <v>-6.5500880649000104</v>
      </c>
      <c r="BC20" s="32">
        <f>LN('2a) male mx'!BC20)</f>
        <v>-6.3194158899275914</v>
      </c>
      <c r="BD20" s="32">
        <f>LN('2a) male mx'!BD20)</f>
        <v>-6.3877719979191463</v>
      </c>
      <c r="BE20" s="32">
        <f>LN('2a) male mx'!BE20)</f>
        <v>-6.4580565217695689</v>
      </c>
      <c r="BF20" s="32">
        <f>LN('2a) male mx'!BF20)</f>
        <v>-6.5409225358616609</v>
      </c>
      <c r="BG20" s="32">
        <f>LN('2a) male mx'!BG20)</f>
        <v>-6.5072265967870759</v>
      </c>
      <c r="BH20" s="32">
        <f>LN('2a) male mx'!BH20)</f>
        <v>-6.6325786656357062</v>
      </c>
      <c r="BI20" s="32">
        <f>LN('2a) male mx'!BI20)</f>
        <v>-6.5099117377366635</v>
      </c>
      <c r="BJ20" s="32">
        <f>LN('2a) male mx'!BJ20)</f>
        <v>-6.6648833976116393</v>
      </c>
      <c r="BK20" s="32">
        <f>LN('2a) male mx'!BK20)</f>
        <v>-6.8300792653329321</v>
      </c>
      <c r="BL20" s="32">
        <f>LN('2a) male mx'!BL20)</f>
        <v>-6.6994850731803419</v>
      </c>
      <c r="BM20" s="32">
        <f>LN('2a) male mx'!BM20)</f>
        <v>-6.7330915058622782</v>
      </c>
      <c r="BN20" s="32">
        <f>LN('2a) male mx'!BN20)</f>
        <v>-6.7413851296608618</v>
      </c>
      <c r="BO20" s="32">
        <f>LN('2a) male mx'!BO20)</f>
        <v>-6.8141972669386393</v>
      </c>
      <c r="BP20" s="32">
        <f>LN('2a) male mx'!BP20)</f>
        <v>-6.8427696737903982</v>
      </c>
      <c r="BQ20" s="32">
        <f>LN('2a) male mx'!BQ20)</f>
        <v>-6.6533962882123667</v>
      </c>
      <c r="BR20" s="32">
        <f>LN('2a) male mx'!BR20)</f>
        <v>-6.8244701708723063</v>
      </c>
      <c r="BS20" s="32">
        <f>LN('2a) male mx'!BS20)</f>
        <v>-7.0100532446489217</v>
      </c>
      <c r="BT20" s="32">
        <f>LN('2a) male mx'!BT20)</f>
        <v>-7.0813085871128978</v>
      </c>
      <c r="BU20" s="32">
        <f>LN('2a) male mx'!BU20)</f>
        <v>-7.0931817665832222</v>
      </c>
      <c r="BV20" s="32">
        <f>LN('2a) male mx'!BV20)</f>
        <v>-7.2527725353633992</v>
      </c>
      <c r="BW20" s="32">
        <f>LN('2a) male mx'!BW20)</f>
        <v>-7.0356075008890651</v>
      </c>
      <c r="BX20" s="32">
        <f>LN('2a) male mx'!BX20)</f>
        <v>-7.2393413522531702</v>
      </c>
      <c r="BY20" s="32">
        <f>LN('2a) male mx'!BY20)</f>
        <v>-7.0591070876379733</v>
      </c>
      <c r="BZ20" s="32">
        <f>LN('2a) male mx'!BZ20)</f>
        <v>-7.0249421773880538</v>
      </c>
      <c r="CA20" s="32">
        <f>LN('2a) male mx'!CA20)</f>
        <v>-7.2400184687733971</v>
      </c>
      <c r="CB20" s="32">
        <f>LN('2a) male mx'!CB20)</f>
        <v>-7.2118144971883584</v>
      </c>
      <c r="CC20" s="32">
        <f>LN('2a) male mx'!CC20)</f>
        <v>-7.096610324032528</v>
      </c>
      <c r="CD20" s="32">
        <f>LN('2a) male mx'!CD20)</f>
        <v>-7.2547333599420059</v>
      </c>
      <c r="CE20" s="32">
        <f>LN('2a) male mx'!CE20)</f>
        <v>-7.2990962335671012</v>
      </c>
      <c r="CF20" s="32">
        <f>LN('2a) male mx'!CF20)</f>
        <v>-7.3297345565184413</v>
      </c>
      <c r="CG20" s="32">
        <f>LN('2a) male mx'!CG20)</f>
        <v>-7.6542768316652801</v>
      </c>
      <c r="CH20" s="32">
        <f>LN('2a) male mx'!CH20)</f>
        <v>-7.5726492262430201</v>
      </c>
      <c r="CI20" s="32">
        <f>LN('2a) male mx'!CI20)</f>
        <v>-7.5157378610552659</v>
      </c>
      <c r="CJ20" s="32">
        <f>LN('2a) male mx'!CJ20)</f>
        <v>-7.5163224677727181</v>
      </c>
      <c r="CK20" s="32">
        <f>LN('2a) male mx'!CK20)</f>
        <v>-7.6134610247078447</v>
      </c>
      <c r="CL20" s="32">
        <f>LN('2a) male mx'!CL20)</f>
        <v>-7.6134610247078447</v>
      </c>
      <c r="CM20" s="32">
        <f>LN('2a) male mx'!CM20)</f>
        <v>-7.5162317753359007</v>
      </c>
      <c r="CN20" s="32">
        <f>LN('2a) male mx'!CN20)</f>
        <v>-7.7220132852911405</v>
      </c>
      <c r="CP20" s="31">
        <f t="shared" si="2"/>
        <v>17</v>
      </c>
      <c r="CQ20" s="32">
        <f>IFERROR(LN('2a) female mx'!B20),"")</f>
        <v>-6.1364691330363792</v>
      </c>
      <c r="CR20" s="32">
        <f>IFERROR(LN('2a) female mx'!C20),"")</f>
        <v>-6.4492903021546759</v>
      </c>
      <c r="CS20" s="32">
        <f>IFERROR(LN('2a) female mx'!D20),"")</f>
        <v>-6.2450715431860582</v>
      </c>
      <c r="CT20" s="32">
        <f>IFERROR(LN('2a) female mx'!E20),"")</f>
        <v>-6.4077265666173924</v>
      </c>
      <c r="CU20" s="32">
        <f>IFERROR(LN('2a) female mx'!F20),"")</f>
        <v>-6.4978649262803581</v>
      </c>
      <c r="CV20" s="32">
        <f>IFERROR(LN('2a) female mx'!G20),"")</f>
        <v>-6.5064229236226678</v>
      </c>
      <c r="CW20" s="32">
        <f>IFERROR(LN('2a) female mx'!H20),"")</f>
        <v>-6.3358969107629433</v>
      </c>
      <c r="CX20" s="32">
        <f>IFERROR(LN('2a) female mx'!I20),"")</f>
        <v>-6.6411386526927805</v>
      </c>
      <c r="CY20" s="32">
        <f>IFERROR(LN('2a) female mx'!J20),"")</f>
        <v>-6.5674835256381208</v>
      </c>
      <c r="CZ20" s="32">
        <f>IFERROR(LN('2a) female mx'!K20),"")</f>
        <v>-6.5876468593087711</v>
      </c>
      <c r="DA20" s="32">
        <f>IFERROR(LN('2a) female mx'!L20),"")</f>
        <v>-6.6062723748918417</v>
      </c>
      <c r="DB20" s="32">
        <f>IFERROR(LN('2a) female mx'!M20),"")</f>
        <v>-6.4594412510789123</v>
      </c>
      <c r="DC20" s="32">
        <f>IFERROR(LN('2a) female mx'!N20),"")</f>
        <v>-6.865209861445706</v>
      </c>
      <c r="DD20" s="32">
        <f>IFERROR(LN('2a) female mx'!O20),"")</f>
        <v>-6.5176926800001622</v>
      </c>
      <c r="DE20" s="32">
        <f>IFERROR(LN('2a) female mx'!P20),"")</f>
        <v>-6.7134783299105862</v>
      </c>
      <c r="DF20" s="32">
        <f>IFERROR(LN('2a) female mx'!Q20),"")</f>
        <v>-6.8520236542809307</v>
      </c>
      <c r="DG20" s="32">
        <f>IFERROR(LN('2a) female mx'!R20),"")</f>
        <v>-6.66543952661136</v>
      </c>
      <c r="DH20" s="32">
        <f>IFERROR(LN('2a) female mx'!S20),"")</f>
        <v>-6.7912214627261855</v>
      </c>
      <c r="DI20" s="32">
        <f>IFERROR(LN('2a) female mx'!T20),"")</f>
        <v>-6.6761993417222403</v>
      </c>
      <c r="DJ20" s="32">
        <f>IFERROR(LN('2a) female mx'!U20),"")</f>
        <v>-7.0130104949785013</v>
      </c>
      <c r="DK20" s="32">
        <f>IFERROR(LN('2a) female mx'!V20),"")</f>
        <v>-7.1633368457717754</v>
      </c>
      <c r="DL20" s="32">
        <f>IFERROR(LN('2a) female mx'!W20),"")</f>
        <v>-6.7001371341378997</v>
      </c>
      <c r="DM20" s="32">
        <f>IFERROR(LN('2a) female mx'!X20),"")</f>
        <v>-7.000440451986778</v>
      </c>
      <c r="DN20" s="32">
        <f>IFERROR(LN('2a) female mx'!Y20),"")</f>
        <v>-7.0717777072885495</v>
      </c>
      <c r="DO20" s="32">
        <f>IFERROR(LN('2a) female mx'!Z20),"")</f>
        <v>-7.015514079245694</v>
      </c>
      <c r="DP20" s="32">
        <f>IFERROR(LN('2a) female mx'!AA20),"")</f>
        <v>-7.3751931194051403</v>
      </c>
      <c r="DQ20" s="32">
        <f>IFERROR(LN('2a) female mx'!AB20),"")</f>
        <v>-7.2692892940131593</v>
      </c>
      <c r="DR20" s="32">
        <f>IFERROR(LN('2a) female mx'!AC20),"")</f>
        <v>-7.8654628554451858</v>
      </c>
      <c r="DS20" s="32">
        <f>IFERROR(LN('2a) female mx'!AD20),"")</f>
        <v>-7.3349352838062227</v>
      </c>
      <c r="DT20" s="32">
        <f>IFERROR(LN('2a) female mx'!AE20),"")</f>
        <v>-7.0594364749653007</v>
      </c>
      <c r="DU20" s="32">
        <f>IFERROR(LN('2a) female mx'!AF20),"")</f>
        <v>-7.1597946296285064</v>
      </c>
      <c r="DV20" s="32">
        <f>IFERROR(LN('2a) female mx'!AG20),"")</f>
        <v>-7.5280008600199126</v>
      </c>
      <c r="DW20" s="32">
        <f>IFERROR(LN('2a) female mx'!AH20),"")</f>
        <v>-7.3059375210285094</v>
      </c>
      <c r="DX20" s="32">
        <f>IFERROR(LN('2a) female mx'!AI20),"")</f>
        <v>-7.4571351850945122</v>
      </c>
      <c r="DY20" s="32">
        <f>IFERROR(LN('2a) female mx'!AJ20),"")</f>
        <v>-7.5313668583864422</v>
      </c>
      <c r="DZ20" s="32">
        <f>IFERROR(LN('2a) female mx'!AK20),"")</f>
        <v>-7.8997305174041177</v>
      </c>
      <c r="EA20" s="32">
        <f>IFERROR(LN('2a) female mx'!AL20),"")</f>
        <v>-7.2940993456435228</v>
      </c>
      <c r="EB20" s="32">
        <f>IFERROR(LN('2a) female mx'!AM20),"")</f>
        <v>-7.5735004297937438</v>
      </c>
      <c r="EC20" s="32">
        <f>IFERROR(LN('2a) female mx'!AN20),"")</f>
        <v>-7.5932662347931004</v>
      </c>
      <c r="ED20" s="32">
        <f>IFERROR(LN('2a) female mx'!AO20),"")</f>
        <v>-7.4426931158738423</v>
      </c>
      <c r="EE20" s="32">
        <f>IFERROR(LN('2a) female mx'!AP20),"")</f>
        <v>-7.6370138018734863</v>
      </c>
      <c r="EF20" s="32">
        <f>IFERROR(LN('2a) female mx'!AQ20),"")</f>
        <v>-7.4441614393741204</v>
      </c>
      <c r="EG20" s="32">
        <f>IFERROR(LN('2a) female mx'!AR20),"")</f>
        <v>-7.4273800078629675</v>
      </c>
      <c r="EH20" s="32">
        <f>IFERROR(LN('2a) female mx'!AS20),"")</f>
        <v>-7.5173516402254164</v>
      </c>
      <c r="EI20" s="32">
        <f>IFERROR(LN('2a) female mx'!AT20),"")</f>
        <v>-7.5375529748102066</v>
      </c>
      <c r="EJ20" s="32">
        <f>IFERROR(LN('2a) female mx'!AU20),"")</f>
        <v>-7.3150801950363995</v>
      </c>
      <c r="EK20" s="32">
        <f>IFERROR(LN('2a) female mx'!AV20),"")</f>
        <v>-7.5981486713454611</v>
      </c>
      <c r="EL20" s="32">
        <f>IFERROR(LN('2a) female mx'!AW20),"")</f>
        <v>-7.1985984457968319</v>
      </c>
      <c r="EM20" s="32">
        <f>IFERROR(LN('2a) female mx'!AX20),"")</f>
        <v>-7.4115818904328732</v>
      </c>
      <c r="EN20" s="32">
        <f>IFERROR(LN('2a) female mx'!AY20),"")</f>
        <v>-7.2698727384689326</v>
      </c>
      <c r="EO20" s="32">
        <f>IFERROR(LN('2a) female mx'!AZ20),"")</f>
        <v>-7.1991615722899196</v>
      </c>
      <c r="EP20" s="32">
        <f>IFERROR(LN('2a) female mx'!BA20),"")</f>
        <v>-7.286769139455199</v>
      </c>
      <c r="EQ20" s="32">
        <f>IFERROR(LN('2a) female mx'!BB20),"")</f>
        <v>-7.4318919168078006</v>
      </c>
      <c r="ER20" s="32">
        <f>IFERROR(LN('2a) female mx'!BC20),"")</f>
        <v>-7.4500030674932667</v>
      </c>
      <c r="ES20" s="32">
        <f>IFERROR(LN('2a) female mx'!BD20),"")</f>
        <v>-7.524260801360052</v>
      </c>
      <c r="ET20" s="32">
        <f>IFERROR(LN('2a) female mx'!BE20),"")</f>
        <v>-7.6662321078733848</v>
      </c>
      <c r="EU20" s="32">
        <f>IFERROR(LN('2a) female mx'!BF20),"")</f>
        <v>-7.5645689469601054</v>
      </c>
      <c r="EV20" s="32">
        <f>IFERROR(LN('2a) female mx'!BG20),"")</f>
        <v>-7.5075477739195202</v>
      </c>
      <c r="EW20" s="32">
        <f>IFERROR(LN('2a) female mx'!BH20),"")</f>
        <v>-7.6269863802370725</v>
      </c>
      <c r="EX20" s="32">
        <f>IFERROR(LN('2a) female mx'!BI20),"")</f>
        <v>-7.737418492530221</v>
      </c>
      <c r="EY20" s="32">
        <f>IFERROR(LN('2a) female mx'!BJ20),"")</f>
        <v>-7.5477755012142316</v>
      </c>
      <c r="EZ20" s="32">
        <f>IFERROR(LN('2a) female mx'!BK20),"")</f>
        <v>-8.0336482916038339</v>
      </c>
      <c r="FA20" s="32">
        <f>IFERROR(LN('2a) female mx'!BL20),"")</f>
        <v>-7.9161490330221946</v>
      </c>
      <c r="FB20" s="32">
        <f>IFERROR(LN('2a) female mx'!BM20),"")</f>
        <v>-7.9450948191784336</v>
      </c>
      <c r="FC20" s="32">
        <f>IFERROR(LN('2a) female mx'!BN20),"")</f>
        <v>-7.6080553876751278</v>
      </c>
      <c r="FD20" s="32">
        <f>IFERROR(LN('2a) female mx'!BO20),"")</f>
        <v>-7.5892144197468916</v>
      </c>
      <c r="FE20" s="32">
        <f>IFERROR(LN('2a) female mx'!BP20),"")</f>
        <v>-7.8124287915161013</v>
      </c>
      <c r="FF20" s="32">
        <f>IFERROR(LN('2a) female mx'!BQ20),"")</f>
        <v>-7.6100189411220365</v>
      </c>
      <c r="FG20" s="32">
        <f>IFERROR(LN('2a) female mx'!BR20),"")</f>
        <v>-8.1002727204622218</v>
      </c>
      <c r="FH20" s="32">
        <f>IFERROR(LN('2a) female mx'!BS20),"")</f>
        <v>-7.9187297318500027</v>
      </c>
      <c r="FI20" s="32">
        <f>IFERROR(LN('2a) female mx'!BT20),"")</f>
        <v>-7.8926287081432163</v>
      </c>
      <c r="FJ20" s="32">
        <f>IFERROR(LN('2a) female mx'!BU20),"")</f>
        <v>-8.0070491534996489</v>
      </c>
      <c r="FK20" s="32">
        <f>IFERROR(LN('2a) female mx'!BV20),"")</f>
        <v>-7.9777966106622102</v>
      </c>
      <c r="FL20" s="32">
        <f>IFERROR(LN('2a) female mx'!BW20),"")</f>
        <v>-7.9207188981165526</v>
      </c>
      <c r="FM20" s="32">
        <f>IFERROR(LN('2a) female mx'!BX20),"")</f>
        <v>-8.1031211496926243</v>
      </c>
      <c r="FN20" s="32">
        <f>IFERROR(LN('2a) female mx'!BY20),"")</f>
        <v>-8.2856998776555795</v>
      </c>
      <c r="FO20" s="32">
        <f>IFERROR(LN('2a) female mx'!BZ20),"")</f>
        <v>-7.867014752097611</v>
      </c>
      <c r="FP20" s="32">
        <f>IFERROR(LN('2a) female mx'!CA20),"")</f>
        <v>-7.8675389615111087</v>
      </c>
      <c r="FQ20" s="32">
        <f>IFERROR(LN('2a) female mx'!CB20),"")</f>
        <v>-7.8411955491727312</v>
      </c>
      <c r="FR20" s="32">
        <f>IFERROR(LN('2a) female mx'!CC20),"")</f>
        <v>-7.7442827215061607</v>
      </c>
      <c r="FS20" s="32">
        <f>IFERROR(LN('2a) female mx'!CD20),"")</f>
        <v>-8.5616884313027892</v>
      </c>
      <c r="FT20" s="32">
        <f>IFERROR(LN('2a) female mx'!CE20),"")</f>
        <v>-7.9221905538938104</v>
      </c>
      <c r="FU20" s="32">
        <f>IFERROR(LN('2a) female mx'!CF20),"")</f>
        <v>-8.1048041682352494</v>
      </c>
      <c r="FV20" s="32">
        <f>IFERROR(LN('2a) female mx'!CG20),"")</f>
        <v>-8.1051263396735109</v>
      </c>
      <c r="FW20" s="32">
        <f>IFERROR(LN('2a) female mx'!CH20),"")</f>
        <v>-8.5102088576417927</v>
      </c>
      <c r="FX20" s="32">
        <f>IFERROR(LN('2a) female mx'!CI20),"")</f>
        <v>-8.0724522718627156</v>
      </c>
      <c r="FY20" s="32">
        <f>IFERROR(LN('2a) female mx'!CJ20),"")</f>
        <v>-8.2109648872578767</v>
      </c>
      <c r="FZ20" s="32">
        <f>IFERROR(LN('2a) female mx'!CK20),"")</f>
        <v>-8.1399284138639967</v>
      </c>
      <c r="GA20" s="32">
        <f>IFERROR(LN('2a) female mx'!CL20),"")</f>
        <v>-8.2491729620925884</v>
      </c>
      <c r="GB20" s="32">
        <f>IFERROR(LN('2a) female mx'!CM20),"")</f>
        <v>-8.1401999207287545</v>
      </c>
      <c r="GC20" s="32">
        <f>IFERROR(LN('2a) female mx'!CN20),"")</f>
        <v>-8.5116478443606081</v>
      </c>
      <c r="GD20" s="12" t="str">
        <f>IFERROR(LN('2a) female mx'!CO20),"")</f>
        <v/>
      </c>
    </row>
    <row r="21" spans="1:186" x14ac:dyDescent="0.25">
      <c r="A21" s="31">
        <f>'2a) male mx'!A21</f>
        <v>18</v>
      </c>
      <c r="B21" s="32">
        <f>LN('2a) male mx'!B21)</f>
        <v>-5.9635452187784033</v>
      </c>
      <c r="C21" s="32">
        <f>LN('2a) male mx'!C21)</f>
        <v>-6.2469751400059215</v>
      </c>
      <c r="D21" s="32">
        <f>LN('2a) male mx'!D21)</f>
        <v>-5.9773386967345727</v>
      </c>
      <c r="E21" s="32">
        <f>LN('2a) male mx'!E21)</f>
        <v>-6.0904346133784584</v>
      </c>
      <c r="F21" s="32">
        <f>LN('2a) male mx'!F21)</f>
        <v>-6.0170879901992853</v>
      </c>
      <c r="G21" s="32">
        <f>LN('2a) male mx'!G21)</f>
        <v>-6.0367324578335229</v>
      </c>
      <c r="H21" s="32">
        <f>LN('2a) male mx'!H21)</f>
        <v>-6.1820737985059973</v>
      </c>
      <c r="I21" s="32">
        <f>LN('2a) male mx'!I21)</f>
        <v>-6.0478992379864414</v>
      </c>
      <c r="J21" s="32">
        <f>LN('2a) male mx'!J21)</f>
        <v>-6.1959791299450604</v>
      </c>
      <c r="K21" s="32">
        <f>LN('2a) male mx'!K21)</f>
        <v>-6.2672279691655124</v>
      </c>
      <c r="L21" s="32">
        <f>LN('2a) male mx'!L21)</f>
        <v>-6.2992918178272186</v>
      </c>
      <c r="M21" s="32">
        <f>LN('2a) male mx'!M21)</f>
        <v>-6.2105837955505274</v>
      </c>
      <c r="N21" s="32">
        <f>LN('2a) male mx'!N21)</f>
        <v>-6.3097342786156441</v>
      </c>
      <c r="O21" s="32">
        <f>LN('2a) male mx'!O21)</f>
        <v>-6.2785323320866313</v>
      </c>
      <c r="P21" s="32">
        <f>LN('2a) male mx'!P21)</f>
        <v>-6.1737427001822311</v>
      </c>
      <c r="Q21" s="32">
        <f>LN('2a) male mx'!Q21)</f>
        <v>-6.2147602607579602</v>
      </c>
      <c r="R21" s="32">
        <f>LN('2a) male mx'!R21)</f>
        <v>-6.2156939951094028</v>
      </c>
      <c r="S21" s="32">
        <f>LN('2a) male mx'!S21)</f>
        <v>-6.1983489727360448</v>
      </c>
      <c r="T21" s="32">
        <f>LN('2a) male mx'!T21)</f>
        <v>-6.1028989704890684</v>
      </c>
      <c r="U21" s="32">
        <f>LN('2a) male mx'!U21)</f>
        <v>-6.1539685653270721</v>
      </c>
      <c r="V21" s="32">
        <f>LN('2a) male mx'!V21)</f>
        <v>-6.2649554910402303</v>
      </c>
      <c r="W21" s="32">
        <f>LN('2a) male mx'!W21)</f>
        <v>-6.4045746495734228</v>
      </c>
      <c r="X21" s="32">
        <f>LN('2a) male mx'!X21)</f>
        <v>-6.5471575057946518</v>
      </c>
      <c r="Y21" s="32">
        <f>LN('2a) male mx'!Y21)</f>
        <v>-6.7770023992152009</v>
      </c>
      <c r="Z21" s="32">
        <f>LN('2a) male mx'!Z21)</f>
        <v>-6.3306435762424549</v>
      </c>
      <c r="AA21" s="32">
        <f>LN('2a) male mx'!AA21)</f>
        <v>-6.4066472434075923</v>
      </c>
      <c r="AB21" s="32">
        <f>LN('2a) male mx'!AB21)</f>
        <v>-6.4824164031163356</v>
      </c>
      <c r="AC21" s="32">
        <f>LN('2a) male mx'!AC21)</f>
        <v>-6.4778992251063565</v>
      </c>
      <c r="AD21" s="32">
        <f>LN('2a) male mx'!AD21)</f>
        <v>-6.5457323792687365</v>
      </c>
      <c r="AE21" s="32">
        <f>LN('2a) male mx'!AE21)</f>
        <v>-6.3531854735761719</v>
      </c>
      <c r="AF21" s="32">
        <f>LN('2a) male mx'!AF21)</f>
        <v>-6.2170052230219133</v>
      </c>
      <c r="AG21" s="32">
        <f>LN('2a) male mx'!AG21)</f>
        <v>-6.2796789499138539</v>
      </c>
      <c r="AH21" s="32">
        <f>LN('2a) male mx'!AH21)</f>
        <v>-6.3744550564735558</v>
      </c>
      <c r="AI21" s="32">
        <f>LN('2a) male mx'!AI21)</f>
        <v>-6.2493750413046296</v>
      </c>
      <c r="AJ21" s="32">
        <f>LN('2a) male mx'!AJ21)</f>
        <v>-6.1823874738444999</v>
      </c>
      <c r="AK21" s="32">
        <f>LN('2a) male mx'!AK21)</f>
        <v>-6.629337249084319</v>
      </c>
      <c r="AL21" s="32">
        <f>LN('2a) male mx'!AL21)</f>
        <v>-6.2574072674788175</v>
      </c>
      <c r="AM21" s="32">
        <f>LN('2a) male mx'!AM21)</f>
        <v>-6.3454858252590922</v>
      </c>
      <c r="AN21" s="32">
        <f>LN('2a) male mx'!AN21)</f>
        <v>-6.1802819201299073</v>
      </c>
      <c r="AO21" s="32">
        <f>LN('2a) male mx'!AO21)</f>
        <v>-6.3766543552522297</v>
      </c>
      <c r="AP21" s="32">
        <f>LN('2a) male mx'!AP21)</f>
        <v>-6.5003313570985775</v>
      </c>
      <c r="AQ21" s="32">
        <f>LN('2a) male mx'!AQ21)</f>
        <v>-6.5142204692592447</v>
      </c>
      <c r="AR21" s="32">
        <f>LN('2a) male mx'!AR21)</f>
        <v>-6.4743928902251913</v>
      </c>
      <c r="AS21" s="32">
        <f>LN('2a) male mx'!AS21)</f>
        <v>-6.4037294011219652</v>
      </c>
      <c r="AT21" s="32">
        <f>LN('2a) male mx'!AT21)</f>
        <v>-6.1957563894182437</v>
      </c>
      <c r="AU21" s="32">
        <f>LN('2a) male mx'!AU21)</f>
        <v>-6.4296160814614716</v>
      </c>
      <c r="AV21" s="32">
        <f>LN('2a) male mx'!AV21)</f>
        <v>-6.3865539271459451</v>
      </c>
      <c r="AW21" s="32">
        <f>LN('2a) male mx'!AW21)</f>
        <v>-6.1666847997955436</v>
      </c>
      <c r="AX21" s="32">
        <f>LN('2a) male mx'!AX21)</f>
        <v>-6.410500672981871</v>
      </c>
      <c r="AY21" s="32">
        <f>LN('2a) male mx'!AY21)</f>
        <v>-6.175117099988916</v>
      </c>
      <c r="AZ21" s="32">
        <f>LN('2a) male mx'!AZ21)</f>
        <v>-6.1865756181955254</v>
      </c>
      <c r="BA21" s="32">
        <f>LN('2a) male mx'!BA21)</f>
        <v>-6.1733837952638959</v>
      </c>
      <c r="BB21" s="32">
        <f>LN('2a) male mx'!BB21)</f>
        <v>-6.1549096252675559</v>
      </c>
      <c r="BC21" s="32">
        <f>LN('2a) male mx'!BC21)</f>
        <v>-6.1209111706174175</v>
      </c>
      <c r="BD21" s="32">
        <f>LN('2a) male mx'!BD21)</f>
        <v>-6.1433895804552723</v>
      </c>
      <c r="BE21" s="32">
        <f>LN('2a) male mx'!BE21)</f>
        <v>-6.1253252575671615</v>
      </c>
      <c r="BF21" s="32">
        <f>LN('2a) male mx'!BF21)</f>
        <v>-6.2252815043759027</v>
      </c>
      <c r="BG21" s="32">
        <f>LN('2a) male mx'!BG21)</f>
        <v>-6.2058746410912251</v>
      </c>
      <c r="BH21" s="32">
        <f>LN('2a) male mx'!BH21)</f>
        <v>-6.3317881426094971</v>
      </c>
      <c r="BI21" s="32">
        <f>LN('2a) male mx'!BI21)</f>
        <v>-6.4230580622491953</v>
      </c>
      <c r="BJ21" s="32">
        <f>LN('2a) male mx'!BJ21)</f>
        <v>-6.3042598413244235</v>
      </c>
      <c r="BK21" s="32">
        <f>LN('2a) male mx'!BK21)</f>
        <v>-6.3861903768620918</v>
      </c>
      <c r="BL21" s="32">
        <f>LN('2a) male mx'!BL21)</f>
        <v>-6.5667030047654062</v>
      </c>
      <c r="BM21" s="32">
        <f>LN('2a) male mx'!BM21)</f>
        <v>-6.6342003372304017</v>
      </c>
      <c r="BN21" s="32">
        <f>LN('2a) male mx'!BN21)</f>
        <v>-6.3998038438841762</v>
      </c>
      <c r="BO21" s="32">
        <f>LN('2a) male mx'!BO21)</f>
        <v>-6.4645628518562823</v>
      </c>
      <c r="BP21" s="32">
        <f>LN('2a) male mx'!BP21)</f>
        <v>-6.4847980722494247</v>
      </c>
      <c r="BQ21" s="32">
        <f>LN('2a) male mx'!BQ21)</f>
        <v>-6.6210752488474833</v>
      </c>
      <c r="BR21" s="32">
        <f>LN('2a) male mx'!BR21)</f>
        <v>-6.5982344779353115</v>
      </c>
      <c r="BS21" s="32">
        <f>LN('2a) male mx'!BS21)</f>
        <v>-6.6534064427646529</v>
      </c>
      <c r="BT21" s="32">
        <f>LN('2a) male mx'!BT21)</f>
        <v>-6.7455507016932472</v>
      </c>
      <c r="BU21" s="32">
        <f>LN('2a) male mx'!BU21)</f>
        <v>-6.9346507480544446</v>
      </c>
      <c r="BV21" s="32">
        <f>LN('2a) male mx'!BV21)</f>
        <v>-6.8090139902922777</v>
      </c>
      <c r="BW21" s="32">
        <f>LN('2a) male mx'!BW21)</f>
        <v>-6.9258736506320462</v>
      </c>
      <c r="BX21" s="32">
        <f>LN('2a) male mx'!BX21)</f>
        <v>-6.8567453452538789</v>
      </c>
      <c r="BY21" s="32">
        <f>LN('2a) male mx'!BY21)</f>
        <v>-6.7132295533492758</v>
      </c>
      <c r="BZ21" s="32">
        <f>LN('2a) male mx'!BZ21)</f>
        <v>-6.8191567846018879</v>
      </c>
      <c r="CA21" s="32">
        <f>LN('2a) male mx'!CA21)</f>
        <v>-6.8196625094174568</v>
      </c>
      <c r="CB21" s="32">
        <f>LN('2a) male mx'!CB21)</f>
        <v>-6.8008683464172908</v>
      </c>
      <c r="CC21" s="32">
        <f>LN('2a) male mx'!CC21)</f>
        <v>-6.7928245904321773</v>
      </c>
      <c r="CD21" s="32">
        <f>LN('2a) male mx'!CD21)</f>
        <v>-7.0137891633819542</v>
      </c>
      <c r="CE21" s="32">
        <f>LN('2a) male mx'!CE21)</f>
        <v>-7.1463481040820307</v>
      </c>
      <c r="CF21" s="32">
        <f>LN('2a) male mx'!CF21)</f>
        <v>-7.0607136516549769</v>
      </c>
      <c r="CG21" s="32">
        <f>LN('2a) male mx'!CG21)</f>
        <v>-7.299156782442676</v>
      </c>
      <c r="CH21" s="32">
        <f>LN('2a) male mx'!CH21)</f>
        <v>-7.314229978291654</v>
      </c>
      <c r="CI21" s="32">
        <f>LN('2a) male mx'!CI21)</f>
        <v>-7.08519041866988</v>
      </c>
      <c r="CJ21" s="32">
        <f>LN('2a) male mx'!CJ21)</f>
        <v>-7.2705801140941784</v>
      </c>
      <c r="CK21" s="32">
        <f>LN('2a) male mx'!CK21)</f>
        <v>-7.3938530846200159</v>
      </c>
      <c r="CL21" s="32">
        <f>LN('2a) male mx'!CL21)</f>
        <v>-7.4794004635459181</v>
      </c>
      <c r="CM21" s="32">
        <f>LN('2a) male mx'!CM21)</f>
        <v>-7.3149562533397177</v>
      </c>
      <c r="CN21" s="32">
        <f>LN('2a) male mx'!CN21)</f>
        <v>-7.573898968142518</v>
      </c>
      <c r="CP21" s="31">
        <f t="shared" si="2"/>
        <v>18</v>
      </c>
      <c r="CQ21" s="32">
        <f>IFERROR(LN('2a) female mx'!B21),"")</f>
        <v>-5.9999764243559408</v>
      </c>
      <c r="CR21" s="32">
        <f>IFERROR(LN('2a) female mx'!C21),"")</f>
        <v>-6.1999829538915057</v>
      </c>
      <c r="CS21" s="32">
        <f>IFERROR(LN('2a) female mx'!D21),"")</f>
        <v>-6.1669290967876629</v>
      </c>
      <c r="CT21" s="32">
        <f>IFERROR(LN('2a) female mx'!E21),"")</f>
        <v>-6.1000509515480923</v>
      </c>
      <c r="CU21" s="32">
        <f>IFERROR(LN('2a) female mx'!F21),"")</f>
        <v>-6.3369505944077602</v>
      </c>
      <c r="CV21" s="32">
        <f>IFERROR(LN('2a) female mx'!G21),"")</f>
        <v>-6.4016624465842042</v>
      </c>
      <c r="CW21" s="32">
        <f>IFERROR(LN('2a) female mx'!H21),"")</f>
        <v>-6.2348245834225766</v>
      </c>
      <c r="CX21" s="32">
        <f>IFERROR(LN('2a) female mx'!I21),"")</f>
        <v>-6.2012177715399215</v>
      </c>
      <c r="CY21" s="32">
        <f>IFERROR(LN('2a) female mx'!J21),"")</f>
        <v>-6.4295625053385326</v>
      </c>
      <c r="CZ21" s="32">
        <f>IFERROR(LN('2a) female mx'!K21),"")</f>
        <v>-6.4342394489050934</v>
      </c>
      <c r="DA21" s="32">
        <f>IFERROR(LN('2a) female mx'!L21),"")</f>
        <v>-6.3072086029272016</v>
      </c>
      <c r="DB21" s="32">
        <f>IFERROR(LN('2a) female mx'!M21),"")</f>
        <v>-6.4785096422085688</v>
      </c>
      <c r="DC21" s="32">
        <f>IFERROR(LN('2a) female mx'!N21),"")</f>
        <v>-6.4721490784447422</v>
      </c>
      <c r="DD21" s="32">
        <f>IFERROR(LN('2a) female mx'!O21),"")</f>
        <v>-6.3744514391438898</v>
      </c>
      <c r="DE21" s="32">
        <f>IFERROR(LN('2a) female mx'!P21),"")</f>
        <v>-6.4854623103725793</v>
      </c>
      <c r="DF21" s="32">
        <f>IFERROR(LN('2a) female mx'!Q21),"")</f>
        <v>-6.3895297317278459</v>
      </c>
      <c r="DG21" s="32">
        <f>IFERROR(LN('2a) female mx'!R21),"")</f>
        <v>-6.5687905447284907</v>
      </c>
      <c r="DH21" s="32">
        <f>IFERROR(LN('2a) female mx'!S21),"")</f>
        <v>-6.5333909061123832</v>
      </c>
      <c r="DI21" s="32">
        <f>IFERROR(LN('2a) female mx'!T21),"")</f>
        <v>-6.7355997299228623</v>
      </c>
      <c r="DJ21" s="32">
        <f>IFERROR(LN('2a) female mx'!U21),"")</f>
        <v>-6.8903547643019696</v>
      </c>
      <c r="DK21" s="32">
        <f>IFERROR(LN('2a) female mx'!V21),"")</f>
        <v>-6.8679213166054929</v>
      </c>
      <c r="DL21" s="32">
        <f>IFERROR(LN('2a) female mx'!W21),"")</f>
        <v>-6.5545604132655138</v>
      </c>
      <c r="DM21" s="32">
        <f>IFERROR(LN('2a) female mx'!X21),"")</f>
        <v>-6.9879624293676512</v>
      </c>
      <c r="DN21" s="32">
        <f>IFERROR(LN('2a) female mx'!Y21),"")</f>
        <v>-6.8018075888746932</v>
      </c>
      <c r="DO21" s="32">
        <f>IFERROR(LN('2a) female mx'!Z21),"")</f>
        <v>-7.1382820335644093</v>
      </c>
      <c r="DP21" s="32">
        <f>IFERROR(LN('2a) female mx'!AA21),"")</f>
        <v>-6.7501402719636605</v>
      </c>
      <c r="DQ21" s="32">
        <f>IFERROR(LN('2a) female mx'!AB21),"")</f>
        <v>-7.2105843777710703</v>
      </c>
      <c r="DR21" s="32">
        <f>IFERROR(LN('2a) female mx'!AC21),"")</f>
        <v>-7.3649985365942063</v>
      </c>
      <c r="DS21" s="32">
        <f>IFERROR(LN('2a) female mx'!AD21),"")</f>
        <v>-7.5856696806870261</v>
      </c>
      <c r="DT21" s="32">
        <f>IFERROR(LN('2a) female mx'!AE21),"")</f>
        <v>-7.3343863340472337</v>
      </c>
      <c r="DU21" s="32">
        <f>IFERROR(LN('2a) female mx'!AF21),"")</f>
        <v>-7.1998546640603731</v>
      </c>
      <c r="DV21" s="32">
        <f>IFERROR(LN('2a) female mx'!AG21),"")</f>
        <v>-7.3843206660630134</v>
      </c>
      <c r="DW21" s="32">
        <f>IFERROR(LN('2a) female mx'!AH21),"")</f>
        <v>-7.0728458988477296</v>
      </c>
      <c r="DX21" s="32">
        <f>IFERROR(LN('2a) female mx'!AI21),"")</f>
        <v>-7.4388529760808222</v>
      </c>
      <c r="DY21" s="32">
        <f>IFERROR(LN('2a) female mx'!AJ21),"")</f>
        <v>-7.4045008869807258</v>
      </c>
      <c r="DZ21" s="32">
        <f>IFERROR(LN('2a) female mx'!AK21),"")</f>
        <v>-7.3718758582868551</v>
      </c>
      <c r="EA21" s="32">
        <f>IFERROR(LN('2a) female mx'!AL21),"")</f>
        <v>-7.5513259568777915</v>
      </c>
      <c r="EB21" s="32">
        <f>IFERROR(LN('2a) female mx'!AM21),"")</f>
        <v>-7.6138186848086287</v>
      </c>
      <c r="EC21" s="32">
        <f>IFERROR(LN('2a) female mx'!AN21),"")</f>
        <v>-7.4069936905625022</v>
      </c>
      <c r="ED21" s="32">
        <f>IFERROR(LN('2a) female mx'!AO21),"")</f>
        <v>-7.3419929348686601</v>
      </c>
      <c r="EE21" s="32">
        <f>IFERROR(LN('2a) female mx'!AP21),"")</f>
        <v>-7.8491390567413681</v>
      </c>
      <c r="EF21" s="32">
        <f>IFERROR(LN('2a) female mx'!AQ21),"")</f>
        <v>-7.5163563089647525</v>
      </c>
      <c r="EG21" s="32">
        <f>IFERROR(LN('2a) female mx'!AR21),"")</f>
        <v>-7.6586482612224849</v>
      </c>
      <c r="EH21" s="32">
        <f>IFERROR(LN('2a) female mx'!AS21),"")</f>
        <v>-7.4797563888537466</v>
      </c>
      <c r="EI21" s="32">
        <f>IFERROR(LN('2a) female mx'!AT21),"")</f>
        <v>-7.3138099568496342</v>
      </c>
      <c r="EJ21" s="32">
        <f>IFERROR(LN('2a) female mx'!AU21),"")</f>
        <v>-7.3456773332154279</v>
      </c>
      <c r="EK21" s="32">
        <f>IFERROR(LN('2a) female mx'!AV21),"")</f>
        <v>-7.4118788329510794</v>
      </c>
      <c r="EL21" s="32">
        <f>IFERROR(LN('2a) female mx'!AW21),"")</f>
        <v>-7.1842397565838114</v>
      </c>
      <c r="EM21" s="32">
        <f>IFERROR(LN('2a) female mx'!AX21),"")</f>
        <v>-7.4812022463656769</v>
      </c>
      <c r="EN21" s="32">
        <f>IFERROR(LN('2a) female mx'!AY21),"")</f>
        <v>-7.3615803512100788</v>
      </c>
      <c r="EO21" s="32">
        <f>IFERROR(LN('2a) female mx'!AZ21),"")</f>
        <v>-7.0580003827829518</v>
      </c>
      <c r="EP21" s="32">
        <f>IFERROR(LN('2a) female mx'!BA21),"")</f>
        <v>-7.430379984515862</v>
      </c>
      <c r="EQ21" s="32">
        <f>IFERROR(LN('2a) female mx'!BB21),"")</f>
        <v>-7.2431861572513743</v>
      </c>
      <c r="ER21" s="32">
        <f>IFERROR(LN('2a) female mx'!BC21),"")</f>
        <v>-7.3335539191832204</v>
      </c>
      <c r="ES21" s="32">
        <f>IFERROR(LN('2a) female mx'!BD21),"")</f>
        <v>-7.231241142001215</v>
      </c>
      <c r="ET21" s="32">
        <f>IFERROR(LN('2a) female mx'!BE21),"")</f>
        <v>-7.3999891420569961</v>
      </c>
      <c r="EU21" s="32">
        <f>IFERROR(LN('2a) female mx'!BF21),"")</f>
        <v>-7.3849512191440638</v>
      </c>
      <c r="EV21" s="32">
        <f>IFERROR(LN('2a) female mx'!BG21),"")</f>
        <v>-7.4016076689404171</v>
      </c>
      <c r="EW21" s="32">
        <f>IFERROR(LN('2a) female mx'!BH21),"")</f>
        <v>-7.4201068565322874</v>
      </c>
      <c r="EX21" s="32">
        <f>IFERROR(LN('2a) female mx'!BI21),"")</f>
        <v>-7.5468929289153612</v>
      </c>
      <c r="EY21" s="32">
        <f>IFERROR(LN('2a) female mx'!BJ21),"")</f>
        <v>-7.5864789388763585</v>
      </c>
      <c r="EZ21" s="32">
        <f>IFERROR(LN('2a) female mx'!BK21),"")</f>
        <v>-7.5286613938512232</v>
      </c>
      <c r="FA21" s="32">
        <f>IFERROR(LN('2a) female mx'!BL21),"")</f>
        <v>-7.9157841619899205</v>
      </c>
      <c r="FB21" s="32">
        <f>IFERROR(LN('2a) female mx'!BM21),"")</f>
        <v>-7.5110081429940552</v>
      </c>
      <c r="FC21" s="32">
        <f>IFERROR(LN('2a) female mx'!BN21),"")</f>
        <v>-7.4562873120270874</v>
      </c>
      <c r="FD21" s="32">
        <f>IFERROR(LN('2a) female mx'!BO21),"")</f>
        <v>-7.7631022905142899</v>
      </c>
      <c r="FE21" s="32">
        <f>IFERROR(LN('2a) female mx'!BP21),"")</f>
        <v>-7.4754708281673334</v>
      </c>
      <c r="FF21" s="32">
        <f>IFERROR(LN('2a) female mx'!BQ21),"")</f>
        <v>-7.6301477013018157</v>
      </c>
      <c r="FG21" s="32">
        <f>IFERROR(LN('2a) female mx'!BR21),"")</f>
        <v>-7.5120611263752384</v>
      </c>
      <c r="FH21" s="32">
        <f>IFERROR(LN('2a) female mx'!BS21),"")</f>
        <v>-7.4242310124684998</v>
      </c>
      <c r="FI21" s="32">
        <f>IFERROR(LN('2a) female mx'!BT21),"")</f>
        <v>-8.0692161535868454</v>
      </c>
      <c r="FJ21" s="32">
        <f>IFERROR(LN('2a) female mx'!BU21),"")</f>
        <v>-7.6745165209220811</v>
      </c>
      <c r="FK21" s="32">
        <f>IFERROR(LN('2a) female mx'!BV21),"")</f>
        <v>-7.8662077391113421</v>
      </c>
      <c r="FL21" s="32">
        <f>IFERROR(LN('2a) female mx'!BW21),"")</f>
        <v>-7.8402978468268349</v>
      </c>
      <c r="FM21" s="32">
        <f>IFERROR(LN('2a) female mx'!BX21),"")</f>
        <v>-7.4785330295829304</v>
      </c>
      <c r="FN21" s="32">
        <f>IFERROR(LN('2a) female mx'!BY21),"")</f>
        <v>-7.9779176601615163</v>
      </c>
      <c r="FO21" s="32">
        <f>IFERROR(LN('2a) female mx'!BZ21),"")</f>
        <v>-7.7665278684562367</v>
      </c>
      <c r="FP21" s="32">
        <f>IFERROR(LN('2a) female mx'!CA21),"")</f>
        <v>-7.8671559124358232</v>
      </c>
      <c r="FQ21" s="32">
        <f>IFERROR(LN('2a) female mx'!CB21),"")</f>
        <v>-7.8667828025607216</v>
      </c>
      <c r="FR21" s="32">
        <f>IFERROR(LN('2a) female mx'!CC21),"")</f>
        <v>-7.698376962175784</v>
      </c>
      <c r="FS21" s="32">
        <f>IFERROR(LN('2a) female mx'!CD21),"")</f>
        <v>-8.0401347352967996</v>
      </c>
      <c r="FT21" s="32">
        <f>IFERROR(LN('2a) female mx'!CE21),"")</f>
        <v>-8.2095552947490429</v>
      </c>
      <c r="FU21" s="32">
        <f>IFERROR(LN('2a) female mx'!CF21),"")</f>
        <v>-8.2098776625432635</v>
      </c>
      <c r="FV21" s="32">
        <f>IFERROR(LN('2a) female mx'!CG21),"")</f>
        <v>-7.8950685329199981</v>
      </c>
      <c r="FW21" s="32">
        <f>IFERROR(LN('2a) female mx'!CH21),"")</f>
        <v>-8.2868387036793916</v>
      </c>
      <c r="FX21" s="32">
        <f>IFERROR(LN('2a) female mx'!CI21),"")</f>
        <v>-8.1739380024981916</v>
      </c>
      <c r="FY21" s="32">
        <f>IFERROR(LN('2a) female mx'!CJ21),"")</f>
        <v>-8.1743205156139958</v>
      </c>
      <c r="FZ21" s="32">
        <f>IFERROR(LN('2a) female mx'!CK21),"")</f>
        <v>-8.2880768383815138</v>
      </c>
      <c r="GA21" s="32">
        <f>IFERROR(LN('2a) female mx'!CL21),"")</f>
        <v>-8.248911453184709</v>
      </c>
      <c r="GB21" s="32">
        <f>IFERROR(LN('2a) female mx'!CM21),"")</f>
        <v>-8.4627219202748378</v>
      </c>
      <c r="GC21" s="32">
        <f>IFERROR(LN('2a) female mx'!CN21),"")</f>
        <v>-8.3291050397279456</v>
      </c>
      <c r="GD21" s="12" t="str">
        <f>IFERROR(LN('2a) female mx'!CO21),"")</f>
        <v/>
      </c>
    </row>
    <row r="22" spans="1:186" x14ac:dyDescent="0.25">
      <c r="A22" s="31">
        <f>'2a) male mx'!A22</f>
        <v>19</v>
      </c>
      <c r="B22" s="32">
        <f>LN('2a) male mx'!B22)</f>
        <v>-6.0249996794590439</v>
      </c>
      <c r="C22" s="32">
        <f>LN('2a) male mx'!C22)</f>
        <v>-5.7096741753608438</v>
      </c>
      <c r="D22" s="32">
        <f>LN('2a) male mx'!D22)</f>
        <v>-5.9187982452577064</v>
      </c>
      <c r="E22" s="32">
        <f>LN('2a) male mx'!E22)</f>
        <v>-5.9501674307938961</v>
      </c>
      <c r="F22" s="32">
        <f>LN('2a) male mx'!F22)</f>
        <v>-5.94435517300903</v>
      </c>
      <c r="G22" s="32">
        <f>LN('2a) male mx'!G22)</f>
        <v>-5.8325568481517314</v>
      </c>
      <c r="H22" s="32">
        <f>LN('2a) male mx'!H22)</f>
        <v>-5.9805739615785658</v>
      </c>
      <c r="I22" s="32">
        <f>LN('2a) male mx'!I22)</f>
        <v>-5.9730148251831734</v>
      </c>
      <c r="J22" s="32">
        <f>LN('2a) male mx'!J22)</f>
        <v>-5.879068759849579</v>
      </c>
      <c r="K22" s="32">
        <f>LN('2a) male mx'!K22)</f>
        <v>-6.0066939706253208</v>
      </c>
      <c r="L22" s="32">
        <f>LN('2a) male mx'!L22)</f>
        <v>-6.0611300894973859</v>
      </c>
      <c r="M22" s="32">
        <f>LN('2a) male mx'!M22)</f>
        <v>-6.2139992174396088</v>
      </c>
      <c r="N22" s="32">
        <f>LN('2a) male mx'!N22)</f>
        <v>-6.1536115962423352</v>
      </c>
      <c r="O22" s="32">
        <f>LN('2a) male mx'!O22)</f>
        <v>-6.0211982662644381</v>
      </c>
      <c r="P22" s="32">
        <f>LN('2a) male mx'!P22)</f>
        <v>-6.0677461277639271</v>
      </c>
      <c r="Q22" s="32">
        <f>LN('2a) male mx'!Q22)</f>
        <v>-5.9635793436184468</v>
      </c>
      <c r="R22" s="32">
        <f>LN('2a) male mx'!R22)</f>
        <v>-6.1158271967423037</v>
      </c>
      <c r="S22" s="32">
        <f>LN('2a) male mx'!S22)</f>
        <v>-6.1963141197771767</v>
      </c>
      <c r="T22" s="32">
        <f>LN('2a) male mx'!T22)</f>
        <v>-5.9821996572521163</v>
      </c>
      <c r="U22" s="32">
        <f>LN('2a) male mx'!U22)</f>
        <v>-6.1417293665774544</v>
      </c>
      <c r="V22" s="32">
        <f>LN('2a) male mx'!V22)</f>
        <v>-6.1811812490061087</v>
      </c>
      <c r="W22" s="32">
        <f>LN('2a) male mx'!W22)</f>
        <v>-6.6544177973046228</v>
      </c>
      <c r="X22" s="32">
        <f>LN('2a) male mx'!X22)</f>
        <v>-6.8211236678561207</v>
      </c>
      <c r="Y22" s="32">
        <f>LN('2a) male mx'!Y22)</f>
        <v>-6.6950527199638836</v>
      </c>
      <c r="Z22" s="32">
        <f>LN('2a) male mx'!Z22)</f>
        <v>-6.8784910209870427</v>
      </c>
      <c r="AA22" s="32">
        <f>LN('2a) male mx'!AA22)</f>
        <v>-6.3189787125243955</v>
      </c>
      <c r="AB22" s="32">
        <f>LN('2a) male mx'!AB22)</f>
        <v>-6.4878108496091382</v>
      </c>
      <c r="AC22" s="32">
        <f>LN('2a) male mx'!AC22)</f>
        <v>-6.4036638298902488</v>
      </c>
      <c r="AD22" s="32">
        <f>LN('2a) male mx'!AD22)</f>
        <v>-6.376548465523288</v>
      </c>
      <c r="AE22" s="32">
        <f>LN('2a) male mx'!AE22)</f>
        <v>-6.2704001471115243</v>
      </c>
      <c r="AF22" s="32">
        <f>LN('2a) male mx'!AF22)</f>
        <v>-6.1737229705959402</v>
      </c>
      <c r="AG22" s="32">
        <f>LN('2a) male mx'!AG22)</f>
        <v>-6.1518571412014005</v>
      </c>
      <c r="AH22" s="32">
        <f>LN('2a) male mx'!AH22)</f>
        <v>-6.1287254548026793</v>
      </c>
      <c r="AI22" s="32">
        <f>LN('2a) male mx'!AI22)</f>
        <v>-6.3203708587501781</v>
      </c>
      <c r="AJ22" s="32">
        <f>LN('2a) male mx'!AJ22)</f>
        <v>-6.2321971804288063</v>
      </c>
      <c r="AK22" s="32">
        <f>LN('2a) male mx'!AK22)</f>
        <v>-6.3844237984118406</v>
      </c>
      <c r="AL22" s="32">
        <f>LN('2a) male mx'!AL22)</f>
        <v>-6.2609440434658659</v>
      </c>
      <c r="AM22" s="32">
        <f>LN('2a) male mx'!AM22)</f>
        <v>-6.3319543915469492</v>
      </c>
      <c r="AN22" s="32">
        <f>LN('2a) male mx'!AN22)</f>
        <v>-6.2404686735202617</v>
      </c>
      <c r="AO22" s="32">
        <f>LN('2a) male mx'!AO22)</f>
        <v>-6.2597788840974626</v>
      </c>
      <c r="AP22" s="32">
        <f>LN('2a) male mx'!AP22)</f>
        <v>-6.2768771263175758</v>
      </c>
      <c r="AQ22" s="32">
        <f>LN('2a) male mx'!AQ22)</f>
        <v>-6.4783435637361091</v>
      </c>
      <c r="AR22" s="32">
        <f>LN('2a) male mx'!AR22)</f>
        <v>-6.4595053655386918</v>
      </c>
      <c r="AS22" s="32">
        <f>LN('2a) male mx'!AS22)</f>
        <v>-6.3712750901988713</v>
      </c>
      <c r="AT22" s="32">
        <f>LN('2a) male mx'!AT22)</f>
        <v>-6.3237527745844266</v>
      </c>
      <c r="AU22" s="32">
        <f>LN('2a) male mx'!AU22)</f>
        <v>-6.135248968858126</v>
      </c>
      <c r="AV22" s="32">
        <f>LN('2a) male mx'!AV22)</f>
        <v>-6.2106000770246528</v>
      </c>
      <c r="AW22" s="32">
        <f>LN('2a) male mx'!AW22)</f>
        <v>-6.225579109800325</v>
      </c>
      <c r="AX22" s="32">
        <f>LN('2a) male mx'!AX22)</f>
        <v>-6.1742368729370742</v>
      </c>
      <c r="AY22" s="32">
        <f>LN('2a) male mx'!AY22)</f>
        <v>-6.2188905821514986</v>
      </c>
      <c r="AZ22" s="32">
        <f>LN('2a) male mx'!AZ22)</f>
        <v>-6.0571466342573652</v>
      </c>
      <c r="BA22" s="32">
        <f>LN('2a) male mx'!BA22)</f>
        <v>-6.141996048239184</v>
      </c>
      <c r="BB22" s="32">
        <f>LN('2a) male mx'!BB22)</f>
        <v>-6.0824203405312209</v>
      </c>
      <c r="BC22" s="32">
        <f>LN('2a) male mx'!BC22)</f>
        <v>-6.0954835670323586</v>
      </c>
      <c r="BD22" s="32">
        <f>LN('2a) male mx'!BD22)</f>
        <v>-6.0673911027311513</v>
      </c>
      <c r="BE22" s="32">
        <f>LN('2a) male mx'!BE22)</f>
        <v>-6.1325804045889445</v>
      </c>
      <c r="BF22" s="32">
        <f>LN('2a) male mx'!BF22)</f>
        <v>-6.1926553220152831</v>
      </c>
      <c r="BG22" s="32">
        <f>LN('2a) male mx'!BG22)</f>
        <v>-6.1937437016180628</v>
      </c>
      <c r="BH22" s="32">
        <f>LN('2a) male mx'!BH22)</f>
        <v>-6.2795307670771319</v>
      </c>
      <c r="BI22" s="32">
        <f>LN('2a) male mx'!BI22)</f>
        <v>-6.2379001648774146</v>
      </c>
      <c r="BJ22" s="32">
        <f>LN('2a) male mx'!BJ22)</f>
        <v>-6.4023061225803044</v>
      </c>
      <c r="BK22" s="32">
        <f>LN('2a) male mx'!BK22)</f>
        <v>-6.2754168465088505</v>
      </c>
      <c r="BL22" s="32">
        <f>LN('2a) male mx'!BL22)</f>
        <v>-6.5296791280018995</v>
      </c>
      <c r="BM22" s="32">
        <f>LN('2a) male mx'!BM22)</f>
        <v>-6.5021728170495061</v>
      </c>
      <c r="BN22" s="32">
        <f>LN('2a) male mx'!BN22)</f>
        <v>-6.474672215757642</v>
      </c>
      <c r="BO22" s="32">
        <f>LN('2a) male mx'!BO22)</f>
        <v>-6.4435705842866362</v>
      </c>
      <c r="BP22" s="32">
        <f>LN('2a) male mx'!BP22)</f>
        <v>-6.4766207982962589</v>
      </c>
      <c r="BQ22" s="32">
        <f>LN('2a) male mx'!BQ22)</f>
        <v>-6.3949052497658982</v>
      </c>
      <c r="BR22" s="32">
        <f>LN('2a) male mx'!BR22)</f>
        <v>-6.4906878890525181</v>
      </c>
      <c r="BS22" s="32">
        <f>LN('2a) male mx'!BS22)</f>
        <v>-6.7088469185837836</v>
      </c>
      <c r="BT22" s="32">
        <f>LN('2a) male mx'!BT22)</f>
        <v>-6.7705915071095113</v>
      </c>
      <c r="BU22" s="32">
        <f>LN('2a) male mx'!BU22)</f>
        <v>-6.8535935019595557</v>
      </c>
      <c r="BV22" s="32">
        <f>LN('2a) male mx'!BV22)</f>
        <v>-6.6951705407823292</v>
      </c>
      <c r="BW22" s="32">
        <f>LN('2a) male mx'!BW22)</f>
        <v>-6.6954543725125673</v>
      </c>
      <c r="BX22" s="32">
        <f>LN('2a) male mx'!BX22)</f>
        <v>-6.7905177026438759</v>
      </c>
      <c r="BY22" s="32">
        <f>LN('2a) male mx'!BY22)</f>
        <v>-6.7810474912975049</v>
      </c>
      <c r="BZ22" s="32">
        <f>LN('2a) male mx'!BZ22)</f>
        <v>-6.6022232983023734</v>
      </c>
      <c r="CA22" s="32">
        <f>LN('2a) male mx'!CA22)</f>
        <v>-6.9056267526501056</v>
      </c>
      <c r="CB22" s="32">
        <f>LN('2a) male mx'!CB22)</f>
        <v>-6.8181141846886337</v>
      </c>
      <c r="CC22" s="32">
        <f>LN('2a) male mx'!CC22)</f>
        <v>-6.8473023686129242</v>
      </c>
      <c r="CD22" s="32">
        <f>LN('2a) male mx'!CD22)</f>
        <v>-6.9063553095831312</v>
      </c>
      <c r="CE22" s="32">
        <f>LN('2a) male mx'!CE22)</f>
        <v>-6.9913436797251025</v>
      </c>
      <c r="CF22" s="32">
        <f>LN('2a) male mx'!CF22)</f>
        <v>-7.0716946277780419</v>
      </c>
      <c r="CG22" s="32">
        <f>LN('2a) male mx'!CG22)</f>
        <v>-7.0487298326619063</v>
      </c>
      <c r="CH22" s="32">
        <f>LN('2a) male mx'!CH22)</f>
        <v>-7.1856849509912335</v>
      </c>
      <c r="CI22" s="32">
        <f>LN('2a) male mx'!CI22)</f>
        <v>-7.2547636518040992</v>
      </c>
      <c r="CJ22" s="32">
        <f>LN('2a) male mx'!CJ22)</f>
        <v>-7.2698841636903762</v>
      </c>
      <c r="CK22" s="32">
        <f>LN('2a) male mx'!CK22)</f>
        <v>-7.2845687222947504</v>
      </c>
      <c r="CL22" s="32">
        <f>LN('2a) male mx'!CL22)</f>
        <v>-7.3144822169107231</v>
      </c>
      <c r="CM22" s="32">
        <f>LN('2a) male mx'!CM22)</f>
        <v>-7.4786440224139161</v>
      </c>
      <c r="CN22" s="32">
        <f>LN('2a) male mx'!CN22)</f>
        <v>-7.5349087921422209</v>
      </c>
      <c r="CP22" s="31">
        <f t="shared" si="2"/>
        <v>19</v>
      </c>
      <c r="CQ22" s="32">
        <f>IFERROR(LN('2a) female mx'!B22),"")</f>
        <v>-6.1216074323777923</v>
      </c>
      <c r="CR22" s="32">
        <f>IFERROR(LN('2a) female mx'!C22),"")</f>
        <v>-6.1407331993379319</v>
      </c>
      <c r="CS22" s="32">
        <f>IFERROR(LN('2a) female mx'!D22),"")</f>
        <v>-5.9963750372642552</v>
      </c>
      <c r="CT22" s="32">
        <f>IFERROR(LN('2a) female mx'!E22),"")</f>
        <v>-6.0001655216554255</v>
      </c>
      <c r="CU22" s="32">
        <f>IFERROR(LN('2a) female mx'!F22),"")</f>
        <v>-6.0349919695646106</v>
      </c>
      <c r="CV22" s="32">
        <f>IFERROR(LN('2a) female mx'!G22),"")</f>
        <v>-6.1022761977137137</v>
      </c>
      <c r="CW22" s="32">
        <f>IFERROR(LN('2a) female mx'!H22),"")</f>
        <v>-6.0833270768021412</v>
      </c>
      <c r="CX22" s="32">
        <f>IFERROR(LN('2a) female mx'!I22),"")</f>
        <v>-6.022061470334668</v>
      </c>
      <c r="CY22" s="32">
        <f>IFERROR(LN('2a) female mx'!J22),"")</f>
        <v>-6.0378817682034986</v>
      </c>
      <c r="CZ22" s="32">
        <f>IFERROR(LN('2a) female mx'!K22),"")</f>
        <v>-6.3427530778190135</v>
      </c>
      <c r="DA22" s="32">
        <f>IFERROR(LN('2a) female mx'!L22),"")</f>
        <v>-6.4704524808355641</v>
      </c>
      <c r="DB22" s="32">
        <f>IFERROR(LN('2a) female mx'!M22),"")</f>
        <v>-6.3778013288298876</v>
      </c>
      <c r="DC22" s="32">
        <f>IFERROR(LN('2a) female mx'!N22),"")</f>
        <v>-6.216002847232839</v>
      </c>
      <c r="DD22" s="32">
        <f>IFERROR(LN('2a) female mx'!O22),"")</f>
        <v>-6.2050519451899655</v>
      </c>
      <c r="DE22" s="32">
        <f>IFERROR(LN('2a) female mx'!P22),"")</f>
        <v>-6.4495413369058641</v>
      </c>
      <c r="DF22" s="32">
        <f>IFERROR(LN('2a) female mx'!Q22),"")</f>
        <v>-6.2399544774268971</v>
      </c>
      <c r="DG22" s="32">
        <f>IFERROR(LN('2a) female mx'!R22),"")</f>
        <v>-6.4328069947229416</v>
      </c>
      <c r="DH22" s="32">
        <f>IFERROR(LN('2a) female mx'!S22),"")</f>
        <v>-6.3458224147581932</v>
      </c>
      <c r="DI22" s="32">
        <f>IFERROR(LN('2a) female mx'!T22),"")</f>
        <v>-6.4899008015497017</v>
      </c>
      <c r="DJ22" s="32">
        <f>IFERROR(LN('2a) female mx'!U22),"")</f>
        <v>-6.4698129704123959</v>
      </c>
      <c r="DK22" s="32">
        <f>IFERROR(LN('2a) female mx'!V22),"")</f>
        <v>-6.6233903653372828</v>
      </c>
      <c r="DL22" s="32">
        <f>IFERROR(LN('2a) female mx'!W22),"")</f>
        <v>-6.7782903733357278</v>
      </c>
      <c r="DM22" s="32">
        <f>IFERROR(LN('2a) female mx'!X22),"")</f>
        <v>-6.8577636357499578</v>
      </c>
      <c r="DN22" s="32">
        <f>IFERROR(LN('2a) female mx'!Y22),"")</f>
        <v>-6.8792088212897475</v>
      </c>
      <c r="DO22" s="32">
        <f>IFERROR(LN('2a) female mx'!Z22),"")</f>
        <v>-6.7585077243319791</v>
      </c>
      <c r="DP22" s="32">
        <f>IFERROR(LN('2a) female mx'!AA22),"")</f>
        <v>-6.9349676620927747</v>
      </c>
      <c r="DQ22" s="32">
        <f>IFERROR(LN('2a) female mx'!AB22),"")</f>
        <v>-6.9837951718965989</v>
      </c>
      <c r="DR22" s="32">
        <f>IFERROR(LN('2a) female mx'!AC22),"")</f>
        <v>-7.563273279228258</v>
      </c>
      <c r="DS22" s="32">
        <f>IFERROR(LN('2a) female mx'!AD22),"")</f>
        <v>-7.0700918747849633</v>
      </c>
      <c r="DT22" s="32">
        <f>IFERROR(LN('2a) female mx'!AE22),"")</f>
        <v>-6.9123488788951057</v>
      </c>
      <c r="DU22" s="32">
        <f>IFERROR(LN('2a) female mx'!AF22),"")</f>
        <v>-7.2711071363719011</v>
      </c>
      <c r="DV22" s="32">
        <f>IFERROR(LN('2a) female mx'!AG22),"")</f>
        <v>-7.5268418235460937</v>
      </c>
      <c r="DW22" s="32">
        <f>IFERROR(LN('2a) female mx'!AH22),"")</f>
        <v>-7.2160940049980224</v>
      </c>
      <c r="DX22" s="32">
        <f>IFERROR(LN('2a) female mx'!AI22),"")</f>
        <v>-7.3068875564681299</v>
      </c>
      <c r="DY22" s="32">
        <f>IFERROR(LN('2a) female mx'!AJ22),"")</f>
        <v>-7.6973174007735397</v>
      </c>
      <c r="DZ22" s="32">
        <f>IFERROR(LN('2a) female mx'!AK22),"")</f>
        <v>-7.3712469728366825</v>
      </c>
      <c r="EA22" s="32">
        <f>IFERROR(LN('2a) female mx'!AL22),"")</f>
        <v>-7.2928939862850868</v>
      </c>
      <c r="EB22" s="32">
        <f>IFERROR(LN('2a) female mx'!AM22),"")</f>
        <v>-7.5927005482917513</v>
      </c>
      <c r="EC22" s="32">
        <f>IFERROR(LN('2a) female mx'!AN22),"")</f>
        <v>-7.7228061924183882</v>
      </c>
      <c r="ED22" s="32">
        <f>IFERROR(LN('2a) female mx'!AO22),"")</f>
        <v>-7.7957185502024391</v>
      </c>
      <c r="EE22" s="32">
        <f>IFERROR(LN('2a) female mx'!AP22),"")</f>
        <v>-7.2094943374340179</v>
      </c>
      <c r="EF22" s="32">
        <f>IFERROR(LN('2a) female mx'!AQ22),"")</f>
        <v>-7.3917234485782446</v>
      </c>
      <c r="EG22" s="32">
        <f>IFERROR(LN('2a) female mx'!AR22),"")</f>
        <v>-7.3278421331080823</v>
      </c>
      <c r="EH22" s="32">
        <f>IFERROR(LN('2a) female mx'!AS22),"")</f>
        <v>-7.4791918346312833</v>
      </c>
      <c r="EI22" s="32">
        <f>IFERROR(LN('2a) female mx'!AT22),"")</f>
        <v>-7.4802488303990895</v>
      </c>
      <c r="EJ22" s="32">
        <f>IFERROR(LN('2a) female mx'!AU22),"")</f>
        <v>-7.3292782664639384</v>
      </c>
      <c r="EK22" s="32">
        <f>IFERROR(LN('2a) female mx'!AV22),"")</f>
        <v>-7.361662308346542</v>
      </c>
      <c r="EL22" s="32">
        <f>IFERROR(LN('2a) female mx'!AW22),"")</f>
        <v>-7.3932733511214979</v>
      </c>
      <c r="EM22" s="32">
        <f>IFERROR(LN('2a) female mx'!AX22),"")</f>
        <v>-7.1974199737798079</v>
      </c>
      <c r="EN22" s="32">
        <f>IFERROR(LN('2a) female mx'!AY22),"")</f>
        <v>-7.1705245896124827</v>
      </c>
      <c r="EO22" s="32">
        <f>IFERROR(LN('2a) female mx'!AZ22),"")</f>
        <v>-7.2983938433773146</v>
      </c>
      <c r="EP22" s="32">
        <f>IFERROR(LN('2a) female mx'!BA22),"")</f>
        <v>-7.3958750652124898</v>
      </c>
      <c r="EQ22" s="32">
        <f>IFERROR(LN('2a) female mx'!BB22),"")</f>
        <v>-7.4479812867191146</v>
      </c>
      <c r="ER22" s="32">
        <f>IFERROR(LN('2a) female mx'!BC22),"")</f>
        <v>-7.5215478012717796</v>
      </c>
      <c r="ES22" s="32">
        <f>IFERROR(LN('2a) female mx'!BD22),"")</f>
        <v>-7.4679219355697226</v>
      </c>
      <c r="ET22" s="32">
        <f>IFERROR(LN('2a) female mx'!BE22),"")</f>
        <v>-7.5234660224043113</v>
      </c>
      <c r="EU22" s="32">
        <f>IFERROR(LN('2a) female mx'!BF22),"")</f>
        <v>-7.4347766273048768</v>
      </c>
      <c r="EV22" s="32">
        <f>IFERROR(LN('2a) female mx'!BG22),"")</f>
        <v>-7.261189470103143</v>
      </c>
      <c r="EW22" s="32">
        <f>IFERROR(LN('2a) female mx'!BH22),"")</f>
        <v>-7.5458368768269635</v>
      </c>
      <c r="EX22" s="32">
        <f>IFERROR(LN('2a) female mx'!BI22),"")</f>
        <v>-7.7134597434994507</v>
      </c>
      <c r="EY22" s="32">
        <f>IFERROR(LN('2a) female mx'!BJ22),"")</f>
        <v>-7.5859715461536616</v>
      </c>
      <c r="EZ22" s="32">
        <f>IFERROR(LN('2a) female mx'!BK22),"")</f>
        <v>-7.6272400598613643</v>
      </c>
      <c r="FA22" s="32">
        <f>IFERROR(LN('2a) female mx'!BL22),"")</f>
        <v>-7.9154191577781807</v>
      </c>
      <c r="FB22" s="32">
        <f>IFERROR(LN('2a) female mx'!BM22),"")</f>
        <v>-7.3885356707433969</v>
      </c>
      <c r="FC22" s="32">
        <f>IFERROR(LN('2a) female mx'!BN22),"")</f>
        <v>-7.670175002062372</v>
      </c>
      <c r="FD22" s="32">
        <f>IFERROR(LN('2a) female mx'!BO22),"")</f>
        <v>-7.5882831701857052</v>
      </c>
      <c r="FE22" s="32">
        <f>IFERROR(LN('2a) female mx'!BP22),"")</f>
        <v>-7.4058907219316099</v>
      </c>
      <c r="FF22" s="32">
        <f>IFERROR(LN('2a) female mx'!BQ22),"")</f>
        <v>-7.7632237504630215</v>
      </c>
      <c r="FG22" s="32">
        <f>IFERROR(LN('2a) female mx'!BR22),"")</f>
        <v>-7.8116899886467079</v>
      </c>
      <c r="FH22" s="32">
        <f>IFERROR(LN('2a) female mx'!BS22),"")</f>
        <v>-7.7400524857154931</v>
      </c>
      <c r="FI22" s="32">
        <f>IFERROR(LN('2a) female mx'!BT22),"")</f>
        <v>-7.6526618686855254</v>
      </c>
      <c r="FJ22" s="32">
        <f>IFERROR(LN('2a) female mx'!BU22),"")</f>
        <v>-7.6740518979148842</v>
      </c>
      <c r="FK22" s="32">
        <f>IFERROR(LN('2a) female mx'!BV22),"")</f>
        <v>-7.9199014964998131</v>
      </c>
      <c r="FL22" s="32">
        <f>IFERROR(LN('2a) female mx'!BW22),"")</f>
        <v>-8.1023139086974556</v>
      </c>
      <c r="FM22" s="32">
        <f>IFERROR(LN('2a) female mx'!BX22),"")</f>
        <v>-7.9480774212055012</v>
      </c>
      <c r="FN22" s="32">
        <f>IFERROR(LN('2a) female mx'!BY22),"")</f>
        <v>-7.7196950863998186</v>
      </c>
      <c r="FO22" s="32">
        <f>IFERROR(LN('2a) female mx'!BZ22),"")</f>
        <v>-7.9774535574856049</v>
      </c>
      <c r="FP22" s="32">
        <f>IFERROR(LN('2a) female mx'!CA22),"")</f>
        <v>-7.5530445529931374</v>
      </c>
      <c r="FQ22" s="32">
        <f>IFERROR(LN('2a) female mx'!CB22),"")</f>
        <v>-7.8663994636743686</v>
      </c>
      <c r="FR22" s="32">
        <f>IFERROR(LN('2a) female mx'!CC22),"")</f>
        <v>-7.8670349190802273</v>
      </c>
      <c r="FS22" s="32">
        <f>IFERROR(LN('2a) female mx'!CD22),"")</f>
        <v>-8.3275347856482647</v>
      </c>
      <c r="FT22" s="32">
        <f>IFERROR(LN('2a) female mx'!CE22),"")</f>
        <v>-8.0085822850692701</v>
      </c>
      <c r="FU22" s="32">
        <f>IFERROR(LN('2a) female mx'!CF22),"")</f>
        <v>-8.1381366324248123</v>
      </c>
      <c r="FV22" s="32">
        <f>IFERROR(LN('2a) female mx'!CG22),"")</f>
        <v>-8.1044516743372963</v>
      </c>
      <c r="FW22" s="32">
        <f>IFERROR(LN('2a) female mx'!CH22),"")</f>
        <v>-8.6151261912452668</v>
      </c>
      <c r="FX22" s="32">
        <f>IFERROR(LN('2a) female mx'!CI22),"")</f>
        <v>-7.979469829478143</v>
      </c>
      <c r="FY22" s="32">
        <f>IFERROR(LN('2a) female mx'!CJ22),"")</f>
        <v>-8.1050357394469472</v>
      </c>
      <c r="FZ22" s="32">
        <f>IFERROR(LN('2a) female mx'!CK22),"")</f>
        <v>-8.1744815300050053</v>
      </c>
      <c r="GA22" s="32">
        <f>IFERROR(LN('2a) female mx'!CL22),"")</f>
        <v>-8.2486498758720312</v>
      </c>
      <c r="GB22" s="32">
        <f>IFERROR(LN('2a) female mx'!CM22),"")</f>
        <v>-8.4625107015419676</v>
      </c>
      <c r="GC22" s="32">
        <f>IFERROR(LN('2a) female mx'!CN22),"")</f>
        <v>-8.1395964720010685</v>
      </c>
      <c r="GD22" s="12" t="str">
        <f>IFERROR(LN('2a) female mx'!CO22),"")</f>
        <v/>
      </c>
    </row>
    <row r="23" spans="1:186" x14ac:dyDescent="0.25">
      <c r="A23" s="31">
        <f>'2a) male mx'!A23</f>
        <v>20</v>
      </c>
      <c r="B23" s="32">
        <f>LN('2a) male mx'!B23)</f>
        <v>-5.9946361178607654</v>
      </c>
      <c r="C23" s="32">
        <f>LN('2a) male mx'!C23)</f>
        <v>-5.923948095636665</v>
      </c>
      <c r="D23" s="32">
        <f>LN('2a) male mx'!D23)</f>
        <v>-6.0267347100944049</v>
      </c>
      <c r="E23" s="32">
        <f>LN('2a) male mx'!E23)</f>
        <v>-5.901367191323482</v>
      </c>
      <c r="F23" s="32">
        <f>LN('2a) male mx'!F23)</f>
        <v>-5.9249017562960962</v>
      </c>
      <c r="G23" s="32">
        <f>LN('2a) male mx'!G23)</f>
        <v>-5.9380950578839702</v>
      </c>
      <c r="H23" s="32">
        <f>LN('2a) male mx'!H23)</f>
        <v>-6.0607596057866493</v>
      </c>
      <c r="I23" s="32">
        <f>LN('2a) male mx'!I23)</f>
        <v>-5.8826090421952948</v>
      </c>
      <c r="J23" s="32">
        <f>LN('2a) male mx'!J23)</f>
        <v>-5.9209608282860433</v>
      </c>
      <c r="K23" s="32">
        <f>LN('2a) male mx'!K23)</f>
        <v>-6.0177285984392661</v>
      </c>
      <c r="L23" s="32">
        <f>LN('2a) male mx'!L23)</f>
        <v>-6.1315487010587848</v>
      </c>
      <c r="M23" s="32">
        <f>LN('2a) male mx'!M23)</f>
        <v>-5.9929645132990785</v>
      </c>
      <c r="N23" s="32">
        <f>LN('2a) male mx'!N23)</f>
        <v>-6.0177999733038972</v>
      </c>
      <c r="O23" s="32">
        <f>LN('2a) male mx'!O23)</f>
        <v>-6.1132878148642567</v>
      </c>
      <c r="P23" s="32">
        <f>LN('2a) male mx'!P23)</f>
        <v>-6.0748719850973467</v>
      </c>
      <c r="Q23" s="32">
        <f>LN('2a) male mx'!Q23)</f>
        <v>-6.1728094054467588</v>
      </c>
      <c r="R23" s="32">
        <f>LN('2a) male mx'!R23)</f>
        <v>-6.0990020392581039</v>
      </c>
      <c r="S23" s="32">
        <f>LN('2a) male mx'!S23)</f>
        <v>-6.0233552967117241</v>
      </c>
      <c r="T23" s="32">
        <f>LN('2a) male mx'!T23)</f>
        <v>-6.0057942047784048</v>
      </c>
      <c r="U23" s="32">
        <f>LN('2a) male mx'!U23)</f>
        <v>-6.297239308235171</v>
      </c>
      <c r="V23" s="32">
        <f>LN('2a) male mx'!V23)</f>
        <v>-6.1738837553838755</v>
      </c>
      <c r="W23" s="32">
        <f>LN('2a) male mx'!W23)</f>
        <v>-6.6282148367176958</v>
      </c>
      <c r="X23" s="32">
        <f>LN('2a) male mx'!X23)</f>
        <v>-6.8101748771138588</v>
      </c>
      <c r="Y23" s="32">
        <f>LN('2a) male mx'!Y23)</f>
        <v>-6.9816518166340931</v>
      </c>
      <c r="Z23" s="32">
        <f>LN('2a) male mx'!Z23)</f>
        <v>-6.8174109044723288</v>
      </c>
      <c r="AA23" s="32">
        <f>LN('2a) male mx'!AA23)</f>
        <v>-6.4832984646923721</v>
      </c>
      <c r="AB23" s="32">
        <f>LN('2a) male mx'!AB23)</f>
        <v>-6.257408245604954</v>
      </c>
      <c r="AC23" s="32">
        <f>LN('2a) male mx'!AC23)</f>
        <v>-6.2991077028609643</v>
      </c>
      <c r="AD23" s="32">
        <f>LN('2a) male mx'!AD23)</f>
        <v>-6.2749671575399484</v>
      </c>
      <c r="AE23" s="32">
        <f>LN('2a) male mx'!AE23)</f>
        <v>-6.3082089884802617</v>
      </c>
      <c r="AF23" s="32">
        <f>LN('2a) male mx'!AF23)</f>
        <v>-6.1466720223063254</v>
      </c>
      <c r="AG23" s="32">
        <f>LN('2a) male mx'!AG23)</f>
        <v>-6.2265682052463456</v>
      </c>
      <c r="AH23" s="32">
        <f>LN('2a) male mx'!AH23)</f>
        <v>-6.2880948122596205</v>
      </c>
      <c r="AI23" s="32">
        <f>LN('2a) male mx'!AI23)</f>
        <v>-6.3723613958342895</v>
      </c>
      <c r="AJ23" s="32">
        <f>LN('2a) male mx'!AJ23)</f>
        <v>-6.4042341360502881</v>
      </c>
      <c r="AK23" s="32">
        <f>LN('2a) male mx'!AK23)</f>
        <v>-6.2074791205944893</v>
      </c>
      <c r="AL23" s="32">
        <f>LN('2a) male mx'!AL23)</f>
        <v>-6.2162036834378629</v>
      </c>
      <c r="AM23" s="32">
        <f>LN('2a) male mx'!AM23)</f>
        <v>-6.240645834361926</v>
      </c>
      <c r="AN23" s="32">
        <f>LN('2a) male mx'!AN23)</f>
        <v>-6.2492810641932079</v>
      </c>
      <c r="AO23" s="32">
        <f>LN('2a) male mx'!AO23)</f>
        <v>-6.2416769126069136</v>
      </c>
      <c r="AP23" s="32">
        <f>LN('2a) male mx'!AP23)</f>
        <v>-6.4900685296705225</v>
      </c>
      <c r="AQ23" s="32">
        <f>LN('2a) male mx'!AQ23)</f>
        <v>-6.3925463565794454</v>
      </c>
      <c r="AR23" s="32">
        <f>LN('2a) male mx'!AR23)</f>
        <v>-6.412587027032604</v>
      </c>
      <c r="AS23" s="32">
        <f>LN('2a) male mx'!AS23)</f>
        <v>-6.1972335413843451</v>
      </c>
      <c r="AT23" s="32">
        <f>LN('2a) male mx'!AT23)</f>
        <v>-6.3047499869101413</v>
      </c>
      <c r="AU23" s="32">
        <f>LN('2a) male mx'!AU23)</f>
        <v>-6.2715491504234295</v>
      </c>
      <c r="AV23" s="32">
        <f>LN('2a) male mx'!AV23)</f>
        <v>-6.1731069761661281</v>
      </c>
      <c r="AW23" s="32">
        <f>LN('2a) male mx'!AW23)</f>
        <v>-6.2885488578735842</v>
      </c>
      <c r="AX23" s="32">
        <f>LN('2a) male mx'!AX23)</f>
        <v>-6.2444212683925917</v>
      </c>
      <c r="AY23" s="32">
        <f>LN('2a) male mx'!AY23)</f>
        <v>-6.1710408382769826</v>
      </c>
      <c r="AZ23" s="32">
        <f>LN('2a) male mx'!AZ23)</f>
        <v>-6.081741419891233</v>
      </c>
      <c r="BA23" s="32">
        <f>LN('2a) male mx'!BA23)</f>
        <v>-6.2901456149303705</v>
      </c>
      <c r="BB23" s="32">
        <f>LN('2a) male mx'!BB23)</f>
        <v>-6.1701284326717891</v>
      </c>
      <c r="BC23" s="32">
        <f>LN('2a) male mx'!BC23)</f>
        <v>-6.1794989213086238</v>
      </c>
      <c r="BD23" s="32">
        <f>LN('2a) male mx'!BD23)</f>
        <v>-6.1981123830473859</v>
      </c>
      <c r="BE23" s="32">
        <f>LN('2a) male mx'!BE23)</f>
        <v>-6.2620434198526258</v>
      </c>
      <c r="BF23" s="32">
        <f>LN('2a) male mx'!BF23)</f>
        <v>-6.1463292576688975</v>
      </c>
      <c r="BG23" s="32">
        <f>LN('2a) male mx'!BG23)</f>
        <v>-6.2327719748090207</v>
      </c>
      <c r="BH23" s="32">
        <f>LN('2a) male mx'!BH23)</f>
        <v>-6.3110219319453078</v>
      </c>
      <c r="BI23" s="32">
        <f>LN('2a) male mx'!BI23)</f>
        <v>-6.3525269110517337</v>
      </c>
      <c r="BJ23" s="32">
        <f>LN('2a) male mx'!BJ23)</f>
        <v>-6.3702239148487179</v>
      </c>
      <c r="BK23" s="32">
        <f>LN('2a) male mx'!BK23)</f>
        <v>-6.3237289636665688</v>
      </c>
      <c r="BL23" s="32">
        <f>LN('2a) male mx'!BL23)</f>
        <v>-6.5006101890658776</v>
      </c>
      <c r="BM23" s="32">
        <f>LN('2a) male mx'!BM23)</f>
        <v>-6.4412021003356132</v>
      </c>
      <c r="BN23" s="32">
        <f>LN('2a) male mx'!BN23)</f>
        <v>-6.3723332206352525</v>
      </c>
      <c r="BO23" s="32">
        <f>LN('2a) male mx'!BO23)</f>
        <v>-6.3980486607976443</v>
      </c>
      <c r="BP23" s="32">
        <f>LN('2a) male mx'!BP23)</f>
        <v>-6.4951634849159028</v>
      </c>
      <c r="BQ23" s="32">
        <f>LN('2a) male mx'!BQ23)</f>
        <v>-6.475886699904307</v>
      </c>
      <c r="BR23" s="32">
        <f>LN('2a) male mx'!BR23)</f>
        <v>-6.5659179513261625</v>
      </c>
      <c r="BS23" s="32">
        <f>LN('2a) male mx'!BS23)</f>
        <v>-6.5605472016367923</v>
      </c>
      <c r="BT23" s="32">
        <f>LN('2a) male mx'!BT23)</f>
        <v>-6.8621534731938105</v>
      </c>
      <c r="BU23" s="32">
        <f>LN('2a) male mx'!BU23)</f>
        <v>-6.7694946427111056</v>
      </c>
      <c r="BV23" s="32">
        <f>LN('2a) male mx'!BV23)</f>
        <v>-6.8345960583629655</v>
      </c>
      <c r="BW23" s="32">
        <f>LN('2a) male mx'!BW23)</f>
        <v>-6.8348802184687987</v>
      </c>
      <c r="BX23" s="32">
        <f>LN('2a) male mx'!BX23)</f>
        <v>-6.8739957050567524</v>
      </c>
      <c r="BY23" s="32">
        <f>LN('2a) male mx'!BY23)</f>
        <v>-6.6943388555576568</v>
      </c>
      <c r="BZ23" s="32">
        <f>LN('2a) male mx'!BZ23)</f>
        <v>-6.6624634944449168</v>
      </c>
      <c r="CA23" s="32">
        <f>LN('2a) male mx'!CA23)</f>
        <v>-6.6320524500754656</v>
      </c>
      <c r="CB23" s="32">
        <f>LN('2a) male mx'!CB23)</f>
        <v>-6.7199717740464635</v>
      </c>
      <c r="CC23" s="32">
        <f>LN('2a) male mx'!CC23)</f>
        <v>-6.8088316979657728</v>
      </c>
      <c r="CD23" s="32">
        <f>LN('2a) male mx'!CD23)</f>
        <v>-6.9053534068963991</v>
      </c>
      <c r="CE23" s="32">
        <f>LN('2a) male mx'!CE23)</f>
        <v>-7.0824828129927164</v>
      </c>
      <c r="CF23" s="32">
        <f>LN('2a) male mx'!CF23)</f>
        <v>-7.0949531386447342</v>
      </c>
      <c r="CG23" s="32">
        <f>LN('2a) male mx'!CG23)</f>
        <v>-7.0955092081576403</v>
      </c>
      <c r="CH23" s="32">
        <f>LN('2a) male mx'!CH23)</f>
        <v>-7.1203635283809641</v>
      </c>
      <c r="CI23" s="32">
        <f>LN('2a) male mx'!CI23)</f>
        <v>-7.0957719697838266</v>
      </c>
      <c r="CJ23" s="32">
        <f>LN('2a) male mx'!CJ23)</f>
        <v>-7.2406042593296309</v>
      </c>
      <c r="CK23" s="32">
        <f>LN('2a) male mx'!CK23)</f>
        <v>-7.2267038371485217</v>
      </c>
      <c r="CL23" s="32">
        <f>LN('2a) male mx'!CL23)</f>
        <v>-7.3603513271839498</v>
      </c>
      <c r="CM23" s="32">
        <f>LN('2a) male mx'!CM23)</f>
        <v>-7.4090657771794</v>
      </c>
      <c r="CN23" s="32">
        <f>LN('2a) male mx'!CN23)</f>
        <v>-7.2418958254824641</v>
      </c>
      <c r="CP23" s="31">
        <f t="shared" si="2"/>
        <v>20</v>
      </c>
      <c r="CQ23" s="32">
        <f>IFERROR(LN('2a) female mx'!B23),"")</f>
        <v>-5.8149742699140168</v>
      </c>
      <c r="CR23" s="32">
        <f>IFERROR(LN('2a) female mx'!C23),"")</f>
        <v>-5.971327248430967</v>
      </c>
      <c r="CS23" s="32">
        <f>IFERROR(LN('2a) female mx'!D23),"")</f>
        <v>-5.9763178034751681</v>
      </c>
      <c r="CT23" s="32">
        <f>IFERROR(LN('2a) female mx'!E23),"")</f>
        <v>-6.0110638212752576</v>
      </c>
      <c r="CU23" s="32">
        <f>IFERROR(LN('2a) female mx'!F23),"")</f>
        <v>-5.9207498107869858</v>
      </c>
      <c r="CV23" s="32">
        <f>IFERROR(LN('2a) female mx'!G23),"")</f>
        <v>-6.0028477498062998</v>
      </c>
      <c r="CW23" s="32">
        <f>IFERROR(LN('2a) female mx'!H23),"")</f>
        <v>-6.0906702913939181</v>
      </c>
      <c r="CX23" s="32">
        <f>IFERROR(LN('2a) female mx'!I23),"")</f>
        <v>-6.1649800833537025</v>
      </c>
      <c r="CY23" s="32">
        <f>IFERROR(LN('2a) female mx'!J23),"")</f>
        <v>-6.2035580232869521</v>
      </c>
      <c r="CZ23" s="32">
        <f>IFERROR(LN('2a) female mx'!K23),"")</f>
        <v>-6.2416935099411566</v>
      </c>
      <c r="DA23" s="32">
        <f>IFERROR(LN('2a) female mx'!L23),"")</f>
        <v>-6.2806900706831721</v>
      </c>
      <c r="DB23" s="32">
        <f>IFERROR(LN('2a) female mx'!M23),"")</f>
        <v>-6.3761010300660157</v>
      </c>
      <c r="DC23" s="32">
        <f>IFERROR(LN('2a) female mx'!N23),"")</f>
        <v>-6.3212499356939</v>
      </c>
      <c r="DD23" s="32">
        <f>IFERROR(LN('2a) female mx'!O23),"")</f>
        <v>-6.3037710806169676</v>
      </c>
      <c r="DE23" s="32">
        <f>IFERROR(LN('2a) female mx'!P23),"")</f>
        <v>-6.2576194264454923</v>
      </c>
      <c r="DF23" s="32">
        <f>IFERROR(LN('2a) female mx'!Q23),"")</f>
        <v>-6.4517645731390134</v>
      </c>
      <c r="DG23" s="32">
        <f>IFERROR(LN('2a) female mx'!R23),"")</f>
        <v>-6.3184828955620285</v>
      </c>
      <c r="DH23" s="32">
        <f>IFERROR(LN('2a) female mx'!S23),"")</f>
        <v>-6.3686292223862893</v>
      </c>
      <c r="DI23" s="32">
        <f>IFERROR(LN('2a) female mx'!T23),"")</f>
        <v>-6.5095991096727914</v>
      </c>
      <c r="DJ23" s="32">
        <f>IFERROR(LN('2a) female mx'!U23),"")</f>
        <v>-6.4083959236476931</v>
      </c>
      <c r="DK23" s="32">
        <f>IFERROR(LN('2a) female mx'!V23),"")</f>
        <v>-6.446300241086214</v>
      </c>
      <c r="DL23" s="32">
        <f>IFERROR(LN('2a) female mx'!W23),"")</f>
        <v>-6.6377107838948524</v>
      </c>
      <c r="DM23" s="32">
        <f>IFERROR(LN('2a) female mx'!X23),"")</f>
        <v>-6.4016726628553675</v>
      </c>
      <c r="DN23" s="32">
        <f>IFERROR(LN('2a) female mx'!Y23),"")</f>
        <v>-6.8680217070665526</v>
      </c>
      <c r="DO23" s="32">
        <f>IFERROR(LN('2a) female mx'!Z23),"")</f>
        <v>-6.8922386084764948</v>
      </c>
      <c r="DP23" s="32">
        <f>IFERROR(LN('2a) female mx'!AA23),"")</f>
        <v>-6.8221450178731615</v>
      </c>
      <c r="DQ23" s="32">
        <f>IFERROR(LN('2a) female mx'!AB23),"")</f>
        <v>-7.0648215649232435</v>
      </c>
      <c r="DR23" s="32">
        <f>IFERROR(LN('2a) female mx'!AC23),"")</f>
        <v>-7.1979965738288412</v>
      </c>
      <c r="DS23" s="32">
        <f>IFERROR(LN('2a) female mx'!AD23),"")</f>
        <v>-7.398542484943686</v>
      </c>
      <c r="DT23" s="32">
        <f>IFERROR(LN('2a) female mx'!AE23),"")</f>
        <v>-6.932416754606181</v>
      </c>
      <c r="DU23" s="32">
        <f>IFERROR(LN('2a) female mx'!AF23),"")</f>
        <v>-7.0323594422066682</v>
      </c>
      <c r="DV23" s="32">
        <f>IFERROR(LN('2a) female mx'!AG23),"")</f>
        <v>-7.3831609575168677</v>
      </c>
      <c r="DW23" s="32">
        <f>IFERROR(LN('2a) female mx'!AH23),"")</f>
        <v>-7.2585467728506394</v>
      </c>
      <c r="DX23" s="32">
        <f>IFERROR(LN('2a) female mx'!AI23),"")</f>
        <v>-7.5686581545638383</v>
      </c>
      <c r="DY23" s="32">
        <f>IFERROR(LN('2a) female mx'!AJ23),"")</f>
        <v>-7.4205376078411565</v>
      </c>
      <c r="DZ23" s="32">
        <f>IFERROR(LN('2a) female mx'!AK23),"")</f>
        <v>-7.3543520110897562</v>
      </c>
      <c r="EA23" s="32">
        <f>IFERROR(LN('2a) female mx'!AL23),"")</f>
        <v>-7.4745916886179691</v>
      </c>
      <c r="EB23" s="32">
        <f>IFERROR(LN('2a) female mx'!AM23),"")</f>
        <v>-7.4409241595593185</v>
      </c>
      <c r="EC23" s="32">
        <f>IFERROR(LN('2a) female mx'!AN23),"")</f>
        <v>-7.4945229063232848</v>
      </c>
      <c r="ED23" s="32">
        <f>IFERROR(LN('2a) female mx'!AO23),"")</f>
        <v>-7.7706092141329295</v>
      </c>
      <c r="EE23" s="32">
        <f>IFERROR(LN('2a) female mx'!AP23),"")</f>
        <v>-7.3746033198376884</v>
      </c>
      <c r="EF23" s="32">
        <f>IFERROR(LN('2a) female mx'!AQ23),"")</f>
        <v>-7.4781439987785285</v>
      </c>
      <c r="EG23" s="32">
        <f>IFERROR(LN('2a) female mx'!AR23),"")</f>
        <v>-7.4430526950673279</v>
      </c>
      <c r="EH23" s="32">
        <f>IFERROR(LN('2a) female mx'!AS23),"")</f>
        <v>-7.4786269615073051</v>
      </c>
      <c r="EI23" s="32">
        <f>IFERROR(LN('2a) female mx'!AT23),"")</f>
        <v>-7.3761130873943568</v>
      </c>
      <c r="EJ23" s="32">
        <f>IFERROR(LN('2a) female mx'!AU23),"")</f>
        <v>-7.6589560040339899</v>
      </c>
      <c r="EK23" s="32">
        <f>IFERROR(LN('2a) female mx'!AV23),"")</f>
        <v>-7.1573562518322644</v>
      </c>
      <c r="EL23" s="32">
        <f>IFERROR(LN('2a) female mx'!AW23),"")</f>
        <v>-7.4980490864400045</v>
      </c>
      <c r="EM23" s="32">
        <f>IFERROR(LN('2a) female mx'!AX23),"")</f>
        <v>-7.4441614393741204</v>
      </c>
      <c r="EN23" s="32">
        <f>IFERROR(LN('2a) female mx'!AY23),"")</f>
        <v>-7.5555409695692388</v>
      </c>
      <c r="EO23" s="32">
        <f>IFERROR(LN('2a) female mx'!AZ23),"")</f>
        <v>-7.2977169896954388</v>
      </c>
      <c r="EP23" s="32">
        <f>IFERROR(LN('2a) female mx'!BA23),"")</f>
        <v>-7.4120733336989852</v>
      </c>
      <c r="EQ23" s="32">
        <f>IFERROR(LN('2a) female mx'!BB23),"")</f>
        <v>-7.6403533016964689</v>
      </c>
      <c r="ER23" s="32">
        <f>IFERROR(LN('2a) female mx'!BC23),"")</f>
        <v>-7.5023091182788404</v>
      </c>
      <c r="ES23" s="32">
        <f>IFERROR(LN('2a) female mx'!BD23),"")</f>
        <v>-7.3655373508978688</v>
      </c>
      <c r="ET23" s="32">
        <f>IFERROR(LN('2a) female mx'!BE23),"")</f>
        <v>-7.6431005281146005</v>
      </c>
      <c r="EU23" s="32">
        <f>IFERROR(LN('2a) female mx'!BF23),"")</f>
        <v>-7.3837399614256132</v>
      </c>
      <c r="EV23" s="32">
        <f>IFERROR(LN('2a) female mx'!BG23),"")</f>
        <v>-7.4002947250608102</v>
      </c>
      <c r="EW23" s="32">
        <f>IFERROR(LN('2a) female mx'!BH23),"")</f>
        <v>-7.5262551547467886</v>
      </c>
      <c r="EX23" s="32">
        <f>IFERROR(LN('2a) female mx'!BI23),"")</f>
        <v>-7.5081676642899131</v>
      </c>
      <c r="EY23" s="32">
        <f>IFERROR(LN('2a) female mx'!BJ23),"")</f>
        <v>-7.5854638958528913</v>
      </c>
      <c r="EZ23" s="32">
        <f>IFERROR(LN('2a) female mx'!BK23),"")</f>
        <v>-7.5661130899375797</v>
      </c>
      <c r="FA23" s="32">
        <f>IFERROR(LN('2a) female mx'!BL23),"")</f>
        <v>-7.7608729063194071</v>
      </c>
      <c r="FB23" s="32">
        <f>IFERROR(LN('2a) female mx'!BM23),"")</f>
        <v>-7.4734647078163174</v>
      </c>
      <c r="FC23" s="32">
        <f>IFERROR(LN('2a) female mx'!BN23),"")</f>
        <v>-7.5664987534103876</v>
      </c>
      <c r="FD23" s="32">
        <f>IFERROR(LN('2a) female mx'!BO23),"")</f>
        <v>-7.4393161578920504</v>
      </c>
      <c r="FE23" s="32">
        <f>IFERROR(LN('2a) female mx'!BP23),"")</f>
        <v>-7.628487227280317</v>
      </c>
      <c r="FF23" s="32">
        <f>IFERROR(LN('2a) female mx'!BQ23),"")</f>
        <v>-7.5301205898298322</v>
      </c>
      <c r="FG23" s="32">
        <f>IFERROR(LN('2a) female mx'!BR23),"")</f>
        <v>-7.5682830470350302</v>
      </c>
      <c r="FH23" s="32">
        <f>IFERROR(LN('2a) female mx'!BS23),"")</f>
        <v>-7.511777739905046</v>
      </c>
      <c r="FI23" s="32">
        <f>IFERROR(LN('2a) female mx'!BT23),"")</f>
        <v>-7.6105041743720561</v>
      </c>
      <c r="FJ23" s="32">
        <f>IFERROR(LN('2a) female mx'!BU23),"")</f>
        <v>-7.7645790520227447</v>
      </c>
      <c r="FK23" s="32">
        <f>IFERROR(LN('2a) female mx'!BV23),"")</f>
        <v>-7.6528537820624765</v>
      </c>
      <c r="FL23" s="32">
        <f>IFERROR(LN('2a) female mx'!BW23),"")</f>
        <v>-7.8922551518833197</v>
      </c>
      <c r="FM23" s="32">
        <f>IFERROR(LN('2a) female mx'!BX23),"")</f>
        <v>-7.6743751367710091</v>
      </c>
      <c r="FN23" s="32">
        <f>IFERROR(LN('2a) female mx'!BY23),"")</f>
        <v>-7.9199620676861189</v>
      </c>
      <c r="FO23" s="32">
        <f>IFERROR(LN('2a) female mx'!BZ23),"")</f>
        <v>-7.6967528974211321</v>
      </c>
      <c r="FP23" s="32">
        <f>IFERROR(LN('2a) female mx'!CA23),"")</f>
        <v>-7.6751525023486327</v>
      </c>
      <c r="FQ23" s="32">
        <f>IFERROR(LN('2a) female mx'!CB23),"")</f>
        <v>-7.8147125896752163</v>
      </c>
      <c r="FR23" s="32">
        <f>IFERROR(LN('2a) female mx'!CC23),"")</f>
        <v>-7.7906506388717514</v>
      </c>
      <c r="FS23" s="32">
        <f>IFERROR(LN('2a) female mx'!CD23),"")</f>
        <v>-7.5931928164720297</v>
      </c>
      <c r="FT23" s="32">
        <f>IFERROR(LN('2a) female mx'!CE23),"")</f>
        <v>-7.921223133706099</v>
      </c>
      <c r="FU23" s="32">
        <f>IFERROR(LN('2a) female mx'!CF23),"")</f>
        <v>-8.1039378178330104</v>
      </c>
      <c r="FV23" s="32">
        <f>IFERROR(LN('2a) female mx'!CG23),"")</f>
        <v>-7.7676167428895768</v>
      </c>
      <c r="FW23" s="32">
        <f>IFERROR(LN('2a) female mx'!CH23),"")</f>
        <v>-8.0087334536023178</v>
      </c>
      <c r="FX23" s="32">
        <f>IFERROR(LN('2a) female mx'!CI23),"")</f>
        <v>-8.2474316343182714</v>
      </c>
      <c r="FY23" s="32">
        <f>IFERROR(LN('2a) female mx'!CJ23),"")</f>
        <v>-8.1386402661527288</v>
      </c>
      <c r="FZ23" s="32">
        <f>IFERROR(LN('2a) female mx'!CK23),"")</f>
        <v>-8.3709351952973758</v>
      </c>
      <c r="GA23" s="32">
        <f>IFERROR(LN('2a) female mx'!CL23),"")</f>
        <v>-8.1052672570458366</v>
      </c>
      <c r="GB23" s="32">
        <f>IFERROR(LN('2a) female mx'!CM23),"")</f>
        <v>-8.0102539452858466</v>
      </c>
      <c r="GC23" s="32">
        <f>IFERROR(LN('2a) female mx'!CN23),"")</f>
        <v>-8.2107737019081295</v>
      </c>
      <c r="GD23" s="12" t="str">
        <f>IFERROR(LN('2a) female mx'!CO23),"")</f>
        <v/>
      </c>
    </row>
    <row r="24" spans="1:186" x14ac:dyDescent="0.25">
      <c r="A24" s="31">
        <f>'2a) male mx'!A24</f>
        <v>21</v>
      </c>
      <c r="B24" s="32">
        <f>LN('2a) male mx'!B24)</f>
        <v>-5.723762818071414</v>
      </c>
      <c r="C24" s="32">
        <f>LN('2a) male mx'!C24)</f>
        <v>-5.908778887100901</v>
      </c>
      <c r="D24" s="32">
        <f>LN('2a) male mx'!D24)</f>
        <v>-5.8293527745295828</v>
      </c>
      <c r="E24" s="32">
        <f>LN('2a) male mx'!E24)</f>
        <v>-5.8273502729808175</v>
      </c>
      <c r="F24" s="32">
        <f>LN('2a) male mx'!F24)</f>
        <v>-5.8853618998244457</v>
      </c>
      <c r="G24" s="32">
        <f>LN('2a) male mx'!G24)</f>
        <v>-5.8231803673449845</v>
      </c>
      <c r="H24" s="32">
        <f>LN('2a) male mx'!H24)</f>
        <v>-5.9538924742002255</v>
      </c>
      <c r="I24" s="32">
        <f>LN('2a) male mx'!I24)</f>
        <v>-5.9248765073364611</v>
      </c>
      <c r="J24" s="32">
        <f>LN('2a) male mx'!J24)</f>
        <v>-5.7644936184429909</v>
      </c>
      <c r="K24" s="32">
        <f>LN('2a) male mx'!K24)</f>
        <v>-6.0759868513605335</v>
      </c>
      <c r="L24" s="32">
        <f>LN('2a) male mx'!L24)</f>
        <v>-6.0380789077501262</v>
      </c>
      <c r="M24" s="32">
        <f>LN('2a) male mx'!M24)</f>
        <v>-6.0036685356371375</v>
      </c>
      <c r="N24" s="32">
        <f>LN('2a) male mx'!N24)</f>
        <v>-6.024341550088824</v>
      </c>
      <c r="O24" s="32">
        <f>LN('2a) male mx'!O24)</f>
        <v>-6.0439845193740469</v>
      </c>
      <c r="P24" s="32">
        <f>LN('2a) male mx'!P24)</f>
        <v>-6.0584351259176339</v>
      </c>
      <c r="Q24" s="32">
        <f>LN('2a) male mx'!Q24)</f>
        <v>-6.0710277377171122</v>
      </c>
      <c r="R24" s="32">
        <f>LN('2a) male mx'!R24)</f>
        <v>-5.9782934234777798</v>
      </c>
      <c r="S24" s="32">
        <f>LN('2a) male mx'!S24)</f>
        <v>-5.9515519628679261</v>
      </c>
      <c r="T24" s="32">
        <f>LN('2a) male mx'!T24)</f>
        <v>-6.1401675146267936</v>
      </c>
      <c r="U24" s="32">
        <f>LN('2a) male mx'!U24)</f>
        <v>-6.1478444300448452</v>
      </c>
      <c r="V24" s="32">
        <f>LN('2a) male mx'!V24)</f>
        <v>-6.293614975690951</v>
      </c>
      <c r="W24" s="32">
        <f>LN('2a) male mx'!W24)</f>
        <v>-6.5788496557027134</v>
      </c>
      <c r="X24" s="32">
        <f>LN('2a) male mx'!X24)</f>
        <v>-7.0033251653195405</v>
      </c>
      <c r="Y24" s="32">
        <f>LN('2a) male mx'!Y24)</f>
        <v>-7.1700447543282051</v>
      </c>
      <c r="Z24" s="32">
        <f>LN('2a) male mx'!Z24)</f>
        <v>-6.962482838065494</v>
      </c>
      <c r="AA24" s="32">
        <f>LN('2a) male mx'!AA24)</f>
        <v>-6.3638898011379466</v>
      </c>
      <c r="AB24" s="32">
        <f>LN('2a) male mx'!AB24)</f>
        <v>-6.3241521585340221</v>
      </c>
      <c r="AC24" s="32">
        <f>LN('2a) male mx'!AC24)</f>
        <v>-6.4129987772659236</v>
      </c>
      <c r="AD24" s="32">
        <f>LN('2a) male mx'!AD24)</f>
        <v>-6.2400808943952226</v>
      </c>
      <c r="AE24" s="32">
        <f>LN('2a) male mx'!AE24)</f>
        <v>-6.0612617707334415</v>
      </c>
      <c r="AF24" s="32">
        <f>LN('2a) male mx'!AF24)</f>
        <v>-6.1011012840436001</v>
      </c>
      <c r="AG24" s="32">
        <f>LN('2a) male mx'!AG24)</f>
        <v>-6.0581755378048392</v>
      </c>
      <c r="AH24" s="32">
        <f>LN('2a) male mx'!AH24)</f>
        <v>-6.2205743916294614</v>
      </c>
      <c r="AI24" s="32">
        <f>LN('2a) male mx'!AI24)</f>
        <v>-6.1963811363298431</v>
      </c>
      <c r="AJ24" s="32">
        <f>LN('2a) male mx'!AJ24)</f>
        <v>-6.156674777546872</v>
      </c>
      <c r="AK24" s="32">
        <f>LN('2a) male mx'!AK24)</f>
        <v>-6.3807187182192955</v>
      </c>
      <c r="AL24" s="32">
        <f>LN('2a) male mx'!AL24)</f>
        <v>-6.1385235662437134</v>
      </c>
      <c r="AM24" s="32">
        <f>LN('2a) male mx'!AM24)</f>
        <v>-6.04464510135002</v>
      </c>
      <c r="AN24" s="32">
        <f>LN('2a) male mx'!AN24)</f>
        <v>-6.2582274880571251</v>
      </c>
      <c r="AO24" s="32">
        <f>LN('2a) male mx'!AO24)</f>
        <v>-6.473828131832593</v>
      </c>
      <c r="AP24" s="32">
        <f>LN('2a) male mx'!AP24)</f>
        <v>-6.3072185332964272</v>
      </c>
      <c r="AQ24" s="32">
        <f>LN('2a) male mx'!AQ24)</f>
        <v>-6.3542502731464499</v>
      </c>
      <c r="AR24" s="32">
        <f>LN('2a) male mx'!AR24)</f>
        <v>-6.3859227993587515</v>
      </c>
      <c r="AS24" s="32">
        <f>LN('2a) male mx'!AS24)</f>
        <v>-6.3675268509073017</v>
      </c>
      <c r="AT24" s="32">
        <f>LN('2a) male mx'!AT24)</f>
        <v>-6.3554577073396601</v>
      </c>
      <c r="AU24" s="32">
        <f>LN('2a) male mx'!AU24)</f>
        <v>-6.320419957296048</v>
      </c>
      <c r="AV24" s="32">
        <f>LN('2a) male mx'!AV24)</f>
        <v>-6.264932344198793</v>
      </c>
      <c r="AW24" s="32">
        <f>LN('2a) male mx'!AW24)</f>
        <v>-6.1315852767859189</v>
      </c>
      <c r="AX24" s="32">
        <f>LN('2a) male mx'!AX24)</f>
        <v>-6.2918499989900214</v>
      </c>
      <c r="AY24" s="32">
        <f>LN('2a) male mx'!AY24)</f>
        <v>-6.1251001009742003</v>
      </c>
      <c r="AZ24" s="32">
        <f>LN('2a) male mx'!AZ24)</f>
        <v>-6.1950923687424648</v>
      </c>
      <c r="BA24" s="32">
        <f>LN('2a) male mx'!BA24)</f>
        <v>-6.3399234789224224</v>
      </c>
      <c r="BB24" s="32">
        <f>LN('2a) male mx'!BB24)</f>
        <v>-6.1730032519479856</v>
      </c>
      <c r="BC24" s="32">
        <f>LN('2a) male mx'!BC24)</f>
        <v>-6.2663447371410701</v>
      </c>
      <c r="BD24" s="32">
        <f>LN('2a) male mx'!BD24)</f>
        <v>-6.3203444055305305</v>
      </c>
      <c r="BE24" s="32">
        <f>LN('2a) male mx'!BE24)</f>
        <v>-6.4633858315102852</v>
      </c>
      <c r="BF24" s="32">
        <f>LN('2a) male mx'!BF24)</f>
        <v>-6.2139377707099799</v>
      </c>
      <c r="BG24" s="32">
        <f>LN('2a) male mx'!BG24)</f>
        <v>-6.1797230473147478</v>
      </c>
      <c r="BH24" s="32">
        <f>LN('2a) male mx'!BH24)</f>
        <v>-6.2541938210517785</v>
      </c>
      <c r="BI24" s="32">
        <f>LN('2a) male mx'!BI24)</f>
        <v>-6.3746142349441692</v>
      </c>
      <c r="BJ24" s="32">
        <f>LN('2a) male mx'!BJ24)</f>
        <v>-6.4113666057916889</v>
      </c>
      <c r="BK24" s="32">
        <f>LN('2a) male mx'!BK24)</f>
        <v>-6.3627920329850651</v>
      </c>
      <c r="BL24" s="32">
        <f>LN('2a) male mx'!BL24)</f>
        <v>-6.3774540828654018</v>
      </c>
      <c r="BM24" s="32">
        <f>LN('2a) male mx'!BM24)</f>
        <v>-6.4396063389928839</v>
      </c>
      <c r="BN24" s="32">
        <f>LN('2a) male mx'!BN24)</f>
        <v>-6.4582512018800244</v>
      </c>
      <c r="BO24" s="32">
        <f>LN('2a) male mx'!BO24)</f>
        <v>-6.5557814974581605</v>
      </c>
      <c r="BP24" s="32">
        <f>LN('2a) male mx'!BP24)</f>
        <v>-6.4669629209777497</v>
      </c>
      <c r="BQ24" s="32">
        <f>LN('2a) male mx'!BQ24)</f>
        <v>-6.4876891260890677</v>
      </c>
      <c r="BR24" s="32">
        <f>LN('2a) male mx'!BR24)</f>
        <v>-6.6555424881106964</v>
      </c>
      <c r="BS24" s="32">
        <f>LN('2a) male mx'!BS24)</f>
        <v>-6.641630828869153</v>
      </c>
      <c r="BT24" s="32">
        <f>LN('2a) male mx'!BT24)</f>
        <v>-6.6674096160977436</v>
      </c>
      <c r="BU24" s="32">
        <f>LN('2a) male mx'!BU24)</f>
        <v>-6.8136277329240986</v>
      </c>
      <c r="BV24" s="32">
        <f>LN('2a) male mx'!BV24)</f>
        <v>-6.7177691299841218</v>
      </c>
      <c r="BW24" s="32">
        <f>LN('2a) male mx'!BW24)</f>
        <v>-6.7096802858420634</v>
      </c>
      <c r="BX24" s="32">
        <f>LN('2a) male mx'!BX24)</f>
        <v>-6.6457714109047643</v>
      </c>
      <c r="BY24" s="32">
        <f>LN('2a) male mx'!BY24)</f>
        <v>-6.7264569273487549</v>
      </c>
      <c r="BZ24" s="32">
        <f>LN('2a) male mx'!BZ24)</f>
        <v>-6.7100053140309637</v>
      </c>
      <c r="CA24" s="32">
        <f>LN('2a) male mx'!CA24)</f>
        <v>-6.6620069637657346</v>
      </c>
      <c r="CB24" s="32">
        <f>LN('2a) male mx'!CB24)</f>
        <v>-6.7272084176706013</v>
      </c>
      <c r="CC24" s="32">
        <f>LN('2a) male mx'!CC24)</f>
        <v>-6.904005834349114</v>
      </c>
      <c r="CD24" s="32">
        <f>LN('2a) male mx'!CD24)</f>
        <v>-6.8647210901725</v>
      </c>
      <c r="CE24" s="32">
        <f>LN('2a) male mx'!CE24)</f>
        <v>-7.106044352754699</v>
      </c>
      <c r="CF24" s="32">
        <f>LN('2a) male mx'!CF24)</f>
        <v>-6.9681875989447963</v>
      </c>
      <c r="CG24" s="32">
        <f>LN('2a) male mx'!CG24)</f>
        <v>-6.9163508837579037</v>
      </c>
      <c r="CH24" s="32">
        <f>LN('2a) male mx'!CH24)</f>
        <v>-6.9797320998577499</v>
      </c>
      <c r="CI24" s="32">
        <f>LN('2a) male mx'!CI24)</f>
        <v>-7.1578821336897409</v>
      </c>
      <c r="CJ24" s="32">
        <f>LN('2a) male mx'!CJ24)</f>
        <v>-7.2120974555195794</v>
      </c>
      <c r="CK24" s="32">
        <f>LN('2a) male mx'!CK24)</f>
        <v>-7.3130183464794518</v>
      </c>
      <c r="CL24" s="32">
        <f>LN('2a) male mx'!CL24)</f>
        <v>-7.3131799822336321</v>
      </c>
      <c r="CM24" s="32">
        <f>LN('2a) male mx'!CM24)</f>
        <v>-7.3283918950207134</v>
      </c>
      <c r="CN24" s="32">
        <f>LN('2a) male mx'!CN24)</f>
        <v>-7.314229978291654</v>
      </c>
      <c r="CP24" s="31">
        <f t="shared" si="2"/>
        <v>21</v>
      </c>
      <c r="CQ24" s="32">
        <f>IFERROR(LN('2a) female mx'!B24),"")</f>
        <v>-5.9745099528238494</v>
      </c>
      <c r="CR24" s="32">
        <f>IFERROR(LN('2a) female mx'!C24),"")</f>
        <v>-6.0723617929502014</v>
      </c>
      <c r="CS24" s="32">
        <f>IFERROR(LN('2a) female mx'!D24),"")</f>
        <v>-5.9437568664620528</v>
      </c>
      <c r="CT24" s="32">
        <f>IFERROR(LN('2a) female mx'!E24),"")</f>
        <v>-5.7182742748700184</v>
      </c>
      <c r="CU24" s="32">
        <f>IFERROR(LN('2a) female mx'!F24),"")</f>
        <v>-5.8820817918591253</v>
      </c>
      <c r="CV24" s="32">
        <f>IFERROR(LN('2a) female mx'!G24),"")</f>
        <v>-5.8799872718831576</v>
      </c>
      <c r="CW24" s="32">
        <f>IFERROR(LN('2a) female mx'!H24),"")</f>
        <v>-5.9074691453485739</v>
      </c>
      <c r="CX24" s="32">
        <f>IFERROR(LN('2a) female mx'!I24),"")</f>
        <v>-6.0924185235567441</v>
      </c>
      <c r="CY24" s="32">
        <f>IFERROR(LN('2a) female mx'!J24),"")</f>
        <v>-6.0334676620126739</v>
      </c>
      <c r="CZ24" s="32">
        <f>IFERROR(LN('2a) female mx'!K24),"")</f>
        <v>-5.9987144041432892</v>
      </c>
      <c r="DA24" s="32">
        <f>IFERROR(LN('2a) female mx'!L24),"")</f>
        <v>-6.1808155277651622</v>
      </c>
      <c r="DB24" s="32">
        <f>IFERROR(LN('2a) female mx'!M24),"")</f>
        <v>-6.2013941939329467</v>
      </c>
      <c r="DC24" s="32">
        <f>IFERROR(LN('2a) female mx'!N24),"")</f>
        <v>-6.2843271429632663</v>
      </c>
      <c r="DD24" s="32">
        <f>IFERROR(LN('2a) female mx'!O24),"")</f>
        <v>-6.2011994540649225</v>
      </c>
      <c r="DE24" s="32">
        <f>IFERROR(LN('2a) female mx'!P24),"")</f>
        <v>-6.180322338590317</v>
      </c>
      <c r="DF24" s="32">
        <f>IFERROR(LN('2a) female mx'!Q24),"")</f>
        <v>-6.2643071848821874</v>
      </c>
      <c r="DG24" s="32">
        <f>IFERROR(LN('2a) female mx'!R24),"")</f>
        <v>-6.3285941809410282</v>
      </c>
      <c r="DH24" s="32">
        <f>IFERROR(LN('2a) female mx'!S24),"")</f>
        <v>-6.2949620071118657</v>
      </c>
      <c r="DI24" s="32">
        <f>IFERROR(LN('2a) female mx'!T24),"")</f>
        <v>-6.5009861294921203</v>
      </c>
      <c r="DJ24" s="32">
        <f>IFERROR(LN('2a) female mx'!U24),"")</f>
        <v>-6.5302869146755036</v>
      </c>
      <c r="DK24" s="32">
        <f>IFERROR(LN('2a) female mx'!V24),"")</f>
        <v>-6.4928691717310381</v>
      </c>
      <c r="DL24" s="32">
        <f>IFERROR(LN('2a) female mx'!W24),"")</f>
        <v>-6.4580236879838093</v>
      </c>
      <c r="DM24" s="32">
        <f>IFERROR(LN('2a) female mx'!X24),"")</f>
        <v>-6.5154851076430784</v>
      </c>
      <c r="DN24" s="32">
        <f>IFERROR(LN('2a) female mx'!Y24),"")</f>
        <v>-6.5867348023905246</v>
      </c>
      <c r="DO24" s="32">
        <f>IFERROR(LN('2a) female mx'!Z24),"")</f>
        <v>-7.083995884210089</v>
      </c>
      <c r="DP24" s="32">
        <f>IFERROR(LN('2a) female mx'!AA24),"")</f>
        <v>-6.8210550423945007</v>
      </c>
      <c r="DQ24" s="32">
        <f>IFERROR(LN('2a) female mx'!AB24),"")</f>
        <v>-6.8358472749661123</v>
      </c>
      <c r="DR24" s="32">
        <f>IFERROR(LN('2a) female mx'!AC24),"")</f>
        <v>-7.3630976520588449</v>
      </c>
      <c r="DS24" s="32">
        <f>IFERROR(LN('2a) female mx'!AD24),"")</f>
        <v>-7.1059159224098156</v>
      </c>
      <c r="DT24" s="32">
        <f>IFERROR(LN('2a) female mx'!AE24),"")</f>
        <v>-7.0439705667358172</v>
      </c>
      <c r="DU24" s="32">
        <f>IFERROR(LN('2a) female mx'!AF24),"")</f>
        <v>-7.1434409013030429</v>
      </c>
      <c r="DV24" s="32">
        <f>IFERROR(LN('2a) female mx'!AG24),"")</f>
        <v>-7.3179798760653405</v>
      </c>
      <c r="DW24" s="32">
        <f>IFERROR(LN('2a) female mx'!AH24),"")</f>
        <v>-7.0705583144594497</v>
      </c>
      <c r="DX24" s="32">
        <f>IFERROR(LN('2a) female mx'!AI24),"")</f>
        <v>-7.5681416362985994</v>
      </c>
      <c r="DY24" s="32">
        <f>IFERROR(LN('2a) female mx'!AJ24),"")</f>
        <v>-7.4199386013477797</v>
      </c>
      <c r="DZ24" s="32">
        <f>IFERROR(LN('2a) female mx'!AK24),"")</f>
        <v>-7.163291154772498</v>
      </c>
      <c r="EA24" s="32">
        <f>IFERROR(LN('2a) female mx'!AL24),"")</f>
        <v>-7.3381813853938418</v>
      </c>
      <c r="EB24" s="32">
        <f>IFERROR(LN('2a) female mx'!AM24),"")</f>
        <v>-7.3562283776759871</v>
      </c>
      <c r="EC24" s="32">
        <f>IFERROR(LN('2a) female mx'!AN24),"")</f>
        <v>-7.4756123388297722</v>
      </c>
      <c r="ED24" s="32">
        <f>IFERROR(LN('2a) female mx'!AO24),"")</f>
        <v>-7.2641125254015328</v>
      </c>
      <c r="EE24" s="32">
        <f>IFERROR(LN('2a) female mx'!AP24),"")</f>
        <v>-7.4959019613747087</v>
      </c>
      <c r="EF24" s="32">
        <f>IFERROR(LN('2a) female mx'!AQ24),"")</f>
        <v>-7.3577413384783803</v>
      </c>
      <c r="EG24" s="32">
        <f>IFERROR(LN('2a) female mx'!AR24),"")</f>
        <v>-7.553723496690421</v>
      </c>
      <c r="EH24" s="32">
        <f>IFERROR(LN('2a) female mx'!AS24),"")</f>
        <v>-7.358224591707331</v>
      </c>
      <c r="EI24" s="32">
        <f>IFERROR(LN('2a) female mx'!AT24),"")</f>
        <v>-7.3274622387552117</v>
      </c>
      <c r="EJ24" s="32">
        <f>IFERROR(LN('2a) female mx'!AU24),"")</f>
        <v>-7.2973681286206924</v>
      </c>
      <c r="EK24" s="32">
        <f>IFERROR(LN('2a) female mx'!AV24),"")</f>
        <v>-7.2977067308125285</v>
      </c>
      <c r="EL24" s="32">
        <f>IFERROR(LN('2a) female mx'!AW24),"")</f>
        <v>-7.2668992312333129</v>
      </c>
      <c r="EM24" s="32">
        <f>IFERROR(LN('2a) female mx'!AX24),"")</f>
        <v>-7.5746406163531566</v>
      </c>
      <c r="EN24" s="32">
        <f>IFERROR(LN('2a) female mx'!AY24),"")</f>
        <v>-7.3278934591154945</v>
      </c>
      <c r="EO24" s="32">
        <f>IFERROR(LN('2a) female mx'!AZ24),"")</f>
        <v>-7.2381786457764887</v>
      </c>
      <c r="EP24" s="32">
        <f>IFERROR(LN('2a) female mx'!BA24),"")</f>
        <v>-7.46367035015352</v>
      </c>
      <c r="EQ24" s="32">
        <f>IFERROR(LN('2a) female mx'!BB24),"")</f>
        <v>-7.639872527538536</v>
      </c>
      <c r="ER24" s="32">
        <f>IFERROR(LN('2a) female mx'!BC24),"")</f>
        <v>-7.6841247224528963</v>
      </c>
      <c r="ES24" s="32">
        <f>IFERROR(LN('2a) female mx'!BD24),"")</f>
        <v>-7.6419678286996469</v>
      </c>
      <c r="ET24" s="32">
        <f>IFERROR(LN('2a) female mx'!BE24),"")</f>
        <v>-7.7792272186323279</v>
      </c>
      <c r="EU24" s="32">
        <f>IFERROR(LN('2a) female mx'!BF24),"")</f>
        <v>-7.5820254037723931</v>
      </c>
      <c r="EV24" s="32">
        <f>IFERROR(LN('2a) female mx'!BG24),"")</f>
        <v>-7.4335952080386578</v>
      </c>
      <c r="EW24" s="32">
        <f>IFERROR(LN('2a) female mx'!BH24),"")</f>
        <v>-7.3850936236442868</v>
      </c>
      <c r="EX24" s="32">
        <f>IFERROR(LN('2a) female mx'!BI24),"")</f>
        <v>-7.6254324572853598</v>
      </c>
      <c r="EY24" s="32">
        <f>IFERROR(LN('2a) female mx'!BJ24),"")</f>
        <v>-7.7128198409865663</v>
      </c>
      <c r="EZ24" s="32">
        <f>IFERROR(LN('2a) female mx'!BK24),"")</f>
        <v>-7.7597969716243149</v>
      </c>
      <c r="FA24" s="32">
        <f>IFERROR(LN('2a) female mx'!BL24),"")</f>
        <v>-7.8092470443442208</v>
      </c>
      <c r="FB24" s="32">
        <f>IFERROR(LN('2a) female mx'!BM24),"")</f>
        <v>-7.4728965893889283</v>
      </c>
      <c r="FC24" s="32">
        <f>IFERROR(LN('2a) female mx'!BN24),"")</f>
        <v>-7.6266209684850192</v>
      </c>
      <c r="FD24" s="32">
        <f>IFERROR(LN('2a) female mx'!BO24),"")</f>
        <v>-7.4387282981911458</v>
      </c>
      <c r="FE24" s="32">
        <f>IFERROR(LN('2a) female mx'!BP24),"")</f>
        <v>-7.7150323659934745</v>
      </c>
      <c r="FF24" s="32">
        <f>IFERROR(LN('2a) female mx'!BQ24),"")</f>
        <v>-7.568060184363099</v>
      </c>
      <c r="FG24" s="32">
        <f>IFERROR(LN('2a) female mx'!BR24),"")</f>
        <v>-7.7860705708090023</v>
      </c>
      <c r="FH24" s="32">
        <f>IFERROR(LN('2a) female mx'!BS24),"")</f>
        <v>-7.529928178920553</v>
      </c>
      <c r="FI24" s="32">
        <f>IFERROR(LN('2a) female mx'!BT24),"")</f>
        <v>-7.9183759123650113</v>
      </c>
      <c r="FJ24" s="32">
        <f>IFERROR(LN('2a) female mx'!BU24),"")</f>
        <v>-7.7882570609981769</v>
      </c>
      <c r="FK24" s="32">
        <f>IFERROR(LN('2a) female mx'!BV24),"")</f>
        <v>-8.0060897512850762</v>
      </c>
      <c r="FL24" s="32">
        <f>IFERROR(LN('2a) female mx'!BW24),"")</f>
        <v>-7.8918814560269945</v>
      </c>
      <c r="FM24" s="32">
        <f>IFERROR(LN('2a) female mx'!BX24),"")</f>
        <v>-7.891679400107332</v>
      </c>
      <c r="FN24" s="32">
        <f>IFERROR(LN('2a) female mx'!BY24),"")</f>
        <v>-8.069155565580223</v>
      </c>
      <c r="FO24" s="32">
        <f>IFERROR(LN('2a) female mx'!BZ24),"")</f>
        <v>-7.6528032821129655</v>
      </c>
      <c r="FP24" s="32">
        <f>IFERROR(LN('2a) female mx'!CA24),"")</f>
        <v>-7.8924570915141539</v>
      </c>
      <c r="FQ24" s="32">
        <f>IFERROR(LN('2a) female mx'!CB24),"")</f>
        <v>-7.8396316141961631</v>
      </c>
      <c r="FR24" s="32">
        <f>IFERROR(LN('2a) female mx'!CC24),"")</f>
        <v>-8.0381185446080643</v>
      </c>
      <c r="FS24" s="32">
        <f>IFERROR(LN('2a) female mx'!CD24),"")</f>
        <v>-7.8671861584874554</v>
      </c>
      <c r="FT24" s="32">
        <f>IFERROR(LN('2a) female mx'!CE24),"")</f>
        <v>-8.3689503879881215</v>
      </c>
      <c r="FU24" s="32">
        <f>IFERROR(LN('2a) female mx'!CF24),"")</f>
        <v>-7.9784521202435164</v>
      </c>
      <c r="FV24" s="32">
        <f>IFERROR(LN('2a) female mx'!CG24),"")</f>
        <v>-7.9213743548168543</v>
      </c>
      <c r="FW24" s="32">
        <f>IFERROR(LN('2a) female mx'!CH24),"")</f>
        <v>-8.039177551560325</v>
      </c>
      <c r="FX24" s="32">
        <f>IFERROR(LN('2a) female mx'!CI24),"")</f>
        <v>-8.1730516204901189</v>
      </c>
      <c r="FY24" s="32">
        <f>IFERROR(LN('2a) female mx'!CJ24),"")</f>
        <v>-8.2475625909567007</v>
      </c>
      <c r="FZ24" s="32">
        <f>IFERROR(LN('2a) female mx'!CK24),"")</f>
        <v>-8.4151604658510859</v>
      </c>
      <c r="GA24" s="32">
        <f>IFERROR(LN('2a) female mx'!CL24),"")</f>
        <v>-8.4616855151992727</v>
      </c>
      <c r="GB24" s="32">
        <f>IFERROR(LN('2a) female mx'!CM24),"")</f>
        <v>-8.3284208731268201</v>
      </c>
      <c r="GC24" s="32">
        <f>IFERROR(LN('2a) female mx'!CN24),"")</f>
        <v>-8.2105019545710896</v>
      </c>
      <c r="GD24" s="12" t="str">
        <f>IFERROR(LN('2a) female mx'!CO24),"")</f>
        <v/>
      </c>
    </row>
    <row r="25" spans="1:186" x14ac:dyDescent="0.25">
      <c r="A25" s="31">
        <f>'2a) male mx'!A25</f>
        <v>22</v>
      </c>
      <c r="B25" s="32">
        <f>LN('2a) male mx'!B25)</f>
        <v>-5.6996214814943063</v>
      </c>
      <c r="C25" s="32">
        <f>LN('2a) male mx'!C25)</f>
        <v>-5.7707829896739256</v>
      </c>
      <c r="D25" s="32">
        <f>LN('2a) male mx'!D25)</f>
        <v>-5.6999162533831171</v>
      </c>
      <c r="E25" s="32">
        <f>LN('2a) male mx'!E25)</f>
        <v>-5.8633718526550194</v>
      </c>
      <c r="F25" s="32">
        <f>LN('2a) male mx'!F25)</f>
        <v>-5.9236235075249324</v>
      </c>
      <c r="G25" s="32">
        <f>LN('2a) male mx'!G25)</f>
        <v>-5.8909365096377426</v>
      </c>
      <c r="H25" s="32">
        <f>LN('2a) male mx'!H25)</f>
        <v>-5.8371920649913314</v>
      </c>
      <c r="I25" s="32">
        <f>LN('2a) male mx'!I25)</f>
        <v>-5.8150166837964141</v>
      </c>
      <c r="J25" s="32">
        <f>LN('2a) male mx'!J25)</f>
        <v>-5.9489366545223001</v>
      </c>
      <c r="K25" s="32">
        <f>LN('2a) male mx'!K25)</f>
        <v>-6.0980466070171389</v>
      </c>
      <c r="L25" s="32">
        <f>LN('2a) male mx'!L25)</f>
        <v>-6.1169733283028931</v>
      </c>
      <c r="M25" s="32">
        <f>LN('2a) male mx'!M25)</f>
        <v>-6.0011958055130155</v>
      </c>
      <c r="N25" s="32">
        <f>LN('2a) male mx'!N25)</f>
        <v>-6.2153236893204777</v>
      </c>
      <c r="O25" s="32">
        <f>LN('2a) male mx'!O25)</f>
        <v>-5.8598232590018755</v>
      </c>
      <c r="P25" s="32">
        <f>LN('2a) male mx'!P25)</f>
        <v>-6.0284099464241274</v>
      </c>
      <c r="Q25" s="32">
        <f>LN('2a) male mx'!Q25)</f>
        <v>-6.0499144392921433</v>
      </c>
      <c r="R25" s="32">
        <f>LN('2a) male mx'!R25)</f>
        <v>-5.9502992666844152</v>
      </c>
      <c r="S25" s="32">
        <f>LN('2a) male mx'!S25)</f>
        <v>-6.0183258661807102</v>
      </c>
      <c r="T25" s="32">
        <f>LN('2a) male mx'!T25)</f>
        <v>-5.9454097010427249</v>
      </c>
      <c r="U25" s="32">
        <f>LN('2a) male mx'!U25)</f>
        <v>-6.100982670062197</v>
      </c>
      <c r="V25" s="32">
        <f>LN('2a) male mx'!V25)</f>
        <v>-6.2684865541459756</v>
      </c>
      <c r="W25" s="32">
        <f>LN('2a) male mx'!W25)</f>
        <v>-6.4321685254957686</v>
      </c>
      <c r="X25" s="32">
        <f>LN('2a) male mx'!X25)</f>
        <v>-6.7145821996694757</v>
      </c>
      <c r="Y25" s="32">
        <f>LN('2a) male mx'!Y25)</f>
        <v>-6.7272285391116569</v>
      </c>
      <c r="Z25" s="32">
        <f>LN('2a) male mx'!Z25)</f>
        <v>-6.7772473484693307</v>
      </c>
      <c r="AA25" s="32">
        <f>LN('2a) male mx'!AA25)</f>
        <v>-6.5011139474794799</v>
      </c>
      <c r="AB25" s="32">
        <f>LN('2a) male mx'!AB25)</f>
        <v>-6.4484167227747724</v>
      </c>
      <c r="AC25" s="32">
        <f>LN('2a) male mx'!AC25)</f>
        <v>-6.2672694510046529</v>
      </c>
      <c r="AD25" s="32">
        <f>LN('2a) male mx'!AD25)</f>
        <v>-6.2767385257987565</v>
      </c>
      <c r="AE25" s="32">
        <f>LN('2a) male mx'!AE25)</f>
        <v>-6.1341649040605013</v>
      </c>
      <c r="AF25" s="32">
        <f>LN('2a) male mx'!AF25)</f>
        <v>-6.1276002518764621</v>
      </c>
      <c r="AG25" s="32">
        <f>LN('2a) male mx'!AG25)</f>
        <v>-6.0879104453762345</v>
      </c>
      <c r="AH25" s="32">
        <f>LN('2a) male mx'!AH25)</f>
        <v>-6.1519951149857182</v>
      </c>
      <c r="AI25" s="32">
        <f>LN('2a) male mx'!AI25)</f>
        <v>-6.3090192930728275</v>
      </c>
      <c r="AJ25" s="32">
        <f>LN('2a) male mx'!AJ25)</f>
        <v>-6.3754348562640013</v>
      </c>
      <c r="AK25" s="32">
        <f>LN('2a) male mx'!AK25)</f>
        <v>-6.2791448737481828</v>
      </c>
      <c r="AL25" s="32">
        <f>LN('2a) male mx'!AL25)</f>
        <v>-6.3768739094684408</v>
      </c>
      <c r="AM25" s="32">
        <f>LN('2a) male mx'!AM25)</f>
        <v>-6.2856946567662062</v>
      </c>
      <c r="AN25" s="32">
        <f>LN('2a) male mx'!AN25)</f>
        <v>-6.4755532507223421</v>
      </c>
      <c r="AO25" s="32">
        <f>LN('2a) male mx'!AO25)</f>
        <v>-6.5207725695214647</v>
      </c>
      <c r="AP25" s="32">
        <f>LN('2a) male mx'!AP25)</f>
        <v>-6.4464192405647953</v>
      </c>
      <c r="AQ25" s="32">
        <f>LN('2a) male mx'!AQ25)</f>
        <v>-6.3465340363270153</v>
      </c>
      <c r="AR25" s="32">
        <f>LN('2a) male mx'!AR25)</f>
        <v>-6.4284439510606139</v>
      </c>
      <c r="AS25" s="32">
        <f>LN('2a) male mx'!AS25)</f>
        <v>-6.4091958885847067</v>
      </c>
      <c r="AT25" s="32">
        <f>LN('2a) male mx'!AT25)</f>
        <v>-6.3300283709417728</v>
      </c>
      <c r="AU25" s="32">
        <f>LN('2a) male mx'!AU25)</f>
        <v>-6.2623724959755149</v>
      </c>
      <c r="AV25" s="32">
        <f>LN('2a) male mx'!AV25)</f>
        <v>-6.4554015915851721</v>
      </c>
      <c r="AW25" s="32">
        <f>LN('2a) male mx'!AW25)</f>
        <v>-6.2845145189765415</v>
      </c>
      <c r="AX25" s="32">
        <f>LN('2a) male mx'!AX25)</f>
        <v>-6.3185149568760881</v>
      </c>
      <c r="AY25" s="32">
        <f>LN('2a) male mx'!AY25)</f>
        <v>-6.3344282733868509</v>
      </c>
      <c r="AZ25" s="32">
        <f>LN('2a) male mx'!AZ25)</f>
        <v>-6.2562923298050341</v>
      </c>
      <c r="BA25" s="32">
        <f>LN('2a) male mx'!BA25)</f>
        <v>-6.3925983424393031</v>
      </c>
      <c r="BB25" s="32">
        <f>LN('2a) male mx'!BB25)</f>
        <v>-6.4310349495757375</v>
      </c>
      <c r="BC25" s="32">
        <f>LN('2a) male mx'!BC25)</f>
        <v>-6.4242142777520144</v>
      </c>
      <c r="BD25" s="32">
        <f>LN('2a) male mx'!BD25)</f>
        <v>-6.3900645806375334</v>
      </c>
      <c r="BE25" s="32">
        <f>LN('2a) male mx'!BE25)</f>
        <v>-6.2804527413493343</v>
      </c>
      <c r="BF25" s="32">
        <f>LN('2a) male mx'!BF25)</f>
        <v>-6.3500230710252241</v>
      </c>
      <c r="BG25" s="32">
        <f>LN('2a) male mx'!BG25)</f>
        <v>-6.2552855663699525</v>
      </c>
      <c r="BH25" s="32">
        <f>LN('2a) male mx'!BH25)</f>
        <v>-6.3476673207683412</v>
      </c>
      <c r="BI25" s="32">
        <f>LN('2a) male mx'!BI25)</f>
        <v>-6.501392507821051</v>
      </c>
      <c r="BJ25" s="32">
        <f>LN('2a) male mx'!BJ25)</f>
        <v>-6.4479745421297379</v>
      </c>
      <c r="BK25" s="32">
        <f>LN('2a) male mx'!BK25)</f>
        <v>-6.5084144823835404</v>
      </c>
      <c r="BL25" s="32">
        <f>LN('2a) male mx'!BL25)</f>
        <v>-6.5462318654940654</v>
      </c>
      <c r="BM25" s="32">
        <f>LN('2a) male mx'!BM25)</f>
        <v>-6.5321087506653619</v>
      </c>
      <c r="BN25" s="32">
        <f>LN('2a) male mx'!BN25)</f>
        <v>-6.4372489593061717</v>
      </c>
      <c r="BO25" s="32">
        <f>LN('2a) male mx'!BO25)</f>
        <v>-6.5051900716832973</v>
      </c>
      <c r="BP25" s="32">
        <f>LN('2a) male mx'!BP25)</f>
        <v>-6.4266625441430589</v>
      </c>
      <c r="BQ25" s="32">
        <f>LN('2a) male mx'!BQ25)</f>
        <v>-6.4531340306525653</v>
      </c>
      <c r="BR25" s="32">
        <f>LN('2a) male mx'!BR25)</f>
        <v>-6.5417001050763588</v>
      </c>
      <c r="BS25" s="32">
        <f>LN('2a) male mx'!BS25)</f>
        <v>-6.5294341512989797</v>
      </c>
      <c r="BT25" s="32">
        <f>LN('2a) male mx'!BT25)</f>
        <v>-6.6822766865068433</v>
      </c>
      <c r="BU25" s="32">
        <f>LN('2a) male mx'!BU25)</f>
        <v>-6.8125284290391166</v>
      </c>
      <c r="BV25" s="32">
        <f>LN('2a) male mx'!BV25)</f>
        <v>-6.7165591654236927</v>
      </c>
      <c r="BW25" s="32">
        <f>LN('2a) male mx'!BW25)</f>
        <v>-6.6756503229886208</v>
      </c>
      <c r="BX25" s="32">
        <f>LN('2a) male mx'!BX25)</f>
        <v>-6.7691897445193305</v>
      </c>
      <c r="BY25" s="32">
        <f>LN('2a) male mx'!BY25)</f>
        <v>-6.6360737119389634</v>
      </c>
      <c r="BZ25" s="32">
        <f>LN('2a) male mx'!BZ25)</f>
        <v>-6.7087859132152925</v>
      </c>
      <c r="CA25" s="32">
        <f>LN('2a) male mx'!CA25)</f>
        <v>-6.5481733783737379</v>
      </c>
      <c r="CB25" s="32">
        <f>LN('2a) male mx'!CB25)</f>
        <v>-6.717565876918111</v>
      </c>
      <c r="CC25" s="32">
        <f>LN('2a) male mx'!CC25)</f>
        <v>-6.7885303258838956</v>
      </c>
      <c r="CD25" s="32">
        <f>LN('2a) male mx'!CD25)</f>
        <v>-6.9986618376698129</v>
      </c>
      <c r="CE25" s="32">
        <f>LN('2a) male mx'!CE25)</f>
        <v>-7.1302353190822174</v>
      </c>
      <c r="CF25" s="32">
        <f>LN('2a) male mx'!CF25)</f>
        <v>-7.022533805618222</v>
      </c>
      <c r="CG25" s="32">
        <f>LN('2a) male mx'!CG25)</f>
        <v>-7.2377832546378169</v>
      </c>
      <c r="CH25" s="32">
        <f>LN('2a) male mx'!CH25)</f>
        <v>-7.3576017538086642</v>
      </c>
      <c r="CI25" s="32">
        <f>LN('2a) male mx'!CI25)</f>
        <v>-7.1701802703506514</v>
      </c>
      <c r="CJ25" s="32">
        <f>LN('2a) male mx'!CJ25)</f>
        <v>-7.2533389414309957</v>
      </c>
      <c r="CK25" s="32">
        <f>LN('2a) male mx'!CK25)</f>
        <v>-7.407691831415959</v>
      </c>
      <c r="CL25" s="32">
        <f>LN('2a) male mx'!CL25)</f>
        <v>-7.4417652295826038</v>
      </c>
      <c r="CM25" s="32">
        <f>LN('2a) male mx'!CM25)</f>
        <v>-7.4591114863913051</v>
      </c>
      <c r="CN25" s="32">
        <f>LN('2a) male mx'!CN25)</f>
        <v>-7.4257164013677777</v>
      </c>
      <c r="CP25" s="31">
        <f t="shared" si="2"/>
        <v>22</v>
      </c>
      <c r="CQ25" s="32">
        <f>IFERROR(LN('2a) female mx'!B25),"")</f>
        <v>-5.9763845999392382</v>
      </c>
      <c r="CR25" s="32">
        <f>IFERROR(LN('2a) female mx'!C25),"")</f>
        <v>-5.8922578970245336</v>
      </c>
      <c r="CS25" s="32">
        <f>IFERROR(LN('2a) female mx'!D25),"")</f>
        <v>-5.8217763356390355</v>
      </c>
      <c r="CT25" s="32">
        <f>IFERROR(LN('2a) female mx'!E25),"")</f>
        <v>-5.8477611789266088</v>
      </c>
      <c r="CU25" s="32">
        <f>IFERROR(LN('2a) female mx'!F25),"")</f>
        <v>-5.9913548919732706</v>
      </c>
      <c r="CV25" s="32">
        <f>IFERROR(LN('2a) female mx'!G25),"")</f>
        <v>-5.7592303213717759</v>
      </c>
      <c r="CW25" s="32">
        <f>IFERROR(LN('2a) female mx'!H25),"")</f>
        <v>-5.904746382259435</v>
      </c>
      <c r="CX25" s="32">
        <f>IFERROR(LN('2a) female mx'!I25),"")</f>
        <v>-5.7757072142272898</v>
      </c>
      <c r="CY25" s="32">
        <f>IFERROR(LN('2a) female mx'!J25),"")</f>
        <v>-6.1315050174374059</v>
      </c>
      <c r="CZ25" s="32">
        <f>IFERROR(LN('2a) female mx'!K25),"")</f>
        <v>-6.0640568518588109</v>
      </c>
      <c r="DA25" s="32">
        <f>IFERROR(LN('2a) female mx'!L25),"")</f>
        <v>-6.0119012182818938</v>
      </c>
      <c r="DB25" s="32">
        <f>IFERROR(LN('2a) female mx'!M25),"")</f>
        <v>-6.093892194681171</v>
      </c>
      <c r="DC25" s="32">
        <f>IFERROR(LN('2a) female mx'!N25),"")</f>
        <v>-6.0989931652775029</v>
      </c>
      <c r="DD25" s="32">
        <f>IFERROR(LN('2a) female mx'!O25),"")</f>
        <v>-6.2595220484445386</v>
      </c>
      <c r="DE25" s="32">
        <f>IFERROR(LN('2a) female mx'!P25),"")</f>
        <v>-6.2993952688043917</v>
      </c>
      <c r="DF25" s="32">
        <f>IFERROR(LN('2a) female mx'!Q25),"")</f>
        <v>-6.2511554949921031</v>
      </c>
      <c r="DG25" s="32">
        <f>IFERROR(LN('2a) female mx'!R25),"")</f>
        <v>-6.1923999624073742</v>
      </c>
      <c r="DH25" s="32">
        <f>IFERROR(LN('2a) female mx'!S25),"")</f>
        <v>-6.328444567531113</v>
      </c>
      <c r="DI25" s="32">
        <f>IFERROR(LN('2a) female mx'!T25),"")</f>
        <v>-6.3792427128078169</v>
      </c>
      <c r="DJ25" s="32">
        <f>IFERROR(LN('2a) female mx'!U25),"")</f>
        <v>-6.4182849660048626</v>
      </c>
      <c r="DK25" s="32">
        <f>IFERROR(LN('2a) female mx'!V25),"")</f>
        <v>-6.6515024667776874</v>
      </c>
      <c r="DL25" s="32">
        <f>IFERROR(LN('2a) female mx'!W25),"")</f>
        <v>-6.2876876272952513</v>
      </c>
      <c r="DM25" s="32">
        <f>IFERROR(LN('2a) female mx'!X25),"")</f>
        <v>-6.6445472159938328</v>
      </c>
      <c r="DN25" s="32">
        <f>IFERROR(LN('2a) female mx'!Y25),"")</f>
        <v>-6.6163866294216493</v>
      </c>
      <c r="DO25" s="32">
        <f>IFERROR(LN('2a) female mx'!Z25),"")</f>
        <v>-6.5522351301956192</v>
      </c>
      <c r="DP25" s="32">
        <f>IFERROR(LN('2a) female mx'!AA25),"")</f>
        <v>-6.7281038384633529</v>
      </c>
      <c r="DQ25" s="32">
        <f>IFERROR(LN('2a) female mx'!AB25),"")</f>
        <v>-6.9051894901594055</v>
      </c>
      <c r="DR25" s="32">
        <f>IFERROR(LN('2a) female mx'!AC25),"")</f>
        <v>-6.8287224778479452</v>
      </c>
      <c r="DS25" s="32">
        <f>IFERROR(LN('2a) female mx'!AD25),"")</f>
        <v>-7.0318607693932211</v>
      </c>
      <c r="DT25" s="32">
        <f>IFERROR(LN('2a) female mx'!AE25),"")</f>
        <v>-6.9630184303027089</v>
      </c>
      <c r="DU25" s="32">
        <f>IFERROR(LN('2a) female mx'!AF25),"")</f>
        <v>-7.0666334425861521</v>
      </c>
      <c r="DV25" s="32">
        <f>IFERROR(LN('2a) female mx'!AG25),"")</f>
        <v>-7.3330696986375576</v>
      </c>
      <c r="DW25" s="32">
        <f>IFERROR(LN('2a) female mx'!AH25),"")</f>
        <v>-7.1860146724439078</v>
      </c>
      <c r="DX25" s="32">
        <f>IFERROR(LN('2a) female mx'!AI25),"")</f>
        <v>-7.5093404352976227</v>
      </c>
      <c r="DY25" s="32">
        <f>IFERROR(LN('2a) female mx'!AJ25),"")</f>
        <v>-7.1229700444870012</v>
      </c>
      <c r="DZ25" s="32">
        <f>IFERROR(LN('2a) female mx'!AK25),"")</f>
        <v>-7.4547509508675764</v>
      </c>
      <c r="EA25" s="32">
        <f>IFERROR(LN('2a) female mx'!AL25),"")</f>
        <v>-7.5104253927290623</v>
      </c>
      <c r="EB25" s="32">
        <f>IFERROR(LN('2a) female mx'!AM25),"")</f>
        <v>-7.4574031848899622</v>
      </c>
      <c r="EC25" s="32">
        <f>IFERROR(LN('2a) female mx'!AN25),"")</f>
        <v>-7.4393170467103866</v>
      </c>
      <c r="ED25" s="32">
        <f>IFERROR(LN('2a) female mx'!AO25),"")</f>
        <v>-7.5317584777374433</v>
      </c>
      <c r="EE25" s="32">
        <f>IFERROR(LN('2a) female mx'!AP25),"")</f>
        <v>-7.5140437295633973</v>
      </c>
      <c r="EF25" s="32">
        <f>IFERROR(LN('2a) female mx'!AQ25),"")</f>
        <v>-7.153432503012473</v>
      </c>
      <c r="EG25" s="32">
        <f>IFERROR(LN('2a) female mx'!AR25),"")</f>
        <v>-7.3740995570273471</v>
      </c>
      <c r="EH25" s="32">
        <f>IFERROR(LN('2a) female mx'!AS25),"")</f>
        <v>-7.3415815751647973</v>
      </c>
      <c r="EI25" s="32">
        <f>IFERROR(LN('2a) female mx'!AT25),"")</f>
        <v>-7.3748294165360981</v>
      </c>
      <c r="EJ25" s="32">
        <f>IFERROR(LN('2a) female mx'!AU25),"")</f>
        <v>-7.5946123098011169</v>
      </c>
      <c r="EK25" s="32">
        <f>IFERROR(LN('2a) female mx'!AV25),"")</f>
        <v>-7.6581454108714384</v>
      </c>
      <c r="EL25" s="32">
        <f>IFERROR(LN('2a) female mx'!AW25),"")</f>
        <v>-7.553970127357112</v>
      </c>
      <c r="EM25" s="32">
        <f>IFERROR(LN('2a) female mx'!AX25),"")</f>
        <v>-7.679513373457195</v>
      </c>
      <c r="EN25" s="32">
        <f>IFERROR(LN('2a) female mx'!AY25),"")</f>
        <v>-7.5349372801858205</v>
      </c>
      <c r="EO25" s="32">
        <f>IFERROR(LN('2a) female mx'!AZ25),"")</f>
        <v>-7.6148669998924552</v>
      </c>
      <c r="EP25" s="32">
        <f>IFERROR(LN('2a) female mx'!BA25),"")</f>
        <v>-7.659858170319306</v>
      </c>
      <c r="EQ25" s="32">
        <f>IFERROR(LN('2a) female mx'!BB25),"")</f>
        <v>-7.5977085890532061</v>
      </c>
      <c r="ER25" s="32">
        <f>IFERROR(LN('2a) female mx'!BC25),"")</f>
        <v>-7.6836645432816875</v>
      </c>
      <c r="ES25" s="32">
        <f>IFERROR(LN('2a) female mx'!BD25),"")</f>
        <v>-7.5213128724643417</v>
      </c>
      <c r="ET25" s="32">
        <f>IFERROR(LN('2a) female mx'!BE25),"")</f>
        <v>-7.8814833647678206</v>
      </c>
      <c r="EU25" s="32">
        <f>IFERROR(LN('2a) female mx'!BF25),"")</f>
        <v>-7.6017235509256995</v>
      </c>
      <c r="EV25" s="32">
        <f>IFERROR(LN('2a) female mx'!BG25),"")</f>
        <v>-7.3990922261642655</v>
      </c>
      <c r="EW25" s="32">
        <f>IFERROR(LN('2a) female mx'!BH25),"")</f>
        <v>-7.5441489410964948</v>
      </c>
      <c r="EX25" s="32">
        <f>IFERROR(LN('2a) female mx'!BI25),"")</f>
        <v>-7.4017398855521011</v>
      </c>
      <c r="EY25" s="32">
        <f>IFERROR(LN('2a) female mx'!BJ25),"")</f>
        <v>-7.7123726819632719</v>
      </c>
      <c r="EZ25" s="32">
        <f>IFERROR(LN('2a) female mx'!BK25),"")</f>
        <v>-7.8334935496795488</v>
      </c>
      <c r="FA25" s="32">
        <f>IFERROR(LN('2a) female mx'!BL25),"")</f>
        <v>-7.5464158127183678</v>
      </c>
      <c r="FB25" s="32">
        <f>IFERROR(LN('2a) female mx'!BM25),"")</f>
        <v>-7.691073192358922</v>
      </c>
      <c r="FC25" s="32">
        <f>IFERROR(LN('2a) female mx'!BN25),"")</f>
        <v>-7.7596954085688044</v>
      </c>
      <c r="FD25" s="32">
        <f>IFERROR(LN('2a) female mx'!BO25),"")</f>
        <v>-7.5866006748312227</v>
      </c>
      <c r="FE25" s="32">
        <f>IFERROR(LN('2a) female mx'!BP25),"")</f>
        <v>-7.4556586330939956</v>
      </c>
      <c r="FF25" s="32">
        <f>IFERROR(LN('2a) female mx'!BQ25),"")</f>
        <v>-7.6075588281132474</v>
      </c>
      <c r="FG25" s="32">
        <f>IFERROR(LN('2a) female mx'!BR25),"")</f>
        <v>-7.4560946943522994</v>
      </c>
      <c r="FH25" s="32">
        <f>IFERROR(LN('2a) female mx'!BS25),"")</f>
        <v>-8.0032769379850031</v>
      </c>
      <c r="FI25" s="32">
        <f>IFERROR(LN('2a) female mx'!BT25),"")</f>
        <v>-7.8379539734140025</v>
      </c>
      <c r="FJ25" s="32">
        <f>IFERROR(LN('2a) female mx'!BU25),"")</f>
        <v>-7.7878424002049869</v>
      </c>
      <c r="FK25" s="32">
        <f>IFERROR(LN('2a) female mx'!BV25),"")</f>
        <v>-7.8386718630516121</v>
      </c>
      <c r="FL25" s="32">
        <f>IFERROR(LN('2a) female mx'!BW25),"")</f>
        <v>-7.8648343205986952</v>
      </c>
      <c r="FM25" s="32">
        <f>IFERROR(LN('2a) female mx'!BX25),"")</f>
        <v>-7.8386516478609058</v>
      </c>
      <c r="FN25" s="32">
        <f>IFERROR(LN('2a) female mx'!BY25),"")</f>
        <v>-8.0370887199910719</v>
      </c>
      <c r="FO25" s="32">
        <f>IFERROR(LN('2a) female mx'!BZ25),"")</f>
        <v>-7.7183015831298194</v>
      </c>
      <c r="FP25" s="32">
        <f>IFERROR(LN('2a) female mx'!CA25),"")</f>
        <v>-7.9476634219670013</v>
      </c>
      <c r="FQ25" s="32">
        <f>IFERROR(LN('2a) female mx'!CB25),"")</f>
        <v>-7.7892172001405013</v>
      </c>
      <c r="FR25" s="32">
        <f>IFERROR(LN('2a) female mx'!CC25),"")</f>
        <v>-7.6968033739192858</v>
      </c>
      <c r="FS25" s="32">
        <f>IFERROR(LN('2a) female mx'!CD25),"")</f>
        <v>-8.1722350511447264</v>
      </c>
      <c r="FT25" s="32">
        <f>IFERROR(LN('2a) female mx'!CE25),"")</f>
        <v>-7.9777966106622102</v>
      </c>
      <c r="FU25" s="32">
        <f>IFERROR(LN('2a) female mx'!CF25),"")</f>
        <v>-8.1371991985057281</v>
      </c>
      <c r="FV25" s="32">
        <f>IFERROR(LN('2a) female mx'!CG25),"")</f>
        <v>-8.2464842064131822</v>
      </c>
      <c r="FW25" s="32">
        <f>IFERROR(LN('2a) female mx'!CH25),"")</f>
        <v>-8.3265773317974627</v>
      </c>
      <c r="FX25" s="32">
        <f>IFERROR(LN('2a) female mx'!CI25),"")</f>
        <v>-7.9785831706124091</v>
      </c>
      <c r="FY25" s="32">
        <f>IFERROR(LN('2a) female mx'!CJ25),"")</f>
        <v>-8.2865264114519217</v>
      </c>
      <c r="FZ25" s="32">
        <f>IFERROR(LN('2a) female mx'!CK25),"")</f>
        <v>-8.2478647331471127</v>
      </c>
      <c r="GA25" s="32">
        <f>IFERROR(LN('2a) female mx'!CL25),"")</f>
        <v>-8.5615676054579932</v>
      </c>
      <c r="GB25" s="32">
        <f>IFERROR(LN('2a) female mx'!CM25),"")</f>
        <v>-8.2103811542689424</v>
      </c>
      <c r="GC25" s="32">
        <f>IFERROR(LN('2a) female mx'!CN25),"")</f>
        <v>-8.3280282721402745</v>
      </c>
      <c r="GD25" s="12" t="str">
        <f>IFERROR(LN('2a) female mx'!CO25),"")</f>
        <v/>
      </c>
    </row>
    <row r="26" spans="1:186" x14ac:dyDescent="0.25">
      <c r="A26" s="31">
        <f>'2a) male mx'!A26</f>
        <v>23</v>
      </c>
      <c r="B26" s="32">
        <f>LN('2a) male mx'!B26)</f>
        <v>-5.7348657730699326</v>
      </c>
      <c r="C26" s="32">
        <f>LN('2a) male mx'!C26)</f>
        <v>-5.8988087630867359</v>
      </c>
      <c r="D26" s="32">
        <f>LN('2a) male mx'!D26)</f>
        <v>-5.7596246730187994</v>
      </c>
      <c r="E26" s="32">
        <f>LN('2a) male mx'!E26)</f>
        <v>-5.7061379749299368</v>
      </c>
      <c r="F26" s="32">
        <f>LN('2a) male mx'!F26)</f>
        <v>-5.9858461146628166</v>
      </c>
      <c r="G26" s="32">
        <f>LN('2a) male mx'!G26)</f>
        <v>-5.7693076478816501</v>
      </c>
      <c r="H26" s="32">
        <f>LN('2a) male mx'!H26)</f>
        <v>-5.6580987707614749</v>
      </c>
      <c r="I26" s="32">
        <f>LN('2a) male mx'!I26)</f>
        <v>-5.9930960982870909</v>
      </c>
      <c r="J26" s="32">
        <f>LN('2a) male mx'!J26)</f>
        <v>-5.8798203859682348</v>
      </c>
      <c r="K26" s="32">
        <f>LN('2a) male mx'!K26)</f>
        <v>-5.9323395194801867</v>
      </c>
      <c r="L26" s="32">
        <f>LN('2a) male mx'!L26)</f>
        <v>-6.1502510041247449</v>
      </c>
      <c r="M26" s="32">
        <f>LN('2a) male mx'!M26)</f>
        <v>-6.1012527460929604</v>
      </c>
      <c r="N26" s="32">
        <f>LN('2a) male mx'!N26)</f>
        <v>-6.0335405495520833</v>
      </c>
      <c r="O26" s="32">
        <f>LN('2a) male mx'!O26)</f>
        <v>-5.9004274825929635</v>
      </c>
      <c r="P26" s="32">
        <f>LN('2a) male mx'!P26)</f>
        <v>-6.136547773091487</v>
      </c>
      <c r="Q26" s="32">
        <f>LN('2a) male mx'!Q26)</f>
        <v>-6.1050515998093582</v>
      </c>
      <c r="R26" s="32">
        <f>LN('2a) male mx'!R26)</f>
        <v>-5.9310710585576194</v>
      </c>
      <c r="S26" s="32">
        <f>LN('2a) male mx'!S26)</f>
        <v>-5.9298900787539859</v>
      </c>
      <c r="T26" s="32">
        <f>LN('2a) male mx'!T26)</f>
        <v>-6.1819591827789013</v>
      </c>
      <c r="U26" s="32">
        <f>LN('2a) male mx'!U26)</f>
        <v>-5.9089283551052594</v>
      </c>
      <c r="V26" s="32">
        <f>LN('2a) male mx'!V26)</f>
        <v>-6.0783409943600839</v>
      </c>
      <c r="W26" s="32">
        <f>LN('2a) male mx'!W26)</f>
        <v>-6.4861716773865519</v>
      </c>
      <c r="X26" s="32">
        <f>LN('2a) male mx'!X26)</f>
        <v>-6.8886700538659333</v>
      </c>
      <c r="Y26" s="32">
        <f>LN('2a) male mx'!Y26)</f>
        <v>-6.7717267791897093</v>
      </c>
      <c r="Z26" s="32">
        <f>LN('2a) male mx'!Z26)</f>
        <v>-7.2594999070451394</v>
      </c>
      <c r="AA26" s="32">
        <f>LN('2a) male mx'!AA26)</f>
        <v>-6.4443819694995756</v>
      </c>
      <c r="AB26" s="32">
        <f>LN('2a) male mx'!AB26)</f>
        <v>-6.3693105337240086</v>
      </c>
      <c r="AC26" s="32">
        <f>LN('2a) male mx'!AC26)</f>
        <v>-6.1951916465506836</v>
      </c>
      <c r="AD26" s="32">
        <f>LN('2a) male mx'!AD26)</f>
        <v>-6.4395037562849771</v>
      </c>
      <c r="AE26" s="32">
        <f>LN('2a) male mx'!AE26)</f>
        <v>-6.355355769017585</v>
      </c>
      <c r="AF26" s="32">
        <f>LN('2a) male mx'!AF26)</f>
        <v>-6.0505299253188234</v>
      </c>
      <c r="AG26" s="32">
        <f>LN('2a) male mx'!AG26)</f>
        <v>-6.3689598162410173</v>
      </c>
      <c r="AH26" s="32">
        <f>LN('2a) male mx'!AH26)</f>
        <v>-6.4679891727869858</v>
      </c>
      <c r="AI26" s="32">
        <f>LN('2a) male mx'!AI26)</f>
        <v>-6.410722977348482</v>
      </c>
      <c r="AJ26" s="32">
        <f>LN('2a) male mx'!AJ26)</f>
        <v>-6.491608322527112</v>
      </c>
      <c r="AK26" s="32">
        <f>LN('2a) male mx'!AK26)</f>
        <v>-6.3648661945445451</v>
      </c>
      <c r="AL26" s="32">
        <f>LN('2a) male mx'!AL26)</f>
        <v>-6.4656296910381261</v>
      </c>
      <c r="AM26" s="32">
        <f>LN('2a) male mx'!AM26)</f>
        <v>-6.2782226593203818</v>
      </c>
      <c r="AN26" s="32">
        <f>LN('2a) male mx'!AN26)</f>
        <v>-6.5086431870995645</v>
      </c>
      <c r="AO26" s="32">
        <f>LN('2a) male mx'!AO26)</f>
        <v>-6.6398287738957054</v>
      </c>
      <c r="AP26" s="32">
        <f>LN('2a) male mx'!AP26)</f>
        <v>-6.3387247489887786</v>
      </c>
      <c r="AQ26" s="32">
        <f>LN('2a) male mx'!AQ26)</f>
        <v>-6.3750195941165506</v>
      </c>
      <c r="AR26" s="32">
        <f>LN('2a) male mx'!AR26)</f>
        <v>-6.4139965593181865</v>
      </c>
      <c r="AS26" s="32">
        <f>LN('2a) male mx'!AS26)</f>
        <v>-6.4012337962879391</v>
      </c>
      <c r="AT26" s="32">
        <f>LN('2a) male mx'!AT26)</f>
        <v>-6.4796010346776782</v>
      </c>
      <c r="AU26" s="32">
        <f>LN('2a) male mx'!AU26)</f>
        <v>-6.6260552782079039</v>
      </c>
      <c r="AV26" s="32">
        <f>LN('2a) male mx'!AV26)</f>
        <v>-6.4875276292000859</v>
      </c>
      <c r="AW26" s="32">
        <f>LN('2a) male mx'!AW26)</f>
        <v>-6.4012337962879391</v>
      </c>
      <c r="AX26" s="32">
        <f>LN('2a) male mx'!AX26)</f>
        <v>-6.5950241691050442</v>
      </c>
      <c r="AY26" s="32">
        <f>LN('2a) male mx'!AY26)</f>
        <v>-6.2979356149891856</v>
      </c>
      <c r="AZ26" s="32">
        <f>LN('2a) male mx'!AZ26)</f>
        <v>-6.5792251047353076</v>
      </c>
      <c r="BA26" s="32">
        <f>LN('2a) male mx'!BA26)</f>
        <v>-6.5307943256307892</v>
      </c>
      <c r="BB26" s="32">
        <f>LN('2a) male mx'!BB26)</f>
        <v>-6.4555889656937415</v>
      </c>
      <c r="BC26" s="32">
        <f>LN('2a) male mx'!BC26)</f>
        <v>-6.4485874664926754</v>
      </c>
      <c r="BD26" s="32">
        <f>LN('2a) male mx'!BD26)</f>
        <v>-6.5132352985894988</v>
      </c>
      <c r="BE26" s="32">
        <f>LN('2a) male mx'!BE26)</f>
        <v>-6.4533452249896266</v>
      </c>
      <c r="BF26" s="32">
        <f>LN('2a) male mx'!BF26)</f>
        <v>-6.4093211164204034</v>
      </c>
      <c r="BG26" s="32">
        <f>LN('2a) male mx'!BG26)</f>
        <v>-6.3086778397792678</v>
      </c>
      <c r="BH26" s="32">
        <f>LN('2a) male mx'!BH26)</f>
        <v>-6.4913994490121594</v>
      </c>
      <c r="BI26" s="32">
        <f>LN('2a) male mx'!BI26)</f>
        <v>-6.6083765680542177</v>
      </c>
      <c r="BJ26" s="32">
        <f>LN('2a) male mx'!BJ26)</f>
        <v>-6.5707799746671176</v>
      </c>
      <c r="BK26" s="32">
        <f>LN('2a) male mx'!BK26)</f>
        <v>-6.5637165321817665</v>
      </c>
      <c r="BL26" s="32">
        <f>LN('2a) male mx'!BL26)</f>
        <v>-6.4959692152511348</v>
      </c>
      <c r="BM26" s="32">
        <f>LN('2a) male mx'!BM26)</f>
        <v>-6.4824965703826889</v>
      </c>
      <c r="BN26" s="32">
        <f>LN('2a) male mx'!BN26)</f>
        <v>-6.5019476464657604</v>
      </c>
      <c r="BO26" s="32">
        <f>LN('2a) male mx'!BO26)</f>
        <v>-6.5746963281147464</v>
      </c>
      <c r="BP26" s="32">
        <f>LN('2a) male mx'!BP26)</f>
        <v>-6.5604872962739682</v>
      </c>
      <c r="BQ26" s="32">
        <f>LN('2a) male mx'!BQ26)</f>
        <v>-6.554112731650175</v>
      </c>
      <c r="BR26" s="32">
        <f>LN('2a) male mx'!BR26)</f>
        <v>-6.5763876387708446</v>
      </c>
      <c r="BS26" s="32">
        <f>LN('2a) male mx'!BS26)</f>
        <v>-6.5930240882167981</v>
      </c>
      <c r="BT26" s="32">
        <f>LN('2a) male mx'!BT26)</f>
        <v>-6.544355647269235</v>
      </c>
      <c r="BU26" s="32">
        <f>LN('2a) male mx'!BU26)</f>
        <v>-6.580761508845951</v>
      </c>
      <c r="BV26" s="32">
        <f>LN('2a) male mx'!BV26)</f>
        <v>-6.8031742759391545</v>
      </c>
      <c r="BW26" s="32">
        <f>LN('2a) male mx'!BW26)</f>
        <v>-6.7942607617439608</v>
      </c>
      <c r="BX26" s="32">
        <f>LN('2a) male mx'!BX26)</f>
        <v>-6.5608220415697112</v>
      </c>
      <c r="BY26" s="32">
        <f>LN('2a) male mx'!BY26)</f>
        <v>-6.6743169826723072</v>
      </c>
      <c r="BZ26" s="32">
        <f>LN('2a) male mx'!BZ26)</f>
        <v>-6.6667175780690968</v>
      </c>
      <c r="CA26" s="32">
        <f>LN('2a) male mx'!CA26)</f>
        <v>-6.6753044359884885</v>
      </c>
      <c r="CB26" s="32">
        <f>LN('2a) male mx'!CB26)</f>
        <v>-6.5609034611196071</v>
      </c>
      <c r="CC26" s="32">
        <f>LN('2a) male mx'!CC26)</f>
        <v>-6.7874030674395716</v>
      </c>
      <c r="CD26" s="32">
        <f>LN('2a) male mx'!CD26)</f>
        <v>-6.8725242435287379</v>
      </c>
      <c r="CE26" s="32">
        <f>LN('2a) male mx'!CE26)</f>
        <v>-6.8737928735279246</v>
      </c>
      <c r="CF26" s="32">
        <f>LN('2a) male mx'!CF26)</f>
        <v>-6.9450662750491432</v>
      </c>
      <c r="CG26" s="32">
        <f>LN('2a) male mx'!CG26)</f>
        <v>-7.1822355904059156</v>
      </c>
      <c r="CH26" s="32">
        <f>LN('2a) male mx'!CH26)</f>
        <v>-7.0001521282481045</v>
      </c>
      <c r="CI26" s="32">
        <f>LN('2a) male mx'!CI26)</f>
        <v>-7.1563336444221646</v>
      </c>
      <c r="CJ26" s="32">
        <f>LN('2a) male mx'!CJ26)</f>
        <v>-7.0236982388986737</v>
      </c>
      <c r="CK26" s="32">
        <f>LN('2a) male mx'!CK26)</f>
        <v>-7.1575382321231169</v>
      </c>
      <c r="CL26" s="32">
        <f>LN('2a) male mx'!CL26)</f>
        <v>-7.2820635439554167</v>
      </c>
      <c r="CM26" s="32">
        <f>LN('2a) male mx'!CM26)</f>
        <v>-7.4762397865701757</v>
      </c>
      <c r="CN26" s="32">
        <f>LN('2a) male mx'!CN26)</f>
        <v>-7.6740822059965366</v>
      </c>
      <c r="CP26" s="31">
        <f t="shared" si="2"/>
        <v>23</v>
      </c>
      <c r="CQ26" s="32">
        <f>IFERROR(LN('2a) female mx'!B26),"")</f>
        <v>-5.7275969906333026</v>
      </c>
      <c r="CR26" s="32">
        <f>IFERROR(LN('2a) female mx'!C26),"")</f>
        <v>-5.8505229970554318</v>
      </c>
      <c r="CS26" s="32">
        <f>IFERROR(LN('2a) female mx'!D26),"")</f>
        <v>-5.718927100686674</v>
      </c>
      <c r="CT26" s="32">
        <f>IFERROR(LN('2a) female mx'!E26),"")</f>
        <v>-5.7998527163006814</v>
      </c>
      <c r="CU26" s="32">
        <f>IFERROR(LN('2a) female mx'!F26),"")</f>
        <v>-6.0383602253106856</v>
      </c>
      <c r="CV26" s="32">
        <f>IFERROR(LN('2a) female mx'!G26),"")</f>
        <v>-5.7914660876749275</v>
      </c>
      <c r="CW26" s="32">
        <f>IFERROR(LN('2a) female mx'!H26),"")</f>
        <v>-5.6785308348714985</v>
      </c>
      <c r="CX26" s="32">
        <f>IFERROR(LN('2a) female mx'!I26),"")</f>
        <v>-5.7515138774773913</v>
      </c>
      <c r="CY26" s="32">
        <f>IFERROR(LN('2a) female mx'!J26),"")</f>
        <v>-5.8929149992275667</v>
      </c>
      <c r="CZ26" s="32">
        <f>IFERROR(LN('2a) female mx'!K26),"")</f>
        <v>-5.8822990586581829</v>
      </c>
      <c r="DA26" s="32">
        <f>IFERROR(LN('2a) female mx'!L26),"")</f>
        <v>-5.979171207595054</v>
      </c>
      <c r="DB26" s="32">
        <f>IFERROR(LN('2a) female mx'!M26),"")</f>
        <v>-6.0542024228268412</v>
      </c>
      <c r="DC26" s="32">
        <f>IFERROR(LN('2a) female mx'!N26),"")</f>
        <v>-6.213456898411251</v>
      </c>
      <c r="DD26" s="32">
        <f>IFERROR(LN('2a) female mx'!O26),"")</f>
        <v>-6.0536439368756927</v>
      </c>
      <c r="DE26" s="32">
        <f>IFERROR(LN('2a) female mx'!P26),"")</f>
        <v>-6.1973758157518581</v>
      </c>
      <c r="DF26" s="32">
        <f>IFERROR(LN('2a) female mx'!Q26),"")</f>
        <v>-6.108589329485751</v>
      </c>
      <c r="DG26" s="32">
        <f>IFERROR(LN('2a) female mx'!R26),"")</f>
        <v>-6.3613829300377001</v>
      </c>
      <c r="DH26" s="32">
        <f>IFERROR(LN('2a) female mx'!S26),"")</f>
        <v>-6.1361968974014145</v>
      </c>
      <c r="DI26" s="32">
        <f>IFERROR(LN('2a) female mx'!T26),"")</f>
        <v>-6.2533799929227305</v>
      </c>
      <c r="DJ26" s="32">
        <f>IFERROR(LN('2a) female mx'!U26),"")</f>
        <v>-6.259565441205643</v>
      </c>
      <c r="DK26" s="32">
        <f>IFERROR(LN('2a) female mx'!V26),"")</f>
        <v>-6.3398193685603124</v>
      </c>
      <c r="DL26" s="32">
        <f>IFERROR(LN('2a) female mx'!W26),"")</f>
        <v>-6.2030548433605155</v>
      </c>
      <c r="DM26" s="32">
        <f>IFERROR(LN('2a) female mx'!X26),"")</f>
        <v>-6.5644109990184765</v>
      </c>
      <c r="DN26" s="32">
        <f>IFERROR(LN('2a) female mx'!Y26),"")</f>
        <v>-6.4686964535858227</v>
      </c>
      <c r="DO26" s="32">
        <f>IFERROR(LN('2a) female mx'!Z26),"")</f>
        <v>-6.6595145762955621</v>
      </c>
      <c r="DP26" s="32">
        <f>IFERROR(LN('2a) female mx'!AA26),"")</f>
        <v>-6.5878181007716021</v>
      </c>
      <c r="DQ26" s="32">
        <f>IFERROR(LN('2a) female mx'!AB26),"")</f>
        <v>-6.5931543262955454</v>
      </c>
      <c r="DR26" s="32">
        <f>IFERROR(LN('2a) female mx'!AC26),"")</f>
        <v>-7.0654258889843558</v>
      </c>
      <c r="DS26" s="32">
        <f>IFERROR(LN('2a) female mx'!AD26),"")</f>
        <v>-6.9627376395108023</v>
      </c>
      <c r="DT26" s="32">
        <f>IFERROR(LN('2a) female mx'!AE26),"")</f>
        <v>-6.9956100502148351</v>
      </c>
      <c r="DU26" s="32">
        <f>IFERROR(LN('2a) female mx'!AF26),"")</f>
        <v>-6.8279937817652332</v>
      </c>
      <c r="DV26" s="32">
        <f>IFERROR(LN('2a) female mx'!AG26),"")</f>
        <v>-7.2270190715226956</v>
      </c>
      <c r="DW26" s="32">
        <f>IFERROR(LN('2a) female mx'!AH26),"")</f>
        <v>-7.1990557969566291</v>
      </c>
      <c r="DX26" s="32">
        <f>IFERROR(LN('2a) female mx'!AI26),"")</f>
        <v>-7.3681690144586343</v>
      </c>
      <c r="DY26" s="32">
        <f>IFERROR(LN('2a) female mx'!AJ26),"")</f>
        <v>-7.3200615164448157</v>
      </c>
      <c r="DZ26" s="32">
        <f>IFERROR(LN('2a) female mx'!AK26),"")</f>
        <v>-7.2599540432891141</v>
      </c>
      <c r="EA26" s="32">
        <f>IFERROR(LN('2a) female mx'!AL26),"")</f>
        <v>-7.3212298918640064</v>
      </c>
      <c r="EB26" s="32">
        <f>IFERROR(LN('2a) female mx'!AM26),"")</f>
        <v>-7.590393350152282</v>
      </c>
      <c r="EC26" s="32">
        <f>IFERROR(LN('2a) female mx'!AN26),"")</f>
        <v>-7.4928118832090336</v>
      </c>
      <c r="ED26" s="32">
        <f>IFERROR(LN('2a) female mx'!AO26),"")</f>
        <v>-7.2927393479066254</v>
      </c>
      <c r="EE26" s="32">
        <f>IFERROR(LN('2a) female mx'!AP26),"")</f>
        <v>-7.3406039171437119</v>
      </c>
      <c r="EF26" s="32">
        <f>IFERROR(LN('2a) female mx'!AQ26),"")</f>
        <v>-7.5132098900446236</v>
      </c>
      <c r="EG26" s="32">
        <f>IFERROR(LN('2a) female mx'!AR26),"")</f>
        <v>-7.2648022125476777</v>
      </c>
      <c r="EH26" s="32">
        <f>IFERROR(LN('2a) female mx'!AS26),"")</f>
        <v>-7.2213470176862478</v>
      </c>
      <c r="EI26" s="32">
        <f>IFERROR(LN('2a) female mx'!AT26),"")</f>
        <v>-7.2803527834646848</v>
      </c>
      <c r="EJ26" s="32">
        <f>IFERROR(LN('2a) female mx'!AU26),"")</f>
        <v>-7.0790405496332056</v>
      </c>
      <c r="EK26" s="32">
        <f>IFERROR(LN('2a) female mx'!AV26),"")</f>
        <v>-7.4432067608639993</v>
      </c>
      <c r="EL26" s="32">
        <f>IFERROR(LN('2a) female mx'!AW26),"")</f>
        <v>-7.4421894876846872</v>
      </c>
      <c r="EM26" s="32">
        <f>IFERROR(LN('2a) female mx'!AX26),"")</f>
        <v>-7.4081041791373101</v>
      </c>
      <c r="EN26" s="32">
        <f>IFERROR(LN('2a) female mx'!AY26),"")</f>
        <v>-7.4966524381682831</v>
      </c>
      <c r="EO26" s="32">
        <f>IFERROR(LN('2a) female mx'!AZ26),"")</f>
        <v>-7.2958275811136462</v>
      </c>
      <c r="EP26" s="32">
        <f>IFERROR(LN('2a) female mx'!BA26),"")</f>
        <v>-7.5367536060639502</v>
      </c>
      <c r="EQ26" s="32">
        <f>IFERROR(LN('2a) female mx'!BB26),"")</f>
        <v>-7.6823851555755747</v>
      </c>
      <c r="ER26" s="32">
        <f>IFERROR(LN('2a) female mx'!BC26),"")</f>
        <v>-7.5580103090208706</v>
      </c>
      <c r="ES26" s="32">
        <f>IFERROR(LN('2a) female mx'!BD26),"")</f>
        <v>-7.7069195777710711</v>
      </c>
      <c r="ET26" s="32">
        <f>IFERROR(LN('2a) female mx'!BE26),"")</f>
        <v>-7.6001419663587999</v>
      </c>
      <c r="EU26" s="32">
        <f>IFERROR(LN('2a) female mx'!BF26),"")</f>
        <v>-7.6429067336177576</v>
      </c>
      <c r="EV26" s="32">
        <f>IFERROR(LN('2a) female mx'!BG26),"")</f>
        <v>-7.5610450731671763</v>
      </c>
      <c r="EW26" s="32">
        <f>IFERROR(LN('2a) female mx'!BH26),"")</f>
        <v>-7.3516725917483488</v>
      </c>
      <c r="EX26" s="32">
        <f>IFERROR(LN('2a) female mx'!BI26),"")</f>
        <v>-8.0298806230478643</v>
      </c>
      <c r="EY26" s="32">
        <f>IFERROR(LN('2a) female mx'!BJ26),"")</f>
        <v>-7.6248936066508639</v>
      </c>
      <c r="EZ26" s="32">
        <f>IFERROR(LN('2a) female mx'!BK26),"")</f>
        <v>-7.5845799695371401</v>
      </c>
      <c r="FA26" s="32">
        <f>IFERROR(LN('2a) female mx'!BL26),"")</f>
        <v>-7.545887674090018</v>
      </c>
      <c r="FB26" s="32">
        <f>IFERROR(LN('2a) female mx'!BM26),"")</f>
        <v>-7.7130941350620104</v>
      </c>
      <c r="FC26" s="32">
        <f>IFERROR(LN('2a) female mx'!BN26),"")</f>
        <v>-7.4715155279863747</v>
      </c>
      <c r="FD26" s="32">
        <f>IFERROR(LN('2a) female mx'!BO26),"")</f>
        <v>-7.6479839712802899</v>
      </c>
      <c r="FE26" s="32">
        <f>IFERROR(LN('2a) female mx'!BP26),"")</f>
        <v>-7.6480347151859576</v>
      </c>
      <c r="FF26" s="32">
        <f>IFERROR(LN('2a) female mx'!BQ26),"")</f>
        <v>-7.7612481960322519</v>
      </c>
      <c r="FG26" s="32">
        <f>IFERROR(LN('2a) female mx'!BR26),"")</f>
        <v>-7.5282962619179008</v>
      </c>
      <c r="FH26" s="32">
        <f>IFERROR(LN('2a) female mx'!BS26),"")</f>
        <v>-7.6927267727872426</v>
      </c>
      <c r="FI26" s="32">
        <f>IFERROR(LN('2a) female mx'!BT26),"")</f>
        <v>-7.6509329888922464</v>
      </c>
      <c r="FJ26" s="32">
        <f>IFERROR(LN('2a) female mx'!BU26),"")</f>
        <v>-7.650821672013457</v>
      </c>
      <c r="FK26" s="32">
        <f>IFERROR(LN('2a) female mx'!BV26),"")</f>
        <v>-7.9465114004968811</v>
      </c>
      <c r="FL26" s="32">
        <f>IFERROR(LN('2a) female mx'!BW26),"")</f>
        <v>-7.9756960877889584</v>
      </c>
      <c r="FM26" s="32">
        <f>IFERROR(LN('2a) female mx'!BX26),"")</f>
        <v>-7.8382573699404166</v>
      </c>
      <c r="FN26" s="32">
        <f>IFERROR(LN('2a) female mx'!BY26),"")</f>
        <v>-8.0059887080132093</v>
      </c>
      <c r="FO26" s="32">
        <f>IFERROR(LN('2a) female mx'!BZ26),"")</f>
        <v>-7.9185680013331234</v>
      </c>
      <c r="FP26" s="32">
        <f>IFERROR(LN('2a) female mx'!CA26),"")</f>
        <v>-7.789055557038016</v>
      </c>
      <c r="FQ26" s="32">
        <f>IFERROR(LN('2a) female mx'!CB26),"")</f>
        <v>-7.8135006029799081</v>
      </c>
      <c r="FR26" s="32">
        <f>IFERROR(LN('2a) female mx'!CC26),"")</f>
        <v>-7.9477139188564037</v>
      </c>
      <c r="FS26" s="32">
        <f>IFERROR(LN('2a) female mx'!CD26),"")</f>
        <v>-8.285296442398943</v>
      </c>
      <c r="FT26" s="32">
        <f>IFERROR(LN('2a) female mx'!CE26),"")</f>
        <v>-7.8662077391113421</v>
      </c>
      <c r="FU26" s="32">
        <f>IFERROR(LN('2a) female mx'!CF26),"")</f>
        <v>-7.8665709755519861</v>
      </c>
      <c r="FV26" s="32">
        <f>IFERROR(LN('2a) female mx'!CG26),"")</f>
        <v>-8.0703061104497085</v>
      </c>
      <c r="FW26" s="32">
        <f>IFERROR(LN('2a) female mx'!CH26),"")</f>
        <v>-8.2462825101469051</v>
      </c>
      <c r="FX26" s="32">
        <f>IFERROR(LN('2a) female mx'!CI26),"")</f>
        <v>-8.1034236971444571</v>
      </c>
      <c r="FY26" s="32">
        <f>IFERROR(LN('2a) female mx'!CJ26),"")</f>
        <v>-8.1378343303925522</v>
      </c>
      <c r="FZ26" s="32">
        <f>IFERROR(LN('2a) female mx'!CK26),"")</f>
        <v>-8.3702203126184411</v>
      </c>
      <c r="GA26" s="32">
        <f>IFERROR(LN('2a) female mx'!CL26),"")</f>
        <v>-8.2869092077837667</v>
      </c>
      <c r="GB26" s="32">
        <f>IFERROR(LN('2a) female mx'!CM26),"")</f>
        <v>-8.4614539381585985</v>
      </c>
      <c r="GC26" s="32">
        <f>IFERROR(LN('2a) female mx'!CN26),"")</f>
        <v>-8.0718179712836662</v>
      </c>
      <c r="GD26" s="12" t="str">
        <f>IFERROR(LN('2a) female mx'!CO26),"")</f>
        <v/>
      </c>
    </row>
    <row r="27" spans="1:186" x14ac:dyDescent="0.25">
      <c r="A27" s="31">
        <f>'2a) male mx'!A27</f>
        <v>24</v>
      </c>
      <c r="B27" s="32">
        <f>LN('2a) male mx'!B27)</f>
        <v>-5.6104681920186783</v>
      </c>
      <c r="C27" s="32">
        <f>LN('2a) male mx'!C27)</f>
        <v>-5.7613045314028266</v>
      </c>
      <c r="D27" s="32">
        <f>LN('2a) male mx'!D27)</f>
        <v>-5.756467399554654</v>
      </c>
      <c r="E27" s="32">
        <f>LN('2a) male mx'!E27)</f>
        <v>-5.7770340711546488</v>
      </c>
      <c r="F27" s="32">
        <f>LN('2a) male mx'!F27)</f>
        <v>-5.7076000372396454</v>
      </c>
      <c r="G27" s="32">
        <f>LN('2a) male mx'!G27)</f>
        <v>-5.9394085946790867</v>
      </c>
      <c r="H27" s="32">
        <f>LN('2a) male mx'!H27)</f>
        <v>-5.8620742282536282</v>
      </c>
      <c r="I27" s="32">
        <f>LN('2a) male mx'!I27)</f>
        <v>-5.6757845150692603</v>
      </c>
      <c r="J27" s="32">
        <f>LN('2a) male mx'!J27)</f>
        <v>-5.6904044983546083</v>
      </c>
      <c r="K27" s="32">
        <f>LN('2a) male mx'!K27)</f>
        <v>-5.8926684598723851</v>
      </c>
      <c r="L27" s="32">
        <f>LN('2a) male mx'!L27)</f>
        <v>-6.0783587297306205</v>
      </c>
      <c r="M27" s="32">
        <f>LN('2a) male mx'!M27)</f>
        <v>-6.0747684018280799</v>
      </c>
      <c r="N27" s="32">
        <f>LN('2a) male mx'!N27)</f>
        <v>-6.152491384608493</v>
      </c>
      <c r="O27" s="32">
        <f>LN('2a) male mx'!O27)</f>
        <v>-5.9731345306402082</v>
      </c>
      <c r="P27" s="32">
        <f>LN('2a) male mx'!P27)</f>
        <v>-6.1192529176053361</v>
      </c>
      <c r="Q27" s="32">
        <f>LN('2a) male mx'!Q27)</f>
        <v>-5.8903061243200527</v>
      </c>
      <c r="R27" s="32">
        <f>LN('2a) male mx'!R27)</f>
        <v>-6.0279717919238438</v>
      </c>
      <c r="S27" s="32">
        <f>LN('2a) male mx'!S27)</f>
        <v>-5.898789891257338</v>
      </c>
      <c r="T27" s="32">
        <f>LN('2a) male mx'!T27)</f>
        <v>-6.0278403081290319</v>
      </c>
      <c r="U27" s="32">
        <f>LN('2a) male mx'!U27)</f>
        <v>-5.8590764525027419</v>
      </c>
      <c r="V27" s="32">
        <f>LN('2a) male mx'!V27)</f>
        <v>-6.1451158311208793</v>
      </c>
      <c r="W27" s="32">
        <f>LN('2a) male mx'!W27)</f>
        <v>-6.5359776018830988</v>
      </c>
      <c r="X27" s="32">
        <f>LN('2a) male mx'!X27)</f>
        <v>-6.4890529440919522</v>
      </c>
      <c r="Y27" s="32">
        <f>LN('2a) male mx'!Y27)</f>
        <v>-6.7705804078112992</v>
      </c>
      <c r="Z27" s="32">
        <f>LN('2a) male mx'!Z27)</f>
        <v>-6.7297067227613523</v>
      </c>
      <c r="AA27" s="32">
        <f>LN('2a) male mx'!AA27)</f>
        <v>-6.534152144022717</v>
      </c>
      <c r="AB27" s="32">
        <f>LN('2a) male mx'!AB27)</f>
        <v>-6.5003467943788378</v>
      </c>
      <c r="AC27" s="32">
        <f>LN('2a) male mx'!AC27)</f>
        <v>-6.2859502082865202</v>
      </c>
      <c r="AD27" s="32">
        <f>LN('2a) male mx'!AD27)</f>
        <v>-6.3251910480758422</v>
      </c>
      <c r="AE27" s="32">
        <f>LN('2a) male mx'!AE27)</f>
        <v>-6.0966422630400885</v>
      </c>
      <c r="AF27" s="32">
        <f>LN('2a) male mx'!AF27)</f>
        <v>-6.1085828217214715</v>
      </c>
      <c r="AG27" s="32">
        <f>LN('2a) male mx'!AG27)</f>
        <v>-6.2786115187917613</v>
      </c>
      <c r="AH27" s="32">
        <f>LN('2a) male mx'!AH27)</f>
        <v>-6.258191360006129</v>
      </c>
      <c r="AI27" s="32">
        <f>LN('2a) male mx'!AI27)</f>
        <v>-6.2438502612605946</v>
      </c>
      <c r="AJ27" s="32">
        <f>LN('2a) male mx'!AJ27)</f>
        <v>-6.4694559593107144</v>
      </c>
      <c r="AK27" s="32">
        <f>LN('2a) male mx'!AK27)</f>
        <v>-6.2371478576514621</v>
      </c>
      <c r="AL27" s="32">
        <f>LN('2a) male mx'!AL27)</f>
        <v>-6.4845667942302807</v>
      </c>
      <c r="AM27" s="32">
        <f>LN('2a) male mx'!AM27)</f>
        <v>-6.4269086608423089</v>
      </c>
      <c r="AN27" s="32">
        <f>LN('2a) male mx'!AN27)</f>
        <v>-6.4931548203341132</v>
      </c>
      <c r="AO27" s="32">
        <f>LN('2a) male mx'!AO27)</f>
        <v>-6.4232522002185934</v>
      </c>
      <c r="AP27" s="32">
        <f>LN('2a) male mx'!AP27)</f>
        <v>-6.5995250706424597</v>
      </c>
      <c r="AQ27" s="32">
        <f>LN('2a) male mx'!AQ27)</f>
        <v>-6.4366791794208122</v>
      </c>
      <c r="AR27" s="32">
        <f>LN('2a) male mx'!AR27)</f>
        <v>-6.4782222355810841</v>
      </c>
      <c r="AS27" s="32">
        <f>LN('2a) male mx'!AS27)</f>
        <v>-6.4315506450038527</v>
      </c>
      <c r="AT27" s="32">
        <f>LN('2a) male mx'!AT27)</f>
        <v>-6.4380287355275945</v>
      </c>
      <c r="AU27" s="32">
        <f>LN('2a) male mx'!AU27)</f>
        <v>-6.5130106694422132</v>
      </c>
      <c r="AV27" s="32">
        <f>LN('2a) male mx'!AV27)</f>
        <v>-6.4589546033074718</v>
      </c>
      <c r="AW27" s="32">
        <f>LN('2a) male mx'!AW27)</f>
        <v>-6.5858163148218818</v>
      </c>
      <c r="AX27" s="32">
        <f>LN('2a) male mx'!AX27)</f>
        <v>-6.5415631401869607</v>
      </c>
      <c r="AY27" s="32">
        <f>LN('2a) male mx'!AY27)</f>
        <v>-6.44942889985749</v>
      </c>
      <c r="AZ27" s="32">
        <f>LN('2a) male mx'!AZ27)</f>
        <v>-6.431121929418703</v>
      </c>
      <c r="BA27" s="32">
        <f>LN('2a) male mx'!BA27)</f>
        <v>-6.501143680571726</v>
      </c>
      <c r="BB27" s="32">
        <f>LN('2a) male mx'!BB27)</f>
        <v>-6.4540160159329822</v>
      </c>
      <c r="BC27" s="32">
        <f>LN('2a) male mx'!BC27)</f>
        <v>-6.5293041288679214</v>
      </c>
      <c r="BD27" s="32">
        <f>LN('2a) male mx'!BD27)</f>
        <v>-6.5619766364964951</v>
      </c>
      <c r="BE27" s="32">
        <f>LN('2a) male mx'!BE27)</f>
        <v>-6.512851337769539</v>
      </c>
      <c r="BF27" s="32">
        <f>LN('2a) male mx'!BF27)</f>
        <v>-6.593915885414348</v>
      </c>
      <c r="BG27" s="32">
        <f>LN('2a) male mx'!BG27)</f>
        <v>-6.5146660697391612</v>
      </c>
      <c r="BH27" s="32">
        <f>LN('2a) male mx'!BH27)</f>
        <v>-6.4498455431618646</v>
      </c>
      <c r="BI27" s="32">
        <f>LN('2a) male mx'!BI27)</f>
        <v>-6.5549341830661563</v>
      </c>
      <c r="BJ27" s="32">
        <f>LN('2a) male mx'!BJ27)</f>
        <v>-6.5261751747154575</v>
      </c>
      <c r="BK27" s="32">
        <f>LN('2a) male mx'!BK27)</f>
        <v>-6.4452455779053039</v>
      </c>
      <c r="BL27" s="32">
        <f>LN('2a) male mx'!BL27)</f>
        <v>-6.5361621121821933</v>
      </c>
      <c r="BM27" s="32">
        <f>LN('2a) male mx'!BM27)</f>
        <v>-6.6021972069430159</v>
      </c>
      <c r="BN27" s="32">
        <f>LN('2a) male mx'!BN27)</f>
        <v>-6.4025710624094057</v>
      </c>
      <c r="BO27" s="32">
        <f>LN('2a) male mx'!BO27)</f>
        <v>-6.6031736340172591</v>
      </c>
      <c r="BP27" s="32">
        <f>LN('2a) male mx'!BP27)</f>
        <v>-6.6035536688412391</v>
      </c>
      <c r="BQ27" s="32">
        <f>LN('2a) male mx'!BQ27)</f>
        <v>-6.4831637913807629</v>
      </c>
      <c r="BR27" s="32">
        <f>LN('2a) male mx'!BR27)</f>
        <v>-6.5108687863470864</v>
      </c>
      <c r="BS27" s="32">
        <f>LN('2a) male mx'!BS27)</f>
        <v>-6.685533433913732</v>
      </c>
      <c r="BT27" s="32">
        <f>LN('2a) male mx'!BT27)</f>
        <v>-6.8474743480972071</v>
      </c>
      <c r="BU27" s="32">
        <f>LN('2a) male mx'!BU27)</f>
        <v>-6.6245248218332611</v>
      </c>
      <c r="BV27" s="32">
        <f>LN('2a) male mx'!BV27)</f>
        <v>-6.7929258317314378</v>
      </c>
      <c r="BW27" s="32">
        <f>LN('2a) male mx'!BW27)</f>
        <v>-6.7840850151233942</v>
      </c>
      <c r="BX27" s="32">
        <f>LN('2a) male mx'!BX27)</f>
        <v>-6.545110168056901</v>
      </c>
      <c r="BY27" s="32">
        <f>LN('2a) male mx'!BY27)</f>
        <v>-6.7397854146191483</v>
      </c>
      <c r="BZ27" s="32">
        <f>LN('2a) male mx'!BZ27)</f>
        <v>-6.8117133500332168</v>
      </c>
      <c r="CA27" s="32">
        <f>LN('2a) male mx'!CA27)</f>
        <v>-6.6821442550653876</v>
      </c>
      <c r="CB27" s="32">
        <f>LN('2a) male mx'!CB27)</f>
        <v>-6.6498358460085729</v>
      </c>
      <c r="CC27" s="32">
        <f>LN('2a) male mx'!CC27)</f>
        <v>-6.8323910754295243</v>
      </c>
      <c r="CD27" s="32">
        <f>LN('2a) male mx'!CD27)</f>
        <v>-6.8330012345982993</v>
      </c>
      <c r="CE27" s="32">
        <f>LN('2a) male mx'!CE27)</f>
        <v>-6.8533295532858878</v>
      </c>
      <c r="CF27" s="32">
        <f>LN('2a) male mx'!CF27)</f>
        <v>-7.0093734073778036</v>
      </c>
      <c r="CG27" s="32">
        <f>LN('2a) male mx'!CG27)</f>
        <v>-7.032994483952077</v>
      </c>
      <c r="CH27" s="32">
        <f>LN('2a) male mx'!CH27)</f>
        <v>-7.0331567302524567</v>
      </c>
      <c r="CI27" s="32">
        <f>LN('2a) male mx'!CI27)</f>
        <v>-6.9884283880799964</v>
      </c>
      <c r="CJ27" s="32">
        <f>LN('2a) male mx'!CJ27)</f>
        <v>-7.1694715602745172</v>
      </c>
      <c r="CK27" s="32">
        <f>LN('2a) male mx'!CK27)</f>
        <v>-7.2101251879870381</v>
      </c>
      <c r="CL27" s="32">
        <f>LN('2a) male mx'!CL27)</f>
        <v>-7.2241968861261725</v>
      </c>
      <c r="CM27" s="32">
        <f>LN('2a) male mx'!CM27)</f>
        <v>-7.3901257699278897</v>
      </c>
      <c r="CN27" s="32">
        <f>LN('2a) male mx'!CN27)</f>
        <v>-7.2254612558546603</v>
      </c>
      <c r="CP27" s="31">
        <f t="shared" si="2"/>
        <v>24</v>
      </c>
      <c r="CQ27" s="32">
        <f>IFERROR(LN('2a) female mx'!B27),"")</f>
        <v>-5.7632045116174666</v>
      </c>
      <c r="CR27" s="32">
        <f>IFERROR(LN('2a) female mx'!C27),"")</f>
        <v>-5.7254381799148177</v>
      </c>
      <c r="CS27" s="32">
        <f>IFERROR(LN('2a) female mx'!D27),"")</f>
        <v>-5.8306384358298278</v>
      </c>
      <c r="CT27" s="32">
        <f>IFERROR(LN('2a) female mx'!E27),"")</f>
        <v>-5.7750467589553374</v>
      </c>
      <c r="CU27" s="32">
        <f>IFERROR(LN('2a) female mx'!F27),"")</f>
        <v>-5.7455860562277365</v>
      </c>
      <c r="CV27" s="32">
        <f>IFERROR(LN('2a) female mx'!G27),"")</f>
        <v>-5.7740999216182889</v>
      </c>
      <c r="CW27" s="32">
        <f>IFERROR(LN('2a) female mx'!H27),"")</f>
        <v>-5.8024115940068457</v>
      </c>
      <c r="CX27" s="32">
        <f>IFERROR(LN('2a) female mx'!I27),"")</f>
        <v>-5.6459286318958295</v>
      </c>
      <c r="CY27" s="32">
        <f>IFERROR(LN('2a) female mx'!J27),"")</f>
        <v>-5.7088798362820024</v>
      </c>
      <c r="CZ27" s="32">
        <f>IFERROR(LN('2a) female mx'!K27),"")</f>
        <v>-5.931693791611</v>
      </c>
      <c r="DA27" s="32">
        <f>IFERROR(LN('2a) female mx'!L27),"")</f>
        <v>-5.9472470733929015</v>
      </c>
      <c r="DB27" s="32">
        <f>IFERROR(LN('2a) female mx'!M27),"")</f>
        <v>-5.9268018617171396</v>
      </c>
      <c r="DC27" s="32">
        <f>IFERROR(LN('2a) female mx'!N27),"")</f>
        <v>-6.1488675082877426</v>
      </c>
      <c r="DD27" s="32">
        <f>IFERROR(LN('2a) female mx'!O27),"")</f>
        <v>-5.9297790949528171</v>
      </c>
      <c r="DE27" s="32">
        <f>IFERROR(LN('2a) female mx'!P27),"")</f>
        <v>-6.0075299796247243</v>
      </c>
      <c r="DF27" s="32">
        <f>IFERROR(LN('2a) female mx'!Q27),"")</f>
        <v>-6.0635526235022361</v>
      </c>
      <c r="DG27" s="32">
        <f>IFERROR(LN('2a) female mx'!R27),"")</f>
        <v>-6.2151778285682644</v>
      </c>
      <c r="DH27" s="32">
        <f>IFERROR(LN('2a) female mx'!S27),"")</f>
        <v>-6.1796572202659252</v>
      </c>
      <c r="DI27" s="32">
        <f>IFERROR(LN('2a) female mx'!T27),"")</f>
        <v>-6.0876534145096963</v>
      </c>
      <c r="DJ27" s="32">
        <f>IFERROR(LN('2a) female mx'!U27),"")</f>
        <v>-6.2465296063899594</v>
      </c>
      <c r="DK27" s="32">
        <f>IFERROR(LN('2a) female mx'!V27),"")</f>
        <v>-6.4267938181472859</v>
      </c>
      <c r="DL27" s="32">
        <f>IFERROR(LN('2a) female mx'!W27),"")</f>
        <v>-6.4801786213258925</v>
      </c>
      <c r="DM27" s="32">
        <f>IFERROR(LN('2a) female mx'!X27),"")</f>
        <v>-6.4417650617234381</v>
      </c>
      <c r="DN27" s="32">
        <f>IFERROR(LN('2a) female mx'!Y27),"")</f>
        <v>-6.3949234246715232</v>
      </c>
      <c r="DO27" s="32">
        <f>IFERROR(LN('2a) female mx'!Z27),"")</f>
        <v>-6.6915894453187903</v>
      </c>
      <c r="DP27" s="32">
        <f>IFERROR(LN('2a) female mx'!AA27),"")</f>
        <v>-6.6018355555700374</v>
      </c>
      <c r="DQ27" s="32">
        <f>IFERROR(LN('2a) female mx'!AB27),"")</f>
        <v>-6.7396874062731991</v>
      </c>
      <c r="DR27" s="32">
        <f>IFERROR(LN('2a) female mx'!AC27),"")</f>
        <v>-6.7526353796133272</v>
      </c>
      <c r="DS27" s="32">
        <f>IFERROR(LN('2a) female mx'!AD27),"")</f>
        <v>-6.8574776229063472</v>
      </c>
      <c r="DT27" s="32">
        <f>IFERROR(LN('2a) female mx'!AE27),"")</f>
        <v>-6.9502211390061275</v>
      </c>
      <c r="DU27" s="32">
        <f>IFERROR(LN('2a) female mx'!AF27),"")</f>
        <v>-7.1948017328045228</v>
      </c>
      <c r="DV27" s="32">
        <f>IFERROR(LN('2a) female mx'!AG27),"")</f>
        <v>-6.8795168672674887</v>
      </c>
      <c r="DW27" s="32">
        <f>IFERROR(LN('2a) female mx'!AH27),"")</f>
        <v>-7.2853507634435655</v>
      </c>
      <c r="DX27" s="32">
        <f>IFERROR(LN('2a) female mx'!AI27),"")</f>
        <v>-7.174279278909732</v>
      </c>
      <c r="DY27" s="32">
        <f>IFERROR(LN('2a) female mx'!AJ27),"")</f>
        <v>-7.4893499736363349</v>
      </c>
      <c r="DZ27" s="32">
        <f>IFERROR(LN('2a) female mx'!AK27),"")</f>
        <v>-7.2740709151803973</v>
      </c>
      <c r="EA27" s="32">
        <f>IFERROR(LN('2a) female mx'!AL27),"")</f>
        <v>-7.202743926616356</v>
      </c>
      <c r="EB27" s="32">
        <f>IFERROR(LN('2a) female mx'!AM27),"")</f>
        <v>-7.2919657971153873</v>
      </c>
      <c r="EC27" s="32">
        <f>IFERROR(LN('2a) female mx'!AN27),"")</f>
        <v>-7.5109519476268316</v>
      </c>
      <c r="ED27" s="32">
        <f>IFERROR(LN('2a) female mx'!AO27),"")</f>
        <v>-7.5697729243451617</v>
      </c>
      <c r="EE27" s="32">
        <f>IFERROR(LN('2a) female mx'!AP27),"")</f>
        <v>-7.2934195779742872</v>
      </c>
      <c r="EF27" s="32">
        <f>IFERROR(LN('2a) female mx'!AQ27),"")</f>
        <v>-7.5511404998028455</v>
      </c>
      <c r="EG27" s="32">
        <f>IFERROR(LN('2a) female mx'!AR27),"")</f>
        <v>-7.2939654885512137</v>
      </c>
      <c r="EH27" s="32">
        <f>IFERROR(LN('2a) female mx'!AS27),"")</f>
        <v>-7.476045027429512</v>
      </c>
      <c r="EI27" s="32">
        <f>IFERROR(LN('2a) female mx'!AT27),"")</f>
        <v>-7.3412420759742769</v>
      </c>
      <c r="EJ27" s="32">
        <f>IFERROR(LN('2a) female mx'!AU27),"")</f>
        <v>-7.49607678025765</v>
      </c>
      <c r="EK27" s="32">
        <f>IFERROR(LN('2a) female mx'!AV27),"")</f>
        <v>-7.5154010911435591</v>
      </c>
      <c r="EL27" s="32">
        <f>IFERROR(LN('2a) female mx'!AW27),"")</f>
        <v>-7.5143832427253656</v>
      </c>
      <c r="EM27" s="32">
        <f>IFERROR(LN('2a) female mx'!AX27),"")</f>
        <v>-7.4777225002937948</v>
      </c>
      <c r="EN27" s="32">
        <f>IFERROR(LN('2a) female mx'!AY27),"")</f>
        <v>-7.4777430653178314</v>
      </c>
      <c r="EO27" s="32">
        <f>IFERROR(LN('2a) female mx'!AZ27),"")</f>
        <v>-7.250681797123673</v>
      </c>
      <c r="EP27" s="32">
        <f>IFERROR(LN('2a) female mx'!BA27),"")</f>
        <v>-7.2977375071455306</v>
      </c>
      <c r="EQ27" s="32">
        <f>IFERROR(LN('2a) female mx'!BB27),"")</f>
        <v>-7.5567302924618911</v>
      </c>
      <c r="ER27" s="32">
        <f>IFERROR(LN('2a) female mx'!BC27),"")</f>
        <v>-7.5190117403151344</v>
      </c>
      <c r="ES27" s="32">
        <f>IFERROR(LN('2a) female mx'!BD27),"")</f>
        <v>-7.6620077842167049</v>
      </c>
      <c r="ET27" s="32">
        <f>IFERROR(LN('2a) female mx'!BE27),"")</f>
        <v>-7.4309727709359263</v>
      </c>
      <c r="EU27" s="32">
        <f>IFERROR(LN('2a) female mx'!BF27),"")</f>
        <v>-7.3816294816552821</v>
      </c>
      <c r="EV27" s="32">
        <f>IFERROR(LN('2a) female mx'!BG27),"")</f>
        <v>-7.5605246065724439</v>
      </c>
      <c r="EW27" s="32">
        <f>IFERROR(LN('2a) female mx'!BH27),"")</f>
        <v>-7.4166485284403416</v>
      </c>
      <c r="EX27" s="32">
        <f>IFERROR(LN('2a) female mx'!BI27),"")</f>
        <v>-7.4176160306290395</v>
      </c>
      <c r="EY27" s="32">
        <f>IFERROR(LN('2a) female mx'!BJ27),"")</f>
        <v>-7.7579672565493176</v>
      </c>
      <c r="EZ27" s="32">
        <f>IFERROR(LN('2a) female mx'!BK27),"")</f>
        <v>-7.4707124171596675</v>
      </c>
      <c r="FA27" s="32">
        <f>IFERROR(LN('2a) female mx'!BL27),"")</f>
        <v>-7.5647824245101933</v>
      </c>
      <c r="FB27" s="32">
        <f>IFERROR(LN('2a) female mx'!BM27),"")</f>
        <v>-7.6049910287159701</v>
      </c>
      <c r="FC27" s="32">
        <f>IFERROR(LN('2a) female mx'!BN27),"")</f>
        <v>-7.4019330937752379</v>
      </c>
      <c r="FD27" s="32">
        <f>IFERROR(LN('2a) female mx'!BO27),"")</f>
        <v>-7.7364746462360445</v>
      </c>
      <c r="FE27" s="32">
        <f>IFERROR(LN('2a) female mx'!BP27),"")</f>
        <v>-7.605874770964558</v>
      </c>
      <c r="FF27" s="32">
        <f>IFERROR(LN('2a) female mx'!BQ27),"")</f>
        <v>-7.5666205109810685</v>
      </c>
      <c r="FG27" s="32">
        <f>IFERROR(LN('2a) female mx'!BR27),"")</f>
        <v>-7.8092368952025843</v>
      </c>
      <c r="FH27" s="32">
        <f>IFERROR(LN('2a) female mx'!BS27),"")</f>
        <v>-8.0024863079231903</v>
      </c>
      <c r="FI27" s="32">
        <f>IFERROR(LN('2a) female mx'!BT27),"")</f>
        <v>-7.6939525114228182</v>
      </c>
      <c r="FJ27" s="32">
        <f>IFERROR(LN('2a) female mx'!BU27),"")</f>
        <v>-7.6292874339586545</v>
      </c>
      <c r="FK27" s="32">
        <f>IFERROR(LN('2a) female mx'!BV27),"")</f>
        <v>-7.9461574432512201</v>
      </c>
      <c r="FL27" s="32">
        <f>IFERROR(LN('2a) female mx'!BW27),"")</f>
        <v>-7.8381259094137787</v>
      </c>
      <c r="FM27" s="32">
        <f>IFERROR(LN('2a) female mx'!BX27),"")</f>
        <v>-7.7878424002049869</v>
      </c>
      <c r="FN27" s="32">
        <f>IFERROR(LN('2a) female mx'!BY27),"")</f>
        <v>-7.9757971754927359</v>
      </c>
      <c r="FO27" s="32">
        <f>IFERROR(LN('2a) female mx'!BZ27),"")</f>
        <v>-8.0052305578631717</v>
      </c>
      <c r="FP27" s="32">
        <f>IFERROR(LN('2a) female mx'!CA27),"")</f>
        <v>-8.0365228747952582</v>
      </c>
      <c r="FQ27" s="32">
        <f>IFERROR(LN('2a) female mx'!CB27),"")</f>
        <v>-7.589902177683217</v>
      </c>
      <c r="FR27" s="32">
        <f>IFERROR(LN('2a) female mx'!CC27),"")</f>
        <v>-7.6314417679852902</v>
      </c>
      <c r="FS27" s="32">
        <f>IFERROR(LN('2a) female mx'!CD27),"")</f>
        <v>-8.0073721134301934</v>
      </c>
      <c r="FT27" s="32">
        <f>IFERROR(LN('2a) female mx'!CE27),"")</f>
        <v>-8.6703029935837943</v>
      </c>
      <c r="FU27" s="32">
        <f>IFERROR(LN('2a) female mx'!CF27),"")</f>
        <v>-8.1365232978676509</v>
      </c>
      <c r="FV27" s="32">
        <f>IFERROR(LN('2a) female mx'!CG27),"")</f>
        <v>-8.0699933740032765</v>
      </c>
      <c r="FW27" s="32">
        <f>IFERROR(LN('2a) female mx'!CH27),"")</f>
        <v>-8.2082748719338152</v>
      </c>
      <c r="FX27" s="32">
        <f>IFERROR(LN('2a) female mx'!CI27),"")</f>
        <v>-7.8666920250512922</v>
      </c>
      <c r="FY27" s="32">
        <f>IFERROR(LN('2a) female mx'!CJ27),"")</f>
        <v>-7.9784521202435164</v>
      </c>
      <c r="FZ27" s="32">
        <f>IFERROR(LN('2a) female mx'!CK27),"")</f>
        <v>-8.0714553330868402</v>
      </c>
      <c r="GA27" s="32">
        <f>IFERROR(LN('2a) female mx'!CL27),"")</f>
        <v>-8.0397620463417052</v>
      </c>
      <c r="GB27" s="32">
        <f>IFERROR(LN('2a) female mx'!CM27),"")</f>
        <v>-8.0091968946604073</v>
      </c>
      <c r="GC27" s="32">
        <f>IFERROR(LN('2a) female mx'!CN27),"")</f>
        <v>-8.2096761948504433</v>
      </c>
      <c r="GD27" s="12" t="str">
        <f>IFERROR(LN('2a) female mx'!CO27),"")</f>
        <v/>
      </c>
    </row>
    <row r="28" spans="1:186" x14ac:dyDescent="0.25">
      <c r="A28" s="31">
        <f>'2a) male mx'!A28</f>
        <v>25</v>
      </c>
      <c r="B28" s="32">
        <f>LN('2a) male mx'!B28)</f>
        <v>-5.6997465635346289</v>
      </c>
      <c r="C28" s="32">
        <f>LN('2a) male mx'!C28)</f>
        <v>-5.765384169421826</v>
      </c>
      <c r="D28" s="32">
        <f>LN('2a) male mx'!D28)</f>
        <v>-5.7976565179352297</v>
      </c>
      <c r="E28" s="32">
        <f>LN('2a) male mx'!E28)</f>
        <v>-5.8422420632269931</v>
      </c>
      <c r="F28" s="32">
        <f>LN('2a) male mx'!F28)</f>
        <v>-5.7494155722728664</v>
      </c>
      <c r="G28" s="32">
        <f>LN('2a) male mx'!G28)</f>
        <v>-5.6508012823198985</v>
      </c>
      <c r="H28" s="32">
        <f>LN('2a) male mx'!H28)</f>
        <v>-5.9164625102391168</v>
      </c>
      <c r="I28" s="32">
        <f>LN('2a) male mx'!I28)</f>
        <v>-5.7655135839691649</v>
      </c>
      <c r="J28" s="32">
        <f>LN('2a) male mx'!J28)</f>
        <v>-5.7633061944687416</v>
      </c>
      <c r="K28" s="32">
        <f>LN('2a) male mx'!K28)</f>
        <v>-6.0098624449180109</v>
      </c>
      <c r="L28" s="32">
        <f>LN('2a) male mx'!L28)</f>
        <v>-5.9885473004841074</v>
      </c>
      <c r="M28" s="32">
        <f>LN('2a) male mx'!M28)</f>
        <v>-6.1165320972578474</v>
      </c>
      <c r="N28" s="32">
        <f>LN('2a) male mx'!N28)</f>
        <v>-6.0290099465721063</v>
      </c>
      <c r="O28" s="32">
        <f>LN('2a) male mx'!O28)</f>
        <v>-5.8594384134527706</v>
      </c>
      <c r="P28" s="32">
        <f>LN('2a) male mx'!P28)</f>
        <v>-6.0540039322195618</v>
      </c>
      <c r="Q28" s="32">
        <f>LN('2a) male mx'!Q28)</f>
        <v>-5.8369681635926955</v>
      </c>
      <c r="R28" s="32">
        <f>LN('2a) male mx'!R28)</f>
        <v>-6.0721334323178118</v>
      </c>
      <c r="S28" s="32">
        <f>LN('2a) male mx'!S28)</f>
        <v>-6.0801971982651617</v>
      </c>
      <c r="T28" s="32">
        <f>LN('2a) male mx'!T28)</f>
        <v>-5.8894493994790054</v>
      </c>
      <c r="U28" s="32">
        <f>LN('2a) male mx'!U28)</f>
        <v>-6.2226804019108499</v>
      </c>
      <c r="V28" s="32">
        <f>LN('2a) male mx'!V28)</f>
        <v>-6.2737213187286507</v>
      </c>
      <c r="W28" s="32">
        <f>LN('2a) male mx'!W28)</f>
        <v>-6.6627887916910664</v>
      </c>
      <c r="X28" s="32">
        <f>LN('2a) male mx'!X28)</f>
        <v>-6.5850578118456999</v>
      </c>
      <c r="Y28" s="32">
        <f>LN('2a) male mx'!Y28)</f>
        <v>-6.6972864971156909</v>
      </c>
      <c r="Z28" s="32">
        <f>LN('2a) male mx'!Z28)</f>
        <v>-6.8723791247949739</v>
      </c>
      <c r="AA28" s="32">
        <f>LN('2a) male mx'!AA28)</f>
        <v>-6.3332047253794883</v>
      </c>
      <c r="AB28" s="32">
        <f>LN('2a) male mx'!AB28)</f>
        <v>-6.4369193034323047</v>
      </c>
      <c r="AC28" s="32">
        <f>LN('2a) male mx'!AC28)</f>
        <v>-6.3490643680941004</v>
      </c>
      <c r="AD28" s="32">
        <f>LN('2a) male mx'!AD28)</f>
        <v>-6.5189828042199336</v>
      </c>
      <c r="AE28" s="32">
        <f>LN('2a) male mx'!AE28)</f>
        <v>-6.4274141913274514</v>
      </c>
      <c r="AF28" s="32">
        <f>LN('2a) male mx'!AF28)</f>
        <v>-6.1355169083555108</v>
      </c>
      <c r="AG28" s="32">
        <f>LN('2a) male mx'!AG28)</f>
        <v>-6.2824048002379129</v>
      </c>
      <c r="AH28" s="32">
        <f>LN('2a) male mx'!AH28)</f>
        <v>-6.4645194264159906</v>
      </c>
      <c r="AI28" s="32">
        <f>LN('2a) male mx'!AI28)</f>
        <v>-6.4200478054664858</v>
      </c>
      <c r="AJ28" s="32">
        <f>LN('2a) male mx'!AJ28)</f>
        <v>-6.376858979575859</v>
      </c>
      <c r="AK28" s="32">
        <f>LN('2a) male mx'!AK28)</f>
        <v>-6.3921751840263861</v>
      </c>
      <c r="AL28" s="32">
        <f>LN('2a) male mx'!AL28)</f>
        <v>-6.4424610727764069</v>
      </c>
      <c r="AM28" s="32">
        <f>LN('2a) male mx'!AM28)</f>
        <v>-6.4318098491433879</v>
      </c>
      <c r="AN28" s="32">
        <f>LN('2a) male mx'!AN28)</f>
        <v>-6.5198318407698457</v>
      </c>
      <c r="AO28" s="32">
        <f>LN('2a) male mx'!AO28)</f>
        <v>-6.6449336518757818</v>
      </c>
      <c r="AP28" s="32">
        <f>LN('2a) male mx'!AP28)</f>
        <v>-6.6136777994414961</v>
      </c>
      <c r="AQ28" s="32">
        <f>LN('2a) male mx'!AQ28)</f>
        <v>-6.7472301588441592</v>
      </c>
      <c r="AR28" s="32">
        <f>LN('2a) male mx'!AR28)</f>
        <v>-6.3981500841938415</v>
      </c>
      <c r="AS28" s="32">
        <f>LN('2a) male mx'!AS28)</f>
        <v>-6.6149978486635739</v>
      </c>
      <c r="AT28" s="32">
        <f>LN('2a) male mx'!AT28)</f>
        <v>-6.4299079814275206</v>
      </c>
      <c r="AU28" s="32">
        <f>LN('2a) male mx'!AU28)</f>
        <v>-6.4768938668733149</v>
      </c>
      <c r="AV28" s="32">
        <f>LN('2a) male mx'!AV28)</f>
        <v>-6.5481092939603025</v>
      </c>
      <c r="AW28" s="32">
        <f>LN('2a) male mx'!AW28)</f>
        <v>-6.4904357007114495</v>
      </c>
      <c r="AX28" s="32">
        <f>LN('2a) male mx'!AX28)</f>
        <v>-6.5621144725196388</v>
      </c>
      <c r="AY28" s="32">
        <f>LN('2a) male mx'!AY28)</f>
        <v>-6.4544960105280147</v>
      </c>
      <c r="AZ28" s="32">
        <f>LN('2a) male mx'!AZ28)</f>
        <v>-6.5392927066262301</v>
      </c>
      <c r="BA28" s="32">
        <f>LN('2a) male mx'!BA28)</f>
        <v>-6.7160101491254904</v>
      </c>
      <c r="BB28" s="32">
        <f>LN('2a) male mx'!BB28)</f>
        <v>-6.5870176918487529</v>
      </c>
      <c r="BC28" s="32">
        <f>LN('2a) male mx'!BC28)</f>
        <v>-6.5568514651165337</v>
      </c>
      <c r="BD28" s="32">
        <f>LN('2a) male mx'!BD28)</f>
        <v>-6.404193565419086</v>
      </c>
      <c r="BE28" s="32">
        <f>LN('2a) male mx'!BE28)</f>
        <v>-6.638017068279761</v>
      </c>
      <c r="BF28" s="32">
        <f>LN('2a) male mx'!BF28)</f>
        <v>-6.6311870711248098</v>
      </c>
      <c r="BG28" s="32">
        <f>LN('2a) male mx'!BG28)</f>
        <v>-6.5707947750296807</v>
      </c>
      <c r="BH28" s="32">
        <f>LN('2a) male mx'!BH28)</f>
        <v>-6.468081675544183</v>
      </c>
      <c r="BI28" s="32">
        <f>LN('2a) male mx'!BI28)</f>
        <v>-6.6132706342316538</v>
      </c>
      <c r="BJ28" s="32">
        <f>LN('2a) male mx'!BJ28)</f>
        <v>-6.4435219822860912</v>
      </c>
      <c r="BK28" s="32">
        <f>LN('2a) male mx'!BK28)</f>
        <v>-6.6287128603396592</v>
      </c>
      <c r="BL28" s="32">
        <f>LN('2a) male mx'!BL28)</f>
        <v>-6.6237202945822364</v>
      </c>
      <c r="BM28" s="32">
        <f>LN('2a) male mx'!BM28)</f>
        <v>-6.6161166718106506</v>
      </c>
      <c r="BN28" s="32">
        <f>LN('2a) male mx'!BN28)</f>
        <v>-6.5125911003262758</v>
      </c>
      <c r="BO28" s="32">
        <f>LN('2a) male mx'!BO28)</f>
        <v>-6.6248216049439694</v>
      </c>
      <c r="BP28" s="32">
        <f>LN('2a) male mx'!BP28)</f>
        <v>-6.6174749622202418</v>
      </c>
      <c r="BQ28" s="32">
        <f>LN('2a) male mx'!BQ28)</f>
        <v>-6.3379672896518651</v>
      </c>
      <c r="BR28" s="32">
        <f>LN('2a) male mx'!BR28)</f>
        <v>-6.6579032095046271</v>
      </c>
      <c r="BS28" s="32">
        <f>LN('2a) male mx'!BS28)</f>
        <v>-6.7347454059950724</v>
      </c>
      <c r="BT28" s="32">
        <f>LN('2a) male mx'!BT28)</f>
        <v>-6.7722627809734126</v>
      </c>
      <c r="BU28" s="32">
        <f>LN('2a) male mx'!BU28)</f>
        <v>-6.7286235012244191</v>
      </c>
      <c r="BV28" s="32">
        <f>LN('2a) male mx'!BV28)</f>
        <v>-6.8871647413661279</v>
      </c>
      <c r="BW28" s="32">
        <f>LN('2a) male mx'!BW28)</f>
        <v>-6.8011452572265902</v>
      </c>
      <c r="BX28" s="32">
        <f>LN('2a) male mx'!BX28)</f>
        <v>-6.6483162593700014</v>
      </c>
      <c r="BY28" s="32">
        <f>LN('2a) male mx'!BY28)</f>
        <v>-6.6881403308842442</v>
      </c>
      <c r="BZ28" s="32">
        <f>LN('2a) male mx'!BZ28)</f>
        <v>-6.6886506912097037</v>
      </c>
      <c r="CA28" s="32">
        <f>LN('2a) male mx'!CA28)</f>
        <v>-6.5162287824040561</v>
      </c>
      <c r="CB28" s="32">
        <f>LN('2a) male mx'!CB28)</f>
        <v>-6.7565957352787436</v>
      </c>
      <c r="CC28" s="32">
        <f>LN('2a) male mx'!CC28)</f>
        <v>-6.4772423213533736</v>
      </c>
      <c r="CD28" s="32">
        <f>LN('2a) male mx'!CD28)</f>
        <v>-6.8039989804667922</v>
      </c>
      <c r="CE28" s="32">
        <f>LN('2a) male mx'!CE28)</f>
        <v>-6.8717013110999066</v>
      </c>
      <c r="CF28" s="32">
        <f>LN('2a) male mx'!CF28)</f>
        <v>-6.9862363283413966</v>
      </c>
      <c r="CG28" s="32">
        <f>LN('2a) male mx'!CG28)</f>
        <v>-7.0093734073778036</v>
      </c>
      <c r="CH28" s="32">
        <f>LN('2a) male mx'!CH28)</f>
        <v>-7.0095357985887361</v>
      </c>
      <c r="CI28" s="32">
        <f>LN('2a) male mx'!CI28)</f>
        <v>-7.3396188609448325</v>
      </c>
      <c r="CJ28" s="32">
        <f>LN('2a) male mx'!CJ28)</f>
        <v>-7.0805587909919083</v>
      </c>
      <c r="CK28" s="32">
        <f>LN('2a) male mx'!CK28)</f>
        <v>-7.1690967533716563</v>
      </c>
      <c r="CL28" s="32">
        <f>LN('2a) male mx'!CL28)</f>
        <v>-7.1693804039565618</v>
      </c>
      <c r="CM28" s="32">
        <f>LN('2a) male mx'!CM28)</f>
        <v>-7.3259746026257844</v>
      </c>
      <c r="CN28" s="32">
        <f>LN('2a) male mx'!CN28)</f>
        <v>-7.1838960055873589</v>
      </c>
      <c r="CP28" s="31">
        <f t="shared" si="2"/>
        <v>25</v>
      </c>
      <c r="CQ28" s="32">
        <f>IFERROR(LN('2a) female mx'!B28),"")</f>
        <v>-5.6476997068037278</v>
      </c>
      <c r="CR28" s="32">
        <f>IFERROR(LN('2a) female mx'!C28),"")</f>
        <v>-5.817968245207175</v>
      </c>
      <c r="CS28" s="32">
        <f>IFERROR(LN('2a) female mx'!D28),"")</f>
        <v>-5.709307722861201</v>
      </c>
      <c r="CT28" s="32">
        <f>IFERROR(LN('2a) female mx'!E28),"")</f>
        <v>-5.7755341271330654</v>
      </c>
      <c r="CU28" s="32">
        <f>IFERROR(LN('2a) female mx'!F28),"")</f>
        <v>-5.7252619936213422</v>
      </c>
      <c r="CV28" s="32">
        <f>IFERROR(LN('2a) female mx'!G28),"")</f>
        <v>-5.6474995763895386</v>
      </c>
      <c r="CW28" s="32">
        <f>IFERROR(LN('2a) female mx'!H28),"")</f>
        <v>-5.7776134840694562</v>
      </c>
      <c r="CX28" s="32">
        <f>IFERROR(LN('2a) female mx'!I28),"")</f>
        <v>-5.7983653393039187</v>
      </c>
      <c r="CY28" s="32">
        <f>IFERROR(LN('2a) female mx'!J28),"")</f>
        <v>-5.7635894248089565</v>
      </c>
      <c r="CZ28" s="32">
        <f>IFERROR(LN('2a) female mx'!K28),"")</f>
        <v>-5.9126874855348364</v>
      </c>
      <c r="DA28" s="32">
        <f>IFERROR(LN('2a) female mx'!L28),"")</f>
        <v>-5.924152953788175</v>
      </c>
      <c r="DB28" s="32">
        <f>IFERROR(LN('2a) female mx'!M28),"")</f>
        <v>-6.0219980821874692</v>
      </c>
      <c r="DC28" s="32">
        <f>IFERROR(LN('2a) female mx'!N28),"")</f>
        <v>-6.1316752315261756</v>
      </c>
      <c r="DD28" s="32">
        <f>IFERROR(LN('2a) female mx'!O28),"")</f>
        <v>-5.8870567365239168</v>
      </c>
      <c r="DE28" s="32">
        <f>IFERROR(LN('2a) female mx'!P28),"")</f>
        <v>-6.0408281399093786</v>
      </c>
      <c r="DF28" s="32">
        <f>IFERROR(LN('2a) female mx'!Q28),"")</f>
        <v>-6.158970699198516</v>
      </c>
      <c r="DG28" s="32">
        <f>IFERROR(LN('2a) female mx'!R28),"")</f>
        <v>-6.0588593681987533</v>
      </c>
      <c r="DH28" s="32">
        <f>IFERROR(LN('2a) female mx'!S28),"")</f>
        <v>-6.2529635899360994</v>
      </c>
      <c r="DI28" s="32">
        <f>IFERROR(LN('2a) female mx'!T28),"")</f>
        <v>-6.2491812763583061</v>
      </c>
      <c r="DJ28" s="32">
        <f>IFERROR(LN('2a) female mx'!U28),"")</f>
        <v>-6.4393128465416112</v>
      </c>
      <c r="DK28" s="32">
        <f>IFERROR(LN('2a) female mx'!V28),"")</f>
        <v>-6.1743658327339164</v>
      </c>
      <c r="DL28" s="32">
        <f>IFERROR(LN('2a) female mx'!W28),"")</f>
        <v>-6.3915627148193739</v>
      </c>
      <c r="DM28" s="32">
        <f>IFERROR(LN('2a) female mx'!X28),"")</f>
        <v>-6.1968728063993064</v>
      </c>
      <c r="DN28" s="32">
        <f>IFERROR(LN('2a) female mx'!Y28),"")</f>
        <v>-6.5433086166846444</v>
      </c>
      <c r="DO28" s="32">
        <f>IFERROR(LN('2a) female mx'!Z28),"")</f>
        <v>-6.5050785332968415</v>
      </c>
      <c r="DP28" s="32">
        <f>IFERROR(LN('2a) female mx'!AA28),"")</f>
        <v>-6.4495431888153574</v>
      </c>
      <c r="DQ28" s="32">
        <f>IFERROR(LN('2a) female mx'!AB28),"")</f>
        <v>-6.5099124557622137</v>
      </c>
      <c r="DR28" s="32">
        <f>IFERROR(LN('2a) female mx'!AC28),"")</f>
        <v>-6.6257003888200687</v>
      </c>
      <c r="DS28" s="32">
        <f>IFERROR(LN('2a) female mx'!AD28),"")</f>
        <v>-7.1149570480293338</v>
      </c>
      <c r="DT28" s="32">
        <f>IFERROR(LN('2a) female mx'!AE28),"")</f>
        <v>-7.0766590289772404</v>
      </c>
      <c r="DU28" s="32">
        <f>IFERROR(LN('2a) female mx'!AF28),"")</f>
        <v>-6.9932968263011785</v>
      </c>
      <c r="DV28" s="32">
        <f>IFERROR(LN('2a) female mx'!AG28),"")</f>
        <v>-6.9092749570196501</v>
      </c>
      <c r="DW28" s="32">
        <f>IFERROR(LN('2a) female mx'!AH28),"")</f>
        <v>-7.0553908053099423</v>
      </c>
      <c r="DX28" s="32">
        <f>IFERROR(LN('2a) female mx'!AI28),"")</f>
        <v>-7.0231685839788272</v>
      </c>
      <c r="DY28" s="32">
        <f>IFERROR(LN('2a) female mx'!AJ28),"")</f>
        <v>-7.4524128091414896</v>
      </c>
      <c r="DZ28" s="32">
        <f>IFERROR(LN('2a) female mx'!AK28),"")</f>
        <v>-7.2733773908067896</v>
      </c>
      <c r="EA28" s="32">
        <f>IFERROR(LN('2a) female mx'!AL28),"")</f>
        <v>-6.9899408921043564</v>
      </c>
      <c r="EB28" s="32">
        <f>IFERROR(LN('2a) female mx'!AM28),"")</f>
        <v>-7.4034380121657319</v>
      </c>
      <c r="EC28" s="32">
        <f>IFERROR(LN('2a) female mx'!AN28),"")</f>
        <v>-7.4917074410722329</v>
      </c>
      <c r="ED28" s="32">
        <f>IFERROR(LN('2a) female mx'!AO28),"")</f>
        <v>-7.5692569817065367</v>
      </c>
      <c r="EE28" s="32">
        <f>IFERROR(LN('2a) female mx'!AP28),"")</f>
        <v>-7.1918985630552736</v>
      </c>
      <c r="EF28" s="32">
        <f>IFERROR(LN('2a) female mx'!AQ28),"")</f>
        <v>-7.4750866794243409</v>
      </c>
      <c r="EG28" s="32">
        <f>IFERROR(LN('2a) female mx'!AR28),"")</f>
        <v>-7.2782426002795457</v>
      </c>
      <c r="EH28" s="32">
        <f>IFERROR(LN('2a) female mx'!AS28),"")</f>
        <v>-7.5125299508008734</v>
      </c>
      <c r="EI28" s="32">
        <f>IFERROR(LN('2a) female mx'!AT28),"")</f>
        <v>-7.2351970676505939</v>
      </c>
      <c r="EJ28" s="32">
        <f>IFERROR(LN('2a) female mx'!AU28),"")</f>
        <v>-7.592710836357595</v>
      </c>
      <c r="EK28" s="32">
        <f>IFERROR(LN('2a) female mx'!AV28),"")</f>
        <v>-7.3262085906811203</v>
      </c>
      <c r="EL28" s="32">
        <f>IFERROR(LN('2a) female mx'!AW28),"")</f>
        <v>-7.495140628800228</v>
      </c>
      <c r="EM28" s="32">
        <f>IFERROR(LN('2a) female mx'!AX28),"")</f>
        <v>-7.4591331466032287</v>
      </c>
      <c r="EN28" s="32">
        <f>IFERROR(LN('2a) female mx'!AY28),"")</f>
        <v>-7.264935977358471</v>
      </c>
      <c r="EO28" s="32">
        <f>IFERROR(LN('2a) female mx'!AZ28),"")</f>
        <v>-7.5138687838475775</v>
      </c>
      <c r="EP28" s="32">
        <f>IFERROR(LN('2a) female mx'!BA28),"")</f>
        <v>-7.5747740667123882</v>
      </c>
      <c r="EQ28" s="32">
        <f>IFERROR(LN('2a) female mx'!BB28),"")</f>
        <v>-7.556207574727809</v>
      </c>
      <c r="ER28" s="32">
        <f>IFERROR(LN('2a) female mx'!BC28),"")</f>
        <v>-7.4997716690987488</v>
      </c>
      <c r="ES28" s="32">
        <f>IFERROR(LN('2a) female mx'!BD28),"")</f>
        <v>-7.5781352421881092</v>
      </c>
      <c r="ET28" s="32">
        <f>IFERROR(LN('2a) female mx'!BE28),"")</f>
        <v>-7.6407316209410707</v>
      </c>
      <c r="EU28" s="32">
        <f>IFERROR(LN('2a) female mx'!BF28),"")</f>
        <v>-7.8031083396414118</v>
      </c>
      <c r="EV28" s="32">
        <f>IFERROR(LN('2a) female mx'!BG28),"")</f>
        <v>-7.707675613320319</v>
      </c>
      <c r="EW28" s="32">
        <f>IFERROR(LN('2a) female mx'!BH28),"")</f>
        <v>-7.5816075033591135</v>
      </c>
      <c r="EX28" s="32">
        <f>IFERROR(LN('2a) female mx'!BI28),"")</f>
        <v>-7.9111509019918564</v>
      </c>
      <c r="EY28" s="32">
        <f>IFERROR(LN('2a) female mx'!BJ28),"")</f>
        <v>-7.5831457379528233</v>
      </c>
      <c r="EZ28" s="32">
        <f>IFERROR(LN('2a) female mx'!BK28),"")</f>
        <v>-7.5442710561290074</v>
      </c>
      <c r="FA28" s="32">
        <f>IFERROR(LN('2a) female mx'!BL28),"")</f>
        <v>-7.7584656773793856</v>
      </c>
      <c r="FB28" s="32">
        <f>IFERROR(LN('2a) female mx'!BM28),"")</f>
        <v>-7.7827818454221536</v>
      </c>
      <c r="FC28" s="32">
        <f>IFERROR(LN('2a) female mx'!BN28),"")</f>
        <v>-7.6455859251474356</v>
      </c>
      <c r="FD28" s="32">
        <f>IFERROR(LN('2a) female mx'!BO28),"")</f>
        <v>-7.6470701403870898</v>
      </c>
      <c r="FE28" s="32">
        <f>IFERROR(LN('2a) female mx'!BP28),"")</f>
        <v>-7.7360277846693668</v>
      </c>
      <c r="FF28" s="32">
        <f>IFERROR(LN('2a) female mx'!BQ28),"")</f>
        <v>-7.7844072591175433</v>
      </c>
      <c r="FG28" s="32">
        <f>IFERROR(LN('2a) female mx'!BR28),"")</f>
        <v>-7.6690384422655677</v>
      </c>
      <c r="FH28" s="32">
        <f>IFERROR(LN('2a) female mx'!BS28),"")</f>
        <v>-7.7144137580444108</v>
      </c>
      <c r="FI28" s="32">
        <f>IFERROR(LN('2a) female mx'!BT28),"")</f>
        <v>-7.6500015931994367</v>
      </c>
      <c r="FJ28" s="32">
        <f>IFERROR(LN('2a) female mx'!BU28),"")</f>
        <v>-7.7864657075922592</v>
      </c>
      <c r="FK28" s="32">
        <f>IFERROR(LN('2a) female mx'!BV28),"")</f>
        <v>-8.0354306969044185</v>
      </c>
      <c r="FL28" s="32">
        <f>IFERROR(LN('2a) female mx'!BW28),"")</f>
        <v>-7.6511049996989966</v>
      </c>
      <c r="FM28" s="32">
        <f>IFERROR(LN('2a) female mx'!BX28),"")</f>
        <v>-7.812125239960598</v>
      </c>
      <c r="FN28" s="32">
        <f>IFERROR(LN('2a) female mx'!BY28),"")</f>
        <v>-7.7405683406806567</v>
      </c>
      <c r="FO28" s="32">
        <f>IFERROR(LN('2a) female mx'!BZ28),"")</f>
        <v>-7.9178702386957882</v>
      </c>
      <c r="FP28" s="32">
        <f>IFERROR(LN('2a) female mx'!CA28),"")</f>
        <v>-7.6517118602762366</v>
      </c>
      <c r="FQ28" s="32">
        <f>IFERROR(LN('2a) female mx'!CB28),"")</f>
        <v>-7.7878929778011461</v>
      </c>
      <c r="FR28" s="32">
        <f>IFERROR(LN('2a) female mx'!CC28),"")</f>
        <v>-7.6955103726128185</v>
      </c>
      <c r="FS28" s="32">
        <f>IFERROR(LN('2a) female mx'!CD28),"")</f>
        <v>-7.865935225168549</v>
      </c>
      <c r="FT28" s="32">
        <f>IFERROR(LN('2a) female mx'!CE28),"")</f>
        <v>-7.9197298582119382</v>
      </c>
      <c r="FU28" s="32">
        <f>IFERROR(LN('2a) female mx'!CF28),"")</f>
        <v>-8.0377753875598845</v>
      </c>
      <c r="FV28" s="32">
        <f>IFERROR(LN('2a) female mx'!CG28),"")</f>
        <v>-7.9201235729152017</v>
      </c>
      <c r="FW28" s="32">
        <f>IFERROR(LN('2a) female mx'!CH28),"")</f>
        <v>-8.2849735769654416</v>
      </c>
      <c r="FX28" s="32">
        <f>IFERROR(LN('2a) female mx'!CI28),"")</f>
        <v>-8.0074124760886853</v>
      </c>
      <c r="FY28" s="32">
        <f>IFERROR(LN('2a) female mx'!CJ28),"")</f>
        <v>-8.2464136173473985</v>
      </c>
      <c r="FZ28" s="32">
        <f>IFERROR(LN('2a) female mx'!CK28),"")</f>
        <v>-7.9215860259613242</v>
      </c>
      <c r="GA28" s="32">
        <f>IFERROR(LN('2a) female mx'!CL28),"")</f>
        <v>-8.1039882075978511</v>
      </c>
      <c r="GB28" s="32">
        <f>IFERROR(LN('2a) female mx'!CM28),"")</f>
        <v>-8.1041897412697725</v>
      </c>
      <c r="GC28" s="32">
        <f>IFERROR(LN('2a) female mx'!CN28),"")</f>
        <v>-8.1730314663106451</v>
      </c>
      <c r="GD28" s="12" t="str">
        <f>IFERROR(LN('2a) female mx'!CO28),"")</f>
        <v/>
      </c>
    </row>
    <row r="29" spans="1:186" x14ac:dyDescent="0.25">
      <c r="A29" s="31">
        <f>'2a) male mx'!A29</f>
        <v>26</v>
      </c>
      <c r="B29" s="32">
        <f>LN('2a) male mx'!B29)</f>
        <v>-5.5908470453472541</v>
      </c>
      <c r="C29" s="32">
        <f>LN('2a) male mx'!C29)</f>
        <v>-5.5242911945621183</v>
      </c>
      <c r="D29" s="32">
        <f>LN('2a) male mx'!D29)</f>
        <v>-5.6703635651107565</v>
      </c>
      <c r="E29" s="32">
        <f>LN('2a) male mx'!E29)</f>
        <v>-5.789537880823354</v>
      </c>
      <c r="F29" s="32">
        <f>LN('2a) male mx'!F29)</f>
        <v>-5.7251384518874371</v>
      </c>
      <c r="G29" s="32">
        <f>LN('2a) male mx'!G29)</f>
        <v>-5.6834716915148533</v>
      </c>
      <c r="H29" s="32">
        <f>LN('2a) male mx'!H29)</f>
        <v>-5.8252283097347117</v>
      </c>
      <c r="I29" s="32">
        <f>LN('2a) male mx'!I29)</f>
        <v>-5.8181329932208206</v>
      </c>
      <c r="J29" s="32">
        <f>LN('2a) male mx'!J29)</f>
        <v>-5.8349353949618274</v>
      </c>
      <c r="K29" s="32">
        <f>LN('2a) male mx'!K29)</f>
        <v>-5.7803184836288928</v>
      </c>
      <c r="L29" s="32">
        <f>LN('2a) male mx'!L29)</f>
        <v>-5.9513570579062938</v>
      </c>
      <c r="M29" s="32">
        <f>LN('2a) male mx'!M29)</f>
        <v>-5.9831405246770295</v>
      </c>
      <c r="N29" s="32">
        <f>LN('2a) male mx'!N29)</f>
        <v>-6.0039972903086349</v>
      </c>
      <c r="O29" s="32">
        <f>LN('2a) male mx'!O29)</f>
        <v>-5.9504644740546233</v>
      </c>
      <c r="P29" s="32">
        <f>LN('2a) male mx'!P29)</f>
        <v>-6.1247607479356683</v>
      </c>
      <c r="Q29" s="32">
        <f>LN('2a) male mx'!Q29)</f>
        <v>-5.9896709040934271</v>
      </c>
      <c r="R29" s="32">
        <f>LN('2a) male mx'!R29)</f>
        <v>-5.961478837515144</v>
      </c>
      <c r="S29" s="32">
        <f>LN('2a) male mx'!S29)</f>
        <v>-6.0308947478443775</v>
      </c>
      <c r="T29" s="32">
        <f>LN('2a) male mx'!T29)</f>
        <v>-6.0364015655957282</v>
      </c>
      <c r="U29" s="32">
        <f>LN('2a) male mx'!U29)</f>
        <v>-6.0344932793025716</v>
      </c>
      <c r="V29" s="32">
        <f>LN('2a) male mx'!V29)</f>
        <v>-6.1565233184233126</v>
      </c>
      <c r="W29" s="32">
        <f>LN('2a) male mx'!W29)</f>
        <v>-6.3865294396302321</v>
      </c>
      <c r="X29" s="32">
        <f>LN('2a) male mx'!X29)</f>
        <v>-6.6829962931210876</v>
      </c>
      <c r="Y29" s="32">
        <f>LN('2a) male mx'!Y29)</f>
        <v>-6.7775928680332429</v>
      </c>
      <c r="Z29" s="32">
        <f>LN('2a) male mx'!Z29)</f>
        <v>-6.8713425784315953</v>
      </c>
      <c r="AA29" s="32">
        <f>LN('2a) male mx'!AA29)</f>
        <v>-6.5760730902037494</v>
      </c>
      <c r="AB29" s="32">
        <f>LN('2a) male mx'!AB29)</f>
        <v>-6.3521322761318624</v>
      </c>
      <c r="AC29" s="32">
        <f>LN('2a) male mx'!AC29)</f>
        <v>-6.456839068684328</v>
      </c>
      <c r="AD29" s="32">
        <f>LN('2a) male mx'!AD29)</f>
        <v>-6.3160172884529899</v>
      </c>
      <c r="AE29" s="32">
        <f>LN('2a) male mx'!AE29)</f>
        <v>-6.3934043403088738</v>
      </c>
      <c r="AF29" s="32">
        <f>LN('2a) male mx'!AF29)</f>
        <v>-6.334765822313436</v>
      </c>
      <c r="AG29" s="32">
        <f>LN('2a) male mx'!AG29)</f>
        <v>-6.214512349157526</v>
      </c>
      <c r="AH29" s="32">
        <f>LN('2a) male mx'!AH29)</f>
        <v>-6.4697917439472379</v>
      </c>
      <c r="AI29" s="32">
        <f>LN('2a) male mx'!AI29)</f>
        <v>-6.3927542838056661</v>
      </c>
      <c r="AJ29" s="32">
        <f>LN('2a) male mx'!AJ29)</f>
        <v>-6.4131680634605095</v>
      </c>
      <c r="AK29" s="32">
        <f>LN('2a) male mx'!AK29)</f>
        <v>-6.5250349322024297</v>
      </c>
      <c r="AL29" s="32">
        <f>LN('2a) male mx'!AL29)</f>
        <v>-6.2875311155471714</v>
      </c>
      <c r="AM29" s="32">
        <f>LN('2a) male mx'!AM29)</f>
        <v>-6.5703931728602667</v>
      </c>
      <c r="AN29" s="32">
        <f>LN('2a) male mx'!AN29)</f>
        <v>-6.5473654602391873</v>
      </c>
      <c r="AO29" s="32">
        <f>LN('2a) male mx'!AO29)</f>
        <v>-6.4268036265485158</v>
      </c>
      <c r="AP29" s="32">
        <f>LN('2a) male mx'!AP29)</f>
        <v>-6.4079672424301135</v>
      </c>
      <c r="AQ29" s="32">
        <f>LN('2a) male mx'!AQ29)</f>
        <v>-6.4739379363551182</v>
      </c>
      <c r="AR29" s="32">
        <f>LN('2a) male mx'!AR29)</f>
        <v>-6.5980058628527152</v>
      </c>
      <c r="AS29" s="32">
        <f>LN('2a) male mx'!AS29)</f>
        <v>-6.5981421619140352</v>
      </c>
      <c r="AT29" s="32">
        <f>LN('2a) male mx'!AT29)</f>
        <v>-6.4218163218852782</v>
      </c>
      <c r="AU29" s="32">
        <f>LN('2a) male mx'!AU29)</f>
        <v>-6.5458581726846656</v>
      </c>
      <c r="AV29" s="32">
        <f>LN('2a) male mx'!AV29)</f>
        <v>-6.6384054723289339</v>
      </c>
      <c r="AW29" s="32">
        <f>LN('2a) male mx'!AW29)</f>
        <v>-6.5753641768751079</v>
      </c>
      <c r="AX29" s="32">
        <f>LN('2a) male mx'!AX29)</f>
        <v>-6.7932932413936236</v>
      </c>
      <c r="AY29" s="32">
        <f>LN('2a) male mx'!AY29)</f>
        <v>-6.6194903595426915</v>
      </c>
      <c r="AZ29" s="32">
        <f>LN('2a) male mx'!AZ29)</f>
        <v>-6.5451241545843786</v>
      </c>
      <c r="BA29" s="32">
        <f>LN('2a) male mx'!BA29)</f>
        <v>-6.7770769553400205</v>
      </c>
      <c r="BB29" s="32">
        <f>LN('2a) male mx'!BB29)</f>
        <v>-6.593248424262053</v>
      </c>
      <c r="BC29" s="32">
        <f>LN('2a) male mx'!BC29)</f>
        <v>-6.6559686137793861</v>
      </c>
      <c r="BD29" s="32">
        <f>LN('2a) male mx'!BD29)</f>
        <v>-6.7094867292946176</v>
      </c>
      <c r="BE29" s="32">
        <f>LN('2a) male mx'!BE29)</f>
        <v>-6.7023454998413081</v>
      </c>
      <c r="BF29" s="32">
        <f>LN('2a) male mx'!BF29)</f>
        <v>-6.5395183773373029</v>
      </c>
      <c r="BG29" s="32">
        <f>LN('2a) male mx'!BG29)</f>
        <v>-6.6148866529696706</v>
      </c>
      <c r="BH29" s="32">
        <f>LN('2a) male mx'!BH29)</f>
        <v>-6.5645812234922039</v>
      </c>
      <c r="BI29" s="32">
        <f>LN('2a) male mx'!BI29)</f>
        <v>-6.5890971096743067</v>
      </c>
      <c r="BJ29" s="32">
        <f>LN('2a) male mx'!BJ29)</f>
        <v>-6.5091209545268676</v>
      </c>
      <c r="BK29" s="32">
        <f>LN('2a) male mx'!BK29)</f>
        <v>-6.4686713378502967</v>
      </c>
      <c r="BL29" s="32">
        <f>LN('2a) male mx'!BL29)</f>
        <v>-6.5993859456369899</v>
      </c>
      <c r="BM29" s="32">
        <f>LN('2a) male mx'!BM29)</f>
        <v>-6.8477218052187903</v>
      </c>
      <c r="BN29" s="32">
        <f>LN('2a) male mx'!BN29)</f>
        <v>-6.6527030165519818</v>
      </c>
      <c r="BO29" s="32">
        <f>LN('2a) male mx'!BO29)</f>
        <v>-6.5780004301084487</v>
      </c>
      <c r="BP29" s="32">
        <f>LN('2a) male mx'!BP29)</f>
        <v>-6.6474104027484753</v>
      </c>
      <c r="BQ29" s="32">
        <f>LN('2a) male mx'!BQ29)</f>
        <v>-6.6881642941219388</v>
      </c>
      <c r="BR29" s="32">
        <f>LN('2a) male mx'!BR29)</f>
        <v>-6.4741684355569484</v>
      </c>
      <c r="BS29" s="32">
        <f>LN('2a) male mx'!BS29)</f>
        <v>-6.6195397309242123</v>
      </c>
      <c r="BT29" s="32">
        <f>LN('2a) male mx'!BT29)</f>
        <v>-6.6375037415932407</v>
      </c>
      <c r="BU29" s="32">
        <f>LN('2a) male mx'!BU29)</f>
        <v>-6.5550140062978004</v>
      </c>
      <c r="BV29" s="32">
        <f>LN('2a) male mx'!BV29)</f>
        <v>-6.6709094072191855</v>
      </c>
      <c r="BW29" s="32">
        <f>LN('2a) male mx'!BW29)</f>
        <v>-6.608460585747598</v>
      </c>
      <c r="BX29" s="32">
        <f>LN('2a) male mx'!BX29)</f>
        <v>-6.6549295051119968</v>
      </c>
      <c r="BY29" s="32">
        <f>LN('2a) male mx'!BY29)</f>
        <v>-6.8370415398964308</v>
      </c>
      <c r="BZ29" s="32">
        <f>LN('2a) male mx'!BZ29)</f>
        <v>-6.586084805617233</v>
      </c>
      <c r="CA29" s="32">
        <f>LN('2a) male mx'!CA29)</f>
        <v>-6.5147484501309885</v>
      </c>
      <c r="CB29" s="32">
        <f>LN('2a) male mx'!CB29)</f>
        <v>-6.4099858726045325</v>
      </c>
      <c r="CC29" s="32">
        <f>LN('2a) male mx'!CC29)</f>
        <v>-6.7657889175091555</v>
      </c>
      <c r="CD29" s="32">
        <f>LN('2a) male mx'!CD29)</f>
        <v>-6.8891125787104306</v>
      </c>
      <c r="CE29" s="32">
        <f>LN('2a) male mx'!CE29)</f>
        <v>-6.8706640615484149</v>
      </c>
      <c r="CF29" s="32">
        <f>LN('2a) male mx'!CF29)</f>
        <v>-6.9743772261058483</v>
      </c>
      <c r="CG29" s="32">
        <f>LN('2a) male mx'!CG29)</f>
        <v>-6.8335805411743848</v>
      </c>
      <c r="CH29" s="32">
        <f>LN('2a) male mx'!CH29)</f>
        <v>-7.0546375913003958</v>
      </c>
      <c r="CI29" s="32">
        <f>LN('2a) male mx'!CI29)</f>
        <v>-7.1539810242737412</v>
      </c>
      <c r="CJ29" s="32">
        <f>LN('2a) male mx'!CJ29)</f>
        <v>-7.1165463240719466</v>
      </c>
      <c r="CK29" s="32">
        <f>LN('2a) male mx'!CK29)</f>
        <v>-7.1295967170919994</v>
      </c>
      <c r="CL29" s="32">
        <f>LN('2a) male mx'!CL29)</f>
        <v>-7.0925939902861135</v>
      </c>
      <c r="CM29" s="32">
        <f>LN('2a) male mx'!CM29)</f>
        <v>-7.3565788446064655</v>
      </c>
      <c r="CN29" s="32">
        <f>LN('2a) male mx'!CN29)</f>
        <v>-7.2665489912379373</v>
      </c>
      <c r="CP29" s="31">
        <f t="shared" si="2"/>
        <v>26</v>
      </c>
      <c r="CQ29" s="32">
        <f>IFERROR(LN('2a) female mx'!B29),"")</f>
        <v>-5.6769073880704299</v>
      </c>
      <c r="CR29" s="32">
        <f>IFERROR(LN('2a) female mx'!C29),"")</f>
        <v>-5.7293958874092601</v>
      </c>
      <c r="CS29" s="32">
        <f>IFERROR(LN('2a) female mx'!D29),"")</f>
        <v>-5.5760333995662972</v>
      </c>
      <c r="CT29" s="32">
        <f>IFERROR(LN('2a) female mx'!E29),"")</f>
        <v>-5.7796582070721394</v>
      </c>
      <c r="CU29" s="32">
        <f>IFERROR(LN('2a) female mx'!F29),"")</f>
        <v>-5.8562151790546828</v>
      </c>
      <c r="CV29" s="32">
        <f>IFERROR(LN('2a) female mx'!G29),"")</f>
        <v>-5.7021476950565884</v>
      </c>
      <c r="CW29" s="32">
        <f>IFERROR(LN('2a) female mx'!H29),"")</f>
        <v>-5.685267869961673</v>
      </c>
      <c r="CX29" s="32">
        <f>IFERROR(LN('2a) female mx'!I29),"")</f>
        <v>-5.6583739664293438</v>
      </c>
      <c r="CY29" s="32">
        <f>IFERROR(LN('2a) female mx'!J29),"")</f>
        <v>-5.8371007763966558</v>
      </c>
      <c r="CZ29" s="32">
        <f>IFERROR(LN('2a) female mx'!K29),"")</f>
        <v>-5.7772679971337144</v>
      </c>
      <c r="DA29" s="32">
        <f>IFERROR(LN('2a) female mx'!L29),"")</f>
        <v>-5.8934913758684173</v>
      </c>
      <c r="DB29" s="32">
        <f>IFERROR(LN('2a) female mx'!M29),"")</f>
        <v>-6.0467538605274651</v>
      </c>
      <c r="DC29" s="32">
        <f>IFERROR(LN('2a) female mx'!N29),"")</f>
        <v>-5.9354036503514633</v>
      </c>
      <c r="DD29" s="32">
        <f>IFERROR(LN('2a) female mx'!O29),"")</f>
        <v>-6.0051645202355992</v>
      </c>
      <c r="DE29" s="32">
        <f>IFERROR(LN('2a) female mx'!P29),"")</f>
        <v>-5.9064522571744886</v>
      </c>
      <c r="DF29" s="32">
        <f>IFERROR(LN('2a) female mx'!Q29),"")</f>
        <v>-5.9743205619757731</v>
      </c>
      <c r="DG29" s="32">
        <f>IFERROR(LN('2a) female mx'!R29),"")</f>
        <v>-5.9147778683310595</v>
      </c>
      <c r="DH29" s="32">
        <f>IFERROR(LN('2a) female mx'!S29),"")</f>
        <v>-6.0088131854425946</v>
      </c>
      <c r="DI29" s="32">
        <f>IFERROR(LN('2a) female mx'!T29),"")</f>
        <v>-6.1620035257805643</v>
      </c>
      <c r="DJ29" s="32">
        <f>IFERROR(LN('2a) female mx'!U29),"")</f>
        <v>-6.3057491717596044</v>
      </c>
      <c r="DK29" s="32">
        <f>IFERROR(LN('2a) female mx'!V29),"")</f>
        <v>-6.2361975360922619</v>
      </c>
      <c r="DL29" s="32">
        <f>IFERROR(LN('2a) female mx'!W29),"")</f>
        <v>-6.2805895435612848</v>
      </c>
      <c r="DM29" s="32">
        <f>IFERROR(LN('2a) female mx'!X29),"")</f>
        <v>-6.2657790689443029</v>
      </c>
      <c r="DN29" s="32">
        <f>IFERROR(LN('2a) female mx'!Y29),"")</f>
        <v>-6.3606294176956073</v>
      </c>
      <c r="DO29" s="32">
        <f>IFERROR(LN('2a) female mx'!Z29),"")</f>
        <v>-6.4289127010691969</v>
      </c>
      <c r="DP29" s="32">
        <f>IFERROR(LN('2a) female mx'!AA29),"")</f>
        <v>-6.4281422280873484</v>
      </c>
      <c r="DQ29" s="32">
        <f>IFERROR(LN('2a) female mx'!AB29),"")</f>
        <v>-6.4469227117246923</v>
      </c>
      <c r="DR29" s="32">
        <f>IFERROR(LN('2a) female mx'!AC29),"")</f>
        <v>-6.7064390760795796</v>
      </c>
      <c r="DS29" s="32">
        <f>IFERROR(LN('2a) female mx'!AD29),"")</f>
        <v>-7.0281649274284312</v>
      </c>
      <c r="DT29" s="32">
        <f>IFERROR(LN('2a) female mx'!AE29),"")</f>
        <v>-6.9704066038177839</v>
      </c>
      <c r="DU29" s="32">
        <f>IFERROR(LN('2a) female mx'!AF29),"")</f>
        <v>-6.7333810060720518</v>
      </c>
      <c r="DV29" s="32">
        <f>IFERROR(LN('2a) female mx'!AG29),"")</f>
        <v>-6.9728457311111063</v>
      </c>
      <c r="DW29" s="32">
        <f>IFERROR(LN('2a) female mx'!AH29),"")</f>
        <v>-7.1039412495377645</v>
      </c>
      <c r="DX29" s="32">
        <f>IFERROR(LN('2a) female mx'!AI29),"")</f>
        <v>-7.1072129259949728</v>
      </c>
      <c r="DY29" s="32">
        <f>IFERROR(LN('2a) female mx'!AJ29),"")</f>
        <v>-7.4167309167166593</v>
      </c>
      <c r="DZ29" s="32">
        <f>IFERROR(LN('2a) female mx'!AK29),"")</f>
        <v>-7.0229302654701948</v>
      </c>
      <c r="EA29" s="32">
        <f>IFERROR(LN('2a) female mx'!AL29),"")</f>
        <v>-7.1736683325970496</v>
      </c>
      <c r="EB29" s="32">
        <f>IFERROR(LN('2a) female mx'!AM29),"")</f>
        <v>-7.2906752145738691</v>
      </c>
      <c r="EC29" s="32">
        <f>IFERROR(LN('2a) female mx'!AN29),"")</f>
        <v>-7.3211988906807921</v>
      </c>
      <c r="ED29" s="32">
        <f>IFERROR(LN('2a) female mx'!AO29),"")</f>
        <v>-7.54893298200186</v>
      </c>
      <c r="EE29" s="32">
        <f>IFERROR(LN('2a) female mx'!AP29),"")</f>
        <v>-7.4386363360634693</v>
      </c>
      <c r="EF29" s="32">
        <f>IFERROR(LN('2a) female mx'!AQ29),"")</f>
        <v>-7.43879108372193</v>
      </c>
      <c r="EG29" s="32">
        <f>IFERROR(LN('2a) female mx'!AR29),"")</f>
        <v>-7.3551359769655029</v>
      </c>
      <c r="EH29" s="32">
        <f>IFERROR(LN('2a) female mx'!AS29),"")</f>
        <v>-7.3878948654157632</v>
      </c>
      <c r="EI29" s="32">
        <f>IFERROR(LN('2a) female mx'!AT29),"")</f>
        <v>-7.2344760425276835</v>
      </c>
      <c r="EJ29" s="32">
        <f>IFERROR(LN('2a) female mx'!AU29),"")</f>
        <v>-7.1798331282221541</v>
      </c>
      <c r="EK29" s="32">
        <f>IFERROR(LN('2a) female mx'!AV29),"")</f>
        <v>-7.4069216718787674</v>
      </c>
      <c r="EL29" s="32">
        <f>IFERROR(LN('2a) female mx'!AW29),"")</f>
        <v>-7.2788091842057794</v>
      </c>
      <c r="EM29" s="32">
        <f>IFERROR(LN('2a) female mx'!AX29),"")</f>
        <v>-7.3730089153441867</v>
      </c>
      <c r="EN29" s="32">
        <f>IFERROR(LN('2a) female mx'!AY29),"")</f>
        <v>-7.3406348051746022</v>
      </c>
      <c r="EO29" s="32">
        <f>IFERROR(LN('2a) female mx'!AZ29),"")</f>
        <v>-7.3727000270820584</v>
      </c>
      <c r="EP29" s="32">
        <f>IFERROR(LN('2a) female mx'!BA29),"")</f>
        <v>-7.5159763853556321</v>
      </c>
      <c r="EQ29" s="32">
        <f>IFERROR(LN('2a) female mx'!BB29),"")</f>
        <v>-7.53626136904189</v>
      </c>
      <c r="ER29" s="32">
        <f>IFERROR(LN('2a) female mx'!BC29),"")</f>
        <v>-7.239625104001898</v>
      </c>
      <c r="ES29" s="32">
        <f>IFERROR(LN('2a) female mx'!BD29),"")</f>
        <v>-7.5978314221998851</v>
      </c>
      <c r="ET29" s="32">
        <f>IFERROR(LN('2a) female mx'!BE29),"")</f>
        <v>-7.4830245330200666</v>
      </c>
      <c r="EU29" s="32">
        <f>IFERROR(LN('2a) female mx'!BF29),"")</f>
        <v>-7.5795051614340023</v>
      </c>
      <c r="EV29" s="32">
        <f>IFERROR(LN('2a) female mx'!BG29),"")</f>
        <v>-7.5401311923583565</v>
      </c>
      <c r="EW29" s="32">
        <f>IFERROR(LN('2a) female mx'!BH29),"")</f>
        <v>-7.4857619520579259</v>
      </c>
      <c r="EX29" s="32">
        <f>IFERROR(LN('2a) female mx'!BI29),"")</f>
        <v>-7.8567067930958405</v>
      </c>
      <c r="EY29" s="32">
        <f>IFERROR(LN('2a) female mx'!BJ29),"")</f>
        <v>-7.4170763816932048</v>
      </c>
      <c r="EZ29" s="32">
        <f>IFERROR(LN('2a) female mx'!BK29),"")</f>
        <v>-7.4345119477691677</v>
      </c>
      <c r="FA29" s="32">
        <f>IFERROR(LN('2a) female mx'!BL29),"")</f>
        <v>-7.48830877678179</v>
      </c>
      <c r="FB29" s="32">
        <f>IFERROR(LN('2a) female mx'!BM29),"")</f>
        <v>-7.6040759899917401</v>
      </c>
      <c r="FC29" s="32">
        <f>IFERROR(LN('2a) female mx'!BN29),"")</f>
        <v>-7.4521531019476219</v>
      </c>
      <c r="FD29" s="32">
        <f>IFERROR(LN('2a) female mx'!BO29),"")</f>
        <v>-7.83321919289207</v>
      </c>
      <c r="FE29" s="32">
        <f>IFERROR(LN('2a) female mx'!BP29),"")</f>
        <v>-7.7832290976239404</v>
      </c>
      <c r="FF29" s="32">
        <f>IFERROR(LN('2a) female mx'!BQ29),"")</f>
        <v>-7.6263265118822412</v>
      </c>
      <c r="FG29" s="32">
        <f>IFERROR(LN('2a) female mx'!BR29),"")</f>
        <v>-7.6905552523268286</v>
      </c>
      <c r="FH29" s="32">
        <f>IFERROR(LN('2a) female mx'!BS29),"")</f>
        <v>-7.6269356365888985</v>
      </c>
      <c r="FI29" s="32">
        <f>IFERROR(LN('2a) female mx'!BT29),"")</f>
        <v>-7.6284669605704138</v>
      </c>
      <c r="FJ29" s="32">
        <f>IFERROR(LN('2a) female mx'!BU29),"")</f>
        <v>-7.8887247248690855</v>
      </c>
      <c r="FK29" s="32">
        <f>IFERROR(LN('2a) female mx'!BV29),"")</f>
        <v>-7.6941144801530852</v>
      </c>
      <c r="FL29" s="32">
        <f>IFERROR(LN('2a) female mx'!BW29),"")</f>
        <v>-7.8899096671278679</v>
      </c>
      <c r="FM29" s="32">
        <f>IFERROR(LN('2a) female mx'!BX29),"")</f>
        <v>-7.6504167788744066</v>
      </c>
      <c r="FN29" s="32">
        <f>IFERROR(LN('2a) female mx'!BY29),"")</f>
        <v>-7.7401334217406674</v>
      </c>
      <c r="FO29" s="32">
        <f>IFERROR(LN('2a) female mx'!BZ29),"")</f>
        <v>-7.7397893983841595</v>
      </c>
      <c r="FP29" s="32">
        <f>IFERROR(LN('2a) female mx'!CA29),"")</f>
        <v>-7.8125400706700905</v>
      </c>
      <c r="FQ29" s="32">
        <f>IFERROR(LN('2a) female mx'!CB29),"")</f>
        <v>-7.8901525587538552</v>
      </c>
      <c r="FR29" s="32">
        <f>IFERROR(LN('2a) female mx'!CC29),"")</f>
        <v>-7.8641671282405916</v>
      </c>
      <c r="FS29" s="32">
        <f>IFERROR(LN('2a) female mx'!CD29),"")</f>
        <v>-8.1709837012392761</v>
      </c>
      <c r="FT29" s="32">
        <f>IFERROR(LN('2a) female mx'!CE29),"")</f>
        <v>-7.9765348063167094</v>
      </c>
      <c r="FU29" s="32">
        <f>IFERROR(LN('2a) female mx'!CF29),"")</f>
        <v>-7.9768175888991868</v>
      </c>
      <c r="FV29" s="32">
        <f>IFERROR(LN('2a) female mx'!CG29),"")</f>
        <v>-7.9197601494623129</v>
      </c>
      <c r="FW29" s="32">
        <f>IFERROR(LN('2a) female mx'!CH29),"")</f>
        <v>-7.9771911432733598</v>
      </c>
      <c r="FX29" s="32">
        <f>IFERROR(LN('2a) female mx'!CI29),"")</f>
        <v>-8.2847515464958938</v>
      </c>
      <c r="FY29" s="32">
        <f>IFERROR(LN('2a) female mx'!CJ29),"")</f>
        <v>-8.0077050566513162</v>
      </c>
      <c r="FZ29" s="32">
        <f>IFERROR(LN('2a) female mx'!CK29),"")</f>
        <v>-7.9493990517449307</v>
      </c>
      <c r="GA29" s="32">
        <f>IFERROR(LN('2a) female mx'!CL29),"")</f>
        <v>-7.8939300166965864</v>
      </c>
      <c r="GB29" s="32">
        <f>IFERROR(LN('2a) female mx'!CM29),"")</f>
        <v>-8.137794016549277</v>
      </c>
      <c r="GC29" s="32">
        <f>IFERROR(LN('2a) female mx'!CN29),"")</f>
        <v>-8.2860930703855722</v>
      </c>
      <c r="GD29" s="12" t="str">
        <f>IFERROR(LN('2a) female mx'!CO29),"")</f>
        <v/>
      </c>
    </row>
    <row r="30" spans="1:186" x14ac:dyDescent="0.25">
      <c r="A30" s="31">
        <f>'2a) male mx'!A30</f>
        <v>27</v>
      </c>
      <c r="B30" s="32">
        <f>LN('2a) male mx'!B30)</f>
        <v>-5.6417958834261119</v>
      </c>
      <c r="C30" s="32">
        <f>LN('2a) male mx'!C30)</f>
        <v>-5.641884192616466</v>
      </c>
      <c r="D30" s="32">
        <f>LN('2a) male mx'!D30)</f>
        <v>-5.7043301908376103</v>
      </c>
      <c r="E30" s="32">
        <f>LN('2a) male mx'!E30)</f>
        <v>-5.8441571639030458</v>
      </c>
      <c r="F30" s="32">
        <f>LN('2a) male mx'!F30)</f>
        <v>-5.7902272929992167</v>
      </c>
      <c r="G30" s="32">
        <f>LN('2a) male mx'!G30)</f>
        <v>-5.8162042080293777</v>
      </c>
      <c r="H30" s="32">
        <f>LN('2a) male mx'!H30)</f>
        <v>-5.6890106061893517</v>
      </c>
      <c r="I30" s="32">
        <f>LN('2a) male mx'!I30)</f>
        <v>-5.7666548357925054</v>
      </c>
      <c r="J30" s="32">
        <f>LN('2a) male mx'!J30)</f>
        <v>-5.855572092725529</v>
      </c>
      <c r="K30" s="32">
        <f>LN('2a) male mx'!K30)</f>
        <v>-5.8924636217842341</v>
      </c>
      <c r="L30" s="32">
        <f>LN('2a) male mx'!L30)</f>
        <v>-5.9790301026962238</v>
      </c>
      <c r="M30" s="32">
        <f>LN('2a) male mx'!M30)</f>
        <v>-5.9675277364896671</v>
      </c>
      <c r="N30" s="32">
        <f>LN('2a) male mx'!N30)</f>
        <v>-5.9838036986518617</v>
      </c>
      <c r="O30" s="32">
        <f>LN('2a) male mx'!O30)</f>
        <v>-5.9915873074297679</v>
      </c>
      <c r="P30" s="32">
        <f>LN('2a) male mx'!P30)</f>
        <v>-6.1430013571985036</v>
      </c>
      <c r="Q30" s="32">
        <f>LN('2a) male mx'!Q30)</f>
        <v>-6.0278509123017745</v>
      </c>
      <c r="R30" s="32">
        <f>LN('2a) male mx'!R30)</f>
        <v>-6.0768259257782482</v>
      </c>
      <c r="S30" s="32">
        <f>LN('2a) male mx'!S30)</f>
        <v>-5.9197839841194773</v>
      </c>
      <c r="T30" s="32">
        <f>LN('2a) male mx'!T30)</f>
        <v>-6.090962177887671</v>
      </c>
      <c r="U30" s="32">
        <f>LN('2a) male mx'!U30)</f>
        <v>-6.0320956977306253</v>
      </c>
      <c r="V30" s="32">
        <f>LN('2a) male mx'!V30)</f>
        <v>-6.2353906376047199</v>
      </c>
      <c r="W30" s="32">
        <f>LN('2a) male mx'!W30)</f>
        <v>-6.2398815233990987</v>
      </c>
      <c r="X30" s="32">
        <f>LN('2a) male mx'!X30)</f>
        <v>-6.717167216149238</v>
      </c>
      <c r="Y30" s="32">
        <f>LN('2a) male mx'!Y30)</f>
        <v>-7.3457951330224747</v>
      </c>
      <c r="Z30" s="32">
        <f>LN('2a) male mx'!Z30)</f>
        <v>-6.7175424911720736</v>
      </c>
      <c r="AA30" s="32">
        <f>LN('2a) male mx'!AA30)</f>
        <v>-6.3300322630979107</v>
      </c>
      <c r="AB30" s="32">
        <f>LN('2a) male mx'!AB30)</f>
        <v>-6.4537910357800419</v>
      </c>
      <c r="AC30" s="32">
        <f>LN('2a) male mx'!AC30)</f>
        <v>-6.4969728675506744</v>
      </c>
      <c r="AD30" s="32">
        <f>LN('2a) male mx'!AD30)</f>
        <v>-6.368650520393329</v>
      </c>
      <c r="AE30" s="32">
        <f>LN('2a) male mx'!AE30)</f>
        <v>-6.3853758242536856</v>
      </c>
      <c r="AF30" s="32">
        <f>LN('2a) male mx'!AF30)</f>
        <v>-6.4411231410748808</v>
      </c>
      <c r="AG30" s="32">
        <f>LN('2a) male mx'!AG30)</f>
        <v>-6.2178488308764361</v>
      </c>
      <c r="AH30" s="32">
        <f>LN('2a) male mx'!AH30)</f>
        <v>-6.3891888015008966</v>
      </c>
      <c r="AI30" s="32">
        <f>LN('2a) male mx'!AI30)</f>
        <v>-6.3910792415379705</v>
      </c>
      <c r="AJ30" s="32">
        <f>LN('2a) male mx'!AJ30)</f>
        <v>-6.4851969946977901</v>
      </c>
      <c r="AK30" s="32">
        <f>LN('2a) male mx'!AK30)</f>
        <v>-6.3953461236105023</v>
      </c>
      <c r="AL30" s="32">
        <f>LN('2a) male mx'!AL30)</f>
        <v>-6.5363794786450029</v>
      </c>
      <c r="AM30" s="32">
        <f>LN('2a) male mx'!AM30)</f>
        <v>-6.2333137717648164</v>
      </c>
      <c r="AN30" s="32">
        <f>LN('2a) male mx'!AN30)</f>
        <v>-6.5385992236516586</v>
      </c>
      <c r="AO30" s="32">
        <f>LN('2a) male mx'!AO30)</f>
        <v>-6.5205685278164225</v>
      </c>
      <c r="AP30" s="32">
        <f>LN('2a) male mx'!AP30)</f>
        <v>-6.5951708283509785</v>
      </c>
      <c r="AQ30" s="32">
        <f>LN('2a) male mx'!AQ30)</f>
        <v>-6.4258367930628024</v>
      </c>
      <c r="AR30" s="32">
        <f>LN('2a) male mx'!AR30)</f>
        <v>-6.6684330013102535</v>
      </c>
      <c r="AS30" s="32">
        <f>LN('2a) male mx'!AS30)</f>
        <v>-6.5739479094989219</v>
      </c>
      <c r="AT30" s="32">
        <f>LN('2a) male mx'!AT30)</f>
        <v>-6.7016400643912055</v>
      </c>
      <c r="AU30" s="32">
        <f>LN('2a) male mx'!AU30)</f>
        <v>-6.5371430814584262</v>
      </c>
      <c r="AV30" s="32">
        <f>LN('2a) male mx'!AV30)</f>
        <v>-6.6291220887155333</v>
      </c>
      <c r="AW30" s="32">
        <f>LN('2a) male mx'!AW30)</f>
        <v>-6.4272551957591695</v>
      </c>
      <c r="AX30" s="32">
        <f>LN('2a) male mx'!AX30)</f>
        <v>-6.4608335370933547</v>
      </c>
      <c r="AY30" s="32">
        <f>LN('2a) male mx'!AY30)</f>
        <v>-6.5871240834879528</v>
      </c>
      <c r="AZ30" s="32">
        <f>LN('2a) male mx'!AZ30)</f>
        <v>-6.6354162313625231</v>
      </c>
      <c r="BA30" s="32">
        <f>LN('2a) male mx'!BA30)</f>
        <v>-6.6965528595851476</v>
      </c>
      <c r="BB30" s="32">
        <f>LN('2a) male mx'!BB30)</f>
        <v>-6.8521117334570834</v>
      </c>
      <c r="BC30" s="32">
        <f>LN('2a) male mx'!BC30)</f>
        <v>-6.638541610813399</v>
      </c>
      <c r="BD30" s="32">
        <f>LN('2a) male mx'!BD30)</f>
        <v>-6.6183529777849364</v>
      </c>
      <c r="BE30" s="32">
        <f>LN('2a) male mx'!BE30)</f>
        <v>-6.7990298143550296</v>
      </c>
      <c r="BF30" s="32">
        <f>LN('2a) male mx'!BF30)</f>
        <v>-6.4752869516978455</v>
      </c>
      <c r="BG30" s="32">
        <f>LN('2a) male mx'!BG30)</f>
        <v>-6.4559636086165915</v>
      </c>
      <c r="BH30" s="32">
        <f>LN('2a) male mx'!BH30)</f>
        <v>-6.6160496188711324</v>
      </c>
      <c r="BI30" s="32">
        <f>LN('2a) male mx'!BI30)</f>
        <v>-6.6418243440404732</v>
      </c>
      <c r="BJ30" s="32">
        <f>LN('2a) male mx'!BJ30)</f>
        <v>-6.6333443343125342</v>
      </c>
      <c r="BK30" s="32">
        <f>LN('2a) male mx'!BK30)</f>
        <v>-6.5950454367709943</v>
      </c>
      <c r="BL30" s="32">
        <f>LN('2a) male mx'!BL30)</f>
        <v>-6.5681501989511846</v>
      </c>
      <c r="BM30" s="32">
        <f>LN('2a) male mx'!BM30)</f>
        <v>-6.7718168734207156</v>
      </c>
      <c r="BN30" s="32">
        <f>LN('2a) male mx'!BN30)</f>
        <v>-6.6276796209391806</v>
      </c>
      <c r="BO30" s="32">
        <f>LN('2a) male mx'!BO30)</f>
        <v>-6.6221021545744332</v>
      </c>
      <c r="BP30" s="32">
        <f>LN('2a) male mx'!BP30)</f>
        <v>-6.6702251994746105</v>
      </c>
      <c r="BQ30" s="32">
        <f>LN('2a) male mx'!BQ30)</f>
        <v>-6.6306421578795902</v>
      </c>
      <c r="BR30" s="32">
        <f>LN('2a) male mx'!BR30)</f>
        <v>-6.4333728459838548</v>
      </c>
      <c r="BS30" s="32">
        <f>LN('2a) male mx'!BS30)</f>
        <v>-6.5020504161076982</v>
      </c>
      <c r="BT30" s="32">
        <f>LN('2a) male mx'!BT30)</f>
        <v>-6.7520961520789085</v>
      </c>
      <c r="BU30" s="32">
        <f>LN('2a) male mx'!BU30)</f>
        <v>-6.7260027910070344</v>
      </c>
      <c r="BV30" s="32">
        <f>LN('2a) male mx'!BV30)</f>
        <v>-6.7108250116946824</v>
      </c>
      <c r="BW30" s="32">
        <f>LN('2a) male mx'!BW30)</f>
        <v>-6.771516142092028</v>
      </c>
      <c r="BX30" s="32">
        <f>LN('2a) male mx'!BX30)</f>
        <v>-6.7537858692741652</v>
      </c>
      <c r="BY30" s="32">
        <f>LN('2a) male mx'!BY30)</f>
        <v>-6.5919398555120043</v>
      </c>
      <c r="BZ30" s="32">
        <f>LN('2a) male mx'!BZ30)</f>
        <v>-6.607192627093136</v>
      </c>
      <c r="CA30" s="32">
        <f>LN('2a) male mx'!CA30)</f>
        <v>-6.5997119269764566</v>
      </c>
      <c r="CB30" s="32">
        <f>LN('2a) male mx'!CB30)</f>
        <v>-6.6378824267415384</v>
      </c>
      <c r="CC30" s="32">
        <f>LN('2a) male mx'!CC30)</f>
        <v>-6.7213133808215666</v>
      </c>
      <c r="CD30" s="32">
        <f>LN('2a) male mx'!CD30)</f>
        <v>-6.9083061476343</v>
      </c>
      <c r="CE30" s="32">
        <f>LN('2a) male mx'!CE30)</f>
        <v>-6.7940774418196268</v>
      </c>
      <c r="CF30" s="32">
        <f>LN('2a) male mx'!CF30)</f>
        <v>-7.0179133588120139</v>
      </c>
      <c r="CG30" s="32">
        <f>LN('2a) male mx'!CG30)</f>
        <v>-7.0533975962234594</v>
      </c>
      <c r="CH30" s="32">
        <f>LN('2a) male mx'!CH30)</f>
        <v>-7.0420726998148337</v>
      </c>
      <c r="CI30" s="32">
        <f>LN('2a) male mx'!CI30)</f>
        <v>-7.0310454723059408</v>
      </c>
      <c r="CJ30" s="32">
        <f>LN('2a) male mx'!CJ30)</f>
        <v>-6.9868457159764832</v>
      </c>
      <c r="CK30" s="32">
        <f>LN('2a) male mx'!CK30)</f>
        <v>-7.0555615055131735</v>
      </c>
      <c r="CL30" s="32">
        <f>LN('2a) male mx'!CL30)</f>
        <v>-7.1040375715956481</v>
      </c>
      <c r="CM30" s="32">
        <f>LN('2a) male mx'!CM30)</f>
        <v>-7.1949541265914894</v>
      </c>
      <c r="CN30" s="32">
        <f>LN('2a) male mx'!CN30)</f>
        <v>-7.3255897242881636</v>
      </c>
      <c r="CP30" s="31">
        <f t="shared" si="2"/>
        <v>27</v>
      </c>
      <c r="CQ30" s="32">
        <f>IFERROR(LN('2a) female mx'!B30),"")</f>
        <v>-5.5281168786477224</v>
      </c>
      <c r="CR30" s="32">
        <f>IFERROR(LN('2a) female mx'!C30),"")</f>
        <v>-5.8117362791071443</v>
      </c>
      <c r="CS30" s="32">
        <f>IFERROR(LN('2a) female mx'!D30),"")</f>
        <v>-5.7507247093323537</v>
      </c>
      <c r="CT30" s="32">
        <f>IFERROR(LN('2a) female mx'!E30),"")</f>
        <v>-5.7235570261814885</v>
      </c>
      <c r="CU30" s="32">
        <f>IFERROR(LN('2a) female mx'!F30),"")</f>
        <v>-5.7678259889564636</v>
      </c>
      <c r="CV30" s="32">
        <f>IFERROR(LN('2a) female mx'!G30),"")</f>
        <v>-5.8039616938713516</v>
      </c>
      <c r="CW30" s="32">
        <f>IFERROR(LN('2a) female mx'!H30),"")</f>
        <v>-5.668814625415993</v>
      </c>
      <c r="CX30" s="32">
        <f>IFERROR(LN('2a) female mx'!I30),"")</f>
        <v>-5.6874059846443465</v>
      </c>
      <c r="CY30" s="32">
        <f>IFERROR(LN('2a) female mx'!J30),"")</f>
        <v>-5.7610432567566017</v>
      </c>
      <c r="CZ30" s="32">
        <f>IFERROR(LN('2a) female mx'!K30),"")</f>
        <v>-5.777723935743861</v>
      </c>
      <c r="DA30" s="32">
        <f>IFERROR(LN('2a) female mx'!L30),"")</f>
        <v>-5.7967166396629723</v>
      </c>
      <c r="DB30" s="32">
        <f>IFERROR(LN('2a) female mx'!M30),"")</f>
        <v>-5.9439585683927749</v>
      </c>
      <c r="DC30" s="32">
        <f>IFERROR(LN('2a) female mx'!N30),"")</f>
        <v>-5.8925356228143659</v>
      </c>
      <c r="DD30" s="32">
        <f>IFERROR(LN('2a) female mx'!O30),"")</f>
        <v>-5.8623628891452606</v>
      </c>
      <c r="DE30" s="32">
        <f>IFERROR(LN('2a) female mx'!P30),"")</f>
        <v>-5.907724178170084</v>
      </c>
      <c r="DF30" s="32">
        <f>IFERROR(LN('2a) female mx'!Q30),"")</f>
        <v>-5.9015496471286468</v>
      </c>
      <c r="DG30" s="32">
        <f>IFERROR(LN('2a) female mx'!R30),"")</f>
        <v>-6.0538171411001436</v>
      </c>
      <c r="DH30" s="32">
        <f>IFERROR(LN('2a) female mx'!S30),"")</f>
        <v>-6.0063531596017325</v>
      </c>
      <c r="DI30" s="32">
        <f>IFERROR(LN('2a) female mx'!T30),"")</f>
        <v>-6.1910161956179532</v>
      </c>
      <c r="DJ30" s="32">
        <f>IFERROR(LN('2a) female mx'!U30),"")</f>
        <v>-6.1513024869726944</v>
      </c>
      <c r="DK30" s="32">
        <f>IFERROR(LN('2a) female mx'!V30),"")</f>
        <v>-6.2564830215645646</v>
      </c>
      <c r="DL30" s="32">
        <f>IFERROR(LN('2a) female mx'!W30),"")</f>
        <v>-6.2012533621301209</v>
      </c>
      <c r="DM30" s="32">
        <f>IFERROR(LN('2a) female mx'!X30),"")</f>
        <v>-6.2250533562837305</v>
      </c>
      <c r="DN30" s="32">
        <f>IFERROR(LN('2a) female mx'!Y30),"")</f>
        <v>-6.2430574733381885</v>
      </c>
      <c r="DO30" s="32">
        <f>IFERROR(LN('2a) female mx'!Z30),"")</f>
        <v>-6.4078632547235879</v>
      </c>
      <c r="DP30" s="32">
        <f>IFERROR(LN('2a) female mx'!AA30),"")</f>
        <v>-6.4597775588758104</v>
      </c>
      <c r="DQ30" s="32">
        <f>IFERROR(LN('2a) female mx'!AB30),"")</f>
        <v>-6.650578754404747</v>
      </c>
      <c r="DR30" s="32">
        <f>IFERROR(LN('2a) female mx'!AC30),"")</f>
        <v>-6.7760832314088741</v>
      </c>
      <c r="DS30" s="32">
        <f>IFERROR(LN('2a) female mx'!AD30),"")</f>
        <v>-6.657546511010537</v>
      </c>
      <c r="DT30" s="32">
        <f>IFERROR(LN('2a) female mx'!AE30),"")</f>
        <v>-6.947477538580773</v>
      </c>
      <c r="DU30" s="32">
        <f>IFERROR(LN('2a) female mx'!AF30),"")</f>
        <v>-6.87334680678544</v>
      </c>
      <c r="DV30" s="32">
        <f>IFERROR(LN('2a) female mx'!AG30),"")</f>
        <v>-7.0773157167927012</v>
      </c>
      <c r="DW30" s="32">
        <f>IFERROR(LN('2a) female mx'!AH30),"")</f>
        <v>-6.9726999676225194</v>
      </c>
      <c r="DX30" s="32">
        <f>IFERROR(LN('2a) female mx'!AI30),"")</f>
        <v>-6.9984577521538149</v>
      </c>
      <c r="DY30" s="32">
        <f>IFERROR(LN('2a) female mx'!AJ30),"")</f>
        <v>-7.302149069191505</v>
      </c>
      <c r="DZ30" s="32">
        <f>IFERROR(LN('2a) female mx'!AK30),"")</f>
        <v>-7.2279736859102544</v>
      </c>
      <c r="EA30" s="32">
        <f>IFERROR(LN('2a) female mx'!AL30),"")</f>
        <v>-7.2003108731779522</v>
      </c>
      <c r="EB30" s="32">
        <f>IFERROR(LN('2a) female mx'!AM30),"")</f>
        <v>-7.2899931145060837</v>
      </c>
      <c r="EC30" s="32">
        <f>IFERROR(LN('2a) female mx'!AN30),"")</f>
        <v>-7.2747122558111359</v>
      </c>
      <c r="ED30" s="32">
        <f>IFERROR(LN('2a) female mx'!AO30),"")</f>
        <v>-7.2754565226651478</v>
      </c>
      <c r="EE30" s="32">
        <f>IFERROR(LN('2a) female mx'!AP30),"")</f>
        <v>-7.1635183160321549</v>
      </c>
      <c r="EF30" s="32">
        <f>IFERROR(LN('2a) female mx'!AQ30),"")</f>
        <v>-7.0991088408067169</v>
      </c>
      <c r="EG30" s="32">
        <f>IFERROR(LN('2a) female mx'!AR30),"")</f>
        <v>-7.2919554790613725</v>
      </c>
      <c r="EH30" s="32">
        <f>IFERROR(LN('2a) female mx'!AS30),"")</f>
        <v>-7.0747877874275478</v>
      </c>
      <c r="EI30" s="32">
        <f>IFERROR(LN('2a) female mx'!AT30),"")</f>
        <v>-7.2481483903465866</v>
      </c>
      <c r="EJ30" s="32">
        <f>IFERROR(LN('2a) female mx'!AU30),"")</f>
        <v>-7.1926818461851667</v>
      </c>
      <c r="EK30" s="32">
        <f>IFERROR(LN('2a) female mx'!AV30),"")</f>
        <v>-7.3729677357548438</v>
      </c>
      <c r="EL30" s="32">
        <f>IFERROR(LN('2a) female mx'!AW30),"")</f>
        <v>-7.4224149228014138</v>
      </c>
      <c r="EM30" s="32">
        <f>IFERROR(LN('2a) female mx'!AX30),"")</f>
        <v>-7.4057274636460821</v>
      </c>
      <c r="EN30" s="32">
        <f>IFERROR(LN('2a) female mx'!AY30),"")</f>
        <v>-7.2064082009846571</v>
      </c>
      <c r="EO30" s="32">
        <f>IFERROR(LN('2a) female mx'!AZ30),"")</f>
        <v>-7.3558059868345582</v>
      </c>
      <c r="EP30" s="32">
        <f>IFERROR(LN('2a) female mx'!BA30),"")</f>
        <v>-7.3585432054319995</v>
      </c>
      <c r="EQ30" s="32">
        <f>IFERROR(LN('2a) female mx'!BB30),"")</f>
        <v>-7.5166745122480103</v>
      </c>
      <c r="ER30" s="32">
        <f>IFERROR(LN('2a) female mx'!BC30),"")</f>
        <v>-7.3931092367744586</v>
      </c>
      <c r="ES30" s="32">
        <f>IFERROR(LN('2a) female mx'!BD30),"")</f>
        <v>-7.6179541659999011</v>
      </c>
      <c r="ET30" s="32">
        <f>IFERROR(LN('2a) female mx'!BE30),"")</f>
        <v>-7.7056616580813655</v>
      </c>
      <c r="EU30" s="32">
        <f>IFERROR(LN('2a) female mx'!BF30),"")</f>
        <v>-7.5789942169932027</v>
      </c>
      <c r="EV30" s="32">
        <f>IFERROR(LN('2a) female mx'!BG30),"")</f>
        <v>-7.5395997232425991</v>
      </c>
      <c r="EW30" s="32">
        <f>IFERROR(LN('2a) female mx'!BH30),"")</f>
        <v>-7.5222522567262402</v>
      </c>
      <c r="EX30" s="32">
        <f>IFERROR(LN('2a) female mx'!BI30),"")</f>
        <v>-7.5048401451035529</v>
      </c>
      <c r="EY30" s="32">
        <f>IFERROR(LN('2a) female mx'!BJ30),"")</f>
        <v>-7.6228677792120321</v>
      </c>
      <c r="EZ30" s="32">
        <f>IFERROR(LN('2a) female mx'!BK30),"")</f>
        <v>-7.6232141913032407</v>
      </c>
      <c r="FA30" s="32">
        <f>IFERROR(LN('2a) female mx'!BL30),"")</f>
        <v>-7.5632769439725624</v>
      </c>
      <c r="FB30" s="32">
        <f>IFERROR(LN('2a) female mx'!BM30),"")</f>
        <v>-7.6035774499913851</v>
      </c>
      <c r="FC30" s="32">
        <f>IFERROR(LN('2a) female mx'!BN30),"")</f>
        <v>-7.4341759074411664</v>
      </c>
      <c r="FD30" s="32">
        <f>IFERROR(LN('2a) female mx'!BO30),"")</f>
        <v>-7.604513279616639</v>
      </c>
      <c r="FE30" s="32">
        <f>IFERROR(LN('2a) female mx'!BP30),"")</f>
        <v>-7.9128908911361862</v>
      </c>
      <c r="FF30" s="32">
        <f>IFERROR(LN('2a) female mx'!BQ30),"")</f>
        <v>-7.7128706418623842</v>
      </c>
      <c r="FG30" s="32">
        <f>IFERROR(LN('2a) female mx'!BR30),"")</f>
        <v>-7.60491988905863</v>
      </c>
      <c r="FH30" s="32">
        <f>IFERROR(LN('2a) female mx'!BS30),"")</f>
        <v>-7.760010220471294</v>
      </c>
      <c r="FI30" s="32">
        <f>IFERROR(LN('2a) female mx'!BT30),"")</f>
        <v>-7.5871483033094194</v>
      </c>
      <c r="FJ30" s="32">
        <f>IFERROR(LN('2a) female mx'!BU30),"")</f>
        <v>-7.9439296957461876</v>
      </c>
      <c r="FK30" s="32">
        <f>IFERROR(LN('2a) female mx'!BV30),"")</f>
        <v>-7.9740165374325871</v>
      </c>
      <c r="FL30" s="32">
        <f>IFERROR(LN('2a) female mx'!BW30),"")</f>
        <v>-7.9169391305086485</v>
      </c>
      <c r="FM30" s="32">
        <f>IFERROR(LN('2a) female mx'!BX30),"")</f>
        <v>-7.8112444190190828</v>
      </c>
      <c r="FN30" s="32">
        <f>IFERROR(LN('2a) female mx'!BY30),"")</f>
        <v>-7.91741491366174</v>
      </c>
      <c r="FO30" s="32">
        <f>IFERROR(LN('2a) female mx'!BZ30),"")</f>
        <v>-7.6087035841418587</v>
      </c>
      <c r="FP30" s="32">
        <f>IFERROR(LN('2a) female mx'!CA30),"")</f>
        <v>-7.7397995184076382</v>
      </c>
      <c r="FQ30" s="32">
        <f>IFERROR(LN('2a) female mx'!CB30),"")</f>
        <v>-7.6504977706183555</v>
      </c>
      <c r="FR30" s="32">
        <f>IFERROR(LN('2a) female mx'!CC30),"")</f>
        <v>-7.6094930059314239</v>
      </c>
      <c r="FS30" s="32">
        <f>IFERROR(LN('2a) female mx'!CD30),"")</f>
        <v>-7.8139653715133415</v>
      </c>
      <c r="FT30" s="32">
        <f>IFERROR(LN('2a) female mx'!CE30),"")</f>
        <v>-7.8389649374036408</v>
      </c>
      <c r="FU30" s="32">
        <f>IFERROR(LN('2a) female mx'!CF30),"")</f>
        <v>-7.8139249654322205</v>
      </c>
      <c r="FV30" s="32">
        <f>IFERROR(LN('2a) female mx'!CG30),"")</f>
        <v>-7.7893182138127877</v>
      </c>
      <c r="FW30" s="32">
        <f>IFERROR(LN('2a) female mx'!CH30),"")</f>
        <v>-8.0374826017003596</v>
      </c>
      <c r="FX30" s="32">
        <f>IFERROR(LN('2a) female mx'!CI30),"")</f>
        <v>-8.0376037648669048</v>
      </c>
      <c r="FY30" s="32">
        <f>IFERROR(LN('2a) female mx'!CJ30),"")</f>
        <v>-8.2850442126869641</v>
      </c>
      <c r="FZ30" s="32">
        <f>IFERROR(LN('2a) female mx'!CK30),"")</f>
        <v>-8.0386734024021624</v>
      </c>
      <c r="GA30" s="32">
        <f>IFERROR(LN('2a) female mx'!CL30),"")</f>
        <v>-7.7667800282058161</v>
      </c>
      <c r="GB30" s="32">
        <f>IFERROR(LN('2a) female mx'!CM30),"")</f>
        <v>-8.3267688959190966</v>
      </c>
      <c r="GC30" s="32">
        <f>IFERROR(LN('2a) female mx'!CN30),"")</f>
        <v>-8.0389456745146077</v>
      </c>
      <c r="GD30" s="12" t="str">
        <f>IFERROR(LN('2a) female mx'!CO30),"")</f>
        <v/>
      </c>
    </row>
    <row r="31" spans="1:186" x14ac:dyDescent="0.25">
      <c r="A31" s="31">
        <f>'2a) male mx'!A31</f>
        <v>28</v>
      </c>
      <c r="B31" s="32">
        <f>LN('2a) male mx'!B31)</f>
        <v>-5.5618747557033998</v>
      </c>
      <c r="C31" s="32">
        <f>LN('2a) male mx'!C31)</f>
        <v>-5.5940801280386152</v>
      </c>
      <c r="D31" s="32">
        <f>LN('2a) male mx'!D31)</f>
        <v>-5.5091338218821013</v>
      </c>
      <c r="E31" s="32">
        <f>LN('2a) male mx'!E31)</f>
        <v>-5.8693543273139444</v>
      </c>
      <c r="F31" s="32">
        <f>LN('2a) male mx'!F31)</f>
        <v>-5.6846178987954614</v>
      </c>
      <c r="G31" s="32">
        <f>LN('2a) male mx'!G31)</f>
        <v>-5.8325924524642092</v>
      </c>
      <c r="H31" s="32">
        <f>LN('2a) male mx'!H31)</f>
        <v>-5.6957914476029385</v>
      </c>
      <c r="I31" s="32">
        <f>LN('2a) male mx'!I31)</f>
        <v>-5.6630975321473986</v>
      </c>
      <c r="J31" s="32">
        <f>LN('2a) male mx'!J31)</f>
        <v>-5.4843408539424772</v>
      </c>
      <c r="K31" s="32">
        <f>LN('2a) male mx'!K31)</f>
        <v>-5.774461524389376</v>
      </c>
      <c r="L31" s="32">
        <f>LN('2a) male mx'!L31)</f>
        <v>-5.8723126154546845</v>
      </c>
      <c r="M31" s="32">
        <f>LN('2a) male mx'!M31)</f>
        <v>-5.939288118034991</v>
      </c>
      <c r="N31" s="32">
        <f>LN('2a) male mx'!N31)</f>
        <v>-5.9383008624368454</v>
      </c>
      <c r="O31" s="32">
        <f>LN('2a) male mx'!O31)</f>
        <v>-5.966980564499587</v>
      </c>
      <c r="P31" s="32">
        <f>LN('2a) male mx'!P31)</f>
        <v>-5.9446438405881139</v>
      </c>
      <c r="Q31" s="32">
        <f>LN('2a) male mx'!Q31)</f>
        <v>-6.0116904359749892</v>
      </c>
      <c r="R31" s="32">
        <f>LN('2a) male mx'!R31)</f>
        <v>-5.8744772085801857</v>
      </c>
      <c r="S31" s="32">
        <f>LN('2a) male mx'!S31)</f>
        <v>-5.9591729906876072</v>
      </c>
      <c r="T31" s="32">
        <f>LN('2a) male mx'!T31)</f>
        <v>-5.9434691619547264</v>
      </c>
      <c r="U31" s="32">
        <f>LN('2a) male mx'!U31)</f>
        <v>-6.0961446843020415</v>
      </c>
      <c r="V31" s="32">
        <f>LN('2a) male mx'!V31)</f>
        <v>-6.3719150821999282</v>
      </c>
      <c r="W31" s="32">
        <f>LN('2a) male mx'!W31)</f>
        <v>-6.4362820772928977</v>
      </c>
      <c r="X31" s="32">
        <f>LN('2a) male mx'!X31)</f>
        <v>-6.3882994482868245</v>
      </c>
      <c r="Y31" s="32">
        <f>LN('2a) male mx'!Y31)</f>
        <v>-6.4692287834028628</v>
      </c>
      <c r="Z31" s="32">
        <f>LN('2a) male mx'!Z31)</f>
        <v>-6.4130677952776125</v>
      </c>
      <c r="AA31" s="32">
        <f>LN('2a) male mx'!AA31)</f>
        <v>-6.4636156533562801</v>
      </c>
      <c r="AB31" s="32">
        <f>LN('2a) male mx'!AB31)</f>
        <v>-6.3863483928834892</v>
      </c>
      <c r="AC31" s="32">
        <f>LN('2a) male mx'!AC31)</f>
        <v>-6.3381496063810019</v>
      </c>
      <c r="AD31" s="32">
        <f>LN('2a) male mx'!AD31)</f>
        <v>-6.3124925021741003</v>
      </c>
      <c r="AE31" s="32">
        <f>LN('2a) male mx'!AE31)</f>
        <v>-6.4158722006714042</v>
      </c>
      <c r="AF31" s="32">
        <f>LN('2a) male mx'!AF31)</f>
        <v>-6.313467646852712</v>
      </c>
      <c r="AG31" s="32">
        <f>LN('2a) male mx'!AG31)</f>
        <v>-6.3908763389625474</v>
      </c>
      <c r="AH31" s="32">
        <f>LN('2a) male mx'!AH31)</f>
        <v>-6.3502044307612007</v>
      </c>
      <c r="AI31" s="32">
        <f>LN('2a) male mx'!AI31)</f>
        <v>-6.2928560931131354</v>
      </c>
      <c r="AJ31" s="32">
        <f>LN('2a) male mx'!AJ31)</f>
        <v>-6.3175468604711229</v>
      </c>
      <c r="AK31" s="32">
        <f>LN('2a) male mx'!AK31)</f>
        <v>-6.3204085173084037</v>
      </c>
      <c r="AL31" s="32">
        <f>LN('2a) male mx'!AL31)</f>
        <v>-6.2785479234278414</v>
      </c>
      <c r="AM31" s="32">
        <f>LN('2a) male mx'!AM31)</f>
        <v>-6.6616486361553511</v>
      </c>
      <c r="AN31" s="32">
        <f>LN('2a) male mx'!AN31)</f>
        <v>-6.5973624788372369</v>
      </c>
      <c r="AO31" s="32">
        <f>LN('2a) male mx'!AO31)</f>
        <v>-6.5554885937956042</v>
      </c>
      <c r="AP31" s="32">
        <f>LN('2a) male mx'!AP31)</f>
        <v>-6.5125195864364267</v>
      </c>
      <c r="AQ31" s="32">
        <f>LN('2a) male mx'!AQ31)</f>
        <v>-6.3431066378803749</v>
      </c>
      <c r="AR31" s="32">
        <f>LN('2a) male mx'!AR31)</f>
        <v>-6.5140873312046637</v>
      </c>
      <c r="AS31" s="32">
        <f>LN('2a) male mx'!AS31)</f>
        <v>-6.6589365628590489</v>
      </c>
      <c r="AT31" s="32">
        <f>LN('2a) male mx'!AT31)</f>
        <v>-6.4319571160280651</v>
      </c>
      <c r="AU31" s="32">
        <f>LN('2a) male mx'!AU31)</f>
        <v>-6.6188178256936201</v>
      </c>
      <c r="AV31" s="32">
        <f>LN('2a) male mx'!AV31)</f>
        <v>-6.4205044127121145</v>
      </c>
      <c r="AW31" s="32">
        <f>LN('2a) male mx'!AW31)</f>
        <v>-6.5210207952088171</v>
      </c>
      <c r="AX31" s="32">
        <f>LN('2a) male mx'!AX31)</f>
        <v>-6.439318842101299</v>
      </c>
      <c r="AY31" s="32">
        <f>LN('2a) male mx'!AY31)</f>
        <v>-6.5556466132850035</v>
      </c>
      <c r="AZ31" s="32">
        <f>LN('2a) male mx'!AZ31)</f>
        <v>-6.6182184691952672</v>
      </c>
      <c r="BA31" s="32">
        <f>LN('2a) male mx'!BA31)</f>
        <v>-6.6701952919043377</v>
      </c>
      <c r="BB31" s="32">
        <f>LN('2a) male mx'!BB31)</f>
        <v>-6.8411964176775104</v>
      </c>
      <c r="BC31" s="32">
        <f>LN('2a) male mx'!BC31)</f>
        <v>-6.567658571446926</v>
      </c>
      <c r="BD31" s="32">
        <f>LN('2a) male mx'!BD31)</f>
        <v>-6.6248648578176503</v>
      </c>
      <c r="BE31" s="32">
        <f>LN('2a) male mx'!BE31)</f>
        <v>-6.7171060396461275</v>
      </c>
      <c r="BF31" s="32">
        <f>LN('2a) male mx'!BF31)</f>
        <v>-6.7089446758369604</v>
      </c>
      <c r="BG31" s="32">
        <f>LN('2a) male mx'!BG31)</f>
        <v>-6.7897638882880171</v>
      </c>
      <c r="BH31" s="32">
        <f>LN('2a) male mx'!BH31)</f>
        <v>-6.606982771218326</v>
      </c>
      <c r="BI31" s="32">
        <f>LN('2a) male mx'!BI31)</f>
        <v>-6.5279631019647999</v>
      </c>
      <c r="BJ31" s="32">
        <f>LN('2a) male mx'!BJ31)</f>
        <v>-6.822368555553882</v>
      </c>
      <c r="BK31" s="32">
        <f>LN('2a) male mx'!BK31)</f>
        <v>-6.6012871615758479</v>
      </c>
      <c r="BL31" s="32">
        <f>LN('2a) male mx'!BL31)</f>
        <v>-6.6511428409999303</v>
      </c>
      <c r="BM31" s="32">
        <f>LN('2a) male mx'!BM31)</f>
        <v>-6.6438414017863705</v>
      </c>
      <c r="BN31" s="32">
        <f>LN('2a) male mx'!BN31)</f>
        <v>-6.5154635096886269</v>
      </c>
      <c r="BO31" s="32">
        <f>LN('2a) male mx'!BO31)</f>
        <v>-6.6053753900832461</v>
      </c>
      <c r="BP31" s="32">
        <f>LN('2a) male mx'!BP31)</f>
        <v>-6.6212972632686933</v>
      </c>
      <c r="BQ31" s="32">
        <f>LN('2a) male mx'!BQ31)</f>
        <v>-6.5985296707926793</v>
      </c>
      <c r="BR31" s="32">
        <f>LN('2a) male mx'!BR31)</f>
        <v>-6.6142202137012625</v>
      </c>
      <c r="BS31" s="32">
        <f>LN('2a) male mx'!BS31)</f>
        <v>-6.535421390459069</v>
      </c>
      <c r="BT31" s="32">
        <f>LN('2a) male mx'!BT31)</f>
        <v>-6.8050250459520463</v>
      </c>
      <c r="BU31" s="32">
        <f>LN('2a) male mx'!BU31)</f>
        <v>-6.7420548232044188</v>
      </c>
      <c r="BV31" s="32">
        <f>LN('2a) male mx'!BV31)</f>
        <v>-6.7525572672685277</v>
      </c>
      <c r="BW31" s="32">
        <f>LN('2a) male mx'!BW31)</f>
        <v>-6.6847961368930093</v>
      </c>
      <c r="BX31" s="32">
        <f>LN('2a) male mx'!BX31)</f>
        <v>-6.7181120689259686</v>
      </c>
      <c r="BY31" s="32">
        <f>LN('2a) male mx'!BY31)</f>
        <v>-6.7263205083642488</v>
      </c>
      <c r="BZ31" s="32">
        <f>LN('2a) male mx'!BZ31)</f>
        <v>-6.735134790158205</v>
      </c>
      <c r="CA31" s="32">
        <f>LN('2a) male mx'!CA31)</f>
        <v>-6.6366947173449526</v>
      </c>
      <c r="CB31" s="32">
        <f>LN('2a) male mx'!CB31)</f>
        <v>-6.5540717453139887</v>
      </c>
      <c r="CC31" s="32">
        <f>LN('2a) male mx'!CC31)</f>
        <v>-6.7116637191116864</v>
      </c>
      <c r="CD31" s="32">
        <f>LN('2a) male mx'!CD31)</f>
        <v>-6.877137847283179</v>
      </c>
      <c r="CE31" s="32">
        <f>LN('2a) male mx'!CE31)</f>
        <v>-6.8587434883136194</v>
      </c>
      <c r="CF31" s="32">
        <f>LN('2a) male mx'!CF31)</f>
        <v>-6.8791673419320896</v>
      </c>
      <c r="CG31" s="32">
        <f>LN('2a) male mx'!CG31)</f>
        <v>-6.8999929063371219</v>
      </c>
      <c r="CH31" s="32">
        <f>LN('2a) male mx'!CH31)</f>
        <v>-6.973726197661394</v>
      </c>
      <c r="CI31" s="32">
        <f>LN('2a) male mx'!CI31)</f>
        <v>-7.1786420974539347</v>
      </c>
      <c r="CJ31" s="32">
        <f>LN('2a) male mx'!CJ31)</f>
        <v>-6.9969762500568145</v>
      </c>
      <c r="CK31" s="32">
        <f>LN('2a) male mx'!CK31)</f>
        <v>-6.9755256644069696</v>
      </c>
      <c r="CL31" s="32">
        <f>LN('2a) male mx'!CL31)</f>
        <v>-7.1032154535297352</v>
      </c>
      <c r="CM31" s="32">
        <f>LN('2a) male mx'!CM31)</f>
        <v>-7.3394362292211941</v>
      </c>
      <c r="CN31" s="32">
        <f>LN('2a) male mx'!CN31)</f>
        <v>-7.2088183160872106</v>
      </c>
      <c r="CP31" s="31">
        <f t="shared" si="2"/>
        <v>28</v>
      </c>
      <c r="CQ31" s="32">
        <f>IFERROR(LN('2a) female mx'!B31),"")</f>
        <v>-5.5652772273388651</v>
      </c>
      <c r="CR31" s="32">
        <f>IFERROR(LN('2a) female mx'!C31),"")</f>
        <v>-5.6895284517469795</v>
      </c>
      <c r="CS31" s="32">
        <f>IFERROR(LN('2a) female mx'!D31),"")</f>
        <v>-5.5780110296248608</v>
      </c>
      <c r="CT31" s="32">
        <f>IFERROR(LN('2a) female mx'!E31),"")</f>
        <v>-5.6472797375629371</v>
      </c>
      <c r="CU31" s="32">
        <f>IFERROR(LN('2a) female mx'!F31),"")</f>
        <v>-5.8009861977106079</v>
      </c>
      <c r="CV31" s="32">
        <f>IFERROR(LN('2a) female mx'!G31),"")</f>
        <v>-5.7610919146535107</v>
      </c>
      <c r="CW31" s="32">
        <f>IFERROR(LN('2a) female mx'!H31),"")</f>
        <v>-5.6365961464874159</v>
      </c>
      <c r="CX31" s="32">
        <f>IFERROR(LN('2a) female mx'!I31),"")</f>
        <v>-5.4545075848994191</v>
      </c>
      <c r="CY31" s="32">
        <f>IFERROR(LN('2a) female mx'!J31),"")</f>
        <v>-5.7543699644667363</v>
      </c>
      <c r="CZ31" s="32">
        <f>IFERROR(LN('2a) female mx'!K31),"")</f>
        <v>-5.7746233804567595</v>
      </c>
      <c r="DA31" s="32">
        <f>IFERROR(LN('2a) female mx'!L31),"")</f>
        <v>-5.8916387524611862</v>
      </c>
      <c r="DB31" s="32">
        <f>IFERROR(LN('2a) female mx'!M31),"")</f>
        <v>-5.9623258896441058</v>
      </c>
      <c r="DC31" s="32">
        <f>IFERROR(LN('2a) female mx'!N31),"")</f>
        <v>-5.9423799931370951</v>
      </c>
      <c r="DD31" s="32">
        <f>IFERROR(LN('2a) female mx'!O31),"")</f>
        <v>-5.8291650843070171</v>
      </c>
      <c r="DE31" s="32">
        <f>IFERROR(LN('2a) female mx'!P31),"")</f>
        <v>-5.850437600406674</v>
      </c>
      <c r="DF31" s="32">
        <f>IFERROR(LN('2a) female mx'!Q31),"")</f>
        <v>-5.6247392673157481</v>
      </c>
      <c r="DG31" s="32">
        <f>IFERROR(LN('2a) female mx'!R31),"")</f>
        <v>-6.1482676163182237</v>
      </c>
      <c r="DH31" s="32">
        <f>IFERROR(LN('2a) female mx'!S31),"")</f>
        <v>-5.9359778306706872</v>
      </c>
      <c r="DI31" s="32">
        <f>IFERROR(LN('2a) female mx'!T31),"")</f>
        <v>-6.0422008682329</v>
      </c>
      <c r="DJ31" s="32">
        <f>IFERROR(LN('2a) female mx'!U31),"")</f>
        <v>-6.2117545686101865</v>
      </c>
      <c r="DK31" s="32">
        <f>IFERROR(LN('2a) female mx'!V31),"")</f>
        <v>-6.2159531393948324</v>
      </c>
      <c r="DL31" s="32">
        <f>IFERROR(LN('2a) female mx'!W31),"")</f>
        <v>-6.0980202616924677</v>
      </c>
      <c r="DM31" s="32">
        <f>IFERROR(LN('2a) female mx'!X31),"")</f>
        <v>-6.110013201146411</v>
      </c>
      <c r="DN31" s="32">
        <f>IFERROR(LN('2a) female mx'!Y31),"")</f>
        <v>-6.3508325079608223</v>
      </c>
      <c r="DO31" s="32">
        <f>IFERROR(LN('2a) female mx'!Z31),"")</f>
        <v>-6.438815983794159</v>
      </c>
      <c r="DP31" s="32">
        <f>IFERROR(LN('2a) female mx'!AA31),"")</f>
        <v>-6.4447775766725055</v>
      </c>
      <c r="DQ31" s="32">
        <f>IFERROR(LN('2a) female mx'!AB31),"")</f>
        <v>-6.4374358103907214</v>
      </c>
      <c r="DR31" s="32">
        <f>IFERROR(LN('2a) female mx'!AC31),"")</f>
        <v>-6.5388841093141439</v>
      </c>
      <c r="DS31" s="32">
        <f>IFERROR(LN('2a) female mx'!AD31),"")</f>
        <v>-6.8338213021459158</v>
      </c>
      <c r="DT31" s="32">
        <f>IFERROR(LN('2a) female mx'!AE31),"")</f>
        <v>-6.7497011572954033</v>
      </c>
      <c r="DU31" s="32">
        <f>IFERROR(LN('2a) female mx'!AF31),"")</f>
        <v>-6.8230140505270462</v>
      </c>
      <c r="DV31" s="32">
        <f>IFERROR(LN('2a) female mx'!AG31),"")</f>
        <v>-6.9600088264647901</v>
      </c>
      <c r="DW31" s="32">
        <f>IFERROR(LN('2a) female mx'!AH31),"")</f>
        <v>-6.896824622405866</v>
      </c>
      <c r="DX31" s="32">
        <f>IFERROR(LN('2a) female mx'!AI31),"")</f>
        <v>-7.0804680618120655</v>
      </c>
      <c r="DY31" s="32">
        <f>IFERROR(LN('2a) female mx'!AJ31),"")</f>
        <v>-7.1063415250072257</v>
      </c>
      <c r="DZ31" s="32">
        <f>IFERROR(LN('2a) female mx'!AK31),"")</f>
        <v>-7.0568346013934748</v>
      </c>
      <c r="EA31" s="32">
        <f>IFERROR(LN('2a) female mx'!AL31),"")</f>
        <v>-6.9988105517258132</v>
      </c>
      <c r="EB31" s="32">
        <f>IFERROR(LN('2a) female mx'!AM31),"")</f>
        <v>-7.4536653259838923</v>
      </c>
      <c r="EC31" s="32">
        <f>IFERROR(LN('2a) female mx'!AN31),"")</f>
        <v>-7.0478070344298933</v>
      </c>
      <c r="ED31" s="32">
        <f>IFERROR(LN('2a) female mx'!AO31),"")</f>
        <v>-6.9254349112843041</v>
      </c>
      <c r="EE31" s="32">
        <f>IFERROR(LN('2a) female mx'!AP31),"")</f>
        <v>-7.2175725916147728</v>
      </c>
      <c r="EF31" s="32">
        <f>IFERROR(LN('2a) female mx'!AQ31),"")</f>
        <v>-7.3059995073812001</v>
      </c>
      <c r="EG31" s="32">
        <f>IFERROR(LN('2a) female mx'!AR31),"")</f>
        <v>-7.1114140259068375</v>
      </c>
      <c r="EH31" s="32">
        <f>IFERROR(LN('2a) female mx'!AS31),"")</f>
        <v>-7.1499581473501754</v>
      </c>
      <c r="EI31" s="32">
        <f>IFERROR(LN('2a) female mx'!AT31),"")</f>
        <v>-7.2620406053517934</v>
      </c>
      <c r="EJ31" s="32">
        <f>IFERROR(LN('2a) female mx'!AU31),"")</f>
        <v>-7.3235522458125208</v>
      </c>
      <c r="EK31" s="32">
        <f>IFERROR(LN('2a) female mx'!AV31),"")</f>
        <v>-7.372339536811392</v>
      </c>
      <c r="EL31" s="32">
        <f>IFERROR(LN('2a) female mx'!AW31),"")</f>
        <v>-7.4047174510381266</v>
      </c>
      <c r="EM31" s="32">
        <f>IFERROR(LN('2a) female mx'!AX31),"")</f>
        <v>-7.2631028717917632</v>
      </c>
      <c r="EN31" s="32">
        <f>IFERROR(LN('2a) female mx'!AY31),"")</f>
        <v>-7.277665384812698</v>
      </c>
      <c r="EO31" s="32">
        <f>IFERROR(LN('2a) female mx'!AZ31),"")</f>
        <v>-7.3879670441302911</v>
      </c>
      <c r="EP31" s="32">
        <f>IFERROR(LN('2a) female mx'!BA31),"")</f>
        <v>-7.4777430653178314</v>
      </c>
      <c r="EQ31" s="32">
        <f>IFERROR(LN('2a) female mx'!BB31),"")</f>
        <v>-7.657816882265962</v>
      </c>
      <c r="ER31" s="32">
        <f>IFERROR(LN('2a) female mx'!BC31),"")</f>
        <v>-7.6367572442595018</v>
      </c>
      <c r="ES31" s="32">
        <f>IFERROR(LN('2a) female mx'!BD31),"")</f>
        <v>-7.5968380887166038</v>
      </c>
      <c r="ET31" s="32">
        <f>IFERROR(LN('2a) female mx'!BE31),"")</f>
        <v>-7.3461689274757234</v>
      </c>
      <c r="EU31" s="32">
        <f>IFERROR(LN('2a) female mx'!BF31),"")</f>
        <v>-7.5392520714226166</v>
      </c>
      <c r="EV31" s="32">
        <f>IFERROR(LN('2a) female mx'!BG31),"")</f>
        <v>-7.5985067349413811</v>
      </c>
      <c r="EW31" s="32">
        <f>IFERROR(LN('2a) female mx'!BH31),"")</f>
        <v>-7.6418861431176168</v>
      </c>
      <c r="EX31" s="32">
        <f>IFERROR(LN('2a) female mx'!BI31),"")</f>
        <v>-7.7321296005796327</v>
      </c>
      <c r="EY31" s="32">
        <f>IFERROR(LN('2a) female mx'!BJ31),"")</f>
        <v>-7.8047408597982866</v>
      </c>
      <c r="EZ31" s="32">
        <f>IFERROR(LN('2a) female mx'!BK31),"")</f>
        <v>-7.6021007209319045</v>
      </c>
      <c r="FA31" s="32">
        <f>IFERROR(LN('2a) female mx'!BL31),"")</f>
        <v>-7.6659673366952354</v>
      </c>
      <c r="FB31" s="32">
        <f>IFERROR(LN('2a) female mx'!BM31),"")</f>
        <v>-7.5058894577982054</v>
      </c>
      <c r="FC31" s="32">
        <f>IFERROR(LN('2a) female mx'!BN31),"")</f>
        <v>-7.5237615909172053</v>
      </c>
      <c r="FD31" s="32">
        <f>IFERROR(LN('2a) female mx'!BO31),"")</f>
        <v>-7.5445762784858621</v>
      </c>
      <c r="FE31" s="32">
        <f>IFERROR(LN('2a) female mx'!BP31),"")</f>
        <v>-7.385042767222127</v>
      </c>
      <c r="FF31" s="32">
        <f>IFERROR(LN('2a) female mx'!BQ31),"")</f>
        <v>-7.4021872582616943</v>
      </c>
      <c r="FG31" s="32">
        <f>IFERROR(LN('2a) female mx'!BR31),"")</f>
        <v>-8.1290479149920749</v>
      </c>
      <c r="FH31" s="32">
        <f>IFERROR(LN('2a) female mx'!BS31),"")</f>
        <v>-7.5851896574974154</v>
      </c>
      <c r="FI31" s="32">
        <f>IFERROR(LN('2a) female mx'!BT31),"")</f>
        <v>-7.5283571264992979</v>
      </c>
      <c r="FJ31" s="32">
        <f>IFERROR(LN('2a) female mx'!BU31),"")</f>
        <v>-7.6922096887242155</v>
      </c>
      <c r="FK31" s="32">
        <f>IFERROR(LN('2a) female mx'!BV31),"")</f>
        <v>-8.0343069363394886</v>
      </c>
      <c r="FL31" s="32">
        <f>IFERROR(LN('2a) female mx'!BW31),"")</f>
        <v>-7.7864960962633649</v>
      </c>
      <c r="FM31" s="32">
        <f>IFERROR(LN('2a) female mx'!BX31),"")</f>
        <v>-8.0657770302072596</v>
      </c>
      <c r="FN31" s="32">
        <f>IFERROR(LN('2a) female mx'!BY31),"")</f>
        <v>-7.7163393107154157</v>
      </c>
      <c r="FO31" s="32">
        <f>IFERROR(LN('2a) female mx'!BZ31),"")</f>
        <v>-7.8624971972305451</v>
      </c>
      <c r="FP31" s="32">
        <f>IFERROR(LN('2a) female mx'!CA31),"")</f>
        <v>-7.6503965299134311</v>
      </c>
      <c r="FQ31" s="32">
        <f>IFERROR(LN('2a) female mx'!CB31),"")</f>
        <v>-7.762525154208042</v>
      </c>
      <c r="FR31" s="32">
        <f>IFERROR(LN('2a) female mx'!CC31),"")</f>
        <v>-7.6296215079945915</v>
      </c>
      <c r="FS31" s="32">
        <f>IFERROR(LN('2a) female mx'!CD31),"")</f>
        <v>-7.976110482450208</v>
      </c>
      <c r="FT31" s="32">
        <f>IFERROR(LN('2a) female mx'!CE31),"")</f>
        <v>-7.8132479207567798</v>
      </c>
      <c r="FU31" s="32">
        <f>IFERROR(LN('2a) female mx'!CF31),"")</f>
        <v>-7.918901541868971</v>
      </c>
      <c r="FV31" s="32">
        <f>IFERROR(LN('2a) female mx'!CG31),"")</f>
        <v>-8.1013342541240565</v>
      </c>
      <c r="FW31" s="32">
        <f>IFERROR(LN('2a) female mx'!CH31),"")</f>
        <v>-7.9193561906606167</v>
      </c>
      <c r="FX31" s="32">
        <f>IFERROR(LN('2a) female mx'!CI31),"")</f>
        <v>-8.0690343785531464</v>
      </c>
      <c r="FY31" s="32">
        <f>IFERROR(LN('2a) female mx'!CJ31),"")</f>
        <v>-7.8926892716870096</v>
      </c>
      <c r="FZ31" s="32">
        <f>IFERROR(LN('2a) female mx'!CK31),"")</f>
        <v>-8.2852460015458771</v>
      </c>
      <c r="GA31" s="32">
        <f>IFERROR(LN('2a) female mx'!CL31),"")</f>
        <v>-8.3260629518408873</v>
      </c>
      <c r="GB31" s="32">
        <f>IFERROR(LN('2a) female mx'!CM31),"")</f>
        <v>-7.9781697995656851</v>
      </c>
      <c r="GC31" s="32">
        <f>IFERROR(LN('2a) female mx'!CN31),"")</f>
        <v>-8.4598919102283787</v>
      </c>
      <c r="GD31" s="12" t="str">
        <f>IFERROR(LN('2a) female mx'!CO31),"")</f>
        <v/>
      </c>
    </row>
    <row r="32" spans="1:186" x14ac:dyDescent="0.25">
      <c r="A32" s="31">
        <f>'2a) male mx'!A32</f>
        <v>29</v>
      </c>
      <c r="B32" s="32">
        <f>LN('2a) male mx'!B32)</f>
        <v>-5.4842073594997309</v>
      </c>
      <c r="C32" s="32">
        <f>LN('2a) male mx'!C32)</f>
        <v>-5.6217615199634885</v>
      </c>
      <c r="D32" s="32">
        <f>LN('2a) male mx'!D32)</f>
        <v>-5.6299059917635317</v>
      </c>
      <c r="E32" s="32">
        <f>LN('2a) male mx'!E32)</f>
        <v>-5.6031100268896497</v>
      </c>
      <c r="F32" s="32">
        <f>LN('2a) male mx'!F32)</f>
        <v>-5.7472046699518931</v>
      </c>
      <c r="G32" s="32">
        <f>LN('2a) male mx'!G32)</f>
        <v>-5.6876358678294512</v>
      </c>
      <c r="H32" s="32">
        <f>LN('2a) male mx'!H32)</f>
        <v>-5.6924257130659548</v>
      </c>
      <c r="I32" s="32">
        <f>LN('2a) male mx'!I32)</f>
        <v>-5.8123733991044082</v>
      </c>
      <c r="J32" s="32">
        <f>LN('2a) male mx'!J32)</f>
        <v>-5.5845273193778793</v>
      </c>
      <c r="K32" s="32">
        <f>LN('2a) male mx'!K32)</f>
        <v>-5.8120839444845709</v>
      </c>
      <c r="L32" s="32">
        <f>LN('2a) male mx'!L32)</f>
        <v>-5.8193129054838026</v>
      </c>
      <c r="M32" s="32">
        <f>LN('2a) male mx'!M32)</f>
        <v>-6.0341954162416966</v>
      </c>
      <c r="N32" s="32">
        <f>LN('2a) male mx'!N32)</f>
        <v>-6.0008430766326484</v>
      </c>
      <c r="O32" s="32">
        <f>LN('2a) male mx'!O32)</f>
        <v>-5.8967893697285678</v>
      </c>
      <c r="P32" s="32">
        <f>LN('2a) male mx'!P32)</f>
        <v>-5.954830614107542</v>
      </c>
      <c r="Q32" s="32">
        <f>LN('2a) male mx'!Q32)</f>
        <v>-5.8381157487529558</v>
      </c>
      <c r="R32" s="32">
        <f>LN('2a) male mx'!R32)</f>
        <v>-5.920126099279452</v>
      </c>
      <c r="S32" s="32">
        <f>LN('2a) male mx'!S32)</f>
        <v>-6.0095300174095421</v>
      </c>
      <c r="T32" s="32">
        <f>LN('2a) male mx'!T32)</f>
        <v>-5.9752253231674128</v>
      </c>
      <c r="U32" s="32">
        <f>LN('2a) male mx'!U32)</f>
        <v>-6.0274381097070657</v>
      </c>
      <c r="V32" s="32">
        <f>LN('2a) male mx'!V32)</f>
        <v>-6.0806238772683612</v>
      </c>
      <c r="W32" s="32">
        <f>LN('2a) male mx'!W32)</f>
        <v>-6.5742023989369587</v>
      </c>
      <c r="X32" s="32">
        <f>LN('2a) male mx'!X32)</f>
        <v>-6.4331752073859914</v>
      </c>
      <c r="Y32" s="32">
        <f>LN('2a) male mx'!Y32)</f>
        <v>-6.5322642051256246</v>
      </c>
      <c r="Z32" s="32">
        <f>LN('2a) male mx'!Z32)</f>
        <v>-6.5744533960897673</v>
      </c>
      <c r="AA32" s="32">
        <f>LN('2a) male mx'!AA32)</f>
        <v>-6.382478606213196</v>
      </c>
      <c r="AB32" s="32">
        <f>LN('2a) male mx'!AB32)</f>
        <v>-6.3288722324633202</v>
      </c>
      <c r="AC32" s="32">
        <f>LN('2a) male mx'!AC32)</f>
        <v>-6.211099275901355</v>
      </c>
      <c r="AD32" s="32">
        <f>LN('2a) male mx'!AD32)</f>
        <v>-6.1993448368088551</v>
      </c>
      <c r="AE32" s="32">
        <f>LN('2a) male mx'!AE32)</f>
        <v>-6.4542729222140913</v>
      </c>
      <c r="AF32" s="32">
        <f>LN('2a) male mx'!AF32)</f>
        <v>-6.3175943692185532</v>
      </c>
      <c r="AG32" s="32">
        <f>LN('2a) male mx'!AG32)</f>
        <v>-6.3640181893841783</v>
      </c>
      <c r="AH32" s="32">
        <f>LN('2a) male mx'!AH32)</f>
        <v>-6.3545780746382725</v>
      </c>
      <c r="AI32" s="32">
        <f>LN('2a) male mx'!AI32)</f>
        <v>-6.3625277655357442</v>
      </c>
      <c r="AJ32" s="32">
        <f>LN('2a) male mx'!AJ32)</f>
        <v>-6.4081939313652372</v>
      </c>
      <c r="AK32" s="32">
        <f>LN('2a) male mx'!AK32)</f>
        <v>-6.5718056330593422</v>
      </c>
      <c r="AL32" s="32">
        <f>LN('2a) male mx'!AL32)</f>
        <v>-6.4762559259386556</v>
      </c>
      <c r="AM32" s="32">
        <f>LN('2a) male mx'!AM32)</f>
        <v>-6.5072935903154825</v>
      </c>
      <c r="AN32" s="32">
        <f>LN('2a) male mx'!AN32)</f>
        <v>-6.5431180477298678</v>
      </c>
      <c r="AO32" s="32">
        <f>LN('2a) male mx'!AO32)</f>
        <v>-6.3966237012440068</v>
      </c>
      <c r="AP32" s="32">
        <f>LN('2a) male mx'!AP32)</f>
        <v>-6.5398338047368325</v>
      </c>
      <c r="AQ32" s="32">
        <f>LN('2a) male mx'!AQ32)</f>
        <v>-6.5767227656567426</v>
      </c>
      <c r="AR32" s="32">
        <f>LN('2a) male mx'!AR32)</f>
        <v>-6.4985085540412957</v>
      </c>
      <c r="AS32" s="32">
        <f>LN('2a) male mx'!AS32)</f>
        <v>-6.7081156609722914</v>
      </c>
      <c r="AT32" s="32">
        <f>LN('2a) male mx'!AT32)</f>
        <v>-6.4369091897034236</v>
      </c>
      <c r="AU32" s="32">
        <f>LN('2a) male mx'!AU32)</f>
        <v>-6.4376569084064785</v>
      </c>
      <c r="AV32" s="32">
        <f>LN('2a) male mx'!AV32)</f>
        <v>-6.4719098578154135</v>
      </c>
      <c r="AW32" s="32">
        <f>LN('2a) male mx'!AW32)</f>
        <v>-6.5633817600269797</v>
      </c>
      <c r="AX32" s="32">
        <f>LN('2a) male mx'!AX32)</f>
        <v>-6.4988033296718024</v>
      </c>
      <c r="AY32" s="32">
        <f>LN('2a) male mx'!AY32)</f>
        <v>-6.5036343374996433</v>
      </c>
      <c r="AZ32" s="32">
        <f>LN('2a) male mx'!AZ32)</f>
        <v>-6.6090333239979371</v>
      </c>
      <c r="BA32" s="32">
        <f>LN('2a) male mx'!BA32)</f>
        <v>-6.4673629302650664</v>
      </c>
      <c r="BB32" s="32">
        <f>LN('2a) male mx'!BB32)</f>
        <v>-6.5020401396187637</v>
      </c>
      <c r="BC32" s="32">
        <f>LN('2a) male mx'!BC32)</f>
        <v>-6.6683700048852792</v>
      </c>
      <c r="BD32" s="32">
        <f>LN('2a) male mx'!BD32)</f>
        <v>-6.6970865584974542</v>
      </c>
      <c r="BE32" s="32">
        <f>LN('2a) male mx'!BE32)</f>
        <v>-6.6903463039299256</v>
      </c>
      <c r="BF32" s="32">
        <f>LN('2a) male mx'!BF32)</f>
        <v>-6.6823905125952177</v>
      </c>
      <c r="BG32" s="32">
        <f>LN('2a) male mx'!BG32)</f>
        <v>-6.6031200540834529</v>
      </c>
      <c r="BH32" s="32">
        <f>LN('2a) male mx'!BH32)</f>
        <v>-6.5604793033409274</v>
      </c>
      <c r="BI32" s="32">
        <f>LN('2a) male mx'!BI32)</f>
        <v>-6.7658854860193509</v>
      </c>
      <c r="BJ32" s="32">
        <f>LN('2a) male mx'!BJ32)</f>
        <v>-6.6629613577609312</v>
      </c>
      <c r="BK32" s="32">
        <f>LN('2a) male mx'!BK32)</f>
        <v>-6.4983185011214797</v>
      </c>
      <c r="BL32" s="32">
        <f>LN('2a) male mx'!BL32)</f>
        <v>-6.6339657579103788</v>
      </c>
      <c r="BM32" s="32">
        <f>LN('2a) male mx'!BM32)</f>
        <v>-6.6997331648173084</v>
      </c>
      <c r="BN32" s="32">
        <f>LN('2a) male mx'!BN32)</f>
        <v>-6.7407785437995118</v>
      </c>
      <c r="BO32" s="32">
        <f>LN('2a) male mx'!BO32)</f>
        <v>-6.8159089045921641</v>
      </c>
      <c r="BP32" s="32">
        <f>LN('2a) male mx'!BP32)</f>
        <v>-6.5597548030311188</v>
      </c>
      <c r="BQ32" s="32">
        <f>LN('2a) male mx'!BQ32)</f>
        <v>-6.5031673722272387</v>
      </c>
      <c r="BR32" s="32">
        <f>LN('2a) male mx'!BR32)</f>
        <v>-6.4763681535463373</v>
      </c>
      <c r="BS32" s="32">
        <f>LN('2a) male mx'!BS32)</f>
        <v>-6.5410918401966942</v>
      </c>
      <c r="BT32" s="32">
        <f>LN('2a) male mx'!BT32)</f>
        <v>-6.6576464094374748</v>
      </c>
      <c r="BU32" s="32">
        <f>LN('2a) male mx'!BU32)</f>
        <v>-6.6415572972498014</v>
      </c>
      <c r="BV32" s="32">
        <f>LN('2a) male mx'!BV32)</f>
        <v>-6.651243695386019</v>
      </c>
      <c r="BW32" s="32">
        <f>LN('2a) male mx'!BW32)</f>
        <v>-6.6433539016383598</v>
      </c>
      <c r="BX32" s="32">
        <f>LN('2a) male mx'!BX32)</f>
        <v>-6.6277183265886119</v>
      </c>
      <c r="BY32" s="32">
        <f>LN('2a) male mx'!BY32)</f>
        <v>-6.7081610347507397</v>
      </c>
      <c r="BZ32" s="32">
        <f>LN('2a) male mx'!BZ32)</f>
        <v>-6.6753156035065961</v>
      </c>
      <c r="CA32" s="32">
        <f>LN('2a) male mx'!CA32)</f>
        <v>-6.6275952326215997</v>
      </c>
      <c r="CB32" s="32">
        <f>LN('2a) male mx'!CB32)</f>
        <v>-6.581866102958065</v>
      </c>
      <c r="CC32" s="32">
        <f>LN('2a) male mx'!CC32)</f>
        <v>-6.5842131609900632</v>
      </c>
      <c r="CD32" s="32">
        <f>LN('2a) male mx'!CD32)</f>
        <v>-6.7462230747870091</v>
      </c>
      <c r="CE32" s="32">
        <f>LN('2a) male mx'!CE32)</f>
        <v>-6.7474283187649675</v>
      </c>
      <c r="CF32" s="32">
        <f>LN('2a) male mx'!CF32)</f>
        <v>-6.7747033632269407</v>
      </c>
      <c r="CG32" s="32">
        <f>LN('2a) male mx'!CG32)</f>
        <v>-6.9297715491333252</v>
      </c>
      <c r="CH32" s="32">
        <f>LN('2a) male mx'!CH32)</f>
        <v>-6.8123654663775755</v>
      </c>
      <c r="CI32" s="32">
        <f>LN('2a) male mx'!CI32)</f>
        <v>-7.0293980338520949</v>
      </c>
      <c r="CJ32" s="32">
        <f>LN('2a) male mx'!CJ32)</f>
        <v>-6.9960611880737726</v>
      </c>
      <c r="CK32" s="32">
        <f>LN('2a) male mx'!CK32)</f>
        <v>-7.1269975593392552</v>
      </c>
      <c r="CL32" s="32">
        <f>LN('2a) male mx'!CL32)</f>
        <v>-7.09011748535639</v>
      </c>
      <c r="CM32" s="32">
        <f>LN('2a) male mx'!CM32)</f>
        <v>-7.1155618172861086</v>
      </c>
      <c r="CN32" s="32">
        <f>LN('2a) male mx'!CN32)</f>
        <v>-7.1164753096306228</v>
      </c>
      <c r="CP32" s="31">
        <f t="shared" si="2"/>
        <v>29</v>
      </c>
      <c r="CQ32" s="32">
        <f>IFERROR(LN('2a) female mx'!B32),"")</f>
        <v>-5.4975250413468038</v>
      </c>
      <c r="CR32" s="32">
        <f>IFERROR(LN('2a) female mx'!C32),"")</f>
        <v>-5.5945770041117262</v>
      </c>
      <c r="CS32" s="32">
        <f>IFERROR(LN('2a) female mx'!D32),"")</f>
        <v>-5.6234042809441247</v>
      </c>
      <c r="CT32" s="32">
        <f>IFERROR(LN('2a) female mx'!E32),"")</f>
        <v>-5.6631357724079843</v>
      </c>
      <c r="CU32" s="32">
        <f>IFERROR(LN('2a) female mx'!F32),"")</f>
        <v>-5.6762948376172941</v>
      </c>
      <c r="CV32" s="32">
        <f>IFERROR(LN('2a) female mx'!G32),"")</f>
        <v>-5.5824328183060521</v>
      </c>
      <c r="CW32" s="32">
        <f>IFERROR(LN('2a) female mx'!H32),"")</f>
        <v>-5.9065658879220875</v>
      </c>
      <c r="CX32" s="32">
        <f>IFERROR(LN('2a) female mx'!I32),"")</f>
        <v>-5.7236527129189056</v>
      </c>
      <c r="CY32" s="32">
        <f>IFERROR(LN('2a) female mx'!J32),"")</f>
        <v>-5.619636917349669</v>
      </c>
      <c r="CZ32" s="32">
        <f>IFERROR(LN('2a) female mx'!K32),"")</f>
        <v>-5.7644098678953872</v>
      </c>
      <c r="DA32" s="32">
        <f>IFERROR(LN('2a) female mx'!L32),"")</f>
        <v>-5.8053704285978442</v>
      </c>
      <c r="DB32" s="32">
        <f>IFERROR(LN('2a) female mx'!M32),"")</f>
        <v>-6.1204668868494894</v>
      </c>
      <c r="DC32" s="32">
        <f>IFERROR(LN('2a) female mx'!N32),"")</f>
        <v>-5.848472963232509</v>
      </c>
      <c r="DD32" s="32">
        <f>IFERROR(LN('2a) female mx'!O32),"")</f>
        <v>-5.8150718741605711</v>
      </c>
      <c r="DE32" s="32">
        <f>IFERROR(LN('2a) female mx'!P32),"")</f>
        <v>-5.9856104889754818</v>
      </c>
      <c r="DF32" s="32">
        <f>IFERROR(LN('2a) female mx'!Q32),"")</f>
        <v>-5.7821319894903374</v>
      </c>
      <c r="DG32" s="32">
        <f>IFERROR(LN('2a) female mx'!R32),"")</f>
        <v>-5.9156258597680988</v>
      </c>
      <c r="DH32" s="32">
        <f>IFERROR(LN('2a) female mx'!S32),"")</f>
        <v>-5.9333316953016961</v>
      </c>
      <c r="DI32" s="32">
        <f>IFERROR(LN('2a) female mx'!T32),"")</f>
        <v>-5.9866469265043953</v>
      </c>
      <c r="DJ32" s="32">
        <f>IFERROR(LN('2a) female mx'!U32),"")</f>
        <v>-6.1221956864735496</v>
      </c>
      <c r="DK32" s="32">
        <f>IFERROR(LN('2a) female mx'!V32),"")</f>
        <v>-6.1409291026639563</v>
      </c>
      <c r="DL32" s="32">
        <f>IFERROR(LN('2a) female mx'!W32),"")</f>
        <v>-6.035075409300064</v>
      </c>
      <c r="DM32" s="32">
        <f>IFERROR(LN('2a) female mx'!X32),"")</f>
        <v>-6.1834739722395637</v>
      </c>
      <c r="DN32" s="32">
        <f>IFERROR(LN('2a) female mx'!Y32),"")</f>
        <v>-6.1504428409464049</v>
      </c>
      <c r="DO32" s="32">
        <f>IFERROR(LN('2a) female mx'!Z32),"")</f>
        <v>-6.2953190178058112</v>
      </c>
      <c r="DP32" s="32">
        <f>IFERROR(LN('2a) female mx'!AA32),"")</f>
        <v>-6.3179182782832841</v>
      </c>
      <c r="DQ32" s="32">
        <f>IFERROR(LN('2a) female mx'!AB32),"")</f>
        <v>-6.409837443123755</v>
      </c>
      <c r="DR32" s="32">
        <f>IFERROR(LN('2a) female mx'!AC32),"")</f>
        <v>-6.4407366638298331</v>
      </c>
      <c r="DS32" s="32">
        <f>IFERROR(LN('2a) female mx'!AD32),"")</f>
        <v>-6.7400328294199845</v>
      </c>
      <c r="DT32" s="32">
        <f>IFERROR(LN('2a) female mx'!AE32),"")</f>
        <v>-6.6227625005212865</v>
      </c>
      <c r="DU32" s="32">
        <f>IFERROR(LN('2a) female mx'!AF32),"")</f>
        <v>-6.8219250223769441</v>
      </c>
      <c r="DV32" s="32">
        <f>IFERROR(LN('2a) female mx'!AG32),"")</f>
        <v>-6.7161981013861691</v>
      </c>
      <c r="DW32" s="32">
        <f>IFERROR(LN('2a) female mx'!AH32),"")</f>
        <v>-7.0046681445411645</v>
      </c>
      <c r="DX32" s="32">
        <f>IFERROR(LN('2a) female mx'!AI32),"")</f>
        <v>-6.8295650211301373</v>
      </c>
      <c r="DY32" s="32">
        <f>IFERROR(LN('2a) female mx'!AJ32),"")</f>
        <v>-7.364188765310332</v>
      </c>
      <c r="DZ32" s="32">
        <f>IFERROR(LN('2a) female mx'!AK32),"")</f>
        <v>-7.118130481275057</v>
      </c>
      <c r="EA32" s="32">
        <f>IFERROR(LN('2a) female mx'!AL32),"")</f>
        <v>-7.2412261215130664</v>
      </c>
      <c r="EB32" s="32">
        <f>IFERROR(LN('2a) female mx'!AM32),"")</f>
        <v>-7.1608510826343403</v>
      </c>
      <c r="EC32" s="32">
        <f>IFERROR(LN('2a) female mx'!AN32),"")</f>
        <v>-7.1470622327001596</v>
      </c>
      <c r="ED32" s="32">
        <f>IFERROR(LN('2a) female mx'!AO32),"")</f>
        <v>-7.1476938432763006</v>
      </c>
      <c r="EE32" s="32">
        <f>IFERROR(LN('2a) female mx'!AP32),"")</f>
        <v>-7.0850177639290415</v>
      </c>
      <c r="EF32" s="32">
        <f>IFERROR(LN('2a) female mx'!AQ32),"")</f>
        <v>-7.336590664947682</v>
      </c>
      <c r="EG32" s="32">
        <f>IFERROR(LN('2a) female mx'!AR32),"")</f>
        <v>-7.085586315791117</v>
      </c>
      <c r="EH32" s="32">
        <f>IFERROR(LN('2a) female mx'!AS32),"")</f>
        <v>-7.0731560276570464</v>
      </c>
      <c r="EI32" s="32">
        <f>IFERROR(LN('2a) female mx'!AT32),"")</f>
        <v>-7.0619283337742207</v>
      </c>
      <c r="EJ32" s="32">
        <f>IFERROR(LN('2a) female mx'!AU32),"")</f>
        <v>-6.8864748936725659</v>
      </c>
      <c r="EK32" s="32">
        <f>IFERROR(LN('2a) female mx'!AV32),"")</f>
        <v>-7.2198533885083922</v>
      </c>
      <c r="EL32" s="32">
        <f>IFERROR(LN('2a) female mx'!AW32),"")</f>
        <v>-7.2049131472709087</v>
      </c>
      <c r="EM32" s="32">
        <f>IFERROR(LN('2a) female mx'!AX32),"")</f>
        <v>-7.0998208747254852</v>
      </c>
      <c r="EN32" s="32">
        <f>IFERROR(LN('2a) female mx'!AY32),"")</f>
        <v>-7.1911765748748309</v>
      </c>
      <c r="EO32" s="32">
        <f>IFERROR(LN('2a) female mx'!AZ32),"")</f>
        <v>-7.2769640321015325</v>
      </c>
      <c r="EP32" s="32">
        <f>IFERROR(LN('2a) female mx'!BA32),"")</f>
        <v>-7.0655259049154582</v>
      </c>
      <c r="EQ32" s="32">
        <f>IFERROR(LN('2a) female mx'!BB32),"")</f>
        <v>-7.3115009610061854</v>
      </c>
      <c r="ER32" s="32">
        <f>IFERROR(LN('2a) female mx'!BC32),"")</f>
        <v>-7.3920110292055092</v>
      </c>
      <c r="ES32" s="32">
        <f>IFERROR(LN('2a) female mx'!BD32),"")</f>
        <v>-7.4450639526269438</v>
      </c>
      <c r="ET32" s="32">
        <f>IFERROR(LN('2a) female mx'!BE32),"")</f>
        <v>-7.4813661833117964</v>
      </c>
      <c r="EU32" s="32">
        <f>IFERROR(LN('2a) female mx'!BF32),"")</f>
        <v>-7.3627783056160645</v>
      </c>
      <c r="EV32" s="32">
        <f>IFERROR(LN('2a) female mx'!BG32),"")</f>
        <v>-7.7762945753141235</v>
      </c>
      <c r="EW32" s="32">
        <f>IFERROR(LN('2a) female mx'!BH32),"")</f>
        <v>-7.5795153776604343</v>
      </c>
      <c r="EX32" s="32">
        <f>IFERROR(LN('2a) female mx'!BI32),"")</f>
        <v>-7.6642344106754292</v>
      </c>
      <c r="EY32" s="32">
        <f>IFERROR(LN('2a) female mx'!BJ32),"")</f>
        <v>-7.4500744698352932</v>
      </c>
      <c r="EZ32" s="32">
        <f>IFERROR(LN('2a) female mx'!BK32),"")</f>
        <v>-7.5615856633416003</v>
      </c>
      <c r="FA32" s="32">
        <f>IFERROR(LN('2a) female mx'!BL32),"")</f>
        <v>-7.6229289194780119</v>
      </c>
      <c r="FB32" s="32">
        <f>IFERROR(LN('2a) female mx'!BM32),"")</f>
        <v>-7.5430899856976694</v>
      </c>
      <c r="FC32" s="32">
        <f>IFERROR(LN('2a) female mx'!BN32),"")</f>
        <v>-7.4159452290198589</v>
      </c>
      <c r="FD32" s="32">
        <f>IFERROR(LN('2a) female mx'!BO32),"")</f>
        <v>-7.6241102304630797</v>
      </c>
      <c r="FE32" s="32">
        <f>IFERROR(LN('2a) female mx'!BP32),"")</f>
        <v>-7.4699697282867179</v>
      </c>
      <c r="FF32" s="32">
        <f>IFERROR(LN('2a) female mx'!BQ32),"")</f>
        <v>-7.7348080553996548</v>
      </c>
      <c r="FG32" s="32">
        <f>IFERROR(LN('2a) female mx'!BR32),"")</f>
        <v>-7.6458097150300155</v>
      </c>
      <c r="FH32" s="32">
        <f>IFERROR(LN('2a) female mx'!BS32),"")</f>
        <v>-7.7355400714756941</v>
      </c>
      <c r="FI32" s="32">
        <f>IFERROR(LN('2a) female mx'!BT32),"")</f>
        <v>-7.4727443599890782</v>
      </c>
      <c r="FJ32" s="32">
        <f>IFERROR(LN('2a) female mx'!BU32),"")</f>
        <v>-7.6917532159322111</v>
      </c>
      <c r="FK32" s="32">
        <f>IFERROR(LN('2a) female mx'!BV32),"")</f>
        <v>-7.8107986507706624</v>
      </c>
      <c r="FL32" s="32">
        <f>IFERROR(LN('2a) female mx'!BW32),"")</f>
        <v>-7.8107783838553875</v>
      </c>
      <c r="FM32" s="32">
        <f>IFERROR(LN('2a) female mx'!BX32),"")</f>
        <v>-7.7381891468639994</v>
      </c>
      <c r="FN32" s="32">
        <f>IFERROR(LN('2a) female mx'!BY32),"")</f>
        <v>-7.6288620873453938</v>
      </c>
      <c r="FO32" s="32">
        <f>IFERROR(LN('2a) female mx'!BZ32),"")</f>
        <v>-7.6930004149663311</v>
      </c>
      <c r="FP32" s="32">
        <f>IFERROR(LN('2a) female mx'!CA32),"")</f>
        <v>-7.8625275845165064</v>
      </c>
      <c r="FQ32" s="32">
        <f>IFERROR(LN('2a) female mx'!CB32),"")</f>
        <v>-7.6930916123885469</v>
      </c>
      <c r="FR32" s="32">
        <f>IFERROR(LN('2a) female mx'!CC32),"")</f>
        <v>-7.6936892562713695</v>
      </c>
      <c r="FS32" s="32">
        <f>IFERROR(LN('2a) female mx'!CD32),"")</f>
        <v>-8.0056248676744612</v>
      </c>
      <c r="FT32" s="32">
        <f>IFERROR(LN('2a) female mx'!CE32),"")</f>
        <v>-7.7405076656711573</v>
      </c>
      <c r="FU32" s="32">
        <f>IFERROR(LN('2a) female mx'!CF32),"")</f>
        <v>-7.9467136055435974</v>
      </c>
      <c r="FV32" s="32">
        <f>IFERROR(LN('2a) female mx'!CG32),"")</f>
        <v>-7.7886007956788301</v>
      </c>
      <c r="FW32" s="32">
        <f>IFERROR(LN('2a) female mx'!CH32),"")</f>
        <v>-7.9189924881652454</v>
      </c>
      <c r="FX32" s="32">
        <f>IFERROR(LN('2a) female mx'!CI32),"")</f>
        <v>-7.8137835312897828</v>
      </c>
      <c r="FY32" s="32">
        <f>IFERROR(LN('2a) female mx'!CJ32),"")</f>
        <v>-7.5519141988297491</v>
      </c>
      <c r="FZ32" s="32">
        <f>IFERROR(LN('2a) female mx'!CK32),"")</f>
        <v>-8.0380983621587223</v>
      </c>
      <c r="GA32" s="32">
        <f>IFERROR(LN('2a) female mx'!CL32),"")</f>
        <v>-7.697106179414491</v>
      </c>
      <c r="GB32" s="32">
        <f>IFERROR(LN('2a) female mx'!CM32),"")</f>
        <v>-7.9488342936430376</v>
      </c>
      <c r="GC32" s="32">
        <f>IFERROR(LN('2a) female mx'!CN32),"")</f>
        <v>-7.9487838532988224</v>
      </c>
      <c r="GD32" s="12" t="str">
        <f>IFERROR(LN('2a) female mx'!CO32),"")</f>
        <v/>
      </c>
    </row>
    <row r="33" spans="1:186" x14ac:dyDescent="0.25">
      <c r="A33" s="31">
        <f>'2a) male mx'!A33</f>
        <v>30</v>
      </c>
      <c r="B33" s="32">
        <f>LN('2a) male mx'!B33)</f>
        <v>-5.5386615330457687</v>
      </c>
      <c r="C33" s="32">
        <f>LN('2a) male mx'!C33)</f>
        <v>-5.5805629086715731</v>
      </c>
      <c r="D33" s="32">
        <f>LN('2a) male mx'!D33)</f>
        <v>-5.5604368458133191</v>
      </c>
      <c r="E33" s="32">
        <f>LN('2a) male mx'!E33)</f>
        <v>-5.612018741385695</v>
      </c>
      <c r="F33" s="32">
        <f>LN('2a) male mx'!F33)</f>
        <v>-5.6160998084505529</v>
      </c>
      <c r="G33" s="32">
        <f>LN('2a) male mx'!G33)</f>
        <v>-5.6090339819398762</v>
      </c>
      <c r="H33" s="32">
        <f>LN('2a) male mx'!H33)</f>
        <v>-5.6621553363742976</v>
      </c>
      <c r="I33" s="32">
        <f>LN('2a) male mx'!I33)</f>
        <v>-5.6632363802618508</v>
      </c>
      <c r="J33" s="32">
        <f>LN('2a) male mx'!J33)</f>
        <v>-5.647051254476529</v>
      </c>
      <c r="K33" s="32">
        <f>LN('2a) male mx'!K33)</f>
        <v>-5.6046532165755547</v>
      </c>
      <c r="L33" s="32">
        <f>LN('2a) male mx'!L33)</f>
        <v>-5.8238972453720113</v>
      </c>
      <c r="M33" s="32">
        <f>LN('2a) male mx'!M33)</f>
        <v>-5.9952187022034806</v>
      </c>
      <c r="N33" s="32">
        <f>LN('2a) male mx'!N33)</f>
        <v>-5.9206379711085733</v>
      </c>
      <c r="O33" s="32">
        <f>LN('2a) male mx'!O33)</f>
        <v>-5.8981329414211956</v>
      </c>
      <c r="P33" s="32">
        <f>LN('2a) male mx'!P33)</f>
        <v>-6.2161878555351739</v>
      </c>
      <c r="Q33" s="32">
        <f>LN('2a) male mx'!Q33)</f>
        <v>-5.9972585402756318</v>
      </c>
      <c r="R33" s="32">
        <f>LN('2a) male mx'!R33)</f>
        <v>-5.7857853558089714</v>
      </c>
      <c r="S33" s="32">
        <f>LN('2a) male mx'!S33)</f>
        <v>-6.0725936209937394</v>
      </c>
      <c r="T33" s="32">
        <f>LN('2a) male mx'!T33)</f>
        <v>-6.1132651853555355</v>
      </c>
      <c r="U33" s="32">
        <f>LN('2a) male mx'!U33)</f>
        <v>-6.0023190998511176</v>
      </c>
      <c r="V33" s="32">
        <f>LN('2a) male mx'!V33)</f>
        <v>-6.2238224983864461</v>
      </c>
      <c r="W33" s="32">
        <f>LN('2a) male mx'!W33)</f>
        <v>-6.2293205663889024</v>
      </c>
      <c r="X33" s="32">
        <f>LN('2a) male mx'!X33)</f>
        <v>-6.3850082271825057</v>
      </c>
      <c r="Y33" s="32">
        <f>LN('2a) male mx'!Y33)</f>
        <v>-6.5382478162946915</v>
      </c>
      <c r="Z33" s="32">
        <f>LN('2a) male mx'!Z33)</f>
        <v>-6.5279041666079873</v>
      </c>
      <c r="AA33" s="32">
        <f>LN('2a) male mx'!AA33)</f>
        <v>-6.368117062960267</v>
      </c>
      <c r="AB33" s="32">
        <f>LN('2a) male mx'!AB33)</f>
        <v>-6.3210751872307949</v>
      </c>
      <c r="AC33" s="32">
        <f>LN('2a) male mx'!AC33)</f>
        <v>-6.3714451935566228</v>
      </c>
      <c r="AD33" s="32">
        <f>LN('2a) male mx'!AD33)</f>
        <v>-6.4272650691667872</v>
      </c>
      <c r="AE33" s="32">
        <f>LN('2a) male mx'!AE33)</f>
        <v>-6.2839304175510176</v>
      </c>
      <c r="AF33" s="32">
        <f>LN('2a) male mx'!AF33)</f>
        <v>-6.1978924475394326</v>
      </c>
      <c r="AG33" s="32">
        <f>LN('2a) male mx'!AG33)</f>
        <v>-6.4809504537693785</v>
      </c>
      <c r="AH33" s="32">
        <f>LN('2a) male mx'!AH33)</f>
        <v>-6.4293722697240163</v>
      </c>
      <c r="AI33" s="32">
        <f>LN('2a) male mx'!AI33)</f>
        <v>-6.3485205160084588</v>
      </c>
      <c r="AJ33" s="32">
        <f>LN('2a) male mx'!AJ33)</f>
        <v>-6.3500553375670288</v>
      </c>
      <c r="AK33" s="32">
        <f>LN('2a) male mx'!AK33)</f>
        <v>-6.3841597871633891</v>
      </c>
      <c r="AL33" s="32">
        <f>LN('2a) male mx'!AL33)</f>
        <v>-6.3038108709992366</v>
      </c>
      <c r="AM33" s="32">
        <f>LN('2a) male mx'!AM33)</f>
        <v>-6.3424395422193749</v>
      </c>
      <c r="AN33" s="32">
        <f>LN('2a) male mx'!AN33)</f>
        <v>-6.4043698568619138</v>
      </c>
      <c r="AO33" s="32">
        <f>LN('2a) male mx'!AO33)</f>
        <v>-6.5304021692957672</v>
      </c>
      <c r="AP33" s="32">
        <f>LN('2a) male mx'!AP33)</f>
        <v>-6.3402167215645395</v>
      </c>
      <c r="AQ33" s="32">
        <f>LN('2a) male mx'!AQ33)</f>
        <v>-6.4210625081716932</v>
      </c>
      <c r="AR33" s="32">
        <f>LN('2a) male mx'!AR33)</f>
        <v>-6.4970017361970269</v>
      </c>
      <c r="AS33" s="32">
        <f>LN('2a) male mx'!AS33)</f>
        <v>-6.3976677793599555</v>
      </c>
      <c r="AT33" s="32">
        <f>LN('2a) male mx'!AT33)</f>
        <v>-6.4353065576704696</v>
      </c>
      <c r="AU33" s="32">
        <f>LN('2a) male mx'!AU33)</f>
        <v>-6.5925175249075778</v>
      </c>
      <c r="AV33" s="32">
        <f>LN('2a) male mx'!AV33)</f>
        <v>-6.5408667265743086</v>
      </c>
      <c r="AW33" s="32">
        <f>LN('2a) male mx'!AW33)</f>
        <v>-6.4693083228125943</v>
      </c>
      <c r="AX33" s="32">
        <f>LN('2a) male mx'!AX33)</f>
        <v>-6.6727710696048765</v>
      </c>
      <c r="AY33" s="32">
        <f>LN('2a) male mx'!AY33)</f>
        <v>-6.5752131879989522</v>
      </c>
      <c r="AZ33" s="32">
        <f>LN('2a) male mx'!AZ33)</f>
        <v>-6.4760129987374331</v>
      </c>
      <c r="BA33" s="32">
        <f>LN('2a) male mx'!BA33)</f>
        <v>-6.7270009145530807</v>
      </c>
      <c r="BB33" s="32">
        <f>LN('2a) male mx'!BB33)</f>
        <v>-6.7361530554519433</v>
      </c>
      <c r="BC33" s="32">
        <f>LN('2a) male mx'!BC33)</f>
        <v>-6.5649811374526292</v>
      </c>
      <c r="BD33" s="32">
        <f>LN('2a) male mx'!BD33)</f>
        <v>-6.7216195007634898</v>
      </c>
      <c r="BE33" s="32">
        <f>LN('2a) male mx'!BE33)</f>
        <v>-6.767792861967826</v>
      </c>
      <c r="BF33" s="32">
        <f>LN('2a) male mx'!BF33)</f>
        <v>-6.768200587856227</v>
      </c>
      <c r="BG33" s="32">
        <f>LN('2a) male mx'!BG33)</f>
        <v>-6.6986755031246279</v>
      </c>
      <c r="BH33" s="32">
        <f>LN('2a) male mx'!BH33)</f>
        <v>-6.5889368980536078</v>
      </c>
      <c r="BI33" s="32">
        <f>LN('2a) male mx'!BI33)</f>
        <v>-6.7035415913652869</v>
      </c>
      <c r="BJ33" s="32">
        <f>LN('2a) male mx'!BJ33)</f>
        <v>-6.9201362126709016</v>
      </c>
      <c r="BK33" s="32">
        <f>LN('2a) male mx'!BK33)</f>
        <v>-6.7552178804498535</v>
      </c>
      <c r="BL33" s="32">
        <f>LN('2a) male mx'!BL33)</f>
        <v>-6.6565710265597833</v>
      </c>
      <c r="BM33" s="32">
        <f>LN('2a) male mx'!BM33)</f>
        <v>-6.5358734576230306</v>
      </c>
      <c r="BN33" s="32">
        <f>LN('2a) male mx'!BN33)</f>
        <v>-6.7221939971831812</v>
      </c>
      <c r="BO33" s="32">
        <f>LN('2a) male mx'!BO33)</f>
        <v>-6.7332724838785891</v>
      </c>
      <c r="BP33" s="32">
        <f>LN('2a) male mx'!BP33)</f>
        <v>-6.5730540657653478</v>
      </c>
      <c r="BQ33" s="32">
        <f>LN('2a) male mx'!BQ33)</f>
        <v>-6.5584617841177142</v>
      </c>
      <c r="BR33" s="32">
        <f>LN('2a) male mx'!BR33)</f>
        <v>-6.7427564970045797</v>
      </c>
      <c r="BS33" s="32">
        <f>LN('2a) male mx'!BS33)</f>
        <v>-6.4840367483455612</v>
      </c>
      <c r="BT33" s="32">
        <f>LN('2a) male mx'!BT33)</f>
        <v>-6.6889051835317845</v>
      </c>
      <c r="BU33" s="32">
        <f>LN('2a) male mx'!BU33)</f>
        <v>-6.5791226029172609</v>
      </c>
      <c r="BV33" s="32">
        <f>LN('2a) male mx'!BV33)</f>
        <v>-6.6110093528691589</v>
      </c>
      <c r="BW33" s="32">
        <f>LN('2a) male mx'!BW33)</f>
        <v>-6.7155990795581282</v>
      </c>
      <c r="BX33" s="32">
        <f>LN('2a) male mx'!BX33)</f>
        <v>-6.5883411988163365</v>
      </c>
      <c r="BY33" s="32">
        <f>LN('2a) male mx'!BY33)</f>
        <v>-6.5881460297633652</v>
      </c>
      <c r="BZ33" s="32">
        <f>LN('2a) male mx'!BZ33)</f>
        <v>-6.6822215784537136</v>
      </c>
      <c r="CA33" s="32">
        <f>LN('2a) male mx'!CA33)</f>
        <v>-6.4955583794512872</v>
      </c>
      <c r="CB33" s="32">
        <f>LN('2a) male mx'!CB33)</f>
        <v>-6.5730946357284257</v>
      </c>
      <c r="CC33" s="32">
        <f>LN('2a) male mx'!CC33)</f>
        <v>-6.6361105842279802</v>
      </c>
      <c r="CD33" s="32">
        <f>LN('2a) male mx'!CD33)</f>
        <v>-6.7024618782258978</v>
      </c>
      <c r="CE33" s="32">
        <f>LN('2a) male mx'!CE33)</f>
        <v>-6.7816761009804924</v>
      </c>
      <c r="CF33" s="32">
        <f>LN('2a) male mx'!CF33)</f>
        <v>-6.7825341763905458</v>
      </c>
      <c r="CG33" s="32">
        <f>LN('2a) male mx'!CG33)</f>
        <v>-6.8583763492912864</v>
      </c>
      <c r="CH33" s="32">
        <f>LN('2a) male mx'!CH33)</f>
        <v>-6.9187411049633205</v>
      </c>
      <c r="CI33" s="32">
        <f>LN('2a) male mx'!CI33)</f>
        <v>-7.0877265149591047</v>
      </c>
      <c r="CJ33" s="32">
        <f>LN('2a) male mx'!CJ33)</f>
        <v>-7.0406280245137189</v>
      </c>
      <c r="CK33" s="32">
        <f>LN('2a) male mx'!CK33)</f>
        <v>-6.9847214076104116</v>
      </c>
      <c r="CL33" s="32">
        <f>LN('2a) male mx'!CL33)</f>
        <v>-7.1015590164207785</v>
      </c>
      <c r="CM33" s="32">
        <f>LN('2a) male mx'!CM33)</f>
        <v>-7.1529855798729383</v>
      </c>
      <c r="CN33" s="32">
        <f>LN('2a) male mx'!CN33)</f>
        <v>-7.0668528862354645</v>
      </c>
      <c r="CP33" s="31">
        <f t="shared" si="2"/>
        <v>30</v>
      </c>
      <c r="CQ33" s="32">
        <f>IFERROR(LN('2a) female mx'!B33),"")</f>
        <v>-5.5336206064136739</v>
      </c>
      <c r="CR33" s="32">
        <f>IFERROR(LN('2a) female mx'!C33),"")</f>
        <v>-5.5552779698438979</v>
      </c>
      <c r="CS33" s="32">
        <f>IFERROR(LN('2a) female mx'!D33),"")</f>
        <v>-5.5826757398078657</v>
      </c>
      <c r="CT33" s="32">
        <f>IFERROR(LN('2a) female mx'!E33),"")</f>
        <v>-5.6564004095588816</v>
      </c>
      <c r="CU33" s="32">
        <f>IFERROR(LN('2a) female mx'!F33),"")</f>
        <v>-5.5156226794156229</v>
      </c>
      <c r="CV33" s="32">
        <f>IFERROR(LN('2a) female mx'!G33),"")</f>
        <v>-5.5846437300223863</v>
      </c>
      <c r="CW33" s="32">
        <f>IFERROR(LN('2a) female mx'!H33),"")</f>
        <v>-5.6054072752763133</v>
      </c>
      <c r="CX33" s="32">
        <f>IFERROR(LN('2a) female mx'!I33),"")</f>
        <v>-5.631206128446725</v>
      </c>
      <c r="CY33" s="32">
        <f>IFERROR(LN('2a) female mx'!J33),"")</f>
        <v>-5.6190916354581315</v>
      </c>
      <c r="CZ33" s="32">
        <f>IFERROR(LN('2a) female mx'!K33),"")</f>
        <v>-5.771941665394575</v>
      </c>
      <c r="DA33" s="32">
        <f>IFERROR(LN('2a) female mx'!L33),"")</f>
        <v>-5.6953702848760468</v>
      </c>
      <c r="DB33" s="32">
        <f>IFERROR(LN('2a) female mx'!M33),"")</f>
        <v>-6.0415869373607531</v>
      </c>
      <c r="DC33" s="32">
        <f>IFERROR(LN('2a) female mx'!N33),"")</f>
        <v>-5.8230787680525058</v>
      </c>
      <c r="DD33" s="32">
        <f>IFERROR(LN('2a) female mx'!O33),"")</f>
        <v>-5.8809138178873726</v>
      </c>
      <c r="DE33" s="32">
        <f>IFERROR(LN('2a) female mx'!P33),"")</f>
        <v>-5.9116904437079647</v>
      </c>
      <c r="DF33" s="32">
        <f>IFERROR(LN('2a) female mx'!Q33),"")</f>
        <v>-5.7509290633775203</v>
      </c>
      <c r="DG33" s="32">
        <f>IFERROR(LN('2a) female mx'!R33),"")</f>
        <v>-5.8889870107763089</v>
      </c>
      <c r="DH33" s="32">
        <f>IFERROR(LN('2a) female mx'!S33),"")</f>
        <v>-5.8594042638015384</v>
      </c>
      <c r="DI33" s="32">
        <f>IFERROR(LN('2a) female mx'!T33),"")</f>
        <v>-6.0237461401242021</v>
      </c>
      <c r="DJ33" s="32">
        <f>IFERROR(LN('2a) female mx'!U33),"")</f>
        <v>-6.1399224565503312</v>
      </c>
      <c r="DK33" s="32">
        <f>IFERROR(LN('2a) female mx'!V33),"")</f>
        <v>-6.0613539158459648</v>
      </c>
      <c r="DL33" s="32">
        <f>IFERROR(LN('2a) female mx'!W33),"")</f>
        <v>-6.0326792246991428</v>
      </c>
      <c r="DM33" s="32">
        <f>IFERROR(LN('2a) female mx'!X33),"")</f>
        <v>-6.1658076249212685</v>
      </c>
      <c r="DN33" s="32">
        <f>IFERROR(LN('2a) female mx'!Y33),"")</f>
        <v>-6.2427148707701283</v>
      </c>
      <c r="DO33" s="32">
        <f>IFERROR(LN('2a) female mx'!Z33),"")</f>
        <v>-6.2213500263481238</v>
      </c>
      <c r="DP33" s="32">
        <f>IFERROR(LN('2a) female mx'!AA33),"")</f>
        <v>-6.3161129552774025</v>
      </c>
      <c r="DQ33" s="32">
        <f>IFERROR(LN('2a) female mx'!AB33),"")</f>
        <v>-6.4407933766071537</v>
      </c>
      <c r="DR33" s="32">
        <f>IFERROR(LN('2a) female mx'!AC33),"")</f>
        <v>-6.4195797952329645</v>
      </c>
      <c r="DS33" s="32">
        <f>IFERROR(LN('2a) female mx'!AD33),"")</f>
        <v>-6.5986138229557172</v>
      </c>
      <c r="DT33" s="32">
        <f>IFERROR(LN('2a) female mx'!AE33),"")</f>
        <v>-6.6534555629235514</v>
      </c>
      <c r="DU33" s="32">
        <f>IFERROR(LN('2a) female mx'!AF33),"")</f>
        <v>-6.764713874134384</v>
      </c>
      <c r="DV33" s="32">
        <f>IFERROR(LN('2a) female mx'!AG33),"")</f>
        <v>-6.9689026399636376</v>
      </c>
      <c r="DW33" s="32">
        <f>IFERROR(LN('2a) female mx'!AH33),"")</f>
        <v>-6.9923261804324071</v>
      </c>
      <c r="DX33" s="32">
        <f>IFERROR(LN('2a) female mx'!AI33),"")</f>
        <v>-6.8677246379257832</v>
      </c>
      <c r="DY33" s="32">
        <f>IFERROR(LN('2a) female mx'!AJ33),"")</f>
        <v>-7.1568680260815309</v>
      </c>
      <c r="DZ33" s="32">
        <f>IFERROR(LN('2a) female mx'!AK33),"")</f>
        <v>-6.930650740559277</v>
      </c>
      <c r="EA33" s="32">
        <f>IFERROR(LN('2a) female mx'!AL33),"")</f>
        <v>-6.9311912642567295</v>
      </c>
      <c r="EB33" s="32">
        <f>IFERROR(LN('2a) female mx'!AM33),"")</f>
        <v>-6.9888536090655133</v>
      </c>
      <c r="EC33" s="32">
        <f>IFERROR(LN('2a) female mx'!AN33),"")</f>
        <v>-7.0110429581428262</v>
      </c>
      <c r="ED33" s="32">
        <f>IFERROR(LN('2a) female mx'!AO33),"")</f>
        <v>-7.0831651448936768</v>
      </c>
      <c r="EE33" s="32">
        <f>IFERROR(LN('2a) female mx'!AP33),"")</f>
        <v>-7.1882109613927296</v>
      </c>
      <c r="EF33" s="32">
        <f>IFERROR(LN('2a) female mx'!AQ33),"")</f>
        <v>-7.0130416539605767</v>
      </c>
      <c r="EG33" s="32">
        <f>IFERROR(LN('2a) female mx'!AR33),"")</f>
        <v>-7.1484905530108822</v>
      </c>
      <c r="EH33" s="32">
        <f>IFERROR(LN('2a) female mx'!AS33),"")</f>
        <v>-7.060181581358532</v>
      </c>
      <c r="EI33" s="32">
        <f>IFERROR(LN('2a) female mx'!AT33),"")</f>
        <v>-7.162464678561542</v>
      </c>
      <c r="EJ33" s="32">
        <f>IFERROR(LN('2a) female mx'!AU33),"")</f>
        <v>-6.8956103990094491</v>
      </c>
      <c r="EK33" s="32">
        <f>IFERROR(LN('2a) female mx'!AV33),"")</f>
        <v>-7.2771291005279286</v>
      </c>
      <c r="EL33" s="32">
        <f>IFERROR(LN('2a) female mx'!AW33),"")</f>
        <v>-7.1240962579976443</v>
      </c>
      <c r="EM33" s="32">
        <f>IFERROR(LN('2a) female mx'!AX33),"")</f>
        <v>-7.6099860782751252</v>
      </c>
      <c r="EN33" s="32">
        <f>IFERROR(LN('2a) female mx'!AY33),"")</f>
        <v>-7.2324027760821092</v>
      </c>
      <c r="EO33" s="32">
        <f>IFERROR(LN('2a) female mx'!AZ33),"")</f>
        <v>-7.306588186175814</v>
      </c>
      <c r="EP33" s="32">
        <f>IFERROR(LN('2a) female mx'!BA33),"")</f>
        <v>-7.0646714943552604</v>
      </c>
      <c r="EQ33" s="32">
        <f>IFERROR(LN('2a) female mx'!BB33),"")</f>
        <v>-7.2510931272167261</v>
      </c>
      <c r="ER33" s="32">
        <f>IFERROR(LN('2a) female mx'!BC33),"")</f>
        <v>-7.2230028515350391</v>
      </c>
      <c r="ES33" s="32">
        <f>IFERROR(LN('2a) female mx'!BD33),"")</f>
        <v>-7.2978298304618496</v>
      </c>
      <c r="ET33" s="32">
        <f>IFERROR(LN('2a) female mx'!BE33),"")</f>
        <v>-7.4991568015833234</v>
      </c>
      <c r="EU33" s="32">
        <f>IFERROR(LN('2a) female mx'!BF33),"")</f>
        <v>-7.4462523860327066</v>
      </c>
      <c r="EV33" s="32">
        <f>IFERROR(LN('2a) female mx'!BG33),"")</f>
        <v>-7.2266135377433631</v>
      </c>
      <c r="EW33" s="32">
        <f>IFERROR(LN('2a) female mx'!BH33),"")</f>
        <v>-7.5591967004339145</v>
      </c>
      <c r="EX33" s="32">
        <f>IFERROR(LN('2a) female mx'!BI33),"")</f>
        <v>-7.4492989714622189</v>
      </c>
      <c r="EY33" s="32">
        <f>IFERROR(LN('2a) female mx'!BJ33),"")</f>
        <v>-7.7790537474740242</v>
      </c>
      <c r="EZ33" s="32">
        <f>IFERROR(LN('2a) female mx'!BK33),"")</f>
        <v>-7.8553712642675748</v>
      </c>
      <c r="FA33" s="32">
        <f>IFERROR(LN('2a) female mx'!BL33),"")</f>
        <v>-7.6650095017364359</v>
      </c>
      <c r="FB33" s="32">
        <f>IFERROR(LN('2a) female mx'!BM33),"")</f>
        <v>-7.5425600871812142</v>
      </c>
      <c r="FC33" s="32">
        <f>IFERROR(LN('2a) female mx'!BN33),"")</f>
        <v>-7.6643058257654681</v>
      </c>
      <c r="FD33" s="32">
        <f>IFERROR(LN('2a) female mx'!BO33),"")</f>
        <v>-7.7106533235012016</v>
      </c>
      <c r="FE33" s="32">
        <f>IFERROR(LN('2a) female mx'!BP33),"")</f>
        <v>-7.5629511364506543</v>
      </c>
      <c r="FF33" s="32">
        <f>IFERROR(LN('2a) female mx'!BQ33),"")</f>
        <v>-7.624344290230801</v>
      </c>
      <c r="FG33" s="32">
        <f>IFERROR(LN('2a) female mx'!BR33),"")</f>
        <v>-7.4881052693301706</v>
      </c>
      <c r="FH33" s="32">
        <f>IFERROR(LN('2a) female mx'!BS33),"")</f>
        <v>-7.6250766450894476</v>
      </c>
      <c r="FI33" s="32">
        <f>IFERROR(LN('2a) female mx'!BT33),"")</f>
        <v>-7.6909208849006383</v>
      </c>
      <c r="FJ33" s="32">
        <f>IFERROR(LN('2a) female mx'!BU33),"")</f>
        <v>-7.6478012718963919</v>
      </c>
      <c r="FK33" s="32">
        <f>IFERROR(LN('2a) female mx'!BV33),"")</f>
        <v>-7.5289148792771687</v>
      </c>
      <c r="FL33" s="32">
        <f>IFERROR(LN('2a) female mx'!BW33),"")</f>
        <v>-7.6705806034226409</v>
      </c>
      <c r="FM33" s="32">
        <f>IFERROR(LN('2a) female mx'!BX33),"")</f>
        <v>-7.4384342386977496</v>
      </c>
      <c r="FN33" s="32">
        <f>IFERROR(LN('2a) female mx'!BY33),"")</f>
        <v>-7.8107378487925532</v>
      </c>
      <c r="FO33" s="32">
        <f>IFERROR(LN('2a) female mx'!BZ33),"")</f>
        <v>-7.587158441749823</v>
      </c>
      <c r="FP33" s="32">
        <f>IFERROR(LN('2a) female mx'!CA33),"")</f>
        <v>-7.6930308150311868</v>
      </c>
      <c r="FQ33" s="32">
        <f>IFERROR(LN('2a) female mx'!CB33),"")</f>
        <v>-7.4738905849267905</v>
      </c>
      <c r="FR33" s="32">
        <f>IFERROR(LN('2a) female mx'!CC33),"")</f>
        <v>-7.5878476146682825</v>
      </c>
      <c r="FS33" s="32">
        <f>IFERROR(LN('2a) female mx'!CD33),"")</f>
        <v>-7.7881862774239812</v>
      </c>
      <c r="FT33" s="32">
        <f>IFERROR(LN('2a) female mx'!CE33),"")</f>
        <v>-7.7400727203359176</v>
      </c>
      <c r="FU33" s="32">
        <f>IFERROR(LN('2a) female mx'!CF33),"")</f>
        <v>-7.5896089269972853</v>
      </c>
      <c r="FV33" s="32">
        <f>IFERROR(LN('2a) female mx'!CG33),"")</f>
        <v>-8.0678216998502492</v>
      </c>
      <c r="FW33" s="32">
        <f>IFERROR(LN('2a) female mx'!CH33),"")</f>
        <v>-7.8912246249605351</v>
      </c>
      <c r="FX33" s="32">
        <f>IFERROR(LN('2a) female mx'!CI33),"")</f>
        <v>-8.005786590835088</v>
      </c>
      <c r="FY33" s="32">
        <f>IFERROR(LN('2a) female mx'!CJ33),"")</f>
        <v>-7.7650135732225944</v>
      </c>
      <c r="FZ33" s="32">
        <f>IFERROR(LN('2a) female mx'!CK33),"")</f>
        <v>-7.6967831836257687</v>
      </c>
      <c r="GA33" s="32">
        <f>IFERROR(LN('2a) female mx'!CL33),"")</f>
        <v>-7.7656599530134134</v>
      </c>
      <c r="GB33" s="32">
        <f>IFERROR(LN('2a) female mx'!CM33),"")</f>
        <v>-7.8929012152099007</v>
      </c>
      <c r="GC33" s="32">
        <f>IFERROR(LN('2a) female mx'!CN33),"")</f>
        <v>-8.1026066088585118</v>
      </c>
      <c r="GD33" s="12" t="str">
        <f>IFERROR(LN('2a) female mx'!CO33),"")</f>
        <v/>
      </c>
    </row>
    <row r="34" spans="1:186" x14ac:dyDescent="0.25">
      <c r="A34" s="31">
        <f>'2a) male mx'!A34</f>
        <v>31</v>
      </c>
      <c r="B34" s="32">
        <f>LN('2a) male mx'!B34)</f>
        <v>-5.3889052395498505</v>
      </c>
      <c r="C34" s="32">
        <f>LN('2a) male mx'!C34)</f>
        <v>-5.788093449580666</v>
      </c>
      <c r="D34" s="32">
        <f>LN('2a) male mx'!D34)</f>
        <v>-5.5968492777209153</v>
      </c>
      <c r="E34" s="32">
        <f>LN('2a) male mx'!E34)</f>
        <v>-5.7808943444802319</v>
      </c>
      <c r="F34" s="32">
        <f>LN('2a) male mx'!F34)</f>
        <v>-5.681117647061793</v>
      </c>
      <c r="G34" s="32">
        <f>LN('2a) male mx'!G34)</f>
        <v>-5.6406298909624377</v>
      </c>
      <c r="H34" s="32">
        <f>LN('2a) male mx'!H34)</f>
        <v>-5.6586742654854039</v>
      </c>
      <c r="I34" s="32">
        <f>LN('2a) male mx'!I34)</f>
        <v>-5.7608815325085967</v>
      </c>
      <c r="J34" s="32">
        <f>LN('2a) male mx'!J34)</f>
        <v>-5.5711395760927935</v>
      </c>
      <c r="K34" s="32">
        <f>LN('2a) male mx'!K34)</f>
        <v>-5.8637561677862484</v>
      </c>
      <c r="L34" s="32">
        <f>LN('2a) male mx'!L34)</f>
        <v>-5.6796335738768935</v>
      </c>
      <c r="M34" s="32">
        <f>LN('2a) male mx'!M34)</f>
        <v>-5.9233436056007385</v>
      </c>
      <c r="N34" s="32">
        <f>LN('2a) male mx'!N34)</f>
        <v>-5.9603859216888981</v>
      </c>
      <c r="O34" s="32">
        <f>LN('2a) male mx'!O34)</f>
        <v>-5.9676986800663991</v>
      </c>
      <c r="P34" s="32">
        <f>LN('2a) male mx'!P34)</f>
        <v>-5.9081556229490495</v>
      </c>
      <c r="Q34" s="32">
        <f>LN('2a) male mx'!Q34)</f>
        <v>-6.1349198184326061</v>
      </c>
      <c r="R34" s="32">
        <f>LN('2a) male mx'!R34)</f>
        <v>-5.9784339816043994</v>
      </c>
      <c r="S34" s="32">
        <f>LN('2a) male mx'!S34)</f>
        <v>-6.0558802928518203</v>
      </c>
      <c r="T34" s="32">
        <f>LN('2a) male mx'!T34)</f>
        <v>-6.0911259719813513</v>
      </c>
      <c r="U34" s="32">
        <f>LN('2a) male mx'!U34)</f>
        <v>-6.0890004122290353</v>
      </c>
      <c r="V34" s="32">
        <f>LN('2a) male mx'!V34)</f>
        <v>-6.0524553615791339</v>
      </c>
      <c r="W34" s="32">
        <f>LN('2a) male mx'!W34)</f>
        <v>-6.2273478313629385</v>
      </c>
      <c r="X34" s="32">
        <f>LN('2a) male mx'!X34)</f>
        <v>-6.1889830994230177</v>
      </c>
      <c r="Y34" s="32">
        <f>LN('2a) male mx'!Y34)</f>
        <v>-6.5748541776399447</v>
      </c>
      <c r="Z34" s="32">
        <f>LN('2a) male mx'!Z34)</f>
        <v>-6.6108413908166836</v>
      </c>
      <c r="AA34" s="32">
        <f>LN('2a) male mx'!AA34)</f>
        <v>-6.2311734292685799</v>
      </c>
      <c r="AB34" s="32">
        <f>LN('2a) male mx'!AB34)</f>
        <v>-6.2724402535014994</v>
      </c>
      <c r="AC34" s="32">
        <f>LN('2a) male mx'!AC34)</f>
        <v>-6.1552298442368798</v>
      </c>
      <c r="AD34" s="32">
        <f>LN('2a) male mx'!AD34)</f>
        <v>-6.2553907625600793</v>
      </c>
      <c r="AE34" s="32">
        <f>LN('2a) male mx'!AE34)</f>
        <v>-6.4440453165147566</v>
      </c>
      <c r="AF34" s="32">
        <f>LN('2a) male mx'!AF34)</f>
        <v>-6.3815303762610522</v>
      </c>
      <c r="AG34" s="32">
        <f>LN('2a) male mx'!AG34)</f>
        <v>-6.2162841124804791</v>
      </c>
      <c r="AH34" s="32">
        <f>LN('2a) male mx'!AH34)</f>
        <v>-6.475261498486053</v>
      </c>
      <c r="AI34" s="32">
        <f>LN('2a) male mx'!AI34)</f>
        <v>-6.4909265530687179</v>
      </c>
      <c r="AJ34" s="32">
        <f>LN('2a) male mx'!AJ34)</f>
        <v>-6.3182482001049749</v>
      </c>
      <c r="AK34" s="32">
        <f>LN('2a) male mx'!AK34)</f>
        <v>-6.3453970977577088</v>
      </c>
      <c r="AL34" s="32">
        <f>LN('2a) male mx'!AL34)</f>
        <v>-6.1970996960170783</v>
      </c>
      <c r="AM34" s="32">
        <f>LN('2a) male mx'!AM34)</f>
        <v>-6.624569748582247</v>
      </c>
      <c r="AN34" s="32">
        <f>LN('2a) male mx'!AN34)</f>
        <v>-6.4221481935674865</v>
      </c>
      <c r="AO34" s="32">
        <f>LN('2a) male mx'!AO34)</f>
        <v>-6.4863513195724636</v>
      </c>
      <c r="AP34" s="32">
        <f>LN('2a) male mx'!AP34)</f>
        <v>-6.620380037759718</v>
      </c>
      <c r="AQ34" s="32">
        <f>LN('2a) male mx'!AQ34)</f>
        <v>-6.4659913074064344</v>
      </c>
      <c r="AR34" s="32">
        <f>LN('2a) male mx'!AR34)</f>
        <v>-6.4278465466186141</v>
      </c>
      <c r="AS34" s="32">
        <f>LN('2a) male mx'!AS34)</f>
        <v>-6.2655229878902974</v>
      </c>
      <c r="AT34" s="32">
        <f>LN('2a) male mx'!AT34)</f>
        <v>-6.6374482638972419</v>
      </c>
      <c r="AU34" s="32">
        <f>LN('2a) male mx'!AU34)</f>
        <v>-6.4022921092739855</v>
      </c>
      <c r="AV34" s="32">
        <f>LN('2a) male mx'!AV34)</f>
        <v>-6.5842376985747864</v>
      </c>
      <c r="AW34" s="32">
        <f>LN('2a) male mx'!AW34)</f>
        <v>-6.5529780042292005</v>
      </c>
      <c r="AX34" s="32">
        <f>LN('2a) male mx'!AX34)</f>
        <v>-6.4283850439074639</v>
      </c>
      <c r="AY34" s="32">
        <f>LN('2a) male mx'!AY34)</f>
        <v>-6.4729389498256875</v>
      </c>
      <c r="AZ34" s="32">
        <f>LN('2a) male mx'!AZ34)</f>
        <v>-6.495249710629464</v>
      </c>
      <c r="BA34" s="32">
        <f>LN('2a) male mx'!BA34)</f>
        <v>-6.5943818902732501</v>
      </c>
      <c r="BB34" s="32">
        <f>LN('2a) male mx'!BB34)</f>
        <v>-6.5947290997124179</v>
      </c>
      <c r="BC34" s="32">
        <f>LN('2a) male mx'!BC34)</f>
        <v>-6.6094124150264442</v>
      </c>
      <c r="BD34" s="32">
        <f>LN('2a) male mx'!BD34)</f>
        <v>-6.6210963050337961</v>
      </c>
      <c r="BE34" s="32">
        <f>LN('2a) male mx'!BE34)</f>
        <v>-6.5691569031309029</v>
      </c>
      <c r="BF34" s="32">
        <f>LN('2a) male mx'!BF34)</f>
        <v>-6.7490211947194494</v>
      </c>
      <c r="BG34" s="32">
        <f>LN('2a) male mx'!BG34)</f>
        <v>-6.6082568980972702</v>
      </c>
      <c r="BH34" s="32">
        <f>LN('2a) male mx'!BH34)</f>
        <v>-6.6420851561814684</v>
      </c>
      <c r="BI34" s="32">
        <f>LN('2a) male mx'!BI34)</f>
        <v>-6.7545312530118782</v>
      </c>
      <c r="BJ34" s="32">
        <f>LN('2a) male mx'!BJ34)</f>
        <v>-6.6606948557795853</v>
      </c>
      <c r="BK34" s="32">
        <f>LN('2a) male mx'!BK34)</f>
        <v>-6.6850178951707386</v>
      </c>
      <c r="BL34" s="32">
        <f>LN('2a) male mx'!BL34)</f>
        <v>-6.6472472905677114</v>
      </c>
      <c r="BM34" s="32">
        <f>LN('2a) male mx'!BM34)</f>
        <v>-6.7757396201693965</v>
      </c>
      <c r="BN34" s="32">
        <f>LN('2a) male mx'!BN34)</f>
        <v>-6.457117874849879</v>
      </c>
      <c r="BO34" s="32">
        <f>LN('2a) male mx'!BO34)</f>
        <v>-6.7585299496773716</v>
      </c>
      <c r="BP34" s="32">
        <f>LN('2a) male mx'!BP34)</f>
        <v>-6.6406950852425295</v>
      </c>
      <c r="BQ34" s="32">
        <f>LN('2a) male mx'!BQ34)</f>
        <v>-6.7950427001388594</v>
      </c>
      <c r="BR34" s="32">
        <f>LN('2a) male mx'!BR34)</f>
        <v>-6.6335204435421495</v>
      </c>
      <c r="BS34" s="32">
        <f>LN('2a) male mx'!BS34)</f>
        <v>-6.589448623513614</v>
      </c>
      <c r="BT34" s="32">
        <f>LN('2a) male mx'!BT34)</f>
        <v>-6.6876597636334765</v>
      </c>
      <c r="BU34" s="32">
        <f>LN('2a) male mx'!BU34)</f>
        <v>-6.527144226975782</v>
      </c>
      <c r="BV34" s="32">
        <f>LN('2a) male mx'!BV34)</f>
        <v>-6.5011765373156116</v>
      </c>
      <c r="BW34" s="32">
        <f>LN('2a) male mx'!BW34)</f>
        <v>-6.7666030849405354</v>
      </c>
      <c r="BX34" s="32">
        <f>LN('2a) male mx'!BX34)</f>
        <v>-6.5219128148824002</v>
      </c>
      <c r="BY34" s="32">
        <f>LN('2a) male mx'!BY34)</f>
        <v>-6.5217173677707949</v>
      </c>
      <c r="BZ34" s="32">
        <f>LN('2a) male mx'!BZ34)</f>
        <v>-6.6975073867473416</v>
      </c>
      <c r="CA34" s="32">
        <f>LN('2a) male mx'!CA34)</f>
        <v>-6.6017549315834012</v>
      </c>
      <c r="CB34" s="32">
        <f>LN('2a) male mx'!CB34)</f>
        <v>-6.5498617099848273</v>
      </c>
      <c r="CC34" s="32">
        <f>LN('2a) male mx'!CC34)</f>
        <v>-6.6347976019287378</v>
      </c>
      <c r="CD34" s="32">
        <f>LN('2a) male mx'!CD34)</f>
        <v>-6.770267088957505</v>
      </c>
      <c r="CE34" s="32">
        <f>LN('2a) male mx'!CE34)</f>
        <v>-6.75385749115161</v>
      </c>
      <c r="CF34" s="32">
        <f>LN('2a) male mx'!CF34)</f>
        <v>-6.9266588094013697</v>
      </c>
      <c r="CG34" s="32">
        <f>LN('2a) male mx'!CG34)</f>
        <v>-6.8006756514316002</v>
      </c>
      <c r="CH34" s="32">
        <f>LN('2a) male mx'!CH34)</f>
        <v>-6.8195826502606147</v>
      </c>
      <c r="CI34" s="32">
        <f>LN('2a) male mx'!CI34)</f>
        <v>-6.8300486769656858</v>
      </c>
      <c r="CJ34" s="32">
        <f>LN('2a) male mx'!CJ34)</f>
        <v>-6.8888578418776731</v>
      </c>
      <c r="CK34" s="32">
        <f>LN('2a) male mx'!CK34)</f>
        <v>-6.9728608947259447</v>
      </c>
      <c r="CL34" s="32">
        <f>LN('2a) male mx'!CL34)</f>
        <v>-7.0065069254422907</v>
      </c>
      <c r="CM34" s="32">
        <f>LN('2a) male mx'!CM34)</f>
        <v>-7.0300491980854902</v>
      </c>
      <c r="CN34" s="32">
        <f>LN('2a) male mx'!CN34)</f>
        <v>-7.0659996091937289</v>
      </c>
      <c r="CP34" s="31">
        <f t="shared" si="2"/>
        <v>31</v>
      </c>
      <c r="CQ34" s="32">
        <f>IFERROR(LN('2a) female mx'!B34),"")</f>
        <v>-5.7229127395005186</v>
      </c>
      <c r="CR34" s="32">
        <f>IFERROR(LN('2a) female mx'!C34),"")</f>
        <v>-5.7647963562915523</v>
      </c>
      <c r="CS34" s="32">
        <f>IFERROR(LN('2a) female mx'!D34),"")</f>
        <v>-5.7187626250438433</v>
      </c>
      <c r="CT34" s="32">
        <f>IFERROR(LN('2a) female mx'!E34),"")</f>
        <v>-5.7201523832127918</v>
      </c>
      <c r="CU34" s="32">
        <f>IFERROR(LN('2a) female mx'!F34),"")</f>
        <v>-5.797914761512585</v>
      </c>
      <c r="CV34" s="32">
        <f>IFERROR(LN('2a) female mx'!G34),"")</f>
        <v>-5.7539669101215081</v>
      </c>
      <c r="CW34" s="32">
        <f>IFERROR(LN('2a) female mx'!H34),"")</f>
        <v>-5.6883292379092296</v>
      </c>
      <c r="CX34" s="32">
        <f>IFERROR(LN('2a) female mx'!I34),"")</f>
        <v>-5.7167894697645298</v>
      </c>
      <c r="CY34" s="32">
        <f>IFERROR(LN('2a) female mx'!J34),"")</f>
        <v>-5.8436118229159186</v>
      </c>
      <c r="CZ34" s="32">
        <f>IFERROR(LN('2a) female mx'!K34),"")</f>
        <v>-5.9231968590405328</v>
      </c>
      <c r="DA34" s="32">
        <f>IFERROR(LN('2a) female mx'!L34),"")</f>
        <v>-5.8628931478610209</v>
      </c>
      <c r="DB34" s="32">
        <f>IFERROR(LN('2a) female mx'!M34),"")</f>
        <v>-5.8659189020688114</v>
      </c>
      <c r="DC34" s="32">
        <f>IFERROR(LN('2a) female mx'!N34),"")</f>
        <v>-6.0026846984604454</v>
      </c>
      <c r="DD34" s="32">
        <f>IFERROR(LN('2a) female mx'!O34),"")</f>
        <v>-5.7765681443818488</v>
      </c>
      <c r="DE34" s="32">
        <f>IFERROR(LN('2a) female mx'!P34),"")</f>
        <v>-5.9891262891966353</v>
      </c>
      <c r="DF34" s="32">
        <f>IFERROR(LN('2a) female mx'!Q34),"")</f>
        <v>-5.88892761994419</v>
      </c>
      <c r="DG34" s="32">
        <f>IFERROR(LN('2a) female mx'!R34),"")</f>
        <v>-5.9264341017168247</v>
      </c>
      <c r="DH34" s="32">
        <f>IFERROR(LN('2a) female mx'!S34),"")</f>
        <v>-6.0828468401672291</v>
      </c>
      <c r="DI34" s="32">
        <f>IFERROR(LN('2a) female mx'!T34),"")</f>
        <v>-6.1922428286587516</v>
      </c>
      <c r="DJ34" s="32">
        <f>IFERROR(LN('2a) female mx'!U34),"")</f>
        <v>-6.0791466114588282</v>
      </c>
      <c r="DK34" s="32">
        <f>IFERROR(LN('2a) female mx'!V34),"")</f>
        <v>-6.0969826590425154</v>
      </c>
      <c r="DL34" s="32">
        <f>IFERROR(LN('2a) female mx'!W34),"")</f>
        <v>-6.0439612455546898</v>
      </c>
      <c r="DM34" s="32">
        <f>IFERROR(LN('2a) female mx'!X34),"")</f>
        <v>-6.2004929033416119</v>
      </c>
      <c r="DN34" s="32">
        <f>IFERROR(LN('2a) female mx'!Y34),"")</f>
        <v>-6.3389206123141779</v>
      </c>
      <c r="DO34" s="32">
        <f>IFERROR(LN('2a) female mx'!Z34),"")</f>
        <v>-6.2410052417472581</v>
      </c>
      <c r="DP34" s="32">
        <f>IFERROR(LN('2a) female mx'!AA34),"")</f>
        <v>-6.4666239549218139</v>
      </c>
      <c r="DQ34" s="32">
        <f>IFERROR(LN('2a) female mx'!AB34),"")</f>
        <v>-6.7381842307206616</v>
      </c>
      <c r="DR34" s="32">
        <f>IFERROR(LN('2a) female mx'!AC34),"")</f>
        <v>-6.3924489820809711</v>
      </c>
      <c r="DS34" s="32">
        <f>IFERROR(LN('2a) female mx'!AD34),"")</f>
        <v>-6.7374864589777639</v>
      </c>
      <c r="DT34" s="32">
        <f>IFERROR(LN('2a) female mx'!AE34),"")</f>
        <v>-6.7916046718712</v>
      </c>
      <c r="DU34" s="32">
        <f>IFERROR(LN('2a) female mx'!AF34),"")</f>
        <v>-6.6119150188288929</v>
      </c>
      <c r="DV34" s="32">
        <f>IFERROR(LN('2a) female mx'!AG34),"")</f>
        <v>-6.6718184648825076</v>
      </c>
      <c r="DW34" s="32">
        <f>IFERROR(LN('2a) female mx'!AH34),"")</f>
        <v>-6.8939856535907955</v>
      </c>
      <c r="DX34" s="32">
        <f>IFERROR(LN('2a) female mx'!AI34),"")</f>
        <v>-6.9180025954336868</v>
      </c>
      <c r="DY34" s="32">
        <f>IFERROR(LN('2a) female mx'!AJ34),"")</f>
        <v>-7.0427127376243206</v>
      </c>
      <c r="DZ34" s="32">
        <f>IFERROR(LN('2a) female mx'!AK34),"")</f>
        <v>-6.9403733909138126</v>
      </c>
      <c r="EA34" s="32">
        <f>IFERROR(LN('2a) female mx'!AL34),"")</f>
        <v>-7.0427439426046385</v>
      </c>
      <c r="EB34" s="32">
        <f>IFERROR(LN('2a) female mx'!AM34),"")</f>
        <v>-7.0457765768795113</v>
      </c>
      <c r="EC34" s="32">
        <f>IFERROR(LN('2a) female mx'!AN34),"")</f>
        <v>-6.8910242560063359</v>
      </c>
      <c r="ED34" s="32">
        <f>IFERROR(LN('2a) female mx'!AO34),"")</f>
        <v>-6.9658634858261186</v>
      </c>
      <c r="EE34" s="32">
        <f>IFERROR(LN('2a) female mx'!AP34),"")</f>
        <v>-7.160416207731676</v>
      </c>
      <c r="EF34" s="32">
        <f>IFERROR(LN('2a) female mx'!AQ34),"")</f>
        <v>-7.2014608404114773</v>
      </c>
      <c r="EG34" s="32">
        <f>IFERROR(LN('2a) female mx'!AR34),"")</f>
        <v>-7.12171835687304</v>
      </c>
      <c r="EH34" s="32">
        <f>IFERROR(LN('2a) female mx'!AS34),"")</f>
        <v>-7.0961520939665119</v>
      </c>
      <c r="EI34" s="32">
        <f>IFERROR(LN('2a) female mx'!AT34),"")</f>
        <v>-6.8540648930186006</v>
      </c>
      <c r="EJ34" s="32">
        <f>IFERROR(LN('2a) female mx'!AU34),"")</f>
        <v>-7.0852038710342171</v>
      </c>
      <c r="EK34" s="32">
        <f>IFERROR(LN('2a) female mx'!AV34),"")</f>
        <v>-7.3540217362361515</v>
      </c>
      <c r="EL34" s="32">
        <f>IFERROR(LN('2a) female mx'!AW34),"")</f>
        <v>-7.0140446734432693</v>
      </c>
      <c r="EM34" s="32">
        <f>IFERROR(LN('2a) female mx'!AX34),"")</f>
        <v>-7.232082635630662</v>
      </c>
      <c r="EN34" s="32">
        <f>IFERROR(LN('2a) female mx'!AY34),"")</f>
        <v>-7.0856689873216716</v>
      </c>
      <c r="EO34" s="32">
        <f>IFERROR(LN('2a) female mx'!AZ34),"")</f>
        <v>-6.9915437714250022</v>
      </c>
      <c r="EP34" s="32">
        <f>IFERROR(LN('2a) female mx'!BA34),"")</f>
        <v>-7.3083624525645297</v>
      </c>
      <c r="EQ34" s="32">
        <f>IFERROR(LN('2a) female mx'!BB34),"")</f>
        <v>-7.1024067588950972</v>
      </c>
      <c r="ER34" s="32">
        <f>IFERROR(LN('2a) female mx'!BC34),"")</f>
        <v>-7.3105964347158228</v>
      </c>
      <c r="ES34" s="32">
        <f>IFERROR(LN('2a) female mx'!BD34),"")</f>
        <v>-7.4264053839136892</v>
      </c>
      <c r="ET34" s="32">
        <f>IFERROR(LN('2a) female mx'!BE34),"")</f>
        <v>-7.2390098455739587</v>
      </c>
      <c r="EU34" s="32">
        <f>IFERROR(LN('2a) female mx'!BF34),"")</f>
        <v>-7.3455543968809272</v>
      </c>
      <c r="EV34" s="32">
        <f>IFERROR(LN('2a) female mx'!BG34),"")</f>
        <v>-7.3297189508641809</v>
      </c>
      <c r="EW34" s="32">
        <f>IFERROR(LN('2a) female mx'!BH34),"")</f>
        <v>-7.558675270682202</v>
      </c>
      <c r="EX34" s="32">
        <f>IFERROR(LN('2a) female mx'!BI34),"")</f>
        <v>-7.5405500362531903</v>
      </c>
      <c r="EY34" s="32">
        <f>IFERROR(LN('2a) female mx'!BJ34),"")</f>
        <v>-7.4316775249906204</v>
      </c>
      <c r="EZ34" s="32">
        <f>IFERROR(LN('2a) female mx'!BK34),"")</f>
        <v>-7.5035039896659654</v>
      </c>
      <c r="FA34" s="32">
        <f>IFERROR(LN('2a) female mx'!BL34),"")</f>
        <v>-7.4500744698352932</v>
      </c>
      <c r="FB34" s="32">
        <f>IFERROR(LN('2a) female mx'!BM34),"")</f>
        <v>-7.3500828067987545</v>
      </c>
      <c r="FC34" s="32">
        <f>IFERROR(LN('2a) female mx'!BN34),"")</f>
        <v>-7.4319735777922684</v>
      </c>
      <c r="FD34" s="32">
        <f>IFERROR(LN('2a) female mx'!BO34),"")</f>
        <v>-7.5823412613538181</v>
      </c>
      <c r="FE34" s="32">
        <f>IFERROR(LN('2a) female mx'!BP34),"")</f>
        <v>-7.5822393827115686</v>
      </c>
      <c r="FF34" s="32">
        <f>IFERROR(LN('2a) female mx'!BQ34),"")</f>
        <v>-7.400651120582145</v>
      </c>
      <c r="FG34" s="32">
        <f>IFERROR(LN('2a) female mx'!BR34),"")</f>
        <v>-7.4344203116054004</v>
      </c>
      <c r="FH34" s="32">
        <f>IFERROR(LN('2a) female mx'!BS34),"")</f>
        <v>-7.3848494892267338</v>
      </c>
      <c r="FI34" s="32">
        <f>IFERROR(LN('2a) female mx'!BT34),"")</f>
        <v>-7.4717187449109801</v>
      </c>
      <c r="FJ34" s="32">
        <f>IFERROR(LN('2a) female mx'!BU34),"")</f>
        <v>-7.8599312078411687</v>
      </c>
      <c r="FK34" s="32">
        <f>IFERROR(LN('2a) female mx'!BV34),"")</f>
        <v>-7.648552155996188</v>
      </c>
      <c r="FL34" s="32">
        <f>IFERROR(LN('2a) female mx'!BW34),"")</f>
        <v>-7.5669045543401676</v>
      </c>
      <c r="FM34" s="32">
        <f>IFERROR(LN('2a) female mx'!BX34),"")</f>
        <v>-7.4909709065324073</v>
      </c>
      <c r="FN34" s="32">
        <f>IFERROR(LN('2a) female mx'!BY34),"")</f>
        <v>-7.6279702978296742</v>
      </c>
      <c r="FO34" s="32">
        <f>IFERROR(LN('2a) female mx'!BZ34),"")</f>
        <v>-7.5866513937722218</v>
      </c>
      <c r="FP34" s="32">
        <f>IFERROR(LN('2a) female mx'!CA34),"")</f>
        <v>-7.567381160104965</v>
      </c>
      <c r="FQ34" s="32">
        <f>IFERROR(LN('2a) female mx'!CB34),"")</f>
        <v>-7.7145456246159192</v>
      </c>
      <c r="FR34" s="32">
        <f>IFERROR(LN('2a) female mx'!CC34),"")</f>
        <v>-7.7617348485820816</v>
      </c>
      <c r="FS34" s="32">
        <f>IFERROR(LN('2a) female mx'!CD34),"")</f>
        <v>-7.5500442931446798</v>
      </c>
      <c r="FT34" s="32">
        <f>IFERROR(LN('2a) female mx'!CE34),"")</f>
        <v>-7.6506698562972026</v>
      </c>
      <c r="FU34" s="32">
        <f>IFERROR(LN('2a) female mx'!CF34),"")</f>
        <v>-7.5891031203260395</v>
      </c>
      <c r="FV34" s="32">
        <f>IFERROR(LN('2a) female mx'!CG34),"")</f>
        <v>-7.8638738271345643</v>
      </c>
      <c r="FW34" s="32">
        <f>IFERROR(LN('2a) female mx'!CH34),"")</f>
        <v>-8.0678115880133312</v>
      </c>
      <c r="FX34" s="32">
        <f>IFERROR(LN('2a) female mx'!CI34),"")</f>
        <v>-7.764245454166808</v>
      </c>
      <c r="FY34" s="32">
        <f>IFERROR(LN('2a) female mx'!CJ34),"")</f>
        <v>-7.5703876612662269</v>
      </c>
      <c r="FZ34" s="32">
        <f>IFERROR(LN('2a) female mx'!CK34),"")</f>
        <v>-7.9766863069305769</v>
      </c>
      <c r="GA34" s="32">
        <f>IFERROR(LN('2a) female mx'!CL34),"")</f>
        <v>-8.0064433223565441</v>
      </c>
      <c r="GB34" s="32">
        <f>IFERROR(LN('2a) female mx'!CM34),"")</f>
        <v>-8.0069583022231257</v>
      </c>
      <c r="GC34" s="32">
        <f>IFERROR(LN('2a) female mx'!CN34),"")</f>
        <v>-7.7898736066917804</v>
      </c>
      <c r="GD34" s="12" t="str">
        <f>IFERROR(LN('2a) female mx'!CO34),"")</f>
        <v/>
      </c>
    </row>
    <row r="35" spans="1:186" x14ac:dyDescent="0.25">
      <c r="A35" s="31">
        <f>'2a) male mx'!A35</f>
        <v>32</v>
      </c>
      <c r="B35" s="32">
        <f>LN('2a) male mx'!B35)</f>
        <v>-5.4215509862116154</v>
      </c>
      <c r="C35" s="32">
        <f>LN('2a) male mx'!C35)</f>
        <v>-5.5494255193972784</v>
      </c>
      <c r="D35" s="32">
        <f>LN('2a) male mx'!D35)</f>
        <v>-5.6252455997120432</v>
      </c>
      <c r="E35" s="32">
        <f>LN('2a) male mx'!E35)</f>
        <v>-5.5408037897518394</v>
      </c>
      <c r="F35" s="32">
        <f>LN('2a) male mx'!F35)</f>
        <v>-5.612203721038461</v>
      </c>
      <c r="G35" s="32">
        <f>LN('2a) male mx'!G35)</f>
        <v>-5.6872539337397088</v>
      </c>
      <c r="H35" s="32">
        <f>LN('2a) male mx'!H35)</f>
        <v>-5.6097847243785912</v>
      </c>
      <c r="I35" s="32">
        <f>LN('2a) male mx'!I35)</f>
        <v>-5.5647460998089597</v>
      </c>
      <c r="J35" s="32">
        <f>LN('2a) male mx'!J35)</f>
        <v>-5.5344726708398619</v>
      </c>
      <c r="K35" s="32">
        <f>LN('2a) male mx'!K35)</f>
        <v>-5.6358103052613506</v>
      </c>
      <c r="L35" s="32">
        <f>LN('2a) male mx'!L35)</f>
        <v>-5.637430777656288</v>
      </c>
      <c r="M35" s="32">
        <f>LN('2a) male mx'!M35)</f>
        <v>-5.8597088548342837</v>
      </c>
      <c r="N35" s="32">
        <f>LN('2a) male mx'!N35)</f>
        <v>-5.7197017321224068</v>
      </c>
      <c r="O35" s="32">
        <f>LN('2a) male mx'!O35)</f>
        <v>-5.8215428920189076</v>
      </c>
      <c r="P35" s="32">
        <f>LN('2a) male mx'!P35)</f>
        <v>-5.6297434103846866</v>
      </c>
      <c r="Q35" s="32">
        <f>LN('2a) male mx'!Q35)</f>
        <v>-5.7459556685713151</v>
      </c>
      <c r="R35" s="32">
        <f>LN('2a) male mx'!R35)</f>
        <v>-5.7340744824660144</v>
      </c>
      <c r="S35" s="32">
        <f>LN('2a) male mx'!S35)</f>
        <v>-5.936663770599484</v>
      </c>
      <c r="T35" s="32">
        <f>LN('2a) male mx'!T35)</f>
        <v>-5.9858432214648696</v>
      </c>
      <c r="U35" s="32">
        <f>LN('2a) male mx'!U35)</f>
        <v>-5.9797720056542971</v>
      </c>
      <c r="V35" s="32">
        <f>LN('2a) male mx'!V35)</f>
        <v>-6.128661089856406</v>
      </c>
      <c r="W35" s="32">
        <f>LN('2a) male mx'!W35)</f>
        <v>-6.2479931357749328</v>
      </c>
      <c r="X35" s="32">
        <f>LN('2a) male mx'!X35)</f>
        <v>-6.2031184312246097</v>
      </c>
      <c r="Y35" s="32">
        <f>LN('2a) male mx'!Y35)</f>
        <v>-6.2972501398309362</v>
      </c>
      <c r="Z35" s="32">
        <f>LN('2a) male mx'!Z35)</f>
        <v>-6.5104847641627446</v>
      </c>
      <c r="AA35" s="32">
        <f>LN('2a) male mx'!AA35)</f>
        <v>-6.0764623022091859</v>
      </c>
      <c r="AB35" s="32">
        <f>LN('2a) male mx'!AB35)</f>
        <v>-6.2368073748044619</v>
      </c>
      <c r="AC35" s="32">
        <f>LN('2a) male mx'!AC35)</f>
        <v>-6.3006562665770565</v>
      </c>
      <c r="AD35" s="32">
        <f>LN('2a) male mx'!AD35)</f>
        <v>-6.2647156618599773</v>
      </c>
      <c r="AE35" s="32">
        <f>LN('2a) male mx'!AE35)</f>
        <v>-6.2862402584873491</v>
      </c>
      <c r="AF35" s="32">
        <f>LN('2a) male mx'!AF35)</f>
        <v>-6.2374555924986534</v>
      </c>
      <c r="AG35" s="32">
        <f>LN('2a) male mx'!AG35)</f>
        <v>-6.225107137940971</v>
      </c>
      <c r="AH35" s="32">
        <f>LN('2a) male mx'!AH35)</f>
        <v>-6.3496804810256471</v>
      </c>
      <c r="AI35" s="32">
        <f>LN('2a) male mx'!AI35)</f>
        <v>-6.1926996953261799</v>
      </c>
      <c r="AJ35" s="32">
        <f>LN('2a) male mx'!AJ35)</f>
        <v>-6.2313262635069888</v>
      </c>
      <c r="AK35" s="32">
        <f>LN('2a) male mx'!AK35)</f>
        <v>-6.2130217344289509</v>
      </c>
      <c r="AL35" s="32">
        <f>LN('2a) male mx'!AL35)</f>
        <v>-6.1539881876499365</v>
      </c>
      <c r="AM35" s="32">
        <f>LN('2a) male mx'!AM35)</f>
        <v>-6.3155175462882758</v>
      </c>
      <c r="AN35" s="32">
        <f>LN('2a) male mx'!AN35)</f>
        <v>-6.2413138771555108</v>
      </c>
      <c r="AO35" s="32">
        <f>LN('2a) male mx'!AO35)</f>
        <v>-6.5130181342289486</v>
      </c>
      <c r="AP35" s="32">
        <f>LN('2a) male mx'!AP35)</f>
        <v>-6.4247471957412143</v>
      </c>
      <c r="AQ35" s="32">
        <f>LN('2a) male mx'!AQ35)</f>
        <v>-6.3189469158535045</v>
      </c>
      <c r="AR35" s="32">
        <f>LN('2a) male mx'!AR35)</f>
        <v>-6.3446106817550501</v>
      </c>
      <c r="AS35" s="32">
        <f>LN('2a) male mx'!AS35)</f>
        <v>-6.4004531643521148</v>
      </c>
      <c r="AT35" s="32">
        <f>LN('2a) male mx'!AT35)</f>
        <v>-6.4590793456385205</v>
      </c>
      <c r="AU35" s="32">
        <f>LN('2a) male mx'!AU35)</f>
        <v>-6.3569753397091135</v>
      </c>
      <c r="AV35" s="32">
        <f>LN('2a) male mx'!AV35)</f>
        <v>-6.5982502451593685</v>
      </c>
      <c r="AW35" s="32">
        <f>LN('2a) male mx'!AW35)</f>
        <v>-6.5740398449469417</v>
      </c>
      <c r="AX35" s="32">
        <f>LN('2a) male mx'!AX35)</f>
        <v>-6.3511976887772637</v>
      </c>
      <c r="AY35" s="32">
        <f>LN('2a) male mx'!AY35)</f>
        <v>-6.4245246886147704</v>
      </c>
      <c r="AZ35" s="32">
        <f>LN('2a) male mx'!AZ35)</f>
        <v>-6.4326544706364341</v>
      </c>
      <c r="BA35" s="32">
        <f>LN('2a) male mx'!BA35)</f>
        <v>-6.5626864962201088</v>
      </c>
      <c r="BB35" s="32">
        <f>LN('2a) male mx'!BB35)</f>
        <v>-6.4238160375390345</v>
      </c>
      <c r="BC35" s="32">
        <f>LN('2a) male mx'!BC35)</f>
        <v>-6.4295244347731781</v>
      </c>
      <c r="BD35" s="32">
        <f>LN('2a) male mx'!BD35)</f>
        <v>-6.4268561450744377</v>
      </c>
      <c r="BE35" s="32">
        <f>LN('2a) male mx'!BE35)</f>
        <v>-6.5239188609945709</v>
      </c>
      <c r="BF35" s="32">
        <f>LN('2a) male mx'!BF35)</f>
        <v>-6.5317319724875968</v>
      </c>
      <c r="BG35" s="32">
        <f>LN('2a) male mx'!BG35)</f>
        <v>-6.6545662724771972</v>
      </c>
      <c r="BH35" s="32">
        <f>LN('2a) male mx'!BH35)</f>
        <v>-6.6733240877261766</v>
      </c>
      <c r="BI35" s="32">
        <f>LN('2a) male mx'!BI35)</f>
        <v>-6.8568006453249017</v>
      </c>
      <c r="BJ35" s="32">
        <f>LN('2a) male mx'!BJ35)</f>
        <v>-6.6675823006750345</v>
      </c>
      <c r="BK35" s="32">
        <f>LN('2a) male mx'!BK35)</f>
        <v>-6.6349461804625411</v>
      </c>
      <c r="BL35" s="32">
        <f>LN('2a) male mx'!BL35)</f>
        <v>-6.7829978641069149</v>
      </c>
      <c r="BM35" s="32">
        <f>LN('2a) male mx'!BM35)</f>
        <v>-6.7388589881318373</v>
      </c>
      <c r="BN35" s="32">
        <f>LN('2a) male mx'!BN35)</f>
        <v>-6.6054020062982826</v>
      </c>
      <c r="BO35" s="32">
        <f>LN('2a) male mx'!BO35)</f>
        <v>-6.6800299664202463</v>
      </c>
      <c r="BP35" s="32">
        <f>LN('2a) male mx'!BP35)</f>
        <v>-6.7752726868234294</v>
      </c>
      <c r="BQ35" s="32">
        <f>LN('2a) male mx'!BQ35)</f>
        <v>-6.5342455442583605</v>
      </c>
      <c r="BR35" s="32">
        <f>LN('2a) male mx'!BR35)</f>
        <v>-6.5418549725807136</v>
      </c>
      <c r="BS35" s="32">
        <f>LN('2a) male mx'!BS35)</f>
        <v>-6.454443147333877</v>
      </c>
      <c r="BT35" s="32">
        <f>LN('2a) male mx'!BT35)</f>
        <v>-6.6146224808430096</v>
      </c>
      <c r="BU35" s="32">
        <f>LN('2a) male mx'!BU35)</f>
        <v>-6.7025022050173684</v>
      </c>
      <c r="BV35" s="32">
        <f>LN('2a) male mx'!BV35)</f>
        <v>-6.5929981843197165</v>
      </c>
      <c r="BW35" s="32">
        <f>LN('2a) male mx'!BW35)</f>
        <v>-6.5711712714089012</v>
      </c>
      <c r="BX35" s="32">
        <f>LN('2a) male mx'!BX35)</f>
        <v>-6.5780519334922323</v>
      </c>
      <c r="BY35" s="32">
        <f>LN('2a) male mx'!BY35)</f>
        <v>-6.5486364467603515</v>
      </c>
      <c r="BZ35" s="32">
        <f>LN('2a) male mx'!BZ35)</f>
        <v>-6.5420189966743978</v>
      </c>
      <c r="CA35" s="32">
        <f>LN('2a) male mx'!CA35)</f>
        <v>-6.4791640739455838</v>
      </c>
      <c r="CB35" s="32">
        <f>LN('2a) male mx'!CB35)</f>
        <v>-6.5130652440419308</v>
      </c>
      <c r="CC35" s="32">
        <f>LN('2a) male mx'!CC35)</f>
        <v>-6.5654859798454988</v>
      </c>
      <c r="CD35" s="32">
        <f>LN('2a) male mx'!CD35)</f>
        <v>-6.7426704004044113</v>
      </c>
      <c r="CE35" s="32">
        <f>LN('2a) male mx'!CE35)</f>
        <v>-6.7097397855079404</v>
      </c>
      <c r="CF35" s="32">
        <f>LN('2a) male mx'!CF35)</f>
        <v>-6.9050475347165508</v>
      </c>
      <c r="CG35" s="32">
        <f>LN('2a) male mx'!CG35)</f>
        <v>-6.808783775073791</v>
      </c>
      <c r="CH35" s="32">
        <f>LN('2a) male mx'!CH35)</f>
        <v>-6.7908230176782345</v>
      </c>
      <c r="CI35" s="32">
        <f>LN('2a) male mx'!CI35)</f>
        <v>-6.9074797308181468</v>
      </c>
      <c r="CJ35" s="32">
        <f>LN('2a) male mx'!CJ35)</f>
        <v>-6.8108363985050628</v>
      </c>
      <c r="CK35" s="32">
        <f>LN('2a) male mx'!CK35)</f>
        <v>-6.8208067717238956</v>
      </c>
      <c r="CL35" s="32">
        <f>LN('2a) male mx'!CL35)</f>
        <v>-6.8401950542359771</v>
      </c>
      <c r="CM35" s="32">
        <f>LN('2a) male mx'!CM35)</f>
        <v>-6.9517416233644838</v>
      </c>
      <c r="CN35" s="32">
        <f>LN('2a) male mx'!CN35)</f>
        <v>-6.8514697872022632</v>
      </c>
      <c r="CP35" s="31">
        <f t="shared" si="2"/>
        <v>32</v>
      </c>
      <c r="CQ35" s="32">
        <f>IFERROR(LN('2a) female mx'!B35),"")</f>
        <v>-5.4208027789726918</v>
      </c>
      <c r="CR35" s="32">
        <f>IFERROR(LN('2a) female mx'!C35),"")</f>
        <v>-5.4458941798241742</v>
      </c>
      <c r="CS35" s="32">
        <f>IFERROR(LN('2a) female mx'!D35),"")</f>
        <v>-5.5339867916927394</v>
      </c>
      <c r="CT35" s="32">
        <f>IFERROR(LN('2a) female mx'!E35),"")</f>
        <v>-5.4849969523502429</v>
      </c>
      <c r="CU35" s="32">
        <f>IFERROR(LN('2a) female mx'!F35),"")</f>
        <v>-5.6147362789676416</v>
      </c>
      <c r="CV35" s="32">
        <f>IFERROR(LN('2a) female mx'!G35),"")</f>
        <v>-5.568746488779829</v>
      </c>
      <c r="CW35" s="32">
        <f>IFERROR(LN('2a) female mx'!H35),"")</f>
        <v>-5.5952625958431472</v>
      </c>
      <c r="CX35" s="32">
        <f>IFERROR(LN('2a) female mx'!I35),"")</f>
        <v>-5.5810229529412618</v>
      </c>
      <c r="CY35" s="32">
        <f>IFERROR(LN('2a) female mx'!J35),"")</f>
        <v>-5.6896497430791442</v>
      </c>
      <c r="CZ35" s="32">
        <f>IFERROR(LN('2a) female mx'!K35),"")</f>
        <v>-5.7003820509335723</v>
      </c>
      <c r="DA35" s="32">
        <f>IFERROR(LN('2a) female mx'!L35),"")</f>
        <v>-5.5319199969844775</v>
      </c>
      <c r="DB35" s="32">
        <f>IFERROR(LN('2a) female mx'!M35),"")</f>
        <v>-5.851503111655326</v>
      </c>
      <c r="DC35" s="32">
        <f>IFERROR(LN('2a) female mx'!N35),"")</f>
        <v>-5.870961751802974</v>
      </c>
      <c r="DD35" s="32">
        <f>IFERROR(LN('2a) female mx'!O35),"")</f>
        <v>-5.8909727934153366</v>
      </c>
      <c r="DE35" s="32">
        <f>IFERROR(LN('2a) female mx'!P35),"")</f>
        <v>-5.7252287777572111</v>
      </c>
      <c r="DF35" s="32">
        <f>IFERROR(LN('2a) female mx'!Q35),"")</f>
        <v>-5.7947028681425463</v>
      </c>
      <c r="DG35" s="32">
        <f>IFERROR(LN('2a) female mx'!R35),"")</f>
        <v>-5.9155882832418412</v>
      </c>
      <c r="DH35" s="32">
        <f>IFERROR(LN('2a) female mx'!S35),"")</f>
        <v>-5.8853163197119063</v>
      </c>
      <c r="DI35" s="32">
        <f>IFERROR(LN('2a) female mx'!T35),"")</f>
        <v>-5.925068519560126</v>
      </c>
      <c r="DJ35" s="32">
        <f>IFERROR(LN('2a) female mx'!U35),"")</f>
        <v>-5.9520961243013968</v>
      </c>
      <c r="DK35" s="32">
        <f>IFERROR(LN('2a) female mx'!V35),"")</f>
        <v>-6.0428943000745452</v>
      </c>
      <c r="DL35" s="32">
        <f>IFERROR(LN('2a) female mx'!W35),"")</f>
        <v>-6.001082245334457</v>
      </c>
      <c r="DM35" s="32">
        <f>IFERROR(LN('2a) female mx'!X35),"")</f>
        <v>-5.9739944537484337</v>
      </c>
      <c r="DN35" s="32">
        <f>IFERROR(LN('2a) female mx'!Y35),"")</f>
        <v>-6.1854581709133134</v>
      </c>
      <c r="DO35" s="32">
        <f>IFERROR(LN('2a) female mx'!Z35),"")</f>
        <v>-6.1962255095144956</v>
      </c>
      <c r="DP35" s="32">
        <f>IFERROR(LN('2a) female mx'!AA35),"")</f>
        <v>-6.2499912407662892</v>
      </c>
      <c r="DQ35" s="32">
        <f>IFERROR(LN('2a) female mx'!AB35),"")</f>
        <v>-6.2401804935616392</v>
      </c>
      <c r="DR35" s="32">
        <f>IFERROR(LN('2a) female mx'!AC35),"")</f>
        <v>-6.3720654744108476</v>
      </c>
      <c r="DS35" s="32">
        <f>IFERROR(LN('2a) female mx'!AD35),"")</f>
        <v>-6.4462085047528719</v>
      </c>
      <c r="DT35" s="32">
        <f>IFERROR(LN('2a) female mx'!AE35),"")</f>
        <v>-6.6033817036561224</v>
      </c>
      <c r="DU35" s="32">
        <f>IFERROR(LN('2a) female mx'!AF35),"")</f>
        <v>-6.535293855819817</v>
      </c>
      <c r="DV35" s="32">
        <f>IFERROR(LN('2a) female mx'!AG35),"")</f>
        <v>-6.4622491213367885</v>
      </c>
      <c r="DW35" s="32">
        <f>IFERROR(LN('2a) female mx'!AH35),"")</f>
        <v>-6.680070180436652</v>
      </c>
      <c r="DX35" s="32">
        <f>IFERROR(LN('2a) female mx'!AI35),"")</f>
        <v>-6.7794683016896036</v>
      </c>
      <c r="DY35" s="32">
        <f>IFERROR(LN('2a) female mx'!AJ35),"")</f>
        <v>-6.6441282175220389</v>
      </c>
      <c r="DZ35" s="32">
        <f>IFERROR(LN('2a) female mx'!AK35),"")</f>
        <v>-6.8768534035042093</v>
      </c>
      <c r="EA35" s="32">
        <f>IFERROR(LN('2a) female mx'!AL35),"")</f>
        <v>-6.6850074826799144</v>
      </c>
      <c r="EB35" s="32">
        <f>IFERROR(LN('2a) female mx'!AM35),"")</f>
        <v>-7.0330654699475836</v>
      </c>
      <c r="EC35" s="32">
        <f>IFERROR(LN('2a) female mx'!AN35),"")</f>
        <v>-6.792791183045801</v>
      </c>
      <c r="ED35" s="32">
        <f>IFERROR(LN('2a) female mx'!AO35),"")</f>
        <v>-7.1063934153732724</v>
      </c>
      <c r="EE35" s="32">
        <f>IFERROR(LN('2a) female mx'!AP35),"")</f>
        <v>-7.0462638482215292</v>
      </c>
      <c r="EF35" s="32">
        <f>IFERROR(LN('2a) female mx'!AQ35),"")</f>
        <v>-7.1078970658971645</v>
      </c>
      <c r="EG35" s="32">
        <f>IFERROR(LN('2a) female mx'!AR35),"")</f>
        <v>-6.988926131392061</v>
      </c>
      <c r="EH35" s="32">
        <f>IFERROR(LN('2a) female mx'!AS35),"")</f>
        <v>-6.9025510387358908</v>
      </c>
      <c r="EI35" s="32">
        <f>IFERROR(LN('2a) female mx'!AT35),"")</f>
        <v>-6.7865978638450581</v>
      </c>
      <c r="EJ35" s="32">
        <f>IFERROR(LN('2a) female mx'!AU35),"")</f>
        <v>-6.7424460825988586</v>
      </c>
      <c r="EK35" s="32">
        <f>IFERROR(LN('2a) female mx'!AV35),"")</f>
        <v>-7.0377458514717555</v>
      </c>
      <c r="EL35" s="32">
        <f>IFERROR(LN('2a) female mx'!AW35),"")</f>
        <v>-6.946422696001874</v>
      </c>
      <c r="EM35" s="32">
        <f>IFERROR(LN('2a) female mx'!AX35),"")</f>
        <v>-7.1103602360403793</v>
      </c>
      <c r="EN35" s="32">
        <f>IFERROR(LN('2a) female mx'!AY35),"")</f>
        <v>-6.8541993648805661</v>
      </c>
      <c r="EO35" s="32">
        <f>IFERROR(LN('2a) female mx'!AZ35),"")</f>
        <v>-7.259860976265279</v>
      </c>
      <c r="EP35" s="32">
        <f>IFERROR(LN('2a) female mx'!BA35),"")</f>
        <v>-6.9175715249387366</v>
      </c>
      <c r="EQ35" s="32">
        <f>IFERROR(LN('2a) female mx'!BB35),"")</f>
        <v>-7.0409329325777978</v>
      </c>
      <c r="ER35" s="32">
        <f>IFERROR(LN('2a) female mx'!BC35),"")</f>
        <v>-7.180203662516254</v>
      </c>
      <c r="ES35" s="32">
        <f>IFERROR(LN('2a) female mx'!BD35),"")</f>
        <v>-7.1554271161637422</v>
      </c>
      <c r="ET35" s="32">
        <f>IFERROR(LN('2a) female mx'!BE35),"")</f>
        <v>-7.0440585616615001</v>
      </c>
      <c r="EU35" s="32">
        <f>IFERROR(LN('2a) female mx'!BF35),"")</f>
        <v>-7.499105545554321</v>
      </c>
      <c r="EV35" s="32">
        <f>IFERROR(LN('2a) female mx'!BG35),"")</f>
        <v>-7.2982810662401967</v>
      </c>
      <c r="EW35" s="32">
        <f>IFERROR(LN('2a) female mx'!BH35),"")</f>
        <v>-7.3155203043543739</v>
      </c>
      <c r="EX35" s="32">
        <f>IFERROR(LN('2a) female mx'!BI35),"")</f>
        <v>-7.3168088127775635</v>
      </c>
      <c r="EY35" s="32">
        <f>IFERROR(LN('2a) female mx'!BJ35),"")</f>
        <v>-7.4139856148040728</v>
      </c>
      <c r="EZ35" s="32">
        <f>IFERROR(LN('2a) female mx'!BK35),"")</f>
        <v>-7.5216499270193014</v>
      </c>
      <c r="FA35" s="32">
        <f>IFERROR(LN('2a) female mx'!BL35),"")</f>
        <v>-7.3336253656162871</v>
      </c>
      <c r="FB35" s="32">
        <f>IFERROR(LN('2a) female mx'!BM35),"")</f>
        <v>-7.5223339006262098</v>
      </c>
      <c r="FC35" s="32">
        <f>IFERROR(LN('2a) female mx'!BN35),"")</f>
        <v>-7.3809352108924378</v>
      </c>
      <c r="FD35" s="32">
        <f>IFERROR(LN('2a) female mx'!BO35),"")</f>
        <v>-7.6437224567250102</v>
      </c>
      <c r="FE35" s="32">
        <f>IFERROR(LN('2a) female mx'!BP35),"")</f>
        <v>-7.4683705672506431</v>
      </c>
      <c r="FF35" s="32">
        <f>IFERROR(LN('2a) female mx'!BQ35),"")</f>
        <v>-7.6026203708422146</v>
      </c>
      <c r="FG35" s="32">
        <f>IFERROR(LN('2a) female mx'!BR35),"")</f>
        <v>-7.5430594222607068</v>
      </c>
      <c r="FH35" s="32">
        <f>IFERROR(LN('2a) female mx'!BS35),"")</f>
        <v>-7.5831355587479212</v>
      </c>
      <c r="FI35" s="32">
        <f>IFERROR(LN('2a) female mx'!BT35),"")</f>
        <v>-7.6679107543631879</v>
      </c>
      <c r="FJ35" s="32">
        <f>IFERROR(LN('2a) female mx'!BU35),"")</f>
        <v>-7.4026750730643514</v>
      </c>
      <c r="FK35" s="32">
        <f>IFERROR(LN('2a) female mx'!BV35),"")</f>
        <v>-7.5279005518160416</v>
      </c>
      <c r="FL35" s="32">
        <f>IFERROR(LN('2a) female mx'!BW35),"")</f>
        <v>-7.7140586462058165</v>
      </c>
      <c r="FM35" s="32">
        <f>IFERROR(LN('2a) female mx'!BX35),"")</f>
        <v>-7.3705759141186569</v>
      </c>
      <c r="FN35" s="32">
        <f>IFERROR(LN('2a) female mx'!BY35),"")</f>
        <v>-7.5474205370365315</v>
      </c>
      <c r="FO35" s="32">
        <f>IFERROR(LN('2a) female mx'!BZ35),"")</f>
        <v>-7.4550803051557981</v>
      </c>
      <c r="FP35" s="32">
        <f>IFERROR(LN('2a) female mx'!CA35),"")</f>
        <v>-7.5668639816567351</v>
      </c>
      <c r="FQ35" s="32">
        <f>IFERROR(LN('2a) female mx'!CB35),"")</f>
        <v>-7.4377748255515348</v>
      </c>
      <c r="FR35" s="32">
        <f>IFERROR(LN('2a) female mx'!CC35),"")</f>
        <v>-7.4735559824668751</v>
      </c>
      <c r="FS35" s="32">
        <f>IFERROR(LN('2a) female mx'!CD35),"")</f>
        <v>-7.6089566718127779</v>
      </c>
      <c r="FT35" s="32">
        <f>IFERROR(LN('2a) female mx'!CE35),"")</f>
        <v>-7.6501940177493521</v>
      </c>
      <c r="FU35" s="32">
        <f>IFERROR(LN('2a) female mx'!CF35),"")</f>
        <v>-7.8117912267892766</v>
      </c>
      <c r="FV35" s="32">
        <f>IFERROR(LN('2a) female mx'!CG35),"")</f>
        <v>-7.7874882853871465</v>
      </c>
      <c r="FW35" s="32">
        <f>IFERROR(LN('2a) female mx'!CH35),"")</f>
        <v>-7.7172298908657648</v>
      </c>
      <c r="FX35" s="32">
        <f>IFERROR(LN('2a) female mx'!CI35),"")</f>
        <v>-7.7402851591341104</v>
      </c>
      <c r="FY35" s="32">
        <f>IFERROR(LN('2a) female mx'!CJ35),"")</f>
        <v>-7.7640735572842905</v>
      </c>
      <c r="FZ35" s="32">
        <f>IFERROR(LN('2a) female mx'!CK35),"")</f>
        <v>-7.7414578181208009</v>
      </c>
      <c r="GA35" s="32">
        <f>IFERROR(LN('2a) female mx'!CL35),"")</f>
        <v>-7.8137027027976957</v>
      </c>
      <c r="GB35" s="32">
        <f>IFERROR(LN('2a) female mx'!CM35),"")</f>
        <v>-7.9195985855230324</v>
      </c>
      <c r="GC35" s="32">
        <f>IFERROR(LN('2a) female mx'!CN35),"")</f>
        <v>-7.7653570145076127</v>
      </c>
      <c r="GD35" s="12" t="str">
        <f>IFERROR(LN('2a) female mx'!CO35),"")</f>
        <v/>
      </c>
    </row>
    <row r="36" spans="1:186" x14ac:dyDescent="0.25">
      <c r="A36" s="31">
        <f>'2a) male mx'!A36</f>
        <v>33</v>
      </c>
      <c r="B36" s="32">
        <f>LN('2a) male mx'!B36)</f>
        <v>-5.3669305601395507</v>
      </c>
      <c r="C36" s="32">
        <f>LN('2a) male mx'!C36)</f>
        <v>-5.4957836326066385</v>
      </c>
      <c r="D36" s="32">
        <f>LN('2a) male mx'!D36)</f>
        <v>-5.4760804271018095</v>
      </c>
      <c r="E36" s="32">
        <f>LN('2a) male mx'!E36)</f>
        <v>-5.5162730655926726</v>
      </c>
      <c r="F36" s="32">
        <f>LN('2a) male mx'!F36)</f>
        <v>-5.5440814713458728</v>
      </c>
      <c r="G36" s="32">
        <f>LN('2a) male mx'!G36)</f>
        <v>-5.5552451935850673</v>
      </c>
      <c r="H36" s="32">
        <f>LN('2a) male mx'!H36)</f>
        <v>-5.599795345776009</v>
      </c>
      <c r="I36" s="32">
        <f>LN('2a) male mx'!I36)</f>
        <v>-5.6042061098199234</v>
      </c>
      <c r="J36" s="32">
        <f>LN('2a) male mx'!J36)</f>
        <v>-5.5453169436776681</v>
      </c>
      <c r="K36" s="32">
        <f>LN('2a) male mx'!K36)</f>
        <v>-5.806571245145828</v>
      </c>
      <c r="L36" s="32">
        <f>LN('2a) male mx'!L36)</f>
        <v>-5.7408113689658835</v>
      </c>
      <c r="M36" s="32">
        <f>LN('2a) male mx'!M36)</f>
        <v>-5.7882835547926978</v>
      </c>
      <c r="N36" s="32">
        <f>LN('2a) male mx'!N36)</f>
        <v>-5.7130028743712264</v>
      </c>
      <c r="O36" s="32">
        <f>LN('2a) male mx'!O36)</f>
        <v>-5.7556117663512163</v>
      </c>
      <c r="P36" s="32">
        <f>LN('2a) male mx'!P36)</f>
        <v>-5.7815992367894431</v>
      </c>
      <c r="Q36" s="32">
        <f>LN('2a) male mx'!Q36)</f>
        <v>-5.9071748496327654</v>
      </c>
      <c r="R36" s="32">
        <f>LN('2a) male mx'!R36)</f>
        <v>-5.9551698520158771</v>
      </c>
      <c r="S36" s="32">
        <f>LN('2a) male mx'!S36)</f>
        <v>-5.9425413612710472</v>
      </c>
      <c r="T36" s="32">
        <f>LN('2a) male mx'!T36)</f>
        <v>-5.8232588009145925</v>
      </c>
      <c r="U36" s="32">
        <f>LN('2a) male mx'!U36)</f>
        <v>-6.0551768341510082</v>
      </c>
      <c r="V36" s="32">
        <f>LN('2a) male mx'!V36)</f>
        <v>-5.9972716442650507</v>
      </c>
      <c r="W36" s="32">
        <f>LN('2a) male mx'!W36)</f>
        <v>-6.1377325920893959</v>
      </c>
      <c r="X36" s="32">
        <f>LN('2a) male mx'!X36)</f>
        <v>-6.359931947062317</v>
      </c>
      <c r="Y36" s="32">
        <f>LN('2a) male mx'!Y36)</f>
        <v>-6.2606889680598172</v>
      </c>
      <c r="Z36" s="32">
        <f>LN('2a) male mx'!Z36)</f>
        <v>-6.2210654655480111</v>
      </c>
      <c r="AA36" s="32">
        <f>LN('2a) male mx'!AA36)</f>
        <v>-6.1126730815873929</v>
      </c>
      <c r="AB36" s="32">
        <f>LN('2a) male mx'!AB36)</f>
        <v>-6.1602710401793939</v>
      </c>
      <c r="AC36" s="32">
        <f>LN('2a) male mx'!AC36)</f>
        <v>-6.1411562696759558</v>
      </c>
      <c r="AD36" s="32">
        <f>LN('2a) male mx'!AD36)</f>
        <v>-6.2131661991698666</v>
      </c>
      <c r="AE36" s="32">
        <f>LN('2a) male mx'!AE36)</f>
        <v>-6.2391282126427843</v>
      </c>
      <c r="AF36" s="32">
        <f>LN('2a) male mx'!AF36)</f>
        <v>-6.2749784620894999</v>
      </c>
      <c r="AG36" s="32">
        <f>LN('2a) male mx'!AG36)</f>
        <v>-6.3322187286452216</v>
      </c>
      <c r="AH36" s="32">
        <f>LN('2a) male mx'!AH36)</f>
        <v>-6.3791136608522727</v>
      </c>
      <c r="AI36" s="32">
        <f>LN('2a) male mx'!AI36)</f>
        <v>-6.3072409004557999</v>
      </c>
      <c r="AJ36" s="32">
        <f>LN('2a) male mx'!AJ36)</f>
        <v>-6.4271901122669695</v>
      </c>
      <c r="AK36" s="32">
        <f>LN('2a) male mx'!AK36)</f>
        <v>-6.4237701520054111</v>
      </c>
      <c r="AL36" s="32">
        <f>LN('2a) male mx'!AL36)</f>
        <v>-6.2248848410761717</v>
      </c>
      <c r="AM36" s="32">
        <f>LN('2a) male mx'!AM36)</f>
        <v>-6.3375398379837176</v>
      </c>
      <c r="AN36" s="32">
        <f>LN('2a) male mx'!AN36)</f>
        <v>-6.2070718354878798</v>
      </c>
      <c r="AO36" s="32">
        <f>LN('2a) male mx'!AO36)</f>
        <v>-6.1747635172343234</v>
      </c>
      <c r="AP36" s="32">
        <f>LN('2a) male mx'!AP36)</f>
        <v>-6.3659187704062363</v>
      </c>
      <c r="AQ36" s="32">
        <f>LN('2a) male mx'!AQ36)</f>
        <v>-6.4357629185539267</v>
      </c>
      <c r="AR36" s="32">
        <f>LN('2a) male mx'!AR36)</f>
        <v>-6.4050377214692436</v>
      </c>
      <c r="AS36" s="32">
        <f>LN('2a) male mx'!AS36)</f>
        <v>-6.2184305706916625</v>
      </c>
      <c r="AT36" s="32">
        <f>LN('2a) male mx'!AT36)</f>
        <v>-6.3306541767056945</v>
      </c>
      <c r="AU36" s="32">
        <f>LN('2a) male mx'!AU36)</f>
        <v>-6.349154884451214</v>
      </c>
      <c r="AV36" s="32">
        <f>LN('2a) male mx'!AV36)</f>
        <v>-6.4196141288872148</v>
      </c>
      <c r="AW36" s="32">
        <f>LN('2a) male mx'!AW36)</f>
        <v>-6.2456883698373664</v>
      </c>
      <c r="AX36" s="32">
        <f>LN('2a) male mx'!AX36)</f>
        <v>-6.3928390214896238</v>
      </c>
      <c r="AY36" s="32">
        <f>LN('2a) male mx'!AY36)</f>
        <v>-6.5407753194482998</v>
      </c>
      <c r="AZ36" s="32">
        <f>LN('2a) male mx'!AZ36)</f>
        <v>-6.7101894203575227</v>
      </c>
      <c r="BA36" s="32">
        <f>LN('2a) male mx'!BA36)</f>
        <v>-6.5687693593895924</v>
      </c>
      <c r="BB36" s="32">
        <f>LN('2a) male mx'!BB36)</f>
        <v>-6.6072517788537093</v>
      </c>
      <c r="BC36" s="32">
        <f>LN('2a) male mx'!BC36)</f>
        <v>-6.6064495748608909</v>
      </c>
      <c r="BD36" s="32">
        <f>LN('2a) male mx'!BD36)</f>
        <v>-6.4994031402759163</v>
      </c>
      <c r="BE36" s="32">
        <f>LN('2a) male mx'!BE36)</f>
        <v>-6.5813323782139257</v>
      </c>
      <c r="BF36" s="32">
        <f>LN('2a) male mx'!BF36)</f>
        <v>-6.4879831392292902</v>
      </c>
      <c r="BG36" s="32">
        <f>LN('2a) male mx'!BG36)</f>
        <v>-6.5166074012102291</v>
      </c>
      <c r="BH36" s="32">
        <f>LN('2a) male mx'!BH36)</f>
        <v>-6.6887366119846288</v>
      </c>
      <c r="BI36" s="32">
        <f>LN('2a) male mx'!BI36)</f>
        <v>-6.6186972603504248</v>
      </c>
      <c r="BJ36" s="32">
        <f>LN('2a) male mx'!BJ36)</f>
        <v>-6.6912232268221317</v>
      </c>
      <c r="BK36" s="32">
        <f>LN('2a) male mx'!BK36)</f>
        <v>-6.6416050568125531</v>
      </c>
      <c r="BL36" s="32">
        <f>LN('2a) male mx'!BL36)</f>
        <v>-6.7282488863273491</v>
      </c>
      <c r="BM36" s="32">
        <f>LN('2a) male mx'!BM36)</f>
        <v>-6.4900997301073309</v>
      </c>
      <c r="BN36" s="32">
        <f>LN('2a) male mx'!BN36)</f>
        <v>-6.5812177399496319</v>
      </c>
      <c r="BO36" s="32">
        <f>LN('2a) male mx'!BO36)</f>
        <v>-6.6147100130756114</v>
      </c>
      <c r="BP36" s="32">
        <f>LN('2a) male mx'!BP36)</f>
        <v>-6.6623588448484083</v>
      </c>
      <c r="BQ36" s="32">
        <f>LN('2a) male mx'!BQ36)</f>
        <v>-6.5115738667803065</v>
      </c>
      <c r="BR36" s="32">
        <f>LN('2a) male mx'!BR36)</f>
        <v>-6.5332384373212777</v>
      </c>
      <c r="BS36" s="32">
        <f>LN('2a) male mx'!BS36)</f>
        <v>-6.8041533407308288</v>
      </c>
      <c r="BT36" s="32">
        <f>LN('2a) male mx'!BT36)</f>
        <v>-6.568129545901761</v>
      </c>
      <c r="BU36" s="32">
        <f>LN('2a) male mx'!BU36)</f>
        <v>-6.6763605671609421</v>
      </c>
      <c r="BV36" s="32">
        <f>LN('2a) male mx'!BV36)</f>
        <v>-6.8186765864646315</v>
      </c>
      <c r="BW36" s="32">
        <f>LN('2a) male mx'!BW36)</f>
        <v>-6.547935621716336</v>
      </c>
      <c r="BX36" s="32">
        <f>LN('2a) male mx'!BX36)</f>
        <v>-6.5474406258054136</v>
      </c>
      <c r="BY36" s="32">
        <f>LN('2a) male mx'!BY36)</f>
        <v>-6.5544287600730922</v>
      </c>
      <c r="BZ36" s="32">
        <f>LN('2a) male mx'!BZ36)</f>
        <v>-6.711647603419733</v>
      </c>
      <c r="CA36" s="32">
        <f>LN('2a) male mx'!CA36)</f>
        <v>-6.4911518387082419</v>
      </c>
      <c r="CB36" s="32">
        <f>LN('2a) male mx'!CB36)</f>
        <v>-6.5911011494134524</v>
      </c>
      <c r="CC36" s="32">
        <f>LN('2a) male mx'!CC36)</f>
        <v>-6.6242865401832249</v>
      </c>
      <c r="CD36" s="32">
        <f>LN('2a) male mx'!CD36)</f>
        <v>-6.6906009875949461</v>
      </c>
      <c r="CE36" s="32">
        <f>LN('2a) male mx'!CE36)</f>
        <v>-6.8148762536748997</v>
      </c>
      <c r="CF36" s="32">
        <f>LN('2a) male mx'!CF36)</f>
        <v>-6.761547162117636</v>
      </c>
      <c r="CG36" s="32">
        <f>LN('2a) male mx'!CG36)</f>
        <v>-6.6455260447677302</v>
      </c>
      <c r="CH36" s="32">
        <f>LN('2a) male mx'!CH36)</f>
        <v>-6.7988359407692736</v>
      </c>
      <c r="CI36" s="32">
        <f>LN('2a) male mx'!CI36)</f>
        <v>-6.7909047629396095</v>
      </c>
      <c r="CJ36" s="32">
        <f>LN('2a) male mx'!CJ36)</f>
        <v>-6.9172104377528925</v>
      </c>
      <c r="CK36" s="32">
        <f>LN('2a) male mx'!CK36)</f>
        <v>-6.9493157241848156</v>
      </c>
      <c r="CL36" s="32">
        <f>LN('2a) male mx'!CL36)</f>
        <v>-6.8486991379947444</v>
      </c>
      <c r="CM36" s="32">
        <f>LN('2a) male mx'!CM36)</f>
        <v>-6.9090911210415822</v>
      </c>
      <c r="CN36" s="32">
        <f>LN('2a) male mx'!CN36)</f>
        <v>-6.9730747451027799</v>
      </c>
      <c r="CP36" s="31">
        <f t="shared" si="2"/>
        <v>33</v>
      </c>
      <c r="CQ36" s="32">
        <f>IFERROR(LN('2a) female mx'!B36),"")</f>
        <v>-5.3208370049315068</v>
      </c>
      <c r="CR36" s="32">
        <f>IFERROR(LN('2a) female mx'!C36),"")</f>
        <v>-5.5734964516919971</v>
      </c>
      <c r="CS36" s="32">
        <f>IFERROR(LN('2a) female mx'!D36),"")</f>
        <v>-5.5155696730053769</v>
      </c>
      <c r="CT36" s="32">
        <f>IFERROR(LN('2a) female mx'!E36),"")</f>
        <v>-5.5642680066467554</v>
      </c>
      <c r="CU36" s="32">
        <f>IFERROR(LN('2a) female mx'!F36),"")</f>
        <v>-5.7298500015310365</v>
      </c>
      <c r="CV36" s="32">
        <f>IFERROR(LN('2a) female mx'!G36),"")</f>
        <v>-5.601249865530785</v>
      </c>
      <c r="CW36" s="32">
        <f>IFERROR(LN('2a) female mx'!H36),"")</f>
        <v>-5.6289962098359485</v>
      </c>
      <c r="CX36" s="32">
        <f>IFERROR(LN('2a) female mx'!I36),"")</f>
        <v>-5.5415664776039497</v>
      </c>
      <c r="CY36" s="32">
        <f>IFERROR(LN('2a) female mx'!J36),"")</f>
        <v>-5.5877520563469485</v>
      </c>
      <c r="CZ36" s="32">
        <f>IFERROR(LN('2a) female mx'!K36),"")</f>
        <v>-5.8843327503960241</v>
      </c>
      <c r="DA36" s="32">
        <f>IFERROR(LN('2a) female mx'!L36),"")</f>
        <v>-5.8638752864256247</v>
      </c>
      <c r="DB36" s="32">
        <f>IFERROR(LN('2a) female mx'!M36),"")</f>
        <v>-5.7570138664091211</v>
      </c>
      <c r="DC36" s="32">
        <f>IFERROR(LN('2a) female mx'!N36),"")</f>
        <v>-5.736362377082445</v>
      </c>
      <c r="DD36" s="32">
        <f>IFERROR(LN('2a) female mx'!O36),"")</f>
        <v>-5.7635668047139781</v>
      </c>
      <c r="DE36" s="32">
        <f>IFERROR(LN('2a) female mx'!P36),"")</f>
        <v>-5.8403487061642618</v>
      </c>
      <c r="DF36" s="32">
        <f>IFERROR(LN('2a) female mx'!Q36),"")</f>
        <v>-5.8287513701105329</v>
      </c>
      <c r="DG36" s="32">
        <f>IFERROR(LN('2a) female mx'!R36),"")</f>
        <v>-5.7585114977932275</v>
      </c>
      <c r="DH36" s="32">
        <f>IFERROR(LN('2a) female mx'!S36),"")</f>
        <v>-5.705865013137684</v>
      </c>
      <c r="DI36" s="32">
        <f>IFERROR(LN('2a) female mx'!T36),"")</f>
        <v>-5.9683905490676974</v>
      </c>
      <c r="DJ36" s="32">
        <f>IFERROR(LN('2a) female mx'!U36),"")</f>
        <v>-6.0885868951319946</v>
      </c>
      <c r="DK36" s="32">
        <f>IFERROR(LN('2a) female mx'!V36),"")</f>
        <v>-6.2894754460429132</v>
      </c>
      <c r="DL36" s="32">
        <f>IFERROR(LN('2a) female mx'!W36),"")</f>
        <v>-6.0717824629891988</v>
      </c>
      <c r="DM36" s="32">
        <f>IFERROR(LN('2a) female mx'!X36),"")</f>
        <v>-6.0703018842020064</v>
      </c>
      <c r="DN36" s="32">
        <f>IFERROR(LN('2a) female mx'!Y36),"")</f>
        <v>-6.1227077846855815</v>
      </c>
      <c r="DO36" s="32">
        <f>IFERROR(LN('2a) female mx'!Z36),"")</f>
        <v>-6.2425011590237176</v>
      </c>
      <c r="DP36" s="32">
        <f>IFERROR(LN('2a) female mx'!AA36),"")</f>
        <v>-6.1734815703568158</v>
      </c>
      <c r="DQ36" s="32">
        <f>IFERROR(LN('2a) female mx'!AB36),"")</f>
        <v>-6.130043393294188</v>
      </c>
      <c r="DR36" s="32">
        <f>IFERROR(LN('2a) female mx'!AC36),"")</f>
        <v>-6.509302759142872</v>
      </c>
      <c r="DS36" s="32">
        <f>IFERROR(LN('2a) female mx'!AD36),"")</f>
        <v>-6.5716461343297929</v>
      </c>
      <c r="DT36" s="32">
        <f>IFERROR(LN('2a) female mx'!AE36),"")</f>
        <v>-6.7985193390306664</v>
      </c>
      <c r="DU36" s="32">
        <f>IFERROR(LN('2a) female mx'!AF36),"")</f>
        <v>-6.3489599375209718</v>
      </c>
      <c r="DV36" s="32">
        <f>IFERROR(LN('2a) female mx'!AG36),"")</f>
        <v>-6.5594316092611971</v>
      </c>
      <c r="DW36" s="32">
        <f>IFERROR(LN('2a) female mx'!AH36),"")</f>
        <v>-6.8219983595867051</v>
      </c>
      <c r="DX36" s="32">
        <f>IFERROR(LN('2a) female mx'!AI36),"")</f>
        <v>-6.716051919347505</v>
      </c>
      <c r="DY36" s="32">
        <f>IFERROR(LN('2a) female mx'!AJ36),"")</f>
        <v>-6.7090072354641261</v>
      </c>
      <c r="DZ36" s="32">
        <f>IFERROR(LN('2a) female mx'!AK36),"")</f>
        <v>-6.7346646698032329</v>
      </c>
      <c r="EA36" s="32">
        <f>IFERROR(LN('2a) female mx'!AL36),"")</f>
        <v>-6.8562274599619109</v>
      </c>
      <c r="EB36" s="32">
        <f>IFERROR(LN('2a) female mx'!AM36),"")</f>
        <v>-6.9974817168559955</v>
      </c>
      <c r="EC36" s="32">
        <f>IFERROR(LN('2a) female mx'!AN36),"")</f>
        <v>-6.8686713564725892</v>
      </c>
      <c r="ED36" s="32">
        <f>IFERROR(LN('2a) female mx'!AO36),"")</f>
        <v>-6.729901985484255</v>
      </c>
      <c r="EE36" s="32">
        <f>IFERROR(LN('2a) female mx'!AP36),"")</f>
        <v>-6.8032614696611473</v>
      </c>
      <c r="EF36" s="32">
        <f>IFERROR(LN('2a) female mx'!AQ36),"")</f>
        <v>-6.8914599632594555</v>
      </c>
      <c r="EG36" s="32">
        <f>IFERROR(LN('2a) female mx'!AR36),"")</f>
        <v>-6.8418384621529826</v>
      </c>
      <c r="EH36" s="32">
        <f>IFERROR(LN('2a) female mx'!AS36),"")</f>
        <v>-6.871070547507359</v>
      </c>
      <c r="EI36" s="32">
        <f>IFERROR(LN('2a) female mx'!AT36),"")</f>
        <v>-6.7060850257481057</v>
      </c>
      <c r="EJ36" s="32">
        <f>IFERROR(LN('2a) female mx'!AU36),"")</f>
        <v>-6.9557894638894604</v>
      </c>
      <c r="EK36" s="32">
        <f>IFERROR(LN('2a) female mx'!AV36),"")</f>
        <v>-6.7789089979583572</v>
      </c>
      <c r="EL36" s="32">
        <f>IFERROR(LN('2a) female mx'!AW36),"")</f>
        <v>-6.9136959316442086</v>
      </c>
      <c r="EM36" s="32">
        <f>IFERROR(LN('2a) female mx'!AX36),"")</f>
        <v>-7.1482733314802713</v>
      </c>
      <c r="EN36" s="32">
        <f>IFERROR(LN('2a) female mx'!AY36),"")</f>
        <v>-6.9673140453228584</v>
      </c>
      <c r="EO36" s="32">
        <f>IFERROR(LN('2a) female mx'!AZ36),"")</f>
        <v>-6.9787417175486262</v>
      </c>
      <c r="EP36" s="32">
        <f>IFERROR(LN('2a) female mx'!BA36),"")</f>
        <v>-6.9591610670420367</v>
      </c>
      <c r="EQ36" s="32">
        <f>IFERROR(LN('2a) female mx'!BB36),"")</f>
        <v>-7.0283560465271346</v>
      </c>
      <c r="ER36" s="32">
        <f>IFERROR(LN('2a) female mx'!BC36),"")</f>
        <v>-7.1930526610034669</v>
      </c>
      <c r="ES36" s="32">
        <f>IFERROR(LN('2a) female mx'!BD36),"")</f>
        <v>-7.0909046823169781</v>
      </c>
      <c r="ET36" s="32">
        <f>IFERROR(LN('2a) female mx'!BE36),"")</f>
        <v>-7.1164198301025543</v>
      </c>
      <c r="EU36" s="32">
        <f>IFERROR(LN('2a) female mx'!BF36),"")</f>
        <v>-7.1699400401603892</v>
      </c>
      <c r="EV36" s="32">
        <f>IFERROR(LN('2a) female mx'!BG36),"")</f>
        <v>-7.1967635264694643</v>
      </c>
      <c r="EW36" s="32">
        <f>IFERROR(LN('2a) female mx'!BH36),"")</f>
        <v>-7.3783888327345846</v>
      </c>
      <c r="EX36" s="32">
        <f>IFERROR(LN('2a) female mx'!BI36),"")</f>
        <v>-7.1597419958463053</v>
      </c>
      <c r="EY36" s="32">
        <f>IFERROR(LN('2a) female mx'!BJ36),"")</f>
        <v>-7.5019616227978947</v>
      </c>
      <c r="EZ36" s="32">
        <f>IFERROR(LN('2a) female mx'!BK36),"")</f>
        <v>-7.3324611735769523</v>
      </c>
      <c r="FA36" s="32">
        <f>IFERROR(LN('2a) female mx'!BL36),"")</f>
        <v>-7.4845678062914951</v>
      </c>
      <c r="FB36" s="32">
        <f>IFERROR(LN('2a) female mx'!BM36),"")</f>
        <v>-7.466717792355702</v>
      </c>
      <c r="FC36" s="32">
        <f>IFERROR(LN('2a) female mx'!BN36),"")</f>
        <v>-7.4838833365755422</v>
      </c>
      <c r="FD36" s="32">
        <f>IFERROR(LN('2a) female mx'!BO36),"")</f>
        <v>-7.3036392809945756</v>
      </c>
      <c r="FE36" s="32">
        <f>IFERROR(LN('2a) female mx'!BP36),"")</f>
        <v>-7.3822518734965321</v>
      </c>
      <c r="FF36" s="32">
        <f>IFERROR(LN('2a) female mx'!BQ36),"")</f>
        <v>-7.5621055781280662</v>
      </c>
      <c r="FG36" s="32">
        <f>IFERROR(LN('2a) female mx'!BR36),"")</f>
        <v>-7.5234762158764124</v>
      </c>
      <c r="FH36" s="32">
        <f>IFERROR(LN('2a) female mx'!BS36),"")</f>
        <v>-7.4341657226379114</v>
      </c>
      <c r="FI36" s="32">
        <f>IFERROR(LN('2a) female mx'!BT36),"")</f>
        <v>-7.6042488947928222</v>
      </c>
      <c r="FJ36" s="32">
        <f>IFERROR(LN('2a) female mx'!BU36),"")</f>
        <v>-7.3375064129704572</v>
      </c>
      <c r="FK36" s="32">
        <f>IFERROR(LN('2a) female mx'!BV36),"")</f>
        <v>-7.4371860587978178</v>
      </c>
      <c r="FL36" s="32">
        <f>IFERROR(LN('2a) female mx'!BW36),"")</f>
        <v>-7.5857482117704054</v>
      </c>
      <c r="FM36" s="32">
        <f>IFERROR(LN('2a) female mx'!BX36),"")</f>
        <v>-7.3074055337542196</v>
      </c>
      <c r="FN36" s="32">
        <f>IFERROR(LN('2a) female mx'!BY36),"")</f>
        <v>-7.5468929289153612</v>
      </c>
      <c r="FO36" s="32">
        <f>IFERROR(LN('2a) female mx'!BZ36),"")</f>
        <v>-7.4031931156874808</v>
      </c>
      <c r="FP36" s="32">
        <f>IFERROR(LN('2a) female mx'!CA36),"")</f>
        <v>-7.5091728987007755</v>
      </c>
      <c r="FQ36" s="32">
        <f>IFERROR(LN('2a) female mx'!CB36),"")</f>
        <v>-7.5086653308534377</v>
      </c>
      <c r="FR36" s="32">
        <f>IFERROR(LN('2a) female mx'!CC36),"")</f>
        <v>-7.5093657069535666</v>
      </c>
      <c r="FS36" s="32">
        <f>IFERROR(LN('2a) female mx'!CD36),"")</f>
        <v>-7.7391111234037115</v>
      </c>
      <c r="FT36" s="32">
        <f>IFERROR(LN('2a) female mx'!CE36),"")</f>
        <v>-7.4567636279855822</v>
      </c>
      <c r="FU36" s="32">
        <f>IFERROR(LN('2a) female mx'!CF36),"")</f>
        <v>-7.4748329535842437</v>
      </c>
      <c r="FV36" s="32">
        <f>IFERROR(LN('2a) female mx'!CG36),"")</f>
        <v>-7.5302927155833075</v>
      </c>
      <c r="FW36" s="32">
        <f>IFERROR(LN('2a) female mx'!CH36),"")</f>
        <v>-7.7633148357442092</v>
      </c>
      <c r="FX36" s="32">
        <f>IFERROR(LN('2a) female mx'!CI36),"")</f>
        <v>-7.8634893712866063</v>
      </c>
      <c r="FY36" s="32">
        <f>IFERROR(LN('2a) female mx'!CJ36),"")</f>
        <v>-7.694640697422118</v>
      </c>
      <c r="FZ36" s="32">
        <f>IFERROR(LN('2a) female mx'!CK36),"")</f>
        <v>-7.6955508042202325</v>
      </c>
      <c r="GA36" s="32">
        <f>IFERROR(LN('2a) female mx'!CL36),"")</f>
        <v>-8.0682361971518404</v>
      </c>
      <c r="GB36" s="32">
        <f>IFERROR(LN('2a) female mx'!CM36),"")</f>
        <v>-7.7650539842022637</v>
      </c>
      <c r="GC36" s="32">
        <f>IFERROR(LN('2a) female mx'!CN36),"")</f>
        <v>-7.5905389433396033</v>
      </c>
      <c r="GD36" s="12" t="str">
        <f>IFERROR(LN('2a) female mx'!CO36),"")</f>
        <v/>
      </c>
    </row>
    <row r="37" spans="1:186" x14ac:dyDescent="0.25">
      <c r="A37" s="31">
        <f>'2a) male mx'!A37</f>
        <v>34</v>
      </c>
      <c r="B37" s="32">
        <f>LN('2a) male mx'!B37)</f>
        <v>-5.4124420669972375</v>
      </c>
      <c r="C37" s="32">
        <f>LN('2a) male mx'!C37)</f>
        <v>-5.4497359804430863</v>
      </c>
      <c r="D37" s="32">
        <f>LN('2a) male mx'!D37)</f>
        <v>-5.5542093074504502</v>
      </c>
      <c r="E37" s="32">
        <f>LN('2a) male mx'!E37)</f>
        <v>-5.4666878920149546</v>
      </c>
      <c r="F37" s="32">
        <f>LN('2a) male mx'!F37)</f>
        <v>-5.4119432382018058</v>
      </c>
      <c r="G37" s="32">
        <f>LN('2a) male mx'!G37)</f>
        <v>-5.4814344869471405</v>
      </c>
      <c r="H37" s="32">
        <f>LN('2a) male mx'!H37)</f>
        <v>-5.5499112019039298</v>
      </c>
      <c r="I37" s="32">
        <f>LN('2a) male mx'!I37)</f>
        <v>-5.4510384535657002</v>
      </c>
      <c r="J37" s="32">
        <f>LN('2a) male mx'!J37)</f>
        <v>-5.4502450805221017</v>
      </c>
      <c r="K37" s="32">
        <f>LN('2a) male mx'!K37)</f>
        <v>-5.6228420978843578</v>
      </c>
      <c r="L37" s="32">
        <f>LN('2a) male mx'!L37)</f>
        <v>-5.7063446048402717</v>
      </c>
      <c r="M37" s="32">
        <f>LN('2a) male mx'!M37)</f>
        <v>-5.7279668280234333</v>
      </c>
      <c r="N37" s="32">
        <f>LN('2a) male mx'!N37)</f>
        <v>-5.809935908953646</v>
      </c>
      <c r="O37" s="32">
        <f>LN('2a) male mx'!O37)</f>
        <v>-5.593420231182157</v>
      </c>
      <c r="P37" s="32">
        <f>LN('2a) male mx'!P37)</f>
        <v>-5.5712001863857576</v>
      </c>
      <c r="Q37" s="32">
        <f>LN('2a) male mx'!Q37)</f>
        <v>-5.794378394293485</v>
      </c>
      <c r="R37" s="32">
        <f>LN('2a) male mx'!R37)</f>
        <v>-5.8264728727288029</v>
      </c>
      <c r="S37" s="32">
        <f>LN('2a) male mx'!S37)</f>
        <v>-5.8538520087942798</v>
      </c>
      <c r="T37" s="32">
        <f>LN('2a) male mx'!T37)</f>
        <v>-5.8629178867729479</v>
      </c>
      <c r="U37" s="32">
        <f>LN('2a) male mx'!U37)</f>
        <v>-5.8702716867441769</v>
      </c>
      <c r="V37" s="32">
        <f>LN('2a) male mx'!V37)</f>
        <v>-5.9423022392335856</v>
      </c>
      <c r="W37" s="32">
        <f>LN('2a) male mx'!W37)</f>
        <v>-5.9235177347122931</v>
      </c>
      <c r="X37" s="32">
        <f>LN('2a) male mx'!X37)</f>
        <v>-6.1831726165323717</v>
      </c>
      <c r="Y37" s="32">
        <f>LN('2a) male mx'!Y37)</f>
        <v>-6.2934953877257067</v>
      </c>
      <c r="Z37" s="32">
        <f>LN('2a) male mx'!Z37)</f>
        <v>-6.2692748391928532</v>
      </c>
      <c r="AA37" s="32">
        <f>LN('2a) male mx'!AA37)</f>
        <v>-6.095840882967539</v>
      </c>
      <c r="AB37" s="32">
        <f>LN('2a) male mx'!AB37)</f>
        <v>-6.1278192204227375</v>
      </c>
      <c r="AC37" s="32">
        <f>LN('2a) male mx'!AC37)</f>
        <v>-6.190613522570759</v>
      </c>
      <c r="AD37" s="32">
        <f>LN('2a) male mx'!AD37)</f>
        <v>-6.0614677105472454</v>
      </c>
      <c r="AE37" s="32">
        <f>LN('2a) male mx'!AE37)</f>
        <v>-6.1574760947977163</v>
      </c>
      <c r="AF37" s="32">
        <f>LN('2a) male mx'!AF37)</f>
        <v>-6.169355968539719</v>
      </c>
      <c r="AG37" s="32">
        <f>LN('2a) male mx'!AG37)</f>
        <v>-6.1581025326550476</v>
      </c>
      <c r="AH37" s="32">
        <f>LN('2a) male mx'!AH37)</f>
        <v>-6.0974020493870569</v>
      </c>
      <c r="AI37" s="32">
        <f>LN('2a) male mx'!AI37)</f>
        <v>-6.2764017845157705</v>
      </c>
      <c r="AJ37" s="32">
        <f>LN('2a) male mx'!AJ37)</f>
        <v>-6.2277389021501754</v>
      </c>
      <c r="AK37" s="32">
        <f>LN('2a) male mx'!AK37)</f>
        <v>-6.172797367399812</v>
      </c>
      <c r="AL37" s="32">
        <f>LN('2a) male mx'!AL37)</f>
        <v>-6.2068011072724243</v>
      </c>
      <c r="AM37" s="32">
        <f>LN('2a) male mx'!AM37)</f>
        <v>-6.2547258450180809</v>
      </c>
      <c r="AN37" s="32">
        <f>LN('2a) male mx'!AN37)</f>
        <v>-6.1737700781324989</v>
      </c>
      <c r="AO37" s="32">
        <f>LN('2a) male mx'!AO37)</f>
        <v>-6.2143953098268572</v>
      </c>
      <c r="AP37" s="32">
        <f>LN('2a) male mx'!AP37)</f>
        <v>-6.2046215563870906</v>
      </c>
      <c r="AQ37" s="32">
        <f>LN('2a) male mx'!AQ37)</f>
        <v>-6.2751502974335187</v>
      </c>
      <c r="AR37" s="32">
        <f>LN('2a) male mx'!AR37)</f>
        <v>-6.3533302639373774</v>
      </c>
      <c r="AS37" s="32">
        <f>LN('2a) male mx'!AS37)</f>
        <v>-6.2711477191013207</v>
      </c>
      <c r="AT37" s="32">
        <f>LN('2a) male mx'!AT37)</f>
        <v>-6.2004401424235258</v>
      </c>
      <c r="AU37" s="32">
        <f>LN('2a) male mx'!AU37)</f>
        <v>-6.3971472536205756</v>
      </c>
      <c r="AV37" s="32">
        <f>LN('2a) male mx'!AV37)</f>
        <v>-6.1817192963419414</v>
      </c>
      <c r="AW37" s="32">
        <f>LN('2a) male mx'!AW37)</f>
        <v>-6.2602929168921628</v>
      </c>
      <c r="AX37" s="32">
        <f>LN('2a) male mx'!AX37)</f>
        <v>-6.1857100056990868</v>
      </c>
      <c r="AY37" s="32">
        <f>LN('2a) male mx'!AY37)</f>
        <v>-6.376684429987951</v>
      </c>
      <c r="AZ37" s="32">
        <f>LN('2a) male mx'!AZ37)</f>
        <v>-6.4364315735210491</v>
      </c>
      <c r="BA37" s="32">
        <f>LN('2a) male mx'!BA37)</f>
        <v>-6.4141726104414643</v>
      </c>
      <c r="BB37" s="32">
        <f>LN('2a) male mx'!BB37)</f>
        <v>-6.4742288769439318</v>
      </c>
      <c r="BC37" s="32">
        <f>LN('2a) male mx'!BC37)</f>
        <v>-6.3449385904935829</v>
      </c>
      <c r="BD37" s="32">
        <f>LN('2a) male mx'!BD37)</f>
        <v>-6.4771198757182979</v>
      </c>
      <c r="BE37" s="32">
        <f>LN('2a) male mx'!BE37)</f>
        <v>-6.4256790685021326</v>
      </c>
      <c r="BF37" s="32">
        <f>LN('2a) male mx'!BF37)</f>
        <v>-6.4864603655972202</v>
      </c>
      <c r="BG37" s="32">
        <f>LN('2a) male mx'!BG37)</f>
        <v>-6.6517976836843982</v>
      </c>
      <c r="BH37" s="32">
        <f>LN('2a) male mx'!BH37)</f>
        <v>-6.5538705563998594</v>
      </c>
      <c r="BI37" s="32">
        <f>LN('2a) male mx'!BI37)</f>
        <v>-6.5715203276393819</v>
      </c>
      <c r="BJ37" s="32">
        <f>LN('2a) male mx'!BJ37)</f>
        <v>-6.5862343488141324</v>
      </c>
      <c r="BK37" s="32">
        <f>LN('2a) male mx'!BK37)</f>
        <v>-6.5782220694248243</v>
      </c>
      <c r="BL37" s="32">
        <f>LN('2a) male mx'!BL37)</f>
        <v>-6.7183882715304577</v>
      </c>
      <c r="BM37" s="32">
        <f>LN('2a) male mx'!BM37)</f>
        <v>-6.6932039105968535</v>
      </c>
      <c r="BN37" s="32">
        <f>LN('2a) male mx'!BN37)</f>
        <v>-6.6827558399064531</v>
      </c>
      <c r="BO37" s="32">
        <f>LN('2a) male mx'!BO37)</f>
        <v>-6.560489709222332</v>
      </c>
      <c r="BP37" s="32">
        <f>LN('2a) male mx'!BP37)</f>
        <v>-6.61342063621702</v>
      </c>
      <c r="BQ37" s="32">
        <f>LN('2a) male mx'!BQ37)</f>
        <v>-6.6054644523085235</v>
      </c>
      <c r="BR37" s="32">
        <f>LN('2a) male mx'!BR37)</f>
        <v>-6.4299223710865849</v>
      </c>
      <c r="BS37" s="32">
        <f>LN('2a) male mx'!BS37)</f>
        <v>-6.6474652617756158</v>
      </c>
      <c r="BT37" s="32">
        <f>LN('2a) male mx'!BT37)</f>
        <v>-6.5235209411029711</v>
      </c>
      <c r="BU37" s="32">
        <f>LN('2a) male mx'!BU37)</f>
        <v>-6.658828550870461</v>
      </c>
      <c r="BV37" s="32">
        <f>LN('2a) male mx'!BV37)</f>
        <v>-6.5608809525457339</v>
      </c>
      <c r="BW37" s="32">
        <f>LN('2a) male mx'!BW37)</f>
        <v>-6.5251329113619176</v>
      </c>
      <c r="BX37" s="32">
        <f>LN('2a) male mx'!BX37)</f>
        <v>-6.4764817934319936</v>
      </c>
      <c r="BY37" s="32">
        <f>LN('2a) male mx'!BY37)</f>
        <v>-6.5173871739302793</v>
      </c>
      <c r="BZ37" s="32">
        <f>LN('2a) male mx'!BZ37)</f>
        <v>-6.5322362147978872</v>
      </c>
      <c r="CA37" s="32">
        <f>LN('2a) male mx'!CA37)</f>
        <v>-6.4896338863097105</v>
      </c>
      <c r="CB37" s="32">
        <f>LN('2a) male mx'!CB37)</f>
        <v>-6.597280051454093</v>
      </c>
      <c r="CC37" s="32">
        <f>LN('2a) male mx'!CC37)</f>
        <v>-6.7121423926805308</v>
      </c>
      <c r="CD37" s="32">
        <f>LN('2a) male mx'!CD37)</f>
        <v>-6.7060350133059758</v>
      </c>
      <c r="CE37" s="32">
        <f>LN('2a) male mx'!CE37)</f>
        <v>-6.7074220615818643</v>
      </c>
      <c r="CF37" s="32">
        <f>LN('2a) male mx'!CF37)</f>
        <v>-6.8149788025266984</v>
      </c>
      <c r="CG37" s="32">
        <f>LN('2a) male mx'!CG37)</f>
        <v>-6.8345648344890924</v>
      </c>
      <c r="CH37" s="32">
        <f>LN('2a) male mx'!CH37)</f>
        <v>-6.8069420220233292</v>
      </c>
      <c r="CI37" s="32">
        <f>LN('2a) male mx'!CI37)</f>
        <v>-6.8363257678290399</v>
      </c>
      <c r="CJ37" s="32">
        <f>LN('2a) male mx'!CJ37)</f>
        <v>-6.8659319663166887</v>
      </c>
      <c r="CK37" s="32">
        <f>LN('2a) male mx'!CK37)</f>
        <v>-6.8281503685431657</v>
      </c>
      <c r="CL37" s="32">
        <f>LN('2a) male mx'!CL37)</f>
        <v>-6.8098769895906202</v>
      </c>
      <c r="CM37" s="32">
        <f>LN('2a) male mx'!CM37)</f>
        <v>-6.9497850544795181</v>
      </c>
      <c r="CN37" s="32">
        <f>LN('2a) male mx'!CN37)</f>
        <v>-6.9941266363881063</v>
      </c>
      <c r="CP37" s="31">
        <f t="shared" si="2"/>
        <v>34</v>
      </c>
      <c r="CQ37" s="32">
        <f>IFERROR(LN('2a) female mx'!B37),"")</f>
        <v>-5.3500851770478786</v>
      </c>
      <c r="CR37" s="32">
        <f>IFERROR(LN('2a) female mx'!C37),"")</f>
        <v>-5.4752828704784937</v>
      </c>
      <c r="CS37" s="32">
        <f>IFERROR(LN('2a) female mx'!D37),"")</f>
        <v>-5.3925455362541177</v>
      </c>
      <c r="CT37" s="32">
        <f>IFERROR(LN('2a) female mx'!E37),"")</f>
        <v>-5.460571016959987</v>
      </c>
      <c r="CU37" s="32">
        <f>IFERROR(LN('2a) female mx'!F37),"")</f>
        <v>-5.5416168799011762</v>
      </c>
      <c r="CV37" s="32">
        <f>IFERROR(LN('2a) female mx'!G37),"")</f>
        <v>-5.6644670201729967</v>
      </c>
      <c r="CW37" s="32">
        <f>IFERROR(LN('2a) female mx'!H37),"")</f>
        <v>-5.5667204769622591</v>
      </c>
      <c r="CX37" s="32">
        <f>IFERROR(LN('2a) female mx'!I37),"")</f>
        <v>-5.5173955224723228</v>
      </c>
      <c r="CY37" s="32">
        <f>IFERROR(LN('2a) female mx'!J37),"")</f>
        <v>-5.557123271357308</v>
      </c>
      <c r="CZ37" s="32">
        <f>IFERROR(LN('2a) female mx'!K37),"")</f>
        <v>-5.735273263698784</v>
      </c>
      <c r="DA37" s="32">
        <f>IFERROR(LN('2a) female mx'!L37),"")</f>
        <v>-5.7361383880037007</v>
      </c>
      <c r="DB37" s="32">
        <f>IFERROR(LN('2a) female mx'!M37),"")</f>
        <v>-5.7967785434467114</v>
      </c>
      <c r="DC37" s="32">
        <f>IFERROR(LN('2a) female mx'!N37),"")</f>
        <v>-5.7574340971118785</v>
      </c>
      <c r="DD37" s="32">
        <f>IFERROR(LN('2a) female mx'!O37),"")</f>
        <v>-5.6951126635653901</v>
      </c>
      <c r="DE37" s="32">
        <f>IFERROR(LN('2a) female mx'!P37),"")</f>
        <v>-5.5861288684932822</v>
      </c>
      <c r="DF37" s="32">
        <f>IFERROR(LN('2a) female mx'!Q37),"")</f>
        <v>-5.6915907448552208</v>
      </c>
      <c r="DG37" s="32">
        <f>IFERROR(LN('2a) female mx'!R37),"")</f>
        <v>-5.9640922475760174</v>
      </c>
      <c r="DH37" s="32">
        <f>IFERROR(LN('2a) female mx'!S37),"")</f>
        <v>-5.8950968082852011</v>
      </c>
      <c r="DI37" s="32">
        <f>IFERROR(LN('2a) female mx'!T37),"")</f>
        <v>-5.8876564051653073</v>
      </c>
      <c r="DJ37" s="32">
        <f>IFERROR(LN('2a) female mx'!U37),"")</f>
        <v>-6.0301606471513907</v>
      </c>
      <c r="DK37" s="32">
        <f>IFERROR(LN('2a) female mx'!V37),"")</f>
        <v>-5.8318934195793197</v>
      </c>
      <c r="DL37" s="32">
        <f>IFERROR(LN('2a) female mx'!W37),"")</f>
        <v>-5.8720026954407221</v>
      </c>
      <c r="DM37" s="32">
        <f>IFERROR(LN('2a) female mx'!X37),"")</f>
        <v>-5.8909615601618528</v>
      </c>
      <c r="DN37" s="32">
        <f>IFERROR(LN('2a) female mx'!Y37),"")</f>
        <v>-6.1656817711368292</v>
      </c>
      <c r="DO37" s="32">
        <f>IFERROR(LN('2a) female mx'!Z37),"")</f>
        <v>-6.1214278438378091</v>
      </c>
      <c r="DP37" s="32">
        <f>IFERROR(LN('2a) female mx'!AA37),"")</f>
        <v>-6.2627024614556221</v>
      </c>
      <c r="DQ37" s="32">
        <f>IFERROR(LN('2a) female mx'!AB37),"")</f>
        <v>-6.209212616571949</v>
      </c>
      <c r="DR37" s="32">
        <f>IFERROR(LN('2a) female mx'!AC37),"")</f>
        <v>-6.2578633732073019</v>
      </c>
      <c r="DS37" s="32">
        <f>IFERROR(LN('2a) female mx'!AD37),"")</f>
        <v>-6.577798136605173</v>
      </c>
      <c r="DT37" s="32">
        <f>IFERROR(LN('2a) female mx'!AE37),"")</f>
        <v>-6.4634088595768242</v>
      </c>
      <c r="DU37" s="32">
        <f>IFERROR(LN('2a) female mx'!AF37),"")</f>
        <v>-6.2173292604252088</v>
      </c>
      <c r="DV37" s="32">
        <f>IFERROR(LN('2a) female mx'!AG37),"")</f>
        <v>-6.439318842101299</v>
      </c>
      <c r="DW37" s="32">
        <f>IFERROR(LN('2a) female mx'!AH37),"")</f>
        <v>-6.66118368402556</v>
      </c>
      <c r="DX37" s="32">
        <f>IFERROR(LN('2a) female mx'!AI37),"")</f>
        <v>-6.5931543262955454</v>
      </c>
      <c r="DY37" s="32">
        <f>IFERROR(LN('2a) female mx'!AJ37),"")</f>
        <v>-6.7337777610393035</v>
      </c>
      <c r="DZ37" s="32">
        <f>IFERROR(LN('2a) female mx'!AK37),"")</f>
        <v>-6.8253347465226364</v>
      </c>
      <c r="EA37" s="32">
        <f>IFERROR(LN('2a) female mx'!AL37),"")</f>
        <v>-6.6103360312524977</v>
      </c>
      <c r="EB37" s="32">
        <f>IFERROR(LN('2a) female mx'!AM37),"")</f>
        <v>-6.6697061068328143</v>
      </c>
      <c r="EC37" s="32">
        <f>IFERROR(LN('2a) female mx'!AN37),"")</f>
        <v>-6.8093308208810663</v>
      </c>
      <c r="ED37" s="32">
        <f>IFERROR(LN('2a) female mx'!AO37),"")</f>
        <v>-6.7731843852245097</v>
      </c>
      <c r="EE37" s="32">
        <f>IFERROR(LN('2a) female mx'!AP37),"")</f>
        <v>-6.8402713239863919</v>
      </c>
      <c r="EF37" s="32">
        <f>IFERROR(LN('2a) female mx'!AQ37),"")</f>
        <v>-6.6795005473155742</v>
      </c>
      <c r="EG37" s="32">
        <f>IFERROR(LN('2a) female mx'!AR37),"")</f>
        <v>-6.6551081658360873</v>
      </c>
      <c r="EH37" s="32">
        <f>IFERROR(LN('2a) female mx'!AS37),"")</f>
        <v>-6.7566416493123755</v>
      </c>
      <c r="EI37" s="32">
        <f>IFERROR(LN('2a) female mx'!AT37),"")</f>
        <v>-7.0937160391686307</v>
      </c>
      <c r="EJ37" s="32">
        <f>IFERROR(LN('2a) female mx'!AU37),"")</f>
        <v>-6.8916258970522533</v>
      </c>
      <c r="EK37" s="32">
        <f>IFERROR(LN('2a) female mx'!AV37),"")</f>
        <v>-6.8631772708189009</v>
      </c>
      <c r="EL37" s="32">
        <f>IFERROR(LN('2a) female mx'!AW37),"")</f>
        <v>-6.6647252553934413</v>
      </c>
      <c r="EM37" s="32">
        <f>IFERROR(LN('2a) female mx'!AX37),"")</f>
        <v>-6.8531127288432501</v>
      </c>
      <c r="EN37" s="32">
        <f>IFERROR(LN('2a) female mx'!AY37),"")</f>
        <v>-6.7064063874953472</v>
      </c>
      <c r="EO37" s="32">
        <f>IFERROR(LN('2a) female mx'!AZ37),"")</f>
        <v>-6.7412967107437654</v>
      </c>
      <c r="EP37" s="32">
        <f>IFERROR(LN('2a) female mx'!BA37),"")</f>
        <v>-7.025683007012451</v>
      </c>
      <c r="EQ37" s="32">
        <f>IFERROR(LN('2a) female mx'!BB37),"")</f>
        <v>-7.1251489983157397</v>
      </c>
      <c r="ER37" s="32">
        <f>IFERROR(LN('2a) female mx'!BC37),"")</f>
        <v>-7.1520112289823352</v>
      </c>
      <c r="ES37" s="32">
        <f>IFERROR(LN('2a) female mx'!BD37),"")</f>
        <v>-7.0536886152618381</v>
      </c>
      <c r="ET37" s="32">
        <f>IFERROR(LN('2a) female mx'!BE37),"")</f>
        <v>-7.007672598197618</v>
      </c>
      <c r="EU37" s="32">
        <f>IFERROR(LN('2a) female mx'!BF37),"")</f>
        <v>-6.9647826455884294</v>
      </c>
      <c r="EV37" s="32">
        <f>IFERROR(LN('2a) female mx'!BG37),"")</f>
        <v>-7.1689752993083316</v>
      </c>
      <c r="EW37" s="32">
        <f>IFERROR(LN('2a) female mx'!BH37),"")</f>
        <v>-6.9776246892736058</v>
      </c>
      <c r="EX37" s="32">
        <f>IFERROR(LN('2a) female mx'!BI37),"")</f>
        <v>-7.3153667998461565</v>
      </c>
      <c r="EY37" s="32">
        <f>IFERROR(LN('2a) female mx'!BJ37),"")</f>
        <v>-7.3006774052910579</v>
      </c>
      <c r="EZ37" s="32">
        <f>IFERROR(LN('2a) female mx'!BK37),"")</f>
        <v>-7.39636596817697</v>
      </c>
      <c r="FA37" s="32">
        <f>IFERROR(LN('2a) female mx'!BL37),"")</f>
        <v>-7.5023602103723501</v>
      </c>
      <c r="FB37" s="32">
        <f>IFERROR(LN('2a) female mx'!BM37),"")</f>
        <v>-7.4841694406069621</v>
      </c>
      <c r="FC37" s="32">
        <f>IFERROR(LN('2a) female mx'!BN37),"")</f>
        <v>-7.2420823592569619</v>
      </c>
      <c r="FD37" s="32">
        <f>IFERROR(LN('2a) female mx'!BO37),"")</f>
        <v>-7.3337478333410919</v>
      </c>
      <c r="FE37" s="32">
        <f>IFERROR(LN('2a) female mx'!BP37),"")</f>
        <v>-7.3981638867538582</v>
      </c>
      <c r="FF37" s="32">
        <f>IFERROR(LN('2a) female mx'!BQ37),"")</f>
        <v>-7.2306294432437701</v>
      </c>
      <c r="FG37" s="32">
        <f>IFERROR(LN('2a) female mx'!BR37),"")</f>
        <v>-7.4327592239756166</v>
      </c>
      <c r="FH37" s="32">
        <f>IFERROR(LN('2a) female mx'!BS37),"")</f>
        <v>-7.366863070039618</v>
      </c>
      <c r="FI37" s="32">
        <f>IFERROR(LN('2a) female mx'!BT37),"")</f>
        <v>-7.4179824186074708</v>
      </c>
      <c r="FJ37" s="32">
        <f>IFERROR(LN('2a) female mx'!BU37),"")</f>
        <v>-7.4182266027031432</v>
      </c>
      <c r="FK37" s="32">
        <f>IFERROR(LN('2a) female mx'!BV37),"")</f>
        <v>-7.5458267170647018</v>
      </c>
      <c r="FL37" s="32">
        <f>IFERROR(LN('2a) female mx'!BW37),"")</f>
        <v>-7.6260726003741146</v>
      </c>
      <c r="FM37" s="32">
        <f>IFERROR(LN('2a) female mx'!BX37),"")</f>
        <v>-7.6252799818463162</v>
      </c>
      <c r="FN37" s="32">
        <f>IFERROR(LN('2a) female mx'!BY37),"")</f>
        <v>-7.4032235804270856</v>
      </c>
      <c r="FO37" s="32">
        <f>IFERROR(LN('2a) female mx'!BZ37),"")</f>
        <v>-7.1661135544712069</v>
      </c>
      <c r="FP37" s="32">
        <f>IFERROR(LN('2a) female mx'!CA37),"")</f>
        <v>-7.5086247142940605</v>
      </c>
      <c r="FQ37" s="32">
        <f>IFERROR(LN('2a) female mx'!CB37),"")</f>
        <v>-7.2775220903887368</v>
      </c>
      <c r="FR37" s="32">
        <f>IFERROR(LN('2a) female mx'!CC37),"")</f>
        <v>-7.4724398316503624</v>
      </c>
      <c r="FS37" s="32">
        <f>IFERROR(LN('2a) female mx'!CD37),"")</f>
        <v>-7.3889106352781724</v>
      </c>
      <c r="FT37" s="32">
        <f>IFERROR(LN('2a) female mx'!CE37),"")</f>
        <v>-7.761643619266998</v>
      </c>
      <c r="FU37" s="32">
        <f>IFERROR(LN('2a) female mx'!CF37),"")</f>
        <v>-7.4742656121713402</v>
      </c>
      <c r="FV37" s="32">
        <f>IFERROR(LN('2a) female mx'!CG37),"")</f>
        <v>-7.6499306906094366</v>
      </c>
      <c r="FW37" s="32">
        <f>IFERROR(LN('2a) female mx'!CH37),"")</f>
        <v>-7.530211718919313</v>
      </c>
      <c r="FX37" s="32">
        <f>IFERROR(LN('2a) female mx'!CI37),"")</f>
        <v>-7.7630010626198453</v>
      </c>
      <c r="FY37" s="32">
        <f>IFERROR(LN('2a) female mx'!CJ37),"")</f>
        <v>-7.5305154225878566</v>
      </c>
      <c r="FZ37" s="32">
        <f>IFERROR(LN('2a) female mx'!CK37),"")</f>
        <v>-7.5897100576379328</v>
      </c>
      <c r="GA37" s="32">
        <f>IFERROR(LN('2a) female mx'!CL37),"")</f>
        <v>-7.6516815259924265</v>
      </c>
      <c r="GB37" s="32">
        <f>IFERROR(LN('2a) female mx'!CM37),"")</f>
        <v>-7.76462958744556</v>
      </c>
      <c r="GC37" s="32">
        <f>IFERROR(LN('2a) female mx'!CN37),"")</f>
        <v>-7.6519241745020867</v>
      </c>
      <c r="GD37" s="12" t="str">
        <f>IFERROR(LN('2a) female mx'!CO37),"")</f>
        <v/>
      </c>
    </row>
    <row r="38" spans="1:186" x14ac:dyDescent="0.25">
      <c r="A38" s="31">
        <f>'2a) male mx'!A38</f>
        <v>35</v>
      </c>
      <c r="B38" s="32">
        <f>LN('2a) male mx'!B38)</f>
        <v>-5.1407732543770797</v>
      </c>
      <c r="C38" s="32">
        <f>LN('2a) male mx'!C38)</f>
        <v>-5.3895140941726867</v>
      </c>
      <c r="D38" s="32">
        <f>LN('2a) male mx'!D38)</f>
        <v>-5.363541724780597</v>
      </c>
      <c r="E38" s="32">
        <f>LN('2a) male mx'!E38)</f>
        <v>-5.3247977853633079</v>
      </c>
      <c r="F38" s="32">
        <f>LN('2a) male mx'!F38)</f>
        <v>-5.3790899912893462</v>
      </c>
      <c r="G38" s="32">
        <f>LN('2a) male mx'!G38)</f>
        <v>-5.3987795412617894</v>
      </c>
      <c r="H38" s="32">
        <f>LN('2a) male mx'!H38)</f>
        <v>-5.5105435688730804</v>
      </c>
      <c r="I38" s="32">
        <f>LN('2a) male mx'!I38)</f>
        <v>-5.3936978344163053</v>
      </c>
      <c r="J38" s="32">
        <f>LN('2a) male mx'!J38)</f>
        <v>-5.3980806406167954</v>
      </c>
      <c r="K38" s="32">
        <f>LN('2a) male mx'!K38)</f>
        <v>-5.5339021541669542</v>
      </c>
      <c r="L38" s="32">
        <f>LN('2a) male mx'!L38)</f>
        <v>-5.6368698204898857</v>
      </c>
      <c r="M38" s="32">
        <f>LN('2a) male mx'!M38)</f>
        <v>-5.6223015161981174</v>
      </c>
      <c r="N38" s="32">
        <f>LN('2a) male mx'!N38)</f>
        <v>-5.6471668998778046</v>
      </c>
      <c r="O38" s="32">
        <f>LN('2a) male mx'!O38)</f>
        <v>-5.7238935693858073</v>
      </c>
      <c r="P38" s="32">
        <f>LN('2a) male mx'!P38)</f>
        <v>-5.4235958060458254</v>
      </c>
      <c r="Q38" s="32">
        <f>LN('2a) male mx'!Q38)</f>
        <v>-5.5626028611934215</v>
      </c>
      <c r="R38" s="32">
        <f>LN('2a) male mx'!R38)</f>
        <v>-5.7357372997438461</v>
      </c>
      <c r="S38" s="32">
        <f>LN('2a) male mx'!S38)</f>
        <v>-5.6915507809307577</v>
      </c>
      <c r="T38" s="32">
        <f>LN('2a) male mx'!T38)</f>
        <v>-5.7585186450624342</v>
      </c>
      <c r="U38" s="32">
        <f>LN('2a) male mx'!U38)</f>
        <v>-5.747720735331975</v>
      </c>
      <c r="V38" s="32">
        <f>LN('2a) male mx'!V38)</f>
        <v>-5.8006402778222785</v>
      </c>
      <c r="W38" s="32">
        <f>LN('2a) male mx'!W38)</f>
        <v>-6.1536401585165414</v>
      </c>
      <c r="X38" s="32">
        <f>LN('2a) male mx'!X38)</f>
        <v>-6.0745610192455528</v>
      </c>
      <c r="Y38" s="32">
        <f>LN('2a) male mx'!Y38)</f>
        <v>-6.1962426197512173</v>
      </c>
      <c r="Z38" s="32">
        <f>LN('2a) male mx'!Z38)</f>
        <v>-6.1188076506729248</v>
      </c>
      <c r="AA38" s="32">
        <f>LN('2a) male mx'!AA38)</f>
        <v>-6.1330437143231187</v>
      </c>
      <c r="AB38" s="32">
        <f>LN('2a) male mx'!AB38)</f>
        <v>-6.1979079262585248</v>
      </c>
      <c r="AC38" s="32">
        <f>LN('2a) male mx'!AC38)</f>
        <v>-6.0410752051955505</v>
      </c>
      <c r="AD38" s="32">
        <f>LN('2a) male mx'!AD38)</f>
        <v>-6.0094029085873828</v>
      </c>
      <c r="AE38" s="32">
        <f>LN('2a) male mx'!AE38)</f>
        <v>-6.1251707388106915</v>
      </c>
      <c r="AF38" s="32">
        <f>LN('2a) male mx'!AF38)</f>
        <v>-6.1569409579177066</v>
      </c>
      <c r="AG38" s="32">
        <f>LN('2a) male mx'!AG38)</f>
        <v>-5.9785719647243338</v>
      </c>
      <c r="AH38" s="32">
        <f>LN('2a) male mx'!AH38)</f>
        <v>-6.1392162254974156</v>
      </c>
      <c r="AI38" s="32">
        <f>LN('2a) male mx'!AI38)</f>
        <v>-6.0872539313344651</v>
      </c>
      <c r="AJ38" s="32">
        <f>LN('2a) male mx'!AJ38)</f>
        <v>-6.2422178910614639</v>
      </c>
      <c r="AK38" s="32">
        <f>LN('2a) male mx'!AK38)</f>
        <v>-6.2073048991205804</v>
      </c>
      <c r="AL38" s="32">
        <f>LN('2a) male mx'!AL38)</f>
        <v>-6.3662019408963255</v>
      </c>
      <c r="AM38" s="32">
        <f>LN('2a) male mx'!AM38)</f>
        <v>-6.1473351755466927</v>
      </c>
      <c r="AN38" s="32">
        <f>LN('2a) male mx'!AN38)</f>
        <v>-6.2029691998835528</v>
      </c>
      <c r="AO38" s="32">
        <f>LN('2a) male mx'!AO38)</f>
        <v>-6.2018001094031545</v>
      </c>
      <c r="AP38" s="32">
        <f>LN('2a) male mx'!AP38)</f>
        <v>-6.2792140888745669</v>
      </c>
      <c r="AQ38" s="32">
        <f>LN('2a) male mx'!AQ38)</f>
        <v>-6.171199854276348</v>
      </c>
      <c r="AR38" s="32">
        <f>LN('2a) male mx'!AR38)</f>
        <v>-6.2981147862437554</v>
      </c>
      <c r="AS38" s="32">
        <f>LN('2a) male mx'!AS38)</f>
        <v>-6.2636482978372561</v>
      </c>
      <c r="AT38" s="32">
        <f>LN('2a) male mx'!AT38)</f>
        <v>-6.1324938020452624</v>
      </c>
      <c r="AU38" s="32">
        <f>LN('2a) male mx'!AU38)</f>
        <v>-6.0532224099817631</v>
      </c>
      <c r="AV38" s="32">
        <f>LN('2a) male mx'!AV38)</f>
        <v>-6.2709565713647777</v>
      </c>
      <c r="AW38" s="32">
        <f>LN('2a) male mx'!AW38)</f>
        <v>-6.3155919918021697</v>
      </c>
      <c r="AX38" s="32">
        <f>LN('2a) male mx'!AX38)</f>
        <v>-6.2204360029343819</v>
      </c>
      <c r="AY38" s="32">
        <f>LN('2a) male mx'!AY38)</f>
        <v>-6.2189036720555109</v>
      </c>
      <c r="AZ38" s="32">
        <f>LN('2a) male mx'!AZ38)</f>
        <v>-6.1788746310863836</v>
      </c>
      <c r="BA38" s="32">
        <f>LN('2a) male mx'!BA38)</f>
        <v>-6.2740529101940155</v>
      </c>
      <c r="BB38" s="32">
        <f>LN('2a) male mx'!BB38)</f>
        <v>-6.4456351597173933</v>
      </c>
      <c r="BC38" s="32">
        <f>LN('2a) male mx'!BC38)</f>
        <v>-6.4118023769114636</v>
      </c>
      <c r="BD38" s="32">
        <f>LN('2a) male mx'!BD38)</f>
        <v>-6.2942480876529032</v>
      </c>
      <c r="BE38" s="32">
        <f>LN('2a) male mx'!BE38)</f>
        <v>-6.4047493202590378</v>
      </c>
      <c r="BF38" s="32">
        <f>LN('2a) male mx'!BF38)</f>
        <v>-6.5417301890067945</v>
      </c>
      <c r="BG38" s="32">
        <f>LN('2a) male mx'!BG38)</f>
        <v>-6.4126599831756099</v>
      </c>
      <c r="BH38" s="32">
        <f>LN('2a) male mx'!BH38)</f>
        <v>-6.4678246204791394</v>
      </c>
      <c r="BI38" s="32">
        <f>LN('2a) male mx'!BI38)</f>
        <v>-6.5050677782799209</v>
      </c>
      <c r="BJ38" s="32">
        <f>LN('2a) male mx'!BJ38)</f>
        <v>-6.5698058324203856</v>
      </c>
      <c r="BK38" s="32">
        <f>LN('2a) male mx'!BK38)</f>
        <v>-6.6073884428466041</v>
      </c>
      <c r="BL38" s="32">
        <f>LN('2a) male mx'!BL38)</f>
        <v>-6.7085900973384316</v>
      </c>
      <c r="BM38" s="32">
        <f>LN('2a) male mx'!BM38)</f>
        <v>-6.6588821192498582</v>
      </c>
      <c r="BN38" s="32">
        <f>LN('2a) male mx'!BN38)</f>
        <v>-6.6486920118360091</v>
      </c>
      <c r="BO38" s="32">
        <f>LN('2a) male mx'!BO38)</f>
        <v>-6.4744536009548108</v>
      </c>
      <c r="BP38" s="32">
        <f>LN('2a) male mx'!BP38)</f>
        <v>-6.5301901778253653</v>
      </c>
      <c r="BQ38" s="32">
        <f>LN('2a) male mx'!BQ38)</f>
        <v>-6.4811238590805633</v>
      </c>
      <c r="BR38" s="32">
        <f>LN('2a) male mx'!BR38)</f>
        <v>-6.5019776220356729</v>
      </c>
      <c r="BS38" s="32">
        <f>LN('2a) male mx'!BS38)</f>
        <v>-6.4839339460128684</v>
      </c>
      <c r="BT38" s="32">
        <f>LN('2a) male mx'!BT38)</f>
        <v>-6.557923395439861</v>
      </c>
      <c r="BU38" s="32">
        <f>LN('2a) male mx'!BU38)</f>
        <v>-6.6575450795257964</v>
      </c>
      <c r="BV38" s="32">
        <f>LN('2a) male mx'!BV38)</f>
        <v>-6.5449619642522725</v>
      </c>
      <c r="BW38" s="32">
        <f>LN('2a) male mx'!BW38)</f>
        <v>-6.5378606861975594</v>
      </c>
      <c r="BX38" s="32">
        <f>LN('2a) male mx'!BX38)</f>
        <v>-6.4162461049444985</v>
      </c>
      <c r="BY38" s="32">
        <f>LN('2a) male mx'!BY38)</f>
        <v>-6.5020090968936231</v>
      </c>
      <c r="BZ38" s="32">
        <f>LN('2a) male mx'!BZ38)</f>
        <v>-6.7434804227820972</v>
      </c>
      <c r="CA38" s="32">
        <f>LN('2a) male mx'!CA38)</f>
        <v>-6.4480772418210774</v>
      </c>
      <c r="CB38" s="32">
        <f>LN('2a) male mx'!CB38)</f>
        <v>-6.5228381706838539</v>
      </c>
      <c r="CC38" s="32">
        <f>LN('2a) male mx'!CC38)</f>
        <v>-6.5615312684363598</v>
      </c>
      <c r="CD38" s="32">
        <f>LN('2a) male mx'!CD38)</f>
        <v>-6.7048107585081</v>
      </c>
      <c r="CE38" s="32">
        <f>LN('2a) male mx'!CE38)</f>
        <v>-6.723159342875463</v>
      </c>
      <c r="CF38" s="32">
        <f>LN('2a) male mx'!CF38)</f>
        <v>-6.7330734306749385</v>
      </c>
      <c r="CG38" s="32">
        <f>LN('2a) male mx'!CG38)</f>
        <v>-6.8527299397479737</v>
      </c>
      <c r="CH38" s="32">
        <f>LN('2a) male mx'!CH38)</f>
        <v>-6.7343353640625407</v>
      </c>
      <c r="CI38" s="32">
        <f>LN('2a) male mx'!CI38)</f>
        <v>-6.7706767865040263</v>
      </c>
      <c r="CJ38" s="32">
        <f>LN('2a) male mx'!CJ38)</f>
        <v>-6.7536016751739956</v>
      </c>
      <c r="CK38" s="32">
        <f>LN('2a) male mx'!CK38)</f>
        <v>-6.7991427943462694</v>
      </c>
      <c r="CL38" s="32">
        <f>LN('2a) male mx'!CL38)</f>
        <v>-6.754675662788288</v>
      </c>
      <c r="CM38" s="32">
        <f>LN('2a) male mx'!CM38)</f>
        <v>-6.8671068805043278</v>
      </c>
      <c r="CN38" s="32">
        <f>LN('2a) male mx'!CN38)</f>
        <v>-6.8015738352215891</v>
      </c>
      <c r="CP38" s="31">
        <f t="shared" si="2"/>
        <v>35</v>
      </c>
      <c r="CQ38" s="32">
        <f>IFERROR(LN('2a) female mx'!B38),"")</f>
        <v>-5.4307337509894555</v>
      </c>
      <c r="CR38" s="32">
        <f>IFERROR(LN('2a) female mx'!C38),"")</f>
        <v>-5.5100590524559303</v>
      </c>
      <c r="CS38" s="32">
        <f>IFERROR(LN('2a) female mx'!D38),"")</f>
        <v>-5.3430964848202027</v>
      </c>
      <c r="CT38" s="32">
        <f>IFERROR(LN('2a) female mx'!E38),"")</f>
        <v>-5.5121512413451113</v>
      </c>
      <c r="CU38" s="32">
        <f>IFERROR(LN('2a) female mx'!F38),"")</f>
        <v>-5.440594212044366</v>
      </c>
      <c r="CV38" s="32">
        <f>IFERROR(LN('2a) female mx'!G38),"")</f>
        <v>-5.4695724807373276</v>
      </c>
      <c r="CW38" s="32">
        <f>IFERROR(LN('2a) female mx'!H38),"")</f>
        <v>-5.4101357768185583</v>
      </c>
      <c r="CX38" s="32">
        <f>IFERROR(LN('2a) female mx'!I38),"")</f>
        <v>-5.4851426551881346</v>
      </c>
      <c r="CY38" s="32">
        <f>IFERROR(LN('2a) female mx'!J38),"")</f>
        <v>-5.4712396488497896</v>
      </c>
      <c r="CZ38" s="32">
        <f>IFERROR(LN('2a) female mx'!K38),"")</f>
        <v>-5.7858028634376755</v>
      </c>
      <c r="DA38" s="32">
        <f>IFERROR(LN('2a) female mx'!L38),"")</f>
        <v>-5.7573790625997416</v>
      </c>
      <c r="DB38" s="32">
        <f>IFERROR(LN('2a) female mx'!M38),"")</f>
        <v>-5.5258646151596951</v>
      </c>
      <c r="DC38" s="32">
        <f>IFERROR(LN('2a) female mx'!N38),"")</f>
        <v>-5.7542698888539672</v>
      </c>
      <c r="DD38" s="32">
        <f>IFERROR(LN('2a) female mx'!O38),"")</f>
        <v>-5.6884222829953019</v>
      </c>
      <c r="DE38" s="32">
        <f>IFERROR(LN('2a) female mx'!P38),"")</f>
        <v>-5.5647431393547073</v>
      </c>
      <c r="DF38" s="32">
        <f>IFERROR(LN('2a) female mx'!Q38),"")</f>
        <v>-5.5906294226273658</v>
      </c>
      <c r="DG38" s="32">
        <f>IFERROR(LN('2a) female mx'!R38),"")</f>
        <v>-5.8288792730830536</v>
      </c>
      <c r="DH38" s="32">
        <f>IFERROR(LN('2a) female mx'!S38),"")</f>
        <v>-5.7164424895814916</v>
      </c>
      <c r="DI38" s="32">
        <f>IFERROR(LN('2a) female mx'!T38),"")</f>
        <v>-5.8197531694260434</v>
      </c>
      <c r="DJ38" s="32">
        <f>IFERROR(LN('2a) female mx'!U38),"")</f>
        <v>-5.9118438994773808</v>
      </c>
      <c r="DK38" s="32">
        <f>IFERROR(LN('2a) female mx'!V38),"")</f>
        <v>-5.9147327479865783</v>
      </c>
      <c r="DL38" s="32">
        <f>IFERROR(LN('2a) female mx'!W38),"")</f>
        <v>-5.8197641632090589</v>
      </c>
      <c r="DM38" s="32">
        <f>IFERROR(LN('2a) female mx'!X38),"")</f>
        <v>-6.010095707692571</v>
      </c>
      <c r="DN38" s="32">
        <f>IFERROR(LN('2a) female mx'!Y38),"")</f>
        <v>-5.9939668250530103</v>
      </c>
      <c r="DO38" s="32">
        <f>IFERROR(LN('2a) female mx'!Z38),"")</f>
        <v>-5.9697923160484949</v>
      </c>
      <c r="DP38" s="32">
        <f>IFERROR(LN('2a) female mx'!AA38),"")</f>
        <v>-6.2167885152836337</v>
      </c>
      <c r="DQ38" s="32">
        <f>IFERROR(LN('2a) female mx'!AB38),"")</f>
        <v>-6.1017273127931499</v>
      </c>
      <c r="DR38" s="32">
        <f>IFERROR(LN('2a) female mx'!AC38),"")</f>
        <v>-6.223302809949752</v>
      </c>
      <c r="DS38" s="32">
        <f>IFERROR(LN('2a) female mx'!AD38),"")</f>
        <v>-6.4755276949910696</v>
      </c>
      <c r="DT38" s="32">
        <f>IFERROR(LN('2a) female mx'!AE38),"")</f>
        <v>-6.4551088628079265</v>
      </c>
      <c r="DU38" s="32">
        <f>IFERROR(LN('2a) female mx'!AF38),"")</f>
        <v>-6.4875043135173991</v>
      </c>
      <c r="DV38" s="32">
        <f>IFERROR(LN('2a) female mx'!AG38),"")</f>
        <v>-6.3863846684235099</v>
      </c>
      <c r="DW38" s="32">
        <f>IFERROR(LN('2a) female mx'!AH38),"")</f>
        <v>-6.6040751157440232</v>
      </c>
      <c r="DX38" s="32">
        <f>IFERROR(LN('2a) female mx'!AI38),"")</f>
        <v>-6.4105990712342553</v>
      </c>
      <c r="DY38" s="32">
        <f>IFERROR(LN('2a) female mx'!AJ38),"")</f>
        <v>-6.6812623748427784</v>
      </c>
      <c r="DZ38" s="32">
        <f>IFERROR(LN('2a) female mx'!AK38),"")</f>
        <v>-6.7149862332896726</v>
      </c>
      <c r="EA38" s="32">
        <f>IFERROR(LN('2a) female mx'!AL38),"")</f>
        <v>-6.5784311180973427</v>
      </c>
      <c r="EB38" s="32">
        <f>IFERROR(LN('2a) female mx'!AM38),"")</f>
        <v>-6.6203960710706573</v>
      </c>
      <c r="EC38" s="32">
        <f>IFERROR(LN('2a) female mx'!AN38),"")</f>
        <v>-6.6352797500774425</v>
      </c>
      <c r="ED38" s="32">
        <f>IFERROR(LN('2a) female mx'!AO38),"")</f>
        <v>-6.6933497006490237</v>
      </c>
      <c r="EE38" s="32">
        <f>IFERROR(LN('2a) female mx'!AP38),"")</f>
        <v>-6.678045797561686</v>
      </c>
      <c r="EF38" s="32">
        <f>IFERROR(LN('2a) female mx'!AQ38),"")</f>
        <v>-6.6219672450397757</v>
      </c>
      <c r="EG38" s="32">
        <f>IFERROR(LN('2a) female mx'!AR38),"")</f>
        <v>-6.7292161250923046</v>
      </c>
      <c r="EH38" s="32">
        <f>IFERROR(LN('2a) female mx'!AS38),"")</f>
        <v>-6.6455953936278123</v>
      </c>
      <c r="EI38" s="32">
        <f>IFERROR(LN('2a) female mx'!AT38),"")</f>
        <v>-6.5473570561273151</v>
      </c>
      <c r="EJ38" s="32">
        <f>IFERROR(LN('2a) female mx'!AU38),"")</f>
        <v>-6.5850457944513794</v>
      </c>
      <c r="EK38" s="32">
        <f>IFERROR(LN('2a) female mx'!AV38),"")</f>
        <v>-6.9234058515642758</v>
      </c>
      <c r="EL38" s="32">
        <f>IFERROR(LN('2a) female mx'!AW38),"")</f>
        <v>-6.7049750153120753</v>
      </c>
      <c r="EM38" s="32">
        <f>IFERROR(LN('2a) female mx'!AX38),"")</f>
        <v>-6.7856446588804564</v>
      </c>
      <c r="EN38" s="32">
        <f>IFERROR(LN('2a) female mx'!AY38),"")</f>
        <v>-6.6883650916430168</v>
      </c>
      <c r="EO38" s="32">
        <f>IFERROR(LN('2a) female mx'!AZ38),"")</f>
        <v>-6.8914288476077621</v>
      </c>
      <c r="EP38" s="32">
        <f>IFERROR(LN('2a) female mx'!BA38),"")</f>
        <v>-6.873898553887936</v>
      </c>
      <c r="EQ38" s="32">
        <f>IFERROR(LN('2a) female mx'!BB38),"")</f>
        <v>-6.9166117774953415</v>
      </c>
      <c r="ER38" s="32">
        <f>IFERROR(LN('2a) female mx'!BC38),"")</f>
        <v>-6.896880030728795</v>
      </c>
      <c r="ES38" s="32">
        <f>IFERROR(LN('2a) female mx'!BD38),"")</f>
        <v>-6.9088629127519869</v>
      </c>
      <c r="ET38" s="32">
        <f>IFERROR(LN('2a) female mx'!BE38),"")</f>
        <v>-6.8018699342676072</v>
      </c>
      <c r="EU38" s="32">
        <f>IFERROR(LN('2a) female mx'!BF38),"")</f>
        <v>-6.8904703886155794</v>
      </c>
      <c r="EV38" s="32">
        <f>IFERROR(LN('2a) female mx'!BG38),"")</f>
        <v>-7.0312891884790503</v>
      </c>
      <c r="EW38" s="32">
        <f>IFERROR(LN('2a) female mx'!BH38),"")</f>
        <v>-7.3445601062816745</v>
      </c>
      <c r="EX38" s="32">
        <f>IFERROR(LN('2a) female mx'!BI38),"")</f>
        <v>-7.2549616238424024</v>
      </c>
      <c r="EY38" s="32">
        <f>IFERROR(LN('2a) female mx'!BJ38),"")</f>
        <v>-7.1855508023304351</v>
      </c>
      <c r="EZ38" s="32">
        <f>IFERROR(LN('2a) female mx'!BK38),"")</f>
        <v>-7.2853684358072446</v>
      </c>
      <c r="FA38" s="32">
        <f>IFERROR(LN('2a) female mx'!BL38),"")</f>
        <v>-7.2002357521802134</v>
      </c>
      <c r="FB38" s="32">
        <f>IFERROR(LN('2a) female mx'!BM38),"")</f>
        <v>-7.1600998782090812</v>
      </c>
      <c r="FC38" s="32">
        <f>IFERROR(LN('2a) female mx'!BN38),"")</f>
        <v>-7.3790337100766994</v>
      </c>
      <c r="FD38" s="32">
        <f>IFERROR(LN('2a) female mx'!BO38),"")</f>
        <v>-7.5602183231660156</v>
      </c>
      <c r="FE38" s="32">
        <f>IFERROR(LN('2a) female mx'!BP38),"")</f>
        <v>-7.2723473291748304</v>
      </c>
      <c r="FF38" s="32">
        <f>IFERROR(LN('2a) female mx'!BQ38),"")</f>
        <v>-7.2730925959995218</v>
      </c>
      <c r="FG38" s="32">
        <f>IFERROR(LN('2a) female mx'!BR38),"")</f>
        <v>-7.2440540311680399</v>
      </c>
      <c r="FH38" s="32">
        <f>IFERROR(LN('2a) female mx'!BS38),"")</f>
        <v>-7.2448293752658088</v>
      </c>
      <c r="FI38" s="32">
        <f>IFERROR(LN('2a) female mx'!BT38),"")</f>
        <v>-7.3517642330440172</v>
      </c>
      <c r="FJ38" s="32">
        <f>IFERROR(LN('2a) female mx'!BU38),"")</f>
        <v>-7.5633787370578469</v>
      </c>
      <c r="FK38" s="32">
        <f>IFERROR(LN('2a) female mx'!BV38),"")</f>
        <v>-7.1923650692368613</v>
      </c>
      <c r="FL38" s="32">
        <f>IFERROR(LN('2a) female mx'!BW38),"")</f>
        <v>-7.2199978414753518</v>
      </c>
      <c r="FM38" s="32">
        <f>IFERROR(LN('2a) female mx'!BX38),"")</f>
        <v>-7.3527819050039058</v>
      </c>
      <c r="FN38" s="32">
        <f>IFERROR(LN('2a) female mx'!BY38),"")</f>
        <v>-7.2064331819472596</v>
      </c>
      <c r="FO38" s="32">
        <f>IFERROR(LN('2a) female mx'!BZ38),"")</f>
        <v>-7.2766072516414866</v>
      </c>
      <c r="FP38" s="32">
        <f>IFERROR(LN('2a) female mx'!CA38),"")</f>
        <v>-7.3861508512652403</v>
      </c>
      <c r="FQ38" s="32">
        <f>IFERROR(LN('2a) female mx'!CB38),"")</f>
        <v>-7.5261229992911174</v>
      </c>
      <c r="FR38" s="32">
        <f>IFERROR(LN('2a) female mx'!CC38),"")</f>
        <v>-7.4028579422828917</v>
      </c>
      <c r="FS38" s="32">
        <f>IFERROR(LN('2a) female mx'!CD38),"")</f>
        <v>-7.3882923753055065</v>
      </c>
      <c r="FT38" s="32">
        <f>IFERROR(LN('2a) female mx'!CE38),"")</f>
        <v>-7.5868238189325226</v>
      </c>
      <c r="FU38" s="32">
        <f>IFERROR(LN('2a) female mx'!CF38),"")</f>
        <v>-7.528772935354918</v>
      </c>
      <c r="FV38" s="32">
        <f>IFERROR(LN('2a) female mx'!CG38),"")</f>
        <v>-7.4922283792796245</v>
      </c>
      <c r="FW38" s="32">
        <f>IFERROR(LN('2a) female mx'!CH38),"")</f>
        <v>-7.7158228157802693</v>
      </c>
      <c r="FX38" s="32">
        <f>IFERROR(LN('2a) female mx'!CI38),"")</f>
        <v>-7.5489510539099829</v>
      </c>
      <c r="FY38" s="32">
        <f>IFERROR(LN('2a) female mx'!CJ38),"")</f>
        <v>-7.5299788169598587</v>
      </c>
      <c r="FZ38" s="32">
        <f>IFERROR(LN('2a) female mx'!CK38),"")</f>
        <v>-7.530920217387723</v>
      </c>
      <c r="GA38" s="32">
        <f>IFERROR(LN('2a) female mx'!CL38),"")</f>
        <v>-7.6512061687069686</v>
      </c>
      <c r="GB38" s="32">
        <f>IFERROR(LN('2a) female mx'!CM38),"")</f>
        <v>-7.4944757191029234</v>
      </c>
      <c r="GC38" s="32">
        <f>IFERROR(LN('2a) female mx'!CN38),"")</f>
        <v>-7.4761993298133858</v>
      </c>
      <c r="GD38" s="12" t="str">
        <f>IFERROR(LN('2a) female mx'!CO38),"")</f>
        <v/>
      </c>
    </row>
    <row r="39" spans="1:186" x14ac:dyDescent="0.25">
      <c r="A39" s="31">
        <f>'2a) male mx'!A39</f>
        <v>36</v>
      </c>
      <c r="B39" s="32">
        <f>LN('2a) male mx'!B39)</f>
        <v>-5.2726645246765038</v>
      </c>
      <c r="C39" s="32">
        <f>LN('2a) male mx'!C39)</f>
        <v>-5.5029771878803704</v>
      </c>
      <c r="D39" s="32">
        <f>LN('2a) male mx'!D39)</f>
        <v>-5.2619138794409048</v>
      </c>
      <c r="E39" s="32">
        <f>LN('2a) male mx'!E39)</f>
        <v>-5.4301158396154987</v>
      </c>
      <c r="F39" s="32">
        <f>LN('2a) male mx'!F39)</f>
        <v>-5.3846949957534083</v>
      </c>
      <c r="G39" s="32">
        <f>LN('2a) male mx'!G39)</f>
        <v>-5.4020876131624656</v>
      </c>
      <c r="H39" s="32">
        <f>LN('2a) male mx'!H39)</f>
        <v>-5.3213453561028032</v>
      </c>
      <c r="I39" s="32">
        <f>LN('2a) male mx'!I39)</f>
        <v>-5.4232981399325473</v>
      </c>
      <c r="J39" s="32">
        <f>LN('2a) male mx'!J39)</f>
        <v>-5.4634315366049755</v>
      </c>
      <c r="K39" s="32">
        <f>LN('2a) male mx'!K39)</f>
        <v>-5.4731557600251683</v>
      </c>
      <c r="L39" s="32">
        <f>LN('2a) male mx'!L39)</f>
        <v>-5.5956088892159901</v>
      </c>
      <c r="M39" s="32">
        <f>LN('2a) male mx'!M39)</f>
        <v>-5.6218240617720374</v>
      </c>
      <c r="N39" s="32">
        <f>LN('2a) male mx'!N39)</f>
        <v>-5.4728042582941923</v>
      </c>
      <c r="O39" s="32">
        <f>LN('2a) male mx'!O39)</f>
        <v>-5.7206212552529898</v>
      </c>
      <c r="P39" s="32">
        <f>LN('2a) male mx'!P39)</f>
        <v>-5.5482110329381609</v>
      </c>
      <c r="Q39" s="32">
        <f>LN('2a) male mx'!Q39)</f>
        <v>-5.5353182176771618</v>
      </c>
      <c r="R39" s="32">
        <f>LN('2a) male mx'!R39)</f>
        <v>-5.5047595491121069</v>
      </c>
      <c r="S39" s="32">
        <f>LN('2a) male mx'!S39)</f>
        <v>-5.8243090118094978</v>
      </c>
      <c r="T39" s="32">
        <f>LN('2a) male mx'!T39)</f>
        <v>-5.7030873178364399</v>
      </c>
      <c r="U39" s="32">
        <f>LN('2a) male mx'!U39)</f>
        <v>-5.7804280654844025</v>
      </c>
      <c r="V39" s="32">
        <f>LN('2a) male mx'!V39)</f>
        <v>-5.6920809446818605</v>
      </c>
      <c r="W39" s="32">
        <f>LN('2a) male mx'!W39)</f>
        <v>-5.7437678824015066</v>
      </c>
      <c r="X39" s="32">
        <f>LN('2a) male mx'!X39)</f>
        <v>-6.057921029322034</v>
      </c>
      <c r="Y39" s="32">
        <f>LN('2a) male mx'!Y39)</f>
        <v>-6.0360656930014134</v>
      </c>
      <c r="Z39" s="32">
        <f>LN('2a) male mx'!Z39)</f>
        <v>-6.1987884376642262</v>
      </c>
      <c r="AA39" s="32">
        <f>LN('2a) male mx'!AA39)</f>
        <v>-6.1460779478517411</v>
      </c>
      <c r="AB39" s="32">
        <f>LN('2a) male mx'!AB39)</f>
        <v>-6.0561901873655852</v>
      </c>
      <c r="AC39" s="32">
        <f>LN('2a) male mx'!AC39)</f>
        <v>-6.0759505223133781</v>
      </c>
      <c r="AD39" s="32">
        <f>LN('2a) male mx'!AD39)</f>
        <v>-6.0069443348373186</v>
      </c>
      <c r="AE39" s="32">
        <f>LN('2a) male mx'!AE39)</f>
        <v>-5.9545846068513235</v>
      </c>
      <c r="AF39" s="32">
        <f>LN('2a) male mx'!AF39)</f>
        <v>-5.934496746908378</v>
      </c>
      <c r="AG39" s="32">
        <f>LN('2a) male mx'!AG39)</f>
        <v>-6.205871117184075</v>
      </c>
      <c r="AH39" s="32">
        <f>LN('2a) male mx'!AH39)</f>
        <v>-6.2150998693749244</v>
      </c>
      <c r="AI39" s="32">
        <f>LN('2a) male mx'!AI39)</f>
        <v>-6.1899270647121529</v>
      </c>
      <c r="AJ39" s="32">
        <f>LN('2a) male mx'!AJ39)</f>
        <v>-6.1303867051937377</v>
      </c>
      <c r="AK39" s="32">
        <f>LN('2a) male mx'!AK39)</f>
        <v>-6.2488162697519289</v>
      </c>
      <c r="AL39" s="32">
        <f>LN('2a) male mx'!AL39)</f>
        <v>-6.1212988565820909</v>
      </c>
      <c r="AM39" s="32">
        <f>LN('2a) male mx'!AM39)</f>
        <v>-6.1352326598242959</v>
      </c>
      <c r="AN39" s="32">
        <f>LN('2a) male mx'!AN39)</f>
        <v>-6.1696590094078578</v>
      </c>
      <c r="AO39" s="32">
        <f>LN('2a) male mx'!AO39)</f>
        <v>-6.2103650669288193</v>
      </c>
      <c r="AP39" s="32">
        <f>LN('2a) male mx'!AP39)</f>
        <v>-6.2716663816999647</v>
      </c>
      <c r="AQ39" s="32">
        <f>LN('2a) male mx'!AQ39)</f>
        <v>-6.1438919946220825</v>
      </c>
      <c r="AR39" s="32">
        <f>LN('2a) male mx'!AR39)</f>
        <v>-6.2237489885972446</v>
      </c>
      <c r="AS39" s="32">
        <f>LN('2a) male mx'!AS39)</f>
        <v>-6.0195211997150668</v>
      </c>
      <c r="AT39" s="32">
        <f>LN('2a) male mx'!AT39)</f>
        <v>-6.1352396297367147</v>
      </c>
      <c r="AU39" s="32">
        <f>LN('2a) male mx'!AU39)</f>
        <v>-5.9766707830571519</v>
      </c>
      <c r="AV39" s="32">
        <f>LN('2a) male mx'!AV39)</f>
        <v>-6.1276942776494092</v>
      </c>
      <c r="AW39" s="32">
        <f>LN('2a) male mx'!AW39)</f>
        <v>-6.151103709052661</v>
      </c>
      <c r="AX39" s="32">
        <f>LN('2a) male mx'!AX39)</f>
        <v>-6.1765120858893194</v>
      </c>
      <c r="AY39" s="32">
        <f>LN('2a) male mx'!AY39)</f>
        <v>-6.154650025769282</v>
      </c>
      <c r="AZ39" s="32">
        <f>LN('2a) male mx'!AZ39)</f>
        <v>-6.2187332680378242</v>
      </c>
      <c r="BA39" s="32">
        <f>LN('2a) male mx'!BA39)</f>
        <v>-6.3240991250168266</v>
      </c>
      <c r="BB39" s="32">
        <f>LN('2a) male mx'!BB39)</f>
        <v>-6.3486567814713739</v>
      </c>
      <c r="BC39" s="32">
        <f>LN('2a) male mx'!BC39)</f>
        <v>-6.1650888806789874</v>
      </c>
      <c r="BD39" s="32">
        <f>LN('2a) male mx'!BD39)</f>
        <v>-6.2422021182175227</v>
      </c>
      <c r="BE39" s="32">
        <f>LN('2a) male mx'!BE39)</f>
        <v>-6.4159255055423863</v>
      </c>
      <c r="BF39" s="32">
        <f>LN('2a) male mx'!BF39)</f>
        <v>-6.3184253185487025</v>
      </c>
      <c r="BG39" s="32">
        <f>LN('2a) male mx'!BG39)</f>
        <v>-6.4370145360295679</v>
      </c>
      <c r="BH39" s="32">
        <f>LN('2a) male mx'!BH39)</f>
        <v>-6.4330188992927733</v>
      </c>
      <c r="BI39" s="32">
        <f>LN('2a) male mx'!BI39)</f>
        <v>-6.4965969116527589</v>
      </c>
      <c r="BJ39" s="32">
        <f>LN('2a) male mx'!BJ39)</f>
        <v>-6.5684027789789026</v>
      </c>
      <c r="BK39" s="32">
        <f>LN('2a) male mx'!BK39)</f>
        <v>-6.5531580071199835</v>
      </c>
      <c r="BL39" s="32">
        <f>LN('2a) male mx'!BL39)</f>
        <v>-6.6988530571615765</v>
      </c>
      <c r="BM39" s="32">
        <f>LN('2a) male mx'!BM39)</f>
        <v>-6.7785082732324211</v>
      </c>
      <c r="BN39" s="32">
        <f>LN('2a) male mx'!BN39)</f>
        <v>-6.5476280846511239</v>
      </c>
      <c r="BO39" s="32">
        <f>LN('2a) male mx'!BO39)</f>
        <v>-6.7607852131846133</v>
      </c>
      <c r="BP39" s="32">
        <f>LN('2a) male mx'!BP39)</f>
        <v>-6.7255711040552093</v>
      </c>
      <c r="BQ39" s="32">
        <f>LN('2a) male mx'!BQ39)</f>
        <v>-6.5355910025851953</v>
      </c>
      <c r="BR39" s="32">
        <f>LN('2a) male mx'!BR39)</f>
        <v>-6.39503202251624</v>
      </c>
      <c r="BS39" s="32">
        <f>LN('2a) male mx'!BS39)</f>
        <v>-6.6526757069188562</v>
      </c>
      <c r="BT39" s="32">
        <f>LN('2a) male mx'!BT39)</f>
        <v>-6.3764780368830296</v>
      </c>
      <c r="BU39" s="32">
        <f>LN('2a) male mx'!BU39)</f>
        <v>-6.5206211275586963</v>
      </c>
      <c r="BV39" s="32">
        <f>LN('2a) male mx'!BV39)</f>
        <v>-6.5081583361306992</v>
      </c>
      <c r="BW39" s="32">
        <f>LN('2a) male mx'!BW39)</f>
        <v>-6.3719795599850153</v>
      </c>
      <c r="BX39" s="32">
        <f>LN('2a) male mx'!BX39)</f>
        <v>-6.4467930061530696</v>
      </c>
      <c r="BY39" s="32">
        <f>LN('2a) male mx'!BY39)</f>
        <v>-6.4533244978827158</v>
      </c>
      <c r="BZ39" s="32">
        <f>LN('2a) male mx'!BZ39)</f>
        <v>-6.5438963182976169</v>
      </c>
      <c r="CA39" s="32">
        <f>LN('2a) male mx'!CA39)</f>
        <v>-6.5353553014184342</v>
      </c>
      <c r="CB39" s="32">
        <f>LN('2a) male mx'!CB39)</f>
        <v>-6.6020543309142621</v>
      </c>
      <c r="CC39" s="32">
        <f>LN('2a) male mx'!CC39)</f>
        <v>-6.4627452992267385</v>
      </c>
      <c r="CD39" s="32">
        <f>LN('2a) male mx'!CD39)</f>
        <v>-6.678671991159808</v>
      </c>
      <c r="CE39" s="32">
        <f>LN('2a) male mx'!CE39)</f>
        <v>-6.6966226403340627</v>
      </c>
      <c r="CF39" s="32">
        <f>LN('2a) male mx'!CF39)</f>
        <v>-6.8033819302356715</v>
      </c>
      <c r="CG39" s="32">
        <f>LN('2a) male mx'!CG39)</f>
        <v>-6.6988227707618906</v>
      </c>
      <c r="CH39" s="32">
        <f>LN('2a) male mx'!CH39)</f>
        <v>-6.7075965906105912</v>
      </c>
      <c r="CI39" s="32">
        <f>LN('2a) male mx'!CI39)</f>
        <v>-6.7004953293963316</v>
      </c>
      <c r="CJ39" s="32">
        <f>LN('2a) male mx'!CJ39)</f>
        <v>-6.6602626810520071</v>
      </c>
      <c r="CK39" s="32">
        <f>LN('2a) male mx'!CK39)</f>
        <v>-6.7531512800470272</v>
      </c>
      <c r="CL39" s="32">
        <f>LN('2a) male mx'!CL39)</f>
        <v>-6.7105589331282998</v>
      </c>
      <c r="CM39" s="32">
        <f>LN('2a) male mx'!CM39)</f>
        <v>-6.856303566324029</v>
      </c>
      <c r="CN39" s="32">
        <f>LN('2a) male mx'!CN39)</f>
        <v>-6.8967402906732058</v>
      </c>
      <c r="CP39" s="31">
        <f t="shared" si="2"/>
        <v>36</v>
      </c>
      <c r="CQ39" s="32">
        <f>IFERROR(LN('2a) female mx'!B39),"")</f>
        <v>-5.3020010496393075</v>
      </c>
      <c r="CR39" s="32">
        <f>IFERROR(LN('2a) female mx'!C39),"")</f>
        <v>-5.3832468996411169</v>
      </c>
      <c r="CS39" s="32">
        <f>IFERROR(LN('2a) female mx'!D39),"")</f>
        <v>-5.2541281788160354</v>
      </c>
      <c r="CT39" s="32">
        <f>IFERROR(LN('2a) female mx'!E39),"")</f>
        <v>-5.4995289797373994</v>
      </c>
      <c r="CU39" s="32">
        <f>IFERROR(LN('2a) female mx'!F39),"")</f>
        <v>-5.5160175581961806</v>
      </c>
      <c r="CV39" s="32">
        <f>IFERROR(LN('2a) female mx'!G39),"")</f>
        <v>-5.3186606743094886</v>
      </c>
      <c r="CW39" s="32">
        <f>IFERROR(LN('2a) female mx'!H39),"")</f>
        <v>-5.4531359018623391</v>
      </c>
      <c r="CX39" s="32">
        <f>IFERROR(LN('2a) female mx'!I39),"")</f>
        <v>-5.5063559571805891</v>
      </c>
      <c r="CY39" s="32">
        <f>IFERROR(LN('2a) female mx'!J39),"")</f>
        <v>-5.4270930023208184</v>
      </c>
      <c r="CZ39" s="32">
        <f>IFERROR(LN('2a) female mx'!K39),"")</f>
        <v>-5.6980340018184457</v>
      </c>
      <c r="DA39" s="32">
        <f>IFERROR(LN('2a) female mx'!L39),"")</f>
        <v>-5.6033462103095442</v>
      </c>
      <c r="DB39" s="32">
        <f>IFERROR(LN('2a) female mx'!M39),"")</f>
        <v>-5.6989485880063162</v>
      </c>
      <c r="DC39" s="32">
        <f>IFERROR(LN('2a) female mx'!N39),"")</f>
        <v>-5.5626140203509049</v>
      </c>
      <c r="DD39" s="32">
        <f>IFERROR(LN('2a) female mx'!O39),"")</f>
        <v>-5.6817202005705187</v>
      </c>
      <c r="DE39" s="32">
        <f>IFERROR(LN('2a) female mx'!P39),"")</f>
        <v>-5.6240119177687768</v>
      </c>
      <c r="DF39" s="32">
        <f>IFERROR(LN('2a) female mx'!Q39),"")</f>
        <v>-5.5690514832488631</v>
      </c>
      <c r="DG39" s="32">
        <f>IFERROR(LN('2a) female mx'!R39),"")</f>
        <v>-5.6726135596742502</v>
      </c>
      <c r="DH39" s="32">
        <f>IFERROR(LN('2a) female mx'!S39),"")</f>
        <v>-5.8306921492491588</v>
      </c>
      <c r="DI39" s="32">
        <f>IFERROR(LN('2a) female mx'!T39),"")</f>
        <v>-5.8661979617093083</v>
      </c>
      <c r="DJ39" s="32">
        <f>IFERROR(LN('2a) female mx'!U39),"")</f>
        <v>-6.0296034934165288</v>
      </c>
      <c r="DK39" s="32">
        <f>IFERROR(LN('2a) female mx'!V39),"")</f>
        <v>-5.7132816586534183</v>
      </c>
      <c r="DL39" s="32">
        <f>IFERROR(LN('2a) female mx'!W39),"")</f>
        <v>-5.9264300352187362</v>
      </c>
      <c r="DM39" s="32">
        <f>IFERROR(LN('2a) female mx'!X39),"")</f>
        <v>-5.8206103217549217</v>
      </c>
      <c r="DN39" s="32">
        <f>IFERROR(LN('2a) female mx'!Y39),"")</f>
        <v>-5.8846708821979226</v>
      </c>
      <c r="DO39" s="32">
        <f>IFERROR(LN('2a) female mx'!Z39),"")</f>
        <v>-5.8942306431322686</v>
      </c>
      <c r="DP39" s="32">
        <f>IFERROR(LN('2a) female mx'!AA39),"")</f>
        <v>-5.9892464236539817</v>
      </c>
      <c r="DQ39" s="32">
        <f>IFERROR(LN('2a) female mx'!AB39),"")</f>
        <v>-6.1236100713237658</v>
      </c>
      <c r="DR39" s="32">
        <f>IFERROR(LN('2a) female mx'!AC39),"")</f>
        <v>-6.0540834526406249</v>
      </c>
      <c r="DS39" s="32">
        <f>IFERROR(LN('2a) female mx'!AD39),"")</f>
        <v>-6.2316343683503446</v>
      </c>
      <c r="DT39" s="32">
        <f>IFERROR(LN('2a) female mx'!AE39),"")</f>
        <v>-6.4075884597611754</v>
      </c>
      <c r="DU39" s="32">
        <f>IFERROR(LN('2a) female mx'!AF39),"")</f>
        <v>-6.3081513905037765</v>
      </c>
      <c r="DV39" s="32">
        <f>IFERROR(LN('2a) female mx'!AG39),"")</f>
        <v>-6.2612649705883365</v>
      </c>
      <c r="DW39" s="32">
        <f>IFERROR(LN('2a) female mx'!AH39),"")</f>
        <v>-6.5646656734023985</v>
      </c>
      <c r="DX39" s="32">
        <f>IFERROR(LN('2a) female mx'!AI39),"")</f>
        <v>-6.3471532264044814</v>
      </c>
      <c r="DY39" s="32">
        <f>IFERROR(LN('2a) female mx'!AJ39),"")</f>
        <v>-6.5695860809479507</v>
      </c>
      <c r="DZ39" s="32">
        <f>IFERROR(LN('2a) female mx'!AK39),"")</f>
        <v>-6.5255950614415079</v>
      </c>
      <c r="EA39" s="32">
        <f>IFERROR(LN('2a) female mx'!AL39),"")</f>
        <v>-6.5547186662652113</v>
      </c>
      <c r="EB39" s="32">
        <f>IFERROR(LN('2a) female mx'!AM39),"")</f>
        <v>-6.4470868878631959</v>
      </c>
      <c r="EC39" s="32">
        <f>IFERROR(LN('2a) female mx'!AN39),"")</f>
        <v>-6.5874143515616774</v>
      </c>
      <c r="ED39" s="32">
        <f>IFERROR(LN('2a) female mx'!AO39),"")</f>
        <v>-6.5152863395545273</v>
      </c>
      <c r="EE39" s="32">
        <f>IFERROR(LN('2a) female mx'!AP39),"")</f>
        <v>-6.4684852356832794</v>
      </c>
      <c r="EF39" s="32">
        <f>IFERROR(LN('2a) female mx'!AQ39),"")</f>
        <v>-6.736540236930451</v>
      </c>
      <c r="EG39" s="32">
        <f>IFERROR(LN('2a) female mx'!AR39),"")</f>
        <v>-6.5675732064585359</v>
      </c>
      <c r="EH39" s="32">
        <f>IFERROR(LN('2a) female mx'!AS39),"")</f>
        <v>-6.5822177764926364</v>
      </c>
      <c r="EI39" s="32">
        <f>IFERROR(LN('2a) female mx'!AT39),"")</f>
        <v>-6.621197574192065</v>
      </c>
      <c r="EJ39" s="32">
        <f>IFERROR(LN('2a) female mx'!AU39),"")</f>
        <v>-6.4304736160821339</v>
      </c>
      <c r="EK39" s="32">
        <f>IFERROR(LN('2a) female mx'!AV39),"")</f>
        <v>-6.7488166063167494</v>
      </c>
      <c r="EL39" s="32">
        <f>IFERROR(LN('2a) female mx'!AW39),"")</f>
        <v>-6.8397830376539019</v>
      </c>
      <c r="EM39" s="32">
        <f>IFERROR(LN('2a) female mx'!AX39),"")</f>
        <v>-6.696686640832251</v>
      </c>
      <c r="EN39" s="32">
        <f>IFERROR(LN('2a) female mx'!AY39),"")</f>
        <v>-6.350397356814967</v>
      </c>
      <c r="EO39" s="32">
        <f>IFERROR(LN('2a) female mx'!AZ39),"")</f>
        <v>-6.66306520261681</v>
      </c>
      <c r="EP39" s="32">
        <f>IFERROR(LN('2a) female mx'!BA39),"")</f>
        <v>-6.9562866104854413</v>
      </c>
      <c r="EQ39" s="32">
        <f>IFERROR(LN('2a) female mx'!BB39),"")</f>
        <v>-6.8648219399802279</v>
      </c>
      <c r="ER39" s="32">
        <f>IFERROR(LN('2a) female mx'!BC39),"")</f>
        <v>-6.9164981980386457</v>
      </c>
      <c r="ES39" s="32">
        <f>IFERROR(LN('2a) female mx'!BD39),"")</f>
        <v>-6.7202974773136539</v>
      </c>
      <c r="ET39" s="32">
        <f>IFERROR(LN('2a) female mx'!BE39),"")</f>
        <v>-7.0641770440348672</v>
      </c>
      <c r="EU39" s="32">
        <f>IFERROR(LN('2a) female mx'!BF39),"")</f>
        <v>-6.9098715947064528</v>
      </c>
      <c r="EV39" s="32">
        <f>IFERROR(LN('2a) female mx'!BG39),"")</f>
        <v>-7.0188390407499277</v>
      </c>
      <c r="EW39" s="32">
        <f>IFERROR(LN('2a) female mx'!BH39),"")</f>
        <v>-6.943594668149383</v>
      </c>
      <c r="EX39" s="32">
        <f>IFERROR(LN('2a) female mx'!BI39),"")</f>
        <v>-6.9556387342121555</v>
      </c>
      <c r="EY39" s="32">
        <f>IFERROR(LN('2a) female mx'!BJ39),"")</f>
        <v>-7.1581145729048394</v>
      </c>
      <c r="EZ39" s="32">
        <f>IFERROR(LN('2a) female mx'!BK39),"")</f>
        <v>-7.1852743966265278</v>
      </c>
      <c r="FA39" s="32">
        <f>IFERROR(LN('2a) female mx'!BL39),"")</f>
        <v>-7.2272788601421842</v>
      </c>
      <c r="FB39" s="32">
        <f>IFERROR(LN('2a) female mx'!BM39),"")</f>
        <v>-7.213410282981453</v>
      </c>
      <c r="FC39" s="32">
        <f>IFERROR(LN('2a) female mx'!BN39),"")</f>
        <v>-7.2407418559070678</v>
      </c>
      <c r="FD39" s="32">
        <f>IFERROR(LN('2a) female mx'!BO39),"")</f>
        <v>-7.2429307568076329</v>
      </c>
      <c r="FE39" s="32">
        <f>IFERROR(LN('2a) female mx'!BP39),"")</f>
        <v>-7.1344003849997408</v>
      </c>
      <c r="FF39" s="32">
        <f>IFERROR(LN('2a) female mx'!BQ39),"")</f>
        <v>-7.302261568085882</v>
      </c>
      <c r="FG39" s="32">
        <f>IFERROR(LN('2a) female mx'!BR39),"")</f>
        <v>-7.348735627251755</v>
      </c>
      <c r="FH39" s="32">
        <f>IFERROR(LN('2a) female mx'!BS39),"")</f>
        <v>-7.3495114977203144</v>
      </c>
      <c r="FI39" s="32">
        <f>IFERROR(LN('2a) female mx'!BT39),"")</f>
        <v>-7.0514939583780158</v>
      </c>
      <c r="FJ39" s="32">
        <f>IFERROR(LN('2a) female mx'!BU39),"")</f>
        <v>-7.4171069356361938</v>
      </c>
      <c r="FK39" s="32">
        <f>IFERROR(LN('2a) female mx'!BV39),"")</f>
        <v>-7.2190216264678373</v>
      </c>
      <c r="FL39" s="32">
        <f>IFERROR(LN('2a) female mx'!BW39),"")</f>
        <v>-7.2618406409618386</v>
      </c>
      <c r="FM39" s="32">
        <f>IFERROR(LN('2a) female mx'!BX39),"")</f>
        <v>-7.2905626430484247</v>
      </c>
      <c r="FN39" s="32">
        <f>IFERROR(LN('2a) female mx'!BY39),"")</f>
        <v>-7.3218039554584253</v>
      </c>
      <c r="FO39" s="32">
        <f>IFERROR(LN('2a) female mx'!BZ39),"")</f>
        <v>-7.2469177711695716</v>
      </c>
      <c r="FP39" s="32">
        <f>IFERROR(LN('2a) female mx'!CA39),"")</f>
        <v>-7.2336740350851461</v>
      </c>
      <c r="FQ39" s="32">
        <f>IFERROR(LN('2a) female mx'!CB39),"")</f>
        <v>-7.2616880608315446</v>
      </c>
      <c r="FR39" s="32">
        <f>IFERROR(LN('2a) female mx'!CC39),"")</f>
        <v>-7.3221801284617731</v>
      </c>
      <c r="FS39" s="32">
        <f>IFERROR(LN('2a) female mx'!CD39),"")</f>
        <v>-7.3876737328509616</v>
      </c>
      <c r="FT39" s="32">
        <f>IFERROR(LN('2a) female mx'!CE39),"")</f>
        <v>-7.4039443084951122</v>
      </c>
      <c r="FU39" s="32">
        <f>IFERROR(LN('2a) female mx'!CF39),"")</f>
        <v>-7.4380589337580849</v>
      </c>
      <c r="FV39" s="32">
        <f>IFERROR(LN('2a) female mx'!CG39),"")</f>
        <v>-7.3400752943819407</v>
      </c>
      <c r="FW39" s="32">
        <f>IFERROR(LN('2a) female mx'!CH39),"")</f>
        <v>-7.4564494876129217</v>
      </c>
      <c r="FX39" s="32">
        <f>IFERROR(LN('2a) female mx'!CI39),"")</f>
        <v>-7.5293709911845284</v>
      </c>
      <c r="FY39" s="32">
        <f>IFERROR(LN('2a) female mx'!CJ39),"")</f>
        <v>-7.4392654939409599</v>
      </c>
      <c r="FZ39" s="32">
        <f>IFERROR(LN('2a) female mx'!CK39),"")</f>
        <v>-7.3734958018309849</v>
      </c>
      <c r="GA39" s="32">
        <f>IFERROR(LN('2a) female mx'!CL39),"")</f>
        <v>-7.4064678348643254</v>
      </c>
      <c r="GB39" s="32">
        <f>IFERROR(LN('2a) female mx'!CM39),"")</f>
        <v>-7.5892548891924649</v>
      </c>
      <c r="GC39" s="32">
        <f>IFERROR(LN('2a) female mx'!CN39),"")</f>
        <v>-7.6298239228039506</v>
      </c>
      <c r="GD39" s="12" t="str">
        <f>IFERROR(LN('2a) female mx'!CO39),"")</f>
        <v/>
      </c>
    </row>
    <row r="40" spans="1:186" x14ac:dyDescent="0.25">
      <c r="A40" s="31">
        <f>'2a) male mx'!A40</f>
        <v>37</v>
      </c>
      <c r="B40" s="32">
        <f>LN('2a) male mx'!B40)</f>
        <v>-5.2278312084520602</v>
      </c>
      <c r="C40" s="32">
        <f>LN('2a) male mx'!C40)</f>
        <v>-5.3060154776571125</v>
      </c>
      <c r="D40" s="32">
        <f>LN('2a) male mx'!D40)</f>
        <v>-5.3794172075668616</v>
      </c>
      <c r="E40" s="32">
        <f>LN('2a) male mx'!E40)</f>
        <v>-5.3326592974330342</v>
      </c>
      <c r="F40" s="32">
        <f>LN('2a) male mx'!F40)</f>
        <v>-5.3324175537510987</v>
      </c>
      <c r="G40" s="32">
        <f>LN('2a) male mx'!G40)</f>
        <v>-5.5381521660121242</v>
      </c>
      <c r="H40" s="32">
        <f>LN('2a) male mx'!H40)</f>
        <v>-5.4701439685526969</v>
      </c>
      <c r="I40" s="32">
        <f>LN('2a) male mx'!I40)</f>
        <v>-5.4242352317242366</v>
      </c>
      <c r="J40" s="32">
        <f>LN('2a) male mx'!J40)</f>
        <v>-5.4209489971372387</v>
      </c>
      <c r="K40" s="32">
        <f>LN('2a) male mx'!K40)</f>
        <v>-5.5463974031522776</v>
      </c>
      <c r="L40" s="32">
        <f>LN('2a) male mx'!L40)</f>
        <v>-5.5119269775792183</v>
      </c>
      <c r="M40" s="32">
        <f>LN('2a) male mx'!M40)</f>
        <v>-5.5780582478386815</v>
      </c>
      <c r="N40" s="32">
        <f>LN('2a) male mx'!N40)</f>
        <v>-5.7442513819374614</v>
      </c>
      <c r="O40" s="32">
        <f>LN('2a) male mx'!O40)</f>
        <v>-5.5649172772322224</v>
      </c>
      <c r="P40" s="32">
        <f>LN('2a) male mx'!P40)</f>
        <v>-5.6362880221032077</v>
      </c>
      <c r="Q40" s="32">
        <f>LN('2a) male mx'!Q40)</f>
        <v>-5.7687501619305683</v>
      </c>
      <c r="R40" s="32">
        <f>LN('2a) male mx'!R40)</f>
        <v>-5.5034789784761902</v>
      </c>
      <c r="S40" s="32">
        <f>LN('2a) male mx'!S40)</f>
        <v>-5.6393717408806339</v>
      </c>
      <c r="T40" s="32">
        <f>LN('2a) male mx'!T40)</f>
        <v>-5.8147489206865419</v>
      </c>
      <c r="U40" s="32">
        <f>LN('2a) male mx'!U40)</f>
        <v>-5.8260170604120765</v>
      </c>
      <c r="V40" s="32">
        <f>LN('2a) male mx'!V40)</f>
        <v>-5.6954029452424111</v>
      </c>
      <c r="W40" s="32">
        <f>LN('2a) male mx'!W40)</f>
        <v>-5.779702985363631</v>
      </c>
      <c r="X40" s="32">
        <f>LN('2a) male mx'!X40)</f>
        <v>-5.8274072540253865</v>
      </c>
      <c r="Y40" s="32">
        <f>LN('2a) male mx'!Y40)</f>
        <v>-5.9545849732048897</v>
      </c>
      <c r="Z40" s="32">
        <f>LN('2a) male mx'!Z40)</f>
        <v>-6.0902106878613171</v>
      </c>
      <c r="AA40" s="32">
        <f>LN('2a) male mx'!AA40)</f>
        <v>-5.8883467934539366</v>
      </c>
      <c r="AB40" s="32">
        <f>LN('2a) male mx'!AB40)</f>
        <v>-5.9647873868176102</v>
      </c>
      <c r="AC40" s="32">
        <f>LN('2a) male mx'!AC40)</f>
        <v>-5.9488921983894407</v>
      </c>
      <c r="AD40" s="32">
        <f>LN('2a) male mx'!AD40)</f>
        <v>-6.0404014715447811</v>
      </c>
      <c r="AE40" s="32">
        <f>LN('2a) male mx'!AE40)</f>
        <v>-6.0079865952972105</v>
      </c>
      <c r="AF40" s="32">
        <f>LN('2a) male mx'!AF40)</f>
        <v>-5.9956443958476209</v>
      </c>
      <c r="AG40" s="32">
        <f>LN('2a) male mx'!AG40)</f>
        <v>-5.9912797474248771</v>
      </c>
      <c r="AH40" s="32">
        <f>LN('2a) male mx'!AH40)</f>
        <v>-6.105464816837805</v>
      </c>
      <c r="AI40" s="32">
        <f>LN('2a) male mx'!AI40)</f>
        <v>-5.9793400596164021</v>
      </c>
      <c r="AJ40" s="32">
        <f>LN('2a) male mx'!AJ40)</f>
        <v>-6.1635145141857084</v>
      </c>
      <c r="AK40" s="32">
        <f>LN('2a) male mx'!AK40)</f>
        <v>-6.0459957755428171</v>
      </c>
      <c r="AL40" s="32">
        <f>LN('2a) male mx'!AL40)</f>
        <v>-5.9774681162890078</v>
      </c>
      <c r="AM40" s="32">
        <f>LN('2a) male mx'!AM40)</f>
        <v>-6.0521697458552852</v>
      </c>
      <c r="AN40" s="32">
        <f>LN('2a) male mx'!AN40)</f>
        <v>-5.9722785018379296</v>
      </c>
      <c r="AO40" s="32">
        <f>LN('2a) male mx'!AO40)</f>
        <v>-6.2030441383270087</v>
      </c>
      <c r="AP40" s="32">
        <f>LN('2a) male mx'!AP40)</f>
        <v>-6.122765557937746</v>
      </c>
      <c r="AQ40" s="32">
        <f>LN('2a) male mx'!AQ40)</f>
        <v>-6.1367749939810521</v>
      </c>
      <c r="AR40" s="32">
        <f>LN('2a) male mx'!AR40)</f>
        <v>-6.0401425973695666</v>
      </c>
      <c r="AS40" s="32">
        <f>LN('2a) male mx'!AS40)</f>
        <v>-6.1138264556879172</v>
      </c>
      <c r="AT40" s="32">
        <f>LN('2a) male mx'!AT40)</f>
        <v>-6.0211997590910089</v>
      </c>
      <c r="AU40" s="32">
        <f>LN('2a) male mx'!AU40)</f>
        <v>-6.0483291143604472</v>
      </c>
      <c r="AV40" s="32">
        <f>LN('2a) male mx'!AV40)</f>
        <v>-6.2282710899589393</v>
      </c>
      <c r="AW40" s="32">
        <f>LN('2a) male mx'!AW40)</f>
        <v>-6.0221934869341185</v>
      </c>
      <c r="AX40" s="32">
        <f>LN('2a) male mx'!AX40)</f>
        <v>-6.0954882691813435</v>
      </c>
      <c r="AY40" s="32">
        <f>LN('2a) male mx'!AY40)</f>
        <v>-6.0986626590653517</v>
      </c>
      <c r="AZ40" s="32">
        <f>LN('2a) male mx'!AZ40)</f>
        <v>-6.2114008329810231</v>
      </c>
      <c r="BA40" s="32">
        <f>LN('2a) male mx'!BA40)</f>
        <v>-6.1842126576364089</v>
      </c>
      <c r="BB40" s="32">
        <f>LN('2a) male mx'!BB40)</f>
        <v>-6.3170266436670053</v>
      </c>
      <c r="BC40" s="32">
        <f>LN('2a) male mx'!BC40)</f>
        <v>-6.1629851377921367</v>
      </c>
      <c r="BD40" s="32">
        <f>LN('2a) male mx'!BD40)</f>
        <v>-6.1517954502927186</v>
      </c>
      <c r="BE40" s="32">
        <f>LN('2a) male mx'!BE40)</f>
        <v>-6.2157872970739945</v>
      </c>
      <c r="BF40" s="32">
        <f>LN('2a) male mx'!BF40)</f>
        <v>-6.2764639513873668</v>
      </c>
      <c r="BG40" s="32">
        <f>LN('2a) male mx'!BG40)</f>
        <v>-6.2606425617405872</v>
      </c>
      <c r="BH40" s="32">
        <f>LN('2a) male mx'!BH40)</f>
        <v>-6.3378050239226553</v>
      </c>
      <c r="BI40" s="32">
        <f>LN('2a) male mx'!BI40)</f>
        <v>-6.3588448623176665</v>
      </c>
      <c r="BJ40" s="32">
        <f>LN('2a) male mx'!BJ40)</f>
        <v>-6.5303373891161076</v>
      </c>
      <c r="BK40" s="32">
        <f>LN('2a) male mx'!BK40)</f>
        <v>-6.5591167395359431</v>
      </c>
      <c r="BL40" s="32">
        <f>LN('2a) male mx'!BL40)</f>
        <v>-6.6808023980425881</v>
      </c>
      <c r="BM40" s="32">
        <f>LN('2a) male mx'!BM40)</f>
        <v>-6.5559215386599847</v>
      </c>
      <c r="BN40" s="32">
        <f>LN('2a) male mx'!BN40)</f>
        <v>-6.5103212158100385</v>
      </c>
      <c r="BO40" s="32">
        <f>LN('2a) male mx'!BO40)</f>
        <v>-6.3937266142864155</v>
      </c>
      <c r="BP40" s="32">
        <f>LN('2a) male mx'!BP40)</f>
        <v>-6.5864119603572604</v>
      </c>
      <c r="BQ40" s="32">
        <f>LN('2a) male mx'!BQ40)</f>
        <v>-6.6166402372954378</v>
      </c>
      <c r="BR40" s="32">
        <f>LN('2a) male mx'!BR40)</f>
        <v>-6.4059500304625283</v>
      </c>
      <c r="BS40" s="32">
        <f>LN('2a) male mx'!BS40)</f>
        <v>-6.6353735464871937</v>
      </c>
      <c r="BT40" s="32">
        <f>LN('2a) male mx'!BT40)</f>
        <v>-6.4574296101268081</v>
      </c>
      <c r="BU40" s="32">
        <f>LN('2a) male mx'!BU40)</f>
        <v>-6.5998341481341143</v>
      </c>
      <c r="BV40" s="32">
        <f>LN('2a) male mx'!BV40)</f>
        <v>-6.452557292752501</v>
      </c>
      <c r="BW40" s="32">
        <f>LN('2a) male mx'!BW40)</f>
        <v>-6.4328415503879315</v>
      </c>
      <c r="BX40" s="32">
        <f>LN('2a) male mx'!BX40)</f>
        <v>-6.4257724929762983</v>
      </c>
      <c r="BY40" s="32">
        <f>LN('2a) male mx'!BY40)</f>
        <v>-6.5128305789301653</v>
      </c>
      <c r="BZ40" s="32">
        <f>LN('2a) male mx'!BZ40)</f>
        <v>-6.6017744859672645</v>
      </c>
      <c r="CA40" s="32">
        <f>LN('2a) male mx'!CA40)</f>
        <v>-6.4648582568651074</v>
      </c>
      <c r="CB40" s="32">
        <f>LN('2a) male mx'!CB40)</f>
        <v>-6.5705976223290881</v>
      </c>
      <c r="CC40" s="32">
        <f>LN('2a) male mx'!CC40)</f>
        <v>-6.501760720394973</v>
      </c>
      <c r="CD40" s="32">
        <f>LN('2a) male mx'!CD40)</f>
        <v>-6.5985812743739789</v>
      </c>
      <c r="CE40" s="32">
        <f>LN('2a) male mx'!CE40)</f>
        <v>-6.555532108899933</v>
      </c>
      <c r="CF40" s="32">
        <f>LN('2a) male mx'!CF40)</f>
        <v>-6.5716035792187908</v>
      </c>
      <c r="CG40" s="32">
        <f>LN('2a) male mx'!CG40)</f>
        <v>-6.8123193903422079</v>
      </c>
      <c r="CH40" s="32">
        <f>LN('2a) male mx'!CH40)</f>
        <v>-6.731922966253526</v>
      </c>
      <c r="CI40" s="32">
        <f>LN('2a) male mx'!CI40)</f>
        <v>-6.7954645868838321</v>
      </c>
      <c r="CJ40" s="32">
        <f>LN('2a) male mx'!CJ40)</f>
        <v>-6.6832891321124164</v>
      </c>
      <c r="CK40" s="32">
        <f>LN('2a) male mx'!CK40)</f>
        <v>-6.7877219861223059</v>
      </c>
      <c r="CL40" s="32">
        <f>LN('2a) male mx'!CL40)</f>
        <v>-6.7348888809589376</v>
      </c>
      <c r="CM40" s="32">
        <f>LN('2a) male mx'!CM40)</f>
        <v>-6.7024004820774632</v>
      </c>
      <c r="CN40" s="32">
        <f>LN('2a) male mx'!CN40)</f>
        <v>-6.6867099347272037</v>
      </c>
      <c r="CP40" s="31">
        <f t="shared" si="2"/>
        <v>37</v>
      </c>
      <c r="CQ40" s="32">
        <f>IFERROR(LN('2a) female mx'!B40),"")</f>
        <v>-5.1928018555695665</v>
      </c>
      <c r="CR40" s="32">
        <f>IFERROR(LN('2a) female mx'!C40),"")</f>
        <v>-5.346506332928417</v>
      </c>
      <c r="CS40" s="32">
        <f>IFERROR(LN('2a) female mx'!D40),"")</f>
        <v>-5.3933749892099661</v>
      </c>
      <c r="CT40" s="32">
        <f>IFERROR(LN('2a) female mx'!E40),"")</f>
        <v>-5.4160945695831524</v>
      </c>
      <c r="CU40" s="32">
        <f>IFERROR(LN('2a) female mx'!F40),"")</f>
        <v>-5.5119876160697645</v>
      </c>
      <c r="CV40" s="32">
        <f>IFERROR(LN('2a) female mx'!G40),"")</f>
        <v>-5.4022499401047117</v>
      </c>
      <c r="CW40" s="32">
        <f>IFERROR(LN('2a) female mx'!H40),"")</f>
        <v>-5.524560759547545</v>
      </c>
      <c r="CX40" s="32">
        <f>IFERROR(LN('2a) female mx'!I40),"")</f>
        <v>-5.4548913500377934</v>
      </c>
      <c r="CY40" s="32">
        <f>IFERROR(LN('2a) female mx'!J40),"")</f>
        <v>-5.5358352445482879</v>
      </c>
      <c r="CZ40" s="32">
        <f>IFERROR(LN('2a) female mx'!K40),"")</f>
        <v>-5.67789659780669</v>
      </c>
      <c r="DA40" s="32">
        <f>IFERROR(LN('2a) female mx'!L40),"")</f>
        <v>-5.5755837365249565</v>
      </c>
      <c r="DB40" s="32">
        <f>IFERROR(LN('2a) female mx'!M40),"")</f>
        <v>-5.6435441178922616</v>
      </c>
      <c r="DC40" s="32">
        <f>IFERROR(LN('2a) female mx'!N40),"")</f>
        <v>-5.6501845935706498</v>
      </c>
      <c r="DD40" s="32">
        <f>IFERROR(LN('2a) female mx'!O40),"")</f>
        <v>-5.7431724584228157</v>
      </c>
      <c r="DE40" s="32">
        <f>IFERROR(LN('2a) female mx'!P40),"")</f>
        <v>-5.6910606989216577</v>
      </c>
      <c r="DF40" s="32">
        <f>IFERROR(LN('2a) female mx'!Q40),"")</f>
        <v>-5.6322481914310796</v>
      </c>
      <c r="DG40" s="32">
        <f>IFERROR(LN('2a) female mx'!R40),"")</f>
        <v>-5.7020142455935527</v>
      </c>
      <c r="DH40" s="32">
        <f>IFERROR(LN('2a) female mx'!S40),"")</f>
        <v>-5.6233230134863224</v>
      </c>
      <c r="DI40" s="32">
        <f>IFERROR(LN('2a) female mx'!T40),"")</f>
        <v>-5.6406413844106496</v>
      </c>
      <c r="DJ40" s="32">
        <f>IFERROR(LN('2a) female mx'!U40),"")</f>
        <v>-5.8986477422031083</v>
      </c>
      <c r="DK40" s="32">
        <f>IFERROR(LN('2a) female mx'!V40),"")</f>
        <v>-5.8380064935213962</v>
      </c>
      <c r="DL40" s="32">
        <f>IFERROR(LN('2a) female mx'!W40),"")</f>
        <v>-5.8480707781639296</v>
      </c>
      <c r="DM40" s="32">
        <f>IFERROR(LN('2a) female mx'!X40),"")</f>
        <v>-5.9652274215558556</v>
      </c>
      <c r="DN40" s="32">
        <f>IFERROR(LN('2a) female mx'!Y40),"")</f>
        <v>-5.9587937648184335</v>
      </c>
      <c r="DO40" s="32">
        <f>IFERROR(LN('2a) female mx'!Z40),"")</f>
        <v>-5.9644754445599357</v>
      </c>
      <c r="DP40" s="32">
        <f>IFERROR(LN('2a) female mx'!AA40),"")</f>
        <v>-6.0261786406059379</v>
      </c>
      <c r="DQ40" s="32">
        <f>IFERROR(LN('2a) female mx'!AB40),"")</f>
        <v>-5.9552912519717509</v>
      </c>
      <c r="DR40" s="32">
        <f>IFERROR(LN('2a) female mx'!AC40),"")</f>
        <v>-6.1516895976760182</v>
      </c>
      <c r="DS40" s="32">
        <f>IFERROR(LN('2a) female mx'!AD40),"")</f>
        <v>-6.098688890796466</v>
      </c>
      <c r="DT40" s="32">
        <f>IFERROR(LN('2a) female mx'!AE40),"")</f>
        <v>-6.0989113283956922</v>
      </c>
      <c r="DU40" s="32">
        <f>IFERROR(LN('2a) female mx'!AF40),"")</f>
        <v>-6.300525910442853</v>
      </c>
      <c r="DV40" s="32">
        <f>IFERROR(LN('2a) female mx'!AG40),"")</f>
        <v>-6.3703553865896323</v>
      </c>
      <c r="DW40" s="32">
        <f>IFERROR(LN('2a) female mx'!AH40),"")</f>
        <v>-6.463809184055691</v>
      </c>
      <c r="DX40" s="32">
        <f>IFERROR(LN('2a) female mx'!AI40),"")</f>
        <v>-6.2593082773400983</v>
      </c>
      <c r="DY40" s="32">
        <f>IFERROR(LN('2a) female mx'!AJ40),"")</f>
        <v>-6.5607425003303632</v>
      </c>
      <c r="DZ40" s="32">
        <f>IFERROR(LN('2a) female mx'!AK40),"")</f>
        <v>-6.3719002016476427</v>
      </c>
      <c r="EA40" s="32">
        <f>IFERROR(LN('2a) female mx'!AL40),"")</f>
        <v>-6.517163061621666</v>
      </c>
      <c r="EB40" s="32">
        <f>IFERROR(LN('2a) female mx'!AM40),"")</f>
        <v>-6.5349749754187547</v>
      </c>
      <c r="EC40" s="32">
        <f>IFERROR(LN('2a) female mx'!AN40),"")</f>
        <v>-6.6731046588672669</v>
      </c>
      <c r="ED40" s="32">
        <f>IFERROR(LN('2a) female mx'!AO40),"")</f>
        <v>-6.499807925984955</v>
      </c>
      <c r="EE40" s="32">
        <f>IFERROR(LN('2a) female mx'!AP40),"")</f>
        <v>-6.5150882072119032</v>
      </c>
      <c r="EF40" s="32">
        <f>IFERROR(LN('2a) female mx'!AQ40),"")</f>
        <v>-6.4674225197191033</v>
      </c>
      <c r="EG40" s="32">
        <f>IFERROR(LN('2a) female mx'!AR40),"")</f>
        <v>-6.4741617640478779</v>
      </c>
      <c r="EH40" s="32">
        <f>IFERROR(LN('2a) female mx'!AS40),"")</f>
        <v>-6.4538074925385089</v>
      </c>
      <c r="EI40" s="32">
        <f>IFERROR(LN('2a) female mx'!AT40),"")</f>
        <v>-6.5301901778253653</v>
      </c>
      <c r="EJ40" s="32">
        <f>IFERROR(LN('2a) female mx'!AU40),"")</f>
        <v>-6.4096750902023274</v>
      </c>
      <c r="EK40" s="32">
        <f>IFERROR(LN('2a) female mx'!AV40),"")</f>
        <v>-6.821112665159843</v>
      </c>
      <c r="EL40" s="32">
        <f>IFERROR(LN('2a) female mx'!AW40),"")</f>
        <v>-6.4625613286449761</v>
      </c>
      <c r="EM40" s="32">
        <f>IFERROR(LN('2a) female mx'!AX40),"")</f>
        <v>-6.5257001761168159</v>
      </c>
      <c r="EN40" s="32">
        <f>IFERROR(LN('2a) female mx'!AY40),"")</f>
        <v>-6.5749509342791983</v>
      </c>
      <c r="EO40" s="32">
        <f>IFERROR(LN('2a) female mx'!AZ40),"")</f>
        <v>-6.5612490462432094</v>
      </c>
      <c r="EP40" s="32">
        <f>IFERROR(LN('2a) female mx'!BA40),"")</f>
        <v>-6.7765484551800501</v>
      </c>
      <c r="EQ40" s="32">
        <f>IFERROR(LN('2a) female mx'!BB40),"")</f>
        <v>-6.6996814306893278</v>
      </c>
      <c r="ER40" s="32">
        <f>IFERROR(LN('2a) female mx'!BC40),"")</f>
        <v>-6.6756991778058694</v>
      </c>
      <c r="ES40" s="32">
        <f>IFERROR(LN('2a) female mx'!BD40),"")</f>
        <v>-6.5466770267403511</v>
      </c>
      <c r="ET40" s="32">
        <f>IFERROR(LN('2a) female mx'!BE40),"")</f>
        <v>-6.828088294366645</v>
      </c>
      <c r="EU40" s="32">
        <f>IFERROR(LN('2a) female mx'!BF40),"")</f>
        <v>-6.7739819008395239</v>
      </c>
      <c r="EV40" s="32">
        <f>IFERROR(LN('2a) female mx'!BG40),"")</f>
        <v>-6.7652243278669211</v>
      </c>
      <c r="EW40" s="32">
        <f>IFERROR(LN('2a) female mx'!BH40),"")</f>
        <v>-7.1685336712341501</v>
      </c>
      <c r="EX40" s="32">
        <f>IFERROR(LN('2a) female mx'!BI40),"")</f>
        <v>-6.8921338980791802</v>
      </c>
      <c r="EY40" s="32">
        <f>IFERROR(LN('2a) female mx'!BJ40),"")</f>
        <v>-6.9771326919081664</v>
      </c>
      <c r="EZ40" s="32">
        <f>IFERROR(LN('2a) female mx'!BK40),"")</f>
        <v>-7.0341727648779671</v>
      </c>
      <c r="FA40" s="32">
        <f>IFERROR(LN('2a) female mx'!BL40),"")</f>
        <v>-7.3949437329819734</v>
      </c>
      <c r="FB40" s="32">
        <f>IFERROR(LN('2a) female mx'!BM40),"")</f>
        <v>-7.0584612571209213</v>
      </c>
      <c r="FC40" s="32">
        <f>IFERROR(LN('2a) female mx'!BN40),"")</f>
        <v>-6.9666187601074627</v>
      </c>
      <c r="FD40" s="32">
        <f>IFERROR(LN('2a) female mx'!BO40),"")</f>
        <v>-7.1731968549479674</v>
      </c>
      <c r="FE40" s="32">
        <f>IFERROR(LN('2a) female mx'!BP40),"")</f>
        <v>-7.1465113825889031</v>
      </c>
      <c r="FF40" s="32">
        <f>IFERROR(LN('2a) female mx'!BQ40),"")</f>
        <v>-7.1473804410954491</v>
      </c>
      <c r="FG40" s="32">
        <f>IFERROR(LN('2a) female mx'!BR40),"")</f>
        <v>-7.1473497812965752</v>
      </c>
      <c r="FH40" s="32">
        <f>IFERROR(LN('2a) female mx'!BS40),"")</f>
        <v>-7.2578659716647458</v>
      </c>
      <c r="FI40" s="32">
        <f>IFERROR(LN('2a) female mx'!BT40),"")</f>
        <v>-7.2166788939752298</v>
      </c>
      <c r="FJ40" s="32">
        <f>IFERROR(LN('2a) female mx'!BU40),"")</f>
        <v>-7.1764736721224436</v>
      </c>
      <c r="FK40" s="32">
        <f>IFERROR(LN('2a) female mx'!BV40),"")</f>
        <v>-7.0760583516389524</v>
      </c>
      <c r="FL40" s="32">
        <f>IFERROR(LN('2a) female mx'!BW40),"")</f>
        <v>-7.2185636974184844</v>
      </c>
      <c r="FM40" s="32">
        <f>IFERROR(LN('2a) female mx'!BX40),"")</f>
        <v>-7.2178815031703136</v>
      </c>
      <c r="FN40" s="32">
        <f>IFERROR(LN('2a) female mx'!BY40),"")</f>
        <v>-7.1516635614670498</v>
      </c>
      <c r="FO40" s="32">
        <f>IFERROR(LN('2a) female mx'!BZ40),"")</f>
        <v>-7.3358478606180606</v>
      </c>
      <c r="FP40" s="32">
        <f>IFERROR(LN('2a) female mx'!CA40),"")</f>
        <v>-7.1517958419833407</v>
      </c>
      <c r="FQ40" s="32">
        <f>IFERROR(LN('2a) female mx'!CB40),"")</f>
        <v>-7.2465920647909892</v>
      </c>
      <c r="FR40" s="32">
        <f>IFERROR(LN('2a) female mx'!CC40),"")</f>
        <v>-7.1783674867383231</v>
      </c>
      <c r="FS40" s="32">
        <f>IFERROR(LN('2a) female mx'!CD40),"")</f>
        <v>-7.2783853369601594</v>
      </c>
      <c r="FT40" s="32">
        <f>IFERROR(LN('2a) female mx'!CE40),"")</f>
        <v>-7.3705353000336862</v>
      </c>
      <c r="FU40" s="32">
        <f>IFERROR(LN('2a) female mx'!CF40),"")</f>
        <v>-7.2211761645331158</v>
      </c>
      <c r="FV40" s="32">
        <f>IFERROR(LN('2a) female mx'!CG40),"")</f>
        <v>-7.5471263283796022</v>
      </c>
      <c r="FW40" s="32">
        <f>IFERROR(LN('2a) female mx'!CH40),"")</f>
        <v>-7.3400043073066294</v>
      </c>
      <c r="FX40" s="32">
        <f>IFERROR(LN('2a) female mx'!CI40),"")</f>
        <v>-7.4737587852013512</v>
      </c>
      <c r="FY40" s="32">
        <f>IFERROR(LN('2a) female mx'!CJ40),"")</f>
        <v>-7.4215781015722158</v>
      </c>
      <c r="FZ40" s="32">
        <f>IFERROR(LN('2a) female mx'!CK40),"")</f>
        <v>-7.492704589064096</v>
      </c>
      <c r="GA40" s="32">
        <f>IFERROR(LN('2a) female mx'!CL40),"")</f>
        <v>-7.4058603383387478</v>
      </c>
      <c r="GB40" s="32">
        <f>IFERROR(LN('2a) female mx'!CM40),"")</f>
        <v>-7.4402884083231031</v>
      </c>
      <c r="GC40" s="32">
        <f>IFERROR(LN('2a) female mx'!CN40),"")</f>
        <v>-7.3733338093227845</v>
      </c>
      <c r="GD40" s="12" t="str">
        <f>IFERROR(LN('2a) female mx'!CO40),"")</f>
        <v/>
      </c>
    </row>
    <row r="41" spans="1:186" x14ac:dyDescent="0.25">
      <c r="A41" s="31">
        <f>'2a) male mx'!A41</f>
        <v>38</v>
      </c>
      <c r="B41" s="32">
        <f>LN('2a) male mx'!B41)</f>
        <v>-5.1140471911178995</v>
      </c>
      <c r="C41" s="32">
        <f>LN('2a) male mx'!C41)</f>
        <v>-5.0662692490479566</v>
      </c>
      <c r="D41" s="32">
        <f>LN('2a) male mx'!D41)</f>
        <v>-5.1365530743319505</v>
      </c>
      <c r="E41" s="32">
        <f>LN('2a) male mx'!E41)</f>
        <v>-5.2749148093287594</v>
      </c>
      <c r="F41" s="32">
        <f>LN('2a) male mx'!F41)</f>
        <v>-5.0752926294679117</v>
      </c>
      <c r="G41" s="32">
        <f>LN('2a) male mx'!G41)</f>
        <v>-5.2680069539736261</v>
      </c>
      <c r="H41" s="32">
        <f>LN('2a) male mx'!H41)</f>
        <v>-5.2288234985031261</v>
      </c>
      <c r="I41" s="32">
        <f>LN('2a) male mx'!I41)</f>
        <v>-5.1817063446607872</v>
      </c>
      <c r="J41" s="32">
        <f>LN('2a) male mx'!J41)</f>
        <v>-5.1580335938282271</v>
      </c>
      <c r="K41" s="32">
        <f>LN('2a) male mx'!K41)</f>
        <v>-5.3854575520353887</v>
      </c>
      <c r="L41" s="32">
        <f>LN('2a) male mx'!L41)</f>
        <v>-5.4102989556793757</v>
      </c>
      <c r="M41" s="32">
        <f>LN('2a) male mx'!M41)</f>
        <v>-5.409904609684502</v>
      </c>
      <c r="N41" s="32">
        <f>LN('2a) male mx'!N41)</f>
        <v>-5.481771523466497</v>
      </c>
      <c r="O41" s="32">
        <f>LN('2a) male mx'!O41)</f>
        <v>-5.4774108827247554</v>
      </c>
      <c r="P41" s="32">
        <f>LN('2a) male mx'!P41)</f>
        <v>-5.4351574242353502</v>
      </c>
      <c r="Q41" s="32">
        <f>LN('2a) male mx'!Q41)</f>
        <v>-5.3779007264872671</v>
      </c>
      <c r="R41" s="32">
        <f>LN('2a) male mx'!R41)</f>
        <v>-5.5134915697421203</v>
      </c>
      <c r="S41" s="32">
        <f>LN('2a) male mx'!S41)</f>
        <v>-5.3702047377365094</v>
      </c>
      <c r="T41" s="32">
        <f>LN('2a) male mx'!T41)</f>
        <v>-5.491707732088563</v>
      </c>
      <c r="U41" s="32">
        <f>LN('2a) male mx'!U41)</f>
        <v>-5.5911400786215282</v>
      </c>
      <c r="V41" s="32">
        <f>LN('2a) male mx'!V41)</f>
        <v>-5.5959459966026888</v>
      </c>
      <c r="W41" s="32">
        <f>LN('2a) male mx'!W41)</f>
        <v>-5.650598486460586</v>
      </c>
      <c r="X41" s="32">
        <f>LN('2a) male mx'!X41)</f>
        <v>-5.7837248428477395</v>
      </c>
      <c r="Y41" s="32">
        <f>LN('2a) male mx'!Y41)</f>
        <v>-5.9146669072552829</v>
      </c>
      <c r="Z41" s="32">
        <f>LN('2a) male mx'!Z41)</f>
        <v>-5.6980931397144792</v>
      </c>
      <c r="AA41" s="32">
        <f>LN('2a) male mx'!AA41)</f>
        <v>-5.7216201952020924</v>
      </c>
      <c r="AB41" s="32">
        <f>LN('2a) male mx'!AB41)</f>
        <v>-5.8609834426756562</v>
      </c>
      <c r="AC41" s="32">
        <f>LN('2a) male mx'!AC41)</f>
        <v>-5.8504582471908195</v>
      </c>
      <c r="AD41" s="32">
        <f>LN('2a) male mx'!AD41)</f>
        <v>-5.8283899076764838</v>
      </c>
      <c r="AE41" s="32">
        <f>LN('2a) male mx'!AE41)</f>
        <v>-5.9084811913158939</v>
      </c>
      <c r="AF41" s="32">
        <f>LN('2a) male mx'!AF41)</f>
        <v>-5.8350352119428921</v>
      </c>
      <c r="AG41" s="32">
        <f>LN('2a) male mx'!AG41)</f>
        <v>-5.8973064811433327</v>
      </c>
      <c r="AH41" s="32">
        <f>LN('2a) male mx'!AH41)</f>
        <v>-5.8139622680087175</v>
      </c>
      <c r="AI41" s="32">
        <f>LN('2a) male mx'!AI41)</f>
        <v>-6.0250153272555762</v>
      </c>
      <c r="AJ41" s="32">
        <f>LN('2a) male mx'!AJ41)</f>
        <v>-5.9577054611167961</v>
      </c>
      <c r="AK41" s="32">
        <f>LN('2a) male mx'!AK41)</f>
        <v>-5.9440677019421093</v>
      </c>
      <c r="AL41" s="32">
        <f>LN('2a) male mx'!AL41)</f>
        <v>-5.9010283397442995</v>
      </c>
      <c r="AM41" s="32">
        <f>LN('2a) male mx'!AM41)</f>
        <v>-5.996403628441163</v>
      </c>
      <c r="AN41" s="32">
        <f>LN('2a) male mx'!AN41)</f>
        <v>-5.9954015919607713</v>
      </c>
      <c r="AO41" s="32">
        <f>LN('2a) male mx'!AO41)</f>
        <v>-6.1003243160067937</v>
      </c>
      <c r="AP41" s="32">
        <f>LN('2a) male mx'!AP41)</f>
        <v>-5.8673154100781764</v>
      </c>
      <c r="AQ41" s="32">
        <f>LN('2a) male mx'!AQ41)</f>
        <v>-5.9916737526907786</v>
      </c>
      <c r="AR41" s="32">
        <f>LN('2a) male mx'!AR41)</f>
        <v>-5.9938383368804402</v>
      </c>
      <c r="AS41" s="32">
        <f>LN('2a) male mx'!AS41)</f>
        <v>-6.064379823424253</v>
      </c>
      <c r="AT41" s="32">
        <f>LN('2a) male mx'!AT41)</f>
        <v>-5.8015182510475869</v>
      </c>
      <c r="AU41" s="32">
        <f>LN('2a) male mx'!AU41)</f>
        <v>-5.9930244885646795</v>
      </c>
      <c r="AV41" s="32">
        <f>LN('2a) male mx'!AV41)</f>
        <v>-5.9657192973561237</v>
      </c>
      <c r="AW41" s="32">
        <f>LN('2a) male mx'!AW41)</f>
        <v>-5.9474569854182331</v>
      </c>
      <c r="AX41" s="32">
        <f>LN('2a) male mx'!AX41)</f>
        <v>-5.9853769060283941</v>
      </c>
      <c r="AY41" s="32">
        <f>LN('2a) male mx'!AY41)</f>
        <v>-5.996666510645273</v>
      </c>
      <c r="AZ41" s="32">
        <f>LN('2a) male mx'!AZ41)</f>
        <v>-5.9988616896306866</v>
      </c>
      <c r="BA41" s="32">
        <f>LN('2a) male mx'!BA41)</f>
        <v>-5.9902031135372127</v>
      </c>
      <c r="BB41" s="32">
        <f>LN('2a) male mx'!BB41)</f>
        <v>-6.0942084348317094</v>
      </c>
      <c r="BC41" s="32">
        <f>LN('2a) male mx'!BC41)</f>
        <v>-6.0924831029164173</v>
      </c>
      <c r="BD41" s="32">
        <f>LN('2a) male mx'!BD41)</f>
        <v>-6.1058131203157302</v>
      </c>
      <c r="BE41" s="32">
        <f>LN('2a) male mx'!BE41)</f>
        <v>-6.1373352439714619</v>
      </c>
      <c r="BF41" s="32">
        <f>LN('2a) male mx'!BF41)</f>
        <v>-6.118668874657347</v>
      </c>
      <c r="BG41" s="32">
        <f>LN('2a) male mx'!BG41)</f>
        <v>-6.1739394339398554</v>
      </c>
      <c r="BH41" s="32">
        <f>LN('2a) male mx'!BH41)</f>
        <v>-6.3724345539833198</v>
      </c>
      <c r="BI41" s="32">
        <f>LN('2a) male mx'!BI41)</f>
        <v>-6.3272327544461238</v>
      </c>
      <c r="BJ41" s="32">
        <f>LN('2a) male mx'!BJ41)</f>
        <v>-6.2160596759525264</v>
      </c>
      <c r="BK41" s="32">
        <f>LN('2a) male mx'!BK41)</f>
        <v>-6.4002574453088208</v>
      </c>
      <c r="BL41" s="32">
        <f>LN('2a) male mx'!BL41)</f>
        <v>-6.4105990712342553</v>
      </c>
      <c r="BM41" s="32">
        <f>LN('2a) male mx'!BM41)</f>
        <v>-6.607377974930766</v>
      </c>
      <c r="BN41" s="32">
        <f>LN('2a) male mx'!BN41)</f>
        <v>-6.559421115200835</v>
      </c>
      <c r="BO41" s="32">
        <f>LN('2a) male mx'!BO41)</f>
        <v>-6.5546977339394195</v>
      </c>
      <c r="BP41" s="32">
        <f>LN('2a) male mx'!BP41)</f>
        <v>-6.5261496839200275</v>
      </c>
      <c r="BQ41" s="32">
        <f>LN('2a) male mx'!BQ41)</f>
        <v>-6.4302430108504245</v>
      </c>
      <c r="BR41" s="32">
        <f>LN('2a) male mx'!BR41)</f>
        <v>-6.3251603766846642</v>
      </c>
      <c r="BS41" s="32">
        <f>LN('2a) male mx'!BS41)</f>
        <v>-6.3763982348074073</v>
      </c>
      <c r="BT41" s="32">
        <f>LN('2a) male mx'!BT41)</f>
        <v>-6.590436320432266</v>
      </c>
      <c r="BU41" s="32">
        <f>LN('2a) male mx'!BU41)</f>
        <v>-6.4172889320170015</v>
      </c>
      <c r="BV41" s="32">
        <f>LN('2a) male mx'!BV41)</f>
        <v>-6.4844534670261904</v>
      </c>
      <c r="BW41" s="32">
        <f>LN('2a) male mx'!BW41)</f>
        <v>-6.5188979735536643</v>
      </c>
      <c r="BX41" s="32">
        <f>LN('2a) male mx'!BX41)</f>
        <v>-6.4768372186229728</v>
      </c>
      <c r="BY41" s="32">
        <f>LN('2a) male mx'!BY41)</f>
        <v>-6.4436999366204812</v>
      </c>
      <c r="BZ41" s="32">
        <f>LN('2a) male mx'!BZ41)</f>
        <v>-6.5629320935788087</v>
      </c>
      <c r="CA41" s="32">
        <f>LN('2a) male mx'!CA41)</f>
        <v>-6.430484014010867</v>
      </c>
      <c r="CB41" s="32">
        <f>LN('2a) male mx'!CB41)</f>
        <v>-6.4704514057193441</v>
      </c>
      <c r="CC41" s="32">
        <f>LN('2a) male mx'!CC41)</f>
        <v>-6.6018677763180005</v>
      </c>
      <c r="CD41" s="32">
        <f>LN('2a) male mx'!CD41)</f>
        <v>-6.4692916596103975</v>
      </c>
      <c r="CE41" s="32">
        <f>LN('2a) male mx'!CE41)</f>
        <v>-6.653115900604524</v>
      </c>
      <c r="CF41" s="32">
        <f>LN('2a) male mx'!CF41)</f>
        <v>-6.6000766210315609</v>
      </c>
      <c r="CG41" s="32">
        <f>LN('2a) male mx'!CG41)</f>
        <v>-6.6717807782368386</v>
      </c>
      <c r="CH41" s="32">
        <f>LN('2a) male mx'!CH41)</f>
        <v>-6.7930083407232811</v>
      </c>
      <c r="CI41" s="32">
        <f>LN('2a) male mx'!CI41)</f>
        <v>-6.7761525272640197</v>
      </c>
      <c r="CJ41" s="32">
        <f>LN('2a) male mx'!CJ41)</f>
        <v>-6.6184821979574284</v>
      </c>
      <c r="CK41" s="32">
        <f>LN('2a) male mx'!CK41)</f>
        <v>-6.6586834769911478</v>
      </c>
      <c r="CL41" s="32">
        <f>LN('2a) male mx'!CL41)</f>
        <v>-6.6196833869708396</v>
      </c>
      <c r="CM41" s="32">
        <f>LN('2a) male mx'!CM41)</f>
        <v>-6.5982477828806836</v>
      </c>
      <c r="CN41" s="32">
        <f>LN('2a) male mx'!CN41)</f>
        <v>-6.8548510812456005</v>
      </c>
      <c r="CP41" s="31">
        <f t="shared" si="2"/>
        <v>38</v>
      </c>
      <c r="CQ41" s="32">
        <f>IFERROR(LN('2a) female mx'!B41),"")</f>
        <v>-5.037546563823601</v>
      </c>
      <c r="CR41" s="32">
        <f>IFERROR(LN('2a) female mx'!C41),"")</f>
        <v>-5.4769515778762896</v>
      </c>
      <c r="CS41" s="32">
        <f>IFERROR(LN('2a) female mx'!D41),"")</f>
        <v>-5.1940201152115408</v>
      </c>
      <c r="CT41" s="32">
        <f>IFERROR(LN('2a) female mx'!E41),"")</f>
        <v>-5.3356705780682141</v>
      </c>
      <c r="CU41" s="32">
        <f>IFERROR(LN('2a) female mx'!F41),"")</f>
        <v>-5.3062994435326374</v>
      </c>
      <c r="CV41" s="32">
        <f>IFERROR(LN('2a) female mx'!G41),"")</f>
        <v>-5.3648680523704044</v>
      </c>
      <c r="CW41" s="32">
        <f>IFERROR(LN('2a) female mx'!H41),"")</f>
        <v>-5.3594427365859252</v>
      </c>
      <c r="CX41" s="32">
        <f>IFERROR(LN('2a) female mx'!I41),"")</f>
        <v>-5.2534297338372751</v>
      </c>
      <c r="CY41" s="32">
        <f>IFERROR(LN('2a) female mx'!J41),"")</f>
        <v>-5.3828455540954439</v>
      </c>
      <c r="CZ41" s="32">
        <f>IFERROR(LN('2a) female mx'!K41),"")</f>
        <v>-5.4252581118063459</v>
      </c>
      <c r="DA41" s="32">
        <f>IFERROR(LN('2a) female mx'!L41),"")</f>
        <v>-5.4700886024324804</v>
      </c>
      <c r="DB41" s="32">
        <f>IFERROR(LN('2a) female mx'!M41),"")</f>
        <v>-5.5121756026059838</v>
      </c>
      <c r="DC41" s="32">
        <f>IFERROR(LN('2a) female mx'!N41),"")</f>
        <v>-5.4294805726156667</v>
      </c>
      <c r="DD41" s="32">
        <f>IFERROR(LN('2a) female mx'!O41),"")</f>
        <v>-5.4196236002117368</v>
      </c>
      <c r="DE41" s="32">
        <f>IFERROR(LN('2a) female mx'!P41),"")</f>
        <v>-5.4647779854561991</v>
      </c>
      <c r="DF41" s="32">
        <f>IFERROR(LN('2a) female mx'!Q41),"")</f>
        <v>-5.5383406389069707</v>
      </c>
      <c r="DG41" s="32">
        <f>IFERROR(LN('2a) female mx'!R41),"")</f>
        <v>-5.725742768932558</v>
      </c>
      <c r="DH41" s="32">
        <f>IFERROR(LN('2a) female mx'!S41),"")</f>
        <v>-5.4789998803097717</v>
      </c>
      <c r="DI41" s="32">
        <f>IFERROR(LN('2a) female mx'!T41),"")</f>
        <v>-5.6883026218405615</v>
      </c>
      <c r="DJ41" s="32">
        <f>IFERROR(LN('2a) female mx'!U41),"")</f>
        <v>-5.8373217586637276</v>
      </c>
      <c r="DK41" s="32">
        <f>IFERROR(LN('2a) female mx'!V41),"")</f>
        <v>-5.6937875156142281</v>
      </c>
      <c r="DL41" s="32">
        <f>IFERROR(LN('2a) female mx'!W41),"")</f>
        <v>-5.7783899806669279</v>
      </c>
      <c r="DM41" s="32">
        <f>IFERROR(LN('2a) female mx'!X41),"")</f>
        <v>-5.7366164856323554</v>
      </c>
      <c r="DN41" s="32">
        <f>IFERROR(LN('2a) female mx'!Y41),"")</f>
        <v>-5.8006393103983447</v>
      </c>
      <c r="DO41" s="32">
        <f>IFERROR(LN('2a) female mx'!Z41),"")</f>
        <v>-5.9917945792214793</v>
      </c>
      <c r="DP41" s="32">
        <f>IFERROR(LN('2a) female mx'!AA41),"")</f>
        <v>-5.8074941497087709</v>
      </c>
      <c r="DQ41" s="32">
        <f>IFERROR(LN('2a) female mx'!AB41),"")</f>
        <v>-5.9610053396232736</v>
      </c>
      <c r="DR41" s="32">
        <f>IFERROR(LN('2a) female mx'!AC41),"")</f>
        <v>-5.9545838922353385</v>
      </c>
      <c r="DS41" s="32">
        <f>IFERROR(LN('2a) female mx'!AD41),"")</f>
        <v>-6.036857412596234</v>
      </c>
      <c r="DT41" s="32">
        <f>IFERROR(LN('2a) female mx'!AE41),"")</f>
        <v>-6.0919522945976343</v>
      </c>
      <c r="DU41" s="32">
        <f>IFERROR(LN('2a) female mx'!AF41),"")</f>
        <v>-6.0999203857903526</v>
      </c>
      <c r="DV41" s="32">
        <f>IFERROR(LN('2a) female mx'!AG41),"")</f>
        <v>-6.142815745538809</v>
      </c>
      <c r="DW41" s="32">
        <f>IFERROR(LN('2a) female mx'!AH41),"")</f>
        <v>-6.2607902870351202</v>
      </c>
      <c r="DX41" s="32">
        <f>IFERROR(LN('2a) female mx'!AI41),"")</f>
        <v>-6.3494970029452897</v>
      </c>
      <c r="DY41" s="32">
        <f>IFERROR(LN('2a) female mx'!AJ41),"")</f>
        <v>-6.3111104207315618</v>
      </c>
      <c r="DZ41" s="32">
        <f>IFERROR(LN('2a) female mx'!AK41),"")</f>
        <v>-6.3701898309302711</v>
      </c>
      <c r="EA41" s="32">
        <f>IFERROR(LN('2a) female mx'!AL41),"")</f>
        <v>-6.3523249966929924</v>
      </c>
      <c r="EB41" s="32">
        <f>IFERROR(LN('2a) female mx'!AM41),"")</f>
        <v>-6.4374849475078566</v>
      </c>
      <c r="EC41" s="32">
        <f>IFERROR(LN('2a) female mx'!AN41),"")</f>
        <v>-6.3554066955323583</v>
      </c>
      <c r="ED41" s="32">
        <f>IFERROR(LN('2a) female mx'!AO41),"")</f>
        <v>-6.4311114706445762</v>
      </c>
      <c r="EE41" s="32">
        <f>IFERROR(LN('2a) female mx'!AP41),"")</f>
        <v>-6.4926838325727196</v>
      </c>
      <c r="EF41" s="32">
        <f>IFERROR(LN('2a) female mx'!AQ41),"")</f>
        <v>-6.521096265083397</v>
      </c>
      <c r="EG41" s="32">
        <f>IFERROR(LN('2a) female mx'!AR41),"")</f>
        <v>-6.4525345573645634</v>
      </c>
      <c r="EH41" s="32">
        <f>IFERROR(LN('2a) female mx'!AS41),"")</f>
        <v>-6.4196294558745883</v>
      </c>
      <c r="EI41" s="32">
        <f>IFERROR(LN('2a) female mx'!AT41),"")</f>
        <v>-6.4268694267420843</v>
      </c>
      <c r="EJ41" s="32">
        <f>IFERROR(LN('2a) female mx'!AU41),"")</f>
        <v>-6.6424815862297981</v>
      </c>
      <c r="EK41" s="32">
        <f>IFERROR(LN('2a) female mx'!AV41),"")</f>
        <v>-6.4498570304327627</v>
      </c>
      <c r="EL41" s="32">
        <f>IFERROR(LN('2a) female mx'!AW41),"")</f>
        <v>-6.3901729253903845</v>
      </c>
      <c r="EM41" s="32">
        <f>IFERROR(LN('2a) female mx'!AX41),"")</f>
        <v>-6.597848411511718</v>
      </c>
      <c r="EN41" s="32">
        <f>IFERROR(LN('2a) female mx'!AY41),"")</f>
        <v>-6.2032239566480891</v>
      </c>
      <c r="EO41" s="32">
        <f>IFERROR(LN('2a) female mx'!AZ41),"")</f>
        <v>-6.5897077153664139</v>
      </c>
      <c r="EP41" s="32">
        <f>IFERROR(LN('2a) female mx'!BA41),"")</f>
        <v>-6.5269672151023688</v>
      </c>
      <c r="EQ41" s="32">
        <f>IFERROR(LN('2a) female mx'!BB41),"")</f>
        <v>-6.5871512112302781</v>
      </c>
      <c r="ER41" s="32">
        <f>IFERROR(LN('2a) female mx'!BC41),"")</f>
        <v>-6.4878962574250405</v>
      </c>
      <c r="ES41" s="32">
        <f>IFERROR(LN('2a) female mx'!BD41),"")</f>
        <v>-6.3981969677782686</v>
      </c>
      <c r="ET41" s="32">
        <f>IFERROR(LN('2a) female mx'!BE41),"")</f>
        <v>-6.771403955270709</v>
      </c>
      <c r="EU41" s="32">
        <f>IFERROR(LN('2a) female mx'!BF41),"")</f>
        <v>-6.7287523473860702</v>
      </c>
      <c r="EV41" s="32">
        <f>IFERROR(LN('2a) female mx'!BG41),"")</f>
        <v>-6.7376217541490648</v>
      </c>
      <c r="EW41" s="32">
        <f>IFERROR(LN('2a) female mx'!BH41),"")</f>
        <v>-6.9418585833540201</v>
      </c>
      <c r="EX41" s="32">
        <f>IFERROR(LN('2a) female mx'!BI41),"")</f>
        <v>-7.104308418022816</v>
      </c>
      <c r="EY41" s="32">
        <f>IFERROR(LN('2a) female mx'!BJ41),"")</f>
        <v>-6.9020553919765453</v>
      </c>
      <c r="EZ41" s="32">
        <f>IFERROR(LN('2a) female mx'!BK41),"")</f>
        <v>-6.9989866717508411</v>
      </c>
      <c r="FA41" s="32">
        <f>IFERROR(LN('2a) female mx'!BL41),"")</f>
        <v>-6.844057430021695</v>
      </c>
      <c r="FB41" s="32">
        <f>IFERROR(LN('2a) female mx'!BM41),"")</f>
        <v>-7.1189953527871186</v>
      </c>
      <c r="FC41" s="32">
        <f>IFERROR(LN('2a) female mx'!BN41),"")</f>
        <v>-7.0331475338548977</v>
      </c>
      <c r="FD41" s="32">
        <f>IFERROR(LN('2a) female mx'!BO41),"")</f>
        <v>-7.227258395282905</v>
      </c>
      <c r="FE41" s="32">
        <f>IFERROR(LN('2a) female mx'!BP41),"")</f>
        <v>-7.0468366829381761</v>
      </c>
      <c r="FF41" s="32">
        <f>IFERROR(LN('2a) female mx'!BQ41),"")</f>
        <v>-7.1465932085349335</v>
      </c>
      <c r="FG41" s="32">
        <f>IFERROR(LN('2a) female mx'!BR41),"")</f>
        <v>-7.1336540056714925</v>
      </c>
      <c r="FH41" s="32">
        <f>IFERROR(LN('2a) female mx'!BS41),"")</f>
        <v>-7.1737488469887651</v>
      </c>
      <c r="FI41" s="32">
        <f>IFERROR(LN('2a) female mx'!BT41),"")</f>
        <v>-7.110543050039273</v>
      </c>
      <c r="FJ41" s="32">
        <f>IFERROR(LN('2a) female mx'!BU41),"")</f>
        <v>-7.0504948809122912</v>
      </c>
      <c r="FK41" s="32">
        <f>IFERROR(LN('2a) female mx'!BV41),"")</f>
        <v>-7.1633558303376033</v>
      </c>
      <c r="FL41" s="32">
        <f>IFERROR(LN('2a) female mx'!BW41),"")</f>
        <v>-7.1377573083564219</v>
      </c>
      <c r="FM41" s="32">
        <f>IFERROR(LN('2a) female mx'!BX41),"")</f>
        <v>-7.1763105956850985</v>
      </c>
      <c r="FN41" s="32">
        <f>IFERROR(LN('2a) female mx'!BY41),"")</f>
        <v>-7.0519931230515969</v>
      </c>
      <c r="FO41" s="32">
        <f>IFERROR(LN('2a) female mx'!BZ41),"")</f>
        <v>-7.0872680166857247</v>
      </c>
      <c r="FP41" s="32">
        <f>IFERROR(LN('2a) female mx'!CA41),"")</f>
        <v>-7.1640892519860433</v>
      </c>
      <c r="FQ41" s="32">
        <f>IFERROR(LN('2a) female mx'!CB41),"")</f>
        <v>-7.0998692680049418</v>
      </c>
      <c r="FR41" s="32">
        <f>IFERROR(LN('2a) female mx'!CC41),"")</f>
        <v>-7.1256241842836152</v>
      </c>
      <c r="FS41" s="32">
        <f>IFERROR(LN('2a) female mx'!CD41),"")</f>
        <v>-7.1404428841645959</v>
      </c>
      <c r="FT41" s="32">
        <f>IFERROR(LN('2a) female mx'!CE41),"")</f>
        <v>-7.1024942752354008</v>
      </c>
      <c r="FU41" s="32">
        <f>IFERROR(LN('2a) female mx'!CF41),"")</f>
        <v>-7.0543937792985583</v>
      </c>
      <c r="FV41" s="32">
        <f>IFERROR(LN('2a) female mx'!CG41),"")</f>
        <v>-7.1669871121409301</v>
      </c>
      <c r="FW41" s="32">
        <f>IFERROR(LN('2a) female mx'!CH41),"")</f>
        <v>-7.2935302907757062</v>
      </c>
      <c r="FX41" s="32">
        <f>IFERROR(LN('2a) female mx'!CI41),"")</f>
        <v>-7.1546305759536972</v>
      </c>
      <c r="FY41" s="32">
        <f>IFERROR(LN('2a) female mx'!CJ41),"")</f>
        <v>-7.2079867025570028</v>
      </c>
      <c r="FZ41" s="32">
        <f>IFERROR(LN('2a) female mx'!CK41),"")</f>
        <v>-7.2947270515512033</v>
      </c>
      <c r="GA41" s="32">
        <f>IFERROR(LN('2a) female mx'!CL41),"")</f>
        <v>-7.294868945121129</v>
      </c>
      <c r="GB41" s="32">
        <f>IFERROR(LN('2a) female mx'!CM41),"")</f>
        <v>-7.3729894880879279</v>
      </c>
      <c r="GC41" s="32">
        <f>IFERROR(LN('2a) female mx'!CN41),"")</f>
        <v>-7.3254377578420629</v>
      </c>
      <c r="GD41" s="12" t="str">
        <f>IFERROR(LN('2a) female mx'!CO41),"")</f>
        <v/>
      </c>
    </row>
    <row r="42" spans="1:186" x14ac:dyDescent="0.25">
      <c r="A42" s="31">
        <f>'2a) male mx'!A42</f>
        <v>39</v>
      </c>
      <c r="B42" s="32">
        <f>LN('2a) male mx'!B42)</f>
        <v>-4.9789493662614372</v>
      </c>
      <c r="C42" s="32">
        <f>LN('2a) male mx'!C42)</f>
        <v>-5.2116972435323685</v>
      </c>
      <c r="D42" s="32">
        <f>LN('2a) male mx'!D42)</f>
        <v>-5.2211025853574551</v>
      </c>
      <c r="E42" s="32">
        <f>LN('2a) male mx'!E42)</f>
        <v>-5.242059616507369</v>
      </c>
      <c r="F42" s="32">
        <f>LN('2a) male mx'!F42)</f>
        <v>-5.1862033278744306</v>
      </c>
      <c r="G42" s="32">
        <f>LN('2a) male mx'!G42)</f>
        <v>-5.2065587327931908</v>
      </c>
      <c r="H42" s="32">
        <f>LN('2a) male mx'!H42)</f>
        <v>-5.2145952792036754</v>
      </c>
      <c r="I42" s="32">
        <f>LN('2a) male mx'!I42)</f>
        <v>-5.3267484130529068</v>
      </c>
      <c r="J42" s="32">
        <f>LN('2a) male mx'!J42)</f>
        <v>-5.3113256116072689</v>
      </c>
      <c r="K42" s="32">
        <f>LN('2a) male mx'!K42)</f>
        <v>-5.514319197307592</v>
      </c>
      <c r="L42" s="32">
        <f>LN('2a) male mx'!L42)</f>
        <v>-5.3878976983298061</v>
      </c>
      <c r="M42" s="32">
        <f>LN('2a) male mx'!M42)</f>
        <v>-5.3552969026016903</v>
      </c>
      <c r="N42" s="32">
        <f>LN('2a) male mx'!N42)</f>
        <v>-5.5111924682328475</v>
      </c>
      <c r="O42" s="32">
        <f>LN('2a) male mx'!O42)</f>
        <v>-5.4405408200469321</v>
      </c>
      <c r="P42" s="32">
        <f>LN('2a) male mx'!P42)</f>
        <v>-5.3521867196075004</v>
      </c>
      <c r="Q42" s="32">
        <f>LN('2a) male mx'!Q42)</f>
        <v>-5.4349688865088028</v>
      </c>
      <c r="R42" s="32">
        <f>LN('2a) male mx'!R42)</f>
        <v>-5.3717341828009531</v>
      </c>
      <c r="S42" s="32">
        <f>LN('2a) male mx'!S42)</f>
        <v>-5.4367970226145035</v>
      </c>
      <c r="T42" s="32">
        <f>LN('2a) male mx'!T42)</f>
        <v>-5.3220670545739379</v>
      </c>
      <c r="U42" s="32">
        <f>LN('2a) male mx'!U42)</f>
        <v>-5.4536034198319348</v>
      </c>
      <c r="V42" s="32">
        <f>LN('2a) male mx'!V42)</f>
        <v>-5.6423275135453697</v>
      </c>
      <c r="W42" s="32">
        <f>LN('2a) male mx'!W42)</f>
        <v>-5.5971321486019008</v>
      </c>
      <c r="X42" s="32">
        <f>LN('2a) male mx'!X42)</f>
        <v>-5.6578392157420927</v>
      </c>
      <c r="Y42" s="32">
        <f>LN('2a) male mx'!Y42)</f>
        <v>-5.815038859601148</v>
      </c>
      <c r="Z42" s="32">
        <f>LN('2a) male mx'!Z42)</f>
        <v>-5.9044476936520969</v>
      </c>
      <c r="AA42" s="32">
        <f>LN('2a) male mx'!AA42)</f>
        <v>-5.6885365507773367</v>
      </c>
      <c r="AB42" s="32">
        <f>LN('2a) male mx'!AB42)</f>
        <v>-5.6787394523408201</v>
      </c>
      <c r="AC42" s="32">
        <f>LN('2a) male mx'!AC42)</f>
        <v>-5.8667974051561469</v>
      </c>
      <c r="AD42" s="32">
        <f>LN('2a) male mx'!AD42)</f>
        <v>-5.8070662900093213</v>
      </c>
      <c r="AE42" s="32">
        <f>LN('2a) male mx'!AE42)</f>
        <v>-5.9138366845055454</v>
      </c>
      <c r="AF42" s="32">
        <f>LN('2a) male mx'!AF42)</f>
        <v>-5.6988358339480572</v>
      </c>
      <c r="AG42" s="32">
        <f>LN('2a) male mx'!AG42)</f>
        <v>-5.7066730298155841</v>
      </c>
      <c r="AH42" s="32">
        <f>LN('2a) male mx'!AH42)</f>
        <v>-5.7929264965760829</v>
      </c>
      <c r="AI42" s="32">
        <f>LN('2a) male mx'!AI42)</f>
        <v>-6.0452987619972962</v>
      </c>
      <c r="AJ42" s="32">
        <f>LN('2a) male mx'!AJ42)</f>
        <v>-5.9509354784307629</v>
      </c>
      <c r="AK42" s="32">
        <f>LN('2a) male mx'!AK42)</f>
        <v>-5.8892566089348612</v>
      </c>
      <c r="AL42" s="32">
        <f>LN('2a) male mx'!AL42)</f>
        <v>-5.9182758173338996</v>
      </c>
      <c r="AM42" s="32">
        <f>LN('2a) male mx'!AM42)</f>
        <v>-6.0519056658502253</v>
      </c>
      <c r="AN42" s="32">
        <f>LN('2a) male mx'!AN42)</f>
        <v>-5.779036975441894</v>
      </c>
      <c r="AO42" s="32">
        <f>LN('2a) male mx'!AO42)</f>
        <v>-5.9471696652348429</v>
      </c>
      <c r="AP42" s="32">
        <f>LN('2a) male mx'!AP42)</f>
        <v>-5.9070996829779965</v>
      </c>
      <c r="AQ42" s="32">
        <f>LN('2a) male mx'!AQ42)</f>
        <v>-5.8527781029562416</v>
      </c>
      <c r="AR42" s="32">
        <f>LN('2a) male mx'!AR42)</f>
        <v>-5.8290314876888312</v>
      </c>
      <c r="AS42" s="32">
        <f>LN('2a) male mx'!AS42)</f>
        <v>-5.7996942357780839</v>
      </c>
      <c r="AT42" s="32">
        <f>LN('2a) male mx'!AT42)</f>
        <v>-5.8721607946790524</v>
      </c>
      <c r="AU42" s="32">
        <f>LN('2a) male mx'!AU42)</f>
        <v>-5.7923155805528168</v>
      </c>
      <c r="AV42" s="32">
        <f>LN('2a) male mx'!AV42)</f>
        <v>-5.9927887772242654</v>
      </c>
      <c r="AW42" s="32">
        <f>LN('2a) male mx'!AW42)</f>
        <v>-5.9407457385848197</v>
      </c>
      <c r="AX42" s="32">
        <f>LN('2a) male mx'!AX42)</f>
        <v>-5.8587813446147807</v>
      </c>
      <c r="AY42" s="32">
        <f>LN('2a) male mx'!AY42)</f>
        <v>-5.7811359625415371</v>
      </c>
      <c r="AZ42" s="32">
        <f>LN('2a) male mx'!AZ42)</f>
        <v>-5.9499939798270232</v>
      </c>
      <c r="BA42" s="32">
        <f>LN('2a) male mx'!BA42)</f>
        <v>-5.9876968198316023</v>
      </c>
      <c r="BB42" s="32">
        <f>LN('2a) male mx'!BB42)</f>
        <v>-5.8424141963047802</v>
      </c>
      <c r="BC42" s="32">
        <f>LN('2a) male mx'!BC42)</f>
        <v>-5.9999628170611272</v>
      </c>
      <c r="BD42" s="32">
        <f>LN('2a) male mx'!BD42)</f>
        <v>-6.0846909941518046</v>
      </c>
      <c r="BE42" s="32">
        <f>LN('2a) male mx'!BE42)</f>
        <v>-6.0825958171442611</v>
      </c>
      <c r="BF42" s="32">
        <f>LN('2a) male mx'!BF42)</f>
        <v>-6.0028320944565348</v>
      </c>
      <c r="BG42" s="32">
        <f>LN('2a) male mx'!BG42)</f>
        <v>-6.2401910886338712</v>
      </c>
      <c r="BH42" s="32">
        <f>LN('2a) male mx'!BH42)</f>
        <v>-6.1062045160449738</v>
      </c>
      <c r="BI42" s="32">
        <f>LN('2a) male mx'!BI42)</f>
        <v>-6.2300444916277442</v>
      </c>
      <c r="BJ42" s="32">
        <f>LN('2a) male mx'!BJ42)</f>
        <v>-6.1880587631886552</v>
      </c>
      <c r="BK42" s="32">
        <f>LN('2a) male mx'!BK42)</f>
        <v>-6.2192797091194505</v>
      </c>
      <c r="BL42" s="32">
        <f>LN('2a) male mx'!BL42)</f>
        <v>-6.2889448579614058</v>
      </c>
      <c r="BM42" s="32">
        <f>LN('2a) male mx'!BM42)</f>
        <v>-6.2615545965270796</v>
      </c>
      <c r="BN42" s="32">
        <f>LN('2a) male mx'!BN42)</f>
        <v>-6.5144867656948353</v>
      </c>
      <c r="BO42" s="32">
        <f>LN('2a) male mx'!BO42)</f>
        <v>-6.3720364857057641</v>
      </c>
      <c r="BP42" s="32">
        <f>LN('2a) male mx'!BP42)</f>
        <v>-6.22963295569562</v>
      </c>
      <c r="BQ42" s="32">
        <f>LN('2a) male mx'!BQ42)</f>
        <v>-6.5098181027876665</v>
      </c>
      <c r="BR42" s="32">
        <f>LN('2a) male mx'!BR42)</f>
        <v>-6.4216904532604886</v>
      </c>
      <c r="BS42" s="32">
        <f>LN('2a) male mx'!BS42)</f>
        <v>-6.4578784075031601</v>
      </c>
      <c r="BT42" s="32">
        <f>LN('2a) male mx'!BT42)</f>
        <v>-6.289840638654189</v>
      </c>
      <c r="BU42" s="32">
        <f>LN('2a) male mx'!BU42)</f>
        <v>-6.4613014957966186</v>
      </c>
      <c r="BV42" s="32">
        <f>LN('2a) male mx'!BV42)</f>
        <v>-6.4694011820603716</v>
      </c>
      <c r="BW42" s="32">
        <f>LN('2a) male mx'!BW42)</f>
        <v>-6.3373045337327953</v>
      </c>
      <c r="BX42" s="32">
        <f>LN('2a) male mx'!BX42)</f>
        <v>-6.342501586468237</v>
      </c>
      <c r="BY42" s="32">
        <f>LN('2a) male mx'!BY42)</f>
        <v>-6.4226744553596413</v>
      </c>
      <c r="BZ42" s="32">
        <f>LN('2a) male mx'!BZ42)</f>
        <v>-6.3441039925006928</v>
      </c>
      <c r="CA42" s="32">
        <f>LN('2a) male mx'!CA42)</f>
        <v>-6.488736403379467</v>
      </c>
      <c r="CB42" s="32">
        <f>LN('2a) male mx'!CB42)</f>
        <v>-6.5529295106038674</v>
      </c>
      <c r="CC42" s="32">
        <f>LN('2a) male mx'!CC42)</f>
        <v>-6.4193256031804609</v>
      </c>
      <c r="CD42" s="32">
        <f>LN('2a) male mx'!CD42)</f>
        <v>-6.494789508364657</v>
      </c>
      <c r="CE42" s="32">
        <f>LN('2a) male mx'!CE42)</f>
        <v>-6.5600958812550312</v>
      </c>
      <c r="CF42" s="32">
        <f>LN('2a) male mx'!CF42)</f>
        <v>-6.5987154312241776</v>
      </c>
      <c r="CG42" s="32">
        <f>LN('2a) male mx'!CG42)</f>
        <v>-6.5338455326811058</v>
      </c>
      <c r="CH42" s="32">
        <f>LN('2a) male mx'!CH42)</f>
        <v>-6.6791459980726966</v>
      </c>
      <c r="CI42" s="32">
        <f>LN('2a) male mx'!CI42)</f>
        <v>-6.6481823531967148</v>
      </c>
      <c r="CJ42" s="32">
        <f>LN('2a) male mx'!CJ42)</f>
        <v>-6.5147949920124475</v>
      </c>
      <c r="CK42" s="32">
        <f>LN('2a) male mx'!CK42)</f>
        <v>-6.6028756678907206</v>
      </c>
      <c r="CL42" s="32">
        <f>LN('2a) male mx'!CL42)</f>
        <v>-6.6496217349224427</v>
      </c>
      <c r="CM42" s="32">
        <f>LN('2a) male mx'!CM42)</f>
        <v>-6.6832686129783232</v>
      </c>
      <c r="CN42" s="32">
        <f>LN('2a) male mx'!CN42)</f>
        <v>-6.7177637046974024</v>
      </c>
      <c r="CP42" s="31">
        <f t="shared" si="2"/>
        <v>39</v>
      </c>
      <c r="CQ42" s="32">
        <f>IFERROR(LN('2a) female mx'!B42),"")</f>
        <v>-5.2135308861527614</v>
      </c>
      <c r="CR42" s="32">
        <f>IFERROR(LN('2a) female mx'!C42),"")</f>
        <v>-5.2227047665057862</v>
      </c>
      <c r="CS42" s="32">
        <f>IFERROR(LN('2a) female mx'!D42),"")</f>
        <v>-5.2035022045909267</v>
      </c>
      <c r="CT42" s="32">
        <f>IFERROR(LN('2a) female mx'!E42),"")</f>
        <v>-5.3505460173979751</v>
      </c>
      <c r="CU42" s="32">
        <f>IFERROR(LN('2a) female mx'!F42),"")</f>
        <v>-5.329834667900097</v>
      </c>
      <c r="CV42" s="32">
        <f>IFERROR(LN('2a) female mx'!G42),"")</f>
        <v>-5.2835829088384934</v>
      </c>
      <c r="CW42" s="32">
        <f>IFERROR(LN('2a) female mx'!H42),"")</f>
        <v>-5.3522500758480067</v>
      </c>
      <c r="CX42" s="32">
        <f>IFERROR(LN('2a) female mx'!I42),"")</f>
        <v>-5.2823299693180736</v>
      </c>
      <c r="CY42" s="32">
        <f>IFERROR(LN('2a) female mx'!J42),"")</f>
        <v>-5.4141308713586431</v>
      </c>
      <c r="CZ42" s="32">
        <f>IFERROR(LN('2a) female mx'!K42),"")</f>
        <v>-5.5450571568200724</v>
      </c>
      <c r="DA42" s="32">
        <f>IFERROR(LN('2a) female mx'!L42),"")</f>
        <v>-5.4986373331738179</v>
      </c>
      <c r="DB42" s="32">
        <f>IFERROR(LN('2a) female mx'!M42),"")</f>
        <v>-5.5925235650767604</v>
      </c>
      <c r="DC42" s="32">
        <f>IFERROR(LN('2a) female mx'!N42),"")</f>
        <v>-5.430238249079582</v>
      </c>
      <c r="DD42" s="32">
        <f>IFERROR(LN('2a) female mx'!O42),"")</f>
        <v>-5.4896489455295567</v>
      </c>
      <c r="DE42" s="32">
        <f>IFERROR(LN('2a) female mx'!P42),"")</f>
        <v>-5.4739510658188228</v>
      </c>
      <c r="DF42" s="32">
        <f>IFERROR(LN('2a) female mx'!Q42),"")</f>
        <v>-5.534399836361672</v>
      </c>
      <c r="DG42" s="32">
        <f>IFERROR(LN('2a) female mx'!R42),"")</f>
        <v>-5.6276267166691802</v>
      </c>
      <c r="DH42" s="32">
        <f>IFERROR(LN('2a) female mx'!S42),"")</f>
        <v>-5.7576817086931111</v>
      </c>
      <c r="DI42" s="32">
        <f>IFERROR(LN('2a) female mx'!T42),"")</f>
        <v>-5.4489347947623399</v>
      </c>
      <c r="DJ42" s="32">
        <f>IFERROR(LN('2a) female mx'!U42),"")</f>
        <v>-5.8458461693197981</v>
      </c>
      <c r="DK42" s="32">
        <f>IFERROR(LN('2a) female mx'!V42),"")</f>
        <v>-5.7307555899452973</v>
      </c>
      <c r="DL42" s="32">
        <f>IFERROR(LN('2a) female mx'!W42),"")</f>
        <v>-5.6601109768705964</v>
      </c>
      <c r="DM42" s="32">
        <f>IFERROR(LN('2a) female mx'!X42),"")</f>
        <v>-5.7130126756332977</v>
      </c>
      <c r="DN42" s="32">
        <f>IFERROR(LN('2a) female mx'!Y42),"")</f>
        <v>-5.8919771767174272</v>
      </c>
      <c r="DO42" s="32">
        <f>IFERROR(LN('2a) female mx'!Z42),"")</f>
        <v>-5.8863969572931918</v>
      </c>
      <c r="DP42" s="32">
        <f>IFERROR(LN('2a) female mx'!AA42),"")</f>
        <v>-5.964267878990011</v>
      </c>
      <c r="DQ42" s="32">
        <f>IFERROR(LN('2a) female mx'!AB42),"")</f>
        <v>-5.8667857608520739</v>
      </c>
      <c r="DR42" s="32">
        <f>IFERROR(LN('2a) female mx'!AC42),"")</f>
        <v>-6.0561047325981061</v>
      </c>
      <c r="DS42" s="32">
        <f>IFERROR(LN('2a) female mx'!AD42),"")</f>
        <v>-6.1325576576464851</v>
      </c>
      <c r="DT42" s="32">
        <f>IFERROR(LN('2a) female mx'!AE42),"")</f>
        <v>-5.9577598683461499</v>
      </c>
      <c r="DU42" s="32">
        <f>IFERROR(LN('2a) female mx'!AF42),"")</f>
        <v>-6.0200967577024338</v>
      </c>
      <c r="DV42" s="32">
        <f>IFERROR(LN('2a) female mx'!AG42),"")</f>
        <v>-6.130849960492589</v>
      </c>
      <c r="DW42" s="32">
        <f>IFERROR(LN('2a) female mx'!AH42),"")</f>
        <v>-6.0277816730855411</v>
      </c>
      <c r="DX42" s="32">
        <f>IFERROR(LN('2a) female mx'!AI42),"")</f>
        <v>-6.1029067675007491</v>
      </c>
      <c r="DY42" s="32">
        <f>IFERROR(LN('2a) female mx'!AJ42),"")</f>
        <v>-6.2154708840103776</v>
      </c>
      <c r="DZ42" s="32">
        <f>IFERROR(LN('2a) female mx'!AK42),"")</f>
        <v>-6.2636350143585036</v>
      </c>
      <c r="EA42" s="32">
        <f>IFERROR(LN('2a) female mx'!AL42),"")</f>
        <v>-6.2421128376524875</v>
      </c>
      <c r="EB42" s="32">
        <f>IFERROR(LN('2a) female mx'!AM42),"")</f>
        <v>-6.3304336639277823</v>
      </c>
      <c r="EC42" s="32">
        <f>IFERROR(LN('2a) female mx'!AN42),"")</f>
        <v>-6.0672045900706442</v>
      </c>
      <c r="ED42" s="32">
        <f>IFERROR(LN('2a) female mx'!AO42),"")</f>
        <v>-6.3188633523404407</v>
      </c>
      <c r="EE42" s="32">
        <f>IFERROR(LN('2a) female mx'!AP42),"")</f>
        <v>-6.5050677782799209</v>
      </c>
      <c r="EF42" s="32">
        <f>IFERROR(LN('2a) female mx'!AQ42),"")</f>
        <v>-6.4056991077976679</v>
      </c>
      <c r="EG42" s="32">
        <f>IFERROR(LN('2a) female mx'!AR42),"")</f>
        <v>-6.2369397678373266</v>
      </c>
      <c r="EH42" s="32">
        <f>IFERROR(LN('2a) female mx'!AS42),"")</f>
        <v>-6.1397171461825062</v>
      </c>
      <c r="EI42" s="32">
        <f>IFERROR(LN('2a) female mx'!AT42),"")</f>
        <v>-6.1308606198854356</v>
      </c>
      <c r="EJ42" s="32">
        <f>IFERROR(LN('2a) female mx'!AU42),"")</f>
        <v>-6.1509580713457357</v>
      </c>
      <c r="EK42" s="32">
        <f>IFERROR(LN('2a) female mx'!AV42),"")</f>
        <v>-6.2846291190225072</v>
      </c>
      <c r="EL42" s="32">
        <f>IFERROR(LN('2a) female mx'!AW42),"")</f>
        <v>-6.2440207369392242</v>
      </c>
      <c r="EM42" s="32">
        <f>IFERROR(LN('2a) female mx'!AX42),"")</f>
        <v>-6.3963565743700155</v>
      </c>
      <c r="EN42" s="32">
        <f>IFERROR(LN('2a) female mx'!AY42),"")</f>
        <v>-6.248748360343054</v>
      </c>
      <c r="EO42" s="32">
        <f>IFERROR(LN('2a) female mx'!AZ42),"")</f>
        <v>-6.4537553548951188</v>
      </c>
      <c r="EP42" s="32">
        <f>IFERROR(LN('2a) female mx'!BA42),"")</f>
        <v>-6.3324431145339357</v>
      </c>
      <c r="EQ42" s="32">
        <f>IFERROR(LN('2a) female mx'!BB42),"")</f>
        <v>-6.5416163709923625</v>
      </c>
      <c r="ER42" s="32">
        <f>IFERROR(LN('2a) female mx'!BC42),"")</f>
        <v>-6.4269032747366301</v>
      </c>
      <c r="ES42" s="32">
        <f>IFERROR(LN('2a) female mx'!BD42),"")</f>
        <v>-6.5580787296157634</v>
      </c>
      <c r="ET42" s="32">
        <f>IFERROR(LN('2a) female mx'!BE42),"")</f>
        <v>-6.5098035413504869</v>
      </c>
      <c r="EU42" s="32">
        <f>IFERROR(LN('2a) female mx'!BF42),"")</f>
        <v>-6.7449576728867484</v>
      </c>
      <c r="EV42" s="32">
        <f>IFERROR(LN('2a) female mx'!BG42),"")</f>
        <v>-6.590925698142013</v>
      </c>
      <c r="EW42" s="32">
        <f>IFERROR(LN('2a) female mx'!BH42),"")</f>
        <v>-6.5713153947787557</v>
      </c>
      <c r="EX42" s="32">
        <f>IFERROR(LN('2a) female mx'!BI42),"")</f>
        <v>-6.6569681402310978</v>
      </c>
      <c r="EY42" s="32">
        <f>IFERROR(LN('2a) female mx'!BJ42),"")</f>
        <v>-7.0552717561733225</v>
      </c>
      <c r="EZ42" s="32">
        <f>IFERROR(LN('2a) female mx'!BK42),"")</f>
        <v>-6.9016961431107307</v>
      </c>
      <c r="FA42" s="32">
        <f>IFERROR(LN('2a) female mx'!BL42),"")</f>
        <v>-6.7688420834622995</v>
      </c>
      <c r="FB42" s="32">
        <f>IFERROR(LN('2a) female mx'!BM42),"")</f>
        <v>-6.6198372812662818</v>
      </c>
      <c r="FC42" s="32">
        <f>IFERROR(LN('2a) female mx'!BN42),"")</f>
        <v>-6.9432764403674652</v>
      </c>
      <c r="FD42" s="32">
        <f>IFERROR(LN('2a) female mx'!BO42),"")</f>
        <v>-6.7885314331297959</v>
      </c>
      <c r="FE42" s="32">
        <f>IFERROR(LN('2a) female mx'!BP42),"")</f>
        <v>-6.9777271582640168</v>
      </c>
      <c r="FF42" s="32">
        <f>IFERROR(LN('2a) female mx'!BQ42),"")</f>
        <v>-6.8355071147745132</v>
      </c>
      <c r="FG42" s="32">
        <f>IFERROR(LN('2a) female mx'!BR42),"")</f>
        <v>-7.0706985160390881</v>
      </c>
      <c r="FH42" s="32">
        <f>IFERROR(LN('2a) female mx'!BS42),"")</f>
        <v>-7.0477678293386816</v>
      </c>
      <c r="FI42" s="32">
        <f>IFERROR(LN('2a) female mx'!BT42),"")</f>
        <v>-7.1223101542488365</v>
      </c>
      <c r="FJ42" s="32">
        <f>IFERROR(LN('2a) female mx'!BU42),"")</f>
        <v>-7.04962752506857</v>
      </c>
      <c r="FK42" s="32">
        <f>IFERROR(LN('2a) female mx'!BV42),"")</f>
        <v>-6.993433360120342</v>
      </c>
      <c r="FL42" s="32">
        <f>IFERROR(LN('2a) female mx'!BW42),"")</f>
        <v>-6.9827455148879363</v>
      </c>
      <c r="FM42" s="32">
        <f>IFERROR(LN('2a) female mx'!BX42),"")</f>
        <v>-7.2735619310827717</v>
      </c>
      <c r="FN42" s="32">
        <f>IFERROR(LN('2a) female mx'!BY42),"")</f>
        <v>-7.2171784581413814</v>
      </c>
      <c r="FO42" s="32">
        <f>IFERROR(LN('2a) female mx'!BZ42),"")</f>
        <v>-7.0623242386651173</v>
      </c>
      <c r="FP42" s="32">
        <f>IFERROR(LN('2a) female mx'!CA42),"")</f>
        <v>-7.0280842408757422</v>
      </c>
      <c r="FQ42" s="32">
        <f>IFERROR(LN('2a) female mx'!CB42),"")</f>
        <v>-7.1240552129113111</v>
      </c>
      <c r="FR42" s="32">
        <f>IFERROR(LN('2a) female mx'!CC42),"")</f>
        <v>-6.9833468439451529</v>
      </c>
      <c r="FS42" s="32">
        <f>IFERROR(LN('2a) female mx'!CD42),"")</f>
        <v>-7.12690605965944</v>
      </c>
      <c r="FT42" s="32">
        <f>IFERROR(LN('2a) female mx'!CE42),"")</f>
        <v>-7.2914986059630964</v>
      </c>
      <c r="FU42" s="32">
        <f>IFERROR(LN('2a) female mx'!CF42),"")</f>
        <v>-7.1017522393803354</v>
      </c>
      <c r="FV42" s="32">
        <f>IFERROR(LN('2a) female mx'!CG42),"")</f>
        <v>-7.2203027133299109</v>
      </c>
      <c r="FW42" s="32">
        <f>IFERROR(LN('2a) female mx'!CH42),"")</f>
        <v>-7.1934421190376776</v>
      </c>
      <c r="FX42" s="32">
        <f>IFERROR(LN('2a) female mx'!CI42),"")</f>
        <v>-7.2072153207812164</v>
      </c>
      <c r="FY42" s="32">
        <f>IFERROR(LN('2a) female mx'!CJ42),"")</f>
        <v>-7.1936350525929758</v>
      </c>
      <c r="FZ42" s="32">
        <f>IFERROR(LN('2a) female mx'!CK42),"")</f>
        <v>-7.2502298735197277</v>
      </c>
      <c r="GA42" s="32">
        <f>IFERROR(LN('2a) female mx'!CL42),"")</f>
        <v>-7.1293736171169328</v>
      </c>
      <c r="GB42" s="32">
        <f>IFERROR(LN('2a) female mx'!CM42),"")</f>
        <v>-7.1049502441160675</v>
      </c>
      <c r="GC42" s="32">
        <f>IFERROR(LN('2a) female mx'!CN42),"")</f>
        <v>-7.1296474146909716</v>
      </c>
      <c r="GD42" s="12" t="str">
        <f>IFERROR(LN('2a) female mx'!CO42),"")</f>
        <v/>
      </c>
    </row>
    <row r="43" spans="1:186" x14ac:dyDescent="0.25">
      <c r="A43" s="31">
        <f>'2a) male mx'!A43</f>
        <v>40</v>
      </c>
      <c r="B43" s="32">
        <f>LN('2a) male mx'!B43)</f>
        <v>-4.885471783832724</v>
      </c>
      <c r="C43" s="32">
        <f>LN('2a) male mx'!C43)</f>
        <v>-5.1523600169794213</v>
      </c>
      <c r="D43" s="32">
        <f>LN('2a) male mx'!D43)</f>
        <v>-4.944731251769733</v>
      </c>
      <c r="E43" s="32">
        <f>LN('2a) male mx'!E43)</f>
        <v>-5.0147736530832709</v>
      </c>
      <c r="F43" s="32">
        <f>LN('2a) male mx'!F43)</f>
        <v>-5.0749213795284609</v>
      </c>
      <c r="G43" s="32">
        <f>LN('2a) male mx'!G43)</f>
        <v>-5.1070714136824114</v>
      </c>
      <c r="H43" s="32">
        <f>LN('2a) male mx'!H43)</f>
        <v>-5.1125587721771524</v>
      </c>
      <c r="I43" s="32">
        <f>LN('2a) male mx'!I43)</f>
        <v>-5.1419457074552906</v>
      </c>
      <c r="J43" s="32">
        <f>LN('2a) male mx'!J43)</f>
        <v>-5.1187150009666924</v>
      </c>
      <c r="K43" s="32">
        <f>LN('2a) male mx'!K43)</f>
        <v>-5.214665158229713</v>
      </c>
      <c r="L43" s="32">
        <f>LN('2a) male mx'!L43)</f>
        <v>-5.3218013512486246</v>
      </c>
      <c r="M43" s="32">
        <f>LN('2a) male mx'!M43)</f>
        <v>-5.4136211408982389</v>
      </c>
      <c r="N43" s="32">
        <f>LN('2a) male mx'!N43)</f>
        <v>-5.3445507798515823</v>
      </c>
      <c r="O43" s="32">
        <f>LN('2a) male mx'!O43)</f>
        <v>-5.3942101272019292</v>
      </c>
      <c r="P43" s="32">
        <f>LN('2a) male mx'!P43)</f>
        <v>-5.2565574322998048</v>
      </c>
      <c r="Q43" s="32">
        <f>LN('2a) male mx'!Q43)</f>
        <v>-5.4070153299819488</v>
      </c>
      <c r="R43" s="32">
        <f>LN('2a) male mx'!R43)</f>
        <v>-5.3117086106743843</v>
      </c>
      <c r="S43" s="32">
        <f>LN('2a) male mx'!S43)</f>
        <v>-5.4271732517617748</v>
      </c>
      <c r="T43" s="32">
        <f>LN('2a) male mx'!T43)</f>
        <v>-5.395254530496036</v>
      </c>
      <c r="U43" s="32">
        <f>LN('2a) male mx'!U43)</f>
        <v>-5.3336341879788085</v>
      </c>
      <c r="V43" s="32">
        <f>LN('2a) male mx'!V43)</f>
        <v>-5.5705133801064317</v>
      </c>
      <c r="W43" s="32">
        <f>LN('2a) male mx'!W43)</f>
        <v>-5.5723237624767279</v>
      </c>
      <c r="X43" s="32">
        <f>LN('2a) male mx'!X43)</f>
        <v>-5.7172802741414959</v>
      </c>
      <c r="Y43" s="32">
        <f>LN('2a) male mx'!Y43)</f>
        <v>-5.8232004362213692</v>
      </c>
      <c r="Z43" s="32">
        <f>LN('2a) male mx'!Z43)</f>
        <v>-5.6985502310769052</v>
      </c>
      <c r="AA43" s="32">
        <f>LN('2a) male mx'!AA43)</f>
        <v>-5.6657576382764399</v>
      </c>
      <c r="AB43" s="32">
        <f>LN('2a) male mx'!AB43)</f>
        <v>-5.6753157339904652</v>
      </c>
      <c r="AC43" s="32">
        <f>LN('2a) male mx'!AC43)</f>
        <v>-5.6768363870622656</v>
      </c>
      <c r="AD43" s="32">
        <f>LN('2a) male mx'!AD43)</f>
        <v>-5.6808363264623694</v>
      </c>
      <c r="AE43" s="32">
        <f>LN('2a) male mx'!AE43)</f>
        <v>-5.6900851976949296</v>
      </c>
      <c r="AF43" s="32">
        <f>LN('2a) male mx'!AF43)</f>
        <v>-5.6695448524135568</v>
      </c>
      <c r="AG43" s="32">
        <f>LN('2a) male mx'!AG43)</f>
        <v>-5.7821429578903771</v>
      </c>
      <c r="AH43" s="32">
        <f>LN('2a) male mx'!AH43)</f>
        <v>-5.7970522048538289</v>
      </c>
      <c r="AI43" s="32">
        <f>LN('2a) male mx'!AI43)</f>
        <v>-5.6871224924982515</v>
      </c>
      <c r="AJ43" s="32">
        <f>LN('2a) male mx'!AJ43)</f>
        <v>-5.883703148162815</v>
      </c>
      <c r="AK43" s="32">
        <f>LN('2a) male mx'!AK43)</f>
        <v>-5.7478753046334825</v>
      </c>
      <c r="AL43" s="32">
        <f>LN('2a) male mx'!AL43)</f>
        <v>-5.7693167977278161</v>
      </c>
      <c r="AM43" s="32">
        <f>LN('2a) male mx'!AM43)</f>
        <v>-5.9204535114647934</v>
      </c>
      <c r="AN43" s="32">
        <f>LN('2a) male mx'!AN43)</f>
        <v>-5.7936047451464718</v>
      </c>
      <c r="AO43" s="32">
        <f>LN('2a) male mx'!AO43)</f>
        <v>-5.8427629038203914</v>
      </c>
      <c r="AP43" s="32">
        <f>LN('2a) male mx'!AP43)</f>
        <v>-5.7008858102534816</v>
      </c>
      <c r="AQ43" s="32">
        <f>LN('2a) male mx'!AQ43)</f>
        <v>-5.8499020615063371</v>
      </c>
      <c r="AR43" s="32">
        <f>LN('2a) male mx'!AR43)</f>
        <v>-5.9629391542296428</v>
      </c>
      <c r="AS43" s="32">
        <f>LN('2a) male mx'!AS43)</f>
        <v>-5.7931159473686531</v>
      </c>
      <c r="AT43" s="32">
        <f>LN('2a) male mx'!AT43)</f>
        <v>-5.8135861733327019</v>
      </c>
      <c r="AU43" s="32">
        <f>LN('2a) male mx'!AU43)</f>
        <v>-5.744432063743103</v>
      </c>
      <c r="AV43" s="32">
        <f>LN('2a) male mx'!AV43)</f>
        <v>-5.7850508966767498</v>
      </c>
      <c r="AW43" s="32">
        <f>LN('2a) male mx'!AW43)</f>
        <v>-5.7555269144279002</v>
      </c>
      <c r="AX43" s="32">
        <f>LN('2a) male mx'!AX43)</f>
        <v>-5.8409753656831409</v>
      </c>
      <c r="AY43" s="32">
        <f>LN('2a) male mx'!AY43)</f>
        <v>-5.8847249586578965</v>
      </c>
      <c r="AZ43" s="32">
        <f>LN('2a) male mx'!AZ43)</f>
        <v>-5.9310363255381686</v>
      </c>
      <c r="BA43" s="32">
        <f>LN('2a) male mx'!BA43)</f>
        <v>-5.9937419946728454</v>
      </c>
      <c r="BB43" s="32">
        <f>LN('2a) male mx'!BB43)</f>
        <v>-6.0161999486844753</v>
      </c>
      <c r="BC43" s="32">
        <f>LN('2a) male mx'!BC43)</f>
        <v>-5.9067661695211635</v>
      </c>
      <c r="BD43" s="32">
        <f>LN('2a) male mx'!BD43)</f>
        <v>-5.9469633862855344</v>
      </c>
      <c r="BE43" s="32">
        <f>LN('2a) male mx'!BE43)</f>
        <v>-6.0618559835259083</v>
      </c>
      <c r="BF43" s="32">
        <f>LN('2a) male mx'!BF43)</f>
        <v>-6.0532968503497457</v>
      </c>
      <c r="BG43" s="32">
        <f>LN('2a) male mx'!BG43)</f>
        <v>-6.2167122660866099</v>
      </c>
      <c r="BH43" s="32">
        <f>LN('2a) male mx'!BH43)</f>
        <v>-6.1727015481327916</v>
      </c>
      <c r="BI43" s="32">
        <f>LN('2a) male mx'!BI43)</f>
        <v>-6.0384410152701866</v>
      </c>
      <c r="BJ43" s="32">
        <f>LN('2a) male mx'!BJ43)</f>
        <v>-6.1757881171479054</v>
      </c>
      <c r="BK43" s="32">
        <f>LN('2a) male mx'!BK43)</f>
        <v>-6.2225973755824775</v>
      </c>
      <c r="BL43" s="32">
        <f>LN('2a) male mx'!BL43)</f>
        <v>-6.2927574063535872</v>
      </c>
      <c r="BM43" s="32">
        <f>LN('2a) male mx'!BM43)</f>
        <v>-6.2113304815908874</v>
      </c>
      <c r="BN43" s="32">
        <f>LN('2a) male mx'!BN43)</f>
        <v>-6.4054337325335746</v>
      </c>
      <c r="BO43" s="32">
        <f>LN('2a) male mx'!BO43)</f>
        <v>-6.3642048709285106</v>
      </c>
      <c r="BP43" s="32">
        <f>LN('2a) male mx'!BP43)</f>
        <v>-6.3343038336165431</v>
      </c>
      <c r="BQ43" s="32">
        <f>LN('2a) male mx'!BQ43)</f>
        <v>-6.2654535024665874</v>
      </c>
      <c r="BR43" s="32">
        <f>LN('2a) male mx'!BR43)</f>
        <v>-6.4663128409109865</v>
      </c>
      <c r="BS43" s="32">
        <f>LN('2a) male mx'!BS43)</f>
        <v>-6.3251708484371116</v>
      </c>
      <c r="BT43" s="32">
        <f>LN('2a) male mx'!BT43)</f>
        <v>-6.4727117400614107</v>
      </c>
      <c r="BU43" s="32">
        <f>LN('2a) male mx'!BU43)</f>
        <v>-6.3643490697607499</v>
      </c>
      <c r="BV43" s="32">
        <f>LN('2a) male mx'!BV43)</f>
        <v>-6.4813739645951305</v>
      </c>
      <c r="BW43" s="32">
        <f>LN('2a) male mx'!BW43)</f>
        <v>-6.3654129273876201</v>
      </c>
      <c r="BX43" s="32">
        <f>LN('2a) male mx'!BX43)</f>
        <v>-6.3647142465103528</v>
      </c>
      <c r="BY43" s="32">
        <f>LN('2a) male mx'!BY43)</f>
        <v>-6.3350333918729058</v>
      </c>
      <c r="BZ43" s="32">
        <f>LN('2a) male mx'!BZ43)</f>
        <v>-6.3846842028735198</v>
      </c>
      <c r="CA43" s="32">
        <f>LN('2a) male mx'!CA43)</f>
        <v>-6.3348977937022299</v>
      </c>
      <c r="CB43" s="32">
        <f>LN('2a) male mx'!CB43)</f>
        <v>-6.4151334445839501</v>
      </c>
      <c r="CC43" s="32">
        <f>LN('2a) male mx'!CC43)</f>
        <v>-6.4113400922519768</v>
      </c>
      <c r="CD43" s="32">
        <f>LN('2a) male mx'!CD43)</f>
        <v>-6.5352723715045302</v>
      </c>
      <c r="CE43" s="32">
        <f>LN('2a) male mx'!CE43)</f>
        <v>-6.4813908613605404</v>
      </c>
      <c r="CF43" s="32">
        <f>LN('2a) male mx'!CF43)</f>
        <v>-6.5313479180483816</v>
      </c>
      <c r="CG43" s="32">
        <f>LN('2a) male mx'!CG43)</f>
        <v>-6.4975185307120942</v>
      </c>
      <c r="CH43" s="32">
        <f>LN('2a) male mx'!CH43)</f>
        <v>-6.4845630234138181</v>
      </c>
      <c r="CI43" s="32">
        <f>LN('2a) male mx'!CI43)</f>
        <v>-6.4724081163920522</v>
      </c>
      <c r="CJ43" s="32">
        <f>LN('2a) male mx'!CJ43)</f>
        <v>-6.6079954744138698</v>
      </c>
      <c r="CK43" s="32">
        <f>LN('2a) male mx'!CK43)</f>
        <v>-6.4870256093418588</v>
      </c>
      <c r="CL43" s="32">
        <f>LN('2a) male mx'!CL43)</f>
        <v>-6.4671998562656032</v>
      </c>
      <c r="CM43" s="32">
        <f>LN('2a) male mx'!CM43)</f>
        <v>-6.6184616522638047</v>
      </c>
      <c r="CN43" s="32">
        <f>LN('2a) male mx'!CN43)</f>
        <v>-6.5893164731253542</v>
      </c>
      <c r="CP43" s="31">
        <f t="shared" si="2"/>
        <v>40</v>
      </c>
      <c r="CQ43" s="32">
        <f>IFERROR(LN('2a) female mx'!B43),"")</f>
        <v>-5.1839093110517709</v>
      </c>
      <c r="CR43" s="32">
        <f>IFERROR(LN('2a) female mx'!C43),"")</f>
        <v>-5.2799820953378767</v>
      </c>
      <c r="CS43" s="32">
        <f>IFERROR(LN('2a) female mx'!D43),"")</f>
        <v>-5.1915132724745332</v>
      </c>
      <c r="CT43" s="32">
        <f>IFERROR(LN('2a) female mx'!E43),"")</f>
        <v>-5.1809848872706192</v>
      </c>
      <c r="CU43" s="32">
        <f>IFERROR(LN('2a) female mx'!F43),"")</f>
        <v>-5.2710292758603101</v>
      </c>
      <c r="CV43" s="32">
        <f>IFERROR(LN('2a) female mx'!G43),"")</f>
        <v>-5.3501305874787493</v>
      </c>
      <c r="CW43" s="32">
        <f>IFERROR(LN('2a) female mx'!H43),"")</f>
        <v>-5.3700270827882655</v>
      </c>
      <c r="CX43" s="32">
        <f>IFERROR(LN('2a) female mx'!I43),"")</f>
        <v>-5.3319526226075862</v>
      </c>
      <c r="CY43" s="32">
        <f>IFERROR(LN('2a) female mx'!J43),"")</f>
        <v>-5.3538289681032971</v>
      </c>
      <c r="CZ43" s="32">
        <f>IFERROR(LN('2a) female mx'!K43),"")</f>
        <v>-5.4539531182252272</v>
      </c>
      <c r="DA43" s="32">
        <f>IFERROR(LN('2a) female mx'!L43),"")</f>
        <v>-5.3645367279314859</v>
      </c>
      <c r="DB43" s="32">
        <f>IFERROR(LN('2a) female mx'!M43),"")</f>
        <v>-5.6677135108303736</v>
      </c>
      <c r="DC43" s="32">
        <f>IFERROR(LN('2a) female mx'!N43),"")</f>
        <v>-5.5064890616803721</v>
      </c>
      <c r="DD43" s="32">
        <f>IFERROR(LN('2a) female mx'!O43),"")</f>
        <v>-5.3832390824456322</v>
      </c>
      <c r="DE43" s="32">
        <f>IFERROR(LN('2a) female mx'!P43),"")</f>
        <v>-5.4860863876963064</v>
      </c>
      <c r="DF43" s="32">
        <f>IFERROR(LN('2a) female mx'!Q43),"")</f>
        <v>-5.6462900391928388</v>
      </c>
      <c r="DG43" s="32">
        <f>IFERROR(LN('2a) female mx'!R43),"")</f>
        <v>-5.5402348686033278</v>
      </c>
      <c r="DH43" s="32">
        <f>IFERROR(LN('2a) female mx'!S43),"")</f>
        <v>-5.5043316201116124</v>
      </c>
      <c r="DI43" s="32">
        <f>IFERROR(LN('2a) female mx'!T43),"")</f>
        <v>-5.6514717895084656</v>
      </c>
      <c r="DJ43" s="32">
        <f>IFERROR(LN('2a) female mx'!U43),"")</f>
        <v>-5.5125007853061252</v>
      </c>
      <c r="DK43" s="32">
        <f>IFERROR(LN('2a) female mx'!V43),"")</f>
        <v>-5.7839478058033684</v>
      </c>
      <c r="DL43" s="32">
        <f>IFERROR(LN('2a) female mx'!W43),"")</f>
        <v>-5.6924603423864211</v>
      </c>
      <c r="DM43" s="32">
        <f>IFERROR(LN('2a) female mx'!X43),"")</f>
        <v>-5.8234795781786488</v>
      </c>
      <c r="DN43" s="32">
        <f>IFERROR(LN('2a) female mx'!Y43),"")</f>
        <v>-5.6857170472315923</v>
      </c>
      <c r="DO43" s="32">
        <f>IFERROR(LN('2a) female mx'!Z43),"")</f>
        <v>-5.891470185286285</v>
      </c>
      <c r="DP43" s="32">
        <f>IFERROR(LN('2a) female mx'!AA43),"")</f>
        <v>-5.7156643006241339</v>
      </c>
      <c r="DQ43" s="32">
        <f>IFERROR(LN('2a) female mx'!AB43),"")</f>
        <v>-5.8870601241829501</v>
      </c>
      <c r="DR43" s="32">
        <f>IFERROR(LN('2a) female mx'!AC43),"")</f>
        <v>-5.9053082089065612</v>
      </c>
      <c r="DS43" s="32">
        <f>IFERROR(LN('2a) female mx'!AD43),"")</f>
        <v>-5.879850421637201</v>
      </c>
      <c r="DT43" s="32">
        <f>IFERROR(LN('2a) female mx'!AE43),"")</f>
        <v>-5.8797864072979671</v>
      </c>
      <c r="DU43" s="32">
        <f>IFERROR(LN('2a) female mx'!AF43),"")</f>
        <v>-5.9456609900128958</v>
      </c>
      <c r="DV43" s="32">
        <f>IFERROR(LN('2a) female mx'!AG43),"")</f>
        <v>-6.1384874921990233</v>
      </c>
      <c r="DW43" s="32">
        <f>IFERROR(LN('2a) female mx'!AH43),"")</f>
        <v>-6.3133520358826196</v>
      </c>
      <c r="DX43" s="32">
        <f>IFERROR(LN('2a) female mx'!AI43),"")</f>
        <v>-6.0278239675608321</v>
      </c>
      <c r="DY43" s="32">
        <f>IFERROR(LN('2a) female mx'!AJ43),"")</f>
        <v>-6.2240632571929471</v>
      </c>
      <c r="DZ43" s="32">
        <f>IFERROR(LN('2a) female mx'!AK43),"")</f>
        <v>-6.2344528922339473</v>
      </c>
      <c r="EA43" s="32">
        <f>IFERROR(LN('2a) female mx'!AL43),"")</f>
        <v>-6.2082159845736591</v>
      </c>
      <c r="EB43" s="32">
        <f>IFERROR(LN('2a) female mx'!AM43),"")</f>
        <v>-6.2658944867085475</v>
      </c>
      <c r="EC43" s="32">
        <f>IFERROR(LN('2a) female mx'!AN43),"")</f>
        <v>-6.2428803216045381</v>
      </c>
      <c r="ED43" s="32">
        <f>IFERROR(LN('2a) female mx'!AO43),"")</f>
        <v>-6.1316517298684854</v>
      </c>
      <c r="EE43" s="32">
        <f>IFERROR(LN('2a) female mx'!AP43),"")</f>
        <v>-6.3304755750761537</v>
      </c>
      <c r="EF43" s="32">
        <f>IFERROR(LN('2a) female mx'!AQ43),"")</f>
        <v>-6.3426243103586044</v>
      </c>
      <c r="EG43" s="32">
        <f>IFERROR(LN('2a) female mx'!AR43),"")</f>
        <v>-6.1577443412249515</v>
      </c>
      <c r="EH43" s="32">
        <f>IFERROR(LN('2a) female mx'!AS43),"")</f>
        <v>-6.1375592864440245</v>
      </c>
      <c r="EI43" s="32">
        <f>IFERROR(LN('2a) female mx'!AT43),"")</f>
        <v>-6.366585687088949</v>
      </c>
      <c r="EJ43" s="32">
        <f>IFERROR(LN('2a) female mx'!AU43),"")</f>
        <v>-6.1342098525121687</v>
      </c>
      <c r="EK43" s="32">
        <f>IFERROR(LN('2a) female mx'!AV43),"")</f>
        <v>-6.1372835129509591</v>
      </c>
      <c r="EL43" s="32">
        <f>IFERROR(LN('2a) female mx'!AW43),"")</f>
        <v>-6.174450665276658</v>
      </c>
      <c r="EM43" s="32">
        <f>IFERROR(LN('2a) female mx'!AX43),"")</f>
        <v>-6.3518310222467536</v>
      </c>
      <c r="EN43" s="32">
        <f>IFERROR(LN('2a) female mx'!AY43),"")</f>
        <v>-6.2254014914736366</v>
      </c>
      <c r="EO43" s="32">
        <f>IFERROR(LN('2a) female mx'!AZ43),"")</f>
        <v>-6.388002765271934</v>
      </c>
      <c r="EP43" s="32">
        <f>IFERROR(LN('2a) female mx'!BA43),"")</f>
        <v>-6.3664131723226189</v>
      </c>
      <c r="EQ43" s="32">
        <f>IFERROR(LN('2a) female mx'!BB43),"")</f>
        <v>-6.4376165756792467</v>
      </c>
      <c r="ER43" s="32">
        <f>IFERROR(LN('2a) female mx'!BC43),"")</f>
        <v>-6.438198303218635</v>
      </c>
      <c r="ES43" s="32">
        <f>IFERROR(LN('2a) female mx'!BD43),"")</f>
        <v>-6.4202905337388341</v>
      </c>
      <c r="ET43" s="32">
        <f>IFERROR(LN('2a) female mx'!BE43),"")</f>
        <v>-6.580338928689482</v>
      </c>
      <c r="EU43" s="32">
        <f>IFERROR(LN('2a) female mx'!BF43),"")</f>
        <v>-6.659645388101616</v>
      </c>
      <c r="EV43" s="32">
        <f>IFERROR(LN('2a) female mx'!BG43),"")</f>
        <v>-6.4826113197009967</v>
      </c>
      <c r="EW43" s="32">
        <f>IFERROR(LN('2a) female mx'!BH43),"")</f>
        <v>-6.7204933334115893</v>
      </c>
      <c r="EX43" s="32">
        <f>IFERROR(LN('2a) female mx'!BI43),"")</f>
        <v>-6.528081458298475</v>
      </c>
      <c r="EY43" s="32">
        <f>IFERROR(LN('2a) female mx'!BJ43),"")</f>
        <v>-6.8311570291721342</v>
      </c>
      <c r="EZ43" s="32">
        <f>IFERROR(LN('2a) female mx'!BK43),"")</f>
        <v>-6.7760600374378352</v>
      </c>
      <c r="FA43" s="32">
        <f>IFERROR(LN('2a) female mx'!BL43),"")</f>
        <v>-6.8810827075663017</v>
      </c>
      <c r="FB43" s="32">
        <f>IFERROR(LN('2a) female mx'!BM43),"")</f>
        <v>-6.8612081854829761</v>
      </c>
      <c r="FC43" s="32">
        <f>IFERROR(LN('2a) female mx'!BN43),"")</f>
        <v>-7.0548402389727212</v>
      </c>
      <c r="FD43" s="32">
        <f>IFERROR(LN('2a) female mx'!BO43),"")</f>
        <v>-6.7256747187871948</v>
      </c>
      <c r="FE43" s="32">
        <f>IFERROR(LN('2a) female mx'!BP43),"")</f>
        <v>-6.7513374111422735</v>
      </c>
      <c r="FF43" s="32">
        <f>IFERROR(LN('2a) female mx'!BQ43),"")</f>
        <v>-6.9558539598924849</v>
      </c>
      <c r="FG43" s="32">
        <f>IFERROR(LN('2a) female mx'!BR43),"")</f>
        <v>-6.7523318597410116</v>
      </c>
      <c r="FH43" s="32">
        <f>IFERROR(LN('2a) female mx'!BS43),"")</f>
        <v>-6.9356212849189802</v>
      </c>
      <c r="FI43" s="32">
        <f>IFERROR(LN('2a) female mx'!BT43),"")</f>
        <v>-7.0482688569670318</v>
      </c>
      <c r="FJ43" s="32">
        <f>IFERROR(LN('2a) female mx'!BU43),"")</f>
        <v>-6.9374826924551218</v>
      </c>
      <c r="FK43" s="32">
        <f>IFERROR(LN('2a) female mx'!BV43),"")</f>
        <v>-6.9597099137756899</v>
      </c>
      <c r="FL43" s="32">
        <f>IFERROR(LN('2a) female mx'!BW43),"")</f>
        <v>-7.073877047802279</v>
      </c>
      <c r="FM43" s="32">
        <f>IFERROR(LN('2a) female mx'!BX43),"")</f>
        <v>-6.8672294007458463</v>
      </c>
      <c r="FN43" s="32">
        <f>IFERROR(LN('2a) female mx'!BY43),"")</f>
        <v>-7.0622324361221223</v>
      </c>
      <c r="FO43" s="32">
        <f>IFERROR(LN('2a) female mx'!BZ43),"")</f>
        <v>-7.026360454239188</v>
      </c>
      <c r="FP43" s="32">
        <f>IFERROR(LN('2a) female mx'!CA43),"")</f>
        <v>-7.0271972188663385</v>
      </c>
      <c r="FQ43" s="32">
        <f>IFERROR(LN('2a) female mx'!CB43),"")</f>
        <v>-7.0153145120519325</v>
      </c>
      <c r="FR43" s="32">
        <f>IFERROR(LN('2a) female mx'!CC43),"")</f>
        <v>-7.1113081805313429</v>
      </c>
      <c r="FS43" s="32">
        <f>IFERROR(LN('2a) female mx'!CD43),"")</f>
        <v>-6.9956847529102841</v>
      </c>
      <c r="FT43" s="32">
        <f>IFERROR(LN('2a) female mx'!CE43),"")</f>
        <v>-7.0294998062179319</v>
      </c>
      <c r="FU43" s="32">
        <f>IFERROR(LN('2a) female mx'!CF43),"")</f>
        <v>-6.8508694524212892</v>
      </c>
      <c r="FV43" s="32">
        <f>IFERROR(LN('2a) female mx'!CG43),"")</f>
        <v>-7.1017420706816239</v>
      </c>
      <c r="FW43" s="32">
        <f>IFERROR(LN('2a) female mx'!CH43),"")</f>
        <v>-7.1146983076246384</v>
      </c>
      <c r="FX43" s="32">
        <f>IFERROR(LN('2a) female mx'!CI43),"")</f>
        <v>-7.090168295008203</v>
      </c>
      <c r="FY43" s="32">
        <f>IFERROR(LN('2a) female mx'!CJ43),"")</f>
        <v>-7.0660809050497173</v>
      </c>
      <c r="FZ43" s="32">
        <f>IFERROR(LN('2a) female mx'!CK43),"")</f>
        <v>-7.180501362817937</v>
      </c>
      <c r="GA43" s="32">
        <f>IFERROR(LN('2a) female mx'!CL43),"")</f>
        <v>-7.3549663990193954</v>
      </c>
      <c r="GB43" s="32">
        <f>IFERROR(LN('2a) female mx'!CM43),"")</f>
        <v>-7.1811203505391248</v>
      </c>
      <c r="GC43" s="32">
        <f>IFERROR(LN('2a) female mx'!CN43),"")</f>
        <v>-7.1942542193766963</v>
      </c>
      <c r="GD43" s="12" t="str">
        <f>IFERROR(LN('2a) female mx'!CO43),"")</f>
        <v/>
      </c>
    </row>
    <row r="44" spans="1:186" x14ac:dyDescent="0.25">
      <c r="A44" s="31">
        <f>'2a) male mx'!A44</f>
        <v>41</v>
      </c>
      <c r="B44" s="32">
        <f>LN('2a) male mx'!B44)</f>
        <v>-5.1593633581002205</v>
      </c>
      <c r="C44" s="32">
        <f>LN('2a) male mx'!C44)</f>
        <v>-5.3028729885962145</v>
      </c>
      <c r="D44" s="32">
        <f>LN('2a) male mx'!D44)</f>
        <v>-5.0678841263020447</v>
      </c>
      <c r="E44" s="32">
        <f>LN('2a) male mx'!E44)</f>
        <v>-5.2392561721711157</v>
      </c>
      <c r="F44" s="32">
        <f>LN('2a) male mx'!F44)</f>
        <v>-5.153122281304249</v>
      </c>
      <c r="G44" s="32">
        <f>LN('2a) male mx'!G44)</f>
        <v>-5.2351960225585703</v>
      </c>
      <c r="H44" s="32">
        <f>LN('2a) male mx'!H44)</f>
        <v>-5.0711133185948567</v>
      </c>
      <c r="I44" s="32">
        <f>LN('2a) male mx'!I44)</f>
        <v>-5.2424232619155067</v>
      </c>
      <c r="J44" s="32">
        <f>LN('2a) male mx'!J44)</f>
        <v>-5.2599390891437672</v>
      </c>
      <c r="K44" s="32">
        <f>LN('2a) male mx'!K44)</f>
        <v>-5.4399789369662521</v>
      </c>
      <c r="L44" s="32">
        <f>LN('2a) male mx'!L44)</f>
        <v>-5.4521079192562647</v>
      </c>
      <c r="M44" s="32">
        <f>LN('2a) male mx'!M44)</f>
        <v>-5.4355311375541664</v>
      </c>
      <c r="N44" s="32">
        <f>LN('2a) male mx'!N44)</f>
        <v>-5.5283120308681548</v>
      </c>
      <c r="O44" s="32">
        <f>LN('2a) male mx'!O44)</f>
        <v>-5.4533107825083214</v>
      </c>
      <c r="P44" s="32">
        <f>LN('2a) male mx'!P44)</f>
        <v>-5.2899394131799262</v>
      </c>
      <c r="Q44" s="32">
        <f>LN('2a) male mx'!Q44)</f>
        <v>-5.3769504394170102</v>
      </c>
      <c r="R44" s="32">
        <f>LN('2a) male mx'!R44)</f>
        <v>-5.2722294525347833</v>
      </c>
      <c r="S44" s="32">
        <f>LN('2a) male mx'!S44)</f>
        <v>-5.4656477896550539</v>
      </c>
      <c r="T44" s="32">
        <f>LN('2a) male mx'!T44)</f>
        <v>-5.4295072040814558</v>
      </c>
      <c r="U44" s="32">
        <f>LN('2a) male mx'!U44)</f>
        <v>-5.3976112942665617</v>
      </c>
      <c r="V44" s="32">
        <f>LN('2a) male mx'!V44)</f>
        <v>-5.440044796071156</v>
      </c>
      <c r="W44" s="32">
        <f>LN('2a) male mx'!W44)</f>
        <v>-5.4719299388166815</v>
      </c>
      <c r="X44" s="32">
        <f>LN('2a) male mx'!X44)</f>
        <v>-5.6101534450292521</v>
      </c>
      <c r="Y44" s="32">
        <f>LN('2a) male mx'!Y44)</f>
        <v>-5.8277396718201198</v>
      </c>
      <c r="Z44" s="32">
        <f>LN('2a) male mx'!Z44)</f>
        <v>-5.6315701405422764</v>
      </c>
      <c r="AA44" s="32">
        <f>LN('2a) male mx'!AA44)</f>
        <v>-5.5532205401859276</v>
      </c>
      <c r="AB44" s="32">
        <f>LN('2a) male mx'!AB44)</f>
        <v>-5.6339544469160776</v>
      </c>
      <c r="AC44" s="32">
        <f>LN('2a) male mx'!AC44)</f>
        <v>-5.5157523472414134</v>
      </c>
      <c r="AD44" s="32">
        <f>LN('2a) male mx'!AD44)</f>
        <v>-5.6903869651702133</v>
      </c>
      <c r="AE44" s="32">
        <f>LN('2a) male mx'!AE44)</f>
        <v>-5.6899577097566549</v>
      </c>
      <c r="AF44" s="32">
        <f>LN('2a) male mx'!AF44)</f>
        <v>-5.6502136150903901</v>
      </c>
      <c r="AG44" s="32">
        <f>LN('2a) male mx'!AG44)</f>
        <v>-5.6774528047047239</v>
      </c>
      <c r="AH44" s="32">
        <f>LN('2a) male mx'!AH44)</f>
        <v>-5.9287624730993871</v>
      </c>
      <c r="AI44" s="32">
        <f>LN('2a) male mx'!AI44)</f>
        <v>-5.8105944911213872</v>
      </c>
      <c r="AJ44" s="32">
        <f>LN('2a) male mx'!AJ44)</f>
        <v>-5.8128659783926988</v>
      </c>
      <c r="AK44" s="32">
        <f>LN('2a) male mx'!AK44)</f>
        <v>-5.7046100188572648</v>
      </c>
      <c r="AL44" s="32">
        <f>LN('2a) male mx'!AL44)</f>
        <v>-5.8924682340282253</v>
      </c>
      <c r="AM44" s="32">
        <f>LN('2a) male mx'!AM44)</f>
        <v>-5.8820697481548629</v>
      </c>
      <c r="AN44" s="32">
        <f>LN('2a) male mx'!AN44)</f>
        <v>-5.8231546608870266</v>
      </c>
      <c r="AO44" s="32">
        <f>LN('2a) male mx'!AO44)</f>
        <v>-5.8739362866859395</v>
      </c>
      <c r="AP44" s="32">
        <f>LN('2a) male mx'!AP44)</f>
        <v>-5.7040205415541232</v>
      </c>
      <c r="AQ44" s="32">
        <f>LN('2a) male mx'!AQ44)</f>
        <v>-5.7573773421355288</v>
      </c>
      <c r="AR44" s="32">
        <f>LN('2a) male mx'!AR44)</f>
        <v>-5.7597872552806377</v>
      </c>
      <c r="AS44" s="32">
        <f>LN('2a) male mx'!AS44)</f>
        <v>-5.5829560193895649</v>
      </c>
      <c r="AT44" s="32">
        <f>LN('2a) male mx'!AT44)</f>
        <v>-5.6660589734548603</v>
      </c>
      <c r="AU44" s="32">
        <f>LN('2a) male mx'!AU44)</f>
        <v>-5.7245044731672721</v>
      </c>
      <c r="AV44" s="32">
        <f>LN('2a) male mx'!AV44)</f>
        <v>-5.7374511861460711</v>
      </c>
      <c r="AW44" s="32">
        <f>LN('2a) male mx'!AW44)</f>
        <v>-5.6992777198107287</v>
      </c>
      <c r="AX44" s="32">
        <f>LN('2a) male mx'!AX44)</f>
        <v>-5.7392424683025149</v>
      </c>
      <c r="AY44" s="32">
        <f>LN('2a) male mx'!AY44)</f>
        <v>-5.7511246630369461</v>
      </c>
      <c r="AZ44" s="32">
        <f>LN('2a) male mx'!AZ44)</f>
        <v>-5.8770136939445425</v>
      </c>
      <c r="BA44" s="32">
        <f>LN('2a) male mx'!BA44)</f>
        <v>-5.8144204071270362</v>
      </c>
      <c r="BB44" s="32">
        <f>LN('2a) male mx'!BB44)</f>
        <v>-5.8080352341214896</v>
      </c>
      <c r="BC44" s="32">
        <f>LN('2a) male mx'!BC44)</f>
        <v>-5.9119574102764894</v>
      </c>
      <c r="BD44" s="32">
        <f>LN('2a) male mx'!BD44)</f>
        <v>-5.8925752956424136</v>
      </c>
      <c r="BE44" s="32">
        <f>LN('2a) male mx'!BE44)</f>
        <v>-5.8388351454475265</v>
      </c>
      <c r="BF44" s="32">
        <f>LN('2a) male mx'!BF44)</f>
        <v>-5.9937162835498459</v>
      </c>
      <c r="BG44" s="32">
        <f>LN('2a) male mx'!BG44)</f>
        <v>-5.9017133040869849</v>
      </c>
      <c r="BH44" s="32">
        <f>LN('2a) male mx'!BH44)</f>
        <v>-6.0465078082993999</v>
      </c>
      <c r="BI44" s="32">
        <f>LN('2a) male mx'!BI44)</f>
        <v>-6.1992723547301836</v>
      </c>
      <c r="BJ44" s="32">
        <f>LN('2a) male mx'!BJ44)</f>
        <v>-6.1686381959975414</v>
      </c>
      <c r="BK44" s="32">
        <f>LN('2a) male mx'!BK44)</f>
        <v>-6.1687333771855801</v>
      </c>
      <c r="BL44" s="32">
        <f>LN('2a) male mx'!BL44)</f>
        <v>-6.2142922590765117</v>
      </c>
      <c r="BM44" s="32">
        <f>LN('2a) male mx'!BM44)</f>
        <v>-6.1483261865405572</v>
      </c>
      <c r="BN44" s="32">
        <f>LN('2a) male mx'!BN44)</f>
        <v>-6.3540379698576217</v>
      </c>
      <c r="BO44" s="32">
        <f>LN('2a) male mx'!BO44)</f>
        <v>-6.2311181137843317</v>
      </c>
      <c r="BP44" s="32">
        <f>LN('2a) male mx'!BP44)</f>
        <v>-6.2919057832241823</v>
      </c>
      <c r="BQ44" s="32">
        <f>LN('2a) male mx'!BQ44)</f>
        <v>-6.1787599658319072</v>
      </c>
      <c r="BR44" s="32">
        <f>LN('2a) male mx'!BR44)</f>
        <v>-6.355934034512627</v>
      </c>
      <c r="BS44" s="32">
        <f>LN('2a) male mx'!BS44)</f>
        <v>-6.2232007056387211</v>
      </c>
      <c r="BT44" s="32">
        <f>LN('2a) male mx'!BT44)</f>
        <v>-6.3149554913169261</v>
      </c>
      <c r="BU44" s="32">
        <f>LN('2a) male mx'!BU44)</f>
        <v>-6.2266987324035616</v>
      </c>
      <c r="BV44" s="32">
        <f>LN('2a) male mx'!BV44)</f>
        <v>-6.2283074826787068</v>
      </c>
      <c r="BW44" s="32">
        <f>LN('2a) male mx'!BW44)</f>
        <v>-6.3221058634184013</v>
      </c>
      <c r="BX44" s="32">
        <f>LN('2a) male mx'!BX44)</f>
        <v>-6.2270645847914325</v>
      </c>
      <c r="BY44" s="32">
        <f>LN('2a) male mx'!BY44)</f>
        <v>-6.2872318235586553</v>
      </c>
      <c r="BZ44" s="32">
        <f>LN('2a) male mx'!BZ44)</f>
        <v>-6.3000348872815835</v>
      </c>
      <c r="CA44" s="32">
        <f>LN('2a) male mx'!CA44)</f>
        <v>-6.375207702530254</v>
      </c>
      <c r="CB44" s="32">
        <f>LN('2a) male mx'!CB44)</f>
        <v>-6.3759597825368735</v>
      </c>
      <c r="CC44" s="32">
        <f>LN('2a) male mx'!CC44)</f>
        <v>-6.3846737879969098</v>
      </c>
      <c r="CD44" s="32">
        <f>LN('2a) male mx'!CD44)</f>
        <v>-6.4987027091385006</v>
      </c>
      <c r="CE44" s="32">
        <f>LN('2a) male mx'!CE44)</f>
        <v>-6.4018342745496017</v>
      </c>
      <c r="CF44" s="32">
        <f>LN('2a) male mx'!CF44)</f>
        <v>-6.3786642604065866</v>
      </c>
      <c r="CG44" s="32">
        <f>LN('2a) male mx'!CG44)</f>
        <v>-6.5524045096968777</v>
      </c>
      <c r="CH44" s="32">
        <f>LN('2a) male mx'!CH44)</f>
        <v>-6.3987757761726787</v>
      </c>
      <c r="CI44" s="32">
        <f>LN('2a) male mx'!CI44)</f>
        <v>-6.6295799571681808</v>
      </c>
      <c r="CJ44" s="32">
        <f>LN('2a) male mx'!CJ44)</f>
        <v>-6.4578535098637504</v>
      </c>
      <c r="CK44" s="32">
        <f>LN('2a) male mx'!CK44)</f>
        <v>-6.4200670815659571</v>
      </c>
      <c r="CL44" s="32">
        <f>LN('2a) male mx'!CL44)</f>
        <v>-6.3708598396969451</v>
      </c>
      <c r="CM44" s="32">
        <f>LN('2a) male mx'!CM44)</f>
        <v>-6.7055928084448002</v>
      </c>
      <c r="CN44" s="32">
        <f>LN('2a) male mx'!CN44)</f>
        <v>-6.4684131678807564</v>
      </c>
      <c r="CP44" s="31">
        <f t="shared" si="2"/>
        <v>41</v>
      </c>
      <c r="CQ44" s="32">
        <f>IFERROR(LN('2a) female mx'!B44),"")</f>
        <v>-5.3328407787004597</v>
      </c>
      <c r="CR44" s="32">
        <f>IFERROR(LN('2a) female mx'!C44),"")</f>
        <v>-5.3769068995652836</v>
      </c>
      <c r="CS44" s="32">
        <f>IFERROR(LN('2a) female mx'!D44),"")</f>
        <v>-5.4418719391864299</v>
      </c>
      <c r="CT44" s="32">
        <f>IFERROR(LN('2a) female mx'!E44),"")</f>
        <v>-5.4150065183323832</v>
      </c>
      <c r="CU44" s="32">
        <f>IFERROR(LN('2a) female mx'!F44),"")</f>
        <v>-5.402671501300806</v>
      </c>
      <c r="CV44" s="32">
        <f>IFERROR(LN('2a) female mx'!G44),"")</f>
        <v>-5.4441207312900879</v>
      </c>
      <c r="CW44" s="32">
        <f>IFERROR(LN('2a) female mx'!H44),"")</f>
        <v>-5.4948572850330182</v>
      </c>
      <c r="CX44" s="32">
        <f>IFERROR(LN('2a) female mx'!I44),"")</f>
        <v>-5.432709668971154</v>
      </c>
      <c r="CY44" s="32">
        <f>IFERROR(LN('2a) female mx'!J44),"")</f>
        <v>-5.5598337149376515</v>
      </c>
      <c r="CZ44" s="32">
        <f>IFERROR(LN('2a) female mx'!K44),"")</f>
        <v>-5.5546416127681804</v>
      </c>
      <c r="DA44" s="32">
        <f>IFERROR(LN('2a) female mx'!L44),"")</f>
        <v>-5.5440231784245375</v>
      </c>
      <c r="DB44" s="32">
        <f>IFERROR(LN('2a) female mx'!M44),"")</f>
        <v>-5.6511995282674903</v>
      </c>
      <c r="DC44" s="32">
        <f>IFERROR(LN('2a) female mx'!N44),"")</f>
        <v>-5.5423914997496722</v>
      </c>
      <c r="DD44" s="32">
        <f>IFERROR(LN('2a) female mx'!O44),"")</f>
        <v>-5.520319865963935</v>
      </c>
      <c r="DE44" s="32">
        <f>IFERROR(LN('2a) female mx'!P44),"")</f>
        <v>-5.5738710058210597</v>
      </c>
      <c r="DF44" s="32">
        <f>IFERROR(LN('2a) female mx'!Q44),"")</f>
        <v>-5.4846197405127493</v>
      </c>
      <c r="DG44" s="32">
        <f>IFERROR(LN('2a) female mx'!R44),"")</f>
        <v>-5.6878676135271897</v>
      </c>
      <c r="DH44" s="32">
        <f>IFERROR(LN('2a) female mx'!S44),"")</f>
        <v>-5.7121151245273341</v>
      </c>
      <c r="DI44" s="32">
        <f>IFERROR(LN('2a) female mx'!T44),"")</f>
        <v>-5.8066174156739079</v>
      </c>
      <c r="DJ44" s="32">
        <f>IFERROR(LN('2a) female mx'!U44),"")</f>
        <v>-5.7793218612490378</v>
      </c>
      <c r="DK44" s="32">
        <f>IFERROR(LN('2a) female mx'!V44),"")</f>
        <v>-5.7141857990493747</v>
      </c>
      <c r="DL44" s="32">
        <f>IFERROR(LN('2a) female mx'!W44),"")</f>
        <v>-5.779255112193824</v>
      </c>
      <c r="DM44" s="32">
        <f>IFERROR(LN('2a) female mx'!X44),"")</f>
        <v>-5.6900750949253203</v>
      </c>
      <c r="DN44" s="32">
        <f>IFERROR(LN('2a) female mx'!Y44),"")</f>
        <v>-5.7735908753070193</v>
      </c>
      <c r="DO44" s="32">
        <f>IFERROR(LN('2a) female mx'!Z44),"")</f>
        <v>-5.8730563160576805</v>
      </c>
      <c r="DP44" s="32">
        <f>IFERROR(LN('2a) female mx'!AA44),"")</f>
        <v>-5.6766447307936367</v>
      </c>
      <c r="DQ44" s="32">
        <f>IFERROR(LN('2a) female mx'!AB44),"")</f>
        <v>-5.9738908169527445</v>
      </c>
      <c r="DR44" s="32">
        <f>IFERROR(LN('2a) female mx'!AC44),"")</f>
        <v>-5.7663915152679399</v>
      </c>
      <c r="DS44" s="32">
        <f>IFERROR(LN('2a) female mx'!AD44),"")</f>
        <v>-5.90025045904164</v>
      </c>
      <c r="DT44" s="32">
        <f>IFERROR(LN('2a) female mx'!AE44),"")</f>
        <v>-5.9606470173165507</v>
      </c>
      <c r="DU44" s="32">
        <f>IFERROR(LN('2a) female mx'!AF44),"")</f>
        <v>-6.0019558571466458</v>
      </c>
      <c r="DV44" s="32">
        <f>IFERROR(LN('2a) female mx'!AG44),"")</f>
        <v>-5.9158770681321444</v>
      </c>
      <c r="DW44" s="32">
        <f>IFERROR(LN('2a) female mx'!AH44),"")</f>
        <v>-6.1154675150567144</v>
      </c>
      <c r="DX44" s="32">
        <f>IFERROR(LN('2a) female mx'!AI44),"")</f>
        <v>-6.0476106774613942</v>
      </c>
      <c r="DY44" s="32">
        <f>IFERROR(LN('2a) female mx'!AJ44),"")</f>
        <v>-6.1452369006286913</v>
      </c>
      <c r="DZ44" s="32">
        <f>IFERROR(LN('2a) female mx'!AK44),"")</f>
        <v>-6.1110026554794468</v>
      </c>
      <c r="EA44" s="32">
        <f>IFERROR(LN('2a) female mx'!AL44),"")</f>
        <v>-6.1112667069815858</v>
      </c>
      <c r="EB44" s="32">
        <f>IFERROR(LN('2a) female mx'!AM44),"")</f>
        <v>-6.1296341701153336</v>
      </c>
      <c r="EC44" s="32">
        <f>IFERROR(LN('2a) female mx'!AN44),"")</f>
        <v>-6.2089849884881785</v>
      </c>
      <c r="ED44" s="32">
        <f>IFERROR(LN('2a) female mx'!AO44),"")</f>
        <v>-6.110315995483794</v>
      </c>
      <c r="EE44" s="32">
        <f>IFERROR(LN('2a) female mx'!AP44),"")</f>
        <v>-6.3646562979178629</v>
      </c>
      <c r="EF44" s="32">
        <f>IFERROR(LN('2a) female mx'!AQ44),"")</f>
        <v>-6.1613490082374538</v>
      </c>
      <c r="EG44" s="32">
        <f>IFERROR(LN('2a) female mx'!AR44),"")</f>
        <v>-6.2822352437220594</v>
      </c>
      <c r="EH44" s="32">
        <f>IFERROR(LN('2a) female mx'!AS44),"")</f>
        <v>-6.3636271671274338</v>
      </c>
      <c r="EI44" s="32">
        <f>IFERROR(LN('2a) female mx'!AT44),"")</f>
        <v>-6.2175721224124567</v>
      </c>
      <c r="EJ44" s="32">
        <f>IFERROR(LN('2a) female mx'!AU44),"")</f>
        <v>-6.217823974576568</v>
      </c>
      <c r="EK44" s="32">
        <f>IFERROR(LN('2a) female mx'!AV44),"")</f>
        <v>-6.2209040268790066</v>
      </c>
      <c r="EL44" s="32">
        <f>IFERROR(LN('2a) female mx'!AW44),"")</f>
        <v>-6.1978394207438603</v>
      </c>
      <c r="EM44" s="32">
        <f>IFERROR(LN('2a) female mx'!AX44),"")</f>
        <v>-6.3205591373612382</v>
      </c>
      <c r="EN44" s="32">
        <f>IFERROR(LN('2a) female mx'!AY44),"")</f>
        <v>-6.1469693517111201</v>
      </c>
      <c r="EO44" s="32">
        <f>IFERROR(LN('2a) female mx'!AZ44),"")</f>
        <v>-6.2526680210619148</v>
      </c>
      <c r="EP44" s="32">
        <f>IFERROR(LN('2a) female mx'!BA44),"")</f>
        <v>-6.4402635250143208</v>
      </c>
      <c r="EQ44" s="32">
        <f>IFERROR(LN('2a) female mx'!BB44),"")</f>
        <v>-6.5242754374245129</v>
      </c>
      <c r="ER44" s="32">
        <f>IFERROR(LN('2a) female mx'!BC44),"")</f>
        <v>-6.4046201333226787</v>
      </c>
      <c r="ES44" s="32">
        <f>IFERROR(LN('2a) female mx'!BD44),"")</f>
        <v>-6.4379698077563923</v>
      </c>
      <c r="ET44" s="32">
        <f>IFERROR(LN('2a) female mx'!BE44),"")</f>
        <v>-6.3706841961694041</v>
      </c>
      <c r="EU44" s="32">
        <f>IFERROR(LN('2a) female mx'!BF44),"")</f>
        <v>-6.3785711066873567</v>
      </c>
      <c r="EV44" s="32">
        <f>IFERROR(LN('2a) female mx'!BG44),"")</f>
        <v>-6.4220002192623769</v>
      </c>
      <c r="EW44" s="32">
        <f>IFERROR(LN('2a) female mx'!BH44),"")</f>
        <v>-6.6774137531456015</v>
      </c>
      <c r="EX44" s="32">
        <f>IFERROR(LN('2a) female mx'!BI44),"")</f>
        <v>-6.4852024360010914</v>
      </c>
      <c r="EY44" s="32">
        <f>IFERROR(LN('2a) female mx'!BJ44),"")</f>
        <v>-6.6397368709525599</v>
      </c>
      <c r="EZ44" s="32">
        <f>IFERROR(LN('2a) female mx'!BK44),"")</f>
        <v>-6.7052841775802934</v>
      </c>
      <c r="FA44" s="32">
        <f>IFERROR(LN('2a) female mx'!BL44),"")</f>
        <v>-6.8030529828642843</v>
      </c>
      <c r="FB44" s="32">
        <f>IFERROR(LN('2a) female mx'!BM44),"")</f>
        <v>-6.697548518698647</v>
      </c>
      <c r="FC44" s="32">
        <f>IFERROR(LN('2a) female mx'!BN44),"")</f>
        <v>-6.899753965926581</v>
      </c>
      <c r="FD44" s="32">
        <f>IFERROR(LN('2a) female mx'!BO44),"")</f>
        <v>-6.6826015118159194</v>
      </c>
      <c r="FE44" s="32">
        <f>IFERROR(LN('2a) female mx'!BP44),"")</f>
        <v>-6.95387418779148</v>
      </c>
      <c r="FF44" s="32">
        <f>IFERROR(LN('2a) female mx'!BQ44),"")</f>
        <v>-6.7252029263260971</v>
      </c>
      <c r="FG44" s="32">
        <f>IFERROR(LN('2a) female mx'!BR44),"")</f>
        <v>-6.7511630244444589</v>
      </c>
      <c r="FH44" s="32">
        <f>IFERROR(LN('2a) female mx'!BS44),"")</f>
        <v>-6.9776861719278305</v>
      </c>
      <c r="FI44" s="32">
        <f>IFERROR(LN('2a) female mx'!BT44),"")</f>
        <v>-6.8265042944662371</v>
      </c>
      <c r="FJ44" s="32">
        <f>IFERROR(LN('2a) female mx'!BU44),"")</f>
        <v>-6.91566719602642</v>
      </c>
      <c r="FK44" s="32">
        <f>IFERROR(LN('2a) female mx'!BV44),"")</f>
        <v>-6.8184592210282826</v>
      </c>
      <c r="FL44" s="32">
        <f>IFERROR(LN('2a) female mx'!BW44),"")</f>
        <v>-6.8283138056253607</v>
      </c>
      <c r="FM44" s="32">
        <f>IFERROR(LN('2a) female mx'!BX44),"")</f>
        <v>-6.9694228350144343</v>
      </c>
      <c r="FN44" s="32">
        <f>IFERROR(LN('2a) female mx'!BY44),"")</f>
        <v>-6.838124448940853</v>
      </c>
      <c r="FO44" s="32">
        <f>IFERROR(LN('2a) female mx'!BZ44),"")</f>
        <v>-6.8663305701863795</v>
      </c>
      <c r="FP44" s="32">
        <f>IFERROR(LN('2a) female mx'!CA44),"")</f>
        <v>-6.88698097976566</v>
      </c>
      <c r="FQ44" s="32">
        <f>IFERROR(LN('2a) female mx'!CB44),"")</f>
        <v>-6.980878072128796</v>
      </c>
      <c r="FR44" s="32">
        <f>IFERROR(LN('2a) female mx'!CC44),"")</f>
        <v>-6.9385652144282872</v>
      </c>
      <c r="FS44" s="32">
        <f>IFERROR(LN('2a) female mx'!CD44),"")</f>
        <v>-6.9619634071327212</v>
      </c>
      <c r="FT44" s="32">
        <f>IFERROR(LN('2a) female mx'!CE44),"")</f>
        <v>-6.9946972091159454</v>
      </c>
      <c r="FU44" s="32">
        <f>IFERROR(LN('2a) female mx'!CF44),"")</f>
        <v>-6.9616578007818806</v>
      </c>
      <c r="FV44" s="32">
        <f>IFERROR(LN('2a) female mx'!CG44),"")</f>
        <v>-6.9955117486916025</v>
      </c>
      <c r="FW44" s="32">
        <f>IFERROR(LN('2a) female mx'!CH44),"")</f>
        <v>-7.0415337341074622</v>
      </c>
      <c r="FX44" s="32">
        <f>IFERROR(LN('2a) female mx'!CI44),"")</f>
        <v>-7.0186866124166656</v>
      </c>
      <c r="FY44" s="32">
        <f>IFERROR(LN('2a) female mx'!CJ44),"")</f>
        <v>-6.9633985072762243</v>
      </c>
      <c r="FZ44" s="32">
        <f>IFERROR(LN('2a) female mx'!CK44),"")</f>
        <v>-7.0783466588840502</v>
      </c>
      <c r="GA44" s="32">
        <f>IFERROR(LN('2a) female mx'!CL44),"")</f>
        <v>-7.1279324095010779</v>
      </c>
      <c r="GB44" s="32">
        <f>IFERROR(LN('2a) female mx'!CM44),"")</f>
        <v>-6.9869066343205386</v>
      </c>
      <c r="GC44" s="32">
        <f>IFERROR(LN('2a) female mx'!CN44),"")</f>
        <v>-7.2071137788671651</v>
      </c>
      <c r="GD44" s="12" t="str">
        <f>IFERROR(LN('2a) female mx'!CO44),"")</f>
        <v/>
      </c>
    </row>
    <row r="45" spans="1:186" x14ac:dyDescent="0.25">
      <c r="A45" s="31">
        <f>'2a) male mx'!A45</f>
        <v>42</v>
      </c>
      <c r="B45" s="32">
        <f>LN('2a) male mx'!B45)</f>
        <v>-4.8804506757221287</v>
      </c>
      <c r="C45" s="32">
        <f>LN('2a) male mx'!C45)</f>
        <v>-4.883831107415876</v>
      </c>
      <c r="D45" s="32">
        <f>LN('2a) male mx'!D45)</f>
        <v>-4.8614420834649614</v>
      </c>
      <c r="E45" s="32">
        <f>LN('2a) male mx'!E45)</f>
        <v>-4.913647040446576</v>
      </c>
      <c r="F45" s="32">
        <f>LN('2a) male mx'!F45)</f>
        <v>-5.0157415012578364</v>
      </c>
      <c r="G45" s="32">
        <f>LN('2a) male mx'!G45)</f>
        <v>-4.9070853295049952</v>
      </c>
      <c r="H45" s="32">
        <f>LN('2a) male mx'!H45)</f>
        <v>-4.8576594724421218</v>
      </c>
      <c r="I45" s="32">
        <f>LN('2a) male mx'!I45)</f>
        <v>-5.0234434472895524</v>
      </c>
      <c r="J45" s="32">
        <f>LN('2a) male mx'!J45)</f>
        <v>-5.0507253319970573</v>
      </c>
      <c r="K45" s="32">
        <f>LN('2a) male mx'!K45)</f>
        <v>-5.1195937033231251</v>
      </c>
      <c r="L45" s="32">
        <f>LN('2a) male mx'!L45)</f>
        <v>-4.9565498323826196</v>
      </c>
      <c r="M45" s="32">
        <f>LN('2a) male mx'!M45)</f>
        <v>-5.1487862816324865</v>
      </c>
      <c r="N45" s="32">
        <f>LN('2a) male mx'!N45)</f>
        <v>-5.1566199665239214</v>
      </c>
      <c r="O45" s="32">
        <f>LN('2a) male mx'!O45)</f>
        <v>-5.1282654668057317</v>
      </c>
      <c r="P45" s="32">
        <f>LN('2a) male mx'!P45)</f>
        <v>-5.052341878936085</v>
      </c>
      <c r="Q45" s="32">
        <f>LN('2a) male mx'!Q45)</f>
        <v>-5.2356174471861516</v>
      </c>
      <c r="R45" s="32">
        <f>LN('2a) male mx'!R45)</f>
        <v>-5.2380853485736791</v>
      </c>
      <c r="S45" s="32">
        <f>LN('2a) male mx'!S45)</f>
        <v>-5.1190106779440256</v>
      </c>
      <c r="T45" s="32">
        <f>LN('2a) male mx'!T45)</f>
        <v>-5.2556302077639199</v>
      </c>
      <c r="U45" s="32">
        <f>LN('2a) male mx'!U45)</f>
        <v>-5.2554075561506064</v>
      </c>
      <c r="V45" s="32">
        <f>LN('2a) male mx'!V45)</f>
        <v>-5.4251742823679248</v>
      </c>
      <c r="W45" s="32">
        <f>LN('2a) male mx'!W45)</f>
        <v>-5.2670709685511055</v>
      </c>
      <c r="X45" s="32">
        <f>LN('2a) male mx'!X45)</f>
        <v>-5.3959203138200795</v>
      </c>
      <c r="Y45" s="32">
        <f>LN('2a) male mx'!Y45)</f>
        <v>-5.552754104137513</v>
      </c>
      <c r="Z45" s="32">
        <f>LN('2a) male mx'!Z45)</f>
        <v>-5.6403869483722842</v>
      </c>
      <c r="AA45" s="32">
        <f>LN('2a) male mx'!AA45)</f>
        <v>-5.572572084228546</v>
      </c>
      <c r="AB45" s="32">
        <f>LN('2a) male mx'!AB45)</f>
        <v>-5.36247074243665</v>
      </c>
      <c r="AC45" s="32">
        <f>LN('2a) male mx'!AC45)</f>
        <v>-5.5034967086313493</v>
      </c>
      <c r="AD45" s="32">
        <f>LN('2a) male mx'!AD45)</f>
        <v>-5.5081575604490114</v>
      </c>
      <c r="AE45" s="32">
        <f>LN('2a) male mx'!AE45)</f>
        <v>-5.4675850686223981</v>
      </c>
      <c r="AF45" s="32">
        <f>LN('2a) male mx'!AF45)</f>
        <v>-5.4525272600181358</v>
      </c>
      <c r="AG45" s="32">
        <f>LN('2a) male mx'!AG45)</f>
        <v>-5.4498075143362374</v>
      </c>
      <c r="AH45" s="32">
        <f>LN('2a) male mx'!AH45)</f>
        <v>-5.4369038269226717</v>
      </c>
      <c r="AI45" s="32">
        <f>LN('2a) male mx'!AI45)</f>
        <v>-5.5738888284449377</v>
      </c>
      <c r="AJ45" s="32">
        <f>LN('2a) male mx'!AJ45)</f>
        <v>-5.533646755840623</v>
      </c>
      <c r="AK45" s="32">
        <f>LN('2a) male mx'!AK45)</f>
        <v>-5.4711841947659483</v>
      </c>
      <c r="AL45" s="32">
        <f>LN('2a) male mx'!AL45)</f>
        <v>-5.5703714907647406</v>
      </c>
      <c r="AM45" s="32">
        <f>LN('2a) male mx'!AM45)</f>
        <v>-5.4461820973628754</v>
      </c>
      <c r="AN45" s="32">
        <f>LN('2a) male mx'!AN45)</f>
        <v>-5.4042068684815412</v>
      </c>
      <c r="AO45" s="32">
        <f>LN('2a) male mx'!AO45)</f>
        <v>-5.4075245903509881</v>
      </c>
      <c r="AP45" s="32">
        <f>LN('2a) male mx'!AP45)</f>
        <v>-5.4590643188578643</v>
      </c>
      <c r="AQ45" s="32">
        <f>LN('2a) male mx'!AQ45)</f>
        <v>-5.5900428522129193</v>
      </c>
      <c r="AR45" s="32">
        <f>LN('2a) male mx'!AR45)</f>
        <v>-5.6012365021105381</v>
      </c>
      <c r="AS45" s="32">
        <f>LN('2a) male mx'!AS45)</f>
        <v>-5.5069931259020226</v>
      </c>
      <c r="AT45" s="32">
        <f>LN('2a) male mx'!AT45)</f>
        <v>-5.5090463737031961</v>
      </c>
      <c r="AU45" s="32">
        <f>LN('2a) male mx'!AU45)</f>
        <v>-5.4858066123791476</v>
      </c>
      <c r="AV45" s="32">
        <f>LN('2a) male mx'!AV45)</f>
        <v>-5.5073295385950356</v>
      </c>
      <c r="AW45" s="32">
        <f>LN('2a) male mx'!AW45)</f>
        <v>-5.6242288865834071</v>
      </c>
      <c r="AX45" s="32">
        <f>LN('2a) male mx'!AX45)</f>
        <v>-5.4820051770921383</v>
      </c>
      <c r="AY45" s="32">
        <f>LN('2a) male mx'!AY45)</f>
        <v>-5.5647320354765393</v>
      </c>
      <c r="AZ45" s="32">
        <f>LN('2a) male mx'!AZ45)</f>
        <v>-5.7342338225782505</v>
      </c>
      <c r="BA45" s="32">
        <f>LN('2a) male mx'!BA45)</f>
        <v>-5.6611582464929624</v>
      </c>
      <c r="BB45" s="32">
        <f>LN('2a) male mx'!BB45)</f>
        <v>-5.5312605701233286</v>
      </c>
      <c r="BC45" s="32">
        <f>LN('2a) male mx'!BC45)</f>
        <v>-5.7755215718111774</v>
      </c>
      <c r="BD45" s="32">
        <f>LN('2a) male mx'!BD45)</f>
        <v>-5.655509048120523</v>
      </c>
      <c r="BE45" s="32">
        <f>LN('2a) male mx'!BE45)</f>
        <v>-5.7281969141997466</v>
      </c>
      <c r="BF45" s="32">
        <f>LN('2a) male mx'!BF45)</f>
        <v>-5.7558491185805458</v>
      </c>
      <c r="BG45" s="32">
        <f>LN('2a) male mx'!BG45)</f>
        <v>-5.7711103382598736</v>
      </c>
      <c r="BH45" s="32">
        <f>LN('2a) male mx'!BH45)</f>
        <v>-5.9337194977299861</v>
      </c>
      <c r="BI45" s="32">
        <f>LN('2a) male mx'!BI45)</f>
        <v>-5.8088054775326077</v>
      </c>
      <c r="BJ45" s="32">
        <f>LN('2a) male mx'!BJ45)</f>
        <v>-5.9451609144612183</v>
      </c>
      <c r="BK45" s="32">
        <f>LN('2a) male mx'!BK45)</f>
        <v>-5.9824216825339729</v>
      </c>
      <c r="BL45" s="32">
        <f>LN('2a) male mx'!BL45)</f>
        <v>-6.0655278754080388</v>
      </c>
      <c r="BM45" s="32">
        <f>LN('2a) male mx'!BM45)</f>
        <v>-6.07481863273249</v>
      </c>
      <c r="BN45" s="32">
        <f>LN('2a) male mx'!BN45)</f>
        <v>-6.0111509573740101</v>
      </c>
      <c r="BO45" s="32">
        <f>LN('2a) male mx'!BO45)</f>
        <v>-6.0619156309044886</v>
      </c>
      <c r="BP45" s="32">
        <f>LN('2a) male mx'!BP45)</f>
        <v>-6.1620930053108909</v>
      </c>
      <c r="BQ45" s="32">
        <f>LN('2a) male mx'!BQ45)</f>
        <v>-6.16155536238771</v>
      </c>
      <c r="BR45" s="32">
        <f>LN('2a) male mx'!BR45)</f>
        <v>-6.2025038871330418</v>
      </c>
      <c r="BS45" s="32">
        <f>LN('2a) male mx'!BS45)</f>
        <v>-6.1205234830963002</v>
      </c>
      <c r="BT45" s="32">
        <f>LN('2a) male mx'!BT45)</f>
        <v>-6.1729953809776879</v>
      </c>
      <c r="BU45" s="32">
        <f>LN('2a) male mx'!BU45)</f>
        <v>-6.2624978049726963</v>
      </c>
      <c r="BV45" s="32">
        <f>LN('2a) male mx'!BV45)</f>
        <v>-6.3502009874565815</v>
      </c>
      <c r="BW45" s="32">
        <f>LN('2a) male mx'!BW45)</f>
        <v>-6.2312769093022</v>
      </c>
      <c r="BX45" s="32">
        <f>LN('2a) male mx'!BX45)</f>
        <v>-6.3136265805141365</v>
      </c>
      <c r="BY45" s="32">
        <f>LN('2a) male mx'!BY45)</f>
        <v>-6.3432421017218452</v>
      </c>
      <c r="BZ45" s="32">
        <f>LN('2a) male mx'!BZ45)</f>
        <v>-6.2375148470572652</v>
      </c>
      <c r="CA45" s="32">
        <f>LN('2a) male mx'!CA45)</f>
        <v>-6.2200877942701958</v>
      </c>
      <c r="CB45" s="32">
        <f>LN('2a) male mx'!CB45)</f>
        <v>-6.2475356624123117</v>
      </c>
      <c r="CC45" s="32">
        <f>LN('2a) male mx'!CC45)</f>
        <v>-6.2393424474573544</v>
      </c>
      <c r="CD45" s="32">
        <f>LN('2a) male mx'!CD45)</f>
        <v>-6.4632686378830062</v>
      </c>
      <c r="CE45" s="32">
        <f>LN('2a) male mx'!CE45)</f>
        <v>-6.3693767690719607</v>
      </c>
      <c r="CF45" s="32">
        <f>LN('2a) male mx'!CF45)</f>
        <v>-6.4334533931945321</v>
      </c>
      <c r="CG45" s="32">
        <f>LN('2a) male mx'!CG45)</f>
        <v>-6.4945824604530307</v>
      </c>
      <c r="CH45" s="32">
        <f>LN('2a) male mx'!CH45)</f>
        <v>-6.3079535394734032</v>
      </c>
      <c r="CI45" s="32">
        <f>LN('2a) male mx'!CI45)</f>
        <v>-6.3741520008516241</v>
      </c>
      <c r="CJ45" s="32">
        <f>LN('2a) male mx'!CJ45)</f>
        <v>-6.5243892479592631</v>
      </c>
      <c r="CK45" s="32">
        <f>LN('2a) male mx'!CK45)</f>
        <v>-6.5538817903233939</v>
      </c>
      <c r="CL45" s="32">
        <f>LN('2a) male mx'!CL45)</f>
        <v>-6.4313310819334788</v>
      </c>
      <c r="CM45" s="32">
        <f>LN('2a) male mx'!CM45)</f>
        <v>-6.486129888664439</v>
      </c>
      <c r="CN45" s="32">
        <f>LN('2a) male mx'!CN45)</f>
        <v>-6.48694327771</v>
      </c>
      <c r="CP45" s="31">
        <f t="shared" si="2"/>
        <v>42</v>
      </c>
      <c r="CQ45" s="32">
        <f>IFERROR(LN('2a) female mx'!B45),"")</f>
        <v>-5.1372035650775167</v>
      </c>
      <c r="CR45" s="32">
        <f>IFERROR(LN('2a) female mx'!C45),"")</f>
        <v>-5.1734156956833752</v>
      </c>
      <c r="CS45" s="32">
        <f>IFERROR(LN('2a) female mx'!D45),"")</f>
        <v>-5.1312261754450432</v>
      </c>
      <c r="CT45" s="32">
        <f>IFERROR(LN('2a) female mx'!E45),"")</f>
        <v>-5.2590925154551593</v>
      </c>
      <c r="CU45" s="32">
        <f>IFERROR(LN('2a) female mx'!F45),"")</f>
        <v>-5.2477511879960588</v>
      </c>
      <c r="CV45" s="32">
        <f>IFERROR(LN('2a) female mx'!G45),"")</f>
        <v>-5.1297566930041185</v>
      </c>
      <c r="CW45" s="32">
        <f>IFERROR(LN('2a) female mx'!H45),"")</f>
        <v>-5.242043552102257</v>
      </c>
      <c r="CX45" s="32">
        <f>IFERROR(LN('2a) female mx'!I45),"")</f>
        <v>-5.1667702848182433</v>
      </c>
      <c r="CY45" s="32">
        <f>IFERROR(LN('2a) female mx'!J45),"")</f>
        <v>-5.1284300874730526</v>
      </c>
      <c r="CZ45" s="32">
        <f>IFERROR(LN('2a) female mx'!K45),"")</f>
        <v>-5.232943714176737</v>
      </c>
      <c r="DA45" s="32">
        <f>IFERROR(LN('2a) female mx'!L45),"")</f>
        <v>-5.5313538500240886</v>
      </c>
      <c r="DB45" s="32">
        <f>IFERROR(LN('2a) female mx'!M45),"")</f>
        <v>-5.3545561413318206</v>
      </c>
      <c r="DC45" s="32">
        <f>IFERROR(LN('2a) female mx'!N45),"")</f>
        <v>-5.3625738357175692</v>
      </c>
      <c r="DD45" s="32">
        <f>IFERROR(LN('2a) female mx'!O45),"")</f>
        <v>-5.2548878086207003</v>
      </c>
      <c r="DE45" s="32">
        <f>IFERROR(LN('2a) female mx'!P45),"")</f>
        <v>-5.2727591450513493</v>
      </c>
      <c r="DF45" s="32">
        <f>IFERROR(LN('2a) female mx'!Q45),"")</f>
        <v>-5.4188944227523308</v>
      </c>
      <c r="DG45" s="32">
        <f>IFERROR(LN('2a) female mx'!R45),"")</f>
        <v>-5.1585734220385291</v>
      </c>
      <c r="DH45" s="32">
        <f>IFERROR(LN('2a) female mx'!S45),"")</f>
        <v>-5.5193343645644131</v>
      </c>
      <c r="DI45" s="32">
        <f>IFERROR(LN('2a) female mx'!T45),"")</f>
        <v>-5.5051907697700635</v>
      </c>
      <c r="DJ45" s="32">
        <f>IFERROR(LN('2a) female mx'!U45),"")</f>
        <v>-5.5164623735051608</v>
      </c>
      <c r="DK45" s="32">
        <f>IFERROR(LN('2a) female mx'!V45),"")</f>
        <v>-5.4651515739487628</v>
      </c>
      <c r="DL45" s="32">
        <f>IFERROR(LN('2a) female mx'!W45),"")</f>
        <v>-5.4664091695510422</v>
      </c>
      <c r="DM45" s="32">
        <f>IFERROR(LN('2a) female mx'!X45),"")</f>
        <v>-5.4624612942819342</v>
      </c>
      <c r="DN45" s="32">
        <f>IFERROR(LN('2a) female mx'!Y45),"")</f>
        <v>-5.7221150842621737</v>
      </c>
      <c r="DO45" s="32">
        <f>IFERROR(LN('2a) female mx'!Z45),"")</f>
        <v>-5.6206799545759285</v>
      </c>
      <c r="DP45" s="32">
        <f>IFERROR(LN('2a) female mx'!AA45),"")</f>
        <v>-5.7528572179241246</v>
      </c>
      <c r="DQ45" s="32">
        <f>IFERROR(LN('2a) female mx'!AB45),"")</f>
        <v>-5.6374102950742833</v>
      </c>
      <c r="DR45" s="32">
        <f>IFERROR(LN('2a) female mx'!AC45),"")</f>
        <v>-5.69990399532763</v>
      </c>
      <c r="DS45" s="32">
        <f>IFERROR(LN('2a) female mx'!AD45),"")</f>
        <v>-5.6866212923792956</v>
      </c>
      <c r="DT45" s="32">
        <f>IFERROR(LN('2a) female mx'!AE45),"")</f>
        <v>-5.7189286282774736</v>
      </c>
      <c r="DU45" s="32">
        <f>IFERROR(LN('2a) female mx'!AF45),"")</f>
        <v>-5.8733856661669801</v>
      </c>
      <c r="DV45" s="32">
        <f>IFERROR(LN('2a) female mx'!AG45),"")</f>
        <v>-5.8188119225071473</v>
      </c>
      <c r="DW45" s="32">
        <f>IFERROR(LN('2a) female mx'!AH45),"")</f>
        <v>-5.822801090926303</v>
      </c>
      <c r="DX45" s="32">
        <f>IFERROR(LN('2a) female mx'!AI45),"")</f>
        <v>-5.9031594436256194</v>
      </c>
      <c r="DY45" s="32">
        <f>IFERROR(LN('2a) female mx'!AJ45),"")</f>
        <v>-5.7998658244428549</v>
      </c>
      <c r="DZ45" s="32">
        <f>IFERROR(LN('2a) female mx'!AK45),"")</f>
        <v>-5.8424224507208349</v>
      </c>
      <c r="EA45" s="32">
        <f>IFERROR(LN('2a) female mx'!AL45),"")</f>
        <v>-5.8354038317633208</v>
      </c>
      <c r="EB45" s="32">
        <f>IFERROR(LN('2a) female mx'!AM45),"")</f>
        <v>-5.7898547134755898</v>
      </c>
      <c r="EC45" s="32">
        <f>IFERROR(LN('2a) female mx'!AN45),"")</f>
        <v>-5.795772755750856</v>
      </c>
      <c r="ED45" s="32">
        <f>IFERROR(LN('2a) female mx'!AO45),"")</f>
        <v>-5.8837232535181734</v>
      </c>
      <c r="EE45" s="32">
        <f>IFERROR(LN('2a) female mx'!AP45),"")</f>
        <v>-5.9817613732090171</v>
      </c>
      <c r="EF45" s="32">
        <f>IFERROR(LN('2a) female mx'!AQ45),"")</f>
        <v>-5.9816982618173906</v>
      </c>
      <c r="EG45" s="32">
        <f>IFERROR(LN('2a) female mx'!AR45),"")</f>
        <v>-6.1196504880369114</v>
      </c>
      <c r="EH45" s="32">
        <f>IFERROR(LN('2a) female mx'!AS45),"")</f>
        <v>-5.9933246304258798</v>
      </c>
      <c r="EI45" s="32">
        <f>IFERROR(LN('2a) female mx'!AT45),"")</f>
        <v>-5.8900621783466942</v>
      </c>
      <c r="EJ45" s="32">
        <f>IFERROR(LN('2a) female mx'!AU45),"")</f>
        <v>-6.2105737935362013</v>
      </c>
      <c r="EK45" s="32">
        <f>IFERROR(LN('2a) female mx'!AV45),"")</f>
        <v>-5.9322189764336164</v>
      </c>
      <c r="EL45" s="32">
        <f>IFERROR(LN('2a) female mx'!AW45),"")</f>
        <v>-6.1212486462897893</v>
      </c>
      <c r="EM45" s="32">
        <f>IFERROR(LN('2a) female mx'!AX45),"")</f>
        <v>-6.0106070772516151</v>
      </c>
      <c r="EN45" s="32">
        <f>IFERROR(LN('2a) female mx'!AY45),"")</f>
        <v>-6.0334753084490993</v>
      </c>
      <c r="EO45" s="32">
        <f>IFERROR(LN('2a) female mx'!AZ45),"")</f>
        <v>-6.0449214284558934</v>
      </c>
      <c r="EP45" s="32">
        <f>IFERROR(LN('2a) female mx'!BA45),"")</f>
        <v>-6.1169430153069086</v>
      </c>
      <c r="EQ45" s="32">
        <f>IFERROR(LN('2a) female mx'!BB45),"")</f>
        <v>-6.105210368365638</v>
      </c>
      <c r="ER45" s="32">
        <f>IFERROR(LN('2a) female mx'!BC45),"")</f>
        <v>-6.06436382944913</v>
      </c>
      <c r="ES45" s="32">
        <f>IFERROR(LN('2a) female mx'!BD45),"")</f>
        <v>-6.2582296487873652</v>
      </c>
      <c r="ET45" s="32">
        <f>IFERROR(LN('2a) female mx'!BE45),"")</f>
        <v>-6.2818824570744383</v>
      </c>
      <c r="EU45" s="32">
        <f>IFERROR(LN('2a) female mx'!BF45),"")</f>
        <v>-6.19336372164463</v>
      </c>
      <c r="EV45" s="32">
        <f>IFERROR(LN('2a) female mx'!BG45),"")</f>
        <v>-6.2615435415891092</v>
      </c>
      <c r="EW45" s="32">
        <f>IFERROR(LN('2a) female mx'!BH45),"")</f>
        <v>-6.482828363870337</v>
      </c>
      <c r="EX45" s="32">
        <f>IFERROR(LN('2a) female mx'!BI45),"")</f>
        <v>-6.4439041130310937</v>
      </c>
      <c r="EY45" s="32">
        <f>IFERROR(LN('2a) female mx'!BJ45),"")</f>
        <v>-6.4652121935343487</v>
      </c>
      <c r="EZ45" s="32">
        <f>IFERROR(LN('2a) female mx'!BK45),"")</f>
        <v>-6.395364645218371</v>
      </c>
      <c r="FA45" s="32">
        <f>IFERROR(LN('2a) female mx'!BL45),"")</f>
        <v>-6.756659662207035</v>
      </c>
      <c r="FB45" s="32">
        <f>IFERROR(LN('2a) female mx'!BM45),"")</f>
        <v>-6.4932339809739403</v>
      </c>
      <c r="FC45" s="32">
        <f>IFERROR(LN('2a) female mx'!BN45),"")</f>
        <v>-6.6795682932014637</v>
      </c>
      <c r="FD45" s="32">
        <f>IFERROR(LN('2a) female mx'!BO45),"")</f>
        <v>-6.749211924535091</v>
      </c>
      <c r="FE45" s="32">
        <f>IFERROR(LN('2a) female mx'!BP45),"")</f>
        <v>-6.6411564709255622</v>
      </c>
      <c r="FF45" s="32">
        <f>IFERROR(LN('2a) female mx'!BQ45),"")</f>
        <v>-6.8711375118572899</v>
      </c>
      <c r="FG45" s="32">
        <f>IFERROR(LN('2a) female mx'!BR45),"")</f>
        <v>-6.5957445627830076</v>
      </c>
      <c r="FH45" s="32">
        <f>IFERROR(LN('2a) female mx'!BS45),"")</f>
        <v>-6.7961725914692632</v>
      </c>
      <c r="FI45" s="32">
        <f>IFERROR(LN('2a) female mx'!BT45),"")</f>
        <v>-6.797494909100128</v>
      </c>
      <c r="FJ45" s="32">
        <f>IFERROR(LN('2a) female mx'!BU45),"")</f>
        <v>-6.9461061376532678</v>
      </c>
      <c r="FK45" s="32">
        <f>IFERROR(LN('2a) female mx'!BV45),"")</f>
        <v>-6.9155342227436254</v>
      </c>
      <c r="FL45" s="32">
        <f>IFERROR(LN('2a) female mx'!BW45),"")</f>
        <v>-6.7901688149133843</v>
      </c>
      <c r="FM45" s="32">
        <f>IFERROR(LN('2a) female mx'!BX45),"")</f>
        <v>-6.8080577108721387</v>
      </c>
      <c r="FN45" s="32">
        <f>IFERROR(LN('2a) female mx'!BY45),"")</f>
        <v>-6.9692899724911799</v>
      </c>
      <c r="FO45" s="32">
        <f>IFERROR(LN('2a) female mx'!BZ45),"")</f>
        <v>-6.8851005884173304</v>
      </c>
      <c r="FP45" s="32">
        <f>IFERROR(LN('2a) female mx'!CA45),"")</f>
        <v>-6.8089575432368346</v>
      </c>
      <c r="FQ45" s="32">
        <f>IFERROR(LN('2a) female mx'!CB45),"")</f>
        <v>-6.7902301646066547</v>
      </c>
      <c r="FR45" s="32">
        <f>IFERROR(LN('2a) female mx'!CC45),"")</f>
        <v>-6.8567021192755311</v>
      </c>
      <c r="FS45" s="32">
        <f>IFERROR(LN('2a) female mx'!CD45),"")</f>
        <v>-6.8301098527645596</v>
      </c>
      <c r="FT45" s="32">
        <f>IFERROR(LN('2a) female mx'!CE45),"")</f>
        <v>-7.0276969027502032</v>
      </c>
      <c r="FU45" s="32">
        <f>IFERROR(LN('2a) female mx'!CF45),"")</f>
        <v>-7.0159980007270173</v>
      </c>
      <c r="FV45" s="32">
        <f>IFERROR(LN('2a) female mx'!CG45),"")</f>
        <v>-6.9617902416675941</v>
      </c>
      <c r="FW45" s="32">
        <f>IFERROR(LN('2a) female mx'!CH45),"")</f>
        <v>-7.0641992455833469</v>
      </c>
      <c r="FX45" s="32">
        <f>IFERROR(LN('2a) female mx'!CI45),"")</f>
        <v>-7.0064865664107687</v>
      </c>
      <c r="FY45" s="32">
        <f>IFERROR(LN('2a) female mx'!CJ45),"")</f>
        <v>-7.0064356670184971</v>
      </c>
      <c r="FZ45" s="32">
        <f>IFERROR(LN('2a) female mx'!CK45),"")</f>
        <v>-7.0775031371819521</v>
      </c>
      <c r="GA45" s="32">
        <f>IFERROR(LN('2a) female mx'!CL45),"")</f>
        <v>-6.9013560597045656</v>
      </c>
      <c r="GB45" s="32">
        <f>IFERROR(LN('2a) female mx'!CM45),"")</f>
        <v>-7.0660605817053073</v>
      </c>
      <c r="GC45" s="32">
        <f>IFERROR(LN('2a) female mx'!CN45),"")</f>
        <v>-6.9219987186919916</v>
      </c>
      <c r="GD45" s="12" t="str">
        <f>IFERROR(LN('2a) female mx'!CO45),"")</f>
        <v/>
      </c>
    </row>
    <row r="46" spans="1:186" x14ac:dyDescent="0.25">
      <c r="A46" s="31">
        <f>'2a) male mx'!A46</f>
        <v>43</v>
      </c>
      <c r="B46" s="32">
        <f>LN('2a) male mx'!B46)</f>
        <v>-4.8049016129480453</v>
      </c>
      <c r="C46" s="32">
        <f>LN('2a) male mx'!C46)</f>
        <v>-5.0097784884493306</v>
      </c>
      <c r="D46" s="32">
        <f>LN('2a) male mx'!D46)</f>
        <v>-4.8633564792527215</v>
      </c>
      <c r="E46" s="32">
        <f>LN('2a) male mx'!E46)</f>
        <v>-4.9990819118273588</v>
      </c>
      <c r="F46" s="32">
        <f>LN('2a) male mx'!F46)</f>
        <v>-5.1448772185469691</v>
      </c>
      <c r="G46" s="32">
        <f>LN('2a) male mx'!G46)</f>
        <v>-4.9698501069080256</v>
      </c>
      <c r="H46" s="32">
        <f>LN('2a) male mx'!H46)</f>
        <v>-5.0944370814146733</v>
      </c>
      <c r="I46" s="32">
        <f>LN('2a) male mx'!I46)</f>
        <v>-5.105811056264784</v>
      </c>
      <c r="J46" s="32">
        <f>LN('2a) male mx'!J46)</f>
        <v>-5.0069294719653392</v>
      </c>
      <c r="K46" s="32">
        <f>LN('2a) male mx'!K46)</f>
        <v>-5.192377232525776</v>
      </c>
      <c r="L46" s="32">
        <f>LN('2a) male mx'!L46)</f>
        <v>-5.2013502353584995</v>
      </c>
      <c r="M46" s="32">
        <f>LN('2a) male mx'!M46)</f>
        <v>-5.1862584629621882</v>
      </c>
      <c r="N46" s="32">
        <f>LN('2a) male mx'!N46)</f>
        <v>-5.2156968060191238</v>
      </c>
      <c r="O46" s="32">
        <f>LN('2a) male mx'!O46)</f>
        <v>-5.224889636350067</v>
      </c>
      <c r="P46" s="32">
        <f>LN('2a) male mx'!P46)</f>
        <v>-5.1442887331448643</v>
      </c>
      <c r="Q46" s="32">
        <f>LN('2a) male mx'!Q46)</f>
        <v>-5.0925153931916274</v>
      </c>
      <c r="R46" s="32">
        <f>LN('2a) male mx'!R46)</f>
        <v>-5.221826280041852</v>
      </c>
      <c r="S46" s="32">
        <f>LN('2a) male mx'!S46)</f>
        <v>-5.2047078674257294</v>
      </c>
      <c r="T46" s="32">
        <f>LN('2a) male mx'!T46)</f>
        <v>-5.3785465370227845</v>
      </c>
      <c r="U46" s="32">
        <f>LN('2a) male mx'!U46)</f>
        <v>-5.1370067279306069</v>
      </c>
      <c r="V46" s="32">
        <f>LN('2a) male mx'!V46)</f>
        <v>-5.2703628385678636</v>
      </c>
      <c r="W46" s="32">
        <f>LN('2a) male mx'!W46)</f>
        <v>-5.3499330727234362</v>
      </c>
      <c r="X46" s="32">
        <f>LN('2a) male mx'!X46)</f>
        <v>-5.330755014688747</v>
      </c>
      <c r="Y46" s="32">
        <f>LN('2a) male mx'!Y46)</f>
        <v>-5.3467227126229231</v>
      </c>
      <c r="Z46" s="32">
        <f>LN('2a) male mx'!Z46)</f>
        <v>-5.6399548119100356</v>
      </c>
      <c r="AA46" s="32">
        <f>LN('2a) male mx'!AA46)</f>
        <v>-5.5284505181016961</v>
      </c>
      <c r="AB46" s="32">
        <f>LN('2a) male mx'!AB46)</f>
        <v>-5.4316813344435362</v>
      </c>
      <c r="AC46" s="32">
        <f>LN('2a) male mx'!AC46)</f>
        <v>-5.4106268739592771</v>
      </c>
      <c r="AD46" s="32">
        <f>LN('2a) male mx'!AD46)</f>
        <v>-5.4932333585036117</v>
      </c>
      <c r="AE46" s="32">
        <f>LN('2a) male mx'!AE46)</f>
        <v>-5.4529157625677138</v>
      </c>
      <c r="AF46" s="32">
        <f>LN('2a) male mx'!AF46)</f>
        <v>-5.4772052572742833</v>
      </c>
      <c r="AG46" s="32">
        <f>LN('2a) male mx'!AG46)</f>
        <v>-5.4956828515151717</v>
      </c>
      <c r="AH46" s="32">
        <f>LN('2a) male mx'!AH46)</f>
        <v>-5.4452756371272679</v>
      </c>
      <c r="AI46" s="32">
        <f>LN('2a) male mx'!AI46)</f>
        <v>-5.5220282500118714</v>
      </c>
      <c r="AJ46" s="32">
        <f>LN('2a) male mx'!AJ46)</f>
        <v>-5.5867927459495128</v>
      </c>
      <c r="AK46" s="32">
        <f>LN('2a) male mx'!AK46)</f>
        <v>-5.6367163172915253</v>
      </c>
      <c r="AL46" s="32">
        <f>LN('2a) male mx'!AL46)</f>
        <v>-5.5608134904535582</v>
      </c>
      <c r="AM46" s="32">
        <f>LN('2a) male mx'!AM46)</f>
        <v>-5.6936556130708853</v>
      </c>
      <c r="AN46" s="32">
        <f>LN('2a) male mx'!AN46)</f>
        <v>-5.5980822124898379</v>
      </c>
      <c r="AO46" s="32">
        <f>LN('2a) male mx'!AO46)</f>
        <v>-5.5295926010915908</v>
      </c>
      <c r="AP46" s="32">
        <f>LN('2a) male mx'!AP46)</f>
        <v>-5.5235679860515958</v>
      </c>
      <c r="AQ46" s="32">
        <f>LN('2a) male mx'!AQ46)</f>
        <v>-5.4351729155377013</v>
      </c>
      <c r="AR46" s="32">
        <f>LN('2a) male mx'!AR46)</f>
        <v>-5.4326351414352514</v>
      </c>
      <c r="AS46" s="32">
        <f>LN('2a) male mx'!AS46)</f>
        <v>-5.3748153375207615</v>
      </c>
      <c r="AT46" s="32">
        <f>LN('2a) male mx'!AT46)</f>
        <v>-5.4889976907775777</v>
      </c>
      <c r="AU46" s="32">
        <f>LN('2a) male mx'!AU46)</f>
        <v>-5.4608830898227607</v>
      </c>
      <c r="AV46" s="32">
        <f>LN('2a) male mx'!AV46)</f>
        <v>-5.4665350018266086</v>
      </c>
      <c r="AW46" s="32">
        <f>LN('2a) male mx'!AW46)</f>
        <v>-5.4909690683302257</v>
      </c>
      <c r="AX46" s="32">
        <f>LN('2a) male mx'!AX46)</f>
        <v>-5.5232087083872372</v>
      </c>
      <c r="AY46" s="32">
        <f>LN('2a) male mx'!AY46)</f>
        <v>-5.4533346282547432</v>
      </c>
      <c r="AZ46" s="32">
        <f>LN('2a) male mx'!AZ46)</f>
        <v>-5.7176842949034885</v>
      </c>
      <c r="BA46" s="32">
        <f>LN('2a) male mx'!BA46)</f>
        <v>-5.5715381322150233</v>
      </c>
      <c r="BB46" s="32">
        <f>LN('2a) male mx'!BB46)</f>
        <v>-5.5890547379152586</v>
      </c>
      <c r="BC46" s="32">
        <f>LN('2a) male mx'!BC46)</f>
        <v>-5.5405664946264617</v>
      </c>
      <c r="BD46" s="32">
        <f>LN('2a) male mx'!BD46)</f>
        <v>-5.5952553833209437</v>
      </c>
      <c r="BE46" s="32">
        <f>LN('2a) male mx'!BE46)</f>
        <v>-5.5390001906746216</v>
      </c>
      <c r="BF46" s="32">
        <f>LN('2a) male mx'!BF46)</f>
        <v>-5.6559810852914865</v>
      </c>
      <c r="BG46" s="32">
        <f>LN('2a) male mx'!BG46)</f>
        <v>-5.6393938753453865</v>
      </c>
      <c r="BH46" s="32">
        <f>LN('2a) male mx'!BH46)</f>
        <v>-5.8135653401513965</v>
      </c>
      <c r="BI46" s="32">
        <f>LN('2a) male mx'!BI46)</f>
        <v>-5.648873173524966</v>
      </c>
      <c r="BJ46" s="32">
        <f>LN('2a) male mx'!BJ46)</f>
        <v>-5.8133919577707012</v>
      </c>
      <c r="BK46" s="32">
        <f>LN('2a) male mx'!BK46)</f>
        <v>-5.864763705647448</v>
      </c>
      <c r="BL46" s="32">
        <f>LN('2a) male mx'!BL46)</f>
        <v>-5.9886811411601713</v>
      </c>
      <c r="BM46" s="32">
        <f>LN('2a) male mx'!BM46)</f>
        <v>-5.9234364133868516</v>
      </c>
      <c r="BN46" s="32">
        <f>LN('2a) male mx'!BN46)</f>
        <v>-5.8793154688212752</v>
      </c>
      <c r="BO46" s="32">
        <f>LN('2a) male mx'!BO46)</f>
        <v>-5.9604559238919368</v>
      </c>
      <c r="BP46" s="32">
        <f>LN('2a) male mx'!BP46)</f>
        <v>-6.0645671439113622</v>
      </c>
      <c r="BQ46" s="32">
        <f>LN('2a) male mx'!BQ46)</f>
        <v>-6.0195237028582502</v>
      </c>
      <c r="BR46" s="32">
        <f>LN('2a) male mx'!BR46)</f>
        <v>-6.0641973858873621</v>
      </c>
      <c r="BS46" s="32">
        <f>LN('2a) male mx'!BS46)</f>
        <v>-6.1524271919653719</v>
      </c>
      <c r="BT46" s="32">
        <f>LN('2a) male mx'!BT46)</f>
        <v>-6.2119816155847074</v>
      </c>
      <c r="BU46" s="32">
        <f>LN('2a) male mx'!BU46)</f>
        <v>-6.1762451990596166</v>
      </c>
      <c r="BV46" s="32">
        <f>LN('2a) male mx'!BV46)</f>
        <v>-6.1780174589445185</v>
      </c>
      <c r="BW46" s="32">
        <f>LN('2a) male mx'!BW46)</f>
        <v>-6.2346466211391629</v>
      </c>
      <c r="BX46" s="32">
        <f>LN('2a) male mx'!BX46)</f>
        <v>-6.2075100501076257</v>
      </c>
      <c r="BY46" s="32">
        <f>LN('2a) male mx'!BY46)</f>
        <v>-6.2130519143736658</v>
      </c>
      <c r="BZ46" s="32">
        <f>LN('2a) male mx'!BZ46)</f>
        <v>-6.1052385138795131</v>
      </c>
      <c r="CA46" s="32">
        <f>LN('2a) male mx'!CA46)</f>
        <v>-6.2666709860996059</v>
      </c>
      <c r="CB46" s="32">
        <f>LN('2a) male mx'!CB46)</f>
        <v>-6.1929024307235112</v>
      </c>
      <c r="CC46" s="32">
        <f>LN('2a) male mx'!CC46)</f>
        <v>-6.2006032705334837</v>
      </c>
      <c r="CD46" s="32">
        <f>LN('2a) male mx'!CD46)</f>
        <v>-6.1787830206034089</v>
      </c>
      <c r="CE46" s="32">
        <f>LN('2a) male mx'!CE46)</f>
        <v>-6.3860268132551017</v>
      </c>
      <c r="CF46" s="32">
        <f>LN('2a) male mx'!CF46)</f>
        <v>-6.1717265632761906</v>
      </c>
      <c r="CG46" s="32">
        <f>LN('2a) male mx'!CG46)</f>
        <v>-6.2561182885139743</v>
      </c>
      <c r="CH46" s="32">
        <f>LN('2a) male mx'!CH46)</f>
        <v>-6.3829313160456227</v>
      </c>
      <c r="CI46" s="32">
        <f>LN('2a) male mx'!CI46)</f>
        <v>-6.2965401178880684</v>
      </c>
      <c r="CJ46" s="32">
        <f>LN('2a) male mx'!CJ46)</f>
        <v>-6.3546495048492249</v>
      </c>
      <c r="CK46" s="32">
        <f>LN('2a) male mx'!CK46)</f>
        <v>-6.3858304540301711</v>
      </c>
      <c r="CL46" s="32">
        <f>LN('2a) male mx'!CL46)</f>
        <v>-6.3319982920683744</v>
      </c>
      <c r="CM46" s="32">
        <f>LN('2a) male mx'!CM46)</f>
        <v>-6.3518095233797212</v>
      </c>
      <c r="CN46" s="32">
        <f>LN('2a) male mx'!CN46)</f>
        <v>-6.4587300561215937</v>
      </c>
      <c r="CP46" s="31">
        <f t="shared" si="2"/>
        <v>43</v>
      </c>
      <c r="CQ46" s="32">
        <f>IFERROR(LN('2a) female mx'!B46),"")</f>
        <v>-5.1376133980082708</v>
      </c>
      <c r="CR46" s="32">
        <f>IFERROR(LN('2a) female mx'!C46),"")</f>
        <v>-5.3167150477273468</v>
      </c>
      <c r="CS46" s="32">
        <f>IFERROR(LN('2a) female mx'!D46),"")</f>
        <v>-5.2286859589843298</v>
      </c>
      <c r="CT46" s="32">
        <f>IFERROR(LN('2a) female mx'!E46),"")</f>
        <v>-5.3685019675057948</v>
      </c>
      <c r="CU46" s="32">
        <f>IFERROR(LN('2a) female mx'!F46),"")</f>
        <v>-5.2560884887540089</v>
      </c>
      <c r="CV46" s="32">
        <f>IFERROR(LN('2a) female mx'!G46),"")</f>
        <v>-5.1178211805240723</v>
      </c>
      <c r="CW46" s="32">
        <f>IFERROR(LN('2a) female mx'!H46),"")</f>
        <v>-5.2322538737081477</v>
      </c>
      <c r="CX46" s="32">
        <f>IFERROR(LN('2a) female mx'!I46),"")</f>
        <v>-5.1485667858849586</v>
      </c>
      <c r="CY46" s="32">
        <f>IFERROR(LN('2a) female mx'!J46),"")</f>
        <v>-5.2701248144695896</v>
      </c>
      <c r="CZ46" s="32">
        <f>IFERROR(LN('2a) female mx'!K46),"")</f>
        <v>-5.5217699080207447</v>
      </c>
      <c r="DA46" s="32">
        <f>IFERROR(LN('2a) female mx'!L46),"")</f>
        <v>-5.337428545940309</v>
      </c>
      <c r="DB46" s="32">
        <f>IFERROR(LN('2a) female mx'!M46),"")</f>
        <v>-5.5296355071633068</v>
      </c>
      <c r="DC46" s="32">
        <f>IFERROR(LN('2a) female mx'!N46),"")</f>
        <v>-5.4910017103775379</v>
      </c>
      <c r="DD46" s="32">
        <f>IFERROR(LN('2a) female mx'!O46),"")</f>
        <v>-5.4049155180803856</v>
      </c>
      <c r="DE46" s="32">
        <f>IFERROR(LN('2a) female mx'!P46),"")</f>
        <v>-5.3887668859603384</v>
      </c>
      <c r="DF46" s="32">
        <f>IFERROR(LN('2a) female mx'!Q46),"")</f>
        <v>-5.327455214485739</v>
      </c>
      <c r="DG46" s="32">
        <f>IFERROR(LN('2a) female mx'!R46),"")</f>
        <v>-5.4767542305541452</v>
      </c>
      <c r="DH46" s="32">
        <f>IFERROR(LN('2a) female mx'!S46),"")</f>
        <v>-5.4575692985496742</v>
      </c>
      <c r="DI46" s="32">
        <f>IFERROR(LN('2a) female mx'!T46),"")</f>
        <v>-5.4576591721002128</v>
      </c>
      <c r="DJ46" s="32">
        <f>IFERROR(LN('2a) female mx'!U46),"")</f>
        <v>-5.6245290884775105</v>
      </c>
      <c r="DK46" s="32">
        <f>IFERROR(LN('2a) female mx'!V46),"")</f>
        <v>-5.4635725756117637</v>
      </c>
      <c r="DL46" s="32">
        <f>IFERROR(LN('2a) female mx'!W46),"")</f>
        <v>-5.5454935072432274</v>
      </c>
      <c r="DM46" s="32">
        <f>IFERROR(LN('2a) female mx'!X46),"")</f>
        <v>-5.3966738828308376</v>
      </c>
      <c r="DN46" s="32">
        <f>IFERROR(LN('2a) female mx'!Y46),"")</f>
        <v>-5.4666784903402954</v>
      </c>
      <c r="DO46" s="32">
        <f>IFERROR(LN('2a) female mx'!Z46),"")</f>
        <v>-5.6509089850491332</v>
      </c>
      <c r="DP46" s="32">
        <f>IFERROR(LN('2a) female mx'!AA46),"")</f>
        <v>-5.7812541274667826</v>
      </c>
      <c r="DQ46" s="32">
        <f>IFERROR(LN('2a) female mx'!AB46),"")</f>
        <v>-5.4785207111045677</v>
      </c>
      <c r="DR46" s="32">
        <f>IFERROR(LN('2a) female mx'!AC46),"")</f>
        <v>-5.6188584698274937</v>
      </c>
      <c r="DS46" s="32">
        <f>IFERROR(LN('2a) female mx'!AD46),"")</f>
        <v>-5.894112244527081</v>
      </c>
      <c r="DT46" s="32">
        <f>IFERROR(LN('2a) female mx'!AE46),"")</f>
        <v>-5.5896796184786286</v>
      </c>
      <c r="DU46" s="32">
        <f>IFERROR(LN('2a) female mx'!AF46),"")</f>
        <v>-5.6516708496174184</v>
      </c>
      <c r="DV46" s="32">
        <f>IFERROR(LN('2a) female mx'!AG46),"")</f>
        <v>-5.8015289707122761</v>
      </c>
      <c r="DW46" s="32">
        <f>IFERROR(LN('2a) female mx'!AH46),"")</f>
        <v>-5.8868729665130326</v>
      </c>
      <c r="DX46" s="32">
        <f>IFERROR(LN('2a) female mx'!AI46),"")</f>
        <v>-5.8039155702110978</v>
      </c>
      <c r="DY46" s="32">
        <f>IFERROR(LN('2a) female mx'!AJ46),"")</f>
        <v>-5.8922814927820175</v>
      </c>
      <c r="DZ46" s="32">
        <f>IFERROR(LN('2a) female mx'!AK46),"")</f>
        <v>-6.0638648487147275</v>
      </c>
      <c r="EA46" s="32">
        <f>IFERROR(LN('2a) female mx'!AL46),"")</f>
        <v>-5.9808092409273357</v>
      </c>
      <c r="EB46" s="32">
        <f>IFERROR(LN('2a) female mx'!AM46),"")</f>
        <v>-6.0232731167197597</v>
      </c>
      <c r="EC46" s="32">
        <f>IFERROR(LN('2a) female mx'!AN46),"")</f>
        <v>-5.9963832813402425</v>
      </c>
      <c r="ED46" s="32">
        <f>IFERROR(LN('2a) female mx'!AO46),"")</f>
        <v>-5.9889667043561889</v>
      </c>
      <c r="EE46" s="32">
        <f>IFERROR(LN('2a) female mx'!AP46),"")</f>
        <v>-6.1177019088294404</v>
      </c>
      <c r="EF46" s="32">
        <f>IFERROR(LN('2a) female mx'!AQ46),"")</f>
        <v>-5.9708611860869638</v>
      </c>
      <c r="EG46" s="32">
        <f>IFERROR(LN('2a) female mx'!AR46),"")</f>
        <v>-5.7860273552901402</v>
      </c>
      <c r="EH46" s="32">
        <f>IFERROR(LN('2a) female mx'!AS46),"")</f>
        <v>-5.9740682546296293</v>
      </c>
      <c r="EI46" s="32">
        <f>IFERROR(LN('2a) female mx'!AT46),"")</f>
        <v>-6.0660448103121283</v>
      </c>
      <c r="EJ46" s="32">
        <f>IFERROR(LN('2a) female mx'!AU46),"")</f>
        <v>-5.9231709530043597</v>
      </c>
      <c r="EK46" s="32">
        <f>IFERROR(LN('2a) female mx'!AV46),"")</f>
        <v>-6.0120190165842731</v>
      </c>
      <c r="EL46" s="32">
        <f>IFERROR(LN('2a) female mx'!AW46),"")</f>
        <v>-5.8927612124793347</v>
      </c>
      <c r="EM46" s="32">
        <f>IFERROR(LN('2a) female mx'!AX46),"")</f>
        <v>-6.0653781726465317</v>
      </c>
      <c r="EN46" s="32">
        <f>IFERROR(LN('2a) female mx'!AY46),"")</f>
        <v>-5.899570640575881</v>
      </c>
      <c r="EO46" s="32">
        <f>IFERROR(LN('2a) female mx'!AZ46),"")</f>
        <v>-6.0469886014183372</v>
      </c>
      <c r="EP46" s="32">
        <f>IFERROR(LN('2a) female mx'!BA46),"")</f>
        <v>-6.0504198024510334</v>
      </c>
      <c r="EQ46" s="32">
        <f>IFERROR(LN('2a) female mx'!BB46),"")</f>
        <v>-6.0439347367882315</v>
      </c>
      <c r="ER46" s="32">
        <f>IFERROR(LN('2a) female mx'!BC46),"")</f>
        <v>-6.0486579898329369</v>
      </c>
      <c r="ES46" s="32">
        <f>IFERROR(LN('2a) female mx'!BD46),"")</f>
        <v>-6.0549347895056229</v>
      </c>
      <c r="ET46" s="32">
        <f>IFERROR(LN('2a) female mx'!BE46),"")</f>
        <v>-6.0655721188772542</v>
      </c>
      <c r="EU46" s="32">
        <f>IFERROR(LN('2a) female mx'!BF46),"")</f>
        <v>-6.1711967261627318</v>
      </c>
      <c r="EV46" s="32">
        <f>IFERROR(LN('2a) female mx'!BG46),"")</f>
        <v>-6.2650882207448841</v>
      </c>
      <c r="EW46" s="32">
        <f>IFERROR(LN('2a) female mx'!BH46),"")</f>
        <v>-6.3724765341474114</v>
      </c>
      <c r="EX46" s="32">
        <f>IFERROR(LN('2a) female mx'!BI46),"")</f>
        <v>-6.4040604207689347</v>
      </c>
      <c r="EY46" s="32">
        <f>IFERROR(LN('2a) female mx'!BJ46),"")</f>
        <v>-6.5393485203305737</v>
      </c>
      <c r="EZ46" s="32">
        <f>IFERROR(LN('2a) female mx'!BK46),"")</f>
        <v>-6.3454505850594147</v>
      </c>
      <c r="FA46" s="32">
        <f>IFERROR(LN('2a) female mx'!BL46),"")</f>
        <v>-6.5129106566611066</v>
      </c>
      <c r="FB46" s="32">
        <f>IFERROR(LN('2a) female mx'!BM46),"")</f>
        <v>-6.311518237278567</v>
      </c>
      <c r="FC46" s="32">
        <f>IFERROR(LN('2a) female mx'!BN46),"")</f>
        <v>-6.4649028753207727</v>
      </c>
      <c r="FD46" s="32">
        <f>IFERROR(LN('2a) female mx'!BO46),"")</f>
        <v>-6.3963945326397278</v>
      </c>
      <c r="FE46" s="32">
        <f>IFERROR(LN('2a) female mx'!BP46),"")</f>
        <v>-6.6012095322192152</v>
      </c>
      <c r="FF46" s="32">
        <f>IFERROR(LN('2a) female mx'!BQ46),"")</f>
        <v>-6.5433772731072155</v>
      </c>
      <c r="FG46" s="32">
        <f>IFERROR(LN('2a) female mx'!BR46),"")</f>
        <v>-6.7312238237027886</v>
      </c>
      <c r="FH46" s="32">
        <f>IFERROR(LN('2a) female mx'!BS46),"")</f>
        <v>-6.7241867912466704</v>
      </c>
      <c r="FI46" s="32">
        <f>IFERROR(LN('2a) female mx'!BT46),"")</f>
        <v>-6.6593298164752373</v>
      </c>
      <c r="FJ46" s="32">
        <f>IFERROR(LN('2a) female mx'!BU46),"")</f>
        <v>-6.7788207690913147</v>
      </c>
      <c r="FK46" s="32">
        <f>IFERROR(LN('2a) female mx'!BV46),"")</f>
        <v>-6.744228168806699</v>
      </c>
      <c r="FL46" s="32">
        <f>IFERROR(LN('2a) female mx'!BW46),"")</f>
        <v>-6.5767357961005128</v>
      </c>
      <c r="FM46" s="32">
        <f>IFERROR(LN('2a) female mx'!BX46),"")</f>
        <v>-6.8351385021361413</v>
      </c>
      <c r="FN46" s="32">
        <f>IFERROR(LN('2a) female mx'!BY46),"")</f>
        <v>-6.7108761725341406</v>
      </c>
      <c r="FO46" s="32">
        <f>IFERROR(LN('2a) female mx'!BZ46),"")</f>
        <v>-6.7100265635078875</v>
      </c>
      <c r="FP46" s="32">
        <f>IFERROR(LN('2a) female mx'!CA46),"")</f>
        <v>-6.7894937197607037</v>
      </c>
      <c r="FQ46" s="32">
        <f>IFERROR(LN('2a) female mx'!CB46),"")</f>
        <v>-6.6611946762034506</v>
      </c>
      <c r="FR46" s="32">
        <f>IFERROR(LN('2a) female mx'!CC46),"")</f>
        <v>-6.8082213769936164</v>
      </c>
      <c r="FS46" s="32">
        <f>IFERROR(LN('2a) female mx'!CD46),"")</f>
        <v>-6.7474895635655585</v>
      </c>
      <c r="FT46" s="32">
        <f>IFERROR(LN('2a) female mx'!CE46),"")</f>
        <v>-6.8012575215990987</v>
      </c>
      <c r="FU46" s="32">
        <f>IFERROR(LN('2a) female mx'!CF46),"")</f>
        <v>-6.9176800914939962</v>
      </c>
      <c r="FV46" s="32">
        <f>IFERROR(LN('2a) female mx'!CG46),"")</f>
        <v>-6.8489949039542388</v>
      </c>
      <c r="FW46" s="32">
        <f>IFERROR(LN('2a) female mx'!CH46),"")</f>
        <v>-6.7935476620733484</v>
      </c>
      <c r="FX46" s="32">
        <f>IFERROR(LN('2a) female mx'!CI46),"")</f>
        <v>-6.9724126789229084</v>
      </c>
      <c r="FY46" s="32">
        <f>IFERROR(LN('2a) female mx'!CJ46),"")</f>
        <v>-6.8593652774554004</v>
      </c>
      <c r="FZ46" s="32">
        <f>IFERROR(LN('2a) female mx'!CK46),"")</f>
        <v>-6.8802874080312559</v>
      </c>
      <c r="GA46" s="32">
        <f>IFERROR(LN('2a) female mx'!CL46),"")</f>
        <v>-6.9416124437078199</v>
      </c>
      <c r="GB46" s="32">
        <f>IFERROR(LN('2a) female mx'!CM46),"")</f>
        <v>-7.0301000524386339</v>
      </c>
      <c r="GC46" s="32">
        <f>IFERROR(LN('2a) female mx'!CN46),"")</f>
        <v>-6.8805824893333831</v>
      </c>
      <c r="GD46" s="12" t="str">
        <f>IFERROR(LN('2a) female mx'!CO46),"")</f>
        <v/>
      </c>
    </row>
    <row r="47" spans="1:186" x14ac:dyDescent="0.25">
      <c r="A47" s="31">
        <f>'2a) male mx'!A47</f>
        <v>44</v>
      </c>
      <c r="B47" s="32">
        <f>LN('2a) male mx'!B47)</f>
        <v>-4.8865955025323995</v>
      </c>
      <c r="C47" s="32">
        <f>LN('2a) male mx'!C47)</f>
        <v>-4.9315039132451792</v>
      </c>
      <c r="D47" s="32">
        <f>LN('2a) male mx'!D47)</f>
        <v>-4.9833866653844909</v>
      </c>
      <c r="E47" s="32">
        <f>LN('2a) male mx'!E47)</f>
        <v>-4.9283530880499891</v>
      </c>
      <c r="F47" s="32">
        <f>LN('2a) male mx'!F47)</f>
        <v>-4.8868785690801344</v>
      </c>
      <c r="G47" s="32">
        <f>LN('2a) male mx'!G47)</f>
        <v>-4.9127352087582183</v>
      </c>
      <c r="H47" s="32">
        <f>LN('2a) male mx'!H47)</f>
        <v>-4.948062761840772</v>
      </c>
      <c r="I47" s="32">
        <f>LN('2a) male mx'!I47)</f>
        <v>-4.9104121192509824</v>
      </c>
      <c r="J47" s="32">
        <f>LN('2a) male mx'!J47)</f>
        <v>-4.9892694202501779</v>
      </c>
      <c r="K47" s="32">
        <f>LN('2a) male mx'!K47)</f>
        <v>-5.1160298773100488</v>
      </c>
      <c r="L47" s="32">
        <f>LN('2a) male mx'!L47)</f>
        <v>-5.1536840101780372</v>
      </c>
      <c r="M47" s="32">
        <f>LN('2a) male mx'!M47)</f>
        <v>-5.145458110756298</v>
      </c>
      <c r="N47" s="32">
        <f>LN('2a) male mx'!N47)</f>
        <v>-5.0488734027981819</v>
      </c>
      <c r="O47" s="32">
        <f>LN('2a) male mx'!O47)</f>
        <v>-5.064577619074897</v>
      </c>
      <c r="P47" s="32">
        <f>LN('2a) male mx'!P47)</f>
        <v>-5.1045714242659974</v>
      </c>
      <c r="Q47" s="32">
        <f>LN('2a) male mx'!Q47)</f>
        <v>-5.1767713635759351</v>
      </c>
      <c r="R47" s="32">
        <f>LN('2a) male mx'!R47)</f>
        <v>-5.1885284005972228</v>
      </c>
      <c r="S47" s="32">
        <f>LN('2a) male mx'!S47)</f>
        <v>-5.1907039634264907</v>
      </c>
      <c r="T47" s="32">
        <f>LN('2a) male mx'!T47)</f>
        <v>-5.0797829977057418</v>
      </c>
      <c r="U47" s="32">
        <f>LN('2a) male mx'!U47)</f>
        <v>-5.149113351961363</v>
      </c>
      <c r="V47" s="32">
        <f>LN('2a) male mx'!V47)</f>
        <v>-5.2061463222946731</v>
      </c>
      <c r="W47" s="32">
        <f>LN('2a) male mx'!W47)</f>
        <v>-5.155935495154095</v>
      </c>
      <c r="X47" s="32">
        <f>LN('2a) male mx'!X47)</f>
        <v>-5.2642959172989956</v>
      </c>
      <c r="Y47" s="32">
        <f>LN('2a) male mx'!Y47)</f>
        <v>-5.3802280645440987</v>
      </c>
      <c r="Z47" s="32">
        <f>LN('2a) male mx'!Z47)</f>
        <v>-5.2134646118562831</v>
      </c>
      <c r="AA47" s="32">
        <f>LN('2a) male mx'!AA47)</f>
        <v>-5.2980083300371277</v>
      </c>
      <c r="AB47" s="32">
        <f>LN('2a) male mx'!AB47)</f>
        <v>-5.3439278778000894</v>
      </c>
      <c r="AC47" s="32">
        <f>LN('2a) male mx'!AC47)</f>
        <v>-5.347885939163584</v>
      </c>
      <c r="AD47" s="32">
        <f>LN('2a) male mx'!AD47)</f>
        <v>-5.2520283272755632</v>
      </c>
      <c r="AE47" s="32">
        <f>LN('2a) male mx'!AE47)</f>
        <v>-5.3616322325553494</v>
      </c>
      <c r="AF47" s="32">
        <f>LN('2a) male mx'!AF47)</f>
        <v>-5.4008482000467568</v>
      </c>
      <c r="AG47" s="32">
        <f>LN('2a) male mx'!AG47)</f>
        <v>-5.4209862917313822</v>
      </c>
      <c r="AH47" s="32">
        <f>LN('2a) male mx'!AH47)</f>
        <v>-5.4409496434804776</v>
      </c>
      <c r="AI47" s="32">
        <f>LN('2a) male mx'!AI47)</f>
        <v>-5.4308286683497151</v>
      </c>
      <c r="AJ47" s="32">
        <f>LN('2a) male mx'!AJ47)</f>
        <v>-5.4878076112332828</v>
      </c>
      <c r="AK47" s="32">
        <f>LN('2a) male mx'!AK47)</f>
        <v>-5.4951279525858423</v>
      </c>
      <c r="AL47" s="32">
        <f>LN('2a) male mx'!AL47)</f>
        <v>-5.5343164774051834</v>
      </c>
      <c r="AM47" s="32">
        <f>LN('2a) male mx'!AM47)</f>
        <v>-5.6519956374437932</v>
      </c>
      <c r="AN47" s="32">
        <f>LN('2a) male mx'!AN47)</f>
        <v>-5.5973388360900014</v>
      </c>
      <c r="AO47" s="32">
        <f>LN('2a) male mx'!AO47)</f>
        <v>-5.5283736091806244</v>
      </c>
      <c r="AP47" s="32">
        <f>LN('2a) male mx'!AP47)</f>
        <v>-5.4793202502501801</v>
      </c>
      <c r="AQ47" s="32">
        <f>LN('2a) male mx'!AQ47)</f>
        <v>-5.5253106410169934</v>
      </c>
      <c r="AR47" s="32">
        <f>LN('2a) male mx'!AR47)</f>
        <v>-5.5006031886872462</v>
      </c>
      <c r="AS47" s="32">
        <f>LN('2a) male mx'!AS47)</f>
        <v>-5.3749007424716728</v>
      </c>
      <c r="AT47" s="32">
        <f>LN('2a) male mx'!AT47)</f>
        <v>-5.4408860821016827</v>
      </c>
      <c r="AU47" s="32">
        <f>LN('2a) male mx'!AU47)</f>
        <v>-5.5039756035212273</v>
      </c>
      <c r="AV47" s="32">
        <f>LN('2a) male mx'!AV47)</f>
        <v>-5.3433933138660601</v>
      </c>
      <c r="AW47" s="32">
        <f>LN('2a) male mx'!AW47)</f>
        <v>-5.360309042576004</v>
      </c>
      <c r="AX47" s="32">
        <f>LN('2a) male mx'!AX47)</f>
        <v>-5.3651131220926374</v>
      </c>
      <c r="AY47" s="32">
        <f>LN('2a) male mx'!AY47)</f>
        <v>-5.5425115337600879</v>
      </c>
      <c r="AZ47" s="32">
        <f>LN('2a) male mx'!AZ47)</f>
        <v>-5.4236820142530631</v>
      </c>
      <c r="BA47" s="32">
        <f>LN('2a) male mx'!BA47)</f>
        <v>-5.4471769953338276</v>
      </c>
      <c r="BB47" s="32">
        <f>LN('2a) male mx'!BB47)</f>
        <v>-5.531747554561627</v>
      </c>
      <c r="BC47" s="32">
        <f>LN('2a) male mx'!BC47)</f>
        <v>-5.4776745772965372</v>
      </c>
      <c r="BD47" s="32">
        <f>LN('2a) male mx'!BD47)</f>
        <v>-5.5000048609122478</v>
      </c>
      <c r="BE47" s="32">
        <f>LN('2a) male mx'!BE47)</f>
        <v>-5.5187691261965348</v>
      </c>
      <c r="BF47" s="32">
        <f>LN('2a) male mx'!BF47)</f>
        <v>-5.5283477184251977</v>
      </c>
      <c r="BG47" s="32">
        <f>LN('2a) male mx'!BG47)</f>
        <v>-5.5772288452217662</v>
      </c>
      <c r="BH47" s="32">
        <f>LN('2a) male mx'!BH47)</f>
        <v>-5.6014715179969299</v>
      </c>
      <c r="BI47" s="32">
        <f>LN('2a) male mx'!BI47)</f>
        <v>-5.7640815799791492</v>
      </c>
      <c r="BJ47" s="32">
        <f>LN('2a) male mx'!BJ47)</f>
        <v>-5.7349047735783145</v>
      </c>
      <c r="BK47" s="32">
        <f>LN('2a) male mx'!BK47)</f>
        <v>-5.8323569048475941</v>
      </c>
      <c r="BL47" s="32">
        <f>LN('2a) male mx'!BL47)</f>
        <v>-5.8050076911750725</v>
      </c>
      <c r="BM47" s="32">
        <f>LN('2a) male mx'!BM47)</f>
        <v>-5.8482435039359419</v>
      </c>
      <c r="BN47" s="32">
        <f>LN('2a) male mx'!BN47)</f>
        <v>-5.9310773970928867</v>
      </c>
      <c r="BO47" s="32">
        <f>LN('2a) male mx'!BO47)</f>
        <v>-5.8454166347766439</v>
      </c>
      <c r="BP47" s="32">
        <f>LN('2a) male mx'!BP47)</f>
        <v>-5.9962033014551555</v>
      </c>
      <c r="BQ47" s="32">
        <f>LN('2a) male mx'!BQ47)</f>
        <v>-5.8790399984008177</v>
      </c>
      <c r="BR47" s="32">
        <f>LN('2a) male mx'!BR47)</f>
        <v>-6.1572861417980862</v>
      </c>
      <c r="BS47" s="32">
        <f>LN('2a) male mx'!BS47)</f>
        <v>-6.0246997560114828</v>
      </c>
      <c r="BT47" s="32">
        <f>LN('2a) male mx'!BT47)</f>
        <v>-6.0067004530839991</v>
      </c>
      <c r="BU47" s="32">
        <f>LN('2a) male mx'!BU47)</f>
        <v>-6.1010607976712778</v>
      </c>
      <c r="BV47" s="32">
        <f>LN('2a) male mx'!BV47)</f>
        <v>-6.1460563061161029</v>
      </c>
      <c r="BW47" s="32">
        <f>LN('2a) male mx'!BW47)</f>
        <v>-6.0564321381773984</v>
      </c>
      <c r="BX47" s="32">
        <f>LN('2a) male mx'!BX47)</f>
        <v>-6.1301915075292035</v>
      </c>
      <c r="BY47" s="32">
        <f>LN('2a) male mx'!BY47)</f>
        <v>-6.0741013582060228</v>
      </c>
      <c r="BZ47" s="32">
        <f>LN('2a) male mx'!BZ47)</f>
        <v>-6.2226759943490633</v>
      </c>
      <c r="CA47" s="32">
        <f>LN('2a) male mx'!CA47)</f>
        <v>-6.149946088543615</v>
      </c>
      <c r="CB47" s="32">
        <f>LN('2a) male mx'!CB47)</f>
        <v>-6.2765542258962785</v>
      </c>
      <c r="CC47" s="32">
        <f>LN('2a) male mx'!CC47)</f>
        <v>-6.1097506008836238</v>
      </c>
      <c r="CD47" s="32">
        <f>LN('2a) male mx'!CD47)</f>
        <v>-6.1919137430873157</v>
      </c>
      <c r="CE47" s="32">
        <f>LN('2a) male mx'!CE47)</f>
        <v>-6.2247668494511874</v>
      </c>
      <c r="CF47" s="32">
        <f>LN('2a) male mx'!CF47)</f>
        <v>-6.1696367526779179</v>
      </c>
      <c r="CG47" s="32">
        <f>LN('2a) male mx'!CG47)</f>
        <v>-6.1963817791199292</v>
      </c>
      <c r="CH47" s="32">
        <f>LN('2a) male mx'!CH47)</f>
        <v>-6.2121439249426196</v>
      </c>
      <c r="CI47" s="32">
        <f>LN('2a) male mx'!CI47)</f>
        <v>-6.3003347522031703</v>
      </c>
      <c r="CJ47" s="32">
        <f>LN('2a) male mx'!CJ47)</f>
        <v>-6.3588846976970235</v>
      </c>
      <c r="CK47" s="32">
        <f>LN('2a) male mx'!CK47)</f>
        <v>-6.2360123058714816</v>
      </c>
      <c r="CL47" s="32">
        <f>LN('2a) male mx'!CL47)</f>
        <v>-6.2681695835464959</v>
      </c>
      <c r="CM47" s="32">
        <f>LN('2a) male mx'!CM47)</f>
        <v>-6.3619796499133798</v>
      </c>
      <c r="CN47" s="32">
        <f>LN('2a) male mx'!CN47)</f>
        <v>-6.4505994807137155</v>
      </c>
      <c r="CP47" s="31">
        <f t="shared" si="2"/>
        <v>44</v>
      </c>
      <c r="CQ47" s="32">
        <f>IFERROR(LN('2a) female mx'!B47),"")</f>
        <v>-5.1129375297320578</v>
      </c>
      <c r="CR47" s="32">
        <f>IFERROR(LN('2a) female mx'!C47),"")</f>
        <v>-5.2122625748418248</v>
      </c>
      <c r="CS47" s="32">
        <f>IFERROR(LN('2a) female mx'!D47),"")</f>
        <v>-5.2768901506323642</v>
      </c>
      <c r="CT47" s="32">
        <f>IFERROR(LN('2a) female mx'!E47),"")</f>
        <v>-5.2423146102225457</v>
      </c>
      <c r="CU47" s="32">
        <f>IFERROR(LN('2a) female mx'!F47),"")</f>
        <v>-5.1203861580553749</v>
      </c>
      <c r="CV47" s="32">
        <f>IFERROR(LN('2a) female mx'!G47),"")</f>
        <v>-5.2058045804306472</v>
      </c>
      <c r="CW47" s="32">
        <f>IFERROR(LN('2a) female mx'!H47),"")</f>
        <v>-5.2472458435151292</v>
      </c>
      <c r="CX47" s="32">
        <f>IFERROR(LN('2a) female mx'!I47),"")</f>
        <v>-5.1849740574781924</v>
      </c>
      <c r="CY47" s="32">
        <f>IFERROR(LN('2a) female mx'!J47),"")</f>
        <v>-5.2024211619329606</v>
      </c>
      <c r="CZ47" s="32">
        <f>IFERROR(LN('2a) female mx'!K47),"")</f>
        <v>-5.363695378964179</v>
      </c>
      <c r="DA47" s="32">
        <f>IFERROR(LN('2a) female mx'!L47),"")</f>
        <v>-5.3495783433402089</v>
      </c>
      <c r="DB47" s="32">
        <f>IFERROR(LN('2a) female mx'!M47),"")</f>
        <v>-5.3031782186265328</v>
      </c>
      <c r="DC47" s="32">
        <f>IFERROR(LN('2a) female mx'!N47),"")</f>
        <v>-5.3710015144850605</v>
      </c>
      <c r="DD47" s="32">
        <f>IFERROR(LN('2a) female mx'!O47),"")</f>
        <v>-5.3574303162256793</v>
      </c>
      <c r="DE47" s="32">
        <f>IFERROR(LN('2a) female mx'!P47),"")</f>
        <v>-5.4359954877933081</v>
      </c>
      <c r="DF47" s="32">
        <f>IFERROR(LN('2a) female mx'!Q47),"")</f>
        <v>-5.3614254669733761</v>
      </c>
      <c r="DG47" s="32">
        <f>IFERROR(LN('2a) female mx'!R47),"")</f>
        <v>-5.3517894450809438</v>
      </c>
      <c r="DH47" s="32">
        <f>IFERROR(LN('2a) female mx'!S47),"")</f>
        <v>-5.4426632571354832</v>
      </c>
      <c r="DI47" s="32">
        <f>IFERROR(LN('2a) female mx'!T47),"")</f>
        <v>-5.4041096071810415</v>
      </c>
      <c r="DJ47" s="32">
        <f>IFERROR(LN('2a) female mx'!U47),"")</f>
        <v>-5.4258194011206182</v>
      </c>
      <c r="DK47" s="32">
        <f>IFERROR(LN('2a) female mx'!V47),"")</f>
        <v>-5.5455453568639639</v>
      </c>
      <c r="DL47" s="32">
        <f>IFERROR(LN('2a) female mx'!W47),"")</f>
        <v>-5.5243544548162822</v>
      </c>
      <c r="DM47" s="32">
        <f>IFERROR(LN('2a) female mx'!X47),"")</f>
        <v>-5.519221793174248</v>
      </c>
      <c r="DN47" s="32">
        <f>IFERROR(LN('2a) female mx'!Y47),"")</f>
        <v>-5.3230488694316733</v>
      </c>
      <c r="DO47" s="32">
        <f>IFERROR(LN('2a) female mx'!Z47),"")</f>
        <v>-5.4263126297146647</v>
      </c>
      <c r="DP47" s="32">
        <f>IFERROR(LN('2a) female mx'!AA47),"")</f>
        <v>-5.7226989454740229</v>
      </c>
      <c r="DQ47" s="32">
        <f>IFERROR(LN('2a) female mx'!AB47),"")</f>
        <v>-5.7024865533455795</v>
      </c>
      <c r="DR47" s="32">
        <f>IFERROR(LN('2a) female mx'!AC47),"")</f>
        <v>-5.5486956025477285</v>
      </c>
      <c r="DS47" s="32">
        <f>IFERROR(LN('2a) female mx'!AD47),"")</f>
        <v>-5.6461868362674963</v>
      </c>
      <c r="DT47" s="32">
        <f>IFERROR(LN('2a) female mx'!AE47),"")</f>
        <v>-5.6608447169165821</v>
      </c>
      <c r="DU47" s="32">
        <f>IFERROR(LN('2a) female mx'!AF47),"")</f>
        <v>-5.7898358939323691</v>
      </c>
      <c r="DV47" s="32">
        <f>IFERROR(LN('2a) female mx'!AG47),"")</f>
        <v>-5.6319918277491352</v>
      </c>
      <c r="DW47" s="32">
        <f>IFERROR(LN('2a) female mx'!AH47),"")</f>
        <v>-5.9074729438754012</v>
      </c>
      <c r="DX47" s="32">
        <f>IFERROR(LN('2a) female mx'!AI47),"")</f>
        <v>-5.8369238339626603</v>
      </c>
      <c r="DY47" s="32">
        <f>IFERROR(LN('2a) female mx'!AJ47),"")</f>
        <v>-5.9089617079478707</v>
      </c>
      <c r="DZ47" s="32">
        <f>IFERROR(LN('2a) female mx'!AK47),"")</f>
        <v>-6.043415416725364</v>
      </c>
      <c r="EA47" s="32">
        <f>IFERROR(LN('2a) female mx'!AL47),"")</f>
        <v>-5.9250278111574497</v>
      </c>
      <c r="EB47" s="32">
        <f>IFERROR(LN('2a) female mx'!AM47),"")</f>
        <v>-6.0252301246273161</v>
      </c>
      <c r="EC47" s="32">
        <f>IFERROR(LN('2a) female mx'!AN47),"")</f>
        <v>-6.015425184552825</v>
      </c>
      <c r="ED47" s="32">
        <f>IFERROR(LN('2a) female mx'!AO47),"")</f>
        <v>-5.9655532169763719</v>
      </c>
      <c r="EE47" s="32">
        <f>IFERROR(LN('2a) female mx'!AP47),"")</f>
        <v>-6.0825148246480145</v>
      </c>
      <c r="EF47" s="32">
        <f>IFERROR(LN('2a) female mx'!AQ47),"")</f>
        <v>-6.0914155981455815</v>
      </c>
      <c r="EG47" s="32">
        <f>IFERROR(LN('2a) female mx'!AR47),"")</f>
        <v>-5.8957581349678385</v>
      </c>
      <c r="EH47" s="32">
        <f>IFERROR(LN('2a) female mx'!AS47),"")</f>
        <v>-5.8249052080732024</v>
      </c>
      <c r="EI47" s="32">
        <f>IFERROR(LN('2a) female mx'!AT47),"")</f>
        <v>-5.8186721761575741</v>
      </c>
      <c r="EJ47" s="32">
        <f>IFERROR(LN('2a) female mx'!AU47),"")</f>
        <v>-6.050816927628806</v>
      </c>
      <c r="EK47" s="32">
        <f>IFERROR(LN('2a) female mx'!AV47),"")</f>
        <v>-5.9841101639487304</v>
      </c>
      <c r="EL47" s="32">
        <f>IFERROR(LN('2a) female mx'!AW47),"")</f>
        <v>-5.8976714851289795</v>
      </c>
      <c r="EM47" s="32">
        <f>IFERROR(LN('2a) female mx'!AX47),"")</f>
        <v>-5.9041881297332468</v>
      </c>
      <c r="EN47" s="32">
        <f>IFERROR(LN('2a) female mx'!AY47),"")</f>
        <v>-5.9853534755136648</v>
      </c>
      <c r="EO47" s="32">
        <f>IFERROR(LN('2a) female mx'!AZ47),"")</f>
        <v>-5.9593576543004998</v>
      </c>
      <c r="EP47" s="32">
        <f>IFERROR(LN('2a) female mx'!BA47),"")</f>
        <v>-5.9792796155842929</v>
      </c>
      <c r="EQ47" s="32">
        <f>IFERROR(LN('2a) female mx'!BB47),"")</f>
        <v>-6.0548793902808713</v>
      </c>
      <c r="ER47" s="32">
        <f>IFERROR(LN('2a) female mx'!BC47),"")</f>
        <v>-5.9492558402077069</v>
      </c>
      <c r="ES47" s="32">
        <f>IFERROR(LN('2a) female mx'!BD47),"")</f>
        <v>-6.0047968853625253</v>
      </c>
      <c r="ET47" s="32">
        <f>IFERROR(LN('2a) female mx'!BE47),"")</f>
        <v>-6.0905537107714816</v>
      </c>
      <c r="EU47" s="32">
        <f>IFERROR(LN('2a) female mx'!BF47),"")</f>
        <v>-6.0341803993210181</v>
      </c>
      <c r="EV47" s="32">
        <f>IFERROR(LN('2a) female mx'!BG47),"")</f>
        <v>-6.2686695359857474</v>
      </c>
      <c r="EW47" s="32">
        <f>IFERROR(LN('2a) female mx'!BH47),"")</f>
        <v>-6.069240112765085</v>
      </c>
      <c r="EX47" s="32">
        <f>IFERROR(LN('2a) female mx'!BI47),"")</f>
        <v>-6.2625179580529897</v>
      </c>
      <c r="EY47" s="32">
        <f>IFERROR(LN('2a) female mx'!BJ47),"")</f>
        <v>-6.4042672524190509</v>
      </c>
      <c r="EZ47" s="32">
        <f>IFERROR(LN('2a) female mx'!BK47),"")</f>
        <v>-6.4106454349262769</v>
      </c>
      <c r="FA47" s="32">
        <f>IFERROR(LN('2a) female mx'!BL47),"")</f>
        <v>-6.2552752422440188</v>
      </c>
      <c r="FB47" s="32">
        <f>IFERROR(LN('2a) female mx'!BM47),"")</f>
        <v>-6.4368686793876293</v>
      </c>
      <c r="FC47" s="32">
        <f>IFERROR(LN('2a) female mx'!BN47),"")</f>
        <v>-6.3868121836063745</v>
      </c>
      <c r="FD47" s="32">
        <f>IFERROR(LN('2a) female mx'!BO47),"")</f>
        <v>-6.4389328872844178</v>
      </c>
      <c r="FE47" s="32">
        <f>IFERROR(LN('2a) female mx'!BP47),"")</f>
        <v>-6.4521056526917082</v>
      </c>
      <c r="FF47" s="32">
        <f>IFERROR(LN('2a) female mx'!BQ47),"")</f>
        <v>-6.4999415245512155</v>
      </c>
      <c r="FG47" s="32">
        <f>IFERROR(LN('2a) female mx'!BR47),"")</f>
        <v>-6.4728098655514641</v>
      </c>
      <c r="FH47" s="32">
        <f>IFERROR(LN('2a) female mx'!BS47),"")</f>
        <v>-6.60227946915386</v>
      </c>
      <c r="FI47" s="32">
        <f>IFERROR(LN('2a) female mx'!BT47),"")</f>
        <v>-6.6421633703258376</v>
      </c>
      <c r="FJ47" s="32">
        <f>IFERROR(LN('2a) female mx'!BU47),"")</f>
        <v>-6.5103045217227917</v>
      </c>
      <c r="FK47" s="32">
        <f>IFERROR(LN('2a) female mx'!BV47),"")</f>
        <v>-6.7784722495271259</v>
      </c>
      <c r="FL47" s="32">
        <f>IFERROR(LN('2a) female mx'!BW47),"")</f>
        <v>-6.6282208030904624</v>
      </c>
      <c r="FM47" s="32">
        <f>IFERROR(LN('2a) female mx'!BX47),"")</f>
        <v>-6.7343763758226682</v>
      </c>
      <c r="FN47" s="32">
        <f>IFERROR(LN('2a) female mx'!BY47),"")</f>
        <v>-6.605912813668799</v>
      </c>
      <c r="FO47" s="32">
        <f>IFERROR(LN('2a) female mx'!BZ47),"")</f>
        <v>-6.7343558701528501</v>
      </c>
      <c r="FP47" s="32">
        <f>IFERROR(LN('2a) female mx'!CA47),"")</f>
        <v>-6.6604573452057299</v>
      </c>
      <c r="FQ47" s="32">
        <f>IFERROR(LN('2a) female mx'!CB47),"")</f>
        <v>-6.6599142400656728</v>
      </c>
      <c r="FR47" s="32">
        <f>IFERROR(LN('2a) female mx'!CC47),"")</f>
        <v>-6.6063225321979049</v>
      </c>
      <c r="FS47" s="32">
        <f>IFERROR(LN('2a) female mx'!CD47),"")</f>
        <v>-6.7463150513637054</v>
      </c>
      <c r="FT47" s="32">
        <f>IFERROR(LN('2a) female mx'!CE47),"")</f>
        <v>-6.7465296304829154</v>
      </c>
      <c r="FU47" s="32">
        <f>IFERROR(LN('2a) female mx'!CF47),"")</f>
        <v>-6.8092130298124047</v>
      </c>
      <c r="FV47" s="32">
        <f>IFERROR(LN('2a) female mx'!CG47),"")</f>
        <v>-6.8772195145198607</v>
      </c>
      <c r="FW47" s="32">
        <f>IFERROR(LN('2a) female mx'!CH47),"")</f>
        <v>-6.7392856160581598</v>
      </c>
      <c r="FX47" s="32">
        <f>IFERROR(LN('2a) female mx'!CI47),"")</f>
        <v>-6.7746625656339932</v>
      </c>
      <c r="FY47" s="32">
        <f>IFERROR(LN('2a) female mx'!CJ47),"")</f>
        <v>-6.9081021575883064</v>
      </c>
      <c r="FZ47" s="32">
        <f>IFERROR(LN('2a) female mx'!CK47),"")</f>
        <v>-6.940533217184421</v>
      </c>
      <c r="GA47" s="32">
        <f>IFERROR(LN('2a) female mx'!CL47),"")</f>
        <v>-6.740825011104767</v>
      </c>
      <c r="GB47" s="32">
        <f>IFERROR(LN('2a) female mx'!CM47),"")</f>
        <v>-6.7854705719363837</v>
      </c>
      <c r="GC47" s="32">
        <f>IFERROR(LN('2a) female mx'!CN47),"")</f>
        <v>-6.7672260068865837</v>
      </c>
      <c r="GD47" s="12" t="str">
        <f>IFERROR(LN('2a) female mx'!CO47),"")</f>
        <v/>
      </c>
    </row>
    <row r="48" spans="1:186" x14ac:dyDescent="0.25">
      <c r="A48" s="31">
        <f>'2a) male mx'!A48</f>
        <v>45</v>
      </c>
      <c r="B48" s="32">
        <f>LN('2a) male mx'!B48)</f>
        <v>-4.5680522604265121</v>
      </c>
      <c r="C48" s="32">
        <f>LN('2a) male mx'!C48)</f>
        <v>-4.573321263421664</v>
      </c>
      <c r="D48" s="32">
        <f>LN('2a) male mx'!D48)</f>
        <v>-4.6913732253111169</v>
      </c>
      <c r="E48" s="32">
        <f>LN('2a) male mx'!E48)</f>
        <v>-4.7417770096157374</v>
      </c>
      <c r="F48" s="32">
        <f>LN('2a) male mx'!F48)</f>
        <v>-4.706396307105611</v>
      </c>
      <c r="G48" s="32">
        <f>LN('2a) male mx'!G48)</f>
        <v>-4.6042669139016343</v>
      </c>
      <c r="H48" s="32">
        <f>LN('2a) male mx'!H48)</f>
        <v>-4.7348805483889969</v>
      </c>
      <c r="I48" s="32">
        <f>LN('2a) male mx'!I48)</f>
        <v>-4.7537700310493003</v>
      </c>
      <c r="J48" s="32">
        <f>LN('2a) male mx'!J48)</f>
        <v>-4.8140597246307237</v>
      </c>
      <c r="K48" s="32">
        <f>LN('2a) male mx'!K48)</f>
        <v>-4.9052021541601016</v>
      </c>
      <c r="L48" s="32">
        <f>LN('2a) male mx'!L48)</f>
        <v>-4.9687788672405659</v>
      </c>
      <c r="M48" s="32">
        <f>LN('2a) male mx'!M48)</f>
        <v>-4.9957922283098188</v>
      </c>
      <c r="N48" s="32">
        <f>LN('2a) male mx'!N48)</f>
        <v>-4.9817180246583517</v>
      </c>
      <c r="O48" s="32">
        <f>LN('2a) male mx'!O48)</f>
        <v>-4.9766259779935078</v>
      </c>
      <c r="P48" s="32">
        <f>LN('2a) male mx'!P48)</f>
        <v>-4.9768411224086275</v>
      </c>
      <c r="Q48" s="32">
        <f>LN('2a) male mx'!Q48)</f>
        <v>-4.8683748843119483</v>
      </c>
      <c r="R48" s="32">
        <f>LN('2a) male mx'!R48)</f>
        <v>-4.966737902673577</v>
      </c>
      <c r="S48" s="32">
        <f>LN('2a) male mx'!S48)</f>
        <v>-5.0036508657669918</v>
      </c>
      <c r="T48" s="32">
        <f>LN('2a) male mx'!T48)</f>
        <v>-4.9476282685019806</v>
      </c>
      <c r="U48" s="32">
        <f>LN('2a) male mx'!U48)</f>
        <v>-4.9627447251696601</v>
      </c>
      <c r="V48" s="32">
        <f>LN('2a) male mx'!V48)</f>
        <v>-4.9616239034547132</v>
      </c>
      <c r="W48" s="32">
        <f>LN('2a) male mx'!W48)</f>
        <v>-5.0879327680041087</v>
      </c>
      <c r="X48" s="32">
        <f>LN('2a) male mx'!X48)</f>
        <v>-5.0847922976479722</v>
      </c>
      <c r="Y48" s="32">
        <f>LN('2a) male mx'!Y48)</f>
        <v>-5.2736586819535329</v>
      </c>
      <c r="Z48" s="32">
        <f>LN('2a) male mx'!Z48)</f>
        <v>-5.1157920506788548</v>
      </c>
      <c r="AA48" s="32">
        <f>LN('2a) male mx'!AA48)</f>
        <v>-5.1082933244338662</v>
      </c>
      <c r="AB48" s="32">
        <f>LN('2a) male mx'!AB48)</f>
        <v>-5.2008612252829147</v>
      </c>
      <c r="AC48" s="32">
        <f>LN('2a) male mx'!AC48)</f>
        <v>-5.1781718868282791</v>
      </c>
      <c r="AD48" s="32">
        <f>LN('2a) male mx'!AD48)</f>
        <v>-5.2173470593655811</v>
      </c>
      <c r="AE48" s="32">
        <f>LN('2a) male mx'!AE48)</f>
        <v>-5.1471079254351215</v>
      </c>
      <c r="AF48" s="32">
        <f>LN('2a) male mx'!AF48)</f>
        <v>-5.240021175673971</v>
      </c>
      <c r="AG48" s="32">
        <f>LN('2a) male mx'!AG48)</f>
        <v>-5.2158486084268771</v>
      </c>
      <c r="AH48" s="32">
        <f>LN('2a) male mx'!AH48)</f>
        <v>-5.3182648140168052</v>
      </c>
      <c r="AI48" s="32">
        <f>LN('2a) male mx'!AI48)</f>
        <v>-5.3891772692480746</v>
      </c>
      <c r="AJ48" s="32">
        <f>LN('2a) male mx'!AJ48)</f>
        <v>-5.3991381815755952</v>
      </c>
      <c r="AK48" s="32">
        <f>LN('2a) male mx'!AK48)</f>
        <v>-5.265742188781366</v>
      </c>
      <c r="AL48" s="32">
        <f>LN('2a) male mx'!AL48)</f>
        <v>-5.3168522051902452</v>
      </c>
      <c r="AM48" s="32">
        <f>LN('2a) male mx'!AM48)</f>
        <v>-5.3385189851887249</v>
      </c>
      <c r="AN48" s="32">
        <f>LN('2a) male mx'!AN48)</f>
        <v>-5.306065667222768</v>
      </c>
      <c r="AO48" s="32">
        <f>LN('2a) male mx'!AO48)</f>
        <v>-5.3950737815818801</v>
      </c>
      <c r="AP48" s="32">
        <f>LN('2a) male mx'!AP48)</f>
        <v>-5.3195125025935308</v>
      </c>
      <c r="AQ48" s="32">
        <f>LN('2a) male mx'!AQ48)</f>
        <v>-5.2608992650019104</v>
      </c>
      <c r="AR48" s="32">
        <f>LN('2a) male mx'!AR48)</f>
        <v>-5.2484898691273605</v>
      </c>
      <c r="AS48" s="32">
        <f>LN('2a) male mx'!AS48)</f>
        <v>-5.3262163991274702</v>
      </c>
      <c r="AT48" s="32">
        <f>LN('2a) male mx'!AT48)</f>
        <v>-5.2820273938196607</v>
      </c>
      <c r="AU48" s="32">
        <f>LN('2a) male mx'!AU48)</f>
        <v>-5.2655193876634163</v>
      </c>
      <c r="AV48" s="32">
        <f>LN('2a) male mx'!AV48)</f>
        <v>-5.3317598181444081</v>
      </c>
      <c r="AW48" s="32">
        <f>LN('2a) male mx'!AW48)</f>
        <v>-5.287992509046779</v>
      </c>
      <c r="AX48" s="32">
        <f>LN('2a) male mx'!AX48)</f>
        <v>-5.3168855172289105</v>
      </c>
      <c r="AY48" s="32">
        <f>LN('2a) male mx'!AY48)</f>
        <v>-5.3071419514757192</v>
      </c>
      <c r="AZ48" s="32">
        <f>LN('2a) male mx'!AZ48)</f>
        <v>-5.3875959084181542</v>
      </c>
      <c r="BA48" s="32">
        <f>LN('2a) male mx'!BA48)</f>
        <v>-5.3489407117991297</v>
      </c>
      <c r="BB48" s="32">
        <f>LN('2a) male mx'!BB48)</f>
        <v>-5.2829422623458244</v>
      </c>
      <c r="BC48" s="32">
        <f>LN('2a) male mx'!BC48)</f>
        <v>-5.4477898512251182</v>
      </c>
      <c r="BD48" s="32">
        <f>LN('2a) male mx'!BD48)</f>
        <v>-5.487988272292565</v>
      </c>
      <c r="BE48" s="32">
        <f>LN('2a) male mx'!BE48)</f>
        <v>-5.459720852286714</v>
      </c>
      <c r="BF48" s="32">
        <f>LN('2a) male mx'!BF48)</f>
        <v>-5.4740558764414651</v>
      </c>
      <c r="BG48" s="32">
        <f>LN('2a) male mx'!BG48)</f>
        <v>-5.5565044615370711</v>
      </c>
      <c r="BH48" s="32">
        <f>LN('2a) male mx'!BH48)</f>
        <v>-5.4223689000511328</v>
      </c>
      <c r="BI48" s="32">
        <f>LN('2a) male mx'!BI48)</f>
        <v>-5.527903730161694</v>
      </c>
      <c r="BJ48" s="32">
        <f>LN('2a) male mx'!BJ48)</f>
        <v>-5.6281134556427643</v>
      </c>
      <c r="BK48" s="32">
        <f>LN('2a) male mx'!BK48)</f>
        <v>-5.6621000673519628</v>
      </c>
      <c r="BL48" s="32">
        <f>LN('2a) male mx'!BL48)</f>
        <v>-5.80552337319169</v>
      </c>
      <c r="BM48" s="32">
        <f>LN('2a) male mx'!BM48)</f>
        <v>-5.7606693301059861</v>
      </c>
      <c r="BN48" s="32">
        <f>LN('2a) male mx'!BN48)</f>
        <v>-5.7832447637198134</v>
      </c>
      <c r="BO48" s="32">
        <f>LN('2a) male mx'!BO48)</f>
        <v>-5.8798902155582402</v>
      </c>
      <c r="BP48" s="32">
        <f>LN('2a) male mx'!BP48)</f>
        <v>-5.9237782196796802</v>
      </c>
      <c r="BQ48" s="32">
        <f>LN('2a) male mx'!BQ48)</f>
        <v>-5.975856978528487</v>
      </c>
      <c r="BR48" s="32">
        <f>LN('2a) male mx'!BR48)</f>
        <v>-5.9726320740599483</v>
      </c>
      <c r="BS48" s="32">
        <f>LN('2a) male mx'!BS48)</f>
        <v>-6.0310611215040719</v>
      </c>
      <c r="BT48" s="32">
        <f>LN('2a) male mx'!BT48)</f>
        <v>-6.0085231538271158</v>
      </c>
      <c r="BU48" s="32">
        <f>LN('2a) male mx'!BU48)</f>
        <v>-5.8953365042091637</v>
      </c>
      <c r="BV48" s="32">
        <f>LN('2a) male mx'!BV48)</f>
        <v>-6.0592600052849752</v>
      </c>
      <c r="BW48" s="32">
        <f>LN('2a) male mx'!BW48)</f>
        <v>-6.1142193301050325</v>
      </c>
      <c r="BX48" s="32">
        <f>LN('2a) male mx'!BX48)</f>
        <v>-6.0312755043864987</v>
      </c>
      <c r="BY48" s="32">
        <f>LN('2a) male mx'!BY48)</f>
        <v>-6.1379324799637693</v>
      </c>
      <c r="BZ48" s="32">
        <f>LN('2a) male mx'!BZ48)</f>
        <v>-6.0461473683314031</v>
      </c>
      <c r="CA48" s="32">
        <f>LN('2a) male mx'!CA48)</f>
        <v>-6.1677324320899718</v>
      </c>
      <c r="CB48" s="32">
        <f>LN('2a) male mx'!CB48)</f>
        <v>-6.0727762069606612</v>
      </c>
      <c r="CC48" s="32">
        <f>LN('2a) male mx'!CC48)</f>
        <v>-6.10752702588678</v>
      </c>
      <c r="CD48" s="32">
        <f>LN('2a) male mx'!CD48)</f>
        <v>-6.0428682428900613</v>
      </c>
      <c r="CE48" s="32">
        <f>LN('2a) male mx'!CE48)</f>
        <v>-6.0760250063844001</v>
      </c>
      <c r="CF48" s="32">
        <f>LN('2a) male mx'!CF48)</f>
        <v>-6.118937190056033</v>
      </c>
      <c r="CG48" s="32">
        <f>LN('2a) male mx'!CG48)</f>
        <v>-6.2413958148663378</v>
      </c>
      <c r="CH48" s="32">
        <f>LN('2a) male mx'!CH48)</f>
        <v>-6.2417497769024006</v>
      </c>
      <c r="CI48" s="32">
        <f>LN('2a) male mx'!CI48)</f>
        <v>-6.1613060468417506</v>
      </c>
      <c r="CJ48" s="32">
        <f>LN('2a) male mx'!CJ48)</f>
        <v>-6.142219197799359</v>
      </c>
      <c r="CK48" s="32">
        <f>LN('2a) male mx'!CK48)</f>
        <v>-6.1724325763563757</v>
      </c>
      <c r="CL48" s="32">
        <f>LN('2a) male mx'!CL48)</f>
        <v>-6.1624484708779725</v>
      </c>
      <c r="CM48" s="32">
        <f>LN('2a) male mx'!CM48)</f>
        <v>-6.1999812373828256</v>
      </c>
      <c r="CN48" s="32">
        <f>LN('2a) male mx'!CN48)</f>
        <v>-6.2481721599994158</v>
      </c>
      <c r="CP48" s="31">
        <f t="shared" si="2"/>
        <v>45</v>
      </c>
      <c r="CQ48" s="32">
        <f>IFERROR(LN('2a) female mx'!B48),"")</f>
        <v>-5.000997159402754</v>
      </c>
      <c r="CR48" s="32">
        <f>IFERROR(LN('2a) female mx'!C48),"")</f>
        <v>-4.9913849965074402</v>
      </c>
      <c r="CS48" s="32">
        <f>IFERROR(LN('2a) female mx'!D48),"")</f>
        <v>-5.0475044482587812</v>
      </c>
      <c r="CT48" s="32">
        <f>IFERROR(LN('2a) female mx'!E48),"")</f>
        <v>-5.0326324177975099</v>
      </c>
      <c r="CU48" s="32">
        <f>IFERROR(LN('2a) female mx'!F48),"")</f>
        <v>-5.2067742054182169</v>
      </c>
      <c r="CV48" s="32">
        <f>IFERROR(LN('2a) female mx'!G48),"")</f>
        <v>-4.9897038883764271</v>
      </c>
      <c r="CW48" s="32">
        <f>IFERROR(LN('2a) female mx'!H48),"")</f>
        <v>-5.212708866691063</v>
      </c>
      <c r="CX48" s="32">
        <f>IFERROR(LN('2a) female mx'!I48),"")</f>
        <v>-4.9768852369140397</v>
      </c>
      <c r="CY48" s="32">
        <f>IFERROR(LN('2a) female mx'!J48),"")</f>
        <v>-5.0979733191874237</v>
      </c>
      <c r="CZ48" s="32">
        <f>IFERROR(LN('2a) female mx'!K48),"")</f>
        <v>-5.0863315733831262</v>
      </c>
      <c r="DA48" s="32">
        <f>IFERROR(LN('2a) female mx'!L48),"")</f>
        <v>-5.1259810846676368</v>
      </c>
      <c r="DB48" s="32">
        <f>IFERROR(LN('2a) female mx'!M48),"")</f>
        <v>-5.2981900436280025</v>
      </c>
      <c r="DC48" s="32">
        <f>IFERROR(LN('2a) female mx'!N48),"")</f>
        <v>-5.2760126319987926</v>
      </c>
      <c r="DD48" s="32">
        <f>IFERROR(LN('2a) female mx'!O48),"")</f>
        <v>-5.151509193044113</v>
      </c>
      <c r="DE48" s="32">
        <f>IFERROR(LN('2a) female mx'!P48),"")</f>
        <v>-5.2343480370575541</v>
      </c>
      <c r="DF48" s="32">
        <f>IFERROR(LN('2a) female mx'!Q48),"")</f>
        <v>-5.2668162164156058</v>
      </c>
      <c r="DG48" s="32">
        <f>IFERROR(LN('2a) female mx'!R48),"")</f>
        <v>-5.3941279964802975</v>
      </c>
      <c r="DH48" s="32">
        <f>IFERROR(LN('2a) female mx'!S48),"")</f>
        <v>-5.2573347497307665</v>
      </c>
      <c r="DI48" s="32">
        <f>IFERROR(LN('2a) female mx'!T48),"")</f>
        <v>-5.242906250094423</v>
      </c>
      <c r="DJ48" s="32">
        <f>IFERROR(LN('2a) female mx'!U48),"")</f>
        <v>-5.3258769779939463</v>
      </c>
      <c r="DK48" s="32">
        <f>IFERROR(LN('2a) female mx'!V48),"")</f>
        <v>-5.3302776768608897</v>
      </c>
      <c r="DL48" s="32">
        <f>IFERROR(LN('2a) female mx'!W48),"")</f>
        <v>-5.495060060348365</v>
      </c>
      <c r="DM48" s="32">
        <f>IFERROR(LN('2a) female mx'!X48),"")</f>
        <v>-5.3881138400479403</v>
      </c>
      <c r="DN48" s="32">
        <f>IFERROR(LN('2a) female mx'!Y48),"")</f>
        <v>-5.5310095504189043</v>
      </c>
      <c r="DO48" s="32">
        <f>IFERROR(LN('2a) female mx'!Z48),"")</f>
        <v>-5.3353196615022407</v>
      </c>
      <c r="DP48" s="32">
        <f>IFERROR(LN('2a) female mx'!AA48),"")</f>
        <v>-5.348634603350976</v>
      </c>
      <c r="DQ48" s="32">
        <f>IFERROR(LN('2a) female mx'!AB48),"")</f>
        <v>-5.6893388389031898</v>
      </c>
      <c r="DR48" s="32">
        <f>IFERROR(LN('2a) female mx'!AC48),"")</f>
        <v>-5.5645804419790812</v>
      </c>
      <c r="DS48" s="32">
        <f>IFERROR(LN('2a) female mx'!AD48),"")</f>
        <v>-5.4357512712728449</v>
      </c>
      <c r="DT48" s="32">
        <f>IFERROR(LN('2a) female mx'!AE48),"")</f>
        <v>-5.5652744672112462</v>
      </c>
      <c r="DU48" s="32">
        <f>IFERROR(LN('2a) female mx'!AF48),"")</f>
        <v>-5.585439311059182</v>
      </c>
      <c r="DV48" s="32">
        <f>IFERROR(LN('2a) female mx'!AG48),"")</f>
        <v>-5.6224051288222139</v>
      </c>
      <c r="DW48" s="32">
        <f>IFERROR(LN('2a) female mx'!AH48),"")</f>
        <v>-5.6009596493427996</v>
      </c>
      <c r="DX48" s="32">
        <f>IFERROR(LN('2a) female mx'!AI48),"")</f>
        <v>-5.678035884674185</v>
      </c>
      <c r="DY48" s="32">
        <f>IFERROR(LN('2a) female mx'!AJ48),"")</f>
        <v>-5.5948075165008575</v>
      </c>
      <c r="DZ48" s="32">
        <f>IFERROR(LN('2a) female mx'!AK48),"")</f>
        <v>-5.7340512899800684</v>
      </c>
      <c r="EA48" s="32">
        <f>IFERROR(LN('2a) female mx'!AL48),"")</f>
        <v>-5.7742686940795664</v>
      </c>
      <c r="EB48" s="32">
        <f>IFERROR(LN('2a) female mx'!AM48),"")</f>
        <v>-5.9305780159963017</v>
      </c>
      <c r="EC48" s="32">
        <f>IFERROR(LN('2a) female mx'!AN48),"")</f>
        <v>-5.7238032978985274</v>
      </c>
      <c r="ED48" s="32">
        <f>IFERROR(LN('2a) female mx'!AO48),"")</f>
        <v>-5.683186407669985</v>
      </c>
      <c r="EE48" s="32">
        <f>IFERROR(LN('2a) female mx'!AP48),"")</f>
        <v>-5.9378805312527634</v>
      </c>
      <c r="EF48" s="32">
        <f>IFERROR(LN('2a) female mx'!AQ48),"")</f>
        <v>-5.9097268816693411</v>
      </c>
      <c r="EG48" s="32">
        <f>IFERROR(LN('2a) female mx'!AR48),"")</f>
        <v>-5.7940594197928048</v>
      </c>
      <c r="EH48" s="32">
        <f>IFERROR(LN('2a) female mx'!AS48),"")</f>
        <v>-6.0023652187484036</v>
      </c>
      <c r="EI48" s="32">
        <f>IFERROR(LN('2a) female mx'!AT48),"")</f>
        <v>-5.6159915731370367</v>
      </c>
      <c r="EJ48" s="32">
        <f>IFERROR(LN('2a) female mx'!AU48),"")</f>
        <v>-5.8606750108510628</v>
      </c>
      <c r="EK48" s="32">
        <f>IFERROR(LN('2a) female mx'!AV48),"")</f>
        <v>-5.8159178613016103</v>
      </c>
      <c r="EL48" s="32">
        <f>IFERROR(LN('2a) female mx'!AW48),"")</f>
        <v>-5.7890232539205426</v>
      </c>
      <c r="EM48" s="32">
        <f>IFERROR(LN('2a) female mx'!AX48),"")</f>
        <v>-5.9131228658267192</v>
      </c>
      <c r="EN48" s="32">
        <f>IFERROR(LN('2a) female mx'!AY48),"")</f>
        <v>-5.8272726150281438</v>
      </c>
      <c r="EO48" s="32">
        <f>IFERROR(LN('2a) female mx'!AZ48),"")</f>
        <v>-5.781028863204738</v>
      </c>
      <c r="EP48" s="32">
        <f>IFERROR(LN('2a) female mx'!BA48),"")</f>
        <v>-5.8519024474003096</v>
      </c>
      <c r="EQ48" s="32">
        <f>IFERROR(LN('2a) female mx'!BB48),"")</f>
        <v>-5.918830848256051</v>
      </c>
      <c r="ER48" s="32">
        <f>IFERROR(LN('2a) female mx'!BC48),"")</f>
        <v>-5.914979462725376</v>
      </c>
      <c r="ES48" s="32">
        <f>IFERROR(LN('2a) female mx'!BD48),"")</f>
        <v>-5.9326801899574448</v>
      </c>
      <c r="ET48" s="32">
        <f>IFERROR(LN('2a) female mx'!BE48),"")</f>
        <v>-5.9667797150995865</v>
      </c>
      <c r="EU48" s="32">
        <f>IFERROR(LN('2a) female mx'!BF48),"")</f>
        <v>-6.0672257529470865</v>
      </c>
      <c r="EV48" s="32">
        <f>IFERROR(LN('2a) female mx'!BG48),"")</f>
        <v>-6.0324500065279922</v>
      </c>
      <c r="EW48" s="32">
        <f>IFERROR(LN('2a) female mx'!BH48),"")</f>
        <v>-6.232525975279211</v>
      </c>
      <c r="EX48" s="32">
        <f>IFERROR(LN('2a) female mx'!BI48),"")</f>
        <v>-6.2180085602928132</v>
      </c>
      <c r="EY48" s="32">
        <f>IFERROR(LN('2a) female mx'!BJ48),"")</f>
        <v>-6.1068623113243694</v>
      </c>
      <c r="EZ48" s="32">
        <f>IFERROR(LN('2a) female mx'!BK48),"")</f>
        <v>-6.3187713459163044</v>
      </c>
      <c r="FA48" s="32">
        <f>IFERROR(LN('2a) female mx'!BL48),"")</f>
        <v>-6.2268004839979589</v>
      </c>
      <c r="FB48" s="32">
        <f>IFERROR(LN('2a) female mx'!BM48),"")</f>
        <v>-6.2636052804994122</v>
      </c>
      <c r="FC48" s="32">
        <f>IFERROR(LN('2a) female mx'!BN48),"")</f>
        <v>-6.1556500748639262</v>
      </c>
      <c r="FD48" s="32">
        <f>IFERROR(LN('2a) female mx'!BO48),"")</f>
        <v>-6.490367334686133</v>
      </c>
      <c r="FE48" s="32">
        <f>IFERROR(LN('2a) female mx'!BP48),"")</f>
        <v>-6.3569237132164513</v>
      </c>
      <c r="FF48" s="32">
        <f>IFERROR(LN('2a) female mx'!BQ48),"")</f>
        <v>-6.3639413762416233</v>
      </c>
      <c r="FG48" s="32">
        <f>IFERROR(LN('2a) female mx'!BR48),"")</f>
        <v>-6.4129484649954192</v>
      </c>
      <c r="FH48" s="32">
        <f>IFERROR(LN('2a) female mx'!BS48),"")</f>
        <v>-6.6009212765756446</v>
      </c>
      <c r="FI48" s="32">
        <f>IFERROR(LN('2a) female mx'!BT48),"")</f>
        <v>-6.4945099835550106</v>
      </c>
      <c r="FJ48" s="32">
        <f>IFERROR(LN('2a) female mx'!BU48),"")</f>
        <v>-6.461632636513615</v>
      </c>
      <c r="FK48" s="32">
        <f>IFERROR(LN('2a) female mx'!BV48),"")</f>
        <v>-6.6505049004090555</v>
      </c>
      <c r="FL48" s="32">
        <f>IFERROR(LN('2a) female mx'!BW48),"")</f>
        <v>-6.4961848364978501</v>
      </c>
      <c r="FM48" s="32">
        <f>IFERROR(LN('2a) female mx'!BX48),"")</f>
        <v>-6.7076376518380192</v>
      </c>
      <c r="FN48" s="32">
        <f>IFERROR(LN('2a) female mx'!BY48),"")</f>
        <v>-6.6590836411664034</v>
      </c>
      <c r="FO48" s="32">
        <f>IFERROR(LN('2a) female mx'!BZ48),"")</f>
        <v>-6.5167989904016457</v>
      </c>
      <c r="FP48" s="32">
        <f>IFERROR(LN('2a) female mx'!CA48),"")</f>
        <v>-6.5821636334571361</v>
      </c>
      <c r="FQ48" s="32">
        <f>IFERROR(LN('2a) female mx'!CB48),"")</f>
        <v>-6.5452265000411423</v>
      </c>
      <c r="FR48" s="32">
        <f>IFERROR(LN('2a) female mx'!CC48),"")</f>
        <v>-6.6920375999003321</v>
      </c>
      <c r="FS48" s="32">
        <f>IFERROR(LN('2a) female mx'!CD48),"")</f>
        <v>-6.5773089675968297</v>
      </c>
      <c r="FT48" s="32">
        <f>IFERROR(LN('2a) female mx'!CE48),"")</f>
        <v>-6.6460376557908045</v>
      </c>
      <c r="FU48" s="32">
        <f>IFERROR(LN('2a) female mx'!CF48),"")</f>
        <v>-6.6303202672183046</v>
      </c>
      <c r="FV48" s="32">
        <f>IFERROR(LN('2a) female mx'!CG48),"")</f>
        <v>-6.6469885566620306</v>
      </c>
      <c r="FW48" s="32">
        <f>IFERROR(LN('2a) female mx'!CH48),"")</f>
        <v>-6.6164176782590198</v>
      </c>
      <c r="FX48" s="32">
        <f>IFERROR(LN('2a) female mx'!CI48),"")</f>
        <v>-6.7470709826508202</v>
      </c>
      <c r="FY48" s="32">
        <f>IFERROR(LN('2a) female mx'!CJ48),"")</f>
        <v>-6.7212827459130864</v>
      </c>
      <c r="FZ48" s="32">
        <f>IFERROR(LN('2a) female mx'!CK48),"")</f>
        <v>-6.7141960252196107</v>
      </c>
      <c r="GA48" s="32">
        <f>IFERROR(LN('2a) female mx'!CL48),"")</f>
        <v>-6.6974167885073834</v>
      </c>
      <c r="GB48" s="32">
        <f>IFERROR(LN('2a) female mx'!CM48),"")</f>
        <v>-6.7316655460262371</v>
      </c>
      <c r="GC48" s="32">
        <f>IFERROR(LN('2a) female mx'!CN48),"")</f>
        <v>-6.8300588731920628</v>
      </c>
      <c r="GD48" s="12" t="str">
        <f>IFERROR(LN('2a) female mx'!CO48),"")</f>
        <v/>
      </c>
    </row>
    <row r="49" spans="1:186" x14ac:dyDescent="0.25">
      <c r="A49" s="31">
        <f>'2a) male mx'!A49</f>
        <v>46</v>
      </c>
      <c r="B49" s="32">
        <f>LN('2a) male mx'!B49)</f>
        <v>-4.770887626938408</v>
      </c>
      <c r="C49" s="32">
        <f>LN('2a) male mx'!C49)</f>
        <v>-4.8043372262746828</v>
      </c>
      <c r="D49" s="32">
        <f>LN('2a) male mx'!D49)</f>
        <v>-4.7630180433541875</v>
      </c>
      <c r="E49" s="32">
        <f>LN('2a) male mx'!E49)</f>
        <v>-4.7578155316875677</v>
      </c>
      <c r="F49" s="32">
        <f>LN('2a) male mx'!F49)</f>
        <v>-4.755623911379991</v>
      </c>
      <c r="G49" s="32">
        <f>LN('2a) male mx'!G49)</f>
        <v>-4.7836434956376666</v>
      </c>
      <c r="H49" s="32">
        <f>LN('2a) male mx'!H49)</f>
        <v>-4.8452226048280211</v>
      </c>
      <c r="I49" s="32">
        <f>LN('2a) male mx'!I49)</f>
        <v>-4.8247685196279608</v>
      </c>
      <c r="J49" s="32">
        <f>LN('2a) male mx'!J49)</f>
        <v>-4.9025150191958478</v>
      </c>
      <c r="K49" s="32">
        <f>LN('2a) male mx'!K49)</f>
        <v>-4.9568700363452409</v>
      </c>
      <c r="L49" s="32">
        <f>LN('2a) male mx'!L49)</f>
        <v>-5.0426906151733908</v>
      </c>
      <c r="M49" s="32">
        <f>LN('2a) male mx'!M49)</f>
        <v>-5.0735771779979775</v>
      </c>
      <c r="N49" s="32">
        <f>LN('2a) male mx'!N49)</f>
        <v>-4.9713718950061256</v>
      </c>
      <c r="O49" s="32">
        <f>LN('2a) male mx'!O49)</f>
        <v>-4.8577036776724549</v>
      </c>
      <c r="P49" s="32">
        <f>LN('2a) male mx'!P49)</f>
        <v>-5.0325961847987921</v>
      </c>
      <c r="Q49" s="32">
        <f>LN('2a) male mx'!Q49)</f>
        <v>-4.8922780936388053</v>
      </c>
      <c r="R49" s="32">
        <f>LN('2a) male mx'!R49)</f>
        <v>-4.9631667817574163</v>
      </c>
      <c r="S49" s="32">
        <f>LN('2a) male mx'!S49)</f>
        <v>-5.0739848958213978</v>
      </c>
      <c r="T49" s="32">
        <f>LN('2a) male mx'!T49)</f>
        <v>-4.910933765990138</v>
      </c>
      <c r="U49" s="32">
        <f>LN('2a) male mx'!U49)</f>
        <v>-4.9658971809153174</v>
      </c>
      <c r="V49" s="32">
        <f>LN('2a) male mx'!V49)</f>
        <v>-5.0167915569914756</v>
      </c>
      <c r="W49" s="32">
        <f>LN('2a) male mx'!W49)</f>
        <v>-4.9711451843896208</v>
      </c>
      <c r="X49" s="32">
        <f>LN('2a) male mx'!X49)</f>
        <v>-5.1320906392279371</v>
      </c>
      <c r="Y49" s="32">
        <f>LN('2a) male mx'!Y49)</f>
        <v>-5.1699518904387425</v>
      </c>
      <c r="Z49" s="32">
        <f>LN('2a) male mx'!Z49)</f>
        <v>-5.2547186172422897</v>
      </c>
      <c r="AA49" s="32">
        <f>LN('2a) male mx'!AA49)</f>
        <v>-4.9559123801347091</v>
      </c>
      <c r="AB49" s="32">
        <f>LN('2a) male mx'!AB49)</f>
        <v>-5.1089258482274564</v>
      </c>
      <c r="AC49" s="32">
        <f>LN('2a) male mx'!AC49)</f>
        <v>-5.2071350191454435</v>
      </c>
      <c r="AD49" s="32">
        <f>LN('2a) male mx'!AD49)</f>
        <v>-5.1399639573564135</v>
      </c>
      <c r="AE49" s="32">
        <f>LN('2a) male mx'!AE49)</f>
        <v>-5.1297465478094741</v>
      </c>
      <c r="AF49" s="32">
        <f>LN('2a) male mx'!AF49)</f>
        <v>-5.2432583974128422</v>
      </c>
      <c r="AG49" s="32">
        <f>LN('2a) male mx'!AG49)</f>
        <v>-5.1386001988618526</v>
      </c>
      <c r="AH49" s="32">
        <f>LN('2a) male mx'!AH49)</f>
        <v>-5.2753476944446556</v>
      </c>
      <c r="AI49" s="32">
        <f>LN('2a) male mx'!AI49)</f>
        <v>-5.3004348099824616</v>
      </c>
      <c r="AJ49" s="32">
        <f>LN('2a) male mx'!AJ49)</f>
        <v>-5.250665885043551</v>
      </c>
      <c r="AK49" s="32">
        <f>LN('2a) male mx'!AK49)</f>
        <v>-5.3317243515013111</v>
      </c>
      <c r="AL49" s="32">
        <f>LN('2a) male mx'!AL49)</f>
        <v>-5.2273404594022361</v>
      </c>
      <c r="AM49" s="32">
        <f>LN('2a) male mx'!AM49)</f>
        <v>-5.235230320962514</v>
      </c>
      <c r="AN49" s="32">
        <f>LN('2a) male mx'!AN49)</f>
        <v>-5.2552654940798567</v>
      </c>
      <c r="AO49" s="32">
        <f>LN('2a) male mx'!AO49)</f>
        <v>-5.3316152352827979</v>
      </c>
      <c r="AP49" s="32">
        <f>LN('2a) male mx'!AP49)</f>
        <v>-5.1937644043238853</v>
      </c>
      <c r="AQ49" s="32">
        <f>LN('2a) male mx'!AQ49)</f>
        <v>-5.2430302010764214</v>
      </c>
      <c r="AR49" s="32">
        <f>LN('2a) male mx'!AR49)</f>
        <v>-5.132345533762007</v>
      </c>
      <c r="AS49" s="32">
        <f>LN('2a) male mx'!AS49)</f>
        <v>-5.1507069572827042</v>
      </c>
      <c r="AT49" s="32">
        <f>LN('2a) male mx'!AT49)</f>
        <v>-5.2016980973282152</v>
      </c>
      <c r="AU49" s="32">
        <f>LN('2a) male mx'!AU49)</f>
        <v>-5.2862690941956814</v>
      </c>
      <c r="AV49" s="32">
        <f>LN('2a) male mx'!AV49)</f>
        <v>-5.1930340084073201</v>
      </c>
      <c r="AW49" s="32">
        <f>LN('2a) male mx'!AW49)</f>
        <v>-5.2764106914417583</v>
      </c>
      <c r="AX49" s="32">
        <f>LN('2a) male mx'!AX49)</f>
        <v>-5.2239823825004388</v>
      </c>
      <c r="AY49" s="32">
        <f>LN('2a) male mx'!AY49)</f>
        <v>-5.202781257609189</v>
      </c>
      <c r="AZ49" s="32">
        <f>LN('2a) male mx'!AZ49)</f>
        <v>-5.1679689887977878</v>
      </c>
      <c r="BA49" s="32">
        <f>LN('2a) male mx'!BA49)</f>
        <v>-5.2048562745298872</v>
      </c>
      <c r="BB49" s="32">
        <f>LN('2a) male mx'!BB49)</f>
        <v>-5.2607863642694461</v>
      </c>
      <c r="BC49" s="32">
        <f>LN('2a) male mx'!BC49)</f>
        <v>-5.1873200790669305</v>
      </c>
      <c r="BD49" s="32">
        <f>LN('2a) male mx'!BD49)</f>
        <v>-5.3147939609199764</v>
      </c>
      <c r="BE49" s="32">
        <f>LN('2a) male mx'!BE49)</f>
        <v>-5.3676139991987011</v>
      </c>
      <c r="BF49" s="32">
        <f>LN('2a) male mx'!BF49)</f>
        <v>-5.2691840012215332</v>
      </c>
      <c r="BG49" s="32">
        <f>LN('2a) male mx'!BG49)</f>
        <v>-5.4191763512156088</v>
      </c>
      <c r="BH49" s="32">
        <f>LN('2a) male mx'!BH49)</f>
        <v>-5.4034170568269744</v>
      </c>
      <c r="BI49" s="32">
        <f>LN('2a) male mx'!BI49)</f>
        <v>-5.3783546949709562</v>
      </c>
      <c r="BJ49" s="32">
        <f>LN('2a) male mx'!BJ49)</f>
        <v>-5.4573589093317105</v>
      </c>
      <c r="BK49" s="32">
        <f>LN('2a) male mx'!BK49)</f>
        <v>-5.481100586518596</v>
      </c>
      <c r="BL49" s="32">
        <f>LN('2a) male mx'!BL49)</f>
        <v>-5.6305608617068268</v>
      </c>
      <c r="BM49" s="32">
        <f>LN('2a) male mx'!BM49)</f>
        <v>-5.698385773017451</v>
      </c>
      <c r="BN49" s="32">
        <f>LN('2a) male mx'!BN49)</f>
        <v>-5.7066775296694798</v>
      </c>
      <c r="BO49" s="32">
        <f>LN('2a) male mx'!BO49)</f>
        <v>-5.6932205644214182</v>
      </c>
      <c r="BP49" s="32">
        <f>LN('2a) male mx'!BP49)</f>
        <v>-5.7299347704242614</v>
      </c>
      <c r="BQ49" s="32">
        <f>LN('2a) male mx'!BQ49)</f>
        <v>-5.7324040297793344</v>
      </c>
      <c r="BR49" s="32">
        <f>LN('2a) male mx'!BR49)</f>
        <v>-5.7771255495395808</v>
      </c>
      <c r="BS49" s="32">
        <f>LN('2a) male mx'!BS49)</f>
        <v>-5.840227804985453</v>
      </c>
      <c r="BT49" s="32">
        <f>LN('2a) male mx'!BT49)</f>
        <v>-5.8734300700684274</v>
      </c>
      <c r="BU49" s="32">
        <f>LN('2a) male mx'!BU49)</f>
        <v>-5.9724096692231594</v>
      </c>
      <c r="BV49" s="32">
        <f>LN('2a) male mx'!BV49)</f>
        <v>-5.8498577263350429</v>
      </c>
      <c r="BW49" s="32">
        <f>LN('2a) male mx'!BW49)</f>
        <v>-5.8640904736193118</v>
      </c>
      <c r="BX49" s="32">
        <f>LN('2a) male mx'!BX49)</f>
        <v>-6.0421312563431613</v>
      </c>
      <c r="BY49" s="32">
        <f>LN('2a) male mx'!BY49)</f>
        <v>-5.9370822762147855</v>
      </c>
      <c r="BZ49" s="32">
        <f>LN('2a) male mx'!BZ49)</f>
        <v>-6.066276816640614</v>
      </c>
      <c r="CA49" s="32">
        <f>LN('2a) male mx'!CA49)</f>
        <v>-6.0471610794275845</v>
      </c>
      <c r="CB49" s="32">
        <f>LN('2a) male mx'!CB49)</f>
        <v>-5.9998706063473959</v>
      </c>
      <c r="CC49" s="32">
        <f>LN('2a) male mx'!CC49)</f>
        <v>-6.0501755744639771</v>
      </c>
      <c r="CD49" s="32">
        <f>LN('2a) male mx'!CD49)</f>
        <v>-6.1376746297214746</v>
      </c>
      <c r="CE49" s="32">
        <f>LN('2a) male mx'!CE49)</f>
        <v>-6.0119582377267795</v>
      </c>
      <c r="CF49" s="32">
        <f>LN('2a) male mx'!CF49)</f>
        <v>-6.0260698554178651</v>
      </c>
      <c r="CG49" s="32">
        <f>LN('2a) male mx'!CG49)</f>
        <v>-6.0279081392296172</v>
      </c>
      <c r="CH49" s="32">
        <f>LN('2a) male mx'!CH49)</f>
        <v>-6.1141934032845251</v>
      </c>
      <c r="CI49" s="32">
        <f>LN('2a) male mx'!CI49)</f>
        <v>-6.0924300501679234</v>
      </c>
      <c r="CJ49" s="32">
        <f>LN('2a) male mx'!CJ49)</f>
        <v>-6.1161732305400909</v>
      </c>
      <c r="CK49" s="32">
        <f>LN('2a) male mx'!CK49)</f>
        <v>-6.0844838108690187</v>
      </c>
      <c r="CL49" s="32">
        <f>LN('2a) male mx'!CL49)</f>
        <v>-6.2213341190460909</v>
      </c>
      <c r="CM49" s="32">
        <f>LN('2a) male mx'!CM49)</f>
        <v>-6.1384640311643128</v>
      </c>
      <c r="CN49" s="32">
        <f>LN('2a) male mx'!CN49)</f>
        <v>-6.2250507656806251</v>
      </c>
      <c r="CP49" s="31">
        <f t="shared" si="2"/>
        <v>46</v>
      </c>
      <c r="CQ49" s="32">
        <f>IFERROR(LN('2a) female mx'!B49),"")</f>
        <v>-5.0878163205885318</v>
      </c>
      <c r="CR49" s="32">
        <f>IFERROR(LN('2a) female mx'!C49),"")</f>
        <v>-5.1463431359803158</v>
      </c>
      <c r="CS49" s="32">
        <f>IFERROR(LN('2a) female mx'!D49),"")</f>
        <v>-4.994297331863125</v>
      </c>
      <c r="CT49" s="32">
        <f>IFERROR(LN('2a) female mx'!E49),"")</f>
        <v>-5.1098148033105693</v>
      </c>
      <c r="CU49" s="32">
        <f>IFERROR(LN('2a) female mx'!F49),"")</f>
        <v>-5.1353212124345378</v>
      </c>
      <c r="CV49" s="32">
        <f>IFERROR(LN('2a) female mx'!G49),"")</f>
        <v>-5.089562904204425</v>
      </c>
      <c r="CW49" s="32">
        <f>IFERROR(LN('2a) female mx'!H49),"")</f>
        <v>-5.2784842162207131</v>
      </c>
      <c r="CX49" s="32">
        <f>IFERROR(LN('2a) female mx'!I49),"")</f>
        <v>-5.031786959110649</v>
      </c>
      <c r="CY49" s="32">
        <f>IFERROR(LN('2a) female mx'!J49),"")</f>
        <v>-5.1821503958752588</v>
      </c>
      <c r="CZ49" s="32">
        <f>IFERROR(LN('2a) female mx'!K49),"")</f>
        <v>-5.1721018258980926</v>
      </c>
      <c r="DA49" s="32">
        <f>IFERROR(LN('2a) female mx'!L49),"")</f>
        <v>-5.270350178565236</v>
      </c>
      <c r="DB49" s="32">
        <f>IFERROR(LN('2a) female mx'!M49),"")</f>
        <v>-5.2657080829824086</v>
      </c>
      <c r="DC49" s="32">
        <f>IFERROR(LN('2a) female mx'!N49),"")</f>
        <v>-5.2573380609973324</v>
      </c>
      <c r="DD49" s="32">
        <f>IFERROR(LN('2a) female mx'!O49),"")</f>
        <v>-5.2019500041914855</v>
      </c>
      <c r="DE49" s="32">
        <f>IFERROR(LN('2a) female mx'!P49),"")</f>
        <v>-5.1292624470503547</v>
      </c>
      <c r="DF49" s="32">
        <f>IFERROR(LN('2a) female mx'!Q49),"")</f>
        <v>-5.2195364886949225</v>
      </c>
      <c r="DG49" s="32">
        <f>IFERROR(LN('2a) female mx'!R49),"")</f>
        <v>-5.2998208653566738</v>
      </c>
      <c r="DH49" s="32">
        <f>IFERROR(LN('2a) female mx'!S49),"")</f>
        <v>-5.1755961376527644</v>
      </c>
      <c r="DI49" s="32">
        <f>IFERROR(LN('2a) female mx'!T49),"")</f>
        <v>-5.2268374305194527</v>
      </c>
      <c r="DJ49" s="32">
        <f>IFERROR(LN('2a) female mx'!U49),"")</f>
        <v>-5.2775564677563533</v>
      </c>
      <c r="DK49" s="32">
        <f>IFERROR(LN('2a) female mx'!V49),"")</f>
        <v>-5.3254231877595961</v>
      </c>
      <c r="DL49" s="32">
        <f>IFERROR(LN('2a) female mx'!W49),"")</f>
        <v>-5.3512355449155837</v>
      </c>
      <c r="DM49" s="32">
        <f>IFERROR(LN('2a) female mx'!X49),"")</f>
        <v>-5.3517100182421435</v>
      </c>
      <c r="DN49" s="32">
        <f>IFERROR(LN('2a) female mx'!Y49),"")</f>
        <v>-5.4694506812026455</v>
      </c>
      <c r="DO49" s="32">
        <f>IFERROR(LN('2a) female mx'!Z49),"")</f>
        <v>-5.4348131111365738</v>
      </c>
      <c r="DP49" s="32">
        <f>IFERROR(LN('2a) female mx'!AA49),"")</f>
        <v>-5.194664365759162</v>
      </c>
      <c r="DQ49" s="32">
        <f>IFERROR(LN('2a) female mx'!AB49),"")</f>
        <v>-5.3704175695729779</v>
      </c>
      <c r="DR49" s="32">
        <f>IFERROR(LN('2a) female mx'!AC49),"")</f>
        <v>-5.5160786117934304</v>
      </c>
      <c r="DS49" s="32">
        <f>IFERROR(LN('2a) female mx'!AD49),"")</f>
        <v>-5.6170650120089851</v>
      </c>
      <c r="DT49" s="32">
        <f>IFERROR(LN('2a) female mx'!AE49),"")</f>
        <v>-5.4692968514258791</v>
      </c>
      <c r="DU49" s="32">
        <f>IFERROR(LN('2a) female mx'!AF49),"")</f>
        <v>-5.4772695380555447</v>
      </c>
      <c r="DV49" s="32">
        <f>IFERROR(LN('2a) female mx'!AG49),"")</f>
        <v>-5.418797115966024</v>
      </c>
      <c r="DW49" s="32">
        <f>IFERROR(LN('2a) female mx'!AH49),"")</f>
        <v>-5.4663795771044086</v>
      </c>
      <c r="DX49" s="32">
        <f>IFERROR(LN('2a) female mx'!AI49),"")</f>
        <v>-5.6714744801797314</v>
      </c>
      <c r="DY49" s="32">
        <f>IFERROR(LN('2a) female mx'!AJ49),"")</f>
        <v>-5.6719895587023936</v>
      </c>
      <c r="DZ49" s="32">
        <f>IFERROR(LN('2a) female mx'!AK49),"")</f>
        <v>-5.5443155577509229</v>
      </c>
      <c r="EA49" s="32">
        <f>IFERROR(LN('2a) female mx'!AL49),"")</f>
        <v>-5.594855997022063</v>
      </c>
      <c r="EB49" s="32">
        <f>IFERROR(LN('2a) female mx'!AM49),"")</f>
        <v>-5.6932845255330848</v>
      </c>
      <c r="EC49" s="32">
        <f>IFERROR(LN('2a) female mx'!AN49),"")</f>
        <v>-5.6094557760901989</v>
      </c>
      <c r="ED49" s="32">
        <f>IFERROR(LN('2a) female mx'!AO49),"")</f>
        <v>-5.6704305743926335</v>
      </c>
      <c r="EE49" s="32">
        <f>IFERROR(LN('2a) female mx'!AP49),"")</f>
        <v>-5.7029541061760423</v>
      </c>
      <c r="EF49" s="32">
        <f>IFERROR(LN('2a) female mx'!AQ49),"")</f>
        <v>-5.7250689592957054</v>
      </c>
      <c r="EG49" s="32">
        <f>IFERROR(LN('2a) female mx'!AR49),"")</f>
        <v>-5.8301490704933085</v>
      </c>
      <c r="EH49" s="32">
        <f>IFERROR(LN('2a) female mx'!AS49),"")</f>
        <v>-5.720428865770943</v>
      </c>
      <c r="EI49" s="32">
        <f>IFERROR(LN('2a) female mx'!AT49),"")</f>
        <v>-5.6913128320962896</v>
      </c>
      <c r="EJ49" s="32">
        <f>IFERROR(LN('2a) female mx'!AU49),"")</f>
        <v>-5.6592059814686895</v>
      </c>
      <c r="EK49" s="32">
        <f>IFERROR(LN('2a) female mx'!AV49),"")</f>
        <v>-5.6434241596923176</v>
      </c>
      <c r="EL49" s="32">
        <f>IFERROR(LN('2a) female mx'!AW49),"")</f>
        <v>-5.7319875040451613</v>
      </c>
      <c r="EM49" s="32">
        <f>IFERROR(LN('2a) female mx'!AX49),"")</f>
        <v>-5.7889914786353565</v>
      </c>
      <c r="EN49" s="32">
        <f>IFERROR(LN('2a) female mx'!AY49),"")</f>
        <v>-5.7513880972188796</v>
      </c>
      <c r="EO49" s="32">
        <f>IFERROR(LN('2a) female mx'!AZ49),"")</f>
        <v>-5.679981803712101</v>
      </c>
      <c r="EP49" s="32">
        <f>IFERROR(LN('2a) female mx'!BA49),"")</f>
        <v>-5.7380149369665396</v>
      </c>
      <c r="EQ49" s="32">
        <f>IFERROR(LN('2a) female mx'!BB49),"")</f>
        <v>-5.8228300327287723</v>
      </c>
      <c r="ER49" s="32">
        <f>IFERROR(LN('2a) female mx'!BC49),"")</f>
        <v>-5.7573443050801396</v>
      </c>
      <c r="ES49" s="32">
        <f>IFERROR(LN('2a) female mx'!BD49),"")</f>
        <v>-5.8988523528178582</v>
      </c>
      <c r="ET49" s="32">
        <f>IFERROR(LN('2a) female mx'!BE49),"")</f>
        <v>-5.9241561804155953</v>
      </c>
      <c r="EU49" s="32">
        <f>IFERROR(LN('2a) female mx'!BF49),"")</f>
        <v>-5.8689097279131337</v>
      </c>
      <c r="EV49" s="32">
        <f>IFERROR(LN('2a) female mx'!BG49),"")</f>
        <v>-5.9586495890163365</v>
      </c>
      <c r="EW49" s="32">
        <f>IFERROR(LN('2a) female mx'!BH49),"")</f>
        <v>-6.0785175898962471</v>
      </c>
      <c r="EX49" s="32">
        <f>IFERROR(LN('2a) female mx'!BI49),"")</f>
        <v>-6.0222570145060805</v>
      </c>
      <c r="EY49" s="32">
        <f>IFERROR(LN('2a) female mx'!BJ49),"")</f>
        <v>-6.015580968823083</v>
      </c>
      <c r="EZ49" s="32">
        <f>IFERROR(LN('2a) female mx'!BK49),"")</f>
        <v>-6.1479806656354823</v>
      </c>
      <c r="FA49" s="32">
        <f>IFERROR(LN('2a) female mx'!BL49),"")</f>
        <v>-6.0697585725364442</v>
      </c>
      <c r="FB49" s="32">
        <f>IFERROR(LN('2a) female mx'!BM49),"")</f>
        <v>-6.1246367223780736</v>
      </c>
      <c r="FC49" s="32">
        <f>IFERROR(LN('2a) female mx'!BN49),"")</f>
        <v>-6.2455210532153984</v>
      </c>
      <c r="FD49" s="32">
        <f>IFERROR(LN('2a) female mx'!BO49),"")</f>
        <v>-6.2641536707807797</v>
      </c>
      <c r="FE49" s="32">
        <f>IFERROR(LN('2a) female mx'!BP49),"")</f>
        <v>-6.1907292960126092</v>
      </c>
      <c r="FF49" s="32">
        <f>IFERROR(LN('2a) female mx'!BQ49),"")</f>
        <v>-6.1867409800541564</v>
      </c>
      <c r="FG49" s="32">
        <f>IFERROR(LN('2a) female mx'!BR49),"")</f>
        <v>-6.2543249663859486</v>
      </c>
      <c r="FH49" s="32">
        <f>IFERROR(LN('2a) female mx'!BS49),"")</f>
        <v>-6.3404985310165252</v>
      </c>
      <c r="FI49" s="32">
        <f>IFERROR(LN('2a) female mx'!BT49),"")</f>
        <v>-6.3713440737666067</v>
      </c>
      <c r="FJ49" s="32">
        <f>IFERROR(LN('2a) female mx'!BU49),"")</f>
        <v>-6.4024990036918137</v>
      </c>
      <c r="FK49" s="32">
        <f>IFERROR(LN('2a) female mx'!BV49),"")</f>
        <v>-6.5086612119332248</v>
      </c>
      <c r="FL49" s="32">
        <f>IFERROR(LN('2a) female mx'!BW49),"")</f>
        <v>-6.5153092207321386</v>
      </c>
      <c r="FM49" s="32">
        <f>IFERROR(LN('2a) female mx'!BX49),"")</f>
        <v>-6.5801818487921722</v>
      </c>
      <c r="FN49" s="32">
        <f>IFERROR(LN('2a) female mx'!BY49),"")</f>
        <v>-6.4555324986162947</v>
      </c>
      <c r="FO49" s="32">
        <f>IFERROR(LN('2a) female mx'!BZ49),"")</f>
        <v>-6.6253975085371737</v>
      </c>
      <c r="FP49" s="32">
        <f>IFERROR(LN('2a) female mx'!CA49),"")</f>
        <v>-6.3799530310090296</v>
      </c>
      <c r="FQ49" s="32">
        <f>IFERROR(LN('2a) female mx'!CB49),"")</f>
        <v>-6.5225708821421122</v>
      </c>
      <c r="FR49" s="32">
        <f>IFERROR(LN('2a) female mx'!CC49),"")</f>
        <v>-6.4824965703826889</v>
      </c>
      <c r="FS49" s="32">
        <f>IFERROR(LN('2a) female mx'!CD49),"")</f>
        <v>-6.7011615212124624</v>
      </c>
      <c r="FT49" s="32">
        <f>IFERROR(LN('2a) female mx'!CE49),"")</f>
        <v>-6.5052208038778341</v>
      </c>
      <c r="FU49" s="32">
        <f>IFERROR(LN('2a) female mx'!CF49),"")</f>
        <v>-6.5258957183219648</v>
      </c>
      <c r="FV49" s="32">
        <f>IFERROR(LN('2a) female mx'!CG49),"")</f>
        <v>-6.5130510301080111</v>
      </c>
      <c r="FW49" s="32">
        <f>IFERROR(LN('2a) female mx'!CH49),"")</f>
        <v>-6.7028404045354382</v>
      </c>
      <c r="FX49" s="32">
        <f>IFERROR(LN('2a) female mx'!CI49),"")</f>
        <v>-6.6003869634387158</v>
      </c>
      <c r="FY49" s="32">
        <f>IFERROR(LN('2a) female mx'!CJ49),"")</f>
        <v>-6.6003358402625238</v>
      </c>
      <c r="FZ49" s="32">
        <f>IFERROR(LN('2a) female mx'!CK49),"")</f>
        <v>-6.6963044640429983</v>
      </c>
      <c r="GA49" s="32">
        <f>IFERROR(LN('2a) female mx'!CL49),"")</f>
        <v>-6.4946223344986214</v>
      </c>
      <c r="GB49" s="32">
        <f>IFERROR(LN('2a) female mx'!CM49),"")</f>
        <v>-6.6022154536565205</v>
      </c>
      <c r="GC49" s="32">
        <f>IFERROR(LN('2a) female mx'!CN49),"")</f>
        <v>-6.6247596439055725</v>
      </c>
      <c r="GD49" s="12" t="str">
        <f>IFERROR(LN('2a) female mx'!CO49),"")</f>
        <v/>
      </c>
    </row>
    <row r="50" spans="1:186" x14ac:dyDescent="0.25">
      <c r="A50" s="31">
        <f>'2a) male mx'!A50</f>
        <v>47</v>
      </c>
      <c r="B50" s="32">
        <f>LN('2a) male mx'!B50)</f>
        <v>-4.5771329761800876</v>
      </c>
      <c r="C50" s="32">
        <f>LN('2a) male mx'!C50)</f>
        <v>-4.6254450261206435</v>
      </c>
      <c r="D50" s="32">
        <f>LN('2a) male mx'!D50)</f>
        <v>-4.6142950937650919</v>
      </c>
      <c r="E50" s="32">
        <f>LN('2a) male mx'!E50)</f>
        <v>-4.6931772423678337</v>
      </c>
      <c r="F50" s="32">
        <f>LN('2a) male mx'!F50)</f>
        <v>-4.7918900843362238</v>
      </c>
      <c r="G50" s="32">
        <f>LN('2a) male mx'!G50)</f>
        <v>-4.7251634620503822</v>
      </c>
      <c r="H50" s="32">
        <f>LN('2a) male mx'!H50)</f>
        <v>-4.712482317131685</v>
      </c>
      <c r="I50" s="32">
        <f>LN('2a) male mx'!I50)</f>
        <v>-4.7545426832698539</v>
      </c>
      <c r="J50" s="32">
        <f>LN('2a) male mx'!J50)</f>
        <v>-4.7534137286734985</v>
      </c>
      <c r="K50" s="32">
        <f>LN('2a) male mx'!K50)</f>
        <v>-4.9585442334119074</v>
      </c>
      <c r="L50" s="32">
        <f>LN('2a) male mx'!L50)</f>
        <v>-4.9365013340788648</v>
      </c>
      <c r="M50" s="32">
        <f>LN('2a) male mx'!M50)</f>
        <v>-4.9395719786503856</v>
      </c>
      <c r="N50" s="32">
        <f>LN('2a) male mx'!N50)</f>
        <v>-4.8815585335608169</v>
      </c>
      <c r="O50" s="32">
        <f>LN('2a) male mx'!O50)</f>
        <v>-4.8847973969301703</v>
      </c>
      <c r="P50" s="32">
        <f>LN('2a) male mx'!P50)</f>
        <v>-4.7221305099161688</v>
      </c>
      <c r="Q50" s="32">
        <f>LN('2a) male mx'!Q50)</f>
        <v>-4.8376804196706757</v>
      </c>
      <c r="R50" s="32">
        <f>LN('2a) male mx'!R50)</f>
        <v>-4.9963297856909703</v>
      </c>
      <c r="S50" s="32">
        <f>LN('2a) male mx'!S50)</f>
        <v>-4.7982500401809247</v>
      </c>
      <c r="T50" s="32">
        <f>LN('2a) male mx'!T50)</f>
        <v>-4.9165759656380255</v>
      </c>
      <c r="U50" s="32">
        <f>LN('2a) male mx'!U50)</f>
        <v>-4.8599912792391722</v>
      </c>
      <c r="V50" s="32">
        <f>LN('2a) male mx'!V50)</f>
        <v>-4.971681212060405</v>
      </c>
      <c r="W50" s="32">
        <f>LN('2a) male mx'!W50)</f>
        <v>-4.8196465478855197</v>
      </c>
      <c r="X50" s="32">
        <f>LN('2a) male mx'!X50)</f>
        <v>-4.8832149546254948</v>
      </c>
      <c r="Y50" s="32">
        <f>LN('2a) male mx'!Y50)</f>
        <v>-5.0947873620415249</v>
      </c>
      <c r="Z50" s="32">
        <f>LN('2a) male mx'!Z50)</f>
        <v>-5.1624125797352933</v>
      </c>
      <c r="AA50" s="32">
        <f>LN('2a) male mx'!AA50)</f>
        <v>-5.1294923283522769</v>
      </c>
      <c r="AB50" s="32">
        <f>LN('2a) male mx'!AB50)</f>
        <v>-4.9006629332158669</v>
      </c>
      <c r="AC50" s="32">
        <f>LN('2a) male mx'!AC50)</f>
        <v>-4.9811330408362187</v>
      </c>
      <c r="AD50" s="32">
        <f>LN('2a) male mx'!AD50)</f>
        <v>-5.1264032955624028</v>
      </c>
      <c r="AE50" s="32">
        <f>LN('2a) male mx'!AE50)</f>
        <v>-5.0680709467792422</v>
      </c>
      <c r="AF50" s="32">
        <f>LN('2a) male mx'!AF50)</f>
        <v>-5.0154436126662789</v>
      </c>
      <c r="AG50" s="32">
        <f>LN('2a) male mx'!AG50)</f>
        <v>-5.011360654541515</v>
      </c>
      <c r="AH50" s="32">
        <f>LN('2a) male mx'!AH50)</f>
        <v>-5.154310804726304</v>
      </c>
      <c r="AI50" s="32">
        <f>LN('2a) male mx'!AI50)</f>
        <v>-5.1514976307032017</v>
      </c>
      <c r="AJ50" s="32">
        <f>LN('2a) male mx'!AJ50)</f>
        <v>-5.1578022222996127</v>
      </c>
      <c r="AK50" s="32">
        <f>LN('2a) male mx'!AK50)</f>
        <v>-5.1288151762257739</v>
      </c>
      <c r="AL50" s="32">
        <f>LN('2a) male mx'!AL50)</f>
        <v>-5.2034078193107236</v>
      </c>
      <c r="AM50" s="32">
        <f>LN('2a) male mx'!AM50)</f>
        <v>-5.0526106302309435</v>
      </c>
      <c r="AN50" s="32">
        <f>LN('2a) male mx'!AN50)</f>
        <v>-5.1238913867568625</v>
      </c>
      <c r="AO50" s="32">
        <f>LN('2a) male mx'!AO50)</f>
        <v>-5.1585670071173784</v>
      </c>
      <c r="AP50" s="32">
        <f>LN('2a) male mx'!AP50)</f>
        <v>-5.1451839808064763</v>
      </c>
      <c r="AQ50" s="32">
        <f>LN('2a) male mx'!AQ50)</f>
        <v>-5.0420194322778231</v>
      </c>
      <c r="AR50" s="32">
        <f>LN('2a) male mx'!AR50)</f>
        <v>-5.1823163390095681</v>
      </c>
      <c r="AS50" s="32">
        <f>LN('2a) male mx'!AS50)</f>
        <v>-5.049989545341476</v>
      </c>
      <c r="AT50" s="32">
        <f>LN('2a) male mx'!AT50)</f>
        <v>-5.1625143249465433</v>
      </c>
      <c r="AU50" s="32">
        <f>LN('2a) male mx'!AU50)</f>
        <v>-5.1872247479678704</v>
      </c>
      <c r="AV50" s="32">
        <f>LN('2a) male mx'!AV50)</f>
        <v>-5.0362653400186268</v>
      </c>
      <c r="AW50" s="32">
        <f>LN('2a) male mx'!AW50)</f>
        <v>-5.0298884845513614</v>
      </c>
      <c r="AX50" s="32">
        <f>LN('2a) male mx'!AX50)</f>
        <v>-5.0333231561722105</v>
      </c>
      <c r="AY50" s="32">
        <f>LN('2a) male mx'!AY50)</f>
        <v>-5.0922013922190796</v>
      </c>
      <c r="AZ50" s="32">
        <f>LN('2a) male mx'!AZ50)</f>
        <v>-5.2324086870201905</v>
      </c>
      <c r="BA50" s="32">
        <f>LN('2a) male mx'!BA50)</f>
        <v>-5.0876955366609664</v>
      </c>
      <c r="BB50" s="32">
        <f>LN('2a) male mx'!BB50)</f>
        <v>-5.0991837963636142</v>
      </c>
      <c r="BC50" s="32">
        <f>LN('2a) male mx'!BC50)</f>
        <v>-5.1450350871197195</v>
      </c>
      <c r="BD50" s="32">
        <f>LN('2a) male mx'!BD50)</f>
        <v>-5.1632741584714017</v>
      </c>
      <c r="BE50" s="32">
        <f>LN('2a) male mx'!BE50)</f>
        <v>-5.1303634484887546</v>
      </c>
      <c r="BF50" s="32">
        <f>LN('2a) male mx'!BF50)</f>
        <v>-5.2598014469861996</v>
      </c>
      <c r="BG50" s="32">
        <f>LN('2a) male mx'!BG50)</f>
        <v>-5.305702311295259</v>
      </c>
      <c r="BH50" s="32">
        <f>LN('2a) male mx'!BH50)</f>
        <v>-5.3496591757404603</v>
      </c>
      <c r="BI50" s="32">
        <f>LN('2a) male mx'!BI50)</f>
        <v>-5.2951118031807738</v>
      </c>
      <c r="BJ50" s="32">
        <f>LN('2a) male mx'!BJ50)</f>
        <v>-5.5022295559343588</v>
      </c>
      <c r="BK50" s="32">
        <f>LN('2a) male mx'!BK50)</f>
        <v>-5.4439009941898711</v>
      </c>
      <c r="BL50" s="32">
        <f>LN('2a) male mx'!BL50)</f>
        <v>-5.6884439191811351</v>
      </c>
      <c r="BM50" s="32">
        <f>LN('2a) male mx'!BM50)</f>
        <v>-5.5580713896909559</v>
      </c>
      <c r="BN50" s="32">
        <f>LN('2a) male mx'!BN50)</f>
        <v>-5.5512235291890182</v>
      </c>
      <c r="BO50" s="32">
        <f>LN('2a) male mx'!BO50)</f>
        <v>-5.7655387586518296</v>
      </c>
      <c r="BP50" s="32">
        <f>LN('2a) male mx'!BP50)</f>
        <v>-5.6569162994110851</v>
      </c>
      <c r="BQ50" s="32">
        <f>LN('2a) male mx'!BQ50)</f>
        <v>-5.6746551992312604</v>
      </c>
      <c r="BR50" s="32">
        <f>LN('2a) male mx'!BR50)</f>
        <v>-5.7844019390505226</v>
      </c>
      <c r="BS50" s="32">
        <f>LN('2a) male mx'!BS50)</f>
        <v>-5.7104536348524393</v>
      </c>
      <c r="BT50" s="32">
        <f>LN('2a) male mx'!BT50)</f>
        <v>-5.7806533585739901</v>
      </c>
      <c r="BU50" s="32">
        <f>LN('2a) male mx'!BU50)</f>
        <v>-5.9016055677474011</v>
      </c>
      <c r="BV50" s="32">
        <f>LN('2a) male mx'!BV50)</f>
        <v>-5.9192113045154873</v>
      </c>
      <c r="BW50" s="32">
        <f>LN('2a) male mx'!BW50)</f>
        <v>-5.7520116349315247</v>
      </c>
      <c r="BX50" s="32">
        <f>LN('2a) male mx'!BX50)</f>
        <v>-5.93827238908752</v>
      </c>
      <c r="BY50" s="32">
        <f>LN('2a) male mx'!BY50)</f>
        <v>-5.9836928287492217</v>
      </c>
      <c r="BZ50" s="32">
        <f>LN('2a) male mx'!BZ50)</f>
        <v>-5.95211293107835</v>
      </c>
      <c r="CA50" s="32">
        <f>LN('2a) male mx'!CA50)</f>
        <v>-5.9925444722534333</v>
      </c>
      <c r="CB50" s="32">
        <f>LN('2a) male mx'!CB50)</f>
        <v>-6.0189210989569197</v>
      </c>
      <c r="CC50" s="32">
        <f>LN('2a) male mx'!CC50)</f>
        <v>-6.0213504381042826</v>
      </c>
      <c r="CD50" s="32">
        <f>LN('2a) male mx'!CD50)</f>
        <v>-6.0651470085768047</v>
      </c>
      <c r="CE50" s="32">
        <f>LN('2a) male mx'!CE50)</f>
        <v>-5.9635111392045452</v>
      </c>
      <c r="CF50" s="32">
        <f>LN('2a) male mx'!CF50)</f>
        <v>-6.0150207453556881</v>
      </c>
      <c r="CG50" s="32">
        <f>LN('2a) male mx'!CG50)</f>
        <v>-6.047403559963545</v>
      </c>
      <c r="CH50" s="32">
        <f>LN('2a) male mx'!CH50)</f>
        <v>-6.0435375484582563</v>
      </c>
      <c r="CI50" s="32">
        <f>LN('2a) male mx'!CI50)</f>
        <v>-6.0583823504627929</v>
      </c>
      <c r="CJ50" s="32">
        <f>LN('2a) male mx'!CJ50)</f>
        <v>-5.9569336261195316</v>
      </c>
      <c r="CK50" s="32">
        <f>LN('2a) male mx'!CK50)</f>
        <v>-6.0116060823417614</v>
      </c>
      <c r="CL50" s="32">
        <f>LN('2a) male mx'!CL50)</f>
        <v>-6.0464813521594136</v>
      </c>
      <c r="CM50" s="32">
        <f>LN('2a) male mx'!CM50)</f>
        <v>-6.0183852364579655</v>
      </c>
      <c r="CN50" s="32">
        <f>LN('2a) male mx'!CN50)</f>
        <v>-6.1329153060244161</v>
      </c>
      <c r="CP50" s="31">
        <f t="shared" si="2"/>
        <v>47</v>
      </c>
      <c r="CQ50" s="32">
        <f>IFERROR(LN('2a) female mx'!B50),"")</f>
        <v>-4.984334333971395</v>
      </c>
      <c r="CR50" s="32">
        <f>IFERROR(LN('2a) female mx'!C50),"")</f>
        <v>-4.9681061902722661</v>
      </c>
      <c r="CS50" s="32">
        <f>IFERROR(LN('2a) female mx'!D50),"")</f>
        <v>-4.9622296030768211</v>
      </c>
      <c r="CT50" s="32">
        <f>IFERROR(LN('2a) female mx'!E50),"")</f>
        <v>-5.0275336110890168</v>
      </c>
      <c r="CU50" s="32">
        <f>IFERROR(LN('2a) female mx'!F50),"")</f>
        <v>-5.0950031889821519</v>
      </c>
      <c r="CV50" s="32">
        <f>IFERROR(LN('2a) female mx'!G50),"")</f>
        <v>-5.0165416965896759</v>
      </c>
      <c r="CW50" s="32">
        <f>IFERROR(LN('2a) female mx'!H50),"")</f>
        <v>-5.0181514824821685</v>
      </c>
      <c r="CX50" s="32">
        <f>IFERROR(LN('2a) female mx'!I50),"")</f>
        <v>-5.0289960308551338</v>
      </c>
      <c r="CY50" s="32">
        <f>IFERROR(LN('2a) female mx'!J50),"")</f>
        <v>-5.1427345022136866</v>
      </c>
      <c r="CZ50" s="32">
        <f>IFERROR(LN('2a) female mx'!K50),"")</f>
        <v>-5.235745590188893</v>
      </c>
      <c r="DA50" s="32">
        <f>IFERROR(LN('2a) female mx'!L50),"")</f>
        <v>-5.1529442424647796</v>
      </c>
      <c r="DB50" s="32">
        <f>IFERROR(LN('2a) female mx'!M50),"")</f>
        <v>-5.071681249439516</v>
      </c>
      <c r="DC50" s="32">
        <f>IFERROR(LN('2a) female mx'!N50),"")</f>
        <v>-5.1641183037746066</v>
      </c>
      <c r="DD50" s="32">
        <f>IFERROR(LN('2a) female mx'!O50),"")</f>
        <v>-5.0584909671995515</v>
      </c>
      <c r="DE50" s="32">
        <f>IFERROR(LN('2a) female mx'!P50),"")</f>
        <v>-5.2586410191351884</v>
      </c>
      <c r="DF50" s="32">
        <f>IFERROR(LN('2a) female mx'!Q50),"")</f>
        <v>-5.1308412442701643</v>
      </c>
      <c r="DG50" s="32">
        <f>IFERROR(LN('2a) female mx'!R50),"")</f>
        <v>-5.265091680960408</v>
      </c>
      <c r="DH50" s="32">
        <f>IFERROR(LN('2a) female mx'!S50),"")</f>
        <v>-5.112260518532346</v>
      </c>
      <c r="DI50" s="32">
        <f>IFERROR(LN('2a) female mx'!T50),"")</f>
        <v>-5.2387404294139426</v>
      </c>
      <c r="DJ50" s="32">
        <f>IFERROR(LN('2a) female mx'!U50),"")</f>
        <v>-5.2769242374059493</v>
      </c>
      <c r="DK50" s="32">
        <f>IFERROR(LN('2a) female mx'!V50),"")</f>
        <v>-5.22413476474392</v>
      </c>
      <c r="DL50" s="32">
        <f>IFERROR(LN('2a) female mx'!W50),"")</f>
        <v>-5.1819730959860886</v>
      </c>
      <c r="DM50" s="32">
        <f>IFERROR(LN('2a) female mx'!X50),"")</f>
        <v>-5.3231473795233457</v>
      </c>
      <c r="DN50" s="32">
        <f>IFERROR(LN('2a) female mx'!Y50),"")</f>
        <v>-5.3615004280982719</v>
      </c>
      <c r="DO50" s="32">
        <f>IFERROR(LN('2a) female mx'!Z50),"")</f>
        <v>-5.2400376988725066</v>
      </c>
      <c r="DP50" s="32">
        <f>IFERROR(LN('2a) female mx'!AA50),"")</f>
        <v>-5.3406431249533179</v>
      </c>
      <c r="DQ50" s="32">
        <f>IFERROR(LN('2a) female mx'!AB50),"")</f>
        <v>-5.1977272402620569</v>
      </c>
      <c r="DR50" s="32">
        <f>IFERROR(LN('2a) female mx'!AC50),"")</f>
        <v>-5.2450938509606244</v>
      </c>
      <c r="DS50" s="32">
        <f>IFERROR(LN('2a) female mx'!AD50),"")</f>
        <v>-5.3814559530854265</v>
      </c>
      <c r="DT50" s="32">
        <f>IFERROR(LN('2a) female mx'!AE50),"")</f>
        <v>-5.3759294084155984</v>
      </c>
      <c r="DU50" s="32">
        <f>IFERROR(LN('2a) female mx'!AF50),"")</f>
        <v>-5.3573575483236633</v>
      </c>
      <c r="DV50" s="32">
        <f>IFERROR(LN('2a) female mx'!AG50),"")</f>
        <v>-5.424204648121834</v>
      </c>
      <c r="DW50" s="32">
        <f>IFERROR(LN('2a) female mx'!AH50),"")</f>
        <v>-5.444406639296937</v>
      </c>
      <c r="DX50" s="32">
        <f>IFERROR(LN('2a) female mx'!AI50),"")</f>
        <v>-5.4419479950149752</v>
      </c>
      <c r="DY50" s="32">
        <f>IFERROR(LN('2a) female mx'!AJ50),"")</f>
        <v>-5.6378115753516971</v>
      </c>
      <c r="DZ50" s="32">
        <f>IFERROR(LN('2a) female mx'!AK50),"")</f>
        <v>-5.7503070971600891</v>
      </c>
      <c r="EA50" s="32">
        <f>IFERROR(LN('2a) female mx'!AL50),"")</f>
        <v>-5.6056730590069064</v>
      </c>
      <c r="EB50" s="32">
        <f>IFERROR(LN('2a) female mx'!AM50),"")</f>
        <v>-5.5482419405398886</v>
      </c>
      <c r="EC50" s="32">
        <f>IFERROR(LN('2a) female mx'!AN50),"")</f>
        <v>-5.5941702178053703</v>
      </c>
      <c r="ED50" s="32">
        <f>IFERROR(LN('2a) female mx'!AO50),"")</f>
        <v>-5.5611154344879381</v>
      </c>
      <c r="EE50" s="32">
        <f>IFERROR(LN('2a) female mx'!AP50),"")</f>
        <v>-5.8251851048983205</v>
      </c>
      <c r="EF50" s="32">
        <f>IFERROR(LN('2a) female mx'!AQ50),"")</f>
        <v>-5.5706458287054623</v>
      </c>
      <c r="EG50" s="32">
        <f>IFERROR(LN('2a) female mx'!AR50),"")</f>
        <v>-5.6512672961209072</v>
      </c>
      <c r="EH50" s="32">
        <f>IFERROR(LN('2a) female mx'!AS50),"")</f>
        <v>-5.4159828739307221</v>
      </c>
      <c r="EI50" s="32">
        <f>IFERROR(LN('2a) female mx'!AT50),"")</f>
        <v>-5.5466799538454552</v>
      </c>
      <c r="EJ50" s="32">
        <f>IFERROR(LN('2a) female mx'!AU50),"")</f>
        <v>-5.5935443286706947</v>
      </c>
      <c r="EK50" s="32">
        <f>IFERROR(LN('2a) female mx'!AV50),"")</f>
        <v>-5.5872912179303986</v>
      </c>
      <c r="EL50" s="32">
        <f>IFERROR(LN('2a) female mx'!AW50),"")</f>
        <v>-5.6498274805337898</v>
      </c>
      <c r="EM50" s="32">
        <f>IFERROR(LN('2a) female mx'!AX50),"")</f>
        <v>-5.6260866503586966</v>
      </c>
      <c r="EN50" s="32">
        <f>IFERROR(LN('2a) female mx'!AY50),"")</f>
        <v>-5.5847344346736678</v>
      </c>
      <c r="EO50" s="32">
        <f>IFERROR(LN('2a) female mx'!AZ50),"")</f>
        <v>-5.6519786831610164</v>
      </c>
      <c r="EP50" s="32">
        <f>IFERROR(LN('2a) female mx'!BA50),"")</f>
        <v>-5.5969287812711013</v>
      </c>
      <c r="EQ50" s="32">
        <f>IFERROR(LN('2a) female mx'!BB50),"")</f>
        <v>-5.6772504656516807</v>
      </c>
      <c r="ER50" s="32">
        <f>IFERROR(LN('2a) female mx'!BC50),"")</f>
        <v>-5.6317561404561536</v>
      </c>
      <c r="ES50" s="32">
        <f>IFERROR(LN('2a) female mx'!BD50),"")</f>
        <v>-5.6703184524746151</v>
      </c>
      <c r="ET50" s="32">
        <f>IFERROR(LN('2a) female mx'!BE50),"")</f>
        <v>-5.7857937387087395</v>
      </c>
      <c r="EU50" s="32">
        <f>IFERROR(LN('2a) female mx'!BF50),"")</f>
        <v>-5.7876324670372847</v>
      </c>
      <c r="EV50" s="32">
        <f>IFERROR(LN('2a) female mx'!BG50),"")</f>
        <v>-5.855843059668346</v>
      </c>
      <c r="EW50" s="32">
        <f>IFERROR(LN('2a) female mx'!BH50),"")</f>
        <v>-5.8748837392295838</v>
      </c>
      <c r="EX50" s="32">
        <f>IFERROR(LN('2a) female mx'!BI50),"")</f>
        <v>-5.9493187600942905</v>
      </c>
      <c r="EY50" s="32">
        <f>IFERROR(LN('2a) female mx'!BJ50),"")</f>
        <v>-5.9714128071531674</v>
      </c>
      <c r="EZ50" s="32">
        <f>IFERROR(LN('2a) female mx'!BK50),"")</f>
        <v>-5.9681771966740742</v>
      </c>
      <c r="FA50" s="32">
        <f>IFERROR(LN('2a) female mx'!BL50),"")</f>
        <v>-5.9773386047729691</v>
      </c>
      <c r="FB50" s="32">
        <f>IFERROR(LN('2a) female mx'!BM50),"")</f>
        <v>-6.0760895004210269</v>
      </c>
      <c r="FC50" s="32">
        <f>IFERROR(LN('2a) female mx'!BN50),"")</f>
        <v>-5.9979549451087033</v>
      </c>
      <c r="FD50" s="32">
        <f>IFERROR(LN('2a) female mx'!BO50),"")</f>
        <v>-6.1204529117338069</v>
      </c>
      <c r="FE50" s="32">
        <f>IFERROR(LN('2a) female mx'!BP50),"")</f>
        <v>-6.144180450723935</v>
      </c>
      <c r="FF50" s="32">
        <f>IFERROR(LN('2a) female mx'!BQ50),"")</f>
        <v>-6.0617521356425348</v>
      </c>
      <c r="FG50" s="32">
        <f>IFERROR(LN('2a) female mx'!BR50),"")</f>
        <v>-6.2470338736182116</v>
      </c>
      <c r="FH50" s="32">
        <f>IFERROR(LN('2a) female mx'!BS50),"")</f>
        <v>-6.2332748899826482</v>
      </c>
      <c r="FI50" s="32">
        <f>IFERROR(LN('2a) female mx'!BT50),"")</f>
        <v>-6.2720466794475929</v>
      </c>
      <c r="FJ50" s="32">
        <f>IFERROR(LN('2a) female mx'!BU50),"")</f>
        <v>-6.2947659692106566</v>
      </c>
      <c r="FK50" s="32">
        <f>IFERROR(LN('2a) female mx'!BV50),"")</f>
        <v>-6.3538811124413463</v>
      </c>
      <c r="FL50" s="32">
        <f>IFERROR(LN('2a) female mx'!BW50),"")</f>
        <v>-6.3129920617067885</v>
      </c>
      <c r="FM50" s="32">
        <f>IFERROR(LN('2a) female mx'!BX50),"")</f>
        <v>-6.2798194700681584</v>
      </c>
      <c r="FN50" s="32">
        <f>IFERROR(LN('2a) female mx'!BY50),"")</f>
        <v>-6.4939956622677446</v>
      </c>
      <c r="FO50" s="32">
        <f>IFERROR(LN('2a) female mx'!BZ50),"")</f>
        <v>-6.4338877843571112</v>
      </c>
      <c r="FP50" s="32">
        <f>IFERROR(LN('2a) female mx'!CA50),"")</f>
        <v>-6.6015697349657962</v>
      </c>
      <c r="FQ50" s="32">
        <f>IFERROR(LN('2a) female mx'!CB50),"")</f>
        <v>-6.3658271970808018</v>
      </c>
      <c r="FR50" s="32">
        <f>IFERROR(LN('2a) female mx'!CC50),"")</f>
        <v>-6.3549101573213278</v>
      </c>
      <c r="FS50" s="32">
        <f>IFERROR(LN('2a) female mx'!CD50),"")</f>
        <v>-6.5105610451140006</v>
      </c>
      <c r="FT50" s="32">
        <f>IFERROR(LN('2a) female mx'!CE50),"")</f>
        <v>-6.4503370552979504</v>
      </c>
      <c r="FU50" s="32">
        <f>IFERROR(LN('2a) female mx'!CF50),"")</f>
        <v>-6.4567850462254199</v>
      </c>
      <c r="FV50" s="32">
        <f>IFERROR(LN('2a) female mx'!CG50),"")</f>
        <v>-6.4843329203591109</v>
      </c>
      <c r="FW50" s="32">
        <f>IFERROR(LN('2a) female mx'!CH50),"")</f>
        <v>-6.5911924827993191</v>
      </c>
      <c r="FX50" s="32">
        <f>IFERROR(LN('2a) female mx'!CI50),"")</f>
        <v>-6.4588350149125642</v>
      </c>
      <c r="FY50" s="32">
        <f>IFERROR(LN('2a) female mx'!CJ50),"")</f>
        <v>-6.4653463373460749</v>
      </c>
      <c r="FZ50" s="32">
        <f>IFERROR(LN('2a) female mx'!CK50),"")</f>
        <v>-6.5635181911715827</v>
      </c>
      <c r="GA50" s="32">
        <f>IFERROR(LN('2a) female mx'!CL50),"")</f>
        <v>-6.4213614576058262</v>
      </c>
      <c r="GB50" s="32">
        <f>IFERROR(LN('2a) female mx'!CM50),"")</f>
        <v>-6.6236871810708591</v>
      </c>
      <c r="GC50" s="32">
        <f>IFERROR(LN('2a) female mx'!CN50),"")</f>
        <v>-6.5782805613425612</v>
      </c>
      <c r="GD50" s="12" t="str">
        <f>IFERROR(LN('2a) female mx'!CO50),"")</f>
        <v/>
      </c>
    </row>
    <row r="51" spans="1:186" x14ac:dyDescent="0.25">
      <c r="A51" s="31">
        <f>'2a) male mx'!A51</f>
        <v>48</v>
      </c>
      <c r="B51" s="32">
        <f>LN('2a) male mx'!B51)</f>
        <v>-4.5127116003463144</v>
      </c>
      <c r="C51" s="32">
        <f>LN('2a) male mx'!C51)</f>
        <v>-4.6129837363868633</v>
      </c>
      <c r="D51" s="32">
        <f>LN('2a) male mx'!D51)</f>
        <v>-4.6122187770155794</v>
      </c>
      <c r="E51" s="32">
        <f>LN('2a) male mx'!E51)</f>
        <v>-4.5228826620205478</v>
      </c>
      <c r="F51" s="32">
        <f>LN('2a) male mx'!F51)</f>
        <v>-4.6450355477823306</v>
      </c>
      <c r="G51" s="32">
        <f>LN('2a) male mx'!G51)</f>
        <v>-4.6216738728571398</v>
      </c>
      <c r="H51" s="32">
        <f>LN('2a) male mx'!H51)</f>
        <v>-4.5321013229603544</v>
      </c>
      <c r="I51" s="32">
        <f>LN('2a) male mx'!I51)</f>
        <v>-4.563438386186105</v>
      </c>
      <c r="J51" s="32">
        <f>LN('2a) male mx'!J51)</f>
        <v>-4.6428845828161958</v>
      </c>
      <c r="K51" s="32">
        <f>LN('2a) male mx'!K51)</f>
        <v>-4.7972577428636392</v>
      </c>
      <c r="L51" s="32">
        <f>LN('2a) male mx'!L51)</f>
        <v>-4.8339323319978371</v>
      </c>
      <c r="M51" s="32">
        <f>LN('2a) male mx'!M51)</f>
        <v>-4.7547142612087123</v>
      </c>
      <c r="N51" s="32">
        <f>LN('2a) male mx'!N51)</f>
        <v>-4.6495266114526315</v>
      </c>
      <c r="O51" s="32">
        <f>LN('2a) male mx'!O51)</f>
        <v>-4.7443440804203982</v>
      </c>
      <c r="P51" s="32">
        <f>LN('2a) male mx'!P51)</f>
        <v>-4.7255699358616408</v>
      </c>
      <c r="Q51" s="32">
        <f>LN('2a) male mx'!Q51)</f>
        <v>-4.7630038711355791</v>
      </c>
      <c r="R51" s="32">
        <f>LN('2a) male mx'!R51)</f>
        <v>-4.7287688503442453</v>
      </c>
      <c r="S51" s="32">
        <f>LN('2a) male mx'!S51)</f>
        <v>-4.8332121906756687</v>
      </c>
      <c r="T51" s="32">
        <f>LN('2a) male mx'!T51)</f>
        <v>-4.8518494026577974</v>
      </c>
      <c r="U51" s="32">
        <f>LN('2a) male mx'!U51)</f>
        <v>-4.8143199835622585</v>
      </c>
      <c r="V51" s="32">
        <f>LN('2a) male mx'!V51)</f>
        <v>-4.8482237990635602</v>
      </c>
      <c r="W51" s="32">
        <f>LN('2a) male mx'!W51)</f>
        <v>-4.7422607135614188</v>
      </c>
      <c r="X51" s="32">
        <f>LN('2a) male mx'!X51)</f>
        <v>-4.7899276545915512</v>
      </c>
      <c r="Y51" s="32">
        <f>LN('2a) male mx'!Y51)</f>
        <v>-4.8958003624952076</v>
      </c>
      <c r="Z51" s="32">
        <f>LN('2a) male mx'!Z51)</f>
        <v>-4.9221294980832448</v>
      </c>
      <c r="AA51" s="32">
        <f>LN('2a) male mx'!AA51)</f>
        <v>-4.8441467356370147</v>
      </c>
      <c r="AB51" s="32">
        <f>LN('2a) male mx'!AB51)</f>
        <v>-4.9600205155102284</v>
      </c>
      <c r="AC51" s="32">
        <f>LN('2a) male mx'!AC51)</f>
        <v>-4.8046407727613545</v>
      </c>
      <c r="AD51" s="32">
        <f>LN('2a) male mx'!AD51)</f>
        <v>-4.7946214384047385</v>
      </c>
      <c r="AE51" s="32">
        <f>LN('2a) male mx'!AE51)</f>
        <v>-5.0021043854940492</v>
      </c>
      <c r="AF51" s="32">
        <f>LN('2a) male mx'!AF51)</f>
        <v>-4.9357753933002311</v>
      </c>
      <c r="AG51" s="32">
        <f>LN('2a) male mx'!AG51)</f>
        <v>-4.89638608345461</v>
      </c>
      <c r="AH51" s="32">
        <f>LN('2a) male mx'!AH51)</f>
        <v>-4.945604082604599</v>
      </c>
      <c r="AI51" s="32">
        <f>LN('2a) male mx'!AI51)</f>
        <v>-4.9422525438615796</v>
      </c>
      <c r="AJ51" s="32">
        <f>LN('2a) male mx'!AJ51)</f>
        <v>-4.9720634760560518</v>
      </c>
      <c r="AK51" s="32">
        <f>LN('2a) male mx'!AK51)</f>
        <v>-5.0307134956712893</v>
      </c>
      <c r="AL51" s="32">
        <f>LN('2a) male mx'!AL51)</f>
        <v>-5.0429915376026333</v>
      </c>
      <c r="AM51" s="32">
        <f>LN('2a) male mx'!AM51)</f>
        <v>-5.1018912820506888</v>
      </c>
      <c r="AN51" s="32">
        <f>LN('2a) male mx'!AN51)</f>
        <v>-4.9776277568012173</v>
      </c>
      <c r="AO51" s="32">
        <f>LN('2a) male mx'!AO51)</f>
        <v>-5.0498336716119097</v>
      </c>
      <c r="AP51" s="32">
        <f>LN('2a) male mx'!AP51)</f>
        <v>-5.0762820718582669</v>
      </c>
      <c r="AQ51" s="32">
        <f>LN('2a) male mx'!AQ51)</f>
        <v>-4.9213870924636538</v>
      </c>
      <c r="AR51" s="32">
        <f>LN('2a) male mx'!AR51)</f>
        <v>-4.9239031687141379</v>
      </c>
      <c r="AS51" s="32">
        <f>LN('2a) male mx'!AS51)</f>
        <v>-4.9959361779957154</v>
      </c>
      <c r="AT51" s="32">
        <f>LN('2a) male mx'!AT51)</f>
        <v>-5.0136162562624493</v>
      </c>
      <c r="AU51" s="32">
        <f>LN('2a) male mx'!AU51)</f>
        <v>-4.9997358673334338</v>
      </c>
      <c r="AV51" s="32">
        <f>LN('2a) male mx'!AV51)</f>
        <v>-4.9460116481076888</v>
      </c>
      <c r="AW51" s="32">
        <f>LN('2a) male mx'!AW51)</f>
        <v>-4.9702437401133741</v>
      </c>
      <c r="AX51" s="32">
        <f>LN('2a) male mx'!AX51)</f>
        <v>-4.9337922584195697</v>
      </c>
      <c r="AY51" s="32">
        <f>LN('2a) male mx'!AY51)</f>
        <v>-5.0261810645315004</v>
      </c>
      <c r="AZ51" s="32">
        <f>LN('2a) male mx'!AZ51)</f>
        <v>-5.0162014298619724</v>
      </c>
      <c r="BA51" s="32">
        <f>LN('2a) male mx'!BA51)</f>
        <v>-5.0274530346536448</v>
      </c>
      <c r="BB51" s="32">
        <f>LN('2a) male mx'!BB51)</f>
        <v>-5.0487870600606319</v>
      </c>
      <c r="BC51" s="32">
        <f>LN('2a) male mx'!BC51)</f>
        <v>-4.9654926825477181</v>
      </c>
      <c r="BD51" s="32">
        <f>LN('2a) male mx'!BD51)</f>
        <v>-5.0535855921191883</v>
      </c>
      <c r="BE51" s="32">
        <f>LN('2a) male mx'!BE51)</f>
        <v>-5.203468080515858</v>
      </c>
      <c r="BF51" s="32">
        <f>LN('2a) male mx'!BF51)</f>
        <v>-5.1006077482321031</v>
      </c>
      <c r="BG51" s="32">
        <f>LN('2a) male mx'!BG51)</f>
        <v>-5.2306765604508332</v>
      </c>
      <c r="BH51" s="32">
        <f>LN('2a) male mx'!BH51)</f>
        <v>-5.2141785222987131</v>
      </c>
      <c r="BI51" s="32">
        <f>LN('2a) male mx'!BI51)</f>
        <v>-5.345604068944863</v>
      </c>
      <c r="BJ51" s="32">
        <f>LN('2a) male mx'!BJ51)</f>
        <v>-5.3057352011072627</v>
      </c>
      <c r="BK51" s="32">
        <f>LN('2a) male mx'!BK51)</f>
        <v>-5.2868438741317041</v>
      </c>
      <c r="BL51" s="32">
        <f>LN('2a) male mx'!BL51)</f>
        <v>-5.4897874855323154</v>
      </c>
      <c r="BM51" s="32">
        <f>LN('2a) male mx'!BM51)</f>
        <v>-5.4021235722664649</v>
      </c>
      <c r="BN51" s="32">
        <f>LN('2a) male mx'!BN51)</f>
        <v>-5.5039971406242723</v>
      </c>
      <c r="BO51" s="32">
        <f>LN('2a) male mx'!BO51)</f>
        <v>-5.5125382502716187</v>
      </c>
      <c r="BP51" s="32">
        <f>LN('2a) male mx'!BP51)</f>
        <v>-5.4872234155324113</v>
      </c>
      <c r="BQ51" s="32">
        <f>LN('2a) male mx'!BQ51)</f>
        <v>-5.6618989601327687</v>
      </c>
      <c r="BR51" s="32">
        <f>LN('2a) male mx'!BR51)</f>
        <v>-5.6121161854457107</v>
      </c>
      <c r="BS51" s="32">
        <f>LN('2a) male mx'!BS51)</f>
        <v>-5.6692134642380623</v>
      </c>
      <c r="BT51" s="32">
        <f>LN('2a) male mx'!BT51)</f>
        <v>-5.6335345642365784</v>
      </c>
      <c r="BU51" s="32">
        <f>LN('2a) male mx'!BU51)</f>
        <v>-5.7411654499399924</v>
      </c>
      <c r="BV51" s="32">
        <f>LN('2a) male mx'!BV51)</f>
        <v>-5.7202215820789748</v>
      </c>
      <c r="BW51" s="32">
        <f>LN('2a) male mx'!BW51)</f>
        <v>-5.9115880837850225</v>
      </c>
      <c r="BX51" s="32">
        <f>LN('2a) male mx'!BX51)</f>
        <v>-5.7324761354090832</v>
      </c>
      <c r="BY51" s="32">
        <f>LN('2a) male mx'!BY51)</f>
        <v>-5.8437832800445584</v>
      </c>
      <c r="BZ51" s="32">
        <f>LN('2a) male mx'!BZ51)</f>
        <v>-5.8637371740506188</v>
      </c>
      <c r="CA51" s="32">
        <f>LN('2a) male mx'!CA51)</f>
        <v>-5.9773963876994864</v>
      </c>
      <c r="CB51" s="32">
        <f>LN('2a) male mx'!CB51)</f>
        <v>-5.973873223077578</v>
      </c>
      <c r="CC51" s="32">
        <f>LN('2a) male mx'!CC51)</f>
        <v>-5.8327343539769467</v>
      </c>
      <c r="CD51" s="32">
        <f>LN('2a) male mx'!CD51)</f>
        <v>-5.8772512601299489</v>
      </c>
      <c r="CE51" s="32">
        <f>LN('2a) male mx'!CE51)</f>
        <v>-5.9091672001612441</v>
      </c>
      <c r="CF51" s="32">
        <f>LN('2a) male mx'!CF51)</f>
        <v>-5.8612959704164513</v>
      </c>
      <c r="CG51" s="32">
        <f>LN('2a) male mx'!CG51)</f>
        <v>-5.9806961950446844</v>
      </c>
      <c r="CH51" s="32">
        <f>LN('2a) male mx'!CH51)</f>
        <v>-5.8454539558600658</v>
      </c>
      <c r="CI51" s="32">
        <f>LN('2a) male mx'!CI51)</f>
        <v>-5.9828016133445248</v>
      </c>
      <c r="CJ51" s="32">
        <f>LN('2a) male mx'!CJ51)</f>
        <v>-5.9264710205103404</v>
      </c>
      <c r="CK51" s="32">
        <f>LN('2a) male mx'!CK51)</f>
        <v>-6.0134225505982526</v>
      </c>
      <c r="CL51" s="32">
        <f>LN('2a) male mx'!CL51)</f>
        <v>-5.91206714276447</v>
      </c>
      <c r="CM51" s="32">
        <f>LN('2a) male mx'!CM51)</f>
        <v>-5.9658756996857951</v>
      </c>
      <c r="CN51" s="32">
        <f>LN('2a) male mx'!CN51)</f>
        <v>-6.0006553750348877</v>
      </c>
      <c r="CP51" s="31">
        <f t="shared" si="2"/>
        <v>48</v>
      </c>
      <c r="CQ51" s="32">
        <f>IFERROR(LN('2a) female mx'!B51),"")</f>
        <v>-4.937465989513302</v>
      </c>
      <c r="CR51" s="32">
        <f>IFERROR(LN('2a) female mx'!C51),"")</f>
        <v>-5.0687936418633779</v>
      </c>
      <c r="CS51" s="32">
        <f>IFERROR(LN('2a) female mx'!D51),"")</f>
        <v>-4.8649086283779148</v>
      </c>
      <c r="CT51" s="32">
        <f>IFERROR(LN('2a) female mx'!E51),"")</f>
        <v>-4.8987938743543467</v>
      </c>
      <c r="CU51" s="32">
        <f>IFERROR(LN('2a) female mx'!F51),"")</f>
        <v>-4.8793863954351995</v>
      </c>
      <c r="CV51" s="32">
        <f>IFERROR(LN('2a) female mx'!G51),"")</f>
        <v>-5.028541557974429</v>
      </c>
      <c r="CW51" s="32">
        <f>IFERROR(LN('2a) female mx'!H51),"")</f>
        <v>-4.9096713359193513</v>
      </c>
      <c r="CX51" s="32">
        <f>IFERROR(LN('2a) female mx'!I51),"")</f>
        <v>-4.8341257417410368</v>
      </c>
      <c r="CY51" s="32">
        <f>IFERROR(LN('2a) female mx'!J51),"")</f>
        <v>-4.8686858049471038</v>
      </c>
      <c r="CZ51" s="32">
        <f>IFERROR(LN('2a) female mx'!K51),"")</f>
        <v>-4.9760869815917346</v>
      </c>
      <c r="DA51" s="32">
        <f>IFERROR(LN('2a) female mx'!L51),"")</f>
        <v>-5.1229279890074695</v>
      </c>
      <c r="DB51" s="32">
        <f>IFERROR(LN('2a) female mx'!M51),"")</f>
        <v>-5.0710200313504661</v>
      </c>
      <c r="DC51" s="32">
        <f>IFERROR(LN('2a) female mx'!N51),"")</f>
        <v>-5.0275301383807491</v>
      </c>
      <c r="DD51" s="32">
        <f>IFERROR(LN('2a) female mx'!O51),"")</f>
        <v>-5.0172321916759106</v>
      </c>
      <c r="DE51" s="32">
        <f>IFERROR(LN('2a) female mx'!P51),"")</f>
        <v>-5.1564137882446213</v>
      </c>
      <c r="DF51" s="32">
        <f>IFERROR(LN('2a) female mx'!Q51),"")</f>
        <v>-5.0443141902670856</v>
      </c>
      <c r="DG51" s="32">
        <f>IFERROR(LN('2a) female mx'!R51),"")</f>
        <v>-5.1531339362479844</v>
      </c>
      <c r="DH51" s="32">
        <f>IFERROR(LN('2a) female mx'!S51),"")</f>
        <v>-5.0927816664268493</v>
      </c>
      <c r="DI51" s="32">
        <f>IFERROR(LN('2a) female mx'!T51),"")</f>
        <v>-5.0838207791810097</v>
      </c>
      <c r="DJ51" s="32">
        <f>IFERROR(LN('2a) female mx'!U51),"")</f>
        <v>-5.1432597996203242</v>
      </c>
      <c r="DK51" s="32">
        <f>IFERROR(LN('2a) female mx'!V51),"")</f>
        <v>-5.1268549235169045</v>
      </c>
      <c r="DL51" s="32">
        <f>IFERROR(LN('2a) female mx'!W51),"")</f>
        <v>-5.0620867268308603</v>
      </c>
      <c r="DM51" s="32">
        <f>IFERROR(LN('2a) female mx'!X51),"")</f>
        <v>-5.0675522948184444</v>
      </c>
      <c r="DN51" s="32">
        <f>IFERROR(LN('2a) female mx'!Y51),"")</f>
        <v>-5.2012217128299065</v>
      </c>
      <c r="DO51" s="32">
        <f>IFERROR(LN('2a) female mx'!Z51),"")</f>
        <v>-5.1953148979000234</v>
      </c>
      <c r="DP51" s="32">
        <f>IFERROR(LN('2a) female mx'!AA51),"")</f>
        <v>-5.2087060099627509</v>
      </c>
      <c r="DQ51" s="32">
        <f>IFERROR(LN('2a) female mx'!AB51),"")</f>
        <v>-5.3602124383191523</v>
      </c>
      <c r="DR51" s="32">
        <f>IFERROR(LN('2a) female mx'!AC51),"")</f>
        <v>-5.1907841808866104</v>
      </c>
      <c r="DS51" s="32">
        <f>IFERROR(LN('2a) female mx'!AD51),"")</f>
        <v>-5.210469715339836</v>
      </c>
      <c r="DT51" s="32">
        <f>IFERROR(LN('2a) female mx'!AE51),"")</f>
        <v>-5.3784260061139522</v>
      </c>
      <c r="DU51" s="32">
        <f>IFERROR(LN('2a) female mx'!AF51),"")</f>
        <v>-5.3005175874576391</v>
      </c>
      <c r="DV51" s="32">
        <f>IFERROR(LN('2a) female mx'!AG51),"")</f>
        <v>-5.2329041460325882</v>
      </c>
      <c r="DW51" s="32">
        <f>IFERROR(LN('2a) female mx'!AH51),"")</f>
        <v>-5.3604332506076684</v>
      </c>
      <c r="DX51" s="32">
        <f>IFERROR(LN('2a) female mx'!AI51),"")</f>
        <v>-5.3109786316168286</v>
      </c>
      <c r="DY51" s="32">
        <f>IFERROR(LN('2a) female mx'!AJ51),"")</f>
        <v>-5.5065308683397811</v>
      </c>
      <c r="DZ51" s="32">
        <f>IFERROR(LN('2a) female mx'!AK51),"")</f>
        <v>-5.4454542211945363</v>
      </c>
      <c r="EA51" s="32">
        <f>IFERROR(LN('2a) female mx'!AL51),"")</f>
        <v>-5.5561807566236414</v>
      </c>
      <c r="EB51" s="32">
        <f>IFERROR(LN('2a) female mx'!AM51),"")</f>
        <v>-5.5980515200239589</v>
      </c>
      <c r="EC51" s="32">
        <f>IFERROR(LN('2a) female mx'!AN51),"")</f>
        <v>-5.4889269650795027</v>
      </c>
      <c r="ED51" s="32">
        <f>IFERROR(LN('2a) female mx'!AO51),"")</f>
        <v>-5.4389291414282601</v>
      </c>
      <c r="EE51" s="32">
        <f>IFERROR(LN('2a) female mx'!AP51),"")</f>
        <v>-5.5002640205939528</v>
      </c>
      <c r="EF51" s="32">
        <f>IFERROR(LN('2a) female mx'!AQ51),"")</f>
        <v>-5.4859810028086393</v>
      </c>
      <c r="EG51" s="32">
        <f>IFERROR(LN('2a) female mx'!AR51),"")</f>
        <v>-5.5193088712498515</v>
      </c>
      <c r="EH51" s="32">
        <f>IFERROR(LN('2a) female mx'!AS51),"")</f>
        <v>-5.3830256651385149</v>
      </c>
      <c r="EI51" s="32">
        <f>IFERROR(LN('2a) female mx'!AT51),"")</f>
        <v>-5.4789612099981841</v>
      </c>
      <c r="EJ51" s="32">
        <f>IFERROR(LN('2a) female mx'!AU51),"")</f>
        <v>-5.4162556779664532</v>
      </c>
      <c r="EK51" s="32">
        <f>IFERROR(LN('2a) female mx'!AV51),"")</f>
        <v>-5.4629936021474661</v>
      </c>
      <c r="EL51" s="32">
        <f>IFERROR(LN('2a) female mx'!AW51),"")</f>
        <v>-5.4288106120886477</v>
      </c>
      <c r="EM51" s="32">
        <f>IFERROR(LN('2a) female mx'!AX51),"")</f>
        <v>-5.4794926997562339</v>
      </c>
      <c r="EN51" s="32">
        <f>IFERROR(LN('2a) female mx'!AY51),"")</f>
        <v>-5.5501420717168601</v>
      </c>
      <c r="EO51" s="32">
        <f>IFERROR(LN('2a) female mx'!AZ51),"")</f>
        <v>-5.5124041559114145</v>
      </c>
      <c r="EP51" s="32">
        <f>IFERROR(LN('2a) female mx'!BA51),"")</f>
        <v>-5.5846617883700551</v>
      </c>
      <c r="EQ51" s="32">
        <f>IFERROR(LN('2a) female mx'!BB51),"")</f>
        <v>-5.5766544396024722</v>
      </c>
      <c r="ER51" s="32">
        <f>IFERROR(LN('2a) female mx'!BC51),"")</f>
        <v>-5.5990425877629546</v>
      </c>
      <c r="ES51" s="32">
        <f>IFERROR(LN('2a) female mx'!BD51),"")</f>
        <v>-5.6307623305409269</v>
      </c>
      <c r="ET51" s="32">
        <f>IFERROR(LN('2a) female mx'!BE51),"")</f>
        <v>-5.6847621499771712</v>
      </c>
      <c r="EU51" s="32">
        <f>IFERROR(LN('2a) female mx'!BF51),"")</f>
        <v>-5.7641912553098358</v>
      </c>
      <c r="EV51" s="32">
        <f>IFERROR(LN('2a) female mx'!BG51),"")</f>
        <v>-5.7685892678864041</v>
      </c>
      <c r="EW51" s="32">
        <f>IFERROR(LN('2a) female mx'!BH51),"")</f>
        <v>-5.8355179006590081</v>
      </c>
      <c r="EX51" s="32">
        <f>IFERROR(LN('2a) female mx'!BI51),"")</f>
        <v>-5.9427104878644483</v>
      </c>
      <c r="EY51" s="32">
        <f>IFERROR(LN('2a) female mx'!BJ51),"")</f>
        <v>-5.8641741431378023</v>
      </c>
      <c r="EZ51" s="32">
        <f>IFERROR(LN('2a) female mx'!BK51),"")</f>
        <v>-5.9335705686890794</v>
      </c>
      <c r="FA51" s="32">
        <f>IFERROR(LN('2a) female mx'!BL51),"")</f>
        <v>-6.0383241735878368</v>
      </c>
      <c r="FB51" s="32">
        <f>IFERROR(LN('2a) female mx'!BM51),"")</f>
        <v>-6.0602907380378346</v>
      </c>
      <c r="FC51" s="32">
        <f>IFERROR(LN('2a) female mx'!BN51),"")</f>
        <v>-6.1249751061821547</v>
      </c>
      <c r="FD51" s="32">
        <f>IFERROR(LN('2a) female mx'!BO51),"")</f>
        <v>-6.1715915334136113</v>
      </c>
      <c r="FE51" s="32">
        <f>IFERROR(LN('2a) female mx'!BP51),"")</f>
        <v>-6.0278837601462048</v>
      </c>
      <c r="FF51" s="32">
        <f>IFERROR(LN('2a) female mx'!BQ51),"")</f>
        <v>-6.0773775647114663</v>
      </c>
      <c r="FG51" s="32">
        <f>IFERROR(LN('2a) female mx'!BR51),"")</f>
        <v>-6.0379020494573243</v>
      </c>
      <c r="FH51" s="32">
        <f>IFERROR(LN('2a) female mx'!BS51),"")</f>
        <v>-6.1407027684570483</v>
      </c>
      <c r="FI51" s="32">
        <f>IFERROR(LN('2a) female mx'!BT51),"")</f>
        <v>-6.2811559944408302</v>
      </c>
      <c r="FJ51" s="32">
        <f>IFERROR(LN('2a) female mx'!BU51),"")</f>
        <v>-6.2123684789436604</v>
      </c>
      <c r="FK51" s="32">
        <f>IFERROR(LN('2a) female mx'!BV51),"")</f>
        <v>-6.2834794155603868</v>
      </c>
      <c r="FL51" s="32">
        <f>IFERROR(LN('2a) female mx'!BW51),"")</f>
        <v>-6.2942605279703328</v>
      </c>
      <c r="FM51" s="32">
        <f>IFERROR(LN('2a) female mx'!BX51),"")</f>
        <v>-6.2192037398833531</v>
      </c>
      <c r="FN51" s="32">
        <f>IFERROR(LN('2a) female mx'!BY51),"")</f>
        <v>-6.2462613799506927</v>
      </c>
      <c r="FO51" s="32">
        <f>IFERROR(LN('2a) female mx'!BZ51),"")</f>
        <v>-6.3115491789895426</v>
      </c>
      <c r="FP51" s="32">
        <f>IFERROR(LN('2a) female mx'!CA51),"")</f>
        <v>-6.335311929000631</v>
      </c>
      <c r="FQ51" s="32">
        <f>IFERROR(LN('2a) female mx'!CB51),"")</f>
        <v>-6.3287776769827282</v>
      </c>
      <c r="FR51" s="32">
        <f>IFERROR(LN('2a) female mx'!CC51),"")</f>
        <v>-6.4332801289099395</v>
      </c>
      <c r="FS51" s="32">
        <f>IFERROR(LN('2a) female mx'!CD51),"")</f>
        <v>-6.3981223592996281</v>
      </c>
      <c r="FT51" s="32">
        <f>IFERROR(LN('2a) female mx'!CE51),"")</f>
        <v>-6.4817878021715734</v>
      </c>
      <c r="FU51" s="32">
        <f>IFERROR(LN('2a) female mx'!CF51),"")</f>
        <v>-6.3796447648495889</v>
      </c>
      <c r="FV51" s="32">
        <f>IFERROR(LN('2a) female mx'!CG51),"")</f>
        <v>-6.4241096523001788</v>
      </c>
      <c r="FW51" s="32">
        <f>IFERROR(LN('2a) female mx'!CH51),"")</f>
        <v>-6.4441261282191631</v>
      </c>
      <c r="FX51" s="32">
        <f>IFERROR(LN('2a) female mx'!CI51),"")</f>
        <v>-6.3939036089602741</v>
      </c>
      <c r="FY51" s="32">
        <f>IFERROR(LN('2a) female mx'!CJ51),"")</f>
        <v>-6.4770441551843492</v>
      </c>
      <c r="FZ51" s="32">
        <f>IFERROR(LN('2a) female mx'!CK51),"")</f>
        <v>-6.3893604303681526</v>
      </c>
      <c r="GA51" s="32">
        <f>IFERROR(LN('2a) female mx'!CL51),"")</f>
        <v>-6.3826616834184415</v>
      </c>
      <c r="GB51" s="32">
        <f>IFERROR(LN('2a) female mx'!CM51),"")</f>
        <v>-6.5340037673400957</v>
      </c>
      <c r="GC51" s="32">
        <f>IFERROR(LN('2a) female mx'!CN51),"")</f>
        <v>-6.4788372894991948</v>
      </c>
      <c r="GD51" s="12" t="str">
        <f>IFERROR(LN('2a) female mx'!CO51),"")</f>
        <v/>
      </c>
    </row>
    <row r="52" spans="1:186" x14ac:dyDescent="0.25">
      <c r="A52" s="31">
        <f>'2a) male mx'!A52</f>
        <v>49</v>
      </c>
      <c r="B52" s="32">
        <f>LN('2a) male mx'!B52)</f>
        <v>-4.6491060860834112</v>
      </c>
      <c r="C52" s="32">
        <f>LN('2a) male mx'!C52)</f>
        <v>-4.6069352505520342</v>
      </c>
      <c r="D52" s="32">
        <f>LN('2a) male mx'!D52)</f>
        <v>-4.6384931122424806</v>
      </c>
      <c r="E52" s="32">
        <f>LN('2a) male mx'!E52)</f>
        <v>-4.5657924605090203</v>
      </c>
      <c r="F52" s="32">
        <f>LN('2a) male mx'!F52)</f>
        <v>-4.6025575214517946</v>
      </c>
      <c r="G52" s="32">
        <f>LN('2a) male mx'!G52)</f>
        <v>-4.5707598842313759</v>
      </c>
      <c r="H52" s="32">
        <f>LN('2a) male mx'!H52)</f>
        <v>-4.5129606124711454</v>
      </c>
      <c r="I52" s="32">
        <f>LN('2a) male mx'!I52)</f>
        <v>-4.5727897853594897</v>
      </c>
      <c r="J52" s="32">
        <f>LN('2a) male mx'!J52)</f>
        <v>-4.5202924118964258</v>
      </c>
      <c r="K52" s="32">
        <f>LN('2a) male mx'!K52)</f>
        <v>-4.8446798709190304</v>
      </c>
      <c r="L52" s="32">
        <f>LN('2a) male mx'!L52)</f>
        <v>-4.6665069125355885</v>
      </c>
      <c r="M52" s="32">
        <f>LN('2a) male mx'!M52)</f>
        <v>-4.756030966742693</v>
      </c>
      <c r="N52" s="32">
        <f>LN('2a) male mx'!N52)</f>
        <v>-4.61103962657885</v>
      </c>
      <c r="O52" s="32">
        <f>LN('2a) male mx'!O52)</f>
        <v>-4.7049537036526514</v>
      </c>
      <c r="P52" s="32">
        <f>LN('2a) male mx'!P52)</f>
        <v>-4.629246693574685</v>
      </c>
      <c r="Q52" s="32">
        <f>LN('2a) male mx'!Q52)</f>
        <v>-4.7054217548063662</v>
      </c>
      <c r="R52" s="32">
        <f>LN('2a) male mx'!R52)</f>
        <v>-4.6018577632154223</v>
      </c>
      <c r="S52" s="32">
        <f>LN('2a) male mx'!S52)</f>
        <v>-4.6443848057231785</v>
      </c>
      <c r="T52" s="32">
        <f>LN('2a) male mx'!T52)</f>
        <v>-4.7012285341834437</v>
      </c>
      <c r="U52" s="32">
        <f>LN('2a) male mx'!U52)</f>
        <v>-4.7084276854049953</v>
      </c>
      <c r="V52" s="32">
        <f>LN('2a) male mx'!V52)</f>
        <v>-4.7681245730683814</v>
      </c>
      <c r="W52" s="32">
        <f>LN('2a) male mx'!W52)</f>
        <v>-4.6763902241688591</v>
      </c>
      <c r="X52" s="32">
        <f>LN('2a) male mx'!X52)</f>
        <v>-4.6527780374163452</v>
      </c>
      <c r="Y52" s="32">
        <f>LN('2a) male mx'!Y52)</f>
        <v>-4.7817453789554039</v>
      </c>
      <c r="Z52" s="32">
        <f>LN('2a) male mx'!Z52)</f>
        <v>-4.9007594764265736</v>
      </c>
      <c r="AA52" s="32">
        <f>LN('2a) male mx'!AA52)</f>
        <v>-4.7449553784998457</v>
      </c>
      <c r="AB52" s="32">
        <f>LN('2a) male mx'!AB52)</f>
        <v>-4.8739126677113838</v>
      </c>
      <c r="AC52" s="32">
        <f>LN('2a) male mx'!AC52)</f>
        <v>-4.8105778364912544</v>
      </c>
      <c r="AD52" s="32">
        <f>LN('2a) male mx'!AD52)</f>
        <v>-4.7090180639332386</v>
      </c>
      <c r="AE52" s="32">
        <f>LN('2a) male mx'!AE52)</f>
        <v>-4.8645436244867151</v>
      </c>
      <c r="AF52" s="32">
        <f>LN('2a) male mx'!AF52)</f>
        <v>-4.7527531608407037</v>
      </c>
      <c r="AG52" s="32">
        <f>LN('2a) male mx'!AG52)</f>
        <v>-4.8351729376907269</v>
      </c>
      <c r="AH52" s="32">
        <f>LN('2a) male mx'!AH52)</f>
        <v>-4.8425048947653933</v>
      </c>
      <c r="AI52" s="32">
        <f>LN('2a) male mx'!AI52)</f>
        <v>-4.8824947501066092</v>
      </c>
      <c r="AJ52" s="32">
        <f>LN('2a) male mx'!AJ52)</f>
        <v>-4.8657485585234346</v>
      </c>
      <c r="AK52" s="32">
        <f>LN('2a) male mx'!AK52)</f>
        <v>-4.8871377635730697</v>
      </c>
      <c r="AL52" s="32">
        <f>LN('2a) male mx'!AL52)</f>
        <v>-4.9038353013886811</v>
      </c>
      <c r="AM52" s="32">
        <f>LN('2a) male mx'!AM52)</f>
        <v>-4.8849028348836434</v>
      </c>
      <c r="AN52" s="32">
        <f>LN('2a) male mx'!AN52)</f>
        <v>-4.9641867945168761</v>
      </c>
      <c r="AO52" s="32">
        <f>LN('2a) male mx'!AO52)</f>
        <v>-4.87926555327439</v>
      </c>
      <c r="AP52" s="32">
        <f>LN('2a) male mx'!AP52)</f>
        <v>-4.9562495035696639</v>
      </c>
      <c r="AQ52" s="32">
        <f>LN('2a) male mx'!AQ52)</f>
        <v>-4.9218097196728872</v>
      </c>
      <c r="AR52" s="32">
        <f>LN('2a) male mx'!AR52)</f>
        <v>-4.8640410265521936</v>
      </c>
      <c r="AS52" s="32">
        <f>LN('2a) male mx'!AS52)</f>
        <v>-4.9124067495757009</v>
      </c>
      <c r="AT52" s="32">
        <f>LN('2a) male mx'!AT52)</f>
        <v>-4.8846236375885947</v>
      </c>
      <c r="AU52" s="32">
        <f>LN('2a) male mx'!AU52)</f>
        <v>-4.8782866337207826</v>
      </c>
      <c r="AV52" s="32">
        <f>LN('2a) male mx'!AV52)</f>
        <v>-4.8103635368500042</v>
      </c>
      <c r="AW52" s="32">
        <f>LN('2a) male mx'!AW52)</f>
        <v>-4.8991128315712187</v>
      </c>
      <c r="AX52" s="32">
        <f>LN('2a) male mx'!AX52)</f>
        <v>-4.7458621643634942</v>
      </c>
      <c r="AY52" s="32">
        <f>LN('2a) male mx'!AY52)</f>
        <v>-4.8202139835773252</v>
      </c>
      <c r="AZ52" s="32">
        <f>LN('2a) male mx'!AZ52)</f>
        <v>-4.9087140324870528</v>
      </c>
      <c r="BA52" s="32">
        <f>LN('2a) male mx'!BA52)</f>
        <v>-4.9393833540020369</v>
      </c>
      <c r="BB52" s="32">
        <f>LN('2a) male mx'!BB52)</f>
        <v>-4.8973656005718738</v>
      </c>
      <c r="BC52" s="32">
        <f>LN('2a) male mx'!BC52)</f>
        <v>-4.8497150412796763</v>
      </c>
      <c r="BD52" s="32">
        <f>LN('2a) male mx'!BD52)</f>
        <v>-4.9157916721035733</v>
      </c>
      <c r="BE52" s="32">
        <f>LN('2a) male mx'!BE52)</f>
        <v>-4.9058448423508354</v>
      </c>
      <c r="BF52" s="32">
        <f>LN('2a) male mx'!BF52)</f>
        <v>-4.9931433501627245</v>
      </c>
      <c r="BG52" s="32">
        <f>LN('2a) male mx'!BG52)</f>
        <v>-5.0857713767768749</v>
      </c>
      <c r="BH52" s="32">
        <f>LN('2a) male mx'!BH52)</f>
        <v>-5.0948525704644787</v>
      </c>
      <c r="BI52" s="32">
        <f>LN('2a) male mx'!BI52)</f>
        <v>-5.0878093574448515</v>
      </c>
      <c r="BJ52" s="32">
        <f>LN('2a) male mx'!BJ52)</f>
        <v>-5.2330493276764187</v>
      </c>
      <c r="BK52" s="32">
        <f>LN('2a) male mx'!BK52)</f>
        <v>-5.1954259677597436</v>
      </c>
      <c r="BL52" s="32">
        <f>LN('2a) male mx'!BL52)</f>
        <v>-5.2640792093825075</v>
      </c>
      <c r="BM52" s="32">
        <f>LN('2a) male mx'!BM52)</f>
        <v>-5.4072203952712083</v>
      </c>
      <c r="BN52" s="32">
        <f>LN('2a) male mx'!BN52)</f>
        <v>-5.4634750309084907</v>
      </c>
      <c r="BO52" s="32">
        <f>LN('2a) male mx'!BO52)</f>
        <v>-5.441491176017518</v>
      </c>
      <c r="BP52" s="32">
        <f>LN('2a) male mx'!BP52)</f>
        <v>-5.4201850467814943</v>
      </c>
      <c r="BQ52" s="32">
        <f>LN('2a) male mx'!BQ52)</f>
        <v>-5.575378606421963</v>
      </c>
      <c r="BR52" s="32">
        <f>LN('2a) male mx'!BR52)</f>
        <v>-5.4816666035387573</v>
      </c>
      <c r="BS52" s="32">
        <f>LN('2a) male mx'!BS52)</f>
        <v>-5.5939558153174804</v>
      </c>
      <c r="BT52" s="32">
        <f>LN('2a) male mx'!BT52)</f>
        <v>-5.6122206217129946</v>
      </c>
      <c r="BU52" s="32">
        <f>LN('2a) male mx'!BU52)</f>
        <v>-5.6017028053424545</v>
      </c>
      <c r="BV52" s="32">
        <f>LN('2a) male mx'!BV52)</f>
        <v>-5.6881791938499742</v>
      </c>
      <c r="BW52" s="32">
        <f>LN('2a) male mx'!BW52)</f>
        <v>-5.6266521884296994</v>
      </c>
      <c r="BX52" s="32">
        <f>LN('2a) male mx'!BX52)</f>
        <v>-5.8077590543929238</v>
      </c>
      <c r="BY52" s="32">
        <f>LN('2a) male mx'!BY52)</f>
        <v>-5.6755406102542514</v>
      </c>
      <c r="BZ52" s="32">
        <f>LN('2a) male mx'!BZ52)</f>
        <v>-5.8571628100482913</v>
      </c>
      <c r="CA52" s="32">
        <f>LN('2a) male mx'!CA52)</f>
        <v>-5.7674490170913648</v>
      </c>
      <c r="CB52" s="32">
        <f>LN('2a) male mx'!CB52)</f>
        <v>-5.8721018446233435</v>
      </c>
      <c r="CC52" s="32">
        <f>LN('2a) male mx'!CC52)</f>
        <v>-5.9527290223542195</v>
      </c>
      <c r="CD52" s="32">
        <f>LN('2a) male mx'!CD52)</f>
        <v>-5.8447707883949418</v>
      </c>
      <c r="CE52" s="32">
        <f>LN('2a) male mx'!CE52)</f>
        <v>-5.7790514011155203</v>
      </c>
      <c r="CF52" s="32">
        <f>LN('2a) male mx'!CF52)</f>
        <v>-5.8150530532732194</v>
      </c>
      <c r="CG52" s="32">
        <f>LN('2a) male mx'!CG52)</f>
        <v>-5.8460130407252811</v>
      </c>
      <c r="CH52" s="32">
        <f>LN('2a) male mx'!CH52)</f>
        <v>-5.8139413190547424</v>
      </c>
      <c r="CI52" s="32">
        <f>LN('2a) male mx'!CI52)</f>
        <v>-5.8928041799386195</v>
      </c>
      <c r="CJ52" s="32">
        <f>LN('2a) male mx'!CJ52)</f>
        <v>-5.9082140777987284</v>
      </c>
      <c r="CK52" s="32">
        <f>LN('2a) male mx'!CK52)</f>
        <v>-5.9132096460401646</v>
      </c>
      <c r="CL52" s="32">
        <f>LN('2a) male mx'!CL52)</f>
        <v>-5.9650000851068938</v>
      </c>
      <c r="CM52" s="32">
        <f>LN('2a) male mx'!CM52)</f>
        <v>-5.9511705674471447</v>
      </c>
      <c r="CN52" s="32">
        <f>LN('2a) male mx'!CN52)</f>
        <v>-5.8868034526293727</v>
      </c>
      <c r="CP52" s="31">
        <f t="shared" si="2"/>
        <v>49</v>
      </c>
      <c r="CQ52" s="32">
        <f>IFERROR(LN('2a) female mx'!B52),"")</f>
        <v>-4.8815513332034595</v>
      </c>
      <c r="CR52" s="32">
        <f>IFERROR(LN('2a) female mx'!C52),"")</f>
        <v>-4.8752901096717132</v>
      </c>
      <c r="CS52" s="32">
        <f>IFERROR(LN('2a) female mx'!D52),"")</f>
        <v>-4.8785779783496013</v>
      </c>
      <c r="CT52" s="32">
        <f>IFERROR(LN('2a) female mx'!E52),"")</f>
        <v>-4.9567506146091844</v>
      </c>
      <c r="CU52" s="32">
        <f>IFERROR(LN('2a) female mx'!F52),"")</f>
        <v>-4.9560058729194276</v>
      </c>
      <c r="CV52" s="32">
        <f>IFERROR(LN('2a) female mx'!G52),"")</f>
        <v>-4.8212535424160263</v>
      </c>
      <c r="CW52" s="32">
        <f>IFERROR(LN('2a) female mx'!H52),"")</f>
        <v>-4.8470288505111823</v>
      </c>
      <c r="CX52" s="32">
        <f>IFERROR(LN('2a) female mx'!I52),"")</f>
        <v>-4.9453445928858919</v>
      </c>
      <c r="CY52" s="32">
        <f>IFERROR(LN('2a) female mx'!J52),"")</f>
        <v>-4.7524797990116356</v>
      </c>
      <c r="CZ52" s="32">
        <f>IFERROR(LN('2a) female mx'!K52),"")</f>
        <v>-5.0191633039160379</v>
      </c>
      <c r="DA52" s="32">
        <f>IFERROR(LN('2a) female mx'!L52),"")</f>
        <v>-4.9400339869127086</v>
      </c>
      <c r="DB52" s="32">
        <f>IFERROR(LN('2a) female mx'!M52),"")</f>
        <v>-4.8858596567255574</v>
      </c>
      <c r="DC52" s="32">
        <f>IFERROR(LN('2a) female mx'!N52),"")</f>
        <v>-4.9563079053272414</v>
      </c>
      <c r="DD52" s="32">
        <f>IFERROR(LN('2a) female mx'!O52),"")</f>
        <v>-4.9077488678308265</v>
      </c>
      <c r="DE52" s="32">
        <f>IFERROR(LN('2a) female mx'!P52),"")</f>
        <v>-4.9756470342966344</v>
      </c>
      <c r="DF52" s="32">
        <f>IFERROR(LN('2a) female mx'!Q52),"")</f>
        <v>-4.9412070786359683</v>
      </c>
      <c r="DG52" s="32">
        <f>IFERROR(LN('2a) female mx'!R52),"")</f>
        <v>-4.9053805929456971</v>
      </c>
      <c r="DH52" s="32">
        <f>IFERROR(LN('2a) female mx'!S52),"")</f>
        <v>-5.0547138586844342</v>
      </c>
      <c r="DI52" s="32">
        <f>IFERROR(LN('2a) female mx'!T52),"")</f>
        <v>-5.0121546071916416</v>
      </c>
      <c r="DJ52" s="32">
        <f>IFERROR(LN('2a) female mx'!U52),"")</f>
        <v>-5.0340946145962091</v>
      </c>
      <c r="DK52" s="32">
        <f>IFERROR(LN('2a) female mx'!V52),"")</f>
        <v>-4.9151396771312195</v>
      </c>
      <c r="DL52" s="32">
        <f>IFERROR(LN('2a) female mx'!W52),"")</f>
        <v>-4.991899221116431</v>
      </c>
      <c r="DM52" s="32">
        <f>IFERROR(LN('2a) female mx'!X52),"")</f>
        <v>-4.971797116462584</v>
      </c>
      <c r="DN52" s="32">
        <f>IFERROR(LN('2a) female mx'!Y52),"")</f>
        <v>-5.0958120689511821</v>
      </c>
      <c r="DO52" s="32">
        <f>IFERROR(LN('2a) female mx'!Z52),"")</f>
        <v>-5.0818511533471202</v>
      </c>
      <c r="DP52" s="32">
        <f>IFERROR(LN('2a) female mx'!AA52),"")</f>
        <v>-5.1569457960830363</v>
      </c>
      <c r="DQ52" s="32">
        <f>IFERROR(LN('2a) female mx'!AB52),"")</f>
        <v>-5.2432479954590585</v>
      </c>
      <c r="DR52" s="32">
        <f>IFERROR(LN('2a) female mx'!AC52),"")</f>
        <v>-5.2639652128103194</v>
      </c>
      <c r="DS52" s="32">
        <f>IFERROR(LN('2a) female mx'!AD52),"")</f>
        <v>-5.0414877575790209</v>
      </c>
      <c r="DT52" s="32">
        <f>IFERROR(LN('2a) female mx'!AE52),"")</f>
        <v>-5.1349096192573498</v>
      </c>
      <c r="DU52" s="32">
        <f>IFERROR(LN('2a) female mx'!AF52),"")</f>
        <v>-5.2586613144871635</v>
      </c>
      <c r="DV52" s="32">
        <f>IFERROR(LN('2a) female mx'!AG52),"")</f>
        <v>-5.2525153803832003</v>
      </c>
      <c r="DW52" s="32">
        <f>IFERROR(LN('2a) female mx'!AH52),"")</f>
        <v>-5.2949511407130876</v>
      </c>
      <c r="DX52" s="32">
        <f>IFERROR(LN('2a) female mx'!AI52),"")</f>
        <v>-5.2907236722287658</v>
      </c>
      <c r="DY52" s="32">
        <f>IFERROR(LN('2a) female mx'!AJ52),"")</f>
        <v>-5.232943808517299</v>
      </c>
      <c r="DZ52" s="32">
        <f>IFERROR(LN('2a) female mx'!AK52),"")</f>
        <v>-5.2583738922658458</v>
      </c>
      <c r="EA52" s="32">
        <f>IFERROR(LN('2a) female mx'!AL52),"")</f>
        <v>-5.2923838497261659</v>
      </c>
      <c r="EB52" s="32">
        <f>IFERROR(LN('2a) female mx'!AM52),"")</f>
        <v>-5.2675561680776211</v>
      </c>
      <c r="EC52" s="32">
        <f>IFERROR(LN('2a) female mx'!AN52),"")</f>
        <v>-5.1827951403868697</v>
      </c>
      <c r="ED52" s="32">
        <f>IFERROR(LN('2a) female mx'!AO52),"")</f>
        <v>-5.3674136277518159</v>
      </c>
      <c r="EE52" s="32">
        <f>IFERROR(LN('2a) female mx'!AP52),"")</f>
        <v>-5.4083163882594114</v>
      </c>
      <c r="EF52" s="32">
        <f>IFERROR(LN('2a) female mx'!AQ52),"")</f>
        <v>-5.4844206237940893</v>
      </c>
      <c r="EG52" s="32">
        <f>IFERROR(LN('2a) female mx'!AR52),"")</f>
        <v>-5.3478721596673875</v>
      </c>
      <c r="EH52" s="32">
        <f>IFERROR(LN('2a) female mx'!AS52),"")</f>
        <v>-5.359858998974353</v>
      </c>
      <c r="EI52" s="32">
        <f>IFERROR(LN('2a) female mx'!AT52),"")</f>
        <v>-5.3111171941915494</v>
      </c>
      <c r="EJ52" s="32">
        <f>IFERROR(LN('2a) female mx'!AU52),"")</f>
        <v>-5.4215088375360798</v>
      </c>
      <c r="EK52" s="32">
        <f>IFERROR(LN('2a) female mx'!AV52),"")</f>
        <v>-5.3810514465381418</v>
      </c>
      <c r="EL52" s="32">
        <f>IFERROR(LN('2a) female mx'!AW52),"")</f>
        <v>-5.4171060841226426</v>
      </c>
      <c r="EM52" s="32">
        <f>IFERROR(LN('2a) female mx'!AX52),"")</f>
        <v>-5.501274279835509</v>
      </c>
      <c r="EN52" s="32">
        <f>IFERROR(LN('2a) female mx'!AY52),"")</f>
        <v>-5.3603194212844469</v>
      </c>
      <c r="EO52" s="32">
        <f>IFERROR(LN('2a) female mx'!AZ52),"")</f>
        <v>-5.449169058860341</v>
      </c>
      <c r="EP52" s="32">
        <f>IFERROR(LN('2a) female mx'!BA52),"")</f>
        <v>-5.5501551621218894</v>
      </c>
      <c r="EQ52" s="32">
        <f>IFERROR(LN('2a) female mx'!BB52),"")</f>
        <v>-5.3210046753172469</v>
      </c>
      <c r="ER52" s="32">
        <f>IFERROR(LN('2a) female mx'!BC52),"")</f>
        <v>-5.4388249813944975</v>
      </c>
      <c r="ES52" s="32">
        <f>IFERROR(LN('2a) female mx'!BD52),"")</f>
        <v>-5.6420556987848762</v>
      </c>
      <c r="ET52" s="32">
        <f>IFERROR(LN('2a) female mx'!BE52),"")</f>
        <v>-5.5421534511413864</v>
      </c>
      <c r="EU52" s="32">
        <f>IFERROR(LN('2a) female mx'!BF52),"")</f>
        <v>-5.5942254555443194</v>
      </c>
      <c r="EV52" s="32">
        <f>IFERROR(LN('2a) female mx'!BG52),"")</f>
        <v>-5.6907500030499776</v>
      </c>
      <c r="EW52" s="32">
        <f>IFERROR(LN('2a) female mx'!BH52),"")</f>
        <v>-5.783557359647757</v>
      </c>
      <c r="EX52" s="32">
        <f>IFERROR(LN('2a) female mx'!BI52),"")</f>
        <v>-5.7783290108365062</v>
      </c>
      <c r="EY52" s="32">
        <f>IFERROR(LN('2a) female mx'!BJ52),"")</f>
        <v>-5.707995459274473</v>
      </c>
      <c r="EZ52" s="32">
        <f>IFERROR(LN('2a) female mx'!BK52),"")</f>
        <v>-5.7981831500776853</v>
      </c>
      <c r="FA52" s="32">
        <f>IFERROR(LN('2a) female mx'!BL52),"")</f>
        <v>-5.9361429711721128</v>
      </c>
      <c r="FB52" s="32">
        <f>IFERROR(LN('2a) female mx'!BM52),"")</f>
        <v>-5.9480036570971118</v>
      </c>
      <c r="FC52" s="32">
        <f>IFERROR(LN('2a) female mx'!BN52),"")</f>
        <v>-5.7790842320342071</v>
      </c>
      <c r="FD52" s="32">
        <f>IFERROR(LN('2a) female mx'!BO52),"")</f>
        <v>-5.8556500306581301</v>
      </c>
      <c r="FE52" s="32">
        <f>IFERROR(LN('2a) female mx'!BP52),"")</f>
        <v>-6.0472836528255351</v>
      </c>
      <c r="FF52" s="32">
        <f>IFERROR(LN('2a) female mx'!BQ52),"")</f>
        <v>-6.0841821203595785</v>
      </c>
      <c r="FG52" s="32">
        <f>IFERROR(LN('2a) female mx'!BR52),"")</f>
        <v>-5.9722557230675841</v>
      </c>
      <c r="FH52" s="32">
        <f>IFERROR(LN('2a) female mx'!BS52),"")</f>
        <v>-6.1929384501386719</v>
      </c>
      <c r="FI52" s="32">
        <f>IFERROR(LN('2a) female mx'!BT52),"")</f>
        <v>-6.039446931695168</v>
      </c>
      <c r="FJ52" s="32">
        <f>IFERROR(LN('2a) female mx'!BU52),"")</f>
        <v>-6.164967572797921</v>
      </c>
      <c r="FK52" s="32">
        <f>IFERROR(LN('2a) female mx'!BV52),"")</f>
        <v>-6.0417752937361442</v>
      </c>
      <c r="FL52" s="32">
        <f>IFERROR(LN('2a) female mx'!BW52),"")</f>
        <v>-6.0458172941483239</v>
      </c>
      <c r="FM52" s="32">
        <f>IFERROR(LN('2a) female mx'!BX52),"")</f>
        <v>-6.1916082442267646</v>
      </c>
      <c r="FN52" s="32">
        <f>IFERROR(LN('2a) female mx'!BY52),"")</f>
        <v>-6.2180477718120981</v>
      </c>
      <c r="FO52" s="32">
        <f>IFERROR(LN('2a) female mx'!BZ52),"")</f>
        <v>-6.1619516462549342</v>
      </c>
      <c r="FP52" s="32">
        <f>IFERROR(LN('2a) female mx'!CA52),"")</f>
        <v>-6.2027936843060942</v>
      </c>
      <c r="FQ52" s="32">
        <f>IFERROR(LN('2a) female mx'!CB52),"")</f>
        <v>-6.2984740844137574</v>
      </c>
      <c r="FR52" s="32">
        <f>IFERROR(LN('2a) female mx'!CC52),"")</f>
        <v>-6.3109404828700146</v>
      </c>
      <c r="FS52" s="32">
        <f>IFERROR(LN('2a) female mx'!CD52),"")</f>
        <v>-6.330704420147435</v>
      </c>
      <c r="FT52" s="32">
        <f>IFERROR(LN('2a) female mx'!CE52),"")</f>
        <v>-6.2855401566106179</v>
      </c>
      <c r="FU52" s="32">
        <f>IFERROR(LN('2a) female mx'!CF52),"")</f>
        <v>-6.336362565659428</v>
      </c>
      <c r="FV52" s="32">
        <f>IFERROR(LN('2a) female mx'!CG52),"")</f>
        <v>-6.3317126766180447</v>
      </c>
      <c r="FW52" s="32">
        <f>IFERROR(LN('2a) female mx'!CH52),"")</f>
        <v>-6.3383783428787686</v>
      </c>
      <c r="FX52" s="32">
        <f>IFERROR(LN('2a) female mx'!CI52),"")</f>
        <v>-6.3326377318018787</v>
      </c>
      <c r="FY52" s="32">
        <f>IFERROR(LN('2a) female mx'!CJ52),"")</f>
        <v>-6.3561436150133668</v>
      </c>
      <c r="FZ52" s="32">
        <f>IFERROR(LN('2a) female mx'!CK52),"")</f>
        <v>-6.4186675566854809</v>
      </c>
      <c r="GA52" s="32">
        <f>IFERROR(LN('2a) female mx'!CL52),"")</f>
        <v>-6.3993341694607588</v>
      </c>
      <c r="GB52" s="32">
        <f>IFERROR(LN('2a) female mx'!CM52),"")</f>
        <v>-6.3883974240751682</v>
      </c>
      <c r="GC52" s="32">
        <f>IFERROR(LN('2a) female mx'!CN52),"")</f>
        <v>-6.3403285415959338</v>
      </c>
      <c r="GD52" s="12" t="str">
        <f>IFERROR(LN('2a) female mx'!CO52),"")</f>
        <v/>
      </c>
    </row>
    <row r="53" spans="1:186" x14ac:dyDescent="0.25">
      <c r="A53" s="31">
        <f>'2a) male mx'!A53</f>
        <v>50</v>
      </c>
      <c r="B53" s="32">
        <f>LN('2a) male mx'!B53)</f>
        <v>-4.3336522919471578</v>
      </c>
      <c r="C53" s="32">
        <f>LN('2a) male mx'!C53)</f>
        <v>-4.2935260280029865</v>
      </c>
      <c r="D53" s="32">
        <f>LN('2a) male mx'!D53)</f>
        <v>-4.2835199906127261</v>
      </c>
      <c r="E53" s="32">
        <f>LN('2a) male mx'!E53)</f>
        <v>-4.3060209906590803</v>
      </c>
      <c r="F53" s="32">
        <f>LN('2a) male mx'!F53)</f>
        <v>-4.3063495851152309</v>
      </c>
      <c r="G53" s="32">
        <f>LN('2a) male mx'!G53)</f>
        <v>-4.2810493856568561</v>
      </c>
      <c r="H53" s="32">
        <f>LN('2a) male mx'!H53)</f>
        <v>-4.3606704727105736</v>
      </c>
      <c r="I53" s="32">
        <f>LN('2a) male mx'!I53)</f>
        <v>-4.3569365763611527</v>
      </c>
      <c r="J53" s="32">
        <f>LN('2a) male mx'!J53)</f>
        <v>-4.417489466916515</v>
      </c>
      <c r="K53" s="32">
        <f>LN('2a) male mx'!K53)</f>
        <v>-4.4878496693331451</v>
      </c>
      <c r="L53" s="32">
        <f>LN('2a) male mx'!L53)</f>
        <v>-4.5652324694378148</v>
      </c>
      <c r="M53" s="32">
        <f>LN('2a) male mx'!M53)</f>
        <v>-4.6890269508398941</v>
      </c>
      <c r="N53" s="32">
        <f>LN('2a) male mx'!N53)</f>
        <v>-4.5433195221915801</v>
      </c>
      <c r="O53" s="32">
        <f>LN('2a) male mx'!O53)</f>
        <v>-4.5842437000154028</v>
      </c>
      <c r="P53" s="32">
        <f>LN('2a) male mx'!P53)</f>
        <v>-4.4721122752710771</v>
      </c>
      <c r="Q53" s="32">
        <f>LN('2a) male mx'!Q53)</f>
        <v>-4.5937539163065866</v>
      </c>
      <c r="R53" s="32">
        <f>LN('2a) male mx'!R53)</f>
        <v>-4.5509856738888983</v>
      </c>
      <c r="S53" s="32">
        <f>LN('2a) male mx'!S53)</f>
        <v>-4.5658079243557586</v>
      </c>
      <c r="T53" s="32">
        <f>LN('2a) male mx'!T53)</f>
        <v>-4.6057965254231243</v>
      </c>
      <c r="U53" s="32">
        <f>LN('2a) male mx'!U53)</f>
        <v>-4.5502660625335469</v>
      </c>
      <c r="V53" s="32">
        <f>LN('2a) male mx'!V53)</f>
        <v>-4.6428558676691134</v>
      </c>
      <c r="W53" s="32">
        <f>LN('2a) male mx'!W53)</f>
        <v>-4.6315076352518076</v>
      </c>
      <c r="X53" s="32">
        <f>LN('2a) male mx'!X53)</f>
        <v>-4.6519618111099401</v>
      </c>
      <c r="Y53" s="32">
        <f>LN('2a) male mx'!Y53)</f>
        <v>-4.7233380994505243</v>
      </c>
      <c r="Z53" s="32">
        <f>LN('2a) male mx'!Z53)</f>
        <v>-4.7476487326553523</v>
      </c>
      <c r="AA53" s="32">
        <f>LN('2a) male mx'!AA53)</f>
        <v>-4.6562270326710005</v>
      </c>
      <c r="AB53" s="32">
        <f>LN('2a) male mx'!AB53)</f>
        <v>-4.6494674534272056</v>
      </c>
      <c r="AC53" s="32">
        <f>LN('2a) male mx'!AC53)</f>
        <v>-4.7854295620823528</v>
      </c>
      <c r="AD53" s="32">
        <f>LN('2a) male mx'!AD53)</f>
        <v>-4.7141756053107198</v>
      </c>
      <c r="AE53" s="32">
        <f>LN('2a) male mx'!AE53)</f>
        <v>-4.6444314940304814</v>
      </c>
      <c r="AF53" s="32">
        <f>LN('2a) male mx'!AF53)</f>
        <v>-4.6752324854330629</v>
      </c>
      <c r="AG53" s="32">
        <f>LN('2a) male mx'!AG53)</f>
        <v>-4.7999606304530706</v>
      </c>
      <c r="AH53" s="32">
        <f>LN('2a) male mx'!AH53)</f>
        <v>-4.7961012779493561</v>
      </c>
      <c r="AI53" s="32">
        <f>LN('2a) male mx'!AI53)</f>
        <v>-4.8437227899883615</v>
      </c>
      <c r="AJ53" s="32">
        <f>LN('2a) male mx'!AJ53)</f>
        <v>-4.6771360834249291</v>
      </c>
      <c r="AK53" s="32">
        <f>LN('2a) male mx'!AK53)</f>
        <v>-4.8947521293708869</v>
      </c>
      <c r="AL53" s="32">
        <f>LN('2a) male mx'!AL53)</f>
        <v>-4.7750730337518368</v>
      </c>
      <c r="AM53" s="32">
        <f>LN('2a) male mx'!AM53)</f>
        <v>-4.7816231314247561</v>
      </c>
      <c r="AN53" s="32">
        <f>LN('2a) male mx'!AN53)</f>
        <v>-4.8880430576817568</v>
      </c>
      <c r="AO53" s="32">
        <f>LN('2a) male mx'!AO53)</f>
        <v>-4.7686742775843296</v>
      </c>
      <c r="AP53" s="32">
        <f>LN('2a) male mx'!AP53)</f>
        <v>-4.7554990222999622</v>
      </c>
      <c r="AQ53" s="32">
        <f>LN('2a) male mx'!AQ53)</f>
        <v>-4.7986760905733012</v>
      </c>
      <c r="AR53" s="32">
        <f>LN('2a) male mx'!AR53)</f>
        <v>-4.831716192735974</v>
      </c>
      <c r="AS53" s="32">
        <f>LN('2a) male mx'!AS53)</f>
        <v>-4.7738561302855702</v>
      </c>
      <c r="AT53" s="32">
        <f>LN('2a) male mx'!AT53)</f>
        <v>-4.7453923804872558</v>
      </c>
      <c r="AU53" s="32">
        <f>LN('2a) male mx'!AU53)</f>
        <v>-4.7934897007500652</v>
      </c>
      <c r="AV53" s="32">
        <f>LN('2a) male mx'!AV53)</f>
        <v>-4.8007993541559788</v>
      </c>
      <c r="AW53" s="32">
        <f>LN('2a) male mx'!AW53)</f>
        <v>-4.8916317253726964</v>
      </c>
      <c r="AX53" s="32">
        <f>LN('2a) male mx'!AX53)</f>
        <v>-4.834148112756627</v>
      </c>
      <c r="AY53" s="32">
        <f>LN('2a) male mx'!AY53)</f>
        <v>-4.73389514957569</v>
      </c>
      <c r="AZ53" s="32">
        <f>LN('2a) male mx'!AZ53)</f>
        <v>-4.8668687653677321</v>
      </c>
      <c r="BA53" s="32">
        <f>LN('2a) male mx'!BA53)</f>
        <v>-4.8907880035825713</v>
      </c>
      <c r="BB53" s="32">
        <f>LN('2a) male mx'!BB53)</f>
        <v>-4.8617597588833119</v>
      </c>
      <c r="BC53" s="32">
        <f>LN('2a) male mx'!BC53)</f>
        <v>-4.8177962261341767</v>
      </c>
      <c r="BD53" s="32">
        <f>LN('2a) male mx'!BD53)</f>
        <v>-4.8058638882742537</v>
      </c>
      <c r="BE53" s="32">
        <f>LN('2a) male mx'!BE53)</f>
        <v>-4.9104889304634103</v>
      </c>
      <c r="BF53" s="32">
        <f>LN('2a) male mx'!BF53)</f>
        <v>-4.9896096970551191</v>
      </c>
      <c r="BG53" s="32">
        <f>LN('2a) male mx'!BG53)</f>
        <v>-4.9697634578235546</v>
      </c>
      <c r="BH53" s="32">
        <f>LN('2a) male mx'!BH53)</f>
        <v>-5.0430997262407491</v>
      </c>
      <c r="BI53" s="32">
        <f>LN('2a) male mx'!BI53)</f>
        <v>-4.9425500009502281</v>
      </c>
      <c r="BJ53" s="32">
        <f>LN('2a) male mx'!BJ53)</f>
        <v>-4.9708494924005615</v>
      </c>
      <c r="BK53" s="32">
        <f>LN('2a) male mx'!BK53)</f>
        <v>-5.1918407427088269</v>
      </c>
      <c r="BL53" s="32">
        <f>LN('2a) male mx'!BL53)</f>
        <v>-5.1650358069168893</v>
      </c>
      <c r="BM53" s="32">
        <f>LN('2a) male mx'!BM53)</f>
        <v>-5.1804703809704531</v>
      </c>
      <c r="BN53" s="32">
        <f>LN('2a) male mx'!BN53)</f>
        <v>-5.2625109438519768</v>
      </c>
      <c r="BO53" s="32">
        <f>LN('2a) male mx'!BO53)</f>
        <v>-5.2677823526728131</v>
      </c>
      <c r="BP53" s="32">
        <f>LN('2a) male mx'!BP53)</f>
        <v>-5.2477277448193629</v>
      </c>
      <c r="BQ53" s="32">
        <f>LN('2a) male mx'!BQ53)</f>
        <v>-5.3343854783555642</v>
      </c>
      <c r="BR53" s="32">
        <f>LN('2a) male mx'!BR53)</f>
        <v>-5.4196388499548744</v>
      </c>
      <c r="BS53" s="32">
        <f>LN('2a) male mx'!BS53)</f>
        <v>-5.4378317535314125</v>
      </c>
      <c r="BT53" s="32">
        <f>LN('2a) male mx'!BT53)</f>
        <v>-5.4591405896265712</v>
      </c>
      <c r="BU53" s="32">
        <f>LN('2a) male mx'!BU53)</f>
        <v>-5.4832129273371644</v>
      </c>
      <c r="BV53" s="32">
        <f>LN('2a) male mx'!BV53)</f>
        <v>-5.5330582726808144</v>
      </c>
      <c r="BW53" s="32">
        <f>LN('2a) male mx'!BW53)</f>
        <v>-5.5487981140803653</v>
      </c>
      <c r="BX53" s="32">
        <f>LN('2a) male mx'!BX53)</f>
        <v>-5.5165659784464793</v>
      </c>
      <c r="BY53" s="32">
        <f>LN('2a) male mx'!BY53)</f>
        <v>-5.7005023405099662</v>
      </c>
      <c r="BZ53" s="32">
        <f>LN('2a) male mx'!BZ53)</f>
        <v>-5.5792606828036506</v>
      </c>
      <c r="CA53" s="32">
        <f>LN('2a) male mx'!CA53)</f>
        <v>-5.7374264508516442</v>
      </c>
      <c r="CB53" s="32">
        <f>LN('2a) male mx'!CB53)</f>
        <v>-5.7057570196849596</v>
      </c>
      <c r="CC53" s="32">
        <f>LN('2a) male mx'!CC53)</f>
        <v>-5.6921004138885181</v>
      </c>
      <c r="CD53" s="32">
        <f>LN('2a) male mx'!CD53)</f>
        <v>-5.7279770950981996</v>
      </c>
      <c r="CE53" s="32">
        <f>LN('2a) male mx'!CE53)</f>
        <v>-5.8001728083286119</v>
      </c>
      <c r="CF53" s="32">
        <f>LN('2a) male mx'!CF53)</f>
        <v>-5.9402399461969564</v>
      </c>
      <c r="CG53" s="32">
        <f>LN('2a) male mx'!CG53)</f>
        <v>-5.7968595231471767</v>
      </c>
      <c r="CH53" s="32">
        <f>LN('2a) male mx'!CH53)</f>
        <v>-5.8690228221127558</v>
      </c>
      <c r="CI53" s="32">
        <f>LN('2a) male mx'!CI53)</f>
        <v>-5.8025867015405863</v>
      </c>
      <c r="CJ53" s="32">
        <f>LN('2a) male mx'!CJ53)</f>
        <v>-5.7254808371172796</v>
      </c>
      <c r="CK53" s="32">
        <f>LN('2a) male mx'!CK53)</f>
        <v>-5.8038274943349357</v>
      </c>
      <c r="CL53" s="32">
        <f>LN('2a) male mx'!CL53)</f>
        <v>-5.7866872576030381</v>
      </c>
      <c r="CM53" s="32">
        <f>LN('2a) male mx'!CM53)</f>
        <v>-5.7993809635298428</v>
      </c>
      <c r="CN53" s="32">
        <f>LN('2a) male mx'!CN53)</f>
        <v>-5.9068698280663829</v>
      </c>
      <c r="CP53" s="31">
        <f t="shared" si="2"/>
        <v>50</v>
      </c>
      <c r="CQ53" s="32">
        <f>IFERROR(LN('2a) female mx'!B53),"")</f>
        <v>-4.69681796137316</v>
      </c>
      <c r="CR53" s="32">
        <f>IFERROR(LN('2a) female mx'!C53),"")</f>
        <v>-4.7626541987650484</v>
      </c>
      <c r="CS53" s="32">
        <f>IFERROR(LN('2a) female mx'!D53),"")</f>
        <v>-4.7894266687892664</v>
      </c>
      <c r="CT53" s="32">
        <f>IFERROR(LN('2a) female mx'!E53),"")</f>
        <v>-4.7429035963431625</v>
      </c>
      <c r="CU53" s="32">
        <f>IFERROR(LN('2a) female mx'!F53),"")</f>
        <v>-4.9263474775736666</v>
      </c>
      <c r="CV53" s="32">
        <f>IFERROR(LN('2a) female mx'!G53),"")</f>
        <v>-4.811623072639577</v>
      </c>
      <c r="CW53" s="32">
        <f>IFERROR(LN('2a) female mx'!H53),"")</f>
        <v>-4.731291767903552</v>
      </c>
      <c r="CX53" s="32">
        <f>IFERROR(LN('2a) female mx'!I53),"")</f>
        <v>-4.8347322728756703</v>
      </c>
      <c r="CY53" s="32">
        <f>IFERROR(LN('2a) female mx'!J53),"")</f>
        <v>-4.7381135344614087</v>
      </c>
      <c r="CZ53" s="32">
        <f>IFERROR(LN('2a) female mx'!K53),"")</f>
        <v>-5.0143638614592936</v>
      </c>
      <c r="DA53" s="32">
        <f>IFERROR(LN('2a) female mx'!L53),"")</f>
        <v>-4.7624443731800197</v>
      </c>
      <c r="DB53" s="32">
        <f>IFERROR(LN('2a) female mx'!M53),"")</f>
        <v>-4.8973680469018932</v>
      </c>
      <c r="DC53" s="32">
        <f>IFERROR(LN('2a) female mx'!N53),"")</f>
        <v>-4.8948909137934606</v>
      </c>
      <c r="DD53" s="32">
        <f>IFERROR(LN('2a) female mx'!O53),"")</f>
        <v>-4.8219874622494237</v>
      </c>
      <c r="DE53" s="32">
        <f>IFERROR(LN('2a) female mx'!P53),"")</f>
        <v>-4.9132774165834041</v>
      </c>
      <c r="DF53" s="32">
        <f>IFERROR(LN('2a) female mx'!Q53),"")</f>
        <v>-4.9174187066378732</v>
      </c>
      <c r="DG53" s="32">
        <f>IFERROR(LN('2a) female mx'!R53),"")</f>
        <v>-5.0161439033342026</v>
      </c>
      <c r="DH53" s="32">
        <f>IFERROR(LN('2a) female mx'!S53),"")</f>
        <v>-4.9104039830957422</v>
      </c>
      <c r="DI53" s="32">
        <f>IFERROR(LN('2a) female mx'!T53),"")</f>
        <v>-4.9178663627546007</v>
      </c>
      <c r="DJ53" s="32">
        <f>IFERROR(LN('2a) female mx'!U53),"")</f>
        <v>-5.0151418203935672</v>
      </c>
      <c r="DK53" s="32">
        <f>IFERROR(LN('2a) female mx'!V53),"")</f>
        <v>-5.0923059799232604</v>
      </c>
      <c r="DL53" s="32">
        <f>IFERROR(LN('2a) female mx'!W53),"")</f>
        <v>-4.9042268947454337</v>
      </c>
      <c r="DM53" s="32">
        <f>IFERROR(LN('2a) female mx'!X53),"")</f>
        <v>-4.8982893286830747</v>
      </c>
      <c r="DN53" s="32">
        <f>IFERROR(LN('2a) female mx'!Y53),"")</f>
        <v>-5.1651466303220612</v>
      </c>
      <c r="DO53" s="32">
        <f>IFERROR(LN('2a) female mx'!Z53),"")</f>
        <v>-5.0683410766880854</v>
      </c>
      <c r="DP53" s="32">
        <f>IFERROR(LN('2a) female mx'!AA53),"")</f>
        <v>-5.0343370500256608</v>
      </c>
      <c r="DQ53" s="32">
        <f>IFERROR(LN('2a) female mx'!AB53),"")</f>
        <v>-5.0540359715360079</v>
      </c>
      <c r="DR53" s="32">
        <f>IFERROR(LN('2a) female mx'!AC53),"")</f>
        <v>-5.0959068891947048</v>
      </c>
      <c r="DS53" s="32">
        <f>IFERROR(LN('2a) female mx'!AD53),"")</f>
        <v>-5.2739057611092006</v>
      </c>
      <c r="DT53" s="32">
        <f>IFERROR(LN('2a) female mx'!AE53),"")</f>
        <v>-5.0494393093244971</v>
      </c>
      <c r="DU53" s="32">
        <f>IFERROR(LN('2a) female mx'!AF53),"")</f>
        <v>-5.0481355146533744</v>
      </c>
      <c r="DV53" s="32">
        <f>IFERROR(LN('2a) female mx'!AG53),"")</f>
        <v>-5.2664056377450121</v>
      </c>
      <c r="DW53" s="32">
        <f>IFERROR(LN('2a) female mx'!AH53),"")</f>
        <v>-5.0622213696932787</v>
      </c>
      <c r="DX53" s="32">
        <f>IFERROR(LN('2a) female mx'!AI53),"")</f>
        <v>-5.0820735438392495</v>
      </c>
      <c r="DY53" s="32">
        <f>IFERROR(LN('2a) female mx'!AJ53),"")</f>
        <v>-5.3602949692199671</v>
      </c>
      <c r="DZ53" s="32">
        <f>IFERROR(LN('2a) female mx'!AK53),"")</f>
        <v>-5.1462525248284736</v>
      </c>
      <c r="EA53" s="32">
        <f>IFERROR(LN('2a) female mx'!AL53),"")</f>
        <v>-5.3270050506544377</v>
      </c>
      <c r="EB53" s="32">
        <f>IFERROR(LN('2a) female mx'!AM53),"")</f>
        <v>-5.2708117293814274</v>
      </c>
      <c r="EC53" s="32">
        <f>IFERROR(LN('2a) female mx'!AN53),"")</f>
        <v>-5.3681032413180718</v>
      </c>
      <c r="ED53" s="32">
        <f>IFERROR(LN('2a) female mx'!AO53),"")</f>
        <v>-5.4029758285949718</v>
      </c>
      <c r="EE53" s="32">
        <f>IFERROR(LN('2a) female mx'!AP53),"")</f>
        <v>-5.4086456429062659</v>
      </c>
      <c r="EF53" s="32">
        <f>IFERROR(LN('2a) female mx'!AQ53),"")</f>
        <v>-5.383798651975753</v>
      </c>
      <c r="EG53" s="32">
        <f>IFERROR(LN('2a) female mx'!AR53),"")</f>
        <v>-5.3140446896411193</v>
      </c>
      <c r="EH53" s="32">
        <f>IFERROR(LN('2a) female mx'!AS53),"")</f>
        <v>-5.2650499663907739</v>
      </c>
      <c r="EI53" s="32">
        <f>IFERROR(LN('2a) female mx'!AT53),"")</f>
        <v>-5.3105557673668118</v>
      </c>
      <c r="EJ53" s="32">
        <f>IFERROR(LN('2a) female mx'!AU53),"")</f>
        <v>-5.3262135144221272</v>
      </c>
      <c r="EK53" s="32">
        <f>IFERROR(LN('2a) female mx'!AV53),"")</f>
        <v>-5.2596649566101785</v>
      </c>
      <c r="EL53" s="32">
        <f>IFERROR(LN('2a) female mx'!AW53),"")</f>
        <v>-5.2495009674665711</v>
      </c>
      <c r="EM53" s="32">
        <f>IFERROR(LN('2a) female mx'!AX53),"")</f>
        <v>-5.3393151303733255</v>
      </c>
      <c r="EN53" s="32">
        <f>IFERROR(LN('2a) female mx'!AY53),"")</f>
        <v>-5.3464756498788875</v>
      </c>
      <c r="EO53" s="32">
        <f>IFERROR(LN('2a) female mx'!AZ53),"")</f>
        <v>-5.3405101065605418</v>
      </c>
      <c r="EP53" s="32">
        <f>IFERROR(LN('2a) female mx'!BA53),"")</f>
        <v>-5.3839483129885402</v>
      </c>
      <c r="EQ53" s="32">
        <f>IFERROR(LN('2a) female mx'!BB53),"")</f>
        <v>-5.4819501883652313</v>
      </c>
      <c r="ER53" s="32">
        <f>IFERROR(LN('2a) female mx'!BC53),"")</f>
        <v>-5.3610729067503478</v>
      </c>
      <c r="ES53" s="32">
        <f>IFERROR(LN('2a) female mx'!BD53),"")</f>
        <v>-5.4379833963953468</v>
      </c>
      <c r="ET53" s="32">
        <f>IFERROR(LN('2a) female mx'!BE53),"")</f>
        <v>-5.4651298294447388</v>
      </c>
      <c r="EU53" s="32">
        <f>IFERROR(LN('2a) female mx'!BF53),"")</f>
        <v>-5.5459626320630084</v>
      </c>
      <c r="EV53" s="32">
        <f>IFERROR(LN('2a) female mx'!BG53),"")</f>
        <v>-5.580566872215674</v>
      </c>
      <c r="EW53" s="32">
        <f>IFERROR(LN('2a) female mx'!BH53),"")</f>
        <v>-5.6766536918833266</v>
      </c>
      <c r="EX53" s="32">
        <f>IFERROR(LN('2a) female mx'!BI53),"")</f>
        <v>-5.7031881866404355</v>
      </c>
      <c r="EY53" s="32">
        <f>IFERROR(LN('2a) female mx'!BJ53),"")</f>
        <v>-5.7141951652334653</v>
      </c>
      <c r="EZ53" s="32">
        <f>IFERROR(LN('2a) female mx'!BK53),"")</f>
        <v>-5.6965480357607676</v>
      </c>
      <c r="FA53" s="32">
        <f>IFERROR(LN('2a) female mx'!BL53),"")</f>
        <v>-5.7528921435436642</v>
      </c>
      <c r="FB53" s="32">
        <f>IFERROR(LN('2a) female mx'!BM53),"")</f>
        <v>-5.8002192085036155</v>
      </c>
      <c r="FC53" s="32">
        <f>IFERROR(LN('2a) female mx'!BN53),"")</f>
        <v>-5.9174755442315199</v>
      </c>
      <c r="FD53" s="32">
        <f>IFERROR(LN('2a) female mx'!BO53),"")</f>
        <v>-5.8170119486927225</v>
      </c>
      <c r="FE53" s="32">
        <f>IFERROR(LN('2a) female mx'!BP53),"")</f>
        <v>-5.720019366730229</v>
      </c>
      <c r="FF53" s="32">
        <f>IFERROR(LN('2a) female mx'!BQ53),"")</f>
        <v>-5.7972738609810399</v>
      </c>
      <c r="FG53" s="32">
        <f>IFERROR(LN('2a) female mx'!BR53),"")</f>
        <v>-5.8687077930691895</v>
      </c>
      <c r="FH53" s="32">
        <f>IFERROR(LN('2a) female mx'!BS53),"")</f>
        <v>-5.9169458877232</v>
      </c>
      <c r="FI53" s="32">
        <f>IFERROR(LN('2a) female mx'!BT53),"")</f>
        <v>-5.9738044189389168</v>
      </c>
      <c r="FJ53" s="32">
        <f>IFERROR(LN('2a) female mx'!BU53),"")</f>
        <v>-5.8922463650608137</v>
      </c>
      <c r="FK53" s="32">
        <f>IFERROR(LN('2a) female mx'!BV53),"")</f>
        <v>-6.0437576144816898</v>
      </c>
      <c r="FL53" s="32">
        <f>IFERROR(LN('2a) female mx'!BW53),"")</f>
        <v>-6.0745276368567129</v>
      </c>
      <c r="FM53" s="32">
        <f>IFERROR(LN('2a) female mx'!BX53),"")</f>
        <v>-6.0660459403435221</v>
      </c>
      <c r="FN53" s="32">
        <f>IFERROR(LN('2a) female mx'!BY53),"")</f>
        <v>-6.1507994079807737</v>
      </c>
      <c r="FO53" s="32">
        <f>IFERROR(LN('2a) female mx'!BZ53),"")</f>
        <v>-5.9017014537327741</v>
      </c>
      <c r="FP53" s="32">
        <f>IFERROR(LN('2a) female mx'!CA53),"")</f>
        <v>-6.1269467903247898</v>
      </c>
      <c r="FQ53" s="32">
        <f>IFERROR(LN('2a) female mx'!CB53),"")</f>
        <v>-6.3426597990377189</v>
      </c>
      <c r="FR53" s="32">
        <f>IFERROR(LN('2a) female mx'!CC53),"")</f>
        <v>-6.1712043913098045</v>
      </c>
      <c r="FS53" s="32">
        <f>IFERROR(LN('2a) female mx'!CD53),"")</f>
        <v>-6.2351019212562138</v>
      </c>
      <c r="FT53" s="32">
        <f>IFERROR(LN('2a) female mx'!CE53),"")</f>
        <v>-6.1067135105161379</v>
      </c>
      <c r="FU53" s="32">
        <f>IFERROR(LN('2a) female mx'!CF53),"")</f>
        <v>-6.2192862579213273</v>
      </c>
      <c r="FV53" s="32">
        <f>IFERROR(LN('2a) female mx'!CG53),"")</f>
        <v>-6.4334552539445102</v>
      </c>
      <c r="FW53" s="32">
        <f>IFERROR(LN('2a) female mx'!CH53),"")</f>
        <v>-6.3022896627711145</v>
      </c>
      <c r="FX53" s="32">
        <f>IFERROR(LN('2a) female mx'!CI53),"")</f>
        <v>-6.280097403684989</v>
      </c>
      <c r="FY53" s="32">
        <f>IFERROR(LN('2a) female mx'!CJ53),"")</f>
        <v>-6.2692918344136972</v>
      </c>
      <c r="FZ53" s="32">
        <f>IFERROR(LN('2a) female mx'!CK53),"")</f>
        <v>-6.3210714343215981</v>
      </c>
      <c r="GA53" s="32">
        <f>IFERROR(LN('2a) female mx'!CL53),"")</f>
        <v>-6.2380984481476531</v>
      </c>
      <c r="GB53" s="32">
        <f>IFERROR(LN('2a) female mx'!CM53),"")</f>
        <v>-6.293542499843495</v>
      </c>
      <c r="GC53" s="32">
        <f>IFERROR(LN('2a) female mx'!CN53),"")</f>
        <v>-6.2710603451104019</v>
      </c>
      <c r="GD53" s="12" t="str">
        <f>IFERROR(LN('2a) female mx'!CO53),"")</f>
        <v/>
      </c>
    </row>
    <row r="54" spans="1:186" x14ac:dyDescent="0.25">
      <c r="A54" s="31">
        <f>'2a) male mx'!A54</f>
        <v>51</v>
      </c>
      <c r="B54" s="32">
        <f>LN('2a) male mx'!B54)</f>
        <v>-4.5201181250174169</v>
      </c>
      <c r="C54" s="32">
        <f>LN('2a) male mx'!C54)</f>
        <v>-4.6607781026536506</v>
      </c>
      <c r="D54" s="32">
        <f>LN('2a) male mx'!D54)</f>
        <v>-4.5972916379912236</v>
      </c>
      <c r="E54" s="32">
        <f>LN('2a) male mx'!E54)</f>
        <v>-4.6574871497956591</v>
      </c>
      <c r="F54" s="32">
        <f>LN('2a) male mx'!F54)</f>
        <v>-4.5998146633944907</v>
      </c>
      <c r="G54" s="32">
        <f>LN('2a) male mx'!G54)</f>
        <v>-4.4819555147682912</v>
      </c>
      <c r="H54" s="32">
        <f>LN('2a) male mx'!H54)</f>
        <v>-4.6801904402985732</v>
      </c>
      <c r="I54" s="32">
        <f>LN('2a) male mx'!I54)</f>
        <v>-4.5826073822508988</v>
      </c>
      <c r="J54" s="32">
        <f>LN('2a) male mx'!J54)</f>
        <v>-4.6208214295960213</v>
      </c>
      <c r="K54" s="32">
        <f>LN('2a) male mx'!K54)</f>
        <v>-4.7533485791721031</v>
      </c>
      <c r="L54" s="32">
        <f>LN('2a) male mx'!L54)</f>
        <v>-4.7132832125307988</v>
      </c>
      <c r="M54" s="32">
        <f>LN('2a) male mx'!M54)</f>
        <v>-4.646582903266478</v>
      </c>
      <c r="N54" s="32">
        <f>LN('2a) male mx'!N54)</f>
        <v>-4.7641679160124237</v>
      </c>
      <c r="O54" s="32">
        <f>LN('2a) male mx'!O54)</f>
        <v>-4.812682120166782</v>
      </c>
      <c r="P54" s="32">
        <f>LN('2a) male mx'!P54)</f>
        <v>-4.581654770757841</v>
      </c>
      <c r="Q54" s="32">
        <f>LN('2a) male mx'!Q54)</f>
        <v>-4.5507868227962014</v>
      </c>
      <c r="R54" s="32">
        <f>LN('2a) male mx'!R54)</f>
        <v>-4.6034439147717023</v>
      </c>
      <c r="S54" s="32">
        <f>LN('2a) male mx'!S54)</f>
        <v>-4.6873345901964214</v>
      </c>
      <c r="T54" s="32">
        <f>LN('2a) male mx'!T54)</f>
        <v>-4.5393269038379955</v>
      </c>
      <c r="U54" s="32">
        <f>LN('2a) male mx'!U54)</f>
        <v>-4.7023488197886163</v>
      </c>
      <c r="V54" s="32">
        <f>LN('2a) male mx'!V54)</f>
        <v>-4.5493238630752311</v>
      </c>
      <c r="W54" s="32">
        <f>LN('2a) male mx'!W54)</f>
        <v>-4.5414591192846903</v>
      </c>
      <c r="X54" s="32">
        <f>LN('2a) male mx'!X54)</f>
        <v>-4.6704263549602496</v>
      </c>
      <c r="Y54" s="32">
        <f>LN('2a) male mx'!Y54)</f>
        <v>-4.8199288277678951</v>
      </c>
      <c r="Z54" s="32">
        <f>LN('2a) male mx'!Z54)</f>
        <v>-4.7150543968493732</v>
      </c>
      <c r="AA54" s="32">
        <f>LN('2a) male mx'!AA54)</f>
        <v>-4.6871765566612167</v>
      </c>
      <c r="AB54" s="32">
        <f>LN('2a) male mx'!AB54)</f>
        <v>-4.6325200189196538</v>
      </c>
      <c r="AC54" s="32">
        <f>LN('2a) male mx'!AC54)</f>
        <v>-4.6274178526950269</v>
      </c>
      <c r="AD54" s="32">
        <f>LN('2a) male mx'!AD54)</f>
        <v>-4.694811648277728</v>
      </c>
      <c r="AE54" s="32">
        <f>LN('2a) male mx'!AE54)</f>
        <v>-4.6946960047515818</v>
      </c>
      <c r="AF54" s="32">
        <f>LN('2a) male mx'!AF54)</f>
        <v>-4.6120657878638918</v>
      </c>
      <c r="AG54" s="32">
        <f>LN('2a) male mx'!AG54)</f>
        <v>-4.5635587385177008</v>
      </c>
      <c r="AH54" s="32">
        <f>LN('2a) male mx'!AH54)</f>
        <v>-4.7864074741367126</v>
      </c>
      <c r="AI54" s="32">
        <f>LN('2a) male mx'!AI54)</f>
        <v>-4.7776102053501024</v>
      </c>
      <c r="AJ54" s="32">
        <f>LN('2a) male mx'!AJ54)</f>
        <v>-4.8252875803708442</v>
      </c>
      <c r="AK54" s="32">
        <f>LN('2a) male mx'!AK54)</f>
        <v>-4.6509725290426083</v>
      </c>
      <c r="AL54" s="32">
        <f>LN('2a) male mx'!AL54)</f>
        <v>-4.7148783796393374</v>
      </c>
      <c r="AM54" s="32">
        <f>LN('2a) male mx'!AM54)</f>
        <v>-4.8422854442876879</v>
      </c>
      <c r="AN54" s="32">
        <f>LN('2a) male mx'!AN54)</f>
        <v>-4.8286814857664986</v>
      </c>
      <c r="AO54" s="32">
        <f>LN('2a) male mx'!AO54)</f>
        <v>-4.7194142031667825</v>
      </c>
      <c r="AP54" s="32">
        <f>LN('2a) male mx'!AP54)</f>
        <v>-4.7508403530203056</v>
      </c>
      <c r="AQ54" s="32">
        <f>LN('2a) male mx'!AQ54)</f>
        <v>-4.6827792799775434</v>
      </c>
      <c r="AR54" s="32">
        <f>LN('2a) male mx'!AR54)</f>
        <v>-4.8137633211348518</v>
      </c>
      <c r="AS54" s="32">
        <f>LN('2a) male mx'!AS54)</f>
        <v>-4.7139901838765494</v>
      </c>
      <c r="AT54" s="32">
        <f>LN('2a) male mx'!AT54)</f>
        <v>-4.6929827646666666</v>
      </c>
      <c r="AU54" s="32">
        <f>LN('2a) male mx'!AU54)</f>
        <v>-4.6957185335986367</v>
      </c>
      <c r="AV54" s="32">
        <f>LN('2a) male mx'!AV54)</f>
        <v>-4.8263431807679726</v>
      </c>
      <c r="AW54" s="32">
        <f>LN('2a) male mx'!AW54)</f>
        <v>-4.6952156496790769</v>
      </c>
      <c r="AX54" s="32">
        <f>LN('2a) male mx'!AX54)</f>
        <v>-4.7291481453146318</v>
      </c>
      <c r="AY54" s="32">
        <f>LN('2a) male mx'!AY54)</f>
        <v>-4.7250641130176234</v>
      </c>
      <c r="AZ54" s="32">
        <f>LN('2a) male mx'!AZ54)</f>
        <v>-4.7425112187150855</v>
      </c>
      <c r="BA54" s="32">
        <f>LN('2a) male mx'!BA54)</f>
        <v>-4.8594836863024558</v>
      </c>
      <c r="BB54" s="32">
        <f>LN('2a) male mx'!BB54)</f>
        <v>-4.8380685788578859</v>
      </c>
      <c r="BC54" s="32">
        <f>LN('2a) male mx'!BC54)</f>
        <v>-4.7766628814799006</v>
      </c>
      <c r="BD54" s="32">
        <f>LN('2a) male mx'!BD54)</f>
        <v>-4.8368631464751992</v>
      </c>
      <c r="BE54" s="32">
        <f>LN('2a) male mx'!BE54)</f>
        <v>-4.7816435763479062</v>
      </c>
      <c r="BF54" s="32">
        <f>LN('2a) male mx'!BF54)</f>
        <v>-4.9009369588779599</v>
      </c>
      <c r="BG54" s="32">
        <f>LN('2a) male mx'!BG54)</f>
        <v>-4.917418450189972</v>
      </c>
      <c r="BH54" s="32">
        <f>LN('2a) male mx'!BH54)</f>
        <v>-4.8960029361975055</v>
      </c>
      <c r="BI54" s="32">
        <f>LN('2a) male mx'!BI54)</f>
        <v>-4.8974521966082403</v>
      </c>
      <c r="BJ54" s="32">
        <f>LN('2a) male mx'!BJ54)</f>
        <v>-5.001026434989619</v>
      </c>
      <c r="BK54" s="32">
        <f>LN('2a) male mx'!BK54)</f>
        <v>-5.0395774784671756</v>
      </c>
      <c r="BL54" s="32">
        <f>LN('2a) male mx'!BL54)</f>
        <v>-5.0911260500353634</v>
      </c>
      <c r="BM54" s="32">
        <f>LN('2a) male mx'!BM54)</f>
        <v>-5.2082911064116164</v>
      </c>
      <c r="BN54" s="32">
        <f>LN('2a) male mx'!BN54)</f>
        <v>-5.198136649257</v>
      </c>
      <c r="BO54" s="32">
        <f>LN('2a) male mx'!BO54)</f>
        <v>-5.2732009645962661</v>
      </c>
      <c r="BP54" s="32">
        <f>LN('2a) male mx'!BP54)</f>
        <v>-5.2220327095158234</v>
      </c>
      <c r="BQ54" s="32">
        <f>LN('2a) male mx'!BQ54)</f>
        <v>-5.3029355074616618</v>
      </c>
      <c r="BR54" s="32">
        <f>LN('2a) male mx'!BR54)</f>
        <v>-5.2761683580780421</v>
      </c>
      <c r="BS54" s="32">
        <f>LN('2a) male mx'!BS54)</f>
        <v>-5.3969362345339977</v>
      </c>
      <c r="BT54" s="32">
        <f>LN('2a) male mx'!BT54)</f>
        <v>-5.4274841623779286</v>
      </c>
      <c r="BU54" s="32">
        <f>LN('2a) male mx'!BU54)</f>
        <v>-5.3948654700283054</v>
      </c>
      <c r="BV54" s="32">
        <f>LN('2a) male mx'!BV54)</f>
        <v>-5.3646032134334538</v>
      </c>
      <c r="BW54" s="32">
        <f>LN('2a) male mx'!BW54)</f>
        <v>-5.4731997697493719</v>
      </c>
      <c r="BX54" s="32">
        <f>LN('2a) male mx'!BX54)</f>
        <v>-5.4784782789191597</v>
      </c>
      <c r="BY54" s="32">
        <f>LN('2a) male mx'!BY54)</f>
        <v>-5.5514487435457767</v>
      </c>
      <c r="BZ54" s="32">
        <f>LN('2a) male mx'!BZ54)</f>
        <v>-5.5071050658011211</v>
      </c>
      <c r="CA54" s="32">
        <f>LN('2a) male mx'!CA54)</f>
        <v>-5.583576634583193</v>
      </c>
      <c r="CB54" s="32">
        <f>LN('2a) male mx'!CB54)</f>
        <v>-5.6928392171520468</v>
      </c>
      <c r="CC54" s="32">
        <f>LN('2a) male mx'!CC54)</f>
        <v>-5.6699396380284028</v>
      </c>
      <c r="CD54" s="32">
        <f>LN('2a) male mx'!CD54)</f>
        <v>-5.802713917337833</v>
      </c>
      <c r="CE54" s="32">
        <f>LN('2a) male mx'!CE54)</f>
        <v>-5.6568469725161092</v>
      </c>
      <c r="CF54" s="32">
        <f>LN('2a) male mx'!CF54)</f>
        <v>-5.7577048602881788</v>
      </c>
      <c r="CG54" s="32">
        <f>LN('2a) male mx'!CG54)</f>
        <v>-5.6453939985060106</v>
      </c>
      <c r="CH54" s="32">
        <f>LN('2a) male mx'!CH54)</f>
        <v>-5.7432623147646309</v>
      </c>
      <c r="CI54" s="32">
        <f>LN('2a) male mx'!CI54)</f>
        <v>-5.7926073734639854</v>
      </c>
      <c r="CJ54" s="32">
        <f>LN('2a) male mx'!CJ54)</f>
        <v>-5.7254500201168836</v>
      </c>
      <c r="CK54" s="32">
        <f>LN('2a) male mx'!CK54)</f>
        <v>-5.6640100389165999</v>
      </c>
      <c r="CL54" s="32">
        <f>LN('2a) male mx'!CL54)</f>
        <v>-5.7044995170978732</v>
      </c>
      <c r="CM54" s="32">
        <f>LN('2a) male mx'!CM54)</f>
        <v>-5.7656328221319715</v>
      </c>
      <c r="CN54" s="32">
        <f>LN('2a) male mx'!CN54)</f>
        <v>-5.747568493166721</v>
      </c>
      <c r="CP54" s="31">
        <f t="shared" si="2"/>
        <v>51</v>
      </c>
      <c r="CQ54" s="32">
        <f>IFERROR(LN('2a) female mx'!B54),"")</f>
        <v>-4.9099377672055757</v>
      </c>
      <c r="CR54" s="32">
        <f>IFERROR(LN('2a) female mx'!C54),"")</f>
        <v>-4.9193965622493918</v>
      </c>
      <c r="CS54" s="32">
        <f>IFERROR(LN('2a) female mx'!D54),"")</f>
        <v>-4.8043737365772268</v>
      </c>
      <c r="CT54" s="32">
        <f>IFERROR(LN('2a) female mx'!E54),"")</f>
        <v>-4.8788420725165063</v>
      </c>
      <c r="CU54" s="32">
        <f>IFERROR(LN('2a) female mx'!F54),"")</f>
        <v>-5.0569900880099219</v>
      </c>
      <c r="CV54" s="32">
        <f>IFERROR(LN('2a) female mx'!G54),"")</f>
        <v>-5.0578808818694023</v>
      </c>
      <c r="CW54" s="32">
        <f>IFERROR(LN('2a) female mx'!H54),"")</f>
        <v>-4.9109092352893056</v>
      </c>
      <c r="CX54" s="32">
        <f>IFERROR(LN('2a) female mx'!I54),"")</f>
        <v>-4.9145293954928304</v>
      </c>
      <c r="CY54" s="32">
        <f>IFERROR(LN('2a) female mx'!J54),"")</f>
        <v>-4.9195004310965222</v>
      </c>
      <c r="CZ54" s="32">
        <f>IFERROR(LN('2a) female mx'!K54),"")</f>
        <v>-4.9541230166584054</v>
      </c>
      <c r="DA54" s="32">
        <f>IFERROR(LN('2a) female mx'!L54),"")</f>
        <v>-5.0736676040976967</v>
      </c>
      <c r="DB54" s="32">
        <f>IFERROR(LN('2a) female mx'!M54),"")</f>
        <v>-4.9911607545663186</v>
      </c>
      <c r="DC54" s="32">
        <f>IFERROR(LN('2a) female mx'!N54),"")</f>
        <v>-5.1009142735134017</v>
      </c>
      <c r="DD54" s="32">
        <f>IFERROR(LN('2a) female mx'!O54),"")</f>
        <v>-5.0041594405163892</v>
      </c>
      <c r="DE54" s="32">
        <f>IFERROR(LN('2a) female mx'!P54),"")</f>
        <v>-4.9157581345602086</v>
      </c>
      <c r="DF54" s="32">
        <f>IFERROR(LN('2a) female mx'!Q54),"")</f>
        <v>-5.0880803623473518</v>
      </c>
      <c r="DG54" s="32">
        <f>IFERROR(LN('2a) female mx'!R54),"")</f>
        <v>-5.0023504785753845</v>
      </c>
      <c r="DH54" s="32">
        <f>IFERROR(LN('2a) female mx'!S54),"")</f>
        <v>-4.979985486757494</v>
      </c>
      <c r="DI54" s="32">
        <f>IFERROR(LN('2a) female mx'!T54),"")</f>
        <v>-5.0052024237590738</v>
      </c>
      <c r="DJ54" s="32">
        <f>IFERROR(LN('2a) female mx'!U54),"")</f>
        <v>-4.9858166712759777</v>
      </c>
      <c r="DK54" s="32">
        <f>IFERROR(LN('2a) female mx'!V54),"")</f>
        <v>-4.9421844727504292</v>
      </c>
      <c r="DL54" s="32">
        <f>IFERROR(LN('2a) female mx'!W54),"")</f>
        <v>-5.0580934763628775</v>
      </c>
      <c r="DM54" s="32">
        <f>IFERROR(LN('2a) female mx'!X54),"")</f>
        <v>-4.9146443270533222</v>
      </c>
      <c r="DN54" s="32">
        <f>IFERROR(LN('2a) female mx'!Y54),"")</f>
        <v>-5.0119953837490883</v>
      </c>
      <c r="DO54" s="32">
        <f>IFERROR(LN('2a) female mx'!Z54),"")</f>
        <v>-5.0620283423991168</v>
      </c>
      <c r="DP54" s="32">
        <f>IFERROR(LN('2a) female mx'!AA54),"")</f>
        <v>-5.0001732873678</v>
      </c>
      <c r="DQ54" s="32">
        <f>IFERROR(LN('2a) female mx'!AB54),"")</f>
        <v>-4.9595913805088099</v>
      </c>
      <c r="DR54" s="32">
        <f>IFERROR(LN('2a) female mx'!AC54),"")</f>
        <v>-5.0519754641995069</v>
      </c>
      <c r="DS54" s="32">
        <f>IFERROR(LN('2a) female mx'!AD54),"")</f>
        <v>-5.1953956309196201</v>
      </c>
      <c r="DT54" s="32">
        <f>IFERROR(LN('2a) female mx'!AE54),"")</f>
        <v>-5.2213569465297276</v>
      </c>
      <c r="DU54" s="32">
        <f>IFERROR(LN('2a) female mx'!AF54),"")</f>
        <v>-4.9909247678218049</v>
      </c>
      <c r="DV54" s="32">
        <f>IFERROR(LN('2a) female mx'!AG54),"")</f>
        <v>-5.0791058069554689</v>
      </c>
      <c r="DW54" s="32">
        <f>IFERROR(LN('2a) female mx'!AH54),"")</f>
        <v>-5.2576999247077199</v>
      </c>
      <c r="DX54" s="32">
        <f>IFERROR(LN('2a) female mx'!AI54),"")</f>
        <v>-5.2837994462090236</v>
      </c>
      <c r="DY54" s="32">
        <f>IFERROR(LN('2a) female mx'!AJ54),"")</f>
        <v>-5.3486314950731764</v>
      </c>
      <c r="DZ54" s="32">
        <f>IFERROR(LN('2a) female mx'!AK54),"")</f>
        <v>-5.3254789129906905</v>
      </c>
      <c r="EA54" s="32">
        <f>IFERROR(LN('2a) female mx'!AL54),"")</f>
        <v>-5.2803121551896401</v>
      </c>
      <c r="EB54" s="32">
        <f>IFERROR(LN('2a) female mx'!AM54),"")</f>
        <v>-5.4086163975668882</v>
      </c>
      <c r="EC54" s="32">
        <f>IFERROR(LN('2a) female mx'!AN54),"")</f>
        <v>-5.4039557562166634</v>
      </c>
      <c r="ED54" s="32">
        <f>IFERROR(LN('2a) female mx'!AO54),"")</f>
        <v>-5.3240080077059639</v>
      </c>
      <c r="EE54" s="32">
        <f>IFERROR(LN('2a) female mx'!AP54),"")</f>
        <v>-5.4819618326337203</v>
      </c>
      <c r="EF54" s="32">
        <f>IFERROR(LN('2a) female mx'!AQ54),"")</f>
        <v>-5.2955212532720095</v>
      </c>
      <c r="EG54" s="32">
        <f>IFERROR(LN('2a) female mx'!AR54),"")</f>
        <v>-5.401346854216893</v>
      </c>
      <c r="EH54" s="32">
        <f>IFERROR(LN('2a) female mx'!AS54),"")</f>
        <v>-5.438847238899581</v>
      </c>
      <c r="EI54" s="32">
        <f>IFERROR(LN('2a) female mx'!AT54),"")</f>
        <v>-5.3255875459378315</v>
      </c>
      <c r="EJ54" s="32">
        <f>IFERROR(LN('2a) female mx'!AU54),"")</f>
        <v>-5.2380125427727613</v>
      </c>
      <c r="EK54" s="32">
        <f>IFERROR(LN('2a) female mx'!AV54),"")</f>
        <v>-5.305659343784014</v>
      </c>
      <c r="EL54" s="32">
        <f>IFERROR(LN('2a) female mx'!AW54),"")</f>
        <v>-5.3810487641455014</v>
      </c>
      <c r="EM54" s="32">
        <f>IFERROR(LN('2a) female mx'!AX54),"")</f>
        <v>-5.3345044210631647</v>
      </c>
      <c r="EN54" s="32">
        <f>IFERROR(LN('2a) female mx'!AY54),"")</f>
        <v>-5.2609326238728045</v>
      </c>
      <c r="EO54" s="32">
        <f>IFERROR(LN('2a) female mx'!AZ54),"")</f>
        <v>-5.311227097274867</v>
      </c>
      <c r="EP54" s="32">
        <f>IFERROR(LN('2a) female mx'!BA54),"")</f>
        <v>-5.24373187040697</v>
      </c>
      <c r="EQ54" s="32">
        <f>IFERROR(LN('2a) female mx'!BB54),"")</f>
        <v>-5.5279586805234073</v>
      </c>
      <c r="ER54" s="32">
        <f>IFERROR(LN('2a) female mx'!BC54),"")</f>
        <v>-5.2879661042687749</v>
      </c>
      <c r="ES54" s="32">
        <f>IFERROR(LN('2a) female mx'!BD54),"")</f>
        <v>-5.4660766552714311</v>
      </c>
      <c r="ET54" s="32">
        <f>IFERROR(LN('2a) female mx'!BE54),"")</f>
        <v>-5.4889750970602389</v>
      </c>
      <c r="EU54" s="32">
        <f>IFERROR(LN('2a) female mx'!BF54),"")</f>
        <v>-5.4761920276403977</v>
      </c>
      <c r="EV54" s="32">
        <f>IFERROR(LN('2a) female mx'!BG54),"")</f>
        <v>-5.5683817141513057</v>
      </c>
      <c r="EW54" s="32">
        <f>IFERROR(LN('2a) female mx'!BH54),"")</f>
        <v>-5.5847715728045033</v>
      </c>
      <c r="EX54" s="32">
        <f>IFERROR(LN('2a) female mx'!BI54),"")</f>
        <v>-5.6748816610208719</v>
      </c>
      <c r="EY54" s="32">
        <f>IFERROR(LN('2a) female mx'!BJ54),"")</f>
        <v>-5.6856901851403769</v>
      </c>
      <c r="EZ54" s="32">
        <f>IFERROR(LN('2a) female mx'!BK54),"")</f>
        <v>-5.5807728151399214</v>
      </c>
      <c r="FA54" s="32">
        <f>IFERROR(LN('2a) female mx'!BL54),"")</f>
        <v>-5.5854267960795561</v>
      </c>
      <c r="FB54" s="32">
        <f>IFERROR(LN('2a) female mx'!BM54),"")</f>
        <v>-5.7902806424660254</v>
      </c>
      <c r="FC54" s="32">
        <f>IFERROR(LN('2a) female mx'!BN54),"")</f>
        <v>-5.7270053478606968</v>
      </c>
      <c r="FD54" s="32">
        <f>IFERROR(LN('2a) female mx'!BO54),"")</f>
        <v>-5.8498014805590959</v>
      </c>
      <c r="FE54" s="32">
        <f>IFERROR(LN('2a) female mx'!BP54),"")</f>
        <v>-5.7199293644200422</v>
      </c>
      <c r="FF54" s="32">
        <f>IFERROR(LN('2a) female mx'!BQ54),"")</f>
        <v>-5.9665391268077537</v>
      </c>
      <c r="FG54" s="32">
        <f>IFERROR(LN('2a) female mx'!BR54),"")</f>
        <v>-5.9466449896361677</v>
      </c>
      <c r="FH54" s="32">
        <f>IFERROR(LN('2a) female mx'!BS54),"")</f>
        <v>-5.8149443118781141</v>
      </c>
      <c r="FI54" s="32">
        <f>IFERROR(LN('2a) female mx'!BT54),"")</f>
        <v>-5.900267096146937</v>
      </c>
      <c r="FJ54" s="32">
        <f>IFERROR(LN('2a) female mx'!BU54),"")</f>
        <v>-5.8525251829892131</v>
      </c>
      <c r="FK54" s="32">
        <f>IFERROR(LN('2a) female mx'!BV54),"")</f>
        <v>-6.0154875011732072</v>
      </c>
      <c r="FL54" s="32">
        <f>IFERROR(LN('2a) female mx'!BW54),"")</f>
        <v>-5.9413511263977332</v>
      </c>
      <c r="FM54" s="32">
        <f>IFERROR(LN('2a) female mx'!BX54),"")</f>
        <v>-5.9658612213612496</v>
      </c>
      <c r="FN54" s="32">
        <f>IFERROR(LN('2a) female mx'!BY54),"")</f>
        <v>-5.9791762394140262</v>
      </c>
      <c r="FO54" s="32">
        <f>IFERROR(LN('2a) female mx'!BZ54),"")</f>
        <v>-6.1719342659298189</v>
      </c>
      <c r="FP54" s="32">
        <f>IFERROR(LN('2a) female mx'!CA54),"")</f>
        <v>-5.9629986957650454</v>
      </c>
      <c r="FQ54" s="32">
        <f>IFERROR(LN('2a) female mx'!CB54),"")</f>
        <v>-6.1933533513203498</v>
      </c>
      <c r="FR54" s="32">
        <f>IFERROR(LN('2a) female mx'!CC54),"")</f>
        <v>-6.1350106663993751</v>
      </c>
      <c r="FS54" s="32">
        <f>IFERROR(LN('2a) female mx'!CD54),"")</f>
        <v>-6.095524906001577</v>
      </c>
      <c r="FT54" s="32">
        <f>IFERROR(LN('2a) female mx'!CE54),"")</f>
        <v>-6.1091287126504978</v>
      </c>
      <c r="FU54" s="32">
        <f>IFERROR(LN('2a) female mx'!CF54),"")</f>
        <v>-6.3210266748259345</v>
      </c>
      <c r="FV54" s="32">
        <f>IFERROR(LN('2a) female mx'!CG54),"")</f>
        <v>-6.2998060343682907</v>
      </c>
      <c r="FW54" s="32">
        <f>IFERROR(LN('2a) female mx'!CH54),"")</f>
        <v>-6.2142987722352636</v>
      </c>
      <c r="FX54" s="32">
        <f>IFERROR(LN('2a) female mx'!CI54),"")</f>
        <v>-6.2782224288908353</v>
      </c>
      <c r="FY54" s="32">
        <f>IFERROR(LN('2a) female mx'!CJ54),"")</f>
        <v>-6.1939930199648083</v>
      </c>
      <c r="FZ54" s="32">
        <f>IFERROR(LN('2a) female mx'!CK54),"")</f>
        <v>-6.2007408169841502</v>
      </c>
      <c r="GA54" s="32">
        <f>IFERROR(LN('2a) female mx'!CL54),"")</f>
        <v>-6.0362133045519819</v>
      </c>
      <c r="GB54" s="32">
        <f>IFERROR(LN('2a) female mx'!CM54),"")</f>
        <v>-6.3028761760693666</v>
      </c>
      <c r="GC54" s="32">
        <f>IFERROR(LN('2a) female mx'!CN54),"")</f>
        <v>-6.2059276751806358</v>
      </c>
      <c r="GD54" s="12" t="str">
        <f>IFERROR(LN('2a) female mx'!CO54),"")</f>
        <v/>
      </c>
    </row>
    <row r="55" spans="1:186" x14ac:dyDescent="0.25">
      <c r="A55" s="31">
        <f>'2a) male mx'!A55</f>
        <v>52</v>
      </c>
      <c r="B55" s="32">
        <f>LN('2a) male mx'!B55)</f>
        <v>-4.3935409718836524</v>
      </c>
      <c r="C55" s="32">
        <f>LN('2a) male mx'!C55)</f>
        <v>-4.3542330450159428</v>
      </c>
      <c r="D55" s="32">
        <f>LN('2a) male mx'!D55)</f>
        <v>-4.4180438845340575</v>
      </c>
      <c r="E55" s="32">
        <f>LN('2a) male mx'!E55)</f>
        <v>-4.3583185202188695</v>
      </c>
      <c r="F55" s="32">
        <f>LN('2a) male mx'!F55)</f>
        <v>-4.2585951517448786</v>
      </c>
      <c r="G55" s="32">
        <f>LN('2a) male mx'!G55)</f>
        <v>-4.435812925982173</v>
      </c>
      <c r="H55" s="32">
        <f>LN('2a) male mx'!H55)</f>
        <v>-4.265934133544147</v>
      </c>
      <c r="I55" s="32">
        <f>LN('2a) male mx'!I55)</f>
        <v>-4.2234673659331117</v>
      </c>
      <c r="J55" s="32">
        <f>LN('2a) male mx'!J55)</f>
        <v>-4.2983365462702023</v>
      </c>
      <c r="K55" s="32">
        <f>LN('2a) male mx'!K55)</f>
        <v>-4.4555556624068906</v>
      </c>
      <c r="L55" s="32">
        <f>LN('2a) male mx'!L55)</f>
        <v>-4.4738126934448452</v>
      </c>
      <c r="M55" s="32">
        <f>LN('2a) male mx'!M55)</f>
        <v>-4.4138961752961112</v>
      </c>
      <c r="N55" s="32">
        <f>LN('2a) male mx'!N55)</f>
        <v>-4.4071483830670752</v>
      </c>
      <c r="O55" s="32">
        <f>LN('2a) male mx'!O55)</f>
        <v>-4.3923385103969235</v>
      </c>
      <c r="P55" s="32">
        <f>LN('2a) male mx'!P55)</f>
        <v>-4.3631495789041921</v>
      </c>
      <c r="Q55" s="32">
        <f>LN('2a) male mx'!Q55)</f>
        <v>-4.3294319304538096</v>
      </c>
      <c r="R55" s="32">
        <f>LN('2a) male mx'!R55)</f>
        <v>-4.4687176679130189</v>
      </c>
      <c r="S55" s="32">
        <f>LN('2a) male mx'!S55)</f>
        <v>-4.3766999731681562</v>
      </c>
      <c r="T55" s="32">
        <f>LN('2a) male mx'!T55)</f>
        <v>-4.3620825111471095</v>
      </c>
      <c r="U55" s="32">
        <f>LN('2a) male mx'!U55)</f>
        <v>-4.3873703716462575</v>
      </c>
      <c r="V55" s="32">
        <f>LN('2a) male mx'!V55)</f>
        <v>-4.4986756198829188</v>
      </c>
      <c r="W55" s="32">
        <f>LN('2a) male mx'!W55)</f>
        <v>-4.3431262124273147</v>
      </c>
      <c r="X55" s="32">
        <f>LN('2a) male mx'!X55)</f>
        <v>-4.4653113109490121</v>
      </c>
      <c r="Y55" s="32">
        <f>LN('2a) male mx'!Y55)</f>
        <v>-4.5870821718184169</v>
      </c>
      <c r="Z55" s="32">
        <f>LN('2a) male mx'!Z55)</f>
        <v>-4.4781110393316723</v>
      </c>
      <c r="AA55" s="32">
        <f>LN('2a) male mx'!AA55)</f>
        <v>-4.4910138370240054</v>
      </c>
      <c r="AB55" s="32">
        <f>LN('2a) male mx'!AB55)</f>
        <v>-4.3773683658697111</v>
      </c>
      <c r="AC55" s="32">
        <f>LN('2a) male mx'!AC55)</f>
        <v>-4.4507552850529573</v>
      </c>
      <c r="AD55" s="32">
        <f>LN('2a) male mx'!AD55)</f>
        <v>-4.5273980821850737</v>
      </c>
      <c r="AE55" s="32">
        <f>LN('2a) male mx'!AE55)</f>
        <v>-4.5747582676528964</v>
      </c>
      <c r="AF55" s="32">
        <f>LN('2a) male mx'!AF55)</f>
        <v>-4.5319398566425262</v>
      </c>
      <c r="AG55" s="32">
        <f>LN('2a) male mx'!AG55)</f>
        <v>-4.3567976074632861</v>
      </c>
      <c r="AH55" s="32">
        <f>LN('2a) male mx'!AH55)</f>
        <v>-4.4844095909571697</v>
      </c>
      <c r="AI55" s="32">
        <f>LN('2a) male mx'!AI55)</f>
        <v>-4.6350206745871994</v>
      </c>
      <c r="AJ55" s="32">
        <f>LN('2a) male mx'!AJ55)</f>
        <v>-4.615004027820218</v>
      </c>
      <c r="AK55" s="32">
        <f>LN('2a) male mx'!AK55)</f>
        <v>-4.519494871536442</v>
      </c>
      <c r="AL55" s="32">
        <f>LN('2a) male mx'!AL55)</f>
        <v>-4.5762375451326456</v>
      </c>
      <c r="AM55" s="32">
        <f>LN('2a) male mx'!AM55)</f>
        <v>-4.5871219279766962</v>
      </c>
      <c r="AN55" s="32">
        <f>LN('2a) male mx'!AN55)</f>
        <v>-4.5759176431506541</v>
      </c>
      <c r="AO55" s="32">
        <f>LN('2a) male mx'!AO55)</f>
        <v>-4.6241073870078422</v>
      </c>
      <c r="AP55" s="32">
        <f>LN('2a) male mx'!AP55)</f>
        <v>-4.6579717820242772</v>
      </c>
      <c r="AQ55" s="32">
        <f>LN('2a) male mx'!AQ55)</f>
        <v>-4.572848489750144</v>
      </c>
      <c r="AR55" s="32">
        <f>LN('2a) male mx'!AR55)</f>
        <v>-4.5333441657482165</v>
      </c>
      <c r="AS55" s="32">
        <f>LN('2a) male mx'!AS55)</f>
        <v>-4.5978329896471752</v>
      </c>
      <c r="AT55" s="32">
        <f>LN('2a) male mx'!AT55)</f>
        <v>-4.5034756527649487</v>
      </c>
      <c r="AU55" s="32">
        <f>LN('2a) male mx'!AU55)</f>
        <v>-4.5545591342394145</v>
      </c>
      <c r="AV55" s="32">
        <f>LN('2a) male mx'!AV55)</f>
        <v>-4.5616915810867278</v>
      </c>
      <c r="AW55" s="32">
        <f>LN('2a) male mx'!AW55)</f>
        <v>-4.5302167745164512</v>
      </c>
      <c r="AX55" s="32">
        <f>LN('2a) male mx'!AX55)</f>
        <v>-4.6534863589695092</v>
      </c>
      <c r="AY55" s="32">
        <f>LN('2a) male mx'!AY55)</f>
        <v>-4.5837707011543376</v>
      </c>
      <c r="AZ55" s="32">
        <f>LN('2a) male mx'!AZ55)</f>
        <v>-4.6327727196601485</v>
      </c>
      <c r="BA55" s="32">
        <f>LN('2a) male mx'!BA55)</f>
        <v>-4.5473992100308234</v>
      </c>
      <c r="BB55" s="32">
        <f>LN('2a) male mx'!BB55)</f>
        <v>-4.5706530895978545</v>
      </c>
      <c r="BC55" s="32">
        <f>LN('2a) male mx'!BC55)</f>
        <v>-4.5991269051480073</v>
      </c>
      <c r="BD55" s="32">
        <f>LN('2a) male mx'!BD55)</f>
        <v>-4.6264309380299959</v>
      </c>
      <c r="BE55" s="32">
        <f>LN('2a) male mx'!BE55)</f>
        <v>-4.686840861019391</v>
      </c>
      <c r="BF55" s="32">
        <f>LN('2a) male mx'!BF55)</f>
        <v>-4.7279471170617366</v>
      </c>
      <c r="BG55" s="32">
        <f>LN('2a) male mx'!BG55)</f>
        <v>-4.758374902712295</v>
      </c>
      <c r="BH55" s="32">
        <f>LN('2a) male mx'!BH55)</f>
        <v>-4.7690845793678056</v>
      </c>
      <c r="BI55" s="32">
        <f>LN('2a) male mx'!BI55)</f>
        <v>-4.8348987500103853</v>
      </c>
      <c r="BJ55" s="32">
        <f>LN('2a) male mx'!BJ55)</f>
        <v>-4.8926577950886561</v>
      </c>
      <c r="BK55" s="32">
        <f>LN('2a) male mx'!BK55)</f>
        <v>-4.9050751577171354</v>
      </c>
      <c r="BL55" s="32">
        <f>LN('2a) male mx'!BL55)</f>
        <v>-4.9178877427399943</v>
      </c>
      <c r="BM55" s="32">
        <f>LN('2a) male mx'!BM55)</f>
        <v>-4.9793742984713028</v>
      </c>
      <c r="BN55" s="32">
        <f>LN('2a) male mx'!BN55)</f>
        <v>-5.0591617886421965</v>
      </c>
      <c r="BO55" s="32">
        <f>LN('2a) male mx'!BO55)</f>
        <v>-5.0592940867468439</v>
      </c>
      <c r="BP55" s="32">
        <f>LN('2a) male mx'!BP55)</f>
        <v>-5.0736429237374647</v>
      </c>
      <c r="BQ55" s="32">
        <f>LN('2a) male mx'!BQ55)</f>
        <v>-5.1440043764205852</v>
      </c>
      <c r="BR55" s="32">
        <f>LN('2a) male mx'!BR55)</f>
        <v>-5.1451618218714303</v>
      </c>
      <c r="BS55" s="32">
        <f>LN('2a) male mx'!BS55)</f>
        <v>-5.2836764482149547</v>
      </c>
      <c r="BT55" s="32">
        <f>LN('2a) male mx'!BT55)</f>
        <v>-5.2791486147434536</v>
      </c>
      <c r="BU55" s="32">
        <f>LN('2a) male mx'!BU55)</f>
        <v>-5.2549742965097472</v>
      </c>
      <c r="BV55" s="32">
        <f>LN('2a) male mx'!BV55)</f>
        <v>-5.3808196662914156</v>
      </c>
      <c r="BW55" s="32">
        <f>LN('2a) male mx'!BW55)</f>
        <v>-5.4117107495550592</v>
      </c>
      <c r="BX55" s="32">
        <f>LN('2a) male mx'!BX55)</f>
        <v>-5.5030382903092105</v>
      </c>
      <c r="BY55" s="32">
        <f>LN('2a) male mx'!BY55)</f>
        <v>-5.4301481431828913</v>
      </c>
      <c r="BZ55" s="32">
        <f>LN('2a) male mx'!BZ55)</f>
        <v>-5.4266987541288492</v>
      </c>
      <c r="CA55" s="32">
        <f>LN('2a) male mx'!CA55)</f>
        <v>-5.5297032788503078</v>
      </c>
      <c r="CB55" s="32">
        <f>LN('2a) male mx'!CB55)</f>
        <v>-5.5015159646487399</v>
      </c>
      <c r="CC55" s="32">
        <f>LN('2a) male mx'!CC55)</f>
        <v>-5.6210116901884088</v>
      </c>
      <c r="CD55" s="32">
        <f>LN('2a) male mx'!CD55)</f>
        <v>-5.5961204620100951</v>
      </c>
      <c r="CE55" s="32">
        <f>LN('2a) male mx'!CE55)</f>
        <v>-5.6204008657171496</v>
      </c>
      <c r="CF55" s="32">
        <f>LN('2a) male mx'!CF55)</f>
        <v>-5.6433064278880334</v>
      </c>
      <c r="CG55" s="32">
        <f>LN('2a) male mx'!CG55)</f>
        <v>-5.6630719672951297</v>
      </c>
      <c r="CH55" s="32">
        <f>LN('2a) male mx'!CH55)</f>
        <v>-5.6636981879150676</v>
      </c>
      <c r="CI55" s="32">
        <f>LN('2a) male mx'!CI55)</f>
        <v>-5.6812531519360618</v>
      </c>
      <c r="CJ55" s="32">
        <f>LN('2a) male mx'!CJ55)</f>
        <v>-5.6059980548869106</v>
      </c>
      <c r="CK55" s="32">
        <f>LN('2a) male mx'!CK55)</f>
        <v>-5.7266044758991201</v>
      </c>
      <c r="CL55" s="32">
        <f>LN('2a) male mx'!CL55)</f>
        <v>-5.6823219520716695</v>
      </c>
      <c r="CM55" s="32">
        <f>LN('2a) male mx'!CM55)</f>
        <v>-5.6849098495564956</v>
      </c>
      <c r="CN55" s="32">
        <f>LN('2a) male mx'!CN55)</f>
        <v>-5.7151499937610497</v>
      </c>
      <c r="CP55" s="31">
        <f t="shared" si="2"/>
        <v>52</v>
      </c>
      <c r="CQ55" s="32">
        <f>IFERROR(LN('2a) female mx'!B55),"")</f>
        <v>-4.6234471797190277</v>
      </c>
      <c r="CR55" s="32">
        <f>IFERROR(LN('2a) female mx'!C55),"")</f>
        <v>-4.5393830630270946</v>
      </c>
      <c r="CS55" s="32">
        <f>IFERROR(LN('2a) female mx'!D55),"")</f>
        <v>-4.6487473005959723</v>
      </c>
      <c r="CT55" s="32">
        <f>IFERROR(LN('2a) female mx'!E55),"")</f>
        <v>-4.6404286532818286</v>
      </c>
      <c r="CU55" s="32">
        <f>IFERROR(LN('2a) female mx'!F55),"")</f>
        <v>-4.5535679879224462</v>
      </c>
      <c r="CV55" s="32">
        <f>IFERROR(LN('2a) female mx'!G55),"")</f>
        <v>-4.6524097905379707</v>
      </c>
      <c r="CW55" s="32">
        <f>IFERROR(LN('2a) female mx'!H55),"")</f>
        <v>-4.6137395023998575</v>
      </c>
      <c r="CX55" s="32">
        <f>IFERROR(LN('2a) female mx'!I55),"")</f>
        <v>-4.6160846000313889</v>
      </c>
      <c r="CY55" s="32">
        <f>IFERROR(LN('2a) female mx'!J55),"")</f>
        <v>-4.5903084341757729</v>
      </c>
      <c r="CZ55" s="32">
        <f>IFERROR(LN('2a) female mx'!K55),"")</f>
        <v>-4.8604345841670602</v>
      </c>
      <c r="DA55" s="32">
        <f>IFERROR(LN('2a) female mx'!L55),"")</f>
        <v>-4.8454010230864579</v>
      </c>
      <c r="DB55" s="32">
        <f>IFERROR(LN('2a) female mx'!M55),"")</f>
        <v>-4.7649724129417734</v>
      </c>
      <c r="DC55" s="32">
        <f>IFERROR(LN('2a) female mx'!N55),"")</f>
        <v>-4.7690852832470538</v>
      </c>
      <c r="DD55" s="32">
        <f>IFERROR(LN('2a) female mx'!O55),"")</f>
        <v>-4.7443371148045363</v>
      </c>
      <c r="DE55" s="32">
        <f>IFERROR(LN('2a) female mx'!P55),"")</f>
        <v>-4.7799318833953039</v>
      </c>
      <c r="DF55" s="32">
        <f>IFERROR(LN('2a) female mx'!Q55),"")</f>
        <v>-4.8065525912733369</v>
      </c>
      <c r="DG55" s="32">
        <f>IFERROR(LN('2a) female mx'!R55),"")</f>
        <v>-4.8242456832469784</v>
      </c>
      <c r="DH55" s="32">
        <f>IFERROR(LN('2a) female mx'!S55),"")</f>
        <v>-4.7138444821139798</v>
      </c>
      <c r="DI55" s="32">
        <f>IFERROR(LN('2a) female mx'!T55),"")</f>
        <v>-4.8113495411893386</v>
      </c>
      <c r="DJ55" s="32">
        <f>IFERROR(LN('2a) female mx'!U55),"")</f>
        <v>-4.7765827362540296</v>
      </c>
      <c r="DK55" s="32">
        <f>IFERROR(LN('2a) female mx'!V55),"")</f>
        <v>-4.8708630317504058</v>
      </c>
      <c r="DL55" s="32">
        <f>IFERROR(LN('2a) female mx'!W55),"")</f>
        <v>-4.7681033653368834</v>
      </c>
      <c r="DM55" s="32">
        <f>IFERROR(LN('2a) female mx'!X55),"")</f>
        <v>-4.8756121060682709</v>
      </c>
      <c r="DN55" s="32">
        <f>IFERROR(LN('2a) female mx'!Y55),"")</f>
        <v>-4.9528913712960758</v>
      </c>
      <c r="DO55" s="32">
        <f>IFERROR(LN('2a) female mx'!Z55),"")</f>
        <v>-4.8526474570947107</v>
      </c>
      <c r="DP55" s="32">
        <f>IFERROR(LN('2a) female mx'!AA55),"")</f>
        <v>-4.8129739876004685</v>
      </c>
      <c r="DQ55" s="32">
        <f>IFERROR(LN('2a) female mx'!AB55),"")</f>
        <v>-4.8973490135986166</v>
      </c>
      <c r="DR55" s="32">
        <f>IFERROR(LN('2a) female mx'!AC55),"")</f>
        <v>-4.8546707431246912</v>
      </c>
      <c r="DS55" s="32">
        <f>IFERROR(LN('2a) female mx'!AD55),"")</f>
        <v>-4.8747643972050554</v>
      </c>
      <c r="DT55" s="32">
        <f>IFERROR(LN('2a) female mx'!AE55),"")</f>
        <v>-4.9654692002052094</v>
      </c>
      <c r="DU55" s="32">
        <f>IFERROR(LN('2a) female mx'!AF55),"")</f>
        <v>-5.0559194033644879</v>
      </c>
      <c r="DV55" s="32">
        <f>IFERROR(LN('2a) female mx'!AG55),"")</f>
        <v>-4.7729886244085593</v>
      </c>
      <c r="DW55" s="32">
        <f>IFERROR(LN('2a) female mx'!AH55),"")</f>
        <v>-4.9719456330612521</v>
      </c>
      <c r="DX55" s="32">
        <f>IFERROR(LN('2a) female mx'!AI55),"")</f>
        <v>-5.1310138050918477</v>
      </c>
      <c r="DY55" s="32">
        <f>IFERROR(LN('2a) female mx'!AJ55),"")</f>
        <v>-5.2407840505956527</v>
      </c>
      <c r="DZ55" s="32">
        <f>IFERROR(LN('2a) female mx'!AK55),"")</f>
        <v>-5.066581499797234</v>
      </c>
      <c r="EA55" s="32">
        <f>IFERROR(LN('2a) female mx'!AL55),"")</f>
        <v>-5.1767057392492228</v>
      </c>
      <c r="EB55" s="32">
        <f>IFERROR(LN('2a) female mx'!AM55),"")</f>
        <v>-5.1435324956703932</v>
      </c>
      <c r="EC55" s="32">
        <f>IFERROR(LN('2a) female mx'!AN55),"")</f>
        <v>-5.2154571412081907</v>
      </c>
      <c r="ED55" s="32">
        <f>IFERROR(LN('2a) female mx'!AO55),"")</f>
        <v>-5.1908658649020971</v>
      </c>
      <c r="EE55" s="32">
        <f>IFERROR(LN('2a) female mx'!AP55),"")</f>
        <v>-5.1777299679762585</v>
      </c>
      <c r="EF55" s="32">
        <f>IFERROR(LN('2a) female mx'!AQ55),"")</f>
        <v>-5.183552631159265</v>
      </c>
      <c r="EG55" s="32">
        <f>IFERROR(LN('2a) female mx'!AR55),"")</f>
        <v>-5.0559999567734009</v>
      </c>
      <c r="EH55" s="32">
        <f>IFERROR(LN('2a) female mx'!AS55),"")</f>
        <v>-5.1689640467955469</v>
      </c>
      <c r="EI55" s="32">
        <f>IFERROR(LN('2a) female mx'!AT55),"")</f>
        <v>-5.1330499291030849</v>
      </c>
      <c r="EJ55" s="32">
        <f>IFERROR(LN('2a) female mx'!AU55),"")</f>
        <v>-5.1258005272105605</v>
      </c>
      <c r="EK55" s="32">
        <f>IFERROR(LN('2a) female mx'!AV55),"")</f>
        <v>-5.1373959816428192</v>
      </c>
      <c r="EL55" s="32">
        <f>IFERROR(LN('2a) female mx'!AW55),"")</f>
        <v>-5.1546074236735429</v>
      </c>
      <c r="EM55" s="32">
        <f>IFERROR(LN('2a) female mx'!AX55),"")</f>
        <v>-5.1738318570324369</v>
      </c>
      <c r="EN55" s="32">
        <f>IFERROR(LN('2a) female mx'!AY55),"")</f>
        <v>-5.0898156551512752</v>
      </c>
      <c r="EO55" s="32">
        <f>IFERROR(LN('2a) female mx'!AZ55),"")</f>
        <v>-5.1745948520570177</v>
      </c>
      <c r="EP55" s="32">
        <f>IFERROR(LN('2a) female mx'!BA55),"")</f>
        <v>-5.1807817713739981</v>
      </c>
      <c r="EQ55" s="32">
        <f>IFERROR(LN('2a) female mx'!BB55),"")</f>
        <v>-5.2799505723567508</v>
      </c>
      <c r="ER55" s="32">
        <f>IFERROR(LN('2a) female mx'!BC55),"")</f>
        <v>-5.204947232770702</v>
      </c>
      <c r="ES55" s="32">
        <f>IFERROR(LN('2a) female mx'!BD55),"")</f>
        <v>-5.2602359627274646</v>
      </c>
      <c r="ET55" s="32">
        <f>IFERROR(LN('2a) female mx'!BE55),"")</f>
        <v>-5.2627277341938949</v>
      </c>
      <c r="EU55" s="32">
        <f>IFERROR(LN('2a) female mx'!BF55),"")</f>
        <v>-5.2715562097444959</v>
      </c>
      <c r="EV55" s="32">
        <f>IFERROR(LN('2a) female mx'!BG55),"")</f>
        <v>-5.4120838404955443</v>
      </c>
      <c r="EW55" s="32">
        <f>IFERROR(LN('2a) female mx'!BH55),"")</f>
        <v>-5.4440384435008538</v>
      </c>
      <c r="EX55" s="32">
        <f>IFERROR(LN('2a) female mx'!BI55),"")</f>
        <v>-5.4811000129525898</v>
      </c>
      <c r="EY55" s="32">
        <f>IFERROR(LN('2a) female mx'!BJ55),"")</f>
        <v>-5.5959021678060887</v>
      </c>
      <c r="EZ55" s="32">
        <f>IFERROR(LN('2a) female mx'!BK55),"")</f>
        <v>-5.370320853097251</v>
      </c>
      <c r="FA55" s="32">
        <f>IFERROR(LN('2a) female mx'!BL55),"")</f>
        <v>-5.636457695491135</v>
      </c>
      <c r="FB55" s="32">
        <f>IFERROR(LN('2a) female mx'!BM55),"")</f>
        <v>-5.5630035317948323</v>
      </c>
      <c r="FC55" s="32">
        <f>IFERROR(LN('2a) female mx'!BN55),"")</f>
        <v>-5.5656333265294009</v>
      </c>
      <c r="FD55" s="32">
        <f>IFERROR(LN('2a) female mx'!BO55),"")</f>
        <v>-5.6314587583309512</v>
      </c>
      <c r="FE55" s="32">
        <f>IFERROR(LN('2a) female mx'!BP55),"")</f>
        <v>-5.6047195478111203</v>
      </c>
      <c r="FF55" s="32">
        <f>IFERROR(LN('2a) female mx'!BQ55),"")</f>
        <v>-5.6717819743825304</v>
      </c>
      <c r="FG55" s="32">
        <f>IFERROR(LN('2a) female mx'!BR55),"")</f>
        <v>-5.6812694082054973</v>
      </c>
      <c r="FH55" s="32">
        <f>IFERROR(LN('2a) female mx'!BS55),"")</f>
        <v>-5.7911638364654561</v>
      </c>
      <c r="FI55" s="32">
        <f>IFERROR(LN('2a) female mx'!BT55),"")</f>
        <v>-5.7393439033846931</v>
      </c>
      <c r="FJ55" s="32">
        <f>IFERROR(LN('2a) female mx'!BU55),"")</f>
        <v>-5.7762075339913705</v>
      </c>
      <c r="FK55" s="32">
        <f>IFERROR(LN('2a) female mx'!BV55),"")</f>
        <v>-5.9234387592623197</v>
      </c>
      <c r="FL55" s="32">
        <f>IFERROR(LN('2a) female mx'!BW55),"")</f>
        <v>-5.7849145496402183</v>
      </c>
      <c r="FM55" s="32">
        <f>IFERROR(LN('2a) female mx'!BX55),"")</f>
        <v>-5.9042588417305275</v>
      </c>
      <c r="FN55" s="32">
        <f>IFERROR(LN('2a) female mx'!BY55),"")</f>
        <v>-5.8496212434515131</v>
      </c>
      <c r="FO55" s="32">
        <f>IFERROR(LN('2a) female mx'!BZ55),"")</f>
        <v>-5.855993612449593</v>
      </c>
      <c r="FP55" s="32">
        <f>IFERROR(LN('2a) female mx'!CA55),"")</f>
        <v>-5.9890914014738748</v>
      </c>
      <c r="FQ55" s="32">
        <f>IFERROR(LN('2a) female mx'!CB55),"")</f>
        <v>-5.9329470786836893</v>
      </c>
      <c r="FR55" s="32">
        <f>IFERROR(LN('2a) female mx'!CC55),"")</f>
        <v>-6.0069713302001349</v>
      </c>
      <c r="FS55" s="32">
        <f>IFERROR(LN('2a) female mx'!CD55),"")</f>
        <v>-6.0750664020613687</v>
      </c>
      <c r="FT55" s="32">
        <f>IFERROR(LN('2a) female mx'!CE55),"")</f>
        <v>-5.9720496495129742</v>
      </c>
      <c r="FU55" s="32">
        <f>IFERROR(LN('2a) female mx'!CF55),"")</f>
        <v>-6.2154937165093944</v>
      </c>
      <c r="FV55" s="32">
        <f>IFERROR(LN('2a) female mx'!CG55),"")</f>
        <v>-6.1324782936409994</v>
      </c>
      <c r="FW55" s="32">
        <f>IFERROR(LN('2a) female mx'!CH55),"")</f>
        <v>-6.1329641093816818</v>
      </c>
      <c r="FX55" s="32">
        <f>IFERROR(LN('2a) female mx'!CI55),"")</f>
        <v>-6.1670361574347279</v>
      </c>
      <c r="FY55" s="32">
        <f>IFERROR(LN('2a) female mx'!CJ55),"")</f>
        <v>-6.1426265620254279</v>
      </c>
      <c r="FZ55" s="32">
        <f>IFERROR(LN('2a) female mx'!CK55),"")</f>
        <v>-6.1491441895030405</v>
      </c>
      <c r="GA55" s="32">
        <f>IFERROR(LN('2a) female mx'!CL55),"")</f>
        <v>-6.1383417441649142</v>
      </c>
      <c r="GB55" s="32">
        <f>IFERROR(LN('2a) female mx'!CM55),"")</f>
        <v>-6.0981258219162839</v>
      </c>
      <c r="GC55" s="32">
        <f>IFERROR(LN('2a) female mx'!CN55),"")</f>
        <v>-6.134843129953329</v>
      </c>
      <c r="GD55" s="12" t="str">
        <f>IFERROR(LN('2a) female mx'!CO55),"")</f>
        <v/>
      </c>
    </row>
    <row r="56" spans="1:186" x14ac:dyDescent="0.25">
      <c r="A56" s="31">
        <f>'2a) male mx'!A56</f>
        <v>53</v>
      </c>
      <c r="B56" s="32">
        <f>LN('2a) male mx'!B56)</f>
        <v>-4.2640618415640574</v>
      </c>
      <c r="C56" s="32">
        <f>LN('2a) male mx'!C56)</f>
        <v>-4.4134396382765484</v>
      </c>
      <c r="D56" s="32">
        <f>LN('2a) male mx'!D56)</f>
        <v>-4.2347763455523477</v>
      </c>
      <c r="E56" s="32">
        <f>LN('2a) male mx'!E56)</f>
        <v>-4.2573057510058003</v>
      </c>
      <c r="F56" s="32">
        <f>LN('2a) male mx'!F56)</f>
        <v>-4.3142304514389513</v>
      </c>
      <c r="G56" s="32">
        <f>LN('2a) male mx'!G56)</f>
        <v>-4.351365077624858</v>
      </c>
      <c r="H56" s="32">
        <f>LN('2a) male mx'!H56)</f>
        <v>-4.3233197472153755</v>
      </c>
      <c r="I56" s="32">
        <f>LN('2a) male mx'!I56)</f>
        <v>-4.2868092480076019</v>
      </c>
      <c r="J56" s="32">
        <f>LN('2a) male mx'!J56)</f>
        <v>-4.2945525203827382</v>
      </c>
      <c r="K56" s="32">
        <f>LN('2a) male mx'!K56)</f>
        <v>-4.3667725609400936</v>
      </c>
      <c r="L56" s="32">
        <f>LN('2a) male mx'!L56)</f>
        <v>-4.3962305457214441</v>
      </c>
      <c r="M56" s="32">
        <f>LN('2a) male mx'!M56)</f>
        <v>-4.4111910373835928</v>
      </c>
      <c r="N56" s="32">
        <f>LN('2a) male mx'!N56)</f>
        <v>-4.2459793246797704</v>
      </c>
      <c r="O56" s="32">
        <f>LN('2a) male mx'!O56)</f>
        <v>-4.3871623878185169</v>
      </c>
      <c r="P56" s="32">
        <f>LN('2a) male mx'!P56)</f>
        <v>-4.3945588020273059</v>
      </c>
      <c r="Q56" s="32">
        <f>LN('2a) male mx'!Q56)</f>
        <v>-4.3699949811814323</v>
      </c>
      <c r="R56" s="32">
        <f>LN('2a) male mx'!R56)</f>
        <v>-4.3343844846043726</v>
      </c>
      <c r="S56" s="32">
        <f>LN('2a) male mx'!S56)</f>
        <v>-4.379262666145407</v>
      </c>
      <c r="T56" s="32">
        <f>LN('2a) male mx'!T56)</f>
        <v>-4.3413546736571522</v>
      </c>
      <c r="U56" s="32">
        <f>LN('2a) male mx'!U56)</f>
        <v>-4.36479569774552</v>
      </c>
      <c r="V56" s="32">
        <f>LN('2a) male mx'!V56)</f>
        <v>-4.3242581937123825</v>
      </c>
      <c r="W56" s="32">
        <f>LN('2a) male mx'!W56)</f>
        <v>-4.3513171706749416</v>
      </c>
      <c r="X56" s="32">
        <f>LN('2a) male mx'!X56)</f>
        <v>-4.3457127297645277</v>
      </c>
      <c r="Y56" s="32">
        <f>LN('2a) male mx'!Y56)</f>
        <v>-4.389205831472899</v>
      </c>
      <c r="Z56" s="32">
        <f>LN('2a) male mx'!Z56)</f>
        <v>-4.4266772905076177</v>
      </c>
      <c r="AA56" s="32">
        <f>LN('2a) male mx'!AA56)</f>
        <v>-4.4786685499260601</v>
      </c>
      <c r="AB56" s="32">
        <f>LN('2a) male mx'!AB56)</f>
        <v>-4.3733685719307669</v>
      </c>
      <c r="AC56" s="32">
        <f>LN('2a) male mx'!AC56)</f>
        <v>-4.4177096989788973</v>
      </c>
      <c r="AD56" s="32">
        <f>LN('2a) male mx'!AD56)</f>
        <v>-4.4744679208589684</v>
      </c>
      <c r="AE56" s="32">
        <f>LN('2a) male mx'!AE56)</f>
        <v>-4.4206474011112054</v>
      </c>
      <c r="AF56" s="32">
        <f>LN('2a) male mx'!AF56)</f>
        <v>-4.3812691363059599</v>
      </c>
      <c r="AG56" s="32">
        <f>LN('2a) male mx'!AG56)</f>
        <v>-4.4949576704198861</v>
      </c>
      <c r="AH56" s="32">
        <f>LN('2a) male mx'!AH56)</f>
        <v>-4.3166166227874285</v>
      </c>
      <c r="AI56" s="32">
        <f>LN('2a) male mx'!AI56)</f>
        <v>-4.3573461076458386</v>
      </c>
      <c r="AJ56" s="32">
        <f>LN('2a) male mx'!AJ56)</f>
        <v>-4.5038793919519655</v>
      </c>
      <c r="AK56" s="32">
        <f>LN('2a) male mx'!AK56)</f>
        <v>-4.5225881819927514</v>
      </c>
      <c r="AL56" s="32">
        <f>LN('2a) male mx'!AL56)</f>
        <v>-4.5127324861023412</v>
      </c>
      <c r="AM56" s="32">
        <f>LN('2a) male mx'!AM56)</f>
        <v>-4.4862708733206809</v>
      </c>
      <c r="AN56" s="32">
        <f>LN('2a) male mx'!AN56)</f>
        <v>-4.4281821214722097</v>
      </c>
      <c r="AO56" s="32">
        <f>LN('2a) male mx'!AO56)</f>
        <v>-4.5534513187468315</v>
      </c>
      <c r="AP56" s="32">
        <f>LN('2a) male mx'!AP56)</f>
        <v>-4.5516503812297344</v>
      </c>
      <c r="AQ56" s="32">
        <f>LN('2a) male mx'!AQ56)</f>
        <v>-4.569250564506695</v>
      </c>
      <c r="AR56" s="32">
        <f>LN('2a) male mx'!AR56)</f>
        <v>-4.4648233870192753</v>
      </c>
      <c r="AS56" s="32">
        <f>LN('2a) male mx'!AS56)</f>
        <v>-4.4496993298342007</v>
      </c>
      <c r="AT56" s="32">
        <f>LN('2a) male mx'!AT56)</f>
        <v>-4.4086013220884555</v>
      </c>
      <c r="AU56" s="32">
        <f>LN('2a) male mx'!AU56)</f>
        <v>-4.4756436701389735</v>
      </c>
      <c r="AV56" s="32">
        <f>LN('2a) male mx'!AV56)</f>
        <v>-4.4094307963777206</v>
      </c>
      <c r="AW56" s="32">
        <f>LN('2a) male mx'!AW56)</f>
        <v>-4.3881753781417494</v>
      </c>
      <c r="AX56" s="32">
        <f>LN('2a) male mx'!AX56)</f>
        <v>-4.4882625466862685</v>
      </c>
      <c r="AY56" s="32">
        <f>LN('2a) male mx'!AY56)</f>
        <v>-4.4423705481678111</v>
      </c>
      <c r="AZ56" s="32">
        <f>LN('2a) male mx'!AZ56)</f>
        <v>-4.5586506976957795</v>
      </c>
      <c r="BA56" s="32">
        <f>LN('2a) male mx'!BA56)</f>
        <v>-4.5564818888767302</v>
      </c>
      <c r="BB56" s="32">
        <f>LN('2a) male mx'!BB56)</f>
        <v>-4.5503003086128446</v>
      </c>
      <c r="BC56" s="32">
        <f>LN('2a) male mx'!BC56)</f>
        <v>-4.5214933535887871</v>
      </c>
      <c r="BD56" s="32">
        <f>LN('2a) male mx'!BD56)</f>
        <v>-4.5542852062730494</v>
      </c>
      <c r="BE56" s="32">
        <f>LN('2a) male mx'!BE56)</f>
        <v>-4.5798981645013717</v>
      </c>
      <c r="BF56" s="32">
        <f>LN('2a) male mx'!BF56)</f>
        <v>-4.57913417143725</v>
      </c>
      <c r="BG56" s="32">
        <f>LN('2a) male mx'!BG56)</f>
        <v>-4.7110230142358978</v>
      </c>
      <c r="BH56" s="32">
        <f>LN('2a) male mx'!BH56)</f>
        <v>-4.7114297948279198</v>
      </c>
      <c r="BI56" s="32">
        <f>LN('2a) male mx'!BI56)</f>
        <v>-4.758769532756844</v>
      </c>
      <c r="BJ56" s="32">
        <f>LN('2a) male mx'!BJ56)</f>
        <v>-4.7309852578059397</v>
      </c>
      <c r="BK56" s="32">
        <f>LN('2a) male mx'!BK56)</f>
        <v>-4.7615089464105473</v>
      </c>
      <c r="BL56" s="32">
        <f>LN('2a) male mx'!BL56)</f>
        <v>-4.816928624216545</v>
      </c>
      <c r="BM56" s="32">
        <f>LN('2a) male mx'!BM56)</f>
        <v>-4.8791507412878961</v>
      </c>
      <c r="BN56" s="32">
        <f>LN('2a) male mx'!BN56)</f>
        <v>-4.9060772023549788</v>
      </c>
      <c r="BO56" s="32">
        <f>LN('2a) male mx'!BO56)</f>
        <v>-4.9795591018843819</v>
      </c>
      <c r="BP56" s="32">
        <f>LN('2a) male mx'!BP56)</f>
        <v>-5.0194188278947509</v>
      </c>
      <c r="BQ56" s="32">
        <f>LN('2a) male mx'!BQ56)</f>
        <v>-4.9915987163512519</v>
      </c>
      <c r="BR56" s="32">
        <f>LN('2a) male mx'!BR56)</f>
        <v>-5.0529791540466178</v>
      </c>
      <c r="BS56" s="32">
        <f>LN('2a) male mx'!BS56)</f>
        <v>-5.1310956489476727</v>
      </c>
      <c r="BT56" s="32">
        <f>LN('2a) male mx'!BT56)</f>
        <v>-5.1222027839445934</v>
      </c>
      <c r="BU56" s="32">
        <f>LN('2a) male mx'!BU56)</f>
        <v>-5.2643759705549646</v>
      </c>
      <c r="BV56" s="32">
        <f>LN('2a) male mx'!BV56)</f>
        <v>-5.2220043081967944</v>
      </c>
      <c r="BW56" s="32">
        <f>LN('2a) male mx'!BW56)</f>
        <v>-5.2527123418233765</v>
      </c>
      <c r="BX56" s="32">
        <f>LN('2a) male mx'!BX56)</f>
        <v>-5.2616024882021186</v>
      </c>
      <c r="BY56" s="32">
        <f>LN('2a) male mx'!BY56)</f>
        <v>-5.2603883188356644</v>
      </c>
      <c r="BZ56" s="32">
        <f>LN('2a) male mx'!BZ56)</f>
        <v>-5.3582185751182152</v>
      </c>
      <c r="CA56" s="32">
        <f>LN('2a) male mx'!CA56)</f>
        <v>-5.4423907213525453</v>
      </c>
      <c r="CB56" s="32">
        <f>LN('2a) male mx'!CB56)</f>
        <v>-5.5133748375185609</v>
      </c>
      <c r="CC56" s="32">
        <f>LN('2a) male mx'!CC56)</f>
        <v>-5.3878730530549648</v>
      </c>
      <c r="CD56" s="32">
        <f>LN('2a) male mx'!CD56)</f>
        <v>-5.5042612158044966</v>
      </c>
      <c r="CE56" s="32">
        <f>LN('2a) male mx'!CE56)</f>
        <v>-5.551190878795059</v>
      </c>
      <c r="CF56" s="32">
        <f>LN('2a) male mx'!CF56)</f>
        <v>-5.5048459604491855</v>
      </c>
      <c r="CG56" s="32">
        <f>LN('2a) male mx'!CG56)</f>
        <v>-5.5972399068824004</v>
      </c>
      <c r="CH56" s="32">
        <f>LN('2a) male mx'!CH56)</f>
        <v>-5.5230010645605345</v>
      </c>
      <c r="CI56" s="32">
        <f>LN('2a) male mx'!CI56)</f>
        <v>-5.519852197509568</v>
      </c>
      <c r="CJ56" s="32">
        <f>LN('2a) male mx'!CJ56)</f>
        <v>-5.6139311292003748</v>
      </c>
      <c r="CK56" s="32">
        <f>LN('2a) male mx'!CK56)</f>
        <v>-5.4690321520790617</v>
      </c>
      <c r="CL56" s="32">
        <f>LN('2a) male mx'!CL56)</f>
        <v>-5.5505952043107349</v>
      </c>
      <c r="CM56" s="32">
        <f>LN('2a) male mx'!CM56)</f>
        <v>-5.5922688078727578</v>
      </c>
      <c r="CN56" s="32">
        <f>LN('2a) male mx'!CN56)</f>
        <v>-5.6143386290957507</v>
      </c>
      <c r="CP56" s="31">
        <f t="shared" si="2"/>
        <v>53</v>
      </c>
      <c r="CQ56" s="32">
        <f>IFERROR(LN('2a) female mx'!B56),"")</f>
        <v>-4.6905310216510365</v>
      </c>
      <c r="CR56" s="32">
        <f>IFERROR(LN('2a) female mx'!C56),"")</f>
        <v>-4.6762361020971879</v>
      </c>
      <c r="CS56" s="32">
        <f>IFERROR(LN('2a) female mx'!D56),"")</f>
        <v>-4.474125868406932</v>
      </c>
      <c r="CT56" s="32">
        <f>IFERROR(LN('2a) female mx'!E56),"")</f>
        <v>-4.6618138954414619</v>
      </c>
      <c r="CU56" s="32">
        <f>IFERROR(LN('2a) female mx'!F56),"")</f>
        <v>-4.6684507078995443</v>
      </c>
      <c r="CV56" s="32">
        <f>IFERROR(LN('2a) female mx'!G56),"")</f>
        <v>-4.6576117427029358</v>
      </c>
      <c r="CW56" s="32">
        <f>IFERROR(LN('2a) female mx'!H56),"")</f>
        <v>-4.7193887703598882</v>
      </c>
      <c r="CX56" s="32">
        <f>IFERROR(LN('2a) female mx'!I56),"")</f>
        <v>-4.6257851767261728</v>
      </c>
      <c r="CY56" s="32">
        <f>IFERROR(LN('2a) female mx'!J56),"")</f>
        <v>-4.6851493188499465</v>
      </c>
      <c r="CZ56" s="32">
        <f>IFERROR(LN('2a) female mx'!K56),"")</f>
        <v>-4.7539131042827858</v>
      </c>
      <c r="DA56" s="32">
        <f>IFERROR(LN('2a) female mx'!L56),"")</f>
        <v>-4.7610926942147058</v>
      </c>
      <c r="DB56" s="32">
        <f>IFERROR(LN('2a) female mx'!M56),"")</f>
        <v>-4.5823275358027233</v>
      </c>
      <c r="DC56" s="32">
        <f>IFERROR(LN('2a) female mx'!N56),"")</f>
        <v>-4.5882100852796848</v>
      </c>
      <c r="DD56" s="32">
        <f>IFERROR(LN('2a) female mx'!O56),"")</f>
        <v>-4.6423000258424478</v>
      </c>
      <c r="DE56" s="32">
        <f>IFERROR(LN('2a) female mx'!P56),"")</f>
        <v>-4.6627650125226738</v>
      </c>
      <c r="DF56" s="32">
        <f>IFERROR(LN('2a) female mx'!Q56),"")</f>
        <v>-4.7275598786387789</v>
      </c>
      <c r="DG56" s="32">
        <f>IFERROR(LN('2a) female mx'!R56),"")</f>
        <v>-4.6479281056482868</v>
      </c>
      <c r="DH56" s="32">
        <f>IFERROR(LN('2a) female mx'!S56),"")</f>
        <v>-4.8125901712647705</v>
      </c>
      <c r="DI56" s="32">
        <f>IFERROR(LN('2a) female mx'!T56),"")</f>
        <v>-4.8376238295921414</v>
      </c>
      <c r="DJ56" s="32">
        <f>IFERROR(LN('2a) female mx'!U56),"")</f>
        <v>-4.7185824239542065</v>
      </c>
      <c r="DK56" s="32">
        <f>IFERROR(LN('2a) female mx'!V56),"")</f>
        <v>-4.7321977981784995</v>
      </c>
      <c r="DL56" s="32">
        <f>IFERROR(LN('2a) female mx'!W56),"")</f>
        <v>-4.6542961459968106</v>
      </c>
      <c r="DM56" s="32">
        <f>IFERROR(LN('2a) female mx'!X56),"")</f>
        <v>-4.6614752368006478</v>
      </c>
      <c r="DN56" s="32">
        <f>IFERROR(LN('2a) female mx'!Y56),"")</f>
        <v>-4.8060096983686957</v>
      </c>
      <c r="DO56" s="32">
        <f>IFERROR(LN('2a) female mx'!Z56),"")</f>
        <v>-4.8627631088220991</v>
      </c>
      <c r="DP56" s="32">
        <f>IFERROR(LN('2a) female mx'!AA56),"")</f>
        <v>-4.7767271149618331</v>
      </c>
      <c r="DQ56" s="32">
        <f>IFERROR(LN('2a) female mx'!AB56),"")</f>
        <v>-4.7739927750928945</v>
      </c>
      <c r="DR56" s="32">
        <f>IFERROR(LN('2a) female mx'!AC56),"")</f>
        <v>-4.7722294681429478</v>
      </c>
      <c r="DS56" s="32">
        <f>IFERROR(LN('2a) female mx'!AD56),"")</f>
        <v>-4.8760079923309947</v>
      </c>
      <c r="DT56" s="32">
        <f>IFERROR(LN('2a) female mx'!AE56),"")</f>
        <v>-4.9297493190953521</v>
      </c>
      <c r="DU56" s="32">
        <f>IFERROR(LN('2a) female mx'!AF56),"")</f>
        <v>-4.948431284062571</v>
      </c>
      <c r="DV56" s="32">
        <f>IFERROR(LN('2a) female mx'!AG56),"")</f>
        <v>-5.0001900892777087</v>
      </c>
      <c r="DW56" s="32">
        <f>IFERROR(LN('2a) female mx'!AH56),"")</f>
        <v>-4.7990404453192319</v>
      </c>
      <c r="DX56" s="32">
        <f>IFERROR(LN('2a) female mx'!AI56),"")</f>
        <v>-4.9030835741561321</v>
      </c>
      <c r="DY56" s="32">
        <f>IFERROR(LN('2a) female mx'!AJ56),"")</f>
        <v>-4.9695862225820777</v>
      </c>
      <c r="DZ56" s="32">
        <f>IFERROR(LN('2a) female mx'!AK56),"")</f>
        <v>-5.1520062472771153</v>
      </c>
      <c r="EA56" s="32">
        <f>IFERROR(LN('2a) female mx'!AL56),"")</f>
        <v>-5.1402420135298739</v>
      </c>
      <c r="EB56" s="32">
        <f>IFERROR(LN('2a) female mx'!AM56),"")</f>
        <v>-5.0494594179125922</v>
      </c>
      <c r="EC56" s="32">
        <f>IFERROR(LN('2a) female mx'!AN56),"")</f>
        <v>-5.0220881635274965</v>
      </c>
      <c r="ED56" s="32">
        <f>IFERROR(LN('2a) female mx'!AO56),"")</f>
        <v>-5.1221634420595041</v>
      </c>
      <c r="EE56" s="32">
        <f>IFERROR(LN('2a) female mx'!AP56),"")</f>
        <v>-5.1010720527578783</v>
      </c>
      <c r="EF56" s="32">
        <f>IFERROR(LN('2a) female mx'!AQ56),"")</f>
        <v>-5.0955516864207295</v>
      </c>
      <c r="EG56" s="32">
        <f>IFERROR(LN('2a) female mx'!AR56),"")</f>
        <v>-5.0775244453984776</v>
      </c>
      <c r="EH56" s="32">
        <f>IFERROR(LN('2a) female mx'!AS56),"")</f>
        <v>-5.0197161601657525</v>
      </c>
      <c r="EI56" s="32">
        <f>IFERROR(LN('2a) female mx'!AT56),"")</f>
        <v>-5.1689277028780687</v>
      </c>
      <c r="EJ56" s="32">
        <f>IFERROR(LN('2a) female mx'!AU56),"")</f>
        <v>-5.0182144728422555</v>
      </c>
      <c r="EK56" s="32">
        <f>IFERROR(LN('2a) female mx'!AV56),"")</f>
        <v>-4.9991824257847357</v>
      </c>
      <c r="EL56" s="32">
        <f>IFERROR(LN('2a) female mx'!AW56),"")</f>
        <v>-5.0359539466747831</v>
      </c>
      <c r="EM56" s="32">
        <f>IFERROR(LN('2a) female mx'!AX56),"")</f>
        <v>-5.1047490172359353</v>
      </c>
      <c r="EN56" s="32">
        <f>IFERROR(LN('2a) female mx'!AY56),"")</f>
        <v>-5.0555756928871531</v>
      </c>
      <c r="EO56" s="32">
        <f>IFERROR(LN('2a) female mx'!AZ56),"")</f>
        <v>-5.1708506732930406</v>
      </c>
      <c r="EP56" s="32">
        <f>IFERROR(LN('2a) female mx'!BA56),"")</f>
        <v>-5.1926844826466638</v>
      </c>
      <c r="EQ56" s="32">
        <f>IFERROR(LN('2a) female mx'!BB56),"")</f>
        <v>-5.1681381721527782</v>
      </c>
      <c r="ER56" s="32">
        <f>IFERROR(LN('2a) female mx'!BC56),"")</f>
        <v>-5.1664335954412568</v>
      </c>
      <c r="ES56" s="32">
        <f>IFERROR(LN('2a) female mx'!BD56),"")</f>
        <v>-5.3017658605065341</v>
      </c>
      <c r="ET56" s="32">
        <f>IFERROR(LN('2a) female mx'!BE56),"")</f>
        <v>-5.2390225258310794</v>
      </c>
      <c r="EU56" s="32">
        <f>IFERROR(LN('2a) female mx'!BF56),"")</f>
        <v>-5.3673962558407267</v>
      </c>
      <c r="EV56" s="32">
        <f>IFERROR(LN('2a) female mx'!BG56),"")</f>
        <v>-5.3116412515316487</v>
      </c>
      <c r="EW56" s="32">
        <f>IFERROR(LN('2a) female mx'!BH56),"")</f>
        <v>-5.393979597051298</v>
      </c>
      <c r="EX56" s="32">
        <f>IFERROR(LN('2a) female mx'!BI56),"")</f>
        <v>-5.4127269114299006</v>
      </c>
      <c r="EY56" s="32">
        <f>IFERROR(LN('2a) female mx'!BJ56),"")</f>
        <v>-5.5073832330222725</v>
      </c>
      <c r="EZ56" s="32">
        <f>IFERROR(LN('2a) female mx'!BK56),"")</f>
        <v>-5.4075223783855408</v>
      </c>
      <c r="FA56" s="32">
        <f>IFERROR(LN('2a) female mx'!BL56),"")</f>
        <v>-5.3153800197413359</v>
      </c>
      <c r="FB56" s="32">
        <f>IFERROR(LN('2a) female mx'!BM56),"")</f>
        <v>-5.408628374232018</v>
      </c>
      <c r="FC56" s="32">
        <f>IFERROR(LN('2a) female mx'!BN56),"")</f>
        <v>-5.4228296417877671</v>
      </c>
      <c r="FD56" s="32">
        <f>IFERROR(LN('2a) female mx'!BO56),"")</f>
        <v>-5.5353216320537717</v>
      </c>
      <c r="FE56" s="32">
        <f>IFERROR(LN('2a) female mx'!BP56),"")</f>
        <v>-5.6212719528096642</v>
      </c>
      <c r="FF56" s="32">
        <f>IFERROR(LN('2a) female mx'!BQ56),"")</f>
        <v>-5.6148143763378346</v>
      </c>
      <c r="FG56" s="32">
        <f>IFERROR(LN('2a) female mx'!BR56),"")</f>
        <v>-5.5865856435528443</v>
      </c>
      <c r="FH56" s="32">
        <f>IFERROR(LN('2a) female mx'!BS56),"")</f>
        <v>-5.6152451763775373</v>
      </c>
      <c r="FI56" s="32">
        <f>IFERROR(LN('2a) female mx'!BT56),"")</f>
        <v>-5.6853942786790199</v>
      </c>
      <c r="FJ56" s="32">
        <f>IFERROR(LN('2a) female mx'!BU56),"")</f>
        <v>-5.6495190260217205</v>
      </c>
      <c r="FK56" s="32">
        <f>IFERROR(LN('2a) female mx'!BV56),"")</f>
        <v>-5.7558623133220541</v>
      </c>
      <c r="FL56" s="32">
        <f>IFERROR(LN('2a) female mx'!BW56),"")</f>
        <v>-5.7955092344881125</v>
      </c>
      <c r="FM56" s="32">
        <f>IFERROR(LN('2a) female mx'!BX56),"")</f>
        <v>-5.7793348664538904</v>
      </c>
      <c r="FN56" s="32">
        <f>IFERROR(LN('2a) female mx'!BY56),"")</f>
        <v>-5.7535850751782078</v>
      </c>
      <c r="FO56" s="32">
        <f>IFERROR(LN('2a) female mx'!BZ56),"")</f>
        <v>-5.8244092578183269</v>
      </c>
      <c r="FP56" s="32">
        <f>IFERROR(LN('2a) female mx'!CA56),"")</f>
        <v>-5.7706333286515328</v>
      </c>
      <c r="FQ56" s="32">
        <f>IFERROR(LN('2a) female mx'!CB56),"")</f>
        <v>-6.0645514183590068</v>
      </c>
      <c r="FR56" s="32">
        <f>IFERROR(LN('2a) female mx'!CC56),"")</f>
        <v>-5.9430597253512918</v>
      </c>
      <c r="FS56" s="32">
        <f>IFERROR(LN('2a) female mx'!CD56),"")</f>
        <v>-5.9145627349870118</v>
      </c>
      <c r="FT56" s="32">
        <f>IFERROR(LN('2a) female mx'!CE56),"")</f>
        <v>-5.8688917961896712</v>
      </c>
      <c r="FU56" s="32">
        <f>IFERROR(LN('2a) female mx'!CF56),"")</f>
        <v>-6.0915589274052344</v>
      </c>
      <c r="FV56" s="32">
        <f>IFERROR(LN('2a) female mx'!CG56),"")</f>
        <v>-6.04797338354647</v>
      </c>
      <c r="FW56" s="32">
        <f>IFERROR(LN('2a) female mx'!CH56),"")</f>
        <v>-6.0139326948510288</v>
      </c>
      <c r="FX56" s="32">
        <f>IFERROR(LN('2a) female mx'!CI56),"")</f>
        <v>-6.0226608760143243</v>
      </c>
      <c r="FY56" s="32">
        <f>IFERROR(LN('2a) female mx'!CJ56),"")</f>
        <v>-6.039819834123354</v>
      </c>
      <c r="FZ56" s="32">
        <f>IFERROR(LN('2a) female mx'!CK56),"")</f>
        <v>-6.2119344242459542</v>
      </c>
      <c r="GA56" s="32">
        <f>IFERROR(LN('2a) female mx'!CL56),"")</f>
        <v>-6.0578921842903464</v>
      </c>
      <c r="GB56" s="32">
        <f>IFERROR(LN('2a) female mx'!CM56),"")</f>
        <v>-6.1144159276109438</v>
      </c>
      <c r="GC56" s="32">
        <f>IFERROR(LN('2a) female mx'!CN56),"")</f>
        <v>-6.1666124461307987</v>
      </c>
      <c r="GD56" s="12" t="str">
        <f>IFERROR(LN('2a) female mx'!CO56),"")</f>
        <v/>
      </c>
    </row>
    <row r="57" spans="1:186" x14ac:dyDescent="0.25">
      <c r="A57" s="31">
        <f>'2a) male mx'!A57</f>
        <v>54</v>
      </c>
      <c r="B57" s="32">
        <f>LN('2a) male mx'!B57)</f>
        <v>-4.2120701187685325</v>
      </c>
      <c r="C57" s="32">
        <f>LN('2a) male mx'!C57)</f>
        <v>-4.2316005750051433</v>
      </c>
      <c r="D57" s="32">
        <f>LN('2a) male mx'!D57)</f>
        <v>-4.2211481415915095</v>
      </c>
      <c r="E57" s="32">
        <f>LN('2a) male mx'!E57)</f>
        <v>-4.1284717978015673</v>
      </c>
      <c r="F57" s="32">
        <f>LN('2a) male mx'!F57)</f>
        <v>-4.2987273675356921</v>
      </c>
      <c r="G57" s="32">
        <f>LN('2a) male mx'!G57)</f>
        <v>-4.2500797554875556</v>
      </c>
      <c r="H57" s="32">
        <f>LN('2a) male mx'!H57)</f>
        <v>-4.1311310276770525</v>
      </c>
      <c r="I57" s="32">
        <f>LN('2a) male mx'!I57)</f>
        <v>-4.1404216898279156</v>
      </c>
      <c r="J57" s="32">
        <f>LN('2a) male mx'!J57)</f>
        <v>-4.205109786150877</v>
      </c>
      <c r="K57" s="32">
        <f>LN('2a) male mx'!K57)</f>
        <v>-4.2746913168418246</v>
      </c>
      <c r="L57" s="32">
        <f>LN('2a) male mx'!L57)</f>
        <v>-4.2293897905298694</v>
      </c>
      <c r="M57" s="32">
        <f>LN('2a) male mx'!M57)</f>
        <v>-4.2469828615719756</v>
      </c>
      <c r="N57" s="32">
        <f>LN('2a) male mx'!N57)</f>
        <v>-4.3517178027394294</v>
      </c>
      <c r="O57" s="32">
        <f>LN('2a) male mx'!O57)</f>
        <v>-4.2419146651062976</v>
      </c>
      <c r="P57" s="32">
        <f>LN('2a) male mx'!P57)</f>
        <v>-4.2964886090398791</v>
      </c>
      <c r="Q57" s="32">
        <f>LN('2a) male mx'!Q57)</f>
        <v>-4.2467943563317583</v>
      </c>
      <c r="R57" s="32">
        <f>LN('2a) male mx'!R57)</f>
        <v>-4.314349731681423</v>
      </c>
      <c r="S57" s="32">
        <f>LN('2a) male mx'!S57)</f>
        <v>-4.2693106648442134</v>
      </c>
      <c r="T57" s="32">
        <f>LN('2a) male mx'!T57)</f>
        <v>-4.2709224106866257</v>
      </c>
      <c r="U57" s="32">
        <f>LN('2a) male mx'!U57)</f>
        <v>-4.2393277770204296</v>
      </c>
      <c r="V57" s="32">
        <f>LN('2a) male mx'!V57)</f>
        <v>-4.2826962880426462</v>
      </c>
      <c r="W57" s="32">
        <f>LN('2a) male mx'!W57)</f>
        <v>-4.2082901342509507</v>
      </c>
      <c r="X57" s="32">
        <f>LN('2a) male mx'!X57)</f>
        <v>-4.2650578803897412</v>
      </c>
      <c r="Y57" s="32">
        <f>LN('2a) male mx'!Y57)</f>
        <v>-4.3329117650155498</v>
      </c>
      <c r="Z57" s="32">
        <f>LN('2a) male mx'!Z57)</f>
        <v>-4.38784584350784</v>
      </c>
      <c r="AA57" s="32">
        <f>LN('2a) male mx'!AA57)</f>
        <v>-4.263065931295924</v>
      </c>
      <c r="AB57" s="32">
        <f>LN('2a) male mx'!AB57)</f>
        <v>-4.2451041137709602</v>
      </c>
      <c r="AC57" s="32">
        <f>LN('2a) male mx'!AC57)</f>
        <v>-4.2573216841784083</v>
      </c>
      <c r="AD57" s="32">
        <f>LN('2a) male mx'!AD57)</f>
        <v>-4.4005303427471336</v>
      </c>
      <c r="AE57" s="32">
        <f>LN('2a) male mx'!AE57)</f>
        <v>-4.2774051322852946</v>
      </c>
      <c r="AF57" s="32">
        <f>LN('2a) male mx'!AF57)</f>
        <v>-4.2780321061540105</v>
      </c>
      <c r="AG57" s="32">
        <f>LN('2a) male mx'!AG57)</f>
        <v>-4.2925661046277419</v>
      </c>
      <c r="AH57" s="32">
        <f>LN('2a) male mx'!AH57)</f>
        <v>-4.4136997627967975</v>
      </c>
      <c r="AI57" s="32">
        <f>LN('2a) male mx'!AI57)</f>
        <v>-4.2780899133687731</v>
      </c>
      <c r="AJ57" s="32">
        <f>LN('2a) male mx'!AJ57)</f>
        <v>-4.3209797684557669</v>
      </c>
      <c r="AK57" s="32">
        <f>LN('2a) male mx'!AK57)</f>
        <v>-4.4382267591860218</v>
      </c>
      <c r="AL57" s="32">
        <f>LN('2a) male mx'!AL57)</f>
        <v>-4.4308763208813655</v>
      </c>
      <c r="AM57" s="32">
        <f>LN('2a) male mx'!AM57)</f>
        <v>-4.3689508639703583</v>
      </c>
      <c r="AN57" s="32">
        <f>LN('2a) male mx'!AN57)</f>
        <v>-4.4014578682962151</v>
      </c>
      <c r="AO57" s="32">
        <f>LN('2a) male mx'!AO57)</f>
        <v>-4.3740713862895397</v>
      </c>
      <c r="AP57" s="32">
        <f>LN('2a) male mx'!AP57)</f>
        <v>-4.3677256055713354</v>
      </c>
      <c r="AQ57" s="32">
        <f>LN('2a) male mx'!AQ57)</f>
        <v>-4.3718709758070267</v>
      </c>
      <c r="AR57" s="32">
        <f>LN('2a) male mx'!AR57)</f>
        <v>-4.3413393293584903</v>
      </c>
      <c r="AS57" s="32">
        <f>LN('2a) male mx'!AS57)</f>
        <v>-4.2566329909585683</v>
      </c>
      <c r="AT57" s="32">
        <f>LN('2a) male mx'!AT57)</f>
        <v>-4.2863437581618822</v>
      </c>
      <c r="AU57" s="32">
        <f>LN('2a) male mx'!AU57)</f>
        <v>-4.3715080244030196</v>
      </c>
      <c r="AV57" s="32">
        <f>LN('2a) male mx'!AV57)</f>
        <v>-4.4436262465960636</v>
      </c>
      <c r="AW57" s="32">
        <f>LN('2a) male mx'!AW57)</f>
        <v>-4.3008793324441843</v>
      </c>
      <c r="AX57" s="32">
        <f>LN('2a) male mx'!AX57)</f>
        <v>-4.3034915206891764</v>
      </c>
      <c r="AY57" s="32">
        <f>LN('2a) male mx'!AY57)</f>
        <v>-4.3324463139585081</v>
      </c>
      <c r="AZ57" s="32">
        <f>LN('2a) male mx'!AZ57)</f>
        <v>-4.3532872958505298</v>
      </c>
      <c r="BA57" s="32">
        <f>LN('2a) male mx'!BA57)</f>
        <v>-4.408457385787262</v>
      </c>
      <c r="BB57" s="32">
        <f>LN('2a) male mx'!BB57)</f>
        <v>-4.4695725201489402</v>
      </c>
      <c r="BC57" s="32">
        <f>LN('2a) male mx'!BC57)</f>
        <v>-4.3914956166165133</v>
      </c>
      <c r="BD57" s="32">
        <f>LN('2a) male mx'!BD57)</f>
        <v>-4.4706045769807359</v>
      </c>
      <c r="BE57" s="32">
        <f>LN('2a) male mx'!BE57)</f>
        <v>-4.5107553946775045</v>
      </c>
      <c r="BF57" s="32">
        <f>LN('2a) male mx'!BF57)</f>
        <v>-4.5936922652732113</v>
      </c>
      <c r="BG57" s="32">
        <f>LN('2a) male mx'!BG57)</f>
        <v>-4.5703451075961574</v>
      </c>
      <c r="BH57" s="32">
        <f>LN('2a) male mx'!BH57)</f>
        <v>-4.5471293465799798</v>
      </c>
      <c r="BI57" s="32">
        <f>LN('2a) male mx'!BI57)</f>
        <v>-4.6020907040602399</v>
      </c>
      <c r="BJ57" s="32">
        <f>LN('2a) male mx'!BJ57)</f>
        <v>-4.6833190570987746</v>
      </c>
      <c r="BK57" s="32">
        <f>LN('2a) male mx'!BK57)</f>
        <v>-4.6880933565269816</v>
      </c>
      <c r="BL57" s="32">
        <f>LN('2a) male mx'!BL57)</f>
        <v>-4.7345789063149644</v>
      </c>
      <c r="BM57" s="32">
        <f>LN('2a) male mx'!BM57)</f>
        <v>-4.7701269310710304</v>
      </c>
      <c r="BN57" s="32">
        <f>LN('2a) male mx'!BN57)</f>
        <v>-4.8069298331614823</v>
      </c>
      <c r="BO57" s="32">
        <f>LN('2a) male mx'!BO57)</f>
        <v>-4.8849299908208819</v>
      </c>
      <c r="BP57" s="32">
        <f>LN('2a) male mx'!BP57)</f>
        <v>-4.9340137946929756</v>
      </c>
      <c r="BQ57" s="32">
        <f>LN('2a) male mx'!BQ57)</f>
        <v>-4.88735811836513</v>
      </c>
      <c r="BR57" s="32">
        <f>LN('2a) male mx'!BR57)</f>
        <v>-4.941885648224372</v>
      </c>
      <c r="BS57" s="32">
        <f>LN('2a) male mx'!BS57)</f>
        <v>-4.9884336624566519</v>
      </c>
      <c r="BT57" s="32">
        <f>LN('2a) male mx'!BT57)</f>
        <v>-5.0644963461629189</v>
      </c>
      <c r="BU57" s="32">
        <f>LN('2a) male mx'!BU57)</f>
        <v>-5.0455642370852116</v>
      </c>
      <c r="BV57" s="32">
        <f>LN('2a) male mx'!BV57)</f>
        <v>-5.2307872739653458</v>
      </c>
      <c r="BW57" s="32">
        <f>LN('2a) male mx'!BW57)</f>
        <v>-5.1505715701901762</v>
      </c>
      <c r="BX57" s="32">
        <f>LN('2a) male mx'!BX57)</f>
        <v>-5.3257181546289374</v>
      </c>
      <c r="BY57" s="32">
        <f>LN('2a) male mx'!BY57)</f>
        <v>-5.1768516187175413</v>
      </c>
      <c r="BZ57" s="32">
        <f>LN('2a) male mx'!BZ57)</f>
        <v>-5.3466247154066417</v>
      </c>
      <c r="CA57" s="32">
        <f>LN('2a) male mx'!CA57)</f>
        <v>-5.2939503937834687</v>
      </c>
      <c r="CB57" s="32">
        <f>LN('2a) male mx'!CB57)</f>
        <v>-5.3084572498143681</v>
      </c>
      <c r="CC57" s="32">
        <f>LN('2a) male mx'!CC57)</f>
        <v>-5.4365623535552237</v>
      </c>
      <c r="CD57" s="32">
        <f>LN('2a) male mx'!CD57)</f>
        <v>-5.4191593649740177</v>
      </c>
      <c r="CE57" s="32">
        <f>LN('2a) male mx'!CE57)</f>
        <v>-5.4677326269913777</v>
      </c>
      <c r="CF57" s="32">
        <f>LN('2a) male mx'!CF57)</f>
        <v>-5.5166761557900674</v>
      </c>
      <c r="CG57" s="32">
        <f>LN('2a) male mx'!CG57)</f>
        <v>-5.3932263963837537</v>
      </c>
      <c r="CH57" s="32">
        <f>LN('2a) male mx'!CH57)</f>
        <v>-5.4694727521315585</v>
      </c>
      <c r="CI57" s="32">
        <f>LN('2a) male mx'!CI57)</f>
        <v>-5.5078956399013004</v>
      </c>
      <c r="CJ57" s="32">
        <f>LN('2a) male mx'!CJ57)</f>
        <v>-5.4266166489220726</v>
      </c>
      <c r="CK57" s="32">
        <f>LN('2a) male mx'!CK57)</f>
        <v>-5.5034035729570654</v>
      </c>
      <c r="CL57" s="32">
        <f>LN('2a) male mx'!CL57)</f>
        <v>-5.5090899754809097</v>
      </c>
      <c r="CM57" s="32">
        <f>LN('2a) male mx'!CM57)</f>
        <v>-5.522449790468654</v>
      </c>
      <c r="CN57" s="32">
        <f>LN('2a) male mx'!CN57)</f>
        <v>-5.5033818044623404</v>
      </c>
      <c r="CP57" s="31">
        <f t="shared" si="2"/>
        <v>54</v>
      </c>
      <c r="CQ57" s="32">
        <f>IFERROR(LN('2a) female mx'!B57),"")</f>
        <v>-4.4325572795611565</v>
      </c>
      <c r="CR57" s="32">
        <f>IFERROR(LN('2a) female mx'!C57),"")</f>
        <v>-4.5770230284166376</v>
      </c>
      <c r="CS57" s="32">
        <f>IFERROR(LN('2a) female mx'!D57),"")</f>
        <v>-4.5556165228803387</v>
      </c>
      <c r="CT57" s="32">
        <f>IFERROR(LN('2a) female mx'!E57),"")</f>
        <v>-4.4856669215862883</v>
      </c>
      <c r="CU57" s="32">
        <f>IFERROR(LN('2a) female mx'!F57),"")</f>
        <v>-4.6562966870347413</v>
      </c>
      <c r="CV57" s="32">
        <f>IFERROR(LN('2a) female mx'!G57),"")</f>
        <v>-4.5330129725885451</v>
      </c>
      <c r="CW57" s="32">
        <f>IFERROR(LN('2a) female mx'!H57),"")</f>
        <v>-4.4899170695055153</v>
      </c>
      <c r="CX57" s="32">
        <f>IFERROR(LN('2a) female mx'!I57),"")</f>
        <v>-4.6509195306922866</v>
      </c>
      <c r="CY57" s="32">
        <f>IFERROR(LN('2a) female mx'!J57),"")</f>
        <v>-4.6180581694120351</v>
      </c>
      <c r="CZ57" s="32">
        <f>IFERROR(LN('2a) female mx'!K57),"")</f>
        <v>-4.6539979434358498</v>
      </c>
      <c r="DA57" s="32">
        <f>IFERROR(LN('2a) female mx'!L57),"")</f>
        <v>-4.6419066259071746</v>
      </c>
      <c r="DB57" s="32">
        <f>IFERROR(LN('2a) female mx'!M57),"")</f>
        <v>-4.5400907692688133</v>
      </c>
      <c r="DC57" s="32">
        <f>IFERROR(LN('2a) female mx'!N57),"")</f>
        <v>-4.5864895018937295</v>
      </c>
      <c r="DD57" s="32">
        <f>IFERROR(LN('2a) female mx'!O57),"")</f>
        <v>-4.5785523046915735</v>
      </c>
      <c r="DE57" s="32">
        <f>IFERROR(LN('2a) female mx'!P57),"")</f>
        <v>-4.5778732815572152</v>
      </c>
      <c r="DF57" s="32">
        <f>IFERROR(LN('2a) female mx'!Q57),"")</f>
        <v>-4.5319729869591967</v>
      </c>
      <c r="DG57" s="32">
        <f>IFERROR(LN('2a) female mx'!R57),"")</f>
        <v>-4.7425938885472565</v>
      </c>
      <c r="DH57" s="32">
        <f>IFERROR(LN('2a) female mx'!S57),"")</f>
        <v>-4.6493825951341261</v>
      </c>
      <c r="DI57" s="32">
        <f>IFERROR(LN('2a) female mx'!T57),"")</f>
        <v>-4.612563327142956</v>
      </c>
      <c r="DJ57" s="32">
        <f>IFERROR(LN('2a) female mx'!U57),"")</f>
        <v>-4.6471292222734935</v>
      </c>
      <c r="DK57" s="32">
        <f>IFERROR(LN('2a) female mx'!V57),"")</f>
        <v>-4.6611653721005881</v>
      </c>
      <c r="DL57" s="32">
        <f>IFERROR(LN('2a) female mx'!W57),"")</f>
        <v>-4.6847429778445484</v>
      </c>
      <c r="DM57" s="32">
        <f>IFERROR(LN('2a) female mx'!X57),"")</f>
        <v>-4.664760907542572</v>
      </c>
      <c r="DN57" s="32">
        <f>IFERROR(LN('2a) female mx'!Y57),"")</f>
        <v>-4.715203975398242</v>
      </c>
      <c r="DO57" s="32">
        <f>IFERROR(LN('2a) female mx'!Z57),"")</f>
        <v>-4.7422872124299804</v>
      </c>
      <c r="DP57" s="32">
        <f>IFERROR(LN('2a) female mx'!AA57),"")</f>
        <v>-4.6668797405424955</v>
      </c>
      <c r="DQ57" s="32">
        <f>IFERROR(LN('2a) female mx'!AB57),"")</f>
        <v>-4.8145716775660885</v>
      </c>
      <c r="DR57" s="32">
        <f>IFERROR(LN('2a) female mx'!AC57),"")</f>
        <v>-4.7057194009810992</v>
      </c>
      <c r="DS57" s="32">
        <f>IFERROR(LN('2a) female mx'!AD57),"")</f>
        <v>-4.7189046331184743</v>
      </c>
      <c r="DT57" s="32">
        <f>IFERROR(LN('2a) female mx'!AE57),"")</f>
        <v>-4.7886399173964316</v>
      </c>
      <c r="DU57" s="32">
        <f>IFERROR(LN('2a) female mx'!AF57),"")</f>
        <v>-4.7064217658303837</v>
      </c>
      <c r="DV57" s="32">
        <f>IFERROR(LN('2a) female mx'!AG57),"")</f>
        <v>-4.8336821586503573</v>
      </c>
      <c r="DW57" s="32">
        <f>IFERROR(LN('2a) female mx'!AH57),"")</f>
        <v>-4.9648115993886766</v>
      </c>
      <c r="DX57" s="32">
        <f>IFERROR(LN('2a) female mx'!AI57),"")</f>
        <v>-4.764212763346964</v>
      </c>
      <c r="DY57" s="32">
        <f>IFERROR(LN('2a) female mx'!AJ57),"")</f>
        <v>-4.8406665052693025</v>
      </c>
      <c r="DZ57" s="32">
        <f>IFERROR(LN('2a) female mx'!AK57),"")</f>
        <v>-5.009854610400776</v>
      </c>
      <c r="EA57" s="32">
        <f>IFERROR(LN('2a) female mx'!AL57),"")</f>
        <v>-5.0718880054618607</v>
      </c>
      <c r="EB57" s="32">
        <f>IFERROR(LN('2a) female mx'!AM57),"")</f>
        <v>-4.8942679225810348</v>
      </c>
      <c r="EC57" s="32">
        <f>IFERROR(LN('2a) female mx'!AN57),"")</f>
        <v>-4.9270424954358019</v>
      </c>
      <c r="ED57" s="32">
        <f>IFERROR(LN('2a) female mx'!AO57),"")</f>
        <v>-5.014018546075536</v>
      </c>
      <c r="EE57" s="32">
        <f>IFERROR(LN('2a) female mx'!AP57),"")</f>
        <v>-4.9648367012646952</v>
      </c>
      <c r="EF57" s="32">
        <f>IFERROR(LN('2a) female mx'!AQ57),"")</f>
        <v>-4.8910012817330593</v>
      </c>
      <c r="EG57" s="32">
        <f>IFERROR(LN('2a) female mx'!AR57),"")</f>
        <v>-5.0765912499148005</v>
      </c>
      <c r="EH57" s="32">
        <f>IFERROR(LN('2a) female mx'!AS57),"")</f>
        <v>-4.9769554719115048</v>
      </c>
      <c r="EI57" s="32">
        <f>IFERROR(LN('2a) female mx'!AT57),"")</f>
        <v>-4.9151951964874199</v>
      </c>
      <c r="EJ57" s="32">
        <f>IFERROR(LN('2a) female mx'!AU57),"")</f>
        <v>-4.8878341823216873</v>
      </c>
      <c r="EK57" s="32">
        <f>IFERROR(LN('2a) female mx'!AV57),"")</f>
        <v>-4.9446224739661755</v>
      </c>
      <c r="EL57" s="32">
        <f>IFERROR(LN('2a) female mx'!AW57),"")</f>
        <v>-5.0126266654811813</v>
      </c>
      <c r="EM57" s="32">
        <f>IFERROR(LN('2a) female mx'!AX57),"")</f>
        <v>-4.8758415094427985</v>
      </c>
      <c r="EN57" s="32">
        <f>IFERROR(LN('2a) female mx'!AY57),"")</f>
        <v>-5.01851940578078</v>
      </c>
      <c r="EO57" s="32">
        <f>IFERROR(LN('2a) female mx'!AZ57),"")</f>
        <v>-5.138460160254148</v>
      </c>
      <c r="EP57" s="32">
        <f>IFERROR(LN('2a) female mx'!BA57),"")</f>
        <v>-5.0861725044495802</v>
      </c>
      <c r="EQ57" s="32">
        <f>IFERROR(LN('2a) female mx'!BB57),"")</f>
        <v>-5.0607687078206061</v>
      </c>
      <c r="ER57" s="32">
        <f>IFERROR(LN('2a) female mx'!BC57),"")</f>
        <v>-5.0607819543385686</v>
      </c>
      <c r="ES57" s="32">
        <f>IFERROR(LN('2a) female mx'!BD57),"")</f>
        <v>-5.155026370105432</v>
      </c>
      <c r="ET57" s="32">
        <f>IFERROR(LN('2a) female mx'!BE57),"")</f>
        <v>-5.1496818241845883</v>
      </c>
      <c r="EU57" s="32">
        <f>IFERROR(LN('2a) female mx'!BF57),"")</f>
        <v>-5.1179505766521238</v>
      </c>
      <c r="EV57" s="32">
        <f>IFERROR(LN('2a) female mx'!BG57),"")</f>
        <v>-5.1760850390593314</v>
      </c>
      <c r="EW57" s="32">
        <f>IFERROR(LN('2a) female mx'!BH57),"")</f>
        <v>-5.2573346080771435</v>
      </c>
      <c r="EX57" s="32">
        <f>IFERROR(LN('2a) female mx'!BI57),"")</f>
        <v>-5.3615220685898377</v>
      </c>
      <c r="EY57" s="32">
        <f>IFERROR(LN('2a) female mx'!BJ57),"")</f>
        <v>-5.3458336825381991</v>
      </c>
      <c r="EZ57" s="32">
        <f>IFERROR(LN('2a) female mx'!BK57),"")</f>
        <v>-5.3319773511532311</v>
      </c>
      <c r="FA57" s="32">
        <f>IFERROR(LN('2a) female mx'!BL57),"")</f>
        <v>-5.4031830789598612</v>
      </c>
      <c r="FB57" s="32">
        <f>IFERROR(LN('2a) female mx'!BM57),"")</f>
        <v>-5.3784097007817184</v>
      </c>
      <c r="FC57" s="32">
        <f>IFERROR(LN('2a) female mx'!BN57),"")</f>
        <v>-5.3691608837418805</v>
      </c>
      <c r="FD57" s="32">
        <f>IFERROR(LN('2a) female mx'!BO57),"")</f>
        <v>-5.4868271112056108</v>
      </c>
      <c r="FE57" s="32">
        <f>IFERROR(LN('2a) female mx'!BP57),"")</f>
        <v>-5.5553619215925725</v>
      </c>
      <c r="FF57" s="32">
        <f>IFERROR(LN('2a) female mx'!BQ57),"")</f>
        <v>-5.506759631571847</v>
      </c>
      <c r="FG57" s="32">
        <f>IFERROR(LN('2a) female mx'!BR57),"")</f>
        <v>-5.5523415624154353</v>
      </c>
      <c r="FH57" s="32">
        <f>IFERROR(LN('2a) female mx'!BS57),"")</f>
        <v>-5.5500088691656</v>
      </c>
      <c r="FI57" s="32">
        <f>IFERROR(LN('2a) female mx'!BT57),"")</f>
        <v>-5.636657852689722</v>
      </c>
      <c r="FJ57" s="32">
        <f>IFERROR(LN('2a) female mx'!BU57),"")</f>
        <v>-5.7266691039125472</v>
      </c>
      <c r="FK57" s="32">
        <f>IFERROR(LN('2a) female mx'!BV57),"")</f>
        <v>-5.7362999520597207</v>
      </c>
      <c r="FL57" s="32">
        <f>IFERROR(LN('2a) female mx'!BW57),"")</f>
        <v>-5.7686565099723932</v>
      </c>
      <c r="FM57" s="32">
        <f>IFERROR(LN('2a) female mx'!BX57),"")</f>
        <v>-5.5998321487688836</v>
      </c>
      <c r="FN57" s="32">
        <f>IFERROR(LN('2a) female mx'!BY57),"")</f>
        <v>-5.7471193370306066</v>
      </c>
      <c r="FO57" s="32">
        <f>IFERROR(LN('2a) female mx'!BZ57),"")</f>
        <v>-5.8285530348029093</v>
      </c>
      <c r="FP57" s="32">
        <f>IFERROR(LN('2a) female mx'!CA57),"")</f>
        <v>-5.741064660952631</v>
      </c>
      <c r="FQ57" s="32">
        <f>IFERROR(LN('2a) female mx'!CB57),"")</f>
        <v>-5.8026252561638092</v>
      </c>
      <c r="FR57" s="32">
        <f>IFERROR(LN('2a) female mx'!CC57),"")</f>
        <v>-5.9129967729639707</v>
      </c>
      <c r="FS57" s="32">
        <f>IFERROR(LN('2a) female mx'!CD57),"")</f>
        <v>-5.8340768722949932</v>
      </c>
      <c r="FT57" s="32">
        <f>IFERROR(LN('2a) female mx'!CE57),"")</f>
        <v>-5.9748414907619658</v>
      </c>
      <c r="FU57" s="32">
        <f>IFERROR(LN('2a) female mx'!CF57),"")</f>
        <v>-5.9362680795551723</v>
      </c>
      <c r="FV57" s="32">
        <f>IFERROR(LN('2a) female mx'!CG57),"")</f>
        <v>-5.8837588292172045</v>
      </c>
      <c r="FW57" s="32">
        <f>IFERROR(LN('2a) female mx'!CH57),"")</f>
        <v>-5.9863481749845864</v>
      </c>
      <c r="FX57" s="32">
        <f>IFERROR(LN('2a) female mx'!CI57),"")</f>
        <v>-5.9620544233293762</v>
      </c>
      <c r="FY57" s="32">
        <f>IFERROR(LN('2a) female mx'!CJ57),"")</f>
        <v>-5.9341209950237399</v>
      </c>
      <c r="FZ57" s="32">
        <f>IFERROR(LN('2a) female mx'!CK57),"")</f>
        <v>-5.9440901293084094</v>
      </c>
      <c r="GA57" s="32">
        <f>IFERROR(LN('2a) female mx'!CL57),"")</f>
        <v>-5.966587833563973</v>
      </c>
      <c r="GB57" s="32">
        <f>IFERROR(LN('2a) female mx'!CM57),"")</f>
        <v>-6.0227540721767809</v>
      </c>
      <c r="GC57" s="32">
        <f>IFERROR(LN('2a) female mx'!CN57),"")</f>
        <v>-5.9361849899482459</v>
      </c>
      <c r="GD57" s="12" t="str">
        <f>IFERROR(LN('2a) female mx'!CO57),"")</f>
        <v/>
      </c>
    </row>
    <row r="58" spans="1:186" x14ac:dyDescent="0.25">
      <c r="A58" s="31">
        <f>'2a) male mx'!A58</f>
        <v>55</v>
      </c>
      <c r="B58" s="32">
        <f>LN('2a) male mx'!B58)</f>
        <v>-4.188386455573589</v>
      </c>
      <c r="C58" s="32">
        <f>LN('2a) male mx'!C58)</f>
        <v>-4.140373435942192</v>
      </c>
      <c r="D58" s="32">
        <f>LN('2a) male mx'!D58)</f>
        <v>-4.079125610619549</v>
      </c>
      <c r="E58" s="32">
        <f>LN('2a) male mx'!E58)</f>
        <v>-4.2992130973158753</v>
      </c>
      <c r="F58" s="32">
        <f>LN('2a) male mx'!F58)</f>
        <v>-4.2011492019169214</v>
      </c>
      <c r="G58" s="32">
        <f>LN('2a) male mx'!G58)</f>
        <v>-4.2693205100267866</v>
      </c>
      <c r="H58" s="32">
        <f>LN('2a) male mx'!H58)</f>
        <v>-4.1717360438956028</v>
      </c>
      <c r="I58" s="32">
        <f>LN('2a) male mx'!I58)</f>
        <v>-4.2529835454625493</v>
      </c>
      <c r="J58" s="32">
        <f>LN('2a) male mx'!J58)</f>
        <v>-4.13437526370054</v>
      </c>
      <c r="K58" s="32">
        <f>LN('2a) male mx'!K58)</f>
        <v>-4.2702588719844581</v>
      </c>
      <c r="L58" s="32">
        <f>LN('2a) male mx'!L58)</f>
        <v>-4.2138207983650222</v>
      </c>
      <c r="M58" s="32">
        <f>LN('2a) male mx'!M58)</f>
        <v>-4.2343952677740857</v>
      </c>
      <c r="N58" s="32">
        <f>LN('2a) male mx'!N58)</f>
        <v>-4.2626930154876943</v>
      </c>
      <c r="O58" s="32">
        <f>LN('2a) male mx'!O58)</f>
        <v>-4.205707030075561</v>
      </c>
      <c r="P58" s="32">
        <f>LN('2a) male mx'!P58)</f>
        <v>-4.190476990524405</v>
      </c>
      <c r="Q58" s="32">
        <f>LN('2a) male mx'!Q58)</f>
        <v>-4.2196069748820522</v>
      </c>
      <c r="R58" s="32">
        <f>LN('2a) male mx'!R58)</f>
        <v>-4.2863833441035721</v>
      </c>
      <c r="S58" s="32">
        <f>LN('2a) male mx'!S58)</f>
        <v>-4.286323079028338</v>
      </c>
      <c r="T58" s="32">
        <f>LN('2a) male mx'!T58)</f>
        <v>-4.287028906051602</v>
      </c>
      <c r="U58" s="32">
        <f>LN('2a) male mx'!U58)</f>
        <v>-4.2529748030192431</v>
      </c>
      <c r="V58" s="32">
        <f>LN('2a) male mx'!V58)</f>
        <v>-4.2128248264233754</v>
      </c>
      <c r="W58" s="32">
        <f>LN('2a) male mx'!W58)</f>
        <v>-4.1804926302266683</v>
      </c>
      <c r="X58" s="32">
        <f>LN('2a) male mx'!X58)</f>
        <v>-4.2662550401598889</v>
      </c>
      <c r="Y58" s="32">
        <f>LN('2a) male mx'!Y58)</f>
        <v>-4.3328294927659092</v>
      </c>
      <c r="Z58" s="32">
        <f>LN('2a) male mx'!Z58)</f>
        <v>-4.3016591193540918</v>
      </c>
      <c r="AA58" s="32">
        <f>LN('2a) male mx'!AA58)</f>
        <v>-4.2882068595016971</v>
      </c>
      <c r="AB58" s="32">
        <f>LN('2a) male mx'!AB58)</f>
        <v>-4.3996978576587438</v>
      </c>
      <c r="AC58" s="32">
        <f>LN('2a) male mx'!AC58)</f>
        <v>-4.1638221003863851</v>
      </c>
      <c r="AD58" s="32">
        <f>LN('2a) male mx'!AD58)</f>
        <v>-4.2737188039312022</v>
      </c>
      <c r="AE58" s="32">
        <f>LN('2a) male mx'!AE58)</f>
        <v>-4.2955679304853254</v>
      </c>
      <c r="AF58" s="32">
        <f>LN('2a) male mx'!AF58)</f>
        <v>-4.2156822874281605</v>
      </c>
      <c r="AG58" s="32">
        <f>LN('2a) male mx'!AG58)</f>
        <v>-4.3357675954891617</v>
      </c>
      <c r="AH58" s="32">
        <f>LN('2a) male mx'!AH58)</f>
        <v>-4.3778391001068186</v>
      </c>
      <c r="AI58" s="32">
        <f>LN('2a) male mx'!AI58)</f>
        <v>-4.3788997704490029</v>
      </c>
      <c r="AJ58" s="32">
        <f>LN('2a) male mx'!AJ58)</f>
        <v>-4.2608452798966141</v>
      </c>
      <c r="AK58" s="32">
        <f>LN('2a) male mx'!AK58)</f>
        <v>-4.2928402870208542</v>
      </c>
      <c r="AL58" s="32">
        <f>LN('2a) male mx'!AL58)</f>
        <v>-4.3284937516270228</v>
      </c>
      <c r="AM58" s="32">
        <f>LN('2a) male mx'!AM58)</f>
        <v>-4.42831558582792</v>
      </c>
      <c r="AN58" s="32">
        <f>LN('2a) male mx'!AN58)</f>
        <v>-4.3499535009641592</v>
      </c>
      <c r="AO58" s="32">
        <f>LN('2a) male mx'!AO58)</f>
        <v>-4.394921119098667</v>
      </c>
      <c r="AP58" s="32">
        <f>LN('2a) male mx'!AP58)</f>
        <v>-4.3226864811950581</v>
      </c>
      <c r="AQ58" s="32">
        <f>LN('2a) male mx'!AQ58)</f>
        <v>-4.3032021562888341</v>
      </c>
      <c r="AR58" s="32">
        <f>LN('2a) male mx'!AR58)</f>
        <v>-4.3429560023389424</v>
      </c>
      <c r="AS58" s="32">
        <f>LN('2a) male mx'!AS58)</f>
        <v>-4.3331162709730835</v>
      </c>
      <c r="AT58" s="32">
        <f>LN('2a) male mx'!AT58)</f>
        <v>-4.3006840030508169</v>
      </c>
      <c r="AU58" s="32">
        <f>LN('2a) male mx'!AU58)</f>
        <v>-4.2940070874277199</v>
      </c>
      <c r="AV58" s="32">
        <f>LN('2a) male mx'!AV58)</f>
        <v>-4.3290244590678881</v>
      </c>
      <c r="AW58" s="32">
        <f>LN('2a) male mx'!AW58)</f>
        <v>-4.3103551981822834</v>
      </c>
      <c r="AX58" s="32">
        <f>LN('2a) male mx'!AX58)</f>
        <v>-4.2996143668028184</v>
      </c>
      <c r="AY58" s="32">
        <f>LN('2a) male mx'!AY58)</f>
        <v>-4.3030153565916391</v>
      </c>
      <c r="AZ58" s="32">
        <f>LN('2a) male mx'!AZ58)</f>
        <v>-4.3131566622572146</v>
      </c>
      <c r="BA58" s="32">
        <f>LN('2a) male mx'!BA58)</f>
        <v>-4.3508465119152095</v>
      </c>
      <c r="BB58" s="32">
        <f>LN('2a) male mx'!BB58)</f>
        <v>-4.4519149806954248</v>
      </c>
      <c r="BC58" s="32">
        <f>LN('2a) male mx'!BC58)</f>
        <v>-4.3733401450062139</v>
      </c>
      <c r="BD58" s="32">
        <f>LN('2a) male mx'!BD58)</f>
        <v>-4.3691772403525366</v>
      </c>
      <c r="BE58" s="32">
        <f>LN('2a) male mx'!BE58)</f>
        <v>-4.3990359150938101</v>
      </c>
      <c r="BF58" s="32">
        <f>LN('2a) male mx'!BF58)</f>
        <v>-4.5053498507058807</v>
      </c>
      <c r="BG58" s="32">
        <f>LN('2a) male mx'!BG58)</f>
        <v>-4.5196088247470279</v>
      </c>
      <c r="BH58" s="32">
        <f>LN('2a) male mx'!BH58)</f>
        <v>-4.5386419124235013</v>
      </c>
      <c r="BI58" s="32">
        <f>LN('2a) male mx'!BI58)</f>
        <v>-4.5037782718637143</v>
      </c>
      <c r="BJ58" s="32">
        <f>LN('2a) male mx'!BJ58)</f>
        <v>-4.5592175951502458</v>
      </c>
      <c r="BK58" s="32">
        <f>LN('2a) male mx'!BK58)</f>
        <v>-4.596145386066949</v>
      </c>
      <c r="BL58" s="32">
        <f>LN('2a) male mx'!BL58)</f>
        <v>-4.6009026660981363</v>
      </c>
      <c r="BM58" s="32">
        <f>LN('2a) male mx'!BM58)</f>
        <v>-4.7524037212207535</v>
      </c>
      <c r="BN58" s="32">
        <f>LN('2a) male mx'!BN58)</f>
        <v>-4.7235156513555889</v>
      </c>
      <c r="BO58" s="32">
        <f>LN('2a) male mx'!BO58)</f>
        <v>-4.7952815756904839</v>
      </c>
      <c r="BP58" s="32">
        <f>LN('2a) male mx'!BP58)</f>
        <v>-4.7910017263165958</v>
      </c>
      <c r="BQ58" s="32">
        <f>LN('2a) male mx'!BQ58)</f>
        <v>-4.8169333637356342</v>
      </c>
      <c r="BR58" s="32">
        <f>LN('2a) male mx'!BR58)</f>
        <v>-4.872955849453751</v>
      </c>
      <c r="BS58" s="32">
        <f>LN('2a) male mx'!BS58)</f>
        <v>-4.9687290247720979</v>
      </c>
      <c r="BT58" s="32">
        <f>LN('2a) male mx'!BT58)</f>
        <v>-4.9668090550622672</v>
      </c>
      <c r="BU58" s="32">
        <f>LN('2a) male mx'!BU58)</f>
        <v>-5.0493775975402437</v>
      </c>
      <c r="BV58" s="32">
        <f>LN('2a) male mx'!BV58)</f>
        <v>-4.9287019113335697</v>
      </c>
      <c r="BW58" s="32">
        <f>LN('2a) male mx'!BW58)</f>
        <v>-5.0951046832808187</v>
      </c>
      <c r="BX58" s="32">
        <f>LN('2a) male mx'!BX58)</f>
        <v>-5.1202395396339302</v>
      </c>
      <c r="BY58" s="32">
        <f>LN('2a) male mx'!BY58)</f>
        <v>-5.1848074148132675</v>
      </c>
      <c r="BZ58" s="32">
        <f>LN('2a) male mx'!BZ58)</f>
        <v>-5.1158248860565498</v>
      </c>
      <c r="CA58" s="32">
        <f>LN('2a) male mx'!CA58)</f>
        <v>-5.1978920557325319</v>
      </c>
      <c r="CB58" s="32">
        <f>LN('2a) male mx'!CB58)</f>
        <v>-5.2274736816524738</v>
      </c>
      <c r="CC58" s="32">
        <f>LN('2a) male mx'!CC58)</f>
        <v>-5.256930976675573</v>
      </c>
      <c r="CD58" s="32">
        <f>LN('2a) male mx'!CD58)</f>
        <v>-5.2869711901607355</v>
      </c>
      <c r="CE58" s="32">
        <f>LN('2a) male mx'!CE58)</f>
        <v>-5.2820336996772976</v>
      </c>
      <c r="CF58" s="32">
        <f>LN('2a) male mx'!CF58)</f>
        <v>-5.3919444199652382</v>
      </c>
      <c r="CG58" s="32">
        <f>LN('2a) male mx'!CG58)</f>
        <v>-5.3957687250334248</v>
      </c>
      <c r="CH58" s="32">
        <f>LN('2a) male mx'!CH58)</f>
        <v>-5.3078434326751376</v>
      </c>
      <c r="CI58" s="32">
        <f>LN('2a) male mx'!CI58)</f>
        <v>-5.3660617525792409</v>
      </c>
      <c r="CJ58" s="32">
        <f>LN('2a) male mx'!CJ58)</f>
        <v>-5.3840233747805151</v>
      </c>
      <c r="CK58" s="32">
        <f>LN('2a) male mx'!CK58)</f>
        <v>-5.4382613441849985</v>
      </c>
      <c r="CL58" s="32">
        <f>LN('2a) male mx'!CL58)</f>
        <v>-5.4095184483475132</v>
      </c>
      <c r="CM58" s="32">
        <f>LN('2a) male mx'!CM58)</f>
        <v>-5.3609186431203062</v>
      </c>
      <c r="CN58" s="32">
        <f>LN('2a) male mx'!CN58)</f>
        <v>-5.3651507325820109</v>
      </c>
      <c r="CP58" s="31">
        <f t="shared" si="2"/>
        <v>55</v>
      </c>
      <c r="CQ58" s="32">
        <f>IFERROR(LN('2a) female mx'!B58),"")</f>
        <v>-4.4790976476234672</v>
      </c>
      <c r="CR58" s="32">
        <f>IFERROR(LN('2a) female mx'!C58),"")</f>
        <v>-4.5306663177033784</v>
      </c>
      <c r="CS58" s="32">
        <f>IFERROR(LN('2a) female mx'!D58),"")</f>
        <v>-4.4777912566582607</v>
      </c>
      <c r="CT58" s="32">
        <f>IFERROR(LN('2a) female mx'!E58),"")</f>
        <v>-4.5875284347519019</v>
      </c>
      <c r="CU58" s="32">
        <f>IFERROR(LN('2a) female mx'!F58),"")</f>
        <v>-4.6252259950993793</v>
      </c>
      <c r="CV58" s="32">
        <f>IFERROR(LN('2a) female mx'!G58),"")</f>
        <v>-4.5516336269720004</v>
      </c>
      <c r="CW58" s="32">
        <f>IFERROR(LN('2a) female mx'!H58),"")</f>
        <v>-4.6430919136685835</v>
      </c>
      <c r="CX58" s="32">
        <f>IFERROR(LN('2a) female mx'!I58),"")</f>
        <v>-4.6733084964736591</v>
      </c>
      <c r="CY58" s="32">
        <f>IFERROR(LN('2a) female mx'!J58),"")</f>
        <v>-4.6359612902606253</v>
      </c>
      <c r="CZ58" s="32">
        <f>IFERROR(LN('2a) female mx'!K58),"")</f>
        <v>-4.6106260137698145</v>
      </c>
      <c r="DA58" s="32">
        <f>IFERROR(LN('2a) female mx'!L58),"")</f>
        <v>-4.7045898531850714</v>
      </c>
      <c r="DB58" s="32">
        <f>IFERROR(LN('2a) female mx'!M58),"")</f>
        <v>-4.6557796066398582</v>
      </c>
      <c r="DC58" s="32">
        <f>IFERROR(LN('2a) female mx'!N58),"")</f>
        <v>-4.6708081025689632</v>
      </c>
      <c r="DD58" s="32">
        <f>IFERROR(LN('2a) female mx'!O58),"")</f>
        <v>-4.6132963150546633</v>
      </c>
      <c r="DE58" s="32">
        <f>IFERROR(LN('2a) female mx'!P58),"")</f>
        <v>-4.6312769958506008</v>
      </c>
      <c r="DF58" s="32">
        <f>IFERROR(LN('2a) female mx'!Q58),"")</f>
        <v>-4.7219135577505424</v>
      </c>
      <c r="DG58" s="32">
        <f>IFERROR(LN('2a) female mx'!R58),"")</f>
        <v>-4.7074234200263483</v>
      </c>
      <c r="DH58" s="32">
        <f>IFERROR(LN('2a) female mx'!S58),"")</f>
        <v>-4.7352616801761087</v>
      </c>
      <c r="DI58" s="32">
        <f>IFERROR(LN('2a) female mx'!T58),"")</f>
        <v>-4.7434328088956867</v>
      </c>
      <c r="DJ58" s="32">
        <f>IFERROR(LN('2a) female mx'!U58),"")</f>
        <v>-4.6866407351866712</v>
      </c>
      <c r="DK58" s="32">
        <f>IFERROR(LN('2a) female mx'!V58),"")</f>
        <v>-4.7275950182889321</v>
      </c>
      <c r="DL58" s="32">
        <f>IFERROR(LN('2a) female mx'!W58),"")</f>
        <v>-4.7520343308443094</v>
      </c>
      <c r="DM58" s="32">
        <f>IFERROR(LN('2a) female mx'!X58),"")</f>
        <v>-4.6946468970421602</v>
      </c>
      <c r="DN58" s="32">
        <f>IFERROR(LN('2a) female mx'!Y58),"")</f>
        <v>-4.6201063925992178</v>
      </c>
      <c r="DO58" s="32">
        <f>IFERROR(LN('2a) female mx'!Z58),"")</f>
        <v>-4.7348812014270001</v>
      </c>
      <c r="DP58" s="32">
        <f>IFERROR(LN('2a) female mx'!AA58),"")</f>
        <v>-4.8246487082203657</v>
      </c>
      <c r="DQ58" s="32">
        <f>IFERROR(LN('2a) female mx'!AB58),"")</f>
        <v>-4.8686402666341957</v>
      </c>
      <c r="DR58" s="32">
        <f>IFERROR(LN('2a) female mx'!AC58),"")</f>
        <v>-4.7947962236161876</v>
      </c>
      <c r="DS58" s="32">
        <f>IFERROR(LN('2a) female mx'!AD58),"")</f>
        <v>-4.7750167111588757</v>
      </c>
      <c r="DT58" s="32">
        <f>IFERROR(LN('2a) female mx'!AE58),"")</f>
        <v>-4.7747863127136387</v>
      </c>
      <c r="DU58" s="32">
        <f>IFERROR(LN('2a) female mx'!AF58),"")</f>
        <v>-4.8730912718429718</v>
      </c>
      <c r="DV58" s="32">
        <f>IFERROR(LN('2a) female mx'!AG58),"")</f>
        <v>-4.8562726788684056</v>
      </c>
      <c r="DW58" s="32">
        <f>IFERROR(LN('2a) female mx'!AH58),"")</f>
        <v>-4.9211360710467797</v>
      </c>
      <c r="DX58" s="32">
        <f>IFERROR(LN('2a) female mx'!AI58),"")</f>
        <v>-4.9770059376769842</v>
      </c>
      <c r="DY58" s="32">
        <f>IFERROR(LN('2a) female mx'!AJ58),"")</f>
        <v>-4.7951550482705931</v>
      </c>
      <c r="DZ58" s="32">
        <f>IFERROR(LN('2a) female mx'!AK58),"")</f>
        <v>-4.8668435886201245</v>
      </c>
      <c r="EA58" s="32">
        <f>IFERROR(LN('2a) female mx'!AL58),"")</f>
        <v>-4.9753332996518482</v>
      </c>
      <c r="EB58" s="32">
        <f>IFERROR(LN('2a) female mx'!AM58),"")</f>
        <v>-5.0252222626281391</v>
      </c>
      <c r="EC58" s="32">
        <f>IFERROR(LN('2a) female mx'!AN58),"")</f>
        <v>-5.0320118119426871</v>
      </c>
      <c r="ED58" s="32">
        <f>IFERROR(LN('2a) female mx'!AO58),"")</f>
        <v>-5.0606654671381515</v>
      </c>
      <c r="EE58" s="32">
        <f>IFERROR(LN('2a) female mx'!AP58),"")</f>
        <v>-5.0065528983726999</v>
      </c>
      <c r="EF58" s="32">
        <f>IFERROR(LN('2a) female mx'!AQ58),"")</f>
        <v>-5.0640536763021968</v>
      </c>
      <c r="EG58" s="32">
        <f>IFERROR(LN('2a) female mx'!AR58),"")</f>
        <v>-5.0200289219527887</v>
      </c>
      <c r="EH58" s="32">
        <f>IFERROR(LN('2a) female mx'!AS58),"")</f>
        <v>-5.0350071144665742</v>
      </c>
      <c r="EI58" s="32">
        <f>IFERROR(LN('2a) female mx'!AT58),"")</f>
        <v>-4.9559665536858315</v>
      </c>
      <c r="EJ58" s="32">
        <f>IFERROR(LN('2a) female mx'!AU58),"")</f>
        <v>-4.9301235120898488</v>
      </c>
      <c r="EK58" s="32">
        <f>IFERROR(LN('2a) female mx'!AV58),"")</f>
        <v>-4.9836399782059075</v>
      </c>
      <c r="EL58" s="32">
        <f>IFERROR(LN('2a) female mx'!AW58),"")</f>
        <v>-5.0026231499702822</v>
      </c>
      <c r="EM58" s="32">
        <f>IFERROR(LN('2a) female mx'!AX58),"")</f>
        <v>-4.9929304648822219</v>
      </c>
      <c r="EN58" s="32">
        <f>IFERROR(LN('2a) female mx'!AY58),"")</f>
        <v>-4.9484870762992701</v>
      </c>
      <c r="EO58" s="32">
        <f>IFERROR(LN('2a) female mx'!AZ58),"")</f>
        <v>-4.9906541492380994</v>
      </c>
      <c r="EP58" s="32">
        <f>IFERROR(LN('2a) female mx'!BA58),"")</f>
        <v>-5.0415848250387754</v>
      </c>
      <c r="EQ58" s="32">
        <f>IFERROR(LN('2a) female mx'!BB58),"")</f>
        <v>-5.0137983304953293</v>
      </c>
      <c r="ER58" s="32">
        <f>IFERROR(LN('2a) female mx'!BC58),"")</f>
        <v>-5.0137430428202654</v>
      </c>
      <c r="ES58" s="32">
        <f>IFERROR(LN('2a) female mx'!BD58),"")</f>
        <v>-5.0676477353485678</v>
      </c>
      <c r="ET58" s="32">
        <f>IFERROR(LN('2a) female mx'!BE58),"")</f>
        <v>-5.0944813266093316</v>
      </c>
      <c r="EU58" s="32">
        <f>IFERROR(LN('2a) female mx'!BF58),"")</f>
        <v>-5.1929731586502585</v>
      </c>
      <c r="EV58" s="32">
        <f>IFERROR(LN('2a) female mx'!BG58),"")</f>
        <v>-5.1402547239748673</v>
      </c>
      <c r="EW58" s="32">
        <f>IFERROR(LN('2a) female mx'!BH58),"")</f>
        <v>-5.1862387666106518</v>
      </c>
      <c r="EX58" s="32">
        <f>IFERROR(LN('2a) female mx'!BI58),"")</f>
        <v>-5.2948370130694098</v>
      </c>
      <c r="EY58" s="32">
        <f>IFERROR(LN('2a) female mx'!BJ58),"")</f>
        <v>-5.3188759186415737</v>
      </c>
      <c r="EZ58" s="32">
        <f>IFERROR(LN('2a) female mx'!BK58),"")</f>
        <v>-5.3770331188888418</v>
      </c>
      <c r="FA58" s="32">
        <f>IFERROR(LN('2a) female mx'!BL58),"")</f>
        <v>-5.3411159777024562</v>
      </c>
      <c r="FB58" s="32">
        <f>IFERROR(LN('2a) female mx'!BM58),"")</f>
        <v>-5.31764463631567</v>
      </c>
      <c r="FC58" s="32">
        <f>IFERROR(LN('2a) female mx'!BN58),"")</f>
        <v>-5.2810899918690923</v>
      </c>
      <c r="FD58" s="32">
        <f>IFERROR(LN('2a) female mx'!BO58),"")</f>
        <v>-5.308954143314673</v>
      </c>
      <c r="FE58" s="32">
        <f>IFERROR(LN('2a) female mx'!BP58),"")</f>
        <v>-5.4132270125245849</v>
      </c>
      <c r="FF58" s="32">
        <f>IFERROR(LN('2a) female mx'!BQ58),"")</f>
        <v>-5.4321627268698345</v>
      </c>
      <c r="FG58" s="32">
        <f>IFERROR(LN('2a) female mx'!BR58),"")</f>
        <v>-5.5215192715972998</v>
      </c>
      <c r="FH58" s="32">
        <f>IFERROR(LN('2a) female mx'!BS58),"")</f>
        <v>-5.5434022210538068</v>
      </c>
      <c r="FI58" s="32">
        <f>IFERROR(LN('2a) female mx'!BT58),"")</f>
        <v>-5.5400188323892054</v>
      </c>
      <c r="FJ58" s="32">
        <f>IFERROR(LN('2a) female mx'!BU58),"")</f>
        <v>-5.5011474624411747</v>
      </c>
      <c r="FK58" s="32">
        <f>IFERROR(LN('2a) female mx'!BV58),"")</f>
        <v>-5.6050139406805277</v>
      </c>
      <c r="FL58" s="32">
        <f>IFERROR(LN('2a) female mx'!BW58),"")</f>
        <v>-5.5299605028513152</v>
      </c>
      <c r="FM58" s="32">
        <f>IFERROR(LN('2a) female mx'!BX58),"")</f>
        <v>-5.5848380505635626</v>
      </c>
      <c r="FN58" s="32">
        <f>IFERROR(LN('2a) female mx'!BY58),"")</f>
        <v>-5.6895932552112631</v>
      </c>
      <c r="FO58" s="32">
        <f>IFERROR(LN('2a) female mx'!BZ58),"")</f>
        <v>-5.614289635216565</v>
      </c>
      <c r="FP58" s="32">
        <f>IFERROR(LN('2a) female mx'!CA58),"")</f>
        <v>-5.7057416478082317</v>
      </c>
      <c r="FQ58" s="32">
        <f>IFERROR(LN('2a) female mx'!CB58),"")</f>
        <v>-5.7489214533663917</v>
      </c>
      <c r="FR58" s="32">
        <f>IFERROR(LN('2a) female mx'!CC58),"")</f>
        <v>-5.6953513941420031</v>
      </c>
      <c r="FS58" s="32">
        <f>IFERROR(LN('2a) female mx'!CD58),"")</f>
        <v>-5.7926898840899854</v>
      </c>
      <c r="FT58" s="32">
        <f>IFERROR(LN('2a) female mx'!CE58),"")</f>
        <v>-5.8062742962095495</v>
      </c>
      <c r="FU58" s="32">
        <f>IFERROR(LN('2a) female mx'!CF58),"")</f>
        <v>-5.8798969966593591</v>
      </c>
      <c r="FV58" s="32">
        <f>IFERROR(LN('2a) female mx'!CG58),"")</f>
        <v>-5.8158720475921157</v>
      </c>
      <c r="FW58" s="32">
        <f>IFERROR(LN('2a) female mx'!CH58),"")</f>
        <v>-5.8853911265407266</v>
      </c>
      <c r="FX58" s="32">
        <f>IFERROR(LN('2a) female mx'!CI58),"")</f>
        <v>-5.9006731346741184</v>
      </c>
      <c r="FY58" s="32">
        <f>IFERROR(LN('2a) female mx'!CJ58),"")</f>
        <v>-5.9797344956310807</v>
      </c>
      <c r="FZ58" s="32">
        <f>IFERROR(LN('2a) female mx'!CK58),"")</f>
        <v>-5.8543345547783119</v>
      </c>
      <c r="GA58" s="32">
        <f>IFERROR(LN('2a) female mx'!CL58),"")</f>
        <v>-5.9803692709315408</v>
      </c>
      <c r="GB58" s="32">
        <f>IFERROR(LN('2a) female mx'!CM58),"")</f>
        <v>-5.8696499581506805</v>
      </c>
      <c r="GC58" s="32">
        <f>IFERROR(LN('2a) female mx'!CN58),"")</f>
        <v>-5.9573812173827978</v>
      </c>
      <c r="GD58" s="12" t="str">
        <f>IFERROR(LN('2a) female mx'!CO58),"")</f>
        <v/>
      </c>
    </row>
    <row r="59" spans="1:186" x14ac:dyDescent="0.25">
      <c r="A59" s="31">
        <f>'2a) male mx'!A59</f>
        <v>56</v>
      </c>
      <c r="B59" s="32">
        <f>LN('2a) male mx'!B59)</f>
        <v>-3.9542607156161536</v>
      </c>
      <c r="C59" s="32">
        <f>LN('2a) male mx'!C59)</f>
        <v>-4.0902369616676815</v>
      </c>
      <c r="D59" s="32">
        <f>LN('2a) male mx'!D59)</f>
        <v>-4.0714326919744153</v>
      </c>
      <c r="E59" s="32">
        <f>LN('2a) male mx'!E59)</f>
        <v>-3.9792388979532287</v>
      </c>
      <c r="F59" s="32">
        <f>LN('2a) male mx'!F59)</f>
        <v>-4.0694087495311804</v>
      </c>
      <c r="G59" s="32">
        <f>LN('2a) male mx'!G59)</f>
        <v>-3.9827092886914004</v>
      </c>
      <c r="H59" s="32">
        <f>LN('2a) male mx'!H59)</f>
        <v>-4.0101789469708411</v>
      </c>
      <c r="I59" s="32">
        <f>LN('2a) male mx'!I59)</f>
        <v>-4.1135222345668048</v>
      </c>
      <c r="J59" s="32">
        <f>LN('2a) male mx'!J59)</f>
        <v>-4.0303358424214251</v>
      </c>
      <c r="K59" s="32">
        <f>LN('2a) male mx'!K59)</f>
        <v>-4.0994732320542999</v>
      </c>
      <c r="L59" s="32">
        <f>LN('2a) male mx'!L59)</f>
        <v>-4.0962461697538082</v>
      </c>
      <c r="M59" s="32">
        <f>LN('2a) male mx'!M59)</f>
        <v>-4.075446549186915</v>
      </c>
      <c r="N59" s="32">
        <f>LN('2a) male mx'!N59)</f>
        <v>-4.0937043573346772</v>
      </c>
      <c r="O59" s="32">
        <f>LN('2a) male mx'!O59)</f>
        <v>-4.0356561047174768</v>
      </c>
      <c r="P59" s="32">
        <f>LN('2a) male mx'!P59)</f>
        <v>-4.026882480469606</v>
      </c>
      <c r="Q59" s="32">
        <f>LN('2a) male mx'!Q59)</f>
        <v>-4.0565571648152066</v>
      </c>
      <c r="R59" s="32">
        <f>LN('2a) male mx'!R59)</f>
        <v>-4.1420972577218036</v>
      </c>
      <c r="S59" s="32">
        <f>LN('2a) male mx'!S59)</f>
        <v>-4.107620320344104</v>
      </c>
      <c r="T59" s="32">
        <f>LN('2a) male mx'!T59)</f>
        <v>-4.0715776235139476</v>
      </c>
      <c r="U59" s="32">
        <f>LN('2a) male mx'!U59)</f>
        <v>-4.1428705814272409</v>
      </c>
      <c r="V59" s="32">
        <f>LN('2a) male mx'!V59)</f>
        <v>-4.0952365527316985</v>
      </c>
      <c r="W59" s="32">
        <f>LN('2a) male mx'!W59)</f>
        <v>-4.0633735548596022</v>
      </c>
      <c r="X59" s="32">
        <f>LN('2a) male mx'!X59)</f>
        <v>-4.1200802701957366</v>
      </c>
      <c r="Y59" s="32">
        <f>LN('2a) male mx'!Y59)</f>
        <v>-4.1448232504601874</v>
      </c>
      <c r="Z59" s="32">
        <f>LN('2a) male mx'!Z59)</f>
        <v>-4.2083175493981013</v>
      </c>
      <c r="AA59" s="32">
        <f>LN('2a) male mx'!AA59)</f>
        <v>-4.1574530222281219</v>
      </c>
      <c r="AB59" s="32">
        <f>LN('2a) male mx'!AB59)</f>
        <v>-4.1565523069604664</v>
      </c>
      <c r="AC59" s="32">
        <f>LN('2a) male mx'!AC59)</f>
        <v>-4.0995786905203566</v>
      </c>
      <c r="AD59" s="32">
        <f>LN('2a) male mx'!AD59)</f>
        <v>-4.0841334645817033</v>
      </c>
      <c r="AE59" s="32">
        <f>LN('2a) male mx'!AE59)</f>
        <v>-4.1517628320358648</v>
      </c>
      <c r="AF59" s="32">
        <f>LN('2a) male mx'!AF59)</f>
        <v>-4.0461343304340858</v>
      </c>
      <c r="AG59" s="32">
        <f>LN('2a) male mx'!AG59)</f>
        <v>-4.0491672268407557</v>
      </c>
      <c r="AH59" s="32">
        <f>LN('2a) male mx'!AH59)</f>
        <v>-4.168999206522825</v>
      </c>
      <c r="AI59" s="32">
        <f>LN('2a) male mx'!AI59)</f>
        <v>-4.2215545874697504</v>
      </c>
      <c r="AJ59" s="32">
        <f>LN('2a) male mx'!AJ59)</f>
        <v>-4.1210752982350813</v>
      </c>
      <c r="AK59" s="32">
        <f>LN('2a) male mx'!AK59)</f>
        <v>-4.1216192899090709</v>
      </c>
      <c r="AL59" s="32">
        <f>LN('2a) male mx'!AL59)</f>
        <v>-4.080497013956804</v>
      </c>
      <c r="AM59" s="32">
        <f>LN('2a) male mx'!AM59)</f>
        <v>-4.327402043028064</v>
      </c>
      <c r="AN59" s="32">
        <f>LN('2a) male mx'!AN59)</f>
        <v>-4.2370837140783237</v>
      </c>
      <c r="AO59" s="32">
        <f>LN('2a) male mx'!AO59)</f>
        <v>-4.1832862741921053</v>
      </c>
      <c r="AP59" s="32">
        <f>LN('2a) male mx'!AP59)</f>
        <v>-4.2494111957819127</v>
      </c>
      <c r="AQ59" s="32">
        <f>LN('2a) male mx'!AQ59)</f>
        <v>-4.1536226117425405</v>
      </c>
      <c r="AR59" s="32">
        <f>LN('2a) male mx'!AR59)</f>
        <v>-4.1674911080305588</v>
      </c>
      <c r="AS59" s="32">
        <f>LN('2a) male mx'!AS59)</f>
        <v>-4.1380980355730799</v>
      </c>
      <c r="AT59" s="32">
        <f>LN('2a) male mx'!AT59)</f>
        <v>-4.2675650188965326</v>
      </c>
      <c r="AU59" s="32">
        <f>LN('2a) male mx'!AU59)</f>
        <v>-4.1603373547006246</v>
      </c>
      <c r="AV59" s="32">
        <f>LN('2a) male mx'!AV59)</f>
        <v>-4.1423644248137501</v>
      </c>
      <c r="AW59" s="32">
        <f>LN('2a) male mx'!AW59)</f>
        <v>-4.1909885993553004</v>
      </c>
      <c r="AX59" s="32">
        <f>LN('2a) male mx'!AX59)</f>
        <v>-4.1852668136044811</v>
      </c>
      <c r="AY59" s="32">
        <f>LN('2a) male mx'!AY59)</f>
        <v>-4.1149882170840799</v>
      </c>
      <c r="AZ59" s="32">
        <f>LN('2a) male mx'!AZ59)</f>
        <v>-4.2238952940287557</v>
      </c>
      <c r="BA59" s="32">
        <f>LN('2a) male mx'!BA59)</f>
        <v>-4.2477212830305504</v>
      </c>
      <c r="BB59" s="32">
        <f>LN('2a) male mx'!BB59)</f>
        <v>-4.2636922502441825</v>
      </c>
      <c r="BC59" s="32">
        <f>LN('2a) male mx'!BC59)</f>
        <v>-4.2453382986590942</v>
      </c>
      <c r="BD59" s="32">
        <f>LN('2a) male mx'!BD59)</f>
        <v>-4.3205983688337346</v>
      </c>
      <c r="BE59" s="32">
        <f>LN('2a) male mx'!BE59)</f>
        <v>-4.2855211887132345</v>
      </c>
      <c r="BF59" s="32">
        <f>LN('2a) male mx'!BF59)</f>
        <v>-4.3257603990064508</v>
      </c>
      <c r="BG59" s="32">
        <f>LN('2a) male mx'!BG59)</f>
        <v>-4.3888781096229836</v>
      </c>
      <c r="BH59" s="32">
        <f>LN('2a) male mx'!BH59)</f>
        <v>-4.415121649357034</v>
      </c>
      <c r="BI59" s="32">
        <f>LN('2a) male mx'!BI59)</f>
        <v>-4.4781498320957844</v>
      </c>
      <c r="BJ59" s="32">
        <f>LN('2a) male mx'!BJ59)</f>
        <v>-4.4565489665977331</v>
      </c>
      <c r="BK59" s="32">
        <f>LN('2a) male mx'!BK59)</f>
        <v>-4.4866813798619187</v>
      </c>
      <c r="BL59" s="32">
        <f>LN('2a) male mx'!BL59)</f>
        <v>-4.529468816248988</v>
      </c>
      <c r="BM59" s="32">
        <f>LN('2a) male mx'!BM59)</f>
        <v>-4.5140121624215963</v>
      </c>
      <c r="BN59" s="32">
        <f>LN('2a) male mx'!BN59)</f>
        <v>-4.6481661191080912</v>
      </c>
      <c r="BO59" s="32">
        <f>LN('2a) male mx'!BO59)</f>
        <v>-4.680067731643784</v>
      </c>
      <c r="BP59" s="32">
        <f>LN('2a) male mx'!BP59)</f>
        <v>-4.6475194841743317</v>
      </c>
      <c r="BQ59" s="32">
        <f>LN('2a) male mx'!BQ59)</f>
        <v>-4.8060428117924632</v>
      </c>
      <c r="BR59" s="32">
        <f>LN('2a) male mx'!BR59)</f>
        <v>-4.7678538971530076</v>
      </c>
      <c r="BS59" s="32">
        <f>LN('2a) male mx'!BS59)</f>
        <v>-4.7795307444218968</v>
      </c>
      <c r="BT59" s="32">
        <f>LN('2a) male mx'!BT59)</f>
        <v>-4.8601233220154159</v>
      </c>
      <c r="BU59" s="32">
        <f>LN('2a) male mx'!BU59)</f>
        <v>-4.8914574808799935</v>
      </c>
      <c r="BV59" s="32">
        <f>LN('2a) male mx'!BV59)</f>
        <v>-4.9697194513285474</v>
      </c>
      <c r="BW59" s="32">
        <f>LN('2a) male mx'!BW59)</f>
        <v>-4.9705913486985596</v>
      </c>
      <c r="BX59" s="32">
        <f>LN('2a) male mx'!BX59)</f>
        <v>-4.9738743981211861</v>
      </c>
      <c r="BY59" s="32">
        <f>LN('2a) male mx'!BY59)</f>
        <v>-5.0251305106842281</v>
      </c>
      <c r="BZ59" s="32">
        <f>LN('2a) male mx'!BZ59)</f>
        <v>-5.1507485142479252</v>
      </c>
      <c r="CA59" s="32">
        <f>LN('2a) male mx'!CA59)</f>
        <v>-5.0731193858478481</v>
      </c>
      <c r="CB59" s="32">
        <f>LN('2a) male mx'!CB59)</f>
        <v>-5.0978865865491896</v>
      </c>
      <c r="CC59" s="32">
        <f>LN('2a) male mx'!CC59)</f>
        <v>-5.241316005262501</v>
      </c>
      <c r="CD59" s="32">
        <f>LN('2a) male mx'!CD59)</f>
        <v>-5.1421308487698694</v>
      </c>
      <c r="CE59" s="32">
        <f>LN('2a) male mx'!CE59)</f>
        <v>-5.3115860892626268</v>
      </c>
      <c r="CF59" s="32">
        <f>LN('2a) male mx'!CF59)</f>
        <v>-5.2482037961986236</v>
      </c>
      <c r="CG59" s="32">
        <f>LN('2a) male mx'!CG59)</f>
        <v>-5.3223838388409384</v>
      </c>
      <c r="CH59" s="32">
        <f>LN('2a) male mx'!CH59)</f>
        <v>-5.3656899884949887</v>
      </c>
      <c r="CI59" s="32">
        <f>LN('2a) male mx'!CI59)</f>
        <v>-5.4012411448883935</v>
      </c>
      <c r="CJ59" s="32">
        <f>LN('2a) male mx'!CJ59)</f>
        <v>-5.2770915751353122</v>
      </c>
      <c r="CK59" s="32">
        <f>LN('2a) male mx'!CK59)</f>
        <v>-5.2765721167398851</v>
      </c>
      <c r="CL59" s="32">
        <f>LN('2a) male mx'!CL59)</f>
        <v>-5.355903744986378</v>
      </c>
      <c r="CM59" s="32">
        <f>LN('2a) male mx'!CM59)</f>
        <v>-5.3676664964065184</v>
      </c>
      <c r="CN59" s="32">
        <f>LN('2a) male mx'!CN59)</f>
        <v>-5.320182695320554</v>
      </c>
      <c r="CP59" s="31">
        <f t="shared" si="2"/>
        <v>56</v>
      </c>
      <c r="CQ59" s="32">
        <f>IFERROR(LN('2a) female mx'!B59),"")</f>
        <v>-4.3336392981635239</v>
      </c>
      <c r="CR59" s="32">
        <f>IFERROR(LN('2a) female mx'!C59),"")</f>
        <v>-4.3959581094121569</v>
      </c>
      <c r="CS59" s="32">
        <f>IFERROR(LN('2a) female mx'!D59),"")</f>
        <v>-4.3252290362807484</v>
      </c>
      <c r="CT59" s="32">
        <f>IFERROR(LN('2a) female mx'!E59),"")</f>
        <v>-4.3825001084799533</v>
      </c>
      <c r="CU59" s="32">
        <f>IFERROR(LN('2a) female mx'!F59),"")</f>
        <v>-4.4670831259284327</v>
      </c>
      <c r="CV59" s="32">
        <f>IFERROR(LN('2a) female mx'!G59),"")</f>
        <v>-4.3582622224931455</v>
      </c>
      <c r="CW59" s="32">
        <f>IFERROR(LN('2a) female mx'!H59),"")</f>
        <v>-4.3561343132767316</v>
      </c>
      <c r="CX59" s="32">
        <f>IFERROR(LN('2a) female mx'!I59),"")</f>
        <v>-4.4610476003876807</v>
      </c>
      <c r="CY59" s="32">
        <f>IFERROR(LN('2a) female mx'!J59),"")</f>
        <v>-4.4571354173911635</v>
      </c>
      <c r="CZ59" s="32">
        <f>IFERROR(LN('2a) female mx'!K59),"")</f>
        <v>-4.5592924432656945</v>
      </c>
      <c r="DA59" s="32">
        <f>IFERROR(LN('2a) female mx'!L59),"")</f>
        <v>-4.5141153734322161</v>
      </c>
      <c r="DB59" s="32">
        <f>IFERROR(LN('2a) female mx'!M59),"")</f>
        <v>-4.5638562423935642</v>
      </c>
      <c r="DC59" s="32">
        <f>IFERROR(LN('2a) female mx'!N59),"")</f>
        <v>-4.5595424858332905</v>
      </c>
      <c r="DD59" s="32">
        <f>IFERROR(LN('2a) female mx'!O59),"")</f>
        <v>-4.5533727773154542</v>
      </c>
      <c r="DE59" s="32">
        <f>IFERROR(LN('2a) female mx'!P59),"")</f>
        <v>-4.496655292596448</v>
      </c>
      <c r="DF59" s="32">
        <f>IFERROR(LN('2a) female mx'!Q59),"")</f>
        <v>-4.5262219084471234</v>
      </c>
      <c r="DG59" s="32">
        <f>IFERROR(LN('2a) female mx'!R59),"")</f>
        <v>-4.5352373507232464</v>
      </c>
      <c r="DH59" s="32">
        <f>IFERROR(LN('2a) female mx'!S59),"")</f>
        <v>-4.4943133595072515</v>
      </c>
      <c r="DI59" s="32">
        <f>IFERROR(LN('2a) female mx'!T59),"")</f>
        <v>-4.6037123337142241</v>
      </c>
      <c r="DJ59" s="32">
        <f>IFERROR(LN('2a) female mx'!U59),"")</f>
        <v>-4.46966259303833</v>
      </c>
      <c r="DK59" s="32">
        <f>IFERROR(LN('2a) female mx'!V59),"")</f>
        <v>-4.536879038678479</v>
      </c>
      <c r="DL59" s="32">
        <f>IFERROR(LN('2a) female mx'!W59),"")</f>
        <v>-4.4952381564482087</v>
      </c>
      <c r="DM59" s="32">
        <f>IFERROR(LN('2a) female mx'!X59),"")</f>
        <v>-4.5705271029958485</v>
      </c>
      <c r="DN59" s="32">
        <f>IFERROR(LN('2a) female mx'!Y59),"")</f>
        <v>-4.6005422687996882</v>
      </c>
      <c r="DO59" s="32">
        <f>IFERROR(LN('2a) female mx'!Z59),"")</f>
        <v>-4.6480423812702751</v>
      </c>
      <c r="DP59" s="32">
        <f>IFERROR(LN('2a) female mx'!AA59),"")</f>
        <v>-4.5687317896233361</v>
      </c>
      <c r="DQ59" s="32">
        <f>IFERROR(LN('2a) female mx'!AB59),"")</f>
        <v>-4.6656709611265548</v>
      </c>
      <c r="DR59" s="32">
        <f>IFERROR(LN('2a) female mx'!AC59),"")</f>
        <v>-4.5440879318496474</v>
      </c>
      <c r="DS59" s="32">
        <f>IFERROR(LN('2a) female mx'!AD59),"")</f>
        <v>-4.6282936238165879</v>
      </c>
      <c r="DT59" s="32">
        <f>IFERROR(LN('2a) female mx'!AE59),"")</f>
        <v>-4.6987511349850886</v>
      </c>
      <c r="DU59" s="32">
        <f>IFERROR(LN('2a) female mx'!AF59),"")</f>
        <v>-4.6425159403142677</v>
      </c>
      <c r="DV59" s="32">
        <f>IFERROR(LN('2a) female mx'!AG59),"")</f>
        <v>-4.5994874028525929</v>
      </c>
      <c r="DW59" s="32">
        <f>IFERROR(LN('2a) female mx'!AH59),"")</f>
        <v>-4.841331682859626</v>
      </c>
      <c r="DX59" s="32">
        <f>IFERROR(LN('2a) female mx'!AI59),"")</f>
        <v>-4.7540359894642936</v>
      </c>
      <c r="DY59" s="32">
        <f>IFERROR(LN('2a) female mx'!AJ59),"")</f>
        <v>-4.8888419689311826</v>
      </c>
      <c r="DZ59" s="32">
        <f>IFERROR(LN('2a) female mx'!AK59),"")</f>
        <v>-4.7171796509723576</v>
      </c>
      <c r="EA59" s="32">
        <f>IFERROR(LN('2a) female mx'!AL59),"")</f>
        <v>-4.80486297398748</v>
      </c>
      <c r="EB59" s="32">
        <f>IFERROR(LN('2a) female mx'!AM59),"")</f>
        <v>-4.9462205346388508</v>
      </c>
      <c r="EC59" s="32">
        <f>IFERROR(LN('2a) female mx'!AN59),"")</f>
        <v>-4.8290863583588468</v>
      </c>
      <c r="ED59" s="32">
        <f>IFERROR(LN('2a) female mx'!AO59),"")</f>
        <v>-4.7969833394636172</v>
      </c>
      <c r="EE59" s="32">
        <f>IFERROR(LN('2a) female mx'!AP59),"")</f>
        <v>-4.9122413369789077</v>
      </c>
      <c r="EF59" s="32">
        <f>IFERROR(LN('2a) female mx'!AQ59),"")</f>
        <v>-4.8155577592231511</v>
      </c>
      <c r="EG59" s="32">
        <f>IFERROR(LN('2a) female mx'!AR59),"")</f>
        <v>-4.8075389892982123</v>
      </c>
      <c r="EH59" s="32">
        <f>IFERROR(LN('2a) female mx'!AS59),"")</f>
        <v>-4.7973094221453323</v>
      </c>
      <c r="EI59" s="32">
        <f>IFERROR(LN('2a) female mx'!AT59),"")</f>
        <v>-4.9007664775616693</v>
      </c>
      <c r="EJ59" s="32">
        <f>IFERROR(LN('2a) female mx'!AU59),"")</f>
        <v>-4.7163316825696517</v>
      </c>
      <c r="EK59" s="32">
        <f>IFERROR(LN('2a) female mx'!AV59),"")</f>
        <v>-4.7791907177426598</v>
      </c>
      <c r="EL59" s="32">
        <f>IFERROR(LN('2a) female mx'!AW59),"")</f>
        <v>-4.8350105862590604</v>
      </c>
      <c r="EM59" s="32">
        <f>IFERROR(LN('2a) female mx'!AX59),"")</f>
        <v>-4.8050325429264316</v>
      </c>
      <c r="EN59" s="32">
        <f>IFERROR(LN('2a) female mx'!AY59),"")</f>
        <v>-4.8018238822234531</v>
      </c>
      <c r="EO59" s="32">
        <f>IFERROR(LN('2a) female mx'!AZ59),"")</f>
        <v>-4.8536997833016722</v>
      </c>
      <c r="EP59" s="32">
        <f>IFERROR(LN('2a) female mx'!BA59),"")</f>
        <v>-4.9188154698087114</v>
      </c>
      <c r="EQ59" s="32">
        <f>IFERROR(LN('2a) female mx'!BB59),"")</f>
        <v>-4.9182954840507218</v>
      </c>
      <c r="ER59" s="32">
        <f>IFERROR(LN('2a) female mx'!BC59),"")</f>
        <v>-4.9474146768925742</v>
      </c>
      <c r="ES59" s="32">
        <f>IFERROR(LN('2a) female mx'!BD59),"")</f>
        <v>-5.0389405706330761</v>
      </c>
      <c r="ET59" s="32">
        <f>IFERROR(LN('2a) female mx'!BE59),"")</f>
        <v>-4.9642290785147916</v>
      </c>
      <c r="EU59" s="32">
        <f>IFERROR(LN('2a) female mx'!BF59),"")</f>
        <v>-5.0586383278073761</v>
      </c>
      <c r="EV59" s="32">
        <f>IFERROR(LN('2a) female mx'!BG59),"")</f>
        <v>-5.0644352312173453</v>
      </c>
      <c r="EW59" s="32">
        <f>IFERROR(LN('2a) female mx'!BH59),"")</f>
        <v>-5.1652900485372291</v>
      </c>
      <c r="EX59" s="32">
        <f>IFERROR(LN('2a) female mx'!BI59),"")</f>
        <v>-5.0987812288050574</v>
      </c>
      <c r="EY59" s="32">
        <f>IFERROR(LN('2a) female mx'!BJ59),"")</f>
        <v>-5.192224455277695</v>
      </c>
      <c r="EZ59" s="32">
        <f>IFERROR(LN('2a) female mx'!BK59),"")</f>
        <v>-5.249943183608222</v>
      </c>
      <c r="FA59" s="32">
        <f>IFERROR(LN('2a) female mx'!BL59),"")</f>
        <v>-5.1251849249539312</v>
      </c>
      <c r="FB59" s="32">
        <f>IFERROR(LN('2a) female mx'!BM59),"")</f>
        <v>-5.3215025449507136</v>
      </c>
      <c r="FC59" s="32">
        <f>IFERROR(LN('2a) female mx'!BN59),"")</f>
        <v>-5.2717865068388354</v>
      </c>
      <c r="FD59" s="32">
        <f>IFERROR(LN('2a) female mx'!BO59),"")</f>
        <v>-5.2911420035636958</v>
      </c>
      <c r="FE59" s="32">
        <f>IFERROR(LN('2a) female mx'!BP59),"")</f>
        <v>-5.2196291429911188</v>
      </c>
      <c r="FF59" s="32">
        <f>IFERROR(LN('2a) female mx'!BQ59),"")</f>
        <v>-5.283043753480487</v>
      </c>
      <c r="FG59" s="32">
        <f>IFERROR(LN('2a) female mx'!BR59),"")</f>
        <v>-5.3202696318207128</v>
      </c>
      <c r="FH59" s="32">
        <f>IFERROR(LN('2a) female mx'!BS59),"")</f>
        <v>-5.4563623726104238</v>
      </c>
      <c r="FI59" s="32">
        <f>IFERROR(LN('2a) female mx'!BT59),"")</f>
        <v>-5.4509165789215697</v>
      </c>
      <c r="FJ59" s="32">
        <f>IFERROR(LN('2a) female mx'!BU59),"")</f>
        <v>-5.4564604207167076</v>
      </c>
      <c r="FK59" s="32">
        <f>IFERROR(LN('2a) female mx'!BV59),"")</f>
        <v>-5.4379104470518049</v>
      </c>
      <c r="FL59" s="32">
        <f>IFERROR(LN('2a) female mx'!BW59),"")</f>
        <v>-5.4792508295837727</v>
      </c>
      <c r="FM59" s="32">
        <f>IFERROR(LN('2a) female mx'!BX59),"")</f>
        <v>-5.5291229785236791</v>
      </c>
      <c r="FN59" s="32">
        <f>IFERROR(LN('2a) female mx'!BY59),"")</f>
        <v>-5.5470022143846256</v>
      </c>
      <c r="FO59" s="32">
        <f>IFERROR(LN('2a) female mx'!BZ59),"")</f>
        <v>-5.5878023901709142</v>
      </c>
      <c r="FP59" s="32">
        <f>IFERROR(LN('2a) female mx'!CA59),"")</f>
        <v>-5.6234437238140877</v>
      </c>
      <c r="FQ59" s="32">
        <f>IFERROR(LN('2a) female mx'!CB59),"")</f>
        <v>-5.796410019881586</v>
      </c>
      <c r="FR59" s="32">
        <f>IFERROR(LN('2a) female mx'!CC59),"")</f>
        <v>-5.5660454953108349</v>
      </c>
      <c r="FS59" s="32">
        <f>IFERROR(LN('2a) female mx'!CD59),"")</f>
        <v>-5.6731870580798489</v>
      </c>
      <c r="FT59" s="32">
        <f>IFERROR(LN('2a) female mx'!CE59),"")</f>
        <v>-5.7198874473424945</v>
      </c>
      <c r="FU59" s="32">
        <f>IFERROR(LN('2a) female mx'!CF59),"")</f>
        <v>-5.8015484809489566</v>
      </c>
      <c r="FV59" s="32">
        <f>IFERROR(LN('2a) female mx'!CG59),"")</f>
        <v>-5.8024371654408293</v>
      </c>
      <c r="FW59" s="32">
        <f>IFERROR(LN('2a) female mx'!CH59),"")</f>
        <v>-5.7726008342725468</v>
      </c>
      <c r="FX59" s="32">
        <f>IFERROR(LN('2a) female mx'!CI59),"")</f>
        <v>-5.776176215809075</v>
      </c>
      <c r="FY59" s="32">
        <f>IFERROR(LN('2a) female mx'!CJ59),"")</f>
        <v>-5.8980048404334724</v>
      </c>
      <c r="FZ59" s="32">
        <f>IFERROR(LN('2a) female mx'!CK59),"")</f>
        <v>-5.855097970313289</v>
      </c>
      <c r="GA59" s="32">
        <f>IFERROR(LN('2a) female mx'!CL59),"")</f>
        <v>-5.814683557043546</v>
      </c>
      <c r="GB59" s="32">
        <f>IFERROR(LN('2a) female mx'!CM59),"")</f>
        <v>-5.8816580099573486</v>
      </c>
      <c r="GC59" s="32">
        <f>IFERROR(LN('2a) female mx'!CN59),"")</f>
        <v>-5.8626473001429442</v>
      </c>
      <c r="GD59" s="12" t="str">
        <f>IFERROR(LN('2a) female mx'!CO59),"")</f>
        <v/>
      </c>
    </row>
    <row r="60" spans="1:186" x14ac:dyDescent="0.25">
      <c r="A60" s="31">
        <f>'2a) male mx'!A60</f>
        <v>57</v>
      </c>
      <c r="B60" s="32">
        <f>LN('2a) male mx'!B60)</f>
        <v>-4.0324283457867649</v>
      </c>
      <c r="C60" s="32">
        <f>LN('2a) male mx'!C60)</f>
        <v>-4.0412024565282767</v>
      </c>
      <c r="D60" s="32">
        <f>LN('2a) male mx'!D60)</f>
        <v>-3.9968018735116653</v>
      </c>
      <c r="E60" s="32">
        <f>LN('2a) male mx'!E60)</f>
        <v>-4.1618230205657785</v>
      </c>
      <c r="F60" s="32">
        <f>LN('2a) male mx'!F60)</f>
        <v>-4.0405500806235004</v>
      </c>
      <c r="G60" s="32">
        <f>LN('2a) male mx'!G60)</f>
        <v>-4.0708054965723042</v>
      </c>
      <c r="H60" s="32">
        <f>LN('2a) male mx'!H60)</f>
        <v>-3.9630302726228823</v>
      </c>
      <c r="I60" s="32">
        <f>LN('2a) male mx'!I60)</f>
        <v>-4.12265201831325</v>
      </c>
      <c r="J60" s="32">
        <f>LN('2a) male mx'!J60)</f>
        <v>-4.0392272811395742</v>
      </c>
      <c r="K60" s="32">
        <f>LN('2a) male mx'!K60)</f>
        <v>-4.1002319987601155</v>
      </c>
      <c r="L60" s="32">
        <f>LN('2a) male mx'!L60)</f>
        <v>-4.1244016494861562</v>
      </c>
      <c r="M60" s="32">
        <f>LN('2a) male mx'!M60)</f>
        <v>-4.146766539601523</v>
      </c>
      <c r="N60" s="32">
        <f>LN('2a) male mx'!N60)</f>
        <v>-4.0482490534745432</v>
      </c>
      <c r="O60" s="32">
        <f>LN('2a) male mx'!O60)</f>
        <v>-4.0546267558414808</v>
      </c>
      <c r="P60" s="32">
        <f>LN('2a) male mx'!P60)</f>
        <v>-4.0517300841394954</v>
      </c>
      <c r="Q60" s="32">
        <f>LN('2a) male mx'!Q60)</f>
        <v>-4.038313572520269</v>
      </c>
      <c r="R60" s="32">
        <f>LN('2a) male mx'!R60)</f>
        <v>-3.9771258542970855</v>
      </c>
      <c r="S60" s="32">
        <f>LN('2a) male mx'!S60)</f>
        <v>-4.033295879467949</v>
      </c>
      <c r="T60" s="32">
        <f>LN('2a) male mx'!T60)</f>
        <v>-4.0606792583917564</v>
      </c>
      <c r="U60" s="32">
        <f>LN('2a) male mx'!U60)</f>
        <v>-4.0150001917745657</v>
      </c>
      <c r="V60" s="32">
        <f>LN('2a) male mx'!V60)</f>
        <v>-4.0832201510560902</v>
      </c>
      <c r="W60" s="32">
        <f>LN('2a) male mx'!W60)</f>
        <v>-4.0315396059939417</v>
      </c>
      <c r="X60" s="32">
        <f>LN('2a) male mx'!X60)</f>
        <v>-4.050019433711018</v>
      </c>
      <c r="Y60" s="32">
        <f>LN('2a) male mx'!Y60)</f>
        <v>-4.1162091795982327</v>
      </c>
      <c r="Z60" s="32">
        <f>LN('2a) male mx'!Z60)</f>
        <v>-4.0719875262008429</v>
      </c>
      <c r="AA60" s="32">
        <f>LN('2a) male mx'!AA60)</f>
        <v>-4.0419621873591796</v>
      </c>
      <c r="AB60" s="32">
        <f>LN('2a) male mx'!AB60)</f>
        <v>-4.0621196285231802</v>
      </c>
      <c r="AC60" s="32">
        <f>LN('2a) male mx'!AC60)</f>
        <v>-4.0882300510603651</v>
      </c>
      <c r="AD60" s="32">
        <f>LN('2a) male mx'!AD60)</f>
        <v>-4.1145236075063796</v>
      </c>
      <c r="AE60" s="32">
        <f>LN('2a) male mx'!AE60)</f>
        <v>-4.0516962773533072</v>
      </c>
      <c r="AF60" s="32">
        <f>LN('2a) male mx'!AF60)</f>
        <v>-3.9886898555554438</v>
      </c>
      <c r="AG60" s="32">
        <f>LN('2a) male mx'!AG60)</f>
        <v>-4.1229416661166489</v>
      </c>
      <c r="AH60" s="32">
        <f>LN('2a) male mx'!AH60)</f>
        <v>-4.0986529916648298</v>
      </c>
      <c r="AI60" s="32">
        <f>LN('2a) male mx'!AI60)</f>
        <v>-4.1195736287402029</v>
      </c>
      <c r="AJ60" s="32">
        <f>LN('2a) male mx'!AJ60)</f>
        <v>-4.1522994539996931</v>
      </c>
      <c r="AK60" s="32">
        <f>LN('2a) male mx'!AK60)</f>
        <v>-4.1503198785561572</v>
      </c>
      <c r="AL60" s="32">
        <f>LN('2a) male mx'!AL60)</f>
        <v>-3.9760260246444168</v>
      </c>
      <c r="AM60" s="32">
        <f>LN('2a) male mx'!AM60)</f>
        <v>-4.1080024280512015</v>
      </c>
      <c r="AN60" s="32">
        <f>LN('2a) male mx'!AN60)</f>
        <v>-4.1040177655007861</v>
      </c>
      <c r="AO60" s="32">
        <f>LN('2a) male mx'!AO60)</f>
        <v>-4.0960812190407889</v>
      </c>
      <c r="AP60" s="32">
        <f>LN('2a) male mx'!AP60)</f>
        <v>-4.1403256926155176</v>
      </c>
      <c r="AQ60" s="32">
        <f>LN('2a) male mx'!AQ60)</f>
        <v>-4.0539023858761958</v>
      </c>
      <c r="AR60" s="32">
        <f>LN('2a) male mx'!AR60)</f>
        <v>-4.1408804339680714</v>
      </c>
      <c r="AS60" s="32">
        <f>LN('2a) male mx'!AS60)</f>
        <v>-4.0946421369899566</v>
      </c>
      <c r="AT60" s="32">
        <f>LN('2a) male mx'!AT60)</f>
        <v>-4.0680979731033178</v>
      </c>
      <c r="AU60" s="32">
        <f>LN('2a) male mx'!AU60)</f>
        <v>-4.1228499807882804</v>
      </c>
      <c r="AV60" s="32">
        <f>LN('2a) male mx'!AV60)</f>
        <v>-4.0073023262733409</v>
      </c>
      <c r="AW60" s="32">
        <f>LN('2a) male mx'!AW60)</f>
        <v>-4.0594352108339447</v>
      </c>
      <c r="AX60" s="32">
        <f>LN('2a) male mx'!AX60)</f>
        <v>-4.1358710998382398</v>
      </c>
      <c r="AY60" s="32">
        <f>LN('2a) male mx'!AY60)</f>
        <v>-4.075464558047722</v>
      </c>
      <c r="AZ60" s="32">
        <f>LN('2a) male mx'!AZ60)</f>
        <v>-4.1409511791878213</v>
      </c>
      <c r="BA60" s="32">
        <f>LN('2a) male mx'!BA60)</f>
        <v>-4.15756796663619</v>
      </c>
      <c r="BB60" s="32">
        <f>LN('2a) male mx'!BB60)</f>
        <v>-4.1815641956120171</v>
      </c>
      <c r="BC60" s="32">
        <f>LN('2a) male mx'!BC60)</f>
        <v>-4.1220324884726365</v>
      </c>
      <c r="BD60" s="32">
        <f>LN('2a) male mx'!BD60)</f>
        <v>-4.1848837089553008</v>
      </c>
      <c r="BE60" s="32">
        <f>LN('2a) male mx'!BE60)</f>
        <v>-4.2375457801386425</v>
      </c>
      <c r="BF60" s="32">
        <f>LN('2a) male mx'!BF60)</f>
        <v>-4.281522023440556</v>
      </c>
      <c r="BG60" s="32">
        <f>LN('2a) male mx'!BG60)</f>
        <v>-4.2804468418559614</v>
      </c>
      <c r="BH60" s="32">
        <f>LN('2a) male mx'!BH60)</f>
        <v>-4.3299718987049367</v>
      </c>
      <c r="BI60" s="32">
        <f>LN('2a) male mx'!BI60)</f>
        <v>-4.3659933744901362</v>
      </c>
      <c r="BJ60" s="32">
        <f>LN('2a) male mx'!BJ60)</f>
        <v>-4.3260280254540424</v>
      </c>
      <c r="BK60" s="32">
        <f>LN('2a) male mx'!BK60)</f>
        <v>-4.3905778445798376</v>
      </c>
      <c r="BL60" s="32">
        <f>LN('2a) male mx'!BL60)</f>
        <v>-4.4658216486207198</v>
      </c>
      <c r="BM60" s="32">
        <f>LN('2a) male mx'!BM60)</f>
        <v>-4.4295819365171152</v>
      </c>
      <c r="BN60" s="32">
        <f>LN('2a) male mx'!BN60)</f>
        <v>-4.4630275513160109</v>
      </c>
      <c r="BO60" s="32">
        <f>LN('2a) male mx'!BO60)</f>
        <v>-4.5002088605497033</v>
      </c>
      <c r="BP60" s="32">
        <f>LN('2a) male mx'!BP60)</f>
        <v>-4.5260928017136477</v>
      </c>
      <c r="BQ60" s="32">
        <f>LN('2a) male mx'!BQ60)</f>
        <v>-4.6314080251593186</v>
      </c>
      <c r="BR60" s="32">
        <f>LN('2a) male mx'!BR60)</f>
        <v>-4.6012346868231813</v>
      </c>
      <c r="BS60" s="32">
        <f>LN('2a) male mx'!BS60)</f>
        <v>-4.6576872271402001</v>
      </c>
      <c r="BT60" s="32">
        <f>LN('2a) male mx'!BT60)</f>
        <v>-4.7842233552088089</v>
      </c>
      <c r="BU60" s="32">
        <f>LN('2a) male mx'!BU60)</f>
        <v>-4.735506275502269</v>
      </c>
      <c r="BV60" s="32">
        <f>LN('2a) male mx'!BV60)</f>
        <v>-4.8119007076609712</v>
      </c>
      <c r="BW60" s="32">
        <f>LN('2a) male mx'!BW60)</f>
        <v>-4.8620374953958621</v>
      </c>
      <c r="BX60" s="32">
        <f>LN('2a) male mx'!BX60)</f>
        <v>-4.9109924486643104</v>
      </c>
      <c r="BY60" s="32">
        <f>LN('2a) male mx'!BY60)</f>
        <v>-4.8403310014385852</v>
      </c>
      <c r="BZ60" s="32">
        <f>LN('2a) male mx'!BZ60)</f>
        <v>-4.9286963877381504</v>
      </c>
      <c r="CA60" s="32">
        <f>LN('2a) male mx'!CA60)</f>
        <v>-4.9793925172476428</v>
      </c>
      <c r="CB60" s="32">
        <f>LN('2a) male mx'!CB60)</f>
        <v>-5.0206297018415693</v>
      </c>
      <c r="CC60" s="32">
        <f>LN('2a) male mx'!CC60)</f>
        <v>-5.0583392529648563</v>
      </c>
      <c r="CD60" s="32">
        <f>LN('2a) male mx'!CD60)</f>
        <v>-5.0268585382876063</v>
      </c>
      <c r="CE60" s="32">
        <f>LN('2a) male mx'!CE60)</f>
        <v>-5.1183264250923646</v>
      </c>
      <c r="CF60" s="32">
        <f>LN('2a) male mx'!CF60)</f>
        <v>-5.0990128398487364</v>
      </c>
      <c r="CG60" s="32">
        <f>LN('2a) male mx'!CG60)</f>
        <v>-5.1372706593120405</v>
      </c>
      <c r="CH60" s="32">
        <f>LN('2a) male mx'!CH60)</f>
        <v>-5.2577015139735153</v>
      </c>
      <c r="CI60" s="32">
        <f>LN('2a) male mx'!CI60)</f>
        <v>-5.2837177048412993</v>
      </c>
      <c r="CJ60" s="32">
        <f>LN('2a) male mx'!CJ60)</f>
        <v>-5.2044888301851238</v>
      </c>
      <c r="CK60" s="32">
        <f>LN('2a) male mx'!CK60)</f>
        <v>-5.2949388208569736</v>
      </c>
      <c r="CL60" s="32">
        <f>LN('2a) male mx'!CL60)</f>
        <v>-5.2849069520259144</v>
      </c>
      <c r="CM60" s="32">
        <f>LN('2a) male mx'!CM60)</f>
        <v>-5.2705938288633023</v>
      </c>
      <c r="CN60" s="32">
        <f>LN('2a) male mx'!CN60)</f>
        <v>-5.2978817878264293</v>
      </c>
      <c r="CP60" s="31">
        <f t="shared" si="2"/>
        <v>57</v>
      </c>
      <c r="CQ60" s="32">
        <f>IFERROR(LN('2a) female mx'!B60),"")</f>
        <v>-4.3846837160297421</v>
      </c>
      <c r="CR60" s="32">
        <f>IFERROR(LN('2a) female mx'!C60),"")</f>
        <v>-4.3922287447233828</v>
      </c>
      <c r="CS60" s="32">
        <f>IFERROR(LN('2a) female mx'!D60),"")</f>
        <v>-4.367989382642917</v>
      </c>
      <c r="CT60" s="32">
        <f>IFERROR(LN('2a) female mx'!E60),"")</f>
        <v>-4.3850758813174897</v>
      </c>
      <c r="CU60" s="32">
        <f>IFERROR(LN('2a) female mx'!F60),"")</f>
        <v>-4.5646732447893932</v>
      </c>
      <c r="CV60" s="32">
        <f>IFERROR(LN('2a) female mx'!G60),"")</f>
        <v>-4.5469972379508459</v>
      </c>
      <c r="CW60" s="32">
        <f>IFERROR(LN('2a) female mx'!H60),"")</f>
        <v>-4.3484195352522184</v>
      </c>
      <c r="CX60" s="32">
        <f>IFERROR(LN('2a) female mx'!I60),"")</f>
        <v>-4.5052827176884946</v>
      </c>
      <c r="CY60" s="32">
        <f>IFERROR(LN('2a) female mx'!J60),"")</f>
        <v>-4.4454721328319575</v>
      </c>
      <c r="CZ60" s="32">
        <f>IFERROR(LN('2a) female mx'!K60),"")</f>
        <v>-4.4719748713368208</v>
      </c>
      <c r="DA60" s="32">
        <f>IFERROR(LN('2a) female mx'!L60),"")</f>
        <v>-4.5397530354557638</v>
      </c>
      <c r="DB60" s="32">
        <f>IFERROR(LN('2a) female mx'!M60),"")</f>
        <v>-4.5281399570984515</v>
      </c>
      <c r="DC60" s="32">
        <f>IFERROR(LN('2a) female mx'!N60),"")</f>
        <v>-4.5514457669313408</v>
      </c>
      <c r="DD60" s="32">
        <f>IFERROR(LN('2a) female mx'!O60),"")</f>
        <v>-4.4255569325375674</v>
      </c>
      <c r="DE60" s="32">
        <f>IFERROR(LN('2a) female mx'!P60),"")</f>
        <v>-4.4640118751374391</v>
      </c>
      <c r="DF60" s="32">
        <f>IFERROR(LN('2a) female mx'!Q60),"")</f>
        <v>-4.4515416895944266</v>
      </c>
      <c r="DG60" s="32">
        <f>IFERROR(LN('2a) female mx'!R60),"")</f>
        <v>-4.503651352524467</v>
      </c>
      <c r="DH60" s="32">
        <f>IFERROR(LN('2a) female mx'!S60),"")</f>
        <v>-4.4697133198952015</v>
      </c>
      <c r="DI60" s="32">
        <f>IFERROR(LN('2a) female mx'!T60),"")</f>
        <v>-4.5057622553431544</v>
      </c>
      <c r="DJ60" s="32">
        <f>IFERROR(LN('2a) female mx'!U60),"")</f>
        <v>-4.5807595033487063</v>
      </c>
      <c r="DK60" s="32">
        <f>IFERROR(LN('2a) female mx'!V60),"")</f>
        <v>-4.560196451736493</v>
      </c>
      <c r="DL60" s="32">
        <f>IFERROR(LN('2a) female mx'!W60),"")</f>
        <v>-4.4018766830732101</v>
      </c>
      <c r="DM60" s="32">
        <f>IFERROR(LN('2a) female mx'!X60),"")</f>
        <v>-4.4167725345589792</v>
      </c>
      <c r="DN60" s="32">
        <f>IFERROR(LN('2a) female mx'!Y60),"")</f>
        <v>-4.6346804433620319</v>
      </c>
      <c r="DO60" s="32">
        <f>IFERROR(LN('2a) female mx'!Z60),"")</f>
        <v>-4.5509647004667055</v>
      </c>
      <c r="DP60" s="32">
        <f>IFERROR(LN('2a) female mx'!AA60),"")</f>
        <v>-4.6604723132378201</v>
      </c>
      <c r="DQ60" s="32">
        <f>IFERROR(LN('2a) female mx'!AB60),"")</f>
        <v>-4.59989563646955</v>
      </c>
      <c r="DR60" s="32">
        <f>IFERROR(LN('2a) female mx'!AC60),"")</f>
        <v>-4.6374499166868768</v>
      </c>
      <c r="DS60" s="32">
        <f>IFERROR(LN('2a) female mx'!AD60),"")</f>
        <v>-4.6317204970956993</v>
      </c>
      <c r="DT60" s="32">
        <f>IFERROR(LN('2a) female mx'!AE60),"")</f>
        <v>-4.651875576443584</v>
      </c>
      <c r="DU60" s="32">
        <f>IFERROR(LN('2a) female mx'!AF60),"")</f>
        <v>-4.5854781394591058</v>
      </c>
      <c r="DV60" s="32">
        <f>IFERROR(LN('2a) female mx'!AG60),"")</f>
        <v>-4.6403190449019922</v>
      </c>
      <c r="DW60" s="32">
        <f>IFERROR(LN('2a) female mx'!AH60),"")</f>
        <v>-4.5876193397108302</v>
      </c>
      <c r="DX60" s="32">
        <f>IFERROR(LN('2a) female mx'!AI60),"")</f>
        <v>-4.7282124373729602</v>
      </c>
      <c r="DY60" s="32">
        <f>IFERROR(LN('2a) female mx'!AJ60),"")</f>
        <v>-4.8441813723524634</v>
      </c>
      <c r="DZ60" s="32">
        <f>IFERROR(LN('2a) female mx'!AK60),"")</f>
        <v>-4.7917754837412101</v>
      </c>
      <c r="EA60" s="32">
        <f>IFERROR(LN('2a) female mx'!AL60),"")</f>
        <v>-4.6803437537592503</v>
      </c>
      <c r="EB60" s="32">
        <f>IFERROR(LN('2a) female mx'!AM60),"")</f>
        <v>-4.7330056193515206</v>
      </c>
      <c r="EC60" s="32">
        <f>IFERROR(LN('2a) female mx'!AN60),"")</f>
        <v>-4.7355733098491228</v>
      </c>
      <c r="ED60" s="32">
        <f>IFERROR(LN('2a) female mx'!AO60),"")</f>
        <v>-4.8377511815134238</v>
      </c>
      <c r="EE60" s="32">
        <f>IFERROR(LN('2a) female mx'!AP60),"")</f>
        <v>-4.8200562744152222</v>
      </c>
      <c r="EF60" s="32">
        <f>IFERROR(LN('2a) female mx'!AQ60),"")</f>
        <v>-4.9314012491078119</v>
      </c>
      <c r="EG60" s="32">
        <f>IFERROR(LN('2a) female mx'!AR60),"")</f>
        <v>-4.7640991247970392</v>
      </c>
      <c r="EH60" s="32">
        <f>IFERROR(LN('2a) female mx'!AS60),"")</f>
        <v>-4.7903922616297514</v>
      </c>
      <c r="EI60" s="32">
        <f>IFERROR(LN('2a) female mx'!AT60),"")</f>
        <v>-4.7031699274947423</v>
      </c>
      <c r="EJ60" s="32">
        <f>IFERROR(LN('2a) female mx'!AU60),"")</f>
        <v>-4.7819679445205265</v>
      </c>
      <c r="EK60" s="32">
        <f>IFERROR(LN('2a) female mx'!AV60),"")</f>
        <v>-4.7534941499780903</v>
      </c>
      <c r="EL60" s="32">
        <f>IFERROR(LN('2a) female mx'!AW60),"")</f>
        <v>-4.8284493213307105</v>
      </c>
      <c r="EM60" s="32">
        <f>IFERROR(LN('2a) female mx'!AX60),"")</f>
        <v>-4.837341050046061</v>
      </c>
      <c r="EN60" s="32">
        <f>IFERROR(LN('2a) female mx'!AY60),"")</f>
        <v>-4.6844660084774743</v>
      </c>
      <c r="EO60" s="32">
        <f>IFERROR(LN('2a) female mx'!AZ60),"")</f>
        <v>-4.8287805762766469</v>
      </c>
      <c r="EP60" s="32">
        <f>IFERROR(LN('2a) female mx'!BA60),"")</f>
        <v>-4.8238805268011005</v>
      </c>
      <c r="EQ60" s="32">
        <f>IFERROR(LN('2a) female mx'!BB60),"")</f>
        <v>-4.8377598400108059</v>
      </c>
      <c r="ER60" s="32">
        <f>IFERROR(LN('2a) female mx'!BC60),"")</f>
        <v>-4.7988318968687684</v>
      </c>
      <c r="ES60" s="32">
        <f>IFERROR(LN('2a) female mx'!BD60),"")</f>
        <v>-4.9046379151071529</v>
      </c>
      <c r="ET60" s="32">
        <f>IFERROR(LN('2a) female mx'!BE60),"")</f>
        <v>-4.9715230280129363</v>
      </c>
      <c r="EU60" s="32">
        <f>IFERROR(LN('2a) female mx'!BF60),"")</f>
        <v>-4.9107461365420297</v>
      </c>
      <c r="EV60" s="32">
        <f>IFERROR(LN('2a) female mx'!BG60),"")</f>
        <v>-4.9420379487741215</v>
      </c>
      <c r="EW60" s="32">
        <f>IFERROR(LN('2a) female mx'!BH60),"")</f>
        <v>-5.0294352402264062</v>
      </c>
      <c r="EX60" s="32">
        <f>IFERROR(LN('2a) female mx'!BI60),"")</f>
        <v>-5.0560501382860599</v>
      </c>
      <c r="EY60" s="32">
        <f>IFERROR(LN('2a) female mx'!BJ60),"")</f>
        <v>-5.1081695655168886</v>
      </c>
      <c r="EZ60" s="32">
        <f>IFERROR(LN('2a) female mx'!BK60),"")</f>
        <v>-5.0204663940966734</v>
      </c>
      <c r="FA60" s="32">
        <f>IFERROR(LN('2a) female mx'!BL60),"")</f>
        <v>-5.1119931959688394</v>
      </c>
      <c r="FB60" s="32">
        <f>IFERROR(LN('2a) female mx'!BM60),"")</f>
        <v>-5.1246497264218887</v>
      </c>
      <c r="FC60" s="32">
        <f>IFERROR(LN('2a) female mx'!BN60),"")</f>
        <v>-5.1096627390954055</v>
      </c>
      <c r="FD60" s="32">
        <f>IFERROR(LN('2a) female mx'!BO60),"")</f>
        <v>-5.2382922613418756</v>
      </c>
      <c r="FE60" s="32">
        <f>IFERROR(LN('2a) female mx'!BP60),"")</f>
        <v>-5.2691862911899126</v>
      </c>
      <c r="FF60" s="32">
        <f>IFERROR(LN('2a) female mx'!BQ60),"")</f>
        <v>-5.2653954464805333</v>
      </c>
      <c r="FG60" s="32">
        <f>IFERROR(LN('2a) female mx'!BR60),"")</f>
        <v>-5.3396820709175143</v>
      </c>
      <c r="FH60" s="32">
        <f>IFERROR(LN('2a) female mx'!BS60),"")</f>
        <v>-5.2577621567927526</v>
      </c>
      <c r="FI60" s="32">
        <f>IFERROR(LN('2a) female mx'!BT60),"")</f>
        <v>-5.3703985231035656</v>
      </c>
      <c r="FJ60" s="32">
        <f>IFERROR(LN('2a) female mx'!BU60),"")</f>
        <v>-5.2400137188648257</v>
      </c>
      <c r="FK60" s="32">
        <f>IFERROR(LN('2a) female mx'!BV60),"")</f>
        <v>-5.3563265419831936</v>
      </c>
      <c r="FL60" s="32">
        <f>IFERROR(LN('2a) female mx'!BW60),"")</f>
        <v>-5.3245657055063464</v>
      </c>
      <c r="FM60" s="32">
        <f>IFERROR(LN('2a) female mx'!BX60),"")</f>
        <v>-5.5119088803831531</v>
      </c>
      <c r="FN60" s="32">
        <f>IFERROR(LN('2a) female mx'!BY60),"")</f>
        <v>-5.3901676551491464</v>
      </c>
      <c r="FO60" s="32">
        <f>IFERROR(LN('2a) female mx'!BZ60),"")</f>
        <v>-5.4644671963421265</v>
      </c>
      <c r="FP60" s="32">
        <f>IFERROR(LN('2a) female mx'!CA60),"")</f>
        <v>-5.5224762752283212</v>
      </c>
      <c r="FQ60" s="32">
        <f>IFERROR(LN('2a) female mx'!CB60),"")</f>
        <v>-5.5404620433543244</v>
      </c>
      <c r="FR60" s="32">
        <f>IFERROR(LN('2a) female mx'!CC60),"")</f>
        <v>-5.5760704345209122</v>
      </c>
      <c r="FS60" s="32">
        <f>IFERROR(LN('2a) female mx'!CD60),"")</f>
        <v>-5.6104502225201047</v>
      </c>
      <c r="FT60" s="32">
        <f>IFERROR(LN('2a) female mx'!CE60),"")</f>
        <v>-5.5328847780842354</v>
      </c>
      <c r="FU60" s="32">
        <f>IFERROR(LN('2a) female mx'!CF60),"")</f>
        <v>-5.6386852920883257</v>
      </c>
      <c r="FV60" s="32">
        <f>IFERROR(LN('2a) female mx'!CG60),"")</f>
        <v>-5.636626150976551</v>
      </c>
      <c r="FW60" s="32">
        <f>IFERROR(LN('2a) female mx'!CH60),"")</f>
        <v>-5.7661290048349807</v>
      </c>
      <c r="FX60" s="32">
        <f>IFERROR(LN('2a) female mx'!CI60),"")</f>
        <v>-5.7764487710289805</v>
      </c>
      <c r="FY60" s="32">
        <f>IFERROR(LN('2a) female mx'!CJ60),"")</f>
        <v>-5.6894438398959348</v>
      </c>
      <c r="FZ60" s="32">
        <f>IFERROR(LN('2a) female mx'!CK60),"")</f>
        <v>-5.6880001501636253</v>
      </c>
      <c r="GA60" s="32">
        <f>IFERROR(LN('2a) female mx'!CL60),"")</f>
        <v>-5.7943380598858454</v>
      </c>
      <c r="GB60" s="32">
        <f>IFERROR(LN('2a) female mx'!CM60),"")</f>
        <v>-5.7895478159007405</v>
      </c>
      <c r="GC60" s="32">
        <f>IFERROR(LN('2a) female mx'!CN60),"")</f>
        <v>-5.827317258761016</v>
      </c>
      <c r="GD60" s="12" t="str">
        <f>IFERROR(LN('2a) female mx'!CO60),"")</f>
        <v/>
      </c>
    </row>
    <row r="61" spans="1:186" x14ac:dyDescent="0.25">
      <c r="A61" s="31">
        <f>'2a) male mx'!A61</f>
        <v>58</v>
      </c>
      <c r="B61" s="32">
        <f>LN('2a) male mx'!B61)</f>
        <v>-3.8265391236438679</v>
      </c>
      <c r="C61" s="32">
        <f>LN('2a) male mx'!C61)</f>
        <v>-3.9250686262144607</v>
      </c>
      <c r="D61" s="32">
        <f>LN('2a) male mx'!D61)</f>
        <v>-3.9215829253688752</v>
      </c>
      <c r="E61" s="32">
        <f>LN('2a) male mx'!E61)</f>
        <v>-3.9097547522289462</v>
      </c>
      <c r="F61" s="32">
        <f>LN('2a) male mx'!F61)</f>
        <v>-3.8612727625631105</v>
      </c>
      <c r="G61" s="32">
        <f>LN('2a) male mx'!G61)</f>
        <v>-3.8485067673862212</v>
      </c>
      <c r="H61" s="32">
        <f>LN('2a) male mx'!H61)</f>
        <v>-3.9894487460116781</v>
      </c>
      <c r="I61" s="32">
        <f>LN('2a) male mx'!I61)</f>
        <v>-3.8702349545380237</v>
      </c>
      <c r="J61" s="32">
        <f>LN('2a) male mx'!J61)</f>
        <v>-3.9293826288102784</v>
      </c>
      <c r="K61" s="32">
        <f>LN('2a) male mx'!K61)</f>
        <v>-3.9935784239051202</v>
      </c>
      <c r="L61" s="32">
        <f>LN('2a) male mx'!L61)</f>
        <v>-4.0398223069570252</v>
      </c>
      <c r="M61" s="32">
        <f>LN('2a) male mx'!M61)</f>
        <v>-4.0127095051157857</v>
      </c>
      <c r="N61" s="32">
        <f>LN('2a) male mx'!N61)</f>
        <v>-3.8539042165840103</v>
      </c>
      <c r="O61" s="32">
        <f>LN('2a) male mx'!O61)</f>
        <v>-3.9197551743528645</v>
      </c>
      <c r="P61" s="32">
        <f>LN('2a) male mx'!P61)</f>
        <v>-3.8190841354905389</v>
      </c>
      <c r="Q61" s="32">
        <f>LN('2a) male mx'!Q61)</f>
        <v>-3.9604508229812061</v>
      </c>
      <c r="R61" s="32">
        <f>LN('2a) male mx'!R61)</f>
        <v>-3.8830009471084419</v>
      </c>
      <c r="S61" s="32">
        <f>LN('2a) male mx'!S61)</f>
        <v>-3.8842651240620336</v>
      </c>
      <c r="T61" s="32">
        <f>LN('2a) male mx'!T61)</f>
        <v>-3.8529034113192129</v>
      </c>
      <c r="U61" s="32">
        <f>LN('2a) male mx'!U61)</f>
        <v>-3.8865066223903928</v>
      </c>
      <c r="V61" s="32">
        <f>LN('2a) male mx'!V61)</f>
        <v>-3.840934811895766</v>
      </c>
      <c r="W61" s="32">
        <f>LN('2a) male mx'!W61)</f>
        <v>-3.8763482913602005</v>
      </c>
      <c r="X61" s="32">
        <f>LN('2a) male mx'!X61)</f>
        <v>-4.0248921732204455</v>
      </c>
      <c r="Y61" s="32">
        <f>LN('2a) male mx'!Y61)</f>
        <v>-3.9564406898625104</v>
      </c>
      <c r="Z61" s="32">
        <f>LN('2a) male mx'!Z61)</f>
        <v>-3.9791673101289686</v>
      </c>
      <c r="AA61" s="32">
        <f>LN('2a) male mx'!AA61)</f>
        <v>-3.8432109769971508</v>
      </c>
      <c r="AB61" s="32">
        <f>LN('2a) male mx'!AB61)</f>
        <v>-3.9675677451276212</v>
      </c>
      <c r="AC61" s="32">
        <f>LN('2a) male mx'!AC61)</f>
        <v>-3.8708556834134589</v>
      </c>
      <c r="AD61" s="32">
        <f>LN('2a) male mx'!AD61)</f>
        <v>-3.8894289779104634</v>
      </c>
      <c r="AE61" s="32">
        <f>LN('2a) male mx'!AE61)</f>
        <v>-3.9361512429682639</v>
      </c>
      <c r="AF61" s="32">
        <f>LN('2a) male mx'!AF61)</f>
        <v>-3.8908815512686297</v>
      </c>
      <c r="AG61" s="32">
        <f>LN('2a) male mx'!AG61)</f>
        <v>-3.8909545139727579</v>
      </c>
      <c r="AH61" s="32">
        <f>LN('2a) male mx'!AH61)</f>
        <v>-3.9519585513920554</v>
      </c>
      <c r="AI61" s="32">
        <f>LN('2a) male mx'!AI61)</f>
        <v>-3.8871689795635214</v>
      </c>
      <c r="AJ61" s="32">
        <f>LN('2a) male mx'!AJ61)</f>
        <v>-3.9757208016339094</v>
      </c>
      <c r="AK61" s="32">
        <f>LN('2a) male mx'!AK61)</f>
        <v>-3.9398265129230849</v>
      </c>
      <c r="AL61" s="32">
        <f>LN('2a) male mx'!AL61)</f>
        <v>-4.0511255848254697</v>
      </c>
      <c r="AM61" s="32">
        <f>LN('2a) male mx'!AM61)</f>
        <v>-3.9086924653316903</v>
      </c>
      <c r="AN61" s="32">
        <f>LN('2a) male mx'!AN61)</f>
        <v>-3.8426224878396011</v>
      </c>
      <c r="AO61" s="32">
        <f>LN('2a) male mx'!AO61)</f>
        <v>-4.0017760543880279</v>
      </c>
      <c r="AP61" s="32">
        <f>LN('2a) male mx'!AP61)</f>
        <v>-4.0149816103540479</v>
      </c>
      <c r="AQ61" s="32">
        <f>LN('2a) male mx'!AQ61)</f>
        <v>-3.9790772987493801</v>
      </c>
      <c r="AR61" s="32">
        <f>LN('2a) male mx'!AR61)</f>
        <v>-4.0195236873959681</v>
      </c>
      <c r="AS61" s="32">
        <f>LN('2a) male mx'!AS61)</f>
        <v>-3.8968336014325105</v>
      </c>
      <c r="AT61" s="32">
        <f>LN('2a) male mx'!AT61)</f>
        <v>-3.982346520309739</v>
      </c>
      <c r="AU61" s="32">
        <f>LN('2a) male mx'!AU61)</f>
        <v>-3.9382040623972063</v>
      </c>
      <c r="AV61" s="32">
        <f>LN('2a) male mx'!AV61)</f>
        <v>-3.9733142813575584</v>
      </c>
      <c r="AW61" s="32">
        <f>LN('2a) male mx'!AW61)</f>
        <v>-3.874377250526718</v>
      </c>
      <c r="AX61" s="32">
        <f>LN('2a) male mx'!AX61)</f>
        <v>-3.9330778864724656</v>
      </c>
      <c r="AY61" s="32">
        <f>LN('2a) male mx'!AY61)</f>
        <v>-3.9305899282786876</v>
      </c>
      <c r="AZ61" s="32">
        <f>LN('2a) male mx'!AZ61)</f>
        <v>-3.9967566491087099</v>
      </c>
      <c r="BA61" s="32">
        <f>LN('2a) male mx'!BA61)</f>
        <v>-4.0067385075797803</v>
      </c>
      <c r="BB61" s="32">
        <f>LN('2a) male mx'!BB61)</f>
        <v>-4.0640496276110607</v>
      </c>
      <c r="BC61" s="32">
        <f>LN('2a) male mx'!BC61)</f>
        <v>-4.0409800391784012</v>
      </c>
      <c r="BD61" s="32">
        <f>LN('2a) male mx'!BD61)</f>
        <v>-4.1059412410207372</v>
      </c>
      <c r="BE61" s="32">
        <f>LN('2a) male mx'!BE61)</f>
        <v>-4.0969556495075752</v>
      </c>
      <c r="BF61" s="32">
        <f>LN('2a) male mx'!BF61)</f>
        <v>-4.2258285313939403</v>
      </c>
      <c r="BG61" s="32">
        <f>LN('2a) male mx'!BG61)</f>
        <v>-4.1188805832090756</v>
      </c>
      <c r="BH61" s="32">
        <f>LN('2a) male mx'!BH61)</f>
        <v>-4.2368823273601421</v>
      </c>
      <c r="BI61" s="32">
        <f>LN('2a) male mx'!BI61)</f>
        <v>-4.254803205238411</v>
      </c>
      <c r="BJ61" s="32">
        <f>LN('2a) male mx'!BJ61)</f>
        <v>-4.2216910085257098</v>
      </c>
      <c r="BK61" s="32">
        <f>LN('2a) male mx'!BK61)</f>
        <v>-4.2403709946469128</v>
      </c>
      <c r="BL61" s="32">
        <f>LN('2a) male mx'!BL61)</f>
        <v>-4.2915225067321714</v>
      </c>
      <c r="BM61" s="32">
        <f>LN('2a) male mx'!BM61)</f>
        <v>-4.3047871064879724</v>
      </c>
      <c r="BN61" s="32">
        <f>LN('2a) male mx'!BN61)</f>
        <v>-4.3460256430441095</v>
      </c>
      <c r="BO61" s="32">
        <f>LN('2a) male mx'!BO61)</f>
        <v>-4.4289152960836455</v>
      </c>
      <c r="BP61" s="32">
        <f>LN('2a) male mx'!BP61)</f>
        <v>-4.4387930340168102</v>
      </c>
      <c r="BQ61" s="32">
        <f>LN('2a) male mx'!BQ61)</f>
        <v>-4.5363111385227519</v>
      </c>
      <c r="BR61" s="32">
        <f>LN('2a) male mx'!BR61)</f>
        <v>-4.5359598000040862</v>
      </c>
      <c r="BS61" s="32">
        <f>LN('2a) male mx'!BS61)</f>
        <v>-4.5824018319352851</v>
      </c>
      <c r="BT61" s="32">
        <f>LN('2a) male mx'!BT61)</f>
        <v>-4.6413575696841836</v>
      </c>
      <c r="BU61" s="32">
        <f>LN('2a) male mx'!BU61)</f>
        <v>-4.7051958239800618</v>
      </c>
      <c r="BV61" s="32">
        <f>LN('2a) male mx'!BV61)</f>
        <v>-4.6440037404603949</v>
      </c>
      <c r="BW61" s="32">
        <f>LN('2a) male mx'!BW61)</f>
        <v>-4.6654137828427817</v>
      </c>
      <c r="BX61" s="32">
        <f>LN('2a) male mx'!BX61)</f>
        <v>-4.7840097518527269</v>
      </c>
      <c r="BY61" s="32">
        <f>LN('2a) male mx'!BY61)</f>
        <v>-4.7789223285918014</v>
      </c>
      <c r="BZ61" s="32">
        <f>LN('2a) male mx'!BZ61)</f>
        <v>-4.8461703519190831</v>
      </c>
      <c r="CA61" s="32">
        <f>LN('2a) male mx'!CA61)</f>
        <v>-4.9055083180661612</v>
      </c>
      <c r="CB61" s="32">
        <f>LN('2a) male mx'!CB61)</f>
        <v>-4.9030966898053965</v>
      </c>
      <c r="CC61" s="32">
        <f>LN('2a) male mx'!CC61)</f>
        <v>-4.9656721872492922</v>
      </c>
      <c r="CD61" s="32">
        <f>LN('2a) male mx'!CD61)</f>
        <v>-4.9809247709439664</v>
      </c>
      <c r="CE61" s="32">
        <f>LN('2a) male mx'!CE61)</f>
        <v>-5.0132281892622785</v>
      </c>
      <c r="CF61" s="32">
        <f>LN('2a) male mx'!CF61)</f>
        <v>-5.0039627285089665</v>
      </c>
      <c r="CG61" s="32">
        <f>LN('2a) male mx'!CG61)</f>
        <v>-5.1111908059298514</v>
      </c>
      <c r="CH61" s="32">
        <f>LN('2a) male mx'!CH61)</f>
        <v>-5.0766259945765553</v>
      </c>
      <c r="CI61" s="32">
        <f>LN('2a) male mx'!CI61)</f>
        <v>-5.1317223260141018</v>
      </c>
      <c r="CJ61" s="32">
        <f>LN('2a) male mx'!CJ61)</f>
        <v>-5.1507131939614181</v>
      </c>
      <c r="CK61" s="32">
        <f>LN('2a) male mx'!CK61)</f>
        <v>-5.1814629373208154</v>
      </c>
      <c r="CL61" s="32">
        <f>LN('2a) male mx'!CL61)</f>
        <v>-5.1478041441408635</v>
      </c>
      <c r="CM61" s="32">
        <f>LN('2a) male mx'!CM61)</f>
        <v>-5.2323606665039142</v>
      </c>
      <c r="CN61" s="32">
        <f>LN('2a) male mx'!CN61)</f>
        <v>-5.1788516539884331</v>
      </c>
      <c r="CP61" s="31">
        <f t="shared" si="2"/>
        <v>58</v>
      </c>
      <c r="CQ61" s="32">
        <f>IFERROR(LN('2a) female mx'!B61),"")</f>
        <v>-4.2869936238468842</v>
      </c>
      <c r="CR61" s="32">
        <f>IFERROR(LN('2a) female mx'!C61),"")</f>
        <v>-4.2491739904633894</v>
      </c>
      <c r="CS61" s="32">
        <f>IFERROR(LN('2a) female mx'!D61),"")</f>
        <v>-4.2133231965500411</v>
      </c>
      <c r="CT61" s="32">
        <f>IFERROR(LN('2a) female mx'!E61),"")</f>
        <v>-4.2134423873934415</v>
      </c>
      <c r="CU61" s="32">
        <f>IFERROR(LN('2a) female mx'!F61),"")</f>
        <v>-4.262525459179562</v>
      </c>
      <c r="CV61" s="32">
        <f>IFERROR(LN('2a) female mx'!G61),"")</f>
        <v>-4.2820858923616489</v>
      </c>
      <c r="CW61" s="32">
        <f>IFERROR(LN('2a) female mx'!H61),"")</f>
        <v>-4.164197810688699</v>
      </c>
      <c r="CX61" s="32">
        <f>IFERROR(LN('2a) female mx'!I61),"")</f>
        <v>-4.2319193454688513</v>
      </c>
      <c r="CY61" s="32">
        <f>IFERROR(LN('2a) female mx'!J61),"")</f>
        <v>-4.2092703955886464</v>
      </c>
      <c r="CZ61" s="32">
        <f>IFERROR(LN('2a) female mx'!K61),"")</f>
        <v>-4.4536807558998728</v>
      </c>
      <c r="DA61" s="32">
        <f>IFERROR(LN('2a) female mx'!L61),"")</f>
        <v>-4.3208126687073589</v>
      </c>
      <c r="DB61" s="32">
        <f>IFERROR(LN('2a) female mx'!M61),"")</f>
        <v>-4.363408336178539</v>
      </c>
      <c r="DC61" s="32">
        <f>IFERROR(LN('2a) female mx'!N61),"")</f>
        <v>-4.3222129236548366</v>
      </c>
      <c r="DD61" s="32">
        <f>IFERROR(LN('2a) female mx'!O61),"")</f>
        <v>-4.2814311070744466</v>
      </c>
      <c r="DE61" s="32">
        <f>IFERROR(LN('2a) female mx'!P61),"")</f>
        <v>-4.3385207373623089</v>
      </c>
      <c r="DF61" s="32">
        <f>IFERROR(LN('2a) female mx'!Q61),"")</f>
        <v>-4.3892033257293592</v>
      </c>
      <c r="DG61" s="32">
        <f>IFERROR(LN('2a) female mx'!R61),"")</f>
        <v>-4.3262124018211994</v>
      </c>
      <c r="DH61" s="32">
        <f>IFERROR(LN('2a) female mx'!S61),"")</f>
        <v>-4.3016572493532275</v>
      </c>
      <c r="DI61" s="32">
        <f>IFERROR(LN('2a) female mx'!T61),"")</f>
        <v>-4.3110268192899932</v>
      </c>
      <c r="DJ61" s="32">
        <f>IFERROR(LN('2a) female mx'!U61),"")</f>
        <v>-4.3860862440444714</v>
      </c>
      <c r="DK61" s="32">
        <f>IFERROR(LN('2a) female mx'!V61),"")</f>
        <v>-4.3866481432793814</v>
      </c>
      <c r="DL61" s="32">
        <f>IFERROR(LN('2a) female mx'!W61),"")</f>
        <v>-4.3050515484953022</v>
      </c>
      <c r="DM61" s="32">
        <f>IFERROR(LN('2a) female mx'!X61),"")</f>
        <v>-4.353114638863528</v>
      </c>
      <c r="DN61" s="32">
        <f>IFERROR(LN('2a) female mx'!Y61),"")</f>
        <v>-4.41985332204918</v>
      </c>
      <c r="DO61" s="32">
        <f>IFERROR(LN('2a) female mx'!Z61),"")</f>
        <v>-4.432677094282294</v>
      </c>
      <c r="DP61" s="32">
        <f>IFERROR(LN('2a) female mx'!AA61),"")</f>
        <v>-4.3856891952325272</v>
      </c>
      <c r="DQ61" s="32">
        <f>IFERROR(LN('2a) female mx'!AB61),"")</f>
        <v>-4.4847014499464519</v>
      </c>
      <c r="DR61" s="32">
        <f>IFERROR(LN('2a) female mx'!AC61),"")</f>
        <v>-4.3751452908027781</v>
      </c>
      <c r="DS61" s="32">
        <f>IFERROR(LN('2a) female mx'!AD61),"")</f>
        <v>-4.5293352432383749</v>
      </c>
      <c r="DT61" s="32">
        <f>IFERROR(LN('2a) female mx'!AE61),"")</f>
        <v>-4.4869791723831787</v>
      </c>
      <c r="DU61" s="32">
        <f>IFERROR(LN('2a) female mx'!AF61),"")</f>
        <v>-4.5580240316845231</v>
      </c>
      <c r="DV61" s="32">
        <f>IFERROR(LN('2a) female mx'!AG61),"")</f>
        <v>-4.4765231111991337</v>
      </c>
      <c r="DW61" s="32">
        <f>IFERROR(LN('2a) female mx'!AH61),"")</f>
        <v>-4.5283429021398245</v>
      </c>
      <c r="DX61" s="32">
        <f>IFERROR(LN('2a) female mx'!AI61),"")</f>
        <v>-4.5915706676284884</v>
      </c>
      <c r="DY61" s="32">
        <f>IFERROR(LN('2a) female mx'!AJ61),"")</f>
        <v>-4.6312819095072557</v>
      </c>
      <c r="DZ61" s="32">
        <f>IFERROR(LN('2a) female mx'!AK61),"")</f>
        <v>-4.6309705698216161</v>
      </c>
      <c r="EA61" s="32">
        <f>IFERROR(LN('2a) female mx'!AL61),"")</f>
        <v>-4.6784574537049792</v>
      </c>
      <c r="EB61" s="32">
        <f>IFERROR(LN('2a) female mx'!AM61),"")</f>
        <v>-4.5819381952081724</v>
      </c>
      <c r="EC61" s="32">
        <f>IFERROR(LN('2a) female mx'!AN61),"")</f>
        <v>-4.5963429443705621</v>
      </c>
      <c r="ED61" s="32">
        <f>IFERROR(LN('2a) female mx'!AO61),"")</f>
        <v>-4.7274449847625819</v>
      </c>
      <c r="EE61" s="32">
        <f>IFERROR(LN('2a) female mx'!AP61),"")</f>
        <v>-4.793889841196731</v>
      </c>
      <c r="EF61" s="32">
        <f>IFERROR(LN('2a) female mx'!AQ61),"")</f>
        <v>-4.6531122919606425</v>
      </c>
      <c r="EG61" s="32">
        <f>IFERROR(LN('2a) female mx'!AR61),"")</f>
        <v>-4.7036126202595128</v>
      </c>
      <c r="EH61" s="32">
        <f>IFERROR(LN('2a) female mx'!AS61),"")</f>
        <v>-4.640406943825452</v>
      </c>
      <c r="EI61" s="32">
        <f>IFERROR(LN('2a) female mx'!AT61),"")</f>
        <v>-4.6378913722758277</v>
      </c>
      <c r="EJ61" s="32">
        <f>IFERROR(LN('2a) female mx'!AU61),"")</f>
        <v>-4.6727659170981228</v>
      </c>
      <c r="EK61" s="32">
        <f>IFERROR(LN('2a) female mx'!AV61),"")</f>
        <v>-4.6872747422185759</v>
      </c>
      <c r="EL61" s="32">
        <f>IFERROR(LN('2a) female mx'!AW61),"")</f>
        <v>-4.5928650577475008</v>
      </c>
      <c r="EM61" s="32">
        <f>IFERROR(LN('2a) female mx'!AX61),"")</f>
        <v>-4.65198561253034</v>
      </c>
      <c r="EN61" s="32">
        <f>IFERROR(LN('2a) female mx'!AY61),"")</f>
        <v>-4.6714985421438504</v>
      </c>
      <c r="EO61" s="32">
        <f>IFERROR(LN('2a) female mx'!AZ61),"")</f>
        <v>-4.7459306080341044</v>
      </c>
      <c r="EP61" s="32">
        <f>IFERROR(LN('2a) female mx'!BA61),"")</f>
        <v>-4.6486678430117259</v>
      </c>
      <c r="EQ61" s="32">
        <f>IFERROR(LN('2a) female mx'!BB61),"")</f>
        <v>-4.7695109648438132</v>
      </c>
      <c r="ER61" s="32">
        <f>IFERROR(LN('2a) female mx'!BC61),"")</f>
        <v>-4.7259981364558179</v>
      </c>
      <c r="ES61" s="32">
        <f>IFERROR(LN('2a) female mx'!BD61),"")</f>
        <v>-4.830442937477434</v>
      </c>
      <c r="ET61" s="32">
        <f>IFERROR(LN('2a) female mx'!BE61),"")</f>
        <v>-4.800950896156051</v>
      </c>
      <c r="EU61" s="32">
        <f>IFERROR(LN('2a) female mx'!BF61),"")</f>
        <v>-4.8825634186152582</v>
      </c>
      <c r="EV61" s="32">
        <f>IFERROR(LN('2a) female mx'!BG61),"")</f>
        <v>-4.9149977605667168</v>
      </c>
      <c r="EW61" s="32">
        <f>IFERROR(LN('2a) female mx'!BH61),"")</f>
        <v>-4.9771070529204247</v>
      </c>
      <c r="EX61" s="32">
        <f>IFERROR(LN('2a) female mx'!BI61),"")</f>
        <v>-4.9914563048256317</v>
      </c>
      <c r="EY61" s="32">
        <f>IFERROR(LN('2a) female mx'!BJ61),"")</f>
        <v>-4.9771701378017088</v>
      </c>
      <c r="EZ61" s="32">
        <f>IFERROR(LN('2a) female mx'!BK61),"")</f>
        <v>-4.9331432028870852</v>
      </c>
      <c r="FA61" s="32">
        <f>IFERROR(LN('2a) female mx'!BL61),"")</f>
        <v>-5.0952038833161257</v>
      </c>
      <c r="FB61" s="32">
        <f>IFERROR(LN('2a) female mx'!BM61),"")</f>
        <v>-5.0483852311908803</v>
      </c>
      <c r="FC61" s="32">
        <f>IFERROR(LN('2a) female mx'!BN61),"")</f>
        <v>-5.0409987547004595</v>
      </c>
      <c r="FD61" s="32">
        <f>IFERROR(LN('2a) female mx'!BO61),"")</f>
        <v>-5.0859438439693436</v>
      </c>
      <c r="FE61" s="32">
        <f>IFERROR(LN('2a) female mx'!BP61),"")</f>
        <v>-5.1512837134324192</v>
      </c>
      <c r="FF61" s="32">
        <f>IFERROR(LN('2a) female mx'!BQ61),"")</f>
        <v>-5.109801665590755</v>
      </c>
      <c r="FG61" s="32">
        <f>IFERROR(LN('2a) female mx'!BR61),"")</f>
        <v>-5.1550586459219119</v>
      </c>
      <c r="FH61" s="32">
        <f>IFERROR(LN('2a) female mx'!BS61),"")</f>
        <v>-5.3052640248827494</v>
      </c>
      <c r="FI61" s="32">
        <f>IFERROR(LN('2a) female mx'!BT61),"")</f>
        <v>-5.2448598872265482</v>
      </c>
      <c r="FJ61" s="32">
        <f>IFERROR(LN('2a) female mx'!BU61),"")</f>
        <v>-5.2884596161549284</v>
      </c>
      <c r="FK61" s="32">
        <f>IFERROR(LN('2a) female mx'!BV61),"")</f>
        <v>-5.275698903504856</v>
      </c>
      <c r="FL61" s="32">
        <f>IFERROR(LN('2a) female mx'!BW61),"")</f>
        <v>-5.3306630094530938</v>
      </c>
      <c r="FM61" s="32">
        <f>IFERROR(LN('2a) female mx'!BX61),"")</f>
        <v>-5.3432768921191824</v>
      </c>
      <c r="FN61" s="32">
        <f>IFERROR(LN('2a) female mx'!BY61),"")</f>
        <v>-5.3203234468106517</v>
      </c>
      <c r="FO61" s="32">
        <f>IFERROR(LN('2a) female mx'!BZ61),"")</f>
        <v>-5.3093051660709341</v>
      </c>
      <c r="FP61" s="32">
        <f>IFERROR(LN('2a) female mx'!CA61),"")</f>
        <v>-5.4948940693683852</v>
      </c>
      <c r="FQ61" s="32">
        <f>IFERROR(LN('2a) female mx'!CB61),"")</f>
        <v>-5.400698094933464</v>
      </c>
      <c r="FR61" s="32">
        <f>IFERROR(LN('2a) female mx'!CC61),"")</f>
        <v>-5.3937705749026934</v>
      </c>
      <c r="FS61" s="32">
        <f>IFERROR(LN('2a) female mx'!CD61),"")</f>
        <v>-5.5133865226760488</v>
      </c>
      <c r="FT61" s="32">
        <f>IFERROR(LN('2a) female mx'!CE61),"")</f>
        <v>-5.4252088077702894</v>
      </c>
      <c r="FU61" s="32">
        <f>IFERROR(LN('2a) female mx'!CF61),"")</f>
        <v>-5.5420538716043692</v>
      </c>
      <c r="FV61" s="32">
        <f>IFERROR(LN('2a) female mx'!CG61),"")</f>
        <v>-5.6126389146230364</v>
      </c>
      <c r="FW61" s="32">
        <f>IFERROR(LN('2a) female mx'!CH61),"")</f>
        <v>-5.6521109177499556</v>
      </c>
      <c r="FX61" s="32">
        <f>IFERROR(LN('2a) female mx'!CI61),"")</f>
        <v>-5.5717127861759632</v>
      </c>
      <c r="FY61" s="32">
        <f>IFERROR(LN('2a) female mx'!CJ61),"")</f>
        <v>-5.6435524955317833</v>
      </c>
      <c r="FZ61" s="32">
        <f>IFERROR(LN('2a) female mx'!CK61),"")</f>
        <v>-5.6452004611400257</v>
      </c>
      <c r="GA61" s="32">
        <f>IFERROR(LN('2a) female mx'!CL61),"")</f>
        <v>-5.6472646119221031</v>
      </c>
      <c r="GB61" s="32">
        <f>IFERROR(LN('2a) female mx'!CM61),"")</f>
        <v>-5.7139685155870659</v>
      </c>
      <c r="GC61" s="32">
        <f>IFERROR(LN('2a) female mx'!CN61),"")</f>
        <v>-5.7103536640265187</v>
      </c>
      <c r="GD61" s="12" t="str">
        <f>IFERROR(LN('2a) female mx'!CO61),"")</f>
        <v/>
      </c>
    </row>
    <row r="62" spans="1:186" x14ac:dyDescent="0.25">
      <c r="A62" s="31">
        <f>'2a) male mx'!A62</f>
        <v>59</v>
      </c>
      <c r="B62" s="32">
        <f>LN('2a) male mx'!B62)</f>
        <v>-3.8506203032078705</v>
      </c>
      <c r="C62" s="32">
        <f>LN('2a) male mx'!C62)</f>
        <v>-3.8856458373716265</v>
      </c>
      <c r="D62" s="32">
        <f>LN('2a) male mx'!D62)</f>
        <v>-3.7844888341353036</v>
      </c>
      <c r="E62" s="32">
        <f>LN('2a) male mx'!E62)</f>
        <v>-3.9741911431814798</v>
      </c>
      <c r="F62" s="32">
        <f>LN('2a) male mx'!F62)</f>
        <v>-3.9290665771276645</v>
      </c>
      <c r="G62" s="32">
        <f>LN('2a) male mx'!G62)</f>
        <v>-3.9619559753096718</v>
      </c>
      <c r="H62" s="32">
        <f>LN('2a) male mx'!H62)</f>
        <v>-3.8625063784506422</v>
      </c>
      <c r="I62" s="32">
        <f>LN('2a) male mx'!I62)</f>
        <v>-3.8620165969547116</v>
      </c>
      <c r="J62" s="32">
        <f>LN('2a) male mx'!J62)</f>
        <v>-3.8467746152129241</v>
      </c>
      <c r="K62" s="32">
        <f>LN('2a) male mx'!K62)</f>
        <v>-3.9387243158872933</v>
      </c>
      <c r="L62" s="32">
        <f>LN('2a) male mx'!L62)</f>
        <v>-3.9461876290567424</v>
      </c>
      <c r="M62" s="32">
        <f>LN('2a) male mx'!M62)</f>
        <v>-3.9663890389026375</v>
      </c>
      <c r="N62" s="32">
        <f>LN('2a) male mx'!N62)</f>
        <v>-3.9343918847556996</v>
      </c>
      <c r="O62" s="32">
        <f>LN('2a) male mx'!O62)</f>
        <v>-3.8709729867363407</v>
      </c>
      <c r="P62" s="32">
        <f>LN('2a) male mx'!P62)</f>
        <v>-3.8579749670025398</v>
      </c>
      <c r="Q62" s="32">
        <f>LN('2a) male mx'!Q62)</f>
        <v>-3.8978302614835005</v>
      </c>
      <c r="R62" s="32">
        <f>LN('2a) male mx'!R62)</f>
        <v>-3.84206460738997</v>
      </c>
      <c r="S62" s="32">
        <f>LN('2a) male mx'!S62)</f>
        <v>-3.9056032804228225</v>
      </c>
      <c r="T62" s="32">
        <f>LN('2a) male mx'!T62)</f>
        <v>-3.8367148348367217</v>
      </c>
      <c r="U62" s="32">
        <f>LN('2a) male mx'!U62)</f>
        <v>-3.7674557747692825</v>
      </c>
      <c r="V62" s="32">
        <f>LN('2a) male mx'!V62)</f>
        <v>-3.9306678921992289</v>
      </c>
      <c r="W62" s="32">
        <f>LN('2a) male mx'!W62)</f>
        <v>-3.8344291582074681</v>
      </c>
      <c r="X62" s="32">
        <f>LN('2a) male mx'!X62)</f>
        <v>-3.7821998673139374</v>
      </c>
      <c r="Y62" s="32">
        <f>LN('2a) male mx'!Y62)</f>
        <v>-3.9208799432952461</v>
      </c>
      <c r="Z62" s="32">
        <f>LN('2a) male mx'!Z62)</f>
        <v>-3.9471817434316789</v>
      </c>
      <c r="AA62" s="32">
        <f>LN('2a) male mx'!AA62)</f>
        <v>-3.8917602330401153</v>
      </c>
      <c r="AB62" s="32">
        <f>LN('2a) male mx'!AB62)</f>
        <v>-3.8255433135605355</v>
      </c>
      <c r="AC62" s="32">
        <f>LN('2a) male mx'!AC62)</f>
        <v>-3.8028542526064739</v>
      </c>
      <c r="AD62" s="32">
        <f>LN('2a) male mx'!AD62)</f>
        <v>-3.8738726133795454</v>
      </c>
      <c r="AE62" s="32">
        <f>LN('2a) male mx'!AE62)</f>
        <v>-3.8713853596963195</v>
      </c>
      <c r="AF62" s="32">
        <f>LN('2a) male mx'!AF62)</f>
        <v>-3.8529684780516997</v>
      </c>
      <c r="AG62" s="32">
        <f>LN('2a) male mx'!AG62)</f>
        <v>-3.7798002799346557</v>
      </c>
      <c r="AH62" s="32">
        <f>LN('2a) male mx'!AH62)</f>
        <v>-3.7941871310857254</v>
      </c>
      <c r="AI62" s="32">
        <f>LN('2a) male mx'!AI62)</f>
        <v>-3.8577250723152545</v>
      </c>
      <c r="AJ62" s="32">
        <f>LN('2a) male mx'!AJ62)</f>
        <v>-3.9412070822485852</v>
      </c>
      <c r="AK62" s="32">
        <f>LN('2a) male mx'!AK62)</f>
        <v>-3.8878889215389392</v>
      </c>
      <c r="AL62" s="32">
        <f>LN('2a) male mx'!AL62)</f>
        <v>-3.9632574945516907</v>
      </c>
      <c r="AM62" s="32">
        <f>LN('2a) male mx'!AM62)</f>
        <v>-3.8992123020734364</v>
      </c>
      <c r="AN62" s="32">
        <f>LN('2a) male mx'!AN62)</f>
        <v>-3.7409122847597338</v>
      </c>
      <c r="AO62" s="32">
        <f>LN('2a) male mx'!AO62)</f>
        <v>-3.8379588319320024</v>
      </c>
      <c r="AP62" s="32">
        <f>LN('2a) male mx'!AP62)</f>
        <v>-3.9134341498704002</v>
      </c>
      <c r="AQ62" s="32">
        <f>LN('2a) male mx'!AQ62)</f>
        <v>-3.9280773943308587</v>
      </c>
      <c r="AR62" s="32">
        <f>LN('2a) male mx'!AR62)</f>
        <v>-3.8455212578035747</v>
      </c>
      <c r="AS62" s="32">
        <f>LN('2a) male mx'!AS62)</f>
        <v>-3.8082632750131395</v>
      </c>
      <c r="AT62" s="32">
        <f>LN('2a) male mx'!AT62)</f>
        <v>-3.8541764731789594</v>
      </c>
      <c r="AU62" s="32">
        <f>LN('2a) male mx'!AU62)</f>
        <v>-3.8639435977857524</v>
      </c>
      <c r="AV62" s="32">
        <f>LN('2a) male mx'!AV62)</f>
        <v>-3.8383495221655854</v>
      </c>
      <c r="AW62" s="32">
        <f>LN('2a) male mx'!AW62)</f>
        <v>-3.8601633429892082</v>
      </c>
      <c r="AX62" s="32">
        <f>LN('2a) male mx'!AX62)</f>
        <v>-3.8209535280381299</v>
      </c>
      <c r="AY62" s="32">
        <f>LN('2a) male mx'!AY62)</f>
        <v>-3.8490535871470812</v>
      </c>
      <c r="AZ62" s="32">
        <f>LN('2a) male mx'!AZ62)</f>
        <v>-3.9171216635180515</v>
      </c>
      <c r="BA62" s="32">
        <f>LN('2a) male mx'!BA62)</f>
        <v>-3.9218470401672776</v>
      </c>
      <c r="BB62" s="32">
        <f>LN('2a) male mx'!BB62)</f>
        <v>-3.9174918947222457</v>
      </c>
      <c r="BC62" s="32">
        <f>LN('2a) male mx'!BC62)</f>
        <v>-3.932629117487108</v>
      </c>
      <c r="BD62" s="32">
        <f>LN('2a) male mx'!BD62)</f>
        <v>-3.9891528371799168</v>
      </c>
      <c r="BE62" s="32">
        <f>LN('2a) male mx'!BE62)</f>
        <v>-3.9888348930104143</v>
      </c>
      <c r="BF62" s="32">
        <f>LN('2a) male mx'!BF62)</f>
        <v>-4.0607508449339509</v>
      </c>
      <c r="BG62" s="32">
        <f>LN('2a) male mx'!BG62)</f>
        <v>-4.074492221874686</v>
      </c>
      <c r="BH62" s="32">
        <f>LN('2a) male mx'!BH62)</f>
        <v>-4.0800461831801718</v>
      </c>
      <c r="BI62" s="32">
        <f>LN('2a) male mx'!BI62)</f>
        <v>-4.1384968656029999</v>
      </c>
      <c r="BJ62" s="32">
        <f>LN('2a) male mx'!BJ62)</f>
        <v>-4.1670142408409117</v>
      </c>
      <c r="BK62" s="32">
        <f>LN('2a) male mx'!BK62)</f>
        <v>-4.1925642581900577</v>
      </c>
      <c r="BL62" s="32">
        <f>LN('2a) male mx'!BL62)</f>
        <v>-4.1865973319361967</v>
      </c>
      <c r="BM62" s="32">
        <f>LN('2a) male mx'!BM62)</f>
        <v>-4.2063115745142872</v>
      </c>
      <c r="BN62" s="32">
        <f>LN('2a) male mx'!BN62)</f>
        <v>-4.2905888871784033</v>
      </c>
      <c r="BO62" s="32">
        <f>LN('2a) male mx'!BO62)</f>
        <v>-4.3275727850835208</v>
      </c>
      <c r="BP62" s="32">
        <f>LN('2a) male mx'!BP62)</f>
        <v>-4.3163802740014141</v>
      </c>
      <c r="BQ62" s="32">
        <f>LN('2a) male mx'!BQ62)</f>
        <v>-4.3215126382941715</v>
      </c>
      <c r="BR62" s="32">
        <f>LN('2a) male mx'!BR62)</f>
        <v>-4.3738244302877707</v>
      </c>
      <c r="BS62" s="32">
        <f>LN('2a) male mx'!BS62)</f>
        <v>-4.4423295135601402</v>
      </c>
      <c r="BT62" s="32">
        <f>LN('2a) male mx'!BT62)</f>
        <v>-4.4861687031591737</v>
      </c>
      <c r="BU62" s="32">
        <f>LN('2a) male mx'!BU62)</f>
        <v>-4.4536985626838339</v>
      </c>
      <c r="BV62" s="32">
        <f>LN('2a) male mx'!BV62)</f>
        <v>-4.6261635528741607</v>
      </c>
      <c r="BW62" s="32">
        <f>LN('2a) male mx'!BW62)</f>
        <v>-4.5612567892573486</v>
      </c>
      <c r="BX62" s="32">
        <f>LN('2a) male mx'!BX62)</f>
        <v>-4.6687091091363246</v>
      </c>
      <c r="BY62" s="32">
        <f>LN('2a) male mx'!BY62)</f>
        <v>-4.7812221297684507</v>
      </c>
      <c r="BZ62" s="32">
        <f>LN('2a) male mx'!BZ62)</f>
        <v>-4.7842931203349401</v>
      </c>
      <c r="CA62" s="32">
        <f>LN('2a) male mx'!CA62)</f>
        <v>-4.7748120931149431</v>
      </c>
      <c r="CB62" s="32">
        <f>LN('2a) male mx'!CB62)</f>
        <v>-4.8359353233123468</v>
      </c>
      <c r="CC62" s="32">
        <f>LN('2a) male mx'!CC62)</f>
        <v>-4.8234487367592651</v>
      </c>
      <c r="CD62" s="32">
        <f>LN('2a) male mx'!CD62)</f>
        <v>-4.8673238319569574</v>
      </c>
      <c r="CE62" s="32">
        <f>LN('2a) male mx'!CE62)</f>
        <v>-4.9439708282616497</v>
      </c>
      <c r="CF62" s="32">
        <f>LN('2a) male mx'!CF62)</f>
        <v>-4.9508456040011364</v>
      </c>
      <c r="CG62" s="32">
        <f>LN('2a) male mx'!CG62)</f>
        <v>-4.990218261613669</v>
      </c>
      <c r="CH62" s="32">
        <f>LN('2a) male mx'!CH62)</f>
        <v>-5.0009144638226175</v>
      </c>
      <c r="CI62" s="32">
        <f>LN('2a) male mx'!CI62)</f>
        <v>-4.965623696430173</v>
      </c>
      <c r="CJ62" s="32">
        <f>LN('2a) male mx'!CJ62)</f>
        <v>-4.9864993751053737</v>
      </c>
      <c r="CK62" s="32">
        <f>LN('2a) male mx'!CK62)</f>
        <v>-5.1028887029614642</v>
      </c>
      <c r="CL62" s="32">
        <f>LN('2a) male mx'!CL62)</f>
        <v>-5.0731484234526203</v>
      </c>
      <c r="CM62" s="32">
        <f>LN('2a) male mx'!CM62)</f>
        <v>-5.1136452232018836</v>
      </c>
      <c r="CN62" s="32">
        <f>LN('2a) male mx'!CN62)</f>
        <v>-5.069067406241941</v>
      </c>
      <c r="CP62" s="31">
        <f t="shared" si="2"/>
        <v>59</v>
      </c>
      <c r="CQ62" s="32">
        <f>IFERROR(LN('2a) female mx'!B62),"")</f>
        <v>-4.2866819849726667</v>
      </c>
      <c r="CR62" s="32">
        <f>IFERROR(LN('2a) female mx'!C62),"")</f>
        <v>-4.3082430553922597</v>
      </c>
      <c r="CS62" s="32">
        <f>IFERROR(LN('2a) female mx'!D62),"")</f>
        <v>-4.1805984260488041</v>
      </c>
      <c r="CT62" s="32">
        <f>IFERROR(LN('2a) female mx'!E62),"")</f>
        <v>-4.2423410782701296</v>
      </c>
      <c r="CU62" s="32">
        <f>IFERROR(LN('2a) female mx'!F62),"")</f>
        <v>-4.2608973332473923</v>
      </c>
      <c r="CV62" s="32">
        <f>IFERROR(LN('2a) female mx'!G62),"")</f>
        <v>-4.1483110919242945</v>
      </c>
      <c r="CW62" s="32">
        <f>IFERROR(LN('2a) female mx'!H62),"")</f>
        <v>-4.2338860581923985</v>
      </c>
      <c r="CX62" s="32">
        <f>IFERROR(LN('2a) female mx'!I62),"")</f>
        <v>-4.1748014915101201</v>
      </c>
      <c r="CY62" s="32">
        <f>IFERROR(LN('2a) female mx'!J62),"")</f>
        <v>-4.1816274797222208</v>
      </c>
      <c r="CZ62" s="32">
        <f>IFERROR(LN('2a) female mx'!K62),"")</f>
        <v>-4.3616174956858353</v>
      </c>
      <c r="DA62" s="32">
        <f>IFERROR(LN('2a) female mx'!L62),"")</f>
        <v>-4.3403108597308222</v>
      </c>
      <c r="DB62" s="32">
        <f>IFERROR(LN('2a) female mx'!M62),"")</f>
        <v>-4.3394365240159232</v>
      </c>
      <c r="DC62" s="32">
        <f>IFERROR(LN('2a) female mx'!N62),"")</f>
        <v>-4.3167107955055251</v>
      </c>
      <c r="DD62" s="32">
        <f>IFERROR(LN('2a) female mx'!O62),"")</f>
        <v>-4.2780460884511182</v>
      </c>
      <c r="DE62" s="32">
        <f>IFERROR(LN('2a) female mx'!P62),"")</f>
        <v>-4.2457835624879072</v>
      </c>
      <c r="DF62" s="32">
        <f>IFERROR(LN('2a) female mx'!Q62),"")</f>
        <v>-4.225731361251345</v>
      </c>
      <c r="DG62" s="32">
        <f>IFERROR(LN('2a) female mx'!R62),"")</f>
        <v>-4.2710679416753603</v>
      </c>
      <c r="DH62" s="32">
        <f>IFERROR(LN('2a) female mx'!S62),"")</f>
        <v>-4.3120021836266815</v>
      </c>
      <c r="DI62" s="32">
        <f>IFERROR(LN('2a) female mx'!T62),"")</f>
        <v>-4.3919282793491741</v>
      </c>
      <c r="DJ62" s="32">
        <f>IFERROR(LN('2a) female mx'!U62),"")</f>
        <v>-4.4003105333430588</v>
      </c>
      <c r="DK62" s="32">
        <f>IFERROR(LN('2a) female mx'!V62),"")</f>
        <v>-4.3293453266417803</v>
      </c>
      <c r="DL62" s="32">
        <f>IFERROR(LN('2a) female mx'!W62),"")</f>
        <v>-4.2709284873892486</v>
      </c>
      <c r="DM62" s="32">
        <f>IFERROR(LN('2a) female mx'!X62),"")</f>
        <v>-4.2967879889519827</v>
      </c>
      <c r="DN62" s="32">
        <f>IFERROR(LN('2a) female mx'!Y62),"")</f>
        <v>-4.3260105910791795</v>
      </c>
      <c r="DO62" s="32">
        <f>IFERROR(LN('2a) female mx'!Z62),"")</f>
        <v>-4.4352726907955446</v>
      </c>
      <c r="DP62" s="32">
        <f>IFERROR(LN('2a) female mx'!AA62),"")</f>
        <v>-4.3129494113739844</v>
      </c>
      <c r="DQ62" s="32">
        <f>IFERROR(LN('2a) female mx'!AB62),"")</f>
        <v>-4.4008832278459309</v>
      </c>
      <c r="DR62" s="32">
        <f>IFERROR(LN('2a) female mx'!AC62),"")</f>
        <v>-4.335966896877002</v>
      </c>
      <c r="DS62" s="32">
        <f>IFERROR(LN('2a) female mx'!AD62),"")</f>
        <v>-4.4295992065862428</v>
      </c>
      <c r="DT62" s="32">
        <f>IFERROR(LN('2a) female mx'!AE62),"")</f>
        <v>-4.4599047853609797</v>
      </c>
      <c r="DU62" s="32">
        <f>IFERROR(LN('2a) female mx'!AF62),"")</f>
        <v>-4.4095055672836594</v>
      </c>
      <c r="DV62" s="32">
        <f>IFERROR(LN('2a) female mx'!AG62),"")</f>
        <v>-4.4423887235230213</v>
      </c>
      <c r="DW62" s="32">
        <f>IFERROR(LN('2a) female mx'!AH62),"")</f>
        <v>-4.4230161028543691</v>
      </c>
      <c r="DX62" s="32">
        <f>IFERROR(LN('2a) female mx'!AI62),"")</f>
        <v>-4.4690069964665975</v>
      </c>
      <c r="DY62" s="32">
        <f>IFERROR(LN('2a) female mx'!AJ62),"")</f>
        <v>-4.5251489834596619</v>
      </c>
      <c r="DZ62" s="32">
        <f>IFERROR(LN('2a) female mx'!AK62),"")</f>
        <v>-4.5667742447245709</v>
      </c>
      <c r="EA62" s="32">
        <f>IFERROR(LN('2a) female mx'!AL62),"")</f>
        <v>-4.5765128959981274</v>
      </c>
      <c r="EB62" s="32">
        <f>IFERROR(LN('2a) female mx'!AM62),"")</f>
        <v>-4.6646248707176827</v>
      </c>
      <c r="EC62" s="32">
        <f>IFERROR(LN('2a) female mx'!AN62),"")</f>
        <v>-4.5546831584837388</v>
      </c>
      <c r="ED62" s="32">
        <f>IFERROR(LN('2a) female mx'!AO62),"")</f>
        <v>-4.5286528966469497</v>
      </c>
      <c r="EE62" s="32">
        <f>IFERROR(LN('2a) female mx'!AP62),"")</f>
        <v>-4.7215336531151193</v>
      </c>
      <c r="EF62" s="32">
        <f>IFERROR(LN('2a) female mx'!AQ62),"")</f>
        <v>-4.6827004232794023</v>
      </c>
      <c r="EG62" s="32">
        <f>IFERROR(LN('2a) female mx'!AR62),"")</f>
        <v>-4.5741867381358148</v>
      </c>
      <c r="EH62" s="32">
        <f>IFERROR(LN('2a) female mx'!AS62),"")</f>
        <v>-4.5364257810879964</v>
      </c>
      <c r="EI62" s="32">
        <f>IFERROR(LN('2a) female mx'!AT62),"")</f>
        <v>-4.6012095336166485</v>
      </c>
      <c r="EJ62" s="32">
        <f>IFERROR(LN('2a) female mx'!AU62),"")</f>
        <v>-4.5739891840333273</v>
      </c>
      <c r="EK62" s="32">
        <f>IFERROR(LN('2a) female mx'!AV62),"")</f>
        <v>-4.5153030605866284</v>
      </c>
      <c r="EL62" s="32">
        <f>IFERROR(LN('2a) female mx'!AW62),"")</f>
        <v>-4.5265521817922512</v>
      </c>
      <c r="EM62" s="32">
        <f>IFERROR(LN('2a) female mx'!AX62),"")</f>
        <v>-4.5945062634720308</v>
      </c>
      <c r="EN62" s="32">
        <f>IFERROR(LN('2a) female mx'!AY62),"")</f>
        <v>-4.5441318656895007</v>
      </c>
      <c r="EO62" s="32">
        <f>IFERROR(LN('2a) female mx'!AZ62),"")</f>
        <v>-4.6244292743749602</v>
      </c>
      <c r="EP62" s="32">
        <f>IFERROR(LN('2a) female mx'!BA62),"")</f>
        <v>-4.6214278099842971</v>
      </c>
      <c r="EQ62" s="32">
        <f>IFERROR(LN('2a) female mx'!BB62),"")</f>
        <v>-4.6047959663167797</v>
      </c>
      <c r="ER62" s="32">
        <f>IFERROR(LN('2a) female mx'!BC62),"")</f>
        <v>-4.6540171731822282</v>
      </c>
      <c r="ES62" s="32">
        <f>IFERROR(LN('2a) female mx'!BD62),"")</f>
        <v>-4.6884972034737755</v>
      </c>
      <c r="ET62" s="32">
        <f>IFERROR(LN('2a) female mx'!BE62),"")</f>
        <v>-4.7192407694642613</v>
      </c>
      <c r="EU62" s="32">
        <f>IFERROR(LN('2a) female mx'!BF62),"")</f>
        <v>-4.7783297757338437</v>
      </c>
      <c r="EV62" s="32">
        <f>IFERROR(LN('2a) female mx'!BG62),"")</f>
        <v>-4.795974555165758</v>
      </c>
      <c r="EW62" s="32">
        <f>IFERROR(LN('2a) female mx'!BH62),"")</f>
        <v>-4.8727896262470827</v>
      </c>
      <c r="EX62" s="32">
        <f>IFERROR(LN('2a) female mx'!BI62),"")</f>
        <v>-4.8615886919473255</v>
      </c>
      <c r="EY62" s="32">
        <f>IFERROR(LN('2a) female mx'!BJ62),"")</f>
        <v>-4.9056813338756653</v>
      </c>
      <c r="EZ62" s="32">
        <f>IFERROR(LN('2a) female mx'!BK62),"")</f>
        <v>-4.9259133054753184</v>
      </c>
      <c r="FA62" s="32">
        <f>IFERROR(LN('2a) female mx'!BL62),"")</f>
        <v>-4.8719431178960901</v>
      </c>
      <c r="FB62" s="32">
        <f>IFERROR(LN('2a) female mx'!BM62),"")</f>
        <v>-5.013493048927633</v>
      </c>
      <c r="FC62" s="32">
        <f>IFERROR(LN('2a) female mx'!BN62),"")</f>
        <v>-4.8858604815293454</v>
      </c>
      <c r="FD62" s="32">
        <f>IFERROR(LN('2a) female mx'!BO62),"")</f>
        <v>-5.0435719809642006</v>
      </c>
      <c r="FE62" s="32">
        <f>IFERROR(LN('2a) female mx'!BP62),"")</f>
        <v>-4.9865688124089189</v>
      </c>
      <c r="FF62" s="32">
        <f>IFERROR(LN('2a) female mx'!BQ62),"")</f>
        <v>-4.9887738610150452</v>
      </c>
      <c r="FG62" s="32">
        <f>IFERROR(LN('2a) female mx'!BR62),"")</f>
        <v>-4.9983883204862822</v>
      </c>
      <c r="FH62" s="32">
        <f>IFERROR(LN('2a) female mx'!BS62),"")</f>
        <v>-5.0953259050731203</v>
      </c>
      <c r="FI62" s="32">
        <f>IFERROR(LN('2a) female mx'!BT62),"")</f>
        <v>-5.1028675319174832</v>
      </c>
      <c r="FJ62" s="32">
        <f>IFERROR(LN('2a) female mx'!BU62),"")</f>
        <v>-5.1209618369823255</v>
      </c>
      <c r="FK62" s="32">
        <f>IFERROR(LN('2a) female mx'!BV62),"")</f>
        <v>-5.180718242550296</v>
      </c>
      <c r="FL62" s="32">
        <f>IFERROR(LN('2a) female mx'!BW62),"")</f>
        <v>-5.193589426404901</v>
      </c>
      <c r="FM62" s="32">
        <f>IFERROR(LN('2a) female mx'!BX62),"")</f>
        <v>-5.2529316766475374</v>
      </c>
      <c r="FN62" s="32">
        <f>IFERROR(LN('2a) female mx'!BY62),"")</f>
        <v>-5.127170972212336</v>
      </c>
      <c r="FO62" s="32">
        <f>IFERROR(LN('2a) female mx'!BZ62),"")</f>
        <v>-5.3173667947156522</v>
      </c>
      <c r="FP62" s="32">
        <f>IFERROR(LN('2a) female mx'!CA62),"")</f>
        <v>-5.2938967821208474</v>
      </c>
      <c r="FQ62" s="32">
        <f>IFERROR(LN('2a) female mx'!CB62),"")</f>
        <v>-5.3126898280268939</v>
      </c>
      <c r="FR62" s="32">
        <f>IFERROR(LN('2a) female mx'!CC62),"")</f>
        <v>-5.3868818004860479</v>
      </c>
      <c r="FS62" s="32">
        <f>IFERROR(LN('2a) female mx'!CD62),"")</f>
        <v>-5.2475863079642568</v>
      </c>
      <c r="FT62" s="32">
        <f>IFERROR(LN('2a) female mx'!CE62),"")</f>
        <v>-5.455018849154329</v>
      </c>
      <c r="FU62" s="32">
        <f>IFERROR(LN('2a) female mx'!CF62),"")</f>
        <v>-5.4406634538871028</v>
      </c>
      <c r="FV62" s="32">
        <f>IFERROR(LN('2a) female mx'!CG62),"")</f>
        <v>-5.5100804787296571</v>
      </c>
      <c r="FW62" s="32">
        <f>IFERROR(LN('2a) female mx'!CH62),"")</f>
        <v>-5.5875071047173774</v>
      </c>
      <c r="FX62" s="32">
        <f>IFERROR(LN('2a) female mx'!CI62),"")</f>
        <v>-5.5541575659130302</v>
      </c>
      <c r="FY62" s="32">
        <f>IFERROR(LN('2a) female mx'!CJ62),"")</f>
        <v>-5.5518425136395919</v>
      </c>
      <c r="FZ62" s="32">
        <f>IFERROR(LN('2a) female mx'!CK62),"")</f>
        <v>-5.6386915327177762</v>
      </c>
      <c r="GA62" s="32">
        <f>IFERROR(LN('2a) female mx'!CL62),"")</f>
        <v>-5.5204393436013248</v>
      </c>
      <c r="GB62" s="32">
        <f>IFERROR(LN('2a) female mx'!CM62),"")</f>
        <v>-5.6051190599910417</v>
      </c>
      <c r="GC62" s="32">
        <f>IFERROR(LN('2a) female mx'!CN62),"")</f>
        <v>-5.5989584312330249</v>
      </c>
      <c r="GD62" s="12" t="str">
        <f>IFERROR(LN('2a) female mx'!CO62),"")</f>
        <v/>
      </c>
    </row>
    <row r="63" spans="1:186" x14ac:dyDescent="0.25">
      <c r="A63" s="31">
        <f>'2a) male mx'!A63</f>
        <v>60</v>
      </c>
      <c r="B63" s="32">
        <f>LN('2a) male mx'!B63)</f>
        <v>-3.4834735878728793</v>
      </c>
      <c r="C63" s="32">
        <f>LN('2a) male mx'!C63)</f>
        <v>-3.6701135619493974</v>
      </c>
      <c r="D63" s="32">
        <f>LN('2a) male mx'!D63)</f>
        <v>-3.5405343647561827</v>
      </c>
      <c r="E63" s="32">
        <f>LN('2a) male mx'!E63)</f>
        <v>-3.5165803451675508</v>
      </c>
      <c r="F63" s="32">
        <f>LN('2a) male mx'!F63)</f>
        <v>-3.661732841573615</v>
      </c>
      <c r="G63" s="32">
        <f>LN('2a) male mx'!G63)</f>
        <v>-3.6234188490013968</v>
      </c>
      <c r="H63" s="32">
        <f>LN('2a) male mx'!H63)</f>
        <v>-3.6914532994242761</v>
      </c>
      <c r="I63" s="32">
        <f>LN('2a) male mx'!I63)</f>
        <v>-3.6279922798220894</v>
      </c>
      <c r="J63" s="32">
        <f>LN('2a) male mx'!J63)</f>
        <v>-3.7203242868215947</v>
      </c>
      <c r="K63" s="32">
        <f>LN('2a) male mx'!K63)</f>
        <v>-3.7637831983139427</v>
      </c>
      <c r="L63" s="32">
        <f>LN('2a) male mx'!L63)</f>
        <v>-3.8181454388906526</v>
      </c>
      <c r="M63" s="32">
        <f>LN('2a) male mx'!M63)</f>
        <v>-3.7628864990887383</v>
      </c>
      <c r="N63" s="32">
        <f>LN('2a) male mx'!N63)</f>
        <v>-3.7032816863281068</v>
      </c>
      <c r="O63" s="32">
        <f>LN('2a) male mx'!O63)</f>
        <v>-3.7498976131793778</v>
      </c>
      <c r="P63" s="32">
        <f>LN('2a) male mx'!P63)</f>
        <v>-3.68549911162</v>
      </c>
      <c r="Q63" s="32">
        <f>LN('2a) male mx'!Q63)</f>
        <v>-3.6949537126901624</v>
      </c>
      <c r="R63" s="32">
        <f>LN('2a) male mx'!R63)</f>
        <v>-3.6924651383675076</v>
      </c>
      <c r="S63" s="32">
        <f>LN('2a) male mx'!S63)</f>
        <v>-3.7846417800050323</v>
      </c>
      <c r="T63" s="32">
        <f>LN('2a) male mx'!T63)</f>
        <v>-3.7320266711357788</v>
      </c>
      <c r="U63" s="32">
        <f>LN('2a) male mx'!U63)</f>
        <v>-3.6679168846819912</v>
      </c>
      <c r="V63" s="32">
        <f>LN('2a) male mx'!V63)</f>
        <v>-3.7295006015313263</v>
      </c>
      <c r="W63" s="32">
        <f>LN('2a) male mx'!W63)</f>
        <v>-3.6990612357170511</v>
      </c>
      <c r="X63" s="32">
        <f>LN('2a) male mx'!X63)</f>
        <v>-3.763400581743082</v>
      </c>
      <c r="Y63" s="32">
        <f>LN('2a) male mx'!Y63)</f>
        <v>-3.8345527437521523</v>
      </c>
      <c r="Z63" s="32">
        <f>LN('2a) male mx'!Z63)</f>
        <v>-3.8069168081649338</v>
      </c>
      <c r="AA63" s="32">
        <f>LN('2a) male mx'!AA63)</f>
        <v>-3.799684445263793</v>
      </c>
      <c r="AB63" s="32">
        <f>LN('2a) male mx'!AB63)</f>
        <v>-3.7785391740982508</v>
      </c>
      <c r="AC63" s="32">
        <f>LN('2a) male mx'!AC63)</f>
        <v>-3.6553895181950775</v>
      </c>
      <c r="AD63" s="32">
        <f>LN('2a) male mx'!AD63)</f>
        <v>-3.7332669157810141</v>
      </c>
      <c r="AE63" s="32">
        <f>LN('2a) male mx'!AE63)</f>
        <v>-3.77819896088744</v>
      </c>
      <c r="AF63" s="32">
        <f>LN('2a) male mx'!AF63)</f>
        <v>-3.778961449629088</v>
      </c>
      <c r="AG63" s="32">
        <f>LN('2a) male mx'!AG63)</f>
        <v>-3.7295549590318742</v>
      </c>
      <c r="AH63" s="32">
        <f>LN('2a) male mx'!AH63)</f>
        <v>-3.7317928014332904</v>
      </c>
      <c r="AI63" s="32">
        <f>LN('2a) male mx'!AI63)</f>
        <v>-3.8351419610921886</v>
      </c>
      <c r="AJ63" s="32">
        <f>LN('2a) male mx'!AJ63)</f>
        <v>-3.8596752062305617</v>
      </c>
      <c r="AK63" s="32">
        <f>LN('2a) male mx'!AK63)</f>
        <v>-3.7490165056677687</v>
      </c>
      <c r="AL63" s="32">
        <f>LN('2a) male mx'!AL63)</f>
        <v>-3.8931979221580999</v>
      </c>
      <c r="AM63" s="32">
        <f>LN('2a) male mx'!AM63)</f>
        <v>-3.8510429885671722</v>
      </c>
      <c r="AN63" s="32">
        <f>LN('2a) male mx'!AN63)</f>
        <v>-3.8812341631099181</v>
      </c>
      <c r="AO63" s="32">
        <f>LN('2a) male mx'!AO63)</f>
        <v>-3.732183082988088</v>
      </c>
      <c r="AP63" s="32">
        <f>LN('2a) male mx'!AP63)</f>
        <v>-3.7557702851784547</v>
      </c>
      <c r="AQ63" s="32">
        <f>LN('2a) male mx'!AQ63)</f>
        <v>-3.8247364062931917</v>
      </c>
      <c r="AR63" s="32">
        <f>LN('2a) male mx'!AR63)</f>
        <v>-3.8465472847503346</v>
      </c>
      <c r="AS63" s="32">
        <f>LN('2a) male mx'!AS63)</f>
        <v>-3.700681528427789</v>
      </c>
      <c r="AT63" s="32">
        <f>LN('2a) male mx'!AT63)</f>
        <v>-3.8284705181080803</v>
      </c>
      <c r="AU63" s="32">
        <f>LN('2a) male mx'!AU63)</f>
        <v>-3.7944403870046717</v>
      </c>
      <c r="AV63" s="32">
        <f>LN('2a) male mx'!AV63)</f>
        <v>-3.8202067148780769</v>
      </c>
      <c r="AW63" s="32">
        <f>LN('2a) male mx'!AW63)</f>
        <v>-3.7569831667936331</v>
      </c>
      <c r="AX63" s="32">
        <f>LN('2a) male mx'!AX63)</f>
        <v>-3.7776843328009986</v>
      </c>
      <c r="AY63" s="32">
        <f>LN('2a) male mx'!AY63)</f>
        <v>-3.7635598665759944</v>
      </c>
      <c r="AZ63" s="32">
        <f>LN('2a) male mx'!AZ63)</f>
        <v>-3.8842106923090958</v>
      </c>
      <c r="BA63" s="32">
        <f>LN('2a) male mx'!BA63)</f>
        <v>-3.8651479803782602</v>
      </c>
      <c r="BB63" s="32">
        <f>LN('2a) male mx'!BB63)</f>
        <v>-3.8306279924459816</v>
      </c>
      <c r="BC63" s="32">
        <f>LN('2a) male mx'!BC63)</f>
        <v>-3.8129196758061159</v>
      </c>
      <c r="BD63" s="32">
        <f>LN('2a) male mx'!BD63)</f>
        <v>-3.868705021022298</v>
      </c>
      <c r="BE63" s="32">
        <f>LN('2a) male mx'!BE63)</f>
        <v>-3.9122004294847788</v>
      </c>
      <c r="BF63" s="32">
        <f>LN('2a) male mx'!BF63)</f>
        <v>-3.9818524444575965</v>
      </c>
      <c r="BG63" s="32">
        <f>LN('2a) male mx'!BG63)</f>
        <v>-4.027978697989778</v>
      </c>
      <c r="BH63" s="32">
        <f>LN('2a) male mx'!BH63)</f>
        <v>-4.0564853235571885</v>
      </c>
      <c r="BI63" s="32">
        <f>LN('2a) male mx'!BI63)</f>
        <v>-4.0451803814879792</v>
      </c>
      <c r="BJ63" s="32">
        <f>LN('2a) male mx'!BJ63)</f>
        <v>-4.1358635614845269</v>
      </c>
      <c r="BK63" s="32">
        <f>LN('2a) male mx'!BK63)</f>
        <v>-4.2122978686093573</v>
      </c>
      <c r="BL63" s="32">
        <f>LN('2a) male mx'!BL63)</f>
        <v>-4.1518342157934613</v>
      </c>
      <c r="BM63" s="32">
        <f>LN('2a) male mx'!BM63)</f>
        <v>-4.1460165727664213</v>
      </c>
      <c r="BN63" s="32">
        <f>LN('2a) male mx'!BN63)</f>
        <v>-4.1304362184073158</v>
      </c>
      <c r="BO63" s="32">
        <f>LN('2a) male mx'!BO63)</f>
        <v>-4.2134551864262555</v>
      </c>
      <c r="BP63" s="32">
        <f>LN('2a) male mx'!BP63)</f>
        <v>-4.2088786361641848</v>
      </c>
      <c r="BQ63" s="32">
        <f>LN('2a) male mx'!BQ63)</f>
        <v>-4.2898301644723196</v>
      </c>
      <c r="BR63" s="32">
        <f>LN('2a) male mx'!BR63)</f>
        <v>-4.3355674210819561</v>
      </c>
      <c r="BS63" s="32">
        <f>LN('2a) male mx'!BS63)</f>
        <v>-4.4052663921488975</v>
      </c>
      <c r="BT63" s="32">
        <f>LN('2a) male mx'!BT63)</f>
        <v>-4.4231969804473454</v>
      </c>
      <c r="BU63" s="32">
        <f>LN('2a) male mx'!BU63)</f>
        <v>-4.448908083273226</v>
      </c>
      <c r="BV63" s="32">
        <f>LN('2a) male mx'!BV63)</f>
        <v>-4.464345739056319</v>
      </c>
      <c r="BW63" s="32">
        <f>LN('2a) male mx'!BW63)</f>
        <v>-4.5738877261529236</v>
      </c>
      <c r="BX63" s="32">
        <f>LN('2a) male mx'!BX63)</f>
        <v>-4.5144037779020314</v>
      </c>
      <c r="BY63" s="32">
        <f>LN('2a) male mx'!BY63)</f>
        <v>-4.5660448730980647</v>
      </c>
      <c r="BZ63" s="32">
        <f>LN('2a) male mx'!BZ63)</f>
        <v>-4.5793314974774848</v>
      </c>
      <c r="CA63" s="32">
        <f>LN('2a) male mx'!CA63)</f>
        <v>-4.6109045661997188</v>
      </c>
      <c r="CB63" s="32">
        <f>LN('2a) male mx'!CB63)</f>
        <v>-4.7374113321881524</v>
      </c>
      <c r="CC63" s="32">
        <f>LN('2a) male mx'!CC63)</f>
        <v>-4.8070676511380297</v>
      </c>
      <c r="CD63" s="32">
        <f>LN('2a) male mx'!CD63)</f>
        <v>-4.7031502655360748</v>
      </c>
      <c r="CE63" s="32">
        <f>LN('2a) male mx'!CE63)</f>
        <v>-4.8362095518772685</v>
      </c>
      <c r="CF63" s="32">
        <f>LN('2a) male mx'!CF63)</f>
        <v>-4.8583641058589562</v>
      </c>
      <c r="CG63" s="32">
        <f>LN('2a) male mx'!CG63)</f>
        <v>-4.8068935422859713</v>
      </c>
      <c r="CH63" s="32">
        <f>LN('2a) male mx'!CH63)</f>
        <v>-4.9261263267036419</v>
      </c>
      <c r="CI63" s="32">
        <f>LN('2a) male mx'!CI63)</f>
        <v>-4.9729047651834772</v>
      </c>
      <c r="CJ63" s="32">
        <f>LN('2a) male mx'!CJ63)</f>
        <v>-4.859823446947404</v>
      </c>
      <c r="CK63" s="32">
        <f>LN('2a) male mx'!CK63)</f>
        <v>-4.9858706177177252</v>
      </c>
      <c r="CL63" s="32">
        <f>LN('2a) male mx'!CL63)</f>
        <v>-4.9606301063702789</v>
      </c>
      <c r="CM63" s="32">
        <f>LN('2a) male mx'!CM63)</f>
        <v>-4.9734220732974697</v>
      </c>
      <c r="CN63" s="32">
        <f>LN('2a) male mx'!CN63)</f>
        <v>-4.994003402068647</v>
      </c>
      <c r="CP63" s="31">
        <f t="shared" si="2"/>
        <v>60</v>
      </c>
      <c r="CQ63" s="32">
        <f>IFERROR(LN('2a) female mx'!B63),"")</f>
        <v>-4.0840603389922938</v>
      </c>
      <c r="CR63" s="32">
        <f>IFERROR(LN('2a) female mx'!C63),"")</f>
        <v>-4.0835485173030035</v>
      </c>
      <c r="CS63" s="32">
        <f>IFERROR(LN('2a) female mx'!D63),"")</f>
        <v>-4.0618560632258713</v>
      </c>
      <c r="CT63" s="32">
        <f>IFERROR(LN('2a) female mx'!E63),"")</f>
        <v>-4.0295661534072558</v>
      </c>
      <c r="CU63" s="32">
        <f>IFERROR(LN('2a) female mx'!F63),"")</f>
        <v>-4.064719883515826</v>
      </c>
      <c r="CV63" s="32">
        <f>IFERROR(LN('2a) female mx'!G63),"")</f>
        <v>-4.0844561421113506</v>
      </c>
      <c r="CW63" s="32">
        <f>IFERROR(LN('2a) female mx'!H63),"")</f>
        <v>-4.0724341275496396</v>
      </c>
      <c r="CX63" s="32">
        <f>IFERROR(LN('2a) female mx'!I63),"")</f>
        <v>-4.0668403636428749</v>
      </c>
      <c r="CY63" s="32">
        <f>IFERROR(LN('2a) female mx'!J63),"")</f>
        <v>-4.1546056892922252</v>
      </c>
      <c r="CZ63" s="32">
        <f>IFERROR(LN('2a) female mx'!K63),"")</f>
        <v>-4.2058674197261352</v>
      </c>
      <c r="DA63" s="32">
        <f>IFERROR(LN('2a) female mx'!L63),"")</f>
        <v>-4.1216481945263421</v>
      </c>
      <c r="DB63" s="32">
        <f>IFERROR(LN('2a) female mx'!M63),"")</f>
        <v>-4.1372905453279261</v>
      </c>
      <c r="DC63" s="32">
        <f>IFERROR(LN('2a) female mx'!N63),"")</f>
        <v>-4.1447605541796957</v>
      </c>
      <c r="DD63" s="32">
        <f>IFERROR(LN('2a) female mx'!O63),"")</f>
        <v>-4.1853788072423521</v>
      </c>
      <c r="DE63" s="32">
        <f>IFERROR(LN('2a) female mx'!P63),"")</f>
        <v>-4.2249190929437965</v>
      </c>
      <c r="DF63" s="32">
        <f>IFERROR(LN('2a) female mx'!Q63),"")</f>
        <v>-4.2019976394028546</v>
      </c>
      <c r="DG63" s="32">
        <f>IFERROR(LN('2a) female mx'!R63),"")</f>
        <v>-4.1585290987346406</v>
      </c>
      <c r="DH63" s="32">
        <f>IFERROR(LN('2a) female mx'!S63),"")</f>
        <v>-4.2272796030600457</v>
      </c>
      <c r="DI63" s="32">
        <f>IFERROR(LN('2a) female mx'!T63),"")</f>
        <v>-4.1848339567007793</v>
      </c>
      <c r="DJ63" s="32">
        <f>IFERROR(LN('2a) female mx'!U63),"")</f>
        <v>-4.2272721212212536</v>
      </c>
      <c r="DK63" s="32">
        <f>IFERROR(LN('2a) female mx'!V63),"")</f>
        <v>-4.154432812546422</v>
      </c>
      <c r="DL63" s="32">
        <f>IFERROR(LN('2a) female mx'!W63),"")</f>
        <v>-4.14004353382186</v>
      </c>
      <c r="DM63" s="32">
        <f>IFERROR(LN('2a) female mx'!X63),"")</f>
        <v>-4.2606833331761997</v>
      </c>
      <c r="DN63" s="32">
        <f>IFERROR(LN('2a) female mx'!Y63),"")</f>
        <v>-4.2170663161477604</v>
      </c>
      <c r="DO63" s="32">
        <f>IFERROR(LN('2a) female mx'!Z63),"")</f>
        <v>-4.2452579738693332</v>
      </c>
      <c r="DP63" s="32">
        <f>IFERROR(LN('2a) female mx'!AA63),"")</f>
        <v>-4.2496724936788048</v>
      </c>
      <c r="DQ63" s="32">
        <f>IFERROR(LN('2a) female mx'!AB63),"")</f>
        <v>-4.280592141809457</v>
      </c>
      <c r="DR63" s="32">
        <f>IFERROR(LN('2a) female mx'!AC63),"")</f>
        <v>-4.3042683295903412</v>
      </c>
      <c r="DS63" s="32">
        <f>IFERROR(LN('2a) female mx'!AD63),"")</f>
        <v>-4.2839757095105888</v>
      </c>
      <c r="DT63" s="32">
        <f>IFERROR(LN('2a) female mx'!AE63),"")</f>
        <v>-4.2867589296956439</v>
      </c>
      <c r="DU63" s="32">
        <f>IFERROR(LN('2a) female mx'!AF63),"")</f>
        <v>-4.3737312438636415</v>
      </c>
      <c r="DV63" s="32">
        <f>IFERROR(LN('2a) female mx'!AG63),"")</f>
        <v>-4.3041134409209585</v>
      </c>
      <c r="DW63" s="32">
        <f>IFERROR(LN('2a) female mx'!AH63),"")</f>
        <v>-4.4360340455431109</v>
      </c>
      <c r="DX63" s="32">
        <f>IFERROR(LN('2a) female mx'!AI63),"")</f>
        <v>-4.3685670992471115</v>
      </c>
      <c r="DY63" s="32">
        <f>IFERROR(LN('2a) female mx'!AJ63),"")</f>
        <v>-4.472947092408071</v>
      </c>
      <c r="DZ63" s="32">
        <f>IFERROR(LN('2a) female mx'!AK63),"")</f>
        <v>-4.4175455300875361</v>
      </c>
      <c r="EA63" s="32">
        <f>IFERROR(LN('2a) female mx'!AL63),"")</f>
        <v>-4.4647815166483653</v>
      </c>
      <c r="EB63" s="32">
        <f>IFERROR(LN('2a) female mx'!AM63),"")</f>
        <v>-4.4365178581088296</v>
      </c>
      <c r="EC63" s="32">
        <f>IFERROR(LN('2a) female mx'!AN63),"")</f>
        <v>-4.6248381027798695</v>
      </c>
      <c r="ED63" s="32">
        <f>IFERROR(LN('2a) female mx'!AO63),"")</f>
        <v>-4.3690624262450921</v>
      </c>
      <c r="EE63" s="32">
        <f>IFERROR(LN('2a) female mx'!AP63),"")</f>
        <v>-4.4630188450877828</v>
      </c>
      <c r="EF63" s="32">
        <f>IFERROR(LN('2a) female mx'!AQ63),"")</f>
        <v>-4.5512969930755922</v>
      </c>
      <c r="EG63" s="32">
        <f>IFERROR(LN('2a) female mx'!AR63),"")</f>
        <v>-4.5209386675190606</v>
      </c>
      <c r="EH63" s="32">
        <f>IFERROR(LN('2a) female mx'!AS63),"")</f>
        <v>-4.4883910641210036</v>
      </c>
      <c r="EI63" s="32">
        <f>IFERROR(LN('2a) female mx'!AT63),"")</f>
        <v>-4.4826523015812461</v>
      </c>
      <c r="EJ63" s="32">
        <f>IFERROR(LN('2a) female mx'!AU63),"")</f>
        <v>-4.4528474900134096</v>
      </c>
      <c r="EK63" s="32">
        <f>IFERROR(LN('2a) female mx'!AV63),"")</f>
        <v>-4.4730372320019125</v>
      </c>
      <c r="EL63" s="32">
        <f>IFERROR(LN('2a) female mx'!AW63),"")</f>
        <v>-4.5472150747785598</v>
      </c>
      <c r="EM63" s="32">
        <f>IFERROR(LN('2a) female mx'!AX63),"")</f>
        <v>-4.4959213165907368</v>
      </c>
      <c r="EN63" s="32">
        <f>IFERROR(LN('2a) female mx'!AY63),"")</f>
        <v>-4.4376973651883187</v>
      </c>
      <c r="EO63" s="32">
        <f>IFERROR(LN('2a) female mx'!AZ63),"")</f>
        <v>-4.5799911247738256</v>
      </c>
      <c r="EP63" s="32">
        <f>IFERROR(LN('2a) female mx'!BA63),"")</f>
        <v>-4.6162091482397223</v>
      </c>
      <c r="EQ63" s="32">
        <f>IFERROR(LN('2a) female mx'!BB63),"")</f>
        <v>-4.6354336836499188</v>
      </c>
      <c r="ER63" s="32">
        <f>IFERROR(LN('2a) female mx'!BC63),"")</f>
        <v>-4.5120312874130448</v>
      </c>
      <c r="ES63" s="32">
        <f>IFERROR(LN('2a) female mx'!BD63),"")</f>
        <v>-4.5469066426565918</v>
      </c>
      <c r="ET63" s="32">
        <f>IFERROR(LN('2a) female mx'!BE63),"")</f>
        <v>-4.6791364247421008</v>
      </c>
      <c r="EU63" s="32">
        <f>IFERROR(LN('2a) female mx'!BF63),"")</f>
        <v>-4.7039781472242161</v>
      </c>
      <c r="EV63" s="32">
        <f>IFERROR(LN('2a) female mx'!BG63),"")</f>
        <v>-4.6581373455852129</v>
      </c>
      <c r="EW63" s="32">
        <f>IFERROR(LN('2a) female mx'!BH63),"")</f>
        <v>-4.777625348803431</v>
      </c>
      <c r="EX63" s="32">
        <f>IFERROR(LN('2a) female mx'!BI63),"")</f>
        <v>-4.8036100135390898</v>
      </c>
      <c r="EY63" s="32">
        <f>IFERROR(LN('2a) female mx'!BJ63),"")</f>
        <v>-4.8688968560317587</v>
      </c>
      <c r="EZ63" s="32">
        <f>IFERROR(LN('2a) female mx'!BK63),"")</f>
        <v>-4.7599656403467403</v>
      </c>
      <c r="FA63" s="32">
        <f>IFERROR(LN('2a) female mx'!BL63),"")</f>
        <v>-4.8542520326311829</v>
      </c>
      <c r="FB63" s="32">
        <f>IFERROR(LN('2a) female mx'!BM63),"")</f>
        <v>-4.8483476663326233</v>
      </c>
      <c r="FC63" s="32">
        <f>IFERROR(LN('2a) female mx'!BN63),"")</f>
        <v>-4.8870459607868497</v>
      </c>
      <c r="FD63" s="32">
        <f>IFERROR(LN('2a) female mx'!BO63),"")</f>
        <v>-4.925136552833461</v>
      </c>
      <c r="FE63" s="32">
        <f>IFERROR(LN('2a) female mx'!BP63),"")</f>
        <v>-4.9359424104523661</v>
      </c>
      <c r="FF63" s="32">
        <f>IFERROR(LN('2a) female mx'!BQ63),"")</f>
        <v>-5.0243612585694084</v>
      </c>
      <c r="FG63" s="32">
        <f>IFERROR(LN('2a) female mx'!BR63),"")</f>
        <v>-4.9276573927256582</v>
      </c>
      <c r="FH63" s="32">
        <f>IFERROR(LN('2a) female mx'!BS63),"")</f>
        <v>-5.1087976128995782</v>
      </c>
      <c r="FI63" s="32">
        <f>IFERROR(LN('2a) female mx'!BT63),"")</f>
        <v>-5.0653107983216872</v>
      </c>
      <c r="FJ63" s="32">
        <f>IFERROR(LN('2a) female mx'!BU63),"")</f>
        <v>-5.1861044994900478</v>
      </c>
      <c r="FK63" s="32">
        <f>IFERROR(LN('2a) female mx'!BV63),"")</f>
        <v>-5.1103513382260477</v>
      </c>
      <c r="FL63" s="32">
        <f>IFERROR(LN('2a) female mx'!BW63),"")</f>
        <v>-5.1152217220746987</v>
      </c>
      <c r="FM63" s="32">
        <f>IFERROR(LN('2a) female mx'!BX63),"")</f>
        <v>-5.126161356361874</v>
      </c>
      <c r="FN63" s="32">
        <f>IFERROR(LN('2a) female mx'!BY63),"")</f>
        <v>-5.0944710688922274</v>
      </c>
      <c r="FO63" s="32">
        <f>IFERROR(LN('2a) female mx'!BZ63),"")</f>
        <v>-5.1256363509841574</v>
      </c>
      <c r="FP63" s="32">
        <f>IFERROR(LN('2a) female mx'!CA63),"")</f>
        <v>-5.1555024414225352</v>
      </c>
      <c r="FQ63" s="32">
        <f>IFERROR(LN('2a) female mx'!CB63),"")</f>
        <v>-5.2226804483740397</v>
      </c>
      <c r="FR63" s="32">
        <f>IFERROR(LN('2a) female mx'!CC63),"")</f>
        <v>-5.3479258154138734</v>
      </c>
      <c r="FS63" s="32">
        <f>IFERROR(LN('2a) female mx'!CD63),"")</f>
        <v>-5.3624118970909151</v>
      </c>
      <c r="FT63" s="32">
        <f>IFERROR(LN('2a) female mx'!CE63),"")</f>
        <v>-5.3051501927084432</v>
      </c>
      <c r="FU63" s="32">
        <f>IFERROR(LN('2a) female mx'!CF63),"")</f>
        <v>-5.3385692871025769</v>
      </c>
      <c r="FV63" s="32">
        <f>IFERROR(LN('2a) female mx'!CG63),"")</f>
        <v>-5.357913372610188</v>
      </c>
      <c r="FW63" s="32">
        <f>IFERROR(LN('2a) female mx'!CH63),"")</f>
        <v>-5.3089512045079417</v>
      </c>
      <c r="FX63" s="32">
        <f>IFERROR(LN('2a) female mx'!CI63),"")</f>
        <v>-5.5394173305631211</v>
      </c>
      <c r="FY63" s="32">
        <f>IFERROR(LN('2a) female mx'!CJ63),"")</f>
        <v>-5.2467645870516222</v>
      </c>
      <c r="FZ63" s="32">
        <f>IFERROR(LN('2a) female mx'!CK63),"")</f>
        <v>-5.4815268538880577</v>
      </c>
      <c r="GA63" s="32">
        <f>IFERROR(LN('2a) female mx'!CL63),"")</f>
        <v>-5.513793805253056</v>
      </c>
      <c r="GB63" s="32">
        <f>IFERROR(LN('2a) female mx'!CM63),"")</f>
        <v>-5.5539149191633062</v>
      </c>
      <c r="GC63" s="32">
        <f>IFERROR(LN('2a) female mx'!CN63),"")</f>
        <v>-5.4823084257321124</v>
      </c>
      <c r="GD63" s="12" t="str">
        <f>IFERROR(LN('2a) female mx'!CO63),"")</f>
        <v/>
      </c>
    </row>
    <row r="64" spans="1:186" x14ac:dyDescent="0.25">
      <c r="A64" s="31">
        <f>'2a) male mx'!A64</f>
        <v>61</v>
      </c>
      <c r="B64" s="32">
        <f>LN('2a) male mx'!B64)</f>
        <v>-3.7533819850574472</v>
      </c>
      <c r="C64" s="32">
        <f>LN('2a) male mx'!C64)</f>
        <v>-3.9170579279536213</v>
      </c>
      <c r="D64" s="32">
        <f>LN('2a) male mx'!D64)</f>
        <v>-3.8562359005773139</v>
      </c>
      <c r="E64" s="32">
        <f>LN('2a) male mx'!E64)</f>
        <v>-3.8198236724463097</v>
      </c>
      <c r="F64" s="32">
        <f>LN('2a) male mx'!F64)</f>
        <v>-3.8184185129688726</v>
      </c>
      <c r="G64" s="32">
        <f>LN('2a) male mx'!G64)</f>
        <v>-3.9490356310581265</v>
      </c>
      <c r="H64" s="32">
        <f>LN('2a) male mx'!H64)</f>
        <v>-3.8771953662221699</v>
      </c>
      <c r="I64" s="32">
        <f>LN('2a) male mx'!I64)</f>
        <v>-3.916704941426504</v>
      </c>
      <c r="J64" s="32">
        <f>LN('2a) male mx'!J64)</f>
        <v>-3.8028266824196102</v>
      </c>
      <c r="K64" s="32">
        <f>LN('2a) male mx'!K64)</f>
        <v>-3.9396127892303254</v>
      </c>
      <c r="L64" s="32">
        <f>LN('2a) male mx'!L64)</f>
        <v>-3.9614616398201492</v>
      </c>
      <c r="M64" s="32">
        <f>LN('2a) male mx'!M64)</f>
        <v>-3.8820183000881547</v>
      </c>
      <c r="N64" s="32">
        <f>LN('2a) male mx'!N64)</f>
        <v>-3.8475952814764396</v>
      </c>
      <c r="O64" s="32">
        <f>LN('2a) male mx'!O64)</f>
        <v>-3.8721028351133029</v>
      </c>
      <c r="P64" s="32">
        <f>LN('2a) male mx'!P64)</f>
        <v>-3.8278406331018093</v>
      </c>
      <c r="Q64" s="32">
        <f>LN('2a) male mx'!Q64)</f>
        <v>-3.8065210791620556</v>
      </c>
      <c r="R64" s="32">
        <f>LN('2a) male mx'!R64)</f>
        <v>-3.8379614603912451</v>
      </c>
      <c r="S64" s="32">
        <f>LN('2a) male mx'!S64)</f>
        <v>-3.834490721734316</v>
      </c>
      <c r="T64" s="32">
        <f>LN('2a) male mx'!T64)</f>
        <v>-3.8073176024326387</v>
      </c>
      <c r="U64" s="32">
        <f>LN('2a) male mx'!U64)</f>
        <v>-3.7985495227532642</v>
      </c>
      <c r="V64" s="32">
        <f>LN('2a) male mx'!V64)</f>
        <v>-3.7661773500746296</v>
      </c>
      <c r="W64" s="32">
        <f>LN('2a) male mx'!W64)</f>
        <v>-3.7524609342037794</v>
      </c>
      <c r="X64" s="32">
        <f>LN('2a) male mx'!X64)</f>
        <v>-3.7290606739869419</v>
      </c>
      <c r="Y64" s="32">
        <f>LN('2a) male mx'!Y64)</f>
        <v>-3.7835363380173228</v>
      </c>
      <c r="Z64" s="32">
        <f>LN('2a) male mx'!Z64)</f>
        <v>-3.826106731384959</v>
      </c>
      <c r="AA64" s="32">
        <f>LN('2a) male mx'!AA64)</f>
        <v>-3.7617583227470477</v>
      </c>
      <c r="AB64" s="32">
        <f>LN('2a) male mx'!AB64)</f>
        <v>-3.8367605209275992</v>
      </c>
      <c r="AC64" s="32">
        <f>LN('2a) male mx'!AC64)</f>
        <v>-3.7367749637839718</v>
      </c>
      <c r="AD64" s="32">
        <f>LN('2a) male mx'!AD64)</f>
        <v>-3.7623180896549386</v>
      </c>
      <c r="AE64" s="32">
        <f>LN('2a) male mx'!AE64)</f>
        <v>-3.7373597297374679</v>
      </c>
      <c r="AF64" s="32">
        <f>LN('2a) male mx'!AF64)</f>
        <v>-3.6932884875323806</v>
      </c>
      <c r="AG64" s="32">
        <f>LN('2a) male mx'!AG64)</f>
        <v>-3.7939677925134907</v>
      </c>
      <c r="AH64" s="32">
        <f>LN('2a) male mx'!AH64)</f>
        <v>-3.8150141701027862</v>
      </c>
      <c r="AI64" s="32">
        <f>LN('2a) male mx'!AI64)</f>
        <v>-3.7731674917449918</v>
      </c>
      <c r="AJ64" s="32">
        <f>LN('2a) male mx'!AJ64)</f>
        <v>-3.7835764697361371</v>
      </c>
      <c r="AK64" s="32">
        <f>LN('2a) male mx'!AK64)</f>
        <v>-3.7656489246266989</v>
      </c>
      <c r="AL64" s="32">
        <f>LN('2a) male mx'!AL64)</f>
        <v>-3.782636091900609</v>
      </c>
      <c r="AM64" s="32">
        <f>LN('2a) male mx'!AM64)</f>
        <v>-3.8426876095329821</v>
      </c>
      <c r="AN64" s="32">
        <f>LN('2a) male mx'!AN64)</f>
        <v>-3.8323523263874879</v>
      </c>
      <c r="AO64" s="32">
        <f>LN('2a) male mx'!AO64)</f>
        <v>-3.8379828340604618</v>
      </c>
      <c r="AP64" s="32">
        <f>LN('2a) male mx'!AP64)</f>
        <v>-3.6739649394943124</v>
      </c>
      <c r="AQ64" s="32">
        <f>LN('2a) male mx'!AQ64)</f>
        <v>-3.7070735882211117</v>
      </c>
      <c r="AR64" s="32">
        <f>LN('2a) male mx'!AR64)</f>
        <v>-3.7561813598455864</v>
      </c>
      <c r="AS64" s="32">
        <f>LN('2a) male mx'!AS64)</f>
        <v>-3.7567261372272616</v>
      </c>
      <c r="AT64" s="32">
        <f>LN('2a) male mx'!AT64)</f>
        <v>-3.7097319502729529</v>
      </c>
      <c r="AU64" s="32">
        <f>LN('2a) male mx'!AU64)</f>
        <v>-3.7026996359446391</v>
      </c>
      <c r="AV64" s="32">
        <f>LN('2a) male mx'!AV64)</f>
        <v>-3.7239774826106058</v>
      </c>
      <c r="AW64" s="32">
        <f>LN('2a) male mx'!AW64)</f>
        <v>-3.6838008255238384</v>
      </c>
      <c r="AX64" s="32">
        <f>LN('2a) male mx'!AX64)</f>
        <v>-3.7493293705772235</v>
      </c>
      <c r="AY64" s="32">
        <f>LN('2a) male mx'!AY64)</f>
        <v>-3.7315073577972906</v>
      </c>
      <c r="AZ64" s="32">
        <f>LN('2a) male mx'!AZ64)</f>
        <v>-3.777965376259742</v>
      </c>
      <c r="BA64" s="32">
        <f>LN('2a) male mx'!BA64)</f>
        <v>-3.7355495087184369</v>
      </c>
      <c r="BB64" s="32">
        <f>LN('2a) male mx'!BB64)</f>
        <v>-3.8201309293415613</v>
      </c>
      <c r="BC64" s="32">
        <f>LN('2a) male mx'!BC64)</f>
        <v>-3.8175539132518748</v>
      </c>
      <c r="BD64" s="32">
        <f>LN('2a) male mx'!BD64)</f>
        <v>-3.8713181915419721</v>
      </c>
      <c r="BE64" s="32">
        <f>LN('2a) male mx'!BE64)</f>
        <v>-3.8729744167640776</v>
      </c>
      <c r="BF64" s="32">
        <f>LN('2a) male mx'!BF64)</f>
        <v>-3.9528992898918411</v>
      </c>
      <c r="BG64" s="32">
        <f>LN('2a) male mx'!BG64)</f>
        <v>-3.9523552567787537</v>
      </c>
      <c r="BH64" s="32">
        <f>LN('2a) male mx'!BH64)</f>
        <v>-4.0105814259982768</v>
      </c>
      <c r="BI64" s="32">
        <f>LN('2a) male mx'!BI64)</f>
        <v>-4.0310674798865653</v>
      </c>
      <c r="BJ64" s="32">
        <f>LN('2a) male mx'!BJ64)</f>
        <v>-3.9958158888086377</v>
      </c>
      <c r="BK64" s="32">
        <f>LN('2a) male mx'!BK64)</f>
        <v>-4.0229810851208132</v>
      </c>
      <c r="BL64" s="32">
        <f>LN('2a) male mx'!BL64)</f>
        <v>-4.1267677489273273</v>
      </c>
      <c r="BM64" s="32">
        <f>LN('2a) male mx'!BM64)</f>
        <v>-4.1354224265182209</v>
      </c>
      <c r="BN64" s="32">
        <f>LN('2a) male mx'!BN64)</f>
        <v>-4.1217475823641596</v>
      </c>
      <c r="BO64" s="32">
        <f>LN('2a) male mx'!BO64)</f>
        <v>-4.1119994515387042</v>
      </c>
      <c r="BP64" s="32">
        <f>LN('2a) male mx'!BP64)</f>
        <v>-4.1685532761216697</v>
      </c>
      <c r="BQ64" s="32">
        <f>LN('2a) male mx'!BQ64)</f>
        <v>-4.1946746316480183</v>
      </c>
      <c r="BR64" s="32">
        <f>LN('2a) male mx'!BR64)</f>
        <v>-4.2187287152665558</v>
      </c>
      <c r="BS64" s="32">
        <f>LN('2a) male mx'!BS64)</f>
        <v>-4.2849189678165711</v>
      </c>
      <c r="BT64" s="32">
        <f>LN('2a) male mx'!BT64)</f>
        <v>-4.2762451550022611</v>
      </c>
      <c r="BU64" s="32">
        <f>LN('2a) male mx'!BU64)</f>
        <v>-4.2796045570996224</v>
      </c>
      <c r="BV64" s="32">
        <f>LN('2a) male mx'!BV64)</f>
        <v>-4.4251248362808955</v>
      </c>
      <c r="BW64" s="32">
        <f>LN('2a) male mx'!BW64)</f>
        <v>-4.3666688772810494</v>
      </c>
      <c r="BX64" s="32">
        <f>LN('2a) male mx'!BX64)</f>
        <v>-4.4603749096775642</v>
      </c>
      <c r="BY64" s="32">
        <f>LN('2a) male mx'!BY64)</f>
        <v>-4.4305694712739445</v>
      </c>
      <c r="BZ64" s="32">
        <f>LN('2a) male mx'!BZ64)</f>
        <v>-4.4597551663256469</v>
      </c>
      <c r="CA64" s="32">
        <f>LN('2a) male mx'!CA64)</f>
        <v>-4.5561822329452575</v>
      </c>
      <c r="CB64" s="32">
        <f>LN('2a) male mx'!CB64)</f>
        <v>-4.6586995738922141</v>
      </c>
      <c r="CC64" s="32">
        <f>LN('2a) male mx'!CC64)</f>
        <v>-4.6095236084786579</v>
      </c>
      <c r="CD64" s="32">
        <f>LN('2a) male mx'!CD64)</f>
        <v>-4.7242174229111207</v>
      </c>
      <c r="CE64" s="32">
        <f>LN('2a) male mx'!CE64)</f>
        <v>-4.7026270249665298</v>
      </c>
      <c r="CF64" s="32">
        <f>LN('2a) male mx'!CF64)</f>
        <v>-4.7013263255449322</v>
      </c>
      <c r="CG64" s="32">
        <f>LN('2a) male mx'!CG64)</f>
        <v>-4.8151475524237979</v>
      </c>
      <c r="CH64" s="32">
        <f>LN('2a) male mx'!CH64)</f>
        <v>-4.7527767979307916</v>
      </c>
      <c r="CI64" s="32">
        <f>LN('2a) male mx'!CI64)</f>
        <v>-4.810769186190039</v>
      </c>
      <c r="CJ64" s="32">
        <f>LN('2a) male mx'!CJ64)</f>
        <v>-4.8958833742490642</v>
      </c>
      <c r="CK64" s="32">
        <f>LN('2a) male mx'!CK64)</f>
        <v>-4.8474182146673659</v>
      </c>
      <c r="CL64" s="32">
        <f>LN('2a) male mx'!CL64)</f>
        <v>-4.9044052203904887</v>
      </c>
      <c r="CM64" s="32">
        <f>LN('2a) male mx'!CM64)</f>
        <v>-4.9585582876330934</v>
      </c>
      <c r="CN64" s="32">
        <f>LN('2a) male mx'!CN64)</f>
        <v>-4.8767703057618235</v>
      </c>
      <c r="CP64" s="31">
        <f t="shared" si="2"/>
        <v>61</v>
      </c>
      <c r="CQ64" s="32">
        <f>IFERROR(LN('2a) female mx'!B64),"")</f>
        <v>-4.1879878659997267</v>
      </c>
      <c r="CR64" s="32">
        <f>IFERROR(LN('2a) female mx'!C64),"")</f>
        <v>-4.1465627728480499</v>
      </c>
      <c r="CS64" s="32">
        <f>IFERROR(LN('2a) female mx'!D64),"")</f>
        <v>-4.2240845726517007</v>
      </c>
      <c r="CT64" s="32">
        <f>IFERROR(LN('2a) female mx'!E64),"")</f>
        <v>-4.1792704327207089</v>
      </c>
      <c r="CU64" s="32">
        <f>IFERROR(LN('2a) female mx'!F64),"")</f>
        <v>-4.2771720638788588</v>
      </c>
      <c r="CV64" s="32">
        <f>IFERROR(LN('2a) female mx'!G64),"")</f>
        <v>-4.2492255753761565</v>
      </c>
      <c r="CW64" s="32">
        <f>IFERROR(LN('2a) female mx'!H64),"")</f>
        <v>-4.2263503272087881</v>
      </c>
      <c r="CX64" s="32">
        <f>IFERROR(LN('2a) female mx'!I64),"")</f>
        <v>-4.1566178831176588</v>
      </c>
      <c r="CY64" s="32">
        <f>IFERROR(LN('2a) female mx'!J64),"")</f>
        <v>-4.1504210417758252</v>
      </c>
      <c r="CZ64" s="32">
        <f>IFERROR(LN('2a) female mx'!K64),"")</f>
        <v>-4.3807894566411694</v>
      </c>
      <c r="DA64" s="32">
        <f>IFERROR(LN('2a) female mx'!L64),"")</f>
        <v>-4.2124924947991538</v>
      </c>
      <c r="DB64" s="32">
        <f>IFERROR(LN('2a) female mx'!M64),"")</f>
        <v>-4.2912471051595462</v>
      </c>
      <c r="DC64" s="32">
        <f>IFERROR(LN('2a) female mx'!N64),"")</f>
        <v>-4.1674737946968001</v>
      </c>
      <c r="DD64" s="32">
        <f>IFERROR(LN('2a) female mx'!O64),"")</f>
        <v>-4.261349622425465</v>
      </c>
      <c r="DE64" s="32">
        <f>IFERROR(LN('2a) female mx'!P64),"")</f>
        <v>-4.2962330940706872</v>
      </c>
      <c r="DF64" s="32">
        <f>IFERROR(LN('2a) female mx'!Q64),"")</f>
        <v>-4.3057697543759428</v>
      </c>
      <c r="DG64" s="32">
        <f>IFERROR(LN('2a) female mx'!R64),"")</f>
        <v>-4.2792311369284413</v>
      </c>
      <c r="DH64" s="32">
        <f>IFERROR(LN('2a) female mx'!S64),"")</f>
        <v>-4.2522664930959131</v>
      </c>
      <c r="DI64" s="32">
        <f>IFERROR(LN('2a) female mx'!T64),"")</f>
        <v>-4.1877111964545106</v>
      </c>
      <c r="DJ64" s="32">
        <f>IFERROR(LN('2a) female mx'!U64),"")</f>
        <v>-4.2580742495226698</v>
      </c>
      <c r="DK64" s="32">
        <f>IFERROR(LN('2a) female mx'!V64),"")</f>
        <v>-4.1723802775450665</v>
      </c>
      <c r="DL64" s="32">
        <f>IFERROR(LN('2a) female mx'!W64),"")</f>
        <v>-4.2501076979570716</v>
      </c>
      <c r="DM64" s="32">
        <f>IFERROR(LN('2a) female mx'!X64),"")</f>
        <v>-4.2066435062835552</v>
      </c>
      <c r="DN64" s="32">
        <f>IFERROR(LN('2a) female mx'!Y64),"")</f>
        <v>-4.2390408621536801</v>
      </c>
      <c r="DO64" s="32">
        <f>IFERROR(LN('2a) female mx'!Z64),"")</f>
        <v>-4.2656626616175757</v>
      </c>
      <c r="DP64" s="32">
        <f>IFERROR(LN('2a) female mx'!AA64),"")</f>
        <v>-4.3384460911209786</v>
      </c>
      <c r="DQ64" s="32">
        <f>IFERROR(LN('2a) female mx'!AB64),"")</f>
        <v>-4.30697810891765</v>
      </c>
      <c r="DR64" s="32">
        <f>IFERROR(LN('2a) female mx'!AC64),"")</f>
        <v>-4.316695782262971</v>
      </c>
      <c r="DS64" s="32">
        <f>IFERROR(LN('2a) female mx'!AD64),"")</f>
        <v>-4.364973132046007</v>
      </c>
      <c r="DT64" s="32">
        <f>IFERROR(LN('2a) female mx'!AE64),"")</f>
        <v>-4.3352265664140965</v>
      </c>
      <c r="DU64" s="32">
        <f>IFERROR(LN('2a) female mx'!AF64),"")</f>
        <v>-4.3211234729113901</v>
      </c>
      <c r="DV64" s="32">
        <f>IFERROR(LN('2a) female mx'!AG64),"")</f>
        <v>-4.4230975777956987</v>
      </c>
      <c r="DW64" s="32">
        <f>IFERROR(LN('2a) female mx'!AH64),"")</f>
        <v>-4.3823172901039182</v>
      </c>
      <c r="DX64" s="32">
        <f>IFERROR(LN('2a) female mx'!AI64),"")</f>
        <v>-4.4242922546733094</v>
      </c>
      <c r="DY64" s="32">
        <f>IFERROR(LN('2a) female mx'!AJ64),"")</f>
        <v>-4.4267790802850717</v>
      </c>
      <c r="DZ64" s="32">
        <f>IFERROR(LN('2a) female mx'!AK64),"")</f>
        <v>-4.4829787132592189</v>
      </c>
      <c r="EA64" s="32">
        <f>IFERROR(LN('2a) female mx'!AL64),"")</f>
        <v>-4.449110503602574</v>
      </c>
      <c r="EB64" s="32">
        <f>IFERROR(LN('2a) female mx'!AM64),"")</f>
        <v>-4.4610078390686505</v>
      </c>
      <c r="EC64" s="32">
        <f>IFERROR(LN('2a) female mx'!AN64),"")</f>
        <v>-4.534251930874345</v>
      </c>
      <c r="ED64" s="32">
        <f>IFERROR(LN('2a) female mx'!AO64),"")</f>
        <v>-4.5614570440293623</v>
      </c>
      <c r="EE64" s="32">
        <f>IFERROR(LN('2a) female mx'!AP64),"")</f>
        <v>-4.3840375222816093</v>
      </c>
      <c r="EF64" s="32">
        <f>IFERROR(LN('2a) female mx'!AQ64),"")</f>
        <v>-4.4599448693683055</v>
      </c>
      <c r="EG64" s="32">
        <f>IFERROR(LN('2a) female mx'!AR64),"")</f>
        <v>-4.5295663020999246</v>
      </c>
      <c r="EH64" s="32">
        <f>IFERROR(LN('2a) female mx'!AS64),"")</f>
        <v>-4.4656541023902694</v>
      </c>
      <c r="EI64" s="32">
        <f>IFERROR(LN('2a) female mx'!AT64),"")</f>
        <v>-4.5268072893490858</v>
      </c>
      <c r="EJ64" s="32">
        <f>IFERROR(LN('2a) female mx'!AU64),"")</f>
        <v>-4.4211539787456164</v>
      </c>
      <c r="EK64" s="32">
        <f>IFERROR(LN('2a) female mx'!AV64),"")</f>
        <v>-4.4452700781023911</v>
      </c>
      <c r="EL64" s="32">
        <f>IFERROR(LN('2a) female mx'!AW64),"")</f>
        <v>-4.4297221852914594</v>
      </c>
      <c r="EM64" s="32">
        <f>IFERROR(LN('2a) female mx'!AX64),"")</f>
        <v>-4.4609421942737999</v>
      </c>
      <c r="EN64" s="32">
        <f>IFERROR(LN('2a) female mx'!AY64),"")</f>
        <v>-4.4139565284618145</v>
      </c>
      <c r="EO64" s="32">
        <f>IFERROR(LN('2a) female mx'!AZ64),"")</f>
        <v>-4.4410977628620003</v>
      </c>
      <c r="EP64" s="32">
        <f>IFERROR(LN('2a) female mx'!BA64),"")</f>
        <v>-4.5706368966446806</v>
      </c>
      <c r="EQ64" s="32">
        <f>IFERROR(LN('2a) female mx'!BB64),"")</f>
        <v>-4.5124463212330701</v>
      </c>
      <c r="ER64" s="32">
        <f>IFERROR(LN('2a) female mx'!BC64),"")</f>
        <v>-4.5308831527110449</v>
      </c>
      <c r="ES64" s="32">
        <f>IFERROR(LN('2a) female mx'!BD64),"")</f>
        <v>-4.6194040662955969</v>
      </c>
      <c r="ET64" s="32">
        <f>IFERROR(LN('2a) female mx'!BE64),"")</f>
        <v>-4.6079504735465751</v>
      </c>
      <c r="EU64" s="32">
        <f>IFERROR(LN('2a) female mx'!BF64),"")</f>
        <v>-4.6689423334392659</v>
      </c>
      <c r="EV64" s="32">
        <f>IFERROR(LN('2a) female mx'!BG64),"")</f>
        <v>-4.6702937632196919</v>
      </c>
      <c r="EW64" s="32">
        <f>IFERROR(LN('2a) female mx'!BH64),"")</f>
        <v>-4.7520287176121752</v>
      </c>
      <c r="EX64" s="32">
        <f>IFERROR(LN('2a) female mx'!BI64),"")</f>
        <v>-4.8229623970339892</v>
      </c>
      <c r="EY64" s="32">
        <f>IFERROR(LN('2a) female mx'!BJ64),"")</f>
        <v>-4.7752700954643634</v>
      </c>
      <c r="EZ64" s="32">
        <f>IFERROR(LN('2a) female mx'!BK64),"")</f>
        <v>-4.7397368481627131</v>
      </c>
      <c r="FA64" s="32">
        <f>IFERROR(LN('2a) female mx'!BL64),"")</f>
        <v>-4.8114889972767152</v>
      </c>
      <c r="FB64" s="32">
        <f>IFERROR(LN('2a) female mx'!BM64),"")</f>
        <v>-4.8085551906672075</v>
      </c>
      <c r="FC64" s="32">
        <f>IFERROR(LN('2a) female mx'!BN64),"")</f>
        <v>-4.847694123603719</v>
      </c>
      <c r="FD64" s="32">
        <f>IFERROR(LN('2a) female mx'!BO64),"")</f>
        <v>-4.9133170935610595</v>
      </c>
      <c r="FE64" s="32">
        <f>IFERROR(LN('2a) female mx'!BP64),"")</f>
        <v>-4.9120428720541573</v>
      </c>
      <c r="FF64" s="32">
        <f>IFERROR(LN('2a) female mx'!BQ64),"")</f>
        <v>-4.8621088821789993</v>
      </c>
      <c r="FG64" s="32">
        <f>IFERROR(LN('2a) female mx'!BR64),"")</f>
        <v>-4.8717029931262701</v>
      </c>
      <c r="FH64" s="32">
        <f>IFERROR(LN('2a) female mx'!BS64),"")</f>
        <v>-4.9340207786491286</v>
      </c>
      <c r="FI64" s="32">
        <f>IFERROR(LN('2a) female mx'!BT64),"")</f>
        <v>-4.8797593873715144</v>
      </c>
      <c r="FJ64" s="32">
        <f>IFERROR(LN('2a) female mx'!BU64),"")</f>
        <v>-4.957036372742512</v>
      </c>
      <c r="FK64" s="32">
        <f>IFERROR(LN('2a) female mx'!BV64),"")</f>
        <v>-5.0519507261782053</v>
      </c>
      <c r="FL64" s="32">
        <f>IFERROR(LN('2a) female mx'!BW64),"")</f>
        <v>-5.0329306522220376</v>
      </c>
      <c r="FM64" s="32">
        <f>IFERROR(LN('2a) female mx'!BX64),"")</f>
        <v>-5.0004333774715679</v>
      </c>
      <c r="FN64" s="32">
        <f>IFERROR(LN('2a) female mx'!BY64),"")</f>
        <v>-5.0848081992067229</v>
      </c>
      <c r="FO64" s="32">
        <f>IFERROR(LN('2a) female mx'!BZ64),"")</f>
        <v>-5.0513167381992234</v>
      </c>
      <c r="FP64" s="32">
        <f>IFERROR(LN('2a) female mx'!CA64),"")</f>
        <v>-5.1239531960462923</v>
      </c>
      <c r="FQ64" s="32">
        <f>IFERROR(LN('2a) female mx'!CB64),"")</f>
        <v>-5.2393992619404006</v>
      </c>
      <c r="FR64" s="32">
        <f>IFERROR(LN('2a) female mx'!CC64),"")</f>
        <v>-5.1603567035164515</v>
      </c>
      <c r="FS64" s="32">
        <f>IFERROR(LN('2a) female mx'!CD64),"")</f>
        <v>-5.2937279600564455</v>
      </c>
      <c r="FT64" s="32">
        <f>IFERROR(LN('2a) female mx'!CE64),"")</f>
        <v>-5.1598484311625166</v>
      </c>
      <c r="FU64" s="32">
        <f>IFERROR(LN('2a) female mx'!CF64),"")</f>
        <v>-5.2631120858988529</v>
      </c>
      <c r="FV64" s="32">
        <f>IFERROR(LN('2a) female mx'!CG64),"")</f>
        <v>-5.3330759827741927</v>
      </c>
      <c r="FW64" s="32">
        <f>IFERROR(LN('2a) female mx'!CH64),"")</f>
        <v>-5.3636900567153161</v>
      </c>
      <c r="FX64" s="32">
        <f>IFERROR(LN('2a) female mx'!CI64),"")</f>
        <v>-5.380615478785761</v>
      </c>
      <c r="FY64" s="32">
        <f>IFERROR(LN('2a) female mx'!CJ64),"")</f>
        <v>-5.403097926830208</v>
      </c>
      <c r="FZ64" s="32">
        <f>IFERROR(LN('2a) female mx'!CK64),"")</f>
        <v>-5.3758410254639273</v>
      </c>
      <c r="GA64" s="32">
        <f>IFERROR(LN('2a) female mx'!CL64),"")</f>
        <v>-5.3861805654757777</v>
      </c>
      <c r="GB64" s="32">
        <f>IFERROR(LN('2a) female mx'!CM64),"")</f>
        <v>-5.5098969297432658</v>
      </c>
      <c r="GC64" s="32">
        <f>IFERROR(LN('2a) female mx'!CN64),"")</f>
        <v>-5.3697529621006739</v>
      </c>
      <c r="GD64" s="12" t="str">
        <f>IFERROR(LN('2a) female mx'!CO64),"")</f>
        <v/>
      </c>
    </row>
    <row r="65" spans="1:186" x14ac:dyDescent="0.25">
      <c r="A65" s="31">
        <f>'2a) male mx'!A65</f>
        <v>62</v>
      </c>
      <c r="B65" s="32">
        <f>LN('2a) male mx'!B65)</f>
        <v>-3.5785547991946385</v>
      </c>
      <c r="C65" s="32">
        <f>LN('2a) male mx'!C65)</f>
        <v>-3.531423169296978</v>
      </c>
      <c r="D65" s="32">
        <f>LN('2a) male mx'!D65)</f>
        <v>-3.6236632974026657</v>
      </c>
      <c r="E65" s="32">
        <f>LN('2a) male mx'!E65)</f>
        <v>-3.554104699701973</v>
      </c>
      <c r="F65" s="32">
        <f>LN('2a) male mx'!F65)</f>
        <v>-3.6379156556408048</v>
      </c>
      <c r="G65" s="32">
        <f>LN('2a) male mx'!G65)</f>
        <v>-3.5525802945320089</v>
      </c>
      <c r="H65" s="32">
        <f>LN('2a) male mx'!H65)</f>
        <v>-3.6932308146221091</v>
      </c>
      <c r="I65" s="32">
        <f>LN('2a) male mx'!I65)</f>
        <v>-3.6834277583438508</v>
      </c>
      <c r="J65" s="32">
        <f>LN('2a) male mx'!J65)</f>
        <v>-3.6294066777376917</v>
      </c>
      <c r="K65" s="32">
        <f>LN('2a) male mx'!K65)</f>
        <v>-3.6671950514111935</v>
      </c>
      <c r="L65" s="32">
        <f>LN('2a) male mx'!L65)</f>
        <v>-3.6683182747270409</v>
      </c>
      <c r="M65" s="32">
        <f>LN('2a) male mx'!M65)</f>
        <v>-3.6938325080318837</v>
      </c>
      <c r="N65" s="32">
        <f>LN('2a) male mx'!N65)</f>
        <v>-3.6297871894409957</v>
      </c>
      <c r="O65" s="32">
        <f>LN('2a) male mx'!O65)</f>
        <v>-3.5883617852270082</v>
      </c>
      <c r="P65" s="32">
        <f>LN('2a) male mx'!P65)</f>
        <v>-3.5963766059454487</v>
      </c>
      <c r="Q65" s="32">
        <f>LN('2a) male mx'!Q65)</f>
        <v>-3.6628072138041614</v>
      </c>
      <c r="R65" s="32">
        <f>LN('2a) male mx'!R65)</f>
        <v>-3.5961473499808387</v>
      </c>
      <c r="S65" s="32">
        <f>LN('2a) male mx'!S65)</f>
        <v>-3.6018480308173366</v>
      </c>
      <c r="T65" s="32">
        <f>LN('2a) male mx'!T65)</f>
        <v>-3.5934575017440369</v>
      </c>
      <c r="U65" s="32">
        <f>LN('2a) male mx'!U65)</f>
        <v>-3.5484169652085282</v>
      </c>
      <c r="V65" s="32">
        <f>LN('2a) male mx'!V65)</f>
        <v>-3.5437493920180687</v>
      </c>
      <c r="W65" s="32">
        <f>LN('2a) male mx'!W65)</f>
        <v>-3.4274653369159274</v>
      </c>
      <c r="X65" s="32">
        <f>LN('2a) male mx'!X65)</f>
        <v>-3.4778056687147174</v>
      </c>
      <c r="Y65" s="32">
        <f>LN('2a) male mx'!Y65)</f>
        <v>-3.6367405413880913</v>
      </c>
      <c r="Z65" s="32">
        <f>LN('2a) male mx'!Z65)</f>
        <v>-3.6838361000086142</v>
      </c>
      <c r="AA65" s="32">
        <f>LN('2a) male mx'!AA65)</f>
        <v>-3.599819335430499</v>
      </c>
      <c r="AB65" s="32">
        <f>LN('2a) male mx'!AB65)</f>
        <v>-3.5014455607883255</v>
      </c>
      <c r="AC65" s="32">
        <f>LN('2a) male mx'!AC65)</f>
        <v>-3.6454097487307249</v>
      </c>
      <c r="AD65" s="32">
        <f>LN('2a) male mx'!AD65)</f>
        <v>-3.6028305138617727</v>
      </c>
      <c r="AE65" s="32">
        <f>LN('2a) male mx'!AE65)</f>
        <v>-3.5929688115820699</v>
      </c>
      <c r="AF65" s="32">
        <f>LN('2a) male mx'!AF65)</f>
        <v>-3.5081547078635644</v>
      </c>
      <c r="AG65" s="32">
        <f>LN('2a) male mx'!AG65)</f>
        <v>-3.5125120276298825</v>
      </c>
      <c r="AH65" s="32">
        <f>LN('2a) male mx'!AH65)</f>
        <v>-3.6373275803043725</v>
      </c>
      <c r="AI65" s="32">
        <f>LN('2a) male mx'!AI65)</f>
        <v>-3.6381278903606105</v>
      </c>
      <c r="AJ65" s="32">
        <f>LN('2a) male mx'!AJ65)</f>
        <v>-3.6493055187337275</v>
      </c>
      <c r="AK65" s="32">
        <f>LN('2a) male mx'!AK65)</f>
        <v>-3.5755161661321431</v>
      </c>
      <c r="AL65" s="32">
        <f>LN('2a) male mx'!AL65)</f>
        <v>-3.5760568074966455</v>
      </c>
      <c r="AM65" s="32">
        <f>LN('2a) male mx'!AM65)</f>
        <v>-3.6482419898110279</v>
      </c>
      <c r="AN65" s="32">
        <f>LN('2a) male mx'!AN65)</f>
        <v>-3.6137025347713094</v>
      </c>
      <c r="AO65" s="32">
        <f>LN('2a) male mx'!AO65)</f>
        <v>-3.6675249802396639</v>
      </c>
      <c r="AP65" s="32">
        <f>LN('2a) male mx'!AP65)</f>
        <v>-3.6466626694149782</v>
      </c>
      <c r="AQ65" s="32">
        <f>LN('2a) male mx'!AQ65)</f>
        <v>-3.5524455014864285</v>
      </c>
      <c r="AR65" s="32">
        <f>LN('2a) male mx'!AR65)</f>
        <v>-3.5116277823269604</v>
      </c>
      <c r="AS65" s="32">
        <f>LN('2a) male mx'!AS65)</f>
        <v>-3.5813980468869726</v>
      </c>
      <c r="AT65" s="32">
        <f>LN('2a) male mx'!AT65)</f>
        <v>-3.5838296808221166</v>
      </c>
      <c r="AU65" s="32">
        <f>LN('2a) male mx'!AU65)</f>
        <v>-3.5449536350436017</v>
      </c>
      <c r="AV65" s="32">
        <f>LN('2a) male mx'!AV65)</f>
        <v>-3.5549142324594478</v>
      </c>
      <c r="AW65" s="32">
        <f>LN('2a) male mx'!AW65)</f>
        <v>-3.5589356399772432</v>
      </c>
      <c r="AX65" s="32">
        <f>LN('2a) male mx'!AX65)</f>
        <v>-3.5832638742233494</v>
      </c>
      <c r="AY65" s="32">
        <f>LN('2a) male mx'!AY65)</f>
        <v>-3.5394653928537685</v>
      </c>
      <c r="AZ65" s="32">
        <f>LN('2a) male mx'!AZ65)</f>
        <v>-3.6365620176948665</v>
      </c>
      <c r="BA65" s="32">
        <f>LN('2a) male mx'!BA65)</f>
        <v>-3.5912173940249179</v>
      </c>
      <c r="BB65" s="32">
        <f>LN('2a) male mx'!BB65)</f>
        <v>-3.6927507959068073</v>
      </c>
      <c r="BC65" s="32">
        <f>LN('2a) male mx'!BC65)</f>
        <v>-3.6569245803365473</v>
      </c>
      <c r="BD65" s="32">
        <f>LN('2a) male mx'!BD65)</f>
        <v>-3.6979644047782325</v>
      </c>
      <c r="BE65" s="32">
        <f>LN('2a) male mx'!BE65)</f>
        <v>-3.7390194140339812</v>
      </c>
      <c r="BF65" s="32">
        <f>LN('2a) male mx'!BF65)</f>
        <v>-3.7467673830123283</v>
      </c>
      <c r="BG65" s="32">
        <f>LN('2a) male mx'!BG65)</f>
        <v>-3.7946080576387073</v>
      </c>
      <c r="BH65" s="32">
        <f>LN('2a) male mx'!BH65)</f>
        <v>-3.8473961801711303</v>
      </c>
      <c r="BI65" s="32">
        <f>LN('2a) male mx'!BI65)</f>
        <v>-3.8906858680400149</v>
      </c>
      <c r="BJ65" s="32">
        <f>LN('2a) male mx'!BJ65)</f>
        <v>-3.9060886074724119</v>
      </c>
      <c r="BK65" s="32">
        <f>LN('2a) male mx'!BK65)</f>
        <v>-3.8211227765995384</v>
      </c>
      <c r="BL65" s="32">
        <f>LN('2a) male mx'!BL65)</f>
        <v>-3.8883716438607943</v>
      </c>
      <c r="BM65" s="32">
        <f>LN('2a) male mx'!BM65)</f>
        <v>-3.9466910583030836</v>
      </c>
      <c r="BN65" s="32">
        <f>LN('2a) male mx'!BN65)</f>
        <v>-3.9758968060171207</v>
      </c>
      <c r="BO65" s="32">
        <f>LN('2a) male mx'!BO65)</f>
        <v>-4.0225954791150089</v>
      </c>
      <c r="BP65" s="32">
        <f>LN('2a) male mx'!BP65)</f>
        <v>-4.0944239241522249</v>
      </c>
      <c r="BQ65" s="32">
        <f>LN('2a) male mx'!BQ65)</f>
        <v>-4.0250847684686075</v>
      </c>
      <c r="BR65" s="32">
        <f>LN('2a) male mx'!BR65)</f>
        <v>-4.0958382415765104</v>
      </c>
      <c r="BS65" s="32">
        <f>LN('2a) male mx'!BS65)</f>
        <v>-4.1625007636070572</v>
      </c>
      <c r="BT65" s="32">
        <f>LN('2a) male mx'!BT65)</f>
        <v>-4.1958145408223944</v>
      </c>
      <c r="BU65" s="32">
        <f>LN('2a) male mx'!BU65)</f>
        <v>-4.1991686564291388</v>
      </c>
      <c r="BV65" s="32">
        <f>LN('2a) male mx'!BV65)</f>
        <v>-4.2398363693720782</v>
      </c>
      <c r="BW65" s="32">
        <f>LN('2a) male mx'!BW65)</f>
        <v>-4.2568565932413351</v>
      </c>
      <c r="BX65" s="32">
        <f>LN('2a) male mx'!BX65)</f>
        <v>-4.3163919418640369</v>
      </c>
      <c r="BY65" s="32">
        <f>LN('2a) male mx'!BY65)</f>
        <v>-4.3500100537368755</v>
      </c>
      <c r="BZ65" s="32">
        <f>LN('2a) male mx'!BZ65)</f>
        <v>-4.3441068606465016</v>
      </c>
      <c r="CA65" s="32">
        <f>LN('2a) male mx'!CA65)</f>
        <v>-4.5006937747121629</v>
      </c>
      <c r="CB65" s="32">
        <f>LN('2a) male mx'!CB65)</f>
        <v>-4.4634847381752722</v>
      </c>
      <c r="CC65" s="32">
        <f>LN('2a) male mx'!CC65)</f>
        <v>-4.58814760528956</v>
      </c>
      <c r="CD65" s="32">
        <f>LN('2a) male mx'!CD65)</f>
        <v>-4.5973828813377864</v>
      </c>
      <c r="CE65" s="32">
        <f>LN('2a) male mx'!CE65)</f>
        <v>-4.5339894499479856</v>
      </c>
      <c r="CF65" s="32">
        <f>LN('2a) male mx'!CF65)</f>
        <v>-4.6414727216921108</v>
      </c>
      <c r="CG65" s="32">
        <f>LN('2a) male mx'!CG65)</f>
        <v>-4.7095302013123339</v>
      </c>
      <c r="CH65" s="32">
        <f>LN('2a) male mx'!CH65)</f>
        <v>-4.791942078268403</v>
      </c>
      <c r="CI65" s="32">
        <f>LN('2a) male mx'!CI65)</f>
        <v>-4.7768972550362818</v>
      </c>
      <c r="CJ65" s="32">
        <f>LN('2a) male mx'!CJ65)</f>
        <v>-4.7413154473969348</v>
      </c>
      <c r="CK65" s="32">
        <f>LN('2a) male mx'!CK65)</f>
        <v>-4.781674857460481</v>
      </c>
      <c r="CL65" s="32">
        <f>LN('2a) male mx'!CL65)</f>
        <v>-4.7728931861924746</v>
      </c>
      <c r="CM65" s="32">
        <f>LN('2a) male mx'!CM65)</f>
        <v>-4.856707924256372</v>
      </c>
      <c r="CN65" s="32">
        <f>LN('2a) male mx'!CN65)</f>
        <v>-4.8376556595973126</v>
      </c>
      <c r="CP65" s="31">
        <f t="shared" si="2"/>
        <v>62</v>
      </c>
      <c r="CQ65" s="32">
        <f>IFERROR(LN('2a) female mx'!B65),"")</f>
        <v>-3.9515591736279441</v>
      </c>
      <c r="CR65" s="32">
        <f>IFERROR(LN('2a) female mx'!C65),"")</f>
        <v>-3.9625196299749477</v>
      </c>
      <c r="CS65" s="32">
        <f>IFERROR(LN('2a) female mx'!D65),"")</f>
        <v>-3.8990274427057616</v>
      </c>
      <c r="CT65" s="32">
        <f>IFERROR(LN('2a) female mx'!E65),"")</f>
        <v>-3.942355869341172</v>
      </c>
      <c r="CU65" s="32">
        <f>IFERROR(LN('2a) female mx'!F65),"")</f>
        <v>-3.9951069750420967</v>
      </c>
      <c r="CV65" s="32">
        <f>IFERROR(LN('2a) female mx'!G65),"")</f>
        <v>-3.9588835288623097</v>
      </c>
      <c r="CW65" s="32">
        <f>IFERROR(LN('2a) female mx'!H65),"")</f>
        <v>-3.8890598017810669</v>
      </c>
      <c r="CX65" s="32">
        <f>IFERROR(LN('2a) female mx'!I65),"")</f>
        <v>-3.9271693250917563</v>
      </c>
      <c r="CY65" s="32">
        <f>IFERROR(LN('2a) female mx'!J65),"")</f>
        <v>-3.9998621647114572</v>
      </c>
      <c r="CZ65" s="32">
        <f>IFERROR(LN('2a) female mx'!K65),"")</f>
        <v>-4.0723872652104065</v>
      </c>
      <c r="DA65" s="32">
        <f>IFERROR(LN('2a) female mx'!L65),"")</f>
        <v>-4.0626216082405504</v>
      </c>
      <c r="DB65" s="32">
        <f>IFERROR(LN('2a) female mx'!M65),"")</f>
        <v>-3.8997984881381322</v>
      </c>
      <c r="DC65" s="32">
        <f>IFERROR(LN('2a) female mx'!N65),"")</f>
        <v>-4.0113000009949324</v>
      </c>
      <c r="DD65" s="32">
        <f>IFERROR(LN('2a) female mx'!O65),"")</f>
        <v>-3.9262731014792265</v>
      </c>
      <c r="DE65" s="32">
        <f>IFERROR(LN('2a) female mx'!P65),"")</f>
        <v>-3.9639324394424555</v>
      </c>
      <c r="DF65" s="32">
        <f>IFERROR(LN('2a) female mx'!Q65),"")</f>
        <v>-3.9589189566735254</v>
      </c>
      <c r="DG65" s="32">
        <f>IFERROR(LN('2a) female mx'!R65),"")</f>
        <v>-3.9701769410946617</v>
      </c>
      <c r="DH65" s="32">
        <f>IFERROR(LN('2a) female mx'!S65),"")</f>
        <v>-3.9946648400674385</v>
      </c>
      <c r="DI65" s="32">
        <f>IFERROR(LN('2a) female mx'!T65),"")</f>
        <v>-3.978515261942511</v>
      </c>
      <c r="DJ65" s="32">
        <f>IFERROR(LN('2a) female mx'!U65),"")</f>
        <v>-4.0503246574770966</v>
      </c>
      <c r="DK65" s="32">
        <f>IFERROR(LN('2a) female mx'!V65),"")</f>
        <v>-4.0348415595833114</v>
      </c>
      <c r="DL65" s="32">
        <f>IFERROR(LN('2a) female mx'!W65),"")</f>
        <v>-3.9498614741604023</v>
      </c>
      <c r="DM65" s="32">
        <f>IFERROR(LN('2a) female mx'!X65),"")</f>
        <v>-4.0092831544638665</v>
      </c>
      <c r="DN65" s="32">
        <f>IFERROR(LN('2a) female mx'!Y65),"")</f>
        <v>-4.0359700112632151</v>
      </c>
      <c r="DO65" s="32">
        <f>IFERROR(LN('2a) female mx'!Z65),"")</f>
        <v>-4.1259963517907154</v>
      </c>
      <c r="DP65" s="32">
        <f>IFERROR(LN('2a) female mx'!AA65),"")</f>
        <v>-4.0509736253031985</v>
      </c>
      <c r="DQ65" s="32">
        <f>IFERROR(LN('2a) female mx'!AB65),"")</f>
        <v>-4.1053647665841035</v>
      </c>
      <c r="DR65" s="32">
        <f>IFERROR(LN('2a) female mx'!AC65),"")</f>
        <v>-4.0733450163729659</v>
      </c>
      <c r="DS65" s="32">
        <f>IFERROR(LN('2a) female mx'!AD65),"")</f>
        <v>-4.1126818944451591</v>
      </c>
      <c r="DT65" s="32">
        <f>IFERROR(LN('2a) female mx'!AE65),"")</f>
        <v>-4.1510898191743397</v>
      </c>
      <c r="DU65" s="32">
        <f>IFERROR(LN('2a) female mx'!AF65),"")</f>
        <v>-4.1645459846877557</v>
      </c>
      <c r="DV65" s="32">
        <f>IFERROR(LN('2a) female mx'!AG65),"")</f>
        <v>-4.1484241965235764</v>
      </c>
      <c r="DW65" s="32">
        <f>IFERROR(LN('2a) female mx'!AH65),"")</f>
        <v>-4.2037171502142074</v>
      </c>
      <c r="DX65" s="32">
        <f>IFERROR(LN('2a) female mx'!AI65),"")</f>
        <v>-4.2260033832803519</v>
      </c>
      <c r="DY65" s="32">
        <f>IFERROR(LN('2a) female mx'!AJ65),"")</f>
        <v>-4.1890931935871745</v>
      </c>
      <c r="DZ65" s="32">
        <f>IFERROR(LN('2a) female mx'!AK65),"")</f>
        <v>-4.302051698025287</v>
      </c>
      <c r="EA65" s="32">
        <f>IFERROR(LN('2a) female mx'!AL65),"")</f>
        <v>-4.3464848469892843</v>
      </c>
      <c r="EB65" s="32">
        <f>IFERROR(LN('2a) female mx'!AM65),"")</f>
        <v>-4.2299528432592428</v>
      </c>
      <c r="EC65" s="32">
        <f>IFERROR(LN('2a) female mx'!AN65),"")</f>
        <v>-4.2820062247523802</v>
      </c>
      <c r="ED65" s="32">
        <f>IFERROR(LN('2a) female mx'!AO65),"")</f>
        <v>-4.2986378494996513</v>
      </c>
      <c r="EE65" s="32">
        <f>IFERROR(LN('2a) female mx'!AP65),"")</f>
        <v>-4.3686534346919412</v>
      </c>
      <c r="EF65" s="32">
        <f>IFERROR(LN('2a) female mx'!AQ65),"")</f>
        <v>-4.163552491769182</v>
      </c>
      <c r="EG65" s="32">
        <f>IFERROR(LN('2a) female mx'!AR65),"")</f>
        <v>-4.1509444587285822</v>
      </c>
      <c r="EH65" s="32">
        <f>IFERROR(LN('2a) female mx'!AS65),"")</f>
        <v>-4.2973452348695531</v>
      </c>
      <c r="EI65" s="32">
        <f>IFERROR(LN('2a) female mx'!AT65),"")</f>
        <v>-4.304698712085691</v>
      </c>
      <c r="EJ65" s="32">
        <f>IFERROR(LN('2a) female mx'!AU65),"")</f>
        <v>-4.3110744887471659</v>
      </c>
      <c r="EK65" s="32">
        <f>IFERROR(LN('2a) female mx'!AV65),"")</f>
        <v>-4.2861552610030182</v>
      </c>
      <c r="EL65" s="32">
        <f>IFERROR(LN('2a) female mx'!AW65),"")</f>
        <v>-4.2743009038377187</v>
      </c>
      <c r="EM65" s="32">
        <f>IFERROR(LN('2a) female mx'!AX65),"")</f>
        <v>-4.2856195420051417</v>
      </c>
      <c r="EN65" s="32">
        <f>IFERROR(LN('2a) female mx'!AY65),"")</f>
        <v>-4.2694581393911264</v>
      </c>
      <c r="EO65" s="32">
        <f>IFERROR(LN('2a) female mx'!AZ65),"")</f>
        <v>-4.3277255170933513</v>
      </c>
      <c r="EP65" s="32">
        <f>IFERROR(LN('2a) female mx'!BA65),"")</f>
        <v>-4.3749808432414143</v>
      </c>
      <c r="EQ65" s="32">
        <f>IFERROR(LN('2a) female mx'!BB65),"")</f>
        <v>-4.3957555594628781</v>
      </c>
      <c r="ER65" s="32">
        <f>IFERROR(LN('2a) female mx'!BC65),"")</f>
        <v>-4.4299308799085519</v>
      </c>
      <c r="ES65" s="32">
        <f>IFERROR(LN('2a) female mx'!BD65),"")</f>
        <v>-4.482015975181092</v>
      </c>
      <c r="ET65" s="32">
        <f>IFERROR(LN('2a) female mx'!BE65),"")</f>
        <v>-4.4061637174133841</v>
      </c>
      <c r="EU65" s="32">
        <f>IFERROR(LN('2a) female mx'!BF65),"")</f>
        <v>-4.4790985845335802</v>
      </c>
      <c r="EV65" s="32">
        <f>IFERROR(LN('2a) female mx'!BG65),"")</f>
        <v>-4.481683797414969</v>
      </c>
      <c r="EW65" s="32">
        <f>IFERROR(LN('2a) female mx'!BH65),"")</f>
        <v>-4.6065896326423177</v>
      </c>
      <c r="EX65" s="32">
        <f>IFERROR(LN('2a) female mx'!BI65),"")</f>
        <v>-4.6220046985652621</v>
      </c>
      <c r="EY65" s="32">
        <f>IFERROR(LN('2a) female mx'!BJ65),"")</f>
        <v>-4.6257050220527978</v>
      </c>
      <c r="EZ65" s="32">
        <f>IFERROR(LN('2a) female mx'!BK65),"")</f>
        <v>-4.4898790128807127</v>
      </c>
      <c r="FA65" s="32">
        <f>IFERROR(LN('2a) female mx'!BL65),"")</f>
        <v>-4.6482891886641395</v>
      </c>
      <c r="FB65" s="32">
        <f>IFERROR(LN('2a) female mx'!BM65),"")</f>
        <v>-4.699064850277729</v>
      </c>
      <c r="FC65" s="32">
        <f>IFERROR(LN('2a) female mx'!BN65),"")</f>
        <v>-4.7435938710893781</v>
      </c>
      <c r="FD65" s="32">
        <f>IFERROR(LN('2a) female mx'!BO65),"")</f>
        <v>-4.6921825743040708</v>
      </c>
      <c r="FE65" s="32">
        <f>IFERROR(LN('2a) female mx'!BP65),"")</f>
        <v>-4.6754796128698963</v>
      </c>
      <c r="FF65" s="32">
        <f>IFERROR(LN('2a) female mx'!BQ65),"")</f>
        <v>-4.7747466099742768</v>
      </c>
      <c r="FG65" s="32">
        <f>IFERROR(LN('2a) female mx'!BR65),"")</f>
        <v>-4.670642073179164</v>
      </c>
      <c r="FH65" s="32">
        <f>IFERROR(LN('2a) female mx'!BS65),"")</f>
        <v>-4.8505622829541695</v>
      </c>
      <c r="FI65" s="32">
        <f>IFERROR(LN('2a) female mx'!BT65),"")</f>
        <v>-4.875016077714629</v>
      </c>
      <c r="FJ65" s="32">
        <f>IFERROR(LN('2a) female mx'!BU65),"")</f>
        <v>-4.8341724038199851</v>
      </c>
      <c r="FK65" s="32">
        <f>IFERROR(LN('2a) female mx'!BV65),"")</f>
        <v>-4.9576624817934878</v>
      </c>
      <c r="FL65" s="32">
        <f>IFERROR(LN('2a) female mx'!BW65),"")</f>
        <v>-5.0049186594998725</v>
      </c>
      <c r="FM65" s="32">
        <f>IFERROR(LN('2a) female mx'!BX65),"")</f>
        <v>-4.9760852781410376</v>
      </c>
      <c r="FN65" s="32">
        <f>IFERROR(LN('2a) female mx'!BY65),"")</f>
        <v>-4.9411196378975628</v>
      </c>
      <c r="FO65" s="32">
        <f>IFERROR(LN('2a) female mx'!BZ65),"")</f>
        <v>-4.9542064615416983</v>
      </c>
      <c r="FP65" s="32">
        <f>IFERROR(LN('2a) female mx'!CA65),"")</f>
        <v>-5.0478073925992382</v>
      </c>
      <c r="FQ65" s="32">
        <f>IFERROR(LN('2a) female mx'!CB65),"")</f>
        <v>-5.0710922209872331</v>
      </c>
      <c r="FR65" s="32">
        <f>IFERROR(LN('2a) female mx'!CC65),"")</f>
        <v>-5.1527242032663132</v>
      </c>
      <c r="FS65" s="32">
        <f>IFERROR(LN('2a) female mx'!CD65),"")</f>
        <v>-5.1055094027333174</v>
      </c>
      <c r="FT65" s="32">
        <f>IFERROR(LN('2a) female mx'!CE65),"")</f>
        <v>-5.1264078406236262</v>
      </c>
      <c r="FU65" s="32">
        <f>IFERROR(LN('2a) female mx'!CF65),"")</f>
        <v>-5.1119394655602548</v>
      </c>
      <c r="FV65" s="32">
        <f>IFERROR(LN('2a) female mx'!CG65),"")</f>
        <v>-5.2173066344953192</v>
      </c>
      <c r="FW65" s="32">
        <f>IFERROR(LN('2a) female mx'!CH65),"")</f>
        <v>-5.1667513423128675</v>
      </c>
      <c r="FX65" s="32">
        <f>IFERROR(LN('2a) female mx'!CI65),"")</f>
        <v>-5.2198108630251836</v>
      </c>
      <c r="FY65" s="32">
        <f>IFERROR(LN('2a) female mx'!CJ65),"")</f>
        <v>-5.183925520866425</v>
      </c>
      <c r="FZ65" s="32">
        <f>IFERROR(LN('2a) female mx'!CK65),"")</f>
        <v>-5.3350780276622105</v>
      </c>
      <c r="GA65" s="32">
        <f>IFERROR(LN('2a) female mx'!CL65),"")</f>
        <v>-5.2841490472124528</v>
      </c>
      <c r="GB65" s="32">
        <f>IFERROR(LN('2a) female mx'!CM65),"")</f>
        <v>-5.2959312949657864</v>
      </c>
      <c r="GC65" s="32">
        <f>IFERROR(LN('2a) female mx'!CN65),"")</f>
        <v>-5.3582603613797337</v>
      </c>
      <c r="GD65" s="12" t="str">
        <f>IFERROR(LN('2a) female mx'!CO65),"")</f>
        <v/>
      </c>
    </row>
    <row r="66" spans="1:186" x14ac:dyDescent="0.25">
      <c r="A66" s="31">
        <f>'2a) male mx'!A66</f>
        <v>63</v>
      </c>
      <c r="B66" s="32">
        <f>LN('2a) male mx'!B66)</f>
        <v>-3.455639218078288</v>
      </c>
      <c r="C66" s="32">
        <f>LN('2a) male mx'!C66)</f>
        <v>-3.5107455454408174</v>
      </c>
      <c r="D66" s="32">
        <f>LN('2a) male mx'!D66)</f>
        <v>-3.4262434135882431</v>
      </c>
      <c r="E66" s="32">
        <f>LN('2a) male mx'!E66)</f>
        <v>-3.4994428448158601</v>
      </c>
      <c r="F66" s="32">
        <f>LN('2a) male mx'!F66)</f>
        <v>-3.4552949297312607</v>
      </c>
      <c r="G66" s="32">
        <f>LN('2a) male mx'!G66)</f>
        <v>-3.5065302420703222</v>
      </c>
      <c r="H66" s="32">
        <f>LN('2a) male mx'!H66)</f>
        <v>-3.5302082141183573</v>
      </c>
      <c r="I66" s="32">
        <f>LN('2a) male mx'!I66)</f>
        <v>-3.5046317012896768</v>
      </c>
      <c r="J66" s="32">
        <f>LN('2a) male mx'!J66)</f>
        <v>-3.4183878242703254</v>
      </c>
      <c r="K66" s="32">
        <f>LN('2a) male mx'!K66)</f>
        <v>-3.5750691298811978</v>
      </c>
      <c r="L66" s="32">
        <f>LN('2a) male mx'!L66)</f>
        <v>-3.59971264580245</v>
      </c>
      <c r="M66" s="32">
        <f>LN('2a) male mx'!M66)</f>
        <v>-3.5758961437016117</v>
      </c>
      <c r="N66" s="32">
        <f>LN('2a) male mx'!N66)</f>
        <v>-3.4948745271597885</v>
      </c>
      <c r="O66" s="32">
        <f>LN('2a) male mx'!O66)</f>
        <v>-3.4759572415618849</v>
      </c>
      <c r="P66" s="32">
        <f>LN('2a) male mx'!P66)</f>
        <v>-3.4675705915755275</v>
      </c>
      <c r="Q66" s="32">
        <f>LN('2a) male mx'!Q66)</f>
        <v>-3.5213420269775551</v>
      </c>
      <c r="R66" s="32">
        <f>LN('2a) male mx'!R66)</f>
        <v>-3.4696793565144199</v>
      </c>
      <c r="S66" s="32">
        <f>LN('2a) male mx'!S66)</f>
        <v>-3.4838125177461414</v>
      </c>
      <c r="T66" s="32">
        <f>LN('2a) male mx'!T66)</f>
        <v>-3.4910095106481833</v>
      </c>
      <c r="U66" s="32">
        <f>LN('2a) male mx'!U66)</f>
        <v>-3.4156307187413826</v>
      </c>
      <c r="V66" s="32">
        <f>LN('2a) male mx'!V66)</f>
        <v>-3.4549600763601345</v>
      </c>
      <c r="W66" s="32">
        <f>LN('2a) male mx'!W66)</f>
        <v>-3.4282565297761614</v>
      </c>
      <c r="X66" s="32">
        <f>LN('2a) male mx'!X66)</f>
        <v>-3.3820189475898323</v>
      </c>
      <c r="Y66" s="32">
        <f>LN('2a) male mx'!Y66)</f>
        <v>-3.4730901085279329</v>
      </c>
      <c r="Z66" s="32">
        <f>LN('2a) male mx'!Z66)</f>
        <v>-3.496284402616046</v>
      </c>
      <c r="AA66" s="32">
        <f>LN('2a) male mx'!AA66)</f>
        <v>-3.4581395638725541</v>
      </c>
      <c r="AB66" s="32">
        <f>LN('2a) male mx'!AB66)</f>
        <v>-3.4770889102647233</v>
      </c>
      <c r="AC66" s="32">
        <f>LN('2a) male mx'!AC66)</f>
        <v>-3.4973264263884665</v>
      </c>
      <c r="AD66" s="32">
        <f>LN('2a) male mx'!AD66)</f>
        <v>-3.5471616862169393</v>
      </c>
      <c r="AE66" s="32">
        <f>LN('2a) male mx'!AE66)</f>
        <v>-3.4410589150872859</v>
      </c>
      <c r="AF66" s="32">
        <f>LN('2a) male mx'!AF66)</f>
        <v>-3.4251768342028646</v>
      </c>
      <c r="AG66" s="32">
        <f>LN('2a) male mx'!AG66)</f>
        <v>-3.4545543002184282</v>
      </c>
      <c r="AH66" s="32">
        <f>LN('2a) male mx'!AH66)</f>
        <v>-3.5121782182637942</v>
      </c>
      <c r="AI66" s="32">
        <f>LN('2a) male mx'!AI66)</f>
        <v>-3.5346828848343606</v>
      </c>
      <c r="AJ66" s="32">
        <f>LN('2a) male mx'!AJ66)</f>
        <v>-3.4936630533115305</v>
      </c>
      <c r="AK66" s="32">
        <f>LN('2a) male mx'!AK66)</f>
        <v>-3.4555355689278571</v>
      </c>
      <c r="AL66" s="32">
        <f>LN('2a) male mx'!AL66)</f>
        <v>-3.5219723917440415</v>
      </c>
      <c r="AM66" s="32">
        <f>LN('2a) male mx'!AM66)</f>
        <v>-3.5240025625984237</v>
      </c>
      <c r="AN66" s="32">
        <f>LN('2a) male mx'!AN66)</f>
        <v>-3.5234547613684781</v>
      </c>
      <c r="AO66" s="32">
        <f>LN('2a) male mx'!AO66)</f>
        <v>-3.5408890025273418</v>
      </c>
      <c r="AP66" s="32">
        <f>LN('2a) male mx'!AP66)</f>
        <v>-3.6059527532962208</v>
      </c>
      <c r="AQ66" s="32">
        <f>LN('2a) male mx'!AQ66)</f>
        <v>-3.5977090381927215</v>
      </c>
      <c r="AR66" s="32">
        <f>LN('2a) male mx'!AR66)</f>
        <v>-3.4245600186751779</v>
      </c>
      <c r="AS66" s="32">
        <f>LN('2a) male mx'!AS66)</f>
        <v>-3.3846765256212241</v>
      </c>
      <c r="AT66" s="32">
        <f>LN('2a) male mx'!AT66)</f>
        <v>-3.506908546735763</v>
      </c>
      <c r="AU66" s="32">
        <f>LN('2a) male mx'!AU66)</f>
        <v>-3.4372561704084839</v>
      </c>
      <c r="AV66" s="32">
        <f>LN('2a) male mx'!AV66)</f>
        <v>-3.4651470435732721</v>
      </c>
      <c r="AW66" s="32">
        <f>LN('2a) male mx'!AW66)</f>
        <v>-3.4335017883740773</v>
      </c>
      <c r="AX66" s="32">
        <f>LN('2a) male mx'!AX66)</f>
        <v>-3.515583866206645</v>
      </c>
      <c r="AY66" s="32">
        <f>LN('2a) male mx'!AY66)</f>
        <v>-3.4776094168773333</v>
      </c>
      <c r="AZ66" s="32">
        <f>LN('2a) male mx'!AZ66)</f>
        <v>-3.5709283019469922</v>
      </c>
      <c r="BA66" s="32">
        <f>LN('2a) male mx'!BA66)</f>
        <v>-3.5435504321402971</v>
      </c>
      <c r="BB66" s="32">
        <f>LN('2a) male mx'!BB66)</f>
        <v>-3.5149349677501096</v>
      </c>
      <c r="BC66" s="32">
        <f>LN('2a) male mx'!BC66)</f>
        <v>-3.5225591354465786</v>
      </c>
      <c r="BD66" s="32">
        <f>LN('2a) male mx'!BD66)</f>
        <v>-3.6723341436161765</v>
      </c>
      <c r="BE66" s="32">
        <f>LN('2a) male mx'!BE66)</f>
        <v>-3.6358926103882094</v>
      </c>
      <c r="BF66" s="32">
        <f>LN('2a) male mx'!BF66)</f>
        <v>-3.6171401817907829</v>
      </c>
      <c r="BG66" s="32">
        <f>LN('2a) male mx'!BG66)</f>
        <v>-3.6515351779181917</v>
      </c>
      <c r="BH66" s="32">
        <f>LN('2a) male mx'!BH66)</f>
        <v>-3.7835070579551866</v>
      </c>
      <c r="BI66" s="32">
        <f>LN('2a) male mx'!BI66)</f>
        <v>-3.7743783543644387</v>
      </c>
      <c r="BJ66" s="32">
        <f>LN('2a) male mx'!BJ66)</f>
        <v>-3.7962276124777401</v>
      </c>
      <c r="BK66" s="32">
        <f>LN('2a) male mx'!BK66)</f>
        <v>-3.8118643560744814</v>
      </c>
      <c r="BL66" s="32">
        <f>LN('2a) male mx'!BL66)</f>
        <v>-3.8707562982167207</v>
      </c>
      <c r="BM66" s="32">
        <f>LN('2a) male mx'!BM66)</f>
        <v>-3.8378716444636685</v>
      </c>
      <c r="BN66" s="32">
        <f>LN('2a) male mx'!BN66)</f>
        <v>-3.9032329250691733</v>
      </c>
      <c r="BO66" s="32">
        <f>LN('2a) male mx'!BO66)</f>
        <v>-3.9236709918029131</v>
      </c>
      <c r="BP66" s="32">
        <f>LN('2a) male mx'!BP66)</f>
        <v>-3.9624800025041447</v>
      </c>
      <c r="BQ66" s="32">
        <f>LN('2a) male mx'!BQ66)</f>
        <v>-3.9641063522254192</v>
      </c>
      <c r="BR66" s="32">
        <f>LN('2a) male mx'!BR66)</f>
        <v>-3.9740756185746053</v>
      </c>
      <c r="BS66" s="32">
        <f>LN('2a) male mx'!BS66)</f>
        <v>-4.0087630824930933</v>
      </c>
      <c r="BT66" s="32">
        <f>LN('2a) male mx'!BT66)</f>
        <v>-4.0975807328441274</v>
      </c>
      <c r="BU66" s="32">
        <f>LN('2a) male mx'!BU66)</f>
        <v>-4.0849426275531453</v>
      </c>
      <c r="BV66" s="32">
        <f>LN('2a) male mx'!BV66)</f>
        <v>-4.1866615562762517</v>
      </c>
      <c r="BW66" s="32">
        <f>LN('2a) male mx'!BW66)</f>
        <v>-4.1313520260214025</v>
      </c>
      <c r="BX66" s="32">
        <f>LN('2a) male mx'!BX66)</f>
        <v>-4.2193716398882222</v>
      </c>
      <c r="BY66" s="32">
        <f>LN('2a) male mx'!BY66)</f>
        <v>-4.2351226087526443</v>
      </c>
      <c r="BZ66" s="32">
        <f>LN('2a) male mx'!BZ66)</f>
        <v>-4.3220910729673632</v>
      </c>
      <c r="CA66" s="32">
        <f>LN('2a) male mx'!CA66)</f>
        <v>-4.3080080456803485</v>
      </c>
      <c r="CB66" s="32">
        <f>LN('2a) male mx'!CB66)</f>
        <v>-4.4222205250012472</v>
      </c>
      <c r="CC66" s="32">
        <f>LN('2a) male mx'!CC66)</f>
        <v>-4.4506122544310962</v>
      </c>
      <c r="CD66" s="32">
        <f>LN('2a) male mx'!CD66)</f>
        <v>-4.4405695876439024</v>
      </c>
      <c r="CE66" s="32">
        <f>LN('2a) male mx'!CE66)</f>
        <v>-4.5721360613376643</v>
      </c>
      <c r="CF66" s="32">
        <f>LN('2a) male mx'!CF66)</f>
        <v>-4.4840884463544892</v>
      </c>
      <c r="CG66" s="32">
        <f>LN('2a) male mx'!CG66)</f>
        <v>-4.5754503332510179</v>
      </c>
      <c r="CH66" s="32">
        <f>LN('2a) male mx'!CH66)</f>
        <v>-4.6079705843043595</v>
      </c>
      <c r="CI66" s="32">
        <f>LN('2a) male mx'!CI66)</f>
        <v>-4.6394925068278159</v>
      </c>
      <c r="CJ66" s="32">
        <f>LN('2a) male mx'!CJ66)</f>
        <v>-4.5996821814284718</v>
      </c>
      <c r="CK66" s="32">
        <f>LN('2a) male mx'!CK66)</f>
        <v>-4.7248940167382045</v>
      </c>
      <c r="CL66" s="32">
        <f>LN('2a) male mx'!CL66)</f>
        <v>-4.7215457618765955</v>
      </c>
      <c r="CM66" s="32">
        <f>LN('2a) male mx'!CM66)</f>
        <v>-4.7596199983332843</v>
      </c>
      <c r="CN66" s="32">
        <f>LN('2a) male mx'!CN66)</f>
        <v>-4.730536985607559</v>
      </c>
      <c r="CP66" s="31">
        <f t="shared" si="2"/>
        <v>63</v>
      </c>
      <c r="CQ66" s="32">
        <f>IFERROR(LN('2a) female mx'!B66),"")</f>
        <v>-3.7881697539657333</v>
      </c>
      <c r="CR66" s="32">
        <f>IFERROR(LN('2a) female mx'!C66),"")</f>
        <v>-3.9183115674838529</v>
      </c>
      <c r="CS66" s="32">
        <f>IFERROR(LN('2a) female mx'!D66),"")</f>
        <v>-3.6622052205193873</v>
      </c>
      <c r="CT66" s="32">
        <f>IFERROR(LN('2a) female mx'!E66),"")</f>
        <v>-3.7964138998931403</v>
      </c>
      <c r="CU66" s="32">
        <f>IFERROR(LN('2a) female mx'!F66),"")</f>
        <v>-3.7941638658396624</v>
      </c>
      <c r="CV66" s="32">
        <f>IFERROR(LN('2a) female mx'!G66),"")</f>
        <v>-3.8189195043978499</v>
      </c>
      <c r="CW66" s="32">
        <f>IFERROR(LN('2a) female mx'!H66),"")</f>
        <v>-3.7555134418892027</v>
      </c>
      <c r="CX66" s="32">
        <f>IFERROR(LN('2a) female mx'!I66),"")</f>
        <v>-3.8026603983134963</v>
      </c>
      <c r="CY66" s="32">
        <f>IFERROR(LN('2a) female mx'!J66),"")</f>
        <v>-3.8659389325861504</v>
      </c>
      <c r="CZ66" s="32">
        <f>IFERROR(LN('2a) female mx'!K66),"")</f>
        <v>-3.90853409513837</v>
      </c>
      <c r="DA66" s="32">
        <f>IFERROR(LN('2a) female mx'!L66),"")</f>
        <v>-3.898565011623381</v>
      </c>
      <c r="DB66" s="32">
        <f>IFERROR(LN('2a) female mx'!M66),"")</f>
        <v>-3.9183347380747251</v>
      </c>
      <c r="DC66" s="32">
        <f>IFERROR(LN('2a) female mx'!N66),"")</f>
        <v>-3.910920584875667</v>
      </c>
      <c r="DD66" s="32">
        <f>IFERROR(LN('2a) female mx'!O66),"")</f>
        <v>-3.9352157309363349</v>
      </c>
      <c r="DE66" s="32">
        <f>IFERROR(LN('2a) female mx'!P66),"")</f>
        <v>-3.8777086945915715</v>
      </c>
      <c r="DF66" s="32">
        <f>IFERROR(LN('2a) female mx'!Q66),"")</f>
        <v>-3.8546083980695824</v>
      </c>
      <c r="DG66" s="32">
        <f>IFERROR(LN('2a) female mx'!R66),"")</f>
        <v>-3.9745533670282791</v>
      </c>
      <c r="DH66" s="32">
        <f>IFERROR(LN('2a) female mx'!S66),"")</f>
        <v>-3.9107765303460407</v>
      </c>
      <c r="DI66" s="32">
        <f>IFERROR(LN('2a) female mx'!T66),"")</f>
        <v>-3.884989772899957</v>
      </c>
      <c r="DJ66" s="32">
        <f>IFERROR(LN('2a) female mx'!U66),"")</f>
        <v>-3.900849704830021</v>
      </c>
      <c r="DK66" s="32">
        <f>IFERROR(LN('2a) female mx'!V66),"")</f>
        <v>-3.9094144500660333</v>
      </c>
      <c r="DL66" s="32">
        <f>IFERROR(LN('2a) female mx'!W66),"")</f>
        <v>-3.8311803571541758</v>
      </c>
      <c r="DM66" s="32">
        <f>IFERROR(LN('2a) female mx'!X66),"")</f>
        <v>-3.9255833009689027</v>
      </c>
      <c r="DN66" s="32">
        <f>IFERROR(LN('2a) female mx'!Y66),"")</f>
        <v>-3.9239608421527654</v>
      </c>
      <c r="DO66" s="32">
        <f>IFERROR(LN('2a) female mx'!Z66),"")</f>
        <v>-3.9929650192559638</v>
      </c>
      <c r="DP66" s="32">
        <f>IFERROR(LN('2a) female mx'!AA66),"")</f>
        <v>-3.9332177138474202</v>
      </c>
      <c r="DQ66" s="32">
        <f>IFERROR(LN('2a) female mx'!AB66),"")</f>
        <v>-4.0573802012669313</v>
      </c>
      <c r="DR66" s="32">
        <f>IFERROR(LN('2a) female mx'!AC66),"")</f>
        <v>-3.9746624029429221</v>
      </c>
      <c r="DS66" s="32">
        <f>IFERROR(LN('2a) female mx'!AD66),"")</f>
        <v>-3.9922904665099748</v>
      </c>
      <c r="DT66" s="32">
        <f>IFERROR(LN('2a) female mx'!AE66),"")</f>
        <v>-4.0399792244748758</v>
      </c>
      <c r="DU66" s="32">
        <f>IFERROR(LN('2a) female mx'!AF66),"")</f>
        <v>-3.9595950035479706</v>
      </c>
      <c r="DV66" s="32">
        <f>IFERROR(LN('2a) female mx'!AG66),"")</f>
        <v>-4.0032004272902197</v>
      </c>
      <c r="DW66" s="32">
        <f>IFERROR(LN('2a) female mx'!AH66),"")</f>
        <v>-4.0260507470376474</v>
      </c>
      <c r="DX66" s="32">
        <f>IFERROR(LN('2a) female mx'!AI66),"")</f>
        <v>-4.1373894145876084</v>
      </c>
      <c r="DY66" s="32">
        <f>IFERROR(LN('2a) female mx'!AJ66),"")</f>
        <v>-4.1168308048654128</v>
      </c>
      <c r="DZ66" s="32">
        <f>IFERROR(LN('2a) female mx'!AK66),"")</f>
        <v>-4.1042740667223363</v>
      </c>
      <c r="EA66" s="32">
        <f>IFERROR(LN('2a) female mx'!AL66),"")</f>
        <v>-4.108850040896189</v>
      </c>
      <c r="EB66" s="32">
        <f>IFERROR(LN('2a) female mx'!AM66),"")</f>
        <v>-4.1931498226403914</v>
      </c>
      <c r="EC66" s="32">
        <f>IFERROR(LN('2a) female mx'!AN66),"")</f>
        <v>-4.1402506315306571</v>
      </c>
      <c r="ED66" s="32">
        <f>IFERROR(LN('2a) female mx'!AO66),"")</f>
        <v>-4.2189074086479854</v>
      </c>
      <c r="EE66" s="32">
        <f>IFERROR(LN('2a) female mx'!AP66),"")</f>
        <v>-4.3026719673333336</v>
      </c>
      <c r="EF66" s="32">
        <f>IFERROR(LN('2a) female mx'!AQ66),"")</f>
        <v>-4.2654795342039842</v>
      </c>
      <c r="EG66" s="32">
        <f>IFERROR(LN('2a) female mx'!AR66),"")</f>
        <v>-4.019007454998536</v>
      </c>
      <c r="EH66" s="32">
        <f>IFERROR(LN('2a) female mx'!AS66),"")</f>
        <v>-4.0877515508814364</v>
      </c>
      <c r="EI66" s="32">
        <f>IFERROR(LN('2a) female mx'!AT66),"")</f>
        <v>-4.2449446883470516</v>
      </c>
      <c r="EJ66" s="32">
        <f>IFERROR(LN('2a) female mx'!AU66),"")</f>
        <v>-4.2057494772204942</v>
      </c>
      <c r="EK66" s="32">
        <f>IFERROR(LN('2a) female mx'!AV66),"")</f>
        <v>-4.1757381180155697</v>
      </c>
      <c r="EL66" s="32">
        <f>IFERROR(LN('2a) female mx'!AW66),"")</f>
        <v>-4.1734918521960829</v>
      </c>
      <c r="EM66" s="32">
        <f>IFERROR(LN('2a) female mx'!AX66),"")</f>
        <v>-4.2283889086627662</v>
      </c>
      <c r="EN66" s="32">
        <f>IFERROR(LN('2a) female mx'!AY66),"")</f>
        <v>-4.1655606603864159</v>
      </c>
      <c r="EO66" s="32">
        <f>IFERROR(LN('2a) female mx'!AZ66),"")</f>
        <v>-4.2514335134686068</v>
      </c>
      <c r="EP66" s="32">
        <f>IFERROR(LN('2a) female mx'!BA66),"")</f>
        <v>-4.18896905292676</v>
      </c>
      <c r="EQ66" s="32">
        <f>IFERROR(LN('2a) female mx'!BB66),"")</f>
        <v>-4.3016837871000577</v>
      </c>
      <c r="ER66" s="32">
        <f>IFERROR(LN('2a) female mx'!BC66),"")</f>
        <v>-4.3037144172578374</v>
      </c>
      <c r="ES66" s="32">
        <f>IFERROR(LN('2a) female mx'!BD66),"")</f>
        <v>-4.409537236003958</v>
      </c>
      <c r="ET66" s="32">
        <f>IFERROR(LN('2a) female mx'!BE66),"")</f>
        <v>-4.3656454997896699</v>
      </c>
      <c r="EU66" s="32">
        <f>IFERROR(LN('2a) female mx'!BF66),"")</f>
        <v>-4.3503245173170146</v>
      </c>
      <c r="EV66" s="32">
        <f>IFERROR(LN('2a) female mx'!BG66),"")</f>
        <v>-4.3984572460171654</v>
      </c>
      <c r="EW66" s="32">
        <f>IFERROR(LN('2a) female mx'!BH66),"")</f>
        <v>-4.4610165387069456</v>
      </c>
      <c r="EX66" s="32">
        <f>IFERROR(LN('2a) female mx'!BI66),"")</f>
        <v>-4.4934622498871635</v>
      </c>
      <c r="EY66" s="32">
        <f>IFERROR(LN('2a) female mx'!BJ66),"")</f>
        <v>-4.5023503597335148</v>
      </c>
      <c r="EZ66" s="32">
        <f>IFERROR(LN('2a) female mx'!BK66),"")</f>
        <v>-4.5283621986777405</v>
      </c>
      <c r="FA66" s="32">
        <f>IFERROR(LN('2a) female mx'!BL66),"")</f>
        <v>-4.5032645332994052</v>
      </c>
      <c r="FB66" s="32">
        <f>IFERROR(LN('2a) female mx'!BM66),"")</f>
        <v>-4.5799767589261897</v>
      </c>
      <c r="FC66" s="32">
        <f>IFERROR(LN('2a) female mx'!BN66),"")</f>
        <v>-4.5950463238418378</v>
      </c>
      <c r="FD66" s="32">
        <f>IFERROR(LN('2a) female mx'!BO66),"")</f>
        <v>-4.5999218004043287</v>
      </c>
      <c r="FE66" s="32">
        <f>IFERROR(LN('2a) female mx'!BP66),"")</f>
        <v>-4.6928420882469197</v>
      </c>
      <c r="FF66" s="32">
        <f>IFERROR(LN('2a) female mx'!BQ66),"")</f>
        <v>-4.6329566072685608</v>
      </c>
      <c r="FG66" s="32">
        <f>IFERROR(LN('2a) female mx'!BR66),"")</f>
        <v>-4.7099497876064103</v>
      </c>
      <c r="FH66" s="32">
        <f>IFERROR(LN('2a) female mx'!BS66),"")</f>
        <v>-4.681260366775696</v>
      </c>
      <c r="FI66" s="32">
        <f>IFERROR(LN('2a) female mx'!BT66),"")</f>
        <v>-4.7425260539416989</v>
      </c>
      <c r="FJ66" s="32">
        <f>IFERROR(LN('2a) female mx'!BU66),"")</f>
        <v>-4.736159731687402</v>
      </c>
      <c r="FK66" s="32">
        <f>IFERROR(LN('2a) female mx'!BV66),"")</f>
        <v>-4.7454713335438807</v>
      </c>
      <c r="FL66" s="32">
        <f>IFERROR(LN('2a) female mx'!BW66),"")</f>
        <v>-4.7683326907303041</v>
      </c>
      <c r="FM66" s="32">
        <f>IFERROR(LN('2a) female mx'!BX66),"")</f>
        <v>-4.8083307438084111</v>
      </c>
      <c r="FN66" s="32">
        <f>IFERROR(LN('2a) female mx'!BY66),"")</f>
        <v>-4.828033862750126</v>
      </c>
      <c r="FO66" s="32">
        <f>IFERROR(LN('2a) female mx'!BZ66),"")</f>
        <v>-4.9440351621192082</v>
      </c>
      <c r="FP66" s="32">
        <f>IFERROR(LN('2a) female mx'!CA66),"")</f>
        <v>-4.9475807994515746</v>
      </c>
      <c r="FQ66" s="32">
        <f>IFERROR(LN('2a) female mx'!CB66),"")</f>
        <v>-4.950471463535119</v>
      </c>
      <c r="FR66" s="32">
        <f>IFERROR(LN('2a) female mx'!CC66),"")</f>
        <v>-5.0419903964435866</v>
      </c>
      <c r="FS66" s="32">
        <f>IFERROR(LN('2a) female mx'!CD66),"")</f>
        <v>-5.0852747737114106</v>
      </c>
      <c r="FT66" s="32">
        <f>IFERROR(LN('2a) female mx'!CE66),"")</f>
        <v>-5.0690017901714501</v>
      </c>
      <c r="FU66" s="32">
        <f>IFERROR(LN('2a) female mx'!CF66),"")</f>
        <v>-5.0742180477527388</v>
      </c>
      <c r="FV66" s="32">
        <f>IFERROR(LN('2a) female mx'!CG66),"")</f>
        <v>-5.0680853954775076</v>
      </c>
      <c r="FW66" s="32">
        <f>IFERROR(LN('2a) female mx'!CH66),"")</f>
        <v>-5.1516679120386639</v>
      </c>
      <c r="FX66" s="32">
        <f>IFERROR(LN('2a) female mx'!CI66),"")</f>
        <v>-5.1547598221593018</v>
      </c>
      <c r="FY66" s="32">
        <f>IFERROR(LN('2a) female mx'!CJ66),"")</f>
        <v>-5.1687801469940018</v>
      </c>
      <c r="FZ66" s="32">
        <f>IFERROR(LN('2a) female mx'!CK66),"")</f>
        <v>-5.1612175318235085</v>
      </c>
      <c r="GA66" s="32">
        <f>IFERROR(LN('2a) female mx'!CL66),"")</f>
        <v>-5.346721355775423</v>
      </c>
      <c r="GB66" s="32">
        <f>IFERROR(LN('2a) female mx'!CM66),"")</f>
        <v>-5.2615410860139145</v>
      </c>
      <c r="GC66" s="32">
        <f>IFERROR(LN('2a) female mx'!CN66),"")</f>
        <v>-5.3311143260854985</v>
      </c>
      <c r="GD66" s="12" t="str">
        <f>IFERROR(LN('2a) female mx'!CO66),"")</f>
        <v/>
      </c>
    </row>
    <row r="67" spans="1:186" x14ac:dyDescent="0.25">
      <c r="A67" s="31">
        <f>'2a) male mx'!A67</f>
        <v>64</v>
      </c>
      <c r="B67" s="32">
        <f>LN('2a) male mx'!B67)</f>
        <v>-3.4804977324089967</v>
      </c>
      <c r="C67" s="32">
        <f>LN('2a) male mx'!C67)</f>
        <v>-3.3235330803840903</v>
      </c>
      <c r="D67" s="32">
        <f>LN('2a) male mx'!D67)</f>
        <v>-3.4065967913178481</v>
      </c>
      <c r="E67" s="32">
        <f>LN('2a) male mx'!E67)</f>
        <v>-3.3912438835380923</v>
      </c>
      <c r="F67" s="32">
        <f>LN('2a) male mx'!F67)</f>
        <v>-3.4115612364628856</v>
      </c>
      <c r="G67" s="32">
        <f>LN('2a) male mx'!G67)</f>
        <v>-3.4092008286244102</v>
      </c>
      <c r="H67" s="32">
        <f>LN('2a) male mx'!H67)</f>
        <v>-3.3850225582555047</v>
      </c>
      <c r="I67" s="32">
        <f>LN('2a) male mx'!I67)</f>
        <v>-3.4450196656946064</v>
      </c>
      <c r="J67" s="32">
        <f>LN('2a) male mx'!J67)</f>
        <v>-3.3912461206546567</v>
      </c>
      <c r="K67" s="32">
        <f>LN('2a) male mx'!K67)</f>
        <v>-3.5889768714460573</v>
      </c>
      <c r="L67" s="32">
        <f>LN('2a) male mx'!L67)</f>
        <v>-3.4898586957591968</v>
      </c>
      <c r="M67" s="32">
        <f>LN('2a) male mx'!M67)</f>
        <v>-3.471692159151424</v>
      </c>
      <c r="N67" s="32">
        <f>LN('2a) male mx'!N67)</f>
        <v>-3.488293372252159</v>
      </c>
      <c r="O67" s="32">
        <f>LN('2a) male mx'!O67)</f>
        <v>-3.3868121230214854</v>
      </c>
      <c r="P67" s="32">
        <f>LN('2a) male mx'!P67)</f>
        <v>-3.3792933625543249</v>
      </c>
      <c r="Q67" s="32">
        <f>LN('2a) male mx'!Q67)</f>
        <v>-3.3657919365602957</v>
      </c>
      <c r="R67" s="32">
        <f>LN('2a) male mx'!R67)</f>
        <v>-3.4299488061646959</v>
      </c>
      <c r="S67" s="32">
        <f>LN('2a) male mx'!S67)</f>
        <v>-3.4095001788926571</v>
      </c>
      <c r="T67" s="32">
        <f>LN('2a) male mx'!T67)</f>
        <v>-3.3599823794651718</v>
      </c>
      <c r="U67" s="32">
        <f>LN('2a) male mx'!U67)</f>
        <v>-3.4441769263326245</v>
      </c>
      <c r="V67" s="32">
        <f>LN('2a) male mx'!V67)</f>
        <v>-3.4110715847538708</v>
      </c>
      <c r="W67" s="32">
        <f>LN('2a) male mx'!W67)</f>
        <v>-3.3278021679135192</v>
      </c>
      <c r="X67" s="32">
        <f>LN('2a) male mx'!X67)</f>
        <v>-3.3263805092022301</v>
      </c>
      <c r="Y67" s="32">
        <f>LN('2a) male mx'!Y67)</f>
        <v>-3.3471783105382533</v>
      </c>
      <c r="Z67" s="32">
        <f>LN('2a) male mx'!Z67)</f>
        <v>-3.4506561291285389</v>
      </c>
      <c r="AA67" s="32">
        <f>LN('2a) male mx'!AA67)</f>
        <v>-3.4242443975615311</v>
      </c>
      <c r="AB67" s="32">
        <f>LN('2a) male mx'!AB67)</f>
        <v>-3.4246541859866784</v>
      </c>
      <c r="AC67" s="32">
        <f>LN('2a) male mx'!AC67)</f>
        <v>-3.3866465854323966</v>
      </c>
      <c r="AD67" s="32">
        <f>LN('2a) male mx'!AD67)</f>
        <v>-3.3621880846337802</v>
      </c>
      <c r="AE67" s="32">
        <f>LN('2a) male mx'!AE67)</f>
        <v>-3.4140636758546288</v>
      </c>
      <c r="AF67" s="32">
        <f>LN('2a) male mx'!AF67)</f>
        <v>-3.3486660093468315</v>
      </c>
      <c r="AG67" s="32">
        <f>LN('2a) male mx'!AG67)</f>
        <v>-3.3331215902869245</v>
      </c>
      <c r="AH67" s="32">
        <f>LN('2a) male mx'!AH67)</f>
        <v>-3.3763918174280003</v>
      </c>
      <c r="AI67" s="32">
        <f>LN('2a) male mx'!AI67)</f>
        <v>-3.4312745559326436</v>
      </c>
      <c r="AJ67" s="32">
        <f>LN('2a) male mx'!AJ67)</f>
        <v>-3.4481864954644399</v>
      </c>
      <c r="AK67" s="32">
        <f>LN('2a) male mx'!AK67)</f>
        <v>-3.4234560889880088</v>
      </c>
      <c r="AL67" s="32">
        <f>LN('2a) male mx'!AL67)</f>
        <v>-3.3991173738812281</v>
      </c>
      <c r="AM67" s="32">
        <f>LN('2a) male mx'!AM67)</f>
        <v>-3.4042323294280332</v>
      </c>
      <c r="AN67" s="32">
        <f>LN('2a) male mx'!AN67)</f>
        <v>-3.4068742704414006</v>
      </c>
      <c r="AO67" s="32">
        <f>LN('2a) male mx'!AO67)</f>
        <v>-3.3920965604515567</v>
      </c>
      <c r="AP67" s="32">
        <f>LN('2a) male mx'!AP67)</f>
        <v>-3.5152173247597482</v>
      </c>
      <c r="AQ67" s="32">
        <f>LN('2a) male mx'!AQ67)</f>
        <v>-3.4344616899510689</v>
      </c>
      <c r="AR67" s="32">
        <f>LN('2a) male mx'!AR67)</f>
        <v>-3.4384867320788346</v>
      </c>
      <c r="AS67" s="32">
        <f>LN('2a) male mx'!AS67)</f>
        <v>-3.2680332208373564</v>
      </c>
      <c r="AT67" s="32">
        <f>LN('2a) male mx'!AT67)</f>
        <v>-3.3519322619518999</v>
      </c>
      <c r="AU67" s="32">
        <f>LN('2a) male mx'!AU67)</f>
        <v>-3.3827747541091195</v>
      </c>
      <c r="AV67" s="32">
        <f>LN('2a) male mx'!AV67)</f>
        <v>-3.4343022608865112</v>
      </c>
      <c r="AW67" s="32">
        <f>LN('2a) male mx'!AW67)</f>
        <v>-3.3115292745758769</v>
      </c>
      <c r="AX67" s="32">
        <f>LN('2a) male mx'!AX67)</f>
        <v>-3.3883384866394008</v>
      </c>
      <c r="AY67" s="32">
        <f>LN('2a) male mx'!AY67)</f>
        <v>-3.3891896227998775</v>
      </c>
      <c r="AZ67" s="32">
        <f>LN('2a) male mx'!AZ67)</f>
        <v>-3.4528511043543775</v>
      </c>
      <c r="BA67" s="32">
        <f>LN('2a) male mx'!BA67)</f>
        <v>-3.4253593190634799</v>
      </c>
      <c r="BB67" s="32">
        <f>LN('2a) male mx'!BB67)</f>
        <v>-3.4449721552933119</v>
      </c>
      <c r="BC67" s="32">
        <f>LN('2a) male mx'!BC67)</f>
        <v>-3.4435865638322647</v>
      </c>
      <c r="BD67" s="32">
        <f>LN('2a) male mx'!BD67)</f>
        <v>-3.535263256686302</v>
      </c>
      <c r="BE67" s="32">
        <f>LN('2a) male mx'!BE67)</f>
        <v>-3.5333206632361902</v>
      </c>
      <c r="BF67" s="32">
        <f>LN('2a) male mx'!BF67)</f>
        <v>-3.65454059182284</v>
      </c>
      <c r="BG67" s="32">
        <f>LN('2a) male mx'!BG67)</f>
        <v>-3.6382884859550906</v>
      </c>
      <c r="BH67" s="32">
        <f>LN('2a) male mx'!BH67)</f>
        <v>-3.6716039060484076</v>
      </c>
      <c r="BI67" s="32">
        <f>LN('2a) male mx'!BI67)</f>
        <v>-3.6763941354663698</v>
      </c>
      <c r="BJ67" s="32">
        <f>LN('2a) male mx'!BJ67)</f>
        <v>-3.7301168319638491</v>
      </c>
      <c r="BK67" s="32">
        <f>LN('2a) male mx'!BK67)</f>
        <v>-3.7366479354500584</v>
      </c>
      <c r="BL67" s="32">
        <f>LN('2a) male mx'!BL67)</f>
        <v>-3.7589419874223591</v>
      </c>
      <c r="BM67" s="32">
        <f>LN('2a) male mx'!BM67)</f>
        <v>-3.7822119564622527</v>
      </c>
      <c r="BN67" s="32">
        <f>LN('2a) male mx'!BN67)</f>
        <v>-3.7712434968775672</v>
      </c>
      <c r="BO67" s="32">
        <f>LN('2a) male mx'!BO67)</f>
        <v>-3.8667812826129664</v>
      </c>
      <c r="BP67" s="32">
        <f>LN('2a) male mx'!BP67)</f>
        <v>-3.8676255442662542</v>
      </c>
      <c r="BQ67" s="32">
        <f>LN('2a) male mx'!BQ67)</f>
        <v>-3.880001710980379</v>
      </c>
      <c r="BR67" s="32">
        <f>LN('2a) male mx'!BR67)</f>
        <v>-3.8473527109029613</v>
      </c>
      <c r="BS67" s="32">
        <f>LN('2a) male mx'!BS67)</f>
        <v>-3.919299835747148</v>
      </c>
      <c r="BT67" s="32">
        <f>LN('2a) male mx'!BT67)</f>
        <v>-3.9641075187168657</v>
      </c>
      <c r="BU67" s="32">
        <f>LN('2a) male mx'!BU67)</f>
        <v>-3.9963054069338551</v>
      </c>
      <c r="BV67" s="32">
        <f>LN('2a) male mx'!BV67)</f>
        <v>-4.0677435775947162</v>
      </c>
      <c r="BW67" s="32">
        <f>LN('2a) male mx'!BW67)</f>
        <v>-4.0784638268102738</v>
      </c>
      <c r="BX67" s="32">
        <f>LN('2a) male mx'!BX67)</f>
        <v>-4.1447520082081368</v>
      </c>
      <c r="BY67" s="32">
        <f>LN('2a) male mx'!BY67)</f>
        <v>-4.1461005020979735</v>
      </c>
      <c r="BZ67" s="32">
        <f>LN('2a) male mx'!BZ67)</f>
        <v>-4.1855588972330544</v>
      </c>
      <c r="CA67" s="32">
        <f>LN('2a) male mx'!CA67)</f>
        <v>-4.2499607393495005</v>
      </c>
      <c r="CB67" s="32">
        <f>LN('2a) male mx'!CB67)</f>
        <v>-4.3441000021672442</v>
      </c>
      <c r="CC67" s="32">
        <f>LN('2a) male mx'!CC67)</f>
        <v>-4.3816988656076648</v>
      </c>
      <c r="CD67" s="32">
        <f>LN('2a) male mx'!CD67)</f>
        <v>-4.3760717289850737</v>
      </c>
      <c r="CE67" s="32">
        <f>LN('2a) male mx'!CE67)</f>
        <v>-4.389034005064401</v>
      </c>
      <c r="CF67" s="32">
        <f>LN('2a) male mx'!CF67)</f>
        <v>-4.507952527725541</v>
      </c>
      <c r="CG67" s="32">
        <f>LN('2a) male mx'!CG67)</f>
        <v>-4.4254216849213002</v>
      </c>
      <c r="CH67" s="32">
        <f>LN('2a) male mx'!CH67)</f>
        <v>-4.5145865149571609</v>
      </c>
      <c r="CI67" s="32">
        <f>LN('2a) male mx'!CI67)</f>
        <v>-4.5217657415672674</v>
      </c>
      <c r="CJ67" s="32">
        <f>LN('2a) male mx'!CJ67)</f>
        <v>-4.5249114218891053</v>
      </c>
      <c r="CK67" s="32">
        <f>LN('2a) male mx'!CK67)</f>
        <v>-4.602618693061026</v>
      </c>
      <c r="CL67" s="32">
        <f>LN('2a) male mx'!CL67)</f>
        <v>-4.619160673115938</v>
      </c>
      <c r="CM67" s="32">
        <f>LN('2a) male mx'!CM67)</f>
        <v>-4.6997564493731447</v>
      </c>
      <c r="CN67" s="32">
        <f>LN('2a) male mx'!CN67)</f>
        <v>-4.6209417107913024</v>
      </c>
      <c r="CP67" s="31">
        <f t="shared" si="2"/>
        <v>64</v>
      </c>
      <c r="CQ67" s="32">
        <f>IFERROR(LN('2a) female mx'!B67),"")</f>
        <v>-3.7749128108179426</v>
      </c>
      <c r="CR67" s="32">
        <f>IFERROR(LN('2a) female mx'!C67),"")</f>
        <v>-3.787634313340202</v>
      </c>
      <c r="CS67" s="32">
        <f>IFERROR(LN('2a) female mx'!D67),"")</f>
        <v>-3.6908880340697121</v>
      </c>
      <c r="CT67" s="32">
        <f>IFERROR(LN('2a) female mx'!E67),"")</f>
        <v>-3.7137094241008382</v>
      </c>
      <c r="CU67" s="32">
        <f>IFERROR(LN('2a) female mx'!F67),"")</f>
        <v>-3.7512951880178496</v>
      </c>
      <c r="CV67" s="32">
        <f>IFERROR(LN('2a) female mx'!G67),"")</f>
        <v>-3.7216065453790437</v>
      </c>
      <c r="CW67" s="32">
        <f>IFERROR(LN('2a) female mx'!H67),"")</f>
        <v>-3.7356948806561849</v>
      </c>
      <c r="CX67" s="32">
        <f>IFERROR(LN('2a) female mx'!I67),"")</f>
        <v>-3.7156379320641388</v>
      </c>
      <c r="CY67" s="32">
        <f>IFERROR(LN('2a) female mx'!J67),"")</f>
        <v>-3.8740663423811772</v>
      </c>
      <c r="CZ67" s="32">
        <f>IFERROR(LN('2a) female mx'!K67),"")</f>
        <v>-3.8033925445109005</v>
      </c>
      <c r="DA67" s="32">
        <f>IFERROR(LN('2a) female mx'!L67),"")</f>
        <v>-3.8573790270759036</v>
      </c>
      <c r="DB67" s="32">
        <f>IFERROR(LN('2a) female mx'!M67),"")</f>
        <v>-3.8695631722035286</v>
      </c>
      <c r="DC67" s="32">
        <f>IFERROR(LN('2a) female mx'!N67),"")</f>
        <v>-3.9280017537268126</v>
      </c>
      <c r="DD67" s="32">
        <f>IFERROR(LN('2a) female mx'!O67),"")</f>
        <v>-3.7678691534480335</v>
      </c>
      <c r="DE67" s="32">
        <f>IFERROR(LN('2a) female mx'!P67),"")</f>
        <v>-3.7938602916040178</v>
      </c>
      <c r="DF67" s="32">
        <f>IFERROR(LN('2a) female mx'!Q67),"")</f>
        <v>-3.7874116815201662</v>
      </c>
      <c r="DG67" s="32">
        <f>IFERROR(LN('2a) female mx'!R67),"")</f>
        <v>-3.7490818083472086</v>
      </c>
      <c r="DH67" s="32">
        <f>IFERROR(LN('2a) female mx'!S67),"")</f>
        <v>-3.8685389410000171</v>
      </c>
      <c r="DI67" s="32">
        <f>IFERROR(LN('2a) female mx'!T67),"")</f>
        <v>-3.8207632848963708</v>
      </c>
      <c r="DJ67" s="32">
        <f>IFERROR(LN('2a) female mx'!U67),"")</f>
        <v>-3.782476026909841</v>
      </c>
      <c r="DK67" s="32">
        <f>IFERROR(LN('2a) female mx'!V67),"")</f>
        <v>-3.7943225790834232</v>
      </c>
      <c r="DL67" s="32">
        <f>IFERROR(LN('2a) female mx'!W67),"")</f>
        <v>-3.8305692532050295</v>
      </c>
      <c r="DM67" s="32">
        <f>IFERROR(LN('2a) female mx'!X67),"")</f>
        <v>-3.8189487806851452</v>
      </c>
      <c r="DN67" s="32">
        <f>IFERROR(LN('2a) female mx'!Y67),"")</f>
        <v>-3.8694127354418706</v>
      </c>
      <c r="DO67" s="32">
        <f>IFERROR(LN('2a) female mx'!Z67),"")</f>
        <v>-3.8885154791330172</v>
      </c>
      <c r="DP67" s="32">
        <f>IFERROR(LN('2a) female mx'!AA67),"")</f>
        <v>-3.8593912915140205</v>
      </c>
      <c r="DQ67" s="32">
        <f>IFERROR(LN('2a) female mx'!AB67),"")</f>
        <v>-3.866472869711945</v>
      </c>
      <c r="DR67" s="32">
        <f>IFERROR(LN('2a) female mx'!AC67),"")</f>
        <v>-3.9142551859565557</v>
      </c>
      <c r="DS67" s="32">
        <f>IFERROR(LN('2a) female mx'!AD67),"")</f>
        <v>-4.0199127873261782</v>
      </c>
      <c r="DT67" s="32">
        <f>IFERROR(LN('2a) female mx'!AE67),"")</f>
        <v>-3.9850835713063164</v>
      </c>
      <c r="DU67" s="32">
        <f>IFERROR(LN('2a) female mx'!AF67),"")</f>
        <v>-3.9871097771420358</v>
      </c>
      <c r="DV67" s="32">
        <f>IFERROR(LN('2a) female mx'!AG67),"")</f>
        <v>-3.9709094993261065</v>
      </c>
      <c r="DW67" s="32">
        <f>IFERROR(LN('2a) female mx'!AH67),"")</f>
        <v>-3.9864013038056707</v>
      </c>
      <c r="DX67" s="32">
        <f>IFERROR(LN('2a) female mx'!AI67),"")</f>
        <v>-3.9323939975540552</v>
      </c>
      <c r="DY67" s="32">
        <f>IFERROR(LN('2a) female mx'!AJ67),"")</f>
        <v>-4.035689515526089</v>
      </c>
      <c r="DZ67" s="32">
        <f>IFERROR(LN('2a) female mx'!AK67),"")</f>
        <v>-4.0091422372214263</v>
      </c>
      <c r="EA67" s="32">
        <f>IFERROR(LN('2a) female mx'!AL67),"")</f>
        <v>-4.055502955804319</v>
      </c>
      <c r="EB67" s="32">
        <f>IFERROR(LN('2a) female mx'!AM67),"")</f>
        <v>-4.1666405357963932</v>
      </c>
      <c r="EC67" s="32">
        <f>IFERROR(LN('2a) female mx'!AN67),"")</f>
        <v>-4.0571532394988266</v>
      </c>
      <c r="ED67" s="32">
        <f>IFERROR(LN('2a) female mx'!AO67),"")</f>
        <v>-4.0932484422534943</v>
      </c>
      <c r="EE67" s="32">
        <f>IFERROR(LN('2a) female mx'!AP67),"")</f>
        <v>-4.2041746662084467</v>
      </c>
      <c r="EF67" s="32">
        <f>IFERROR(LN('2a) female mx'!AQ67),"")</f>
        <v>-4.1539737552711484</v>
      </c>
      <c r="EG67" s="32">
        <f>IFERROR(LN('2a) female mx'!AR67),"")</f>
        <v>-4.2155253894961104</v>
      </c>
      <c r="EH67" s="32">
        <f>IFERROR(LN('2a) female mx'!AS67),"")</f>
        <v>-3.9800650610355568</v>
      </c>
      <c r="EI67" s="32">
        <f>IFERROR(LN('2a) female mx'!AT67),"")</f>
        <v>-4.0521420708729403</v>
      </c>
      <c r="EJ67" s="32">
        <f>IFERROR(LN('2a) female mx'!AU67),"")</f>
        <v>-4.1148651948268355</v>
      </c>
      <c r="EK67" s="32">
        <f>IFERROR(LN('2a) female mx'!AV67),"")</f>
        <v>-4.1523442084356041</v>
      </c>
      <c r="EL67" s="32">
        <f>IFERROR(LN('2a) female mx'!AW67),"")</f>
        <v>-4.0736264762528505</v>
      </c>
      <c r="EM67" s="32">
        <f>IFERROR(LN('2a) female mx'!AX67),"")</f>
        <v>-4.1101095227996032</v>
      </c>
      <c r="EN67" s="32">
        <f>IFERROR(LN('2a) female mx'!AY67),"")</f>
        <v>-4.1127512887014417</v>
      </c>
      <c r="EO67" s="32">
        <f>IFERROR(LN('2a) female mx'!AZ67),"")</f>
        <v>-4.2760091607092781</v>
      </c>
      <c r="EP67" s="32">
        <f>IFERROR(LN('2a) female mx'!BA67),"")</f>
        <v>-4.2332835389701371</v>
      </c>
      <c r="EQ67" s="32">
        <f>IFERROR(LN('2a) female mx'!BB67),"")</f>
        <v>-4.2827692148272902</v>
      </c>
      <c r="ER67" s="32">
        <f>IFERROR(LN('2a) female mx'!BC67),"")</f>
        <v>-4.167630731130104</v>
      </c>
      <c r="ES67" s="32">
        <f>IFERROR(LN('2a) female mx'!BD67),"")</f>
        <v>-4.1685373029519335</v>
      </c>
      <c r="ET67" s="32">
        <f>IFERROR(LN('2a) female mx'!BE67),"")</f>
        <v>-4.3271891078016047</v>
      </c>
      <c r="EU67" s="32">
        <f>IFERROR(LN('2a) female mx'!BF67),"")</f>
        <v>-4.292905166780435</v>
      </c>
      <c r="EV67" s="32">
        <f>IFERROR(LN('2a) female mx'!BG67),"")</f>
        <v>-4.3378435844624033</v>
      </c>
      <c r="EW67" s="32">
        <f>IFERROR(LN('2a) female mx'!BH67),"")</f>
        <v>-4.3660286890903315</v>
      </c>
      <c r="EX67" s="32">
        <f>IFERROR(LN('2a) female mx'!BI67),"")</f>
        <v>-4.5050727032443358</v>
      </c>
      <c r="EY67" s="32">
        <f>IFERROR(LN('2a) female mx'!BJ67),"")</f>
        <v>-4.4013631218606237</v>
      </c>
      <c r="EZ67" s="32">
        <f>IFERROR(LN('2a) female mx'!BK67),"")</f>
        <v>-4.4830256353736679</v>
      </c>
      <c r="FA67" s="32">
        <f>IFERROR(LN('2a) female mx'!BL67),"")</f>
        <v>-4.3837787786255644</v>
      </c>
      <c r="FB67" s="32">
        <f>IFERROR(LN('2a) female mx'!BM67),"")</f>
        <v>-4.3729019488294645</v>
      </c>
      <c r="FC67" s="32">
        <f>IFERROR(LN('2a) female mx'!BN67),"")</f>
        <v>-4.4482419475239299</v>
      </c>
      <c r="FD67" s="32">
        <f>IFERROR(LN('2a) female mx'!BO67),"")</f>
        <v>-4.5999761333131035</v>
      </c>
      <c r="FE67" s="32">
        <f>IFERROR(LN('2a) female mx'!BP67),"")</f>
        <v>-4.5457581033214982</v>
      </c>
      <c r="FF67" s="32">
        <f>IFERROR(LN('2a) female mx'!BQ67),"")</f>
        <v>-4.5669574521393379</v>
      </c>
      <c r="FG67" s="32">
        <f>IFERROR(LN('2a) female mx'!BR67),"")</f>
        <v>-4.5093804250840357</v>
      </c>
      <c r="FH67" s="32">
        <f>IFERROR(LN('2a) female mx'!BS67),"")</f>
        <v>-4.6272331322054807</v>
      </c>
      <c r="FI67" s="32">
        <f>IFERROR(LN('2a) female mx'!BT67),"")</f>
        <v>-4.6635285115574705</v>
      </c>
      <c r="FJ67" s="32">
        <f>IFERROR(LN('2a) female mx'!BU67),"")</f>
        <v>-4.659984397308004</v>
      </c>
      <c r="FK67" s="32">
        <f>IFERROR(LN('2a) female mx'!BV67),"")</f>
        <v>-4.7042166925302924</v>
      </c>
      <c r="FL67" s="32">
        <f>IFERROR(LN('2a) female mx'!BW67),"")</f>
        <v>-4.739199551050457</v>
      </c>
      <c r="FM67" s="32">
        <f>IFERROR(LN('2a) female mx'!BX67),"")</f>
        <v>-4.8233759466197847</v>
      </c>
      <c r="FN67" s="32">
        <f>IFERROR(LN('2a) female mx'!BY67),"")</f>
        <v>-4.8310782896573548</v>
      </c>
      <c r="FO67" s="32">
        <f>IFERROR(LN('2a) female mx'!BZ67),"")</f>
        <v>-4.8610667456792989</v>
      </c>
      <c r="FP67" s="32">
        <f>IFERROR(LN('2a) female mx'!CA67),"")</f>
        <v>-4.9160495765305043</v>
      </c>
      <c r="FQ67" s="32">
        <f>IFERROR(LN('2a) female mx'!CB67),"")</f>
        <v>-4.926524396510283</v>
      </c>
      <c r="FR67" s="32">
        <f>IFERROR(LN('2a) female mx'!CC67),"")</f>
        <v>-4.9941457508233356</v>
      </c>
      <c r="FS67" s="32">
        <f>IFERROR(LN('2a) female mx'!CD67),"")</f>
        <v>-4.9964709353964301</v>
      </c>
      <c r="FT67" s="32">
        <f>IFERROR(LN('2a) female mx'!CE67),"")</f>
        <v>-4.8597468928807617</v>
      </c>
      <c r="FU67" s="32">
        <f>IFERROR(LN('2a) female mx'!CF67),"")</f>
        <v>-4.9627521834371571</v>
      </c>
      <c r="FV67" s="32">
        <f>IFERROR(LN('2a) female mx'!CG67),"")</f>
        <v>-5.0430509618140364</v>
      </c>
      <c r="FW67" s="32">
        <f>IFERROR(LN('2a) female mx'!CH67),"")</f>
        <v>-5.0967480373470115</v>
      </c>
      <c r="FX67" s="32">
        <f>IFERROR(LN('2a) female mx'!CI67),"")</f>
        <v>-5.0511653541158887</v>
      </c>
      <c r="FY67" s="32">
        <f>IFERROR(LN('2a) female mx'!CJ67),"")</f>
        <v>-5.0776988364883771</v>
      </c>
      <c r="FZ67" s="32">
        <f>IFERROR(LN('2a) female mx'!CK67),"")</f>
        <v>-5.0658516524264092</v>
      </c>
      <c r="GA67" s="32">
        <f>IFERROR(LN('2a) female mx'!CL67),"")</f>
        <v>-5.0861894899716038</v>
      </c>
      <c r="GB67" s="32">
        <f>IFERROR(LN('2a) female mx'!CM67),"")</f>
        <v>-5.1579536076035906</v>
      </c>
      <c r="GC67" s="32">
        <f>IFERROR(LN('2a) female mx'!CN67),"")</f>
        <v>-5.2494370343791665</v>
      </c>
      <c r="GD67" s="12" t="str">
        <f>IFERROR(LN('2a) female mx'!CO67),"")</f>
        <v/>
      </c>
    </row>
    <row r="68" spans="1:186" x14ac:dyDescent="0.25">
      <c r="A68" s="31">
        <f>'2a) male mx'!A68</f>
        <v>65</v>
      </c>
      <c r="B68" s="32">
        <f>LN('2a) male mx'!B68)</f>
        <v>-3.1520335390375283</v>
      </c>
      <c r="C68" s="32">
        <f>LN('2a) male mx'!C68)</f>
        <v>-3.230890278564297</v>
      </c>
      <c r="D68" s="32">
        <f>LN('2a) male mx'!D68)</f>
        <v>-3.1278070549170316</v>
      </c>
      <c r="E68" s="32">
        <f>LN('2a) male mx'!E68)</f>
        <v>-3.2617059047347361</v>
      </c>
      <c r="F68" s="32">
        <f>LN('2a) male mx'!F68)</f>
        <v>-3.2003228731224747</v>
      </c>
      <c r="G68" s="32">
        <f>LN('2a) male mx'!G68)</f>
        <v>-3.2367627937363244</v>
      </c>
      <c r="H68" s="32">
        <f>LN('2a) male mx'!H68)</f>
        <v>-3.2169012982678664</v>
      </c>
      <c r="I68" s="32">
        <f>LN('2a) male mx'!I68)</f>
        <v>-3.2163418613809824</v>
      </c>
      <c r="J68" s="32">
        <f>LN('2a) male mx'!J68)</f>
        <v>-3.1558477548168899</v>
      </c>
      <c r="K68" s="32">
        <f>LN('2a) male mx'!K68)</f>
        <v>-3.3677117999095274</v>
      </c>
      <c r="L68" s="32">
        <f>LN('2a) male mx'!L68)</f>
        <v>-3.3318343028137214</v>
      </c>
      <c r="M68" s="32">
        <f>LN('2a) male mx'!M68)</f>
        <v>-3.3464842176271992</v>
      </c>
      <c r="N68" s="32">
        <f>LN('2a) male mx'!N68)</f>
        <v>-3.2820042010248871</v>
      </c>
      <c r="O68" s="32">
        <f>LN('2a) male mx'!O68)</f>
        <v>-3.3402702947529272</v>
      </c>
      <c r="P68" s="32">
        <f>LN('2a) male mx'!P68)</f>
        <v>-3.2030888106004598</v>
      </c>
      <c r="Q68" s="32">
        <f>LN('2a) male mx'!Q68)</f>
        <v>-3.2913348793707176</v>
      </c>
      <c r="R68" s="32">
        <f>LN('2a) male mx'!R68)</f>
        <v>-3.3182737721065658</v>
      </c>
      <c r="S68" s="32">
        <f>LN('2a) male mx'!S68)</f>
        <v>-3.2158559868026964</v>
      </c>
      <c r="T68" s="32">
        <f>LN('2a) male mx'!T68)</f>
        <v>-3.280894581142678</v>
      </c>
      <c r="U68" s="32">
        <f>LN('2a) male mx'!U68)</f>
        <v>-3.259885588679444</v>
      </c>
      <c r="V68" s="32">
        <f>LN('2a) male mx'!V68)</f>
        <v>-3.2845485709504527</v>
      </c>
      <c r="W68" s="32">
        <f>LN('2a) male mx'!W68)</f>
        <v>-3.2253211743189429</v>
      </c>
      <c r="X68" s="32">
        <f>LN('2a) male mx'!X68)</f>
        <v>-3.2327771039958142</v>
      </c>
      <c r="Y68" s="32">
        <f>LN('2a) male mx'!Y68)</f>
        <v>-3.2826810685206786</v>
      </c>
      <c r="Z68" s="32">
        <f>LN('2a) male mx'!Z68)</f>
        <v>-3.2680966986383475</v>
      </c>
      <c r="AA68" s="32">
        <f>LN('2a) male mx'!AA68)</f>
        <v>-3.1999680351806385</v>
      </c>
      <c r="AB68" s="32">
        <f>LN('2a) male mx'!AB68)</f>
        <v>-3.2909392552554575</v>
      </c>
      <c r="AC68" s="32">
        <f>LN('2a) male mx'!AC68)</f>
        <v>-3.2956317847204324</v>
      </c>
      <c r="AD68" s="32">
        <f>LN('2a) male mx'!AD68)</f>
        <v>-3.2586418325329722</v>
      </c>
      <c r="AE68" s="32">
        <f>LN('2a) male mx'!AE68)</f>
        <v>-3.2347257855853955</v>
      </c>
      <c r="AF68" s="32">
        <f>LN('2a) male mx'!AF68)</f>
        <v>-3.2286475648032344</v>
      </c>
      <c r="AG68" s="32">
        <f>LN('2a) male mx'!AG68)</f>
        <v>-3.3151131383247443</v>
      </c>
      <c r="AH68" s="32">
        <f>LN('2a) male mx'!AH68)</f>
        <v>-3.279424480434769</v>
      </c>
      <c r="AI68" s="32">
        <f>LN('2a) male mx'!AI68)</f>
        <v>-3.3122983643467618</v>
      </c>
      <c r="AJ68" s="32">
        <f>LN('2a) male mx'!AJ68)</f>
        <v>-3.2730256681915297</v>
      </c>
      <c r="AK68" s="32">
        <f>LN('2a) male mx'!AK68)</f>
        <v>-3.3052631323573789</v>
      </c>
      <c r="AL68" s="32">
        <f>LN('2a) male mx'!AL68)</f>
        <v>-3.3137457803027925</v>
      </c>
      <c r="AM68" s="32">
        <f>LN('2a) male mx'!AM68)</f>
        <v>-3.3248544223151697</v>
      </c>
      <c r="AN68" s="32">
        <f>LN('2a) male mx'!AN68)</f>
        <v>-3.2440221506531781</v>
      </c>
      <c r="AO68" s="32">
        <f>LN('2a) male mx'!AO68)</f>
        <v>-3.2850094586790206</v>
      </c>
      <c r="AP68" s="32">
        <f>LN('2a) male mx'!AP68)</f>
        <v>-3.3612030475071757</v>
      </c>
      <c r="AQ68" s="32">
        <f>LN('2a) male mx'!AQ68)</f>
        <v>-3.3553376082819049</v>
      </c>
      <c r="AR68" s="32">
        <f>LN('2a) male mx'!AR68)</f>
        <v>-3.2878449058585892</v>
      </c>
      <c r="AS68" s="32">
        <f>LN('2a) male mx'!AS68)</f>
        <v>-3.3322814776564811</v>
      </c>
      <c r="AT68" s="32">
        <f>LN('2a) male mx'!AT68)</f>
        <v>-3.1629694916303603</v>
      </c>
      <c r="AU68" s="32">
        <f>LN('2a) male mx'!AU68)</f>
        <v>-3.1802235257611247</v>
      </c>
      <c r="AV68" s="32">
        <f>LN('2a) male mx'!AV68)</f>
        <v>-3.3405366552144953</v>
      </c>
      <c r="AW68" s="32">
        <f>LN('2a) male mx'!AW68)</f>
        <v>-3.2902021868250317</v>
      </c>
      <c r="AX68" s="32">
        <f>LN('2a) male mx'!AX68)</f>
        <v>-3.3073814571910507</v>
      </c>
      <c r="AY68" s="32">
        <f>LN('2a) male mx'!AY68)</f>
        <v>-3.2381743852502822</v>
      </c>
      <c r="AZ68" s="32">
        <f>LN('2a) male mx'!AZ68)</f>
        <v>-3.3489537144787698</v>
      </c>
      <c r="BA68" s="32">
        <f>LN('2a) male mx'!BA68)</f>
        <v>-3.3398326758892161</v>
      </c>
      <c r="BB68" s="32">
        <f>LN('2a) male mx'!BB68)</f>
        <v>-3.3564642490960863</v>
      </c>
      <c r="BC68" s="32">
        <f>LN('2a) male mx'!BC68)</f>
        <v>-3.3350848589959732</v>
      </c>
      <c r="BD68" s="32">
        <f>LN('2a) male mx'!BD68)</f>
        <v>-3.4136379983586087</v>
      </c>
      <c r="BE68" s="32">
        <f>LN('2a) male mx'!BE68)</f>
        <v>-3.4199580240626646</v>
      </c>
      <c r="BF68" s="32">
        <f>LN('2a) male mx'!BF68)</f>
        <v>-3.5052352921130487</v>
      </c>
      <c r="BG68" s="32">
        <f>LN('2a) male mx'!BG68)</f>
        <v>-3.5430495994099727</v>
      </c>
      <c r="BH68" s="32">
        <f>LN('2a) male mx'!BH68)</f>
        <v>-3.5679726660688278</v>
      </c>
      <c r="BI68" s="32">
        <f>LN('2a) male mx'!BI68)</f>
        <v>-3.5730904902833913</v>
      </c>
      <c r="BJ68" s="32">
        <f>LN('2a) male mx'!BJ68)</f>
        <v>-3.5846484745818645</v>
      </c>
      <c r="BK68" s="32">
        <f>LN('2a) male mx'!BK68)</f>
        <v>-3.583227993933118</v>
      </c>
      <c r="BL68" s="32">
        <f>LN('2a) male mx'!BL68)</f>
        <v>-3.6370069647911314</v>
      </c>
      <c r="BM68" s="32">
        <f>LN('2a) male mx'!BM68)</f>
        <v>-3.7517311154859692</v>
      </c>
      <c r="BN68" s="32">
        <f>LN('2a) male mx'!BN68)</f>
        <v>-3.637098222963858</v>
      </c>
      <c r="BO68" s="32">
        <f>LN('2a) male mx'!BO68)</f>
        <v>-3.7590358026028015</v>
      </c>
      <c r="BP68" s="32">
        <f>LN('2a) male mx'!BP68)</f>
        <v>-3.7709092775458992</v>
      </c>
      <c r="BQ68" s="32">
        <f>LN('2a) male mx'!BQ68)</f>
        <v>-3.7711129503905654</v>
      </c>
      <c r="BR68" s="32">
        <f>LN('2a) male mx'!BR68)</f>
        <v>-3.739172653540797</v>
      </c>
      <c r="BS68" s="32">
        <f>LN('2a) male mx'!BS68)</f>
        <v>-3.8345044318505059</v>
      </c>
      <c r="BT68" s="32">
        <f>LN('2a) male mx'!BT68)</f>
        <v>-3.8538418666360275</v>
      </c>
      <c r="BU68" s="32">
        <f>LN('2a) male mx'!BU68)</f>
        <v>-3.9026341979789612</v>
      </c>
      <c r="BV68" s="32">
        <f>LN('2a) male mx'!BV68)</f>
        <v>-3.9454380442178003</v>
      </c>
      <c r="BW68" s="32">
        <f>LN('2a) male mx'!BW68)</f>
        <v>-3.9816796812070114</v>
      </c>
      <c r="BX68" s="32">
        <f>LN('2a) male mx'!BX68)</f>
        <v>-4.0085437577120073</v>
      </c>
      <c r="BY68" s="32">
        <f>LN('2a) male mx'!BY68)</f>
        <v>-4.0636416068689796</v>
      </c>
      <c r="BZ68" s="32">
        <f>LN('2a) male mx'!BZ68)</f>
        <v>-4.1224436929147101</v>
      </c>
      <c r="CA68" s="32">
        <f>LN('2a) male mx'!CA68)</f>
        <v>-4.116439864452957</v>
      </c>
      <c r="CB68" s="32">
        <f>LN('2a) male mx'!CB68)</f>
        <v>-4.215478085636466</v>
      </c>
      <c r="CC68" s="32">
        <f>LN('2a) male mx'!CC68)</f>
        <v>-4.2318542780907578</v>
      </c>
      <c r="CD68" s="32">
        <f>LN('2a) male mx'!CD68)</f>
        <v>-4.2597786921257459</v>
      </c>
      <c r="CE68" s="32">
        <f>LN('2a) male mx'!CE68)</f>
        <v>-4.3014150910670814</v>
      </c>
      <c r="CF68" s="32">
        <f>LN('2a) male mx'!CF68)</f>
        <v>-4.319431157234022</v>
      </c>
      <c r="CG68" s="32">
        <f>LN('2a) male mx'!CG68)</f>
        <v>-4.3989866374518281</v>
      </c>
      <c r="CH68" s="32">
        <f>LN('2a) male mx'!CH68)</f>
        <v>-4.3678077715441956</v>
      </c>
      <c r="CI68" s="32">
        <f>LN('2a) male mx'!CI68)</f>
        <v>-4.454353069775558</v>
      </c>
      <c r="CJ68" s="32">
        <f>LN('2a) male mx'!CJ68)</f>
        <v>-4.4403221593636619</v>
      </c>
      <c r="CK68" s="32">
        <f>LN('2a) male mx'!CK68)</f>
        <v>-4.4432726818759773</v>
      </c>
      <c r="CL68" s="32">
        <f>LN('2a) male mx'!CL68)</f>
        <v>-4.525853506270666</v>
      </c>
      <c r="CM68" s="32">
        <f>LN('2a) male mx'!CM68)</f>
        <v>-4.5292907630818418</v>
      </c>
      <c r="CN68" s="32">
        <f>LN('2a) male mx'!CN68)</f>
        <v>-4.5758602429006254</v>
      </c>
      <c r="CP68" s="31">
        <f t="shared" ref="CP68:CP113" si="3">A68</f>
        <v>65</v>
      </c>
      <c r="CQ68" s="32">
        <f>IFERROR(LN('2a) female mx'!B68),"")</f>
        <v>-3.5348265515788424</v>
      </c>
      <c r="CR68" s="32">
        <f>IFERROR(LN('2a) female mx'!C68),"")</f>
        <v>-3.5728103487845071</v>
      </c>
      <c r="CS68" s="32">
        <f>IFERROR(LN('2a) female mx'!D68),"")</f>
        <v>-3.5544218545596884</v>
      </c>
      <c r="CT68" s="32">
        <f>IFERROR(LN('2a) female mx'!E68),"")</f>
        <v>-3.5560848136996857</v>
      </c>
      <c r="CU68" s="32">
        <f>IFERROR(LN('2a) female mx'!F68),"")</f>
        <v>-3.620251103763688</v>
      </c>
      <c r="CV68" s="32">
        <f>IFERROR(LN('2a) female mx'!G68),"")</f>
        <v>-3.4989239195195196</v>
      </c>
      <c r="CW68" s="32">
        <f>IFERROR(LN('2a) female mx'!H68),"")</f>
        <v>-3.5751444709628264</v>
      </c>
      <c r="CX68" s="32">
        <f>IFERROR(LN('2a) female mx'!I68),"")</f>
        <v>-3.5747488909685843</v>
      </c>
      <c r="CY68" s="32">
        <f>IFERROR(LN('2a) female mx'!J68),"")</f>
        <v>-3.5742928974082884</v>
      </c>
      <c r="CZ68" s="32">
        <f>IFERROR(LN('2a) female mx'!K68),"")</f>
        <v>-3.6744781068779053</v>
      </c>
      <c r="DA68" s="32">
        <f>IFERROR(LN('2a) female mx'!L68),"")</f>
        <v>-3.657156342605338</v>
      </c>
      <c r="DB68" s="32">
        <f>IFERROR(LN('2a) female mx'!M68),"")</f>
        <v>-3.6360404065932332</v>
      </c>
      <c r="DC68" s="32">
        <f>IFERROR(LN('2a) female mx'!N68),"")</f>
        <v>-3.6607174803856313</v>
      </c>
      <c r="DD68" s="32">
        <f>IFERROR(LN('2a) female mx'!O68),"")</f>
        <v>-3.6043681712517648</v>
      </c>
      <c r="DE68" s="32">
        <f>IFERROR(LN('2a) female mx'!P68),"")</f>
        <v>-3.6025891237730434</v>
      </c>
      <c r="DF68" s="32">
        <f>IFERROR(LN('2a) female mx'!Q68),"")</f>
        <v>-3.660542222802317</v>
      </c>
      <c r="DG68" s="32">
        <f>IFERROR(LN('2a) female mx'!R68),"")</f>
        <v>-3.7066665921519433</v>
      </c>
      <c r="DH68" s="32">
        <f>IFERROR(LN('2a) female mx'!S68),"")</f>
        <v>-3.7059173225423869</v>
      </c>
      <c r="DI68" s="32">
        <f>IFERROR(LN('2a) female mx'!T68),"")</f>
        <v>-3.6438823744516613</v>
      </c>
      <c r="DJ68" s="32">
        <f>IFERROR(LN('2a) female mx'!U68),"")</f>
        <v>-3.7357531298905169</v>
      </c>
      <c r="DK68" s="32">
        <f>IFERROR(LN('2a) female mx'!V68),"")</f>
        <v>-3.6847610076195068</v>
      </c>
      <c r="DL68" s="32">
        <f>IFERROR(LN('2a) female mx'!W68),"")</f>
        <v>-3.6544090810065524</v>
      </c>
      <c r="DM68" s="32">
        <f>IFERROR(LN('2a) female mx'!X68),"")</f>
        <v>-3.6355258999733362</v>
      </c>
      <c r="DN68" s="32">
        <f>IFERROR(LN('2a) female mx'!Y68),"")</f>
        <v>-3.7935584070885726</v>
      </c>
      <c r="DO68" s="32">
        <f>IFERROR(LN('2a) female mx'!Z68),"")</f>
        <v>-3.7562393526290117</v>
      </c>
      <c r="DP68" s="32">
        <f>IFERROR(LN('2a) female mx'!AA68),"")</f>
        <v>-3.7620014828550539</v>
      </c>
      <c r="DQ68" s="32">
        <f>IFERROR(LN('2a) female mx'!AB68),"")</f>
        <v>-3.7535772639716227</v>
      </c>
      <c r="DR68" s="32">
        <f>IFERROR(LN('2a) female mx'!AC68),"")</f>
        <v>-3.7519671810903721</v>
      </c>
      <c r="DS68" s="32">
        <f>IFERROR(LN('2a) female mx'!AD68),"")</f>
        <v>-3.7919527723068547</v>
      </c>
      <c r="DT68" s="32">
        <f>IFERROR(LN('2a) female mx'!AE68),"")</f>
        <v>-3.83301407098166</v>
      </c>
      <c r="DU68" s="32">
        <f>IFERROR(LN('2a) female mx'!AF68),"")</f>
        <v>-3.7510908531228155</v>
      </c>
      <c r="DV68" s="32">
        <f>IFERROR(LN('2a) female mx'!AG68),"")</f>
        <v>-3.8410416055612688</v>
      </c>
      <c r="DW68" s="32">
        <f>IFERROR(LN('2a) female mx'!AH68),"")</f>
        <v>-3.8866695617764369</v>
      </c>
      <c r="DX68" s="32">
        <f>IFERROR(LN('2a) female mx'!AI68),"")</f>
        <v>-3.8875332321010809</v>
      </c>
      <c r="DY68" s="32">
        <f>IFERROR(LN('2a) female mx'!AJ68),"")</f>
        <v>-3.9104280834223109</v>
      </c>
      <c r="DZ68" s="32">
        <f>IFERROR(LN('2a) female mx'!AK68),"")</f>
        <v>-3.8880531464767647</v>
      </c>
      <c r="EA68" s="32">
        <f>IFERROR(LN('2a) female mx'!AL68),"")</f>
        <v>-3.9382876395281672</v>
      </c>
      <c r="EB68" s="32">
        <f>IFERROR(LN('2a) female mx'!AM68),"")</f>
        <v>-3.9246151463244043</v>
      </c>
      <c r="EC68" s="32">
        <f>IFERROR(LN('2a) female mx'!AN68),"")</f>
        <v>-3.9271761565240304</v>
      </c>
      <c r="ED68" s="32">
        <f>IFERROR(LN('2a) female mx'!AO68),"")</f>
        <v>-3.914272046764645</v>
      </c>
      <c r="EE68" s="32">
        <f>IFERROR(LN('2a) female mx'!AP68),"")</f>
        <v>-4.028199555366867</v>
      </c>
      <c r="EF68" s="32">
        <f>IFERROR(LN('2a) female mx'!AQ68),"")</f>
        <v>-4.0529071424347878</v>
      </c>
      <c r="EG68" s="32">
        <f>IFERROR(LN('2a) female mx'!AR68),"")</f>
        <v>-4.0405660324144188</v>
      </c>
      <c r="EH68" s="32">
        <f>IFERROR(LN('2a) female mx'!AS68),"")</f>
        <v>-4.0846429538630016</v>
      </c>
      <c r="EI68" s="32">
        <f>IFERROR(LN('2a) female mx'!AT68),"")</f>
        <v>-3.8940121176637748</v>
      </c>
      <c r="EJ68" s="32">
        <f>IFERROR(LN('2a) female mx'!AU68),"")</f>
        <v>-3.8490486487445357</v>
      </c>
      <c r="EK68" s="32">
        <f>IFERROR(LN('2a) female mx'!AV68),"")</f>
        <v>-4.0576653263463296</v>
      </c>
      <c r="EL68" s="32">
        <f>IFERROR(LN('2a) female mx'!AW68),"")</f>
        <v>-3.9472986936617449</v>
      </c>
      <c r="EM68" s="32">
        <f>IFERROR(LN('2a) female mx'!AX68),"")</f>
        <v>-4.0210236608053007</v>
      </c>
      <c r="EN68" s="32">
        <f>IFERROR(LN('2a) female mx'!AY68),"")</f>
        <v>-3.9492358873677964</v>
      </c>
      <c r="EO68" s="32">
        <f>IFERROR(LN('2a) female mx'!AZ68),"")</f>
        <v>-4.1024086218015734</v>
      </c>
      <c r="EP68" s="32">
        <f>IFERROR(LN('2a) female mx'!BA68),"")</f>
        <v>-4.1240041846730184</v>
      </c>
      <c r="EQ68" s="32">
        <f>IFERROR(LN('2a) female mx'!BB68),"")</f>
        <v>-4.1397293116031539</v>
      </c>
      <c r="ER68" s="32">
        <f>IFERROR(LN('2a) female mx'!BC68),"")</f>
        <v>-4.1120021172178687</v>
      </c>
      <c r="ES68" s="32">
        <f>IFERROR(LN('2a) female mx'!BD68),"")</f>
        <v>-4.1733171464874985</v>
      </c>
      <c r="ET68" s="32">
        <f>IFERROR(LN('2a) female mx'!BE68),"")</f>
        <v>-4.1690411090919799</v>
      </c>
      <c r="EU68" s="32">
        <f>IFERROR(LN('2a) female mx'!BF68),"")</f>
        <v>-4.2542375391999583</v>
      </c>
      <c r="EV68" s="32">
        <f>IFERROR(LN('2a) female mx'!BG68),"")</f>
        <v>-4.3138781623378666</v>
      </c>
      <c r="EW68" s="32">
        <f>IFERROR(LN('2a) female mx'!BH68),"")</f>
        <v>-4.3242267550823419</v>
      </c>
      <c r="EX68" s="32">
        <f>IFERROR(LN('2a) female mx'!BI68),"")</f>
        <v>-4.313503475063392</v>
      </c>
      <c r="EY68" s="32">
        <f>IFERROR(LN('2a) female mx'!BJ68),"")</f>
        <v>-4.403298769949421</v>
      </c>
      <c r="EZ68" s="32">
        <f>IFERROR(LN('2a) female mx'!BK68),"")</f>
        <v>-4.3462207336409113</v>
      </c>
      <c r="FA68" s="32">
        <f>IFERROR(LN('2a) female mx'!BL68),"")</f>
        <v>-4.422490384974255</v>
      </c>
      <c r="FB68" s="32">
        <f>IFERROR(LN('2a) female mx'!BM68),"")</f>
        <v>-4.3832781702858252</v>
      </c>
      <c r="FC68" s="32">
        <f>IFERROR(LN('2a) female mx'!BN68),"")</f>
        <v>-4.385656192269721</v>
      </c>
      <c r="FD68" s="32">
        <f>IFERROR(LN('2a) female mx'!BO68),"")</f>
        <v>-4.4752461475388108</v>
      </c>
      <c r="FE68" s="32">
        <f>IFERROR(LN('2a) female mx'!BP68),"")</f>
        <v>-4.4408070300556588</v>
      </c>
      <c r="FF68" s="32">
        <f>IFERROR(LN('2a) female mx'!BQ68),"")</f>
        <v>-4.4725878638032297</v>
      </c>
      <c r="FG68" s="32">
        <f>IFERROR(LN('2a) female mx'!BR68),"")</f>
        <v>-4.4718216337900962</v>
      </c>
      <c r="FH68" s="32">
        <f>IFERROR(LN('2a) female mx'!BS68),"")</f>
        <v>-4.4940235155173935</v>
      </c>
      <c r="FI68" s="32">
        <f>IFERROR(LN('2a) female mx'!BT68),"")</f>
        <v>-4.5267119912737162</v>
      </c>
      <c r="FJ68" s="32">
        <f>IFERROR(LN('2a) female mx'!BU68),"")</f>
        <v>-4.5873207993763963</v>
      </c>
      <c r="FK68" s="32">
        <f>IFERROR(LN('2a) female mx'!BV68),"")</f>
        <v>-4.6768189738546964</v>
      </c>
      <c r="FL68" s="32">
        <f>IFERROR(LN('2a) female mx'!BW68),"")</f>
        <v>-4.6355918639002143</v>
      </c>
      <c r="FM68" s="32">
        <f>IFERROR(LN('2a) female mx'!BX68),"")</f>
        <v>-4.6347122296233927</v>
      </c>
      <c r="FN68" s="32">
        <f>IFERROR(LN('2a) female mx'!BY68),"")</f>
        <v>-4.616069935254222</v>
      </c>
      <c r="FO68" s="32">
        <f>IFERROR(LN('2a) female mx'!BZ68),"")</f>
        <v>-4.7525273350399866</v>
      </c>
      <c r="FP68" s="32">
        <f>IFERROR(LN('2a) female mx'!CA68),"")</f>
        <v>-4.8138378811429883</v>
      </c>
      <c r="FQ68" s="32">
        <f>IFERROR(LN('2a) female mx'!CB68),"")</f>
        <v>-4.8776041564463668</v>
      </c>
      <c r="FR68" s="32">
        <f>IFERROR(LN('2a) female mx'!CC68),"")</f>
        <v>-4.8682350106565613</v>
      </c>
      <c r="FS68" s="32">
        <f>IFERROR(LN('2a) female mx'!CD68),"")</f>
        <v>-4.8707582543622152</v>
      </c>
      <c r="FT68" s="32">
        <f>IFERROR(LN('2a) female mx'!CE68),"")</f>
        <v>-4.8158560264671619</v>
      </c>
      <c r="FU68" s="32">
        <f>IFERROR(LN('2a) female mx'!CF68),"")</f>
        <v>-4.9295457423763471</v>
      </c>
      <c r="FV68" s="32">
        <f>IFERROR(LN('2a) female mx'!CG68),"")</f>
        <v>-4.9114759750002319</v>
      </c>
      <c r="FW68" s="32">
        <f>IFERROR(LN('2a) female mx'!CH68),"")</f>
        <v>-4.9593093087526556</v>
      </c>
      <c r="FX68" s="32">
        <f>IFERROR(LN('2a) female mx'!CI68),"")</f>
        <v>-5.0601113293488167</v>
      </c>
      <c r="FY68" s="32">
        <f>IFERROR(LN('2a) female mx'!CJ68),"")</f>
        <v>-5.0057180753157677</v>
      </c>
      <c r="FZ68" s="32">
        <f>IFERROR(LN('2a) female mx'!CK68),"")</f>
        <v>-5.0768191999760583</v>
      </c>
      <c r="GA68" s="32">
        <f>IFERROR(LN('2a) female mx'!CL68),"")</f>
        <v>-5.0106570093870788</v>
      </c>
      <c r="GB68" s="32">
        <f>IFERROR(LN('2a) female mx'!CM68),"")</f>
        <v>-5.1099669197762738</v>
      </c>
      <c r="GC68" s="32">
        <f>IFERROR(LN('2a) female mx'!CN68),"")</f>
        <v>-5.0937015093886151</v>
      </c>
      <c r="GD68" s="12" t="str">
        <f>IFERROR(LN('2a) female mx'!CO68),"")</f>
        <v/>
      </c>
    </row>
    <row r="69" spans="1:186" x14ac:dyDescent="0.25">
      <c r="A69" s="31">
        <f>'2a) male mx'!A69</f>
        <v>66</v>
      </c>
      <c r="B69" s="32">
        <f>LN('2a) male mx'!B69)</f>
        <v>-3.3302422991790936</v>
      </c>
      <c r="C69" s="32">
        <f>LN('2a) male mx'!C69)</f>
        <v>-3.3795385367466961</v>
      </c>
      <c r="D69" s="32">
        <f>LN('2a) male mx'!D69)</f>
        <v>-3.298467994903119</v>
      </c>
      <c r="E69" s="32">
        <f>LN('2a) male mx'!E69)</f>
        <v>-3.4109322485146238</v>
      </c>
      <c r="F69" s="32">
        <f>LN('2a) male mx'!F69)</f>
        <v>-3.3487448588596194</v>
      </c>
      <c r="G69" s="32">
        <f>LN('2a) male mx'!G69)</f>
        <v>-3.2973043395831976</v>
      </c>
      <c r="H69" s="32">
        <f>LN('2a) male mx'!H69)</f>
        <v>-3.3468715262981057</v>
      </c>
      <c r="I69" s="32">
        <f>LN('2a) male mx'!I69)</f>
        <v>-3.3887511614910935</v>
      </c>
      <c r="J69" s="32">
        <f>LN('2a) male mx'!J69)</f>
        <v>-3.3255824566922594</v>
      </c>
      <c r="K69" s="32">
        <f>LN('2a) male mx'!K69)</f>
        <v>-3.3590037876369347</v>
      </c>
      <c r="L69" s="32">
        <f>LN('2a) male mx'!L69)</f>
        <v>-3.3191797301517125</v>
      </c>
      <c r="M69" s="32">
        <f>LN('2a) male mx'!M69)</f>
        <v>-3.3883853385731477</v>
      </c>
      <c r="N69" s="32">
        <f>LN('2a) male mx'!N69)</f>
        <v>-3.3969231006227418</v>
      </c>
      <c r="O69" s="32">
        <f>LN('2a) male mx'!O69)</f>
        <v>-3.3950234520236466</v>
      </c>
      <c r="P69" s="32">
        <f>LN('2a) male mx'!P69)</f>
        <v>-3.3604299416035448</v>
      </c>
      <c r="Q69" s="32">
        <f>LN('2a) male mx'!Q69)</f>
        <v>-3.2813675353864862</v>
      </c>
      <c r="R69" s="32">
        <f>LN('2a) male mx'!R69)</f>
        <v>-3.2767128794701774</v>
      </c>
      <c r="S69" s="32">
        <f>LN('2a) male mx'!S69)</f>
        <v>-3.3277044081133207</v>
      </c>
      <c r="T69" s="32">
        <f>LN('2a) male mx'!T69)</f>
        <v>-3.3503872249178364</v>
      </c>
      <c r="U69" s="32">
        <f>LN('2a) male mx'!U69)</f>
        <v>-3.2677221369052161</v>
      </c>
      <c r="V69" s="32">
        <f>LN('2a) male mx'!V69)</f>
        <v>-3.2758491199946023</v>
      </c>
      <c r="W69" s="32">
        <f>LN('2a) male mx'!W69)</f>
        <v>-3.1356326721425933</v>
      </c>
      <c r="X69" s="32">
        <f>LN('2a) male mx'!X69)</f>
        <v>-3.3333109899512494</v>
      </c>
      <c r="Y69" s="32">
        <f>LN('2a) male mx'!Y69)</f>
        <v>-3.2937484334640073</v>
      </c>
      <c r="Z69" s="32">
        <f>LN('2a) male mx'!Z69)</f>
        <v>-3.3505902812390866</v>
      </c>
      <c r="AA69" s="32">
        <f>LN('2a) male mx'!AA69)</f>
        <v>-3.2793794075119034</v>
      </c>
      <c r="AB69" s="32">
        <f>LN('2a) male mx'!AB69)</f>
        <v>-3.3560635329574349</v>
      </c>
      <c r="AC69" s="32">
        <f>LN('2a) male mx'!AC69)</f>
        <v>-3.3195848149534988</v>
      </c>
      <c r="AD69" s="32">
        <f>LN('2a) male mx'!AD69)</f>
        <v>-3.3019853405542241</v>
      </c>
      <c r="AE69" s="32">
        <f>LN('2a) male mx'!AE69)</f>
        <v>-3.2972715690359369</v>
      </c>
      <c r="AF69" s="32">
        <f>LN('2a) male mx'!AF69)</f>
        <v>-3.2981490057627085</v>
      </c>
      <c r="AG69" s="32">
        <f>LN('2a) male mx'!AG69)</f>
        <v>-3.2336991887647732</v>
      </c>
      <c r="AH69" s="32">
        <f>LN('2a) male mx'!AH69)</f>
        <v>-3.3808878279633174</v>
      </c>
      <c r="AI69" s="32">
        <f>LN('2a) male mx'!AI69)</f>
        <v>-3.3209237734145951</v>
      </c>
      <c r="AJ69" s="32">
        <f>LN('2a) male mx'!AJ69)</f>
        <v>-3.328362204782195</v>
      </c>
      <c r="AK69" s="32">
        <f>LN('2a) male mx'!AK69)</f>
        <v>-3.3058246729516672</v>
      </c>
      <c r="AL69" s="32">
        <f>LN('2a) male mx'!AL69)</f>
        <v>-3.3334960726726273</v>
      </c>
      <c r="AM69" s="32">
        <f>LN('2a) male mx'!AM69)</f>
        <v>-3.3311626895384481</v>
      </c>
      <c r="AN69" s="32">
        <f>LN('2a) male mx'!AN69)</f>
        <v>-3.2576073668412673</v>
      </c>
      <c r="AO69" s="32">
        <f>LN('2a) male mx'!AO69)</f>
        <v>-3.2989003257305685</v>
      </c>
      <c r="AP69" s="32">
        <f>LN('2a) male mx'!AP69)</f>
        <v>-3.3202024864775659</v>
      </c>
      <c r="AQ69" s="32">
        <f>LN('2a) male mx'!AQ69)</f>
        <v>-3.3145458210136338</v>
      </c>
      <c r="AR69" s="32">
        <f>LN('2a) male mx'!AR69)</f>
        <v>-3.3359485955973112</v>
      </c>
      <c r="AS69" s="32">
        <f>LN('2a) male mx'!AS69)</f>
        <v>-3.3073943480182875</v>
      </c>
      <c r="AT69" s="32">
        <f>LN('2a) male mx'!AT69)</f>
        <v>-3.3526361124184878</v>
      </c>
      <c r="AU69" s="32">
        <f>LN('2a) male mx'!AU69)</f>
        <v>-3.1693625670690646</v>
      </c>
      <c r="AV69" s="32">
        <f>LN('2a) male mx'!AV69)</f>
        <v>-3.2131788768582856</v>
      </c>
      <c r="AW69" s="32">
        <f>LN('2a) male mx'!AW69)</f>
        <v>-3.2994637117978391</v>
      </c>
      <c r="AX69" s="32">
        <f>LN('2a) male mx'!AX69)</f>
        <v>-3.3358922832543887</v>
      </c>
      <c r="AY69" s="32">
        <f>LN('2a) male mx'!AY69)</f>
        <v>-3.2457096190274655</v>
      </c>
      <c r="AZ69" s="32">
        <f>LN('2a) male mx'!AZ69)</f>
        <v>-3.2826443451977267</v>
      </c>
      <c r="BA69" s="32">
        <f>LN('2a) male mx'!BA69)</f>
        <v>-3.3876529842997773</v>
      </c>
      <c r="BB69" s="32">
        <f>LN('2a) male mx'!BB69)</f>
        <v>-3.4075098295448933</v>
      </c>
      <c r="BC69" s="32">
        <f>LN('2a) male mx'!BC69)</f>
        <v>-3.3794744800929184</v>
      </c>
      <c r="BD69" s="32">
        <f>LN('2a) male mx'!BD69)</f>
        <v>-3.447612726747507</v>
      </c>
      <c r="BE69" s="32">
        <f>LN('2a) male mx'!BE69)</f>
        <v>-3.3826820165566804</v>
      </c>
      <c r="BF69" s="32">
        <f>LN('2a) male mx'!BF69)</f>
        <v>-3.4666468853026302</v>
      </c>
      <c r="BG69" s="32">
        <f>LN('2a) male mx'!BG69)</f>
        <v>-3.4942149250129364</v>
      </c>
      <c r="BH69" s="32">
        <f>LN('2a) male mx'!BH69)</f>
        <v>-3.5314353751370198</v>
      </c>
      <c r="BI69" s="32">
        <f>LN('2a) male mx'!BI69)</f>
        <v>-3.4985850217773793</v>
      </c>
      <c r="BJ69" s="32">
        <f>LN('2a) male mx'!BJ69)</f>
        <v>-3.5624935059816454</v>
      </c>
      <c r="BK69" s="32">
        <f>LN('2a) male mx'!BK69)</f>
        <v>-3.5639804040484613</v>
      </c>
      <c r="BL69" s="32">
        <f>LN('2a) male mx'!BL69)</f>
        <v>-3.6206276941685434</v>
      </c>
      <c r="BM69" s="32">
        <f>LN('2a) male mx'!BM69)</f>
        <v>-3.6243680880726994</v>
      </c>
      <c r="BN69" s="32">
        <f>LN('2a) male mx'!BN69)</f>
        <v>-3.7128552450337153</v>
      </c>
      <c r="BO69" s="32">
        <f>LN('2a) male mx'!BO69)</f>
        <v>-3.6431236723717992</v>
      </c>
      <c r="BP69" s="32">
        <f>LN('2a) male mx'!BP69)</f>
        <v>-3.6509637713908294</v>
      </c>
      <c r="BQ69" s="32">
        <f>LN('2a) male mx'!BQ69)</f>
        <v>-3.7127543296798824</v>
      </c>
      <c r="BR69" s="32">
        <f>LN('2a) male mx'!BR69)</f>
        <v>-3.7156584104703692</v>
      </c>
      <c r="BS69" s="32">
        <f>LN('2a) male mx'!BS69)</f>
        <v>-3.7539918782172501</v>
      </c>
      <c r="BT69" s="32">
        <f>LN('2a) male mx'!BT69)</f>
        <v>-3.7783444255203391</v>
      </c>
      <c r="BU69" s="32">
        <f>LN('2a) male mx'!BU69)</f>
        <v>-3.7949157617810587</v>
      </c>
      <c r="BV69" s="32">
        <f>LN('2a) male mx'!BV69)</f>
        <v>-3.85380492736622</v>
      </c>
      <c r="BW69" s="32">
        <f>LN('2a) male mx'!BW69)</f>
        <v>-3.8357506030723134</v>
      </c>
      <c r="BX69" s="32">
        <f>LN('2a) male mx'!BX69)</f>
        <v>-3.8753652513338332</v>
      </c>
      <c r="BY69" s="32">
        <f>LN('2a) male mx'!BY69)</f>
        <v>-3.9960564936156246</v>
      </c>
      <c r="BZ69" s="32">
        <f>LN('2a) male mx'!BZ69)</f>
        <v>-3.9956182461647733</v>
      </c>
      <c r="CA69" s="32">
        <f>LN('2a) male mx'!CA69)</f>
        <v>-4.0435167088483048</v>
      </c>
      <c r="CB69" s="32">
        <f>LN('2a) male mx'!CB69)</f>
        <v>-4.0707031394700515</v>
      </c>
      <c r="CC69" s="32">
        <f>LN('2a) male mx'!CC69)</f>
        <v>-4.1103015560390475</v>
      </c>
      <c r="CD69" s="32">
        <f>LN('2a) male mx'!CD69)</f>
        <v>-4.15151954809477</v>
      </c>
      <c r="CE69" s="32">
        <f>LN('2a) male mx'!CE69)</f>
        <v>-4.2064865877296755</v>
      </c>
      <c r="CF69" s="32">
        <f>LN('2a) male mx'!CF69)</f>
        <v>-4.2018738812186269</v>
      </c>
      <c r="CG69" s="32">
        <f>LN('2a) male mx'!CG69)</f>
        <v>-4.2929443250738402</v>
      </c>
      <c r="CH69" s="32">
        <f>LN('2a) male mx'!CH69)</f>
        <v>-4.2702971745500733</v>
      </c>
      <c r="CI69" s="32">
        <f>LN('2a) male mx'!CI69)</f>
        <v>-4.3329512005223103</v>
      </c>
      <c r="CJ69" s="32">
        <f>LN('2a) male mx'!CJ69)</f>
        <v>-4.3460222625332978</v>
      </c>
      <c r="CK69" s="32">
        <f>LN('2a) male mx'!CK69)</f>
        <v>-4.3749770993801631</v>
      </c>
      <c r="CL69" s="32">
        <f>LN('2a) male mx'!CL69)</f>
        <v>-4.3830619458540747</v>
      </c>
      <c r="CM69" s="32">
        <f>LN('2a) male mx'!CM69)</f>
        <v>-4.4239454238305225</v>
      </c>
      <c r="CN69" s="32">
        <f>LN('2a) male mx'!CN69)</f>
        <v>-4.447696287188565</v>
      </c>
      <c r="CP69" s="31">
        <f t="shared" si="3"/>
        <v>66</v>
      </c>
      <c r="CQ69" s="32">
        <f>IFERROR(LN('2a) female mx'!B69),"")</f>
        <v>-3.6584516970480587</v>
      </c>
      <c r="CR69" s="32">
        <f>IFERROR(LN('2a) female mx'!C69),"")</f>
        <v>-3.5999022563954841</v>
      </c>
      <c r="CS69" s="32">
        <f>IFERROR(LN('2a) female mx'!D69),"")</f>
        <v>-3.5582372971938367</v>
      </c>
      <c r="CT69" s="32">
        <f>IFERROR(LN('2a) female mx'!E69),"")</f>
        <v>-3.7087802445525098</v>
      </c>
      <c r="CU69" s="32">
        <f>IFERROR(LN('2a) female mx'!F69),"")</f>
        <v>-3.6933775193548013</v>
      </c>
      <c r="CV69" s="32">
        <f>IFERROR(LN('2a) female mx'!G69),"")</f>
        <v>-3.6583406965643523</v>
      </c>
      <c r="CW69" s="32">
        <f>IFERROR(LN('2a) female mx'!H69),"")</f>
        <v>-3.6534087907386579</v>
      </c>
      <c r="CX69" s="32">
        <f>IFERROR(LN('2a) female mx'!I69),"")</f>
        <v>-3.7071400487378541</v>
      </c>
      <c r="CY69" s="32">
        <f>IFERROR(LN('2a) female mx'!J69),"")</f>
        <v>-3.5818402038588335</v>
      </c>
      <c r="CZ69" s="32">
        <f>IFERROR(LN('2a) female mx'!K69),"")</f>
        <v>-3.7345382174348054</v>
      </c>
      <c r="DA69" s="32">
        <f>IFERROR(LN('2a) female mx'!L69),"")</f>
        <v>-3.7178237801770719</v>
      </c>
      <c r="DB69" s="32">
        <f>IFERROR(LN('2a) female mx'!M69),"")</f>
        <v>-3.6935017272534543</v>
      </c>
      <c r="DC69" s="32">
        <f>IFERROR(LN('2a) female mx'!N69),"")</f>
        <v>-3.7246036471747788</v>
      </c>
      <c r="DD69" s="32">
        <f>IFERROR(LN('2a) female mx'!O69),"")</f>
        <v>-3.6260490706832242</v>
      </c>
      <c r="DE69" s="32">
        <f>IFERROR(LN('2a) female mx'!P69),"")</f>
        <v>-3.6994830128238587</v>
      </c>
      <c r="DF69" s="32">
        <f>IFERROR(LN('2a) female mx'!Q69),"")</f>
        <v>-3.721338215883236</v>
      </c>
      <c r="DG69" s="32">
        <f>IFERROR(LN('2a) female mx'!R69),"")</f>
        <v>-3.7355074712342184</v>
      </c>
      <c r="DH69" s="32">
        <f>IFERROR(LN('2a) female mx'!S69),"")</f>
        <v>-3.6680719868750415</v>
      </c>
      <c r="DI69" s="32">
        <f>IFERROR(LN('2a) female mx'!T69),"")</f>
        <v>-3.7267360806635628</v>
      </c>
      <c r="DJ69" s="32">
        <f>IFERROR(LN('2a) female mx'!U69),"")</f>
        <v>-3.7218723196781216</v>
      </c>
      <c r="DK69" s="32">
        <f>IFERROR(LN('2a) female mx'!V69),"")</f>
        <v>-3.6878658210279247</v>
      </c>
      <c r="DL69" s="32">
        <f>IFERROR(LN('2a) female mx'!W69),"")</f>
        <v>-3.5756370808714135</v>
      </c>
      <c r="DM69" s="32">
        <f>IFERROR(LN('2a) female mx'!X69),"")</f>
        <v>-3.6719312450686847</v>
      </c>
      <c r="DN69" s="32">
        <f>IFERROR(LN('2a) female mx'!Y69),"")</f>
        <v>-3.7965345051222767</v>
      </c>
      <c r="DO69" s="32">
        <f>IFERROR(LN('2a) female mx'!Z69),"")</f>
        <v>-3.7625626517582669</v>
      </c>
      <c r="DP69" s="32">
        <f>IFERROR(LN('2a) female mx'!AA69),"")</f>
        <v>-3.7923558155069212</v>
      </c>
      <c r="DQ69" s="32">
        <f>IFERROR(LN('2a) female mx'!AB69),"")</f>
        <v>-3.7958886712283655</v>
      </c>
      <c r="DR69" s="32">
        <f>IFERROR(LN('2a) female mx'!AC69),"")</f>
        <v>-3.8108729352612758</v>
      </c>
      <c r="DS69" s="32">
        <f>IFERROR(LN('2a) female mx'!AD69),"")</f>
        <v>-3.8518515252023602</v>
      </c>
      <c r="DT69" s="32">
        <f>IFERROR(LN('2a) female mx'!AE69),"")</f>
        <v>-3.7754332749415909</v>
      </c>
      <c r="DU69" s="32">
        <f>IFERROR(LN('2a) female mx'!AF69),"")</f>
        <v>-3.8416167570410291</v>
      </c>
      <c r="DV69" s="32">
        <f>IFERROR(LN('2a) female mx'!AG69),"")</f>
        <v>-3.8784856576525786</v>
      </c>
      <c r="DW69" s="32">
        <f>IFERROR(LN('2a) female mx'!AH69),"")</f>
        <v>-3.8482241237872863</v>
      </c>
      <c r="DX69" s="32">
        <f>IFERROR(LN('2a) female mx'!AI69),"")</f>
        <v>-3.84857031431681</v>
      </c>
      <c r="DY69" s="32">
        <f>IFERROR(LN('2a) female mx'!AJ69),"")</f>
        <v>-3.8456391212537016</v>
      </c>
      <c r="DZ69" s="32">
        <f>IFERROR(LN('2a) female mx'!AK69),"")</f>
        <v>-3.8280056231922144</v>
      </c>
      <c r="EA69" s="32">
        <f>IFERROR(LN('2a) female mx'!AL69),"")</f>
        <v>-3.9245293307019717</v>
      </c>
      <c r="EB69" s="32">
        <f>IFERROR(LN('2a) female mx'!AM69),"")</f>
        <v>-4.0281527860827708</v>
      </c>
      <c r="EC69" s="32">
        <f>IFERROR(LN('2a) female mx'!AN69),"")</f>
        <v>-3.9705551821293272</v>
      </c>
      <c r="ED69" s="32">
        <f>IFERROR(LN('2a) female mx'!AO69),"")</f>
        <v>-3.9422476207544661</v>
      </c>
      <c r="EE69" s="32">
        <f>IFERROR(LN('2a) female mx'!AP69),"")</f>
        <v>-3.9299210023846141</v>
      </c>
      <c r="EF69" s="32">
        <f>IFERROR(LN('2a) female mx'!AQ69),"")</f>
        <v>-3.9852544355594084</v>
      </c>
      <c r="EG69" s="32">
        <f>IFERROR(LN('2a) female mx'!AR69),"")</f>
        <v>-4.0549663679423125</v>
      </c>
      <c r="EH69" s="32">
        <f>IFERROR(LN('2a) female mx'!AS69),"")</f>
        <v>-4.0069105607280466</v>
      </c>
      <c r="EI69" s="32">
        <f>IFERROR(LN('2a) female mx'!AT69),"")</f>
        <v>-4.0638495579913121</v>
      </c>
      <c r="EJ69" s="32">
        <f>IFERROR(LN('2a) female mx'!AU69),"")</f>
        <v>-3.8068551494376144</v>
      </c>
      <c r="EK69" s="32">
        <f>IFERROR(LN('2a) female mx'!AV69),"")</f>
        <v>-3.8956236031432008</v>
      </c>
      <c r="EL69" s="32">
        <f>IFERROR(LN('2a) female mx'!AW69),"")</f>
        <v>-4.0465156147679453</v>
      </c>
      <c r="EM69" s="32">
        <f>IFERROR(LN('2a) female mx'!AX69),"")</f>
        <v>-3.9644455884488972</v>
      </c>
      <c r="EN69" s="32">
        <f>IFERROR(LN('2a) female mx'!AY69),"")</f>
        <v>-3.9050650124016153</v>
      </c>
      <c r="EO69" s="32">
        <f>IFERROR(LN('2a) female mx'!AZ69),"")</f>
        <v>-4.0670683692789744</v>
      </c>
      <c r="EP69" s="32">
        <f>IFERROR(LN('2a) female mx'!BA69),"")</f>
        <v>-4.1475355936340472</v>
      </c>
      <c r="EQ69" s="32">
        <f>IFERROR(LN('2a) female mx'!BB69),"")</f>
        <v>-4.1229017578426914</v>
      </c>
      <c r="ER69" s="32">
        <f>IFERROR(LN('2a) female mx'!BC69),"")</f>
        <v>-4.0290302204751542</v>
      </c>
      <c r="ES69" s="32">
        <f>IFERROR(LN('2a) female mx'!BD69),"")</f>
        <v>-4.080091959552429</v>
      </c>
      <c r="ET69" s="32">
        <f>IFERROR(LN('2a) female mx'!BE69),"")</f>
        <v>-4.1164581053920628</v>
      </c>
      <c r="EU69" s="32">
        <f>IFERROR(LN('2a) female mx'!BF69),"")</f>
        <v>-4.16867116936558</v>
      </c>
      <c r="EV69" s="32">
        <f>IFERROR(LN('2a) female mx'!BG69),"")</f>
        <v>-4.2269304196688733</v>
      </c>
      <c r="EW69" s="32">
        <f>IFERROR(LN('2a) female mx'!BH69),"")</f>
        <v>-4.245964386609649</v>
      </c>
      <c r="EX69" s="32">
        <f>IFERROR(LN('2a) female mx'!BI69),"")</f>
        <v>-4.2739852236607669</v>
      </c>
      <c r="EY69" s="32">
        <f>IFERROR(LN('2a) female mx'!BJ69),"")</f>
        <v>-4.2366253529356666</v>
      </c>
      <c r="EZ69" s="32">
        <f>IFERROR(LN('2a) female mx'!BK69),"")</f>
        <v>-4.3241444926756456</v>
      </c>
      <c r="FA69" s="32">
        <f>IFERROR(LN('2a) female mx'!BL69),"")</f>
        <v>-4.3024303852940227</v>
      </c>
      <c r="FB69" s="32">
        <f>IFERROR(LN('2a) female mx'!BM69),"")</f>
        <v>-4.2661478779543325</v>
      </c>
      <c r="FC69" s="32">
        <f>IFERROR(LN('2a) female mx'!BN69),"")</f>
        <v>-4.4025385047219947</v>
      </c>
      <c r="FD69" s="32">
        <f>IFERROR(LN('2a) female mx'!BO69),"")</f>
        <v>-4.2961596851162387</v>
      </c>
      <c r="FE69" s="32">
        <f>IFERROR(LN('2a) female mx'!BP69),"")</f>
        <v>-4.41630855748312</v>
      </c>
      <c r="FF69" s="32">
        <f>IFERROR(LN('2a) female mx'!BQ69),"")</f>
        <v>-4.3651250500582819</v>
      </c>
      <c r="FG69" s="32">
        <f>IFERROR(LN('2a) female mx'!BR69),"")</f>
        <v>-4.3819745981673695</v>
      </c>
      <c r="FH69" s="32">
        <f>IFERROR(LN('2a) female mx'!BS69),"")</f>
        <v>-4.4195911886725439</v>
      </c>
      <c r="FI69" s="32">
        <f>IFERROR(LN('2a) female mx'!BT69),"")</f>
        <v>-4.4332405989918087</v>
      </c>
      <c r="FJ69" s="32">
        <f>IFERROR(LN('2a) female mx'!BU69),"")</f>
        <v>-4.4937943327239456</v>
      </c>
      <c r="FK69" s="32">
        <f>IFERROR(LN('2a) female mx'!BV69),"")</f>
        <v>-4.4654215309262311</v>
      </c>
      <c r="FL69" s="32">
        <f>IFERROR(LN('2a) female mx'!BW69),"")</f>
        <v>-4.4994814879484499</v>
      </c>
      <c r="FM69" s="32">
        <f>IFERROR(LN('2a) female mx'!BX69),"")</f>
        <v>-4.5775191675989646</v>
      </c>
      <c r="FN69" s="32">
        <f>IFERROR(LN('2a) female mx'!BY69),"")</f>
        <v>-4.5563330282332748</v>
      </c>
      <c r="FO69" s="32">
        <f>IFERROR(LN('2a) female mx'!BZ69),"")</f>
        <v>-4.5183312402419302</v>
      </c>
      <c r="FP69" s="32">
        <f>IFERROR(LN('2a) female mx'!CA69),"")</f>
        <v>-4.7027589023572363</v>
      </c>
      <c r="FQ69" s="32">
        <f>IFERROR(LN('2a) female mx'!CB69),"")</f>
        <v>-4.7137125905856418</v>
      </c>
      <c r="FR69" s="32">
        <f>IFERROR(LN('2a) female mx'!CC69),"")</f>
        <v>-4.6997688435495641</v>
      </c>
      <c r="FS69" s="32">
        <f>IFERROR(LN('2a) female mx'!CD69),"")</f>
        <v>-4.7989845861082907</v>
      </c>
      <c r="FT69" s="32">
        <f>IFERROR(LN('2a) female mx'!CE69),"")</f>
        <v>-4.8242280541880662</v>
      </c>
      <c r="FU69" s="32">
        <f>IFERROR(LN('2a) female mx'!CF69),"")</f>
        <v>-4.8006762559264047</v>
      </c>
      <c r="FV69" s="32">
        <f>IFERROR(LN('2a) female mx'!CG69),"")</f>
        <v>-4.8462141886179708</v>
      </c>
      <c r="FW69" s="32">
        <f>IFERROR(LN('2a) female mx'!CH69),"")</f>
        <v>-4.8458902057754347</v>
      </c>
      <c r="FX69" s="32">
        <f>IFERROR(LN('2a) female mx'!CI69),"")</f>
        <v>-4.8559727461976836</v>
      </c>
      <c r="FY69" s="32">
        <f>IFERROR(LN('2a) female mx'!CJ69),"")</f>
        <v>-4.8733831121180966</v>
      </c>
      <c r="FZ69" s="32">
        <f>IFERROR(LN('2a) female mx'!CK69),"")</f>
        <v>-4.8617594412157041</v>
      </c>
      <c r="GA69" s="32">
        <f>IFERROR(LN('2a) female mx'!CL69),"")</f>
        <v>-4.974975322578997</v>
      </c>
      <c r="GB69" s="32">
        <f>IFERROR(LN('2a) female mx'!CM69),"")</f>
        <v>-4.9585474504919302</v>
      </c>
      <c r="GC69" s="32">
        <f>IFERROR(LN('2a) female mx'!CN69),"")</f>
        <v>-5.0459599725224349</v>
      </c>
      <c r="GD69" s="12" t="str">
        <f>IFERROR(LN('2a) female mx'!CO69),"")</f>
        <v/>
      </c>
    </row>
    <row r="70" spans="1:186" x14ac:dyDescent="0.25">
      <c r="A70" s="31">
        <f>'2a) male mx'!A70</f>
        <v>67</v>
      </c>
      <c r="B70" s="32">
        <f>LN('2a) male mx'!B70)</f>
        <v>-3.2032927684054928</v>
      </c>
      <c r="C70" s="32">
        <f>LN('2a) male mx'!C70)</f>
        <v>-3.1867555554147016</v>
      </c>
      <c r="D70" s="32">
        <f>LN('2a) male mx'!D70)</f>
        <v>-3.1264651878885656</v>
      </c>
      <c r="E70" s="32">
        <f>LN('2a) male mx'!E70)</f>
        <v>-3.2199552806189566</v>
      </c>
      <c r="F70" s="32">
        <f>LN('2a) male mx'!F70)</f>
        <v>-3.2553782508704767</v>
      </c>
      <c r="G70" s="32">
        <f>LN('2a) male mx'!G70)</f>
        <v>-3.2325267615922719</v>
      </c>
      <c r="H70" s="32">
        <f>LN('2a) male mx'!H70)</f>
        <v>-3.140502813920369</v>
      </c>
      <c r="I70" s="32">
        <f>LN('2a) male mx'!I70)</f>
        <v>-3.220669938948165</v>
      </c>
      <c r="J70" s="32">
        <f>LN('2a) male mx'!J70)</f>
        <v>-3.2138369229538326</v>
      </c>
      <c r="K70" s="32">
        <f>LN('2a) male mx'!K70)</f>
        <v>-3.3160792680800881</v>
      </c>
      <c r="L70" s="32">
        <f>LN('2a) male mx'!L70)</f>
        <v>-3.2253195756391331</v>
      </c>
      <c r="M70" s="32">
        <f>LN('2a) male mx'!M70)</f>
        <v>-3.1955081406241148</v>
      </c>
      <c r="N70" s="32">
        <f>LN('2a) male mx'!N70)</f>
        <v>-3.199262413805168</v>
      </c>
      <c r="O70" s="32">
        <f>LN('2a) male mx'!O70)</f>
        <v>-3.2035591207563074</v>
      </c>
      <c r="P70" s="32">
        <f>LN('2a) male mx'!P70)</f>
        <v>-3.1665362017877499</v>
      </c>
      <c r="Q70" s="32">
        <f>LN('2a) male mx'!Q70)</f>
        <v>-3.2105105925580673</v>
      </c>
      <c r="R70" s="32">
        <f>LN('2a) male mx'!R70)</f>
        <v>-3.1770655548081859</v>
      </c>
      <c r="S70" s="32">
        <f>LN('2a) male mx'!S70)</f>
        <v>-3.2359653275527873</v>
      </c>
      <c r="T70" s="32">
        <f>LN('2a) male mx'!T70)</f>
        <v>-3.130233023785788</v>
      </c>
      <c r="U70" s="32">
        <f>LN('2a) male mx'!U70)</f>
        <v>-3.1548084425515688</v>
      </c>
      <c r="V70" s="32">
        <f>LN('2a) male mx'!V70)</f>
        <v>-3.1835082356346645</v>
      </c>
      <c r="W70" s="32">
        <f>LN('2a) male mx'!W70)</f>
        <v>-3.045383089244412</v>
      </c>
      <c r="X70" s="32">
        <f>LN('2a) male mx'!X70)</f>
        <v>-3.1043652501824504</v>
      </c>
      <c r="Y70" s="32">
        <f>LN('2a) male mx'!Y70)</f>
        <v>-3.2275017965426946</v>
      </c>
      <c r="Z70" s="32">
        <f>LN('2a) male mx'!Z70)</f>
        <v>-3.2122144439438736</v>
      </c>
      <c r="AA70" s="32">
        <f>LN('2a) male mx'!AA70)</f>
        <v>-3.1565221810644797</v>
      </c>
      <c r="AB70" s="32">
        <f>LN('2a) male mx'!AB70)</f>
        <v>-3.1386917759572763</v>
      </c>
      <c r="AC70" s="32">
        <f>LN('2a) male mx'!AC70)</f>
        <v>-3.1830423926061817</v>
      </c>
      <c r="AD70" s="32">
        <f>LN('2a) male mx'!AD70)</f>
        <v>-3.2327316873425778</v>
      </c>
      <c r="AE70" s="32">
        <f>LN('2a) male mx'!AE70)</f>
        <v>-3.250253360560456</v>
      </c>
      <c r="AF70" s="32">
        <f>LN('2a) male mx'!AF70)</f>
        <v>-3.0789090782634925</v>
      </c>
      <c r="AG70" s="32">
        <f>LN('2a) male mx'!AG70)</f>
        <v>-3.0848743339929969</v>
      </c>
      <c r="AH70" s="32">
        <f>LN('2a) male mx'!AH70)</f>
        <v>-3.1594721591768624</v>
      </c>
      <c r="AI70" s="32">
        <f>LN('2a) male mx'!AI70)</f>
        <v>-3.2336865025523291</v>
      </c>
      <c r="AJ70" s="32">
        <f>LN('2a) male mx'!AJ70)</f>
        <v>-3.131333520674779</v>
      </c>
      <c r="AK70" s="32">
        <f>LN('2a) male mx'!AK70)</f>
        <v>-3.2381530307889888</v>
      </c>
      <c r="AL70" s="32">
        <f>LN('2a) male mx'!AL70)</f>
        <v>-3.1604925142143996</v>
      </c>
      <c r="AM70" s="32">
        <f>LN('2a) male mx'!AM70)</f>
        <v>-3.1582954540711525</v>
      </c>
      <c r="AN70" s="32">
        <f>LN('2a) male mx'!AN70)</f>
        <v>-3.1597982242325076</v>
      </c>
      <c r="AO70" s="32">
        <f>LN('2a) male mx'!AO70)</f>
        <v>-3.1646765943724673</v>
      </c>
      <c r="AP70" s="32">
        <f>LN('2a) male mx'!AP70)</f>
        <v>-3.1510686907946739</v>
      </c>
      <c r="AQ70" s="32">
        <f>LN('2a) male mx'!AQ70)</f>
        <v>-3.1525033683086092</v>
      </c>
      <c r="AR70" s="32">
        <f>LN('2a) male mx'!AR70)</f>
        <v>-3.1567555511748457</v>
      </c>
      <c r="AS70" s="32">
        <f>LN('2a) male mx'!AS70)</f>
        <v>-3.1758820248240838</v>
      </c>
      <c r="AT70" s="32">
        <f>LN('2a) male mx'!AT70)</f>
        <v>-3.146305132033365</v>
      </c>
      <c r="AU70" s="32">
        <f>LN('2a) male mx'!AU70)</f>
        <v>-3.1702832696313354</v>
      </c>
      <c r="AV70" s="32">
        <f>LN('2a) male mx'!AV70)</f>
        <v>-3.0168768900769027</v>
      </c>
      <c r="AW70" s="32">
        <f>LN('2a) male mx'!AW70)</f>
        <v>-3.0419859431896321</v>
      </c>
      <c r="AX70" s="32">
        <f>LN('2a) male mx'!AX70)</f>
        <v>-3.1486431458694266</v>
      </c>
      <c r="AY70" s="32">
        <f>LN('2a) male mx'!AY70)</f>
        <v>-3.1007568844399618</v>
      </c>
      <c r="AZ70" s="32">
        <f>LN('2a) male mx'!AZ70)</f>
        <v>-3.1736156160983389</v>
      </c>
      <c r="BA70" s="32">
        <f>LN('2a) male mx'!BA70)</f>
        <v>-3.1697031340696622</v>
      </c>
      <c r="BB70" s="32">
        <f>LN('2a) male mx'!BB70)</f>
        <v>-3.2201724522379211</v>
      </c>
      <c r="BC70" s="32">
        <f>LN('2a) male mx'!BC70)</f>
        <v>-3.2245704327902804</v>
      </c>
      <c r="BD70" s="32">
        <f>LN('2a) male mx'!BD70)</f>
        <v>-3.2635937023529666</v>
      </c>
      <c r="BE70" s="32">
        <f>LN('2a) male mx'!BE70)</f>
        <v>-3.2850488120073149</v>
      </c>
      <c r="BF70" s="32">
        <f>LN('2a) male mx'!BF70)</f>
        <v>-3.3041533784945174</v>
      </c>
      <c r="BG70" s="32">
        <f>LN('2a) male mx'!BG70)</f>
        <v>-3.3215100148253538</v>
      </c>
      <c r="BH70" s="32">
        <f>LN('2a) male mx'!BH70)</f>
        <v>-3.3804210160986323</v>
      </c>
      <c r="BI70" s="32">
        <f>LN('2a) male mx'!BI70)</f>
        <v>-3.4301707805265917</v>
      </c>
      <c r="BJ70" s="32">
        <f>LN('2a) male mx'!BJ70)</f>
        <v>-3.3962180227188448</v>
      </c>
      <c r="BK70" s="32">
        <f>LN('2a) male mx'!BK70)</f>
        <v>-3.3869060783587508</v>
      </c>
      <c r="BL70" s="32">
        <f>LN('2a) male mx'!BL70)</f>
        <v>-3.4655528905585125</v>
      </c>
      <c r="BM70" s="32">
        <f>LN('2a) male mx'!BM70)</f>
        <v>-3.491490828536882</v>
      </c>
      <c r="BN70" s="32">
        <f>LN('2a) male mx'!BN70)</f>
        <v>-3.534642419915083</v>
      </c>
      <c r="BO70" s="32">
        <f>LN('2a) male mx'!BO70)</f>
        <v>-3.5457557599635816</v>
      </c>
      <c r="BP70" s="32">
        <f>LN('2a) male mx'!BP70)</f>
        <v>-3.5463384406272276</v>
      </c>
      <c r="BQ70" s="32">
        <f>LN('2a) male mx'!BQ70)</f>
        <v>-3.5781158563685072</v>
      </c>
      <c r="BR70" s="32">
        <f>LN('2a) male mx'!BR70)</f>
        <v>-3.609051077397798</v>
      </c>
      <c r="BS70" s="32">
        <f>LN('2a) male mx'!BS70)</f>
        <v>-3.6653005346086385</v>
      </c>
      <c r="BT70" s="32">
        <f>LN('2a) male mx'!BT70)</f>
        <v>-3.7163148325788291</v>
      </c>
      <c r="BU70" s="32">
        <f>LN('2a) male mx'!BU70)</f>
        <v>-3.655763866596514</v>
      </c>
      <c r="BV70" s="32">
        <f>LN('2a) male mx'!BV70)</f>
        <v>-3.7455340323003941</v>
      </c>
      <c r="BW70" s="32">
        <f>LN('2a) male mx'!BW70)</f>
        <v>-3.7270447961857927</v>
      </c>
      <c r="BX70" s="32">
        <f>LN('2a) male mx'!BX70)</f>
        <v>-3.7994567142940046</v>
      </c>
      <c r="BY70" s="32">
        <f>LN('2a) male mx'!BY70)</f>
        <v>-3.8247120687046987</v>
      </c>
      <c r="BZ70" s="32">
        <f>LN('2a) male mx'!BZ70)</f>
        <v>-3.8289052470758085</v>
      </c>
      <c r="CA70" s="32">
        <f>LN('2a) male mx'!CA70)</f>
        <v>-3.9006757091434272</v>
      </c>
      <c r="CB70" s="32">
        <f>LN('2a) male mx'!CB70)</f>
        <v>-3.9801513057502693</v>
      </c>
      <c r="CC70" s="32">
        <f>LN('2a) male mx'!CC70)</f>
        <v>-3.9990349398312213</v>
      </c>
      <c r="CD70" s="32">
        <f>LN('2a) male mx'!CD70)</f>
        <v>-4.0695265256941981</v>
      </c>
      <c r="CE70" s="32">
        <f>LN('2a) male mx'!CE70)</f>
        <v>-4.0809312220103813</v>
      </c>
      <c r="CF70" s="32">
        <f>LN('2a) male mx'!CF70)</f>
        <v>-4.07572540751835</v>
      </c>
      <c r="CG70" s="32">
        <f>LN('2a) male mx'!CG70)</f>
        <v>-4.1934294845237181</v>
      </c>
      <c r="CH70" s="32">
        <f>LN('2a) male mx'!CH70)</f>
        <v>-4.1962005289016613</v>
      </c>
      <c r="CI70" s="32">
        <f>LN('2a) male mx'!CI70)</f>
        <v>-4.237139552878129</v>
      </c>
      <c r="CJ70" s="32">
        <f>LN('2a) male mx'!CJ70)</f>
        <v>-4.2251602139647444</v>
      </c>
      <c r="CK70" s="32">
        <f>LN('2a) male mx'!CK70)</f>
        <v>-4.310586791123403</v>
      </c>
      <c r="CL70" s="32">
        <f>LN('2a) male mx'!CL70)</f>
        <v>-4.2903593171712657</v>
      </c>
      <c r="CM70" s="32">
        <f>LN('2a) male mx'!CM70)</f>
        <v>-4.3416190664074898</v>
      </c>
      <c r="CN70" s="32">
        <f>LN('2a) male mx'!CN70)</f>
        <v>-4.3484546432917028</v>
      </c>
      <c r="CP70" s="31">
        <f t="shared" si="3"/>
        <v>67</v>
      </c>
      <c r="CQ70" s="32">
        <f>IFERROR(LN('2a) female mx'!B70),"")</f>
        <v>-3.506909708298978</v>
      </c>
      <c r="CR70" s="32">
        <f>IFERROR(LN('2a) female mx'!C70),"")</f>
        <v>-3.5448840721272377</v>
      </c>
      <c r="CS70" s="32">
        <f>IFERROR(LN('2a) female mx'!D70),"")</f>
        <v>-3.4824091450752208</v>
      </c>
      <c r="CT70" s="32">
        <f>IFERROR(LN('2a) female mx'!E70),"")</f>
        <v>-3.505034999168589</v>
      </c>
      <c r="CU70" s="32">
        <f>IFERROR(LN('2a) female mx'!F70),"")</f>
        <v>-3.5455314806697626</v>
      </c>
      <c r="CV70" s="32">
        <f>IFERROR(LN('2a) female mx'!G70),"")</f>
        <v>-3.5673936756961666</v>
      </c>
      <c r="CW70" s="32">
        <f>IFERROR(LN('2a) female mx'!H70),"")</f>
        <v>-3.5137152432493419</v>
      </c>
      <c r="CX70" s="32">
        <f>IFERROR(LN('2a) female mx'!I70),"")</f>
        <v>-3.4521609228293522</v>
      </c>
      <c r="CY70" s="32">
        <f>IFERROR(LN('2a) female mx'!J70),"")</f>
        <v>-3.513761945425351</v>
      </c>
      <c r="CZ70" s="32">
        <f>IFERROR(LN('2a) female mx'!K70),"")</f>
        <v>-3.6623027302528053</v>
      </c>
      <c r="DA70" s="32">
        <f>IFERROR(LN('2a) female mx'!L70),"")</f>
        <v>-3.5380842788159583</v>
      </c>
      <c r="DB70" s="32">
        <f>IFERROR(LN('2a) female mx'!M70),"")</f>
        <v>-3.5841032392338623</v>
      </c>
      <c r="DC70" s="32">
        <f>IFERROR(LN('2a) female mx'!N70),"")</f>
        <v>-3.5180104312171858</v>
      </c>
      <c r="DD70" s="32">
        <f>IFERROR(LN('2a) female mx'!O70),"")</f>
        <v>-3.5829475702485549</v>
      </c>
      <c r="DE70" s="32">
        <f>IFERROR(LN('2a) female mx'!P70),"")</f>
        <v>-3.5449701384669825</v>
      </c>
      <c r="DF70" s="32">
        <f>IFERROR(LN('2a) female mx'!Q70),"")</f>
        <v>-3.5635863499708842</v>
      </c>
      <c r="DG70" s="32">
        <f>IFERROR(LN('2a) female mx'!R70),"")</f>
        <v>-3.5043166192328052</v>
      </c>
      <c r="DH70" s="32">
        <f>IFERROR(LN('2a) female mx'!S70),"")</f>
        <v>-3.5676853307227936</v>
      </c>
      <c r="DI70" s="32">
        <f>IFERROR(LN('2a) female mx'!T70),"")</f>
        <v>-3.5206779223942934</v>
      </c>
      <c r="DJ70" s="32">
        <f>IFERROR(LN('2a) female mx'!U70),"")</f>
        <v>-3.5831990039283537</v>
      </c>
      <c r="DK70" s="32">
        <f>IFERROR(LN('2a) female mx'!V70),"")</f>
        <v>-3.5533715395234782</v>
      </c>
      <c r="DL70" s="32">
        <f>IFERROR(LN('2a) female mx'!W70),"")</f>
        <v>-3.4641888774809493</v>
      </c>
      <c r="DM70" s="32">
        <f>IFERROR(LN('2a) female mx'!X70),"")</f>
        <v>-3.5302609229821051</v>
      </c>
      <c r="DN70" s="32">
        <f>IFERROR(LN('2a) female mx'!Y70),"")</f>
        <v>-3.5511349730229287</v>
      </c>
      <c r="DO70" s="32">
        <f>IFERROR(LN('2a) female mx'!Z70),"")</f>
        <v>-3.6052057330590332</v>
      </c>
      <c r="DP70" s="32">
        <f>IFERROR(LN('2a) female mx'!AA70),"")</f>
        <v>-3.7109149383473081</v>
      </c>
      <c r="DQ70" s="32">
        <f>IFERROR(LN('2a) female mx'!AB70),"")</f>
        <v>-3.696715358683961</v>
      </c>
      <c r="DR70" s="32">
        <f>IFERROR(LN('2a) female mx'!AC70),"")</f>
        <v>-3.6919960613707667</v>
      </c>
      <c r="DS70" s="32">
        <f>IFERROR(LN('2a) female mx'!AD70),"")</f>
        <v>-3.7783569468526697</v>
      </c>
      <c r="DT70" s="32">
        <f>IFERROR(LN('2a) female mx'!AE70),"")</f>
        <v>-3.7281388046908788</v>
      </c>
      <c r="DU70" s="32">
        <f>IFERROR(LN('2a) female mx'!AF70),"")</f>
        <v>-3.685861944064758</v>
      </c>
      <c r="DV70" s="32">
        <f>IFERROR(LN('2a) female mx'!AG70),"")</f>
        <v>-3.6889137376732588</v>
      </c>
      <c r="DW70" s="32">
        <f>IFERROR(LN('2a) female mx'!AH70),"")</f>
        <v>-3.7842707994554186</v>
      </c>
      <c r="DX70" s="32">
        <f>IFERROR(LN('2a) female mx'!AI70),"")</f>
        <v>-3.7357541599537263</v>
      </c>
      <c r="DY70" s="32">
        <f>IFERROR(LN('2a) female mx'!AJ70),"")</f>
        <v>-3.6971251078454404</v>
      </c>
      <c r="DZ70" s="32">
        <f>IFERROR(LN('2a) female mx'!AK70),"")</f>
        <v>-3.7287656875632504</v>
      </c>
      <c r="EA70" s="32">
        <f>IFERROR(LN('2a) female mx'!AL70),"")</f>
        <v>-3.7500707303127259</v>
      </c>
      <c r="EB70" s="32">
        <f>IFERROR(LN('2a) female mx'!AM70),"")</f>
        <v>-3.8432716822014261</v>
      </c>
      <c r="EC70" s="32">
        <f>IFERROR(LN('2a) female mx'!AN70),"")</f>
        <v>-3.888225452510385</v>
      </c>
      <c r="ED70" s="32">
        <f>IFERROR(LN('2a) female mx'!AO70),"")</f>
        <v>-3.8164586365509199</v>
      </c>
      <c r="EE70" s="32">
        <f>IFERROR(LN('2a) female mx'!AP70),"")</f>
        <v>-3.8272052484671568</v>
      </c>
      <c r="EF70" s="32">
        <f>IFERROR(LN('2a) female mx'!AQ70),"")</f>
        <v>-3.7967591540300853</v>
      </c>
      <c r="EG70" s="32">
        <f>IFERROR(LN('2a) female mx'!AR70),"")</f>
        <v>-3.8403371302224736</v>
      </c>
      <c r="EH70" s="32">
        <f>IFERROR(LN('2a) female mx'!AS70),"")</f>
        <v>-3.8988045824426125</v>
      </c>
      <c r="EI70" s="32">
        <f>IFERROR(LN('2a) female mx'!AT70),"")</f>
        <v>-3.8357313054506279</v>
      </c>
      <c r="EJ70" s="32">
        <f>IFERROR(LN('2a) female mx'!AU70),"")</f>
        <v>-3.9606951801378329</v>
      </c>
      <c r="EK70" s="32">
        <f>IFERROR(LN('2a) female mx'!AV70),"")</f>
        <v>-3.7802340430383885</v>
      </c>
      <c r="EL70" s="32">
        <f>IFERROR(LN('2a) female mx'!AW70),"")</f>
        <v>-3.7604385134279235</v>
      </c>
      <c r="EM70" s="32">
        <f>IFERROR(LN('2a) female mx'!AX70),"")</f>
        <v>-3.9486625390986769</v>
      </c>
      <c r="EN70" s="32">
        <f>IFERROR(LN('2a) female mx'!AY70),"")</f>
        <v>-3.8668818007012238</v>
      </c>
      <c r="EO70" s="32">
        <f>IFERROR(LN('2a) female mx'!AZ70),"")</f>
        <v>-3.8679532999889679</v>
      </c>
      <c r="EP70" s="32">
        <f>IFERROR(LN('2a) female mx'!BA70),"")</f>
        <v>-3.8932842315148828</v>
      </c>
      <c r="EQ70" s="32">
        <f>IFERROR(LN('2a) female mx'!BB70),"")</f>
        <v>-3.9804012736707963</v>
      </c>
      <c r="ER70" s="32">
        <f>IFERROR(LN('2a) female mx'!BC70),"")</f>
        <v>-3.9334974540318219</v>
      </c>
      <c r="ES70" s="32">
        <f>IFERROR(LN('2a) female mx'!BD70),"")</f>
        <v>-3.9833554319275644</v>
      </c>
      <c r="ET70" s="32">
        <f>IFERROR(LN('2a) female mx'!BE70),"")</f>
        <v>-3.9916963311274731</v>
      </c>
      <c r="EU70" s="32">
        <f>IFERROR(LN('2a) female mx'!BF70),"")</f>
        <v>-4.1219162970014862</v>
      </c>
      <c r="EV70" s="32">
        <f>IFERROR(LN('2a) female mx'!BG70),"")</f>
        <v>-4.078053154677086</v>
      </c>
      <c r="EW70" s="32">
        <f>IFERROR(LN('2a) female mx'!BH70),"")</f>
        <v>-4.0813479893949207</v>
      </c>
      <c r="EX70" s="32">
        <f>IFERROR(LN('2a) female mx'!BI70),"")</f>
        <v>-4.1888072919887804</v>
      </c>
      <c r="EY70" s="32">
        <f>IFERROR(LN('2a) female mx'!BJ70),"")</f>
        <v>-4.1114497490122623</v>
      </c>
      <c r="EZ70" s="32">
        <f>IFERROR(LN('2a) female mx'!BK70),"")</f>
        <v>-4.094494755220385</v>
      </c>
      <c r="FA70" s="32">
        <f>IFERROR(LN('2a) female mx'!BL70),"")</f>
        <v>-4.1904191950020193</v>
      </c>
      <c r="FB70" s="32">
        <f>IFERROR(LN('2a) female mx'!BM70),"")</f>
        <v>-4.1979047260475424</v>
      </c>
      <c r="FC70" s="32">
        <f>IFERROR(LN('2a) female mx'!BN70),"")</f>
        <v>-4.219590852911864</v>
      </c>
      <c r="FD70" s="32">
        <f>IFERROR(LN('2a) female mx'!BO70),"")</f>
        <v>-4.1513699000088886</v>
      </c>
      <c r="FE70" s="32">
        <f>IFERROR(LN('2a) female mx'!BP70),"")</f>
        <v>-4.2411386500543209</v>
      </c>
      <c r="FF70" s="32">
        <f>IFERROR(LN('2a) female mx'!BQ70),"")</f>
        <v>-4.2756350461403452</v>
      </c>
      <c r="FG70" s="32">
        <f>IFERROR(LN('2a) female mx'!BR70),"")</f>
        <v>-4.3106234186045373</v>
      </c>
      <c r="FH70" s="32">
        <f>IFERROR(LN('2a) female mx'!BS70),"")</f>
        <v>-4.3099061905278182</v>
      </c>
      <c r="FI70" s="32">
        <f>IFERROR(LN('2a) female mx'!BT70),"")</f>
        <v>-4.3548434400339691</v>
      </c>
      <c r="FJ70" s="32">
        <f>IFERROR(LN('2a) female mx'!BU70),"")</f>
        <v>-4.409403192830049</v>
      </c>
      <c r="FK70" s="32">
        <f>IFERROR(LN('2a) female mx'!BV70),"")</f>
        <v>-4.444984257459657</v>
      </c>
      <c r="FL70" s="32">
        <f>IFERROR(LN('2a) female mx'!BW70),"")</f>
        <v>-4.4133251637427078</v>
      </c>
      <c r="FM70" s="32">
        <f>IFERROR(LN('2a) female mx'!BX70),"")</f>
        <v>-4.4604753168493758</v>
      </c>
      <c r="FN70" s="32">
        <f>IFERROR(LN('2a) female mx'!BY70),"")</f>
        <v>-4.5149377177587162</v>
      </c>
      <c r="FO70" s="32">
        <f>IFERROR(LN('2a) female mx'!BZ70),"")</f>
        <v>-4.4817753279426285</v>
      </c>
      <c r="FP70" s="32">
        <f>IFERROR(LN('2a) female mx'!CA70),"")</f>
        <v>-4.5178764427675864</v>
      </c>
      <c r="FQ70" s="32">
        <f>IFERROR(LN('2a) female mx'!CB70),"")</f>
        <v>-4.6106416157191425</v>
      </c>
      <c r="FR70" s="32">
        <f>IFERROR(LN('2a) female mx'!CC70),"")</f>
        <v>-4.5813245282266903</v>
      </c>
      <c r="FS70" s="32">
        <f>IFERROR(LN('2a) female mx'!CD70),"")</f>
        <v>-4.6107165740544147</v>
      </c>
      <c r="FT70" s="32">
        <f>IFERROR(LN('2a) female mx'!CE70),"")</f>
        <v>-4.6339569127069176</v>
      </c>
      <c r="FU70" s="32">
        <f>IFERROR(LN('2a) female mx'!CF70),"")</f>
        <v>-4.6960804564698071</v>
      </c>
      <c r="FV70" s="32">
        <f>IFERROR(LN('2a) female mx'!CG70),"")</f>
        <v>-4.6968684536480527</v>
      </c>
      <c r="FW70" s="32">
        <f>IFERROR(LN('2a) female mx'!CH70),"")</f>
        <v>-4.8408068015497676</v>
      </c>
      <c r="FX70" s="32">
        <f>IFERROR(LN('2a) female mx'!CI70),"")</f>
        <v>-4.8202705182616468</v>
      </c>
      <c r="FY70" s="32">
        <f>IFERROR(LN('2a) female mx'!CJ70),"")</f>
        <v>-4.8028936364368153</v>
      </c>
      <c r="FZ70" s="32">
        <f>IFERROR(LN('2a) female mx'!CK70),"")</f>
        <v>-4.7921235403742886</v>
      </c>
      <c r="GA70" s="32">
        <f>IFERROR(LN('2a) female mx'!CL70),"")</f>
        <v>-4.7504059041509876</v>
      </c>
      <c r="GB70" s="32">
        <f>IFERROR(LN('2a) female mx'!CM70),"")</f>
        <v>-4.8780092140721436</v>
      </c>
      <c r="GC70" s="32">
        <f>IFERROR(LN('2a) female mx'!CN70),"")</f>
        <v>-4.8987393074763768</v>
      </c>
      <c r="GD70" s="12" t="str">
        <f>IFERROR(LN('2a) female mx'!CO70),"")</f>
        <v/>
      </c>
    </row>
    <row r="71" spans="1:186" x14ac:dyDescent="0.25">
      <c r="A71" s="31">
        <f>'2a) male mx'!A71</f>
        <v>68</v>
      </c>
      <c r="B71" s="32">
        <f>LN('2a) male mx'!B71)</f>
        <v>-3.1227504981070346</v>
      </c>
      <c r="C71" s="32">
        <f>LN('2a) male mx'!C71)</f>
        <v>-2.983617720482818</v>
      </c>
      <c r="D71" s="32">
        <f>LN('2a) male mx'!D71)</f>
        <v>-3.0363674802024621</v>
      </c>
      <c r="E71" s="32">
        <f>LN('2a) male mx'!E71)</f>
        <v>-3.0655013751890214</v>
      </c>
      <c r="F71" s="32">
        <f>LN('2a) male mx'!F71)</f>
        <v>-3.1081533660689891</v>
      </c>
      <c r="G71" s="32">
        <f>LN('2a) male mx'!G71)</f>
        <v>-3.1048385515233843</v>
      </c>
      <c r="H71" s="32">
        <f>LN('2a) male mx'!H71)</f>
        <v>-3.1621081960559452</v>
      </c>
      <c r="I71" s="32">
        <f>LN('2a) male mx'!I71)</f>
        <v>-3.0634879804639934</v>
      </c>
      <c r="J71" s="32">
        <f>LN('2a) male mx'!J71)</f>
        <v>-3.0498540165381094</v>
      </c>
      <c r="K71" s="32">
        <f>LN('2a) male mx'!K71)</f>
        <v>-3.2225713137115979</v>
      </c>
      <c r="L71" s="32">
        <f>LN('2a) male mx'!L71)</f>
        <v>-3.1560408078744113</v>
      </c>
      <c r="M71" s="32">
        <f>LN('2a) male mx'!M71)</f>
        <v>-3.1006016518820942</v>
      </c>
      <c r="N71" s="32">
        <f>LN('2a) male mx'!N71)</f>
        <v>-3.1172851308761444</v>
      </c>
      <c r="O71" s="32">
        <f>LN('2a) male mx'!O71)</f>
        <v>-3.1250878464074074</v>
      </c>
      <c r="P71" s="32">
        <f>LN('2a) male mx'!P71)</f>
        <v>-3.0635897489496258</v>
      </c>
      <c r="Q71" s="32">
        <f>LN('2a) male mx'!Q71)</f>
        <v>-3.1157463978856743</v>
      </c>
      <c r="R71" s="32">
        <f>LN('2a) male mx'!R71)</f>
        <v>-3.1473137144508461</v>
      </c>
      <c r="S71" s="32">
        <f>LN('2a) male mx'!S71)</f>
        <v>-3.0833881225229169</v>
      </c>
      <c r="T71" s="32">
        <f>LN('2a) male mx'!T71)</f>
        <v>-3.0935499324969058</v>
      </c>
      <c r="U71" s="32">
        <f>LN('2a) male mx'!U71)</f>
        <v>-3.1086420508896997</v>
      </c>
      <c r="V71" s="32">
        <f>LN('2a) male mx'!V71)</f>
        <v>-3.0668852953012058</v>
      </c>
      <c r="W71" s="32">
        <f>LN('2a) male mx'!W71)</f>
        <v>-3.0259126525104136</v>
      </c>
      <c r="X71" s="32">
        <f>LN('2a) male mx'!X71)</f>
        <v>-2.990163276373472</v>
      </c>
      <c r="Y71" s="32">
        <f>LN('2a) male mx'!Y71)</f>
        <v>-3.0780829329962374</v>
      </c>
      <c r="Z71" s="32">
        <f>LN('2a) male mx'!Z71)</f>
        <v>-3.1327688075873352</v>
      </c>
      <c r="AA71" s="32">
        <f>LN('2a) male mx'!AA71)</f>
        <v>-3.0275839219953817</v>
      </c>
      <c r="AB71" s="32">
        <f>LN('2a) male mx'!AB71)</f>
        <v>-3.0777338457128605</v>
      </c>
      <c r="AC71" s="32">
        <f>LN('2a) male mx'!AC71)</f>
        <v>-3.0283204631471428</v>
      </c>
      <c r="AD71" s="32">
        <f>LN('2a) male mx'!AD71)</f>
        <v>-3.0742622232518655</v>
      </c>
      <c r="AE71" s="32">
        <f>LN('2a) male mx'!AE71)</f>
        <v>-3.0305976982549296</v>
      </c>
      <c r="AF71" s="32">
        <f>LN('2a) male mx'!AF71)</f>
        <v>-3.0329563330033715</v>
      </c>
      <c r="AG71" s="32">
        <f>LN('2a) male mx'!AG71)</f>
        <v>-3.0384407972128802</v>
      </c>
      <c r="AH71" s="32">
        <f>LN('2a) male mx'!AH71)</f>
        <v>-3.1105260286445815</v>
      </c>
      <c r="AI71" s="32">
        <f>LN('2a) male mx'!AI71)</f>
        <v>-3.0728423149755506</v>
      </c>
      <c r="AJ71" s="32">
        <f>LN('2a) male mx'!AJ71)</f>
        <v>-3.0346580348405925</v>
      </c>
      <c r="AK71" s="32">
        <f>LN('2a) male mx'!AK71)</f>
        <v>-3.0347660129456648</v>
      </c>
      <c r="AL71" s="32">
        <f>LN('2a) male mx'!AL71)</f>
        <v>-3.0742649879207753</v>
      </c>
      <c r="AM71" s="32">
        <f>LN('2a) male mx'!AM71)</f>
        <v>-3.1226791763171655</v>
      </c>
      <c r="AN71" s="32">
        <f>LN('2a) male mx'!AN71)</f>
        <v>-3.0375405151689274</v>
      </c>
      <c r="AO71" s="32">
        <f>LN('2a) male mx'!AO71)</f>
        <v>-3.1005248313441087</v>
      </c>
      <c r="AP71" s="32">
        <f>LN('2a) male mx'!AP71)</f>
        <v>-3.1330477778056114</v>
      </c>
      <c r="AQ71" s="32">
        <f>LN('2a) male mx'!AQ71)</f>
        <v>-3.0380990777934405</v>
      </c>
      <c r="AR71" s="32">
        <f>LN('2a) male mx'!AR71)</f>
        <v>-3.0438565734839003</v>
      </c>
      <c r="AS71" s="32">
        <f>LN('2a) male mx'!AS71)</f>
        <v>-3.0089236584721952</v>
      </c>
      <c r="AT71" s="32">
        <f>LN('2a) male mx'!AT71)</f>
        <v>-3.1043041083859522</v>
      </c>
      <c r="AU71" s="32">
        <f>LN('2a) male mx'!AU71)</f>
        <v>-3.0800040522121255</v>
      </c>
      <c r="AV71" s="32">
        <f>LN('2a) male mx'!AV71)</f>
        <v>-3.0641593657943855</v>
      </c>
      <c r="AW71" s="32">
        <f>LN('2a) male mx'!AW71)</f>
        <v>-2.9597422834826275</v>
      </c>
      <c r="AX71" s="32">
        <f>LN('2a) male mx'!AX71)</f>
        <v>-2.9516527630640295</v>
      </c>
      <c r="AY71" s="32">
        <f>LN('2a) male mx'!AY71)</f>
        <v>-3.0275504139018619</v>
      </c>
      <c r="AZ71" s="32">
        <f>LN('2a) male mx'!AZ71)</f>
        <v>-3.1391136441238721</v>
      </c>
      <c r="BA71" s="32">
        <f>LN('2a) male mx'!BA71)</f>
        <v>-3.1499329021837372</v>
      </c>
      <c r="BB71" s="32">
        <f>LN('2a) male mx'!BB71)</f>
        <v>-3.1289577082335764</v>
      </c>
      <c r="BC71" s="32">
        <f>LN('2a) male mx'!BC71)</f>
        <v>-3.1593432570518858</v>
      </c>
      <c r="BD71" s="32">
        <f>LN('2a) male mx'!BD71)</f>
        <v>-3.2130945336734156</v>
      </c>
      <c r="BE71" s="32">
        <f>LN('2a) male mx'!BE71)</f>
        <v>-3.1925390599953123</v>
      </c>
      <c r="BF71" s="32">
        <f>LN('2a) male mx'!BF71)</f>
        <v>-3.2818955964546563</v>
      </c>
      <c r="BG71" s="32">
        <f>LN('2a) male mx'!BG71)</f>
        <v>-3.2174816646237949</v>
      </c>
      <c r="BH71" s="32">
        <f>LN('2a) male mx'!BH71)</f>
        <v>-3.2721218844527478</v>
      </c>
      <c r="BI71" s="32">
        <f>LN('2a) male mx'!BI71)</f>
        <v>-3.3303976073165491</v>
      </c>
      <c r="BJ71" s="32">
        <f>LN('2a) male mx'!BJ71)</f>
        <v>-3.3564642869379226</v>
      </c>
      <c r="BK71" s="32">
        <f>LN('2a) male mx'!BK71)</f>
        <v>-3.3430461219251475</v>
      </c>
      <c r="BL71" s="32">
        <f>LN('2a) male mx'!BL71)</f>
        <v>-3.4305992274631496</v>
      </c>
      <c r="BM71" s="32">
        <f>LN('2a) male mx'!BM71)</f>
        <v>-3.4860335609244211</v>
      </c>
      <c r="BN71" s="32">
        <f>LN('2a) male mx'!BN71)</f>
        <v>-3.4214745340658181</v>
      </c>
      <c r="BO71" s="32">
        <f>LN('2a) male mx'!BO71)</f>
        <v>-3.492174203736933</v>
      </c>
      <c r="BP71" s="32">
        <f>LN('2a) male mx'!BP71)</f>
        <v>-3.4877154344933077</v>
      </c>
      <c r="BQ71" s="32">
        <f>LN('2a) male mx'!BQ71)</f>
        <v>-3.5003283723956105</v>
      </c>
      <c r="BR71" s="32">
        <f>LN('2a) male mx'!BR71)</f>
        <v>-3.5047248094645806</v>
      </c>
      <c r="BS71" s="32">
        <f>LN('2a) male mx'!BS71)</f>
        <v>-3.5723156675966554</v>
      </c>
      <c r="BT71" s="32">
        <f>LN('2a) male mx'!BT71)</f>
        <v>-3.6236286726621558</v>
      </c>
      <c r="BU71" s="32">
        <f>LN('2a) male mx'!BU71)</f>
        <v>-3.6057955604138012</v>
      </c>
      <c r="BV71" s="32">
        <f>LN('2a) male mx'!BV71)</f>
        <v>-3.6689525304228194</v>
      </c>
      <c r="BW71" s="32">
        <f>LN('2a) male mx'!BW71)</f>
        <v>-3.6091514305154146</v>
      </c>
      <c r="BX71" s="32">
        <f>LN('2a) male mx'!BX71)</f>
        <v>-3.699283520864094</v>
      </c>
      <c r="BY71" s="32">
        <f>LN('2a) male mx'!BY71)</f>
        <v>-3.6362772844593421</v>
      </c>
      <c r="BZ71" s="32">
        <f>LN('2a) male mx'!BZ71)</f>
        <v>-3.7589797606798125</v>
      </c>
      <c r="CA71" s="32">
        <f>LN('2a) male mx'!CA71)</f>
        <v>-3.8297761881726133</v>
      </c>
      <c r="CB71" s="32">
        <f>LN('2a) male mx'!CB71)</f>
        <v>-3.8627231132890989</v>
      </c>
      <c r="CC71" s="32">
        <f>LN('2a) male mx'!CC71)</f>
        <v>-3.9473214235341842</v>
      </c>
      <c r="CD71" s="32">
        <f>LN('2a) male mx'!CD71)</f>
        <v>-4.0058830384143835</v>
      </c>
      <c r="CE71" s="32">
        <f>LN('2a) male mx'!CE71)</f>
        <v>-3.970753953868738</v>
      </c>
      <c r="CF71" s="32">
        <f>LN('2a) male mx'!CF71)</f>
        <v>-4.0600324172333222</v>
      </c>
      <c r="CG71" s="32">
        <f>LN('2a) male mx'!CG71)</f>
        <v>-4.0382119911938013</v>
      </c>
      <c r="CH71" s="32">
        <f>LN('2a) male mx'!CH71)</f>
        <v>-4.1145883171640198</v>
      </c>
      <c r="CI71" s="32">
        <f>LN('2a) male mx'!CI71)</f>
        <v>-4.147736123369814</v>
      </c>
      <c r="CJ71" s="32">
        <f>LN('2a) male mx'!CJ71)</f>
        <v>-4.1011363147717557</v>
      </c>
      <c r="CK71" s="32">
        <f>LN('2a) male mx'!CK71)</f>
        <v>-4.1802087417000031</v>
      </c>
      <c r="CL71" s="32">
        <f>LN('2a) male mx'!CL71)</f>
        <v>-4.2467049449787071</v>
      </c>
      <c r="CM71" s="32">
        <f>LN('2a) male mx'!CM71)</f>
        <v>-4.2493202193202482</v>
      </c>
      <c r="CN71" s="32">
        <f>LN('2a) male mx'!CN71)</f>
        <v>-4.2935108121794769</v>
      </c>
      <c r="CP71" s="31">
        <f t="shared" si="3"/>
        <v>68</v>
      </c>
      <c r="CQ71" s="32">
        <f>IFERROR(LN('2a) female mx'!B71),"")</f>
        <v>-3.2902728613739196</v>
      </c>
      <c r="CR71" s="32">
        <f>IFERROR(LN('2a) female mx'!C71),"")</f>
        <v>-3.3653015429139996</v>
      </c>
      <c r="CS71" s="32">
        <f>IFERROR(LN('2a) female mx'!D71),"")</f>
        <v>-3.3591496600108171</v>
      </c>
      <c r="CT71" s="32">
        <f>IFERROR(LN('2a) female mx'!E71),"")</f>
        <v>-3.3897993367097858</v>
      </c>
      <c r="CU71" s="32">
        <f>IFERROR(LN('2a) female mx'!F71),"")</f>
        <v>-3.3476764520511684</v>
      </c>
      <c r="CV71" s="32">
        <f>IFERROR(LN('2a) female mx'!G71),"")</f>
        <v>-3.374556649401387</v>
      </c>
      <c r="CW71" s="32">
        <f>IFERROR(LN('2a) female mx'!H71),"")</f>
        <v>-3.3909199548764017</v>
      </c>
      <c r="CX71" s="32">
        <f>IFERROR(LN('2a) female mx'!I71),"")</f>
        <v>-3.3085182962008948</v>
      </c>
      <c r="CY71" s="32">
        <f>IFERROR(LN('2a) female mx'!J71),"")</f>
        <v>-3.4030086059018627</v>
      </c>
      <c r="CZ71" s="32">
        <f>IFERROR(LN('2a) female mx'!K71),"")</f>
        <v>-3.494633682466163</v>
      </c>
      <c r="DA71" s="32">
        <f>IFERROR(LN('2a) female mx'!L71),"")</f>
        <v>-3.3770283251829927</v>
      </c>
      <c r="DB71" s="32">
        <f>IFERROR(LN('2a) female mx'!M71),"")</f>
        <v>-3.3850404171855546</v>
      </c>
      <c r="DC71" s="32">
        <f>IFERROR(LN('2a) female mx'!N71),"")</f>
        <v>-3.413934580853812</v>
      </c>
      <c r="DD71" s="32">
        <f>IFERROR(LN('2a) female mx'!O71),"")</f>
        <v>-3.4734817620626393</v>
      </c>
      <c r="DE71" s="32">
        <f>IFERROR(LN('2a) female mx'!P71),"")</f>
        <v>-3.3342895335183038</v>
      </c>
      <c r="DF71" s="32">
        <f>IFERROR(LN('2a) female mx'!Q71),"")</f>
        <v>-3.3823839411677059</v>
      </c>
      <c r="DG71" s="32">
        <f>IFERROR(LN('2a) female mx'!R71),"")</f>
        <v>-3.4887621687890467</v>
      </c>
      <c r="DH71" s="32">
        <f>IFERROR(LN('2a) female mx'!S71),"")</f>
        <v>-3.4125676142052144</v>
      </c>
      <c r="DI71" s="32">
        <f>IFERROR(LN('2a) female mx'!T71),"")</f>
        <v>-3.36327199228423</v>
      </c>
      <c r="DJ71" s="32">
        <f>IFERROR(LN('2a) female mx'!U71),"")</f>
        <v>-3.4207377392193083</v>
      </c>
      <c r="DK71" s="32">
        <f>IFERROR(LN('2a) female mx'!V71),"")</f>
        <v>-3.4159971270758844</v>
      </c>
      <c r="DL71" s="32">
        <f>IFERROR(LN('2a) female mx'!W71),"")</f>
        <v>-3.4289463788404277</v>
      </c>
      <c r="DM71" s="32">
        <f>IFERROR(LN('2a) female mx'!X71),"")</f>
        <v>-3.3307643798500393</v>
      </c>
      <c r="DN71" s="32">
        <f>IFERROR(LN('2a) female mx'!Y71),"")</f>
        <v>-3.4146099064300848</v>
      </c>
      <c r="DO71" s="32">
        <f>IFERROR(LN('2a) female mx'!Z71),"")</f>
        <v>-3.4572845794828999</v>
      </c>
      <c r="DP71" s="32">
        <f>IFERROR(LN('2a) female mx'!AA71),"")</f>
        <v>-3.4695700282160851</v>
      </c>
      <c r="DQ71" s="32">
        <f>IFERROR(LN('2a) female mx'!AB71),"")</f>
        <v>-3.5833814152488519</v>
      </c>
      <c r="DR71" s="32">
        <f>IFERROR(LN('2a) female mx'!AC71),"")</f>
        <v>-3.5238317859755615</v>
      </c>
      <c r="DS71" s="32">
        <f>IFERROR(LN('2a) female mx'!AD71),"")</f>
        <v>-3.5604057525572106</v>
      </c>
      <c r="DT71" s="32">
        <f>IFERROR(LN('2a) female mx'!AE71),"")</f>
        <v>-3.5250575190215003</v>
      </c>
      <c r="DU71" s="32">
        <f>IFERROR(LN('2a) female mx'!AF71),"")</f>
        <v>-3.5856086251239589</v>
      </c>
      <c r="DV71" s="32">
        <f>IFERROR(LN('2a) female mx'!AG71),"")</f>
        <v>-3.5024667134362875</v>
      </c>
      <c r="DW71" s="32">
        <f>IFERROR(LN('2a) female mx'!AH71),"")</f>
        <v>-3.6533645465511344</v>
      </c>
      <c r="DX71" s="32">
        <f>IFERROR(LN('2a) female mx'!AI71),"")</f>
        <v>-3.6598446303273287</v>
      </c>
      <c r="DY71" s="32">
        <f>IFERROR(LN('2a) female mx'!AJ71),"")</f>
        <v>-3.6186170757132241</v>
      </c>
      <c r="DZ71" s="32">
        <f>IFERROR(LN('2a) female mx'!AK71),"")</f>
        <v>-3.622218396565803</v>
      </c>
      <c r="EA71" s="32">
        <f>IFERROR(LN('2a) female mx'!AL71),"")</f>
        <v>-3.6171927087701694</v>
      </c>
      <c r="EB71" s="32">
        <f>IFERROR(LN('2a) female mx'!AM71),"")</f>
        <v>-3.6712084817974913</v>
      </c>
      <c r="EC71" s="32">
        <f>IFERROR(LN('2a) female mx'!AN71),"")</f>
        <v>-3.6728095666579179</v>
      </c>
      <c r="ED71" s="32">
        <f>IFERROR(LN('2a) female mx'!AO71),"")</f>
        <v>-3.667295382422826</v>
      </c>
      <c r="EE71" s="32">
        <f>IFERROR(LN('2a) female mx'!AP71),"")</f>
        <v>-3.7335308418337658</v>
      </c>
      <c r="EF71" s="32">
        <f>IFERROR(LN('2a) female mx'!AQ71),"")</f>
        <v>-3.7195086170843159</v>
      </c>
      <c r="EG71" s="32">
        <f>IFERROR(LN('2a) female mx'!AR71),"")</f>
        <v>-3.7522746773776721</v>
      </c>
      <c r="EH71" s="32">
        <f>IFERROR(LN('2a) female mx'!AS71),"")</f>
        <v>-3.6625667440854874</v>
      </c>
      <c r="EI71" s="32">
        <f>IFERROR(LN('2a) female mx'!AT71),"")</f>
        <v>-3.7211692852597054</v>
      </c>
      <c r="EJ71" s="32">
        <f>IFERROR(LN('2a) female mx'!AU71),"")</f>
        <v>-3.7249836707336774</v>
      </c>
      <c r="EK71" s="32">
        <f>IFERROR(LN('2a) female mx'!AV71),"")</f>
        <v>-3.8494957935846079</v>
      </c>
      <c r="EL71" s="32">
        <f>IFERROR(LN('2a) female mx'!AW71),"")</f>
        <v>-3.6386881691682569</v>
      </c>
      <c r="EM71" s="32">
        <f>IFERROR(LN('2a) female mx'!AX71),"")</f>
        <v>-3.6852988016171864</v>
      </c>
      <c r="EN71" s="32">
        <f>IFERROR(LN('2a) female mx'!AY71),"")</f>
        <v>-3.736787395023677</v>
      </c>
      <c r="EO71" s="32">
        <f>IFERROR(LN('2a) female mx'!AZ71),"")</f>
        <v>-3.8643195323914799</v>
      </c>
      <c r="EP71" s="32">
        <f>IFERROR(LN('2a) female mx'!BA71),"")</f>
        <v>-3.7787581139378306</v>
      </c>
      <c r="EQ71" s="32">
        <f>IFERROR(LN('2a) female mx'!BB71),"")</f>
        <v>-3.8185756057002527</v>
      </c>
      <c r="ER71" s="32">
        <f>IFERROR(LN('2a) female mx'!BC71),"")</f>
        <v>-3.8325001227020481</v>
      </c>
      <c r="ES71" s="32">
        <f>IFERROR(LN('2a) female mx'!BD71),"")</f>
        <v>-3.8737443545373411</v>
      </c>
      <c r="ET71" s="32">
        <f>IFERROR(LN('2a) female mx'!BE71),"")</f>
        <v>-3.8875754061900598</v>
      </c>
      <c r="EU71" s="32">
        <f>IFERROR(LN('2a) female mx'!BF71),"")</f>
        <v>-3.9467573268564689</v>
      </c>
      <c r="EV71" s="32">
        <f>IFERROR(LN('2a) female mx'!BG71),"")</f>
        <v>-3.9515812628873221</v>
      </c>
      <c r="EW71" s="32">
        <f>IFERROR(LN('2a) female mx'!BH71),"")</f>
        <v>-4.0899628893798647</v>
      </c>
      <c r="EX71" s="32">
        <f>IFERROR(LN('2a) female mx'!BI71),"")</f>
        <v>-4.0559369740505726</v>
      </c>
      <c r="EY71" s="32">
        <f>IFERROR(LN('2a) female mx'!BJ71),"")</f>
        <v>-4.08684251485787</v>
      </c>
      <c r="EZ71" s="32">
        <f>IFERROR(LN('2a) female mx'!BK71),"")</f>
        <v>-3.989968849484502</v>
      </c>
      <c r="FA71" s="32">
        <f>IFERROR(LN('2a) female mx'!BL71),"")</f>
        <v>-4.0825607770379442</v>
      </c>
      <c r="FB71" s="32">
        <f>IFERROR(LN('2a) female mx'!BM71),"")</f>
        <v>-4.1014706705464485</v>
      </c>
      <c r="FC71" s="32">
        <f>IFERROR(LN('2a) female mx'!BN71),"")</f>
        <v>-4.1462753566153676</v>
      </c>
      <c r="FD71" s="32">
        <f>IFERROR(LN('2a) female mx'!BO71),"")</f>
        <v>-4.1568502463746944</v>
      </c>
      <c r="FE71" s="32">
        <f>IFERROR(LN('2a) female mx'!BP71),"")</f>
        <v>-4.2407305314027353</v>
      </c>
      <c r="FF71" s="32">
        <f>IFERROR(LN('2a) female mx'!BQ71),"")</f>
        <v>-4.25909012503248</v>
      </c>
      <c r="FG71" s="32">
        <f>IFERROR(LN('2a) female mx'!BR71),"")</f>
        <v>-4.1708813979794312</v>
      </c>
      <c r="FH71" s="32">
        <f>IFERROR(LN('2a) female mx'!BS71),"")</f>
        <v>-4.2446851097801996</v>
      </c>
      <c r="FI71" s="32">
        <f>IFERROR(LN('2a) female mx'!BT71),"")</f>
        <v>-4.2881073386778956</v>
      </c>
      <c r="FJ71" s="32">
        <f>IFERROR(LN('2a) female mx'!BU71),"")</f>
        <v>-4.2709012060320992</v>
      </c>
      <c r="FK71" s="32">
        <f>IFERROR(LN('2a) female mx'!BV71),"")</f>
        <v>-4.2720199399878851</v>
      </c>
      <c r="FL71" s="32">
        <f>IFERROR(LN('2a) female mx'!BW71),"")</f>
        <v>-4.266847603296231</v>
      </c>
      <c r="FM71" s="32">
        <f>IFERROR(LN('2a) female mx'!BX71),"")</f>
        <v>-4.3388743090458837</v>
      </c>
      <c r="FN71" s="32">
        <f>IFERROR(LN('2a) female mx'!BY71),"")</f>
        <v>-4.3771075309035714</v>
      </c>
      <c r="FO71" s="32">
        <f>IFERROR(LN('2a) female mx'!BZ71),"")</f>
        <v>-4.3221088179771554</v>
      </c>
      <c r="FP71" s="32">
        <f>IFERROR(LN('2a) female mx'!CA71),"")</f>
        <v>-4.4512161893965878</v>
      </c>
      <c r="FQ71" s="32">
        <f>IFERROR(LN('2a) female mx'!CB71),"")</f>
        <v>-4.4980319021816406</v>
      </c>
      <c r="FR71" s="32">
        <f>IFERROR(LN('2a) female mx'!CC71),"")</f>
        <v>-4.5633445595973825</v>
      </c>
      <c r="FS71" s="32">
        <f>IFERROR(LN('2a) female mx'!CD71),"")</f>
        <v>-4.5425781608552409</v>
      </c>
      <c r="FT71" s="32">
        <f>IFERROR(LN('2a) female mx'!CE71),"")</f>
        <v>-4.565717271965231</v>
      </c>
      <c r="FU71" s="32">
        <f>IFERROR(LN('2a) female mx'!CF71),"")</f>
        <v>-4.6045969880336619</v>
      </c>
      <c r="FV71" s="32">
        <f>IFERROR(LN('2a) female mx'!CG71),"")</f>
        <v>-4.583298973275177</v>
      </c>
      <c r="FW71" s="32">
        <f>IFERROR(LN('2a) female mx'!CH71),"")</f>
        <v>-4.6286355649990591</v>
      </c>
      <c r="FX71" s="32">
        <f>IFERROR(LN('2a) female mx'!CI71),"")</f>
        <v>-4.749515643021474</v>
      </c>
      <c r="FY71" s="32">
        <f>IFERROR(LN('2a) female mx'!CJ71),"")</f>
        <v>-4.6869398426768862</v>
      </c>
      <c r="FZ71" s="32">
        <f>IFERROR(LN('2a) female mx'!CK71),"")</f>
        <v>-4.7117493654483535</v>
      </c>
      <c r="GA71" s="32">
        <f>IFERROR(LN('2a) female mx'!CL71),"")</f>
        <v>-4.7366152783255844</v>
      </c>
      <c r="GB71" s="32">
        <f>IFERROR(LN('2a) female mx'!CM71),"")</f>
        <v>-4.8292704026502493</v>
      </c>
      <c r="GC71" s="32">
        <f>IFERROR(LN('2a) female mx'!CN71),"")</f>
        <v>-4.8255440650784154</v>
      </c>
      <c r="GD71" s="12" t="str">
        <f>IFERROR(LN('2a) female mx'!CO71),"")</f>
        <v/>
      </c>
    </row>
    <row r="72" spans="1:186" x14ac:dyDescent="0.25">
      <c r="A72" s="31">
        <f>'2a) male mx'!A72</f>
        <v>69</v>
      </c>
      <c r="B72" s="32">
        <f>LN('2a) male mx'!B72)</f>
        <v>-3.03481105213887</v>
      </c>
      <c r="C72" s="32">
        <f>LN('2a) male mx'!C72)</f>
        <v>-3.1169706058180906</v>
      </c>
      <c r="D72" s="32">
        <f>LN('2a) male mx'!D72)</f>
        <v>-3.084148714942673</v>
      </c>
      <c r="E72" s="32">
        <f>LN('2a) male mx'!E72)</f>
        <v>-3.0712402392851912</v>
      </c>
      <c r="F72" s="32">
        <f>LN('2a) male mx'!F72)</f>
        <v>-3.0638099561914753</v>
      </c>
      <c r="G72" s="32">
        <f>LN('2a) male mx'!G72)</f>
        <v>-3.0667566231681951</v>
      </c>
      <c r="H72" s="32">
        <f>LN('2a) male mx'!H72)</f>
        <v>-3.1002049995063392</v>
      </c>
      <c r="I72" s="32">
        <f>LN('2a) male mx'!I72)</f>
        <v>-3.1025234681174663</v>
      </c>
      <c r="J72" s="32">
        <f>LN('2a) male mx'!J72)</f>
        <v>-2.9752224712891353</v>
      </c>
      <c r="K72" s="32">
        <f>LN('2a) male mx'!K72)</f>
        <v>-3.0729023229467063</v>
      </c>
      <c r="L72" s="32">
        <f>LN('2a) male mx'!L72)</f>
        <v>-3.143543483489915</v>
      </c>
      <c r="M72" s="32">
        <f>LN('2a) male mx'!M72)</f>
        <v>-3.0692660484581467</v>
      </c>
      <c r="N72" s="32">
        <f>LN('2a) male mx'!N72)</f>
        <v>-3.0215768250432697</v>
      </c>
      <c r="O72" s="32">
        <f>LN('2a) male mx'!O72)</f>
        <v>-3.0380471884901703</v>
      </c>
      <c r="P72" s="32">
        <f>LN('2a) male mx'!P72)</f>
        <v>-3.0111424559850413</v>
      </c>
      <c r="Q72" s="32">
        <f>LN('2a) male mx'!Q72)</f>
        <v>-3.0243498024759958</v>
      </c>
      <c r="R72" s="32">
        <f>LN('2a) male mx'!R72)</f>
        <v>-3.1033958966986566</v>
      </c>
      <c r="S72" s="32">
        <f>LN('2a) male mx'!S72)</f>
        <v>-3.1040950200651016</v>
      </c>
      <c r="T72" s="32">
        <f>LN('2a) male mx'!T72)</f>
        <v>-2.9802841053133129</v>
      </c>
      <c r="U72" s="32">
        <f>LN('2a) male mx'!U72)</f>
        <v>-3.0715986539501716</v>
      </c>
      <c r="V72" s="32">
        <f>LN('2a) male mx'!V72)</f>
        <v>-2.9756464000405183</v>
      </c>
      <c r="W72" s="32">
        <f>LN('2a) male mx'!W72)</f>
        <v>-2.9653929342144667</v>
      </c>
      <c r="X72" s="32">
        <f>LN('2a) male mx'!X72)</f>
        <v>-2.9882689399011562</v>
      </c>
      <c r="Y72" s="32">
        <f>LN('2a) male mx'!Y72)</f>
        <v>-3.0197091584573581</v>
      </c>
      <c r="Z72" s="32">
        <f>LN('2a) male mx'!Z72)</f>
        <v>-3.0180579569867176</v>
      </c>
      <c r="AA72" s="32">
        <f>LN('2a) male mx'!AA72)</f>
        <v>-2.9974238442984809</v>
      </c>
      <c r="AB72" s="32">
        <f>LN('2a) male mx'!AB72)</f>
        <v>-3.0022182991995434</v>
      </c>
      <c r="AC72" s="32">
        <f>LN('2a) male mx'!AC72)</f>
        <v>-2.9402180663386841</v>
      </c>
      <c r="AD72" s="32">
        <f>LN('2a) male mx'!AD72)</f>
        <v>-2.9639720667662974</v>
      </c>
      <c r="AE72" s="32">
        <f>LN('2a) male mx'!AE72)</f>
        <v>-2.9904761043388786</v>
      </c>
      <c r="AF72" s="32">
        <f>LN('2a) male mx'!AF72)</f>
        <v>-3.0143323094614614</v>
      </c>
      <c r="AG72" s="32">
        <f>LN('2a) male mx'!AG72)</f>
        <v>-2.9551746931189831</v>
      </c>
      <c r="AH72" s="32">
        <f>LN('2a) male mx'!AH72)</f>
        <v>-3.0452475220462394</v>
      </c>
      <c r="AI72" s="32">
        <f>LN('2a) male mx'!AI72)</f>
        <v>-3.0258263144475142</v>
      </c>
      <c r="AJ72" s="32">
        <f>LN('2a) male mx'!AJ72)</f>
        <v>-3.0169203356325114</v>
      </c>
      <c r="AK72" s="32">
        <f>LN('2a) male mx'!AK72)</f>
        <v>-2.9829282306068725</v>
      </c>
      <c r="AL72" s="32">
        <f>LN('2a) male mx'!AL72)</f>
        <v>-2.9963068211136052</v>
      </c>
      <c r="AM72" s="32">
        <f>LN('2a) male mx'!AM72)</f>
        <v>-3.064383044375433</v>
      </c>
      <c r="AN72" s="32">
        <f>LN('2a) male mx'!AN72)</f>
        <v>-2.9501403574082659</v>
      </c>
      <c r="AO72" s="32">
        <f>LN('2a) male mx'!AO72)</f>
        <v>-3.0010897237124836</v>
      </c>
      <c r="AP72" s="32">
        <f>LN('2a) male mx'!AP72)</f>
        <v>-2.9926586134374613</v>
      </c>
      <c r="AQ72" s="32">
        <f>LN('2a) male mx'!AQ72)</f>
        <v>-3.0420163160377065</v>
      </c>
      <c r="AR72" s="32">
        <f>LN('2a) male mx'!AR72)</f>
        <v>-2.9649733954355693</v>
      </c>
      <c r="AS72" s="32">
        <f>LN('2a) male mx'!AS72)</f>
        <v>-2.9322821555439549</v>
      </c>
      <c r="AT72" s="32">
        <f>LN('2a) male mx'!AT72)</f>
        <v>-2.9322258283384457</v>
      </c>
      <c r="AU72" s="32">
        <f>LN('2a) male mx'!AU72)</f>
        <v>-2.9853580416282641</v>
      </c>
      <c r="AV72" s="32">
        <f>LN('2a) male mx'!AV72)</f>
        <v>-3.0197551968008782</v>
      </c>
      <c r="AW72" s="32">
        <f>LN('2a) male mx'!AW72)</f>
        <v>-3.0195629277951048</v>
      </c>
      <c r="AX72" s="32">
        <f>LN('2a) male mx'!AX72)</f>
        <v>-2.8667401533628878</v>
      </c>
      <c r="AY72" s="32">
        <f>LN('2a) male mx'!AY72)</f>
        <v>-2.8860926128510886</v>
      </c>
      <c r="AZ72" s="32">
        <f>LN('2a) male mx'!AZ72)</f>
        <v>-3.0279123322551058</v>
      </c>
      <c r="BA72" s="32">
        <f>LN('2a) male mx'!BA72)</f>
        <v>-3.0637095966228212</v>
      </c>
      <c r="BB72" s="32">
        <f>LN('2a) male mx'!BB72)</f>
        <v>-2.9725244628935146</v>
      </c>
      <c r="BC72" s="32">
        <f>LN('2a) male mx'!BC72)</f>
        <v>-3.0686951067369899</v>
      </c>
      <c r="BD72" s="32">
        <f>LN('2a) male mx'!BD72)</f>
        <v>-3.1213742934247799</v>
      </c>
      <c r="BE72" s="32">
        <f>LN('2a) male mx'!BE72)</f>
        <v>-3.0708353940395536</v>
      </c>
      <c r="BF72" s="32">
        <f>LN('2a) male mx'!BF72)</f>
        <v>-3.0928619188722681</v>
      </c>
      <c r="BG72" s="32">
        <f>LN('2a) male mx'!BG72)</f>
        <v>-3.1182150990781929</v>
      </c>
      <c r="BH72" s="32">
        <f>LN('2a) male mx'!BH72)</f>
        <v>-3.1684497731193884</v>
      </c>
      <c r="BI72" s="32">
        <f>LN('2a) male mx'!BI72)</f>
        <v>-3.1760584074192808</v>
      </c>
      <c r="BJ72" s="32">
        <f>LN('2a) male mx'!BJ72)</f>
        <v>-3.2204965519133935</v>
      </c>
      <c r="BK72" s="32">
        <f>LN('2a) male mx'!BK72)</f>
        <v>-3.1981791874780492</v>
      </c>
      <c r="BL72" s="32">
        <f>LN('2a) male mx'!BL72)</f>
        <v>-3.2602293375819347</v>
      </c>
      <c r="BM72" s="32">
        <f>LN('2a) male mx'!BM72)</f>
        <v>-3.2962317503940182</v>
      </c>
      <c r="BN72" s="32">
        <f>LN('2a) male mx'!BN72)</f>
        <v>-3.3229911211175951</v>
      </c>
      <c r="BO72" s="32">
        <f>LN('2a) male mx'!BO72)</f>
        <v>-3.3552001364036612</v>
      </c>
      <c r="BP72" s="32">
        <f>LN('2a) male mx'!BP72)</f>
        <v>-3.3637863929695562</v>
      </c>
      <c r="BQ72" s="32">
        <f>LN('2a) male mx'!BQ72)</f>
        <v>-3.4332681834731367</v>
      </c>
      <c r="BR72" s="32">
        <f>LN('2a) male mx'!BR72)</f>
        <v>-3.3750019297192755</v>
      </c>
      <c r="BS72" s="32">
        <f>LN('2a) male mx'!BS72)</f>
        <v>-3.4471560725559551</v>
      </c>
      <c r="BT72" s="32">
        <f>LN('2a) male mx'!BT72)</f>
        <v>-3.5155913907830505</v>
      </c>
      <c r="BU72" s="32">
        <f>LN('2a) male mx'!BU72)</f>
        <v>-3.5213039804225512</v>
      </c>
      <c r="BV72" s="32">
        <f>LN('2a) male mx'!BV72)</f>
        <v>-3.5235235088227808</v>
      </c>
      <c r="BW72" s="32">
        <f>LN('2a) male mx'!BW72)</f>
        <v>-3.5467288324894581</v>
      </c>
      <c r="BX72" s="32">
        <f>LN('2a) male mx'!BX72)</f>
        <v>-3.584864712026969</v>
      </c>
      <c r="BY72" s="32">
        <f>LN('2a) male mx'!BY72)</f>
        <v>-3.6601800212567834</v>
      </c>
      <c r="BZ72" s="32">
        <f>LN('2a) male mx'!BZ72)</f>
        <v>-3.6544447253153782</v>
      </c>
      <c r="CA72" s="32">
        <f>LN('2a) male mx'!CA72)</f>
        <v>-3.7110779019491882</v>
      </c>
      <c r="CB72" s="32">
        <f>LN('2a) male mx'!CB72)</f>
        <v>-3.7610648234137134</v>
      </c>
      <c r="CC72" s="32">
        <f>LN('2a) male mx'!CC72)</f>
        <v>-3.8270801059727018</v>
      </c>
      <c r="CD72" s="32">
        <f>LN('2a) male mx'!CD72)</f>
        <v>-3.8700949314671158</v>
      </c>
      <c r="CE72" s="32">
        <f>LN('2a) male mx'!CE72)</f>
        <v>-3.9192642762104257</v>
      </c>
      <c r="CF72" s="32">
        <f>LN('2a) male mx'!CF72)</f>
        <v>-3.9384526950428924</v>
      </c>
      <c r="CG72" s="32">
        <f>LN('2a) male mx'!CG72)</f>
        <v>-3.9531154149958598</v>
      </c>
      <c r="CH72" s="32">
        <f>LN('2a) male mx'!CH72)</f>
        <v>-4.0107287742336091</v>
      </c>
      <c r="CI72" s="32">
        <f>LN('2a) male mx'!CI72)</f>
        <v>-4.0401066933114196</v>
      </c>
      <c r="CJ72" s="32">
        <f>LN('2a) male mx'!CJ72)</f>
        <v>-4.0328546365445179</v>
      </c>
      <c r="CK72" s="32">
        <f>LN('2a) male mx'!CK72)</f>
        <v>-4.0932506696791107</v>
      </c>
      <c r="CL72" s="32">
        <f>LN('2a) male mx'!CL72)</f>
        <v>-4.1201658841986415</v>
      </c>
      <c r="CM72" s="32">
        <f>LN('2a) male mx'!CM72)</f>
        <v>-4.1599193903438563</v>
      </c>
      <c r="CN72" s="32">
        <f>LN('2a) male mx'!CN72)</f>
        <v>-4.1983330401890386</v>
      </c>
      <c r="CP72" s="31">
        <f t="shared" si="3"/>
        <v>69</v>
      </c>
      <c r="CQ72" s="32">
        <f>IFERROR(LN('2a) female mx'!B72),"")</f>
        <v>-3.3433912432740645</v>
      </c>
      <c r="CR72" s="32">
        <f>IFERROR(LN('2a) female mx'!C72),"")</f>
        <v>-3.3187866092902372</v>
      </c>
      <c r="CS72" s="32">
        <f>IFERROR(LN('2a) female mx'!D72),"")</f>
        <v>-3.3034726793103504</v>
      </c>
      <c r="CT72" s="32">
        <f>IFERROR(LN('2a) female mx'!E72),"")</f>
        <v>-3.407803092239809</v>
      </c>
      <c r="CU72" s="32">
        <f>IFERROR(LN('2a) female mx'!F72),"")</f>
        <v>-3.4703918060906185</v>
      </c>
      <c r="CV72" s="32">
        <f>IFERROR(LN('2a) female mx'!G72),"")</f>
        <v>-3.2869452891668245</v>
      </c>
      <c r="CW72" s="32">
        <f>IFERROR(LN('2a) female mx'!H72),"")</f>
        <v>-3.2964867356141823</v>
      </c>
      <c r="CX72" s="32">
        <f>IFERROR(LN('2a) female mx'!I72),"")</f>
        <v>-3.3639509331122137</v>
      </c>
      <c r="CY72" s="32">
        <f>IFERROR(LN('2a) female mx'!J72),"")</f>
        <v>-3.3722332576005178</v>
      </c>
      <c r="CZ72" s="32">
        <f>IFERROR(LN('2a) female mx'!K72),"")</f>
        <v>-3.4059011056118416</v>
      </c>
      <c r="DA72" s="32">
        <f>IFERROR(LN('2a) female mx'!L72),"")</f>
        <v>-3.3892681610240909</v>
      </c>
      <c r="DB72" s="32">
        <f>IFERROR(LN('2a) female mx'!M72),"")</f>
        <v>-3.3771021730432609</v>
      </c>
      <c r="DC72" s="32">
        <f>IFERROR(LN('2a) female mx'!N72),"")</f>
        <v>-3.3731574826094954</v>
      </c>
      <c r="DD72" s="32">
        <f>IFERROR(LN('2a) female mx'!O72),"")</f>
        <v>-3.2527514694725457</v>
      </c>
      <c r="DE72" s="32">
        <f>IFERROR(LN('2a) female mx'!P72),"")</f>
        <v>-3.2537991528089361</v>
      </c>
      <c r="DF72" s="32">
        <f>IFERROR(LN('2a) female mx'!Q72),"")</f>
        <v>-3.3487827613542502</v>
      </c>
      <c r="DG72" s="32">
        <f>IFERROR(LN('2a) female mx'!R72),"")</f>
        <v>-3.4356109158697867</v>
      </c>
      <c r="DH72" s="32">
        <f>IFERROR(LN('2a) female mx'!S72),"")</f>
        <v>-3.4259142146582198</v>
      </c>
      <c r="DI72" s="32">
        <f>IFERROR(LN('2a) female mx'!T72),"")</f>
        <v>-3.2336029125675445</v>
      </c>
      <c r="DJ72" s="32">
        <f>IFERROR(LN('2a) female mx'!U72),"")</f>
        <v>-3.4043412893629532</v>
      </c>
      <c r="DK72" s="32">
        <f>IFERROR(LN('2a) female mx'!V72),"")</f>
        <v>-3.3878798302111996</v>
      </c>
      <c r="DL72" s="32">
        <f>IFERROR(LN('2a) female mx'!W72),"")</f>
        <v>-3.3229480616583307</v>
      </c>
      <c r="DM72" s="32">
        <f>IFERROR(LN('2a) female mx'!X72),"")</f>
        <v>-3.2974371429765736</v>
      </c>
      <c r="DN72" s="32">
        <f>IFERROR(LN('2a) female mx'!Y72),"")</f>
        <v>-3.3587806886735123</v>
      </c>
      <c r="DO72" s="32">
        <f>IFERROR(LN('2a) female mx'!Z72),"")</f>
        <v>-3.4314629106309344</v>
      </c>
      <c r="DP72" s="32">
        <f>IFERROR(LN('2a) female mx'!AA72),"")</f>
        <v>-3.4127447479773445</v>
      </c>
      <c r="DQ72" s="32">
        <f>IFERROR(LN('2a) female mx'!AB72),"")</f>
        <v>-3.3949697524680023</v>
      </c>
      <c r="DR72" s="32">
        <f>IFERROR(LN('2a) female mx'!AC72),"")</f>
        <v>-3.4287555451789515</v>
      </c>
      <c r="DS72" s="32">
        <f>IFERROR(LN('2a) female mx'!AD72),"")</f>
        <v>-3.3970841303371282</v>
      </c>
      <c r="DT72" s="32">
        <f>IFERROR(LN('2a) female mx'!AE72),"")</f>
        <v>-3.4358378038978148</v>
      </c>
      <c r="DU72" s="32">
        <f>IFERROR(LN('2a) female mx'!AF72),"")</f>
        <v>-3.4655969717641377</v>
      </c>
      <c r="DV72" s="32">
        <f>IFERROR(LN('2a) female mx'!AG72),"")</f>
        <v>-3.4493189848840711</v>
      </c>
      <c r="DW72" s="32">
        <f>IFERROR(LN('2a) female mx'!AH72),"")</f>
        <v>-3.4761200781508372</v>
      </c>
      <c r="DX72" s="32">
        <f>IFERROR(LN('2a) female mx'!AI72),"")</f>
        <v>-3.5202750765872612</v>
      </c>
      <c r="DY72" s="32">
        <f>IFERROR(LN('2a) female mx'!AJ72),"")</f>
        <v>-3.575576794494288</v>
      </c>
      <c r="DZ72" s="32">
        <f>IFERROR(LN('2a) female mx'!AK72),"")</f>
        <v>-3.5305504013649363</v>
      </c>
      <c r="EA72" s="32">
        <f>IFERROR(LN('2a) female mx'!AL72),"")</f>
        <v>-3.5095598923966</v>
      </c>
      <c r="EB72" s="32">
        <f>IFERROR(LN('2a) female mx'!AM72),"")</f>
        <v>-3.6604404936985686</v>
      </c>
      <c r="EC72" s="32">
        <f>IFERROR(LN('2a) female mx'!AN72),"")</f>
        <v>-3.5449322636476337</v>
      </c>
      <c r="ED72" s="32">
        <f>IFERROR(LN('2a) female mx'!AO72),"")</f>
        <v>-3.6054373958163168</v>
      </c>
      <c r="EE72" s="32">
        <f>IFERROR(LN('2a) female mx'!AP72),"")</f>
        <v>-3.6267647006147525</v>
      </c>
      <c r="EF72" s="32">
        <f>IFERROR(LN('2a) female mx'!AQ72),"")</f>
        <v>-3.6389534278184539</v>
      </c>
      <c r="EG72" s="32">
        <f>IFERROR(LN('2a) female mx'!AR72),"")</f>
        <v>-3.6166771230964248</v>
      </c>
      <c r="EH72" s="32">
        <f>IFERROR(LN('2a) female mx'!AS72),"")</f>
        <v>-3.5706862733839504</v>
      </c>
      <c r="EI72" s="32">
        <f>IFERROR(LN('2a) female mx'!AT72),"")</f>
        <v>-3.5787599346668193</v>
      </c>
      <c r="EJ72" s="32">
        <f>IFERROR(LN('2a) female mx'!AU72),"")</f>
        <v>-3.6045403269009824</v>
      </c>
      <c r="EK72" s="32">
        <f>IFERROR(LN('2a) female mx'!AV72),"")</f>
        <v>-3.6898876697939831</v>
      </c>
      <c r="EL72" s="32">
        <f>IFERROR(LN('2a) female mx'!AW72),"")</f>
        <v>-3.7051987957286214</v>
      </c>
      <c r="EM72" s="32">
        <f>IFERROR(LN('2a) female mx'!AX72),"")</f>
        <v>-3.5153411293665506</v>
      </c>
      <c r="EN72" s="32">
        <f>IFERROR(LN('2a) female mx'!AY72),"")</f>
        <v>-3.5861776100688663</v>
      </c>
      <c r="EO72" s="32">
        <f>IFERROR(LN('2a) female mx'!AZ72),"")</f>
        <v>-3.6512073092312525</v>
      </c>
      <c r="EP72" s="32">
        <f>IFERROR(LN('2a) female mx'!BA72),"")</f>
        <v>-3.7023807228686691</v>
      </c>
      <c r="EQ72" s="32">
        <f>IFERROR(LN('2a) female mx'!BB72),"")</f>
        <v>-3.778732012065142</v>
      </c>
      <c r="ER72" s="32">
        <f>IFERROR(LN('2a) female mx'!BC72),"")</f>
        <v>-3.6763272226355634</v>
      </c>
      <c r="ES72" s="32">
        <f>IFERROR(LN('2a) female mx'!BD72),"")</f>
        <v>-3.8018873478192772</v>
      </c>
      <c r="ET72" s="32">
        <f>IFERROR(LN('2a) female mx'!BE72),"")</f>
        <v>-3.8066949209756284</v>
      </c>
      <c r="EU72" s="32">
        <f>IFERROR(LN('2a) female mx'!BF72),"")</f>
        <v>-3.8398369501732974</v>
      </c>
      <c r="EV72" s="32">
        <f>IFERROR(LN('2a) female mx'!BG72),"")</f>
        <v>-3.8759687375062808</v>
      </c>
      <c r="EW72" s="32">
        <f>IFERROR(LN('2a) female mx'!BH72),"")</f>
        <v>-3.897640541875683</v>
      </c>
      <c r="EX72" s="32">
        <f>IFERROR(LN('2a) female mx'!BI72),"")</f>
        <v>-3.9505344413300683</v>
      </c>
      <c r="EY72" s="32">
        <f>IFERROR(LN('2a) female mx'!BJ72),"")</f>
        <v>-3.9209554234111685</v>
      </c>
      <c r="EZ72" s="32">
        <f>IFERROR(LN('2a) female mx'!BK72),"")</f>
        <v>-3.9840509807373392</v>
      </c>
      <c r="FA72" s="32">
        <f>IFERROR(LN('2a) female mx'!BL72),"")</f>
        <v>-3.9713670296631691</v>
      </c>
      <c r="FB72" s="32">
        <f>IFERROR(LN('2a) female mx'!BM72),"")</f>
        <v>-3.9891687221820775</v>
      </c>
      <c r="FC72" s="32">
        <f>IFERROR(LN('2a) female mx'!BN72),"")</f>
        <v>-3.9537321303241839</v>
      </c>
      <c r="FD72" s="32">
        <f>IFERROR(LN('2a) female mx'!BO72),"")</f>
        <v>-3.9724497536242942</v>
      </c>
      <c r="FE72" s="32">
        <f>IFERROR(LN('2a) female mx'!BP72),"")</f>
        <v>-3.9825354331469573</v>
      </c>
      <c r="FF72" s="32">
        <f>IFERROR(LN('2a) female mx'!BQ72),"")</f>
        <v>-4.0659161068132956</v>
      </c>
      <c r="FG72" s="32">
        <f>IFERROR(LN('2a) female mx'!BR72),"")</f>
        <v>-4.0570419338795674</v>
      </c>
      <c r="FH72" s="32">
        <f>IFERROR(LN('2a) female mx'!BS72),"")</f>
        <v>-4.1214290340677655</v>
      </c>
      <c r="FI72" s="32">
        <f>IFERROR(LN('2a) female mx'!BT72),"")</f>
        <v>-4.1476332935452005</v>
      </c>
      <c r="FJ72" s="32">
        <f>IFERROR(LN('2a) female mx'!BU72),"")</f>
        <v>-4.153639406454424</v>
      </c>
      <c r="FK72" s="32">
        <f>IFERROR(LN('2a) female mx'!BV72),"")</f>
        <v>-4.2201727220761542</v>
      </c>
      <c r="FL72" s="32">
        <f>IFERROR(LN('2a) female mx'!BW72),"")</f>
        <v>-4.1611817046102324</v>
      </c>
      <c r="FM72" s="32">
        <f>IFERROR(LN('2a) female mx'!BX72),"")</f>
        <v>-4.2033699839938166</v>
      </c>
      <c r="FN72" s="32">
        <f>IFERROR(LN('2a) female mx'!BY72),"")</f>
        <v>-4.319283398910331</v>
      </c>
      <c r="FO72" s="32">
        <f>IFERROR(LN('2a) female mx'!BZ72),"")</f>
        <v>-4.3497299528084135</v>
      </c>
      <c r="FP72" s="32">
        <f>IFERROR(LN('2a) female mx'!CA72),"")</f>
        <v>-4.3932647003506728</v>
      </c>
      <c r="FQ72" s="32">
        <f>IFERROR(LN('2a) female mx'!CB72),"")</f>
        <v>-4.3946159742574444</v>
      </c>
      <c r="FR72" s="32">
        <f>IFERROR(LN('2a) female mx'!CC72),"")</f>
        <v>-4.3784693084807387</v>
      </c>
      <c r="FS72" s="32">
        <f>IFERROR(LN('2a) female mx'!CD72),"")</f>
        <v>-4.4431308673295797</v>
      </c>
      <c r="FT72" s="32">
        <f>IFERROR(LN('2a) female mx'!CE72),"")</f>
        <v>-4.4185204907224778</v>
      </c>
      <c r="FU72" s="32">
        <f>IFERROR(LN('2a) female mx'!CF72),"")</f>
        <v>-4.4437543002064936</v>
      </c>
      <c r="FV72" s="32">
        <f>IFERROR(LN('2a) female mx'!CG72),"")</f>
        <v>-4.4743955693432866</v>
      </c>
      <c r="FW72" s="32">
        <f>IFERROR(LN('2a) female mx'!CH72),"")</f>
        <v>-4.5727958518013514</v>
      </c>
      <c r="FX72" s="32">
        <f>IFERROR(LN('2a) female mx'!CI72),"")</f>
        <v>-4.5909453221223462</v>
      </c>
      <c r="FY72" s="32">
        <f>IFERROR(LN('2a) female mx'!CJ72),"")</f>
        <v>-4.5606709105330525</v>
      </c>
      <c r="FZ72" s="32">
        <f>IFERROR(LN('2a) female mx'!CK72),"")</f>
        <v>-4.6577917939938551</v>
      </c>
      <c r="GA72" s="32">
        <f>IFERROR(LN('2a) female mx'!CL72),"")</f>
        <v>-4.7393311880592908</v>
      </c>
      <c r="GB72" s="32">
        <f>IFERROR(LN('2a) female mx'!CM72),"")</f>
        <v>-4.6874863364866677</v>
      </c>
      <c r="GC72" s="32">
        <f>IFERROR(LN('2a) female mx'!CN72),"")</f>
        <v>-4.6818247666566144</v>
      </c>
      <c r="GD72" s="12" t="str">
        <f>IFERROR(LN('2a) female mx'!CO72),"")</f>
        <v/>
      </c>
    </row>
    <row r="73" spans="1:186" x14ac:dyDescent="0.25">
      <c r="A73" s="31">
        <f>'2a) male mx'!A73</f>
        <v>70</v>
      </c>
      <c r="B73" s="32">
        <f>LN('2a) male mx'!B73)</f>
        <v>-2.8841655119547527</v>
      </c>
      <c r="C73" s="32">
        <f>LN('2a) male mx'!C73)</f>
        <v>-2.8400634130260176</v>
      </c>
      <c r="D73" s="32">
        <f>LN('2a) male mx'!D73)</f>
        <v>-2.8627964189927888</v>
      </c>
      <c r="E73" s="32">
        <f>LN('2a) male mx'!E73)</f>
        <v>-2.8050733386238065</v>
      </c>
      <c r="F73" s="32">
        <f>LN('2a) male mx'!F73)</f>
        <v>-2.8049667362564077</v>
      </c>
      <c r="G73" s="32">
        <f>LN('2a) male mx'!G73)</f>
        <v>-2.9257647681187962</v>
      </c>
      <c r="H73" s="32">
        <f>LN('2a) male mx'!H73)</f>
        <v>-2.8523202632371238</v>
      </c>
      <c r="I73" s="32">
        <f>LN('2a) male mx'!I73)</f>
        <v>-2.8856078241955356</v>
      </c>
      <c r="J73" s="32">
        <f>LN('2a) male mx'!J73)</f>
        <v>-2.8343695677808798</v>
      </c>
      <c r="K73" s="32">
        <f>LN('2a) male mx'!K73)</f>
        <v>-2.9872489490847283</v>
      </c>
      <c r="L73" s="32">
        <f>LN('2a) male mx'!L73)</f>
        <v>-2.9352712042167073</v>
      </c>
      <c r="M73" s="32">
        <f>LN('2a) male mx'!M73)</f>
        <v>-2.9495468222808205</v>
      </c>
      <c r="N73" s="32">
        <f>LN('2a) male mx'!N73)</f>
        <v>-2.8492176685023649</v>
      </c>
      <c r="O73" s="32">
        <f>LN('2a) male mx'!O73)</f>
        <v>-2.9058474107643453</v>
      </c>
      <c r="P73" s="32">
        <f>LN('2a) male mx'!P73)</f>
        <v>-2.8767449657556137</v>
      </c>
      <c r="Q73" s="32">
        <f>LN('2a) male mx'!Q73)</f>
        <v>-2.9011591230624179</v>
      </c>
      <c r="R73" s="32">
        <f>LN('2a) male mx'!R73)</f>
        <v>-2.9293430424495588</v>
      </c>
      <c r="S73" s="32">
        <f>LN('2a) male mx'!S73)</f>
        <v>-2.8766934387789185</v>
      </c>
      <c r="T73" s="32">
        <f>LN('2a) male mx'!T73)</f>
        <v>-2.8780426720707051</v>
      </c>
      <c r="U73" s="32">
        <f>LN('2a) male mx'!U73)</f>
        <v>-2.8617661613167682</v>
      </c>
      <c r="V73" s="32">
        <f>LN('2a) male mx'!V73)</f>
        <v>-2.8476682334414511</v>
      </c>
      <c r="W73" s="32">
        <f>LN('2a) male mx'!W73)</f>
        <v>-2.8290631300621123</v>
      </c>
      <c r="X73" s="32">
        <f>LN('2a) male mx'!X73)</f>
        <v>-2.8718568367958426</v>
      </c>
      <c r="Y73" s="32">
        <f>LN('2a) male mx'!Y73)</f>
        <v>-2.9340133599749292</v>
      </c>
      <c r="Z73" s="32">
        <f>LN('2a) male mx'!Z73)</f>
        <v>-2.9168189583822706</v>
      </c>
      <c r="AA73" s="32">
        <f>LN('2a) male mx'!AA73)</f>
        <v>-2.8439940990960371</v>
      </c>
      <c r="AB73" s="32">
        <f>LN('2a) male mx'!AB73)</f>
        <v>-2.8668551577078136</v>
      </c>
      <c r="AC73" s="32">
        <f>LN('2a) male mx'!AC73)</f>
        <v>-2.8564820722060427</v>
      </c>
      <c r="AD73" s="32">
        <f>LN('2a) male mx'!AD73)</f>
        <v>-2.8693013408832408</v>
      </c>
      <c r="AE73" s="32">
        <f>LN('2a) male mx'!AE73)</f>
        <v>-2.9102716415894605</v>
      </c>
      <c r="AF73" s="32">
        <f>LN('2a) male mx'!AF73)</f>
        <v>-2.9115540422514541</v>
      </c>
      <c r="AG73" s="32">
        <f>LN('2a) male mx'!AG73)</f>
        <v>-2.9459020950729005</v>
      </c>
      <c r="AH73" s="32">
        <f>LN('2a) male mx'!AH73)</f>
        <v>-2.91864803386559</v>
      </c>
      <c r="AI73" s="32">
        <f>LN('2a) male mx'!AI73)</f>
        <v>-2.8929282143374659</v>
      </c>
      <c r="AJ73" s="32">
        <f>LN('2a) male mx'!AJ73)</f>
        <v>-2.9108938924993404</v>
      </c>
      <c r="AK73" s="32">
        <f>LN('2a) male mx'!AK73)</f>
        <v>-2.9074711040412353</v>
      </c>
      <c r="AL73" s="32">
        <f>LN('2a) male mx'!AL73)</f>
        <v>-2.953556819152011</v>
      </c>
      <c r="AM73" s="32">
        <f>LN('2a) male mx'!AM73)</f>
        <v>-2.9614130555134071</v>
      </c>
      <c r="AN73" s="32">
        <f>LN('2a) male mx'!AN73)</f>
        <v>-2.9193542485842068</v>
      </c>
      <c r="AO73" s="32">
        <f>LN('2a) male mx'!AO73)</f>
        <v>-2.9268548645176868</v>
      </c>
      <c r="AP73" s="32">
        <f>LN('2a) male mx'!AP73)</f>
        <v>-2.9336488367876177</v>
      </c>
      <c r="AQ73" s="32">
        <f>LN('2a) male mx'!AQ73)</f>
        <v>-2.9055711300361877</v>
      </c>
      <c r="AR73" s="32">
        <f>LN('2a) male mx'!AR73)</f>
        <v>-2.917770732084279</v>
      </c>
      <c r="AS73" s="32">
        <f>LN('2a) male mx'!AS73)</f>
        <v>-2.8151920749354642</v>
      </c>
      <c r="AT73" s="32">
        <f>LN('2a) male mx'!AT73)</f>
        <v>-2.9050728115743016</v>
      </c>
      <c r="AU73" s="32">
        <f>LN('2a) male mx'!AU73)</f>
        <v>-2.8889814238482563</v>
      </c>
      <c r="AV73" s="32">
        <f>LN('2a) male mx'!AV73)</f>
        <v>-2.9628847236902258</v>
      </c>
      <c r="AW73" s="32">
        <f>LN('2a) male mx'!AW73)</f>
        <v>-2.8518255267908272</v>
      </c>
      <c r="AX73" s="32">
        <f>LN('2a) male mx'!AX73)</f>
        <v>-2.9028249308799419</v>
      </c>
      <c r="AY73" s="32">
        <f>LN('2a) male mx'!AY73)</f>
        <v>-2.8056499102250272</v>
      </c>
      <c r="AZ73" s="32">
        <f>LN('2a) male mx'!AZ73)</f>
        <v>-2.9181025232063806</v>
      </c>
      <c r="BA73" s="32">
        <f>LN('2a) male mx'!BA73)</f>
        <v>-2.9954490767165947</v>
      </c>
      <c r="BB73" s="32">
        <f>LN('2a) male mx'!BB73)</f>
        <v>-3.0611451943539456</v>
      </c>
      <c r="BC73" s="32">
        <f>LN('2a) male mx'!BC73)</f>
        <v>-2.972895132243822</v>
      </c>
      <c r="BD73" s="32">
        <f>LN('2a) male mx'!BD73)</f>
        <v>-2.9841754998588472</v>
      </c>
      <c r="BE73" s="32">
        <f>LN('2a) male mx'!BE73)</f>
        <v>-2.9891574782574812</v>
      </c>
      <c r="BF73" s="32">
        <f>LN('2a) male mx'!BF73)</f>
        <v>-3.0892270526406933</v>
      </c>
      <c r="BG73" s="32">
        <f>LN('2a) male mx'!BG73)</f>
        <v>-3.120791213904246</v>
      </c>
      <c r="BH73" s="32">
        <f>LN('2a) male mx'!BH73)</f>
        <v>-3.1273954062301121</v>
      </c>
      <c r="BI73" s="32">
        <f>LN('2a) male mx'!BI73)</f>
        <v>-3.1368683368716894</v>
      </c>
      <c r="BJ73" s="32">
        <f>LN('2a) male mx'!BJ73)</f>
        <v>-3.1427736961982555</v>
      </c>
      <c r="BK73" s="32">
        <f>LN('2a) male mx'!BK73)</f>
        <v>-3.1696968451734273</v>
      </c>
      <c r="BL73" s="32">
        <f>LN('2a) male mx'!BL73)</f>
        <v>-3.3004753549051569</v>
      </c>
      <c r="BM73" s="32">
        <f>LN('2a) male mx'!BM73)</f>
        <v>-3.2226294549366501</v>
      </c>
      <c r="BN73" s="32">
        <f>LN('2a) male mx'!BN73)</f>
        <v>-3.211483367094198</v>
      </c>
      <c r="BO73" s="32">
        <f>LN('2a) male mx'!BO73)</f>
        <v>-3.2965253029393025</v>
      </c>
      <c r="BP73" s="32">
        <f>LN('2a) male mx'!BP73)</f>
        <v>-3.2699998619678201</v>
      </c>
      <c r="BQ73" s="32">
        <f>LN('2a) male mx'!BQ73)</f>
        <v>-3.3291209431312159</v>
      </c>
      <c r="BR73" s="32">
        <f>LN('2a) male mx'!BR73)</f>
        <v>-3.3203372122302177</v>
      </c>
      <c r="BS73" s="32">
        <f>LN('2a) male mx'!BS73)</f>
        <v>-3.3679272095717967</v>
      </c>
      <c r="BT73" s="32">
        <f>LN('2a) male mx'!BT73)</f>
        <v>-3.396335418120155</v>
      </c>
      <c r="BU73" s="32">
        <f>LN('2a) male mx'!BU73)</f>
        <v>-3.4199205260665666</v>
      </c>
      <c r="BV73" s="32">
        <f>LN('2a) male mx'!BV73)</f>
        <v>-3.4737067561157047</v>
      </c>
      <c r="BW73" s="32">
        <f>LN('2a) male mx'!BW73)</f>
        <v>-3.484572305680655</v>
      </c>
      <c r="BX73" s="32">
        <f>LN('2a) male mx'!BX73)</f>
        <v>-3.4552393321038108</v>
      </c>
      <c r="BY73" s="32">
        <f>LN('2a) male mx'!BY73)</f>
        <v>-3.5024444965806651</v>
      </c>
      <c r="BZ73" s="32">
        <f>LN('2a) male mx'!BZ73)</f>
        <v>-3.5957447032914915</v>
      </c>
      <c r="CA73" s="32">
        <f>LN('2a) male mx'!CA73)</f>
        <v>-3.6250100531083893</v>
      </c>
      <c r="CB73" s="32">
        <f>LN('2a) male mx'!CB73)</f>
        <v>-3.6235749631286907</v>
      </c>
      <c r="CC73" s="32">
        <f>LN('2a) male mx'!CC73)</f>
        <v>-3.6539030008492621</v>
      </c>
      <c r="CD73" s="32">
        <f>LN('2a) male mx'!CD73)</f>
        <v>-3.7531443063955776</v>
      </c>
      <c r="CE73" s="32">
        <f>LN('2a) male mx'!CE73)</f>
        <v>-3.779945626280719</v>
      </c>
      <c r="CF73" s="32">
        <f>LN('2a) male mx'!CF73)</f>
        <v>-3.7894378488865157</v>
      </c>
      <c r="CG73" s="32">
        <f>LN('2a) male mx'!CG73)</f>
        <v>-3.8047741536285988</v>
      </c>
      <c r="CH73" s="32">
        <f>LN('2a) male mx'!CH73)</f>
        <v>-3.9318067909294561</v>
      </c>
      <c r="CI73" s="32">
        <f>LN('2a) male mx'!CI73)</f>
        <v>-3.9209266463423846</v>
      </c>
      <c r="CJ73" s="32">
        <f>LN('2a) male mx'!CJ73)</f>
        <v>-3.9914868008989965</v>
      </c>
      <c r="CK73" s="32">
        <f>LN('2a) male mx'!CK73)</f>
        <v>-3.9783951618888005</v>
      </c>
      <c r="CL73" s="32">
        <f>LN('2a) male mx'!CL73)</f>
        <v>-3.9705882244832247</v>
      </c>
      <c r="CM73" s="32">
        <f>LN('2a) male mx'!CM73)</f>
        <v>-3.99877661150009</v>
      </c>
      <c r="CN73" s="32">
        <f>LN('2a) male mx'!CN73)</f>
        <v>-4.1078121580837692</v>
      </c>
      <c r="CP73" s="31">
        <f t="shared" si="3"/>
        <v>70</v>
      </c>
      <c r="CQ73" s="32">
        <f>IFERROR(LN('2a) female mx'!B73),"")</f>
        <v>-3.0783315782243648</v>
      </c>
      <c r="CR73" s="32">
        <f>IFERROR(LN('2a) female mx'!C73),"")</f>
        <v>-3.119016885202571</v>
      </c>
      <c r="CS73" s="32">
        <f>IFERROR(LN('2a) female mx'!D73),"")</f>
        <v>-3.1820308426322672</v>
      </c>
      <c r="CT73" s="32">
        <f>IFERROR(LN('2a) female mx'!E73),"")</f>
        <v>-3.2588010823614306</v>
      </c>
      <c r="CU73" s="32">
        <f>IFERROR(LN('2a) female mx'!F73),"")</f>
        <v>-3.1439112986858246</v>
      </c>
      <c r="CV73" s="32">
        <f>IFERROR(LN('2a) female mx'!G73),"")</f>
        <v>-3.1918077704151715</v>
      </c>
      <c r="CW73" s="32">
        <f>IFERROR(LN('2a) female mx'!H73),"")</f>
        <v>-3.1509341658000891</v>
      </c>
      <c r="CX73" s="32">
        <f>IFERROR(LN('2a) female mx'!I73),"")</f>
        <v>-3.2065213405298492</v>
      </c>
      <c r="CY73" s="32">
        <f>IFERROR(LN('2a) female mx'!J73),"")</f>
        <v>-3.1547799688057006</v>
      </c>
      <c r="CZ73" s="32">
        <f>IFERROR(LN('2a) female mx'!K73),"")</f>
        <v>-3.2895259331105384</v>
      </c>
      <c r="DA73" s="32">
        <f>IFERROR(LN('2a) female mx'!L73),"")</f>
        <v>-3.2476508078251491</v>
      </c>
      <c r="DB73" s="32">
        <f>IFERROR(LN('2a) female mx'!M73),"")</f>
        <v>-3.3158182278333119</v>
      </c>
      <c r="DC73" s="32">
        <f>IFERROR(LN('2a) female mx'!N73),"")</f>
        <v>-3.200135852104101</v>
      </c>
      <c r="DD73" s="32">
        <f>IFERROR(LN('2a) female mx'!O73),"")</f>
        <v>-3.1634361344150506</v>
      </c>
      <c r="DE73" s="32">
        <f>IFERROR(LN('2a) female mx'!P73),"")</f>
        <v>-3.1590378553793337</v>
      </c>
      <c r="DF73" s="32">
        <f>IFERROR(LN('2a) female mx'!Q73),"")</f>
        <v>-3.2644406965530224</v>
      </c>
      <c r="DG73" s="32">
        <f>IFERROR(LN('2a) female mx'!R73),"")</f>
        <v>-3.271443197141557</v>
      </c>
      <c r="DH73" s="32">
        <f>IFERROR(LN('2a) female mx'!S73),"")</f>
        <v>-3.3015784925299325</v>
      </c>
      <c r="DI73" s="32">
        <f>IFERROR(LN('2a) female mx'!T73),"")</f>
        <v>-3.2661390021901555</v>
      </c>
      <c r="DJ73" s="32">
        <f>IFERROR(LN('2a) female mx'!U73),"")</f>
        <v>-3.188930920154577</v>
      </c>
      <c r="DK73" s="32">
        <f>IFERROR(LN('2a) female mx'!V73),"")</f>
        <v>-3.1639956696081861</v>
      </c>
      <c r="DL73" s="32">
        <f>IFERROR(LN('2a) female mx'!W73),"")</f>
        <v>-3.1319235054048371</v>
      </c>
      <c r="DM73" s="32">
        <f>IFERROR(LN('2a) female mx'!X73),"")</f>
        <v>-3.2079197013036227</v>
      </c>
      <c r="DN73" s="32">
        <f>IFERROR(LN('2a) female mx'!Y73),"")</f>
        <v>-3.2747924684540513</v>
      </c>
      <c r="DO73" s="32">
        <f>IFERROR(LN('2a) female mx'!Z73),"")</f>
        <v>-3.2708565905344069</v>
      </c>
      <c r="DP73" s="32">
        <f>IFERROR(LN('2a) female mx'!AA73),"")</f>
        <v>-3.212460626843189</v>
      </c>
      <c r="DQ73" s="32">
        <f>IFERROR(LN('2a) female mx'!AB73),"")</f>
        <v>-3.2591570368649179</v>
      </c>
      <c r="DR73" s="32">
        <f>IFERROR(LN('2a) female mx'!AC73),"")</f>
        <v>-3.2732573689557478</v>
      </c>
      <c r="DS73" s="32">
        <f>IFERROR(LN('2a) female mx'!AD73),"")</f>
        <v>-3.3165649378509428</v>
      </c>
      <c r="DT73" s="32">
        <f>IFERROR(LN('2a) female mx'!AE73),"")</f>
        <v>-3.3517952478001218</v>
      </c>
      <c r="DU73" s="32">
        <f>IFERROR(LN('2a) female mx'!AF73),"")</f>
        <v>-3.35293214451724</v>
      </c>
      <c r="DV73" s="32">
        <f>IFERROR(LN('2a) female mx'!AG73),"")</f>
        <v>-3.3538803254845506</v>
      </c>
      <c r="DW73" s="32">
        <f>IFERROR(LN('2a) female mx'!AH73),"")</f>
        <v>-3.3935325417162789</v>
      </c>
      <c r="DX73" s="32">
        <f>IFERROR(LN('2a) female mx'!AI73),"")</f>
        <v>-3.3722265748905387</v>
      </c>
      <c r="DY73" s="32">
        <f>IFERROR(LN('2a) female mx'!AJ73),"")</f>
        <v>-3.4306493142037575</v>
      </c>
      <c r="DZ73" s="32">
        <f>IFERROR(LN('2a) female mx'!AK73),"")</f>
        <v>-3.3662913240791275</v>
      </c>
      <c r="EA73" s="32">
        <f>IFERROR(LN('2a) female mx'!AL73),"")</f>
        <v>-3.4577135915575314</v>
      </c>
      <c r="EB73" s="32">
        <f>IFERROR(LN('2a) female mx'!AM73),"")</f>
        <v>-3.4481549074479112</v>
      </c>
      <c r="EC73" s="32">
        <f>IFERROR(LN('2a) female mx'!AN73),"")</f>
        <v>-3.455936471082294</v>
      </c>
      <c r="ED73" s="32">
        <f>IFERROR(LN('2a) female mx'!AO73),"")</f>
        <v>-3.4947063891583334</v>
      </c>
      <c r="EE73" s="32">
        <f>IFERROR(LN('2a) female mx'!AP73),"")</f>
        <v>-3.5339334366507535</v>
      </c>
      <c r="EF73" s="32">
        <f>IFERROR(LN('2a) female mx'!AQ73),"")</f>
        <v>-3.5468179493050283</v>
      </c>
      <c r="EG73" s="32">
        <f>IFERROR(LN('2a) female mx'!AR73),"")</f>
        <v>-3.4820265730918059</v>
      </c>
      <c r="EH73" s="32">
        <f>IFERROR(LN('2a) female mx'!AS73),"")</f>
        <v>-3.4862845221202785</v>
      </c>
      <c r="EI73" s="32">
        <f>IFERROR(LN('2a) female mx'!AT73),"")</f>
        <v>-3.5094904748790401</v>
      </c>
      <c r="EJ73" s="32">
        <f>IFERROR(LN('2a) female mx'!AU73),"")</f>
        <v>-3.4354820101376995</v>
      </c>
      <c r="EK73" s="32">
        <f>IFERROR(LN('2a) female mx'!AV73),"")</f>
        <v>-3.4676914994767296</v>
      </c>
      <c r="EL73" s="32">
        <f>IFERROR(LN('2a) female mx'!AW73),"")</f>
        <v>-3.5768701594660621</v>
      </c>
      <c r="EM73" s="32">
        <f>IFERROR(LN('2a) female mx'!AX73),"")</f>
        <v>-3.5521932645626397</v>
      </c>
      <c r="EN73" s="32">
        <f>IFERROR(LN('2a) female mx'!AY73),"")</f>
        <v>-3.3561668889309431</v>
      </c>
      <c r="EO73" s="32">
        <f>IFERROR(LN('2a) female mx'!AZ73),"")</f>
        <v>-3.5498458144696099</v>
      </c>
      <c r="EP73" s="32">
        <f>IFERROR(LN('2a) female mx'!BA73),"")</f>
        <v>-3.6643741241981758</v>
      </c>
      <c r="EQ73" s="32">
        <f>IFERROR(LN('2a) female mx'!BB73),"")</f>
        <v>-3.6620581652551549</v>
      </c>
      <c r="ER73" s="32">
        <f>IFERROR(LN('2a) female mx'!BC73),"")</f>
        <v>-3.7018738111545235</v>
      </c>
      <c r="ES73" s="32">
        <f>IFERROR(LN('2a) female mx'!BD73),"")</f>
        <v>-3.6643100091206064</v>
      </c>
      <c r="ET73" s="32">
        <f>IFERROR(LN('2a) female mx'!BE73),"")</f>
        <v>-3.7240352610534084</v>
      </c>
      <c r="EU73" s="32">
        <f>IFERROR(LN('2a) female mx'!BF73),"")</f>
        <v>-3.7942712738828321</v>
      </c>
      <c r="EV73" s="32">
        <f>IFERROR(LN('2a) female mx'!BG73),"")</f>
        <v>-3.8112195555469319</v>
      </c>
      <c r="EW73" s="32">
        <f>IFERROR(LN('2a) female mx'!BH73),"")</f>
        <v>-3.8036229251270939</v>
      </c>
      <c r="EX73" s="32">
        <f>IFERROR(LN('2a) female mx'!BI73),"")</f>
        <v>-3.8070183888004383</v>
      </c>
      <c r="EY73" s="32">
        <f>IFERROR(LN('2a) female mx'!BJ73),"")</f>
        <v>-3.8827431181323653</v>
      </c>
      <c r="EZ73" s="32">
        <f>IFERROR(LN('2a) female mx'!BK73),"")</f>
        <v>-3.9011093967014312</v>
      </c>
      <c r="FA73" s="32">
        <f>IFERROR(LN('2a) female mx'!BL73),"")</f>
        <v>-3.8932193845212941</v>
      </c>
      <c r="FB73" s="32">
        <f>IFERROR(LN('2a) female mx'!BM73),"")</f>
        <v>-3.8186046277146244</v>
      </c>
      <c r="FC73" s="32">
        <f>IFERROR(LN('2a) female mx'!BN73),"")</f>
        <v>-3.9292074130542192</v>
      </c>
      <c r="FD73" s="32">
        <f>IFERROR(LN('2a) female mx'!BO73),"")</f>
        <v>-3.943047610024013</v>
      </c>
      <c r="FE73" s="32">
        <f>IFERROR(LN('2a) female mx'!BP73),"")</f>
        <v>-3.9493731686933291</v>
      </c>
      <c r="FF73" s="32">
        <f>IFERROR(LN('2a) female mx'!BQ73),"")</f>
        <v>-3.9946668255790518</v>
      </c>
      <c r="FG73" s="32">
        <f>IFERROR(LN('2a) female mx'!BR73),"")</f>
        <v>-3.9113462697291208</v>
      </c>
      <c r="FH73" s="32">
        <f>IFERROR(LN('2a) female mx'!BS73),"")</f>
        <v>-3.9960518602450339</v>
      </c>
      <c r="FI73" s="32">
        <f>IFERROR(LN('2a) female mx'!BT73),"")</f>
        <v>-4.0466240194413201</v>
      </c>
      <c r="FJ73" s="32">
        <f>IFERROR(LN('2a) female mx'!BU73),"")</f>
        <v>-4.0510861610132647</v>
      </c>
      <c r="FK73" s="32">
        <f>IFERROR(LN('2a) female mx'!BV73),"")</f>
        <v>-4.0480137002555594</v>
      </c>
      <c r="FL73" s="32">
        <f>IFERROR(LN('2a) female mx'!BW73),"")</f>
        <v>-4.1251207068936413</v>
      </c>
      <c r="FM73" s="32">
        <f>IFERROR(LN('2a) female mx'!BX73),"")</f>
        <v>-4.1071508583143332</v>
      </c>
      <c r="FN73" s="32">
        <f>IFERROR(LN('2a) female mx'!BY73),"")</f>
        <v>-4.1235417404715848</v>
      </c>
      <c r="FO73" s="32">
        <f>IFERROR(LN('2a) female mx'!BZ73),"")</f>
        <v>-4.210378984213178</v>
      </c>
      <c r="FP73" s="32">
        <f>IFERROR(LN('2a) female mx'!CA73),"")</f>
        <v>-4.1822846339719639</v>
      </c>
      <c r="FQ73" s="32">
        <f>IFERROR(LN('2a) female mx'!CB73),"")</f>
        <v>-4.2612354634083971</v>
      </c>
      <c r="FR73" s="32">
        <f>IFERROR(LN('2a) female mx'!CC73),"")</f>
        <v>-4.3024965747836346</v>
      </c>
      <c r="FS73" s="32">
        <f>IFERROR(LN('2a) female mx'!CD73),"")</f>
        <v>-4.3073597410836042</v>
      </c>
      <c r="FT73" s="32">
        <f>IFERROR(LN('2a) female mx'!CE73),"")</f>
        <v>-4.3543035338883422</v>
      </c>
      <c r="FU73" s="32">
        <f>IFERROR(LN('2a) female mx'!CF73),"")</f>
        <v>-4.4212876028137549</v>
      </c>
      <c r="FV73" s="32">
        <f>IFERROR(LN('2a) female mx'!CG73),"")</f>
        <v>-4.4872165655181799</v>
      </c>
      <c r="FW73" s="32">
        <f>IFERROR(LN('2a) female mx'!CH73),"")</f>
        <v>-4.4711829139357802</v>
      </c>
      <c r="FX73" s="32">
        <f>IFERROR(LN('2a) female mx'!CI73),"")</f>
        <v>-4.5076823791421781</v>
      </c>
      <c r="FY73" s="32">
        <f>IFERROR(LN('2a) female mx'!CJ73),"")</f>
        <v>-4.510853812712563</v>
      </c>
      <c r="FZ73" s="32">
        <f>IFERROR(LN('2a) female mx'!CK73),"")</f>
        <v>-4.4751351615008401</v>
      </c>
      <c r="GA73" s="32">
        <f>IFERROR(LN('2a) female mx'!CL73),"")</f>
        <v>-4.5701543902568904</v>
      </c>
      <c r="GB73" s="32">
        <f>IFERROR(LN('2a) female mx'!CM73),"")</f>
        <v>-4.5023133086783362</v>
      </c>
      <c r="GC73" s="32">
        <f>IFERROR(LN('2a) female mx'!CN73),"")</f>
        <v>-4.5713680627863678</v>
      </c>
      <c r="GD73" s="12" t="str">
        <f>IFERROR(LN('2a) female mx'!CO73),"")</f>
        <v/>
      </c>
    </row>
    <row r="74" spans="1:186" x14ac:dyDescent="0.25">
      <c r="A74" s="31">
        <f>'2a) male mx'!A74</f>
        <v>71</v>
      </c>
      <c r="B74" s="32">
        <f>LN('2a) male mx'!B74)</f>
        <v>-3.0368250006536428</v>
      </c>
      <c r="C74" s="32">
        <f>LN('2a) male mx'!C74)</f>
        <v>-3.020683448071384</v>
      </c>
      <c r="D74" s="32">
        <f>LN('2a) male mx'!D74)</f>
        <v>-2.9433025741938703</v>
      </c>
      <c r="E74" s="32">
        <f>LN('2a) male mx'!E74)</f>
        <v>-2.9391242797009931</v>
      </c>
      <c r="F74" s="32">
        <f>LN('2a) male mx'!F74)</f>
        <v>-2.9728590276391724</v>
      </c>
      <c r="G74" s="32">
        <f>LN('2a) male mx'!G74)</f>
        <v>-3.0861075880454338</v>
      </c>
      <c r="H74" s="32">
        <f>LN('2a) male mx'!H74)</f>
        <v>-3.0327084207361636</v>
      </c>
      <c r="I74" s="32">
        <f>LN('2a) male mx'!I74)</f>
        <v>-2.9667628148259872</v>
      </c>
      <c r="J74" s="32">
        <f>LN('2a) male mx'!J74)</f>
        <v>-2.9485236684593357</v>
      </c>
      <c r="K74" s="32">
        <f>LN('2a) male mx'!K74)</f>
        <v>-3.0347140666249031</v>
      </c>
      <c r="L74" s="32">
        <f>LN('2a) male mx'!L74)</f>
        <v>-3.0042723454451927</v>
      </c>
      <c r="M74" s="32">
        <f>LN('2a) male mx'!M74)</f>
        <v>-3.0451283920402532</v>
      </c>
      <c r="N74" s="32">
        <f>LN('2a) male mx'!N74)</f>
        <v>-2.9933996895676214</v>
      </c>
      <c r="O74" s="32">
        <f>LN('2a) male mx'!O74)</f>
        <v>-3.0277502835251191</v>
      </c>
      <c r="P74" s="32">
        <f>LN('2a) male mx'!P74)</f>
        <v>-3.0014557733493441</v>
      </c>
      <c r="Q74" s="32">
        <f>LN('2a) male mx'!Q74)</f>
        <v>-2.97173359645386</v>
      </c>
      <c r="R74" s="32">
        <f>LN('2a) male mx'!R74)</f>
        <v>-2.9973700978919946</v>
      </c>
      <c r="S74" s="32">
        <f>LN('2a) male mx'!S74)</f>
        <v>-3.0144060348512354</v>
      </c>
      <c r="T74" s="32">
        <f>LN('2a) male mx'!T74)</f>
        <v>-2.9684443450835127</v>
      </c>
      <c r="U74" s="32">
        <f>LN('2a) male mx'!U74)</f>
        <v>-2.9964425590639787</v>
      </c>
      <c r="V74" s="32">
        <f>LN('2a) male mx'!V74)</f>
        <v>-2.9065443807004065</v>
      </c>
      <c r="W74" s="32">
        <f>LN('2a) male mx'!W74)</f>
        <v>-2.9239325261710531</v>
      </c>
      <c r="X74" s="32">
        <f>LN('2a) male mx'!X74)</f>
        <v>-2.874478051648381</v>
      </c>
      <c r="Y74" s="32">
        <f>LN('2a) male mx'!Y74)</f>
        <v>-2.9408703971680148</v>
      </c>
      <c r="Z74" s="32">
        <f>LN('2a) male mx'!Z74)</f>
        <v>-3.0707804648017691</v>
      </c>
      <c r="AA74" s="32">
        <f>LN('2a) male mx'!AA74)</f>
        <v>-2.9436431176043372</v>
      </c>
      <c r="AB74" s="32">
        <f>LN('2a) male mx'!AB74)</f>
        <v>-3.0054925005520241</v>
      </c>
      <c r="AC74" s="32">
        <f>LN('2a) male mx'!AC74)</f>
        <v>-2.9471172532816401</v>
      </c>
      <c r="AD74" s="32">
        <f>LN('2a) male mx'!AD74)</f>
        <v>-2.9575059295420485</v>
      </c>
      <c r="AE74" s="32">
        <f>LN('2a) male mx'!AE74)</f>
        <v>-2.9375663810377453</v>
      </c>
      <c r="AF74" s="32">
        <f>LN('2a) male mx'!AF74)</f>
        <v>-2.8754068002759343</v>
      </c>
      <c r="AG74" s="32">
        <f>LN('2a) male mx'!AG74)</f>
        <v>-2.8876745841262861</v>
      </c>
      <c r="AH74" s="32">
        <f>LN('2a) male mx'!AH74)</f>
        <v>-2.9186564717347467</v>
      </c>
      <c r="AI74" s="32">
        <f>LN('2a) male mx'!AI74)</f>
        <v>-2.9067412085087794</v>
      </c>
      <c r="AJ74" s="32">
        <f>LN('2a) male mx'!AJ74)</f>
        <v>-2.8899011767197385</v>
      </c>
      <c r="AK74" s="32">
        <f>LN('2a) male mx'!AK74)</f>
        <v>-2.8877155807262045</v>
      </c>
      <c r="AL74" s="32">
        <f>LN('2a) male mx'!AL74)</f>
        <v>-2.9460127003450234</v>
      </c>
      <c r="AM74" s="32">
        <f>LN('2a) male mx'!AM74)</f>
        <v>-2.9768067068671566</v>
      </c>
      <c r="AN74" s="32">
        <f>LN('2a) male mx'!AN74)</f>
        <v>-2.9163832533525289</v>
      </c>
      <c r="AO74" s="32">
        <f>LN('2a) male mx'!AO74)</f>
        <v>-2.9057672482428125</v>
      </c>
      <c r="AP74" s="32">
        <f>LN('2a) male mx'!AP74)</f>
        <v>-2.9248306029048838</v>
      </c>
      <c r="AQ74" s="32">
        <f>LN('2a) male mx'!AQ74)</f>
        <v>-2.9630076826785614</v>
      </c>
      <c r="AR74" s="32">
        <f>LN('2a) male mx'!AR74)</f>
        <v>-2.9484279672652227</v>
      </c>
      <c r="AS74" s="32">
        <f>LN('2a) male mx'!AS74)</f>
        <v>-2.8632269956365048</v>
      </c>
      <c r="AT74" s="32">
        <f>LN('2a) male mx'!AT74)</f>
        <v>-2.8352166836243913</v>
      </c>
      <c r="AU74" s="32">
        <f>LN('2a) male mx'!AU74)</f>
        <v>-2.7930384920581033</v>
      </c>
      <c r="AV74" s="32">
        <f>LN('2a) male mx'!AV74)</f>
        <v>-2.8836642874845211</v>
      </c>
      <c r="AW74" s="32">
        <f>LN('2a) male mx'!AW74)</f>
        <v>-2.8487402748976569</v>
      </c>
      <c r="AX74" s="32">
        <f>LN('2a) male mx'!AX74)</f>
        <v>-2.8696425109443737</v>
      </c>
      <c r="AY74" s="32">
        <f>LN('2a) male mx'!AY74)</f>
        <v>-2.8793176318704363</v>
      </c>
      <c r="AZ74" s="32">
        <f>LN('2a) male mx'!AZ74)</f>
        <v>-2.8158848374309153</v>
      </c>
      <c r="BA74" s="32">
        <f>LN('2a) male mx'!BA74)</f>
        <v>-2.8440437573284685</v>
      </c>
      <c r="BB74" s="32">
        <f>LN('2a) male mx'!BB74)</f>
        <v>-2.973831249294054</v>
      </c>
      <c r="BC74" s="32">
        <f>LN('2a) male mx'!BC74)</f>
        <v>-2.9314145103849993</v>
      </c>
      <c r="BD74" s="32">
        <f>LN('2a) male mx'!BD74)</f>
        <v>-2.99448288073512</v>
      </c>
      <c r="BE74" s="32">
        <f>LN('2a) male mx'!BE74)</f>
        <v>-2.9577745574288965</v>
      </c>
      <c r="BF74" s="32">
        <f>LN('2a) male mx'!BF74)</f>
        <v>-3.0161056490377942</v>
      </c>
      <c r="BG74" s="32">
        <f>LN('2a) male mx'!BG74)</f>
        <v>-3.0558706322925242</v>
      </c>
      <c r="BH74" s="32">
        <f>LN('2a) male mx'!BH74)</f>
        <v>-3.0413525891997382</v>
      </c>
      <c r="BI74" s="32">
        <f>LN('2a) male mx'!BI74)</f>
        <v>-3.0654912614731216</v>
      </c>
      <c r="BJ74" s="32">
        <f>LN('2a) male mx'!BJ74)</f>
        <v>-3.0449451027169929</v>
      </c>
      <c r="BK74" s="32">
        <f>LN('2a) male mx'!BK74)</f>
        <v>-3.0872165601792769</v>
      </c>
      <c r="BL74" s="32">
        <f>LN('2a) male mx'!BL74)</f>
        <v>-3.1418686809744414</v>
      </c>
      <c r="BM74" s="32">
        <f>LN('2a) male mx'!BM74)</f>
        <v>-3.1118050658906169</v>
      </c>
      <c r="BN74" s="32">
        <f>LN('2a) male mx'!BN74)</f>
        <v>-3.1502444499810931</v>
      </c>
      <c r="BO74" s="32">
        <f>LN('2a) male mx'!BO74)</f>
        <v>-3.1675510611789517</v>
      </c>
      <c r="BP74" s="32">
        <f>LN('2a) male mx'!BP74)</f>
        <v>-3.2195965682051058</v>
      </c>
      <c r="BQ74" s="32">
        <f>LN('2a) male mx'!BQ74)</f>
        <v>-3.2116664769876873</v>
      </c>
      <c r="BR74" s="32">
        <f>LN('2a) male mx'!BR74)</f>
        <v>-3.2360760685150711</v>
      </c>
      <c r="BS74" s="32">
        <f>LN('2a) male mx'!BS74)</f>
        <v>-3.3290084927200443</v>
      </c>
      <c r="BT74" s="32">
        <f>LN('2a) male mx'!BT74)</f>
        <v>-3.3185549256874984</v>
      </c>
      <c r="BU74" s="32">
        <f>LN('2a) male mx'!BU74)</f>
        <v>-3.2661191983193341</v>
      </c>
      <c r="BV74" s="32">
        <f>LN('2a) male mx'!BV74)</f>
        <v>-3.3654344515965535</v>
      </c>
      <c r="BW74" s="32">
        <f>LN('2a) male mx'!BW74)</f>
        <v>-3.3600793742884494</v>
      </c>
      <c r="BX74" s="32">
        <f>LN('2a) male mx'!BX74)</f>
        <v>-3.407302472118162</v>
      </c>
      <c r="BY74" s="32">
        <f>LN('2a) male mx'!BY74)</f>
        <v>-3.3949719217609644</v>
      </c>
      <c r="BZ74" s="32">
        <f>LN('2a) male mx'!BZ74)</f>
        <v>-3.4557986731405257</v>
      </c>
      <c r="CA74" s="32">
        <f>LN('2a) male mx'!CA74)</f>
        <v>-3.5014123218708453</v>
      </c>
      <c r="CB74" s="32">
        <f>LN('2a) male mx'!CB74)</f>
        <v>-3.5271556722190942</v>
      </c>
      <c r="CC74" s="32">
        <f>LN('2a) male mx'!CC74)</f>
        <v>-3.6154748927648193</v>
      </c>
      <c r="CD74" s="32">
        <f>LN('2a) male mx'!CD74)</f>
        <v>-3.6473896374639496</v>
      </c>
      <c r="CE74" s="32">
        <f>LN('2a) male mx'!CE74)</f>
        <v>-3.6613623641126858</v>
      </c>
      <c r="CF74" s="32">
        <f>LN('2a) male mx'!CF74)</f>
        <v>-3.7180989149356045</v>
      </c>
      <c r="CG74" s="32">
        <f>LN('2a) male mx'!CG74)</f>
        <v>-3.7742492261912748</v>
      </c>
      <c r="CH74" s="32">
        <f>LN('2a) male mx'!CH74)</f>
        <v>-3.8450194181342772</v>
      </c>
      <c r="CI74" s="32">
        <f>LN('2a) male mx'!CI74)</f>
        <v>-3.8452725158817214</v>
      </c>
      <c r="CJ74" s="32">
        <f>LN('2a) male mx'!CJ74)</f>
        <v>-3.8671875339948167</v>
      </c>
      <c r="CK74" s="32">
        <f>LN('2a) male mx'!CK74)</f>
        <v>-3.8985957778911673</v>
      </c>
      <c r="CL74" s="32">
        <f>LN('2a) male mx'!CL74)</f>
        <v>-3.9171143866485272</v>
      </c>
      <c r="CM74" s="32">
        <f>LN('2a) male mx'!CM74)</f>
        <v>-3.9477547054223585</v>
      </c>
      <c r="CN74" s="32">
        <f>LN('2a) male mx'!CN74)</f>
        <v>-3.9745720405775646</v>
      </c>
      <c r="CP74" s="31">
        <f t="shared" si="3"/>
        <v>71</v>
      </c>
      <c r="CQ74" s="32">
        <f>IFERROR(LN('2a) female mx'!B74),"")</f>
        <v>-3.2510906843540468</v>
      </c>
      <c r="CR74" s="32">
        <f>IFERROR(LN('2a) female mx'!C74),"")</f>
        <v>-3.313354057869133</v>
      </c>
      <c r="CS74" s="32">
        <f>IFERROR(LN('2a) female mx'!D74),"")</f>
        <v>-3.2564199108840737</v>
      </c>
      <c r="CT74" s="32">
        <f>IFERROR(LN('2a) female mx'!E74),"")</f>
        <v>-3.2347681932053356</v>
      </c>
      <c r="CU74" s="32">
        <f>IFERROR(LN('2a) female mx'!F74),"")</f>
        <v>-3.2821201921180783</v>
      </c>
      <c r="CV74" s="32">
        <f>IFERROR(LN('2a) female mx'!G74),"")</f>
        <v>-3.2976340836392057</v>
      </c>
      <c r="CW74" s="32">
        <f>IFERROR(LN('2a) female mx'!H74),"")</f>
        <v>-3.3008124274399449</v>
      </c>
      <c r="CX74" s="32">
        <f>IFERROR(LN('2a) female mx'!I74),"")</f>
        <v>-3.3489918085101911</v>
      </c>
      <c r="CY74" s="32">
        <f>IFERROR(LN('2a) female mx'!J74),"")</f>
        <v>-3.2183528123039773</v>
      </c>
      <c r="CZ74" s="32">
        <f>IFERROR(LN('2a) female mx'!K74),"")</f>
        <v>-3.3858354521767908</v>
      </c>
      <c r="DA74" s="32">
        <f>IFERROR(LN('2a) female mx'!L74),"")</f>
        <v>-3.2421227826385399</v>
      </c>
      <c r="DB74" s="32">
        <f>IFERROR(LN('2a) female mx'!M74),"")</f>
        <v>-3.3452840054516169</v>
      </c>
      <c r="DC74" s="32">
        <f>IFERROR(LN('2a) female mx'!N74),"")</f>
        <v>-3.323876295334995</v>
      </c>
      <c r="DD74" s="32">
        <f>IFERROR(LN('2a) female mx'!O74),"")</f>
        <v>-3.2436702940784916</v>
      </c>
      <c r="DE74" s="32">
        <f>IFERROR(LN('2a) female mx'!P74),"")</f>
        <v>-3.1794129725875129</v>
      </c>
      <c r="DF74" s="32">
        <f>IFERROR(LN('2a) female mx'!Q74),"")</f>
        <v>-3.2241036386890123</v>
      </c>
      <c r="DG74" s="32">
        <f>IFERROR(LN('2a) female mx'!R74),"")</f>
        <v>-3.2697912497907606</v>
      </c>
      <c r="DH74" s="32">
        <f>IFERROR(LN('2a) female mx'!S74),"")</f>
        <v>-3.2950479797234125</v>
      </c>
      <c r="DI74" s="32">
        <f>IFERROR(LN('2a) female mx'!T74),"")</f>
        <v>-3.2661101382684676</v>
      </c>
      <c r="DJ74" s="32">
        <f>IFERROR(LN('2a) female mx'!U74),"")</f>
        <v>-3.3437683144776296</v>
      </c>
      <c r="DK74" s="32">
        <f>IFERROR(LN('2a) female mx'!V74),"")</f>
        <v>-3.2447121236900438</v>
      </c>
      <c r="DL74" s="32">
        <f>IFERROR(LN('2a) female mx'!W74),"")</f>
        <v>-3.217284748622403</v>
      </c>
      <c r="DM74" s="32">
        <f>IFERROR(LN('2a) female mx'!X74),"")</f>
        <v>-3.1909601727617911</v>
      </c>
      <c r="DN74" s="32">
        <f>IFERROR(LN('2a) female mx'!Y74),"")</f>
        <v>-3.3325536112435077</v>
      </c>
      <c r="DO74" s="32">
        <f>IFERROR(LN('2a) female mx'!Z74),"")</f>
        <v>-3.2891537727939051</v>
      </c>
      <c r="DP74" s="32">
        <f>IFERROR(LN('2a) female mx'!AA74),"")</f>
        <v>-3.2700256344592753</v>
      </c>
      <c r="DQ74" s="32">
        <f>IFERROR(LN('2a) female mx'!AB74),"")</f>
        <v>-3.3676007985690486</v>
      </c>
      <c r="DR74" s="32">
        <f>IFERROR(LN('2a) female mx'!AC74),"")</f>
        <v>-3.3939510888018023</v>
      </c>
      <c r="DS74" s="32">
        <f>IFERROR(LN('2a) female mx'!AD74),"")</f>
        <v>-3.3238990287408421</v>
      </c>
      <c r="DT74" s="32">
        <f>IFERROR(LN('2a) female mx'!AE74),"")</f>
        <v>-3.3546425031256195</v>
      </c>
      <c r="DU74" s="32">
        <f>IFERROR(LN('2a) female mx'!AF74),"")</f>
        <v>-3.2964168715071271</v>
      </c>
      <c r="DV74" s="32">
        <f>IFERROR(LN('2a) female mx'!AG74),"")</f>
        <v>-3.3653367827626051</v>
      </c>
      <c r="DW74" s="32">
        <f>IFERROR(LN('2a) female mx'!AH74),"")</f>
        <v>-3.4390752646489289</v>
      </c>
      <c r="DX74" s="32">
        <f>IFERROR(LN('2a) female mx'!AI74),"")</f>
        <v>-3.3342759489719263</v>
      </c>
      <c r="DY74" s="32">
        <f>IFERROR(LN('2a) female mx'!AJ74),"")</f>
        <v>-3.4230072140624195</v>
      </c>
      <c r="DZ74" s="32">
        <f>IFERROR(LN('2a) female mx'!AK74),"")</f>
        <v>-3.3867872682387841</v>
      </c>
      <c r="EA74" s="32">
        <f>IFERROR(LN('2a) female mx'!AL74),"")</f>
        <v>-3.4387328755598947</v>
      </c>
      <c r="EB74" s="32">
        <f>IFERROR(LN('2a) female mx'!AM74),"")</f>
        <v>-3.4562992038655129</v>
      </c>
      <c r="EC74" s="32">
        <f>IFERROR(LN('2a) female mx'!AN74),"")</f>
        <v>-3.4497825227657741</v>
      </c>
      <c r="ED74" s="32">
        <f>IFERROR(LN('2a) female mx'!AO74),"")</f>
        <v>-3.5192682190797591</v>
      </c>
      <c r="EE74" s="32">
        <f>IFERROR(LN('2a) female mx'!AP74),"")</f>
        <v>-3.5043090628204996</v>
      </c>
      <c r="EF74" s="32">
        <f>IFERROR(LN('2a) female mx'!AQ74),"")</f>
        <v>-3.4695013531511658</v>
      </c>
      <c r="EG74" s="32">
        <f>IFERROR(LN('2a) female mx'!AR74),"")</f>
        <v>-3.5675681728241888</v>
      </c>
      <c r="EH74" s="32">
        <f>IFERROR(LN('2a) female mx'!AS74),"")</f>
        <v>-3.4842029895970636</v>
      </c>
      <c r="EI74" s="32">
        <f>IFERROR(LN('2a) female mx'!AT74),"")</f>
        <v>-3.4748261449369862</v>
      </c>
      <c r="EJ74" s="32">
        <f>IFERROR(LN('2a) female mx'!AU74),"")</f>
        <v>-3.4456258864486911</v>
      </c>
      <c r="EK74" s="32">
        <f>IFERROR(LN('2a) female mx'!AV74),"")</f>
        <v>-3.5220819347755414</v>
      </c>
      <c r="EL74" s="32">
        <f>IFERROR(LN('2a) female mx'!AW74),"")</f>
        <v>-3.5153874152857827</v>
      </c>
      <c r="EM74" s="32">
        <f>IFERROR(LN('2a) female mx'!AX74),"")</f>
        <v>-3.5147319457447197</v>
      </c>
      <c r="EN74" s="32">
        <f>IFERROR(LN('2a) female mx'!AY74),"")</f>
        <v>-3.449943636109968</v>
      </c>
      <c r="EO74" s="32">
        <f>IFERROR(LN('2a) female mx'!AZ74),"")</f>
        <v>-3.4407684834738057</v>
      </c>
      <c r="EP74" s="32">
        <f>IFERROR(LN('2a) female mx'!BA74),"")</f>
        <v>-3.4764497616611525</v>
      </c>
      <c r="EQ74" s="32">
        <f>IFERROR(LN('2a) female mx'!BB74),"")</f>
        <v>-3.6505197774118208</v>
      </c>
      <c r="ER74" s="32">
        <f>IFERROR(LN('2a) female mx'!BC74),"")</f>
        <v>-3.6056864380976217</v>
      </c>
      <c r="ES74" s="32">
        <f>IFERROR(LN('2a) female mx'!BD74),"")</f>
        <v>-3.6710929675144968</v>
      </c>
      <c r="ET74" s="32">
        <f>IFERROR(LN('2a) female mx'!BE74),"")</f>
        <v>-3.6464332942737214</v>
      </c>
      <c r="EU74" s="32">
        <f>IFERROR(LN('2a) female mx'!BF74),"")</f>
        <v>-3.7053618015674004</v>
      </c>
      <c r="EV74" s="32">
        <f>IFERROR(LN('2a) female mx'!BG74),"")</f>
        <v>-3.7405730754346433</v>
      </c>
      <c r="EW74" s="32">
        <f>IFERROR(LN('2a) female mx'!BH74),"")</f>
        <v>-3.7799183454185261</v>
      </c>
      <c r="EX74" s="32">
        <f>IFERROR(LN('2a) female mx'!BI74),"")</f>
        <v>-3.8138996851728821</v>
      </c>
      <c r="EY74" s="32">
        <f>IFERROR(LN('2a) female mx'!BJ74),"")</f>
        <v>-3.7778118801389562</v>
      </c>
      <c r="EZ74" s="32">
        <f>IFERROR(LN('2a) female mx'!BK74),"")</f>
        <v>-3.7481419430091178</v>
      </c>
      <c r="FA74" s="32">
        <f>IFERROR(LN('2a) female mx'!BL74),"")</f>
        <v>-3.8167350475991335</v>
      </c>
      <c r="FB74" s="32">
        <f>IFERROR(LN('2a) female mx'!BM74),"")</f>
        <v>-3.802784963321296</v>
      </c>
      <c r="FC74" s="32">
        <f>IFERROR(LN('2a) female mx'!BN74),"")</f>
        <v>-3.7517826519107769</v>
      </c>
      <c r="FD74" s="32">
        <f>IFERROR(LN('2a) female mx'!BO74),"")</f>
        <v>-3.7942857433720225</v>
      </c>
      <c r="FE74" s="32">
        <f>IFERROR(LN('2a) female mx'!BP74),"")</f>
        <v>-3.8412575381370493</v>
      </c>
      <c r="FF74" s="32">
        <f>IFERROR(LN('2a) female mx'!BQ74),"")</f>
        <v>-3.8483186460847882</v>
      </c>
      <c r="FG74" s="32">
        <f>IFERROR(LN('2a) female mx'!BR74),"")</f>
        <v>-3.8659696446830201</v>
      </c>
      <c r="FH74" s="32">
        <f>IFERROR(LN('2a) female mx'!BS74),"")</f>
        <v>-3.9622630109266597</v>
      </c>
      <c r="FI74" s="32">
        <f>IFERROR(LN('2a) female mx'!BT74),"")</f>
        <v>-3.8733536518072391</v>
      </c>
      <c r="FJ74" s="32">
        <f>IFERROR(LN('2a) female mx'!BU74),"")</f>
        <v>-3.9870961201475157</v>
      </c>
      <c r="FK74" s="32">
        <f>IFERROR(LN('2a) female mx'!BV74),"")</f>
        <v>-4.0429174291586234</v>
      </c>
      <c r="FL74" s="32">
        <f>IFERROR(LN('2a) female mx'!BW74),"")</f>
        <v>-4.0515173534747078</v>
      </c>
      <c r="FM74" s="32">
        <f>IFERROR(LN('2a) female mx'!BX74),"")</f>
        <v>-4.0547418268170778</v>
      </c>
      <c r="FN74" s="32">
        <f>IFERROR(LN('2a) female mx'!BY74),"")</f>
        <v>-4.0730862016392253</v>
      </c>
      <c r="FO74" s="32">
        <f>IFERROR(LN('2a) female mx'!BZ74),"")</f>
        <v>-4.0837801579381345</v>
      </c>
      <c r="FP74" s="32">
        <f>IFERROR(LN('2a) female mx'!CA74),"")</f>
        <v>-4.1394146210761624</v>
      </c>
      <c r="FQ74" s="32">
        <f>IFERROR(LN('2a) female mx'!CB74),"")</f>
        <v>-4.1374648772560043</v>
      </c>
      <c r="FR74" s="32">
        <f>IFERROR(LN('2a) female mx'!CC74),"")</f>
        <v>-4.1861280660720572</v>
      </c>
      <c r="FS74" s="32">
        <f>IFERROR(LN('2a) female mx'!CD74),"")</f>
        <v>-4.1833646042533719</v>
      </c>
      <c r="FT74" s="32">
        <f>IFERROR(LN('2a) female mx'!CE74),"")</f>
        <v>-4.3039829764693192</v>
      </c>
      <c r="FU74" s="32">
        <f>IFERROR(LN('2a) female mx'!CF74),"")</f>
        <v>-4.3084721223866014</v>
      </c>
      <c r="FV74" s="32">
        <f>IFERROR(LN('2a) female mx'!CG74),"")</f>
        <v>-4.3337709761719552</v>
      </c>
      <c r="FW74" s="32">
        <f>IFERROR(LN('2a) female mx'!CH74),"")</f>
        <v>-4.3769229534987826</v>
      </c>
      <c r="FX74" s="32">
        <f>IFERROR(LN('2a) female mx'!CI74),"")</f>
        <v>-4.3376703981100757</v>
      </c>
      <c r="FY74" s="32">
        <f>IFERROR(LN('2a) female mx'!CJ74),"")</f>
        <v>-4.3791272148273741</v>
      </c>
      <c r="FZ74" s="32">
        <f>IFERROR(LN('2a) female mx'!CK74),"")</f>
        <v>-4.3591836277723974</v>
      </c>
      <c r="GA74" s="32">
        <f>IFERROR(LN('2a) female mx'!CL74),"")</f>
        <v>-4.4309770424138835</v>
      </c>
      <c r="GB74" s="32">
        <f>IFERROR(LN('2a) female mx'!CM74),"")</f>
        <v>-4.404073283941873</v>
      </c>
      <c r="GC74" s="32">
        <f>IFERROR(LN('2a) female mx'!CN74),"")</f>
        <v>-4.4327306750255975</v>
      </c>
      <c r="GD74" s="12" t="str">
        <f>IFERROR(LN('2a) female mx'!CO74),"")</f>
        <v/>
      </c>
    </row>
    <row r="75" spans="1:186" x14ac:dyDescent="0.25">
      <c r="A75" s="31">
        <f>'2a) male mx'!A75</f>
        <v>72</v>
      </c>
      <c r="B75" s="32">
        <f>LN('2a) male mx'!B75)</f>
        <v>-2.7449341153849209</v>
      </c>
      <c r="C75" s="32">
        <f>LN('2a) male mx'!C75)</f>
        <v>-2.7034796730007384</v>
      </c>
      <c r="D75" s="32">
        <f>LN('2a) male mx'!D75)</f>
        <v>-2.7311885976898322</v>
      </c>
      <c r="E75" s="32">
        <f>LN('2a) male mx'!E75)</f>
        <v>-2.732589992662863</v>
      </c>
      <c r="F75" s="32">
        <f>LN('2a) male mx'!F75)</f>
        <v>-2.7892434763416154</v>
      </c>
      <c r="G75" s="32">
        <f>LN('2a) male mx'!G75)</f>
        <v>-2.7396196930641348</v>
      </c>
      <c r="H75" s="32">
        <f>LN('2a) male mx'!H75)</f>
        <v>-2.777508223036993</v>
      </c>
      <c r="I75" s="32">
        <f>LN('2a) male mx'!I75)</f>
        <v>-2.7220884928458169</v>
      </c>
      <c r="J75" s="32">
        <f>LN('2a) male mx'!J75)</f>
        <v>-2.7103713432472607</v>
      </c>
      <c r="K75" s="32">
        <f>LN('2a) male mx'!K75)</f>
        <v>-2.8554991490406261</v>
      </c>
      <c r="L75" s="32">
        <f>LN('2a) male mx'!L75)</f>
        <v>-2.734885953647725</v>
      </c>
      <c r="M75" s="32">
        <f>LN('2a) male mx'!M75)</f>
        <v>-2.7555045696854377</v>
      </c>
      <c r="N75" s="32">
        <f>LN('2a) male mx'!N75)</f>
        <v>-2.7057042399076097</v>
      </c>
      <c r="O75" s="32">
        <f>LN('2a) male mx'!O75)</f>
        <v>-2.7849696889774402</v>
      </c>
      <c r="P75" s="32">
        <f>LN('2a) male mx'!P75)</f>
        <v>-2.7242844011525933</v>
      </c>
      <c r="Q75" s="32">
        <f>LN('2a) male mx'!Q75)</f>
        <v>-2.7208483506121923</v>
      </c>
      <c r="R75" s="32">
        <f>LN('2a) male mx'!R75)</f>
        <v>-2.7535827256945291</v>
      </c>
      <c r="S75" s="32">
        <f>LN('2a) male mx'!S75)</f>
        <v>-2.7239611234173395</v>
      </c>
      <c r="T75" s="32">
        <f>LN('2a) male mx'!T75)</f>
        <v>-2.6638453666057216</v>
      </c>
      <c r="U75" s="32">
        <f>LN('2a) male mx'!U75)</f>
        <v>-2.7269831484829088</v>
      </c>
      <c r="V75" s="32">
        <f>LN('2a) male mx'!V75)</f>
        <v>-2.7282408899664548</v>
      </c>
      <c r="W75" s="32">
        <f>LN('2a) male mx'!W75)</f>
        <v>-2.63235026919536</v>
      </c>
      <c r="X75" s="32">
        <f>LN('2a) male mx'!X75)</f>
        <v>-2.673619067668604</v>
      </c>
      <c r="Y75" s="32">
        <f>LN('2a) male mx'!Y75)</f>
        <v>-2.7753216579560971</v>
      </c>
      <c r="Z75" s="32">
        <f>LN('2a) male mx'!Z75)</f>
        <v>-2.7351828376343383</v>
      </c>
      <c r="AA75" s="32">
        <f>LN('2a) male mx'!AA75)</f>
        <v>-2.7293293915662398</v>
      </c>
      <c r="AB75" s="32">
        <f>LN('2a) male mx'!AB75)</f>
        <v>-2.7802315966137883</v>
      </c>
      <c r="AC75" s="32">
        <f>LN('2a) male mx'!AC75)</f>
        <v>-2.7625011975439908</v>
      </c>
      <c r="AD75" s="32">
        <f>LN('2a) male mx'!AD75)</f>
        <v>-2.7569708199062277</v>
      </c>
      <c r="AE75" s="32">
        <f>LN('2a) male mx'!AE75)</f>
        <v>-2.7340497471596659</v>
      </c>
      <c r="AF75" s="32">
        <f>LN('2a) male mx'!AF75)</f>
        <v>-2.6981544263123962</v>
      </c>
      <c r="AG75" s="32">
        <f>LN('2a) male mx'!AG75)</f>
        <v>-2.6637244116558283</v>
      </c>
      <c r="AH75" s="32">
        <f>LN('2a) male mx'!AH75)</f>
        <v>-2.7156095455031051</v>
      </c>
      <c r="AI75" s="32">
        <f>LN('2a) male mx'!AI75)</f>
        <v>-2.7121126967193265</v>
      </c>
      <c r="AJ75" s="32">
        <f>LN('2a) male mx'!AJ75)</f>
        <v>-2.7112055849244032</v>
      </c>
      <c r="AK75" s="32">
        <f>LN('2a) male mx'!AK75)</f>
        <v>-2.6766079124597555</v>
      </c>
      <c r="AL75" s="32">
        <f>LN('2a) male mx'!AL75)</f>
        <v>-2.7749523904008622</v>
      </c>
      <c r="AM75" s="32">
        <f>LN('2a) male mx'!AM75)</f>
        <v>-2.7966656056158379</v>
      </c>
      <c r="AN75" s="32">
        <f>LN('2a) male mx'!AN75)</f>
        <v>-2.7211886210549445</v>
      </c>
      <c r="AO75" s="32">
        <f>LN('2a) male mx'!AO75)</f>
        <v>-2.7175409398510135</v>
      </c>
      <c r="AP75" s="32">
        <f>LN('2a) male mx'!AP75)</f>
        <v>-2.7939623008077357</v>
      </c>
      <c r="AQ75" s="32">
        <f>LN('2a) male mx'!AQ75)</f>
        <v>-2.7557963020398368</v>
      </c>
      <c r="AR75" s="32">
        <f>LN('2a) male mx'!AR75)</f>
        <v>-2.7323911093110298</v>
      </c>
      <c r="AS75" s="32">
        <f>LN('2a) male mx'!AS75)</f>
        <v>-2.7001485443433078</v>
      </c>
      <c r="AT75" s="32">
        <f>LN('2a) male mx'!AT75)</f>
        <v>-2.6715663646075156</v>
      </c>
      <c r="AU75" s="32">
        <f>LN('2a) male mx'!AU75)</f>
        <v>-2.6924316950447271</v>
      </c>
      <c r="AV75" s="32">
        <f>LN('2a) male mx'!AV75)</f>
        <v>-2.6622421016313305</v>
      </c>
      <c r="AW75" s="32">
        <f>LN('2a) male mx'!AW75)</f>
        <v>-2.6335173909115972</v>
      </c>
      <c r="AX75" s="32">
        <f>LN('2a) male mx'!AX75)</f>
        <v>-2.7380460056013782</v>
      </c>
      <c r="AY75" s="32">
        <f>LN('2a) male mx'!AY75)</f>
        <v>-2.6898779246796511</v>
      </c>
      <c r="AZ75" s="32">
        <f>LN('2a) male mx'!AZ75)</f>
        <v>-2.7769423603461703</v>
      </c>
      <c r="BA75" s="32">
        <f>LN('2a) male mx'!BA75)</f>
        <v>-2.6655317000329246</v>
      </c>
      <c r="BB75" s="32">
        <f>LN('2a) male mx'!BB75)</f>
        <v>-2.6472201423519581</v>
      </c>
      <c r="BC75" s="32">
        <f>LN('2a) male mx'!BC75)</f>
        <v>-2.8168964822404741</v>
      </c>
      <c r="BD75" s="32">
        <f>LN('2a) male mx'!BD75)</f>
        <v>-2.863784753142947</v>
      </c>
      <c r="BE75" s="32">
        <f>LN('2a) male mx'!BE75)</f>
        <v>-2.8429890534946125</v>
      </c>
      <c r="BF75" s="32">
        <f>LN('2a) male mx'!BF75)</f>
        <v>-2.8560703917894004</v>
      </c>
      <c r="BG75" s="32">
        <f>LN('2a) male mx'!BG75)</f>
        <v>-2.925837776756735</v>
      </c>
      <c r="BH75" s="32">
        <f>LN('2a) male mx'!BH75)</f>
        <v>-2.9171883579834659</v>
      </c>
      <c r="BI75" s="32">
        <f>LN('2a) male mx'!BI75)</f>
        <v>-2.9096565523113318</v>
      </c>
      <c r="BJ75" s="32">
        <f>LN('2a) male mx'!BJ75)</f>
        <v>-2.9095691007061681</v>
      </c>
      <c r="BK75" s="32">
        <f>LN('2a) male mx'!BK75)</f>
        <v>-2.9269101846935612</v>
      </c>
      <c r="BL75" s="32">
        <f>LN('2a) male mx'!BL75)</f>
        <v>-2.9674846345793333</v>
      </c>
      <c r="BM75" s="32">
        <f>LN('2a) male mx'!BM75)</f>
        <v>-2.9973163014659194</v>
      </c>
      <c r="BN75" s="32">
        <f>LN('2a) male mx'!BN75)</f>
        <v>-3.0414346688663523</v>
      </c>
      <c r="BO75" s="32">
        <f>LN('2a) male mx'!BO75)</f>
        <v>-3.0903440461092182</v>
      </c>
      <c r="BP75" s="32">
        <f>LN('2a) male mx'!BP75)</f>
        <v>-3.0484814755135576</v>
      </c>
      <c r="BQ75" s="32">
        <f>LN('2a) male mx'!BQ75)</f>
        <v>-3.1045060222470315</v>
      </c>
      <c r="BR75" s="32">
        <f>LN('2a) male mx'!BR75)</f>
        <v>-3.1026234710931484</v>
      </c>
      <c r="BS75" s="32">
        <f>LN('2a) male mx'!BS75)</f>
        <v>-3.1483314434720056</v>
      </c>
      <c r="BT75" s="32">
        <f>LN('2a) male mx'!BT75)</f>
        <v>-3.2879344026153396</v>
      </c>
      <c r="BU75" s="32">
        <f>LN('2a) male mx'!BU75)</f>
        <v>-3.208472887810669</v>
      </c>
      <c r="BV75" s="32">
        <f>LN('2a) male mx'!BV75)</f>
        <v>-3.2476932844968935</v>
      </c>
      <c r="BW75" s="32">
        <f>LN('2a) male mx'!BW75)</f>
        <v>-3.2905884898712934</v>
      </c>
      <c r="BX75" s="32">
        <f>LN('2a) male mx'!BX75)</f>
        <v>-3.2880730742569235</v>
      </c>
      <c r="BY75" s="32">
        <f>LN('2a) male mx'!BY75)</f>
        <v>-3.2904502668929747</v>
      </c>
      <c r="BZ75" s="32">
        <f>LN('2a) male mx'!BZ75)</f>
        <v>-3.3368821383154939</v>
      </c>
      <c r="CA75" s="32">
        <f>LN('2a) male mx'!CA75)</f>
        <v>-3.3935682408306298</v>
      </c>
      <c r="CB75" s="32">
        <f>LN('2a) male mx'!CB75)</f>
        <v>-3.4681756465750047</v>
      </c>
      <c r="CC75" s="32">
        <f>LN('2a) male mx'!CC75)</f>
        <v>-3.5061509179633927</v>
      </c>
      <c r="CD75" s="32">
        <f>LN('2a) male mx'!CD75)</f>
        <v>-3.559948846412599</v>
      </c>
      <c r="CE75" s="32">
        <f>LN('2a) male mx'!CE75)</f>
        <v>-3.5295406078130873</v>
      </c>
      <c r="CF75" s="32">
        <f>LN('2a) male mx'!CF75)</f>
        <v>-3.6074216510147821</v>
      </c>
      <c r="CG75" s="32">
        <f>LN('2a) male mx'!CG75)</f>
        <v>-3.6419095215434649</v>
      </c>
      <c r="CH75" s="32">
        <f>LN('2a) male mx'!CH75)</f>
        <v>-3.6980664671996926</v>
      </c>
      <c r="CI75" s="32">
        <f>LN('2a) male mx'!CI75)</f>
        <v>-3.7629193586083787</v>
      </c>
      <c r="CJ75" s="32">
        <f>LN('2a) male mx'!CJ75)</f>
        <v>-3.7626997866990988</v>
      </c>
      <c r="CK75" s="32">
        <f>LN('2a) male mx'!CK75)</f>
        <v>-3.746103894917955</v>
      </c>
      <c r="CL75" s="32">
        <f>LN('2a) male mx'!CL75)</f>
        <v>-3.8024935455287676</v>
      </c>
      <c r="CM75" s="32">
        <f>LN('2a) male mx'!CM75)</f>
        <v>-3.8533563004757845</v>
      </c>
      <c r="CN75" s="32">
        <f>LN('2a) male mx'!CN75)</f>
        <v>-3.8294410563589554</v>
      </c>
      <c r="CP75" s="31">
        <f t="shared" si="3"/>
        <v>72</v>
      </c>
      <c r="CQ75" s="32">
        <f>IFERROR(LN('2a) female mx'!B75),"")</f>
        <v>-2.9743004269869142</v>
      </c>
      <c r="CR75" s="32">
        <f>IFERROR(LN('2a) female mx'!C75),"")</f>
        <v>-2.9229677128770688</v>
      </c>
      <c r="CS75" s="32">
        <f>IFERROR(LN('2a) female mx'!D75),"")</f>
        <v>-2.9181818613593906</v>
      </c>
      <c r="CT75" s="32">
        <f>IFERROR(LN('2a) female mx'!E75),"")</f>
        <v>-2.9885581014015665</v>
      </c>
      <c r="CU75" s="32">
        <f>IFERROR(LN('2a) female mx'!F75),"")</f>
        <v>-3.0798075710092125</v>
      </c>
      <c r="CV75" s="32">
        <f>IFERROR(LN('2a) female mx'!G75),"")</f>
        <v>-2.8729311957025132</v>
      </c>
      <c r="CW75" s="32">
        <f>IFERROR(LN('2a) female mx'!H75),"")</f>
        <v>-3.0034753278305892</v>
      </c>
      <c r="CX75" s="32">
        <f>IFERROR(LN('2a) female mx'!I75),"")</f>
        <v>-3.0377969846271276</v>
      </c>
      <c r="CY75" s="32">
        <f>IFERROR(LN('2a) female mx'!J75),"")</f>
        <v>-2.9963675820665019</v>
      </c>
      <c r="CZ75" s="32">
        <f>IFERROR(LN('2a) female mx'!K75),"")</f>
        <v>-3.0629326898793852</v>
      </c>
      <c r="DA75" s="32">
        <f>IFERROR(LN('2a) female mx'!L75),"")</f>
        <v>-3.0205174795943681</v>
      </c>
      <c r="DB75" s="32">
        <f>IFERROR(LN('2a) female mx'!M75),"")</f>
        <v>-2.9989798510771903</v>
      </c>
      <c r="DC75" s="32">
        <f>IFERROR(LN('2a) female mx'!N75),"")</f>
        <v>-3.051274508155438</v>
      </c>
      <c r="DD75" s="32">
        <f>IFERROR(LN('2a) female mx'!O75),"")</f>
        <v>-2.9604234308701169</v>
      </c>
      <c r="DE75" s="32">
        <f>IFERROR(LN('2a) female mx'!P75),"")</f>
        <v>-3.0303331651040768</v>
      </c>
      <c r="DF75" s="32">
        <f>IFERROR(LN('2a) female mx'!Q75),"")</f>
        <v>-3.029691217452144</v>
      </c>
      <c r="DG75" s="32">
        <f>IFERROR(LN('2a) female mx'!R75),"")</f>
        <v>-3.0787403377240423</v>
      </c>
      <c r="DH75" s="32">
        <f>IFERROR(LN('2a) female mx'!S75),"")</f>
        <v>-3.0040250394893904</v>
      </c>
      <c r="DI75" s="32">
        <f>IFERROR(LN('2a) female mx'!T75),"")</f>
        <v>-3.0804282658374267</v>
      </c>
      <c r="DJ75" s="32">
        <f>IFERROR(LN('2a) female mx'!U75),"")</f>
        <v>-3.1326175381041259</v>
      </c>
      <c r="DK75" s="32">
        <f>IFERROR(LN('2a) female mx'!V75),"")</f>
        <v>-3.0508587914541248</v>
      </c>
      <c r="DL75" s="32">
        <f>IFERROR(LN('2a) female mx'!W75),"")</f>
        <v>-2.9133544139980656</v>
      </c>
      <c r="DM75" s="32">
        <f>IFERROR(LN('2a) female mx'!X75),"")</f>
        <v>-3.0248380927855676</v>
      </c>
      <c r="DN75" s="32">
        <f>IFERROR(LN('2a) female mx'!Y75),"")</f>
        <v>-3.0335605906262479</v>
      </c>
      <c r="DO75" s="32">
        <f>IFERROR(LN('2a) female mx'!Z75),"")</f>
        <v>-3.1220614183066302</v>
      </c>
      <c r="DP75" s="32">
        <f>IFERROR(LN('2a) female mx'!AA75),"")</f>
        <v>-3.1099445175364253</v>
      </c>
      <c r="DQ75" s="32">
        <f>IFERROR(LN('2a) female mx'!AB75),"")</f>
        <v>-3.0984505153944975</v>
      </c>
      <c r="DR75" s="32">
        <f>IFERROR(LN('2a) female mx'!AC75),"")</f>
        <v>-3.0401529472443669</v>
      </c>
      <c r="DS75" s="32">
        <f>IFERROR(LN('2a) female mx'!AD75),"")</f>
        <v>-3.1459134551617729</v>
      </c>
      <c r="DT75" s="32">
        <f>IFERROR(LN('2a) female mx'!AE75),"")</f>
        <v>-3.1275162264759606</v>
      </c>
      <c r="DU75" s="32">
        <f>IFERROR(LN('2a) female mx'!AF75),"")</f>
        <v>-3.1591877842918765</v>
      </c>
      <c r="DV75" s="32">
        <f>IFERROR(LN('2a) female mx'!AG75),"")</f>
        <v>-3.2202093469780051</v>
      </c>
      <c r="DW75" s="32">
        <f>IFERROR(LN('2a) female mx'!AH75),"")</f>
        <v>-3.1183325337318424</v>
      </c>
      <c r="DX75" s="32">
        <f>IFERROR(LN('2a) female mx'!AI75),"")</f>
        <v>-3.2175699411265262</v>
      </c>
      <c r="DY75" s="32">
        <f>IFERROR(LN('2a) female mx'!AJ75),"")</f>
        <v>-3.1500378840500849</v>
      </c>
      <c r="DZ75" s="32">
        <f>IFERROR(LN('2a) female mx'!AK75),"")</f>
        <v>-3.1978968405360741</v>
      </c>
      <c r="EA75" s="32">
        <f>IFERROR(LN('2a) female mx'!AL75),"")</f>
        <v>-3.1914865972212825</v>
      </c>
      <c r="EB75" s="32">
        <f>IFERROR(LN('2a) female mx'!AM75),"")</f>
        <v>-3.2395237160955248</v>
      </c>
      <c r="EC75" s="32">
        <f>IFERROR(LN('2a) female mx'!AN75),"")</f>
        <v>-3.236071777909193</v>
      </c>
      <c r="ED75" s="32">
        <f>IFERROR(LN('2a) female mx'!AO75),"")</f>
        <v>-3.2715993906081766</v>
      </c>
      <c r="EE75" s="32">
        <f>IFERROR(LN('2a) female mx'!AP75),"")</f>
        <v>-3.3257409740596522</v>
      </c>
      <c r="EF75" s="32">
        <f>IFERROR(LN('2a) female mx'!AQ75),"")</f>
        <v>-3.2245759771951894</v>
      </c>
      <c r="EG75" s="32">
        <f>IFERROR(LN('2a) female mx'!AR75),"")</f>
        <v>-3.2960086648507114</v>
      </c>
      <c r="EH75" s="32">
        <f>IFERROR(LN('2a) female mx'!AS75),"")</f>
        <v>-3.2695719556657767</v>
      </c>
      <c r="EI75" s="32">
        <f>IFERROR(LN('2a) female mx'!AT75),"")</f>
        <v>-3.3032034512508668</v>
      </c>
      <c r="EJ75" s="32">
        <f>IFERROR(LN('2a) female mx'!AU75),"")</f>
        <v>-3.2517262243812999</v>
      </c>
      <c r="EK75" s="32">
        <f>IFERROR(LN('2a) female mx'!AV75),"")</f>
        <v>-3.2741481745533032</v>
      </c>
      <c r="EL75" s="32">
        <f>IFERROR(LN('2a) female mx'!AW75),"")</f>
        <v>-3.2757239595534484</v>
      </c>
      <c r="EM75" s="32">
        <f>IFERROR(LN('2a) female mx'!AX75),"")</f>
        <v>-3.3331047777121716</v>
      </c>
      <c r="EN75" s="32">
        <f>IFERROR(LN('2a) female mx'!AY75),"")</f>
        <v>-3.2945651790312418</v>
      </c>
      <c r="EO75" s="32">
        <f>IFERROR(LN('2a) female mx'!AZ75),"")</f>
        <v>-3.3624319182313593</v>
      </c>
      <c r="EP75" s="32">
        <f>IFERROR(LN('2a) female mx'!BA75),"")</f>
        <v>-3.3147379171357918</v>
      </c>
      <c r="EQ75" s="32">
        <f>IFERROR(LN('2a) female mx'!BB75),"")</f>
        <v>-3.3682238910481095</v>
      </c>
      <c r="ER75" s="32">
        <f>IFERROR(LN('2a) female mx'!BC75),"")</f>
        <v>-3.4712807170434368</v>
      </c>
      <c r="ES75" s="32">
        <f>IFERROR(LN('2a) female mx'!BD75),"")</f>
        <v>-3.476178567106238</v>
      </c>
      <c r="ET75" s="32">
        <f>IFERROR(LN('2a) female mx'!BE75),"")</f>
        <v>-3.4793370459918709</v>
      </c>
      <c r="EU75" s="32">
        <f>IFERROR(LN('2a) female mx'!BF75),"")</f>
        <v>-3.5397474196845047</v>
      </c>
      <c r="EV75" s="32">
        <f>IFERROR(LN('2a) female mx'!BG75),"")</f>
        <v>-3.5471913705082616</v>
      </c>
      <c r="EW75" s="32">
        <f>IFERROR(LN('2a) female mx'!BH75),"")</f>
        <v>-3.6389440792262397</v>
      </c>
      <c r="EX75" s="32">
        <f>IFERROR(LN('2a) female mx'!BI75),"")</f>
        <v>-3.6208322973447253</v>
      </c>
      <c r="EY75" s="32">
        <f>IFERROR(LN('2a) female mx'!BJ75),"")</f>
        <v>-3.6626862332370052</v>
      </c>
      <c r="EZ75" s="32">
        <f>IFERROR(LN('2a) female mx'!BK75),"")</f>
        <v>-3.6280348369079056</v>
      </c>
      <c r="FA75" s="32">
        <f>IFERROR(LN('2a) female mx'!BL75),"")</f>
        <v>-3.5754330039831497</v>
      </c>
      <c r="FB75" s="32">
        <f>IFERROR(LN('2a) female mx'!BM75),"")</f>
        <v>-3.6980201406931683</v>
      </c>
      <c r="FC75" s="32">
        <f>IFERROR(LN('2a) female mx'!BN75),"")</f>
        <v>-3.6001885808840397</v>
      </c>
      <c r="FD75" s="32">
        <f>IFERROR(LN('2a) female mx'!BO75),"")</f>
        <v>-3.6763655837892188</v>
      </c>
      <c r="FE75" s="32">
        <f>IFERROR(LN('2a) female mx'!BP75),"")</f>
        <v>-3.6746880908479631</v>
      </c>
      <c r="FF75" s="32">
        <f>IFERROR(LN('2a) female mx'!BQ75),"")</f>
        <v>-3.8067521948329492</v>
      </c>
      <c r="FG75" s="32">
        <f>IFERROR(LN('2a) female mx'!BR75),"")</f>
        <v>-3.7178216384848564</v>
      </c>
      <c r="FH75" s="32">
        <f>IFERROR(LN('2a) female mx'!BS75),"")</f>
        <v>-3.8014992112564685</v>
      </c>
      <c r="FI75" s="32">
        <f>IFERROR(LN('2a) female mx'!BT75),"")</f>
        <v>-3.875367828065424</v>
      </c>
      <c r="FJ75" s="32">
        <f>IFERROR(LN('2a) female mx'!BU75),"")</f>
        <v>-3.7617703786879826</v>
      </c>
      <c r="FK75" s="32">
        <f>IFERROR(LN('2a) female mx'!BV75),"")</f>
        <v>-3.8794328425437317</v>
      </c>
      <c r="FL75" s="32">
        <f>IFERROR(LN('2a) female mx'!BW75),"")</f>
        <v>-3.8852278521221733</v>
      </c>
      <c r="FM75" s="32">
        <f>IFERROR(LN('2a) female mx'!BX75),"")</f>
        <v>-3.9240958112413047</v>
      </c>
      <c r="FN75" s="32">
        <f>IFERROR(LN('2a) female mx'!BY75),"")</f>
        <v>-3.9278730220759264</v>
      </c>
      <c r="FO75" s="32">
        <f>IFERROR(LN('2a) female mx'!BZ75),"")</f>
        <v>-3.9622820030572887</v>
      </c>
      <c r="FP75" s="32">
        <f>IFERROR(LN('2a) female mx'!CA75),"")</f>
        <v>-4.0229929280518331</v>
      </c>
      <c r="FQ75" s="32">
        <f>IFERROR(LN('2a) female mx'!CB75),"")</f>
        <v>-4.0258633120742973</v>
      </c>
      <c r="FR75" s="32">
        <f>IFERROR(LN('2a) female mx'!CC75),"")</f>
        <v>-4.0280836457809706</v>
      </c>
      <c r="FS75" s="32">
        <f>IFERROR(LN('2a) female mx'!CD75),"")</f>
        <v>-4.1450067050944783</v>
      </c>
      <c r="FT75" s="32">
        <f>IFERROR(LN('2a) female mx'!CE75),"")</f>
        <v>-4.1524813432967989</v>
      </c>
      <c r="FU75" s="32">
        <f>IFERROR(LN('2a) female mx'!CF75),"")</f>
        <v>-4.2056973891763718</v>
      </c>
      <c r="FV75" s="32">
        <f>IFERROR(LN('2a) female mx'!CG75),"")</f>
        <v>-4.2525836852424943</v>
      </c>
      <c r="FW75" s="32">
        <f>IFERROR(LN('2a) female mx'!CH75),"")</f>
        <v>-4.2809363630040407</v>
      </c>
      <c r="FX75" s="32">
        <f>IFERROR(LN('2a) female mx'!CI75),"")</f>
        <v>-4.267659140440923</v>
      </c>
      <c r="FY75" s="32">
        <f>IFERROR(LN('2a) female mx'!CJ75),"")</f>
        <v>-4.263690411805297</v>
      </c>
      <c r="FZ75" s="32">
        <f>IFERROR(LN('2a) female mx'!CK75),"")</f>
        <v>-4.2748718341144594</v>
      </c>
      <c r="GA75" s="32">
        <f>IFERROR(LN('2a) female mx'!CL75),"")</f>
        <v>-4.2766545255524502</v>
      </c>
      <c r="GB75" s="32">
        <f>IFERROR(LN('2a) female mx'!CM75),"")</f>
        <v>-4.3228984584421362</v>
      </c>
      <c r="GC75" s="32">
        <f>IFERROR(LN('2a) female mx'!CN75),"")</f>
        <v>-4.3112833366494279</v>
      </c>
      <c r="GD75" s="12" t="str">
        <f>IFERROR(LN('2a) female mx'!CO75),"")</f>
        <v/>
      </c>
    </row>
    <row r="76" spans="1:186" x14ac:dyDescent="0.25">
      <c r="A76" s="31">
        <f>'2a) male mx'!A76</f>
        <v>73</v>
      </c>
      <c r="B76" s="32">
        <f>LN('2a) male mx'!B76)</f>
        <v>-2.6309978598602495</v>
      </c>
      <c r="C76" s="32">
        <f>LN('2a) male mx'!C76)</f>
        <v>-2.6729768003011496</v>
      </c>
      <c r="D76" s="32">
        <f>LN('2a) male mx'!D76)</f>
        <v>-2.592098453435324</v>
      </c>
      <c r="E76" s="32">
        <f>LN('2a) male mx'!E76)</f>
        <v>-2.6156863165579822</v>
      </c>
      <c r="F76" s="32">
        <f>LN('2a) male mx'!F76)</f>
        <v>-2.6667189226399053</v>
      </c>
      <c r="G76" s="32">
        <f>LN('2a) male mx'!G76)</f>
        <v>-2.6216732526739879</v>
      </c>
      <c r="H76" s="32">
        <f>LN('2a) male mx'!H76)</f>
        <v>-2.5839909987725038</v>
      </c>
      <c r="I76" s="32">
        <f>LN('2a) male mx'!I76)</f>
        <v>-2.6331699028093931</v>
      </c>
      <c r="J76" s="32">
        <f>LN('2a) male mx'!J76)</f>
        <v>-2.6599446556374033</v>
      </c>
      <c r="K76" s="32">
        <f>LN('2a) male mx'!K76)</f>
        <v>-2.7641098121053091</v>
      </c>
      <c r="L76" s="32">
        <f>LN('2a) male mx'!L76)</f>
        <v>-2.6620496506271611</v>
      </c>
      <c r="M76" s="32">
        <f>LN('2a) male mx'!M76)</f>
        <v>-2.7078703934958637</v>
      </c>
      <c r="N76" s="32">
        <f>LN('2a) male mx'!N76)</f>
        <v>-2.6294286444960431</v>
      </c>
      <c r="O76" s="32">
        <f>LN('2a) male mx'!O76)</f>
        <v>-2.6459380339392924</v>
      </c>
      <c r="P76" s="32">
        <f>LN('2a) male mx'!P76)</f>
        <v>-2.6657969248863411</v>
      </c>
      <c r="Q76" s="32">
        <f>LN('2a) male mx'!Q76)</f>
        <v>-2.6839846712125097</v>
      </c>
      <c r="R76" s="32">
        <f>LN('2a) male mx'!R76)</f>
        <v>-2.6918679105191039</v>
      </c>
      <c r="S76" s="32">
        <f>LN('2a) male mx'!S76)</f>
        <v>-2.6420914504209319</v>
      </c>
      <c r="T76" s="32">
        <f>LN('2a) male mx'!T76)</f>
        <v>-2.6714331181672581</v>
      </c>
      <c r="U76" s="32">
        <f>LN('2a) male mx'!U76)</f>
        <v>-2.6596951864028719</v>
      </c>
      <c r="V76" s="32">
        <f>LN('2a) male mx'!V76)</f>
        <v>-2.5946976349130462</v>
      </c>
      <c r="W76" s="32">
        <f>LN('2a) male mx'!W76)</f>
        <v>-2.5965424909817254</v>
      </c>
      <c r="X76" s="32">
        <f>LN('2a) male mx'!X76)</f>
        <v>-2.5647016671722067</v>
      </c>
      <c r="Y76" s="32">
        <f>LN('2a) male mx'!Y76)</f>
        <v>-2.6606652476449337</v>
      </c>
      <c r="Z76" s="32">
        <f>LN('2a) male mx'!Z76)</f>
        <v>-2.6496919727499852</v>
      </c>
      <c r="AA76" s="32">
        <f>LN('2a) male mx'!AA76)</f>
        <v>-2.6454044362749376</v>
      </c>
      <c r="AB76" s="32">
        <f>LN('2a) male mx'!AB76)</f>
        <v>-2.7147459895581765</v>
      </c>
      <c r="AC76" s="32">
        <f>LN('2a) male mx'!AC76)</f>
        <v>-2.6264655208003669</v>
      </c>
      <c r="AD76" s="32">
        <f>LN('2a) male mx'!AD76)</f>
        <v>-2.6020844360515256</v>
      </c>
      <c r="AE76" s="32">
        <f>LN('2a) male mx'!AE76)</f>
        <v>-2.5835190304723645</v>
      </c>
      <c r="AF76" s="32">
        <f>LN('2a) male mx'!AF76)</f>
        <v>-2.6062771980200594</v>
      </c>
      <c r="AG76" s="32">
        <f>LN('2a) male mx'!AG76)</f>
        <v>-2.6041218887755933</v>
      </c>
      <c r="AH76" s="32">
        <f>LN('2a) male mx'!AH76)</f>
        <v>-2.5981395461203327</v>
      </c>
      <c r="AI76" s="32">
        <f>LN('2a) male mx'!AI76)</f>
        <v>-2.6217785743383653</v>
      </c>
      <c r="AJ76" s="32">
        <f>LN('2a) male mx'!AJ76)</f>
        <v>-2.6531052124702499</v>
      </c>
      <c r="AK76" s="32">
        <f>LN('2a) male mx'!AK76)</f>
        <v>-2.5814526425951687</v>
      </c>
      <c r="AL76" s="32">
        <f>LN('2a) male mx'!AL76)</f>
        <v>-2.5801603767501917</v>
      </c>
      <c r="AM76" s="32">
        <f>LN('2a) male mx'!AM76)</f>
        <v>-2.6771743035197675</v>
      </c>
      <c r="AN76" s="32">
        <f>LN('2a) male mx'!AN76)</f>
        <v>-2.6305121193042931</v>
      </c>
      <c r="AO76" s="32">
        <f>LN('2a) male mx'!AO76)</f>
        <v>-2.6809519331207863</v>
      </c>
      <c r="AP76" s="32">
        <f>LN('2a) male mx'!AP76)</f>
        <v>-2.6366764947558843</v>
      </c>
      <c r="AQ76" s="32">
        <f>LN('2a) male mx'!AQ76)</f>
        <v>-2.6168609941493477</v>
      </c>
      <c r="AR76" s="32">
        <f>LN('2a) male mx'!AR76)</f>
        <v>-2.6303492636688035</v>
      </c>
      <c r="AS76" s="32">
        <f>LN('2a) male mx'!AS76)</f>
        <v>-2.5964781952695448</v>
      </c>
      <c r="AT76" s="32">
        <f>LN('2a) male mx'!AT76)</f>
        <v>-2.6152142927820741</v>
      </c>
      <c r="AU76" s="32">
        <f>LN('2a) male mx'!AU76)</f>
        <v>-2.5516338283915565</v>
      </c>
      <c r="AV76" s="32">
        <f>LN('2a) male mx'!AV76)</f>
        <v>-2.5744267867604971</v>
      </c>
      <c r="AW76" s="32">
        <f>LN('2a) male mx'!AW76)</f>
        <v>-2.5631015916137758</v>
      </c>
      <c r="AX76" s="32">
        <f>LN('2a) male mx'!AX76)</f>
        <v>-2.6233694778657131</v>
      </c>
      <c r="AY76" s="32">
        <f>LN('2a) male mx'!AY76)</f>
        <v>-2.581868912638023</v>
      </c>
      <c r="AZ76" s="32">
        <f>LN('2a) male mx'!AZ76)</f>
        <v>-2.6912209557100315</v>
      </c>
      <c r="BA76" s="32">
        <f>LN('2a) male mx'!BA76)</f>
        <v>-2.6952856760990564</v>
      </c>
      <c r="BB76" s="32">
        <f>LN('2a) male mx'!BB76)</f>
        <v>-2.6325762569558284</v>
      </c>
      <c r="BC76" s="32">
        <f>LN('2a) male mx'!BC76)</f>
        <v>-2.6008241751419776</v>
      </c>
      <c r="BD76" s="32">
        <f>LN('2a) male mx'!BD76)</f>
        <v>-2.7816598585459347</v>
      </c>
      <c r="BE76" s="32">
        <f>LN('2a) male mx'!BE76)</f>
        <v>-2.7267480188344915</v>
      </c>
      <c r="BF76" s="32">
        <f>LN('2a) male mx'!BF76)</f>
        <v>-2.790788854966368</v>
      </c>
      <c r="BG76" s="32">
        <f>LN('2a) male mx'!BG76)</f>
        <v>-2.8192104280641188</v>
      </c>
      <c r="BH76" s="32">
        <f>LN('2a) male mx'!BH76)</f>
        <v>-2.8464604961621145</v>
      </c>
      <c r="BI76" s="32">
        <f>LN('2a) male mx'!BI76)</f>
        <v>-2.8624861740701033</v>
      </c>
      <c r="BJ76" s="32">
        <f>LN('2a) male mx'!BJ76)</f>
        <v>-2.8859177834549081</v>
      </c>
      <c r="BK76" s="32">
        <f>LN('2a) male mx'!BK76)</f>
        <v>-2.8813990892329686</v>
      </c>
      <c r="BL76" s="32">
        <f>LN('2a) male mx'!BL76)</f>
        <v>-2.9225468498063343</v>
      </c>
      <c r="BM76" s="32">
        <f>LN('2a) male mx'!BM76)</f>
        <v>-2.9105207825121031</v>
      </c>
      <c r="BN76" s="32">
        <f>LN('2a) male mx'!BN76)</f>
        <v>-2.9535437461593599</v>
      </c>
      <c r="BO76" s="32">
        <f>LN('2a) male mx'!BO76)</f>
        <v>-3.0006577533756911</v>
      </c>
      <c r="BP76" s="32">
        <f>LN('2a) male mx'!BP76)</f>
        <v>-2.97888792254329</v>
      </c>
      <c r="BQ76" s="32">
        <f>LN('2a) male mx'!BQ76)</f>
        <v>-3.0277871531752818</v>
      </c>
      <c r="BR76" s="32">
        <f>LN('2a) male mx'!BR76)</f>
        <v>-2.9617941571101474</v>
      </c>
      <c r="BS76" s="32">
        <f>LN('2a) male mx'!BS76)</f>
        <v>-3.1385180575284188</v>
      </c>
      <c r="BT76" s="32">
        <f>LN('2a) male mx'!BT76)</f>
        <v>-3.1094986634429538</v>
      </c>
      <c r="BU76" s="32">
        <f>LN('2a) male mx'!BU76)</f>
        <v>-3.1487859073071283</v>
      </c>
      <c r="BV76" s="32">
        <f>LN('2a) male mx'!BV76)</f>
        <v>-3.1626487835170694</v>
      </c>
      <c r="BW76" s="32">
        <f>LN('2a) male mx'!BW76)</f>
        <v>-3.1182508769499067</v>
      </c>
      <c r="BX76" s="32">
        <f>LN('2a) male mx'!BX76)</f>
        <v>-3.2097419475611653</v>
      </c>
      <c r="BY76" s="32">
        <f>LN('2a) male mx'!BY76)</f>
        <v>-3.2397587355775403</v>
      </c>
      <c r="BZ76" s="32">
        <f>LN('2a) male mx'!BZ76)</f>
        <v>-3.2511326437781798</v>
      </c>
      <c r="CA76" s="32">
        <f>LN('2a) male mx'!CA76)</f>
        <v>-3.2763205308393886</v>
      </c>
      <c r="CB76" s="32">
        <f>LN('2a) male mx'!CB76)</f>
        <v>-3.3225192044407401</v>
      </c>
      <c r="CC76" s="32">
        <f>LN('2a) male mx'!CC76)</f>
        <v>-3.404428333109299</v>
      </c>
      <c r="CD76" s="32">
        <f>LN('2a) male mx'!CD76)</f>
        <v>-3.3807853163212789</v>
      </c>
      <c r="CE76" s="32">
        <f>LN('2a) male mx'!CE76)</f>
        <v>-3.4179775721783447</v>
      </c>
      <c r="CF76" s="32">
        <f>LN('2a) male mx'!CF76)</f>
        <v>-3.4926073924680754</v>
      </c>
      <c r="CG76" s="32">
        <f>LN('2a) male mx'!CG76)</f>
        <v>-3.5153005040412251</v>
      </c>
      <c r="CH76" s="32">
        <f>LN('2a) male mx'!CH76)</f>
        <v>-3.6151071704060178</v>
      </c>
      <c r="CI76" s="32">
        <f>LN('2a) male mx'!CI76)</f>
        <v>-3.6247145702056547</v>
      </c>
      <c r="CJ76" s="32">
        <f>LN('2a) male mx'!CJ76)</f>
        <v>-3.6727022753063547</v>
      </c>
      <c r="CK76" s="32">
        <f>LN('2a) male mx'!CK76)</f>
        <v>-3.6667732184867425</v>
      </c>
      <c r="CL76" s="32">
        <f>LN('2a) male mx'!CL76)</f>
        <v>-3.66695750381307</v>
      </c>
      <c r="CM76" s="32">
        <f>LN('2a) male mx'!CM76)</f>
        <v>-3.717724430243424</v>
      </c>
      <c r="CN76" s="32">
        <f>LN('2a) male mx'!CN76)</f>
        <v>-3.7697940382050108</v>
      </c>
      <c r="CP76" s="31">
        <f t="shared" si="3"/>
        <v>73</v>
      </c>
      <c r="CQ76" s="32">
        <f>IFERROR(LN('2a) female mx'!B76),"")</f>
        <v>-2.8439264149336472</v>
      </c>
      <c r="CR76" s="32">
        <f>IFERROR(LN('2a) female mx'!C76),"")</f>
        <v>-2.9482539226758475</v>
      </c>
      <c r="CS76" s="32">
        <f>IFERROR(LN('2a) female mx'!D76),"")</f>
        <v>-2.8298916949419834</v>
      </c>
      <c r="CT76" s="32">
        <f>IFERROR(LN('2a) female mx'!E76),"")</f>
        <v>-2.9092764725169724</v>
      </c>
      <c r="CU76" s="32">
        <f>IFERROR(LN('2a) female mx'!F76),"")</f>
        <v>-2.8661867822666922</v>
      </c>
      <c r="CV76" s="32">
        <f>IFERROR(LN('2a) female mx'!G76),"")</f>
        <v>-2.8248868838818719</v>
      </c>
      <c r="CW76" s="32">
        <f>IFERROR(LN('2a) female mx'!H76),"")</f>
        <v>-2.893504569561371</v>
      </c>
      <c r="CX76" s="32">
        <f>IFERROR(LN('2a) female mx'!I76),"")</f>
        <v>-2.8202086112610227</v>
      </c>
      <c r="CY76" s="32">
        <f>IFERROR(LN('2a) female mx'!J76),"")</f>
        <v>-2.8640165685523824</v>
      </c>
      <c r="CZ76" s="32">
        <f>IFERROR(LN('2a) female mx'!K76),"")</f>
        <v>-2.9331517666709082</v>
      </c>
      <c r="DA76" s="32">
        <f>IFERROR(LN('2a) female mx'!L76),"")</f>
        <v>-2.9885776832148832</v>
      </c>
      <c r="DB76" s="32">
        <f>IFERROR(LN('2a) female mx'!M76),"")</f>
        <v>-3.0259589559957094</v>
      </c>
      <c r="DC76" s="32">
        <f>IFERROR(LN('2a) female mx'!N76),"")</f>
        <v>-2.9137500822050124</v>
      </c>
      <c r="DD76" s="32">
        <f>IFERROR(LN('2a) female mx'!O76),"")</f>
        <v>-2.885664740549347</v>
      </c>
      <c r="DE76" s="32">
        <f>IFERROR(LN('2a) female mx'!P76),"")</f>
        <v>-2.8890745546227583</v>
      </c>
      <c r="DF76" s="32">
        <f>IFERROR(LN('2a) female mx'!Q76),"")</f>
        <v>-2.925194758640917</v>
      </c>
      <c r="DG76" s="32">
        <f>IFERROR(LN('2a) female mx'!R76),"")</f>
        <v>-2.8992583244772372</v>
      </c>
      <c r="DH76" s="32">
        <f>IFERROR(LN('2a) female mx'!S76),"")</f>
        <v>-2.844301828332624</v>
      </c>
      <c r="DI76" s="32">
        <f>IFERROR(LN('2a) female mx'!T76),"")</f>
        <v>-3.0049920427547221</v>
      </c>
      <c r="DJ76" s="32">
        <f>IFERROR(LN('2a) female mx'!U76),"")</f>
        <v>-2.9531788769579621</v>
      </c>
      <c r="DK76" s="32">
        <f>IFERROR(LN('2a) female mx'!V76),"")</f>
        <v>-2.9262523854767126</v>
      </c>
      <c r="DL76" s="32">
        <f>IFERROR(LN('2a) female mx'!W76),"")</f>
        <v>-2.8603307019381852</v>
      </c>
      <c r="DM76" s="32">
        <f>IFERROR(LN('2a) female mx'!X76),"")</f>
        <v>-2.8743549805801516</v>
      </c>
      <c r="DN76" s="32">
        <f>IFERROR(LN('2a) female mx'!Y76),"")</f>
        <v>-2.9500856660144494</v>
      </c>
      <c r="DO76" s="32">
        <f>IFERROR(LN('2a) female mx'!Z76),"")</f>
        <v>-2.9329407124790672</v>
      </c>
      <c r="DP76" s="32">
        <f>IFERROR(LN('2a) female mx'!AA76),"")</f>
        <v>-2.8846387695265174</v>
      </c>
      <c r="DQ76" s="32">
        <f>IFERROR(LN('2a) female mx'!AB76),"")</f>
        <v>-3.0128743903580006</v>
      </c>
      <c r="DR76" s="32">
        <f>IFERROR(LN('2a) female mx'!AC76),"")</f>
        <v>-2.9066658119933662</v>
      </c>
      <c r="DS76" s="32">
        <f>IFERROR(LN('2a) female mx'!AD76),"")</f>
        <v>-2.9484872898963941</v>
      </c>
      <c r="DT76" s="32">
        <f>IFERROR(LN('2a) female mx'!AE76),"")</f>
        <v>-3.0246791938474997</v>
      </c>
      <c r="DU76" s="32">
        <f>IFERROR(LN('2a) female mx'!AF76),"")</f>
        <v>-2.9766868184645325</v>
      </c>
      <c r="DV76" s="32">
        <f>IFERROR(LN('2a) female mx'!AG76),"")</f>
        <v>-3.087063361447381</v>
      </c>
      <c r="DW76" s="32">
        <f>IFERROR(LN('2a) female mx'!AH76),"")</f>
        <v>-3.0269531485321597</v>
      </c>
      <c r="DX76" s="32">
        <f>IFERROR(LN('2a) female mx'!AI76),"")</f>
        <v>-3.0431499231355992</v>
      </c>
      <c r="DY76" s="32">
        <f>IFERROR(LN('2a) female mx'!AJ76),"")</f>
        <v>-3.102920847025231</v>
      </c>
      <c r="DZ76" s="32">
        <f>IFERROR(LN('2a) female mx'!AK76),"")</f>
        <v>-3.0384284848781795</v>
      </c>
      <c r="EA76" s="32">
        <f>IFERROR(LN('2a) female mx'!AL76),"")</f>
        <v>-3.0851861902914033</v>
      </c>
      <c r="EB76" s="32">
        <f>IFERROR(LN('2a) female mx'!AM76),"")</f>
        <v>-3.1747051884365538</v>
      </c>
      <c r="EC76" s="32">
        <f>IFERROR(LN('2a) female mx'!AN76),"")</f>
        <v>-3.0968447246581148</v>
      </c>
      <c r="ED76" s="32">
        <f>IFERROR(LN('2a) female mx'!AO76),"")</f>
        <v>-3.1955272550487752</v>
      </c>
      <c r="EE76" s="32">
        <f>IFERROR(LN('2a) female mx'!AP76),"")</f>
        <v>-3.1707004331835833</v>
      </c>
      <c r="EF76" s="32">
        <f>IFERROR(LN('2a) female mx'!AQ76),"")</f>
        <v>-3.1054709991148277</v>
      </c>
      <c r="EG76" s="32">
        <f>IFERROR(LN('2a) female mx'!AR76),"")</f>
        <v>-3.1116345137480845</v>
      </c>
      <c r="EH76" s="32">
        <f>IFERROR(LN('2a) female mx'!AS76),"")</f>
        <v>-3.1084355748501276</v>
      </c>
      <c r="EI76" s="32">
        <f>IFERROR(LN('2a) female mx'!AT76),"")</f>
        <v>-3.0920056069382991</v>
      </c>
      <c r="EJ76" s="32">
        <f>IFERROR(LN('2a) female mx'!AU76),"")</f>
        <v>-3.1261089740425141</v>
      </c>
      <c r="EK76" s="32">
        <f>IFERROR(LN('2a) female mx'!AV76),"")</f>
        <v>-3.1772928603074191</v>
      </c>
      <c r="EL76" s="32">
        <f>IFERROR(LN('2a) female mx'!AW76),"")</f>
        <v>-3.1545573915134324</v>
      </c>
      <c r="EM76" s="32">
        <f>IFERROR(LN('2a) female mx'!AX76),"")</f>
        <v>-3.2202669681484326</v>
      </c>
      <c r="EN76" s="32">
        <f>IFERROR(LN('2a) female mx'!AY76),"")</f>
        <v>-3.1705179996592427</v>
      </c>
      <c r="EO76" s="32">
        <f>IFERROR(LN('2a) female mx'!AZ76),"")</f>
        <v>-3.2161472480007913</v>
      </c>
      <c r="EP76" s="32">
        <f>IFERROR(LN('2a) female mx'!BA76),"")</f>
        <v>-3.3273238511351555</v>
      </c>
      <c r="EQ76" s="32">
        <f>IFERROR(LN('2a) female mx'!BB76),"")</f>
        <v>-3.2293334851612454</v>
      </c>
      <c r="ER76" s="32">
        <f>IFERROR(LN('2a) female mx'!BC76),"")</f>
        <v>-3.2712971102855799</v>
      </c>
      <c r="ES76" s="32">
        <f>IFERROR(LN('2a) female mx'!BD76),"")</f>
        <v>-3.4209621777350581</v>
      </c>
      <c r="ET76" s="32">
        <f>IFERROR(LN('2a) female mx'!BE76),"")</f>
        <v>-3.3482263316019067</v>
      </c>
      <c r="EU76" s="32">
        <f>IFERROR(LN('2a) female mx'!BF76),"")</f>
        <v>-3.4490220686618245</v>
      </c>
      <c r="EV76" s="32">
        <f>IFERROR(LN('2a) female mx'!BG76),"")</f>
        <v>-3.418319552267981</v>
      </c>
      <c r="EW76" s="32">
        <f>IFERROR(LN('2a) female mx'!BH76),"")</f>
        <v>-3.5451251029093567</v>
      </c>
      <c r="EX76" s="32">
        <f>IFERROR(LN('2a) female mx'!BI76),"")</f>
        <v>-3.5401519453739367</v>
      </c>
      <c r="EY76" s="32">
        <f>IFERROR(LN('2a) female mx'!BJ76),"")</f>
        <v>-3.5293383027730378</v>
      </c>
      <c r="EZ76" s="32">
        <f>IFERROR(LN('2a) female mx'!BK76),"")</f>
        <v>-3.5854835151126196</v>
      </c>
      <c r="FA76" s="32">
        <f>IFERROR(LN('2a) female mx'!BL76),"")</f>
        <v>-3.5736514808075905</v>
      </c>
      <c r="FB76" s="32">
        <f>IFERROR(LN('2a) female mx'!BM76),"")</f>
        <v>-3.5240799295936727</v>
      </c>
      <c r="FC76" s="32">
        <f>IFERROR(LN('2a) female mx'!BN76),"")</f>
        <v>-3.6046302737007494</v>
      </c>
      <c r="FD76" s="32">
        <f>IFERROR(LN('2a) female mx'!BO76),"")</f>
        <v>-3.57948756013421</v>
      </c>
      <c r="FE76" s="32">
        <f>IFERROR(LN('2a) female mx'!BP76),"")</f>
        <v>-3.6536563663962274</v>
      </c>
      <c r="FF76" s="32">
        <f>IFERROR(LN('2a) female mx'!BQ76),"")</f>
        <v>-3.6342633640815318</v>
      </c>
      <c r="FG76" s="32">
        <f>IFERROR(LN('2a) female mx'!BR76),"")</f>
        <v>-3.675181595489033</v>
      </c>
      <c r="FH76" s="32">
        <f>IFERROR(LN('2a) female mx'!BS76),"")</f>
        <v>-3.671418738888256</v>
      </c>
      <c r="FI76" s="32">
        <f>IFERROR(LN('2a) female mx'!BT76),"")</f>
        <v>-3.725590500912511</v>
      </c>
      <c r="FJ76" s="32">
        <f>IFERROR(LN('2a) female mx'!BU76),"")</f>
        <v>-3.7274012051013479</v>
      </c>
      <c r="FK76" s="32">
        <f>IFERROR(LN('2a) female mx'!BV76),"")</f>
        <v>-3.7680562968716504</v>
      </c>
      <c r="FL76" s="32">
        <f>IFERROR(LN('2a) female mx'!BW76),"")</f>
        <v>-3.7618592780741884</v>
      </c>
      <c r="FM76" s="32">
        <f>IFERROR(LN('2a) female mx'!BX76),"")</f>
        <v>-3.8034136015567586</v>
      </c>
      <c r="FN76" s="32">
        <f>IFERROR(LN('2a) female mx'!BY76),"")</f>
        <v>-3.8757412924425569</v>
      </c>
      <c r="FO76" s="32">
        <f>IFERROR(LN('2a) female mx'!BZ76),"")</f>
        <v>-3.8613788104380036</v>
      </c>
      <c r="FP76" s="32">
        <f>IFERROR(LN('2a) female mx'!CA76),"")</f>
        <v>-3.8870725329843046</v>
      </c>
      <c r="FQ76" s="32">
        <f>IFERROR(LN('2a) female mx'!CB76),"")</f>
        <v>-3.9368964972453382</v>
      </c>
      <c r="FR76" s="32">
        <f>IFERROR(LN('2a) female mx'!CC76),"")</f>
        <v>-3.9925990942212364</v>
      </c>
      <c r="FS76" s="32">
        <f>IFERROR(LN('2a) female mx'!CD76),"")</f>
        <v>-3.9508134481407313</v>
      </c>
      <c r="FT76" s="32">
        <f>IFERROR(LN('2a) female mx'!CE76),"")</f>
        <v>-4.0364339403742884</v>
      </c>
      <c r="FU76" s="32">
        <f>IFERROR(LN('2a) female mx'!CF76),"")</f>
        <v>-4.0803263094917446</v>
      </c>
      <c r="FV76" s="32">
        <f>IFERROR(LN('2a) female mx'!CG76),"")</f>
        <v>-4.0812344827120608</v>
      </c>
      <c r="FW76" s="32">
        <f>IFERROR(LN('2a) female mx'!CH76),"")</f>
        <v>-4.1635145516781327</v>
      </c>
      <c r="FX76" s="32">
        <f>IFERROR(LN('2a) female mx'!CI76),"")</f>
        <v>-4.1957360964078152</v>
      </c>
      <c r="FY76" s="32">
        <f>IFERROR(LN('2a) female mx'!CJ76),"")</f>
        <v>-4.1187408451494827</v>
      </c>
      <c r="FZ76" s="32">
        <f>IFERROR(LN('2a) female mx'!CK76),"")</f>
        <v>-4.2099954762584497</v>
      </c>
      <c r="GA76" s="32">
        <f>IFERROR(LN('2a) female mx'!CL76),"")</f>
        <v>-4.2287759734371706</v>
      </c>
      <c r="GB76" s="32">
        <f>IFERROR(LN('2a) female mx'!CM76),"")</f>
        <v>-4.2031778973510603</v>
      </c>
      <c r="GC76" s="32">
        <f>IFERROR(LN('2a) female mx'!CN76),"")</f>
        <v>-4.2488108340499684</v>
      </c>
      <c r="GD76" s="12" t="str">
        <f>IFERROR(LN('2a) female mx'!CO76),"")</f>
        <v/>
      </c>
    </row>
    <row r="77" spans="1:186" x14ac:dyDescent="0.25">
      <c r="A77" s="31">
        <f>'2a) male mx'!A77</f>
        <v>74</v>
      </c>
      <c r="B77" s="32">
        <f>LN('2a) male mx'!B77)</f>
        <v>-2.5704245373496257</v>
      </c>
      <c r="C77" s="32">
        <f>LN('2a) male mx'!C77)</f>
        <v>-2.6038352429549256</v>
      </c>
      <c r="D77" s="32">
        <f>LN('2a) male mx'!D77)</f>
        <v>-2.5006061243046109</v>
      </c>
      <c r="E77" s="32">
        <f>LN('2a) male mx'!E77)</f>
        <v>-2.4899912960178847</v>
      </c>
      <c r="F77" s="32">
        <f>LN('2a) male mx'!F77)</f>
        <v>-2.5853393131645861</v>
      </c>
      <c r="G77" s="32">
        <f>LN('2a) male mx'!G77)</f>
        <v>-2.5320980925937353</v>
      </c>
      <c r="H77" s="32">
        <f>LN('2a) male mx'!H77)</f>
        <v>-2.6141928797725931</v>
      </c>
      <c r="I77" s="32">
        <f>LN('2a) male mx'!I77)</f>
        <v>-2.5473352577745345</v>
      </c>
      <c r="J77" s="32">
        <f>LN('2a) male mx'!J77)</f>
        <v>-2.450748376845302</v>
      </c>
      <c r="K77" s="32">
        <f>LN('2a) male mx'!K77)</f>
        <v>-2.6063788757018957</v>
      </c>
      <c r="L77" s="32">
        <f>LN('2a) male mx'!L77)</f>
        <v>-2.5250275549945198</v>
      </c>
      <c r="M77" s="32">
        <f>LN('2a) male mx'!M77)</f>
        <v>-2.6512256642188641</v>
      </c>
      <c r="N77" s="32">
        <f>LN('2a) male mx'!N77)</f>
        <v>-2.5524450639430718</v>
      </c>
      <c r="O77" s="32">
        <f>LN('2a) male mx'!O77)</f>
        <v>-2.5406986630366055</v>
      </c>
      <c r="P77" s="32">
        <f>LN('2a) male mx'!P77)</f>
        <v>-2.4712932571137132</v>
      </c>
      <c r="Q77" s="32">
        <f>LN('2a) male mx'!Q77)</f>
        <v>-2.5662756620227167</v>
      </c>
      <c r="R77" s="32">
        <f>LN('2a) male mx'!R77)</f>
        <v>-2.546117687205399</v>
      </c>
      <c r="S77" s="32">
        <f>LN('2a) male mx'!S77)</f>
        <v>-2.5642891955658702</v>
      </c>
      <c r="T77" s="32">
        <f>LN('2a) male mx'!T77)</f>
        <v>-2.5018341373097073</v>
      </c>
      <c r="U77" s="32">
        <f>LN('2a) male mx'!U77)</f>
        <v>-2.558534013065596</v>
      </c>
      <c r="V77" s="32">
        <f>LN('2a) male mx'!V77)</f>
        <v>-2.5686826273343817</v>
      </c>
      <c r="W77" s="32">
        <f>LN('2a) male mx'!W77)</f>
        <v>-2.4586636647352917</v>
      </c>
      <c r="X77" s="32">
        <f>LN('2a) male mx'!X77)</f>
        <v>-2.4920417482453008</v>
      </c>
      <c r="Y77" s="32">
        <f>LN('2a) male mx'!Y77)</f>
        <v>-2.5601734801284834</v>
      </c>
      <c r="Z77" s="32">
        <f>LN('2a) male mx'!Z77)</f>
        <v>-2.6327405874868837</v>
      </c>
      <c r="AA77" s="32">
        <f>LN('2a) male mx'!AA77)</f>
        <v>-2.5328305448318851</v>
      </c>
      <c r="AB77" s="32">
        <f>LN('2a) male mx'!AB77)</f>
        <v>-2.5808771135384005</v>
      </c>
      <c r="AC77" s="32">
        <f>LN('2a) male mx'!AC77)</f>
        <v>-2.5037945007762428</v>
      </c>
      <c r="AD77" s="32">
        <f>LN('2a) male mx'!AD77)</f>
        <v>-2.5290030002341681</v>
      </c>
      <c r="AE77" s="32">
        <f>LN('2a) male mx'!AE77)</f>
        <v>-2.4333955528249596</v>
      </c>
      <c r="AF77" s="32">
        <f>LN('2a) male mx'!AF77)</f>
        <v>-2.4995490044641588</v>
      </c>
      <c r="AG77" s="32">
        <f>LN('2a) male mx'!AG77)</f>
        <v>-2.576677611583003</v>
      </c>
      <c r="AH77" s="32">
        <f>LN('2a) male mx'!AH77)</f>
        <v>-2.5629490357553695</v>
      </c>
      <c r="AI77" s="32">
        <f>LN('2a) male mx'!AI77)</f>
        <v>-2.4794602537533232</v>
      </c>
      <c r="AJ77" s="32">
        <f>LN('2a) male mx'!AJ77)</f>
        <v>-2.5117403536758474</v>
      </c>
      <c r="AK77" s="32">
        <f>LN('2a) male mx'!AK77)</f>
        <v>-2.4924007774965045</v>
      </c>
      <c r="AL77" s="32">
        <f>LN('2a) male mx'!AL77)</f>
        <v>-2.480173894741367</v>
      </c>
      <c r="AM77" s="32">
        <f>LN('2a) male mx'!AM77)</f>
        <v>-2.5385822610019466</v>
      </c>
      <c r="AN77" s="32">
        <f>LN('2a) male mx'!AN77)</f>
        <v>-2.4994829153329219</v>
      </c>
      <c r="AO77" s="32">
        <f>LN('2a) male mx'!AO77)</f>
        <v>-2.5588948242603604</v>
      </c>
      <c r="AP77" s="32">
        <f>LN('2a) male mx'!AP77)</f>
        <v>-2.5451549308862007</v>
      </c>
      <c r="AQ77" s="32">
        <f>LN('2a) male mx'!AQ77)</f>
        <v>-2.4992911631879244</v>
      </c>
      <c r="AR77" s="32">
        <f>LN('2a) male mx'!AR77)</f>
        <v>-2.5803510127525398</v>
      </c>
      <c r="AS77" s="32">
        <f>LN('2a) male mx'!AS77)</f>
        <v>-2.4719944672688645</v>
      </c>
      <c r="AT77" s="32">
        <f>LN('2a) male mx'!AT77)</f>
        <v>-2.5405642193965834</v>
      </c>
      <c r="AU77" s="32">
        <f>LN('2a) male mx'!AU77)</f>
        <v>-2.5294467789033179</v>
      </c>
      <c r="AV77" s="32">
        <f>LN('2a) male mx'!AV77)</f>
        <v>-2.4932851549146027</v>
      </c>
      <c r="AW77" s="32">
        <f>LN('2a) male mx'!AW77)</f>
        <v>-2.4902545982053965</v>
      </c>
      <c r="AX77" s="32">
        <f>LN('2a) male mx'!AX77)</f>
        <v>-2.5258281418457735</v>
      </c>
      <c r="AY77" s="32">
        <f>LN('2a) male mx'!AY77)</f>
        <v>-2.5045167558967303</v>
      </c>
      <c r="AZ77" s="32">
        <f>LN('2a) male mx'!AZ77)</f>
        <v>-2.5880397419060719</v>
      </c>
      <c r="BA77" s="32">
        <f>LN('2a) male mx'!BA77)</f>
        <v>-2.5888379103640231</v>
      </c>
      <c r="BB77" s="32">
        <f>LN('2a) male mx'!BB77)</f>
        <v>-2.6280632272225146</v>
      </c>
      <c r="BC77" s="32">
        <f>LN('2a) male mx'!BC77)</f>
        <v>-2.5368781092313668</v>
      </c>
      <c r="BD77" s="32">
        <f>LN('2a) male mx'!BD77)</f>
        <v>-2.5971563719306174</v>
      </c>
      <c r="BE77" s="32">
        <f>LN('2a) male mx'!BE77)</f>
        <v>-2.684016122444036</v>
      </c>
      <c r="BF77" s="32">
        <f>LN('2a) male mx'!BF77)</f>
        <v>-2.7001836781292745</v>
      </c>
      <c r="BG77" s="32">
        <f>LN('2a) male mx'!BG77)</f>
        <v>-2.6840575482959301</v>
      </c>
      <c r="BH77" s="32">
        <f>LN('2a) male mx'!BH77)</f>
        <v>-2.7450854874576107</v>
      </c>
      <c r="BI77" s="32">
        <f>LN('2a) male mx'!BI77)</f>
        <v>-2.7642736484660566</v>
      </c>
      <c r="BJ77" s="32">
        <f>LN('2a) male mx'!BJ77)</f>
        <v>-2.7754038539243338</v>
      </c>
      <c r="BK77" s="32">
        <f>LN('2a) male mx'!BK77)</f>
        <v>-2.7002228366606014</v>
      </c>
      <c r="BL77" s="32">
        <f>LN('2a) male mx'!BL77)</f>
        <v>-2.8424498952735022</v>
      </c>
      <c r="BM77" s="32">
        <f>LN('2a) male mx'!BM77)</f>
        <v>-2.8335153448135131</v>
      </c>
      <c r="BN77" s="32">
        <f>LN('2a) male mx'!BN77)</f>
        <v>-2.8490168110087875</v>
      </c>
      <c r="BO77" s="32">
        <f>LN('2a) male mx'!BO77)</f>
        <v>-2.9194789227266131</v>
      </c>
      <c r="BP77" s="32">
        <f>LN('2a) male mx'!BP77)</f>
        <v>-2.8650340012524693</v>
      </c>
      <c r="BQ77" s="32">
        <f>LN('2a) male mx'!BQ77)</f>
        <v>-2.9156204611391918</v>
      </c>
      <c r="BR77" s="32">
        <f>LN('2a) male mx'!BR77)</f>
        <v>-2.8730908983689742</v>
      </c>
      <c r="BS77" s="32">
        <f>LN('2a) male mx'!BS77)</f>
        <v>-3.019895265835566</v>
      </c>
      <c r="BT77" s="32">
        <f>LN('2a) male mx'!BT77)</f>
        <v>-3.065682019467749</v>
      </c>
      <c r="BU77" s="32">
        <f>LN('2a) male mx'!BU77)</f>
        <v>-3.0388764039187612</v>
      </c>
      <c r="BV77" s="32">
        <f>LN('2a) male mx'!BV77)</f>
        <v>-3.1033325657898927</v>
      </c>
      <c r="BW77" s="32">
        <f>LN('2a) male mx'!BW77)</f>
        <v>-2.9988748714002447</v>
      </c>
      <c r="BX77" s="32">
        <f>LN('2a) male mx'!BX77)</f>
        <v>-3.142117871916561</v>
      </c>
      <c r="BY77" s="32">
        <f>LN('2a) male mx'!BY77)</f>
        <v>-3.1495344606089475</v>
      </c>
      <c r="BZ77" s="32">
        <f>LN('2a) male mx'!BZ77)</f>
        <v>-3.1560512337232689</v>
      </c>
      <c r="CA77" s="32">
        <f>LN('2a) male mx'!CA77)</f>
        <v>-3.1626867516629638</v>
      </c>
      <c r="CB77" s="32">
        <f>LN('2a) male mx'!CB77)</f>
        <v>-3.1763839664825406</v>
      </c>
      <c r="CC77" s="32">
        <f>LN('2a) male mx'!CC77)</f>
        <v>-3.2493946957176121</v>
      </c>
      <c r="CD77" s="32">
        <f>LN('2a) male mx'!CD77)</f>
        <v>-3.3270156121839167</v>
      </c>
      <c r="CE77" s="32">
        <f>LN('2a) male mx'!CE77)</f>
        <v>-3.3393897538768602</v>
      </c>
      <c r="CF77" s="32">
        <f>LN('2a) male mx'!CF77)</f>
        <v>-3.3621968579055079</v>
      </c>
      <c r="CG77" s="32">
        <f>LN('2a) male mx'!CG77)</f>
        <v>-3.4263259416363638</v>
      </c>
      <c r="CH77" s="32">
        <f>LN('2a) male mx'!CH77)</f>
        <v>-3.4669008545305089</v>
      </c>
      <c r="CI77" s="32">
        <f>LN('2a) male mx'!CI77)</f>
        <v>-3.5328157562756179</v>
      </c>
      <c r="CJ77" s="32">
        <f>LN('2a) male mx'!CJ77)</f>
        <v>-3.5279672595141691</v>
      </c>
      <c r="CK77" s="32">
        <f>LN('2a) male mx'!CK77)</f>
        <v>-3.5646411872329198</v>
      </c>
      <c r="CL77" s="32">
        <f>LN('2a) male mx'!CL77)</f>
        <v>-3.5876783006330526</v>
      </c>
      <c r="CM77" s="32">
        <f>LN('2a) male mx'!CM77)</f>
        <v>-3.6510992880518436</v>
      </c>
      <c r="CN77" s="32">
        <f>LN('2a) male mx'!CN77)</f>
        <v>-3.606199247942572</v>
      </c>
      <c r="CP77" s="31">
        <f t="shared" si="3"/>
        <v>74</v>
      </c>
      <c r="CQ77" s="32">
        <f>IFERROR(LN('2a) female mx'!B77),"")</f>
        <v>-2.7917558632060038</v>
      </c>
      <c r="CR77" s="32">
        <f>IFERROR(LN('2a) female mx'!C77),"")</f>
        <v>-2.9005501880272293</v>
      </c>
      <c r="CS77" s="32">
        <f>IFERROR(LN('2a) female mx'!D77),"")</f>
        <v>-2.8172565937387479</v>
      </c>
      <c r="CT77" s="32">
        <f>IFERROR(LN('2a) female mx'!E77),"")</f>
        <v>-2.7276436917980549</v>
      </c>
      <c r="CU77" s="32">
        <f>IFERROR(LN('2a) female mx'!F77),"")</f>
        <v>-2.7648863356990567</v>
      </c>
      <c r="CV77" s="32">
        <f>IFERROR(LN('2a) female mx'!G77),"")</f>
        <v>-2.7496032611970045</v>
      </c>
      <c r="CW77" s="32">
        <f>IFERROR(LN('2a) female mx'!H77),"")</f>
        <v>-2.7445782628527278</v>
      </c>
      <c r="CX77" s="32">
        <f>IFERROR(LN('2a) female mx'!I77),"")</f>
        <v>-2.7653014647850673</v>
      </c>
      <c r="CY77" s="32">
        <f>IFERROR(LN('2a) female mx'!J77),"")</f>
        <v>-2.7459118303444647</v>
      </c>
      <c r="CZ77" s="32">
        <f>IFERROR(LN('2a) female mx'!K77),"")</f>
        <v>-2.8725146809933131</v>
      </c>
      <c r="DA77" s="32">
        <f>IFERROR(LN('2a) female mx'!L77),"")</f>
        <v>-2.7963499288024369</v>
      </c>
      <c r="DB77" s="32">
        <f>IFERROR(LN('2a) female mx'!M77),"")</f>
        <v>-2.861550163592343</v>
      </c>
      <c r="DC77" s="32">
        <f>IFERROR(LN('2a) female mx'!N77),"")</f>
        <v>-2.8321993373629253</v>
      </c>
      <c r="DD77" s="32">
        <f>IFERROR(LN('2a) female mx'!O77),"")</f>
        <v>-2.7694121667638005</v>
      </c>
      <c r="DE77" s="32">
        <f>IFERROR(LN('2a) female mx'!P77),"")</f>
        <v>-2.8263528277105068</v>
      </c>
      <c r="DF77" s="32">
        <f>IFERROR(LN('2a) female mx'!Q77),"")</f>
        <v>-2.8152347782889202</v>
      </c>
      <c r="DG77" s="32">
        <f>IFERROR(LN('2a) female mx'!R77),"")</f>
        <v>-2.8242689830305783</v>
      </c>
      <c r="DH77" s="32">
        <f>IFERROR(LN('2a) female mx'!S77),"")</f>
        <v>-2.7715742558634937</v>
      </c>
      <c r="DI77" s="32">
        <f>IFERROR(LN('2a) female mx'!T77),"")</f>
        <v>-2.7773515268322764</v>
      </c>
      <c r="DJ77" s="32">
        <f>IFERROR(LN('2a) female mx'!U77),"")</f>
        <v>-2.8441331009928201</v>
      </c>
      <c r="DK77" s="32">
        <f>IFERROR(LN('2a) female mx'!V77),"")</f>
        <v>-2.7875251794016047</v>
      </c>
      <c r="DL77" s="32">
        <f>IFERROR(LN('2a) female mx'!W77),"")</f>
        <v>-2.7839729386750145</v>
      </c>
      <c r="DM77" s="32">
        <f>IFERROR(LN('2a) female mx'!X77),"")</f>
        <v>-2.820101546027447</v>
      </c>
      <c r="DN77" s="32">
        <f>IFERROR(LN('2a) female mx'!Y77),"")</f>
        <v>-2.7996267712345588</v>
      </c>
      <c r="DO77" s="32">
        <f>IFERROR(LN('2a) female mx'!Z77),"")</f>
        <v>-2.8295845364453323</v>
      </c>
      <c r="DP77" s="32">
        <f>IFERROR(LN('2a) female mx'!AA77),"")</f>
        <v>-2.8261477875968914</v>
      </c>
      <c r="DQ77" s="32">
        <f>IFERROR(LN('2a) female mx'!AB77),"")</f>
        <v>-2.8789254519874974</v>
      </c>
      <c r="DR77" s="32">
        <f>IFERROR(LN('2a) female mx'!AC77),"")</f>
        <v>-2.8073852060613942</v>
      </c>
      <c r="DS77" s="32">
        <f>IFERROR(LN('2a) female mx'!AD77),"")</f>
        <v>-2.9497568898630839</v>
      </c>
      <c r="DT77" s="32">
        <f>IFERROR(LN('2a) female mx'!AE77),"")</f>
        <v>-2.8701205355430175</v>
      </c>
      <c r="DU77" s="32">
        <f>IFERROR(LN('2a) female mx'!AF77),"")</f>
        <v>-2.8583311856758002</v>
      </c>
      <c r="DV77" s="32">
        <f>IFERROR(LN('2a) female mx'!AG77),"")</f>
        <v>-2.9571217284337616</v>
      </c>
      <c r="DW77" s="32">
        <f>IFERROR(LN('2a) female mx'!AH77),"")</f>
        <v>-3.0411922233853854</v>
      </c>
      <c r="DX77" s="32">
        <f>IFERROR(LN('2a) female mx'!AI77),"")</f>
        <v>-2.9378447814182214</v>
      </c>
      <c r="DY77" s="32">
        <f>IFERROR(LN('2a) female mx'!AJ77),"")</f>
        <v>-2.96824287521458</v>
      </c>
      <c r="DZ77" s="32">
        <f>IFERROR(LN('2a) female mx'!AK77),"")</f>
        <v>-2.9279327757103641</v>
      </c>
      <c r="EA77" s="32">
        <f>IFERROR(LN('2a) female mx'!AL77),"")</f>
        <v>-2.9784011350662549</v>
      </c>
      <c r="EB77" s="32">
        <f>IFERROR(LN('2a) female mx'!AM77),"")</f>
        <v>-3.0300022380829459</v>
      </c>
      <c r="EC77" s="32">
        <f>IFERROR(LN('2a) female mx'!AN77),"")</f>
        <v>-3.0060245318521592</v>
      </c>
      <c r="ED77" s="32">
        <f>IFERROR(LN('2a) female mx'!AO77),"")</f>
        <v>-3.0524330776981161</v>
      </c>
      <c r="EE77" s="32">
        <f>IFERROR(LN('2a) female mx'!AP77),"")</f>
        <v>-3.0326066267086467</v>
      </c>
      <c r="EF77" s="32">
        <f>IFERROR(LN('2a) female mx'!AQ77),"")</f>
        <v>-3.0140681230973425</v>
      </c>
      <c r="EG77" s="32">
        <f>IFERROR(LN('2a) female mx'!AR77),"")</f>
        <v>-3.060023825155763</v>
      </c>
      <c r="EH77" s="32">
        <f>IFERROR(LN('2a) female mx'!AS77),"")</f>
        <v>-2.9677794613277317</v>
      </c>
      <c r="EI77" s="32">
        <f>IFERROR(LN('2a) female mx'!AT77),"")</f>
        <v>-3.0611755086955696</v>
      </c>
      <c r="EJ77" s="32">
        <f>IFERROR(LN('2a) female mx'!AU77),"")</f>
        <v>-3.0281558358515031</v>
      </c>
      <c r="EK77" s="32">
        <f>IFERROR(LN('2a) female mx'!AV77),"")</f>
        <v>-3.1069025657336402</v>
      </c>
      <c r="EL77" s="32">
        <f>IFERROR(LN('2a) female mx'!AW77),"")</f>
        <v>-3.0388334930368477</v>
      </c>
      <c r="EM77" s="32">
        <f>IFERROR(LN('2a) female mx'!AX77),"")</f>
        <v>-3.0599079192627134</v>
      </c>
      <c r="EN77" s="32">
        <f>IFERROR(LN('2a) female mx'!AY77),"")</f>
        <v>-3.0246878052598607</v>
      </c>
      <c r="EO77" s="32">
        <f>IFERROR(LN('2a) female mx'!AZ77),"")</f>
        <v>-3.1401627547757829</v>
      </c>
      <c r="EP77" s="32">
        <f>IFERROR(LN('2a) female mx'!BA77),"")</f>
        <v>-3.1562961682159627</v>
      </c>
      <c r="EQ77" s="32">
        <f>IFERROR(LN('2a) female mx'!BB77),"")</f>
        <v>-3.1939203957897142</v>
      </c>
      <c r="ER77" s="32">
        <f>IFERROR(LN('2a) female mx'!BC77),"")</f>
        <v>-3.1072832660297105</v>
      </c>
      <c r="ES77" s="32">
        <f>IFERROR(LN('2a) female mx'!BD77),"")</f>
        <v>-3.2312842030955009</v>
      </c>
      <c r="ET77" s="32">
        <f>IFERROR(LN('2a) female mx'!BE77),"")</f>
        <v>-3.3217144600149346</v>
      </c>
      <c r="EU77" s="32">
        <f>IFERROR(LN('2a) female mx'!BF77),"")</f>
        <v>-3.3163486925437637</v>
      </c>
      <c r="EV77" s="32">
        <f>IFERROR(LN('2a) female mx'!BG77),"")</f>
        <v>-3.3404293379097338</v>
      </c>
      <c r="EW77" s="32">
        <f>IFERROR(LN('2a) female mx'!BH77),"")</f>
        <v>-3.3547635652973442</v>
      </c>
      <c r="EX77" s="32">
        <f>IFERROR(LN('2a) female mx'!BI77),"")</f>
        <v>-3.433676711221767</v>
      </c>
      <c r="EY77" s="32">
        <f>IFERROR(LN('2a) female mx'!BJ77),"")</f>
        <v>-3.425791528212681</v>
      </c>
      <c r="EZ77" s="32">
        <f>IFERROR(LN('2a) female mx'!BK77),"")</f>
        <v>-3.4550439109447675</v>
      </c>
      <c r="FA77" s="32">
        <f>IFERROR(LN('2a) female mx'!BL77),"")</f>
        <v>-3.5334911540661071</v>
      </c>
      <c r="FB77" s="32">
        <f>IFERROR(LN('2a) female mx'!BM77),"")</f>
        <v>-3.5253314174842982</v>
      </c>
      <c r="FC77" s="32">
        <f>IFERROR(LN('2a) female mx'!BN77),"")</f>
        <v>-3.4254769855127361</v>
      </c>
      <c r="FD77" s="32">
        <f>IFERROR(LN('2a) female mx'!BO77),"")</f>
        <v>-3.5386712600146111</v>
      </c>
      <c r="FE77" s="32">
        <f>IFERROR(LN('2a) female mx'!BP77),"")</f>
        <v>-3.5244286826440212</v>
      </c>
      <c r="FF77" s="32">
        <f>IFERROR(LN('2a) female mx'!BQ77),"")</f>
        <v>-3.5224190951435741</v>
      </c>
      <c r="FG77" s="32">
        <f>IFERROR(LN('2a) female mx'!BR77),"")</f>
        <v>-3.4867277796061034</v>
      </c>
      <c r="FH77" s="32">
        <f>IFERROR(LN('2a) female mx'!BS77),"")</f>
        <v>-3.5483292330288752</v>
      </c>
      <c r="FI77" s="32">
        <f>IFERROR(LN('2a) female mx'!BT77),"")</f>
        <v>-3.6266794663158275</v>
      </c>
      <c r="FJ77" s="32">
        <f>IFERROR(LN('2a) female mx'!BU77),"")</f>
        <v>-3.6251044274485005</v>
      </c>
      <c r="FK77" s="32">
        <f>IFERROR(LN('2a) female mx'!BV77),"")</f>
        <v>-3.6462765337167431</v>
      </c>
      <c r="FL77" s="32">
        <f>IFERROR(LN('2a) female mx'!BW77),"")</f>
        <v>-3.6152737143985543</v>
      </c>
      <c r="FM77" s="32">
        <f>IFERROR(LN('2a) female mx'!BX77),"")</f>
        <v>-3.7258351606363656</v>
      </c>
      <c r="FN77" s="32">
        <f>IFERROR(LN('2a) female mx'!BY77),"")</f>
        <v>-3.7704325440816167</v>
      </c>
      <c r="FO77" s="32">
        <f>IFERROR(LN('2a) female mx'!BZ77),"")</f>
        <v>-3.7123537250926781</v>
      </c>
      <c r="FP77" s="32">
        <f>IFERROR(LN('2a) female mx'!CA77),"")</f>
        <v>-3.8021072465186698</v>
      </c>
      <c r="FQ77" s="32">
        <f>IFERROR(LN('2a) female mx'!CB77),"")</f>
        <v>-3.8244192929090146</v>
      </c>
      <c r="FR77" s="32">
        <f>IFERROR(LN('2a) female mx'!CC77),"")</f>
        <v>-3.877177553507607</v>
      </c>
      <c r="FS77" s="32">
        <f>IFERROR(LN('2a) female mx'!CD77),"")</f>
        <v>-3.8678670570881337</v>
      </c>
      <c r="FT77" s="32">
        <f>IFERROR(LN('2a) female mx'!CE77),"")</f>
        <v>-3.8372698344303231</v>
      </c>
      <c r="FU77" s="32">
        <f>IFERROR(LN('2a) female mx'!CF77),"")</f>
        <v>-3.9559604484085624</v>
      </c>
      <c r="FV77" s="32">
        <f>IFERROR(LN('2a) female mx'!CG77),"")</f>
        <v>-3.9715449322132934</v>
      </c>
      <c r="FW77" s="32">
        <f>IFERROR(LN('2a) female mx'!CH77),"")</f>
        <v>-3.9730897435857178</v>
      </c>
      <c r="FX77" s="32">
        <f>IFERROR(LN('2a) female mx'!CI77),"")</f>
        <v>-4.0117510773180083</v>
      </c>
      <c r="FY77" s="32">
        <f>IFERROR(LN('2a) female mx'!CJ77),"")</f>
        <v>-4.041027707123809</v>
      </c>
      <c r="FZ77" s="32">
        <f>IFERROR(LN('2a) female mx'!CK77),"")</f>
        <v>-4.0894805824618299</v>
      </c>
      <c r="GA77" s="32">
        <f>IFERROR(LN('2a) female mx'!CL77),"")</f>
        <v>-4.0895303295153331</v>
      </c>
      <c r="GB77" s="32">
        <f>IFERROR(LN('2a) female mx'!CM77),"")</f>
        <v>-4.1099349583455176</v>
      </c>
      <c r="GC77" s="32">
        <f>IFERROR(LN('2a) female mx'!CN77),"")</f>
        <v>-4.0738937835394688</v>
      </c>
      <c r="GD77" s="12" t="str">
        <f>IFERROR(LN('2a) female mx'!CO77),"")</f>
        <v/>
      </c>
    </row>
    <row r="78" spans="1:186" x14ac:dyDescent="0.25">
      <c r="A78" s="31">
        <f>'2a) male mx'!A78</f>
        <v>75</v>
      </c>
      <c r="B78" s="32">
        <f>LN('2a) male mx'!B78)</f>
        <v>-2.4227654487153769</v>
      </c>
      <c r="C78" s="32">
        <f>LN('2a) male mx'!C78)</f>
        <v>-2.4165100812406024</v>
      </c>
      <c r="D78" s="32">
        <f>LN('2a) male mx'!D78)</f>
        <v>-2.3350171515148452</v>
      </c>
      <c r="E78" s="32">
        <f>LN('2a) male mx'!E78)</f>
        <v>-2.4469182196976336</v>
      </c>
      <c r="F78" s="32">
        <f>LN('2a) male mx'!F78)</f>
        <v>-2.4237127673104784</v>
      </c>
      <c r="G78" s="32">
        <f>LN('2a) male mx'!G78)</f>
        <v>-2.3451433685087748</v>
      </c>
      <c r="H78" s="32">
        <f>LN('2a) male mx'!H78)</f>
        <v>-2.3596053757473734</v>
      </c>
      <c r="I78" s="32">
        <f>LN('2a) male mx'!I78)</f>
        <v>-2.4145368522998027</v>
      </c>
      <c r="J78" s="32">
        <f>LN('2a) male mx'!J78)</f>
        <v>-2.3961788315508636</v>
      </c>
      <c r="K78" s="32">
        <f>LN('2a) male mx'!K78)</f>
        <v>-2.5250385131559501</v>
      </c>
      <c r="L78" s="32">
        <f>LN('2a) male mx'!L78)</f>
        <v>-2.3861340725412399</v>
      </c>
      <c r="M78" s="32">
        <f>LN('2a) male mx'!M78)</f>
        <v>-2.4529809796687307</v>
      </c>
      <c r="N78" s="32">
        <f>LN('2a) male mx'!N78)</f>
        <v>-2.504604410647624</v>
      </c>
      <c r="O78" s="32">
        <f>LN('2a) male mx'!O78)</f>
        <v>-2.4741938749761609</v>
      </c>
      <c r="P78" s="32">
        <f>LN('2a) male mx'!P78)</f>
        <v>-2.362620933682166</v>
      </c>
      <c r="Q78" s="32">
        <f>LN('2a) male mx'!Q78)</f>
        <v>-2.4633525748393956</v>
      </c>
      <c r="R78" s="32">
        <f>LN('2a) male mx'!R78)</f>
        <v>-2.4582000241328172</v>
      </c>
      <c r="S78" s="32">
        <f>LN('2a) male mx'!S78)</f>
        <v>-2.4469434238119043</v>
      </c>
      <c r="T78" s="32">
        <f>LN('2a) male mx'!T78)</f>
        <v>-2.4149765711096745</v>
      </c>
      <c r="U78" s="32">
        <f>LN('2a) male mx'!U78)</f>
        <v>-2.4750891914434265</v>
      </c>
      <c r="V78" s="32">
        <f>LN('2a) male mx'!V78)</f>
        <v>-2.4860501273868132</v>
      </c>
      <c r="W78" s="32">
        <f>LN('2a) male mx'!W78)</f>
        <v>-2.3594421492066973</v>
      </c>
      <c r="X78" s="32">
        <f>LN('2a) male mx'!X78)</f>
        <v>-2.4527639490605306</v>
      </c>
      <c r="Y78" s="32">
        <f>LN('2a) male mx'!Y78)</f>
        <v>-2.5006626810881847</v>
      </c>
      <c r="Z78" s="32">
        <f>LN('2a) male mx'!Z78)</f>
        <v>-2.4811545955338388</v>
      </c>
      <c r="AA78" s="32">
        <f>LN('2a) male mx'!AA78)</f>
        <v>-2.4554649183486044</v>
      </c>
      <c r="AB78" s="32">
        <f>LN('2a) male mx'!AB78)</f>
        <v>-2.5035263146312539</v>
      </c>
      <c r="AC78" s="32">
        <f>LN('2a) male mx'!AC78)</f>
        <v>-2.4289880580740064</v>
      </c>
      <c r="AD78" s="32">
        <f>LN('2a) male mx'!AD78)</f>
        <v>-2.4891983258892809</v>
      </c>
      <c r="AE78" s="32">
        <f>LN('2a) male mx'!AE78)</f>
        <v>-2.4583023768370484</v>
      </c>
      <c r="AF78" s="32">
        <f>LN('2a) male mx'!AF78)</f>
        <v>-2.3606384092892516</v>
      </c>
      <c r="AG78" s="32">
        <f>LN('2a) male mx'!AG78)</f>
        <v>-2.4715148277141079</v>
      </c>
      <c r="AH78" s="32">
        <f>LN('2a) male mx'!AH78)</f>
        <v>-2.4770743560747346</v>
      </c>
      <c r="AI78" s="32">
        <f>LN('2a) male mx'!AI78)</f>
        <v>-2.4265737537797167</v>
      </c>
      <c r="AJ78" s="32">
        <f>LN('2a) male mx'!AJ78)</f>
        <v>-2.5171288381523311</v>
      </c>
      <c r="AK78" s="32">
        <f>LN('2a) male mx'!AK78)</f>
        <v>-2.4180628975966907</v>
      </c>
      <c r="AL78" s="32">
        <f>LN('2a) male mx'!AL78)</f>
        <v>-2.4821055089150583</v>
      </c>
      <c r="AM78" s="32">
        <f>LN('2a) male mx'!AM78)</f>
        <v>-2.5198841222757529</v>
      </c>
      <c r="AN78" s="32">
        <f>LN('2a) male mx'!AN78)</f>
        <v>-2.4213578377769549</v>
      </c>
      <c r="AO78" s="32">
        <f>LN('2a) male mx'!AO78)</f>
        <v>-2.5123578992577595</v>
      </c>
      <c r="AP78" s="32">
        <f>LN('2a) male mx'!AP78)</f>
        <v>-2.5319292894263787</v>
      </c>
      <c r="AQ78" s="32">
        <f>LN('2a) male mx'!AQ78)</f>
        <v>-2.5308775103931631</v>
      </c>
      <c r="AR78" s="32">
        <f>LN('2a) male mx'!AR78)</f>
        <v>-2.4556301651641221</v>
      </c>
      <c r="AS78" s="32">
        <f>LN('2a) male mx'!AS78)</f>
        <v>-2.4585733863757926</v>
      </c>
      <c r="AT78" s="32">
        <f>LN('2a) male mx'!AT78)</f>
        <v>-2.4391523607151777</v>
      </c>
      <c r="AU78" s="32">
        <f>LN('2a) male mx'!AU78)</f>
        <v>-2.3819036644433371</v>
      </c>
      <c r="AV78" s="32">
        <f>LN('2a) male mx'!AV78)</f>
        <v>-2.4549987017173223</v>
      </c>
      <c r="AW78" s="32">
        <f>LN('2a) male mx'!AW78)</f>
        <v>-2.3670214240114547</v>
      </c>
      <c r="AX78" s="32">
        <f>LN('2a) male mx'!AX78)</f>
        <v>-2.4532153785705804</v>
      </c>
      <c r="AY78" s="32">
        <f>LN('2a) male mx'!AY78)</f>
        <v>-2.3888514260016867</v>
      </c>
      <c r="AZ78" s="32">
        <f>LN('2a) male mx'!AZ78)</f>
        <v>-2.443532923441774</v>
      </c>
      <c r="BA78" s="32">
        <f>LN('2a) male mx'!BA78)</f>
        <v>-2.4990324697493751</v>
      </c>
      <c r="BB78" s="32">
        <f>LN('2a) male mx'!BB78)</f>
        <v>-2.4715270965752651</v>
      </c>
      <c r="BC78" s="32">
        <f>LN('2a) male mx'!BC78)</f>
        <v>-2.5220291126654</v>
      </c>
      <c r="BD78" s="32">
        <f>LN('2a) male mx'!BD78)</f>
        <v>-2.5435685624365867</v>
      </c>
      <c r="BE78" s="32">
        <f>LN('2a) male mx'!BE78)</f>
        <v>-2.4825851582048708</v>
      </c>
      <c r="BF78" s="32">
        <f>LN('2a) male mx'!BF78)</f>
        <v>-2.6905183023996435</v>
      </c>
      <c r="BG78" s="32">
        <f>LN('2a) male mx'!BG78)</f>
        <v>-2.6588667011594378</v>
      </c>
      <c r="BH78" s="32">
        <f>LN('2a) male mx'!BH78)</f>
        <v>-2.6526445400799412</v>
      </c>
      <c r="BI78" s="32">
        <f>LN('2a) male mx'!BI78)</f>
        <v>-2.6755947344579467</v>
      </c>
      <c r="BJ78" s="32">
        <f>LN('2a) male mx'!BJ78)</f>
        <v>-2.6641684843750704</v>
      </c>
      <c r="BK78" s="32">
        <f>LN('2a) male mx'!BK78)</f>
        <v>-2.6855950399493511</v>
      </c>
      <c r="BL78" s="32">
        <f>LN('2a) male mx'!BL78)</f>
        <v>-2.7074027423550855</v>
      </c>
      <c r="BM78" s="32">
        <f>LN('2a) male mx'!BM78)</f>
        <v>-2.7555121408119714</v>
      </c>
      <c r="BN78" s="32">
        <f>LN('2a) male mx'!BN78)</f>
        <v>-2.7748509421635319</v>
      </c>
      <c r="BO78" s="32">
        <f>LN('2a) male mx'!BO78)</f>
        <v>-2.8008639801861603</v>
      </c>
      <c r="BP78" s="32">
        <f>LN('2a) male mx'!BP78)</f>
        <v>-2.8444177266174808</v>
      </c>
      <c r="BQ78" s="32">
        <f>LN('2a) male mx'!BQ78)</f>
        <v>-2.7944304938776701</v>
      </c>
      <c r="BR78" s="32">
        <f>LN('2a) male mx'!BR78)</f>
        <v>-2.7700961796902055</v>
      </c>
      <c r="BS78" s="32">
        <f>LN('2a) male mx'!BS78)</f>
        <v>-2.879401973445407</v>
      </c>
      <c r="BT78" s="32">
        <f>LN('2a) male mx'!BT78)</f>
        <v>-2.9659825873829302</v>
      </c>
      <c r="BU78" s="32">
        <f>LN('2a) male mx'!BU78)</f>
        <v>-2.9398059288657623</v>
      </c>
      <c r="BV78" s="32">
        <f>LN('2a) male mx'!BV78)</f>
        <v>-2.9897767560600657</v>
      </c>
      <c r="BW78" s="32">
        <f>LN('2a) male mx'!BW78)</f>
        <v>-3.0037162446436412</v>
      </c>
      <c r="BX78" s="32">
        <f>LN('2a) male mx'!BX78)</f>
        <v>-3.0206592193002284</v>
      </c>
      <c r="BY78" s="32">
        <f>LN('2a) male mx'!BY78)</f>
        <v>-3.0405352377882773</v>
      </c>
      <c r="BZ78" s="32">
        <f>LN('2a) male mx'!BZ78)</f>
        <v>-3.0543887590150813</v>
      </c>
      <c r="CA78" s="32">
        <f>LN('2a) male mx'!CA78)</f>
        <v>-3.0938563193077289</v>
      </c>
      <c r="CB78" s="32">
        <f>LN('2a) male mx'!CB78)</f>
        <v>-3.1191105009222682</v>
      </c>
      <c r="CC78" s="32">
        <f>LN('2a) male mx'!CC78)</f>
        <v>-3.1698408447842921</v>
      </c>
      <c r="CD78" s="32">
        <f>LN('2a) male mx'!CD78)</f>
        <v>-3.2106108795512989</v>
      </c>
      <c r="CE78" s="32">
        <f>LN('2a) male mx'!CE78)</f>
        <v>-3.2654692205408353</v>
      </c>
      <c r="CF78" s="32">
        <f>LN('2a) male mx'!CF78)</f>
        <v>-3.276716663431718</v>
      </c>
      <c r="CG78" s="32">
        <f>LN('2a) male mx'!CG78)</f>
        <v>-3.3129207615989147</v>
      </c>
      <c r="CH78" s="32">
        <f>LN('2a) male mx'!CH78)</f>
        <v>-3.3730265046954591</v>
      </c>
      <c r="CI78" s="32">
        <f>LN('2a) male mx'!CI78)</f>
        <v>-3.3722007408169921</v>
      </c>
      <c r="CJ78" s="32">
        <f>LN('2a) male mx'!CJ78)</f>
        <v>-3.4135031257376518</v>
      </c>
      <c r="CK78" s="32">
        <f>LN('2a) male mx'!CK78)</f>
        <v>-3.4221895670496263</v>
      </c>
      <c r="CL78" s="32">
        <f>LN('2a) male mx'!CL78)</f>
        <v>-3.5008590327679823</v>
      </c>
      <c r="CM78" s="32">
        <f>LN('2a) male mx'!CM78)</f>
        <v>-3.5011148648449462</v>
      </c>
      <c r="CN78" s="32">
        <f>LN('2a) male mx'!CN78)</f>
        <v>-3.5372850839468128</v>
      </c>
      <c r="CP78" s="31">
        <f t="shared" si="3"/>
        <v>75</v>
      </c>
      <c r="CQ78" s="32">
        <f>IFERROR(LN('2a) female mx'!B78),"")</f>
        <v>-2.6866279088872576</v>
      </c>
      <c r="CR78" s="32">
        <f>IFERROR(LN('2a) female mx'!C78),"")</f>
        <v>-2.6328038391447164</v>
      </c>
      <c r="CS78" s="32">
        <f>IFERROR(LN('2a) female mx'!D78),"")</f>
        <v>-2.6147460940411382</v>
      </c>
      <c r="CT78" s="32">
        <f>IFERROR(LN('2a) female mx'!E78),"")</f>
        <v>-2.7507878623477917</v>
      </c>
      <c r="CU78" s="32">
        <f>IFERROR(LN('2a) female mx'!F78),"")</f>
        <v>-2.6393700558375843</v>
      </c>
      <c r="CV78" s="32">
        <f>IFERROR(LN('2a) female mx'!G78),"")</f>
        <v>-2.5692908809333836</v>
      </c>
      <c r="CW78" s="32">
        <f>IFERROR(LN('2a) female mx'!H78),"")</f>
        <v>-2.6485344896259249</v>
      </c>
      <c r="CX78" s="32">
        <f>IFERROR(LN('2a) female mx'!I78),"")</f>
        <v>-2.6103577751889673</v>
      </c>
      <c r="CY78" s="32">
        <f>IFERROR(LN('2a) female mx'!J78),"")</f>
        <v>-2.6376989837776978</v>
      </c>
      <c r="CZ78" s="32">
        <f>IFERROR(LN('2a) female mx'!K78),"")</f>
        <v>-2.6165535885942557</v>
      </c>
      <c r="DA78" s="32">
        <f>IFERROR(LN('2a) female mx'!L78),"")</f>
        <v>-2.7240208530002792</v>
      </c>
      <c r="DB78" s="32">
        <f>IFERROR(LN('2a) female mx'!M78),"")</f>
        <v>-2.7497612899534016</v>
      </c>
      <c r="DC78" s="32">
        <f>IFERROR(LN('2a) female mx'!N78),"")</f>
        <v>-2.7060772226282261</v>
      </c>
      <c r="DD78" s="32">
        <f>IFERROR(LN('2a) female mx'!O78),"")</f>
        <v>-2.6601507613124915</v>
      </c>
      <c r="DE78" s="32">
        <f>IFERROR(LN('2a) female mx'!P78),"")</f>
        <v>-2.6520044999313037</v>
      </c>
      <c r="DF78" s="32">
        <f>IFERROR(LN('2a) female mx'!Q78),"")</f>
        <v>-2.7357835122499807</v>
      </c>
      <c r="DG78" s="32">
        <f>IFERROR(LN('2a) female mx'!R78),"")</f>
        <v>-2.7201453809511853</v>
      </c>
      <c r="DH78" s="32">
        <f>IFERROR(LN('2a) female mx'!S78),"")</f>
        <v>-2.663922354036111</v>
      </c>
      <c r="DI78" s="32">
        <f>IFERROR(LN('2a) female mx'!T78),"")</f>
        <v>-2.6330889602926906</v>
      </c>
      <c r="DJ78" s="32">
        <f>IFERROR(LN('2a) female mx'!U78),"")</f>
        <v>-2.6675328332328396</v>
      </c>
      <c r="DK78" s="32">
        <f>IFERROR(LN('2a) female mx'!V78),"")</f>
        <v>-2.6897965945528619</v>
      </c>
      <c r="DL78" s="32">
        <f>IFERROR(LN('2a) female mx'!W78),"")</f>
        <v>-2.6861442616451692</v>
      </c>
      <c r="DM78" s="32">
        <f>IFERROR(LN('2a) female mx'!X78),"")</f>
        <v>-2.7169171258024432</v>
      </c>
      <c r="DN78" s="32">
        <f>IFERROR(LN('2a) female mx'!Y78),"")</f>
        <v>-2.8124552809404091</v>
      </c>
      <c r="DO78" s="32">
        <f>IFERROR(LN('2a) female mx'!Z78),"")</f>
        <v>-2.7660897223521457</v>
      </c>
      <c r="DP78" s="32">
        <f>IFERROR(LN('2a) female mx'!AA78),"")</f>
        <v>-2.708212591489056</v>
      </c>
      <c r="DQ78" s="32">
        <f>IFERROR(LN('2a) female mx'!AB78),"")</f>
        <v>-2.8096569268514147</v>
      </c>
      <c r="DR78" s="32">
        <f>IFERROR(LN('2a) female mx'!AC78),"")</f>
        <v>-2.7372042670328387</v>
      </c>
      <c r="DS78" s="32">
        <f>IFERROR(LN('2a) female mx'!AD78),"")</f>
        <v>-2.7963596960034218</v>
      </c>
      <c r="DT78" s="32">
        <f>IFERROR(LN('2a) female mx'!AE78),"")</f>
        <v>-2.7695131883817772</v>
      </c>
      <c r="DU78" s="32">
        <f>IFERROR(LN('2a) female mx'!AF78),"")</f>
        <v>-2.7480318785508517</v>
      </c>
      <c r="DV78" s="32">
        <f>IFERROR(LN('2a) female mx'!AG78),"")</f>
        <v>-2.8359856082226114</v>
      </c>
      <c r="DW78" s="32">
        <f>IFERROR(LN('2a) female mx'!AH78),"")</f>
        <v>-2.8202925500492495</v>
      </c>
      <c r="DX78" s="32">
        <f>IFERROR(LN('2a) female mx'!AI78),"")</f>
        <v>-2.8942043542518512</v>
      </c>
      <c r="DY78" s="32">
        <f>IFERROR(LN('2a) female mx'!AJ78),"")</f>
        <v>-2.8949772684000159</v>
      </c>
      <c r="DZ78" s="32">
        <f>IFERROR(LN('2a) female mx'!AK78),"")</f>
        <v>-2.8683555819889022</v>
      </c>
      <c r="EA78" s="32">
        <f>IFERROR(LN('2a) female mx'!AL78),"")</f>
        <v>-2.9056820531159144</v>
      </c>
      <c r="EB78" s="32">
        <f>IFERROR(LN('2a) female mx'!AM78),"")</f>
        <v>-2.9214785469912492</v>
      </c>
      <c r="EC78" s="32">
        <f>IFERROR(LN('2a) female mx'!AN78),"")</f>
        <v>-2.9426155223827006</v>
      </c>
      <c r="ED78" s="32">
        <f>IFERROR(LN('2a) female mx'!AO78),"")</f>
        <v>-2.9735682268436072</v>
      </c>
      <c r="EE78" s="32">
        <f>IFERROR(LN('2a) female mx'!AP78),"")</f>
        <v>-2.9753671538711197</v>
      </c>
      <c r="EF78" s="32">
        <f>IFERROR(LN('2a) female mx'!AQ78),"")</f>
        <v>-2.9736605525090902</v>
      </c>
      <c r="EG78" s="32">
        <f>IFERROR(LN('2a) female mx'!AR78),"")</f>
        <v>-2.9718522065105604</v>
      </c>
      <c r="EH78" s="32">
        <f>IFERROR(LN('2a) female mx'!AS78),"")</f>
        <v>-2.8905718283564288</v>
      </c>
      <c r="EI78" s="32">
        <f>IFERROR(LN('2a) female mx'!AT78),"")</f>
        <v>-2.9434919197150307</v>
      </c>
      <c r="EJ78" s="32">
        <f>IFERROR(LN('2a) female mx'!AU78),"")</f>
        <v>-2.9339837979921297</v>
      </c>
      <c r="EK78" s="32">
        <f>IFERROR(LN('2a) female mx'!AV78),"")</f>
        <v>-2.9376914011443853</v>
      </c>
      <c r="EL78" s="32">
        <f>IFERROR(LN('2a) female mx'!AW78),"")</f>
        <v>-2.9380140228518732</v>
      </c>
      <c r="EM78" s="32">
        <f>IFERROR(LN('2a) female mx'!AX78),"")</f>
        <v>-2.9393654015657393</v>
      </c>
      <c r="EN78" s="32">
        <f>IFERROR(LN('2a) female mx'!AY78),"")</f>
        <v>-2.9156728777138663</v>
      </c>
      <c r="EO78" s="32">
        <f>IFERROR(LN('2a) female mx'!AZ78),"")</f>
        <v>-2.9823098075995071</v>
      </c>
      <c r="EP78" s="32">
        <f>IFERROR(LN('2a) female mx'!BA78),"")</f>
        <v>-3.0321572555305636</v>
      </c>
      <c r="EQ78" s="32">
        <f>IFERROR(LN('2a) female mx'!BB78),"")</f>
        <v>-3.0901735177496952</v>
      </c>
      <c r="ER78" s="32">
        <f>IFERROR(LN('2a) female mx'!BC78),"")</f>
        <v>-3.0910505673106625</v>
      </c>
      <c r="ES78" s="32">
        <f>IFERROR(LN('2a) female mx'!BD78),"")</f>
        <v>-3.0707490557744448</v>
      </c>
      <c r="ET78" s="32">
        <f>IFERROR(LN('2a) female mx'!BE78),"")</f>
        <v>-3.0876810532247747</v>
      </c>
      <c r="EU78" s="32">
        <f>IFERROR(LN('2a) female mx'!BF78),"")</f>
        <v>-3.2922604603569008</v>
      </c>
      <c r="EV78" s="32">
        <f>IFERROR(LN('2a) female mx'!BG78),"")</f>
        <v>-3.2158933014427893</v>
      </c>
      <c r="EW78" s="32">
        <f>IFERROR(LN('2a) female mx'!BH78),"")</f>
        <v>-3.2760659842360007</v>
      </c>
      <c r="EX78" s="32">
        <f>IFERROR(LN('2a) female mx'!BI78),"")</f>
        <v>-3.272623105381629</v>
      </c>
      <c r="EY78" s="32">
        <f>IFERROR(LN('2a) female mx'!BJ78),"")</f>
        <v>-3.3139967444610083</v>
      </c>
      <c r="EZ78" s="32">
        <f>IFERROR(LN('2a) female mx'!BK78),"")</f>
        <v>-3.3524269842553287</v>
      </c>
      <c r="FA78" s="32">
        <f>IFERROR(LN('2a) female mx'!BL78),"")</f>
        <v>-3.3533260038530215</v>
      </c>
      <c r="FB78" s="32">
        <f>IFERROR(LN('2a) female mx'!BM78),"")</f>
        <v>-3.4308279384457929</v>
      </c>
      <c r="FC78" s="32">
        <f>IFERROR(LN('2a) female mx'!BN78),"")</f>
        <v>-3.3440748789780113</v>
      </c>
      <c r="FD78" s="32">
        <f>IFERROR(LN('2a) female mx'!BO78),"")</f>
        <v>-3.371658854129167</v>
      </c>
      <c r="FE78" s="32">
        <f>IFERROR(LN('2a) female mx'!BP78),"")</f>
        <v>-3.4207514041985911</v>
      </c>
      <c r="FF78" s="32">
        <f>IFERROR(LN('2a) female mx'!BQ78),"")</f>
        <v>-3.4185627341595146</v>
      </c>
      <c r="FG78" s="32">
        <f>IFERROR(LN('2a) female mx'!BR78),"")</f>
        <v>-3.4120654492396785</v>
      </c>
      <c r="FH78" s="32">
        <f>IFERROR(LN('2a) female mx'!BS78),"")</f>
        <v>-3.4849880858702411</v>
      </c>
      <c r="FI78" s="32">
        <f>IFERROR(LN('2a) female mx'!BT78),"")</f>
        <v>-3.5506245277933512</v>
      </c>
      <c r="FJ78" s="32">
        <f>IFERROR(LN('2a) female mx'!BU78),"")</f>
        <v>-3.5251568376728399</v>
      </c>
      <c r="FK78" s="32">
        <f>IFERROR(LN('2a) female mx'!BV78),"")</f>
        <v>-3.5543471605951251</v>
      </c>
      <c r="FL78" s="32">
        <f>IFERROR(LN('2a) female mx'!BW78),"")</f>
        <v>-3.5401712914067116</v>
      </c>
      <c r="FM78" s="32">
        <f>IFERROR(LN('2a) female mx'!BX78),"")</f>
        <v>-3.5548918193954813</v>
      </c>
      <c r="FN78" s="32">
        <f>IFERROR(LN('2a) female mx'!BY78),"")</f>
        <v>-3.5760576825579666</v>
      </c>
      <c r="FO78" s="32">
        <f>IFERROR(LN('2a) female mx'!BZ78),"")</f>
        <v>-3.6886897448591536</v>
      </c>
      <c r="FP78" s="32">
        <f>IFERROR(LN('2a) female mx'!CA78),"")</f>
        <v>-3.6846395111678576</v>
      </c>
      <c r="FQ78" s="32">
        <f>IFERROR(LN('2a) female mx'!CB78),"")</f>
        <v>-3.7426635627653857</v>
      </c>
      <c r="FR78" s="32">
        <f>IFERROR(LN('2a) female mx'!CC78),"")</f>
        <v>-3.7397854816691325</v>
      </c>
      <c r="FS78" s="32">
        <f>IFERROR(LN('2a) female mx'!CD78),"")</f>
        <v>-3.7640617827303302</v>
      </c>
      <c r="FT78" s="32">
        <f>IFERROR(LN('2a) female mx'!CE78),"")</f>
        <v>-3.8604649423019328</v>
      </c>
      <c r="FU78" s="32">
        <f>IFERROR(LN('2a) female mx'!CF78),"")</f>
        <v>-3.8163408743723624</v>
      </c>
      <c r="FV78" s="32">
        <f>IFERROR(LN('2a) female mx'!CG78),"")</f>
        <v>-3.8550651297340157</v>
      </c>
      <c r="FW78" s="32">
        <f>IFERROR(LN('2a) female mx'!CH78),"")</f>
        <v>-3.8955810685063437</v>
      </c>
      <c r="FX78" s="32">
        <f>IFERROR(LN('2a) female mx'!CI78),"")</f>
        <v>-3.9135503835118532</v>
      </c>
      <c r="FY78" s="32">
        <f>IFERROR(LN('2a) female mx'!CJ78),"")</f>
        <v>-3.9288512561466788</v>
      </c>
      <c r="FZ78" s="32">
        <f>IFERROR(LN('2a) female mx'!CK78),"")</f>
        <v>-3.9465464175805689</v>
      </c>
      <c r="GA78" s="32">
        <f>IFERROR(LN('2a) female mx'!CL78),"")</f>
        <v>-3.9897867612423243</v>
      </c>
      <c r="GB78" s="32">
        <f>IFERROR(LN('2a) female mx'!CM78),"")</f>
        <v>-3.98337912080637</v>
      </c>
      <c r="GC78" s="32">
        <f>IFERROR(LN('2a) female mx'!CN78),"")</f>
        <v>-4.0588502308096333</v>
      </c>
      <c r="GD78" s="12" t="str">
        <f>IFERROR(LN('2a) female mx'!CO78),"")</f>
        <v/>
      </c>
    </row>
    <row r="79" spans="1:186" x14ac:dyDescent="0.25">
      <c r="A79" s="31">
        <f>'2a) male mx'!A79</f>
        <v>76</v>
      </c>
      <c r="B79" s="32">
        <f>LN('2a) male mx'!B79)</f>
        <v>-2.3913042045857438</v>
      </c>
      <c r="C79" s="32">
        <f>LN('2a) male mx'!C79)</f>
        <v>-2.4230869068756919</v>
      </c>
      <c r="D79" s="32">
        <f>LN('2a) male mx'!D79)</f>
        <v>-2.2360319652823724</v>
      </c>
      <c r="E79" s="32">
        <f>LN('2a) male mx'!E79)</f>
        <v>-2.3367659684702282</v>
      </c>
      <c r="F79" s="32">
        <f>LN('2a) male mx'!F79)</f>
        <v>-2.3573687428983767</v>
      </c>
      <c r="G79" s="32">
        <f>LN('2a) male mx'!G79)</f>
        <v>-2.2498287405547348</v>
      </c>
      <c r="H79" s="32">
        <f>LN('2a) male mx'!H79)</f>
        <v>-2.343438040253691</v>
      </c>
      <c r="I79" s="32">
        <f>LN('2a) male mx'!I79)</f>
        <v>-2.3019962886703516</v>
      </c>
      <c r="J79" s="32">
        <f>LN('2a) male mx'!J79)</f>
        <v>-2.3098214173625622</v>
      </c>
      <c r="K79" s="32">
        <f>LN('2a) male mx'!K79)</f>
        <v>-2.3537887861585194</v>
      </c>
      <c r="L79" s="32">
        <f>LN('2a) male mx'!L79)</f>
        <v>-2.3673099784744456</v>
      </c>
      <c r="M79" s="32">
        <f>LN('2a) male mx'!M79)</f>
        <v>-2.382789677631326</v>
      </c>
      <c r="N79" s="32">
        <f>LN('2a) male mx'!N79)</f>
        <v>-2.391367129384371</v>
      </c>
      <c r="O79" s="32">
        <f>LN('2a) male mx'!O79)</f>
        <v>-2.3286519722662335</v>
      </c>
      <c r="P79" s="32">
        <f>LN('2a) male mx'!P79)</f>
        <v>-2.3858080269471635</v>
      </c>
      <c r="Q79" s="32">
        <f>LN('2a) male mx'!Q79)</f>
        <v>-2.3883632749883699</v>
      </c>
      <c r="R79" s="32">
        <f>LN('2a) male mx'!R79)</f>
        <v>-2.3673269217915425</v>
      </c>
      <c r="S79" s="32">
        <f>LN('2a) male mx'!S79)</f>
        <v>-2.3756506043640724</v>
      </c>
      <c r="T79" s="32">
        <f>LN('2a) male mx'!T79)</f>
        <v>-2.30802510899268</v>
      </c>
      <c r="U79" s="32">
        <f>LN('2a) male mx'!U79)</f>
        <v>-2.310227268397457</v>
      </c>
      <c r="V79" s="32">
        <f>LN('2a) male mx'!V79)</f>
        <v>-2.3626922340217633</v>
      </c>
      <c r="W79" s="32">
        <f>LN('2a) male mx'!W79)</f>
        <v>-2.2951922057479655</v>
      </c>
      <c r="X79" s="32">
        <f>LN('2a) male mx'!X79)</f>
        <v>-2.3213034909222947</v>
      </c>
      <c r="Y79" s="32">
        <f>LN('2a) male mx'!Y79)</f>
        <v>-2.4051961300593216</v>
      </c>
      <c r="Z79" s="32">
        <f>LN('2a) male mx'!Z79)</f>
        <v>-2.3934728616062371</v>
      </c>
      <c r="AA79" s="32">
        <f>LN('2a) male mx'!AA79)</f>
        <v>-2.3694765504148902</v>
      </c>
      <c r="AB79" s="32">
        <f>LN('2a) male mx'!AB79)</f>
        <v>-2.4313958835262666</v>
      </c>
      <c r="AC79" s="32">
        <f>LN('2a) male mx'!AC79)</f>
        <v>-2.3724166668289675</v>
      </c>
      <c r="AD79" s="32">
        <f>LN('2a) male mx'!AD79)</f>
        <v>-2.4084330931177949</v>
      </c>
      <c r="AE79" s="32">
        <f>LN('2a) male mx'!AE79)</f>
        <v>-2.3814107660581882</v>
      </c>
      <c r="AF79" s="32">
        <f>LN('2a) male mx'!AF79)</f>
        <v>-2.3083684002605191</v>
      </c>
      <c r="AG79" s="32">
        <f>LN('2a) male mx'!AG79)</f>
        <v>-2.3251522415056294</v>
      </c>
      <c r="AH79" s="32">
        <f>LN('2a) male mx'!AH79)</f>
        <v>-2.3649349868038656</v>
      </c>
      <c r="AI79" s="32">
        <f>LN('2a) male mx'!AI79)</f>
        <v>-2.3462449360402036</v>
      </c>
      <c r="AJ79" s="32">
        <f>LN('2a) male mx'!AJ79)</f>
        <v>-2.3758872980021559</v>
      </c>
      <c r="AK79" s="32">
        <f>LN('2a) male mx'!AK79)</f>
        <v>-2.3010985459683999</v>
      </c>
      <c r="AL79" s="32">
        <f>LN('2a) male mx'!AL79)</f>
        <v>-2.3757118636163321</v>
      </c>
      <c r="AM79" s="32">
        <f>LN('2a) male mx'!AM79)</f>
        <v>-2.416820787528501</v>
      </c>
      <c r="AN79" s="32">
        <f>LN('2a) male mx'!AN79)</f>
        <v>-2.3847810985513496</v>
      </c>
      <c r="AO79" s="32">
        <f>LN('2a) male mx'!AO79)</f>
        <v>-2.378768293155153</v>
      </c>
      <c r="AP79" s="32">
        <f>LN('2a) male mx'!AP79)</f>
        <v>-2.4219375954595557</v>
      </c>
      <c r="AQ79" s="32">
        <f>LN('2a) male mx'!AQ79)</f>
        <v>-2.3894686979496704</v>
      </c>
      <c r="AR79" s="32">
        <f>LN('2a) male mx'!AR79)</f>
        <v>-2.3766130050136685</v>
      </c>
      <c r="AS79" s="32">
        <f>LN('2a) male mx'!AS79)</f>
        <v>-2.3296547838073232</v>
      </c>
      <c r="AT79" s="32">
        <f>LN('2a) male mx'!AT79)</f>
        <v>-2.3636217101915675</v>
      </c>
      <c r="AU79" s="32">
        <f>LN('2a) male mx'!AU79)</f>
        <v>-2.3222152822427042</v>
      </c>
      <c r="AV79" s="32">
        <f>LN('2a) male mx'!AV79)</f>
        <v>-2.3775160250914467</v>
      </c>
      <c r="AW79" s="32">
        <f>LN('2a) male mx'!AW79)</f>
        <v>-2.3563801035715657</v>
      </c>
      <c r="AX79" s="32">
        <f>LN('2a) male mx'!AX79)</f>
        <v>-2.32671515097958</v>
      </c>
      <c r="AY79" s="32">
        <f>LN('2a) male mx'!AY79)</f>
        <v>-2.2439214687556408</v>
      </c>
      <c r="AZ79" s="32">
        <f>LN('2a) male mx'!AZ79)</f>
        <v>-2.3545401297488247</v>
      </c>
      <c r="BA79" s="32">
        <f>LN('2a) male mx'!BA79)</f>
        <v>-2.3904487254683895</v>
      </c>
      <c r="BB79" s="32">
        <f>LN('2a) male mx'!BB79)</f>
        <v>-2.4487533310091143</v>
      </c>
      <c r="BC79" s="32">
        <f>LN('2a) male mx'!BC79)</f>
        <v>-2.3717618692544375</v>
      </c>
      <c r="BD79" s="32">
        <f>LN('2a) male mx'!BD79)</f>
        <v>-2.5826526318901717</v>
      </c>
      <c r="BE79" s="32">
        <f>LN('2a) male mx'!BE79)</f>
        <v>-2.4456919570861926</v>
      </c>
      <c r="BF79" s="32">
        <f>LN('2a) male mx'!BF79)</f>
        <v>-2.4724818487649438</v>
      </c>
      <c r="BG79" s="32">
        <f>LN('2a) male mx'!BG79)</f>
        <v>-2.5476577911854985</v>
      </c>
      <c r="BH79" s="32">
        <f>LN('2a) male mx'!BH79)</f>
        <v>-2.6263604149935786</v>
      </c>
      <c r="BI79" s="32">
        <f>LN('2a) male mx'!BI79)</f>
        <v>-2.5874859516849855</v>
      </c>
      <c r="BJ79" s="32">
        <f>LN('2a) male mx'!BJ79)</f>
        <v>-2.5834367352267686</v>
      </c>
      <c r="BK79" s="32">
        <f>LN('2a) male mx'!BK79)</f>
        <v>-2.5620654251102053</v>
      </c>
      <c r="BL79" s="32">
        <f>LN('2a) male mx'!BL79)</f>
        <v>-2.6599475328952695</v>
      </c>
      <c r="BM79" s="32">
        <f>LN('2a) male mx'!BM79)</f>
        <v>-2.6360570273345774</v>
      </c>
      <c r="BN79" s="32">
        <f>LN('2a) male mx'!BN79)</f>
        <v>-2.6813051127956964</v>
      </c>
      <c r="BO79" s="32">
        <f>LN('2a) male mx'!BO79)</f>
        <v>-2.6955931375370947</v>
      </c>
      <c r="BP79" s="32">
        <f>LN('2a) male mx'!BP79)</f>
        <v>-2.7057628052841873</v>
      </c>
      <c r="BQ79" s="32">
        <f>LN('2a) male mx'!BQ79)</f>
        <v>-2.7202518796941138</v>
      </c>
      <c r="BR79" s="32">
        <f>LN('2a) male mx'!BR79)</f>
        <v>-2.6825608327761952</v>
      </c>
      <c r="BS79" s="32">
        <f>LN('2a) male mx'!BS79)</f>
        <v>-2.7820604620131473</v>
      </c>
      <c r="BT79" s="32">
        <f>LN('2a) male mx'!BT79)</f>
        <v>-2.8006161064628929</v>
      </c>
      <c r="BU79" s="32">
        <f>LN('2a) male mx'!BU79)</f>
        <v>-2.8435770995169376</v>
      </c>
      <c r="BV79" s="32">
        <f>LN('2a) male mx'!BV79)</f>
        <v>-2.8798204796117348</v>
      </c>
      <c r="BW79" s="32">
        <f>LN('2a) male mx'!BW79)</f>
        <v>-2.8516202021816914</v>
      </c>
      <c r="BX79" s="32">
        <f>LN('2a) male mx'!BX79)</f>
        <v>-2.9439021372798813</v>
      </c>
      <c r="BY79" s="32">
        <f>LN('2a) male mx'!BY79)</f>
        <v>-2.887391129758027</v>
      </c>
      <c r="BZ79" s="32">
        <f>LN('2a) male mx'!BZ79)</f>
        <v>-2.9695767870866634</v>
      </c>
      <c r="CA79" s="32">
        <f>LN('2a) male mx'!CA79)</f>
        <v>-3.0503670388695947</v>
      </c>
      <c r="CB79" s="32">
        <f>LN('2a) male mx'!CB79)</f>
        <v>-3.0175968439106144</v>
      </c>
      <c r="CC79" s="32">
        <f>LN('2a) male mx'!CC79)</f>
        <v>-3.0387592873964699</v>
      </c>
      <c r="CD79" s="32">
        <f>LN('2a) male mx'!CD79)</f>
        <v>-3.1245020787828275</v>
      </c>
      <c r="CE79" s="32">
        <f>LN('2a) male mx'!CE79)</f>
        <v>-3.1351592323441078</v>
      </c>
      <c r="CF79" s="32">
        <f>LN('2a) male mx'!CF79)</f>
        <v>-3.196418325163592</v>
      </c>
      <c r="CG79" s="32">
        <f>LN('2a) male mx'!CG79)</f>
        <v>-3.1787046601789237</v>
      </c>
      <c r="CH79" s="32">
        <f>LN('2a) male mx'!CH79)</f>
        <v>-3.2489806641758263</v>
      </c>
      <c r="CI79" s="32">
        <f>LN('2a) male mx'!CI79)</f>
        <v>-3.2808803885384177</v>
      </c>
      <c r="CJ79" s="32">
        <f>LN('2a) male mx'!CJ79)</f>
        <v>-3.2635236205039058</v>
      </c>
      <c r="CK79" s="32">
        <f>LN('2a) male mx'!CK79)</f>
        <v>-3.2940333214427024</v>
      </c>
      <c r="CL79" s="32">
        <f>LN('2a) male mx'!CL79)</f>
        <v>-3.3609764446185002</v>
      </c>
      <c r="CM79" s="32">
        <f>LN('2a) male mx'!CM79)</f>
        <v>-3.4530536612965665</v>
      </c>
      <c r="CN79" s="32">
        <f>LN('2a) male mx'!CN79)</f>
        <v>-3.3896993713587098</v>
      </c>
      <c r="CP79" s="31">
        <f t="shared" si="3"/>
        <v>76</v>
      </c>
      <c r="CQ79" s="32">
        <f>IFERROR(LN('2a) female mx'!B79),"")</f>
        <v>-2.516978123021592</v>
      </c>
      <c r="CR79" s="32">
        <f>IFERROR(LN('2a) female mx'!C79),"")</f>
        <v>-2.5514564168679499</v>
      </c>
      <c r="CS79" s="32">
        <f>IFERROR(LN('2a) female mx'!D79),"")</f>
        <v>-2.4764743927779538</v>
      </c>
      <c r="CT79" s="32">
        <f>IFERROR(LN('2a) female mx'!E79),"")</f>
        <v>-2.4363761066829737</v>
      </c>
      <c r="CU79" s="32">
        <f>IFERROR(LN('2a) female mx'!F79),"")</f>
        <v>-2.6078831403953586</v>
      </c>
      <c r="CV79" s="32">
        <f>IFERROR(LN('2a) female mx'!G79),"")</f>
        <v>-2.5491452417686578</v>
      </c>
      <c r="CW79" s="32">
        <f>IFERROR(LN('2a) female mx'!H79),"")</f>
        <v>-2.560609848418085</v>
      </c>
      <c r="CX79" s="32">
        <f>IFERROR(LN('2a) female mx'!I79),"")</f>
        <v>-2.6006420516647855</v>
      </c>
      <c r="CY79" s="32">
        <f>IFERROR(LN('2a) female mx'!J79),"")</f>
        <v>-2.5536632785786666</v>
      </c>
      <c r="CZ79" s="32">
        <f>IFERROR(LN('2a) female mx'!K79),"")</f>
        <v>-2.5997485068535675</v>
      </c>
      <c r="DA79" s="32">
        <f>IFERROR(LN('2a) female mx'!L79),"")</f>
        <v>-2.6268307551676542</v>
      </c>
      <c r="DB79" s="32">
        <f>IFERROR(LN('2a) female mx'!M79),"")</f>
        <v>-2.7059300915372786</v>
      </c>
      <c r="DC79" s="32">
        <f>IFERROR(LN('2a) female mx'!N79),"")</f>
        <v>-2.6447544156046763</v>
      </c>
      <c r="DD79" s="32">
        <f>IFERROR(LN('2a) female mx'!O79),"")</f>
        <v>-2.6350757754357366</v>
      </c>
      <c r="DE79" s="32">
        <f>IFERROR(LN('2a) female mx'!P79),"")</f>
        <v>-2.6898941495872815</v>
      </c>
      <c r="DF79" s="32">
        <f>IFERROR(LN('2a) female mx'!Q79),"")</f>
        <v>-2.5904286714701557</v>
      </c>
      <c r="DG79" s="32">
        <f>IFERROR(LN('2a) female mx'!R79),"")</f>
        <v>-2.5742451811132439</v>
      </c>
      <c r="DH79" s="32">
        <f>IFERROR(LN('2a) female mx'!S79),"")</f>
        <v>-2.6171862624525928</v>
      </c>
      <c r="DI79" s="32">
        <f>IFERROR(LN('2a) female mx'!T79),"")</f>
        <v>-2.5850371592176784</v>
      </c>
      <c r="DJ79" s="32">
        <f>IFERROR(LN('2a) female mx'!U79),"")</f>
        <v>-2.5145836454634258</v>
      </c>
      <c r="DK79" s="32">
        <f>IFERROR(LN('2a) female mx'!V79),"")</f>
        <v>-2.4842824949773497</v>
      </c>
      <c r="DL79" s="32">
        <f>IFERROR(LN('2a) female mx'!W79),"")</f>
        <v>-2.5456678815979656</v>
      </c>
      <c r="DM79" s="32">
        <f>IFERROR(LN('2a) female mx'!X79),"")</f>
        <v>-2.558208617793007</v>
      </c>
      <c r="DN79" s="32">
        <f>IFERROR(LN('2a) female mx'!Y79),"")</f>
        <v>-2.7351439848709349</v>
      </c>
      <c r="DO79" s="32">
        <f>IFERROR(LN('2a) female mx'!Z79),"")</f>
        <v>-2.7184492074578168</v>
      </c>
      <c r="DP79" s="32">
        <f>IFERROR(LN('2a) female mx'!AA79),"")</f>
        <v>-2.643022562811332</v>
      </c>
      <c r="DQ79" s="32">
        <f>IFERROR(LN('2a) female mx'!AB79),"")</f>
        <v>-2.7009903711153718</v>
      </c>
      <c r="DR79" s="32">
        <f>IFERROR(LN('2a) female mx'!AC79),"")</f>
        <v>-2.6016506251702296</v>
      </c>
      <c r="DS79" s="32">
        <f>IFERROR(LN('2a) female mx'!AD79),"")</f>
        <v>-2.648963624291885</v>
      </c>
      <c r="DT79" s="32">
        <f>IFERROR(LN('2a) female mx'!AE79),"")</f>
        <v>-2.637742766823731</v>
      </c>
      <c r="DU79" s="32">
        <f>IFERROR(LN('2a) female mx'!AF79),"")</f>
        <v>-2.6453388670864486</v>
      </c>
      <c r="DV79" s="32">
        <f>IFERROR(LN('2a) female mx'!AG79),"")</f>
        <v>-2.7036980912131869</v>
      </c>
      <c r="DW79" s="32">
        <f>IFERROR(LN('2a) female mx'!AH79),"")</f>
        <v>-2.7309789299633955</v>
      </c>
      <c r="DX79" s="32">
        <f>IFERROR(LN('2a) female mx'!AI79),"")</f>
        <v>-2.7953228679944715</v>
      </c>
      <c r="DY79" s="32">
        <f>IFERROR(LN('2a) female mx'!AJ79),"")</f>
        <v>-2.8192523994840668</v>
      </c>
      <c r="DZ79" s="32">
        <f>IFERROR(LN('2a) female mx'!AK79),"")</f>
        <v>-2.6904896099363929</v>
      </c>
      <c r="EA79" s="32">
        <f>IFERROR(LN('2a) female mx'!AL79),"")</f>
        <v>-2.7809865032611847</v>
      </c>
      <c r="EB79" s="32">
        <f>IFERROR(LN('2a) female mx'!AM79),"")</f>
        <v>-2.8246672958151526</v>
      </c>
      <c r="EC79" s="32">
        <f>IFERROR(LN('2a) female mx'!AN79),"")</f>
        <v>-2.7648658221570384</v>
      </c>
      <c r="ED79" s="32">
        <f>IFERROR(LN('2a) female mx'!AO79),"")</f>
        <v>-2.8218590365744864</v>
      </c>
      <c r="EE79" s="32">
        <f>IFERROR(LN('2a) female mx'!AP79),"")</f>
        <v>-2.8753907683736619</v>
      </c>
      <c r="EF79" s="32">
        <f>IFERROR(LN('2a) female mx'!AQ79),"")</f>
        <v>-2.841907627528458</v>
      </c>
      <c r="EG79" s="32">
        <f>IFERROR(LN('2a) female mx'!AR79),"")</f>
        <v>-2.8428792010824444</v>
      </c>
      <c r="EH79" s="32">
        <f>IFERROR(LN('2a) female mx'!AS79),"")</f>
        <v>-2.8026048224484184</v>
      </c>
      <c r="EI79" s="32">
        <f>IFERROR(LN('2a) female mx'!AT79),"")</f>
        <v>-2.9224877219624181</v>
      </c>
      <c r="EJ79" s="32">
        <f>IFERROR(LN('2a) female mx'!AU79),"")</f>
        <v>-2.785169602072723</v>
      </c>
      <c r="EK79" s="32">
        <f>IFERROR(LN('2a) female mx'!AV79),"")</f>
        <v>-2.8590742218383203</v>
      </c>
      <c r="EL79" s="32">
        <f>IFERROR(LN('2a) female mx'!AW79),"")</f>
        <v>-2.8453643169058727</v>
      </c>
      <c r="EM79" s="32">
        <f>IFERROR(LN('2a) female mx'!AX79),"")</f>
        <v>-2.8522522354432218</v>
      </c>
      <c r="EN79" s="32">
        <f>IFERROR(LN('2a) female mx'!AY79),"")</f>
        <v>-2.7879963768017535</v>
      </c>
      <c r="EO79" s="32">
        <f>IFERROR(LN('2a) female mx'!AZ79),"")</f>
        <v>-2.8870623229947974</v>
      </c>
      <c r="EP79" s="32">
        <f>IFERROR(LN('2a) female mx'!BA79),"")</f>
        <v>-2.9159276517244579</v>
      </c>
      <c r="EQ79" s="32">
        <f>IFERROR(LN('2a) female mx'!BB79),"")</f>
        <v>-2.9776196573311875</v>
      </c>
      <c r="ER79" s="32">
        <f>IFERROR(LN('2a) female mx'!BC79),"")</f>
        <v>-2.9225052980679127</v>
      </c>
      <c r="ES79" s="32">
        <f>IFERROR(LN('2a) female mx'!BD79),"")</f>
        <v>-3.1075673607168528</v>
      </c>
      <c r="ET79" s="32">
        <f>IFERROR(LN('2a) female mx'!BE79),"")</f>
        <v>-2.9649024667272004</v>
      </c>
      <c r="EU79" s="32">
        <f>IFERROR(LN('2a) female mx'!BF79),"")</f>
        <v>-3.062124643549061</v>
      </c>
      <c r="EV79" s="32">
        <f>IFERROR(LN('2a) female mx'!BG79),"")</f>
        <v>-3.1607680666362596</v>
      </c>
      <c r="EW79" s="32">
        <f>IFERROR(LN('2a) female mx'!BH79),"")</f>
        <v>-3.2459718456853484</v>
      </c>
      <c r="EX79" s="32">
        <f>IFERROR(LN('2a) female mx'!BI79),"")</f>
        <v>-3.2121868367174042</v>
      </c>
      <c r="EY79" s="32">
        <f>IFERROR(LN('2a) female mx'!BJ79),"")</f>
        <v>-3.1935107250507286</v>
      </c>
      <c r="EZ79" s="32">
        <f>IFERROR(LN('2a) female mx'!BK79),"")</f>
        <v>-3.1927451854449633</v>
      </c>
      <c r="FA79" s="32">
        <f>IFERROR(LN('2a) female mx'!BL79),"")</f>
        <v>-3.2546408078162297</v>
      </c>
      <c r="FB79" s="32">
        <f>IFERROR(LN('2a) female mx'!BM79),"")</f>
        <v>-3.273998839717398</v>
      </c>
      <c r="FC79" s="32">
        <f>IFERROR(LN('2a) female mx'!BN79),"")</f>
        <v>-3.2864078689099467</v>
      </c>
      <c r="FD79" s="32">
        <f>IFERROR(LN('2a) female mx'!BO79),"")</f>
        <v>-3.364369284145905</v>
      </c>
      <c r="FE79" s="32">
        <f>IFERROR(LN('2a) female mx'!BP79),"")</f>
        <v>-3.2856329173699423</v>
      </c>
      <c r="FF79" s="32">
        <f>IFERROR(LN('2a) female mx'!BQ79),"")</f>
        <v>-3.3082054953257889</v>
      </c>
      <c r="FG79" s="32">
        <f>IFERROR(LN('2a) female mx'!BR79),"")</f>
        <v>-3.3012670063889842</v>
      </c>
      <c r="FH79" s="32">
        <f>IFERROR(LN('2a) female mx'!BS79),"")</f>
        <v>-3.3768743996034343</v>
      </c>
      <c r="FI79" s="32">
        <f>IFERROR(LN('2a) female mx'!BT79),"")</f>
        <v>-3.3817760655126636</v>
      </c>
      <c r="FJ79" s="32">
        <f>IFERROR(LN('2a) female mx'!BU79),"")</f>
        <v>-3.3856061709189018</v>
      </c>
      <c r="FK79" s="32">
        <f>IFERROR(LN('2a) female mx'!BV79),"")</f>
        <v>-3.4535163206952677</v>
      </c>
      <c r="FL79" s="32">
        <f>IFERROR(LN('2a) female mx'!BW79),"")</f>
        <v>-3.4097236208904005</v>
      </c>
      <c r="FM79" s="32">
        <f>IFERROR(LN('2a) female mx'!BX79),"")</f>
        <v>-3.5031357588852394</v>
      </c>
      <c r="FN79" s="32">
        <f>IFERROR(LN('2a) female mx'!BY79),"")</f>
        <v>-3.5024836005509554</v>
      </c>
      <c r="FO79" s="32">
        <f>IFERROR(LN('2a) female mx'!BZ79),"")</f>
        <v>-3.526609290035017</v>
      </c>
      <c r="FP79" s="32">
        <f>IFERROR(LN('2a) female mx'!CA79),"")</f>
        <v>-3.5552419409894864</v>
      </c>
      <c r="FQ79" s="32">
        <f>IFERROR(LN('2a) female mx'!CB79),"")</f>
        <v>-3.6226613850096752</v>
      </c>
      <c r="FR79" s="32">
        <f>IFERROR(LN('2a) female mx'!CC79),"")</f>
        <v>-3.6536517662780112</v>
      </c>
      <c r="FS79" s="32">
        <f>IFERROR(LN('2a) female mx'!CD79),"")</f>
        <v>-3.7053504838367033</v>
      </c>
      <c r="FT79" s="32">
        <f>IFERROR(LN('2a) female mx'!CE79),"")</f>
        <v>-3.697014846290235</v>
      </c>
      <c r="FU79" s="32">
        <f>IFERROR(LN('2a) female mx'!CF79),"")</f>
        <v>-3.6895438550276518</v>
      </c>
      <c r="FV79" s="32">
        <f>IFERROR(LN('2a) female mx'!CG79),"")</f>
        <v>-3.7131470813662482</v>
      </c>
      <c r="FW79" s="32">
        <f>IFERROR(LN('2a) female mx'!CH79),"")</f>
        <v>-3.7655298770733858</v>
      </c>
      <c r="FX79" s="32">
        <f>IFERROR(LN('2a) female mx'!CI79),"")</f>
        <v>-3.7975573255790449</v>
      </c>
      <c r="FY79" s="32">
        <f>IFERROR(LN('2a) female mx'!CJ79),"")</f>
        <v>-3.811585123978841</v>
      </c>
      <c r="FZ79" s="32">
        <f>IFERROR(LN('2a) female mx'!CK79),"")</f>
        <v>-3.8286538472308482</v>
      </c>
      <c r="GA79" s="32">
        <f>IFERROR(LN('2a) female mx'!CL79),"")</f>
        <v>-3.9149831940132325</v>
      </c>
      <c r="GB79" s="32">
        <f>IFERROR(LN('2a) female mx'!CM79),"")</f>
        <v>-3.9450903447882784</v>
      </c>
      <c r="GC79" s="32">
        <f>IFERROR(LN('2a) female mx'!CN79),"")</f>
        <v>-3.9343873997730312</v>
      </c>
      <c r="GD79" s="12" t="str">
        <f>IFERROR(LN('2a) female mx'!CO79),"")</f>
        <v/>
      </c>
    </row>
    <row r="80" spans="1:186" x14ac:dyDescent="0.25">
      <c r="A80" s="31">
        <f>'2a) male mx'!A80</f>
        <v>77</v>
      </c>
      <c r="B80" s="32">
        <f>LN('2a) male mx'!B80)</f>
        <v>-2.3209973761029938</v>
      </c>
      <c r="C80" s="32">
        <f>LN('2a) male mx'!C80)</f>
        <v>-2.348477189036922</v>
      </c>
      <c r="D80" s="32">
        <f>LN('2a) male mx'!D80)</f>
        <v>-2.3877207951939292</v>
      </c>
      <c r="E80" s="32">
        <f>LN('2a) male mx'!E80)</f>
        <v>-2.334508339970633</v>
      </c>
      <c r="F80" s="32">
        <f>LN('2a) male mx'!F80)</f>
        <v>-2.4422734964946837</v>
      </c>
      <c r="G80" s="32">
        <f>LN('2a) male mx'!G80)</f>
        <v>-2.2882611014144194</v>
      </c>
      <c r="H80" s="32">
        <f>LN('2a) male mx'!H80)</f>
        <v>-2.3884067299177891</v>
      </c>
      <c r="I80" s="32">
        <f>LN('2a) male mx'!I80)</f>
        <v>-2.4139577024738377</v>
      </c>
      <c r="J80" s="32">
        <f>LN('2a) male mx'!J80)</f>
        <v>-2.2898099285308886</v>
      </c>
      <c r="K80" s="32">
        <f>LN('2a) male mx'!K80)</f>
        <v>-2.511088338372363</v>
      </c>
      <c r="L80" s="32">
        <f>LN('2a) male mx'!L80)</f>
        <v>-2.2939116866003695</v>
      </c>
      <c r="M80" s="32">
        <f>LN('2a) male mx'!M80)</f>
        <v>-2.3864624169035276</v>
      </c>
      <c r="N80" s="32">
        <f>LN('2a) male mx'!N80)</f>
        <v>-2.2753914605451211</v>
      </c>
      <c r="O80" s="32">
        <f>LN('2a) male mx'!O80)</f>
        <v>-2.3480426150454465</v>
      </c>
      <c r="P80" s="32">
        <f>LN('2a) male mx'!P80)</f>
        <v>-2.3670876939462646</v>
      </c>
      <c r="Q80" s="32">
        <f>LN('2a) male mx'!Q80)</f>
        <v>-2.3422204468009435</v>
      </c>
      <c r="R80" s="32">
        <f>LN('2a) male mx'!R80)</f>
        <v>-2.3078344488801896</v>
      </c>
      <c r="S80" s="32">
        <f>LN('2a) male mx'!S80)</f>
        <v>-2.3141238493957168</v>
      </c>
      <c r="T80" s="32">
        <f>LN('2a) male mx'!T80)</f>
        <v>-2.3183326035371246</v>
      </c>
      <c r="U80" s="32">
        <f>LN('2a) male mx'!U80)</f>
        <v>-2.3850347505860281</v>
      </c>
      <c r="V80" s="32">
        <f>LN('2a) male mx'!V80)</f>
        <v>-2.2909607817275837</v>
      </c>
      <c r="W80" s="32">
        <f>LN('2a) male mx'!W80)</f>
        <v>-2.2821345574091496</v>
      </c>
      <c r="X80" s="32">
        <f>LN('2a) male mx'!X80)</f>
        <v>-2.3119351837331537</v>
      </c>
      <c r="Y80" s="32">
        <f>LN('2a) male mx'!Y80)</f>
        <v>-2.3889102856441484</v>
      </c>
      <c r="Z80" s="32">
        <f>LN('2a) male mx'!Z80)</f>
        <v>-2.3661170715202156</v>
      </c>
      <c r="AA80" s="32">
        <f>LN('2a) male mx'!AA80)</f>
        <v>-2.328191188742216</v>
      </c>
      <c r="AB80" s="32">
        <f>LN('2a) male mx'!AB80)</f>
        <v>-2.2802579141762602</v>
      </c>
      <c r="AC80" s="32">
        <f>LN('2a) male mx'!AC80)</f>
        <v>-2.283495366815258</v>
      </c>
      <c r="AD80" s="32">
        <f>LN('2a) male mx'!AD80)</f>
        <v>-2.430422897445712</v>
      </c>
      <c r="AE80" s="32">
        <f>LN('2a) male mx'!AE80)</f>
        <v>-2.3790130135909169</v>
      </c>
      <c r="AF80" s="32">
        <f>LN('2a) male mx'!AF80)</f>
        <v>-2.3475915432382415</v>
      </c>
      <c r="AG80" s="32">
        <f>LN('2a) male mx'!AG80)</f>
        <v>-2.3227208567732651</v>
      </c>
      <c r="AH80" s="32">
        <f>LN('2a) male mx'!AH80)</f>
        <v>-2.398794957969268</v>
      </c>
      <c r="AI80" s="32">
        <f>LN('2a) male mx'!AI80)</f>
        <v>-2.3040283871981604</v>
      </c>
      <c r="AJ80" s="32">
        <f>LN('2a) male mx'!AJ80)</f>
        <v>-2.3965893529746101</v>
      </c>
      <c r="AK80" s="32">
        <f>LN('2a) male mx'!AK80)</f>
        <v>-2.3443429943860017</v>
      </c>
      <c r="AL80" s="32">
        <f>LN('2a) male mx'!AL80)</f>
        <v>-2.3730907275664586</v>
      </c>
      <c r="AM80" s="32">
        <f>LN('2a) male mx'!AM80)</f>
        <v>-2.444304701478337</v>
      </c>
      <c r="AN80" s="32">
        <f>LN('2a) male mx'!AN80)</f>
        <v>-2.3309850340267979</v>
      </c>
      <c r="AO80" s="32">
        <f>LN('2a) male mx'!AO80)</f>
        <v>-2.3983953353166045</v>
      </c>
      <c r="AP80" s="32">
        <f>LN('2a) male mx'!AP80)</f>
        <v>-2.3658403715613003</v>
      </c>
      <c r="AQ80" s="32">
        <f>LN('2a) male mx'!AQ80)</f>
        <v>-2.3403133014541595</v>
      </c>
      <c r="AR80" s="32">
        <f>LN('2a) male mx'!AR80)</f>
        <v>-2.3848503765944198</v>
      </c>
      <c r="AS80" s="32">
        <f>LN('2a) male mx'!AS80)</f>
        <v>-2.3395157084830678</v>
      </c>
      <c r="AT80" s="32">
        <f>LN('2a) male mx'!AT80)</f>
        <v>-2.3492885267029724</v>
      </c>
      <c r="AU80" s="32">
        <f>LN('2a) male mx'!AU80)</f>
        <v>-2.3467853468902922</v>
      </c>
      <c r="AV80" s="32">
        <f>LN('2a) male mx'!AV80)</f>
        <v>-2.3211696259034134</v>
      </c>
      <c r="AW80" s="32">
        <f>LN('2a) male mx'!AW80)</f>
        <v>-2.3270248376391391</v>
      </c>
      <c r="AX80" s="32">
        <f>LN('2a) male mx'!AX80)</f>
        <v>-2.350918688270716</v>
      </c>
      <c r="AY80" s="32">
        <f>LN('2a) male mx'!AY80)</f>
        <v>-2.2864679223934266</v>
      </c>
      <c r="AZ80" s="32">
        <f>LN('2a) male mx'!AZ80)</f>
        <v>-2.3658995004925938</v>
      </c>
      <c r="BA80" s="32">
        <f>LN('2a) male mx'!BA80)</f>
        <v>-2.3394373622454112</v>
      </c>
      <c r="BB80" s="32">
        <f>LN('2a) male mx'!BB80)</f>
        <v>-2.402295123189552</v>
      </c>
      <c r="BC80" s="32">
        <f>LN('2a) male mx'!BC80)</f>
        <v>-2.33999653886295</v>
      </c>
      <c r="BD80" s="32">
        <f>LN('2a) male mx'!BD80)</f>
        <v>-2.421386977439532</v>
      </c>
      <c r="BE80" s="32">
        <f>LN('2a) male mx'!BE80)</f>
        <v>-2.4060221417701251</v>
      </c>
      <c r="BF80" s="32">
        <f>LN('2a) male mx'!BF80)</f>
        <v>-2.4536778371102921</v>
      </c>
      <c r="BG80" s="32">
        <f>LN('2a) male mx'!BG80)</f>
        <v>-2.459730712606937</v>
      </c>
      <c r="BH80" s="32">
        <f>LN('2a) male mx'!BH80)</f>
        <v>-2.4892602942434152</v>
      </c>
      <c r="BI80" s="32">
        <f>LN('2a) male mx'!BI80)</f>
        <v>-2.5303468945726202</v>
      </c>
      <c r="BJ80" s="32">
        <f>LN('2a) male mx'!BJ80)</f>
        <v>-2.5337017618927824</v>
      </c>
      <c r="BK80" s="32">
        <f>LN('2a) male mx'!BK80)</f>
        <v>-2.4963703021653196</v>
      </c>
      <c r="BL80" s="32">
        <f>LN('2a) male mx'!BL80)</f>
        <v>-2.5645296889934621</v>
      </c>
      <c r="BM80" s="32">
        <f>LN('2a) male mx'!BM80)</f>
        <v>-2.5821338125854516</v>
      </c>
      <c r="BN80" s="32">
        <f>LN('2a) male mx'!BN80)</f>
        <v>-2.590377041191624</v>
      </c>
      <c r="BO80" s="32">
        <f>LN('2a) male mx'!BO80)</f>
        <v>-2.6444320286631604</v>
      </c>
      <c r="BP80" s="32">
        <f>LN('2a) male mx'!BP80)</f>
        <v>-2.6340737127432998</v>
      </c>
      <c r="BQ80" s="32">
        <f>LN('2a) male mx'!BQ80)</f>
        <v>-2.6442631205410891</v>
      </c>
      <c r="BR80" s="32">
        <f>LN('2a) male mx'!BR80)</f>
        <v>-2.6462353941322601</v>
      </c>
      <c r="BS80" s="32">
        <f>LN('2a) male mx'!BS80)</f>
        <v>-2.688291937330348</v>
      </c>
      <c r="BT80" s="32">
        <f>LN('2a) male mx'!BT80)</f>
        <v>-2.6817030569488063</v>
      </c>
      <c r="BU80" s="32">
        <f>LN('2a) male mx'!BU80)</f>
        <v>-2.6921493352465751</v>
      </c>
      <c r="BV80" s="32">
        <f>LN('2a) male mx'!BV80)</f>
        <v>-2.7965611317667194</v>
      </c>
      <c r="BW80" s="32">
        <f>LN('2a) male mx'!BW80)</f>
        <v>-2.7269090505205975</v>
      </c>
      <c r="BX80" s="32">
        <f>LN('2a) male mx'!BX80)</f>
        <v>-2.8440742206117893</v>
      </c>
      <c r="BY80" s="32">
        <f>LN('2a) male mx'!BY80)</f>
        <v>-2.8323171997262544</v>
      </c>
      <c r="BZ80" s="32">
        <f>LN('2a) male mx'!BZ80)</f>
        <v>-2.8609017459344481</v>
      </c>
      <c r="CA80" s="32">
        <f>LN('2a) male mx'!CA80)</f>
        <v>-2.9074835327259034</v>
      </c>
      <c r="CB80" s="32">
        <f>LN('2a) male mx'!CB80)</f>
        <v>-2.9054317046436933</v>
      </c>
      <c r="CC80" s="32">
        <f>LN('2a) male mx'!CC80)</f>
        <v>-2.9571520056783482</v>
      </c>
      <c r="CD80" s="32">
        <f>LN('2a) male mx'!CD80)</f>
        <v>-2.9695715251454238</v>
      </c>
      <c r="CE80" s="32">
        <f>LN('2a) male mx'!CE80)</f>
        <v>-3.0079344564358697</v>
      </c>
      <c r="CF80" s="32">
        <f>LN('2a) male mx'!CF80)</f>
        <v>-3.0871057554162697</v>
      </c>
      <c r="CG80" s="32">
        <f>LN('2a) male mx'!CG80)</f>
        <v>-3.1108649846508869</v>
      </c>
      <c r="CH80" s="32">
        <f>LN('2a) male mx'!CH80)</f>
        <v>-3.1160889340911999</v>
      </c>
      <c r="CI80" s="32">
        <f>LN('2a) male mx'!CI80)</f>
        <v>-3.14860007956836</v>
      </c>
      <c r="CJ80" s="32">
        <f>LN('2a) male mx'!CJ80)</f>
        <v>-3.1974988446642114</v>
      </c>
      <c r="CK80" s="32">
        <f>LN('2a) male mx'!CK80)</f>
        <v>-3.1880095893607776</v>
      </c>
      <c r="CL80" s="32">
        <f>LN('2a) male mx'!CL80)</f>
        <v>-3.216483684253082</v>
      </c>
      <c r="CM80" s="32">
        <f>LN('2a) male mx'!CM80)</f>
        <v>-3.3108920735019054</v>
      </c>
      <c r="CN80" s="32">
        <f>LN('2a) male mx'!CN80)</f>
        <v>-3.2486103354343792</v>
      </c>
      <c r="CP80" s="31">
        <f t="shared" si="3"/>
        <v>77</v>
      </c>
      <c r="CQ80" s="32">
        <f>IFERROR(LN('2a) female mx'!B80),"")</f>
        <v>-2.55832090009635</v>
      </c>
      <c r="CR80" s="32">
        <f>IFERROR(LN('2a) female mx'!C80),"")</f>
        <v>-2.55418838405543</v>
      </c>
      <c r="CS80" s="32">
        <f>IFERROR(LN('2a) female mx'!D80),"")</f>
        <v>-2.501902652909652</v>
      </c>
      <c r="CT80" s="32">
        <f>IFERROR(LN('2a) female mx'!E80),"")</f>
        <v>-2.607697207175006</v>
      </c>
      <c r="CU80" s="32">
        <f>IFERROR(LN('2a) female mx'!F80),"")</f>
        <v>-2.5309850753073357</v>
      </c>
      <c r="CV80" s="32">
        <f>IFERROR(LN('2a) female mx'!G80),"")</f>
        <v>-2.6523508478676558</v>
      </c>
      <c r="CW80" s="32">
        <f>IFERROR(LN('2a) female mx'!H80),"")</f>
        <v>-2.510286231597036</v>
      </c>
      <c r="CX80" s="32">
        <f>IFERROR(LN('2a) female mx'!I80),"")</f>
        <v>-2.5943607707641059</v>
      </c>
      <c r="CY80" s="32">
        <f>IFERROR(LN('2a) female mx'!J80),"")</f>
        <v>-2.6060460800651573</v>
      </c>
      <c r="CZ80" s="32">
        <f>IFERROR(LN('2a) female mx'!K80),"")</f>
        <v>-2.6662162704208341</v>
      </c>
      <c r="DA80" s="32">
        <f>IFERROR(LN('2a) female mx'!L80),"")</f>
        <v>-2.5983035476605423</v>
      </c>
      <c r="DB80" s="32">
        <f>IFERROR(LN('2a) female mx'!M80),"")</f>
        <v>-2.58069004757006</v>
      </c>
      <c r="DC80" s="32">
        <f>IFERROR(LN('2a) female mx'!N80),"")</f>
        <v>-2.5427514130838365</v>
      </c>
      <c r="DD80" s="32">
        <f>IFERROR(LN('2a) female mx'!O80),"")</f>
        <v>-2.5571434464529883</v>
      </c>
      <c r="DE80" s="32">
        <f>IFERROR(LN('2a) female mx'!P80),"")</f>
        <v>-2.6152044232053542</v>
      </c>
      <c r="DF80" s="32">
        <f>IFERROR(LN('2a) female mx'!Q80),"")</f>
        <v>-2.6397060071626002</v>
      </c>
      <c r="DG80" s="32">
        <f>IFERROR(LN('2a) female mx'!R80),"")</f>
        <v>-2.5108316191294406</v>
      </c>
      <c r="DH80" s="32">
        <f>IFERROR(LN('2a) female mx'!S80),"")</f>
        <v>-2.5709523581024945</v>
      </c>
      <c r="DI80" s="32">
        <f>IFERROR(LN('2a) female mx'!T80),"")</f>
        <v>-2.5231219958826032</v>
      </c>
      <c r="DJ80" s="32">
        <f>IFERROR(LN('2a) female mx'!U80),"")</f>
        <v>-2.6110169258996923</v>
      </c>
      <c r="DK80" s="32">
        <f>IFERROR(LN('2a) female mx'!V80),"")</f>
        <v>-2.5207961122114266</v>
      </c>
      <c r="DL80" s="32">
        <f>IFERROR(LN('2a) female mx'!W80),"")</f>
        <v>-2.517403268011237</v>
      </c>
      <c r="DM80" s="32">
        <f>IFERROR(LN('2a) female mx'!X80),"")</f>
        <v>-2.5520208323623672</v>
      </c>
      <c r="DN80" s="32">
        <f>IFERROR(LN('2a) female mx'!Y80),"")</f>
        <v>-2.5425204801817718</v>
      </c>
      <c r="DO80" s="32">
        <f>IFERROR(LN('2a) female mx'!Z80),"")</f>
        <v>-2.6586481738233867</v>
      </c>
      <c r="DP80" s="32">
        <f>IFERROR(LN('2a) female mx'!AA80),"")</f>
        <v>-2.6755256100623135</v>
      </c>
      <c r="DQ80" s="32">
        <f>IFERROR(LN('2a) female mx'!AB80),"")</f>
        <v>-2.6302059430144151</v>
      </c>
      <c r="DR80" s="32">
        <f>IFERROR(LN('2a) female mx'!AC80),"")</f>
        <v>-2.6129289961720579</v>
      </c>
      <c r="DS80" s="32">
        <f>IFERROR(LN('2a) female mx'!AD80),"")</f>
        <v>-2.6583057884637311</v>
      </c>
      <c r="DT80" s="32">
        <f>IFERROR(LN('2a) female mx'!AE80),"")</f>
        <v>-2.6556026869839324</v>
      </c>
      <c r="DU80" s="32">
        <f>IFERROR(LN('2a) female mx'!AF80),"")</f>
        <v>-2.6607347199781524</v>
      </c>
      <c r="DV80" s="32">
        <f>IFERROR(LN('2a) female mx'!AG80),"")</f>
        <v>-2.631931535038881</v>
      </c>
      <c r="DW80" s="32">
        <f>IFERROR(LN('2a) female mx'!AH80),"")</f>
        <v>-2.7159871241689792</v>
      </c>
      <c r="DX80" s="32">
        <f>IFERROR(LN('2a) female mx'!AI80),"")</f>
        <v>-2.7147648645523077</v>
      </c>
      <c r="DY80" s="32">
        <f>IFERROR(LN('2a) female mx'!AJ80),"")</f>
        <v>-2.6851291678587588</v>
      </c>
      <c r="DZ80" s="32">
        <f>IFERROR(LN('2a) female mx'!AK80),"")</f>
        <v>-2.735640740929508</v>
      </c>
      <c r="EA80" s="32">
        <f>IFERROR(LN('2a) female mx'!AL80),"")</f>
        <v>-2.7465406184532473</v>
      </c>
      <c r="EB80" s="32">
        <f>IFERROR(LN('2a) female mx'!AM80),"")</f>
        <v>-2.7695687307232415</v>
      </c>
      <c r="EC80" s="32">
        <f>IFERROR(LN('2a) female mx'!AN80),"")</f>
        <v>-2.7584776564143261</v>
      </c>
      <c r="ED80" s="32">
        <f>IFERROR(LN('2a) female mx'!AO80),"")</f>
        <v>-2.7850788610421877</v>
      </c>
      <c r="EE80" s="32">
        <f>IFERROR(LN('2a) female mx'!AP80),"")</f>
        <v>-2.8179963223531632</v>
      </c>
      <c r="EF80" s="32">
        <f>IFERROR(LN('2a) female mx'!AQ80),"")</f>
        <v>-2.7863158136177351</v>
      </c>
      <c r="EG80" s="32">
        <f>IFERROR(LN('2a) female mx'!AR80),"")</f>
        <v>-2.8245815418411593</v>
      </c>
      <c r="EH80" s="32">
        <f>IFERROR(LN('2a) female mx'!AS80),"")</f>
        <v>-2.7683329595393595</v>
      </c>
      <c r="EI80" s="32">
        <f>IFERROR(LN('2a) female mx'!AT80),"")</f>
        <v>-2.8630270255709731</v>
      </c>
      <c r="EJ80" s="32">
        <f>IFERROR(LN('2a) female mx'!AU80),"")</f>
        <v>-2.7921642361074905</v>
      </c>
      <c r="EK80" s="32">
        <f>IFERROR(LN('2a) female mx'!AV80),"")</f>
        <v>-2.8295670579387942</v>
      </c>
      <c r="EL80" s="32">
        <f>IFERROR(LN('2a) female mx'!AW80),"")</f>
        <v>-2.7553875688645841</v>
      </c>
      <c r="EM80" s="32">
        <f>IFERROR(LN('2a) female mx'!AX80),"")</f>
        <v>-2.8342394724122868</v>
      </c>
      <c r="EN80" s="32">
        <f>IFERROR(LN('2a) female mx'!AY80),"")</f>
        <v>-2.8068846136290646</v>
      </c>
      <c r="EO80" s="32">
        <f>IFERROR(LN('2a) female mx'!AZ80),"")</f>
        <v>-2.8362077759106636</v>
      </c>
      <c r="EP80" s="32">
        <f>IFERROR(LN('2a) female mx'!BA80),"")</f>
        <v>-2.8935181783636024</v>
      </c>
      <c r="EQ80" s="32">
        <f>IFERROR(LN('2a) female mx'!BB80),"")</f>
        <v>-2.9473962435381682</v>
      </c>
      <c r="ER80" s="32">
        <f>IFERROR(LN('2a) female mx'!BC80),"")</f>
        <v>-2.9074016351592986</v>
      </c>
      <c r="ES80" s="32">
        <f>IFERROR(LN('2a) female mx'!BD80),"")</f>
        <v>-2.9653093778630977</v>
      </c>
      <c r="ET80" s="32">
        <f>IFERROR(LN('2a) female mx'!BE80),"")</f>
        <v>-3.0162768238449935</v>
      </c>
      <c r="EU80" s="32">
        <f>IFERROR(LN('2a) female mx'!BF80),"")</f>
        <v>-2.9698970054526597</v>
      </c>
      <c r="EV80" s="32">
        <f>IFERROR(LN('2a) female mx'!BG80),"")</f>
        <v>-3.0485296627045173</v>
      </c>
      <c r="EW80" s="32">
        <f>IFERROR(LN('2a) female mx'!BH80),"")</f>
        <v>-3.1729798641703937</v>
      </c>
      <c r="EX80" s="32">
        <f>IFERROR(LN('2a) female mx'!BI80),"")</f>
        <v>-3.1866170990104767</v>
      </c>
      <c r="EY80" s="32">
        <f>IFERROR(LN('2a) female mx'!BJ80),"")</f>
        <v>-3.1318381352050704</v>
      </c>
      <c r="EZ80" s="32">
        <f>IFERROR(LN('2a) female mx'!BK80),"")</f>
        <v>-3.1277427876063135</v>
      </c>
      <c r="FA80" s="32">
        <f>IFERROR(LN('2a) female mx'!BL80),"")</f>
        <v>-3.2137019216989025</v>
      </c>
      <c r="FB80" s="32">
        <f>IFERROR(LN('2a) female mx'!BM80),"")</f>
        <v>-3.1616211575239488</v>
      </c>
      <c r="FC80" s="32">
        <f>IFERROR(LN('2a) female mx'!BN80),"")</f>
        <v>-3.1341690093013703</v>
      </c>
      <c r="FD80" s="32">
        <f>IFERROR(LN('2a) female mx'!BO80),"")</f>
        <v>-3.1946485700051466</v>
      </c>
      <c r="FE80" s="32">
        <f>IFERROR(LN('2a) female mx'!BP80),"")</f>
        <v>-3.2108920511963066</v>
      </c>
      <c r="FF80" s="32">
        <f>IFERROR(LN('2a) female mx'!BQ80),"")</f>
        <v>-3.199542767571379</v>
      </c>
      <c r="FG80" s="32">
        <f>IFERROR(LN('2a) female mx'!BR80),"")</f>
        <v>-3.2011597438037218</v>
      </c>
      <c r="FH80" s="32">
        <f>IFERROR(LN('2a) female mx'!BS80),"")</f>
        <v>-3.2378859020931738</v>
      </c>
      <c r="FI80" s="32">
        <f>IFERROR(LN('2a) female mx'!BT80),"")</f>
        <v>-3.2527258236635035</v>
      </c>
      <c r="FJ80" s="32">
        <f>IFERROR(LN('2a) female mx'!BU80),"")</f>
        <v>-3.2673330344973275</v>
      </c>
      <c r="FK80" s="32">
        <f>IFERROR(LN('2a) female mx'!BV80),"")</f>
        <v>-3.366279443330916</v>
      </c>
      <c r="FL80" s="32">
        <f>IFERROR(LN('2a) female mx'!BW80),"")</f>
        <v>-3.321991830614611</v>
      </c>
      <c r="FM80" s="32">
        <f>IFERROR(LN('2a) female mx'!BX80),"")</f>
        <v>-3.3447945153837306</v>
      </c>
      <c r="FN80" s="32">
        <f>IFERROR(LN('2a) female mx'!BY80),"")</f>
        <v>-3.3486751226621347</v>
      </c>
      <c r="FO80" s="32">
        <f>IFERROR(LN('2a) female mx'!BZ80),"")</f>
        <v>-3.4044696836327417</v>
      </c>
      <c r="FP80" s="32">
        <f>IFERROR(LN('2a) female mx'!CA80),"")</f>
        <v>-3.4330782098184307</v>
      </c>
      <c r="FQ80" s="32">
        <f>IFERROR(LN('2a) female mx'!CB80),"")</f>
        <v>-3.4477454075681266</v>
      </c>
      <c r="FR80" s="32">
        <f>IFERROR(LN('2a) female mx'!CC80),"")</f>
        <v>-3.5295657740198072</v>
      </c>
      <c r="FS80" s="32">
        <f>IFERROR(LN('2a) female mx'!CD80),"")</f>
        <v>-3.5508762746807809</v>
      </c>
      <c r="FT80" s="32">
        <f>IFERROR(LN('2a) female mx'!CE80),"")</f>
        <v>-3.5308308522564857</v>
      </c>
      <c r="FU80" s="32">
        <f>IFERROR(LN('2a) female mx'!CF80),"")</f>
        <v>-3.5726591563446974</v>
      </c>
      <c r="FV80" s="32">
        <f>IFERROR(LN('2a) female mx'!CG80),"")</f>
        <v>-3.6011738736948309</v>
      </c>
      <c r="FW80" s="32">
        <f>IFERROR(LN('2a) female mx'!CH80),"")</f>
        <v>-3.6643352208568594</v>
      </c>
      <c r="FX80" s="32">
        <f>IFERROR(LN('2a) female mx'!CI80),"")</f>
        <v>-3.680013372565702</v>
      </c>
      <c r="FY80" s="32">
        <f>IFERROR(LN('2a) female mx'!CJ80),"")</f>
        <v>-3.6820320847048764</v>
      </c>
      <c r="FZ80" s="32">
        <f>IFERROR(LN('2a) female mx'!CK80),"")</f>
        <v>-3.6943552087301286</v>
      </c>
      <c r="GA80" s="32">
        <f>IFERROR(LN('2a) female mx'!CL80),"")</f>
        <v>-3.7702821832843938</v>
      </c>
      <c r="GB80" s="32">
        <f>IFERROR(LN('2a) female mx'!CM80),"")</f>
        <v>-3.7800293765431778</v>
      </c>
      <c r="GC80" s="32">
        <f>IFERROR(LN('2a) female mx'!CN80),"")</f>
        <v>-3.7892651156802382</v>
      </c>
      <c r="GD80" s="12" t="str">
        <f>IFERROR(LN('2a) female mx'!CO80),"")</f>
        <v/>
      </c>
    </row>
    <row r="81" spans="1:186" x14ac:dyDescent="0.25">
      <c r="A81" s="31">
        <f>'2a) male mx'!A81</f>
        <v>78</v>
      </c>
      <c r="B81" s="32">
        <f>LN('2a) male mx'!B81)</f>
        <v>-2.1506768078227201</v>
      </c>
      <c r="C81" s="32">
        <f>LN('2a) male mx'!C81)</f>
        <v>-2.0982377498609601</v>
      </c>
      <c r="D81" s="32">
        <f>LN('2a) male mx'!D81)</f>
        <v>-2.0892103083794686</v>
      </c>
      <c r="E81" s="32">
        <f>LN('2a) male mx'!E81)</f>
        <v>-2.1833489819327343</v>
      </c>
      <c r="F81" s="32">
        <f>LN('2a) male mx'!F81)</f>
        <v>-2.2140073017592496</v>
      </c>
      <c r="G81" s="32">
        <f>LN('2a) male mx'!G81)</f>
        <v>-2.0715851482608048</v>
      </c>
      <c r="H81" s="32">
        <f>LN('2a) male mx'!H81)</f>
        <v>-2.1351778856059798</v>
      </c>
      <c r="I81" s="32">
        <f>LN('2a) male mx'!I81)</f>
        <v>-2.2330480630347234</v>
      </c>
      <c r="J81" s="32">
        <f>LN('2a) male mx'!J81)</f>
        <v>-2.1261336879409098</v>
      </c>
      <c r="K81" s="32">
        <f>LN('2a) male mx'!K81)</f>
        <v>-2.1961204548655733</v>
      </c>
      <c r="L81" s="32">
        <f>LN('2a) male mx'!L81)</f>
        <v>-2.2509882911966876</v>
      </c>
      <c r="M81" s="32">
        <f>LN('2a) male mx'!M81)</f>
        <v>-2.1886776735203135</v>
      </c>
      <c r="N81" s="32">
        <f>LN('2a) male mx'!N81)</f>
        <v>-2.1381362943213547</v>
      </c>
      <c r="O81" s="32">
        <f>LN('2a) male mx'!O81)</f>
        <v>-2.1518433518599829</v>
      </c>
      <c r="P81" s="32">
        <f>LN('2a) male mx'!P81)</f>
        <v>-2.1796214073936575</v>
      </c>
      <c r="Q81" s="32">
        <f>LN('2a) male mx'!Q81)</f>
        <v>-2.2229950200705506</v>
      </c>
      <c r="R81" s="32">
        <f>LN('2a) male mx'!R81)</f>
        <v>-2.1881742245230589</v>
      </c>
      <c r="S81" s="32">
        <f>LN('2a) male mx'!S81)</f>
        <v>-2.1903301715238404</v>
      </c>
      <c r="T81" s="32">
        <f>LN('2a) male mx'!T81)</f>
        <v>-2.0962711949914681</v>
      </c>
      <c r="U81" s="32">
        <f>LN('2a) male mx'!U81)</f>
        <v>-2.1373624152288646</v>
      </c>
      <c r="V81" s="32">
        <f>LN('2a) male mx'!V81)</f>
        <v>-2.1806676211902234</v>
      </c>
      <c r="W81" s="32">
        <f>LN('2a) male mx'!W81)</f>
        <v>-2.1086431467248876</v>
      </c>
      <c r="X81" s="32">
        <f>LN('2a) male mx'!X81)</f>
        <v>-2.0932852735004861</v>
      </c>
      <c r="Y81" s="32">
        <f>LN('2a) male mx'!Y81)</f>
        <v>-2.2579972803411992</v>
      </c>
      <c r="Z81" s="32">
        <f>LN('2a) male mx'!Z81)</f>
        <v>-2.174898293274937</v>
      </c>
      <c r="AA81" s="32">
        <f>LN('2a) male mx'!AA81)</f>
        <v>-2.1275303022672318</v>
      </c>
      <c r="AB81" s="32">
        <f>LN('2a) male mx'!AB81)</f>
        <v>-2.2311149732156279</v>
      </c>
      <c r="AC81" s="32">
        <f>LN('2a) male mx'!AC81)</f>
        <v>-2.1946111728247026</v>
      </c>
      <c r="AD81" s="32">
        <f>LN('2a) male mx'!AD81)</f>
        <v>-2.2170329416777919</v>
      </c>
      <c r="AE81" s="32">
        <f>LN('2a) male mx'!AE81)</f>
        <v>-2.111706026764868</v>
      </c>
      <c r="AF81" s="32">
        <f>LN('2a) male mx'!AF81)</f>
        <v>-2.1999211566115973</v>
      </c>
      <c r="AG81" s="32">
        <f>LN('2a) male mx'!AG81)</f>
        <v>-2.2069763611648132</v>
      </c>
      <c r="AH81" s="32">
        <f>LN('2a) male mx'!AH81)</f>
        <v>-2.2137538792874301</v>
      </c>
      <c r="AI81" s="32">
        <f>LN('2a) male mx'!AI81)</f>
        <v>-2.1561456688706189</v>
      </c>
      <c r="AJ81" s="32">
        <f>LN('2a) male mx'!AJ81)</f>
        <v>-2.2179472975238261</v>
      </c>
      <c r="AK81" s="32">
        <f>LN('2a) male mx'!AK81)</f>
        <v>-2.1702935809163719</v>
      </c>
      <c r="AL81" s="32">
        <f>LN('2a) male mx'!AL81)</f>
        <v>-2.2018743916773369</v>
      </c>
      <c r="AM81" s="32">
        <f>LN('2a) male mx'!AM81)</f>
        <v>-2.2383873153115026</v>
      </c>
      <c r="AN81" s="32">
        <f>LN('2a) male mx'!AN81)</f>
        <v>-2.1497682994795309</v>
      </c>
      <c r="AO81" s="32">
        <f>LN('2a) male mx'!AO81)</f>
        <v>-2.2564722626184084</v>
      </c>
      <c r="AP81" s="32">
        <f>LN('2a) male mx'!AP81)</f>
        <v>-2.2811663900917685</v>
      </c>
      <c r="AQ81" s="32">
        <f>LN('2a) male mx'!AQ81)</f>
        <v>-2.1931435796773227</v>
      </c>
      <c r="AR81" s="32">
        <f>LN('2a) male mx'!AR81)</f>
        <v>-2.2079798337877596</v>
      </c>
      <c r="AS81" s="32">
        <f>LN('2a) male mx'!AS81)</f>
        <v>-2.1641971256895252</v>
      </c>
      <c r="AT81" s="32">
        <f>LN('2a) male mx'!AT81)</f>
        <v>-2.2065979429669871</v>
      </c>
      <c r="AU81" s="32">
        <f>LN('2a) male mx'!AU81)</f>
        <v>-2.1758474821849183</v>
      </c>
      <c r="AV81" s="32">
        <f>LN('2a) male mx'!AV81)</f>
        <v>-2.2369190489046846</v>
      </c>
      <c r="AW81" s="32">
        <f>LN('2a) male mx'!AW81)</f>
        <v>-2.1378163172241131</v>
      </c>
      <c r="AX81" s="32">
        <f>LN('2a) male mx'!AX81)</f>
        <v>-2.1512186954467456</v>
      </c>
      <c r="AY81" s="32">
        <f>LN('2a) male mx'!AY81)</f>
        <v>-2.1408231801300119</v>
      </c>
      <c r="AZ81" s="32">
        <f>LN('2a) male mx'!AZ81)</f>
        <v>-2.2233896182058155</v>
      </c>
      <c r="BA81" s="32">
        <f>LN('2a) male mx'!BA81)</f>
        <v>-2.196036061652229</v>
      </c>
      <c r="BB81" s="32">
        <f>LN('2a) male mx'!BB81)</f>
        <v>-2.2160830980574984</v>
      </c>
      <c r="BC81" s="32">
        <f>LN('2a) male mx'!BC81)</f>
        <v>-2.2284386104232512</v>
      </c>
      <c r="BD81" s="32">
        <f>LN('2a) male mx'!BD81)</f>
        <v>-2.3340504735061716</v>
      </c>
      <c r="BE81" s="32">
        <f>LN('2a) male mx'!BE81)</f>
        <v>-2.2502241604971696</v>
      </c>
      <c r="BF81" s="32">
        <f>LN('2a) male mx'!BF81)</f>
        <v>-2.4384637621204117</v>
      </c>
      <c r="BG81" s="32">
        <f>LN('2a) male mx'!BG81)</f>
        <v>-2.268731646688376</v>
      </c>
      <c r="BH81" s="32">
        <f>LN('2a) male mx'!BH81)</f>
        <v>-2.4080979516177301</v>
      </c>
      <c r="BI81" s="32">
        <f>LN('2a) male mx'!BI81)</f>
        <v>-2.384885548977429</v>
      </c>
      <c r="BJ81" s="32">
        <f>LN('2a) male mx'!BJ81)</f>
        <v>-2.4218153312589243</v>
      </c>
      <c r="BK81" s="32">
        <f>LN('2a) male mx'!BK81)</f>
        <v>-2.365842055581231</v>
      </c>
      <c r="BL81" s="32">
        <f>LN('2a) male mx'!BL81)</f>
        <v>-2.4478271962363531</v>
      </c>
      <c r="BM81" s="32">
        <f>LN('2a) male mx'!BM81)</f>
        <v>-2.494010807002141</v>
      </c>
      <c r="BN81" s="32">
        <f>LN('2a) male mx'!BN81)</f>
        <v>-2.4522992137650022</v>
      </c>
      <c r="BO81" s="32">
        <f>LN('2a) male mx'!BO81)</f>
        <v>-2.5187158769404658</v>
      </c>
      <c r="BP81" s="32">
        <f>LN('2a) male mx'!BP81)</f>
        <v>-2.5435313594295161</v>
      </c>
      <c r="BQ81" s="32">
        <f>LN('2a) male mx'!BQ81)</f>
        <v>-2.5041520914278963</v>
      </c>
      <c r="BR81" s="32">
        <f>LN('2a) male mx'!BR81)</f>
        <v>-2.517708143333234</v>
      </c>
      <c r="BS81" s="32">
        <f>LN('2a) male mx'!BS81)</f>
        <v>-2.5981696816793609</v>
      </c>
      <c r="BT81" s="32">
        <f>LN('2a) male mx'!BT81)</f>
        <v>-2.6265146706225613</v>
      </c>
      <c r="BU81" s="32">
        <f>LN('2a) male mx'!BU81)</f>
        <v>-2.604880965879548</v>
      </c>
      <c r="BV81" s="32">
        <f>LN('2a) male mx'!BV81)</f>
        <v>-2.6553703681486236</v>
      </c>
      <c r="BW81" s="32">
        <f>LN('2a) male mx'!BW81)</f>
        <v>-2.655293848662899</v>
      </c>
      <c r="BX81" s="32">
        <f>LN('2a) male mx'!BX81)</f>
        <v>-2.7273146152529972</v>
      </c>
      <c r="BY81" s="32">
        <f>LN('2a) male mx'!BY81)</f>
        <v>-2.7432019042917801</v>
      </c>
      <c r="BZ81" s="32">
        <f>LN('2a) male mx'!BZ81)</f>
        <v>-2.7967930278572881</v>
      </c>
      <c r="CA81" s="32">
        <f>LN('2a) male mx'!CA81)</f>
        <v>-2.77439555969005</v>
      </c>
      <c r="CB81" s="32">
        <f>LN('2a) male mx'!CB81)</f>
        <v>-2.8445975458992239</v>
      </c>
      <c r="CC81" s="32">
        <f>LN('2a) male mx'!CC81)</f>
        <v>-2.8731615166200393</v>
      </c>
      <c r="CD81" s="32">
        <f>LN('2a) male mx'!CD81)</f>
        <v>-2.9291963236042506</v>
      </c>
      <c r="CE81" s="32">
        <f>LN('2a) male mx'!CE81)</f>
        <v>-2.8966689536030823</v>
      </c>
      <c r="CF81" s="32">
        <f>LN('2a) male mx'!CF81)</f>
        <v>-2.9564215595880516</v>
      </c>
      <c r="CG81" s="32">
        <f>LN('2a) male mx'!CG81)</f>
        <v>-2.963708075168793</v>
      </c>
      <c r="CH81" s="32">
        <f>LN('2a) male mx'!CH81)</f>
        <v>-3.0470707887620683</v>
      </c>
      <c r="CI81" s="32">
        <f>LN('2a) male mx'!CI81)</f>
        <v>-3.0605372155421682</v>
      </c>
      <c r="CJ81" s="32">
        <f>LN('2a) male mx'!CJ81)</f>
        <v>-3.0034405832898217</v>
      </c>
      <c r="CK81" s="32">
        <f>LN('2a) male mx'!CK81)</f>
        <v>-3.0668091245047866</v>
      </c>
      <c r="CL81" s="32">
        <f>LN('2a) male mx'!CL81)</f>
        <v>-3.1360466870843662</v>
      </c>
      <c r="CM81" s="32">
        <f>LN('2a) male mx'!CM81)</f>
        <v>-3.1839330297014512</v>
      </c>
      <c r="CN81" s="32">
        <f>LN('2a) male mx'!CN81)</f>
        <v>-3.1918395336358314</v>
      </c>
      <c r="CP81" s="31">
        <f t="shared" si="3"/>
        <v>78</v>
      </c>
      <c r="CQ81" s="32">
        <f>IFERROR(LN('2a) female mx'!B81),"")</f>
        <v>-2.2842302067865146</v>
      </c>
      <c r="CR81" s="32">
        <f>IFERROR(LN('2a) female mx'!C81),"")</f>
        <v>-2.2724068994333337</v>
      </c>
      <c r="CS81" s="32">
        <f>IFERROR(LN('2a) female mx'!D81),"")</f>
        <v>-2.1621349105035752</v>
      </c>
      <c r="CT81" s="32">
        <f>IFERROR(LN('2a) female mx'!E81),"")</f>
        <v>-2.45079774737781</v>
      </c>
      <c r="CU81" s="32">
        <f>IFERROR(LN('2a) female mx'!F81),"")</f>
        <v>-2.3468088386906429</v>
      </c>
      <c r="CV81" s="32">
        <f>IFERROR(LN('2a) female mx'!G81),"")</f>
        <v>-2.4495120573302214</v>
      </c>
      <c r="CW81" s="32">
        <f>IFERROR(LN('2a) female mx'!H81),"")</f>
        <v>-2.3243150987438495</v>
      </c>
      <c r="CX81" s="32">
        <f>IFERROR(LN('2a) female mx'!I81),"")</f>
        <v>-2.2605359694245344</v>
      </c>
      <c r="CY81" s="32">
        <f>IFERROR(LN('2a) female mx'!J81),"")</f>
        <v>-2.2988343566111928</v>
      </c>
      <c r="CZ81" s="32">
        <f>IFERROR(LN('2a) female mx'!K81),"")</f>
        <v>-2.4344722331501503</v>
      </c>
      <c r="DA81" s="32">
        <f>IFERROR(LN('2a) female mx'!L81),"")</f>
        <v>-2.450895623045156</v>
      </c>
      <c r="DB81" s="32">
        <f>IFERROR(LN('2a) female mx'!M81),"")</f>
        <v>-2.3996461385771677</v>
      </c>
      <c r="DC81" s="32">
        <f>IFERROR(LN('2a) female mx'!N81),"")</f>
        <v>-2.4651868431212804</v>
      </c>
      <c r="DD81" s="32">
        <f>IFERROR(LN('2a) female mx'!O81),"")</f>
        <v>-2.4208238652425713</v>
      </c>
      <c r="DE81" s="32">
        <f>IFERROR(LN('2a) female mx'!P81),"")</f>
        <v>-2.3667133271114453</v>
      </c>
      <c r="DF81" s="32">
        <f>IFERROR(LN('2a) female mx'!Q81),"")</f>
        <v>-2.3825910166906783</v>
      </c>
      <c r="DG81" s="32">
        <f>IFERROR(LN('2a) female mx'!R81),"")</f>
        <v>-2.5145974025504541</v>
      </c>
      <c r="DH81" s="32">
        <f>IFERROR(LN('2a) female mx'!S81),"")</f>
        <v>-2.393417216601093</v>
      </c>
      <c r="DI81" s="32">
        <f>IFERROR(LN('2a) female mx'!T81),"")</f>
        <v>-2.3773161863313139</v>
      </c>
      <c r="DJ81" s="32">
        <f>IFERROR(LN('2a) female mx'!U81),"")</f>
        <v>-2.4783923124022738</v>
      </c>
      <c r="DK81" s="32">
        <f>IFERROR(LN('2a) female mx'!V81),"")</f>
        <v>-2.3223109098966441</v>
      </c>
      <c r="DL81" s="32">
        <f>IFERROR(LN('2a) female mx'!W81),"")</f>
        <v>-2.2864635977527272</v>
      </c>
      <c r="DM81" s="32">
        <f>IFERROR(LN('2a) female mx'!X81),"")</f>
        <v>-2.3821994726893942</v>
      </c>
      <c r="DN81" s="32">
        <f>IFERROR(LN('2a) female mx'!Y81),"")</f>
        <v>-2.4384618095576012</v>
      </c>
      <c r="DO81" s="32">
        <f>IFERROR(LN('2a) female mx'!Z81),"")</f>
        <v>-2.4421979985195676</v>
      </c>
      <c r="DP81" s="32">
        <f>IFERROR(LN('2a) female mx'!AA81),"")</f>
        <v>-2.4665321034555463</v>
      </c>
      <c r="DQ81" s="32">
        <f>IFERROR(LN('2a) female mx'!AB81),"")</f>
        <v>-2.5155818741144107</v>
      </c>
      <c r="DR81" s="32">
        <f>IFERROR(LN('2a) female mx'!AC81),"")</f>
        <v>-2.4324952242449367</v>
      </c>
      <c r="DS81" s="32">
        <f>IFERROR(LN('2a) female mx'!AD81),"")</f>
        <v>-2.5353431921801093</v>
      </c>
      <c r="DT81" s="32">
        <f>IFERROR(LN('2a) female mx'!AE81),"")</f>
        <v>-2.4422286557493016</v>
      </c>
      <c r="DU81" s="32">
        <f>IFERROR(LN('2a) female mx'!AF81),"")</f>
        <v>-2.3952893848761261</v>
      </c>
      <c r="DV81" s="32">
        <f>IFERROR(LN('2a) female mx'!AG81),"")</f>
        <v>-2.483984395733883</v>
      </c>
      <c r="DW81" s="32">
        <f>IFERROR(LN('2a) female mx'!AH81),"")</f>
        <v>-2.4816463070851289</v>
      </c>
      <c r="DX81" s="32">
        <f>IFERROR(LN('2a) female mx'!AI81),"")</f>
        <v>-2.481224711504006</v>
      </c>
      <c r="DY81" s="32">
        <f>IFERROR(LN('2a) female mx'!AJ81),"")</f>
        <v>-2.5144645806651491</v>
      </c>
      <c r="DZ81" s="32">
        <f>IFERROR(LN('2a) female mx'!AK81),"")</f>
        <v>-2.5383089615404515</v>
      </c>
      <c r="EA81" s="32">
        <f>IFERROR(LN('2a) female mx'!AL81),"")</f>
        <v>-2.5943798912984803</v>
      </c>
      <c r="EB81" s="32">
        <f>IFERROR(LN('2a) female mx'!AM81),"")</f>
        <v>-2.6027521581126116</v>
      </c>
      <c r="EC81" s="32">
        <f>IFERROR(LN('2a) female mx'!AN81),"")</f>
        <v>-2.6101246639319018</v>
      </c>
      <c r="ED81" s="32">
        <f>IFERROR(LN('2a) female mx'!AO81),"")</f>
        <v>-2.624385635741723</v>
      </c>
      <c r="EE81" s="32">
        <f>IFERROR(LN('2a) female mx'!AP81),"")</f>
        <v>-2.5830114662796562</v>
      </c>
      <c r="EF81" s="32">
        <f>IFERROR(LN('2a) female mx'!AQ81),"")</f>
        <v>-2.6328182904090847</v>
      </c>
      <c r="EG81" s="32">
        <f>IFERROR(LN('2a) female mx'!AR81),"")</f>
        <v>-2.6524737208236702</v>
      </c>
      <c r="EH81" s="32">
        <f>IFERROR(LN('2a) female mx'!AS81),"")</f>
        <v>-2.5917033182050604</v>
      </c>
      <c r="EI81" s="32">
        <f>IFERROR(LN('2a) female mx'!AT81),"")</f>
        <v>-2.6418968864204291</v>
      </c>
      <c r="EJ81" s="32">
        <f>IFERROR(LN('2a) female mx'!AU81),"")</f>
        <v>-2.6145061952478197</v>
      </c>
      <c r="EK81" s="32">
        <f>IFERROR(LN('2a) female mx'!AV81),"")</f>
        <v>-2.7141506686438794</v>
      </c>
      <c r="EL81" s="32">
        <f>IFERROR(LN('2a) female mx'!AW81),"")</f>
        <v>-2.6088951040539583</v>
      </c>
      <c r="EM81" s="32">
        <f>IFERROR(LN('2a) female mx'!AX81),"")</f>
        <v>-2.6350924419515982</v>
      </c>
      <c r="EN81" s="32">
        <f>IFERROR(LN('2a) female mx'!AY81),"")</f>
        <v>-2.6339452113256216</v>
      </c>
      <c r="EO81" s="32">
        <f>IFERROR(LN('2a) female mx'!AZ81),"")</f>
        <v>-2.647911611125183</v>
      </c>
      <c r="EP81" s="32">
        <f>IFERROR(LN('2a) female mx'!BA81),"")</f>
        <v>-2.7142227007555957</v>
      </c>
      <c r="EQ81" s="32">
        <f>IFERROR(LN('2a) female mx'!BB81),"")</f>
        <v>-2.7509385362470207</v>
      </c>
      <c r="ER81" s="32">
        <f>IFERROR(LN('2a) female mx'!BC81),"")</f>
        <v>-2.7454541059938582</v>
      </c>
      <c r="ES81" s="32">
        <f>IFERROR(LN('2a) female mx'!BD81),"")</f>
        <v>-2.8861845282716132</v>
      </c>
      <c r="ET81" s="32">
        <f>IFERROR(LN('2a) female mx'!BE81),"")</f>
        <v>-2.7840274743282056</v>
      </c>
      <c r="EU81" s="32">
        <f>IFERROR(LN('2a) female mx'!BF81),"")</f>
        <v>-2.8986732019546744</v>
      </c>
      <c r="EV81" s="32">
        <f>IFERROR(LN('2a) female mx'!BG81),"")</f>
        <v>-2.9086658337565208</v>
      </c>
      <c r="EW81" s="32">
        <f>IFERROR(LN('2a) female mx'!BH81),"")</f>
        <v>-2.9489341240053517</v>
      </c>
      <c r="EX81" s="32">
        <f>IFERROR(LN('2a) female mx'!BI81),"")</f>
        <v>-3.0142651771300191</v>
      </c>
      <c r="EY81" s="32">
        <f>IFERROR(LN('2a) female mx'!BJ81),"")</f>
        <v>-2.984378799069193</v>
      </c>
      <c r="EZ81" s="32">
        <f>IFERROR(LN('2a) female mx'!BK81),"")</f>
        <v>-2.9337690693781249</v>
      </c>
      <c r="FA81" s="32">
        <f>IFERROR(LN('2a) female mx'!BL81),"")</f>
        <v>-3.0300134077327296</v>
      </c>
      <c r="FB81" s="32">
        <f>IFERROR(LN('2a) female mx'!BM81),"")</f>
        <v>-3.0780627684684441</v>
      </c>
      <c r="FC81" s="32">
        <f>IFERROR(LN('2a) female mx'!BN81),"")</f>
        <v>-3.0426330666947532</v>
      </c>
      <c r="FD81" s="32">
        <f>IFERROR(LN('2a) female mx'!BO81),"")</f>
        <v>-3.0285088366440061</v>
      </c>
      <c r="FE81" s="32">
        <f>IFERROR(LN('2a) female mx'!BP81),"")</f>
        <v>-3.0621153955424032</v>
      </c>
      <c r="FF81" s="32">
        <f>IFERROR(LN('2a) female mx'!BQ81),"")</f>
        <v>-3.0815719775906829</v>
      </c>
      <c r="FG81" s="32">
        <f>IFERROR(LN('2a) female mx'!BR81),"")</f>
        <v>-3.0657757452999421</v>
      </c>
      <c r="FH81" s="32">
        <f>IFERROR(LN('2a) female mx'!BS81),"")</f>
        <v>-3.1395725375134309</v>
      </c>
      <c r="FI81" s="32">
        <f>IFERROR(LN('2a) female mx'!BT81),"")</f>
        <v>-3.1610139665558266</v>
      </c>
      <c r="FJ81" s="32">
        <f>IFERROR(LN('2a) female mx'!BU81),"")</f>
        <v>-3.1469046287003599</v>
      </c>
      <c r="FK81" s="32">
        <f>IFERROR(LN('2a) female mx'!BV81),"")</f>
        <v>-3.1803462729501013</v>
      </c>
      <c r="FL81" s="32">
        <f>IFERROR(LN('2a) female mx'!BW81),"")</f>
        <v>-3.2223345206928808</v>
      </c>
      <c r="FM81" s="32">
        <f>IFERROR(LN('2a) female mx'!BX81),"")</f>
        <v>-3.2435392271590184</v>
      </c>
      <c r="FN81" s="32">
        <f>IFERROR(LN('2a) female mx'!BY81),"")</f>
        <v>-3.2196232768538131</v>
      </c>
      <c r="FO81" s="32">
        <f>IFERROR(LN('2a) female mx'!BZ81),"")</f>
        <v>-3.2957362949040685</v>
      </c>
      <c r="FP81" s="32">
        <f>IFERROR(LN('2a) female mx'!CA81),"")</f>
        <v>-3.3371965786317546</v>
      </c>
      <c r="FQ81" s="32">
        <f>IFERROR(LN('2a) female mx'!CB81),"")</f>
        <v>-3.3574536758426614</v>
      </c>
      <c r="FR81" s="32">
        <f>IFERROR(LN('2a) female mx'!CC81),"")</f>
        <v>-3.4065899139106728</v>
      </c>
      <c r="FS81" s="32">
        <f>IFERROR(LN('2a) female mx'!CD81),"")</f>
        <v>-3.4395410941014752</v>
      </c>
      <c r="FT81" s="32">
        <f>IFERROR(LN('2a) female mx'!CE81),"")</f>
        <v>-3.3984111797450089</v>
      </c>
      <c r="FU81" s="32">
        <f>IFERROR(LN('2a) female mx'!CF81),"")</f>
        <v>-3.4543889017809435</v>
      </c>
      <c r="FV81" s="32">
        <f>IFERROR(LN('2a) female mx'!CG81),"")</f>
        <v>-3.4735348004251674</v>
      </c>
      <c r="FW81" s="32">
        <f>IFERROR(LN('2a) female mx'!CH81),"")</f>
        <v>-3.5458448299378365</v>
      </c>
      <c r="FX81" s="32">
        <f>IFERROR(LN('2a) female mx'!CI81),"")</f>
        <v>-3.5263341696409993</v>
      </c>
      <c r="FY81" s="32">
        <f>IFERROR(LN('2a) female mx'!CJ81),"")</f>
        <v>-3.5112418705819279</v>
      </c>
      <c r="FZ81" s="32">
        <f>IFERROR(LN('2a) female mx'!CK81),"")</f>
        <v>-3.5802271414558953</v>
      </c>
      <c r="GA81" s="32">
        <f>IFERROR(LN('2a) female mx'!CL81),"")</f>
        <v>-3.6309303135751718</v>
      </c>
      <c r="GB81" s="32">
        <f>IFERROR(LN('2a) female mx'!CM81),"")</f>
        <v>-3.6509551170018057</v>
      </c>
      <c r="GC81" s="32">
        <f>IFERROR(LN('2a) female mx'!CN81),"")</f>
        <v>-3.6709491881227625</v>
      </c>
      <c r="GD81" s="12" t="str">
        <f>IFERROR(LN('2a) female mx'!CO81),"")</f>
        <v/>
      </c>
    </row>
    <row r="82" spans="1:186" x14ac:dyDescent="0.25">
      <c r="A82" s="31">
        <f>'2a) male mx'!A82</f>
        <v>79</v>
      </c>
      <c r="B82" s="32">
        <f>LN('2a) male mx'!B82)</f>
        <v>-2.1464093032184763</v>
      </c>
      <c r="C82" s="32">
        <f>LN('2a) male mx'!C82)</f>
        <v>-2.1129812707996871</v>
      </c>
      <c r="D82" s="32">
        <f>LN('2a) male mx'!D82)</f>
        <v>-2.1434704221030718</v>
      </c>
      <c r="E82" s="32">
        <f>LN('2a) male mx'!E82)</f>
        <v>-2.1819828424156475</v>
      </c>
      <c r="F82" s="32">
        <f>LN('2a) male mx'!F82)</f>
        <v>-2.1161645809114282</v>
      </c>
      <c r="G82" s="32">
        <f>LN('2a) male mx'!G82)</f>
        <v>-2.0994223713741715</v>
      </c>
      <c r="H82" s="32">
        <f>LN('2a) male mx'!H82)</f>
        <v>-2.1333207753567391</v>
      </c>
      <c r="I82" s="32">
        <f>LN('2a) male mx'!I82)</f>
        <v>-2.15075850775114</v>
      </c>
      <c r="J82" s="32">
        <f>LN('2a) male mx'!J82)</f>
        <v>-2.032111110398326</v>
      </c>
      <c r="K82" s="32">
        <f>LN('2a) male mx'!K82)</f>
        <v>-2.3222710480244988</v>
      </c>
      <c r="L82" s="32">
        <f>LN('2a) male mx'!L82)</f>
        <v>-2.1581929022567468</v>
      </c>
      <c r="M82" s="32">
        <f>LN('2a) male mx'!M82)</f>
        <v>-2.1903048449931779</v>
      </c>
      <c r="N82" s="32">
        <f>LN('2a) male mx'!N82)</f>
        <v>-2.1301123876281256</v>
      </c>
      <c r="O82" s="32">
        <f>LN('2a) male mx'!O82)</f>
        <v>-2.087863795457424</v>
      </c>
      <c r="P82" s="32">
        <f>LN('2a) male mx'!P82)</f>
        <v>-2.0977044125262081</v>
      </c>
      <c r="Q82" s="32">
        <f>LN('2a) male mx'!Q82)</f>
        <v>-2.1894594639927925</v>
      </c>
      <c r="R82" s="32">
        <f>LN('2a) male mx'!R82)</f>
        <v>-2.1427315133965119</v>
      </c>
      <c r="S82" s="32">
        <f>LN('2a) male mx'!S82)</f>
        <v>-2.1673918134777961</v>
      </c>
      <c r="T82" s="32">
        <f>LN('2a) male mx'!T82)</f>
        <v>-2.0149030205422647</v>
      </c>
      <c r="U82" s="32">
        <f>LN('2a) male mx'!U82)</f>
        <v>-2.1735925577755473</v>
      </c>
      <c r="V82" s="32">
        <f>LN('2a) male mx'!V82)</f>
        <v>-2.088143443267191</v>
      </c>
      <c r="W82" s="32">
        <f>LN('2a) male mx'!W82)</f>
        <v>-2.0521299390698027</v>
      </c>
      <c r="X82" s="32">
        <f>LN('2a) male mx'!X82)</f>
        <v>-2.0712520709496363</v>
      </c>
      <c r="Y82" s="32">
        <f>LN('2a) male mx'!Y82)</f>
        <v>-2.1475575775003688</v>
      </c>
      <c r="Z82" s="32">
        <f>LN('2a) male mx'!Z82)</f>
        <v>-2.1726969770768405</v>
      </c>
      <c r="AA82" s="32">
        <f>LN('2a) male mx'!AA82)</f>
        <v>-2.0530389494802006</v>
      </c>
      <c r="AB82" s="32">
        <f>LN('2a) male mx'!AB82)</f>
        <v>-2.1339290832045572</v>
      </c>
      <c r="AC82" s="32">
        <f>LN('2a) male mx'!AC82)</f>
        <v>-2.1501715126481931</v>
      </c>
      <c r="AD82" s="32">
        <f>LN('2a) male mx'!AD82)</f>
        <v>-2.1429608706194956</v>
      </c>
      <c r="AE82" s="32">
        <f>LN('2a) male mx'!AE82)</f>
        <v>-2.115715277500573</v>
      </c>
      <c r="AF82" s="32">
        <f>LN('2a) male mx'!AF82)</f>
        <v>-2.0968468388433261</v>
      </c>
      <c r="AG82" s="32">
        <f>LN('2a) male mx'!AG82)</f>
        <v>-2.125151674912598</v>
      </c>
      <c r="AH82" s="32">
        <f>LN('2a) male mx'!AH82)</f>
        <v>-2.2056956653962976</v>
      </c>
      <c r="AI82" s="32">
        <f>LN('2a) male mx'!AI82)</f>
        <v>-2.1072108042907338</v>
      </c>
      <c r="AJ82" s="32">
        <f>LN('2a) male mx'!AJ82)</f>
        <v>-2.1196716450907718</v>
      </c>
      <c r="AK82" s="32">
        <f>LN('2a) male mx'!AK82)</f>
        <v>-2.1275316622214726</v>
      </c>
      <c r="AL82" s="32">
        <f>LN('2a) male mx'!AL82)</f>
        <v>-2.1723548488846594</v>
      </c>
      <c r="AM82" s="32">
        <f>LN('2a) male mx'!AM82)</f>
        <v>-2.206738142237441</v>
      </c>
      <c r="AN82" s="32">
        <f>LN('2a) male mx'!AN82)</f>
        <v>-2.0671719451373605</v>
      </c>
      <c r="AO82" s="32">
        <f>LN('2a) male mx'!AO82)</f>
        <v>-2.193145635651212</v>
      </c>
      <c r="AP82" s="32">
        <f>LN('2a) male mx'!AP82)</f>
        <v>-2.1839952803677223</v>
      </c>
      <c r="AQ82" s="32">
        <f>LN('2a) male mx'!AQ82)</f>
        <v>-2.1856603845216442</v>
      </c>
      <c r="AR82" s="32">
        <f>LN('2a) male mx'!AR82)</f>
        <v>-2.1297781678884453</v>
      </c>
      <c r="AS82" s="32">
        <f>LN('2a) male mx'!AS82)</f>
        <v>-2.1452766796616292</v>
      </c>
      <c r="AT82" s="32">
        <f>LN('2a) male mx'!AT82)</f>
        <v>-2.1036673434926088</v>
      </c>
      <c r="AU82" s="32">
        <f>LN('2a) male mx'!AU82)</f>
        <v>-2.1097036885830027</v>
      </c>
      <c r="AV82" s="32">
        <f>LN('2a) male mx'!AV82)</f>
        <v>-2.1464238758951697</v>
      </c>
      <c r="AW82" s="32">
        <f>LN('2a) male mx'!AW82)</f>
        <v>-2.0637621262731445</v>
      </c>
      <c r="AX82" s="32">
        <f>LN('2a) male mx'!AX82)</f>
        <v>-2.1194751820523434</v>
      </c>
      <c r="AY82" s="32">
        <f>LN('2a) male mx'!AY82)</f>
        <v>-2.098327295237786</v>
      </c>
      <c r="AZ82" s="32">
        <f>LN('2a) male mx'!AZ82)</f>
        <v>-2.1845893049593519</v>
      </c>
      <c r="BA82" s="32">
        <f>LN('2a) male mx'!BA82)</f>
        <v>-2.1717860335478654</v>
      </c>
      <c r="BB82" s="32">
        <f>LN('2a) male mx'!BB82)</f>
        <v>-2.1231591531686544</v>
      </c>
      <c r="BC82" s="32">
        <f>LN('2a) male mx'!BC82)</f>
        <v>-2.106555096593496</v>
      </c>
      <c r="BD82" s="32">
        <f>LN('2a) male mx'!BD82)</f>
        <v>-2.2703085509089624</v>
      </c>
      <c r="BE82" s="32">
        <f>LN('2a) male mx'!BE82)</f>
        <v>-2.1918811731405246</v>
      </c>
      <c r="BF82" s="32">
        <f>LN('2a) male mx'!BF82)</f>
        <v>-2.277717590581855</v>
      </c>
      <c r="BG82" s="32">
        <f>LN('2a) male mx'!BG82)</f>
        <v>-2.3002545733190241</v>
      </c>
      <c r="BH82" s="32">
        <f>LN('2a) male mx'!BH82)</f>
        <v>-2.3422679189840458</v>
      </c>
      <c r="BI82" s="32">
        <f>LN('2a) male mx'!BI82)</f>
        <v>-2.2798934890979496</v>
      </c>
      <c r="BJ82" s="32">
        <f>LN('2a) male mx'!BJ82)</f>
        <v>-2.3435865979921702</v>
      </c>
      <c r="BK82" s="32">
        <f>LN('2a) male mx'!BK82)</f>
        <v>-2.2960756283526322</v>
      </c>
      <c r="BL82" s="32">
        <f>LN('2a) male mx'!BL82)</f>
        <v>-2.366915997363741</v>
      </c>
      <c r="BM82" s="32">
        <f>LN('2a) male mx'!BM82)</f>
        <v>-2.3625784716670841</v>
      </c>
      <c r="BN82" s="32">
        <f>LN('2a) male mx'!BN82)</f>
        <v>-2.3589794449680523</v>
      </c>
      <c r="BO82" s="32">
        <f>LN('2a) male mx'!BO82)</f>
        <v>-2.4368732725694553</v>
      </c>
      <c r="BP82" s="32">
        <f>LN('2a) male mx'!BP82)</f>
        <v>-2.3825163427985414</v>
      </c>
      <c r="BQ82" s="32">
        <f>LN('2a) male mx'!BQ82)</f>
        <v>-2.4434583290039735</v>
      </c>
      <c r="BR82" s="32">
        <f>LN('2a) male mx'!BR82)</f>
        <v>-2.3733796192145098</v>
      </c>
      <c r="BS82" s="32">
        <f>LN('2a) male mx'!BS82)</f>
        <v>-2.5111000213243262</v>
      </c>
      <c r="BT82" s="32">
        <f>LN('2a) male mx'!BT82)</f>
        <v>-2.4987152732611166</v>
      </c>
      <c r="BU82" s="32">
        <f>LN('2a) male mx'!BU82)</f>
        <v>-2.5123630289278815</v>
      </c>
      <c r="BV82" s="32">
        <f>LN('2a) male mx'!BV82)</f>
        <v>-2.5195879374743431</v>
      </c>
      <c r="BW82" s="32">
        <f>LN('2a) male mx'!BW82)</f>
        <v>-2.5068670202414989</v>
      </c>
      <c r="BX82" s="32">
        <f>LN('2a) male mx'!BX82)</f>
        <v>-2.6065159767014787</v>
      </c>
      <c r="BY82" s="32">
        <f>LN('2a) male mx'!BY82)</f>
        <v>-2.6236629304982513</v>
      </c>
      <c r="BZ82" s="32">
        <f>LN('2a) male mx'!BZ82)</f>
        <v>-2.6560311838986901</v>
      </c>
      <c r="CA82" s="32">
        <f>LN('2a) male mx'!CA82)</f>
        <v>-2.7233836405945198</v>
      </c>
      <c r="CB82" s="32">
        <f>LN('2a) male mx'!CB82)</f>
        <v>-2.7332599600321243</v>
      </c>
      <c r="CC82" s="32">
        <f>LN('2a) male mx'!CC82)</f>
        <v>-2.7543239743007106</v>
      </c>
      <c r="CD82" s="32">
        <f>LN('2a) male mx'!CD82)</f>
        <v>-2.7818692946883221</v>
      </c>
      <c r="CE82" s="32">
        <f>LN('2a) male mx'!CE82)</f>
        <v>-2.7623059719402927</v>
      </c>
      <c r="CF82" s="32">
        <f>LN('2a) male mx'!CF82)</f>
        <v>-2.8085732821158884</v>
      </c>
      <c r="CG82" s="32">
        <f>LN('2a) male mx'!CG82)</f>
        <v>-2.8529494603447993</v>
      </c>
      <c r="CH82" s="32">
        <f>LN('2a) male mx'!CH82)</f>
        <v>-2.928053070375622</v>
      </c>
      <c r="CI82" s="32">
        <f>LN('2a) male mx'!CI82)</f>
        <v>-2.9637212801559398</v>
      </c>
      <c r="CJ82" s="32">
        <f>LN('2a) male mx'!CJ82)</f>
        <v>-2.9038413717582907</v>
      </c>
      <c r="CK82" s="32">
        <f>LN('2a) male mx'!CK82)</f>
        <v>-2.9730149887959865</v>
      </c>
      <c r="CL82" s="32">
        <f>LN('2a) male mx'!CL82)</f>
        <v>-3.0163922947839019</v>
      </c>
      <c r="CM82" s="32">
        <f>LN('2a) male mx'!CM82)</f>
        <v>-3.0426831261104903</v>
      </c>
      <c r="CN82" s="32">
        <f>LN('2a) male mx'!CN82)</f>
        <v>-3.0338495211884666</v>
      </c>
      <c r="CP82" s="31">
        <f t="shared" si="3"/>
        <v>79</v>
      </c>
      <c r="CQ82" s="32">
        <f>IFERROR(LN('2a) female mx'!B82),"")</f>
        <v>-2.3740085536929403</v>
      </c>
      <c r="CR82" s="32">
        <f>IFERROR(LN('2a) female mx'!C82),"")</f>
        <v>-2.4217267406052252</v>
      </c>
      <c r="CS82" s="32">
        <f>IFERROR(LN('2a) female mx'!D82),"")</f>
        <v>-2.143230097320139</v>
      </c>
      <c r="CT82" s="32">
        <f>IFERROR(LN('2a) female mx'!E82),"")</f>
        <v>-2.3432452643427895</v>
      </c>
      <c r="CU82" s="32">
        <f>IFERROR(LN('2a) female mx'!F82),"")</f>
        <v>-2.4750496313812937</v>
      </c>
      <c r="CV82" s="32">
        <f>IFERROR(LN('2a) female mx'!G82),"")</f>
        <v>-2.2870910855593678</v>
      </c>
      <c r="CW82" s="32">
        <f>IFERROR(LN('2a) female mx'!H82),"")</f>
        <v>-2.3784176180089478</v>
      </c>
      <c r="CX82" s="32">
        <f>IFERROR(LN('2a) female mx'!I82),"")</f>
        <v>-2.3647271278295641</v>
      </c>
      <c r="CY82" s="32">
        <f>IFERROR(LN('2a) female mx'!J82),"")</f>
        <v>-2.280106758035191</v>
      </c>
      <c r="CZ82" s="32">
        <f>IFERROR(LN('2a) female mx'!K82),"")</f>
        <v>-2.3650632282691944</v>
      </c>
      <c r="DA82" s="32">
        <f>IFERROR(LN('2a) female mx'!L82),"")</f>
        <v>-2.3008895033705543</v>
      </c>
      <c r="DB82" s="32">
        <f>IFERROR(LN('2a) female mx'!M82),"")</f>
        <v>-2.4272430380395185</v>
      </c>
      <c r="DC82" s="32">
        <f>IFERROR(LN('2a) female mx'!N82),"")</f>
        <v>-2.3196237506213522</v>
      </c>
      <c r="DD82" s="32">
        <f>IFERROR(LN('2a) female mx'!O82),"")</f>
        <v>-2.3012091468141147</v>
      </c>
      <c r="DE82" s="32">
        <f>IFERROR(LN('2a) female mx'!P82),"")</f>
        <v>-2.3114206720565678</v>
      </c>
      <c r="DF82" s="32">
        <f>IFERROR(LN('2a) female mx'!Q82),"")</f>
        <v>-2.3417815551985073</v>
      </c>
      <c r="DG82" s="32">
        <f>IFERROR(LN('2a) female mx'!R82),"")</f>
        <v>-2.2979351233651863</v>
      </c>
      <c r="DH82" s="32">
        <f>IFERROR(LN('2a) female mx'!S82),"")</f>
        <v>-2.3424861771705858</v>
      </c>
      <c r="DI82" s="32">
        <f>IFERROR(LN('2a) female mx'!T82),"")</f>
        <v>-2.2845827394055043</v>
      </c>
      <c r="DJ82" s="32">
        <f>IFERROR(LN('2a) female mx'!U82),"")</f>
        <v>-2.3865062987059704</v>
      </c>
      <c r="DK82" s="32">
        <f>IFERROR(LN('2a) female mx'!V82),"")</f>
        <v>-2.3994042515063096</v>
      </c>
      <c r="DL82" s="32">
        <f>IFERROR(LN('2a) female mx'!W82),"")</f>
        <v>-2.2332900421665678</v>
      </c>
      <c r="DM82" s="32">
        <f>IFERROR(LN('2a) female mx'!X82),"")</f>
        <v>-2.2800285297761924</v>
      </c>
      <c r="DN82" s="32">
        <f>IFERROR(LN('2a) female mx'!Y82),"")</f>
        <v>-2.309590866358683</v>
      </c>
      <c r="DO82" s="32">
        <f>IFERROR(LN('2a) female mx'!Z82),"")</f>
        <v>-2.3705319321759766</v>
      </c>
      <c r="DP82" s="32">
        <f>IFERROR(LN('2a) female mx'!AA82),"")</f>
        <v>-2.3496411526826804</v>
      </c>
      <c r="DQ82" s="32">
        <f>IFERROR(LN('2a) female mx'!AB82),"")</f>
        <v>-2.4167723807224353</v>
      </c>
      <c r="DR82" s="32">
        <f>IFERROR(LN('2a) female mx'!AC82),"")</f>
        <v>-2.3824292115523211</v>
      </c>
      <c r="DS82" s="32">
        <f>IFERROR(LN('2a) female mx'!AD82),"")</f>
        <v>-2.3974463965844786</v>
      </c>
      <c r="DT82" s="32">
        <f>IFERROR(LN('2a) female mx'!AE82),"")</f>
        <v>-2.4628407847180127</v>
      </c>
      <c r="DU82" s="32">
        <f>IFERROR(LN('2a) female mx'!AF82),"")</f>
        <v>-2.3960566414735571</v>
      </c>
      <c r="DV82" s="32">
        <f>IFERROR(LN('2a) female mx'!AG82),"")</f>
        <v>-2.3669430348074587</v>
      </c>
      <c r="DW82" s="32">
        <f>IFERROR(LN('2a) female mx'!AH82),"")</f>
        <v>-2.4224863714240636</v>
      </c>
      <c r="DX82" s="32">
        <f>IFERROR(LN('2a) female mx'!AI82),"")</f>
        <v>-2.3746024246150861</v>
      </c>
      <c r="DY82" s="32">
        <f>IFERROR(LN('2a) female mx'!AJ82),"")</f>
        <v>-2.4695961548766427</v>
      </c>
      <c r="DZ82" s="32">
        <f>IFERROR(LN('2a) female mx'!AK82),"")</f>
        <v>-2.3752481349616237</v>
      </c>
      <c r="EA82" s="32">
        <f>IFERROR(LN('2a) female mx'!AL82),"")</f>
        <v>-2.4890228868065276</v>
      </c>
      <c r="EB82" s="32">
        <f>IFERROR(LN('2a) female mx'!AM82),"")</f>
        <v>-2.6002257196788858</v>
      </c>
      <c r="EC82" s="32">
        <f>IFERROR(LN('2a) female mx'!AN82),"")</f>
        <v>-2.4942006206422445</v>
      </c>
      <c r="ED82" s="32">
        <f>IFERROR(LN('2a) female mx'!AO82),"")</f>
        <v>-2.5676570761093243</v>
      </c>
      <c r="EE82" s="32">
        <f>IFERROR(LN('2a) female mx'!AP82),"")</f>
        <v>-2.5395971181959327</v>
      </c>
      <c r="EF82" s="32">
        <f>IFERROR(LN('2a) female mx'!AQ82),"")</f>
        <v>-2.5040623922909666</v>
      </c>
      <c r="EG82" s="32">
        <f>IFERROR(LN('2a) female mx'!AR82),"")</f>
        <v>-2.5125665253366702</v>
      </c>
      <c r="EH82" s="32">
        <f>IFERROR(LN('2a) female mx'!AS82),"")</f>
        <v>-2.4847816533388731</v>
      </c>
      <c r="EI82" s="32">
        <f>IFERROR(LN('2a) female mx'!AT82),"")</f>
        <v>-2.504261696870711</v>
      </c>
      <c r="EJ82" s="32">
        <f>IFERROR(LN('2a) female mx'!AU82),"")</f>
        <v>-2.5178683319942583</v>
      </c>
      <c r="EK82" s="32">
        <f>IFERROR(LN('2a) female mx'!AV82),"")</f>
        <v>-2.5587511927124744</v>
      </c>
      <c r="EL82" s="32">
        <f>IFERROR(LN('2a) female mx'!AW82),"")</f>
        <v>-2.5228602546422931</v>
      </c>
      <c r="EM82" s="32">
        <f>IFERROR(LN('2a) female mx'!AX82),"")</f>
        <v>-2.5414752670906511</v>
      </c>
      <c r="EN82" s="32">
        <f>IFERROR(LN('2a) female mx'!AY82),"")</f>
        <v>-2.5188369420399788</v>
      </c>
      <c r="EO82" s="32">
        <f>IFERROR(LN('2a) female mx'!AZ82),"")</f>
        <v>-2.5566216410811236</v>
      </c>
      <c r="EP82" s="32">
        <f>IFERROR(LN('2a) female mx'!BA82),"")</f>
        <v>-2.5865395368076838</v>
      </c>
      <c r="EQ82" s="32">
        <f>IFERROR(LN('2a) female mx'!BB82),"")</f>
        <v>-2.5858785258340609</v>
      </c>
      <c r="ER82" s="32">
        <f>IFERROR(LN('2a) female mx'!BC82),"")</f>
        <v>-2.618378141132736</v>
      </c>
      <c r="ES82" s="32">
        <f>IFERROR(LN('2a) female mx'!BD82),"")</f>
        <v>-2.750902879507056</v>
      </c>
      <c r="ET82" s="32">
        <f>IFERROR(LN('2a) female mx'!BE82),"")</f>
        <v>-2.7430361398220784</v>
      </c>
      <c r="EU82" s="32">
        <f>IFERROR(LN('2a) female mx'!BF82),"")</f>
        <v>-2.7250143842745751</v>
      </c>
      <c r="EV82" s="32">
        <f>IFERROR(LN('2a) female mx'!BG82),"")</f>
        <v>-2.8627894299891454</v>
      </c>
      <c r="EW82" s="32">
        <f>IFERROR(LN('2a) female mx'!BH82),"")</f>
        <v>-2.8248276617131181</v>
      </c>
      <c r="EX82" s="32">
        <f>IFERROR(LN('2a) female mx'!BI82),"")</f>
        <v>-2.7953424196477341</v>
      </c>
      <c r="EY82" s="32">
        <f>IFERROR(LN('2a) female mx'!BJ82),"")</f>
        <v>-2.9375355430290302</v>
      </c>
      <c r="EZ82" s="32">
        <f>IFERROR(LN('2a) female mx'!BK82),"")</f>
        <v>-2.8826335618010428</v>
      </c>
      <c r="FA82" s="32">
        <f>IFERROR(LN('2a) female mx'!BL82),"")</f>
        <v>-2.9110680540704839</v>
      </c>
      <c r="FB82" s="32">
        <f>IFERROR(LN('2a) female mx'!BM82),"")</f>
        <v>-2.888222251752123</v>
      </c>
      <c r="FC82" s="32">
        <f>IFERROR(LN('2a) female mx'!BN82),"")</f>
        <v>-2.8639641573133288</v>
      </c>
      <c r="FD82" s="32">
        <f>IFERROR(LN('2a) female mx'!BO82),"")</f>
        <v>-2.9849983906833617</v>
      </c>
      <c r="FE82" s="32">
        <f>IFERROR(LN('2a) female mx'!BP82),"")</f>
        <v>-2.9576355291500933</v>
      </c>
      <c r="FF82" s="32">
        <f>IFERROR(LN('2a) female mx'!BQ82),"")</f>
        <v>-2.931864102606951</v>
      </c>
      <c r="FG82" s="32">
        <f>IFERROR(LN('2a) female mx'!BR82),"")</f>
        <v>-2.9423923010017621</v>
      </c>
      <c r="FH82" s="32">
        <f>IFERROR(LN('2a) female mx'!BS82),"")</f>
        <v>-2.9794518361840683</v>
      </c>
      <c r="FI82" s="32">
        <f>IFERROR(LN('2a) female mx'!BT82),"")</f>
        <v>-3.0166667001755623</v>
      </c>
      <c r="FJ82" s="32">
        <f>IFERROR(LN('2a) female mx'!BU82),"")</f>
        <v>-3.0433714809622057</v>
      </c>
      <c r="FK82" s="32">
        <f>IFERROR(LN('2a) female mx'!BV82),"")</f>
        <v>-3.0700617281386191</v>
      </c>
      <c r="FL82" s="32">
        <f>IFERROR(LN('2a) female mx'!BW82),"")</f>
        <v>-3.0877307702908903</v>
      </c>
      <c r="FM82" s="32">
        <f>IFERROR(LN('2a) female mx'!BX82),"")</f>
        <v>-3.0898928748072469</v>
      </c>
      <c r="FN82" s="32">
        <f>IFERROR(LN('2a) female mx'!BY82),"")</f>
        <v>-3.1134850435535695</v>
      </c>
      <c r="FO82" s="32">
        <f>IFERROR(LN('2a) female mx'!BZ82),"")</f>
        <v>-3.1917500473340059</v>
      </c>
      <c r="FP82" s="32">
        <f>IFERROR(LN('2a) female mx'!CA82),"")</f>
        <v>-3.2350429374295588</v>
      </c>
      <c r="FQ82" s="32">
        <f>IFERROR(LN('2a) female mx'!CB82),"")</f>
        <v>-3.2354051268194111</v>
      </c>
      <c r="FR82" s="32">
        <f>IFERROR(LN('2a) female mx'!CC82),"")</f>
        <v>-3.3410898762191725</v>
      </c>
      <c r="FS82" s="32">
        <f>IFERROR(LN('2a) female mx'!CD82),"")</f>
        <v>-3.2977756975605343</v>
      </c>
      <c r="FT82" s="32">
        <f>IFERROR(LN('2a) female mx'!CE82),"")</f>
        <v>-3.2901361883144684</v>
      </c>
      <c r="FU82" s="32">
        <f>IFERROR(LN('2a) female mx'!CF82),"")</f>
        <v>-3.3404334503398405</v>
      </c>
      <c r="FV82" s="32">
        <f>IFERROR(LN('2a) female mx'!CG82),"")</f>
        <v>-3.3356891970603262</v>
      </c>
      <c r="FW82" s="32">
        <f>IFERROR(LN('2a) female mx'!CH82),"")</f>
        <v>-3.4459004858867441</v>
      </c>
      <c r="FX82" s="32">
        <f>IFERROR(LN('2a) female mx'!CI82),"")</f>
        <v>-3.4193864350317305</v>
      </c>
      <c r="FY82" s="32">
        <f>IFERROR(LN('2a) female mx'!CJ82),"")</f>
        <v>-3.4135943620730735</v>
      </c>
      <c r="FZ82" s="32">
        <f>IFERROR(LN('2a) female mx'!CK82),"")</f>
        <v>-3.396647697541074</v>
      </c>
      <c r="GA82" s="32">
        <f>IFERROR(LN('2a) female mx'!CL82),"")</f>
        <v>-3.4855363932319037</v>
      </c>
      <c r="GB82" s="32">
        <f>IFERROR(LN('2a) female mx'!CM82),"")</f>
        <v>-3.5377674163162882</v>
      </c>
      <c r="GC82" s="32">
        <f>IFERROR(LN('2a) female mx'!CN82),"")</f>
        <v>-3.5806553652168533</v>
      </c>
      <c r="GD82" s="12" t="str">
        <f>IFERROR(LN('2a) female mx'!CO82),"")</f>
        <v/>
      </c>
    </row>
    <row r="83" spans="1:186" x14ac:dyDescent="0.25">
      <c r="A83" s="31">
        <f>'2a) male mx'!A83</f>
        <v>80</v>
      </c>
      <c r="B83" s="32">
        <f>LN('2a) male mx'!B83)</f>
        <v>-1.9964502799378829</v>
      </c>
      <c r="C83" s="32">
        <f>LN('2a) male mx'!C83)</f>
        <v>-2.1340106450183627</v>
      </c>
      <c r="D83" s="32">
        <f>LN('2a) male mx'!D83)</f>
        <v>-1.8701453176983582</v>
      </c>
      <c r="E83" s="32">
        <f>LN('2a) male mx'!E83)</f>
        <v>-1.9873935789143158</v>
      </c>
      <c r="F83" s="32">
        <f>LN('2a) male mx'!F83)</f>
        <v>-1.9853542584109609</v>
      </c>
      <c r="G83" s="32">
        <f>LN('2a) male mx'!G83)</f>
        <v>-1.9775295031755737</v>
      </c>
      <c r="H83" s="32">
        <f>LN('2a) male mx'!H83)</f>
        <v>-1.909608663891019</v>
      </c>
      <c r="I83" s="32">
        <f>LN('2a) male mx'!I83)</f>
        <v>-2.0800596523413204</v>
      </c>
      <c r="J83" s="32">
        <f>LN('2a) male mx'!J83)</f>
        <v>-1.9856265092293637</v>
      </c>
      <c r="K83" s="32">
        <f>LN('2a) male mx'!K83)</f>
        <v>-2.1325208111524727</v>
      </c>
      <c r="L83" s="32">
        <f>LN('2a) male mx'!L83)</f>
        <v>-2.0894224306775158</v>
      </c>
      <c r="M83" s="32">
        <f>LN('2a) male mx'!M83)</f>
        <v>-2.0411366581317933</v>
      </c>
      <c r="N83" s="32">
        <f>LN('2a) male mx'!N83)</f>
        <v>-2.0866621455221064</v>
      </c>
      <c r="O83" s="32">
        <f>LN('2a) male mx'!O83)</f>
        <v>-2.0051352945180292</v>
      </c>
      <c r="P83" s="32">
        <f>LN('2a) male mx'!P83)</f>
        <v>-2.0174511172197174</v>
      </c>
      <c r="Q83" s="32">
        <f>LN('2a) male mx'!Q83)</f>
        <v>-2.106421154259198</v>
      </c>
      <c r="R83" s="32">
        <f>LN('2a) male mx'!R83)</f>
        <v>-2.0507799783085181</v>
      </c>
      <c r="S83" s="32">
        <f>LN('2a) male mx'!S83)</f>
        <v>-2.0749275152104825</v>
      </c>
      <c r="T83" s="32">
        <f>LN('2a) male mx'!T83)</f>
        <v>-2.0473199225551677</v>
      </c>
      <c r="U83" s="32">
        <f>LN('2a) male mx'!U83)</f>
        <v>-2.054035515266659</v>
      </c>
      <c r="V83" s="32">
        <f>LN('2a) male mx'!V83)</f>
        <v>-2.0334670121609708</v>
      </c>
      <c r="W83" s="32">
        <f>LN('2a) male mx'!W83)</f>
        <v>-1.9831978002704436</v>
      </c>
      <c r="X83" s="32">
        <f>LN('2a) male mx'!X83)</f>
        <v>-1.9918359220349611</v>
      </c>
      <c r="Y83" s="32">
        <f>LN('2a) male mx'!Y83)</f>
        <v>-2.1036715043455878</v>
      </c>
      <c r="Z83" s="32">
        <f>LN('2a) male mx'!Z83)</f>
        <v>-2.0308028811846577</v>
      </c>
      <c r="AA83" s="32">
        <f>LN('2a) male mx'!AA83)</f>
        <v>-2.0741316676909136</v>
      </c>
      <c r="AB83" s="32">
        <f>LN('2a) male mx'!AB83)</f>
        <v>-2.1577742226836225</v>
      </c>
      <c r="AC83" s="32">
        <f>LN('2a) male mx'!AC83)</f>
        <v>-2.0582303987992261</v>
      </c>
      <c r="AD83" s="32">
        <f>LN('2a) male mx'!AD83)</f>
        <v>-2.03843514026115</v>
      </c>
      <c r="AE83" s="32">
        <f>LN('2a) male mx'!AE83)</f>
        <v>-2.0312025640628342</v>
      </c>
      <c r="AF83" s="32">
        <f>LN('2a) male mx'!AF83)</f>
        <v>-2.1077059771440512</v>
      </c>
      <c r="AG83" s="32">
        <f>LN('2a) male mx'!AG83)</f>
        <v>-2.1009272094353273</v>
      </c>
      <c r="AH83" s="32">
        <f>LN('2a) male mx'!AH83)</f>
        <v>-2.1293779599899945</v>
      </c>
      <c r="AI83" s="32">
        <f>LN('2a) male mx'!AI83)</f>
        <v>-2.117301837624324</v>
      </c>
      <c r="AJ83" s="32">
        <f>LN('2a) male mx'!AJ83)</f>
        <v>-2.0831060226987774</v>
      </c>
      <c r="AK83" s="32">
        <f>LN('2a) male mx'!AK83)</f>
        <v>-2.0036251399199907</v>
      </c>
      <c r="AL83" s="32">
        <f>LN('2a) male mx'!AL83)</f>
        <v>-2.1221728234617121</v>
      </c>
      <c r="AM83" s="32">
        <f>LN('2a) male mx'!AM83)</f>
        <v>-2.1325284393648443</v>
      </c>
      <c r="AN83" s="32">
        <f>LN('2a) male mx'!AN83)</f>
        <v>-2.148697052695546</v>
      </c>
      <c r="AO83" s="32">
        <f>LN('2a) male mx'!AO83)</f>
        <v>-2.1414872605638018</v>
      </c>
      <c r="AP83" s="32">
        <f>LN('2a) male mx'!AP83)</f>
        <v>-2.1138438186111461</v>
      </c>
      <c r="AQ83" s="32">
        <f>LN('2a) male mx'!AQ83)</f>
        <v>-2.1421295587318312</v>
      </c>
      <c r="AR83" s="32">
        <f>LN('2a) male mx'!AR83)</f>
        <v>-2.182647858575721</v>
      </c>
      <c r="AS83" s="32">
        <f>LN('2a) male mx'!AS83)</f>
        <v>-2.1073481201817721</v>
      </c>
      <c r="AT83" s="32">
        <f>LN('2a) male mx'!AT83)</f>
        <v>-2.1272288414197913</v>
      </c>
      <c r="AU83" s="32">
        <f>LN('2a) male mx'!AU83)</f>
        <v>-2.0249147290402973</v>
      </c>
      <c r="AV83" s="32">
        <f>LN('2a) male mx'!AV83)</f>
        <v>-2.1326009099599319</v>
      </c>
      <c r="AW83" s="32">
        <f>LN('2a) male mx'!AW83)</f>
        <v>-2.0460062991755792</v>
      </c>
      <c r="AX83" s="32">
        <f>LN('2a) male mx'!AX83)</f>
        <v>-2.082512109376518</v>
      </c>
      <c r="AY83" s="32">
        <f>LN('2a) male mx'!AY83)</f>
        <v>-2.0661187333880786</v>
      </c>
      <c r="AZ83" s="32">
        <f>LN('2a) male mx'!AZ83)</f>
        <v>-2.1373194395960415</v>
      </c>
      <c r="BA83" s="32">
        <f>LN('2a) male mx'!BA83)</f>
        <v>-2.1120645870071391</v>
      </c>
      <c r="BB83" s="32">
        <f>LN('2a) male mx'!BB83)</f>
        <v>-2.128055509918938</v>
      </c>
      <c r="BC83" s="32">
        <f>LN('2a) male mx'!BC83)</f>
        <v>-2.0720073550730067</v>
      </c>
      <c r="BD83" s="32">
        <f>LN('2a) male mx'!BD83)</f>
        <v>-2.1626926929683101</v>
      </c>
      <c r="BE83" s="32">
        <f>LN('2a) male mx'!BE83)</f>
        <v>-2.1255901215615918</v>
      </c>
      <c r="BF83" s="32">
        <f>LN('2a) male mx'!BF83)</f>
        <v>-2.2138593380285827</v>
      </c>
      <c r="BG83" s="32">
        <f>LN('2a) male mx'!BG83)</f>
        <v>-2.2098871566718525</v>
      </c>
      <c r="BH83" s="32">
        <f>LN('2a) male mx'!BH83)</f>
        <v>-2.3191702293627223</v>
      </c>
      <c r="BI83" s="32">
        <f>LN('2a) male mx'!BI83)</f>
        <v>-2.1504455385523511</v>
      </c>
      <c r="BJ83" s="32">
        <f>LN('2a) male mx'!BJ83)</f>
        <v>-2.2110832845869255</v>
      </c>
      <c r="BK83" s="32">
        <f>LN('2a) male mx'!BK83)</f>
        <v>-2.2355413788661345</v>
      </c>
      <c r="BL83" s="32">
        <f>LN('2a) male mx'!BL83)</f>
        <v>-2.339962476439029</v>
      </c>
      <c r="BM83" s="32">
        <f>LN('2a) male mx'!BM83)</f>
        <v>-2.3024647488095331</v>
      </c>
      <c r="BN83" s="32">
        <f>LN('2a) male mx'!BN83)</f>
        <v>-2.2766279130593761</v>
      </c>
      <c r="BO83" s="32">
        <f>LN('2a) male mx'!BO83)</f>
        <v>-2.352815935378763</v>
      </c>
      <c r="BP83" s="32">
        <f>LN('2a) male mx'!BP83)</f>
        <v>-2.3548273417438517</v>
      </c>
      <c r="BQ83" s="32">
        <f>LN('2a) male mx'!BQ83)</f>
        <v>-2.3282052402777209</v>
      </c>
      <c r="BR83" s="32">
        <f>LN('2a) male mx'!BR83)</f>
        <v>-2.349837977844591</v>
      </c>
      <c r="BS83" s="32">
        <f>LN('2a) male mx'!BS83)</f>
        <v>-2.4134312543714551</v>
      </c>
      <c r="BT83" s="32">
        <f>LN('2a) male mx'!BT83)</f>
        <v>-2.4344581843728417</v>
      </c>
      <c r="BU83" s="32">
        <f>LN('2a) male mx'!BU83)</f>
        <v>-2.4310682533454275</v>
      </c>
      <c r="BV83" s="32">
        <f>LN('2a) male mx'!BV83)</f>
        <v>-2.4506058903074055</v>
      </c>
      <c r="BW83" s="32">
        <f>LN('2a) male mx'!BW83)</f>
        <v>-2.4642461667160451</v>
      </c>
      <c r="BX83" s="32">
        <f>LN('2a) male mx'!BX83)</f>
        <v>-2.4954328807303923</v>
      </c>
      <c r="BY83" s="32">
        <f>LN('2a) male mx'!BY83)</f>
        <v>-2.487389425392835</v>
      </c>
      <c r="BZ83" s="32">
        <f>LN('2a) male mx'!BZ83)</f>
        <v>-2.5312975964038431</v>
      </c>
      <c r="CA83" s="32">
        <f>LN('2a) male mx'!CA83)</f>
        <v>-2.5546985404525921</v>
      </c>
      <c r="CB83" s="32">
        <f>LN('2a) male mx'!CB83)</f>
        <v>-2.6249172831408245</v>
      </c>
      <c r="CC83" s="32">
        <f>LN('2a) male mx'!CC83)</f>
        <v>-2.658515324895844</v>
      </c>
      <c r="CD83" s="32">
        <f>LN('2a) male mx'!CD83)</f>
        <v>-2.704179976336746</v>
      </c>
      <c r="CE83" s="32">
        <f>LN('2a) male mx'!CE83)</f>
        <v>-2.6716957831140258</v>
      </c>
      <c r="CF83" s="32">
        <f>LN('2a) male mx'!CF83)</f>
        <v>-2.7427368738272033</v>
      </c>
      <c r="CG83" s="32">
        <f>LN('2a) male mx'!CG83)</f>
        <v>-2.8029704956392592</v>
      </c>
      <c r="CH83" s="32">
        <f>LN('2a) male mx'!CH83)</f>
        <v>-2.8116409138158573</v>
      </c>
      <c r="CI83" s="32">
        <f>LN('2a) male mx'!CI83)</f>
        <v>-2.8094861379553735</v>
      </c>
      <c r="CJ83" s="32">
        <f>LN('2a) male mx'!CJ83)</f>
        <v>-2.8280723554148852</v>
      </c>
      <c r="CK83" s="32">
        <f>LN('2a) male mx'!CK83)</f>
        <v>-2.7897697441098659</v>
      </c>
      <c r="CL83" s="32">
        <f>LN('2a) male mx'!CL83)</f>
        <v>-2.8800453494008416</v>
      </c>
      <c r="CM83" s="32">
        <f>LN('2a) male mx'!CM83)</f>
        <v>-2.9407084118259865</v>
      </c>
      <c r="CN83" s="32">
        <f>LN('2a) male mx'!CN83)</f>
        <v>-2.931252414010272</v>
      </c>
      <c r="CP83" s="31">
        <f t="shared" si="3"/>
        <v>80</v>
      </c>
      <c r="CQ83" s="32">
        <f>IFERROR(LN('2a) female mx'!B83),"")</f>
        <v>-2.1672579344177767</v>
      </c>
      <c r="CR83" s="32">
        <f>IFERROR(LN('2a) female mx'!C83),"")</f>
        <v>-2.1589318721446142</v>
      </c>
      <c r="CS83" s="32">
        <f>IFERROR(LN('2a) female mx'!D83),"")</f>
        <v>-2.1367199258955605</v>
      </c>
      <c r="CT83" s="32">
        <f>IFERROR(LN('2a) female mx'!E83),"")</f>
        <v>-2.122593235401959</v>
      </c>
      <c r="CU83" s="32">
        <f>IFERROR(LN('2a) female mx'!F83),"")</f>
        <v>-2.1602999824056464</v>
      </c>
      <c r="CV83" s="32">
        <f>IFERROR(LN('2a) female mx'!G83),"")</f>
        <v>-2.1772443297614021</v>
      </c>
      <c r="CW83" s="32">
        <f>IFERROR(LN('2a) female mx'!H83),"")</f>
        <v>-2.2713622155978985</v>
      </c>
      <c r="CX83" s="32">
        <f>IFERROR(LN('2a) female mx'!I83),"")</f>
        <v>-2.2515863006241217</v>
      </c>
      <c r="CY83" s="32">
        <f>IFERROR(LN('2a) female mx'!J83),"")</f>
        <v>-2.2130434087671831</v>
      </c>
      <c r="CZ83" s="32">
        <f>IFERROR(LN('2a) female mx'!K83),"")</f>
        <v>-2.349741456744503</v>
      </c>
      <c r="DA83" s="32">
        <f>IFERROR(LN('2a) female mx'!L83),"")</f>
        <v>-2.2655619633842514</v>
      </c>
      <c r="DB83" s="32">
        <f>IFERROR(LN('2a) female mx'!M83),"")</f>
        <v>-2.3685430607858433</v>
      </c>
      <c r="DC83" s="32">
        <f>IFERROR(LN('2a) female mx'!N83),"")</f>
        <v>-2.2912316185092476</v>
      </c>
      <c r="DD83" s="32">
        <f>IFERROR(LN('2a) female mx'!O83),"")</f>
        <v>-2.2689780742692016</v>
      </c>
      <c r="DE83" s="32">
        <f>IFERROR(LN('2a) female mx'!P83),"")</f>
        <v>-2.2366133201778733</v>
      </c>
      <c r="DF83" s="32">
        <f>IFERROR(LN('2a) female mx'!Q83),"")</f>
        <v>-2.2853987770107627</v>
      </c>
      <c r="DG83" s="32">
        <f>IFERROR(LN('2a) female mx'!R83),"")</f>
        <v>-2.3072897497656477</v>
      </c>
      <c r="DH83" s="32">
        <f>IFERROR(LN('2a) female mx'!S83),"")</f>
        <v>-2.2802243599110223</v>
      </c>
      <c r="DI83" s="32">
        <f>IFERROR(LN('2a) female mx'!T83),"")</f>
        <v>-2.2728677178692021</v>
      </c>
      <c r="DJ83" s="32">
        <f>IFERROR(LN('2a) female mx'!U83),"")</f>
        <v>-2.2923629997760249</v>
      </c>
      <c r="DK83" s="32">
        <f>IFERROR(LN('2a) female mx'!V83),"")</f>
        <v>-2.247474239860475</v>
      </c>
      <c r="DL83" s="32">
        <f>IFERROR(LN('2a) female mx'!W83),"")</f>
        <v>-2.3161261667933011</v>
      </c>
      <c r="DM83" s="32">
        <f>IFERROR(LN('2a) female mx'!X83),"")</f>
        <v>-2.2710576876576569</v>
      </c>
      <c r="DN83" s="32">
        <f>IFERROR(LN('2a) female mx'!Y83),"")</f>
        <v>-2.3853568331962842</v>
      </c>
      <c r="DO83" s="32">
        <f>IFERROR(LN('2a) female mx'!Z83),"")</f>
        <v>-2.2497320166596881</v>
      </c>
      <c r="DP83" s="32">
        <f>IFERROR(LN('2a) female mx'!AA83),"")</f>
        <v>-2.276454038935209</v>
      </c>
      <c r="DQ83" s="32">
        <f>IFERROR(LN('2a) female mx'!AB83),"")</f>
        <v>-2.2732530532587343</v>
      </c>
      <c r="DR83" s="32">
        <f>IFERROR(LN('2a) female mx'!AC83),"")</f>
        <v>-2.332793118275434</v>
      </c>
      <c r="DS83" s="32">
        <f>IFERROR(LN('2a) female mx'!AD83),"")</f>
        <v>-2.285919207641673</v>
      </c>
      <c r="DT83" s="32">
        <f>IFERROR(LN('2a) female mx'!AE83),"")</f>
        <v>-2.2860801707957998</v>
      </c>
      <c r="DU83" s="32">
        <f>IFERROR(LN('2a) female mx'!AF83),"")</f>
        <v>-2.2673564011103018</v>
      </c>
      <c r="DV83" s="32">
        <f>IFERROR(LN('2a) female mx'!AG83),"")</f>
        <v>-2.3193825732762048</v>
      </c>
      <c r="DW83" s="32">
        <f>IFERROR(LN('2a) female mx'!AH83),"")</f>
        <v>-2.4031530777108343</v>
      </c>
      <c r="DX83" s="32">
        <f>IFERROR(LN('2a) female mx'!AI83),"")</f>
        <v>-2.3725375039756971</v>
      </c>
      <c r="DY83" s="32">
        <f>IFERROR(LN('2a) female mx'!AJ83),"")</f>
        <v>-2.4373052888918547</v>
      </c>
      <c r="DZ83" s="32">
        <f>IFERROR(LN('2a) female mx'!AK83),"")</f>
        <v>-2.3228212409606188</v>
      </c>
      <c r="EA83" s="32">
        <f>IFERROR(LN('2a) female mx'!AL83),"")</f>
        <v>-2.4212535881985104</v>
      </c>
      <c r="EB83" s="32">
        <f>IFERROR(LN('2a) female mx'!AM83),"")</f>
        <v>-2.4655604773173265</v>
      </c>
      <c r="EC83" s="32">
        <f>IFERROR(LN('2a) female mx'!AN83),"")</f>
        <v>-2.4685833214169839</v>
      </c>
      <c r="ED83" s="32">
        <f>IFERROR(LN('2a) female mx'!AO83),"")</f>
        <v>-2.4153699420669446</v>
      </c>
      <c r="EE83" s="32">
        <f>IFERROR(LN('2a) female mx'!AP83),"")</f>
        <v>-2.4902659168352215</v>
      </c>
      <c r="EF83" s="32">
        <f>IFERROR(LN('2a) female mx'!AQ83),"")</f>
        <v>-2.466588427463797</v>
      </c>
      <c r="EG83" s="32">
        <f>IFERROR(LN('2a) female mx'!AR83),"")</f>
        <v>-2.5124291548061799</v>
      </c>
      <c r="EH83" s="32">
        <f>IFERROR(LN('2a) female mx'!AS83),"")</f>
        <v>-2.4118186955730296</v>
      </c>
      <c r="EI83" s="32">
        <f>IFERROR(LN('2a) female mx'!AT83),"")</f>
        <v>-2.4496313725548968</v>
      </c>
      <c r="EJ83" s="32">
        <f>IFERROR(LN('2a) female mx'!AU83),"")</f>
        <v>-2.4364379829909444</v>
      </c>
      <c r="EK83" s="32">
        <f>IFERROR(LN('2a) female mx'!AV83),"")</f>
        <v>-2.5100764157189945</v>
      </c>
      <c r="EL83" s="32">
        <f>IFERROR(LN('2a) female mx'!AW83),"")</f>
        <v>-2.431723757182175</v>
      </c>
      <c r="EM83" s="32">
        <f>IFERROR(LN('2a) female mx'!AX83),"")</f>
        <v>-2.5474003204717173</v>
      </c>
      <c r="EN83" s="32">
        <f>IFERROR(LN('2a) female mx'!AY83),"")</f>
        <v>-2.428160847149559</v>
      </c>
      <c r="EO83" s="32">
        <f>IFERROR(LN('2a) female mx'!AZ83),"")</f>
        <v>-2.5311431934830688</v>
      </c>
      <c r="EP83" s="32">
        <f>IFERROR(LN('2a) female mx'!BA83),"")</f>
        <v>-2.5663620562871472</v>
      </c>
      <c r="EQ83" s="32">
        <f>IFERROR(LN('2a) female mx'!BB83),"")</f>
        <v>-2.5264276624347342</v>
      </c>
      <c r="ER83" s="32">
        <f>IFERROR(LN('2a) female mx'!BC83),"")</f>
        <v>-2.5313509890654124</v>
      </c>
      <c r="ES83" s="32">
        <f>IFERROR(LN('2a) female mx'!BD83),"")</f>
        <v>-2.6337764550429936</v>
      </c>
      <c r="ET83" s="32">
        <f>IFERROR(LN('2a) female mx'!BE83),"")</f>
        <v>-2.6191020515815295</v>
      </c>
      <c r="EU83" s="32">
        <f>IFERROR(LN('2a) female mx'!BF83),"")</f>
        <v>-2.7391250312821467</v>
      </c>
      <c r="EV83" s="32">
        <f>IFERROR(LN('2a) female mx'!BG83),"")</f>
        <v>-2.6934909625721866</v>
      </c>
      <c r="EW83" s="32">
        <f>IFERROR(LN('2a) female mx'!BH83),"")</f>
        <v>-2.768930416683784</v>
      </c>
      <c r="EX83" s="32">
        <f>IFERROR(LN('2a) female mx'!BI83),"")</f>
        <v>-2.7629060414606808</v>
      </c>
      <c r="EY83" s="32">
        <f>IFERROR(LN('2a) female mx'!BJ83),"")</f>
        <v>-2.7730503473529984</v>
      </c>
      <c r="EZ83" s="32">
        <f>IFERROR(LN('2a) female mx'!BK83),"")</f>
        <v>-2.8195621031705946</v>
      </c>
      <c r="FA83" s="32">
        <f>IFERROR(LN('2a) female mx'!BL83),"")</f>
        <v>-2.8151152523242429</v>
      </c>
      <c r="FB83" s="32">
        <f>IFERROR(LN('2a) female mx'!BM83),"")</f>
        <v>-2.8306227622454481</v>
      </c>
      <c r="FC83" s="32">
        <f>IFERROR(LN('2a) female mx'!BN83),"")</f>
        <v>-2.740222280123874</v>
      </c>
      <c r="FD83" s="32">
        <f>IFERROR(LN('2a) female mx'!BO83),"")</f>
        <v>-2.8495917666052231</v>
      </c>
      <c r="FE83" s="32">
        <f>IFERROR(LN('2a) female mx'!BP83),"")</f>
        <v>-2.8143528957208304</v>
      </c>
      <c r="FF83" s="32">
        <f>IFERROR(LN('2a) female mx'!BQ83),"")</f>
        <v>-2.8302434833324037</v>
      </c>
      <c r="FG83" s="32">
        <f>IFERROR(LN('2a) female mx'!BR83),"")</f>
        <v>-2.816324958779135</v>
      </c>
      <c r="FH83" s="32">
        <f>IFERROR(LN('2a) female mx'!BS83),"")</f>
        <v>-2.9163352362540347</v>
      </c>
      <c r="FI83" s="32">
        <f>IFERROR(LN('2a) female mx'!BT83),"")</f>
        <v>-2.9393084212351419</v>
      </c>
      <c r="FJ83" s="32">
        <f>IFERROR(LN('2a) female mx'!BU83),"")</f>
        <v>-2.8921421773993279</v>
      </c>
      <c r="FK83" s="32">
        <f>IFERROR(LN('2a) female mx'!BV83),"")</f>
        <v>-3.0002858343703593</v>
      </c>
      <c r="FL83" s="32">
        <f>IFERROR(LN('2a) female mx'!BW83),"")</f>
        <v>-2.9452188836676756</v>
      </c>
      <c r="FM83" s="32">
        <f>IFERROR(LN('2a) female mx'!BX83),"")</f>
        <v>-2.9785202537936124</v>
      </c>
      <c r="FN83" s="32">
        <f>IFERROR(LN('2a) female mx'!BY83),"")</f>
        <v>-3.0270252027451869</v>
      </c>
      <c r="FO83" s="32">
        <f>IFERROR(LN('2a) female mx'!BZ83),"")</f>
        <v>-3.0063627728336955</v>
      </c>
      <c r="FP83" s="32">
        <f>IFERROR(LN('2a) female mx'!CA83),"")</f>
        <v>-3.0573770570739787</v>
      </c>
      <c r="FQ83" s="32">
        <f>IFERROR(LN('2a) female mx'!CB83),"")</f>
        <v>-3.1194469386047543</v>
      </c>
      <c r="FR83" s="32">
        <f>IFERROR(LN('2a) female mx'!CC83),"")</f>
        <v>-3.1410670088970525</v>
      </c>
      <c r="FS83" s="32">
        <f>IFERROR(LN('2a) female mx'!CD83),"")</f>
        <v>-3.1363143635277941</v>
      </c>
      <c r="FT83" s="32">
        <f>IFERROR(LN('2a) female mx'!CE83),"")</f>
        <v>-3.1468029884950384</v>
      </c>
      <c r="FU83" s="32">
        <f>IFERROR(LN('2a) female mx'!CF83),"")</f>
        <v>-3.2262363205483839</v>
      </c>
      <c r="FV83" s="32">
        <f>IFERROR(LN('2a) female mx'!CG83),"")</f>
        <v>-3.2487547232132403</v>
      </c>
      <c r="FW83" s="32">
        <f>IFERROR(LN('2a) female mx'!CH83),"")</f>
        <v>-3.2589169406305478</v>
      </c>
      <c r="FX83" s="32">
        <f>IFERROR(LN('2a) female mx'!CI83),"")</f>
        <v>-3.3084330158514015</v>
      </c>
      <c r="FY83" s="32">
        <f>IFERROR(LN('2a) female mx'!CJ83),"")</f>
        <v>-3.2795463050563538</v>
      </c>
      <c r="FZ83" s="32">
        <f>IFERROR(LN('2a) female mx'!CK83),"")</f>
        <v>-3.2993856124447687</v>
      </c>
      <c r="GA83" s="32">
        <f>IFERROR(LN('2a) female mx'!CL83),"")</f>
        <v>-3.3247488722443919</v>
      </c>
      <c r="GB83" s="32">
        <f>IFERROR(LN('2a) female mx'!CM83),"")</f>
        <v>-3.3254170456583361</v>
      </c>
      <c r="GC83" s="32">
        <f>IFERROR(LN('2a) female mx'!CN83),"")</f>
        <v>-3.3795904064204052</v>
      </c>
      <c r="GD83" s="12" t="str">
        <f>IFERROR(LN('2a) female mx'!CO83),"")</f>
        <v/>
      </c>
    </row>
    <row r="84" spans="1:186" x14ac:dyDescent="0.25">
      <c r="A84" s="31">
        <f>'2a) male mx'!A84</f>
        <v>81</v>
      </c>
      <c r="B84" s="32">
        <f>LN('2a) male mx'!B84)</f>
        <v>-2.1286931222794543</v>
      </c>
      <c r="C84" s="32">
        <f>LN('2a) male mx'!C84)</f>
        <v>-2.214843810563806</v>
      </c>
      <c r="D84" s="32">
        <f>LN('2a) male mx'!D84)</f>
        <v>-2.0693819847260859</v>
      </c>
      <c r="E84" s="32">
        <f>LN('2a) male mx'!E84)</f>
        <v>-2.1938087675975031</v>
      </c>
      <c r="F84" s="32">
        <f>LN('2a) male mx'!F84)</f>
        <v>-2.1079043927680878</v>
      </c>
      <c r="G84" s="32">
        <f>LN('2a) male mx'!G84)</f>
        <v>-2.0177199238133783</v>
      </c>
      <c r="H84" s="32">
        <f>LN('2a) male mx'!H84)</f>
        <v>-2.1253949446269096</v>
      </c>
      <c r="I84" s="32">
        <f>LN('2a) male mx'!I84)</f>
        <v>-2.1301653791485573</v>
      </c>
      <c r="J84" s="32">
        <f>LN('2a) male mx'!J84)</f>
        <v>-2.0569961236520862</v>
      </c>
      <c r="K84" s="32">
        <f>LN('2a) male mx'!K84)</f>
        <v>-2.2927249463794097</v>
      </c>
      <c r="L84" s="32">
        <f>LN('2a) male mx'!L84)</f>
        <v>-2.108082986924257</v>
      </c>
      <c r="M84" s="32">
        <f>LN('2a) male mx'!M84)</f>
        <v>-2.1989050734779507</v>
      </c>
      <c r="N84" s="32">
        <f>LN('2a) male mx'!N84)</f>
        <v>-2.0822544047156186</v>
      </c>
      <c r="O84" s="32">
        <f>LN('2a) male mx'!O84)</f>
        <v>-2.1093115886547227</v>
      </c>
      <c r="P84" s="32">
        <f>LN('2a) male mx'!P84)</f>
        <v>-2.0425100594150529</v>
      </c>
      <c r="Q84" s="32">
        <f>LN('2a) male mx'!Q84)</f>
        <v>-2.152962487106985</v>
      </c>
      <c r="R84" s="32">
        <f>LN('2a) male mx'!R84)</f>
        <v>-2.2129690260926194</v>
      </c>
      <c r="S84" s="32">
        <f>LN('2a) male mx'!S84)</f>
        <v>-2.136681973153622</v>
      </c>
      <c r="T84" s="32">
        <f>LN('2a) male mx'!T84)</f>
        <v>-2.056906925027338</v>
      </c>
      <c r="U84" s="32">
        <f>LN('2a) male mx'!U84)</f>
        <v>-2.0782458515825679</v>
      </c>
      <c r="V84" s="32">
        <f>LN('2a) male mx'!V84)</f>
        <v>-2.1015818274013016</v>
      </c>
      <c r="W84" s="32">
        <f>LN('2a) male mx'!W84)</f>
        <v>-1.9979885262641901</v>
      </c>
      <c r="X84" s="32">
        <f>LN('2a) male mx'!X84)</f>
        <v>-2.0581748591229152</v>
      </c>
      <c r="Y84" s="32">
        <f>LN('2a) male mx'!Y84)</f>
        <v>-2.0978670559708337</v>
      </c>
      <c r="Z84" s="32">
        <f>LN('2a) male mx'!Z84)</f>
        <v>-2.0987735261887095</v>
      </c>
      <c r="AA84" s="32">
        <f>LN('2a) male mx'!AA84)</f>
        <v>-2.092788200799911</v>
      </c>
      <c r="AB84" s="32">
        <f>LN('2a) male mx'!AB84)</f>
        <v>-2.2144098071639484</v>
      </c>
      <c r="AC84" s="32">
        <f>LN('2a) male mx'!AC84)</f>
        <v>-2.058316431189557</v>
      </c>
      <c r="AD84" s="32">
        <f>LN('2a) male mx'!AD84)</f>
        <v>-2.1988926772444017</v>
      </c>
      <c r="AE84" s="32">
        <f>LN('2a) male mx'!AE84)</f>
        <v>-2.1379850528198663</v>
      </c>
      <c r="AF84" s="32">
        <f>LN('2a) male mx'!AF84)</f>
        <v>-2.0220873565001862</v>
      </c>
      <c r="AG84" s="32">
        <f>LN('2a) male mx'!AG84)</f>
        <v>-2.057050769028069</v>
      </c>
      <c r="AH84" s="32">
        <f>LN('2a) male mx'!AH84)</f>
        <v>-2.1412164511949983</v>
      </c>
      <c r="AI84" s="32">
        <f>LN('2a) male mx'!AI84)</f>
        <v>-2.1662582614239079</v>
      </c>
      <c r="AJ84" s="32">
        <f>LN('2a) male mx'!AJ84)</f>
        <v>-2.1113236946306166</v>
      </c>
      <c r="AK84" s="32">
        <f>LN('2a) male mx'!AK84)</f>
        <v>-1.9800827488850474</v>
      </c>
      <c r="AL84" s="32">
        <f>LN('2a) male mx'!AL84)</f>
        <v>-2.1849155865597907</v>
      </c>
      <c r="AM84" s="32">
        <f>LN('2a) male mx'!AM84)</f>
        <v>-2.1908753496575608</v>
      </c>
      <c r="AN84" s="32">
        <f>LN('2a) male mx'!AN84)</f>
        <v>-2.0806347663810847</v>
      </c>
      <c r="AO84" s="32">
        <f>LN('2a) male mx'!AO84)</f>
        <v>-2.145890150449997</v>
      </c>
      <c r="AP84" s="32">
        <f>LN('2a) male mx'!AP84)</f>
        <v>-2.1600267131093553</v>
      </c>
      <c r="AQ84" s="32">
        <f>LN('2a) male mx'!AQ84)</f>
        <v>-2.0879135368002775</v>
      </c>
      <c r="AR84" s="32">
        <f>LN('2a) male mx'!AR84)</f>
        <v>-2.0840503613873302</v>
      </c>
      <c r="AS84" s="32">
        <f>LN('2a) male mx'!AS84)</f>
        <v>-2.0023109278074425</v>
      </c>
      <c r="AT84" s="32">
        <f>LN('2a) male mx'!AT84)</f>
        <v>-2.1233231580736813</v>
      </c>
      <c r="AU84" s="32">
        <f>LN('2a) male mx'!AU84)</f>
        <v>-2.0601640929089657</v>
      </c>
      <c r="AV84" s="32">
        <f>LN('2a) male mx'!AV84)</f>
        <v>-2.0387861505790386</v>
      </c>
      <c r="AW84" s="32">
        <f>LN('2a) male mx'!AW84)</f>
        <v>-2.0041196219460655</v>
      </c>
      <c r="AX84" s="32">
        <f>LN('2a) male mx'!AX84)</f>
        <v>-2.1418896980104933</v>
      </c>
      <c r="AY84" s="32">
        <f>LN('2a) male mx'!AY84)</f>
        <v>-2.0513652474128139</v>
      </c>
      <c r="AZ84" s="32">
        <f>LN('2a) male mx'!AZ84)</f>
        <v>-2.0626554719557499</v>
      </c>
      <c r="BA84" s="32">
        <f>LN('2a) male mx'!BA84)</f>
        <v>-2.1193872986595519</v>
      </c>
      <c r="BB84" s="32">
        <f>LN('2a) male mx'!BB84)</f>
        <v>-2.1051853952574482</v>
      </c>
      <c r="BC84" s="32">
        <f>LN('2a) male mx'!BC84)</f>
        <v>-2.0545754345024454</v>
      </c>
      <c r="BD84" s="32">
        <f>LN('2a) male mx'!BD84)</f>
        <v>-2.1369979574798932</v>
      </c>
      <c r="BE84" s="32">
        <f>LN('2a) male mx'!BE84)</f>
        <v>-2.1130428099177889</v>
      </c>
      <c r="BF84" s="32">
        <f>LN('2a) male mx'!BF84)</f>
        <v>-2.1536403035269895</v>
      </c>
      <c r="BG84" s="32">
        <f>LN('2a) male mx'!BG84)</f>
        <v>-2.1453272358146274</v>
      </c>
      <c r="BH84" s="32">
        <f>LN('2a) male mx'!BH84)</f>
        <v>-2.181676299935273</v>
      </c>
      <c r="BI84" s="32">
        <f>LN('2a) male mx'!BI84)</f>
        <v>-2.2364775400017298</v>
      </c>
      <c r="BJ84" s="32">
        <f>LN('2a) male mx'!BJ84)</f>
        <v>-2.1977358061222305</v>
      </c>
      <c r="BK84" s="32">
        <f>LN('2a) male mx'!BK84)</f>
        <v>-2.1743280277899375</v>
      </c>
      <c r="BL84" s="32">
        <f>LN('2a) male mx'!BL84)</f>
        <v>-2.2446784841395822</v>
      </c>
      <c r="BM84" s="32">
        <f>LN('2a) male mx'!BM84)</f>
        <v>-2.2441138995486094</v>
      </c>
      <c r="BN84" s="32">
        <f>LN('2a) male mx'!BN84)</f>
        <v>-2.2204009344890063</v>
      </c>
      <c r="BO84" s="32">
        <f>LN('2a) male mx'!BO84)</f>
        <v>-2.2894070633306467</v>
      </c>
      <c r="BP84" s="32">
        <f>LN('2a) male mx'!BP84)</f>
        <v>-2.2746983305620656</v>
      </c>
      <c r="BQ84" s="32">
        <f>LN('2a) male mx'!BQ84)</f>
        <v>-2.2668033961615222</v>
      </c>
      <c r="BR84" s="32">
        <f>LN('2a) male mx'!BR84)</f>
        <v>-2.2215472205957694</v>
      </c>
      <c r="BS84" s="32">
        <f>LN('2a) male mx'!BS84)</f>
        <v>-2.3278434444544511</v>
      </c>
      <c r="BT84" s="32">
        <f>LN('2a) male mx'!BT84)</f>
        <v>-2.3126725472722232</v>
      </c>
      <c r="BU84" s="32">
        <f>LN('2a) male mx'!BU84)</f>
        <v>-2.3136989230372422</v>
      </c>
      <c r="BV84" s="32">
        <f>LN('2a) male mx'!BV84)</f>
        <v>-2.3982218546002163</v>
      </c>
      <c r="BW84" s="32">
        <f>LN('2a) male mx'!BW84)</f>
        <v>-2.3439673276822925</v>
      </c>
      <c r="BX84" s="32">
        <f>LN('2a) male mx'!BX84)</f>
        <v>-2.4073402061101303</v>
      </c>
      <c r="BY84" s="32">
        <f>LN('2a) male mx'!BY84)</f>
        <v>-2.3654145267942526</v>
      </c>
      <c r="BZ84" s="32">
        <f>LN('2a) male mx'!BZ84)</f>
        <v>-2.4058903064752726</v>
      </c>
      <c r="CA84" s="32">
        <f>LN('2a) male mx'!CA84)</f>
        <v>-2.4865097168676655</v>
      </c>
      <c r="CB84" s="32">
        <f>LN('2a) male mx'!CB84)</f>
        <v>-2.5097030548656938</v>
      </c>
      <c r="CC84" s="32">
        <f>LN('2a) male mx'!CC84)</f>
        <v>-2.5420907264340755</v>
      </c>
      <c r="CD84" s="32">
        <f>LN('2a) male mx'!CD84)</f>
        <v>-2.551968373106583</v>
      </c>
      <c r="CE84" s="32">
        <f>LN('2a) male mx'!CE84)</f>
        <v>-2.5786317993134675</v>
      </c>
      <c r="CF84" s="32">
        <f>LN('2a) male mx'!CF84)</f>
        <v>-2.6361409309182284</v>
      </c>
      <c r="CG84" s="32">
        <f>LN('2a) male mx'!CG84)</f>
        <v>-2.6449144004300895</v>
      </c>
      <c r="CH84" s="32">
        <f>LN('2a) male mx'!CH84)</f>
        <v>-2.7131083808295626</v>
      </c>
      <c r="CI84" s="32">
        <f>LN('2a) male mx'!CI84)</f>
        <v>-2.6747547559683054</v>
      </c>
      <c r="CJ84" s="32">
        <f>LN('2a) male mx'!CJ84)</f>
        <v>-2.7221238537104759</v>
      </c>
      <c r="CK84" s="32">
        <f>LN('2a) male mx'!CK84)</f>
        <v>-2.7132112133432966</v>
      </c>
      <c r="CL84" s="32">
        <f>LN('2a) male mx'!CL84)</f>
        <v>-2.7703319600982712</v>
      </c>
      <c r="CM84" s="32">
        <f>LN('2a) male mx'!CM84)</f>
        <v>-2.8012518156324666</v>
      </c>
      <c r="CN84" s="32">
        <f>LN('2a) male mx'!CN84)</f>
        <v>-2.8097663817269369</v>
      </c>
      <c r="CP84" s="31">
        <f t="shared" si="3"/>
        <v>81</v>
      </c>
      <c r="CQ84" s="32">
        <f>IFERROR(LN('2a) female mx'!B84),"")</f>
        <v>-2.4127189898845409</v>
      </c>
      <c r="CR84" s="32">
        <f>IFERROR(LN('2a) female mx'!C84),"")</f>
        <v>-2.3649872859825525</v>
      </c>
      <c r="CS84" s="32">
        <f>IFERROR(LN('2a) female mx'!D84),"")</f>
        <v>-2.2432346803229439</v>
      </c>
      <c r="CT84" s="32">
        <f>IFERROR(LN('2a) female mx'!E84),"")</f>
        <v>-2.3843281921672324</v>
      </c>
      <c r="CU84" s="32">
        <f>IFERROR(LN('2a) female mx'!F84),"")</f>
        <v>-2.2177843637505519</v>
      </c>
      <c r="CV84" s="32">
        <f>IFERROR(LN('2a) female mx'!G84),"")</f>
        <v>-2.312756696328786</v>
      </c>
      <c r="CW84" s="32">
        <f>IFERROR(LN('2a) female mx'!H84),"")</f>
        <v>-2.3556027338874648</v>
      </c>
      <c r="CX84" s="32">
        <f>IFERROR(LN('2a) female mx'!I84),"")</f>
        <v>-2.2988790470898177</v>
      </c>
      <c r="CY84" s="32">
        <f>IFERROR(LN('2a) female mx'!J84),"")</f>
        <v>-2.3450760237354906</v>
      </c>
      <c r="CZ84" s="32">
        <f>IFERROR(LN('2a) female mx'!K84),"")</f>
        <v>-2.4775981090831229</v>
      </c>
      <c r="DA84" s="32">
        <f>IFERROR(LN('2a) female mx'!L84),"")</f>
        <v>-2.3483291596819109</v>
      </c>
      <c r="DB84" s="32">
        <f>IFERROR(LN('2a) female mx'!M84),"")</f>
        <v>-2.3619488897985694</v>
      </c>
      <c r="DC84" s="32">
        <f>IFERROR(LN('2a) female mx'!N84),"")</f>
        <v>-2.4248464083060584</v>
      </c>
      <c r="DD84" s="32">
        <f>IFERROR(LN('2a) female mx'!O84),"")</f>
        <v>-2.2758278973645174</v>
      </c>
      <c r="DE84" s="32">
        <f>IFERROR(LN('2a) female mx'!P84),"")</f>
        <v>-2.2859675445442065</v>
      </c>
      <c r="DF84" s="32">
        <f>IFERROR(LN('2a) female mx'!Q84),"")</f>
        <v>-2.3946195378903274</v>
      </c>
      <c r="DG84" s="32">
        <f>IFERROR(LN('2a) female mx'!R84),"")</f>
        <v>-2.3282528397426234</v>
      </c>
      <c r="DH84" s="32">
        <f>IFERROR(LN('2a) female mx'!S84),"")</f>
        <v>-2.2780739732318529</v>
      </c>
      <c r="DI84" s="32">
        <f>IFERROR(LN('2a) female mx'!T84),"")</f>
        <v>-2.2407764546069719</v>
      </c>
      <c r="DJ84" s="32">
        <f>IFERROR(LN('2a) female mx'!U84),"")</f>
        <v>-2.3527449039034303</v>
      </c>
      <c r="DK84" s="32">
        <f>IFERROR(LN('2a) female mx'!V84),"")</f>
        <v>-2.2616153334199569</v>
      </c>
      <c r="DL84" s="32">
        <f>IFERROR(LN('2a) female mx'!W84),"")</f>
        <v>-2.2981337211000086</v>
      </c>
      <c r="DM84" s="32">
        <f>IFERROR(LN('2a) female mx'!X84),"")</f>
        <v>-2.2842494124609556</v>
      </c>
      <c r="DN84" s="32">
        <f>IFERROR(LN('2a) female mx'!Y84),"")</f>
        <v>-2.362775451880645</v>
      </c>
      <c r="DO84" s="32">
        <f>IFERROR(LN('2a) female mx'!Z84),"")</f>
        <v>-2.3538347106765598</v>
      </c>
      <c r="DP84" s="32">
        <f>IFERROR(LN('2a) female mx'!AA84),"")</f>
        <v>-2.3274878717425547</v>
      </c>
      <c r="DQ84" s="32">
        <f>IFERROR(LN('2a) female mx'!AB84),"")</f>
        <v>-2.377362483894176</v>
      </c>
      <c r="DR84" s="32">
        <f>IFERROR(LN('2a) female mx'!AC84),"")</f>
        <v>-2.2675488127502805</v>
      </c>
      <c r="DS84" s="32">
        <f>IFERROR(LN('2a) female mx'!AD84),"")</f>
        <v>-2.3196036317456215</v>
      </c>
      <c r="DT84" s="32">
        <f>IFERROR(LN('2a) female mx'!AE84),"")</f>
        <v>-2.3614573175007312</v>
      </c>
      <c r="DU84" s="32">
        <f>IFERROR(LN('2a) female mx'!AF84),"")</f>
        <v>-2.3154812627513985</v>
      </c>
      <c r="DV84" s="32">
        <f>IFERROR(LN('2a) female mx'!AG84),"")</f>
        <v>-2.3949864567363219</v>
      </c>
      <c r="DW84" s="32">
        <f>IFERROR(LN('2a) female mx'!AH84),"")</f>
        <v>-2.3592119646242771</v>
      </c>
      <c r="DX84" s="32">
        <f>IFERROR(LN('2a) female mx'!AI84),"")</f>
        <v>-2.3795139732556292</v>
      </c>
      <c r="DY84" s="32">
        <f>IFERROR(LN('2a) female mx'!AJ84),"")</f>
        <v>-2.4346920054183605</v>
      </c>
      <c r="DZ84" s="32">
        <f>IFERROR(LN('2a) female mx'!AK84),"")</f>
        <v>-2.2804563337781043</v>
      </c>
      <c r="EA84" s="32">
        <f>IFERROR(LN('2a) female mx'!AL84),"")</f>
        <v>-2.4252781278151483</v>
      </c>
      <c r="EB84" s="32">
        <f>IFERROR(LN('2a) female mx'!AM84),"")</f>
        <v>-2.5014491508812666</v>
      </c>
      <c r="EC84" s="32">
        <f>IFERROR(LN('2a) female mx'!AN84),"")</f>
        <v>-2.4235106555505159</v>
      </c>
      <c r="ED84" s="32">
        <f>IFERROR(LN('2a) female mx'!AO84),"")</f>
        <v>-2.4265642022166216</v>
      </c>
      <c r="EE84" s="32">
        <f>IFERROR(LN('2a) female mx'!AP84),"")</f>
        <v>-2.4753795320729792</v>
      </c>
      <c r="EF84" s="32">
        <f>IFERROR(LN('2a) female mx'!AQ84),"")</f>
        <v>-2.4712704896484641</v>
      </c>
      <c r="EG84" s="32">
        <f>IFERROR(LN('2a) female mx'!AR84),"")</f>
        <v>-2.4502801676180321</v>
      </c>
      <c r="EH84" s="32">
        <f>IFERROR(LN('2a) female mx'!AS84),"")</f>
        <v>-2.422151101398565</v>
      </c>
      <c r="EI84" s="32">
        <f>IFERROR(LN('2a) female mx'!AT84),"")</f>
        <v>-2.4183434982400152</v>
      </c>
      <c r="EJ84" s="32">
        <f>IFERROR(LN('2a) female mx'!AU84),"")</f>
        <v>-2.4470262242433671</v>
      </c>
      <c r="EK84" s="32">
        <f>IFERROR(LN('2a) female mx'!AV84),"")</f>
        <v>-2.4601639558153723</v>
      </c>
      <c r="EL84" s="32">
        <f>IFERROR(LN('2a) female mx'!AW84),"")</f>
        <v>-2.4315634164977333</v>
      </c>
      <c r="EM84" s="32">
        <f>IFERROR(LN('2a) female mx'!AX84),"")</f>
        <v>-2.4900694429932035</v>
      </c>
      <c r="EN84" s="32">
        <f>IFERROR(LN('2a) female mx'!AY84),"")</f>
        <v>-2.42183512649197</v>
      </c>
      <c r="EO84" s="32">
        <f>IFERROR(LN('2a) female mx'!AZ84),"")</f>
        <v>-2.5069714353917538</v>
      </c>
      <c r="EP84" s="32">
        <f>IFERROR(LN('2a) female mx'!BA84),"")</f>
        <v>-2.5060596584978256</v>
      </c>
      <c r="EQ84" s="32">
        <f>IFERROR(LN('2a) female mx'!BB84),"")</f>
        <v>-2.5315398561079276</v>
      </c>
      <c r="ER84" s="32">
        <f>IFERROR(LN('2a) female mx'!BC84),"")</f>
        <v>-2.4733429361015271</v>
      </c>
      <c r="ES84" s="32">
        <f>IFERROR(LN('2a) female mx'!BD84),"")</f>
        <v>-2.5878131035978007</v>
      </c>
      <c r="ET84" s="32">
        <f>IFERROR(LN('2a) female mx'!BE84),"")</f>
        <v>-2.5446291616707568</v>
      </c>
      <c r="EU84" s="32">
        <f>IFERROR(LN('2a) female mx'!BF84),"")</f>
        <v>-2.5549928744404347</v>
      </c>
      <c r="EV84" s="32">
        <f>IFERROR(LN('2a) female mx'!BG84),"")</f>
        <v>-2.6452524911340509</v>
      </c>
      <c r="EW84" s="32">
        <f>IFERROR(LN('2a) female mx'!BH84),"")</f>
        <v>-2.6508582212042562</v>
      </c>
      <c r="EX84" s="32">
        <f>IFERROR(LN('2a) female mx'!BI84),"")</f>
        <v>-2.6837793821256755</v>
      </c>
      <c r="EY84" s="32">
        <f>IFERROR(LN('2a) female mx'!BJ84),"")</f>
        <v>-2.6228968259121137</v>
      </c>
      <c r="EZ84" s="32">
        <f>IFERROR(LN('2a) female mx'!BK84),"")</f>
        <v>-2.619604210099185</v>
      </c>
      <c r="FA84" s="32">
        <f>IFERROR(LN('2a) female mx'!BL84),"")</f>
        <v>-2.7589815078390165</v>
      </c>
      <c r="FB84" s="32">
        <f>IFERROR(LN('2a) female mx'!BM84),"")</f>
        <v>-2.7311700967697901</v>
      </c>
      <c r="FC84" s="32">
        <f>IFERROR(LN('2a) female mx'!BN84),"")</f>
        <v>-2.7716401300535805</v>
      </c>
      <c r="FD84" s="32">
        <f>IFERROR(LN('2a) female mx'!BO84),"")</f>
        <v>-2.786843209921543</v>
      </c>
      <c r="FE84" s="32">
        <f>IFERROR(LN('2a) female mx'!BP84),"")</f>
        <v>-2.7689757189613333</v>
      </c>
      <c r="FF84" s="32">
        <f>IFERROR(LN('2a) female mx'!BQ84),"")</f>
        <v>-2.7841284911001987</v>
      </c>
      <c r="FG84" s="32">
        <f>IFERROR(LN('2a) female mx'!BR84),"")</f>
        <v>-2.7161512699475425</v>
      </c>
      <c r="FH84" s="32">
        <f>IFERROR(LN('2a) female mx'!BS84),"")</f>
        <v>-2.8581172774088346</v>
      </c>
      <c r="FI84" s="32">
        <f>IFERROR(LN('2a) female mx'!BT84),"")</f>
        <v>-2.9025676776613554</v>
      </c>
      <c r="FJ84" s="32">
        <f>IFERROR(LN('2a) female mx'!BU84),"")</f>
        <v>-2.8255738339551488</v>
      </c>
      <c r="FK84" s="32">
        <f>IFERROR(LN('2a) female mx'!BV84),"")</f>
        <v>-2.8729158210896002</v>
      </c>
      <c r="FL84" s="32">
        <f>IFERROR(LN('2a) female mx'!BW84),"")</f>
        <v>-2.8158589229669886</v>
      </c>
      <c r="FM84" s="32">
        <f>IFERROR(LN('2a) female mx'!BX84),"")</f>
        <v>-2.892650182212869</v>
      </c>
      <c r="FN84" s="32">
        <f>IFERROR(LN('2a) female mx'!BY84),"")</f>
        <v>-2.8846103565626238</v>
      </c>
      <c r="FO84" s="32">
        <f>IFERROR(LN('2a) female mx'!BZ84),"")</f>
        <v>-2.9624556910613578</v>
      </c>
      <c r="FP84" s="32">
        <f>IFERROR(LN('2a) female mx'!CA84),"")</f>
        <v>-2.9592967431029646</v>
      </c>
      <c r="FQ84" s="32">
        <f>IFERROR(LN('2a) female mx'!CB84),"")</f>
        <v>-2.9927480591673796</v>
      </c>
      <c r="FR84" s="32">
        <f>IFERROR(LN('2a) female mx'!CC84),"")</f>
        <v>-2.991044485123695</v>
      </c>
      <c r="FS84" s="32">
        <f>IFERROR(LN('2a) female mx'!CD84),"")</f>
        <v>-3.024889040874934</v>
      </c>
      <c r="FT84" s="32">
        <f>IFERROR(LN('2a) female mx'!CE84),"")</f>
        <v>-3.0465303154541417</v>
      </c>
      <c r="FU84" s="32">
        <f>IFERROR(LN('2a) female mx'!CF84),"")</f>
        <v>-3.0561258912018561</v>
      </c>
      <c r="FV84" s="32">
        <f>IFERROR(LN('2a) female mx'!CG84),"")</f>
        <v>-3.0473646944923529</v>
      </c>
      <c r="FW84" s="32">
        <f>IFERROR(LN('2a) female mx'!CH84),"")</f>
        <v>-3.1395822696164775</v>
      </c>
      <c r="FX84" s="32">
        <f>IFERROR(LN('2a) female mx'!CI84),"")</f>
        <v>-3.1227136521477781</v>
      </c>
      <c r="FY84" s="32">
        <f>IFERROR(LN('2a) female mx'!CJ84),"")</f>
        <v>-3.1724172082226465</v>
      </c>
      <c r="FZ84" s="32">
        <f>IFERROR(LN('2a) female mx'!CK84),"")</f>
        <v>-3.1481974454410211</v>
      </c>
      <c r="GA84" s="32">
        <f>IFERROR(LN('2a) female mx'!CL84),"")</f>
        <v>-3.2519953424398471</v>
      </c>
      <c r="GB84" s="32">
        <f>IFERROR(LN('2a) female mx'!CM84),"")</f>
        <v>-3.2350850300763301</v>
      </c>
      <c r="GC84" s="32">
        <f>IFERROR(LN('2a) female mx'!CN84),"")</f>
        <v>-3.2875095799390675</v>
      </c>
      <c r="GD84" s="12" t="str">
        <f>IFERROR(LN('2a) female mx'!CO84),"")</f>
        <v/>
      </c>
    </row>
    <row r="85" spans="1:186" x14ac:dyDescent="0.25">
      <c r="A85" s="31">
        <f>'2a) male mx'!A85</f>
        <v>82</v>
      </c>
      <c r="B85" s="32">
        <f>LN('2a) male mx'!B85)</f>
        <v>-1.980104012198374</v>
      </c>
      <c r="C85" s="32">
        <f>LN('2a) male mx'!C85)</f>
        <v>-1.8790404970215298</v>
      </c>
      <c r="D85" s="32">
        <f>LN('2a) male mx'!D85)</f>
        <v>-1.8306658451860525</v>
      </c>
      <c r="E85" s="32">
        <f>LN('2a) male mx'!E85)</f>
        <v>-1.8729769403564389</v>
      </c>
      <c r="F85" s="32">
        <f>LN('2a) male mx'!F85)</f>
        <v>-1.911429679401524</v>
      </c>
      <c r="G85" s="32">
        <f>LN('2a) male mx'!G85)</f>
        <v>-1.8862415512695274</v>
      </c>
      <c r="H85" s="32">
        <f>LN('2a) male mx'!H85)</f>
        <v>-1.8736072315433216</v>
      </c>
      <c r="I85" s="32">
        <f>LN('2a) male mx'!I85)</f>
        <v>-1.9500601525214341</v>
      </c>
      <c r="J85" s="32">
        <f>LN('2a) male mx'!J85)</f>
        <v>-1.8396154904056901</v>
      </c>
      <c r="K85" s="32">
        <f>LN('2a) male mx'!K85)</f>
        <v>-1.9386201945958941</v>
      </c>
      <c r="L85" s="32">
        <f>LN('2a) male mx'!L85)</f>
        <v>-1.9728891380903877</v>
      </c>
      <c r="M85" s="32">
        <f>LN('2a) male mx'!M85)</f>
        <v>-1.9313307776852882</v>
      </c>
      <c r="N85" s="32">
        <f>LN('2a) male mx'!N85)</f>
        <v>-1.8967905638669043</v>
      </c>
      <c r="O85" s="32">
        <f>LN('2a) male mx'!O85)</f>
        <v>-1.8358431034622498</v>
      </c>
      <c r="P85" s="32">
        <f>LN('2a) male mx'!P85)</f>
        <v>-1.8680639795642167</v>
      </c>
      <c r="Q85" s="32">
        <f>LN('2a) male mx'!Q85)</f>
        <v>-1.885787541719897</v>
      </c>
      <c r="R85" s="32">
        <f>LN('2a) male mx'!R85)</f>
        <v>-1.9041619378771337</v>
      </c>
      <c r="S85" s="32">
        <f>LN('2a) male mx'!S85)</f>
        <v>-1.80894278521357</v>
      </c>
      <c r="T85" s="32">
        <f>LN('2a) male mx'!T85)</f>
        <v>-1.816773176924485</v>
      </c>
      <c r="U85" s="32">
        <f>LN('2a) male mx'!U85)</f>
        <v>-1.942639318429336</v>
      </c>
      <c r="V85" s="32">
        <f>LN('2a) male mx'!V85)</f>
        <v>-1.8470780121001962</v>
      </c>
      <c r="W85" s="32">
        <f>LN('2a) male mx'!W85)</f>
        <v>-1.821913233383968</v>
      </c>
      <c r="X85" s="32">
        <f>LN('2a) male mx'!X85)</f>
        <v>-1.8245224323526787</v>
      </c>
      <c r="Y85" s="32">
        <f>LN('2a) male mx'!Y85)</f>
        <v>-1.9748606101304627</v>
      </c>
      <c r="Z85" s="32">
        <f>LN('2a) male mx'!Z85)</f>
        <v>-1.9553430960278702</v>
      </c>
      <c r="AA85" s="32">
        <f>LN('2a) male mx'!AA85)</f>
        <v>-1.8514633309622717</v>
      </c>
      <c r="AB85" s="32">
        <f>LN('2a) male mx'!AB85)</f>
        <v>-2.0309544525006791</v>
      </c>
      <c r="AC85" s="32">
        <f>LN('2a) male mx'!AC85)</f>
        <v>-1.9427140799548601</v>
      </c>
      <c r="AD85" s="32">
        <f>LN('2a) male mx'!AD85)</f>
        <v>-1.8846190964319816</v>
      </c>
      <c r="AE85" s="32">
        <f>LN('2a) male mx'!AE85)</f>
        <v>-1.8963269876198157</v>
      </c>
      <c r="AF85" s="32">
        <f>LN('2a) male mx'!AF85)</f>
        <v>-1.9201683803221723</v>
      </c>
      <c r="AG85" s="32">
        <f>LN('2a) male mx'!AG85)</f>
        <v>-1.8437512975350872</v>
      </c>
      <c r="AH85" s="32">
        <f>LN('2a) male mx'!AH85)</f>
        <v>-1.9774024568344275</v>
      </c>
      <c r="AI85" s="32">
        <f>LN('2a) male mx'!AI85)</f>
        <v>-1.9331662937482073</v>
      </c>
      <c r="AJ85" s="32">
        <f>LN('2a) male mx'!AJ85)</f>
        <v>-1.9127046655839608</v>
      </c>
      <c r="AK85" s="32">
        <f>LN('2a) male mx'!AK85)</f>
        <v>-1.8835101716336755</v>
      </c>
      <c r="AL85" s="32">
        <f>LN('2a) male mx'!AL85)</f>
        <v>-2.0275911739946073</v>
      </c>
      <c r="AM85" s="32">
        <f>LN('2a) male mx'!AM85)</f>
        <v>-1.927583429649748</v>
      </c>
      <c r="AN85" s="32">
        <f>LN('2a) male mx'!AN85)</f>
        <v>-2.010840128537569</v>
      </c>
      <c r="AO85" s="32">
        <f>LN('2a) male mx'!AO85)</f>
        <v>-1.9626063241255771</v>
      </c>
      <c r="AP85" s="32">
        <f>LN('2a) male mx'!AP85)</f>
        <v>-1.9776544688925617</v>
      </c>
      <c r="AQ85" s="32">
        <f>LN('2a) male mx'!AQ85)</f>
        <v>-1.9086788308181362</v>
      </c>
      <c r="AR85" s="32">
        <f>LN('2a) male mx'!AR85)</f>
        <v>-1.9719005559324485</v>
      </c>
      <c r="AS85" s="32">
        <f>LN('2a) male mx'!AS85)</f>
        <v>-1.8804426058960617</v>
      </c>
      <c r="AT85" s="32">
        <f>LN('2a) male mx'!AT85)</f>
        <v>-1.9817061491470798</v>
      </c>
      <c r="AU85" s="32">
        <f>LN('2a) male mx'!AU85)</f>
        <v>-1.9125843440670007</v>
      </c>
      <c r="AV85" s="32">
        <f>LN('2a) male mx'!AV85)</f>
        <v>-1.932028765292706</v>
      </c>
      <c r="AW85" s="32">
        <f>LN('2a) male mx'!AW85)</f>
        <v>-1.8699606726981846</v>
      </c>
      <c r="AX85" s="32">
        <f>LN('2a) male mx'!AX85)</f>
        <v>-1.9991445151253853</v>
      </c>
      <c r="AY85" s="32">
        <f>LN('2a) male mx'!AY85)</f>
        <v>-1.8825327792466784</v>
      </c>
      <c r="AZ85" s="32">
        <f>LN('2a) male mx'!AZ85)</f>
        <v>-1.9341054643211455</v>
      </c>
      <c r="BA85" s="32">
        <f>LN('2a) male mx'!BA85)</f>
        <v>-1.9219044239976533</v>
      </c>
      <c r="BB85" s="32">
        <f>LN('2a) male mx'!BB85)</f>
        <v>-1.9641154765473359</v>
      </c>
      <c r="BC85" s="32">
        <f>LN('2a) male mx'!BC85)</f>
        <v>-1.8956800329451311</v>
      </c>
      <c r="BD85" s="32">
        <f>LN('2a) male mx'!BD85)</f>
        <v>-2.0320607820631196</v>
      </c>
      <c r="BE85" s="32">
        <f>LN('2a) male mx'!BE85)</f>
        <v>-1.9822628530243458</v>
      </c>
      <c r="BF85" s="32">
        <f>LN('2a) male mx'!BF85)</f>
        <v>-2.0461792489680111</v>
      </c>
      <c r="BG85" s="32">
        <f>LN('2a) male mx'!BG85)</f>
        <v>-2.0442820151774632</v>
      </c>
      <c r="BH85" s="32">
        <f>LN('2a) male mx'!BH85)</f>
        <v>-2.0657979127270427</v>
      </c>
      <c r="BI85" s="32">
        <f>LN('2a) male mx'!BI85)</f>
        <v>-2.0616096533205908</v>
      </c>
      <c r="BJ85" s="32">
        <f>LN('2a) male mx'!BJ85)</f>
        <v>-2.1410078795361405</v>
      </c>
      <c r="BK85" s="32">
        <f>LN('2a) male mx'!BK85)</f>
        <v>-2.025033504651149</v>
      </c>
      <c r="BL85" s="32">
        <f>LN('2a) male mx'!BL85)</f>
        <v>-2.0758761392479048</v>
      </c>
      <c r="BM85" s="32">
        <f>LN('2a) male mx'!BM85)</f>
        <v>-2.1525524990650569</v>
      </c>
      <c r="BN85" s="32">
        <f>LN('2a) male mx'!BN85)</f>
        <v>-2.0818210787931011</v>
      </c>
      <c r="BO85" s="32">
        <f>LN('2a) male mx'!BO85)</f>
        <v>-2.155311480531513</v>
      </c>
      <c r="BP85" s="32">
        <f>LN('2a) male mx'!BP85)</f>
        <v>-2.1694012242652883</v>
      </c>
      <c r="BQ85" s="32">
        <f>LN('2a) male mx'!BQ85)</f>
        <v>-2.1434199190780787</v>
      </c>
      <c r="BR85" s="32">
        <f>LN('2a) male mx'!BR85)</f>
        <v>-2.1315703171224891</v>
      </c>
      <c r="BS85" s="32">
        <f>LN('2a) male mx'!BS85)</f>
        <v>-2.2390921608003511</v>
      </c>
      <c r="BT85" s="32">
        <f>LN('2a) male mx'!BT85)</f>
        <v>-2.2110597438947885</v>
      </c>
      <c r="BU85" s="32">
        <f>LN('2a) male mx'!BU85)</f>
        <v>-2.2314259875773637</v>
      </c>
      <c r="BV85" s="32">
        <f>LN('2a) male mx'!BV85)</f>
        <v>-2.2361852957513442</v>
      </c>
      <c r="BW85" s="32">
        <f>LN('2a) male mx'!BW85)</f>
        <v>-2.224953184426147</v>
      </c>
      <c r="BX85" s="32">
        <f>LN('2a) male mx'!BX85)</f>
        <v>-2.2813757655520872</v>
      </c>
      <c r="BY85" s="32">
        <f>LN('2a) male mx'!BY85)</f>
        <v>-2.2723781690883853</v>
      </c>
      <c r="BZ85" s="32">
        <f>LN('2a) male mx'!BZ85)</f>
        <v>-2.282992384124233</v>
      </c>
      <c r="CA85" s="32">
        <f>LN('2a) male mx'!CA85)</f>
        <v>-2.3559013598618366</v>
      </c>
      <c r="CB85" s="32">
        <f>LN('2a) male mx'!CB85)</f>
        <v>-2.4228888025743052</v>
      </c>
      <c r="CC85" s="32">
        <f>LN('2a) male mx'!CC85)</f>
        <v>-2.4120636398795261</v>
      </c>
      <c r="CD85" s="32">
        <f>LN('2a) male mx'!CD85)</f>
        <v>-2.5053369016147804</v>
      </c>
      <c r="CE85" s="32">
        <f>LN('2a) male mx'!CE85)</f>
        <v>-2.4806268973230403</v>
      </c>
      <c r="CF85" s="32">
        <f>LN('2a) male mx'!CF85)</f>
        <v>-2.4998101539362052</v>
      </c>
      <c r="CG85" s="32">
        <f>LN('2a) male mx'!CG85)</f>
        <v>-2.5169758997992893</v>
      </c>
      <c r="CH85" s="32">
        <f>LN('2a) male mx'!CH85)</f>
        <v>-2.5963585338403536</v>
      </c>
      <c r="CI85" s="32">
        <f>LN('2a) male mx'!CI85)</f>
        <v>-2.5920047853443675</v>
      </c>
      <c r="CJ85" s="32">
        <f>LN('2a) male mx'!CJ85)</f>
        <v>-2.5940684190048215</v>
      </c>
      <c r="CK85" s="32">
        <f>LN('2a) male mx'!CK85)</f>
        <v>-2.6056946759861748</v>
      </c>
      <c r="CL85" s="32">
        <f>LN('2a) male mx'!CL85)</f>
        <v>-2.6663935916090744</v>
      </c>
      <c r="CM85" s="32">
        <f>LN('2a) male mx'!CM85)</f>
        <v>-2.6545532314559557</v>
      </c>
      <c r="CN85" s="32">
        <f>LN('2a) male mx'!CN85)</f>
        <v>-2.6836500891033079</v>
      </c>
      <c r="CP85" s="31">
        <f t="shared" si="3"/>
        <v>82</v>
      </c>
      <c r="CQ85" s="32">
        <f>IFERROR(LN('2a) female mx'!B85),"")</f>
        <v>-2.1706785887935949</v>
      </c>
      <c r="CR85" s="32">
        <f>IFERROR(LN('2a) female mx'!C85),"")</f>
        <v>-2.013092245941555</v>
      </c>
      <c r="CS85" s="32">
        <f>IFERROR(LN('2a) female mx'!D85),"")</f>
        <v>-2.0811923445781888</v>
      </c>
      <c r="CT85" s="32">
        <f>IFERROR(LN('2a) female mx'!E85),"")</f>
        <v>-2.0491042762036633</v>
      </c>
      <c r="CU85" s="32">
        <f>IFERROR(LN('2a) female mx'!F85),"")</f>
        <v>-2.0544675197657738</v>
      </c>
      <c r="CV85" s="32">
        <f>IFERROR(LN('2a) female mx'!G85),"")</f>
        <v>-2.0764456445012045</v>
      </c>
      <c r="CW85" s="32">
        <f>IFERROR(LN('2a) female mx'!H85),"")</f>
        <v>-2.0694192738541815</v>
      </c>
      <c r="CX85" s="32">
        <f>IFERROR(LN('2a) female mx'!I85),"")</f>
        <v>-2.1052239583273535</v>
      </c>
      <c r="CY85" s="32">
        <f>IFERROR(LN('2a) female mx'!J85),"")</f>
        <v>-2.053675616797435</v>
      </c>
      <c r="CZ85" s="32">
        <f>IFERROR(LN('2a) female mx'!K85),"")</f>
        <v>-2.1958455656718887</v>
      </c>
      <c r="DA85" s="32">
        <f>IFERROR(LN('2a) female mx'!L85),"")</f>
        <v>-2.192224262020968</v>
      </c>
      <c r="DB85" s="32">
        <f>IFERROR(LN('2a) female mx'!M85),"")</f>
        <v>-2.1545617538526272</v>
      </c>
      <c r="DC85" s="32">
        <f>IFERROR(LN('2a) female mx'!N85),"")</f>
        <v>-2.0684675775125432</v>
      </c>
      <c r="DD85" s="32">
        <f>IFERROR(LN('2a) female mx'!O85),"")</f>
        <v>-2.0461206683792788</v>
      </c>
      <c r="DE85" s="32">
        <f>IFERROR(LN('2a) female mx'!P85),"")</f>
        <v>-2.1003858368339965</v>
      </c>
      <c r="DF85" s="32">
        <f>IFERROR(LN('2a) female mx'!Q85),"")</f>
        <v>-2.1057869895865124</v>
      </c>
      <c r="DG85" s="32">
        <f>IFERROR(LN('2a) female mx'!R85),"")</f>
        <v>-2.2063544897299789</v>
      </c>
      <c r="DH85" s="32">
        <f>IFERROR(LN('2a) female mx'!S85),"")</f>
        <v>-1.996143274704048</v>
      </c>
      <c r="DI85" s="32">
        <f>IFERROR(LN('2a) female mx'!T85),"")</f>
        <v>-2.1009341913835002</v>
      </c>
      <c r="DJ85" s="32">
        <f>IFERROR(LN('2a) female mx'!U85),"")</f>
        <v>-2.076723856490188</v>
      </c>
      <c r="DK85" s="32">
        <f>IFERROR(LN('2a) female mx'!V85),"")</f>
        <v>-2.1407679179110346</v>
      </c>
      <c r="DL85" s="32">
        <f>IFERROR(LN('2a) female mx'!W85),"")</f>
        <v>-2.0194709110989408</v>
      </c>
      <c r="DM85" s="32">
        <f>IFERROR(LN('2a) female mx'!X85),"")</f>
        <v>-2.0403070867870348</v>
      </c>
      <c r="DN85" s="32">
        <f>IFERROR(LN('2a) female mx'!Y85),"")</f>
        <v>-2.1204824675034506</v>
      </c>
      <c r="DO85" s="32">
        <f>IFERROR(LN('2a) female mx'!Z85),"")</f>
        <v>-2.1272609986147257</v>
      </c>
      <c r="DP85" s="32">
        <f>IFERROR(LN('2a) female mx'!AA85),"")</f>
        <v>-2.0561717112812583</v>
      </c>
      <c r="DQ85" s="32">
        <f>IFERROR(LN('2a) female mx'!AB85),"")</f>
        <v>-2.1681179410562037</v>
      </c>
      <c r="DR85" s="32">
        <f>IFERROR(LN('2a) female mx'!AC85),"")</f>
        <v>-2.1053647059999681</v>
      </c>
      <c r="DS85" s="32">
        <f>IFERROR(LN('2a) female mx'!AD85),"")</f>
        <v>-2.1818215209632652</v>
      </c>
      <c r="DT85" s="32">
        <f>IFERROR(LN('2a) female mx'!AE85),"")</f>
        <v>-2.1500768855805115</v>
      </c>
      <c r="DU85" s="32">
        <f>IFERROR(LN('2a) female mx'!AF85),"")</f>
        <v>-2.1986924739981433</v>
      </c>
      <c r="DV85" s="32">
        <f>IFERROR(LN('2a) female mx'!AG85),"")</f>
        <v>-2.1039680128699314</v>
      </c>
      <c r="DW85" s="32">
        <f>IFERROR(LN('2a) female mx'!AH85),"")</f>
        <v>-2.1747419560657857</v>
      </c>
      <c r="DX85" s="32">
        <f>IFERROR(LN('2a) female mx'!AI85),"")</f>
        <v>-2.1882163058944437</v>
      </c>
      <c r="DY85" s="32">
        <f>IFERROR(LN('2a) female mx'!AJ85),"")</f>
        <v>-2.2174171490392163</v>
      </c>
      <c r="DZ85" s="32">
        <f>IFERROR(LN('2a) female mx'!AK85),"")</f>
        <v>-2.2007395194436636</v>
      </c>
      <c r="EA85" s="32">
        <f>IFERROR(LN('2a) female mx'!AL85),"")</f>
        <v>-2.1899544727663263</v>
      </c>
      <c r="EB85" s="32">
        <f>IFERROR(LN('2a) female mx'!AM85),"")</f>
        <v>-2.2886840132654873</v>
      </c>
      <c r="EC85" s="32">
        <f>IFERROR(LN('2a) female mx'!AN85),"")</f>
        <v>-2.1995721893091238</v>
      </c>
      <c r="ED85" s="32">
        <f>IFERROR(LN('2a) female mx'!AO85),"")</f>
        <v>-2.2458051747840795</v>
      </c>
      <c r="EE85" s="32">
        <f>IFERROR(LN('2a) female mx'!AP85),"")</f>
        <v>-2.3322115889666124</v>
      </c>
      <c r="EF85" s="32">
        <f>IFERROR(LN('2a) female mx'!AQ85),"")</f>
        <v>-2.2809400590490427</v>
      </c>
      <c r="EG85" s="32">
        <f>IFERROR(LN('2a) female mx'!AR85),"")</f>
        <v>-2.2683788432527439</v>
      </c>
      <c r="EH85" s="32">
        <f>IFERROR(LN('2a) female mx'!AS85),"")</f>
        <v>-2.2745732095983819</v>
      </c>
      <c r="EI85" s="32">
        <f>IFERROR(LN('2a) female mx'!AT85),"")</f>
        <v>-2.2957874783102947</v>
      </c>
      <c r="EJ85" s="32">
        <f>IFERROR(LN('2a) female mx'!AU85),"")</f>
        <v>-2.2061700580324293</v>
      </c>
      <c r="EK85" s="32">
        <f>IFERROR(LN('2a) female mx'!AV85),"")</f>
        <v>-2.3108932765397814</v>
      </c>
      <c r="EL85" s="32">
        <f>IFERROR(LN('2a) female mx'!AW85),"")</f>
        <v>-2.2266443363783917</v>
      </c>
      <c r="EM85" s="32">
        <f>IFERROR(LN('2a) female mx'!AX85),"")</f>
        <v>-2.3410637326480006</v>
      </c>
      <c r="EN85" s="32">
        <f>IFERROR(LN('2a) female mx'!AY85),"")</f>
        <v>-2.2658680611950945</v>
      </c>
      <c r="EO85" s="32">
        <f>IFERROR(LN('2a) female mx'!AZ85),"")</f>
        <v>-2.2978450678638351</v>
      </c>
      <c r="EP85" s="32">
        <f>IFERROR(LN('2a) female mx'!BA85),"")</f>
        <v>-2.3258466352177498</v>
      </c>
      <c r="EQ85" s="32">
        <f>IFERROR(LN('2a) female mx'!BB85),"")</f>
        <v>-2.3542172324392792</v>
      </c>
      <c r="ER85" s="32">
        <f>IFERROR(LN('2a) female mx'!BC85),"")</f>
        <v>-2.3183886420541091</v>
      </c>
      <c r="ES85" s="32">
        <f>IFERROR(LN('2a) female mx'!BD85),"")</f>
        <v>-2.4105790412785635</v>
      </c>
      <c r="ET85" s="32">
        <f>IFERROR(LN('2a) female mx'!BE85),"")</f>
        <v>-2.422820680349234</v>
      </c>
      <c r="EU85" s="32">
        <f>IFERROR(LN('2a) female mx'!BF85),"")</f>
        <v>-2.4595562989517452</v>
      </c>
      <c r="EV85" s="32">
        <f>IFERROR(LN('2a) female mx'!BG85),"")</f>
        <v>-2.5081882699725697</v>
      </c>
      <c r="EW85" s="32">
        <f>IFERROR(LN('2a) female mx'!BH85),"")</f>
        <v>-2.4999613215139824</v>
      </c>
      <c r="EX85" s="32">
        <f>IFERROR(LN('2a) female mx'!BI85),"")</f>
        <v>-2.5034975007328448</v>
      </c>
      <c r="EY85" s="32">
        <f>IFERROR(LN('2a) female mx'!BJ85),"")</f>
        <v>-2.6097893986590335</v>
      </c>
      <c r="EZ85" s="32">
        <f>IFERROR(LN('2a) female mx'!BK85),"")</f>
        <v>-2.486749178429247</v>
      </c>
      <c r="FA85" s="32">
        <f>IFERROR(LN('2a) female mx'!BL85),"")</f>
        <v>-2.5427070162568546</v>
      </c>
      <c r="FB85" s="32">
        <f>IFERROR(LN('2a) female mx'!BM85),"")</f>
        <v>-2.5688755582687031</v>
      </c>
      <c r="FC85" s="32">
        <f>IFERROR(LN('2a) female mx'!BN85),"")</f>
        <v>-2.5529326126080742</v>
      </c>
      <c r="FD85" s="32">
        <f>IFERROR(LN('2a) female mx'!BO85),"")</f>
        <v>-2.6030706110983175</v>
      </c>
      <c r="FE85" s="32">
        <f>IFERROR(LN('2a) female mx'!BP85),"")</f>
        <v>-2.5781816557453605</v>
      </c>
      <c r="FF85" s="32">
        <f>IFERROR(LN('2a) female mx'!BQ85),"")</f>
        <v>-2.6403316744633747</v>
      </c>
      <c r="FG85" s="32">
        <f>IFERROR(LN('2a) female mx'!BR85),"")</f>
        <v>-2.6147336706076056</v>
      </c>
      <c r="FH85" s="32">
        <f>IFERROR(LN('2a) female mx'!BS85),"")</f>
        <v>-2.665297860089284</v>
      </c>
      <c r="FI85" s="32">
        <f>IFERROR(LN('2a) female mx'!BT85),"")</f>
        <v>-2.6947130838826161</v>
      </c>
      <c r="FJ85" s="32">
        <f>IFERROR(LN('2a) female mx'!BU85),"")</f>
        <v>-2.7251084859440313</v>
      </c>
      <c r="FK85" s="32">
        <f>IFERROR(LN('2a) female mx'!BV85),"")</f>
        <v>-2.7530660073865412</v>
      </c>
      <c r="FL85" s="32">
        <f>IFERROR(LN('2a) female mx'!BW85),"")</f>
        <v>-2.7246389475220161</v>
      </c>
      <c r="FM85" s="32">
        <f>IFERROR(LN('2a) female mx'!BX85),"")</f>
        <v>-2.7990104939367901</v>
      </c>
      <c r="FN85" s="32">
        <f>IFERROR(LN('2a) female mx'!BY85),"")</f>
        <v>-2.7896257612885513</v>
      </c>
      <c r="FO85" s="32">
        <f>IFERROR(LN('2a) female mx'!BZ85),"")</f>
        <v>-2.7754382607914536</v>
      </c>
      <c r="FP85" s="32">
        <f>IFERROR(LN('2a) female mx'!CA85),"")</f>
        <v>-2.892728513812187</v>
      </c>
      <c r="FQ85" s="32">
        <f>IFERROR(LN('2a) female mx'!CB85),"")</f>
        <v>-2.85802725216654</v>
      </c>
      <c r="FR85" s="32">
        <f>IFERROR(LN('2a) female mx'!CC85),"")</f>
        <v>-2.9114907875260183</v>
      </c>
      <c r="FS85" s="32">
        <f>IFERROR(LN('2a) female mx'!CD85),"")</f>
        <v>-2.9194488308504827</v>
      </c>
      <c r="FT85" s="32">
        <f>IFERROR(LN('2a) female mx'!CE85),"")</f>
        <v>-2.8598624772851724</v>
      </c>
      <c r="FU85" s="32">
        <f>IFERROR(LN('2a) female mx'!CF85),"")</f>
        <v>-2.9224337502508133</v>
      </c>
      <c r="FV85" s="32">
        <f>IFERROR(LN('2a) female mx'!CG85),"")</f>
        <v>-2.9552212466427306</v>
      </c>
      <c r="FW85" s="32">
        <f>IFERROR(LN('2a) female mx'!CH85),"")</f>
        <v>-2.9826365379655839</v>
      </c>
      <c r="FX85" s="32">
        <f>IFERROR(LN('2a) female mx'!CI85),"")</f>
        <v>-2.9958704703925743</v>
      </c>
      <c r="FY85" s="32">
        <f>IFERROR(LN('2a) female mx'!CJ85),"")</f>
        <v>-3.0202405600094666</v>
      </c>
      <c r="FZ85" s="32">
        <f>IFERROR(LN('2a) female mx'!CK85),"")</f>
        <v>-3.0147465033413376</v>
      </c>
      <c r="GA85" s="32">
        <f>IFERROR(LN('2a) female mx'!CL85),"")</f>
        <v>-3.0501561286536427</v>
      </c>
      <c r="GB85" s="32">
        <f>IFERROR(LN('2a) female mx'!CM85),"")</f>
        <v>-3.0994557898682444</v>
      </c>
      <c r="GC85" s="32">
        <f>IFERROR(LN('2a) female mx'!CN85),"")</f>
        <v>-3.0972658276329628</v>
      </c>
      <c r="GD85" s="12" t="str">
        <f>IFERROR(LN('2a) female mx'!CO85),"")</f>
        <v/>
      </c>
    </row>
    <row r="86" spans="1:186" x14ac:dyDescent="0.25">
      <c r="A86" s="31">
        <f>'2a) male mx'!A86</f>
        <v>83</v>
      </c>
      <c r="B86" s="32">
        <f>LN('2a) male mx'!B86)</f>
        <v>-2.009074732824093</v>
      </c>
      <c r="C86" s="32">
        <f>LN('2a) male mx'!C86)</f>
        <v>-1.9273340036268201</v>
      </c>
      <c r="D86" s="32">
        <f>LN('2a) male mx'!D86)</f>
        <v>-1.7509285025171049</v>
      </c>
      <c r="E86" s="32">
        <f>LN('2a) male mx'!E86)</f>
        <v>-1.9181520365565727</v>
      </c>
      <c r="F86" s="32">
        <f>LN('2a) male mx'!F86)</f>
        <v>-1.8721937655818508</v>
      </c>
      <c r="G86" s="32">
        <f>LN('2a) male mx'!G86)</f>
        <v>-1.8340556137467627</v>
      </c>
      <c r="H86" s="32">
        <f>LN('2a) male mx'!H86)</f>
        <v>-1.8281271133989299</v>
      </c>
      <c r="I86" s="32">
        <f>LN('2a) male mx'!I86)</f>
        <v>-1.8449931594202758</v>
      </c>
      <c r="J86" s="32">
        <f>LN('2a) male mx'!J86)</f>
        <v>-1.7733016038318665</v>
      </c>
      <c r="K86" s="32">
        <f>LN('2a) male mx'!K86)</f>
        <v>-1.9410933721839425</v>
      </c>
      <c r="L86" s="32">
        <f>LN('2a) male mx'!L86)</f>
        <v>-1.8724427007296252</v>
      </c>
      <c r="M86" s="32">
        <f>LN('2a) male mx'!M86)</f>
        <v>-1.8164763918899167</v>
      </c>
      <c r="N86" s="32">
        <f>LN('2a) male mx'!N86)</f>
        <v>-1.72316467944324</v>
      </c>
      <c r="O86" s="32">
        <f>LN('2a) male mx'!O86)</f>
        <v>-1.8600315652812109</v>
      </c>
      <c r="P86" s="32">
        <f>LN('2a) male mx'!P86)</f>
        <v>-1.7967556439828118</v>
      </c>
      <c r="Q86" s="32">
        <f>LN('2a) male mx'!Q86)</f>
        <v>-1.8636300106470403</v>
      </c>
      <c r="R86" s="32">
        <f>LN('2a) male mx'!R86)</f>
        <v>-1.7401592380670696</v>
      </c>
      <c r="S86" s="32">
        <f>LN('2a) male mx'!S86)</f>
        <v>-1.7278269098402117</v>
      </c>
      <c r="T86" s="32">
        <f>LN('2a) male mx'!T86)</f>
        <v>-1.7244105106230974</v>
      </c>
      <c r="U86" s="32">
        <f>LN('2a) male mx'!U86)</f>
        <v>-1.7384851355623663</v>
      </c>
      <c r="V86" s="32">
        <f>LN('2a) male mx'!V86)</f>
        <v>-1.7887584603089928</v>
      </c>
      <c r="W86" s="32">
        <f>LN('2a) male mx'!W86)</f>
        <v>-1.6927331602716078</v>
      </c>
      <c r="X86" s="32">
        <f>LN('2a) male mx'!X86)</f>
        <v>-1.7013267012497086</v>
      </c>
      <c r="Y86" s="32">
        <f>LN('2a) male mx'!Y86)</f>
        <v>-1.8493418664667105</v>
      </c>
      <c r="Z86" s="32">
        <f>LN('2a) male mx'!Z86)</f>
        <v>-1.8311186002651478</v>
      </c>
      <c r="AA86" s="32">
        <f>LN('2a) male mx'!AA86)</f>
        <v>-1.7975002666240061</v>
      </c>
      <c r="AB86" s="32">
        <f>LN('2a) male mx'!AB86)</f>
        <v>-1.8327958737505334</v>
      </c>
      <c r="AC86" s="32">
        <f>LN('2a) male mx'!AC86)</f>
        <v>-1.8034913969490458</v>
      </c>
      <c r="AD86" s="32">
        <f>LN('2a) male mx'!AD86)</f>
        <v>-1.8476128826873501</v>
      </c>
      <c r="AE86" s="32">
        <f>LN('2a) male mx'!AE86)</f>
        <v>-1.8179940361223144</v>
      </c>
      <c r="AF86" s="32">
        <f>LN('2a) male mx'!AF86)</f>
        <v>-1.7786623796533292</v>
      </c>
      <c r="AG86" s="32">
        <f>LN('2a) male mx'!AG86)</f>
        <v>-1.8993312053225042</v>
      </c>
      <c r="AH86" s="32">
        <f>LN('2a) male mx'!AH86)</f>
        <v>-1.7717407812238155</v>
      </c>
      <c r="AI86" s="32">
        <f>LN('2a) male mx'!AI86)</f>
        <v>-1.8503983485298992</v>
      </c>
      <c r="AJ86" s="32">
        <f>LN('2a) male mx'!AJ86)</f>
        <v>-1.8852224814991734</v>
      </c>
      <c r="AK86" s="32">
        <f>LN('2a) male mx'!AK86)</f>
        <v>-1.7913623931466713</v>
      </c>
      <c r="AL86" s="32">
        <f>LN('2a) male mx'!AL86)</f>
        <v>-1.8215709898215533</v>
      </c>
      <c r="AM86" s="32">
        <f>LN('2a) male mx'!AM86)</f>
        <v>-1.9257074417377937</v>
      </c>
      <c r="AN86" s="32">
        <f>LN('2a) male mx'!AN86)</f>
        <v>-1.8440768292452958</v>
      </c>
      <c r="AO86" s="32">
        <f>LN('2a) male mx'!AO86)</f>
        <v>-1.893669406189906</v>
      </c>
      <c r="AP86" s="32">
        <f>LN('2a) male mx'!AP86)</f>
        <v>-1.8967542682077372</v>
      </c>
      <c r="AQ86" s="32">
        <f>LN('2a) male mx'!AQ86)</f>
        <v>-1.9409051499749368</v>
      </c>
      <c r="AR86" s="32">
        <f>LN('2a) male mx'!AR86)</f>
        <v>-1.8308551284928201</v>
      </c>
      <c r="AS86" s="32">
        <f>LN('2a) male mx'!AS86)</f>
        <v>-1.8506456303089631</v>
      </c>
      <c r="AT86" s="32">
        <f>LN('2a) male mx'!AT86)</f>
        <v>-1.9123562091324093</v>
      </c>
      <c r="AU86" s="32">
        <f>LN('2a) male mx'!AU86)</f>
        <v>-1.794323063995596</v>
      </c>
      <c r="AV86" s="32">
        <f>LN('2a) male mx'!AV86)</f>
        <v>-1.8602189042706063</v>
      </c>
      <c r="AW86" s="32">
        <f>LN('2a) male mx'!AW86)</f>
        <v>-1.8083632840513988</v>
      </c>
      <c r="AX86" s="32">
        <f>LN('2a) male mx'!AX86)</f>
        <v>-1.8620890762550915</v>
      </c>
      <c r="AY86" s="32">
        <f>LN('2a) male mx'!AY86)</f>
        <v>-1.7748485449397713</v>
      </c>
      <c r="AZ86" s="32">
        <f>LN('2a) male mx'!AZ86)</f>
        <v>-1.851576192989592</v>
      </c>
      <c r="BA86" s="32">
        <f>LN('2a) male mx'!BA86)</f>
        <v>-1.8449077790231412</v>
      </c>
      <c r="BB86" s="32">
        <f>LN('2a) male mx'!BB86)</f>
        <v>-1.7980912958922342</v>
      </c>
      <c r="BC86" s="32">
        <f>LN('2a) male mx'!BC86)</f>
        <v>-1.8721269682260226</v>
      </c>
      <c r="BD86" s="32">
        <f>LN('2a) male mx'!BD86)</f>
        <v>-1.9075445022217654</v>
      </c>
      <c r="BE86" s="32">
        <f>LN('2a) male mx'!BE86)</f>
        <v>-1.8214634470737967</v>
      </c>
      <c r="BF86" s="32">
        <f>LN('2a) male mx'!BF86)</f>
        <v>-1.9111921451304628</v>
      </c>
      <c r="BG86" s="32">
        <f>LN('2a) male mx'!BG86)</f>
        <v>-1.978768494362271</v>
      </c>
      <c r="BH86" s="32">
        <f>LN('2a) male mx'!BH86)</f>
        <v>-2.0096605445774149</v>
      </c>
      <c r="BI86" s="32">
        <f>LN('2a) male mx'!BI86)</f>
        <v>-2.0225603576758582</v>
      </c>
      <c r="BJ86" s="32">
        <f>LN('2a) male mx'!BJ86)</f>
        <v>-1.9851921995294926</v>
      </c>
      <c r="BK86" s="32">
        <f>LN('2a) male mx'!BK86)</f>
        <v>-1.9610594035987852</v>
      </c>
      <c r="BL86" s="32">
        <f>LN('2a) male mx'!BL86)</f>
        <v>-2.0217195618853685</v>
      </c>
      <c r="BM86" s="32">
        <f>LN('2a) male mx'!BM86)</f>
        <v>-1.9828213826055869</v>
      </c>
      <c r="BN86" s="32">
        <f>LN('2a) male mx'!BN86)</f>
        <v>-1.9572747557565318</v>
      </c>
      <c r="BO86" s="32">
        <f>LN('2a) male mx'!BO86)</f>
        <v>-2.0671604636277556</v>
      </c>
      <c r="BP86" s="32">
        <f>LN('2a) male mx'!BP86)</f>
        <v>-2.0240591118968663</v>
      </c>
      <c r="BQ86" s="32">
        <f>LN('2a) male mx'!BQ86)</f>
        <v>-2.0773611772511416</v>
      </c>
      <c r="BR86" s="32">
        <f>LN('2a) male mx'!BR86)</f>
        <v>-2.0197111958053737</v>
      </c>
      <c r="BS86" s="32">
        <f>LN('2a) male mx'!BS86)</f>
        <v>-2.1097309705065075</v>
      </c>
      <c r="BT86" s="32">
        <f>LN('2a) male mx'!BT86)</f>
        <v>-2.1434803013295287</v>
      </c>
      <c r="BU86" s="32">
        <f>LN('2a) male mx'!BU86)</f>
        <v>-2.1619106919521132</v>
      </c>
      <c r="BV86" s="32">
        <f>LN('2a) male mx'!BV86)</f>
        <v>-2.1648119124611598</v>
      </c>
      <c r="BW86" s="32">
        <f>LN('2a) male mx'!BW86)</f>
        <v>-2.1608499145625379</v>
      </c>
      <c r="BX86" s="32">
        <f>LN('2a) male mx'!BX86)</f>
        <v>-2.2142188333815902</v>
      </c>
      <c r="BY86" s="32">
        <f>LN('2a) male mx'!BY86)</f>
        <v>-2.1582720477350135</v>
      </c>
      <c r="BZ86" s="32">
        <f>LN('2a) male mx'!BZ86)</f>
        <v>-2.2589016487573907</v>
      </c>
      <c r="CA86" s="32">
        <f>LN('2a) male mx'!CA86)</f>
        <v>-2.2537615593410032</v>
      </c>
      <c r="CB86" s="32">
        <f>LN('2a) male mx'!CB86)</f>
        <v>-2.2945993548991681</v>
      </c>
      <c r="CC86" s="32">
        <f>LN('2a) male mx'!CC86)</f>
        <v>-2.3434417940703729</v>
      </c>
      <c r="CD86" s="32">
        <f>LN('2a) male mx'!CD86)</f>
        <v>-2.3451109642451495</v>
      </c>
      <c r="CE86" s="32">
        <f>LN('2a) male mx'!CE86)</f>
        <v>-2.3495902728659552</v>
      </c>
      <c r="CF86" s="32">
        <f>LN('2a) male mx'!CF86)</f>
        <v>-2.396177633175733</v>
      </c>
      <c r="CG86" s="32">
        <f>LN('2a) male mx'!CG86)</f>
        <v>-2.4020041640440417</v>
      </c>
      <c r="CH86" s="32">
        <f>LN('2a) male mx'!CH86)</f>
        <v>-2.4543705977891928</v>
      </c>
      <c r="CI86" s="32">
        <f>LN('2a) male mx'!CI86)</f>
        <v>-2.4633685630014241</v>
      </c>
      <c r="CJ86" s="32">
        <f>LN('2a) male mx'!CJ86)</f>
        <v>-2.4623134589348941</v>
      </c>
      <c r="CK86" s="32">
        <f>LN('2a) male mx'!CK86)</f>
        <v>-2.4853610919680547</v>
      </c>
      <c r="CL86" s="32">
        <f>LN('2a) male mx'!CL86)</f>
        <v>-2.5102793374647194</v>
      </c>
      <c r="CM86" s="32">
        <f>LN('2a) male mx'!CM86)</f>
        <v>-2.540236095837197</v>
      </c>
      <c r="CN86" s="32">
        <f>LN('2a) male mx'!CN86)</f>
        <v>-2.555605340012391</v>
      </c>
      <c r="CP86" s="31">
        <f t="shared" si="3"/>
        <v>83</v>
      </c>
      <c r="CQ86" s="32">
        <f>IFERROR(LN('2a) female mx'!B86),"")</f>
        <v>-1.992600224345753</v>
      </c>
      <c r="CR86" s="32">
        <f>IFERROR(LN('2a) female mx'!C86),"")</f>
        <v>-2.1374986361537895</v>
      </c>
      <c r="CS86" s="32">
        <f>IFERROR(LN('2a) female mx'!D86),"")</f>
        <v>-1.8375416389642238</v>
      </c>
      <c r="CT86" s="32">
        <f>IFERROR(LN('2a) female mx'!E86),"")</f>
        <v>-2.0229717785296049</v>
      </c>
      <c r="CU86" s="32">
        <f>IFERROR(LN('2a) female mx'!F86),"")</f>
        <v>-2.0135810088583925</v>
      </c>
      <c r="CV86" s="32">
        <f>IFERROR(LN('2a) female mx'!G86),"")</f>
        <v>-1.9519212180389922</v>
      </c>
      <c r="CW86" s="32">
        <f>IFERROR(LN('2a) female mx'!H86),"")</f>
        <v>-1.8884687926104051</v>
      </c>
      <c r="CX86" s="32">
        <f>IFERROR(LN('2a) female mx'!I86),"")</f>
        <v>-1.9375432000125445</v>
      </c>
      <c r="CY86" s="32">
        <f>IFERROR(LN('2a) female mx'!J86),"")</f>
        <v>-2.0185726545961762</v>
      </c>
      <c r="CZ86" s="32">
        <f>IFERROR(LN('2a) female mx'!K86),"")</f>
        <v>-2.1696276138126427</v>
      </c>
      <c r="DA86" s="32">
        <f>IFERROR(LN('2a) female mx'!L86),"")</f>
        <v>-1.9778911181152465</v>
      </c>
      <c r="DB86" s="32">
        <f>IFERROR(LN('2a) female mx'!M86),"")</f>
        <v>-2.2013737777271953</v>
      </c>
      <c r="DC86" s="32">
        <f>IFERROR(LN('2a) female mx'!N86),"")</f>
        <v>-1.9781979066239175</v>
      </c>
      <c r="DD86" s="32">
        <f>IFERROR(LN('2a) female mx'!O86),"")</f>
        <v>-1.9813340446692165</v>
      </c>
      <c r="DE86" s="32">
        <f>IFERROR(LN('2a) female mx'!P86),"")</f>
        <v>-1.9835985121144721</v>
      </c>
      <c r="DF86" s="32">
        <f>IFERROR(LN('2a) female mx'!Q86),"")</f>
        <v>-1.9734465437568967</v>
      </c>
      <c r="DG86" s="32">
        <f>IFERROR(LN('2a) female mx'!R86),"")</f>
        <v>-1.9448665207644786</v>
      </c>
      <c r="DH86" s="32">
        <f>IFERROR(LN('2a) female mx'!S86),"")</f>
        <v>-2.0145253681196209</v>
      </c>
      <c r="DI86" s="32">
        <f>IFERROR(LN('2a) female mx'!T86),"")</f>
        <v>-1.9653584291519601</v>
      </c>
      <c r="DJ86" s="32">
        <f>IFERROR(LN('2a) female mx'!U86),"")</f>
        <v>-1.9920509331871392</v>
      </c>
      <c r="DK86" s="32">
        <f>IFERROR(LN('2a) female mx'!V86),"")</f>
        <v>-1.9116163143659475</v>
      </c>
      <c r="DL86" s="32">
        <f>IFERROR(LN('2a) female mx'!W86),"")</f>
        <v>-1.9382875986852575</v>
      </c>
      <c r="DM86" s="32">
        <f>IFERROR(LN('2a) female mx'!X86),"")</f>
        <v>-1.9024321459265905</v>
      </c>
      <c r="DN86" s="32">
        <f>IFERROR(LN('2a) female mx'!Y86),"")</f>
        <v>-2.0523451781859499</v>
      </c>
      <c r="DO86" s="32">
        <f>IFERROR(LN('2a) female mx'!Z86),"")</f>
        <v>-1.991479833400303</v>
      </c>
      <c r="DP86" s="32">
        <f>IFERROR(LN('2a) female mx'!AA86),"")</f>
        <v>-2.002668757369467</v>
      </c>
      <c r="DQ86" s="32">
        <f>IFERROR(LN('2a) female mx'!AB86),"")</f>
        <v>-2.0698868869557345</v>
      </c>
      <c r="DR86" s="32">
        <f>IFERROR(LN('2a) female mx'!AC86),"")</f>
        <v>-1.9845695280618074</v>
      </c>
      <c r="DS86" s="32">
        <f>IFERROR(LN('2a) female mx'!AD86),"")</f>
        <v>-2.1315355082236533</v>
      </c>
      <c r="DT86" s="32">
        <f>IFERROR(LN('2a) female mx'!AE86),"")</f>
        <v>-2.04707513269893</v>
      </c>
      <c r="DU86" s="32">
        <f>IFERROR(LN('2a) female mx'!AF86),"")</f>
        <v>-2.0323996961496436</v>
      </c>
      <c r="DV86" s="32">
        <f>IFERROR(LN('2a) female mx'!AG86),"")</f>
        <v>-2.0230983618475569</v>
      </c>
      <c r="DW86" s="32">
        <f>IFERROR(LN('2a) female mx'!AH86),"")</f>
        <v>-2.016339643620602</v>
      </c>
      <c r="DX86" s="32">
        <f>IFERROR(LN('2a) female mx'!AI86),"")</f>
        <v>-2.0979032653641645</v>
      </c>
      <c r="DY86" s="32">
        <f>IFERROR(LN('2a) female mx'!AJ86),"")</f>
        <v>-2.0817459315128084</v>
      </c>
      <c r="DZ86" s="32">
        <f>IFERROR(LN('2a) female mx'!AK86),"")</f>
        <v>-2.0478026831822995</v>
      </c>
      <c r="EA86" s="32">
        <f>IFERROR(LN('2a) female mx'!AL86),"")</f>
        <v>-2.0502863421199149</v>
      </c>
      <c r="EB86" s="32">
        <f>IFERROR(LN('2a) female mx'!AM86),"")</f>
        <v>-2.1077278449042871</v>
      </c>
      <c r="EC86" s="32">
        <f>IFERROR(LN('2a) female mx'!AN86),"")</f>
        <v>-2.1208111782793946</v>
      </c>
      <c r="ED86" s="32">
        <f>IFERROR(LN('2a) female mx'!AO86),"")</f>
        <v>-2.1616536358341656</v>
      </c>
      <c r="EE86" s="32">
        <f>IFERROR(LN('2a) female mx'!AP86),"")</f>
        <v>-2.1378711859758242</v>
      </c>
      <c r="EF86" s="32">
        <f>IFERROR(LN('2a) female mx'!AQ86),"")</f>
        <v>-2.1545284567523524</v>
      </c>
      <c r="EG86" s="32">
        <f>IFERROR(LN('2a) female mx'!AR86),"")</f>
        <v>-2.1559367078309193</v>
      </c>
      <c r="EH86" s="32">
        <f>IFERROR(LN('2a) female mx'!AS86),"")</f>
        <v>-2.0830700351558198</v>
      </c>
      <c r="EI86" s="32">
        <f>IFERROR(LN('2a) female mx'!AT86),"")</f>
        <v>-2.1489763464120397</v>
      </c>
      <c r="EJ86" s="32">
        <f>IFERROR(LN('2a) female mx'!AU86),"")</f>
        <v>-2.109648800670247</v>
      </c>
      <c r="EK86" s="32">
        <f>IFERROR(LN('2a) female mx'!AV86),"")</f>
        <v>-2.1441493402227261</v>
      </c>
      <c r="EL86" s="32">
        <f>IFERROR(LN('2a) female mx'!AW86),"")</f>
        <v>-2.1385663506916917</v>
      </c>
      <c r="EM86" s="32">
        <f>IFERROR(LN('2a) female mx'!AX86),"")</f>
        <v>-2.2147257675750511</v>
      </c>
      <c r="EN86" s="32">
        <f>IFERROR(LN('2a) female mx'!AY86),"")</f>
        <v>-2.2108416825984074</v>
      </c>
      <c r="EO86" s="32">
        <f>IFERROR(LN('2a) female mx'!AZ86),"")</f>
        <v>-2.1862157363971195</v>
      </c>
      <c r="EP86" s="32">
        <f>IFERROR(LN('2a) female mx'!BA86),"")</f>
        <v>-2.2351208243092984</v>
      </c>
      <c r="EQ86" s="32">
        <f>IFERROR(LN('2a) female mx'!BB86),"")</f>
        <v>-2.2248091398756284</v>
      </c>
      <c r="ER86" s="32">
        <f>IFERROR(LN('2a) female mx'!BC86),"")</f>
        <v>-2.2306253270415386</v>
      </c>
      <c r="ES86" s="32">
        <f>IFERROR(LN('2a) female mx'!BD86),"")</f>
        <v>-2.3513221391352066</v>
      </c>
      <c r="ET86" s="32">
        <f>IFERROR(LN('2a) female mx'!BE86),"")</f>
        <v>-2.2653133710262296</v>
      </c>
      <c r="EU86" s="32">
        <f>IFERROR(LN('2a) female mx'!BF86),"")</f>
        <v>-2.3128055997435601</v>
      </c>
      <c r="EV86" s="32">
        <f>IFERROR(LN('2a) female mx'!BG86),"")</f>
        <v>-2.3650512790533615</v>
      </c>
      <c r="EW86" s="32">
        <f>IFERROR(LN('2a) female mx'!BH86),"")</f>
        <v>-2.4137543206137582</v>
      </c>
      <c r="EX86" s="32">
        <f>IFERROR(LN('2a) female mx'!BI86),"")</f>
        <v>-2.3765437949081094</v>
      </c>
      <c r="EY86" s="32">
        <f>IFERROR(LN('2a) female mx'!BJ86),"")</f>
        <v>-2.424065950228798</v>
      </c>
      <c r="EZ86" s="32">
        <f>IFERROR(LN('2a) female mx'!BK86),"")</f>
        <v>-2.4573415086923984</v>
      </c>
      <c r="FA86" s="32">
        <f>IFERROR(LN('2a) female mx'!BL86),"")</f>
        <v>-2.4209472797885114</v>
      </c>
      <c r="FB86" s="32">
        <f>IFERROR(LN('2a) female mx'!BM86),"")</f>
        <v>-2.4153865901228726</v>
      </c>
      <c r="FC86" s="32">
        <f>IFERROR(LN('2a) female mx'!BN86),"")</f>
        <v>-2.4460519983783287</v>
      </c>
      <c r="FD86" s="32">
        <f>IFERROR(LN('2a) female mx'!BO86),"")</f>
        <v>-2.4972489857533224</v>
      </c>
      <c r="FE86" s="32">
        <f>IFERROR(LN('2a) female mx'!BP86),"")</f>
        <v>-2.4570175453893577</v>
      </c>
      <c r="FF86" s="32">
        <f>IFERROR(LN('2a) female mx'!BQ86),"")</f>
        <v>-2.4822970866602136</v>
      </c>
      <c r="FG86" s="32">
        <f>IFERROR(LN('2a) female mx'!BR86),"")</f>
        <v>-2.491050929426863</v>
      </c>
      <c r="FH86" s="32">
        <f>IFERROR(LN('2a) female mx'!BS86),"")</f>
        <v>-2.5991570869470806</v>
      </c>
      <c r="FI86" s="32">
        <f>IFERROR(LN('2a) female mx'!BT86),"")</f>
        <v>-2.5790600613171608</v>
      </c>
      <c r="FJ86" s="32">
        <f>IFERROR(LN('2a) female mx'!BU86),"")</f>
        <v>-2.5775745497972569</v>
      </c>
      <c r="FK86" s="32">
        <f>IFERROR(LN('2a) female mx'!BV86),"")</f>
        <v>-2.6122122660369862</v>
      </c>
      <c r="FL86" s="32">
        <f>IFERROR(LN('2a) female mx'!BW86),"")</f>
        <v>-2.5972907697159648</v>
      </c>
      <c r="FM86" s="32">
        <f>IFERROR(LN('2a) female mx'!BX86),"")</f>
        <v>-2.6425556079408414</v>
      </c>
      <c r="FN86" s="32">
        <f>IFERROR(LN('2a) female mx'!BY86),"")</f>
        <v>-2.655396285154334</v>
      </c>
      <c r="FO86" s="32">
        <f>IFERROR(LN('2a) female mx'!BZ86),"")</f>
        <v>-2.6689395801906111</v>
      </c>
      <c r="FP86" s="32">
        <f>IFERROR(LN('2a) female mx'!CA86),"")</f>
        <v>-2.7048937751601243</v>
      </c>
      <c r="FQ86" s="32">
        <f>IFERROR(LN('2a) female mx'!CB86),"")</f>
        <v>-2.7573958332009867</v>
      </c>
      <c r="FR86" s="32">
        <f>IFERROR(LN('2a) female mx'!CC86),"")</f>
        <v>-2.7793493754253111</v>
      </c>
      <c r="FS86" s="32">
        <f>IFERROR(LN('2a) female mx'!CD86),"")</f>
        <v>-2.7363765386211045</v>
      </c>
      <c r="FT86" s="32">
        <f>IFERROR(LN('2a) female mx'!CE86),"")</f>
        <v>-2.7450466568639373</v>
      </c>
      <c r="FU86" s="32">
        <f>IFERROR(LN('2a) female mx'!CF86),"")</f>
        <v>-2.8285550158227846</v>
      </c>
      <c r="FV86" s="32">
        <f>IFERROR(LN('2a) female mx'!CG86),"")</f>
        <v>-2.8122124442418399</v>
      </c>
      <c r="FW86" s="32">
        <f>IFERROR(LN('2a) female mx'!CH86),"")</f>
        <v>-2.844192561267453</v>
      </c>
      <c r="FX86" s="32">
        <f>IFERROR(LN('2a) female mx'!CI86),"")</f>
        <v>-2.8959216479994709</v>
      </c>
      <c r="FY86" s="32">
        <f>IFERROR(LN('2a) female mx'!CJ86),"")</f>
        <v>-2.9154768566922948</v>
      </c>
      <c r="FZ86" s="32">
        <f>IFERROR(LN('2a) female mx'!CK86),"")</f>
        <v>-2.8877120540226553</v>
      </c>
      <c r="GA86" s="32">
        <f>IFERROR(LN('2a) female mx'!CL86),"")</f>
        <v>-2.9239581087806377</v>
      </c>
      <c r="GB86" s="32">
        <f>IFERROR(LN('2a) female mx'!CM86),"")</f>
        <v>-2.9660630176771376</v>
      </c>
      <c r="GC86" s="32">
        <f>IFERROR(LN('2a) female mx'!CN86),"")</f>
        <v>-2.9466669096606708</v>
      </c>
      <c r="GD86" s="12" t="str">
        <f>IFERROR(LN('2a) female mx'!CO86),"")</f>
        <v/>
      </c>
    </row>
    <row r="87" spans="1:186" x14ac:dyDescent="0.25">
      <c r="A87" s="31">
        <f>'2a) male mx'!A87</f>
        <v>84</v>
      </c>
      <c r="B87" s="32">
        <f>LN('2a) male mx'!B87)</f>
        <v>-1.7907561006926476</v>
      </c>
      <c r="C87" s="32">
        <f>LN('2a) male mx'!C87)</f>
        <v>-1.7097321811936235</v>
      </c>
      <c r="D87" s="32">
        <f>LN('2a) male mx'!D87)</f>
        <v>-1.6613797217028747</v>
      </c>
      <c r="E87" s="32">
        <f>LN('2a) male mx'!E87)</f>
        <v>-1.5554892093836179</v>
      </c>
      <c r="F87" s="32">
        <f>LN('2a) male mx'!F87)</f>
        <v>-1.5999574064410895</v>
      </c>
      <c r="G87" s="32">
        <f>LN('2a) male mx'!G87)</f>
        <v>-1.6416592969424186</v>
      </c>
      <c r="H87" s="32">
        <f>LN('2a) male mx'!H87)</f>
        <v>-1.6657187483326901</v>
      </c>
      <c r="I87" s="32">
        <f>LN('2a) male mx'!I87)</f>
        <v>-1.6362536558895437</v>
      </c>
      <c r="J87" s="32">
        <f>LN('2a) male mx'!J87)</f>
        <v>-1.6172200528761553</v>
      </c>
      <c r="K87" s="32">
        <f>LN('2a) male mx'!K87)</f>
        <v>-1.7690196466880395</v>
      </c>
      <c r="L87" s="32">
        <f>LN('2a) male mx'!L87)</f>
        <v>-1.6984587633308612</v>
      </c>
      <c r="M87" s="32">
        <f>LN('2a) male mx'!M87)</f>
        <v>-1.6814693835384715</v>
      </c>
      <c r="N87" s="32">
        <f>LN('2a) male mx'!N87)</f>
        <v>-1.707629938613314</v>
      </c>
      <c r="O87" s="32">
        <f>LN('2a) male mx'!O87)</f>
        <v>-1.4845685664577162</v>
      </c>
      <c r="P87" s="32">
        <f>LN('2a) male mx'!P87)</f>
        <v>-1.6438557627295911</v>
      </c>
      <c r="Q87" s="32">
        <f>LN('2a) male mx'!Q87)</f>
        <v>-1.6945718457078542</v>
      </c>
      <c r="R87" s="32">
        <f>LN('2a) male mx'!R87)</f>
        <v>-1.6732609745157827</v>
      </c>
      <c r="S87" s="32">
        <f>LN('2a) male mx'!S87)</f>
        <v>-1.6278935567679997</v>
      </c>
      <c r="T87" s="32">
        <f>LN('2a) male mx'!T87)</f>
        <v>-1.5335494665936269</v>
      </c>
      <c r="U87" s="32">
        <f>LN('2a) male mx'!U87)</f>
        <v>-1.6301562907100267</v>
      </c>
      <c r="V87" s="32">
        <f>LN('2a) male mx'!V87)</f>
        <v>-1.6812481992174306</v>
      </c>
      <c r="W87" s="32">
        <f>LN('2a) male mx'!W87)</f>
        <v>-1.5131089125417889</v>
      </c>
      <c r="X87" s="32">
        <f>LN('2a) male mx'!X87)</f>
        <v>-1.6593091967491971</v>
      </c>
      <c r="Y87" s="32">
        <f>LN('2a) male mx'!Y87)</f>
        <v>-1.6976911766074121</v>
      </c>
      <c r="Z87" s="32">
        <f>LN('2a) male mx'!Z87)</f>
        <v>-1.7000225577300105</v>
      </c>
      <c r="AA87" s="32">
        <f>LN('2a) male mx'!AA87)</f>
        <v>-1.6756843011234939</v>
      </c>
      <c r="AB87" s="32">
        <f>LN('2a) male mx'!AB87)</f>
        <v>-1.7087438667404342</v>
      </c>
      <c r="AC87" s="32">
        <f>LN('2a) male mx'!AC87)</f>
        <v>-1.6713415360544124</v>
      </c>
      <c r="AD87" s="32">
        <f>LN('2a) male mx'!AD87)</f>
        <v>-1.71553839650886</v>
      </c>
      <c r="AE87" s="32">
        <f>LN('2a) male mx'!AE87)</f>
        <v>-1.6785277930096669</v>
      </c>
      <c r="AF87" s="32">
        <f>LN('2a) male mx'!AF87)</f>
        <v>-1.6440034615516255</v>
      </c>
      <c r="AG87" s="32">
        <f>LN('2a) male mx'!AG87)</f>
        <v>-1.6532927364292413</v>
      </c>
      <c r="AH87" s="32">
        <f>LN('2a) male mx'!AH87)</f>
        <v>-1.7305930339905675</v>
      </c>
      <c r="AI87" s="32">
        <f>LN('2a) male mx'!AI87)</f>
        <v>-1.6652452210576298</v>
      </c>
      <c r="AJ87" s="32">
        <f>LN('2a) male mx'!AJ87)</f>
        <v>-1.7005641508675675</v>
      </c>
      <c r="AK87" s="32">
        <f>LN('2a) male mx'!AK87)</f>
        <v>-1.6233382212154459</v>
      </c>
      <c r="AL87" s="32">
        <f>LN('2a) male mx'!AL87)</f>
        <v>-1.7584198948032366</v>
      </c>
      <c r="AM87" s="32">
        <f>LN('2a) male mx'!AM87)</f>
        <v>-1.8099839569689486</v>
      </c>
      <c r="AN87" s="32">
        <f>LN('2a) male mx'!AN87)</f>
        <v>-1.686139919764869</v>
      </c>
      <c r="AO87" s="32">
        <f>LN('2a) male mx'!AO87)</f>
        <v>-1.6938406590091093</v>
      </c>
      <c r="AP87" s="32">
        <f>LN('2a) male mx'!AP87)</f>
        <v>-1.7428429280759159</v>
      </c>
      <c r="AQ87" s="32">
        <f>LN('2a) male mx'!AQ87)</f>
        <v>-1.7265286669967228</v>
      </c>
      <c r="AR87" s="32">
        <f>LN('2a) male mx'!AR87)</f>
        <v>-1.7907521466834611</v>
      </c>
      <c r="AS87" s="32">
        <f>LN('2a) male mx'!AS87)</f>
        <v>-1.6633346525208239</v>
      </c>
      <c r="AT87" s="32">
        <f>LN('2a) male mx'!AT87)</f>
        <v>-1.7273702129612738</v>
      </c>
      <c r="AU87" s="32">
        <f>LN('2a) male mx'!AU87)</f>
        <v>-1.7280563431845328</v>
      </c>
      <c r="AV87" s="32">
        <f>LN('2a) male mx'!AV87)</f>
        <v>-1.7976108609965191</v>
      </c>
      <c r="AW87" s="32">
        <f>LN('2a) male mx'!AW87)</f>
        <v>-1.6283318617940621</v>
      </c>
      <c r="AX87" s="32">
        <f>LN('2a) male mx'!AX87)</f>
        <v>-1.7979890173364987</v>
      </c>
      <c r="AY87" s="32">
        <f>LN('2a) male mx'!AY87)</f>
        <v>-1.7518887987053438</v>
      </c>
      <c r="AZ87" s="32">
        <f>LN('2a) male mx'!AZ87)</f>
        <v>-1.7455446573190168</v>
      </c>
      <c r="BA87" s="32">
        <f>LN('2a) male mx'!BA87)</f>
        <v>-1.7952351055187117</v>
      </c>
      <c r="BB87" s="32">
        <f>LN('2a) male mx'!BB87)</f>
        <v>-1.8120732814843032</v>
      </c>
      <c r="BC87" s="32">
        <f>LN('2a) male mx'!BC87)</f>
        <v>-1.698699763881562</v>
      </c>
      <c r="BD87" s="32">
        <f>LN('2a) male mx'!BD87)</f>
        <v>-1.8060832695068469</v>
      </c>
      <c r="BE87" s="32">
        <f>LN('2a) male mx'!BE87)</f>
        <v>-1.7956640369985899</v>
      </c>
      <c r="BF87" s="32">
        <f>LN('2a) male mx'!BF87)</f>
        <v>-1.8222736477155734</v>
      </c>
      <c r="BG87" s="32">
        <f>LN('2a) male mx'!BG87)</f>
        <v>-1.84616427005613</v>
      </c>
      <c r="BH87" s="32">
        <f>LN('2a) male mx'!BH87)</f>
        <v>-1.9099826699534435</v>
      </c>
      <c r="BI87" s="32">
        <f>LN('2a) male mx'!BI87)</f>
        <v>-1.8291049818779754</v>
      </c>
      <c r="BJ87" s="32">
        <f>LN('2a) male mx'!BJ87)</f>
        <v>-1.9085916989713787</v>
      </c>
      <c r="BK87" s="32">
        <f>LN('2a) male mx'!BK87)</f>
        <v>-1.8824668709759518</v>
      </c>
      <c r="BL87" s="32">
        <f>LN('2a) male mx'!BL87)</f>
        <v>-1.9252767470284835</v>
      </c>
      <c r="BM87" s="32">
        <f>LN('2a) male mx'!BM87)</f>
        <v>-1.9033281700717462</v>
      </c>
      <c r="BN87" s="32">
        <f>LN('2a) male mx'!BN87)</f>
        <v>-1.9380180634681925</v>
      </c>
      <c r="BO87" s="32">
        <f>LN('2a) male mx'!BO87)</f>
        <v>-1.9737725351435162</v>
      </c>
      <c r="BP87" s="32">
        <f>LN('2a) male mx'!BP87)</f>
        <v>-1.9471727754856822</v>
      </c>
      <c r="BQ87" s="32">
        <f>LN('2a) male mx'!BQ87)</f>
        <v>-1.9631640161064789</v>
      </c>
      <c r="BR87" s="32">
        <f>LN('2a) male mx'!BR87)</f>
        <v>-1.920894061046666</v>
      </c>
      <c r="BS87" s="32">
        <f>LN('2a) male mx'!BS87)</f>
        <v>-2.0381622225008176</v>
      </c>
      <c r="BT87" s="32">
        <f>LN('2a) male mx'!BT87)</f>
        <v>-1.9987968340104152</v>
      </c>
      <c r="BU87" s="32">
        <f>LN('2a) male mx'!BU87)</f>
        <v>-2.0615243759159796</v>
      </c>
      <c r="BV87" s="32">
        <f>LN('2a) male mx'!BV87)</f>
        <v>-2.083040825709483</v>
      </c>
      <c r="BW87" s="32">
        <f>LN('2a) male mx'!BW87)</f>
        <v>-2.02189410566998</v>
      </c>
      <c r="BX87" s="32">
        <f>LN('2a) male mx'!BX87)</f>
        <v>-2.0434479390319304</v>
      </c>
      <c r="BY87" s="32">
        <f>LN('2a) male mx'!BY87)</f>
        <v>-2.083898354322276</v>
      </c>
      <c r="BZ87" s="32">
        <f>LN('2a) male mx'!BZ87)</f>
        <v>-2.0995365652970519</v>
      </c>
      <c r="CA87" s="32">
        <f>LN('2a) male mx'!CA87)</f>
        <v>-2.1700001553408157</v>
      </c>
      <c r="CB87" s="32">
        <f>LN('2a) male mx'!CB87)</f>
        <v>-2.197719816299136</v>
      </c>
      <c r="CC87" s="32">
        <f>LN('2a) male mx'!CC87)</f>
        <v>-2.2143249765885091</v>
      </c>
      <c r="CD87" s="32">
        <f>LN('2a) male mx'!CD87)</f>
        <v>-2.2454666734318445</v>
      </c>
      <c r="CE87" s="32">
        <f>LN('2a) male mx'!CE87)</f>
        <v>-2.2324718090781568</v>
      </c>
      <c r="CF87" s="32">
        <f>LN('2a) male mx'!CF87)</f>
        <v>-2.2748439011361641</v>
      </c>
      <c r="CG87" s="32">
        <f>LN('2a) male mx'!CG87)</f>
        <v>-2.300908067208792</v>
      </c>
      <c r="CH87" s="32">
        <f>LN('2a) male mx'!CH87)</f>
        <v>-2.3403047191667068</v>
      </c>
      <c r="CI87" s="32">
        <f>LN('2a) male mx'!CI87)</f>
        <v>-2.3601143284918176</v>
      </c>
      <c r="CJ87" s="32">
        <f>LN('2a) male mx'!CJ87)</f>
        <v>-2.3349732158172589</v>
      </c>
      <c r="CK87" s="32">
        <f>LN('2a) male mx'!CK87)</f>
        <v>-2.3862393220217517</v>
      </c>
      <c r="CL87" s="32">
        <f>LN('2a) male mx'!CL87)</f>
        <v>-2.4255429621708138</v>
      </c>
      <c r="CM87" s="32">
        <f>LN('2a) male mx'!CM87)</f>
        <v>-2.4175878722059188</v>
      </c>
      <c r="CN87" s="32">
        <f>LN('2a) male mx'!CN87)</f>
        <v>-2.4406479121050118</v>
      </c>
      <c r="CP87" s="31">
        <f t="shared" si="3"/>
        <v>84</v>
      </c>
      <c r="CQ87" s="32">
        <f>IFERROR(LN('2a) female mx'!B87),"")</f>
        <v>-1.9283244503111765</v>
      </c>
      <c r="CR87" s="32">
        <f>IFERROR(LN('2a) female mx'!C87),"")</f>
        <v>-1.7970393438612757</v>
      </c>
      <c r="CS87" s="32">
        <f>IFERROR(LN('2a) female mx'!D87),"")</f>
        <v>-1.8004497784200322</v>
      </c>
      <c r="CT87" s="32">
        <f>IFERROR(LN('2a) female mx'!E87),"")</f>
        <v>-1.749546896284198</v>
      </c>
      <c r="CU87" s="32">
        <f>IFERROR(LN('2a) female mx'!F87),"")</f>
        <v>-1.8275578776316281</v>
      </c>
      <c r="CV87" s="32">
        <f>IFERROR(LN('2a) female mx'!G87),"")</f>
        <v>-1.7610629011915555</v>
      </c>
      <c r="CW87" s="32">
        <f>IFERROR(LN('2a) female mx'!H87),"")</f>
        <v>-1.8497870114869057</v>
      </c>
      <c r="CX87" s="32">
        <f>IFERROR(LN('2a) female mx'!I87),"")</f>
        <v>-1.8850389590149517</v>
      </c>
      <c r="CY87" s="32">
        <f>IFERROR(LN('2a) female mx'!J87),"")</f>
        <v>-1.7602733631505063</v>
      </c>
      <c r="CZ87" s="32">
        <f>IFERROR(LN('2a) female mx'!K87),"")</f>
        <v>-1.9359978299020517</v>
      </c>
      <c r="DA87" s="32">
        <f>IFERROR(LN('2a) female mx'!L87),"")</f>
        <v>-1.8416525825594769</v>
      </c>
      <c r="DB87" s="32">
        <f>IFERROR(LN('2a) female mx'!M87),"")</f>
        <v>-1.7620539443388694</v>
      </c>
      <c r="DC87" s="32">
        <f>IFERROR(LN('2a) female mx'!N87),"")</f>
        <v>-1.9654641818651857</v>
      </c>
      <c r="DD87" s="32">
        <f>IFERROR(LN('2a) female mx'!O87),"")</f>
        <v>-1.8325814637483102</v>
      </c>
      <c r="DE87" s="32">
        <f>IFERROR(LN('2a) female mx'!P87),"")</f>
        <v>-1.8182997778416319</v>
      </c>
      <c r="DF87" s="32">
        <f>IFERROR(LN('2a) female mx'!Q87),"")</f>
        <v>-1.9437091013273615</v>
      </c>
      <c r="DG87" s="32">
        <f>IFERROR(LN('2a) female mx'!R87),"")</f>
        <v>-1.8724342215871219</v>
      </c>
      <c r="DH87" s="32">
        <f>IFERROR(LN('2a) female mx'!S87),"")</f>
        <v>-1.8801676812765151</v>
      </c>
      <c r="DI87" s="32">
        <f>IFERROR(LN('2a) female mx'!T87),"")</f>
        <v>-1.8339579264570334</v>
      </c>
      <c r="DJ87" s="32">
        <f>IFERROR(LN('2a) female mx'!U87),"")</f>
        <v>-1.8804990092498335</v>
      </c>
      <c r="DK87" s="32">
        <f>IFERROR(LN('2a) female mx'!V87),"")</f>
        <v>-1.8097969757662904</v>
      </c>
      <c r="DL87" s="32">
        <f>IFERROR(LN('2a) female mx'!W87),"")</f>
        <v>-1.7688171857996651</v>
      </c>
      <c r="DM87" s="32">
        <f>IFERROR(LN('2a) female mx'!X87),"")</f>
        <v>-1.9140524239260857</v>
      </c>
      <c r="DN87" s="32">
        <f>IFERROR(LN('2a) female mx'!Y87),"")</f>
        <v>-1.7814512354967458</v>
      </c>
      <c r="DO87" s="32">
        <f>IFERROR(LN('2a) female mx'!Z87),"")</f>
        <v>-1.8886495124072151</v>
      </c>
      <c r="DP87" s="32">
        <f>IFERROR(LN('2a) female mx'!AA87),"")</f>
        <v>-1.9045022275358636</v>
      </c>
      <c r="DQ87" s="32">
        <f>IFERROR(LN('2a) female mx'!AB87),"")</f>
        <v>-1.8672777992822607</v>
      </c>
      <c r="DR87" s="32">
        <f>IFERROR(LN('2a) female mx'!AC87),"")</f>
        <v>-1.8139005951052687</v>
      </c>
      <c r="DS87" s="32">
        <f>IFERROR(LN('2a) female mx'!AD87),"")</f>
        <v>-1.944513825812386</v>
      </c>
      <c r="DT87" s="32">
        <f>IFERROR(LN('2a) female mx'!AE87),"")</f>
        <v>-1.8977889340218388</v>
      </c>
      <c r="DU87" s="32">
        <f>IFERROR(LN('2a) female mx'!AF87),"")</f>
        <v>-1.8539726537296277</v>
      </c>
      <c r="DV87" s="32">
        <f>IFERROR(LN('2a) female mx'!AG87),"")</f>
        <v>-1.8731348292988064</v>
      </c>
      <c r="DW87" s="32">
        <f>IFERROR(LN('2a) female mx'!AH87),"")</f>
        <v>-2.0087780695655262</v>
      </c>
      <c r="DX87" s="32">
        <f>IFERROR(LN('2a) female mx'!AI87),"")</f>
        <v>-1.8629398583971328</v>
      </c>
      <c r="DY87" s="32">
        <f>IFERROR(LN('2a) female mx'!AJ87),"")</f>
        <v>-1.9274677932402449</v>
      </c>
      <c r="DZ87" s="32">
        <f>IFERROR(LN('2a) female mx'!AK87),"")</f>
        <v>-1.8745449103817948</v>
      </c>
      <c r="EA87" s="32">
        <f>IFERROR(LN('2a) female mx'!AL87),"")</f>
        <v>-1.9534433275427927</v>
      </c>
      <c r="EB87" s="32">
        <f>IFERROR(LN('2a) female mx'!AM87),"")</f>
        <v>-1.9970951538764579</v>
      </c>
      <c r="EC87" s="32">
        <f>IFERROR(LN('2a) female mx'!AN87),"")</f>
        <v>-1.9193406130881037</v>
      </c>
      <c r="ED87" s="32">
        <f>IFERROR(LN('2a) female mx'!AO87),"")</f>
        <v>-2.0267742422193447</v>
      </c>
      <c r="EE87" s="32">
        <f>IFERROR(LN('2a) female mx'!AP87),"")</f>
        <v>-2.0677001378181967</v>
      </c>
      <c r="EF87" s="32">
        <f>IFERROR(LN('2a) female mx'!AQ87),"")</f>
        <v>-1.9536814491632233</v>
      </c>
      <c r="EG87" s="32">
        <f>IFERROR(LN('2a) female mx'!AR87),"")</f>
        <v>-2.0366897396853751</v>
      </c>
      <c r="EH87" s="32">
        <f>IFERROR(LN('2a) female mx'!AS87),"")</f>
        <v>-1.9270327419394953</v>
      </c>
      <c r="EI87" s="32">
        <f>IFERROR(LN('2a) female mx'!AT87),"")</f>
        <v>-2.0028799887722157</v>
      </c>
      <c r="EJ87" s="32">
        <f>IFERROR(LN('2a) female mx'!AU87),"")</f>
        <v>-1.9730644335596577</v>
      </c>
      <c r="EK87" s="32">
        <f>IFERROR(LN('2a) female mx'!AV87),"")</f>
        <v>-2.0664096925918476</v>
      </c>
      <c r="EL87" s="32">
        <f>IFERROR(LN('2a) female mx'!AW87),"")</f>
        <v>-2.0111369549479066</v>
      </c>
      <c r="EM87" s="32">
        <f>IFERROR(LN('2a) female mx'!AX87),"")</f>
        <v>-2.0579342218596852</v>
      </c>
      <c r="EN87" s="32">
        <f>IFERROR(LN('2a) female mx'!AY87),"")</f>
        <v>-1.9936412225364726</v>
      </c>
      <c r="EO87" s="32">
        <f>IFERROR(LN('2a) female mx'!AZ87),"")</f>
        <v>-2.0850605476230792</v>
      </c>
      <c r="EP87" s="32">
        <f>IFERROR(LN('2a) female mx'!BA87),"")</f>
        <v>-2.0547513453236586</v>
      </c>
      <c r="EQ87" s="32">
        <f>IFERROR(LN('2a) female mx'!BB87),"")</f>
        <v>-2.1118228296386148</v>
      </c>
      <c r="ER87" s="32">
        <f>IFERROR(LN('2a) female mx'!BC87),"")</f>
        <v>-2.0716637066129788</v>
      </c>
      <c r="ES87" s="32">
        <f>IFERROR(LN('2a) female mx'!BD87),"")</f>
        <v>-2.2029796067223693</v>
      </c>
      <c r="ET87" s="32">
        <f>IFERROR(LN('2a) female mx'!BE87),"")</f>
        <v>-2.1480943502197842</v>
      </c>
      <c r="EU87" s="32">
        <f>IFERROR(LN('2a) female mx'!BF87),"")</f>
        <v>-2.2026148142232742</v>
      </c>
      <c r="EV87" s="32">
        <f>IFERROR(LN('2a) female mx'!BG87),"")</f>
        <v>-2.2302164876692516</v>
      </c>
      <c r="EW87" s="32">
        <f>IFERROR(LN('2a) female mx'!BH87),"")</f>
        <v>-2.2912439911416462</v>
      </c>
      <c r="EX87" s="32">
        <f>IFERROR(LN('2a) female mx'!BI87),"")</f>
        <v>-2.2724766025487542</v>
      </c>
      <c r="EY87" s="32">
        <f>IFERROR(LN('2a) female mx'!BJ87),"")</f>
        <v>-2.3250809291634633</v>
      </c>
      <c r="EZ87" s="32">
        <f>IFERROR(LN('2a) female mx'!BK87),"")</f>
        <v>-2.2834365417585274</v>
      </c>
      <c r="FA87" s="32">
        <f>IFERROR(LN('2a) female mx'!BL87),"")</f>
        <v>-2.4558609214697853</v>
      </c>
      <c r="FB87" s="32">
        <f>IFERROR(LN('2a) female mx'!BM87),"")</f>
        <v>-2.2667869519471009</v>
      </c>
      <c r="FC87" s="32">
        <f>IFERROR(LN('2a) female mx'!BN87),"")</f>
        <v>-2.253924882573076</v>
      </c>
      <c r="FD87" s="32">
        <f>IFERROR(LN('2a) female mx'!BO87),"")</f>
        <v>-2.4025840024092759</v>
      </c>
      <c r="FE87" s="32">
        <f>IFERROR(LN('2a) female mx'!BP87),"")</f>
        <v>-2.3861232293318899</v>
      </c>
      <c r="FF87" s="32">
        <f>IFERROR(LN('2a) female mx'!BQ87),"")</f>
        <v>-2.3715446805188711</v>
      </c>
      <c r="FG87" s="32">
        <f>IFERROR(LN('2a) female mx'!BR87),"")</f>
        <v>-2.3499147838990755</v>
      </c>
      <c r="FH87" s="32">
        <f>IFERROR(LN('2a) female mx'!BS87),"")</f>
        <v>-2.4456552456266705</v>
      </c>
      <c r="FI87" s="32">
        <f>IFERROR(LN('2a) female mx'!BT87),"")</f>
        <v>-2.5252516950401116</v>
      </c>
      <c r="FJ87" s="32">
        <f>IFERROR(LN('2a) female mx'!BU87),"")</f>
        <v>-2.4762294532756393</v>
      </c>
      <c r="FK87" s="32">
        <f>IFERROR(LN('2a) female mx'!BV87),"")</f>
        <v>-2.5016143535740745</v>
      </c>
      <c r="FL87" s="32">
        <f>IFERROR(LN('2a) female mx'!BW87),"")</f>
        <v>-2.476135127234242</v>
      </c>
      <c r="FM87" s="32">
        <f>IFERROR(LN('2a) female mx'!BX87),"")</f>
        <v>-2.5200023802775227</v>
      </c>
      <c r="FN87" s="32">
        <f>IFERROR(LN('2a) female mx'!BY87),"")</f>
        <v>-2.5544174012372989</v>
      </c>
      <c r="FO87" s="32">
        <f>IFERROR(LN('2a) female mx'!BZ87),"")</f>
        <v>-2.5224297959125344</v>
      </c>
      <c r="FP87" s="32">
        <f>IFERROR(LN('2a) female mx'!CA87),"")</f>
        <v>-2.5452836549138049</v>
      </c>
      <c r="FQ87" s="32">
        <f>IFERROR(LN('2a) female mx'!CB87),"")</f>
        <v>-2.5662937961226127</v>
      </c>
      <c r="FR87" s="32">
        <f>IFERROR(LN('2a) female mx'!CC87),"")</f>
        <v>-2.635346267053527</v>
      </c>
      <c r="FS87" s="32">
        <f>IFERROR(LN('2a) female mx'!CD87),"")</f>
        <v>-2.6510581243354823</v>
      </c>
      <c r="FT87" s="32">
        <f>IFERROR(LN('2a) female mx'!CE87),"")</f>
        <v>-2.6286542225069587</v>
      </c>
      <c r="FU87" s="32">
        <f>IFERROR(LN('2a) female mx'!CF87),"")</f>
        <v>-2.6809442845697626</v>
      </c>
      <c r="FV87" s="32">
        <f>IFERROR(LN('2a) female mx'!CG87),"")</f>
        <v>-2.7039682005809769</v>
      </c>
      <c r="FW87" s="32">
        <f>IFERROR(LN('2a) female mx'!CH87),"")</f>
        <v>-2.7515497475346127</v>
      </c>
      <c r="FX87" s="32">
        <f>IFERROR(LN('2a) female mx'!CI87),"")</f>
        <v>-2.7170390838839245</v>
      </c>
      <c r="FY87" s="32">
        <f>IFERROR(LN('2a) female mx'!CJ87),"")</f>
        <v>-2.7212198838495301</v>
      </c>
      <c r="FZ87" s="32">
        <f>IFERROR(LN('2a) female mx'!CK87),"")</f>
        <v>-2.7182196205392244</v>
      </c>
      <c r="GA87" s="32">
        <f>IFERROR(LN('2a) female mx'!CL87),"")</f>
        <v>-2.8047440373137298</v>
      </c>
      <c r="GB87" s="32">
        <f>IFERROR(LN('2a) female mx'!CM87),"")</f>
        <v>-2.8018461393426017</v>
      </c>
      <c r="GC87" s="32">
        <f>IFERROR(LN('2a) female mx'!CN87),"")</f>
        <v>-2.8567461739258486</v>
      </c>
      <c r="GD87" s="12" t="str">
        <f>IFERROR(LN('2a) female mx'!CO87),"")</f>
        <v/>
      </c>
    </row>
    <row r="88" spans="1:186" x14ac:dyDescent="0.25">
      <c r="A88" s="31">
        <f>'2a) male mx'!A88</f>
        <v>85</v>
      </c>
      <c r="B88" s="32">
        <f>LN('2a) male mx'!B88)</f>
        <v>-1.5118667752294683</v>
      </c>
      <c r="C88" s="32">
        <f>LN('2a) male mx'!C88)</f>
        <v>-1.5238025729550144</v>
      </c>
      <c r="D88" s="32">
        <f>LN('2a) male mx'!D88)</f>
        <v>-1.5427062188202363</v>
      </c>
      <c r="E88" s="32">
        <f>LN('2a) male mx'!E88)</f>
        <v>-1.5928766889054968</v>
      </c>
      <c r="F88" s="32">
        <f>LN('2a) male mx'!F88)</f>
        <v>-1.5897160899539318</v>
      </c>
      <c r="G88" s="32">
        <f>LN('2a) male mx'!G88)</f>
        <v>-1.6315116861697179</v>
      </c>
      <c r="H88" s="32">
        <f>LN('2a) male mx'!H88)</f>
        <v>-1.6244935473722466</v>
      </c>
      <c r="I88" s="32">
        <f>LN('2a) male mx'!I88)</f>
        <v>-1.7380151932213643</v>
      </c>
      <c r="J88" s="32">
        <f>LN('2a) male mx'!J88)</f>
        <v>-1.5501804776010413</v>
      </c>
      <c r="K88" s="32">
        <f>LN('2a) male mx'!K88)</f>
        <v>-1.7187490530121114</v>
      </c>
      <c r="L88" s="32">
        <f>LN('2a) male mx'!L88)</f>
        <v>-1.716930984037903</v>
      </c>
      <c r="M88" s="32">
        <f>LN('2a) male mx'!M88)</f>
        <v>-1.5905412785428108</v>
      </c>
      <c r="N88" s="32">
        <f>LN('2a) male mx'!N88)</f>
        <v>-1.7206033410359829</v>
      </c>
      <c r="O88" s="32">
        <f>LN('2a) male mx'!O88)</f>
        <v>-1.6298988377133294</v>
      </c>
      <c r="P88" s="32">
        <f>LN('2a) male mx'!P88)</f>
        <v>-1.6095521916182713</v>
      </c>
      <c r="Q88" s="32">
        <f>LN('2a) male mx'!Q88)</f>
        <v>-1.6526177098831429</v>
      </c>
      <c r="R88" s="32">
        <f>LN('2a) male mx'!R88)</f>
        <v>-1.5439298320356751</v>
      </c>
      <c r="S88" s="32">
        <f>LN('2a) male mx'!S88)</f>
        <v>-1.6435033851002316</v>
      </c>
      <c r="T88" s="32">
        <f>LN('2a) male mx'!T88)</f>
        <v>-1.6149780928097157</v>
      </c>
      <c r="U88" s="32">
        <f>LN('2a) male mx'!U88)</f>
        <v>-1.6539590396250421</v>
      </c>
      <c r="V88" s="32">
        <f>LN('2a) male mx'!V88)</f>
        <v>-1.489485859492877</v>
      </c>
      <c r="W88" s="32">
        <f>LN('2a) male mx'!W88)</f>
        <v>-1.5054975764740126</v>
      </c>
      <c r="X88" s="32">
        <f>LN('2a) male mx'!X88)</f>
        <v>-1.4698740976254383</v>
      </c>
      <c r="Y88" s="32">
        <f>LN('2a) male mx'!Y88)</f>
        <v>-1.6603169493721943</v>
      </c>
      <c r="Z88" s="32">
        <f>LN('2a) male mx'!Z88)</f>
        <v>-1.6272959596328256</v>
      </c>
      <c r="AA88" s="32">
        <f>LN('2a) male mx'!AA88)</f>
        <v>-1.5870241788528272</v>
      </c>
      <c r="AB88" s="32">
        <f>LN('2a) male mx'!AB88)</f>
        <v>-1.691039027402194</v>
      </c>
      <c r="AC88" s="32">
        <f>LN('2a) male mx'!AC88)</f>
        <v>-1.6129232334122425</v>
      </c>
      <c r="AD88" s="32">
        <f>LN('2a) male mx'!AD88)</f>
        <v>-1.6237617127128923</v>
      </c>
      <c r="AE88" s="32">
        <f>LN('2a) male mx'!AE88)</f>
        <v>-1.6186374191453996</v>
      </c>
      <c r="AF88" s="32">
        <f>LN('2a) male mx'!AF88)</f>
        <v>-1.599755211717683</v>
      </c>
      <c r="AG88" s="32">
        <f>LN('2a) male mx'!AG88)</f>
        <v>-1.706498774936734</v>
      </c>
      <c r="AH88" s="32">
        <f>LN('2a) male mx'!AH88)</f>
        <v>-1.6668939507048142</v>
      </c>
      <c r="AI88" s="32">
        <f>LN('2a) male mx'!AI88)</f>
        <v>-1.6880632547033261</v>
      </c>
      <c r="AJ88" s="32">
        <f>LN('2a) male mx'!AJ88)</f>
        <v>-1.6171228686034844</v>
      </c>
      <c r="AK88" s="32">
        <f>LN('2a) male mx'!AK88)</f>
        <v>-1.568668927535104</v>
      </c>
      <c r="AL88" s="32">
        <f>LN('2a) male mx'!AL88)</f>
        <v>-1.6780362287768527</v>
      </c>
      <c r="AM88" s="32">
        <f>LN('2a) male mx'!AM88)</f>
        <v>-1.6991710722062225</v>
      </c>
      <c r="AN88" s="32">
        <f>LN('2a) male mx'!AN88)</f>
        <v>-1.739709436926751</v>
      </c>
      <c r="AO88" s="32">
        <f>LN('2a) male mx'!AO88)</f>
        <v>-1.7210108291414929</v>
      </c>
      <c r="AP88" s="32">
        <f>LN('2a) male mx'!AP88)</f>
        <v>-1.6978051456860606</v>
      </c>
      <c r="AQ88" s="32">
        <f>LN('2a) male mx'!AQ88)</f>
        <v>-1.6695197557889787</v>
      </c>
      <c r="AR88" s="32">
        <f>LN('2a) male mx'!AR88)</f>
        <v>-1.6868888392887658</v>
      </c>
      <c r="AS88" s="32">
        <f>LN('2a) male mx'!AS88)</f>
        <v>-1.6515937855110281</v>
      </c>
      <c r="AT88" s="32">
        <f>LN('2a) male mx'!AT88)</f>
        <v>-1.6486969331588779</v>
      </c>
      <c r="AU88" s="32">
        <f>LN('2a) male mx'!AU88)</f>
        <v>-1.6566077683905431</v>
      </c>
      <c r="AV88" s="32">
        <f>LN('2a) male mx'!AV88)</f>
        <v>-1.7797017304044904</v>
      </c>
      <c r="AW88" s="32">
        <f>LN('2a) male mx'!AW88)</f>
        <v>-1.5486782506359802</v>
      </c>
      <c r="AX88" s="32">
        <f>LN('2a) male mx'!AX88)</f>
        <v>-1.7253198068334594</v>
      </c>
      <c r="AY88" s="32">
        <f>LN('2a) male mx'!AY88)</f>
        <v>-1.6521720797911112</v>
      </c>
      <c r="AZ88" s="32">
        <f>LN('2a) male mx'!AZ88)</f>
        <v>-1.7124319939303398</v>
      </c>
      <c r="BA88" s="32">
        <f>LN('2a) male mx'!BA88)</f>
        <v>-1.7113167036097572</v>
      </c>
      <c r="BB88" s="32">
        <f>LN('2a) male mx'!BB88)</f>
        <v>-1.7284730488175115</v>
      </c>
      <c r="BC88" s="32">
        <f>LN('2a) male mx'!BC88)</f>
        <v>-1.689811500058946</v>
      </c>
      <c r="BD88" s="32">
        <f>LN('2a) male mx'!BD88)</f>
        <v>-1.7474899764856313</v>
      </c>
      <c r="BE88" s="32">
        <f>LN('2a) male mx'!BE88)</f>
        <v>-1.662106129238037</v>
      </c>
      <c r="BF88" s="32">
        <f>LN('2a) male mx'!BF88)</f>
        <v>-1.8482592764675401</v>
      </c>
      <c r="BG88" s="32">
        <f>LN('2a) male mx'!BG88)</f>
        <v>-1.7931614041275155</v>
      </c>
      <c r="BH88" s="32">
        <f>LN('2a) male mx'!BH88)</f>
        <v>-1.8516955787641745</v>
      </c>
      <c r="BI88" s="32">
        <f>LN('2a) male mx'!BI88)</f>
        <v>-1.8317508380439926</v>
      </c>
      <c r="BJ88" s="32">
        <f>LN('2a) male mx'!BJ88)</f>
        <v>-1.8510427510632965</v>
      </c>
      <c r="BK88" s="32">
        <f>LN('2a) male mx'!BK88)</f>
        <v>-1.7953930055382066</v>
      </c>
      <c r="BL88" s="32">
        <f>LN('2a) male mx'!BL88)</f>
        <v>-1.8810204250443032</v>
      </c>
      <c r="BM88" s="32">
        <f>LN('2a) male mx'!BM88)</f>
        <v>-1.8916161447020836</v>
      </c>
      <c r="BN88" s="32">
        <f>LN('2a) male mx'!BN88)</f>
        <v>-1.7704558840122202</v>
      </c>
      <c r="BO88" s="32">
        <f>LN('2a) male mx'!BO88)</f>
        <v>-1.8692175282670589</v>
      </c>
      <c r="BP88" s="32">
        <f>LN('2a) male mx'!BP88)</f>
        <v>-1.8673685050845612</v>
      </c>
      <c r="BQ88" s="32">
        <f>LN('2a) male mx'!BQ88)</f>
        <v>-1.9083224345790577</v>
      </c>
      <c r="BR88" s="32">
        <f>LN('2a) male mx'!BR88)</f>
        <v>-1.8701228272547494</v>
      </c>
      <c r="BS88" s="32">
        <f>LN('2a) male mx'!BS88)</f>
        <v>-1.9217973772394257</v>
      </c>
      <c r="BT88" s="32">
        <f>LN('2a) male mx'!BT88)</f>
        <v>-1.9922603785096553</v>
      </c>
      <c r="BU88" s="32">
        <f>LN('2a) male mx'!BU88)</f>
        <v>-1.9374299653511369</v>
      </c>
      <c r="BV88" s="32">
        <f>LN('2a) male mx'!BV88)</f>
        <v>-1.9900349539642512</v>
      </c>
      <c r="BW88" s="32">
        <f>LN('2a) male mx'!BW88)</f>
        <v>-1.9471438505284469</v>
      </c>
      <c r="BX88" s="32">
        <f>LN('2a) male mx'!BX88)</f>
        <v>-1.9918401825692167</v>
      </c>
      <c r="BY88" s="32">
        <f>LN('2a) male mx'!BY88)</f>
        <v>-1.9599374028697336</v>
      </c>
      <c r="BZ88" s="32">
        <f>LN('2a) male mx'!BZ88)</f>
        <v>-1.9931389744790737</v>
      </c>
      <c r="CA88" s="32">
        <f>LN('2a) male mx'!CA88)</f>
        <v>-2.0741153208037795</v>
      </c>
      <c r="CB88" s="32">
        <f>LN('2a) male mx'!CB88)</f>
        <v>-2.0697107813138986</v>
      </c>
      <c r="CC88" s="32">
        <f>LN('2a) male mx'!CC88)</f>
        <v>-2.0568533123058725</v>
      </c>
      <c r="CD88" s="32">
        <f>LN('2a) male mx'!CD88)</f>
        <v>-2.1360491631158989</v>
      </c>
      <c r="CE88" s="32">
        <f>LN('2a) male mx'!CE88)</f>
        <v>-2.0673008566573414</v>
      </c>
      <c r="CF88" s="32">
        <f>LN('2a) male mx'!CF88)</f>
        <v>-2.1451860805213205</v>
      </c>
      <c r="CG88" s="32">
        <f>LN('2a) male mx'!CG88)</f>
        <v>-2.1824727734996308</v>
      </c>
      <c r="CH88" s="32">
        <f>LN('2a) male mx'!CH88)</f>
        <v>-2.1980659741044111</v>
      </c>
      <c r="CI88" s="32">
        <f>LN('2a) male mx'!CI88)</f>
        <v>-2.2884128119239824</v>
      </c>
      <c r="CJ88" s="32">
        <f>LN('2a) male mx'!CJ88)</f>
        <v>-2.239725609158032</v>
      </c>
      <c r="CK88" s="32">
        <f>LN('2a) male mx'!CK88)</f>
        <v>-2.2276017657534655</v>
      </c>
      <c r="CL88" s="32">
        <f>LN('2a) male mx'!CL88)</f>
        <v>-2.2708301126608017</v>
      </c>
      <c r="CM88" s="32">
        <f>LN('2a) male mx'!CM88)</f>
        <v>-2.2963855958393142</v>
      </c>
      <c r="CN88" s="32">
        <f>LN('2a) male mx'!CN88)</f>
        <v>-2.3248223809557804</v>
      </c>
      <c r="CP88" s="31">
        <f t="shared" si="3"/>
        <v>85</v>
      </c>
      <c r="CQ88" s="32">
        <f>IFERROR(LN('2a) female mx'!B88),"")</f>
        <v>-1.797805064776884</v>
      </c>
      <c r="CR88" s="32">
        <f>IFERROR(LN('2a) female mx'!C88),"")</f>
        <v>-1.8379064294101466</v>
      </c>
      <c r="CS88" s="32">
        <f>IFERROR(LN('2a) female mx'!D88),"")</f>
        <v>-1.6294871488560676</v>
      </c>
      <c r="CT88" s="32">
        <f>IFERROR(LN('2a) female mx'!E88),"")</f>
        <v>-1.762727852689514</v>
      </c>
      <c r="CU88" s="32">
        <f>IFERROR(LN('2a) female mx'!F88),"")</f>
        <v>-1.7022351773323647</v>
      </c>
      <c r="CV88" s="32">
        <f>IFERROR(LN('2a) female mx'!G88),"")</f>
        <v>-1.8342090977092278</v>
      </c>
      <c r="CW88" s="32">
        <f>IFERROR(LN('2a) female mx'!H88),"")</f>
        <v>-1.6935260738953311</v>
      </c>
      <c r="CX88" s="32">
        <f>IFERROR(LN('2a) female mx'!I88),"")</f>
        <v>-1.7676113142028891</v>
      </c>
      <c r="CY88" s="32">
        <f>IFERROR(LN('2a) female mx'!J88),"")</f>
        <v>-1.73272093060328</v>
      </c>
      <c r="CZ88" s="32">
        <f>IFERROR(LN('2a) female mx'!K88),"")</f>
        <v>-1.9138493442736035</v>
      </c>
      <c r="DA88" s="32">
        <f>IFERROR(LN('2a) female mx'!L88),"")</f>
        <v>-1.8116010750602687</v>
      </c>
      <c r="DB88" s="32">
        <f>IFERROR(LN('2a) female mx'!M88),"")</f>
        <v>-1.8463148233997124</v>
      </c>
      <c r="DC88" s="32">
        <f>IFERROR(LN('2a) female mx'!N88),"")</f>
        <v>-1.8014847241480627</v>
      </c>
      <c r="DD88" s="32">
        <f>IFERROR(LN('2a) female mx'!O88),"")</f>
        <v>-1.8227451272284509</v>
      </c>
      <c r="DE88" s="32">
        <f>IFERROR(LN('2a) female mx'!P88),"")</f>
        <v>-1.7105488819408043</v>
      </c>
      <c r="DF88" s="32">
        <f>IFERROR(LN('2a) female mx'!Q88),"")</f>
        <v>-1.8813794151396896</v>
      </c>
      <c r="DG88" s="32">
        <f>IFERROR(LN('2a) female mx'!R88),"")</f>
        <v>-1.8306426138326199</v>
      </c>
      <c r="DH88" s="32">
        <f>IFERROR(LN('2a) female mx'!S88),"")</f>
        <v>-1.7876160370053635</v>
      </c>
      <c r="DI88" s="32">
        <f>IFERROR(LN('2a) female mx'!T88),"")</f>
        <v>-1.7317304006953347</v>
      </c>
      <c r="DJ88" s="32">
        <f>IFERROR(LN('2a) female mx'!U88),"")</f>
        <v>-1.8710813262666646</v>
      </c>
      <c r="DK88" s="32">
        <f>IFERROR(LN('2a) female mx'!V88),"")</f>
        <v>-1.7426575705794287</v>
      </c>
      <c r="DL88" s="32">
        <f>IFERROR(LN('2a) female mx'!W88),"")</f>
        <v>-1.709646342804668</v>
      </c>
      <c r="DM88" s="32">
        <f>IFERROR(LN('2a) female mx'!X88),"")</f>
        <v>-1.6839907999292816</v>
      </c>
      <c r="DN88" s="32">
        <f>IFERROR(LN('2a) female mx'!Y88),"")</f>
        <v>-1.864071443502874</v>
      </c>
      <c r="DO88" s="32">
        <f>IFERROR(LN('2a) female mx'!Z88),"")</f>
        <v>-1.8031647023476001</v>
      </c>
      <c r="DP88" s="32">
        <f>IFERROR(LN('2a) female mx'!AA88),"")</f>
        <v>-1.7512473843315812</v>
      </c>
      <c r="DQ88" s="32">
        <f>IFERROR(LN('2a) female mx'!AB88),"")</f>
        <v>-1.8531873684593596</v>
      </c>
      <c r="DR88" s="32">
        <f>IFERROR(LN('2a) female mx'!AC88),"")</f>
        <v>-1.810124528801196</v>
      </c>
      <c r="DS88" s="32">
        <f>IFERROR(LN('2a) female mx'!AD88),"")</f>
        <v>-1.8628838430157186</v>
      </c>
      <c r="DT88" s="32">
        <f>IFERROR(LN('2a) female mx'!AE88),"")</f>
        <v>-1.7896231389460762</v>
      </c>
      <c r="DU88" s="32">
        <f>IFERROR(LN('2a) female mx'!AF88),"")</f>
        <v>-1.7753531134489904</v>
      </c>
      <c r="DV88" s="32">
        <f>IFERROR(LN('2a) female mx'!AG88),"")</f>
        <v>-1.848423689828393</v>
      </c>
      <c r="DW88" s="32">
        <f>IFERROR(LN('2a) female mx'!AH88),"")</f>
        <v>-1.8340438086347899</v>
      </c>
      <c r="DX88" s="32">
        <f>IFERROR(LN('2a) female mx'!AI88),"")</f>
        <v>-1.8125319131441018</v>
      </c>
      <c r="DY88" s="32">
        <f>IFERROR(LN('2a) female mx'!AJ88),"")</f>
        <v>-1.8841477251426688</v>
      </c>
      <c r="DZ88" s="32">
        <f>IFERROR(LN('2a) female mx'!AK88),"")</f>
        <v>-1.8170715832999913</v>
      </c>
      <c r="EA88" s="32">
        <f>IFERROR(LN('2a) female mx'!AL88),"")</f>
        <v>-1.8772946843016383</v>
      </c>
      <c r="EB88" s="32">
        <f>IFERROR(LN('2a) female mx'!AM88),"")</f>
        <v>-1.932223382648248</v>
      </c>
      <c r="EC88" s="32">
        <f>IFERROR(LN('2a) female mx'!AN88),"")</f>
        <v>-1.8918113682716826</v>
      </c>
      <c r="ED88" s="32">
        <f>IFERROR(LN('2a) female mx'!AO88),"")</f>
        <v>-1.9168254413323944</v>
      </c>
      <c r="EE88" s="32">
        <f>IFERROR(LN('2a) female mx'!AP88),"")</f>
        <v>-2.0124824444738456</v>
      </c>
      <c r="EF88" s="32">
        <f>IFERROR(LN('2a) female mx'!AQ88),"")</f>
        <v>-1.9344924671199644</v>
      </c>
      <c r="EG88" s="32">
        <f>IFERROR(LN('2a) female mx'!AR88),"")</f>
        <v>-1.9950894940041273</v>
      </c>
      <c r="EH88" s="32">
        <f>IFERROR(LN('2a) female mx'!AS88),"")</f>
        <v>-1.9463073860565423</v>
      </c>
      <c r="EI88" s="32">
        <f>IFERROR(LN('2a) female mx'!AT88),"")</f>
        <v>-1.9127360532747268</v>
      </c>
      <c r="EJ88" s="32">
        <f>IFERROR(LN('2a) female mx'!AU88),"")</f>
        <v>-1.9011385002359587</v>
      </c>
      <c r="EK88" s="32">
        <f>IFERROR(LN('2a) female mx'!AV88),"")</f>
        <v>-2.0172034029357047</v>
      </c>
      <c r="EL88" s="32">
        <f>IFERROR(LN('2a) female mx'!AW88),"")</f>
        <v>-1.8991461119453199</v>
      </c>
      <c r="EM88" s="32">
        <f>IFERROR(LN('2a) female mx'!AX88),"")</f>
        <v>-2.0282317481243601</v>
      </c>
      <c r="EN88" s="32">
        <f>IFERROR(LN('2a) female mx'!AY88),"")</f>
        <v>-1.9589547901342237</v>
      </c>
      <c r="EO88" s="32">
        <f>IFERROR(LN('2a) female mx'!AZ88),"")</f>
        <v>-1.9362022812398432</v>
      </c>
      <c r="EP88" s="32">
        <f>IFERROR(LN('2a) female mx'!BA88),"")</f>
        <v>-2.0281896116388567</v>
      </c>
      <c r="EQ88" s="32">
        <f>IFERROR(LN('2a) female mx'!BB88),"")</f>
        <v>-1.9741028865735522</v>
      </c>
      <c r="ER88" s="32">
        <f>IFERROR(LN('2a) female mx'!BC88),"")</f>
        <v>-1.9852769344311345</v>
      </c>
      <c r="ES88" s="32">
        <f>IFERROR(LN('2a) female mx'!BD88),"")</f>
        <v>-2.1107997518126425</v>
      </c>
      <c r="ET88" s="32">
        <f>IFERROR(LN('2a) female mx'!BE88),"")</f>
        <v>-2.0408072050622339</v>
      </c>
      <c r="EU88" s="32">
        <f>IFERROR(LN('2a) female mx'!BF88),"")</f>
        <v>-2.1596743212644842</v>
      </c>
      <c r="EV88" s="32">
        <f>IFERROR(LN('2a) female mx'!BG88),"")</f>
        <v>-2.1879120261501424</v>
      </c>
      <c r="EW88" s="32">
        <f>IFERROR(LN('2a) female mx'!BH88),"")</f>
        <v>-2.1969206325649862</v>
      </c>
      <c r="EX88" s="32">
        <f>IFERROR(LN('2a) female mx'!BI88),"")</f>
        <v>-2.1466479833942564</v>
      </c>
      <c r="EY88" s="32">
        <f>IFERROR(LN('2a) female mx'!BJ88),"")</f>
        <v>-2.2005961246972356</v>
      </c>
      <c r="EZ88" s="32">
        <f>IFERROR(LN('2a) female mx'!BK88),"")</f>
        <v>-2.1911400994651373</v>
      </c>
      <c r="FA88" s="32">
        <f>IFERROR(LN('2a) female mx'!BL88),"")</f>
        <v>-2.2764858981431026</v>
      </c>
      <c r="FB88" s="32">
        <f>IFERROR(LN('2a) female mx'!BM88),"")</f>
        <v>-2.2882800914079162</v>
      </c>
      <c r="FC88" s="32">
        <f>IFERROR(LN('2a) female mx'!BN88),"")</f>
        <v>-2.1385147877245565</v>
      </c>
      <c r="FD88" s="32">
        <f>IFERROR(LN('2a) female mx'!BO88),"")</f>
        <v>-2.2552841323760813</v>
      </c>
      <c r="FE88" s="32">
        <f>IFERROR(LN('2a) female mx'!BP88),"")</f>
        <v>-2.3139693214258465</v>
      </c>
      <c r="FF88" s="32">
        <f>IFERROR(LN('2a) female mx'!BQ88),"")</f>
        <v>-2.2809346056093864</v>
      </c>
      <c r="FG88" s="32">
        <f>IFERROR(LN('2a) female mx'!BR88),"")</f>
        <v>-2.2465596004879917</v>
      </c>
      <c r="FH88" s="32">
        <f>IFERROR(LN('2a) female mx'!BS88),"")</f>
        <v>-2.3374578362237117</v>
      </c>
      <c r="FI88" s="32">
        <f>IFERROR(LN('2a) female mx'!BT88),"")</f>
        <v>-2.3614549811594392</v>
      </c>
      <c r="FJ88" s="32">
        <f>IFERROR(LN('2a) female mx'!BU88),"")</f>
        <v>-2.3477641157309574</v>
      </c>
      <c r="FK88" s="32">
        <f>IFERROR(LN('2a) female mx'!BV88),"")</f>
        <v>-2.4051947428311653</v>
      </c>
      <c r="FL88" s="32">
        <f>IFERROR(LN('2a) female mx'!BW88),"")</f>
        <v>-2.3954768919340887</v>
      </c>
      <c r="FM88" s="32">
        <f>IFERROR(LN('2a) female mx'!BX88),"")</f>
        <v>-2.4265509191371368</v>
      </c>
      <c r="FN88" s="32">
        <f>IFERROR(LN('2a) female mx'!BY88),"")</f>
        <v>-2.3771527158810044</v>
      </c>
      <c r="FO88" s="32">
        <f>IFERROR(LN('2a) female mx'!BZ88),"")</f>
        <v>-2.4176150895932595</v>
      </c>
      <c r="FP88" s="32">
        <f>IFERROR(LN('2a) female mx'!CA88),"")</f>
        <v>-2.4628104491856</v>
      </c>
      <c r="FQ88" s="32">
        <f>IFERROR(LN('2a) female mx'!CB88),"")</f>
        <v>-2.4507756552131386</v>
      </c>
      <c r="FR88" s="32">
        <f>IFERROR(LN('2a) female mx'!CC88),"")</f>
        <v>-2.494462166823352</v>
      </c>
      <c r="FS88" s="32">
        <f>IFERROR(LN('2a) female mx'!CD88),"")</f>
        <v>-2.5360175834844645</v>
      </c>
      <c r="FT88" s="32">
        <f>IFERROR(LN('2a) female mx'!CE88),"")</f>
        <v>-2.5243329010977691</v>
      </c>
      <c r="FU88" s="32">
        <f>IFERROR(LN('2a) female mx'!CF88),"")</f>
        <v>-2.5571925313800277</v>
      </c>
      <c r="FV88" s="32">
        <f>IFERROR(LN('2a) female mx'!CG88),"")</f>
        <v>-2.5654080379985902</v>
      </c>
      <c r="FW88" s="32">
        <f>IFERROR(LN('2a) female mx'!CH88),"")</f>
        <v>-2.5727534109614316</v>
      </c>
      <c r="FX88" s="32">
        <f>IFERROR(LN('2a) female mx'!CI88),"")</f>
        <v>-2.626817117838312</v>
      </c>
      <c r="FY88" s="32">
        <f>IFERROR(LN('2a) female mx'!CJ88),"")</f>
        <v>-2.6012177846791191</v>
      </c>
      <c r="FZ88" s="32">
        <f>IFERROR(LN('2a) female mx'!CK88),"")</f>
        <v>-2.6374517242491606</v>
      </c>
      <c r="GA88" s="32">
        <f>IFERROR(LN('2a) female mx'!CL88),"")</f>
        <v>-2.6676993574878574</v>
      </c>
      <c r="GB88" s="32">
        <f>IFERROR(LN('2a) female mx'!CM88),"")</f>
        <v>-2.6764003479467688</v>
      </c>
      <c r="GC88" s="32">
        <f>IFERROR(LN('2a) female mx'!CN88),"")</f>
        <v>-2.6925299723431131</v>
      </c>
      <c r="GD88" s="12" t="str">
        <f>IFERROR(LN('2a) female mx'!CO88),"")</f>
        <v/>
      </c>
    </row>
    <row r="89" spans="1:186" x14ac:dyDescent="0.25">
      <c r="A89" s="31">
        <f>'2a) male mx'!A89</f>
        <v>86</v>
      </c>
      <c r="B89" s="32">
        <f>LN('2a) male mx'!B89)</f>
        <v>-1.6396608889279578</v>
      </c>
      <c r="C89" s="32">
        <f>LN('2a) male mx'!C89)</f>
        <v>-1.475432848055241</v>
      </c>
      <c r="D89" s="32">
        <f>LN('2a) male mx'!D89)</f>
        <v>-1.3918584663273661</v>
      </c>
      <c r="E89" s="32">
        <f>LN('2a) male mx'!E89)</f>
        <v>-1.7018852216887481</v>
      </c>
      <c r="F89" s="32">
        <f>LN('2a) male mx'!F89)</f>
        <v>-1.6166804993791426</v>
      </c>
      <c r="G89" s="32">
        <f>LN('2a) male mx'!G89)</f>
        <v>-1.3253229572795022</v>
      </c>
      <c r="H89" s="32">
        <f>LN('2a) male mx'!H89)</f>
        <v>-1.4037437271023574</v>
      </c>
      <c r="I89" s="32">
        <f>LN('2a) male mx'!I89)</f>
        <v>-1.5082589635356811</v>
      </c>
      <c r="J89" s="32">
        <f>LN('2a) male mx'!J89)</f>
        <v>-1.5061299750606614</v>
      </c>
      <c r="K89" s="32">
        <f>LN('2a) male mx'!K89)</f>
        <v>-1.5739952739874605</v>
      </c>
      <c r="L89" s="32">
        <f>LN('2a) male mx'!L89)</f>
        <v>-1.5077783632508452</v>
      </c>
      <c r="M89" s="32">
        <f>LN('2a) male mx'!M89)</f>
        <v>-1.5750019201611025</v>
      </c>
      <c r="N89" s="32">
        <f>LN('2a) male mx'!N89)</f>
        <v>-1.5301167291761104</v>
      </c>
      <c r="O89" s="32">
        <f>LN('2a) male mx'!O89)</f>
        <v>-1.4784846318507854</v>
      </c>
      <c r="P89" s="32">
        <f>LN('2a) male mx'!P89)</f>
        <v>-1.5219806882688012</v>
      </c>
      <c r="Q89" s="32">
        <f>LN('2a) male mx'!Q89)</f>
        <v>-1.586255893960999</v>
      </c>
      <c r="R89" s="32">
        <f>LN('2a) male mx'!R89)</f>
        <v>-1.5242109538485877</v>
      </c>
      <c r="S89" s="32">
        <f>LN('2a) male mx'!S89)</f>
        <v>-1.526042892467161</v>
      </c>
      <c r="T89" s="32">
        <f>LN('2a) male mx'!T89)</f>
        <v>-1.4171968694685859</v>
      </c>
      <c r="U89" s="32">
        <f>LN('2a) male mx'!U89)</f>
        <v>-1.5710670301337246</v>
      </c>
      <c r="V89" s="32">
        <f>LN('2a) male mx'!V89)</f>
        <v>-1.487867565536954</v>
      </c>
      <c r="W89" s="32">
        <f>LN('2a) male mx'!W89)</f>
        <v>-1.343188044667414</v>
      </c>
      <c r="X89" s="32">
        <f>LN('2a) male mx'!X89)</f>
        <v>-1.4400624946056728</v>
      </c>
      <c r="Y89" s="32">
        <f>LN('2a) male mx'!Y89)</f>
        <v>-1.5486530213649785</v>
      </c>
      <c r="Z89" s="32">
        <f>LN('2a) male mx'!Z89)</f>
        <v>-1.5675065259219796</v>
      </c>
      <c r="AA89" s="32">
        <f>LN('2a) male mx'!AA89)</f>
        <v>-1.4710616608691842</v>
      </c>
      <c r="AB89" s="32">
        <f>LN('2a) male mx'!AB89)</f>
        <v>-1.4998323238570868</v>
      </c>
      <c r="AC89" s="32">
        <f>LN('2a) male mx'!AC89)</f>
        <v>-1.4438928723954079</v>
      </c>
      <c r="AD89" s="32">
        <f>LN('2a) male mx'!AD89)</f>
        <v>-1.5374178738143114</v>
      </c>
      <c r="AE89" s="32">
        <f>LN('2a) male mx'!AE89)</f>
        <v>-1.4453244423044411</v>
      </c>
      <c r="AF89" s="32">
        <f>LN('2a) male mx'!AF89)</f>
        <v>-1.494229033972764</v>
      </c>
      <c r="AG89" s="32">
        <f>LN('2a) male mx'!AG89)</f>
        <v>-1.5188756178752241</v>
      </c>
      <c r="AH89" s="32">
        <f>LN('2a) male mx'!AH89)</f>
        <v>-1.4835945450139827</v>
      </c>
      <c r="AI89" s="32">
        <f>LN('2a) male mx'!AI89)</f>
        <v>-1.5152648104625752</v>
      </c>
      <c r="AJ89" s="32">
        <f>LN('2a) male mx'!AJ89)</f>
        <v>-1.5950324588634832</v>
      </c>
      <c r="AK89" s="32">
        <f>LN('2a) male mx'!AK89)</f>
        <v>-1.4201547483917982</v>
      </c>
      <c r="AL89" s="32">
        <f>LN('2a) male mx'!AL89)</f>
        <v>-1.5786034462545291</v>
      </c>
      <c r="AM89" s="32">
        <f>LN('2a) male mx'!AM89)</f>
        <v>-1.6088651299976537</v>
      </c>
      <c r="AN89" s="32">
        <f>LN('2a) male mx'!AN89)</f>
        <v>-1.5851616413241498</v>
      </c>
      <c r="AO89" s="32">
        <f>LN('2a) male mx'!AO89)</f>
        <v>-1.5717562563026402</v>
      </c>
      <c r="AP89" s="32">
        <f>LN('2a) male mx'!AP89)</f>
        <v>-1.613502523870264</v>
      </c>
      <c r="AQ89" s="32">
        <f>LN('2a) male mx'!AQ89)</f>
        <v>-1.5162657239906485</v>
      </c>
      <c r="AR89" s="32">
        <f>LN('2a) male mx'!AR89)</f>
        <v>-1.5944084060373693</v>
      </c>
      <c r="AS89" s="32">
        <f>LN('2a) male mx'!AS89)</f>
        <v>-1.5415407467333699</v>
      </c>
      <c r="AT89" s="32">
        <f>LN('2a) male mx'!AT89)</f>
        <v>-1.5500032228974487</v>
      </c>
      <c r="AU89" s="32">
        <f>LN('2a) male mx'!AU89)</f>
        <v>-1.5362308006629102</v>
      </c>
      <c r="AV89" s="32">
        <f>LN('2a) male mx'!AV89)</f>
        <v>-1.5961941914235822</v>
      </c>
      <c r="AW89" s="32">
        <f>LN('2a) male mx'!AW89)</f>
        <v>-1.5136279161939217</v>
      </c>
      <c r="AX89" s="32">
        <f>LN('2a) male mx'!AX89)</f>
        <v>-1.616235565200915</v>
      </c>
      <c r="AY89" s="32">
        <f>LN('2a) male mx'!AY89)</f>
        <v>-1.5644560334917137</v>
      </c>
      <c r="AZ89" s="32">
        <f>LN('2a) male mx'!AZ89)</f>
        <v>-1.5292585834064338</v>
      </c>
      <c r="BA89" s="32">
        <f>LN('2a) male mx'!BA89)</f>
        <v>-1.6372997563627056</v>
      </c>
      <c r="BB89" s="32">
        <f>LN('2a) male mx'!BB89)</f>
        <v>-1.6399750460378033</v>
      </c>
      <c r="BC89" s="32">
        <f>LN('2a) male mx'!BC89)</f>
        <v>-1.4981021817042315</v>
      </c>
      <c r="BD89" s="32">
        <f>LN('2a) male mx'!BD89)</f>
        <v>-1.6336335846644223</v>
      </c>
      <c r="BE89" s="32">
        <f>LN('2a) male mx'!BE89)</f>
        <v>-1.6008610173307012</v>
      </c>
      <c r="BF89" s="32">
        <f>LN('2a) male mx'!BF89)</f>
        <v>-1.7002933674939971</v>
      </c>
      <c r="BG89" s="32">
        <f>LN('2a) male mx'!BG89)</f>
        <v>-1.739934401363469</v>
      </c>
      <c r="BH89" s="32">
        <f>LN('2a) male mx'!BH89)</f>
        <v>-1.7107550296636793</v>
      </c>
      <c r="BI89" s="32">
        <f>LN('2a) male mx'!BI89)</f>
        <v>-1.7474684525183612</v>
      </c>
      <c r="BJ89" s="32">
        <f>LN('2a) male mx'!BJ89)</f>
        <v>-1.7462578109101661</v>
      </c>
      <c r="BK89" s="32">
        <f>LN('2a) male mx'!BK89)</f>
        <v>-1.7110830948834281</v>
      </c>
      <c r="BL89" s="32">
        <f>LN('2a) male mx'!BL89)</f>
        <v>-1.7861570257368569</v>
      </c>
      <c r="BM89" s="32">
        <f>LN('2a) male mx'!BM89)</f>
        <v>-1.7838466997063125</v>
      </c>
      <c r="BN89" s="32">
        <f>LN('2a) male mx'!BN89)</f>
        <v>-1.7549553153815598</v>
      </c>
      <c r="BO89" s="32">
        <f>LN('2a) male mx'!BO89)</f>
        <v>-1.8125076737153645</v>
      </c>
      <c r="BP89" s="32">
        <f>LN('2a) male mx'!BP89)</f>
        <v>-1.7488766013372419</v>
      </c>
      <c r="BQ89" s="32">
        <f>LN('2a) male mx'!BQ89)</f>
        <v>-1.8877081507035347</v>
      </c>
      <c r="BR89" s="32">
        <f>LN('2a) male mx'!BR89)</f>
        <v>-1.7294616151803122</v>
      </c>
      <c r="BS89" s="32">
        <f>LN('2a) male mx'!BS89)</f>
        <v>-1.8183420661335554</v>
      </c>
      <c r="BT89" s="32">
        <f>LN('2a) male mx'!BT89)</f>
        <v>-1.8682751068442758</v>
      </c>
      <c r="BU89" s="32">
        <f>LN('2a) male mx'!BU89)</f>
        <v>-1.9134997313411424</v>
      </c>
      <c r="BV89" s="32">
        <f>LN('2a) male mx'!BV89)</f>
        <v>-1.8320064481591281</v>
      </c>
      <c r="BW89" s="32">
        <f>LN('2a) male mx'!BW89)</f>
        <v>-1.8660970095763965</v>
      </c>
      <c r="BX89" s="32">
        <f>LN('2a) male mx'!BX89)</f>
        <v>-1.8731671474254152</v>
      </c>
      <c r="BY89" s="32">
        <f>LN('2a) male mx'!BY89)</f>
        <v>-1.8865278891189221</v>
      </c>
      <c r="BZ89" s="32">
        <f>LN('2a) male mx'!BZ89)</f>
        <v>-1.9352614211213375</v>
      </c>
      <c r="CA89" s="32">
        <f>LN('2a) male mx'!CA89)</f>
        <v>-1.9290472200943485</v>
      </c>
      <c r="CB89" s="32">
        <f>LN('2a) male mx'!CB89)</f>
        <v>-1.9474755936422905</v>
      </c>
      <c r="CC89" s="32">
        <f>LN('2a) male mx'!CC89)</f>
        <v>-1.9940174028898681</v>
      </c>
      <c r="CD89" s="32">
        <f>LN('2a) male mx'!CD89)</f>
        <v>-1.9769985139796629</v>
      </c>
      <c r="CE89" s="32">
        <f>LN('2a) male mx'!CE89)</f>
        <v>-1.994055155881546</v>
      </c>
      <c r="CF89" s="32">
        <f>LN('2a) male mx'!CF89)</f>
        <v>-2.0314489317199009</v>
      </c>
      <c r="CG89" s="32">
        <f>LN('2a) male mx'!CG89)</f>
        <v>-2.1030452830657458</v>
      </c>
      <c r="CH89" s="32">
        <f>LN('2a) male mx'!CH89)</f>
        <v>-2.1933502459568577</v>
      </c>
      <c r="CI89" s="32">
        <f>LN('2a) male mx'!CI89)</f>
        <v>-2.1052130232566197</v>
      </c>
      <c r="CJ89" s="32">
        <f>LN('2a) male mx'!CJ89)</f>
        <v>-2.1181395429922469</v>
      </c>
      <c r="CK89" s="32">
        <f>LN('2a) male mx'!CK89)</f>
        <v>-2.0869217555536275</v>
      </c>
      <c r="CL89" s="32">
        <f>LN('2a) male mx'!CL89)</f>
        <v>-2.2086658029602861</v>
      </c>
      <c r="CM89" s="32">
        <f>LN('2a) male mx'!CM89)</f>
        <v>-2.1842085077279627</v>
      </c>
      <c r="CN89" s="32">
        <f>LN('2a) male mx'!CN89)</f>
        <v>-2.162176440259663</v>
      </c>
      <c r="CP89" s="31">
        <f t="shared" si="3"/>
        <v>86</v>
      </c>
      <c r="CQ89" s="32">
        <f>IFERROR(LN('2a) female mx'!B89),"")</f>
        <v>-1.8168351012932653</v>
      </c>
      <c r="CR89" s="32">
        <f>IFERROR(LN('2a) female mx'!C89),"")</f>
        <v>-1.5252763082361198</v>
      </c>
      <c r="CS89" s="32">
        <f>IFERROR(LN('2a) female mx'!D89),"")</f>
        <v>-1.5577669887984535</v>
      </c>
      <c r="CT89" s="32">
        <f>IFERROR(LN('2a) female mx'!E89),"")</f>
        <v>-1.5795849492844192</v>
      </c>
      <c r="CU89" s="32">
        <f>IFERROR(LN('2a) female mx'!F89),"")</f>
        <v>-1.7834579106776405</v>
      </c>
      <c r="CV89" s="32">
        <f>IFERROR(LN('2a) female mx'!G89),"")</f>
        <v>-1.6040061622167918</v>
      </c>
      <c r="CW89" s="32">
        <f>IFERROR(LN('2a) female mx'!H89),"")</f>
        <v>-1.6844545625240401</v>
      </c>
      <c r="CX89" s="32">
        <f>IFERROR(LN('2a) female mx'!I89),"")</f>
        <v>-1.557267396855686</v>
      </c>
      <c r="CY89" s="32">
        <f>IFERROR(LN('2a) female mx'!J89),"")</f>
        <v>-1.5399533064160307</v>
      </c>
      <c r="CZ89" s="32">
        <f>IFERROR(LN('2a) female mx'!K89),"")</f>
        <v>-1.7960465024346761</v>
      </c>
      <c r="DA89" s="32">
        <f>IFERROR(LN('2a) female mx'!L89),"")</f>
        <v>-1.6570851658041492</v>
      </c>
      <c r="DB89" s="32">
        <f>IFERROR(LN('2a) female mx'!M89),"")</f>
        <v>-1.6576952831549439</v>
      </c>
      <c r="DC89" s="32">
        <f>IFERROR(LN('2a) female mx'!N89),"")</f>
        <v>-1.6092155007491564</v>
      </c>
      <c r="DD89" s="32">
        <f>IFERROR(LN('2a) female mx'!O89),"")</f>
        <v>-1.6746156154406688</v>
      </c>
      <c r="DE89" s="32">
        <f>IFERROR(LN('2a) female mx'!P89),"")</f>
        <v>-1.6709424991087256</v>
      </c>
      <c r="DF89" s="32">
        <f>IFERROR(LN('2a) female mx'!Q89),"")</f>
        <v>-1.6774726823627031</v>
      </c>
      <c r="DG89" s="32">
        <f>IFERROR(LN('2a) female mx'!R89),"")</f>
        <v>-1.7190077972958113</v>
      </c>
      <c r="DH89" s="32">
        <f>IFERROR(LN('2a) female mx'!S89),"")</f>
        <v>-1.6036239425686807</v>
      </c>
      <c r="DI89" s="32">
        <f>IFERROR(LN('2a) female mx'!T89),"")</f>
        <v>-1.584287421520971</v>
      </c>
      <c r="DJ89" s="32">
        <f>IFERROR(LN('2a) female mx'!U89),"")</f>
        <v>-1.7677426767849156</v>
      </c>
      <c r="DK89" s="32">
        <f>IFERROR(LN('2a) female mx'!V89),"")</f>
        <v>-1.6703506279269185</v>
      </c>
      <c r="DL89" s="32">
        <f>IFERROR(LN('2a) female mx'!W89),"")</f>
        <v>-1.5395517849699338</v>
      </c>
      <c r="DM89" s="32">
        <f>IFERROR(LN('2a) female mx'!X89),"")</f>
        <v>-1.618343823715489</v>
      </c>
      <c r="DN89" s="32">
        <f>IFERROR(LN('2a) female mx'!Y89),"")</f>
        <v>-1.7515394366303878</v>
      </c>
      <c r="DO89" s="32">
        <f>IFERROR(LN('2a) female mx'!Z89),"")</f>
        <v>-1.7305731229820125</v>
      </c>
      <c r="DP89" s="32">
        <f>IFERROR(LN('2a) female mx'!AA89),"")</f>
        <v>-1.5710106744737233</v>
      </c>
      <c r="DQ89" s="32">
        <f>IFERROR(LN('2a) female mx'!AB89),"")</f>
        <v>-1.7087465743364347</v>
      </c>
      <c r="DR89" s="32">
        <f>IFERROR(LN('2a) female mx'!AC89),"")</f>
        <v>-1.6469150652065332</v>
      </c>
      <c r="DS89" s="32">
        <f>IFERROR(LN('2a) female mx'!AD89),"")</f>
        <v>-1.7380886293841884</v>
      </c>
      <c r="DT89" s="32">
        <f>IFERROR(LN('2a) female mx'!AE89),"")</f>
        <v>-1.5968274048421707</v>
      </c>
      <c r="DU89" s="32">
        <f>IFERROR(LN('2a) female mx'!AF89),"")</f>
        <v>-1.6618943526308136</v>
      </c>
      <c r="DV89" s="32">
        <f>IFERROR(LN('2a) female mx'!AG89),"")</f>
        <v>-1.6293889324518893</v>
      </c>
      <c r="DW89" s="32">
        <f>IFERROR(LN('2a) female mx'!AH89),"")</f>
        <v>-1.7007123415892971</v>
      </c>
      <c r="DX89" s="32">
        <f>IFERROR(LN('2a) female mx'!AI89),"")</f>
        <v>-1.7104665615050703</v>
      </c>
      <c r="DY89" s="32">
        <f>IFERROR(LN('2a) female mx'!AJ89),"")</f>
        <v>-1.7269822642601802</v>
      </c>
      <c r="DZ89" s="32">
        <f>IFERROR(LN('2a) female mx'!AK89),"")</f>
        <v>-1.6287923948068661</v>
      </c>
      <c r="EA89" s="32">
        <f>IFERROR(LN('2a) female mx'!AL89),"")</f>
        <v>-1.8073906827641142</v>
      </c>
      <c r="EB89" s="32">
        <f>IFERROR(LN('2a) female mx'!AM89),"")</f>
        <v>-1.8321877823299093</v>
      </c>
      <c r="EC89" s="32">
        <f>IFERROR(LN('2a) female mx'!AN89),"")</f>
        <v>-1.7707907718309528</v>
      </c>
      <c r="ED89" s="32">
        <f>IFERROR(LN('2a) female mx'!AO89),"")</f>
        <v>-1.8820128905827929</v>
      </c>
      <c r="EE89" s="32">
        <f>IFERROR(LN('2a) female mx'!AP89),"")</f>
        <v>-1.8121446904699345</v>
      </c>
      <c r="EF89" s="32">
        <f>IFERROR(LN('2a) female mx'!AQ89),"")</f>
        <v>-1.818307609302027</v>
      </c>
      <c r="EG89" s="32">
        <f>IFERROR(LN('2a) female mx'!AR89),"")</f>
        <v>-1.8394724323000122</v>
      </c>
      <c r="EH89" s="32">
        <f>IFERROR(LN('2a) female mx'!AS89),"")</f>
        <v>-1.8067061915530027</v>
      </c>
      <c r="EI89" s="32">
        <f>IFERROR(LN('2a) female mx'!AT89),"")</f>
        <v>-1.8679547070991651</v>
      </c>
      <c r="EJ89" s="32">
        <f>IFERROR(LN('2a) female mx'!AU89),"")</f>
        <v>-1.8050251272829216</v>
      </c>
      <c r="EK89" s="32">
        <f>IFERROR(LN('2a) female mx'!AV89),"")</f>
        <v>-1.8925409500632968</v>
      </c>
      <c r="EL89" s="32">
        <f>IFERROR(LN('2a) female mx'!AW89),"")</f>
        <v>-1.7924582463964938</v>
      </c>
      <c r="EM89" s="32">
        <f>IFERROR(LN('2a) female mx'!AX89),"")</f>
        <v>-1.8819758134239297</v>
      </c>
      <c r="EN89" s="32">
        <f>IFERROR(LN('2a) female mx'!AY89),"")</f>
        <v>-1.8007723523476173</v>
      </c>
      <c r="EO89" s="32">
        <f>IFERROR(LN('2a) female mx'!AZ89),"")</f>
        <v>-1.8646398616054398</v>
      </c>
      <c r="EP89" s="32">
        <f>IFERROR(LN('2a) female mx'!BA89),"")</f>
        <v>-1.883740276159092</v>
      </c>
      <c r="EQ89" s="32">
        <f>IFERROR(LN('2a) female mx'!BB89),"")</f>
        <v>-1.9140931384484348</v>
      </c>
      <c r="ER89" s="32">
        <f>IFERROR(LN('2a) female mx'!BC89),"")</f>
        <v>-1.8493139769779063</v>
      </c>
      <c r="ES89" s="32">
        <f>IFERROR(LN('2a) female mx'!BD89),"")</f>
        <v>-1.9565843864439161</v>
      </c>
      <c r="ET89" s="32">
        <f>IFERROR(LN('2a) female mx'!BE89),"")</f>
        <v>-1.8660430699862736</v>
      </c>
      <c r="EU89" s="32">
        <f>IFERROR(LN('2a) female mx'!BF89),"")</f>
        <v>-2.0559709322790822</v>
      </c>
      <c r="EV89" s="32">
        <f>IFERROR(LN('2a) female mx'!BG89),"")</f>
        <v>-2.0136983047954935</v>
      </c>
      <c r="EW89" s="32">
        <f>IFERROR(LN('2a) female mx'!BH89),"")</f>
        <v>-2.0391264014602739</v>
      </c>
      <c r="EX89" s="32">
        <f>IFERROR(LN('2a) female mx'!BI89),"")</f>
        <v>-2.0739029762899968</v>
      </c>
      <c r="EY89" s="32">
        <f>IFERROR(LN('2a) female mx'!BJ89),"")</f>
        <v>-2.0916055790331178</v>
      </c>
      <c r="EZ89" s="32">
        <f>IFERROR(LN('2a) female mx'!BK89),"")</f>
        <v>-2.0327215854426894</v>
      </c>
      <c r="FA89" s="32">
        <f>IFERROR(LN('2a) female mx'!BL89),"")</f>
        <v>-2.1372417696892589</v>
      </c>
      <c r="FB89" s="32">
        <f>IFERROR(LN('2a) female mx'!BM89),"")</f>
        <v>-2.1417093742121516</v>
      </c>
      <c r="FC89" s="32">
        <f>IFERROR(LN('2a) female mx'!BN89),"")</f>
        <v>-2.0768933314729048</v>
      </c>
      <c r="FD89" s="32">
        <f>IFERROR(LN('2a) female mx'!BO89),"")</f>
        <v>-2.1136652167798164</v>
      </c>
      <c r="FE89" s="32">
        <f>IFERROR(LN('2a) female mx'!BP89),"")</f>
        <v>-2.1089276710871805</v>
      </c>
      <c r="FF89" s="32">
        <f>IFERROR(LN('2a) female mx'!BQ89),"")</f>
        <v>-2.2526890044226175</v>
      </c>
      <c r="FG89" s="32">
        <f>IFERROR(LN('2a) female mx'!BR89),"")</f>
        <v>-2.130347491120367</v>
      </c>
      <c r="FH89" s="32">
        <f>IFERROR(LN('2a) female mx'!BS89),"")</f>
        <v>-2.2219434221605598</v>
      </c>
      <c r="FI89" s="32">
        <f>IFERROR(LN('2a) female mx'!BT89),"")</f>
        <v>-2.2945602223064587</v>
      </c>
      <c r="FJ89" s="32">
        <f>IFERROR(LN('2a) female mx'!BU89),"")</f>
        <v>-2.2193405302872282</v>
      </c>
      <c r="FK89" s="32">
        <f>IFERROR(LN('2a) female mx'!BV89),"")</f>
        <v>-2.306893978218433</v>
      </c>
      <c r="FL89" s="32">
        <f>IFERROR(LN('2a) female mx'!BW89),"")</f>
        <v>-2.2409142510031725</v>
      </c>
      <c r="FM89" s="32">
        <f>IFERROR(LN('2a) female mx'!BX89),"")</f>
        <v>-2.2667878994946586</v>
      </c>
      <c r="FN89" s="32">
        <f>IFERROR(LN('2a) female mx'!BY89),"")</f>
        <v>-2.2832647361588765</v>
      </c>
      <c r="FO89" s="32">
        <f>IFERROR(LN('2a) female mx'!BZ89),"")</f>
        <v>-2.2626585739818768</v>
      </c>
      <c r="FP89" s="32">
        <f>IFERROR(LN('2a) female mx'!CA89),"")</f>
        <v>-2.3802581313122637</v>
      </c>
      <c r="FQ89" s="32">
        <f>IFERROR(LN('2a) female mx'!CB89),"")</f>
        <v>-2.3355334751921917</v>
      </c>
      <c r="FR89" s="32">
        <f>IFERROR(LN('2a) female mx'!CC89),"")</f>
        <v>-2.3209219961781145</v>
      </c>
      <c r="FS89" s="32">
        <f>IFERROR(LN('2a) female mx'!CD89),"")</f>
        <v>-2.4022830548885556</v>
      </c>
      <c r="FT89" s="32">
        <f>IFERROR(LN('2a) female mx'!CE89),"")</f>
        <v>-2.4078056374664012</v>
      </c>
      <c r="FU89" s="32">
        <f>IFERROR(LN('2a) female mx'!CF89),"")</f>
        <v>-2.4176055149407789</v>
      </c>
      <c r="FV89" s="32">
        <f>IFERROR(LN('2a) female mx'!CG89),"")</f>
        <v>-2.4555310594508524</v>
      </c>
      <c r="FW89" s="32">
        <f>IFERROR(LN('2a) female mx'!CH89),"")</f>
        <v>-2.4707862287040756</v>
      </c>
      <c r="FX89" s="32">
        <f>IFERROR(LN('2a) female mx'!CI89),"")</f>
        <v>-2.4775944926735471</v>
      </c>
      <c r="FY89" s="32">
        <f>IFERROR(LN('2a) female mx'!CJ89),"")</f>
        <v>-2.461448717137539</v>
      </c>
      <c r="FZ89" s="32">
        <f>IFERROR(LN('2a) female mx'!CK89),"")</f>
        <v>-2.4620679221370221</v>
      </c>
      <c r="GA89" s="32">
        <f>IFERROR(LN('2a) female mx'!CL89),"")</f>
        <v>-2.51517073555208</v>
      </c>
      <c r="GB89" s="32">
        <f>IFERROR(LN('2a) female mx'!CM89),"")</f>
        <v>-2.5453610829782973</v>
      </c>
      <c r="GC89" s="32">
        <f>IFERROR(LN('2a) female mx'!CN89),"")</f>
        <v>-2.5301902593877843</v>
      </c>
      <c r="GD89" s="12" t="str">
        <f>IFERROR(LN('2a) female mx'!CO89),"")</f>
        <v/>
      </c>
    </row>
    <row r="90" spans="1:186" x14ac:dyDescent="0.25">
      <c r="A90" s="31">
        <f>'2a) male mx'!A90</f>
        <v>87</v>
      </c>
      <c r="B90" s="32">
        <f>LN('2a) male mx'!B90)</f>
        <v>-1.535930623575668</v>
      </c>
      <c r="C90" s="32">
        <f>LN('2a) male mx'!C90)</f>
        <v>-1.6143296063253545</v>
      </c>
      <c r="D90" s="32">
        <f>LN('2a) male mx'!D90)</f>
        <v>-1.3719056236677909</v>
      </c>
      <c r="E90" s="32">
        <f>LN('2a) male mx'!E90)</f>
        <v>-1.5190635728707416</v>
      </c>
      <c r="F90" s="32">
        <f>LN('2a) male mx'!F90)</f>
        <v>-1.4348060125455644</v>
      </c>
      <c r="G90" s="32">
        <f>LN('2a) male mx'!G90)</f>
        <v>-1.4966424182887559</v>
      </c>
      <c r="H90" s="32">
        <f>LN('2a) male mx'!H90)</f>
        <v>-1.37901345525085</v>
      </c>
      <c r="I90" s="32">
        <f>LN('2a) male mx'!I90)</f>
        <v>-1.5915057705610711</v>
      </c>
      <c r="J90" s="32">
        <f>LN('2a) male mx'!J90)</f>
        <v>-1.3549463038363105</v>
      </c>
      <c r="K90" s="32">
        <f>LN('2a) male mx'!K90)</f>
        <v>-1.5424876643849359</v>
      </c>
      <c r="L90" s="32">
        <f>LN('2a) male mx'!L90)</f>
        <v>-1.4959497642417459</v>
      </c>
      <c r="M90" s="32">
        <f>LN('2a) male mx'!M90)</f>
        <v>-1.5213205304881889</v>
      </c>
      <c r="N90" s="32">
        <f>LN('2a) male mx'!N90)</f>
        <v>-1.3613084207234802</v>
      </c>
      <c r="O90" s="32">
        <f>LN('2a) male mx'!O90)</f>
        <v>-1.4411872975653619</v>
      </c>
      <c r="P90" s="32">
        <f>LN('2a) male mx'!P90)</f>
        <v>-1.3949485615393926</v>
      </c>
      <c r="Q90" s="32">
        <f>LN('2a) male mx'!Q90)</f>
        <v>-1.5641916471041051</v>
      </c>
      <c r="R90" s="32">
        <f>LN('2a) male mx'!R90)</f>
        <v>-1.4523053297029265</v>
      </c>
      <c r="S90" s="32">
        <f>LN('2a) male mx'!S90)</f>
        <v>-1.435909851045067</v>
      </c>
      <c r="T90" s="32">
        <f>LN('2a) male mx'!T90)</f>
        <v>-1.4053866390547307</v>
      </c>
      <c r="U90" s="32">
        <f>LN('2a) male mx'!U90)</f>
        <v>-1.5265502526283328</v>
      </c>
      <c r="V90" s="32">
        <f>LN('2a) male mx'!V90)</f>
        <v>-1.3921532327395056</v>
      </c>
      <c r="W90" s="32">
        <f>LN('2a) male mx'!W90)</f>
        <v>-1.4447067091870738</v>
      </c>
      <c r="X90" s="32">
        <f>LN('2a) male mx'!X90)</f>
        <v>-1.3191625522589783</v>
      </c>
      <c r="Y90" s="32">
        <f>LN('2a) male mx'!Y90)</f>
        <v>-1.4364499511801812</v>
      </c>
      <c r="Z90" s="32">
        <f>LN('2a) male mx'!Z90)</f>
        <v>-1.3715570987016874</v>
      </c>
      <c r="AA90" s="32">
        <f>LN('2a) male mx'!AA90)</f>
        <v>-1.4702008142013319</v>
      </c>
      <c r="AB90" s="32">
        <f>LN('2a) male mx'!AB90)</f>
        <v>-1.4780353701327786</v>
      </c>
      <c r="AC90" s="32">
        <f>LN('2a) male mx'!AC90)</f>
        <v>-1.4917904424255894</v>
      </c>
      <c r="AD90" s="32">
        <f>LN('2a) male mx'!AD90)</f>
        <v>-1.4314286523492965</v>
      </c>
      <c r="AE90" s="32">
        <f>LN('2a) male mx'!AE90)</f>
        <v>-1.4715400081883492</v>
      </c>
      <c r="AF90" s="32">
        <f>LN('2a) male mx'!AF90)</f>
        <v>-1.3818109970140313</v>
      </c>
      <c r="AG90" s="32">
        <f>LN('2a) male mx'!AG90)</f>
        <v>-1.5234954826333758</v>
      </c>
      <c r="AH90" s="32">
        <f>LN('2a) male mx'!AH90)</f>
        <v>-1.4984079528944054</v>
      </c>
      <c r="AI90" s="32">
        <f>LN('2a) male mx'!AI90)</f>
        <v>-1.4530167923229313</v>
      </c>
      <c r="AJ90" s="32">
        <f>LN('2a) male mx'!AJ90)</f>
        <v>-1.5024867666961264</v>
      </c>
      <c r="AK90" s="32">
        <f>LN('2a) male mx'!AK90)</f>
        <v>-1.3862094966907652</v>
      </c>
      <c r="AL90" s="32">
        <f>LN('2a) male mx'!AL90)</f>
        <v>-1.4930222161256186</v>
      </c>
      <c r="AM90" s="32">
        <f>LN('2a) male mx'!AM90)</f>
        <v>-1.5918658782211679</v>
      </c>
      <c r="AN90" s="32">
        <f>LN('2a) male mx'!AN90)</f>
        <v>-1.4813426046314446</v>
      </c>
      <c r="AO90" s="32">
        <f>LN('2a) male mx'!AO90)</f>
        <v>-1.5493171319222838</v>
      </c>
      <c r="AP90" s="32">
        <f>LN('2a) male mx'!AP90)</f>
        <v>-1.5766269923421503</v>
      </c>
      <c r="AQ90" s="32">
        <f>LN('2a) male mx'!AQ90)</f>
        <v>-1.5080403203690047</v>
      </c>
      <c r="AR90" s="32">
        <f>LN('2a) male mx'!AR90)</f>
        <v>-1.4698696559011122</v>
      </c>
      <c r="AS90" s="32">
        <f>LN('2a) male mx'!AS90)</f>
        <v>-1.3959616756532118</v>
      </c>
      <c r="AT90" s="32">
        <f>LN('2a) male mx'!AT90)</f>
        <v>-1.4212072697348603</v>
      </c>
      <c r="AU90" s="32">
        <f>LN('2a) male mx'!AU90)</f>
        <v>-1.5149547799754675</v>
      </c>
      <c r="AV90" s="32">
        <f>LN('2a) male mx'!AV90)</f>
        <v>-1.4765097096375068</v>
      </c>
      <c r="AW90" s="32">
        <f>LN('2a) male mx'!AW90)</f>
        <v>-1.4614113688130619</v>
      </c>
      <c r="AX90" s="32">
        <f>LN('2a) male mx'!AX90)</f>
        <v>-1.5253639147971276</v>
      </c>
      <c r="AY90" s="32">
        <f>LN('2a) male mx'!AY90)</f>
        <v>-1.5436140248649073</v>
      </c>
      <c r="AZ90" s="32">
        <f>LN('2a) male mx'!AZ90)</f>
        <v>-1.520368483887645</v>
      </c>
      <c r="BA90" s="32">
        <f>LN('2a) male mx'!BA90)</f>
        <v>-1.5522647741980358</v>
      </c>
      <c r="BB90" s="32">
        <f>LN('2a) male mx'!BB90)</f>
        <v>-1.5161021136171984</v>
      </c>
      <c r="BC90" s="32">
        <f>LN('2a) male mx'!BC90)</f>
        <v>-1.4698919961063508</v>
      </c>
      <c r="BD90" s="32">
        <f>LN('2a) male mx'!BD90)</f>
        <v>-1.5837811788407365</v>
      </c>
      <c r="BE90" s="32">
        <f>LN('2a) male mx'!BE90)</f>
        <v>-1.5645636007088974</v>
      </c>
      <c r="BF90" s="32">
        <f>LN('2a) male mx'!BF90)</f>
        <v>-1.6191641216901771</v>
      </c>
      <c r="BG90" s="32">
        <f>LN('2a) male mx'!BG90)</f>
        <v>-1.6558605037539458</v>
      </c>
      <c r="BH90" s="32">
        <f>LN('2a) male mx'!BH90)</f>
        <v>-1.6686556997657915</v>
      </c>
      <c r="BI90" s="32">
        <f>LN('2a) male mx'!BI90)</f>
        <v>-1.7849698963139364</v>
      </c>
      <c r="BJ90" s="32">
        <f>LN('2a) male mx'!BJ90)</f>
        <v>-1.6557558874581433</v>
      </c>
      <c r="BK90" s="32">
        <f>LN('2a) male mx'!BK90)</f>
        <v>-1.6440552098248475</v>
      </c>
      <c r="BL90" s="32">
        <f>LN('2a) male mx'!BL90)</f>
        <v>-1.693028740984766</v>
      </c>
      <c r="BM90" s="32">
        <f>LN('2a) male mx'!BM90)</f>
        <v>-1.6438472977983036</v>
      </c>
      <c r="BN90" s="32">
        <f>LN('2a) male mx'!BN90)</f>
        <v>-1.5560305608364688</v>
      </c>
      <c r="BO90" s="32">
        <f>LN('2a) male mx'!BO90)</f>
        <v>-1.7354759513253111</v>
      </c>
      <c r="BP90" s="32">
        <f>LN('2a) male mx'!BP90)</f>
        <v>-1.5754867440475007</v>
      </c>
      <c r="BQ90" s="32">
        <f>LN('2a) male mx'!BQ90)</f>
        <v>-1.702448359526894</v>
      </c>
      <c r="BR90" s="32">
        <f>LN('2a) male mx'!BR90)</f>
        <v>-1.6104104932162602</v>
      </c>
      <c r="BS90" s="32">
        <f>LN('2a) male mx'!BS90)</f>
        <v>-1.7791728296173597</v>
      </c>
      <c r="BT90" s="32">
        <f>LN('2a) male mx'!BT90)</f>
        <v>-1.802144781745554</v>
      </c>
      <c r="BU90" s="32">
        <f>LN('2a) male mx'!BU90)</f>
        <v>-1.740084454469895</v>
      </c>
      <c r="BV90" s="32">
        <f>LN('2a) male mx'!BV90)</f>
        <v>-1.8206426528306072</v>
      </c>
      <c r="BW90" s="32">
        <f>LN('2a) male mx'!BW90)</f>
        <v>-1.7528225463980875</v>
      </c>
      <c r="BX90" s="32">
        <f>LN('2a) male mx'!BX90)</f>
        <v>-1.7874987043672002</v>
      </c>
      <c r="BY90" s="32">
        <f>LN('2a) male mx'!BY90)</f>
        <v>-1.8030226615067657</v>
      </c>
      <c r="BZ90" s="32">
        <f>LN('2a) male mx'!BZ90)</f>
        <v>-1.8186419230854429</v>
      </c>
      <c r="CA90" s="32">
        <f>LN('2a) male mx'!CA90)</f>
        <v>-1.7988742452014443</v>
      </c>
      <c r="CB90" s="32">
        <f>LN('2a) male mx'!CB90)</f>
        <v>-1.8856790863011803</v>
      </c>
      <c r="CC90" s="32">
        <f>LN('2a) male mx'!CC90)</f>
        <v>-1.9162403675709143</v>
      </c>
      <c r="CD90" s="32">
        <f>LN('2a) male mx'!CD90)</f>
        <v>-1.8934144236626602</v>
      </c>
      <c r="CE90" s="32">
        <f>LN('2a) male mx'!CE90)</f>
        <v>-1.8879672039663387</v>
      </c>
      <c r="CF90" s="32">
        <f>LN('2a) male mx'!CF90)</f>
        <v>-1.9481023172241612</v>
      </c>
      <c r="CG90" s="32">
        <f>LN('2a) male mx'!CG90)</f>
        <v>-1.971157761404339</v>
      </c>
      <c r="CH90" s="32">
        <f>LN('2a) male mx'!CH90)</f>
        <v>-2.0239489651463427</v>
      </c>
      <c r="CI90" s="32">
        <f>LN('2a) male mx'!CI90)</f>
        <v>-2.004892355287748</v>
      </c>
      <c r="CJ90" s="32">
        <f>LN('2a) male mx'!CJ90)</f>
        <v>-2.0076697159487447</v>
      </c>
      <c r="CK90" s="32">
        <f>LN('2a) male mx'!CK90)</f>
        <v>-2.0296498315624145</v>
      </c>
      <c r="CL90" s="32">
        <f>LN('2a) male mx'!CL90)</f>
        <v>-2.0585035029787493</v>
      </c>
      <c r="CM90" s="32">
        <f>LN('2a) male mx'!CM90)</f>
        <v>-2.0686367043647782</v>
      </c>
      <c r="CN90" s="32">
        <f>LN('2a) male mx'!CN90)</f>
        <v>-2.1127466331358837</v>
      </c>
      <c r="CP90" s="31">
        <f t="shared" si="3"/>
        <v>87</v>
      </c>
      <c r="CQ90" s="32">
        <f>IFERROR(LN('2a) female mx'!B90),"")</f>
        <v>-1.689885396474224</v>
      </c>
      <c r="CR90" s="32">
        <f>IFERROR(LN('2a) female mx'!C90),"")</f>
        <v>-1.5588211552428677</v>
      </c>
      <c r="CS90" s="32">
        <f>IFERROR(LN('2a) female mx'!D90),"")</f>
        <v>-1.4475797031453637</v>
      </c>
      <c r="CT90" s="32">
        <f>IFERROR(LN('2a) female mx'!E90),"")</f>
        <v>-1.5394302191215052</v>
      </c>
      <c r="CU90" s="32">
        <f>IFERROR(LN('2a) female mx'!F90),"")</f>
        <v>-1.6109905911162234</v>
      </c>
      <c r="CV90" s="32">
        <f>IFERROR(LN('2a) female mx'!G90),"")</f>
        <v>-1.6810758905160295</v>
      </c>
      <c r="CW90" s="32">
        <f>IFERROR(LN('2a) female mx'!H90),"")</f>
        <v>-1.4169056734381889</v>
      </c>
      <c r="CX90" s="32">
        <f>IFERROR(LN('2a) female mx'!I90),"")</f>
        <v>-1.6350762509395456</v>
      </c>
      <c r="CY90" s="32">
        <f>IFERROR(LN('2a) female mx'!J90),"")</f>
        <v>-1.4966460217040731</v>
      </c>
      <c r="CZ90" s="32">
        <f>IFERROR(LN('2a) female mx'!K90),"")</f>
        <v>-1.7306323705694961</v>
      </c>
      <c r="DA90" s="32">
        <f>IFERROR(LN('2a) female mx'!L90),"")</f>
        <v>-1.7083706283498679</v>
      </c>
      <c r="DB90" s="32">
        <f>IFERROR(LN('2a) female mx'!M90),"")</f>
        <v>-1.6588519002322597</v>
      </c>
      <c r="DC90" s="32">
        <f>IFERROR(LN('2a) female mx'!N90),"")</f>
        <v>-1.6366083923856782</v>
      </c>
      <c r="DD90" s="32">
        <f>IFERROR(LN('2a) female mx'!O90),"")</f>
        <v>-1.6440978891224876</v>
      </c>
      <c r="DE90" s="32">
        <f>IFERROR(LN('2a) female mx'!P90),"")</f>
        <v>-1.6057057509636345</v>
      </c>
      <c r="DF90" s="32">
        <f>IFERROR(LN('2a) female mx'!Q90),"")</f>
        <v>-1.7085694699169096</v>
      </c>
      <c r="DG90" s="32">
        <f>IFERROR(LN('2a) female mx'!R90),"")</f>
        <v>-1.5873283912123197</v>
      </c>
      <c r="DH90" s="32">
        <f>IFERROR(LN('2a) female mx'!S90),"")</f>
        <v>-1.6257798432024506</v>
      </c>
      <c r="DI90" s="32">
        <f>IFERROR(LN('2a) female mx'!T90),"")</f>
        <v>-1.5078846938046724</v>
      </c>
      <c r="DJ90" s="32">
        <f>IFERROR(LN('2a) female mx'!U90),"")</f>
        <v>-1.6510151380238955</v>
      </c>
      <c r="DK90" s="32">
        <f>IFERROR(LN('2a) female mx'!V90),"")</f>
        <v>-1.5531274278428677</v>
      </c>
      <c r="DL90" s="32">
        <f>IFERROR(LN('2a) female mx'!W90),"")</f>
        <v>-1.5590784702544938</v>
      </c>
      <c r="DM90" s="32">
        <f>IFERROR(LN('2a) female mx'!X90),"")</f>
        <v>-1.5402342671633846</v>
      </c>
      <c r="DN90" s="32">
        <f>IFERROR(LN('2a) female mx'!Y90),"")</f>
        <v>-1.6747257166790601</v>
      </c>
      <c r="DO90" s="32">
        <f>IFERROR(LN('2a) female mx'!Z90),"")</f>
        <v>-1.6639810398431192</v>
      </c>
      <c r="DP90" s="32">
        <f>IFERROR(LN('2a) female mx'!AA90),"")</f>
        <v>-1.7213434859997119</v>
      </c>
      <c r="DQ90" s="32">
        <f>IFERROR(LN('2a) female mx'!AB90),"")</f>
        <v>-1.702470878562681</v>
      </c>
      <c r="DR90" s="32">
        <f>IFERROR(LN('2a) female mx'!AC90),"")</f>
        <v>-1.5880506970076824</v>
      </c>
      <c r="DS90" s="32">
        <f>IFERROR(LN('2a) female mx'!AD90),"")</f>
        <v>-1.730887612814568</v>
      </c>
      <c r="DT90" s="32">
        <f>IFERROR(LN('2a) female mx'!AE90),"")</f>
        <v>-1.651711637187542</v>
      </c>
      <c r="DU90" s="32">
        <f>IFERROR(LN('2a) female mx'!AF90),"")</f>
        <v>-1.5916982216608417</v>
      </c>
      <c r="DV90" s="32">
        <f>IFERROR(LN('2a) female mx'!AG90),"")</f>
        <v>-1.6518636359672365</v>
      </c>
      <c r="DW90" s="32">
        <f>IFERROR(LN('2a) female mx'!AH90),"")</f>
        <v>-1.7551747779817775</v>
      </c>
      <c r="DX90" s="32">
        <f>IFERROR(LN('2a) female mx'!AI90),"")</f>
        <v>-1.6924596843435571</v>
      </c>
      <c r="DY90" s="32">
        <f>IFERROR(LN('2a) female mx'!AJ90),"")</f>
        <v>-1.6586052834731699</v>
      </c>
      <c r="DZ90" s="32">
        <f>IFERROR(LN('2a) female mx'!AK90),"")</f>
        <v>-1.6551343965044663</v>
      </c>
      <c r="EA90" s="32">
        <f>IFERROR(LN('2a) female mx'!AL90),"")</f>
        <v>-1.6793411162551972</v>
      </c>
      <c r="EB90" s="32">
        <f>IFERROR(LN('2a) female mx'!AM90),"")</f>
        <v>-1.7461361758558545</v>
      </c>
      <c r="EC90" s="32">
        <f>IFERROR(LN('2a) female mx'!AN90),"")</f>
        <v>-1.7609315634791038</v>
      </c>
      <c r="ED90" s="32">
        <f>IFERROR(LN('2a) female mx'!AO90),"")</f>
        <v>-1.7359217348140725</v>
      </c>
      <c r="EE90" s="32">
        <f>IFERROR(LN('2a) female mx'!AP90),"")</f>
        <v>-1.7604745591021116</v>
      </c>
      <c r="EF90" s="32">
        <f>IFERROR(LN('2a) female mx'!AQ90),"")</f>
        <v>-1.7703581532657255</v>
      </c>
      <c r="EG90" s="32">
        <f>IFERROR(LN('2a) female mx'!AR90),"")</f>
        <v>-1.7749860688164465</v>
      </c>
      <c r="EH90" s="32">
        <f>IFERROR(LN('2a) female mx'!AS90),"")</f>
        <v>-1.7526300761058859</v>
      </c>
      <c r="EI90" s="32">
        <f>IFERROR(LN('2a) female mx'!AT90),"")</f>
        <v>-1.7469603408237802</v>
      </c>
      <c r="EJ90" s="32">
        <f>IFERROR(LN('2a) female mx'!AU90),"")</f>
        <v>-1.7801799188128868</v>
      </c>
      <c r="EK90" s="32">
        <f>IFERROR(LN('2a) female mx'!AV90),"")</f>
        <v>-1.754986583406821</v>
      </c>
      <c r="EL90" s="32">
        <f>IFERROR(LN('2a) female mx'!AW90),"")</f>
        <v>-1.7413426873247384</v>
      </c>
      <c r="EM90" s="32">
        <f>IFERROR(LN('2a) female mx'!AX90),"")</f>
        <v>-1.8215369273158166</v>
      </c>
      <c r="EN90" s="32">
        <f>IFERROR(LN('2a) female mx'!AY90),"")</f>
        <v>-1.8029340841275536</v>
      </c>
      <c r="EO90" s="32">
        <f>IFERROR(LN('2a) female mx'!AZ90),"")</f>
        <v>-1.7989669490189244</v>
      </c>
      <c r="EP90" s="32">
        <f>IFERROR(LN('2a) female mx'!BA90),"")</f>
        <v>-1.8273283958043687</v>
      </c>
      <c r="EQ90" s="32">
        <f>IFERROR(LN('2a) female mx'!BB90),"")</f>
        <v>-1.8909724079218864</v>
      </c>
      <c r="ER90" s="32">
        <f>IFERROR(LN('2a) female mx'!BC90),"")</f>
        <v>-1.8021824684958931</v>
      </c>
      <c r="ES90" s="32">
        <f>IFERROR(LN('2a) female mx'!BD90),"")</f>
        <v>-1.9128761681345323</v>
      </c>
      <c r="ET90" s="32">
        <f>IFERROR(LN('2a) female mx'!BE90),"")</f>
        <v>-1.8620946840220731</v>
      </c>
      <c r="EU90" s="32">
        <f>IFERROR(LN('2a) female mx'!BF90),"")</f>
        <v>-1.9304973879202254</v>
      </c>
      <c r="EV90" s="32">
        <f>IFERROR(LN('2a) female mx'!BG90),"")</f>
        <v>-1.9698618348811554</v>
      </c>
      <c r="EW90" s="32">
        <f>IFERROR(LN('2a) female mx'!BH90),"")</f>
        <v>-2.0303165000166232</v>
      </c>
      <c r="EX90" s="32">
        <f>IFERROR(LN('2a) female mx'!BI90),"")</f>
        <v>-2.0045253606155939</v>
      </c>
      <c r="EY90" s="32">
        <f>IFERROR(LN('2a) female mx'!BJ90),"")</f>
        <v>-2.0183849057119065</v>
      </c>
      <c r="EZ90" s="32">
        <f>IFERROR(LN('2a) female mx'!BK90),"")</f>
        <v>-1.9948122481484667</v>
      </c>
      <c r="FA90" s="32">
        <f>IFERROR(LN('2a) female mx'!BL90),"")</f>
        <v>-2.069463275595341</v>
      </c>
      <c r="FB90" s="32">
        <f>IFERROR(LN('2a) female mx'!BM90),"")</f>
        <v>-2.0354147773944553</v>
      </c>
      <c r="FC90" s="32">
        <f>IFERROR(LN('2a) female mx'!BN90),"")</f>
        <v>-1.9413922438893454</v>
      </c>
      <c r="FD90" s="32">
        <f>IFERROR(LN('2a) female mx'!BO90),"")</f>
        <v>-2.1165054597173101</v>
      </c>
      <c r="FE90" s="32">
        <f>IFERROR(LN('2a) female mx'!BP90),"")</f>
        <v>-2.0522152733749226</v>
      </c>
      <c r="FF90" s="32">
        <f>IFERROR(LN('2a) female mx'!BQ90),"")</f>
        <v>-2.041976443491877</v>
      </c>
      <c r="FG90" s="32">
        <f>IFERROR(LN('2a) female mx'!BR90),"")</f>
        <v>-2.044949493029375</v>
      </c>
      <c r="FH90" s="32">
        <f>IFERROR(LN('2a) female mx'!BS90),"")</f>
        <v>-2.1465908807986209</v>
      </c>
      <c r="FI90" s="32">
        <f>IFERROR(LN('2a) female mx'!BT90),"")</f>
        <v>-2.1158480049730155</v>
      </c>
      <c r="FJ90" s="32">
        <f>IFERROR(LN('2a) female mx'!BU90),"")</f>
        <v>-2.0833864369765478</v>
      </c>
      <c r="FK90" s="32">
        <f>IFERROR(LN('2a) female mx'!BV90),"")</f>
        <v>-2.1609358960133656</v>
      </c>
      <c r="FL90" s="32">
        <f>IFERROR(LN('2a) female mx'!BW90),"")</f>
        <v>-2.1581379027203167</v>
      </c>
      <c r="FM90" s="32">
        <f>IFERROR(LN('2a) female mx'!BX90),"")</f>
        <v>-2.136686575171733</v>
      </c>
      <c r="FN90" s="32">
        <f>IFERROR(LN('2a) female mx'!BY90),"")</f>
        <v>-2.1747217952523199</v>
      </c>
      <c r="FO90" s="32">
        <f>IFERROR(LN('2a) female mx'!BZ90),"")</f>
        <v>-2.1447395712286141</v>
      </c>
      <c r="FP90" s="32">
        <f>IFERROR(LN('2a) female mx'!CA90),"")</f>
        <v>-2.206105789494083</v>
      </c>
      <c r="FQ90" s="32">
        <f>IFERROR(LN('2a) female mx'!CB90),"")</f>
        <v>-2.2254140901983748</v>
      </c>
      <c r="FR90" s="32">
        <f>IFERROR(LN('2a) female mx'!CC90),"")</f>
        <v>-2.2254111478395329</v>
      </c>
      <c r="FS90" s="32">
        <f>IFERROR(LN('2a) female mx'!CD90),"")</f>
        <v>-2.2759375729081381</v>
      </c>
      <c r="FT90" s="32">
        <f>IFERROR(LN('2a) female mx'!CE90),"")</f>
        <v>-2.2497605696159129</v>
      </c>
      <c r="FU90" s="32">
        <f>IFERROR(LN('2a) female mx'!CF90),"")</f>
        <v>-2.3306884819706979</v>
      </c>
      <c r="FV90" s="32">
        <f>IFERROR(LN('2a) female mx'!CG90),"")</f>
        <v>-2.3125081542807302</v>
      </c>
      <c r="FW90" s="32">
        <f>IFERROR(LN('2a) female mx'!CH90),"")</f>
        <v>-2.3266221647259808</v>
      </c>
      <c r="FX90" s="32">
        <f>IFERROR(LN('2a) female mx'!CI90),"")</f>
        <v>-2.3218513904737836</v>
      </c>
      <c r="FY90" s="32">
        <f>IFERROR(LN('2a) female mx'!CJ90),"")</f>
        <v>-2.3079115415876603</v>
      </c>
      <c r="FZ90" s="32">
        <f>IFERROR(LN('2a) female mx'!CK90),"")</f>
        <v>-2.3334378447963098</v>
      </c>
      <c r="GA90" s="32">
        <f>IFERROR(LN('2a) female mx'!CL90),"")</f>
        <v>-2.3958099402663935</v>
      </c>
      <c r="GB90" s="32">
        <f>IFERROR(LN('2a) female mx'!CM90),"")</f>
        <v>-2.4128440394873931</v>
      </c>
      <c r="GC90" s="32">
        <f>IFERROR(LN('2a) female mx'!CN90),"")</f>
        <v>-2.4009033458735094</v>
      </c>
      <c r="GD90" s="12" t="str">
        <f>IFERROR(LN('2a) female mx'!CO90),"")</f>
        <v/>
      </c>
    </row>
    <row r="91" spans="1:186" x14ac:dyDescent="0.25">
      <c r="A91" s="31">
        <f>'2a) male mx'!A91</f>
        <v>88</v>
      </c>
      <c r="B91" s="32">
        <f>LN('2a) male mx'!B91)</f>
        <v>-1.4675416903046998</v>
      </c>
      <c r="C91" s="32">
        <f>LN('2a) male mx'!C91)</f>
        <v>-1.4895394603455261</v>
      </c>
      <c r="D91" s="32">
        <f>LN('2a) male mx'!D91)</f>
        <v>-1.35148350555008</v>
      </c>
      <c r="E91" s="32">
        <f>LN('2a) male mx'!E91)</f>
        <v>-1.3306944469831303</v>
      </c>
      <c r="F91" s="32">
        <f>LN('2a) male mx'!F91)</f>
        <v>-1.6607198172351498</v>
      </c>
      <c r="G91" s="32">
        <f>LN('2a) male mx'!G91)</f>
        <v>-1.3486604537716422</v>
      </c>
      <c r="H91" s="32">
        <f>LN('2a) male mx'!H91)</f>
        <v>-1.5329915902925679</v>
      </c>
      <c r="I91" s="32">
        <f>LN('2a) male mx'!I91)</f>
        <v>-1.4537332307401079</v>
      </c>
      <c r="J91" s="32">
        <f>LN('2a) male mx'!J91)</f>
        <v>-1.3276324484713047</v>
      </c>
      <c r="K91" s="32">
        <f>LN('2a) male mx'!K91)</f>
        <v>-1.5401359002153958</v>
      </c>
      <c r="L91" s="32">
        <f>LN('2a) male mx'!L91)</f>
        <v>-1.4824931379653192</v>
      </c>
      <c r="M91" s="32">
        <f>LN('2a) male mx'!M91)</f>
        <v>-1.362988626249021</v>
      </c>
      <c r="N91" s="32">
        <f>LN('2a) male mx'!N91)</f>
        <v>-1.3584456664037394</v>
      </c>
      <c r="O91" s="32">
        <f>LN('2a) male mx'!O91)</f>
        <v>-1.4581224780247133</v>
      </c>
      <c r="P91" s="32">
        <f>LN('2a) male mx'!P91)</f>
        <v>-1.4841818036715237</v>
      </c>
      <c r="Q91" s="32">
        <f>LN('2a) male mx'!Q91)</f>
        <v>-1.4992599676695786</v>
      </c>
      <c r="R91" s="32">
        <f>LN('2a) male mx'!R91)</f>
        <v>-1.3477215102488327</v>
      </c>
      <c r="S91" s="32">
        <f>LN('2a) male mx'!S91)</f>
        <v>-1.4304738613837589</v>
      </c>
      <c r="T91" s="32">
        <f>LN('2a) male mx'!T91)</f>
        <v>-1.1700153633111314</v>
      </c>
      <c r="U91" s="32">
        <f>LN('2a) male mx'!U91)</f>
        <v>-1.4746724595953753</v>
      </c>
      <c r="V91" s="32">
        <f>LN('2a) male mx'!V91)</f>
        <v>-1.4647222572439986</v>
      </c>
      <c r="W91" s="32">
        <f>LN('2a) male mx'!W91)</f>
        <v>-1.4025372737228274</v>
      </c>
      <c r="X91" s="32">
        <f>LN('2a) male mx'!X91)</f>
        <v>-1.3161690579296612</v>
      </c>
      <c r="Y91" s="32">
        <f>LN('2a) male mx'!Y91)</f>
        <v>-1.4662145723150477</v>
      </c>
      <c r="Z91" s="32">
        <f>LN('2a) male mx'!Z91)</f>
        <v>-1.3476737606887128</v>
      </c>
      <c r="AA91" s="32">
        <f>LN('2a) male mx'!AA91)</f>
        <v>-1.4235404157757363</v>
      </c>
      <c r="AB91" s="32">
        <f>LN('2a) male mx'!AB91)</f>
        <v>-1.4083605290246413</v>
      </c>
      <c r="AC91" s="32">
        <f>LN('2a) male mx'!AC91)</f>
        <v>-1.3519099342580598</v>
      </c>
      <c r="AD91" s="32">
        <f>LN('2a) male mx'!AD91)</f>
        <v>-1.3824644062275919</v>
      </c>
      <c r="AE91" s="32">
        <f>LN('2a) male mx'!AE91)</f>
        <v>-1.4108234046326316</v>
      </c>
      <c r="AF91" s="32">
        <f>LN('2a) male mx'!AF91)</f>
        <v>-1.4292175011747879</v>
      </c>
      <c r="AG91" s="32">
        <f>LN('2a) male mx'!AG91)</f>
        <v>-1.3344452244184299</v>
      </c>
      <c r="AH91" s="32">
        <f>LN('2a) male mx'!AH91)</f>
        <v>-1.4802344900180366</v>
      </c>
      <c r="AI91" s="32">
        <f>LN('2a) male mx'!AI91)</f>
        <v>-1.3040562628829186</v>
      </c>
      <c r="AJ91" s="32">
        <f>LN('2a) male mx'!AJ91)</f>
        <v>-1.4093072522950747</v>
      </c>
      <c r="AK91" s="32">
        <f>LN('2a) male mx'!AK91)</f>
        <v>-1.364439114943572</v>
      </c>
      <c r="AL91" s="32">
        <f>LN('2a) male mx'!AL91)</f>
        <v>-1.4368550733068335</v>
      </c>
      <c r="AM91" s="32">
        <f>LN('2a) male mx'!AM91)</f>
        <v>-1.392137883851609</v>
      </c>
      <c r="AN91" s="32">
        <f>LN('2a) male mx'!AN91)</f>
        <v>-1.398264995410174</v>
      </c>
      <c r="AO91" s="32">
        <f>LN('2a) male mx'!AO91)</f>
        <v>-1.5428973886258561</v>
      </c>
      <c r="AP91" s="32">
        <f>LN('2a) male mx'!AP91)</f>
        <v>-1.4493669645749656</v>
      </c>
      <c r="AQ91" s="32">
        <f>LN('2a) male mx'!AQ91)</f>
        <v>-1.3467906541664263</v>
      </c>
      <c r="AR91" s="32">
        <f>LN('2a) male mx'!AR91)</f>
        <v>-1.4168235661547135</v>
      </c>
      <c r="AS91" s="32">
        <f>LN('2a) male mx'!AS91)</f>
        <v>-1.4136367918119055</v>
      </c>
      <c r="AT91" s="32">
        <f>LN('2a) male mx'!AT91)</f>
        <v>-1.3997123078724434</v>
      </c>
      <c r="AU91" s="32">
        <f>LN('2a) male mx'!AU91)</f>
        <v>-1.3867898767139946</v>
      </c>
      <c r="AV91" s="32">
        <f>LN('2a) male mx'!AV91)</f>
        <v>-1.485177249261789</v>
      </c>
      <c r="AW91" s="32">
        <f>LN('2a) male mx'!AW91)</f>
        <v>-1.3448238341535481</v>
      </c>
      <c r="AX91" s="32">
        <f>LN('2a) male mx'!AX91)</f>
        <v>-1.5023163678805529</v>
      </c>
      <c r="AY91" s="32">
        <f>LN('2a) male mx'!AY91)</f>
        <v>-1.4129923890018312</v>
      </c>
      <c r="AZ91" s="32">
        <f>LN('2a) male mx'!AZ91)</f>
        <v>-1.4270584668445061</v>
      </c>
      <c r="BA91" s="32">
        <f>LN('2a) male mx'!BA91)</f>
        <v>-1.467880959704418</v>
      </c>
      <c r="BB91" s="32">
        <f>LN('2a) male mx'!BB91)</f>
        <v>-1.501971109542614</v>
      </c>
      <c r="BC91" s="32">
        <f>LN('2a) male mx'!BC91)</f>
        <v>-1.423827370764688</v>
      </c>
      <c r="BD91" s="32">
        <f>LN('2a) male mx'!BD91)</f>
        <v>-1.5376832814141521</v>
      </c>
      <c r="BE91" s="32">
        <f>LN('2a) male mx'!BE91)</f>
        <v>-1.4816810608002906</v>
      </c>
      <c r="BF91" s="32">
        <f>LN('2a) male mx'!BF91)</f>
        <v>-1.5943554161154208</v>
      </c>
      <c r="BG91" s="32">
        <f>LN('2a) male mx'!BG91)</f>
        <v>-1.5953790933736023</v>
      </c>
      <c r="BH91" s="32">
        <f>LN('2a) male mx'!BH91)</f>
        <v>-1.6451760679006784</v>
      </c>
      <c r="BI91" s="32">
        <f>LN('2a) male mx'!BI91)</f>
        <v>-1.6452604765467789</v>
      </c>
      <c r="BJ91" s="32">
        <f>LN('2a) male mx'!BJ91)</f>
        <v>-1.594956909164114</v>
      </c>
      <c r="BK91" s="32">
        <f>LN('2a) male mx'!BK91)</f>
        <v>-1.6430169567874302</v>
      </c>
      <c r="BL91" s="32">
        <f>LN('2a) male mx'!BL91)</f>
        <v>-1.6511394393257979</v>
      </c>
      <c r="BM91" s="32">
        <f>LN('2a) male mx'!BM91)</f>
        <v>-1.6632801184345334</v>
      </c>
      <c r="BN91" s="32">
        <f>LN('2a) male mx'!BN91)</f>
        <v>-1.5983208181355921</v>
      </c>
      <c r="BO91" s="32">
        <f>LN('2a) male mx'!BO91)</f>
        <v>-1.6743500988007214</v>
      </c>
      <c r="BP91" s="32">
        <f>LN('2a) male mx'!BP91)</f>
        <v>-1.6206296630465249</v>
      </c>
      <c r="BQ91" s="32">
        <f>LN('2a) male mx'!BQ91)</f>
        <v>-1.6364602383429165</v>
      </c>
      <c r="BR91" s="32">
        <f>LN('2a) male mx'!BR91)</f>
        <v>-1.5351064736548461</v>
      </c>
      <c r="BS91" s="32">
        <f>LN('2a) male mx'!BS91)</f>
        <v>-1.6770590268927095</v>
      </c>
      <c r="BT91" s="32">
        <f>LN('2a) male mx'!BT91)</f>
        <v>-1.8783064947881856</v>
      </c>
      <c r="BU91" s="32">
        <f>LN('2a) male mx'!BU91)</f>
        <v>-1.7007597670314296</v>
      </c>
      <c r="BV91" s="32">
        <f>LN('2a) male mx'!BV91)</f>
        <v>-1.7006103394048382</v>
      </c>
      <c r="BW91" s="32">
        <f>LN('2a) male mx'!BW91)</f>
        <v>-1.6580017081618088</v>
      </c>
      <c r="BX91" s="32">
        <f>LN('2a) male mx'!BX91)</f>
        <v>-1.6885902047336636</v>
      </c>
      <c r="BY91" s="32">
        <f>LN('2a) male mx'!BY91)</f>
        <v>-1.6535423673592278</v>
      </c>
      <c r="BZ91" s="32">
        <f>LN('2a) male mx'!BZ91)</f>
        <v>-1.742006003394684</v>
      </c>
      <c r="CA91" s="32">
        <f>LN('2a) male mx'!CA91)</f>
        <v>-1.7525258776917834</v>
      </c>
      <c r="CB91" s="32">
        <f>LN('2a) male mx'!CB91)</f>
        <v>-1.7179191050189861</v>
      </c>
      <c r="CC91" s="32">
        <f>LN('2a) male mx'!CC91)</f>
        <v>-1.770038017712682</v>
      </c>
      <c r="CD91" s="32">
        <f>LN('2a) male mx'!CD91)</f>
        <v>-1.7539873017164302</v>
      </c>
      <c r="CE91" s="32">
        <f>LN('2a) male mx'!CE91)</f>
        <v>-1.7821872973862971</v>
      </c>
      <c r="CF91" s="32">
        <f>LN('2a) male mx'!CF91)</f>
        <v>-1.8079959882756955</v>
      </c>
      <c r="CG91" s="32">
        <f>LN('2a) male mx'!CG91)</f>
        <v>-1.8140934627098568</v>
      </c>
      <c r="CH91" s="32">
        <f>LN('2a) male mx'!CH91)</f>
        <v>-1.9317966770394779</v>
      </c>
      <c r="CI91" s="32">
        <f>LN('2a) male mx'!CI91)</f>
        <v>-1.9261067602602144</v>
      </c>
      <c r="CJ91" s="32">
        <f>LN('2a) male mx'!CJ91)</f>
        <v>-1.9177739718704456</v>
      </c>
      <c r="CK91" s="32">
        <f>LN('2a) male mx'!CK91)</f>
        <v>-1.9278534457260867</v>
      </c>
      <c r="CL91" s="32">
        <f>LN('2a) male mx'!CL91)</f>
        <v>-1.9443808079031422</v>
      </c>
      <c r="CM91" s="32">
        <f>LN('2a) male mx'!CM91)</f>
        <v>-1.9868919100264062</v>
      </c>
      <c r="CN91" s="32">
        <f>LN('2a) male mx'!CN91)</f>
        <v>-1.968716333668691</v>
      </c>
      <c r="CP91" s="31">
        <f t="shared" si="3"/>
        <v>88</v>
      </c>
      <c r="CQ91" s="32">
        <f>IFERROR(LN('2a) female mx'!B91),"")</f>
        <v>-1.6313964257644116</v>
      </c>
      <c r="CR91" s="32">
        <f>IFERROR(LN('2a) female mx'!C91),"")</f>
        <v>-1.4791336630233607</v>
      </c>
      <c r="CS91" s="32">
        <f>IFERROR(LN('2a) female mx'!D91),"")</f>
        <v>-1.3254369994556809</v>
      </c>
      <c r="CT91" s="32">
        <f>IFERROR(LN('2a) female mx'!E91),"")</f>
        <v>-1.5554020386348699</v>
      </c>
      <c r="CU91" s="32">
        <f>IFERROR(LN('2a) female mx'!F91),"")</f>
        <v>-1.5782797343696673</v>
      </c>
      <c r="CV91" s="32">
        <f>IFERROR(LN('2a) female mx'!G91),"")</f>
        <v>-1.5992855409700824</v>
      </c>
      <c r="CW91" s="32">
        <f>IFERROR(LN('2a) female mx'!H91),"")</f>
        <v>-1.4090775350504674</v>
      </c>
      <c r="CX91" s="32">
        <f>IFERROR(LN('2a) female mx'!I91),"")</f>
        <v>-1.4649964990668349</v>
      </c>
      <c r="CY91" s="32">
        <f>IFERROR(LN('2a) female mx'!J91),"")</f>
        <v>-1.454355483180011</v>
      </c>
      <c r="CZ91" s="32">
        <f>IFERROR(LN('2a) female mx'!K91),"")</f>
        <v>-1.7313812145593825</v>
      </c>
      <c r="DA91" s="32">
        <f>IFERROR(LN('2a) female mx'!L91),"")</f>
        <v>-1.7006344193196394</v>
      </c>
      <c r="DB91" s="32">
        <f>IFERROR(LN('2a) female mx'!M91),"")</f>
        <v>-1.6435839505815497</v>
      </c>
      <c r="DC91" s="32">
        <f>IFERROR(LN('2a) female mx'!N91),"")</f>
        <v>-1.5738798170333863</v>
      </c>
      <c r="DD91" s="32">
        <f>IFERROR(LN('2a) female mx'!O91),"")</f>
        <v>-1.5461430620617866</v>
      </c>
      <c r="DE91" s="32">
        <f>IFERROR(LN('2a) female mx'!P91),"")</f>
        <v>-1.4859762773696288</v>
      </c>
      <c r="DF91" s="32">
        <f>IFERROR(LN('2a) female mx'!Q91),"")</f>
        <v>-1.6669385828787819</v>
      </c>
      <c r="DG91" s="32">
        <f>IFERROR(LN('2a) female mx'!R91),"")</f>
        <v>-1.6006995214285644</v>
      </c>
      <c r="DH91" s="32">
        <f>IFERROR(LN('2a) female mx'!S91),"")</f>
        <v>-1.5407518835393079</v>
      </c>
      <c r="DI91" s="32">
        <f>IFERROR(LN('2a) female mx'!T91),"")</f>
        <v>-1.4287126231696656</v>
      </c>
      <c r="DJ91" s="32">
        <f>IFERROR(LN('2a) female mx'!U91),"")</f>
        <v>-1.5586363810267085</v>
      </c>
      <c r="DK91" s="32">
        <f>IFERROR(LN('2a) female mx'!V91),"")</f>
        <v>-1.662908637453693</v>
      </c>
      <c r="DL91" s="32">
        <f>IFERROR(LN('2a) female mx'!W91),"")</f>
        <v>-1.4980393517102797</v>
      </c>
      <c r="DM91" s="32">
        <f>IFERROR(LN('2a) female mx'!X91),"")</f>
        <v>-1.5055311495309409</v>
      </c>
      <c r="DN91" s="32">
        <f>IFERROR(LN('2a) female mx'!Y91),"")</f>
        <v>-1.6335246030462089</v>
      </c>
      <c r="DO91" s="32">
        <f>IFERROR(LN('2a) female mx'!Z91),"")</f>
        <v>-1.5301296692529214</v>
      </c>
      <c r="DP91" s="32">
        <f>IFERROR(LN('2a) female mx'!AA91),"")</f>
        <v>-1.5613575554635224</v>
      </c>
      <c r="DQ91" s="32">
        <f>IFERROR(LN('2a) female mx'!AB91),"")</f>
        <v>-1.4701665228731395</v>
      </c>
      <c r="DR91" s="32">
        <f>IFERROR(LN('2a) female mx'!AC91),"")</f>
        <v>-1.4986148735307643</v>
      </c>
      <c r="DS91" s="32">
        <f>IFERROR(LN('2a) female mx'!AD91),"")</f>
        <v>-1.6518005377548481</v>
      </c>
      <c r="DT91" s="32">
        <f>IFERROR(LN('2a) female mx'!AE91),"")</f>
        <v>-1.5330300779347541</v>
      </c>
      <c r="DU91" s="32">
        <f>IFERROR(LN('2a) female mx'!AF91),"")</f>
        <v>-1.5734717106927754</v>
      </c>
      <c r="DV91" s="32">
        <f>IFERROR(LN('2a) female mx'!AG91),"")</f>
        <v>-1.59770570565161</v>
      </c>
      <c r="DW91" s="32">
        <f>IFERROR(LN('2a) female mx'!AH91),"")</f>
        <v>-1.5461079265264555</v>
      </c>
      <c r="DX91" s="32">
        <f>IFERROR(LN('2a) female mx'!AI91),"")</f>
        <v>-1.69888739227509</v>
      </c>
      <c r="DY91" s="32">
        <f>IFERROR(LN('2a) female mx'!AJ91),"")</f>
        <v>-1.6262990104001667</v>
      </c>
      <c r="DZ91" s="32">
        <f>IFERROR(LN('2a) female mx'!AK91),"")</f>
        <v>-1.5644860438417783</v>
      </c>
      <c r="EA91" s="32">
        <f>IFERROR(LN('2a) female mx'!AL91),"")</f>
        <v>-1.7193969799190412</v>
      </c>
      <c r="EB91" s="32">
        <f>IFERROR(LN('2a) female mx'!AM91),"")</f>
        <v>-1.669535357400995</v>
      </c>
      <c r="EC91" s="32">
        <f>IFERROR(LN('2a) female mx'!AN91),"")</f>
        <v>-1.581901754625495</v>
      </c>
      <c r="ED91" s="32">
        <f>IFERROR(LN('2a) female mx'!AO91),"")</f>
        <v>-1.6859488696046616</v>
      </c>
      <c r="EE91" s="32">
        <f>IFERROR(LN('2a) female mx'!AP91),"")</f>
        <v>-1.7301927184796413</v>
      </c>
      <c r="EF91" s="32">
        <f>IFERROR(LN('2a) female mx'!AQ91),"")</f>
        <v>-1.7797341808360227</v>
      </c>
      <c r="EG91" s="32">
        <f>IFERROR(LN('2a) female mx'!AR91),"")</f>
        <v>-1.686996146779975</v>
      </c>
      <c r="EH91" s="32">
        <f>IFERROR(LN('2a) female mx'!AS91),"")</f>
        <v>-1.6595793541314259</v>
      </c>
      <c r="EI91" s="32">
        <f>IFERROR(LN('2a) female mx'!AT91),"")</f>
        <v>-1.6902031262029569</v>
      </c>
      <c r="EJ91" s="32">
        <f>IFERROR(LN('2a) female mx'!AU91),"")</f>
        <v>-1.6246469150462852</v>
      </c>
      <c r="EK91" s="32">
        <f>IFERROR(LN('2a) female mx'!AV91),"")</f>
        <v>-1.7556606771530647</v>
      </c>
      <c r="EL91" s="32">
        <f>IFERROR(LN('2a) female mx'!AW91),"")</f>
        <v>-1.6340949181950781</v>
      </c>
      <c r="EM91" s="32">
        <f>IFERROR(LN('2a) female mx'!AX91),"")</f>
        <v>-1.7532943837081971</v>
      </c>
      <c r="EN91" s="32">
        <f>IFERROR(LN('2a) female mx'!AY91),"")</f>
        <v>-1.7562527807711452</v>
      </c>
      <c r="EO91" s="32">
        <f>IFERROR(LN('2a) female mx'!AZ91),"")</f>
        <v>-1.7451099987274201</v>
      </c>
      <c r="EP91" s="32">
        <f>IFERROR(LN('2a) female mx'!BA91),"")</f>
        <v>-1.77349560814524</v>
      </c>
      <c r="EQ91" s="32">
        <f>IFERROR(LN('2a) female mx'!BB91),"")</f>
        <v>-1.7465343712231192</v>
      </c>
      <c r="ER91" s="32">
        <f>IFERROR(LN('2a) female mx'!BC91),"")</f>
        <v>-1.7648291879063063</v>
      </c>
      <c r="ES91" s="32">
        <f>IFERROR(LN('2a) female mx'!BD91),"")</f>
        <v>-1.8213101478195215</v>
      </c>
      <c r="ET91" s="32">
        <f>IFERROR(LN('2a) female mx'!BE91),"")</f>
        <v>-1.793125534770559</v>
      </c>
      <c r="EU91" s="32">
        <f>IFERROR(LN('2a) female mx'!BF91),"")</f>
        <v>-1.8418762796114068</v>
      </c>
      <c r="EV91" s="32">
        <f>IFERROR(LN('2a) female mx'!BG91),"")</f>
        <v>-1.895812934226377</v>
      </c>
      <c r="EW91" s="32">
        <f>IFERROR(LN('2a) female mx'!BH91),"")</f>
        <v>-1.9327351751452926</v>
      </c>
      <c r="EX91" s="32">
        <f>IFERROR(LN('2a) female mx'!BI91),"")</f>
        <v>-1.9334201571287939</v>
      </c>
      <c r="EY91" s="32">
        <f>IFERROR(LN('2a) female mx'!BJ91),"")</f>
        <v>-1.9513927771302595</v>
      </c>
      <c r="EZ91" s="32">
        <f>IFERROR(LN('2a) female mx'!BK91),"")</f>
        <v>-1.920601849832555</v>
      </c>
      <c r="FA91" s="32">
        <f>IFERROR(LN('2a) female mx'!BL91),"")</f>
        <v>-1.9669978379611108</v>
      </c>
      <c r="FB91" s="32">
        <f>IFERROR(LN('2a) female mx'!BM91),"")</f>
        <v>-1.9754559595110126</v>
      </c>
      <c r="FC91" s="32">
        <f>IFERROR(LN('2a) female mx'!BN91),"")</f>
        <v>-1.9046962775678105</v>
      </c>
      <c r="FD91" s="32">
        <f>IFERROR(LN('2a) female mx'!BO91),"")</f>
        <v>-2.011437200090505</v>
      </c>
      <c r="FE91" s="32">
        <f>IFERROR(LN('2a) female mx'!BP91),"")</f>
        <v>-2.0010216826782181</v>
      </c>
      <c r="FF91" s="32">
        <f>IFERROR(LN('2a) female mx'!BQ91),"")</f>
        <v>-1.9653566196739676</v>
      </c>
      <c r="FG91" s="32">
        <f>IFERROR(LN('2a) female mx'!BR91),"")</f>
        <v>-1.8884481817401924</v>
      </c>
      <c r="FH91" s="32">
        <f>IFERROR(LN('2a) female mx'!BS91),"")</f>
        <v>-2.0170881048033307</v>
      </c>
      <c r="FI91" s="32">
        <f>IFERROR(LN('2a) female mx'!BT91),"")</f>
        <v>-2.078438012793518</v>
      </c>
      <c r="FJ91" s="32">
        <f>IFERROR(LN('2a) female mx'!BU91),"")</f>
        <v>-2.068609514145431</v>
      </c>
      <c r="FK91" s="32">
        <f>IFERROR(LN('2a) female mx'!BV91),"")</f>
        <v>-2.0617840795965501</v>
      </c>
      <c r="FL91" s="32">
        <f>IFERROR(LN('2a) female mx'!BW91),"")</f>
        <v>-2.0335177615550664</v>
      </c>
      <c r="FM91" s="32">
        <f>IFERROR(LN('2a) female mx'!BX91),"")</f>
        <v>-2.0702952072292797</v>
      </c>
      <c r="FN91" s="32">
        <f>IFERROR(LN('2a) female mx'!BY91),"")</f>
        <v>-2.086389216342067</v>
      </c>
      <c r="FO91" s="32">
        <f>IFERROR(LN('2a) female mx'!BZ91),"")</f>
        <v>-2.0639732130190906</v>
      </c>
      <c r="FP91" s="32">
        <f>IFERROR(LN('2a) female mx'!CA91),"")</f>
        <v>-2.1005378757805575</v>
      </c>
      <c r="FQ91" s="32">
        <f>IFERROR(LN('2a) female mx'!CB91),"")</f>
        <v>-2.1030008471562907</v>
      </c>
      <c r="FR91" s="32">
        <f>IFERROR(LN('2a) female mx'!CC91),"")</f>
        <v>-2.0937342000707049</v>
      </c>
      <c r="FS91" s="32">
        <f>IFERROR(LN('2a) female mx'!CD91),"")</f>
        <v>-2.1136071559555289</v>
      </c>
      <c r="FT91" s="32">
        <f>IFERROR(LN('2a) female mx'!CE91),"")</f>
        <v>-2.1138515452230138</v>
      </c>
      <c r="FU91" s="32">
        <f>IFERROR(LN('2a) female mx'!CF91),"")</f>
        <v>-2.1516673712210275</v>
      </c>
      <c r="FV91" s="32">
        <f>IFERROR(LN('2a) female mx'!CG91),"")</f>
        <v>-2.2260609312021535</v>
      </c>
      <c r="FW91" s="32">
        <f>IFERROR(LN('2a) female mx'!CH91),"")</f>
        <v>-2.180713737543404</v>
      </c>
      <c r="FX91" s="32">
        <f>IFERROR(LN('2a) female mx'!CI91),"")</f>
        <v>-2.1910568219223068</v>
      </c>
      <c r="FY91" s="32">
        <f>IFERROR(LN('2a) female mx'!CJ91),"")</f>
        <v>-2.2143290501253805</v>
      </c>
      <c r="FZ91" s="32">
        <f>IFERROR(LN('2a) female mx'!CK91),"")</f>
        <v>-2.1813614365497718</v>
      </c>
      <c r="GA91" s="32">
        <f>IFERROR(LN('2a) female mx'!CL91),"")</f>
        <v>-2.247889691997679</v>
      </c>
      <c r="GB91" s="32">
        <f>IFERROR(LN('2a) female mx'!CM91),"")</f>
        <v>-2.229501804121286</v>
      </c>
      <c r="GC91" s="32">
        <f>IFERROR(LN('2a) female mx'!CN91),"")</f>
        <v>-2.2581157651805328</v>
      </c>
      <c r="GD91" s="12" t="str">
        <f>IFERROR(LN('2a) female mx'!CO91),"")</f>
        <v/>
      </c>
    </row>
    <row r="92" spans="1:186" x14ac:dyDescent="0.25">
      <c r="A92" s="31">
        <f>'2a) male mx'!A92</f>
        <v>89</v>
      </c>
      <c r="B92" s="32">
        <f>LN('2a) male mx'!B92)</f>
        <v>-1.5087593111397493</v>
      </c>
      <c r="C92" s="32">
        <f>LN('2a) male mx'!C92)</f>
        <v>-1.3747413953818541</v>
      </c>
      <c r="D92" s="32">
        <f>LN('2a) male mx'!D92)</f>
        <v>-1.2549360950296813</v>
      </c>
      <c r="E92" s="32">
        <f>LN('2a) male mx'!E92)</f>
        <v>-1.3706724024329031</v>
      </c>
      <c r="F92" s="32">
        <f>LN('2a) male mx'!F92)</f>
        <v>-1.423550494941725</v>
      </c>
      <c r="G92" s="32">
        <f>LN('2a) male mx'!G92)</f>
        <v>-1.3462254080135465</v>
      </c>
      <c r="H92" s="32">
        <f>LN('2a) male mx'!H92)</f>
        <v>-1.2935471193478103</v>
      </c>
      <c r="I92" s="32">
        <f>LN('2a) male mx'!I92)</f>
        <v>-1.4818398934965287</v>
      </c>
      <c r="J92" s="32">
        <f>LN('2a) male mx'!J92)</f>
        <v>-1.2703769621294421</v>
      </c>
      <c r="K92" s="32">
        <f>LN('2a) male mx'!K92)</f>
        <v>-1.4394464438236063</v>
      </c>
      <c r="L92" s="32">
        <f>LN('2a) male mx'!L92)</f>
        <v>-1.3167664551516092</v>
      </c>
      <c r="M92" s="32">
        <f>LN('2a) male mx'!M92)</f>
        <v>-1.5169488616082825</v>
      </c>
      <c r="N92" s="32">
        <f>LN('2a) male mx'!N92)</f>
        <v>-1.372369823734449</v>
      </c>
      <c r="O92" s="32">
        <f>LN('2a) male mx'!O92)</f>
        <v>-1.2614801528548094</v>
      </c>
      <c r="P92" s="32">
        <f>LN('2a) male mx'!P92)</f>
        <v>-1.2724059336942646</v>
      </c>
      <c r="Q92" s="32">
        <f>LN('2a) male mx'!Q92)</f>
        <v>-1.4073815226560491</v>
      </c>
      <c r="R92" s="32">
        <f>LN('2a) male mx'!R92)</f>
        <v>-1.4447988166324337</v>
      </c>
      <c r="S92" s="32">
        <f>LN('2a) male mx'!S92)</f>
        <v>-1.4116960582028413</v>
      </c>
      <c r="T92" s="32">
        <f>LN('2a) male mx'!T92)</f>
        <v>-1.1667699434414791</v>
      </c>
      <c r="U92" s="32">
        <f>LN('2a) male mx'!U92)</f>
        <v>-1.3690245688014626</v>
      </c>
      <c r="V92" s="32">
        <f>LN('2a) male mx'!V92)</f>
        <v>-1.3934855326243389</v>
      </c>
      <c r="W92" s="32">
        <f>LN('2a) male mx'!W92)</f>
        <v>-1.3417748659722954</v>
      </c>
      <c r="X92" s="32">
        <f>LN('2a) male mx'!X92)</f>
        <v>-1.3403425018329815</v>
      </c>
      <c r="Y92" s="32">
        <f>LN('2a) male mx'!Y92)</f>
        <v>-1.4463387009029822</v>
      </c>
      <c r="Z92" s="32">
        <f>LN('2a) male mx'!Z92)</f>
        <v>-1.4953627446738302</v>
      </c>
      <c r="AA92" s="32">
        <f>LN('2a) male mx'!AA92)</f>
        <v>-1.1550858044821659</v>
      </c>
      <c r="AB92" s="32">
        <f>LN('2a) male mx'!AB92)</f>
        <v>-1.3215789896856343</v>
      </c>
      <c r="AC92" s="32">
        <f>LN('2a) male mx'!AC92)</f>
        <v>-1.309953127863168</v>
      </c>
      <c r="AD92" s="32">
        <f>LN('2a) male mx'!AD92)</f>
        <v>-1.2847372731278821</v>
      </c>
      <c r="AE92" s="32">
        <f>LN('2a) male mx'!AE92)</f>
        <v>-1.2726054213555826</v>
      </c>
      <c r="AF92" s="32">
        <f>LN('2a) male mx'!AF92)</f>
        <v>-1.300404689239461</v>
      </c>
      <c r="AG92" s="32">
        <f>LN('2a) male mx'!AG92)</f>
        <v>-1.347272435364143</v>
      </c>
      <c r="AH92" s="32">
        <f>LN('2a) male mx'!AH92)</f>
        <v>-1.2775084614498038</v>
      </c>
      <c r="AI92" s="32">
        <f>LN('2a) male mx'!AI92)</f>
        <v>-1.2808829691170098</v>
      </c>
      <c r="AJ92" s="32">
        <f>LN('2a) male mx'!AJ92)</f>
        <v>-1.2864929788720612</v>
      </c>
      <c r="AK92" s="32">
        <f>LN('2a) male mx'!AK92)</f>
        <v>-1.3194837572099329</v>
      </c>
      <c r="AL92" s="32">
        <f>LN('2a) male mx'!AL92)</f>
        <v>-1.3119930962237094</v>
      </c>
      <c r="AM92" s="32">
        <f>LN('2a) male mx'!AM92)</f>
        <v>-1.3599076059466957</v>
      </c>
      <c r="AN92" s="32">
        <f>LN('2a) male mx'!AN92)</f>
        <v>-1.3503343810394557</v>
      </c>
      <c r="AO92" s="32">
        <f>LN('2a) male mx'!AO92)</f>
        <v>-1.4154422601652838</v>
      </c>
      <c r="AP92" s="32">
        <f>LN('2a) male mx'!AP92)</f>
        <v>-1.3866060332433423</v>
      </c>
      <c r="AQ92" s="32">
        <f>LN('2a) male mx'!AQ92)</f>
        <v>-1.3698050858149957</v>
      </c>
      <c r="AR92" s="32">
        <f>LN('2a) male mx'!AR92)</f>
        <v>-1.4782566971545312</v>
      </c>
      <c r="AS92" s="32">
        <f>LN('2a) male mx'!AS92)</f>
        <v>-1.3243191855641594</v>
      </c>
      <c r="AT92" s="32">
        <f>LN('2a) male mx'!AT92)</f>
        <v>-1.3991259135219227</v>
      </c>
      <c r="AU92" s="32">
        <f>LN('2a) male mx'!AU92)</f>
        <v>-1.3538427649202092</v>
      </c>
      <c r="AV92" s="32">
        <f>LN('2a) male mx'!AV92)</f>
        <v>-1.4141946387073143</v>
      </c>
      <c r="AW92" s="32">
        <f>LN('2a) male mx'!AW92)</f>
        <v>-1.3241694139515909</v>
      </c>
      <c r="AX92" s="32">
        <f>LN('2a) male mx'!AX92)</f>
        <v>-1.327838994935725</v>
      </c>
      <c r="AY92" s="32">
        <f>LN('2a) male mx'!AY92)</f>
        <v>-1.3267417667162098</v>
      </c>
      <c r="AZ92" s="32">
        <f>LN('2a) male mx'!AZ92)</f>
        <v>-1.3363193406549734</v>
      </c>
      <c r="BA92" s="32">
        <f>LN('2a) male mx'!BA92)</f>
        <v>-1.3578189881502796</v>
      </c>
      <c r="BB92" s="32">
        <f>LN('2a) male mx'!BB92)</f>
        <v>-1.4512611521556147</v>
      </c>
      <c r="BC92" s="32">
        <f>LN('2a) male mx'!BC92)</f>
        <v>-1.3244791374326983</v>
      </c>
      <c r="BD92" s="32">
        <f>LN('2a) male mx'!BD92)</f>
        <v>-1.404169361428232</v>
      </c>
      <c r="BE92" s="32">
        <f>LN('2a) male mx'!BE92)</f>
        <v>-1.3733460692869901</v>
      </c>
      <c r="BF92" s="32">
        <f>LN('2a) male mx'!BF92)</f>
        <v>-1.4003299543720984</v>
      </c>
      <c r="BG92" s="32">
        <f>LN('2a) male mx'!BG92)</f>
        <v>-1.508442901225457</v>
      </c>
      <c r="BH92" s="32">
        <f>LN('2a) male mx'!BH92)</f>
        <v>-1.4697944464526589</v>
      </c>
      <c r="BI92" s="32">
        <f>LN('2a) male mx'!BI92)</f>
        <v>-1.5811186014460539</v>
      </c>
      <c r="BJ92" s="32">
        <f>LN('2a) male mx'!BJ92)</f>
        <v>-1.5470059298065866</v>
      </c>
      <c r="BK92" s="32">
        <f>LN('2a) male mx'!BK92)</f>
        <v>-1.4144632391080649</v>
      </c>
      <c r="BL92" s="32">
        <f>LN('2a) male mx'!BL92)</f>
        <v>-1.5483918926498117</v>
      </c>
      <c r="BM92" s="32">
        <f>LN('2a) male mx'!BM92)</f>
        <v>-1.4582820619620245</v>
      </c>
      <c r="BN92" s="32">
        <f>LN('2a) male mx'!BN92)</f>
        <v>-1.446635986314674</v>
      </c>
      <c r="BO92" s="32">
        <f>LN('2a) male mx'!BO92)</f>
        <v>-1.5660556344645364</v>
      </c>
      <c r="BP92" s="32">
        <f>LN('2a) male mx'!BP92)</f>
        <v>-1.5294167822940368</v>
      </c>
      <c r="BQ92" s="32">
        <f>LN('2a) male mx'!BQ92)</f>
        <v>-1.5151168756886864</v>
      </c>
      <c r="BR92" s="32">
        <f>LN('2a) male mx'!BR92)</f>
        <v>-1.4820410666459582</v>
      </c>
      <c r="BS92" s="32">
        <f>LN('2a) male mx'!BS92)</f>
        <v>-1.5161892312283123</v>
      </c>
      <c r="BT92" s="32">
        <f>LN('2a) male mx'!BT92)</f>
        <v>-1.6331678394762101</v>
      </c>
      <c r="BU92" s="32">
        <f>LN('2a) male mx'!BU92)</f>
        <v>-1.5716719002893904</v>
      </c>
      <c r="BV92" s="32">
        <f>LN('2a) male mx'!BV92)</f>
        <v>-1.6522780711105927</v>
      </c>
      <c r="BW92" s="32">
        <f>LN('2a) male mx'!BW92)</f>
        <v>-1.5456558330732675</v>
      </c>
      <c r="BX92" s="32">
        <f>LN('2a) male mx'!BX92)</f>
        <v>-1.5455784425909931</v>
      </c>
      <c r="BY92" s="32">
        <f>LN('2a) male mx'!BY92)</f>
        <v>-1.6213479119327068</v>
      </c>
      <c r="BZ92" s="32">
        <f>LN('2a) male mx'!BZ92)</f>
        <v>-1.618604404575386</v>
      </c>
      <c r="CA92" s="32">
        <f>LN('2a) male mx'!CA92)</f>
        <v>-1.7203131309071076</v>
      </c>
      <c r="CB92" s="32">
        <f>LN('2a) male mx'!CB92)</f>
        <v>-1.6529547799826763</v>
      </c>
      <c r="CC92" s="32">
        <f>LN('2a) male mx'!CC92)</f>
        <v>-1.6897093244982664</v>
      </c>
      <c r="CD92" s="32">
        <f>LN('2a) male mx'!CD92)</f>
        <v>-1.6809159274826295</v>
      </c>
      <c r="CE92" s="32">
        <f>LN('2a) male mx'!CE92)</f>
        <v>-1.6645363453427973</v>
      </c>
      <c r="CF92" s="32">
        <f>LN('2a) male mx'!CF92)</f>
        <v>-1.7783018573927372</v>
      </c>
      <c r="CG92" s="32">
        <f>LN('2a) male mx'!CG92)</f>
        <v>-1.7195552895782038</v>
      </c>
      <c r="CH92" s="32">
        <f>LN('2a) male mx'!CH92)</f>
        <v>-1.8239493666802531</v>
      </c>
      <c r="CI92" s="32">
        <f>LN('2a) male mx'!CI92)</f>
        <v>-1.7819980034313661</v>
      </c>
      <c r="CJ92" s="32">
        <f>LN('2a) male mx'!CJ92)</f>
        <v>-1.8180202948332229</v>
      </c>
      <c r="CK92" s="32">
        <f>LN('2a) male mx'!CK92)</f>
        <v>-1.7855724599743172</v>
      </c>
      <c r="CL92" s="32">
        <f>LN('2a) male mx'!CL92)</f>
        <v>-1.8282225642354193</v>
      </c>
      <c r="CM92" s="32">
        <f>LN('2a) male mx'!CM92)</f>
        <v>-1.8895883644092815</v>
      </c>
      <c r="CN92" s="32">
        <f>LN('2a) male mx'!CN92)</f>
        <v>-1.8223306909415811</v>
      </c>
      <c r="CP92" s="31">
        <f t="shared" si="3"/>
        <v>89</v>
      </c>
      <c r="CQ92" s="32">
        <f>IFERROR(LN('2a) female mx'!B92),"")</f>
        <v>-1.6164701849994028</v>
      </c>
      <c r="CR92" s="32">
        <f>IFERROR(LN('2a) female mx'!C92),"")</f>
        <v>-1.6774722408330411</v>
      </c>
      <c r="CS92" s="32">
        <f>IFERROR(LN('2a) female mx'!D92),"")</f>
        <v>-1.38357327100553</v>
      </c>
      <c r="CT92" s="32">
        <f>IFERROR(LN('2a) female mx'!E92),"")</f>
        <v>-1.5269753608695287</v>
      </c>
      <c r="CU92" s="32">
        <f>IFERROR(LN('2a) female mx'!F92),"")</f>
        <v>-1.6509096957958524</v>
      </c>
      <c r="CV92" s="32">
        <f>IFERROR(LN('2a) female mx'!G92),"")</f>
        <v>-1.5478765051076342</v>
      </c>
      <c r="CW92" s="32">
        <f>IFERROR(LN('2a) female mx'!H92),"")</f>
        <v>-1.4980439359635989</v>
      </c>
      <c r="CX92" s="32">
        <f>IFERROR(LN('2a) female mx'!I92),"")</f>
        <v>-1.4612721122911401</v>
      </c>
      <c r="CY92" s="32">
        <f>IFERROR(LN('2a) female mx'!J92),"")</f>
        <v>-1.5010028363220285</v>
      </c>
      <c r="CZ92" s="32">
        <f>IFERROR(LN('2a) female mx'!K92),"")</f>
        <v>-1.4657089280692561</v>
      </c>
      <c r="DA92" s="32">
        <f>IFERROR(LN('2a) female mx'!L92),"")</f>
        <v>-1.551663586034262</v>
      </c>
      <c r="DB92" s="32">
        <f>IFERROR(LN('2a) female mx'!M92),"")</f>
        <v>-1.5732886446357699</v>
      </c>
      <c r="DC92" s="32">
        <f>IFERROR(LN('2a) female mx'!N92),"")</f>
        <v>-1.4769717937028644</v>
      </c>
      <c r="DD92" s="32">
        <f>IFERROR(LN('2a) female mx'!O92),"")</f>
        <v>-1.3925695946212882</v>
      </c>
      <c r="DE92" s="32">
        <f>IFERROR(LN('2a) female mx'!P92),"")</f>
        <v>-1.4510145518010626</v>
      </c>
      <c r="DF92" s="32">
        <f>IFERROR(LN('2a) female mx'!Q92),"")</f>
        <v>-1.5595132759980044</v>
      </c>
      <c r="DG92" s="32">
        <f>IFERROR(LN('2a) female mx'!R92),"")</f>
        <v>-1.5322444586309301</v>
      </c>
      <c r="DH92" s="32">
        <f>IFERROR(LN('2a) female mx'!S92),"")</f>
        <v>-1.4703195129407938</v>
      </c>
      <c r="DI92" s="32">
        <f>IFERROR(LN('2a) female mx'!T92),"")</f>
        <v>-1.3278125059645671</v>
      </c>
      <c r="DJ92" s="32">
        <f>IFERROR(LN('2a) female mx'!U92),"")</f>
        <v>-1.5539009014625407</v>
      </c>
      <c r="DK92" s="32">
        <f>IFERROR(LN('2a) female mx'!V92),"")</f>
        <v>-1.4254804028141357</v>
      </c>
      <c r="DL92" s="32">
        <f>IFERROR(LN('2a) female mx'!W92),"")</f>
        <v>-1.4703618712984707</v>
      </c>
      <c r="DM92" s="32">
        <f>IFERROR(LN('2a) female mx'!X92),"")</f>
        <v>-1.3296500068193555</v>
      </c>
      <c r="DN92" s="32">
        <f>IFERROR(LN('2a) female mx'!Y92),"")</f>
        <v>-1.4021834739472248</v>
      </c>
      <c r="DO92" s="32">
        <f>IFERROR(LN('2a) female mx'!Z92),"")</f>
        <v>-1.4265367774740181</v>
      </c>
      <c r="DP92" s="32">
        <f>IFERROR(LN('2a) female mx'!AA92),"")</f>
        <v>-1.4451113646261817</v>
      </c>
      <c r="DQ92" s="32">
        <f>IFERROR(LN('2a) female mx'!AB92),"")</f>
        <v>-1.5080628668272147</v>
      </c>
      <c r="DR92" s="32">
        <f>IFERROR(LN('2a) female mx'!AC92),"")</f>
        <v>-1.4453595284292562</v>
      </c>
      <c r="DS92" s="32">
        <f>IFERROR(LN('2a) female mx'!AD92),"")</f>
        <v>-1.5247000235517782</v>
      </c>
      <c r="DT92" s="32">
        <f>IFERROR(LN('2a) female mx'!AE92),"")</f>
        <v>-1.5170160305967562</v>
      </c>
      <c r="DU92" s="32">
        <f>IFERROR(LN('2a) female mx'!AF92),"")</f>
        <v>-1.4508208072231987</v>
      </c>
      <c r="DV92" s="32">
        <f>IFERROR(LN('2a) female mx'!AG92),"")</f>
        <v>-1.446066104419808</v>
      </c>
      <c r="DW92" s="32">
        <f>IFERROR(LN('2a) female mx'!AH92),"")</f>
        <v>-1.5066810224920246</v>
      </c>
      <c r="DX92" s="32">
        <f>IFERROR(LN('2a) female mx'!AI92),"")</f>
        <v>-1.5479715903334994</v>
      </c>
      <c r="DY92" s="32">
        <f>IFERROR(LN('2a) female mx'!AJ92),"")</f>
        <v>-1.5592430498406444</v>
      </c>
      <c r="DZ92" s="32">
        <f>IFERROR(LN('2a) female mx'!AK92),"")</f>
        <v>-1.4985525208443042</v>
      </c>
      <c r="EA92" s="32">
        <f>IFERROR(LN('2a) female mx'!AL92),"")</f>
        <v>-1.4487995664712878</v>
      </c>
      <c r="EB92" s="32">
        <f>IFERROR(LN('2a) female mx'!AM92),"")</f>
        <v>-1.5366583663520099</v>
      </c>
      <c r="EC92" s="32">
        <f>IFERROR(LN('2a) female mx'!AN92),"")</f>
        <v>-1.5183958971783009</v>
      </c>
      <c r="ED92" s="32">
        <f>IFERROR(LN('2a) female mx'!AO92),"")</f>
        <v>-1.681737716563966</v>
      </c>
      <c r="EE92" s="32">
        <f>IFERROR(LN('2a) female mx'!AP92),"")</f>
        <v>-1.6899219656257571</v>
      </c>
      <c r="EF92" s="32">
        <f>IFERROR(LN('2a) female mx'!AQ92),"")</f>
        <v>-1.5609065057757587</v>
      </c>
      <c r="EG92" s="32">
        <f>IFERROR(LN('2a) female mx'!AR92),"")</f>
        <v>-1.6016970887606194</v>
      </c>
      <c r="EH92" s="32">
        <f>IFERROR(LN('2a) female mx'!AS92),"")</f>
        <v>-1.5452620993344885</v>
      </c>
      <c r="EI92" s="32">
        <f>IFERROR(LN('2a) female mx'!AT92),"")</f>
        <v>-1.6258007696445804</v>
      </c>
      <c r="EJ92" s="32">
        <f>IFERROR(LN('2a) female mx'!AU92),"")</f>
        <v>-1.573146238786699</v>
      </c>
      <c r="EK92" s="32">
        <f>IFERROR(LN('2a) female mx'!AV92),"")</f>
        <v>-1.6250054884030682</v>
      </c>
      <c r="EL92" s="32">
        <f>IFERROR(LN('2a) female mx'!AW92),"")</f>
        <v>-1.517476750990012</v>
      </c>
      <c r="EM92" s="32">
        <f>IFERROR(LN('2a) female mx'!AX92),"")</f>
        <v>-1.6492974185945481</v>
      </c>
      <c r="EN92" s="32">
        <f>IFERROR(LN('2a) female mx'!AY92),"")</f>
        <v>-1.6500384291427583</v>
      </c>
      <c r="EO92" s="32">
        <f>IFERROR(LN('2a) female mx'!AZ92),"")</f>
        <v>-1.6722079078081784</v>
      </c>
      <c r="EP92" s="32">
        <f>IFERROR(LN('2a) female mx'!BA92),"")</f>
        <v>-1.6105875030191037</v>
      </c>
      <c r="EQ92" s="32">
        <f>IFERROR(LN('2a) female mx'!BB92),"")</f>
        <v>-1.5993806533146173</v>
      </c>
      <c r="ER92" s="32">
        <f>IFERROR(LN('2a) female mx'!BC92),"")</f>
        <v>-1.5840116033918188</v>
      </c>
      <c r="ES92" s="32">
        <f>IFERROR(LN('2a) female mx'!BD92),"")</f>
        <v>-1.658288581822126</v>
      </c>
      <c r="ET92" s="32">
        <f>IFERROR(LN('2a) female mx'!BE92),"")</f>
        <v>-1.7236892684608618</v>
      </c>
      <c r="EU92" s="32">
        <f>IFERROR(LN('2a) female mx'!BF92),"")</f>
        <v>-1.7290058880492942</v>
      </c>
      <c r="EV92" s="32">
        <f>IFERROR(LN('2a) female mx'!BG92),"")</f>
        <v>-1.7169720592541802</v>
      </c>
      <c r="EW92" s="32">
        <f>IFERROR(LN('2a) female mx'!BH92),"")</f>
        <v>-1.7850445294251847</v>
      </c>
      <c r="EX92" s="32">
        <f>IFERROR(LN('2a) female mx'!BI92),"")</f>
        <v>-1.8276648993856166</v>
      </c>
      <c r="EY92" s="32">
        <f>IFERROR(LN('2a) female mx'!BJ92),"")</f>
        <v>-1.8177399921587307</v>
      </c>
      <c r="EZ92" s="32">
        <f>IFERROR(LN('2a) female mx'!BK92),"")</f>
        <v>-1.7453769411546987</v>
      </c>
      <c r="FA92" s="32">
        <f>IFERROR(LN('2a) female mx'!BL92),"")</f>
        <v>-1.853515647223698</v>
      </c>
      <c r="FB92" s="32">
        <f>IFERROR(LN('2a) female mx'!BM92),"")</f>
        <v>-1.812727699736765</v>
      </c>
      <c r="FC92" s="32">
        <f>IFERROR(LN('2a) female mx'!BN92),"")</f>
        <v>-1.7495770090028786</v>
      </c>
      <c r="FD92" s="32">
        <f>IFERROR(LN('2a) female mx'!BO92),"")</f>
        <v>-1.8985616669542571</v>
      </c>
      <c r="FE92" s="32">
        <f>IFERROR(LN('2a) female mx'!BP92),"")</f>
        <v>-1.8364505729590954</v>
      </c>
      <c r="FF92" s="32">
        <f>IFERROR(LN('2a) female mx'!BQ92),"")</f>
        <v>-1.9178579649861616</v>
      </c>
      <c r="FG92" s="32">
        <f>IFERROR(LN('2a) female mx'!BR92),"")</f>
        <v>-1.8016973559907439</v>
      </c>
      <c r="FH92" s="32">
        <f>IFERROR(LN('2a) female mx'!BS92),"")</f>
        <v>-1.846773137449649</v>
      </c>
      <c r="FI92" s="32">
        <f>IFERROR(LN('2a) female mx'!BT92),"")</f>
        <v>-1.9586597779220014</v>
      </c>
      <c r="FJ92" s="32">
        <f>IFERROR(LN('2a) female mx'!BU92),"")</f>
        <v>-1.9115162499108531</v>
      </c>
      <c r="FK92" s="32">
        <f>IFERROR(LN('2a) female mx'!BV92),"")</f>
        <v>-1.9502007967898844</v>
      </c>
      <c r="FL92" s="32">
        <f>IFERROR(LN('2a) female mx'!BW92),"")</f>
        <v>-1.8597683373378677</v>
      </c>
      <c r="FM92" s="32">
        <f>IFERROR(LN('2a) female mx'!BX92),"")</f>
        <v>-1.9343937069937542</v>
      </c>
      <c r="FN92" s="32">
        <f>IFERROR(LN('2a) female mx'!BY92),"")</f>
        <v>-1.9396628553749222</v>
      </c>
      <c r="FO92" s="32">
        <f>IFERROR(LN('2a) female mx'!BZ92),"")</f>
        <v>-1.9307729396983395</v>
      </c>
      <c r="FP92" s="32">
        <f>IFERROR(LN('2a) female mx'!CA92),"")</f>
        <v>-2.0153908254299866</v>
      </c>
      <c r="FQ92" s="32">
        <f>IFERROR(LN('2a) female mx'!CB92),"")</f>
        <v>-2.0170146496803163</v>
      </c>
      <c r="FR92" s="32">
        <f>IFERROR(LN('2a) female mx'!CC92),"")</f>
        <v>-2.0349140547240911</v>
      </c>
      <c r="FS92" s="32">
        <f>IFERROR(LN('2a) female mx'!CD92),"")</f>
        <v>-2.0751957622548822</v>
      </c>
      <c r="FT92" s="32">
        <f>IFERROR(LN('2a) female mx'!CE92),"")</f>
        <v>-1.9792266697794181</v>
      </c>
      <c r="FU92" s="32">
        <f>IFERROR(LN('2a) female mx'!CF92),"")</f>
        <v>-1.9983610949553445</v>
      </c>
      <c r="FV92" s="32">
        <f>IFERROR(LN('2a) female mx'!CG92),"")</f>
        <v>-2.0941401484728437</v>
      </c>
      <c r="FW92" s="32">
        <f>IFERROR(LN('2a) female mx'!CH92),"")</f>
        <v>-2.1238908043475409</v>
      </c>
      <c r="FX92" s="32">
        <f>IFERROR(LN('2a) female mx'!CI92),"")</f>
        <v>-2.1231127219361814</v>
      </c>
      <c r="FY92" s="32">
        <f>IFERROR(LN('2a) female mx'!CJ92),"")</f>
        <v>-2.0737162443664077</v>
      </c>
      <c r="FZ92" s="32">
        <f>IFERROR(LN('2a) female mx'!CK92),"")</f>
        <v>-2.0754608864306006</v>
      </c>
      <c r="GA92" s="32">
        <f>IFERROR(LN('2a) female mx'!CL92),"")</f>
        <v>-2.0863591157383796</v>
      </c>
      <c r="GB92" s="32">
        <f>IFERROR(LN('2a) female mx'!CM92),"")</f>
        <v>-2.1163521194050738</v>
      </c>
      <c r="GC92" s="32">
        <f>IFERROR(LN('2a) female mx'!CN92),"")</f>
        <v>-2.0804359091112765</v>
      </c>
      <c r="GD92" s="12" t="str">
        <f>IFERROR(LN('2a) female mx'!CO92),"")</f>
        <v/>
      </c>
    </row>
    <row r="93" spans="1:186" x14ac:dyDescent="0.25">
      <c r="A93" s="31">
        <f>'2a) male mx'!A93</f>
        <v>90</v>
      </c>
      <c r="B93" s="32">
        <f>LN('2a) male mx'!B93)</f>
        <v>-1.4526288349402321</v>
      </c>
      <c r="C93" s="32">
        <f>LN('2a) male mx'!C93)</f>
        <v>-1.2798648982731593</v>
      </c>
      <c r="D93" s="32">
        <f>LN('2a) male mx'!D93)</f>
        <v>-1.0885570230757118</v>
      </c>
      <c r="E93" s="32">
        <f>LN('2a) male mx'!E93)</f>
        <v>-1.1431338093527126</v>
      </c>
      <c r="F93" s="32">
        <f>LN('2a) male mx'!F93)</f>
        <v>-1.3357250923462061</v>
      </c>
      <c r="G93" s="32">
        <f>LN('2a) male mx'!G93)</f>
        <v>-1.2895000296596955</v>
      </c>
      <c r="H93" s="32">
        <f>LN('2a) male mx'!H93)</f>
        <v>-1.1033278279032874</v>
      </c>
      <c r="I93" s="32">
        <f>LN('2a) male mx'!I93)</f>
        <v>-1.1697494627384308</v>
      </c>
      <c r="J93" s="32">
        <f>LN('2a) male mx'!J93)</f>
        <v>-1.1239300966523995</v>
      </c>
      <c r="K93" s="32">
        <f>LN('2a) male mx'!K93)</f>
        <v>-1.2160169729003021</v>
      </c>
      <c r="L93" s="32">
        <f>LN('2a) male mx'!L93)</f>
        <v>-1.3216750286363625</v>
      </c>
      <c r="M93" s="32">
        <f>LN('2a) male mx'!M93)</f>
        <v>-1.379939228516426</v>
      </c>
      <c r="N93" s="32">
        <f>LN('2a) male mx'!N93)</f>
        <v>-1.2487716714696386</v>
      </c>
      <c r="O93" s="32">
        <f>LN('2a) male mx'!O93)</f>
        <v>-1.0602131557335737</v>
      </c>
      <c r="P93" s="32">
        <f>LN('2a) male mx'!P93)</f>
        <v>-1.2566269609381917</v>
      </c>
      <c r="Q93" s="32">
        <f>LN('2a) male mx'!Q93)</f>
        <v>-1.1870232460121626</v>
      </c>
      <c r="R93" s="32">
        <f>LN('2a) male mx'!R93)</f>
        <v>-1.3656786461558592</v>
      </c>
      <c r="S93" s="32">
        <f>LN('2a) male mx'!S93)</f>
        <v>-1.238996425632471</v>
      </c>
      <c r="T93" s="32">
        <f>LN('2a) male mx'!T93)</f>
        <v>-1.2743600520555418</v>
      </c>
      <c r="U93" s="32">
        <f>LN('2a) male mx'!U93)</f>
        <v>-1.2215739998029447</v>
      </c>
      <c r="V93" s="32">
        <f>LN('2a) male mx'!V93)</f>
        <v>-1.199964782928397</v>
      </c>
      <c r="W93" s="32">
        <f>LN('2a) male mx'!W93)</f>
        <v>-1.1779658955908214</v>
      </c>
      <c r="X93" s="32">
        <f>LN('2a) male mx'!X93)</f>
        <v>-1.1914848230743644</v>
      </c>
      <c r="Y93" s="32">
        <f>LN('2a) male mx'!Y93)</f>
        <v>-1.377590315610087</v>
      </c>
      <c r="Z93" s="32">
        <f>LN('2a) male mx'!Z93)</f>
        <v>-1.289569153486418</v>
      </c>
      <c r="AA93" s="32">
        <f>LN('2a) male mx'!AA93)</f>
        <v>-1.2047300932678449</v>
      </c>
      <c r="AB93" s="32">
        <f>LN('2a) male mx'!AB93)</f>
        <v>-1.2636920390275583</v>
      </c>
      <c r="AC93" s="32">
        <f>LN('2a) male mx'!AC93)</f>
        <v>-1.2196671825645224</v>
      </c>
      <c r="AD93" s="32">
        <f>LN('2a) male mx'!AD93)</f>
        <v>-1.2897109159673497</v>
      </c>
      <c r="AE93" s="32">
        <f>LN('2a) male mx'!AE93)</f>
        <v>-1.3504998042857665</v>
      </c>
      <c r="AF93" s="32">
        <f>LN('2a) male mx'!AF93)</f>
        <v>-1.192578081086441</v>
      </c>
      <c r="AG93" s="32">
        <f>LN('2a) male mx'!AG93)</f>
        <v>-1.2826261795941785</v>
      </c>
      <c r="AH93" s="32">
        <f>LN('2a) male mx'!AH93)</f>
        <v>-1.2261894907632218</v>
      </c>
      <c r="AI93" s="32">
        <f>LN('2a) male mx'!AI93)</f>
        <v>-1.2680434016329676</v>
      </c>
      <c r="AJ93" s="32">
        <f>LN('2a) male mx'!AJ93)</f>
        <v>-1.2496252188234007</v>
      </c>
      <c r="AK93" s="32">
        <f>LN('2a) male mx'!AK93)</f>
        <v>-1.2493915474334243</v>
      </c>
      <c r="AL93" s="32">
        <f>LN('2a) male mx'!AL93)</f>
        <v>-1.2783244263559927</v>
      </c>
      <c r="AM93" s="32">
        <f>LN('2a) male mx'!AM93)</f>
        <v>-1.3635347126568371</v>
      </c>
      <c r="AN93" s="32">
        <f>LN('2a) male mx'!AN93)</f>
        <v>-1.2668852807176803</v>
      </c>
      <c r="AO93" s="32">
        <f>LN('2a) male mx'!AO93)</f>
        <v>-1.2370359632173227</v>
      </c>
      <c r="AP93" s="32">
        <f>LN('2a) male mx'!AP93)</f>
        <v>-1.2980245569978943</v>
      </c>
      <c r="AQ93" s="32">
        <f>LN('2a) male mx'!AQ93)</f>
        <v>-1.324702685592102</v>
      </c>
      <c r="AR93" s="32">
        <f>LN('2a) male mx'!AR93)</f>
        <v>-1.2982320118842858</v>
      </c>
      <c r="AS93" s="32">
        <f>LN('2a) male mx'!AS93)</f>
        <v>-1.213876759442881</v>
      </c>
      <c r="AT93" s="32">
        <f>LN('2a) male mx'!AT93)</f>
        <v>-1.266634565450647</v>
      </c>
      <c r="AU93" s="32">
        <f>LN('2a) male mx'!AU93)</f>
        <v>-1.3251709447133488</v>
      </c>
      <c r="AV93" s="32">
        <f>LN('2a) male mx'!AV93)</f>
        <v>-1.3498438566100697</v>
      </c>
      <c r="AW93" s="32">
        <f>LN('2a) male mx'!AW93)</f>
        <v>-1.2294156044983768</v>
      </c>
      <c r="AX93" s="32">
        <f>LN('2a) male mx'!AX93)</f>
        <v>-1.4024166508260429</v>
      </c>
      <c r="AY93" s="32">
        <f>LN('2a) male mx'!AY93)</f>
        <v>-1.372793030938009</v>
      </c>
      <c r="AZ93" s="32">
        <f>LN('2a) male mx'!AZ93)</f>
        <v>-1.3408319870431331</v>
      </c>
      <c r="BA93" s="32">
        <f>LN('2a) male mx'!BA93)</f>
        <v>-1.2420220224901291</v>
      </c>
      <c r="BB93" s="32">
        <f>LN('2a) male mx'!BB93)</f>
        <v>-1.3749129656297441</v>
      </c>
      <c r="BC93" s="32">
        <f>LN('2a) male mx'!BC93)</f>
        <v>-1.2424301003874032</v>
      </c>
      <c r="BD93" s="32">
        <f>LN('2a) male mx'!BD93)</f>
        <v>-1.3272629933111395</v>
      </c>
      <c r="BE93" s="32">
        <f>LN('2a) male mx'!BE93)</f>
        <v>-1.3222607629922896</v>
      </c>
      <c r="BF93" s="32">
        <f>LN('2a) male mx'!BF93)</f>
        <v>-1.4613939049959075</v>
      </c>
      <c r="BG93" s="32">
        <f>LN('2a) male mx'!BG93)</f>
        <v>-1.4609171711291915</v>
      </c>
      <c r="BH93" s="32">
        <f>LN('2a) male mx'!BH93)</f>
        <v>-1.4087436595684451</v>
      </c>
      <c r="BI93" s="32">
        <f>LN('2a) male mx'!BI93)</f>
        <v>-1.4466693469874525</v>
      </c>
      <c r="BJ93" s="32">
        <f>LN('2a) male mx'!BJ93)</f>
        <v>-1.4886786159667311</v>
      </c>
      <c r="BK93" s="32">
        <f>LN('2a) male mx'!BK93)</f>
        <v>-1.2945551276988296</v>
      </c>
      <c r="BL93" s="32">
        <f>LN('2a) male mx'!BL93)</f>
        <v>-1.474393855572353</v>
      </c>
      <c r="BM93" s="32">
        <f>LN('2a) male mx'!BM93)</f>
        <v>-1.4449274369516329</v>
      </c>
      <c r="BN93" s="32">
        <f>LN('2a) male mx'!BN93)</f>
        <v>-1.4189456820009694</v>
      </c>
      <c r="BO93" s="32">
        <f>LN('2a) male mx'!BO93)</f>
        <v>-1.4673406687467594</v>
      </c>
      <c r="BP93" s="32">
        <f>LN('2a) male mx'!BP93)</f>
        <v>-1.4343243580159251</v>
      </c>
      <c r="BQ93" s="32">
        <f>LN('2a) male mx'!BQ93)</f>
        <v>-1.4135483300150578</v>
      </c>
      <c r="BR93" s="32">
        <f>LN('2a) male mx'!BR93)</f>
        <v>-1.4015439234979228</v>
      </c>
      <c r="BS93" s="32">
        <f>LN('2a) male mx'!BS93)</f>
        <v>-1.4681230407502208</v>
      </c>
      <c r="BT93" s="32">
        <f>LN('2a) male mx'!BT93)</f>
        <v>-1.5242464971438732</v>
      </c>
      <c r="BU93" s="32">
        <f>LN('2a) male mx'!BU93)</f>
        <v>-1.4699385997338525</v>
      </c>
      <c r="BV93" s="32">
        <f>LN('2a) male mx'!BV93)</f>
        <v>-1.5328484269765699</v>
      </c>
      <c r="BW93" s="32">
        <f>LN('2a) male mx'!BW93)</f>
        <v>-1.4671173490245391</v>
      </c>
      <c r="BX93" s="32">
        <f>LN('2a) male mx'!BX93)</f>
        <v>-1.5563942909119983</v>
      </c>
      <c r="BY93" s="32">
        <f>LN('2a) male mx'!BY93)</f>
        <v>-1.4665765266619595</v>
      </c>
      <c r="BZ93" s="32">
        <f>LN('2a) male mx'!BZ93)</f>
        <v>-1.5305560650072842</v>
      </c>
      <c r="CA93" s="32">
        <f>LN('2a) male mx'!CA93)</f>
        <v>-1.5455418161435377</v>
      </c>
      <c r="CB93" s="32">
        <f>LN('2a) male mx'!CB93)</f>
        <v>-1.6182772349330106</v>
      </c>
      <c r="CC93" s="32">
        <f>LN('2a) male mx'!CC93)</f>
        <v>-1.5404571679655397</v>
      </c>
      <c r="CD93" s="32">
        <f>LN('2a) male mx'!CD93)</f>
        <v>-1.60794839936795</v>
      </c>
      <c r="CE93" s="32">
        <f>LN('2a) male mx'!CE93)</f>
        <v>-1.5322602133999441</v>
      </c>
      <c r="CF93" s="32">
        <f>LN('2a) male mx'!CF93)</f>
        <v>-1.5377964241180588</v>
      </c>
      <c r="CG93" s="32">
        <f>LN('2a) male mx'!CG93)</f>
        <v>-1.6257850484316239</v>
      </c>
      <c r="CH93" s="32">
        <f>LN('2a) male mx'!CH93)</f>
        <v>-1.6576278856156612</v>
      </c>
      <c r="CI93" s="32">
        <f>LN('2a) male mx'!CI93)</f>
        <v>-1.6983281306110982</v>
      </c>
      <c r="CJ93" s="32">
        <f>LN('2a) male mx'!CJ93)</f>
        <v>-1.6949987489046088</v>
      </c>
      <c r="CK93" s="32">
        <f>LN('2a) male mx'!CK93)</f>
        <v>-1.6626932649691724</v>
      </c>
      <c r="CL93" s="32">
        <f>LN('2a) male mx'!CL93)</f>
        <v>-1.7527711100308834</v>
      </c>
      <c r="CM93" s="32">
        <f>LN('2a) male mx'!CM93)</f>
        <v>-1.7332988023065568</v>
      </c>
      <c r="CN93" s="32">
        <f>LN('2a) male mx'!CN93)</f>
        <v>-1.7386741871039861</v>
      </c>
      <c r="CP93" s="31">
        <f t="shared" si="3"/>
        <v>90</v>
      </c>
      <c r="CQ93" s="32">
        <f>IFERROR(LN('2a) female mx'!B93),"")</f>
        <v>-1.5492119180517434</v>
      </c>
      <c r="CR93" s="32">
        <f>IFERROR(LN('2a) female mx'!C93),"")</f>
        <v>-1.37071987183888</v>
      </c>
      <c r="CS93" s="32">
        <f>IFERROR(LN('2a) female mx'!D93),"")</f>
        <v>-1.3089858275911044</v>
      </c>
      <c r="CT93" s="32">
        <f>IFERROR(LN('2a) female mx'!E93),"")</f>
        <v>-1.3646358291068887</v>
      </c>
      <c r="CU93" s="32">
        <f>IFERROR(LN('2a) female mx'!F93),"")</f>
        <v>-1.484155326950811</v>
      </c>
      <c r="CV93" s="32">
        <f>IFERROR(LN('2a) female mx'!G93),"")</f>
        <v>-1.4959069398855007</v>
      </c>
      <c r="CW93" s="32">
        <f>IFERROR(LN('2a) female mx'!H93),"")</f>
        <v>-1.3242954537803435</v>
      </c>
      <c r="CX93" s="32">
        <f>IFERROR(LN('2a) female mx'!I93),"")</f>
        <v>-1.2261366575779828</v>
      </c>
      <c r="CY93" s="32">
        <f>IFERROR(LN('2a) female mx'!J93),"")</f>
        <v>-1.2988819414138371</v>
      </c>
      <c r="CZ93" s="32">
        <f>IFERROR(LN('2a) female mx'!K93),"")</f>
        <v>-1.3170095320553212</v>
      </c>
      <c r="DA93" s="32">
        <f>IFERROR(LN('2a) female mx'!L93),"")</f>
        <v>-1.4357456823382002</v>
      </c>
      <c r="DB93" s="32">
        <f>IFERROR(LN('2a) female mx'!M93),"")</f>
        <v>-1.3381244089909674</v>
      </c>
      <c r="DC93" s="32">
        <f>IFERROR(LN('2a) female mx'!N93),"")</f>
        <v>-1.3055542584928217</v>
      </c>
      <c r="DD93" s="32">
        <f>IFERROR(LN('2a) female mx'!O93),"")</f>
        <v>-1.4558842313491669</v>
      </c>
      <c r="DE93" s="32">
        <f>IFERROR(LN('2a) female mx'!P93),"")</f>
        <v>-1.4259646135030395</v>
      </c>
      <c r="DF93" s="32">
        <f>IFERROR(LN('2a) female mx'!Q93),"")</f>
        <v>-1.4371549025276531</v>
      </c>
      <c r="DG93" s="32">
        <f>IFERROR(LN('2a) female mx'!R93),"")</f>
        <v>-1.4408267462757878</v>
      </c>
      <c r="DH93" s="32">
        <f>IFERROR(LN('2a) female mx'!S93),"")</f>
        <v>-1.4230628683306665</v>
      </c>
      <c r="DI93" s="32">
        <f>IFERROR(LN('2a) female mx'!T93),"")</f>
        <v>-1.3331490238117625</v>
      </c>
      <c r="DJ93" s="32">
        <f>IFERROR(LN('2a) female mx'!U93),"")</f>
        <v>-1.4652740305302498</v>
      </c>
      <c r="DK93" s="32">
        <f>IFERROR(LN('2a) female mx'!V93),"")</f>
        <v>-1.2804477096710272</v>
      </c>
      <c r="DL93" s="32">
        <f>IFERROR(LN('2a) female mx'!W93),"")</f>
        <v>-1.2628259464939886</v>
      </c>
      <c r="DM93" s="32">
        <f>IFERROR(LN('2a) female mx'!X93),"")</f>
        <v>-1.4629065336966378</v>
      </c>
      <c r="DN93" s="32">
        <f>IFERROR(LN('2a) female mx'!Y93),"")</f>
        <v>-1.3703580816346193</v>
      </c>
      <c r="DO93" s="32">
        <f>IFERROR(LN('2a) female mx'!Z93),"")</f>
        <v>-1.5299128934726669</v>
      </c>
      <c r="DP93" s="32">
        <f>IFERROR(LN('2a) female mx'!AA93),"")</f>
        <v>-1.3303345791392454</v>
      </c>
      <c r="DQ93" s="32">
        <f>IFERROR(LN('2a) female mx'!AB93),"")</f>
        <v>-1.3858504756350556</v>
      </c>
      <c r="DR93" s="32">
        <f>IFERROR(LN('2a) female mx'!AC93),"")</f>
        <v>-1.3132621591419926</v>
      </c>
      <c r="DS93" s="32">
        <f>IFERROR(LN('2a) female mx'!AD93),"")</f>
        <v>-1.4276984929962178</v>
      </c>
      <c r="DT93" s="32">
        <f>IFERROR(LN('2a) female mx'!AE93),"")</f>
        <v>-1.3779758342447999</v>
      </c>
      <c r="DU93" s="32">
        <f>IFERROR(LN('2a) female mx'!AF93),"")</f>
        <v>-1.2569903115685563</v>
      </c>
      <c r="DV93" s="32">
        <f>IFERROR(LN('2a) female mx'!AG93),"")</f>
        <v>-1.4022783528460514</v>
      </c>
      <c r="DW93" s="32">
        <f>IFERROR(LN('2a) female mx'!AH93),"")</f>
        <v>-1.483325218148295</v>
      </c>
      <c r="DX93" s="32">
        <f>IFERROR(LN('2a) female mx'!AI93),"")</f>
        <v>-1.3209132434389657</v>
      </c>
      <c r="DY93" s="32">
        <f>IFERROR(LN('2a) female mx'!AJ93),"")</f>
        <v>-1.4902200838187047</v>
      </c>
      <c r="DZ93" s="32">
        <f>IFERROR(LN('2a) female mx'!AK93),"")</f>
        <v>-1.3938144903884622</v>
      </c>
      <c r="EA93" s="32">
        <f>IFERROR(LN('2a) female mx'!AL93),"")</f>
        <v>-1.4328115400966503</v>
      </c>
      <c r="EB93" s="32">
        <f>IFERROR(LN('2a) female mx'!AM93),"")</f>
        <v>-1.4508755726030467</v>
      </c>
      <c r="EC93" s="32">
        <f>IFERROR(LN('2a) female mx'!AN93),"")</f>
        <v>-1.4157880643411522</v>
      </c>
      <c r="ED93" s="32">
        <f>IFERROR(LN('2a) female mx'!AO93),"")</f>
        <v>-1.4331404702435266</v>
      </c>
      <c r="EE93" s="32">
        <f>IFERROR(LN('2a) female mx'!AP93),"")</f>
        <v>-1.4520622623215071</v>
      </c>
      <c r="EF93" s="32">
        <f>IFERROR(LN('2a) female mx'!AQ93),"")</f>
        <v>-1.5374729659948592</v>
      </c>
      <c r="EG93" s="32">
        <f>IFERROR(LN('2a) female mx'!AR93),"")</f>
        <v>-1.5497469658755048</v>
      </c>
      <c r="EH93" s="32">
        <f>IFERROR(LN('2a) female mx'!AS93),"")</f>
        <v>-1.4310766828727273</v>
      </c>
      <c r="EI93" s="32">
        <f>IFERROR(LN('2a) female mx'!AT93),"")</f>
        <v>-1.4885834830343547</v>
      </c>
      <c r="EJ93" s="32">
        <f>IFERROR(LN('2a) female mx'!AU93),"")</f>
        <v>-1.5066069554525578</v>
      </c>
      <c r="EK93" s="32">
        <f>IFERROR(LN('2a) female mx'!AV93),"")</f>
        <v>-1.5114062627528841</v>
      </c>
      <c r="EL93" s="32">
        <f>IFERROR(LN('2a) female mx'!AW93),"")</f>
        <v>-1.4342593746525214</v>
      </c>
      <c r="EM93" s="32">
        <f>IFERROR(LN('2a) female mx'!AX93),"")</f>
        <v>-1.5786957742492918</v>
      </c>
      <c r="EN93" s="32">
        <f>IFERROR(LN('2a) female mx'!AY93),"")</f>
        <v>-1.5581192286364713</v>
      </c>
      <c r="EO93" s="32">
        <f>IFERROR(LN('2a) female mx'!AZ93),"")</f>
        <v>-1.5322071913137207</v>
      </c>
      <c r="EP93" s="32">
        <f>IFERROR(LN('2a) female mx'!BA93),"")</f>
        <v>-1.5644652207591285</v>
      </c>
      <c r="EQ93" s="32">
        <f>IFERROR(LN('2a) female mx'!BB93),"")</f>
        <v>-1.6666285534308851</v>
      </c>
      <c r="ER93" s="32">
        <f>IFERROR(LN('2a) female mx'!BC93),"")</f>
        <v>-1.5317890314846121</v>
      </c>
      <c r="ES93" s="32">
        <f>IFERROR(LN('2a) female mx'!BD93),"")</f>
        <v>-1.6401270480975201</v>
      </c>
      <c r="ET93" s="32">
        <f>IFERROR(LN('2a) female mx'!BE93),"")</f>
        <v>-1.546296069941991</v>
      </c>
      <c r="EU93" s="32">
        <f>IFERROR(LN('2a) female mx'!BF93),"")</f>
        <v>-1.7498726665146502</v>
      </c>
      <c r="EV93" s="32">
        <f>IFERROR(LN('2a) female mx'!BG93),"")</f>
        <v>-1.678679887840191</v>
      </c>
      <c r="EW93" s="32">
        <f>IFERROR(LN('2a) female mx'!BH93),"")</f>
        <v>-1.7188564085063938</v>
      </c>
      <c r="EX93" s="32">
        <f>IFERROR(LN('2a) female mx'!BI93),"")</f>
        <v>-1.7395056893701422</v>
      </c>
      <c r="EY93" s="32">
        <f>IFERROR(LN('2a) female mx'!BJ93),"")</f>
        <v>-1.7740375927505829</v>
      </c>
      <c r="EZ93" s="32">
        <f>IFERROR(LN('2a) female mx'!BK93),"")</f>
        <v>-1.6710882592232144</v>
      </c>
      <c r="FA93" s="32">
        <f>IFERROR(LN('2a) female mx'!BL93),"")</f>
        <v>-1.8381062666565282</v>
      </c>
      <c r="FB93" s="32">
        <f>IFERROR(LN('2a) female mx'!BM93),"")</f>
        <v>-1.7490374072659209</v>
      </c>
      <c r="FC93" s="32">
        <f>IFERROR(LN('2a) female mx'!BN93),"")</f>
        <v>-1.7169009688704535</v>
      </c>
      <c r="FD93" s="32">
        <f>IFERROR(LN('2a) female mx'!BO93),"")</f>
        <v>-1.6963593324300321</v>
      </c>
      <c r="FE93" s="32">
        <f>IFERROR(LN('2a) female mx'!BP93),"")</f>
        <v>-1.8152972705732442</v>
      </c>
      <c r="FF93" s="32">
        <f>IFERROR(LN('2a) female mx'!BQ93),"")</f>
        <v>-1.8038904721250935</v>
      </c>
      <c r="FG93" s="32">
        <f>IFERROR(LN('2a) female mx'!BR93),"")</f>
        <v>-1.7100441537645059</v>
      </c>
      <c r="FH93" s="32">
        <f>IFERROR(LN('2a) female mx'!BS93),"")</f>
        <v>-1.772698572794086</v>
      </c>
      <c r="FI93" s="32">
        <f>IFERROR(LN('2a) female mx'!BT93),"")</f>
        <v>-1.8158836888249632</v>
      </c>
      <c r="FJ93" s="32">
        <f>IFERROR(LN('2a) female mx'!BU93),"")</f>
        <v>-1.8316507982553569</v>
      </c>
      <c r="FK93" s="32">
        <f>IFERROR(LN('2a) female mx'!BV93),"")</f>
        <v>-1.8615011912644617</v>
      </c>
      <c r="FL93" s="32">
        <f>IFERROR(LN('2a) female mx'!BW93),"")</f>
        <v>-1.7845171706560035</v>
      </c>
      <c r="FM93" s="32">
        <f>IFERROR(LN('2a) female mx'!BX93),"")</f>
        <v>-1.8652938022295564</v>
      </c>
      <c r="FN93" s="32">
        <f>IFERROR(LN('2a) female mx'!BY93),"")</f>
        <v>-1.8203824837175153</v>
      </c>
      <c r="FO93" s="32">
        <f>IFERROR(LN('2a) female mx'!BZ93),"")</f>
        <v>-1.8290045436394946</v>
      </c>
      <c r="FP93" s="32">
        <f>IFERROR(LN('2a) female mx'!CA93),"")</f>
        <v>-1.8813317981548294</v>
      </c>
      <c r="FQ93" s="32">
        <f>IFERROR(LN('2a) female mx'!CB93),"")</f>
        <v>-1.8603544010358284</v>
      </c>
      <c r="FR93" s="32">
        <f>IFERROR(LN('2a) female mx'!CC93),"")</f>
        <v>-1.8573424631006008</v>
      </c>
      <c r="FS93" s="32">
        <f>IFERROR(LN('2a) female mx'!CD93),"")</f>
        <v>-1.9191091313687325</v>
      </c>
      <c r="FT93" s="32">
        <f>IFERROR(LN('2a) female mx'!CE93),"")</f>
        <v>-1.8901855704407116</v>
      </c>
      <c r="FU93" s="32">
        <f>IFERROR(LN('2a) female mx'!CF93),"")</f>
        <v>-1.9286233330562672</v>
      </c>
      <c r="FV93" s="32">
        <f>IFERROR(LN('2a) female mx'!CG93),"")</f>
        <v>-1.9214246058132063</v>
      </c>
      <c r="FW93" s="32">
        <f>IFERROR(LN('2a) female mx'!CH93),"")</f>
        <v>-1.9517535259284251</v>
      </c>
      <c r="FX93" s="32">
        <f>IFERROR(LN('2a) female mx'!CI93),"")</f>
        <v>-1.98552272022009</v>
      </c>
      <c r="FY93" s="32">
        <f>IFERROR(LN('2a) female mx'!CJ93),"")</f>
        <v>-1.969046314463988</v>
      </c>
      <c r="FZ93" s="32">
        <f>IFERROR(LN('2a) female mx'!CK93),"")</f>
        <v>-1.9123969902232116</v>
      </c>
      <c r="GA93" s="32">
        <f>IFERROR(LN('2a) female mx'!CL93),"")</f>
        <v>-1.993925875223002</v>
      </c>
      <c r="GB93" s="32">
        <f>IFERROR(LN('2a) female mx'!CM93),"")</f>
        <v>-1.9625644292621589</v>
      </c>
      <c r="GC93" s="32">
        <f>IFERROR(LN('2a) female mx'!CN93),"")</f>
        <v>-1.95007259088226</v>
      </c>
      <c r="GD93" s="12" t="str">
        <f>IFERROR(LN('2a) female mx'!CO93),"")</f>
        <v/>
      </c>
    </row>
    <row r="94" spans="1:186" x14ac:dyDescent="0.25">
      <c r="A94" s="31">
        <f>'2a) male mx'!A94</f>
        <v>91</v>
      </c>
      <c r="B94" s="32">
        <f>LN('2a) male mx'!B94)</f>
        <v>-1.397554000994423</v>
      </c>
      <c r="C94" s="32">
        <f>LN('2a) male mx'!C94)</f>
        <v>-1.2694300209805798</v>
      </c>
      <c r="D94" s="32">
        <f>LN('2a) male mx'!D94)</f>
        <v>-1.2068161386270801</v>
      </c>
      <c r="E94" s="32">
        <f>LN('2a) male mx'!E94)</f>
        <v>-1.2071257233855517</v>
      </c>
      <c r="F94" s="32">
        <f>LN('2a) male mx'!F94)</f>
        <v>-1.2728687405817019</v>
      </c>
      <c r="G94" s="32">
        <f>LN('2a) male mx'!G94)</f>
        <v>-1.1933558962193183</v>
      </c>
      <c r="H94" s="32">
        <f>LN('2a) male mx'!H94)</f>
        <v>-1.2321838217843588</v>
      </c>
      <c r="I94" s="32">
        <f>LN('2a) male mx'!I94)</f>
        <v>-1.2746090615566175</v>
      </c>
      <c r="J94" s="32">
        <f>LN('2a) male mx'!J94)</f>
        <v>-1.1233370354508714</v>
      </c>
      <c r="K94" s="32">
        <f>LN('2a) male mx'!K94)</f>
        <v>-1.2943965830076505</v>
      </c>
      <c r="L94" s="32">
        <f>LN('2a) male mx'!L94)</f>
        <v>-1.251484740796831</v>
      </c>
      <c r="M94" s="32">
        <f>LN('2a) male mx'!M94)</f>
        <v>-1.267069364146606</v>
      </c>
      <c r="N94" s="32">
        <f>LN('2a) male mx'!N94)</f>
        <v>-1.2585967234942392</v>
      </c>
      <c r="O94" s="32">
        <f>LN('2a) male mx'!O94)</f>
        <v>-1.1736976741542184</v>
      </c>
      <c r="P94" s="32">
        <f>LN('2a) male mx'!P94)</f>
        <v>-1.212271607140631</v>
      </c>
      <c r="Q94" s="32">
        <f>LN('2a) male mx'!Q94)</f>
        <v>-1.2614360497487969</v>
      </c>
      <c r="R94" s="32">
        <f>LN('2a) male mx'!R94)</f>
        <v>-1.2112220070442725</v>
      </c>
      <c r="S94" s="32">
        <f>LN('2a) male mx'!S94)</f>
        <v>-1.2180665674017954</v>
      </c>
      <c r="T94" s="32">
        <f>LN('2a) male mx'!T94)</f>
        <v>-1.2138404512590122</v>
      </c>
      <c r="U94" s="32">
        <f>LN('2a) male mx'!U94)</f>
        <v>-1.2055993876983928</v>
      </c>
      <c r="V94" s="32">
        <f>LN('2a) male mx'!V94)</f>
        <v>-1.2487164278194325</v>
      </c>
      <c r="W94" s="32">
        <f>LN('2a) male mx'!W94)</f>
        <v>-1.1322855037746977</v>
      </c>
      <c r="X94" s="32">
        <f>LN('2a) male mx'!X94)</f>
        <v>-1.0840004288753893</v>
      </c>
      <c r="Y94" s="32">
        <f>LN('2a) male mx'!Y94)</f>
        <v>-1.3379974963109511</v>
      </c>
      <c r="Z94" s="32">
        <f>LN('2a) male mx'!Z94)</f>
        <v>-1.3066934750207455</v>
      </c>
      <c r="AA94" s="32">
        <f>LN('2a) male mx'!AA94)</f>
        <v>-1.2763780289262037</v>
      </c>
      <c r="AB94" s="32">
        <f>LN('2a) male mx'!AB94)</f>
        <v>-1.2108528481435437</v>
      </c>
      <c r="AC94" s="32">
        <f>LN('2a) male mx'!AC94)</f>
        <v>-1.1533280709663887</v>
      </c>
      <c r="AD94" s="32">
        <f>LN('2a) male mx'!AD94)</f>
        <v>-1.2349634970533616</v>
      </c>
      <c r="AE94" s="32">
        <f>LN('2a) male mx'!AE94)</f>
        <v>-1.3378603511366067</v>
      </c>
      <c r="AF94" s="32">
        <f>LN('2a) male mx'!AF94)</f>
        <v>-1.1232408828211495</v>
      </c>
      <c r="AG94" s="32">
        <f>LN('2a) male mx'!AG94)</f>
        <v>-1.3147662958006072</v>
      </c>
      <c r="AH94" s="32">
        <f>LN('2a) male mx'!AH94)</f>
        <v>-1.5906109994500477</v>
      </c>
      <c r="AI94" s="32">
        <f>LN('2a) male mx'!AI94)</f>
        <v>-1.3198683137460194</v>
      </c>
      <c r="AJ94" s="32">
        <f>LN('2a) male mx'!AJ94)</f>
        <v>-1.3877395972545892</v>
      </c>
      <c r="AK94" s="32">
        <f>LN('2a) male mx'!AK94)</f>
        <v>-1.2442798836914382</v>
      </c>
      <c r="AL94" s="32">
        <f>LN('2a) male mx'!AL94)</f>
        <v>-1.2988910578073918</v>
      </c>
      <c r="AM94" s="32">
        <f>LN('2a) male mx'!AM94)</f>
        <v>-1.268550000458194</v>
      </c>
      <c r="AN94" s="32">
        <f>LN('2a) male mx'!AN94)</f>
        <v>-1.1742676499120202</v>
      </c>
      <c r="AO94" s="32">
        <f>LN('2a) male mx'!AO94)</f>
        <v>-1.2928202430664879</v>
      </c>
      <c r="AP94" s="32">
        <f>LN('2a) male mx'!AP94)</f>
        <v>-1.1954346744205759</v>
      </c>
      <c r="AQ94" s="32">
        <f>LN('2a) male mx'!AQ94)</f>
        <v>-1.2547534150123991</v>
      </c>
      <c r="AR94" s="32">
        <f>LN('2a) male mx'!AR94)</f>
        <v>-1.2463259905706816</v>
      </c>
      <c r="AS94" s="32">
        <f>LN('2a) male mx'!AS94)</f>
        <v>-1.2416052516247149</v>
      </c>
      <c r="AT94" s="32">
        <f>LN('2a) male mx'!AT94)</f>
        <v>-1.2280041217979736</v>
      </c>
      <c r="AU94" s="32">
        <f>LN('2a) male mx'!AU94)</f>
        <v>-1.2593549501775207</v>
      </c>
      <c r="AV94" s="32">
        <f>LN('2a) male mx'!AV94)</f>
        <v>-1.3810567883536422</v>
      </c>
      <c r="AW94" s="32">
        <f>LN('2a) male mx'!AW94)</f>
        <v>-1.2078504118145452</v>
      </c>
      <c r="AX94" s="32">
        <f>LN('2a) male mx'!AX94)</f>
        <v>-1.2332024426408743</v>
      </c>
      <c r="AY94" s="32">
        <f>LN('2a) male mx'!AY94)</f>
        <v>-1.1767716522963467</v>
      </c>
      <c r="AZ94" s="32">
        <f>LN('2a) male mx'!AZ94)</f>
        <v>-1.2277711338800232</v>
      </c>
      <c r="BA94" s="32">
        <f>LN('2a) male mx'!BA94)</f>
        <v>-1.1913163612639908</v>
      </c>
      <c r="BB94" s="32">
        <f>LN('2a) male mx'!BB94)</f>
        <v>-1.3731286014109565</v>
      </c>
      <c r="BC94" s="32">
        <f>LN('2a) male mx'!BC94)</f>
        <v>-1.3047713605455646</v>
      </c>
      <c r="BD94" s="32">
        <f>LN('2a) male mx'!BD94)</f>
        <v>-1.4145070712142469</v>
      </c>
      <c r="BE94" s="32">
        <f>LN('2a) male mx'!BE94)</f>
        <v>-1.3358581060437897</v>
      </c>
      <c r="BF94" s="32">
        <f>LN('2a) male mx'!BF94)</f>
        <v>-1.4197713597612223</v>
      </c>
      <c r="BG94" s="32">
        <f>LN('2a) male mx'!BG94)</f>
        <v>-1.3640593329667943</v>
      </c>
      <c r="BH94" s="32">
        <f>LN('2a) male mx'!BH94)</f>
        <v>-1.4095304378007387</v>
      </c>
      <c r="BI94" s="32">
        <f>LN('2a) male mx'!BI94)</f>
        <v>-1.4006999882463347</v>
      </c>
      <c r="BJ94" s="32">
        <f>LN('2a) male mx'!BJ94)</f>
        <v>-1.2867959751588598</v>
      </c>
      <c r="BK94" s="32">
        <f>LN('2a) male mx'!BK94)</f>
        <v>-1.4162721239217209</v>
      </c>
      <c r="BL94" s="32">
        <f>LN('2a) male mx'!BL94)</f>
        <v>-1.4157110376846962</v>
      </c>
      <c r="BM94" s="32">
        <f>LN('2a) male mx'!BM94)</f>
        <v>-1.4363830779676894</v>
      </c>
      <c r="BN94" s="32">
        <f>LN('2a) male mx'!BN94)</f>
        <v>-1.2821768537016613</v>
      </c>
      <c r="BO94" s="32">
        <f>LN('2a) male mx'!BO94)</f>
        <v>-1.3397287323301561</v>
      </c>
      <c r="BP94" s="32">
        <f>LN('2a) male mx'!BP94)</f>
        <v>-1.3927855487157184</v>
      </c>
      <c r="BQ94" s="32">
        <f>LN('2a) male mx'!BQ94)</f>
        <v>-1.3995685205757777</v>
      </c>
      <c r="BR94" s="32">
        <f>LN('2a) male mx'!BR94)</f>
        <v>-1.3442350906980236</v>
      </c>
      <c r="BS94" s="32">
        <f>LN('2a) male mx'!BS94)</f>
        <v>-1.3849777052351437</v>
      </c>
      <c r="BT94" s="32">
        <f>LN('2a) male mx'!BT94)</f>
        <v>-1.3550999955822018</v>
      </c>
      <c r="BU94" s="32">
        <f>LN('2a) male mx'!BU94)</f>
        <v>-1.5055677100178331</v>
      </c>
      <c r="BV94" s="32">
        <f>LN('2a) male mx'!BV94)</f>
        <v>-1.4709171349788674</v>
      </c>
      <c r="BW94" s="32">
        <f>LN('2a) male mx'!BW94)</f>
        <v>-1.3938907080118255</v>
      </c>
      <c r="BX94" s="32">
        <f>LN('2a) male mx'!BX94)</f>
        <v>-1.4537133451228159</v>
      </c>
      <c r="BY94" s="32">
        <f>LN('2a) male mx'!BY94)</f>
        <v>-1.3993312382373972</v>
      </c>
      <c r="BZ94" s="32">
        <f>LN('2a) male mx'!BZ94)</f>
        <v>-1.4453813659392567</v>
      </c>
      <c r="CA94" s="32">
        <f>LN('2a) male mx'!CA94)</f>
        <v>-1.4636798633484058</v>
      </c>
      <c r="CB94" s="32">
        <f>LN('2a) male mx'!CB94)</f>
        <v>-1.4582707161868096</v>
      </c>
      <c r="CC94" s="32">
        <f>LN('2a) male mx'!CC94)</f>
        <v>-1.48931498817569</v>
      </c>
      <c r="CD94" s="32">
        <f>LN('2a) male mx'!CD94)</f>
        <v>-1.5264493080196597</v>
      </c>
      <c r="CE94" s="32">
        <f>LN('2a) male mx'!CE94)</f>
        <v>-1.4917320938736203</v>
      </c>
      <c r="CF94" s="32">
        <f>LN('2a) male mx'!CF94)</f>
        <v>-1.5539126368088172</v>
      </c>
      <c r="CG94" s="32">
        <f>LN('2a) male mx'!CG94)</f>
        <v>-1.4786676812509059</v>
      </c>
      <c r="CH94" s="32">
        <f>LN('2a) male mx'!CH94)</f>
        <v>-1.5586114558955699</v>
      </c>
      <c r="CI94" s="32">
        <f>LN('2a) male mx'!CI94)</f>
        <v>-1.5527407532148758</v>
      </c>
      <c r="CJ94" s="32">
        <f>LN('2a) male mx'!CJ94)</f>
        <v>-1.6039433931164597</v>
      </c>
      <c r="CK94" s="32">
        <f>LN('2a) male mx'!CK94)</f>
        <v>-1.5501085343764971</v>
      </c>
      <c r="CL94" s="32">
        <f>LN('2a) male mx'!CL94)</f>
        <v>-1.6369674274829289</v>
      </c>
      <c r="CM94" s="32">
        <f>LN('2a) male mx'!CM94)</f>
        <v>-1.6526477762929059</v>
      </c>
      <c r="CN94" s="32">
        <f>LN('2a) male mx'!CN94)</f>
        <v>-1.6116716543062164</v>
      </c>
      <c r="CP94" s="31">
        <f t="shared" si="3"/>
        <v>91</v>
      </c>
      <c r="CQ94" s="32">
        <f>IFERROR(LN('2a) female mx'!B94),"")</f>
        <v>-1.4828600338700475</v>
      </c>
      <c r="CR94" s="32">
        <f>IFERROR(LN('2a) female mx'!C94),"")</f>
        <v>-1.3799094588261491</v>
      </c>
      <c r="CS94" s="32">
        <f>IFERROR(LN('2a) female mx'!D94),"")</f>
        <v>-1.2117097868280886</v>
      </c>
      <c r="CT94" s="32">
        <f>IFERROR(LN('2a) female mx'!E94),"")</f>
        <v>-1.3136912801455891</v>
      </c>
      <c r="CU94" s="32">
        <f>IFERROR(LN('2a) female mx'!F94),"")</f>
        <v>-1.4197534082124519</v>
      </c>
      <c r="CV94" s="32">
        <f>IFERROR(LN('2a) female mx'!G94),"")</f>
        <v>-1.3798761707343556</v>
      </c>
      <c r="CW94" s="32">
        <f>IFERROR(LN('2a) female mx'!H94),"")</f>
        <v>-1.2974053205468967</v>
      </c>
      <c r="CX94" s="32">
        <f>IFERROR(LN('2a) female mx'!I94),"")</f>
        <v>-1.2641949306650111</v>
      </c>
      <c r="CY94" s="32">
        <f>IFERROR(LN('2a) female mx'!J94),"")</f>
        <v>-1.2159227087521021</v>
      </c>
      <c r="CZ94" s="32">
        <f>IFERROR(LN('2a) female mx'!K94),"")</f>
        <v>-1.4223074043397588</v>
      </c>
      <c r="DA94" s="32">
        <f>IFERROR(LN('2a) female mx'!L94),"")</f>
        <v>-1.3580176584480317</v>
      </c>
      <c r="DB94" s="32">
        <f>IFERROR(LN('2a) female mx'!M94),"")</f>
        <v>-1.3233294044297501</v>
      </c>
      <c r="DC94" s="32">
        <f>IFERROR(LN('2a) female mx'!N94),"")</f>
        <v>-1.2679821805364371</v>
      </c>
      <c r="DD94" s="32">
        <f>IFERROR(LN('2a) female mx'!O94),"")</f>
        <v>-1.319261086794536</v>
      </c>
      <c r="DE94" s="32">
        <f>IFERROR(LN('2a) female mx'!P94),"")</f>
        <v>-1.2884133118933569</v>
      </c>
      <c r="DF94" s="32">
        <f>IFERROR(LN('2a) female mx'!Q94),"")</f>
        <v>-1.3543631025273115</v>
      </c>
      <c r="DG94" s="32">
        <f>IFERROR(LN('2a) female mx'!R94),"")</f>
        <v>-1.3356028807899656</v>
      </c>
      <c r="DH94" s="32">
        <f>IFERROR(LN('2a) female mx'!S94),"")</f>
        <v>-1.3028516853431669</v>
      </c>
      <c r="DI94" s="32">
        <f>IFERROR(LN('2a) female mx'!T94),"")</f>
        <v>-1.3491994859445808</v>
      </c>
      <c r="DJ94" s="32">
        <f>IFERROR(LN('2a) female mx'!U94),"")</f>
        <v>-1.3370233121131079</v>
      </c>
      <c r="DK94" s="32">
        <f>IFERROR(LN('2a) female mx'!V94),"")</f>
        <v>-1.4449178300899785</v>
      </c>
      <c r="DL94" s="32">
        <f>IFERROR(LN('2a) female mx'!W94),"")</f>
        <v>-1.3435516635808471</v>
      </c>
      <c r="DM94" s="32">
        <f>IFERROR(LN('2a) female mx'!X94),"")</f>
        <v>-1.2004963313724577</v>
      </c>
      <c r="DN94" s="32">
        <f>IFERROR(LN('2a) female mx'!Y94),"")</f>
        <v>-1.5328079792663758</v>
      </c>
      <c r="DO94" s="32">
        <f>IFERROR(LN('2a) female mx'!Z94),"")</f>
        <v>-1.4420744626837121</v>
      </c>
      <c r="DP94" s="32">
        <f>IFERROR(LN('2a) female mx'!AA94),"")</f>
        <v>-1.3629619224836582</v>
      </c>
      <c r="DQ94" s="32">
        <f>IFERROR(LN('2a) female mx'!AB94),"")</f>
        <v>-1.4784063442371083</v>
      </c>
      <c r="DR94" s="32">
        <f>IFERROR(LN('2a) female mx'!AC94),"")</f>
        <v>-1.3534552690651731</v>
      </c>
      <c r="DS94" s="32">
        <f>IFERROR(LN('2a) female mx'!AD94),"")</f>
        <v>-1.3733975687941908</v>
      </c>
      <c r="DT94" s="32">
        <f>IFERROR(LN('2a) female mx'!AE94),"")</f>
        <v>-1.3421279076498351</v>
      </c>
      <c r="DU94" s="32">
        <f>IFERROR(LN('2a) female mx'!AF94),"")</f>
        <v>-1.4438182052580772</v>
      </c>
      <c r="DV94" s="32">
        <f>IFERROR(LN('2a) female mx'!AG94),"")</f>
        <v>-1.4174132058471398</v>
      </c>
      <c r="DW94" s="32">
        <f>IFERROR(LN('2a) female mx'!AH94),"")</f>
        <v>-1.4322272397353684</v>
      </c>
      <c r="DX94" s="32">
        <f>IFERROR(LN('2a) female mx'!AI94),"")</f>
        <v>-1.4014519399440404</v>
      </c>
      <c r="DY94" s="32">
        <f>IFERROR(LN('2a) female mx'!AJ94),"")</f>
        <v>-1.3870637694828456</v>
      </c>
      <c r="DZ94" s="32">
        <f>IFERROR(LN('2a) female mx'!AK94),"")</f>
        <v>-1.4299317718936662</v>
      </c>
      <c r="EA94" s="32">
        <f>IFERROR(LN('2a) female mx'!AL94),"")</f>
        <v>-1.4391937358418405</v>
      </c>
      <c r="EB94" s="32">
        <f>IFERROR(LN('2a) female mx'!AM94),"")</f>
        <v>-1.5030032828169364</v>
      </c>
      <c r="EC94" s="32">
        <f>IFERROR(LN('2a) female mx'!AN94),"")</f>
        <v>-1.4540741842789842</v>
      </c>
      <c r="ED94" s="32">
        <f>IFERROR(LN('2a) female mx'!AO94),"")</f>
        <v>-1.3850455522553702</v>
      </c>
      <c r="EE94" s="32">
        <f>IFERROR(LN('2a) female mx'!AP94),"")</f>
        <v>-1.4389730590290151</v>
      </c>
      <c r="EF94" s="32">
        <f>IFERROR(LN('2a) female mx'!AQ94),"")</f>
        <v>-1.4720363107535124</v>
      </c>
      <c r="EG94" s="32">
        <f>IFERROR(LN('2a) female mx'!AR94),"")</f>
        <v>-1.4782170713105507</v>
      </c>
      <c r="EH94" s="32">
        <f>IFERROR(LN('2a) female mx'!AS94),"")</f>
        <v>-1.4348712829385839</v>
      </c>
      <c r="EI94" s="32">
        <f>IFERROR(LN('2a) female mx'!AT94),"")</f>
        <v>-1.5029199892396621</v>
      </c>
      <c r="EJ94" s="32">
        <f>IFERROR(LN('2a) female mx'!AU94),"")</f>
        <v>-1.4715608152970647</v>
      </c>
      <c r="EK94" s="32">
        <f>IFERROR(LN('2a) female mx'!AV94),"")</f>
        <v>-1.5234250377740601</v>
      </c>
      <c r="EL94" s="32">
        <f>IFERROR(LN('2a) female mx'!AW94),"")</f>
        <v>-1.403132396005534</v>
      </c>
      <c r="EM94" s="32">
        <f>IFERROR(LN('2a) female mx'!AX94),"")</f>
        <v>-1.6035917681337413</v>
      </c>
      <c r="EN94" s="32">
        <f>IFERROR(LN('2a) female mx'!AY94),"")</f>
        <v>-1.4680262583842718</v>
      </c>
      <c r="EO94" s="32">
        <f>IFERROR(LN('2a) female mx'!AZ94),"")</f>
        <v>-1.5116114805158052</v>
      </c>
      <c r="EP94" s="32">
        <f>IFERROR(LN('2a) female mx'!BA94),"")</f>
        <v>-1.5107656515201278</v>
      </c>
      <c r="EQ94" s="32">
        <f>IFERROR(LN('2a) female mx'!BB94),"")</f>
        <v>-1.6193064135748543</v>
      </c>
      <c r="ER94" s="32">
        <f>IFERROR(LN('2a) female mx'!BC94),"")</f>
        <v>-1.4391364083337383</v>
      </c>
      <c r="ES94" s="32">
        <f>IFERROR(LN('2a) female mx'!BD94),"")</f>
        <v>-1.5973009239167764</v>
      </c>
      <c r="ET94" s="32">
        <f>IFERROR(LN('2a) female mx'!BE94),"")</f>
        <v>-1.5281387079363913</v>
      </c>
      <c r="EU94" s="32">
        <f>IFERROR(LN('2a) female mx'!BF94),"")</f>
        <v>-1.5774886125681211</v>
      </c>
      <c r="EV94" s="32">
        <f>IFERROR(LN('2a) female mx'!BG94),"")</f>
        <v>-1.6167455314856602</v>
      </c>
      <c r="EW94" s="32">
        <f>IFERROR(LN('2a) female mx'!BH94),"")</f>
        <v>-1.63429156282397</v>
      </c>
      <c r="EX94" s="32">
        <f>IFERROR(LN('2a) female mx'!BI94),"")</f>
        <v>-1.6669478819113488</v>
      </c>
      <c r="EY94" s="32">
        <f>IFERROR(LN('2a) female mx'!BJ94),"")</f>
        <v>-1.642543719550787</v>
      </c>
      <c r="EZ94" s="32">
        <f>IFERROR(LN('2a) female mx'!BK94),"")</f>
        <v>-1.5372414405065946</v>
      </c>
      <c r="FA94" s="32">
        <f>IFERROR(LN('2a) female mx'!BL94),"")</f>
        <v>-1.7380760627866005</v>
      </c>
      <c r="FB94" s="32">
        <f>IFERROR(LN('2a) female mx'!BM94),"")</f>
        <v>-1.6642845569706468</v>
      </c>
      <c r="FC94" s="32">
        <f>IFERROR(LN('2a) female mx'!BN94),"")</f>
        <v>-1.6726744711446631</v>
      </c>
      <c r="FD94" s="32">
        <f>IFERROR(LN('2a) female mx'!BO94),"")</f>
        <v>-1.6964271113113083</v>
      </c>
      <c r="FE94" s="32">
        <f>IFERROR(LN('2a) female mx'!BP94),"")</f>
        <v>-1.5989525688692012</v>
      </c>
      <c r="FF94" s="32">
        <f>IFERROR(LN('2a) female mx'!BQ94),"")</f>
        <v>-1.689338477528588</v>
      </c>
      <c r="FG94" s="32">
        <f>IFERROR(LN('2a) female mx'!BR94),"")</f>
        <v>-1.5809308445077743</v>
      </c>
      <c r="FH94" s="32">
        <f>IFERROR(LN('2a) female mx'!BS94),"")</f>
        <v>-1.7452770666674713</v>
      </c>
      <c r="FI94" s="32">
        <f>IFERROR(LN('2a) female mx'!BT94),"")</f>
        <v>-1.7018950232560188</v>
      </c>
      <c r="FJ94" s="32">
        <f>IFERROR(LN('2a) female mx'!BU94),"")</f>
        <v>-1.6738075003843451</v>
      </c>
      <c r="FK94" s="32">
        <f>IFERROR(LN('2a) female mx'!BV94),"")</f>
        <v>-1.7926461251159047</v>
      </c>
      <c r="FL94" s="32">
        <f>IFERROR(LN('2a) female mx'!BW94),"")</f>
        <v>-1.7245694609252791</v>
      </c>
      <c r="FM94" s="32">
        <f>IFERROR(LN('2a) female mx'!BX94),"")</f>
        <v>-1.7217764817483712</v>
      </c>
      <c r="FN94" s="32">
        <f>IFERROR(LN('2a) female mx'!BY94),"")</f>
        <v>-1.6654171801760016</v>
      </c>
      <c r="FO94" s="32">
        <f>IFERROR(LN('2a) female mx'!BZ94),"")</f>
        <v>-1.6874882495465324</v>
      </c>
      <c r="FP94" s="32">
        <f>IFERROR(LN('2a) female mx'!CA94),"")</f>
        <v>-1.7666619207103063</v>
      </c>
      <c r="FQ94" s="32">
        <f>IFERROR(LN('2a) female mx'!CB94),"")</f>
        <v>-1.7743100984930842</v>
      </c>
      <c r="FR94" s="32">
        <f>IFERROR(LN('2a) female mx'!CC94),"")</f>
        <v>-1.7462956850233355</v>
      </c>
      <c r="FS94" s="32">
        <f>IFERROR(LN('2a) female mx'!CD94),"")</f>
        <v>-1.7951987491562846</v>
      </c>
      <c r="FT94" s="32">
        <f>IFERROR(LN('2a) female mx'!CE94),"")</f>
        <v>-1.7410052025305538</v>
      </c>
      <c r="FU94" s="32">
        <f>IFERROR(LN('2a) female mx'!CF94),"")</f>
        <v>-1.7710631338871614</v>
      </c>
      <c r="FV94" s="32">
        <f>IFERROR(LN('2a) female mx'!CG94),"")</f>
        <v>-1.840436651813365</v>
      </c>
      <c r="FW94" s="32">
        <f>IFERROR(LN('2a) female mx'!CH94),"")</f>
        <v>-1.8510711974705705</v>
      </c>
      <c r="FX94" s="32">
        <f>IFERROR(LN('2a) female mx'!CI94),"")</f>
        <v>-1.8344281201227755</v>
      </c>
      <c r="FY94" s="32">
        <f>IFERROR(LN('2a) female mx'!CJ94),"")</f>
        <v>-1.8288727259259989</v>
      </c>
      <c r="FZ94" s="32">
        <f>IFERROR(LN('2a) female mx'!CK94),"")</f>
        <v>-1.8138179767848519</v>
      </c>
      <c r="GA94" s="32">
        <f>IFERROR(LN('2a) female mx'!CL94),"")</f>
        <v>-1.8689516252224987</v>
      </c>
      <c r="GB94" s="32">
        <f>IFERROR(LN('2a) female mx'!CM94),"")</f>
        <v>-1.877179889214742</v>
      </c>
      <c r="GC94" s="32">
        <f>IFERROR(LN('2a) female mx'!CN94),"")</f>
        <v>-1.859535542078371</v>
      </c>
      <c r="GD94" s="12" t="str">
        <f>IFERROR(LN('2a) female mx'!CO94),"")</f>
        <v/>
      </c>
    </row>
    <row r="95" spans="1:186" x14ac:dyDescent="0.25">
      <c r="A95" s="31">
        <f>'2a) male mx'!A95</f>
        <v>92</v>
      </c>
      <c r="B95" s="32">
        <f>LN('2a) male mx'!B95)</f>
        <v>-1.3427911723717925</v>
      </c>
      <c r="C95" s="32">
        <f>LN('2a) male mx'!C95)</f>
        <v>-1.20344634998369</v>
      </c>
      <c r="D95" s="32">
        <f>LN('2a) male mx'!D95)</f>
        <v>-1.1471239400937834</v>
      </c>
      <c r="E95" s="32">
        <f>LN('2a) male mx'!E95)</f>
        <v>-1.1424789707736915</v>
      </c>
      <c r="F95" s="32">
        <f>LN('2a) male mx'!F95)</f>
        <v>-1.2107449533189767</v>
      </c>
      <c r="G95" s="32">
        <f>LN('2a) male mx'!G95)</f>
        <v>-1.1281478082936183</v>
      </c>
      <c r="H95" s="32">
        <f>LN('2a) male mx'!H95)</f>
        <v>-1.1710849374811008</v>
      </c>
      <c r="I95" s="32">
        <f>LN('2a) male mx'!I95)</f>
        <v>-1.2088989226619919</v>
      </c>
      <c r="J95" s="32">
        <f>LN('2a) male mx'!J95)</f>
        <v>-1.056277924841549</v>
      </c>
      <c r="K95" s="32">
        <f>LN('2a) male mx'!K95)</f>
        <v>-1.2243615408505775</v>
      </c>
      <c r="L95" s="32">
        <f>LN('2a) male mx'!L95)</f>
        <v>-1.182967206559826</v>
      </c>
      <c r="M95" s="32">
        <f>LN('2a) male mx'!M95)</f>
        <v>-1.2024345512967409</v>
      </c>
      <c r="N95" s="32">
        <f>LN('2a) male mx'!N95)</f>
        <v>-1.1958755940933166</v>
      </c>
      <c r="O95" s="32">
        <f>LN('2a) male mx'!O95)</f>
        <v>-1.107786664944151</v>
      </c>
      <c r="P95" s="32">
        <f>LN('2a) male mx'!P95)</f>
        <v>-1.1461374305309548</v>
      </c>
      <c r="Q95" s="32">
        <f>LN('2a) male mx'!Q95)</f>
        <v>-1.1942700527651242</v>
      </c>
      <c r="R95" s="32">
        <f>LN('2a) male mx'!R95)</f>
        <v>-1.1422649188258465</v>
      </c>
      <c r="S95" s="32">
        <f>LN('2a) male mx'!S95)</f>
        <v>-1.1528956326969531</v>
      </c>
      <c r="T95" s="32">
        <f>LN('2a) male mx'!T95)</f>
        <v>-0.98241575366900402</v>
      </c>
      <c r="U95" s="32">
        <f>LN('2a) male mx'!U95)</f>
        <v>-1.1396718787226865</v>
      </c>
      <c r="V95" s="32">
        <f>LN('2a) male mx'!V95)</f>
        <v>-1.0790743921117694</v>
      </c>
      <c r="W95" s="32">
        <f>LN('2a) male mx'!W95)</f>
        <v>-1.0267865540968542</v>
      </c>
      <c r="X95" s="32">
        <f>LN('2a) male mx'!X95)</f>
        <v>-1.0130971180065487</v>
      </c>
      <c r="Y95" s="32">
        <f>LN('2a) male mx'!Y95)</f>
        <v>-1.1335571741549126</v>
      </c>
      <c r="Z95" s="32">
        <f>LN('2a) male mx'!Z95)</f>
        <v>-1.1484747505441149</v>
      </c>
      <c r="AA95" s="32">
        <f>LN('2a) male mx'!AA95)</f>
        <v>-0.85459410709638473</v>
      </c>
      <c r="AB95" s="32">
        <f>LN('2a) male mx'!AB95)</f>
        <v>-1.0969043463229535</v>
      </c>
      <c r="AC95" s="32">
        <f>LN('2a) male mx'!AC95)</f>
        <v>-1.2111850408590861</v>
      </c>
      <c r="AD95" s="32">
        <f>LN('2a) male mx'!AD95)</f>
        <v>-1.3343052531822905</v>
      </c>
      <c r="AE95" s="32">
        <f>LN('2a) male mx'!AE95)</f>
        <v>-1.1678635247088818</v>
      </c>
      <c r="AF95" s="32">
        <f>LN('2a) male mx'!AF95)</f>
        <v>-0.99775301481968637</v>
      </c>
      <c r="AG95" s="32">
        <f>LN('2a) male mx'!AG95)</f>
        <v>-1.1016161960035102</v>
      </c>
      <c r="AH95" s="32">
        <f>LN('2a) male mx'!AH95)</f>
        <v>-1.356007976700375</v>
      </c>
      <c r="AI95" s="32">
        <f>LN('2a) male mx'!AI95)</f>
        <v>-1.1215463052971233</v>
      </c>
      <c r="AJ95" s="32">
        <f>LN('2a) male mx'!AJ95)</f>
        <v>-1.2066865101975321</v>
      </c>
      <c r="AK95" s="32">
        <f>LN('2a) male mx'!AK95)</f>
        <v>-1.019580138748845</v>
      </c>
      <c r="AL95" s="32">
        <f>LN('2a) male mx'!AL95)</f>
        <v>-1.0828141717915185</v>
      </c>
      <c r="AM95" s="32">
        <f>LN('2a) male mx'!AM95)</f>
        <v>-1.1881515211955038</v>
      </c>
      <c r="AN95" s="32">
        <f>LN('2a) male mx'!AN95)</f>
        <v>-1.2796370843635925</v>
      </c>
      <c r="AO95" s="32">
        <f>LN('2a) male mx'!AO95)</f>
        <v>-1.076418962221898</v>
      </c>
      <c r="AP95" s="32">
        <f>LN('2a) male mx'!AP95)</f>
        <v>-1.1751134404631187</v>
      </c>
      <c r="AQ95" s="32">
        <f>LN('2a) male mx'!AQ95)</f>
        <v>-1.0483825195577172</v>
      </c>
      <c r="AR95" s="32">
        <f>LN('2a) male mx'!AR95)</f>
        <v>-1.2680615840572307</v>
      </c>
      <c r="AS95" s="32">
        <f>LN('2a) male mx'!AS95)</f>
        <v>-1.2665736085942287</v>
      </c>
      <c r="AT95" s="32">
        <f>LN('2a) male mx'!AT95)</f>
        <v>-1.1303793260164068</v>
      </c>
      <c r="AU95" s="32">
        <f>LN('2a) male mx'!AU95)</f>
        <v>-1.1021901100159937</v>
      </c>
      <c r="AV95" s="32">
        <f>LN('2a) male mx'!AV95)</f>
        <v>-1.2308802572458604</v>
      </c>
      <c r="AW95" s="32">
        <f>LN('2a) male mx'!AW95)</f>
        <v>-1.1769441319380167</v>
      </c>
      <c r="AX95" s="32">
        <f>LN('2a) male mx'!AX95)</f>
        <v>-1.424628792168344</v>
      </c>
      <c r="AY95" s="32">
        <f>LN('2a) male mx'!AY95)</f>
        <v>-1.062376440214065</v>
      </c>
      <c r="AZ95" s="32">
        <f>LN('2a) male mx'!AZ95)</f>
        <v>-1.1994169877900753</v>
      </c>
      <c r="BA95" s="32">
        <f>LN('2a) male mx'!BA95)</f>
        <v>-1.1331387550984731</v>
      </c>
      <c r="BB95" s="32">
        <f>LN('2a) male mx'!BB95)</f>
        <v>-1.1590702577052239</v>
      </c>
      <c r="BC95" s="32">
        <f>LN('2a) male mx'!BC95)</f>
        <v>-1.0969715992106497</v>
      </c>
      <c r="BD95" s="32">
        <f>LN('2a) male mx'!BD95)</f>
        <v>-1.2820352298995621</v>
      </c>
      <c r="BE95" s="32">
        <f>LN('2a) male mx'!BE95)</f>
        <v>-1.1461063048512941</v>
      </c>
      <c r="BF95" s="32">
        <f>LN('2a) male mx'!BF95)</f>
        <v>-1.3067760962379211</v>
      </c>
      <c r="BG95" s="32">
        <f>LN('2a) male mx'!BG95)</f>
        <v>-1.4259846100591889</v>
      </c>
      <c r="BH95" s="32">
        <f>LN('2a) male mx'!BH95)</f>
        <v>-1.308846943793919</v>
      </c>
      <c r="BI95" s="32">
        <f>LN('2a) male mx'!BI95)</f>
        <v>-1.2194856582132887</v>
      </c>
      <c r="BJ95" s="32">
        <f>LN('2a) male mx'!BJ95)</f>
        <v>-1.2189366217531656</v>
      </c>
      <c r="BK95" s="32">
        <f>LN('2a) male mx'!BK95)</f>
        <v>-1.2195122099647464</v>
      </c>
      <c r="BL95" s="32">
        <f>LN('2a) male mx'!BL95)</f>
        <v>-1.3048580803787699</v>
      </c>
      <c r="BM95" s="32">
        <f>LN('2a) male mx'!BM95)</f>
        <v>-1.2589656927612591</v>
      </c>
      <c r="BN95" s="32">
        <f>LN('2a) male mx'!BN95)</f>
        <v>-1.2234170235017139</v>
      </c>
      <c r="BO95" s="32">
        <f>LN('2a) male mx'!BO95)</f>
        <v>-1.4550109513507676</v>
      </c>
      <c r="BP95" s="32">
        <f>LN('2a) male mx'!BP95)</f>
        <v>-1.2718966572036983</v>
      </c>
      <c r="BQ95" s="32">
        <f>LN('2a) male mx'!BQ95)</f>
        <v>-1.244087065468799</v>
      </c>
      <c r="BR95" s="32">
        <f>LN('2a) male mx'!BR95)</f>
        <v>-1.2331856883983856</v>
      </c>
      <c r="BS95" s="32">
        <f>LN('2a) male mx'!BS95)</f>
        <v>-1.3578087713260492</v>
      </c>
      <c r="BT95" s="32">
        <f>LN('2a) male mx'!BT95)</f>
        <v>-1.4173178138204561</v>
      </c>
      <c r="BU95" s="32">
        <f>LN('2a) male mx'!BU95)</f>
        <v>-1.239429437625903</v>
      </c>
      <c r="BV95" s="32">
        <f>LN('2a) male mx'!BV95)</f>
        <v>-1.3382259580788682</v>
      </c>
      <c r="BW95" s="32">
        <f>LN('2a) male mx'!BW95)</f>
        <v>-1.2630285453707255</v>
      </c>
      <c r="BX95" s="32">
        <f>LN('2a) male mx'!BX95)</f>
        <v>-1.3798223394425135</v>
      </c>
      <c r="BY95" s="32">
        <f>LN('2a) male mx'!BY95)</f>
        <v>-1.329127219715238</v>
      </c>
      <c r="BZ95" s="32">
        <f>LN('2a) male mx'!BZ95)</f>
        <v>-1.3591785220565797</v>
      </c>
      <c r="CA95" s="32">
        <f>LN('2a) male mx'!CA95)</f>
        <v>-1.3966838973522941</v>
      </c>
      <c r="CB95" s="32">
        <f>LN('2a) male mx'!CB95)</f>
        <v>-1.3441835064997487</v>
      </c>
      <c r="CC95" s="32">
        <f>LN('2a) male mx'!CC95)</f>
        <v>-1.3874447121037576</v>
      </c>
      <c r="CD95" s="32">
        <f>LN('2a) male mx'!CD95)</f>
        <v>-1.4840080672515499</v>
      </c>
      <c r="CE95" s="32">
        <f>LN('2a) male mx'!CE95)</f>
        <v>-1.2632066344462036</v>
      </c>
      <c r="CF95" s="32">
        <f>LN('2a) male mx'!CF95)</f>
        <v>-1.4271491419879134</v>
      </c>
      <c r="CG95" s="32">
        <f>LN('2a) male mx'!CG95)</f>
        <v>-1.4384530494091725</v>
      </c>
      <c r="CH95" s="32">
        <f>LN('2a) male mx'!CH95)</f>
        <v>-1.4689717510357883</v>
      </c>
      <c r="CI95" s="32">
        <f>LN('2a) male mx'!CI95)</f>
        <v>-1.4396933993197645</v>
      </c>
      <c r="CJ95" s="32">
        <f>LN('2a) male mx'!CJ95)</f>
        <v>-1.4671914045993426</v>
      </c>
      <c r="CK95" s="32">
        <f>LN('2a) male mx'!CK95)</f>
        <v>-1.5077297017858093</v>
      </c>
      <c r="CL95" s="32">
        <f>LN('2a) male mx'!CL95)</f>
        <v>-1.4895917744351299</v>
      </c>
      <c r="CM95" s="32">
        <f>LN('2a) male mx'!CM95)</f>
        <v>-1.5017001057671413</v>
      </c>
      <c r="CN95" s="32">
        <f>LN('2a) male mx'!CN95)</f>
        <v>-1.5756532446344214</v>
      </c>
      <c r="CP95" s="31">
        <f t="shared" si="3"/>
        <v>92</v>
      </c>
      <c r="CQ95" s="32">
        <f>IFERROR(LN('2a) female mx'!B95),"")</f>
        <v>-1.4186900119153389</v>
      </c>
      <c r="CR95" s="32">
        <f>IFERROR(LN('2a) female mx'!C95),"")</f>
        <v>-1.3116639353220445</v>
      </c>
      <c r="CS95" s="32">
        <f>IFERROR(LN('2a) female mx'!D95),"")</f>
        <v>-1.1357465101091799</v>
      </c>
      <c r="CT95" s="32">
        <f>IFERROR(LN('2a) female mx'!E95),"")</f>
        <v>-1.2424682378878231</v>
      </c>
      <c r="CU95" s="32">
        <f>IFERROR(LN('2a) female mx'!F95),"")</f>
        <v>-1.3558950895038206</v>
      </c>
      <c r="CV95" s="32">
        <f>IFERROR(LN('2a) female mx'!G95),"")</f>
        <v>-1.3103280574878684</v>
      </c>
      <c r="CW95" s="32">
        <f>IFERROR(LN('2a) female mx'!H95),"")</f>
        <v>-1.2217409991218677</v>
      </c>
      <c r="CX95" s="32">
        <f>IFERROR(LN('2a) female mx'!I95),"")</f>
        <v>-1.1827657042954594</v>
      </c>
      <c r="CY95" s="32">
        <f>IFERROR(LN('2a) female mx'!J95),"")</f>
        <v>-1.1361697009745733</v>
      </c>
      <c r="CZ95" s="32">
        <f>IFERROR(LN('2a) female mx'!K95),"")</f>
        <v>-1.3431487274294054</v>
      </c>
      <c r="DA95" s="32">
        <f>IFERROR(LN('2a) female mx'!L95),"")</f>
        <v>-1.2810998343411906</v>
      </c>
      <c r="DB95" s="32">
        <f>IFERROR(LN('2a) female mx'!M95),"")</f>
        <v>-1.2403831680217763</v>
      </c>
      <c r="DC95" s="32">
        <f>IFERROR(LN('2a) female mx'!N95),"")</f>
        <v>-1.1834998913386889</v>
      </c>
      <c r="DD95" s="32">
        <f>IFERROR(LN('2a) female mx'!O95),"")</f>
        <v>-1.2447501051100107</v>
      </c>
      <c r="DE95" s="32">
        <f>IFERROR(LN('2a) female mx'!P95),"")</f>
        <v>-1.212225641329993</v>
      </c>
      <c r="DF95" s="32">
        <f>IFERROR(LN('2a) female mx'!Q95),"")</f>
        <v>-1.2754064873736963</v>
      </c>
      <c r="DG95" s="32">
        <f>IFERROR(LN('2a) female mx'!R95),"")</f>
        <v>-1.2555934260884165</v>
      </c>
      <c r="DH95" s="32">
        <f>IFERROR(LN('2a) female mx'!S95),"")</f>
        <v>-1.2266156776051904</v>
      </c>
      <c r="DI95" s="32">
        <f>IFERROR(LN('2a) female mx'!T95),"")</f>
        <v>-1.0932330395483736</v>
      </c>
      <c r="DJ95" s="32">
        <f>IFERROR(LN('2a) female mx'!U95),"")</f>
        <v>-1.2594915633872372</v>
      </c>
      <c r="DK95" s="32">
        <f>IFERROR(LN('2a) female mx'!V95),"")</f>
        <v>-1.16538046513295</v>
      </c>
      <c r="DL95" s="32">
        <f>IFERROR(LN('2a) female mx'!W95),"")</f>
        <v>-1.1149210267100336</v>
      </c>
      <c r="DM95" s="32">
        <f>IFERROR(LN('2a) female mx'!X95),"")</f>
        <v>-1.1171577559911039</v>
      </c>
      <c r="DN95" s="32">
        <f>IFERROR(LN('2a) female mx'!Y95),"")</f>
        <v>-1.2356313810109174</v>
      </c>
      <c r="DO95" s="32">
        <f>IFERROR(LN('2a) female mx'!Z95),"")</f>
        <v>-1.2522544508134208</v>
      </c>
      <c r="DP95" s="32">
        <f>IFERROR(LN('2a) female mx'!AA95),"")</f>
        <v>-1.3346374456215269</v>
      </c>
      <c r="DQ95" s="32">
        <f>IFERROR(LN('2a) female mx'!AB95),"")</f>
        <v>-1.2101829893442149</v>
      </c>
      <c r="DR95" s="32">
        <f>IFERROR(LN('2a) female mx'!AC95),"")</f>
        <v>-1.1499743249641918</v>
      </c>
      <c r="DS95" s="32">
        <f>IFERROR(LN('2a) female mx'!AD95),"")</f>
        <v>-1.3144697319405712</v>
      </c>
      <c r="DT95" s="32">
        <f>IFERROR(LN('2a) female mx'!AE95),"")</f>
        <v>-1.2368756087330488</v>
      </c>
      <c r="DU95" s="32">
        <f>IFERROR(LN('2a) female mx'!AF95),"")</f>
        <v>-1.2378059853872807</v>
      </c>
      <c r="DV95" s="32">
        <f>IFERROR(LN('2a) female mx'!AG95),"")</f>
        <v>-1.2448416596728917</v>
      </c>
      <c r="DW95" s="32">
        <f>IFERROR(LN('2a) female mx'!AH95),"")</f>
        <v>-1.210538674746868</v>
      </c>
      <c r="DX95" s="32">
        <f>IFERROR(LN('2a) female mx'!AI95),"")</f>
        <v>-1.3057244060421316</v>
      </c>
      <c r="DY95" s="32">
        <f>IFERROR(LN('2a) female mx'!AJ95),"")</f>
        <v>-1.3281963625072573</v>
      </c>
      <c r="DZ95" s="32">
        <f>IFERROR(LN('2a) female mx'!AK95),"")</f>
        <v>-1.2790257080424352</v>
      </c>
      <c r="EA95" s="32">
        <f>IFERROR(LN('2a) female mx'!AL95),"")</f>
        <v>-1.3288767792079976</v>
      </c>
      <c r="EB95" s="32">
        <f>IFERROR(LN('2a) female mx'!AM95),"")</f>
        <v>-1.4174473838032158</v>
      </c>
      <c r="EC95" s="32">
        <f>IFERROR(LN('2a) female mx'!AN95),"")</f>
        <v>-1.2294487965197556</v>
      </c>
      <c r="ED95" s="32">
        <f>IFERROR(LN('2a) female mx'!AO95),"")</f>
        <v>-1.2698840092754793</v>
      </c>
      <c r="EE95" s="32">
        <f>IFERROR(LN('2a) female mx'!AP95),"")</f>
        <v>-1.4351783823450956</v>
      </c>
      <c r="EF95" s="32">
        <f>IFERROR(LN('2a) female mx'!AQ95),"")</f>
        <v>-1.2530939847181852</v>
      </c>
      <c r="EG95" s="32">
        <f>IFERROR(LN('2a) female mx'!AR95),"")</f>
        <v>-1.3157058294890465</v>
      </c>
      <c r="EH95" s="32">
        <f>IFERROR(LN('2a) female mx'!AS95),"")</f>
        <v>-1.3539308176927465</v>
      </c>
      <c r="EI95" s="32">
        <f>IFERROR(LN('2a) female mx'!AT95),"")</f>
        <v>-1.426413880738244</v>
      </c>
      <c r="EJ95" s="32">
        <f>IFERROR(LN('2a) female mx'!AU95),"")</f>
        <v>-1.2757174417852415</v>
      </c>
      <c r="EK95" s="32">
        <f>IFERROR(LN('2a) female mx'!AV95),"")</f>
        <v>-1.3410532373786559</v>
      </c>
      <c r="EL95" s="32">
        <f>IFERROR(LN('2a) female mx'!AW95),"")</f>
        <v>-1.31931051883446</v>
      </c>
      <c r="EM95" s="32">
        <f>IFERROR(LN('2a) female mx'!AX95),"")</f>
        <v>-1.3320537022018994</v>
      </c>
      <c r="EN95" s="32">
        <f>IFERROR(LN('2a) female mx'!AY95),"")</f>
        <v>-1.2983350012312989</v>
      </c>
      <c r="EO95" s="32">
        <f>IFERROR(LN('2a) female mx'!AZ95),"")</f>
        <v>-1.4326034044657299</v>
      </c>
      <c r="EP95" s="32">
        <f>IFERROR(LN('2a) female mx'!BA95),"")</f>
        <v>-1.4632581433000003</v>
      </c>
      <c r="EQ95" s="32">
        <f>IFERROR(LN('2a) female mx'!BB95),"")</f>
        <v>-1.3818953868271955</v>
      </c>
      <c r="ER95" s="32">
        <f>IFERROR(LN('2a) female mx'!BC95),"")</f>
        <v>-1.3468030426097333</v>
      </c>
      <c r="ES95" s="32">
        <f>IFERROR(LN('2a) female mx'!BD95),"")</f>
        <v>-1.5026405355177366</v>
      </c>
      <c r="ET95" s="32">
        <f>IFERROR(LN('2a) female mx'!BE95),"")</f>
        <v>-1.4321038971511848</v>
      </c>
      <c r="EU95" s="32">
        <f>IFERROR(LN('2a) female mx'!BF95),"")</f>
        <v>-1.4955479185437686</v>
      </c>
      <c r="EV95" s="32">
        <f>IFERROR(LN('2a) female mx'!BG95),"")</f>
        <v>-1.5553378175136958</v>
      </c>
      <c r="EW95" s="32">
        <f>IFERROR(LN('2a) female mx'!BH95),"")</f>
        <v>-1.516919659890509</v>
      </c>
      <c r="EX95" s="32">
        <f>IFERROR(LN('2a) female mx'!BI95),"")</f>
        <v>-1.5419069666493237</v>
      </c>
      <c r="EY95" s="32">
        <f>IFERROR(LN('2a) female mx'!BJ95),"")</f>
        <v>-1.5617742355293109</v>
      </c>
      <c r="EZ95" s="32">
        <f>IFERROR(LN('2a) female mx'!BK95),"")</f>
        <v>-1.4448963698952184</v>
      </c>
      <c r="FA95" s="32">
        <f>IFERROR(LN('2a) female mx'!BL95),"")</f>
        <v>-1.6008252398354965</v>
      </c>
      <c r="FB95" s="32">
        <f>IFERROR(LN('2a) female mx'!BM95),"")</f>
        <v>-1.6000470652441185</v>
      </c>
      <c r="FC95" s="32">
        <f>IFERROR(LN('2a) female mx'!BN95),"")</f>
        <v>-1.4898662058158019</v>
      </c>
      <c r="FD95" s="32">
        <f>IFERROR(LN('2a) female mx'!BO95),"")</f>
        <v>-1.5398752333037418</v>
      </c>
      <c r="FE95" s="32">
        <f>IFERROR(LN('2a) female mx'!BP95),"")</f>
        <v>-1.5841670821401139</v>
      </c>
      <c r="FF95" s="32">
        <f>IFERROR(LN('2a) female mx'!BQ95),"")</f>
        <v>-1.5631326964993137</v>
      </c>
      <c r="FG95" s="32">
        <f>IFERROR(LN('2a) female mx'!BR95),"")</f>
        <v>-1.4135687790395497</v>
      </c>
      <c r="FH95" s="32">
        <f>IFERROR(LN('2a) female mx'!BS95),"")</f>
        <v>-1.5713418075196344</v>
      </c>
      <c r="FI95" s="32">
        <f>IFERROR(LN('2a) female mx'!BT95),"")</f>
        <v>-1.5813738552074434</v>
      </c>
      <c r="FJ95" s="32">
        <f>IFERROR(LN('2a) female mx'!BU95),"")</f>
        <v>-1.5957534036259524</v>
      </c>
      <c r="FK95" s="32">
        <f>IFERROR(LN('2a) female mx'!BV95),"")</f>
        <v>-1.6318263510963571</v>
      </c>
      <c r="FL95" s="32">
        <f>IFERROR(LN('2a) female mx'!BW95),"")</f>
        <v>-1.5422497241135813</v>
      </c>
      <c r="FM95" s="32">
        <f>IFERROR(LN('2a) female mx'!BX95),"")</f>
        <v>-1.6084362330644848</v>
      </c>
      <c r="FN95" s="32">
        <f>IFERROR(LN('2a) female mx'!BY95),"")</f>
        <v>-1.5495342516742301</v>
      </c>
      <c r="FO95" s="32">
        <f>IFERROR(LN('2a) female mx'!BZ95),"")</f>
        <v>-1.5779880577427083</v>
      </c>
      <c r="FP95" s="32">
        <f>IFERROR(LN('2a) female mx'!CA95),"")</f>
        <v>-1.6330011373825069</v>
      </c>
      <c r="FQ95" s="32">
        <f>IFERROR(LN('2a) female mx'!CB95),"")</f>
        <v>-1.6634993642628004</v>
      </c>
      <c r="FR95" s="32">
        <f>IFERROR(LN('2a) female mx'!CC95),"")</f>
        <v>-1.6343912472264441</v>
      </c>
      <c r="FS95" s="32">
        <f>IFERROR(LN('2a) female mx'!CD95),"")</f>
        <v>-1.6733020922330788</v>
      </c>
      <c r="FT95" s="32">
        <f>IFERROR(LN('2a) female mx'!CE95),"")</f>
        <v>-1.6592735550050854</v>
      </c>
      <c r="FU95" s="32">
        <f>IFERROR(LN('2a) female mx'!CF95),"")</f>
        <v>-1.6426968334244831</v>
      </c>
      <c r="FV95" s="32">
        <f>IFERROR(LN('2a) female mx'!CG95),"")</f>
        <v>-1.6798373438358327</v>
      </c>
      <c r="FW95" s="32">
        <f>IFERROR(LN('2a) female mx'!CH95),"")</f>
        <v>-1.726909423281459</v>
      </c>
      <c r="FX95" s="32">
        <f>IFERROR(LN('2a) female mx'!CI95),"")</f>
        <v>-1.6880037111471971</v>
      </c>
      <c r="FY95" s="32">
        <f>IFERROR(LN('2a) female mx'!CJ95),"")</f>
        <v>-1.6774792652562804</v>
      </c>
      <c r="FZ95" s="32">
        <f>IFERROR(LN('2a) female mx'!CK95),"")</f>
        <v>-1.6903953117320358</v>
      </c>
      <c r="GA95" s="32">
        <f>IFERROR(LN('2a) female mx'!CL95),"")</f>
        <v>-1.7305737926139106</v>
      </c>
      <c r="GB95" s="32">
        <f>IFERROR(LN('2a) female mx'!CM95),"")</f>
        <v>-1.7301196012085465</v>
      </c>
      <c r="GC95" s="32">
        <f>IFERROR(LN('2a) female mx'!CN95),"")</f>
        <v>-1.7566051413507153</v>
      </c>
      <c r="GD95" s="12" t="str">
        <f>IFERROR(LN('2a) female mx'!CO95),"")</f>
        <v/>
      </c>
    </row>
    <row r="96" spans="1:186" x14ac:dyDescent="0.25">
      <c r="A96" s="31">
        <f>'2a) male mx'!A96</f>
        <v>93</v>
      </c>
      <c r="B96" s="32">
        <f>LN('2a) male mx'!B96)</f>
        <v>-1.2882250019346093</v>
      </c>
      <c r="C96" s="32">
        <f>LN('2a) male mx'!C96)</f>
        <v>-1.1364189890666052</v>
      </c>
      <c r="D96" s="32">
        <f>LN('2a) male mx'!D96)</f>
        <v>-1.0889875752939</v>
      </c>
      <c r="E96" s="32">
        <f>LN('2a) male mx'!E96)</f>
        <v>-1.0735187210704529</v>
      </c>
      <c r="F96" s="32">
        <f>LN('2a) male mx'!F96)</f>
        <v>-1.1496674594683938</v>
      </c>
      <c r="G96" s="32">
        <f>LN('2a) male mx'!G96)</f>
        <v>-1.0671010032325974</v>
      </c>
      <c r="H96" s="32">
        <f>LN('2a) male mx'!H96)</f>
        <v>-1.1123183545724769</v>
      </c>
      <c r="I96" s="32">
        <f>LN('2a) male mx'!I96)</f>
        <v>-1.1457302116451795</v>
      </c>
      <c r="J96" s="32">
        <f>LN('2a) male mx'!J96)</f>
        <v>-0.98731856845147592</v>
      </c>
      <c r="K96" s="32">
        <f>LN('2a) male mx'!K96)</f>
        <v>-1.1562189451122524</v>
      </c>
      <c r="L96" s="32">
        <f>LN('2a) male mx'!L96)</f>
        <v>-1.1173118588086384</v>
      </c>
      <c r="M96" s="32">
        <f>LN('2a) male mx'!M96)</f>
        <v>-1.1352685747806623</v>
      </c>
      <c r="N96" s="32">
        <f>LN('2a) male mx'!N96)</f>
        <v>-1.1362158130664894</v>
      </c>
      <c r="O96" s="32">
        <f>LN('2a) male mx'!O96)</f>
        <v>-1.0418114007525987</v>
      </c>
      <c r="P96" s="32">
        <f>LN('2a) male mx'!P96)</f>
        <v>-1.0874389880699844</v>
      </c>
      <c r="Q96" s="32">
        <f>LN('2a) male mx'!Q96)</f>
        <v>-1.1283931615607579</v>
      </c>
      <c r="R96" s="32">
        <f>LN('2a) male mx'!R96)</f>
        <v>-1.0782696698443894</v>
      </c>
      <c r="S96" s="32">
        <f>LN('2a) male mx'!S96)</f>
        <v>-1.0865397074338403</v>
      </c>
      <c r="T96" s="32">
        <f>LN('2a) male mx'!T96)</f>
        <v>-0.91373971008254973</v>
      </c>
      <c r="U96" s="32">
        <f>LN('2a) male mx'!U96)</f>
        <v>-1.0707359191398549</v>
      </c>
      <c r="V96" s="32">
        <f>LN('2a) male mx'!V96)</f>
        <v>-1.0113545152253423</v>
      </c>
      <c r="W96" s="32">
        <f>LN('2a) male mx'!W96)</f>
        <v>-0.95834686386224299</v>
      </c>
      <c r="X96" s="32">
        <f>LN('2a) male mx'!X96)</f>
        <v>-0.94410542005703224</v>
      </c>
      <c r="Y96" s="32">
        <f>LN('2a) male mx'!Y96)</f>
        <v>-1.0658571152794702</v>
      </c>
      <c r="Z96" s="32">
        <f>LN('2a) male mx'!Z96)</f>
        <v>-1.0838308939026311</v>
      </c>
      <c r="AA96" s="32">
        <f>LN('2a) male mx'!AA96)</f>
        <v>-0.95269850365082176</v>
      </c>
      <c r="AB96" s="32">
        <f>LN('2a) male mx'!AB96)</f>
        <v>-1.0138256067005911</v>
      </c>
      <c r="AC96" s="32">
        <f>LN('2a) male mx'!AC96)</f>
        <v>-0.94652449428376362</v>
      </c>
      <c r="AD96" s="32">
        <f>LN('2a) male mx'!AD96)</f>
        <v>-1.0338770913572228</v>
      </c>
      <c r="AE96" s="32">
        <f>LN('2a) male mx'!AE96)</f>
        <v>-1.0422938580778862</v>
      </c>
      <c r="AF96" s="32">
        <f>LN('2a) male mx'!AF96)</f>
        <v>-0.92698602099090299</v>
      </c>
      <c r="AG96" s="32">
        <f>LN('2a) male mx'!AG96)</f>
        <v>-1.0471076001353898</v>
      </c>
      <c r="AH96" s="32">
        <f>LN('2a) male mx'!AH96)</f>
        <v>-0.88991862753495909</v>
      </c>
      <c r="AI96" s="32">
        <f>LN('2a) male mx'!AI96)</f>
        <v>-1.1128206346702749</v>
      </c>
      <c r="AJ96" s="32">
        <f>LN('2a) male mx'!AJ96)</f>
        <v>-0.99642781923725243</v>
      </c>
      <c r="AK96" s="32">
        <f>LN('2a) male mx'!AK96)</f>
        <v>-0.99845751106534586</v>
      </c>
      <c r="AL96" s="32">
        <f>LN('2a) male mx'!AL96)</f>
        <v>-1.1094636580104102</v>
      </c>
      <c r="AM96" s="32">
        <f>LN('2a) male mx'!AM96)</f>
        <v>-1.0410220492789699</v>
      </c>
      <c r="AN96" s="32">
        <f>LN('2a) male mx'!AN96)</f>
        <v>-1.0307010830518992</v>
      </c>
      <c r="AO96" s="32">
        <f>LN('2a) male mx'!AO96)</f>
        <v>-0.8547758834150665</v>
      </c>
      <c r="AP96" s="32">
        <f>LN('2a) male mx'!AP96)</f>
        <v>-1.1362493001925529</v>
      </c>
      <c r="AQ96" s="32">
        <f>LN('2a) male mx'!AQ96)</f>
        <v>-1.0859466040960022</v>
      </c>
      <c r="AR96" s="32">
        <f>LN('2a) male mx'!AR96)</f>
        <v>-0.99912673745330416</v>
      </c>
      <c r="AS96" s="32">
        <f>LN('2a) male mx'!AS96)</f>
        <v>-1.0948075916244457</v>
      </c>
      <c r="AT96" s="32">
        <f>LN('2a) male mx'!AT96)</f>
        <v>-1.1477167205962566</v>
      </c>
      <c r="AU96" s="32">
        <f>LN('2a) male mx'!AU96)</f>
        <v>-0.97659733810514626</v>
      </c>
      <c r="AV96" s="32">
        <f>LN('2a) male mx'!AV96)</f>
        <v>-1.2377152524362254</v>
      </c>
      <c r="AW96" s="32">
        <f>LN('2a) male mx'!AW96)</f>
        <v>-1.0335374306981591</v>
      </c>
      <c r="AX96" s="32">
        <f>LN('2a) male mx'!AX96)</f>
        <v>-1.0907071091609963</v>
      </c>
      <c r="AY96" s="32">
        <f>LN('2a) male mx'!AY96)</f>
        <v>-1.1270917599899783</v>
      </c>
      <c r="AZ96" s="32">
        <f>LN('2a) male mx'!AZ96)</f>
        <v>-0.92655099044372247</v>
      </c>
      <c r="BA96" s="32">
        <f>LN('2a) male mx'!BA96)</f>
        <v>-1.2009449692422594</v>
      </c>
      <c r="BB96" s="32">
        <f>LN('2a) male mx'!BB96)</f>
        <v>-1.169259564294002</v>
      </c>
      <c r="BC96" s="32">
        <f>LN('2a) male mx'!BC96)</f>
        <v>-0.95543310888701793</v>
      </c>
      <c r="BD96" s="32">
        <f>LN('2a) male mx'!BD96)</f>
        <v>-1.130072051953912</v>
      </c>
      <c r="BE96" s="32">
        <f>LN('2a) male mx'!BE96)</f>
        <v>-1.0723307578860257</v>
      </c>
      <c r="BF96" s="32">
        <f>LN('2a) male mx'!BF96)</f>
        <v>-1.1314021114911006</v>
      </c>
      <c r="BG96" s="32">
        <f>LN('2a) male mx'!BG96)</f>
        <v>-1.158653324458822</v>
      </c>
      <c r="BH96" s="32">
        <f>LN('2a) male mx'!BH96)</f>
        <v>-1.2411174574715065</v>
      </c>
      <c r="BI96" s="32">
        <f>LN('2a) male mx'!BI96)</f>
        <v>-1.1363235675725367</v>
      </c>
      <c r="BJ96" s="32">
        <f>LN('2a) male mx'!BJ96)</f>
        <v>-1.1856410049442283</v>
      </c>
      <c r="BK96" s="32">
        <f>LN('2a) male mx'!BK96)</f>
        <v>-1.1348404141781374</v>
      </c>
      <c r="BL96" s="32">
        <f>LN('2a) male mx'!BL96)</f>
        <v>-1.3509199001826586</v>
      </c>
      <c r="BM96" s="32">
        <f>LN('2a) male mx'!BM96)</f>
        <v>-1.171274277013149</v>
      </c>
      <c r="BN96" s="32">
        <f>LN('2a) male mx'!BN96)</f>
        <v>-1.1658450188893723</v>
      </c>
      <c r="BO96" s="32">
        <f>LN('2a) male mx'!BO96)</f>
        <v>-1.2378311274015688</v>
      </c>
      <c r="BP96" s="32">
        <f>LN('2a) male mx'!BP96)</f>
        <v>-1.317445488481197</v>
      </c>
      <c r="BQ96" s="32">
        <f>LN('2a) male mx'!BQ96)</f>
        <v>-1.1478744014039088</v>
      </c>
      <c r="BR96" s="32">
        <f>LN('2a) male mx'!BR96)</f>
        <v>-1.1220947357215205</v>
      </c>
      <c r="BS96" s="32">
        <f>LN('2a) male mx'!BS96)</f>
        <v>-1.212264691248256</v>
      </c>
      <c r="BT96" s="32">
        <f>LN('2a) male mx'!BT96)</f>
        <v>-1.3208362499464557</v>
      </c>
      <c r="BU96" s="32">
        <f>LN('2a) male mx'!BU96)</f>
        <v>-1.2430147190817074</v>
      </c>
      <c r="BV96" s="32">
        <f>LN('2a) male mx'!BV96)</f>
        <v>-1.2323667113803154</v>
      </c>
      <c r="BW96" s="32">
        <f>LN('2a) male mx'!BW96)</f>
        <v>-1.1542635432174868</v>
      </c>
      <c r="BX96" s="32">
        <f>LN('2a) male mx'!BX96)</f>
        <v>-1.247580060451486</v>
      </c>
      <c r="BY96" s="32">
        <f>LN('2a) male mx'!BY96)</f>
        <v>-1.2279564484357075</v>
      </c>
      <c r="BZ96" s="32">
        <f>LN('2a) male mx'!BZ96)</f>
        <v>-1.2599725384977762</v>
      </c>
      <c r="CA96" s="32">
        <f>LN('2a) male mx'!CA96)</f>
        <v>-1.244915862530493</v>
      </c>
      <c r="CB96" s="32">
        <f>LN('2a) male mx'!CB96)</f>
        <v>-1.3205603825775456</v>
      </c>
      <c r="CC96" s="32">
        <f>LN('2a) male mx'!CC96)</f>
        <v>-1.3262301203772406</v>
      </c>
      <c r="CD96" s="32">
        <f>LN('2a) male mx'!CD96)</f>
        <v>-1.3583724909568942</v>
      </c>
      <c r="CE96" s="32">
        <f>LN('2a) male mx'!CE96)</f>
        <v>-1.3021444987376225</v>
      </c>
      <c r="CF96" s="32">
        <f>LN('2a) male mx'!CF96)</f>
        <v>-1.2978443176103809</v>
      </c>
      <c r="CG96" s="32">
        <f>LN('2a) male mx'!CG96)</f>
        <v>-1.3311998197682884</v>
      </c>
      <c r="CH96" s="32">
        <f>LN('2a) male mx'!CH96)</f>
        <v>-1.397593916373824</v>
      </c>
      <c r="CI96" s="32">
        <f>LN('2a) male mx'!CI96)</f>
        <v>-1.3398656576163586</v>
      </c>
      <c r="CJ96" s="32">
        <f>LN('2a) male mx'!CJ96)</f>
        <v>-1.3767120921380791</v>
      </c>
      <c r="CK96" s="32">
        <f>LN('2a) male mx'!CK96)</f>
        <v>-1.3455897480059378</v>
      </c>
      <c r="CL96" s="32">
        <f>LN('2a) male mx'!CL96)</f>
        <v>-1.3896921628016803</v>
      </c>
      <c r="CM96" s="32">
        <f>LN('2a) male mx'!CM96)</f>
        <v>-1.3779024563874853</v>
      </c>
      <c r="CN96" s="32">
        <f>LN('2a) male mx'!CN96)</f>
        <v>-1.4347607123453527</v>
      </c>
      <c r="CP96" s="31">
        <f t="shared" si="3"/>
        <v>93</v>
      </c>
      <c r="CQ96" s="32">
        <f>IFERROR(LN('2a) female mx'!B96),"")</f>
        <v>-1.3552869526835851</v>
      </c>
      <c r="CR96" s="32">
        <f>IFERROR(LN('2a) female mx'!C96),"")</f>
        <v>-1.2448802913748067</v>
      </c>
      <c r="CS96" s="32">
        <f>IFERROR(LN('2a) female mx'!D96),"")</f>
        <v>-1.0627855438785536</v>
      </c>
      <c r="CT96" s="32">
        <f>IFERROR(LN('2a) female mx'!E96),"")</f>
        <v>-1.1704995181814257</v>
      </c>
      <c r="CU96" s="32">
        <f>IFERROR(LN('2a) female mx'!F96),"")</f>
        <v>-1.2938865274854638</v>
      </c>
      <c r="CV96" s="32">
        <f>IFERROR(LN('2a) female mx'!G96),"")</f>
        <v>-1.2438740210781218</v>
      </c>
      <c r="CW96" s="32">
        <f>IFERROR(LN('2a) female mx'!H96),"")</f>
        <v>-1.1492051730812054</v>
      </c>
      <c r="CX96" s="32">
        <f>IFERROR(LN('2a) female mx'!I96),"")</f>
        <v>-1.1078435292182183</v>
      </c>
      <c r="CY96" s="32">
        <f>IFERROR(LN('2a) female mx'!J96),"")</f>
        <v>-1.0570922834499226</v>
      </c>
      <c r="CZ96" s="32">
        <f>IFERROR(LN('2a) female mx'!K96),"")</f>
        <v>-1.2663708784455923</v>
      </c>
      <c r="DA96" s="32">
        <f>IFERROR(LN('2a) female mx'!L96),"")</f>
        <v>-1.2083513380394617</v>
      </c>
      <c r="DB96" s="32">
        <f>IFERROR(LN('2a) female mx'!M96),"")</f>
        <v>-1.1605713209083508</v>
      </c>
      <c r="DC96" s="32">
        <f>IFERROR(LN('2a) female mx'!N96),"")</f>
        <v>-1.1031298826694296</v>
      </c>
      <c r="DD96" s="32">
        <f>IFERROR(LN('2a) female mx'!O96),"")</f>
        <v>-1.1694682254354543</v>
      </c>
      <c r="DE96" s="32">
        <f>IFERROR(LN('2a) female mx'!P96),"")</f>
        <v>-1.1353811364551987</v>
      </c>
      <c r="DF96" s="32">
        <f>IFERROR(LN('2a) female mx'!Q96),"")</f>
        <v>-1.1997822178890951</v>
      </c>
      <c r="DG96" s="32">
        <f>IFERROR(LN('2a) female mx'!R96),"")</f>
        <v>-1.180177066650715</v>
      </c>
      <c r="DH96" s="32">
        <f>IFERROR(LN('2a) female mx'!S96),"")</f>
        <v>-1.1507074005515114</v>
      </c>
      <c r="DI96" s="32">
        <f>IFERROR(LN('2a) female mx'!T96),"")</f>
        <v>-1.01045273269159</v>
      </c>
      <c r="DJ96" s="32">
        <f>IFERROR(LN('2a) female mx'!U96),"")</f>
        <v>-1.1828092513904147</v>
      </c>
      <c r="DK96" s="32">
        <f>IFERROR(LN('2a) female mx'!V96),"")</f>
        <v>-1.0878795167114699</v>
      </c>
      <c r="DL96" s="32">
        <f>IFERROR(LN('2a) female mx'!W96),"")</f>
        <v>-1.0349156547026293</v>
      </c>
      <c r="DM96" s="32">
        <f>IFERROR(LN('2a) female mx'!X96),"")</f>
        <v>-1.0383094783606763</v>
      </c>
      <c r="DN96" s="32">
        <f>IFERROR(LN('2a) female mx'!Y96),"")</f>
        <v>-1.156294674225574</v>
      </c>
      <c r="DO96" s="32">
        <f>IFERROR(LN('2a) female mx'!Z96),"")</f>
        <v>-1.1756623901152545</v>
      </c>
      <c r="DP96" s="32">
        <f>IFERROR(LN('2a) female mx'!AA96),"")</f>
        <v>-1.1371005598421446</v>
      </c>
      <c r="DQ96" s="32">
        <f>IFERROR(LN('2a) female mx'!AB96),"")</f>
        <v>-1.1449420998326241</v>
      </c>
      <c r="DR96" s="32">
        <f>IFERROR(LN('2a) female mx'!AC96),"")</f>
        <v>-1.1776606639538651</v>
      </c>
      <c r="DS96" s="32">
        <f>IFERROR(LN('2a) female mx'!AD96),"")</f>
        <v>-1.1930910898206699</v>
      </c>
      <c r="DT96" s="32">
        <f>IFERROR(LN('2a) female mx'!AE96),"")</f>
        <v>-1.1045222658907985</v>
      </c>
      <c r="DU96" s="32">
        <f>IFERROR(LN('2a) female mx'!AF96),"")</f>
        <v>-1.1500564012446197</v>
      </c>
      <c r="DV96" s="32">
        <f>IFERROR(LN('2a) female mx'!AG96),"")</f>
        <v>-1.0870004156162685</v>
      </c>
      <c r="DW96" s="32">
        <f>IFERROR(LN('2a) female mx'!AH96),"")</f>
        <v>-1.021618189134319</v>
      </c>
      <c r="DX96" s="32">
        <f>IFERROR(LN('2a) female mx'!AI96),"")</f>
        <v>-1.177783789665372</v>
      </c>
      <c r="DY96" s="32">
        <f>IFERROR(LN('2a) female mx'!AJ96),"")</f>
        <v>-1.2553879864090747</v>
      </c>
      <c r="DZ96" s="32">
        <f>IFERROR(LN('2a) female mx'!AK96),"")</f>
        <v>-1.1862189243705921</v>
      </c>
      <c r="EA96" s="32">
        <f>IFERROR(LN('2a) female mx'!AL96),"")</f>
        <v>-1.2731481409169425</v>
      </c>
      <c r="EB96" s="32">
        <f>IFERROR(LN('2a) female mx'!AM96),"")</f>
        <v>-1.3007811664944244</v>
      </c>
      <c r="EC96" s="32">
        <f>IFERROR(LN('2a) female mx'!AN96),"")</f>
        <v>-1.1643460187197561</v>
      </c>
      <c r="ED96" s="32">
        <f>IFERROR(LN('2a) female mx'!AO96),"")</f>
        <v>-1.188008953336922</v>
      </c>
      <c r="EE96" s="32">
        <f>IFERROR(LN('2a) female mx'!AP96),"")</f>
        <v>-1.284801852188272</v>
      </c>
      <c r="EF96" s="32">
        <f>IFERROR(LN('2a) female mx'!AQ96),"")</f>
        <v>-1.2395904399388291</v>
      </c>
      <c r="EG96" s="32">
        <f>IFERROR(LN('2a) female mx'!AR96),"")</f>
        <v>-1.2018887711455246</v>
      </c>
      <c r="EH96" s="32">
        <f>IFERROR(LN('2a) female mx'!AS96),"")</f>
        <v>-1.2363633139622929</v>
      </c>
      <c r="EI96" s="32">
        <f>IFERROR(LN('2a) female mx'!AT96),"")</f>
        <v>-1.232279443256864</v>
      </c>
      <c r="EJ96" s="32">
        <f>IFERROR(LN('2a) female mx'!AU96),"")</f>
        <v>-1.1761014749565089</v>
      </c>
      <c r="EK96" s="32">
        <f>IFERROR(LN('2a) female mx'!AV96),"")</f>
        <v>-1.3231437652571676</v>
      </c>
      <c r="EL96" s="32">
        <f>IFERROR(LN('2a) female mx'!AW96),"")</f>
        <v>-1.1525179264195526</v>
      </c>
      <c r="EM96" s="32">
        <f>IFERROR(LN('2a) female mx'!AX96),"")</f>
        <v>-1.3437347467010947</v>
      </c>
      <c r="EN96" s="32">
        <f>IFERROR(LN('2a) female mx'!AY96),"")</f>
        <v>-1.3396969131414691</v>
      </c>
      <c r="EO96" s="32">
        <f>IFERROR(LN('2a) female mx'!AZ96),"")</f>
        <v>-1.3372243070386627</v>
      </c>
      <c r="EP96" s="32">
        <f>IFERROR(LN('2a) female mx'!BA96),"")</f>
        <v>-1.3278300696714256</v>
      </c>
      <c r="EQ96" s="32">
        <f>IFERROR(LN('2a) female mx'!BB96),"")</f>
        <v>-1.2241777921425656</v>
      </c>
      <c r="ER96" s="32">
        <f>IFERROR(LN('2a) female mx'!BC96),"")</f>
        <v>-1.2366366111447278</v>
      </c>
      <c r="ES96" s="32">
        <f>IFERROR(LN('2a) female mx'!BD96),"")</f>
        <v>-1.5040773967762742</v>
      </c>
      <c r="ET96" s="32">
        <f>IFERROR(LN('2a) female mx'!BE96),"")</f>
        <v>-1.3292907340614599</v>
      </c>
      <c r="EU96" s="32">
        <f>IFERROR(LN('2a) female mx'!BF96),"")</f>
        <v>-1.3794179810383236</v>
      </c>
      <c r="EV96" s="32">
        <f>IFERROR(LN('2a) female mx'!BG96),"")</f>
        <v>-1.5249014520984461</v>
      </c>
      <c r="EW96" s="32">
        <f>IFERROR(LN('2a) female mx'!BH96),"")</f>
        <v>-1.3989778668129156</v>
      </c>
      <c r="EX96" s="32">
        <f>IFERROR(LN('2a) female mx'!BI96),"")</f>
        <v>-1.4115485045444203</v>
      </c>
      <c r="EY96" s="32">
        <f>IFERROR(LN('2a) female mx'!BJ96),"")</f>
        <v>-1.4027924963446958</v>
      </c>
      <c r="EZ96" s="32">
        <f>IFERROR(LN('2a) female mx'!BK96),"")</f>
        <v>-1.4069425956529609</v>
      </c>
      <c r="FA96" s="32">
        <f>IFERROR(LN('2a) female mx'!BL96),"")</f>
        <v>-1.4965711063190117</v>
      </c>
      <c r="FB96" s="32">
        <f>IFERROR(LN('2a) female mx'!BM96),"")</f>
        <v>-1.4326692786143593</v>
      </c>
      <c r="FC96" s="32">
        <f>IFERROR(LN('2a) female mx'!BN96),"")</f>
        <v>-1.3964400871604457</v>
      </c>
      <c r="FD96" s="32">
        <f>IFERROR(LN('2a) female mx'!BO96),"")</f>
        <v>-1.4924734538893674</v>
      </c>
      <c r="FE96" s="32">
        <f>IFERROR(LN('2a) female mx'!BP96),"")</f>
        <v>-1.433071086077532</v>
      </c>
      <c r="FF96" s="32">
        <f>IFERROR(LN('2a) female mx'!BQ96),"")</f>
        <v>-1.4433712579010347</v>
      </c>
      <c r="FG96" s="32">
        <f>IFERROR(LN('2a) female mx'!BR96),"")</f>
        <v>-1.3278920198634909</v>
      </c>
      <c r="FH96" s="32">
        <f>IFERROR(LN('2a) female mx'!BS96),"")</f>
        <v>-1.5608632422855433</v>
      </c>
      <c r="FI96" s="32">
        <f>IFERROR(LN('2a) female mx'!BT96),"")</f>
        <v>-1.5366649054358053</v>
      </c>
      <c r="FJ96" s="32">
        <f>IFERROR(LN('2a) female mx'!BU96),"")</f>
        <v>-1.5266484314119764</v>
      </c>
      <c r="FK96" s="32">
        <f>IFERROR(LN('2a) female mx'!BV96),"")</f>
        <v>-1.4887058016215597</v>
      </c>
      <c r="FL96" s="32">
        <f>IFERROR(LN('2a) female mx'!BW96),"")</f>
        <v>-1.4920139573601328</v>
      </c>
      <c r="FM96" s="32">
        <f>IFERROR(LN('2a) female mx'!BX96),"")</f>
        <v>-1.5128426550427025</v>
      </c>
      <c r="FN96" s="32">
        <f>IFERROR(LN('2a) female mx'!BY96),"")</f>
        <v>-1.4630835906203938</v>
      </c>
      <c r="FO96" s="32">
        <f>IFERROR(LN('2a) female mx'!BZ96),"")</f>
        <v>-1.5053059869430996</v>
      </c>
      <c r="FP96" s="32">
        <f>IFERROR(LN('2a) female mx'!CA96),"")</f>
        <v>-1.5439636362745186</v>
      </c>
      <c r="FQ96" s="32">
        <f>IFERROR(LN('2a) female mx'!CB96),"")</f>
        <v>-1.5203712975742043</v>
      </c>
      <c r="FR96" s="32">
        <f>IFERROR(LN('2a) female mx'!CC96),"")</f>
        <v>-1.553713950630065</v>
      </c>
      <c r="FS96" s="32">
        <f>IFERROR(LN('2a) female mx'!CD96),"")</f>
        <v>-1.5576158128401851</v>
      </c>
      <c r="FT96" s="32">
        <f>IFERROR(LN('2a) female mx'!CE96),"")</f>
        <v>-1.5350080163908459</v>
      </c>
      <c r="FU96" s="32">
        <f>IFERROR(LN('2a) female mx'!CF96),"")</f>
        <v>-1.5463223266637132</v>
      </c>
      <c r="FV96" s="32">
        <f>IFERROR(LN('2a) female mx'!CG96),"")</f>
        <v>-1.6176847645567667</v>
      </c>
      <c r="FW96" s="32">
        <f>IFERROR(LN('2a) female mx'!CH96),"")</f>
        <v>-1.6279981106218646</v>
      </c>
      <c r="FX96" s="32">
        <f>IFERROR(LN('2a) female mx'!CI96),"")</f>
        <v>-1.5874185804414385</v>
      </c>
      <c r="FY96" s="32">
        <f>IFERROR(LN('2a) female mx'!CJ96),"")</f>
        <v>-1.5757631379072321</v>
      </c>
      <c r="FZ96" s="32">
        <f>IFERROR(LN('2a) female mx'!CK96),"")</f>
        <v>-1.5705432658938834</v>
      </c>
      <c r="GA96" s="32">
        <f>IFERROR(LN('2a) female mx'!CL96),"")</f>
        <v>-1.6265390088287128</v>
      </c>
      <c r="GB96" s="32">
        <f>IFERROR(LN('2a) female mx'!CM96),"")</f>
        <v>-1.6277941051290881</v>
      </c>
      <c r="GC96" s="32">
        <f>IFERROR(LN('2a) female mx'!CN96),"")</f>
        <v>-1.6398557766517363</v>
      </c>
      <c r="GD96" s="12" t="str">
        <f>IFERROR(LN('2a) female mx'!CO96),"")</f>
        <v/>
      </c>
    </row>
    <row r="97" spans="1:186" x14ac:dyDescent="0.25">
      <c r="A97" s="31">
        <f>'2a) male mx'!A97</f>
        <v>94</v>
      </c>
      <c r="B97" s="32">
        <f>LN('2a) male mx'!B97)</f>
        <v>-1.2361610246806196</v>
      </c>
      <c r="C97" s="32">
        <f>LN('2a) male mx'!C97)</f>
        <v>-1.0736555566942421</v>
      </c>
      <c r="D97" s="32">
        <f>LN('2a) male mx'!D97)</f>
        <v>-1.032362903126909</v>
      </c>
      <c r="E97" s="32">
        <f>LN('2a) male mx'!E97)</f>
        <v>-1.0116009116784799</v>
      </c>
      <c r="F97" s="32">
        <f>LN('2a) male mx'!F97)</f>
        <v>-1.0917863235977099</v>
      </c>
      <c r="G97" s="32">
        <f>LN('2a) male mx'!G97)</f>
        <v>-1.0054185117701624</v>
      </c>
      <c r="H97" s="32">
        <f>LN('2a) male mx'!H97)</f>
        <v>-1.0532970924560672</v>
      </c>
      <c r="I97" s="32">
        <f>LN('2a) male mx'!I97)</f>
        <v>-1.0830275576514115</v>
      </c>
      <c r="J97" s="32">
        <f>LN('2a) male mx'!J97)</f>
        <v>-0.9201111758715409</v>
      </c>
      <c r="K97" s="32">
        <f>LN('2a) male mx'!K97)</f>
        <v>-1.0903817895315941</v>
      </c>
      <c r="L97" s="32">
        <f>LN('2a) male mx'!L97)</f>
        <v>-1.05370347120665</v>
      </c>
      <c r="M97" s="32">
        <f>LN('2a) male mx'!M97)</f>
        <v>-1.0776235478830138</v>
      </c>
      <c r="N97" s="32">
        <f>LN('2a) male mx'!N97)</f>
        <v>-1.0759327998986923</v>
      </c>
      <c r="O97" s="32">
        <f>LN('2a) male mx'!O97)</f>
        <v>-0.97851175487136366</v>
      </c>
      <c r="P97" s="32">
        <f>LN('2a) male mx'!P97)</f>
        <v>-1.0245043165143879</v>
      </c>
      <c r="Q97" s="32">
        <f>LN('2a) male mx'!Q97)</f>
        <v>-1.0680422225834316</v>
      </c>
      <c r="R97" s="32">
        <f>LN('2a) male mx'!R97)</f>
        <v>-1.0116009116784799</v>
      </c>
      <c r="S97" s="32">
        <f>LN('2a) male mx'!S97)</f>
        <v>-1.0296194171811581</v>
      </c>
      <c r="T97" s="32">
        <f>LN('2a) male mx'!T97)</f>
        <v>-0.84148951879145673</v>
      </c>
      <c r="U97" s="32">
        <f>LN('2a) male mx'!U97)</f>
        <v>-1.0100268518540316</v>
      </c>
      <c r="V97" s="32">
        <f>LN('2a) male mx'!V97)</f>
        <v>-0.9454898865664173</v>
      </c>
      <c r="W97" s="32">
        <f>LN('2a) male mx'!W97)</f>
        <v>-0.90108131321062634</v>
      </c>
      <c r="X97" s="32">
        <f>LN('2a) male mx'!X97)</f>
        <v>-0.8795893650237272</v>
      </c>
      <c r="Y97" s="32">
        <f>LN('2a) male mx'!Y97)</f>
        <v>-0.99735855496293679</v>
      </c>
      <c r="Z97" s="32">
        <f>LN('2a) male mx'!Z97)</f>
        <v>-1.0178602871294342</v>
      </c>
      <c r="AA97" s="32">
        <f>LN('2a) male mx'!AA97)</f>
        <v>-0.8844155233437061</v>
      </c>
      <c r="AB97" s="32">
        <f>LN('2a) male mx'!AB97)</f>
        <v>-0.9437879813313772</v>
      </c>
      <c r="AC97" s="32">
        <f>LN('2a) male mx'!AC97)</f>
        <v>-0.90662214826808429</v>
      </c>
      <c r="AD97" s="32">
        <f>LN('2a) male mx'!AD97)</f>
        <v>-0.96650560065841618</v>
      </c>
      <c r="AE97" s="32">
        <f>LN('2a) male mx'!AE97)</f>
        <v>-0.97619635118094861</v>
      </c>
      <c r="AF97" s="32">
        <f>LN('2a) male mx'!AF97)</f>
        <v>-0.89888522917769687</v>
      </c>
      <c r="AG97" s="32">
        <f>LN('2a) male mx'!AG97)</f>
        <v>-0.97273204277910685</v>
      </c>
      <c r="AH97" s="32">
        <f>LN('2a) male mx'!AH97)</f>
        <v>-0.99367136810717693</v>
      </c>
      <c r="AI97" s="32">
        <f>LN('2a) male mx'!AI97)</f>
        <v>-0.9475997310887696</v>
      </c>
      <c r="AJ97" s="32">
        <f>LN('2a) male mx'!AJ97)</f>
        <v>-0.88332071263658518</v>
      </c>
      <c r="AK97" s="32">
        <f>LN('2a) male mx'!AK97)</f>
        <v>-0.99470315207493043</v>
      </c>
      <c r="AL97" s="32">
        <f>LN('2a) male mx'!AL97)</f>
        <v>-0.96521353083388695</v>
      </c>
      <c r="AM97" s="32">
        <f>LN('2a) male mx'!AM97)</f>
        <v>-0.90687889769180841</v>
      </c>
      <c r="AN97" s="32">
        <f>LN('2a) male mx'!AN97)</f>
        <v>-0.96676015756330702</v>
      </c>
      <c r="AO97" s="32">
        <f>LN('2a) male mx'!AO97)</f>
        <v>-0.97684734729796274</v>
      </c>
      <c r="AP97" s="32">
        <f>LN('2a) male mx'!AP97)</f>
        <v>-0.95617928839529165</v>
      </c>
      <c r="AQ97" s="32">
        <f>LN('2a) male mx'!AQ97)</f>
        <v>-0.89195324747513283</v>
      </c>
      <c r="AR97" s="32">
        <f>LN('2a) male mx'!AR97)</f>
        <v>-1.0083218067097395</v>
      </c>
      <c r="AS97" s="32">
        <f>LN('2a) male mx'!AS97)</f>
        <v>-0.88607695327765845</v>
      </c>
      <c r="AT97" s="32">
        <f>LN('2a) male mx'!AT97)</f>
        <v>-1.0948048323415283</v>
      </c>
      <c r="AU97" s="32">
        <f>LN('2a) male mx'!AU97)</f>
        <v>-0.98165672513175872</v>
      </c>
      <c r="AV97" s="32">
        <f>LN('2a) male mx'!AV97)</f>
        <v>-0.93116780774778918</v>
      </c>
      <c r="AW97" s="32">
        <f>LN('2a) male mx'!AW97)</f>
        <v>-0.88870277535532605</v>
      </c>
      <c r="AX97" s="32">
        <f>LN('2a) male mx'!AX97)</f>
        <v>-1.0678829732783086</v>
      </c>
      <c r="AY97" s="32">
        <f>LN('2a) male mx'!AY97)</f>
        <v>-1.1463277617077763</v>
      </c>
      <c r="AZ97" s="32">
        <f>LN('2a) male mx'!AZ97)</f>
        <v>-1.002764329877982</v>
      </c>
      <c r="BA97" s="32">
        <f>LN('2a) male mx'!BA97)</f>
        <v>-1.0324375522759435</v>
      </c>
      <c r="BB97" s="32">
        <f>LN('2a) male mx'!BB97)</f>
        <v>-1.1322396324780801</v>
      </c>
      <c r="BC97" s="32">
        <f>LN('2a) male mx'!BC97)</f>
        <v>-0.99394166610422119</v>
      </c>
      <c r="BD97" s="32">
        <f>LN('2a) male mx'!BD97)</f>
        <v>-1.1493846140415329</v>
      </c>
      <c r="BE97" s="32">
        <f>LN('2a) male mx'!BE97)</f>
        <v>-0.98243802849581818</v>
      </c>
      <c r="BF97" s="32">
        <f>LN('2a) male mx'!BF97)</f>
        <v>-1.0769507918869303</v>
      </c>
      <c r="BG97" s="32">
        <f>LN('2a) male mx'!BG97)</f>
        <v>-1.1715868496679176</v>
      </c>
      <c r="BH97" s="32">
        <f>LN('2a) male mx'!BH97)</f>
        <v>-1.1092162933716079</v>
      </c>
      <c r="BI97" s="32">
        <f>LN('2a) male mx'!BI97)</f>
        <v>-1.1958922996002872</v>
      </c>
      <c r="BJ97" s="32">
        <f>LN('2a) male mx'!BJ97)</f>
        <v>-1.1483418610794776</v>
      </c>
      <c r="BK97" s="32">
        <f>LN('2a) male mx'!BK97)</f>
        <v>-1.0172114387241502</v>
      </c>
      <c r="BL97" s="32">
        <f>LN('2a) male mx'!BL97)</f>
        <v>-1.1216606841044008</v>
      </c>
      <c r="BM97" s="32">
        <f>LN('2a) male mx'!BM97)</f>
        <v>-1.2216078007155724</v>
      </c>
      <c r="BN97" s="32">
        <f>LN('2a) male mx'!BN97)</f>
        <v>-1.1212606600976263</v>
      </c>
      <c r="BO97" s="32">
        <f>LN('2a) male mx'!BO97)</f>
        <v>-1.1430297076311442</v>
      </c>
      <c r="BP97" s="32">
        <f>LN('2a) male mx'!BP97)</f>
        <v>-1.0712415091472578</v>
      </c>
      <c r="BQ97" s="32">
        <f>LN('2a) male mx'!BQ97)</f>
        <v>-1.2612018371412326</v>
      </c>
      <c r="BR97" s="32">
        <f>LN('2a) male mx'!BR97)</f>
        <v>-0.94059326449318714</v>
      </c>
      <c r="BS97" s="32">
        <f>LN('2a) male mx'!BS97)</f>
        <v>-1.3042223620444997</v>
      </c>
      <c r="BT97" s="32">
        <f>LN('2a) male mx'!BT97)</f>
        <v>-1.2490566207029912</v>
      </c>
      <c r="BU97" s="32">
        <f>LN('2a) male mx'!BU97)</f>
        <v>-1.0422022578213412</v>
      </c>
      <c r="BV97" s="32">
        <f>LN('2a) male mx'!BV97)</f>
        <v>-1.4011829736136412</v>
      </c>
      <c r="BW97" s="32">
        <f>LN('2a) male mx'!BW97)</f>
        <v>-1.1063610703300666</v>
      </c>
      <c r="BX97" s="32">
        <f>LN('2a) male mx'!BX97)</f>
        <v>-1.2255701630951146</v>
      </c>
      <c r="BY97" s="32">
        <f>LN('2a) male mx'!BY97)</f>
        <v>-1.206865811803066</v>
      </c>
      <c r="BZ97" s="32">
        <f>LN('2a) male mx'!BZ97)</f>
        <v>-1.1306545410600726</v>
      </c>
      <c r="CA97" s="32">
        <f>LN('2a) male mx'!CA97)</f>
        <v>-1.157524884145456</v>
      </c>
      <c r="CB97" s="32">
        <f>LN('2a) male mx'!CB97)</f>
        <v>-1.1856815343536846</v>
      </c>
      <c r="CC97" s="32">
        <f>LN('2a) male mx'!CC97)</f>
        <v>-1.1298885589348171</v>
      </c>
      <c r="CD97" s="32">
        <f>LN('2a) male mx'!CD97)</f>
        <v>-1.2672676546982498</v>
      </c>
      <c r="CE97" s="32">
        <f>LN('2a) male mx'!CE97)</f>
        <v>-1.2040055906737037</v>
      </c>
      <c r="CF97" s="32">
        <f>LN('2a) male mx'!CF97)</f>
        <v>-1.1892208751409303</v>
      </c>
      <c r="CG97" s="32">
        <f>LN('2a) male mx'!CG97)</f>
        <v>-1.2879938848727892</v>
      </c>
      <c r="CH97" s="32">
        <f>LN('2a) male mx'!CH97)</f>
        <v>-1.2243140647500259</v>
      </c>
      <c r="CI97" s="32">
        <f>LN('2a) male mx'!CI97)</f>
        <v>-1.2583359540094288</v>
      </c>
      <c r="CJ97" s="32">
        <f>LN('2a) male mx'!CJ97)</f>
        <v>-1.3013041395713896</v>
      </c>
      <c r="CK97" s="32">
        <f>LN('2a) male mx'!CK97)</f>
        <v>-1.2275690061385103</v>
      </c>
      <c r="CL97" s="32">
        <f>LN('2a) male mx'!CL97)</f>
        <v>-1.289667525430819</v>
      </c>
      <c r="CM97" s="32">
        <f>LN('2a) male mx'!CM97)</f>
        <v>-1.2894578598466564</v>
      </c>
      <c r="CN97" s="32">
        <f>LN('2a) male mx'!CN97)</f>
        <v>-1.2947554117937496</v>
      </c>
      <c r="CP97" s="31">
        <f t="shared" si="3"/>
        <v>94</v>
      </c>
      <c r="CQ97" s="32">
        <f>IFERROR(LN('2a) female mx'!B97),"")</f>
        <v>-1.2937361231700943</v>
      </c>
      <c r="CR97" s="32">
        <f>IFERROR(LN('2a) female mx'!C97),"")</f>
        <v>-1.1790995395807962</v>
      </c>
      <c r="CS97" s="32">
        <f>IFERROR(LN('2a) female mx'!D97),"")</f>
        <v>-0.99206904076123392</v>
      </c>
      <c r="CT97" s="32">
        <f>IFERROR(LN('2a) female mx'!E97),"")</f>
        <v>-1.1036098003185812</v>
      </c>
      <c r="CU97" s="32">
        <f>IFERROR(LN('2a) female mx'!F97),"")</f>
        <v>-1.2332200477322672</v>
      </c>
      <c r="CV97" s="32">
        <f>IFERROR(LN('2a) female mx'!G97),"")</f>
        <v>-1.1803756735657256</v>
      </c>
      <c r="CW97" s="32">
        <f>IFERROR(LN('2a) female mx'!H97),"")</f>
        <v>-1.0774227725807901</v>
      </c>
      <c r="CX97" s="32">
        <f>IFERROR(LN('2a) female mx'!I97),"")</f>
        <v>-1.0316221623522983</v>
      </c>
      <c r="CY97" s="32">
        <f>IFERROR(LN('2a) female mx'!J97),"")</f>
        <v>-0.98043108458122197</v>
      </c>
      <c r="CZ97" s="32">
        <f>IFERROR(LN('2a) female mx'!K97),"")</f>
        <v>-1.1918913833517319</v>
      </c>
      <c r="DA97" s="32">
        <f>IFERROR(LN('2a) female mx'!L97),"")</f>
        <v>-1.1350359097765008</v>
      </c>
      <c r="DB97" s="32">
        <f>IFERROR(LN('2a) female mx'!M97),"")</f>
        <v>-1.0836751064877135</v>
      </c>
      <c r="DC97" s="32">
        <f>IFERROR(LN('2a) female mx'!N97),"")</f>
        <v>-1.025198248970564</v>
      </c>
      <c r="DD97" s="32">
        <f>IFERROR(LN('2a) female mx'!O97),"")</f>
        <v>-1.1001126640433443</v>
      </c>
      <c r="DE97" s="32">
        <f>IFERROR(LN('2a) female mx'!P97),"")</f>
        <v>-1.0648368086012692</v>
      </c>
      <c r="DF97" s="32">
        <f>IFERROR(LN('2a) female mx'!Q97),"")</f>
        <v>-1.1262194617285384</v>
      </c>
      <c r="DG97" s="32">
        <f>IFERROR(LN('2a) female mx'!R97),"")</f>
        <v>-1.1059691268938181</v>
      </c>
      <c r="DH97" s="32">
        <f>IFERROR(LN('2a) female mx'!S97),"")</f>
        <v>-1.0793977237234842</v>
      </c>
      <c r="DI97" s="32">
        <f>IFERROR(LN('2a) female mx'!T97),"")</f>
        <v>-0.9343771329534627</v>
      </c>
      <c r="DJ97" s="32">
        <f>IFERROR(LN('2a) female mx'!U97),"")</f>
        <v>-1.1110843884777779</v>
      </c>
      <c r="DK97" s="32">
        <f>IFERROR(LN('2a) female mx'!V97),"")</f>
        <v>-1.013480022785755</v>
      </c>
      <c r="DL97" s="32">
        <f>IFERROR(LN('2a) female mx'!W97),"")</f>
        <v>-0.95844256583629517</v>
      </c>
      <c r="DM97" s="32">
        <f>IFERROR(LN('2a) female mx'!X97),"")</f>
        <v>-0.95969585341269936</v>
      </c>
      <c r="DN97" s="32">
        <f>IFERROR(LN('2a) female mx'!Y97),"")</f>
        <v>-1.0791662311742458</v>
      </c>
      <c r="DO97" s="32">
        <f>IFERROR(LN('2a) female mx'!Z97),"")</f>
        <v>-1.1026345347155446</v>
      </c>
      <c r="DP97" s="32">
        <f>IFERROR(LN('2a) female mx'!AA97),"")</f>
        <v>-1.0639801242890172</v>
      </c>
      <c r="DQ97" s="32">
        <f>IFERROR(LN('2a) female mx'!AB97),"")</f>
        <v>-1.0677773688911023</v>
      </c>
      <c r="DR97" s="32">
        <f>IFERROR(LN('2a) female mx'!AC97),"")</f>
        <v>-1.0191249822862734</v>
      </c>
      <c r="DS97" s="32">
        <f>IFERROR(LN('2a) female mx'!AD97),"")</f>
        <v>-1.1173236395513455</v>
      </c>
      <c r="DT97" s="32">
        <f>IFERROR(LN('2a) female mx'!AE97),"")</f>
        <v>-1.0270266510098518</v>
      </c>
      <c r="DU97" s="32">
        <f>IFERROR(LN('2a) female mx'!AF97),"")</f>
        <v>-1.0265133578732104</v>
      </c>
      <c r="DV97" s="32">
        <f>IFERROR(LN('2a) female mx'!AG97),"")</f>
        <v>-1.0447165204629776</v>
      </c>
      <c r="DW97" s="32">
        <f>IFERROR(LN('2a) female mx'!AH97),"")</f>
        <v>-1.069910203189586</v>
      </c>
      <c r="DX97" s="32">
        <f>IFERROR(LN('2a) female mx'!AI97),"")</f>
        <v>-1.0846595010198536</v>
      </c>
      <c r="DY97" s="32">
        <f>IFERROR(LN('2a) female mx'!AJ97),"")</f>
        <v>-1.0121429660778756</v>
      </c>
      <c r="DZ97" s="32">
        <f>IFERROR(LN('2a) female mx'!AK97),"")</f>
        <v>-1.0755367403041325</v>
      </c>
      <c r="EA97" s="32">
        <f>IFERROR(LN('2a) female mx'!AL97),"")</f>
        <v>-1.1169230278278151</v>
      </c>
      <c r="EB97" s="32">
        <f>IFERROR(LN('2a) female mx'!AM97),"")</f>
        <v>-1.191296646394767</v>
      </c>
      <c r="EC97" s="32">
        <f>IFERROR(LN('2a) female mx'!AN97),"")</f>
        <v>-1.0756473274955836</v>
      </c>
      <c r="ED97" s="32">
        <f>IFERROR(LN('2a) female mx'!AO97),"")</f>
        <v>-1.1579236354391282</v>
      </c>
      <c r="EE97" s="32">
        <f>IFERROR(LN('2a) female mx'!AP97),"")</f>
        <v>-1.1713665310902555</v>
      </c>
      <c r="EF97" s="32">
        <f>IFERROR(LN('2a) female mx'!AQ97),"")</f>
        <v>-1.2080400685013899</v>
      </c>
      <c r="EG97" s="32">
        <f>IFERROR(LN('2a) female mx'!AR97),"")</f>
        <v>-1.1550908928285806</v>
      </c>
      <c r="EH97" s="32">
        <f>IFERROR(LN('2a) female mx'!AS97),"")</f>
        <v>-1.1584263406095734</v>
      </c>
      <c r="EI97" s="32">
        <f>IFERROR(LN('2a) female mx'!AT97),"")</f>
        <v>-1.1804389908205766</v>
      </c>
      <c r="EJ97" s="32">
        <f>IFERROR(LN('2a) female mx'!AU97),"")</f>
        <v>-0.95561203684270046</v>
      </c>
      <c r="EK97" s="32">
        <f>IFERROR(LN('2a) female mx'!AV97),"")</f>
        <v>-1.1992496257736895</v>
      </c>
      <c r="EL97" s="32">
        <f>IFERROR(LN('2a) female mx'!AW97),"")</f>
        <v>-1.1206135145735747</v>
      </c>
      <c r="EM97" s="32">
        <f>IFERROR(LN('2a) female mx'!AX97),"")</f>
        <v>-1.2429889138979409</v>
      </c>
      <c r="EN97" s="32">
        <f>IFERROR(LN('2a) female mx'!AY97),"")</f>
        <v>-1.1715345178803078</v>
      </c>
      <c r="EO97" s="32">
        <f>IFERROR(LN('2a) female mx'!AZ97),"")</f>
        <v>-1.177106672866318</v>
      </c>
      <c r="EP97" s="32">
        <f>IFERROR(LN('2a) female mx'!BA97),"")</f>
        <v>-1.1855600504027799</v>
      </c>
      <c r="EQ97" s="32">
        <f>IFERROR(LN('2a) female mx'!BB97),"")</f>
        <v>-1.2802178976956673</v>
      </c>
      <c r="ER97" s="32">
        <f>IFERROR(LN('2a) female mx'!BC97),"")</f>
        <v>-1.1222897314516258</v>
      </c>
      <c r="ES97" s="32">
        <f>IFERROR(LN('2a) female mx'!BD97),"")</f>
        <v>-1.3020259845671169</v>
      </c>
      <c r="ET97" s="32">
        <f>IFERROR(LN('2a) female mx'!BE97),"")</f>
        <v>-1.1678407556975052</v>
      </c>
      <c r="EU97" s="32">
        <f>IFERROR(LN('2a) female mx'!BF97),"")</f>
        <v>-1.3449471018491752</v>
      </c>
      <c r="EV97" s="32">
        <f>IFERROR(LN('2a) female mx'!BG97),"")</f>
        <v>-1.3724587442395761</v>
      </c>
      <c r="EW97" s="32">
        <f>IFERROR(LN('2a) female mx'!BH97),"")</f>
        <v>-1.383233969421269</v>
      </c>
      <c r="EX97" s="32">
        <f>IFERROR(LN('2a) female mx'!BI97),"")</f>
        <v>-1.3935065976530407</v>
      </c>
      <c r="EY97" s="32">
        <f>IFERROR(LN('2a) female mx'!BJ97),"")</f>
        <v>-1.3862943611198906</v>
      </c>
      <c r="EZ97" s="32">
        <f>IFERROR(LN('2a) female mx'!BK97),"")</f>
        <v>-1.3276758992371898</v>
      </c>
      <c r="FA97" s="32">
        <f>IFERROR(LN('2a) female mx'!BL97),"")</f>
        <v>-1.3422752091547636</v>
      </c>
      <c r="FB97" s="32">
        <f>IFERROR(LN('2a) female mx'!BM97),"")</f>
        <v>-1.3879278351276296</v>
      </c>
      <c r="FC97" s="32">
        <f>IFERROR(LN('2a) female mx'!BN97),"")</f>
        <v>-1.347380547556319</v>
      </c>
      <c r="FD97" s="32">
        <f>IFERROR(LN('2a) female mx'!BO97),"")</f>
        <v>-1.4056354933748076</v>
      </c>
      <c r="FE97" s="32">
        <f>IFERROR(LN('2a) female mx'!BP97),"")</f>
        <v>-1.3032198778617416</v>
      </c>
      <c r="FF97" s="32">
        <f>IFERROR(LN('2a) female mx'!BQ97),"")</f>
        <v>-1.37301907680964</v>
      </c>
      <c r="FG97" s="32">
        <f>IFERROR(LN('2a) female mx'!BR97),"")</f>
        <v>-1.2086115933075487</v>
      </c>
      <c r="FH97" s="32">
        <f>IFERROR(LN('2a) female mx'!BS97),"")</f>
        <v>-1.3791273501121548</v>
      </c>
      <c r="FI97" s="32">
        <f>IFERROR(LN('2a) female mx'!BT97),"")</f>
        <v>-1.4300496258929136</v>
      </c>
      <c r="FJ97" s="32">
        <f>IFERROR(LN('2a) female mx'!BU97),"")</f>
        <v>-1.4444890307154405</v>
      </c>
      <c r="FK97" s="32">
        <f>IFERROR(LN('2a) female mx'!BV97),"")</f>
        <v>-1.4845566467847975</v>
      </c>
      <c r="FL97" s="32">
        <f>IFERROR(LN('2a) female mx'!BW97),"")</f>
        <v>-1.3897453135556681</v>
      </c>
      <c r="FM97" s="32">
        <f>IFERROR(LN('2a) female mx'!BX97),"")</f>
        <v>-1.3593179487470772</v>
      </c>
      <c r="FN97" s="32">
        <f>IFERROR(LN('2a) female mx'!BY97),"")</f>
        <v>-1.4471296299745879</v>
      </c>
      <c r="FO97" s="32">
        <f>IFERROR(LN('2a) female mx'!BZ97),"")</f>
        <v>-1.3753732478413339</v>
      </c>
      <c r="FP97" s="32">
        <f>IFERROR(LN('2a) female mx'!CA97),"")</f>
        <v>-1.4442240823640631</v>
      </c>
      <c r="FQ97" s="32">
        <f>IFERROR(LN('2a) female mx'!CB97),"")</f>
        <v>-1.4491765682798847</v>
      </c>
      <c r="FR97" s="32">
        <f>IFERROR(LN('2a) female mx'!CC97),"")</f>
        <v>-1.419412337146492</v>
      </c>
      <c r="FS97" s="32">
        <f>IFERROR(LN('2a) female mx'!CD97),"")</f>
        <v>-1.4151800686395521</v>
      </c>
      <c r="FT97" s="32">
        <f>IFERROR(LN('2a) female mx'!CE97),"")</f>
        <v>-1.411461945757128</v>
      </c>
      <c r="FU97" s="32">
        <f>IFERROR(LN('2a) female mx'!CF97),"")</f>
        <v>-1.4620650369028074</v>
      </c>
      <c r="FV97" s="32">
        <f>IFERROR(LN('2a) female mx'!CG97),"")</f>
        <v>-1.4862843962456798</v>
      </c>
      <c r="FW97" s="32">
        <f>IFERROR(LN('2a) female mx'!CH97),"")</f>
        <v>-1.5043965389248946</v>
      </c>
      <c r="FX97" s="32">
        <f>IFERROR(LN('2a) female mx'!CI97),"")</f>
        <v>-1.5169293922067371</v>
      </c>
      <c r="FY97" s="32">
        <f>IFERROR(LN('2a) female mx'!CJ97),"")</f>
        <v>-1.4831133469126929</v>
      </c>
      <c r="FZ97" s="32">
        <f>IFERROR(LN('2a) female mx'!CK97),"")</f>
        <v>-1.4355812508325356</v>
      </c>
      <c r="GA97" s="32">
        <f>IFERROR(LN('2a) female mx'!CL97),"")</f>
        <v>-1.4905196732707162</v>
      </c>
      <c r="GB97" s="32">
        <f>IFERROR(LN('2a) female mx'!CM97),"")</f>
        <v>-1.5173472305607441</v>
      </c>
      <c r="GC97" s="32">
        <f>IFERROR(LN('2a) female mx'!CN97),"")</f>
        <v>-1.4930377794130172</v>
      </c>
      <c r="GD97" s="12" t="str">
        <f>IFERROR(LN('2a) female mx'!CO97),"")</f>
        <v/>
      </c>
    </row>
    <row r="98" spans="1:186" x14ac:dyDescent="0.25">
      <c r="A98" s="31">
        <f>'2a) male mx'!A98</f>
        <v>95</v>
      </c>
      <c r="B98" s="32">
        <f>LN('2a) male mx'!B98)</f>
        <v>-1.1859859188766981</v>
      </c>
      <c r="C98" s="32">
        <f>LN('2a) male mx'!C98)</f>
        <v>-1.0171863182505443</v>
      </c>
      <c r="D98" s="32">
        <f>LN('2a) male mx'!D98)</f>
        <v>-0.97337144261759623</v>
      </c>
      <c r="E98" s="32">
        <f>LN('2a) male mx'!E98)</f>
        <v>-0.94787230392445398</v>
      </c>
      <c r="F98" s="32">
        <f>LN('2a) male mx'!F98)</f>
        <v>-1.0344777263322344</v>
      </c>
      <c r="G98" s="32">
        <f>LN('2a) male mx'!G98)</f>
        <v>-0.94155039863339285</v>
      </c>
      <c r="H98" s="32">
        <f>LN('2a) male mx'!H98)</f>
        <v>-0.99536593870261891</v>
      </c>
      <c r="I98" s="32">
        <f>LN('2a) male mx'!I98)</f>
        <v>-1.0261572094526874</v>
      </c>
      <c r="J98" s="32">
        <f>LN('2a) male mx'!J98)</f>
        <v>-0.86571815823852272</v>
      </c>
      <c r="K98" s="32">
        <f>LN('2a) male mx'!K98)</f>
        <v>-1.0233888674305223</v>
      </c>
      <c r="L98" s="32">
        <f>LN('2a) male mx'!L98)</f>
        <v>-0.98881014134273904</v>
      </c>
      <c r="M98" s="32">
        <f>LN('2a) male mx'!M98)</f>
        <v>-1.0152895916263334</v>
      </c>
      <c r="N98" s="32">
        <f>LN('2a) male mx'!N98)</f>
        <v>-1.0164671013296529</v>
      </c>
      <c r="O98" s="32">
        <f>LN('2a) male mx'!O98)</f>
        <v>-0.916290731874155</v>
      </c>
      <c r="P98" s="32">
        <f>LN('2a) male mx'!P98)</f>
        <v>-0.96156595393614253</v>
      </c>
      <c r="Q98" s="32">
        <f>LN('2a) male mx'!Q98)</f>
        <v>-1.0005684908749033</v>
      </c>
      <c r="R98" s="32">
        <f>LN('2a) male mx'!R98)</f>
        <v>-0.94953479045330957</v>
      </c>
      <c r="S98" s="32">
        <f>LN('2a) male mx'!S98)</f>
        <v>-0.96554311005690052</v>
      </c>
      <c r="T98" s="32">
        <f>LN('2a) male mx'!T98)</f>
        <v>-0.77725700110974094</v>
      </c>
      <c r="U98" s="32">
        <f>LN('2a) male mx'!U98)</f>
        <v>-0.94617157308519761</v>
      </c>
      <c r="V98" s="32">
        <f>LN('2a) male mx'!V98)</f>
        <v>-0.88238918019847368</v>
      </c>
      <c r="W98" s="32">
        <f>LN('2a) male mx'!W98)</f>
        <v>-0.83759846329849019</v>
      </c>
      <c r="X98" s="32">
        <f>LN('2a) male mx'!X98)</f>
        <v>-0.81237217753322999</v>
      </c>
      <c r="Y98" s="32">
        <f>LN('2a) male mx'!Y98)</f>
        <v>-0.93144253689475731</v>
      </c>
      <c r="Z98" s="32">
        <f>LN('2a) male mx'!Z98)</f>
        <v>-0.95819855642064533</v>
      </c>
      <c r="AA98" s="32">
        <f>LN('2a) male mx'!AA98)</f>
        <v>-0.81905780081298729</v>
      </c>
      <c r="AB98" s="32">
        <f>LN('2a) male mx'!AB98)</f>
        <v>-0.87299392612083093</v>
      </c>
      <c r="AC98" s="32">
        <f>LN('2a) male mx'!AC98)</f>
        <v>-0.84694593358434556</v>
      </c>
      <c r="AD98" s="32">
        <f>LN('2a) male mx'!AD98)</f>
        <v>-0.90117709406410695</v>
      </c>
      <c r="AE98" s="32">
        <f>LN('2a) male mx'!AE98)</f>
        <v>-0.91271291052627102</v>
      </c>
      <c r="AF98" s="32">
        <f>LN('2a) male mx'!AF98)</f>
        <v>-0.83437360940626837</v>
      </c>
      <c r="AG98" s="32">
        <f>LN('2a) male mx'!AG98)</f>
        <v>-0.90371194966729496</v>
      </c>
      <c r="AH98" s="32">
        <f>LN('2a) male mx'!AH98)</f>
        <v>-0.92558591886127872</v>
      </c>
      <c r="AI98" s="32">
        <f>LN('2a) male mx'!AI98)</f>
        <v>-0.87795851278198889</v>
      </c>
      <c r="AJ98" s="32">
        <f>LN('2a) male mx'!AJ98)</f>
        <v>-0.92476535886512734</v>
      </c>
      <c r="AK98" s="32">
        <f>LN('2a) male mx'!AK98)</f>
        <v>-0.85560265626792142</v>
      </c>
      <c r="AL98" s="32">
        <f>LN('2a) male mx'!AL98)</f>
        <v>-0.89908936951560847</v>
      </c>
      <c r="AM98" s="32">
        <f>LN('2a) male mx'!AM98)</f>
        <v>-0.94790255950850255</v>
      </c>
      <c r="AN98" s="32">
        <f>LN('2a) male mx'!AN98)</f>
        <v>-0.89816832487000653</v>
      </c>
      <c r="AO98" s="32">
        <f>LN('2a) male mx'!AO98)</f>
        <v>-0.91468301448605815</v>
      </c>
      <c r="AP98" s="32">
        <f>LN('2a) male mx'!AP98)</f>
        <v>-0.94345466081497753</v>
      </c>
      <c r="AQ98" s="32">
        <f>LN('2a) male mx'!AQ98)</f>
        <v>-0.89948361355777373</v>
      </c>
      <c r="AR98" s="32">
        <f>LN('2a) male mx'!AR98)</f>
        <v>-0.94172216976595879</v>
      </c>
      <c r="AS98" s="32">
        <f>LN('2a) male mx'!AS98)</f>
        <v>-0.89237054815650307</v>
      </c>
      <c r="AT98" s="32">
        <f>LN('2a) male mx'!AT98)</f>
        <v>-0.91002111886055959</v>
      </c>
      <c r="AU98" s="32">
        <f>LN('2a) male mx'!AU98)</f>
        <v>-0.9126310754566247</v>
      </c>
      <c r="AV98" s="32">
        <f>LN('2a) male mx'!AV98)</f>
        <v>-0.99270696231851829</v>
      </c>
      <c r="AW98" s="32">
        <f>LN('2a) male mx'!AW98)</f>
        <v>-0.87461803547358707</v>
      </c>
      <c r="AX98" s="32">
        <f>LN('2a) male mx'!AX98)</f>
        <v>-0.97971653452593721</v>
      </c>
      <c r="AY98" s="32">
        <f>LN('2a) male mx'!AY98)</f>
        <v>-0.95077690794532432</v>
      </c>
      <c r="AZ98" s="32">
        <f>LN('2a) male mx'!AZ98)</f>
        <v>-0.93058803657497946</v>
      </c>
      <c r="BA98" s="32">
        <f>LN('2a) male mx'!BA98)</f>
        <v>-0.95649715235219568</v>
      </c>
      <c r="BB98" s="32">
        <f>LN('2a) male mx'!BB98)</f>
        <v>-1.0204740843589666</v>
      </c>
      <c r="BC98" s="32">
        <f>LN('2a) male mx'!BC98)</f>
        <v>-0.91290949450228576</v>
      </c>
      <c r="BD98" s="32">
        <f>LN('2a) male mx'!BD98)</f>
        <v>-1.0185695809945732</v>
      </c>
      <c r="BE98" s="32">
        <f>LN('2a) male mx'!BE98)</f>
        <v>-0.97167733215801144</v>
      </c>
      <c r="BF98" s="32">
        <f>LN('2a) male mx'!BF98)</f>
        <v>-1.0449081096962487</v>
      </c>
      <c r="BG98" s="32">
        <f>LN('2a) male mx'!BG98)</f>
        <v>-1.095926693345936</v>
      </c>
      <c r="BH98" s="32">
        <f>LN('2a) male mx'!BH98)</f>
        <v>-1.087871046836697</v>
      </c>
      <c r="BI98" s="32">
        <f>LN('2a) male mx'!BI98)</f>
        <v>-1.1194090224155395</v>
      </c>
      <c r="BJ98" s="32">
        <f>LN('2a) male mx'!BJ98)</f>
        <v>-1.0706835131430994</v>
      </c>
      <c r="BK98" s="32">
        <f>LN('2a) male mx'!BK98)</f>
        <v>-1.0171340179421615</v>
      </c>
      <c r="BL98" s="32">
        <f>LN('2a) male mx'!BL98)</f>
        <v>-1.1086448307689971</v>
      </c>
      <c r="BM98" s="32">
        <f>LN('2a) male mx'!BM98)</f>
        <v>-1.0662034602450994</v>
      </c>
      <c r="BN98" s="32">
        <f>LN('2a) male mx'!BN98)</f>
        <v>-1.0123279200710973</v>
      </c>
      <c r="BO98" s="32">
        <f>LN('2a) male mx'!BO98)</f>
        <v>-1.1109890101865141</v>
      </c>
      <c r="BP98" s="32">
        <f>LN('2a) male mx'!BP98)</f>
        <v>-1.0629408250259698</v>
      </c>
      <c r="BQ98" s="32">
        <f>LN('2a) male mx'!BQ98)</f>
        <v>-1.092642121681606</v>
      </c>
      <c r="BR98" s="32">
        <f>LN('2a) male mx'!BR98)</f>
        <v>-0.98141981583524474</v>
      </c>
      <c r="BS98" s="32">
        <f>LN('2a) male mx'!BS98)</f>
        <v>-1.0898961758277448</v>
      </c>
      <c r="BT98" s="32">
        <f>LN('2a) male mx'!BT98)</f>
        <v>-1.1539670913948401</v>
      </c>
      <c r="BU98" s="32">
        <f>LN('2a) male mx'!BU98)</f>
        <v>-1.100202655923683</v>
      </c>
      <c r="BV98" s="32">
        <f>LN('2a) male mx'!BV98)</f>
        <v>-1.1379416443333128</v>
      </c>
      <c r="BW98" s="32">
        <f>LN('2a) male mx'!BW98)</f>
        <v>-1.0388326413482869</v>
      </c>
      <c r="BX98" s="32">
        <f>LN('2a) male mx'!BX98)</f>
        <v>-1.1087124571669873</v>
      </c>
      <c r="BY98" s="32">
        <f>LN('2a) male mx'!BY98)</f>
        <v>-1.0774867528158409</v>
      </c>
      <c r="BZ98" s="32">
        <f>LN('2a) male mx'!BZ98)</f>
        <v>-1.101215778813506</v>
      </c>
      <c r="CA98" s="32">
        <f>LN('2a) male mx'!CA98)</f>
        <v>-1.1216963176362058</v>
      </c>
      <c r="CB98" s="32">
        <f>LN('2a) male mx'!CB98)</f>
        <v>-1.1201058291685517</v>
      </c>
      <c r="CC98" s="32">
        <f>LN('2a) male mx'!CC98)</f>
        <v>-1.1142288915945031</v>
      </c>
      <c r="CD98" s="32">
        <f>LN('2a) male mx'!CD98)</f>
        <v>-1.1448753691948326</v>
      </c>
      <c r="CE98" s="32">
        <f>LN('2a) male mx'!CE98)</f>
        <v>-1.0803714395663193</v>
      </c>
      <c r="CF98" s="32">
        <f>LN('2a) male mx'!CF98)</f>
        <v>-1.1265342298340633</v>
      </c>
      <c r="CG98" s="32">
        <f>LN('2a) male mx'!CG98)</f>
        <v>-1.1486144636902158</v>
      </c>
      <c r="CH98" s="32">
        <f>LN('2a) male mx'!CH98)</f>
        <v>-1.198029250425088</v>
      </c>
      <c r="CI98" s="32">
        <f>LN('2a) male mx'!CI98)</f>
        <v>-1.180524854777256</v>
      </c>
      <c r="CJ98" s="32">
        <f>LN('2a) male mx'!CJ98)</f>
        <v>-1.1864076719699481</v>
      </c>
      <c r="CK98" s="32">
        <f>LN('2a) male mx'!CK98)</f>
        <v>-1.1704692869783155</v>
      </c>
      <c r="CL98" s="32">
        <f>LN('2a) male mx'!CL98)</f>
        <v>-1.2167571842886371</v>
      </c>
      <c r="CM98" s="32">
        <f>LN('2a) male mx'!CM98)</f>
        <v>-1.2241441631897154</v>
      </c>
      <c r="CN98" s="32">
        <f>LN('2a) male mx'!CN98)</f>
        <v>-1.2212701234116263</v>
      </c>
      <c r="CP98" s="31">
        <f t="shared" si="3"/>
        <v>95</v>
      </c>
      <c r="CQ98" s="32">
        <f>IFERROR(LN('2a) female mx'!B98),"")</f>
        <v>-1.2324189737926503</v>
      </c>
      <c r="CR98" s="32">
        <f>IFERROR(LN('2a) female mx'!C98),"")</f>
        <v>-1.1158753560918904</v>
      </c>
      <c r="CS98" s="32">
        <f>IFERROR(LN('2a) female mx'!D98),"")</f>
        <v>-0.92211316462558834</v>
      </c>
      <c r="CT98" s="32">
        <f>IFERROR(LN('2a) female mx'!E98),"")</f>
        <v>-1.0367744091062021</v>
      </c>
      <c r="CU98" s="32">
        <f>IFERROR(LN('2a) female mx'!F98),"")</f>
        <v>-1.172531278491117</v>
      </c>
      <c r="CV98" s="32">
        <f>IFERROR(LN('2a) female mx'!G98),"")</f>
        <v>-1.1152992074531245</v>
      </c>
      <c r="CW98" s="32">
        <f>IFERROR(LN('2a) female mx'!H98),"")</f>
        <v>-1.0105673198551972</v>
      </c>
      <c r="CX98" s="32">
        <f>IFERROR(LN('2a) female mx'!I98),"")</f>
        <v>-0.96132854642503651</v>
      </c>
      <c r="CY98" s="32">
        <f>IFERROR(LN('2a) female mx'!J98),"")</f>
        <v>-0.90924844924874226</v>
      </c>
      <c r="CZ98" s="32">
        <f>IFERROR(LN('2a) female mx'!K98),"")</f>
        <v>-1.1185119197596392</v>
      </c>
      <c r="DA98" s="32">
        <f>IFERROR(LN('2a) female mx'!L98),"")</f>
        <v>-1.0671054416161825</v>
      </c>
      <c r="DB98" s="32">
        <f>IFERROR(LN('2a) female mx'!M98),"")</f>
        <v>-1.0082829362842978</v>
      </c>
      <c r="DC98" s="32">
        <f>IFERROR(LN('2a) female mx'!N98),"")</f>
        <v>-0.95040535065156018</v>
      </c>
      <c r="DD98" s="32">
        <f>IFERROR(LN('2a) female mx'!O98),"")</f>
        <v>-1.0302130651653483</v>
      </c>
      <c r="DE98" s="32">
        <f>IFERROR(LN('2a) female mx'!P98),"")</f>
        <v>-0.9941547076088757</v>
      </c>
      <c r="DF98" s="32">
        <f>IFERROR(LN('2a) female mx'!Q98),"")</f>
        <v>-1.0557901955741991</v>
      </c>
      <c r="DG98" s="32">
        <f>IFERROR(LN('2a) female mx'!R98),"")</f>
        <v>-1.0345818389485946</v>
      </c>
      <c r="DH98" s="32">
        <f>IFERROR(LN('2a) female mx'!S98),"")</f>
        <v>-1.0101369356771801</v>
      </c>
      <c r="DI98" s="32">
        <f>IFERROR(LN('2a) female mx'!T98),"")</f>
        <v>-0.85938259960227559</v>
      </c>
      <c r="DJ98" s="32">
        <f>IFERROR(LN('2a) female mx'!U98),"")</f>
        <v>-1.0379671209469865</v>
      </c>
      <c r="DK98" s="32">
        <f>IFERROR(LN('2a) female mx'!V98),"")</f>
        <v>-0.94126890373429317</v>
      </c>
      <c r="DL98" s="32">
        <f>IFERROR(LN('2a) female mx'!W98),"")</f>
        <v>-0.88322986961326699</v>
      </c>
      <c r="DM98" s="32">
        <f>IFERROR(LN('2a) female mx'!X98),"")</f>
        <v>-0.88876120086099719</v>
      </c>
      <c r="DN98" s="32">
        <f>IFERROR(LN('2a) female mx'!Y98),"")</f>
        <v>-1.0043707200853162</v>
      </c>
      <c r="DO98" s="32">
        <f>IFERROR(LN('2a) female mx'!Z98),"")</f>
        <v>-1.0321576591424029</v>
      </c>
      <c r="DP98" s="32">
        <f>IFERROR(LN('2a) female mx'!AA98),"")</f>
        <v>-0.99160765037701559</v>
      </c>
      <c r="DQ98" s="32">
        <f>IFERROR(LN('2a) female mx'!AB98),"")</f>
        <v>-0.99497911864307198</v>
      </c>
      <c r="DR98" s="32">
        <f>IFERROR(LN('2a) female mx'!AC98),"")</f>
        <v>-0.9458495341156995</v>
      </c>
      <c r="DS98" s="32">
        <f>IFERROR(LN('2a) female mx'!AD98),"")</f>
        <v>-1.0450878082524049</v>
      </c>
      <c r="DT98" s="32">
        <f>IFERROR(LN('2a) female mx'!AE98),"")</f>
        <v>-0.95252658032819992</v>
      </c>
      <c r="DU98" s="32">
        <f>IFERROR(LN('2a) female mx'!AF98),"")</f>
        <v>-0.95041867301614691</v>
      </c>
      <c r="DV98" s="32">
        <f>IFERROR(LN('2a) female mx'!AG98),"")</f>
        <v>-0.97080578118595007</v>
      </c>
      <c r="DW98" s="32">
        <f>IFERROR(LN('2a) female mx'!AH98),"")</f>
        <v>-0.99337339791921464</v>
      </c>
      <c r="DX98" s="32">
        <f>IFERROR(LN('2a) female mx'!AI98),"")</f>
        <v>-1.0096040489410618</v>
      </c>
      <c r="DY98" s="32">
        <f>IFERROR(LN('2a) female mx'!AJ98),"")</f>
        <v>-1.0063925665713418</v>
      </c>
      <c r="DZ98" s="32">
        <f>IFERROR(LN('2a) female mx'!AK98),"")</f>
        <v>-0.96893446535957706</v>
      </c>
      <c r="EA98" s="32">
        <f>IFERROR(LN('2a) female mx'!AL98),"")</f>
        <v>-1.041453874828161</v>
      </c>
      <c r="EB98" s="32">
        <f>IFERROR(LN('2a) female mx'!AM98),"")</f>
        <v>-1.0907974006838719</v>
      </c>
      <c r="EC98" s="32">
        <f>IFERROR(LN('2a) female mx'!AN98),"")</f>
        <v>-0.99603341597216022</v>
      </c>
      <c r="ED98" s="32">
        <f>IFERROR(LN('2a) female mx'!AO98),"")</f>
        <v>-1.0826326785107068</v>
      </c>
      <c r="EE98" s="32">
        <f>IFERROR(LN('2a) female mx'!AP98),"")</f>
        <v>-1.0870643860802134</v>
      </c>
      <c r="EF98" s="32">
        <f>IFERROR(LN('2a) female mx'!AQ98),"")</f>
        <v>-1.0665950567372615</v>
      </c>
      <c r="EG98" s="32">
        <f>IFERROR(LN('2a) female mx'!AR98),"")</f>
        <v>-1.0761795862019907</v>
      </c>
      <c r="EH98" s="32">
        <f>IFERROR(LN('2a) female mx'!AS98),"")</f>
        <v>-1.0668776828992776</v>
      </c>
      <c r="EI98" s="32">
        <f>IFERROR(LN('2a) female mx'!AT98),"")</f>
        <v>-1.0944909993493408</v>
      </c>
      <c r="EJ98" s="32">
        <f>IFERROR(LN('2a) female mx'!AU98),"")</f>
        <v>-1.0622794204531425</v>
      </c>
      <c r="EK98" s="32">
        <f>IFERROR(LN('2a) female mx'!AV98),"")</f>
        <v>-1.1210114769817359</v>
      </c>
      <c r="EL98" s="32">
        <f>IFERROR(LN('2a) female mx'!AW98),"")</f>
        <v>-1.0104195766326487</v>
      </c>
      <c r="EM98" s="32">
        <f>IFERROR(LN('2a) female mx'!AX98),"")</f>
        <v>-1.1435177923420594</v>
      </c>
      <c r="EN98" s="32">
        <f>IFERROR(LN('2a) female mx'!AY98),"")</f>
        <v>-1.1180876755331517</v>
      </c>
      <c r="EO98" s="32">
        <f>IFERROR(LN('2a) female mx'!AZ98),"")</f>
        <v>-1.1128749241183584</v>
      </c>
      <c r="EP98" s="32">
        <f>IFERROR(LN('2a) female mx'!BA98),"")</f>
        <v>-1.1370409832825246</v>
      </c>
      <c r="EQ98" s="32">
        <f>IFERROR(LN('2a) female mx'!BB98),"")</f>
        <v>-1.1418864206049562</v>
      </c>
      <c r="ER98" s="32">
        <f>IFERROR(LN('2a) female mx'!BC98),"")</f>
        <v>-1.0704114307393222</v>
      </c>
      <c r="ES98" s="32">
        <f>IFERROR(LN('2a) female mx'!BD98),"")</f>
        <v>-1.2070341513535661</v>
      </c>
      <c r="ET98" s="32">
        <f>IFERROR(LN('2a) female mx'!BE98),"")</f>
        <v>-1.1273829727418601</v>
      </c>
      <c r="EU98" s="32">
        <f>IFERROR(LN('2a) female mx'!BF98),"")</f>
        <v>-1.2355062848720553</v>
      </c>
      <c r="EV98" s="32">
        <f>IFERROR(LN('2a) female mx'!BG98),"")</f>
        <v>-1.2571065093815066</v>
      </c>
      <c r="EW98" s="32">
        <f>IFERROR(LN('2a) female mx'!BH98),"")</f>
        <v>-1.2600479544822298</v>
      </c>
      <c r="EX98" s="32">
        <f>IFERROR(LN('2a) female mx'!BI98),"")</f>
        <v>-1.2727472833093056</v>
      </c>
      <c r="EY98" s="32">
        <f>IFERROR(LN('2a) female mx'!BJ98),"")</f>
        <v>-1.2741691723011339</v>
      </c>
      <c r="EZ98" s="32">
        <f>IFERROR(LN('2a) female mx'!BK98),"")</f>
        <v>-1.2012021712454277</v>
      </c>
      <c r="FA98" s="32">
        <f>IFERROR(LN('2a) female mx'!BL98),"")</f>
        <v>-1.3265505286202173</v>
      </c>
      <c r="FB98" s="32">
        <f>IFERROR(LN('2a) female mx'!BM98),"")</f>
        <v>-1.2844510876467914</v>
      </c>
      <c r="FC98" s="32">
        <f>IFERROR(LN('2a) female mx'!BN98),"")</f>
        <v>-1.226546284046061</v>
      </c>
      <c r="FD98" s="32">
        <f>IFERROR(LN('2a) female mx'!BO98),"")</f>
        <v>-1.307756966082916</v>
      </c>
      <c r="FE98" s="32">
        <f>IFERROR(LN('2a) female mx'!BP98),"")</f>
        <v>-1.2643247191244615</v>
      </c>
      <c r="FF98" s="32">
        <f>IFERROR(LN('2a) female mx'!BQ98),"")</f>
        <v>-1.3105021468210813</v>
      </c>
      <c r="FG98" s="32">
        <f>IFERROR(LN('2a) female mx'!BR98),"")</f>
        <v>-1.1943298834301987</v>
      </c>
      <c r="FH98" s="32">
        <f>IFERROR(LN('2a) female mx'!BS98),"")</f>
        <v>-1.308305940097453</v>
      </c>
      <c r="FI98" s="32">
        <f>IFERROR(LN('2a) female mx'!BT98),"")</f>
        <v>-1.3425651803515308</v>
      </c>
      <c r="FJ98" s="32">
        <f>IFERROR(LN('2a) female mx'!BU98),"")</f>
        <v>-1.3166739725597862</v>
      </c>
      <c r="FK98" s="32">
        <f>IFERROR(LN('2a) female mx'!BV98),"")</f>
        <v>-1.3554610877789666</v>
      </c>
      <c r="FL98" s="32">
        <f>IFERROR(LN('2a) female mx'!BW98),"")</f>
        <v>-1.288032771363391</v>
      </c>
      <c r="FM98" s="32">
        <f>IFERROR(LN('2a) female mx'!BX98),"")</f>
        <v>-1.3084529325564549</v>
      </c>
      <c r="FN98" s="32">
        <f>IFERROR(LN('2a) female mx'!BY98),"")</f>
        <v>-1.2938891088269768</v>
      </c>
      <c r="FO98" s="32">
        <f>IFERROR(LN('2a) female mx'!BZ98),"")</f>
        <v>-1.2807072084560425</v>
      </c>
      <c r="FP98" s="32">
        <f>IFERROR(LN('2a) female mx'!CA98),"")</f>
        <v>-1.3329619058268187</v>
      </c>
      <c r="FQ98" s="32">
        <f>IFERROR(LN('2a) female mx'!CB98),"")</f>
        <v>-1.3457810972386965</v>
      </c>
      <c r="FR98" s="32">
        <f>IFERROR(LN('2a) female mx'!CC98),"")</f>
        <v>-1.3165291721384969</v>
      </c>
      <c r="FS98" s="32">
        <f>IFERROR(LN('2a) female mx'!CD98),"")</f>
        <v>-1.3661710745603517</v>
      </c>
      <c r="FT98" s="32">
        <f>IFERROR(LN('2a) female mx'!CE98),"")</f>
        <v>-1.328346057823391</v>
      </c>
      <c r="FU98" s="32">
        <f>IFERROR(LN('2a) female mx'!CF98),"")</f>
        <v>-1.3379983015926327</v>
      </c>
      <c r="FV98" s="32">
        <f>IFERROR(LN('2a) female mx'!CG98),"")</f>
        <v>-1.3852326771896102</v>
      </c>
      <c r="FW98" s="32">
        <f>IFERROR(LN('2a) female mx'!CH98),"")</f>
        <v>-1.4087818656597932</v>
      </c>
      <c r="FX98" s="32">
        <f>IFERROR(LN('2a) female mx'!CI98),"")</f>
        <v>-1.3901728404484615</v>
      </c>
      <c r="FY98" s="32">
        <f>IFERROR(LN('2a) female mx'!CJ98),"")</f>
        <v>-1.3633273919111162</v>
      </c>
      <c r="FZ98" s="32">
        <f>IFERROR(LN('2a) female mx'!CK98),"")</f>
        <v>-1.3442658512712946</v>
      </c>
      <c r="GA98" s="32">
        <f>IFERROR(LN('2a) female mx'!CL98),"")</f>
        <v>-1.4052120439462448</v>
      </c>
      <c r="GB98" s="32">
        <f>IFERROR(LN('2a) female mx'!CM98),"")</f>
        <v>-1.4044478742748867</v>
      </c>
      <c r="GC98" s="32">
        <f>IFERROR(LN('2a) female mx'!CN98),"")</f>
        <v>-1.3929408666453338</v>
      </c>
      <c r="GD98" s="12" t="str">
        <f>IFERROR(LN('2a) female mx'!CO98),"")</f>
        <v/>
      </c>
    </row>
    <row r="99" spans="1:186" x14ac:dyDescent="0.25">
      <c r="A99" s="31">
        <f>'2a) male mx'!A99</f>
        <v>96</v>
      </c>
      <c r="B99" s="32">
        <f>LN('2a) male mx'!B99)</f>
        <v>-1.1328590412698469</v>
      </c>
      <c r="C99" s="32">
        <f>LN('2a) male mx'!C99)</f>
        <v>-0.94928864958916725</v>
      </c>
      <c r="D99" s="32">
        <f>LN('2a) male mx'!D99)</f>
        <v>-0.93200814776956487</v>
      </c>
      <c r="E99" s="32">
        <f>LN('2a) male mx'!E99)</f>
        <v>-0.89485040063628574</v>
      </c>
      <c r="F99" s="32">
        <f>LN('2a) male mx'!F99)</f>
        <v>-0.97888637305337145</v>
      </c>
      <c r="G99" s="32">
        <f>LN('2a) male mx'!G99)</f>
        <v>-0.88948845749490035</v>
      </c>
      <c r="H99" s="32">
        <f>LN('2a) male mx'!H99)</f>
        <v>-0.94137041627117857</v>
      </c>
      <c r="I99" s="32">
        <f>LN('2a) male mx'!I99)</f>
        <v>-0.96538034207067858</v>
      </c>
      <c r="J99" s="32">
        <f>LN('2a) male mx'!J99)</f>
        <v>-0.79429089721236412</v>
      </c>
      <c r="K99" s="32">
        <f>LN('2a) male mx'!K99)</f>
        <v>-0.96862825698238542</v>
      </c>
      <c r="L99" s="32">
        <f>LN('2a) male mx'!L99)</f>
        <v>-0.93515921617853792</v>
      </c>
      <c r="M99" s="32">
        <f>LN('2a) male mx'!M99)</f>
        <v>-0.9578722144466435</v>
      </c>
      <c r="N99" s="32">
        <f>LN('2a) male mx'!N99)</f>
        <v>-0.96091755936534384</v>
      </c>
      <c r="O99" s="32">
        <f>LN('2a) male mx'!O99)</f>
        <v>-0.86240564337917569</v>
      </c>
      <c r="P99" s="32">
        <f>LN('2a) male mx'!P99)</f>
        <v>-0.90736210112985372</v>
      </c>
      <c r="Q99" s="32">
        <f>LN('2a) male mx'!Q99)</f>
        <v>-0.94927369810672757</v>
      </c>
      <c r="R99" s="32">
        <f>LN('2a) male mx'!R99)</f>
        <v>-0.89216087481446693</v>
      </c>
      <c r="S99" s="32">
        <f>LN('2a) male mx'!S99)</f>
        <v>-0.90809396466997649</v>
      </c>
      <c r="T99" s="32">
        <f>LN('2a) male mx'!T99)</f>
        <v>-0.72054615474805972</v>
      </c>
      <c r="U99" s="32">
        <f>LN('2a) male mx'!U99)</f>
        <v>-0.88376754016859504</v>
      </c>
      <c r="V99" s="32">
        <f>LN('2a) male mx'!V99)</f>
        <v>-0.8184208879454864</v>
      </c>
      <c r="W99" s="32">
        <f>LN('2a) male mx'!W99)</f>
        <v>-0.7793248768009976</v>
      </c>
      <c r="X99" s="32">
        <f>LN('2a) male mx'!X99)</f>
        <v>-0.75205702630600912</v>
      </c>
      <c r="Y99" s="32">
        <f>LN('2a) male mx'!Y99)</f>
        <v>-0.86982219496568991</v>
      </c>
      <c r="Z99" s="32">
        <f>LN('2a) male mx'!Z99)</f>
        <v>-0.89997335351564989</v>
      </c>
      <c r="AA99" s="32">
        <f>LN('2a) male mx'!AA99)</f>
        <v>-0.75624032991970846</v>
      </c>
      <c r="AB99" s="32">
        <f>LN('2a) male mx'!AB99)</f>
        <v>-0.80751607838307082</v>
      </c>
      <c r="AC99" s="32">
        <f>LN('2a) male mx'!AC99)</f>
        <v>-0.7776073443402044</v>
      </c>
      <c r="AD99" s="32">
        <f>LN('2a) male mx'!AD99)</f>
        <v>-0.84172203637664655</v>
      </c>
      <c r="AE99" s="32">
        <f>LN('2a) male mx'!AE99)</f>
        <v>-0.85822693091939395</v>
      </c>
      <c r="AF99" s="32">
        <f>LN('2a) male mx'!AF99)</f>
        <v>-0.7668123155966805</v>
      </c>
      <c r="AG99" s="32">
        <f>LN('2a) male mx'!AG99)</f>
        <v>-0.84454682701531369</v>
      </c>
      <c r="AH99" s="32">
        <f>LN('2a) male mx'!AH99)</f>
        <v>-0.86412471015848424</v>
      </c>
      <c r="AI99" s="32">
        <f>LN('2a) male mx'!AI99)</f>
        <v>-0.81986191420537013</v>
      </c>
      <c r="AJ99" s="32">
        <f>LN('2a) male mx'!AJ99)</f>
        <v>-0.86659106332188252</v>
      </c>
      <c r="AK99" s="32">
        <f>LN('2a) male mx'!AK99)</f>
        <v>-0.79013944654725499</v>
      </c>
      <c r="AL99" s="32">
        <f>LN('2a) male mx'!AL99)</f>
        <v>-0.828575943309524</v>
      </c>
      <c r="AM99" s="32">
        <f>LN('2a) male mx'!AM99)</f>
        <v>-0.87886432635503819</v>
      </c>
      <c r="AN99" s="32">
        <f>LN('2a) male mx'!AN99)</f>
        <v>-0.83341751135479802</v>
      </c>
      <c r="AO99" s="32">
        <f>LN('2a) male mx'!AO99)</f>
        <v>-0.84323116100465001</v>
      </c>
      <c r="AP99" s="32">
        <f>LN('2a) male mx'!AP99)</f>
        <v>-0.8809807292614158</v>
      </c>
      <c r="AQ99" s="32">
        <f>LN('2a) male mx'!AQ99)</f>
        <v>-0.8318733900615719</v>
      </c>
      <c r="AR99" s="32">
        <f>LN('2a) male mx'!AR99)</f>
        <v>-0.87502537667272906</v>
      </c>
      <c r="AS99" s="32">
        <f>LN('2a) male mx'!AS99)</f>
        <v>-0.83690570261958941</v>
      </c>
      <c r="AT99" s="32">
        <f>LN('2a) male mx'!AT99)</f>
        <v>-0.84929108408877496</v>
      </c>
      <c r="AU99" s="32">
        <f>LN('2a) male mx'!AU99)</f>
        <v>-0.86222351060387925</v>
      </c>
      <c r="AV99" s="32">
        <f>LN('2a) male mx'!AV99)</f>
        <v>-0.93040386935061969</v>
      </c>
      <c r="AW99" s="32">
        <f>LN('2a) male mx'!AW99)</f>
        <v>-0.81339630871152224</v>
      </c>
      <c r="AX99" s="32">
        <f>LN('2a) male mx'!AX99)</f>
        <v>-0.92024330618997841</v>
      </c>
      <c r="AY99" s="32">
        <f>LN('2a) male mx'!AY99)</f>
        <v>-0.8912894296687377</v>
      </c>
      <c r="AZ99" s="32">
        <f>LN('2a) male mx'!AZ99)</f>
        <v>-0.86529474683917351</v>
      </c>
      <c r="BA99" s="32">
        <f>LN('2a) male mx'!BA99)</f>
        <v>-0.89965833182501309</v>
      </c>
      <c r="BB99" s="32">
        <f>LN('2a) male mx'!BB99)</f>
        <v>-0.96358500945200432</v>
      </c>
      <c r="BC99" s="32">
        <f>LN('2a) male mx'!BC99)</f>
        <v>-0.85159155526190311</v>
      </c>
      <c r="BD99" s="32">
        <f>LN('2a) male mx'!BD99)</f>
        <v>-0.95305957966124411</v>
      </c>
      <c r="BE99" s="32">
        <f>LN('2a) male mx'!BE99)</f>
        <v>-0.91439319809796371</v>
      </c>
      <c r="BF99" s="32">
        <f>LN('2a) male mx'!BF99)</f>
        <v>-0.98435293786815337</v>
      </c>
      <c r="BG99" s="32">
        <f>LN('2a) male mx'!BG99)</f>
        <v>-1.0349568297758791</v>
      </c>
      <c r="BH99" s="32">
        <f>LN('2a) male mx'!BH99)</f>
        <v>-1.0229004669324133</v>
      </c>
      <c r="BI99" s="32">
        <f>LN('2a) male mx'!BI99)</f>
        <v>-1.0571732620525618</v>
      </c>
      <c r="BJ99" s="32">
        <f>LN('2a) male mx'!BJ99)</f>
        <v>-1.0084969257408889</v>
      </c>
      <c r="BK99" s="32">
        <f>LN('2a) male mx'!BK99)</f>
        <v>-0.95279572924900935</v>
      </c>
      <c r="BL99" s="32">
        <f>LN('2a) male mx'!BL99)</f>
        <v>-1.0403511869149131</v>
      </c>
      <c r="BM99" s="32">
        <f>LN('2a) male mx'!BM99)</f>
        <v>-0.99967234081320611</v>
      </c>
      <c r="BN99" s="32">
        <f>LN('2a) male mx'!BN99)</f>
        <v>-0.94317407126759556</v>
      </c>
      <c r="BO99" s="32">
        <f>LN('2a) male mx'!BO99)</f>
        <v>-1.0458835609197492</v>
      </c>
      <c r="BP99" s="32">
        <f>LN('2a) male mx'!BP99)</f>
        <v>-0.99545292527049789</v>
      </c>
      <c r="BQ99" s="32">
        <f>LN('2a) male mx'!BQ99)</f>
        <v>-1.0228522427865743</v>
      </c>
      <c r="BR99" s="32">
        <f>LN('2a) male mx'!BR99)</f>
        <v>-0.91106878789300338</v>
      </c>
      <c r="BS99" s="32">
        <f>LN('2a) male mx'!BS99)</f>
        <v>-1.0181530725542562</v>
      </c>
      <c r="BT99" s="32">
        <f>LN('2a) male mx'!BT99)</f>
        <v>-1.0845144358134255</v>
      </c>
      <c r="BU99" s="32">
        <f>LN('2a) male mx'!BU99)</f>
        <v>-1.0303899321801111</v>
      </c>
      <c r="BV99" s="32">
        <f>LN('2a) male mx'!BV99)</f>
        <v>-1.0648118543391953</v>
      </c>
      <c r="BW99" s="32">
        <f>LN('2a) male mx'!BW99)</f>
        <v>-0.96432741114042619</v>
      </c>
      <c r="BX99" s="32">
        <f>LN('2a) male mx'!BX99)</f>
        <v>-1.0354596797953024</v>
      </c>
      <c r="BY99" s="32">
        <f>LN('2a) male mx'!BY99)</f>
        <v>-1.0039506011420174</v>
      </c>
      <c r="BZ99" s="32">
        <f>LN('2a) male mx'!BZ99)</f>
        <v>-1.0260464990078346</v>
      </c>
      <c r="CA99" s="32">
        <f>LN('2a) male mx'!CA99)</f>
        <v>-1.0449726820657541</v>
      </c>
      <c r="CB99" s="32">
        <f>LN('2a) male mx'!CB99)</f>
        <v>-1.0413173840069569</v>
      </c>
      <c r="CC99" s="32">
        <f>LN('2a) male mx'!CC99)</f>
        <v>-1.0327829262343546</v>
      </c>
      <c r="CD99" s="32">
        <f>LN('2a) male mx'!CD99)</f>
        <v>-1.0626389592013206</v>
      </c>
      <c r="CE99" s="32">
        <f>LN('2a) male mx'!CE99)</f>
        <v>-0.99626906670013626</v>
      </c>
      <c r="CF99" s="32">
        <f>LN('2a) male mx'!CF99)</f>
        <v>-1.0412363889638849</v>
      </c>
      <c r="CG99" s="32">
        <f>LN('2a) male mx'!CG99)</f>
        <v>-1.0610712234138286</v>
      </c>
      <c r="CH99" s="32">
        <f>LN('2a) male mx'!CH99)</f>
        <v>-1.1105653903057053</v>
      </c>
      <c r="CI99" s="32">
        <f>LN('2a) male mx'!CI99)</f>
        <v>-1.0928308117816883</v>
      </c>
      <c r="CJ99" s="32">
        <f>LN('2a) male mx'!CJ99)</f>
        <v>-1.097747076328121</v>
      </c>
      <c r="CK99" s="32">
        <f>LN('2a) male mx'!CK99)</f>
        <v>-1.0820975735905887</v>
      </c>
      <c r="CL99" s="32">
        <f>LN('2a) male mx'!CL99)</f>
        <v>-1.1256274383141576</v>
      </c>
      <c r="CM99" s="32">
        <f>LN('2a) male mx'!CM99)</f>
        <v>-1.1317785938949954</v>
      </c>
      <c r="CN99" s="32">
        <f>LN('2a) male mx'!CN99)</f>
        <v>-1.1282140761749258</v>
      </c>
      <c r="CP99" s="31">
        <f t="shared" si="3"/>
        <v>96</v>
      </c>
      <c r="CQ99" s="32">
        <f>IFERROR(LN('2a) female mx'!B99),"")</f>
        <v>-1.174324110403806</v>
      </c>
      <c r="CR99" s="32">
        <f>IFERROR(LN('2a) female mx'!C99),"")</f>
        <v>-1.0560526742493137</v>
      </c>
      <c r="CS99" s="32">
        <f>IFERROR(LN('2a) female mx'!D99),"")</f>
        <v>-0.85870552779512754</v>
      </c>
      <c r="CT99" s="32">
        <f>IFERROR(LN('2a) female mx'!E99),"")</f>
        <v>-0.97205430639260937</v>
      </c>
      <c r="CU99" s="32">
        <f>IFERROR(LN('2a) female mx'!F99),"")</f>
        <v>-1.1156733898051474</v>
      </c>
      <c r="CV99" s="32">
        <f>IFERROR(LN('2a) female mx'!G99),"")</f>
        <v>-1.05370347120665</v>
      </c>
      <c r="CW99" s="32">
        <f>IFERROR(LN('2a) female mx'!H99),"")</f>
        <v>-0.94230597101539082</v>
      </c>
      <c r="CX99" s="32">
        <f>IFERROR(LN('2a) female mx'!I99),"")</f>
        <v>-0.89257420525683895</v>
      </c>
      <c r="CY99" s="32">
        <f>IFERROR(LN('2a) female mx'!J99),"")</f>
        <v>-0.84372003903931958</v>
      </c>
      <c r="CZ99" s="32">
        <f>IFERROR(LN('2a) female mx'!K99),"")</f>
        <v>-1.0500045896027328</v>
      </c>
      <c r="DA99" s="32">
        <f>IFERROR(LN('2a) female mx'!L99),"")</f>
        <v>-0.99910387325520766</v>
      </c>
      <c r="DB99" s="32">
        <f>IFERROR(LN('2a) female mx'!M99),"")</f>
        <v>-0.93923002282040824</v>
      </c>
      <c r="DC99" s="32">
        <f>IFERROR(LN('2a) female mx'!N99),"")</f>
        <v>-0.87997026752919538</v>
      </c>
      <c r="DD99" s="32">
        <f>IFERROR(LN('2a) female mx'!O99),"")</f>
        <v>-0.96538806852334835</v>
      </c>
      <c r="DE99" s="32">
        <f>IFERROR(LN('2a) female mx'!P99),"")</f>
        <v>-0.92829888150255169</v>
      </c>
      <c r="DF99" s="32">
        <f>IFERROR(LN('2a) female mx'!Q99),"")</f>
        <v>-0.98603803568659176</v>
      </c>
      <c r="DG99" s="32">
        <f>IFERROR(LN('2a) female mx'!R99),"")</f>
        <v>-0.96561579843665657</v>
      </c>
      <c r="DH99" s="32">
        <f>IFERROR(LN('2a) female mx'!S99),"")</f>
        <v>-0.94481095382257019</v>
      </c>
      <c r="DI99" s="32">
        <f>IFERROR(LN('2a) female mx'!T99),"")</f>
        <v>-0.78495472981306813</v>
      </c>
      <c r="DJ99" s="32">
        <f>IFERROR(LN('2a) female mx'!U99),"")</f>
        <v>-0.9712838401681948</v>
      </c>
      <c r="DK99" s="32">
        <f>IFERROR(LN('2a) female mx'!V99),"")</f>
        <v>-0.87067584902784789</v>
      </c>
      <c r="DL99" s="32">
        <f>IFERROR(LN('2a) female mx'!W99),"")</f>
        <v>-0.8178506590609026</v>
      </c>
      <c r="DM99" s="32">
        <f>IFERROR(LN('2a) female mx'!X99),"")</f>
        <v>-0.81589300555845767</v>
      </c>
      <c r="DN99" s="32">
        <f>IFERROR(LN('2a) female mx'!Y99),"")</f>
        <v>-0.9346773581245944</v>
      </c>
      <c r="DO99" s="32">
        <f>IFERROR(LN('2a) female mx'!Z99),"")</f>
        <v>-0.96580579640153563</v>
      </c>
      <c r="DP99" s="32">
        <f>IFERROR(LN('2a) female mx'!AA99),"")</f>
        <v>-0.92624106272732309</v>
      </c>
      <c r="DQ99" s="32">
        <f>IFERROR(LN('2a) female mx'!AB99),"")</f>
        <v>-0.92314678223635938</v>
      </c>
      <c r="DR99" s="32">
        <f>IFERROR(LN('2a) female mx'!AC99),"")</f>
        <v>-0.87704669483371367</v>
      </c>
      <c r="DS99" s="32">
        <f>IFERROR(LN('2a) female mx'!AD99),"")</f>
        <v>-0.97410538548390857</v>
      </c>
      <c r="DT99" s="32">
        <f>IFERROR(LN('2a) female mx'!AE99),"")</f>
        <v>-0.88176847523507373</v>
      </c>
      <c r="DU99" s="32">
        <f>IFERROR(LN('2a) female mx'!AF99),"")</f>
        <v>-0.88302586219733337</v>
      </c>
      <c r="DV99" s="32">
        <f>IFERROR(LN('2a) female mx'!AG99),"")</f>
        <v>-0.89948361355777373</v>
      </c>
      <c r="DW99" s="32">
        <f>IFERROR(LN('2a) female mx'!AH99),"")</f>
        <v>-0.9207750443214836</v>
      </c>
      <c r="DX99" s="32">
        <f>IFERROR(LN('2a) female mx'!AI99),"")</f>
        <v>-0.93738856083879096</v>
      </c>
      <c r="DY99" s="32">
        <f>IFERROR(LN('2a) female mx'!AJ99),"")</f>
        <v>-0.93403126656197888</v>
      </c>
      <c r="DZ99" s="32">
        <f>IFERROR(LN('2a) female mx'!AK99),"")</f>
        <v>-0.89676059492163673</v>
      </c>
      <c r="EA99" s="32">
        <f>IFERROR(LN('2a) female mx'!AL99),"")</f>
        <v>-0.96965595241360103</v>
      </c>
      <c r="EB99" s="32">
        <f>IFERROR(LN('2a) female mx'!AM99),"")</f>
        <v>-1.0158933778486259</v>
      </c>
      <c r="EC99" s="32">
        <f>IFERROR(LN('2a) female mx'!AN99),"")</f>
        <v>-0.92159980767392169</v>
      </c>
      <c r="ED99" s="32">
        <f>IFERROR(LN('2a) female mx'!AO99),"")</f>
        <v>-1.0077348278404299</v>
      </c>
      <c r="EE99" s="32">
        <f>IFERROR(LN('2a) female mx'!AP99),"")</f>
        <v>-1.012933001924746</v>
      </c>
      <c r="EF99" s="32">
        <f>IFERROR(LN('2a) female mx'!AQ99),"")</f>
        <v>-0.98985777361439842</v>
      </c>
      <c r="EG99" s="32">
        <f>IFERROR(LN('2a) female mx'!AR99),"")</f>
        <v>-1.0017668696244209</v>
      </c>
      <c r="EH99" s="32">
        <f>IFERROR(LN('2a) female mx'!AS99),"")</f>
        <v>-0.99480186051306341</v>
      </c>
      <c r="EI99" s="32">
        <f>IFERROR(LN('2a) female mx'!AT99),"")</f>
        <v>-1.0232313937918893</v>
      </c>
      <c r="EJ99" s="32">
        <f>IFERROR(LN('2a) female mx'!AU99),"")</f>
        <v>-0.9908819384865275</v>
      </c>
      <c r="EK99" s="32">
        <f>IFERROR(LN('2a) female mx'!AV99),"")</f>
        <v>-1.0468638626638125</v>
      </c>
      <c r="EL99" s="32">
        <f>IFERROR(LN('2a) female mx'!AW99),"")</f>
        <v>-0.93443498399755864</v>
      </c>
      <c r="EM99" s="32">
        <f>IFERROR(LN('2a) female mx'!AX99),"")</f>
        <v>-1.0666606888615073</v>
      </c>
      <c r="EN99" s="32">
        <f>IFERROR(LN('2a) female mx'!AY99),"")</f>
        <v>-1.0471273893146671</v>
      </c>
      <c r="EO99" s="32">
        <f>IFERROR(LN('2a) female mx'!AZ99),"")</f>
        <v>-1.0361793480948911</v>
      </c>
      <c r="EP99" s="32">
        <f>IFERROR(LN('2a) female mx'!BA99),"")</f>
        <v>-1.0600786246658669</v>
      </c>
      <c r="EQ99" s="32">
        <f>IFERROR(LN('2a) female mx'!BB99),"")</f>
        <v>-1.0661412320192667</v>
      </c>
      <c r="ER99" s="32">
        <f>IFERROR(LN('2a) female mx'!BC99),"")</f>
        <v>-0.9927372373673391</v>
      </c>
      <c r="ES99" s="32">
        <f>IFERROR(LN('2a) female mx'!BD99),"")</f>
        <v>-1.1287718815939445</v>
      </c>
      <c r="ET99" s="32">
        <f>IFERROR(LN('2a) female mx'!BE99),"")</f>
        <v>-1.0474383331434014</v>
      </c>
      <c r="EU99" s="32">
        <f>IFERROR(LN('2a) female mx'!BF99),"")</f>
        <v>-1.1551382051187677</v>
      </c>
      <c r="EV99" s="32">
        <f>IFERROR(LN('2a) female mx'!BG99),"")</f>
        <v>-1.1777277825524539</v>
      </c>
      <c r="EW99" s="32">
        <f>IFERROR(LN('2a) female mx'!BH99),"")</f>
        <v>-1.1782796914019809</v>
      </c>
      <c r="EX99" s="32">
        <f>IFERROR(LN('2a) female mx'!BI99),"")</f>
        <v>-1.1913237519301707</v>
      </c>
      <c r="EY99" s="32">
        <f>IFERROR(LN('2a) female mx'!BJ99),"")</f>
        <v>-1.1912293644371807</v>
      </c>
      <c r="EZ99" s="32">
        <f>IFERROR(LN('2a) female mx'!BK99),"")</f>
        <v>-1.1157254450253369</v>
      </c>
      <c r="FA99" s="32">
        <f>IFERROR(LN('2a) female mx'!BL99),"")</f>
        <v>-1.2432410164868362</v>
      </c>
      <c r="FB99" s="32">
        <f>IFERROR(LN('2a) female mx'!BM99),"")</f>
        <v>-1.2009246852665993</v>
      </c>
      <c r="FC99" s="32">
        <f>IFERROR(LN('2a) female mx'!BN99),"")</f>
        <v>-1.1422895901909291</v>
      </c>
      <c r="FD99" s="32">
        <f>IFERROR(LN('2a) female mx'!BO99),"")</f>
        <v>-1.2220674892769596</v>
      </c>
      <c r="FE99" s="32">
        <f>IFERROR(LN('2a) female mx'!BP99),"")</f>
        <v>-1.178172435543027</v>
      </c>
      <c r="FF99" s="32">
        <f>IFERROR(LN('2a) female mx'!BQ99),"")</f>
        <v>-1.2250157479633113</v>
      </c>
      <c r="FG99" s="32">
        <f>IFERROR(LN('2a) female mx'!BR99),"")</f>
        <v>-1.1052466584985425</v>
      </c>
      <c r="FH99" s="32">
        <f>IFERROR(LN('2a) female mx'!BS99),"")</f>
        <v>-1.2182253960294933</v>
      </c>
      <c r="FI99" s="32">
        <f>IFERROR(LN('2a) female mx'!BT99),"")</f>
        <v>-1.2524333706018107</v>
      </c>
      <c r="FJ99" s="32">
        <f>IFERROR(LN('2a) female mx'!BU99),"")</f>
        <v>-1.2268028085847165</v>
      </c>
      <c r="FK99" s="32">
        <f>IFERROR(LN('2a) female mx'!BV99),"")</f>
        <v>-1.263937979546327</v>
      </c>
      <c r="FL99" s="32">
        <f>IFERROR(LN('2a) female mx'!BW99),"")</f>
        <v>-1.1958308659981949</v>
      </c>
      <c r="FM99" s="32">
        <f>IFERROR(LN('2a) female mx'!BX99),"")</f>
        <v>-1.2147421186218537</v>
      </c>
      <c r="FN99" s="32">
        <f>IFERROR(LN('2a) female mx'!BY99),"")</f>
        <v>-1.1990514292491159</v>
      </c>
      <c r="FO99" s="32">
        <f>IFERROR(LN('2a) female mx'!BZ99),"")</f>
        <v>-1.1845424314942561</v>
      </c>
      <c r="FP99" s="32">
        <f>IFERROR(LN('2a) female mx'!CA99),"")</f>
        <v>-1.2358699845243373</v>
      </c>
      <c r="FQ99" s="32">
        <f>IFERROR(LN('2a) female mx'!CB99),"")</f>
        <v>-1.2482047088264823</v>
      </c>
      <c r="FR99" s="32">
        <f>IFERROR(LN('2a) female mx'!CC99),"")</f>
        <v>-1.2161615194836679</v>
      </c>
      <c r="FS99" s="32">
        <f>IFERROR(LN('2a) female mx'!CD99),"")</f>
        <v>-1.2667065495240646</v>
      </c>
      <c r="FT99" s="32">
        <f>IFERROR(LN('2a) female mx'!CE99),"")</f>
        <v>-1.227882535874234</v>
      </c>
      <c r="FU99" s="32">
        <f>IFERROR(LN('2a) female mx'!CF99),"")</f>
        <v>-1.2350092484234729</v>
      </c>
      <c r="FV99" s="32">
        <f>IFERROR(LN('2a) female mx'!CG99),"")</f>
        <v>-1.2831925323985367</v>
      </c>
      <c r="FW99" s="32">
        <f>IFERROR(LN('2a) female mx'!CH99),"")</f>
        <v>-1.305730684432227</v>
      </c>
      <c r="FX99" s="32">
        <f>IFERROR(LN('2a) female mx'!CI99),"")</f>
        <v>-1.2851579163016524</v>
      </c>
      <c r="FY99" s="32">
        <f>IFERROR(LN('2a) female mx'!CJ99),"")</f>
        <v>-1.2571039596304263</v>
      </c>
      <c r="FZ99" s="32">
        <f>IFERROR(LN('2a) female mx'!CK99),"")</f>
        <v>-1.2366644989443489</v>
      </c>
      <c r="GA99" s="32">
        <f>IFERROR(LN('2a) female mx'!CL99),"")</f>
        <v>-1.2973146556787163</v>
      </c>
      <c r="GB99" s="32">
        <f>IFERROR(LN('2a) female mx'!CM99),"")</f>
        <v>-1.2956036107283992</v>
      </c>
      <c r="GC99" s="32">
        <f>IFERROR(LN('2a) female mx'!CN99),"")</f>
        <v>-1.2825811345123295</v>
      </c>
      <c r="GD99" s="12" t="str">
        <f>IFERROR(LN('2a) female mx'!CO99),"")</f>
        <v/>
      </c>
    </row>
    <row r="100" spans="1:186" x14ac:dyDescent="0.25">
      <c r="A100" s="31">
        <f>'2a) male mx'!A100</f>
        <v>97</v>
      </c>
      <c r="B100" s="32">
        <f>LN('2a) male mx'!B100)</f>
        <v>-1.0872700120641752</v>
      </c>
      <c r="C100" s="32">
        <f>LN('2a) male mx'!C100)</f>
        <v>-0.90150303171977564</v>
      </c>
      <c r="D100" s="32">
        <f>LN('2a) male mx'!D100)</f>
        <v>-0.87605541968225598</v>
      </c>
      <c r="E100" s="32">
        <f>LN('2a) male mx'!E100)</f>
        <v>-0.83006955642702618</v>
      </c>
      <c r="F100" s="32">
        <f>LN('2a) male mx'!F100)</f>
        <v>-0.92667144792871592</v>
      </c>
      <c r="G100" s="32">
        <f>LN('2a) male mx'!G100)</f>
        <v>-0.84125554593124108</v>
      </c>
      <c r="H100" s="32">
        <f>LN('2a) male mx'!H100)</f>
        <v>-0.89794159320595857</v>
      </c>
      <c r="I100" s="32">
        <f>LN('2a) male mx'!I100)</f>
        <v>-0.91274462886740448</v>
      </c>
      <c r="J100" s="32">
        <f>LN('2a) male mx'!J100)</f>
        <v>-0.75198768058287879</v>
      </c>
      <c r="K100" s="32">
        <f>LN('2a) male mx'!K100)</f>
        <v>-0.89960049743377624</v>
      </c>
      <c r="L100" s="32">
        <f>LN('2a) male mx'!L100)</f>
        <v>-0.87160976045485627</v>
      </c>
      <c r="M100" s="32">
        <f>LN('2a) male mx'!M100)</f>
        <v>-0.90361227361438401</v>
      </c>
      <c r="N100" s="32">
        <f>LN('2a) male mx'!N100)</f>
        <v>-0.90490540964902966</v>
      </c>
      <c r="O100" s="32">
        <f>LN('2a) male mx'!O100)</f>
        <v>-0.80959063128727227</v>
      </c>
      <c r="P100" s="32">
        <f>LN('2a) male mx'!P100)</f>
        <v>-0.85033276408235769</v>
      </c>
      <c r="Q100" s="32">
        <f>LN('2a) male mx'!Q100)</f>
        <v>-0.88557159283662479</v>
      </c>
      <c r="R100" s="32">
        <f>LN('2a) male mx'!R100)</f>
        <v>-0.82875973938829239</v>
      </c>
      <c r="S100" s="32">
        <f>LN('2a) male mx'!S100)</f>
        <v>-0.8556661100577202</v>
      </c>
      <c r="T100" s="32">
        <f>LN('2a) male mx'!T100)</f>
        <v>-0.66497630359324911</v>
      </c>
      <c r="U100" s="32">
        <f>LN('2a) male mx'!U100)</f>
        <v>-0.83121921970235191</v>
      </c>
      <c r="V100" s="32">
        <f>LN('2a) male mx'!V100)</f>
        <v>-0.76101582483461572</v>
      </c>
      <c r="W100" s="32">
        <f>LN('2a) male mx'!W100)</f>
        <v>-0.71562003641200389</v>
      </c>
      <c r="X100" s="32">
        <f>LN('2a) male mx'!X100)</f>
        <v>-0.70818505792448583</v>
      </c>
      <c r="Y100" s="32">
        <f>LN('2a) male mx'!Y100)</f>
        <v>-0.81005494263747368</v>
      </c>
      <c r="Z100" s="32">
        <f>LN('2a) male mx'!Z100)</f>
        <v>-0.84372003903931958</v>
      </c>
      <c r="AA100" s="32">
        <f>LN('2a) male mx'!AA100)</f>
        <v>-0.70284030976560496</v>
      </c>
      <c r="AB100" s="32">
        <f>LN('2a) male mx'!AB100)</f>
        <v>-0.74455514727145611</v>
      </c>
      <c r="AC100" s="32">
        <f>LN('2a) male mx'!AC100)</f>
        <v>-0.72291933889361548</v>
      </c>
      <c r="AD100" s="32">
        <f>LN('2a) male mx'!AD100)</f>
        <v>-0.78402276329640441</v>
      </c>
      <c r="AE100" s="32">
        <f>LN('2a) male mx'!AE100)</f>
        <v>-0.79311937347008143</v>
      </c>
      <c r="AF100" s="32">
        <f>LN('2a) male mx'!AF100)</f>
        <v>-0.70884609010304911</v>
      </c>
      <c r="AG100" s="32">
        <f>LN('2a) male mx'!AG100)</f>
        <v>-0.79492987486988764</v>
      </c>
      <c r="AH100" s="32">
        <f>LN('2a) male mx'!AH100)</f>
        <v>-0.80373594058230169</v>
      </c>
      <c r="AI100" s="32">
        <f>LN('2a) male mx'!AI100)</f>
        <v>-0.76028648339757388</v>
      </c>
      <c r="AJ100" s="32">
        <f>LN('2a) male mx'!AJ100)</f>
        <v>-0.80797600431889727</v>
      </c>
      <c r="AK100" s="32">
        <f>LN('2a) male mx'!AK100)</f>
        <v>-0.73441851231535005</v>
      </c>
      <c r="AL100" s="32">
        <f>LN('2a) male mx'!AL100)</f>
        <v>-0.76813298744450798</v>
      </c>
      <c r="AM100" s="32">
        <f>LN('2a) male mx'!AM100)</f>
        <v>-0.81994297693783669</v>
      </c>
      <c r="AN100" s="32">
        <f>LN('2a) male mx'!AN100)</f>
        <v>-0.77852679216166953</v>
      </c>
      <c r="AO100" s="32">
        <f>LN('2a) male mx'!AO100)</f>
        <v>-0.7873107903934482</v>
      </c>
      <c r="AP100" s="32">
        <f>LN('2a) male mx'!AP100)</f>
        <v>-0.8232003088081431</v>
      </c>
      <c r="AQ100" s="32">
        <f>LN('2a) male mx'!AQ100)</f>
        <v>-0.7759091285222347</v>
      </c>
      <c r="AR100" s="32">
        <f>LN('2a) male mx'!AR100)</f>
        <v>-0.81865226231023913</v>
      </c>
      <c r="AS100" s="32">
        <f>LN('2a) male mx'!AS100)</f>
        <v>-0.77468242582398772</v>
      </c>
      <c r="AT100" s="32">
        <f>LN('2a) male mx'!AT100)</f>
        <v>-0.78696593577760021</v>
      </c>
      <c r="AU100" s="32">
        <f>LN('2a) male mx'!AU100)</f>
        <v>-0.7906195233687654</v>
      </c>
      <c r="AV100" s="32">
        <f>LN('2a) male mx'!AV100)</f>
        <v>-0.86915387649522546</v>
      </c>
      <c r="AW100" s="32">
        <f>LN('2a) male mx'!AW100)</f>
        <v>-0.75768570169751648</v>
      </c>
      <c r="AX100" s="32">
        <f>LN('2a) male mx'!AX100)</f>
        <v>-0.85830347422380571</v>
      </c>
      <c r="AY100" s="32">
        <f>LN('2a) male mx'!AY100)</f>
        <v>-0.83446071362652285</v>
      </c>
      <c r="AZ100" s="32">
        <f>LN('2a) male mx'!AZ100)</f>
        <v>-0.80817159377724901</v>
      </c>
      <c r="BA100" s="32">
        <f>LN('2a) male mx'!BA100)</f>
        <v>-0.83034830207343036</v>
      </c>
      <c r="BB100" s="32">
        <f>LN('2a) male mx'!BB100)</f>
        <v>-0.89863579663543436</v>
      </c>
      <c r="BC100" s="32">
        <f>LN('2a) male mx'!BC100)</f>
        <v>-0.79207109647923279</v>
      </c>
      <c r="BD100" s="32">
        <f>LN('2a) male mx'!BD100)</f>
        <v>-0.89286048006576912</v>
      </c>
      <c r="BE100" s="32">
        <f>LN('2a) male mx'!BE100)</f>
        <v>-0.85211250618274414</v>
      </c>
      <c r="BF100" s="32">
        <f>LN('2a) male mx'!BF100)</f>
        <v>-0.92363695407613366</v>
      </c>
      <c r="BG100" s="32">
        <f>LN('2a) male mx'!BG100)</f>
        <v>-0.97613073223017199</v>
      </c>
      <c r="BH100" s="32">
        <f>LN('2a) male mx'!BH100)</f>
        <v>-0.96027052599068963</v>
      </c>
      <c r="BI100" s="32">
        <f>LN('2a) male mx'!BI100)</f>
        <v>-0.99496630407752396</v>
      </c>
      <c r="BJ100" s="32">
        <f>LN('2a) male mx'!BJ100)</f>
        <v>-0.94392103906716029</v>
      </c>
      <c r="BK100" s="32">
        <f>LN('2a) male mx'!BK100)</f>
        <v>-0.89258861956736679</v>
      </c>
      <c r="BL100" s="32">
        <f>LN('2a) male mx'!BL100)</f>
        <v>-0.97784862487358848</v>
      </c>
      <c r="BM100" s="32">
        <f>LN('2a) male mx'!BM100)</f>
        <v>-0.93602821471247655</v>
      </c>
      <c r="BN100" s="32">
        <f>LN('2a) male mx'!BN100)</f>
        <v>-0.87881562070760866</v>
      </c>
      <c r="BO100" s="32">
        <f>LN('2a) male mx'!BO100)</f>
        <v>-0.97870836144258855</v>
      </c>
      <c r="BP100" s="32">
        <f>LN('2a) male mx'!BP100)</f>
        <v>-0.9287908946383866</v>
      </c>
      <c r="BQ100" s="32">
        <f>LN('2a) male mx'!BQ100)</f>
        <v>-0.9586553955174042</v>
      </c>
      <c r="BR100" s="32">
        <f>LN('2a) male mx'!BR100)</f>
        <v>-0.84411820746982391</v>
      </c>
      <c r="BS100" s="32">
        <f>LN('2a) male mx'!BS100)</f>
        <v>-0.94931260017910146</v>
      </c>
      <c r="BT100" s="32">
        <f>LN('2a) male mx'!BT100)</f>
        <v>-1.0171358050909534</v>
      </c>
      <c r="BU100" s="32">
        <f>LN('2a) male mx'!BU100)</f>
        <v>-0.95812192571928367</v>
      </c>
      <c r="BV100" s="32">
        <f>LN('2a) male mx'!BV100)</f>
        <v>-0.99687627860924377</v>
      </c>
      <c r="BW100" s="32">
        <f>LN('2a) male mx'!BW100)</f>
        <v>-0.89165894468448958</v>
      </c>
      <c r="BX100" s="32">
        <f>LN('2a) male mx'!BX100)</f>
        <v>-0.96210026790544922</v>
      </c>
      <c r="BY100" s="32">
        <f>LN('2a) male mx'!BY100)</f>
        <v>-0.93168188219445247</v>
      </c>
      <c r="BZ100" s="32">
        <f>LN('2a) male mx'!BZ100)</f>
        <v>-0.95110207866281471</v>
      </c>
      <c r="CA100" s="32">
        <f>LN('2a) male mx'!CA100)</f>
        <v>-0.96833499629991882</v>
      </c>
      <c r="CB100" s="32">
        <f>LN('2a) male mx'!CB100)</f>
        <v>-0.96234552302984999</v>
      </c>
      <c r="CC100" s="32">
        <f>LN('2a) male mx'!CC100)</f>
        <v>-0.95375909162121542</v>
      </c>
      <c r="CD100" s="32">
        <f>LN('2a) male mx'!CD100)</f>
        <v>-0.98379340499175982</v>
      </c>
      <c r="CE100" s="32">
        <f>LN('2a) male mx'!CE100)</f>
        <v>-0.91572238857951571</v>
      </c>
      <c r="CF100" s="32">
        <f>LN('2a) male mx'!CF100)</f>
        <v>-0.95872718599967377</v>
      </c>
      <c r="CG100" s="32">
        <f>LN('2a) male mx'!CG100)</f>
        <v>-0.97918504489923708</v>
      </c>
      <c r="CH100" s="32">
        <f>LN('2a) male mx'!CH100)</f>
        <v>-1.02558715365322</v>
      </c>
      <c r="CI100" s="32">
        <f>LN('2a) male mx'!CI100)</f>
        <v>-1.0078554178739338</v>
      </c>
      <c r="CJ100" s="32">
        <f>LN('2a) male mx'!CJ100)</f>
        <v>-1.0123026660932435</v>
      </c>
      <c r="CK100" s="32">
        <f>LN('2a) male mx'!CK100)</f>
        <v>-0.99666586124277912</v>
      </c>
      <c r="CL100" s="32">
        <f>LN('2a) male mx'!CL100)</f>
        <v>-1.0390940522586787</v>
      </c>
      <c r="CM100" s="32">
        <f>LN('2a) male mx'!CM100)</f>
        <v>-1.0446839466425539</v>
      </c>
      <c r="CN100" s="32">
        <f>LN('2a) male mx'!CN100)</f>
        <v>-1.040018124402057</v>
      </c>
      <c r="CP100" s="31">
        <f t="shared" si="3"/>
        <v>97</v>
      </c>
      <c r="CQ100" s="32">
        <f>IFERROR(LN('2a) female mx'!B100),"")</f>
        <v>-1.1166959641014051</v>
      </c>
      <c r="CR100" s="32">
        <f>IFERROR(LN('2a) female mx'!C100),"")</f>
        <v>-0.99128326843761116</v>
      </c>
      <c r="CS100" s="32">
        <f>IFERROR(LN('2a) female mx'!D100),"")</f>
        <v>-0.79737068643069653</v>
      </c>
      <c r="CT100" s="32">
        <f>IFERROR(LN('2a) female mx'!E100),"")</f>
        <v>-0.91228271047661624</v>
      </c>
      <c r="CU100" s="32">
        <f>IFERROR(LN('2a) female mx'!F100),"")</f>
        <v>-1.0620025430555489</v>
      </c>
      <c r="CV100" s="32">
        <f>IFERROR(LN('2a) female mx'!G100),"")</f>
        <v>-0.99388739991870134</v>
      </c>
      <c r="CW100" s="32">
        <f>IFERROR(LN('2a) female mx'!H100),"")</f>
        <v>-0.88069186720259374</v>
      </c>
      <c r="CX100" s="32">
        <f>IFERROR(LN('2a) female mx'!I100),"")</f>
        <v>-0.82948362411207655</v>
      </c>
      <c r="CY100" s="32">
        <f>IFERROR(LN('2a) female mx'!J100),"")</f>
        <v>-0.77506430302783202</v>
      </c>
      <c r="CZ100" s="32">
        <f>IFERROR(LN('2a) female mx'!K100),"")</f>
        <v>-0.98082925301172619</v>
      </c>
      <c r="DA100" s="32">
        <f>IFERROR(LN('2a) female mx'!L100),"")</f>
        <v>-0.93565097915869655</v>
      </c>
      <c r="DB100" s="32">
        <f>IFERROR(LN('2a) female mx'!M100),"")</f>
        <v>-0.87028737861190231</v>
      </c>
      <c r="DC100" s="32">
        <f>IFERROR(LN('2a) female mx'!N100),"")</f>
        <v>-0.81194906500543162</v>
      </c>
      <c r="DD100" s="32">
        <f>IFERROR(LN('2a) female mx'!O100),"")</f>
        <v>-0.90359790507573612</v>
      </c>
      <c r="DE100" s="32">
        <f>IFERROR(LN('2a) female mx'!P100),"")</f>
        <v>-0.86174946461254165</v>
      </c>
      <c r="DF100" s="32">
        <f>IFERROR(LN('2a) female mx'!Q100),"")</f>
        <v>-0.91926029604597137</v>
      </c>
      <c r="DG100" s="32">
        <f>IFERROR(LN('2a) female mx'!R100),"")</f>
        <v>-0.898953812220878</v>
      </c>
      <c r="DH100" s="32">
        <f>IFERROR(LN('2a) female mx'!S100),"")</f>
        <v>-0.88208397647261927</v>
      </c>
      <c r="DI100" s="32">
        <f>IFERROR(LN('2a) female mx'!T100),"")</f>
        <v>-0.72180243632032137</v>
      </c>
      <c r="DJ100" s="32">
        <f>IFERROR(LN('2a) female mx'!U100),"")</f>
        <v>-0.90586621453827088</v>
      </c>
      <c r="DK100" s="32">
        <f>IFERROR(LN('2a) female mx'!V100),"")</f>
        <v>-0.80775056329894901</v>
      </c>
      <c r="DL100" s="32">
        <f>IFERROR(LN('2a) female mx'!W100),"")</f>
        <v>-0.74797468469205419</v>
      </c>
      <c r="DM100" s="32">
        <f>IFERROR(LN('2a) female mx'!X100),"")</f>
        <v>-0.75246375771636476</v>
      </c>
      <c r="DN100" s="32">
        <f>IFERROR(LN('2a) female mx'!Y100),"")</f>
        <v>-0.87015159607627957</v>
      </c>
      <c r="DO100" s="32">
        <f>IFERROR(LN('2a) female mx'!Z100),"")</f>
        <v>-0.90062089557662273</v>
      </c>
      <c r="DP100" s="32">
        <f>IFERROR(LN('2a) female mx'!AA100),"")</f>
        <v>-0.85816299025630738</v>
      </c>
      <c r="DQ100" s="32">
        <f>IFERROR(LN('2a) female mx'!AB100),"")</f>
        <v>-0.85471079277632911</v>
      </c>
      <c r="DR100" s="32">
        <f>IFERROR(LN('2a) female mx'!AC100),"")</f>
        <v>-0.81327158932996868</v>
      </c>
      <c r="DS100" s="32">
        <f>IFERROR(LN('2a) female mx'!AD100),"")</f>
        <v>-0.90654644039947696</v>
      </c>
      <c r="DT100" s="32">
        <f>IFERROR(LN('2a) female mx'!AE100),"")</f>
        <v>-0.81052012804162532</v>
      </c>
      <c r="DU100" s="32">
        <f>IFERROR(LN('2a) female mx'!AF100),"")</f>
        <v>-0.81261230239931359</v>
      </c>
      <c r="DV100" s="32">
        <f>IFERROR(LN('2a) female mx'!AG100),"")</f>
        <v>-0.8301689781242364</v>
      </c>
      <c r="DW100" s="32">
        <f>IFERROR(LN('2a) female mx'!AH100),"")</f>
        <v>-0.85455083869221915</v>
      </c>
      <c r="DX100" s="32">
        <f>IFERROR(LN('2a) female mx'!AI100),"")</f>
        <v>-0.86845819286768267</v>
      </c>
      <c r="DY100" s="32">
        <f>IFERROR(LN('2a) female mx'!AJ100),"")</f>
        <v>-0.86355838125898388</v>
      </c>
      <c r="DZ100" s="32">
        <f>IFERROR(LN('2a) female mx'!AK100),"")</f>
        <v>-0.82962234922848133</v>
      </c>
      <c r="EA100" s="32">
        <f>IFERROR(LN('2a) female mx'!AL100),"")</f>
        <v>-0.89974433575974611</v>
      </c>
      <c r="EB100" s="32">
        <f>IFERROR(LN('2a) female mx'!AM100),"")</f>
        <v>-0.94672418795433766</v>
      </c>
      <c r="EC100" s="32">
        <f>IFERROR(LN('2a) female mx'!AN100),"")</f>
        <v>-0.85304170156645565</v>
      </c>
      <c r="ED100" s="32">
        <f>IFERROR(LN('2a) female mx'!AO100),"")</f>
        <v>-0.94013413559304326</v>
      </c>
      <c r="EE100" s="32">
        <f>IFERROR(LN('2a) female mx'!AP100),"")</f>
        <v>-0.938312856606205</v>
      </c>
      <c r="EF100" s="32">
        <f>IFERROR(LN('2a) female mx'!AQ100),"")</f>
        <v>-0.91888476705120181</v>
      </c>
      <c r="EG100" s="32">
        <f>IFERROR(LN('2a) female mx'!AR100),"")</f>
        <v>-0.92897589140147085</v>
      </c>
      <c r="EH100" s="32">
        <f>IFERROR(LN('2a) female mx'!AS100),"")</f>
        <v>-0.92486629657655128</v>
      </c>
      <c r="EI100" s="32">
        <f>IFERROR(LN('2a) female mx'!AT100),"")</f>
        <v>-0.95009444508107022</v>
      </c>
      <c r="EJ100" s="32">
        <f>IFERROR(LN('2a) female mx'!AU100),"")</f>
        <v>-0.91937874256273167</v>
      </c>
      <c r="EK100" s="32">
        <f>IFERROR(LN('2a) female mx'!AV100),"")</f>
        <v>-0.97561743586922889</v>
      </c>
      <c r="EL100" s="32">
        <f>IFERROR(LN('2a) female mx'!AW100),"")</f>
        <v>-0.86252524834121547</v>
      </c>
      <c r="EM100" s="32">
        <f>IFERROR(LN('2a) female mx'!AX100),"")</f>
        <v>-0.99497911864307198</v>
      </c>
      <c r="EN100" s="32">
        <f>IFERROR(LN('2a) female mx'!AY100),"")</f>
        <v>-0.97479644782968311</v>
      </c>
      <c r="EO100" s="32">
        <f>IFERROR(LN('2a) female mx'!AZ100),"")</f>
        <v>-0.96403759913100939</v>
      </c>
      <c r="EP100" s="32">
        <f>IFERROR(LN('2a) female mx'!BA100),"")</f>
        <v>-0.98661147278399419</v>
      </c>
      <c r="EQ100" s="32">
        <f>IFERROR(LN('2a) female mx'!BB100),"")</f>
        <v>-0.99192814607977509</v>
      </c>
      <c r="ER100" s="32">
        <f>IFERROR(LN('2a) female mx'!BC100),"")</f>
        <v>-0.92008580284270669</v>
      </c>
      <c r="ES100" s="32">
        <f>IFERROR(LN('2a) female mx'!BD100),"")</f>
        <v>-1.0535249380347127</v>
      </c>
      <c r="ET100" s="32">
        <f>IFERROR(LN('2a) female mx'!BE100),"")</f>
        <v>-0.97112321049954964</v>
      </c>
      <c r="EU100" s="32">
        <f>IFERROR(LN('2a) female mx'!BF100),"")</f>
        <v>-1.0799656195008422</v>
      </c>
      <c r="EV100" s="32">
        <f>IFERROR(LN('2a) female mx'!BG100),"")</f>
        <v>-1.1011731095297834</v>
      </c>
      <c r="EW100" s="32">
        <f>IFERROR(LN('2a) female mx'!BH100),"")</f>
        <v>-1.0998205394408016</v>
      </c>
      <c r="EX100" s="32">
        <f>IFERROR(LN('2a) female mx'!BI100),"")</f>
        <v>-1.1134397156680951</v>
      </c>
      <c r="EY100" s="32">
        <f>IFERROR(LN('2a) female mx'!BJ100),"")</f>
        <v>-1.1113022027532633</v>
      </c>
      <c r="EZ100" s="32">
        <f>IFERROR(LN('2a) female mx'!BK100),"")</f>
        <v>-1.0351018239968273</v>
      </c>
      <c r="FA100" s="32">
        <f>IFERROR(LN('2a) female mx'!BL100),"")</f>
        <v>-1.1633708560162728</v>
      </c>
      <c r="FB100" s="32">
        <f>IFERROR(LN('2a) female mx'!BM100),"")</f>
        <v>-1.1198848717717838</v>
      </c>
      <c r="FC100" s="32">
        <f>IFERROR(LN('2a) female mx'!BN100),"")</f>
        <v>-1.061357959081314</v>
      </c>
      <c r="FD100" s="32">
        <f>IFERROR(LN('2a) female mx'!BO100),"")</f>
        <v>-1.1390923443920771</v>
      </c>
      <c r="FE100" s="32">
        <f>IFERROR(LN('2a) female mx'!BP100),"")</f>
        <v>-1.0943296268761089</v>
      </c>
      <c r="FF100" s="32">
        <f>IFERROR(LN('2a) female mx'!BQ100),"")</f>
        <v>-1.1424807695338062</v>
      </c>
      <c r="FG100" s="32">
        <f>IFERROR(LN('2a) female mx'!BR100),"")</f>
        <v>-1.0204529250398726</v>
      </c>
      <c r="FH100" s="32">
        <f>IFERROR(LN('2a) female mx'!BS100),"")</f>
        <v>-1.1313534922767776</v>
      </c>
      <c r="FI100" s="32">
        <f>IFERROR(LN('2a) female mx'!BT100),"")</f>
        <v>-1.1651312067547124</v>
      </c>
      <c r="FJ100" s="32">
        <f>IFERROR(LN('2a) female mx'!BU100),"")</f>
        <v>-1.1406825959511666</v>
      </c>
      <c r="FK100" s="32">
        <f>IFERROR(LN('2a) female mx'!BV100),"")</f>
        <v>-1.1757943487022535</v>
      </c>
      <c r="FL100" s="32">
        <f>IFERROR(LN('2a) female mx'!BW100),"")</f>
        <v>-1.1070955225284269</v>
      </c>
      <c r="FM100" s="32">
        <f>IFERROR(LN('2a) female mx'!BX100),"")</f>
        <v>-1.1238547421723308</v>
      </c>
      <c r="FN100" s="32">
        <f>IFERROR(LN('2a) female mx'!BY100),"")</f>
        <v>-1.1073692032424869</v>
      </c>
      <c r="FO100" s="32">
        <f>IFERROR(LN('2a) female mx'!BZ100),"")</f>
        <v>-1.0925752800471065</v>
      </c>
      <c r="FP100" s="32">
        <f>IFERROR(LN('2a) female mx'!CA100),"")</f>
        <v>-1.1422340983631114</v>
      </c>
      <c r="FQ100" s="32">
        <f>IFERROR(LN('2a) female mx'!CB100),"")</f>
        <v>-1.1542547904822571</v>
      </c>
      <c r="FR100" s="32">
        <f>IFERROR(LN('2a) female mx'!CC100),"")</f>
        <v>-1.120189889312657</v>
      </c>
      <c r="FS100" s="32">
        <f>IFERROR(LN('2a) female mx'!CD100),"")</f>
        <v>-1.1712446418003013</v>
      </c>
      <c r="FT100" s="32">
        <f>IFERROR(LN('2a) female mx'!CE100),"")</f>
        <v>-1.131011458740909</v>
      </c>
      <c r="FU100" s="32">
        <f>IFERROR(LN('2a) female mx'!CF100),"")</f>
        <v>-1.1357838207764555</v>
      </c>
      <c r="FV100" s="32">
        <f>IFERROR(LN('2a) female mx'!CG100),"")</f>
        <v>-1.1842587072182456</v>
      </c>
      <c r="FW100" s="32">
        <f>IFERROR(LN('2a) female mx'!CH100),"")</f>
        <v>-1.2060539705297606</v>
      </c>
      <c r="FX100" s="32">
        <f>IFERROR(LN('2a) female mx'!CI100),"")</f>
        <v>-1.184177054585198</v>
      </c>
      <c r="FY100" s="32">
        <f>IFERROR(LN('2a) female mx'!CJ100),"")</f>
        <v>-1.1549715789236099</v>
      </c>
      <c r="FZ100" s="32">
        <f>IFERROR(LN('2a) female mx'!CK100),"")</f>
        <v>-1.1340142157190256</v>
      </c>
      <c r="GA100" s="32">
        <f>IFERROR(LN('2a) female mx'!CL100),"")</f>
        <v>-1.1936879377282879</v>
      </c>
      <c r="GB100" s="32">
        <f>IFERROR(LN('2a) female mx'!CM100),"")</f>
        <v>-1.1907074008275995</v>
      </c>
      <c r="GC100" s="32">
        <f>IFERROR(LN('2a) female mx'!CN100),"")</f>
        <v>-1.1763815039520187</v>
      </c>
      <c r="GD100" s="12" t="str">
        <f>IFERROR(LN('2a) female mx'!CO100),"")</f>
        <v/>
      </c>
    </row>
    <row r="101" spans="1:186" x14ac:dyDescent="0.25">
      <c r="A101" s="31">
        <f>'2a) male mx'!A101</f>
        <v>98</v>
      </c>
      <c r="B101" s="32">
        <f>LN('2a) male mx'!B101)</f>
        <v>-1.0342982092327488</v>
      </c>
      <c r="C101" s="32">
        <f>LN('2a) male mx'!C101)</f>
        <v>-0.83975065475182065</v>
      </c>
      <c r="D101" s="32">
        <f>LN('2a) male mx'!D101)</f>
        <v>-0.81319522284718093</v>
      </c>
      <c r="E101" s="32">
        <f>LN('2a) male mx'!E101)</f>
        <v>-0.79069033486858253</v>
      </c>
      <c r="F101" s="32">
        <f>LN('2a) male mx'!F101)</f>
        <v>-0.88066355423100395</v>
      </c>
      <c r="G101" s="32">
        <f>LN('2a) male mx'!G101)</f>
        <v>-0.78683266463726831</v>
      </c>
      <c r="H101" s="32">
        <f>LN('2a) male mx'!H101)</f>
        <v>-0.84142585290998106</v>
      </c>
      <c r="I101" s="32">
        <f>LN('2a) male mx'!I101)</f>
        <v>-0.85360702958046841</v>
      </c>
      <c r="J101" s="32">
        <f>LN('2a) male mx'!J101)</f>
        <v>-0.68731626024915216</v>
      </c>
      <c r="K101" s="32">
        <f>LN('2a) male mx'!K101)</f>
        <v>-0.85015092936961012</v>
      </c>
      <c r="L101" s="32">
        <f>LN('2a) male mx'!L101)</f>
        <v>-0.8232003088081431</v>
      </c>
      <c r="M101" s="32">
        <f>LN('2a) male mx'!M101)</f>
        <v>-0.83680966420414937</v>
      </c>
      <c r="N101" s="32">
        <f>LN('2a) male mx'!N101)</f>
        <v>-0.85993779532302339</v>
      </c>
      <c r="O101" s="32">
        <f>LN('2a) male mx'!O101)</f>
        <v>-0.73682224406260688</v>
      </c>
      <c r="P101" s="32">
        <f>LN('2a) male mx'!P101)</f>
        <v>-0.80916499069175962</v>
      </c>
      <c r="Q101" s="32">
        <f>LN('2a) male mx'!Q101)</f>
        <v>-0.8297227155656961</v>
      </c>
      <c r="R101" s="32">
        <f>LN('2a) male mx'!R101)</f>
        <v>-0.78194267934307649</v>
      </c>
      <c r="S101" s="32">
        <f>LN('2a) male mx'!S101)</f>
        <v>-0.80608759174054068</v>
      </c>
      <c r="T101" s="32">
        <f>LN('2a) male mx'!T101)</f>
        <v>-0.6061358035703156</v>
      </c>
      <c r="U101" s="32">
        <f>LN('2a) male mx'!U101)</f>
        <v>-0.77985657959167098</v>
      </c>
      <c r="V101" s="32">
        <f>LN('2a) male mx'!V101)</f>
        <v>-0.72338706574966349</v>
      </c>
      <c r="W101" s="32">
        <f>LN('2a) male mx'!W101)</f>
        <v>-0.6870309535425092</v>
      </c>
      <c r="X101" s="32">
        <f>LN('2a) male mx'!X101)</f>
        <v>-0.64435701639051324</v>
      </c>
      <c r="Y101" s="32">
        <f>LN('2a) male mx'!Y101)</f>
        <v>-0.76214005204689672</v>
      </c>
      <c r="Z101" s="32">
        <f>LN('2a) male mx'!Z101)</f>
        <v>-0.77506430302783202</v>
      </c>
      <c r="AA101" s="32">
        <f>LN('2a) male mx'!AA101)</f>
        <v>-0.63538834640775288</v>
      </c>
      <c r="AB101" s="32">
        <f>LN('2a) male mx'!AB101)</f>
        <v>-0.69314718055994529</v>
      </c>
      <c r="AC101" s="32">
        <f>LN('2a) male mx'!AC101)</f>
        <v>-0.66694480816592117</v>
      </c>
      <c r="AD101" s="32">
        <f>LN('2a) male mx'!AD101)</f>
        <v>-0.71621245349094143</v>
      </c>
      <c r="AE101" s="32">
        <f>LN('2a) male mx'!AE101)</f>
        <v>-0.74871703171475612</v>
      </c>
      <c r="AF101" s="32">
        <f>LN('2a) male mx'!AF101)</f>
        <v>-0.65232518603969014</v>
      </c>
      <c r="AG101" s="32">
        <f>LN('2a) male mx'!AG101)</f>
        <v>-0.7282385003712154</v>
      </c>
      <c r="AH101" s="32">
        <f>LN('2a) male mx'!AH101)</f>
        <v>-0.75233605195027597</v>
      </c>
      <c r="AI101" s="32">
        <f>LN('2a) male mx'!AI101)</f>
        <v>-0.68961984004197685</v>
      </c>
      <c r="AJ101" s="32">
        <f>LN('2a) male mx'!AJ101)</f>
        <v>-0.73817086193390047</v>
      </c>
      <c r="AK101" s="32">
        <f>LN('2a) male mx'!AK101)</f>
        <v>-0.67990195380992458</v>
      </c>
      <c r="AL101" s="32">
        <f>LN('2a) male mx'!AL101)</f>
        <v>-0.72123014930277063</v>
      </c>
      <c r="AM101" s="32">
        <f>LN('2a) male mx'!AM101)</f>
        <v>-0.76804848873306297</v>
      </c>
      <c r="AN101" s="32">
        <f>LN('2a) male mx'!AN101)</f>
        <v>-0.71269177663291561</v>
      </c>
      <c r="AO101" s="32">
        <f>LN('2a) male mx'!AO101)</f>
        <v>-0.72123014930277063</v>
      </c>
      <c r="AP101" s="32">
        <f>LN('2a) male mx'!AP101)</f>
        <v>-0.75957265654165096</v>
      </c>
      <c r="AQ101" s="32">
        <f>LN('2a) male mx'!AQ101)</f>
        <v>-0.7198154276421066</v>
      </c>
      <c r="AR101" s="32">
        <f>LN('2a) male mx'!AR101)</f>
        <v>-0.76600852882481707</v>
      </c>
      <c r="AS101" s="32">
        <f>LN('2a) male mx'!AS101)</f>
        <v>-0.70774597998109789</v>
      </c>
      <c r="AT101" s="32">
        <f>LN('2a) male mx'!AT101)</f>
        <v>-0.73596717774287346</v>
      </c>
      <c r="AU101" s="32">
        <f>LN('2a) male mx'!AU101)</f>
        <v>-0.73917300295522748</v>
      </c>
      <c r="AV101" s="32">
        <f>LN('2a) male mx'!AV101)</f>
        <v>-0.8144328467675308</v>
      </c>
      <c r="AW101" s="32">
        <f>LN('2a) male mx'!AW101)</f>
        <v>-0.71024161391924534</v>
      </c>
      <c r="AX101" s="32">
        <f>LN('2a) male mx'!AX101)</f>
        <v>-0.79824993104041964</v>
      </c>
      <c r="AY101" s="32">
        <f>LN('2a) male mx'!AY101)</f>
        <v>-0.78542245666911614</v>
      </c>
      <c r="AZ101" s="32">
        <f>LN('2a) male mx'!AZ101)</f>
        <v>-0.75963692182877829</v>
      </c>
      <c r="BA101" s="32">
        <f>LN('2a) male mx'!BA101)</f>
        <v>-0.77992959361039516</v>
      </c>
      <c r="BB101" s="32">
        <f>LN('2a) male mx'!BB101)</f>
        <v>-0.85247921912920122</v>
      </c>
      <c r="BC101" s="32">
        <f>LN('2a) male mx'!BC101)</f>
        <v>-0.74579091404536735</v>
      </c>
      <c r="BD101" s="32">
        <f>LN('2a) male mx'!BD101)</f>
        <v>-0.84018428729840144</v>
      </c>
      <c r="BE101" s="32">
        <f>LN('2a) male mx'!BE101)</f>
        <v>-0.7898065847650354</v>
      </c>
      <c r="BF101" s="32">
        <f>LN('2a) male mx'!BF101)</f>
        <v>-0.85982412020638388</v>
      </c>
      <c r="BG101" s="32">
        <f>LN('2a) male mx'!BG101)</f>
        <v>-0.91861361329029478</v>
      </c>
      <c r="BH101" s="32">
        <f>LN('2a) male mx'!BH101)</f>
        <v>-0.90095636787404831</v>
      </c>
      <c r="BI101" s="32">
        <f>LN('2a) male mx'!BI101)</f>
        <v>-0.94386405877825463</v>
      </c>
      <c r="BJ101" s="32">
        <f>LN('2a) male mx'!BJ101)</f>
        <v>-0.88503818837005066</v>
      </c>
      <c r="BK101" s="32">
        <f>LN('2a) male mx'!BK101)</f>
        <v>-0.83234431072014536</v>
      </c>
      <c r="BL101" s="32">
        <f>LN('2a) male mx'!BL101)</f>
        <v>-0.91982430445546626</v>
      </c>
      <c r="BM101" s="32">
        <f>LN('2a) male mx'!BM101)</f>
        <v>-0.87409847189529521</v>
      </c>
      <c r="BN101" s="32">
        <f>LN('2a) male mx'!BN101)</f>
        <v>-0.81831032351395139</v>
      </c>
      <c r="BO101" s="32">
        <f>LN('2a) male mx'!BO101)</f>
        <v>-0.916290731874155</v>
      </c>
      <c r="BP101" s="32">
        <f>LN('2a) male mx'!BP101)</f>
        <v>-0.86874978710515494</v>
      </c>
      <c r="BQ101" s="32">
        <f>LN('2a) male mx'!BQ101)</f>
        <v>-0.89809337282224755</v>
      </c>
      <c r="BR101" s="32">
        <f>LN('2a) male mx'!BR101)</f>
        <v>-0.77902566969758358</v>
      </c>
      <c r="BS101" s="32">
        <f>LN('2a) male mx'!BS101)</f>
        <v>-0.88215772550469662</v>
      </c>
      <c r="BT101" s="32">
        <f>LN('2a) male mx'!BT101)</f>
        <v>-0.9524120402881493</v>
      </c>
      <c r="BU101" s="32">
        <f>LN('2a) male mx'!BU101)</f>
        <v>-0.89297005909975702</v>
      </c>
      <c r="BV101" s="32">
        <f>LN('2a) male mx'!BV101)</f>
        <v>-0.92804928531223307</v>
      </c>
      <c r="BW101" s="32">
        <f>LN('2a) male mx'!BW101)</f>
        <v>-0.82286031730465559</v>
      </c>
      <c r="BX101" s="32">
        <f>LN('2a) male mx'!BX101)</f>
        <v>-0.89431182515537977</v>
      </c>
      <c r="BY101" s="32">
        <f>LN('2a) male mx'!BY101)</f>
        <v>-0.86318090656020663</v>
      </c>
      <c r="BZ101" s="32">
        <f>LN('2a) male mx'!BZ101)</f>
        <v>-0.8827446093829513</v>
      </c>
      <c r="CA101" s="32">
        <f>LN('2a) male mx'!CA101)</f>
        <v>-0.89948361355777373</v>
      </c>
      <c r="CB101" s="32">
        <f>LN('2a) male mx'!CB101)</f>
        <v>-0.89102806436022741</v>
      </c>
      <c r="CC101" s="32">
        <f>LN('2a) male mx'!CC101)</f>
        <v>-0.87809596883244201</v>
      </c>
      <c r="CD101" s="32">
        <f>LN('2a) male mx'!CD101)</f>
        <v>-0.90710987642783636</v>
      </c>
      <c r="CE101" s="32">
        <f>LN('2a) male mx'!CE101)</f>
        <v>-0.83897762877148485</v>
      </c>
      <c r="CF101" s="32">
        <f>LN('2a) male mx'!CF101)</f>
        <v>-0.88027575919344581</v>
      </c>
      <c r="CG101" s="32">
        <f>LN('2a) male mx'!CG101)</f>
        <v>-0.90051753419706082</v>
      </c>
      <c r="CH101" s="32">
        <f>LN('2a) male mx'!CH101)</f>
        <v>-0.94558710136258595</v>
      </c>
      <c r="CI101" s="32">
        <f>LN('2a) male mx'!CI101)</f>
        <v>-0.92653617064506399</v>
      </c>
      <c r="CJ101" s="32">
        <f>LN('2a) male mx'!CJ101)</f>
        <v>-0.93284140705539587</v>
      </c>
      <c r="CK101" s="32">
        <f>LN('2a) male mx'!CK101)</f>
        <v>-0.91415796646960723</v>
      </c>
      <c r="CL101" s="32">
        <f>LN('2a) male mx'!CL101)</f>
        <v>-0.95497587418539243</v>
      </c>
      <c r="CM101" s="32">
        <f>LN('2a) male mx'!CM101)</f>
        <v>-0.95916371901549846</v>
      </c>
      <c r="CN101" s="32">
        <f>LN('2a) male mx'!CN101)</f>
        <v>-0.95576116409478473</v>
      </c>
      <c r="CP101" s="31">
        <f t="shared" si="3"/>
        <v>98</v>
      </c>
      <c r="CQ101" s="32">
        <f>IFERROR(LN('2a) female mx'!B101),"")</f>
        <v>-1.0583604482726017</v>
      </c>
      <c r="CR101" s="32">
        <f>IFERROR(LN('2a) female mx'!C101),"")</f>
        <v>-0.94068218499831424</v>
      </c>
      <c r="CS101" s="32">
        <f>IFERROR(LN('2a) female mx'!D101),"")</f>
        <v>-0.74630654884004122</v>
      </c>
      <c r="CT101" s="32">
        <f>IFERROR(LN('2a) female mx'!E101),"")</f>
        <v>-0.8513711857748395</v>
      </c>
      <c r="CU101" s="32">
        <f>IFERROR(LN('2a) female mx'!F101),"")</f>
        <v>-1.0033902883973722</v>
      </c>
      <c r="CV101" s="32">
        <f>IFERROR(LN('2a) female mx'!G101),"")</f>
        <v>-0.93749293952475798</v>
      </c>
      <c r="CW101" s="32">
        <f>IFERROR(LN('2a) female mx'!H101),"")</f>
        <v>-0.8232003088081431</v>
      </c>
      <c r="CX101" s="32">
        <f>IFERROR(LN('2a) female mx'!I101),"")</f>
        <v>-0.76933631891749177</v>
      </c>
      <c r="CY101" s="32">
        <f>IFERROR(LN('2a) female mx'!J101),"")</f>
        <v>-0.71149631922814183</v>
      </c>
      <c r="CZ101" s="32">
        <f>IFERROR(LN('2a) female mx'!K101),"")</f>
        <v>-0.916290731874155</v>
      </c>
      <c r="DA101" s="32">
        <f>IFERROR(LN('2a) female mx'!L101),"")</f>
        <v>-0.87502537667272906</v>
      </c>
      <c r="DB101" s="32">
        <f>IFERROR(LN('2a) female mx'!M101),"")</f>
        <v>-0.80466845499235262</v>
      </c>
      <c r="DC101" s="32">
        <f>IFERROR(LN('2a) female mx'!N101),"")</f>
        <v>-0.74973465518940907</v>
      </c>
      <c r="DD101" s="32">
        <f>IFERROR(LN('2a) female mx'!O101),"")</f>
        <v>-0.84128906024185479</v>
      </c>
      <c r="DE101" s="32">
        <f>IFERROR(LN('2a) female mx'!P101),"")</f>
        <v>-0.80473824596840771</v>
      </c>
      <c r="DF101" s="32">
        <f>IFERROR(LN('2a) female mx'!Q101),"")</f>
        <v>-0.8574502318512216</v>
      </c>
      <c r="DG101" s="32">
        <f>IFERROR(LN('2a) female mx'!R101),"")</f>
        <v>-0.83923979905744128</v>
      </c>
      <c r="DH101" s="32">
        <f>IFERROR(LN('2a) female mx'!S101),"")</f>
        <v>-0.81446254062387413</v>
      </c>
      <c r="DI101" s="32">
        <f>IFERROR(LN('2a) female mx'!T101),"")</f>
        <v>-0.66081179991700889</v>
      </c>
      <c r="DJ101" s="32">
        <f>IFERROR(LN('2a) female mx'!U101),"")</f>
        <v>-0.84161279675259537</v>
      </c>
      <c r="DK101" s="32">
        <f>IFERROR(LN('2a) female mx'!V101),"")</f>
        <v>-0.74871703171475612</v>
      </c>
      <c r="DL101" s="32">
        <f>IFERROR(LN('2a) female mx'!W101),"")</f>
        <v>-0.68867290016502425</v>
      </c>
      <c r="DM101" s="32">
        <f>IFERROR(LN('2a) female mx'!X101),"")</f>
        <v>-0.69100814231119589</v>
      </c>
      <c r="DN101" s="32">
        <f>IFERROR(LN('2a) female mx'!Y101),"")</f>
        <v>-0.80270938307147155</v>
      </c>
      <c r="DO101" s="32">
        <f>IFERROR(LN('2a) female mx'!Z101),"")</f>
        <v>-0.83422577881985083</v>
      </c>
      <c r="DP101" s="32">
        <f>IFERROR(LN('2a) female mx'!AA101),"")</f>
        <v>-0.79936939381525274</v>
      </c>
      <c r="DQ101" s="32">
        <f>IFERROR(LN('2a) female mx'!AB101),"")</f>
        <v>-0.79099221596745828</v>
      </c>
      <c r="DR101" s="32">
        <f>IFERROR(LN('2a) female mx'!AC101),"")</f>
        <v>-0.74969394686455104</v>
      </c>
      <c r="DS101" s="32">
        <f>IFERROR(LN('2a) female mx'!AD101),"")</f>
        <v>-0.84264885154895963</v>
      </c>
      <c r="DT101" s="32">
        <f>IFERROR(LN('2a) female mx'!AE101),"")</f>
        <v>-0.75084258954148508</v>
      </c>
      <c r="DU101" s="32">
        <f>IFERROR(LN('2a) female mx'!AF101),"")</f>
        <v>-0.74944207038344501</v>
      </c>
      <c r="DV101" s="32">
        <f>IFERROR(LN('2a) female mx'!AG101),"")</f>
        <v>-0.76919627270201185</v>
      </c>
      <c r="DW101" s="32">
        <f>IFERROR(LN('2a) female mx'!AH101),"")</f>
        <v>-0.78381698080776796</v>
      </c>
      <c r="DX101" s="32">
        <f>IFERROR(LN('2a) female mx'!AI101),"")</f>
        <v>-0.80414395653196968</v>
      </c>
      <c r="DY101" s="32">
        <f>IFERROR(LN('2a) female mx'!AJ101),"")</f>
        <v>-0.79672038564367587</v>
      </c>
      <c r="DZ101" s="32">
        <f>IFERROR(LN('2a) female mx'!AK101),"")</f>
        <v>-0.76600852882481707</v>
      </c>
      <c r="EA101" s="32">
        <f>IFERROR(LN('2a) female mx'!AL101),"")</f>
        <v>-0.83227187582097917</v>
      </c>
      <c r="EB101" s="32">
        <f>IFERROR(LN('2a) female mx'!AM101),"")</f>
        <v>-0.87834248206916377</v>
      </c>
      <c r="EC101" s="32">
        <f>IFERROR(LN('2a) female mx'!AN101),"")</f>
        <v>-0.78097202867553672</v>
      </c>
      <c r="ED101" s="32">
        <f>IFERROR(LN('2a) female mx'!AO101),"")</f>
        <v>-0.86840924564094113</v>
      </c>
      <c r="EE101" s="32">
        <f>IFERROR(LN('2a) female mx'!AP101),"")</f>
        <v>-0.8705684825360599</v>
      </c>
      <c r="EF101" s="32">
        <f>IFERROR(LN('2a) female mx'!AQ101),"")</f>
        <v>-0.85167040779981285</v>
      </c>
      <c r="EG101" s="32">
        <f>IFERROR(LN('2a) female mx'!AR101),"")</f>
        <v>-0.85835709688117867</v>
      </c>
      <c r="EH101" s="32">
        <f>IFERROR(LN('2a) female mx'!AS101),"")</f>
        <v>-0.86052715735570084</v>
      </c>
      <c r="EI101" s="32">
        <f>IFERROR(LN('2a) female mx'!AT101),"")</f>
        <v>-0.88643776872447388</v>
      </c>
      <c r="EJ101" s="32">
        <f>IFERROR(LN('2a) female mx'!AU101),"")</f>
        <v>-0.85146019730189093</v>
      </c>
      <c r="EK101" s="32">
        <f>IFERROR(LN('2a) female mx'!AV101),"")</f>
        <v>-0.90340810604314148</v>
      </c>
      <c r="EL101" s="32">
        <f>IFERROR(LN('2a) female mx'!AW101),"")</f>
        <v>-0.79446728668076672</v>
      </c>
      <c r="EM101" s="32">
        <f>IFERROR(LN('2a) female mx'!AX101),"")</f>
        <v>-0.92314678223635938</v>
      </c>
      <c r="EN101" s="32">
        <f>IFERROR(LN('2a) female mx'!AY101),"")</f>
        <v>-0.90814167630088838</v>
      </c>
      <c r="EO101" s="32">
        <f>IFERROR(LN('2a) female mx'!AZ101),"")</f>
        <v>-0.89376033696744717</v>
      </c>
      <c r="EP101" s="32">
        <f>IFERROR(LN('2a) female mx'!BA101),"")</f>
        <v>-0.91723591152864181</v>
      </c>
      <c r="EQ101" s="32">
        <f>IFERROR(LN('2a) female mx'!BB101),"")</f>
        <v>-0.92162170851533609</v>
      </c>
      <c r="ER101" s="32">
        <f>IFERROR(LN('2a) female mx'!BC101),"")</f>
        <v>-0.84748933956442829</v>
      </c>
      <c r="ES101" s="32">
        <f>IFERROR(LN('2a) female mx'!BD101),"")</f>
        <v>-0.97975108579138082</v>
      </c>
      <c r="ET101" s="32">
        <f>IFERROR(LN('2a) female mx'!BE101),"")</f>
        <v>-0.89856126789658586</v>
      </c>
      <c r="EU101" s="32">
        <f>IFERROR(LN('2a) female mx'!BF101),"")</f>
        <v>-1.0065133216655837</v>
      </c>
      <c r="EV101" s="32">
        <f>IFERROR(LN('2a) female mx'!BG101),"")</f>
        <v>-1.0270909708277995</v>
      </c>
      <c r="EW101" s="32">
        <f>IFERROR(LN('2a) female mx'!BH101),"")</f>
        <v>-1.0233888674305223</v>
      </c>
      <c r="EX101" s="32">
        <f>IFERROR(LN('2a) female mx'!BI101),"")</f>
        <v>-1.0385083645984043</v>
      </c>
      <c r="EY101" s="32">
        <f>IFERROR(LN('2a) female mx'!BJ101),"")</f>
        <v>-1.0356216465421855</v>
      </c>
      <c r="EZ101" s="32">
        <f>IFERROR(LN('2a) female mx'!BK101),"")</f>
        <v>-0.95700882489294004</v>
      </c>
      <c r="FA101" s="32">
        <f>IFERROR(LN('2a) female mx'!BL101),"")</f>
        <v>-1.0848006983827749</v>
      </c>
      <c r="FB101" s="32">
        <f>IFERROR(LN('2a) female mx'!BM101),"")</f>
        <v>-1.0413139755554091</v>
      </c>
      <c r="FC101" s="32">
        <f>IFERROR(LN('2a) female mx'!BN101),"")</f>
        <v>-0.98325918424213943</v>
      </c>
      <c r="FD101" s="32">
        <f>IFERROR(LN('2a) female mx'!BO101),"")</f>
        <v>-1.0607445964871665</v>
      </c>
      <c r="FE101" s="32">
        <f>IFERROR(LN('2a) female mx'!BP101),"")</f>
        <v>-1.0150711291574872</v>
      </c>
      <c r="FF101" s="32">
        <f>IFERROR(LN('2a) female mx'!BQ101),"")</f>
        <v>-1.0626978388587229</v>
      </c>
      <c r="FG101" s="32">
        <f>IFERROR(LN('2a) female mx'!BR101),"")</f>
        <v>-0.93964016091805902</v>
      </c>
      <c r="FH101" s="32">
        <f>IFERROR(LN('2a) female mx'!BS101),"")</f>
        <v>-1.048290339670191</v>
      </c>
      <c r="FI101" s="32">
        <f>IFERROR(LN('2a) female mx'!BT101),"")</f>
        <v>-1.0813586352258615</v>
      </c>
      <c r="FJ101" s="32">
        <f>IFERROR(LN('2a) female mx'!BU101),"")</f>
        <v>-1.0577967782019446</v>
      </c>
      <c r="FK101" s="32">
        <f>IFERROR(LN('2a) female mx'!BV101),"")</f>
        <v>-1.0915729804228731</v>
      </c>
      <c r="FL101" s="32">
        <f>IFERROR(LN('2a) female mx'!BW101),"")</f>
        <v>-1.0230160781216031</v>
      </c>
      <c r="FM101" s="32">
        <f>IFERROR(LN('2a) female mx'!BX101),"")</f>
        <v>-1.0364676021586254</v>
      </c>
      <c r="FN101" s="32">
        <f>IFERROR(LN('2a) female mx'!BY101),"")</f>
        <v>-1.0194342589559271</v>
      </c>
      <c r="FO101" s="32">
        <f>IFERROR(LN('2a) female mx'!BZ101),"")</f>
        <v>-1.0035724964446806</v>
      </c>
      <c r="FP101" s="32">
        <f>IFERROR(LN('2a) female mx'!CA101),"")</f>
        <v>-1.0525423020558407</v>
      </c>
      <c r="FQ101" s="32">
        <f>IFERROR(LN('2a) female mx'!CB101),"")</f>
        <v>-1.0639525868423909</v>
      </c>
      <c r="FR101" s="32">
        <f>IFERROR(LN('2a) female mx'!CC101),"")</f>
        <v>-1.0270779892771791</v>
      </c>
      <c r="FS101" s="32">
        <f>IFERROR(LN('2a) female mx'!CD101),"")</f>
        <v>-1.079127823346135</v>
      </c>
      <c r="FT101" s="32">
        <f>IFERROR(LN('2a) female mx'!CE101),"")</f>
        <v>-1.0394620902782286</v>
      </c>
      <c r="FU101" s="32">
        <f>IFERROR(LN('2a) female mx'!CF101),"")</f>
        <v>-1.0407629489600485</v>
      </c>
      <c r="FV101" s="32">
        <f>IFERROR(LN('2a) female mx'!CG101),"")</f>
        <v>-1.0899735846070566</v>
      </c>
      <c r="FW101" s="32">
        <f>IFERROR(LN('2a) female mx'!CH101),"")</f>
        <v>-1.1112199055226846</v>
      </c>
      <c r="FX101" s="32">
        <f>IFERROR(LN('2a) female mx'!CI101),"")</f>
        <v>-1.0877358158862205</v>
      </c>
      <c r="FY101" s="32">
        <f>IFERROR(LN('2a) female mx'!CJ101),"")</f>
        <v>-1.0568419503204836</v>
      </c>
      <c r="FZ101" s="32">
        <f>IFERROR(LN('2a) female mx'!CK101),"")</f>
        <v>-1.0359293852531168</v>
      </c>
      <c r="GA101" s="32">
        <f>IFERROR(LN('2a) female mx'!CL101),"")</f>
        <v>-1.0950331867801451</v>
      </c>
      <c r="GB101" s="32">
        <f>IFERROR(LN('2a) female mx'!CM101),"")</f>
        <v>-1.0912477104059013</v>
      </c>
      <c r="GC101" s="32">
        <f>IFERROR(LN('2a) female mx'!CN101),"")</f>
        <v>-1.0756308369436389</v>
      </c>
      <c r="GD101" s="12" t="str">
        <f>IFERROR(LN('2a) female mx'!CO101),"")</f>
        <v/>
      </c>
    </row>
    <row r="102" spans="1:186" x14ac:dyDescent="0.25">
      <c r="A102" s="31">
        <f>'2a) male mx'!A102</f>
        <v>99</v>
      </c>
      <c r="B102" s="32">
        <f>LN('2a) male mx'!B102)</f>
        <v>-1.0025976354285211</v>
      </c>
      <c r="C102" s="32">
        <f>LN('2a) male mx'!C102)</f>
        <v>-0.79112758892014912</v>
      </c>
      <c r="D102" s="32">
        <f>LN('2a) male mx'!D102)</f>
        <v>-0.78275933924963248</v>
      </c>
      <c r="E102" s="32">
        <f>LN('2a) male mx'!E102)</f>
        <v>-0.71127456515250198</v>
      </c>
      <c r="F102" s="32">
        <f>LN('2a) male mx'!F102)</f>
        <v>-0.82497257333936769</v>
      </c>
      <c r="G102" s="32">
        <f>LN('2a) male mx'!G102)</f>
        <v>-0.72637282818826565</v>
      </c>
      <c r="H102" s="32">
        <f>LN('2a) male mx'!H102)</f>
        <v>-0.79177778400157262</v>
      </c>
      <c r="I102" s="32">
        <f>LN('2a) male mx'!I102)</f>
        <v>-0.81302445781944355</v>
      </c>
      <c r="J102" s="32">
        <f>LN('2a) male mx'!J102)</f>
        <v>-0.62613647027698505</v>
      </c>
      <c r="K102" s="32">
        <f>LN('2a) male mx'!K102)</f>
        <v>-0.79112758892014912</v>
      </c>
      <c r="L102" s="32">
        <f>LN('2a) male mx'!L102)</f>
        <v>-0.75055808777328437</v>
      </c>
      <c r="M102" s="32">
        <f>LN('2a) male mx'!M102)</f>
        <v>-0.80146940771209974</v>
      </c>
      <c r="N102" s="32">
        <f>LN('2a) male mx'!N102)</f>
        <v>-0.79750719588418806</v>
      </c>
      <c r="O102" s="32">
        <f>LN('2a) male mx'!O102)</f>
        <v>-0.71434938821054828</v>
      </c>
      <c r="P102" s="32">
        <f>LN('2a) male mx'!P102)</f>
        <v>-0.75096675144877156</v>
      </c>
      <c r="Q102" s="32">
        <f>LN('2a) male mx'!Q102)</f>
        <v>-0.77598318613909445</v>
      </c>
      <c r="R102" s="32">
        <f>LN('2a) male mx'!R102)</f>
        <v>-0.7252354951114458</v>
      </c>
      <c r="S102" s="32">
        <f>LN('2a) male mx'!S102)</f>
        <v>-0.74606958201428786</v>
      </c>
      <c r="T102" s="32">
        <f>LN('2a) male mx'!T102)</f>
        <v>-0.56580775818334383</v>
      </c>
      <c r="U102" s="32">
        <f>LN('2a) male mx'!U102)</f>
        <v>-0.73129894652432159</v>
      </c>
      <c r="V102" s="32">
        <f>LN('2a) male mx'!V102)</f>
        <v>-0.64469479717399858</v>
      </c>
      <c r="W102" s="32">
        <f>LN('2a) male mx'!W102)</f>
        <v>-0.6131044728864089</v>
      </c>
      <c r="X102" s="32">
        <f>LN('2a) male mx'!X102)</f>
        <v>-0.57054485846761305</v>
      </c>
      <c r="Y102" s="32">
        <f>LN('2a) male mx'!Y102)</f>
        <v>-0.69768233572533656</v>
      </c>
      <c r="Z102" s="32">
        <f>LN('2a) male mx'!Z102)</f>
        <v>-0.73472360740568565</v>
      </c>
      <c r="AA102" s="32">
        <f>LN('2a) male mx'!AA102)</f>
        <v>-0.5690945318899665</v>
      </c>
      <c r="AB102" s="32">
        <f>LN('2a) male mx'!AB102)</f>
        <v>-0.63465097387833669</v>
      </c>
      <c r="AC102" s="32">
        <f>LN('2a) male mx'!AC102)</f>
        <v>-0.6061358035703156</v>
      </c>
      <c r="AD102" s="32">
        <f>LN('2a) male mx'!AD102)</f>
        <v>-0.67706104280832091</v>
      </c>
      <c r="AE102" s="32">
        <f>LN('2a) male mx'!AE102)</f>
        <v>-0.67116827384117017</v>
      </c>
      <c r="AF102" s="32">
        <f>LN('2a) male mx'!AF102)</f>
        <v>-0.62415430907299385</v>
      </c>
      <c r="AG102" s="32">
        <f>LN('2a) male mx'!AG102)</f>
        <v>-0.66497630359324911</v>
      </c>
      <c r="AH102" s="32">
        <f>LN('2a) male mx'!AH102)</f>
        <v>-0.69785307159735788</v>
      </c>
      <c r="AI102" s="32">
        <f>LN('2a) male mx'!AI102)</f>
        <v>-0.64662716492505246</v>
      </c>
      <c r="AJ102" s="32">
        <f>LN('2a) male mx'!AJ102)</f>
        <v>-0.70350996759549189</v>
      </c>
      <c r="AK102" s="32">
        <f>LN('2a) male mx'!AK102)</f>
        <v>-0.64185388617239481</v>
      </c>
      <c r="AL102" s="32">
        <f>LN('2a) male mx'!AL102)</f>
        <v>-0.64802674527947568</v>
      </c>
      <c r="AM102" s="32">
        <f>LN('2a) male mx'!AM102)</f>
        <v>-0.70577892746584592</v>
      </c>
      <c r="AN102" s="32">
        <f>LN('2a) male mx'!AN102)</f>
        <v>-0.66139848224536502</v>
      </c>
      <c r="AO102" s="32">
        <f>LN('2a) male mx'!AO102)</f>
        <v>-0.67294447324242579</v>
      </c>
      <c r="AP102" s="32">
        <f>LN('2a) male mx'!AP102)</f>
        <v>-0.70577892746584592</v>
      </c>
      <c r="AQ102" s="32">
        <f>LN('2a) male mx'!AQ102)</f>
        <v>-0.66619137057141697</v>
      </c>
      <c r="AR102" s="32">
        <f>LN('2a) male mx'!AR102)</f>
        <v>-0.71084675765934624</v>
      </c>
      <c r="AS102" s="32">
        <f>LN('2a) male mx'!AS102)</f>
        <v>-0.68117098951322974</v>
      </c>
      <c r="AT102" s="32">
        <f>LN('2a) male mx'!AT102)</f>
        <v>-0.66387679825983203</v>
      </c>
      <c r="AU102" s="32">
        <f>LN('2a) male mx'!AU102)</f>
        <v>-0.69314718055994529</v>
      </c>
      <c r="AV102" s="32">
        <f>LN('2a) male mx'!AV102)</f>
        <v>-0.76583691392822295</v>
      </c>
      <c r="AW102" s="32">
        <f>LN('2a) male mx'!AW102)</f>
        <v>-0.64469479717399858</v>
      </c>
      <c r="AX102" s="32">
        <f>LN('2a) male mx'!AX102)</f>
        <v>-0.74639169507875758</v>
      </c>
      <c r="AY102" s="32">
        <f>LN('2a) male mx'!AY102)</f>
        <v>-0.71294980785612505</v>
      </c>
      <c r="AZ102" s="32">
        <f>LN('2a) male mx'!AZ102)</f>
        <v>-0.70271663157609598</v>
      </c>
      <c r="BA102" s="32">
        <f>LN('2a) male mx'!BA102)</f>
        <v>-0.73870371216231245</v>
      </c>
      <c r="BB102" s="32">
        <f>LN('2a) male mx'!BB102)</f>
        <v>-0.79148308128080713</v>
      </c>
      <c r="BC102" s="32">
        <f>LN('2a) male mx'!BC102)</f>
        <v>-0.68267588069264984</v>
      </c>
      <c r="BD102" s="32">
        <f>LN('2a) male mx'!BD102)</f>
        <v>-0.77664114273769669</v>
      </c>
      <c r="BE102" s="32">
        <f>LN('2a) male mx'!BE102)</f>
        <v>-0.7448191911042662</v>
      </c>
      <c r="BF102" s="32">
        <f>LN('2a) male mx'!BF102)</f>
        <v>-0.8066475544243279</v>
      </c>
      <c r="BG102" s="32">
        <f>LN('2a) male mx'!BG102)</f>
        <v>-0.86499743748660463</v>
      </c>
      <c r="BH102" s="32">
        <f>LN('2a) male mx'!BH102)</f>
        <v>-0.84170187488308246</v>
      </c>
      <c r="BI102" s="32">
        <f>LN('2a) male mx'!BI102)</f>
        <v>-0.88238918019847368</v>
      </c>
      <c r="BJ102" s="32">
        <f>LN('2a) male mx'!BJ102)</f>
        <v>-0.8232003088081431</v>
      </c>
      <c r="BK102" s="32">
        <f>LN('2a) male mx'!BK102)</f>
        <v>-0.77170950306304753</v>
      </c>
      <c r="BL102" s="32">
        <f>LN('2a) male mx'!BL102)</f>
        <v>-0.85668760073704264</v>
      </c>
      <c r="BM102" s="32">
        <f>LN('2a) male mx'!BM102)</f>
        <v>-0.81017407251300466</v>
      </c>
      <c r="BN102" s="32">
        <f>LN('2a) male mx'!BN102)</f>
        <v>-0.75522917450704974</v>
      </c>
      <c r="BO102" s="32">
        <f>LN('2a) male mx'!BO102)</f>
        <v>-0.8608492833902962</v>
      </c>
      <c r="BP102" s="32">
        <f>LN('2a) male mx'!BP102)</f>
        <v>-0.80659181461773066</v>
      </c>
      <c r="BQ102" s="32">
        <f>LN('2a) male mx'!BQ102)</f>
        <v>-0.83546340274020081</v>
      </c>
      <c r="BR102" s="32">
        <f>LN('2a) male mx'!BR102)</f>
        <v>-0.71965229993994229</v>
      </c>
      <c r="BS102" s="32">
        <f>LN('2a) male mx'!BS102)</f>
        <v>-0.82059212712806573</v>
      </c>
      <c r="BT102" s="32">
        <f>LN('2a) male mx'!BT102)</f>
        <v>-0.89014545176983284</v>
      </c>
      <c r="BU102" s="32">
        <f>LN('2a) male mx'!BU102)</f>
        <v>-0.83078597988702618</v>
      </c>
      <c r="BV102" s="32">
        <f>LN('2a) male mx'!BV102)</f>
        <v>-0.86780586460833076</v>
      </c>
      <c r="BW102" s="32">
        <f>LN('2a) male mx'!BW102)</f>
        <v>-0.76196732555886038</v>
      </c>
      <c r="BX102" s="32">
        <f>LN('2a) male mx'!BX102)</f>
        <v>-0.83154950341906453</v>
      </c>
      <c r="BY102" s="32">
        <f>LN('2a) male mx'!BY102)</f>
        <v>-0.79923964585049201</v>
      </c>
      <c r="BZ102" s="32">
        <f>LN('2a) male mx'!BZ102)</f>
        <v>-0.81339630871152224</v>
      </c>
      <c r="CA102" s="32">
        <f>LN('2a) male mx'!CA102)</f>
        <v>-0.82945935668502924</v>
      </c>
      <c r="CB102" s="32">
        <f>LN('2a) male mx'!CB102)</f>
        <v>-0.82079591964169707</v>
      </c>
      <c r="CC102" s="32">
        <f>LN('2a) male mx'!CC102)</f>
        <v>-0.80864673781422169</v>
      </c>
      <c r="CD102" s="32">
        <f>LN('2a) male mx'!CD102)</f>
        <v>-0.83529162352061026</v>
      </c>
      <c r="CE102" s="32">
        <f>LN('2a) male mx'!CE102)</f>
        <v>-0.7664193816662711</v>
      </c>
      <c r="CF102" s="32">
        <f>LN('2a) male mx'!CF102)</f>
        <v>-0.80712896265733347</v>
      </c>
      <c r="CG102" s="32">
        <f>LN('2a) male mx'!CG102)</f>
        <v>-0.82341660686771134</v>
      </c>
      <c r="CH102" s="32">
        <f>LN('2a) male mx'!CH102)</f>
        <v>-0.86934097837274327</v>
      </c>
      <c r="CI102" s="32">
        <f>LN('2a) male mx'!CI102)</f>
        <v>-0.85109293135575514</v>
      </c>
      <c r="CJ102" s="32">
        <f>LN('2a) male mx'!CJ102)</f>
        <v>-0.85546117102636454</v>
      </c>
      <c r="CK102" s="32">
        <f>LN('2a) male mx'!CK102)</f>
        <v>-0.83975065475182065</v>
      </c>
      <c r="CL102" s="32">
        <f>LN('2a) male mx'!CL102)</f>
        <v>-0.87700581120215126</v>
      </c>
      <c r="CM102" s="32">
        <f>LN('2a) male mx'!CM102)</f>
        <v>-0.88022838460688801</v>
      </c>
      <c r="CN102" s="32">
        <f>LN('2a) male mx'!CN102)</f>
        <v>-0.87422418212169528</v>
      </c>
      <c r="CP102" s="31">
        <f t="shared" si="3"/>
        <v>99</v>
      </c>
      <c r="CQ102" s="32">
        <f>IFERROR(LN('2a) female mx'!B102),"")</f>
        <v>-1.0014485402144619</v>
      </c>
      <c r="CR102" s="32">
        <f>IFERROR(LN('2a) female mx'!C102),"")</f>
        <v>-0.87727869259913938</v>
      </c>
      <c r="CS102" s="32">
        <f>IFERROR(LN('2a) female mx'!D102),"")</f>
        <v>-0.67097332306562318</v>
      </c>
      <c r="CT102" s="32">
        <f>IFERROR(LN('2a) female mx'!E102),"")</f>
        <v>-0.7956087615218953</v>
      </c>
      <c r="CU102" s="32">
        <f>IFERROR(LN('2a) female mx'!F102),"")</f>
        <v>-0.95381317119724485</v>
      </c>
      <c r="CV102" s="32">
        <f>IFERROR(LN('2a) female mx'!G102),"")</f>
        <v>-0.88530718635418781</v>
      </c>
      <c r="CW102" s="32">
        <f>IFERROR(LN('2a) female mx'!H102),"")</f>
        <v>-0.75860439721458894</v>
      </c>
      <c r="CX102" s="32">
        <f>IFERROR(LN('2a) female mx'!I102),"")</f>
        <v>-0.70259606975787781</v>
      </c>
      <c r="CY102" s="32">
        <f>IFERROR(LN('2a) female mx'!J102),"")</f>
        <v>-0.66329421741026418</v>
      </c>
      <c r="CZ102" s="32">
        <f>IFERROR(LN('2a) female mx'!K102),"")</f>
        <v>-0.85510143452946619</v>
      </c>
      <c r="DA102" s="32">
        <f>IFERROR(LN('2a) female mx'!L102),"")</f>
        <v>-0.80921935181269933</v>
      </c>
      <c r="DB102" s="32">
        <f>IFERROR(LN('2a) female mx'!M102),"")</f>
        <v>-0.74033542208004399</v>
      </c>
      <c r="DC102" s="32">
        <f>IFERROR(LN('2a) female mx'!N102),"")</f>
        <v>-0.68522111528752461</v>
      </c>
      <c r="DD102" s="32">
        <f>IFERROR(LN('2a) female mx'!O102),"")</f>
        <v>-0.78194267934307649</v>
      </c>
      <c r="DE102" s="32">
        <f>IFERROR(LN('2a) female mx'!P102),"")</f>
        <v>-0.74391950593336853</v>
      </c>
      <c r="DF102" s="32">
        <f>IFERROR(LN('2a) female mx'!Q102),"")</f>
        <v>-0.79792613179312222</v>
      </c>
      <c r="DG102" s="32">
        <f>IFERROR(LN('2a) female mx'!R102),"")</f>
        <v>-0.7744605364349374</v>
      </c>
      <c r="DH102" s="32">
        <f>IFERROR(LN('2a) female mx'!S102),"")</f>
        <v>-0.76725515271366718</v>
      </c>
      <c r="DI102" s="32">
        <f>IFERROR(LN('2a) female mx'!T102),"")</f>
        <v>-0.60077386042893022</v>
      </c>
      <c r="DJ102" s="32">
        <f>IFERROR(LN('2a) female mx'!U102),"")</f>
        <v>-0.78275933924963248</v>
      </c>
      <c r="DK102" s="32">
        <f>IFERROR(LN('2a) female mx'!V102),"")</f>
        <v>-0.6848712712560856</v>
      </c>
      <c r="DL102" s="32">
        <f>IFERROR(LN('2a) female mx'!W102),"")</f>
        <v>-0.63430668053701189</v>
      </c>
      <c r="DM102" s="32">
        <f>IFERROR(LN('2a) female mx'!X102),"")</f>
        <v>-0.62318859195303489</v>
      </c>
      <c r="DN102" s="32">
        <f>IFERROR(LN('2a) female mx'!Y102),"")</f>
        <v>-0.73742775422340223</v>
      </c>
      <c r="DO102" s="32">
        <f>IFERROR(LN('2a) female mx'!Z102),"")</f>
        <v>-0.78125444807021216</v>
      </c>
      <c r="DP102" s="32">
        <f>IFERROR(LN('2a) female mx'!AA102),"")</f>
        <v>-0.73534753505032169</v>
      </c>
      <c r="DQ102" s="32">
        <f>IFERROR(LN('2a) female mx'!AB102),"")</f>
        <v>-0.7345843704241185</v>
      </c>
      <c r="DR102" s="32">
        <f>IFERROR(LN('2a) female mx'!AC102),"")</f>
        <v>-0.69071704570665338</v>
      </c>
      <c r="DS102" s="32">
        <f>IFERROR(LN('2a) female mx'!AD102),"")</f>
        <v>-0.78002585235397193</v>
      </c>
      <c r="DT102" s="32">
        <f>IFERROR(LN('2a) female mx'!AE102),"")</f>
        <v>-0.68463649089203671</v>
      </c>
      <c r="DU102" s="32">
        <f>IFERROR(LN('2a) female mx'!AF102),"")</f>
        <v>-0.68660408197100942</v>
      </c>
      <c r="DV102" s="32">
        <f>IFERROR(LN('2a) female mx'!AG102),"")</f>
        <v>-0.70294157815223302</v>
      </c>
      <c r="DW102" s="32">
        <f>IFERROR(LN('2a) female mx'!AH102),"")</f>
        <v>-0.7277527097374209</v>
      </c>
      <c r="DX102" s="32">
        <f>IFERROR(LN('2a) female mx'!AI102),"")</f>
        <v>-0.74566521484339165</v>
      </c>
      <c r="DY102" s="32">
        <f>IFERROR(LN('2a) female mx'!AJ102),"")</f>
        <v>-0.73110794279916824</v>
      </c>
      <c r="DZ102" s="32">
        <f>IFERROR(LN('2a) female mx'!AK102),"")</f>
        <v>-0.70197336318821735</v>
      </c>
      <c r="EA102" s="32">
        <f>IFERROR(LN('2a) female mx'!AL102),"")</f>
        <v>-0.77402565928087785</v>
      </c>
      <c r="EB102" s="32">
        <f>IFERROR(LN('2a) female mx'!AM102),"")</f>
        <v>-0.81574950265227775</v>
      </c>
      <c r="EC102" s="32">
        <f>IFERROR(LN('2a) female mx'!AN102),"")</f>
        <v>-0.71798410370688448</v>
      </c>
      <c r="ED102" s="32">
        <f>IFERROR(LN('2a) female mx'!AO102),"")</f>
        <v>-0.81040348457391609</v>
      </c>
      <c r="EE102" s="32">
        <f>IFERROR(LN('2a) female mx'!AP102),"")</f>
        <v>-0.80506509676393068</v>
      </c>
      <c r="EF102" s="32">
        <f>IFERROR(LN('2a) female mx'!AQ102),"")</f>
        <v>-0.78621269051044629</v>
      </c>
      <c r="EG102" s="32">
        <f>IFERROR(LN('2a) female mx'!AR102),"")</f>
        <v>-0.79380232013449847</v>
      </c>
      <c r="EH102" s="32">
        <f>IFERROR(LN('2a) female mx'!AS102),"")</f>
        <v>-0.79270270245706353</v>
      </c>
      <c r="EI102" s="32">
        <f>IFERROR(LN('2a) female mx'!AT102),"")</f>
        <v>-0.81700642093562192</v>
      </c>
      <c r="EJ102" s="32">
        <f>IFERROR(LN('2a) female mx'!AU102),"")</f>
        <v>-0.78870040326253787</v>
      </c>
      <c r="EK102" s="32">
        <f>IFERROR(LN('2a) female mx'!AV102),"")</f>
        <v>-0.84018428729840144</v>
      </c>
      <c r="EL102" s="32">
        <f>IFERROR(LN('2a) female mx'!AW102),"")</f>
        <v>-0.72749666057458295</v>
      </c>
      <c r="EM102" s="32">
        <f>IFERROR(LN('2a) female mx'!AX102),"")</f>
        <v>-0.85892733699423496</v>
      </c>
      <c r="EN102" s="32">
        <f>IFERROR(LN('2a) female mx'!AY102),"")</f>
        <v>-0.84759420058792012</v>
      </c>
      <c r="EO102" s="32">
        <f>IFERROR(LN('2a) female mx'!AZ102),"")</f>
        <v>-0.82974205773840293</v>
      </c>
      <c r="EP102" s="32">
        <f>IFERROR(LN('2a) female mx'!BA102),"")</f>
        <v>-0.85112561625696803</v>
      </c>
      <c r="EQ102" s="32">
        <f>IFERROR(LN('2a) female mx'!BB102),"")</f>
        <v>-0.85515336032751255</v>
      </c>
      <c r="ER102" s="32">
        <f>IFERROR(LN('2a) female mx'!BC102),"")</f>
        <v>-0.78040362555717335</v>
      </c>
      <c r="ES102" s="32">
        <f>IFERROR(LN('2a) female mx'!BD102),"")</f>
        <v>-0.91151745312149746</v>
      </c>
      <c r="ET102" s="32">
        <f>IFERROR(LN('2a) female mx'!BE102),"")</f>
        <v>-0.82900794763628571</v>
      </c>
      <c r="EU102" s="32">
        <f>IFERROR(LN('2a) female mx'!BF102),"")</f>
        <v>-0.93524048065381726</v>
      </c>
      <c r="EV102" s="32">
        <f>IFERROR(LN('2a) female mx'!BG102),"")</f>
        <v>-0.95453631086923008</v>
      </c>
      <c r="EW102" s="32">
        <f>IFERROR(LN('2a) female mx'!BH102),"")</f>
        <v>-0.95097628986204508</v>
      </c>
      <c r="EX102" s="32">
        <f>IFERROR(LN('2a) female mx'!BI102),"")</f>
        <v>-0.96600756305737367</v>
      </c>
      <c r="EY102" s="32">
        <f>IFERROR(LN('2a) female mx'!BJ102),"")</f>
        <v>-0.96093505423169434</v>
      </c>
      <c r="EZ102" s="32">
        <f>IFERROR(LN('2a) female mx'!BK102),"")</f>
        <v>-0.88452910439201893</v>
      </c>
      <c r="FA102" s="32">
        <f>IFERROR(LN('2a) female mx'!BL102),"")</f>
        <v>-1.009976215951478</v>
      </c>
      <c r="FB102" s="32">
        <f>IFERROR(LN('2a) female mx'!BM102),"")</f>
        <v>-0.96857395145950043</v>
      </c>
      <c r="FC102" s="32">
        <f>IFERROR(LN('2a) female mx'!BN102),"")</f>
        <v>-0.91111129003260616</v>
      </c>
      <c r="FD102" s="32">
        <f>IFERROR(LN('2a) female mx'!BO102),"")</f>
        <v>-0.98320911683520096</v>
      </c>
      <c r="FE102" s="32">
        <f>IFERROR(LN('2a) female mx'!BP102),"")</f>
        <v>-0.93861031927622407</v>
      </c>
      <c r="FF102" s="32">
        <f>IFERROR(LN('2a) female mx'!BQ102),"")</f>
        <v>-0.98610583816501463</v>
      </c>
      <c r="FG102" s="32">
        <f>IFERROR(LN('2a) female mx'!BR102),"")</f>
        <v>-0.86401134136094426</v>
      </c>
      <c r="FH102" s="32">
        <f>IFERROR(LN('2a) female mx'!BS102),"")</f>
        <v>-0.96926654785191924</v>
      </c>
      <c r="FI102" s="32">
        <f>IFERROR(LN('2a) female mx'!BT102),"")</f>
        <v>-1.0010095586446379</v>
      </c>
      <c r="FJ102" s="32">
        <f>IFERROR(LN('2a) female mx'!BU102),"")</f>
        <v>-0.97927718068401559</v>
      </c>
      <c r="FK102" s="32">
        <f>IFERROR(LN('2a) female mx'!BV102),"")</f>
        <v>-1.0091951366608871</v>
      </c>
      <c r="FL102" s="32">
        <f>IFERROR(LN('2a) female mx'!BW102),"")</f>
        <v>-0.94159597696546182</v>
      </c>
      <c r="FM102" s="32">
        <f>IFERROR(LN('2a) female mx'!BX102),"")</f>
        <v>-0.95426997993937146</v>
      </c>
      <c r="FN102" s="32">
        <f>IFERROR(LN('2a) female mx'!BY102),"")</f>
        <v>-0.93607058557404144</v>
      </c>
      <c r="FO102" s="32">
        <f>IFERROR(LN('2a) female mx'!BZ102),"")</f>
        <v>-0.91997482538019293</v>
      </c>
      <c r="FP102" s="32">
        <f>IFERROR(LN('2a) female mx'!CA102),"")</f>
        <v>-0.96752473596652133</v>
      </c>
      <c r="FQ102" s="32">
        <f>IFERROR(LN('2a) female mx'!CB102),"")</f>
        <v>-0.97919748762382064</v>
      </c>
      <c r="FR102" s="32">
        <f>IFERROR(LN('2a) female mx'!CC102),"")</f>
        <v>-0.9397677662139523</v>
      </c>
      <c r="FS102" s="32">
        <f>IFERROR(LN('2a) female mx'!CD102),"")</f>
        <v>-0.9923977178389668</v>
      </c>
      <c r="FT102" s="32">
        <f>IFERROR(LN('2a) female mx'!CE102),"")</f>
        <v>-0.95046638928160831</v>
      </c>
      <c r="FU102" s="32">
        <f>IFERROR(LN('2a) female mx'!CF102),"")</f>
        <v>-0.95128071433030303</v>
      </c>
      <c r="FV102" s="32">
        <f>IFERROR(LN('2a) female mx'!CG102),"")</f>
        <v>-1.0001903740673632</v>
      </c>
      <c r="FW102" s="32">
        <f>IFERROR(LN('2a) female mx'!CH102),"")</f>
        <v>-1.0196119949479101</v>
      </c>
      <c r="FX102" s="32">
        <f>IFERROR(LN('2a) female mx'!CI102),"")</f>
        <v>-0.99546049836983941</v>
      </c>
      <c r="FY102" s="32">
        <f>IFERROR(LN('2a) female mx'!CJ102),"")</f>
        <v>-0.96467757413224042</v>
      </c>
      <c r="FZ102" s="32">
        <f>IFERROR(LN('2a) female mx'!CK102),"")</f>
        <v>-0.94260804019152844</v>
      </c>
      <c r="GA102" s="32">
        <f>IFERROR(LN('2a) female mx'!CL102),"")</f>
        <v>-0.99943962675678111</v>
      </c>
      <c r="GB102" s="32">
        <f>IFERROR(LN('2a) female mx'!CM102),"")</f>
        <v>-0.99606203229945189</v>
      </c>
      <c r="GC102" s="32">
        <f>IFERROR(LN('2a) female mx'!CN102),"")</f>
        <v>-0.98002493505112509</v>
      </c>
      <c r="GD102" s="12" t="str">
        <f>IFERROR(LN('2a) female mx'!CO102),"")</f>
        <v/>
      </c>
    </row>
    <row r="103" spans="1:186" x14ac:dyDescent="0.25">
      <c r="A103" s="31">
        <f>'2a) male mx'!A103</f>
        <v>100</v>
      </c>
      <c r="B103" s="32">
        <f>LN('2a) male mx'!B103)</f>
        <v>-0.93155820400494349</v>
      </c>
      <c r="C103" s="32">
        <f>LN('2a) male mx'!C103)</f>
        <v>-0.72213471743319757</v>
      </c>
      <c r="D103" s="32">
        <f>LN('2a) male mx'!D103)</f>
        <v>-0.7282385003712154</v>
      </c>
      <c r="E103" s="32">
        <f>LN('2a) male mx'!E103)</f>
        <v>-0.70309751141311339</v>
      </c>
      <c r="F103" s="32">
        <f>LN('2a) male mx'!F103)</f>
        <v>-0.76483910901606178</v>
      </c>
      <c r="G103" s="32">
        <f>LN('2a) male mx'!G103)</f>
        <v>-0.70395809666416098</v>
      </c>
      <c r="H103" s="32">
        <f>LN('2a) male mx'!H103)</f>
        <v>-0.73840377214806618</v>
      </c>
      <c r="I103" s="32">
        <f>LN('2a) male mx'!I103)</f>
        <v>-0.73396917508020043</v>
      </c>
      <c r="J103" s="32">
        <f>LN('2a) male mx'!J103)</f>
        <v>-0.59470710774669278</v>
      </c>
      <c r="K103" s="32">
        <f>LN('2a) male mx'!K103)</f>
        <v>-0.73129894652432159</v>
      </c>
      <c r="L103" s="32">
        <f>LN('2a) male mx'!L103)</f>
        <v>-0.71434938821054828</v>
      </c>
      <c r="M103" s="32">
        <f>LN('2a) male mx'!M103)</f>
        <v>-0.74923664721098893</v>
      </c>
      <c r="N103" s="32">
        <f>LN('2a) male mx'!N103)</f>
        <v>-0.7448191911042662</v>
      </c>
      <c r="O103" s="32">
        <f>LN('2a) male mx'!O103)</f>
        <v>-0.67015766233524654</v>
      </c>
      <c r="P103" s="32">
        <f>LN('2a) male mx'!P103)</f>
        <v>-0.70236383566486926</v>
      </c>
      <c r="Q103" s="32">
        <f>LN('2a) male mx'!Q103)</f>
        <v>-0.72054615474805972</v>
      </c>
      <c r="R103" s="32">
        <f>LN('2a) male mx'!R103)</f>
        <v>-0.68448911781683075</v>
      </c>
      <c r="S103" s="32">
        <f>LN('2a) male mx'!S103)</f>
        <v>-0.67634006224356413</v>
      </c>
      <c r="T103" s="32">
        <f>LN('2a) male mx'!T103)</f>
        <v>-0.45198512374305727</v>
      </c>
      <c r="U103" s="32">
        <f>LN('2a) male mx'!U103)</f>
        <v>-0.66694480816592117</v>
      </c>
      <c r="V103" s="32">
        <f>LN('2a) male mx'!V103)</f>
        <v>-0.62252961334599188</v>
      </c>
      <c r="W103" s="32">
        <f>LN('2a) male mx'!W103)</f>
        <v>-0.6061358035703156</v>
      </c>
      <c r="X103" s="32">
        <f>LN('2a) male mx'!X103)</f>
        <v>-0.53062825106217038</v>
      </c>
      <c r="Y103" s="32">
        <f>LN('2a) male mx'!Y103)</f>
        <v>-0.66329421741026418</v>
      </c>
      <c r="Z103" s="32">
        <f>LN('2a) male mx'!Z103)</f>
        <v>-0.67833209477480461</v>
      </c>
      <c r="AA103" s="32">
        <f>LN('2a) male mx'!AA103)</f>
        <v>-0.55117691928955803</v>
      </c>
      <c r="AB103" s="32">
        <f>LN('2a) male mx'!AB103)</f>
        <v>-0.56489284503626647</v>
      </c>
      <c r="AC103" s="32">
        <f>LN('2a) male mx'!AC103)</f>
        <v>-0.57981849525294205</v>
      </c>
      <c r="AD103" s="32">
        <f>LN('2a) male mx'!AD103)</f>
        <v>-0.63090487168272436</v>
      </c>
      <c r="AE103" s="32">
        <f>LN('2a) male mx'!AE103)</f>
        <v>-0.63808740337691794</v>
      </c>
      <c r="AF103" s="32">
        <f>LN('2a) male mx'!AF103)</f>
        <v>-0.50554856666514703</v>
      </c>
      <c r="AG103" s="32">
        <f>LN('2a) male mx'!AG103)</f>
        <v>-0.64574494166536145</v>
      </c>
      <c r="AH103" s="32">
        <f>LN('2a) male mx'!AH103)</f>
        <v>-0.65453234443216579</v>
      </c>
      <c r="AI103" s="32">
        <f>LN('2a) male mx'!AI103)</f>
        <v>-0.58572693193910841</v>
      </c>
      <c r="AJ103" s="32">
        <f>LN('2a) male mx'!AJ103)</f>
        <v>-0.65924562888426386</v>
      </c>
      <c r="AK103" s="32">
        <f>LN('2a) male mx'!AK103)</f>
        <v>-0.6061358035703156</v>
      </c>
      <c r="AL103" s="32">
        <f>LN('2a) male mx'!AL103)</f>
        <v>-0.60025343366724904</v>
      </c>
      <c r="AM103" s="32">
        <f>LN('2a) male mx'!AM103)</f>
        <v>-0.65877953705573744</v>
      </c>
      <c r="AN103" s="32">
        <f>LN('2a) male mx'!AN103)</f>
        <v>-0.63090487168272436</v>
      </c>
      <c r="AO103" s="32">
        <f>LN('2a) male mx'!AO103)</f>
        <v>-0.61779774331815851</v>
      </c>
      <c r="AP103" s="32">
        <f>LN('2a) male mx'!AP103)</f>
        <v>-0.65877953705573744</v>
      </c>
      <c r="AQ103" s="32">
        <f>LN('2a) male mx'!AQ103)</f>
        <v>-0.6123858239154869</v>
      </c>
      <c r="AR103" s="32">
        <f>LN('2a) male mx'!AR103)</f>
        <v>-0.63598876671999671</v>
      </c>
      <c r="AS103" s="32">
        <f>LN('2a) male mx'!AS103)</f>
        <v>-0.63372376008914455</v>
      </c>
      <c r="AT103" s="32">
        <f>LN('2a) male mx'!AT103)</f>
        <v>-0.65198910806643773</v>
      </c>
      <c r="AU103" s="32">
        <f>LN('2a) male mx'!AU103)</f>
        <v>-0.66497630359324911</v>
      </c>
      <c r="AV103" s="32">
        <f>LN('2a) male mx'!AV103)</f>
        <v>-0.71127456515250198</v>
      </c>
      <c r="AW103" s="32">
        <f>LN('2a) male mx'!AW103)</f>
        <v>-0.62252961334599188</v>
      </c>
      <c r="AX103" s="32">
        <f>LN('2a) male mx'!AX103)</f>
        <v>-0.6992262266363275</v>
      </c>
      <c r="AY103" s="32">
        <f>LN('2a) male mx'!AY103)</f>
        <v>-0.68504997032732595</v>
      </c>
      <c r="AZ103" s="32">
        <f>LN('2a) male mx'!AZ103)</f>
        <v>-0.63865899527587555</v>
      </c>
      <c r="BA103" s="32">
        <f>LN('2a) male mx'!BA103)</f>
        <v>-0.67990195380992458</v>
      </c>
      <c r="BB103" s="32">
        <f>LN('2a) male mx'!BB103)</f>
        <v>-0.74775131459479716</v>
      </c>
      <c r="BC103" s="32">
        <f>LN('2a) male mx'!BC103)</f>
        <v>-0.62415430907299385</v>
      </c>
      <c r="BD103" s="32">
        <f>LN('2a) male mx'!BD103)</f>
        <v>-0.7270487322356266</v>
      </c>
      <c r="BE103" s="32">
        <f>LN('2a) male mx'!BE103)</f>
        <v>-0.70498163820694815</v>
      </c>
      <c r="BF103" s="32">
        <f>LN('2a) male mx'!BF103)</f>
        <v>-0.75291892385986259</v>
      </c>
      <c r="BG103" s="32">
        <f>LN('2a) male mx'!BG103)</f>
        <v>-0.80821651034473252</v>
      </c>
      <c r="BH103" s="32">
        <f>LN('2a) male mx'!BH103)</f>
        <v>-0.77848090586789742</v>
      </c>
      <c r="BI103" s="32">
        <f>LN('2a) male mx'!BI103)</f>
        <v>-0.82427183315390296</v>
      </c>
      <c r="BJ103" s="32">
        <f>LN('2a) male mx'!BJ103)</f>
        <v>-0.77318988823348167</v>
      </c>
      <c r="BK103" s="32">
        <f>LN('2a) male mx'!BK103)</f>
        <v>-0.71496622795458509</v>
      </c>
      <c r="BL103" s="32">
        <f>LN('2a) male mx'!BL103)</f>
        <v>-0.80266570636643531</v>
      </c>
      <c r="BM103" s="32">
        <f>LN('2a) male mx'!BM103)</f>
        <v>-0.76522806273547328</v>
      </c>
      <c r="BN103" s="32">
        <f>LN('2a) male mx'!BN103)</f>
        <v>-0.70588620633737498</v>
      </c>
      <c r="BO103" s="32">
        <f>LN('2a) male mx'!BO103)</f>
        <v>-0.79809777614644428</v>
      </c>
      <c r="BP103" s="32">
        <f>LN('2a) male mx'!BP103)</f>
        <v>-0.74286155921290875</v>
      </c>
      <c r="BQ103" s="32">
        <f>LN('2a) male mx'!BQ103)</f>
        <v>-0.77452678682832321</v>
      </c>
      <c r="BR103" s="32">
        <f>LN('2a) male mx'!BR103)</f>
        <v>-0.66349097097705734</v>
      </c>
      <c r="BS103" s="32">
        <f>LN('2a) male mx'!BS103)</f>
        <v>-0.76310576916685569</v>
      </c>
      <c r="BT103" s="32">
        <f>LN('2a) male mx'!BT103)</f>
        <v>-0.82885643248448082</v>
      </c>
      <c r="BU103" s="32">
        <f>LN('2a) male mx'!BU103)</f>
        <v>-0.77318988823348167</v>
      </c>
      <c r="BV103" s="32">
        <f>LN('2a) male mx'!BV103)</f>
        <v>-0.80597971105647259</v>
      </c>
      <c r="BW103" s="32">
        <f>LN('2a) male mx'!BW103)</f>
        <v>-0.70105236006705862</v>
      </c>
      <c r="BX103" s="32">
        <f>LN('2a) male mx'!BX103)</f>
        <v>-0.76962641007509303</v>
      </c>
      <c r="BY103" s="32">
        <f>LN('2a) male mx'!BY103)</f>
        <v>-0.7377356578756773</v>
      </c>
      <c r="BZ103" s="32">
        <f>LN('2a) male mx'!BZ103)</f>
        <v>-0.75084258954148508</v>
      </c>
      <c r="CA103" s="32">
        <f>LN('2a) male mx'!CA103)</f>
        <v>-0.76490046623782604</v>
      </c>
      <c r="CB103" s="32">
        <f>LN('2a) male mx'!CB103)</f>
        <v>-0.75055808777328437</v>
      </c>
      <c r="CC103" s="32">
        <f>LN('2a) male mx'!CC103)</f>
        <v>-0.74110522485610764</v>
      </c>
      <c r="CD103" s="32">
        <f>LN('2a) male mx'!CD103)</f>
        <v>-0.76640445083335429</v>
      </c>
      <c r="CE103" s="32">
        <f>LN('2a) male mx'!CE103)</f>
        <v>-0.69868736093556072</v>
      </c>
      <c r="CF103" s="32">
        <f>LN('2a) male mx'!CF103)</f>
        <v>-0.73570679497874125</v>
      </c>
      <c r="CG103" s="32">
        <f>LN('2a) male mx'!CG103)</f>
        <v>-0.75589105950324265</v>
      </c>
      <c r="CH103" s="32">
        <f>LN('2a) male mx'!CH103)</f>
        <v>-0.79667675277066241</v>
      </c>
      <c r="CI103" s="32">
        <f>LN('2a) male mx'!CI103)</f>
        <v>-0.77785387803210815</v>
      </c>
      <c r="CJ103" s="32">
        <f>LN('2a) male mx'!CJ103)</f>
        <v>-0.78087290216879168</v>
      </c>
      <c r="CK103" s="32">
        <f>LN('2a) male mx'!CK103)</f>
        <v>-0.76387370821358402</v>
      </c>
      <c r="CL103" s="32">
        <f>LN('2a) male mx'!CL103)</f>
        <v>-0.80040245175836644</v>
      </c>
      <c r="CM103" s="32">
        <f>LN('2a) male mx'!CM103)</f>
        <v>-0.80630001420713959</v>
      </c>
      <c r="CN103" s="32">
        <f>LN('2a) male mx'!CN103)</f>
        <v>-0.80086542960018814</v>
      </c>
      <c r="CP103" s="31">
        <f t="shared" si="3"/>
        <v>100</v>
      </c>
      <c r="CQ103" s="32">
        <f>IFERROR(LN('2a) female mx'!B103),"")</f>
        <v>-0.95200881447623431</v>
      </c>
      <c r="CR103" s="32">
        <f>IFERROR(LN('2a) female mx'!C103),"")</f>
        <v>-0.83624802420061861</v>
      </c>
      <c r="CS103" s="32">
        <f>IFERROR(LN('2a) female mx'!D103),"")</f>
        <v>-0.6267020811517926</v>
      </c>
      <c r="CT103" s="32">
        <f>IFERROR(LN('2a) female mx'!E103),"")</f>
        <v>-0.73587212522628653</v>
      </c>
      <c r="CU103" s="32">
        <f>IFERROR(LN('2a) female mx'!F103),"")</f>
        <v>-0.90371194966729496</v>
      </c>
      <c r="CV103" s="32">
        <f>IFERROR(LN('2a) female mx'!G103),"")</f>
        <v>-0.8339820844114314</v>
      </c>
      <c r="CW103" s="32">
        <f>IFERROR(LN('2a) female mx'!H103),"")</f>
        <v>-0.70669140566770261</v>
      </c>
      <c r="CX103" s="32">
        <f>IFERROR(LN('2a) female mx'!I103),"")</f>
        <v>-0.64185388617239481</v>
      </c>
      <c r="CY103" s="32">
        <f>IFERROR(LN('2a) female mx'!J103),"")</f>
        <v>-0.6061358035703156</v>
      </c>
      <c r="CZ103" s="32">
        <f>IFERROR(LN('2a) female mx'!K103),"")</f>
        <v>-0.8034952377288106</v>
      </c>
      <c r="DA103" s="32">
        <f>IFERROR(LN('2a) female mx'!L103),"")</f>
        <v>-0.76058846135547786</v>
      </c>
      <c r="DB103" s="32">
        <f>IFERROR(LN('2a) female mx'!M103),"")</f>
        <v>-0.69314718055994529</v>
      </c>
      <c r="DC103" s="32">
        <f>IFERROR(LN('2a) female mx'!N103),"")</f>
        <v>-0.63648714699445408</v>
      </c>
      <c r="DD103" s="32">
        <f>IFERROR(LN('2a) female mx'!O103),"")</f>
        <v>-0.7252354951114458</v>
      </c>
      <c r="DE103" s="32">
        <f>IFERROR(LN('2a) female mx'!P103),"")</f>
        <v>-0.68504997032732595</v>
      </c>
      <c r="DF103" s="32">
        <f>IFERROR(LN('2a) female mx'!Q103),"")</f>
        <v>-0.74752395143801709</v>
      </c>
      <c r="DG103" s="32">
        <f>IFERROR(LN('2a) female mx'!R103),"")</f>
        <v>-0.72123014930277063</v>
      </c>
      <c r="DH103" s="32">
        <f>IFERROR(LN('2a) female mx'!S103),"")</f>
        <v>-0.70774597998109789</v>
      </c>
      <c r="DI103" s="32">
        <f>IFERROR(LN('2a) female mx'!T103),"")</f>
        <v>-0.55961578793542277</v>
      </c>
      <c r="DJ103" s="32">
        <f>IFERROR(LN('2a) female mx'!U103),"")</f>
        <v>-0.7282385003712154</v>
      </c>
      <c r="DK103" s="32">
        <f>IFERROR(LN('2a) female mx'!V103),"")</f>
        <v>-0.62509371731492969</v>
      </c>
      <c r="DL103" s="32">
        <f>IFERROR(LN('2a) female mx'!W103),"")</f>
        <v>-0.56293254056141651</v>
      </c>
      <c r="DM103" s="32">
        <f>IFERROR(LN('2a) female mx'!X103),"")</f>
        <v>-0.58525821854876037</v>
      </c>
      <c r="DN103" s="32">
        <f>IFERROR(LN('2a) female mx'!Y103),"")</f>
        <v>-0.69005598799027246</v>
      </c>
      <c r="DO103" s="32">
        <f>IFERROR(LN('2a) female mx'!Z103),"")</f>
        <v>-0.71562003641200389</v>
      </c>
      <c r="DP103" s="32">
        <f>IFERROR(LN('2a) female mx'!AA103),"")</f>
        <v>-0.6863674935745665</v>
      </c>
      <c r="DQ103" s="32">
        <f>IFERROR(LN('2a) female mx'!AB103),"")</f>
        <v>-0.66904962898088483</v>
      </c>
      <c r="DR103" s="32">
        <f>IFERROR(LN('2a) female mx'!AC103),"")</f>
        <v>-0.62552699288496605</v>
      </c>
      <c r="DS103" s="32">
        <f>IFERROR(LN('2a) female mx'!AD103),"")</f>
        <v>-0.7242130001348358</v>
      </c>
      <c r="DT103" s="32">
        <f>IFERROR(LN('2a) female mx'!AE103),"")</f>
        <v>-0.64041088447900196</v>
      </c>
      <c r="DU103" s="32">
        <f>IFERROR(LN('2a) female mx'!AF103),"")</f>
        <v>-0.62860865942237421</v>
      </c>
      <c r="DV103" s="32">
        <f>IFERROR(LN('2a) female mx'!AG103),"")</f>
        <v>-0.64841128671855375</v>
      </c>
      <c r="DW103" s="32">
        <f>IFERROR(LN('2a) female mx'!AH103),"")</f>
        <v>-0.66811110239862048</v>
      </c>
      <c r="DX103" s="32">
        <f>IFERROR(LN('2a) female mx'!AI103),"")</f>
        <v>-0.68554258117472611</v>
      </c>
      <c r="DY103" s="32">
        <f>IFERROR(LN('2a) female mx'!AJ103),"")</f>
        <v>-0.66972690635184684</v>
      </c>
      <c r="DZ103" s="32">
        <f>IFERROR(LN('2a) female mx'!AK103),"")</f>
        <v>-0.64421655708836523</v>
      </c>
      <c r="EA103" s="32">
        <f>IFERROR(LN('2a) female mx'!AL103),"")</f>
        <v>-0.71157144788600368</v>
      </c>
      <c r="EB103" s="32">
        <f>IFERROR(LN('2a) female mx'!AM103),"")</f>
        <v>-0.74806293815605995</v>
      </c>
      <c r="EC103" s="32">
        <f>IFERROR(LN('2a) female mx'!AN103),"")</f>
        <v>-0.65540685257709819</v>
      </c>
      <c r="ED103" s="32">
        <f>IFERROR(LN('2a) female mx'!AO103),"")</f>
        <v>-0.74126642890414374</v>
      </c>
      <c r="EE103" s="32">
        <f>IFERROR(LN('2a) female mx'!AP103),"")</f>
        <v>-0.74193734472937733</v>
      </c>
      <c r="EF103" s="32">
        <f>IFERROR(LN('2a) female mx'!AQ103),"")</f>
        <v>-0.7198154276421066</v>
      </c>
      <c r="EG103" s="32">
        <f>IFERROR(LN('2a) female mx'!AR103),"")</f>
        <v>-0.73186169274063573</v>
      </c>
      <c r="EH103" s="32">
        <f>IFERROR(LN('2a) female mx'!AS103),"")</f>
        <v>-0.73694980321833825</v>
      </c>
      <c r="EI103" s="32">
        <f>IFERROR(LN('2a) female mx'!AT103),"")</f>
        <v>-0.76340507435348337</v>
      </c>
      <c r="EJ103" s="32">
        <f>IFERROR(LN('2a) female mx'!AU103),"")</f>
        <v>-0.73494430923840681</v>
      </c>
      <c r="EK103" s="32">
        <f>IFERROR(LN('2a) female mx'!AV103),"")</f>
        <v>-0.77664114273769669</v>
      </c>
      <c r="EL103" s="32">
        <f>IFERROR(LN('2a) female mx'!AW103),"")</f>
        <v>-0.66976673191588154</v>
      </c>
      <c r="EM103" s="32">
        <f>IFERROR(LN('2a) female mx'!AX103),"")</f>
        <v>-0.79329106755456902</v>
      </c>
      <c r="EN103" s="32">
        <f>IFERROR(LN('2a) female mx'!AY103),"")</f>
        <v>-0.77876870326052083</v>
      </c>
      <c r="EO103" s="32">
        <f>IFERROR(LN('2a) female mx'!AZ103),"")</f>
        <v>-0.7657178733947807</v>
      </c>
      <c r="EP103" s="32">
        <f>IFERROR(LN('2a) female mx'!BA103),"")</f>
        <v>-0.78443860076935246</v>
      </c>
      <c r="EQ103" s="32">
        <f>IFERROR(LN('2a) female mx'!BB103),"")</f>
        <v>-0.79075885735254936</v>
      </c>
      <c r="ER103" s="32">
        <f>IFERROR(LN('2a) female mx'!BC103),"")</f>
        <v>-0.71958043762810076</v>
      </c>
      <c r="ES103" s="32">
        <f>IFERROR(LN('2a) female mx'!BD103),"")</f>
        <v>-0.84197483789828886</v>
      </c>
      <c r="ET103" s="32">
        <f>IFERROR(LN('2a) female mx'!BE103),"")</f>
        <v>-0.76228688414465717</v>
      </c>
      <c r="EU103" s="32">
        <f>IFERROR(LN('2a) female mx'!BF103),"")</f>
        <v>-0.86740882037679967</v>
      </c>
      <c r="EV103" s="32">
        <f>IFERROR(LN('2a) female mx'!BG103),"")</f>
        <v>-0.88866466559922397</v>
      </c>
      <c r="EW103" s="32">
        <f>IFERROR(LN('2a) female mx'!BH103),"")</f>
        <v>-0.88079640046168761</v>
      </c>
      <c r="EX103" s="32">
        <f>IFERROR(LN('2a) female mx'!BI103),"")</f>
        <v>-0.89448610190730227</v>
      </c>
      <c r="EY103" s="32">
        <f>IFERROR(LN('2a) female mx'!BJ103),"")</f>
        <v>-0.8894563474215661</v>
      </c>
      <c r="EZ103" s="32">
        <f>IFERROR(LN('2a) female mx'!BK103),"")</f>
        <v>-0.81348123800793404</v>
      </c>
      <c r="FA103" s="32">
        <f>IFERROR(LN('2a) female mx'!BL103),"")</f>
        <v>-0.94033998710682476</v>
      </c>
      <c r="FB103" s="32">
        <f>IFERROR(LN('2a) female mx'!BM103),"")</f>
        <v>-0.89577261688961463</v>
      </c>
      <c r="FC103" s="32">
        <f>IFERROR(LN('2a) female mx'!BN103),"")</f>
        <v>-0.83811746804224219</v>
      </c>
      <c r="FD103" s="32">
        <f>IFERROR(LN('2a) female mx'!BO103),"")</f>
        <v>-0.91144027774040559</v>
      </c>
      <c r="FE103" s="32">
        <f>IFERROR(LN('2a) female mx'!BP103),"")</f>
        <v>-0.86592037248520537</v>
      </c>
      <c r="FF103" s="32">
        <f>IFERROR(LN('2a) female mx'!BQ103),"")</f>
        <v>-0.91313615512563961</v>
      </c>
      <c r="FG103" s="32">
        <f>IFERROR(LN('2a) female mx'!BR103),"")</f>
        <v>-0.78968510760259258</v>
      </c>
      <c r="FH103" s="32">
        <f>IFERROR(LN('2a) female mx'!BS103),"")</f>
        <v>-0.89389904155925393</v>
      </c>
      <c r="FI103" s="32">
        <f>IFERROR(LN('2a) female mx'!BT103),"")</f>
        <v>-0.92340819964301901</v>
      </c>
      <c r="FJ103" s="32">
        <f>IFERROR(LN('2a) female mx'!BU103),"")</f>
        <v>-0.90190199442205543</v>
      </c>
      <c r="FK103" s="32">
        <f>IFERROR(LN('2a) female mx'!BV103),"")</f>
        <v>-0.93228159674830779</v>
      </c>
      <c r="FL103" s="32">
        <f>IFERROR(LN('2a) female mx'!BW103),"")</f>
        <v>-0.86389266845507129</v>
      </c>
      <c r="FM103" s="32">
        <f>IFERROR(LN('2a) female mx'!BX103),"")</f>
        <v>-0.8765978179374353</v>
      </c>
      <c r="FN103" s="32">
        <f>IFERROR(LN('2a) female mx'!BY103),"")</f>
        <v>-0.85695977129894052</v>
      </c>
      <c r="FO103" s="32">
        <f>IFERROR(LN('2a) female mx'!BZ103),"")</f>
        <v>-0.84103697037048109</v>
      </c>
      <c r="FP103" s="32">
        <f>IFERROR(LN('2a) female mx'!CA103),"")</f>
        <v>-0.88490913113298697</v>
      </c>
      <c r="FQ103" s="32">
        <f>IFERROR(LN('2a) female mx'!CB103),"")</f>
        <v>-0.89711060207907234</v>
      </c>
      <c r="FR103" s="32">
        <f>IFERROR(LN('2a) female mx'!CC103),"")</f>
        <v>-0.85825583891968493</v>
      </c>
      <c r="FS103" s="32">
        <f>IFERROR(LN('2a) female mx'!CD103),"")</f>
        <v>-0.90808407225004328</v>
      </c>
      <c r="FT103" s="32">
        <f>IFERROR(LN('2a) female mx'!CE103),"")</f>
        <v>-0.86764249311670638</v>
      </c>
      <c r="FU103" s="32">
        <f>IFERROR(LN('2a) female mx'!CF103),"")</f>
        <v>-0.86599944157845588</v>
      </c>
      <c r="FV103" s="32">
        <f>IFERROR(LN('2a) female mx'!CG103),"")</f>
        <v>-0.91415625934552236</v>
      </c>
      <c r="FW103" s="32">
        <f>IFERROR(LN('2a) female mx'!CH103),"")</f>
        <v>-0.93366873634081005</v>
      </c>
      <c r="FX103" s="32">
        <f>IFERROR(LN('2a) female mx'!CI103),"")</f>
        <v>-0.90819352164153566</v>
      </c>
      <c r="FY103" s="32">
        <f>IFERROR(LN('2a) female mx'!CJ103),"")</f>
        <v>-0.87722158618131429</v>
      </c>
      <c r="FZ103" s="32">
        <f>IFERROR(LN('2a) female mx'!CK103),"")</f>
        <v>-0.85515190861474555</v>
      </c>
      <c r="GA103" s="32">
        <f>IFERROR(LN('2a) female mx'!CL103),"")</f>
        <v>-0.91067799496919766</v>
      </c>
      <c r="GB103" s="32">
        <f>IFERROR(LN('2a) female mx'!CM103),"")</f>
        <v>-0.90600030663237463</v>
      </c>
      <c r="GC103" s="32">
        <f>IFERROR(LN('2a) female mx'!CN103),"")</f>
        <v>-0.88803081074411383</v>
      </c>
      <c r="GD103" s="12" t="str">
        <f>IFERROR(LN('2a) female mx'!CO103),"")</f>
        <v/>
      </c>
    </row>
    <row r="104" spans="1:186" x14ac:dyDescent="0.25">
      <c r="A104" s="31">
        <f>'2a) male mx'!A104</f>
        <v>101</v>
      </c>
      <c r="B104" s="32">
        <f>LN('2a) male mx'!B104)</f>
        <v>-0.89381787602209639</v>
      </c>
      <c r="C104" s="32">
        <f>LN('2a) male mx'!C104)</f>
        <v>-0.70498163820694815</v>
      </c>
      <c r="D104" s="32">
        <f>LN('2a) male mx'!D104)</f>
        <v>-0.71219537553063983</v>
      </c>
      <c r="E104" s="32">
        <f>LN('2a) male mx'!E104)</f>
        <v>-0.62860865942237421</v>
      </c>
      <c r="F104" s="32">
        <f>LN('2a) male mx'!F104)</f>
        <v>-0.76647845364549494</v>
      </c>
      <c r="G104" s="32">
        <f>LN('2a) male mx'!G104)</f>
        <v>-0.6061358035703156</v>
      </c>
      <c r="H104" s="32">
        <f>LN('2a) male mx'!H104)</f>
        <v>-0.70774597998109789</v>
      </c>
      <c r="I104" s="32">
        <f>LN('2a) male mx'!I104)</f>
        <v>-0.73759894313077912</v>
      </c>
      <c r="J104" s="32">
        <f>LN('2a) male mx'!J104)</f>
        <v>-0.6061358035703156</v>
      </c>
      <c r="K104" s="32">
        <f>LN('2a) male mx'!K104)</f>
        <v>-0.71084675765934624</v>
      </c>
      <c r="L104" s="32">
        <f>LN('2a) male mx'!L104)</f>
        <v>-0.67015766233524654</v>
      </c>
      <c r="M104" s="32">
        <f>LN('2a) male mx'!M104)</f>
        <v>-0.70309751141311339</v>
      </c>
      <c r="N104" s="32">
        <f>LN('2a) male mx'!N104)</f>
        <v>-0.70498163820694815</v>
      </c>
      <c r="O104" s="32">
        <f>LN('2a) male mx'!O104)</f>
        <v>-0.57981849525294205</v>
      </c>
      <c r="P104" s="32">
        <f>LN('2a) male mx'!P104)</f>
        <v>-0.64802674527947568</v>
      </c>
      <c r="Q104" s="32">
        <f>LN('2a) male mx'!Q104)</f>
        <v>-0.71562003641200389</v>
      </c>
      <c r="R104" s="32">
        <f>LN('2a) male mx'!R104)</f>
        <v>-0.63598876671999671</v>
      </c>
      <c r="S104" s="32">
        <f>LN('2a) male mx'!S104)</f>
        <v>-0.66497630359324911</v>
      </c>
      <c r="T104" s="32">
        <f>LN('2a) male mx'!T104)</f>
        <v>-0.49643688631389099</v>
      </c>
      <c r="U104" s="32">
        <f>LN('2a) male mx'!U104)</f>
        <v>-0.6061358035703156</v>
      </c>
      <c r="V104" s="32">
        <f>LN('2a) male mx'!V104)</f>
        <v>-0.59205106368857652</v>
      </c>
      <c r="W104" s="32">
        <f>LN('2a) male mx'!W104)</f>
        <v>-0.54361544658898153</v>
      </c>
      <c r="X104" s="32">
        <f>LN('2a) male mx'!X104)</f>
        <v>-0.55961578793542277</v>
      </c>
      <c r="Y104" s="32">
        <f>LN('2a) male mx'!Y104)</f>
        <v>-0.6061358035703156</v>
      </c>
      <c r="Z104" s="32">
        <f>LN('2a) male mx'!Z104)</f>
        <v>-0.63177823418365331</v>
      </c>
      <c r="AA104" s="32">
        <f>LN('2a) male mx'!AA104)</f>
        <v>-0.47000362924573558</v>
      </c>
      <c r="AB104" s="32">
        <f>LN('2a) male mx'!AB104)</f>
        <v>-0.5690945318899665</v>
      </c>
      <c r="AC104" s="32">
        <f>LN('2a) male mx'!AC104)</f>
        <v>-0.55961578793542277</v>
      </c>
      <c r="AD104" s="32">
        <f>LN('2a) male mx'!AD104)</f>
        <v>-0.54361544658898153</v>
      </c>
      <c r="AE104" s="32">
        <f>LN('2a) male mx'!AE104)</f>
        <v>-0.5845133395571499</v>
      </c>
      <c r="AF104" s="32">
        <f>LN('2a) male mx'!AF104)</f>
        <v>-0.53062825106217038</v>
      </c>
      <c r="AG104" s="32">
        <f>LN('2a) male mx'!AG104)</f>
        <v>-0.55117691928955803</v>
      </c>
      <c r="AH104" s="32">
        <f>LN('2a) male mx'!AH104)</f>
        <v>-0.55278982286502287</v>
      </c>
      <c r="AI104" s="32">
        <f>LN('2a) male mx'!AI104)</f>
        <v>-0.52324814376454787</v>
      </c>
      <c r="AJ104" s="32">
        <f>LN('2a) male mx'!AJ104)</f>
        <v>-0.56710645966458029</v>
      </c>
      <c r="AK104" s="32">
        <f>LN('2a) male mx'!AK104)</f>
        <v>-0.50310357767208047</v>
      </c>
      <c r="AL104" s="32">
        <f>LN('2a) male mx'!AL104)</f>
        <v>-0.5753641449035618</v>
      </c>
      <c r="AM104" s="32">
        <f>LN('2a) male mx'!AM104)</f>
        <v>-0.59019921130750286</v>
      </c>
      <c r="AN104" s="32">
        <f>LN('2a) male mx'!AN104)</f>
        <v>-0.54361544658898153</v>
      </c>
      <c r="AO104" s="32">
        <f>LN('2a) male mx'!AO104)</f>
        <v>-0.6061358035703156</v>
      </c>
      <c r="AP104" s="32">
        <f>LN('2a) male mx'!AP104)</f>
        <v>-0.59019921130750286</v>
      </c>
      <c r="AQ104" s="32">
        <f>LN('2a) male mx'!AQ104)</f>
        <v>-0.5845133395571499</v>
      </c>
      <c r="AR104" s="32">
        <f>LN('2a) male mx'!AR104)</f>
        <v>-0.63177823418365331</v>
      </c>
      <c r="AS104" s="32">
        <f>LN('2a) male mx'!AS104)</f>
        <v>-0.55961578793542277</v>
      </c>
      <c r="AT104" s="32">
        <f>LN('2a) male mx'!AT104)</f>
        <v>-0.53062825106217038</v>
      </c>
      <c r="AU104" s="32">
        <f>LN('2a) male mx'!AU104)</f>
        <v>-0.5845133395571499</v>
      </c>
      <c r="AV104" s="32">
        <f>LN('2a) male mx'!AV104)</f>
        <v>-0.65392646740666394</v>
      </c>
      <c r="AW104" s="32">
        <f>LN('2a) male mx'!AW104)</f>
        <v>-0.59205106368857652</v>
      </c>
      <c r="AX104" s="32">
        <f>LN('2a) male mx'!AX104)</f>
        <v>-0.63372376008914455</v>
      </c>
      <c r="AY104" s="32">
        <f>LN('2a) male mx'!AY104)</f>
        <v>-0.6528732814220054</v>
      </c>
      <c r="AZ104" s="32">
        <f>LN('2a) male mx'!AZ104)</f>
        <v>-0.58778666490211895</v>
      </c>
      <c r="BA104" s="32">
        <f>LN('2a) male mx'!BA104)</f>
        <v>-0.6061358035703156</v>
      </c>
      <c r="BB104" s="32">
        <f>LN('2a) male mx'!BB104)</f>
        <v>-0.67739882359180614</v>
      </c>
      <c r="BC104" s="32">
        <f>LN('2a) male mx'!BC104)</f>
        <v>-0.5753641449035618</v>
      </c>
      <c r="BD104" s="32">
        <f>LN('2a) male mx'!BD104)</f>
        <v>-0.67266864921640457</v>
      </c>
      <c r="BE104" s="32">
        <f>LN('2a) male mx'!BE104)</f>
        <v>-0.62613647027698505</v>
      </c>
      <c r="BF104" s="32">
        <f>LN('2a) male mx'!BF104)</f>
        <v>-0.71562003641200389</v>
      </c>
      <c r="BG104" s="32">
        <f>LN('2a) male mx'!BG104)</f>
        <v>-0.7646061445420903</v>
      </c>
      <c r="BH104" s="32">
        <f>LN('2a) male mx'!BH104)</f>
        <v>-0.74533293373051546</v>
      </c>
      <c r="BI104" s="32">
        <f>LN('2a) male mx'!BI104)</f>
        <v>-0.78845736036427017</v>
      </c>
      <c r="BJ104" s="32">
        <f>LN('2a) male mx'!BJ104)</f>
        <v>-0.71562003641200389</v>
      </c>
      <c r="BK104" s="32">
        <f>LN('2a) male mx'!BK104)</f>
        <v>-0.66364651616324744</v>
      </c>
      <c r="BL104" s="32">
        <f>LN('2a) male mx'!BL104)</f>
        <v>-0.75790574790810838</v>
      </c>
      <c r="BM104" s="32">
        <f>LN('2a) male mx'!BM104)</f>
        <v>-0.69314718055994529</v>
      </c>
      <c r="BN104" s="32">
        <f>LN('2a) male mx'!BN104)</f>
        <v>-0.6567795363890705</v>
      </c>
      <c r="BO104" s="32">
        <f>LN('2a) male mx'!BO104)</f>
        <v>-0.73840377214806618</v>
      </c>
      <c r="BP104" s="32">
        <f>LN('2a) male mx'!BP104)</f>
        <v>-0.69314718055994529</v>
      </c>
      <c r="BQ104" s="32">
        <f>LN('2a) male mx'!BQ104)</f>
        <v>-0.72270598280148968</v>
      </c>
      <c r="BR104" s="32">
        <f>LN('2a) male mx'!BR104)</f>
        <v>-0.59470710774669278</v>
      </c>
      <c r="BS104" s="32">
        <f>LN('2a) male mx'!BS104)</f>
        <v>-0.70419701674653024</v>
      </c>
      <c r="BT104" s="32">
        <f>LN('2a) male mx'!BT104)</f>
        <v>-0.77852679216166953</v>
      </c>
      <c r="BU104" s="32">
        <f>LN('2a) male mx'!BU104)</f>
        <v>-0.70678995696373181</v>
      </c>
      <c r="BV104" s="32">
        <f>LN('2a) male mx'!BV104)</f>
        <v>-0.74589774594547431</v>
      </c>
      <c r="BW104" s="32">
        <f>LN('2a) male mx'!BW104)</f>
        <v>-0.63525320214104264</v>
      </c>
      <c r="BX104" s="32">
        <f>LN('2a) male mx'!BX104)</f>
        <v>-0.70188086052869991</v>
      </c>
      <c r="BY104" s="32">
        <f>LN('2a) male mx'!BY104)</f>
        <v>-0.67106039315710175</v>
      </c>
      <c r="BZ104" s="32">
        <f>LN('2a) male mx'!BZ104)</f>
        <v>-0.69528165308857803</v>
      </c>
      <c r="CA104" s="32">
        <f>LN('2a) male mx'!CA104)</f>
        <v>-0.70427902092878947</v>
      </c>
      <c r="CB104" s="32">
        <f>LN('2a) male mx'!CB104)</f>
        <v>-0.6966621226673898</v>
      </c>
      <c r="CC104" s="32">
        <f>LN('2a) male mx'!CC104)</f>
        <v>-0.6795415285041666</v>
      </c>
      <c r="CD104" s="32">
        <f>LN('2a) male mx'!CD104)</f>
        <v>-0.70287623575806435</v>
      </c>
      <c r="CE104" s="32">
        <f>LN('2a) male mx'!CE104)</f>
        <v>-0.63888432200057832</v>
      </c>
      <c r="CF104" s="32">
        <f>LN('2a) male mx'!CF104)</f>
        <v>-0.67328837191034208</v>
      </c>
      <c r="CG104" s="32">
        <f>LN('2a) male mx'!CG104)</f>
        <v>-0.68561891413915377</v>
      </c>
      <c r="CH104" s="32">
        <f>LN('2a) male mx'!CH104)</f>
        <v>-0.72600230097674312</v>
      </c>
      <c r="CI104" s="32">
        <f>LN('2a) male mx'!CI104)</f>
        <v>-0.70762519974059856</v>
      </c>
      <c r="CJ104" s="32">
        <f>LN('2a) male mx'!CJ104)</f>
        <v>-0.71384777188077941</v>
      </c>
      <c r="CK104" s="32">
        <f>LN('2a) male mx'!CK104)</f>
        <v>-0.69522834676376977</v>
      </c>
      <c r="CL104" s="32">
        <f>LN('2a) male mx'!CL104)</f>
        <v>-0.73273129582165442</v>
      </c>
      <c r="CM104" s="32">
        <f>LN('2a) male mx'!CM104)</f>
        <v>-0.73292967394709563</v>
      </c>
      <c r="CN104" s="32">
        <f>LN('2a) male mx'!CN104)</f>
        <v>-0.72845881321634542</v>
      </c>
      <c r="CP104" s="31">
        <f t="shared" si="3"/>
        <v>101</v>
      </c>
      <c r="CQ104" s="32">
        <f>IFERROR(LN('2a) female mx'!B104),"")</f>
        <v>-0.91108238676701681</v>
      </c>
      <c r="CR104" s="32">
        <f>IFERROR(LN('2a) female mx'!C104),"")</f>
        <v>-0.77028290944217248</v>
      </c>
      <c r="CS104" s="32">
        <f>IFERROR(LN('2a) female mx'!D104),"")</f>
        <v>-0.57981849525294205</v>
      </c>
      <c r="CT104" s="32">
        <f>IFERROR(LN('2a) female mx'!E104),"")</f>
        <v>-0.69314718055994529</v>
      </c>
      <c r="CU104" s="32">
        <f>IFERROR(LN('2a) female mx'!F104),"")</f>
        <v>-0.8419531122283227</v>
      </c>
      <c r="CV104" s="32">
        <f>IFERROR(LN('2a) female mx'!G104),"")</f>
        <v>-0.76757977534271493</v>
      </c>
      <c r="CW104" s="32">
        <f>IFERROR(LN('2a) female mx'!H104),"")</f>
        <v>-0.64185388617239481</v>
      </c>
      <c r="CX104" s="32">
        <f>IFERROR(LN('2a) female mx'!I104),"")</f>
        <v>-0.6061358035703156</v>
      </c>
      <c r="CY104" s="32">
        <f>IFERROR(LN('2a) female mx'!J104),"")</f>
        <v>-0.55388511322643774</v>
      </c>
      <c r="CZ104" s="32">
        <f>IFERROR(LN('2a) female mx'!K104),"")</f>
        <v>-0.74193734472937733</v>
      </c>
      <c r="DA104" s="32">
        <f>IFERROR(LN('2a) female mx'!L104),"")</f>
        <v>-0.70203612797719139</v>
      </c>
      <c r="DB104" s="32">
        <f>IFERROR(LN('2a) female mx'!M104),"")</f>
        <v>-0.62860865942237421</v>
      </c>
      <c r="DC104" s="32">
        <f>IFERROR(LN('2a) female mx'!N104),"")</f>
        <v>-0.5753641449035618</v>
      </c>
      <c r="DD104" s="32">
        <f>IFERROR(LN('2a) female mx'!O104),"")</f>
        <v>-0.67015766233524654</v>
      </c>
      <c r="DE104" s="32">
        <f>IFERROR(LN('2a) female mx'!P104),"")</f>
        <v>-0.6528732814220054</v>
      </c>
      <c r="DF104" s="32">
        <f>IFERROR(LN('2a) female mx'!Q104),"")</f>
        <v>-0.68859136402408461</v>
      </c>
      <c r="DG104" s="32">
        <f>IFERROR(LN('2a) female mx'!R104),"")</f>
        <v>-0.67294447324242579</v>
      </c>
      <c r="DH104" s="32">
        <f>IFERROR(LN('2a) female mx'!S104),"")</f>
        <v>-0.65159817764707284</v>
      </c>
      <c r="DI104" s="32">
        <f>IFERROR(LN('2a) female mx'!T104),"")</f>
        <v>-0.45953232937844019</v>
      </c>
      <c r="DJ104" s="32">
        <f>IFERROR(LN('2a) female mx'!U104),"")</f>
        <v>-0.66497630359324911</v>
      </c>
      <c r="DK104" s="32">
        <f>IFERROR(LN('2a) female mx'!V104),"")</f>
        <v>-0.5845133395571499</v>
      </c>
      <c r="DL104" s="32">
        <f>IFERROR(LN('2a) female mx'!W104),"")</f>
        <v>-0.50681760236845175</v>
      </c>
      <c r="DM104" s="32">
        <f>IFERROR(LN('2a) female mx'!X104),"")</f>
        <v>-0.52609309589677911</v>
      </c>
      <c r="DN104" s="32">
        <f>IFERROR(LN('2a) female mx'!Y104),"")</f>
        <v>-0.62730061476235877</v>
      </c>
      <c r="DO104" s="32">
        <f>IFERROR(LN('2a) female mx'!Z104),"")</f>
        <v>-0.67941698774804327</v>
      </c>
      <c r="DP104" s="32">
        <f>IFERROR(LN('2a) female mx'!AA104),"")</f>
        <v>-0.63726672216548863</v>
      </c>
      <c r="DQ104" s="32">
        <f>IFERROR(LN('2a) female mx'!AB104),"")</f>
        <v>-0.6131044728864089</v>
      </c>
      <c r="DR104" s="32">
        <f>IFERROR(LN('2a) female mx'!AC104),"")</f>
        <v>-0.57776510644110013</v>
      </c>
      <c r="DS104" s="32">
        <f>IFERROR(LN('2a) female mx'!AD104),"")</f>
        <v>-0.6623755218931916</v>
      </c>
      <c r="DT104" s="32">
        <f>IFERROR(LN('2a) female mx'!AE104),"")</f>
        <v>-0.5690945318899665</v>
      </c>
      <c r="DU104" s="32">
        <f>IFERROR(LN('2a) female mx'!AF104),"")</f>
        <v>-0.58907782066573888</v>
      </c>
      <c r="DV104" s="32">
        <f>IFERROR(LN('2a) female mx'!AG104),"")</f>
        <v>-0.59118225390325718</v>
      </c>
      <c r="DW104" s="32">
        <f>IFERROR(LN('2a) female mx'!AH104),"")</f>
        <v>-0.59652034487087358</v>
      </c>
      <c r="DX104" s="32">
        <f>IFERROR(LN('2a) female mx'!AI104),"")</f>
        <v>-0.62645580606127316</v>
      </c>
      <c r="DY104" s="32">
        <f>IFERROR(LN('2a) female mx'!AJ104),"")</f>
        <v>-0.61154853667706577</v>
      </c>
      <c r="DZ104" s="32">
        <f>IFERROR(LN('2a) female mx'!AK104),"")</f>
        <v>-0.59598343210629767</v>
      </c>
      <c r="EA104" s="32">
        <f>IFERROR(LN('2a) female mx'!AL104),"")</f>
        <v>-0.65002275392619069</v>
      </c>
      <c r="EB104" s="32">
        <f>IFERROR(LN('2a) female mx'!AM104),"")</f>
        <v>-0.69314718055994529</v>
      </c>
      <c r="EC104" s="32">
        <f>IFERROR(LN('2a) female mx'!AN104),"")</f>
        <v>-0.6061358035703156</v>
      </c>
      <c r="ED104" s="32">
        <f>IFERROR(LN('2a) female mx'!AO104),"")</f>
        <v>-0.69039614718805553</v>
      </c>
      <c r="EE104" s="32">
        <f>IFERROR(LN('2a) female mx'!AP104),"")</f>
        <v>-0.67665681866052985</v>
      </c>
      <c r="EF104" s="32">
        <f>IFERROR(LN('2a) female mx'!AQ104),"")</f>
        <v>-0.66619137057141697</v>
      </c>
      <c r="EG104" s="32">
        <f>IFERROR(LN('2a) female mx'!AR104),"")</f>
        <v>-0.66730594937605803</v>
      </c>
      <c r="EH104" s="32">
        <f>IFERROR(LN('2a) female mx'!AS104),"")</f>
        <v>-0.68145114079675406</v>
      </c>
      <c r="EI104" s="32">
        <f>IFERROR(LN('2a) female mx'!AT104),"")</f>
        <v>-0.69314718055994529</v>
      </c>
      <c r="EJ104" s="32">
        <f>IFERROR(LN('2a) female mx'!AU104),"")</f>
        <v>-0.66139848224536502</v>
      </c>
      <c r="EK104" s="32">
        <f>IFERROR(LN('2a) female mx'!AV104),"")</f>
        <v>-0.71637948205321389</v>
      </c>
      <c r="EL104" s="32">
        <f>IFERROR(LN('2a) female mx'!AW104),"")</f>
        <v>-0.60858979253188239</v>
      </c>
      <c r="EM104" s="32">
        <f>IFERROR(LN('2a) female mx'!AX104),"")</f>
        <v>-0.73826761584041489</v>
      </c>
      <c r="EN104" s="32">
        <f>IFERROR(LN('2a) female mx'!AY104),"")</f>
        <v>-0.72504054433589904</v>
      </c>
      <c r="EO104" s="32">
        <f>IFERROR(LN('2a) female mx'!AZ104),"")</f>
        <v>-0.70131049119910627</v>
      </c>
      <c r="EP104" s="32">
        <f>IFERROR(LN('2a) female mx'!BA104),"")</f>
        <v>-0.72978131373972566</v>
      </c>
      <c r="EQ104" s="32">
        <f>IFERROR(LN('2a) female mx'!BB104),"")</f>
        <v>-0.72728018692940377</v>
      </c>
      <c r="ER104" s="32">
        <f>IFERROR(LN('2a) female mx'!BC104),"")</f>
        <v>-0.65058756614114943</v>
      </c>
      <c r="ES104" s="32">
        <f>IFERROR(LN('2a) female mx'!BD104),"")</f>
        <v>-0.780054903753162</v>
      </c>
      <c r="ET104" s="32">
        <f>IFERROR(LN('2a) female mx'!BE104),"")</f>
        <v>-0.70323129962657138</v>
      </c>
      <c r="EU104" s="32">
        <f>IFERROR(LN('2a) female mx'!BF104),"")</f>
        <v>-0.8034952377288106</v>
      </c>
      <c r="EV104" s="32">
        <f>IFERROR(LN('2a) female mx'!BG104),"")</f>
        <v>-0.81957331237234876</v>
      </c>
      <c r="EW104" s="32">
        <f>IFERROR(LN('2a) female mx'!BH104),"")</f>
        <v>-0.81667500017322048</v>
      </c>
      <c r="EX104" s="32">
        <f>IFERROR(LN('2a) female mx'!BI104),"")</f>
        <v>-0.83107032376544698</v>
      </c>
      <c r="EY104" s="32">
        <f>IFERROR(LN('2a) female mx'!BJ104),"")</f>
        <v>-0.82518936963300016</v>
      </c>
      <c r="EZ104" s="32">
        <f>IFERROR(LN('2a) female mx'!BK104),"")</f>
        <v>-0.74721440183022114</v>
      </c>
      <c r="FA104" s="32">
        <f>IFERROR(LN('2a) female mx'!BL104),"")</f>
        <v>-0.86977071623926216</v>
      </c>
      <c r="FB104" s="32">
        <f>IFERROR(LN('2a) female mx'!BM104),"")</f>
        <v>-0.82657998788345644</v>
      </c>
      <c r="FC104" s="32">
        <f>IFERROR(LN('2a) female mx'!BN104),"")</f>
        <v>-0.77437262048253119</v>
      </c>
      <c r="FD104" s="32">
        <f>IFERROR(LN('2a) female mx'!BO104),"")</f>
        <v>-0.84033489963195351</v>
      </c>
      <c r="FE104" s="32">
        <f>IFERROR(LN('2a) female mx'!BP104),"")</f>
        <v>-0.79636253987138339</v>
      </c>
      <c r="FF104" s="32">
        <f>IFERROR(LN('2a) female mx'!BQ104),"")</f>
        <v>-0.84111083336631998</v>
      </c>
      <c r="FG104" s="32">
        <f>IFERROR(LN('2a) female mx'!BR104),"")</f>
        <v>-0.72317946765882035</v>
      </c>
      <c r="FH104" s="32">
        <f>IFERROR(LN('2a) female mx'!BS104),"")</f>
        <v>-0.82021690178453288</v>
      </c>
      <c r="FI104" s="32">
        <f>IFERROR(LN('2a) female mx'!BT104),"")</f>
        <v>-0.85202677258336423</v>
      </c>
      <c r="FJ104" s="32">
        <f>IFERROR(LN('2a) female mx'!BU104),"")</f>
        <v>-0.83143419641403615</v>
      </c>
      <c r="FK104" s="32">
        <f>IFERROR(LN('2a) female mx'!BV104),"")</f>
        <v>-0.85859069956654832</v>
      </c>
      <c r="FL104" s="32">
        <f>IFERROR(LN('2a) female mx'!BW104),"")</f>
        <v>-0.79052134458512169</v>
      </c>
      <c r="FM104" s="32">
        <f>IFERROR(LN('2a) female mx'!BX104),"")</f>
        <v>-0.79919239326608893</v>
      </c>
      <c r="FN104" s="32">
        <f>IFERROR(LN('2a) female mx'!BY104),"")</f>
        <v>-0.78215694975315275</v>
      </c>
      <c r="FO104" s="32">
        <f>IFERROR(LN('2a) female mx'!BZ104),"")</f>
        <v>-0.76590653484237359</v>
      </c>
      <c r="FP104" s="32">
        <f>IFERROR(LN('2a) female mx'!CA104),"")</f>
        <v>-0.8085633512060626</v>
      </c>
      <c r="FQ104" s="32">
        <f>IFERROR(LN('2a) female mx'!CB104),"")</f>
        <v>-0.8181728759156317</v>
      </c>
      <c r="FR104" s="32">
        <f>IFERROR(LN('2a) female mx'!CC104),"")</f>
        <v>-0.77848090586789742</v>
      </c>
      <c r="FS104" s="32">
        <f>IFERROR(LN('2a) female mx'!CD104),"")</f>
        <v>-0.82921771970314428</v>
      </c>
      <c r="FT104" s="32">
        <f>IFERROR(LN('2a) female mx'!CE104),"")</f>
        <v>-0.79073171589125146</v>
      </c>
      <c r="FU104" s="32">
        <f>IFERROR(LN('2a) female mx'!CF104),"")</f>
        <v>-0.78441569467289385</v>
      </c>
      <c r="FV104" s="32">
        <f>IFERROR(LN('2a) female mx'!CG104),"")</f>
        <v>-0.8332995700019501</v>
      </c>
      <c r="FW104" s="32">
        <f>IFERROR(LN('2a) female mx'!CH104),"")</f>
        <v>-0.85105021000575409</v>
      </c>
      <c r="FX104" s="32">
        <f>IFERROR(LN('2a) female mx'!CI104),"")</f>
        <v>-0.82499514568373233</v>
      </c>
      <c r="FY104" s="32">
        <f>IFERROR(LN('2a) female mx'!CJ104),"")</f>
        <v>-0.79396214846737034</v>
      </c>
      <c r="FZ104" s="32">
        <f>IFERROR(LN('2a) female mx'!CK104),"")</f>
        <v>-0.77247072243477632</v>
      </c>
      <c r="GA104" s="32">
        <f>IFERROR(LN('2a) female mx'!CL104),"")</f>
        <v>-0.82549323042035072</v>
      </c>
      <c r="GB104" s="32">
        <f>IFERROR(LN('2a) female mx'!CM104),"")</f>
        <v>-0.82100622568121018</v>
      </c>
      <c r="GC104" s="32">
        <f>IFERROR(LN('2a) female mx'!CN104),"")</f>
        <v>-0.80427028136380985</v>
      </c>
      <c r="GD104" s="12" t="str">
        <f>IFERROR(LN('2a) female mx'!CO104),"")</f>
        <v/>
      </c>
    </row>
    <row r="105" spans="1:186" x14ac:dyDescent="0.25">
      <c r="A105" s="31">
        <f>'2a) male mx'!A105</f>
        <v>102</v>
      </c>
      <c r="B105" s="32">
        <f>LN('2a) male mx'!B105)</f>
        <v>-0.88238918019847368</v>
      </c>
      <c r="C105" s="32">
        <f>LN('2a) male mx'!C105)</f>
        <v>-0.67372909470284381</v>
      </c>
      <c r="D105" s="32">
        <f>LN('2a) male mx'!D105)</f>
        <v>-0.69314718055994529</v>
      </c>
      <c r="E105" s="32">
        <f>LN('2a) male mx'!E105)</f>
        <v>-0.53062825106217038</v>
      </c>
      <c r="F105" s="32">
        <f>LN('2a) male mx'!F105)</f>
        <v>-0.62860865942237421</v>
      </c>
      <c r="G105" s="32">
        <f>LN('2a) male mx'!G105)</f>
        <v>-0.54361544658898153</v>
      </c>
      <c r="H105" s="32">
        <f>LN('2a) male mx'!H105)</f>
        <v>-0.62252961334599188</v>
      </c>
      <c r="I105" s="32">
        <f>LN('2a) male mx'!I105)</f>
        <v>-0.6061358035703156</v>
      </c>
      <c r="J105" s="32">
        <f>LN('2a) male mx'!J105)</f>
        <v>-0.40546510810816444</v>
      </c>
      <c r="K105" s="32">
        <f>LN('2a) male mx'!K105)</f>
        <v>-0.63598876671999671</v>
      </c>
      <c r="L105" s="32">
        <f>LN('2a) male mx'!L105)</f>
        <v>-0.57981849525294205</v>
      </c>
      <c r="M105" s="32">
        <f>LN('2a) male mx'!M105)</f>
        <v>-0.62860865942237421</v>
      </c>
      <c r="N105" s="32">
        <f>LN('2a) male mx'!N105)</f>
        <v>-0.67372909470284381</v>
      </c>
      <c r="O105" s="32">
        <f>LN('2a) male mx'!O105)</f>
        <v>-0.55961578793542277</v>
      </c>
      <c r="P105" s="32">
        <f>LN('2a) male mx'!P105)</f>
        <v>-0.64185388617239481</v>
      </c>
      <c r="Q105" s="32">
        <f>LN('2a) male mx'!Q105)</f>
        <v>-0.5690945318899665</v>
      </c>
      <c r="R105" s="32">
        <f>LN('2a) male mx'!R105)</f>
        <v>-0.57251919277133057</v>
      </c>
      <c r="S105" s="32">
        <f>LN('2a) male mx'!S105)</f>
        <v>-0.62252961334599188</v>
      </c>
      <c r="T105" s="32">
        <f>LN('2a) male mx'!T105)</f>
        <v>-0.40546510810816444</v>
      </c>
      <c r="U105" s="32">
        <f>LN('2a) male mx'!U105)</f>
        <v>-0.64185388617239481</v>
      </c>
      <c r="V105" s="32">
        <f>LN('2a) male mx'!V105)</f>
        <v>-0.48550781578170077</v>
      </c>
      <c r="W105" s="32">
        <f>LN('2a) male mx'!W105)</f>
        <v>-0.53062825106217038</v>
      </c>
      <c r="X105" s="32">
        <f>LN('2a) male mx'!X105)</f>
        <v>-0.40546510810816444</v>
      </c>
      <c r="Y105" s="32">
        <f>LN('2a) male mx'!Y105)</f>
        <v>-0.50310357767208047</v>
      </c>
      <c r="Z105" s="32">
        <f>LN('2a) male mx'!Z105)</f>
        <v>-0.65058756614114943</v>
      </c>
      <c r="AA105" s="32">
        <f>LN('2a) male mx'!AA105)</f>
        <v>-0.53062825106217038</v>
      </c>
      <c r="AB105" s="32">
        <f>LN('2a) male mx'!AB105)</f>
        <v>-0.47692407209030929</v>
      </c>
      <c r="AC105" s="32">
        <f>LN('2a) male mx'!AC105)</f>
        <v>-0.49643688631389099</v>
      </c>
      <c r="AD105" s="32">
        <f>LN('2a) male mx'!AD105)</f>
        <v>-0.53062825106217038</v>
      </c>
      <c r="AE105" s="32">
        <f>LN('2a) male mx'!AE105)</f>
        <v>-0.53062825106217038</v>
      </c>
      <c r="AF105" s="32">
        <f>LN('2a) male mx'!AF105)</f>
        <v>-0.40546510810816444</v>
      </c>
      <c r="AG105" s="32">
        <f>LN('2a) male mx'!AG105)</f>
        <v>-0.6061358035703156</v>
      </c>
      <c r="AH105" s="32">
        <f>LN('2a) male mx'!AH105)</f>
        <v>-0.62252961334599188</v>
      </c>
      <c r="AI105" s="32">
        <f>LN('2a) male mx'!AI105)</f>
        <v>-0.47692407209030929</v>
      </c>
      <c r="AJ105" s="32">
        <f>LN('2a) male mx'!AJ105)</f>
        <v>-0.5198754592859085</v>
      </c>
      <c r="AK105" s="32">
        <f>LN('2a) male mx'!AK105)</f>
        <v>-0.49643688631389099</v>
      </c>
      <c r="AL105" s="32">
        <f>LN('2a) male mx'!AL105)</f>
        <v>-0.46430560813109784</v>
      </c>
      <c r="AM105" s="32">
        <f>LN('2a) male mx'!AM105)</f>
        <v>-0.59205106368857652</v>
      </c>
      <c r="AN105" s="32">
        <f>LN('2a) male mx'!AN105)</f>
        <v>-0.53062825106217038</v>
      </c>
      <c r="AO105" s="32">
        <f>LN('2a) male mx'!AO105)</f>
        <v>-0.5198754592859085</v>
      </c>
      <c r="AP105" s="32">
        <f>LN('2a) male mx'!AP105)</f>
        <v>-0.59205106368857652</v>
      </c>
      <c r="AQ105" s="32">
        <f>LN('2a) male mx'!AQ105)</f>
        <v>-0.53062825106217038</v>
      </c>
      <c r="AR105" s="32">
        <f>LN('2a) male mx'!AR105)</f>
        <v>-0.54856595174883782</v>
      </c>
      <c r="AS105" s="32">
        <f>LN('2a) male mx'!AS105)</f>
        <v>-0.54361544658898153</v>
      </c>
      <c r="AT105" s="32">
        <f>LN('2a) male mx'!AT105)</f>
        <v>-0.5198754592859085</v>
      </c>
      <c r="AU105" s="32">
        <f>LN('2a) male mx'!AU105)</f>
        <v>-0.53062825106217038</v>
      </c>
      <c r="AV105" s="32">
        <f>LN('2a) male mx'!AV105)</f>
        <v>-0.59470710774669278</v>
      </c>
      <c r="AW105" s="32">
        <f>LN('2a) male mx'!AW105)</f>
        <v>-0.48550781578170077</v>
      </c>
      <c r="AX105" s="32">
        <f>LN('2a) male mx'!AX105)</f>
        <v>-0.64185388617239481</v>
      </c>
      <c r="AY105" s="32">
        <f>LN('2a) male mx'!AY105)</f>
        <v>-0.55961578793542277</v>
      </c>
      <c r="AZ105" s="32">
        <f>LN('2a) male mx'!AZ105)</f>
        <v>-0.51082562376599072</v>
      </c>
      <c r="BA105" s="32">
        <f>LN('2a) male mx'!BA105)</f>
        <v>-0.57981849525294205</v>
      </c>
      <c r="BB105" s="32">
        <f>LN('2a) male mx'!BB105)</f>
        <v>-0.67990195380992458</v>
      </c>
      <c r="BC105" s="32">
        <f>LN('2a) male mx'!BC105)</f>
        <v>-0.58778666490211895</v>
      </c>
      <c r="BD105" s="32">
        <f>LN('2a) male mx'!BD105)</f>
        <v>-0.61400986000122149</v>
      </c>
      <c r="BE105" s="32">
        <f>LN('2a) male mx'!BE105)</f>
        <v>-0.59470710774669278</v>
      </c>
      <c r="BF105" s="32">
        <f>LN('2a) male mx'!BF105)</f>
        <v>-0.6567795363890705</v>
      </c>
      <c r="BG105" s="32">
        <f>LN('2a) male mx'!BG105)</f>
        <v>-0.71434938821054828</v>
      </c>
      <c r="BH105" s="32">
        <f>LN('2a) male mx'!BH105)</f>
        <v>-0.69314718055994529</v>
      </c>
      <c r="BI105" s="32">
        <f>LN('2a) male mx'!BI105)</f>
        <v>-0.71783979315031687</v>
      </c>
      <c r="BJ105" s="32">
        <f>LN('2a) male mx'!BJ105)</f>
        <v>-0.6567795363890705</v>
      </c>
      <c r="BK105" s="32">
        <f>LN('2a) male mx'!BK105)</f>
        <v>-0.63372376008914455</v>
      </c>
      <c r="BL105" s="32">
        <f>LN('2a) male mx'!BL105)</f>
        <v>-0.70395809666416098</v>
      </c>
      <c r="BM105" s="32">
        <f>LN('2a) male mx'!BM105)</f>
        <v>-0.64185388617239481</v>
      </c>
      <c r="BN105" s="32">
        <f>LN('2a) male mx'!BN105)</f>
        <v>-0.6061358035703156</v>
      </c>
      <c r="BO105" s="32">
        <f>LN('2a) male mx'!BO105)</f>
        <v>-0.68348526964820844</v>
      </c>
      <c r="BP105" s="32">
        <f>LN('2a) male mx'!BP105)</f>
        <v>-0.64952655808405491</v>
      </c>
      <c r="BQ105" s="32">
        <f>LN('2a) male mx'!BQ105)</f>
        <v>-0.66139848224536502</v>
      </c>
      <c r="BR105" s="32">
        <f>LN('2a) male mx'!BR105)</f>
        <v>-0.55961578793542277</v>
      </c>
      <c r="BS105" s="32">
        <f>LN('2a) male mx'!BS105)</f>
        <v>-0.64369890514596417</v>
      </c>
      <c r="BT105" s="32">
        <f>LN('2a) male mx'!BT105)</f>
        <v>-0.71269177663291561</v>
      </c>
      <c r="BU105" s="32">
        <f>LN('2a) male mx'!BU105)</f>
        <v>-0.66196425312325724</v>
      </c>
      <c r="BV105" s="32">
        <f>LN('2a) male mx'!BV105)</f>
        <v>-0.69638867448411623</v>
      </c>
      <c r="BW105" s="32">
        <f>LN('2a) male mx'!BW105)</f>
        <v>-0.59470710774669278</v>
      </c>
      <c r="BX105" s="32">
        <f>LN('2a) male mx'!BX105)</f>
        <v>-0.6609440400653106</v>
      </c>
      <c r="BY105" s="32">
        <f>LN('2a) male mx'!BY105)</f>
        <v>-0.63177823418365331</v>
      </c>
      <c r="BZ105" s="32">
        <f>LN('2a) male mx'!BZ105)</f>
        <v>-0.63040883992652197</v>
      </c>
      <c r="CA105" s="32">
        <f>LN('2a) male mx'!CA105)</f>
        <v>-0.64185388617239481</v>
      </c>
      <c r="CB105" s="32">
        <f>LN('2a) male mx'!CB105)</f>
        <v>-0.63008904459280834</v>
      </c>
      <c r="CC105" s="32">
        <f>LN('2a) male mx'!CC105)</f>
        <v>-0.61198377345273869</v>
      </c>
      <c r="CD105" s="32">
        <f>LN('2a) male mx'!CD105)</f>
        <v>-0.64557309083146186</v>
      </c>
      <c r="CE105" s="32">
        <f>LN('2a) male mx'!CE105)</f>
        <v>-0.57428597768321643</v>
      </c>
      <c r="CF105" s="32">
        <f>LN('2a) male mx'!CF105)</f>
        <v>-0.61103777417052241</v>
      </c>
      <c r="CG105" s="32">
        <f>LN('2a) male mx'!CG105)</f>
        <v>-0.62914185058403294</v>
      </c>
      <c r="CH105" s="32">
        <f>LN('2a) male mx'!CH105)</f>
        <v>-0.66750474994660769</v>
      </c>
      <c r="CI105" s="32">
        <f>LN('2a) male mx'!CI105)</f>
        <v>-0.64944274632521604</v>
      </c>
      <c r="CJ105" s="32">
        <f>LN('2a) male mx'!CJ105)</f>
        <v>-0.65167393235337023</v>
      </c>
      <c r="CK105" s="32">
        <f>LN('2a) male mx'!CK105)</f>
        <v>-0.63696219228114048</v>
      </c>
      <c r="CL105" s="32">
        <f>LN('2a) male mx'!CL105)</f>
        <v>-0.66619137057141697</v>
      </c>
      <c r="CM105" s="32">
        <f>LN('2a) male mx'!CM105)</f>
        <v>-0.66641102406890929</v>
      </c>
      <c r="CN105" s="32">
        <f>LN('2a) male mx'!CN105)</f>
        <v>-0.66043986258416099</v>
      </c>
      <c r="CP105" s="31">
        <f t="shared" si="3"/>
        <v>102</v>
      </c>
      <c r="CQ105" s="32">
        <f>IFERROR(LN('2a) female mx'!B105),"")</f>
        <v>-0.84729786038720367</v>
      </c>
      <c r="CR105" s="32">
        <f>IFERROR(LN('2a) female mx'!C105),"")</f>
        <v>-0.73631935242515412</v>
      </c>
      <c r="CS105" s="32">
        <f>IFERROR(LN('2a) female mx'!D105),"")</f>
        <v>-0.55961578793542277</v>
      </c>
      <c r="CT105" s="32">
        <f>IFERROR(LN('2a) female mx'!E105),"")</f>
        <v>-0.64185388617239481</v>
      </c>
      <c r="CU105" s="32">
        <f>IFERROR(LN('2a) female mx'!F105),"")</f>
        <v>-0.82098055206983023</v>
      </c>
      <c r="CV105" s="32">
        <f>IFERROR(LN('2a) female mx'!G105),"")</f>
        <v>-0.74193734472937733</v>
      </c>
      <c r="CW105" s="32">
        <f>IFERROR(LN('2a) female mx'!H105),"")</f>
        <v>-0.6061358035703156</v>
      </c>
      <c r="CX105" s="32">
        <f>IFERROR(LN('2a) female mx'!I105),"")</f>
        <v>-0.54361544658898153</v>
      </c>
      <c r="CY105" s="32">
        <f>IFERROR(LN('2a) female mx'!J105),"")</f>
        <v>-0.44895022004790314</v>
      </c>
      <c r="CZ105" s="32">
        <f>IFERROR(LN('2a) female mx'!K105),"")</f>
        <v>-0.68757613551048991</v>
      </c>
      <c r="DA105" s="32">
        <f>IFERROR(LN('2a) female mx'!L105),"")</f>
        <v>-0.6567795363890705</v>
      </c>
      <c r="DB105" s="32">
        <f>IFERROR(LN('2a) female mx'!M105),"")</f>
        <v>-0.57428597768321643</v>
      </c>
      <c r="DC105" s="32">
        <f>IFERROR(LN('2a) female mx'!N105),"")</f>
        <v>-0.52501025875794716</v>
      </c>
      <c r="DD105" s="32">
        <f>IFERROR(LN('2a) female mx'!O105),"")</f>
        <v>-0.62613647027698505</v>
      </c>
      <c r="DE105" s="32">
        <f>IFERROR(LN('2a) female mx'!P105),"")</f>
        <v>-0.55961578793542277</v>
      </c>
      <c r="DF105" s="32">
        <f>IFERROR(LN('2a) female mx'!Q105),"")</f>
        <v>-0.61131716231231314</v>
      </c>
      <c r="DG105" s="32">
        <f>IFERROR(LN('2a) female mx'!R105),"")</f>
        <v>-0.61779774331815851</v>
      </c>
      <c r="DH105" s="32">
        <f>IFERROR(LN('2a) female mx'!S105),"")</f>
        <v>-0.6131044728864089</v>
      </c>
      <c r="DI105" s="32">
        <f>IFERROR(LN('2a) female mx'!T105),"")</f>
        <v>-0.51082562376599072</v>
      </c>
      <c r="DJ105" s="32">
        <f>IFERROR(LN('2a) female mx'!U105),"")</f>
        <v>-0.62252961334599188</v>
      </c>
      <c r="DK105" s="32">
        <f>IFERROR(LN('2a) female mx'!V105),"")</f>
        <v>-0.53062825106217038</v>
      </c>
      <c r="DL105" s="32">
        <f>IFERROR(LN('2a) female mx'!W105),"")</f>
        <v>-0.45198512374305727</v>
      </c>
      <c r="DM105" s="32">
        <f>IFERROR(LN('2a) female mx'!X105),"")</f>
        <v>-0.44895022004790314</v>
      </c>
      <c r="DN105" s="32">
        <f>IFERROR(LN('2a) female mx'!Y105),"")</f>
        <v>-0.56421349718405212</v>
      </c>
      <c r="DO105" s="32">
        <f>IFERROR(LN('2a) female mx'!Z105),"")</f>
        <v>-0.59569184440923229</v>
      </c>
      <c r="DP105" s="32">
        <f>IFERROR(LN('2a) female mx'!AA105),"")</f>
        <v>-0.57981849525294205</v>
      </c>
      <c r="DQ105" s="32">
        <f>IFERROR(LN('2a) female mx'!AB105),"")</f>
        <v>-0.56421349718405212</v>
      </c>
      <c r="DR105" s="32">
        <f>IFERROR(LN('2a) female mx'!AC105),"")</f>
        <v>-0.51516402536458894</v>
      </c>
      <c r="DS105" s="32">
        <f>IFERROR(LN('2a) female mx'!AD105),"")</f>
        <v>-0.62860865942237421</v>
      </c>
      <c r="DT105" s="32">
        <f>IFERROR(LN('2a) female mx'!AE105),"")</f>
        <v>-0.52609309589677911</v>
      </c>
      <c r="DU105" s="32">
        <f>IFERROR(LN('2a) female mx'!AF105),"")</f>
        <v>-0.50310357767208047</v>
      </c>
      <c r="DV105" s="32">
        <f>IFERROR(LN('2a) female mx'!AG105),"")</f>
        <v>-0.53467683958817058</v>
      </c>
      <c r="DW105" s="32">
        <f>IFERROR(LN('2a) female mx'!AH105),"")</f>
        <v>-0.57251919277133057</v>
      </c>
      <c r="DX105" s="32">
        <f>IFERROR(LN('2a) female mx'!AI105),"")</f>
        <v>-0.58628403501758408</v>
      </c>
      <c r="DY105" s="32">
        <f>IFERROR(LN('2a) female mx'!AJ105),"")</f>
        <v>-0.55961578793542277</v>
      </c>
      <c r="DZ105" s="32">
        <f>IFERROR(LN('2a) female mx'!AK105),"")</f>
        <v>-0.54159728243274441</v>
      </c>
      <c r="EA105" s="32">
        <f>IFERROR(LN('2a) female mx'!AL105),"")</f>
        <v>-0.598368774232656</v>
      </c>
      <c r="EB105" s="32">
        <f>IFERROR(LN('2a) female mx'!AM105),"")</f>
        <v>-0.63177823418365331</v>
      </c>
      <c r="EC105" s="32">
        <f>IFERROR(LN('2a) female mx'!AN105),"")</f>
        <v>-0.56327209913853327</v>
      </c>
      <c r="ED105" s="32">
        <f>IFERROR(LN('2a) female mx'!AO105),"")</f>
        <v>-0.63443957973316745</v>
      </c>
      <c r="EE105" s="32">
        <f>IFERROR(LN('2a) female mx'!AP105),"")</f>
        <v>-0.63062682357861133</v>
      </c>
      <c r="EF105" s="32">
        <f>IFERROR(LN('2a) female mx'!AQ105),"")</f>
        <v>-0.6123858239154869</v>
      </c>
      <c r="EG105" s="32">
        <f>IFERROR(LN('2a) female mx'!AR105),"")</f>
        <v>-0.62415430907299385</v>
      </c>
      <c r="EH105" s="32">
        <f>IFERROR(LN('2a) female mx'!AS105),"")</f>
        <v>-0.61618613942381695</v>
      </c>
      <c r="EI105" s="32">
        <f>IFERROR(LN('2a) female mx'!AT105),"")</f>
        <v>-0.64185388617239481</v>
      </c>
      <c r="EJ105" s="32">
        <f>IFERROR(LN('2a) female mx'!AU105),"")</f>
        <v>-0.61352955259525388</v>
      </c>
      <c r="EK105" s="32">
        <f>IFERROR(LN('2a) female mx'!AV105),"")</f>
        <v>-0.66574820637183096</v>
      </c>
      <c r="EL105" s="32">
        <f>IFERROR(LN('2a) female mx'!AW105),"")</f>
        <v>-0.55961578793542277</v>
      </c>
      <c r="EM105" s="32">
        <f>IFERROR(LN('2a) female mx'!AX105),"")</f>
        <v>-0.67512867505726715</v>
      </c>
      <c r="EN105" s="32">
        <f>IFERROR(LN('2a) female mx'!AY105),"")</f>
        <v>-0.66745769444463443</v>
      </c>
      <c r="EO105" s="32">
        <f>IFERROR(LN('2a) female mx'!AZ105),"")</f>
        <v>-0.64322000660343803</v>
      </c>
      <c r="EP105" s="32">
        <f>IFERROR(LN('2a) female mx'!BA105),"")</f>
        <v>-0.66961668314975131</v>
      </c>
      <c r="EQ105" s="32">
        <f>IFERROR(LN('2a) female mx'!BB105),"")</f>
        <v>-0.67116827384117017</v>
      </c>
      <c r="ER105" s="32">
        <f>IFERROR(LN('2a) female mx'!BC105),"")</f>
        <v>-0.59783700075562041</v>
      </c>
      <c r="ES105" s="32">
        <f>IFERROR(LN('2a) female mx'!BD105),"")</f>
        <v>-0.72300014370962651</v>
      </c>
      <c r="ET105" s="32">
        <f>IFERROR(LN('2a) female mx'!BE105),"")</f>
        <v>-0.63848876802208132</v>
      </c>
      <c r="EU105" s="32">
        <f>IFERROR(LN('2a) female mx'!BF105),"")</f>
        <v>-0.74193734472937733</v>
      </c>
      <c r="EV105" s="32">
        <f>IFERROR(LN('2a) female mx'!BG105),"")</f>
        <v>-0.76505976215023164</v>
      </c>
      <c r="EW105" s="32">
        <f>IFERROR(LN('2a) female mx'!BH105),"")</f>
        <v>-0.74923664721098893</v>
      </c>
      <c r="EX105" s="32">
        <f>IFERROR(LN('2a) female mx'!BI105),"")</f>
        <v>-0.7683706017975328</v>
      </c>
      <c r="EY105" s="32">
        <f>IFERROR(LN('2a) female mx'!BJ105),"")</f>
        <v>-0.7576071810269096</v>
      </c>
      <c r="EZ105" s="32">
        <f>IFERROR(LN('2a) female mx'!BK105),"")</f>
        <v>-0.68322974390259938</v>
      </c>
      <c r="FA105" s="32">
        <f>IFERROR(LN('2a) female mx'!BL105),"")</f>
        <v>-0.80312664207406614</v>
      </c>
      <c r="FB105" s="32">
        <f>IFERROR(LN('2a) female mx'!BM105),"")</f>
        <v>-0.76307419503869367</v>
      </c>
      <c r="FC105" s="32">
        <f>IFERROR(LN('2a) female mx'!BN105),"")</f>
        <v>-0.70470800296102132</v>
      </c>
      <c r="FD105" s="32">
        <f>IFERROR(LN('2a) female mx'!BO105),"")</f>
        <v>-0.77577220083695442</v>
      </c>
      <c r="FE105" s="32">
        <f>IFERROR(LN('2a) female mx'!BP105),"")</f>
        <v>-0.73053471263156566</v>
      </c>
      <c r="FF105" s="32">
        <f>IFERROR(LN('2a) female mx'!BQ105),"")</f>
        <v>-0.7775937959487369</v>
      </c>
      <c r="FG105" s="32">
        <f>IFERROR(LN('2a) female mx'!BR105),"")</f>
        <v>-0.65771674358044485</v>
      </c>
      <c r="FH105" s="32">
        <f>IFERROR(LN('2a) female mx'!BS105),"")</f>
        <v>-0.75443750749360872</v>
      </c>
      <c r="FI105" s="32">
        <f>IFERROR(LN('2a) female mx'!BT105),"")</f>
        <v>-0.78237831428788795</v>
      </c>
      <c r="FJ105" s="32">
        <f>IFERROR(LN('2a) female mx'!BU105),"")</f>
        <v>-0.76107186608098776</v>
      </c>
      <c r="FK105" s="32">
        <f>IFERROR(LN('2a) female mx'!BV105),"")</f>
        <v>-0.78942401099536519</v>
      </c>
      <c r="FL105" s="32">
        <f>IFERROR(LN('2a) female mx'!BW105),"")</f>
        <v>-0.72587567438349954</v>
      </c>
      <c r="FM105" s="32">
        <f>IFERROR(LN('2a) female mx'!BX105),"")</f>
        <v>-0.73082430341051452</v>
      </c>
      <c r="FN105" s="32">
        <f>IFERROR(LN('2a) female mx'!BY105),"")</f>
        <v>-0.71499164899049372</v>
      </c>
      <c r="FO105" s="32">
        <f>IFERROR(LN('2a) female mx'!BZ105),"")</f>
        <v>-0.69761746069084896</v>
      </c>
      <c r="FP105" s="32">
        <f>IFERROR(LN('2a) female mx'!CA105),"")</f>
        <v>-0.73809856842221155</v>
      </c>
      <c r="FQ105" s="32">
        <f>IFERROR(LN('2a) female mx'!CB105),"")</f>
        <v>-0.74692357734074954</v>
      </c>
      <c r="FR105" s="32">
        <f>IFERROR(LN('2a) female mx'!CC105),"")</f>
        <v>-0.70532062126104167</v>
      </c>
      <c r="FS105" s="32">
        <f>IFERROR(LN('2a) female mx'!CD105),"")</f>
        <v>-0.75581828752272096</v>
      </c>
      <c r="FT105" s="32">
        <f>IFERROR(LN('2a) female mx'!CE105),"")</f>
        <v>-0.71574314363855351</v>
      </c>
      <c r="FU105" s="32">
        <f>IFERROR(LN('2a) female mx'!CF105),"")</f>
        <v>-0.71026328779247583</v>
      </c>
      <c r="FV105" s="32">
        <f>IFERROR(LN('2a) female mx'!CG105),"")</f>
        <v>-0.75724112805341082</v>
      </c>
      <c r="FW105" s="32">
        <f>IFERROR(LN('2a) female mx'!CH105),"")</f>
        <v>-0.77504174061455533</v>
      </c>
      <c r="FX105" s="32">
        <f>IFERROR(LN('2a) female mx'!CI105),"")</f>
        <v>-0.74923664721098893</v>
      </c>
      <c r="FY105" s="32">
        <f>IFERROR(LN('2a) female mx'!CJ105),"")</f>
        <v>-0.71740415820550529</v>
      </c>
      <c r="FZ105" s="32">
        <f>IFERROR(LN('2a) female mx'!CK105),"")</f>
        <v>-0.69490208010362364</v>
      </c>
      <c r="GA105" s="32">
        <f>IFERROR(LN('2a) female mx'!CL105),"")</f>
        <v>-0.74812143137086373</v>
      </c>
      <c r="GB105" s="32">
        <f>IFERROR(LN('2a) female mx'!CM105),"")</f>
        <v>-0.73996619455257473</v>
      </c>
      <c r="GC105" s="32">
        <f>IFERROR(LN('2a) female mx'!CN105),"")</f>
        <v>-0.72240835267912451</v>
      </c>
      <c r="GD105" s="12" t="str">
        <f>IFERROR(LN('2a) female mx'!CO105),"")</f>
        <v/>
      </c>
    </row>
    <row r="106" spans="1:186" x14ac:dyDescent="0.25">
      <c r="A106" s="31">
        <f>'2a) male mx'!A106</f>
        <v>103</v>
      </c>
      <c r="B106" s="32">
        <f>IFERROR(LN('2a) male mx'!B106),"")</f>
        <v>-0.79112758892014912</v>
      </c>
      <c r="C106" s="32">
        <f>IFERROR(LN('2a) male mx'!C106),"")</f>
        <v>-0.62860865942237421</v>
      </c>
      <c r="D106" s="32">
        <f>IFERROR(LN('2a) male mx'!D106),"")</f>
        <v>-0.64185388617239481</v>
      </c>
      <c r="E106" s="32">
        <f>IFERROR(LN('2a) male mx'!E106),"")</f>
        <v>-0.64185388617239481</v>
      </c>
      <c r="F106" s="32">
        <f>IFERROR(LN('2a) male mx'!F106),"")</f>
        <v>-0.66497630359324911</v>
      </c>
      <c r="G106" s="32">
        <f>IFERROR(LN('2a) male mx'!G106),"")</f>
        <v>-0.53062825106217038</v>
      </c>
      <c r="H106" s="32">
        <f>IFERROR(LN('2a) male mx'!H106),"")</f>
        <v>-0.69314718055994529</v>
      </c>
      <c r="I106" s="32">
        <f>IFERROR(LN('2a) male mx'!I106),"")</f>
        <v>-0.69314718055994529</v>
      </c>
      <c r="J106" s="32">
        <f>IFERROR(LN('2a) male mx'!J106),"")</f>
        <v>-0.40546510810816444</v>
      </c>
      <c r="K106" s="32">
        <f>IFERROR(LN('2a) male mx'!K106),"")</f>
        <v>-0.57251919277133057</v>
      </c>
      <c r="L106" s="32">
        <f>IFERROR(LN('2a) male mx'!L106),"")</f>
        <v>-0.55961578793542277</v>
      </c>
      <c r="M106" s="32">
        <f>IFERROR(LN('2a) male mx'!M106),"")</f>
        <v>-0.66497630359324911</v>
      </c>
      <c r="N106" s="32">
        <f>IFERROR(LN('2a) male mx'!N106),"")</f>
        <v>-0.62860865942237421</v>
      </c>
      <c r="O106" s="32">
        <f>IFERROR(LN('2a) male mx'!O106),"")</f>
        <v>-0.40546510810816444</v>
      </c>
      <c r="P106" s="32">
        <f>IFERROR(LN('2a) male mx'!P106),"")</f>
        <v>-0.6061358035703156</v>
      </c>
      <c r="Q106" s="32">
        <f>IFERROR(LN('2a) male mx'!Q106),"")</f>
        <v>-0.62860865942237421</v>
      </c>
      <c r="R106" s="32">
        <f>IFERROR(LN('2a) male mx'!R106),"")</f>
        <v>-0.6061358035703156</v>
      </c>
      <c r="S106" s="32">
        <f>IFERROR(LN('2a) male mx'!S106),"")</f>
        <v>-0.49643688631389099</v>
      </c>
      <c r="T106" s="32">
        <f>IFERROR(LN('2a) male mx'!T106),"")</f>
        <v>-0.40546510810816444</v>
      </c>
      <c r="U106" s="32">
        <f>IFERROR(LN('2a) male mx'!U106),"")</f>
        <v>-0.6061358035703156</v>
      </c>
      <c r="V106" s="32">
        <f>IFERROR(LN('2a) male mx'!V106),"")</f>
        <v>-0.55961578793542277</v>
      </c>
      <c r="W106" s="32">
        <f>IFERROR(LN('2a) male mx'!W106),"")</f>
        <v>-0.40546510810816444</v>
      </c>
      <c r="X106" s="32">
        <f>IFERROR(LN('2a) male mx'!X106),"")</f>
        <v>-0.69314718055994529</v>
      </c>
      <c r="Y106" s="32">
        <f>IFERROR(LN('2a) male mx'!Y106),"")</f>
        <v>-0.49643688631389099</v>
      </c>
      <c r="Z106" s="32">
        <f>IFERROR(LN('2a) male mx'!Z106),"")</f>
        <v>-0.48550781578170077</v>
      </c>
      <c r="AA106" s="32">
        <f>IFERROR(LN('2a) male mx'!AA106),"")</f>
        <v>-0.40546510810816444</v>
      </c>
      <c r="AB106" s="32">
        <f>IFERROR(LN('2a) male mx'!AB106),"")</f>
        <v>-0.40546510810816444</v>
      </c>
      <c r="AC106" s="32">
        <f>IFERROR(LN('2a) male mx'!AC106),"")</f>
        <v>-0.40546510810816444</v>
      </c>
      <c r="AD106" s="32">
        <f>IFERROR(LN('2a) male mx'!AD106),"")</f>
        <v>-0.40546510810816444</v>
      </c>
      <c r="AE106" s="32">
        <f>IFERROR(LN('2a) male mx'!AE106),"")</f>
        <v>-0.64185388617239481</v>
      </c>
      <c r="AF106" s="32">
        <f>IFERROR(LN('2a) male mx'!AF106),"")</f>
        <v>-0.40546510810816444</v>
      </c>
      <c r="AG106" s="32">
        <f>IFERROR(LN('2a) male mx'!AG106),"")</f>
        <v>-0.40546510810816444</v>
      </c>
      <c r="AH106" s="32">
        <f>IFERROR(LN('2a) male mx'!AH106),"")</f>
        <v>-0.49643688631389099</v>
      </c>
      <c r="AI106" s="32">
        <f>IFERROR(LN('2a) male mx'!AI106),"")</f>
        <v>-0.40546510810816444</v>
      </c>
      <c r="AJ106" s="32">
        <f>IFERROR(LN('2a) male mx'!AJ106),"")</f>
        <v>-0.51082562376599072</v>
      </c>
      <c r="AK106" s="32">
        <f>IFERROR(LN('2a) male mx'!AK106),"")</f>
        <v>-0.40546510810816444</v>
      </c>
      <c r="AL106" s="32">
        <f>IFERROR(LN('2a) male mx'!AL106),"")</f>
        <v>-0.40546510810816444</v>
      </c>
      <c r="AM106" s="32">
        <f>IFERROR(LN('2a) male mx'!AM106),"")</f>
        <v>-0.48550781578170077</v>
      </c>
      <c r="AN106" s="32">
        <f>IFERROR(LN('2a) male mx'!AN106),"")</f>
        <v>-0.40546510810816444</v>
      </c>
      <c r="AO106" s="32">
        <f>IFERROR(LN('2a) male mx'!AO106),"")</f>
        <v>-0.51082562376599072</v>
      </c>
      <c r="AP106" s="32">
        <f>IFERROR(LN('2a) male mx'!AP106),"")</f>
        <v>-0.48550781578170077</v>
      </c>
      <c r="AQ106" s="32">
        <f>IFERROR(LN('2a) male mx'!AQ106),"")</f>
        <v>-0.40546510810816444</v>
      </c>
      <c r="AR106" s="32">
        <f>IFERROR(LN('2a) male mx'!AR106),"")</f>
        <v>-0.57981849525294205</v>
      </c>
      <c r="AS106" s="32">
        <f>IFERROR(LN('2a) male mx'!AS106),"")</f>
        <v>-0.53062825106217038</v>
      </c>
      <c r="AT106" s="32">
        <f>IFERROR(LN('2a) male mx'!AT106),"")</f>
        <v>-0.51082562376599072</v>
      </c>
      <c r="AU106" s="32">
        <f>IFERROR(LN('2a) male mx'!AU106),"")</f>
        <v>-0.40546510810816444</v>
      </c>
      <c r="AV106" s="32">
        <f>IFERROR(LN('2a) male mx'!AV106),"")</f>
        <v>-0.6061358035703156</v>
      </c>
      <c r="AW106" s="32">
        <f>IFERROR(LN('2a) male mx'!AW106),"")</f>
        <v>-0.55961578793542277</v>
      </c>
      <c r="AX106" s="32">
        <f>IFERROR(LN('2a) male mx'!AX106),"")</f>
        <v>-0.47000362924573558</v>
      </c>
      <c r="AY106" s="32">
        <f>IFERROR(LN('2a) male mx'!AY106),"")</f>
        <v>-0.49643688631389099</v>
      </c>
      <c r="AZ106" s="32">
        <f>IFERROR(LN('2a) male mx'!AZ106),"")</f>
        <v>-0.6061358035703156</v>
      </c>
      <c r="BA106" s="32">
        <f>IFERROR(LN('2a) male mx'!BA106),"")</f>
        <v>-0.55961578793542277</v>
      </c>
      <c r="BB106" s="32">
        <f>IFERROR(LN('2a) male mx'!BB106),"")</f>
        <v>-0.6061358035703156</v>
      </c>
      <c r="BC106" s="32">
        <f>IFERROR(LN('2a) male mx'!BC106),"")</f>
        <v>-0.51082562376599072</v>
      </c>
      <c r="BD106" s="32">
        <f>IFERROR(LN('2a) male mx'!BD106),"")</f>
        <v>-0.63372376008914455</v>
      </c>
      <c r="BE106" s="32">
        <f>IFERROR(LN('2a) male mx'!BE106),"")</f>
        <v>-0.6061358035703156</v>
      </c>
      <c r="BF106" s="32">
        <f>IFERROR(LN('2a) male mx'!BF106),"")</f>
        <v>-0.61677420177537134</v>
      </c>
      <c r="BG106" s="32">
        <f>IFERROR(LN('2a) male mx'!BG106),"")</f>
        <v>-0.67015766233524654</v>
      </c>
      <c r="BH106" s="32">
        <f>IFERROR(LN('2a) male mx'!BH106),"")</f>
        <v>-0.61400986000122149</v>
      </c>
      <c r="BI106" s="32">
        <f>IFERROR(LN('2a) male mx'!BI106),"")</f>
        <v>-0.68309684470644383</v>
      </c>
      <c r="BJ106" s="32">
        <f>IFERROR(LN('2a) male mx'!BJ106),"")</f>
        <v>-0.63177823418365331</v>
      </c>
      <c r="BK106" s="32">
        <f>IFERROR(LN('2a) male mx'!BK106),"")</f>
        <v>-0.55961578793542277</v>
      </c>
      <c r="BL106" s="32">
        <f>IFERROR(LN('2a) male mx'!BL106),"")</f>
        <v>-0.64908719076591481</v>
      </c>
      <c r="BM106" s="32">
        <f>IFERROR(LN('2a) male mx'!BM106),"")</f>
        <v>-0.6061358035703156</v>
      </c>
      <c r="BN106" s="32">
        <f>IFERROR(LN('2a) male mx'!BN106),"")</f>
        <v>-0.54361544658898153</v>
      </c>
      <c r="BO106" s="32">
        <f>IFERROR(LN('2a) male mx'!BO106),"")</f>
        <v>-0.6451379613735847</v>
      </c>
      <c r="BP106" s="32">
        <f>IFERROR(LN('2a) male mx'!BP106),"")</f>
        <v>-0.5988365010887039</v>
      </c>
      <c r="BQ106" s="32">
        <f>IFERROR(LN('2a) male mx'!BQ106),"")</f>
        <v>-0.63090487168272436</v>
      </c>
      <c r="BR106" s="32">
        <f>IFERROR(LN('2a) male mx'!BR106),"")</f>
        <v>-0.52324814376454787</v>
      </c>
      <c r="BS106" s="32">
        <f>IFERROR(LN('2a) male mx'!BS106),"")</f>
        <v>-0.61677420177537134</v>
      </c>
      <c r="BT106" s="32">
        <f>IFERROR(LN('2a) male mx'!BT106),"")</f>
        <v>-0.66139848224536502</v>
      </c>
      <c r="BU106" s="32">
        <f>IFERROR(LN('2a) male mx'!BU106),"")</f>
        <v>-0.61131716231231314</v>
      </c>
      <c r="BV106" s="32">
        <f>IFERROR(LN('2a) male mx'!BV106),"")</f>
        <v>-0.62451867417084894</v>
      </c>
      <c r="BW106" s="32">
        <f>IFERROR(LN('2a) male mx'!BW106),"")</f>
        <v>-0.5142679679569635</v>
      </c>
      <c r="BX106" s="32">
        <f>IFERROR(LN('2a) male mx'!BX106),"")</f>
        <v>-0.59783700075562041</v>
      </c>
      <c r="BY106" s="32">
        <f>IFERROR(LN('2a) male mx'!BY106),"")</f>
        <v>-0.58192154544972086</v>
      </c>
      <c r="BZ106" s="32">
        <f>IFERROR(LN('2a) male mx'!BZ106),"")</f>
        <v>-0.59783700075562041</v>
      </c>
      <c r="CA106" s="32">
        <f>IFERROR(LN('2a) male mx'!CA106),"")</f>
        <v>-0.58135577457182863</v>
      </c>
      <c r="CB106" s="32">
        <f>IFERROR(LN('2a) male mx'!CB106),"")</f>
        <v>-0.58572693193910841</v>
      </c>
      <c r="CC106" s="32">
        <f>IFERROR(LN('2a) male mx'!CC106),"")</f>
        <v>-0.57251919277133057</v>
      </c>
      <c r="CD106" s="32">
        <f>IFERROR(LN('2a) male mx'!CD106),"")</f>
        <v>-0.59019921130750286</v>
      </c>
      <c r="CE106" s="32">
        <f>IFERROR(LN('2a) male mx'!CE106),"")</f>
        <v>-0.51669074321838881</v>
      </c>
      <c r="CF106" s="32">
        <f>IFERROR(LN('2a) male mx'!CF106),"")</f>
        <v>-0.54457791057088212</v>
      </c>
      <c r="CG106" s="32">
        <f>IFERROR(LN('2a) male mx'!CG106),"")</f>
        <v>-0.56710645966458029</v>
      </c>
      <c r="CH106" s="32">
        <f>IFERROR(LN('2a) male mx'!CH106),"")</f>
        <v>-0.59505535779374363</v>
      </c>
      <c r="CI106" s="32">
        <f>IFERROR(LN('2a) male mx'!CI106),"")</f>
        <v>-0.58066919713325504</v>
      </c>
      <c r="CJ106" s="32">
        <f>IFERROR(LN('2a) male mx'!CJ106),"")</f>
        <v>-0.58385075878088055</v>
      </c>
      <c r="CK106" s="32">
        <f>IFERROR(LN('2a) male mx'!CK106),"")</f>
        <v>-0.56421349718405212</v>
      </c>
      <c r="CL106" s="32">
        <f>IFERROR(LN('2a) male mx'!CL106),"")</f>
        <v>-0.601462897870923</v>
      </c>
      <c r="CM106" s="32">
        <f>IFERROR(LN('2a) male mx'!CM106),"")</f>
        <v>-0.60025343366724904</v>
      </c>
      <c r="CN106" s="32">
        <f>IFERROR(LN('2a) male mx'!CN106),"")</f>
        <v>-0.5988365010887039</v>
      </c>
      <c r="CP106" s="31">
        <f t="shared" si="3"/>
        <v>103</v>
      </c>
      <c r="CQ106" s="32">
        <f>IFERROR(LN('2a) female mx'!B106),"")</f>
        <v>-0.81093021621632877</v>
      </c>
      <c r="CR106" s="32">
        <f>IFERROR(LN('2a) female mx'!C106),"")</f>
        <v>-0.67015766233524654</v>
      </c>
      <c r="CS106" s="32">
        <f>IFERROR(LN('2a) female mx'!D106),"")</f>
        <v>-0.49643688631389099</v>
      </c>
      <c r="CT106" s="32">
        <f>IFERROR(LN('2a) female mx'!E106),"")</f>
        <v>-0.6061358035703156</v>
      </c>
      <c r="CU106" s="32">
        <f>IFERROR(LN('2a) female mx'!F106),"")</f>
        <v>-0.74193734472937733</v>
      </c>
      <c r="CV106" s="32">
        <f>IFERROR(LN('2a) female mx'!G106),"")</f>
        <v>-0.65999497324304479</v>
      </c>
      <c r="CW106" s="32">
        <f>IFERROR(LN('2a) female mx'!H106),"")</f>
        <v>-0.6061358035703156</v>
      </c>
      <c r="CX106" s="32">
        <f>IFERROR(LN('2a) female mx'!I106),"")</f>
        <v>-0.53062825106217038</v>
      </c>
      <c r="CY106" s="32">
        <f>IFERROR(LN('2a) female mx'!J106),"")</f>
        <v>-0.57981849525294205</v>
      </c>
      <c r="CZ106" s="32">
        <f>IFERROR(LN('2a) female mx'!K106),"")</f>
        <v>-0.63808740337691794</v>
      </c>
      <c r="DA106" s="32">
        <f>IFERROR(LN('2a) female mx'!L106),"")</f>
        <v>-0.63177823418365331</v>
      </c>
      <c r="DB106" s="32">
        <f>IFERROR(LN('2a) female mx'!M106),"")</f>
        <v>-0.51669074321838881</v>
      </c>
      <c r="DC106" s="32">
        <f>IFERROR(LN('2a) female mx'!N106),"")</f>
        <v>-0.45953232937844019</v>
      </c>
      <c r="DD106" s="32">
        <f>IFERROR(LN('2a) female mx'!O106),"")</f>
        <v>-0.59470710774669278</v>
      </c>
      <c r="DE106" s="32">
        <f>IFERROR(LN('2a) female mx'!P106),"")</f>
        <v>-0.59205106368857652</v>
      </c>
      <c r="DF106" s="32">
        <f>IFERROR(LN('2a) female mx'!Q106),"")</f>
        <v>-0.61518563909023338</v>
      </c>
      <c r="DG106" s="32">
        <f>IFERROR(LN('2a) female mx'!R106),"")</f>
        <v>-0.53680111016925125</v>
      </c>
      <c r="DH106" s="32">
        <f>IFERROR(LN('2a) female mx'!S106),"")</f>
        <v>-0.52324814376454787</v>
      </c>
      <c r="DI106" s="32">
        <f>IFERROR(LN('2a) female mx'!T106),"")</f>
        <v>-0.40546510810816444</v>
      </c>
      <c r="DJ106" s="32">
        <f>IFERROR(LN('2a) female mx'!U106),"")</f>
        <v>-0.55961578793542277</v>
      </c>
      <c r="DK106" s="32">
        <f>IFERROR(LN('2a) female mx'!V106),"")</f>
        <v>-0.5198754592859085</v>
      </c>
      <c r="DL106" s="32">
        <f>IFERROR(LN('2a) female mx'!W106),"")</f>
        <v>-0.49643688631389099</v>
      </c>
      <c r="DM106" s="32">
        <f>IFERROR(LN('2a) female mx'!X106),"")</f>
        <v>-0.40546510810816444</v>
      </c>
      <c r="DN106" s="32">
        <f>IFERROR(LN('2a) female mx'!Y106),"")</f>
        <v>-0.51082562376599072</v>
      </c>
      <c r="DO106" s="32">
        <f>IFERROR(LN('2a) female mx'!Z106),"")</f>
        <v>-0.58778666490211895</v>
      </c>
      <c r="DP106" s="32">
        <f>IFERROR(LN('2a) female mx'!AA106),"")</f>
        <v>-0.48097266061630956</v>
      </c>
      <c r="DQ106" s="32">
        <f>IFERROR(LN('2a) female mx'!AB106),"")</f>
        <v>-0.51082562376599072</v>
      </c>
      <c r="DR106" s="32">
        <f>IFERROR(LN('2a) female mx'!AC106),"")</f>
        <v>-0.45547552868282576</v>
      </c>
      <c r="DS106" s="32">
        <f>IFERROR(LN('2a) female mx'!AD106),"")</f>
        <v>-0.58314628534561685</v>
      </c>
      <c r="DT106" s="32">
        <f>IFERROR(LN('2a) female mx'!AE106),"")</f>
        <v>-0.44895022004790314</v>
      </c>
      <c r="DU106" s="32">
        <f>IFERROR(LN('2a) female mx'!AF106),"")</f>
        <v>-0.49643688631389099</v>
      </c>
      <c r="DV106" s="32">
        <f>IFERROR(LN('2a) female mx'!AG106),"")</f>
        <v>-0.52324814376454787</v>
      </c>
      <c r="DW106" s="32">
        <f>IFERROR(LN('2a) female mx'!AH106),"")</f>
        <v>-0.47000362924573558</v>
      </c>
      <c r="DX106" s="32">
        <f>IFERROR(LN('2a) female mx'!AI106),"")</f>
        <v>-0.5198754592859085</v>
      </c>
      <c r="DY106" s="32">
        <f>IFERROR(LN('2a) female mx'!AJ106),"")</f>
        <v>-0.51516402536458894</v>
      </c>
      <c r="DZ106" s="32">
        <f>IFERROR(LN('2a) female mx'!AK106),"")</f>
        <v>-0.51082562376599072</v>
      </c>
      <c r="EA106" s="32">
        <f>IFERROR(LN('2a) female mx'!AL106),"")</f>
        <v>-0.5389965007326869</v>
      </c>
      <c r="EB106" s="32">
        <f>IFERROR(LN('2a) female mx'!AM106),"")</f>
        <v>-0.58192154544972086</v>
      </c>
      <c r="EC106" s="32">
        <f>IFERROR(LN('2a) female mx'!AN106),"")</f>
        <v>-0.4888467170472155</v>
      </c>
      <c r="ED106" s="32">
        <f>IFERROR(LN('2a) female mx'!AO106),"")</f>
        <v>-0.56368911332305849</v>
      </c>
      <c r="EE106" s="32">
        <f>IFERROR(LN('2a) female mx'!AP106),"")</f>
        <v>-0.57380042292737909</v>
      </c>
      <c r="EF106" s="32">
        <f>IFERROR(LN('2a) female mx'!AQ106),"")</f>
        <v>-0.54729530354738221</v>
      </c>
      <c r="EG106" s="32">
        <f>IFERROR(LN('2a) female mx'!AR106),"")</f>
        <v>-0.5753641449035618</v>
      </c>
      <c r="EH106" s="32">
        <f>IFERROR(LN('2a) female mx'!AS106),"")</f>
        <v>-0.57731536503482361</v>
      </c>
      <c r="EI106" s="32">
        <f>IFERROR(LN('2a) female mx'!AT106),"")</f>
        <v>-0.6061358035703156</v>
      </c>
      <c r="EJ106" s="32">
        <f>IFERROR(LN('2a) female mx'!AU106),"")</f>
        <v>-0.57428597768321643</v>
      </c>
      <c r="EK106" s="32">
        <f>IFERROR(LN('2a) female mx'!AV106),"")</f>
        <v>-0.60217540235421851</v>
      </c>
      <c r="EL106" s="32">
        <f>IFERROR(LN('2a) female mx'!AW106),"")</f>
        <v>-0.53062825106217038</v>
      </c>
      <c r="EM106" s="32">
        <f>IFERROR(LN('2a) female mx'!AX106),"")</f>
        <v>-0.62346725992195551</v>
      </c>
      <c r="EN106" s="32">
        <f>IFERROR(LN('2a) female mx'!AY106),"")</f>
        <v>-0.63177823418365331</v>
      </c>
      <c r="EO106" s="32">
        <f>IFERROR(LN('2a) female mx'!AZ106),"")</f>
        <v>-0.61400986000122149</v>
      </c>
      <c r="EP106" s="32">
        <f>IFERROR(LN('2a) female mx'!BA106),"")</f>
        <v>-0.61976463462592146</v>
      </c>
      <c r="EQ106" s="32">
        <f>IFERROR(LN('2a) female mx'!BB106),"")</f>
        <v>-0.61565968508157098</v>
      </c>
      <c r="ER106" s="32">
        <f>IFERROR(LN('2a) female mx'!BC106),"")</f>
        <v>-0.54856595174883782</v>
      </c>
      <c r="ES106" s="32">
        <f>IFERROR(LN('2a) female mx'!BD106),"")</f>
        <v>-0.66904962898088483</v>
      </c>
      <c r="ET106" s="32">
        <f>IFERROR(LN('2a) female mx'!BE106),"")</f>
        <v>-0.58681153074391268</v>
      </c>
      <c r="EU106" s="32">
        <f>IFERROR(LN('2a) female mx'!BF106),"")</f>
        <v>-0.69314718055994529</v>
      </c>
      <c r="EV106" s="32">
        <f>IFERROR(LN('2a) female mx'!BG106),"")</f>
        <v>-0.70203612797719139</v>
      </c>
      <c r="EW106" s="32">
        <f>IFERROR(LN('2a) female mx'!BH106),"")</f>
        <v>-0.68890088967849428</v>
      </c>
      <c r="EX106" s="32">
        <f>IFERROR(LN('2a) female mx'!BI106),"")</f>
        <v>-0.70498163820694815</v>
      </c>
      <c r="EY106" s="32">
        <f>IFERROR(LN('2a) female mx'!BJ106),"")</f>
        <v>-0.70279045683174957</v>
      </c>
      <c r="EZ106" s="32">
        <f>IFERROR(LN('2a) female mx'!BK106),"")</f>
        <v>-0.62509371731492969</v>
      </c>
      <c r="FA106" s="32">
        <f>IFERROR(LN('2a) female mx'!BL106),"")</f>
        <v>-0.74901076060510408</v>
      </c>
      <c r="FB106" s="32">
        <f>IFERROR(LN('2a) female mx'!BM106),"")</f>
        <v>-0.7002646483288093</v>
      </c>
      <c r="FC106" s="32">
        <f>IFERROR(LN('2a) female mx'!BN106),"")</f>
        <v>-0.65540685257709819</v>
      </c>
      <c r="FD106" s="32">
        <f>IFERROR(LN('2a) female mx'!BO106),"")</f>
        <v>-0.71051146846928148</v>
      </c>
      <c r="FE106" s="32">
        <f>IFERROR(LN('2a) female mx'!BP106),"")</f>
        <v>-0.66877858954298752</v>
      </c>
      <c r="FF106" s="32">
        <f>IFERROR(LN('2a) female mx'!BQ106),"")</f>
        <v>-0.71313247294020221</v>
      </c>
      <c r="FG106" s="32">
        <f>IFERROR(LN('2a) female mx'!BR106),"")</f>
        <v>-0.59118225390325718</v>
      </c>
      <c r="FH106" s="32">
        <f>IFERROR(LN('2a) female mx'!BS106),"")</f>
        <v>-0.68880249595593446</v>
      </c>
      <c r="FI106" s="32">
        <f>IFERROR(LN('2a) female mx'!BT106),"")</f>
        <v>-0.71427910426337293</v>
      </c>
      <c r="FJ106" s="32">
        <f>IFERROR(LN('2a) female mx'!BU106),"")</f>
        <v>-0.69586088643154154</v>
      </c>
      <c r="FK106" s="32">
        <f>IFERROR(LN('2a) female mx'!BV106),"")</f>
        <v>-0.72128634723189178</v>
      </c>
      <c r="FL106" s="32">
        <f>IFERROR(LN('2a) female mx'!BW106),"")</f>
        <v>-0.65416173384699172</v>
      </c>
      <c r="FM106" s="32">
        <f>IFERROR(LN('2a) female mx'!BX106),"")</f>
        <v>-0.66497630359324911</v>
      </c>
      <c r="FN106" s="32">
        <f>IFERROR(LN('2a) female mx'!BY106),"")</f>
        <v>-0.64243208798092888</v>
      </c>
      <c r="FO106" s="32">
        <f>IFERROR(LN('2a) female mx'!BZ106),"")</f>
        <v>-0.63049012752207967</v>
      </c>
      <c r="FP106" s="32">
        <f>IFERROR(LN('2a) female mx'!CA106),"")</f>
        <v>-0.66850987617456004</v>
      </c>
      <c r="FQ106" s="32">
        <f>IFERROR(LN('2a) female mx'!CB106),"")</f>
        <v>-0.67820560056174617</v>
      </c>
      <c r="FR106" s="32">
        <f>IFERROR(LN('2a) female mx'!CC106),"")</f>
        <v>-0.63851418841177709</v>
      </c>
      <c r="FS106" s="32">
        <f>IFERROR(LN('2a) female mx'!CD106),"")</f>
        <v>-0.6836323609186068</v>
      </c>
      <c r="FT106" s="32">
        <f>IFERROR(LN('2a) female mx'!CE106),"")</f>
        <v>-0.64457251041138808</v>
      </c>
      <c r="FU106" s="32">
        <f>IFERROR(LN('2a) female mx'!CF106),"")</f>
        <v>-0.64185388617239481</v>
      </c>
      <c r="FV106" s="32">
        <f>IFERROR(LN('2a) female mx'!CG106),"")</f>
        <v>-0.68645819240914863</v>
      </c>
      <c r="FW106" s="32">
        <f>IFERROR(LN('2a) female mx'!CH106),"")</f>
        <v>-0.7036973914550978</v>
      </c>
      <c r="FX106" s="32">
        <f>IFERROR(LN('2a) female mx'!CI106),"")</f>
        <v>-0.67634006224356413</v>
      </c>
      <c r="FY106" s="32">
        <f>IFERROR(LN('2a) female mx'!CJ106),"")</f>
        <v>-0.64258208573124387</v>
      </c>
      <c r="FZ106" s="32">
        <f>IFERROR(LN('2a) female mx'!CK106),"")</f>
        <v>-0.62540550280903706</v>
      </c>
      <c r="GA106" s="32">
        <f>IFERROR(LN('2a) female mx'!CL106),"")</f>
        <v>-0.67395839990907669</v>
      </c>
      <c r="GB106" s="32">
        <f>IFERROR(LN('2a) female mx'!CM106),"")</f>
        <v>-0.66612837745339437</v>
      </c>
      <c r="GC106" s="32">
        <f>IFERROR(LN('2a) female mx'!CN106),"")</f>
        <v>-0.64994227993433551</v>
      </c>
      <c r="GD106" s="12" t="str">
        <f>IFERROR(LN('2a) female mx'!CO106),"")</f>
        <v/>
      </c>
    </row>
    <row r="107" spans="1:186" x14ac:dyDescent="0.25">
      <c r="A107" s="31">
        <f>'2a) male mx'!A107</f>
        <v>104</v>
      </c>
      <c r="B107" s="32">
        <f>IFERROR(LN('2a) male mx'!B107),"")</f>
        <v>-0.7591051483517427</v>
      </c>
      <c r="C107" s="32">
        <f>IFERROR(LN('2a) male mx'!C107),"")</f>
        <v>-0.53062825106217038</v>
      </c>
      <c r="D107" s="32">
        <f>IFERROR(LN('2a) male mx'!D107),"")</f>
        <v>-0.6061358035703156</v>
      </c>
      <c r="E107" s="32">
        <f>IFERROR(LN('2a) male mx'!E107),"")</f>
        <v>-0.6061358035703156</v>
      </c>
      <c r="F107" s="32">
        <f>IFERROR(LN('2a) male mx'!F107),"")</f>
        <v>-0.51082562376599072</v>
      </c>
      <c r="G107" s="32">
        <f>IFERROR(LN('2a) male mx'!G107),"")</f>
        <v>-0.40546510810816444</v>
      </c>
      <c r="H107" s="32">
        <f>IFERROR(LN('2a) male mx'!H107),"")</f>
        <v>-0.55961578793542277</v>
      </c>
      <c r="I107" s="32">
        <f>IFERROR(LN('2a) male mx'!I107),"")</f>
        <v>-0.64185388617239481</v>
      </c>
      <c r="J107" s="32">
        <f>IFERROR(LN('2a) male mx'!J107),"")</f>
        <v>-0.916290731874155</v>
      </c>
      <c r="K107" s="32">
        <f>IFERROR(LN('2a) male mx'!K107),"")</f>
        <v>-0.6061358035703156</v>
      </c>
      <c r="L107" s="32">
        <f>IFERROR(LN('2a) male mx'!L107),"")</f>
        <v>-0.69314718055994529</v>
      </c>
      <c r="M107" s="32">
        <f>IFERROR(LN('2a) male mx'!M107),"")</f>
        <v>-0.51082562376599072</v>
      </c>
      <c r="N107" s="32">
        <f>IFERROR(LN('2a) male mx'!N107),"")</f>
        <v>-0.53062825106217038</v>
      </c>
      <c r="O107" s="32">
        <f>IFERROR(LN('2a) male mx'!O107),"")</f>
        <v>-0.69314718055994529</v>
      </c>
      <c r="P107" s="32">
        <f>IFERROR(LN('2a) male mx'!P107),"")</f>
        <v>-0.40546510810816444</v>
      </c>
      <c r="Q107" s="32">
        <f>IFERROR(LN('2a) male mx'!Q107),"")</f>
        <v>-0.53062825106217038</v>
      </c>
      <c r="R107" s="32">
        <f>IFERROR(LN('2a) male mx'!R107),"")</f>
        <v>-0.40546510810816444</v>
      </c>
      <c r="S107" s="32">
        <f>IFERROR(LN('2a) male mx'!S107),"")</f>
        <v>-0.77318988823348167</v>
      </c>
      <c r="T107" s="32">
        <f>IFERROR(LN('2a) male mx'!T107),"")</f>
        <v>-0.40546510810816444</v>
      </c>
      <c r="U107" s="32">
        <f>IFERROR(LN('2a) male mx'!U107),"")</f>
        <v>-0.40546510810816444</v>
      </c>
      <c r="V107" s="32">
        <f>IFERROR(LN('2a) male mx'!V107),"")</f>
        <v>-0.15415067982725836</v>
      </c>
      <c r="W107" s="32">
        <f>IFERROR(LN('2a) male mx'!W107),"")</f>
        <v>0</v>
      </c>
      <c r="X107" s="32">
        <f>IFERROR(LN('2a) male mx'!X107),"")</f>
        <v>0</v>
      </c>
      <c r="Y107" s="32">
        <f>IFERROR(LN('2a) male mx'!Y107),"")</f>
        <v>-0.40546510810816444</v>
      </c>
      <c r="Z107" s="32">
        <f>IFERROR(LN('2a) male mx'!Z107),"")</f>
        <v>-0.55961578793542277</v>
      </c>
      <c r="AA107" s="32">
        <f>IFERROR(LN('2a) male mx'!AA107),"")</f>
        <v>0</v>
      </c>
      <c r="AB107" s="32">
        <f>IFERROR(LN('2a) male mx'!AB107),"")</f>
        <v>-0.69314718055994529</v>
      </c>
      <c r="AC107" s="32">
        <f>IFERROR(LN('2a) male mx'!AC107),"")</f>
        <v>-0.40546510810816444</v>
      </c>
      <c r="AD107" s="32">
        <f>IFERROR(LN('2a) male mx'!AD107),"")</f>
        <v>-0.40546510810816444</v>
      </c>
      <c r="AE107" s="32">
        <f>IFERROR(LN('2a) male mx'!AE107),"")</f>
        <v>-0.22314355131420971</v>
      </c>
      <c r="AF107" s="32">
        <f>IFERROR(LN('2a) male mx'!AF107),"")</f>
        <v>-0.916290731874155</v>
      </c>
      <c r="AG107" s="32">
        <f>IFERROR(LN('2a) male mx'!AG107),"")</f>
        <v>-0.40546510810816444</v>
      </c>
      <c r="AH107" s="32">
        <f>IFERROR(LN('2a) male mx'!AH107),"")</f>
        <v>-0.40546510810816444</v>
      </c>
      <c r="AI107" s="32">
        <f>IFERROR(LN('2a) male mx'!AI107),"")</f>
        <v>-0.69314718055994529</v>
      </c>
      <c r="AJ107" s="32">
        <f>IFERROR(LN('2a) male mx'!AJ107),"")</f>
        <v>-0.6061358035703156</v>
      </c>
      <c r="AK107" s="32">
        <f>IFERROR(LN('2a) male mx'!AK107),"")</f>
        <v>-0.40546510810816444</v>
      </c>
      <c r="AL107" s="32">
        <f>IFERROR(LN('2a) male mx'!AL107),"")</f>
        <v>-0.40546510810816444</v>
      </c>
      <c r="AM107" s="32">
        <f>IFERROR(LN('2a) male mx'!AM107),"")</f>
        <v>-0.55961578793542277</v>
      </c>
      <c r="AN107" s="32">
        <f>IFERROR(LN('2a) male mx'!AN107),"")</f>
        <v>-0.40546510810816444</v>
      </c>
      <c r="AO107" s="32">
        <f>IFERROR(LN('2a) male mx'!AO107),"")</f>
        <v>-0.22314355131420971</v>
      </c>
      <c r="AP107" s="32">
        <f>IFERROR(LN('2a) male mx'!AP107),"")</f>
        <v>-0.55961578793542277</v>
      </c>
      <c r="AQ107" s="32">
        <f>IFERROR(LN('2a) male mx'!AQ107),"")</f>
        <v>-0.40546510810816444</v>
      </c>
      <c r="AR107" s="32">
        <f>IFERROR(LN('2a) male mx'!AR107),"")</f>
        <v>-0.55961578793542277</v>
      </c>
      <c r="AS107" s="32">
        <f>IFERROR(LN('2a) male mx'!AS107),"")</f>
        <v>-0.40546510810816444</v>
      </c>
      <c r="AT107" s="32">
        <f>IFERROR(LN('2a) male mx'!AT107),"")</f>
        <v>-0.6061358035703156</v>
      </c>
      <c r="AU107" s="32">
        <f>IFERROR(LN('2a) male mx'!AU107),"")</f>
        <v>-0.40546510810816444</v>
      </c>
      <c r="AV107" s="32">
        <f>IFERROR(LN('2a) male mx'!AV107),"")</f>
        <v>-0.64185388617239481</v>
      </c>
      <c r="AW107" s="32">
        <f>IFERROR(LN('2a) male mx'!AW107),"")</f>
        <v>-0.15415067982725836</v>
      </c>
      <c r="AX107" s="32">
        <f>IFERROR(LN('2a) male mx'!AX107),"")</f>
        <v>-0.53062825106217038</v>
      </c>
      <c r="AY107" s="32">
        <f>IFERROR(LN('2a) male mx'!AY107),"")</f>
        <v>-0.40546510810816444</v>
      </c>
      <c r="AZ107" s="32">
        <f>IFERROR(LN('2a) male mx'!AZ107),"")</f>
        <v>-0.40546510810816444</v>
      </c>
      <c r="BA107" s="32">
        <f>IFERROR(LN('2a) male mx'!BA107),"")</f>
        <v>-0.40546510810816444</v>
      </c>
      <c r="BB107" s="32">
        <f>IFERROR(LN('2a) male mx'!BB107),"")</f>
        <v>-0.57981849525294205</v>
      </c>
      <c r="BC107" s="32">
        <f>IFERROR(LN('2a) male mx'!BC107),"")</f>
        <v>-0.6061358035703156</v>
      </c>
      <c r="BD107" s="32">
        <f>IFERROR(LN('2a) male mx'!BD107),"")</f>
        <v>-0.55961578793542277</v>
      </c>
      <c r="BE107" s="32">
        <f>IFERROR(LN('2a) male mx'!BE107),"")</f>
        <v>-0.40546510810816444</v>
      </c>
      <c r="BF107" s="32">
        <f>IFERROR(LN('2a) male mx'!BF107),"")</f>
        <v>-0.58778666490211895</v>
      </c>
      <c r="BG107" s="32">
        <f>IFERROR(LN('2a) male mx'!BG107),"")</f>
        <v>-0.57981849525294205</v>
      </c>
      <c r="BH107" s="32">
        <f>IFERROR(LN('2a) male mx'!BH107),"")</f>
        <v>-0.63372376008914455</v>
      </c>
      <c r="BI107" s="32">
        <f>IFERROR(LN('2a) male mx'!BI107),"")</f>
        <v>-0.67634006224356413</v>
      </c>
      <c r="BJ107" s="32">
        <f>IFERROR(LN('2a) male mx'!BJ107),"")</f>
        <v>-0.54856595174883782</v>
      </c>
      <c r="BK107" s="32">
        <f>IFERROR(LN('2a) male mx'!BK107),"")</f>
        <v>-0.54361544658898153</v>
      </c>
      <c r="BL107" s="32">
        <f>IFERROR(LN('2a) male mx'!BL107),"")</f>
        <v>-0.5753641449035618</v>
      </c>
      <c r="BM107" s="32">
        <f>IFERROR(LN('2a) male mx'!BM107),"")</f>
        <v>-0.57981849525294205</v>
      </c>
      <c r="BN107" s="32">
        <f>IFERROR(LN('2a) male mx'!BN107),"")</f>
        <v>-0.53062825106217038</v>
      </c>
      <c r="BO107" s="32">
        <f>IFERROR(LN('2a) male mx'!BO107),"")</f>
        <v>-0.62509371731492969</v>
      </c>
      <c r="BP107" s="32">
        <f>IFERROR(LN('2a) male mx'!BP107),"")</f>
        <v>-0.53062825106217038</v>
      </c>
      <c r="BQ107" s="32">
        <f>IFERROR(LN('2a) male mx'!BQ107),"")</f>
        <v>-0.54361544658898153</v>
      </c>
      <c r="BR107" s="32">
        <f>IFERROR(LN('2a) male mx'!BR107),"")</f>
        <v>-0.47692407209030929</v>
      </c>
      <c r="BS107" s="32">
        <f>IFERROR(LN('2a) male mx'!BS107),"")</f>
        <v>-0.52501025875794716</v>
      </c>
      <c r="BT107" s="32">
        <f>IFERROR(LN('2a) male mx'!BT107),"")</f>
        <v>-0.63090487168272436</v>
      </c>
      <c r="BU107" s="32">
        <f>IFERROR(LN('2a) male mx'!BU107),"")</f>
        <v>-0.55278982286502287</v>
      </c>
      <c r="BV107" s="32">
        <f>IFERROR(LN('2a) male mx'!BV107),"")</f>
        <v>-0.59351733961110398</v>
      </c>
      <c r="BW107" s="32">
        <f>IFERROR(LN('2a) male mx'!BW107),"")</f>
        <v>-0.48550781578170077</v>
      </c>
      <c r="BX107" s="32">
        <f>IFERROR(LN('2a) male mx'!BX107),"")</f>
        <v>-0.54856595174883782</v>
      </c>
      <c r="BY107" s="32">
        <f>IFERROR(LN('2a) male mx'!BY107),"")</f>
        <v>-0.4888467170472155</v>
      </c>
      <c r="BZ107" s="32">
        <f>IFERROR(LN('2a) male mx'!BZ107),"")</f>
        <v>-0.4996523231678654</v>
      </c>
      <c r="CA107" s="32">
        <f>IFERROR(LN('2a) male mx'!CA107),"")</f>
        <v>-0.55004633691927207</v>
      </c>
      <c r="CB107" s="32">
        <f>IFERROR(LN('2a) male mx'!CB107),"")</f>
        <v>-0.52324814376454787</v>
      </c>
      <c r="CC107" s="32">
        <f>IFERROR(LN('2a) male mx'!CC107),"")</f>
        <v>-0.52324814376454787</v>
      </c>
      <c r="CD107" s="32">
        <f>IFERROR(LN('2a) male mx'!CD107),"")</f>
        <v>-0.5277546858664387</v>
      </c>
      <c r="CE107" s="32">
        <f>IFERROR(LN('2a) male mx'!CE107),"")</f>
        <v>-0.49643688631389099</v>
      </c>
      <c r="CF107" s="32">
        <f>IFERROR(LN('2a) male mx'!CF107),"")</f>
        <v>-0.50554856666514703</v>
      </c>
      <c r="CG107" s="32">
        <f>IFERROR(LN('2a) male mx'!CG107),"")</f>
        <v>-0.5198754592859085</v>
      </c>
      <c r="CH107" s="32">
        <f>IFERROR(LN('2a) male mx'!CH107),"")</f>
        <v>-0.55467750629484014</v>
      </c>
      <c r="CI107" s="32">
        <f>IFERROR(LN('2a) male mx'!CI107),"")</f>
        <v>-0.53062825106217038</v>
      </c>
      <c r="CJ107" s="32">
        <f>IFERROR(LN('2a) male mx'!CJ107),"")</f>
        <v>-0.53467683958817058</v>
      </c>
      <c r="CK107" s="32">
        <f>IFERROR(LN('2a) male mx'!CK107),"")</f>
        <v>-0.53505793715375871</v>
      </c>
      <c r="CL107" s="32">
        <f>IFERROR(LN('2a) male mx'!CL107),"")</f>
        <v>-0.5389965007326869</v>
      </c>
      <c r="CM107" s="32">
        <f>IFERROR(LN('2a) male mx'!CM107),"")</f>
        <v>-0.55765692345008977</v>
      </c>
      <c r="CN107" s="32">
        <f>IFERROR(LN('2a) male mx'!CN107),"")</f>
        <v>-0.53062825106217038</v>
      </c>
      <c r="CP107" s="31">
        <f t="shared" si="3"/>
        <v>104</v>
      </c>
      <c r="CQ107" s="32">
        <f>IFERROR(LN('2a) female mx'!B107),"")</f>
        <v>-0.7537718023763802</v>
      </c>
      <c r="CR107" s="32">
        <f>IFERROR(LN('2a) female mx'!C107),"")</f>
        <v>-0.67372909470284381</v>
      </c>
      <c r="CS107" s="32">
        <f>IFERROR(LN('2a) female mx'!D107),"")</f>
        <v>-0.40546510810816444</v>
      </c>
      <c r="CT107" s="32">
        <f>IFERROR(LN('2a) female mx'!E107),"")</f>
        <v>-0.54361544658898153</v>
      </c>
      <c r="CU107" s="32">
        <f>IFERROR(LN('2a) female mx'!F107),"")</f>
        <v>-0.70621926212729813</v>
      </c>
      <c r="CV107" s="32">
        <f>IFERROR(LN('2a) female mx'!G107),"")</f>
        <v>-0.61903920840622351</v>
      </c>
      <c r="CW107" s="32">
        <f>IFERROR(LN('2a) female mx'!H107),"")</f>
        <v>-0.40546510810816444</v>
      </c>
      <c r="CX107" s="32">
        <f>IFERROR(LN('2a) female mx'!I107),"")</f>
        <v>-0.40546510810816444</v>
      </c>
      <c r="CY107" s="32">
        <f>IFERROR(LN('2a) female mx'!J107),"")</f>
        <v>-0.262364264467491</v>
      </c>
      <c r="CZ107" s="32">
        <f>IFERROR(LN('2a) female mx'!K107),"")</f>
        <v>-0.5845133395571499</v>
      </c>
      <c r="DA107" s="32">
        <f>IFERROR(LN('2a) female mx'!L107),"")</f>
        <v>-0.54856595174883782</v>
      </c>
      <c r="DB107" s="32">
        <f>IFERROR(LN('2a) female mx'!M107),"")</f>
        <v>-0.54361544658898153</v>
      </c>
      <c r="DC107" s="32">
        <f>IFERROR(LN('2a) female mx'!N107),"")</f>
        <v>-0.51082562376599072</v>
      </c>
      <c r="DD107" s="32">
        <f>IFERROR(LN('2a) female mx'!O107),"")</f>
        <v>-0.47000362924573558</v>
      </c>
      <c r="DE107" s="32">
        <f>IFERROR(LN('2a) female mx'!P107),"")</f>
        <v>-0.48550781578170077</v>
      </c>
      <c r="DF107" s="32">
        <f>IFERROR(LN('2a) female mx'!Q107),"")</f>
        <v>-0.55961578793542277</v>
      </c>
      <c r="DG107" s="32">
        <f>IFERROR(LN('2a) female mx'!R107),"")</f>
        <v>-0.58778666490211895</v>
      </c>
      <c r="DH107" s="32">
        <f>IFERROR(LN('2a) female mx'!S107),"")</f>
        <v>-0.47692407209030929</v>
      </c>
      <c r="DI107" s="32">
        <f>IFERROR(LN('2a) female mx'!T107),"")</f>
        <v>-0.22314355131420971</v>
      </c>
      <c r="DJ107" s="32">
        <f>IFERROR(LN('2a) female mx'!U107),"")</f>
        <v>-0.57251919277133057</v>
      </c>
      <c r="DK107" s="32">
        <f>IFERROR(LN('2a) female mx'!V107),"")</f>
        <v>-0.30538164955118191</v>
      </c>
      <c r="DL107" s="32">
        <f>IFERROR(LN('2a) female mx'!W107),"")</f>
        <v>-0.40546510810816444</v>
      </c>
      <c r="DM107" s="32">
        <f>IFERROR(LN('2a) female mx'!X107),"")</f>
        <v>-0.40546510810816444</v>
      </c>
      <c r="DN107" s="32">
        <f>IFERROR(LN('2a) female mx'!Y107),"")</f>
        <v>-0.47000362924573558</v>
      </c>
      <c r="DO107" s="32">
        <f>IFERROR(LN('2a) female mx'!Z107),"")</f>
        <v>-0.51082562376599072</v>
      </c>
      <c r="DP107" s="32">
        <f>IFERROR(LN('2a) female mx'!AA107),"")</f>
        <v>-0.47692407209030929</v>
      </c>
      <c r="DQ107" s="32">
        <f>IFERROR(LN('2a) female mx'!AB107),"")</f>
        <v>-0.47000362924573558</v>
      </c>
      <c r="DR107" s="32">
        <f>IFERROR(LN('2a) female mx'!AC107),"")</f>
        <v>-0.40546510810816444</v>
      </c>
      <c r="DS107" s="32">
        <f>IFERROR(LN('2a) female mx'!AD107),"")</f>
        <v>-0.5389965007326869</v>
      </c>
      <c r="DT107" s="32">
        <f>IFERROR(LN('2a) female mx'!AE107),"")</f>
        <v>-0.40546510810816444</v>
      </c>
      <c r="DU107" s="32">
        <f>IFERROR(LN('2a) female mx'!AF107),"")</f>
        <v>-0.40546510810816444</v>
      </c>
      <c r="DV107" s="32">
        <f>IFERROR(LN('2a) female mx'!AG107),"")</f>
        <v>-0.47692407209030929</v>
      </c>
      <c r="DW107" s="32">
        <f>IFERROR(LN('2a) female mx'!AH107),"")</f>
        <v>-0.53062825106217038</v>
      </c>
      <c r="DX107" s="32">
        <f>IFERROR(LN('2a) female mx'!AI107),"")</f>
        <v>-0.51082562376599072</v>
      </c>
      <c r="DY107" s="32">
        <f>IFERROR(LN('2a) female mx'!AJ107),"")</f>
        <v>-0.45547552868282576</v>
      </c>
      <c r="DZ107" s="32">
        <f>IFERROR(LN('2a) female mx'!AK107),"")</f>
        <v>-0.47000362924573558</v>
      </c>
      <c r="EA107" s="32">
        <f>IFERROR(LN('2a) female mx'!AL107),"")</f>
        <v>-0.48550781578170077</v>
      </c>
      <c r="EB107" s="32">
        <f>IFERROR(LN('2a) female mx'!AM107),"")</f>
        <v>-0.54654370636806993</v>
      </c>
      <c r="EC107" s="32">
        <f>IFERROR(LN('2a) female mx'!AN107),"")</f>
        <v>-0.40546510810816444</v>
      </c>
      <c r="ED107" s="32">
        <f>IFERROR(LN('2a) female mx'!AO107),"")</f>
        <v>-0.53062825106217038</v>
      </c>
      <c r="EE107" s="32">
        <f>IFERROR(LN('2a) female mx'!AP107),"")</f>
        <v>-0.54080645597792654</v>
      </c>
      <c r="EF107" s="32">
        <f>IFERROR(LN('2a) female mx'!AQ107),"")</f>
        <v>-0.50077528791248926</v>
      </c>
      <c r="EG107" s="32">
        <f>IFERROR(LN('2a) female mx'!AR107),"")</f>
        <v>-0.52501025875794716</v>
      </c>
      <c r="EH107" s="32">
        <f>IFERROR(LN('2a) female mx'!AS107),"")</f>
        <v>-0.50554856666514703</v>
      </c>
      <c r="EI107" s="32">
        <f>IFERROR(LN('2a) female mx'!AT107),"")</f>
        <v>-0.56580775818334383</v>
      </c>
      <c r="EJ107" s="32">
        <f>IFERROR(LN('2a) female mx'!AU107),"")</f>
        <v>-0.51669074321838881</v>
      </c>
      <c r="EK107" s="32">
        <f>IFERROR(LN('2a) female mx'!AV107),"")</f>
        <v>-0.56489284503626647</v>
      </c>
      <c r="EL107" s="32">
        <f>IFERROR(LN('2a) female mx'!AW107),"")</f>
        <v>-0.40546510810816444</v>
      </c>
      <c r="EM107" s="32">
        <f>IFERROR(LN('2a) female mx'!AX107),"")</f>
        <v>-0.58239581626724268</v>
      </c>
      <c r="EN107" s="32">
        <f>IFERROR(LN('2a) female mx'!AY107),"")</f>
        <v>-0.54856595174883782</v>
      </c>
      <c r="EO107" s="32">
        <f>IFERROR(LN('2a) female mx'!AZ107),"")</f>
        <v>-0.5389965007326869</v>
      </c>
      <c r="EP107" s="32">
        <f>IFERROR(LN('2a) female mx'!BA107),"")</f>
        <v>-0.55961578793542277</v>
      </c>
      <c r="EQ107" s="32">
        <f>IFERROR(LN('2a) female mx'!BB107),"")</f>
        <v>-0.5679840376059393</v>
      </c>
      <c r="ER107" s="32">
        <f>IFERROR(LN('2a) female mx'!BC107),"")</f>
        <v>-0.5198754592859085</v>
      </c>
      <c r="ES107" s="32">
        <f>IFERROR(LN('2a) female mx'!BD107),"")</f>
        <v>-0.6131044728864089</v>
      </c>
      <c r="ET107" s="32">
        <f>IFERROR(LN('2a) female mx'!BE107),"")</f>
        <v>-0.55527738633682444</v>
      </c>
      <c r="EU107" s="32">
        <f>IFERROR(LN('2a) female mx'!BF107),"")</f>
        <v>-0.62092897274814618</v>
      </c>
      <c r="EV107" s="32">
        <f>IFERROR(LN('2a) female mx'!BG107),"")</f>
        <v>-0.63888432200057832</v>
      </c>
      <c r="EW107" s="32">
        <f>IFERROR(LN('2a) female mx'!BH107),"")</f>
        <v>-0.64760516011302904</v>
      </c>
      <c r="EX107" s="32">
        <f>IFERROR(LN('2a) female mx'!BI107),"")</f>
        <v>-0.65771674358044485</v>
      </c>
      <c r="EY107" s="32">
        <f>IFERROR(LN('2a) female mx'!BJ107),"")</f>
        <v>-0.63670586965499343</v>
      </c>
      <c r="EZ107" s="32">
        <f>IFERROR(LN('2a) female mx'!BK107),"")</f>
        <v>-0.57700753064729193</v>
      </c>
      <c r="FA107" s="32">
        <f>IFERROR(LN('2a) female mx'!BL107),"")</f>
        <v>-0.68117098951322974</v>
      </c>
      <c r="FB107" s="32">
        <f>IFERROR(LN('2a) female mx'!BM107),"")</f>
        <v>-0.64662716492505246</v>
      </c>
      <c r="FC107" s="32">
        <f>IFERROR(LN('2a) female mx'!BN107),"")</f>
        <v>-0.58695713353974355</v>
      </c>
      <c r="FD107" s="32">
        <f>IFERROR(LN('2a) female mx'!BO107),"")</f>
        <v>-0.65976795848611069</v>
      </c>
      <c r="FE107" s="32">
        <f>IFERROR(LN('2a) female mx'!BP107),"")</f>
        <v>-0.6061358035703156</v>
      </c>
      <c r="FF107" s="32">
        <f>IFERROR(LN('2a) female mx'!BQ107),"")</f>
        <v>-0.65823091545371748</v>
      </c>
      <c r="FG107" s="32">
        <f>IFERROR(LN('2a) female mx'!BR107),"")</f>
        <v>-0.53467683958817058</v>
      </c>
      <c r="FH107" s="32">
        <f>IFERROR(LN('2a) female mx'!BS107),"")</f>
        <v>-0.62431812265350595</v>
      </c>
      <c r="FI107" s="32">
        <f>IFERROR(LN('2a) female mx'!BT107),"")</f>
        <v>-0.65092985606405329</v>
      </c>
      <c r="FJ107" s="32">
        <f>IFERROR(LN('2a) female mx'!BU107),"")</f>
        <v>-0.63548153871013624</v>
      </c>
      <c r="FK107" s="32">
        <f>IFERROR(LN('2a) female mx'!BV107),"")</f>
        <v>-0.66047639827039661</v>
      </c>
      <c r="FL107" s="32">
        <f>IFERROR(LN('2a) female mx'!BW107),"")</f>
        <v>-0.60263317301911346</v>
      </c>
      <c r="FM107" s="32">
        <f>IFERROR(LN('2a) female mx'!BX107),"")</f>
        <v>-0.6061358035703156</v>
      </c>
      <c r="FN107" s="32">
        <f>IFERROR(LN('2a) female mx'!BY107),"")</f>
        <v>-0.58628403501758408</v>
      </c>
      <c r="FO107" s="32">
        <f>IFERROR(LN('2a) female mx'!BZ107),"")</f>
        <v>-0.56489284503626647</v>
      </c>
      <c r="FP107" s="32">
        <f>IFERROR(LN('2a) female mx'!CA107),"")</f>
        <v>-0.60225982972562242</v>
      </c>
      <c r="FQ107" s="32">
        <f>IFERROR(LN('2a) female mx'!CB107),"")</f>
        <v>-0.61225952142084472</v>
      </c>
      <c r="FR107" s="32">
        <f>IFERROR(LN('2a) female mx'!CC107),"")</f>
        <v>-0.5679840376059393</v>
      </c>
      <c r="FS107" s="32">
        <f>IFERROR(LN('2a) female mx'!CD107),"")</f>
        <v>-0.61811199461703126</v>
      </c>
      <c r="FT107" s="32">
        <f>IFERROR(LN('2a) female mx'!CE107),"")</f>
        <v>-0.58543648755716537</v>
      </c>
      <c r="FU107" s="32">
        <f>IFERROR(LN('2a) female mx'!CF107),"")</f>
        <v>-0.57251919277133057</v>
      </c>
      <c r="FV107" s="32">
        <f>IFERROR(LN('2a) female mx'!CG107),"")</f>
        <v>-0.62046269619107719</v>
      </c>
      <c r="FW107" s="32">
        <f>IFERROR(LN('2a) female mx'!CH107),"")</f>
        <v>-0.63081790759883616</v>
      </c>
      <c r="FX107" s="32">
        <f>IFERROR(LN('2a) female mx'!CI107),"")</f>
        <v>-0.6061358035703156</v>
      </c>
      <c r="FY107" s="32">
        <f>IFERROR(LN('2a) female mx'!CJ107),"")</f>
        <v>-0.58117350901040177</v>
      </c>
      <c r="FZ107" s="32">
        <f>IFERROR(LN('2a) female mx'!CK107),"")</f>
        <v>-0.55874961204757378</v>
      </c>
      <c r="GA107" s="32">
        <f>IFERROR(LN('2a) female mx'!CL107),"")</f>
        <v>-0.60189850909480036</v>
      </c>
      <c r="GB107" s="32">
        <f>IFERROR(LN('2a) female mx'!CM107),"")</f>
        <v>-0.60107250161376891</v>
      </c>
      <c r="GC107" s="32">
        <f>IFERROR(LN('2a) female mx'!CN107),"")</f>
        <v>-0.57790278585480315</v>
      </c>
      <c r="GD107" s="12" t="str">
        <f>IFERROR(LN('2a) female mx'!CO107),"")</f>
        <v/>
      </c>
    </row>
    <row r="108" spans="1:186" x14ac:dyDescent="0.25">
      <c r="A108" s="31">
        <f>'2a) male mx'!A108</f>
        <v>105</v>
      </c>
      <c r="B108" s="32">
        <f>IFERROR(LN('2a) male mx'!B108),"")</f>
        <v>-0.7282385003712154</v>
      </c>
      <c r="C108" s="32">
        <f>IFERROR(LN('2a) male mx'!C108),"")</f>
        <v>-0.40546510810816444</v>
      </c>
      <c r="D108" s="32">
        <f>IFERROR(LN('2a) male mx'!D108),"")</f>
        <v>-0.40546510810816444</v>
      </c>
      <c r="E108" s="32">
        <f>IFERROR(LN('2a) male mx'!E108),"")</f>
        <v>-0.40546510810816444</v>
      </c>
      <c r="F108" s="32">
        <f>IFERROR(LN('2a) male mx'!F108),"")</f>
        <v>-0.6061358035703156</v>
      </c>
      <c r="G108" s="32">
        <f>IFERROR(LN('2a) male mx'!G108),"")</f>
        <v>-0.916290731874155</v>
      </c>
      <c r="H108" s="32">
        <f>IFERROR(LN('2a) male mx'!H108),"")</f>
        <v>-0.69314718055994529</v>
      </c>
      <c r="I108" s="32">
        <f>IFERROR(LN('2a) male mx'!I108),"")</f>
        <v>-0.6061358035703156</v>
      </c>
      <c r="J108" s="32">
        <f>IFERROR(LN('2a) male mx'!J108),"")</f>
        <v>-0.40546510810816444</v>
      </c>
      <c r="K108" s="32">
        <f>IFERROR(LN('2a) male mx'!K108),"")</f>
        <v>-0.40546510810816444</v>
      </c>
      <c r="L108" s="32">
        <f>IFERROR(LN('2a) male mx'!L108),"")</f>
        <v>-0.40546510810816444</v>
      </c>
      <c r="M108" s="32">
        <f>IFERROR(LN('2a) male mx'!M108),"")</f>
        <v>-0.6061358035703156</v>
      </c>
      <c r="N108" s="32">
        <f>IFERROR(LN('2a) male mx'!N108),"")</f>
        <v>-0.40546510810816444</v>
      </c>
      <c r="O108" s="32">
        <f>IFERROR(LN('2a) male mx'!O108),"")</f>
        <v>0</v>
      </c>
      <c r="P108" s="32">
        <f>IFERROR(LN('2a) male mx'!P108),"")</f>
        <v>-0.40546510810816444</v>
      </c>
      <c r="Q108" s="32">
        <f>IFERROR(LN('2a) male mx'!Q108),"")</f>
        <v>-0.40546510810816444</v>
      </c>
      <c r="R108" s="32">
        <f>IFERROR(LN('2a) male mx'!R108),"")</f>
        <v>-0.40546510810816444</v>
      </c>
      <c r="S108" s="32">
        <f>IFERROR(LN('2a) male mx'!S108),"")</f>
        <v>-0.15415067982725836</v>
      </c>
      <c r="T108" s="32">
        <f>IFERROR(LN('2a) male mx'!T108),"")</f>
        <v>0.69314718055994529</v>
      </c>
      <c r="U108" s="32">
        <f>IFERROR(LN('2a) male mx'!U108),"")</f>
        <v>-0.40546510810816444</v>
      </c>
      <c r="V108" s="32">
        <f>IFERROR(LN('2a) male mx'!V108),"")</f>
        <v>-0.40546510810816444</v>
      </c>
      <c r="W108" s="32" t="str">
        <f>IFERROR(LN('2a) male mx'!W108),"")</f>
        <v/>
      </c>
      <c r="X108" s="32" t="str">
        <f>IFERROR(LN('2a) male mx'!X108),"")</f>
        <v/>
      </c>
      <c r="Y108" s="32">
        <f>IFERROR(LN('2a) male mx'!Y108),"")</f>
        <v>-0.40546510810816444</v>
      </c>
      <c r="Z108" s="32">
        <f>IFERROR(LN('2a) male mx'!Z108),"")</f>
        <v>-0.69314718055994529</v>
      </c>
      <c r="AA108" s="32" t="str">
        <f>IFERROR(LN('2a) male mx'!AA108),"")</f>
        <v/>
      </c>
      <c r="AB108" s="32">
        <f>IFERROR(LN('2a) male mx'!AB108),"")</f>
        <v>0</v>
      </c>
      <c r="AC108" s="32">
        <f>IFERROR(LN('2a) male mx'!AC108),"")</f>
        <v>-0.40546510810816444</v>
      </c>
      <c r="AD108" s="32">
        <f>IFERROR(LN('2a) male mx'!AD108),"")</f>
        <v>-0.916290731874155</v>
      </c>
      <c r="AE108" s="32">
        <f>IFERROR(LN('2a) male mx'!AE108),"")</f>
        <v>-0.916290731874155</v>
      </c>
      <c r="AF108" s="32">
        <f>IFERROR(LN('2a) male mx'!AF108),"")</f>
        <v>-0.40546510810816444</v>
      </c>
      <c r="AG108" s="32">
        <f>IFERROR(LN('2a) male mx'!AG108),"")</f>
        <v>-0.916290731874155</v>
      </c>
      <c r="AH108" s="32">
        <f>IFERROR(LN('2a) male mx'!AH108),"")</f>
        <v>-0.40546510810816444</v>
      </c>
      <c r="AI108" s="32">
        <f>IFERROR(LN('2a) male mx'!AI108),"")</f>
        <v>0</v>
      </c>
      <c r="AJ108" s="32">
        <f>IFERROR(LN('2a) male mx'!AJ108),"")</f>
        <v>-0.40546510810816444</v>
      </c>
      <c r="AK108" s="32">
        <f>IFERROR(LN('2a) male mx'!AK108),"")</f>
        <v>-0.40546510810816444</v>
      </c>
      <c r="AL108" s="32">
        <f>IFERROR(LN('2a) male mx'!AL108),"")</f>
        <v>-0.916290731874155</v>
      </c>
      <c r="AM108" s="32">
        <f>IFERROR(LN('2a) male mx'!AM108),"")</f>
        <v>-0.15415067982725836</v>
      </c>
      <c r="AN108" s="32">
        <f>IFERROR(LN('2a) male mx'!AN108),"")</f>
        <v>-0.916290731874155</v>
      </c>
      <c r="AO108" s="32">
        <f>IFERROR(LN('2a) male mx'!AO108),"")</f>
        <v>-0.916290731874155</v>
      </c>
      <c r="AP108" s="32">
        <f>IFERROR(LN('2a) male mx'!AP108),"")</f>
        <v>-0.15415067982725836</v>
      </c>
      <c r="AQ108" s="32">
        <f>IFERROR(LN('2a) male mx'!AQ108),"")</f>
        <v>-0.916290731874155</v>
      </c>
      <c r="AR108" s="32">
        <f>IFERROR(LN('2a) male mx'!AR108),"")</f>
        <v>-0.15415067982725836</v>
      </c>
      <c r="AS108" s="32">
        <f>IFERROR(LN('2a) male mx'!AS108),"")</f>
        <v>0</v>
      </c>
      <c r="AT108" s="32">
        <f>IFERROR(LN('2a) male mx'!AT108),"")</f>
        <v>-0.40546510810816444</v>
      </c>
      <c r="AU108" s="32">
        <f>IFERROR(LN('2a) male mx'!AU108),"")</f>
        <v>-0.916290731874155</v>
      </c>
      <c r="AV108" s="32">
        <f>IFERROR(LN('2a) male mx'!AV108),"")</f>
        <v>-0.22314355131420971</v>
      </c>
      <c r="AW108" s="32">
        <f>IFERROR(LN('2a) male mx'!AW108),"")</f>
        <v>-0.40546510810816444</v>
      </c>
      <c r="AX108" s="32">
        <f>IFERROR(LN('2a) male mx'!AX108),"")</f>
        <v>-0.40546510810816444</v>
      </c>
      <c r="AY108" s="32">
        <f>IFERROR(LN('2a) male mx'!AY108),"")</f>
        <v>-0.40546510810816444</v>
      </c>
      <c r="AZ108" s="32">
        <f>IFERROR(LN('2a) male mx'!AZ108),"")</f>
        <v>-0.40546510810816444</v>
      </c>
      <c r="BA108" s="32">
        <f>IFERROR(LN('2a) male mx'!BA108),"")</f>
        <v>-0.69314718055994529</v>
      </c>
      <c r="BB108" s="32">
        <f>IFERROR(LN('2a) male mx'!BB108),"")</f>
        <v>-0.55961578793542277</v>
      </c>
      <c r="BC108" s="32">
        <f>IFERROR(LN('2a) male mx'!BC108),"")</f>
        <v>-0.40546510810816444</v>
      </c>
      <c r="BD108" s="32">
        <f>IFERROR(LN('2a) male mx'!BD108),"")</f>
        <v>-0.40546510810816444</v>
      </c>
      <c r="BE108" s="32">
        <f>IFERROR(LN('2a) male mx'!BE108),"")</f>
        <v>-0.40546510810816444</v>
      </c>
      <c r="BF108" s="32">
        <f>IFERROR(LN('2a) male mx'!BF108),"")</f>
        <v>-0.51082562376599072</v>
      </c>
      <c r="BG108" s="32">
        <f>IFERROR(LN('2a) male mx'!BG108),"")</f>
        <v>-0.55961578793542277</v>
      </c>
      <c r="BH108" s="32">
        <f>IFERROR(LN('2a) male mx'!BH108),"")</f>
        <v>-0.55961578793542277</v>
      </c>
      <c r="BI108" s="32">
        <f>IFERROR(LN('2a) male mx'!BI108),"")</f>
        <v>-0.53062825106217038</v>
      </c>
      <c r="BJ108" s="32">
        <f>IFERROR(LN('2a) male mx'!BJ108),"")</f>
        <v>-0.57981849525294205</v>
      </c>
      <c r="BK108" s="32">
        <f>IFERROR(LN('2a) male mx'!BK108),"")</f>
        <v>-0.53062825106217038</v>
      </c>
      <c r="BL108" s="32">
        <f>IFERROR(LN('2a) male mx'!BL108),"")</f>
        <v>-0.58778666490211895</v>
      </c>
      <c r="BM108" s="32">
        <f>IFERROR(LN('2a) male mx'!BM108),"")</f>
        <v>-0.55961578793542277</v>
      </c>
      <c r="BN108" s="32">
        <f>IFERROR(LN('2a) male mx'!BN108),"")</f>
        <v>-0.40546510810816444</v>
      </c>
      <c r="BO108" s="32">
        <f>IFERROR(LN('2a) male mx'!BO108),"")</f>
        <v>-0.51082562376599072</v>
      </c>
      <c r="BP108" s="32">
        <f>IFERROR(LN('2a) male mx'!BP108),"")</f>
        <v>-0.55961578793542277</v>
      </c>
      <c r="BQ108" s="32">
        <f>IFERROR(LN('2a) male mx'!BQ108),"")</f>
        <v>-0.53062825106217038</v>
      </c>
      <c r="BR108" s="32">
        <f>IFERROR(LN('2a) male mx'!BR108),"")</f>
        <v>-0.40546510810816444</v>
      </c>
      <c r="BS108" s="32">
        <f>IFERROR(LN('2a) male mx'!BS108),"")</f>
        <v>-0.57251919277133057</v>
      </c>
      <c r="BT108" s="32">
        <f>IFERROR(LN('2a) male mx'!BT108),"")</f>
        <v>-0.54361544658898153</v>
      </c>
      <c r="BU108" s="32">
        <f>IFERROR(LN('2a) male mx'!BU108),"")</f>
        <v>-0.51082562376599072</v>
      </c>
      <c r="BV108" s="32">
        <f>IFERROR(LN('2a) male mx'!BV108),"")</f>
        <v>-0.55117691928955803</v>
      </c>
      <c r="BW108" s="32">
        <f>IFERROR(LN('2a) male mx'!BW108),"")</f>
        <v>-0.40546510810816444</v>
      </c>
      <c r="BX108" s="32">
        <f>IFERROR(LN('2a) male mx'!BX108),"")</f>
        <v>-0.49062291644847122</v>
      </c>
      <c r="BY108" s="32">
        <f>IFERROR(LN('2a) male mx'!BY108),"")</f>
        <v>-0.51082562376599072</v>
      </c>
      <c r="BZ108" s="32">
        <f>IFERROR(LN('2a) male mx'!BZ108),"")</f>
        <v>-0.5389965007326869</v>
      </c>
      <c r="CA108" s="32">
        <f>IFERROR(LN('2a) male mx'!CA108),"")</f>
        <v>-0.51669074321838881</v>
      </c>
      <c r="CB108" s="32">
        <f>IFERROR(LN('2a) male mx'!CB108),"")</f>
        <v>-0.47692407209030929</v>
      </c>
      <c r="CC108" s="32">
        <f>IFERROR(LN('2a) male mx'!CC108),"")</f>
        <v>-0.47692407209030929</v>
      </c>
      <c r="CD108" s="32">
        <f>IFERROR(LN('2a) male mx'!CD108),"")</f>
        <v>-0.4888467170472155</v>
      </c>
      <c r="CE108" s="32">
        <f>IFERROR(LN('2a) male mx'!CE108),"")</f>
        <v>-0.40546510810816444</v>
      </c>
      <c r="CF108" s="32">
        <f>IFERROR(LN('2a) male mx'!CF108),"")</f>
        <v>-0.4670230011075977</v>
      </c>
      <c r="CG108" s="32">
        <f>IFERROR(LN('2a) male mx'!CG108),"")</f>
        <v>-0.45742484703887537</v>
      </c>
      <c r="CH108" s="32">
        <f>IFERROR(LN('2a) male mx'!CH108),"")</f>
        <v>-0.48097266061630956</v>
      </c>
      <c r="CI108" s="32">
        <f>IFERROR(LN('2a) male mx'!CI108),"")</f>
        <v>-0.4879861317961679</v>
      </c>
      <c r="CJ108" s="32">
        <f>IFERROR(LN('2a) male mx'!CJ108),"")</f>
        <v>-0.48317409243548071</v>
      </c>
      <c r="CK108" s="32">
        <f>IFERROR(LN('2a) male mx'!CK108),"")</f>
        <v>-0.44757659345829137</v>
      </c>
      <c r="CL108" s="32">
        <f>IFERROR(LN('2a) male mx'!CL108),"")</f>
        <v>-0.48550781578170077</v>
      </c>
      <c r="CM108" s="32">
        <f>IFERROR(LN('2a) male mx'!CM108),"")</f>
        <v>-0.48012663687718399</v>
      </c>
      <c r="CN108" s="32">
        <f>IFERROR(LN('2a) male mx'!CN108),"")</f>
        <v>-0.49643688631389099</v>
      </c>
      <c r="CP108" s="31">
        <f t="shared" si="3"/>
        <v>105</v>
      </c>
      <c r="CQ108" s="32">
        <f>IFERROR(LN('2a) female mx'!B108),"")</f>
        <v>-0.74193734472937733</v>
      </c>
      <c r="CR108" s="32">
        <f>IFERROR(LN('2a) female mx'!C108),"")</f>
        <v>-0.62860865942237421</v>
      </c>
      <c r="CS108" s="32">
        <f>IFERROR(LN('2a) female mx'!D108),"")</f>
        <v>-0.40546510810816444</v>
      </c>
      <c r="CT108" s="32">
        <f>IFERROR(LN('2a) female mx'!E108),"")</f>
        <v>-0.53062825106217038</v>
      </c>
      <c r="CU108" s="32">
        <f>IFERROR(LN('2a) female mx'!F108),"")</f>
        <v>-0.65058756614114943</v>
      </c>
      <c r="CV108" s="32">
        <f>IFERROR(LN('2a) female mx'!G108),"")</f>
        <v>-0.62860865942237421</v>
      </c>
      <c r="CW108" s="32">
        <f>IFERROR(LN('2a) female mx'!H108),"")</f>
        <v>-0.40546510810816444</v>
      </c>
      <c r="CX108" s="32">
        <f>IFERROR(LN('2a) female mx'!I108),"")</f>
        <v>-0.40546510810816444</v>
      </c>
      <c r="CY108" s="32">
        <f>IFERROR(LN('2a) female mx'!J108),"")</f>
        <v>-0.40546510810816444</v>
      </c>
      <c r="CZ108" s="32">
        <f>IFERROR(LN('2a) female mx'!K108),"")</f>
        <v>-0.53062825106217038</v>
      </c>
      <c r="DA108" s="32">
        <f>IFERROR(LN('2a) female mx'!L108),"")</f>
        <v>-0.57981849525294205</v>
      </c>
      <c r="DB108" s="32">
        <f>IFERROR(LN('2a) female mx'!M108),"")</f>
        <v>-0.2876820724517809</v>
      </c>
      <c r="DC108" s="32">
        <f>IFERROR(LN('2a) female mx'!N108),"")</f>
        <v>-0.22314355131420971</v>
      </c>
      <c r="DD108" s="32">
        <f>IFERROR(LN('2a) female mx'!O108),"")</f>
        <v>-0.53062825106217038</v>
      </c>
      <c r="DE108" s="32">
        <f>IFERROR(LN('2a) female mx'!P108),"")</f>
        <v>-0.55961578793542277</v>
      </c>
      <c r="DF108" s="32">
        <f>IFERROR(LN('2a) female mx'!Q108),"")</f>
        <v>-0.49643688631389099</v>
      </c>
      <c r="DG108" s="32">
        <f>IFERROR(LN('2a) female mx'!R108),"")</f>
        <v>-0.51082562376599072</v>
      </c>
      <c r="DH108" s="32">
        <f>IFERROR(LN('2a) female mx'!S108),"")</f>
        <v>-0.40546510810816444</v>
      </c>
      <c r="DI108" s="32">
        <f>IFERROR(LN('2a) female mx'!T108),"")</f>
        <v>-0.916290731874155</v>
      </c>
      <c r="DJ108" s="32">
        <f>IFERROR(LN('2a) female mx'!U108),"")</f>
        <v>-0.40546510810816444</v>
      </c>
      <c r="DK108" s="32">
        <f>IFERROR(LN('2a) female mx'!V108),"")</f>
        <v>-0.40546510810816444</v>
      </c>
      <c r="DL108" s="32">
        <f>IFERROR(LN('2a) female mx'!W108),"")</f>
        <v>-0.40546510810816444</v>
      </c>
      <c r="DM108" s="32">
        <f>IFERROR(LN('2a) female mx'!X108),"")</f>
        <v>-0.40546510810816444</v>
      </c>
      <c r="DN108" s="32">
        <f>IFERROR(LN('2a) female mx'!Y108),"")</f>
        <v>-0.53062825106217038</v>
      </c>
      <c r="DO108" s="32">
        <f>IFERROR(LN('2a) female mx'!Z108),"")</f>
        <v>-0.40546510810816444</v>
      </c>
      <c r="DP108" s="32">
        <f>IFERROR(LN('2a) female mx'!AA108),"")</f>
        <v>-0.40546510810816444</v>
      </c>
      <c r="DQ108" s="32">
        <f>IFERROR(LN('2a) female mx'!AB108),"")</f>
        <v>-0.53062825106217038</v>
      </c>
      <c r="DR108" s="32">
        <f>IFERROR(LN('2a) female mx'!AC108),"")</f>
        <v>-0.6061358035703156</v>
      </c>
      <c r="DS108" s="32">
        <f>IFERROR(LN('2a) female mx'!AD108),"")</f>
        <v>-0.48550781578170077</v>
      </c>
      <c r="DT108" s="32">
        <f>IFERROR(LN('2a) female mx'!AE108),"")</f>
        <v>-0.40546510810816444</v>
      </c>
      <c r="DU108" s="32">
        <f>IFERROR(LN('2a) female mx'!AF108),"")</f>
        <v>-0.40546510810816444</v>
      </c>
      <c r="DV108" s="32">
        <f>IFERROR(LN('2a) female mx'!AG108),"")</f>
        <v>-0.40546510810816444</v>
      </c>
      <c r="DW108" s="32">
        <f>IFERROR(LN('2a) female mx'!AH108),"")</f>
        <v>-0.40546510810816444</v>
      </c>
      <c r="DX108" s="32">
        <f>IFERROR(LN('2a) female mx'!AI108),"")</f>
        <v>-0.40546510810816444</v>
      </c>
      <c r="DY108" s="32">
        <f>IFERROR(LN('2a) female mx'!AJ108),"")</f>
        <v>-0.40546510810816444</v>
      </c>
      <c r="DZ108" s="32">
        <f>IFERROR(LN('2a) female mx'!AK108),"")</f>
        <v>-0.2876820724517809</v>
      </c>
      <c r="EA108" s="32">
        <f>IFERROR(LN('2a) female mx'!AL108),"")</f>
        <v>-0.55961578793542277</v>
      </c>
      <c r="EB108" s="32">
        <f>IFERROR(LN('2a) female mx'!AM108),"")</f>
        <v>-0.45547552868282576</v>
      </c>
      <c r="EC108" s="32">
        <f>IFERROR(LN('2a) female mx'!AN108),"")</f>
        <v>-0.51082562376599072</v>
      </c>
      <c r="ED108" s="32">
        <f>IFERROR(LN('2a) female mx'!AO108),"")</f>
        <v>-0.5198754592859085</v>
      </c>
      <c r="EE108" s="32">
        <f>IFERROR(LN('2a) female mx'!AP108),"")</f>
        <v>-0.50310357767208047</v>
      </c>
      <c r="EF108" s="32">
        <f>IFERROR(LN('2a) female mx'!AQ108),"")</f>
        <v>-0.46430560813109784</v>
      </c>
      <c r="EG108" s="32">
        <f>IFERROR(LN('2a) female mx'!AR108),"")</f>
        <v>-0.45953232937844019</v>
      </c>
      <c r="EH108" s="32">
        <f>IFERROR(LN('2a) female mx'!AS108),"")</f>
        <v>-0.53062825106217038</v>
      </c>
      <c r="EI108" s="32">
        <f>IFERROR(LN('2a) female mx'!AT108),"")</f>
        <v>-0.45198512374305727</v>
      </c>
      <c r="EJ108" s="32">
        <f>IFERROR(LN('2a) female mx'!AU108),"")</f>
        <v>-0.54361544658898153</v>
      </c>
      <c r="EK108" s="32">
        <f>IFERROR(LN('2a) female mx'!AV108),"")</f>
        <v>-0.48550781578170077</v>
      </c>
      <c r="EL108" s="32">
        <f>IFERROR(LN('2a) female mx'!AW108),"")</f>
        <v>-0.49643688631389099</v>
      </c>
      <c r="EM108" s="32">
        <f>IFERROR(LN('2a) female mx'!AX108),"")</f>
        <v>-0.54361544658898153</v>
      </c>
      <c r="EN108" s="32">
        <f>IFERROR(LN('2a) female mx'!AY108),"")</f>
        <v>-0.49062291644847122</v>
      </c>
      <c r="EO108" s="32">
        <f>IFERROR(LN('2a) female mx'!AZ108),"")</f>
        <v>-0.48550781578170077</v>
      </c>
      <c r="EP108" s="32">
        <f>IFERROR(LN('2a) female mx'!BA108),"")</f>
        <v>-0.54361544658898153</v>
      </c>
      <c r="EQ108" s="32">
        <f>IFERROR(LN('2a) female mx'!BB108),"")</f>
        <v>-0.50077528791248926</v>
      </c>
      <c r="ER108" s="32">
        <f>IFERROR(LN('2a) female mx'!BC108),"")</f>
        <v>-0.40546510810816444</v>
      </c>
      <c r="ES108" s="32">
        <f>IFERROR(LN('2a) female mx'!BD108),"")</f>
        <v>-0.56421349718405212</v>
      </c>
      <c r="ET108" s="32">
        <f>IFERROR(LN('2a) female mx'!BE108),"")</f>
        <v>-0.50554856666514703</v>
      </c>
      <c r="EU108" s="32">
        <f>IFERROR(LN('2a) female mx'!BF108),"")</f>
        <v>-0.59086833143952711</v>
      </c>
      <c r="EV108" s="32">
        <f>IFERROR(LN('2a) female mx'!BG108),"")</f>
        <v>-0.58907782066573888</v>
      </c>
      <c r="EW108" s="32">
        <f>IFERROR(LN('2a) female mx'!BH108),"")</f>
        <v>-0.581594694654198</v>
      </c>
      <c r="EX108" s="32">
        <f>IFERROR(LN('2a) female mx'!BI108),"")</f>
        <v>-0.59118225390325718</v>
      </c>
      <c r="EY108" s="32">
        <f>IFERROR(LN('2a) female mx'!BJ108),"")</f>
        <v>-0.60241832717018307</v>
      </c>
      <c r="EZ108" s="32">
        <f>IFERROR(LN('2a) female mx'!BK108),"")</f>
        <v>-0.49899116611898792</v>
      </c>
      <c r="FA108" s="32">
        <f>IFERROR(LN('2a) female mx'!BL108),"")</f>
        <v>-0.63372376008914455</v>
      </c>
      <c r="FB108" s="32">
        <f>IFERROR(LN('2a) female mx'!BM108),"")</f>
        <v>-0.58572693193910841</v>
      </c>
      <c r="FC108" s="32">
        <f>IFERROR(LN('2a) female mx'!BN108),"")</f>
        <v>-0.54856595174883782</v>
      </c>
      <c r="FD108" s="32">
        <f>IFERROR(LN('2a) female mx'!BO108),"")</f>
        <v>-0.60315072672686221</v>
      </c>
      <c r="FE108" s="32">
        <f>IFERROR(LN('2a) female mx'!BP108),"")</f>
        <v>-0.55388511322643774</v>
      </c>
      <c r="FF108" s="32">
        <f>IFERROR(LN('2a) female mx'!BQ108),"")</f>
        <v>-0.59744009660276176</v>
      </c>
      <c r="FG108" s="32">
        <f>IFERROR(LN('2a) female mx'!BR108),"")</f>
        <v>-0.48317409243548071</v>
      </c>
      <c r="FH108" s="32">
        <f>IFERROR(LN('2a) female mx'!BS108),"")</f>
        <v>-0.56393544907993909</v>
      </c>
      <c r="FI108" s="32">
        <f>IFERROR(LN('2a) female mx'!BT108),"")</f>
        <v>-0.60849429522960852</v>
      </c>
      <c r="FJ108" s="32">
        <f>IFERROR(LN('2a) female mx'!BU108),"")</f>
        <v>-0.58778666490211895</v>
      </c>
      <c r="FK108" s="32">
        <f>IFERROR(LN('2a) female mx'!BV108),"")</f>
        <v>-0.59351733961110398</v>
      </c>
      <c r="FL108" s="32">
        <f>IFERROR(LN('2a) female mx'!BW108),"")</f>
        <v>-0.54569444941681466</v>
      </c>
      <c r="FM108" s="32">
        <f>IFERROR(LN('2a) female mx'!BX108),"")</f>
        <v>-0.54729530354738221</v>
      </c>
      <c r="FN108" s="32">
        <f>IFERROR(LN('2a) female mx'!BY108),"")</f>
        <v>-0.5198754592859085</v>
      </c>
      <c r="FO108" s="32">
        <f>IFERROR(LN('2a) female mx'!BZ108),"")</f>
        <v>-0.50605234501333296</v>
      </c>
      <c r="FP108" s="32">
        <f>IFERROR(LN('2a) female mx'!CA108),"")</f>
        <v>-0.54591694357726073</v>
      </c>
      <c r="FQ108" s="32">
        <f>IFERROR(LN('2a) female mx'!CB108),"")</f>
        <v>-0.55155772660566027</v>
      </c>
      <c r="FR108" s="32">
        <f>IFERROR(LN('2a) female mx'!CC108),"")</f>
        <v>-0.51713479295925546</v>
      </c>
      <c r="FS108" s="32">
        <f>IFERROR(LN('2a) female mx'!CD108),"")</f>
        <v>-0.55961578793542277</v>
      </c>
      <c r="FT108" s="32">
        <f>IFERROR(LN('2a) female mx'!CE108),"")</f>
        <v>-0.52501025875794716</v>
      </c>
      <c r="FU108" s="32">
        <f>IFERROR(LN('2a) female mx'!CF108),"")</f>
        <v>-0.51747016648465916</v>
      </c>
      <c r="FV108" s="32">
        <f>IFERROR(LN('2a) female mx'!CG108),"")</f>
        <v>-0.55088210796666814</v>
      </c>
      <c r="FW108" s="32">
        <f>IFERROR(LN('2a) female mx'!CH108),"")</f>
        <v>-0.57291975356178537</v>
      </c>
      <c r="FX108" s="32">
        <f>IFERROR(LN('2a) female mx'!CI108),"")</f>
        <v>-0.54144448237132703</v>
      </c>
      <c r="FY108" s="32">
        <f>IFERROR(LN('2a) female mx'!CJ108),"")</f>
        <v>-0.51367869274839717</v>
      </c>
      <c r="FZ108" s="32">
        <f>IFERROR(LN('2a) female mx'!CK108),"")</f>
        <v>-0.49824684155913052</v>
      </c>
      <c r="GA108" s="32">
        <f>IFERROR(LN('2a) female mx'!CL108),"")</f>
        <v>-0.54613243759813557</v>
      </c>
      <c r="GB108" s="32">
        <f>IFERROR(LN('2a) female mx'!CM108),"")</f>
        <v>-0.53062825106217038</v>
      </c>
      <c r="GC108" s="32">
        <f>IFERROR(LN('2a) female mx'!CN108),"")</f>
        <v>-0.51811605702866992</v>
      </c>
      <c r="GD108" s="12" t="str">
        <f>IFERROR(LN('2a) female mx'!CO108),"")</f>
        <v/>
      </c>
    </row>
    <row r="109" spans="1:186" x14ac:dyDescent="0.25">
      <c r="A109" s="31">
        <f>'2a) male mx'!A109</f>
        <v>106</v>
      </c>
      <c r="B109" s="32">
        <f>IFERROR(LN('2a) male mx'!B109),"")</f>
        <v>-0.81093021621632877</v>
      </c>
      <c r="C109" s="32">
        <f>IFERROR(LN('2a) male mx'!C109),"")</f>
        <v>-0.916290731874155</v>
      </c>
      <c r="D109" s="32">
        <f>IFERROR(LN('2a) male mx'!D109),"")</f>
        <v>-0.40546510810816444</v>
      </c>
      <c r="E109" s="32">
        <f>IFERROR(LN('2a) male mx'!E109),"")</f>
        <v>-0.40546510810816444</v>
      </c>
      <c r="F109" s="32">
        <f>IFERROR(LN('2a) male mx'!F109),"")</f>
        <v>-0.40546510810816444</v>
      </c>
      <c r="G109" s="32">
        <f>IFERROR(LN('2a) male mx'!G109),"")</f>
        <v>-0.40546510810816444</v>
      </c>
      <c r="H109" s="32">
        <f>IFERROR(LN('2a) male mx'!H109),"")</f>
        <v>0</v>
      </c>
      <c r="I109" s="32">
        <f>IFERROR(LN('2a) male mx'!I109),"")</f>
        <v>-0.40546510810816444</v>
      </c>
      <c r="J109" s="32">
        <f>IFERROR(LN('2a) male mx'!J109),"")</f>
        <v>0.69314718055994529</v>
      </c>
      <c r="K109" s="32">
        <f>IFERROR(LN('2a) male mx'!K109),"")</f>
        <v>-0.40546510810816444</v>
      </c>
      <c r="L109" s="32">
        <f>IFERROR(LN('2a) male mx'!L109),"")</f>
        <v>-0.916290731874155</v>
      </c>
      <c r="M109" s="32">
        <f>IFERROR(LN('2a) male mx'!M109),"")</f>
        <v>-0.40546510810816444</v>
      </c>
      <c r="N109" s="32">
        <f>IFERROR(LN('2a) male mx'!N109),"")</f>
        <v>-0.916290731874155</v>
      </c>
      <c r="O109" s="32" t="str">
        <f>IFERROR(LN('2a) male mx'!O109),"")</f>
        <v/>
      </c>
      <c r="P109" s="32">
        <f>IFERROR(LN('2a) male mx'!P109),"")</f>
        <v>-0.40546510810816444</v>
      </c>
      <c r="Q109" s="32">
        <f>IFERROR(LN('2a) male mx'!Q109),"")</f>
        <v>-0.916290731874155</v>
      </c>
      <c r="R109" s="32">
        <f>IFERROR(LN('2a) male mx'!R109),"")</f>
        <v>-0.40546510810816444</v>
      </c>
      <c r="S109" s="32">
        <f>IFERROR(LN('2a) male mx'!S109),"")</f>
        <v>-0.40546510810816444</v>
      </c>
      <c r="T109" s="32" t="str">
        <f>IFERROR(LN('2a) male mx'!T109),"")</f>
        <v/>
      </c>
      <c r="U109" s="32">
        <f>IFERROR(LN('2a) male mx'!U109),"")</f>
        <v>-0.40546510810816444</v>
      </c>
      <c r="V109" s="32" t="str">
        <f>IFERROR(LN('2a) male mx'!V109),"")</f>
        <v/>
      </c>
      <c r="W109" s="32">
        <f>IFERROR(LN('2a) male mx'!W109),"")</f>
        <v>0.69314718055994529</v>
      </c>
      <c r="X109" s="32">
        <f>IFERROR(LN('2a) male mx'!X109),"")</f>
        <v>0.69314718055994529</v>
      </c>
      <c r="Y109" s="32">
        <f>IFERROR(LN('2a) male mx'!Y109),"")</f>
        <v>-0.40546510810816444</v>
      </c>
      <c r="Z109" s="32">
        <f>IFERROR(LN('2a) male mx'!Z109),"")</f>
        <v>0</v>
      </c>
      <c r="AA109" s="32">
        <f>IFERROR(LN('2a) male mx'!AA109),"")</f>
        <v>0.69314718055994529</v>
      </c>
      <c r="AB109" s="32" t="str">
        <f>IFERROR(LN('2a) male mx'!AB109),"")</f>
        <v/>
      </c>
      <c r="AC109" s="32">
        <f>IFERROR(LN('2a) male mx'!AC109),"")</f>
        <v>0.69314718055994529</v>
      </c>
      <c r="AD109" s="32">
        <f>IFERROR(LN('2a) male mx'!AD109),"")</f>
        <v>-0.40546510810816444</v>
      </c>
      <c r="AE109" s="32">
        <f>IFERROR(LN('2a) male mx'!AE109),"")</f>
        <v>-0.40546510810816444</v>
      </c>
      <c r="AF109" s="32">
        <f>IFERROR(LN('2a) male mx'!AF109),"")</f>
        <v>0.69314718055994529</v>
      </c>
      <c r="AG109" s="32">
        <f>IFERROR(LN('2a) male mx'!AG109),"")</f>
        <v>-0.40546510810816444</v>
      </c>
      <c r="AH109" s="32">
        <f>IFERROR(LN('2a) male mx'!AH109),"")</f>
        <v>-0.40546510810816444</v>
      </c>
      <c r="AI109" s="32" t="str">
        <f>IFERROR(LN('2a) male mx'!AI109),"")</f>
        <v/>
      </c>
      <c r="AJ109" s="32">
        <f>IFERROR(LN('2a) male mx'!AJ109),"")</f>
        <v>-0.40546510810816444</v>
      </c>
      <c r="AK109" s="32">
        <f>IFERROR(LN('2a) male mx'!AK109),"")</f>
        <v>0.69314718055994529</v>
      </c>
      <c r="AL109" s="32">
        <f>IFERROR(LN('2a) male mx'!AL109),"")</f>
        <v>-0.40546510810816444</v>
      </c>
      <c r="AM109" s="32">
        <f>IFERROR(LN('2a) male mx'!AM109),"")</f>
        <v>-0.40546510810816444</v>
      </c>
      <c r="AN109" s="32">
        <f>IFERROR(LN('2a) male mx'!AN109),"")</f>
        <v>-0.40546510810816444</v>
      </c>
      <c r="AO109" s="32">
        <f>IFERROR(LN('2a) male mx'!AO109),"")</f>
        <v>-0.40546510810816444</v>
      </c>
      <c r="AP109" s="32">
        <f>IFERROR(LN('2a) male mx'!AP109),"")</f>
        <v>-0.40546510810816444</v>
      </c>
      <c r="AQ109" s="32">
        <f>IFERROR(LN('2a) male mx'!AQ109),"")</f>
        <v>-0.40546510810816444</v>
      </c>
      <c r="AR109" s="32">
        <f>IFERROR(LN('2a) male mx'!AR109),"")</f>
        <v>-0.40546510810816444</v>
      </c>
      <c r="AS109" s="32" t="str">
        <f>IFERROR(LN('2a) male mx'!AS109),"")</f>
        <v/>
      </c>
      <c r="AT109" s="32">
        <f>IFERROR(LN('2a) male mx'!AT109),"")</f>
        <v>-0.40546510810816444</v>
      </c>
      <c r="AU109" s="32">
        <f>IFERROR(LN('2a) male mx'!AU109),"")</f>
        <v>-0.40546510810816444</v>
      </c>
      <c r="AV109" s="32">
        <f>IFERROR(LN('2a) male mx'!AV109),"")</f>
        <v>-0.916290731874155</v>
      </c>
      <c r="AW109" s="32" t="str">
        <f>IFERROR(LN('2a) male mx'!AW109),"")</f>
        <v/>
      </c>
      <c r="AX109" s="32">
        <f>IFERROR(LN('2a) male mx'!AX109),"")</f>
        <v>-0.916290731874155</v>
      </c>
      <c r="AY109" s="32">
        <f>IFERROR(LN('2a) male mx'!AY109),"")</f>
        <v>-0.40546510810816444</v>
      </c>
      <c r="AZ109" s="32">
        <f>IFERROR(LN('2a) male mx'!AZ109),"")</f>
        <v>-0.40546510810816444</v>
      </c>
      <c r="BA109" s="32">
        <f>IFERROR(LN('2a) male mx'!BA109),"")</f>
        <v>0</v>
      </c>
      <c r="BB109" s="32">
        <f>IFERROR(LN('2a) male mx'!BB109),"")</f>
        <v>-0.69314718055994529</v>
      </c>
      <c r="BC109" s="32">
        <f>IFERROR(LN('2a) male mx'!BC109),"")</f>
        <v>-0.40546510810816444</v>
      </c>
      <c r="BD109" s="32">
        <f>IFERROR(LN('2a) male mx'!BD109),"")</f>
        <v>-0.69314718055994529</v>
      </c>
      <c r="BE109" s="32">
        <f>IFERROR(LN('2a) male mx'!BE109),"")</f>
        <v>-0.916290731874155</v>
      </c>
      <c r="BF109" s="32">
        <f>IFERROR(LN('2a) male mx'!BF109),"")</f>
        <v>-0.6061358035703156</v>
      </c>
      <c r="BG109" s="32">
        <f>IFERROR(LN('2a) male mx'!BG109),"")</f>
        <v>-0.69314718055994529</v>
      </c>
      <c r="BH109" s="32">
        <f>IFERROR(LN('2a) male mx'!BH109),"")</f>
        <v>-0.40546510810816444</v>
      </c>
      <c r="BI109" s="32">
        <f>IFERROR(LN('2a) male mx'!BI109),"")</f>
        <v>-0.64185388617239481</v>
      </c>
      <c r="BJ109" s="32">
        <f>IFERROR(LN('2a) male mx'!BJ109),"")</f>
        <v>-0.55961578793542277</v>
      </c>
      <c r="BK109" s="32">
        <f>IFERROR(LN('2a) male mx'!BK109),"")</f>
        <v>-0.40546510810816444</v>
      </c>
      <c r="BL109" s="32">
        <f>IFERROR(LN('2a) male mx'!BL109),"")</f>
        <v>-0.51082562376599072</v>
      </c>
      <c r="BM109" s="32">
        <f>IFERROR(LN('2a) male mx'!BM109),"")</f>
        <v>-0.40546510810816444</v>
      </c>
      <c r="BN109" s="32">
        <f>IFERROR(LN('2a) male mx'!BN109),"")</f>
        <v>-0.40546510810816444</v>
      </c>
      <c r="BO109" s="32">
        <f>IFERROR(LN('2a) male mx'!BO109),"")</f>
        <v>-0.6061358035703156</v>
      </c>
      <c r="BP109" s="32">
        <f>IFERROR(LN('2a) male mx'!BP109),"")</f>
        <v>-0.40546510810816444</v>
      </c>
      <c r="BQ109" s="32">
        <f>IFERROR(LN('2a) male mx'!BQ109),"")</f>
        <v>-0.40546510810816444</v>
      </c>
      <c r="BR109" s="32">
        <f>IFERROR(LN('2a) male mx'!BR109),"")</f>
        <v>-0.15415067982725836</v>
      </c>
      <c r="BS109" s="32">
        <f>IFERROR(LN('2a) male mx'!BS109),"")</f>
        <v>-0.40546510810816444</v>
      </c>
      <c r="BT109" s="32">
        <f>IFERROR(LN('2a) male mx'!BT109),"")</f>
        <v>-0.53062825106217038</v>
      </c>
      <c r="BU109" s="32">
        <f>IFERROR(LN('2a) male mx'!BU109),"")</f>
        <v>-0.40546510810816444</v>
      </c>
      <c r="BV109" s="32">
        <f>IFERROR(LN('2a) male mx'!BV109),"")</f>
        <v>-0.47000362924573558</v>
      </c>
      <c r="BW109" s="32">
        <f>IFERROR(LN('2a) male mx'!BW109),"")</f>
        <v>-0.55961578793542277</v>
      </c>
      <c r="BX109" s="32">
        <f>IFERROR(LN('2a) male mx'!BX109),"")</f>
        <v>-0.48550781578170077</v>
      </c>
      <c r="BY109" s="32">
        <f>IFERROR(LN('2a) male mx'!BY109),"")</f>
        <v>-0.40546510810816444</v>
      </c>
      <c r="BZ109" s="32">
        <f>IFERROR(LN('2a) male mx'!BZ109),"")</f>
        <v>-0.48550781578170077</v>
      </c>
      <c r="CA109" s="32">
        <f>IFERROR(LN('2a) male mx'!CA109),"")</f>
        <v>-0.40546510810816444</v>
      </c>
      <c r="CB109" s="32">
        <f>IFERROR(LN('2a) male mx'!CB109),"")</f>
        <v>-0.40546510810816444</v>
      </c>
      <c r="CC109" s="32">
        <f>IFERROR(LN('2a) male mx'!CC109),"")</f>
        <v>-0.40546510810816444</v>
      </c>
      <c r="CD109" s="32">
        <f>IFERROR(LN('2a) male mx'!CD109),"")</f>
        <v>-0.40546510810816444</v>
      </c>
      <c r="CE109" s="32">
        <f>IFERROR(LN('2a) male mx'!CE109),"")</f>
        <v>-0.40546510810816444</v>
      </c>
      <c r="CF109" s="32">
        <f>IFERROR(LN('2a) male mx'!CF109),"")</f>
        <v>-0.3483066942682157</v>
      </c>
      <c r="CG109" s="32">
        <f>IFERROR(LN('2a) male mx'!CG109),"")</f>
        <v>-0.45547552868282576</v>
      </c>
      <c r="CH109" s="32">
        <f>IFERROR(LN('2a) male mx'!CH109),"")</f>
        <v>-0.47692407209030929</v>
      </c>
      <c r="CI109" s="32">
        <f>IFERROR(LN('2a) male mx'!CI109),"")</f>
        <v>-0.44393138893596051</v>
      </c>
      <c r="CJ109" s="32">
        <f>IFERROR(LN('2a) male mx'!CJ109),"")</f>
        <v>-0.44183275227903918</v>
      </c>
      <c r="CK109" s="32">
        <f>IFERROR(LN('2a) male mx'!CK109),"")</f>
        <v>-0.44628710262841947</v>
      </c>
      <c r="CL109" s="32">
        <f>IFERROR(LN('2a) male mx'!CL109),"")</f>
        <v>-0.4353180712578455</v>
      </c>
      <c r="CM109" s="32">
        <f>IFERROR(LN('2a) male mx'!CM109),"")</f>
        <v>-0.46181804465929621</v>
      </c>
      <c r="CN109" s="32">
        <f>IFERROR(LN('2a) male mx'!CN109),"")</f>
        <v>-0.46181804465929621</v>
      </c>
      <c r="CP109" s="31">
        <f t="shared" si="3"/>
        <v>106</v>
      </c>
      <c r="CQ109" s="32">
        <f>IFERROR(LN('2a) female mx'!B109),"")</f>
        <v>-0.64185388617239481</v>
      </c>
      <c r="CR109" s="32">
        <f>IFERROR(LN('2a) female mx'!C109),"")</f>
        <v>-0.53062825106217038</v>
      </c>
      <c r="CS109" s="32">
        <f>IFERROR(LN('2a) female mx'!D109),"")</f>
        <v>-0.40546510810816444</v>
      </c>
      <c r="CT109" s="32">
        <f>IFERROR(LN('2a) female mx'!E109),"")</f>
        <v>-0.40546510810816444</v>
      </c>
      <c r="CU109" s="32">
        <f>IFERROR(LN('2a) female mx'!F109),"")</f>
        <v>-0.6567795363890705</v>
      </c>
      <c r="CV109" s="32">
        <f>IFERROR(LN('2a) female mx'!G109),"")</f>
        <v>-0.53062825106217038</v>
      </c>
      <c r="CW109" s="32">
        <f>IFERROR(LN('2a) female mx'!H109),"")</f>
        <v>-0.40546510810816444</v>
      </c>
      <c r="CX109" s="32">
        <f>IFERROR(LN('2a) female mx'!I109),"")</f>
        <v>-0.916290731874155</v>
      </c>
      <c r="CY109" s="32">
        <f>IFERROR(LN('2a) female mx'!J109),"")</f>
        <v>-0.40546510810816444</v>
      </c>
      <c r="CZ109" s="32">
        <f>IFERROR(LN('2a) female mx'!K109),"")</f>
        <v>-0.40546510810816444</v>
      </c>
      <c r="DA109" s="32">
        <f>IFERROR(LN('2a) female mx'!L109),"")</f>
        <v>-0.262364264467491</v>
      </c>
      <c r="DB109" s="32">
        <f>IFERROR(LN('2a) female mx'!M109),"")</f>
        <v>-0.69314718055994529</v>
      </c>
      <c r="DC109" s="32">
        <f>IFERROR(LN('2a) female mx'!N109),"")</f>
        <v>-0.916290731874155</v>
      </c>
      <c r="DD109" s="32">
        <f>IFERROR(LN('2a) female mx'!O109),"")</f>
        <v>-0.40546510810816444</v>
      </c>
      <c r="DE109" s="32">
        <f>IFERROR(LN('2a) female mx'!P109),"")</f>
        <v>-0.15415067982725836</v>
      </c>
      <c r="DF109" s="32">
        <f>IFERROR(LN('2a) female mx'!Q109),"")</f>
        <v>-0.40546510810816444</v>
      </c>
      <c r="DG109" s="32">
        <f>IFERROR(LN('2a) female mx'!R109),"")</f>
        <v>-0.22314355131420971</v>
      </c>
      <c r="DH109" s="32">
        <f>IFERROR(LN('2a) female mx'!S109),"")</f>
        <v>-0.69314718055994529</v>
      </c>
      <c r="DI109" s="32">
        <f>IFERROR(LN('2a) female mx'!T109),"")</f>
        <v>-0.40546510810816444</v>
      </c>
      <c r="DJ109" s="32">
        <f>IFERROR(LN('2a) female mx'!U109),"")</f>
        <v>-0.6061358035703156</v>
      </c>
      <c r="DK109" s="32">
        <f>IFERROR(LN('2a) female mx'!V109),"")</f>
        <v>-0.916290731874155</v>
      </c>
      <c r="DL109" s="32">
        <f>IFERROR(LN('2a) female mx'!W109),"")</f>
        <v>-0.40546510810816444</v>
      </c>
      <c r="DM109" s="32">
        <f>IFERROR(LN('2a) female mx'!X109),"")</f>
        <v>-0.40546510810816444</v>
      </c>
      <c r="DN109" s="32">
        <f>IFERROR(LN('2a) female mx'!Y109),"")</f>
        <v>-0.40546510810816444</v>
      </c>
      <c r="DO109" s="32">
        <f>IFERROR(LN('2a) female mx'!Z109),"")</f>
        <v>-0.6061358035703156</v>
      </c>
      <c r="DP109" s="32">
        <f>IFERROR(LN('2a) female mx'!AA109),"")</f>
        <v>-0.69314718055994529</v>
      </c>
      <c r="DQ109" s="32">
        <f>IFERROR(LN('2a) female mx'!AB109),"")</f>
        <v>-0.40546510810816444</v>
      </c>
      <c r="DR109" s="32">
        <f>IFERROR(LN('2a) female mx'!AC109),"")</f>
        <v>-0.40546510810816444</v>
      </c>
      <c r="DS109" s="32">
        <f>IFERROR(LN('2a) female mx'!AD109),"")</f>
        <v>-0.262364264467491</v>
      </c>
      <c r="DT109" s="32">
        <f>IFERROR(LN('2a) female mx'!AE109),"")</f>
        <v>-0.40546510810816444</v>
      </c>
      <c r="DU109" s="32">
        <f>IFERROR(LN('2a) female mx'!AF109),"")</f>
        <v>-0.40546510810816444</v>
      </c>
      <c r="DV109" s="32">
        <f>IFERROR(LN('2a) female mx'!AG109),"")</f>
        <v>-0.15415067982725836</v>
      </c>
      <c r="DW109" s="32">
        <f>IFERROR(LN('2a) female mx'!AH109),"")</f>
        <v>-0.40546510810816444</v>
      </c>
      <c r="DX109" s="32">
        <f>IFERROR(LN('2a) female mx'!AI109),"")</f>
        <v>-0.22314355131420971</v>
      </c>
      <c r="DY109" s="32">
        <f>IFERROR(LN('2a) female mx'!AJ109),"")</f>
        <v>-0.6061358035703156</v>
      </c>
      <c r="DZ109" s="32">
        <f>IFERROR(LN('2a) female mx'!AK109),"")</f>
        <v>-0.69314718055994529</v>
      </c>
      <c r="EA109" s="32">
        <f>IFERROR(LN('2a) female mx'!AL109),"")</f>
        <v>-0.40546510810816444</v>
      </c>
      <c r="EB109" s="32">
        <f>IFERROR(LN('2a) female mx'!AM109),"")</f>
        <v>-0.40546510810816444</v>
      </c>
      <c r="EC109" s="32">
        <f>IFERROR(LN('2a) female mx'!AN109),"")</f>
        <v>-0.22314355131420971</v>
      </c>
      <c r="ED109" s="32">
        <f>IFERROR(LN('2a) female mx'!AO109),"")</f>
        <v>-0.51082562376599072</v>
      </c>
      <c r="EE109" s="32">
        <f>IFERROR(LN('2a) female mx'!AP109),"")</f>
        <v>-0.31845373111853459</v>
      </c>
      <c r="EF109" s="32">
        <f>IFERROR(LN('2a) female mx'!AQ109),"")</f>
        <v>-0.40546510810816444</v>
      </c>
      <c r="EG109" s="32">
        <f>IFERROR(LN('2a) female mx'!AR109),"")</f>
        <v>-0.51082562376599072</v>
      </c>
      <c r="EH109" s="32">
        <f>IFERROR(LN('2a) female mx'!AS109),"")</f>
        <v>-0.40546510810816444</v>
      </c>
      <c r="EI109" s="32">
        <f>IFERROR(LN('2a) female mx'!AT109),"")</f>
        <v>-0.49643688631389099</v>
      </c>
      <c r="EJ109" s="32">
        <f>IFERROR(LN('2a) female mx'!AU109),"")</f>
        <v>-0.2876820724517809</v>
      </c>
      <c r="EK109" s="32">
        <f>IFERROR(LN('2a) female mx'!AV109),"")</f>
        <v>-0.55961578793542277</v>
      </c>
      <c r="EL109" s="32">
        <f>IFERROR(LN('2a) female mx'!AW109),"")</f>
        <v>-0.40546510810816444</v>
      </c>
      <c r="EM109" s="32">
        <f>IFERROR(LN('2a) female mx'!AX109),"")</f>
        <v>-0.40546510810816444</v>
      </c>
      <c r="EN109" s="32">
        <f>IFERROR(LN('2a) female mx'!AY109),"")</f>
        <v>-0.48550781578170077</v>
      </c>
      <c r="EO109" s="32">
        <f>IFERROR(LN('2a) female mx'!AZ109),"")</f>
        <v>-0.40546510810816444</v>
      </c>
      <c r="EP109" s="32">
        <f>IFERROR(LN('2a) female mx'!BA109),"")</f>
        <v>-0.40546510810816444</v>
      </c>
      <c r="EQ109" s="32">
        <f>IFERROR(LN('2a) female mx'!BB109),"")</f>
        <v>-0.46430560813109784</v>
      </c>
      <c r="ER109" s="32">
        <f>IFERROR(LN('2a) female mx'!BC109),"")</f>
        <v>-0.51082562376599072</v>
      </c>
      <c r="ES109" s="32">
        <f>IFERROR(LN('2a) female mx'!BD109),"")</f>
        <v>-0.51082562376599072</v>
      </c>
      <c r="ET109" s="32">
        <f>IFERROR(LN('2a) female mx'!BE109),"")</f>
        <v>-0.40546510810816444</v>
      </c>
      <c r="EU109" s="32">
        <f>IFERROR(LN('2a) female mx'!BF109),"")</f>
        <v>-0.55278982286502287</v>
      </c>
      <c r="EV109" s="32">
        <f>IFERROR(LN('2a) female mx'!BG109),"")</f>
        <v>-0.55388511322643774</v>
      </c>
      <c r="EW109" s="32">
        <f>IFERROR(LN('2a) female mx'!BH109),"")</f>
        <v>-0.54856595174883782</v>
      </c>
      <c r="EX109" s="32">
        <f>IFERROR(LN('2a) female mx'!BI109),"")</f>
        <v>-0.53467683958817058</v>
      </c>
      <c r="EY109" s="32">
        <f>IFERROR(LN('2a) female mx'!BJ109),"")</f>
        <v>-0.51082562376599072</v>
      </c>
      <c r="EZ109" s="32">
        <f>IFERROR(LN('2a) female mx'!BK109),"")</f>
        <v>-0.51082562376599072</v>
      </c>
      <c r="FA109" s="32">
        <f>IFERROR(LN('2a) female mx'!BL109),"")</f>
        <v>-0.55961578793542277</v>
      </c>
      <c r="FB109" s="32">
        <f>IFERROR(LN('2a) female mx'!BM109),"")</f>
        <v>-0.56421349718405212</v>
      </c>
      <c r="FC109" s="32">
        <f>IFERROR(LN('2a) female mx'!BN109),"")</f>
        <v>-0.46181804465929621</v>
      </c>
      <c r="FD109" s="32">
        <f>IFERROR(LN('2a) female mx'!BO109),"")</f>
        <v>-0.52424864409813143</v>
      </c>
      <c r="FE109" s="32">
        <f>IFERROR(LN('2a) female mx'!BP109),"")</f>
        <v>-0.4934338810541215</v>
      </c>
      <c r="FF109" s="32">
        <f>IFERROR(LN('2a) female mx'!BQ109),"")</f>
        <v>-0.55574731115750231</v>
      </c>
      <c r="FG109" s="32">
        <f>IFERROR(LN('2a) female mx'!BR109),"")</f>
        <v>-0.44183275227903918</v>
      </c>
      <c r="FH109" s="32">
        <f>IFERROR(LN('2a) female mx'!BS109),"")</f>
        <v>-0.52129692363328606</v>
      </c>
      <c r="FI109" s="32">
        <f>IFERROR(LN('2a) female mx'!BT109),"")</f>
        <v>-0.5256094199502277</v>
      </c>
      <c r="FJ109" s="32">
        <f>IFERROR(LN('2a) female mx'!BU109),"")</f>
        <v>-0.51082562376599072</v>
      </c>
      <c r="FK109" s="32">
        <f>IFERROR(LN('2a) female mx'!BV109),"")</f>
        <v>-0.55117691928955803</v>
      </c>
      <c r="FL109" s="32">
        <f>IFERROR(LN('2a) female mx'!BW109),"")</f>
        <v>-0.47692407209030929</v>
      </c>
      <c r="FM109" s="32">
        <f>IFERROR(LN('2a) female mx'!BX109),"")</f>
        <v>-0.50077528791248926</v>
      </c>
      <c r="FN109" s="32">
        <f>IFERROR(LN('2a) female mx'!BY109),"")</f>
        <v>-0.4750583999073596</v>
      </c>
      <c r="FO109" s="32">
        <f>IFERROR(LN('2a) female mx'!BZ109),"")</f>
        <v>-0.46103495926297516</v>
      </c>
      <c r="FP109" s="32">
        <f>IFERROR(LN('2a) female mx'!CA109),"")</f>
        <v>-0.49824684155913052</v>
      </c>
      <c r="FQ109" s="32">
        <f>IFERROR(LN('2a) female mx'!CB109),"")</f>
        <v>-0.50492590163880247</v>
      </c>
      <c r="FR109" s="32">
        <f>IFERROR(LN('2a) female mx'!CC109),"")</f>
        <v>-0.44895022004790314</v>
      </c>
      <c r="FS109" s="32">
        <f>IFERROR(LN('2a) female mx'!CD109),"")</f>
        <v>-0.50390518092141701</v>
      </c>
      <c r="FT109" s="32">
        <f>IFERROR(LN('2a) female mx'!CE109),"")</f>
        <v>-0.45953232937844019</v>
      </c>
      <c r="FU109" s="32">
        <f>IFERROR(LN('2a) female mx'!CF109),"")</f>
        <v>-0.45643155170019195</v>
      </c>
      <c r="FV109" s="32">
        <f>IFERROR(LN('2a) female mx'!CG109),"")</f>
        <v>-0.50169314020271805</v>
      </c>
      <c r="FW109" s="32">
        <f>IFERROR(LN('2a) female mx'!CH109),"")</f>
        <v>-0.51481764503552807</v>
      </c>
      <c r="FX109" s="32">
        <f>IFERROR(LN('2a) female mx'!CI109),"")</f>
        <v>-0.4900224961362275</v>
      </c>
      <c r="FY109" s="32">
        <f>IFERROR(LN('2a) female mx'!CJ109),"")</f>
        <v>-0.4604239923889219</v>
      </c>
      <c r="FZ109" s="32">
        <f>IFERROR(LN('2a) female mx'!CK109),"")</f>
        <v>-0.42985656123232358</v>
      </c>
      <c r="GA109" s="32">
        <f>IFERROR(LN('2a) female mx'!CL109),"")</f>
        <v>-0.48342664957787618</v>
      </c>
      <c r="GB109" s="32">
        <f>IFERROR(LN('2a) female mx'!CM109),"")</f>
        <v>-0.4750583999073596</v>
      </c>
      <c r="GC109" s="32">
        <f>IFERROR(LN('2a) female mx'!CN109),"")</f>
        <v>-0.4709090163605481</v>
      </c>
      <c r="GD109" s="12" t="str">
        <f>IFERROR(LN('2a) female mx'!CO109),"")</f>
        <v/>
      </c>
    </row>
    <row r="110" spans="1:186" x14ac:dyDescent="0.25">
      <c r="A110" s="31">
        <f>'2a) male mx'!A110</f>
        <v>107</v>
      </c>
      <c r="B110" s="32">
        <f>IFERROR(LN('2a) male mx'!B110),"")</f>
        <v>-0.6061358035703156</v>
      </c>
      <c r="C110" s="32">
        <f>IFERROR(LN('2a) male mx'!C110),"")</f>
        <v>-0.40546510810816444</v>
      </c>
      <c r="D110" s="32" t="str">
        <f>IFERROR(LN('2a) male mx'!D110),"")</f>
        <v/>
      </c>
      <c r="E110" s="32">
        <f>IFERROR(LN('2a) male mx'!E110),"")</f>
        <v>0.69314718055994529</v>
      </c>
      <c r="F110" s="32">
        <f>IFERROR(LN('2a) male mx'!F110),"")</f>
        <v>-0.40546510810816444</v>
      </c>
      <c r="G110" s="32">
        <f>IFERROR(LN('2a) male mx'!G110),"")</f>
        <v>0.69314718055994529</v>
      </c>
      <c r="H110" s="32" t="str">
        <f>IFERROR(LN('2a) male mx'!H110),"")</f>
        <v/>
      </c>
      <c r="I110" s="32">
        <f>IFERROR(LN('2a) male mx'!I110),"")</f>
        <v>-0.40546510810816444</v>
      </c>
      <c r="J110" s="32" t="str">
        <f>IFERROR(LN('2a) male mx'!J110),"")</f>
        <v/>
      </c>
      <c r="K110" s="32">
        <f>IFERROR(LN('2a) male mx'!K110),"")</f>
        <v>-0.40546510810816444</v>
      </c>
      <c r="L110" s="32">
        <f>IFERROR(LN('2a) male mx'!L110),"")</f>
        <v>-0.40546510810816444</v>
      </c>
      <c r="M110" s="32">
        <f>IFERROR(LN('2a) male mx'!M110),"")</f>
        <v>-0.40546510810816444</v>
      </c>
      <c r="N110" s="32">
        <f>IFERROR(LN('2a) male mx'!N110),"")</f>
        <v>-0.40546510810816444</v>
      </c>
      <c r="O110" s="32">
        <f>IFERROR(LN('2a) male mx'!O110),"")</f>
        <v>0.69314718055994529</v>
      </c>
      <c r="P110" s="32" t="str">
        <f>IFERROR(LN('2a) male mx'!P110),"")</f>
        <v/>
      </c>
      <c r="Q110" s="32">
        <f>IFERROR(LN('2a) male mx'!Q110),"")</f>
        <v>-0.40546510810816444</v>
      </c>
      <c r="R110" s="32" t="str">
        <f>IFERROR(LN('2a) male mx'!R110),"")</f>
        <v/>
      </c>
      <c r="S110" s="32" t="str">
        <f>IFERROR(LN('2a) male mx'!S110),"")</f>
        <v/>
      </c>
      <c r="T110" s="32" t="str">
        <f>IFERROR(LN('2a) male mx'!T110),"")</f>
        <v/>
      </c>
      <c r="U110" s="32" t="str">
        <f>IFERROR(LN('2a) male mx'!U110),"")</f>
        <v/>
      </c>
      <c r="V110" s="32">
        <f>IFERROR(LN('2a) male mx'!V110),"")</f>
        <v>0.69314718055994529</v>
      </c>
      <c r="W110" s="32" t="str">
        <f>IFERROR(LN('2a) male mx'!W110),"")</f>
        <v/>
      </c>
      <c r="X110" s="32" t="str">
        <f>IFERROR(LN('2a) male mx'!X110),"")</f>
        <v/>
      </c>
      <c r="Y110" s="32" t="str">
        <f>IFERROR(LN('2a) male mx'!Y110),"")</f>
        <v/>
      </c>
      <c r="Z110" s="32" t="str">
        <f>IFERROR(LN('2a) male mx'!Z110),"")</f>
        <v/>
      </c>
      <c r="AA110" s="32" t="str">
        <f>IFERROR(LN('2a) male mx'!AA110),"")</f>
        <v/>
      </c>
      <c r="AB110" s="32">
        <f>IFERROR(LN('2a) male mx'!AB110),"")</f>
        <v>0.69314718055994529</v>
      </c>
      <c r="AC110" s="32" t="str">
        <f>IFERROR(LN('2a) male mx'!AC110),"")</f>
        <v/>
      </c>
      <c r="AD110" s="32">
        <f>IFERROR(LN('2a) male mx'!AD110),"")</f>
        <v>0.69314718055994529</v>
      </c>
      <c r="AE110" s="32">
        <f>IFERROR(LN('2a) male mx'!AE110),"")</f>
        <v>0.69314718055994529</v>
      </c>
      <c r="AF110" s="32" t="str">
        <f>IFERROR(LN('2a) male mx'!AF110),"")</f>
        <v/>
      </c>
      <c r="AG110" s="32">
        <f>IFERROR(LN('2a) male mx'!AG110),"")</f>
        <v>0.69314718055994529</v>
      </c>
      <c r="AH110" s="32">
        <f>IFERROR(LN('2a) male mx'!AH110),"")</f>
        <v>0.69314718055994529</v>
      </c>
      <c r="AI110" s="32">
        <f>IFERROR(LN('2a) male mx'!AI110),"")</f>
        <v>0.69314718055994529</v>
      </c>
      <c r="AJ110" s="32">
        <f>IFERROR(LN('2a) male mx'!AJ110),"")</f>
        <v>0.69314718055994529</v>
      </c>
      <c r="AK110" s="32" t="str">
        <f>IFERROR(LN('2a) male mx'!AK110),"")</f>
        <v/>
      </c>
      <c r="AL110" s="32">
        <f>IFERROR(LN('2a) male mx'!AL110),"")</f>
        <v>0.69314718055994529</v>
      </c>
      <c r="AM110" s="32" t="str">
        <f>IFERROR(LN('2a) male mx'!AM110),"")</f>
        <v/>
      </c>
      <c r="AN110" s="32">
        <f>IFERROR(LN('2a) male mx'!AN110),"")</f>
        <v>0.69314718055994529</v>
      </c>
      <c r="AO110" s="32">
        <f>IFERROR(LN('2a) male mx'!AO110),"")</f>
        <v>0.69314718055994529</v>
      </c>
      <c r="AP110" s="32" t="str">
        <f>IFERROR(LN('2a) male mx'!AP110),"")</f>
        <v/>
      </c>
      <c r="AQ110" s="32">
        <f>IFERROR(LN('2a) male mx'!AQ110),"")</f>
        <v>0.69314718055994529</v>
      </c>
      <c r="AR110" s="32" t="str">
        <f>IFERROR(LN('2a) male mx'!AR110),"")</f>
        <v/>
      </c>
      <c r="AS110" s="32">
        <f>IFERROR(LN('2a) male mx'!AS110),"")</f>
        <v>0.69314718055994529</v>
      </c>
      <c r="AT110" s="32">
        <f>IFERROR(LN('2a) male mx'!AT110),"")</f>
        <v>0.69314718055994529</v>
      </c>
      <c r="AU110" s="32">
        <f>IFERROR(LN('2a) male mx'!AU110),"")</f>
        <v>0.69314718055994529</v>
      </c>
      <c r="AV110" s="32">
        <f>IFERROR(LN('2a) male mx'!AV110),"")</f>
        <v>-0.40546510810816444</v>
      </c>
      <c r="AW110" s="32">
        <f>IFERROR(LN('2a) male mx'!AW110),"")</f>
        <v>0.69314718055994529</v>
      </c>
      <c r="AX110" s="32">
        <f>IFERROR(LN('2a) male mx'!AX110),"")</f>
        <v>-0.40546510810816444</v>
      </c>
      <c r="AY110" s="32" t="str">
        <f>IFERROR(LN('2a) male mx'!AY110),"")</f>
        <v/>
      </c>
      <c r="AZ110" s="32">
        <f>IFERROR(LN('2a) male mx'!AZ110),"")</f>
        <v>0.69314718055994529</v>
      </c>
      <c r="BA110" s="32" t="str">
        <f>IFERROR(LN('2a) male mx'!BA110),"")</f>
        <v/>
      </c>
      <c r="BB110" s="32">
        <f>IFERROR(LN('2a) male mx'!BB110),"")</f>
        <v>0</v>
      </c>
      <c r="BC110" s="32">
        <f>IFERROR(LN('2a) male mx'!BC110),"")</f>
        <v>0.69314718055994529</v>
      </c>
      <c r="BD110" s="32">
        <f>IFERROR(LN('2a) male mx'!BD110),"")</f>
        <v>0</v>
      </c>
      <c r="BE110" s="32">
        <f>IFERROR(LN('2a) male mx'!BE110),"")</f>
        <v>-0.40546510810816444</v>
      </c>
      <c r="BF110" s="32">
        <f>IFERROR(LN('2a) male mx'!BF110),"")</f>
        <v>-0.40546510810816444</v>
      </c>
      <c r="BG110" s="32">
        <f>IFERROR(LN('2a) male mx'!BG110),"")</f>
        <v>-0.40546510810816444</v>
      </c>
      <c r="BH110" s="32">
        <f>IFERROR(LN('2a) male mx'!BH110),"")</f>
        <v>-0.69314718055994529</v>
      </c>
      <c r="BI110" s="32">
        <f>IFERROR(LN('2a) male mx'!BI110),"")</f>
        <v>-0.6061358035703156</v>
      </c>
      <c r="BJ110" s="32">
        <f>IFERROR(LN('2a) male mx'!BJ110),"")</f>
        <v>-0.15415067982725836</v>
      </c>
      <c r="BK110" s="32">
        <f>IFERROR(LN('2a) male mx'!BK110),"")</f>
        <v>0</v>
      </c>
      <c r="BL110" s="32">
        <f>IFERROR(LN('2a) male mx'!BL110),"")</f>
        <v>-0.6061358035703156</v>
      </c>
      <c r="BM110" s="32">
        <f>IFERROR(LN('2a) male mx'!BM110),"")</f>
        <v>-0.69314718055994529</v>
      </c>
      <c r="BN110" s="32">
        <f>IFERROR(LN('2a) male mx'!BN110),"")</f>
        <v>-0.916290731874155</v>
      </c>
      <c r="BO110" s="32">
        <f>IFERROR(LN('2a) male mx'!BO110),"")</f>
        <v>-0.40546510810816444</v>
      </c>
      <c r="BP110" s="32">
        <f>IFERROR(LN('2a) male mx'!BP110),"")</f>
        <v>-0.69314718055994529</v>
      </c>
      <c r="BQ110" s="32">
        <f>IFERROR(LN('2a) male mx'!BQ110),"")</f>
        <v>-0.40546510810816444</v>
      </c>
      <c r="BR110" s="32">
        <f>IFERROR(LN('2a) male mx'!BR110),"")</f>
        <v>-0.40546510810816444</v>
      </c>
      <c r="BS110" s="32">
        <f>IFERROR(LN('2a) male mx'!BS110),"")</f>
        <v>-0.6061358035703156</v>
      </c>
      <c r="BT110" s="32">
        <f>IFERROR(LN('2a) male mx'!BT110),"")</f>
        <v>-0.40546510810816444</v>
      </c>
      <c r="BU110" s="32">
        <f>IFERROR(LN('2a) male mx'!BU110),"")</f>
        <v>-0.6061358035703156</v>
      </c>
      <c r="BV110" s="32">
        <f>IFERROR(LN('2a) male mx'!BV110),"")</f>
        <v>-0.53062825106217038</v>
      </c>
      <c r="BW110" s="32">
        <f>IFERROR(LN('2a) male mx'!BW110),"")</f>
        <v>-0.15415067982725836</v>
      </c>
      <c r="BX110" s="32">
        <f>IFERROR(LN('2a) male mx'!BX110),"")</f>
        <v>-0.55961578793542277</v>
      </c>
      <c r="BY110" s="32">
        <f>IFERROR(LN('2a) male mx'!BY110),"")</f>
        <v>-0.6061358035703156</v>
      </c>
      <c r="BZ110" s="32">
        <f>IFERROR(LN('2a) male mx'!BZ110),"")</f>
        <v>-0.262364264467491</v>
      </c>
      <c r="CA110" s="32">
        <f>IFERROR(LN('2a) male mx'!CA110),"")</f>
        <v>-0.40546510810816444</v>
      </c>
      <c r="CB110" s="32">
        <f>IFERROR(LN('2a) male mx'!CB110),"")</f>
        <v>-0.40546510810816444</v>
      </c>
      <c r="CC110" s="32">
        <f>IFERROR(LN('2a) male mx'!CC110),"")</f>
        <v>-0.40546510810816444</v>
      </c>
      <c r="CD110" s="32">
        <f>IFERROR(LN('2a) male mx'!CD110),"")</f>
        <v>-0.51082562376599072</v>
      </c>
      <c r="CE110" s="32">
        <f>IFERROR(LN('2a) male mx'!CE110),"")</f>
        <v>-0.40546510810816444</v>
      </c>
      <c r="CF110" s="32">
        <f>IFERROR(LN('2a) male mx'!CF110),"")</f>
        <v>-0.53062825106217038</v>
      </c>
      <c r="CG110" s="32">
        <f>IFERROR(LN('2a) male mx'!CG110),"")</f>
        <v>-0.40546510810816444</v>
      </c>
      <c r="CH110" s="32">
        <f>IFERROR(LN('2a) male mx'!CH110),"")</f>
        <v>-0.40546510810816444</v>
      </c>
      <c r="CI110" s="32">
        <f>IFERROR(LN('2a) male mx'!CI110),"")</f>
        <v>-0.40546510810816444</v>
      </c>
      <c r="CJ110" s="32">
        <f>IFERROR(LN('2a) male mx'!CJ110),"")</f>
        <v>-0.33647223662121289</v>
      </c>
      <c r="CK110" s="32">
        <f>IFERROR(LN('2a) male mx'!CK110),"")</f>
        <v>-0.3285040669720361</v>
      </c>
      <c r="CL110" s="32">
        <f>IFERROR(LN('2a) male mx'!CL110),"")</f>
        <v>-0.46430560813109784</v>
      </c>
      <c r="CM110" s="32">
        <f>IFERROR(LN('2a) male mx'!CM110),"")</f>
        <v>-0.35282137462274232</v>
      </c>
      <c r="CN110" s="32">
        <f>IFERROR(LN('2a) male mx'!CN110),"")</f>
        <v>-0.35282137462274232</v>
      </c>
      <c r="CP110" s="31">
        <f t="shared" si="3"/>
        <v>107</v>
      </c>
      <c r="CQ110" s="32">
        <f>IFERROR(LN('2a) female mx'!B110),"")</f>
        <v>-0.6061358035703156</v>
      </c>
      <c r="CR110" s="32">
        <f>IFERROR(LN('2a) female mx'!C110),"")</f>
        <v>-0.40546510810816444</v>
      </c>
      <c r="CS110" s="32">
        <f>IFERROR(LN('2a) female mx'!D110),"")</f>
        <v>0.69314718055994529</v>
      </c>
      <c r="CT110" s="32">
        <f>IFERROR(LN('2a) female mx'!E110),"")</f>
        <v>-0.916290731874155</v>
      </c>
      <c r="CU110" s="32">
        <f>IFERROR(LN('2a) female mx'!F110),"")</f>
        <v>-0.69314718055994529</v>
      </c>
      <c r="CV110" s="32">
        <f>IFERROR(LN('2a) female mx'!G110),"")</f>
        <v>-0.40546510810816444</v>
      </c>
      <c r="CW110" s="32">
        <f>IFERROR(LN('2a) female mx'!H110),"")</f>
        <v>-0.40546510810816444</v>
      </c>
      <c r="CX110" s="32">
        <f>IFERROR(LN('2a) female mx'!I110),"")</f>
        <v>-0.40546510810816444</v>
      </c>
      <c r="CY110" s="32">
        <f>IFERROR(LN('2a) female mx'!J110),"")</f>
        <v>0.69314718055994529</v>
      </c>
      <c r="CZ110" s="32">
        <f>IFERROR(LN('2a) female mx'!K110),"")</f>
        <v>-0.40546510810816444</v>
      </c>
      <c r="DA110" s="32">
        <f>IFERROR(LN('2a) female mx'!L110),"")</f>
        <v>-0.40546510810816444</v>
      </c>
      <c r="DB110" s="32">
        <f>IFERROR(LN('2a) female mx'!M110),"")</f>
        <v>0</v>
      </c>
      <c r="DC110" s="32">
        <f>IFERROR(LN('2a) female mx'!N110),"")</f>
        <v>-0.40546510810816444</v>
      </c>
      <c r="DD110" s="32">
        <f>IFERROR(LN('2a) female mx'!O110),"")</f>
        <v>-0.916290731874155</v>
      </c>
      <c r="DE110" s="32">
        <f>IFERROR(LN('2a) female mx'!P110),"")</f>
        <v>-0.40546510810816444</v>
      </c>
      <c r="DF110" s="32">
        <f>IFERROR(LN('2a) female mx'!Q110),"")</f>
        <v>-0.40546510810816444</v>
      </c>
      <c r="DG110" s="32">
        <f>IFERROR(LN('2a) female mx'!R110),"")</f>
        <v>-0.916290731874155</v>
      </c>
      <c r="DH110" s="32">
        <f>IFERROR(LN('2a) female mx'!S110),"")</f>
        <v>0</v>
      </c>
      <c r="DI110" s="32">
        <f>IFERROR(LN('2a) female mx'!T110),"")</f>
        <v>0.69314718055994529</v>
      </c>
      <c r="DJ110" s="32">
        <f>IFERROR(LN('2a) female mx'!U110),"")</f>
        <v>-0.40546510810816444</v>
      </c>
      <c r="DK110" s="32">
        <f>IFERROR(LN('2a) female mx'!V110),"")</f>
        <v>-0.40546510810816444</v>
      </c>
      <c r="DL110" s="32">
        <f>IFERROR(LN('2a) female mx'!W110),"")</f>
        <v>0.69314718055994529</v>
      </c>
      <c r="DM110" s="32">
        <f>IFERROR(LN('2a) female mx'!X110),"")</f>
        <v>0.69314718055994529</v>
      </c>
      <c r="DN110" s="32">
        <f>IFERROR(LN('2a) female mx'!Y110),"")</f>
        <v>0</v>
      </c>
      <c r="DO110" s="32">
        <f>IFERROR(LN('2a) female mx'!Z110),"")</f>
        <v>-0.40546510810816444</v>
      </c>
      <c r="DP110" s="32">
        <f>IFERROR(LN('2a) female mx'!AA110),"")</f>
        <v>0</v>
      </c>
      <c r="DQ110" s="32">
        <f>IFERROR(LN('2a) female mx'!AB110),"")</f>
        <v>0</v>
      </c>
      <c r="DR110" s="32">
        <f>IFERROR(LN('2a) female mx'!AC110),"")</f>
        <v>-0.40546510810816444</v>
      </c>
      <c r="DS110" s="32">
        <f>IFERROR(LN('2a) female mx'!AD110),"")</f>
        <v>-0.40546510810816444</v>
      </c>
      <c r="DT110" s="32">
        <f>IFERROR(LN('2a) female mx'!AE110),"")</f>
        <v>-0.40546510810816444</v>
      </c>
      <c r="DU110" s="32">
        <f>IFERROR(LN('2a) female mx'!AF110),"")</f>
        <v>-0.40546510810816444</v>
      </c>
      <c r="DV110" s="32">
        <f>IFERROR(LN('2a) female mx'!AG110),"")</f>
        <v>-0.40546510810816444</v>
      </c>
      <c r="DW110" s="32">
        <f>IFERROR(LN('2a) female mx'!AH110),"")</f>
        <v>0</v>
      </c>
      <c r="DX110" s="32">
        <f>IFERROR(LN('2a) female mx'!AI110),"")</f>
        <v>-0.916290731874155</v>
      </c>
      <c r="DY110" s="32">
        <f>IFERROR(LN('2a) female mx'!AJ110),"")</f>
        <v>-0.40546510810816444</v>
      </c>
      <c r="DZ110" s="32">
        <f>IFERROR(LN('2a) female mx'!AK110),"")</f>
        <v>0</v>
      </c>
      <c r="EA110" s="32">
        <f>IFERROR(LN('2a) female mx'!AL110),"")</f>
        <v>-0.15415067982725836</v>
      </c>
      <c r="EB110" s="32">
        <f>IFERROR(LN('2a) female mx'!AM110),"")</f>
        <v>-0.6061358035703156</v>
      </c>
      <c r="EC110" s="32">
        <f>IFERROR(LN('2a) female mx'!AN110),"")</f>
        <v>-0.916290731874155</v>
      </c>
      <c r="ED110" s="32">
        <f>IFERROR(LN('2a) female mx'!AO110),"")</f>
        <v>-0.22314355131420971</v>
      </c>
      <c r="EE110" s="32">
        <f>IFERROR(LN('2a) female mx'!AP110),"")</f>
        <v>-0.6061358035703156</v>
      </c>
      <c r="EF110" s="32">
        <f>IFERROR(LN('2a) female mx'!AQ110),"")</f>
        <v>-0.40546510810816444</v>
      </c>
      <c r="EG110" s="32">
        <f>IFERROR(LN('2a) female mx'!AR110),"")</f>
        <v>-0.22314355131420971</v>
      </c>
      <c r="EH110" s="32">
        <f>IFERROR(LN('2a) female mx'!AS110),"")</f>
        <v>-0.40546510810816444</v>
      </c>
      <c r="EI110" s="32">
        <f>IFERROR(LN('2a) female mx'!AT110),"")</f>
        <v>-0.40546510810816444</v>
      </c>
      <c r="EJ110" s="32">
        <f>IFERROR(LN('2a) female mx'!AU110),"")</f>
        <v>-0.69314718055994529</v>
      </c>
      <c r="EK110" s="32">
        <f>IFERROR(LN('2a) female mx'!AV110),"")</f>
        <v>-0.40546510810816444</v>
      </c>
      <c r="EL110" s="32">
        <f>IFERROR(LN('2a) female mx'!AW110),"")</f>
        <v>-0.40546510810816444</v>
      </c>
      <c r="EM110" s="32">
        <f>IFERROR(LN('2a) female mx'!AX110),"")</f>
        <v>-0.53062825106217038</v>
      </c>
      <c r="EN110" s="32">
        <f>IFERROR(LN('2a) female mx'!AY110),"")</f>
        <v>-0.55961578793542277</v>
      </c>
      <c r="EO110" s="32">
        <f>IFERROR(LN('2a) female mx'!AZ110),"")</f>
        <v>-0.55961578793542277</v>
      </c>
      <c r="EP110" s="32">
        <f>IFERROR(LN('2a) female mx'!BA110),"")</f>
        <v>-0.53062825106217038</v>
      </c>
      <c r="EQ110" s="32">
        <f>IFERROR(LN('2a) female mx'!BB110),"")</f>
        <v>-0.40546510810816444</v>
      </c>
      <c r="ER110" s="32">
        <f>IFERROR(LN('2a) female mx'!BC110),"")</f>
        <v>-0.22314355131420971</v>
      </c>
      <c r="ES110" s="32">
        <f>IFERROR(LN('2a) female mx'!BD110),"")</f>
        <v>-0.47000362924573558</v>
      </c>
      <c r="ET110" s="32">
        <f>IFERROR(LN('2a) female mx'!BE110),"")</f>
        <v>-0.53062825106217038</v>
      </c>
      <c r="EU110" s="32">
        <f>IFERROR(LN('2a) female mx'!BF110),"")</f>
        <v>-0.51082562376599072</v>
      </c>
      <c r="EV110" s="32">
        <f>IFERROR(LN('2a) female mx'!BG110),"")</f>
        <v>-0.5389965007326869</v>
      </c>
      <c r="EW110" s="32">
        <f>IFERROR(LN('2a) female mx'!BH110),"")</f>
        <v>-0.49062291644847122</v>
      </c>
      <c r="EX110" s="32">
        <f>IFERROR(LN('2a) female mx'!BI110),"")</f>
        <v>-0.52324814376454787</v>
      </c>
      <c r="EY110" s="32">
        <f>IFERROR(LN('2a) female mx'!BJ110),"")</f>
        <v>-0.52324814376454787</v>
      </c>
      <c r="EZ110" s="32">
        <f>IFERROR(LN('2a) female mx'!BK110),"")</f>
        <v>-0.34294475112683032</v>
      </c>
      <c r="FA110" s="32">
        <f>IFERROR(LN('2a) female mx'!BL110),"")</f>
        <v>-0.51516402536458894</v>
      </c>
      <c r="FB110" s="32">
        <f>IFERROR(LN('2a) female mx'!BM110),"")</f>
        <v>-0.43995128417933377</v>
      </c>
      <c r="FC110" s="32">
        <f>IFERROR(LN('2a) female mx'!BN110),"")</f>
        <v>-0.45953232937844019</v>
      </c>
      <c r="FD110" s="32">
        <f>IFERROR(LN('2a) female mx'!BO110),"")</f>
        <v>-0.53062825106217038</v>
      </c>
      <c r="FE110" s="32">
        <f>IFERROR(LN('2a) female mx'!BP110),"")</f>
        <v>-0.44628710262841947</v>
      </c>
      <c r="FF110" s="32">
        <f>IFERROR(LN('2a) female mx'!BQ110),"")</f>
        <v>-0.46430560813109784</v>
      </c>
      <c r="FG110" s="32">
        <f>IFERROR(LN('2a) female mx'!BR110),"")</f>
        <v>-0.47692407209030929</v>
      </c>
      <c r="FH110" s="32">
        <f>IFERROR(LN('2a) female mx'!BS110),"")</f>
        <v>-0.49643688631389099</v>
      </c>
      <c r="FI110" s="32">
        <f>IFERROR(LN('2a) female mx'!BT110),"")</f>
        <v>-0.50310357767208047</v>
      </c>
      <c r="FJ110" s="32">
        <f>IFERROR(LN('2a) female mx'!BU110),"")</f>
        <v>-0.4888467170472155</v>
      </c>
      <c r="FK110" s="32">
        <f>IFERROR(LN('2a) female mx'!BV110),"")</f>
        <v>-0.5142679679569635</v>
      </c>
      <c r="FL110" s="32">
        <f>IFERROR(LN('2a) female mx'!BW110),"")</f>
        <v>-0.47328770444692542</v>
      </c>
      <c r="FM110" s="32">
        <f>IFERROR(LN('2a) female mx'!BX110),"")</f>
        <v>-0.40546510810816444</v>
      </c>
      <c r="FN110" s="32">
        <f>IFERROR(LN('2a) female mx'!BY110),"")</f>
        <v>-0.43825493093115531</v>
      </c>
      <c r="FO110" s="32">
        <f>IFERROR(LN('2a) female mx'!BZ110),"")</f>
        <v>-0.40546510810816444</v>
      </c>
      <c r="FP110" s="32">
        <f>IFERROR(LN('2a) female mx'!CA110),"")</f>
        <v>-0.42985656123232358</v>
      </c>
      <c r="FQ110" s="32">
        <f>IFERROR(LN('2a) female mx'!CB110),"")</f>
        <v>-0.42819335918572043</v>
      </c>
      <c r="FR110" s="32">
        <f>IFERROR(LN('2a) female mx'!CC110),"")</f>
        <v>-0.40546510810816444</v>
      </c>
      <c r="FS110" s="32">
        <f>IFERROR(LN('2a) female mx'!CD110),"")</f>
        <v>-0.46608972992459924</v>
      </c>
      <c r="FT110" s="32">
        <f>IFERROR(LN('2a) female mx'!CE110),"")</f>
        <v>-0.40546510810816444</v>
      </c>
      <c r="FU110" s="32">
        <f>IFERROR(LN('2a) female mx'!CF110),"")</f>
        <v>-0.42985656123232358</v>
      </c>
      <c r="FV110" s="32">
        <f>IFERROR(LN('2a) female mx'!CG110),"")</f>
        <v>-0.44086703515908038</v>
      </c>
      <c r="FW110" s="32">
        <f>IFERROR(LN('2a) female mx'!CH110),"")</f>
        <v>-0.4670230011075977</v>
      </c>
      <c r="FX110" s="32">
        <f>IFERROR(LN('2a) female mx'!CI110),"")</f>
        <v>-0.4228568508200336</v>
      </c>
      <c r="FY110" s="32">
        <f>IFERROR(LN('2a) female mx'!CJ110),"")</f>
        <v>-0.40546510810816444</v>
      </c>
      <c r="FZ110" s="32">
        <f>IFERROR(LN('2a) female mx'!CK110),"")</f>
        <v>-0.40546510810816444</v>
      </c>
      <c r="GA110" s="32">
        <f>IFERROR(LN('2a) female mx'!CL110),"")</f>
        <v>-0.42159449003804794</v>
      </c>
      <c r="GB110" s="32">
        <f>IFERROR(LN('2a) female mx'!CM110),"")</f>
        <v>-0.43825493093115531</v>
      </c>
      <c r="GC110" s="32">
        <f>IFERROR(LN('2a) female mx'!CN110),"")</f>
        <v>-0.40546510810816444</v>
      </c>
      <c r="GD110" s="12" t="str">
        <f>IFERROR(LN('2a) female mx'!CO110),"")</f>
        <v/>
      </c>
    </row>
    <row r="111" spans="1:186" x14ac:dyDescent="0.25">
      <c r="A111" s="31">
        <f>'2a) male mx'!A111</f>
        <v>108</v>
      </c>
      <c r="B111" s="32">
        <f>IFERROR(LN('2a) male mx'!B111),"")</f>
        <v>-0.40546510810816444</v>
      </c>
      <c r="C111" s="32">
        <f>IFERROR(LN('2a) male mx'!C111),"")</f>
        <v>0.69314718055994529</v>
      </c>
      <c r="D111" s="32">
        <f>IFERROR(LN('2a) male mx'!D111),"")</f>
        <v>0.69314718055994529</v>
      </c>
      <c r="E111" s="32" t="str">
        <f>IFERROR(LN('2a) male mx'!E111),"")</f>
        <v/>
      </c>
      <c r="F111" s="32" t="str">
        <f>IFERROR(LN('2a) male mx'!F111),"")</f>
        <v/>
      </c>
      <c r="G111" s="32" t="str">
        <f>IFERROR(LN('2a) male mx'!G111),"")</f>
        <v/>
      </c>
      <c r="H111" s="32">
        <f>IFERROR(LN('2a) male mx'!H111),"")</f>
        <v>0.69314718055994529</v>
      </c>
      <c r="I111" s="32" t="str">
        <f>IFERROR(LN('2a) male mx'!I111),"")</f>
        <v/>
      </c>
      <c r="J111" s="32" t="str">
        <f>IFERROR(LN('2a) male mx'!J111),"")</f>
        <v/>
      </c>
      <c r="K111" s="32" t="str">
        <f>IFERROR(LN('2a) male mx'!K111),"")</f>
        <v/>
      </c>
      <c r="L111" s="32">
        <f>IFERROR(LN('2a) male mx'!L111),"")</f>
        <v>0.69314718055994529</v>
      </c>
      <c r="M111" s="32" t="str">
        <f>IFERROR(LN('2a) male mx'!M111),"")</f>
        <v/>
      </c>
      <c r="N111" s="32">
        <f>IFERROR(LN('2a) male mx'!N111),"")</f>
        <v>0.69314718055994529</v>
      </c>
      <c r="O111" s="32" t="str">
        <f>IFERROR(LN('2a) male mx'!O111),"")</f>
        <v/>
      </c>
      <c r="P111" s="32">
        <f>IFERROR(LN('2a) male mx'!P111),"")</f>
        <v>0.69314718055994529</v>
      </c>
      <c r="Q111" s="32">
        <f>IFERROR(LN('2a) male mx'!Q111),"")</f>
        <v>0.69314718055994529</v>
      </c>
      <c r="R111" s="32">
        <f>IFERROR(LN('2a) male mx'!R111),"")</f>
        <v>0.69314718055994529</v>
      </c>
      <c r="S111" s="32">
        <f>IFERROR(LN('2a) male mx'!S111),"")</f>
        <v>0.69314718055994529</v>
      </c>
      <c r="T111" s="32" t="str">
        <f>IFERROR(LN('2a) male mx'!T111),"")</f>
        <v/>
      </c>
      <c r="U111" s="32">
        <f>IFERROR(LN('2a) male mx'!U111),"")</f>
        <v>0.69314718055994529</v>
      </c>
      <c r="V111" s="32" t="str">
        <f>IFERROR(LN('2a) male mx'!V111),"")</f>
        <v/>
      </c>
      <c r="W111" s="32" t="str">
        <f>IFERROR(LN('2a) male mx'!W111),"")</f>
        <v/>
      </c>
      <c r="X111" s="32" t="str">
        <f>IFERROR(LN('2a) male mx'!X111),"")</f>
        <v/>
      </c>
      <c r="Y111" s="32">
        <f>IFERROR(LN('2a) male mx'!Y111),"")</f>
        <v>0.69314718055994529</v>
      </c>
      <c r="Z111" s="32">
        <f>IFERROR(LN('2a) male mx'!Z111),"")</f>
        <v>0.69314718055994529</v>
      </c>
      <c r="AA111" s="32" t="str">
        <f>IFERROR(LN('2a) male mx'!AA111),"")</f>
        <v/>
      </c>
      <c r="AB111" s="32" t="str">
        <f>IFERROR(LN('2a) male mx'!AB111),"")</f>
        <v/>
      </c>
      <c r="AC111" s="32" t="str">
        <f>IFERROR(LN('2a) male mx'!AC111),"")</f>
        <v/>
      </c>
      <c r="AD111" s="32" t="str">
        <f>IFERROR(LN('2a) male mx'!AD111),"")</f>
        <v/>
      </c>
      <c r="AE111" s="32" t="str">
        <f>IFERROR(LN('2a) male mx'!AE111),"")</f>
        <v/>
      </c>
      <c r="AF111" s="32" t="str">
        <f>IFERROR(LN('2a) male mx'!AF111),"")</f>
        <v/>
      </c>
      <c r="AG111" s="32" t="str">
        <f>IFERROR(LN('2a) male mx'!AG111),"")</f>
        <v/>
      </c>
      <c r="AH111" s="32" t="str">
        <f>IFERROR(LN('2a) male mx'!AH111),"")</f>
        <v/>
      </c>
      <c r="AI111" s="32" t="str">
        <f>IFERROR(LN('2a) male mx'!AI111),"")</f>
        <v/>
      </c>
      <c r="AJ111" s="32" t="str">
        <f>IFERROR(LN('2a) male mx'!AJ111),"")</f>
        <v/>
      </c>
      <c r="AK111" s="32" t="str">
        <f>IFERROR(LN('2a) male mx'!AK111),"")</f>
        <v/>
      </c>
      <c r="AL111" s="32" t="str">
        <f>IFERROR(LN('2a) male mx'!AL111),"")</f>
        <v/>
      </c>
      <c r="AM111" s="32">
        <f>IFERROR(LN('2a) male mx'!AM111),"")</f>
        <v>0.69314718055994529</v>
      </c>
      <c r="AN111" s="32" t="str">
        <f>IFERROR(LN('2a) male mx'!AN111),"")</f>
        <v/>
      </c>
      <c r="AO111" s="32" t="str">
        <f>IFERROR(LN('2a) male mx'!AO111),"")</f>
        <v/>
      </c>
      <c r="AP111" s="32">
        <f>IFERROR(LN('2a) male mx'!AP111),"")</f>
        <v>0.69314718055994529</v>
      </c>
      <c r="AQ111" s="32" t="str">
        <f>IFERROR(LN('2a) male mx'!AQ111),"")</f>
        <v/>
      </c>
      <c r="AR111" s="32">
        <f>IFERROR(LN('2a) male mx'!AR111),"")</f>
        <v>0.69314718055994529</v>
      </c>
      <c r="AS111" s="32" t="str">
        <f>IFERROR(LN('2a) male mx'!AS111),"")</f>
        <v/>
      </c>
      <c r="AT111" s="32" t="str">
        <f>IFERROR(LN('2a) male mx'!AT111),"")</f>
        <v/>
      </c>
      <c r="AU111" s="32" t="str">
        <f>IFERROR(LN('2a) male mx'!AU111),"")</f>
        <v/>
      </c>
      <c r="AV111" s="32">
        <f>IFERROR(LN('2a) male mx'!AV111),"")</f>
        <v>0.69314718055994529</v>
      </c>
      <c r="AW111" s="32" t="str">
        <f>IFERROR(LN('2a) male mx'!AW111),"")</f>
        <v/>
      </c>
      <c r="AX111" s="32">
        <f>IFERROR(LN('2a) male mx'!AX111),"")</f>
        <v>0.69314718055994529</v>
      </c>
      <c r="AY111" s="32">
        <f>IFERROR(LN('2a) male mx'!AY111),"")</f>
        <v>0.69314718055994529</v>
      </c>
      <c r="AZ111" s="32" t="str">
        <f>IFERROR(LN('2a) male mx'!AZ111),"")</f>
        <v/>
      </c>
      <c r="BA111" s="32">
        <f>IFERROR(LN('2a) male mx'!BA111),"")</f>
        <v>0.69314718055994529</v>
      </c>
      <c r="BB111" s="32" t="str">
        <f>IFERROR(LN('2a) male mx'!BB111),"")</f>
        <v/>
      </c>
      <c r="BC111" s="32" t="str">
        <f>IFERROR(LN('2a) male mx'!BC111),"")</f>
        <v/>
      </c>
      <c r="BD111" s="32" t="str">
        <f>IFERROR(LN('2a) male mx'!BD111),"")</f>
        <v/>
      </c>
      <c r="BE111" s="32">
        <f>IFERROR(LN('2a) male mx'!BE111),"")</f>
        <v>0.69314718055994529</v>
      </c>
      <c r="BF111" s="32">
        <f>IFERROR(LN('2a) male mx'!BF111),"")</f>
        <v>-0.40546510810816444</v>
      </c>
      <c r="BG111" s="32">
        <f>IFERROR(LN('2a) male mx'!BG111),"")</f>
        <v>-0.916290731874155</v>
      </c>
      <c r="BH111" s="32">
        <f>IFERROR(LN('2a) male mx'!BH111),"")</f>
        <v>0</v>
      </c>
      <c r="BI111" s="32">
        <f>IFERROR(LN('2a) male mx'!BI111),"")</f>
        <v>-0.40546510810816444</v>
      </c>
      <c r="BJ111" s="32">
        <f>IFERROR(LN('2a) male mx'!BJ111),"")</f>
        <v>-0.40546510810816444</v>
      </c>
      <c r="BK111" s="32" t="str">
        <f>IFERROR(LN('2a) male mx'!BK111),"")</f>
        <v/>
      </c>
      <c r="BL111" s="32">
        <f>IFERROR(LN('2a) male mx'!BL111),"")</f>
        <v>-0.40546510810816444</v>
      </c>
      <c r="BM111" s="32">
        <f>IFERROR(LN('2a) male mx'!BM111),"")</f>
        <v>0</v>
      </c>
      <c r="BN111" s="32">
        <f>IFERROR(LN('2a) male mx'!BN111),"")</f>
        <v>-0.40546510810816444</v>
      </c>
      <c r="BO111" s="32">
        <f>IFERROR(LN('2a) male mx'!BO111),"")</f>
        <v>-0.40546510810816444</v>
      </c>
      <c r="BP111" s="32">
        <f>IFERROR(LN('2a) male mx'!BP111),"")</f>
        <v>0</v>
      </c>
      <c r="BQ111" s="32">
        <f>IFERROR(LN('2a) male mx'!BQ111),"")</f>
        <v>-0.916290731874155</v>
      </c>
      <c r="BR111" s="32" t="str">
        <f>IFERROR(LN('2a) male mx'!BR111),"")</f>
        <v/>
      </c>
      <c r="BS111" s="32">
        <f>IFERROR(LN('2a) male mx'!BS111),"")</f>
        <v>-0.40546510810816444</v>
      </c>
      <c r="BT111" s="32">
        <f>IFERROR(LN('2a) male mx'!BT111),"")</f>
        <v>-0.40546510810816444</v>
      </c>
      <c r="BU111" s="32">
        <f>IFERROR(LN('2a) male mx'!BU111),"")</f>
        <v>-0.40546510810816444</v>
      </c>
      <c r="BV111" s="32">
        <f>IFERROR(LN('2a) male mx'!BV111),"")</f>
        <v>-0.40546510810816444</v>
      </c>
      <c r="BW111" s="32">
        <f>IFERROR(LN('2a) male mx'!BW111),"")</f>
        <v>-0.40546510810816444</v>
      </c>
      <c r="BX111" s="32">
        <f>IFERROR(LN('2a) male mx'!BX111),"")</f>
        <v>-0.15415067982725836</v>
      </c>
      <c r="BY111" s="32">
        <f>IFERROR(LN('2a) male mx'!BY111),"")</f>
        <v>-0.40546510810816444</v>
      </c>
      <c r="BZ111" s="32">
        <f>IFERROR(LN('2a) male mx'!BZ111),"")</f>
        <v>-0.40546510810816444</v>
      </c>
      <c r="CA111" s="32">
        <f>IFERROR(LN('2a) male mx'!CA111),"")</f>
        <v>-0.15415067982725836</v>
      </c>
      <c r="CB111" s="32">
        <f>IFERROR(LN('2a) male mx'!CB111),"")</f>
        <v>-0.15415067982725836</v>
      </c>
      <c r="CC111" s="32">
        <f>IFERROR(LN('2a) male mx'!CC111),"")</f>
        <v>-0.15415067982725836</v>
      </c>
      <c r="CD111" s="32">
        <f>IFERROR(LN('2a) male mx'!CD111),"")</f>
        <v>-0.22314355131420971</v>
      </c>
      <c r="CE111" s="32">
        <f>IFERROR(LN('2a) male mx'!CE111),"")</f>
        <v>-0.40546510810816444</v>
      </c>
      <c r="CF111" s="32">
        <f>IFERROR(LN('2a) male mx'!CF111),"")</f>
        <v>-0.40546510810816444</v>
      </c>
      <c r="CG111" s="32">
        <f>IFERROR(LN('2a) male mx'!CG111),"")</f>
        <v>-0.22314355131420971</v>
      </c>
      <c r="CH111" s="32">
        <f>IFERROR(LN('2a) male mx'!CH111),"")</f>
        <v>-0.40546510810816444</v>
      </c>
      <c r="CI111" s="32">
        <f>IFERROR(LN('2a) male mx'!CI111),"")</f>
        <v>-0.262364264467491</v>
      </c>
      <c r="CJ111" s="32">
        <f>IFERROR(LN('2a) male mx'!CJ111),"")</f>
        <v>-0.262364264467491</v>
      </c>
      <c r="CK111" s="32">
        <f>IFERROR(LN('2a) male mx'!CK111),"")</f>
        <v>-0.40546510810816444</v>
      </c>
      <c r="CL111" s="32">
        <f>IFERROR(LN('2a) male mx'!CL111),"")</f>
        <v>-0.40546510810816444</v>
      </c>
      <c r="CM111" s="32">
        <f>IFERROR(LN('2a) male mx'!CM111),"")</f>
        <v>-0.40546510810816444</v>
      </c>
      <c r="CN111" s="32">
        <f>IFERROR(LN('2a) male mx'!CN111),"")</f>
        <v>-0.40546510810816444</v>
      </c>
      <c r="CP111" s="31">
        <f t="shared" si="3"/>
        <v>108</v>
      </c>
      <c r="CQ111" s="32">
        <f>IFERROR(LN('2a) female mx'!B111),"")</f>
        <v>-0.77318988823348167</v>
      </c>
      <c r="CR111" s="32">
        <f>IFERROR(LN('2a) female mx'!C111),"")</f>
        <v>-0.916290731874155</v>
      </c>
      <c r="CS111" s="32" t="str">
        <f>IFERROR(LN('2a) female mx'!D111),"")</f>
        <v/>
      </c>
      <c r="CT111" s="32">
        <f>IFERROR(LN('2a) female mx'!E111),"")</f>
        <v>-0.40546510810816444</v>
      </c>
      <c r="CU111" s="32">
        <f>IFERROR(LN('2a) female mx'!F111),"")</f>
        <v>-0.40546510810816444</v>
      </c>
      <c r="CV111" s="32">
        <f>IFERROR(LN('2a) female mx'!G111),"")</f>
        <v>-0.916290731874155</v>
      </c>
      <c r="CW111" s="32" t="str">
        <f>IFERROR(LN('2a) female mx'!H111),"")</f>
        <v/>
      </c>
      <c r="CX111" s="32">
        <f>IFERROR(LN('2a) female mx'!I111),"")</f>
        <v>0.69314718055994529</v>
      </c>
      <c r="CY111" s="32" t="str">
        <f>IFERROR(LN('2a) female mx'!J111),"")</f>
        <v/>
      </c>
      <c r="CZ111" s="32">
        <f>IFERROR(LN('2a) female mx'!K111),"")</f>
        <v>-0.916290731874155</v>
      </c>
      <c r="DA111" s="32">
        <f>IFERROR(LN('2a) female mx'!L111),"")</f>
        <v>-0.40546510810816444</v>
      </c>
      <c r="DB111" s="32" t="str">
        <f>IFERROR(LN('2a) female mx'!M111),"")</f>
        <v/>
      </c>
      <c r="DC111" s="32">
        <f>IFERROR(LN('2a) female mx'!N111),"")</f>
        <v>0.69314718055994529</v>
      </c>
      <c r="DD111" s="32">
        <f>IFERROR(LN('2a) female mx'!O111),"")</f>
        <v>-0.40546510810816444</v>
      </c>
      <c r="DE111" s="32" t="str">
        <f>IFERROR(LN('2a) female mx'!P111),"")</f>
        <v/>
      </c>
      <c r="DF111" s="32">
        <f>IFERROR(LN('2a) female mx'!Q111),"")</f>
        <v>-0.40546510810816444</v>
      </c>
      <c r="DG111" s="32">
        <f>IFERROR(LN('2a) female mx'!R111),"")</f>
        <v>-0.40546510810816444</v>
      </c>
      <c r="DH111" s="32" t="str">
        <f>IFERROR(LN('2a) female mx'!S111),"")</f>
        <v/>
      </c>
      <c r="DI111" s="32" t="str">
        <f>IFERROR(LN('2a) female mx'!T111),"")</f>
        <v/>
      </c>
      <c r="DJ111" s="32">
        <f>IFERROR(LN('2a) female mx'!U111),"")</f>
        <v>-0.40546510810816444</v>
      </c>
      <c r="DK111" s="32">
        <f>IFERROR(LN('2a) female mx'!V111),"")</f>
        <v>0.69314718055994529</v>
      </c>
      <c r="DL111" s="32" t="str">
        <f>IFERROR(LN('2a) female mx'!W111),"")</f>
        <v/>
      </c>
      <c r="DM111" s="32" t="str">
        <f>IFERROR(LN('2a) female mx'!X111),"")</f>
        <v/>
      </c>
      <c r="DN111" s="32" t="str">
        <f>IFERROR(LN('2a) female mx'!Y111),"")</f>
        <v/>
      </c>
      <c r="DO111" s="32">
        <f>IFERROR(LN('2a) female mx'!Z111),"")</f>
        <v>-0.40546510810816444</v>
      </c>
      <c r="DP111" s="32" t="str">
        <f>IFERROR(LN('2a) female mx'!AA111),"")</f>
        <v/>
      </c>
      <c r="DQ111" s="32" t="str">
        <f>IFERROR(LN('2a) female mx'!AB111),"")</f>
        <v/>
      </c>
      <c r="DR111" s="32">
        <f>IFERROR(LN('2a) female mx'!AC111),"")</f>
        <v>0.69314718055994529</v>
      </c>
      <c r="DS111" s="32">
        <f>IFERROR(LN('2a) female mx'!AD111),"")</f>
        <v>-0.40546510810816444</v>
      </c>
      <c r="DT111" s="32">
        <f>IFERROR(LN('2a) female mx'!AE111),"")</f>
        <v>0.69314718055994529</v>
      </c>
      <c r="DU111" s="32">
        <f>IFERROR(LN('2a) female mx'!AF111),"")</f>
        <v>0.69314718055994529</v>
      </c>
      <c r="DV111" s="32" t="str">
        <f>IFERROR(LN('2a) female mx'!AG111),"")</f>
        <v/>
      </c>
      <c r="DW111" s="32" t="str">
        <f>IFERROR(LN('2a) female mx'!AH111),"")</f>
        <v/>
      </c>
      <c r="DX111" s="32">
        <f>IFERROR(LN('2a) female mx'!AI111),"")</f>
        <v>-0.40546510810816444</v>
      </c>
      <c r="DY111" s="32">
        <f>IFERROR(LN('2a) female mx'!AJ111),"")</f>
        <v>-0.40546510810816444</v>
      </c>
      <c r="DZ111" s="32" t="str">
        <f>IFERROR(LN('2a) female mx'!AK111),"")</f>
        <v/>
      </c>
      <c r="EA111" s="32">
        <f>IFERROR(LN('2a) female mx'!AL111),"")</f>
        <v>-0.40546510810816444</v>
      </c>
      <c r="EB111" s="32">
        <f>IFERROR(LN('2a) female mx'!AM111),"")</f>
        <v>-0.40546510810816444</v>
      </c>
      <c r="EC111" s="32">
        <f>IFERROR(LN('2a) female mx'!AN111),"")</f>
        <v>-0.40546510810816444</v>
      </c>
      <c r="ED111" s="32">
        <f>IFERROR(LN('2a) female mx'!AO111),"")</f>
        <v>-0.916290731874155</v>
      </c>
      <c r="EE111" s="32">
        <f>IFERROR(LN('2a) female mx'!AP111),"")</f>
        <v>-0.40546510810816444</v>
      </c>
      <c r="EF111" s="32">
        <f>IFERROR(LN('2a) female mx'!AQ111),"")</f>
        <v>0</v>
      </c>
      <c r="EG111" s="32">
        <f>IFERROR(LN('2a) female mx'!AR111),"")</f>
        <v>-0.916290731874155</v>
      </c>
      <c r="EH111" s="32">
        <f>IFERROR(LN('2a) female mx'!AS111),"")</f>
        <v>0</v>
      </c>
      <c r="EI111" s="32">
        <f>IFERROR(LN('2a) female mx'!AT111),"")</f>
        <v>-0.40546510810816444</v>
      </c>
      <c r="EJ111" s="32">
        <f>IFERROR(LN('2a) female mx'!AU111),"")</f>
        <v>0</v>
      </c>
      <c r="EK111" s="32">
        <f>IFERROR(LN('2a) female mx'!AV111),"")</f>
        <v>-0.15415067982725836</v>
      </c>
      <c r="EL111" s="32">
        <f>IFERROR(LN('2a) female mx'!AW111),"")</f>
        <v>-0.40546510810816444</v>
      </c>
      <c r="EM111" s="32">
        <f>IFERROR(LN('2a) female mx'!AX111),"")</f>
        <v>-0.40546510810816444</v>
      </c>
      <c r="EN111" s="32">
        <f>IFERROR(LN('2a) female mx'!AY111),"")</f>
        <v>-0.15415067982725836</v>
      </c>
      <c r="EO111" s="32">
        <f>IFERROR(LN('2a) female mx'!AZ111),"")</f>
        <v>-0.15415067982725836</v>
      </c>
      <c r="EP111" s="32">
        <f>IFERROR(LN('2a) female mx'!BA111),"")</f>
        <v>-0.40546510810816444</v>
      </c>
      <c r="EQ111" s="32">
        <f>IFERROR(LN('2a) female mx'!BB111),"")</f>
        <v>-0.40546510810816444</v>
      </c>
      <c r="ER111" s="32">
        <f>IFERROR(LN('2a) female mx'!BC111),"")</f>
        <v>-0.916290731874155</v>
      </c>
      <c r="ES111" s="32">
        <f>IFERROR(LN('2a) female mx'!BD111),"")</f>
        <v>-0.53062825106217038</v>
      </c>
      <c r="ET111" s="32">
        <f>IFERROR(LN('2a) female mx'!BE111),"")</f>
        <v>-0.40546510810816444</v>
      </c>
      <c r="EU111" s="32">
        <f>IFERROR(LN('2a) female mx'!BF111),"")</f>
        <v>-0.40546510810816444</v>
      </c>
      <c r="EV111" s="32">
        <f>IFERROR(LN('2a) female mx'!BG111),"")</f>
        <v>-0.48550781578170077</v>
      </c>
      <c r="EW111" s="32">
        <f>IFERROR(LN('2a) female mx'!BH111),"")</f>
        <v>-0.48550781578170077</v>
      </c>
      <c r="EX111" s="32">
        <f>IFERROR(LN('2a) female mx'!BI111),"")</f>
        <v>-0.47692407209030929</v>
      </c>
      <c r="EY111" s="32">
        <f>IFERROR(LN('2a) female mx'!BJ111),"")</f>
        <v>-0.47692407209030929</v>
      </c>
      <c r="EZ111" s="32">
        <f>IFERROR(LN('2a) female mx'!BK111),"")</f>
        <v>-0.40546510810816444</v>
      </c>
      <c r="FA111" s="32">
        <f>IFERROR(LN('2a) female mx'!BL111),"")</f>
        <v>-0.55961578793542277</v>
      </c>
      <c r="FB111" s="32">
        <f>IFERROR(LN('2a) female mx'!BM111),"")</f>
        <v>-0.54361544658898153</v>
      </c>
      <c r="FC111" s="32">
        <f>IFERROR(LN('2a) female mx'!BN111),"")</f>
        <v>-0.51082562376599072</v>
      </c>
      <c r="FD111" s="32">
        <f>IFERROR(LN('2a) female mx'!BO111),"")</f>
        <v>-0.40546510810816444</v>
      </c>
      <c r="FE111" s="32">
        <f>IFERROR(LN('2a) female mx'!BP111),"")</f>
        <v>-0.48550781578170077</v>
      </c>
      <c r="FF111" s="32">
        <f>IFERROR(LN('2a) female mx'!BQ111),"")</f>
        <v>-0.5198754592859085</v>
      </c>
      <c r="FG111" s="32">
        <f>IFERROR(LN('2a) female mx'!BR111),"")</f>
        <v>-0.40546510810816444</v>
      </c>
      <c r="FH111" s="32">
        <f>IFERROR(LN('2a) female mx'!BS111),"")</f>
        <v>-0.40546510810816444</v>
      </c>
      <c r="FI111" s="32">
        <f>IFERROR(LN('2a) female mx'!BT111),"")</f>
        <v>-0.40546510810816444</v>
      </c>
      <c r="FJ111" s="32">
        <f>IFERROR(LN('2a) female mx'!BU111),"")</f>
        <v>-0.40546510810816444</v>
      </c>
      <c r="FK111" s="32">
        <f>IFERROR(LN('2a) female mx'!BV111),"")</f>
        <v>-0.40546510810816444</v>
      </c>
      <c r="FL111" s="32">
        <f>IFERROR(LN('2a) female mx'!BW111),"")</f>
        <v>-0.34294475112683032</v>
      </c>
      <c r="FM111" s="32">
        <f>IFERROR(LN('2a) female mx'!BX111),"")</f>
        <v>-0.46430560813109784</v>
      </c>
      <c r="FN111" s="32">
        <f>IFERROR(LN('2a) female mx'!BY111),"")</f>
        <v>-0.34294475112683032</v>
      </c>
      <c r="FO111" s="32">
        <f>IFERROR(LN('2a) female mx'!BZ111),"")</f>
        <v>-0.33647223662121289</v>
      </c>
      <c r="FP111" s="32">
        <f>IFERROR(LN('2a) female mx'!CA111),"")</f>
        <v>-0.40546510810816444</v>
      </c>
      <c r="FQ111" s="32">
        <f>IFERROR(LN('2a) female mx'!CB111),"")</f>
        <v>-0.40546510810816444</v>
      </c>
      <c r="FR111" s="32">
        <f>IFERROR(LN('2a) female mx'!CC111),"")</f>
        <v>-0.40546510810816444</v>
      </c>
      <c r="FS111" s="32">
        <f>IFERROR(LN('2a) female mx'!CD111),"")</f>
        <v>-0.3677247801253174</v>
      </c>
      <c r="FT111" s="32">
        <f>IFERROR(LN('2a) female mx'!CE111),"")</f>
        <v>-0.40546510810816444</v>
      </c>
      <c r="FU111" s="32">
        <f>IFERROR(LN('2a) female mx'!CF111),"")</f>
        <v>-0.31237468504215243</v>
      </c>
      <c r="FV111" s="32">
        <f>IFERROR(LN('2a) female mx'!CG111),"")</f>
        <v>-0.43995128417933377</v>
      </c>
      <c r="FW111" s="32">
        <f>IFERROR(LN('2a) female mx'!CH111),"")</f>
        <v>-0.40546510810816444</v>
      </c>
      <c r="FX111" s="32">
        <f>IFERROR(LN('2a) female mx'!CI111),"")</f>
        <v>-0.37156355643248296</v>
      </c>
      <c r="FY111" s="32">
        <f>IFERROR(LN('2a) female mx'!CJ111),"")</f>
        <v>-0.40546510810816444</v>
      </c>
      <c r="FZ111" s="32">
        <f>IFERROR(LN('2a) female mx'!CK111),"")</f>
        <v>-0.31237468504215243</v>
      </c>
      <c r="GA111" s="32">
        <f>IFERROR(LN('2a) female mx'!CL111),"")</f>
        <v>-0.40546510810816444</v>
      </c>
      <c r="GB111" s="32">
        <f>IFERROR(LN('2a) female mx'!CM111),"")</f>
        <v>-0.34294475112683032</v>
      </c>
      <c r="GC111" s="32">
        <f>IFERROR(LN('2a) female mx'!CN111),"")</f>
        <v>-0.33647223662121289</v>
      </c>
      <c r="GD111" s="12" t="str">
        <f>IFERROR(LN('2a) female mx'!CO111),"")</f>
        <v/>
      </c>
    </row>
    <row r="112" spans="1:186" x14ac:dyDescent="0.25">
      <c r="A112" s="31">
        <f>'2a) male mx'!A112</f>
        <v>109</v>
      </c>
      <c r="B112" s="32">
        <f>IFERROR(LN('2a) male mx'!B112),"")</f>
        <v>-0.40546510810816444</v>
      </c>
      <c r="C112" s="32" t="str">
        <f>IFERROR(LN('2a) male mx'!C112),"")</f>
        <v/>
      </c>
      <c r="D112" s="32" t="str">
        <f>IFERROR(LN('2a) male mx'!D112),"")</f>
        <v/>
      </c>
      <c r="E112" s="32" t="str">
        <f>IFERROR(LN('2a) male mx'!E112),"")</f>
        <v/>
      </c>
      <c r="F112" s="32">
        <f>IFERROR(LN('2a) male mx'!F112),"")</f>
        <v>0.69314718055994529</v>
      </c>
      <c r="G112" s="32" t="str">
        <f>IFERROR(LN('2a) male mx'!G112),"")</f>
        <v/>
      </c>
      <c r="H112" s="32" t="str">
        <f>IFERROR(LN('2a) male mx'!H112),"")</f>
        <v/>
      </c>
      <c r="I112" s="32">
        <f>IFERROR(LN('2a) male mx'!I112),"")</f>
        <v>0.69314718055994529</v>
      </c>
      <c r="J112" s="32" t="str">
        <f>IFERROR(LN('2a) male mx'!J112),"")</f>
        <v/>
      </c>
      <c r="K112" s="32">
        <f>IFERROR(LN('2a) male mx'!K112),"")</f>
        <v>0.69314718055994529</v>
      </c>
      <c r="L112" s="32" t="str">
        <f>IFERROR(LN('2a) male mx'!L112),"")</f>
        <v/>
      </c>
      <c r="M112" s="32">
        <f>IFERROR(LN('2a) male mx'!M112),"")</f>
        <v>0.69314718055994529</v>
      </c>
      <c r="N112" s="32" t="str">
        <f>IFERROR(LN('2a) male mx'!N112),"")</f>
        <v/>
      </c>
      <c r="O112" s="32" t="str">
        <f>IFERROR(LN('2a) male mx'!O112),"")</f>
        <v/>
      </c>
      <c r="P112" s="32" t="str">
        <f>IFERROR(LN('2a) male mx'!P112),"")</f>
        <v/>
      </c>
      <c r="Q112" s="32" t="str">
        <f>IFERROR(LN('2a) male mx'!Q112),"")</f>
        <v/>
      </c>
      <c r="R112" s="32" t="str">
        <f>IFERROR(LN('2a) male mx'!R112),"")</f>
        <v/>
      </c>
      <c r="S112" s="32" t="str">
        <f>IFERROR(LN('2a) male mx'!S112),"")</f>
        <v/>
      </c>
      <c r="T112" s="32" t="str">
        <f>IFERROR(LN('2a) male mx'!T112),"")</f>
        <v/>
      </c>
      <c r="U112" s="32" t="str">
        <f>IFERROR(LN('2a) male mx'!U112),"")</f>
        <v/>
      </c>
      <c r="V112" s="32" t="str">
        <f>IFERROR(LN('2a) male mx'!V112),"")</f>
        <v/>
      </c>
      <c r="W112" s="32" t="str">
        <f>IFERROR(LN('2a) male mx'!W112),"")</f>
        <v/>
      </c>
      <c r="X112" s="32" t="str">
        <f>IFERROR(LN('2a) male mx'!X112),"")</f>
        <v/>
      </c>
      <c r="Y112" s="32" t="str">
        <f>IFERROR(LN('2a) male mx'!Y112),"")</f>
        <v/>
      </c>
      <c r="Z112" s="32" t="str">
        <f>IFERROR(LN('2a) male mx'!Z112),"")</f>
        <v/>
      </c>
      <c r="AA112" s="32" t="str">
        <f>IFERROR(LN('2a) male mx'!AA112),"")</f>
        <v/>
      </c>
      <c r="AB112" s="32" t="str">
        <f>IFERROR(LN('2a) male mx'!AB112),"")</f>
        <v/>
      </c>
      <c r="AC112" s="32" t="str">
        <f>IFERROR(LN('2a) male mx'!AC112),"")</f>
        <v/>
      </c>
      <c r="AD112" s="32" t="str">
        <f>IFERROR(LN('2a) male mx'!AD112),"")</f>
        <v/>
      </c>
      <c r="AE112" s="32" t="str">
        <f>IFERROR(LN('2a) male mx'!AE112),"")</f>
        <v/>
      </c>
      <c r="AF112" s="32" t="str">
        <f>IFERROR(LN('2a) male mx'!AF112),"")</f>
        <v/>
      </c>
      <c r="AG112" s="32" t="str">
        <f>IFERROR(LN('2a) male mx'!AG112),"")</f>
        <v/>
      </c>
      <c r="AH112" s="32" t="str">
        <f>IFERROR(LN('2a) male mx'!AH112),"")</f>
        <v/>
      </c>
      <c r="AI112" s="32" t="str">
        <f>IFERROR(LN('2a) male mx'!AI112),"")</f>
        <v/>
      </c>
      <c r="AJ112" s="32" t="str">
        <f>IFERROR(LN('2a) male mx'!AJ112),"")</f>
        <v/>
      </c>
      <c r="AK112" s="32" t="str">
        <f>IFERROR(LN('2a) male mx'!AK112),"")</f>
        <v/>
      </c>
      <c r="AL112" s="32" t="str">
        <f>IFERROR(LN('2a) male mx'!AL112),"")</f>
        <v/>
      </c>
      <c r="AM112" s="32" t="str">
        <f>IFERROR(LN('2a) male mx'!AM112),"")</f>
        <v/>
      </c>
      <c r="AN112" s="32" t="str">
        <f>IFERROR(LN('2a) male mx'!AN112),"")</f>
        <v/>
      </c>
      <c r="AO112" s="32" t="str">
        <f>IFERROR(LN('2a) male mx'!AO112),"")</f>
        <v/>
      </c>
      <c r="AP112" s="32" t="str">
        <f>IFERROR(LN('2a) male mx'!AP112),"")</f>
        <v/>
      </c>
      <c r="AQ112" s="32" t="str">
        <f>IFERROR(LN('2a) male mx'!AQ112),"")</f>
        <v/>
      </c>
      <c r="AR112" s="32" t="str">
        <f>IFERROR(LN('2a) male mx'!AR112),"")</f>
        <v/>
      </c>
      <c r="AS112" s="32" t="str">
        <f>IFERROR(LN('2a) male mx'!AS112),"")</f>
        <v/>
      </c>
      <c r="AT112" s="32" t="str">
        <f>IFERROR(LN('2a) male mx'!AT112),"")</f>
        <v/>
      </c>
      <c r="AU112" s="32" t="str">
        <f>IFERROR(LN('2a) male mx'!AU112),"")</f>
        <v/>
      </c>
      <c r="AV112" s="32" t="str">
        <f>IFERROR(LN('2a) male mx'!AV112),"")</f>
        <v/>
      </c>
      <c r="AW112" s="32" t="str">
        <f>IFERROR(LN('2a) male mx'!AW112),"")</f>
        <v/>
      </c>
      <c r="AX112" s="32" t="str">
        <f>IFERROR(LN('2a) male mx'!AX112),"")</f>
        <v/>
      </c>
      <c r="AY112" s="32" t="str">
        <f>IFERROR(LN('2a) male mx'!AY112),"")</f>
        <v/>
      </c>
      <c r="AZ112" s="32" t="str">
        <f>IFERROR(LN('2a) male mx'!AZ112),"")</f>
        <v/>
      </c>
      <c r="BA112" s="32" t="str">
        <f>IFERROR(LN('2a) male mx'!BA112),"")</f>
        <v/>
      </c>
      <c r="BB112" s="32">
        <f>IFERROR(LN('2a) male mx'!BB112),"")</f>
        <v>0.69314718055994529</v>
      </c>
      <c r="BC112" s="32" t="str">
        <f>IFERROR(LN('2a) male mx'!BC112),"")</f>
        <v/>
      </c>
      <c r="BD112" s="32">
        <f>IFERROR(LN('2a) male mx'!BD112),"")</f>
        <v>0.69314718055994529</v>
      </c>
      <c r="BE112" s="32" t="str">
        <f>IFERROR(LN('2a) male mx'!BE112),"")</f>
        <v/>
      </c>
      <c r="BF112" s="32">
        <f>IFERROR(LN('2a) male mx'!BF112),"")</f>
        <v>0.69314718055994529</v>
      </c>
      <c r="BG112" s="32">
        <f>IFERROR(LN('2a) male mx'!BG112),"")</f>
        <v>-0.40546510810816444</v>
      </c>
      <c r="BH112" s="32" t="str">
        <f>IFERROR(LN('2a) male mx'!BH112),"")</f>
        <v/>
      </c>
      <c r="BI112" s="32">
        <f>IFERROR(LN('2a) male mx'!BI112),"")</f>
        <v>-0.40546510810816444</v>
      </c>
      <c r="BJ112" s="32" t="str">
        <f>IFERROR(LN('2a) male mx'!BJ112),"")</f>
        <v/>
      </c>
      <c r="BK112" s="32">
        <f>IFERROR(LN('2a) male mx'!BK112),"")</f>
        <v>0.69314718055994529</v>
      </c>
      <c r="BL112" s="32">
        <f>IFERROR(LN('2a) male mx'!BL112),"")</f>
        <v>-0.40546510810816444</v>
      </c>
      <c r="BM112" s="32" t="str">
        <f>IFERROR(LN('2a) male mx'!BM112),"")</f>
        <v/>
      </c>
      <c r="BN112" s="32">
        <f>IFERROR(LN('2a) male mx'!BN112),"")</f>
        <v>0.69314718055994529</v>
      </c>
      <c r="BO112" s="32">
        <f>IFERROR(LN('2a) male mx'!BO112),"")</f>
        <v>-0.40546510810816444</v>
      </c>
      <c r="BP112" s="32" t="str">
        <f>IFERROR(LN('2a) male mx'!BP112),"")</f>
        <v/>
      </c>
      <c r="BQ112" s="32">
        <f>IFERROR(LN('2a) male mx'!BQ112),"")</f>
        <v>-0.40546510810816444</v>
      </c>
      <c r="BR112" s="32">
        <f>IFERROR(LN('2a) male mx'!BR112),"")</f>
        <v>0.69314718055994529</v>
      </c>
      <c r="BS112" s="32">
        <f>IFERROR(LN('2a) male mx'!BS112),"")</f>
        <v>-0.40546510810816444</v>
      </c>
      <c r="BT112" s="32">
        <f>IFERROR(LN('2a) male mx'!BT112),"")</f>
        <v>-0.916290731874155</v>
      </c>
      <c r="BU112" s="32">
        <f>IFERROR(LN('2a) male mx'!BU112),"")</f>
        <v>-0.40546510810816444</v>
      </c>
      <c r="BV112" s="32">
        <f>IFERROR(LN('2a) male mx'!BV112),"")</f>
        <v>0</v>
      </c>
      <c r="BW112" s="32">
        <f>IFERROR(LN('2a) male mx'!BW112),"")</f>
        <v>0.69314718055994529</v>
      </c>
      <c r="BX112" s="32">
        <f>IFERROR(LN('2a) male mx'!BX112),"")</f>
        <v>-0.40546510810816444</v>
      </c>
      <c r="BY112" s="32">
        <f>IFERROR(LN('2a) male mx'!BY112),"")</f>
        <v>-0.40546510810816444</v>
      </c>
      <c r="BZ112" s="32">
        <f>IFERROR(LN('2a) male mx'!BZ112),"")</f>
        <v>-0.40546510810816444</v>
      </c>
      <c r="CA112" s="32">
        <f>IFERROR(LN('2a) male mx'!CA112),"")</f>
        <v>-0.40546510810816444</v>
      </c>
      <c r="CB112" s="32">
        <f>IFERROR(LN('2a) male mx'!CB112),"")</f>
        <v>-0.40546510810816444</v>
      </c>
      <c r="CC112" s="32">
        <f>IFERROR(LN('2a) male mx'!CC112),"")</f>
        <v>-0.40546510810816444</v>
      </c>
      <c r="CD112" s="32">
        <f>IFERROR(LN('2a) male mx'!CD112),"")</f>
        <v>0</v>
      </c>
      <c r="CE112" s="32">
        <f>IFERROR(LN('2a) male mx'!CE112),"")</f>
        <v>-0.40546510810816444</v>
      </c>
      <c r="CF112" s="32">
        <f>IFERROR(LN('2a) male mx'!CF112),"")</f>
        <v>0</v>
      </c>
      <c r="CG112" s="32">
        <f>IFERROR(LN('2a) male mx'!CG112),"")</f>
        <v>0</v>
      </c>
      <c r="CH112" s="32">
        <f>IFERROR(LN('2a) male mx'!CH112),"")</f>
        <v>-0.15415067982725836</v>
      </c>
      <c r="CI112" s="32">
        <f>IFERROR(LN('2a) male mx'!CI112),"")</f>
        <v>-0.40546510810816444</v>
      </c>
      <c r="CJ112" s="32">
        <f>IFERROR(LN('2a) male mx'!CJ112),"")</f>
        <v>-0.40546510810816444</v>
      </c>
      <c r="CK112" s="32">
        <f>IFERROR(LN('2a) male mx'!CK112),"")</f>
        <v>-0.40546510810816444</v>
      </c>
      <c r="CL112" s="32">
        <f>IFERROR(LN('2a) male mx'!CL112),"")</f>
        <v>-0.40546510810816444</v>
      </c>
      <c r="CM112" s="32">
        <f>IFERROR(LN('2a) male mx'!CM112),"")</f>
        <v>-0.40546510810816444</v>
      </c>
      <c r="CN112" s="32">
        <f>IFERROR(LN('2a) male mx'!CN112),"")</f>
        <v>-0.40546510810816444</v>
      </c>
      <c r="CP112" s="31">
        <f t="shared" si="3"/>
        <v>109</v>
      </c>
      <c r="CQ112" s="32">
        <f>IFERROR(LN('2a) female mx'!B112),"")</f>
        <v>-0.69314718055994529</v>
      </c>
      <c r="CR112" s="32">
        <f>IFERROR(LN('2a) female mx'!C112),"")</f>
        <v>-0.40546510810816444</v>
      </c>
      <c r="CS112" s="32" t="str">
        <f>IFERROR(LN('2a) female mx'!D112),"")</f>
        <v/>
      </c>
      <c r="CT112" s="32">
        <f>IFERROR(LN('2a) female mx'!E112),"")</f>
        <v>0.69314718055994529</v>
      </c>
      <c r="CU112" s="32">
        <f>IFERROR(LN('2a) female mx'!F112),"")</f>
        <v>-0.916290731874155</v>
      </c>
      <c r="CV112" s="32">
        <f>IFERROR(LN('2a) female mx'!G112),"")</f>
        <v>-0.40546510810816444</v>
      </c>
      <c r="CW112" s="32">
        <f>IFERROR(LN('2a) female mx'!H112),"")</f>
        <v>0.69314718055994529</v>
      </c>
      <c r="CX112" s="32" t="str">
        <f>IFERROR(LN('2a) female mx'!I112),"")</f>
        <v/>
      </c>
      <c r="CY112" s="32" t="str">
        <f>IFERROR(LN('2a) female mx'!J112),"")</f>
        <v/>
      </c>
      <c r="CZ112" s="32">
        <f>IFERROR(LN('2a) female mx'!K112),"")</f>
        <v>-0.40546510810816444</v>
      </c>
      <c r="DA112" s="32" t="str">
        <f>IFERROR(LN('2a) female mx'!L112),"")</f>
        <v/>
      </c>
      <c r="DB112" s="32">
        <f>IFERROR(LN('2a) female mx'!M112),"")</f>
        <v>0.69314718055994529</v>
      </c>
      <c r="DC112" s="32" t="str">
        <f>IFERROR(LN('2a) female mx'!N112),"")</f>
        <v/>
      </c>
      <c r="DD112" s="32">
        <f>IFERROR(LN('2a) female mx'!O112),"")</f>
        <v>0.69314718055994529</v>
      </c>
      <c r="DE112" s="32">
        <f>IFERROR(LN('2a) female mx'!P112),"")</f>
        <v>0.69314718055994529</v>
      </c>
      <c r="DF112" s="32">
        <f>IFERROR(LN('2a) female mx'!Q112),"")</f>
        <v>0.69314718055994529</v>
      </c>
      <c r="DG112" s="32">
        <f>IFERROR(LN('2a) female mx'!R112),"")</f>
        <v>0.69314718055994529</v>
      </c>
      <c r="DH112" s="32">
        <f>IFERROR(LN('2a) female mx'!S112),"")</f>
        <v>0.69314718055994529</v>
      </c>
      <c r="DI112" s="32" t="str">
        <f>IFERROR(LN('2a) female mx'!T112),"")</f>
        <v/>
      </c>
      <c r="DJ112" s="32">
        <f>IFERROR(LN('2a) female mx'!U112),"")</f>
        <v>0.69314718055994529</v>
      </c>
      <c r="DK112" s="32" t="str">
        <f>IFERROR(LN('2a) female mx'!V112),"")</f>
        <v/>
      </c>
      <c r="DL112" s="32" t="str">
        <f>IFERROR(LN('2a) female mx'!W112),"")</f>
        <v/>
      </c>
      <c r="DM112" s="32" t="str">
        <f>IFERROR(LN('2a) female mx'!X112),"")</f>
        <v/>
      </c>
      <c r="DN112" s="32">
        <f>IFERROR(LN('2a) female mx'!Y112),"")</f>
        <v>0.69314718055994529</v>
      </c>
      <c r="DO112" s="32">
        <f>IFERROR(LN('2a) female mx'!Z112),"")</f>
        <v>0.69314718055994529</v>
      </c>
      <c r="DP112" s="32">
        <f>IFERROR(LN('2a) female mx'!AA112),"")</f>
        <v>0.69314718055994529</v>
      </c>
      <c r="DQ112" s="32">
        <f>IFERROR(LN('2a) female mx'!AB112),"")</f>
        <v>0.69314718055994529</v>
      </c>
      <c r="DR112" s="32" t="str">
        <f>IFERROR(LN('2a) female mx'!AC112),"")</f>
        <v/>
      </c>
      <c r="DS112" s="32" t="str">
        <f>IFERROR(LN('2a) female mx'!AD112),"")</f>
        <v/>
      </c>
      <c r="DT112" s="32" t="str">
        <f>IFERROR(LN('2a) female mx'!AE112),"")</f>
        <v/>
      </c>
      <c r="DU112" s="32" t="str">
        <f>IFERROR(LN('2a) female mx'!AF112),"")</f>
        <v/>
      </c>
      <c r="DV112" s="32">
        <f>IFERROR(LN('2a) female mx'!AG112),"")</f>
        <v>0.69314718055994529</v>
      </c>
      <c r="DW112" s="32">
        <f>IFERROR(LN('2a) female mx'!AH112),"")</f>
        <v>0.69314718055994529</v>
      </c>
      <c r="DX112" s="32">
        <f>IFERROR(LN('2a) female mx'!AI112),"")</f>
        <v>0.69314718055994529</v>
      </c>
      <c r="DY112" s="32">
        <f>IFERROR(LN('2a) female mx'!AJ112),"")</f>
        <v>0.69314718055994529</v>
      </c>
      <c r="DZ112" s="32">
        <f>IFERROR(LN('2a) female mx'!AK112),"")</f>
        <v>0.69314718055994529</v>
      </c>
      <c r="EA112" s="32" t="str">
        <f>IFERROR(LN('2a) female mx'!AL112),"")</f>
        <v/>
      </c>
      <c r="EB112" s="32">
        <f>IFERROR(LN('2a) female mx'!AM112),"")</f>
        <v>-0.40546510810816444</v>
      </c>
      <c r="EC112" s="32">
        <f>IFERROR(LN('2a) female mx'!AN112),"")</f>
        <v>0.69314718055994529</v>
      </c>
      <c r="ED112" s="32">
        <f>IFERROR(LN('2a) female mx'!AO112),"")</f>
        <v>-0.40546510810816444</v>
      </c>
      <c r="EE112" s="32">
        <f>IFERROR(LN('2a) female mx'!AP112),"")</f>
        <v>-0.40546510810816444</v>
      </c>
      <c r="EF112" s="32" t="str">
        <f>IFERROR(LN('2a) female mx'!AQ112),"")</f>
        <v/>
      </c>
      <c r="EG112" s="32">
        <f>IFERROR(LN('2a) female mx'!AR112),"")</f>
        <v>-0.40546510810816444</v>
      </c>
      <c r="EH112" s="32" t="str">
        <f>IFERROR(LN('2a) female mx'!AS112),"")</f>
        <v/>
      </c>
      <c r="EI112" s="32">
        <f>IFERROR(LN('2a) female mx'!AT112),"")</f>
        <v>-0.40546510810816444</v>
      </c>
      <c r="EJ112" s="32" t="str">
        <f>IFERROR(LN('2a) female mx'!AU112),"")</f>
        <v/>
      </c>
      <c r="EK112" s="32">
        <f>IFERROR(LN('2a) female mx'!AV112),"")</f>
        <v>-0.40546510810816444</v>
      </c>
      <c r="EL112" s="32">
        <f>IFERROR(LN('2a) female mx'!AW112),"")</f>
        <v>0.69314718055994529</v>
      </c>
      <c r="EM112" s="32">
        <f>IFERROR(LN('2a) female mx'!AX112),"")</f>
        <v>0</v>
      </c>
      <c r="EN112" s="32">
        <f>IFERROR(LN('2a) female mx'!AY112),"")</f>
        <v>-0.40546510810816444</v>
      </c>
      <c r="EO112" s="32">
        <f>IFERROR(LN('2a) female mx'!AZ112),"")</f>
        <v>-0.40546510810816444</v>
      </c>
      <c r="EP112" s="32">
        <f>IFERROR(LN('2a) female mx'!BA112),"")</f>
        <v>0</v>
      </c>
      <c r="EQ112" s="32">
        <f>IFERROR(LN('2a) female mx'!BB112),"")</f>
        <v>0</v>
      </c>
      <c r="ER112" s="32">
        <f>IFERROR(LN('2a) female mx'!BC112),"")</f>
        <v>-0.40546510810816444</v>
      </c>
      <c r="ES112" s="32">
        <f>IFERROR(LN('2a) female mx'!BD112),"")</f>
        <v>-0.40546510810816444</v>
      </c>
      <c r="ET112" s="32">
        <f>IFERROR(LN('2a) female mx'!BE112),"")</f>
        <v>0</v>
      </c>
      <c r="EU112" s="32">
        <f>IFERROR(LN('2a) female mx'!BF112),"")</f>
        <v>-0.22314355131420971</v>
      </c>
      <c r="EV112" s="32">
        <f>IFERROR(LN('2a) female mx'!BG112),"")</f>
        <v>-0.262364264467491</v>
      </c>
      <c r="EW112" s="32">
        <f>IFERROR(LN('2a) female mx'!BH112),"")</f>
        <v>-0.262364264467491</v>
      </c>
      <c r="EX112" s="32">
        <f>IFERROR(LN('2a) female mx'!BI112),"")</f>
        <v>-0.40546510810816444</v>
      </c>
      <c r="EY112" s="32">
        <f>IFERROR(LN('2a) female mx'!BJ112),"")</f>
        <v>-0.40546510810816444</v>
      </c>
      <c r="EZ112" s="32">
        <f>IFERROR(LN('2a) female mx'!BK112),"")</f>
        <v>-0.15415067982725836</v>
      </c>
      <c r="FA112" s="32">
        <f>IFERROR(LN('2a) female mx'!BL112),"")</f>
        <v>-0.31845373111853459</v>
      </c>
      <c r="FB112" s="32">
        <f>IFERROR(LN('2a) female mx'!BM112),"")</f>
        <v>-0.2876820724517809</v>
      </c>
      <c r="FC112" s="32">
        <f>IFERROR(LN('2a) female mx'!BN112),"")</f>
        <v>-0.22314355131420971</v>
      </c>
      <c r="FD112" s="32">
        <f>IFERROR(LN('2a) female mx'!BO112),"")</f>
        <v>-0.40546510810816444</v>
      </c>
      <c r="FE112" s="32">
        <f>IFERROR(LN('2a) female mx'!BP112),"")</f>
        <v>-0.262364264467491</v>
      </c>
      <c r="FF112" s="32">
        <f>IFERROR(LN('2a) female mx'!BQ112),"")</f>
        <v>-0.30538164955118191</v>
      </c>
      <c r="FG112" s="32">
        <f>IFERROR(LN('2a) female mx'!BR112),"")</f>
        <v>-0.15415067982725836</v>
      </c>
      <c r="FH112" s="32">
        <f>IFERROR(LN('2a) female mx'!BS112),"")</f>
        <v>-0.40546510810816444</v>
      </c>
      <c r="FI112" s="32">
        <f>IFERROR(LN('2a) female mx'!BT112),"")</f>
        <v>-0.49643688631389099</v>
      </c>
      <c r="FJ112" s="32">
        <f>IFERROR(LN('2a) female mx'!BU112),"")</f>
        <v>-0.51082562376599072</v>
      </c>
      <c r="FK112" s="32">
        <f>IFERROR(LN('2a) female mx'!BV112),"")</f>
        <v>-0.48550781578170077</v>
      </c>
      <c r="FL112" s="32">
        <f>IFERROR(LN('2a) female mx'!BW112),"")</f>
        <v>-0.40546510810816444</v>
      </c>
      <c r="FM112" s="32">
        <f>IFERROR(LN('2a) female mx'!BX112),"")</f>
        <v>-0.40546510810816444</v>
      </c>
      <c r="FN112" s="32">
        <f>IFERROR(LN('2a) female mx'!BY112),"")</f>
        <v>-0.40546510810816444</v>
      </c>
      <c r="FO112" s="32">
        <f>IFERROR(LN('2a) female mx'!BZ112),"")</f>
        <v>-0.262364264467491</v>
      </c>
      <c r="FP112" s="32">
        <f>IFERROR(LN('2a) female mx'!CA112),"")</f>
        <v>-0.40546510810816444</v>
      </c>
      <c r="FQ112" s="32">
        <f>IFERROR(LN('2a) female mx'!CB112),"")</f>
        <v>-0.31845373111853459</v>
      </c>
      <c r="FR112" s="32">
        <f>IFERROR(LN('2a) female mx'!CC112),"")</f>
        <v>-0.40546510810816444</v>
      </c>
      <c r="FS112" s="32">
        <f>IFERROR(LN('2a) female mx'!CD112),"")</f>
        <v>-0.3285040669720361</v>
      </c>
      <c r="FT112" s="32">
        <f>IFERROR(LN('2a) female mx'!CE112),"")</f>
        <v>-0.30538164955118191</v>
      </c>
      <c r="FU112" s="32">
        <f>IFERROR(LN('2a) female mx'!CF112),"")</f>
        <v>-0.30538164955118191</v>
      </c>
      <c r="FV112" s="32">
        <f>IFERROR(LN('2a) female mx'!CG112),"")</f>
        <v>-0.27625337662815824</v>
      </c>
      <c r="FW112" s="32">
        <f>IFERROR(LN('2a) female mx'!CH112),"")</f>
        <v>-0.3483066942682157</v>
      </c>
      <c r="FX112" s="32">
        <f>IFERROR(LN('2a) female mx'!CI112),"")</f>
        <v>-0.33647223662121289</v>
      </c>
      <c r="FY112" s="32">
        <f>IFERROR(LN('2a) female mx'!CJ112),"")</f>
        <v>-0.24512245803298496</v>
      </c>
      <c r="FZ112" s="32">
        <f>IFERROR(LN('2a) female mx'!CK112),"")</f>
        <v>-0.30538164955118191</v>
      </c>
      <c r="GA112" s="32">
        <f>IFERROR(LN('2a) female mx'!CL112),"")</f>
        <v>-0.34294475112683032</v>
      </c>
      <c r="GB112" s="32">
        <f>IFERROR(LN('2a) female mx'!CM112),"")</f>
        <v>-0.40546510810816444</v>
      </c>
      <c r="GC112" s="32">
        <f>IFERROR(LN('2a) female mx'!CN112),"")</f>
        <v>-0.262364264467491</v>
      </c>
      <c r="GD112" s="12" t="str">
        <f>IFERROR(LN('2a) female mx'!CO112),"")</f>
        <v/>
      </c>
    </row>
    <row r="113" spans="1:186" x14ac:dyDescent="0.25">
      <c r="A113" s="31">
        <f>'2a) male mx'!A113</f>
        <v>110</v>
      </c>
      <c r="B113" s="32">
        <f>IFERROR(LN('2a) male mx'!B113),"")</f>
        <v>0.69314718055994529</v>
      </c>
      <c r="C113" s="32" t="str">
        <f>IFERROR(LN('2a) male mx'!C113),"")</f>
        <v/>
      </c>
      <c r="D113" s="32" t="str">
        <f>IFERROR(LN('2a) male mx'!D113),"")</f>
        <v/>
      </c>
      <c r="E113" s="32" t="str">
        <f>IFERROR(LN('2a) male mx'!E113),"")</f>
        <v/>
      </c>
      <c r="F113" s="32" t="str">
        <f>IFERROR(LN('2a) male mx'!F113),"")</f>
        <v/>
      </c>
      <c r="G113" s="32" t="str">
        <f>IFERROR(LN('2a) male mx'!G113),"")</f>
        <v/>
      </c>
      <c r="H113" s="32" t="str">
        <f>IFERROR(LN('2a) male mx'!H113),"")</f>
        <v/>
      </c>
      <c r="I113" s="32" t="str">
        <f>IFERROR(LN('2a) male mx'!I113),"")</f>
        <v/>
      </c>
      <c r="J113" s="32" t="str">
        <f>IFERROR(LN('2a) male mx'!J113),"")</f>
        <v/>
      </c>
      <c r="K113" s="32" t="str">
        <f>IFERROR(LN('2a) male mx'!K113),"")</f>
        <v/>
      </c>
      <c r="L113" s="32" t="str">
        <f>IFERROR(LN('2a) male mx'!L113),"")</f>
        <v/>
      </c>
      <c r="M113" s="32" t="str">
        <f>IFERROR(LN('2a) male mx'!M113),"")</f>
        <v/>
      </c>
      <c r="N113" s="32" t="str">
        <f>IFERROR(LN('2a) male mx'!N113),"")</f>
        <v/>
      </c>
      <c r="O113" s="32" t="str">
        <f>IFERROR(LN('2a) male mx'!O113),"")</f>
        <v/>
      </c>
      <c r="P113" s="32" t="str">
        <f>IFERROR(LN('2a) male mx'!P113),"")</f>
        <v/>
      </c>
      <c r="Q113" s="32" t="str">
        <f>IFERROR(LN('2a) male mx'!Q113),"")</f>
        <v/>
      </c>
      <c r="R113" s="32" t="str">
        <f>IFERROR(LN('2a) male mx'!R113),"")</f>
        <v/>
      </c>
      <c r="S113" s="32" t="str">
        <f>IFERROR(LN('2a) male mx'!S113),"")</f>
        <v/>
      </c>
      <c r="T113" s="32" t="str">
        <f>IFERROR(LN('2a) male mx'!T113),"")</f>
        <v/>
      </c>
      <c r="U113" s="32" t="str">
        <f>IFERROR(LN('2a) male mx'!U113),"")</f>
        <v/>
      </c>
      <c r="V113" s="32" t="str">
        <f>IFERROR(LN('2a) male mx'!V113),"")</f>
        <v/>
      </c>
      <c r="W113" s="32" t="str">
        <f>IFERROR(LN('2a) male mx'!W113),"")</f>
        <v/>
      </c>
      <c r="X113" s="32" t="str">
        <f>IFERROR(LN('2a) male mx'!X113),"")</f>
        <v/>
      </c>
      <c r="Y113" s="32" t="str">
        <f>IFERROR(LN('2a) male mx'!Y113),"")</f>
        <v/>
      </c>
      <c r="Z113" s="32" t="str">
        <f>IFERROR(LN('2a) male mx'!Z113),"")</f>
        <v/>
      </c>
      <c r="AA113" s="32" t="str">
        <f>IFERROR(LN('2a) male mx'!AA113),"")</f>
        <v/>
      </c>
      <c r="AB113" s="32" t="str">
        <f>IFERROR(LN('2a) male mx'!AB113),"")</f>
        <v/>
      </c>
      <c r="AC113" s="32" t="str">
        <f>IFERROR(LN('2a) male mx'!AC113),"")</f>
        <v/>
      </c>
      <c r="AD113" s="32" t="str">
        <f>IFERROR(LN('2a) male mx'!AD113),"")</f>
        <v/>
      </c>
      <c r="AE113" s="32" t="str">
        <f>IFERROR(LN('2a) male mx'!AE113),"")</f>
        <v/>
      </c>
      <c r="AF113" s="32" t="str">
        <f>IFERROR(LN('2a) male mx'!AF113),"")</f>
        <v/>
      </c>
      <c r="AG113" s="32" t="str">
        <f>IFERROR(LN('2a) male mx'!AG113),"")</f>
        <v/>
      </c>
      <c r="AH113" s="32" t="str">
        <f>IFERROR(LN('2a) male mx'!AH113),"")</f>
        <v/>
      </c>
      <c r="AI113" s="32" t="str">
        <f>IFERROR(LN('2a) male mx'!AI113),"")</f>
        <v/>
      </c>
      <c r="AJ113" s="32" t="str">
        <f>IFERROR(LN('2a) male mx'!AJ113),"")</f>
        <v/>
      </c>
      <c r="AK113" s="32" t="str">
        <f>IFERROR(LN('2a) male mx'!AK113),"")</f>
        <v/>
      </c>
      <c r="AL113" s="32" t="str">
        <f>IFERROR(LN('2a) male mx'!AL113),"")</f>
        <v/>
      </c>
      <c r="AM113" s="32" t="str">
        <f>IFERROR(LN('2a) male mx'!AM113),"")</f>
        <v/>
      </c>
      <c r="AN113" s="32" t="str">
        <f>IFERROR(LN('2a) male mx'!AN113),"")</f>
        <v/>
      </c>
      <c r="AO113" s="32" t="str">
        <f>IFERROR(LN('2a) male mx'!AO113),"")</f>
        <v/>
      </c>
      <c r="AP113" s="32" t="str">
        <f>IFERROR(LN('2a) male mx'!AP113),"")</f>
        <v/>
      </c>
      <c r="AQ113" s="32" t="str">
        <f>IFERROR(LN('2a) male mx'!AQ113),"")</f>
        <v/>
      </c>
      <c r="AR113" s="32" t="str">
        <f>IFERROR(LN('2a) male mx'!AR113),"")</f>
        <v/>
      </c>
      <c r="AS113" s="32" t="str">
        <f>IFERROR(LN('2a) male mx'!AS113),"")</f>
        <v/>
      </c>
      <c r="AT113" s="32" t="str">
        <f>IFERROR(LN('2a) male mx'!AT113),"")</f>
        <v/>
      </c>
      <c r="AU113" s="32" t="str">
        <f>IFERROR(LN('2a) male mx'!AU113),"")</f>
        <v/>
      </c>
      <c r="AV113" s="32" t="str">
        <f>IFERROR(LN('2a) male mx'!AV113),"")</f>
        <v/>
      </c>
      <c r="AW113" s="32" t="str">
        <f>IFERROR(LN('2a) male mx'!AW113),"")</f>
        <v/>
      </c>
      <c r="AX113" s="32" t="str">
        <f>IFERROR(LN('2a) male mx'!AX113),"")</f>
        <v/>
      </c>
      <c r="AY113" s="32" t="str">
        <f>IFERROR(LN('2a) male mx'!AY113),"")</f>
        <v/>
      </c>
      <c r="AZ113" s="32" t="str">
        <f>IFERROR(LN('2a) male mx'!AZ113),"")</f>
        <v/>
      </c>
      <c r="BA113" s="32" t="str">
        <f>IFERROR(LN('2a) male mx'!BA113),"")</f>
        <v/>
      </c>
      <c r="BB113" s="32" t="str">
        <f>IFERROR(LN('2a) male mx'!BB113),"")</f>
        <v/>
      </c>
      <c r="BC113" s="32" t="str">
        <f>IFERROR(LN('2a) male mx'!BC113),"")</f>
        <v/>
      </c>
      <c r="BD113" s="32" t="str">
        <f>IFERROR(LN('2a) male mx'!BD113),"")</f>
        <v/>
      </c>
      <c r="BE113" s="32" t="str">
        <f>IFERROR(LN('2a) male mx'!BE113),"")</f>
        <v/>
      </c>
      <c r="BF113" s="32" t="str">
        <f>IFERROR(LN('2a) male mx'!BF113),"")</f>
        <v/>
      </c>
      <c r="BG113" s="32">
        <f>IFERROR(LN('2a) male mx'!BG113),"")</f>
        <v>0.69314718055994529</v>
      </c>
      <c r="BH113" s="32">
        <f>IFERROR(LN('2a) male mx'!BH113),"")</f>
        <v>0.69314718055994529</v>
      </c>
      <c r="BI113" s="32">
        <f>IFERROR(LN('2a) male mx'!BI113),"")</f>
        <v>0.69314718055994529</v>
      </c>
      <c r="BJ113" s="32">
        <f>IFERROR(LN('2a) male mx'!BJ113),"")</f>
        <v>0.69314718055994529</v>
      </c>
      <c r="BK113" s="32" t="str">
        <f>IFERROR(LN('2a) male mx'!BK113),"")</f>
        <v/>
      </c>
      <c r="BL113" s="32">
        <f>IFERROR(LN('2a) male mx'!BL113),"")</f>
        <v>0.69314718055994529</v>
      </c>
      <c r="BM113" s="32">
        <f>IFERROR(LN('2a) male mx'!BM113),"")</f>
        <v>0.69314718055994529</v>
      </c>
      <c r="BN113" s="32" t="str">
        <f>IFERROR(LN('2a) male mx'!BN113),"")</f>
        <v/>
      </c>
      <c r="BO113" s="32">
        <f>IFERROR(LN('2a) male mx'!BO113),"")</f>
        <v>0.69314718055994529</v>
      </c>
      <c r="BP113" s="32">
        <f>IFERROR(LN('2a) male mx'!BP113),"")</f>
        <v>0.69314718055994529</v>
      </c>
      <c r="BQ113" s="32">
        <f>IFERROR(LN('2a) male mx'!BQ113),"")</f>
        <v>0.69314718055994529</v>
      </c>
      <c r="BR113" s="32" t="str">
        <f>IFERROR(LN('2a) male mx'!BR113),"")</f>
        <v/>
      </c>
      <c r="BS113" s="32">
        <f>IFERROR(LN('2a) male mx'!BS113),"")</f>
        <v>0.69314718055994529</v>
      </c>
      <c r="BT113" s="32">
        <f>IFERROR(LN('2a) male mx'!BT113),"")</f>
        <v>0.69314718055994529</v>
      </c>
      <c r="BU113" s="32">
        <f>IFERROR(LN('2a) male mx'!BU113),"")</f>
        <v>0.69314718055994529</v>
      </c>
      <c r="BV113" s="32">
        <f>IFERROR(LN('2a) male mx'!BV113),"")</f>
        <v>0.69314718055994529</v>
      </c>
      <c r="BW113" s="32" t="str">
        <f>IFERROR(LN('2a) male mx'!BW113),"")</f>
        <v/>
      </c>
      <c r="BX113" s="32">
        <f>IFERROR(LN('2a) male mx'!BX113),"")</f>
        <v>0.69314718055994529</v>
      </c>
      <c r="BY113" s="32">
        <f>IFERROR(LN('2a) male mx'!BY113),"")</f>
        <v>0.69314718055994529</v>
      </c>
      <c r="BZ113" s="32">
        <f>IFERROR(LN('2a) male mx'!BZ113),"")</f>
        <v>0.69314718055994529</v>
      </c>
      <c r="CA113" s="32">
        <f>IFERROR(LN('2a) male mx'!CA113),"")</f>
        <v>0.69314718055994529</v>
      </c>
      <c r="CB113" s="32">
        <f>IFERROR(LN('2a) male mx'!CB113),"")</f>
        <v>0.69314718055994529</v>
      </c>
      <c r="CC113" s="32">
        <f>IFERROR(LN('2a) male mx'!CC113),"")</f>
        <v>0.69314718055994529</v>
      </c>
      <c r="CD113" s="32">
        <f>IFERROR(LN('2a) male mx'!CD113),"")</f>
        <v>0.69314718055994529</v>
      </c>
      <c r="CE113" s="32">
        <f>IFERROR(LN('2a) male mx'!CE113),"")</f>
        <v>0.69314718055994529</v>
      </c>
      <c r="CF113" s="32">
        <f>IFERROR(LN('2a) male mx'!CF113),"")</f>
        <v>0.69314718055994529</v>
      </c>
      <c r="CG113" s="32">
        <f>IFERROR(LN('2a) male mx'!CG113),"")</f>
        <v>0.69314718055994529</v>
      </c>
      <c r="CH113" s="32">
        <f>IFERROR(LN('2a) male mx'!CH113),"")</f>
        <v>0.69314718055994529</v>
      </c>
      <c r="CI113" s="32">
        <f>IFERROR(LN('2a) male mx'!CI113),"")</f>
        <v>0.69314718055994529</v>
      </c>
      <c r="CJ113" s="32">
        <f>IFERROR(LN('2a) male mx'!CJ113),"")</f>
        <v>0.69314718055994529</v>
      </c>
      <c r="CK113" s="32">
        <f>IFERROR(LN('2a) male mx'!CK113),"")</f>
        <v>0.69314718055994529</v>
      </c>
      <c r="CL113" s="32">
        <f>IFERROR(LN('2a) male mx'!CL113),"")</f>
        <v>0.69314718055994529</v>
      </c>
      <c r="CM113" s="32">
        <f>IFERROR(LN('2a) male mx'!CM113),"")</f>
        <v>0.69314718055994529</v>
      </c>
      <c r="CN113" s="32">
        <f>IFERROR(LN('2a) male mx'!CN113),"")</f>
        <v>0.69314718055994529</v>
      </c>
      <c r="CP113" s="31">
        <f t="shared" si="3"/>
        <v>110</v>
      </c>
      <c r="CQ113" s="32">
        <f>IFERROR(LN('2a) female mx'!B113),"")</f>
        <v>0.69314718055994529</v>
      </c>
      <c r="CR113" s="32">
        <f>IFERROR(LN('2a) female mx'!C113),"")</f>
        <v>0.69314718055994529</v>
      </c>
      <c r="CS113" s="32" t="str">
        <f>IFERROR(LN('2a) female mx'!D113),"")</f>
        <v/>
      </c>
      <c r="CT113" s="32" t="str">
        <f>IFERROR(LN('2a) female mx'!E113),"")</f>
        <v/>
      </c>
      <c r="CU113" s="32">
        <f>IFERROR(LN('2a) female mx'!F113),"")</f>
        <v>0.69314718055994529</v>
      </c>
      <c r="CV113" s="32">
        <f>IFERROR(LN('2a) female mx'!G113),"")</f>
        <v>0.69314718055994529</v>
      </c>
      <c r="CW113" s="32" t="str">
        <f>IFERROR(LN('2a) female mx'!H113),"")</f>
        <v/>
      </c>
      <c r="CX113" s="32" t="str">
        <f>IFERROR(LN('2a) female mx'!I113),"")</f>
        <v/>
      </c>
      <c r="CY113" s="32" t="str">
        <f>IFERROR(LN('2a) female mx'!J113),"")</f>
        <v/>
      </c>
      <c r="CZ113" s="32">
        <f>IFERROR(LN('2a) female mx'!K113),"")</f>
        <v>0.69314718055994529</v>
      </c>
      <c r="DA113" s="32">
        <f>IFERROR(LN('2a) female mx'!L113),"")</f>
        <v>0.69314718055994529</v>
      </c>
      <c r="DB113" s="32" t="str">
        <f>IFERROR(LN('2a) female mx'!M113),"")</f>
        <v/>
      </c>
      <c r="DC113" s="32" t="str">
        <f>IFERROR(LN('2a) female mx'!N113),"")</f>
        <v/>
      </c>
      <c r="DD113" s="32" t="str">
        <f>IFERROR(LN('2a) female mx'!O113),"")</f>
        <v/>
      </c>
      <c r="DE113" s="32" t="str">
        <f>IFERROR(LN('2a) female mx'!P113),"")</f>
        <v/>
      </c>
      <c r="DF113" s="32" t="str">
        <f>IFERROR(LN('2a) female mx'!Q113),"")</f>
        <v/>
      </c>
      <c r="DG113" s="32" t="str">
        <f>IFERROR(LN('2a) female mx'!R113),"")</f>
        <v/>
      </c>
      <c r="DH113" s="32" t="str">
        <f>IFERROR(LN('2a) female mx'!S113),"")</f>
        <v/>
      </c>
      <c r="DI113" s="32" t="str">
        <f>IFERROR(LN('2a) female mx'!T113),"")</f>
        <v/>
      </c>
      <c r="DJ113" s="32" t="str">
        <f>IFERROR(LN('2a) female mx'!U113),"")</f>
        <v/>
      </c>
      <c r="DK113" s="32" t="str">
        <f>IFERROR(LN('2a) female mx'!V113),"")</f>
        <v/>
      </c>
      <c r="DL113" s="32" t="str">
        <f>IFERROR(LN('2a) female mx'!W113),"")</f>
        <v/>
      </c>
      <c r="DM113" s="32" t="str">
        <f>IFERROR(LN('2a) female mx'!X113),"")</f>
        <v/>
      </c>
      <c r="DN113" s="32" t="str">
        <f>IFERROR(LN('2a) female mx'!Y113),"")</f>
        <v/>
      </c>
      <c r="DO113" s="32" t="str">
        <f>IFERROR(LN('2a) female mx'!Z113),"")</f>
        <v/>
      </c>
      <c r="DP113" s="32" t="str">
        <f>IFERROR(LN('2a) female mx'!AA113),"")</f>
        <v/>
      </c>
      <c r="DQ113" s="32" t="str">
        <f>IFERROR(LN('2a) female mx'!AB113),"")</f>
        <v/>
      </c>
      <c r="DR113" s="32" t="str">
        <f>IFERROR(LN('2a) female mx'!AC113),"")</f>
        <v/>
      </c>
      <c r="DS113" s="32">
        <f>IFERROR(LN('2a) female mx'!AD113),"")</f>
        <v>0.69314718055994529</v>
      </c>
      <c r="DT113" s="32" t="str">
        <f>IFERROR(LN('2a) female mx'!AE113),"")</f>
        <v/>
      </c>
      <c r="DU113" s="32" t="str">
        <f>IFERROR(LN('2a) female mx'!AF113),"")</f>
        <v/>
      </c>
      <c r="DV113" s="32" t="str">
        <f>IFERROR(LN('2a) female mx'!AG113),"")</f>
        <v/>
      </c>
      <c r="DW113" s="32" t="str">
        <f>IFERROR(LN('2a) female mx'!AH113),"")</f>
        <v/>
      </c>
      <c r="DX113" s="32" t="str">
        <f>IFERROR(LN('2a) female mx'!AI113),"")</f>
        <v/>
      </c>
      <c r="DY113" s="32" t="str">
        <f>IFERROR(LN('2a) female mx'!AJ113),"")</f>
        <v/>
      </c>
      <c r="DZ113" s="32" t="str">
        <f>IFERROR(LN('2a) female mx'!AK113),"")</f>
        <v/>
      </c>
      <c r="EA113" s="32">
        <f>IFERROR(LN('2a) female mx'!AL113),"")</f>
        <v>0.69314718055994529</v>
      </c>
      <c r="EB113" s="32">
        <f>IFERROR(LN('2a) female mx'!AM113),"")</f>
        <v>0.69314718055994529</v>
      </c>
      <c r="EC113" s="32" t="str">
        <f>IFERROR(LN('2a) female mx'!AN113),"")</f>
        <v/>
      </c>
      <c r="ED113" s="32">
        <f>IFERROR(LN('2a) female mx'!AO113),"")</f>
        <v>0.69314718055994529</v>
      </c>
      <c r="EE113" s="32">
        <f>IFERROR(LN('2a) female mx'!AP113),"")</f>
        <v>0.69314718055994529</v>
      </c>
      <c r="EF113" s="32">
        <f>IFERROR(LN('2a) female mx'!AQ113),"")</f>
        <v>0.69314718055994529</v>
      </c>
      <c r="EG113" s="32">
        <f>IFERROR(LN('2a) female mx'!AR113),"")</f>
        <v>0.69314718055994529</v>
      </c>
      <c r="EH113" s="32">
        <f>IFERROR(LN('2a) female mx'!AS113),"")</f>
        <v>0.69314718055994529</v>
      </c>
      <c r="EI113" s="32">
        <f>IFERROR(LN('2a) female mx'!AT113),"")</f>
        <v>0.69314718055994529</v>
      </c>
      <c r="EJ113" s="32">
        <f>IFERROR(LN('2a) female mx'!AU113),"")</f>
        <v>0.69314718055994529</v>
      </c>
      <c r="EK113" s="32">
        <f>IFERROR(LN('2a) female mx'!AV113),"")</f>
        <v>0.69314718055994529</v>
      </c>
      <c r="EL113" s="32" t="str">
        <f>IFERROR(LN('2a) female mx'!AW113),"")</f>
        <v/>
      </c>
      <c r="EM113" s="32">
        <f>IFERROR(LN('2a) female mx'!AX113),"")</f>
        <v>0.69314718055994529</v>
      </c>
      <c r="EN113" s="32">
        <f>IFERROR(LN('2a) female mx'!AY113),"")</f>
        <v>0.69314718055994529</v>
      </c>
      <c r="EO113" s="32">
        <f>IFERROR(LN('2a) female mx'!AZ113),"")</f>
        <v>0.69314718055994529</v>
      </c>
      <c r="EP113" s="32">
        <f>IFERROR(LN('2a) female mx'!BA113),"")</f>
        <v>0.69314718055994529</v>
      </c>
      <c r="EQ113" s="32">
        <f>IFERROR(LN('2a) female mx'!BB113),"")</f>
        <v>0.69314718055994529</v>
      </c>
      <c r="ER113" s="32">
        <f>IFERROR(LN('2a) female mx'!BC113),"")</f>
        <v>0.69314718055994529</v>
      </c>
      <c r="ES113" s="32">
        <f>IFERROR(LN('2a) female mx'!BD113),"")</f>
        <v>0.69314718055994529</v>
      </c>
      <c r="ET113" s="32">
        <f>IFERROR(LN('2a) female mx'!BE113),"")</f>
        <v>0.69314718055994529</v>
      </c>
      <c r="EU113" s="32">
        <f>IFERROR(LN('2a) female mx'!BF113),"")</f>
        <v>0.69314718055994529</v>
      </c>
      <c r="EV113" s="32">
        <f>IFERROR(LN('2a) female mx'!BG113),"")</f>
        <v>0.69314718055994529</v>
      </c>
      <c r="EW113" s="32">
        <f>IFERROR(LN('2a) female mx'!BH113),"")</f>
        <v>0.69314718055994529</v>
      </c>
      <c r="EX113" s="32">
        <f>IFERROR(LN('2a) female mx'!BI113),"")</f>
        <v>0.69314718055994529</v>
      </c>
      <c r="EY113" s="32">
        <f>IFERROR(LN('2a) female mx'!BJ113),"")</f>
        <v>0.69314718055994529</v>
      </c>
      <c r="EZ113" s="32">
        <f>IFERROR(LN('2a) female mx'!BK113),"")</f>
        <v>0.69314718055994529</v>
      </c>
      <c r="FA113" s="32">
        <f>IFERROR(LN('2a) female mx'!BL113),"")</f>
        <v>0.69314718055994529</v>
      </c>
      <c r="FB113" s="32">
        <f>IFERROR(LN('2a) female mx'!BM113),"")</f>
        <v>0.69314718055994529</v>
      </c>
      <c r="FC113" s="32">
        <f>IFERROR(LN('2a) female mx'!BN113),"")</f>
        <v>0.69314718055994529</v>
      </c>
      <c r="FD113" s="32">
        <f>IFERROR(LN('2a) female mx'!BO113),"")</f>
        <v>0.69314718055994529</v>
      </c>
      <c r="FE113" s="32">
        <f>IFERROR(LN('2a) female mx'!BP113),"")</f>
        <v>0.69314718055994529</v>
      </c>
      <c r="FF113" s="32">
        <f>IFERROR(LN('2a) female mx'!BQ113),"")</f>
        <v>0.69314718055994529</v>
      </c>
      <c r="FG113" s="32">
        <f>IFERROR(LN('2a) female mx'!BR113),"")</f>
        <v>0.69314718055994529</v>
      </c>
      <c r="FH113" s="32">
        <f>IFERROR(LN('2a) female mx'!BS113),"")</f>
        <v>0.69314718055994529</v>
      </c>
      <c r="FI113" s="32">
        <f>IFERROR(LN('2a) female mx'!BT113),"")</f>
        <v>0.69314718055994529</v>
      </c>
      <c r="FJ113" s="32">
        <f>IFERROR(LN('2a) female mx'!BU113),"")</f>
        <v>0.69314718055994529</v>
      </c>
      <c r="FK113" s="32">
        <f>IFERROR(LN('2a) female mx'!BV113),"")</f>
        <v>0.69314718055994529</v>
      </c>
      <c r="FL113" s="32">
        <f>IFERROR(LN('2a) female mx'!BW113),"")</f>
        <v>0.69314718055994529</v>
      </c>
      <c r="FM113" s="32">
        <f>IFERROR(LN('2a) female mx'!BX113),"")</f>
        <v>0.69314718055994529</v>
      </c>
      <c r="FN113" s="32">
        <f>IFERROR(LN('2a) female mx'!BY113),"")</f>
        <v>0.69314718055994529</v>
      </c>
      <c r="FO113" s="32">
        <f>IFERROR(LN('2a) female mx'!BZ113),"")</f>
        <v>0.69314718055994529</v>
      </c>
      <c r="FP113" s="32">
        <f>IFERROR(LN('2a) female mx'!CA113),"")</f>
        <v>0.69314718055994529</v>
      </c>
      <c r="FQ113" s="32">
        <f>IFERROR(LN('2a) female mx'!CB113),"")</f>
        <v>0.69314718055994529</v>
      </c>
      <c r="FR113" s="32">
        <f>IFERROR(LN('2a) female mx'!CC113),"")</f>
        <v>0.69314718055994529</v>
      </c>
      <c r="FS113" s="32">
        <f>IFERROR(LN('2a) female mx'!CD113),"")</f>
        <v>0.69314718055994529</v>
      </c>
      <c r="FT113" s="32">
        <f>IFERROR(LN('2a) female mx'!CE113),"")</f>
        <v>0.69314718055994529</v>
      </c>
      <c r="FU113" s="32">
        <f>IFERROR(LN('2a) female mx'!CF113),"")</f>
        <v>0.69314718055994529</v>
      </c>
      <c r="FV113" s="32">
        <f>IFERROR(LN('2a) female mx'!CG113),"")</f>
        <v>0.69314718055994529</v>
      </c>
      <c r="FW113" s="32">
        <f>IFERROR(LN('2a) female mx'!CH113),"")</f>
        <v>0.69314718055994529</v>
      </c>
      <c r="FX113" s="32">
        <f>IFERROR(LN('2a) female mx'!CI113),"")</f>
        <v>0.69314718055994529</v>
      </c>
      <c r="FY113" s="32">
        <f>IFERROR(LN('2a) female mx'!CJ113),"")</f>
        <v>0.69314718055994529</v>
      </c>
      <c r="FZ113" s="32">
        <f>IFERROR(LN('2a) female mx'!CK113),"")</f>
        <v>0.69314718055994529</v>
      </c>
      <c r="GA113" s="32">
        <f>IFERROR(LN('2a) female mx'!CL113),"")</f>
        <v>0.69314718055994529</v>
      </c>
      <c r="GB113" s="32">
        <f>IFERROR(LN('2a) female mx'!CM113),"")</f>
        <v>0.69314718055994529</v>
      </c>
      <c r="GC113" s="32">
        <f>IFERROR(LN('2a) female mx'!CN113),"")</f>
        <v>0.69314718055994529</v>
      </c>
      <c r="GD113" s="12" t="str">
        <f>IFERROR(LN('2a) female mx'!CO113),"")</f>
        <v/>
      </c>
    </row>
    <row r="114" spans="1:186" x14ac:dyDescent="0.25">
      <c r="B114" s="32" t="s">
        <v>27</v>
      </c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F344"/>
  <sheetViews>
    <sheetView zoomScale="90" zoomScaleNormal="90" zoomScalePageLayoutView="96" workbookViewId="0">
      <selection activeCell="I13" sqref="I13"/>
    </sheetView>
  </sheetViews>
  <sheetFormatPr defaultColWidth="11.42578125" defaultRowHeight="15" x14ac:dyDescent="0.25"/>
  <cols>
    <col min="1" max="1" width="14.85546875" bestFit="1" customWidth="1"/>
    <col min="93" max="93" width="15.7109375" bestFit="1" customWidth="1"/>
  </cols>
  <sheetData>
    <row r="3" spans="1:188" x14ac:dyDescent="0.25">
      <c r="A3" s="31" t="s">
        <v>79</v>
      </c>
      <c r="B3" s="31">
        <f>'2a) logm_x(t)'!B2</f>
        <v>0</v>
      </c>
      <c r="C3" s="31">
        <f>'2a) logm_x(t)'!C2</f>
        <v>1</v>
      </c>
      <c r="D3" s="31">
        <f>'2a) logm_x(t)'!D2</f>
        <v>2</v>
      </c>
      <c r="E3" s="31">
        <f>'2a) logm_x(t)'!E2</f>
        <v>3</v>
      </c>
      <c r="F3" s="31">
        <f>'2a) logm_x(t)'!F2</f>
        <v>4</v>
      </c>
      <c r="G3" s="31">
        <f>'2a) logm_x(t)'!G2</f>
        <v>5</v>
      </c>
      <c r="H3" s="31">
        <f>'2a) logm_x(t)'!H2</f>
        <v>6</v>
      </c>
      <c r="I3" s="31">
        <f>'2a) logm_x(t)'!I2</f>
        <v>7</v>
      </c>
      <c r="J3" s="31">
        <f>'2a) logm_x(t)'!J2</f>
        <v>8</v>
      </c>
      <c r="K3" s="31">
        <f>'2a) logm_x(t)'!K2</f>
        <v>9</v>
      </c>
      <c r="L3" s="31">
        <f>'2a) logm_x(t)'!L2</f>
        <v>10</v>
      </c>
      <c r="M3" s="31">
        <f>'2a) logm_x(t)'!M2</f>
        <v>11</v>
      </c>
      <c r="N3" s="31">
        <f>'2a) logm_x(t)'!N2</f>
        <v>12</v>
      </c>
      <c r="O3" s="31">
        <f>'2a) logm_x(t)'!O2</f>
        <v>13</v>
      </c>
      <c r="P3" s="31">
        <f>'2a) logm_x(t)'!P2</f>
        <v>14</v>
      </c>
      <c r="Q3" s="31">
        <f>'2a) logm_x(t)'!Q2</f>
        <v>15</v>
      </c>
      <c r="R3" s="31">
        <f>'2a) logm_x(t)'!R2</f>
        <v>16</v>
      </c>
      <c r="S3" s="31">
        <f>'2a) logm_x(t)'!S2</f>
        <v>17</v>
      </c>
      <c r="T3" s="31">
        <f>'2a) logm_x(t)'!T2</f>
        <v>18</v>
      </c>
      <c r="U3" s="31">
        <f>'2a) logm_x(t)'!U2</f>
        <v>19</v>
      </c>
      <c r="V3" s="31">
        <f>'2a) logm_x(t)'!V2</f>
        <v>20</v>
      </c>
      <c r="W3" s="31">
        <f>'2a) logm_x(t)'!W2</f>
        <v>21</v>
      </c>
      <c r="X3" s="31">
        <f>'2a) logm_x(t)'!X2</f>
        <v>22</v>
      </c>
      <c r="Y3" s="31">
        <f>'2a) logm_x(t)'!Y2</f>
        <v>23</v>
      </c>
      <c r="Z3" s="31">
        <f>'2a) logm_x(t)'!Z2</f>
        <v>24</v>
      </c>
      <c r="AA3" s="31">
        <f>'2a) logm_x(t)'!AA2</f>
        <v>25</v>
      </c>
      <c r="AB3" s="31">
        <f>'2a) logm_x(t)'!AB2</f>
        <v>26</v>
      </c>
      <c r="AC3" s="31">
        <f>'2a) logm_x(t)'!AC2</f>
        <v>27</v>
      </c>
      <c r="AD3" s="31">
        <f>'2a) logm_x(t)'!AD2</f>
        <v>28</v>
      </c>
      <c r="AE3" s="31">
        <f>'2a) logm_x(t)'!AE2</f>
        <v>29</v>
      </c>
      <c r="AF3" s="31">
        <f>'2a) logm_x(t)'!AF2</f>
        <v>30</v>
      </c>
      <c r="AG3" s="31">
        <f>'2a) logm_x(t)'!AG2</f>
        <v>31</v>
      </c>
      <c r="AH3" s="31">
        <f>'2a) logm_x(t)'!AH2</f>
        <v>32</v>
      </c>
      <c r="AI3" s="31">
        <f>'2a) logm_x(t)'!AI2</f>
        <v>33</v>
      </c>
      <c r="AJ3" s="31">
        <f>'2a) logm_x(t)'!AJ2</f>
        <v>34</v>
      </c>
      <c r="AK3" s="31">
        <f>'2a) logm_x(t)'!AK2</f>
        <v>35</v>
      </c>
      <c r="AL3" s="31">
        <f>'2a) logm_x(t)'!AL2</f>
        <v>36</v>
      </c>
      <c r="AM3" s="31">
        <f>'2a) logm_x(t)'!AM2</f>
        <v>37</v>
      </c>
      <c r="AN3" s="31">
        <f>'2a) logm_x(t)'!AN2</f>
        <v>38</v>
      </c>
      <c r="AO3" s="31">
        <f>'2a) logm_x(t)'!AO2</f>
        <v>39</v>
      </c>
      <c r="AP3" s="31">
        <f>'2a) logm_x(t)'!AP2</f>
        <v>40</v>
      </c>
      <c r="AQ3" s="31">
        <f>'2a) logm_x(t)'!AQ2</f>
        <v>41</v>
      </c>
      <c r="AR3" s="31">
        <f>'2a) logm_x(t)'!AR2</f>
        <v>42</v>
      </c>
      <c r="AS3" s="31">
        <f>'2a) logm_x(t)'!AS2</f>
        <v>43</v>
      </c>
      <c r="AT3" s="31">
        <f>'2a) logm_x(t)'!AT2</f>
        <v>44</v>
      </c>
      <c r="AU3" s="31">
        <f>'2a) logm_x(t)'!AU2</f>
        <v>45</v>
      </c>
      <c r="AV3" s="31">
        <f>'2a) logm_x(t)'!AV2</f>
        <v>46</v>
      </c>
      <c r="AW3" s="31">
        <f>'2a) logm_x(t)'!AW2</f>
        <v>47</v>
      </c>
      <c r="AX3" s="31">
        <f>'2a) logm_x(t)'!AX2</f>
        <v>48</v>
      </c>
      <c r="AY3" s="31">
        <f>'2a) logm_x(t)'!AY2</f>
        <v>49</v>
      </c>
      <c r="AZ3" s="31">
        <f>'2a) logm_x(t)'!AZ2</f>
        <v>50</v>
      </c>
      <c r="BA3" s="31">
        <f>'2a) logm_x(t)'!BA2</f>
        <v>51</v>
      </c>
      <c r="BB3" s="31">
        <f>'2a) logm_x(t)'!BB2</f>
        <v>52</v>
      </c>
      <c r="BC3" s="31">
        <f>'2a) logm_x(t)'!BC2</f>
        <v>53</v>
      </c>
      <c r="BD3" s="31">
        <f>'2a) logm_x(t)'!BD2</f>
        <v>54</v>
      </c>
      <c r="BE3" s="31">
        <f>'2a) logm_x(t)'!BE2</f>
        <v>55</v>
      </c>
      <c r="BF3" s="31">
        <f>'2a) logm_x(t)'!BF2</f>
        <v>56</v>
      </c>
      <c r="BG3" s="31">
        <f>'2a) logm_x(t)'!BG2</f>
        <v>57</v>
      </c>
      <c r="BH3" s="31">
        <f>'2a) logm_x(t)'!BH2</f>
        <v>58</v>
      </c>
      <c r="BI3" s="31">
        <f>'2a) logm_x(t)'!BI2</f>
        <v>59</v>
      </c>
      <c r="BJ3" s="31">
        <f>'2a) logm_x(t)'!BJ2</f>
        <v>60</v>
      </c>
      <c r="BK3" s="31">
        <f>'2a) logm_x(t)'!BK2</f>
        <v>61</v>
      </c>
      <c r="BL3" s="31">
        <f>'2a) logm_x(t)'!BL2</f>
        <v>62</v>
      </c>
      <c r="BM3" s="31">
        <f>'2a) logm_x(t)'!BM2</f>
        <v>63</v>
      </c>
      <c r="BN3" s="31">
        <f>'2a) logm_x(t)'!BN2</f>
        <v>64</v>
      </c>
      <c r="BO3" s="31">
        <f>'2a) logm_x(t)'!BO2</f>
        <v>65</v>
      </c>
      <c r="BP3" s="31">
        <f>'2a) logm_x(t)'!BP2</f>
        <v>66</v>
      </c>
      <c r="BQ3" s="31">
        <f>'2a) logm_x(t)'!BQ2</f>
        <v>67</v>
      </c>
      <c r="BR3" s="31">
        <f>'2a) logm_x(t)'!BR2</f>
        <v>68</v>
      </c>
      <c r="BS3" s="31">
        <f>'2a) logm_x(t)'!BS2</f>
        <v>69</v>
      </c>
      <c r="BT3" s="31">
        <f>'2a) logm_x(t)'!BT2</f>
        <v>70</v>
      </c>
      <c r="BU3" s="31">
        <f>'2a) logm_x(t)'!BU2</f>
        <v>71</v>
      </c>
      <c r="BV3" s="31">
        <f>'2a) logm_x(t)'!BV2</f>
        <v>72</v>
      </c>
      <c r="BW3" s="31">
        <f>'2a) logm_x(t)'!BW2</f>
        <v>73</v>
      </c>
      <c r="BX3" s="31">
        <f>'2a) logm_x(t)'!BX2</f>
        <v>74</v>
      </c>
      <c r="BY3" s="31">
        <f>'2a) logm_x(t)'!BY2</f>
        <v>75</v>
      </c>
      <c r="BZ3" s="31">
        <f>'2a) logm_x(t)'!BZ2</f>
        <v>76</v>
      </c>
      <c r="CA3" s="31">
        <f>'2a) logm_x(t)'!CA2</f>
        <v>77</v>
      </c>
      <c r="CB3" s="31">
        <f>'2a) logm_x(t)'!CB2</f>
        <v>78</v>
      </c>
      <c r="CC3" s="31">
        <f>'2a) logm_x(t)'!CC2</f>
        <v>79</v>
      </c>
      <c r="CD3" s="31">
        <f>'2a) logm_x(t)'!CD2</f>
        <v>80</v>
      </c>
      <c r="CE3" s="31">
        <f>'2a) logm_x(t)'!CE2</f>
        <v>81</v>
      </c>
      <c r="CF3" s="31">
        <f>'2a) logm_x(t)'!CF2</f>
        <v>82</v>
      </c>
      <c r="CG3" s="31">
        <f>'2a) logm_x(t)'!CG2</f>
        <v>83</v>
      </c>
      <c r="CH3" s="31">
        <f>'2a) logm_x(t)'!CH2</f>
        <v>84</v>
      </c>
      <c r="CI3" s="31">
        <f>'2a) logm_x(t)'!CI2</f>
        <v>85</v>
      </c>
      <c r="CJ3" s="31">
        <f>'2a) logm_x(t)'!CJ2</f>
        <v>86</v>
      </c>
      <c r="CK3" s="31">
        <f>'2a) logm_x(t)'!CK2</f>
        <v>87</v>
      </c>
      <c r="CL3" s="31">
        <f>'2a) logm_x(t)'!CL2</f>
        <v>88</v>
      </c>
      <c r="CM3" s="31">
        <f>'2a) logm_x(t)'!CM2</f>
        <v>89</v>
      </c>
      <c r="CN3" s="31">
        <f>'2a) logm_x(t)'!CN2</f>
        <v>90</v>
      </c>
      <c r="CT3" s="31" t="s">
        <v>33</v>
      </c>
      <c r="CU3" s="31">
        <f t="shared" ref="CU3:DZ3" si="0">C3</f>
        <v>1</v>
      </c>
      <c r="CV3" s="31">
        <f t="shared" si="0"/>
        <v>2</v>
      </c>
      <c r="CW3" s="31">
        <f t="shared" si="0"/>
        <v>3</v>
      </c>
      <c r="CX3" s="31">
        <f t="shared" si="0"/>
        <v>4</v>
      </c>
      <c r="CY3" s="31">
        <f t="shared" si="0"/>
        <v>5</v>
      </c>
      <c r="CZ3" s="31">
        <f t="shared" si="0"/>
        <v>6</v>
      </c>
      <c r="DA3" s="31">
        <f t="shared" si="0"/>
        <v>7</v>
      </c>
      <c r="DB3" s="31">
        <f t="shared" si="0"/>
        <v>8</v>
      </c>
      <c r="DC3" s="31">
        <f t="shared" si="0"/>
        <v>9</v>
      </c>
      <c r="DD3" s="31">
        <f t="shared" si="0"/>
        <v>10</v>
      </c>
      <c r="DE3" s="31">
        <f t="shared" si="0"/>
        <v>11</v>
      </c>
      <c r="DF3" s="31">
        <f t="shared" si="0"/>
        <v>12</v>
      </c>
      <c r="DG3" s="31">
        <f t="shared" si="0"/>
        <v>13</v>
      </c>
      <c r="DH3" s="31">
        <f t="shared" si="0"/>
        <v>14</v>
      </c>
      <c r="DI3" s="31">
        <f t="shared" si="0"/>
        <v>15</v>
      </c>
      <c r="DJ3" s="31">
        <f t="shared" si="0"/>
        <v>16</v>
      </c>
      <c r="DK3" s="31">
        <f t="shared" si="0"/>
        <v>17</v>
      </c>
      <c r="DL3" s="31">
        <f t="shared" si="0"/>
        <v>18</v>
      </c>
      <c r="DM3" s="31">
        <f t="shared" si="0"/>
        <v>19</v>
      </c>
      <c r="DN3" s="31">
        <f t="shared" si="0"/>
        <v>20</v>
      </c>
      <c r="DO3" s="31">
        <f t="shared" si="0"/>
        <v>21</v>
      </c>
      <c r="DP3" s="31">
        <f t="shared" si="0"/>
        <v>22</v>
      </c>
      <c r="DQ3" s="31">
        <f t="shared" si="0"/>
        <v>23</v>
      </c>
      <c r="DR3" s="31">
        <f t="shared" si="0"/>
        <v>24</v>
      </c>
      <c r="DS3" s="31">
        <f t="shared" si="0"/>
        <v>25</v>
      </c>
      <c r="DT3" s="31">
        <f t="shared" si="0"/>
        <v>26</v>
      </c>
      <c r="DU3" s="31">
        <f t="shared" si="0"/>
        <v>27</v>
      </c>
      <c r="DV3" s="31">
        <f t="shared" si="0"/>
        <v>28</v>
      </c>
      <c r="DW3" s="31">
        <f t="shared" si="0"/>
        <v>29</v>
      </c>
      <c r="DX3" s="31">
        <f t="shared" si="0"/>
        <v>30</v>
      </c>
      <c r="DY3" s="31">
        <f t="shared" si="0"/>
        <v>31</v>
      </c>
      <c r="DZ3" s="31">
        <f t="shared" si="0"/>
        <v>32</v>
      </c>
      <c r="EA3" s="31">
        <f t="shared" ref="EA3:FF3" si="1">AI3</f>
        <v>33</v>
      </c>
      <c r="EB3" s="31">
        <f t="shared" si="1"/>
        <v>34</v>
      </c>
      <c r="EC3" s="31">
        <f t="shared" si="1"/>
        <v>35</v>
      </c>
      <c r="ED3" s="31">
        <f t="shared" si="1"/>
        <v>36</v>
      </c>
      <c r="EE3" s="31">
        <f t="shared" si="1"/>
        <v>37</v>
      </c>
      <c r="EF3" s="31">
        <f t="shared" si="1"/>
        <v>38</v>
      </c>
      <c r="EG3" s="31">
        <f t="shared" si="1"/>
        <v>39</v>
      </c>
      <c r="EH3" s="31">
        <f t="shared" si="1"/>
        <v>40</v>
      </c>
      <c r="EI3" s="31">
        <f t="shared" si="1"/>
        <v>41</v>
      </c>
      <c r="EJ3" s="31">
        <f t="shared" si="1"/>
        <v>42</v>
      </c>
      <c r="EK3" s="31">
        <f t="shared" si="1"/>
        <v>43</v>
      </c>
      <c r="EL3" s="31">
        <f t="shared" si="1"/>
        <v>44</v>
      </c>
      <c r="EM3" s="31">
        <f t="shared" si="1"/>
        <v>45</v>
      </c>
      <c r="EN3" s="31">
        <f t="shared" si="1"/>
        <v>46</v>
      </c>
      <c r="EO3" s="31">
        <f t="shared" si="1"/>
        <v>47</v>
      </c>
      <c r="EP3" s="31">
        <f t="shared" si="1"/>
        <v>48</v>
      </c>
      <c r="EQ3" s="31">
        <f t="shared" si="1"/>
        <v>49</v>
      </c>
      <c r="ER3" s="31">
        <f t="shared" si="1"/>
        <v>50</v>
      </c>
      <c r="ES3" s="31">
        <f t="shared" si="1"/>
        <v>51</v>
      </c>
      <c r="ET3" s="31">
        <f t="shared" si="1"/>
        <v>52</v>
      </c>
      <c r="EU3" s="31">
        <f t="shared" si="1"/>
        <v>53</v>
      </c>
      <c r="EV3" s="31">
        <f t="shared" si="1"/>
        <v>54</v>
      </c>
      <c r="EW3" s="31">
        <f t="shared" si="1"/>
        <v>55</v>
      </c>
      <c r="EX3" s="31">
        <f t="shared" si="1"/>
        <v>56</v>
      </c>
      <c r="EY3" s="31">
        <f t="shared" si="1"/>
        <v>57</v>
      </c>
      <c r="EZ3" s="31">
        <f t="shared" si="1"/>
        <v>58</v>
      </c>
      <c r="FA3" s="31">
        <f t="shared" si="1"/>
        <v>59</v>
      </c>
      <c r="FB3" s="31">
        <f t="shared" si="1"/>
        <v>60</v>
      </c>
      <c r="FC3" s="31">
        <f t="shared" si="1"/>
        <v>61</v>
      </c>
      <c r="FD3" s="31">
        <f t="shared" si="1"/>
        <v>62</v>
      </c>
      <c r="FE3" s="31">
        <f t="shared" si="1"/>
        <v>63</v>
      </c>
      <c r="FF3" s="31">
        <f t="shared" si="1"/>
        <v>64</v>
      </c>
      <c r="FG3" s="31">
        <f t="shared" ref="FG3:GF3" si="2">BO3</f>
        <v>65</v>
      </c>
      <c r="FH3" s="31">
        <f t="shared" si="2"/>
        <v>66</v>
      </c>
      <c r="FI3" s="31">
        <f t="shared" si="2"/>
        <v>67</v>
      </c>
      <c r="FJ3" s="31">
        <f t="shared" si="2"/>
        <v>68</v>
      </c>
      <c r="FK3" s="31">
        <f t="shared" si="2"/>
        <v>69</v>
      </c>
      <c r="FL3" s="31">
        <f t="shared" si="2"/>
        <v>70</v>
      </c>
      <c r="FM3" s="31">
        <f t="shared" si="2"/>
        <v>71</v>
      </c>
      <c r="FN3" s="31">
        <f t="shared" si="2"/>
        <v>72</v>
      </c>
      <c r="FO3" s="31">
        <f t="shared" si="2"/>
        <v>73</v>
      </c>
      <c r="FP3" s="31">
        <f t="shared" si="2"/>
        <v>74</v>
      </c>
      <c r="FQ3" s="31">
        <f t="shared" si="2"/>
        <v>75</v>
      </c>
      <c r="FR3" s="31">
        <f t="shared" si="2"/>
        <v>76</v>
      </c>
      <c r="FS3" s="31">
        <f t="shared" si="2"/>
        <v>77</v>
      </c>
      <c r="FT3" s="31">
        <f t="shared" si="2"/>
        <v>78</v>
      </c>
      <c r="FU3" s="31">
        <f t="shared" si="2"/>
        <v>79</v>
      </c>
      <c r="FV3" s="31">
        <f t="shared" si="2"/>
        <v>80</v>
      </c>
      <c r="FW3" s="31">
        <f t="shared" si="2"/>
        <v>81</v>
      </c>
      <c r="FX3" s="31">
        <f t="shared" si="2"/>
        <v>82</v>
      </c>
      <c r="FY3" s="31">
        <f t="shared" si="2"/>
        <v>83</v>
      </c>
      <c r="FZ3" s="31">
        <f t="shared" si="2"/>
        <v>84</v>
      </c>
      <c r="GA3" s="31">
        <f t="shared" si="2"/>
        <v>85</v>
      </c>
      <c r="GB3" s="31">
        <f t="shared" si="2"/>
        <v>86</v>
      </c>
      <c r="GC3" s="31">
        <f t="shared" si="2"/>
        <v>87</v>
      </c>
      <c r="GD3" s="31">
        <f t="shared" si="2"/>
        <v>88</v>
      </c>
      <c r="GE3" s="31">
        <f t="shared" si="2"/>
        <v>89</v>
      </c>
      <c r="GF3" s="31">
        <f t="shared" si="2"/>
        <v>90</v>
      </c>
    </row>
    <row r="4" spans="1:188" x14ac:dyDescent="0.25">
      <c r="A4" s="31">
        <f>'2a) logm_x(t)'!A3</f>
        <v>0</v>
      </c>
      <c r="B4" s="32"/>
      <c r="C4" s="32">
        <f>IFERROR(('2a) logm_x(t)'!C3-'2a) logm_x(t)'!B3-'2a)answer'!$C3)^2,"")</f>
        <v>2.3406643984525109E-2</v>
      </c>
      <c r="D4" s="32">
        <f>IFERROR(('2a) logm_x(t)'!D3-'2a) logm_x(t)'!C3-'2a)answer'!$C3)^2,"")</f>
        <v>1.4296779253829465E-2</v>
      </c>
      <c r="E4" s="32">
        <f>IFERROR(('2a) logm_x(t)'!E3-'2a) logm_x(t)'!D3-'2a)answer'!$C3)^2,"")</f>
        <v>1.2100999292874103E-3</v>
      </c>
      <c r="F4" s="32">
        <f>IFERROR(('2a) logm_x(t)'!F3-'2a) logm_x(t)'!E3-'2a)answer'!$C3)^2,"")</f>
        <v>1.7724507774934199E-4</v>
      </c>
      <c r="G4" s="32">
        <f>IFERROR(('2a) logm_x(t)'!G3-'2a) logm_x(t)'!F3-'2a)answer'!$C3)^2,"")</f>
        <v>2.4063234642820804E-3</v>
      </c>
      <c r="H4" s="32">
        <f>IFERROR(('2a) logm_x(t)'!H3-'2a) logm_x(t)'!G3-'2a)answer'!$C3)^2,"")</f>
        <v>7.3484180341136984E-4</v>
      </c>
      <c r="I4" s="32">
        <f>IFERROR(('2a) logm_x(t)'!I3-'2a) logm_x(t)'!H3-'2a)answer'!$C3)^2,"")</f>
        <v>5.105088837368044E-5</v>
      </c>
      <c r="J4" s="32">
        <f>IFERROR(('2a) logm_x(t)'!J3-'2a) logm_x(t)'!I3-'2a)answer'!$C3)^2,"")</f>
        <v>1.0313689418629E-4</v>
      </c>
      <c r="K4" s="32">
        <f>IFERROR(('2a) logm_x(t)'!K3-'2a) logm_x(t)'!J3-'2a)answer'!$C3)^2,"")</f>
        <v>4.2578481271669556E-3</v>
      </c>
      <c r="L4" s="32">
        <f>IFERROR(('2a) logm_x(t)'!L3-'2a) logm_x(t)'!K3-'2a)answer'!$C3)^2,"")</f>
        <v>8.6559711148133083E-3</v>
      </c>
      <c r="M4" s="32">
        <f>IFERROR(('2a) logm_x(t)'!M3-'2a) logm_x(t)'!L3-'2a)answer'!$C3)^2,"")</f>
        <v>5.777174823256188E-5</v>
      </c>
      <c r="N4" s="32">
        <f>IFERROR(('2a) logm_x(t)'!N3-'2a) logm_x(t)'!M3-'2a)answer'!$C3)^2,"")</f>
        <v>4.8877829087637782E-4</v>
      </c>
      <c r="O4" s="32">
        <f>IFERROR(('2a) logm_x(t)'!O3-'2a) logm_x(t)'!N3-'2a)answer'!$C3)^2,"")</f>
        <v>1.4511612699118317E-2</v>
      </c>
      <c r="P4" s="32">
        <f>IFERROR(('2a) logm_x(t)'!P3-'2a) logm_x(t)'!O3-'2a)answer'!$C3)^2,"")</f>
        <v>1.0267024725384251E-3</v>
      </c>
      <c r="Q4" s="32">
        <f>IFERROR(('2a) logm_x(t)'!Q3-'2a) logm_x(t)'!P3-'2a)answer'!$C3)^2,"")</f>
        <v>2.7017943207360423E-3</v>
      </c>
      <c r="R4" s="32">
        <f>IFERROR(('2a) logm_x(t)'!R3-'2a) logm_x(t)'!Q3-'2a)answer'!$C3)^2,"")</f>
        <v>1.852844081218054E-3</v>
      </c>
      <c r="S4" s="32">
        <f>IFERROR(('2a) logm_x(t)'!S3-'2a) logm_x(t)'!R3-'2a)answer'!$C3)^2,"")</f>
        <v>2.8641509097853566E-3</v>
      </c>
      <c r="T4" s="32">
        <f>IFERROR(('2a) logm_x(t)'!T3-'2a) logm_x(t)'!S3-'2a)answer'!$C3)^2,"")</f>
        <v>8.0211141289441375E-4</v>
      </c>
      <c r="U4" s="32">
        <f>IFERROR(('2a) logm_x(t)'!U3-'2a) logm_x(t)'!T3-'2a)answer'!$C3)^2,"")</f>
        <v>1.1391538695168164E-3</v>
      </c>
      <c r="V4" s="32">
        <f>IFERROR(('2a) logm_x(t)'!V3-'2a) logm_x(t)'!U3-'2a)answer'!$C3)^2,"")</f>
        <v>5.2726122719205081E-3</v>
      </c>
      <c r="W4" s="32">
        <f>IFERROR(('2a) logm_x(t)'!W3-'2a) logm_x(t)'!V3-'2a)answer'!$C3)^2,"")</f>
        <v>9.6722717874670651E-5</v>
      </c>
      <c r="X4" s="32">
        <f>IFERROR(('2a) logm_x(t)'!X3-'2a) logm_x(t)'!W3-'2a)answer'!$C3)^2,"")</f>
        <v>2.6664993655830491E-4</v>
      </c>
      <c r="Y4" s="32">
        <f>IFERROR(('2a) logm_x(t)'!Y3-'2a) logm_x(t)'!X3-'2a)answer'!$C3)^2,"")</f>
        <v>2.2363314169876743E-2</v>
      </c>
      <c r="Z4" s="32">
        <f>IFERROR(('2a) logm_x(t)'!Z3-'2a) logm_x(t)'!Y3-'2a)answer'!$C3)^2,"")</f>
        <v>5.5101610451549444E-4</v>
      </c>
      <c r="AA4" s="32">
        <f>IFERROR(('2a) logm_x(t)'!AA3-'2a) logm_x(t)'!Z3-'2a)answer'!$C3)^2,"")</f>
        <v>3.4363920126784632E-3</v>
      </c>
      <c r="AB4" s="32">
        <f>IFERROR(('2a) logm_x(t)'!AB3-'2a) logm_x(t)'!AA3-'2a)answer'!$C3)^2,"")</f>
        <v>8.7098031393518334E-4</v>
      </c>
      <c r="AC4" s="32">
        <f>IFERROR(('2a) logm_x(t)'!AC3-'2a) logm_x(t)'!AB3-'2a)answer'!$C3)^2,"")</f>
        <v>2.5816539503210786E-4</v>
      </c>
      <c r="AD4" s="32">
        <f>IFERROR(('2a) logm_x(t)'!AD3-'2a) logm_x(t)'!AC3-'2a)answer'!$C3)^2,"")</f>
        <v>2.2398322231605323E-3</v>
      </c>
      <c r="AE4" s="32">
        <f>IFERROR(('2a) logm_x(t)'!AE3-'2a) logm_x(t)'!AD3-'2a)answer'!$C3)^2,"")</f>
        <v>4.0982023037897336E-5</v>
      </c>
      <c r="AF4" s="32">
        <f>IFERROR(('2a) logm_x(t)'!AF3-'2a) logm_x(t)'!AE3-'2a)answer'!$C3)^2,"")</f>
        <v>9.3824028166534991E-4</v>
      </c>
      <c r="AG4" s="32">
        <f>IFERROR(('2a) logm_x(t)'!AG3-'2a) logm_x(t)'!AF3-'2a)answer'!$C3)^2,"")</f>
        <v>3.1273353337459502E-4</v>
      </c>
      <c r="AH4" s="32">
        <f>IFERROR(('2a) logm_x(t)'!AH3-'2a) logm_x(t)'!AG3-'2a)answer'!$C3)^2,"")</f>
        <v>6.80695195232089E-4</v>
      </c>
      <c r="AI4" s="32">
        <f>IFERROR(('2a) logm_x(t)'!AI3-'2a) logm_x(t)'!AH3-'2a)answer'!$C3)^2,"")</f>
        <v>1.7220443834520139E-5</v>
      </c>
      <c r="AJ4" s="32">
        <f>IFERROR(('2a) logm_x(t)'!AJ3-'2a) logm_x(t)'!AI3-'2a)answer'!$C3)^2,"")</f>
        <v>4.8087254579469175E-4</v>
      </c>
      <c r="AK4" s="32">
        <f>IFERROR(('2a) logm_x(t)'!AK3-'2a) logm_x(t)'!AJ3-'2a)answer'!$C3)^2,"")</f>
        <v>1.0086803136809429E-4</v>
      </c>
      <c r="AL4" s="32">
        <f>IFERROR(('2a) logm_x(t)'!AL3-'2a) logm_x(t)'!AK3-'2a)answer'!$C3)^2,"")</f>
        <v>2.5251712521437695E-3</v>
      </c>
      <c r="AM4" s="32">
        <f>IFERROR(('2a) logm_x(t)'!AM3-'2a) logm_x(t)'!AL3-'2a)answer'!$C3)^2,"")</f>
        <v>8.2208932257055287E-4</v>
      </c>
      <c r="AN4" s="32">
        <f>IFERROR(('2a) logm_x(t)'!AN3-'2a) logm_x(t)'!AM3-'2a)answer'!$C3)^2,"")</f>
        <v>7.5676436042778029E-3</v>
      </c>
      <c r="AO4" s="32">
        <f>IFERROR(('2a) logm_x(t)'!AO3-'2a) logm_x(t)'!AN3-'2a)answer'!$C3)^2,"")</f>
        <v>1.8082558585294603E-3</v>
      </c>
      <c r="AP4" s="32">
        <f>IFERROR(('2a) logm_x(t)'!AP3-'2a) logm_x(t)'!AO3-'2a)answer'!$C3)^2,"")</f>
        <v>5.503846305059091E-4</v>
      </c>
      <c r="AQ4" s="32">
        <f>IFERROR(('2a) logm_x(t)'!AQ3-'2a) logm_x(t)'!AP3-'2a)answer'!$C3)^2,"")</f>
        <v>3.8733570868426876E-3</v>
      </c>
      <c r="AR4" s="32">
        <f>IFERROR(('2a) logm_x(t)'!AR3-'2a) logm_x(t)'!AQ3-'2a)answer'!$C3)^2,"")</f>
        <v>3.0265717801643532E-4</v>
      </c>
      <c r="AS4" s="32">
        <f>IFERROR(('2a) logm_x(t)'!AS3-'2a) logm_x(t)'!AR3-'2a)answer'!$C3)^2,"")</f>
        <v>5.0027038465741012E-4</v>
      </c>
      <c r="AT4" s="32">
        <f>IFERROR(('2a) logm_x(t)'!AT3-'2a) logm_x(t)'!AS3-'2a)answer'!$C3)^2,"")</f>
        <v>1.1599921627885288E-3</v>
      </c>
      <c r="AU4" s="32">
        <f>IFERROR(('2a) logm_x(t)'!AU3-'2a) logm_x(t)'!AT3-'2a)answer'!$C3)^2,"")</f>
        <v>1.6422801168357662E-4</v>
      </c>
      <c r="AV4" s="32">
        <f>IFERROR(('2a) logm_x(t)'!AV3-'2a) logm_x(t)'!AU3-'2a)answer'!$C3)^2,"")</f>
        <v>1.5258042904495017E-3</v>
      </c>
      <c r="AW4" s="32">
        <f>IFERROR(('2a) logm_x(t)'!AW3-'2a) logm_x(t)'!AV3-'2a)answer'!$C3)^2,"")</f>
        <v>2.1310099936048665E-4</v>
      </c>
      <c r="AX4" s="32">
        <f>IFERROR(('2a) logm_x(t)'!AX3-'2a) logm_x(t)'!AW3-'2a)answer'!$C3)^2,"")</f>
        <v>6.6132138761321397E-3</v>
      </c>
      <c r="AY4" s="32">
        <f>IFERROR(('2a) logm_x(t)'!AY3-'2a) logm_x(t)'!AX3-'2a)answer'!$C3)^2,"")</f>
        <v>8.8161434689637281E-4</v>
      </c>
      <c r="AZ4" s="32">
        <f>IFERROR(('2a) logm_x(t)'!AZ3-'2a) logm_x(t)'!AY3-'2a)answer'!$C3)^2,"")</f>
        <v>3.3331668103598781E-4</v>
      </c>
      <c r="BA4" s="32">
        <f>IFERROR(('2a) logm_x(t)'!BA3-'2a) logm_x(t)'!AZ3-'2a)answer'!$C3)^2,"")</f>
        <v>8.0437087437015028E-4</v>
      </c>
      <c r="BB4" s="32">
        <f>IFERROR(('2a) logm_x(t)'!BB3-'2a) logm_x(t)'!BA3-'2a)answer'!$C3)^2,"")</f>
        <v>6.4187669325304047E-4</v>
      </c>
      <c r="BC4" s="32">
        <f>IFERROR(('2a) logm_x(t)'!BC3-'2a) logm_x(t)'!BB3-'2a)answer'!$C3)^2,"")</f>
        <v>2.85797921321912E-3</v>
      </c>
      <c r="BD4" s="32">
        <f>IFERROR(('2a) logm_x(t)'!BD3-'2a) logm_x(t)'!BC3-'2a)answer'!$C3)^2,"")</f>
        <v>1.5516250488587385E-2</v>
      </c>
      <c r="BE4" s="32">
        <f>IFERROR(('2a) logm_x(t)'!BE3-'2a) logm_x(t)'!BD3-'2a)answer'!$C3)^2,"")</f>
        <v>2.4107577062252134E-5</v>
      </c>
      <c r="BF4" s="32">
        <f>IFERROR(('2a) logm_x(t)'!BF3-'2a) logm_x(t)'!BE3-'2a)answer'!$C3)^2,"")</f>
        <v>2.0049183876538726E-3</v>
      </c>
      <c r="BG4" s="32">
        <f>IFERROR(('2a) logm_x(t)'!BG3-'2a) logm_x(t)'!BF3-'2a)answer'!$C3)^2,"")</f>
        <v>1.5137041035929953E-4</v>
      </c>
      <c r="BH4" s="32">
        <f>IFERROR(('2a) logm_x(t)'!BH3-'2a) logm_x(t)'!BG3-'2a)answer'!$C3)^2,"")</f>
        <v>2.9602806925590453E-3</v>
      </c>
      <c r="BI4" s="32">
        <f>IFERROR(('2a) logm_x(t)'!BI3-'2a) logm_x(t)'!BH3-'2a)answer'!$C3)^2,"")</f>
        <v>1.7922315831688791E-3</v>
      </c>
      <c r="BJ4" s="32">
        <f>IFERROR(('2a) logm_x(t)'!BJ3-'2a) logm_x(t)'!BI3-'2a)answer'!$C3)^2,"")</f>
        <v>2.0279026790588008E-3</v>
      </c>
      <c r="BK4" s="32">
        <f>IFERROR(('2a) logm_x(t)'!BK3-'2a) logm_x(t)'!BJ3-'2a)answer'!$C3)^2,"")</f>
        <v>3.9976786123554624E-5</v>
      </c>
      <c r="BL4" s="32">
        <f>IFERROR(('2a) logm_x(t)'!BL3-'2a) logm_x(t)'!BK3-'2a)answer'!$C3)^2,"")</f>
        <v>1.2286629684093219E-3</v>
      </c>
      <c r="BM4" s="32">
        <f>IFERROR(('2a) logm_x(t)'!BM3-'2a) logm_x(t)'!BL3-'2a)answer'!$C3)^2,"")</f>
        <v>1.3573324086044603E-3</v>
      </c>
      <c r="BN4" s="32">
        <f>IFERROR(('2a) logm_x(t)'!BN3-'2a) logm_x(t)'!BM3-'2a)answer'!$C3)^2,"")</f>
        <v>4.1859413919197695E-3</v>
      </c>
      <c r="BO4" s="32">
        <f>IFERROR(('2a) logm_x(t)'!BO3-'2a) logm_x(t)'!BN3-'2a)answer'!$C3)^2,"")</f>
        <v>3.3591888184579402E-3</v>
      </c>
      <c r="BP4" s="32">
        <f>IFERROR(('2a) logm_x(t)'!BP3-'2a) logm_x(t)'!BO3-'2a)answer'!$C3)^2,"")</f>
        <v>9.6690598296096078E-4</v>
      </c>
      <c r="BQ4" s="32">
        <f>IFERROR(('2a) logm_x(t)'!BQ3-'2a) logm_x(t)'!BP3-'2a)answer'!$C3)^2,"")</f>
        <v>2.2243715927481736E-3</v>
      </c>
      <c r="BR4" s="32">
        <f>IFERROR(('2a) logm_x(t)'!BR3-'2a) logm_x(t)'!BQ3-'2a)answer'!$C3)^2,"")</f>
        <v>2.0280286106976711E-3</v>
      </c>
      <c r="BS4" s="32">
        <f>IFERROR(('2a) logm_x(t)'!BS3-'2a) logm_x(t)'!BR3-'2a)answer'!$C3)^2,"")</f>
        <v>1.5126954871490076E-3</v>
      </c>
      <c r="BT4" s="32">
        <f>IFERROR(('2a) logm_x(t)'!BT3-'2a) logm_x(t)'!BS3-'2a)answer'!$C3)^2,"")</f>
        <v>9.0467421348442954E-3</v>
      </c>
      <c r="BU4" s="32">
        <f>IFERROR(('2a) logm_x(t)'!BU3-'2a) logm_x(t)'!BT3-'2a)answer'!$C3)^2,"")</f>
        <v>3.0576000968965153E-3</v>
      </c>
      <c r="BV4" s="32">
        <f>IFERROR(('2a) logm_x(t)'!BV3-'2a) logm_x(t)'!BU3-'2a)answer'!$C3)^2,"")</f>
        <v>1.7086383126412606E-2</v>
      </c>
      <c r="BW4" s="32">
        <f>IFERROR(('2a) logm_x(t)'!BW3-'2a) logm_x(t)'!BV3-'2a)answer'!$C3)^2,"")</f>
        <v>6.157567235720609E-5</v>
      </c>
      <c r="BX4" s="32">
        <f>IFERROR(('2a) logm_x(t)'!BX3-'2a) logm_x(t)'!BW3-'2a)answer'!$C3)^2,"")</f>
        <v>3.9379043826754734E-4</v>
      </c>
      <c r="BY4" s="32">
        <f>IFERROR(('2a) logm_x(t)'!BY3-'2a) logm_x(t)'!BX3-'2a)answer'!$C3)^2,"")</f>
        <v>2.6313998849764593E-3</v>
      </c>
      <c r="BZ4" s="32">
        <f>IFERROR(('2a) logm_x(t)'!BZ3-'2a) logm_x(t)'!BY3-'2a)answer'!$C3)^2,"")</f>
        <v>1.899099831845626E-3</v>
      </c>
      <c r="CA4" s="32">
        <f>IFERROR(('2a) logm_x(t)'!CA3-'2a) logm_x(t)'!BZ3-'2a)answer'!$C3)^2,"")</f>
        <v>9.5411758963982643E-5</v>
      </c>
      <c r="CB4" s="32">
        <f>IFERROR(('2a) logm_x(t)'!CB3-'2a) logm_x(t)'!CA3-'2a)answer'!$C3)^2,"")</f>
        <v>2.2391976079949475E-2</v>
      </c>
      <c r="CC4" s="32">
        <f>IFERROR(('2a) logm_x(t)'!CC3-'2a) logm_x(t)'!CB3-'2a)answer'!$C3)^2,"")</f>
        <v>1.1852836185807718E-2</v>
      </c>
      <c r="CD4" s="32">
        <f>IFERROR(('2a) logm_x(t)'!CD3-'2a) logm_x(t)'!CC3-'2a)answer'!$C3)^2,"")</f>
        <v>8.1960466819300647E-3</v>
      </c>
      <c r="CE4" s="32">
        <f>IFERROR(('2a) logm_x(t)'!CE3-'2a) logm_x(t)'!CD3-'2a)answer'!$C3)^2,"")</f>
        <v>4.2734805764683978E-3</v>
      </c>
      <c r="CF4" s="32">
        <f>IFERROR(('2a) logm_x(t)'!CF3-'2a) logm_x(t)'!CE3-'2a)answer'!$C3)^2,"")</f>
        <v>1.8840841729278177E-3</v>
      </c>
      <c r="CG4" s="32">
        <f>IFERROR(('2a) logm_x(t)'!CG3-'2a) logm_x(t)'!CF3-'2a)answer'!$C3)^2,"")</f>
        <v>1.7285540444069991E-5</v>
      </c>
      <c r="CH4" s="32">
        <f>IFERROR(('2a) logm_x(t)'!CH3-'2a) logm_x(t)'!CG3-'2a)answer'!$C3)^2,"")</f>
        <v>6.0342344617863369E-3</v>
      </c>
      <c r="CI4" s="32">
        <f>IFERROR(('2a) logm_x(t)'!CI3-'2a) logm_x(t)'!CH3-'2a)answer'!$C3)^2,"")</f>
        <v>3.6156390655168129E-4</v>
      </c>
      <c r="CJ4" s="32">
        <f>IFERROR(('2a) logm_x(t)'!CJ3-'2a) logm_x(t)'!CI3-'2a)answer'!$C3)^2,"")</f>
        <v>1.1891379146600753E-2</v>
      </c>
      <c r="CK4" s="32">
        <f>IFERROR(('2a) logm_x(t)'!CK3-'2a) logm_x(t)'!CJ3-'2a)answer'!$C3)^2,"")</f>
        <v>2.0253085147659789E-3</v>
      </c>
      <c r="CL4" s="32">
        <f>IFERROR(('2a) logm_x(t)'!CL3-'2a) logm_x(t)'!CK3-'2a)answer'!$C3)^2,"")</f>
        <v>1.4813951074456025E-3</v>
      </c>
      <c r="CM4" s="32">
        <f>IFERROR(('2a) logm_x(t)'!CM3-'2a) logm_x(t)'!CL3-'2a)answer'!$C3)^2,"")</f>
        <v>1.8198933589180088E-3</v>
      </c>
      <c r="CN4" s="32">
        <f>IFERROR(('2a) logm_x(t)'!CN3-'2a) logm_x(t)'!CM3-'2a)answer'!$C3)^2,"")</f>
        <v>1.0533593797953962E-2</v>
      </c>
      <c r="CO4" s="31" t="s">
        <v>83</v>
      </c>
      <c r="CP4" s="32">
        <f>(SUM(C4:CN114))/COUNT(C4:CN114)</f>
        <v>1.9481197679313375E-2</v>
      </c>
      <c r="CT4" s="31">
        <f t="shared" ref="CT4:CT35" si="3">A4</f>
        <v>0</v>
      </c>
      <c r="CU4" s="32">
        <f>('2a) logm_x(t)'!C3-'2a) logm_x(t)'!B3-'2a)answer'!$C3)/$CP$5</f>
        <v>-1.0961292025268428</v>
      </c>
      <c r="CV4" s="32">
        <f>('2a) logm_x(t)'!D3-'2a) logm_x(t)'!C3-'2a)answer'!$C3)/$CP$5</f>
        <v>0.85666550399093611</v>
      </c>
      <c r="CW4" s="32">
        <f>('2a) logm_x(t)'!E3-'2a) logm_x(t)'!D3-'2a)answer'!$C3)/$CP$5</f>
        <v>-0.24923141958258263</v>
      </c>
      <c r="CX4" s="32">
        <f>('2a) logm_x(t)'!F3-'2a) logm_x(t)'!E3-'2a)answer'!$C3)/$CP$5</f>
        <v>-9.53848201181767E-2</v>
      </c>
      <c r="CY4" s="32">
        <f>('2a) logm_x(t)'!G3-'2a) logm_x(t)'!F3-'2a)answer'!$C3)/$CP$5</f>
        <v>0.35145455501195383</v>
      </c>
      <c r="CZ4" s="32">
        <f>('2a) logm_x(t)'!H3-'2a) logm_x(t)'!G3-'2a)answer'!$C3)/$CP$5</f>
        <v>0.19421783139113272</v>
      </c>
      <c r="DA4" s="32">
        <f>('2a) logm_x(t)'!I3-'2a) logm_x(t)'!H3-'2a)answer'!$C3)/$CP$5</f>
        <v>5.1191024979901842E-2</v>
      </c>
      <c r="DB4" s="32">
        <f>('2a) logm_x(t)'!J3-'2a) logm_x(t)'!I3-'2a)answer'!$C3)/$CP$5</f>
        <v>7.2761090259103364E-2</v>
      </c>
      <c r="DC4" s="32">
        <f>('2a) logm_x(t)'!K3-'2a) logm_x(t)'!J3-'2a)answer'!$C3)/$CP$5</f>
        <v>-0.46750607283205742</v>
      </c>
      <c r="DD4" s="32">
        <f>('2a) logm_x(t)'!L3-'2a) logm_x(t)'!K3-'2a)answer'!$C3)/$CP$5</f>
        <v>-0.66657661357147302</v>
      </c>
      <c r="DE4" s="32">
        <f>('2a) logm_x(t)'!M3-'2a) logm_x(t)'!L3-'2a)answer'!$C3)/$CP$5</f>
        <v>-5.4456525479403335E-2</v>
      </c>
      <c r="DF4" s="32">
        <f>('2a) logm_x(t)'!N3-'2a) logm_x(t)'!M3-'2a)answer'!$C3)/$CP$5</f>
        <v>0.158397428805264</v>
      </c>
      <c r="DG4" s="32">
        <f>('2a) logm_x(t)'!O3-'2a) logm_x(t)'!N3-'2a)answer'!$C3)/$CP$5</f>
        <v>0.86307793313492454</v>
      </c>
      <c r="DH4" s="32">
        <f>('2a) logm_x(t)'!P3-'2a) logm_x(t)'!O3-'2a)answer'!$C3)/$CP$5</f>
        <v>-0.22956965276556912</v>
      </c>
      <c r="DI4" s="32">
        <f>('2a) logm_x(t)'!Q3-'2a) logm_x(t)'!P3-'2a)answer'!$C3)/$CP$5</f>
        <v>0.3724074115496111</v>
      </c>
      <c r="DJ4" s="32">
        <f>('2a) logm_x(t)'!R3-'2a) logm_x(t)'!Q3-'2a)answer'!$C3)/$CP$5</f>
        <v>-0.30839804097856516</v>
      </c>
      <c r="DK4" s="32">
        <f>('2a) logm_x(t)'!S3-'2a) logm_x(t)'!R3-'2a)answer'!$C3)/$CP$5</f>
        <v>0.38343356000683676</v>
      </c>
      <c r="DL4" s="32">
        <f>('2a) logm_x(t)'!T3-'2a) logm_x(t)'!S3-'2a)answer'!$C3)/$CP$5</f>
        <v>0.2029128362173622</v>
      </c>
      <c r="DM4" s="32">
        <f>('2a) logm_x(t)'!U3-'2a) logm_x(t)'!T3-'2a)answer'!$C3)/$CP$5</f>
        <v>0.24181507305711603</v>
      </c>
      <c r="DN4" s="32">
        <f>('2a) logm_x(t)'!V3-'2a) logm_x(t)'!U3-'2a)answer'!$C3)/$CP$5</f>
        <v>0.52024161769386035</v>
      </c>
      <c r="DO4" s="32">
        <f>('2a) logm_x(t)'!W3-'2a) logm_x(t)'!V3-'2a)answer'!$C3)/$CP$5</f>
        <v>7.046223575499741E-2</v>
      </c>
      <c r="DP4" s="32">
        <f>('2a) logm_x(t)'!X3-'2a) logm_x(t)'!W3-'2a)answer'!$C3)/$CP$5</f>
        <v>-0.11699381844938476</v>
      </c>
      <c r="DQ4" s="32">
        <f>('2a) logm_x(t)'!Y3-'2a) logm_x(t)'!X3-'2a)answer'!$C3)/$CP$5</f>
        <v>-1.0714212504801393</v>
      </c>
      <c r="DR4" s="32">
        <f>('2a) logm_x(t)'!Z3-'2a) logm_x(t)'!Y3-'2a)answer'!$C3)/$CP$5</f>
        <v>-0.16817998888825267</v>
      </c>
      <c r="DS4" s="32">
        <f>('2a) logm_x(t)'!AA3-'2a) logm_x(t)'!Z3-'2a)answer'!$C3)/$CP$5</f>
        <v>0.41999442328225423</v>
      </c>
      <c r="DT4" s="32">
        <f>('2a) logm_x(t)'!AB3-'2a) logm_x(t)'!AA3-'2a)answer'!$C3)/$CP$5</f>
        <v>-0.2114444756475384</v>
      </c>
      <c r="DU4" s="32">
        <f>('2a) logm_x(t)'!AC3-'2a) logm_x(t)'!AB3-'2a)answer'!$C3)/$CP$5</f>
        <v>-0.11511745705785317</v>
      </c>
      <c r="DV4" s="32">
        <f>('2a) logm_x(t)'!AD3-'2a) logm_x(t)'!AC3-'2a)answer'!$C3)/$CP$5</f>
        <v>-0.33907823786270058</v>
      </c>
      <c r="DW4" s="32">
        <f>('2a) logm_x(t)'!AE3-'2a) logm_x(t)'!AD3-'2a)answer'!$C3)/$CP$5</f>
        <v>4.5865789120643305E-2</v>
      </c>
      <c r="DX4" s="32">
        <f>('2a) logm_x(t)'!AF3-'2a) logm_x(t)'!AE3-'2a)answer'!$C3)/$CP$5</f>
        <v>0.21945688512160685</v>
      </c>
      <c r="DY4" s="32">
        <f>('2a) logm_x(t)'!AG3-'2a) logm_x(t)'!AF3-'2a)answer'!$C3)/$CP$5</f>
        <v>0.12670081229993674</v>
      </c>
      <c r="DZ4" s="32">
        <f>('2a) logm_x(t)'!AH3-'2a) logm_x(t)'!AG3-'2a)answer'!$C3)/$CP$5</f>
        <v>-0.18692548490602512</v>
      </c>
      <c r="EA4" s="32">
        <f>('2a) logm_x(t)'!AI3-'2a) logm_x(t)'!AH3-'2a)answer'!$C3)/$CP$5</f>
        <v>2.973133043473028E-2</v>
      </c>
      <c r="EB4" s="32">
        <f>('2a) logm_x(t)'!AJ3-'2a) logm_x(t)'!AI3-'2a)answer'!$C3)/$CP$5</f>
        <v>0.15711120689717833</v>
      </c>
      <c r="EC4" s="32">
        <f>('2a) logm_x(t)'!AK3-'2a) logm_x(t)'!AJ3-'2a)answer'!$C3)/$CP$5</f>
        <v>-7.1956320215594158E-2</v>
      </c>
      <c r="ED4" s="32">
        <f>('2a) logm_x(t)'!AL3-'2a) logm_x(t)'!AK3-'2a)answer'!$C3)/$CP$5</f>
        <v>0.36002908904688335</v>
      </c>
      <c r="EE4" s="32">
        <f>('2a) logm_x(t)'!AM3-'2a) logm_x(t)'!AL3-'2a)answer'!$C3)/$CP$5</f>
        <v>-0.20542423444331046</v>
      </c>
      <c r="EF4" s="32">
        <f>('2a) logm_x(t)'!AN3-'2a) logm_x(t)'!AM3-'2a)answer'!$C3)/$CP$5</f>
        <v>0.62326466914176593</v>
      </c>
      <c r="EG4" s="32">
        <f>('2a) logm_x(t)'!AO3-'2a) logm_x(t)'!AN3-'2a)answer'!$C3)/$CP$5</f>
        <v>-0.30466468332174962</v>
      </c>
      <c r="EH4" s="32">
        <f>('2a) logm_x(t)'!AP3-'2a) logm_x(t)'!AO3-'2a)answer'!$C3)/$CP$5</f>
        <v>0.16808359267077128</v>
      </c>
      <c r="EI4" s="32">
        <f>('2a) logm_x(t)'!AQ3-'2a) logm_x(t)'!AP3-'2a)answer'!$C3)/$CP$5</f>
        <v>0.44589842846711469</v>
      </c>
      <c r="EJ4" s="32">
        <f>('2a) logm_x(t)'!AR3-'2a) logm_x(t)'!AQ3-'2a)answer'!$C3)/$CP$5</f>
        <v>-0.12464293375959996</v>
      </c>
      <c r="EK4" s="32">
        <f>('2a) logm_x(t)'!AS3-'2a) logm_x(t)'!AR3-'2a)answer'!$C3)/$CP$5</f>
        <v>-0.1602487204184084</v>
      </c>
      <c r="EL4" s="32">
        <f>('2a) logm_x(t)'!AT3-'2a) logm_x(t)'!AS3-'2a)answer'!$C3)/$CP$5</f>
        <v>0.24401678502268545</v>
      </c>
      <c r="EM4" s="32">
        <f>('2a) logm_x(t)'!AU3-'2a) logm_x(t)'!AT3-'2a)answer'!$C3)/$CP$5</f>
        <v>9.1815455016950612E-2</v>
      </c>
      <c r="EN4" s="32">
        <f>('2a) logm_x(t)'!AV3-'2a) logm_x(t)'!AU3-'2a)answer'!$C3)/$CP$5</f>
        <v>0.27986048940255293</v>
      </c>
      <c r="EO4" s="32">
        <f>('2a) logm_x(t)'!AW3-'2a) logm_x(t)'!AV3-'2a)answer'!$C3)/$CP$5</f>
        <v>0.10458873652589357</v>
      </c>
      <c r="EP4" s="32">
        <f>('2a) logm_x(t)'!AX3-'2a) logm_x(t)'!AW3-'2a)answer'!$C3)/$CP$5</f>
        <v>0.58263753230639515</v>
      </c>
      <c r="EQ4" s="32">
        <f>('2a) logm_x(t)'!AY3-'2a) logm_x(t)'!AX3-'2a)answer'!$C3)/$CP$5</f>
        <v>0.21273135085550482</v>
      </c>
      <c r="ER4" s="32">
        <f>('2a) logm_x(t)'!AZ3-'2a) logm_x(t)'!AY3-'2a)answer'!$C3)/$CP$5</f>
        <v>-0.13080390144774787</v>
      </c>
      <c r="ES4" s="32">
        <f>('2a) logm_x(t)'!BA3-'2a) logm_x(t)'!AZ3-'2a)answer'!$C3)/$CP$5</f>
        <v>-0.20319842704374685</v>
      </c>
      <c r="ET4" s="32">
        <f>('2a) logm_x(t)'!BB3-'2a) logm_x(t)'!BA3-'2a)answer'!$C3)/$CP$5</f>
        <v>-0.18151728065675693</v>
      </c>
      <c r="EU4" s="32">
        <f>('2a) logm_x(t)'!BC3-'2a) logm_x(t)'!BB3-'2a)answer'!$C3)/$CP$5</f>
        <v>0.38302022428546084</v>
      </c>
      <c r="EV4" s="32">
        <f>('2a) logm_x(t)'!BD3-'2a) logm_x(t)'!BC3-'2a)answer'!$C3)/$CP$5</f>
        <v>-0.89245343286668455</v>
      </c>
      <c r="EW4" s="32">
        <f>('2a) logm_x(t)'!BE3-'2a) logm_x(t)'!BD3-'2a)answer'!$C3)/$CP$5</f>
        <v>-3.5177822663449584E-2</v>
      </c>
      <c r="EX4" s="32">
        <f>('2a) logm_x(t)'!BF3-'2a) logm_x(t)'!BE3-'2a)answer'!$C3)/$CP$5</f>
        <v>-0.32080455261132645</v>
      </c>
      <c r="EY4" s="32">
        <f>('2a) logm_x(t)'!BG3-'2a) logm_x(t)'!BF3-'2a)answer'!$C3)/$CP$5</f>
        <v>8.8148041513796516E-2</v>
      </c>
      <c r="EZ4" s="32">
        <f>('2a) logm_x(t)'!BH3-'2a) logm_x(t)'!BG3-'2a)answer'!$C3)/$CP$5</f>
        <v>-0.38981506555229534</v>
      </c>
      <c r="FA4" s="32">
        <f>('2a) logm_x(t)'!BI3-'2a) logm_x(t)'!BH3-'2a)answer'!$C3)/$CP$5</f>
        <v>-0.30331175122550924</v>
      </c>
      <c r="FB4" s="32">
        <f>('2a) logm_x(t)'!BJ3-'2a) logm_x(t)'!BI3-'2a)answer'!$C3)/$CP$5</f>
        <v>0.32263815675428897</v>
      </c>
      <c r="FC4" s="32">
        <f>('2a) logm_x(t)'!BK3-'2a) logm_x(t)'!BJ3-'2a)answer'!$C3)/$CP$5</f>
        <v>-4.5299781969476129E-2</v>
      </c>
      <c r="FD4" s="32">
        <f>('2a) logm_x(t)'!BL3-'2a) logm_x(t)'!BK3-'2a)answer'!$C3)/$CP$5</f>
        <v>-0.25113576011528149</v>
      </c>
      <c r="FE4" s="32">
        <f>('2a) logm_x(t)'!BM3-'2a) logm_x(t)'!BL3-'2a)answer'!$C3)/$CP$5</f>
        <v>0.26395827573903619</v>
      </c>
      <c r="FF4" s="32">
        <f>('2a) logm_x(t)'!BN3-'2a) logm_x(t)'!BM3-'2a)answer'!$C3)/$CP$5</f>
        <v>0.4635416316013572</v>
      </c>
      <c r="FG4" s="32">
        <f>('2a) logm_x(t)'!BO3-'2a) logm_x(t)'!BN3-'2a)answer'!$C3)/$CP$5</f>
        <v>-0.41524975165814482</v>
      </c>
      <c r="FH4" s="32">
        <f>('2a) logm_x(t)'!BP3-'2a) logm_x(t)'!BO3-'2a)answer'!$C3)/$CP$5</f>
        <v>0.22278415383413558</v>
      </c>
      <c r="FI4" s="32">
        <f>('2a) logm_x(t)'!BQ3-'2a) logm_x(t)'!BP3-'2a)answer'!$C3)/$CP$5</f>
        <v>-0.33790595337572099</v>
      </c>
      <c r="FJ4" s="32">
        <f>('2a) logm_x(t)'!BR3-'2a) logm_x(t)'!BQ3-'2a)answer'!$C3)/$CP$5</f>
        <v>0.32264817442463889</v>
      </c>
      <c r="FK4" s="32">
        <f>('2a) logm_x(t)'!BS3-'2a) logm_x(t)'!BR3-'2a)answer'!$C3)/$CP$5</f>
        <v>-0.27865569864174744</v>
      </c>
      <c r="FL4" s="32">
        <f>('2a) logm_x(t)'!BT3-'2a) logm_x(t)'!BS3-'2a)answer'!$C3)/$CP$5</f>
        <v>-0.68145672089626552</v>
      </c>
      <c r="FM4" s="32">
        <f>('2a) logm_x(t)'!BU3-'2a) logm_x(t)'!BT3-'2a)answer'!$C3)/$CP$5</f>
        <v>0.39617084804147928</v>
      </c>
      <c r="FN4" s="32">
        <f>('2a) logm_x(t)'!BV3-'2a) logm_x(t)'!BU3-'2a)answer'!$C3)/$CP$5</f>
        <v>-0.93652040339674103</v>
      </c>
      <c r="FO4" s="32">
        <f>('2a) logm_x(t)'!BW3-'2a) logm_x(t)'!BV3-'2a)answer'!$C3)/$CP$5</f>
        <v>5.6220765509612594E-2</v>
      </c>
      <c r="FP4" s="32">
        <f>('2a) logm_x(t)'!BX3-'2a) logm_x(t)'!BW3-'2a)answer'!$C3)/$CP$5</f>
        <v>-0.14217549754154279</v>
      </c>
      <c r="FQ4" s="32">
        <f>('2a) logm_x(t)'!BY3-'2a) logm_x(t)'!BX3-'2a)answer'!$C3)/$CP$5</f>
        <v>0.36752391070649165</v>
      </c>
      <c r="FR4" s="32">
        <f>('2a) logm_x(t)'!BZ3-'2a) logm_x(t)'!BY3-'2a)answer'!$C3)/$CP$5</f>
        <v>-0.31222384739612974</v>
      </c>
      <c r="FS4" s="32">
        <f>('2a) logm_x(t)'!CA3-'2a) logm_x(t)'!BZ3-'2a)answer'!$C3)/$CP$5</f>
        <v>-6.9983091669456432E-2</v>
      </c>
      <c r="FT4" s="32">
        <f>('2a) logm_x(t)'!CB3-'2a) logm_x(t)'!CA3-'2a)answer'!$C3)/$CP$5</f>
        <v>1.0721076233958071</v>
      </c>
      <c r="FU4" s="32">
        <f>('2a) logm_x(t)'!CC3-'2a) logm_x(t)'!CB3-'2a)answer'!$C3)/$CP$5</f>
        <v>-0.78001564667608358</v>
      </c>
      <c r="FV4" s="32">
        <f>('2a) logm_x(t)'!CD3-'2a) logm_x(t)'!CC3-'2a)answer'!$C3)/$CP$5</f>
        <v>0.64862604746867214</v>
      </c>
      <c r="FW4" s="32">
        <f>('2a) logm_x(t)'!CE3-'2a) logm_x(t)'!CD3-'2a)answer'!$C3)/$CP$5</f>
        <v>-0.46836349764838281</v>
      </c>
      <c r="FX4" s="32">
        <f>('2a) logm_x(t)'!CF3-'2a) logm_x(t)'!CE3-'2a)answer'!$C3)/$CP$5</f>
        <v>0.31098706386662162</v>
      </c>
      <c r="FY4" s="32">
        <f>('2a) logm_x(t)'!CG3-'2a) logm_x(t)'!CF3-'2a)answer'!$C3)/$CP$5</f>
        <v>-2.9787472518560738E-2</v>
      </c>
      <c r="FZ4" s="32">
        <f>('2a) logm_x(t)'!CH3-'2a) logm_x(t)'!CG3-'2a)answer'!$C3)/$CP$5</f>
        <v>0.5565488167782926</v>
      </c>
      <c r="GA4" s="32">
        <f>('2a) logm_x(t)'!CI3-'2a) logm_x(t)'!CH3-'2a)answer'!$C3)/$CP$5</f>
        <v>0.13623374911308717</v>
      </c>
      <c r="GB4" s="32">
        <f>('2a) logm_x(t)'!CJ3-'2a) logm_x(t)'!CI3-'2a)answer'!$C3)/$CP$5</f>
        <v>-0.78128284176391549</v>
      </c>
      <c r="GC4" s="32">
        <f>('2a) logm_x(t)'!CK3-'2a) logm_x(t)'!CJ3-'2a)answer'!$C3)/$CP$5</f>
        <v>0.32243172568682754</v>
      </c>
      <c r="GD4" s="32">
        <f>('2a) logm_x(t)'!CL3-'2a) logm_x(t)'!CK3-'2a)answer'!$C3)/$CP$5</f>
        <v>0.27575768619681307</v>
      </c>
      <c r="GE4" s="32">
        <f>('2a) logm_x(t)'!CM3-'2a) logm_x(t)'!CL3-'2a)answer'!$C3)/$CP$5</f>
        <v>0.3056434853766094</v>
      </c>
      <c r="GF4" s="32">
        <f>('2a) logm_x(t)'!CN3-'2a) logm_x(t)'!CM3-'2a)answer'!$C3)/$CP$5</f>
        <v>-0.73532690511828525</v>
      </c>
    </row>
    <row r="5" spans="1:188" x14ac:dyDescent="0.25">
      <c r="A5" s="31">
        <f>'2a) logm_x(t)'!A4</f>
        <v>1</v>
      </c>
      <c r="B5" s="32"/>
      <c r="C5" s="32">
        <f>IFERROR(('2a) logm_x(t)'!C4-'2a) logm_x(t)'!B4-'2a)answer'!$C4)^2,"")</f>
        <v>5.9224968046555811E-2</v>
      </c>
      <c r="D5" s="32">
        <f>IFERROR(('2a) logm_x(t)'!D4-'2a) logm_x(t)'!C4-'2a)answer'!$C4)^2,"")</f>
        <v>3.457235030315383E-2</v>
      </c>
      <c r="E5" s="32">
        <f>IFERROR(('2a) logm_x(t)'!E4-'2a) logm_x(t)'!D4-'2a)answer'!$C4)^2,"")</f>
        <v>9.1991529287199466E-4</v>
      </c>
      <c r="F5" s="32">
        <f>IFERROR(('2a) logm_x(t)'!F4-'2a) logm_x(t)'!E4-'2a)answer'!$C4)^2,"")</f>
        <v>1.414404894667929E-2</v>
      </c>
      <c r="G5" s="32">
        <f>IFERROR(('2a) logm_x(t)'!G4-'2a) logm_x(t)'!F4-'2a)answer'!$C4)^2,"")</f>
        <v>1.6628330706445312E-2</v>
      </c>
      <c r="H5" s="32">
        <f>IFERROR(('2a) logm_x(t)'!H4-'2a) logm_x(t)'!G4-'2a)answer'!$C4)^2,"")</f>
        <v>3.9599665159478301E-3</v>
      </c>
      <c r="I5" s="32">
        <f>IFERROR(('2a) logm_x(t)'!I4-'2a) logm_x(t)'!H4-'2a)answer'!$C4)^2,"")</f>
        <v>2.99153608980912E-4</v>
      </c>
      <c r="J5" s="32">
        <f>IFERROR(('2a) logm_x(t)'!J4-'2a) logm_x(t)'!I4-'2a)answer'!$C4)^2,"")</f>
        <v>2.399194259826466E-6</v>
      </c>
      <c r="K5" s="32">
        <f>IFERROR(('2a) logm_x(t)'!K4-'2a) logm_x(t)'!J4-'2a)answer'!$C4)^2,"")</f>
        <v>5.6554203849388737E-4</v>
      </c>
      <c r="L5" s="32">
        <f>IFERROR(('2a) logm_x(t)'!L4-'2a) logm_x(t)'!K4-'2a)answer'!$C4)^2,"")</f>
        <v>7.2652413607859068E-2</v>
      </c>
      <c r="M5" s="32">
        <f>IFERROR(('2a) logm_x(t)'!M4-'2a) logm_x(t)'!L4-'2a)answer'!$C4)^2,"")</f>
        <v>2.4004186015413365E-2</v>
      </c>
      <c r="N5" s="32">
        <f>IFERROR(('2a) logm_x(t)'!N4-'2a) logm_x(t)'!M4-'2a)answer'!$C4)^2,"")</f>
        <v>1.3087334824406405E-3</v>
      </c>
      <c r="O5" s="32">
        <f>IFERROR(('2a) logm_x(t)'!O4-'2a) logm_x(t)'!N4-'2a)answer'!$C4)^2,"")</f>
        <v>2.2635434935043688E-2</v>
      </c>
      <c r="P5" s="32">
        <f>IFERROR(('2a) logm_x(t)'!P4-'2a) logm_x(t)'!O4-'2a)answer'!$C4)^2,"")</f>
        <v>1.495781612508435E-2</v>
      </c>
      <c r="Q5" s="32">
        <f>IFERROR(('2a) logm_x(t)'!Q4-'2a) logm_x(t)'!P4-'2a)answer'!$C4)^2,"")</f>
        <v>6.5796587582557155E-3</v>
      </c>
      <c r="R5" s="32">
        <f>IFERROR(('2a) logm_x(t)'!R4-'2a) logm_x(t)'!Q4-'2a)answer'!$C4)^2,"")</f>
        <v>1.157481372312714E-2</v>
      </c>
      <c r="S5" s="32">
        <f>IFERROR(('2a) logm_x(t)'!S4-'2a) logm_x(t)'!R4-'2a)answer'!$C4)^2,"")</f>
        <v>1.6876325190821203E-5</v>
      </c>
      <c r="T5" s="32">
        <f>IFERROR(('2a) logm_x(t)'!T4-'2a) logm_x(t)'!S4-'2a)answer'!$C4)^2,"")</f>
        <v>6.8680047183536288E-3</v>
      </c>
      <c r="U5" s="32">
        <f>IFERROR(('2a) logm_x(t)'!U4-'2a) logm_x(t)'!T4-'2a)answer'!$C4)^2,"")</f>
        <v>1.8745909730855076E-3</v>
      </c>
      <c r="V5" s="32">
        <f>IFERROR(('2a) logm_x(t)'!V4-'2a) logm_x(t)'!U4-'2a)answer'!$C4)^2,"")</f>
        <v>2.8585529655595051E-3</v>
      </c>
      <c r="W5" s="32">
        <f>IFERROR(('2a) logm_x(t)'!W4-'2a) logm_x(t)'!V4-'2a)answer'!$C4)^2,"")</f>
        <v>1.7795754778740882E-3</v>
      </c>
      <c r="X5" s="32">
        <f>IFERROR(('2a) logm_x(t)'!X4-'2a) logm_x(t)'!W4-'2a)answer'!$C4)^2,"")</f>
        <v>3.0341281101492842E-4</v>
      </c>
      <c r="Y5" s="32">
        <f>IFERROR(('2a) logm_x(t)'!Y4-'2a) logm_x(t)'!X4-'2a)answer'!$C4)^2,"")</f>
        <v>2.1535784093674255E-2</v>
      </c>
      <c r="Z5" s="32">
        <f>IFERROR(('2a) logm_x(t)'!Z4-'2a) logm_x(t)'!Y4-'2a)answer'!$C4)^2,"")</f>
        <v>7.256899213822865E-2</v>
      </c>
      <c r="AA5" s="32">
        <f>IFERROR(('2a) logm_x(t)'!AA4-'2a) logm_x(t)'!Z4-'2a)answer'!$C4)^2,"")</f>
        <v>2.0002701708221608E-3</v>
      </c>
      <c r="AB5" s="32">
        <f>IFERROR(('2a) logm_x(t)'!AB4-'2a) logm_x(t)'!AA4-'2a)answer'!$C4)^2,"")</f>
        <v>6.976173423389767E-4</v>
      </c>
      <c r="AC5" s="32">
        <f>IFERROR(('2a) logm_x(t)'!AC4-'2a) logm_x(t)'!AB4-'2a)answer'!$C4)^2,"")</f>
        <v>5.6288832320365552E-3</v>
      </c>
      <c r="AD5" s="32">
        <f>IFERROR(('2a) logm_x(t)'!AD4-'2a) logm_x(t)'!AC4-'2a)answer'!$C4)^2,"")</f>
        <v>2.2418688241643277E-2</v>
      </c>
      <c r="AE5" s="32">
        <f>IFERROR(('2a) logm_x(t)'!AE4-'2a) logm_x(t)'!AD4-'2a)answer'!$C4)^2,"")</f>
        <v>2.0966449614823177E-2</v>
      </c>
      <c r="AF5" s="32">
        <f>IFERROR(('2a) logm_x(t)'!AF4-'2a) logm_x(t)'!AE4-'2a)answer'!$C4)^2,"")</f>
        <v>1.9267439926502213E-2</v>
      </c>
      <c r="AG5" s="32">
        <f>IFERROR(('2a) logm_x(t)'!AG4-'2a) logm_x(t)'!AF4-'2a)answer'!$C4)^2,"")</f>
        <v>2.0014062171026043E-2</v>
      </c>
      <c r="AH5" s="32">
        <f>IFERROR(('2a) logm_x(t)'!AH4-'2a) logm_x(t)'!AG4-'2a)answer'!$C4)^2,"")</f>
        <v>1.8667032276311845E-4</v>
      </c>
      <c r="AI5" s="32">
        <f>IFERROR(('2a) logm_x(t)'!AI4-'2a) logm_x(t)'!AH4-'2a)answer'!$C4)^2,"")</f>
        <v>1.1471273606909421E-2</v>
      </c>
      <c r="AJ5" s="32">
        <f>IFERROR(('2a) logm_x(t)'!AJ4-'2a) logm_x(t)'!AI4-'2a)answer'!$C4)^2,"")</f>
        <v>1.9571575495754344E-3</v>
      </c>
      <c r="AK5" s="32">
        <f>IFERROR(('2a) logm_x(t)'!AK4-'2a) logm_x(t)'!AJ4-'2a)answer'!$C4)^2,"")</f>
        <v>2.8088259973237635E-3</v>
      </c>
      <c r="AL5" s="32">
        <f>IFERROR(('2a) logm_x(t)'!AL4-'2a) logm_x(t)'!AK4-'2a)answer'!$C4)^2,"")</f>
        <v>7.7042217005160772E-3</v>
      </c>
      <c r="AM5" s="32">
        <f>IFERROR(('2a) logm_x(t)'!AM4-'2a) logm_x(t)'!AL4-'2a)answer'!$C4)^2,"")</f>
        <v>1.4000569011799446E-2</v>
      </c>
      <c r="AN5" s="32">
        <f>IFERROR(('2a) logm_x(t)'!AN4-'2a) logm_x(t)'!AM4-'2a)answer'!$C4)^2,"")</f>
        <v>7.992950386571147E-3</v>
      </c>
      <c r="AO5" s="32">
        <f>IFERROR(('2a) logm_x(t)'!AO4-'2a) logm_x(t)'!AN4-'2a)answer'!$C4)^2,"")</f>
        <v>1.3823138077586377E-2</v>
      </c>
      <c r="AP5" s="32">
        <f>IFERROR(('2a) logm_x(t)'!AP4-'2a) logm_x(t)'!AO4-'2a)answer'!$C4)^2,"")</f>
        <v>1.7086349663375587E-3</v>
      </c>
      <c r="AQ5" s="32">
        <f>IFERROR(('2a) logm_x(t)'!AQ4-'2a) logm_x(t)'!AP4-'2a)answer'!$C4)^2,"")</f>
        <v>2.2791828736111779E-2</v>
      </c>
      <c r="AR5" s="32">
        <f>IFERROR(('2a) logm_x(t)'!AR4-'2a) logm_x(t)'!AQ4-'2a)answer'!$C4)^2,"")</f>
        <v>1.1517064397324134E-3</v>
      </c>
      <c r="AS5" s="32">
        <f>IFERROR(('2a) logm_x(t)'!AS4-'2a) logm_x(t)'!AR4-'2a)answer'!$C4)^2,"")</f>
        <v>3.4342820922505103E-2</v>
      </c>
      <c r="AT5" s="32">
        <f>IFERROR(('2a) logm_x(t)'!AT4-'2a) logm_x(t)'!AS4-'2a)answer'!$C4)^2,"")</f>
        <v>6.0310127872813854E-4</v>
      </c>
      <c r="AU5" s="32">
        <f>IFERROR(('2a) logm_x(t)'!AU4-'2a) logm_x(t)'!AT4-'2a)answer'!$C4)^2,"")</f>
        <v>5.606020147977374E-3</v>
      </c>
      <c r="AV5" s="32">
        <f>IFERROR(('2a) logm_x(t)'!AV4-'2a) logm_x(t)'!AU4-'2a)answer'!$C4)^2,"")</f>
        <v>3.9898931987549574E-3</v>
      </c>
      <c r="AW5" s="32">
        <f>IFERROR(('2a) logm_x(t)'!AW4-'2a) logm_x(t)'!AV4-'2a)answer'!$C4)^2,"")</f>
        <v>1.761709388874139E-2</v>
      </c>
      <c r="AX5" s="32">
        <f>IFERROR(('2a) logm_x(t)'!AX4-'2a) logm_x(t)'!AW4-'2a)answer'!$C4)^2,"")</f>
        <v>4.6852330660426551E-2</v>
      </c>
      <c r="AY5" s="32">
        <f>IFERROR(('2a) logm_x(t)'!AY4-'2a) logm_x(t)'!AX4-'2a)answer'!$C4)^2,"")</f>
        <v>1.0605514503811195E-4</v>
      </c>
      <c r="AZ5" s="32">
        <f>IFERROR(('2a) logm_x(t)'!AZ4-'2a) logm_x(t)'!AY4-'2a)answer'!$C4)^2,"")</f>
        <v>3.5211166503118091E-3</v>
      </c>
      <c r="BA5" s="32">
        <f>IFERROR(('2a) logm_x(t)'!BA4-'2a) logm_x(t)'!AZ4-'2a)answer'!$C4)^2,"")</f>
        <v>2.2391945291873722E-3</v>
      </c>
      <c r="BB5" s="32">
        <f>IFERROR(('2a) logm_x(t)'!BB4-'2a) logm_x(t)'!BA4-'2a)answer'!$C4)^2,"")</f>
        <v>7.008501555186233E-4</v>
      </c>
      <c r="BC5" s="32">
        <f>IFERROR(('2a) logm_x(t)'!BC4-'2a) logm_x(t)'!BB4-'2a)answer'!$C4)^2,"")</f>
        <v>4.2225978900422071E-4</v>
      </c>
      <c r="BD5" s="32">
        <f>IFERROR(('2a) logm_x(t)'!BD4-'2a) logm_x(t)'!BC4-'2a)answer'!$C4)^2,"")</f>
        <v>3.8129346354609205E-2</v>
      </c>
      <c r="BE5" s="32">
        <f>IFERROR(('2a) logm_x(t)'!BE4-'2a) logm_x(t)'!BD4-'2a)answer'!$C4)^2,"")</f>
        <v>4.9905082421841766E-2</v>
      </c>
      <c r="BF5" s="32">
        <f>IFERROR(('2a) logm_x(t)'!BF4-'2a) logm_x(t)'!BE4-'2a)answer'!$C4)^2,"")</f>
        <v>2.8793548167177264E-2</v>
      </c>
      <c r="BG5" s="32">
        <f>IFERROR(('2a) logm_x(t)'!BG4-'2a) logm_x(t)'!BF4-'2a)answer'!$C4)^2,"")</f>
        <v>2.7167307948011097E-4</v>
      </c>
      <c r="BH5" s="32">
        <f>IFERROR(('2a) logm_x(t)'!BH4-'2a) logm_x(t)'!BG4-'2a)answer'!$C4)^2,"")</f>
        <v>1.0822001834755314E-4</v>
      </c>
      <c r="BI5" s="32">
        <f>IFERROR(('2a) logm_x(t)'!BI4-'2a) logm_x(t)'!BH4-'2a)answer'!$C4)^2,"")</f>
        <v>6.6375413047997187E-3</v>
      </c>
      <c r="BJ5" s="32">
        <f>IFERROR(('2a) logm_x(t)'!BJ4-'2a) logm_x(t)'!BI4-'2a)answer'!$C4)^2,"")</f>
        <v>2.8606718923687564E-2</v>
      </c>
      <c r="BK5" s="32">
        <f>IFERROR(('2a) logm_x(t)'!BK4-'2a) logm_x(t)'!BJ4-'2a)answer'!$C4)^2,"")</f>
        <v>4.0233702696476852E-2</v>
      </c>
      <c r="BL5" s="32">
        <f>IFERROR(('2a) logm_x(t)'!BL4-'2a) logm_x(t)'!BK4-'2a)answer'!$C4)^2,"")</f>
        <v>4.3733785606590678E-2</v>
      </c>
      <c r="BM5" s="32">
        <f>IFERROR(('2a) logm_x(t)'!BM4-'2a) logm_x(t)'!BL4-'2a)answer'!$C4)^2,"")</f>
        <v>5.1179024197526936E-2</v>
      </c>
      <c r="BN5" s="32">
        <f>IFERROR(('2a) logm_x(t)'!BN4-'2a) logm_x(t)'!BM4-'2a)answer'!$C4)^2,"")</f>
        <v>5.9837909078693024E-3</v>
      </c>
      <c r="BO5" s="32">
        <f>IFERROR(('2a) logm_x(t)'!BO4-'2a) logm_x(t)'!BN4-'2a)answer'!$C4)^2,"")</f>
        <v>4.3862277896001122E-3</v>
      </c>
      <c r="BP5" s="32">
        <f>IFERROR(('2a) logm_x(t)'!BP4-'2a) logm_x(t)'!BO4-'2a)answer'!$C4)^2,"")</f>
        <v>3.0815085571981307E-3</v>
      </c>
      <c r="BQ5" s="32">
        <f>IFERROR(('2a) logm_x(t)'!BQ4-'2a) logm_x(t)'!BP4-'2a)answer'!$C4)^2,"")</f>
        <v>3.7886139388064654E-3</v>
      </c>
      <c r="BR5" s="32">
        <f>IFERROR(('2a) logm_x(t)'!BR4-'2a) logm_x(t)'!BQ4-'2a)answer'!$C4)^2,"")</f>
        <v>2.9369247251319255E-2</v>
      </c>
      <c r="BS5" s="32">
        <f>IFERROR(('2a) logm_x(t)'!BS4-'2a) logm_x(t)'!BR4-'2a)answer'!$C4)^2,"")</f>
        <v>1.0888591349424499E-2</v>
      </c>
      <c r="BT5" s="32">
        <f>IFERROR(('2a) logm_x(t)'!BT4-'2a) logm_x(t)'!BS4-'2a)answer'!$C4)^2,"")</f>
        <v>5.7972567648092467E-4</v>
      </c>
      <c r="BU5" s="32">
        <f>IFERROR(('2a) logm_x(t)'!BU4-'2a) logm_x(t)'!BT4-'2a)answer'!$C4)^2,"")</f>
        <v>8.1933098645928237E-3</v>
      </c>
      <c r="BV5" s="32">
        <f>IFERROR(('2a) logm_x(t)'!BV4-'2a) logm_x(t)'!BU4-'2a)answer'!$C4)^2,"")</f>
        <v>4.0532505268271103E-2</v>
      </c>
      <c r="BW5" s="32">
        <f>IFERROR(('2a) logm_x(t)'!BW4-'2a) logm_x(t)'!BV4-'2a)answer'!$C4)^2,"")</f>
        <v>8.5562031802909722E-2</v>
      </c>
      <c r="BX5" s="32">
        <f>IFERROR(('2a) logm_x(t)'!BX4-'2a) logm_x(t)'!BW4-'2a)answer'!$C4)^2,"")</f>
        <v>2.7319402035283359E-2</v>
      </c>
      <c r="BY5" s="32">
        <f>IFERROR(('2a) logm_x(t)'!BY4-'2a) logm_x(t)'!BX4-'2a)answer'!$C4)^2,"")</f>
        <v>1.0300254303825722E-2</v>
      </c>
      <c r="BZ5" s="32">
        <f>IFERROR(('2a) logm_x(t)'!BZ4-'2a) logm_x(t)'!BY4-'2a)answer'!$C4)^2,"")</f>
        <v>4.7092549953851107E-2</v>
      </c>
      <c r="CA5" s="32">
        <f>IFERROR(('2a) logm_x(t)'!CA4-'2a) logm_x(t)'!BZ4-'2a)answer'!$C4)^2,"")</f>
        <v>3.6631774190493014E-3</v>
      </c>
      <c r="CB5" s="32">
        <f>IFERROR(('2a) logm_x(t)'!CB4-'2a) logm_x(t)'!CA4-'2a)answer'!$C4)^2,"")</f>
        <v>3.4302652690978031E-5</v>
      </c>
      <c r="CC5" s="32">
        <f>IFERROR(('2a) logm_x(t)'!CC4-'2a) logm_x(t)'!CB4-'2a)answer'!$C4)^2,"")</f>
        <v>2.0070908774505031E-2</v>
      </c>
      <c r="CD5" s="32">
        <f>IFERROR(('2a) logm_x(t)'!CD4-'2a) logm_x(t)'!CC4-'2a)answer'!$C4)^2,"")</f>
        <v>3.2879379939873506E-2</v>
      </c>
      <c r="CE5" s="32">
        <f>IFERROR(('2a) logm_x(t)'!CE4-'2a) logm_x(t)'!CD4-'2a)answer'!$C4)^2,"")</f>
        <v>8.1887410802044952E-2</v>
      </c>
      <c r="CF5" s="32">
        <f>IFERROR(('2a) logm_x(t)'!CF4-'2a) logm_x(t)'!CE4-'2a)answer'!$C4)^2,"")</f>
        <v>8.2445709837329284E-6</v>
      </c>
      <c r="CG5" s="32">
        <f>IFERROR(('2a) logm_x(t)'!CG4-'2a) logm_x(t)'!CF4-'2a)answer'!$C4)^2,"")</f>
        <v>2.862953200839705E-2</v>
      </c>
      <c r="CH5" s="32">
        <f>IFERROR(('2a) logm_x(t)'!CH4-'2a) logm_x(t)'!CG4-'2a)answer'!$C4)^2,"")</f>
        <v>4.0467632781549029E-3</v>
      </c>
      <c r="CI5" s="32">
        <f>IFERROR(('2a) logm_x(t)'!CI4-'2a) logm_x(t)'!CH4-'2a)answer'!$C4)^2,"")</f>
        <v>7.2229522794208093E-2</v>
      </c>
      <c r="CJ5" s="32">
        <f>IFERROR(('2a) logm_x(t)'!CJ4-'2a) logm_x(t)'!CI4-'2a)answer'!$C4)^2,"")</f>
        <v>2.4104728368358305E-2</v>
      </c>
      <c r="CK5" s="32">
        <f>IFERROR(('2a) logm_x(t)'!CK4-'2a) logm_x(t)'!CJ4-'2a)answer'!$C4)^2,"")</f>
        <v>8.8819734402562443E-3</v>
      </c>
      <c r="CL5" s="32">
        <f>IFERROR(('2a) logm_x(t)'!CL4-'2a) logm_x(t)'!CK4-'2a)answer'!$C4)^2,"")</f>
        <v>1.5756258756359793E-2</v>
      </c>
      <c r="CM5" s="32">
        <f>IFERROR(('2a) logm_x(t)'!CM4-'2a) logm_x(t)'!CL4-'2a)answer'!$C4)^2,"")</f>
        <v>1.0086374524206718E-2</v>
      </c>
      <c r="CN5" s="32">
        <f>IFERROR(('2a) logm_x(t)'!CN4-'2a) logm_x(t)'!CM4-'2a)answer'!$C4)^2,"")</f>
        <v>1.4243918782659305E-4</v>
      </c>
      <c r="CO5" s="31" t="s">
        <v>84</v>
      </c>
      <c r="CP5" s="4">
        <f>SQRT(CP4)</f>
        <v>0.13957506109371179</v>
      </c>
      <c r="CT5" s="31">
        <f t="shared" si="3"/>
        <v>1</v>
      </c>
      <c r="CU5" s="32">
        <f>('2a) logm_x(t)'!C4-'2a) logm_x(t)'!B4-'2a)answer'!$C4)/$CP$5</f>
        <v>-1.743590888771257</v>
      </c>
      <c r="CV5" s="32">
        <f>('2a) logm_x(t)'!D4-'2a) logm_x(t)'!C4-'2a)answer'!$C4)/$CP$5</f>
        <v>1.3321607257097534</v>
      </c>
      <c r="CW5" s="32">
        <f>('2a) logm_x(t)'!E4-'2a) logm_x(t)'!D4-'2a)answer'!$C4)/$CP$5</f>
        <v>-0.21730318547412347</v>
      </c>
      <c r="CX5" s="32">
        <f>('2a) logm_x(t)'!F4-'2a) logm_x(t)'!E4-'2a)answer'!$C4)/$CP$5</f>
        <v>-0.85207740428923961</v>
      </c>
      <c r="CY5" s="32">
        <f>('2a) logm_x(t)'!G4-'2a) logm_x(t)'!F4-'2a)answer'!$C4)/$CP$5</f>
        <v>0.92388198758846907</v>
      </c>
      <c r="CZ5" s="32">
        <f>('2a) logm_x(t)'!H4-'2a) logm_x(t)'!G4-'2a)answer'!$C4)/$CP$5</f>
        <v>0.45085607950504253</v>
      </c>
      <c r="DA5" s="32">
        <f>('2a) logm_x(t)'!I4-'2a) logm_x(t)'!H4-'2a)answer'!$C4)/$CP$5</f>
        <v>0.12391939848206024</v>
      </c>
      <c r="DB5" s="32">
        <f>('2a) logm_x(t)'!J4-'2a) logm_x(t)'!I4-'2a)answer'!$C4)/$CP$5</f>
        <v>1.1097493011950704E-2</v>
      </c>
      <c r="DC5" s="32">
        <f>('2a) logm_x(t)'!K4-'2a) logm_x(t)'!J4-'2a)answer'!$C4)/$CP$5</f>
        <v>-0.17038235623011827</v>
      </c>
      <c r="DD5" s="32">
        <f>('2a) logm_x(t)'!L4-'2a) logm_x(t)'!K4-'2a)answer'!$C4)/$CP$5</f>
        <v>-1.9311552838845876</v>
      </c>
      <c r="DE5" s="32">
        <f>('2a) logm_x(t)'!M4-'2a) logm_x(t)'!L4-'2a)answer'!$C4)/$CP$5</f>
        <v>1.1100324252186393</v>
      </c>
      <c r="DF5" s="32">
        <f>('2a) logm_x(t)'!N4-'2a) logm_x(t)'!M4-'2a)answer'!$C4)/$CP$5</f>
        <v>-0.25918972453446332</v>
      </c>
      <c r="DG5" s="32">
        <f>('2a) logm_x(t)'!O4-'2a) logm_x(t)'!N4-'2a)answer'!$C4)/$CP$5</f>
        <v>1.0779201619914307</v>
      </c>
      <c r="DH5" s="32">
        <f>('2a) logm_x(t)'!P4-'2a) logm_x(t)'!O4-'2a)answer'!$C4)/$CP$5</f>
        <v>-0.87624644391212347</v>
      </c>
      <c r="DI5" s="32">
        <f>('2a) logm_x(t)'!Q4-'2a) logm_x(t)'!P4-'2a)answer'!$C4)/$CP$5</f>
        <v>0.58115751562406759</v>
      </c>
      <c r="DJ5" s="32">
        <f>('2a) logm_x(t)'!R4-'2a) logm_x(t)'!Q4-'2a)answer'!$C4)/$CP$5</f>
        <v>-0.77081326282915652</v>
      </c>
      <c r="DK5" s="32">
        <f>('2a) logm_x(t)'!S4-'2a) logm_x(t)'!R4-'2a)answer'!$C4)/$CP$5</f>
        <v>-2.9432768597924423E-2</v>
      </c>
      <c r="DL5" s="32">
        <f>('2a) logm_x(t)'!T4-'2a) logm_x(t)'!S4-'2a)answer'!$C4)/$CP$5</f>
        <v>0.59375525425702613</v>
      </c>
      <c r="DM5" s="32">
        <f>('2a) logm_x(t)'!U4-'2a) logm_x(t)'!T4-'2a)answer'!$C4)/$CP$5</f>
        <v>0.31020260035251274</v>
      </c>
      <c r="DN5" s="32">
        <f>('2a) logm_x(t)'!V4-'2a) logm_x(t)'!U4-'2a)answer'!$C4)/$CP$5</f>
        <v>0.38305866888309764</v>
      </c>
      <c r="DO5" s="32">
        <f>('2a) logm_x(t)'!W4-'2a) logm_x(t)'!V4-'2a)answer'!$C4)/$CP$5</f>
        <v>0.30223891373711886</v>
      </c>
      <c r="DP5" s="32">
        <f>('2a) logm_x(t)'!X4-'2a) logm_x(t)'!W4-'2a)answer'!$C4)/$CP$5</f>
        <v>0.12479843246781015</v>
      </c>
      <c r="DQ5" s="32">
        <f>('2a) logm_x(t)'!Y4-'2a) logm_x(t)'!X4-'2a)answer'!$C4)/$CP$5</f>
        <v>-1.0514110031700368</v>
      </c>
      <c r="DR5" s="32">
        <f>('2a) logm_x(t)'!Z4-'2a) logm_x(t)'!Y4-'2a)answer'!$C4)/$CP$5</f>
        <v>-1.9300462630329407</v>
      </c>
      <c r="DS5" s="32">
        <f>('2a) logm_x(t)'!AA4-'2a) logm_x(t)'!Z4-'2a)answer'!$C4)/$CP$5</f>
        <v>-0.32043245905931594</v>
      </c>
      <c r="DT5" s="32">
        <f>('2a) logm_x(t)'!AB4-'2a) logm_x(t)'!AA4-'2a)answer'!$C4)/$CP$5</f>
        <v>-0.1892347137406247</v>
      </c>
      <c r="DU5" s="32">
        <f>('2a) logm_x(t)'!AC4-'2a) logm_x(t)'!AB4-'2a)answer'!$C4)/$CP$5</f>
        <v>0.5375307247528146</v>
      </c>
      <c r="DV5" s="32">
        <f>('2a) logm_x(t)'!AD4-'2a) logm_x(t)'!AC4-'2a)answer'!$C4)/$CP$5</f>
        <v>-1.0727469099033873</v>
      </c>
      <c r="DW5" s="32">
        <f>('2a) logm_x(t)'!AE4-'2a) logm_x(t)'!AD4-'2a)answer'!$C4)/$CP$5</f>
        <v>1.0374200106248379</v>
      </c>
      <c r="DX5" s="32">
        <f>('2a) logm_x(t)'!AF4-'2a) logm_x(t)'!AE4-'2a)answer'!$C4)/$CP$5</f>
        <v>0.99449860936140988</v>
      </c>
      <c r="DY5" s="32">
        <f>('2a) logm_x(t)'!AG4-'2a) logm_x(t)'!AF4-'2a)answer'!$C4)/$CP$5</f>
        <v>-1.0135841150639917</v>
      </c>
      <c r="DZ5" s="32">
        <f>('2a) logm_x(t)'!AH4-'2a) logm_x(t)'!AG4-'2a)answer'!$C4)/$CP$5</f>
        <v>9.78880805280882E-2</v>
      </c>
      <c r="EA5" s="32">
        <f>('2a) logm_x(t)'!AI4-'2a) logm_x(t)'!AH4-'2a)answer'!$C4)/$CP$5</f>
        <v>0.7673579424800886</v>
      </c>
      <c r="EB5" s="32">
        <f>('2a) logm_x(t)'!AJ4-'2a) logm_x(t)'!AI4-'2a)answer'!$C4)/$CP$5</f>
        <v>-0.31696044438795407</v>
      </c>
      <c r="EC5" s="32">
        <f>('2a) logm_x(t)'!AK4-'2a) logm_x(t)'!AJ4-'2a)answer'!$C4)/$CP$5</f>
        <v>-0.37971223529906339</v>
      </c>
      <c r="ED5" s="32">
        <f>('2a) logm_x(t)'!AL4-'2a) logm_x(t)'!AK4-'2a)answer'!$C4)/$CP$5</f>
        <v>0.6288637472985884</v>
      </c>
      <c r="EE5" s="32">
        <f>('2a) logm_x(t)'!AM4-'2a) logm_x(t)'!AL4-'2a)answer'!$C4)/$CP$5</f>
        <v>-0.84774457001192738</v>
      </c>
      <c r="EF5" s="32">
        <f>('2a) logm_x(t)'!AN4-'2a) logm_x(t)'!AM4-'2a)answer'!$C4)/$CP$5</f>
        <v>0.64053922797365603</v>
      </c>
      <c r="EG5" s="32">
        <f>('2a) logm_x(t)'!AO4-'2a) logm_x(t)'!AN4-'2a)answer'!$C4)/$CP$5</f>
        <v>-0.84235565634479126</v>
      </c>
      <c r="EH5" s="32">
        <f>('2a) logm_x(t)'!AP4-'2a) logm_x(t)'!AO4-'2a)answer'!$C4)/$CP$5</f>
        <v>0.29615346499221679</v>
      </c>
      <c r="EI5" s="32">
        <f>('2a) logm_x(t)'!AQ4-'2a) logm_x(t)'!AP4-'2a)answer'!$C4)/$CP$5</f>
        <v>-1.0816375600278185</v>
      </c>
      <c r="EJ5" s="32">
        <f>('2a) logm_x(t)'!AR4-'2a) logm_x(t)'!AQ4-'2a)answer'!$C4)/$CP$5</f>
        <v>0.24314372785741803</v>
      </c>
      <c r="EK5" s="32">
        <f>('2a) logm_x(t)'!AS4-'2a) logm_x(t)'!AR4-'2a)answer'!$C4)/$CP$5</f>
        <v>1.3277311855572553</v>
      </c>
      <c r="EL5" s="32">
        <f>('2a) logm_x(t)'!AT4-'2a) logm_x(t)'!AS4-'2a)answer'!$C4)/$CP$5</f>
        <v>0.17594920060159733</v>
      </c>
      <c r="EM5" s="32">
        <f>('2a) logm_x(t)'!AU4-'2a) logm_x(t)'!AT4-'2a)answer'!$C4)/$CP$5</f>
        <v>0.53643795782560943</v>
      </c>
      <c r="EN5" s="32">
        <f>('2a) logm_x(t)'!AV4-'2a) logm_x(t)'!AU4-'2a)answer'!$C4)/$CP$5</f>
        <v>-0.45255650180918877</v>
      </c>
      <c r="EO5" s="32">
        <f>('2a) logm_x(t)'!AW4-'2a) logm_x(t)'!AV4-'2a)answer'!$C4)/$CP$5</f>
        <v>-0.95095355829237838</v>
      </c>
      <c r="EP5" s="32">
        <f>('2a) logm_x(t)'!AX4-'2a) logm_x(t)'!AW4-'2a)answer'!$C4)/$CP$5</f>
        <v>1.5508070734243549</v>
      </c>
      <c r="EQ5" s="32">
        <f>('2a) logm_x(t)'!AY4-'2a) logm_x(t)'!AX4-'2a)answer'!$C4)/$CP$5</f>
        <v>7.3783294750983858E-2</v>
      </c>
      <c r="ER5" s="32">
        <f>('2a) logm_x(t)'!AZ4-'2a) logm_x(t)'!AY4-'2a)answer'!$C4)/$CP$5</f>
        <v>-0.42514040297855837</v>
      </c>
      <c r="ES5" s="32">
        <f>('2a) logm_x(t)'!BA4-'2a) logm_x(t)'!AZ4-'2a)answer'!$C4)/$CP$5</f>
        <v>0.33902996559948373</v>
      </c>
      <c r="ET5" s="32">
        <f>('2a) logm_x(t)'!BB4-'2a) logm_x(t)'!BA4-'2a)answer'!$C4)/$CP$5</f>
        <v>0.18967267115691111</v>
      </c>
      <c r="EU5" s="32">
        <f>('2a) logm_x(t)'!BC4-'2a) logm_x(t)'!BB4-'2a)answer'!$C4)/$CP$5</f>
        <v>0.1472251605388778</v>
      </c>
      <c r="EV5" s="32">
        <f>('2a) logm_x(t)'!BD4-'2a) logm_x(t)'!BC4-'2a)answer'!$C4)/$CP$5</f>
        <v>-1.3990133332131323</v>
      </c>
      <c r="EW5" s="32">
        <f>('2a) logm_x(t)'!BE4-'2a) logm_x(t)'!BD4-'2a)answer'!$C4)/$CP$5</f>
        <v>1.6005327385792032</v>
      </c>
      <c r="EX5" s="32">
        <f>('2a) logm_x(t)'!BF4-'2a) logm_x(t)'!BE4-'2a)answer'!$C4)/$CP$5</f>
        <v>-1.2157373688081035</v>
      </c>
      <c r="EY5" s="32">
        <f>('2a) logm_x(t)'!BG4-'2a) logm_x(t)'!BF4-'2a)answer'!$C4)/$CP$5</f>
        <v>-0.11809063997057889</v>
      </c>
      <c r="EZ5" s="32">
        <f>('2a) logm_x(t)'!BH4-'2a) logm_x(t)'!BG4-'2a)answer'!$C4)/$CP$5</f>
        <v>-7.4532549122883054E-2</v>
      </c>
      <c r="FA5" s="32">
        <f>('2a) logm_x(t)'!BI4-'2a) logm_x(t)'!BH4-'2a)answer'!$C4)/$CP$5</f>
        <v>0.58370819643232463</v>
      </c>
      <c r="FB5" s="32">
        <f>('2a) logm_x(t)'!BJ4-'2a) logm_x(t)'!BI4-'2a)answer'!$C4)/$CP$5</f>
        <v>-1.2117867452486628</v>
      </c>
      <c r="FC5" s="32">
        <f>('2a) logm_x(t)'!BK4-'2a) logm_x(t)'!BJ4-'2a)answer'!$C4)/$CP$5</f>
        <v>1.4371006128422705</v>
      </c>
      <c r="FD5" s="32">
        <f>('2a) logm_x(t)'!BL4-'2a) logm_x(t)'!BK4-'2a)answer'!$C4)/$CP$5</f>
        <v>-1.4983066572862422</v>
      </c>
      <c r="FE5" s="32">
        <f>('2a) logm_x(t)'!BM4-'2a) logm_x(t)'!BL4-'2a)answer'!$C4)/$CP$5</f>
        <v>1.6208326404854669</v>
      </c>
      <c r="FF5" s="32">
        <f>('2a) logm_x(t)'!BN4-'2a) logm_x(t)'!BM4-'2a)answer'!$C4)/$CP$5</f>
        <v>-0.554217682716444</v>
      </c>
      <c r="FG5" s="32">
        <f>('2a) logm_x(t)'!BO4-'2a) logm_x(t)'!BN4-'2a)answer'!$C4)/$CP$5</f>
        <v>-0.47450169095241557</v>
      </c>
      <c r="FH5" s="32">
        <f>('2a) logm_x(t)'!BP4-'2a) logm_x(t)'!BO4-'2a)answer'!$C4)/$CP$5</f>
        <v>0.39771673220275122</v>
      </c>
      <c r="FI5" s="32">
        <f>('2a) logm_x(t)'!BQ4-'2a) logm_x(t)'!BP4-'2a)answer'!$C4)/$CP$5</f>
        <v>-0.44099366399673284</v>
      </c>
      <c r="FJ5" s="32">
        <f>('2a) logm_x(t)'!BR4-'2a) logm_x(t)'!BQ4-'2a)answer'!$C4)/$CP$5</f>
        <v>1.2278309631580369</v>
      </c>
      <c r="FK5" s="32">
        <f>('2a) logm_x(t)'!BS4-'2a) logm_x(t)'!BR4-'2a)answer'!$C4)/$CP$5</f>
        <v>-0.74761502835924454</v>
      </c>
      <c r="FL5" s="32">
        <f>('2a) logm_x(t)'!BT4-'2a) logm_x(t)'!BS4-'2a)answer'!$C4)/$CP$5</f>
        <v>-0.1725056966713969</v>
      </c>
      <c r="FM5" s="32">
        <f>('2a) logm_x(t)'!BU4-'2a) logm_x(t)'!BT4-'2a)answer'!$C4)/$CP$5</f>
        <v>0.64851774408188934</v>
      </c>
      <c r="FN5" s="32">
        <f>('2a) logm_x(t)'!BV4-'2a) logm_x(t)'!BU4-'2a)answer'!$C4)/$CP$5</f>
        <v>1.4424271799540513</v>
      </c>
      <c r="FO5" s="32">
        <f>('2a) logm_x(t)'!BW4-'2a) logm_x(t)'!BV4-'2a)answer'!$C4)/$CP$5</f>
        <v>-2.0957173936711491</v>
      </c>
      <c r="FP5" s="32">
        <f>('2a) logm_x(t)'!BX4-'2a) logm_x(t)'!BW4-'2a)answer'!$C4)/$CP$5</f>
        <v>1.184207392961109</v>
      </c>
      <c r="FQ5" s="32">
        <f>('2a) logm_x(t)'!BY4-'2a) logm_x(t)'!BX4-'2a)answer'!$C4)/$CP$5</f>
        <v>-0.72713683743310664</v>
      </c>
      <c r="FR5" s="32">
        <f>('2a) logm_x(t)'!BZ4-'2a) logm_x(t)'!BY4-'2a)answer'!$C4)/$CP$5</f>
        <v>1.5547776068484875</v>
      </c>
      <c r="FS5" s="32">
        <f>('2a) logm_x(t)'!CA4-'2a) logm_x(t)'!BZ4-'2a)answer'!$C4)/$CP$5</f>
        <v>-0.4336318267469027</v>
      </c>
      <c r="FT5" s="32">
        <f>('2a) logm_x(t)'!CB4-'2a) logm_x(t)'!CA4-'2a)answer'!$C4)/$CP$5</f>
        <v>4.1961985220747178E-2</v>
      </c>
      <c r="FU5" s="32">
        <f>('2a) logm_x(t)'!CC4-'2a) logm_x(t)'!CB4-'2a)answer'!$C4)/$CP$5</f>
        <v>-1.0150225526394094</v>
      </c>
      <c r="FV5" s="32">
        <f>('2a) logm_x(t)'!CD4-'2a) logm_x(t)'!CC4-'2a)answer'!$C4)/$CP$5</f>
        <v>-1.2991341010816464</v>
      </c>
      <c r="FW5" s="32">
        <f>('2a) logm_x(t)'!CE4-'2a) logm_x(t)'!CD4-'2a)answer'!$C4)/$CP$5</f>
        <v>2.0502213090831254</v>
      </c>
      <c r="FX5" s="32">
        <f>('2a) logm_x(t)'!CF4-'2a) logm_x(t)'!CE4-'2a)answer'!$C4)/$CP$5</f>
        <v>-2.0571985244450017E-2</v>
      </c>
      <c r="FY5" s="32">
        <f>('2a) logm_x(t)'!CG4-'2a) logm_x(t)'!CF4-'2a)answer'!$C4)/$CP$5</f>
        <v>1.2122698325346513</v>
      </c>
      <c r="FZ5" s="32">
        <f>('2a) logm_x(t)'!CH4-'2a) logm_x(t)'!CG4-'2a)answer'!$C4)/$CP$5</f>
        <v>-0.45577035493948131</v>
      </c>
      <c r="GA5" s="32">
        <f>('2a) logm_x(t)'!CI4-'2a) logm_x(t)'!CH4-'2a)answer'!$C4)/$CP$5</f>
        <v>-1.9255267048547557</v>
      </c>
      <c r="GB5" s="32">
        <f>('2a) logm_x(t)'!CJ4-'2a) logm_x(t)'!CI4-'2a)answer'!$C4)/$CP$5</f>
        <v>1.1123547003895373</v>
      </c>
      <c r="GC5" s="32">
        <f>('2a) logm_x(t)'!CK4-'2a) logm_x(t)'!CJ4-'2a)answer'!$C4)/$CP$5</f>
        <v>0.67522250450143806</v>
      </c>
      <c r="GD5" s="32">
        <f>('2a) logm_x(t)'!CL4-'2a) logm_x(t)'!CK4-'2a)answer'!$C4)/$CP$5</f>
        <v>-0.89932926413911418</v>
      </c>
      <c r="GE5" s="32">
        <f>('2a) logm_x(t)'!CM4-'2a) logm_x(t)'!CL4-'2a)answer'!$C4)/$CP$5</f>
        <v>0.71954791400522178</v>
      </c>
      <c r="GF5" s="32">
        <f>('2a) logm_x(t)'!CN4-'2a) logm_x(t)'!CM4-'2a)answer'!$C4)/$CP$5</f>
        <v>8.550803330719936E-2</v>
      </c>
    </row>
    <row r="6" spans="1:188" x14ac:dyDescent="0.25">
      <c r="A6" s="31">
        <f>'2a) logm_x(t)'!A5</f>
        <v>2</v>
      </c>
      <c r="B6" s="32"/>
      <c r="C6" s="32">
        <f>IFERROR(('2a) logm_x(t)'!C5-'2a) logm_x(t)'!B5-'2a)answer'!$C5)^2,"")</f>
        <v>4.3722258878464239E-2</v>
      </c>
      <c r="D6" s="32">
        <f>IFERROR(('2a) logm_x(t)'!D5-'2a) logm_x(t)'!C5-'2a)answer'!$C5)^2,"")</f>
        <v>1.0567545144438846E-2</v>
      </c>
      <c r="E6" s="32">
        <f>IFERROR(('2a) logm_x(t)'!E5-'2a) logm_x(t)'!D5-'2a)answer'!$C5)^2,"")</f>
        <v>5.7184494370996581E-3</v>
      </c>
      <c r="F6" s="32">
        <f>IFERROR(('2a) logm_x(t)'!F5-'2a) logm_x(t)'!E5-'2a)answer'!$C5)^2,"")</f>
        <v>1.4160864544315671E-2</v>
      </c>
      <c r="G6" s="32">
        <f>IFERROR(('2a) logm_x(t)'!G5-'2a) logm_x(t)'!F5-'2a)answer'!$C5)^2,"")</f>
        <v>3.276465106265871E-2</v>
      </c>
      <c r="H6" s="32">
        <f>IFERROR(('2a) logm_x(t)'!H5-'2a) logm_x(t)'!G5-'2a)answer'!$C5)^2,"")</f>
        <v>3.482478110233831E-3</v>
      </c>
      <c r="I6" s="32">
        <f>IFERROR(('2a) logm_x(t)'!I5-'2a) logm_x(t)'!H5-'2a)answer'!$C5)^2,"")</f>
        <v>2.2985185082034419E-2</v>
      </c>
      <c r="J6" s="32">
        <f>IFERROR(('2a) logm_x(t)'!J5-'2a) logm_x(t)'!I5-'2a)answer'!$C5)^2,"")</f>
        <v>5.3539371877327872E-5</v>
      </c>
      <c r="K6" s="32">
        <f>IFERROR(('2a) logm_x(t)'!K5-'2a) logm_x(t)'!J5-'2a)answer'!$C5)^2,"")</f>
        <v>4.4884007736763329E-4</v>
      </c>
      <c r="L6" s="32">
        <f>IFERROR(('2a) logm_x(t)'!L5-'2a) logm_x(t)'!K5-'2a)answer'!$C5)^2,"")</f>
        <v>1.028258667938121E-3</v>
      </c>
      <c r="M6" s="32">
        <f>IFERROR(('2a) logm_x(t)'!M5-'2a) logm_x(t)'!L5-'2a)answer'!$C5)^2,"")</f>
        <v>2.7701025302286969E-3</v>
      </c>
      <c r="N6" s="32">
        <f>IFERROR(('2a) logm_x(t)'!N5-'2a) logm_x(t)'!M5-'2a)answer'!$C5)^2,"")</f>
        <v>4.8689363078100454E-4</v>
      </c>
      <c r="O6" s="32">
        <f>IFERROR(('2a) logm_x(t)'!O5-'2a) logm_x(t)'!N5-'2a)answer'!$C5)^2,"")</f>
        <v>9.3927290314646549E-4</v>
      </c>
      <c r="P6" s="32">
        <f>IFERROR(('2a) logm_x(t)'!P5-'2a) logm_x(t)'!O5-'2a)answer'!$C5)^2,"")</f>
        <v>9.748757277725865E-7</v>
      </c>
      <c r="Q6" s="32">
        <f>IFERROR(('2a) logm_x(t)'!Q5-'2a) logm_x(t)'!P5-'2a)answer'!$C5)^2,"")</f>
        <v>5.2368140195348375E-3</v>
      </c>
      <c r="R6" s="32">
        <f>IFERROR(('2a) logm_x(t)'!R5-'2a) logm_x(t)'!Q5-'2a)answer'!$C5)^2,"")</f>
        <v>5.1681068995042953E-3</v>
      </c>
      <c r="S6" s="32">
        <f>IFERROR(('2a) logm_x(t)'!S5-'2a) logm_x(t)'!R5-'2a)answer'!$C5)^2,"")</f>
        <v>2.6056115337364245E-2</v>
      </c>
      <c r="T6" s="32">
        <f>IFERROR(('2a) logm_x(t)'!T5-'2a) logm_x(t)'!S5-'2a)answer'!$C5)^2,"")</f>
        <v>2.5523257735590905E-2</v>
      </c>
      <c r="U6" s="32">
        <f>IFERROR(('2a) logm_x(t)'!U5-'2a) logm_x(t)'!T5-'2a)answer'!$C5)^2,"")</f>
        <v>8.6869821800394811E-4</v>
      </c>
      <c r="V6" s="32">
        <f>IFERROR(('2a) logm_x(t)'!V5-'2a) logm_x(t)'!U5-'2a)answer'!$C5)^2,"")</f>
        <v>5.1752481329225284E-3</v>
      </c>
      <c r="W6" s="32">
        <f>IFERROR(('2a) logm_x(t)'!W5-'2a) logm_x(t)'!V5-'2a)answer'!$C5)^2,"")</f>
        <v>6.3578771321288119E-4</v>
      </c>
      <c r="X6" s="32">
        <f>IFERROR(('2a) logm_x(t)'!X5-'2a) logm_x(t)'!W5-'2a)answer'!$C5)^2,"")</f>
        <v>2.4007919647562079E-2</v>
      </c>
      <c r="Y6" s="32">
        <f>IFERROR(('2a) logm_x(t)'!Y5-'2a) logm_x(t)'!X5-'2a)answer'!$C5)^2,"")</f>
        <v>4.9854910782030748E-2</v>
      </c>
      <c r="Z6" s="32">
        <f>IFERROR(('2a) logm_x(t)'!Z5-'2a) logm_x(t)'!Y5-'2a)answer'!$C5)^2,"")</f>
        <v>1.09367648087171E-2</v>
      </c>
      <c r="AA6" s="32">
        <f>IFERROR(('2a) logm_x(t)'!AA5-'2a) logm_x(t)'!Z5-'2a)answer'!$C5)^2,"")</f>
        <v>5.2838970717800091E-3</v>
      </c>
      <c r="AB6" s="32">
        <f>IFERROR(('2a) logm_x(t)'!AB5-'2a) logm_x(t)'!AA5-'2a)answer'!$C5)^2,"")</f>
        <v>6.1956864057843009E-3</v>
      </c>
      <c r="AC6" s="32">
        <f>IFERROR(('2a) logm_x(t)'!AC5-'2a) logm_x(t)'!AB5-'2a)answer'!$C5)^2,"")</f>
        <v>1.0639056603275507E-2</v>
      </c>
      <c r="AD6" s="32">
        <f>IFERROR(('2a) logm_x(t)'!AD5-'2a) logm_x(t)'!AC5-'2a)answer'!$C5)^2,"")</f>
        <v>9.5522618321793318E-3</v>
      </c>
      <c r="AE6" s="32">
        <f>IFERROR(('2a) logm_x(t)'!AE5-'2a) logm_x(t)'!AD5-'2a)answer'!$C5)^2,"")</f>
        <v>8.4143355599263728E-3</v>
      </c>
      <c r="AF6" s="32">
        <f>IFERROR(('2a) logm_x(t)'!AF5-'2a) logm_x(t)'!AE5-'2a)answer'!$C5)^2,"")</f>
        <v>5.147167513209033E-4</v>
      </c>
      <c r="AG6" s="32">
        <f>IFERROR(('2a) logm_x(t)'!AG5-'2a) logm_x(t)'!AF5-'2a)answer'!$C5)^2,"")</f>
        <v>1.9745239927252654E-3</v>
      </c>
      <c r="AH6" s="32">
        <f>IFERROR(('2a) logm_x(t)'!AH5-'2a) logm_x(t)'!AG5-'2a)answer'!$C5)^2,"")</f>
        <v>4.2355193590779103E-4</v>
      </c>
      <c r="AI6" s="32">
        <f>IFERROR(('2a) logm_x(t)'!AI5-'2a) logm_x(t)'!AH5-'2a)answer'!$C5)^2,"")</f>
        <v>6.280134637796247E-3</v>
      </c>
      <c r="AJ6" s="32">
        <f>IFERROR(('2a) logm_x(t)'!AJ5-'2a) logm_x(t)'!AI5-'2a)answer'!$C5)^2,"")</f>
        <v>3.5112468321748088E-4</v>
      </c>
      <c r="AK6" s="32">
        <f>IFERROR(('2a) logm_x(t)'!AK5-'2a) logm_x(t)'!AJ5-'2a)answer'!$C5)^2,"")</f>
        <v>3.8197991892257185E-2</v>
      </c>
      <c r="AL6" s="32">
        <f>IFERROR(('2a) logm_x(t)'!AL5-'2a) logm_x(t)'!AK5-'2a)answer'!$C5)^2,"")</f>
        <v>2.7957519727343429E-2</v>
      </c>
      <c r="AM6" s="32">
        <f>IFERROR(('2a) logm_x(t)'!AM5-'2a) logm_x(t)'!AL5-'2a)answer'!$C5)^2,"")</f>
        <v>9.7087571438864303E-4</v>
      </c>
      <c r="AN6" s="32">
        <f>IFERROR(('2a) logm_x(t)'!AN5-'2a) logm_x(t)'!AM5-'2a)answer'!$C5)^2,"")</f>
        <v>2.4823854257690733E-2</v>
      </c>
      <c r="AO6" s="32">
        <f>IFERROR(('2a) logm_x(t)'!AO5-'2a) logm_x(t)'!AN5-'2a)answer'!$C5)^2,"")</f>
        <v>1.9905271040659633E-5</v>
      </c>
      <c r="AP6" s="32">
        <f>IFERROR(('2a) logm_x(t)'!AP5-'2a) logm_x(t)'!AO5-'2a)answer'!$C5)^2,"")</f>
        <v>9.1218159325446495E-4</v>
      </c>
      <c r="AQ6" s="32">
        <f>IFERROR(('2a) logm_x(t)'!AQ5-'2a) logm_x(t)'!AP5-'2a)answer'!$C5)^2,"")</f>
        <v>1.3920010867412666E-2</v>
      </c>
      <c r="AR6" s="32">
        <f>IFERROR(('2a) logm_x(t)'!AR5-'2a) logm_x(t)'!AQ5-'2a)answer'!$C5)^2,"")</f>
        <v>5.6778088980311683E-2</v>
      </c>
      <c r="AS6" s="32">
        <f>IFERROR(('2a) logm_x(t)'!AS5-'2a) logm_x(t)'!AR5-'2a)answer'!$C5)^2,"")</f>
        <v>1.273492300465074E-2</v>
      </c>
      <c r="AT6" s="32">
        <f>IFERROR(('2a) logm_x(t)'!AT5-'2a) logm_x(t)'!AS5-'2a)answer'!$C5)^2,"")</f>
        <v>2.479491733341437E-3</v>
      </c>
      <c r="AU6" s="32">
        <f>IFERROR(('2a) logm_x(t)'!AU5-'2a) logm_x(t)'!AT5-'2a)answer'!$C5)^2,"")</f>
        <v>8.4865112516358378E-4</v>
      </c>
      <c r="AV6" s="32">
        <f>IFERROR(('2a) logm_x(t)'!AV5-'2a) logm_x(t)'!AU5-'2a)answer'!$C5)^2,"")</f>
        <v>4.865653232085378E-3</v>
      </c>
      <c r="AW6" s="32">
        <f>IFERROR(('2a) logm_x(t)'!AW5-'2a) logm_x(t)'!AV5-'2a)answer'!$C5)^2,"")</f>
        <v>2.3873313671224938E-3</v>
      </c>
      <c r="AX6" s="32">
        <f>IFERROR(('2a) logm_x(t)'!AX5-'2a) logm_x(t)'!AW5-'2a)answer'!$C5)^2,"")</f>
        <v>7.113265817472833E-2</v>
      </c>
      <c r="AY6" s="32">
        <f>IFERROR(('2a) logm_x(t)'!AY5-'2a) logm_x(t)'!AX5-'2a)answer'!$C5)^2,"")</f>
        <v>0.13437768531612848</v>
      </c>
      <c r="AZ6" s="32">
        <f>IFERROR(('2a) logm_x(t)'!AZ5-'2a) logm_x(t)'!AY5-'2a)answer'!$C5)^2,"")</f>
        <v>1.1283314419795113E-2</v>
      </c>
      <c r="BA6" s="32">
        <f>IFERROR(('2a) logm_x(t)'!BA5-'2a) logm_x(t)'!AZ5-'2a)answer'!$C5)^2,"")</f>
        <v>3.6531029167656453E-3</v>
      </c>
      <c r="BB6" s="32">
        <f>IFERROR(('2a) logm_x(t)'!BB5-'2a) logm_x(t)'!BA5-'2a)answer'!$C5)^2,"")</f>
        <v>2.2964816123437797E-2</v>
      </c>
      <c r="BC6" s="32">
        <f>IFERROR(('2a) logm_x(t)'!BC5-'2a) logm_x(t)'!BB5-'2a)answer'!$C5)^2,"")</f>
        <v>7.6407910650724727E-3</v>
      </c>
      <c r="BD6" s="32">
        <f>IFERROR(('2a) logm_x(t)'!BD5-'2a) logm_x(t)'!BC5-'2a)answer'!$C5)^2,"")</f>
        <v>4.1178646940215204E-2</v>
      </c>
      <c r="BE6" s="32">
        <f>IFERROR(('2a) logm_x(t)'!BE5-'2a) logm_x(t)'!BD5-'2a)answer'!$C5)^2,"")</f>
        <v>2.1806183203845878E-3</v>
      </c>
      <c r="BF6" s="32">
        <f>IFERROR(('2a) logm_x(t)'!BF5-'2a) logm_x(t)'!BE5-'2a)answer'!$C5)^2,"")</f>
        <v>9.6262091746304821E-7</v>
      </c>
      <c r="BG6" s="32">
        <f>IFERROR(('2a) logm_x(t)'!BG5-'2a) logm_x(t)'!BF5-'2a)answer'!$C5)^2,"")</f>
        <v>1.8258117563649121E-2</v>
      </c>
      <c r="BH6" s="32">
        <f>IFERROR(('2a) logm_x(t)'!BH5-'2a) logm_x(t)'!BG5-'2a)answer'!$C5)^2,"")</f>
        <v>6.3009895542318539E-3</v>
      </c>
      <c r="BI6" s="32">
        <f>IFERROR(('2a) logm_x(t)'!BI5-'2a) logm_x(t)'!BH5-'2a)answer'!$C5)^2,"")</f>
        <v>8.2748619663005115E-3</v>
      </c>
      <c r="BJ6" s="32">
        <f>IFERROR(('2a) logm_x(t)'!BJ5-'2a) logm_x(t)'!BI5-'2a)answer'!$C5)^2,"")</f>
        <v>3.1807834241780438E-3</v>
      </c>
      <c r="BK6" s="32">
        <f>IFERROR(('2a) logm_x(t)'!BK5-'2a) logm_x(t)'!BJ5-'2a)answer'!$C5)^2,"")</f>
        <v>5.2017074342525175E-3</v>
      </c>
      <c r="BL6" s="32">
        <f>IFERROR(('2a) logm_x(t)'!BL5-'2a) logm_x(t)'!BK5-'2a)answer'!$C5)^2,"")</f>
        <v>1.351610795807791E-2</v>
      </c>
      <c r="BM6" s="32">
        <f>IFERROR(('2a) logm_x(t)'!BM5-'2a) logm_x(t)'!BL5-'2a)answer'!$C5)^2,"")</f>
        <v>9.051010923696607E-5</v>
      </c>
      <c r="BN6" s="32">
        <f>IFERROR(('2a) logm_x(t)'!BN5-'2a) logm_x(t)'!BM5-'2a)answer'!$C5)^2,"")</f>
        <v>5.8936373893109462E-2</v>
      </c>
      <c r="BO6" s="32">
        <f>IFERROR(('2a) logm_x(t)'!BO5-'2a) logm_x(t)'!BN5-'2a)answer'!$C5)^2,"")</f>
        <v>1.4895671682138337E-3</v>
      </c>
      <c r="BP6" s="32">
        <f>IFERROR(('2a) logm_x(t)'!BP5-'2a) logm_x(t)'!BO5-'2a)answer'!$C5)^2,"")</f>
        <v>6.6946908615444334E-2</v>
      </c>
      <c r="BQ6" s="32">
        <f>IFERROR(('2a) logm_x(t)'!BQ5-'2a) logm_x(t)'!BP5-'2a)answer'!$C5)^2,"")</f>
        <v>4.0381170637878702E-2</v>
      </c>
      <c r="BR6" s="32">
        <f>IFERROR(('2a) logm_x(t)'!BR5-'2a) logm_x(t)'!BQ5-'2a)answer'!$C5)^2,"")</f>
        <v>6.5078179251731368E-3</v>
      </c>
      <c r="BS6" s="32">
        <f>IFERROR(('2a) logm_x(t)'!BS5-'2a) logm_x(t)'!BR5-'2a)answer'!$C5)^2,"")</f>
        <v>5.2951770635458796E-4</v>
      </c>
      <c r="BT6" s="32">
        <f>IFERROR(('2a) logm_x(t)'!BT5-'2a) logm_x(t)'!BS5-'2a)answer'!$C5)^2,"")</f>
        <v>2.543263202511685E-3</v>
      </c>
      <c r="BU6" s="32">
        <f>IFERROR(('2a) logm_x(t)'!BU5-'2a) logm_x(t)'!BT5-'2a)answer'!$C5)^2,"")</f>
        <v>2.2459432509533247E-2</v>
      </c>
      <c r="BV6" s="32">
        <f>IFERROR(('2a) logm_x(t)'!BV5-'2a) logm_x(t)'!BU5-'2a)answer'!$C5)^2,"")</f>
        <v>6.7629786652043599E-4</v>
      </c>
      <c r="BW6" s="32">
        <f>IFERROR(('2a) logm_x(t)'!BW5-'2a) logm_x(t)'!BV5-'2a)answer'!$C5)^2,"")</f>
        <v>4.4990995887870637E-2</v>
      </c>
      <c r="BX6" s="32">
        <f>IFERROR(('2a) logm_x(t)'!BX5-'2a) logm_x(t)'!BW5-'2a)answer'!$C5)^2,"")</f>
        <v>7.1959027849312671E-2</v>
      </c>
      <c r="BY6" s="32">
        <f>IFERROR(('2a) logm_x(t)'!BY5-'2a) logm_x(t)'!BX5-'2a)answer'!$C5)^2,"")</f>
        <v>1.5734753720648355E-3</v>
      </c>
      <c r="BZ6" s="32">
        <f>IFERROR(('2a) logm_x(t)'!BZ5-'2a) logm_x(t)'!BY5-'2a)answer'!$C5)^2,"")</f>
        <v>4.779259295096662E-2</v>
      </c>
      <c r="CA6" s="32">
        <f>IFERROR(('2a) logm_x(t)'!CA5-'2a) logm_x(t)'!BZ5-'2a)answer'!$C5)^2,"")</f>
        <v>7.5190952357804916E-2</v>
      </c>
      <c r="CB6" s="32">
        <f>IFERROR(('2a) logm_x(t)'!CB5-'2a) logm_x(t)'!CA5-'2a)answer'!$C5)^2,"")</f>
        <v>0.10224441461235337</v>
      </c>
      <c r="CC6" s="32">
        <f>IFERROR(('2a) logm_x(t)'!CC5-'2a) logm_x(t)'!CB5-'2a)answer'!$C5)^2,"")</f>
        <v>6.1730604465953513E-2</v>
      </c>
      <c r="CD6" s="32">
        <f>IFERROR(('2a) logm_x(t)'!CD5-'2a) logm_x(t)'!CC5-'2a)answer'!$C5)^2,"")</f>
        <v>1.5894800018682437E-3</v>
      </c>
      <c r="CE6" s="32">
        <f>IFERROR(('2a) logm_x(t)'!CE5-'2a) logm_x(t)'!CD5-'2a)answer'!$C5)^2,"")</f>
        <v>2.0601095727528387E-3</v>
      </c>
      <c r="CF6" s="32">
        <f>IFERROR(('2a) logm_x(t)'!CF5-'2a) logm_x(t)'!CE5-'2a)answer'!$C5)^2,"")</f>
        <v>7.1750563735517706E-2</v>
      </c>
      <c r="CG6" s="32">
        <f>IFERROR(('2a) logm_x(t)'!CG5-'2a) logm_x(t)'!CF5-'2a)answer'!$C5)^2,"")</f>
        <v>7.8061556232929472E-3</v>
      </c>
      <c r="CH6" s="32">
        <f>IFERROR(('2a) logm_x(t)'!CH5-'2a) logm_x(t)'!CG5-'2a)answer'!$C5)^2,"")</f>
        <v>9.9923307033085662E-2</v>
      </c>
      <c r="CI6" s="32">
        <f>IFERROR(('2a) logm_x(t)'!CI5-'2a) logm_x(t)'!CH5-'2a)answer'!$C5)^2,"")</f>
        <v>1.188197597139763E-2</v>
      </c>
      <c r="CJ6" s="32">
        <f>IFERROR(('2a) logm_x(t)'!CJ5-'2a) logm_x(t)'!CI5-'2a)answer'!$C5)^2,"")</f>
        <v>2.3197396395336491E-2</v>
      </c>
      <c r="CK6" s="32">
        <f>IFERROR(('2a) logm_x(t)'!CK5-'2a) logm_x(t)'!CJ5-'2a)answer'!$C5)^2,"")</f>
        <v>2.4657866917212955E-2</v>
      </c>
      <c r="CL6" s="32">
        <f>IFERROR(('2a) logm_x(t)'!CL5-'2a) logm_x(t)'!CK5-'2a)answer'!$C5)^2,"")</f>
        <v>6.7504721005223088E-3</v>
      </c>
      <c r="CM6" s="32">
        <f>IFERROR(('2a) logm_x(t)'!CM5-'2a) logm_x(t)'!CL5-'2a)answer'!$C5)^2,"")</f>
        <v>2.2395885046680047E-3</v>
      </c>
      <c r="CN6" s="32">
        <f>IFERROR(('2a) logm_x(t)'!CN5-'2a) logm_x(t)'!CM5-'2a)answer'!$C5)^2,"")</f>
        <v>4.7891152034033185E-2</v>
      </c>
      <c r="CT6" s="31">
        <f t="shared" si="3"/>
        <v>2</v>
      </c>
      <c r="CU6" s="32">
        <f>('2a) logm_x(t)'!C5-'2a) logm_x(t)'!B5-'2a)answer'!$C5)/$CP$5</f>
        <v>-1.4981091931131558</v>
      </c>
      <c r="CV6" s="32">
        <f>('2a) logm_x(t)'!D5-'2a) logm_x(t)'!C5-'2a)answer'!$C5)/$CP$5</f>
        <v>0.73651098600342002</v>
      </c>
      <c r="CW6" s="32">
        <f>('2a) logm_x(t)'!E5-'2a) logm_x(t)'!D5-'2a)answer'!$C5)/$CP$5</f>
        <v>-0.54179041321565113</v>
      </c>
      <c r="CX6" s="32">
        <f>('2a) logm_x(t)'!F5-'2a) logm_x(t)'!E5-'2a)answer'!$C5)/$CP$5</f>
        <v>-0.85258376335018071</v>
      </c>
      <c r="CY6" s="32">
        <f>('2a) logm_x(t)'!G5-'2a) logm_x(t)'!F5-'2a)answer'!$C5)/$CP$5</f>
        <v>1.2968655296230127</v>
      </c>
      <c r="CZ6" s="32">
        <f>('2a) logm_x(t)'!H5-'2a) logm_x(t)'!G5-'2a)answer'!$C5)/$CP$5</f>
        <v>0.42280135552892117</v>
      </c>
      <c r="DA6" s="32">
        <f>('2a) logm_x(t)'!I5-'2a) logm_x(t)'!H5-'2a)answer'!$C5)/$CP$5</f>
        <v>1.0862159506652245</v>
      </c>
      <c r="DB6" s="32">
        <f>('2a) logm_x(t)'!J5-'2a) logm_x(t)'!I5-'2a)answer'!$C5)/$CP$5</f>
        <v>5.2423837560727223E-2</v>
      </c>
      <c r="DC6" s="32">
        <f>('2a) logm_x(t)'!K5-'2a) logm_x(t)'!J5-'2a)answer'!$C5)/$CP$5</f>
        <v>-0.15178819189119536</v>
      </c>
      <c r="DD6" s="32">
        <f>('2a) logm_x(t)'!L5-'2a) logm_x(t)'!K5-'2a)answer'!$C5)/$CP$5</f>
        <v>-0.22974356876104929</v>
      </c>
      <c r="DE6" s="32">
        <f>('2a) logm_x(t)'!M5-'2a) logm_x(t)'!L5-'2a)answer'!$C5)/$CP$5</f>
        <v>-0.37708572790948552</v>
      </c>
      <c r="DF6" s="32">
        <f>('2a) logm_x(t)'!N5-'2a) logm_x(t)'!M5-'2a)answer'!$C5)/$CP$5</f>
        <v>0.15809175479839752</v>
      </c>
      <c r="DG6" s="32">
        <f>('2a) logm_x(t)'!O5-'2a) logm_x(t)'!N5-'2a)answer'!$C5)/$CP$5</f>
        <v>0.21957761835991318</v>
      </c>
      <c r="DH6" s="32">
        <f>('2a) logm_x(t)'!P5-'2a) logm_x(t)'!O5-'2a)answer'!$C5)/$CP$5</f>
        <v>7.074028450898464E-3</v>
      </c>
      <c r="DI6" s="32">
        <f>('2a) logm_x(t)'!Q5-'2a) logm_x(t)'!P5-'2a)answer'!$C5)/$CP$5</f>
        <v>0.51847252688270229</v>
      </c>
      <c r="DJ6" s="32">
        <f>('2a) logm_x(t)'!R5-'2a) logm_x(t)'!Q5-'2a)answer'!$C5)/$CP$5</f>
        <v>-0.51506011146414499</v>
      </c>
      <c r="DK6" s="32">
        <f>('2a) logm_x(t)'!S5-'2a) logm_x(t)'!R5-'2a)answer'!$C5)/$CP$5</f>
        <v>1.1565036489185063</v>
      </c>
      <c r="DL6" s="32">
        <f>('2a) logm_x(t)'!T5-'2a) logm_x(t)'!S5-'2a)answer'!$C5)/$CP$5</f>
        <v>-1.1446170911370335</v>
      </c>
      <c r="DM6" s="32">
        <f>('2a) logm_x(t)'!U5-'2a) logm_x(t)'!T5-'2a)answer'!$C5)/$CP$5</f>
        <v>0.21116728621873221</v>
      </c>
      <c r="DN6" s="32">
        <f>('2a) logm_x(t)'!V5-'2a) logm_x(t)'!U5-'2a)answer'!$C5)/$CP$5</f>
        <v>0.51541584082667125</v>
      </c>
      <c r="DO6" s="32">
        <f>('2a) logm_x(t)'!W5-'2a) logm_x(t)'!V5-'2a)answer'!$C5)/$CP$5</f>
        <v>0.18065427317497204</v>
      </c>
      <c r="DP6" s="32">
        <f>('2a) logm_x(t)'!X5-'2a) logm_x(t)'!W5-'2a)answer'!$C5)/$CP$5</f>
        <v>1.1101187495705842</v>
      </c>
      <c r="DQ6" s="32">
        <f>('2a) logm_x(t)'!Y5-'2a) logm_x(t)'!X5-'2a)answer'!$C5)/$CP$5</f>
        <v>-1.5997279954459835</v>
      </c>
      <c r="DR6" s="32">
        <f>('2a) logm_x(t)'!Z5-'2a) logm_x(t)'!Y5-'2a)answer'!$C5)/$CP$5</f>
        <v>-0.74926700767021859</v>
      </c>
      <c r="DS6" s="32">
        <f>('2a) logm_x(t)'!AA5-'2a) logm_x(t)'!Z5-'2a)answer'!$C5)/$CP$5</f>
        <v>-0.52079804819797415</v>
      </c>
      <c r="DT6" s="32">
        <f>('2a) logm_x(t)'!AB5-'2a) logm_x(t)'!AA5-'2a)answer'!$C5)/$CP$5</f>
        <v>-0.56394517764623586</v>
      </c>
      <c r="DU6" s="32">
        <f>('2a) logm_x(t)'!AC5-'2a) logm_x(t)'!AB5-'2a)answer'!$C5)/$CP$5</f>
        <v>0.73899879990537187</v>
      </c>
      <c r="DV6" s="32">
        <f>('2a) logm_x(t)'!AD5-'2a) logm_x(t)'!AC5-'2a)answer'!$C5)/$CP$5</f>
        <v>-0.70023736703135608</v>
      </c>
      <c r="DW6" s="32">
        <f>('2a) logm_x(t)'!AE5-'2a) logm_x(t)'!AD5-'2a)answer'!$C5)/$CP$5</f>
        <v>0.65720685867931561</v>
      </c>
      <c r="DX6" s="32">
        <f>('2a) logm_x(t)'!AF5-'2a) logm_x(t)'!AE5-'2a)answer'!$C5)/$CP$5</f>
        <v>0.16254601420676326</v>
      </c>
      <c r="DY6" s="32">
        <f>('2a) logm_x(t)'!AG5-'2a) logm_x(t)'!AF5-'2a)answer'!$C5)/$CP$5</f>
        <v>0.31836358096779405</v>
      </c>
      <c r="DZ6" s="32">
        <f>('2a) logm_x(t)'!AH5-'2a) logm_x(t)'!AG5-'2a)answer'!$C5)/$CP$5</f>
        <v>0.14745024853916627</v>
      </c>
      <c r="EA6" s="32">
        <f>('2a) logm_x(t)'!AI5-'2a) logm_x(t)'!AH5-'2a)answer'!$C5)/$CP$5</f>
        <v>0.56777550292265966</v>
      </c>
      <c r="EB6" s="32">
        <f>('2a) logm_x(t)'!AJ5-'2a) logm_x(t)'!AI5-'2a)answer'!$C5)/$CP$5</f>
        <v>-0.13425264586533514</v>
      </c>
      <c r="EC6" s="32">
        <f>('2a) logm_x(t)'!AK5-'2a) logm_x(t)'!AJ5-'2a)answer'!$C5)/$CP$5</f>
        <v>-1.4002721121624453</v>
      </c>
      <c r="ED6" s="32">
        <f>('2a) logm_x(t)'!AL5-'2a) logm_x(t)'!AK5-'2a)answer'!$C5)/$CP$5</f>
        <v>1.1979577277087525</v>
      </c>
      <c r="EE6" s="32">
        <f>('2a) logm_x(t)'!AM5-'2a) logm_x(t)'!AL5-'2a)answer'!$C5)/$CP$5</f>
        <v>0.22324101695709264</v>
      </c>
      <c r="EF6" s="32">
        <f>('2a) logm_x(t)'!AN5-'2a) logm_x(t)'!AM5-'2a)answer'!$C5)/$CP$5</f>
        <v>-1.1288254175638988</v>
      </c>
      <c r="EG6" s="32">
        <f>('2a) logm_x(t)'!AO5-'2a) logm_x(t)'!AN5-'2a)answer'!$C5)/$CP$5</f>
        <v>3.1965111314811355E-2</v>
      </c>
      <c r="EH6" s="32">
        <f>('2a) logm_x(t)'!AP5-'2a) logm_x(t)'!AO5-'2a)answer'!$C5)/$CP$5</f>
        <v>-0.21638782696231751</v>
      </c>
      <c r="EI6" s="32">
        <f>('2a) logm_x(t)'!AQ5-'2a) logm_x(t)'!AP5-'2a)answer'!$C5)/$CP$5</f>
        <v>0.84530212460929299</v>
      </c>
      <c r="EJ6" s="32">
        <f>('2a) logm_x(t)'!AR5-'2a) logm_x(t)'!AQ5-'2a)answer'!$C5)/$CP$5</f>
        <v>-1.7071927546147261</v>
      </c>
      <c r="EK6" s="32">
        <f>('2a) logm_x(t)'!AS5-'2a) logm_x(t)'!AR5-'2a)answer'!$C5)/$CP$5</f>
        <v>0.80851919545048889</v>
      </c>
      <c r="EL6" s="32">
        <f>('2a) logm_x(t)'!AT5-'2a) logm_x(t)'!AS5-'2a)answer'!$C5)/$CP$5</f>
        <v>0.35675782349809954</v>
      </c>
      <c r="EM6" s="32">
        <f>('2a) logm_x(t)'!AU5-'2a) logm_x(t)'!AT5-'2a)answer'!$C5)/$CP$5</f>
        <v>0.20871649310809764</v>
      </c>
      <c r="EN6" s="32">
        <f>('2a) logm_x(t)'!AV5-'2a) logm_x(t)'!AU5-'2a)answer'!$C5)/$CP$5</f>
        <v>0.49976144709141945</v>
      </c>
      <c r="EO6" s="32">
        <f>('2a) logm_x(t)'!AW5-'2a) logm_x(t)'!AV5-'2a)answer'!$C5)/$CP$5</f>
        <v>0.3500648661671259</v>
      </c>
      <c r="EP6" s="32">
        <f>('2a) logm_x(t)'!AX5-'2a) logm_x(t)'!AW5-'2a)answer'!$C5)/$CP$5</f>
        <v>-1.9108504217091518</v>
      </c>
      <c r="EQ6" s="32">
        <f>('2a) logm_x(t)'!AY5-'2a) logm_x(t)'!AX5-'2a)answer'!$C5)/$CP$5</f>
        <v>2.6263690469872532</v>
      </c>
      <c r="ER6" s="32">
        <f>('2a) logm_x(t)'!AZ5-'2a) logm_x(t)'!AY5-'2a)answer'!$C5)/$CP$5</f>
        <v>-0.76104531808409892</v>
      </c>
      <c r="ES6" s="32">
        <f>('2a) logm_x(t)'!BA5-'2a) logm_x(t)'!AZ5-'2a)answer'!$C5)/$CP$5</f>
        <v>0.43303512719844295</v>
      </c>
      <c r="ET6" s="32">
        <f>('2a) logm_x(t)'!BB5-'2a) logm_x(t)'!BA5-'2a)answer'!$C5)/$CP$5</f>
        <v>1.0857345538109013</v>
      </c>
      <c r="EU6" s="32">
        <f>('2a) logm_x(t)'!BC5-'2a) logm_x(t)'!BB5-'2a)answer'!$C5)/$CP$5</f>
        <v>0.62626960653415409</v>
      </c>
      <c r="EV6" s="32">
        <f>('2a) logm_x(t)'!BD5-'2a) logm_x(t)'!BC5-'2a)answer'!$C5)/$CP$5</f>
        <v>-1.4538788190898946</v>
      </c>
      <c r="EW6" s="32">
        <f>('2a) logm_x(t)'!BE5-'2a) logm_x(t)'!BD5-'2a)answer'!$C5)/$CP$5</f>
        <v>-0.33456615220628394</v>
      </c>
      <c r="EX6" s="32">
        <f>('2a) logm_x(t)'!BF5-'2a) logm_x(t)'!BE5-'2a)answer'!$C5)/$CP$5</f>
        <v>-7.0294253080697327E-3</v>
      </c>
      <c r="EY6" s="32">
        <f>('2a) logm_x(t)'!BG5-'2a) logm_x(t)'!BF5-'2a)answer'!$C5)/$CP$5</f>
        <v>-0.96809989487412995</v>
      </c>
      <c r="EZ6" s="32">
        <f>('2a) logm_x(t)'!BH5-'2a) logm_x(t)'!BG5-'2a)answer'!$C5)/$CP$5</f>
        <v>-0.56871744902629351</v>
      </c>
      <c r="FA6" s="32">
        <f>('2a) logm_x(t)'!BI5-'2a) logm_x(t)'!BH5-'2a)answer'!$C5)/$CP$5</f>
        <v>0.65173726291427514</v>
      </c>
      <c r="FB6" s="32">
        <f>('2a) logm_x(t)'!BJ5-'2a) logm_x(t)'!BI5-'2a)answer'!$C5)/$CP$5</f>
        <v>0.40407243348377803</v>
      </c>
      <c r="FC6" s="32">
        <f>('2a) logm_x(t)'!BK5-'2a) logm_x(t)'!BJ5-'2a)answer'!$C5)/$CP$5</f>
        <v>0.51673173487358082</v>
      </c>
      <c r="FD6" s="32">
        <f>('2a) logm_x(t)'!BL5-'2a) logm_x(t)'!BK5-'2a)answer'!$C5)/$CP$5</f>
        <v>0.83294821026960952</v>
      </c>
      <c r="FE6" s="32">
        <f>('2a) logm_x(t)'!BM5-'2a) logm_x(t)'!BL5-'2a)answer'!$C5)/$CP$5</f>
        <v>6.8161747775945747E-2</v>
      </c>
      <c r="FF6" s="32">
        <f>('2a) logm_x(t)'!BN5-'2a) logm_x(t)'!BM5-'2a)answer'!$C5)/$CP$5</f>
        <v>-1.7393375759944665</v>
      </c>
      <c r="FG6" s="32">
        <f>('2a) logm_x(t)'!BO5-'2a) logm_x(t)'!BN5-'2a)answer'!$C5)/$CP$5</f>
        <v>0.27651724360704183</v>
      </c>
      <c r="FH6" s="32">
        <f>('2a) logm_x(t)'!BP5-'2a) logm_x(t)'!BO5-'2a)answer'!$C5)/$CP$5</f>
        <v>1.85377677647127</v>
      </c>
      <c r="FI6" s="32">
        <f>('2a) logm_x(t)'!BQ5-'2a) logm_x(t)'!BP5-'2a)answer'!$C5)/$CP$5</f>
        <v>-1.4397318947944806</v>
      </c>
      <c r="FJ6" s="32">
        <f>('2a) logm_x(t)'!BR5-'2a) logm_x(t)'!BQ5-'2a)answer'!$C5)/$CP$5</f>
        <v>0.57797608680562673</v>
      </c>
      <c r="FK6" s="32">
        <f>('2a) logm_x(t)'!BS5-'2a) logm_x(t)'!BR5-'2a)answer'!$C5)/$CP$5</f>
        <v>-0.1648664994551754</v>
      </c>
      <c r="FL6" s="32">
        <f>('2a) logm_x(t)'!BT5-'2a) logm_x(t)'!BS5-'2a)answer'!$C5)/$CP$5</f>
        <v>-0.36131652708849094</v>
      </c>
      <c r="FM6" s="32">
        <f>('2a) logm_x(t)'!BU5-'2a) logm_x(t)'!BT5-'2a)answer'!$C5)/$CP$5</f>
        <v>1.0737212855203857</v>
      </c>
      <c r="FN6" s="32">
        <f>('2a) logm_x(t)'!BV5-'2a) logm_x(t)'!BU5-'2a)answer'!$C5)/$CP$5</f>
        <v>-0.18632073213988282</v>
      </c>
      <c r="FO6" s="32">
        <f>('2a) logm_x(t)'!BW5-'2a) logm_x(t)'!BV5-'2a)answer'!$C5)/$CP$5</f>
        <v>-1.5196898982977918</v>
      </c>
      <c r="FP6" s="32">
        <f>('2a) logm_x(t)'!BX5-'2a) logm_x(t)'!BW5-'2a)answer'!$C5)/$CP$5</f>
        <v>1.9219178357385871</v>
      </c>
      <c r="FQ6" s="32">
        <f>('2a) logm_x(t)'!BY5-'2a) logm_x(t)'!BX5-'2a)answer'!$C5)/$CP$5</f>
        <v>0.28419874007486717</v>
      </c>
      <c r="FR6" s="32">
        <f>('2a) logm_x(t)'!BZ5-'2a) logm_x(t)'!BY5-'2a)answer'!$C5)/$CP$5</f>
        <v>-1.5662910637082732</v>
      </c>
      <c r="FS6" s="32">
        <f>('2a) logm_x(t)'!CA5-'2a) logm_x(t)'!BZ5-'2a)answer'!$C5)/$CP$5</f>
        <v>1.9646037386117292</v>
      </c>
      <c r="FT6" s="32">
        <f>('2a) logm_x(t)'!CB5-'2a) logm_x(t)'!CA5-'2a)answer'!$C5)/$CP$5</f>
        <v>-2.2909307931825587</v>
      </c>
      <c r="FU6" s="32">
        <f>('2a) logm_x(t)'!CC5-'2a) logm_x(t)'!CB5-'2a)answer'!$C5)/$CP$5</f>
        <v>1.780091958072717</v>
      </c>
      <c r="FV6" s="32">
        <f>('2a) logm_x(t)'!CD5-'2a) logm_x(t)'!CC5-'2a)answer'!$C5)/$CP$5</f>
        <v>0.28564044926335574</v>
      </c>
      <c r="FW6" s="32">
        <f>('2a) logm_x(t)'!CE5-'2a) logm_x(t)'!CD5-'2a)answer'!$C5)/$CP$5</f>
        <v>-0.32519011339146947</v>
      </c>
      <c r="FX6" s="32">
        <f>('2a) logm_x(t)'!CF5-'2a) logm_x(t)'!CE5-'2a)answer'!$C5)/$CP$5</f>
        <v>-1.9191319345026674</v>
      </c>
      <c r="FY6" s="32">
        <f>('2a) logm_x(t)'!CG5-'2a) logm_x(t)'!CF5-'2a)answer'!$C5)/$CP$5</f>
        <v>-0.63301029892060723</v>
      </c>
      <c r="FZ6" s="32">
        <f>('2a) logm_x(t)'!CH5-'2a) logm_x(t)'!CG5-'2a)answer'!$C5)/$CP$5</f>
        <v>2.264777661947782</v>
      </c>
      <c r="GA6" s="32">
        <f>('2a) logm_x(t)'!CI5-'2a) logm_x(t)'!CH5-'2a)answer'!$C5)/$CP$5</f>
        <v>-0.78097387876401447</v>
      </c>
      <c r="GB6" s="32">
        <f>('2a) logm_x(t)'!CJ5-'2a) logm_x(t)'!CI5-'2a)answer'!$C5)/$CP$5</f>
        <v>1.0912186885893085</v>
      </c>
      <c r="GC6" s="32">
        <f>('2a) logm_x(t)'!CK5-'2a) logm_x(t)'!CJ5-'2a)answer'!$C5)/$CP$5</f>
        <v>-1.1250450819815814</v>
      </c>
      <c r="GD6" s="32">
        <f>('2a) logm_x(t)'!CL5-'2a) logm_x(t)'!CK5-'2a)answer'!$C5)/$CP$5</f>
        <v>0.5886528441686234</v>
      </c>
      <c r="GE6" s="32">
        <f>('2a) logm_x(t)'!CM5-'2a) logm_x(t)'!CL5-'2a)answer'!$C5)/$CP$5</f>
        <v>-0.33905978963156191</v>
      </c>
      <c r="GF6" s="32">
        <f>('2a) logm_x(t)'!CN5-'2a) logm_x(t)'!CM5-'2a)answer'!$C5)/$CP$5</f>
        <v>-1.5679052542755243</v>
      </c>
    </row>
    <row r="7" spans="1:188" x14ac:dyDescent="0.25">
      <c r="A7" s="31">
        <f>'2a) logm_x(t)'!A6</f>
        <v>3</v>
      </c>
      <c r="B7" s="32"/>
      <c r="C7" s="32">
        <f>IFERROR(('2a) logm_x(t)'!C6-'2a) logm_x(t)'!B6-'2a)answer'!$C6)^2,"")</f>
        <v>5.658002058061614E-2</v>
      </c>
      <c r="D7" s="32">
        <f>IFERROR(('2a) logm_x(t)'!D6-'2a) logm_x(t)'!C6-'2a)answer'!$C6)^2,"")</f>
        <v>7.609094919994154E-3</v>
      </c>
      <c r="E7" s="32">
        <f>IFERROR(('2a) logm_x(t)'!E6-'2a) logm_x(t)'!D6-'2a)answer'!$C6)^2,"")</f>
        <v>2.4856154528065488E-3</v>
      </c>
      <c r="F7" s="32">
        <f>IFERROR(('2a) logm_x(t)'!F6-'2a) logm_x(t)'!E6-'2a)answer'!$C6)^2,"")</f>
        <v>4.7084729633457292E-2</v>
      </c>
      <c r="G7" s="32">
        <f>IFERROR(('2a) logm_x(t)'!G6-'2a) logm_x(t)'!F6-'2a)answer'!$C6)^2,"")</f>
        <v>4.0902743115390577E-2</v>
      </c>
      <c r="H7" s="32">
        <f>IFERROR(('2a) logm_x(t)'!H6-'2a) logm_x(t)'!G6-'2a)answer'!$C6)^2,"")</f>
        <v>5.7674464786493532E-2</v>
      </c>
      <c r="I7" s="32">
        <f>IFERROR(('2a) logm_x(t)'!I6-'2a) logm_x(t)'!H6-'2a)answer'!$C6)^2,"")</f>
        <v>1.8135970628182382E-2</v>
      </c>
      <c r="J7" s="32">
        <f>IFERROR(('2a) logm_x(t)'!J6-'2a) logm_x(t)'!I6-'2a)answer'!$C6)^2,"")</f>
        <v>2.0970830541742192E-2</v>
      </c>
      <c r="K7" s="32">
        <f>IFERROR(('2a) logm_x(t)'!K6-'2a) logm_x(t)'!J6-'2a)answer'!$C6)^2,"")</f>
        <v>5.0097435571601007E-3</v>
      </c>
      <c r="L7" s="32">
        <f>IFERROR(('2a) logm_x(t)'!L6-'2a) logm_x(t)'!K6-'2a)answer'!$C6)^2,"")</f>
        <v>7.3212096545666747E-3</v>
      </c>
      <c r="M7" s="32">
        <f>IFERROR(('2a) logm_x(t)'!M6-'2a) logm_x(t)'!L6-'2a)answer'!$C6)^2,"")</f>
        <v>7.5293012537331096E-3</v>
      </c>
      <c r="N7" s="32">
        <f>IFERROR(('2a) logm_x(t)'!N6-'2a) logm_x(t)'!M6-'2a)answer'!$C6)^2,"")</f>
        <v>2.0680003148731722E-3</v>
      </c>
      <c r="O7" s="32">
        <f>IFERROR(('2a) logm_x(t)'!O6-'2a) logm_x(t)'!N6-'2a)answer'!$C6)^2,"")</f>
        <v>4.5079637428409057E-2</v>
      </c>
      <c r="P7" s="32">
        <f>IFERROR(('2a) logm_x(t)'!P6-'2a) logm_x(t)'!O6-'2a)answer'!$C6)^2,"")</f>
        <v>1.8732223971718583E-2</v>
      </c>
      <c r="Q7" s="32">
        <f>IFERROR(('2a) logm_x(t)'!Q6-'2a) logm_x(t)'!P6-'2a)answer'!$C6)^2,"")</f>
        <v>1.0538817779583848E-2</v>
      </c>
      <c r="R7" s="32">
        <f>IFERROR(('2a) logm_x(t)'!R6-'2a) logm_x(t)'!Q6-'2a)answer'!$C6)^2,"")</f>
        <v>7.1721986270319987E-3</v>
      </c>
      <c r="S7" s="32">
        <f>IFERROR(('2a) logm_x(t)'!S6-'2a) logm_x(t)'!R6-'2a)answer'!$C6)^2,"")</f>
        <v>1.8806991473275282E-2</v>
      </c>
      <c r="T7" s="32">
        <f>IFERROR(('2a) logm_x(t)'!T6-'2a) logm_x(t)'!S6-'2a)answer'!$C6)^2,"")</f>
        <v>2.4327097572982145E-3</v>
      </c>
      <c r="U7" s="32">
        <f>IFERROR(('2a) logm_x(t)'!U6-'2a) logm_x(t)'!T6-'2a)answer'!$C6)^2,"")</f>
        <v>1.4166403029483835E-2</v>
      </c>
      <c r="V7" s="32">
        <f>IFERROR(('2a) logm_x(t)'!V6-'2a) logm_x(t)'!U6-'2a)answer'!$C6)^2,"")</f>
        <v>3.3522375011577954E-2</v>
      </c>
      <c r="W7" s="32">
        <f>IFERROR(('2a) logm_x(t)'!W6-'2a) logm_x(t)'!V6-'2a)answer'!$C6)^2,"")</f>
        <v>2.1171551996721394E-3</v>
      </c>
      <c r="X7" s="32">
        <f>IFERROR(('2a) logm_x(t)'!X6-'2a) logm_x(t)'!W6-'2a)answer'!$C6)^2,"")</f>
        <v>7.9742645585484536E-4</v>
      </c>
      <c r="Y7" s="32">
        <f>IFERROR(('2a) logm_x(t)'!Y6-'2a) logm_x(t)'!X6-'2a)answer'!$C6)^2,"")</f>
        <v>6.1608997803692028E-2</v>
      </c>
      <c r="Z7" s="32">
        <f>IFERROR(('2a) logm_x(t)'!Z6-'2a) logm_x(t)'!Y6-'2a)answer'!$C6)^2,"")</f>
        <v>2.2970627325331521E-3</v>
      </c>
      <c r="AA7" s="32">
        <f>IFERROR(('2a) logm_x(t)'!AA6-'2a) logm_x(t)'!Z6-'2a)answer'!$C6)^2,"")</f>
        <v>1.2341409846246817E-2</v>
      </c>
      <c r="AB7" s="32">
        <f>IFERROR(('2a) logm_x(t)'!AB6-'2a) logm_x(t)'!AA6-'2a)answer'!$C6)^2,"")</f>
        <v>1.4018265291804484E-2</v>
      </c>
      <c r="AC7" s="32">
        <f>IFERROR(('2a) logm_x(t)'!AC6-'2a) logm_x(t)'!AB6-'2a)answer'!$C6)^2,"")</f>
        <v>8.9120434612790535E-4</v>
      </c>
      <c r="AD7" s="32">
        <f>IFERROR(('2a) logm_x(t)'!AD6-'2a) logm_x(t)'!AC6-'2a)answer'!$C6)^2,"")</f>
        <v>8.0141056059847126E-3</v>
      </c>
      <c r="AE7" s="32">
        <f>IFERROR(('2a) logm_x(t)'!AE6-'2a) logm_x(t)'!AD6-'2a)answer'!$C6)^2,"")</f>
        <v>1.4365007824755347E-3</v>
      </c>
      <c r="AF7" s="32">
        <f>IFERROR(('2a) logm_x(t)'!AF6-'2a) logm_x(t)'!AE6-'2a)answer'!$C6)^2,"")</f>
        <v>2.2718668304636236E-3</v>
      </c>
      <c r="AG7" s="32">
        <f>IFERROR(('2a) logm_x(t)'!AG6-'2a) logm_x(t)'!AF6-'2a)answer'!$C6)^2,"")</f>
        <v>2.0703366438371416E-4</v>
      </c>
      <c r="AH7" s="32">
        <f>IFERROR(('2a) logm_x(t)'!AH6-'2a) logm_x(t)'!AG6-'2a)answer'!$C6)^2,"")</f>
        <v>3.8307742486311993E-3</v>
      </c>
      <c r="AI7" s="32">
        <f>IFERROR(('2a) logm_x(t)'!AI6-'2a) logm_x(t)'!AH6-'2a)answer'!$C6)^2,"")</f>
        <v>7.3170399693419557E-3</v>
      </c>
      <c r="AJ7" s="32">
        <f>IFERROR(('2a) logm_x(t)'!AJ6-'2a) logm_x(t)'!AI6-'2a)answer'!$C6)^2,"")</f>
        <v>9.8212917213714584E-3</v>
      </c>
      <c r="AK7" s="32">
        <f>IFERROR(('2a) logm_x(t)'!AK6-'2a) logm_x(t)'!AJ6-'2a)answer'!$C6)^2,"")</f>
        <v>1.0408770389996509E-2</v>
      </c>
      <c r="AL7" s="32">
        <f>IFERROR(('2a) logm_x(t)'!AL6-'2a) logm_x(t)'!AK6-'2a)answer'!$C6)^2,"")</f>
        <v>9.4462968333441553E-5</v>
      </c>
      <c r="AM7" s="32">
        <f>IFERROR(('2a) logm_x(t)'!AM6-'2a) logm_x(t)'!AL6-'2a)answer'!$C6)^2,"")</f>
        <v>2.4071402942418382E-2</v>
      </c>
      <c r="AN7" s="32">
        <f>IFERROR(('2a) logm_x(t)'!AN6-'2a) logm_x(t)'!AM6-'2a)answer'!$C6)^2,"")</f>
        <v>6.4401618288311036E-2</v>
      </c>
      <c r="AO7" s="32">
        <f>IFERROR(('2a) logm_x(t)'!AO6-'2a) logm_x(t)'!AN6-'2a)answer'!$C6)^2,"")</f>
        <v>2.1098016468950676E-4</v>
      </c>
      <c r="AP7" s="32">
        <f>IFERROR(('2a) logm_x(t)'!AP6-'2a) logm_x(t)'!AO6-'2a)answer'!$C6)^2,"")</f>
        <v>1.462820087563446E-3</v>
      </c>
      <c r="AQ7" s="32">
        <f>IFERROR(('2a) logm_x(t)'!AQ6-'2a) logm_x(t)'!AP6-'2a)answer'!$C6)^2,"")</f>
        <v>5.1750394622186109E-5</v>
      </c>
      <c r="AR7" s="32">
        <f>IFERROR(('2a) logm_x(t)'!AR6-'2a) logm_x(t)'!AQ6-'2a)answer'!$C6)^2,"")</f>
        <v>8.1731733945255153E-3</v>
      </c>
      <c r="AS7" s="32">
        <f>IFERROR(('2a) logm_x(t)'!AS6-'2a) logm_x(t)'!AR6-'2a)answer'!$C6)^2,"")</f>
        <v>2.0344186801193667E-2</v>
      </c>
      <c r="AT7" s="32">
        <f>IFERROR(('2a) logm_x(t)'!AT6-'2a) logm_x(t)'!AS6-'2a)answer'!$C6)^2,"")</f>
        <v>2.6779163479982641E-3</v>
      </c>
      <c r="AU7" s="32">
        <f>IFERROR(('2a) logm_x(t)'!AU6-'2a) logm_x(t)'!AT6-'2a)answer'!$C6)^2,"")</f>
        <v>5.6328078838789744E-3</v>
      </c>
      <c r="AV7" s="32">
        <f>IFERROR(('2a) logm_x(t)'!AV6-'2a) logm_x(t)'!AU6-'2a)answer'!$C6)^2,"")</f>
        <v>7.3567837539190483E-3</v>
      </c>
      <c r="AW7" s="32">
        <f>IFERROR(('2a) logm_x(t)'!AW6-'2a) logm_x(t)'!AV6-'2a)answer'!$C6)^2,"")</f>
        <v>2.5568012539516256E-4</v>
      </c>
      <c r="AX7" s="32">
        <f>IFERROR(('2a) logm_x(t)'!AX6-'2a) logm_x(t)'!AW6-'2a)answer'!$C6)^2,"")</f>
        <v>4.0152717776608098E-3</v>
      </c>
      <c r="AY7" s="32">
        <f>IFERROR(('2a) logm_x(t)'!AY6-'2a) logm_x(t)'!AX6-'2a)answer'!$C6)^2,"")</f>
        <v>0.15347767222254657</v>
      </c>
      <c r="AZ7" s="32">
        <f>IFERROR(('2a) logm_x(t)'!AZ6-'2a) logm_x(t)'!AY6-'2a)answer'!$C6)^2,"")</f>
        <v>5.0337501389519597E-2</v>
      </c>
      <c r="BA7" s="32">
        <f>IFERROR(('2a) logm_x(t)'!BA6-'2a) logm_x(t)'!AZ6-'2a)answer'!$C6)^2,"")</f>
        <v>1.4536193359053264E-2</v>
      </c>
      <c r="BB7" s="32">
        <f>IFERROR(('2a) logm_x(t)'!BB6-'2a) logm_x(t)'!BA6-'2a)answer'!$C6)^2,"")</f>
        <v>2.6583955373728884E-3</v>
      </c>
      <c r="BC7" s="32">
        <f>IFERROR(('2a) logm_x(t)'!BC6-'2a) logm_x(t)'!BB6-'2a)answer'!$C6)^2,"")</f>
        <v>7.4547878338362939E-4</v>
      </c>
      <c r="BD7" s="32">
        <f>IFERROR(('2a) logm_x(t)'!BD6-'2a) logm_x(t)'!BC6-'2a)answer'!$C6)^2,"")</f>
        <v>8.1628567104181076E-3</v>
      </c>
      <c r="BE7" s="32">
        <f>IFERROR(('2a) logm_x(t)'!BE6-'2a) logm_x(t)'!BD6-'2a)answer'!$C6)^2,"")</f>
        <v>3.2724913910495361E-2</v>
      </c>
      <c r="BF7" s="32">
        <f>IFERROR(('2a) logm_x(t)'!BF6-'2a) logm_x(t)'!BE6-'2a)answer'!$C6)^2,"")</f>
        <v>2.9501271085074793E-3</v>
      </c>
      <c r="BG7" s="32">
        <f>IFERROR(('2a) logm_x(t)'!BG6-'2a) logm_x(t)'!BF6-'2a)answer'!$C6)^2,"")</f>
        <v>2.0351681231473365E-3</v>
      </c>
      <c r="BH7" s="32">
        <f>IFERROR(('2a) logm_x(t)'!BH6-'2a) logm_x(t)'!BG6-'2a)answer'!$C6)^2,"")</f>
        <v>5.3380477751170463E-3</v>
      </c>
      <c r="BI7" s="32">
        <f>IFERROR(('2a) logm_x(t)'!BI6-'2a) logm_x(t)'!BH6-'2a)answer'!$C6)^2,"")</f>
        <v>1.7469641944689182E-2</v>
      </c>
      <c r="BJ7" s="32">
        <f>IFERROR(('2a) logm_x(t)'!BJ6-'2a) logm_x(t)'!BI6-'2a)answer'!$C6)^2,"")</f>
        <v>4.1524744172878554E-2</v>
      </c>
      <c r="BK7" s="32">
        <f>IFERROR(('2a) logm_x(t)'!BK6-'2a) logm_x(t)'!BJ6-'2a)answer'!$C6)^2,"")</f>
        <v>8.1149765778371543E-3</v>
      </c>
      <c r="BL7" s="32">
        <f>IFERROR(('2a) logm_x(t)'!BL6-'2a) logm_x(t)'!BK6-'2a)answer'!$C6)^2,"")</f>
        <v>9.5113996568264164E-2</v>
      </c>
      <c r="BM7" s="32">
        <f>IFERROR(('2a) logm_x(t)'!BM6-'2a) logm_x(t)'!BL6-'2a)answer'!$C6)^2,"")</f>
        <v>1.7621446691515403E-2</v>
      </c>
      <c r="BN7" s="32">
        <f>IFERROR(('2a) logm_x(t)'!BN6-'2a) logm_x(t)'!BM6-'2a)answer'!$C6)^2,"")</f>
        <v>8.6077905382919331E-2</v>
      </c>
      <c r="BO7" s="32">
        <f>IFERROR(('2a) logm_x(t)'!BO6-'2a) logm_x(t)'!BN6-'2a)answer'!$C6)^2,"")</f>
        <v>8.0902617753327022E-2</v>
      </c>
      <c r="BP7" s="32">
        <f>IFERROR(('2a) logm_x(t)'!BP6-'2a) logm_x(t)'!BO6-'2a)answer'!$C6)^2,"")</f>
        <v>1.5661238506958798E-3</v>
      </c>
      <c r="BQ7" s="32">
        <f>IFERROR(('2a) logm_x(t)'!BQ6-'2a) logm_x(t)'!BP6-'2a)answer'!$C6)^2,"")</f>
        <v>5.452323971702646E-2</v>
      </c>
      <c r="BR7" s="32">
        <f>IFERROR(('2a) logm_x(t)'!BR6-'2a) logm_x(t)'!BQ6-'2a)answer'!$C6)^2,"")</f>
        <v>6.9100297305567673E-2</v>
      </c>
      <c r="BS7" s="32">
        <f>IFERROR(('2a) logm_x(t)'!BS6-'2a) logm_x(t)'!BR6-'2a)answer'!$C6)^2,"")</f>
        <v>7.6518813390830161E-3</v>
      </c>
      <c r="BT7" s="32">
        <f>IFERROR(('2a) logm_x(t)'!BT6-'2a) logm_x(t)'!BS6-'2a)answer'!$C6)^2,"")</f>
        <v>0.13484582258310557</v>
      </c>
      <c r="BU7" s="32">
        <f>IFERROR(('2a) logm_x(t)'!BU6-'2a) logm_x(t)'!BT6-'2a)answer'!$C6)^2,"")</f>
        <v>8.4721771417707301E-2</v>
      </c>
      <c r="BV7" s="32">
        <f>IFERROR(('2a) logm_x(t)'!BV6-'2a) logm_x(t)'!BU6-'2a)answer'!$C6)^2,"")</f>
        <v>6.3138719077553869E-3</v>
      </c>
      <c r="BW7" s="32">
        <f>IFERROR(('2a) logm_x(t)'!BW6-'2a) logm_x(t)'!BV6-'2a)answer'!$C6)^2,"")</f>
        <v>3.3924624698573845E-2</v>
      </c>
      <c r="BX7" s="32">
        <f>IFERROR(('2a) logm_x(t)'!BX6-'2a) logm_x(t)'!BW6-'2a)answer'!$C6)^2,"")</f>
        <v>2.9061450814105994E-2</v>
      </c>
      <c r="BY7" s="32">
        <f>IFERROR(('2a) logm_x(t)'!BY6-'2a) logm_x(t)'!BX6-'2a)answer'!$C6)^2,"")</f>
        <v>1.0824692360813938E-2</v>
      </c>
      <c r="BZ7" s="32">
        <f>IFERROR(('2a) logm_x(t)'!BZ6-'2a) logm_x(t)'!BY6-'2a)answer'!$C6)^2,"")</f>
        <v>1.5201843289802815E-3</v>
      </c>
      <c r="CA7" s="32">
        <f>IFERROR(('2a) logm_x(t)'!CA6-'2a) logm_x(t)'!BZ6-'2a)answer'!$C6)^2,"")</f>
        <v>6.1742764586495434E-2</v>
      </c>
      <c r="CB7" s="32">
        <f>IFERROR(('2a) logm_x(t)'!CB6-'2a) logm_x(t)'!CA6-'2a)answer'!$C6)^2,"")</f>
        <v>3.7704939976898381E-2</v>
      </c>
      <c r="CC7" s="32">
        <f>IFERROR(('2a) logm_x(t)'!CC6-'2a) logm_x(t)'!CB6-'2a)answer'!$C6)^2,"")</f>
        <v>0.12195029823140002</v>
      </c>
      <c r="CD7" s="32">
        <f>IFERROR(('2a) logm_x(t)'!CD6-'2a) logm_x(t)'!CC6-'2a)answer'!$C6)^2,"")</f>
        <v>7.4711740331902171E-2</v>
      </c>
      <c r="CE7" s="32">
        <f>IFERROR(('2a) logm_x(t)'!CE6-'2a) logm_x(t)'!CD6-'2a)answer'!$C6)^2,"")</f>
        <v>8.6994577123879716E-2</v>
      </c>
      <c r="CF7" s="32">
        <f>IFERROR(('2a) logm_x(t)'!CF6-'2a) logm_x(t)'!CE6-'2a)answer'!$C6)^2,"")</f>
        <v>9.7550959485983441E-3</v>
      </c>
      <c r="CG7" s="32">
        <f>IFERROR(('2a) logm_x(t)'!CG6-'2a) logm_x(t)'!CF6-'2a)answer'!$C6)^2,"")</f>
        <v>1.5438538345176483E-3</v>
      </c>
      <c r="CH7" s="32">
        <f>IFERROR(('2a) logm_x(t)'!CH6-'2a) logm_x(t)'!CG6-'2a)answer'!$C6)^2,"")</f>
        <v>0.59489010400830411</v>
      </c>
      <c r="CI7" s="32">
        <f>IFERROR(('2a) logm_x(t)'!CI6-'2a) logm_x(t)'!CH6-'2a)answer'!$C6)^2,"")</f>
        <v>6.8843327389614947E-2</v>
      </c>
      <c r="CJ7" s="32">
        <f>IFERROR(('2a) logm_x(t)'!CJ6-'2a) logm_x(t)'!CI6-'2a)answer'!$C6)^2,"")</f>
        <v>0.1779546682160717</v>
      </c>
      <c r="CK7" s="32">
        <f>IFERROR(('2a) logm_x(t)'!CK6-'2a) logm_x(t)'!CJ6-'2a)answer'!$C6)^2,"")</f>
        <v>2.5987940137017485E-2</v>
      </c>
      <c r="CL7" s="32">
        <f>IFERROR(('2a) logm_x(t)'!CL6-'2a) logm_x(t)'!CK6-'2a)answer'!$C6)^2,"")</f>
        <v>8.1804441274311246E-2</v>
      </c>
      <c r="CM7" s="32">
        <f>IFERROR(('2a) logm_x(t)'!CM6-'2a) logm_x(t)'!CL6-'2a)answer'!$C6)^2,"")</f>
        <v>3.3347893130515664E-2</v>
      </c>
      <c r="CN7" s="32">
        <f>IFERROR(('2a) logm_x(t)'!CN6-'2a) logm_x(t)'!CM6-'2a)answer'!$C6)^2,"")</f>
        <v>3.3991968539709629E-2</v>
      </c>
      <c r="CT7" s="31">
        <f t="shared" si="3"/>
        <v>3</v>
      </c>
      <c r="CU7" s="32">
        <f>('2a) logm_x(t)'!C6-'2a) logm_x(t)'!B6-'2a)answer'!$C6)/$CP$5</f>
        <v>-1.7042124116981832</v>
      </c>
      <c r="CV7" s="32">
        <f>('2a) logm_x(t)'!D6-'2a) logm_x(t)'!C6-'2a)answer'!$C6)/$CP$5</f>
        <v>0.62496928559001264</v>
      </c>
      <c r="CW7" s="32">
        <f>('2a) logm_x(t)'!E6-'2a) logm_x(t)'!D6-'2a)answer'!$C6)/$CP$5</f>
        <v>0.35719810276112446</v>
      </c>
      <c r="CX7" s="32">
        <f>('2a) logm_x(t)'!F6-'2a) logm_x(t)'!E6-'2a)answer'!$C6)/$CP$5</f>
        <v>-1.5546485061323017</v>
      </c>
      <c r="CY7" s="32">
        <f>('2a) logm_x(t)'!G6-'2a) logm_x(t)'!F6-'2a)answer'!$C6)/$CP$5</f>
        <v>1.449000017477285</v>
      </c>
      <c r="CZ7" s="32">
        <f>('2a) logm_x(t)'!H6-'2a) logm_x(t)'!G6-'2a)answer'!$C6)/$CP$5</f>
        <v>1.7206160110774558</v>
      </c>
      <c r="DA7" s="32">
        <f>('2a) logm_x(t)'!I6-'2a) logm_x(t)'!H6-'2a)answer'!$C6)/$CP$5</f>
        <v>-0.96485616305545507</v>
      </c>
      <c r="DB7" s="32">
        <f>('2a) logm_x(t)'!J6-'2a) logm_x(t)'!I6-'2a)answer'!$C6)/$CP$5</f>
        <v>1.0375283891044484</v>
      </c>
      <c r="DC7" s="32">
        <f>('2a) logm_x(t)'!K6-'2a) logm_x(t)'!J6-'2a)answer'!$C6)/$CP$5</f>
        <v>-0.50710736850002414</v>
      </c>
      <c r="DD7" s="32">
        <f>('2a) logm_x(t)'!L6-'2a) logm_x(t)'!K6-'2a)answer'!$C6)/$CP$5</f>
        <v>-0.61303263543566222</v>
      </c>
      <c r="DE7" s="32">
        <f>('2a) logm_x(t)'!M6-'2a) logm_x(t)'!L6-'2a)answer'!$C6)/$CP$5</f>
        <v>0.62168374247638858</v>
      </c>
      <c r="DF7" s="32">
        <f>('2a) logm_x(t)'!N6-'2a) logm_x(t)'!M6-'2a)answer'!$C6)/$CP$5</f>
        <v>-0.32581229848147641</v>
      </c>
      <c r="DG7" s="32">
        <f>('2a) logm_x(t)'!O6-'2a) logm_x(t)'!N6-'2a)answer'!$C6)/$CP$5</f>
        <v>1.5211862129034772</v>
      </c>
      <c r="DH7" s="32">
        <f>('2a) logm_x(t)'!P6-'2a) logm_x(t)'!O6-'2a)answer'!$C6)/$CP$5</f>
        <v>-0.98058860970149053</v>
      </c>
      <c r="DI7" s="32">
        <f>('2a) logm_x(t)'!Q6-'2a) logm_x(t)'!P6-'2a)answer'!$C6)/$CP$5</f>
        <v>0.73550921982362993</v>
      </c>
      <c r="DJ7" s="32">
        <f>('2a) logm_x(t)'!R6-'2a) logm_x(t)'!Q6-'2a)answer'!$C6)/$CP$5</f>
        <v>-0.60676193490948149</v>
      </c>
      <c r="DK7" s="32">
        <f>('2a) logm_x(t)'!S6-'2a) logm_x(t)'!R6-'2a)answer'!$C6)/$CP$5</f>
        <v>0.98254361376057031</v>
      </c>
      <c r="DL7" s="32">
        <f>('2a) logm_x(t)'!T6-'2a) logm_x(t)'!S6-'2a)answer'!$C6)/$CP$5</f>
        <v>-0.35337622084600745</v>
      </c>
      <c r="DM7" s="32">
        <f>('2a) logm_x(t)'!U6-'2a) logm_x(t)'!T6-'2a)answer'!$C6)/$CP$5</f>
        <v>-0.85275047495501999</v>
      </c>
      <c r="DN7" s="32">
        <f>('2a) logm_x(t)'!V6-'2a) logm_x(t)'!U6-'2a)answer'!$C6)/$CP$5</f>
        <v>1.311775645400334</v>
      </c>
      <c r="DO7" s="32">
        <f>('2a) logm_x(t)'!W6-'2a) logm_x(t)'!V6-'2a)answer'!$C6)/$CP$5</f>
        <v>-0.32966172068509714</v>
      </c>
      <c r="DP7" s="32">
        <f>('2a) logm_x(t)'!X6-'2a) logm_x(t)'!W6-'2a)answer'!$C6)/$CP$5</f>
        <v>0.20231938368021363</v>
      </c>
      <c r="DQ7" s="32">
        <f>('2a) logm_x(t)'!Y6-'2a) logm_x(t)'!X6-'2a)answer'!$C6)/$CP$5</f>
        <v>-1.77833774103374</v>
      </c>
      <c r="DR7" s="32">
        <f>('2a) logm_x(t)'!Z6-'2a) logm_x(t)'!Y6-'2a)answer'!$C6)/$CP$5</f>
        <v>-0.34338285037517935</v>
      </c>
      <c r="DS7" s="32">
        <f>('2a) logm_x(t)'!AA6-'2a) logm_x(t)'!Z6-'2a)answer'!$C6)/$CP$5</f>
        <v>0.7959294255867595</v>
      </c>
      <c r="DT7" s="32">
        <f>('2a) logm_x(t)'!AB6-'2a) logm_x(t)'!AA6-'2a)answer'!$C6)/$CP$5</f>
        <v>-0.8482801620930015</v>
      </c>
      <c r="DU7" s="32">
        <f>('2a) logm_x(t)'!AC6-'2a) logm_x(t)'!AB6-'2a)answer'!$C6)/$CP$5</f>
        <v>-0.21388524288986316</v>
      </c>
      <c r="DV7" s="32">
        <f>('2a) logm_x(t)'!AD6-'2a) logm_x(t)'!AC6-'2a)answer'!$C6)/$CP$5</f>
        <v>0.64138633653765176</v>
      </c>
      <c r="DW7" s="32">
        <f>('2a) logm_x(t)'!AE6-'2a) logm_x(t)'!AD6-'2a)answer'!$C6)/$CP$5</f>
        <v>-0.27154706107288568</v>
      </c>
      <c r="DX7" s="32">
        <f>('2a) logm_x(t)'!AF6-'2a) logm_x(t)'!AE6-'2a)answer'!$C6)/$CP$5</f>
        <v>0.34149441769811967</v>
      </c>
      <c r="DY7" s="32">
        <f>('2a) logm_x(t)'!AG6-'2a) logm_x(t)'!AF6-'2a)answer'!$C6)/$CP$5</f>
        <v>0.10308907857774757</v>
      </c>
      <c r="DZ7" s="32">
        <f>('2a) logm_x(t)'!AH6-'2a) logm_x(t)'!AG6-'2a)answer'!$C6)/$CP$5</f>
        <v>0.44344059983230694</v>
      </c>
      <c r="EA7" s="32">
        <f>('2a) logm_x(t)'!AI6-'2a) logm_x(t)'!AH6-'2a)answer'!$C6)/$CP$5</f>
        <v>0.61285803879786438</v>
      </c>
      <c r="EB7" s="32">
        <f>('2a) logm_x(t)'!AJ6-'2a) logm_x(t)'!AI6-'2a)answer'!$C6)/$CP$5</f>
        <v>-0.71002964050179518</v>
      </c>
      <c r="EC7" s="32">
        <f>('2a) logm_x(t)'!AK6-'2a) logm_x(t)'!AJ6-'2a)answer'!$C6)/$CP$5</f>
        <v>-0.73095709781774576</v>
      </c>
      <c r="ED7" s="32">
        <f>('2a) logm_x(t)'!AL6-'2a) logm_x(t)'!AK6-'2a)answer'!$C6)/$CP$5</f>
        <v>6.9634260457527825E-2</v>
      </c>
      <c r="EE7" s="32">
        <f>('2a) logm_x(t)'!AM6-'2a) logm_x(t)'!AL6-'2a)answer'!$C6)/$CP$5</f>
        <v>-1.1115855045093093</v>
      </c>
      <c r="EF7" s="32">
        <f>('2a) logm_x(t)'!AN6-'2a) logm_x(t)'!AM6-'2a)answer'!$C6)/$CP$5</f>
        <v>1.8181954374586971</v>
      </c>
      <c r="EG7" s="32">
        <f>('2a) logm_x(t)'!AO6-'2a) logm_x(t)'!AN6-'2a)answer'!$C6)/$CP$5</f>
        <v>-0.10406698844996935</v>
      </c>
      <c r="EH7" s="32">
        <f>('2a) logm_x(t)'!AP6-'2a) logm_x(t)'!AO6-'2a)answer'!$C6)/$CP$5</f>
        <v>-0.27402338769554024</v>
      </c>
      <c r="EI7" s="32">
        <f>('2a) logm_x(t)'!AQ6-'2a) logm_x(t)'!AP6-'2a)answer'!$C6)/$CP$5</f>
        <v>-5.1540544970457181E-2</v>
      </c>
      <c r="EJ7" s="32">
        <f>('2a) logm_x(t)'!AR6-'2a) logm_x(t)'!AQ6-'2a)answer'!$C6)/$CP$5</f>
        <v>-0.64772033181316879</v>
      </c>
      <c r="EK7" s="32">
        <f>('2a) logm_x(t)'!AS6-'2a) logm_x(t)'!AR6-'2a)answer'!$C6)/$CP$5</f>
        <v>1.0219092748562237</v>
      </c>
      <c r="EL7" s="32">
        <f>('2a) logm_x(t)'!AT6-'2a) logm_x(t)'!AS6-'2a)answer'!$C6)/$CP$5</f>
        <v>0.37075812454313795</v>
      </c>
      <c r="EM7" s="32">
        <f>('2a) logm_x(t)'!AU6-'2a) logm_x(t)'!AT6-'2a)answer'!$C6)/$CP$5</f>
        <v>0.53771808459537107</v>
      </c>
      <c r="EN7" s="32">
        <f>('2a) logm_x(t)'!AV6-'2a) logm_x(t)'!AU6-'2a)answer'!$C6)/$CP$5</f>
        <v>-0.61452020767098003</v>
      </c>
      <c r="EO7" s="32">
        <f>('2a) logm_x(t)'!AW6-'2a) logm_x(t)'!AV6-'2a)answer'!$C6)/$CP$5</f>
        <v>-0.1145620189509307</v>
      </c>
      <c r="EP7" s="32">
        <f>('2a) logm_x(t)'!AX6-'2a) logm_x(t)'!AW6-'2a)answer'!$C6)/$CP$5</f>
        <v>-0.45399351209797129</v>
      </c>
      <c r="EQ7" s="32">
        <f>('2a) logm_x(t)'!AY6-'2a) logm_x(t)'!AX6-'2a)answer'!$C6)/$CP$5</f>
        <v>2.8068213752475626</v>
      </c>
      <c r="ER7" s="32">
        <f>('2a) logm_x(t)'!AZ6-'2a) logm_x(t)'!AY6-'2a)answer'!$C6)/$CP$5</f>
        <v>-1.6074519530952256</v>
      </c>
      <c r="ES7" s="32">
        <f>('2a) logm_x(t)'!BA6-'2a) logm_x(t)'!AZ6-'2a)answer'!$C6)/$CP$5</f>
        <v>0.8638085910357467</v>
      </c>
      <c r="ET7" s="32">
        <f>('2a) logm_x(t)'!BB6-'2a) logm_x(t)'!BA6-'2a)answer'!$C6)/$CP$5</f>
        <v>0.36940432255317673</v>
      </c>
      <c r="EU7" s="32">
        <f>('2a) logm_x(t)'!BC6-'2a) logm_x(t)'!BB6-'2a)answer'!$C6)/$CP$5</f>
        <v>-0.19561845173667786</v>
      </c>
      <c r="EV7" s="32">
        <f>('2a) logm_x(t)'!BD6-'2a) logm_x(t)'!BC6-'2a)answer'!$C6)/$CP$5</f>
        <v>0.64731140643170082</v>
      </c>
      <c r="EW7" s="32">
        <f>('2a) logm_x(t)'!BE6-'2a) logm_x(t)'!BD6-'2a)answer'!$C6)/$CP$5</f>
        <v>-1.2960788681479267</v>
      </c>
      <c r="EX7" s="32">
        <f>('2a) logm_x(t)'!BF6-'2a) logm_x(t)'!BE6-'2a)answer'!$C6)/$CP$5</f>
        <v>0.38914597025027492</v>
      </c>
      <c r="EY7" s="32">
        <f>('2a) logm_x(t)'!BG6-'2a) logm_x(t)'!BF6-'2a)answer'!$C6)/$CP$5</f>
        <v>-0.32321560400633748</v>
      </c>
      <c r="EZ7" s="32">
        <f>('2a) logm_x(t)'!BH6-'2a) logm_x(t)'!BG6-'2a)answer'!$C6)/$CP$5</f>
        <v>-0.52345988035428381</v>
      </c>
      <c r="FA7" s="32">
        <f>('2a) logm_x(t)'!BI6-'2a) logm_x(t)'!BH6-'2a)answer'!$C6)/$CP$5</f>
        <v>0.94696553989084187</v>
      </c>
      <c r="FB7" s="32">
        <f>('2a) logm_x(t)'!BJ6-'2a) logm_x(t)'!BI6-'2a)answer'!$C6)/$CP$5</f>
        <v>1.4599757966176521</v>
      </c>
      <c r="FC7" s="32">
        <f>('2a) logm_x(t)'!BK6-'2a) logm_x(t)'!BJ6-'2a)answer'!$C6)/$CP$5</f>
        <v>-0.64541017628773667</v>
      </c>
      <c r="FD7" s="32">
        <f>('2a) logm_x(t)'!BL6-'2a) logm_x(t)'!BK6-'2a)answer'!$C6)/$CP$5</f>
        <v>-2.2096037009887843</v>
      </c>
      <c r="FE7" s="32">
        <f>('2a) logm_x(t)'!BM6-'2a) logm_x(t)'!BL6-'2a)answer'!$C6)/$CP$5</f>
        <v>0.95107103106230628</v>
      </c>
      <c r="FF7" s="32">
        <f>('2a) logm_x(t)'!BN6-'2a) logm_x(t)'!BM6-'2a)answer'!$C6)/$CP$5</f>
        <v>2.1020256855413675</v>
      </c>
      <c r="FG7" s="32">
        <f>('2a) logm_x(t)'!BO6-'2a) logm_x(t)'!BN6-'2a)answer'!$C6)/$CP$5</f>
        <v>-2.0378558502198967</v>
      </c>
      <c r="FH7" s="32">
        <f>('2a) logm_x(t)'!BP6-'2a) logm_x(t)'!BO6-'2a)answer'!$C6)/$CP$5</f>
        <v>0.28353405245378049</v>
      </c>
      <c r="FI7" s="32">
        <f>('2a) logm_x(t)'!BQ6-'2a) logm_x(t)'!BP6-'2a)answer'!$C6)/$CP$5</f>
        <v>-1.6729501493251369</v>
      </c>
      <c r="FJ7" s="32">
        <f>('2a) logm_x(t)'!BR6-'2a) logm_x(t)'!BQ6-'2a)answer'!$C6)/$CP$5</f>
        <v>1.8833547483575046</v>
      </c>
      <c r="FK7" s="32">
        <f>('2a) logm_x(t)'!BS6-'2a) logm_x(t)'!BR6-'2a)answer'!$C6)/$CP$5</f>
        <v>0.62672394320140912</v>
      </c>
      <c r="FL7" s="32">
        <f>('2a) logm_x(t)'!BT6-'2a) logm_x(t)'!BS6-'2a)answer'!$C6)/$CP$5</f>
        <v>-2.6309398664263655</v>
      </c>
      <c r="FM7" s="32">
        <f>('2a) logm_x(t)'!BU6-'2a) logm_x(t)'!BT6-'2a)answer'!$C6)/$CP$5</f>
        <v>2.0854015271158159</v>
      </c>
      <c r="FN7" s="32">
        <f>('2a) logm_x(t)'!BV6-'2a) logm_x(t)'!BU6-'2a)answer'!$C6)/$CP$5</f>
        <v>-0.56929852270393932</v>
      </c>
      <c r="FO7" s="32">
        <f>('2a) logm_x(t)'!BW6-'2a) logm_x(t)'!BV6-'2a)answer'!$C6)/$CP$5</f>
        <v>1.3196224620262138</v>
      </c>
      <c r="FP7" s="32">
        <f>('2a) logm_x(t)'!BX6-'2a) logm_x(t)'!BW6-'2a)answer'!$C6)/$CP$5</f>
        <v>-1.2213800420148333</v>
      </c>
      <c r="FQ7" s="32">
        <f>('2a) logm_x(t)'!BY6-'2a) logm_x(t)'!BX6-'2a)answer'!$C6)/$CP$5</f>
        <v>0.7454181355040651</v>
      </c>
      <c r="FR7" s="32">
        <f>('2a) logm_x(t)'!BZ6-'2a) logm_x(t)'!BY6-'2a)answer'!$C6)/$CP$5</f>
        <v>0.27934461193383336</v>
      </c>
      <c r="FS7" s="32">
        <f>('2a) logm_x(t)'!CA6-'2a) logm_x(t)'!BZ6-'2a)answer'!$C6)/$CP$5</f>
        <v>-1.7802672768394532</v>
      </c>
      <c r="FT7" s="32">
        <f>('2a) logm_x(t)'!CB6-'2a) logm_x(t)'!CA6-'2a)answer'!$C6)/$CP$5</f>
        <v>1.391205545882747</v>
      </c>
      <c r="FU7" s="32">
        <f>('2a) logm_x(t)'!CC6-'2a) logm_x(t)'!CB6-'2a)answer'!$C6)/$CP$5</f>
        <v>-2.5019786921280702</v>
      </c>
      <c r="FV7" s="32">
        <f>('2a) logm_x(t)'!CD6-'2a) logm_x(t)'!CC6-'2a)answer'!$C6)/$CP$5</f>
        <v>1.958333259557258</v>
      </c>
      <c r="FW7" s="32">
        <f>('2a) logm_x(t)'!CE6-'2a) logm_x(t)'!CD6-'2a)answer'!$C6)/$CP$5</f>
        <v>2.1131886239893114</v>
      </c>
      <c r="FX7" s="32">
        <f>('2a) logm_x(t)'!CF6-'2a) logm_x(t)'!CE6-'2a)answer'!$C6)/$CP$5</f>
        <v>-0.70763278543208208</v>
      </c>
      <c r="FY7" s="32">
        <f>('2a) logm_x(t)'!CG6-'2a) logm_x(t)'!CF6-'2a)answer'!$C6)/$CP$5</f>
        <v>0.28151093146635964</v>
      </c>
      <c r="FZ7" s="32">
        <f>('2a) logm_x(t)'!CH6-'2a) logm_x(t)'!CG6-'2a)answer'!$C6)/$CP$5</f>
        <v>-5.5259957380827487</v>
      </c>
      <c r="GA7" s="32">
        <f>('2a) logm_x(t)'!CI6-'2a) logm_x(t)'!CH6-'2a)answer'!$C6)/$CP$5</f>
        <v>1.87984958042684</v>
      </c>
      <c r="GB7" s="32">
        <f>('2a) logm_x(t)'!CJ6-'2a) logm_x(t)'!CI6-'2a)answer'!$C6)/$CP$5</f>
        <v>3.0223646842910998</v>
      </c>
      <c r="GC7" s="32">
        <f>('2a) logm_x(t)'!CK6-'2a) logm_x(t)'!CJ6-'2a)answer'!$C6)/$CP$5</f>
        <v>-1.154989675932647</v>
      </c>
      <c r="GD7" s="32">
        <f>('2a) logm_x(t)'!CL6-'2a) logm_x(t)'!CK6-'2a)answer'!$C6)/$CP$5</f>
        <v>-2.0491823886777287</v>
      </c>
      <c r="GE7" s="32">
        <f>('2a) logm_x(t)'!CM6-'2a) logm_x(t)'!CL6-'2a)answer'!$C6)/$CP$5</f>
        <v>1.308357336171992</v>
      </c>
      <c r="GF7" s="32">
        <f>('2a) logm_x(t)'!CN6-'2a) logm_x(t)'!CM6-'2a)answer'!$C6)/$CP$5</f>
        <v>-1.3209316052624158</v>
      </c>
    </row>
    <row r="8" spans="1:188" x14ac:dyDescent="0.25">
      <c r="A8" s="31">
        <f>'2a) logm_x(t)'!A7</f>
        <v>4</v>
      </c>
      <c r="B8" s="32"/>
      <c r="C8" s="32">
        <f>IFERROR(('2a) logm_x(t)'!C7-'2a) logm_x(t)'!B7-'2a)answer'!$C7)^2,"")</f>
        <v>9.0936309115751665E-2</v>
      </c>
      <c r="D8" s="32">
        <f>IFERROR(('2a) logm_x(t)'!D7-'2a) logm_x(t)'!C7-'2a)answer'!$C7)^2,"")</f>
        <v>2.0110723293760575E-2</v>
      </c>
      <c r="E8" s="32">
        <f>IFERROR(('2a) logm_x(t)'!E7-'2a) logm_x(t)'!D7-'2a)answer'!$C7)^2,"")</f>
        <v>2.7596463793349416E-2</v>
      </c>
      <c r="F8" s="32">
        <f>IFERROR(('2a) logm_x(t)'!F7-'2a) logm_x(t)'!E7-'2a)answer'!$C7)^2,"")</f>
        <v>2.5614276387285098E-2</v>
      </c>
      <c r="G8" s="32">
        <f>IFERROR(('2a) logm_x(t)'!G7-'2a) logm_x(t)'!F7-'2a)answer'!$C7)^2,"")</f>
        <v>2.6894190140342162E-3</v>
      </c>
      <c r="H8" s="32">
        <f>IFERROR(('2a) logm_x(t)'!H7-'2a) logm_x(t)'!G7-'2a)answer'!$C7)^2,"")</f>
        <v>2.4486092765033216E-3</v>
      </c>
      <c r="I8" s="32">
        <f>IFERROR(('2a) logm_x(t)'!I7-'2a) logm_x(t)'!H7-'2a)answer'!$C7)^2,"")</f>
        <v>1.1235071459753568E-2</v>
      </c>
      <c r="J8" s="32">
        <f>IFERROR(('2a) logm_x(t)'!J7-'2a) logm_x(t)'!I7-'2a)answer'!$C7)^2,"")</f>
        <v>6.5262459644676751E-2</v>
      </c>
      <c r="K8" s="32">
        <f>IFERROR(('2a) logm_x(t)'!K7-'2a) logm_x(t)'!J7-'2a)answer'!$C7)^2,"")</f>
        <v>4.2028847182772687E-2</v>
      </c>
      <c r="L8" s="32">
        <f>IFERROR(('2a) logm_x(t)'!L7-'2a) logm_x(t)'!K7-'2a)answer'!$C7)^2,"")</f>
        <v>8.0129103745054422E-5</v>
      </c>
      <c r="M8" s="32">
        <f>IFERROR(('2a) logm_x(t)'!M7-'2a) logm_x(t)'!L7-'2a)answer'!$C7)^2,"")</f>
        <v>3.5448431844549474E-2</v>
      </c>
      <c r="N8" s="32">
        <f>IFERROR(('2a) logm_x(t)'!N7-'2a) logm_x(t)'!M7-'2a)answer'!$C7)^2,"")</f>
        <v>8.0877762446466255E-3</v>
      </c>
      <c r="O8" s="32">
        <f>IFERROR(('2a) logm_x(t)'!O7-'2a) logm_x(t)'!N7-'2a)answer'!$C7)^2,"")</f>
        <v>1.5928184542707047E-2</v>
      </c>
      <c r="P8" s="32">
        <f>IFERROR(('2a) logm_x(t)'!P7-'2a) logm_x(t)'!O7-'2a)answer'!$C7)^2,"")</f>
        <v>6.3567383930724242E-4</v>
      </c>
      <c r="Q8" s="32">
        <f>IFERROR(('2a) logm_x(t)'!Q7-'2a) logm_x(t)'!P7-'2a)answer'!$C7)^2,"")</f>
        <v>1.3057133467160057E-3</v>
      </c>
      <c r="R8" s="32">
        <f>IFERROR(('2a) logm_x(t)'!R7-'2a) logm_x(t)'!Q7-'2a)answer'!$C7)^2,"")</f>
        <v>3.4490371778625792E-4</v>
      </c>
      <c r="S8" s="32">
        <f>IFERROR(('2a) logm_x(t)'!S7-'2a) logm_x(t)'!R7-'2a)answer'!$C7)^2,"")</f>
        <v>2.1022235181774835E-2</v>
      </c>
      <c r="T8" s="32">
        <f>IFERROR(('2a) logm_x(t)'!T7-'2a) logm_x(t)'!S7-'2a)answer'!$C7)^2,"")</f>
        <v>3.4230222867970271E-3</v>
      </c>
      <c r="U8" s="32">
        <f>IFERROR(('2a) logm_x(t)'!U7-'2a) logm_x(t)'!T7-'2a)answer'!$C7)^2,"")</f>
        <v>1.2453869616273296E-2</v>
      </c>
      <c r="V8" s="32">
        <f>IFERROR(('2a) logm_x(t)'!V7-'2a) logm_x(t)'!U7-'2a)answer'!$C7)^2,"")</f>
        <v>3.1906998307321535E-2</v>
      </c>
      <c r="W8" s="32">
        <f>IFERROR(('2a) logm_x(t)'!W7-'2a) logm_x(t)'!V7-'2a)answer'!$C7)^2,"")</f>
        <v>5.7277898619353673E-3</v>
      </c>
      <c r="X8" s="32">
        <f>IFERROR(('2a) logm_x(t)'!X7-'2a) logm_x(t)'!W7-'2a)answer'!$C7)^2,"")</f>
        <v>4.514048141783933E-4</v>
      </c>
      <c r="Y8" s="32">
        <f>IFERROR(('2a) logm_x(t)'!Y7-'2a) logm_x(t)'!X7-'2a)answer'!$C7)^2,"")</f>
        <v>4.8504889847468284E-3</v>
      </c>
      <c r="Z8" s="32">
        <f>IFERROR(('2a) logm_x(t)'!Z7-'2a) logm_x(t)'!Y7-'2a)answer'!$C7)^2,"")</f>
        <v>6.7289465657761603E-5</v>
      </c>
      <c r="AA8" s="32">
        <f>IFERROR(('2a) logm_x(t)'!AA7-'2a) logm_x(t)'!Z7-'2a)answer'!$C7)^2,"")</f>
        <v>3.3498651775082239E-2</v>
      </c>
      <c r="AB8" s="32">
        <f>IFERROR(('2a) logm_x(t)'!AB7-'2a) logm_x(t)'!AA7-'2a)answer'!$C7)^2,"")</f>
        <v>2.8130046783213999E-3</v>
      </c>
      <c r="AC8" s="32">
        <f>IFERROR(('2a) logm_x(t)'!AC7-'2a) logm_x(t)'!AB7-'2a)answer'!$C7)^2,"")</f>
        <v>2.3592902865215905E-2</v>
      </c>
      <c r="AD8" s="32">
        <f>IFERROR(('2a) logm_x(t)'!AD7-'2a) logm_x(t)'!AC7-'2a)answer'!$C7)^2,"")</f>
        <v>2.9046348826325392E-3</v>
      </c>
      <c r="AE8" s="32">
        <f>IFERROR(('2a) logm_x(t)'!AE7-'2a) logm_x(t)'!AD7-'2a)answer'!$C7)^2,"")</f>
        <v>4.1646235377004175E-2</v>
      </c>
      <c r="AF8" s="32">
        <f>IFERROR(('2a) logm_x(t)'!AF7-'2a) logm_x(t)'!AE7-'2a)answer'!$C7)^2,"")</f>
        <v>1.6618786230722539E-4</v>
      </c>
      <c r="AG8" s="32">
        <f>IFERROR(('2a) logm_x(t)'!AG7-'2a) logm_x(t)'!AF7-'2a)answer'!$C7)^2,"")</f>
        <v>7.7864595422041626E-3</v>
      </c>
      <c r="AH8" s="32">
        <f>IFERROR(('2a) logm_x(t)'!AH7-'2a) logm_x(t)'!AG7-'2a)answer'!$C7)^2,"")</f>
        <v>6.2423376071342723E-3</v>
      </c>
      <c r="AI8" s="32">
        <f>IFERROR(('2a) logm_x(t)'!AI7-'2a) logm_x(t)'!AH7-'2a)answer'!$C7)^2,"")</f>
        <v>3.0195562179733686E-3</v>
      </c>
      <c r="AJ8" s="32">
        <f>IFERROR(('2a) logm_x(t)'!AJ7-'2a) logm_x(t)'!AI7-'2a)answer'!$C7)^2,"")</f>
        <v>3.5243636883645554E-5</v>
      </c>
      <c r="AK8" s="32">
        <f>IFERROR(('2a) logm_x(t)'!AK7-'2a) logm_x(t)'!AJ7-'2a)answer'!$C7)^2,"")</f>
        <v>1.4452195201287877E-3</v>
      </c>
      <c r="AL8" s="32">
        <f>IFERROR(('2a) logm_x(t)'!AL7-'2a) logm_x(t)'!AK7-'2a)answer'!$C7)^2,"")</f>
        <v>2.6992184541591827E-3</v>
      </c>
      <c r="AM8" s="32">
        <f>IFERROR(('2a) logm_x(t)'!AM7-'2a) logm_x(t)'!AL7-'2a)answer'!$C7)^2,"")</f>
        <v>5.520159068103643E-2</v>
      </c>
      <c r="AN8" s="32">
        <f>IFERROR(('2a) logm_x(t)'!AN7-'2a) logm_x(t)'!AM7-'2a)answer'!$C7)^2,"")</f>
        <v>7.2173236931792817E-3</v>
      </c>
      <c r="AO8" s="32">
        <f>IFERROR(('2a) logm_x(t)'!AO7-'2a) logm_x(t)'!AN7-'2a)answer'!$C7)^2,"")</f>
        <v>4.9268253787488114E-2</v>
      </c>
      <c r="AP8" s="32">
        <f>IFERROR(('2a) logm_x(t)'!AP7-'2a) logm_x(t)'!AO7-'2a)answer'!$C7)^2,"")</f>
        <v>0.16589994983003944</v>
      </c>
      <c r="AQ8" s="32">
        <f>IFERROR(('2a) logm_x(t)'!AQ7-'2a) logm_x(t)'!AP7-'2a)answer'!$C7)^2,"")</f>
        <v>4.9393593806409418E-2</v>
      </c>
      <c r="AR8" s="32">
        <f>IFERROR(('2a) logm_x(t)'!AR7-'2a) logm_x(t)'!AQ7-'2a)answer'!$C7)^2,"")</f>
        <v>2.2100879532036568E-2</v>
      </c>
      <c r="AS8" s="32">
        <f>IFERROR(('2a) logm_x(t)'!AS7-'2a) logm_x(t)'!AR7-'2a)answer'!$C7)^2,"")</f>
        <v>4.6873733144672915E-3</v>
      </c>
      <c r="AT8" s="32">
        <f>IFERROR(('2a) logm_x(t)'!AT7-'2a) logm_x(t)'!AS7-'2a)answer'!$C7)^2,"")</f>
        <v>2.6175903354113393E-3</v>
      </c>
      <c r="AU8" s="32">
        <f>IFERROR(('2a) logm_x(t)'!AU7-'2a) logm_x(t)'!AT7-'2a)answer'!$C7)^2,"")</f>
        <v>3.0520244393820004E-3</v>
      </c>
      <c r="AV8" s="32">
        <f>IFERROR(('2a) logm_x(t)'!AV7-'2a) logm_x(t)'!AU7-'2a)answer'!$C7)^2,"")</f>
        <v>4.2946402650210526E-2</v>
      </c>
      <c r="AW8" s="32">
        <f>IFERROR(('2a) logm_x(t)'!AW7-'2a) logm_x(t)'!AV7-'2a)answer'!$C7)^2,"")</f>
        <v>3.5199318324417715E-2</v>
      </c>
      <c r="AX8" s="32">
        <f>IFERROR(('2a) logm_x(t)'!AX7-'2a) logm_x(t)'!AW7-'2a)answer'!$C7)^2,"")</f>
        <v>2.8901572095144108E-2</v>
      </c>
      <c r="AY8" s="32">
        <f>IFERROR(('2a) logm_x(t)'!AY7-'2a) logm_x(t)'!AX7-'2a)answer'!$C7)^2,"")</f>
        <v>6.2541972821649481E-4</v>
      </c>
      <c r="AZ8" s="32">
        <f>IFERROR(('2a) logm_x(t)'!AZ7-'2a) logm_x(t)'!AY7-'2a)answer'!$C7)^2,"")</f>
        <v>1.2630491309338403E-2</v>
      </c>
      <c r="BA8" s="32">
        <f>IFERROR(('2a) logm_x(t)'!BA7-'2a) logm_x(t)'!AZ7-'2a)answer'!$C7)^2,"")</f>
        <v>3.404051851403353E-2</v>
      </c>
      <c r="BB8" s="32">
        <f>IFERROR(('2a) logm_x(t)'!BB7-'2a) logm_x(t)'!BA7-'2a)answer'!$C7)^2,"")</f>
        <v>3.1982635395966202E-3</v>
      </c>
      <c r="BC8" s="32">
        <f>IFERROR(('2a) logm_x(t)'!BC7-'2a) logm_x(t)'!BB7-'2a)answer'!$C7)^2,"")</f>
        <v>1.7352580873184906E-2</v>
      </c>
      <c r="BD8" s="32">
        <f>IFERROR(('2a) logm_x(t)'!BD7-'2a) logm_x(t)'!BC7-'2a)answer'!$C7)^2,"")</f>
        <v>5.1053033957057854E-2</v>
      </c>
      <c r="BE8" s="32">
        <f>IFERROR(('2a) logm_x(t)'!BE7-'2a) logm_x(t)'!BD7-'2a)answer'!$C7)^2,"")</f>
        <v>3.7103902792086557E-2</v>
      </c>
      <c r="BF8" s="32">
        <f>IFERROR(('2a) logm_x(t)'!BF7-'2a) logm_x(t)'!BE7-'2a)answer'!$C7)^2,"")</f>
        <v>3.6560844081355791E-5</v>
      </c>
      <c r="BG8" s="32">
        <f>IFERROR(('2a) logm_x(t)'!BG7-'2a) logm_x(t)'!BF7-'2a)answer'!$C7)^2,"")</f>
        <v>1.54457737892886E-3</v>
      </c>
      <c r="BH8" s="32">
        <f>IFERROR(('2a) logm_x(t)'!BH7-'2a) logm_x(t)'!BG7-'2a)answer'!$C7)^2,"")</f>
        <v>2.7673287463451598E-2</v>
      </c>
      <c r="BI8" s="32">
        <f>IFERROR(('2a) logm_x(t)'!BI7-'2a) logm_x(t)'!BH7-'2a)answer'!$C7)^2,"")</f>
        <v>4.3885633552185985E-2</v>
      </c>
      <c r="BJ8" s="32">
        <f>IFERROR(('2a) logm_x(t)'!BJ7-'2a) logm_x(t)'!BI7-'2a)answer'!$C7)^2,"")</f>
        <v>3.3493263440906806E-2</v>
      </c>
      <c r="BK8" s="32">
        <f>IFERROR(('2a) logm_x(t)'!BK7-'2a) logm_x(t)'!BJ7-'2a)answer'!$C7)^2,"")</f>
        <v>2.8800794444222644E-3</v>
      </c>
      <c r="BL8" s="32">
        <f>IFERROR(('2a) logm_x(t)'!BL7-'2a) logm_x(t)'!BK7-'2a)answer'!$C7)^2,"")</f>
        <v>7.4603755187287631E-3</v>
      </c>
      <c r="BM8" s="32">
        <f>IFERROR(('2a) logm_x(t)'!BM7-'2a) logm_x(t)'!BL7-'2a)answer'!$C7)^2,"")</f>
        <v>5.0495025790900615E-2</v>
      </c>
      <c r="BN8" s="32">
        <f>IFERROR(('2a) logm_x(t)'!BN7-'2a) logm_x(t)'!BM7-'2a)answer'!$C7)^2,"")</f>
        <v>4.2897343246521495E-2</v>
      </c>
      <c r="BO8" s="32">
        <f>IFERROR(('2a) logm_x(t)'!BO7-'2a) logm_x(t)'!BN7-'2a)answer'!$C7)^2,"")</f>
        <v>7.856175402095161E-3</v>
      </c>
      <c r="BP8" s="32">
        <f>IFERROR(('2a) logm_x(t)'!BP7-'2a) logm_x(t)'!BO7-'2a)answer'!$C7)^2,"")</f>
        <v>4.3243566343921666E-2</v>
      </c>
      <c r="BQ8" s="32">
        <f>IFERROR(('2a) logm_x(t)'!BQ7-'2a) logm_x(t)'!BP7-'2a)answer'!$C7)^2,"")</f>
        <v>0.14633065834339487</v>
      </c>
      <c r="BR8" s="32">
        <f>IFERROR(('2a) logm_x(t)'!BR7-'2a) logm_x(t)'!BQ7-'2a)answer'!$C7)^2,"")</f>
        <v>0.15748458574772789</v>
      </c>
      <c r="BS8" s="32">
        <f>IFERROR(('2a) logm_x(t)'!BS7-'2a) logm_x(t)'!BR7-'2a)answer'!$C7)^2,"")</f>
        <v>4.3989355501447888E-3</v>
      </c>
      <c r="BT8" s="32">
        <f>IFERROR(('2a) logm_x(t)'!BT7-'2a) logm_x(t)'!BS7-'2a)answer'!$C7)^2,"")</f>
        <v>0.23499875507361698</v>
      </c>
      <c r="BU8" s="32">
        <f>IFERROR(('2a) logm_x(t)'!BU7-'2a) logm_x(t)'!BT7-'2a)answer'!$C7)^2,"")</f>
        <v>6.9335477080400901E-2</v>
      </c>
      <c r="BV8" s="32">
        <f>IFERROR(('2a) logm_x(t)'!BV7-'2a) logm_x(t)'!BU7-'2a)answer'!$C7)^2,"")</f>
        <v>0.22749996662463701</v>
      </c>
      <c r="BW8" s="32">
        <f>IFERROR(('2a) logm_x(t)'!BW7-'2a) logm_x(t)'!BV7-'2a)answer'!$C7)^2,"")</f>
        <v>1.8640422668003715E-2</v>
      </c>
      <c r="BX8" s="32">
        <f>IFERROR(('2a) logm_x(t)'!BX7-'2a) logm_x(t)'!BW7-'2a)answer'!$C7)^2,"")</f>
        <v>1.6390583287351518E-3</v>
      </c>
      <c r="BY8" s="32">
        <f>IFERROR(('2a) logm_x(t)'!BY7-'2a) logm_x(t)'!BX7-'2a)answer'!$C7)^2,"")</f>
        <v>8.7753161378474193E-3</v>
      </c>
      <c r="BZ8" s="32">
        <f>IFERROR(('2a) logm_x(t)'!BZ7-'2a) logm_x(t)'!BY7-'2a)answer'!$C7)^2,"")</f>
        <v>0.10697036700078996</v>
      </c>
      <c r="CA8" s="32">
        <f>IFERROR(('2a) logm_x(t)'!CA7-'2a) logm_x(t)'!BZ7-'2a)answer'!$C7)^2,"")</f>
        <v>5.5671974387412381E-3</v>
      </c>
      <c r="CB8" s="32">
        <f>IFERROR(('2a) logm_x(t)'!CB7-'2a) logm_x(t)'!CA7-'2a)answer'!$C7)^2,"")</f>
        <v>0.38305260470666991</v>
      </c>
      <c r="CC8" s="32">
        <f>IFERROR(('2a) logm_x(t)'!CC7-'2a) logm_x(t)'!CB7-'2a)answer'!$C7)^2,"")</f>
        <v>4.8929158566171298E-2</v>
      </c>
      <c r="CD8" s="32">
        <f>IFERROR(('2a) logm_x(t)'!CD7-'2a) logm_x(t)'!CC7-'2a)answer'!$C7)^2,"")</f>
        <v>4.4619469471694734E-2</v>
      </c>
      <c r="CE8" s="32">
        <f>IFERROR(('2a) logm_x(t)'!CE7-'2a) logm_x(t)'!CD7-'2a)answer'!$C7)^2,"")</f>
        <v>1.1751558285155178E-2</v>
      </c>
      <c r="CF8" s="32">
        <f>IFERROR(('2a) logm_x(t)'!CF7-'2a) logm_x(t)'!CE7-'2a)answer'!$C7)^2,"")</f>
        <v>7.6246512639051633E-2</v>
      </c>
      <c r="CG8" s="32">
        <f>IFERROR(('2a) logm_x(t)'!CG7-'2a) logm_x(t)'!CF7-'2a)answer'!$C7)^2,"")</f>
        <v>2.0804845047617184E-4</v>
      </c>
      <c r="CH8" s="32">
        <f>IFERROR(('2a) logm_x(t)'!CH7-'2a) logm_x(t)'!CG7-'2a)answer'!$C7)^2,"")</f>
        <v>1.5936130455245455E-3</v>
      </c>
      <c r="CI8" s="32">
        <f>IFERROR(('2a) logm_x(t)'!CI7-'2a) logm_x(t)'!CH7-'2a)answer'!$C7)^2,"")</f>
        <v>8.1704177617930807E-2</v>
      </c>
      <c r="CJ8" s="32">
        <f>IFERROR(('2a) logm_x(t)'!CJ7-'2a) logm_x(t)'!CI7-'2a)answer'!$C7)^2,"")</f>
        <v>0.13300144711317494</v>
      </c>
      <c r="CK8" s="32">
        <f>IFERROR(('2a) logm_x(t)'!CK7-'2a) logm_x(t)'!CJ7-'2a)answer'!$C7)^2,"")</f>
        <v>2.0316884917296326E-2</v>
      </c>
      <c r="CL8" s="32">
        <f>IFERROR(('2a) logm_x(t)'!CL7-'2a) logm_x(t)'!CK7-'2a)answer'!$C7)^2,"")</f>
        <v>8.5608334361090481E-4</v>
      </c>
      <c r="CM8" s="32">
        <f>IFERROR(('2a) logm_x(t)'!CM7-'2a) logm_x(t)'!CL7-'2a)answer'!$C7)^2,"")</f>
        <v>8.7979018428022637E-2</v>
      </c>
      <c r="CN8" s="32">
        <f>IFERROR(('2a) logm_x(t)'!CN7-'2a) logm_x(t)'!CM7-'2a)answer'!$C7)^2,"")</f>
        <v>4.3890302908244543E-3</v>
      </c>
      <c r="CT8" s="31">
        <f t="shared" si="3"/>
        <v>4</v>
      </c>
      <c r="CU8" s="32">
        <f>('2a) logm_x(t)'!C7-'2a) logm_x(t)'!B7-'2a)answer'!$C7)/$CP$5</f>
        <v>-2.1605326562374034</v>
      </c>
      <c r="CV8" s="32">
        <f>('2a) logm_x(t)'!D7-'2a) logm_x(t)'!C7-'2a)answer'!$C7)/$CP$5</f>
        <v>1.0160288003811024</v>
      </c>
      <c r="CW8" s="32">
        <f>('2a) logm_x(t)'!E7-'2a) logm_x(t)'!D7-'2a)answer'!$C7)/$CP$5</f>
        <v>1.1901971088843042</v>
      </c>
      <c r="CX8" s="32">
        <f>('2a) logm_x(t)'!F7-'2a) logm_x(t)'!E7-'2a)answer'!$C7)/$CP$5</f>
        <v>-1.1466561879890358</v>
      </c>
      <c r="CY8" s="32">
        <f>('2a) logm_x(t)'!G7-'2a) logm_x(t)'!F7-'2a)answer'!$C7)/$CP$5</f>
        <v>0.37155354465885004</v>
      </c>
      <c r="CZ8" s="32">
        <f>('2a) logm_x(t)'!H7-'2a) logm_x(t)'!G7-'2a)answer'!$C7)/$CP$5</f>
        <v>0.35452912484744636</v>
      </c>
      <c r="DA8" s="32">
        <f>('2a) logm_x(t)'!I7-'2a) logm_x(t)'!H7-'2a)answer'!$C7)/$CP$5</f>
        <v>-0.75941661190833065</v>
      </c>
      <c r="DB8" s="32">
        <f>('2a) logm_x(t)'!J7-'2a) logm_x(t)'!I7-'2a)answer'!$C7)/$CP$5</f>
        <v>1.830306795788049</v>
      </c>
      <c r="DC8" s="32">
        <f>('2a) logm_x(t)'!K7-'2a) logm_x(t)'!J7-'2a)answer'!$C7)/$CP$5</f>
        <v>-1.4688109863712029</v>
      </c>
      <c r="DD8" s="32">
        <f>('2a) logm_x(t)'!L7-'2a) logm_x(t)'!K7-'2a)answer'!$C7)/$CP$5</f>
        <v>6.4133850626421365E-2</v>
      </c>
      <c r="DE8" s="32">
        <f>('2a) logm_x(t)'!M7-'2a) logm_x(t)'!L7-'2a)answer'!$C7)/$CP$5</f>
        <v>1.3489339566112202</v>
      </c>
      <c r="DF8" s="32">
        <f>('2a) logm_x(t)'!N7-'2a) logm_x(t)'!M7-'2a)answer'!$C7)/$CP$5</f>
        <v>-0.64432760339297668</v>
      </c>
      <c r="DG8" s="32">
        <f>('2a) logm_x(t)'!O7-'2a) logm_x(t)'!N7-'2a)answer'!$C7)/$CP$5</f>
        <v>0.90422250679424432</v>
      </c>
      <c r="DH8" s="32">
        <f>('2a) logm_x(t)'!P7-'2a) logm_x(t)'!O7-'2a)answer'!$C7)/$CP$5</f>
        <v>-0.18063809424570884</v>
      </c>
      <c r="DI8" s="32">
        <f>('2a) logm_x(t)'!Q7-'2a) logm_x(t)'!P7-'2a)answer'!$C7)/$CP$5</f>
        <v>0.25889048856142083</v>
      </c>
      <c r="DJ8" s="32">
        <f>('2a) logm_x(t)'!R7-'2a) logm_x(t)'!Q7-'2a)answer'!$C7)/$CP$5</f>
        <v>-0.13305803676211658</v>
      </c>
      <c r="DK8" s="32">
        <f>('2a) logm_x(t)'!S7-'2a) logm_x(t)'!R7-'2a)answer'!$C7)/$CP$5</f>
        <v>1.0387992288482955</v>
      </c>
      <c r="DL8" s="32">
        <f>('2a) logm_x(t)'!T7-'2a) logm_x(t)'!S7-'2a)answer'!$C7)/$CP$5</f>
        <v>0.41917660584238442</v>
      </c>
      <c r="DM8" s="32">
        <f>('2a) logm_x(t)'!U7-'2a) logm_x(t)'!T7-'2a)answer'!$C7)/$CP$5</f>
        <v>-0.79954761234281013</v>
      </c>
      <c r="DN8" s="32">
        <f>('2a) logm_x(t)'!V7-'2a) logm_x(t)'!U7-'2a)answer'!$C7)/$CP$5</f>
        <v>1.2797794965670088</v>
      </c>
      <c r="DO8" s="32">
        <f>('2a) logm_x(t)'!W7-'2a) logm_x(t)'!V7-'2a)answer'!$C7)/$CP$5</f>
        <v>-0.54223270862424733</v>
      </c>
      <c r="DP8" s="32">
        <f>('2a) logm_x(t)'!X7-'2a) logm_x(t)'!W7-'2a)answer'!$C7)/$CP$5</f>
        <v>0.15222124393086839</v>
      </c>
      <c r="DQ8" s="32">
        <f>('2a) logm_x(t)'!Y7-'2a) logm_x(t)'!X7-'2a)answer'!$C7)/$CP$5</f>
        <v>-0.49898206354042046</v>
      </c>
      <c r="DR8" s="32">
        <f>('2a) logm_x(t)'!Z7-'2a) logm_x(t)'!Y7-'2a)answer'!$C7)/$CP$5</f>
        <v>-5.8771356285615813E-2</v>
      </c>
      <c r="DS8" s="32">
        <f>('2a) logm_x(t)'!AA7-'2a) logm_x(t)'!Z7-'2a)answer'!$C7)/$CP$5</f>
        <v>-1.311311402167195</v>
      </c>
      <c r="DT8" s="32">
        <f>('2a) logm_x(t)'!AB7-'2a) logm_x(t)'!AA7-'2a)answer'!$C7)/$CP$5</f>
        <v>0.37999457863602987</v>
      </c>
      <c r="DU8" s="32">
        <f>('2a) logm_x(t)'!AC7-'2a) logm_x(t)'!AB7-'2a)answer'!$C7)/$CP$5</f>
        <v>-1.1004817967526017</v>
      </c>
      <c r="DV8" s="32">
        <f>('2a) logm_x(t)'!AD7-'2a) logm_x(t)'!AC7-'2a)answer'!$C7)/$CP$5</f>
        <v>-0.38613391441929595</v>
      </c>
      <c r="DW8" s="32">
        <f>('2a) logm_x(t)'!AE7-'2a) logm_x(t)'!AD7-'2a)answer'!$C7)/$CP$5</f>
        <v>1.4621100020432387</v>
      </c>
      <c r="DX8" s="32">
        <f>('2a) logm_x(t)'!AF7-'2a) logm_x(t)'!AE7-'2a)answer'!$C7)/$CP$5</f>
        <v>9.2361680056897433E-2</v>
      </c>
      <c r="DY8" s="32">
        <f>('2a) logm_x(t)'!AG7-'2a) logm_x(t)'!AF7-'2a)answer'!$C7)/$CP$5</f>
        <v>-0.63221120540677012</v>
      </c>
      <c r="DZ8" s="32">
        <f>('2a) logm_x(t)'!AH7-'2a) logm_x(t)'!AG7-'2a)answer'!$C7)/$CP$5</f>
        <v>0.5660643441261094</v>
      </c>
      <c r="EA8" s="32">
        <f>('2a) logm_x(t)'!AI7-'2a) logm_x(t)'!AH7-'2a)answer'!$C7)/$CP$5</f>
        <v>-0.39369847562164767</v>
      </c>
      <c r="EB8" s="32">
        <f>('2a) logm_x(t)'!AJ7-'2a) logm_x(t)'!AI7-'2a)answer'!$C7)/$CP$5</f>
        <v>-4.253363818541793E-2</v>
      </c>
      <c r="EC8" s="32">
        <f>('2a) logm_x(t)'!AK7-'2a) logm_x(t)'!AJ7-'2a)answer'!$C7)/$CP$5</f>
        <v>0.27236988207684382</v>
      </c>
      <c r="ED8" s="32">
        <f>('2a) logm_x(t)'!AL7-'2a) logm_x(t)'!AK7-'2a)answer'!$C7)/$CP$5</f>
        <v>0.37222984426657052</v>
      </c>
      <c r="EE8" s="32">
        <f>('2a) logm_x(t)'!AM7-'2a) logm_x(t)'!AL7-'2a)answer'!$C7)/$CP$5</f>
        <v>-1.6833249852660397</v>
      </c>
      <c r="EF8" s="32">
        <f>('2a) logm_x(t)'!AN7-'2a) logm_x(t)'!AM7-'2a)answer'!$C7)/$CP$5</f>
        <v>0.60866771318660406</v>
      </c>
      <c r="EG8" s="32">
        <f>('2a) logm_x(t)'!AO7-'2a) logm_x(t)'!AN7-'2a)answer'!$C7)/$CP$5</f>
        <v>-1.5902879137928985</v>
      </c>
      <c r="EH8" s="32">
        <f>('2a) logm_x(t)'!AP7-'2a) logm_x(t)'!AO7-'2a)answer'!$C7)/$CP$5</f>
        <v>2.9182016637459016</v>
      </c>
      <c r="EI8" s="32">
        <f>('2a) logm_x(t)'!AQ7-'2a) logm_x(t)'!AP7-'2a)answer'!$C7)/$CP$5</f>
        <v>-1.5923095006110013</v>
      </c>
      <c r="EJ8" s="32">
        <f>('2a) logm_x(t)'!AR7-'2a) logm_x(t)'!AQ7-'2a)answer'!$C7)/$CP$5</f>
        <v>1.0651161064532981</v>
      </c>
      <c r="EK8" s="32">
        <f>('2a) logm_x(t)'!AS7-'2a) logm_x(t)'!AR7-'2a)answer'!$C7)/$CP$5</f>
        <v>0.49052025458622195</v>
      </c>
      <c r="EL8" s="32">
        <f>('2a) logm_x(t)'!AT7-'2a) logm_x(t)'!AS7-'2a)answer'!$C7)/$CP$5</f>
        <v>-0.36655826195650476</v>
      </c>
      <c r="EM8" s="32">
        <f>('2a) logm_x(t)'!AU7-'2a) logm_x(t)'!AT7-'2a)answer'!$C7)/$CP$5</f>
        <v>0.39580946643079812</v>
      </c>
      <c r="EN8" s="32">
        <f>('2a) logm_x(t)'!AV7-'2a) logm_x(t)'!AU7-'2a)answer'!$C7)/$CP$5</f>
        <v>-1.4847576417090746</v>
      </c>
      <c r="EO8" s="32">
        <f>('2a) logm_x(t)'!AW7-'2a) logm_x(t)'!AV7-'2a)answer'!$C7)/$CP$5</f>
        <v>1.3441857896565412</v>
      </c>
      <c r="EP8" s="32">
        <f>('2a) logm_x(t)'!AX7-'2a) logm_x(t)'!AW7-'2a)answer'!$C7)/$CP$5</f>
        <v>1.2180157573581534</v>
      </c>
      <c r="EQ8" s="32">
        <f>('2a) logm_x(t)'!AY7-'2a) logm_x(t)'!AX7-'2a)answer'!$C7)/$CP$5</f>
        <v>0.17917522628657784</v>
      </c>
      <c r="ER8" s="32">
        <f>('2a) logm_x(t)'!AZ7-'2a) logm_x(t)'!AY7-'2a)answer'!$C7)/$CP$5</f>
        <v>0.80519727335126079</v>
      </c>
      <c r="ES8" s="32">
        <f>('2a) logm_x(t)'!BA7-'2a) logm_x(t)'!AZ7-'2a)answer'!$C7)/$CP$5</f>
        <v>-1.3218745973179078</v>
      </c>
      <c r="ET8" s="32">
        <f>('2a) logm_x(t)'!BB7-'2a) logm_x(t)'!BA7-'2a)answer'!$C7)/$CP$5</f>
        <v>0.40518120989854944</v>
      </c>
      <c r="EU8" s="32">
        <f>('2a) logm_x(t)'!BC7-'2a) logm_x(t)'!BB7-'2a)answer'!$C7)/$CP$5</f>
        <v>-0.94378748027977188</v>
      </c>
      <c r="EV8" s="32">
        <f>('2a) logm_x(t)'!BD7-'2a) logm_x(t)'!BC7-'2a)answer'!$C7)/$CP$5</f>
        <v>1.6188363643695864</v>
      </c>
      <c r="EW8" s="32">
        <f>('2a) logm_x(t)'!BE7-'2a) logm_x(t)'!BD7-'2a)answer'!$C7)/$CP$5</f>
        <v>-1.380072716502625</v>
      </c>
      <c r="EX8" s="32">
        <f>('2a) logm_x(t)'!BF7-'2a) logm_x(t)'!BE7-'2a)answer'!$C7)/$CP$5</f>
        <v>-4.3321180264389178E-2</v>
      </c>
      <c r="EY8" s="32">
        <f>('2a) logm_x(t)'!BG7-'2a) logm_x(t)'!BF7-'2a)answer'!$C7)/$CP$5</f>
        <v>0.28157689036651656</v>
      </c>
      <c r="EZ8" s="32">
        <f>('2a) logm_x(t)'!BH7-'2a) logm_x(t)'!BG7-'2a)answer'!$C7)/$CP$5</f>
        <v>1.1918526065637305</v>
      </c>
      <c r="FA8" s="32">
        <f>('2a) logm_x(t)'!BI7-'2a) logm_x(t)'!BH7-'2a)answer'!$C7)/$CP$5</f>
        <v>-1.5009055363723101</v>
      </c>
      <c r="FB8" s="32">
        <f>('2a) logm_x(t)'!BJ7-'2a) logm_x(t)'!BI7-'2a)answer'!$C7)/$CP$5</f>
        <v>1.3112059342180655</v>
      </c>
      <c r="FC8" s="32">
        <f>('2a) logm_x(t)'!BK7-'2a) logm_x(t)'!BJ7-'2a)answer'!$C7)/$CP$5</f>
        <v>-0.38449828510955214</v>
      </c>
      <c r="FD8" s="32">
        <f>('2a) logm_x(t)'!BL7-'2a) logm_x(t)'!BK7-'2a)answer'!$C7)/$CP$5</f>
        <v>0.61883165005042318</v>
      </c>
      <c r="FE8" s="32">
        <f>('2a) logm_x(t)'!BM7-'2a) logm_x(t)'!BL7-'2a)answer'!$C7)/$CP$5</f>
        <v>-1.6099651401838573</v>
      </c>
      <c r="FF8" s="32">
        <f>('2a) logm_x(t)'!BN7-'2a) logm_x(t)'!BM7-'2a)answer'!$C7)/$CP$5</f>
        <v>1.4839093501839082</v>
      </c>
      <c r="FG8" s="32">
        <f>('2a) logm_x(t)'!BO7-'2a) logm_x(t)'!BN7-'2a)answer'!$C7)/$CP$5</f>
        <v>0.63503514164916575</v>
      </c>
      <c r="FH8" s="32">
        <f>('2a) logm_x(t)'!BP7-'2a) logm_x(t)'!BO7-'2a)answer'!$C7)/$CP$5</f>
        <v>-1.4898856085303704</v>
      </c>
      <c r="FI8" s="32">
        <f>('2a) logm_x(t)'!BQ7-'2a) logm_x(t)'!BP7-'2a)answer'!$C7)/$CP$5</f>
        <v>-2.7406895042931345</v>
      </c>
      <c r="FJ8" s="32">
        <f>('2a) logm_x(t)'!BR7-'2a) logm_x(t)'!BQ7-'2a)answer'!$C7)/$CP$5</f>
        <v>2.843224806368609</v>
      </c>
      <c r="FK8" s="32">
        <f>('2a) logm_x(t)'!BS7-'2a) logm_x(t)'!BR7-'2a)answer'!$C7)/$CP$5</f>
        <v>-0.47518855595967663</v>
      </c>
      <c r="FL8" s="32">
        <f>('2a) logm_x(t)'!BT7-'2a) logm_x(t)'!BS7-'2a)answer'!$C7)/$CP$5</f>
        <v>-3.4731613075987458</v>
      </c>
      <c r="FM8" s="32">
        <f>('2a) logm_x(t)'!BU7-'2a) logm_x(t)'!BT7-'2a)answer'!$C7)/$CP$5</f>
        <v>1.886556982880063</v>
      </c>
      <c r="FN8" s="32">
        <f>('2a) logm_x(t)'!BV7-'2a) logm_x(t)'!BU7-'2a)answer'!$C7)/$CP$5</f>
        <v>3.417297918296045</v>
      </c>
      <c r="FO8" s="32">
        <f>('2a) logm_x(t)'!BW7-'2a) logm_x(t)'!BV7-'2a)answer'!$C7)/$CP$5</f>
        <v>-0.97818286562756207</v>
      </c>
      <c r="FP8" s="32">
        <f>('2a) logm_x(t)'!BX7-'2a) logm_x(t)'!BW7-'2a)answer'!$C7)/$CP$5</f>
        <v>-0.29006102536319778</v>
      </c>
      <c r="FQ8" s="32">
        <f>('2a) logm_x(t)'!BY7-'2a) logm_x(t)'!BX7-'2a)answer'!$C7)/$CP$5</f>
        <v>-0.6711561266441286</v>
      </c>
      <c r="FR8" s="32">
        <f>('2a) logm_x(t)'!BZ7-'2a) logm_x(t)'!BY7-'2a)answer'!$C7)/$CP$5</f>
        <v>2.343278545720028</v>
      </c>
      <c r="FS8" s="32">
        <f>('2a) logm_x(t)'!CA7-'2a) logm_x(t)'!BZ7-'2a)answer'!$C7)/$CP$5</f>
        <v>0.53457726560411234</v>
      </c>
      <c r="FT8" s="32">
        <f>('2a) logm_x(t)'!CB7-'2a) logm_x(t)'!CA7-'2a)answer'!$C7)/$CP$5</f>
        <v>-4.4342623401141328</v>
      </c>
      <c r="FU8" s="32">
        <f>('2a) logm_x(t)'!CC7-'2a) logm_x(t)'!CB7-'2a)answer'!$C7)/$CP$5</f>
        <v>1.5848057820168502</v>
      </c>
      <c r="FV8" s="32">
        <f>('2a) logm_x(t)'!CD7-'2a) logm_x(t)'!CC7-'2a)answer'!$C7)/$CP$5</f>
        <v>-1.5134022471131858</v>
      </c>
      <c r="FW8" s="32">
        <f>('2a) logm_x(t)'!CE7-'2a) logm_x(t)'!CD7-'2a)answer'!$C7)/$CP$5</f>
        <v>0.77667603144194042</v>
      </c>
      <c r="FX8" s="32">
        <f>('2a) logm_x(t)'!CF7-'2a) logm_x(t)'!CE7-'2a)answer'!$C7)/$CP$5</f>
        <v>1.9783456197492246</v>
      </c>
      <c r="FY8" s="32">
        <f>('2a) logm_x(t)'!CG7-'2a) logm_x(t)'!CF7-'2a)answer'!$C7)/$CP$5</f>
        <v>-0.10334141793716822</v>
      </c>
      <c r="FZ8" s="32">
        <f>('2a) logm_x(t)'!CH7-'2a) logm_x(t)'!CG7-'2a)answer'!$C7)/$CP$5</f>
        <v>0.28601157629899543</v>
      </c>
      <c r="GA8" s="32">
        <f>('2a) logm_x(t)'!CI7-'2a) logm_x(t)'!CH7-'2a)answer'!$C7)/$CP$5</f>
        <v>-2.0479262129165283</v>
      </c>
      <c r="GB8" s="32">
        <f>('2a) logm_x(t)'!CJ7-'2a) logm_x(t)'!CI7-'2a)answer'!$C7)/$CP$5</f>
        <v>2.6128853660243641</v>
      </c>
      <c r="GC8" s="32">
        <f>('2a) logm_x(t)'!CK7-'2a) logm_x(t)'!CJ7-'2a)answer'!$C7)/$CP$5</f>
        <v>-1.0212233438972778</v>
      </c>
      <c r="GD8" s="32">
        <f>('2a) logm_x(t)'!CL7-'2a) logm_x(t)'!CK7-'2a)answer'!$C7)/$CP$5</f>
        <v>-0.20962843738489537</v>
      </c>
      <c r="GE8" s="32">
        <f>('2a) logm_x(t)'!CM7-'2a) logm_x(t)'!CL7-'2a)answer'!$C7)/$CP$5</f>
        <v>-2.1251115394039859</v>
      </c>
      <c r="GF8" s="32">
        <f>('2a) logm_x(t)'!CN7-'2a) logm_x(t)'!CM7-'2a)answer'!$C7)/$CP$5</f>
        <v>-0.47465325390010821</v>
      </c>
    </row>
    <row r="9" spans="1:188" x14ac:dyDescent="0.25">
      <c r="A9" s="31">
        <f>'2a) logm_x(t)'!A8</f>
        <v>5</v>
      </c>
      <c r="B9" s="32"/>
      <c r="C9" s="32">
        <f>IFERROR(('2a) logm_x(t)'!C8-'2a) logm_x(t)'!B8-'2a)answer'!$C8)^2,"")</f>
        <v>7.2598596267252069E-3</v>
      </c>
      <c r="D9" s="32">
        <f>IFERROR(('2a) logm_x(t)'!D8-'2a) logm_x(t)'!C8-'2a)answer'!$C8)^2,"")</f>
        <v>3.2777955717354394E-3</v>
      </c>
      <c r="E9" s="32">
        <f>IFERROR(('2a) logm_x(t)'!E8-'2a) logm_x(t)'!D8-'2a)answer'!$C8)^2,"")</f>
        <v>1.302159320647606E-2</v>
      </c>
      <c r="F9" s="32">
        <f>IFERROR(('2a) logm_x(t)'!F8-'2a) logm_x(t)'!E8-'2a)answer'!$C8)^2,"")</f>
        <v>1.6603842587888812E-3</v>
      </c>
      <c r="G9" s="32">
        <f>IFERROR(('2a) logm_x(t)'!G8-'2a) logm_x(t)'!F8-'2a)answer'!$C8)^2,"")</f>
        <v>1.7297362412574118E-3</v>
      </c>
      <c r="H9" s="32">
        <f>IFERROR(('2a) logm_x(t)'!H8-'2a) logm_x(t)'!G8-'2a)answer'!$C8)^2,"")</f>
        <v>5.1503811049676369E-3</v>
      </c>
      <c r="I9" s="32">
        <f>IFERROR(('2a) logm_x(t)'!I8-'2a) logm_x(t)'!H8-'2a)answer'!$C8)^2,"")</f>
        <v>2.4839964707673605E-3</v>
      </c>
      <c r="J9" s="32">
        <f>IFERROR(('2a) logm_x(t)'!J8-'2a) logm_x(t)'!I8-'2a)answer'!$C8)^2,"")</f>
        <v>3.0352352841155686E-2</v>
      </c>
      <c r="K9" s="32">
        <f>IFERROR(('2a) logm_x(t)'!K8-'2a) logm_x(t)'!J8-'2a)answer'!$C8)^2,"")</f>
        <v>3.226264962625524E-2</v>
      </c>
      <c r="L9" s="32">
        <f>IFERROR(('2a) logm_x(t)'!L8-'2a) logm_x(t)'!K8-'2a)answer'!$C8)^2,"")</f>
        <v>5.1152059463847729E-3</v>
      </c>
      <c r="M9" s="32">
        <f>IFERROR(('2a) logm_x(t)'!M8-'2a) logm_x(t)'!L8-'2a)answer'!$C8)^2,"")</f>
        <v>1.1264554907345056E-2</v>
      </c>
      <c r="N9" s="32">
        <f>IFERROR(('2a) logm_x(t)'!N8-'2a) logm_x(t)'!M8-'2a)answer'!$C8)^2,"")</f>
        <v>3.9433216358804122E-3</v>
      </c>
      <c r="O9" s="32">
        <f>IFERROR(('2a) logm_x(t)'!O8-'2a) logm_x(t)'!N8-'2a)answer'!$C8)^2,"")</f>
        <v>3.4205125258841992E-2</v>
      </c>
      <c r="P9" s="32">
        <f>IFERROR(('2a) logm_x(t)'!P8-'2a) logm_x(t)'!O8-'2a)answer'!$C8)^2,"")</f>
        <v>1.2704660681907181E-2</v>
      </c>
      <c r="Q9" s="32">
        <f>IFERROR(('2a) logm_x(t)'!Q8-'2a) logm_x(t)'!P8-'2a)answer'!$C8)^2,"")</f>
        <v>4.4789414769012126E-4</v>
      </c>
      <c r="R9" s="32">
        <f>IFERROR(('2a) logm_x(t)'!R8-'2a) logm_x(t)'!Q8-'2a)answer'!$C8)^2,"")</f>
        <v>9.6388192839643554E-3</v>
      </c>
      <c r="S9" s="32">
        <f>IFERROR(('2a) logm_x(t)'!S8-'2a) logm_x(t)'!R8-'2a)answer'!$C8)^2,"")</f>
        <v>1.5482134419513697E-3</v>
      </c>
      <c r="T9" s="32">
        <f>IFERROR(('2a) logm_x(t)'!T8-'2a) logm_x(t)'!S8-'2a)answer'!$C8)^2,"")</f>
        <v>1.5505341074937052E-2</v>
      </c>
      <c r="U9" s="32">
        <f>IFERROR(('2a) logm_x(t)'!U8-'2a) logm_x(t)'!T8-'2a)answer'!$C8)^2,"")</f>
        <v>1.0614050387236057E-2</v>
      </c>
      <c r="V9" s="32">
        <f>IFERROR(('2a) logm_x(t)'!V8-'2a) logm_x(t)'!U8-'2a)answer'!$C8)^2,"")</f>
        <v>1.3272876806259538E-2</v>
      </c>
      <c r="W9" s="32">
        <f>IFERROR(('2a) logm_x(t)'!W8-'2a) logm_x(t)'!V8-'2a)answer'!$C8)^2,"")</f>
        <v>8.0435263184808756E-5</v>
      </c>
      <c r="X9" s="32">
        <f>IFERROR(('2a) logm_x(t)'!X8-'2a) logm_x(t)'!W8-'2a)answer'!$C8)^2,"")</f>
        <v>4.0934029171468458E-3</v>
      </c>
      <c r="Y9" s="32">
        <f>IFERROR(('2a) logm_x(t)'!Y8-'2a) logm_x(t)'!X8-'2a)answer'!$C8)^2,"")</f>
        <v>3.0163739132110238E-2</v>
      </c>
      <c r="Z9" s="32">
        <f>IFERROR(('2a) logm_x(t)'!Z8-'2a) logm_x(t)'!Y8-'2a)answer'!$C8)^2,"")</f>
        <v>3.1917889568540045E-3</v>
      </c>
      <c r="AA9" s="32">
        <f>IFERROR(('2a) logm_x(t)'!AA8-'2a) logm_x(t)'!Z8-'2a)answer'!$C8)^2,"")</f>
        <v>3.2456157580676361E-2</v>
      </c>
      <c r="AB9" s="32">
        <f>IFERROR(('2a) logm_x(t)'!AB8-'2a) logm_x(t)'!AA8-'2a)answer'!$C8)^2,"")</f>
        <v>2.2346557054220102E-3</v>
      </c>
      <c r="AC9" s="32">
        <f>IFERROR(('2a) logm_x(t)'!AC8-'2a) logm_x(t)'!AB8-'2a)answer'!$C8)^2,"")</f>
        <v>4.9438247877890348E-2</v>
      </c>
      <c r="AD9" s="32">
        <f>IFERROR(('2a) logm_x(t)'!AD8-'2a) logm_x(t)'!AC8-'2a)answer'!$C8)^2,"")</f>
        <v>1.8940085384696222E-2</v>
      </c>
      <c r="AE9" s="32">
        <f>IFERROR(('2a) logm_x(t)'!AE8-'2a) logm_x(t)'!AD8-'2a)answer'!$C8)^2,"")</f>
        <v>1.0073398044822448E-3</v>
      </c>
      <c r="AF9" s="32">
        <f>IFERROR(('2a) logm_x(t)'!AF8-'2a) logm_x(t)'!AE8-'2a)answer'!$C8)^2,"")</f>
        <v>2.9974201482380222E-2</v>
      </c>
      <c r="AG9" s="32">
        <f>IFERROR(('2a) logm_x(t)'!AG8-'2a) logm_x(t)'!AF8-'2a)answer'!$C8)^2,"")</f>
        <v>3.2924095145552972E-4</v>
      </c>
      <c r="AH9" s="32">
        <f>IFERROR(('2a) logm_x(t)'!AH8-'2a) logm_x(t)'!AG8-'2a)answer'!$C8)^2,"")</f>
        <v>9.244303304743128E-4</v>
      </c>
      <c r="AI9" s="32">
        <f>IFERROR(('2a) logm_x(t)'!AI8-'2a) logm_x(t)'!AH8-'2a)answer'!$C8)^2,"")</f>
        <v>2.3582356783608824E-3</v>
      </c>
      <c r="AJ9" s="32">
        <f>IFERROR(('2a) logm_x(t)'!AJ8-'2a) logm_x(t)'!AI8-'2a)answer'!$C8)^2,"")</f>
        <v>1.8132465109705224E-2</v>
      </c>
      <c r="AK9" s="32">
        <f>IFERROR(('2a) logm_x(t)'!AK8-'2a) logm_x(t)'!AJ8-'2a)answer'!$C8)^2,"")</f>
        <v>6.1212020053061974E-3</v>
      </c>
      <c r="AL9" s="32">
        <f>IFERROR(('2a) logm_x(t)'!AL8-'2a) logm_x(t)'!AK8-'2a)answer'!$C8)^2,"")</f>
        <v>2.36600917277865E-3</v>
      </c>
      <c r="AM9" s="32">
        <f>IFERROR(('2a) logm_x(t)'!AM8-'2a) logm_x(t)'!AL8-'2a)answer'!$C8)^2,"")</f>
        <v>1.3449006089935463E-2</v>
      </c>
      <c r="AN9" s="32">
        <f>IFERROR(('2a) logm_x(t)'!AN8-'2a) logm_x(t)'!AM8-'2a)answer'!$C8)^2,"")</f>
        <v>0.11272191527138867</v>
      </c>
      <c r="AO9" s="32">
        <f>IFERROR(('2a) logm_x(t)'!AO8-'2a) logm_x(t)'!AN8-'2a)answer'!$C8)^2,"")</f>
        <v>1.2132282405957203E-2</v>
      </c>
      <c r="AP9" s="32">
        <f>IFERROR(('2a) logm_x(t)'!AP8-'2a) logm_x(t)'!AO8-'2a)answer'!$C8)^2,"")</f>
        <v>0.13962368694998592</v>
      </c>
      <c r="AQ9" s="32">
        <f>IFERROR(('2a) logm_x(t)'!AQ8-'2a) logm_x(t)'!AP8-'2a)answer'!$C8)^2,"")</f>
        <v>0.16311911232261972</v>
      </c>
      <c r="AR9" s="32">
        <f>IFERROR(('2a) logm_x(t)'!AR8-'2a) logm_x(t)'!AQ8-'2a)answer'!$C8)^2,"")</f>
        <v>3.5554255110639213E-3</v>
      </c>
      <c r="AS9" s="32">
        <f>IFERROR(('2a) logm_x(t)'!AS8-'2a) logm_x(t)'!AR8-'2a)answer'!$C8)^2,"")</f>
        <v>8.7116895945341027E-2</v>
      </c>
      <c r="AT9" s="32">
        <f>IFERROR(('2a) logm_x(t)'!AT8-'2a) logm_x(t)'!AS8-'2a)answer'!$C8)^2,"")</f>
        <v>0.19453600954750377</v>
      </c>
      <c r="AU9" s="32">
        <f>IFERROR(('2a) logm_x(t)'!AU8-'2a) logm_x(t)'!AT8-'2a)answer'!$C8)^2,"")</f>
        <v>2.6357988080354805E-2</v>
      </c>
      <c r="AV9" s="32">
        <f>IFERROR(('2a) logm_x(t)'!AV8-'2a) logm_x(t)'!AU8-'2a)answer'!$C8)^2,"")</f>
        <v>9.8862753330719263E-4</v>
      </c>
      <c r="AW9" s="32">
        <f>IFERROR(('2a) logm_x(t)'!AW8-'2a) logm_x(t)'!AV8-'2a)answer'!$C8)^2,"")</f>
        <v>0.14233827766624382</v>
      </c>
      <c r="AX9" s="32">
        <f>IFERROR(('2a) logm_x(t)'!AX8-'2a) logm_x(t)'!AW8-'2a)answer'!$C8)^2,"")</f>
        <v>2.9283285378200144E-2</v>
      </c>
      <c r="AY9" s="32">
        <f>IFERROR(('2a) logm_x(t)'!AY8-'2a) logm_x(t)'!AX8-'2a)answer'!$C8)^2,"")</f>
        <v>2.3617134609749929E-2</v>
      </c>
      <c r="AZ9" s="32">
        <f>IFERROR(('2a) logm_x(t)'!AZ8-'2a) logm_x(t)'!AY8-'2a)answer'!$C8)^2,"")</f>
        <v>3.1745567717868101E-2</v>
      </c>
      <c r="BA9" s="32">
        <f>IFERROR(('2a) logm_x(t)'!BA8-'2a) logm_x(t)'!AZ8-'2a)answer'!$C8)^2,"")</f>
        <v>7.7339699449132564E-3</v>
      </c>
      <c r="BB9" s="32">
        <f>IFERROR(('2a) logm_x(t)'!BB8-'2a) logm_x(t)'!BA8-'2a)answer'!$C8)^2,"")</f>
        <v>2.1090632303724503E-3</v>
      </c>
      <c r="BC9" s="32">
        <f>IFERROR(('2a) logm_x(t)'!BC8-'2a) logm_x(t)'!BB8-'2a)answer'!$C8)^2,"")</f>
        <v>2.6140809839750295E-3</v>
      </c>
      <c r="BD9" s="32">
        <f>IFERROR(('2a) logm_x(t)'!BD8-'2a) logm_x(t)'!BC8-'2a)answer'!$C8)^2,"")</f>
        <v>3.8485571999630078E-3</v>
      </c>
      <c r="BE9" s="32">
        <f>IFERROR(('2a) logm_x(t)'!BE8-'2a) logm_x(t)'!BD8-'2a)answer'!$C8)^2,"")</f>
        <v>6.9692578497403235E-2</v>
      </c>
      <c r="BF9" s="32">
        <f>IFERROR(('2a) logm_x(t)'!BF8-'2a) logm_x(t)'!BE8-'2a)answer'!$C8)^2,"")</f>
        <v>3.1879951399829111E-2</v>
      </c>
      <c r="BG9" s="32">
        <f>IFERROR(('2a) logm_x(t)'!BG8-'2a) logm_x(t)'!BF8-'2a)answer'!$C8)^2,"")</f>
        <v>5.4402643841573589E-2</v>
      </c>
      <c r="BH9" s="32">
        <f>IFERROR(('2a) logm_x(t)'!BH8-'2a) logm_x(t)'!BG8-'2a)answer'!$C8)^2,"")</f>
        <v>1.7843667252482046E-2</v>
      </c>
      <c r="BI9" s="32">
        <f>IFERROR(('2a) logm_x(t)'!BI8-'2a) logm_x(t)'!BH8-'2a)answer'!$C8)^2,"")</f>
        <v>3.819813102385964E-2</v>
      </c>
      <c r="BJ9" s="32">
        <f>IFERROR(('2a) logm_x(t)'!BJ8-'2a) logm_x(t)'!BI8-'2a)answer'!$C8)^2,"")</f>
        <v>0.11720752697265573</v>
      </c>
      <c r="BK9" s="32">
        <f>IFERROR(('2a) logm_x(t)'!BK8-'2a) logm_x(t)'!BJ8-'2a)answer'!$C8)^2,"")</f>
        <v>1.399189111372452E-3</v>
      </c>
      <c r="BL9" s="32">
        <f>IFERROR(('2a) logm_x(t)'!BL8-'2a) logm_x(t)'!BK8-'2a)answer'!$C8)^2,"")</f>
        <v>5.8095708599246426E-2</v>
      </c>
      <c r="BM9" s="32">
        <f>IFERROR(('2a) logm_x(t)'!BM8-'2a) logm_x(t)'!BL8-'2a)answer'!$C8)^2,"")</f>
        <v>0.15142952086866715</v>
      </c>
      <c r="BN9" s="32">
        <f>IFERROR(('2a) logm_x(t)'!BN8-'2a) logm_x(t)'!BM8-'2a)answer'!$C8)^2,"")</f>
        <v>0.26439737642276029</v>
      </c>
      <c r="BO9" s="32">
        <f>IFERROR(('2a) logm_x(t)'!BO8-'2a) logm_x(t)'!BN8-'2a)answer'!$C8)^2,"")</f>
        <v>8.9019785062266973E-3</v>
      </c>
      <c r="BP9" s="32">
        <f>IFERROR(('2a) logm_x(t)'!BP8-'2a) logm_x(t)'!BO8-'2a)answer'!$C8)^2,"")</f>
        <v>1.2339338212207642E-2</v>
      </c>
      <c r="BQ9" s="32">
        <f>IFERROR(('2a) logm_x(t)'!BQ8-'2a) logm_x(t)'!BP8-'2a)answer'!$C8)^2,"")</f>
        <v>7.0583458326267833E-5</v>
      </c>
      <c r="BR9" s="32">
        <f>IFERROR(('2a) logm_x(t)'!BR8-'2a) logm_x(t)'!BQ8-'2a)answer'!$C8)^2,"")</f>
        <v>2.5988614352833658E-3</v>
      </c>
      <c r="BS9" s="32">
        <f>IFERROR(('2a) logm_x(t)'!BS8-'2a) logm_x(t)'!BR8-'2a)answer'!$C8)^2,"")</f>
        <v>5.196348138038976E-2</v>
      </c>
      <c r="BT9" s="32">
        <f>IFERROR(('2a) logm_x(t)'!BT8-'2a) logm_x(t)'!BS8-'2a)answer'!$C8)^2,"")</f>
        <v>0.35235574018449933</v>
      </c>
      <c r="BU9" s="32">
        <f>IFERROR(('2a) logm_x(t)'!BU8-'2a) logm_x(t)'!BT8-'2a)answer'!$C8)^2,"")</f>
        <v>9.3964592358479759E-3</v>
      </c>
      <c r="BV9" s="32">
        <f>IFERROR(('2a) logm_x(t)'!BV8-'2a) logm_x(t)'!BU8-'2a)answer'!$C8)^2,"")</f>
        <v>6.4583274817450104E-2</v>
      </c>
      <c r="BW9" s="32">
        <f>IFERROR(('2a) logm_x(t)'!BW8-'2a) logm_x(t)'!BV8-'2a)answer'!$C8)^2,"")</f>
        <v>6.487358199394451E-2</v>
      </c>
      <c r="BX9" s="32">
        <f>IFERROR(('2a) logm_x(t)'!BX8-'2a) logm_x(t)'!BW8-'2a)answer'!$C8)^2,"")</f>
        <v>0.22956554150526984</v>
      </c>
      <c r="BY9" s="32">
        <f>IFERROR(('2a) logm_x(t)'!BY8-'2a) logm_x(t)'!BX8-'2a)answer'!$C8)^2,"")</f>
        <v>0.13582236565554054</v>
      </c>
      <c r="BZ9" s="32">
        <f>IFERROR(('2a) logm_x(t)'!BZ8-'2a) logm_x(t)'!BY8-'2a)answer'!$C8)^2,"")</f>
        <v>9.9951505031883685E-4</v>
      </c>
      <c r="CA9" s="32">
        <f>IFERROR(('2a) logm_x(t)'!CA8-'2a) logm_x(t)'!BZ8-'2a)answer'!$C8)^2,"")</f>
        <v>9.2888651131382186E-2</v>
      </c>
      <c r="CB9" s="32">
        <f>IFERROR(('2a) logm_x(t)'!CB8-'2a) logm_x(t)'!CA8-'2a)answer'!$C8)^2,"")</f>
        <v>9.4099862496347057E-3</v>
      </c>
      <c r="CC9" s="32">
        <f>IFERROR(('2a) logm_x(t)'!CC8-'2a) logm_x(t)'!CB8-'2a)answer'!$C8)^2,"")</f>
        <v>0.12220300190628641</v>
      </c>
      <c r="CD9" s="32">
        <f>IFERROR(('2a) logm_x(t)'!CD8-'2a) logm_x(t)'!CC8-'2a)answer'!$C8)^2,"")</f>
        <v>8.192420920588725E-2</v>
      </c>
      <c r="CE9" s="32">
        <f>IFERROR(('2a) logm_x(t)'!CE8-'2a) logm_x(t)'!CD8-'2a)answer'!$C8)^2,"")</f>
        <v>3.0989729059763899E-2</v>
      </c>
      <c r="CF9" s="32">
        <f>IFERROR(('2a) logm_x(t)'!CF8-'2a) logm_x(t)'!CE8-'2a)answer'!$C8)^2,"")</f>
        <v>1.8253722094304804E-2</v>
      </c>
      <c r="CG9" s="32">
        <f>IFERROR(('2a) logm_x(t)'!CG8-'2a) logm_x(t)'!CF8-'2a)answer'!$C8)^2,"")</f>
        <v>0.39654643460563777</v>
      </c>
      <c r="CH9" s="32">
        <f>IFERROR(('2a) logm_x(t)'!CH8-'2a) logm_x(t)'!CG8-'2a)answer'!$C8)^2,"")</f>
        <v>1.700811499823714E-2</v>
      </c>
      <c r="CI9" s="32">
        <f>IFERROR(('2a) logm_x(t)'!CI8-'2a) logm_x(t)'!CH8-'2a)answer'!$C8)^2,"")</f>
        <v>5.5945294614108486E-2</v>
      </c>
      <c r="CJ9" s="32">
        <f>IFERROR(('2a) logm_x(t)'!CJ8-'2a) logm_x(t)'!CI8-'2a)answer'!$C8)^2,"")</f>
        <v>0.34524357405493467</v>
      </c>
      <c r="CK9" s="32">
        <f>IFERROR(('2a) logm_x(t)'!CK8-'2a) logm_x(t)'!CJ8-'2a)answer'!$C8)^2,"")</f>
        <v>2.7391685964250224E-2</v>
      </c>
      <c r="CL9" s="32">
        <f>IFERROR(('2a) logm_x(t)'!CL8-'2a) logm_x(t)'!CK8-'2a)answer'!$C8)^2,"")</f>
        <v>0.61739481088689829</v>
      </c>
      <c r="CM9" s="32">
        <f>IFERROR(('2a) logm_x(t)'!CM8-'2a) logm_x(t)'!CL8-'2a)answer'!$C8)^2,"")</f>
        <v>0.10004159062697464</v>
      </c>
      <c r="CN9" s="32">
        <f>IFERROR(('2a) logm_x(t)'!CN8-'2a) logm_x(t)'!CM8-'2a)answer'!$C8)^2,"")</f>
        <v>3.4397320366539016E-2</v>
      </c>
      <c r="CT9" s="31">
        <f t="shared" si="3"/>
        <v>5</v>
      </c>
      <c r="CU9" s="32">
        <f>('2a) logm_x(t)'!C8-'2a) logm_x(t)'!B8-'2a)answer'!$C8)/$CP$5</f>
        <v>-0.61045869665081032</v>
      </c>
      <c r="CV9" s="32">
        <f>('2a) logm_x(t)'!D8-'2a) logm_x(t)'!C8-'2a)answer'!$C8)/$CP$5</f>
        <v>-0.41018814590653968</v>
      </c>
      <c r="CW9" s="32">
        <f>('2a) logm_x(t)'!E8-'2a) logm_x(t)'!D8-'2a)answer'!$C8)/$CP$5</f>
        <v>0.81756866019930841</v>
      </c>
      <c r="CX9" s="32">
        <f>('2a) logm_x(t)'!F8-'2a) logm_x(t)'!E8-'2a)answer'!$C8)/$CP$5</f>
        <v>-0.29194193155484888</v>
      </c>
      <c r="CY9" s="32">
        <f>('2a) logm_x(t)'!G8-'2a) logm_x(t)'!F8-'2a)answer'!$C8)/$CP$5</f>
        <v>-0.29797656937538569</v>
      </c>
      <c r="CZ9" s="32">
        <f>('2a) logm_x(t)'!H8-'2a) logm_x(t)'!G8-'2a)answer'!$C8)/$CP$5</f>
        <v>0.51417606515578962</v>
      </c>
      <c r="DA9" s="32">
        <f>('2a) logm_x(t)'!I8-'2a) logm_x(t)'!H8-'2a)answer'!$C8)/$CP$5</f>
        <v>-0.3570817550151475</v>
      </c>
      <c r="DB9" s="32">
        <f>('2a) logm_x(t)'!J8-'2a) logm_x(t)'!I8-'2a)answer'!$C8)/$CP$5</f>
        <v>1.248212002890138</v>
      </c>
      <c r="DC9" s="32">
        <f>('2a) logm_x(t)'!K8-'2a) logm_x(t)'!J8-'2a)answer'!$C8)/$CP$5</f>
        <v>-1.2868922612114224</v>
      </c>
      <c r="DD9" s="32">
        <f>('2a) logm_x(t)'!L8-'2a) logm_x(t)'!K8-'2a)answer'!$C8)/$CP$5</f>
        <v>0.51241724278059531</v>
      </c>
      <c r="DE9" s="32">
        <f>('2a) logm_x(t)'!M8-'2a) logm_x(t)'!L8-'2a)answer'!$C8)/$CP$5</f>
        <v>0.7604124021848031</v>
      </c>
      <c r="DF9" s="32">
        <f>('2a) logm_x(t)'!N8-'2a) logm_x(t)'!M8-'2a)answer'!$C8)/$CP$5</f>
        <v>-0.44990754271892169</v>
      </c>
      <c r="DG9" s="32">
        <f>('2a) logm_x(t)'!O8-'2a) logm_x(t)'!N8-'2a)answer'!$C8)/$CP$5</f>
        <v>1.3250667793629398</v>
      </c>
      <c r="DH9" s="32">
        <f>('2a) logm_x(t)'!P8-'2a) logm_x(t)'!O8-'2a)answer'!$C8)/$CP$5</f>
        <v>0.80755797166015697</v>
      </c>
      <c r="DI9" s="32">
        <f>('2a) logm_x(t)'!Q8-'2a) logm_x(t)'!P8-'2a)answer'!$C8)/$CP$5</f>
        <v>-0.15162816085606395</v>
      </c>
      <c r="DJ9" s="32">
        <f>('2a) logm_x(t)'!R8-'2a) logm_x(t)'!Q8-'2a)answer'!$C8)/$CP$5</f>
        <v>-0.70340279927507265</v>
      </c>
      <c r="DK9" s="32">
        <f>('2a) logm_x(t)'!S8-'2a) logm_x(t)'!R8-'2a)answer'!$C8)/$CP$5</f>
        <v>0.2819081231992876</v>
      </c>
      <c r="DL9" s="32">
        <f>('2a) logm_x(t)'!T8-'2a) logm_x(t)'!S8-'2a)answer'!$C8)/$CP$5</f>
        <v>0.89213963748059011</v>
      </c>
      <c r="DM9" s="32">
        <f>('2a) logm_x(t)'!U8-'2a) logm_x(t)'!T8-'2a)answer'!$C8)/$CP$5</f>
        <v>-0.738129811432924</v>
      </c>
      <c r="DN9" s="32">
        <f>('2a) logm_x(t)'!V8-'2a) logm_x(t)'!U8-'2a)answer'!$C8)/$CP$5</f>
        <v>0.82541946298131241</v>
      </c>
      <c r="DO9" s="32">
        <f>('2a) logm_x(t)'!W8-'2a) logm_x(t)'!V8-'2a)answer'!$C8)/$CP$5</f>
        <v>-6.425625598818191E-2</v>
      </c>
      <c r="DP9" s="32">
        <f>('2a) logm_x(t)'!X8-'2a) logm_x(t)'!W8-'2a)answer'!$C8)/$CP$5</f>
        <v>0.4583892464144666</v>
      </c>
      <c r="DQ9" s="32">
        <f>('2a) logm_x(t)'!Y8-'2a) logm_x(t)'!X8-'2a)answer'!$C8)/$CP$5</f>
        <v>-1.2443276782369952</v>
      </c>
      <c r="DR9" s="32">
        <f>('2a) logm_x(t)'!Z8-'2a) logm_x(t)'!Y8-'2a)answer'!$C8)/$CP$5</f>
        <v>-0.40477087656011562</v>
      </c>
      <c r="DS9" s="32">
        <f>('2a) logm_x(t)'!AA8-'2a) logm_x(t)'!Z8-'2a)answer'!$C8)/$CP$5</f>
        <v>-1.2907458132727476</v>
      </c>
      <c r="DT9" s="32">
        <f>('2a) logm_x(t)'!AB8-'2a) logm_x(t)'!AA8-'2a)answer'!$C8)/$CP$5</f>
        <v>0.33868618621414209</v>
      </c>
      <c r="DU9" s="32">
        <f>('2a) logm_x(t)'!AC8-'2a) logm_x(t)'!AB8-'2a)answer'!$C8)/$CP$5</f>
        <v>-1.5930290983758775</v>
      </c>
      <c r="DV9" s="32">
        <f>('2a) logm_x(t)'!AD8-'2a) logm_x(t)'!AC8-'2a)answer'!$C8)/$CP$5</f>
        <v>0.98601413235995605</v>
      </c>
      <c r="DW9" s="32">
        <f>('2a) logm_x(t)'!AE8-'2a) logm_x(t)'!AD8-'2a)answer'!$C8)/$CP$5</f>
        <v>0.22739461246858461</v>
      </c>
      <c r="DX9" s="32">
        <f>('2a) logm_x(t)'!AF8-'2a) logm_x(t)'!AE8-'2a)answer'!$C8)/$CP$5</f>
        <v>-1.2404120727364498</v>
      </c>
      <c r="DY9" s="32">
        <f>('2a) logm_x(t)'!AG8-'2a) logm_x(t)'!AF8-'2a)answer'!$C8)/$CP$5</f>
        <v>0.13000171972871602</v>
      </c>
      <c r="DZ9" s="32">
        <f>('2a) logm_x(t)'!AH8-'2a) logm_x(t)'!AG8-'2a)answer'!$C8)/$CP$5</f>
        <v>0.2178358057776065</v>
      </c>
      <c r="EA9" s="32">
        <f>('2a) logm_x(t)'!AI8-'2a) logm_x(t)'!AH8-'2a)answer'!$C8)/$CP$5</f>
        <v>-0.34792511238884316</v>
      </c>
      <c r="EB9" s="32">
        <f>('2a) logm_x(t)'!AJ8-'2a) logm_x(t)'!AI8-'2a)answer'!$C8)/$CP$5</f>
        <v>-0.96476290958048194</v>
      </c>
      <c r="EC9" s="32">
        <f>('2a) logm_x(t)'!AK8-'2a) logm_x(t)'!AJ8-'2a)answer'!$C8)/$CP$5</f>
        <v>0.56054505968849633</v>
      </c>
      <c r="ED9" s="32">
        <f>('2a) logm_x(t)'!AL8-'2a) logm_x(t)'!AK8-'2a)answer'!$C8)/$CP$5</f>
        <v>-0.34849807649274933</v>
      </c>
      <c r="EE9" s="32">
        <f>('2a) logm_x(t)'!AM8-'2a) logm_x(t)'!AL8-'2a)answer'!$C8)/$CP$5</f>
        <v>-0.83087801652362403</v>
      </c>
      <c r="EF9" s="32">
        <f>('2a) logm_x(t)'!AN8-'2a) logm_x(t)'!AM8-'2a)answer'!$C8)/$CP$5</f>
        <v>2.4054501052791082</v>
      </c>
      <c r="EG9" s="32">
        <f>('2a) logm_x(t)'!AO8-'2a) logm_x(t)'!AN8-'2a)answer'!$C8)/$CP$5</f>
        <v>-0.7891570285045143</v>
      </c>
      <c r="EH9" s="32">
        <f>('2a) logm_x(t)'!AP8-'2a) logm_x(t)'!AO8-'2a)answer'!$C8)/$CP$5</f>
        <v>-2.6771439532745611</v>
      </c>
      <c r="EI9" s="32">
        <f>('2a) logm_x(t)'!AQ8-'2a) logm_x(t)'!AP8-'2a)answer'!$C8)/$CP$5</f>
        <v>2.89364065860258</v>
      </c>
      <c r="EJ9" s="32">
        <f>('2a) logm_x(t)'!AR8-'2a) logm_x(t)'!AQ8-'2a)answer'!$C8)/$CP$5</f>
        <v>-0.42720661174403018</v>
      </c>
      <c r="EK9" s="32">
        <f>('2a) logm_x(t)'!AS8-'2a) logm_x(t)'!AR8-'2a)answer'!$C8)/$CP$5</f>
        <v>2.114673727741688</v>
      </c>
      <c r="EL9" s="32">
        <f>('2a) logm_x(t)'!AT8-'2a) logm_x(t)'!AS8-'2a)answer'!$C8)/$CP$5</f>
        <v>-3.1600370527199422</v>
      </c>
      <c r="EM9" s="32">
        <f>('2a) logm_x(t)'!AU8-'2a) logm_x(t)'!AT8-'2a)answer'!$C8)/$CP$5</f>
        <v>1.1631836848216175</v>
      </c>
      <c r="EN9" s="32">
        <f>('2a) logm_x(t)'!AV8-'2a) logm_x(t)'!AU8-'2a)answer'!$C8)/$CP$5</f>
        <v>-0.2252726791383427</v>
      </c>
      <c r="EO9" s="32">
        <f>('2a) logm_x(t)'!AW8-'2a) logm_x(t)'!AV8-'2a)answer'!$C8)/$CP$5</f>
        <v>2.7030434486889776</v>
      </c>
      <c r="EP9" s="32">
        <f>('2a) logm_x(t)'!AX8-'2a) logm_x(t)'!AW8-'2a)answer'!$C8)/$CP$5</f>
        <v>-1.2260327557705932</v>
      </c>
      <c r="EQ9" s="32">
        <f>('2a) logm_x(t)'!AY8-'2a) logm_x(t)'!AX8-'2a)answer'!$C8)/$CP$5</f>
        <v>-1.1010467918755757</v>
      </c>
      <c r="ER9" s="32">
        <f>('2a) logm_x(t)'!AZ8-'2a) logm_x(t)'!AY8-'2a)answer'!$C8)/$CP$5</f>
        <v>1.2765379266053829</v>
      </c>
      <c r="ES9" s="32">
        <f>('2a) logm_x(t)'!BA8-'2a) logm_x(t)'!AZ8-'2a)answer'!$C8)/$CP$5</f>
        <v>0.63007669060999227</v>
      </c>
      <c r="ET9" s="32">
        <f>('2a) logm_x(t)'!BB8-'2a) logm_x(t)'!BA8-'2a)answer'!$C8)/$CP$5</f>
        <v>-0.32903111826781056</v>
      </c>
      <c r="EU9" s="32">
        <f>('2a) logm_x(t)'!BC8-'2a) logm_x(t)'!BB8-'2a)answer'!$C8)/$CP$5</f>
        <v>-0.36631246084859803</v>
      </c>
      <c r="EV9" s="32">
        <f>('2a) logm_x(t)'!BD8-'2a) logm_x(t)'!BC8-'2a)answer'!$C8)/$CP$5</f>
        <v>-0.4444686625271545</v>
      </c>
      <c r="EW9" s="32">
        <f>('2a) logm_x(t)'!BE8-'2a) logm_x(t)'!BD8-'2a)answer'!$C8)/$CP$5</f>
        <v>1.8914089503759275</v>
      </c>
      <c r="EX9" s="32">
        <f>('2a) logm_x(t)'!BF8-'2a) logm_x(t)'!BE8-'2a)answer'!$C8)/$CP$5</f>
        <v>-1.2792369601641427</v>
      </c>
      <c r="EY9" s="32">
        <f>('2a) logm_x(t)'!BG8-'2a) logm_x(t)'!BF8-'2a)answer'!$C8)/$CP$5</f>
        <v>-1.6710989885002787</v>
      </c>
      <c r="EZ9" s="32">
        <f>('2a) logm_x(t)'!BH8-'2a) logm_x(t)'!BG8-'2a)answer'!$C8)/$CP$5</f>
        <v>-0.95704912681247278</v>
      </c>
      <c r="FA9" s="32">
        <f>('2a) logm_x(t)'!BI8-'2a) logm_x(t)'!BH8-'2a)answer'!$C8)/$CP$5</f>
        <v>1.4002746623217046</v>
      </c>
      <c r="FB9" s="32">
        <f>('2a) logm_x(t)'!BJ8-'2a) logm_x(t)'!BI8-'2a)answer'!$C8)/$CP$5</f>
        <v>2.4528439806811684</v>
      </c>
      <c r="FC9" s="32">
        <f>('2a) logm_x(t)'!BK8-'2a) logm_x(t)'!BJ8-'2a)answer'!$C8)/$CP$5</f>
        <v>-0.26799727723582933</v>
      </c>
      <c r="FD9" s="32">
        <f>('2a) logm_x(t)'!BL8-'2a) logm_x(t)'!BK8-'2a)answer'!$C8)/$CP$5</f>
        <v>-1.7268881127160043</v>
      </c>
      <c r="FE9" s="32">
        <f>('2a) logm_x(t)'!BM8-'2a) logm_x(t)'!BL8-'2a)answer'!$C8)/$CP$5</f>
        <v>-2.788030031503324</v>
      </c>
      <c r="FF9" s="32">
        <f>('2a) logm_x(t)'!BN8-'2a) logm_x(t)'!BM8-'2a)answer'!$C8)/$CP$5</f>
        <v>3.6840095223210416</v>
      </c>
      <c r="FG9" s="32">
        <f>('2a) logm_x(t)'!BO8-'2a) logm_x(t)'!BN8-'2a)answer'!$C8)/$CP$5</f>
        <v>-0.67598248613009093</v>
      </c>
      <c r="FH9" s="32">
        <f>('2a) logm_x(t)'!BP8-'2a) logm_x(t)'!BO8-'2a)answer'!$C8)/$CP$5</f>
        <v>-0.79586262026579691</v>
      </c>
      <c r="FI9" s="32">
        <f>('2a) logm_x(t)'!BQ8-'2a) logm_x(t)'!BP8-'2a)answer'!$C8)/$CP$5</f>
        <v>-6.0192674443949643E-2</v>
      </c>
      <c r="FJ9" s="32">
        <f>('2a) logm_x(t)'!BR8-'2a) logm_x(t)'!BQ8-'2a)answer'!$C8)/$CP$5</f>
        <v>-0.36524454274518087</v>
      </c>
      <c r="FK9" s="32">
        <f>('2a) logm_x(t)'!BS8-'2a) logm_x(t)'!BR8-'2a)answer'!$C8)/$CP$5</f>
        <v>1.6332072277084746</v>
      </c>
      <c r="FL9" s="32">
        <f>('2a) logm_x(t)'!BT8-'2a) logm_x(t)'!BS8-'2a)answer'!$C8)/$CP$5</f>
        <v>-4.2528772589274348</v>
      </c>
      <c r="FM9" s="32">
        <f>('2a) logm_x(t)'!BU8-'2a) logm_x(t)'!BT8-'2a)answer'!$C8)/$CP$5</f>
        <v>0.69450326277491481</v>
      </c>
      <c r="FN9" s="32">
        <f>('2a) logm_x(t)'!BV8-'2a) logm_x(t)'!BU8-'2a)answer'!$C8)/$CP$5</f>
        <v>1.8207579079399085</v>
      </c>
      <c r="FO9" s="32">
        <f>('2a) logm_x(t)'!BW8-'2a) logm_x(t)'!BV8-'2a)answer'!$C8)/$CP$5</f>
        <v>1.8248455484197545</v>
      </c>
      <c r="FP9" s="32">
        <f>('2a) logm_x(t)'!BX8-'2a) logm_x(t)'!BW8-'2a)answer'!$C8)/$CP$5</f>
        <v>-3.4327764586326244</v>
      </c>
      <c r="FQ9" s="32">
        <f>('2a) logm_x(t)'!BY8-'2a) logm_x(t)'!BX8-'2a)answer'!$C8)/$CP$5</f>
        <v>2.6404492130422392</v>
      </c>
      <c r="FR9" s="32">
        <f>('2a) logm_x(t)'!BZ8-'2a) logm_x(t)'!BY8-'2a)answer'!$C8)/$CP$5</f>
        <v>0.22650971954725435</v>
      </c>
      <c r="FS9" s="32">
        <f>('2a) logm_x(t)'!CA8-'2a) logm_x(t)'!BZ8-'2a)answer'!$C8)/$CP$5</f>
        <v>-2.1836020913095333</v>
      </c>
      <c r="FT9" s="32">
        <f>('2a) logm_x(t)'!CB8-'2a) logm_x(t)'!CA8-'2a)answer'!$C8)/$CP$5</f>
        <v>0.69500298167636787</v>
      </c>
      <c r="FU9" s="32">
        <f>('2a) logm_x(t)'!CC8-'2a) logm_x(t)'!CB8-'2a)answer'!$C8)/$CP$5</f>
        <v>2.5045696329393605</v>
      </c>
      <c r="FV9" s="32">
        <f>('2a) logm_x(t)'!CD8-'2a) logm_x(t)'!CC8-'2a)answer'!$C8)/$CP$5</f>
        <v>-2.0506819195545378</v>
      </c>
      <c r="FW9" s="32">
        <f>('2a) logm_x(t)'!CE8-'2a) logm_x(t)'!CD8-'2a)answer'!$C8)/$CP$5</f>
        <v>-1.2612496624433966</v>
      </c>
      <c r="FX9" s="32">
        <f>('2a) logm_x(t)'!CF8-'2a) logm_x(t)'!CE8-'2a)answer'!$C8)/$CP$5</f>
        <v>-0.96798335740718766</v>
      </c>
      <c r="FY9" s="32">
        <f>('2a) logm_x(t)'!CG8-'2a) logm_x(t)'!CF8-'2a)answer'!$C8)/$CP$5</f>
        <v>4.511689445731375</v>
      </c>
      <c r="FZ9" s="32">
        <f>('2a) logm_x(t)'!CH8-'2a) logm_x(t)'!CG8-'2a)answer'!$C8)/$CP$5</f>
        <v>-0.93437296725439001</v>
      </c>
      <c r="GA9" s="32">
        <f>('2a) logm_x(t)'!CI8-'2a) logm_x(t)'!CH8-'2a)answer'!$C8)/$CP$5</f>
        <v>-1.694626353763532</v>
      </c>
      <c r="GB9" s="32">
        <f>('2a) logm_x(t)'!CJ8-'2a) logm_x(t)'!CI8-'2a)answer'!$C8)/$CP$5</f>
        <v>-4.2097371051846295</v>
      </c>
      <c r="GC9" s="32">
        <f>('2a) logm_x(t)'!CK8-'2a) logm_x(t)'!CJ8-'2a)answer'!$C8)/$CP$5</f>
        <v>1.1857729948804805</v>
      </c>
      <c r="GD9" s="32">
        <f>('2a) logm_x(t)'!CL8-'2a) logm_x(t)'!CK8-'2a)answer'!$C8)/$CP$5</f>
        <v>5.6295497421781775</v>
      </c>
      <c r="GE9" s="32">
        <f>('2a) logm_x(t)'!CM8-'2a) logm_x(t)'!CL8-'2a)answer'!$C8)/$CP$5</f>
        <v>-2.2661177237358889</v>
      </c>
      <c r="GF9" s="32">
        <f>('2a) logm_x(t)'!CN8-'2a) logm_x(t)'!CM8-'2a)answer'!$C8)/$CP$5</f>
        <v>1.3287842721202692</v>
      </c>
    </row>
    <row r="10" spans="1:188" x14ac:dyDescent="0.25">
      <c r="A10" s="31">
        <f>'2a) logm_x(t)'!A9</f>
        <v>6</v>
      </c>
      <c r="B10" s="32"/>
      <c r="C10" s="32">
        <f>IFERROR(('2a) logm_x(t)'!C9-'2a) logm_x(t)'!B9-'2a)answer'!$C9)^2,"")</f>
        <v>2.6255387435401133E-2</v>
      </c>
      <c r="D10" s="32">
        <f>IFERROR(('2a) logm_x(t)'!D9-'2a) logm_x(t)'!C9-'2a)answer'!$C9)^2,"")</f>
        <v>1.6985853781560933E-3</v>
      </c>
      <c r="E10" s="32">
        <f>IFERROR(('2a) logm_x(t)'!E9-'2a) logm_x(t)'!D9-'2a)answer'!$C9)^2,"")</f>
        <v>5.2962341385797938E-3</v>
      </c>
      <c r="F10" s="32">
        <f>IFERROR(('2a) logm_x(t)'!F9-'2a) logm_x(t)'!E9-'2a)answer'!$C9)^2,"")</f>
        <v>3.2393335756856885E-2</v>
      </c>
      <c r="G10" s="32">
        <f>IFERROR(('2a) logm_x(t)'!G9-'2a) logm_x(t)'!F9-'2a)answer'!$C9)^2,"")</f>
        <v>7.1515046098223701E-3</v>
      </c>
      <c r="H10" s="32">
        <f>IFERROR(('2a) logm_x(t)'!H9-'2a) logm_x(t)'!G9-'2a)answer'!$C9)^2,"")</f>
        <v>0.10063806559671838</v>
      </c>
      <c r="I10" s="32">
        <f>IFERROR(('2a) logm_x(t)'!I9-'2a) logm_x(t)'!H9-'2a)answer'!$C9)^2,"")</f>
        <v>1.4432518184945901E-2</v>
      </c>
      <c r="J10" s="32">
        <f>IFERROR(('2a) logm_x(t)'!J9-'2a) logm_x(t)'!I9-'2a)answer'!$C9)^2,"")</f>
        <v>6.4136298553619272E-4</v>
      </c>
      <c r="K10" s="32">
        <f>IFERROR(('2a) logm_x(t)'!K9-'2a) logm_x(t)'!J9-'2a)answer'!$C9)^2,"")</f>
        <v>4.6305029678434806E-3</v>
      </c>
      <c r="L10" s="32">
        <f>IFERROR(('2a) logm_x(t)'!L9-'2a) logm_x(t)'!K9-'2a)answer'!$C9)^2,"")</f>
        <v>6.5537067233487475E-3</v>
      </c>
      <c r="M10" s="32">
        <f>IFERROR(('2a) logm_x(t)'!M9-'2a) logm_x(t)'!L9-'2a)answer'!$C9)^2,"")</f>
        <v>5.6363596325202145E-5</v>
      </c>
      <c r="N10" s="32">
        <f>IFERROR(('2a) logm_x(t)'!N9-'2a) logm_x(t)'!M9-'2a)answer'!$C9)^2,"")</f>
        <v>4.2046980613168081E-4</v>
      </c>
      <c r="O10" s="32">
        <f>IFERROR(('2a) logm_x(t)'!O9-'2a) logm_x(t)'!N9-'2a)answer'!$C9)^2,"")</f>
        <v>4.6714021326493653E-2</v>
      </c>
      <c r="P10" s="32">
        <f>IFERROR(('2a) logm_x(t)'!P9-'2a) logm_x(t)'!O9-'2a)answer'!$C9)^2,"")</f>
        <v>7.0428199191579048E-3</v>
      </c>
      <c r="Q10" s="32">
        <f>IFERROR(('2a) logm_x(t)'!Q9-'2a) logm_x(t)'!P9-'2a)answer'!$C9)^2,"")</f>
        <v>6.011337955682516E-3</v>
      </c>
      <c r="R10" s="32">
        <f>IFERROR(('2a) logm_x(t)'!R9-'2a) logm_x(t)'!Q9-'2a)answer'!$C9)^2,"")</f>
        <v>9.459417557623891E-3</v>
      </c>
      <c r="S10" s="32">
        <f>IFERROR(('2a) logm_x(t)'!S9-'2a) logm_x(t)'!R9-'2a)answer'!$C9)^2,"")</f>
        <v>5.4170510389725951E-2</v>
      </c>
      <c r="T10" s="32">
        <f>IFERROR(('2a) logm_x(t)'!T9-'2a) logm_x(t)'!S9-'2a)answer'!$C9)^2,"")</f>
        <v>1.0681287232126495E-3</v>
      </c>
      <c r="U10" s="32">
        <f>IFERROR(('2a) logm_x(t)'!U9-'2a) logm_x(t)'!T9-'2a)answer'!$C9)^2,"")</f>
        <v>1.6845534546633897E-2</v>
      </c>
      <c r="V10" s="32">
        <f>IFERROR(('2a) logm_x(t)'!V9-'2a) logm_x(t)'!U9-'2a)answer'!$C9)^2,"")</f>
        <v>2.1897900156685008E-3</v>
      </c>
      <c r="W10" s="32">
        <f>IFERROR(('2a) logm_x(t)'!W9-'2a) logm_x(t)'!V9-'2a)answer'!$C9)^2,"")</f>
        <v>2.3590395262474213E-2</v>
      </c>
      <c r="X10" s="32">
        <f>IFERROR(('2a) logm_x(t)'!X9-'2a) logm_x(t)'!W9-'2a)answer'!$C9)^2,"")</f>
        <v>2.021492109690216E-2</v>
      </c>
      <c r="Y10" s="32">
        <f>IFERROR(('2a) logm_x(t)'!Y9-'2a) logm_x(t)'!X9-'2a)answer'!$C9)^2,"")</f>
        <v>1.7513913561611725E-2</v>
      </c>
      <c r="Z10" s="32">
        <f>IFERROR(('2a) logm_x(t)'!Z9-'2a) logm_x(t)'!Y9-'2a)answer'!$C9)^2,"")</f>
        <v>7.017084191213091E-2</v>
      </c>
      <c r="AA10" s="32">
        <f>IFERROR(('2a) logm_x(t)'!AA9-'2a) logm_x(t)'!Z9-'2a)answer'!$C9)^2,"")</f>
        <v>0.22621639195224538</v>
      </c>
      <c r="AB10" s="32">
        <f>IFERROR(('2a) logm_x(t)'!AB9-'2a) logm_x(t)'!AA9-'2a)answer'!$C9)^2,"")</f>
        <v>0.11460954746612312</v>
      </c>
      <c r="AC10" s="32">
        <f>IFERROR(('2a) logm_x(t)'!AC9-'2a) logm_x(t)'!AB9-'2a)answer'!$C9)^2,"")</f>
        <v>4.3728412518298197E-2</v>
      </c>
      <c r="AD10" s="32">
        <f>IFERROR(('2a) logm_x(t)'!AD9-'2a) logm_x(t)'!AC9-'2a)answer'!$C9)^2,"")</f>
        <v>5.9169439353956708E-2</v>
      </c>
      <c r="AE10" s="32">
        <f>IFERROR(('2a) logm_x(t)'!AE9-'2a) logm_x(t)'!AD9-'2a)answer'!$C9)^2,"")</f>
        <v>0.1146096479476557</v>
      </c>
      <c r="AF10" s="32">
        <f>IFERROR(('2a) logm_x(t)'!AF9-'2a) logm_x(t)'!AE9-'2a)answer'!$C9)^2,"")</f>
        <v>2.9899300102590402E-3</v>
      </c>
      <c r="AG10" s="32">
        <f>IFERROR(('2a) logm_x(t)'!AG9-'2a) logm_x(t)'!AF9-'2a)answer'!$C9)^2,"")</f>
        <v>3.9890578139542318E-2</v>
      </c>
      <c r="AH10" s="32">
        <f>IFERROR(('2a) logm_x(t)'!AH9-'2a) logm_x(t)'!AG9-'2a)answer'!$C9)^2,"")</f>
        <v>8.8509689139069536E-2</v>
      </c>
      <c r="AI10" s="32">
        <f>IFERROR(('2a) logm_x(t)'!AI9-'2a) logm_x(t)'!AH9-'2a)answer'!$C9)^2,"")</f>
        <v>4.1815229877616489E-2</v>
      </c>
      <c r="AJ10" s="32">
        <f>IFERROR(('2a) logm_x(t)'!AJ9-'2a) logm_x(t)'!AI9-'2a)answer'!$C9)^2,"")</f>
        <v>1.6550466567208401E-3</v>
      </c>
      <c r="AK10" s="32">
        <f>IFERROR(('2a) logm_x(t)'!AK9-'2a) logm_x(t)'!AJ9-'2a)answer'!$C9)^2,"")</f>
        <v>9.4907838586370405E-2</v>
      </c>
      <c r="AL10" s="32">
        <f>IFERROR(('2a) logm_x(t)'!AL9-'2a) logm_x(t)'!AK9-'2a)answer'!$C9)^2,"")</f>
        <v>0.29234623921743302</v>
      </c>
      <c r="AM10" s="32">
        <f>IFERROR(('2a) logm_x(t)'!AM9-'2a) logm_x(t)'!AL9-'2a)answer'!$C9)^2,"")</f>
        <v>0.14033191888092122</v>
      </c>
      <c r="AN10" s="32">
        <f>IFERROR(('2a) logm_x(t)'!AN9-'2a) logm_x(t)'!AM9-'2a)answer'!$C9)^2,"")</f>
        <v>8.3157555169877176E-2</v>
      </c>
      <c r="AO10" s="32">
        <f>IFERROR(('2a) logm_x(t)'!AO9-'2a) logm_x(t)'!AN9-'2a)answer'!$C9)^2,"")</f>
        <v>2.0865085265411951E-3</v>
      </c>
      <c r="AP10" s="32">
        <f>IFERROR(('2a) logm_x(t)'!AP9-'2a) logm_x(t)'!AO9-'2a)answer'!$C9)^2,"")</f>
        <v>0.16196689216681104</v>
      </c>
      <c r="AQ10" s="32">
        <f>IFERROR(('2a) logm_x(t)'!AQ9-'2a) logm_x(t)'!AP9-'2a)answer'!$C9)^2,"")</f>
        <v>7.5583063838669584E-2</v>
      </c>
      <c r="AR10" s="32">
        <f>IFERROR(('2a) logm_x(t)'!AR9-'2a) logm_x(t)'!AQ9-'2a)answer'!$C9)^2,"")</f>
        <v>3.8471808896041217E-2</v>
      </c>
      <c r="AS10" s="32">
        <f>IFERROR(('2a) logm_x(t)'!AS9-'2a) logm_x(t)'!AR9-'2a)answer'!$C9)^2,"")</f>
        <v>2.2399441232256442E-2</v>
      </c>
      <c r="AT10" s="32">
        <f>IFERROR(('2a) logm_x(t)'!AT9-'2a) logm_x(t)'!AS9-'2a)answer'!$C9)^2,"")</f>
        <v>1.0643395850264522E-2</v>
      </c>
      <c r="AU10" s="32">
        <f>IFERROR(('2a) logm_x(t)'!AU9-'2a) logm_x(t)'!AT9-'2a)answer'!$C9)^2,"")</f>
        <v>5.458978769428021E-3</v>
      </c>
      <c r="AV10" s="32">
        <f>IFERROR(('2a) logm_x(t)'!AV9-'2a) logm_x(t)'!AU9-'2a)answer'!$C9)^2,"")</f>
        <v>5.2380646041553314E-3</v>
      </c>
      <c r="AW10" s="32">
        <f>IFERROR(('2a) logm_x(t)'!AW9-'2a) logm_x(t)'!AV9-'2a)answer'!$C9)^2,"")</f>
        <v>1.214670723680061E-2</v>
      </c>
      <c r="AX10" s="32">
        <f>IFERROR(('2a) logm_x(t)'!AX9-'2a) logm_x(t)'!AW9-'2a)answer'!$C9)^2,"")</f>
        <v>0.1162834226891865</v>
      </c>
      <c r="AY10" s="32">
        <f>IFERROR(('2a) logm_x(t)'!AY9-'2a) logm_x(t)'!AX9-'2a)answer'!$C9)^2,"")</f>
        <v>1.1331234558364637E-2</v>
      </c>
      <c r="AZ10" s="32">
        <f>IFERROR(('2a) logm_x(t)'!AZ9-'2a) logm_x(t)'!AY9-'2a)answer'!$C9)^2,"")</f>
        <v>1.4942924246345241E-5</v>
      </c>
      <c r="BA10" s="32">
        <f>IFERROR(('2a) logm_x(t)'!BA9-'2a) logm_x(t)'!AZ9-'2a)answer'!$C9)^2,"")</f>
        <v>1.8868605003960716E-3</v>
      </c>
      <c r="BB10" s="32">
        <f>IFERROR(('2a) logm_x(t)'!BB9-'2a) logm_x(t)'!BA9-'2a)answer'!$C9)^2,"")</f>
        <v>2.6759384660953595E-3</v>
      </c>
      <c r="BC10" s="32">
        <f>IFERROR(('2a) logm_x(t)'!BC9-'2a) logm_x(t)'!BB9-'2a)answer'!$C9)^2,"")</f>
        <v>9.4174469192608107E-2</v>
      </c>
      <c r="BD10" s="32">
        <f>IFERROR(('2a) logm_x(t)'!BD9-'2a) logm_x(t)'!BC9-'2a)answer'!$C9)^2,"")</f>
        <v>3.2350425336069221E-3</v>
      </c>
      <c r="BE10" s="32">
        <f>IFERROR(('2a) logm_x(t)'!BE9-'2a) logm_x(t)'!BD9-'2a)answer'!$C9)^2,"")</f>
        <v>2.4447576194869116E-2</v>
      </c>
      <c r="BF10" s="32">
        <f>IFERROR(('2a) logm_x(t)'!BF9-'2a) logm_x(t)'!BE9-'2a)answer'!$C9)^2,"")</f>
        <v>1.4049684740847437E-2</v>
      </c>
      <c r="BG10" s="32">
        <f>IFERROR(('2a) logm_x(t)'!BG9-'2a) logm_x(t)'!BF9-'2a)answer'!$C9)^2,"")</f>
        <v>2.081462354859534E-2</v>
      </c>
      <c r="BH10" s="32">
        <f>IFERROR(('2a) logm_x(t)'!BH9-'2a) logm_x(t)'!BG9-'2a)answer'!$C9)^2,"")</f>
        <v>3.295856038048868E-2</v>
      </c>
      <c r="BI10" s="32">
        <f>IFERROR(('2a) logm_x(t)'!BI9-'2a) logm_x(t)'!BH9-'2a)answer'!$C9)^2,"")</f>
        <v>6.1070040089808149E-4</v>
      </c>
      <c r="BJ10" s="32">
        <f>IFERROR(('2a) logm_x(t)'!BJ9-'2a) logm_x(t)'!BI9-'2a)answer'!$C9)^2,"")</f>
        <v>1.125779640939346E-3</v>
      </c>
      <c r="BK10" s="32">
        <f>IFERROR(('2a) logm_x(t)'!BK9-'2a) logm_x(t)'!BJ9-'2a)answer'!$C9)^2,"")</f>
        <v>9.0267774903534719E-6</v>
      </c>
      <c r="BL10" s="32">
        <f>IFERROR(('2a) logm_x(t)'!BL9-'2a) logm_x(t)'!BK9-'2a)answer'!$C9)^2,"")</f>
        <v>1.4201354248556397E-2</v>
      </c>
      <c r="BM10" s="32">
        <f>IFERROR(('2a) logm_x(t)'!BM9-'2a) logm_x(t)'!BL9-'2a)answer'!$C9)^2,"")</f>
        <v>2.2213795200085332E-2</v>
      </c>
      <c r="BN10" s="32">
        <f>IFERROR(('2a) logm_x(t)'!BN9-'2a) logm_x(t)'!BM9-'2a)answer'!$C9)^2,"")</f>
        <v>9.6556503640071144E-3</v>
      </c>
      <c r="BO10" s="32">
        <f>IFERROR(('2a) logm_x(t)'!BO9-'2a) logm_x(t)'!BN9-'2a)answer'!$C9)^2,"")</f>
        <v>0.29523149099437124</v>
      </c>
      <c r="BP10" s="32">
        <f>IFERROR(('2a) logm_x(t)'!BP9-'2a) logm_x(t)'!BO9-'2a)answer'!$C9)^2,"")</f>
        <v>3.5139241581925808E-2</v>
      </c>
      <c r="BQ10" s="32">
        <f>IFERROR(('2a) logm_x(t)'!BQ9-'2a) logm_x(t)'!BP9-'2a)answer'!$C9)^2,"")</f>
        <v>0.15118502451910082</v>
      </c>
      <c r="BR10" s="32">
        <f>IFERROR(('2a) logm_x(t)'!BR9-'2a) logm_x(t)'!BQ9-'2a)answer'!$C9)^2,"")</f>
        <v>1.1345660859631017E-3</v>
      </c>
      <c r="BS10" s="32">
        <f>IFERROR(('2a) logm_x(t)'!BS9-'2a) logm_x(t)'!BR9-'2a)answer'!$C9)^2,"")</f>
        <v>0.13909553272916619</v>
      </c>
      <c r="BT10" s="32">
        <f>IFERROR(('2a) logm_x(t)'!BT9-'2a) logm_x(t)'!BS9-'2a)answer'!$C9)^2,"")</f>
        <v>6.49292617803053E-3</v>
      </c>
      <c r="BU10" s="32">
        <f>IFERROR(('2a) logm_x(t)'!BU9-'2a) logm_x(t)'!BT9-'2a)answer'!$C9)^2,"")</f>
        <v>3.1554764361222586E-2</v>
      </c>
      <c r="BV10" s="32">
        <f>IFERROR(('2a) logm_x(t)'!BV9-'2a) logm_x(t)'!BU9-'2a)answer'!$C9)^2,"")</f>
        <v>0.20905762420971732</v>
      </c>
      <c r="BW10" s="32">
        <f>IFERROR(('2a) logm_x(t)'!BW9-'2a) logm_x(t)'!BV9-'2a)answer'!$C9)^2,"")</f>
        <v>0.20492190226411766</v>
      </c>
      <c r="BX10" s="32">
        <f>IFERROR(('2a) logm_x(t)'!BX9-'2a) logm_x(t)'!BW9-'2a)answer'!$C9)^2,"")</f>
        <v>1.0847747897559639E-3</v>
      </c>
      <c r="BY10" s="32">
        <f>IFERROR(('2a) logm_x(t)'!BY9-'2a) logm_x(t)'!BX9-'2a)answer'!$C9)^2,"")</f>
        <v>4.2129618019198255E-2</v>
      </c>
      <c r="BZ10" s="32">
        <f>IFERROR(('2a) logm_x(t)'!BZ9-'2a) logm_x(t)'!BY9-'2a)answer'!$C9)^2,"")</f>
        <v>0.1820403113434145</v>
      </c>
      <c r="CA10" s="32">
        <f>IFERROR(('2a) logm_x(t)'!CA9-'2a) logm_x(t)'!BZ9-'2a)answer'!$C9)^2,"")</f>
        <v>0.10282189746309511</v>
      </c>
      <c r="CB10" s="32">
        <f>IFERROR(('2a) logm_x(t)'!CB9-'2a) logm_x(t)'!CA9-'2a)answer'!$C9)^2,"")</f>
        <v>0.11625114625066738</v>
      </c>
      <c r="CC10" s="32">
        <f>IFERROR(('2a) logm_x(t)'!CC9-'2a) logm_x(t)'!CB9-'2a)answer'!$C9)^2,"")</f>
        <v>0.11738684471889467</v>
      </c>
      <c r="CD10" s="32">
        <f>IFERROR(('2a) logm_x(t)'!CD9-'2a) logm_x(t)'!CC9-'2a)answer'!$C9)^2,"")</f>
        <v>1.2016690240952662E-2</v>
      </c>
      <c r="CE10" s="32">
        <f>IFERROR(('2a) logm_x(t)'!CE9-'2a) logm_x(t)'!CD9-'2a)answer'!$C9)^2,"")</f>
        <v>1.8006472543895334E-2</v>
      </c>
      <c r="CF10" s="32">
        <f>IFERROR(('2a) logm_x(t)'!CF9-'2a) logm_x(t)'!CE9-'2a)answer'!$C9)^2,"")</f>
        <v>0.11792595446753613</v>
      </c>
      <c r="CG10" s="32">
        <f>IFERROR(('2a) logm_x(t)'!CG9-'2a) logm_x(t)'!CF9-'2a)answer'!$C9)^2,"")</f>
        <v>7.6705013884876314E-2</v>
      </c>
      <c r="CH10" s="32">
        <f>IFERROR(('2a) logm_x(t)'!CH9-'2a) logm_x(t)'!CG9-'2a)answer'!$C9)^2,"")</f>
        <v>4.0177629245207257E-2</v>
      </c>
      <c r="CI10" s="32">
        <f>IFERROR(('2a) logm_x(t)'!CI9-'2a) logm_x(t)'!CH9-'2a)answer'!$C9)^2,"")</f>
        <v>2.2128321684355872E-3</v>
      </c>
      <c r="CJ10" s="32">
        <f>IFERROR(('2a) logm_x(t)'!CJ9-'2a) logm_x(t)'!CI9-'2a)answer'!$C9)^2,"")</f>
        <v>6.5476641657209983E-2</v>
      </c>
      <c r="CK10" s="32">
        <f>IFERROR(('2a) logm_x(t)'!CK9-'2a) logm_x(t)'!CJ9-'2a)answer'!$C9)^2,"")</f>
        <v>1.2765743092062868E-3</v>
      </c>
      <c r="CL10" s="32">
        <f>IFERROR(('2a) logm_x(t)'!CL9-'2a) logm_x(t)'!CK9-'2a)answer'!$C9)^2,"")</f>
        <v>4.3209184441432257E-2</v>
      </c>
      <c r="CM10" s="32">
        <f>IFERROR(('2a) logm_x(t)'!CM9-'2a) logm_x(t)'!CL9-'2a)answer'!$C9)^2,"")</f>
        <v>0.33624077265434077</v>
      </c>
      <c r="CN10" s="32">
        <f>IFERROR(('2a) logm_x(t)'!CN9-'2a) logm_x(t)'!CM9-'2a)answer'!$C9)^2,"")</f>
        <v>0.26416387845037315</v>
      </c>
      <c r="CT10" s="31">
        <f t="shared" si="3"/>
        <v>6</v>
      </c>
      <c r="CU10" s="32">
        <f>('2a) logm_x(t)'!C9-'2a) logm_x(t)'!B9-'2a)answer'!$C9)/$CP$5</f>
        <v>-1.1609175831564431</v>
      </c>
      <c r="CV10" s="32">
        <f>('2a) logm_x(t)'!D9-'2a) logm_x(t)'!C9-'2a)answer'!$C9)/$CP$5</f>
        <v>0.2952812454698085</v>
      </c>
      <c r="CW10" s="32">
        <f>('2a) logm_x(t)'!E9-'2a) logm_x(t)'!D9-'2a)answer'!$C9)/$CP$5</f>
        <v>-0.52140568439751767</v>
      </c>
      <c r="CX10" s="32">
        <f>('2a) logm_x(t)'!F9-'2a) logm_x(t)'!E9-'2a)answer'!$C9)/$CP$5</f>
        <v>1.2894960306744643</v>
      </c>
      <c r="CY10" s="32">
        <f>('2a) logm_x(t)'!G9-'2a) logm_x(t)'!F9-'2a)answer'!$C9)/$CP$5</f>
        <v>-0.60588595441160764</v>
      </c>
      <c r="CZ10" s="32">
        <f>('2a) logm_x(t)'!H9-'2a) logm_x(t)'!G9-'2a)answer'!$C9)/$CP$5</f>
        <v>2.2728632867676093</v>
      </c>
      <c r="DA10" s="32">
        <f>('2a) logm_x(t)'!I9-'2a) logm_x(t)'!H9-'2a)answer'!$C9)/$CP$5</f>
        <v>-0.86072264693732536</v>
      </c>
      <c r="DB10" s="32">
        <f>('2a) logm_x(t)'!J9-'2a) logm_x(t)'!I9-'2a)answer'!$C9)/$CP$5</f>
        <v>-0.18144463002687378</v>
      </c>
      <c r="DC10" s="32">
        <f>('2a) logm_x(t)'!K9-'2a) logm_x(t)'!J9-'2a)answer'!$C9)/$CP$5</f>
        <v>-0.48753551391711686</v>
      </c>
      <c r="DD10" s="32">
        <f>('2a) logm_x(t)'!L9-'2a) logm_x(t)'!K9-'2a)answer'!$C9)/$CP$5</f>
        <v>0.58001025843152543</v>
      </c>
      <c r="DE10" s="32">
        <f>('2a) logm_x(t)'!M9-'2a) logm_x(t)'!L9-'2a)answer'!$C9)/$CP$5</f>
        <v>5.3788758607223777E-2</v>
      </c>
      <c r="DF10" s="32">
        <f>('2a) logm_x(t)'!N9-'2a) logm_x(t)'!M9-'2a)answer'!$C9)/$CP$5</f>
        <v>-0.14691278129237273</v>
      </c>
      <c r="DG10" s="32">
        <f>('2a) logm_x(t)'!O9-'2a) logm_x(t)'!N9-'2a)answer'!$C9)/$CP$5</f>
        <v>1.5485163696290605</v>
      </c>
      <c r="DH10" s="32">
        <f>('2a) logm_x(t)'!P9-'2a) logm_x(t)'!O9-'2a)answer'!$C9)/$CP$5</f>
        <v>-0.60126436492276458</v>
      </c>
      <c r="DI10" s="32">
        <f>('2a) logm_x(t)'!Q9-'2a) logm_x(t)'!P9-'2a)answer'!$C9)/$CP$5</f>
        <v>0.55549191928858066</v>
      </c>
      <c r="DJ10" s="32">
        <f>('2a) logm_x(t)'!R9-'2a) logm_x(t)'!Q9-'2a)answer'!$C9)/$CP$5</f>
        <v>0.69682603999283488</v>
      </c>
      <c r="DK10" s="32">
        <f>('2a) logm_x(t)'!S9-'2a) logm_x(t)'!R9-'2a)answer'!$C9)/$CP$5</f>
        <v>-1.6675299278703111</v>
      </c>
      <c r="DL10" s="32">
        <f>('2a) logm_x(t)'!T9-'2a) logm_x(t)'!S9-'2a)answer'!$C9)/$CP$5</f>
        <v>0.23415528816157499</v>
      </c>
      <c r="DM10" s="32">
        <f>('2a) logm_x(t)'!U9-'2a) logm_x(t)'!T9-'2a)answer'!$C9)/$CP$5</f>
        <v>0.92989641141489199</v>
      </c>
      <c r="DN10" s="32">
        <f>('2a) logm_x(t)'!V9-'2a) logm_x(t)'!U9-'2a)answer'!$C9)/$CP$5</f>
        <v>-0.33526900766835815</v>
      </c>
      <c r="DO10" s="32">
        <f>('2a) logm_x(t)'!W9-'2a) logm_x(t)'!V9-'2a)answer'!$C9)/$CP$5</f>
        <v>1.1004233121202411</v>
      </c>
      <c r="DP10" s="32">
        <f>('2a) logm_x(t)'!X9-'2a) logm_x(t)'!W9-'2a)answer'!$C9)/$CP$5</f>
        <v>-1.0186575271192368</v>
      </c>
      <c r="DQ10" s="32">
        <f>('2a) logm_x(t)'!Y9-'2a) logm_x(t)'!X9-'2a)answer'!$C9)/$CP$5</f>
        <v>-0.94816468205322857</v>
      </c>
      <c r="DR10" s="32">
        <f>('2a) logm_x(t)'!Z9-'2a) logm_x(t)'!Y9-'2a)answer'!$C9)/$CP$5</f>
        <v>1.8978877253838737</v>
      </c>
      <c r="DS10" s="32">
        <f>('2a) logm_x(t)'!AA9-'2a) logm_x(t)'!Z9-'2a)answer'!$C9)/$CP$5</f>
        <v>-3.4076439352884669</v>
      </c>
      <c r="DT10" s="32">
        <f>('2a) logm_x(t)'!AB9-'2a) logm_x(t)'!AA9-'2a)answer'!$C9)/$CP$5</f>
        <v>2.4255072228969299</v>
      </c>
      <c r="DU10" s="32">
        <f>('2a) logm_x(t)'!AC9-'2a) logm_x(t)'!AB9-'2a)answer'!$C9)/$CP$5</f>
        <v>-1.4982146142452337</v>
      </c>
      <c r="DV10" s="32">
        <f>('2a) logm_x(t)'!AD9-'2a) logm_x(t)'!AC9-'2a)answer'!$C9)/$CP$5</f>
        <v>-1.7427733110628243</v>
      </c>
      <c r="DW10" s="32">
        <f>('2a) logm_x(t)'!AE9-'2a) logm_x(t)'!AD9-'2a)answer'!$C9)/$CP$5</f>
        <v>2.4255082861531552</v>
      </c>
      <c r="DX10" s="32">
        <f>('2a) logm_x(t)'!AF9-'2a) logm_x(t)'!AE9-'2a)answer'!$C9)/$CP$5</f>
        <v>-0.39176233950550166</v>
      </c>
      <c r="DY10" s="32">
        <f>('2a) logm_x(t)'!AG9-'2a) logm_x(t)'!AF9-'2a)answer'!$C9)/$CP$5</f>
        <v>-1.4309594883721259</v>
      </c>
      <c r="DZ10" s="32">
        <f>('2a) logm_x(t)'!AH9-'2a) logm_x(t)'!AG9-'2a)answer'!$C9)/$CP$5</f>
        <v>2.1315110140612199</v>
      </c>
      <c r="EA10" s="32">
        <f>('2a) logm_x(t)'!AI9-'2a) logm_x(t)'!AH9-'2a)answer'!$C9)/$CP$5</f>
        <v>-1.4650735159376211</v>
      </c>
      <c r="EB10" s="32">
        <f>('2a) logm_x(t)'!AJ9-'2a) logm_x(t)'!AI9-'2a)answer'!$C9)/$CP$5</f>
        <v>-0.29147230405729624</v>
      </c>
      <c r="EC10" s="32">
        <f>('2a) logm_x(t)'!AK9-'2a) logm_x(t)'!AJ9-'2a)answer'!$C9)/$CP$5</f>
        <v>-2.2072077626353104</v>
      </c>
      <c r="ED10" s="32">
        <f>('2a) logm_x(t)'!AL9-'2a) logm_x(t)'!AK9-'2a)answer'!$C9)/$CP$5</f>
        <v>3.873833308776891</v>
      </c>
      <c r="EE10" s="32">
        <f>('2a) logm_x(t)'!AM9-'2a) logm_x(t)'!AL9-'2a)answer'!$C9)/$CP$5</f>
        <v>-2.6839251827658446</v>
      </c>
      <c r="EF10" s="32">
        <f>('2a) logm_x(t)'!AN9-'2a) logm_x(t)'!AM9-'2a)answer'!$C9)/$CP$5</f>
        <v>2.0660604760269905</v>
      </c>
      <c r="EG10" s="32">
        <f>('2a) logm_x(t)'!AO9-'2a) logm_x(t)'!AN9-'2a)answer'!$C9)/$CP$5</f>
        <v>0.3272670300615807</v>
      </c>
      <c r="EH10" s="32">
        <f>('2a) logm_x(t)'!AP9-'2a) logm_x(t)'!AO9-'2a)answer'!$C9)/$CP$5</f>
        <v>-2.8834026806675879</v>
      </c>
      <c r="EI10" s="32">
        <f>('2a) logm_x(t)'!AQ9-'2a) logm_x(t)'!AP9-'2a)answer'!$C9)/$CP$5</f>
        <v>1.9697196598472495</v>
      </c>
      <c r="EJ10" s="32">
        <f>('2a) logm_x(t)'!AR9-'2a) logm_x(t)'!AQ9-'2a)answer'!$C9)/$CP$5</f>
        <v>1.4052819782158081</v>
      </c>
      <c r="EK10" s="32">
        <f>('2a) logm_x(t)'!AS9-'2a) logm_x(t)'!AR9-'2a)answer'!$C9)/$CP$5</f>
        <v>-1.0722863208837632</v>
      </c>
      <c r="EL10" s="32">
        <f>('2a) logm_x(t)'!AT9-'2a) logm_x(t)'!AS9-'2a)answer'!$C9)/$CP$5</f>
        <v>-0.73914948861455465</v>
      </c>
      <c r="EM10" s="32">
        <f>('2a) logm_x(t)'!AU9-'2a) logm_x(t)'!AT9-'2a)answer'!$C9)/$CP$5</f>
        <v>0.52935604395343705</v>
      </c>
      <c r="EN10" s="32">
        <f>('2a) logm_x(t)'!AV9-'2a) logm_x(t)'!AU9-'2a)answer'!$C9)/$CP$5</f>
        <v>-0.51853443046189451</v>
      </c>
      <c r="EO10" s="32">
        <f>('2a) logm_x(t)'!AW9-'2a) logm_x(t)'!AV9-'2a)answer'!$C9)/$CP$5</f>
        <v>-0.78962602826268191</v>
      </c>
      <c r="EP10" s="32">
        <f>('2a) logm_x(t)'!AX9-'2a) logm_x(t)'!AW9-'2a)answer'!$C9)/$CP$5</f>
        <v>2.4431553147071896</v>
      </c>
      <c r="EQ10" s="32">
        <f>('2a) logm_x(t)'!AY9-'2a) logm_x(t)'!AX9-'2a)answer'!$C9)/$CP$5</f>
        <v>0.76265968228810932</v>
      </c>
      <c r="ER10" s="32">
        <f>('2a) logm_x(t)'!AZ9-'2a) logm_x(t)'!AY9-'2a)answer'!$C9)/$CP$5</f>
        <v>-2.7695548510656948E-2</v>
      </c>
      <c r="ES10" s="32">
        <f>('2a) logm_x(t)'!BA9-'2a) logm_x(t)'!AZ9-'2a)answer'!$C9)/$CP$5</f>
        <v>-0.31121610992085463</v>
      </c>
      <c r="ET10" s="32">
        <f>('2a) logm_x(t)'!BB9-'2a) logm_x(t)'!BA9-'2a)answer'!$C9)/$CP$5</f>
        <v>0.37062118015345075</v>
      </c>
      <c r="EU10" s="32">
        <f>('2a) logm_x(t)'!BC9-'2a) logm_x(t)'!BB9-'2a)answer'!$C9)/$CP$5</f>
        <v>-2.1986634855000715</v>
      </c>
      <c r="EV10" s="32">
        <f>('2a) logm_x(t)'!BD9-'2a) logm_x(t)'!BC9-'2a)answer'!$C9)/$CP$5</f>
        <v>0.40750427664936567</v>
      </c>
      <c r="EW10" s="32">
        <f>('2a) logm_x(t)'!BE9-'2a) logm_x(t)'!BD9-'2a)answer'!$C9)/$CP$5</f>
        <v>1.1202374250789704</v>
      </c>
      <c r="EX10" s="32">
        <f>('2a) logm_x(t)'!BF9-'2a) logm_x(t)'!BE9-'2a)answer'!$C9)/$CP$5</f>
        <v>-0.8492302645942037</v>
      </c>
      <c r="EY10" s="32">
        <f>('2a) logm_x(t)'!BG9-'2a) logm_x(t)'!BF9-'2a)answer'!$C9)/$CP$5</f>
        <v>-1.0336570087325019</v>
      </c>
      <c r="EZ10" s="32">
        <f>('2a) logm_x(t)'!BH9-'2a) logm_x(t)'!BG9-'2a)answer'!$C9)/$CP$5</f>
        <v>1.300697454077637</v>
      </c>
      <c r="FA10" s="32">
        <f>('2a) logm_x(t)'!BI9-'2a) logm_x(t)'!BH9-'2a)answer'!$C9)/$CP$5</f>
        <v>-0.177054217356129</v>
      </c>
      <c r="FB10" s="32">
        <f>('2a) logm_x(t)'!BJ9-'2a) logm_x(t)'!BI9-'2a)answer'!$C9)/$CP$5</f>
        <v>0.24039136782467235</v>
      </c>
      <c r="FC10" s="32">
        <f>('2a) logm_x(t)'!BK9-'2a) logm_x(t)'!BJ9-'2a)answer'!$C9)/$CP$5</f>
        <v>2.1525762387946179E-2</v>
      </c>
      <c r="FD10" s="32">
        <f>('2a) logm_x(t)'!BL9-'2a) logm_x(t)'!BK9-'2a)answer'!$C9)/$CP$5</f>
        <v>0.85380177597314788</v>
      </c>
      <c r="FE10" s="32">
        <f>('2a) logm_x(t)'!BM9-'2a) logm_x(t)'!BL9-'2a)answer'!$C9)/$CP$5</f>
        <v>-1.0678335338735514</v>
      </c>
      <c r="FF10" s="32">
        <f>('2a) logm_x(t)'!BN9-'2a) logm_x(t)'!BM9-'2a)answer'!$C9)/$CP$5</f>
        <v>0.70401666414363806</v>
      </c>
      <c r="FG10" s="32">
        <f>('2a) logm_x(t)'!BO9-'2a) logm_x(t)'!BN9-'2a)answer'!$C9)/$CP$5</f>
        <v>-3.8929023798789704</v>
      </c>
      <c r="FH10" s="32">
        <f>('2a) logm_x(t)'!BP9-'2a) logm_x(t)'!BO9-'2a)answer'!$C9)/$CP$5</f>
        <v>1.3430381993926395</v>
      </c>
      <c r="FI10" s="32">
        <f>('2a) logm_x(t)'!BQ9-'2a) logm_x(t)'!BP9-'2a)answer'!$C9)/$CP$5</f>
        <v>2.7857783617661878</v>
      </c>
      <c r="FJ10" s="32">
        <f>('2a) logm_x(t)'!BR9-'2a) logm_x(t)'!BQ9-'2a)answer'!$C9)/$CP$5</f>
        <v>0.24132764353440897</v>
      </c>
      <c r="FK10" s="32">
        <f>('2a) logm_x(t)'!BS9-'2a) logm_x(t)'!BR9-'2a)answer'!$C9)/$CP$5</f>
        <v>-2.6720757425141901</v>
      </c>
      <c r="FL10" s="32">
        <f>('2a) logm_x(t)'!BT9-'2a) logm_x(t)'!BS9-'2a)answer'!$C9)/$CP$5</f>
        <v>0.57731442084163076</v>
      </c>
      <c r="FM10" s="32">
        <f>('2a) logm_x(t)'!BU9-'2a) logm_x(t)'!BT9-'2a)answer'!$C9)/$CP$5</f>
        <v>-1.272695897193254</v>
      </c>
      <c r="FN10" s="32">
        <f>('2a) logm_x(t)'!BV9-'2a) logm_x(t)'!BU9-'2a)answer'!$C9)/$CP$5</f>
        <v>3.2758588353985543</v>
      </c>
      <c r="FO10" s="32">
        <f>('2a) logm_x(t)'!BW9-'2a) logm_x(t)'!BV9-'2a)answer'!$C9)/$CP$5</f>
        <v>-3.2432943293915488</v>
      </c>
      <c r="FP10" s="32">
        <f>('2a) logm_x(t)'!BX9-'2a) logm_x(t)'!BW9-'2a)answer'!$C9)/$CP$5</f>
        <v>0.2359728105289918</v>
      </c>
      <c r="FQ10" s="32">
        <f>('2a) logm_x(t)'!BY9-'2a) logm_x(t)'!BX9-'2a)answer'!$C9)/$CP$5</f>
        <v>1.4705707859661246</v>
      </c>
      <c r="FR10" s="32">
        <f>('2a) logm_x(t)'!BZ9-'2a) logm_x(t)'!BY9-'2a)answer'!$C9)/$CP$5</f>
        <v>-3.0568628795006685</v>
      </c>
      <c r="FS10" s="32">
        <f>('2a) logm_x(t)'!CA9-'2a) logm_x(t)'!BZ9-'2a)answer'!$C9)/$CP$5</f>
        <v>2.2973913438556681</v>
      </c>
      <c r="FT10" s="32">
        <f>('2a) logm_x(t)'!CB9-'2a) logm_x(t)'!CA9-'2a)answer'!$C9)/$CP$5</f>
        <v>-2.4428162215534819</v>
      </c>
      <c r="FU10" s="32">
        <f>('2a) logm_x(t)'!CC9-'2a) logm_x(t)'!CB9-'2a)answer'!$C9)/$CP$5</f>
        <v>2.454719586989782</v>
      </c>
      <c r="FV10" s="32">
        <f>('2a) logm_x(t)'!CD9-'2a) logm_x(t)'!CC9-'2a)answer'!$C9)/$CP$5</f>
        <v>-0.78538862423141464</v>
      </c>
      <c r="FW10" s="32">
        <f>('2a) logm_x(t)'!CE9-'2a) logm_x(t)'!CD9-'2a)answer'!$C9)/$CP$5</f>
        <v>-0.96140526235355495</v>
      </c>
      <c r="FX10" s="32">
        <f>('2a) logm_x(t)'!CF9-'2a) logm_x(t)'!CE9-'2a)answer'!$C9)/$CP$5</f>
        <v>2.4603498913277209</v>
      </c>
      <c r="FY10" s="32">
        <f>('2a) logm_x(t)'!CG9-'2a) logm_x(t)'!CF9-'2a)answer'!$C9)/$CP$5</f>
        <v>-1.9842850019828759</v>
      </c>
      <c r="FZ10" s="32">
        <f>('2a) logm_x(t)'!CH9-'2a) logm_x(t)'!CG9-'2a)answer'!$C9)/$CP$5</f>
        <v>1.4360988247587523</v>
      </c>
      <c r="GA10" s="32">
        <f>('2a) logm_x(t)'!CI9-'2a) logm_x(t)'!CH9-'2a)answer'!$C9)/$CP$5</f>
        <v>-0.33702833239026964</v>
      </c>
      <c r="GB10" s="32">
        <f>('2a) logm_x(t)'!CJ9-'2a) logm_x(t)'!CI9-'2a)answer'!$C9)/$CP$5</f>
        <v>1.8333077375589972</v>
      </c>
      <c r="GC10" s="32">
        <f>('2a) logm_x(t)'!CK9-'2a) logm_x(t)'!CJ9-'2a)answer'!$C9)/$CP$5</f>
        <v>-0.25598541602107627</v>
      </c>
      <c r="GD10" s="32">
        <f>('2a) logm_x(t)'!CL9-'2a) logm_x(t)'!CK9-'2a)answer'!$C9)/$CP$5</f>
        <v>-1.4892932049423817</v>
      </c>
      <c r="GE10" s="32">
        <f>('2a) logm_x(t)'!CM9-'2a) logm_x(t)'!CL9-'2a)answer'!$C9)/$CP$5</f>
        <v>4.1544865841818206</v>
      </c>
      <c r="GF10" s="32">
        <f>('2a) logm_x(t)'!CN9-'2a) logm_x(t)'!CM9-'2a)answer'!$C9)/$CP$5</f>
        <v>-3.6823824283443751</v>
      </c>
    </row>
    <row r="11" spans="1:188" x14ac:dyDescent="0.25">
      <c r="A11" s="31">
        <f>'2a) logm_x(t)'!A10</f>
        <v>7</v>
      </c>
      <c r="B11" s="32"/>
      <c r="C11" s="32">
        <f>IFERROR(('2a) logm_x(t)'!C10-'2a) logm_x(t)'!B10-'2a)answer'!$C10)^2,"")</f>
        <v>7.4950553098331527E-3</v>
      </c>
      <c r="D11" s="32">
        <f>IFERROR(('2a) logm_x(t)'!D10-'2a) logm_x(t)'!C10-'2a)answer'!$C10)^2,"")</f>
        <v>3.6906516866954391E-2</v>
      </c>
      <c r="E11" s="32">
        <f>IFERROR(('2a) logm_x(t)'!E10-'2a) logm_x(t)'!D10-'2a)answer'!$C10)^2,"")</f>
        <v>3.2539093862456493E-2</v>
      </c>
      <c r="F11" s="32">
        <f>IFERROR(('2a) logm_x(t)'!F10-'2a) logm_x(t)'!E10-'2a)answer'!$C10)^2,"")</f>
        <v>1.4497028941557731E-2</v>
      </c>
      <c r="G11" s="32">
        <f>IFERROR(('2a) logm_x(t)'!G10-'2a) logm_x(t)'!F10-'2a)answer'!$C10)^2,"")</f>
        <v>1.5635037167059625E-3</v>
      </c>
      <c r="H11" s="32">
        <f>IFERROR(('2a) logm_x(t)'!H10-'2a) logm_x(t)'!G10-'2a)answer'!$C10)^2,"")</f>
        <v>8.6978581449233955E-2</v>
      </c>
      <c r="I11" s="32">
        <f>IFERROR(('2a) logm_x(t)'!I10-'2a) logm_x(t)'!H10-'2a)answer'!$C10)^2,"")</f>
        <v>0.12188806741015291</v>
      </c>
      <c r="J11" s="32">
        <f>IFERROR(('2a) logm_x(t)'!J10-'2a) logm_x(t)'!I10-'2a)answer'!$C10)^2,"")</f>
        <v>1.1491490696600302E-2</v>
      </c>
      <c r="K11" s="32">
        <f>IFERROR(('2a) logm_x(t)'!K10-'2a) logm_x(t)'!J10-'2a)answer'!$C10)^2,"")</f>
        <v>5.2364582845861659E-4</v>
      </c>
      <c r="L11" s="32">
        <f>IFERROR(('2a) logm_x(t)'!L10-'2a) logm_x(t)'!K10-'2a)answer'!$C10)^2,"")</f>
        <v>9.1194138041570064E-3</v>
      </c>
      <c r="M11" s="32">
        <f>IFERROR(('2a) logm_x(t)'!M10-'2a) logm_x(t)'!L10-'2a)answer'!$C10)^2,"")</f>
        <v>5.266905029789209E-3</v>
      </c>
      <c r="N11" s="32">
        <f>IFERROR(('2a) logm_x(t)'!N10-'2a) logm_x(t)'!M10-'2a)answer'!$C10)^2,"")</f>
        <v>2.0748494068957671E-4</v>
      </c>
      <c r="O11" s="32">
        <f>IFERROR(('2a) logm_x(t)'!O10-'2a) logm_x(t)'!N10-'2a)answer'!$C10)^2,"")</f>
        <v>3.9339430790257248E-3</v>
      </c>
      <c r="P11" s="32">
        <f>IFERROR(('2a) logm_x(t)'!P10-'2a) logm_x(t)'!O10-'2a)answer'!$C10)^2,"")</f>
        <v>1.2261593707204399E-2</v>
      </c>
      <c r="Q11" s="32">
        <f>IFERROR(('2a) logm_x(t)'!Q10-'2a) logm_x(t)'!P10-'2a)answer'!$C10)^2,"")</f>
        <v>1.7537018652125297E-4</v>
      </c>
      <c r="R11" s="32">
        <f>IFERROR(('2a) logm_x(t)'!R10-'2a) logm_x(t)'!Q10-'2a)answer'!$C10)^2,"")</f>
        <v>1.4763668201917581E-2</v>
      </c>
      <c r="S11" s="32">
        <f>IFERROR(('2a) logm_x(t)'!S10-'2a) logm_x(t)'!R10-'2a)answer'!$C10)^2,"")</f>
        <v>6.4149972098373137E-3</v>
      </c>
      <c r="T11" s="32">
        <f>IFERROR(('2a) logm_x(t)'!T10-'2a) logm_x(t)'!S10-'2a)answer'!$C10)^2,"")</f>
        <v>3.2313550523903182E-4</v>
      </c>
      <c r="U11" s="32">
        <f>IFERROR(('2a) logm_x(t)'!U10-'2a) logm_x(t)'!T10-'2a)answer'!$C10)^2,"")</f>
        <v>5.0829026623175316E-2</v>
      </c>
      <c r="V11" s="32">
        <f>IFERROR(('2a) logm_x(t)'!V10-'2a) logm_x(t)'!U10-'2a)answer'!$C10)^2,"")</f>
        <v>7.4980964494050419E-3</v>
      </c>
      <c r="W11" s="32">
        <f>IFERROR(('2a) logm_x(t)'!W10-'2a) logm_x(t)'!V10-'2a)answer'!$C10)^2,"")</f>
        <v>7.7517941227997732E-3</v>
      </c>
      <c r="X11" s="32">
        <f>IFERROR(('2a) logm_x(t)'!X10-'2a) logm_x(t)'!W10-'2a)answer'!$C10)^2,"")</f>
        <v>2.971201051901794E-2</v>
      </c>
      <c r="Y11" s="32">
        <f>IFERROR(('2a) logm_x(t)'!Y10-'2a) logm_x(t)'!X10-'2a)answer'!$C10)^2,"")</f>
        <v>3.3093113669798224E-2</v>
      </c>
      <c r="Z11" s="32">
        <f>IFERROR(('2a) logm_x(t)'!Z10-'2a) logm_x(t)'!Y10-'2a)answer'!$C10)^2,"")</f>
        <v>3.7643158830042739E-2</v>
      </c>
      <c r="AA11" s="32">
        <f>IFERROR(('2a) logm_x(t)'!AA10-'2a) logm_x(t)'!Z10-'2a)answer'!$C10)^2,"")</f>
        <v>3.4273138498993341E-2</v>
      </c>
      <c r="AB11" s="32">
        <f>IFERROR(('2a) logm_x(t)'!AB10-'2a) logm_x(t)'!AA10-'2a)answer'!$C10)^2,"")</f>
        <v>9.9973075297692809E-2</v>
      </c>
      <c r="AC11" s="32">
        <f>IFERROR(('2a) logm_x(t)'!AC10-'2a) logm_x(t)'!AB10-'2a)answer'!$C10)^2,"")</f>
        <v>1.9332322080206437E-3</v>
      </c>
      <c r="AD11" s="32">
        <f>IFERROR(('2a) logm_x(t)'!AD10-'2a) logm_x(t)'!AC10-'2a)answer'!$C10)^2,"")</f>
        <v>4.0483677384464165E-2</v>
      </c>
      <c r="AE11" s="32">
        <f>IFERROR(('2a) logm_x(t)'!AE10-'2a) logm_x(t)'!AD10-'2a)answer'!$C10)^2,"")</f>
        <v>3.2808895063098864E-2</v>
      </c>
      <c r="AF11" s="32">
        <f>IFERROR(('2a) logm_x(t)'!AF10-'2a) logm_x(t)'!AE10-'2a)answer'!$C10)^2,"")</f>
        <v>8.5134964990640934E-4</v>
      </c>
      <c r="AG11" s="32">
        <f>IFERROR(('2a) logm_x(t)'!AG10-'2a) logm_x(t)'!AF10-'2a)answer'!$C10)^2,"")</f>
        <v>2.1178594673718496E-2</v>
      </c>
      <c r="AH11" s="32">
        <f>IFERROR(('2a) logm_x(t)'!AH10-'2a) logm_x(t)'!AG10-'2a)answer'!$C10)^2,"")</f>
        <v>6.2822379230194217E-3</v>
      </c>
      <c r="AI11" s="32">
        <f>IFERROR(('2a) logm_x(t)'!AI10-'2a) logm_x(t)'!AH10-'2a)answer'!$C10)^2,"")</f>
        <v>4.396995798148981E-2</v>
      </c>
      <c r="AJ11" s="32">
        <f>IFERROR(('2a) logm_x(t)'!AJ10-'2a) logm_x(t)'!AI10-'2a)answer'!$C10)^2,"")</f>
        <v>3.3554476999656316E-2</v>
      </c>
      <c r="AK11" s="32">
        <f>IFERROR(('2a) logm_x(t)'!AK10-'2a) logm_x(t)'!AJ10-'2a)answer'!$C10)^2,"")</f>
        <v>3.8666927247229033E-3</v>
      </c>
      <c r="AL11" s="32">
        <f>IFERROR(('2a) logm_x(t)'!AL10-'2a) logm_x(t)'!AK10-'2a)answer'!$C10)^2,"")</f>
        <v>0.15234485257731453</v>
      </c>
      <c r="AM11" s="32">
        <f>IFERROR(('2a) logm_x(t)'!AM10-'2a) logm_x(t)'!AL10-'2a)answer'!$C10)^2,"")</f>
        <v>0.21770451541123439</v>
      </c>
      <c r="AN11" s="32">
        <f>IFERROR(('2a) logm_x(t)'!AN10-'2a) logm_x(t)'!AM10-'2a)answer'!$C10)^2,"")</f>
        <v>4.1161091552979152E-2</v>
      </c>
      <c r="AO11" s="32">
        <f>IFERROR(('2a) logm_x(t)'!AO10-'2a) logm_x(t)'!AN10-'2a)answer'!$C10)^2,"")</f>
        <v>2.3594343437473315E-3</v>
      </c>
      <c r="AP11" s="32">
        <f>IFERROR(('2a) logm_x(t)'!AP10-'2a) logm_x(t)'!AO10-'2a)answer'!$C10)^2,"")</f>
        <v>6.8340979449566547E-2</v>
      </c>
      <c r="AQ11" s="32">
        <f>IFERROR(('2a) logm_x(t)'!AQ10-'2a) logm_x(t)'!AP10-'2a)answer'!$C10)^2,"")</f>
        <v>9.3172640765677606E-2</v>
      </c>
      <c r="AR11" s="32">
        <f>IFERROR(('2a) logm_x(t)'!AR10-'2a) logm_x(t)'!AQ10-'2a)answer'!$C10)^2,"")</f>
        <v>8.8252998147073831E-3</v>
      </c>
      <c r="AS11" s="32">
        <f>IFERROR(('2a) logm_x(t)'!AS10-'2a) logm_x(t)'!AR10-'2a)answer'!$C10)^2,"")</f>
        <v>3.1536816630292272E-2</v>
      </c>
      <c r="AT11" s="32">
        <f>IFERROR(('2a) logm_x(t)'!AT10-'2a) logm_x(t)'!AS10-'2a)answer'!$C10)^2,"")</f>
        <v>5.6698298263917785E-2</v>
      </c>
      <c r="AU11" s="32">
        <f>IFERROR(('2a) logm_x(t)'!AU10-'2a) logm_x(t)'!AT10-'2a)answer'!$C10)^2,"")</f>
        <v>1.0606918358524248E-2</v>
      </c>
      <c r="AV11" s="32">
        <f>IFERROR(('2a) logm_x(t)'!AV10-'2a) logm_x(t)'!AU10-'2a)answer'!$C10)^2,"")</f>
        <v>1.4750533888654119E-2</v>
      </c>
      <c r="AW11" s="32">
        <f>IFERROR(('2a) logm_x(t)'!AW10-'2a) logm_x(t)'!AV10-'2a)answer'!$C10)^2,"")</f>
        <v>1.3763838816634871E-3</v>
      </c>
      <c r="AX11" s="32">
        <f>IFERROR(('2a) logm_x(t)'!AX10-'2a) logm_x(t)'!AW10-'2a)answer'!$C10)^2,"")</f>
        <v>4.3315100028613147E-3</v>
      </c>
      <c r="AY11" s="32">
        <f>IFERROR(('2a) logm_x(t)'!AY10-'2a) logm_x(t)'!AX10-'2a)answer'!$C10)^2,"")</f>
        <v>8.9720911469229309E-2</v>
      </c>
      <c r="AZ11" s="32">
        <f>IFERROR(('2a) logm_x(t)'!AZ10-'2a) logm_x(t)'!AY10-'2a)answer'!$C10)^2,"")</f>
        <v>1.9973007332478677E-2</v>
      </c>
      <c r="BA11" s="32">
        <f>IFERROR(('2a) logm_x(t)'!BA10-'2a) logm_x(t)'!AZ10-'2a)answer'!$C10)^2,"")</f>
        <v>1.4045958947821534E-2</v>
      </c>
      <c r="BB11" s="32">
        <f>IFERROR(('2a) logm_x(t)'!BB10-'2a) logm_x(t)'!BA10-'2a)answer'!$C10)^2,"")</f>
        <v>1.7289283355668272E-2</v>
      </c>
      <c r="BC11" s="32">
        <f>IFERROR(('2a) logm_x(t)'!BC10-'2a) logm_x(t)'!BB10-'2a)answer'!$C10)^2,"")</f>
        <v>9.529423573928147E-4</v>
      </c>
      <c r="BD11" s="32">
        <f>IFERROR(('2a) logm_x(t)'!BD10-'2a) logm_x(t)'!BC10-'2a)answer'!$C10)^2,"")</f>
        <v>1.1203077226117596E-2</v>
      </c>
      <c r="BE11" s="32">
        <f>IFERROR(('2a) logm_x(t)'!BE10-'2a) logm_x(t)'!BD10-'2a)answer'!$C10)^2,"")</f>
        <v>3.5235719822444465E-3</v>
      </c>
      <c r="BF11" s="32">
        <f>IFERROR(('2a) logm_x(t)'!BF10-'2a) logm_x(t)'!BE10-'2a)answer'!$C10)^2,"")</f>
        <v>6.3707381672107405E-2</v>
      </c>
      <c r="BG11" s="32">
        <f>IFERROR(('2a) logm_x(t)'!BG10-'2a) logm_x(t)'!BF10-'2a)answer'!$C10)^2,"")</f>
        <v>0.13175614016472759</v>
      </c>
      <c r="BH11" s="32">
        <f>IFERROR(('2a) logm_x(t)'!BH10-'2a) logm_x(t)'!BG10-'2a)answer'!$C10)^2,"")</f>
        <v>0.11879692570114012</v>
      </c>
      <c r="BI11" s="32">
        <f>IFERROR(('2a) logm_x(t)'!BI10-'2a) logm_x(t)'!BH10-'2a)answer'!$C10)^2,"")</f>
        <v>6.1913511727998791E-2</v>
      </c>
      <c r="BJ11" s="32">
        <f>IFERROR(('2a) logm_x(t)'!BJ10-'2a) logm_x(t)'!BI10-'2a)answer'!$C10)^2,"")</f>
        <v>6.4633425005817313E-2</v>
      </c>
      <c r="BK11" s="32">
        <f>IFERROR(('2a) logm_x(t)'!BK10-'2a) logm_x(t)'!BJ10-'2a)answer'!$C10)^2,"")</f>
        <v>7.3842105486372211E-3</v>
      </c>
      <c r="BL11" s="32">
        <f>IFERROR(('2a) logm_x(t)'!BL10-'2a) logm_x(t)'!BK10-'2a)answer'!$C10)^2,"")</f>
        <v>0.13135610104242723</v>
      </c>
      <c r="BM11" s="32">
        <f>IFERROR(('2a) logm_x(t)'!BM10-'2a) logm_x(t)'!BL10-'2a)answer'!$C10)^2,"")</f>
        <v>4.540919886252643E-2</v>
      </c>
      <c r="BN11" s="32">
        <f>IFERROR(('2a) logm_x(t)'!BN10-'2a) logm_x(t)'!BM10-'2a)answer'!$C10)^2,"")</f>
        <v>1.6017319161442042E-2</v>
      </c>
      <c r="BO11" s="32">
        <f>IFERROR(('2a) logm_x(t)'!BO10-'2a) logm_x(t)'!BN10-'2a)answer'!$C10)^2,"")</f>
        <v>0.27321478340395999</v>
      </c>
      <c r="BP11" s="32">
        <f>IFERROR(('2a) logm_x(t)'!BP10-'2a) logm_x(t)'!BO10-'2a)answer'!$C10)^2,"")</f>
        <v>5.4074378874255174E-4</v>
      </c>
      <c r="BQ11" s="32">
        <f>IFERROR(('2a) logm_x(t)'!BQ10-'2a) logm_x(t)'!BP10-'2a)answer'!$C10)^2,"")</f>
        <v>8.8177963919392334E-4</v>
      </c>
      <c r="BR11" s="32">
        <f>IFERROR(('2a) logm_x(t)'!BR10-'2a) logm_x(t)'!BQ10-'2a)answer'!$C10)^2,"")</f>
        <v>6.7500328366098498E-4</v>
      </c>
      <c r="BS11" s="32">
        <f>IFERROR(('2a) logm_x(t)'!BS10-'2a) logm_x(t)'!BR10-'2a)answer'!$C10)^2,"")</f>
        <v>0.1405007807368967</v>
      </c>
      <c r="BT11" s="32">
        <f>IFERROR(('2a) logm_x(t)'!BT10-'2a) logm_x(t)'!BS10-'2a)answer'!$C10)^2,"")</f>
        <v>1.0868908891084621E-2</v>
      </c>
      <c r="BU11" s="32">
        <f>IFERROR(('2a) logm_x(t)'!BU10-'2a) logm_x(t)'!BT10-'2a)answer'!$C10)^2,"")</f>
        <v>0.14013707056617991</v>
      </c>
      <c r="BV11" s="32">
        <f>IFERROR(('2a) logm_x(t)'!BV10-'2a) logm_x(t)'!BU10-'2a)answer'!$C10)^2,"")</f>
        <v>5.0203175025180881E-2</v>
      </c>
      <c r="BW11" s="32">
        <f>IFERROR(('2a) logm_x(t)'!BW10-'2a) logm_x(t)'!BV10-'2a)answer'!$C10)^2,"")</f>
        <v>9.2149604517112135E-4</v>
      </c>
      <c r="BX11" s="32">
        <f>IFERROR(('2a) logm_x(t)'!BX10-'2a) logm_x(t)'!BW10-'2a)answer'!$C10)^2,"")</f>
        <v>4.0925482842864132E-2</v>
      </c>
      <c r="BY11" s="32">
        <f>IFERROR(('2a) logm_x(t)'!BY10-'2a) logm_x(t)'!BX10-'2a)answer'!$C10)^2,"")</f>
        <v>4.222606442252911E-2</v>
      </c>
      <c r="BZ11" s="32">
        <f>IFERROR(('2a) logm_x(t)'!BZ10-'2a) logm_x(t)'!BY10-'2a)answer'!$C10)^2,"")</f>
        <v>9.2017526380239732E-4</v>
      </c>
      <c r="CA11" s="32">
        <f>IFERROR(('2a) logm_x(t)'!CA10-'2a) logm_x(t)'!BZ10-'2a)answer'!$C10)^2,"")</f>
        <v>3.711897669536908E-2</v>
      </c>
      <c r="CB11" s="32">
        <f>IFERROR(('2a) logm_x(t)'!CB10-'2a) logm_x(t)'!CA10-'2a)answer'!$C10)^2,"")</f>
        <v>0.1017058557444412</v>
      </c>
      <c r="CC11" s="32">
        <f>IFERROR(('2a) logm_x(t)'!CC10-'2a) logm_x(t)'!CB10-'2a)answer'!$C10)^2,"")</f>
        <v>3.1567517129140459E-2</v>
      </c>
      <c r="CD11" s="32">
        <f>IFERROR(('2a) logm_x(t)'!CD10-'2a) logm_x(t)'!CC10-'2a)answer'!$C10)^2,"")</f>
        <v>0.31036909309071797</v>
      </c>
      <c r="CE11" s="32">
        <f>IFERROR(('2a) logm_x(t)'!CE10-'2a) logm_x(t)'!CD10-'2a)answer'!$C10)^2,"")</f>
        <v>2.9014304739359814E-2</v>
      </c>
      <c r="CF11" s="32">
        <f>IFERROR(('2a) logm_x(t)'!CF10-'2a) logm_x(t)'!CE10-'2a)answer'!$C10)^2,"")</f>
        <v>6.9672373149237124E-4</v>
      </c>
      <c r="CG11" s="32">
        <f>IFERROR(('2a) logm_x(t)'!CG10-'2a) logm_x(t)'!CF10-'2a)answer'!$C10)^2,"")</f>
        <v>5.6456996498660275E-2</v>
      </c>
      <c r="CH11" s="32">
        <f>IFERROR(('2a) logm_x(t)'!CH10-'2a) logm_x(t)'!CG10-'2a)answer'!$C10)^2,"")</f>
        <v>0.11346529913557196</v>
      </c>
      <c r="CI11" s="32">
        <f>IFERROR(('2a) logm_x(t)'!CI10-'2a) logm_x(t)'!CH10-'2a)answer'!$C10)^2,"")</f>
        <v>1.8458394831199779E-2</v>
      </c>
      <c r="CJ11" s="32">
        <f>IFERROR(('2a) logm_x(t)'!CJ10-'2a) logm_x(t)'!CI10-'2a)answer'!$C10)^2,"")</f>
        <v>0.10655999372365757</v>
      </c>
      <c r="CK11" s="32">
        <f>IFERROR(('2a) logm_x(t)'!CK10-'2a) logm_x(t)'!CJ10-'2a)answer'!$C10)^2,"")</f>
        <v>9.460479720152324E-4</v>
      </c>
      <c r="CL11" s="32">
        <f>IFERROR(('2a) logm_x(t)'!CL10-'2a) logm_x(t)'!CK10-'2a)answer'!$C10)^2,"")</f>
        <v>0.15013148601264464</v>
      </c>
      <c r="CM11" s="32">
        <f>IFERROR(('2a) logm_x(t)'!CM10-'2a) logm_x(t)'!CL10-'2a)answer'!$C10)^2,"")</f>
        <v>0.10616619600707922</v>
      </c>
      <c r="CN11" s="32">
        <f>IFERROR(('2a) logm_x(t)'!CN10-'2a) logm_x(t)'!CM10-'2a)answer'!$C10)^2,"")</f>
        <v>0.32382418088744142</v>
      </c>
      <c r="CT11" s="31">
        <f t="shared" si="3"/>
        <v>7</v>
      </c>
      <c r="CU11" s="32">
        <f>('2a) logm_x(t)'!C10-'2a) logm_x(t)'!B10-'2a)answer'!$C10)/$CP$5</f>
        <v>-0.62026831162466489</v>
      </c>
      <c r="CV11" s="32">
        <f>('2a) logm_x(t)'!D10-'2a) logm_x(t)'!C10-'2a)answer'!$C10)/$CP$5</f>
        <v>1.3763969551283823</v>
      </c>
      <c r="CW11" s="32">
        <f>('2a) logm_x(t)'!E10-'2a) logm_x(t)'!D10-'2a)answer'!$C10)/$CP$5</f>
        <v>-1.2923939036015621</v>
      </c>
      <c r="CX11" s="32">
        <f>('2a) logm_x(t)'!F10-'2a) logm_x(t)'!E10-'2a)answer'!$C10)/$CP$5</f>
        <v>0.86264413974621912</v>
      </c>
      <c r="CY11" s="32">
        <f>('2a) logm_x(t)'!G10-'2a) logm_x(t)'!F10-'2a)answer'!$C10)/$CP$5</f>
        <v>0.28329677614073834</v>
      </c>
      <c r="CZ11" s="32">
        <f>('2a) logm_x(t)'!H10-'2a) logm_x(t)'!G10-'2a)answer'!$C10)/$CP$5</f>
        <v>-2.1129943392836381</v>
      </c>
      <c r="DA11" s="32">
        <f>('2a) logm_x(t)'!I10-'2a) logm_x(t)'!H10-'2a)answer'!$C10)/$CP$5</f>
        <v>2.5013402350705607</v>
      </c>
      <c r="DB11" s="32">
        <f>('2a) logm_x(t)'!J10-'2a) logm_x(t)'!I10-'2a)answer'!$C10)/$CP$5</f>
        <v>-0.76803384454209689</v>
      </c>
      <c r="DC11" s="32">
        <f>('2a) logm_x(t)'!K10-'2a) logm_x(t)'!J10-'2a)answer'!$C10)/$CP$5</f>
        <v>0.16394984010579519</v>
      </c>
      <c r="DD11" s="32">
        <f>('2a) logm_x(t)'!L10-'2a) logm_x(t)'!K10-'2a)answer'!$C10)/$CP$5</f>
        <v>0.68418828666549858</v>
      </c>
      <c r="DE11" s="32">
        <f>('2a) logm_x(t)'!M10-'2a) logm_x(t)'!L10-'2a)answer'!$C10)/$CP$5</f>
        <v>-0.51995997847642905</v>
      </c>
      <c r="DF11" s="32">
        <f>('2a) logm_x(t)'!N10-'2a) logm_x(t)'!M10-'2a)answer'!$C10)/$CP$5</f>
        <v>0.10320137030380126</v>
      </c>
      <c r="DG11" s="32">
        <f>('2a) logm_x(t)'!O10-'2a) logm_x(t)'!N10-'2a)answer'!$C10)/$CP$5</f>
        <v>-0.44937220783030207</v>
      </c>
      <c r="DH11" s="32">
        <f>('2a) logm_x(t)'!P10-'2a) logm_x(t)'!O10-'2a)answer'!$C10)/$CP$5</f>
        <v>0.79335147613199153</v>
      </c>
      <c r="DI11" s="32">
        <f>('2a) logm_x(t)'!Q10-'2a) logm_x(t)'!P10-'2a)answer'!$C10)/$CP$5</f>
        <v>-9.4878990525605097E-2</v>
      </c>
      <c r="DJ11" s="32">
        <f>('2a) logm_x(t)'!R10-'2a) logm_x(t)'!Q10-'2a)answer'!$C10)/$CP$5</f>
        <v>0.87054116351157518</v>
      </c>
      <c r="DK11" s="32">
        <f>('2a) logm_x(t)'!S10-'2a) logm_x(t)'!R10-'2a)answer'!$C10)/$CP$5</f>
        <v>0.57383946019370857</v>
      </c>
      <c r="DL11" s="32">
        <f>('2a) logm_x(t)'!T10-'2a) logm_x(t)'!S10-'2a)answer'!$C10)/$CP$5</f>
        <v>-0.12879070283791696</v>
      </c>
      <c r="DM11" s="32">
        <f>('2a) logm_x(t)'!U10-'2a) logm_x(t)'!T10-'2a)answer'!$C10)/$CP$5</f>
        <v>-1.6152809451554062</v>
      </c>
      <c r="DN11" s="32">
        <f>('2a) logm_x(t)'!V10-'2a) logm_x(t)'!U10-'2a)answer'!$C10)/$CP$5</f>
        <v>0.62039413666019549</v>
      </c>
      <c r="DO11" s="32">
        <f>('2a) logm_x(t)'!W10-'2a) logm_x(t)'!V10-'2a)answer'!$C10)/$CP$5</f>
        <v>0.63080232930917568</v>
      </c>
      <c r="DP11" s="32">
        <f>('2a) logm_x(t)'!X10-'2a) logm_x(t)'!W10-'2a)answer'!$C10)/$CP$5</f>
        <v>1.2349750777339112</v>
      </c>
      <c r="DQ11" s="32">
        <f>('2a) logm_x(t)'!Y10-'2a) logm_x(t)'!X10-'2a)answer'!$C10)/$CP$5</f>
        <v>-1.3033497978054596</v>
      </c>
      <c r="DR11" s="32">
        <f>('2a) logm_x(t)'!Z10-'2a) logm_x(t)'!Y10-'2a)answer'!$C10)/$CP$5</f>
        <v>-1.3900653038964401</v>
      </c>
      <c r="DS11" s="32">
        <f>('2a) logm_x(t)'!AA10-'2a) logm_x(t)'!Z10-'2a)answer'!$C10)/$CP$5</f>
        <v>-1.3263835020667396</v>
      </c>
      <c r="DT11" s="32">
        <f>('2a) logm_x(t)'!AB10-'2a) logm_x(t)'!AA10-'2a)answer'!$C10)/$CP$5</f>
        <v>2.265341594558079</v>
      </c>
      <c r="DU11" s="32">
        <f>('2a) logm_x(t)'!AC10-'2a) logm_x(t)'!AB10-'2a)answer'!$C10)/$CP$5</f>
        <v>-0.31501714005693537</v>
      </c>
      <c r="DV11" s="32">
        <f>('2a) logm_x(t)'!AD10-'2a) logm_x(t)'!AC10-'2a)answer'!$C10)/$CP$5</f>
        <v>-1.4415581010467362</v>
      </c>
      <c r="DW11" s="32">
        <f>('2a) logm_x(t)'!AE10-'2a) logm_x(t)'!AD10-'2a)answer'!$C10)/$CP$5</f>
        <v>1.2977408504320038</v>
      </c>
      <c r="DX11" s="32">
        <f>('2a) logm_x(t)'!AF10-'2a) logm_x(t)'!AE10-'2a)answer'!$C10)/$CP$5</f>
        <v>-0.20904806610688811</v>
      </c>
      <c r="DY11" s="32">
        <f>('2a) logm_x(t)'!AG10-'2a) logm_x(t)'!AF10-'2a)answer'!$C10)/$CP$5</f>
        <v>-1.0426552701399949</v>
      </c>
      <c r="DZ11" s="32">
        <f>('2a) logm_x(t)'!AH10-'2a) logm_x(t)'!AG10-'2a)answer'!$C10)/$CP$5</f>
        <v>-0.56787057205125879</v>
      </c>
      <c r="EA11" s="32">
        <f>('2a) logm_x(t)'!AI10-'2a) logm_x(t)'!AH10-'2a)answer'!$C10)/$CP$5</f>
        <v>1.5023468083159914</v>
      </c>
      <c r="EB11" s="32">
        <f>('2a) logm_x(t)'!AJ10-'2a) logm_x(t)'!AI10-'2a)answer'!$C10)/$CP$5</f>
        <v>-1.3124035920980062</v>
      </c>
      <c r="EC11" s="32">
        <f>('2a) logm_x(t)'!AK10-'2a) logm_x(t)'!AJ10-'2a)answer'!$C10)/$CP$5</f>
        <v>0.44551466473838436</v>
      </c>
      <c r="ED11" s="32">
        <f>('2a) logm_x(t)'!AL10-'2a) logm_x(t)'!AK10-'2a)answer'!$C10)/$CP$5</f>
        <v>-2.7964436072475944</v>
      </c>
      <c r="EE11" s="32">
        <f>('2a) logm_x(t)'!AM10-'2a) logm_x(t)'!AL10-'2a)answer'!$C10)/$CP$5</f>
        <v>3.3429192938552559</v>
      </c>
      <c r="EF11" s="32">
        <f>('2a) logm_x(t)'!AN10-'2a) logm_x(t)'!AM10-'2a)answer'!$C10)/$CP$5</f>
        <v>-1.4535688753637011</v>
      </c>
      <c r="EG11" s="32">
        <f>('2a) logm_x(t)'!AO10-'2a) logm_x(t)'!AN10-'2a)answer'!$C10)/$CP$5</f>
        <v>0.34801352441899663</v>
      </c>
      <c r="EH11" s="32">
        <f>('2a) logm_x(t)'!AP10-'2a) logm_x(t)'!AO10-'2a)answer'!$C10)/$CP$5</f>
        <v>1.87297841645454</v>
      </c>
      <c r="EI11" s="32">
        <f>('2a) logm_x(t)'!AQ10-'2a) logm_x(t)'!AP10-'2a)answer'!$C10)/$CP$5</f>
        <v>-2.1869375208778536</v>
      </c>
      <c r="EJ11" s="32">
        <f>('2a) logm_x(t)'!AR10-'2a) logm_x(t)'!AQ10-'2a)answer'!$C10)/$CP$5</f>
        <v>0.6730648451325103</v>
      </c>
      <c r="EK11" s="32">
        <f>('2a) logm_x(t)'!AS10-'2a) logm_x(t)'!AR10-'2a)answer'!$C10)/$CP$5</f>
        <v>-1.2723339034828538</v>
      </c>
      <c r="EL11" s="32">
        <f>('2a) logm_x(t)'!AT10-'2a) logm_x(t)'!AS10-'2a)answer'!$C10)/$CP$5</f>
        <v>1.7059927668541903</v>
      </c>
      <c r="EM11" s="32">
        <f>('2a) logm_x(t)'!AU10-'2a) logm_x(t)'!AT10-'2a)answer'!$C10)/$CP$5</f>
        <v>-0.73788177946349276</v>
      </c>
      <c r="EN11" s="32">
        <f>('2a) logm_x(t)'!AV10-'2a) logm_x(t)'!AU10-'2a)answer'!$C10)/$CP$5</f>
        <v>0.87015384430520493</v>
      </c>
      <c r="EO11" s="32">
        <f>('2a) logm_x(t)'!AW10-'2a) logm_x(t)'!AV10-'2a)answer'!$C10)/$CP$5</f>
        <v>-0.26580427555232633</v>
      </c>
      <c r="EP11" s="32">
        <f>('2a) logm_x(t)'!AX10-'2a) logm_x(t)'!AW10-'2a)answer'!$C10)/$CP$5</f>
        <v>-0.47153272008963037</v>
      </c>
      <c r="EQ11" s="32">
        <f>('2a) logm_x(t)'!AY10-'2a) logm_x(t)'!AX10-'2a)answer'!$C10)/$CP$5</f>
        <v>2.1460459263826923</v>
      </c>
      <c r="ER11" s="32">
        <f>('2a) logm_x(t)'!AZ10-'2a) logm_x(t)'!AY10-'2a)answer'!$C10)/$CP$5</f>
        <v>-1.0125439990270559</v>
      </c>
      <c r="ES11" s="32">
        <f>('2a) logm_x(t)'!BA10-'2a) logm_x(t)'!AZ10-'2a)answer'!$C10)/$CP$5</f>
        <v>0.84911765473675849</v>
      </c>
      <c r="ET11" s="32">
        <f>('2a) logm_x(t)'!BB10-'2a) logm_x(t)'!BA10-'2a)answer'!$C10)/$CP$5</f>
        <v>-0.94206456704617081</v>
      </c>
      <c r="EU11" s="32">
        <f>('2a) logm_x(t)'!BC10-'2a) logm_x(t)'!BB10-'2a)answer'!$C10)/$CP$5</f>
        <v>0.22116962880941454</v>
      </c>
      <c r="EV11" s="32">
        <f>('2a) logm_x(t)'!BD10-'2a) logm_x(t)'!BC10-'2a)answer'!$C10)/$CP$5</f>
        <v>-0.75833454158318947</v>
      </c>
      <c r="EW11" s="32">
        <f>('2a) logm_x(t)'!BE10-'2a) logm_x(t)'!BD10-'2a)answer'!$C10)/$CP$5</f>
        <v>-0.42528860580724526</v>
      </c>
      <c r="EX11" s="32">
        <f>('2a) logm_x(t)'!BF10-'2a) logm_x(t)'!BE10-'2a)answer'!$C10)/$CP$5</f>
        <v>1.8083689916085037</v>
      </c>
      <c r="EY11" s="32">
        <f>('2a) logm_x(t)'!BG10-'2a) logm_x(t)'!BF10-'2a)answer'!$C10)/$CP$5</f>
        <v>-2.6006242336685661</v>
      </c>
      <c r="EZ11" s="32">
        <f>('2a) logm_x(t)'!BH10-'2a) logm_x(t)'!BG10-'2a)answer'!$C10)/$CP$5</f>
        <v>2.4694189373070641</v>
      </c>
      <c r="FA11" s="32">
        <f>('2a) logm_x(t)'!BI10-'2a) logm_x(t)'!BH10-'2a)answer'!$C10)/$CP$5</f>
        <v>-1.782727206215043</v>
      </c>
      <c r="FB11" s="32">
        <f>('2a) logm_x(t)'!BJ10-'2a) logm_x(t)'!BI10-'2a)answer'!$C10)/$CP$5</f>
        <v>1.821464697994488</v>
      </c>
      <c r="FC11" s="32">
        <f>('2a) logm_x(t)'!BK10-'2a) logm_x(t)'!BJ10-'2a)answer'!$C10)/$CP$5</f>
        <v>0.6156646371345349</v>
      </c>
      <c r="FD11" s="32">
        <f>('2a) logm_x(t)'!BL10-'2a) logm_x(t)'!BK10-'2a)answer'!$C10)/$CP$5</f>
        <v>-2.5966732135618256</v>
      </c>
      <c r="FE11" s="32">
        <f>('2a) logm_x(t)'!BM10-'2a) logm_x(t)'!BL10-'2a)answer'!$C10)/$CP$5</f>
        <v>1.5267365169965088</v>
      </c>
      <c r="FF11" s="32">
        <f>('2a) logm_x(t)'!BN10-'2a) logm_x(t)'!BM10-'2a)answer'!$C10)/$CP$5</f>
        <v>0.9067490058438431</v>
      </c>
      <c r="FG11" s="32">
        <f>('2a) logm_x(t)'!BO10-'2a) logm_x(t)'!BN10-'2a)answer'!$C10)/$CP$5</f>
        <v>-3.7449348852759758</v>
      </c>
      <c r="FH11" s="32">
        <f>('2a) logm_x(t)'!BP10-'2a) logm_x(t)'!BO10-'2a)answer'!$C10)/$CP$5</f>
        <v>-0.16660496634281707</v>
      </c>
      <c r="FI11" s="32">
        <f>('2a) logm_x(t)'!BQ10-'2a) logm_x(t)'!BP10-'2a)answer'!$C10)/$CP$5</f>
        <v>0.21275129223115677</v>
      </c>
      <c r="FJ11" s="32">
        <f>('2a) logm_x(t)'!BR10-'2a) logm_x(t)'!BQ10-'2a)answer'!$C10)/$CP$5</f>
        <v>-0.18614231728759692</v>
      </c>
      <c r="FK11" s="32">
        <f>('2a) logm_x(t)'!BS10-'2a) logm_x(t)'!BR10-'2a)answer'!$C10)/$CP$5</f>
        <v>2.6855394852538108</v>
      </c>
      <c r="FL11" s="32">
        <f>('2a) logm_x(t)'!BT10-'2a) logm_x(t)'!BS10-'2a)answer'!$C10)/$CP$5</f>
        <v>-0.74693902000610779</v>
      </c>
      <c r="FM11" s="32">
        <f>('2a) logm_x(t)'!BU10-'2a) logm_x(t)'!BT10-'2a)answer'!$C10)/$CP$5</f>
        <v>-2.6820612449013175</v>
      </c>
      <c r="FN11" s="32">
        <f>('2a) logm_x(t)'!BV10-'2a) logm_x(t)'!BU10-'2a)answer'!$C10)/$CP$5</f>
        <v>1.605305765741782</v>
      </c>
      <c r="FO11" s="32">
        <f>('2a) logm_x(t)'!BW10-'2a) logm_x(t)'!BV10-'2a)answer'!$C10)/$CP$5</f>
        <v>-0.21748980867383097</v>
      </c>
      <c r="FP11" s="32">
        <f>('2a) logm_x(t)'!BX10-'2a) logm_x(t)'!BW10-'2a)answer'!$C10)/$CP$5</f>
        <v>1.449402744588979</v>
      </c>
      <c r="FQ11" s="32">
        <f>('2a) logm_x(t)'!BY10-'2a) logm_x(t)'!BX10-'2a)answer'!$C10)/$CP$5</f>
        <v>-1.472253096295548</v>
      </c>
      <c r="FR11" s="32">
        <f>('2a) logm_x(t)'!BZ10-'2a) logm_x(t)'!BY10-'2a)answer'!$C10)/$CP$5</f>
        <v>0.21733388858400152</v>
      </c>
      <c r="FS11" s="32">
        <f>('2a) logm_x(t)'!CA10-'2a) logm_x(t)'!BZ10-'2a)answer'!$C10)/$CP$5</f>
        <v>-1.3803530235409696</v>
      </c>
      <c r="FT11" s="32">
        <f>('2a) logm_x(t)'!CB10-'2a) logm_x(t)'!CA10-'2a)answer'!$C10)/$CP$5</f>
        <v>2.2848892401398082</v>
      </c>
      <c r="FU11" s="32">
        <f>('2a) logm_x(t)'!CC10-'2a) logm_x(t)'!CB10-'2a)answer'!$C10)/$CP$5</f>
        <v>-1.272953049420497</v>
      </c>
      <c r="FV11" s="32">
        <f>('2a) logm_x(t)'!CD10-'2a) logm_x(t)'!CC10-'2a)answer'!$C10)/$CP$5</f>
        <v>3.9914565589065218</v>
      </c>
      <c r="FW11" s="32">
        <f>('2a) logm_x(t)'!CE10-'2a) logm_x(t)'!CD10-'2a)answer'!$C10)/$CP$5</f>
        <v>-1.220388924120112</v>
      </c>
      <c r="FX11" s="32">
        <f>('2a) logm_x(t)'!CF10-'2a) logm_x(t)'!CE10-'2a)answer'!$C10)/$CP$5</f>
        <v>-0.18911347508302923</v>
      </c>
      <c r="FY11" s="32">
        <f>('2a) logm_x(t)'!CG10-'2a) logm_x(t)'!CF10-'2a)answer'!$C10)/$CP$5</f>
        <v>-1.7023586366660062</v>
      </c>
      <c r="FZ11" s="32">
        <f>('2a) logm_x(t)'!CH10-'2a) logm_x(t)'!CG10-'2a)answer'!$C10)/$CP$5</f>
        <v>-2.4133688595416309</v>
      </c>
      <c r="GA11" s="32">
        <f>('2a) logm_x(t)'!CI10-'2a) logm_x(t)'!CH10-'2a)answer'!$C10)/$CP$5</f>
        <v>0.97339506279859489</v>
      </c>
      <c r="GB11" s="32">
        <f>('2a) logm_x(t)'!CJ10-'2a) logm_x(t)'!CI10-'2a)answer'!$C10)/$CP$5</f>
        <v>-2.3387794355112166</v>
      </c>
      <c r="GC11" s="32">
        <f>('2a) logm_x(t)'!CK10-'2a) logm_x(t)'!CJ10-'2a)answer'!$C10)/$CP$5</f>
        <v>0.22036811304203394</v>
      </c>
      <c r="GD11" s="32">
        <f>('2a) logm_x(t)'!CL10-'2a) logm_x(t)'!CK10-'2a)answer'!$C10)/$CP$5</f>
        <v>2.7760549923042133</v>
      </c>
      <c r="GE11" s="32">
        <f>('2a) logm_x(t)'!CM10-'2a) logm_x(t)'!CL10-'2a)answer'!$C10)/$CP$5</f>
        <v>-2.3344538980802407</v>
      </c>
      <c r="GF11" s="32">
        <f>('2a) logm_x(t)'!CN10-'2a) logm_x(t)'!CM10-'2a)answer'!$C10)/$CP$5</f>
        <v>4.0770572627071955</v>
      </c>
    </row>
    <row r="12" spans="1:188" x14ac:dyDescent="0.25">
      <c r="A12" s="31">
        <f>'2a) logm_x(t)'!A11</f>
        <v>8</v>
      </c>
      <c r="B12" s="32"/>
      <c r="C12" s="32">
        <f>IFERROR(('2a) logm_x(t)'!C11-'2a) logm_x(t)'!B11-'2a)answer'!$C11)^2,"")</f>
        <v>1.5503662078379663E-3</v>
      </c>
      <c r="D12" s="32">
        <f>IFERROR(('2a) logm_x(t)'!D11-'2a) logm_x(t)'!C11-'2a)answer'!$C11)^2,"")</f>
        <v>1.6239013347650339E-3</v>
      </c>
      <c r="E12" s="32">
        <f>IFERROR(('2a) logm_x(t)'!E11-'2a) logm_x(t)'!D11-'2a)answer'!$C11)^2,"")</f>
        <v>6.6961925542615179E-4</v>
      </c>
      <c r="F12" s="32">
        <f>IFERROR(('2a) logm_x(t)'!F11-'2a) logm_x(t)'!E11-'2a)answer'!$C11)^2,"")</f>
        <v>4.9923816243627956E-3</v>
      </c>
      <c r="G12" s="32">
        <f>IFERROR(('2a) logm_x(t)'!G11-'2a) logm_x(t)'!F11-'2a)answer'!$C11)^2,"")</f>
        <v>1.0127979046582988E-2</v>
      </c>
      <c r="H12" s="32">
        <f>IFERROR(('2a) logm_x(t)'!H11-'2a) logm_x(t)'!G11-'2a)answer'!$C11)^2,"")</f>
        <v>4.4676603784919444E-3</v>
      </c>
      <c r="I12" s="32">
        <f>IFERROR(('2a) logm_x(t)'!I11-'2a) logm_x(t)'!H11-'2a)answer'!$C11)^2,"")</f>
        <v>5.0870483738520336E-2</v>
      </c>
      <c r="J12" s="32">
        <f>IFERROR(('2a) logm_x(t)'!J11-'2a) logm_x(t)'!I11-'2a)answer'!$C11)^2,"")</f>
        <v>3.5802164200159199E-2</v>
      </c>
      <c r="K12" s="32">
        <f>IFERROR(('2a) logm_x(t)'!K11-'2a) logm_x(t)'!J11-'2a)answer'!$C11)^2,"")</f>
        <v>1.8303715245985871E-3</v>
      </c>
      <c r="L12" s="32">
        <f>IFERROR(('2a) logm_x(t)'!L11-'2a) logm_x(t)'!K11-'2a)answer'!$C11)^2,"")</f>
        <v>1.469156184124502E-2</v>
      </c>
      <c r="M12" s="32">
        <f>IFERROR(('2a) logm_x(t)'!M11-'2a) logm_x(t)'!L11-'2a)answer'!$C11)^2,"")</f>
        <v>7.1442203099644705E-3</v>
      </c>
      <c r="N12" s="32">
        <f>IFERROR(('2a) logm_x(t)'!N11-'2a) logm_x(t)'!M11-'2a)answer'!$C11)^2,"")</f>
        <v>6.4361723077613884E-4</v>
      </c>
      <c r="O12" s="32">
        <f>IFERROR(('2a) logm_x(t)'!O11-'2a) logm_x(t)'!N11-'2a)answer'!$C11)^2,"")</f>
        <v>3.0604479087924109E-2</v>
      </c>
      <c r="P12" s="32">
        <f>IFERROR(('2a) logm_x(t)'!P11-'2a) logm_x(t)'!O11-'2a)answer'!$C11)^2,"")</f>
        <v>1.6270188008805388E-2</v>
      </c>
      <c r="Q12" s="32">
        <f>IFERROR(('2a) logm_x(t)'!Q11-'2a) logm_x(t)'!P11-'2a)answer'!$C11)^2,"")</f>
        <v>1.3385091185362707E-3</v>
      </c>
      <c r="R12" s="32">
        <f>IFERROR(('2a) logm_x(t)'!R11-'2a) logm_x(t)'!Q11-'2a)answer'!$C11)^2,"")</f>
        <v>2.7466729920198212E-5</v>
      </c>
      <c r="S12" s="32">
        <f>IFERROR(('2a) logm_x(t)'!S11-'2a) logm_x(t)'!R11-'2a)answer'!$C11)^2,"")</f>
        <v>9.4481917751923373E-3</v>
      </c>
      <c r="T12" s="32">
        <f>IFERROR(('2a) logm_x(t)'!T11-'2a) logm_x(t)'!S11-'2a)answer'!$C11)^2,"")</f>
        <v>9.8162694036153329E-3</v>
      </c>
      <c r="U12" s="32">
        <f>IFERROR(('2a) logm_x(t)'!U11-'2a) logm_x(t)'!T11-'2a)answer'!$C11)^2,"")</f>
        <v>6.05595483699634E-3</v>
      </c>
      <c r="V12" s="32">
        <f>IFERROR(('2a) logm_x(t)'!V11-'2a) logm_x(t)'!U11-'2a)answer'!$C11)^2,"")</f>
        <v>5.6728568023596472E-4</v>
      </c>
      <c r="W12" s="32">
        <f>IFERROR(('2a) logm_x(t)'!W11-'2a) logm_x(t)'!V11-'2a)answer'!$C11)^2,"")</f>
        <v>1.0842824970935593E-2</v>
      </c>
      <c r="X12" s="32">
        <f>IFERROR(('2a) logm_x(t)'!X11-'2a) logm_x(t)'!W11-'2a)answer'!$C11)^2,"")</f>
        <v>2.1308376968533055E-3</v>
      </c>
      <c r="Y12" s="32">
        <f>IFERROR(('2a) logm_x(t)'!Y11-'2a) logm_x(t)'!X11-'2a)answer'!$C11)^2,"")</f>
        <v>5.024856661142498E-4</v>
      </c>
      <c r="Z12" s="32">
        <f>IFERROR(('2a) logm_x(t)'!Z11-'2a) logm_x(t)'!Y11-'2a)answer'!$C11)^2,"")</f>
        <v>3.7797972005717148E-2</v>
      </c>
      <c r="AA12" s="32">
        <f>IFERROR(('2a) logm_x(t)'!AA11-'2a) logm_x(t)'!Z11-'2a)answer'!$C11)^2,"")</f>
        <v>0.22345284769253507</v>
      </c>
      <c r="AB12" s="32">
        <f>IFERROR(('2a) logm_x(t)'!AB11-'2a) logm_x(t)'!AA11-'2a)answer'!$C11)^2,"")</f>
        <v>0.22835074439867475</v>
      </c>
      <c r="AC12" s="32">
        <f>IFERROR(('2a) logm_x(t)'!AC11-'2a) logm_x(t)'!AB11-'2a)answer'!$C11)^2,"")</f>
        <v>3.9395364666893739E-5</v>
      </c>
      <c r="AD12" s="32">
        <f>IFERROR(('2a) logm_x(t)'!AD11-'2a) logm_x(t)'!AC11-'2a)answer'!$C11)^2,"")</f>
        <v>4.4081016380019475E-3</v>
      </c>
      <c r="AE12" s="32">
        <f>IFERROR(('2a) logm_x(t)'!AE11-'2a) logm_x(t)'!AD11-'2a)answer'!$C11)^2,"")</f>
        <v>4.135333516528155E-3</v>
      </c>
      <c r="AF12" s="32">
        <f>IFERROR(('2a) logm_x(t)'!AF11-'2a) logm_x(t)'!AE11-'2a)answer'!$C11)^2,"")</f>
        <v>8.2230459900192211E-3</v>
      </c>
      <c r="AG12" s="32">
        <f>IFERROR(('2a) logm_x(t)'!AG11-'2a) logm_x(t)'!AF11-'2a)answer'!$C11)^2,"")</f>
        <v>4.0081920262366424E-5</v>
      </c>
      <c r="AH12" s="32">
        <f>IFERROR(('2a) logm_x(t)'!AH11-'2a) logm_x(t)'!AG11-'2a)answer'!$C11)^2,"")</f>
        <v>7.7123681798568541E-3</v>
      </c>
      <c r="AI12" s="32">
        <f>IFERROR(('2a) logm_x(t)'!AI11-'2a) logm_x(t)'!AH11-'2a)answer'!$C11)^2,"")</f>
        <v>0.28637663505499539</v>
      </c>
      <c r="AJ12" s="32">
        <f>IFERROR(('2a) logm_x(t)'!AJ11-'2a) logm_x(t)'!AI11-'2a)answer'!$C11)^2,"")</f>
        <v>0.1228407164275237</v>
      </c>
      <c r="AK12" s="32">
        <f>IFERROR(('2a) logm_x(t)'!AK11-'2a) logm_x(t)'!AJ11-'2a)answer'!$C11)^2,"")</f>
        <v>2.9978008335007203E-2</v>
      </c>
      <c r="AL12" s="32">
        <f>IFERROR(('2a) logm_x(t)'!AL11-'2a) logm_x(t)'!AK11-'2a)answer'!$C11)^2,"")</f>
        <v>1.8248104703125705E-2</v>
      </c>
      <c r="AM12" s="32">
        <f>IFERROR(('2a) logm_x(t)'!AM11-'2a) logm_x(t)'!AL11-'2a)answer'!$C11)^2,"")</f>
        <v>1.9633066842224524E-2</v>
      </c>
      <c r="AN12" s="32">
        <f>IFERROR(('2a) logm_x(t)'!AN11-'2a) logm_x(t)'!AM11-'2a)answer'!$C11)^2,"")</f>
        <v>2.6850005494280294E-3</v>
      </c>
      <c r="AO12" s="32">
        <f>IFERROR(('2a) logm_x(t)'!AO11-'2a) logm_x(t)'!AN11-'2a)answer'!$C11)^2,"")</f>
        <v>7.2322423834450941E-3</v>
      </c>
      <c r="AP12" s="32">
        <f>IFERROR(('2a) logm_x(t)'!AP11-'2a) logm_x(t)'!AO11-'2a)answer'!$C11)^2,"")</f>
        <v>8.8695390799751615E-4</v>
      </c>
      <c r="AQ12" s="32">
        <f>IFERROR(('2a) logm_x(t)'!AQ11-'2a) logm_x(t)'!AP11-'2a)answer'!$C11)^2,"")</f>
        <v>5.5817001571036924E-2</v>
      </c>
      <c r="AR12" s="32">
        <f>IFERROR(('2a) logm_x(t)'!AR11-'2a) logm_x(t)'!AQ11-'2a)answer'!$C11)^2,"")</f>
        <v>9.6123791608437661E-2</v>
      </c>
      <c r="AS12" s="32">
        <f>IFERROR(('2a) logm_x(t)'!AS11-'2a) logm_x(t)'!AR11-'2a)answer'!$C11)^2,"")</f>
        <v>3.5671754623858533E-3</v>
      </c>
      <c r="AT12" s="32">
        <f>IFERROR(('2a) logm_x(t)'!AT11-'2a) logm_x(t)'!AS11-'2a)answer'!$C11)^2,"")</f>
        <v>2.4803382792687068E-2</v>
      </c>
      <c r="AU12" s="32">
        <f>IFERROR(('2a) logm_x(t)'!AU11-'2a) logm_x(t)'!AT11-'2a)answer'!$C11)^2,"")</f>
        <v>4.0800627388022433E-2</v>
      </c>
      <c r="AV12" s="32">
        <f>IFERROR(('2a) logm_x(t)'!AV11-'2a) logm_x(t)'!AU11-'2a)answer'!$C11)^2,"")</f>
        <v>4.907270030334053E-2</v>
      </c>
      <c r="AW12" s="32">
        <f>IFERROR(('2a) logm_x(t)'!AW11-'2a) logm_x(t)'!AV11-'2a)answer'!$C11)^2,"")</f>
        <v>6.049951741682315E-3</v>
      </c>
      <c r="AX12" s="32">
        <f>IFERROR(('2a) logm_x(t)'!AX11-'2a) logm_x(t)'!AW11-'2a)answer'!$C11)^2,"")</f>
        <v>1.3919551531379883E-2</v>
      </c>
      <c r="AY12" s="32">
        <f>IFERROR(('2a) logm_x(t)'!AY11-'2a) logm_x(t)'!AX11-'2a)answer'!$C11)^2,"")</f>
        <v>5.5904023449137884E-2</v>
      </c>
      <c r="AZ12" s="32">
        <f>IFERROR(('2a) logm_x(t)'!AZ11-'2a) logm_x(t)'!AY11-'2a)answer'!$C11)^2,"")</f>
        <v>6.4558921108704301E-2</v>
      </c>
      <c r="BA12" s="32">
        <f>IFERROR(('2a) logm_x(t)'!BA11-'2a) logm_x(t)'!AZ11-'2a)answer'!$C11)^2,"")</f>
        <v>1.1549363172888526E-3</v>
      </c>
      <c r="BB12" s="32">
        <f>IFERROR(('2a) logm_x(t)'!BB11-'2a) logm_x(t)'!BA11-'2a)answer'!$C11)^2,"")</f>
        <v>1.1306942929855854E-5</v>
      </c>
      <c r="BC12" s="32">
        <f>IFERROR(('2a) logm_x(t)'!BC11-'2a) logm_x(t)'!BB11-'2a)answer'!$C11)^2,"")</f>
        <v>2.3430264916494487E-2</v>
      </c>
      <c r="BD12" s="32">
        <f>IFERROR(('2a) logm_x(t)'!BD11-'2a) logm_x(t)'!BC11-'2a)answer'!$C11)^2,"")</f>
        <v>3.5355311279437101E-3</v>
      </c>
      <c r="BE12" s="32">
        <f>IFERROR(('2a) logm_x(t)'!BE11-'2a) logm_x(t)'!BD11-'2a)answer'!$C11)^2,"")</f>
        <v>3.0668092976048701E-2</v>
      </c>
      <c r="BF12" s="32">
        <f>IFERROR(('2a) logm_x(t)'!BF11-'2a) logm_x(t)'!BE11-'2a)answer'!$C11)^2,"")</f>
        <v>9.6520393157461526E-3</v>
      </c>
      <c r="BG12" s="32">
        <f>IFERROR(('2a) logm_x(t)'!BG11-'2a) logm_x(t)'!BF11-'2a)answer'!$C11)^2,"")</f>
        <v>6.4177465700991893E-2</v>
      </c>
      <c r="BH12" s="32">
        <f>IFERROR(('2a) logm_x(t)'!BH11-'2a) logm_x(t)'!BG11-'2a)answer'!$C11)^2,"")</f>
        <v>1.1583766827617989E-3</v>
      </c>
      <c r="BI12" s="32">
        <f>IFERROR(('2a) logm_x(t)'!BI11-'2a) logm_x(t)'!BH11-'2a)answer'!$C11)^2,"")</f>
        <v>4.9955257456208789E-2</v>
      </c>
      <c r="BJ12" s="32">
        <f>IFERROR(('2a) logm_x(t)'!BJ11-'2a) logm_x(t)'!BI11-'2a)answer'!$C11)^2,"")</f>
        <v>2.714300869466461E-2</v>
      </c>
      <c r="BK12" s="32">
        <f>IFERROR(('2a) logm_x(t)'!BK11-'2a) logm_x(t)'!BJ11-'2a)answer'!$C11)^2,"")</f>
        <v>2.7533893064990083E-2</v>
      </c>
      <c r="BL12" s="32">
        <f>IFERROR(('2a) logm_x(t)'!BL11-'2a) logm_x(t)'!BK11-'2a)answer'!$C11)^2,"")</f>
        <v>1.9410601831958422E-2</v>
      </c>
      <c r="BM12" s="32">
        <f>IFERROR(('2a) logm_x(t)'!BM11-'2a) logm_x(t)'!BL11-'2a)answer'!$C11)^2,"")</f>
        <v>0.10337914274300848</v>
      </c>
      <c r="BN12" s="32">
        <f>IFERROR(('2a) logm_x(t)'!BN11-'2a) logm_x(t)'!BM11-'2a)answer'!$C11)^2,"")</f>
        <v>6.7545330826919749E-3</v>
      </c>
      <c r="BO12" s="32">
        <f>IFERROR(('2a) logm_x(t)'!BO11-'2a) logm_x(t)'!BN11-'2a)answer'!$C11)^2,"")</f>
        <v>9.6089313761711703E-2</v>
      </c>
      <c r="BP12" s="32">
        <f>IFERROR(('2a) logm_x(t)'!BP11-'2a) logm_x(t)'!BO11-'2a)answer'!$C11)^2,"")</f>
        <v>2.3735373656472242E-2</v>
      </c>
      <c r="BQ12" s="32">
        <f>IFERROR(('2a) logm_x(t)'!BQ11-'2a) logm_x(t)'!BP11-'2a)answer'!$C11)^2,"")</f>
        <v>1.1621768965336837E-3</v>
      </c>
      <c r="BR12" s="32">
        <f>IFERROR(('2a) logm_x(t)'!BR11-'2a) logm_x(t)'!BQ11-'2a)answer'!$C11)^2,"")</f>
        <v>5.8363242746013542E-3</v>
      </c>
      <c r="BS12" s="32">
        <f>IFERROR(('2a) logm_x(t)'!BS11-'2a) logm_x(t)'!BR11-'2a)answer'!$C11)^2,"")</f>
        <v>0.22700549789591398</v>
      </c>
      <c r="BT12" s="32">
        <f>IFERROR(('2a) logm_x(t)'!BT11-'2a) logm_x(t)'!BS11-'2a)answer'!$C11)^2,"")</f>
        <v>0.34077567229148797</v>
      </c>
      <c r="BU12" s="32">
        <f>IFERROR(('2a) logm_x(t)'!BU11-'2a) logm_x(t)'!BT11-'2a)answer'!$C11)^2,"")</f>
        <v>7.5934385278975123E-3</v>
      </c>
      <c r="BV12" s="32">
        <f>IFERROR(('2a) logm_x(t)'!BV11-'2a) logm_x(t)'!BU11-'2a)answer'!$C11)^2,"")</f>
        <v>1.0441009648892983</v>
      </c>
      <c r="BW12" s="32">
        <f>IFERROR(('2a) logm_x(t)'!BW11-'2a) logm_x(t)'!BV11-'2a)answer'!$C11)^2,"")</f>
        <v>0.27060030796508239</v>
      </c>
      <c r="BX12" s="32">
        <f>IFERROR(('2a) logm_x(t)'!BX11-'2a) logm_x(t)'!BW11-'2a)answer'!$C11)^2,"")</f>
        <v>0.58647961620577294</v>
      </c>
      <c r="BY12" s="32">
        <f>IFERROR(('2a) logm_x(t)'!BY11-'2a) logm_x(t)'!BX11-'2a)answer'!$C11)^2,"")</f>
        <v>0.23817193833753963</v>
      </c>
      <c r="BZ12" s="32">
        <f>IFERROR(('2a) logm_x(t)'!BZ11-'2a) logm_x(t)'!BY11-'2a)answer'!$C11)^2,"")</f>
        <v>6.3994700913424157E-2</v>
      </c>
      <c r="CA12" s="32">
        <f>IFERROR(('2a) logm_x(t)'!CA11-'2a) logm_x(t)'!BZ11-'2a)answer'!$C11)^2,"")</f>
        <v>0.10404749360963404</v>
      </c>
      <c r="CB12" s="32">
        <f>IFERROR(('2a) logm_x(t)'!CB11-'2a) logm_x(t)'!CA11-'2a)answer'!$C11)^2,"")</f>
        <v>9.4621945370554739E-2</v>
      </c>
      <c r="CC12" s="32">
        <f>IFERROR(('2a) logm_x(t)'!CC11-'2a) logm_x(t)'!CB11-'2a)answer'!$C11)^2,"")</f>
        <v>1.1328090456460609</v>
      </c>
      <c r="CD12" s="32">
        <f>IFERROR(('2a) logm_x(t)'!CD11-'2a) logm_x(t)'!CC11-'2a)answer'!$C11)^2,"")</f>
        <v>0.33002488353479986</v>
      </c>
      <c r="CE12" s="32">
        <f>IFERROR(('2a) logm_x(t)'!CE11-'2a) logm_x(t)'!CD11-'2a)answer'!$C11)^2,"")</f>
        <v>2.1791911274412559E-2</v>
      </c>
      <c r="CF12" s="32">
        <f>IFERROR(('2a) logm_x(t)'!CF11-'2a) logm_x(t)'!CE11-'2a)answer'!$C11)^2,"")</f>
        <v>4.9296584167396176E-3</v>
      </c>
      <c r="CG12" s="32">
        <f>IFERROR(('2a) logm_x(t)'!CG11-'2a) logm_x(t)'!CF11-'2a)answer'!$C11)^2,"")</f>
        <v>0.10415489246799851</v>
      </c>
      <c r="CH12" s="32">
        <f>IFERROR(('2a) logm_x(t)'!CH11-'2a) logm_x(t)'!CG11-'2a)answer'!$C11)^2,"")</f>
        <v>2.6792726238200736E-3</v>
      </c>
      <c r="CI12" s="32">
        <f>IFERROR(('2a) logm_x(t)'!CI11-'2a) logm_x(t)'!CH11-'2a)answer'!$C11)^2,"")</f>
        <v>8.0409955343198503E-2</v>
      </c>
      <c r="CJ12" s="32">
        <f>IFERROR(('2a) logm_x(t)'!CJ11-'2a) logm_x(t)'!CI11-'2a)answer'!$C11)^2,"")</f>
        <v>6.6447593585332435E-2</v>
      </c>
      <c r="CK12" s="32">
        <f>IFERROR(('2a) logm_x(t)'!CK11-'2a) logm_x(t)'!CJ11-'2a)answer'!$C11)^2,"")</f>
        <v>1.7022231712226103E-2</v>
      </c>
      <c r="CL12" s="32">
        <f>IFERROR(('2a) logm_x(t)'!CL11-'2a) logm_x(t)'!CK11-'2a)answer'!$C11)^2,"")</f>
        <v>8.0238751288147281E-2</v>
      </c>
      <c r="CM12" s="32">
        <f>IFERROR(('2a) logm_x(t)'!CM11-'2a) logm_x(t)'!CL11-'2a)answer'!$C11)^2,"")</f>
        <v>0.62258658805771316</v>
      </c>
      <c r="CN12" s="32">
        <f>IFERROR(('2a) logm_x(t)'!CN11-'2a) logm_x(t)'!CM11-'2a)answer'!$C11)^2,"")</f>
        <v>0.51744544172542373</v>
      </c>
      <c r="CT12" s="31">
        <f t="shared" si="3"/>
        <v>8</v>
      </c>
      <c r="CU12" s="32">
        <f>('2a) logm_x(t)'!C11-'2a) logm_x(t)'!B11-'2a)answer'!$C11)/$CP$5</f>
        <v>-0.28210404947014356</v>
      </c>
      <c r="CV12" s="32">
        <f>('2a) logm_x(t)'!D11-'2a) logm_x(t)'!C11-'2a)answer'!$C11)/$CP$5</f>
        <v>-0.28871675825541104</v>
      </c>
      <c r="CW12" s="32">
        <f>('2a) logm_x(t)'!E11-'2a) logm_x(t)'!D11-'2a)answer'!$C11)/$CP$5</f>
        <v>-0.18539846760629014</v>
      </c>
      <c r="CX12" s="32">
        <f>('2a) logm_x(t)'!F11-'2a) logm_x(t)'!E11-'2a)answer'!$C11)/$CP$5</f>
        <v>0.5062278818184166</v>
      </c>
      <c r="CY12" s="32">
        <f>('2a) logm_x(t)'!G11-'2a) logm_x(t)'!F11-'2a)answer'!$C11)/$CP$5</f>
        <v>-0.72103039118646994</v>
      </c>
      <c r="CZ12" s="32">
        <f>('2a) logm_x(t)'!H11-'2a) logm_x(t)'!G11-'2a)answer'!$C11)/$CP$5</f>
        <v>0.47888611946995624</v>
      </c>
      <c r="DA12" s="32">
        <f>('2a) logm_x(t)'!I11-'2a) logm_x(t)'!H11-'2a)answer'!$C11)/$CP$5</f>
        <v>1.6159395377354147</v>
      </c>
      <c r="DB12" s="32">
        <f>('2a) logm_x(t)'!J11-'2a) logm_x(t)'!I11-'2a)answer'!$C11)/$CP$5</f>
        <v>-1.3556476120573127</v>
      </c>
      <c r="DC12" s="32">
        <f>('2a) logm_x(t)'!K11-'2a) logm_x(t)'!J11-'2a)answer'!$C11)/$CP$5</f>
        <v>0.30652210458559259</v>
      </c>
      <c r="DD12" s="32">
        <f>('2a) logm_x(t)'!L11-'2a) logm_x(t)'!K11-'2a)answer'!$C11)/$CP$5</f>
        <v>0.86841268206948941</v>
      </c>
      <c r="DE12" s="32">
        <f>('2a) logm_x(t)'!M11-'2a) logm_x(t)'!L11-'2a)answer'!$C11)/$CP$5</f>
        <v>-0.60557730751580408</v>
      </c>
      <c r="DF12" s="32">
        <f>('2a) logm_x(t)'!N11-'2a) logm_x(t)'!M11-'2a)answer'!$C11)/$CP$5</f>
        <v>0.18176321866488596</v>
      </c>
      <c r="DG12" s="32">
        <f>('2a) logm_x(t)'!O11-'2a) logm_x(t)'!N11-'2a)answer'!$C11)/$CP$5</f>
        <v>1.2533855090354162</v>
      </c>
      <c r="DH12" s="32">
        <f>('2a) logm_x(t)'!P11-'2a) logm_x(t)'!O11-'2a)answer'!$C11)/$CP$5</f>
        <v>-0.91387849768804241</v>
      </c>
      <c r="DI12" s="32">
        <f>('2a) logm_x(t)'!Q11-'2a) logm_x(t)'!P11-'2a)answer'!$C11)/$CP$5</f>
        <v>0.26212161823494157</v>
      </c>
      <c r="DJ12" s="32">
        <f>('2a) logm_x(t)'!R11-'2a) logm_x(t)'!Q11-'2a)answer'!$C11)/$CP$5</f>
        <v>3.7548764529403353E-2</v>
      </c>
      <c r="DK12" s="32">
        <f>('2a) logm_x(t)'!S11-'2a) logm_x(t)'!R11-'2a)answer'!$C11)/$CP$5</f>
        <v>-0.69641244477811737</v>
      </c>
      <c r="DL12" s="32">
        <f>('2a) logm_x(t)'!T11-'2a) logm_x(t)'!S11-'2a)answer'!$C11)/$CP$5</f>
        <v>0.70984807322049237</v>
      </c>
      <c r="DM12" s="32">
        <f>('2a) logm_x(t)'!U11-'2a) logm_x(t)'!T11-'2a)answer'!$C11)/$CP$5</f>
        <v>0.55754957259631432</v>
      </c>
      <c r="DN12" s="32">
        <f>('2a) logm_x(t)'!V11-'2a) logm_x(t)'!U11-'2a)answer'!$C11)/$CP$5</f>
        <v>-0.17064480988674208</v>
      </c>
      <c r="DO12" s="32">
        <f>('2a) logm_x(t)'!W11-'2a) logm_x(t)'!V11-'2a)answer'!$C11)/$CP$5</f>
        <v>0.74604220500836715</v>
      </c>
      <c r="DP12" s="32">
        <f>('2a) logm_x(t)'!X11-'2a) logm_x(t)'!W11-'2a)answer'!$C11)/$CP$5</f>
        <v>-0.33072525428541671</v>
      </c>
      <c r="DQ12" s="32">
        <f>('2a) logm_x(t)'!Y11-'2a) logm_x(t)'!X11-'2a)answer'!$C11)/$CP$5</f>
        <v>-0.16060313265416717</v>
      </c>
      <c r="DR12" s="32">
        <f>('2a) logm_x(t)'!Z11-'2a) logm_x(t)'!Y11-'2a)answer'!$C11)/$CP$5</f>
        <v>-1.3929207977435318</v>
      </c>
      <c r="DS12" s="32">
        <f>('2a) logm_x(t)'!AA11-'2a) logm_x(t)'!Z11-'2a)answer'!$C11)/$CP$5</f>
        <v>-3.3867654465111374</v>
      </c>
      <c r="DT12" s="32">
        <f>('2a) logm_x(t)'!AB11-'2a) logm_x(t)'!AA11-'2a)answer'!$C11)/$CP$5</f>
        <v>3.4236817610667178</v>
      </c>
      <c r="DU12" s="32">
        <f>('2a) logm_x(t)'!AC11-'2a) logm_x(t)'!AB11-'2a)answer'!$C11)/$CP$5</f>
        <v>-4.4969155919132232E-2</v>
      </c>
      <c r="DV12" s="32">
        <f>('2a) logm_x(t)'!AD11-'2a) logm_x(t)'!AC11-'2a)answer'!$C11)/$CP$5</f>
        <v>-0.47568337492281998</v>
      </c>
      <c r="DW12" s="32">
        <f>('2a) logm_x(t)'!AE11-'2a) logm_x(t)'!AD11-'2a)answer'!$C11)/$CP$5</f>
        <v>0.46073101016812501</v>
      </c>
      <c r="DX12" s="32">
        <f>('2a) logm_x(t)'!AF11-'2a) logm_x(t)'!AE11-'2a)answer'!$C11)/$CP$5</f>
        <v>0.64969351673475295</v>
      </c>
      <c r="DY12" s="32">
        <f>('2a) logm_x(t)'!AG11-'2a) logm_x(t)'!AF11-'2a)answer'!$C11)/$CP$5</f>
        <v>4.5359309346513069E-2</v>
      </c>
      <c r="DZ12" s="32">
        <f>('2a) logm_x(t)'!AH11-'2a) logm_x(t)'!AG11-'2a)answer'!$C11)/$CP$5</f>
        <v>0.62919614115759803</v>
      </c>
      <c r="EA12" s="32">
        <f>('2a) logm_x(t)'!AI11-'2a) logm_x(t)'!AH11-'2a)answer'!$C11)/$CP$5</f>
        <v>-3.8340781802061921</v>
      </c>
      <c r="EB12" s="32">
        <f>('2a) logm_x(t)'!AJ11-'2a) logm_x(t)'!AI11-'2a)answer'!$C11)/$CP$5</f>
        <v>2.5110961587907443</v>
      </c>
      <c r="EC12" s="32">
        <f>('2a) logm_x(t)'!AK11-'2a) logm_x(t)'!AJ11-'2a)answer'!$C11)/$CP$5</f>
        <v>-1.2404908390722145</v>
      </c>
      <c r="ED12" s="32">
        <f>('2a) logm_x(t)'!AL11-'2a) logm_x(t)'!AK11-'2a)answer'!$C11)/$CP$5</f>
        <v>0.96783440259276021</v>
      </c>
      <c r="EE12" s="32">
        <f>('2a) logm_x(t)'!AM11-'2a) logm_x(t)'!AL11-'2a)answer'!$C11)/$CP$5</f>
        <v>1.0038902723716414</v>
      </c>
      <c r="EF12" s="32">
        <f>('2a) logm_x(t)'!AN11-'2a) logm_x(t)'!AM11-'2a)answer'!$C11)/$CP$5</f>
        <v>-0.37124820528616331</v>
      </c>
      <c r="EG12" s="32">
        <f>('2a) logm_x(t)'!AO11-'2a) logm_x(t)'!AN11-'2a)answer'!$C11)/$CP$5</f>
        <v>-0.60929646684961447</v>
      </c>
      <c r="EH12" s="32">
        <f>('2a) logm_x(t)'!AP11-'2a) logm_x(t)'!AO11-'2a)answer'!$C11)/$CP$5</f>
        <v>-0.21337458978171076</v>
      </c>
      <c r="EI12" s="32">
        <f>('2a) logm_x(t)'!AQ11-'2a) logm_x(t)'!AP11-'2a)answer'!$C11)/$CP$5</f>
        <v>1.6926821906648046</v>
      </c>
      <c r="EJ12" s="32">
        <f>('2a) logm_x(t)'!AR11-'2a) logm_x(t)'!AQ11-'2a)answer'!$C11)/$CP$5</f>
        <v>-2.2213020632609948</v>
      </c>
      <c r="EK12" s="32">
        <f>('2a) logm_x(t)'!AS11-'2a) logm_x(t)'!AR11-'2a)answer'!$C11)/$CP$5</f>
        <v>0.42791194454902037</v>
      </c>
      <c r="EL12" s="32">
        <f>('2a) logm_x(t)'!AT11-'2a) logm_x(t)'!AS11-'2a)answer'!$C11)/$CP$5</f>
        <v>-1.1283598678548143</v>
      </c>
      <c r="EM12" s="32">
        <f>('2a) logm_x(t)'!AU11-'2a) logm_x(t)'!AT11-'2a)answer'!$C11)/$CP$5</f>
        <v>1.447190136943052</v>
      </c>
      <c r="EN12" s="32">
        <f>('2a) logm_x(t)'!AV11-'2a) logm_x(t)'!AU11-'2a)answer'!$C11)/$CP$5</f>
        <v>1.5871287238395939</v>
      </c>
      <c r="EO12" s="32">
        <f>('2a) logm_x(t)'!AW11-'2a) logm_x(t)'!AV11-'2a)answer'!$C11)/$CP$5</f>
        <v>-0.55727316258499238</v>
      </c>
      <c r="EP12" s="32">
        <f>('2a) logm_x(t)'!AX11-'2a) logm_x(t)'!AW11-'2a)answer'!$C11)/$CP$5</f>
        <v>-0.84528817774778209</v>
      </c>
      <c r="EQ12" s="32">
        <f>('2a) logm_x(t)'!AY11-'2a) logm_x(t)'!AX11-'2a)answer'!$C11)/$CP$5</f>
        <v>1.6940011706476852</v>
      </c>
      <c r="ER12" s="32">
        <f>('2a) logm_x(t)'!AZ11-'2a) logm_x(t)'!AY11-'2a)answer'!$C11)/$CP$5</f>
        <v>-1.8204145807476027</v>
      </c>
      <c r="ES12" s="32">
        <f>('2a) logm_x(t)'!BA11-'2a) logm_x(t)'!AZ11-'2a)answer'!$C11)/$CP$5</f>
        <v>0.24348442867178433</v>
      </c>
      <c r="ET12" s="32">
        <f>('2a) logm_x(t)'!BB11-'2a) logm_x(t)'!BA11-'2a)answer'!$C11)/$CP$5</f>
        <v>2.4091551717046283E-2</v>
      </c>
      <c r="EU12" s="32">
        <f>('2a) logm_x(t)'!BC11-'2a) logm_x(t)'!BB11-'2a)answer'!$C11)/$CP$5</f>
        <v>1.0966821451972186</v>
      </c>
      <c r="EV12" s="32">
        <f>('2a) logm_x(t)'!BD11-'2a) logm_x(t)'!BC11-'2a)answer'!$C11)/$CP$5</f>
        <v>0.42600971781197489</v>
      </c>
      <c r="EW12" s="32">
        <f>('2a) logm_x(t)'!BE11-'2a) logm_x(t)'!BD11-'2a)answer'!$C11)/$CP$5</f>
        <v>-1.2546874644713004</v>
      </c>
      <c r="EX12" s="32">
        <f>('2a) logm_x(t)'!BF11-'2a) logm_x(t)'!BE11-'2a)answer'!$C11)/$CP$5</f>
        <v>0.70388500673125476</v>
      </c>
      <c r="EY12" s="32">
        <f>('2a) logm_x(t)'!BG11-'2a) logm_x(t)'!BF11-'2a)answer'!$C11)/$CP$5</f>
        <v>-1.8150285259160317</v>
      </c>
      <c r="EZ12" s="32">
        <f>('2a) logm_x(t)'!BH11-'2a) logm_x(t)'!BG11-'2a)answer'!$C11)/$CP$5</f>
        <v>0.24384680905247252</v>
      </c>
      <c r="FA12" s="32">
        <f>('2a) logm_x(t)'!BI11-'2a) logm_x(t)'!BH11-'2a)answer'!$C11)/$CP$5</f>
        <v>1.601337131700215</v>
      </c>
      <c r="FB12" s="32">
        <f>('2a) logm_x(t)'!BJ11-'2a) logm_x(t)'!BI11-'2a)answer'!$C11)/$CP$5</f>
        <v>1.1803781625473657</v>
      </c>
      <c r="FC12" s="32">
        <f>('2a) logm_x(t)'!BK11-'2a) logm_x(t)'!BJ11-'2a)answer'!$C11)/$CP$5</f>
        <v>-1.1888470489339065</v>
      </c>
      <c r="FD12" s="32">
        <f>('2a) logm_x(t)'!BL11-'2a) logm_x(t)'!BK11-'2a)answer'!$C11)/$CP$5</f>
        <v>0.99818645853131338</v>
      </c>
      <c r="FE12" s="32">
        <f>('2a) logm_x(t)'!BM11-'2a) logm_x(t)'!BL11-'2a)answer'!$C11)/$CP$5</f>
        <v>-2.3036083106054606</v>
      </c>
      <c r="FF12" s="32">
        <f>('2a) logm_x(t)'!BN11-'2a) logm_x(t)'!BM11-'2a)answer'!$C11)/$CP$5</f>
        <v>0.5888298798820748</v>
      </c>
      <c r="FG12" s="32">
        <f>('2a) logm_x(t)'!BO11-'2a) logm_x(t)'!BN11-'2a)answer'!$C11)/$CP$5</f>
        <v>2.2209036573123053</v>
      </c>
      <c r="FH12" s="32">
        <f>('2a) logm_x(t)'!BP11-'2a) logm_x(t)'!BO11-'2a)answer'!$C11)/$CP$5</f>
        <v>-1.103799542941025</v>
      </c>
      <c r="FI12" s="32">
        <f>('2a) logm_x(t)'!BQ11-'2a) logm_x(t)'!BP11-'2a)answer'!$C11)/$CP$5</f>
        <v>0.24424646800747521</v>
      </c>
      <c r="FJ12" s="32">
        <f>('2a) logm_x(t)'!BR11-'2a) logm_x(t)'!BQ11-'2a)answer'!$C11)/$CP$5</f>
        <v>0.54734591395866417</v>
      </c>
      <c r="FK12" s="32">
        <f>('2a) logm_x(t)'!BS11-'2a) logm_x(t)'!BR11-'2a)answer'!$C11)/$CP$5</f>
        <v>-3.4135821680406</v>
      </c>
      <c r="FL12" s="32">
        <f>('2a) logm_x(t)'!BT11-'2a) logm_x(t)'!BS11-'2a)answer'!$C11)/$CP$5</f>
        <v>4.1824086587377254</v>
      </c>
      <c r="FM12" s="32">
        <f>('2a) logm_x(t)'!BU11-'2a) logm_x(t)'!BT11-'2a)answer'!$C11)/$CP$5</f>
        <v>-0.62432598946032802</v>
      </c>
      <c r="FN12" s="32">
        <f>('2a) logm_x(t)'!BV11-'2a) logm_x(t)'!BU11-'2a)answer'!$C11)/$CP$5</f>
        <v>-7.3208822546178096</v>
      </c>
      <c r="FO12" s="32">
        <f>('2a) logm_x(t)'!BW11-'2a) logm_x(t)'!BV11-'2a)answer'!$C11)/$CP$5</f>
        <v>3.7269736017315647</v>
      </c>
      <c r="FP12" s="32">
        <f>('2a) logm_x(t)'!BX11-'2a) logm_x(t)'!BW11-'2a)answer'!$C11)/$CP$5</f>
        <v>5.4867937407515441</v>
      </c>
      <c r="FQ12" s="32">
        <f>('2a) logm_x(t)'!BY11-'2a) logm_x(t)'!BX11-'2a)answer'!$C11)/$CP$5</f>
        <v>-3.4965316918519056</v>
      </c>
      <c r="FR12" s="32">
        <f>('2a) logm_x(t)'!BZ11-'2a) logm_x(t)'!BY11-'2a)answer'!$C11)/$CP$5</f>
        <v>-1.8124422613534552</v>
      </c>
      <c r="FS12" s="32">
        <f>('2a) logm_x(t)'!CA11-'2a) logm_x(t)'!BZ11-'2a)answer'!$C11)/$CP$5</f>
        <v>2.3110427802450788</v>
      </c>
      <c r="FT12" s="32">
        <f>('2a) logm_x(t)'!CB11-'2a) logm_x(t)'!CA11-'2a)answer'!$C11)/$CP$5</f>
        <v>2.2038808421969387</v>
      </c>
      <c r="FU12" s="32">
        <f>('2a) logm_x(t)'!CC11-'2a) logm_x(t)'!CB11-'2a)answer'!$C11)/$CP$5</f>
        <v>-7.6255386654022477</v>
      </c>
      <c r="FV12" s="32">
        <f>('2a) logm_x(t)'!CD11-'2a) logm_x(t)'!CC11-'2a)answer'!$C11)/$CP$5</f>
        <v>4.1159066532442621</v>
      </c>
      <c r="FW12" s="32">
        <f>('2a) logm_x(t)'!CE11-'2a) logm_x(t)'!CD11-'2a)answer'!$C11)/$CP$5</f>
        <v>-1.0576447900004835</v>
      </c>
      <c r="FX12" s="32">
        <f>('2a) logm_x(t)'!CF11-'2a) logm_x(t)'!CE11-'2a)answer'!$C11)/$CP$5</f>
        <v>-0.50303776110375298</v>
      </c>
      <c r="FY12" s="32">
        <f>('2a) logm_x(t)'!CG11-'2a) logm_x(t)'!CF11-'2a)answer'!$C11)/$CP$5</f>
        <v>2.312235213292539</v>
      </c>
      <c r="FZ12" s="32">
        <f>('2a) logm_x(t)'!CH11-'2a) logm_x(t)'!CG11-'2a)answer'!$C11)/$CP$5</f>
        <v>-0.37085200100557925</v>
      </c>
      <c r="GA12" s="32">
        <f>('2a) logm_x(t)'!CI11-'2a) logm_x(t)'!CH11-'2a)answer'!$C11)/$CP$5</f>
        <v>-2.0316415389965439</v>
      </c>
      <c r="GB12" s="32">
        <f>('2a) logm_x(t)'!CJ11-'2a) logm_x(t)'!CI11-'2a)answer'!$C11)/$CP$5</f>
        <v>1.8468507585656533</v>
      </c>
      <c r="GC12" s="32">
        <f>('2a) logm_x(t)'!CK11-'2a) logm_x(t)'!CJ11-'2a)answer'!$C11)/$CP$5</f>
        <v>0.93476065101876593</v>
      </c>
      <c r="GD12" s="32">
        <f>('2a) logm_x(t)'!CL11-'2a) logm_x(t)'!CK11-'2a)answer'!$C11)/$CP$5</f>
        <v>-2.0294775618625085</v>
      </c>
      <c r="GE12" s="32">
        <f>('2a) logm_x(t)'!CM11-'2a) logm_x(t)'!CL11-'2a)answer'!$C11)/$CP$5</f>
        <v>5.6531701062064954</v>
      </c>
      <c r="GF12" s="32">
        <f>('2a) logm_x(t)'!CN11-'2a) logm_x(t)'!CM11-'2a)answer'!$C11)/$CP$5</f>
        <v>-5.1537631525179277</v>
      </c>
    </row>
    <row r="13" spans="1:188" x14ac:dyDescent="0.25">
      <c r="A13" s="31">
        <f>'2a) logm_x(t)'!A12</f>
        <v>9</v>
      </c>
      <c r="B13" s="32"/>
      <c r="C13" s="32">
        <f>IFERROR(('2a) logm_x(t)'!C12-'2a) logm_x(t)'!B12-'2a)answer'!$C12)^2,"")</f>
        <v>1.3795669026060204E-2</v>
      </c>
      <c r="D13" s="32">
        <f>IFERROR(('2a) logm_x(t)'!D12-'2a) logm_x(t)'!C12-'2a)answer'!$C12)^2,"")</f>
        <v>5.9547687408586021E-2</v>
      </c>
      <c r="E13" s="32">
        <f>IFERROR(('2a) logm_x(t)'!E12-'2a) logm_x(t)'!D12-'2a)answer'!$C12)^2,"")</f>
        <v>3.400136567758897E-2</v>
      </c>
      <c r="F13" s="32">
        <f>IFERROR(('2a) logm_x(t)'!F12-'2a) logm_x(t)'!E12-'2a)answer'!$C12)^2,"")</f>
        <v>1.2419643471567436E-3</v>
      </c>
      <c r="G13" s="32">
        <f>IFERROR(('2a) logm_x(t)'!G12-'2a) logm_x(t)'!F12-'2a)answer'!$C12)^2,"")</f>
        <v>4.5401897840767098E-3</v>
      </c>
      <c r="H13" s="32">
        <f>IFERROR(('2a) logm_x(t)'!H12-'2a) logm_x(t)'!G12-'2a)answer'!$C12)^2,"")</f>
        <v>3.0140017908323142E-3</v>
      </c>
      <c r="I13" s="32">
        <f>IFERROR(('2a) logm_x(t)'!I12-'2a) logm_x(t)'!H12-'2a)answer'!$C12)^2,"")</f>
        <v>7.9542614489250575E-3</v>
      </c>
      <c r="J13" s="32">
        <f>IFERROR(('2a) logm_x(t)'!J12-'2a) logm_x(t)'!I12-'2a)answer'!$C12)^2,"")</f>
        <v>7.9226417983761186E-5</v>
      </c>
      <c r="K13" s="32">
        <f>IFERROR(('2a) logm_x(t)'!K12-'2a) logm_x(t)'!J12-'2a)answer'!$C12)^2,"")</f>
        <v>7.4942287175466202E-5</v>
      </c>
      <c r="L13" s="32">
        <f>IFERROR(('2a) logm_x(t)'!L12-'2a) logm_x(t)'!K12-'2a)answer'!$C12)^2,"")</f>
        <v>1.4657014939156774E-2</v>
      </c>
      <c r="M13" s="32">
        <f>IFERROR(('2a) logm_x(t)'!M12-'2a) logm_x(t)'!L12-'2a)answer'!$C12)^2,"")</f>
        <v>8.1793761199590656E-3</v>
      </c>
      <c r="N13" s="32">
        <f>IFERROR(('2a) logm_x(t)'!N12-'2a) logm_x(t)'!M12-'2a)answer'!$C12)^2,"")</f>
        <v>1.6101299512940037E-3</v>
      </c>
      <c r="O13" s="32">
        <f>IFERROR(('2a) logm_x(t)'!O12-'2a) logm_x(t)'!N12-'2a)answer'!$C12)^2,"")</f>
        <v>5.4219743175656521E-3</v>
      </c>
      <c r="P13" s="32">
        <f>IFERROR(('2a) logm_x(t)'!P12-'2a) logm_x(t)'!O12-'2a)answer'!$C12)^2,"")</f>
        <v>1.3289526641964092E-3</v>
      </c>
      <c r="Q13" s="32">
        <f>IFERROR(('2a) logm_x(t)'!Q12-'2a) logm_x(t)'!P12-'2a)answer'!$C12)^2,"")</f>
        <v>3.2781783633693151E-4</v>
      </c>
      <c r="R13" s="32">
        <f>IFERROR(('2a) logm_x(t)'!R12-'2a) logm_x(t)'!Q12-'2a)answer'!$C12)^2,"")</f>
        <v>4.8013081339297542E-3</v>
      </c>
      <c r="S13" s="32">
        <f>IFERROR(('2a) logm_x(t)'!S12-'2a) logm_x(t)'!R12-'2a)answer'!$C12)^2,"")</f>
        <v>5.8903257047721175E-2</v>
      </c>
      <c r="T13" s="32">
        <f>IFERROR(('2a) logm_x(t)'!T12-'2a) logm_x(t)'!S12-'2a)answer'!$C12)^2,"")</f>
        <v>3.6116047862093575E-2</v>
      </c>
      <c r="U13" s="32">
        <f>IFERROR(('2a) logm_x(t)'!U12-'2a) logm_x(t)'!T12-'2a)answer'!$C12)^2,"")</f>
        <v>2.4760820172220359E-2</v>
      </c>
      <c r="V13" s="32">
        <f>IFERROR(('2a) logm_x(t)'!V12-'2a) logm_x(t)'!U12-'2a)answer'!$C12)^2,"")</f>
        <v>2.5590735393269691E-2</v>
      </c>
      <c r="W13" s="32">
        <f>IFERROR(('2a) logm_x(t)'!W12-'2a) logm_x(t)'!V12-'2a)answer'!$C12)^2,"")</f>
        <v>2.5498219073121508E-2</v>
      </c>
      <c r="X13" s="32">
        <f>IFERROR(('2a) logm_x(t)'!X12-'2a) logm_x(t)'!W12-'2a)answer'!$C12)^2,"")</f>
        <v>5.1675549060504068E-4</v>
      </c>
      <c r="Y13" s="32">
        <f>IFERROR(('2a) logm_x(t)'!Y12-'2a) logm_x(t)'!X12-'2a)answer'!$C12)^2,"")</f>
        <v>3.1373682439771691E-2</v>
      </c>
      <c r="Z13" s="32">
        <f>IFERROR(('2a) logm_x(t)'!Z12-'2a) logm_x(t)'!Y12-'2a)answer'!$C12)^2,"")</f>
        <v>1.3926591756404998E-2</v>
      </c>
      <c r="AA13" s="32">
        <f>IFERROR(('2a) logm_x(t)'!AA12-'2a) logm_x(t)'!Z12-'2a)answer'!$C12)^2,"")</f>
        <v>3.1629146816672827E-3</v>
      </c>
      <c r="AB13" s="32">
        <f>IFERROR(('2a) logm_x(t)'!AB12-'2a) logm_x(t)'!AA12-'2a)answer'!$C12)^2,"")</f>
        <v>5.4876336698103725E-5</v>
      </c>
      <c r="AC13" s="32">
        <f>IFERROR(('2a) logm_x(t)'!AC12-'2a) logm_x(t)'!AB12-'2a)answer'!$C12)^2,"")</f>
        <v>7.2563341979699249E-3</v>
      </c>
      <c r="AD13" s="32">
        <f>IFERROR(('2a) logm_x(t)'!AD12-'2a) logm_x(t)'!AC12-'2a)answer'!$C12)^2,"")</f>
        <v>8.8469050907443597E-4</v>
      </c>
      <c r="AE13" s="32">
        <f>IFERROR(('2a) logm_x(t)'!AE12-'2a) logm_x(t)'!AD12-'2a)answer'!$C12)^2,"")</f>
        <v>1.5657309324016083E-2</v>
      </c>
      <c r="AF13" s="32">
        <f>IFERROR(('2a) logm_x(t)'!AF12-'2a) logm_x(t)'!AE12-'2a)answer'!$C12)^2,"")</f>
        <v>7.4072885697625606E-3</v>
      </c>
      <c r="AG13" s="32">
        <f>IFERROR(('2a) logm_x(t)'!AG12-'2a) logm_x(t)'!AF12-'2a)answer'!$C12)^2,"")</f>
        <v>0.1618080526451568</v>
      </c>
      <c r="AH13" s="32">
        <f>IFERROR(('2a) logm_x(t)'!AH12-'2a) logm_x(t)'!AG12-'2a)answer'!$C12)^2,"")</f>
        <v>0.10925981605478212</v>
      </c>
      <c r="AI13" s="32">
        <f>IFERROR(('2a) logm_x(t)'!AI12-'2a) logm_x(t)'!AH12-'2a)answer'!$C12)^2,"")</f>
        <v>2.655259562378557E-2</v>
      </c>
      <c r="AJ13" s="32">
        <f>IFERROR(('2a) logm_x(t)'!AJ12-'2a) logm_x(t)'!AI12-'2a)answer'!$C12)^2,"")</f>
        <v>4.4342120039185653E-2</v>
      </c>
      <c r="AK13" s="32">
        <f>IFERROR(('2a) logm_x(t)'!AK12-'2a) logm_x(t)'!AJ12-'2a)answer'!$C12)^2,"")</f>
        <v>7.5260274189482404E-2</v>
      </c>
      <c r="AL13" s="32">
        <f>IFERROR(('2a) logm_x(t)'!AL12-'2a) logm_x(t)'!AK12-'2a)answer'!$C12)^2,"")</f>
        <v>2.8772715787622662E-3</v>
      </c>
      <c r="AM13" s="32">
        <f>IFERROR(('2a) logm_x(t)'!AM12-'2a) logm_x(t)'!AL12-'2a)answer'!$C12)^2,"")</f>
        <v>4.7401701679993576E-3</v>
      </c>
      <c r="AN13" s="32">
        <f>IFERROR(('2a) logm_x(t)'!AN12-'2a) logm_x(t)'!AM12-'2a)answer'!$C12)^2,"")</f>
        <v>3.7223218540218109E-2</v>
      </c>
      <c r="AO13" s="32">
        <f>IFERROR(('2a) logm_x(t)'!AO12-'2a) logm_x(t)'!AN12-'2a)answer'!$C12)^2,"")</f>
        <v>5.4297984365233347E-5</v>
      </c>
      <c r="AP13" s="32">
        <f>IFERROR(('2a) logm_x(t)'!AP12-'2a) logm_x(t)'!AO12-'2a)answer'!$C12)^2,"")</f>
        <v>1.0392879945282063E-2</v>
      </c>
      <c r="AQ13" s="32">
        <f>IFERROR(('2a) logm_x(t)'!AQ12-'2a) logm_x(t)'!AP12-'2a)answer'!$C12)^2,"")</f>
        <v>3.1155745884494045E-3</v>
      </c>
      <c r="AR13" s="32">
        <f>IFERROR(('2a) logm_x(t)'!AR12-'2a) logm_x(t)'!AQ12-'2a)answer'!$C12)^2,"")</f>
        <v>4.5508716910431193E-2</v>
      </c>
      <c r="AS13" s="32">
        <f>IFERROR(('2a) logm_x(t)'!AS12-'2a) logm_x(t)'!AR12-'2a)answer'!$C12)^2,"")</f>
        <v>0.13045455877753276</v>
      </c>
      <c r="AT13" s="32">
        <f>IFERROR(('2a) logm_x(t)'!AT12-'2a) logm_x(t)'!AS12-'2a)answer'!$C12)^2,"")</f>
        <v>0.12439992576553198</v>
      </c>
      <c r="AU13" s="32">
        <f>IFERROR(('2a) logm_x(t)'!AU12-'2a) logm_x(t)'!AT12-'2a)answer'!$C12)^2,"")</f>
        <v>4.8581382151400718E-2</v>
      </c>
      <c r="AV13" s="32">
        <f>IFERROR(('2a) logm_x(t)'!AV12-'2a) logm_x(t)'!AU12-'2a)answer'!$C12)^2,"")</f>
        <v>1.0776025590038849E-2</v>
      </c>
      <c r="AW13" s="32">
        <f>IFERROR(('2a) logm_x(t)'!AW12-'2a) logm_x(t)'!AV12-'2a)answer'!$C12)^2,"")</f>
        <v>3.9017513591307687E-3</v>
      </c>
      <c r="AX13" s="32">
        <f>IFERROR(('2a) logm_x(t)'!AX12-'2a) logm_x(t)'!AW12-'2a)answer'!$C12)^2,"")</f>
        <v>3.4848861329867401E-3</v>
      </c>
      <c r="AY13" s="32">
        <f>IFERROR(('2a) logm_x(t)'!AY12-'2a) logm_x(t)'!AX12-'2a)answer'!$C12)^2,"")</f>
        <v>3.3767396665007861E-3</v>
      </c>
      <c r="AZ13" s="32">
        <f>IFERROR(('2a) logm_x(t)'!AZ12-'2a) logm_x(t)'!AY12-'2a)answer'!$C12)^2,"")</f>
        <v>1.499277241675168E-2</v>
      </c>
      <c r="BA13" s="32">
        <f>IFERROR(('2a) logm_x(t)'!BA12-'2a) logm_x(t)'!AZ12-'2a)answer'!$C12)^2,"")</f>
        <v>3.0081682875895297E-3</v>
      </c>
      <c r="BB13" s="32">
        <f>IFERROR(('2a) logm_x(t)'!BB12-'2a) logm_x(t)'!BA12-'2a)answer'!$C12)^2,"")</f>
        <v>2.1537220410515229E-2</v>
      </c>
      <c r="BC13" s="32">
        <f>IFERROR(('2a) logm_x(t)'!BC12-'2a) logm_x(t)'!BB12-'2a)answer'!$C12)^2,"")</f>
        <v>2.6081179440413799E-3</v>
      </c>
      <c r="BD13" s="32">
        <f>IFERROR(('2a) logm_x(t)'!BD12-'2a) logm_x(t)'!BC12-'2a)answer'!$C12)^2,"")</f>
        <v>9.2254540602488351E-4</v>
      </c>
      <c r="BE13" s="32">
        <f>IFERROR(('2a) logm_x(t)'!BE12-'2a) logm_x(t)'!BD12-'2a)answer'!$C12)^2,"")</f>
        <v>6.5007301776333348E-2</v>
      </c>
      <c r="BF13" s="32">
        <f>IFERROR(('2a) logm_x(t)'!BF12-'2a) logm_x(t)'!BE12-'2a)answer'!$C12)^2,"")</f>
        <v>6.5068979705397781E-2</v>
      </c>
      <c r="BG13" s="32">
        <f>IFERROR(('2a) logm_x(t)'!BG12-'2a) logm_x(t)'!BF12-'2a)answer'!$C12)^2,"")</f>
        <v>1.9661959125985379E-6</v>
      </c>
      <c r="BH13" s="32">
        <f>IFERROR(('2a) logm_x(t)'!BH12-'2a) logm_x(t)'!BG12-'2a)answer'!$C12)^2,"")</f>
        <v>3.984073336190274E-2</v>
      </c>
      <c r="BI13" s="32">
        <f>IFERROR(('2a) logm_x(t)'!BI12-'2a) logm_x(t)'!BH12-'2a)answer'!$C12)^2,"")</f>
        <v>8.8937955626828033E-2</v>
      </c>
      <c r="BJ13" s="32">
        <f>IFERROR(('2a) logm_x(t)'!BJ12-'2a) logm_x(t)'!BI12-'2a)answer'!$C12)^2,"")</f>
        <v>3.5879151943509782E-2</v>
      </c>
      <c r="BK13" s="32">
        <f>IFERROR(('2a) logm_x(t)'!BK12-'2a) logm_x(t)'!BJ12-'2a)answer'!$C12)^2,"")</f>
        <v>8.3446843439800258E-2</v>
      </c>
      <c r="BL13" s="32">
        <f>IFERROR(('2a) logm_x(t)'!BL12-'2a) logm_x(t)'!BK12-'2a)answer'!$C12)^2,"")</f>
        <v>5.0084894673974013E-2</v>
      </c>
      <c r="BM13" s="32">
        <f>IFERROR(('2a) logm_x(t)'!BM12-'2a) logm_x(t)'!BL12-'2a)answer'!$C12)^2,"")</f>
        <v>9.7080171773974572E-2</v>
      </c>
      <c r="BN13" s="32">
        <f>IFERROR(('2a) logm_x(t)'!BN12-'2a) logm_x(t)'!BM12-'2a)answer'!$C12)^2,"")</f>
        <v>3.8573479620025872E-2</v>
      </c>
      <c r="BO13" s="32">
        <f>IFERROR(('2a) logm_x(t)'!BO12-'2a) logm_x(t)'!BN12-'2a)answer'!$C12)^2,"")</f>
        <v>3.7394912193475639E-4</v>
      </c>
      <c r="BP13" s="32">
        <f>IFERROR(('2a) logm_x(t)'!BP12-'2a) logm_x(t)'!BO12-'2a)answer'!$C12)^2,"")</f>
        <v>1.1122113426102816E-3</v>
      </c>
      <c r="BQ13" s="32">
        <f>IFERROR(('2a) logm_x(t)'!BQ12-'2a) logm_x(t)'!BP12-'2a)answer'!$C12)^2,"")</f>
        <v>4.1665990151806338E-2</v>
      </c>
      <c r="BR13" s="32">
        <f>IFERROR(('2a) logm_x(t)'!BR12-'2a) logm_x(t)'!BQ12-'2a)answer'!$C12)^2,"")</f>
        <v>7.6397036769595889E-2</v>
      </c>
      <c r="BS13" s="32">
        <f>IFERROR(('2a) logm_x(t)'!BS12-'2a) logm_x(t)'!BR12-'2a)answer'!$C12)^2,"")</f>
        <v>0.7970867484048576</v>
      </c>
      <c r="BT13" s="32">
        <f>IFERROR(('2a) logm_x(t)'!BT12-'2a) logm_x(t)'!BS12-'2a)answer'!$C12)^2,"")</f>
        <v>3.2991068807066468E-2</v>
      </c>
      <c r="BU13" s="32">
        <f>IFERROR(('2a) logm_x(t)'!BU12-'2a) logm_x(t)'!BT12-'2a)answer'!$C12)^2,"")</f>
        <v>4.4156843311452809E-3</v>
      </c>
      <c r="BV13" s="32">
        <f>IFERROR(('2a) logm_x(t)'!BV12-'2a) logm_x(t)'!BU12-'2a)answer'!$C12)^2,"")</f>
        <v>4.1635885878108438E-2</v>
      </c>
      <c r="BW13" s="32">
        <f>IFERROR(('2a) logm_x(t)'!BW12-'2a) logm_x(t)'!BV12-'2a)answer'!$C12)^2,"")</f>
        <v>2.4989034895120617E-2</v>
      </c>
      <c r="BX13" s="32">
        <f>IFERROR(('2a) logm_x(t)'!BX12-'2a) logm_x(t)'!BW12-'2a)answer'!$C12)^2,"")</f>
        <v>0.24747129431936188</v>
      </c>
      <c r="BY13" s="32">
        <f>IFERROR(('2a) logm_x(t)'!BY12-'2a) logm_x(t)'!BX12-'2a)answer'!$C12)^2,"")</f>
        <v>4.6522929626623841E-2</v>
      </c>
      <c r="BZ13" s="32">
        <f>IFERROR(('2a) logm_x(t)'!BZ12-'2a) logm_x(t)'!BY12-'2a)answer'!$C12)^2,"")</f>
        <v>1.0814994137562923E-3</v>
      </c>
      <c r="CA13" s="32">
        <f>IFERROR(('2a) logm_x(t)'!CA12-'2a) logm_x(t)'!BZ12-'2a)answer'!$C12)^2,"")</f>
        <v>6.5667501582209353E-2</v>
      </c>
      <c r="CB13" s="32">
        <f>IFERROR(('2a) logm_x(t)'!CB12-'2a) logm_x(t)'!CA12-'2a)answer'!$C12)^2,"")</f>
        <v>0.13808350445312598</v>
      </c>
      <c r="CC13" s="32">
        <f>IFERROR(('2a) logm_x(t)'!CC12-'2a) logm_x(t)'!CB12-'2a)answer'!$C12)^2,"")</f>
        <v>0.31704351035489309</v>
      </c>
      <c r="CD13" s="32">
        <f>IFERROR(('2a) logm_x(t)'!CD12-'2a) logm_x(t)'!CC12-'2a)answer'!$C12)^2,"")</f>
        <v>0.36279705410042251</v>
      </c>
      <c r="CE13" s="32">
        <f>IFERROR(('2a) logm_x(t)'!CE12-'2a) logm_x(t)'!CD12-'2a)answer'!$C12)^2,"")</f>
        <v>0.37001191859230487</v>
      </c>
      <c r="CF13" s="32">
        <f>IFERROR(('2a) logm_x(t)'!CF12-'2a) logm_x(t)'!CE12-'2a)answer'!$C12)^2,"")</f>
        <v>3.0385533496012883E-2</v>
      </c>
      <c r="CG13" s="32">
        <f>IFERROR(('2a) logm_x(t)'!CG12-'2a) logm_x(t)'!CF12-'2a)answer'!$C12)^2,"")</f>
        <v>0.11188053337137278</v>
      </c>
      <c r="CH13" s="32">
        <f>IFERROR(('2a) logm_x(t)'!CH12-'2a) logm_x(t)'!CG12-'2a)answer'!$C12)^2,"")</f>
        <v>0.29625873342527942</v>
      </c>
      <c r="CI13" s="32">
        <f>IFERROR(('2a) logm_x(t)'!CI12-'2a) logm_x(t)'!CH12-'2a)answer'!$C12)^2,"")</f>
        <v>3.6134397267635163E-2</v>
      </c>
      <c r="CJ13" s="32">
        <f>IFERROR(('2a) logm_x(t)'!CJ12-'2a) logm_x(t)'!CI12-'2a)answer'!$C12)^2,"")</f>
        <v>6.4953796399186484E-2</v>
      </c>
      <c r="CK13" s="32">
        <f>IFERROR(('2a) logm_x(t)'!CK12-'2a) logm_x(t)'!CJ12-'2a)answer'!$C12)^2,"")</f>
        <v>0.1030778179750813</v>
      </c>
      <c r="CL13" s="32">
        <f>IFERROR(('2a) logm_x(t)'!CL12-'2a) logm_x(t)'!CK12-'2a)answer'!$C12)^2,"")</f>
        <v>2.2189491834466047E-2</v>
      </c>
      <c r="CM13" s="32">
        <f>IFERROR(('2a) logm_x(t)'!CM12-'2a) logm_x(t)'!CL12-'2a)answer'!$C12)^2,"")</f>
        <v>0.10444462315089213</v>
      </c>
      <c r="CN13" s="32">
        <f>IFERROR(('2a) logm_x(t)'!CN12-'2a) logm_x(t)'!CM12-'2a)answer'!$C12)^2,"")</f>
        <v>1.0618289259225176E-3</v>
      </c>
      <c r="CT13" s="31">
        <f t="shared" si="3"/>
        <v>9</v>
      </c>
      <c r="CU13" s="32">
        <f>('2a) logm_x(t)'!C12-'2a) logm_x(t)'!B12-'2a)answer'!$C12)/$CP$5</f>
        <v>0.84151828434488274</v>
      </c>
      <c r="CV13" s="32">
        <f>('2a) logm_x(t)'!D12-'2a) logm_x(t)'!C12-'2a)answer'!$C12)/$CP$5</f>
        <v>-1.7483348853321121</v>
      </c>
      <c r="CW13" s="32">
        <f>('2a) logm_x(t)'!E12-'2a) logm_x(t)'!D12-'2a)answer'!$C12)/$CP$5</f>
        <v>1.3211141795465551</v>
      </c>
      <c r="CX13" s="32">
        <f>('2a) logm_x(t)'!F12-'2a) logm_x(t)'!E12-'2a)answer'!$C12)/$CP$5</f>
        <v>0.2524914856926071</v>
      </c>
      <c r="CY13" s="32">
        <f>('2a) logm_x(t)'!G12-'2a) logm_x(t)'!F12-'2a)answer'!$C12)/$CP$5</f>
        <v>0.48275766380187063</v>
      </c>
      <c r="CZ13" s="32">
        <f>('2a) logm_x(t)'!H12-'2a) logm_x(t)'!G12-'2a)answer'!$C12)/$CP$5</f>
        <v>-0.3933362078083264</v>
      </c>
      <c r="DA13" s="32">
        <f>('2a) logm_x(t)'!I12-'2a) logm_x(t)'!H12-'2a)answer'!$C12)/$CP$5</f>
        <v>0.63898712004257985</v>
      </c>
      <c r="DB13" s="32">
        <f>('2a) logm_x(t)'!J12-'2a) logm_x(t)'!I12-'2a)answer'!$C12)/$CP$5</f>
        <v>-6.3771580976578507E-2</v>
      </c>
      <c r="DC13" s="32">
        <f>('2a) logm_x(t)'!K12-'2a) logm_x(t)'!J12-'2a)answer'!$C12)/$CP$5</f>
        <v>6.2023410753159397E-2</v>
      </c>
      <c r="DD13" s="32">
        <f>('2a) logm_x(t)'!L12-'2a) logm_x(t)'!K12-'2a)answer'!$C12)/$CP$5</f>
        <v>0.86739105395214988</v>
      </c>
      <c r="DE13" s="32">
        <f>('2a) logm_x(t)'!M12-'2a) logm_x(t)'!L12-'2a)answer'!$C12)/$CP$5</f>
        <v>-0.64796606680576363</v>
      </c>
      <c r="DF13" s="32">
        <f>('2a) logm_x(t)'!N12-'2a) logm_x(t)'!M12-'2a)answer'!$C12)/$CP$5</f>
        <v>0.28748993041447263</v>
      </c>
      <c r="DG13" s="32">
        <f>('2a) logm_x(t)'!O12-'2a) logm_x(t)'!N12-'2a)answer'!$C12)/$CP$5</f>
        <v>0.52755883609053333</v>
      </c>
      <c r="DH13" s="32">
        <f>('2a) logm_x(t)'!P12-'2a) logm_x(t)'!O12-'2a)answer'!$C12)/$CP$5</f>
        <v>0.26118421691981197</v>
      </c>
      <c r="DI13" s="32">
        <f>('2a) logm_x(t)'!Q12-'2a) logm_x(t)'!P12-'2a)answer'!$C12)/$CP$5</f>
        <v>0.12972045495168036</v>
      </c>
      <c r="DJ13" s="32">
        <f>('2a) logm_x(t)'!R12-'2a) logm_x(t)'!Q12-'2a)answer'!$C12)/$CP$5</f>
        <v>0.49644593926823499</v>
      </c>
      <c r="DK13" s="32">
        <f>('2a) logm_x(t)'!S12-'2a) logm_x(t)'!R12-'2a)answer'!$C12)/$CP$5</f>
        <v>-1.7388488331034015</v>
      </c>
      <c r="DL13" s="32">
        <f>('2a) logm_x(t)'!T12-'2a) logm_x(t)'!S12-'2a)answer'!$C12)/$CP$5</f>
        <v>1.3615772404794144</v>
      </c>
      <c r="DM13" s="32">
        <f>('2a) logm_x(t)'!U12-'2a) logm_x(t)'!T12-'2a)answer'!$C12)/$CP$5</f>
        <v>-1.1273913190474856</v>
      </c>
      <c r="DN13" s="32">
        <f>('2a) logm_x(t)'!V12-'2a) logm_x(t)'!U12-'2a)answer'!$C12)/$CP$5</f>
        <v>1.1461291453540865</v>
      </c>
      <c r="DO13" s="32">
        <f>('2a) logm_x(t)'!W12-'2a) logm_x(t)'!V12-'2a)answer'!$C12)/$CP$5</f>
        <v>1.1440555109180708</v>
      </c>
      <c r="DP13" s="32">
        <f>('2a) logm_x(t)'!X12-'2a) logm_x(t)'!W12-'2a)answer'!$C12)/$CP$5</f>
        <v>0.16286760996095587</v>
      </c>
      <c r="DQ13" s="32">
        <f>('2a) logm_x(t)'!Y12-'2a) logm_x(t)'!X12-'2a)answer'!$C12)/$CP$5</f>
        <v>-1.2690388613843082</v>
      </c>
      <c r="DR13" s="32">
        <f>('2a) logm_x(t)'!Z12-'2a) logm_x(t)'!Y12-'2a)answer'!$C12)/$CP$5</f>
        <v>-0.84550191547788245</v>
      </c>
      <c r="DS13" s="32">
        <f>('2a) logm_x(t)'!AA12-'2a) logm_x(t)'!Z12-'2a)answer'!$C12)/$CP$5</f>
        <v>0.40293585261005155</v>
      </c>
      <c r="DT13" s="32">
        <f>('2a) logm_x(t)'!AB12-'2a) logm_x(t)'!AA12-'2a)answer'!$C12)/$CP$5</f>
        <v>5.3074355541520062E-2</v>
      </c>
      <c r="DU13" s="32">
        <f>('2a) logm_x(t)'!AC12-'2a) logm_x(t)'!AB12-'2a)answer'!$C12)/$CP$5</f>
        <v>-0.61031045756020397</v>
      </c>
      <c r="DV13" s="32">
        <f>('2a) logm_x(t)'!AD12-'2a) logm_x(t)'!AC12-'2a)answer'!$C12)/$CP$5</f>
        <v>0.21310216281862085</v>
      </c>
      <c r="DW13" s="32">
        <f>('2a) logm_x(t)'!AE12-'2a) logm_x(t)'!AD12-'2a)answer'!$C12)/$CP$5</f>
        <v>0.89650091911420726</v>
      </c>
      <c r="DX13" s="32">
        <f>('2a) logm_x(t)'!AF12-'2a) logm_x(t)'!AE12-'2a)answer'!$C12)/$CP$5</f>
        <v>-0.61662596111997281</v>
      </c>
      <c r="DY13" s="32">
        <f>('2a) logm_x(t)'!AG12-'2a) logm_x(t)'!AF12-'2a)answer'!$C12)/$CP$5</f>
        <v>-2.8819884698982245</v>
      </c>
      <c r="DZ13" s="32">
        <f>('2a) logm_x(t)'!AH12-'2a) logm_x(t)'!AG12-'2a)answer'!$C12)/$CP$5</f>
        <v>2.368221970777078</v>
      </c>
      <c r="EA13" s="32">
        <f>('2a) logm_x(t)'!AI12-'2a) logm_x(t)'!AH12-'2a)answer'!$C12)/$CP$5</f>
        <v>-1.1674698243443371</v>
      </c>
      <c r="EB13" s="32">
        <f>('2a) logm_x(t)'!AJ12-'2a) logm_x(t)'!AI12-'2a)answer'!$C12)/$CP$5</f>
        <v>-1.5086913489314004</v>
      </c>
      <c r="EC13" s="32">
        <f>('2a) logm_x(t)'!AK12-'2a) logm_x(t)'!AJ12-'2a)answer'!$C12)/$CP$5</f>
        <v>1.9655091570830208</v>
      </c>
      <c r="ED13" s="32">
        <f>('2a) logm_x(t)'!AL12-'2a) logm_x(t)'!AK12-'2a)answer'!$C12)/$CP$5</f>
        <v>0.38431081062878059</v>
      </c>
      <c r="EE13" s="32">
        <f>('2a) logm_x(t)'!AM12-'2a) logm_x(t)'!AL12-'2a)answer'!$C12)/$CP$5</f>
        <v>0.49327503919125287</v>
      </c>
      <c r="EF13" s="32">
        <f>('2a) logm_x(t)'!AN12-'2a) logm_x(t)'!AM12-'2a)answer'!$C12)/$CP$5</f>
        <v>-1.3822898989287509</v>
      </c>
      <c r="EG13" s="32">
        <f>('2a) logm_x(t)'!AO12-'2a) logm_x(t)'!AN12-'2a)answer'!$C12)/$CP$5</f>
        <v>5.2793934278614632E-2</v>
      </c>
      <c r="EH13" s="32">
        <f>('2a) logm_x(t)'!AP12-'2a) logm_x(t)'!AO12-'2a)answer'!$C12)/$CP$5</f>
        <v>0.73039893055239935</v>
      </c>
      <c r="EI13" s="32">
        <f>('2a) logm_x(t)'!AQ12-'2a) logm_x(t)'!AP12-'2a)answer'!$C12)/$CP$5</f>
        <v>0.39990906608042953</v>
      </c>
      <c r="EJ13" s="32">
        <f>('2a) logm_x(t)'!AR12-'2a) logm_x(t)'!AQ12-'2a)answer'!$C12)/$CP$5</f>
        <v>-1.528408586606014</v>
      </c>
      <c r="EK13" s="32">
        <f>('2a) logm_x(t)'!AS12-'2a) logm_x(t)'!AR12-'2a)answer'!$C12)/$CP$5</f>
        <v>2.587746938853948</v>
      </c>
      <c r="EL13" s="32">
        <f>('2a) logm_x(t)'!AT12-'2a) logm_x(t)'!AS12-'2a)answer'!$C12)/$CP$5</f>
        <v>-2.5269824979541431</v>
      </c>
      <c r="EM13" s="32">
        <f>('2a) logm_x(t)'!AU12-'2a) logm_x(t)'!AT12-'2a)answer'!$C12)/$CP$5</f>
        <v>1.5791635335166814</v>
      </c>
      <c r="EN13" s="32">
        <f>('2a) logm_x(t)'!AV12-'2a) logm_x(t)'!AU12-'2a)answer'!$C12)/$CP$5</f>
        <v>0.74374058390186049</v>
      </c>
      <c r="EO13" s="32">
        <f>('2a) logm_x(t)'!AW12-'2a) logm_x(t)'!AV12-'2a)answer'!$C12)/$CP$5</f>
        <v>-0.44752980952233584</v>
      </c>
      <c r="EP13" s="32">
        <f>('2a) logm_x(t)'!AX12-'2a) logm_x(t)'!AW12-'2a)answer'!$C12)/$CP$5</f>
        <v>0.42294750710749512</v>
      </c>
      <c r="EQ13" s="32">
        <f>('2a) logm_x(t)'!AY12-'2a) logm_x(t)'!AX12-'2a)answer'!$C12)/$CP$5</f>
        <v>0.41633312193539962</v>
      </c>
      <c r="ER13" s="32">
        <f>('2a) logm_x(t)'!AZ12-'2a) logm_x(t)'!AY12-'2a)answer'!$C12)/$CP$5</f>
        <v>-0.87726973672392483</v>
      </c>
      <c r="ES13" s="32">
        <f>('2a) logm_x(t)'!BA12-'2a) logm_x(t)'!AZ12-'2a)answer'!$C12)/$CP$5</f>
        <v>-0.39295537867731611</v>
      </c>
      <c r="ET13" s="32">
        <f>('2a) logm_x(t)'!BB12-'2a) logm_x(t)'!BA12-'2a)answer'!$C12)/$CP$5</f>
        <v>1.051446064214137</v>
      </c>
      <c r="EU13" s="32">
        <f>('2a) logm_x(t)'!BC12-'2a) logm_x(t)'!BB12-'2a)answer'!$C12)/$CP$5</f>
        <v>-0.36589442044490555</v>
      </c>
      <c r="EV13" s="32">
        <f>('2a) logm_x(t)'!BD12-'2a) logm_x(t)'!BC12-'2a)answer'!$C12)/$CP$5</f>
        <v>-0.21761360755291617</v>
      </c>
      <c r="EW13" s="32">
        <f>('2a) logm_x(t)'!BE12-'2a) logm_x(t)'!BD12-'2a)answer'!$C12)/$CP$5</f>
        <v>-1.8267252992127243</v>
      </c>
      <c r="EX13" s="32">
        <f>('2a) logm_x(t)'!BF12-'2a) logm_x(t)'!BE12-'2a)answer'!$C12)/$CP$5</f>
        <v>1.8275916782074715</v>
      </c>
      <c r="EY13" s="32">
        <f>('2a) logm_x(t)'!BG12-'2a) logm_x(t)'!BF12-'2a)answer'!$C12)/$CP$5</f>
        <v>-1.0046286699885785E-2</v>
      </c>
      <c r="EZ13" s="32">
        <f>('2a) logm_x(t)'!BH12-'2a) logm_x(t)'!BG12-'2a)answer'!$C12)/$CP$5</f>
        <v>-1.4300651900709538</v>
      </c>
      <c r="FA13" s="32">
        <f>('2a) logm_x(t)'!BI12-'2a) logm_x(t)'!BH12-'2a)answer'!$C12)/$CP$5</f>
        <v>2.1366615979361359</v>
      </c>
      <c r="FB13" s="32">
        <f>('2a) logm_x(t)'!BJ12-'2a) logm_x(t)'!BI12-'2a)answer'!$C12)/$CP$5</f>
        <v>-1.3571043983372977</v>
      </c>
      <c r="FC13" s="32">
        <f>('2a) logm_x(t)'!BK12-'2a) logm_x(t)'!BJ12-'2a)answer'!$C12)/$CP$5</f>
        <v>2.0696510587083874</v>
      </c>
      <c r="FD13" s="32">
        <f>('2a) logm_x(t)'!BL12-'2a) logm_x(t)'!BK12-'2a)answer'!$C12)/$CP$5</f>
        <v>-1.6034135736619641</v>
      </c>
      <c r="FE13" s="32">
        <f>('2a) logm_x(t)'!BM12-'2a) logm_x(t)'!BL12-'2a)answer'!$C12)/$CP$5</f>
        <v>-2.2323250948199838</v>
      </c>
      <c r="FF13" s="32">
        <f>('2a) logm_x(t)'!BN12-'2a) logm_x(t)'!BM12-'2a)answer'!$C12)/$CP$5</f>
        <v>1.4071376456375149</v>
      </c>
      <c r="FG13" s="32">
        <f>('2a) logm_x(t)'!BO12-'2a) logm_x(t)'!BN12-'2a)answer'!$C12)/$CP$5</f>
        <v>-0.13854741662644912</v>
      </c>
      <c r="FH13" s="32">
        <f>('2a) logm_x(t)'!BP12-'2a) logm_x(t)'!BO12-'2a)answer'!$C12)/$CP$5</f>
        <v>0.23893833512264753</v>
      </c>
      <c r="FI13" s="32">
        <f>('2a) logm_x(t)'!BQ12-'2a) logm_x(t)'!BP12-'2a)answer'!$C12)/$CP$5</f>
        <v>-1.4624567348170059</v>
      </c>
      <c r="FJ13" s="32">
        <f>('2a) logm_x(t)'!BR12-'2a) logm_x(t)'!BQ12-'2a)answer'!$C12)/$CP$5</f>
        <v>-1.9802974593611387</v>
      </c>
      <c r="FK13" s="32">
        <f>('2a) logm_x(t)'!BS12-'2a) logm_x(t)'!BR12-'2a)answer'!$C12)/$CP$5</f>
        <v>6.39653775913622</v>
      </c>
      <c r="FL13" s="32">
        <f>('2a) logm_x(t)'!BT12-'2a) logm_x(t)'!BS12-'2a)answer'!$C12)/$CP$5</f>
        <v>-1.3013387625237987</v>
      </c>
      <c r="FM13" s="32">
        <f>('2a) logm_x(t)'!BU12-'2a) logm_x(t)'!BT12-'2a)answer'!$C12)/$CP$5</f>
        <v>-0.47609232774943439</v>
      </c>
      <c r="FN13" s="32">
        <f>('2a) logm_x(t)'!BV12-'2a) logm_x(t)'!BU12-'2a)answer'!$C12)/$CP$5</f>
        <v>-1.4619283164004584</v>
      </c>
      <c r="FO13" s="32">
        <f>('2a) logm_x(t)'!BW12-'2a) logm_x(t)'!BV12-'2a)answer'!$C12)/$CP$5</f>
        <v>1.1325748544228107</v>
      </c>
      <c r="FP13" s="32">
        <f>('2a) logm_x(t)'!BX12-'2a) logm_x(t)'!BW12-'2a)answer'!$C12)/$CP$5</f>
        <v>-3.5641386328190312</v>
      </c>
      <c r="FQ13" s="32">
        <f>('2a) logm_x(t)'!BY12-'2a) logm_x(t)'!BX12-'2a)answer'!$C12)/$CP$5</f>
        <v>1.5453458883292692</v>
      </c>
      <c r="FR13" s="32">
        <f>('2a) logm_x(t)'!BZ12-'2a) logm_x(t)'!BY12-'2a)answer'!$C12)/$CP$5</f>
        <v>0.2356162922938152</v>
      </c>
      <c r="FS13" s="32">
        <f>('2a) logm_x(t)'!CA12-'2a) logm_x(t)'!BZ12-'2a)answer'!$C12)/$CP$5</f>
        <v>1.8359777764625014</v>
      </c>
      <c r="FT13" s="32">
        <f>('2a) logm_x(t)'!CB12-'2a) logm_x(t)'!CA12-'2a)answer'!$C12)/$CP$5</f>
        <v>-2.6623372809353674</v>
      </c>
      <c r="FU13" s="32">
        <f>('2a) logm_x(t)'!CC12-'2a) logm_x(t)'!CB12-'2a)answer'!$C12)/$CP$5</f>
        <v>4.0341459592130482</v>
      </c>
      <c r="FV13" s="32">
        <f>('2a) logm_x(t)'!CD12-'2a) logm_x(t)'!CC12-'2a)answer'!$C12)/$CP$5</f>
        <v>-4.3154297315399601</v>
      </c>
      <c r="FW13" s="32">
        <f>('2a) logm_x(t)'!CE12-'2a) logm_x(t)'!CD12-'2a)answer'!$C12)/$CP$5</f>
        <v>4.3581284880473303</v>
      </c>
      <c r="FX13" s="32">
        <f>('2a) logm_x(t)'!CF12-'2a) logm_x(t)'!CE12-'2a)answer'!$C12)/$CP$5</f>
        <v>-1.2488940781663433</v>
      </c>
      <c r="FY13" s="32">
        <f>('2a) logm_x(t)'!CG12-'2a) logm_x(t)'!CF12-'2a)answer'!$C12)/$CP$5</f>
        <v>-2.3964558779704084</v>
      </c>
      <c r="FZ13" s="32">
        <f>('2a) logm_x(t)'!CH12-'2a) logm_x(t)'!CG12-'2a)answer'!$C12)/$CP$5</f>
        <v>3.899669073349211</v>
      </c>
      <c r="GA13" s="32">
        <f>('2a) logm_x(t)'!CI12-'2a) logm_x(t)'!CH12-'2a)answer'!$C12)/$CP$5</f>
        <v>-1.3619230834195648</v>
      </c>
      <c r="GB13" s="32">
        <f>('2a) logm_x(t)'!CJ12-'2a) logm_x(t)'!CI12-'2a)answer'!$C12)/$CP$5</f>
        <v>-1.8259733856333458</v>
      </c>
      <c r="GC13" s="32">
        <f>('2a) logm_x(t)'!CK12-'2a) logm_x(t)'!CJ12-'2a)answer'!$C12)/$CP$5</f>
        <v>2.3002486349141664</v>
      </c>
      <c r="GD13" s="32">
        <f>('2a) logm_x(t)'!CL12-'2a) logm_x(t)'!CK12-'2a)answer'!$C12)/$CP$5</f>
        <v>-1.0672492336507731</v>
      </c>
      <c r="GE13" s="32">
        <f>('2a) logm_x(t)'!CM12-'2a) logm_x(t)'!CL12-'2a)answer'!$C12)/$CP$5</f>
        <v>-2.3154489857355389</v>
      </c>
      <c r="GF13" s="32">
        <f>('2a) logm_x(t)'!CN12-'2a) logm_x(t)'!CM12-'2a)answer'!$C12)/$CP$5</f>
        <v>0.23346374587494961</v>
      </c>
    </row>
    <row r="14" spans="1:188" x14ac:dyDescent="0.25">
      <c r="A14" s="31">
        <f>'2a) logm_x(t)'!A13</f>
        <v>10</v>
      </c>
      <c r="B14" s="32"/>
      <c r="C14" s="32">
        <f>IFERROR(('2a) logm_x(t)'!C13-'2a) logm_x(t)'!B13-'2a)answer'!$C13)^2,"")</f>
        <v>7.2559077097004532E-4</v>
      </c>
      <c r="D14" s="32">
        <f>IFERROR(('2a) logm_x(t)'!D13-'2a) logm_x(t)'!C13-'2a)answer'!$C13)^2,"")</f>
        <v>2.9479854917112899E-3</v>
      </c>
      <c r="E14" s="32">
        <f>IFERROR(('2a) logm_x(t)'!E13-'2a) logm_x(t)'!D13-'2a)answer'!$C13)^2,"")</f>
        <v>2.1857253358884474E-2</v>
      </c>
      <c r="F14" s="32">
        <f>IFERROR(('2a) logm_x(t)'!F13-'2a) logm_x(t)'!E13-'2a)answer'!$C13)^2,"")</f>
        <v>1.8477244491055606E-2</v>
      </c>
      <c r="G14" s="32">
        <f>IFERROR(('2a) logm_x(t)'!G13-'2a) logm_x(t)'!F13-'2a)answer'!$C13)^2,"")</f>
        <v>1.7511712453405215E-3</v>
      </c>
      <c r="H14" s="32">
        <f>IFERROR(('2a) logm_x(t)'!H13-'2a) logm_x(t)'!G13-'2a)answer'!$C13)^2,"")</f>
        <v>1.912894801105074E-2</v>
      </c>
      <c r="I14" s="32">
        <f>IFERROR(('2a) logm_x(t)'!I13-'2a) logm_x(t)'!H13-'2a)answer'!$C13)^2,"")</f>
        <v>1.3446174419191391E-3</v>
      </c>
      <c r="J14" s="32">
        <f>IFERROR(('2a) logm_x(t)'!J13-'2a) logm_x(t)'!I13-'2a)answer'!$C13)^2,"")</f>
        <v>3.0903069626900839E-2</v>
      </c>
      <c r="K14" s="32">
        <f>IFERROR(('2a) logm_x(t)'!K13-'2a) logm_x(t)'!J13-'2a)answer'!$C13)^2,"")</f>
        <v>1.6050193891255892E-3</v>
      </c>
      <c r="L14" s="32">
        <f>IFERROR(('2a) logm_x(t)'!L13-'2a) logm_x(t)'!K13-'2a)answer'!$C13)^2,"")</f>
        <v>2.1085467375599538E-2</v>
      </c>
      <c r="M14" s="32">
        <f>IFERROR(('2a) logm_x(t)'!M13-'2a) logm_x(t)'!L13-'2a)answer'!$C13)^2,"")</f>
        <v>8.6591922019428526E-3</v>
      </c>
      <c r="N14" s="32">
        <f>IFERROR(('2a) logm_x(t)'!N13-'2a) logm_x(t)'!M13-'2a)answer'!$C13)^2,"")</f>
        <v>1.4962158803527102E-3</v>
      </c>
      <c r="O14" s="32">
        <f>IFERROR(('2a) logm_x(t)'!O13-'2a) logm_x(t)'!N13-'2a)answer'!$C13)^2,"")</f>
        <v>3.383303996361435E-2</v>
      </c>
      <c r="P14" s="32">
        <f>IFERROR(('2a) logm_x(t)'!P13-'2a) logm_x(t)'!O13-'2a)answer'!$C13)^2,"")</f>
        <v>2.2023858021965905E-2</v>
      </c>
      <c r="Q14" s="32">
        <f>IFERROR(('2a) logm_x(t)'!Q13-'2a) logm_x(t)'!P13-'2a)answer'!$C13)^2,"")</f>
        <v>3.9636320385204586E-2</v>
      </c>
      <c r="R14" s="32">
        <f>IFERROR(('2a) logm_x(t)'!R13-'2a) logm_x(t)'!Q13-'2a)answer'!$C13)^2,"")</f>
        <v>1.2584521459560743E-2</v>
      </c>
      <c r="S14" s="32">
        <f>IFERROR(('2a) logm_x(t)'!S13-'2a) logm_x(t)'!R13-'2a)answer'!$C13)^2,"")</f>
        <v>4.6810791244646802E-3</v>
      </c>
      <c r="T14" s="32">
        <f>IFERROR(('2a) logm_x(t)'!T13-'2a) logm_x(t)'!S13-'2a)answer'!$C13)^2,"")</f>
        <v>0.15793029899864514</v>
      </c>
      <c r="U14" s="32">
        <f>IFERROR(('2a) logm_x(t)'!U13-'2a) logm_x(t)'!T13-'2a)answer'!$C13)^2,"")</f>
        <v>0.18588597668124598</v>
      </c>
      <c r="V14" s="32">
        <f>IFERROR(('2a) logm_x(t)'!V13-'2a) logm_x(t)'!U13-'2a)answer'!$C13)^2,"")</f>
        <v>5.0916812292068625E-2</v>
      </c>
      <c r="W14" s="32">
        <f>IFERROR(('2a) logm_x(t)'!W13-'2a) logm_x(t)'!V13-'2a)answer'!$C13)^2,"")</f>
        <v>4.7531023910253253E-2</v>
      </c>
      <c r="X14" s="32">
        <f>IFERROR(('2a) logm_x(t)'!X13-'2a) logm_x(t)'!W13-'2a)answer'!$C13)^2,"")</f>
        <v>0.13796676632071353</v>
      </c>
      <c r="Y14" s="32">
        <f>IFERROR(('2a) logm_x(t)'!Y13-'2a) logm_x(t)'!X13-'2a)answer'!$C13)^2,"")</f>
        <v>0.37567574665865927</v>
      </c>
      <c r="Z14" s="32">
        <f>IFERROR(('2a) logm_x(t)'!Z13-'2a) logm_x(t)'!Y13-'2a)answer'!$C13)^2,"")</f>
        <v>2.2240214335998175E-2</v>
      </c>
      <c r="AA14" s="32">
        <f>IFERROR(('2a) logm_x(t)'!AA13-'2a) logm_x(t)'!Z13-'2a)answer'!$C13)^2,"")</f>
        <v>0.18377458305503738</v>
      </c>
      <c r="AB14" s="32">
        <f>IFERROR(('2a) logm_x(t)'!AB13-'2a) logm_x(t)'!AA13-'2a)answer'!$C13)^2,"")</f>
        <v>4.2411210626681567E-3</v>
      </c>
      <c r="AC14" s="32">
        <f>IFERROR(('2a) logm_x(t)'!AC13-'2a) logm_x(t)'!AB13-'2a)answer'!$C13)^2,"")</f>
        <v>3.633688074021689E-2</v>
      </c>
      <c r="AD14" s="32">
        <f>IFERROR(('2a) logm_x(t)'!AD13-'2a) logm_x(t)'!AC13-'2a)answer'!$C13)^2,"")</f>
        <v>1.5875438468125361E-4</v>
      </c>
      <c r="AE14" s="32">
        <f>IFERROR(('2a) logm_x(t)'!AE13-'2a) logm_x(t)'!AD13-'2a)answer'!$C13)^2,"")</f>
        <v>8.7791889919579008E-2</v>
      </c>
      <c r="AF14" s="32">
        <f>IFERROR(('2a) logm_x(t)'!AF13-'2a) logm_x(t)'!AE13-'2a)answer'!$C13)^2,"")</f>
        <v>3.5794096205812725E-2</v>
      </c>
      <c r="AG14" s="32">
        <f>IFERROR(('2a) logm_x(t)'!AG13-'2a) logm_x(t)'!AF13-'2a)answer'!$C13)^2,"")</f>
        <v>2.087933726681077E-3</v>
      </c>
      <c r="AH14" s="32">
        <f>IFERROR(('2a) logm_x(t)'!AH13-'2a) logm_x(t)'!AG13-'2a)answer'!$C13)^2,"")</f>
        <v>9.0214666556730151E-4</v>
      </c>
      <c r="AI14" s="32">
        <f>IFERROR(('2a) logm_x(t)'!AI13-'2a) logm_x(t)'!AH13-'2a)answer'!$C13)^2,"")</f>
        <v>3.1505678014305399E-2</v>
      </c>
      <c r="AJ14" s="32">
        <f>IFERROR(('2a) logm_x(t)'!AJ13-'2a) logm_x(t)'!AI13-'2a)answer'!$C13)^2,"")</f>
        <v>1.3087976219721787E-2</v>
      </c>
      <c r="AK14" s="32">
        <f>IFERROR(('2a) logm_x(t)'!AK13-'2a) logm_x(t)'!AJ13-'2a)answer'!$C13)^2,"")</f>
        <v>2.6349413069843486E-3</v>
      </c>
      <c r="AL14" s="32">
        <f>IFERROR(('2a) logm_x(t)'!AL13-'2a) logm_x(t)'!AK13-'2a)answer'!$C13)^2,"")</f>
        <v>9.0866447581267069E-3</v>
      </c>
      <c r="AM14" s="32">
        <f>IFERROR(('2a) logm_x(t)'!AM13-'2a) logm_x(t)'!AL13-'2a)answer'!$C13)^2,"")</f>
        <v>1.6036546400662177E-4</v>
      </c>
      <c r="AN14" s="32">
        <f>IFERROR(('2a) logm_x(t)'!AN13-'2a) logm_x(t)'!AM13-'2a)answer'!$C13)^2,"")</f>
        <v>3.1665061428863515E-3</v>
      </c>
      <c r="AO14" s="32">
        <f>IFERROR(('2a) logm_x(t)'!AO13-'2a) logm_x(t)'!AN13-'2a)answer'!$C13)^2,"")</f>
        <v>8.9955732086244456E-3</v>
      </c>
      <c r="AP14" s="32">
        <f>IFERROR(('2a) logm_x(t)'!AP13-'2a) logm_x(t)'!AO13-'2a)answer'!$C13)^2,"")</f>
        <v>1.7154113438537823E-2</v>
      </c>
      <c r="AQ14" s="32">
        <f>IFERROR(('2a) logm_x(t)'!AQ13-'2a) logm_x(t)'!AP13-'2a)answer'!$C13)^2,"")</f>
        <v>1.4990586013163434E-2</v>
      </c>
      <c r="AR14" s="32">
        <f>IFERROR(('2a) logm_x(t)'!AR13-'2a) logm_x(t)'!AQ13-'2a)answer'!$C13)^2,"")</f>
        <v>8.7811257517506069E-2</v>
      </c>
      <c r="AS14" s="32">
        <f>IFERROR(('2a) logm_x(t)'!AS13-'2a) logm_x(t)'!AR13-'2a)answer'!$C13)^2,"")</f>
        <v>1.7069374409451089E-2</v>
      </c>
      <c r="AT14" s="32">
        <f>IFERROR(('2a) logm_x(t)'!AT13-'2a) logm_x(t)'!AS13-'2a)answer'!$C13)^2,"")</f>
        <v>1.5903435383886073E-2</v>
      </c>
      <c r="AU14" s="32">
        <f>IFERROR(('2a) logm_x(t)'!AU13-'2a) logm_x(t)'!AT13-'2a)answer'!$C13)^2,"")</f>
        <v>2.0212229424764992E-2</v>
      </c>
      <c r="AV14" s="32">
        <f>IFERROR(('2a) logm_x(t)'!AV13-'2a) logm_x(t)'!AU13-'2a)answer'!$C13)^2,"")</f>
        <v>9.6765629046158806E-4</v>
      </c>
      <c r="AW14" s="32">
        <f>IFERROR(('2a) logm_x(t)'!AW13-'2a) logm_x(t)'!AV13-'2a)answer'!$C13)^2,"")</f>
        <v>6.9524228010116127E-3</v>
      </c>
      <c r="AX14" s="32">
        <f>IFERROR(('2a) logm_x(t)'!AX13-'2a) logm_x(t)'!AW13-'2a)answer'!$C13)^2,"")</f>
        <v>2.2858455298635371E-3</v>
      </c>
      <c r="AY14" s="32">
        <f>IFERROR(('2a) logm_x(t)'!AY13-'2a) logm_x(t)'!AX13-'2a)answer'!$C13)^2,"")</f>
        <v>7.3954559466014209E-3</v>
      </c>
      <c r="AZ14" s="32">
        <f>IFERROR(('2a) logm_x(t)'!AZ13-'2a) logm_x(t)'!AY13-'2a)answer'!$C13)^2,"")</f>
        <v>6.6700200370365505E-3</v>
      </c>
      <c r="BA14" s="32">
        <f>IFERROR(('2a) logm_x(t)'!BA13-'2a) logm_x(t)'!AZ13-'2a)answer'!$C13)^2,"")</f>
        <v>9.0303592309722664E-4</v>
      </c>
      <c r="BB14" s="32">
        <f>IFERROR(('2a) logm_x(t)'!BB13-'2a) logm_x(t)'!BA13-'2a)answer'!$C13)^2,"")</f>
        <v>9.2219518842695037E-4</v>
      </c>
      <c r="BC14" s="32">
        <f>IFERROR(('2a) logm_x(t)'!BC13-'2a) logm_x(t)'!BB13-'2a)answer'!$C13)^2,"")</f>
        <v>1.1005590364201968E-3</v>
      </c>
      <c r="BD14" s="32">
        <f>IFERROR(('2a) logm_x(t)'!BD13-'2a) logm_x(t)'!BC13-'2a)answer'!$C13)^2,"")</f>
        <v>8.5915204964409492E-3</v>
      </c>
      <c r="BE14" s="32">
        <f>IFERROR(('2a) logm_x(t)'!BE13-'2a) logm_x(t)'!BD13-'2a)answer'!$C13)^2,"")</f>
        <v>6.6123749316199604E-2</v>
      </c>
      <c r="BF14" s="32">
        <f>IFERROR(('2a) logm_x(t)'!BF13-'2a) logm_x(t)'!BE13-'2a)answer'!$C13)^2,"")</f>
        <v>3.3872826595845243E-2</v>
      </c>
      <c r="BG14" s="32">
        <f>IFERROR(('2a) logm_x(t)'!BG13-'2a) logm_x(t)'!BF13-'2a)answer'!$C13)^2,"")</f>
        <v>1.5320320855546909E-2</v>
      </c>
      <c r="BH14" s="32">
        <f>IFERROR(('2a) logm_x(t)'!BH13-'2a) logm_x(t)'!BG13-'2a)answer'!$C13)^2,"")</f>
        <v>0.12150147315312977</v>
      </c>
      <c r="BI14" s="32">
        <f>IFERROR(('2a) logm_x(t)'!BI13-'2a) logm_x(t)'!BH13-'2a)answer'!$C13)^2,"")</f>
        <v>1.028608237966337E-3</v>
      </c>
      <c r="BJ14" s="32">
        <f>IFERROR(('2a) logm_x(t)'!BJ13-'2a) logm_x(t)'!BI13-'2a)answer'!$C13)^2,"")</f>
        <v>1.4349610448327562E-6</v>
      </c>
      <c r="BK14" s="32">
        <f>IFERROR(('2a) logm_x(t)'!BK13-'2a) logm_x(t)'!BJ13-'2a)answer'!$C13)^2,"")</f>
        <v>9.5329681964889863E-4</v>
      </c>
      <c r="BL14" s="32">
        <f>IFERROR(('2a) logm_x(t)'!BL13-'2a) logm_x(t)'!BK13-'2a)answer'!$C13)^2,"")</f>
        <v>3.7315148440502849E-2</v>
      </c>
      <c r="BM14" s="32">
        <f>IFERROR(('2a) logm_x(t)'!BM13-'2a) logm_x(t)'!BL13-'2a)answer'!$C13)^2,"")</f>
        <v>2.2179567750530829E-2</v>
      </c>
      <c r="BN14" s="32">
        <f>IFERROR(('2a) logm_x(t)'!BN13-'2a) logm_x(t)'!BM13-'2a)answer'!$C13)^2,"")</f>
        <v>4.6474514946223816E-3</v>
      </c>
      <c r="BO14" s="32">
        <f>IFERROR(('2a) logm_x(t)'!BO13-'2a) logm_x(t)'!BN13-'2a)answer'!$C13)^2,"")</f>
        <v>9.4040902272490706E-2</v>
      </c>
      <c r="BP14" s="32">
        <f>IFERROR(('2a) logm_x(t)'!BP13-'2a) logm_x(t)'!BO13-'2a)answer'!$C13)^2,"")</f>
        <v>0.162296791745278</v>
      </c>
      <c r="BQ14" s="32">
        <f>IFERROR(('2a) logm_x(t)'!BQ13-'2a) logm_x(t)'!BP13-'2a)answer'!$C13)^2,"")</f>
        <v>1.7074700912108542E-3</v>
      </c>
      <c r="BR14" s="32">
        <f>IFERROR(('2a) logm_x(t)'!BR13-'2a) logm_x(t)'!BQ13-'2a)answer'!$C13)^2,"")</f>
        <v>2.9992470480889814E-2</v>
      </c>
      <c r="BS14" s="32">
        <f>IFERROR(('2a) logm_x(t)'!BS13-'2a) logm_x(t)'!BR13-'2a)answer'!$C13)^2,"")</f>
        <v>8.2892556279963281E-2</v>
      </c>
      <c r="BT14" s="32">
        <f>IFERROR(('2a) logm_x(t)'!BT13-'2a) logm_x(t)'!BS13-'2a)answer'!$C13)^2,"")</f>
        <v>8.1803958728536193E-3</v>
      </c>
      <c r="BU14" s="32">
        <f>IFERROR(('2a) logm_x(t)'!BU13-'2a) logm_x(t)'!BT13-'2a)answer'!$C13)^2,"")</f>
        <v>8.7700778745981815E-3</v>
      </c>
      <c r="BV14" s="32">
        <f>IFERROR(('2a) logm_x(t)'!BV13-'2a) logm_x(t)'!BU13-'2a)answer'!$C13)^2,"")</f>
        <v>0.20949463812822411</v>
      </c>
      <c r="BW14" s="32">
        <f>IFERROR(('2a) logm_x(t)'!BW13-'2a) logm_x(t)'!BV13-'2a)answer'!$C13)^2,"")</f>
        <v>3.6185079553004498E-3</v>
      </c>
      <c r="BX14" s="32">
        <f>IFERROR(('2a) logm_x(t)'!BX13-'2a) logm_x(t)'!BW13-'2a)answer'!$C13)^2,"")</f>
        <v>0.14022824117975363</v>
      </c>
      <c r="BY14" s="32">
        <f>IFERROR(('2a) logm_x(t)'!BY13-'2a) logm_x(t)'!BX13-'2a)answer'!$C13)^2,"")</f>
        <v>9.7856651691796757E-4</v>
      </c>
      <c r="BZ14" s="32">
        <f>IFERROR(('2a) logm_x(t)'!BZ13-'2a) logm_x(t)'!BY13-'2a)answer'!$C13)^2,"")</f>
        <v>1.5220871958362584E-2</v>
      </c>
      <c r="CA14" s="32">
        <f>IFERROR(('2a) logm_x(t)'!CA13-'2a) logm_x(t)'!BZ13-'2a)answer'!$C13)^2,"")</f>
        <v>0.29365123479007904</v>
      </c>
      <c r="CB14" s="32">
        <f>IFERROR(('2a) logm_x(t)'!CB13-'2a) logm_x(t)'!CA13-'2a)answer'!$C13)^2,"")</f>
        <v>0.10559856979521282</v>
      </c>
      <c r="CC14" s="32">
        <f>IFERROR(('2a) logm_x(t)'!CC13-'2a) logm_x(t)'!CB13-'2a)answer'!$C13)^2,"")</f>
        <v>9.2263082561871296E-4</v>
      </c>
      <c r="CD14" s="32">
        <f>IFERROR(('2a) logm_x(t)'!CD13-'2a) logm_x(t)'!CC13-'2a)answer'!$C13)^2,"")</f>
        <v>1.5039798678249883E-2</v>
      </c>
      <c r="CE14" s="32">
        <f>IFERROR(('2a) logm_x(t)'!CE13-'2a) logm_x(t)'!CD13-'2a)answer'!$C13)^2,"")</f>
        <v>0.24051812377102161</v>
      </c>
      <c r="CF14" s="32">
        <f>IFERROR(('2a) logm_x(t)'!CF13-'2a) logm_x(t)'!CE13-'2a)answer'!$C13)^2,"")</f>
        <v>0.51273220911331185</v>
      </c>
      <c r="CG14" s="32">
        <f>IFERROR(('2a) logm_x(t)'!CG13-'2a) logm_x(t)'!CF13-'2a)answer'!$C13)^2,"")</f>
        <v>0.10164497909341817</v>
      </c>
      <c r="CH14" s="32">
        <f>IFERROR(('2a) logm_x(t)'!CH13-'2a) logm_x(t)'!CG13-'2a)answer'!$C13)^2,"")</f>
        <v>0.13993758965750283</v>
      </c>
      <c r="CI14" s="32">
        <f>IFERROR(('2a) logm_x(t)'!CI13-'2a) logm_x(t)'!CH13-'2a)answer'!$C13)^2,"")</f>
        <v>0.19279040949048673</v>
      </c>
      <c r="CJ14" s="32">
        <f>IFERROR(('2a) logm_x(t)'!CJ13-'2a) logm_x(t)'!CI13-'2a)answer'!$C13)^2,"")</f>
        <v>0.52400325672433912</v>
      </c>
      <c r="CK14" s="32">
        <f>IFERROR(('2a) logm_x(t)'!CK13-'2a) logm_x(t)'!CJ13-'2a)answer'!$C13)^2,"")</f>
        <v>8.6242946487512642E-2</v>
      </c>
      <c r="CL14" s="32">
        <f>IFERROR(('2a) logm_x(t)'!CL13-'2a) logm_x(t)'!CK13-'2a)answer'!$C13)^2,"")</f>
        <v>2.3810352380287153E-3</v>
      </c>
      <c r="CM14" s="32">
        <f>IFERROR(('2a) logm_x(t)'!CM13-'2a) logm_x(t)'!CL13-'2a)answer'!$C13)^2,"")</f>
        <v>2.2785576516744885E-2</v>
      </c>
      <c r="CN14" s="32">
        <f>IFERROR(('2a) logm_x(t)'!CN13-'2a) logm_x(t)'!CM13-'2a)answer'!$C13)^2,"")</f>
        <v>5.6067332914956176E-3</v>
      </c>
      <c r="CT14" s="31">
        <f t="shared" si="3"/>
        <v>10</v>
      </c>
      <c r="CU14" s="32">
        <f>('2a) logm_x(t)'!C13-'2a) logm_x(t)'!B13-'2a)answer'!$C13)/$CP$5</f>
        <v>-0.19299144082186886</v>
      </c>
      <c r="CV14" s="32">
        <f>('2a) logm_x(t)'!D13-'2a) logm_x(t)'!C13-'2a)answer'!$C13)/$CP$5</f>
        <v>0.38900469619320721</v>
      </c>
      <c r="CW14" s="32">
        <f>('2a) logm_x(t)'!E13-'2a) logm_x(t)'!D13-'2a)answer'!$C13)/$CP$5</f>
        <v>-1.0592292537724672</v>
      </c>
      <c r="CX14" s="32">
        <f>('2a) logm_x(t)'!F13-'2a) logm_x(t)'!E13-'2a)answer'!$C13)/$CP$5</f>
        <v>0.97389195009902163</v>
      </c>
      <c r="CY14" s="32">
        <f>('2a) logm_x(t)'!G13-'2a) logm_x(t)'!F13-'2a)answer'!$C13)/$CP$5</f>
        <v>0.29981715728179403</v>
      </c>
      <c r="CZ14" s="32">
        <f>('2a) logm_x(t)'!H13-'2a) logm_x(t)'!G13-'2a)answer'!$C13)/$CP$5</f>
        <v>0.99091799855298945</v>
      </c>
      <c r="DA14" s="32">
        <f>('2a) logm_x(t)'!I13-'2a) logm_x(t)'!H13-'2a)answer'!$C13)/$CP$5</f>
        <v>0.26271903705373567</v>
      </c>
      <c r="DB14" s="32">
        <f>('2a) logm_x(t)'!J13-'2a) logm_x(t)'!I13-'2a)answer'!$C13)/$CP$5</f>
        <v>-1.2594849535926003</v>
      </c>
      <c r="DC14" s="32">
        <f>('2a) logm_x(t)'!K13-'2a) logm_x(t)'!J13-'2a)answer'!$C13)/$CP$5</f>
        <v>-0.28703332041998747</v>
      </c>
      <c r="DD14" s="32">
        <f>('2a) logm_x(t)'!L13-'2a) logm_x(t)'!K13-'2a)answer'!$C13)/$CP$5</f>
        <v>1.0403603434092683</v>
      </c>
      <c r="DE14" s="32">
        <f>('2a) logm_x(t)'!M13-'2a) logm_x(t)'!L13-'2a)answer'!$C13)/$CP$5</f>
        <v>-0.66670062632596283</v>
      </c>
      <c r="DF14" s="32">
        <f>('2a) logm_x(t)'!N13-'2a) logm_x(t)'!M13-'2a)answer'!$C13)/$CP$5</f>
        <v>0.27713367656566862</v>
      </c>
      <c r="DG14" s="32">
        <f>('2a) logm_x(t)'!O13-'2a) logm_x(t)'!N13-'2a)answer'!$C13)/$CP$5</f>
        <v>1.3178399964427623</v>
      </c>
      <c r="DH14" s="32">
        <f>('2a) logm_x(t)'!P13-'2a) logm_x(t)'!O13-'2a)answer'!$C13)/$CP$5</f>
        <v>-1.0632585231346776</v>
      </c>
      <c r="DI14" s="32">
        <f>('2a) logm_x(t)'!Q13-'2a) logm_x(t)'!P13-'2a)answer'!$C13)/$CP$5</f>
        <v>1.4263918163260212</v>
      </c>
      <c r="DJ14" s="32">
        <f>('2a) logm_x(t)'!R13-'2a) logm_x(t)'!Q13-'2a)answer'!$C13)/$CP$5</f>
        <v>-0.80373064240551684</v>
      </c>
      <c r="DK14" s="32">
        <f>('2a) logm_x(t)'!S13-'2a) logm_x(t)'!R13-'2a)answer'!$C13)/$CP$5</f>
        <v>0.49019080943445237</v>
      </c>
      <c r="DL14" s="32">
        <f>('2a) logm_x(t)'!T13-'2a) logm_x(t)'!S13-'2a)answer'!$C13)/$CP$5</f>
        <v>-2.8472454144156254</v>
      </c>
      <c r="DM14" s="32">
        <f>('2a) logm_x(t)'!U13-'2a) logm_x(t)'!T13-'2a)answer'!$C13)/$CP$5</f>
        <v>3.0889827795381115</v>
      </c>
      <c r="DN14" s="32">
        <f>('2a) logm_x(t)'!V13-'2a) logm_x(t)'!U13-'2a)answer'!$C13)/$CP$5</f>
        <v>1.6166752011169292</v>
      </c>
      <c r="DO14" s="32">
        <f>('2a) logm_x(t)'!W13-'2a) logm_x(t)'!V13-'2a)answer'!$C13)/$CP$5</f>
        <v>-1.5619990246274693</v>
      </c>
      <c r="DP14" s="32">
        <f>('2a) logm_x(t)'!X13-'2a) logm_x(t)'!W13-'2a)answer'!$C13)/$CP$5</f>
        <v>2.6612116504730219</v>
      </c>
      <c r="DQ14" s="32">
        <f>('2a) logm_x(t)'!Y13-'2a) logm_x(t)'!X13-'2a)answer'!$C13)/$CP$5</f>
        <v>-4.3913570762080543</v>
      </c>
      <c r="DR14" s="32">
        <f>('2a) logm_x(t)'!Z13-'2a) logm_x(t)'!Y13-'2a)answer'!$C13)/$CP$5</f>
        <v>1.068468338867514</v>
      </c>
      <c r="DS14" s="32">
        <f>('2a) logm_x(t)'!AA13-'2a) logm_x(t)'!Z13-'2a)answer'!$C13)/$CP$5</f>
        <v>-3.0713895084591187</v>
      </c>
      <c r="DT14" s="32">
        <f>('2a) logm_x(t)'!AB13-'2a) logm_x(t)'!AA13-'2a)answer'!$C13)/$CP$5</f>
        <v>0.46658686442036956</v>
      </c>
      <c r="DU14" s="32">
        <f>('2a) logm_x(t)'!AC13-'2a) logm_x(t)'!AB13-'2a)answer'!$C13)/$CP$5</f>
        <v>1.3657336031935583</v>
      </c>
      <c r="DV14" s="32">
        <f>('2a) logm_x(t)'!AD13-'2a) logm_x(t)'!AC13-'2a)answer'!$C13)/$CP$5</f>
        <v>9.0272410194117886E-2</v>
      </c>
      <c r="DW14" s="32">
        <f>('2a) logm_x(t)'!AE13-'2a) logm_x(t)'!AD13-'2a)answer'!$C13)/$CP$5</f>
        <v>2.1228503148406497</v>
      </c>
      <c r="DX14" s="32">
        <f>('2a) logm_x(t)'!AF13-'2a) logm_x(t)'!AE13-'2a)answer'!$C13)/$CP$5</f>
        <v>-1.3554948562984743</v>
      </c>
      <c r="DY14" s="32">
        <f>('2a) logm_x(t)'!AG13-'2a) logm_x(t)'!AF13-'2a)answer'!$C13)/$CP$5</f>
        <v>-0.32737878167689299</v>
      </c>
      <c r="DZ14" s="32">
        <f>('2a) logm_x(t)'!AH13-'2a) logm_x(t)'!AG13-'2a)answer'!$C13)/$CP$5</f>
        <v>0.21519429198429157</v>
      </c>
      <c r="EA14" s="32">
        <f>('2a) logm_x(t)'!AI13-'2a) logm_x(t)'!AH13-'2a)answer'!$C13)/$CP$5</f>
        <v>-1.271705613986474</v>
      </c>
      <c r="EB14" s="32">
        <f>('2a) logm_x(t)'!AJ13-'2a) logm_x(t)'!AI13-'2a)answer'!$C13)/$CP$5</f>
        <v>-0.81964995995596579</v>
      </c>
      <c r="EC14" s="32">
        <f>('2a) logm_x(t)'!AK13-'2a) logm_x(t)'!AJ13-'2a)answer'!$C13)/$CP$5</f>
        <v>0.36777114026067892</v>
      </c>
      <c r="ED14" s="32">
        <f>('2a) logm_x(t)'!AL13-'2a) logm_x(t)'!AK13-'2a)answer'!$C13)/$CP$5</f>
        <v>0.68295792389272514</v>
      </c>
      <c r="EE14" s="32">
        <f>('2a) logm_x(t)'!AM13-'2a) logm_x(t)'!AL13-'2a)answer'!$C13)/$CP$5</f>
        <v>-9.072930747660321E-2</v>
      </c>
      <c r="EF14" s="32">
        <f>('2a) logm_x(t)'!AN13-'2a) logm_x(t)'!AM13-'2a)answer'!$C13)/$CP$5</f>
        <v>-0.40316455272793977</v>
      </c>
      <c r="EG14" s="32">
        <f>('2a) logm_x(t)'!AO13-'2a) logm_x(t)'!AN13-'2a)answer'!$C13)/$CP$5</f>
        <v>-0.67952680767651541</v>
      </c>
      <c r="EH14" s="32">
        <f>('2a) logm_x(t)'!AP13-'2a) logm_x(t)'!AO13-'2a)answer'!$C13)/$CP$5</f>
        <v>0.93837474797059939</v>
      </c>
      <c r="EI14" s="32">
        <f>('2a) logm_x(t)'!AQ13-'2a) logm_x(t)'!AP13-'2a)answer'!$C13)/$CP$5</f>
        <v>-0.87720576804688044</v>
      </c>
      <c r="EJ14" s="32">
        <f>('2a) logm_x(t)'!AR13-'2a) logm_x(t)'!AQ13-'2a)answer'!$C13)/$CP$5</f>
        <v>2.1230844608653956</v>
      </c>
      <c r="EK14" s="32">
        <f>('2a) logm_x(t)'!AS13-'2a) logm_x(t)'!AR13-'2a)answer'!$C13)/$CP$5</f>
        <v>-0.93605415561106986</v>
      </c>
      <c r="EL14" s="32">
        <f>('2a) logm_x(t)'!AT13-'2a) logm_x(t)'!AS13-'2a)answer'!$C13)/$CP$5</f>
        <v>0.90351974477716557</v>
      </c>
      <c r="EM14" s="32">
        <f>('2a) logm_x(t)'!AU13-'2a) logm_x(t)'!AT13-'2a)answer'!$C13)/$CP$5</f>
        <v>-1.0185897063409957</v>
      </c>
      <c r="EN14" s="32">
        <f>('2a) logm_x(t)'!AV13-'2a) logm_x(t)'!AU13-'2a)answer'!$C13)/$CP$5</f>
        <v>0.22287057599372387</v>
      </c>
      <c r="EO14" s="32">
        <f>('2a) logm_x(t)'!AW13-'2a) logm_x(t)'!AV13-'2a)answer'!$C13)/$CP$5</f>
        <v>0.59739318097338734</v>
      </c>
      <c r="EP14" s="32">
        <f>('2a) logm_x(t)'!AX13-'2a) logm_x(t)'!AW13-'2a)answer'!$C13)/$CP$5</f>
        <v>-0.34254340684644358</v>
      </c>
      <c r="EQ14" s="32">
        <f>('2a) logm_x(t)'!AY13-'2a) logm_x(t)'!AX13-'2a)answer'!$C13)/$CP$5</f>
        <v>0.61613325594702451</v>
      </c>
      <c r="ER14" s="32">
        <f>('2a) logm_x(t)'!AZ13-'2a) logm_x(t)'!AY13-'2a)answer'!$C13)/$CP$5</f>
        <v>-0.58513455044866847</v>
      </c>
      <c r="ES14" s="32">
        <f>('2a) logm_x(t)'!BA13-'2a) logm_x(t)'!AZ13-'2a)answer'!$C13)/$CP$5</f>
        <v>0.21530032574675917</v>
      </c>
      <c r="ET14" s="32">
        <f>('2a) logm_x(t)'!BB13-'2a) logm_x(t)'!BA13-'2a)answer'!$C13)/$CP$5</f>
        <v>-0.21757229828579511</v>
      </c>
      <c r="EU14" s="32">
        <f>('2a) logm_x(t)'!BC13-'2a) logm_x(t)'!BB13-'2a)answer'!$C13)/$CP$5</f>
        <v>-0.23768339676316552</v>
      </c>
      <c r="EV14" s="32">
        <f>('2a) logm_x(t)'!BD13-'2a) logm_x(t)'!BC13-'2a)answer'!$C13)/$CP$5</f>
        <v>0.66409037928698833</v>
      </c>
      <c r="EW14" s="32">
        <f>('2a) logm_x(t)'!BE13-'2a) logm_x(t)'!BD13-'2a)answer'!$C13)/$CP$5</f>
        <v>-1.8423447824254933</v>
      </c>
      <c r="EX14" s="32">
        <f>('2a) logm_x(t)'!BF13-'2a) logm_x(t)'!BE13-'2a)answer'!$C13)/$CP$5</f>
        <v>1.3186146387695696</v>
      </c>
      <c r="EY14" s="32">
        <f>('2a) logm_x(t)'!BG13-'2a) logm_x(t)'!BF13-'2a)answer'!$C13)/$CP$5</f>
        <v>-0.88680085634383521</v>
      </c>
      <c r="EZ14" s="32">
        <f>('2a) logm_x(t)'!BH13-'2a) logm_x(t)'!BG13-'2a)answer'!$C13)/$CP$5</f>
        <v>2.4973703150698641</v>
      </c>
      <c r="FA14" s="32">
        <f>('2a) logm_x(t)'!BI13-'2a) logm_x(t)'!BH13-'2a)answer'!$C13)/$CP$5</f>
        <v>-0.22978261761312516</v>
      </c>
      <c r="FB14" s="32">
        <f>('2a) logm_x(t)'!BJ13-'2a) logm_x(t)'!BI13-'2a)answer'!$C13)/$CP$5</f>
        <v>-8.5824687161255141E-3</v>
      </c>
      <c r="FC14" s="32">
        <f>('2a) logm_x(t)'!BK13-'2a) logm_x(t)'!BJ13-'2a)answer'!$C13)/$CP$5</f>
        <v>0.22121075878761426</v>
      </c>
      <c r="FD14" s="32">
        <f>('2a) logm_x(t)'!BL13-'2a) logm_x(t)'!BK13-'2a)answer'!$C13)/$CP$5</f>
        <v>-1.3839957617746468</v>
      </c>
      <c r="FE14" s="32">
        <f>('2a) logm_x(t)'!BM13-'2a) logm_x(t)'!BL13-'2a)answer'!$C13)/$CP$5</f>
        <v>1.0670105473492237</v>
      </c>
      <c r="FF14" s="32">
        <f>('2a) logm_x(t)'!BN13-'2a) logm_x(t)'!BM13-'2a)answer'!$C13)/$CP$5</f>
        <v>0.4884269355972552</v>
      </c>
      <c r="FG14" s="32">
        <f>('2a) logm_x(t)'!BO13-'2a) logm_x(t)'!BN13-'2a)answer'!$C13)/$CP$5</f>
        <v>-2.1971037585721023</v>
      </c>
      <c r="FH14" s="32">
        <f>('2a) logm_x(t)'!BP13-'2a) logm_x(t)'!BO13-'2a)answer'!$C13)/$CP$5</f>
        <v>2.8863376923631732</v>
      </c>
      <c r="FI14" s="32">
        <f>('2a) logm_x(t)'!BQ13-'2a) logm_x(t)'!BP13-'2a)answer'!$C13)/$CP$5</f>
        <v>-0.29605249532039957</v>
      </c>
      <c r="FJ14" s="32">
        <f>('2a) logm_x(t)'!BR13-'2a) logm_x(t)'!BQ13-'2a)answer'!$C13)/$CP$5</f>
        <v>-1.2407900249972077</v>
      </c>
      <c r="FK14" s="32">
        <f>('2a) logm_x(t)'!BS13-'2a) logm_x(t)'!BR13-'2a)answer'!$C13)/$CP$5</f>
        <v>-2.0627658829403601</v>
      </c>
      <c r="FL14" s="32">
        <f>('2a) logm_x(t)'!BT13-'2a) logm_x(t)'!BS13-'2a)answer'!$C13)/$CP$5</f>
        <v>0.64800645770286769</v>
      </c>
      <c r="FM14" s="32">
        <f>('2a) logm_x(t)'!BU13-'2a) logm_x(t)'!BT13-'2a)answer'!$C13)/$CP$5</f>
        <v>-0.67095577960072439</v>
      </c>
      <c r="FN14" s="32">
        <f>('2a) logm_x(t)'!BV13-'2a) logm_x(t)'!BU13-'2a)answer'!$C13)/$CP$5</f>
        <v>3.2792809744874942</v>
      </c>
      <c r="FO14" s="32">
        <f>('2a) logm_x(t)'!BW13-'2a) logm_x(t)'!BV13-'2a)answer'!$C13)/$CP$5</f>
        <v>-0.43097982380006805</v>
      </c>
      <c r="FP14" s="32">
        <f>('2a) logm_x(t)'!BX13-'2a) logm_x(t)'!BW13-'2a)answer'!$C13)/$CP$5</f>
        <v>-2.682933553029295</v>
      </c>
      <c r="FQ14" s="32">
        <f>('2a) logm_x(t)'!BY13-'2a) logm_x(t)'!BX13-'2a)answer'!$C13)/$CP$5</f>
        <v>0.22412347587411827</v>
      </c>
      <c r="FR14" s="32">
        <f>('2a) logm_x(t)'!BZ13-'2a) logm_x(t)'!BY13-'2a)answer'!$C13)/$CP$5</f>
        <v>-0.88391792217671583</v>
      </c>
      <c r="FS14" s="32">
        <f>('2a) logm_x(t)'!CA13-'2a) logm_x(t)'!BZ13-'2a)answer'!$C13)/$CP$5</f>
        <v>3.8824698253565355</v>
      </c>
      <c r="FT14" s="32">
        <f>('2a) logm_x(t)'!CB13-'2a) logm_x(t)'!CA13-'2a)answer'!$C13)/$CP$5</f>
        <v>-2.3282048602100303</v>
      </c>
      <c r="FU14" s="32">
        <f>('2a) logm_x(t)'!CC13-'2a) logm_x(t)'!CB13-'2a)answer'!$C13)/$CP$5</f>
        <v>0.21762368187315304</v>
      </c>
      <c r="FV14" s="32">
        <f>('2a) logm_x(t)'!CD13-'2a) logm_x(t)'!CC13-'2a)answer'!$C13)/$CP$5</f>
        <v>-0.87864447968987658</v>
      </c>
      <c r="FW14" s="32">
        <f>('2a) logm_x(t)'!CE13-'2a) logm_x(t)'!CD13-'2a)answer'!$C13)/$CP$5</f>
        <v>3.5137113140172764</v>
      </c>
      <c r="FX14" s="32">
        <f>('2a) logm_x(t)'!CF13-'2a) logm_x(t)'!CE13-'2a)answer'!$C13)/$CP$5</f>
        <v>-5.1302375300134724</v>
      </c>
      <c r="FY14" s="32">
        <f>('2a) logm_x(t)'!CG13-'2a) logm_x(t)'!CF13-'2a)answer'!$C13)/$CP$5</f>
        <v>2.2842053206921085</v>
      </c>
      <c r="FZ14" s="32">
        <f>('2a) logm_x(t)'!CH13-'2a) logm_x(t)'!CG13-'2a)answer'!$C13)/$CP$5</f>
        <v>-2.6801516483043621</v>
      </c>
      <c r="GA14" s="32">
        <f>('2a) logm_x(t)'!CI13-'2a) logm_x(t)'!CH13-'2a)answer'!$C13)/$CP$5</f>
        <v>-3.1458273672395931</v>
      </c>
      <c r="GB14" s="32">
        <f>('2a) logm_x(t)'!CJ13-'2a) logm_x(t)'!CI13-'2a)answer'!$C13)/$CP$5</f>
        <v>5.1863182910687859</v>
      </c>
      <c r="GC14" s="32">
        <f>('2a) logm_x(t)'!CK13-'2a) logm_x(t)'!CJ13-'2a)answer'!$C13)/$CP$5</f>
        <v>2.1040398755185081</v>
      </c>
      <c r="GD14" s="32">
        <f>('2a) logm_x(t)'!CL13-'2a) logm_x(t)'!CK13-'2a)answer'!$C13)/$CP$5</f>
        <v>-0.34960294690224142</v>
      </c>
      <c r="GE14" s="32">
        <f>('2a) logm_x(t)'!CM13-'2a) logm_x(t)'!CL13-'2a)answer'!$C13)/$CP$5</f>
        <v>-1.0814891932771376</v>
      </c>
      <c r="GF14" s="32">
        <f>('2a) logm_x(t)'!CN13-'2a) logm_x(t)'!CM13-'2a)answer'!$C13)/$CP$5</f>
        <v>-0.5364720769579826</v>
      </c>
    </row>
    <row r="15" spans="1:188" x14ac:dyDescent="0.25">
      <c r="A15" s="31">
        <f>'2a) logm_x(t)'!A14</f>
        <v>11</v>
      </c>
      <c r="B15" s="32"/>
      <c r="C15" s="32">
        <f>IFERROR(('2a) logm_x(t)'!C14-'2a) logm_x(t)'!B14-'2a)answer'!$C14)^2,"")</f>
        <v>0.16031368511761238</v>
      </c>
      <c r="D15" s="32">
        <f>IFERROR(('2a) logm_x(t)'!D14-'2a) logm_x(t)'!C14-'2a)answer'!$C14)^2,"")</f>
        <v>2.8900988005968249E-2</v>
      </c>
      <c r="E15" s="32">
        <f>IFERROR(('2a) logm_x(t)'!E14-'2a) logm_x(t)'!D14-'2a)answer'!$C14)^2,"")</f>
        <v>2.1882640745386941E-2</v>
      </c>
      <c r="F15" s="32">
        <f>IFERROR(('2a) logm_x(t)'!F14-'2a) logm_x(t)'!E14-'2a)answer'!$C14)^2,"")</f>
        <v>2.3088369740563111E-4</v>
      </c>
      <c r="G15" s="32">
        <f>IFERROR(('2a) logm_x(t)'!G14-'2a) logm_x(t)'!F14-'2a)answer'!$C14)^2,"")</f>
        <v>4.4328166037627778E-2</v>
      </c>
      <c r="H15" s="32">
        <f>IFERROR(('2a) logm_x(t)'!H14-'2a) logm_x(t)'!G14-'2a)answer'!$C14)^2,"")</f>
        <v>1.0240000053017772E-3</v>
      </c>
      <c r="I15" s="32">
        <f>IFERROR(('2a) logm_x(t)'!I14-'2a) logm_x(t)'!H14-'2a)answer'!$C14)^2,"")</f>
        <v>2.4391585170943437E-5</v>
      </c>
      <c r="J15" s="32">
        <f>IFERROR(('2a) logm_x(t)'!J14-'2a) logm_x(t)'!I14-'2a)answer'!$C14)^2,"")</f>
        <v>4.9625023408612512E-6</v>
      </c>
      <c r="K15" s="32">
        <f>IFERROR(('2a) logm_x(t)'!K14-'2a) logm_x(t)'!J14-'2a)answer'!$C14)^2,"")</f>
        <v>2.8304888585357251E-3</v>
      </c>
      <c r="L15" s="32">
        <f>IFERROR(('2a) logm_x(t)'!L14-'2a) logm_x(t)'!K14-'2a)answer'!$C14)^2,"")</f>
        <v>3.1065609012321287E-2</v>
      </c>
      <c r="M15" s="32">
        <f>IFERROR(('2a) logm_x(t)'!M14-'2a) logm_x(t)'!L14-'2a)answer'!$C14)^2,"")</f>
        <v>2.5636402848645797E-3</v>
      </c>
      <c r="N15" s="32">
        <f>IFERROR(('2a) logm_x(t)'!N14-'2a) logm_x(t)'!M14-'2a)answer'!$C14)^2,"")</f>
        <v>3.8667694418865865E-4</v>
      </c>
      <c r="O15" s="32">
        <f>IFERROR(('2a) logm_x(t)'!O14-'2a) logm_x(t)'!N14-'2a)answer'!$C14)^2,"")</f>
        <v>2.1550946904574843E-3</v>
      </c>
      <c r="P15" s="32">
        <f>IFERROR(('2a) logm_x(t)'!P14-'2a) logm_x(t)'!O14-'2a)answer'!$C14)^2,"")</f>
        <v>0.14196464447820151</v>
      </c>
      <c r="Q15" s="32">
        <f>IFERROR(('2a) logm_x(t)'!Q14-'2a) logm_x(t)'!P14-'2a)answer'!$C14)^2,"")</f>
        <v>3.2529893941180728E-2</v>
      </c>
      <c r="R15" s="32">
        <f>IFERROR(('2a) logm_x(t)'!R14-'2a) logm_x(t)'!Q14-'2a)answer'!$C14)^2,"")</f>
        <v>6.2815010242989466E-2</v>
      </c>
      <c r="S15" s="32">
        <f>IFERROR(('2a) logm_x(t)'!S14-'2a) logm_x(t)'!R14-'2a)answer'!$C14)^2,"")</f>
        <v>4.5858027963280895E-2</v>
      </c>
      <c r="T15" s="32">
        <f>IFERROR(('2a) logm_x(t)'!T14-'2a) logm_x(t)'!S14-'2a)answer'!$C14)^2,"")</f>
        <v>8.1761943574400232E-3</v>
      </c>
      <c r="U15" s="32">
        <f>IFERROR(('2a) logm_x(t)'!U14-'2a) logm_x(t)'!T14-'2a)answer'!$C14)^2,"")</f>
        <v>3.3025981786568003E-4</v>
      </c>
      <c r="V15" s="32">
        <f>IFERROR(('2a) logm_x(t)'!V14-'2a) logm_x(t)'!U14-'2a)answer'!$C14)^2,"")</f>
        <v>1.8032490161270631E-3</v>
      </c>
      <c r="W15" s="32">
        <f>IFERROR(('2a) logm_x(t)'!W14-'2a) logm_x(t)'!V14-'2a)answer'!$C14)^2,"")</f>
        <v>1.3767991863049786E-2</v>
      </c>
      <c r="X15" s="32">
        <f>IFERROR(('2a) logm_x(t)'!X14-'2a) logm_x(t)'!W14-'2a)answer'!$C14)^2,"")</f>
        <v>1.1103801328819426E-2</v>
      </c>
      <c r="Y15" s="32">
        <f>IFERROR(('2a) logm_x(t)'!Y14-'2a) logm_x(t)'!X14-'2a)answer'!$C14)^2,"")</f>
        <v>8.4013910062584428E-3</v>
      </c>
      <c r="Z15" s="32">
        <f>IFERROR(('2a) logm_x(t)'!Z14-'2a) logm_x(t)'!Y14-'2a)answer'!$C14)^2,"")</f>
        <v>2.1060879247097607E-2</v>
      </c>
      <c r="AA15" s="32">
        <f>IFERROR(('2a) logm_x(t)'!AA14-'2a) logm_x(t)'!Z14-'2a)answer'!$C14)^2,"")</f>
        <v>1.6510492553058832E-4</v>
      </c>
      <c r="AB15" s="32">
        <f>IFERROR(('2a) logm_x(t)'!AB14-'2a) logm_x(t)'!AA14-'2a)answer'!$C14)^2,"")</f>
        <v>2.024971215353398E-2</v>
      </c>
      <c r="AC15" s="32">
        <f>IFERROR(('2a) logm_x(t)'!AC14-'2a) logm_x(t)'!AB14-'2a)answer'!$C14)^2,"")</f>
        <v>4.4943559928637706E-3</v>
      </c>
      <c r="AD15" s="32">
        <f>IFERROR(('2a) logm_x(t)'!AD14-'2a) logm_x(t)'!AC14-'2a)answer'!$C14)^2,"")</f>
        <v>8.6404245701669057E-3</v>
      </c>
      <c r="AE15" s="32">
        <f>IFERROR(('2a) logm_x(t)'!AE14-'2a) logm_x(t)'!AD14-'2a)answer'!$C14)^2,"")</f>
        <v>5.2701423708167015E-2</v>
      </c>
      <c r="AF15" s="32">
        <f>IFERROR(('2a) logm_x(t)'!AF14-'2a) logm_x(t)'!AE14-'2a)answer'!$C14)^2,"")</f>
        <v>9.421624751249939E-3</v>
      </c>
      <c r="AG15" s="32">
        <f>IFERROR(('2a) logm_x(t)'!AG14-'2a) logm_x(t)'!AF14-'2a)answer'!$C14)^2,"")</f>
        <v>1.3855811653112941E-2</v>
      </c>
      <c r="AH15" s="32">
        <f>IFERROR(('2a) logm_x(t)'!AH14-'2a) logm_x(t)'!AG14-'2a)answer'!$C14)^2,"")</f>
        <v>8.8896250066164764E-3</v>
      </c>
      <c r="AI15" s="32">
        <f>IFERROR(('2a) logm_x(t)'!AI14-'2a) logm_x(t)'!AH14-'2a)answer'!$C14)^2,"")</f>
        <v>7.8572967604626495E-2</v>
      </c>
      <c r="AJ15" s="32">
        <f>IFERROR(('2a) logm_x(t)'!AJ14-'2a) logm_x(t)'!AI14-'2a)answer'!$C14)^2,"")</f>
        <v>0.29073283105413278</v>
      </c>
      <c r="AK15" s="32">
        <f>IFERROR(('2a) logm_x(t)'!AK14-'2a) logm_x(t)'!AJ14-'2a)answer'!$C14)^2,"")</f>
        <v>4.8578388248498514E-2</v>
      </c>
      <c r="AL15" s="32">
        <f>IFERROR(('2a) logm_x(t)'!AL14-'2a) logm_x(t)'!AK14-'2a)answer'!$C14)^2,"")</f>
        <v>4.2016420811878403E-4</v>
      </c>
      <c r="AM15" s="32">
        <f>IFERROR(('2a) logm_x(t)'!AM14-'2a) logm_x(t)'!AL14-'2a)answer'!$C14)^2,"")</f>
        <v>2.6035426580907895E-2</v>
      </c>
      <c r="AN15" s="32">
        <f>IFERROR(('2a) logm_x(t)'!AN14-'2a) logm_x(t)'!AM14-'2a)answer'!$C14)^2,"")</f>
        <v>4.8000459495770406E-2</v>
      </c>
      <c r="AO15" s="32">
        <f>IFERROR(('2a) logm_x(t)'!AO14-'2a) logm_x(t)'!AN14-'2a)answer'!$C14)^2,"")</f>
        <v>3.2597948880306519E-3</v>
      </c>
      <c r="AP15" s="32">
        <f>IFERROR(('2a) logm_x(t)'!AP14-'2a) logm_x(t)'!AO14-'2a)answer'!$C14)^2,"")</f>
        <v>3.3907404604128312E-2</v>
      </c>
      <c r="AQ15" s="32">
        <f>IFERROR(('2a) logm_x(t)'!AQ14-'2a) logm_x(t)'!AP14-'2a)answer'!$C14)^2,"")</f>
        <v>1.5060497441679775E-2</v>
      </c>
      <c r="AR15" s="32">
        <f>IFERROR(('2a) logm_x(t)'!AR14-'2a) logm_x(t)'!AQ14-'2a)answer'!$C14)^2,"")</f>
        <v>5.0692238052055222E-2</v>
      </c>
      <c r="AS15" s="32">
        <f>IFERROR(('2a) logm_x(t)'!AS14-'2a) logm_x(t)'!AR14-'2a)answer'!$C14)^2,"")</f>
        <v>1.7381201431225363E-2</v>
      </c>
      <c r="AT15" s="32">
        <f>IFERROR(('2a) logm_x(t)'!AT14-'2a) logm_x(t)'!AS14-'2a)answer'!$C14)^2,"")</f>
        <v>6.2165311652170995E-3</v>
      </c>
      <c r="AU15" s="32">
        <f>IFERROR(('2a) logm_x(t)'!AU14-'2a) logm_x(t)'!AT14-'2a)answer'!$C14)^2,"")</f>
        <v>1.5028228666963083E-3</v>
      </c>
      <c r="AV15" s="32">
        <f>IFERROR(('2a) logm_x(t)'!AV14-'2a) logm_x(t)'!AU14-'2a)answer'!$C14)^2,"")</f>
        <v>7.6110087339294835E-2</v>
      </c>
      <c r="AW15" s="32">
        <f>IFERROR(('2a) logm_x(t)'!AW14-'2a) logm_x(t)'!AV14-'2a)answer'!$C14)^2,"")</f>
        <v>0.25435656246832433</v>
      </c>
      <c r="AX15" s="32">
        <f>IFERROR(('2a) logm_x(t)'!AX14-'2a) logm_x(t)'!AW14-'2a)answer'!$C14)^2,"")</f>
        <v>6.9351808041795025E-3</v>
      </c>
      <c r="AY15" s="32">
        <f>IFERROR(('2a) logm_x(t)'!AY14-'2a) logm_x(t)'!AX14-'2a)answer'!$C14)^2,"")</f>
        <v>1.020492046880069E-2</v>
      </c>
      <c r="AZ15" s="32">
        <f>IFERROR(('2a) logm_x(t)'!AZ14-'2a) logm_x(t)'!AY14-'2a)answer'!$C14)^2,"")</f>
        <v>1.5551541390577978E-2</v>
      </c>
      <c r="BA15" s="32">
        <f>IFERROR(('2a) logm_x(t)'!BA14-'2a) logm_x(t)'!AZ14-'2a)answer'!$C14)^2,"")</f>
        <v>2.8316021840548301E-2</v>
      </c>
      <c r="BB15" s="32">
        <f>IFERROR(('2a) logm_x(t)'!BB14-'2a) logm_x(t)'!BA14-'2a)answer'!$C14)^2,"")</f>
        <v>1.1886235938045414E-2</v>
      </c>
      <c r="BC15" s="32">
        <f>IFERROR(('2a) logm_x(t)'!BC14-'2a) logm_x(t)'!BB14-'2a)answer'!$C14)^2,"")</f>
        <v>0.11803731951015244</v>
      </c>
      <c r="BD15" s="32">
        <f>IFERROR(('2a) logm_x(t)'!BD14-'2a) logm_x(t)'!BC14-'2a)answer'!$C14)^2,"")</f>
        <v>3.6283458264920423E-2</v>
      </c>
      <c r="BE15" s="32">
        <f>IFERROR(('2a) logm_x(t)'!BE14-'2a) logm_x(t)'!BD14-'2a)answer'!$C14)^2,"")</f>
        <v>2.2333058441994649E-2</v>
      </c>
      <c r="BF15" s="32">
        <f>IFERROR(('2a) logm_x(t)'!BF14-'2a) logm_x(t)'!BE14-'2a)answer'!$C14)^2,"")</f>
        <v>5.179171952709883E-3</v>
      </c>
      <c r="BG15" s="32">
        <f>IFERROR(('2a) logm_x(t)'!BG14-'2a) logm_x(t)'!BF14-'2a)answer'!$C14)^2,"")</f>
        <v>2.6792136094167321E-2</v>
      </c>
      <c r="BH15" s="32">
        <f>IFERROR(('2a) logm_x(t)'!BH14-'2a) logm_x(t)'!BG14-'2a)answer'!$C14)^2,"")</f>
        <v>4.9852682833368745E-4</v>
      </c>
      <c r="BI15" s="32">
        <f>IFERROR(('2a) logm_x(t)'!BI14-'2a) logm_x(t)'!BH14-'2a)answer'!$C14)^2,"")</f>
        <v>6.2070724351312161E-2</v>
      </c>
      <c r="BJ15" s="32">
        <f>IFERROR(('2a) logm_x(t)'!BJ14-'2a) logm_x(t)'!BI14-'2a)answer'!$C14)^2,"")</f>
        <v>1.5786073454417079E-3</v>
      </c>
      <c r="BK15" s="32">
        <f>IFERROR(('2a) logm_x(t)'!BK14-'2a) logm_x(t)'!BJ14-'2a)answer'!$C14)^2,"")</f>
        <v>8.9352550466950224E-3</v>
      </c>
      <c r="BL15" s="32">
        <f>IFERROR(('2a) logm_x(t)'!BL14-'2a) logm_x(t)'!BK14-'2a)answer'!$C14)^2,"")</f>
        <v>1.4505615039275377E-3</v>
      </c>
      <c r="BM15" s="32">
        <f>IFERROR(('2a) logm_x(t)'!BM14-'2a) logm_x(t)'!BL14-'2a)answer'!$C14)^2,"")</f>
        <v>0.10694376078605598</v>
      </c>
      <c r="BN15" s="32">
        <f>IFERROR(('2a) logm_x(t)'!BN14-'2a) logm_x(t)'!BM14-'2a)answer'!$C14)^2,"")</f>
        <v>1.2829587249746996E-5</v>
      </c>
      <c r="BO15" s="32">
        <f>IFERROR(('2a) logm_x(t)'!BO14-'2a) logm_x(t)'!BN14-'2a)answer'!$C14)^2,"")</f>
        <v>3.1006195808953863E-2</v>
      </c>
      <c r="BP15" s="32">
        <f>IFERROR(('2a) logm_x(t)'!BP14-'2a) logm_x(t)'!BO14-'2a)answer'!$C14)^2,"")</f>
        <v>4.6864137941211366E-2</v>
      </c>
      <c r="BQ15" s="32">
        <f>IFERROR(('2a) logm_x(t)'!BQ14-'2a) logm_x(t)'!BP14-'2a)answer'!$C14)^2,"")</f>
        <v>3.8168817720462371E-2</v>
      </c>
      <c r="BR15" s="32">
        <f>IFERROR(('2a) logm_x(t)'!BR14-'2a) logm_x(t)'!BQ14-'2a)answer'!$C14)^2,"")</f>
        <v>2.0568426378372997E-4</v>
      </c>
      <c r="BS15" s="32">
        <f>IFERROR(('2a) logm_x(t)'!BS14-'2a) logm_x(t)'!BR14-'2a)answer'!$C14)^2,"")</f>
        <v>3.4247810489006523E-4</v>
      </c>
      <c r="BT15" s="32">
        <f>IFERROR(('2a) logm_x(t)'!BT14-'2a) logm_x(t)'!BS14-'2a)answer'!$C14)^2,"")</f>
        <v>2.2262500456409769E-2</v>
      </c>
      <c r="BU15" s="32">
        <f>IFERROR(('2a) logm_x(t)'!BU14-'2a) logm_x(t)'!BT14-'2a)answer'!$C14)^2,"")</f>
        <v>1.5720549898435884E-3</v>
      </c>
      <c r="BV15" s="32">
        <f>IFERROR(('2a) logm_x(t)'!BV14-'2a) logm_x(t)'!BU14-'2a)answer'!$C14)^2,"")</f>
        <v>0.36415494042839969</v>
      </c>
      <c r="BW15" s="32">
        <f>IFERROR(('2a) logm_x(t)'!BW14-'2a) logm_x(t)'!BV14-'2a)answer'!$C14)^2,"")</f>
        <v>0.53604359846193161</v>
      </c>
      <c r="BX15" s="32">
        <f>IFERROR(('2a) logm_x(t)'!BX14-'2a) logm_x(t)'!BW14-'2a)answer'!$C14)^2,"")</f>
        <v>4.3912783278338419E-3</v>
      </c>
      <c r="BY15" s="32">
        <f>IFERROR(('2a) logm_x(t)'!BY14-'2a) logm_x(t)'!BX14-'2a)answer'!$C14)^2,"")</f>
        <v>3.7478105536453359E-2</v>
      </c>
      <c r="BZ15" s="32">
        <f>IFERROR(('2a) logm_x(t)'!BZ14-'2a) logm_x(t)'!BY14-'2a)answer'!$C14)^2,"")</f>
        <v>5.4310695644157525E-2</v>
      </c>
      <c r="CA15" s="32">
        <f>IFERROR(('2a) logm_x(t)'!CA14-'2a) logm_x(t)'!BZ14-'2a)answer'!$C14)^2,"")</f>
        <v>0.28745041947222516</v>
      </c>
      <c r="CB15" s="32">
        <f>IFERROR(('2a) logm_x(t)'!CB14-'2a) logm_x(t)'!CA14-'2a)answer'!$C14)^2,"")</f>
        <v>0.23202347062745945</v>
      </c>
      <c r="CC15" s="32">
        <f>IFERROR(('2a) logm_x(t)'!CC14-'2a) logm_x(t)'!CB14-'2a)answer'!$C14)^2,"")</f>
        <v>8.4015375480493704E-2</v>
      </c>
      <c r="CD15" s="32">
        <f>IFERROR(('2a) logm_x(t)'!CD14-'2a) logm_x(t)'!CC14-'2a)answer'!$C14)^2,"")</f>
        <v>0.42711974682949017</v>
      </c>
      <c r="CE15" s="32">
        <f>IFERROR(('2a) logm_x(t)'!CE14-'2a) logm_x(t)'!CD14-'2a)answer'!$C14)^2,"")</f>
        <v>4.5050221153722703E-2</v>
      </c>
      <c r="CF15" s="32">
        <f>IFERROR(('2a) logm_x(t)'!CF14-'2a) logm_x(t)'!CE14-'2a)answer'!$C14)^2,"")</f>
        <v>8.4436776607010933E-2</v>
      </c>
      <c r="CG15" s="32">
        <f>IFERROR(('2a) logm_x(t)'!CG14-'2a) logm_x(t)'!CF14-'2a)answer'!$C14)^2,"")</f>
        <v>5.758879405323053E-2</v>
      </c>
      <c r="CH15" s="32">
        <f>IFERROR(('2a) logm_x(t)'!CH14-'2a) logm_x(t)'!CG14-'2a)answer'!$C14)^2,"")</f>
        <v>1.5608354489350439E-3</v>
      </c>
      <c r="CI15" s="32">
        <f>IFERROR(('2a) logm_x(t)'!CI14-'2a) logm_x(t)'!CH14-'2a)answer'!$C14)^2,"")</f>
        <v>1.5893801813314488E-2</v>
      </c>
      <c r="CJ15" s="32">
        <f>IFERROR(('2a) logm_x(t)'!CJ14-'2a) logm_x(t)'!CI14-'2a)answer'!$C14)^2,"")</f>
        <v>6.1898343887801244E-2</v>
      </c>
      <c r="CK15" s="32">
        <f>IFERROR(('2a) logm_x(t)'!CK14-'2a) logm_x(t)'!CJ14-'2a)answer'!$C14)^2,"")</f>
        <v>2.0976494032084618E-2</v>
      </c>
      <c r="CL15" s="32">
        <f>IFERROR(('2a) logm_x(t)'!CL14-'2a) logm_x(t)'!CK14-'2a)answer'!$C14)^2,"")</f>
        <v>0.22227374408370745</v>
      </c>
      <c r="CM15" s="32">
        <f>IFERROR(('2a) logm_x(t)'!CM14-'2a) logm_x(t)'!CL14-'2a)answer'!$C14)^2,"")</f>
        <v>3.7505380420686574E-2</v>
      </c>
      <c r="CN15" s="32">
        <f>IFERROR(('2a) logm_x(t)'!CN14-'2a) logm_x(t)'!CM14-'2a)answer'!$C14)^2,"")</f>
        <v>1.3348023065344479E-2</v>
      </c>
      <c r="CT15" s="31">
        <f t="shared" si="3"/>
        <v>11</v>
      </c>
      <c r="CU15" s="32">
        <f>('2a) logm_x(t)'!C14-'2a) logm_x(t)'!B14-'2a)answer'!$C14)/$CP$5</f>
        <v>-2.8686493938345272</v>
      </c>
      <c r="CV15" s="32">
        <f>('2a) logm_x(t)'!D14-'2a) logm_x(t)'!C14-'2a)answer'!$C14)/$CP$5</f>
        <v>-1.218003449491093</v>
      </c>
      <c r="CW15" s="32">
        <f>('2a) logm_x(t)'!E14-'2a) logm_x(t)'!D14-'2a)answer'!$C14)/$CP$5</f>
        <v>1.0598442271636959</v>
      </c>
      <c r="CX15" s="32">
        <f>('2a) logm_x(t)'!F14-'2a) logm_x(t)'!E14-'2a)answer'!$C14)/$CP$5</f>
        <v>0.10886513305704461</v>
      </c>
      <c r="CY15" s="32">
        <f>('2a) logm_x(t)'!G14-'2a) logm_x(t)'!F14-'2a)answer'!$C14)/$CP$5</f>
        <v>1.5084539455561377</v>
      </c>
      <c r="CZ15" s="32">
        <f>('2a) logm_x(t)'!H14-'2a) logm_x(t)'!G14-'2a)answer'!$C14)/$CP$5</f>
        <v>-0.22926731919074869</v>
      </c>
      <c r="DA15" s="32">
        <f>('2a) logm_x(t)'!I14-'2a) logm_x(t)'!H14-'2a)answer'!$C14)/$CP$5</f>
        <v>-3.5384428534489851E-2</v>
      </c>
      <c r="DB15" s="32">
        <f>('2a) logm_x(t)'!J14-'2a) logm_x(t)'!I14-'2a)answer'!$C14)/$CP$5</f>
        <v>1.5960354585876066E-2</v>
      </c>
      <c r="DC15" s="32">
        <f>('2a) logm_x(t)'!K14-'2a) logm_x(t)'!J14-'2a)answer'!$C14)/$CP$5</f>
        <v>-0.38117367406259195</v>
      </c>
      <c r="DD15" s="32">
        <f>('2a) logm_x(t)'!L14-'2a) logm_x(t)'!K14-'2a)answer'!$C14)/$CP$5</f>
        <v>1.2627928358638132</v>
      </c>
      <c r="DE15" s="32">
        <f>('2a) logm_x(t)'!M14-'2a) logm_x(t)'!L14-'2a)answer'!$C14)/$CP$5</f>
        <v>-0.362761105816017</v>
      </c>
      <c r="DF15" s="32">
        <f>('2a) logm_x(t)'!N14-'2a) logm_x(t)'!M14-'2a)answer'!$C14)/$CP$5</f>
        <v>-0.14088550475744199</v>
      </c>
      <c r="DG15" s="32">
        <f>('2a) logm_x(t)'!O14-'2a) logm_x(t)'!N14-'2a)answer'!$C14)/$CP$5</f>
        <v>-0.33260237944372784</v>
      </c>
      <c r="DH15" s="32">
        <f>('2a) logm_x(t)'!P14-'2a) logm_x(t)'!O14-'2a)answer'!$C14)/$CP$5</f>
        <v>2.699493418443867</v>
      </c>
      <c r="DI15" s="32">
        <f>('2a) logm_x(t)'!Q14-'2a) logm_x(t)'!P14-'2a)answer'!$C14)/$CP$5</f>
        <v>-1.2922111885763372</v>
      </c>
      <c r="DJ15" s="32">
        <f>('2a) logm_x(t)'!R14-'2a) logm_x(t)'!Q14-'2a)answer'!$C14)/$CP$5</f>
        <v>-1.7956591003056792</v>
      </c>
      <c r="DK15" s="32">
        <f>('2a) logm_x(t)'!S14-'2a) logm_x(t)'!R14-'2a)answer'!$C14)/$CP$5</f>
        <v>1.5342631730187954</v>
      </c>
      <c r="DL15" s="32">
        <f>('2a) logm_x(t)'!T14-'2a) logm_x(t)'!S14-'2a)answer'!$C14)/$CP$5</f>
        <v>0.64784002573303279</v>
      </c>
      <c r="DM15" s="32">
        <f>('2a) logm_x(t)'!U14-'2a) logm_x(t)'!T14-'2a)answer'!$C14)/$CP$5</f>
        <v>0.13020271548894638</v>
      </c>
      <c r="DN15" s="32">
        <f>('2a) logm_x(t)'!V14-'2a) logm_x(t)'!U14-'2a)answer'!$C14)/$CP$5</f>
        <v>0.304242601062236</v>
      </c>
      <c r="DO15" s="32">
        <f>('2a) logm_x(t)'!W14-'2a) logm_x(t)'!V14-'2a)answer'!$C14)/$CP$5</f>
        <v>0.84067372464777546</v>
      </c>
      <c r="DP15" s="32">
        <f>('2a) logm_x(t)'!X14-'2a) logm_x(t)'!W14-'2a)answer'!$C14)/$CP$5</f>
        <v>-0.75496707984049849</v>
      </c>
      <c r="DQ15" s="32">
        <f>('2a) logm_x(t)'!Y14-'2a) logm_x(t)'!X14-'2a)answer'!$C14)/$CP$5</f>
        <v>0.65670114294070714</v>
      </c>
      <c r="DR15" s="32">
        <f>('2a) logm_x(t)'!Z14-'2a) logm_x(t)'!Y14-'2a)answer'!$C14)/$CP$5</f>
        <v>-1.0397535753643026</v>
      </c>
      <c r="DS15" s="32">
        <f>('2a) logm_x(t)'!AA14-'2a) logm_x(t)'!Z14-'2a)answer'!$C14)/$CP$5</f>
        <v>9.206025811216903E-2</v>
      </c>
      <c r="DT15" s="32">
        <f>('2a) logm_x(t)'!AB14-'2a) logm_x(t)'!AA14-'2a)answer'!$C14)/$CP$5</f>
        <v>-1.0195337347483069</v>
      </c>
      <c r="DU15" s="32">
        <f>('2a) logm_x(t)'!AC14-'2a) logm_x(t)'!AB14-'2a)answer'!$C14)/$CP$5</f>
        <v>0.48031473284215404</v>
      </c>
      <c r="DV15" s="32">
        <f>('2a) logm_x(t)'!AD14-'2a) logm_x(t)'!AC14-'2a)answer'!$C14)/$CP$5</f>
        <v>0.66597774255947473</v>
      </c>
      <c r="DW15" s="32">
        <f>('2a) logm_x(t)'!AE14-'2a) logm_x(t)'!AD14-'2a)answer'!$C14)/$CP$5</f>
        <v>-1.644763073934788</v>
      </c>
      <c r="DX15" s="32">
        <f>('2a) logm_x(t)'!AF14-'2a) logm_x(t)'!AE14-'2a)answer'!$C14)/$CP$5</f>
        <v>-0.69543264722270215</v>
      </c>
      <c r="DY15" s="32">
        <f>('2a) logm_x(t)'!AG14-'2a) logm_x(t)'!AF14-'2a)answer'!$C14)/$CP$5</f>
        <v>0.84335060142854801</v>
      </c>
      <c r="DZ15" s="32">
        <f>('2a) logm_x(t)'!AH14-'2a) logm_x(t)'!AG14-'2a)answer'!$C14)/$CP$5</f>
        <v>0.67551328433852798</v>
      </c>
      <c r="EA15" s="32">
        <f>('2a) logm_x(t)'!AI14-'2a) logm_x(t)'!AH14-'2a)answer'!$C14)/$CP$5</f>
        <v>-2.0083007548380247</v>
      </c>
      <c r="EB15" s="32">
        <f>('2a) logm_x(t)'!AJ14-'2a) logm_x(t)'!AI14-'2a)answer'!$C14)/$CP$5</f>
        <v>3.8631290126539044</v>
      </c>
      <c r="EC15" s="32">
        <f>('2a) logm_x(t)'!AK14-'2a) logm_x(t)'!AJ14-'2a)answer'!$C14)/$CP$5</f>
        <v>-1.5791148735679585</v>
      </c>
      <c r="ED15" s="32">
        <f>('2a) logm_x(t)'!AL14-'2a) logm_x(t)'!AK14-'2a)answer'!$C14)/$CP$5</f>
        <v>0.14685938338602211</v>
      </c>
      <c r="EE15" s="32">
        <f>('2a) logm_x(t)'!AM14-'2a) logm_x(t)'!AL14-'2a)answer'!$C14)/$CP$5</f>
        <v>-1.1560444213362162</v>
      </c>
      <c r="EF15" s="32">
        <f>('2a) logm_x(t)'!AN14-'2a) logm_x(t)'!AM14-'2a)answer'!$C14)/$CP$5</f>
        <v>1.5696935393299611</v>
      </c>
      <c r="EG15" s="32">
        <f>('2a) logm_x(t)'!AO14-'2a) logm_x(t)'!AN14-'2a)answer'!$C14)/$CP$5</f>
        <v>0.40906027931568484</v>
      </c>
      <c r="EH15" s="32">
        <f>('2a) logm_x(t)'!AP14-'2a) logm_x(t)'!AO14-'2a)answer'!$C14)/$CP$5</f>
        <v>-1.3192875002096336</v>
      </c>
      <c r="EI15" s="32">
        <f>('2a) logm_x(t)'!AQ14-'2a) logm_x(t)'!AP14-'2a)answer'!$C14)/$CP$5</f>
        <v>-0.87924889605967205</v>
      </c>
      <c r="EJ15" s="32">
        <f>('2a) logm_x(t)'!AR14-'2a) logm_x(t)'!AQ14-'2a)answer'!$C14)/$CP$5</f>
        <v>1.6131059986606524</v>
      </c>
      <c r="EK15" s="32">
        <f>('2a) logm_x(t)'!AS14-'2a) logm_x(t)'!AR14-'2a)answer'!$C14)/$CP$5</f>
        <v>0.94456547969532734</v>
      </c>
      <c r="EL15" s="32">
        <f>('2a) logm_x(t)'!AT14-'2a) logm_x(t)'!AS14-'2a)answer'!$C14)/$CP$5</f>
        <v>-0.56489304927895923</v>
      </c>
      <c r="EM15" s="32">
        <f>('2a) logm_x(t)'!AU14-'2a) logm_x(t)'!AT14-'2a)answer'!$C14)/$CP$5</f>
        <v>-0.27774488566305289</v>
      </c>
      <c r="EN15" s="32">
        <f>('2a) logm_x(t)'!AV14-'2a) logm_x(t)'!AU14-'2a)answer'!$C14)/$CP$5</f>
        <v>-1.9765749339690044</v>
      </c>
      <c r="EO15" s="32">
        <f>('2a) logm_x(t)'!AW14-'2a) logm_x(t)'!AV14-'2a)answer'!$C14)/$CP$5</f>
        <v>3.6133800871895492</v>
      </c>
      <c r="EP15" s="32">
        <f>('2a) logm_x(t)'!AX14-'2a) logm_x(t)'!AW14-'2a)answer'!$C14)/$CP$5</f>
        <v>-0.59665195408662686</v>
      </c>
      <c r="EQ15" s="32">
        <f>('2a) logm_x(t)'!AY14-'2a) logm_x(t)'!AX14-'2a)answer'!$C14)/$CP$5</f>
        <v>-0.72376401346632468</v>
      </c>
      <c r="ER15" s="32">
        <f>('2a) logm_x(t)'!AZ14-'2a) logm_x(t)'!AY14-'2a)answer'!$C14)/$CP$5</f>
        <v>0.89346777580606784</v>
      </c>
      <c r="ES15" s="32">
        <f>('2a) logm_x(t)'!BA14-'2a) logm_x(t)'!AZ14-'2a)answer'!$C14)/$CP$5</f>
        <v>1.2056140282808945</v>
      </c>
      <c r="ET15" s="32">
        <f>('2a) logm_x(t)'!BB14-'2a) logm_x(t)'!BA14-'2a)answer'!$C14)/$CP$5</f>
        <v>0.78111386493057688</v>
      </c>
      <c r="EU15" s="32">
        <f>('2a) logm_x(t)'!BC14-'2a) logm_x(t)'!BB14-'2a)answer'!$C14)/$CP$5</f>
        <v>-2.4615113502874291</v>
      </c>
      <c r="EV15" s="32">
        <f>('2a) logm_x(t)'!BD14-'2a) logm_x(t)'!BC14-'2a)answer'!$C14)/$CP$5</f>
        <v>1.3647292832755202</v>
      </c>
      <c r="EW15" s="32">
        <f>('2a) logm_x(t)'!BE14-'2a) logm_x(t)'!BD14-'2a)answer'!$C14)/$CP$5</f>
        <v>-1.0706962326845195</v>
      </c>
      <c r="EX15" s="32">
        <f>('2a) logm_x(t)'!BF14-'2a) logm_x(t)'!BE14-'2a)answer'!$C14)/$CP$5</f>
        <v>0.51561119529352728</v>
      </c>
      <c r="EY15" s="32">
        <f>('2a) logm_x(t)'!BG14-'2a) logm_x(t)'!BF14-'2a)answer'!$C14)/$CP$5</f>
        <v>1.1727240824220617</v>
      </c>
      <c r="EZ15" s="32">
        <f>('2a) logm_x(t)'!BH14-'2a) logm_x(t)'!BG14-'2a)answer'!$C14)/$CP$5</f>
        <v>-0.15996922502043331</v>
      </c>
      <c r="FA15" s="32">
        <f>('2a) logm_x(t)'!BI14-'2a) logm_x(t)'!BH14-'2a)answer'!$C14)/$CP$5</f>
        <v>-1.784989148097702</v>
      </c>
      <c r="FB15" s="32">
        <f>('2a) logm_x(t)'!BJ14-'2a) logm_x(t)'!BI14-'2a)answer'!$C14)/$CP$5</f>
        <v>0.28466182741803409</v>
      </c>
      <c r="FC15" s="32">
        <f>('2a) logm_x(t)'!BK14-'2a) logm_x(t)'!BJ14-'2a)answer'!$C14)/$CP$5</f>
        <v>-0.67724475474620938</v>
      </c>
      <c r="FD15" s="32">
        <f>('2a) logm_x(t)'!BL14-'2a) logm_x(t)'!BK14-'2a)answer'!$C14)/$CP$5</f>
        <v>0.27287279994728963</v>
      </c>
      <c r="FE15" s="32">
        <f>('2a) logm_x(t)'!BM14-'2a) logm_x(t)'!BL14-'2a)answer'!$C14)/$CP$5</f>
        <v>2.3429871115072696</v>
      </c>
      <c r="FF15" s="32">
        <f>('2a) logm_x(t)'!BN14-'2a) logm_x(t)'!BM14-'2a)answer'!$C14)/$CP$5</f>
        <v>2.5662473604250141E-2</v>
      </c>
      <c r="FG15" s="32">
        <f>('2a) logm_x(t)'!BO14-'2a) logm_x(t)'!BN14-'2a)answer'!$C14)/$CP$5</f>
        <v>1.2615847077035625</v>
      </c>
      <c r="FH15" s="32">
        <f>('2a) logm_x(t)'!BP14-'2a) logm_x(t)'!BO14-'2a)answer'!$C14)/$CP$5</f>
        <v>-1.5510024709725314</v>
      </c>
      <c r="FI15" s="32">
        <f>('2a) logm_x(t)'!BQ14-'2a) logm_x(t)'!BP14-'2a)answer'!$C14)/$CP$5</f>
        <v>-1.3997372727589299</v>
      </c>
      <c r="FJ15" s="32">
        <f>('2a) logm_x(t)'!BR14-'2a) logm_x(t)'!BQ14-'2a)answer'!$C14)/$CP$5</f>
        <v>-0.10275257321682535</v>
      </c>
      <c r="FK15" s="32">
        <f>('2a) logm_x(t)'!BS14-'2a) logm_x(t)'!BR14-'2a)answer'!$C14)/$CP$5</f>
        <v>-0.13258933096740305</v>
      </c>
      <c r="FL15" s="32">
        <f>('2a) logm_x(t)'!BT14-'2a) logm_x(t)'!BS14-'2a)answer'!$C14)/$CP$5</f>
        <v>1.0690035417075616</v>
      </c>
      <c r="FM15" s="32">
        <f>('2a) logm_x(t)'!BU14-'2a) logm_x(t)'!BT14-'2a)answer'!$C14)/$CP$5</f>
        <v>0.28407043747006838</v>
      </c>
      <c r="FN15" s="32">
        <f>('2a) logm_x(t)'!BV14-'2a) logm_x(t)'!BU14-'2a)answer'!$C14)/$CP$5</f>
        <v>-4.3234981407106083</v>
      </c>
      <c r="FO15" s="32">
        <f>('2a) logm_x(t)'!BW14-'2a) logm_x(t)'!BV14-'2a)answer'!$C14)/$CP$5</f>
        <v>5.2455644858528627</v>
      </c>
      <c r="FP15" s="32">
        <f>('2a) logm_x(t)'!BX14-'2a) logm_x(t)'!BW14-'2a)answer'!$C14)/$CP$5</f>
        <v>-0.47477479572289477</v>
      </c>
      <c r="FQ15" s="32">
        <f>('2a) logm_x(t)'!BY14-'2a) logm_x(t)'!BX14-'2a)answer'!$C14)/$CP$5</f>
        <v>1.3870144585837605</v>
      </c>
      <c r="FR15" s="32">
        <f>('2a) logm_x(t)'!BZ14-'2a) logm_x(t)'!BY14-'2a)answer'!$C14)/$CP$5</f>
        <v>-1.669686193934921</v>
      </c>
      <c r="FS15" s="32">
        <f>('2a) logm_x(t)'!CA14-'2a) logm_x(t)'!BZ14-'2a)answer'!$C14)/$CP$5</f>
        <v>-3.8412594948045835</v>
      </c>
      <c r="FT15" s="32">
        <f>('2a) logm_x(t)'!CB14-'2a) logm_x(t)'!CA14-'2a)answer'!$C14)/$CP$5</f>
        <v>3.4511046807359347</v>
      </c>
      <c r="FU15" s="32">
        <f>('2a) logm_x(t)'!CC14-'2a) logm_x(t)'!CB14-'2a)answer'!$C14)/$CP$5</f>
        <v>2.0766894648848009</v>
      </c>
      <c r="FV15" s="32">
        <f>('2a) logm_x(t)'!CD14-'2a) logm_x(t)'!CC14-'2a)answer'!$C14)/$CP$5</f>
        <v>-4.6823836926995606</v>
      </c>
      <c r="FW15" s="32">
        <f>('2a) logm_x(t)'!CE14-'2a) logm_x(t)'!CD14-'2a)answer'!$C14)/$CP$5</f>
        <v>-1.5206898143482701</v>
      </c>
      <c r="FX15" s="32">
        <f>('2a) logm_x(t)'!CF14-'2a) logm_x(t)'!CE14-'2a)answer'!$C14)/$CP$5</f>
        <v>2.0818910406133266</v>
      </c>
      <c r="FY15" s="32">
        <f>('2a) logm_x(t)'!CG14-'2a) logm_x(t)'!CF14-'2a)answer'!$C14)/$CP$5</f>
        <v>1.7193376184938001</v>
      </c>
      <c r="FZ15" s="32">
        <f>('2a) logm_x(t)'!CH14-'2a) logm_x(t)'!CG14-'2a)answer'!$C14)/$CP$5</f>
        <v>0.28305493647205948</v>
      </c>
      <c r="GA15" s="32">
        <f>('2a) logm_x(t)'!CI14-'2a) logm_x(t)'!CH14-'2a)answer'!$C14)/$CP$5</f>
        <v>0.90324604794523666</v>
      </c>
      <c r="GB15" s="32">
        <f>('2a) logm_x(t)'!CJ14-'2a) logm_x(t)'!CI14-'2a)answer'!$C14)/$CP$5</f>
        <v>-1.7825088227238683</v>
      </c>
      <c r="GC15" s="32">
        <f>('2a) logm_x(t)'!CK14-'2a) logm_x(t)'!CJ14-'2a)answer'!$C14)/$CP$5</f>
        <v>1.0376684797729057</v>
      </c>
      <c r="GD15" s="32">
        <f>('2a) logm_x(t)'!CL14-'2a) logm_x(t)'!CK14-'2a)answer'!$C14)/$CP$5</f>
        <v>-3.3778180795052308</v>
      </c>
      <c r="GE15" s="32">
        <f>('2a) logm_x(t)'!CM14-'2a) logm_x(t)'!CL14-'2a)answer'!$C14)/$CP$5</f>
        <v>1.3875190702481639</v>
      </c>
      <c r="GF15" s="32">
        <f>('2a) logm_x(t)'!CN14-'2a) logm_x(t)'!CM14-'2a)answer'!$C14)/$CP$5</f>
        <v>-0.82775277924228163</v>
      </c>
    </row>
    <row r="16" spans="1:188" x14ac:dyDescent="0.25">
      <c r="A16" s="31">
        <f>'2a) logm_x(t)'!A15</f>
        <v>12</v>
      </c>
      <c r="B16" s="32"/>
      <c r="C16" s="32">
        <f>IFERROR(('2a) logm_x(t)'!C15-'2a) logm_x(t)'!B15-'2a)answer'!$C15)^2,"")</f>
        <v>3.4355344858002138E-2</v>
      </c>
      <c r="D16" s="32">
        <f>IFERROR(('2a) logm_x(t)'!D15-'2a) logm_x(t)'!C15-'2a)answer'!$C15)^2,"")</f>
        <v>7.8370188789768699E-3</v>
      </c>
      <c r="E16" s="32">
        <f>IFERROR(('2a) logm_x(t)'!E15-'2a) logm_x(t)'!D15-'2a)answer'!$C15)^2,"")</f>
        <v>3.3195585379143669E-3</v>
      </c>
      <c r="F16" s="32">
        <f>IFERROR(('2a) logm_x(t)'!F15-'2a) logm_x(t)'!E15-'2a)answer'!$C15)^2,"")</f>
        <v>3.1866268278465683E-3</v>
      </c>
      <c r="G16" s="32">
        <f>IFERROR(('2a) logm_x(t)'!G15-'2a) logm_x(t)'!F15-'2a)answer'!$C15)^2,"")</f>
        <v>1.8390388785102837E-2</v>
      </c>
      <c r="H16" s="32">
        <f>IFERROR(('2a) logm_x(t)'!H15-'2a) logm_x(t)'!G15-'2a)answer'!$C15)^2,"")</f>
        <v>9.8620474514807543E-3</v>
      </c>
      <c r="I16" s="32">
        <f>IFERROR(('2a) logm_x(t)'!I15-'2a) logm_x(t)'!H15-'2a)answer'!$C15)^2,"")</f>
        <v>2.3656387352395839E-2</v>
      </c>
      <c r="J16" s="32">
        <f>IFERROR(('2a) logm_x(t)'!J15-'2a) logm_x(t)'!I15-'2a)answer'!$C15)^2,"")</f>
        <v>2.3117557999977677E-3</v>
      </c>
      <c r="K16" s="32">
        <f>IFERROR(('2a) logm_x(t)'!K15-'2a) logm_x(t)'!J15-'2a)answer'!$C15)^2,"")</f>
        <v>9.4260012747574805E-3</v>
      </c>
      <c r="L16" s="32">
        <f>IFERROR(('2a) logm_x(t)'!L15-'2a) logm_x(t)'!K15-'2a)answer'!$C15)^2,"")</f>
        <v>4.8649393406224782E-2</v>
      </c>
      <c r="M16" s="32">
        <f>IFERROR(('2a) logm_x(t)'!M15-'2a) logm_x(t)'!L15-'2a)answer'!$C15)^2,"")</f>
        <v>1.3443405801954397E-3</v>
      </c>
      <c r="N16" s="32">
        <f>IFERROR(('2a) logm_x(t)'!N15-'2a) logm_x(t)'!M15-'2a)answer'!$C15)^2,"")</f>
        <v>8.0648575306472379E-3</v>
      </c>
      <c r="O16" s="32">
        <f>IFERROR(('2a) logm_x(t)'!O15-'2a) logm_x(t)'!N15-'2a)answer'!$C15)^2,"")</f>
        <v>1.8314877887619105E-6</v>
      </c>
      <c r="P16" s="32">
        <f>IFERROR(('2a) logm_x(t)'!P15-'2a) logm_x(t)'!O15-'2a)answer'!$C15)^2,"")</f>
        <v>7.3245504642111506E-2</v>
      </c>
      <c r="Q16" s="32">
        <f>IFERROR(('2a) logm_x(t)'!Q15-'2a) logm_x(t)'!P15-'2a)answer'!$C15)^2,"")</f>
        <v>8.9133977076073095E-3</v>
      </c>
      <c r="R16" s="32">
        <f>IFERROR(('2a) logm_x(t)'!R15-'2a) logm_x(t)'!Q15-'2a)answer'!$C15)^2,"")</f>
        <v>5.0383017556061326E-3</v>
      </c>
      <c r="S16" s="32">
        <f>IFERROR(('2a) logm_x(t)'!S15-'2a) logm_x(t)'!R15-'2a)answer'!$C15)^2,"")</f>
        <v>1.6106595882991938E-2</v>
      </c>
      <c r="T16" s="32">
        <f>IFERROR(('2a) logm_x(t)'!T15-'2a) logm_x(t)'!S15-'2a)answer'!$C15)^2,"")</f>
        <v>8.2525277955246088E-3</v>
      </c>
      <c r="U16" s="32">
        <f>IFERROR(('2a) logm_x(t)'!U15-'2a) logm_x(t)'!T15-'2a)answer'!$C15)^2,"")</f>
        <v>7.6486581723615712E-3</v>
      </c>
      <c r="V16" s="32">
        <f>IFERROR(('2a) logm_x(t)'!V15-'2a) logm_x(t)'!U15-'2a)answer'!$C15)^2,"")</f>
        <v>4.4533235445750087E-2</v>
      </c>
      <c r="W16" s="32">
        <f>IFERROR(('2a) logm_x(t)'!W15-'2a) logm_x(t)'!V15-'2a)answer'!$C15)^2,"")</f>
        <v>0.1326566116527759</v>
      </c>
      <c r="X16" s="32">
        <f>IFERROR(('2a) logm_x(t)'!X15-'2a) logm_x(t)'!W15-'2a)answer'!$C15)^2,"")</f>
        <v>1.499102932790508E-3</v>
      </c>
      <c r="Y16" s="32">
        <f>IFERROR(('2a) logm_x(t)'!Y15-'2a) logm_x(t)'!X15-'2a)answer'!$C15)^2,"")</f>
        <v>3.2470590060422584E-2</v>
      </c>
      <c r="Z16" s="32">
        <f>IFERROR(('2a) logm_x(t)'!Z15-'2a) logm_x(t)'!Y15-'2a)answer'!$C15)^2,"")</f>
        <v>2.0751512009174523E-3</v>
      </c>
      <c r="AA16" s="32">
        <f>IFERROR(('2a) logm_x(t)'!AA15-'2a) logm_x(t)'!Z15-'2a)answer'!$C15)^2,"")</f>
        <v>4.6063499780981947E-2</v>
      </c>
      <c r="AB16" s="32">
        <f>IFERROR(('2a) logm_x(t)'!AB15-'2a) logm_x(t)'!AA15-'2a)answer'!$C15)^2,"")</f>
        <v>4.3239568514437964E-2</v>
      </c>
      <c r="AC16" s="32">
        <f>IFERROR(('2a) logm_x(t)'!AC15-'2a) logm_x(t)'!AB15-'2a)answer'!$C15)^2,"")</f>
        <v>3.1288477132978751E-4</v>
      </c>
      <c r="AD16" s="32">
        <f>IFERROR(('2a) logm_x(t)'!AD15-'2a) logm_x(t)'!AC15-'2a)answer'!$C15)^2,"")</f>
        <v>2.2504544276488497E-3</v>
      </c>
      <c r="AE16" s="32">
        <f>IFERROR(('2a) logm_x(t)'!AE15-'2a) logm_x(t)'!AD15-'2a)answer'!$C15)^2,"")</f>
        <v>0.14930839116395375</v>
      </c>
      <c r="AF16" s="32">
        <f>IFERROR(('2a) logm_x(t)'!AF15-'2a) logm_x(t)'!AE15-'2a)answer'!$C15)^2,"")</f>
        <v>0.13569766865132687</v>
      </c>
      <c r="AG16" s="32">
        <f>IFERROR(('2a) logm_x(t)'!AG15-'2a) logm_x(t)'!AF15-'2a)answer'!$C15)^2,"")</f>
        <v>3.0645692000404838E-2</v>
      </c>
      <c r="AH16" s="32">
        <f>IFERROR(('2a) logm_x(t)'!AH15-'2a) logm_x(t)'!AG15-'2a)answer'!$C15)^2,"")</f>
        <v>4.2865230404206889E-3</v>
      </c>
      <c r="AI16" s="32">
        <f>IFERROR(('2a) logm_x(t)'!AI15-'2a) logm_x(t)'!AH15-'2a)answer'!$C15)^2,"")</f>
        <v>9.5056329118392124E-4</v>
      </c>
      <c r="AJ16" s="32">
        <f>IFERROR(('2a) logm_x(t)'!AJ15-'2a) logm_x(t)'!AI15-'2a)answer'!$C15)^2,"")</f>
        <v>9.0268699944321493E-3</v>
      </c>
      <c r="AK16" s="32">
        <f>IFERROR(('2a) logm_x(t)'!AK15-'2a) logm_x(t)'!AJ15-'2a)answer'!$C15)^2,"")</f>
        <v>3.0016331422046665E-2</v>
      </c>
      <c r="AL16" s="32">
        <f>IFERROR(('2a) logm_x(t)'!AL15-'2a) logm_x(t)'!AK15-'2a)answer'!$C15)^2,"")</f>
        <v>5.4156282852798193E-2</v>
      </c>
      <c r="AM16" s="32">
        <f>IFERROR(('2a) logm_x(t)'!AM15-'2a) logm_x(t)'!AL15-'2a)answer'!$C15)^2,"")</f>
        <v>1.7695156511455614E-2</v>
      </c>
      <c r="AN16" s="32">
        <f>IFERROR(('2a) logm_x(t)'!AN15-'2a) logm_x(t)'!AM15-'2a)answer'!$C15)^2,"")</f>
        <v>1.3001372807911089E-2</v>
      </c>
      <c r="AO16" s="32">
        <f>IFERROR(('2a) logm_x(t)'!AO15-'2a) logm_x(t)'!AN15-'2a)answer'!$C15)^2,"")</f>
        <v>1.8855973390861338E-2</v>
      </c>
      <c r="AP16" s="32">
        <f>IFERROR(('2a) logm_x(t)'!AP15-'2a) logm_x(t)'!AO15-'2a)answer'!$C15)^2,"")</f>
        <v>1.2146052977734511E-2</v>
      </c>
      <c r="AQ16" s="32">
        <f>IFERROR(('2a) logm_x(t)'!AQ15-'2a) logm_x(t)'!AP15-'2a)answer'!$C15)^2,"")</f>
        <v>3.5341853278830154E-5</v>
      </c>
      <c r="AR16" s="32">
        <f>IFERROR(('2a) logm_x(t)'!AR15-'2a) logm_x(t)'!AQ15-'2a)answer'!$C15)^2,"")</f>
        <v>1.1946924300277502E-4</v>
      </c>
      <c r="AS16" s="32">
        <f>IFERROR(('2a) logm_x(t)'!AS15-'2a) logm_x(t)'!AR15-'2a)answer'!$C15)^2,"")</f>
        <v>8.6488257367532548E-5</v>
      </c>
      <c r="AT16" s="32">
        <f>IFERROR(('2a) logm_x(t)'!AT15-'2a) logm_x(t)'!AS15-'2a)answer'!$C15)^2,"")</f>
        <v>2.2347484786068482E-2</v>
      </c>
      <c r="AU16" s="32">
        <f>IFERROR(('2a) logm_x(t)'!AU15-'2a) logm_x(t)'!AT15-'2a)answer'!$C15)^2,"")</f>
        <v>4.2569057761077589E-3</v>
      </c>
      <c r="AV16" s="32">
        <f>IFERROR(('2a) logm_x(t)'!AV15-'2a) logm_x(t)'!AU15-'2a)answer'!$C15)^2,"")</f>
        <v>7.6427074561171551E-2</v>
      </c>
      <c r="AW16" s="32">
        <f>IFERROR(('2a) logm_x(t)'!AW15-'2a) logm_x(t)'!AV15-'2a)answer'!$C15)^2,"")</f>
        <v>0.14455591715147931</v>
      </c>
      <c r="AX16" s="32">
        <f>IFERROR(('2a) logm_x(t)'!AX15-'2a) logm_x(t)'!AW15-'2a)answer'!$C15)^2,"")</f>
        <v>4.8162571314002106E-5</v>
      </c>
      <c r="AY16" s="32">
        <f>IFERROR(('2a) logm_x(t)'!AY15-'2a) logm_x(t)'!AX15-'2a)answer'!$C15)^2,"")</f>
        <v>9.2261507109869606E-2</v>
      </c>
      <c r="AZ16" s="32">
        <f>IFERROR(('2a) logm_x(t)'!AZ15-'2a) logm_x(t)'!AY15-'2a)answer'!$C15)^2,"")</f>
        <v>2.6906195860122648E-2</v>
      </c>
      <c r="BA16" s="32">
        <f>IFERROR(('2a) logm_x(t)'!BA15-'2a) logm_x(t)'!AZ15-'2a)answer'!$C15)^2,"")</f>
        <v>3.1034042511060731E-3</v>
      </c>
      <c r="BB16" s="32">
        <f>IFERROR(('2a) logm_x(t)'!BB15-'2a) logm_x(t)'!BA15-'2a)answer'!$C15)^2,"")</f>
        <v>4.6957220874231501E-2</v>
      </c>
      <c r="BC16" s="32">
        <f>IFERROR(('2a) logm_x(t)'!BC15-'2a) logm_x(t)'!BB15-'2a)answer'!$C15)^2,"")</f>
        <v>2.2476961545912055E-2</v>
      </c>
      <c r="BD16" s="32">
        <f>IFERROR(('2a) logm_x(t)'!BD15-'2a) logm_x(t)'!BC15-'2a)answer'!$C15)^2,"")</f>
        <v>8.4801810312279901E-4</v>
      </c>
      <c r="BE16" s="32">
        <f>IFERROR(('2a) logm_x(t)'!BE15-'2a) logm_x(t)'!BD15-'2a)answer'!$C15)^2,"")</f>
        <v>0.10181645184561365</v>
      </c>
      <c r="BF16" s="32">
        <f>IFERROR(('2a) logm_x(t)'!BF15-'2a) logm_x(t)'!BE15-'2a)answer'!$C15)^2,"")</f>
        <v>3.1276284866700838E-2</v>
      </c>
      <c r="BG16" s="32">
        <f>IFERROR(('2a) logm_x(t)'!BG15-'2a) logm_x(t)'!BF15-'2a)answer'!$C15)^2,"")</f>
        <v>1.8436193653795924E-2</v>
      </c>
      <c r="BH16" s="32">
        <f>IFERROR(('2a) logm_x(t)'!BH15-'2a) logm_x(t)'!BG15-'2a)answer'!$C15)^2,"")</f>
        <v>2.8781164583700551E-2</v>
      </c>
      <c r="BI16" s="32">
        <f>IFERROR(('2a) logm_x(t)'!BI15-'2a) logm_x(t)'!BH15-'2a)answer'!$C15)^2,"")</f>
        <v>4.574987349543265E-3</v>
      </c>
      <c r="BJ16" s="32">
        <f>IFERROR(('2a) logm_x(t)'!BJ15-'2a) logm_x(t)'!BI15-'2a)answer'!$C15)^2,"")</f>
        <v>5.1385204950033583E-2</v>
      </c>
      <c r="BK16" s="32">
        <f>IFERROR(('2a) logm_x(t)'!BK15-'2a) logm_x(t)'!BJ15-'2a)answer'!$C15)^2,"")</f>
        <v>3.9523403959195985E-2</v>
      </c>
      <c r="BL16" s="32">
        <f>IFERROR(('2a) logm_x(t)'!BL15-'2a) logm_x(t)'!BK15-'2a)answer'!$C15)^2,"")</f>
        <v>2.127102995930245E-3</v>
      </c>
      <c r="BM16" s="32">
        <f>IFERROR(('2a) logm_x(t)'!BM15-'2a) logm_x(t)'!BL15-'2a)answer'!$C15)^2,"")</f>
        <v>2.1165788399711599E-2</v>
      </c>
      <c r="BN16" s="32">
        <f>IFERROR(('2a) logm_x(t)'!BN15-'2a) logm_x(t)'!BM15-'2a)answer'!$C15)^2,"")</f>
        <v>1.0698989738572027E-3</v>
      </c>
      <c r="BO16" s="32">
        <f>IFERROR(('2a) logm_x(t)'!BO15-'2a) logm_x(t)'!BN15-'2a)answer'!$C15)^2,"")</f>
        <v>9.4372103213645681E-4</v>
      </c>
      <c r="BP16" s="32">
        <f>IFERROR(('2a) logm_x(t)'!BP15-'2a) logm_x(t)'!BO15-'2a)answer'!$C15)^2,"")</f>
        <v>2.707810638316523E-2</v>
      </c>
      <c r="BQ16" s="32">
        <f>IFERROR(('2a) logm_x(t)'!BQ15-'2a) logm_x(t)'!BP15-'2a)answer'!$C15)^2,"")</f>
        <v>3.6614246609437746E-2</v>
      </c>
      <c r="BR16" s="32">
        <f>IFERROR(('2a) logm_x(t)'!BR15-'2a) logm_x(t)'!BQ15-'2a)answer'!$C15)^2,"")</f>
        <v>2.9123430592209412E-2</v>
      </c>
      <c r="BS16" s="32">
        <f>IFERROR(('2a) logm_x(t)'!BS15-'2a) logm_x(t)'!BR15-'2a)answer'!$C15)^2,"")</f>
        <v>0.32425390594689446</v>
      </c>
      <c r="BT16" s="32">
        <f>IFERROR(('2a) logm_x(t)'!BT15-'2a) logm_x(t)'!BS15-'2a)answer'!$C15)^2,"")</f>
        <v>5.6420020249055174E-2</v>
      </c>
      <c r="BU16" s="32">
        <f>IFERROR(('2a) logm_x(t)'!BU15-'2a) logm_x(t)'!BT15-'2a)answer'!$C15)^2,"")</f>
        <v>0.26217211920335504</v>
      </c>
      <c r="BV16" s="32">
        <f>IFERROR(('2a) logm_x(t)'!BV15-'2a) logm_x(t)'!BU15-'2a)answer'!$C15)^2,"")</f>
        <v>3.2475219610757326E-2</v>
      </c>
      <c r="BW16" s="32">
        <f>IFERROR(('2a) logm_x(t)'!BW15-'2a) logm_x(t)'!BV15-'2a)answer'!$C15)^2,"")</f>
        <v>2.6358555801264911E-2</v>
      </c>
      <c r="BX16" s="32">
        <f>IFERROR(('2a) logm_x(t)'!BX15-'2a) logm_x(t)'!BW15-'2a)answer'!$C15)^2,"")</f>
        <v>1.0169979904062182E-2</v>
      </c>
      <c r="BY16" s="32">
        <f>IFERROR(('2a) logm_x(t)'!BY15-'2a) logm_x(t)'!BX15-'2a)answer'!$C15)^2,"")</f>
        <v>2.4773210404000684E-2</v>
      </c>
      <c r="BZ16" s="32">
        <f>IFERROR(('2a) logm_x(t)'!BZ15-'2a) logm_x(t)'!BY15-'2a)answer'!$C15)^2,"")</f>
        <v>7.8836740703186192E-3</v>
      </c>
      <c r="CA16" s="32">
        <f>IFERROR(('2a) logm_x(t)'!CA15-'2a) logm_x(t)'!BZ15-'2a)answer'!$C15)^2,"")</f>
        <v>0.10218370886833036</v>
      </c>
      <c r="CB16" s="32">
        <f>IFERROR(('2a) logm_x(t)'!CB15-'2a) logm_x(t)'!CA15-'2a)answer'!$C15)^2,"")</f>
        <v>0.55887389413352728</v>
      </c>
      <c r="CC16" s="32">
        <f>IFERROR(('2a) logm_x(t)'!CC15-'2a) logm_x(t)'!CB15-'2a)answer'!$C15)^2,"")</f>
        <v>0.1166219203282275</v>
      </c>
      <c r="CD16" s="32">
        <f>IFERROR(('2a) logm_x(t)'!CD15-'2a) logm_x(t)'!CC15-'2a)answer'!$C15)^2,"")</f>
        <v>0.10241912832103303</v>
      </c>
      <c r="CE16" s="32">
        <f>IFERROR(('2a) logm_x(t)'!CE15-'2a) logm_x(t)'!CD15-'2a)answer'!$C15)^2,"")</f>
        <v>0.32042807121983874</v>
      </c>
      <c r="CF16" s="32">
        <f>IFERROR(('2a) logm_x(t)'!CF15-'2a) logm_x(t)'!CE15-'2a)answer'!$C15)^2,"")</f>
        <v>1.4174538465436634E-2</v>
      </c>
      <c r="CG16" s="32">
        <f>IFERROR(('2a) logm_x(t)'!CG15-'2a) logm_x(t)'!CF15-'2a)answer'!$C15)^2,"")</f>
        <v>0.14471378539981006</v>
      </c>
      <c r="CH16" s="32">
        <f>IFERROR(('2a) logm_x(t)'!CH15-'2a) logm_x(t)'!CG15-'2a)answer'!$C15)^2,"")</f>
        <v>8.0414679175705146E-4</v>
      </c>
      <c r="CI16" s="32">
        <f>IFERROR(('2a) logm_x(t)'!CI15-'2a) logm_x(t)'!CH15-'2a)answer'!$C15)^2,"")</f>
        <v>1.0702431138392213E-3</v>
      </c>
      <c r="CJ16" s="32">
        <f>IFERROR(('2a) logm_x(t)'!CJ15-'2a) logm_x(t)'!CI15-'2a)answer'!$C15)^2,"")</f>
        <v>3.6680204750956361E-2</v>
      </c>
      <c r="CK16" s="32">
        <f>IFERROR(('2a) logm_x(t)'!CK15-'2a) logm_x(t)'!CJ15-'2a)answer'!$C15)^2,"")</f>
        <v>0.2568257088757101</v>
      </c>
      <c r="CL16" s="32">
        <f>IFERROR(('2a) logm_x(t)'!CL15-'2a) logm_x(t)'!CK15-'2a)answer'!$C15)^2,"")</f>
        <v>0.15116631223302526</v>
      </c>
      <c r="CM16" s="32">
        <f>IFERROR(('2a) logm_x(t)'!CM15-'2a) logm_x(t)'!CL15-'2a)answer'!$C15)^2,"")</f>
        <v>5.34117949893337E-3</v>
      </c>
      <c r="CN16" s="32">
        <f>IFERROR(('2a) logm_x(t)'!CN15-'2a) logm_x(t)'!CM15-'2a)answer'!$C15)^2,"")</f>
        <v>9.8449715897226783E-4</v>
      </c>
      <c r="CT16" s="31">
        <f t="shared" si="3"/>
        <v>12</v>
      </c>
      <c r="CU16" s="32">
        <f>('2a) logm_x(t)'!C15-'2a) logm_x(t)'!B15-'2a)answer'!$C15)/$CP$5</f>
        <v>-1.3279732580423742</v>
      </c>
      <c r="CV16" s="32">
        <f>('2a) logm_x(t)'!D15-'2a) logm_x(t)'!C15-'2a)answer'!$C15)/$CP$5</f>
        <v>0.63426043324223413</v>
      </c>
      <c r="CW16" s="32">
        <f>('2a) logm_x(t)'!E15-'2a) logm_x(t)'!D15-'2a)answer'!$C15)/$CP$5</f>
        <v>0.41279301432180171</v>
      </c>
      <c r="CX16" s="32">
        <f>('2a) logm_x(t)'!F15-'2a) logm_x(t)'!E15-'2a)answer'!$C15)/$CP$5</f>
        <v>0.40444342304859671</v>
      </c>
      <c r="CY16" s="32">
        <f>('2a) logm_x(t)'!G15-'2a) logm_x(t)'!F15-'2a)answer'!$C15)/$CP$5</f>
        <v>-0.97160027417609462</v>
      </c>
      <c r="CZ16" s="32">
        <f>('2a) logm_x(t)'!H15-'2a) logm_x(t)'!G15-'2a)answer'!$C15)/$CP$5</f>
        <v>-0.71150133171824315</v>
      </c>
      <c r="DA16" s="32">
        <f>('2a) logm_x(t)'!I15-'2a) logm_x(t)'!H15-'2a)answer'!$C15)/$CP$5</f>
        <v>1.1019614067083783</v>
      </c>
      <c r="DB16" s="32">
        <f>('2a) logm_x(t)'!J15-'2a) logm_x(t)'!I15-'2a)answer'!$C15)/$CP$5</f>
        <v>0.34447931694680545</v>
      </c>
      <c r="DC16" s="32">
        <f>('2a) logm_x(t)'!K15-'2a) logm_x(t)'!J15-'2a)answer'!$C15)/$CP$5</f>
        <v>-0.69559414930122043</v>
      </c>
      <c r="DD16" s="32">
        <f>('2a) logm_x(t)'!L15-'2a) logm_x(t)'!K15-'2a)answer'!$C15)/$CP$5</f>
        <v>1.5802685178356641</v>
      </c>
      <c r="DE16" s="32">
        <f>('2a) logm_x(t)'!M15-'2a) logm_x(t)'!L15-'2a)answer'!$C15)/$CP$5</f>
        <v>-0.26269198824871431</v>
      </c>
      <c r="DF16" s="32">
        <f>('2a) logm_x(t)'!N15-'2a) logm_x(t)'!M15-'2a)answer'!$C15)/$CP$5</f>
        <v>-0.64341402492183197</v>
      </c>
      <c r="DG16" s="32">
        <f>('2a) logm_x(t)'!O15-'2a) logm_x(t)'!N15-'2a)answer'!$C15)/$CP$5</f>
        <v>-9.696035280728205E-3</v>
      </c>
      <c r="DH16" s="32">
        <f>('2a) logm_x(t)'!P15-'2a) logm_x(t)'!O15-'2a)answer'!$C15)/$CP$5</f>
        <v>1.9390216631951953</v>
      </c>
      <c r="DI16" s="32">
        <f>('2a) logm_x(t)'!Q15-'2a) logm_x(t)'!P15-'2a)answer'!$C15)/$CP$5</f>
        <v>-0.67641591260008993</v>
      </c>
      <c r="DJ16" s="32">
        <f>('2a) logm_x(t)'!R15-'2a) logm_x(t)'!Q15-'2a)answer'!$C15)/$CP$5</f>
        <v>0.50855070511389122</v>
      </c>
      <c r="DK16" s="32">
        <f>('2a) logm_x(t)'!S15-'2a) logm_x(t)'!R15-'2a)answer'!$C15)/$CP$5</f>
        <v>-0.90927249587873615</v>
      </c>
      <c r="DL16" s="32">
        <f>('2a) logm_x(t)'!T15-'2a) logm_x(t)'!S15-'2a)answer'!$C15)/$CP$5</f>
        <v>0.65085713666709277</v>
      </c>
      <c r="DM16" s="32">
        <f>('2a) logm_x(t)'!U15-'2a) logm_x(t)'!T15-'2a)answer'!$C15)/$CP$5</f>
        <v>0.62659193327893792</v>
      </c>
      <c r="DN16" s="32">
        <f>('2a) logm_x(t)'!V15-'2a) logm_x(t)'!U15-'2a)answer'!$C15)/$CP$5</f>
        <v>-1.5119390978722413</v>
      </c>
      <c r="DO16" s="32">
        <f>('2a) logm_x(t)'!W15-'2a) logm_x(t)'!V15-'2a)answer'!$C15)/$CP$5</f>
        <v>2.6094959280662842</v>
      </c>
      <c r="DP16" s="32">
        <f>('2a) logm_x(t)'!X15-'2a) logm_x(t)'!W15-'2a)answer'!$C15)/$CP$5</f>
        <v>0.27740092204711375</v>
      </c>
      <c r="DQ16" s="32">
        <f>('2a) logm_x(t)'!Y15-'2a) logm_x(t)'!X15-'2a)answer'!$C15)/$CP$5</f>
        <v>-1.2910327633266936</v>
      </c>
      <c r="DR16" s="32">
        <f>('2a) logm_x(t)'!Z15-'2a) logm_x(t)'!Y15-'2a)answer'!$C15)/$CP$5</f>
        <v>-0.3263751214164618</v>
      </c>
      <c r="DS16" s="32">
        <f>('2a) logm_x(t)'!AA15-'2a) logm_x(t)'!Z15-'2a)answer'!$C15)/$CP$5</f>
        <v>-1.5376965468513153</v>
      </c>
      <c r="DT16" s="32">
        <f>('2a) logm_x(t)'!AB15-'2a) logm_x(t)'!AA15-'2a)answer'!$C15)/$CP$5</f>
        <v>1.4898167376348019</v>
      </c>
      <c r="DU16" s="32">
        <f>('2a) logm_x(t)'!AC15-'2a) logm_x(t)'!AB15-'2a)answer'!$C15)/$CP$5</f>
        <v>-0.12673144485705981</v>
      </c>
      <c r="DV16" s="32">
        <f>('2a) logm_x(t)'!AD15-'2a) logm_x(t)'!AC15-'2a)answer'!$C15)/$CP$5</f>
        <v>-0.33988131100903018</v>
      </c>
      <c r="DW16" s="32">
        <f>('2a) logm_x(t)'!AE15-'2a) logm_x(t)'!AD15-'2a)answer'!$C15)/$CP$5</f>
        <v>-2.7684346820884103</v>
      </c>
      <c r="DX16" s="32">
        <f>('2a) logm_x(t)'!AF15-'2a) logm_x(t)'!AE15-'2a)answer'!$C15)/$CP$5</f>
        <v>2.6392368511776865</v>
      </c>
      <c r="DY16" s="32">
        <f>('2a) logm_x(t)'!AG15-'2a) logm_x(t)'!AF15-'2a)answer'!$C15)/$CP$5</f>
        <v>-1.2542291484349046</v>
      </c>
      <c r="DZ16" s="32">
        <f>('2a) logm_x(t)'!AH15-'2a) logm_x(t)'!AG15-'2a)answer'!$C15)/$CP$5</f>
        <v>0.46907766496734971</v>
      </c>
      <c r="EA16" s="32">
        <f>('2a) logm_x(t)'!AI15-'2a) logm_x(t)'!AH15-'2a)answer'!$C15)/$CP$5</f>
        <v>0.22089337599964748</v>
      </c>
      <c r="EB16" s="32">
        <f>('2a) logm_x(t)'!AJ15-'2a) logm_x(t)'!AI15-'2a)answer'!$C15)/$CP$5</f>
        <v>-0.68070786300711472</v>
      </c>
      <c r="EC16" s="32">
        <f>('2a) logm_x(t)'!AK15-'2a) logm_x(t)'!AJ15-'2a)answer'!$C15)/$CP$5</f>
        <v>1.2412834910436548</v>
      </c>
      <c r="ED16" s="32">
        <f>('2a) logm_x(t)'!AL15-'2a) logm_x(t)'!AK15-'2a)answer'!$C15)/$CP$5</f>
        <v>-1.6673109304725082</v>
      </c>
      <c r="EE16" s="32">
        <f>('2a) logm_x(t)'!AM15-'2a) logm_x(t)'!AL15-'2a)answer'!$C15)/$CP$5</f>
        <v>0.95305810166981186</v>
      </c>
      <c r="EF16" s="32">
        <f>('2a) logm_x(t)'!AN15-'2a) logm_x(t)'!AM15-'2a)answer'!$C15)/$CP$5</f>
        <v>-0.81693363856290668</v>
      </c>
      <c r="EG16" s="32">
        <f>('2a) logm_x(t)'!AO15-'2a) logm_x(t)'!AN15-'2a)answer'!$C15)/$CP$5</f>
        <v>0.98382227587632154</v>
      </c>
      <c r="EH16" s="32">
        <f>('2a) logm_x(t)'!AP15-'2a) logm_x(t)'!AO15-'2a)answer'!$C15)/$CP$5</f>
        <v>0.78960476213126773</v>
      </c>
      <c r="EI16" s="32">
        <f>('2a) logm_x(t)'!AQ15-'2a) logm_x(t)'!AP15-'2a)answer'!$C15)/$CP$5</f>
        <v>-4.2592862978691352E-2</v>
      </c>
      <c r="EJ16" s="32">
        <f>('2a) logm_x(t)'!AR15-'2a) logm_x(t)'!AQ15-'2a)answer'!$C15)/$CP$5</f>
        <v>7.8310541912346016E-2</v>
      </c>
      <c r="EK16" s="32">
        <f>('2a) logm_x(t)'!AS15-'2a) logm_x(t)'!AR15-'2a)answer'!$C15)/$CP$5</f>
        <v>-6.6630143212808163E-2</v>
      </c>
      <c r="EL16" s="32">
        <f>('2a) logm_x(t)'!AT15-'2a) logm_x(t)'!AS15-'2a)answer'!$C15)/$CP$5</f>
        <v>1.071041992282797</v>
      </c>
      <c r="EM16" s="32">
        <f>('2a) logm_x(t)'!AU15-'2a) logm_x(t)'!AT15-'2a)answer'!$C15)/$CP$5</f>
        <v>-0.46745433552151239</v>
      </c>
      <c r="EN16" s="32">
        <f>('2a) logm_x(t)'!AV15-'2a) logm_x(t)'!AU15-'2a)answer'!$C15)/$CP$5</f>
        <v>-1.9806867278396618</v>
      </c>
      <c r="EO16" s="32">
        <f>('2a) logm_x(t)'!AW15-'2a) logm_x(t)'!AV15-'2a)answer'!$C15)/$CP$5</f>
        <v>2.7240188599455215</v>
      </c>
      <c r="EP16" s="32">
        <f>('2a) logm_x(t)'!AX15-'2a) logm_x(t)'!AW15-'2a)answer'!$C15)/$CP$5</f>
        <v>-4.9721818728925296E-2</v>
      </c>
      <c r="EQ16" s="32">
        <f>('2a) logm_x(t)'!AY15-'2a) logm_x(t)'!AX15-'2a)answer'!$C15)/$CP$5</f>
        <v>-2.1762182383243225</v>
      </c>
      <c r="ER16" s="32">
        <f>('2a) logm_x(t)'!AZ15-'2a) logm_x(t)'!AY15-'2a)answer'!$C15)/$CP$5</f>
        <v>1.1752176979802227</v>
      </c>
      <c r="ES16" s="32">
        <f>('2a) logm_x(t)'!BA15-'2a) logm_x(t)'!AZ15-'2a)answer'!$C15)/$CP$5</f>
        <v>0.39912722144562479</v>
      </c>
      <c r="ET16" s="32">
        <f>('2a) logm_x(t)'!BB15-'2a) logm_x(t)'!BA15-'2a)answer'!$C15)/$CP$5</f>
        <v>-1.5525420302992865</v>
      </c>
      <c r="EU16" s="32">
        <f>('2a) logm_x(t)'!BC15-'2a) logm_x(t)'!BB15-'2a)answer'!$C15)/$CP$5</f>
        <v>1.0741402103642863</v>
      </c>
      <c r="EV16" s="32">
        <f>('2a) logm_x(t)'!BD15-'2a) logm_x(t)'!BC15-'2a)answer'!$C15)/$CP$5</f>
        <v>0.20863863615152489</v>
      </c>
      <c r="EW16" s="32">
        <f>('2a) logm_x(t)'!BE15-'2a) logm_x(t)'!BD15-'2a)answer'!$C15)/$CP$5</f>
        <v>2.2861312098370212</v>
      </c>
      <c r="EX16" s="32">
        <f>('2a) logm_x(t)'!BF15-'2a) logm_x(t)'!BE15-'2a)answer'!$C15)/$CP$5</f>
        <v>-1.2670675055715315</v>
      </c>
      <c r="EY16" s="32">
        <f>('2a) logm_x(t)'!BG15-'2a) logm_x(t)'!BF15-'2a)answer'!$C15)/$CP$5</f>
        <v>-0.97280950217172868</v>
      </c>
      <c r="EZ16" s="32">
        <f>('2a) logm_x(t)'!BH15-'2a) logm_x(t)'!BG15-'2a)answer'!$C15)/$CP$5</f>
        <v>-1.2154759073828951</v>
      </c>
      <c r="FA16" s="32">
        <f>('2a) logm_x(t)'!BI15-'2a) logm_x(t)'!BH15-'2a)answer'!$C15)/$CP$5</f>
        <v>0.48460414236894794</v>
      </c>
      <c r="FB16" s="32">
        <f>('2a) logm_x(t)'!BJ15-'2a) logm_x(t)'!BI15-'2a)answer'!$C15)/$CP$5</f>
        <v>1.624094216878941</v>
      </c>
      <c r="FC16" s="32">
        <f>('2a) logm_x(t)'!BK15-'2a) logm_x(t)'!BJ15-'2a)answer'!$C15)/$CP$5</f>
        <v>-1.4243586061578564</v>
      </c>
      <c r="FD16" s="32">
        <f>('2a) logm_x(t)'!BL15-'2a) logm_x(t)'!BK15-'2a)answer'!$C15)/$CP$5</f>
        <v>-0.33043529752272288</v>
      </c>
      <c r="FE16" s="32">
        <f>('2a) logm_x(t)'!BM15-'2a) logm_x(t)'!BL15-'2a)answer'!$C15)/$CP$5</f>
        <v>1.0423399860429519</v>
      </c>
      <c r="FF16" s="32">
        <f>('2a) logm_x(t)'!BN15-'2a) logm_x(t)'!BM15-'2a)answer'!$C15)/$CP$5</f>
        <v>0.23434924509563537</v>
      </c>
      <c r="FG16" s="32">
        <f>('2a) logm_x(t)'!BO15-'2a) logm_x(t)'!BN15-'2a)answer'!$C15)/$CP$5</f>
        <v>0.22009693279021453</v>
      </c>
      <c r="FH16" s="32">
        <f>('2a) logm_x(t)'!BP15-'2a) logm_x(t)'!BO15-'2a)answer'!$C15)/$CP$5</f>
        <v>-1.1789661024020879</v>
      </c>
      <c r="FI16" s="32">
        <f>('2a) logm_x(t)'!BQ15-'2a) logm_x(t)'!BP15-'2a)answer'!$C15)/$CP$5</f>
        <v>1.3709361377688905</v>
      </c>
      <c r="FJ16" s="32">
        <f>('2a) logm_x(t)'!BR15-'2a) logm_x(t)'!BQ15-'2a)answer'!$C15)/$CP$5</f>
        <v>1.2226817758024575</v>
      </c>
      <c r="FK16" s="32">
        <f>('2a) logm_x(t)'!BS15-'2a) logm_x(t)'!BR15-'2a)answer'!$C15)/$CP$5</f>
        <v>-4.0797615586164619</v>
      </c>
      <c r="FL16" s="32">
        <f>('2a) logm_x(t)'!BT15-'2a) logm_x(t)'!BS15-'2a)answer'!$C15)/$CP$5</f>
        <v>-1.7018010693861905</v>
      </c>
      <c r="FM16" s="32">
        <f>('2a) logm_x(t)'!BU15-'2a) logm_x(t)'!BT15-'2a)answer'!$C15)/$CP$5</f>
        <v>3.668473833440772</v>
      </c>
      <c r="FN16" s="32">
        <f>('2a) logm_x(t)'!BV15-'2a) logm_x(t)'!BU15-'2a)answer'!$C15)/$CP$5</f>
        <v>-1.2911247956569336</v>
      </c>
      <c r="FO16" s="32">
        <f>('2a) logm_x(t)'!BW15-'2a) logm_x(t)'!BV15-'2a)answer'!$C15)/$CP$5</f>
        <v>-1.1631962115771179</v>
      </c>
      <c r="FP16" s="32">
        <f>('2a) logm_x(t)'!BX15-'2a) logm_x(t)'!BW15-'2a)answer'!$C15)/$CP$5</f>
        <v>0.72252390546848644</v>
      </c>
      <c r="FQ16" s="32">
        <f>('2a) logm_x(t)'!BY15-'2a) logm_x(t)'!BX15-'2a)answer'!$C15)/$CP$5</f>
        <v>1.1276733551962252</v>
      </c>
      <c r="FR16" s="32">
        <f>('2a) logm_x(t)'!BZ15-'2a) logm_x(t)'!BY15-'2a)answer'!$C15)/$CP$5</f>
        <v>0.636145565330414</v>
      </c>
      <c r="FS16" s="32">
        <f>('2a) logm_x(t)'!CA15-'2a) logm_x(t)'!BZ15-'2a)answer'!$C15)/$CP$5</f>
        <v>2.2902505931544077</v>
      </c>
      <c r="FT16" s="32">
        <f>('2a) logm_x(t)'!CB15-'2a) logm_x(t)'!CA15-'2a)answer'!$C15)/$CP$5</f>
        <v>-5.3561050357309323</v>
      </c>
      <c r="FU16" s="32">
        <f>('2a) logm_x(t)'!CC15-'2a) logm_x(t)'!CB15-'2a)answer'!$C15)/$CP$5</f>
        <v>2.446708707427486</v>
      </c>
      <c r="FV16" s="32">
        <f>('2a) logm_x(t)'!CD15-'2a) logm_x(t)'!CC15-'2a)answer'!$C15)/$CP$5</f>
        <v>2.2928873116602411</v>
      </c>
      <c r="FW16" s="32">
        <f>('2a) logm_x(t)'!CE15-'2a) logm_x(t)'!CD15-'2a)answer'!$C15)/$CP$5</f>
        <v>-4.0556218219732063</v>
      </c>
      <c r="FX16" s="32">
        <f>('2a) logm_x(t)'!CF15-'2a) logm_x(t)'!CE15-'2a)answer'!$C15)/$CP$5</f>
        <v>0.85299529719865419</v>
      </c>
      <c r="FY16" s="32">
        <f>('2a) logm_x(t)'!CG15-'2a) logm_x(t)'!CF15-'2a)answer'!$C15)/$CP$5</f>
        <v>2.725505892606376</v>
      </c>
      <c r="FZ16" s="32">
        <f>('2a) logm_x(t)'!CH15-'2a) logm_x(t)'!CG15-'2a)answer'!$C15)/$CP$5</f>
        <v>-0.2031701214402136</v>
      </c>
      <c r="GA16" s="32">
        <f>('2a) logm_x(t)'!CI15-'2a) logm_x(t)'!CH15-'2a)answer'!$C15)/$CP$5</f>
        <v>-0.23438693204678301</v>
      </c>
      <c r="GB16" s="32">
        <f>('2a) logm_x(t)'!CJ15-'2a) logm_x(t)'!CI15-'2a)answer'!$C15)/$CP$5</f>
        <v>-1.3721704075054559</v>
      </c>
      <c r="GC16" s="32">
        <f>('2a) logm_x(t)'!CK15-'2a) logm_x(t)'!CJ15-'2a)answer'!$C15)/$CP$5</f>
        <v>-3.6308760316963617</v>
      </c>
      <c r="GD16" s="32">
        <f>('2a) logm_x(t)'!CL15-'2a) logm_x(t)'!CK15-'2a)answer'!$C15)/$CP$5</f>
        <v>2.7856059574724972</v>
      </c>
      <c r="GE16" s="32">
        <f>('2a) logm_x(t)'!CM15-'2a) logm_x(t)'!CL15-'2a)answer'!$C15)/$CP$5</f>
        <v>-0.523613409460159</v>
      </c>
      <c r="GF16" s="32">
        <f>('2a) logm_x(t)'!CN15-'2a) logm_x(t)'!CM15-'2a)answer'!$C15)/$CP$5</f>
        <v>0.22480160467598109</v>
      </c>
    </row>
    <row r="17" spans="1:188" x14ac:dyDescent="0.25">
      <c r="A17" s="31">
        <f>'2a) logm_x(t)'!A16</f>
        <v>13</v>
      </c>
      <c r="B17" s="32"/>
      <c r="C17" s="32">
        <f>IFERROR(('2a) logm_x(t)'!C16-'2a) logm_x(t)'!B16-'2a)answer'!$C16)^2,"")</f>
        <v>1.1507202722437038E-2</v>
      </c>
      <c r="D17" s="32">
        <f>IFERROR(('2a) logm_x(t)'!D16-'2a) logm_x(t)'!C16-'2a)answer'!$C16)^2,"")</f>
        <v>5.0228118705805431E-4</v>
      </c>
      <c r="E17" s="32">
        <f>IFERROR(('2a) logm_x(t)'!E16-'2a) logm_x(t)'!D16-'2a)answer'!$C16)^2,"")</f>
        <v>3.4357501214492665E-2</v>
      </c>
      <c r="F17" s="32">
        <f>IFERROR(('2a) logm_x(t)'!F16-'2a) logm_x(t)'!E16-'2a)answer'!$C16)^2,"")</f>
        <v>2.7986669536772042E-4</v>
      </c>
      <c r="G17" s="32">
        <f>IFERROR(('2a) logm_x(t)'!G16-'2a) logm_x(t)'!F16-'2a)answer'!$C16)^2,"")</f>
        <v>7.1726755778247567E-2</v>
      </c>
      <c r="H17" s="32">
        <f>IFERROR(('2a) logm_x(t)'!H16-'2a) logm_x(t)'!G16-'2a)answer'!$C16)^2,"")</f>
        <v>7.3405938633359933E-3</v>
      </c>
      <c r="I17" s="32">
        <f>IFERROR(('2a) logm_x(t)'!I16-'2a) logm_x(t)'!H16-'2a)answer'!$C16)^2,"")</f>
        <v>3.8589000500232337E-6</v>
      </c>
      <c r="J17" s="32">
        <f>IFERROR(('2a) logm_x(t)'!J16-'2a) logm_x(t)'!I16-'2a)answer'!$C16)^2,"")</f>
        <v>8.8205991962368648E-4</v>
      </c>
      <c r="K17" s="32">
        <f>IFERROR(('2a) logm_x(t)'!K16-'2a) logm_x(t)'!J16-'2a)answer'!$C16)^2,"")</f>
        <v>1.3229303948467365E-2</v>
      </c>
      <c r="L17" s="32">
        <f>IFERROR(('2a) logm_x(t)'!L16-'2a) logm_x(t)'!K16-'2a)answer'!$C16)^2,"")</f>
        <v>3.7221090136844617E-2</v>
      </c>
      <c r="M17" s="32">
        <f>IFERROR(('2a) logm_x(t)'!M16-'2a) logm_x(t)'!L16-'2a)answer'!$C16)^2,"")</f>
        <v>1.9859352738953973E-4</v>
      </c>
      <c r="N17" s="32">
        <f>IFERROR(('2a) logm_x(t)'!N16-'2a) logm_x(t)'!M16-'2a)answer'!$C16)^2,"")</f>
        <v>1.5588873450324302E-2</v>
      </c>
      <c r="O17" s="32">
        <f>IFERROR(('2a) logm_x(t)'!O16-'2a) logm_x(t)'!N16-'2a)answer'!$C16)^2,"")</f>
        <v>4.6544680639251455E-2</v>
      </c>
      <c r="P17" s="32">
        <f>IFERROR(('2a) logm_x(t)'!P16-'2a) logm_x(t)'!O16-'2a)answer'!$C16)^2,"")</f>
        <v>8.4606431278103761E-4</v>
      </c>
      <c r="Q17" s="32">
        <f>IFERROR(('2a) logm_x(t)'!Q16-'2a) logm_x(t)'!P16-'2a)answer'!$C16)^2,"")</f>
        <v>9.7258897180325099E-3</v>
      </c>
      <c r="R17" s="32">
        <f>IFERROR(('2a) logm_x(t)'!R16-'2a) logm_x(t)'!Q16-'2a)answer'!$C16)^2,"")</f>
        <v>6.472246846967504E-3</v>
      </c>
      <c r="S17" s="32">
        <f>IFERROR(('2a) logm_x(t)'!S16-'2a) logm_x(t)'!R16-'2a)answer'!$C16)^2,"")</f>
        <v>3.8158129545756349E-2</v>
      </c>
      <c r="T17" s="32">
        <f>IFERROR(('2a) logm_x(t)'!T16-'2a) logm_x(t)'!S16-'2a)answer'!$C16)^2,"")</f>
        <v>1.7505287906573578E-2</v>
      </c>
      <c r="U17" s="32">
        <f>IFERROR(('2a) logm_x(t)'!U16-'2a) logm_x(t)'!T16-'2a)answer'!$C16)^2,"")</f>
        <v>8.3867496288398437E-3</v>
      </c>
      <c r="V17" s="32">
        <f>IFERROR(('2a) logm_x(t)'!V16-'2a) logm_x(t)'!U16-'2a)answer'!$C16)^2,"")</f>
        <v>4.5920724179327382E-2</v>
      </c>
      <c r="W17" s="32">
        <f>IFERROR(('2a) logm_x(t)'!W16-'2a) logm_x(t)'!V16-'2a)answer'!$C16)^2,"")</f>
        <v>6.7046333112117842E-2</v>
      </c>
      <c r="X17" s="32">
        <f>IFERROR(('2a) logm_x(t)'!X16-'2a) logm_x(t)'!W16-'2a)answer'!$C16)^2,"")</f>
        <v>2.4945899904699198E-3</v>
      </c>
      <c r="Y17" s="32">
        <f>IFERROR(('2a) logm_x(t)'!Y16-'2a) logm_x(t)'!X16-'2a)answer'!$C16)^2,"")</f>
        <v>3.8629014835934403E-4</v>
      </c>
      <c r="Z17" s="32">
        <f>IFERROR(('2a) logm_x(t)'!Z16-'2a) logm_x(t)'!Y16-'2a)answer'!$C16)^2,"")</f>
        <v>1.8374416124758219E-2</v>
      </c>
      <c r="AA17" s="32">
        <f>IFERROR(('2a) logm_x(t)'!AA16-'2a) logm_x(t)'!Z16-'2a)answer'!$C16)^2,"")</f>
        <v>8.8217166091663225E-4</v>
      </c>
      <c r="AB17" s="32">
        <f>IFERROR(('2a) logm_x(t)'!AB16-'2a) logm_x(t)'!AA16-'2a)answer'!$C16)^2,"")</f>
        <v>0.27183518462454848</v>
      </c>
      <c r="AC17" s="32">
        <f>IFERROR(('2a) logm_x(t)'!AC16-'2a) logm_x(t)'!AB16-'2a)answer'!$C16)^2,"")</f>
        <v>0.10702720616042502</v>
      </c>
      <c r="AD17" s="32">
        <f>IFERROR(('2a) logm_x(t)'!AD16-'2a) logm_x(t)'!AC16-'2a)answer'!$C16)^2,"")</f>
        <v>1.5749955721774432E-4</v>
      </c>
      <c r="AE17" s="32">
        <f>IFERROR(('2a) logm_x(t)'!AE16-'2a) logm_x(t)'!AD16-'2a)answer'!$C16)^2,"")</f>
        <v>6.3315360001750545E-2</v>
      </c>
      <c r="AF17" s="32">
        <f>IFERROR(('2a) logm_x(t)'!AF16-'2a) logm_x(t)'!AE16-'2a)answer'!$C16)^2,"")</f>
        <v>2.518886667182944E-2</v>
      </c>
      <c r="AG17" s="32">
        <f>IFERROR(('2a) logm_x(t)'!AG16-'2a) logm_x(t)'!AF16-'2a)answer'!$C16)^2,"")</f>
        <v>0.13336003363166951</v>
      </c>
      <c r="AH17" s="32">
        <f>IFERROR(('2a) logm_x(t)'!AH16-'2a) logm_x(t)'!AG16-'2a)answer'!$C16)^2,"")</f>
        <v>6.2273765215567909E-6</v>
      </c>
      <c r="AI17" s="32">
        <f>IFERROR(('2a) logm_x(t)'!AI16-'2a) logm_x(t)'!AH16-'2a)answer'!$C16)^2,"")</f>
        <v>4.5166426747327557E-2</v>
      </c>
      <c r="AJ17" s="32">
        <f>IFERROR(('2a) logm_x(t)'!AJ16-'2a) logm_x(t)'!AI16-'2a)answer'!$C16)^2,"")</f>
        <v>3.4498983015746006E-2</v>
      </c>
      <c r="AK17" s="32">
        <f>IFERROR(('2a) logm_x(t)'!AK16-'2a) logm_x(t)'!AJ16-'2a)answer'!$C16)^2,"")</f>
        <v>2.5533613012850766E-2</v>
      </c>
      <c r="AL17" s="32">
        <f>IFERROR(('2a) logm_x(t)'!AL16-'2a) logm_x(t)'!AK16-'2a)answer'!$C16)^2,"")</f>
        <v>5.693912877050801E-2</v>
      </c>
      <c r="AM17" s="32">
        <f>IFERROR(('2a) logm_x(t)'!AM16-'2a) logm_x(t)'!AL16-'2a)answer'!$C16)^2,"")</f>
        <v>1.6852446923404912E-3</v>
      </c>
      <c r="AN17" s="32">
        <f>IFERROR(('2a) logm_x(t)'!AN16-'2a) logm_x(t)'!AM16-'2a)answer'!$C16)^2,"")</f>
        <v>4.5500485262409289E-2</v>
      </c>
      <c r="AO17" s="32">
        <f>IFERROR(('2a) logm_x(t)'!AO16-'2a) logm_x(t)'!AN16-'2a)answer'!$C16)^2,"")</f>
        <v>0.13122722397212844</v>
      </c>
      <c r="AP17" s="32">
        <f>IFERROR(('2a) logm_x(t)'!AP16-'2a) logm_x(t)'!AO16-'2a)answer'!$C16)^2,"")</f>
        <v>9.65197555152519E-4</v>
      </c>
      <c r="AQ17" s="32">
        <f>IFERROR(('2a) logm_x(t)'!AQ16-'2a) logm_x(t)'!AP16-'2a)answer'!$C16)^2,"")</f>
        <v>0.1396870683913739</v>
      </c>
      <c r="AR17" s="32">
        <f>IFERROR(('2a) logm_x(t)'!AR16-'2a) logm_x(t)'!AQ16-'2a)answer'!$C16)^2,"")</f>
        <v>2.9958639683162896E-3</v>
      </c>
      <c r="AS17" s="32">
        <f>IFERROR(('2a) logm_x(t)'!AS16-'2a) logm_x(t)'!AR16-'2a)answer'!$C16)^2,"")</f>
        <v>0.24182789028039653</v>
      </c>
      <c r="AT17" s="32">
        <f>IFERROR(('2a) logm_x(t)'!AT16-'2a) logm_x(t)'!AS16-'2a)answer'!$C16)^2,"")</f>
        <v>4.4768485957390337E-2</v>
      </c>
      <c r="AU17" s="32">
        <f>IFERROR(('2a) logm_x(t)'!AU16-'2a) logm_x(t)'!AT16-'2a)answer'!$C16)^2,"")</f>
        <v>5.1850545713581549E-3</v>
      </c>
      <c r="AV17" s="32">
        <f>IFERROR(('2a) logm_x(t)'!AV16-'2a) logm_x(t)'!AU16-'2a)answer'!$C16)^2,"")</f>
        <v>5.4257208579421706E-3</v>
      </c>
      <c r="AW17" s="32">
        <f>IFERROR(('2a) logm_x(t)'!AW16-'2a) logm_x(t)'!AV16-'2a)answer'!$C16)^2,"")</f>
        <v>3.1077068397330969E-3</v>
      </c>
      <c r="AX17" s="32">
        <f>IFERROR(('2a) logm_x(t)'!AX16-'2a) logm_x(t)'!AW16-'2a)answer'!$C16)^2,"")</f>
        <v>8.4852083829619021E-2</v>
      </c>
      <c r="AY17" s="32">
        <f>IFERROR(('2a) logm_x(t)'!AY16-'2a) logm_x(t)'!AX16-'2a)answer'!$C16)^2,"")</f>
        <v>0.18290681675583204</v>
      </c>
      <c r="AZ17" s="32">
        <f>IFERROR(('2a) logm_x(t)'!AZ16-'2a) logm_x(t)'!AY16-'2a)answer'!$C16)^2,"")</f>
        <v>0.12845810442809411</v>
      </c>
      <c r="BA17" s="32">
        <f>IFERROR(('2a) logm_x(t)'!BA16-'2a) logm_x(t)'!AZ16-'2a)answer'!$C16)^2,"")</f>
        <v>0.20052790580894822</v>
      </c>
      <c r="BB17" s="32">
        <f>IFERROR(('2a) logm_x(t)'!BB16-'2a) logm_x(t)'!BA16-'2a)answer'!$C16)^2,"")</f>
        <v>8.141983403638603E-2</v>
      </c>
      <c r="BC17" s="32">
        <f>IFERROR(('2a) logm_x(t)'!BC16-'2a) logm_x(t)'!BB16-'2a)answer'!$C16)^2,"")</f>
        <v>3.1548571031065902E-3</v>
      </c>
      <c r="BD17" s="32">
        <f>IFERROR(('2a) logm_x(t)'!BD16-'2a) logm_x(t)'!BC16-'2a)answer'!$C16)^2,"")</f>
        <v>1.0332603568966059E-2</v>
      </c>
      <c r="BE17" s="32">
        <f>IFERROR(('2a) logm_x(t)'!BE16-'2a) logm_x(t)'!BD16-'2a)answer'!$C16)^2,"")</f>
        <v>1.2284087077396521E-2</v>
      </c>
      <c r="BF17" s="32">
        <f>IFERROR(('2a) logm_x(t)'!BF16-'2a) logm_x(t)'!BE16-'2a)answer'!$C16)^2,"")</f>
        <v>6.1124946611226449E-3</v>
      </c>
      <c r="BG17" s="32">
        <f>IFERROR(('2a) logm_x(t)'!BG16-'2a) logm_x(t)'!BF16-'2a)answer'!$C16)^2,"")</f>
        <v>7.418892627282834E-3</v>
      </c>
      <c r="BH17" s="32">
        <f>IFERROR(('2a) logm_x(t)'!BH16-'2a) logm_x(t)'!BG16-'2a)answer'!$C16)^2,"")</f>
        <v>6.8812436752855796E-3</v>
      </c>
      <c r="BI17" s="32">
        <f>IFERROR(('2a) logm_x(t)'!BI16-'2a) logm_x(t)'!BH16-'2a)answer'!$C16)^2,"")</f>
        <v>2.4475227629868015E-3</v>
      </c>
      <c r="BJ17" s="32">
        <f>IFERROR(('2a) logm_x(t)'!BJ16-'2a) logm_x(t)'!BI16-'2a)answer'!$C16)^2,"")</f>
        <v>6.5464571921274459E-2</v>
      </c>
      <c r="BK17" s="32">
        <f>IFERROR(('2a) logm_x(t)'!BK16-'2a) logm_x(t)'!BJ16-'2a)answer'!$C16)^2,"")</f>
        <v>0.2464500049740076</v>
      </c>
      <c r="BL17" s="32">
        <f>IFERROR(('2a) logm_x(t)'!BL16-'2a) logm_x(t)'!BK16-'2a)answer'!$C16)^2,"")</f>
        <v>8.8288746621477121E-2</v>
      </c>
      <c r="BM17" s="32">
        <f>IFERROR(('2a) logm_x(t)'!BM16-'2a) logm_x(t)'!BL16-'2a)answer'!$C16)^2,"")</f>
        <v>6.8171117098707296E-2</v>
      </c>
      <c r="BN17" s="32">
        <f>IFERROR(('2a) logm_x(t)'!BN16-'2a) logm_x(t)'!BM16-'2a)answer'!$C16)^2,"")</f>
        <v>1.1068575789308104E-2</v>
      </c>
      <c r="BO17" s="32">
        <f>IFERROR(('2a) logm_x(t)'!BO16-'2a) logm_x(t)'!BN16-'2a)answer'!$C16)^2,"")</f>
        <v>2.9336265160160696E-8</v>
      </c>
      <c r="BP17" s="32">
        <f>IFERROR(('2a) logm_x(t)'!BP16-'2a) logm_x(t)'!BO16-'2a)answer'!$C16)^2,"")</f>
        <v>0.13993622010330325</v>
      </c>
      <c r="BQ17" s="32">
        <f>IFERROR(('2a) logm_x(t)'!BQ16-'2a) logm_x(t)'!BP16-'2a)answer'!$C16)^2,"")</f>
        <v>7.3727464884275132E-2</v>
      </c>
      <c r="BR17" s="32">
        <f>IFERROR(('2a) logm_x(t)'!BR16-'2a) logm_x(t)'!BQ16-'2a)answer'!$C16)^2,"")</f>
        <v>5.1085967789385976E-2</v>
      </c>
      <c r="BS17" s="32">
        <f>IFERROR(('2a) logm_x(t)'!BS16-'2a) logm_x(t)'!BR16-'2a)answer'!$C16)^2,"")</f>
        <v>0.36661849744608865</v>
      </c>
      <c r="BT17" s="32">
        <f>IFERROR(('2a) logm_x(t)'!BT16-'2a) logm_x(t)'!BS16-'2a)answer'!$C16)^2,"")</f>
        <v>0.12856793158554783</v>
      </c>
      <c r="BU17" s="32">
        <f>IFERROR(('2a) logm_x(t)'!BU16-'2a) logm_x(t)'!BT16-'2a)answer'!$C16)^2,"")</f>
        <v>9.2244358685252357E-3</v>
      </c>
      <c r="BV17" s="32">
        <f>IFERROR(('2a) logm_x(t)'!BV16-'2a) logm_x(t)'!BU16-'2a)answer'!$C16)^2,"")</f>
        <v>9.2352577202728262E-4</v>
      </c>
      <c r="BW17" s="32">
        <f>IFERROR(('2a) logm_x(t)'!BW16-'2a) logm_x(t)'!BV16-'2a)answer'!$C16)^2,"")</f>
        <v>4.1245849098310132E-3</v>
      </c>
      <c r="BX17" s="32">
        <f>IFERROR(('2a) logm_x(t)'!BX16-'2a) logm_x(t)'!BW16-'2a)answer'!$C16)^2,"")</f>
        <v>6.3941423123992785E-3</v>
      </c>
      <c r="BY17" s="32">
        <f>IFERROR(('2a) logm_x(t)'!BY16-'2a) logm_x(t)'!BX16-'2a)answer'!$C16)^2,"")</f>
        <v>9.95514208972114E-4</v>
      </c>
      <c r="BZ17" s="32">
        <f>IFERROR(('2a) logm_x(t)'!BZ16-'2a) logm_x(t)'!BY16-'2a)answer'!$C16)^2,"")</f>
        <v>3.1858303167302807E-4</v>
      </c>
      <c r="CA17" s="32">
        <f>IFERROR(('2a) logm_x(t)'!CA16-'2a) logm_x(t)'!BZ16-'2a)answer'!$C16)^2,"")</f>
        <v>3.6804111668220535E-2</v>
      </c>
      <c r="CB17" s="32">
        <f>IFERROR(('2a) logm_x(t)'!CB16-'2a) logm_x(t)'!CA16-'2a)answer'!$C16)^2,"")</f>
        <v>1.070563222948909E-3</v>
      </c>
      <c r="CC17" s="32">
        <f>IFERROR(('2a) logm_x(t)'!CC16-'2a) logm_x(t)'!CB16-'2a)answer'!$C16)^2,"")</f>
        <v>0.10136687360414545</v>
      </c>
      <c r="CD17" s="32">
        <f>IFERROR(('2a) logm_x(t)'!CD16-'2a) logm_x(t)'!CC16-'2a)answer'!$C16)^2,"")</f>
        <v>3.8476992999326981E-4</v>
      </c>
      <c r="CE17" s="32">
        <f>IFERROR(('2a) logm_x(t)'!CE16-'2a) logm_x(t)'!CD16-'2a)answer'!$C16)^2,"")</f>
        <v>6.7792124355173398E-3</v>
      </c>
      <c r="CF17" s="32">
        <f>IFERROR(('2a) logm_x(t)'!CF16-'2a) logm_x(t)'!CE16-'2a)answer'!$C16)^2,"")</f>
        <v>6.5713793749502897E-2</v>
      </c>
      <c r="CG17" s="32">
        <f>IFERROR(('2a) logm_x(t)'!CG16-'2a) logm_x(t)'!CF16-'2a)answer'!$C16)^2,"")</f>
        <v>3.6755713104198666E-2</v>
      </c>
      <c r="CH17" s="32">
        <f>IFERROR(('2a) logm_x(t)'!CH16-'2a) logm_x(t)'!CG16-'2a)answer'!$C16)^2,"")</f>
        <v>3.0740999595527934E-3</v>
      </c>
      <c r="CI17" s="32">
        <f>IFERROR(('2a) logm_x(t)'!CI16-'2a) logm_x(t)'!CH16-'2a)answer'!$C16)^2,"")</f>
        <v>0.33375184141355452</v>
      </c>
      <c r="CJ17" s="32">
        <f>IFERROR(('2a) logm_x(t)'!CJ16-'2a) logm_x(t)'!CI16-'2a)answer'!$C16)^2,"")</f>
        <v>1.9866348478044814E-2</v>
      </c>
      <c r="CK17" s="32">
        <f>IFERROR(('2a) logm_x(t)'!CK16-'2a) logm_x(t)'!CJ16-'2a)answer'!$C16)^2,"")</f>
        <v>3.1029926142731885E-2</v>
      </c>
      <c r="CL17" s="32">
        <f>IFERROR(('2a) logm_x(t)'!CL16-'2a) logm_x(t)'!CK16-'2a)answer'!$C16)^2,"")</f>
        <v>3.0471861524219775E-2</v>
      </c>
      <c r="CM17" s="32">
        <f>IFERROR(('2a) logm_x(t)'!CM16-'2a) logm_x(t)'!CL16-'2a)answer'!$C16)^2,"")</f>
        <v>0.13980750442916193</v>
      </c>
      <c r="CN17" s="32">
        <f>IFERROR(('2a) logm_x(t)'!CN16-'2a) logm_x(t)'!CM16-'2a)answer'!$C16)^2,"")</f>
        <v>5.5769812272119888E-3</v>
      </c>
      <c r="CT17" s="31">
        <f t="shared" si="3"/>
        <v>13</v>
      </c>
      <c r="CU17" s="32">
        <f>('2a) logm_x(t)'!C16-'2a) logm_x(t)'!B16-'2a)answer'!$C16)/$CP$5</f>
        <v>0.76855872185753682</v>
      </c>
      <c r="CV17" s="32">
        <f>('2a) logm_x(t)'!D16-'2a) logm_x(t)'!C16-'2a)answer'!$C16)/$CP$5</f>
        <v>-0.16057045180293419</v>
      </c>
      <c r="CW17" s="32">
        <f>('2a) logm_x(t)'!E16-'2a) logm_x(t)'!D16-'2a)answer'!$C16)/$CP$5</f>
        <v>-1.3280149333454947</v>
      </c>
      <c r="CX17" s="32">
        <f>('2a) logm_x(t)'!F16-'2a) logm_x(t)'!E16-'2a)answer'!$C16)/$CP$5</f>
        <v>0.11985820882060846</v>
      </c>
      <c r="CY17" s="32">
        <f>('2a) logm_x(t)'!G16-'2a) logm_x(t)'!F16-'2a)answer'!$C16)/$CP$5</f>
        <v>1.918813509116462</v>
      </c>
      <c r="CZ17" s="32">
        <f>('2a) logm_x(t)'!H16-'2a) logm_x(t)'!G16-'2a)answer'!$C16)/$CP$5</f>
        <v>-0.61384365559845355</v>
      </c>
      <c r="DA17" s="32">
        <f>('2a) logm_x(t)'!I16-'2a) logm_x(t)'!H16-'2a)answer'!$C16)/$CP$5</f>
        <v>-1.4074207134153957E-2</v>
      </c>
      <c r="DB17" s="32">
        <f>('2a) logm_x(t)'!J16-'2a) logm_x(t)'!I16-'2a)answer'!$C16)/$CP$5</f>
        <v>0.21278510186071536</v>
      </c>
      <c r="DC17" s="32">
        <f>('2a) logm_x(t)'!K16-'2a) logm_x(t)'!J16-'2a)answer'!$C16)/$CP$5</f>
        <v>-0.82406348523802531</v>
      </c>
      <c r="DD17" s="32">
        <f>('2a) logm_x(t)'!L16-'2a) logm_x(t)'!K16-'2a)answer'!$C16)/$CP$5</f>
        <v>1.3822503790718295</v>
      </c>
      <c r="DE17" s="32">
        <f>('2a) logm_x(t)'!M16-'2a) logm_x(t)'!L16-'2a)answer'!$C16)/$CP$5</f>
        <v>0.10096589938884334</v>
      </c>
      <c r="DF17" s="32">
        <f>('2a) logm_x(t)'!N16-'2a) logm_x(t)'!M16-'2a)answer'!$C16)/$CP$5</f>
        <v>-0.89453953448460244</v>
      </c>
      <c r="DG17" s="32">
        <f>('2a) logm_x(t)'!O16-'2a) logm_x(t)'!N16-'2a)answer'!$C16)/$CP$5</f>
        <v>1.5457070963436808</v>
      </c>
      <c r="DH17" s="32">
        <f>('2a) logm_x(t)'!P16-'2a) logm_x(t)'!O16-'2a)answer'!$C16)/$CP$5</f>
        <v>-0.20839815118144756</v>
      </c>
      <c r="DI17" s="32">
        <f>('2a) logm_x(t)'!Q16-'2a) logm_x(t)'!P16-'2a)answer'!$C16)/$CP$5</f>
        <v>-0.70657268418953956</v>
      </c>
      <c r="DJ17" s="32">
        <f>('2a) logm_x(t)'!R16-'2a) logm_x(t)'!Q16-'2a)answer'!$C16)/$CP$5</f>
        <v>0.5763943428526066</v>
      </c>
      <c r="DK17" s="32">
        <f>('2a) logm_x(t)'!S16-'2a) logm_x(t)'!R16-'2a)answer'!$C16)/$CP$5</f>
        <v>1.3995412792112214</v>
      </c>
      <c r="DL17" s="32">
        <f>('2a) logm_x(t)'!T16-'2a) logm_x(t)'!S16-'2a)answer'!$C16)/$CP$5</f>
        <v>-0.94793116632086305</v>
      </c>
      <c r="DM17" s="32">
        <f>('2a) logm_x(t)'!U16-'2a) logm_x(t)'!T16-'2a)answer'!$C16)/$CP$5</f>
        <v>-0.65612866619075927</v>
      </c>
      <c r="DN17" s="32">
        <f>('2a) logm_x(t)'!V16-'2a) logm_x(t)'!U16-'2a)answer'!$C16)/$CP$5</f>
        <v>-1.5353116223739138</v>
      </c>
      <c r="DO17" s="32">
        <f>('2a) logm_x(t)'!W16-'2a) logm_x(t)'!V16-'2a)answer'!$C16)/$CP$5</f>
        <v>1.8551528104539583</v>
      </c>
      <c r="DP17" s="32">
        <f>('2a) logm_x(t)'!X16-'2a) logm_x(t)'!W16-'2a)answer'!$C16)/$CP$5</f>
        <v>0.35784236964260319</v>
      </c>
      <c r="DQ17" s="32">
        <f>('2a) logm_x(t)'!Y16-'2a) logm_x(t)'!X16-'2a)answer'!$C16)/$CP$5</f>
        <v>0.14081502271686464</v>
      </c>
      <c r="DR17" s="32">
        <f>('2a) logm_x(t)'!Z16-'2a) logm_x(t)'!Y16-'2a)answer'!$C16)/$CP$5</f>
        <v>-0.97117824904884753</v>
      </c>
      <c r="DS17" s="32">
        <f>('2a) logm_x(t)'!AA16-'2a) logm_x(t)'!Z16-'2a)answer'!$C16)/$CP$5</f>
        <v>0.21279857947651748</v>
      </c>
      <c r="DT17" s="32">
        <f>('2a) logm_x(t)'!AB16-'2a) logm_x(t)'!AA16-'2a)answer'!$C16)/$CP$5</f>
        <v>-3.7354678898877709</v>
      </c>
      <c r="DU17" s="32">
        <f>('2a) logm_x(t)'!AC16-'2a) logm_x(t)'!AB16-'2a)answer'!$C16)/$CP$5</f>
        <v>2.3439010185552456</v>
      </c>
      <c r="DV17" s="32">
        <f>('2a) logm_x(t)'!AD16-'2a) logm_x(t)'!AC16-'2a)answer'!$C16)/$CP$5</f>
        <v>8.9914936513660712E-2</v>
      </c>
      <c r="DW17" s="32">
        <f>('2a) logm_x(t)'!AE16-'2a) logm_x(t)'!AD16-'2a)answer'!$C16)/$CP$5</f>
        <v>1.8027965307548752</v>
      </c>
      <c r="DX17" s="32">
        <f>('2a) logm_x(t)'!AF16-'2a) logm_x(t)'!AE16-'2a)answer'!$C16)/$CP$5</f>
        <v>1.137094312254912</v>
      </c>
      <c r="DY17" s="32">
        <f>('2a) logm_x(t)'!AG16-'2a) logm_x(t)'!AF16-'2a)answer'!$C16)/$CP$5</f>
        <v>-2.6164053081372689</v>
      </c>
      <c r="DZ17" s="32">
        <f>('2a) logm_x(t)'!AH16-'2a) logm_x(t)'!AG16-'2a)answer'!$C16)/$CP$5</f>
        <v>-1.7879062224691954E-2</v>
      </c>
      <c r="EA17" s="32">
        <f>('2a) logm_x(t)'!AI16-'2a) logm_x(t)'!AH16-'2a)answer'!$C16)/$CP$5</f>
        <v>1.5226498363928309</v>
      </c>
      <c r="EB17" s="32">
        <f>('2a) logm_x(t)'!AJ16-'2a) logm_x(t)'!AI16-'2a)answer'!$C16)/$CP$5</f>
        <v>-1.3307464607563395</v>
      </c>
      <c r="EC17" s="32">
        <f>('2a) logm_x(t)'!AK16-'2a) logm_x(t)'!AJ16-'2a)answer'!$C16)/$CP$5</f>
        <v>-1.1448492641901682</v>
      </c>
      <c r="ED17" s="32">
        <f>('2a) logm_x(t)'!AL16-'2a) logm_x(t)'!AK16-'2a)answer'!$C16)/$CP$5</f>
        <v>1.7096120971876063</v>
      </c>
      <c r="EE17" s="32">
        <f>('2a) logm_x(t)'!AM16-'2a) logm_x(t)'!AL16-'2a)answer'!$C16)/$CP$5</f>
        <v>-0.29411939054579961</v>
      </c>
      <c r="EF17" s="32">
        <f>('2a) logm_x(t)'!AN16-'2a) logm_x(t)'!AM16-'2a)answer'!$C16)/$CP$5</f>
        <v>-1.5282703505563759</v>
      </c>
      <c r="EG17" s="32">
        <f>('2a) logm_x(t)'!AO16-'2a) logm_x(t)'!AN16-'2a)answer'!$C16)/$CP$5</f>
        <v>2.5953990673368095</v>
      </c>
      <c r="EH17" s="32">
        <f>('2a) logm_x(t)'!AP16-'2a) logm_x(t)'!AO16-'2a)answer'!$C16)/$CP$5</f>
        <v>0.22258724796919521</v>
      </c>
      <c r="EI17" s="32">
        <f>('2a) logm_x(t)'!AQ16-'2a) logm_x(t)'!AP16-'2a)answer'!$C16)/$CP$5</f>
        <v>-2.6777515220695109</v>
      </c>
      <c r="EJ17" s="32">
        <f>('2a) logm_x(t)'!AR16-'2a) logm_x(t)'!AQ16-'2a)answer'!$C16)/$CP$5</f>
        <v>0.39215090194640934</v>
      </c>
      <c r="EK17" s="32">
        <f>('2a) logm_x(t)'!AS16-'2a) logm_x(t)'!AR16-'2a)answer'!$C16)/$CP$5</f>
        <v>3.523265465222162</v>
      </c>
      <c r="EL17" s="32">
        <f>('2a) logm_x(t)'!AT16-'2a) logm_x(t)'!AS16-'2a)answer'!$C16)/$CP$5</f>
        <v>-1.5159273096679724</v>
      </c>
      <c r="EM17" s="32">
        <f>('2a) logm_x(t)'!AU16-'2a) logm_x(t)'!AT16-'2a)answer'!$C16)/$CP$5</f>
        <v>-0.51590393352186337</v>
      </c>
      <c r="EN17" s="32">
        <f>('2a) logm_x(t)'!AV16-'2a) logm_x(t)'!AU16-'2a)answer'!$C16)/$CP$5</f>
        <v>0.52774107405798376</v>
      </c>
      <c r="EO17" s="32">
        <f>('2a) logm_x(t)'!AW16-'2a) logm_x(t)'!AV16-'2a)answer'!$C16)/$CP$5</f>
        <v>-0.39940380246822643</v>
      </c>
      <c r="EP17" s="32">
        <f>('2a) logm_x(t)'!AX16-'2a) logm_x(t)'!AW16-'2a)answer'!$C16)/$CP$5</f>
        <v>2.0870047117575239</v>
      </c>
      <c r="EQ17" s="32">
        <f>('2a) logm_x(t)'!AY16-'2a) logm_x(t)'!AX16-'2a)answer'!$C16)/$CP$5</f>
        <v>-3.0641295218604401</v>
      </c>
      <c r="ER17" s="32">
        <f>('2a) logm_x(t)'!AZ16-'2a) logm_x(t)'!AY16-'2a)answer'!$C16)/$CP$5</f>
        <v>2.5678693757161928</v>
      </c>
      <c r="ES17" s="32">
        <f>('2a) logm_x(t)'!BA16-'2a) logm_x(t)'!AZ16-'2a)answer'!$C16)/$CP$5</f>
        <v>-3.2083340653258934</v>
      </c>
      <c r="ET17" s="32">
        <f>('2a) logm_x(t)'!BB16-'2a) logm_x(t)'!BA16-'2a)answer'!$C16)/$CP$5</f>
        <v>2.0443595519964251</v>
      </c>
      <c r="EU17" s="32">
        <f>('2a) logm_x(t)'!BC16-'2a) logm_x(t)'!BB16-'2a)answer'!$C16)/$CP$5</f>
        <v>0.40242228237500233</v>
      </c>
      <c r="EV17" s="32">
        <f>('2a) logm_x(t)'!BD16-'2a) logm_x(t)'!BC16-'2a)answer'!$C16)/$CP$5</f>
        <v>-0.72827777540747085</v>
      </c>
      <c r="EW17" s="32">
        <f>('2a) logm_x(t)'!BE16-'2a) logm_x(t)'!BD16-'2a)answer'!$C16)/$CP$5</f>
        <v>0.79407882741797953</v>
      </c>
      <c r="EX17" s="32">
        <f>('2a) logm_x(t)'!BF16-'2a) logm_x(t)'!BE16-'2a)answer'!$C16)/$CP$5</f>
        <v>-0.5601462331394943</v>
      </c>
      <c r="EY17" s="32">
        <f>('2a) logm_x(t)'!BG16-'2a) logm_x(t)'!BF16-'2a)answer'!$C16)/$CP$5</f>
        <v>0.61710876686578497</v>
      </c>
      <c r="EZ17" s="32">
        <f>('2a) logm_x(t)'!BH16-'2a) logm_x(t)'!BG16-'2a)answer'!$C16)/$CP$5</f>
        <v>0.59432724831366823</v>
      </c>
      <c r="FA17" s="32">
        <f>('2a) logm_x(t)'!BI16-'2a) logm_x(t)'!BH16-'2a)answer'!$C16)/$CP$5</f>
        <v>-0.35445045908596862</v>
      </c>
      <c r="FB17" s="32">
        <f>('2a) logm_x(t)'!BJ16-'2a) logm_x(t)'!BI16-'2a)answer'!$C16)/$CP$5</f>
        <v>-1.8331387569917046</v>
      </c>
      <c r="FC17" s="32">
        <f>('2a) logm_x(t)'!BK16-'2a) logm_x(t)'!BJ16-'2a)answer'!$C16)/$CP$5</f>
        <v>3.5567766070798865</v>
      </c>
      <c r="FD17" s="32">
        <f>('2a) logm_x(t)'!BL16-'2a) logm_x(t)'!BK16-'2a)answer'!$C16)/$CP$5</f>
        <v>-2.1288489570658333</v>
      </c>
      <c r="FE17" s="32">
        <f>('2a) logm_x(t)'!BM16-'2a) logm_x(t)'!BL16-'2a)answer'!$C16)/$CP$5</f>
        <v>1.8706493127741792</v>
      </c>
      <c r="FF17" s="32">
        <f>('2a) logm_x(t)'!BN16-'2a) logm_x(t)'!BM16-'2a)answer'!$C16)/$CP$5</f>
        <v>-0.75376860523088007</v>
      </c>
      <c r="FG17" s="32">
        <f>('2a) logm_x(t)'!BO16-'2a) logm_x(t)'!BN16-'2a)answer'!$C16)/$CP$5</f>
        <v>1.2271413334866222E-3</v>
      </c>
      <c r="FH17" s="32">
        <f>('2a) logm_x(t)'!BP16-'2a) logm_x(t)'!BO16-'2a)answer'!$C16)/$CP$5</f>
        <v>-2.6801385330937335</v>
      </c>
      <c r="FI17" s="32">
        <f>('2a) logm_x(t)'!BQ16-'2a) logm_x(t)'!BP16-'2a)answer'!$C16)/$CP$5</f>
        <v>1.9453906483813053</v>
      </c>
      <c r="FJ17" s="32">
        <f>('2a) logm_x(t)'!BR16-'2a) logm_x(t)'!BQ16-'2a)answer'!$C16)/$CP$5</f>
        <v>1.6193584282496634</v>
      </c>
      <c r="FK17" s="32">
        <f>('2a) logm_x(t)'!BS16-'2a) logm_x(t)'!BR16-'2a)answer'!$C16)/$CP$5</f>
        <v>-4.3380980122354806</v>
      </c>
      <c r="FL17" s="32">
        <f>('2a) logm_x(t)'!BT16-'2a) logm_x(t)'!BS16-'2a)answer'!$C16)/$CP$5</f>
        <v>2.5689668601512183</v>
      </c>
      <c r="FM17" s="32">
        <f>('2a) logm_x(t)'!BU16-'2a) logm_x(t)'!BT16-'2a)answer'!$C16)/$CP$5</f>
        <v>-0.68811667365816542</v>
      </c>
      <c r="FN17" s="32">
        <f>('2a) logm_x(t)'!BV16-'2a) logm_x(t)'!BU16-'2a)answer'!$C16)/$CP$5</f>
        <v>0.21772920312857608</v>
      </c>
      <c r="FO17" s="32">
        <f>('2a) logm_x(t)'!BW16-'2a) logm_x(t)'!BV16-'2a)answer'!$C16)/$CP$5</f>
        <v>-0.46013185189526662</v>
      </c>
      <c r="FP17" s="32">
        <f>('2a) logm_x(t)'!BX16-'2a) logm_x(t)'!BW16-'2a)answer'!$C16)/$CP$5</f>
        <v>0.57290593638282894</v>
      </c>
      <c r="FQ17" s="32">
        <f>('2a) logm_x(t)'!BY16-'2a) logm_x(t)'!BX16-'2a)answer'!$C16)/$CP$5</f>
        <v>0.22605593041697028</v>
      </c>
      <c r="FR17" s="32">
        <f>('2a) logm_x(t)'!BZ16-'2a) logm_x(t)'!BY16-'2a)answer'!$C16)/$CP$5</f>
        <v>-0.1278802550435558</v>
      </c>
      <c r="FS17" s="32">
        <f>('2a) logm_x(t)'!CA16-'2a) logm_x(t)'!BZ16-'2a)answer'!$C16)/$CP$5</f>
        <v>-1.3744860715518212</v>
      </c>
      <c r="FT17" s="32">
        <f>('2a) logm_x(t)'!CB16-'2a) logm_x(t)'!CA16-'2a)answer'!$C16)/$CP$5</f>
        <v>-0.23442198192549585</v>
      </c>
      <c r="FU17" s="32">
        <f>('2a) logm_x(t)'!CC16-'2a) logm_x(t)'!CB16-'2a)answer'!$C16)/$CP$5</f>
        <v>2.2810783332206293</v>
      </c>
      <c r="FV17" s="32">
        <f>('2a) logm_x(t)'!CD16-'2a) logm_x(t)'!CC16-'2a)answer'!$C16)/$CP$5</f>
        <v>-0.14053766563935086</v>
      </c>
      <c r="FW17" s="32">
        <f>('2a) logm_x(t)'!CE16-'2a) logm_x(t)'!CD16-'2a)answer'!$C16)/$CP$5</f>
        <v>0.58990461668249217</v>
      </c>
      <c r="FX17" s="32">
        <f>('2a) logm_x(t)'!CF16-'2a) logm_x(t)'!CE16-'2a)answer'!$C16)/$CP$5</f>
        <v>-1.8366247967920366</v>
      </c>
      <c r="FY17" s="32">
        <f>('2a) logm_x(t)'!CG16-'2a) logm_x(t)'!CF16-'2a)answer'!$C16)/$CP$5</f>
        <v>-1.3735820280426079</v>
      </c>
      <c r="FZ17" s="32">
        <f>('2a) logm_x(t)'!CH16-'2a) logm_x(t)'!CG16-'2a)answer'!$C16)/$CP$5</f>
        <v>-0.39723834696720101</v>
      </c>
      <c r="GA17" s="32">
        <f>('2a) logm_x(t)'!CI16-'2a) logm_x(t)'!CH16-'2a)answer'!$C16)/$CP$5</f>
        <v>4.1390817929833776</v>
      </c>
      <c r="GB17" s="32">
        <f>('2a) logm_x(t)'!CJ16-'2a) logm_x(t)'!CI16-'2a)answer'!$C16)/$CP$5</f>
        <v>-1.0098368115911662</v>
      </c>
      <c r="GC17" s="32">
        <f>('2a) logm_x(t)'!CK16-'2a) logm_x(t)'!CJ16-'2a)answer'!$C16)/$CP$5</f>
        <v>-1.2620673870430716</v>
      </c>
      <c r="GD17" s="32">
        <f>('2a) logm_x(t)'!CL16-'2a) logm_x(t)'!CK16-'2a)answer'!$C16)/$CP$5</f>
        <v>1.2506669299429594</v>
      </c>
      <c r="GE17" s="32">
        <f>('2a) logm_x(t)'!CM16-'2a) logm_x(t)'!CL16-'2a)answer'!$C16)/$CP$5</f>
        <v>-2.6789056314083624</v>
      </c>
      <c r="GF17" s="32">
        <f>('2a) logm_x(t)'!CN16-'2a) logm_x(t)'!CM16-'2a)answer'!$C16)/$CP$5</f>
        <v>-0.535046792244675</v>
      </c>
    </row>
    <row r="18" spans="1:188" x14ac:dyDescent="0.25">
      <c r="A18" s="31">
        <f>'2a) logm_x(t)'!A17</f>
        <v>14</v>
      </c>
      <c r="B18" s="32"/>
      <c r="C18" s="32">
        <f>IFERROR(('2a) logm_x(t)'!C17-'2a) logm_x(t)'!B17-'2a)answer'!$C17)^2,"")</f>
        <v>2.0321326200705816E-4</v>
      </c>
      <c r="D18" s="32">
        <f>IFERROR(('2a) logm_x(t)'!D17-'2a) logm_x(t)'!C17-'2a)answer'!$C17)^2,"")</f>
        <v>4.2324458979857539E-3</v>
      </c>
      <c r="E18" s="32">
        <f>IFERROR(('2a) logm_x(t)'!E17-'2a) logm_x(t)'!D17-'2a)answer'!$C17)^2,"")</f>
        <v>5.8052157118787299E-5</v>
      </c>
      <c r="F18" s="32">
        <f>IFERROR(('2a) logm_x(t)'!F17-'2a) logm_x(t)'!E17-'2a)answer'!$C17)^2,"")</f>
        <v>1.8277977034414371E-2</v>
      </c>
      <c r="G18" s="32">
        <f>IFERROR(('2a) logm_x(t)'!G17-'2a) logm_x(t)'!F17-'2a)answer'!$C17)^2,"")</f>
        <v>3.1716816902577501E-2</v>
      </c>
      <c r="H18" s="32">
        <f>IFERROR(('2a) logm_x(t)'!H17-'2a) logm_x(t)'!G17-'2a)answer'!$C17)^2,"")</f>
        <v>2.0882772703906656E-2</v>
      </c>
      <c r="I18" s="32">
        <f>IFERROR(('2a) logm_x(t)'!I17-'2a) logm_x(t)'!H17-'2a)answer'!$C17)^2,"")</f>
        <v>2.9020473375810114E-3</v>
      </c>
      <c r="J18" s="32">
        <f>IFERROR(('2a) logm_x(t)'!J17-'2a) logm_x(t)'!I17-'2a)answer'!$C17)^2,"")</f>
        <v>3.5988322059386374E-3</v>
      </c>
      <c r="K18" s="32">
        <f>IFERROR(('2a) logm_x(t)'!K17-'2a) logm_x(t)'!J17-'2a)answer'!$C17)^2,"")</f>
        <v>1.994613179825171E-2</v>
      </c>
      <c r="L18" s="32">
        <f>IFERROR(('2a) logm_x(t)'!L17-'2a) logm_x(t)'!K17-'2a)answer'!$C17)^2,"")</f>
        <v>1.6004909798137859E-2</v>
      </c>
      <c r="M18" s="32">
        <f>IFERROR(('2a) logm_x(t)'!M17-'2a) logm_x(t)'!L17-'2a)answer'!$C17)^2,"")</f>
        <v>6.0037172339059411E-4</v>
      </c>
      <c r="N18" s="32">
        <f>IFERROR(('2a) logm_x(t)'!N17-'2a) logm_x(t)'!M17-'2a)answer'!$C17)^2,"")</f>
        <v>1.3970490569999272E-2</v>
      </c>
      <c r="O18" s="32">
        <f>IFERROR(('2a) logm_x(t)'!O17-'2a) logm_x(t)'!N17-'2a)answer'!$C17)^2,"")</f>
        <v>8.1932024596263128E-2</v>
      </c>
      <c r="P18" s="32">
        <f>IFERROR(('2a) logm_x(t)'!P17-'2a) logm_x(t)'!O17-'2a)answer'!$C17)^2,"")</f>
        <v>5.6803630567768921E-3</v>
      </c>
      <c r="Q18" s="32">
        <f>IFERROR(('2a) logm_x(t)'!Q17-'2a) logm_x(t)'!P17-'2a)answer'!$C17)^2,"")</f>
        <v>2.6444311353170543E-2</v>
      </c>
      <c r="R18" s="32">
        <f>IFERROR(('2a) logm_x(t)'!R17-'2a) logm_x(t)'!Q17-'2a)answer'!$C17)^2,"")</f>
        <v>2.7873013711954144E-2</v>
      </c>
      <c r="S18" s="32">
        <f>IFERROR(('2a) logm_x(t)'!S17-'2a) logm_x(t)'!R17-'2a)answer'!$C17)^2,"")</f>
        <v>3.0961651380618849E-2</v>
      </c>
      <c r="T18" s="32">
        <f>IFERROR(('2a) logm_x(t)'!T17-'2a) logm_x(t)'!S17-'2a)answer'!$C17)^2,"")</f>
        <v>4.8274230504620069E-2</v>
      </c>
      <c r="U18" s="32">
        <f>IFERROR(('2a) logm_x(t)'!U17-'2a) logm_x(t)'!T17-'2a)answer'!$C17)^2,"")</f>
        <v>4.9027124532324787E-2</v>
      </c>
      <c r="V18" s="32">
        <f>IFERROR(('2a) logm_x(t)'!V17-'2a) logm_x(t)'!U17-'2a)answer'!$C17)^2,"")</f>
        <v>5.4029028853707181E-2</v>
      </c>
      <c r="W18" s="32">
        <f>IFERROR(('2a) logm_x(t)'!W17-'2a) logm_x(t)'!V17-'2a)answer'!$C17)^2,"")</f>
        <v>2.2245840558582093E-2</v>
      </c>
      <c r="X18" s="32">
        <f>IFERROR(('2a) logm_x(t)'!X17-'2a) logm_x(t)'!W17-'2a)answer'!$C17)^2,"")</f>
        <v>2.7686299736268946E-4</v>
      </c>
      <c r="Y18" s="32">
        <f>IFERROR(('2a) logm_x(t)'!Y17-'2a) logm_x(t)'!X17-'2a)answer'!$C17)^2,"")</f>
        <v>2.773094596173501E-3</v>
      </c>
      <c r="Z18" s="32">
        <f>IFERROR(('2a) logm_x(t)'!Z17-'2a) logm_x(t)'!Y17-'2a)answer'!$C17)^2,"")</f>
        <v>2.2621370280380044E-2</v>
      </c>
      <c r="AA18" s="32">
        <f>IFERROR(('2a) logm_x(t)'!AA17-'2a) logm_x(t)'!Z17-'2a)answer'!$C17)^2,"")</f>
        <v>3.3626537701616145E-2</v>
      </c>
      <c r="AB18" s="32">
        <f>IFERROR(('2a) logm_x(t)'!AB17-'2a) logm_x(t)'!AA17-'2a)answer'!$C17)^2,"")</f>
        <v>2.9009321742371464E-6</v>
      </c>
      <c r="AC18" s="32">
        <f>IFERROR(('2a) logm_x(t)'!AC17-'2a) logm_x(t)'!AB17-'2a)answer'!$C17)^2,"")</f>
        <v>1.1402536542866049E-3</v>
      </c>
      <c r="AD18" s="32">
        <f>IFERROR(('2a) logm_x(t)'!AD17-'2a) logm_x(t)'!AC17-'2a)answer'!$C17)^2,"")</f>
        <v>6.2277143171112492E-2</v>
      </c>
      <c r="AE18" s="32">
        <f>IFERROR(('2a) logm_x(t)'!AE17-'2a) logm_x(t)'!AD17-'2a)answer'!$C17)^2,"")</f>
        <v>0.16015191933011858</v>
      </c>
      <c r="AF18" s="32">
        <f>IFERROR(('2a) logm_x(t)'!AF17-'2a) logm_x(t)'!AE17-'2a)answer'!$C17)^2,"")</f>
        <v>1.8943556958253695E-5</v>
      </c>
      <c r="AG18" s="32">
        <f>IFERROR(('2a) logm_x(t)'!AG17-'2a) logm_x(t)'!AF17-'2a)answer'!$C17)^2,"")</f>
        <v>3.3451287335392731E-2</v>
      </c>
      <c r="AH18" s="32">
        <f>IFERROR(('2a) logm_x(t)'!AH17-'2a) logm_x(t)'!AG17-'2a)answer'!$C17)^2,"")</f>
        <v>6.9850146433240931E-2</v>
      </c>
      <c r="AI18" s="32">
        <f>IFERROR(('2a) logm_x(t)'!AI17-'2a) logm_x(t)'!AH17-'2a)answer'!$C17)^2,"")</f>
        <v>2.6156730717488079E-2</v>
      </c>
      <c r="AJ18" s="32">
        <f>IFERROR(('2a) logm_x(t)'!AJ17-'2a) logm_x(t)'!AI17-'2a)answer'!$C17)^2,"")</f>
        <v>2.0172733737803636E-2</v>
      </c>
      <c r="AK18" s="32">
        <f>IFERROR(('2a) logm_x(t)'!AK17-'2a) logm_x(t)'!AJ17-'2a)answer'!$C17)^2,"")</f>
        <v>2.9089600913574844E-3</v>
      </c>
      <c r="AL18" s="32">
        <f>IFERROR(('2a) logm_x(t)'!AL17-'2a) logm_x(t)'!AK17-'2a)answer'!$C17)^2,"")</f>
        <v>4.2757467420251943E-3</v>
      </c>
      <c r="AM18" s="32">
        <f>IFERROR(('2a) logm_x(t)'!AM17-'2a) logm_x(t)'!AL17-'2a)answer'!$C17)^2,"")</f>
        <v>0.11711942497397058</v>
      </c>
      <c r="AN18" s="32">
        <f>IFERROR(('2a) logm_x(t)'!AN17-'2a) logm_x(t)'!AM17-'2a)answer'!$C17)^2,"")</f>
        <v>0.11823853897027925</v>
      </c>
      <c r="AO18" s="32">
        <f>IFERROR(('2a) logm_x(t)'!AO17-'2a) logm_x(t)'!AN17-'2a)answer'!$C17)^2,"")</f>
        <v>4.1445541683662823E-2</v>
      </c>
      <c r="AP18" s="32">
        <f>IFERROR(('2a) logm_x(t)'!AP17-'2a) logm_x(t)'!AO17-'2a)answer'!$C17)^2,"")</f>
        <v>9.1691817586290858E-2</v>
      </c>
      <c r="AQ18" s="32">
        <f>IFERROR(('2a) logm_x(t)'!AQ17-'2a) logm_x(t)'!AP17-'2a)answer'!$C17)^2,"")</f>
        <v>8.7511761591799603E-3</v>
      </c>
      <c r="AR18" s="32">
        <f>IFERROR(('2a) logm_x(t)'!AR17-'2a) logm_x(t)'!AQ17-'2a)answer'!$C17)^2,"")</f>
        <v>4.2890220545660218E-2</v>
      </c>
      <c r="AS18" s="32">
        <f>IFERROR(('2a) logm_x(t)'!AS17-'2a) logm_x(t)'!AR17-'2a)answer'!$C17)^2,"")</f>
        <v>2.5390033975741744E-5</v>
      </c>
      <c r="AT18" s="32">
        <f>IFERROR(('2a) logm_x(t)'!AT17-'2a) logm_x(t)'!AS17-'2a)answer'!$C17)^2,"")</f>
        <v>6.5425995243198725E-4</v>
      </c>
      <c r="AU18" s="32">
        <f>IFERROR(('2a) logm_x(t)'!AU17-'2a) logm_x(t)'!AT17-'2a)answer'!$C17)^2,"")</f>
        <v>3.0852951005932981E-3</v>
      </c>
      <c r="AV18" s="32">
        <f>IFERROR(('2a) logm_x(t)'!AV17-'2a) logm_x(t)'!AU17-'2a)answer'!$C17)^2,"")</f>
        <v>6.6408622939920017E-3</v>
      </c>
      <c r="AW18" s="32">
        <f>IFERROR(('2a) logm_x(t)'!AW17-'2a) logm_x(t)'!AV17-'2a)answer'!$C17)^2,"")</f>
        <v>2.7736217046696002E-2</v>
      </c>
      <c r="AX18" s="32">
        <f>IFERROR(('2a) logm_x(t)'!AX17-'2a) logm_x(t)'!AW17-'2a)answer'!$C17)^2,"")</f>
        <v>3.4074461583471793E-3</v>
      </c>
      <c r="AY18" s="32">
        <f>IFERROR(('2a) logm_x(t)'!AY17-'2a) logm_x(t)'!AX17-'2a)answer'!$C17)^2,"")</f>
        <v>2.2757963097047901E-3</v>
      </c>
      <c r="AZ18" s="32">
        <f>IFERROR(('2a) logm_x(t)'!AZ17-'2a) logm_x(t)'!AY17-'2a)answer'!$C17)^2,"")</f>
        <v>6.5217884571924494E-3</v>
      </c>
      <c r="BA18" s="32">
        <f>IFERROR(('2a) logm_x(t)'!BA17-'2a) logm_x(t)'!AZ17-'2a)answer'!$C17)^2,"")</f>
        <v>1.4987796078932977E-4</v>
      </c>
      <c r="BB18" s="32">
        <f>IFERROR(('2a) logm_x(t)'!BB17-'2a) logm_x(t)'!BA17-'2a)answer'!$C17)^2,"")</f>
        <v>6.5694358185004784E-2</v>
      </c>
      <c r="BC18" s="32">
        <f>IFERROR(('2a) logm_x(t)'!BC17-'2a) logm_x(t)'!BB17-'2a)answer'!$C17)^2,"")</f>
        <v>8.3279231711035531E-2</v>
      </c>
      <c r="BD18" s="32">
        <f>IFERROR(('2a) logm_x(t)'!BD17-'2a) logm_x(t)'!BC17-'2a)answer'!$C17)^2,"")</f>
        <v>3.2503146336216268E-3</v>
      </c>
      <c r="BE18" s="32">
        <f>IFERROR(('2a) logm_x(t)'!BE17-'2a) logm_x(t)'!BD17-'2a)answer'!$C17)^2,"")</f>
        <v>6.4927554570868868E-4</v>
      </c>
      <c r="BF18" s="32">
        <f>IFERROR(('2a) logm_x(t)'!BF17-'2a) logm_x(t)'!BE17-'2a)answer'!$C17)^2,"")</f>
        <v>4.5786614613398939E-2</v>
      </c>
      <c r="BG18" s="32">
        <f>IFERROR(('2a) logm_x(t)'!BG17-'2a) logm_x(t)'!BF17-'2a)answer'!$C17)^2,"")</f>
        <v>4.2157396343331646E-3</v>
      </c>
      <c r="BH18" s="32">
        <f>IFERROR(('2a) logm_x(t)'!BH17-'2a) logm_x(t)'!BG17-'2a)answer'!$C17)^2,"")</f>
        <v>1.3617029386081702E-2</v>
      </c>
      <c r="BI18" s="32">
        <f>IFERROR(('2a) logm_x(t)'!BI17-'2a) logm_x(t)'!BH17-'2a)answer'!$C17)^2,"")</f>
        <v>6.1563397197991053E-2</v>
      </c>
      <c r="BJ18" s="32">
        <f>IFERROR(('2a) logm_x(t)'!BJ17-'2a) logm_x(t)'!BI17-'2a)answer'!$C17)^2,"")</f>
        <v>6.5197634175086672E-2</v>
      </c>
      <c r="BK18" s="32">
        <f>IFERROR(('2a) logm_x(t)'!BK17-'2a) logm_x(t)'!BJ17-'2a)answer'!$C17)^2,"")</f>
        <v>4.4934805387866379E-2</v>
      </c>
      <c r="BL18" s="32">
        <f>IFERROR(('2a) logm_x(t)'!BL17-'2a) logm_x(t)'!BK17-'2a)answer'!$C17)^2,"")</f>
        <v>7.9585692279735887E-2</v>
      </c>
      <c r="BM18" s="32">
        <f>IFERROR(('2a) logm_x(t)'!BM17-'2a) logm_x(t)'!BL17-'2a)answer'!$C17)^2,"")</f>
        <v>2.6584380238100654E-3</v>
      </c>
      <c r="BN18" s="32">
        <f>IFERROR(('2a) logm_x(t)'!BN17-'2a) logm_x(t)'!BM17-'2a)answer'!$C17)^2,"")</f>
        <v>0.10896095123478308</v>
      </c>
      <c r="BO18" s="32">
        <f>IFERROR(('2a) logm_x(t)'!BO17-'2a) logm_x(t)'!BN17-'2a)answer'!$C17)^2,"")</f>
        <v>0.10898321281776258</v>
      </c>
      <c r="BP18" s="32">
        <f>IFERROR(('2a) logm_x(t)'!BP17-'2a) logm_x(t)'!BO17-'2a)answer'!$C17)^2,"")</f>
        <v>7.2662315680252941E-3</v>
      </c>
      <c r="BQ18" s="32">
        <f>IFERROR(('2a) logm_x(t)'!BQ17-'2a) logm_x(t)'!BP17-'2a)answer'!$C17)^2,"")</f>
        <v>1.2021718629528033E-2</v>
      </c>
      <c r="BR18" s="32">
        <f>IFERROR(('2a) logm_x(t)'!BR17-'2a) logm_x(t)'!BQ17-'2a)answer'!$C17)^2,"")</f>
        <v>7.7192194126599846E-3</v>
      </c>
      <c r="BS18" s="32">
        <f>IFERROR(('2a) logm_x(t)'!BS17-'2a) logm_x(t)'!BR17-'2a)answer'!$C17)^2,"")</f>
        <v>1.4016339414005888E-3</v>
      </c>
      <c r="BT18" s="32">
        <f>IFERROR(('2a) logm_x(t)'!BT17-'2a) logm_x(t)'!BS17-'2a)answer'!$C17)^2,"")</f>
        <v>1.7582795158095875E-3</v>
      </c>
      <c r="BU18" s="32">
        <f>IFERROR(('2a) logm_x(t)'!BU17-'2a) logm_x(t)'!BT17-'2a)answer'!$C17)^2,"")</f>
        <v>2.026778739572055E-3</v>
      </c>
      <c r="BV18" s="32">
        <f>IFERROR(('2a) logm_x(t)'!BV17-'2a) logm_x(t)'!BU17-'2a)answer'!$C17)^2,"")</f>
        <v>3.7744995559654895E-3</v>
      </c>
      <c r="BW18" s="32">
        <f>IFERROR(('2a) logm_x(t)'!BW17-'2a) logm_x(t)'!BV17-'2a)answer'!$C17)^2,"")</f>
        <v>0.12756661985414766</v>
      </c>
      <c r="BX18" s="32">
        <f>IFERROR(('2a) logm_x(t)'!BX17-'2a) logm_x(t)'!BW17-'2a)answer'!$C17)^2,"")</f>
        <v>5.5959006685207563E-2</v>
      </c>
      <c r="BY18" s="32">
        <f>IFERROR(('2a) logm_x(t)'!BY17-'2a) logm_x(t)'!BX17-'2a)answer'!$C17)^2,"")</f>
        <v>2.2925014554615351E-2</v>
      </c>
      <c r="BZ18" s="32">
        <f>IFERROR(('2a) logm_x(t)'!BZ17-'2a) logm_x(t)'!BY17-'2a)answer'!$C17)^2,"")</f>
        <v>4.4592236445864233E-3</v>
      </c>
      <c r="CA18" s="32">
        <f>IFERROR(('2a) logm_x(t)'!CA17-'2a) logm_x(t)'!BZ17-'2a)answer'!$C17)^2,"")</f>
        <v>0.10051171914891896</v>
      </c>
      <c r="CB18" s="32">
        <f>IFERROR(('2a) logm_x(t)'!CB17-'2a) logm_x(t)'!CA17-'2a)answer'!$C17)^2,"")</f>
        <v>5.3503706888950127E-2</v>
      </c>
      <c r="CC18" s="32">
        <f>IFERROR(('2a) logm_x(t)'!CC17-'2a) logm_x(t)'!CB17-'2a)answer'!$C17)^2,"")</f>
        <v>8.5374972988518406E-3</v>
      </c>
      <c r="CD18" s="32">
        <f>IFERROR(('2a) logm_x(t)'!CD17-'2a) logm_x(t)'!CC17-'2a)answer'!$C17)^2,"")</f>
        <v>4.2970120566829063E-2</v>
      </c>
      <c r="CE18" s="32">
        <f>IFERROR(('2a) logm_x(t)'!CE17-'2a) logm_x(t)'!CD17-'2a)answer'!$C17)^2,"")</f>
        <v>6.7268984234290452E-2</v>
      </c>
      <c r="CF18" s="32">
        <f>IFERROR(('2a) logm_x(t)'!CF17-'2a) logm_x(t)'!CE17-'2a)answer'!$C17)^2,"")</f>
        <v>0.26323271545719934</v>
      </c>
      <c r="CG18" s="32">
        <f>IFERROR(('2a) logm_x(t)'!CG17-'2a) logm_x(t)'!CF17-'2a)answer'!$C17)^2,"")</f>
        <v>0.10988723806066744</v>
      </c>
      <c r="CH18" s="32">
        <f>IFERROR(('2a) logm_x(t)'!CH17-'2a) logm_x(t)'!CG17-'2a)answer'!$C17)^2,"")</f>
        <v>0.18777562274559864</v>
      </c>
      <c r="CI18" s="32">
        <f>IFERROR(('2a) logm_x(t)'!CI17-'2a) logm_x(t)'!CH17-'2a)answer'!$C17)^2,"")</f>
        <v>6.2022303669758534E-2</v>
      </c>
      <c r="CJ18" s="32">
        <f>IFERROR(('2a) logm_x(t)'!CJ17-'2a) logm_x(t)'!CI17-'2a)answer'!$C17)^2,"")</f>
        <v>8.1004602709017617E-2</v>
      </c>
      <c r="CK18" s="32">
        <f>IFERROR(('2a) logm_x(t)'!CK17-'2a) logm_x(t)'!CJ17-'2a)answer'!$C17)^2,"")</f>
        <v>0.11311192375575155</v>
      </c>
      <c r="CL18" s="32">
        <f>IFERROR(('2a) logm_x(t)'!CL17-'2a) logm_x(t)'!CK17-'2a)answer'!$C17)^2,"")</f>
        <v>1.8362771644650341E-3</v>
      </c>
      <c r="CM18" s="32">
        <f>IFERROR(('2a) logm_x(t)'!CM17-'2a) logm_x(t)'!CL17-'2a)answer'!$C17)^2,"")</f>
        <v>0.36733340960055683</v>
      </c>
      <c r="CN18" s="32">
        <f>IFERROR(('2a) logm_x(t)'!CN17-'2a) logm_x(t)'!CM17-'2a)answer'!$C17)^2,"")</f>
        <v>0.12985327105269842</v>
      </c>
      <c r="CT18" s="31">
        <f t="shared" si="3"/>
        <v>14</v>
      </c>
      <c r="CU18" s="32">
        <f>('2a) logm_x(t)'!C17-'2a) logm_x(t)'!B17-'2a)answer'!$C17)/$CP$5</f>
        <v>-0.10213349578201825</v>
      </c>
      <c r="CV18" s="32">
        <f>('2a) logm_x(t)'!D17-'2a) logm_x(t)'!C17-'2a)answer'!$C17)/$CP$5</f>
        <v>0.46610942109376974</v>
      </c>
      <c r="CW18" s="32">
        <f>('2a) logm_x(t)'!E17-'2a) logm_x(t)'!D17-'2a)answer'!$C17)/$CP$5</f>
        <v>5.4588524334384485E-2</v>
      </c>
      <c r="CX18" s="32">
        <f>('2a) logm_x(t)'!F17-'2a) logm_x(t)'!E17-'2a)answer'!$C17)/$CP$5</f>
        <v>-0.96862625599232721</v>
      </c>
      <c r="CY18" s="32">
        <f>('2a) logm_x(t)'!G17-'2a) logm_x(t)'!F17-'2a)answer'!$C17)/$CP$5</f>
        <v>1.2759597384936112</v>
      </c>
      <c r="CZ18" s="32">
        <f>('2a) logm_x(t)'!H17-'2a) logm_x(t)'!G17-'2a)answer'!$C17)/$CP$5</f>
        <v>-1.0353477740453689</v>
      </c>
      <c r="DA18" s="32">
        <f>('2a) logm_x(t)'!I17-'2a) logm_x(t)'!H17-'2a)answer'!$C17)/$CP$5</f>
        <v>0.38596188565224854</v>
      </c>
      <c r="DB18" s="32">
        <f>('2a) logm_x(t)'!J17-'2a) logm_x(t)'!I17-'2a)answer'!$C17)/$CP$5</f>
        <v>0.42980649353406269</v>
      </c>
      <c r="DC18" s="32">
        <f>('2a) logm_x(t)'!K17-'2a) logm_x(t)'!J17-'2a)answer'!$C17)/$CP$5</f>
        <v>-1.0118625337648872</v>
      </c>
      <c r="DD18" s="32">
        <f>('2a) logm_x(t)'!L17-'2a) logm_x(t)'!K17-'2a)answer'!$C17)/$CP$5</f>
        <v>0.90639768743759108</v>
      </c>
      <c r="DE18" s="32">
        <f>('2a) logm_x(t)'!M17-'2a) logm_x(t)'!L17-'2a)answer'!$C17)/$CP$5</f>
        <v>0.17555058785502645</v>
      </c>
      <c r="DF18" s="32">
        <f>('2a) logm_x(t)'!N17-'2a) logm_x(t)'!M17-'2a)answer'!$C17)/$CP$5</f>
        <v>-0.84683344469725663</v>
      </c>
      <c r="DG18" s="32">
        <f>('2a) logm_x(t)'!O17-'2a) logm_x(t)'!N17-'2a)answer'!$C17)/$CP$5</f>
        <v>2.0507797325067734</v>
      </c>
      <c r="DH18" s="32">
        <f>('2a) logm_x(t)'!P17-'2a) logm_x(t)'!O17-'2a)answer'!$C17)/$CP$5</f>
        <v>-0.53998316553271308</v>
      </c>
      <c r="DI18" s="32">
        <f>('2a) logm_x(t)'!Q17-'2a) logm_x(t)'!P17-'2a)answer'!$C17)/$CP$5</f>
        <v>1.1650868601557576</v>
      </c>
      <c r="DJ18" s="32">
        <f>('2a) logm_x(t)'!R17-'2a) logm_x(t)'!Q17-'2a)answer'!$C17)/$CP$5</f>
        <v>-1.1961458493588379</v>
      </c>
      <c r="DK18" s="32">
        <f>('2a) logm_x(t)'!S17-'2a) logm_x(t)'!R17-'2a)answer'!$C17)/$CP$5</f>
        <v>1.2606781668322393</v>
      </c>
      <c r="DL18" s="32">
        <f>('2a) logm_x(t)'!T17-'2a) logm_x(t)'!S17-'2a)answer'!$C17)/$CP$5</f>
        <v>-1.5741635545969734</v>
      </c>
      <c r="DM18" s="32">
        <f>('2a) logm_x(t)'!U17-'2a) logm_x(t)'!T17-'2a)answer'!$C17)/$CP$5</f>
        <v>-1.5863915378109457</v>
      </c>
      <c r="DN18" s="32">
        <f>('2a) logm_x(t)'!V17-'2a) logm_x(t)'!U17-'2a)answer'!$C17)/$CP$5</f>
        <v>1.6653508922539959</v>
      </c>
      <c r="DO18" s="32">
        <f>('2a) logm_x(t)'!W17-'2a) logm_x(t)'!V17-'2a)answer'!$C17)/$CP$5</f>
        <v>1.0686034783151213</v>
      </c>
      <c r="DP18" s="32">
        <f>('2a) logm_x(t)'!X17-'2a) logm_x(t)'!W17-'2a)answer'!$C17)/$CP$5</f>
        <v>0.11921327844904329</v>
      </c>
      <c r="DQ18" s="32">
        <f>('2a) logm_x(t)'!Y17-'2a) logm_x(t)'!X17-'2a)answer'!$C17)/$CP$5</f>
        <v>0.37728932341706189</v>
      </c>
      <c r="DR18" s="32">
        <f>('2a) logm_x(t)'!Z17-'2a) logm_x(t)'!Y17-'2a)answer'!$C17)/$CP$5</f>
        <v>-1.0775852240802326</v>
      </c>
      <c r="DS18" s="32">
        <f>('2a) logm_x(t)'!AA17-'2a) logm_x(t)'!Z17-'2a)answer'!$C17)/$CP$5</f>
        <v>-1.3138120778134095</v>
      </c>
      <c r="DT18" s="32">
        <f>('2a) logm_x(t)'!AB17-'2a) logm_x(t)'!AA17-'2a)answer'!$C17)/$CP$5</f>
        <v>1.2202841231346869E-2</v>
      </c>
      <c r="DU18" s="32">
        <f>('2a) logm_x(t)'!AC17-'2a) logm_x(t)'!AB17-'2a)answer'!$C17)/$CP$5</f>
        <v>-0.24193177387522252</v>
      </c>
      <c r="DV18" s="32">
        <f>('2a) logm_x(t)'!AD17-'2a) logm_x(t)'!AC17-'2a)answer'!$C17)/$CP$5</f>
        <v>-1.7879547130801134</v>
      </c>
      <c r="DW18" s="32">
        <f>('2a) logm_x(t)'!AE17-'2a) logm_x(t)'!AD17-'2a)answer'!$C17)/$CP$5</f>
        <v>2.8672017119034625</v>
      </c>
      <c r="DX18" s="32">
        <f>('2a) logm_x(t)'!AF17-'2a) logm_x(t)'!AE17-'2a)answer'!$C17)/$CP$5</f>
        <v>3.1183362077432247E-2</v>
      </c>
      <c r="DY18" s="32">
        <f>('2a) logm_x(t)'!AG17-'2a) logm_x(t)'!AF17-'2a)answer'!$C17)/$CP$5</f>
        <v>-1.3103840290259923</v>
      </c>
      <c r="DZ18" s="32">
        <f>('2a) logm_x(t)'!AH17-'2a) logm_x(t)'!AG17-'2a)answer'!$C17)/$CP$5</f>
        <v>1.8935458862543357</v>
      </c>
      <c r="EA18" s="32">
        <f>('2a) logm_x(t)'!AI17-'2a) logm_x(t)'!AH17-'2a)answer'!$C17)/$CP$5</f>
        <v>-1.1587344100361199</v>
      </c>
      <c r="EB18" s="32">
        <f>('2a) logm_x(t)'!AJ17-'2a) logm_x(t)'!AI17-'2a)answer'!$C17)/$CP$5</f>
        <v>-1.0175940325990795</v>
      </c>
      <c r="EC18" s="32">
        <f>('2a) logm_x(t)'!AK17-'2a) logm_x(t)'!AJ17-'2a)answer'!$C17)/$CP$5</f>
        <v>0.38642129795929264</v>
      </c>
      <c r="ED18" s="32">
        <f>('2a) logm_x(t)'!AL17-'2a) logm_x(t)'!AK17-'2a)answer'!$C17)/$CP$5</f>
        <v>-0.46848766441770123</v>
      </c>
      <c r="EE18" s="32">
        <f>('2a) logm_x(t)'!AM17-'2a) logm_x(t)'!AL17-'2a)answer'!$C17)/$CP$5</f>
        <v>-2.4519219363067362</v>
      </c>
      <c r="EF18" s="32">
        <f>('2a) logm_x(t)'!AN17-'2a) logm_x(t)'!AM17-'2a)answer'!$C17)/$CP$5</f>
        <v>2.4636085390380176</v>
      </c>
      <c r="EG18" s="32">
        <f>('2a) logm_x(t)'!AO17-'2a) logm_x(t)'!AN17-'2a)answer'!$C17)/$CP$5</f>
        <v>-1.4585827849216371</v>
      </c>
      <c r="EH18" s="32">
        <f>('2a) logm_x(t)'!AP17-'2a) logm_x(t)'!AO17-'2a)answer'!$C17)/$CP$5</f>
        <v>2.1694890588980549</v>
      </c>
      <c r="EI18" s="32">
        <f>('2a) logm_x(t)'!AQ17-'2a) logm_x(t)'!AP17-'2a)answer'!$C17)/$CP$5</f>
        <v>-0.67023235068154663</v>
      </c>
      <c r="EJ18" s="32">
        <f>('2a) logm_x(t)'!AR17-'2a) logm_x(t)'!AQ17-'2a)answer'!$C17)/$CP$5</f>
        <v>1.483786150465904</v>
      </c>
      <c r="EK18" s="32">
        <f>('2a) logm_x(t)'!AS17-'2a) logm_x(t)'!AR17-'2a)answer'!$C17)/$CP$5</f>
        <v>-3.6101380911684348E-2</v>
      </c>
      <c r="EL18" s="32">
        <f>('2a) logm_x(t)'!AT17-'2a) logm_x(t)'!AS17-'2a)answer'!$C17)/$CP$5</f>
        <v>0.18325985653845864</v>
      </c>
      <c r="EM18" s="32">
        <f>('2a) logm_x(t)'!AU17-'2a) logm_x(t)'!AT17-'2a)answer'!$C17)/$CP$5</f>
        <v>-0.39796101341904538</v>
      </c>
      <c r="EN18" s="32">
        <f>('2a) logm_x(t)'!AV17-'2a) logm_x(t)'!AU17-'2a)answer'!$C17)/$CP$5</f>
        <v>-0.5838542027703929</v>
      </c>
      <c r="EO18" s="32">
        <f>('2a) logm_x(t)'!AW17-'2a) logm_x(t)'!AV17-'2a)answer'!$C17)/$CP$5</f>
        <v>1.1932069848046449</v>
      </c>
      <c r="EP18" s="32">
        <f>('2a) logm_x(t)'!AX17-'2a) logm_x(t)'!AW17-'2a)answer'!$C17)/$CP$5</f>
        <v>-0.41822180733119046</v>
      </c>
      <c r="EQ18" s="32">
        <f>('2a) logm_x(t)'!AY17-'2a) logm_x(t)'!AX17-'2a)answer'!$C17)/$CP$5</f>
        <v>-0.34178961886582881</v>
      </c>
      <c r="ER18" s="32">
        <f>('2a) logm_x(t)'!AZ17-'2a) logm_x(t)'!AY17-'2a)answer'!$C17)/$CP$5</f>
        <v>0.57859613369764284</v>
      </c>
      <c r="ES18" s="32">
        <f>('2a) logm_x(t)'!BA17-'2a) logm_x(t)'!AZ17-'2a)answer'!$C17)/$CP$5</f>
        <v>-8.7712413480458204E-2</v>
      </c>
      <c r="ET18" s="32">
        <f>('2a) logm_x(t)'!BB17-'2a) logm_x(t)'!BA17-'2a)answer'!$C17)/$CP$5</f>
        <v>-1.8363531758932272</v>
      </c>
      <c r="EU18" s="32">
        <f>('2a) logm_x(t)'!BC17-'2a) logm_x(t)'!BB17-'2a)answer'!$C17)/$CP$5</f>
        <v>2.0675714584030409</v>
      </c>
      <c r="EV18" s="32">
        <f>('2a) logm_x(t)'!BD17-'2a) logm_x(t)'!BC17-'2a)answer'!$C17)/$CP$5</f>
        <v>-0.40846502420159825</v>
      </c>
      <c r="EW18" s="32">
        <f>('2a) logm_x(t)'!BE17-'2a) logm_x(t)'!BD17-'2a)answer'!$C17)/$CP$5</f>
        <v>0.18256044947953276</v>
      </c>
      <c r="EX18" s="32">
        <f>('2a) logm_x(t)'!BF17-'2a) logm_x(t)'!BE17-'2a)answer'!$C17)/$CP$5</f>
        <v>1.5330680762471705</v>
      </c>
      <c r="EY18" s="32">
        <f>('2a) logm_x(t)'!BG17-'2a) logm_x(t)'!BF17-'2a)answer'!$C17)/$CP$5</f>
        <v>-0.46518860055546085</v>
      </c>
      <c r="EZ18" s="32">
        <f>('2a) logm_x(t)'!BH17-'2a) logm_x(t)'!BG17-'2a)answer'!$C17)/$CP$5</f>
        <v>-0.83605213589954464</v>
      </c>
      <c r="FA18" s="32">
        <f>('2a) logm_x(t)'!BI17-'2a) logm_x(t)'!BH17-'2a)answer'!$C17)/$CP$5</f>
        <v>-1.7776794906798219</v>
      </c>
      <c r="FB18" s="32">
        <f>('2a) logm_x(t)'!BJ17-'2a) logm_x(t)'!BI17-'2a)answer'!$C17)/$CP$5</f>
        <v>1.829397544306981</v>
      </c>
      <c r="FC18" s="32">
        <f>('2a) logm_x(t)'!BK17-'2a) logm_x(t)'!BJ17-'2a)answer'!$C17)/$CP$5</f>
        <v>1.5187406104195851</v>
      </c>
      <c r="FD18" s="32">
        <f>('2a) logm_x(t)'!BL17-'2a) logm_x(t)'!BK17-'2a)answer'!$C17)/$CP$5</f>
        <v>-2.0212017824547979</v>
      </c>
      <c r="FE18" s="32">
        <f>('2a) logm_x(t)'!BM17-'2a) logm_x(t)'!BL17-'2a)answer'!$C17)/$CP$5</f>
        <v>0.36940727444852395</v>
      </c>
      <c r="FF18" s="32">
        <f>('2a) logm_x(t)'!BN17-'2a) logm_x(t)'!BM17-'2a)answer'!$C17)/$CP$5</f>
        <v>-2.3649807841790378</v>
      </c>
      <c r="FG18" s="32">
        <f>('2a) logm_x(t)'!BO17-'2a) logm_x(t)'!BN17-'2a)answer'!$C17)/$CP$5</f>
        <v>2.3652223639676611</v>
      </c>
      <c r="FH18" s="32">
        <f>('2a) logm_x(t)'!BP17-'2a) logm_x(t)'!BO17-'2a)answer'!$C17)/$CP$5</f>
        <v>-0.61072653611600836</v>
      </c>
      <c r="FI18" s="32">
        <f>('2a) logm_x(t)'!BQ17-'2a) logm_x(t)'!BP17-'2a)answer'!$C17)/$CP$5</f>
        <v>0.7855529301281462</v>
      </c>
      <c r="FJ18" s="32">
        <f>('2a) logm_x(t)'!BR17-'2a) logm_x(t)'!BQ17-'2a)answer'!$C17)/$CP$5</f>
        <v>-0.62947555029661595</v>
      </c>
      <c r="FK18" s="32">
        <f>('2a) logm_x(t)'!BS17-'2a) logm_x(t)'!BR17-'2a)answer'!$C17)/$CP$5</f>
        <v>-0.26823131344330531</v>
      </c>
      <c r="FL18" s="32">
        <f>('2a) logm_x(t)'!BT17-'2a) logm_x(t)'!BS17-'2a)answer'!$C17)/$CP$5</f>
        <v>-0.30042504275608051</v>
      </c>
      <c r="FM18" s="32">
        <f>('2a) logm_x(t)'!BU17-'2a) logm_x(t)'!BT17-'2a)answer'!$C17)/$CP$5</f>
        <v>-0.32254873529753714</v>
      </c>
      <c r="FN18" s="32">
        <f>('2a) logm_x(t)'!BV17-'2a) logm_x(t)'!BU17-'2a)answer'!$C17)/$CP$5</f>
        <v>0.44017144226930544</v>
      </c>
      <c r="FO18" s="32">
        <f>('2a) logm_x(t)'!BW17-'2a) logm_x(t)'!BV17-'2a)answer'!$C17)/$CP$5</f>
        <v>2.5589435025196985</v>
      </c>
      <c r="FP18" s="32">
        <f>('2a) logm_x(t)'!BX17-'2a) logm_x(t)'!BW17-'2a)answer'!$C17)/$CP$5</f>
        <v>-1.6948340156728958</v>
      </c>
      <c r="FQ18" s="32">
        <f>('2a) logm_x(t)'!BY17-'2a) logm_x(t)'!BX17-'2a)answer'!$C17)/$CP$5</f>
        <v>1.0847932730559651</v>
      </c>
      <c r="FR18" s="32">
        <f>('2a) logm_x(t)'!BZ17-'2a) logm_x(t)'!BY17-'2a)answer'!$C17)/$CP$5</f>
        <v>-0.47843374131031441</v>
      </c>
      <c r="FS18" s="32">
        <f>('2a) logm_x(t)'!CA17-'2a) logm_x(t)'!BZ17-'2a)answer'!$C17)/$CP$5</f>
        <v>-2.2714361011935273</v>
      </c>
      <c r="FT18" s="32">
        <f>('2a) logm_x(t)'!CB17-'2a) logm_x(t)'!CA17-'2a)answer'!$C17)/$CP$5</f>
        <v>1.6572350483840586</v>
      </c>
      <c r="FU18" s="32">
        <f>('2a) logm_x(t)'!CC17-'2a) logm_x(t)'!CB17-'2a)answer'!$C17)/$CP$5</f>
        <v>-0.66199919757884396</v>
      </c>
      <c r="FV18" s="32">
        <f>('2a) logm_x(t)'!CD17-'2a) logm_x(t)'!CC17-'2a)answer'!$C17)/$CP$5</f>
        <v>-1.4851675770591477</v>
      </c>
      <c r="FW18" s="32">
        <f>('2a) logm_x(t)'!CE17-'2a) logm_x(t)'!CD17-'2a)answer'!$C17)/$CP$5</f>
        <v>1.8582306036965064</v>
      </c>
      <c r="FX18" s="32">
        <f>('2a) logm_x(t)'!CF17-'2a) logm_x(t)'!CE17-'2a)answer'!$C17)/$CP$5</f>
        <v>-3.6758866022109253</v>
      </c>
      <c r="FY18" s="32">
        <f>('2a) logm_x(t)'!CG17-'2a) logm_x(t)'!CF17-'2a)answer'!$C17)/$CP$5</f>
        <v>2.3750119672529881</v>
      </c>
      <c r="FZ18" s="32">
        <f>('2a) logm_x(t)'!CH17-'2a) logm_x(t)'!CG17-'2a)answer'!$C17)/$CP$5</f>
        <v>-3.1046437906243578</v>
      </c>
      <c r="GA18" s="32">
        <f>('2a) logm_x(t)'!CI17-'2a) logm_x(t)'!CH17-'2a)answer'!$C17)/$CP$5</f>
        <v>1.7842927871767966</v>
      </c>
      <c r="GB18" s="32">
        <f>('2a) logm_x(t)'!CJ17-'2a) logm_x(t)'!CI17-'2a)answer'!$C17)/$CP$5</f>
        <v>-2.0391398950898303</v>
      </c>
      <c r="GC18" s="32">
        <f>('2a) logm_x(t)'!CK17-'2a) logm_x(t)'!CJ17-'2a)answer'!$C17)/$CP$5</f>
        <v>2.4096078410286235</v>
      </c>
      <c r="GD18" s="32">
        <f>('2a) logm_x(t)'!CL17-'2a) logm_x(t)'!CK17-'2a)answer'!$C17)/$CP$5</f>
        <v>-0.30701619863716967</v>
      </c>
      <c r="GE18" s="32">
        <f>('2a) logm_x(t)'!CM17-'2a) logm_x(t)'!CL17-'2a)answer'!$C17)/$CP$5</f>
        <v>4.3423256338159284</v>
      </c>
      <c r="GF18" s="32">
        <f>('2a) logm_x(t)'!CN17-'2a) logm_x(t)'!CM17-'2a)answer'!$C17)/$CP$5</f>
        <v>-2.5817763634523505</v>
      </c>
    </row>
    <row r="19" spans="1:188" x14ac:dyDescent="0.25">
      <c r="A19" s="31">
        <f>'2a) logm_x(t)'!A18</f>
        <v>15</v>
      </c>
      <c r="B19" s="32"/>
      <c r="C19" s="32">
        <f>IFERROR(('2a) logm_x(t)'!C18-'2a) logm_x(t)'!B18-'2a)answer'!$C18)^2,"")</f>
        <v>3.752508366205165E-2</v>
      </c>
      <c r="D19" s="32">
        <f>IFERROR(('2a) logm_x(t)'!D18-'2a) logm_x(t)'!C18-'2a)answer'!$C18)^2,"")</f>
        <v>1.6172380845977722E-3</v>
      </c>
      <c r="E19" s="32">
        <f>IFERROR(('2a) logm_x(t)'!E18-'2a) logm_x(t)'!D18-'2a)answer'!$C18)^2,"")</f>
        <v>2.574962427807752E-3</v>
      </c>
      <c r="F19" s="32">
        <f>IFERROR(('2a) logm_x(t)'!F18-'2a) logm_x(t)'!E18-'2a)answer'!$C18)^2,"")</f>
        <v>2.8475284844095127E-4</v>
      </c>
      <c r="G19" s="32">
        <f>IFERROR(('2a) logm_x(t)'!G18-'2a) logm_x(t)'!F18-'2a)answer'!$C18)^2,"")</f>
        <v>7.9786532474715646E-3</v>
      </c>
      <c r="H19" s="32">
        <f>IFERROR(('2a) logm_x(t)'!H18-'2a) logm_x(t)'!G18-'2a)answer'!$C18)^2,"")</f>
        <v>5.0461115704986655E-3</v>
      </c>
      <c r="I19" s="32">
        <f>IFERROR(('2a) logm_x(t)'!I18-'2a) logm_x(t)'!H18-'2a)answer'!$C18)^2,"")</f>
        <v>3.0487665465416338E-5</v>
      </c>
      <c r="J19" s="32">
        <f>IFERROR(('2a) logm_x(t)'!J18-'2a) logm_x(t)'!I18-'2a)answer'!$C18)^2,"")</f>
        <v>1.3602014377788027E-2</v>
      </c>
      <c r="K19" s="32">
        <f>IFERROR(('2a) logm_x(t)'!K18-'2a) logm_x(t)'!J18-'2a)answer'!$C18)^2,"")</f>
        <v>2.3633206090538324E-2</v>
      </c>
      <c r="L19" s="32">
        <f>IFERROR(('2a) logm_x(t)'!L18-'2a) logm_x(t)'!K18-'2a)answer'!$C18)^2,"")</f>
        <v>1.3965543295666076E-4</v>
      </c>
      <c r="M19" s="32">
        <f>IFERROR(('2a) logm_x(t)'!M18-'2a) logm_x(t)'!L18-'2a)answer'!$C18)^2,"")</f>
        <v>9.2511552242996459E-5</v>
      </c>
      <c r="N19" s="32">
        <f>IFERROR(('2a) logm_x(t)'!N18-'2a) logm_x(t)'!M18-'2a)answer'!$C18)^2,"")</f>
        <v>4.0620998686729725E-3</v>
      </c>
      <c r="O19" s="32">
        <f>IFERROR(('2a) logm_x(t)'!O18-'2a) logm_x(t)'!N18-'2a)answer'!$C18)^2,"")</f>
        <v>5.5184956100893218E-2</v>
      </c>
      <c r="P19" s="32">
        <f>IFERROR(('2a) logm_x(t)'!P18-'2a) logm_x(t)'!O18-'2a)answer'!$C18)^2,"")</f>
        <v>1.4062965375686409E-2</v>
      </c>
      <c r="Q19" s="32">
        <f>IFERROR(('2a) logm_x(t)'!Q18-'2a) logm_x(t)'!P18-'2a)answer'!$C18)^2,"")</f>
        <v>5.7053775770491921E-2</v>
      </c>
      <c r="R19" s="32">
        <f>IFERROR(('2a) logm_x(t)'!R18-'2a) logm_x(t)'!Q18-'2a)answer'!$C18)^2,"")</f>
        <v>5.0672593069640837E-2</v>
      </c>
      <c r="S19" s="32">
        <f>IFERROR(('2a) logm_x(t)'!S18-'2a) logm_x(t)'!R18-'2a)answer'!$C18)^2,"")</f>
        <v>1.2796045088536484E-3</v>
      </c>
      <c r="T19" s="32">
        <f>IFERROR(('2a) logm_x(t)'!T18-'2a) logm_x(t)'!S18-'2a)answer'!$C18)^2,"")</f>
        <v>3.2111871798517122E-4</v>
      </c>
      <c r="U19" s="32">
        <f>IFERROR(('2a) logm_x(t)'!U18-'2a) logm_x(t)'!T18-'2a)answer'!$C18)^2,"")</f>
        <v>1.4584853974172033E-5</v>
      </c>
      <c r="V19" s="32">
        <f>IFERROR(('2a) logm_x(t)'!V18-'2a) logm_x(t)'!U18-'2a)answer'!$C18)^2,"")</f>
        <v>1.351509182712873E-2</v>
      </c>
      <c r="W19" s="32">
        <f>IFERROR(('2a) logm_x(t)'!W18-'2a) logm_x(t)'!V18-'2a)answer'!$C18)^2,"")</f>
        <v>4.4385138277756843E-2</v>
      </c>
      <c r="X19" s="32">
        <f>IFERROR(('2a) logm_x(t)'!X18-'2a) logm_x(t)'!W18-'2a)answer'!$C18)^2,"")</f>
        <v>6.8608851646826882E-4</v>
      </c>
      <c r="Y19" s="32">
        <f>IFERROR(('2a) logm_x(t)'!Y18-'2a) logm_x(t)'!X18-'2a)answer'!$C18)^2,"")</f>
        <v>1.6830216631020089E-2</v>
      </c>
      <c r="Z19" s="32">
        <f>IFERROR(('2a) logm_x(t)'!Z18-'2a) logm_x(t)'!Y18-'2a)answer'!$C18)^2,"")</f>
        <v>1.475290884088077E-3</v>
      </c>
      <c r="AA19" s="32">
        <f>IFERROR(('2a) logm_x(t)'!AA18-'2a) logm_x(t)'!Z18-'2a)answer'!$C18)^2,"")</f>
        <v>1.3119747955825821E-3</v>
      </c>
      <c r="AB19" s="32">
        <f>IFERROR(('2a) logm_x(t)'!AB18-'2a) logm_x(t)'!AA18-'2a)answer'!$C18)^2,"")</f>
        <v>4.1297869607237733E-2</v>
      </c>
      <c r="AC19" s="32">
        <f>IFERROR(('2a) logm_x(t)'!AC18-'2a) logm_x(t)'!AB18-'2a)answer'!$C18)^2,"")</f>
        <v>3.8297593990835582E-3</v>
      </c>
      <c r="AD19" s="32">
        <f>IFERROR(('2a) logm_x(t)'!AD18-'2a) logm_x(t)'!AC18-'2a)answer'!$C18)^2,"")</f>
        <v>3.3967270706552364E-3</v>
      </c>
      <c r="AE19" s="32">
        <f>IFERROR(('2a) logm_x(t)'!AE18-'2a) logm_x(t)'!AD18-'2a)answer'!$C18)^2,"")</f>
        <v>5.6090992433802875E-2</v>
      </c>
      <c r="AF19" s="32">
        <f>IFERROR(('2a) logm_x(t)'!AF18-'2a) logm_x(t)'!AE18-'2a)answer'!$C18)^2,"")</f>
        <v>0.19260970003304284</v>
      </c>
      <c r="AG19" s="32">
        <f>IFERROR(('2a) logm_x(t)'!AG18-'2a) logm_x(t)'!AF18-'2a)answer'!$C18)^2,"")</f>
        <v>2.713826433257131E-2</v>
      </c>
      <c r="AH19" s="32">
        <f>IFERROR(('2a) logm_x(t)'!AH18-'2a) logm_x(t)'!AG18-'2a)answer'!$C18)^2,"")</f>
        <v>2.4519291597486687E-2</v>
      </c>
      <c r="AI19" s="32">
        <f>IFERROR(('2a) logm_x(t)'!AI18-'2a) logm_x(t)'!AH18-'2a)answer'!$C18)^2,"")</f>
        <v>3.5194434339212531E-4</v>
      </c>
      <c r="AJ19" s="32">
        <f>IFERROR(('2a) logm_x(t)'!AJ18-'2a) logm_x(t)'!AI18-'2a)answer'!$C18)^2,"")</f>
        <v>1.2860047699322171E-2</v>
      </c>
      <c r="AK19" s="32">
        <f>IFERROR(('2a) logm_x(t)'!AK18-'2a) logm_x(t)'!AJ18-'2a)answer'!$C18)^2,"")</f>
        <v>7.025046178912159E-4</v>
      </c>
      <c r="AL19" s="32">
        <f>IFERROR(('2a) logm_x(t)'!AL18-'2a) logm_x(t)'!AK18-'2a)answer'!$C18)^2,"")</f>
        <v>2.2119571095298499E-2</v>
      </c>
      <c r="AM19" s="32">
        <f>IFERROR(('2a) logm_x(t)'!AM18-'2a) logm_x(t)'!AL18-'2a)answer'!$C18)^2,"")</f>
        <v>0.17096570436169137</v>
      </c>
      <c r="AN19" s="32">
        <f>IFERROR(('2a) logm_x(t)'!AN18-'2a) logm_x(t)'!AM18-'2a)answer'!$C18)^2,"")</f>
        <v>0.20470743731111202</v>
      </c>
      <c r="AO19" s="32">
        <f>IFERROR(('2a) logm_x(t)'!AO18-'2a) logm_x(t)'!AN18-'2a)answer'!$C18)^2,"")</f>
        <v>4.2281881002377876E-2</v>
      </c>
      <c r="AP19" s="32">
        <f>IFERROR(('2a) logm_x(t)'!AP18-'2a) logm_x(t)'!AO18-'2a)answer'!$C18)^2,"")</f>
        <v>3.389367012897054E-3</v>
      </c>
      <c r="AQ19" s="32">
        <f>IFERROR(('2a) logm_x(t)'!AQ18-'2a) logm_x(t)'!AP18-'2a)answer'!$C18)^2,"")</f>
        <v>7.6582513748929978E-2</v>
      </c>
      <c r="AR19" s="32">
        <f>IFERROR(('2a) logm_x(t)'!AR18-'2a) logm_x(t)'!AQ18-'2a)answer'!$C18)^2,"")</f>
        <v>4.0436973110687842E-2</v>
      </c>
      <c r="AS19" s="32">
        <f>IFERROR(('2a) logm_x(t)'!AS18-'2a) logm_x(t)'!AR18-'2a)answer'!$C18)^2,"")</f>
        <v>2.0954066093554328E-2</v>
      </c>
      <c r="AT19" s="32">
        <f>IFERROR(('2a) logm_x(t)'!AT18-'2a) logm_x(t)'!AS18-'2a)answer'!$C18)^2,"")</f>
        <v>5.211046649078007E-2</v>
      </c>
      <c r="AU19" s="32">
        <f>IFERROR(('2a) logm_x(t)'!AU18-'2a) logm_x(t)'!AT18-'2a)answer'!$C18)^2,"")</f>
        <v>1.1590831320233356E-3</v>
      </c>
      <c r="AV19" s="32">
        <f>IFERROR(('2a) logm_x(t)'!AV18-'2a) logm_x(t)'!AU18-'2a)answer'!$C18)^2,"")</f>
        <v>2.9739153765160672E-3</v>
      </c>
      <c r="AW19" s="32">
        <f>IFERROR(('2a) logm_x(t)'!AW18-'2a) logm_x(t)'!AV18-'2a)answer'!$C18)^2,"")</f>
        <v>1.9087569356774226E-5</v>
      </c>
      <c r="AX19" s="32">
        <f>IFERROR(('2a) logm_x(t)'!AX18-'2a) logm_x(t)'!AW18-'2a)answer'!$C18)^2,"")</f>
        <v>2.7535434397970655E-5</v>
      </c>
      <c r="AY19" s="32">
        <f>IFERROR(('2a) logm_x(t)'!AY18-'2a) logm_x(t)'!AX18-'2a)answer'!$C18)^2,"")</f>
        <v>7.3802750012200255E-2</v>
      </c>
      <c r="AZ19" s="32">
        <f>IFERROR(('2a) logm_x(t)'!AZ18-'2a) logm_x(t)'!AY18-'2a)answer'!$C18)^2,"")</f>
        <v>3.4143173079985204E-3</v>
      </c>
      <c r="BA19" s="32">
        <f>IFERROR(('2a) logm_x(t)'!BA18-'2a) logm_x(t)'!AZ18-'2a)answer'!$C18)^2,"")</f>
        <v>1.9599081755801877E-2</v>
      </c>
      <c r="BB19" s="32">
        <f>IFERROR(('2a) logm_x(t)'!BB18-'2a) logm_x(t)'!BA18-'2a)answer'!$C18)^2,"")</f>
        <v>1.8697091451404853E-2</v>
      </c>
      <c r="BC19" s="32">
        <f>IFERROR(('2a) logm_x(t)'!BC18-'2a) logm_x(t)'!BB18-'2a)answer'!$C18)^2,"")</f>
        <v>2.2624522155997957E-3</v>
      </c>
      <c r="BD19" s="32">
        <f>IFERROR(('2a) logm_x(t)'!BD18-'2a) logm_x(t)'!BC18-'2a)answer'!$C18)^2,"")</f>
        <v>5.1446426988115239E-2</v>
      </c>
      <c r="BE19" s="32">
        <f>IFERROR(('2a) logm_x(t)'!BE18-'2a) logm_x(t)'!BD18-'2a)answer'!$C18)^2,"")</f>
        <v>1.1945491070741394E-2</v>
      </c>
      <c r="BF19" s="32">
        <f>IFERROR(('2a) logm_x(t)'!BF18-'2a) logm_x(t)'!BE18-'2a)answer'!$C18)^2,"")</f>
        <v>2.7032715842879147E-2</v>
      </c>
      <c r="BG19" s="32">
        <f>IFERROR(('2a) logm_x(t)'!BG18-'2a) logm_x(t)'!BF18-'2a)answer'!$C18)^2,"")</f>
        <v>3.6133232908015171E-2</v>
      </c>
      <c r="BH19" s="32">
        <f>IFERROR(('2a) logm_x(t)'!BH18-'2a) logm_x(t)'!BG18-'2a)answer'!$C18)^2,"")</f>
        <v>6.7335395435660791E-2</v>
      </c>
      <c r="BI19" s="32">
        <f>IFERROR(('2a) logm_x(t)'!BI18-'2a) logm_x(t)'!BH18-'2a)answer'!$C18)^2,"")</f>
        <v>1.4206551100934221E-3</v>
      </c>
      <c r="BJ19" s="32">
        <f>IFERROR(('2a) logm_x(t)'!BJ18-'2a) logm_x(t)'!BI18-'2a)answer'!$C18)^2,"")</f>
        <v>1.3508412533508847E-3</v>
      </c>
      <c r="BK19" s="32">
        <f>IFERROR(('2a) logm_x(t)'!BK18-'2a) logm_x(t)'!BJ18-'2a)answer'!$C18)^2,"")</f>
        <v>2.2037974431154253E-2</v>
      </c>
      <c r="BL19" s="32">
        <f>IFERROR(('2a) logm_x(t)'!BL18-'2a) logm_x(t)'!BK18-'2a)answer'!$C18)^2,"")</f>
        <v>2.2572756032187946E-2</v>
      </c>
      <c r="BM19" s="32">
        <f>IFERROR(('2a) logm_x(t)'!BM18-'2a) logm_x(t)'!BL18-'2a)answer'!$C18)^2,"")</f>
        <v>1.2216017191576445E-2</v>
      </c>
      <c r="BN19" s="32">
        <f>IFERROR(('2a) logm_x(t)'!BN18-'2a) logm_x(t)'!BM18-'2a)answer'!$C18)^2,"")</f>
        <v>1.1961103732455441E-2</v>
      </c>
      <c r="BO19" s="32">
        <f>IFERROR(('2a) logm_x(t)'!BO18-'2a) logm_x(t)'!BN18-'2a)answer'!$C18)^2,"")</f>
        <v>6.4903134152921723E-3</v>
      </c>
      <c r="BP19" s="32">
        <f>IFERROR(('2a) logm_x(t)'!BP18-'2a) logm_x(t)'!BO18-'2a)answer'!$C18)^2,"")</f>
        <v>4.4065805899087942E-4</v>
      </c>
      <c r="BQ19" s="32">
        <f>IFERROR(('2a) logm_x(t)'!BQ18-'2a) logm_x(t)'!BP18-'2a)answer'!$C18)^2,"")</f>
        <v>8.289746540953713E-3</v>
      </c>
      <c r="BR19" s="32">
        <f>IFERROR(('2a) logm_x(t)'!BR18-'2a) logm_x(t)'!BQ18-'2a)answer'!$C18)^2,"")</f>
        <v>4.3402901675256254E-3</v>
      </c>
      <c r="BS19" s="32">
        <f>IFERROR(('2a) logm_x(t)'!BS18-'2a) logm_x(t)'!BR18-'2a)answer'!$C18)^2,"")</f>
        <v>1.2455941698843325E-5</v>
      </c>
      <c r="BT19" s="32">
        <f>IFERROR(('2a) logm_x(t)'!BT18-'2a) logm_x(t)'!BS18-'2a)answer'!$C18)^2,"")</f>
        <v>2.1459269870153133E-2</v>
      </c>
      <c r="BU19" s="32">
        <f>IFERROR(('2a) logm_x(t)'!BU18-'2a) logm_x(t)'!BT18-'2a)answer'!$C18)^2,"")</f>
        <v>1.729242292836484E-3</v>
      </c>
      <c r="BV19" s="32">
        <f>IFERROR(('2a) logm_x(t)'!BV18-'2a) logm_x(t)'!BU18-'2a)answer'!$C18)^2,"")</f>
        <v>0.11206399360599159</v>
      </c>
      <c r="BW19" s="32">
        <f>IFERROR(('2a) logm_x(t)'!BW18-'2a) logm_x(t)'!BV18-'2a)answer'!$C18)^2,"")</f>
        <v>5.7131057355040713E-3</v>
      </c>
      <c r="BX19" s="32">
        <f>IFERROR(('2a) logm_x(t)'!BX18-'2a) logm_x(t)'!BW18-'2a)answer'!$C18)^2,"")</f>
        <v>1.3216879749707077E-2</v>
      </c>
      <c r="BY19" s="32">
        <f>IFERROR(('2a) logm_x(t)'!BY18-'2a) logm_x(t)'!BX18-'2a)answer'!$C18)^2,"")</f>
        <v>2.6000997145886617E-2</v>
      </c>
      <c r="BZ19" s="32">
        <f>IFERROR(('2a) logm_x(t)'!BZ18-'2a) logm_x(t)'!BY18-'2a)answer'!$C18)^2,"")</f>
        <v>5.3854000520644013E-2</v>
      </c>
      <c r="CA19" s="32">
        <f>IFERROR(('2a) logm_x(t)'!CA18-'2a) logm_x(t)'!BZ18-'2a)answer'!$C18)^2,"")</f>
        <v>4.8197596459169788E-2</v>
      </c>
      <c r="CB19" s="32">
        <f>IFERROR(('2a) logm_x(t)'!CB18-'2a) logm_x(t)'!CA18-'2a)answer'!$C18)^2,"")</f>
        <v>0.1165506970436274</v>
      </c>
      <c r="CC19" s="32">
        <f>IFERROR(('2a) logm_x(t)'!CC18-'2a) logm_x(t)'!CB18-'2a)answer'!$C18)^2,"")</f>
        <v>0.14923123953136064</v>
      </c>
      <c r="CD19" s="32">
        <f>IFERROR(('2a) logm_x(t)'!CD18-'2a) logm_x(t)'!CC18-'2a)answer'!$C18)^2,"")</f>
        <v>2.4775041069047633E-2</v>
      </c>
      <c r="CE19" s="32">
        <f>IFERROR(('2a) logm_x(t)'!CE18-'2a) logm_x(t)'!CD18-'2a)answer'!$C18)^2,"")</f>
        <v>0.14890378512160726</v>
      </c>
      <c r="CF19" s="32">
        <f>IFERROR(('2a) logm_x(t)'!CF18-'2a) logm_x(t)'!CE18-'2a)answer'!$C18)^2,"")</f>
        <v>3.9050415191902127E-4</v>
      </c>
      <c r="CG19" s="32">
        <f>IFERROR(('2a) logm_x(t)'!CG18-'2a) logm_x(t)'!CF18-'2a)answer'!$C18)^2,"")</f>
        <v>3.6047509790291888E-3</v>
      </c>
      <c r="CH19" s="32">
        <f>IFERROR(('2a) logm_x(t)'!CH18-'2a) logm_x(t)'!CG18-'2a)answer'!$C18)^2,"")</f>
        <v>4.5623507966001557E-2</v>
      </c>
      <c r="CI19" s="32">
        <f>IFERROR(('2a) logm_x(t)'!CI18-'2a) logm_x(t)'!CH18-'2a)answer'!$C18)^2,"")</f>
        <v>6.4227559506945933E-2</v>
      </c>
      <c r="CJ19" s="32">
        <f>IFERROR(('2a) logm_x(t)'!CJ18-'2a) logm_x(t)'!CI18-'2a)answer'!$C18)^2,"")</f>
        <v>3.6271533251723094E-3</v>
      </c>
      <c r="CK19" s="32">
        <f>IFERROR(('2a) logm_x(t)'!CK18-'2a) logm_x(t)'!CJ18-'2a)answer'!$C18)^2,"")</f>
        <v>7.1267067018304181E-2</v>
      </c>
      <c r="CL19" s="32">
        <f>IFERROR(('2a) logm_x(t)'!CL18-'2a) logm_x(t)'!CK18-'2a)answer'!$C18)^2,"")</f>
        <v>1.9833958708573691E-3</v>
      </c>
      <c r="CM19" s="32">
        <f>IFERROR(('2a) logm_x(t)'!CM18-'2a) logm_x(t)'!CL18-'2a)answer'!$C18)^2,"")</f>
        <v>0.19063639545693209</v>
      </c>
      <c r="CN19" s="32">
        <f>IFERROR(('2a) logm_x(t)'!CN18-'2a) logm_x(t)'!CM18-'2a)answer'!$C18)^2,"")</f>
        <v>6.3901615707703432E-2</v>
      </c>
      <c r="CT19" s="31">
        <f t="shared" si="3"/>
        <v>15</v>
      </c>
      <c r="CU19" s="32">
        <f>('2a) logm_x(t)'!C18-'2a) logm_x(t)'!B18-'2a)answer'!$C18)/$CP$5</f>
        <v>1.3878834850764881</v>
      </c>
      <c r="CV19" s="32">
        <f>('2a) logm_x(t)'!D18-'2a) logm_x(t)'!C18-'2a)answer'!$C18)/$CP$5</f>
        <v>0.28812381290561223</v>
      </c>
      <c r="CW19" s="32">
        <f>('2a) logm_x(t)'!E18-'2a) logm_x(t)'!D18-'2a)answer'!$C18)/$CP$5</f>
        <v>0.36356127818729733</v>
      </c>
      <c r="CX19" s="32">
        <f>('2a) logm_x(t)'!F18-'2a) logm_x(t)'!E18-'2a)answer'!$C18)/$CP$5</f>
        <v>-0.12089997524494249</v>
      </c>
      <c r="CY19" s="32">
        <f>('2a) logm_x(t)'!G18-'2a) logm_x(t)'!F18-'2a)answer'!$C18)/$CP$5</f>
        <v>0.63996609934895787</v>
      </c>
      <c r="CZ19" s="32">
        <f>('2a) logm_x(t)'!H18-'2a) logm_x(t)'!G18-'2a)answer'!$C18)/$CP$5</f>
        <v>-0.50894470185504814</v>
      </c>
      <c r="DA19" s="32">
        <f>('2a) logm_x(t)'!I18-'2a) logm_x(t)'!H18-'2a)answer'!$C18)/$CP$5</f>
        <v>3.9559815601082744E-2</v>
      </c>
      <c r="DB19" s="32">
        <f>('2a) logm_x(t)'!J18-'2a) logm_x(t)'!I18-'2a)answer'!$C18)/$CP$5</f>
        <v>0.83559106646090575</v>
      </c>
      <c r="DC19" s="32">
        <f>('2a) logm_x(t)'!K18-'2a) logm_x(t)'!J18-'2a)answer'!$C18)/$CP$5</f>
        <v>-1.1014213598161042</v>
      </c>
      <c r="DD19" s="32">
        <f>('2a) logm_x(t)'!L18-'2a) logm_x(t)'!K18-'2a)answer'!$C18)/$CP$5</f>
        <v>8.4668348975074192E-2</v>
      </c>
      <c r="DE19" s="32">
        <f>('2a) logm_x(t)'!M18-'2a) logm_x(t)'!L18-'2a)answer'!$C18)/$CP$5</f>
        <v>-6.8911254698599114E-2</v>
      </c>
      <c r="DF19" s="32">
        <f>('2a) logm_x(t)'!N18-'2a) logm_x(t)'!M18-'2a)answer'!$C18)/$CP$5</f>
        <v>-0.45663318686600901</v>
      </c>
      <c r="DG19" s="32">
        <f>('2a) logm_x(t)'!O18-'2a) logm_x(t)'!N18-'2a)answer'!$C18)/$CP$5</f>
        <v>1.6830713375554436</v>
      </c>
      <c r="DH19" s="32">
        <f>('2a) logm_x(t)'!P18-'2a) logm_x(t)'!O18-'2a)answer'!$C18)/$CP$5</f>
        <v>-0.84963154239024374</v>
      </c>
      <c r="DI19" s="32">
        <f>('2a) logm_x(t)'!Q18-'2a) logm_x(t)'!P18-'2a)answer'!$C18)/$CP$5</f>
        <v>1.7113323846156188</v>
      </c>
      <c r="DJ19" s="32">
        <f>('2a) logm_x(t)'!R18-'2a) logm_x(t)'!Q18-'2a)answer'!$C18)/$CP$5</f>
        <v>-1.6127934013974867</v>
      </c>
      <c r="DK19" s="32">
        <f>('2a) logm_x(t)'!S18-'2a) logm_x(t)'!R18-'2a)answer'!$C18)/$CP$5</f>
        <v>0.25628905175383204</v>
      </c>
      <c r="DL19" s="32">
        <f>('2a) logm_x(t)'!T18-'2a) logm_x(t)'!S18-'2a)answer'!$C18)/$CP$5</f>
        <v>-0.12838816273026751</v>
      </c>
      <c r="DM19" s="32">
        <f>('2a) logm_x(t)'!U18-'2a) logm_x(t)'!T18-'2a)answer'!$C18)/$CP$5</f>
        <v>-2.7361708765416701E-2</v>
      </c>
      <c r="DN19" s="32">
        <f>('2a) logm_x(t)'!V18-'2a) logm_x(t)'!U18-'2a)answer'!$C18)/$CP$5</f>
        <v>-0.83291689946747693</v>
      </c>
      <c r="DO19" s="32">
        <f>('2a) logm_x(t)'!W18-'2a) logm_x(t)'!V18-'2a)answer'!$C18)/$CP$5</f>
        <v>1.5094229954005483</v>
      </c>
      <c r="DP19" s="32">
        <f>('2a) logm_x(t)'!X18-'2a) logm_x(t)'!W18-'2a)answer'!$C18)/$CP$5</f>
        <v>-0.18766455292866843</v>
      </c>
      <c r="DQ19" s="32">
        <f>('2a) logm_x(t)'!Y18-'2a) logm_x(t)'!X18-'2a)answer'!$C18)/$CP$5</f>
        <v>-0.92947353037526548</v>
      </c>
      <c r="DR19" s="32">
        <f>('2a) logm_x(t)'!Z18-'2a) logm_x(t)'!Y18-'2a)answer'!$C18)/$CP$5</f>
        <v>-0.27518895739640964</v>
      </c>
      <c r="DS19" s="32">
        <f>('2a) logm_x(t)'!AA18-'2a) logm_x(t)'!Z18-'2a)answer'!$C18)/$CP$5</f>
        <v>0.2595104909628132</v>
      </c>
      <c r="DT19" s="32">
        <f>('2a) logm_x(t)'!AB18-'2a) logm_x(t)'!AA18-'2a)answer'!$C18)/$CP$5</f>
        <v>-1.455981972569198</v>
      </c>
      <c r="DU19" s="32">
        <f>('2a) logm_x(t)'!AC18-'2a) logm_x(t)'!AB18-'2a)answer'!$C18)/$CP$5</f>
        <v>0.44338185775145111</v>
      </c>
      <c r="DV19" s="32">
        <f>('2a) logm_x(t)'!AD18-'2a) logm_x(t)'!AC18-'2a)answer'!$C18)/$CP$5</f>
        <v>0.41756347156040258</v>
      </c>
      <c r="DW19" s="32">
        <f>('2a) logm_x(t)'!AE18-'2a) logm_x(t)'!AD18-'2a)answer'!$C18)/$CP$5</f>
        <v>-1.696831568907897</v>
      </c>
      <c r="DX19" s="32">
        <f>('2a) logm_x(t)'!AF18-'2a) logm_x(t)'!AE18-'2a)answer'!$C18)/$CP$5</f>
        <v>3.144352672426876</v>
      </c>
      <c r="DY19" s="32">
        <f>('2a) logm_x(t)'!AG18-'2a) logm_x(t)'!AF18-'2a)answer'!$C18)/$CP$5</f>
        <v>-1.1802749981154386</v>
      </c>
      <c r="DZ19" s="32">
        <f>('2a) logm_x(t)'!AH18-'2a) logm_x(t)'!AG18-'2a)answer'!$C18)/$CP$5</f>
        <v>1.1218792943338589</v>
      </c>
      <c r="EA19" s="32">
        <f>('2a) logm_x(t)'!AI18-'2a) logm_x(t)'!AH18-'2a)answer'!$C18)/$CP$5</f>
        <v>-0.13440925320088848</v>
      </c>
      <c r="EB19" s="32">
        <f>('2a) logm_x(t)'!AJ18-'2a) logm_x(t)'!AI18-'2a)answer'!$C18)/$CP$5</f>
        <v>-0.81248146653662068</v>
      </c>
      <c r="EC19" s="32">
        <f>('2a) logm_x(t)'!AK18-'2a) logm_x(t)'!AJ18-'2a)answer'!$C18)/$CP$5</f>
        <v>-0.18989641464657106</v>
      </c>
      <c r="ED19" s="32">
        <f>('2a) logm_x(t)'!AL18-'2a) logm_x(t)'!AK18-'2a)answer'!$C18)/$CP$5</f>
        <v>1.0655664160767289</v>
      </c>
      <c r="EE19" s="32">
        <f>('2a) logm_x(t)'!AM18-'2a) logm_x(t)'!AL18-'2a)answer'!$C18)/$CP$5</f>
        <v>-2.9624202881098625</v>
      </c>
      <c r="EF19" s="32">
        <f>('2a) logm_x(t)'!AN18-'2a) logm_x(t)'!AM18-'2a)answer'!$C18)/$CP$5</f>
        <v>3.2415967191193991</v>
      </c>
      <c r="EG19" s="32">
        <f>('2a) logm_x(t)'!AO18-'2a) logm_x(t)'!AN18-'2a)answer'!$C18)/$CP$5</f>
        <v>-1.4732258248153154</v>
      </c>
      <c r="EH19" s="32">
        <f>('2a) logm_x(t)'!AP18-'2a) logm_x(t)'!AO18-'2a)answer'!$C18)/$CP$5</f>
        <v>-0.41711083615297967</v>
      </c>
      <c r="EI19" s="32">
        <f>('2a) logm_x(t)'!AQ18-'2a) logm_x(t)'!AP18-'2a)answer'!$C18)/$CP$5</f>
        <v>-1.9826998884597276</v>
      </c>
      <c r="EJ19" s="32">
        <f>('2a) logm_x(t)'!AR18-'2a) logm_x(t)'!AQ18-'2a)answer'!$C18)/$CP$5</f>
        <v>1.4407263293572745</v>
      </c>
      <c r="EK19" s="32">
        <f>('2a) logm_x(t)'!AS18-'2a) logm_x(t)'!AR18-'2a)answer'!$C18)/$CP$5</f>
        <v>-1.0371135970325942</v>
      </c>
      <c r="EL19" s="32">
        <f>('2a) logm_x(t)'!AT18-'2a) logm_x(t)'!AS18-'2a)answer'!$C18)/$CP$5</f>
        <v>1.6355154605303091</v>
      </c>
      <c r="EM19" s="32">
        <f>('2a) logm_x(t)'!AU18-'2a) logm_x(t)'!AT18-'2a)answer'!$C18)/$CP$5</f>
        <v>0.24392115410112836</v>
      </c>
      <c r="EN19" s="32">
        <f>('2a) logm_x(t)'!AV18-'2a) logm_x(t)'!AU18-'2a)answer'!$C18)/$CP$5</f>
        <v>-0.39071175403602532</v>
      </c>
      <c r="EO19" s="32">
        <f>('2a) logm_x(t)'!AW18-'2a) logm_x(t)'!AV18-'2a)answer'!$C18)/$CP$5</f>
        <v>3.1301668478690196E-2</v>
      </c>
      <c r="EP19" s="32">
        <f>('2a) logm_x(t)'!AX18-'2a) logm_x(t)'!AW18-'2a)answer'!$C18)/$CP$5</f>
        <v>3.7595696891586712E-2</v>
      </c>
      <c r="EQ19" s="32">
        <f>('2a) logm_x(t)'!AY18-'2a) logm_x(t)'!AX18-'2a)answer'!$C18)/$CP$5</f>
        <v>1.9463836407133854</v>
      </c>
      <c r="ER19" s="32">
        <f>('2a) logm_x(t)'!AZ18-'2a) logm_x(t)'!AY18-'2a)answer'!$C18)/$CP$5</f>
        <v>-0.41864326922046458</v>
      </c>
      <c r="ES19" s="32">
        <f>('2a) logm_x(t)'!BA18-'2a) logm_x(t)'!AZ18-'2a)answer'!$C18)/$CP$5</f>
        <v>-1.00302102267417</v>
      </c>
      <c r="ET19" s="32">
        <f>('2a) logm_x(t)'!BB18-'2a) logm_x(t)'!BA18-'2a)answer'!$C18)/$CP$5</f>
        <v>0.97966862503826446</v>
      </c>
      <c r="EU19" s="32">
        <f>('2a) logm_x(t)'!BC18-'2a) logm_x(t)'!BB18-'2a)answer'!$C18)/$CP$5</f>
        <v>0.34078610678916355</v>
      </c>
      <c r="EV19" s="32">
        <f>('2a) logm_x(t)'!BD18-'2a) logm_x(t)'!BC18-'2a)answer'!$C18)/$CP$5</f>
        <v>-1.6250614287404432</v>
      </c>
      <c r="EW19" s="32">
        <f>('2a) logm_x(t)'!BE18-'2a) logm_x(t)'!BD18-'2a)answer'!$C18)/$CP$5</f>
        <v>-0.78305844454439488</v>
      </c>
      <c r="EX19" s="32">
        <f>('2a) logm_x(t)'!BF18-'2a) logm_x(t)'!BE18-'2a)answer'!$C18)/$CP$5</f>
        <v>1.1779775481707704</v>
      </c>
      <c r="EY19" s="32">
        <f>('2a) logm_x(t)'!BG18-'2a) logm_x(t)'!BF18-'2a)answer'!$C18)/$CP$5</f>
        <v>1.3619011406013841</v>
      </c>
      <c r="EZ19" s="32">
        <f>('2a) logm_x(t)'!BH18-'2a) logm_x(t)'!BG18-'2a)answer'!$C18)/$CP$5</f>
        <v>-1.8591476450701889</v>
      </c>
      <c r="FA19" s="32">
        <f>('2a) logm_x(t)'!BI18-'2a) logm_x(t)'!BH18-'2a)answer'!$C18)/$CP$5</f>
        <v>0.27004522493893002</v>
      </c>
      <c r="FB19" s="32">
        <f>('2a) logm_x(t)'!BJ18-'2a) logm_x(t)'!BI18-'2a)answer'!$C18)/$CP$5</f>
        <v>-0.26332635700761886</v>
      </c>
      <c r="FC19" s="32">
        <f>('2a) logm_x(t)'!BK18-'2a) logm_x(t)'!BJ18-'2a)answer'!$C18)/$CP$5</f>
        <v>1.0635992215726291</v>
      </c>
      <c r="FD19" s="32">
        <f>('2a) logm_x(t)'!BL18-'2a) logm_x(t)'!BK18-'2a)answer'!$C18)/$CP$5</f>
        <v>-1.076426714006006</v>
      </c>
      <c r="FE19" s="32">
        <f>('2a) logm_x(t)'!BM18-'2a) logm_x(t)'!BL18-'2a)answer'!$C18)/$CP$5</f>
        <v>-0.7918756541655978</v>
      </c>
      <c r="FF19" s="32">
        <f>('2a) logm_x(t)'!BN18-'2a) logm_x(t)'!BM18-'2a)answer'!$C18)/$CP$5</f>
        <v>0.78357000302423707</v>
      </c>
      <c r="FG19" s="32">
        <f>('2a) logm_x(t)'!BO18-'2a) logm_x(t)'!BN18-'2a)answer'!$C18)/$CP$5</f>
        <v>0.5771982530814872</v>
      </c>
      <c r="FH19" s="32">
        <f>('2a) logm_x(t)'!BP18-'2a) logm_x(t)'!BO18-'2a)answer'!$C18)/$CP$5</f>
        <v>-0.1503983362366077</v>
      </c>
      <c r="FI19" s="32">
        <f>('2a) logm_x(t)'!BQ18-'2a) logm_x(t)'!BP18-'2a)answer'!$C18)/$CP$5</f>
        <v>-0.6523231623232898</v>
      </c>
      <c r="FJ19" s="32">
        <f>('2a) logm_x(t)'!BR18-'2a) logm_x(t)'!BQ18-'2a)answer'!$C18)/$CP$5</f>
        <v>0.47201038711432836</v>
      </c>
      <c r="FK19" s="32">
        <f>('2a) logm_x(t)'!BS18-'2a) logm_x(t)'!BR18-'2a)answer'!$C18)/$CP$5</f>
        <v>-2.5286018816836307E-2</v>
      </c>
      <c r="FL19" s="32">
        <f>('2a) logm_x(t)'!BT18-'2a) logm_x(t)'!BS18-'2a)answer'!$C18)/$CP$5</f>
        <v>1.0495415685823566</v>
      </c>
      <c r="FM19" s="32">
        <f>('2a) logm_x(t)'!BU18-'2a) logm_x(t)'!BT18-'2a)answer'!$C18)/$CP$5</f>
        <v>-0.29793402081753267</v>
      </c>
      <c r="FN19" s="32">
        <f>('2a) logm_x(t)'!BV18-'2a) logm_x(t)'!BU18-'2a)answer'!$C18)/$CP$5</f>
        <v>-2.3984199116460605</v>
      </c>
      <c r="FO19" s="32">
        <f>('2a) logm_x(t)'!BW18-'2a) logm_x(t)'!BV18-'2a)answer'!$C18)/$CP$5</f>
        <v>-0.54153721145152944</v>
      </c>
      <c r="FP19" s="32">
        <f>('2a) logm_x(t)'!BX18-'2a) logm_x(t)'!BW18-'2a)answer'!$C18)/$CP$5</f>
        <v>0.82367643791063661</v>
      </c>
      <c r="FQ19" s="32">
        <f>('2a) logm_x(t)'!BY18-'2a) logm_x(t)'!BX18-'2a)answer'!$C18)/$CP$5</f>
        <v>1.1552797877422885</v>
      </c>
      <c r="FR19" s="32">
        <f>('2a) logm_x(t)'!BZ18-'2a) logm_x(t)'!BY18-'2a)answer'!$C18)/$CP$5</f>
        <v>1.6626512320251119</v>
      </c>
      <c r="FS19" s="32">
        <f>('2a) logm_x(t)'!CA18-'2a) logm_x(t)'!BZ18-'2a)answer'!$C18)/$CP$5</f>
        <v>-1.5729135871279667</v>
      </c>
      <c r="FT19" s="32">
        <f>('2a) logm_x(t)'!CB18-'2a) logm_x(t)'!CA18-'2a)answer'!$C18)/$CP$5</f>
        <v>2.4459614669231371</v>
      </c>
      <c r="FU19" s="32">
        <f>('2a) logm_x(t)'!CC18-'2a) logm_x(t)'!CB18-'2a)answer'!$C18)/$CP$5</f>
        <v>-2.7677193276038623</v>
      </c>
      <c r="FV19" s="32">
        <f>('2a) logm_x(t)'!CD18-'2a) logm_x(t)'!CC18-'2a)answer'!$C18)/$CP$5</f>
        <v>1.1277150202453934</v>
      </c>
      <c r="FW19" s="32">
        <f>('2a) logm_x(t)'!CE18-'2a) logm_x(t)'!CD18-'2a)answer'!$C18)/$CP$5</f>
        <v>-2.7646810910496704</v>
      </c>
      <c r="FX19" s="32">
        <f>('2a) logm_x(t)'!CF18-'2a) logm_x(t)'!CE18-'2a)answer'!$C18)/$CP$5</f>
        <v>0.14158100840664092</v>
      </c>
      <c r="FY19" s="32">
        <f>('2a) logm_x(t)'!CG18-'2a) logm_x(t)'!CF18-'2a)answer'!$C18)/$CP$5</f>
        <v>-0.43015978619436762</v>
      </c>
      <c r="FZ19" s="32">
        <f>('2a) logm_x(t)'!CH18-'2a) logm_x(t)'!CG18-'2a)answer'!$C18)/$CP$5</f>
        <v>-1.5303349992700843</v>
      </c>
      <c r="GA19" s="32">
        <f>('2a) logm_x(t)'!CI18-'2a) logm_x(t)'!CH18-'2a)answer'!$C18)/$CP$5</f>
        <v>1.8157367492031744</v>
      </c>
      <c r="GB19" s="32">
        <f>('2a) logm_x(t)'!CJ18-'2a) logm_x(t)'!CI18-'2a)answer'!$C18)/$CP$5</f>
        <v>0.43149436696937876</v>
      </c>
      <c r="GC19" s="32">
        <f>('2a) logm_x(t)'!CK18-'2a) logm_x(t)'!CJ18-'2a)answer'!$C18)/$CP$5</f>
        <v>1.912654895144094</v>
      </c>
      <c r="GD19" s="32">
        <f>('2a) logm_x(t)'!CL18-'2a) logm_x(t)'!CK18-'2a)answer'!$C18)/$CP$5</f>
        <v>-0.31907801069557401</v>
      </c>
      <c r="GE19" s="32">
        <f>('2a) logm_x(t)'!CM18-'2a) logm_x(t)'!CL18-'2a)answer'!$C18)/$CP$5</f>
        <v>-3.1282041099410001</v>
      </c>
      <c r="GF19" s="32">
        <f>('2a) logm_x(t)'!CN18-'2a) logm_x(t)'!CM18-'2a)answer'!$C18)/$CP$5</f>
        <v>1.8111236134499098</v>
      </c>
    </row>
    <row r="20" spans="1:188" x14ac:dyDescent="0.25">
      <c r="A20" s="31">
        <f>'2a) logm_x(t)'!A19</f>
        <v>16</v>
      </c>
      <c r="B20" s="32"/>
      <c r="C20" s="32">
        <f>IFERROR(('2a) logm_x(t)'!C19-'2a) logm_x(t)'!B19-'2a)answer'!$C19)^2,"")</f>
        <v>2.3841499240020704E-4</v>
      </c>
      <c r="D20" s="32">
        <f>IFERROR(('2a) logm_x(t)'!D19-'2a) logm_x(t)'!C19-'2a)answer'!$C19)^2,"")</f>
        <v>9.0299792844585353E-3</v>
      </c>
      <c r="E20" s="32">
        <f>IFERROR(('2a) logm_x(t)'!E19-'2a) logm_x(t)'!D19-'2a)answer'!$C19)^2,"")</f>
        <v>4.2340501379535496E-2</v>
      </c>
      <c r="F20" s="32">
        <f>IFERROR(('2a) logm_x(t)'!F19-'2a) logm_x(t)'!E19-'2a)answer'!$C19)^2,"")</f>
        <v>1.5286521828544196E-2</v>
      </c>
      <c r="G20" s="32">
        <f>IFERROR(('2a) logm_x(t)'!G19-'2a) logm_x(t)'!F19-'2a)answer'!$C19)^2,"")</f>
        <v>4.440998116850467E-2</v>
      </c>
      <c r="H20" s="32">
        <f>IFERROR(('2a) logm_x(t)'!H19-'2a) logm_x(t)'!G19-'2a)answer'!$C19)^2,"")</f>
        <v>1.6091785412341953E-2</v>
      </c>
      <c r="I20" s="32">
        <f>IFERROR(('2a) logm_x(t)'!I19-'2a) logm_x(t)'!H19-'2a)answer'!$C19)^2,"")</f>
        <v>1.4503300270822648E-2</v>
      </c>
      <c r="J20" s="32">
        <f>IFERROR(('2a) logm_x(t)'!J19-'2a) logm_x(t)'!I19-'2a)answer'!$C19)^2,"")</f>
        <v>1.9117704200640178E-3</v>
      </c>
      <c r="K20" s="32">
        <f>IFERROR(('2a) logm_x(t)'!K19-'2a) logm_x(t)'!J19-'2a)answer'!$C19)^2,"")</f>
        <v>2.4525267630416733E-2</v>
      </c>
      <c r="L20" s="32">
        <f>IFERROR(('2a) logm_x(t)'!L19-'2a) logm_x(t)'!K19-'2a)answer'!$C19)^2,"")</f>
        <v>4.1681758343596456E-2</v>
      </c>
      <c r="M20" s="32">
        <f>IFERROR(('2a) logm_x(t)'!M19-'2a) logm_x(t)'!L19-'2a)answer'!$C19)^2,"")</f>
        <v>6.9976003995434019E-4</v>
      </c>
      <c r="N20" s="32">
        <f>IFERROR(('2a) logm_x(t)'!N19-'2a) logm_x(t)'!M19-'2a)answer'!$C19)^2,"")</f>
        <v>1.947870557114123E-2</v>
      </c>
      <c r="O20" s="32">
        <f>IFERROR(('2a) logm_x(t)'!O19-'2a) logm_x(t)'!N19-'2a)answer'!$C19)^2,"")</f>
        <v>9.8471441640943236E-3</v>
      </c>
      <c r="P20" s="32">
        <f>IFERROR(('2a) logm_x(t)'!P19-'2a) logm_x(t)'!O19-'2a)answer'!$C19)^2,"")</f>
        <v>4.794232632969195E-6</v>
      </c>
      <c r="Q20" s="32">
        <f>IFERROR(('2a) logm_x(t)'!Q19-'2a) logm_x(t)'!P19-'2a)answer'!$C19)^2,"")</f>
        <v>9.4115774001630125E-4</v>
      </c>
      <c r="R20" s="32">
        <f>IFERROR(('2a) logm_x(t)'!R19-'2a) logm_x(t)'!Q19-'2a)answer'!$C19)^2,"")</f>
        <v>1.1810397415508661E-3</v>
      </c>
      <c r="S20" s="32">
        <f>IFERROR(('2a) logm_x(t)'!S19-'2a) logm_x(t)'!R19-'2a)answer'!$C19)^2,"")</f>
        <v>8.5656183469498125E-4</v>
      </c>
      <c r="T20" s="32">
        <f>IFERROR(('2a) logm_x(t)'!T19-'2a) logm_x(t)'!S19-'2a)answer'!$C19)^2,"")</f>
        <v>3.8019807669865513E-2</v>
      </c>
      <c r="U20" s="32">
        <f>IFERROR(('2a) logm_x(t)'!U19-'2a) logm_x(t)'!T19-'2a)answer'!$C19)^2,"")</f>
        <v>1.3924330928535532E-3</v>
      </c>
      <c r="V20" s="32">
        <f>IFERROR(('2a) logm_x(t)'!V19-'2a) logm_x(t)'!U19-'2a)answer'!$C19)^2,"")</f>
        <v>5.8129385898907981E-2</v>
      </c>
      <c r="W20" s="32">
        <f>IFERROR(('2a) logm_x(t)'!W19-'2a) logm_x(t)'!V19-'2a)answer'!$C19)^2,"")</f>
        <v>0.1633571619653883</v>
      </c>
      <c r="X20" s="32">
        <f>IFERROR(('2a) logm_x(t)'!X19-'2a) logm_x(t)'!W19-'2a)answer'!$C19)^2,"")</f>
        <v>9.2741790534392118E-2</v>
      </c>
      <c r="Y20" s="32">
        <f>IFERROR(('2a) logm_x(t)'!Y19-'2a) logm_x(t)'!X19-'2a)answer'!$C19)^2,"")</f>
        <v>2.4035165288684978E-4</v>
      </c>
      <c r="Z20" s="32">
        <f>IFERROR(('2a) logm_x(t)'!Z19-'2a) logm_x(t)'!Y19-'2a)answer'!$C19)^2,"")</f>
        <v>1.4283043541677835E-2</v>
      </c>
      <c r="AA20" s="32">
        <f>IFERROR(('2a) logm_x(t)'!AA19-'2a) logm_x(t)'!Z19-'2a)answer'!$C19)^2,"")</f>
        <v>3.0538714363490434E-2</v>
      </c>
      <c r="AB20" s="32">
        <f>IFERROR(('2a) logm_x(t)'!AB19-'2a) logm_x(t)'!AA19-'2a)answer'!$C19)^2,"")</f>
        <v>1.4604985981092489E-2</v>
      </c>
      <c r="AC20" s="32">
        <f>IFERROR(('2a) logm_x(t)'!AC19-'2a) logm_x(t)'!AB19-'2a)answer'!$C19)^2,"")</f>
        <v>9.1903710605433245E-2</v>
      </c>
      <c r="AD20" s="32">
        <f>IFERROR(('2a) logm_x(t)'!AD19-'2a) logm_x(t)'!AC19-'2a)answer'!$C19)^2,"")</f>
        <v>8.9393680979481715E-4</v>
      </c>
      <c r="AE20" s="32">
        <f>IFERROR(('2a) logm_x(t)'!AE19-'2a) logm_x(t)'!AD19-'2a)answer'!$C19)^2,"")</f>
        <v>1.0372330520669128E-2</v>
      </c>
      <c r="AF20" s="32">
        <f>IFERROR(('2a) logm_x(t)'!AF19-'2a) logm_x(t)'!AE19-'2a)answer'!$C19)^2,"")</f>
        <v>2.7526104622208537E-2</v>
      </c>
      <c r="AG20" s="32">
        <f>IFERROR(('2a) logm_x(t)'!AG19-'2a) logm_x(t)'!AF19-'2a)answer'!$C19)^2,"")</f>
        <v>2.6706008111385928E-2</v>
      </c>
      <c r="AH20" s="32">
        <f>IFERROR(('2a) logm_x(t)'!AH19-'2a) logm_x(t)'!AG19-'2a)answer'!$C19)^2,"")</f>
        <v>3.0635896166967983E-4</v>
      </c>
      <c r="AI20" s="32">
        <f>IFERROR(('2a) logm_x(t)'!AI19-'2a) logm_x(t)'!AH19-'2a)answer'!$C19)^2,"")</f>
        <v>3.1312807752558729E-2</v>
      </c>
      <c r="AJ20" s="32">
        <f>IFERROR(('2a) logm_x(t)'!AJ19-'2a) logm_x(t)'!AI19-'2a)answer'!$C19)^2,"")</f>
        <v>0.20638859956776662</v>
      </c>
      <c r="AK20" s="32">
        <f>IFERROR(('2a) logm_x(t)'!AK19-'2a) logm_x(t)'!AJ19-'2a)answer'!$C19)^2,"")</f>
        <v>0.11630503318074044</v>
      </c>
      <c r="AL20" s="32">
        <f>IFERROR(('2a) logm_x(t)'!AL19-'2a) logm_x(t)'!AK19-'2a)answer'!$C19)^2,"")</f>
        <v>1.7058264144823997E-2</v>
      </c>
      <c r="AM20" s="32">
        <f>IFERROR(('2a) logm_x(t)'!AM19-'2a) logm_x(t)'!AL19-'2a)answer'!$C19)^2,"")</f>
        <v>8.5504461854845823E-3</v>
      </c>
      <c r="AN20" s="32">
        <f>IFERROR(('2a) logm_x(t)'!AN19-'2a) logm_x(t)'!AM19-'2a)answer'!$C19)^2,"")</f>
        <v>7.9923195114570602E-3</v>
      </c>
      <c r="AO20" s="32">
        <f>IFERROR(('2a) logm_x(t)'!AO19-'2a) logm_x(t)'!AN19-'2a)answer'!$C19)^2,"")</f>
        <v>4.8084489209940469E-2</v>
      </c>
      <c r="AP20" s="32">
        <f>IFERROR(('2a) logm_x(t)'!AP19-'2a) logm_x(t)'!AO19-'2a)answer'!$C19)^2,"")</f>
        <v>3.315828928763407E-2</v>
      </c>
      <c r="AQ20" s="32">
        <f>IFERROR(('2a) logm_x(t)'!AQ19-'2a) logm_x(t)'!AP19-'2a)answer'!$C19)^2,"")</f>
        <v>7.773807857208769E-3</v>
      </c>
      <c r="AR20" s="32">
        <f>IFERROR(('2a) logm_x(t)'!AR19-'2a) logm_x(t)'!AQ19-'2a)answer'!$C19)^2,"")</f>
        <v>1.5170386605075409E-2</v>
      </c>
      <c r="AS20" s="32">
        <f>IFERROR(('2a) logm_x(t)'!AS19-'2a) logm_x(t)'!AR19-'2a)answer'!$C19)^2,"")</f>
        <v>3.9733780773086608E-3</v>
      </c>
      <c r="AT20" s="32">
        <f>IFERROR(('2a) logm_x(t)'!AT19-'2a) logm_x(t)'!AS19-'2a)answer'!$C19)^2,"")</f>
        <v>5.9355609434802849E-4</v>
      </c>
      <c r="AU20" s="32">
        <f>IFERROR(('2a) logm_x(t)'!AU19-'2a) logm_x(t)'!AT19-'2a)answer'!$C19)^2,"")</f>
        <v>4.0547477725845597E-3</v>
      </c>
      <c r="AV20" s="32">
        <f>IFERROR(('2a) logm_x(t)'!AV19-'2a) logm_x(t)'!AU19-'2a)answer'!$C19)^2,"")</f>
        <v>4.9575005466727428E-3</v>
      </c>
      <c r="AW20" s="32">
        <f>IFERROR(('2a) logm_x(t)'!AW19-'2a) logm_x(t)'!AV19-'2a)answer'!$C19)^2,"")</f>
        <v>5.9419048367234818E-3</v>
      </c>
      <c r="AX20" s="32">
        <f>IFERROR(('2a) logm_x(t)'!AX19-'2a) logm_x(t)'!AW19-'2a)answer'!$C19)^2,"")</f>
        <v>3.5500124097726092E-2</v>
      </c>
      <c r="AY20" s="32">
        <f>IFERROR(('2a) logm_x(t)'!AY19-'2a) logm_x(t)'!AX19-'2a)answer'!$C19)^2,"")</f>
        <v>0.17001547446141679</v>
      </c>
      <c r="AZ20" s="32">
        <f>IFERROR(('2a) logm_x(t)'!AZ19-'2a) logm_x(t)'!AY19-'2a)answer'!$C19)^2,"")</f>
        <v>3.6989646023513953E-4</v>
      </c>
      <c r="BA20" s="32">
        <f>IFERROR(('2a) logm_x(t)'!BA19-'2a) logm_x(t)'!AZ19-'2a)answer'!$C19)^2,"")</f>
        <v>8.5990885395466898E-3</v>
      </c>
      <c r="BB20" s="32">
        <f>IFERROR(('2a) logm_x(t)'!BB19-'2a) logm_x(t)'!BA19-'2a)answer'!$C19)^2,"")</f>
        <v>7.1248351570597779E-3</v>
      </c>
      <c r="BC20" s="32">
        <f>IFERROR(('2a) logm_x(t)'!BC19-'2a) logm_x(t)'!BB19-'2a)answer'!$C19)^2,"")</f>
        <v>6.0758191517314595E-3</v>
      </c>
      <c r="BD20" s="32">
        <f>IFERROR(('2a) logm_x(t)'!BD19-'2a) logm_x(t)'!BC19-'2a)answer'!$C19)^2,"")</f>
        <v>1.369478450833428E-4</v>
      </c>
      <c r="BE20" s="32">
        <f>IFERROR(('2a) logm_x(t)'!BE19-'2a) logm_x(t)'!BD19-'2a)answer'!$C19)^2,"")</f>
        <v>1.2331568670602887E-8</v>
      </c>
      <c r="BF20" s="32">
        <f>IFERROR(('2a) logm_x(t)'!BF19-'2a) logm_x(t)'!BE19-'2a)answer'!$C19)^2,"")</f>
        <v>3.5982632090972792E-2</v>
      </c>
      <c r="BG20" s="32">
        <f>IFERROR(('2a) logm_x(t)'!BG19-'2a) logm_x(t)'!BF19-'2a)answer'!$C19)^2,"")</f>
        <v>6.4991004715561143E-2</v>
      </c>
      <c r="BH20" s="32">
        <f>IFERROR(('2a) logm_x(t)'!BH19-'2a) logm_x(t)'!BG19-'2a)answer'!$C19)^2,"")</f>
        <v>2.1056472145315522E-4</v>
      </c>
      <c r="BI20" s="32">
        <f>IFERROR(('2a) logm_x(t)'!BI19-'2a) logm_x(t)'!BH19-'2a)answer'!$C19)^2,"")</f>
        <v>2.7427379433345594E-2</v>
      </c>
      <c r="BJ20" s="32">
        <f>IFERROR(('2a) logm_x(t)'!BJ19-'2a) logm_x(t)'!BI19-'2a)answer'!$C19)^2,"")</f>
        <v>2.1674896662180455E-2</v>
      </c>
      <c r="BK20" s="32">
        <f>IFERROR(('2a) logm_x(t)'!BK19-'2a) logm_x(t)'!BJ19-'2a)answer'!$C19)^2,"")</f>
        <v>2.7162735966875336E-4</v>
      </c>
      <c r="BL20" s="32">
        <f>IFERROR(('2a) logm_x(t)'!BL19-'2a) logm_x(t)'!BK19-'2a)answer'!$C19)^2,"")</f>
        <v>1.2872019446898749E-2</v>
      </c>
      <c r="BM20" s="32">
        <f>IFERROR(('2a) logm_x(t)'!BM19-'2a) logm_x(t)'!BL19-'2a)answer'!$C19)^2,"")</f>
        <v>3.7817372772620456E-3</v>
      </c>
      <c r="BN20" s="32">
        <f>IFERROR(('2a) logm_x(t)'!BN19-'2a) logm_x(t)'!BM19-'2a)answer'!$C19)^2,"")</f>
        <v>8.8321235928741446E-3</v>
      </c>
      <c r="BO20" s="32">
        <f>IFERROR(('2a) logm_x(t)'!BO19-'2a) logm_x(t)'!BN19-'2a)answer'!$C19)^2,"")</f>
        <v>8.4242683950433855E-3</v>
      </c>
      <c r="BP20" s="32">
        <f>IFERROR(('2a) logm_x(t)'!BP19-'2a) logm_x(t)'!BO19-'2a)answer'!$C19)^2,"")</f>
        <v>3.9939262342037984E-2</v>
      </c>
      <c r="BQ20" s="32">
        <f>IFERROR(('2a) logm_x(t)'!BQ19-'2a) logm_x(t)'!BP19-'2a)answer'!$C19)^2,"")</f>
        <v>7.8432879203688355E-2</v>
      </c>
      <c r="BR20" s="32">
        <f>IFERROR(('2a) logm_x(t)'!BR19-'2a) logm_x(t)'!BQ19-'2a)answer'!$C19)^2,"")</f>
        <v>2.2220869936946841E-3</v>
      </c>
      <c r="BS20" s="32">
        <f>IFERROR(('2a) logm_x(t)'!BS19-'2a) logm_x(t)'!BR19-'2a)answer'!$C19)^2,"")</f>
        <v>5.4902343883297705E-2</v>
      </c>
      <c r="BT20" s="32">
        <f>IFERROR(('2a) logm_x(t)'!BT19-'2a) logm_x(t)'!BS19-'2a)answer'!$C19)^2,"")</f>
        <v>4.8805389183746986E-3</v>
      </c>
      <c r="BU20" s="32">
        <f>IFERROR(('2a) logm_x(t)'!BU19-'2a) logm_x(t)'!BT19-'2a)answer'!$C19)^2,"")</f>
        <v>8.4248808810326627E-3</v>
      </c>
      <c r="BV20" s="32">
        <f>IFERROR(('2a) logm_x(t)'!BV19-'2a) logm_x(t)'!BU19-'2a)answer'!$C19)^2,"")</f>
        <v>5.0887664277158972E-3</v>
      </c>
      <c r="BW20" s="32">
        <f>IFERROR(('2a) logm_x(t)'!BW19-'2a) logm_x(t)'!BV19-'2a)answer'!$C19)^2,"")</f>
        <v>3.2254358479991093E-3</v>
      </c>
      <c r="BX20" s="32">
        <f>IFERROR(('2a) logm_x(t)'!BX19-'2a) logm_x(t)'!BW19-'2a)answer'!$C19)^2,"")</f>
        <v>1.325205598977422E-3</v>
      </c>
      <c r="BY20" s="32">
        <f>IFERROR(('2a) logm_x(t)'!BY19-'2a) logm_x(t)'!BX19-'2a)answer'!$C19)^2,"")</f>
        <v>1.6758939216922668E-2</v>
      </c>
      <c r="BZ20" s="32">
        <f>IFERROR(('2a) logm_x(t)'!BZ19-'2a) logm_x(t)'!BY19-'2a)answer'!$C19)^2,"")</f>
        <v>2.4091008389216966E-4</v>
      </c>
      <c r="CA20" s="32">
        <f>IFERROR(('2a) logm_x(t)'!CA19-'2a) logm_x(t)'!BZ19-'2a)answer'!$C19)^2,"")</f>
        <v>2.8477330528663213E-2</v>
      </c>
      <c r="CB20" s="32">
        <f>IFERROR(('2a) logm_x(t)'!CB19-'2a) logm_x(t)'!CA19-'2a)answer'!$C19)^2,"")</f>
        <v>1.227358703238824E-2</v>
      </c>
      <c r="CC20" s="32">
        <f>IFERROR(('2a) logm_x(t)'!CC19-'2a) logm_x(t)'!CB19-'2a)answer'!$C19)^2,"")</f>
        <v>3.8165279094191422E-2</v>
      </c>
      <c r="CD20" s="32">
        <f>IFERROR(('2a) logm_x(t)'!CD19-'2a) logm_x(t)'!CC19-'2a)answer'!$C19)^2,"")</f>
        <v>4.1033852784672537E-4</v>
      </c>
      <c r="CE20" s="32">
        <f>IFERROR(('2a) logm_x(t)'!CE19-'2a) logm_x(t)'!CD19-'2a)answer'!$C19)^2,"")</f>
        <v>3.8222473667420348E-4</v>
      </c>
      <c r="CF20" s="32">
        <f>IFERROR(('2a) logm_x(t)'!CF19-'2a) logm_x(t)'!CE19-'2a)answer'!$C19)^2,"")</f>
        <v>6.0856044137047659E-4</v>
      </c>
      <c r="CG20" s="32">
        <f>IFERROR(('2a) logm_x(t)'!CG19-'2a) logm_x(t)'!CF19-'2a)answer'!$C19)^2,"")</f>
        <v>0.13179661828732664</v>
      </c>
      <c r="CH20" s="32">
        <f>IFERROR(('2a) logm_x(t)'!CH19-'2a) logm_x(t)'!CG19-'2a)answer'!$C19)^2,"")</f>
        <v>4.0099242238722879E-4</v>
      </c>
      <c r="CI20" s="32">
        <f>IFERROR(('2a) logm_x(t)'!CI19-'2a) logm_x(t)'!CH19-'2a)answer'!$C19)^2,"")</f>
        <v>1.5189918992489001E-2</v>
      </c>
      <c r="CJ20" s="32">
        <f>IFERROR(('2a) logm_x(t)'!CJ19-'2a) logm_x(t)'!CI19-'2a)answer'!$C19)^2,"")</f>
        <v>6.6505582215199699E-2</v>
      </c>
      <c r="CK20" s="32">
        <f>IFERROR(('2a) logm_x(t)'!CK19-'2a) logm_x(t)'!CJ19-'2a)answer'!$C19)^2,"")</f>
        <v>1.794755931664292E-3</v>
      </c>
      <c r="CL20" s="32">
        <f>IFERROR(('2a) logm_x(t)'!CL19-'2a) logm_x(t)'!CK19-'2a)answer'!$C19)^2,"")</f>
        <v>5.0023377092493305E-2</v>
      </c>
      <c r="CM20" s="32">
        <f>IFERROR(('2a) logm_x(t)'!CM19-'2a) logm_x(t)'!CL19-'2a)answer'!$C19)^2,"")</f>
        <v>5.1006556646726615E-3</v>
      </c>
      <c r="CN20" s="32">
        <f>IFERROR(('2a) logm_x(t)'!CN19-'2a) logm_x(t)'!CM19-'2a)answer'!$C19)^2,"")</f>
        <v>2.9990489262836068E-2</v>
      </c>
      <c r="CT20" s="31">
        <f t="shared" si="3"/>
        <v>16</v>
      </c>
      <c r="CU20" s="32">
        <f>('2a) logm_x(t)'!C19-'2a) logm_x(t)'!B19-'2a)answer'!$C19)/$CP$5</f>
        <v>0.11062644445605124</v>
      </c>
      <c r="CV20" s="32">
        <f>('2a) logm_x(t)'!D19-'2a) logm_x(t)'!C19-'2a)answer'!$C19)/$CP$5</f>
        <v>-0.68082508724675961</v>
      </c>
      <c r="CW20" s="32">
        <f>('2a) logm_x(t)'!E19-'2a) logm_x(t)'!D19-'2a)answer'!$C19)/$CP$5</f>
        <v>1.4742467247733617</v>
      </c>
      <c r="CX20" s="32">
        <f>('2a) logm_x(t)'!F19-'2a) logm_x(t)'!E19-'2a)answer'!$C19)/$CP$5</f>
        <v>-0.88582210544432183</v>
      </c>
      <c r="CY20" s="32">
        <f>('2a) logm_x(t)'!G19-'2a) logm_x(t)'!F19-'2a)answer'!$C19)/$CP$5</f>
        <v>1.5098453573262978</v>
      </c>
      <c r="CZ20" s="32">
        <f>('2a) logm_x(t)'!H19-'2a) logm_x(t)'!G19-'2a)answer'!$C19)/$CP$5</f>
        <v>-0.90885434883822269</v>
      </c>
      <c r="DA20" s="32">
        <f>('2a) logm_x(t)'!I19-'2a) logm_x(t)'!H19-'2a)answer'!$C19)/$CP$5</f>
        <v>0.86283070695635777</v>
      </c>
      <c r="DB20" s="32">
        <f>('2a) logm_x(t)'!J19-'2a) logm_x(t)'!I19-'2a)answer'!$C19)/$CP$5</f>
        <v>0.31326367770329877</v>
      </c>
      <c r="DC20" s="32">
        <f>('2a) logm_x(t)'!K19-'2a) logm_x(t)'!J19-'2a)answer'!$C19)/$CP$5</f>
        <v>-1.122016002589034</v>
      </c>
      <c r="DD20" s="32">
        <f>('2a) logm_x(t)'!L19-'2a) logm_x(t)'!K19-'2a)answer'!$C19)/$CP$5</f>
        <v>-1.4627334367129337</v>
      </c>
      <c r="DE20" s="32">
        <f>('2a) logm_x(t)'!M19-'2a) logm_x(t)'!L19-'2a)answer'!$C19)/$CP$5</f>
        <v>-0.1895251035252957</v>
      </c>
      <c r="DF20" s="32">
        <f>('2a) logm_x(t)'!N19-'2a) logm_x(t)'!M19-'2a)answer'!$C19)/$CP$5</f>
        <v>0.99993603607133819</v>
      </c>
      <c r="DG20" s="32">
        <f>('2a) logm_x(t)'!O19-'2a) logm_x(t)'!N19-'2a)answer'!$C19)/$CP$5</f>
        <v>0.71096352666704077</v>
      </c>
      <c r="DH20" s="32">
        <f>('2a) logm_x(t)'!P19-'2a) logm_x(t)'!O19-'2a)answer'!$C19)/$CP$5</f>
        <v>1.5687427265520797E-2</v>
      </c>
      <c r="DI20" s="32">
        <f>('2a) logm_x(t)'!Q19-'2a) logm_x(t)'!P19-'2a)answer'!$C19)/$CP$5</f>
        <v>-0.21979782090730612</v>
      </c>
      <c r="DJ20" s="32">
        <f>('2a) logm_x(t)'!R19-'2a) logm_x(t)'!Q19-'2a)answer'!$C19)/$CP$5</f>
        <v>-0.2462206249196876</v>
      </c>
      <c r="DK20" s="32">
        <f>('2a) logm_x(t)'!S19-'2a) logm_x(t)'!R19-'2a)answer'!$C19)/$CP$5</f>
        <v>-0.20968701306388368</v>
      </c>
      <c r="DL20" s="32">
        <f>('2a) logm_x(t)'!T19-'2a) logm_x(t)'!S19-'2a)answer'!$C19)/$CP$5</f>
        <v>1.3970023322973517</v>
      </c>
      <c r="DM20" s="32">
        <f>('2a) logm_x(t)'!U19-'2a) logm_x(t)'!T19-'2a)answer'!$C19)/$CP$5</f>
        <v>0.26734947863917496</v>
      </c>
      <c r="DN20" s="32">
        <f>('2a) logm_x(t)'!V19-'2a) logm_x(t)'!U19-'2a)answer'!$C19)/$CP$5</f>
        <v>-1.7273885670877722</v>
      </c>
      <c r="DO20" s="32">
        <f>('2a) logm_x(t)'!W19-'2a) logm_x(t)'!V19-'2a)answer'!$C19)/$CP$5</f>
        <v>2.8957513217418103</v>
      </c>
      <c r="DP20" s="32">
        <f>('2a) logm_x(t)'!X19-'2a) logm_x(t)'!W19-'2a)answer'!$C19)/$CP$5</f>
        <v>-2.1818752282480007</v>
      </c>
      <c r="DQ20" s="32">
        <f>('2a) logm_x(t)'!Y19-'2a) logm_x(t)'!X19-'2a)answer'!$C19)/$CP$5</f>
        <v>0.11107484859481082</v>
      </c>
      <c r="DR20" s="32">
        <f>('2a) logm_x(t)'!Z19-'2a) logm_x(t)'!Y19-'2a)answer'!$C19)/$CP$5</f>
        <v>-0.85625388196739394</v>
      </c>
      <c r="DS20" s="32">
        <f>('2a) logm_x(t)'!AA19-'2a) logm_x(t)'!Z19-'2a)answer'!$C19)/$CP$5</f>
        <v>1.2520381101488114</v>
      </c>
      <c r="DT20" s="32">
        <f>('2a) logm_x(t)'!AB19-'2a) logm_x(t)'!AA19-'2a)answer'!$C19)/$CP$5</f>
        <v>0.86585016810540227</v>
      </c>
      <c r="DU20" s="32">
        <f>('2a) logm_x(t)'!AC19-'2a) logm_x(t)'!AB19-'2a)answer'!$C19)/$CP$5</f>
        <v>-2.1719943768329597</v>
      </c>
      <c r="DV20" s="32">
        <f>('2a) logm_x(t)'!AD19-'2a) logm_x(t)'!AC19-'2a)answer'!$C19)/$CP$5</f>
        <v>-0.21421288175829908</v>
      </c>
      <c r="DW20" s="32">
        <f>('2a) logm_x(t)'!AE19-'2a) logm_x(t)'!AD19-'2a)answer'!$C19)/$CP$5</f>
        <v>0.72967647900410115</v>
      </c>
      <c r="DX20" s="32">
        <f>('2a) logm_x(t)'!AF19-'2a) logm_x(t)'!AE19-'2a)answer'!$C19)/$CP$5</f>
        <v>1.1886788939608015</v>
      </c>
      <c r="DY20" s="32">
        <f>('2a) logm_x(t)'!AG19-'2a) logm_x(t)'!AF19-'2a)answer'!$C19)/$CP$5</f>
        <v>-1.1708376023000346</v>
      </c>
      <c r="DZ20" s="32">
        <f>('2a) logm_x(t)'!AH19-'2a) logm_x(t)'!AG19-'2a)answer'!$C19)/$CP$5</f>
        <v>-0.12540286765088207</v>
      </c>
      <c r="EA20" s="32">
        <f>('2a) logm_x(t)'!AI19-'2a) logm_x(t)'!AH19-'2a)answer'!$C19)/$CP$5</f>
        <v>-1.2678070988444805</v>
      </c>
      <c r="EB20" s="32">
        <f>('2a) logm_x(t)'!AJ19-'2a) logm_x(t)'!AI19-'2a)answer'!$C19)/$CP$5</f>
        <v>3.2548803276870863</v>
      </c>
      <c r="EC20" s="32">
        <f>('2a) logm_x(t)'!AK19-'2a) logm_x(t)'!AJ19-'2a)answer'!$C19)/$CP$5</f>
        <v>-2.4433823261473075</v>
      </c>
      <c r="ED20" s="32">
        <f>('2a) logm_x(t)'!AL19-'2a) logm_x(t)'!AK19-'2a)answer'!$C19)/$CP$5</f>
        <v>0.93574947244121698</v>
      </c>
      <c r="EE20" s="32">
        <f>('2a) logm_x(t)'!AM19-'2a) logm_x(t)'!AL19-'2a)answer'!$C19)/$CP$5</f>
        <v>-0.66250103695641105</v>
      </c>
      <c r="EF20" s="32">
        <f>('2a) logm_x(t)'!AN19-'2a) logm_x(t)'!AM19-'2a)answer'!$C19)/$CP$5</f>
        <v>-0.64051394893318303</v>
      </c>
      <c r="EG20" s="32">
        <f>('2a) logm_x(t)'!AO19-'2a) logm_x(t)'!AN19-'2a)answer'!$C19)/$CP$5</f>
        <v>1.5710668930936362</v>
      </c>
      <c r="EH20" s="32">
        <f>('2a) logm_x(t)'!AP19-'2a) logm_x(t)'!AO19-'2a)answer'!$C19)/$CP$5</f>
        <v>-1.3046326152146865</v>
      </c>
      <c r="EI20" s="32">
        <f>('2a) logm_x(t)'!AQ19-'2a) logm_x(t)'!AP19-'2a)answer'!$C19)/$CP$5</f>
        <v>0.63169737825021299</v>
      </c>
      <c r="EJ20" s="32">
        <f>('2a) logm_x(t)'!AR19-'2a) logm_x(t)'!AQ19-'2a)answer'!$C19)/$CP$5</f>
        <v>0.88245079290415274</v>
      </c>
      <c r="EK20" s="32">
        <f>('2a) logm_x(t)'!AS19-'2a) logm_x(t)'!AR19-'2a)answer'!$C19)/$CP$5</f>
        <v>-0.45161891081879529</v>
      </c>
      <c r="EL20" s="32">
        <f>('2a) logm_x(t)'!AT19-'2a) logm_x(t)'!AS19-'2a)answer'!$C19)/$CP$5</f>
        <v>-0.17455128793197855</v>
      </c>
      <c r="EM20" s="32">
        <f>('2a) logm_x(t)'!AU19-'2a) logm_x(t)'!AT19-'2a)answer'!$C19)/$CP$5</f>
        <v>0.45621976380565793</v>
      </c>
      <c r="EN20" s="32">
        <f>('2a) logm_x(t)'!AV19-'2a) logm_x(t)'!AU19-'2a)answer'!$C19)/$CP$5</f>
        <v>-0.50445630997846869</v>
      </c>
      <c r="EO20" s="32">
        <f>('2a) logm_x(t)'!AW19-'2a) logm_x(t)'!AV19-'2a)answer'!$C19)/$CP$5</f>
        <v>0.55227453592995468</v>
      </c>
      <c r="EP20" s="32">
        <f>('2a) logm_x(t)'!AX19-'2a) logm_x(t)'!AW19-'2a)answer'!$C19)/$CP$5</f>
        <v>-1.3499171317471119</v>
      </c>
      <c r="EQ20" s="32">
        <f>('2a) logm_x(t)'!AY19-'2a) logm_x(t)'!AX19-'2a)answer'!$C19)/$CP$5</f>
        <v>2.9541762292245339</v>
      </c>
      <c r="ER20" s="32">
        <f>('2a) logm_x(t)'!AZ19-'2a) logm_x(t)'!AY19-'2a)answer'!$C19)/$CP$5</f>
        <v>-0.13779461985987349</v>
      </c>
      <c r="ES20" s="32">
        <f>('2a) logm_x(t)'!BA19-'2a) logm_x(t)'!AZ19-'2a)answer'!$C19)/$CP$5</f>
        <v>0.66438280472658551</v>
      </c>
      <c r="ET20" s="32">
        <f>('2a) logm_x(t)'!BB19-'2a) logm_x(t)'!BA19-'2a)answer'!$C19)/$CP$5</f>
        <v>-0.60475516161904963</v>
      </c>
      <c r="EU20" s="32">
        <f>('2a) logm_x(t)'!BC19-'2a) logm_x(t)'!BB19-'2a)answer'!$C19)/$CP$5</f>
        <v>0.55846324130886915</v>
      </c>
      <c r="EV20" s="32">
        <f>('2a) logm_x(t)'!BD19-'2a) logm_x(t)'!BC19-'2a)answer'!$C19)/$CP$5</f>
        <v>-8.3843572478607215E-2</v>
      </c>
      <c r="EW20" s="32">
        <f>('2a) logm_x(t)'!BE19-'2a) logm_x(t)'!BD19-'2a)answer'!$C19)/$CP$5</f>
        <v>-7.9561202086946058E-4</v>
      </c>
      <c r="EX20" s="32">
        <f>('2a) logm_x(t)'!BF19-'2a) logm_x(t)'!BE19-'2a)answer'!$C19)/$CP$5</f>
        <v>1.3590600222078446</v>
      </c>
      <c r="EY20" s="32">
        <f>('2a) logm_x(t)'!BG19-'2a) logm_x(t)'!BF19-'2a)answer'!$C19)/$CP$5</f>
        <v>-1.826496308634316</v>
      </c>
      <c r="EZ20" s="32">
        <f>('2a) logm_x(t)'!BH19-'2a) logm_x(t)'!BG19-'2a)answer'!$C19)/$CP$5</f>
        <v>-0.10396447826704189</v>
      </c>
      <c r="FA20" s="32">
        <f>('2a) logm_x(t)'!BI19-'2a) logm_x(t)'!BH19-'2a)answer'!$C19)/$CP$5</f>
        <v>-1.1865453199722715</v>
      </c>
      <c r="FB20" s="32">
        <f>('2a) logm_x(t)'!BJ19-'2a) logm_x(t)'!BI19-'2a)answer'!$C19)/$CP$5</f>
        <v>1.0548013845428594</v>
      </c>
      <c r="FC20" s="32">
        <f>('2a) logm_x(t)'!BK19-'2a) logm_x(t)'!BJ19-'2a)answer'!$C19)/$CP$5</f>
        <v>-0.11808070282670616</v>
      </c>
      <c r="FD20" s="32">
        <f>('2a) logm_x(t)'!BL19-'2a) logm_x(t)'!BK19-'2a)answer'!$C19)/$CP$5</f>
        <v>-0.81285955846020186</v>
      </c>
      <c r="FE20" s="32">
        <f>('2a) logm_x(t)'!BM19-'2a) logm_x(t)'!BL19-'2a)answer'!$C19)/$CP$5</f>
        <v>0.44059326142717814</v>
      </c>
      <c r="FF20" s="32">
        <f>('2a) logm_x(t)'!BN19-'2a) logm_x(t)'!BM19-'2a)answer'!$C19)/$CP$5</f>
        <v>-0.67332500387103456</v>
      </c>
      <c r="FG20" s="32">
        <f>('2a) logm_x(t)'!BO19-'2a) logm_x(t)'!BN19-'2a)answer'!$C19)/$CP$5</f>
        <v>0.65759464937033907</v>
      </c>
      <c r="FH20" s="32">
        <f>('2a) logm_x(t)'!BP19-'2a) logm_x(t)'!BO19-'2a)answer'!$C19)/$CP$5</f>
        <v>-1.4318324248162086</v>
      </c>
      <c r="FI20" s="32">
        <f>('2a) logm_x(t)'!BQ19-'2a) logm_x(t)'!BP19-'2a)answer'!$C19)/$CP$5</f>
        <v>2.0065096480328322</v>
      </c>
      <c r="FJ20" s="32">
        <f>('2a) logm_x(t)'!BR19-'2a) logm_x(t)'!BQ19-'2a)answer'!$C19)/$CP$5</f>
        <v>0.33773238122030969</v>
      </c>
      <c r="FK20" s="32">
        <f>('2a) logm_x(t)'!BS19-'2a) logm_x(t)'!BR19-'2a)answer'!$C19)/$CP$5</f>
        <v>-1.6787561482174009</v>
      </c>
      <c r="FL20" s="32">
        <f>('2a) logm_x(t)'!BT19-'2a) logm_x(t)'!BS19-'2a)answer'!$C19)/$CP$5</f>
        <v>-0.50052533331828131</v>
      </c>
      <c r="FM20" s="32">
        <f>('2a) logm_x(t)'!BU19-'2a) logm_x(t)'!BT19-'2a)answer'!$C19)/$CP$5</f>
        <v>0.65761855412799541</v>
      </c>
      <c r="FN20" s="32">
        <f>('2a) logm_x(t)'!BV19-'2a) logm_x(t)'!BU19-'2a)answer'!$C19)/$CP$5</f>
        <v>-0.51109123385463739</v>
      </c>
      <c r="FO20" s="32">
        <f>('2a) logm_x(t)'!BW19-'2a) logm_x(t)'!BV19-'2a)answer'!$C19)/$CP$5</f>
        <v>0.4068987705324002</v>
      </c>
      <c r="FP20" s="32">
        <f>('2a) logm_x(t)'!BX19-'2a) logm_x(t)'!BW19-'2a)answer'!$C19)/$CP$5</f>
        <v>-0.26081574437975141</v>
      </c>
      <c r="FQ20" s="32">
        <f>('2a) logm_x(t)'!BY19-'2a) logm_x(t)'!BX19-'2a)answer'!$C19)/$CP$5</f>
        <v>0.92750324192898126</v>
      </c>
      <c r="FR20" s="32">
        <f>('2a) logm_x(t)'!BZ19-'2a) logm_x(t)'!BY19-'2a)answer'!$C19)/$CP$5</f>
        <v>-0.11120380891564056</v>
      </c>
      <c r="FS20" s="32">
        <f>('2a) logm_x(t)'!CA19-'2a) logm_x(t)'!BZ19-'2a)answer'!$C19)/$CP$5</f>
        <v>1.209043179367397</v>
      </c>
      <c r="FT20" s="32">
        <f>('2a) logm_x(t)'!CB19-'2a) logm_x(t)'!CA19-'2a)answer'!$C19)/$CP$5</f>
        <v>-0.79373937826428387</v>
      </c>
      <c r="FU20" s="32">
        <f>('2a) logm_x(t)'!CC19-'2a) logm_x(t)'!CB19-'2a)answer'!$C19)/$CP$5</f>
        <v>-1.3996723865220964</v>
      </c>
      <c r="FV20" s="32">
        <f>('2a) logm_x(t)'!CD19-'2a) logm_x(t)'!CC19-'2a)answer'!$C19)/$CP$5</f>
        <v>0.14513204720887415</v>
      </c>
      <c r="FW20" s="32">
        <f>('2a) logm_x(t)'!CE19-'2a) logm_x(t)'!CD19-'2a)answer'!$C19)/$CP$5</f>
        <v>0.14007207699874899</v>
      </c>
      <c r="FX20" s="32">
        <f>('2a) logm_x(t)'!CF19-'2a) logm_x(t)'!CE19-'2a)answer'!$C19)/$CP$5</f>
        <v>-0.17674373667004994</v>
      </c>
      <c r="FY20" s="32">
        <f>('2a) logm_x(t)'!CG19-'2a) logm_x(t)'!CF19-'2a)answer'!$C19)/$CP$5</f>
        <v>-2.6010236848916208</v>
      </c>
      <c r="FZ20" s="32">
        <f>('2a) logm_x(t)'!CH19-'2a) logm_x(t)'!CG19-'2a)answer'!$C19)/$CP$5</f>
        <v>0.14346972183089482</v>
      </c>
      <c r="GA20" s="32">
        <f>('2a) logm_x(t)'!CI19-'2a) logm_x(t)'!CH19-'2a)answer'!$C19)/$CP$5</f>
        <v>-0.88301870282875738</v>
      </c>
      <c r="GB20" s="32">
        <f>('2a) logm_x(t)'!CJ19-'2a) logm_x(t)'!CI19-'2a)answer'!$C19)/$CP$5</f>
        <v>1.8476564535788258</v>
      </c>
      <c r="GC20" s="32">
        <f>('2a) logm_x(t)'!CK19-'2a) logm_x(t)'!CJ19-'2a)answer'!$C19)/$CP$5</f>
        <v>-0.30352528254343153</v>
      </c>
      <c r="GD20" s="32">
        <f>('2a) logm_x(t)'!CL19-'2a) logm_x(t)'!CK19-'2a)answer'!$C19)/$CP$5</f>
        <v>1.6024285617847238</v>
      </c>
      <c r="GE20" s="32">
        <f>('2a) logm_x(t)'!CM19-'2a) logm_x(t)'!CL19-'2a)answer'!$C19)/$CP$5</f>
        <v>0.51168793442876259</v>
      </c>
      <c r="GF20" s="32">
        <f>('2a) logm_x(t)'!CN19-'2a) logm_x(t)'!CM19-'2a)answer'!$C19)/$CP$5</f>
        <v>-1.240749042774719</v>
      </c>
    </row>
    <row r="21" spans="1:188" x14ac:dyDescent="0.25">
      <c r="A21" s="31">
        <f>'2a) logm_x(t)'!A20</f>
        <v>17</v>
      </c>
      <c r="B21" s="32"/>
      <c r="C21" s="32">
        <f>IFERROR(('2a) logm_x(t)'!C20-'2a) logm_x(t)'!B20-'2a)answer'!$C20)^2,"")</f>
        <v>1.7556089944251695E-2</v>
      </c>
      <c r="D21" s="32">
        <f>IFERROR(('2a) logm_x(t)'!D20-'2a) logm_x(t)'!C20-'2a)answer'!$C20)^2,"")</f>
        <v>4.9661815472466592E-2</v>
      </c>
      <c r="E21" s="32">
        <f>IFERROR(('2a) logm_x(t)'!E20-'2a) logm_x(t)'!D20-'2a)answer'!$C20)^2,"")</f>
        <v>3.4967115935357284E-3</v>
      </c>
      <c r="F21" s="32">
        <f>IFERROR(('2a) logm_x(t)'!F20-'2a) logm_x(t)'!E20-'2a)answer'!$C20)^2,"")</f>
        <v>3.028845745543449E-2</v>
      </c>
      <c r="G21" s="32">
        <f>IFERROR(('2a) logm_x(t)'!G20-'2a) logm_x(t)'!F20-'2a)answer'!$C20)^2,"")</f>
        <v>1.0353723646295644E-2</v>
      </c>
      <c r="H21" s="32">
        <f>IFERROR(('2a) logm_x(t)'!H20-'2a) logm_x(t)'!G20-'2a)answer'!$C20)^2,"")</f>
        <v>1.1233595526432205E-5</v>
      </c>
      <c r="I21" s="32">
        <f>IFERROR(('2a) logm_x(t)'!I20-'2a) logm_x(t)'!H20-'2a)answer'!$C20)^2,"")</f>
        <v>5.4626930035408399E-4</v>
      </c>
      <c r="J21" s="32">
        <f>IFERROR(('2a) logm_x(t)'!J20-'2a) logm_x(t)'!I20-'2a)answer'!$C20)^2,"")</f>
        <v>4.113577841205891E-5</v>
      </c>
      <c r="K21" s="32">
        <f>IFERROR(('2a) logm_x(t)'!K20-'2a) logm_x(t)'!J20-'2a)answer'!$C20)^2,"")</f>
        <v>4.4791359962130326E-3</v>
      </c>
      <c r="L21" s="32">
        <f>IFERROR(('2a) logm_x(t)'!L20-'2a) logm_x(t)'!K20-'2a)answer'!$C20)^2,"")</f>
        <v>1.1296199701415238E-4</v>
      </c>
      <c r="M21" s="32">
        <f>IFERROR(('2a) logm_x(t)'!M20-'2a) logm_x(t)'!L20-'2a)answer'!$C20)^2,"")</f>
        <v>1.2791802165384573E-6</v>
      </c>
      <c r="N21" s="32">
        <f>IFERROR(('2a) logm_x(t)'!N20-'2a) logm_x(t)'!M20-'2a)answer'!$C20)^2,"")</f>
        <v>1.2036542220697857E-2</v>
      </c>
      <c r="O21" s="32">
        <f>IFERROR(('2a) logm_x(t)'!O20-'2a) logm_x(t)'!N20-'2a)answer'!$C20)^2,"")</f>
        <v>1.0395697795035351E-2</v>
      </c>
      <c r="P21" s="32">
        <f>IFERROR(('2a) logm_x(t)'!P20-'2a) logm_x(t)'!O20-'2a)answer'!$C20)^2,"")</f>
        <v>1.6116948648305012E-4</v>
      </c>
      <c r="Q21" s="32">
        <f>IFERROR(('2a) logm_x(t)'!Q20-'2a) logm_x(t)'!P20-'2a)answer'!$C20)^2,"")</f>
        <v>6.3726789007126482E-3</v>
      </c>
      <c r="R21" s="32">
        <f>IFERROR(('2a) logm_x(t)'!R20-'2a) logm_x(t)'!Q20-'2a)answer'!$C20)^2,"")</f>
        <v>1.4478987809092229E-3</v>
      </c>
      <c r="S21" s="32">
        <f>IFERROR(('2a) logm_x(t)'!S20-'2a) logm_x(t)'!R20-'2a)answer'!$C20)^2,"")</f>
        <v>4.7545533320717112E-3</v>
      </c>
      <c r="T21" s="32">
        <f>IFERROR(('2a) logm_x(t)'!T20-'2a) logm_x(t)'!S20-'2a)answer'!$C20)^2,"")</f>
        <v>1.1816761982664096E-2</v>
      </c>
      <c r="U21" s="32">
        <f>IFERROR(('2a) logm_x(t)'!U20-'2a) logm_x(t)'!T20-'2a)answer'!$C20)^2,"")</f>
        <v>1.62009941622848E-2</v>
      </c>
      <c r="V21" s="32">
        <f>IFERROR(('2a) logm_x(t)'!V20-'2a) logm_x(t)'!U20-'2a)answer'!$C20)^2,"")</f>
        <v>4.0750082139384511E-2</v>
      </c>
      <c r="W21" s="32">
        <f>IFERROR(('2a) logm_x(t)'!W20-'2a) logm_x(t)'!V20-'2a)answer'!$C20)^2,"")</f>
        <v>2.9451636189291704E-2</v>
      </c>
      <c r="X21" s="32">
        <f>IFERROR(('2a) logm_x(t)'!X20-'2a) logm_x(t)'!W20-'2a)answer'!$C20)^2,"")</f>
        <v>5.5521524027123885E-4</v>
      </c>
      <c r="Y21" s="32">
        <f>IFERROR(('2a) logm_x(t)'!Y20-'2a) logm_x(t)'!X20-'2a)answer'!$C20)^2,"")</f>
        <v>5.810054923028149E-3</v>
      </c>
      <c r="Z21" s="32">
        <f>IFERROR(('2a) logm_x(t)'!Z20-'2a) logm_x(t)'!Y20-'2a)answer'!$C20)^2,"")</f>
        <v>8.1492763739280955E-4</v>
      </c>
      <c r="AA21" s="32">
        <f>IFERROR(('2a) logm_x(t)'!AA20-'2a) logm_x(t)'!Z20-'2a)answer'!$C20)^2,"")</f>
        <v>9.3289939170149305E-6</v>
      </c>
      <c r="AB21" s="32">
        <f>IFERROR(('2a) logm_x(t)'!AB20-'2a) logm_x(t)'!AA20-'2a)answer'!$C20)^2,"")</f>
        <v>2.460841091053995E-2</v>
      </c>
      <c r="AC21" s="32">
        <f>IFERROR(('2a) logm_x(t)'!AC20-'2a) logm_x(t)'!AB20-'2a)answer'!$C20)^2,"")</f>
        <v>3.09280012867146E-2</v>
      </c>
      <c r="AD21" s="32">
        <f>IFERROR(('2a) logm_x(t)'!AD20-'2a) logm_x(t)'!AC20-'2a)answer'!$C20)^2,"")</f>
        <v>2.3257842125766624E-2</v>
      </c>
      <c r="AE21" s="32">
        <f>IFERROR(('2a) logm_x(t)'!AE20-'2a) logm_x(t)'!AD20-'2a)answer'!$C20)^2,"")</f>
        <v>7.5445770059628901E-3</v>
      </c>
      <c r="AF21" s="32">
        <f>IFERROR(('2a) logm_x(t)'!AF20-'2a) logm_x(t)'!AE20-'2a)answer'!$C20)^2,"")</f>
        <v>0.13041006447355652</v>
      </c>
      <c r="AG21" s="32">
        <f>IFERROR(('2a) logm_x(t)'!AG20-'2a) logm_x(t)'!AF20-'2a)answer'!$C20)^2,"")</f>
        <v>5.5247502861207757E-3</v>
      </c>
      <c r="AH21" s="32">
        <f>IFERROR(('2a) logm_x(t)'!AH20-'2a) logm_x(t)'!AG20-'2a)answer'!$C20)^2,"")</f>
        <v>4.5679576872637026E-3</v>
      </c>
      <c r="AI21" s="32">
        <f>IFERROR(('2a) logm_x(t)'!AI20-'2a) logm_x(t)'!AH20-'2a)answer'!$C20)^2,"")</f>
        <v>9.8046257009218969E-4</v>
      </c>
      <c r="AJ21" s="32">
        <f>IFERROR(('2a) logm_x(t)'!AJ20-'2a) logm_x(t)'!AI20-'2a)answer'!$C20)^2,"")</f>
        <v>4.4653554773777075E-3</v>
      </c>
      <c r="AK21" s="32">
        <f>IFERROR(('2a) logm_x(t)'!AK20-'2a) logm_x(t)'!AJ20-'2a)answer'!$C20)^2,"")</f>
        <v>4.5267998819421432E-3</v>
      </c>
      <c r="AL21" s="32">
        <f>IFERROR(('2a) logm_x(t)'!AL20-'2a) logm_x(t)'!AK20-'2a)answer'!$C20)^2,"")</f>
        <v>4.6355905427377933E-3</v>
      </c>
      <c r="AM21" s="32">
        <f>IFERROR(('2a) logm_x(t)'!AM20-'2a) logm_x(t)'!AL20-'2a)answer'!$C20)^2,"")</f>
        <v>8.1647614207375468E-3</v>
      </c>
      <c r="AN21" s="32">
        <f>IFERROR(('2a) logm_x(t)'!AN20-'2a) logm_x(t)'!AM20-'2a)answer'!$C20)^2,"")</f>
        <v>6.5058302347121853E-5</v>
      </c>
      <c r="AO21" s="32">
        <f>IFERROR(('2a) logm_x(t)'!AO20-'2a) logm_x(t)'!AN20-'2a)answer'!$C20)^2,"")</f>
        <v>4.5738107965167661E-2</v>
      </c>
      <c r="AP21" s="32">
        <f>IFERROR(('2a) logm_x(t)'!AP20-'2a) logm_x(t)'!AO20-'2a)answer'!$C20)^2,"")</f>
        <v>1.151718882215863E-2</v>
      </c>
      <c r="AQ21" s="32">
        <f>IFERROR(('2a) logm_x(t)'!AQ20-'2a) logm_x(t)'!AP20-'2a)answer'!$C20)^2,"")</f>
        <v>1.1738193089275232E-2</v>
      </c>
      <c r="AR21" s="32">
        <f>IFERROR(('2a) logm_x(t)'!AR20-'2a) logm_x(t)'!AQ20-'2a)answer'!$C20)^2,"")</f>
        <v>1.3083576203085199E-2</v>
      </c>
      <c r="AS21" s="32">
        <f>IFERROR(('2a) logm_x(t)'!AS20-'2a) logm_x(t)'!AR20-'2a)answer'!$C20)^2,"")</f>
        <v>2.0095975053529926E-3</v>
      </c>
      <c r="AT21" s="32">
        <f>IFERROR(('2a) logm_x(t)'!AT20-'2a) logm_x(t)'!AS20-'2a)answer'!$C20)^2,"")</f>
        <v>4.8892471661161049E-2</v>
      </c>
      <c r="AU21" s="32">
        <f>IFERROR(('2a) logm_x(t)'!AU20-'2a) logm_x(t)'!AT20-'2a)answer'!$C20)^2,"")</f>
        <v>3.6380844225803034E-3</v>
      </c>
      <c r="AV21" s="32">
        <f>IFERROR(('2a) logm_x(t)'!AV20-'2a) logm_x(t)'!AU20-'2a)answer'!$C20)^2,"")</f>
        <v>3.0506891632822452E-2</v>
      </c>
      <c r="AW21" s="32">
        <f>IFERROR(('2a) logm_x(t)'!AW20-'2a) logm_x(t)'!AV20-'2a)answer'!$C20)^2,"")</f>
        <v>7.0292672266077424E-2</v>
      </c>
      <c r="AX21" s="32">
        <f>IFERROR(('2a) logm_x(t)'!AX20-'2a) logm_x(t)'!AW20-'2a)answer'!$C20)^2,"")</f>
        <v>3.5772242261481413E-5</v>
      </c>
      <c r="AY21" s="32">
        <f>IFERROR(('2a) logm_x(t)'!AY20-'2a) logm_x(t)'!AX20-'2a)answer'!$C20)^2,"")</f>
        <v>1.0948011293325905E-3</v>
      </c>
      <c r="AZ21" s="32">
        <f>IFERROR(('2a) logm_x(t)'!AZ20-'2a) logm_x(t)'!AY20-'2a)answer'!$C20)^2,"")</f>
        <v>1.3590802292418639E-2</v>
      </c>
      <c r="BA21" s="32">
        <f>IFERROR(('2a) logm_x(t)'!BA20-'2a) logm_x(t)'!AZ20-'2a)answer'!$C20)^2,"")</f>
        <v>4.2226082391007239E-2</v>
      </c>
      <c r="BB21" s="32">
        <f>IFERROR(('2a) logm_x(t)'!BB20-'2a) logm_x(t)'!BA20-'2a)answer'!$C20)^2,"")</f>
        <v>1.5930038482605401E-3</v>
      </c>
      <c r="BC21" s="32">
        <f>IFERROR(('2a) logm_x(t)'!BC20-'2a) logm_x(t)'!BB20-'2a)answer'!$C20)^2,"")</f>
        <v>6.2466962137176549E-2</v>
      </c>
      <c r="BD21" s="32">
        <f>IFERROR(('2a) logm_x(t)'!BD20-'2a) logm_x(t)'!BC20-'2a)answer'!$C20)^2,"")</f>
        <v>2.4102569127560807E-3</v>
      </c>
      <c r="BE21" s="32">
        <f>IFERROR(('2a) logm_x(t)'!BE20-'2a) logm_x(t)'!BD20-'2a)answer'!$C20)^2,"")</f>
        <v>2.6033244139235931E-3</v>
      </c>
      <c r="BF21" s="32">
        <f>IFERROR(('2a) logm_x(t)'!BF20-'2a) logm_x(t)'!BE20-'2a)answer'!$C20)^2,"")</f>
        <v>4.0455036105755456E-3</v>
      </c>
      <c r="BG21" s="32">
        <f>IFERROR(('2a) logm_x(t)'!BG20-'2a) logm_x(t)'!BF20-'2a)answer'!$C20)^2,"")</f>
        <v>2.804515833086673E-3</v>
      </c>
      <c r="BH21" s="32">
        <f>IFERROR(('2a) logm_x(t)'!BH20-'2a) logm_x(t)'!BG20-'2a)answer'!$C20)^2,"")</f>
        <v>1.1255157754772009E-2</v>
      </c>
      <c r="BI21" s="32">
        <f>IFERROR(('2a) logm_x(t)'!BI20-'2a) logm_x(t)'!BH20-'2a)answer'!$C20)^2,"")</f>
        <v>2.014374693272053E-2</v>
      </c>
      <c r="BJ21" s="32">
        <f>IFERROR(('2a) logm_x(t)'!BJ20-'2a) logm_x(t)'!BI20-'2a)answer'!$C20)^2,"")</f>
        <v>1.8417182198408349E-2</v>
      </c>
      <c r="BK21" s="32">
        <f>IFERROR(('2a) logm_x(t)'!BK20-'2a) logm_x(t)'!BJ20-'2a)answer'!$C20)^2,"")</f>
        <v>2.1296769468103636E-2</v>
      </c>
      <c r="BL21" s="32">
        <f>IFERROR(('2a) logm_x(t)'!BL20-'2a) logm_x(t)'!BK20-'2a)answer'!$C20)^2,"")</f>
        <v>2.245680057144488E-2</v>
      </c>
      <c r="BM21" s="32">
        <f>IFERROR(('2a) logm_x(t)'!BM20-'2a) logm_x(t)'!BL20-'2a)answer'!$C20)^2,"")</f>
        <v>2.0577019185445854E-4</v>
      </c>
      <c r="BN21" s="32">
        <f>IFERROR(('2a) logm_x(t)'!BN20-'2a) logm_x(t)'!BM20-'2a)answer'!$C20)^2,"")</f>
        <v>1.2029958545927176E-4</v>
      </c>
      <c r="BO21" s="32">
        <f>IFERROR(('2a) logm_x(t)'!BO20-'2a) logm_x(t)'!BN20-'2a)answer'!$C20)^2,"")</f>
        <v>2.8676449878149829E-3</v>
      </c>
      <c r="BP21" s="32">
        <f>IFERROR(('2a) logm_x(t)'!BP20-'2a) logm_x(t)'!BO20-'2a)answer'!$C20)^2,"")</f>
        <v>8.6688506654557238E-5</v>
      </c>
      <c r="BQ21" s="32">
        <f>IFERROR(('2a) logm_x(t)'!BQ20-'2a) logm_x(t)'!BP20-'2a)answer'!$C20)^2,"")</f>
        <v>4.3528615861812933E-2</v>
      </c>
      <c r="BR21" s="32">
        <f>IFERROR(('2a) logm_x(t)'!BR20-'2a) logm_x(t)'!BQ20-'2a)answer'!$C20)^2,"")</f>
        <v>2.3046926486657907E-2</v>
      </c>
      <c r="BS21" s="32">
        <f>IFERROR(('2a) logm_x(t)'!BS20-'2a) logm_x(t)'!BR20-'2a)answer'!$C20)^2,"")</f>
        <v>2.7662785880416842E-2</v>
      </c>
      <c r="BT21" s="32">
        <f>IFERROR(('2a) logm_x(t)'!BT20-'2a) logm_x(t)'!BS20-'2a)answer'!$C20)^2,"")</f>
        <v>2.703334638156515E-3</v>
      </c>
      <c r="BU21" s="32">
        <f>IFERROR(('2a) logm_x(t)'!BU20-'2a) logm_x(t)'!BT20-'2a)answer'!$C20)^2,"")</f>
        <v>5.4590835088505905E-5</v>
      </c>
      <c r="BV21" s="32">
        <f>IFERROR(('2a) logm_x(t)'!BV20-'2a) logm_x(t)'!BU20-'2a)answer'!$C20)^2,"")</f>
        <v>1.9692236159079932E-2</v>
      </c>
      <c r="BW21" s="32">
        <f>IFERROR(('2a) logm_x(t)'!BW20-'2a) logm_x(t)'!BV20-'2a)answer'!$C20)^2,"")</f>
        <v>5.5897619956739919E-2</v>
      </c>
      <c r="BX21" s="32">
        <f>IFERROR(('2a) logm_x(t)'!BX20-'2a) logm_x(t)'!BW20-'2a)answer'!$C20)^2,"")</f>
        <v>3.4029959661709804E-2</v>
      </c>
      <c r="BY21" s="32">
        <f>IFERROR(('2a) logm_x(t)'!BY20-'2a) logm_x(t)'!BX20-'2a)answer'!$C20)^2,"")</f>
        <v>3.9798656083903462E-2</v>
      </c>
      <c r="BZ21" s="32">
        <f>IFERROR(('2a) logm_x(t)'!BZ20-'2a) logm_x(t)'!BY20-'2a)answer'!$C20)^2,"")</f>
        <v>2.8544070175795565E-3</v>
      </c>
      <c r="CA21" s="32">
        <f>IFERROR(('2a) logm_x(t)'!CA20-'2a) logm_x(t)'!BZ20-'2a)answer'!$C20)^2,"")</f>
        <v>3.8343338311945765E-2</v>
      </c>
      <c r="CB21" s="32">
        <f>IFERROR(('2a) logm_x(t)'!CB20-'2a) logm_x(t)'!CA20-'2a)answer'!$C20)^2,"")</f>
        <v>2.2529938301592755E-3</v>
      </c>
      <c r="CC21" s="32">
        <f>IFERROR(('2a) logm_x(t)'!CC20-'2a) logm_x(t)'!CB20-'2a)answer'!$C20)^2,"")</f>
        <v>1.8081081953483066E-2</v>
      </c>
      <c r="CD21" s="32">
        <f>IFERROR(('2a) logm_x(t)'!CD20-'2a) logm_x(t)'!CC20-'2a)answer'!$C20)^2,"")</f>
        <v>1.9282459344018E-2</v>
      </c>
      <c r="CE21" s="32">
        <f>IFERROR(('2a) logm_x(t)'!CE20-'2a) logm_x(t)'!CD20-'2a)answer'!$C20)^2,"")</f>
        <v>6.3006688076896154E-4</v>
      </c>
      <c r="CF21" s="32">
        <f>IFERROR(('2a) logm_x(t)'!CF20-'2a) logm_x(t)'!CE20-'2a)answer'!$C20)^2,"")</f>
        <v>1.2942662673351416E-4</v>
      </c>
      <c r="CG21" s="32">
        <f>IFERROR(('2a) logm_x(t)'!CG20-'2a) logm_x(t)'!CF20-'2a)answer'!$C20)^2,"")</f>
        <v>9.3196204792972095E-2</v>
      </c>
      <c r="CH21" s="32">
        <f>IFERROR(('2a) logm_x(t)'!CH20-'2a) logm_x(t)'!CG20-'2a)answer'!$C20)^2,"")</f>
        <v>1.0178660134266207E-2</v>
      </c>
      <c r="CI21" s="32">
        <f>IFERROR(('2a) logm_x(t)'!CI20-'2a) logm_x(t)'!CH20-'2a)answer'!$C20)^2,"")</f>
        <v>5.8023420404197919E-3</v>
      </c>
      <c r="CJ21" s="32">
        <f>IFERROR(('2a) logm_x(t)'!CJ20-'2a) logm_x(t)'!CI20-'2a)answer'!$C20)^2,"")</f>
        <v>3.4883532885717497E-4</v>
      </c>
      <c r="CK21" s="32">
        <f>IFERROR(('2a) logm_x(t)'!CK20-'2a) logm_x(t)'!CJ20-'2a)answer'!$C20)^2,"")</f>
        <v>6.0647985275379696E-3</v>
      </c>
      <c r="CL21" s="32">
        <f>IFERROR(('2a) logm_x(t)'!CL20-'2a) logm_x(t)'!CK20-'2a)answer'!$C20)^2,"")</f>
        <v>3.7101464969439184E-4</v>
      </c>
      <c r="CM21" s="32">
        <f>IFERROR(('2a) logm_x(t)'!CM20-'2a) logm_x(t)'!CL20-'2a)answer'!$C20)^2,"")</f>
        <v>1.3570150737100167E-2</v>
      </c>
      <c r="CN21" s="32">
        <f>IFERROR(('2a) logm_x(t)'!CN20-'2a) logm_x(t)'!CM20-'2a)answer'!$C20)^2,"")</f>
        <v>3.4789624372409969E-2</v>
      </c>
      <c r="CT21" s="31">
        <f t="shared" si="3"/>
        <v>17</v>
      </c>
      <c r="CU21" s="32">
        <f>('2a) logm_x(t)'!C20-'2a) logm_x(t)'!B20-'2a)answer'!$C20)/$CP$5</f>
        <v>-0.94930566375110814</v>
      </c>
      <c r="CV21" s="32">
        <f>('2a) logm_x(t)'!D20-'2a) logm_x(t)'!C20-'2a)answer'!$C20)/$CP$5</f>
        <v>1.5966270004596919</v>
      </c>
      <c r="CW21" s="32">
        <f>('2a) logm_x(t)'!E20-'2a) logm_x(t)'!D20-'2a)answer'!$C20)/$CP$5</f>
        <v>0.4236645051732989</v>
      </c>
      <c r="CX21" s="32">
        <f>('2a) logm_x(t)'!F20-'2a) logm_x(t)'!E20-'2a)answer'!$C20)/$CP$5</f>
        <v>-1.2468974918615621</v>
      </c>
      <c r="CY21" s="32">
        <f>('2a) logm_x(t)'!G20-'2a) logm_x(t)'!F20-'2a)answer'!$C20)/$CP$5</f>
        <v>-0.72902170364060315</v>
      </c>
      <c r="CZ21" s="32">
        <f>('2a) logm_x(t)'!H20-'2a) logm_x(t)'!G20-'2a)answer'!$C20)/$CP$5</f>
        <v>-2.4013284417229486E-2</v>
      </c>
      <c r="DA21" s="32">
        <f>('2a) logm_x(t)'!I20-'2a) logm_x(t)'!H20-'2a)answer'!$C20)/$CP$5</f>
        <v>0.16745401716597888</v>
      </c>
      <c r="DB21" s="32">
        <f>('2a) logm_x(t)'!J20-'2a) logm_x(t)'!I20-'2a)answer'!$C20)/$CP$5</f>
        <v>4.5951747657317667E-2</v>
      </c>
      <c r="DC21" s="32">
        <f>('2a) logm_x(t)'!K20-'2a) logm_x(t)'!J20-'2a)answer'!$C20)/$CP$5</f>
        <v>-0.47950075768759576</v>
      </c>
      <c r="DD21" s="32">
        <f>('2a) logm_x(t)'!L20-'2a) logm_x(t)'!K20-'2a)answer'!$C20)/$CP$5</f>
        <v>7.6147974208600325E-2</v>
      </c>
      <c r="DE21" s="32">
        <f>('2a) logm_x(t)'!M20-'2a) logm_x(t)'!L20-'2a)answer'!$C20)/$CP$5</f>
        <v>-8.103227657438157E-3</v>
      </c>
      <c r="DF21" s="32">
        <f>('2a) logm_x(t)'!N20-'2a) logm_x(t)'!M20-'2a)answer'!$C20)/$CP$5</f>
        <v>-0.78603710083486744</v>
      </c>
      <c r="DG21" s="32">
        <f>('2a) logm_x(t)'!O20-'2a) logm_x(t)'!N20-'2a)answer'!$C20)/$CP$5</f>
        <v>0.73049794136402002</v>
      </c>
      <c r="DH21" s="32">
        <f>('2a) logm_x(t)'!P20-'2a) logm_x(t)'!O20-'2a)answer'!$C20)/$CP$5</f>
        <v>-9.0956467346373956E-2</v>
      </c>
      <c r="DI21" s="32">
        <f>('2a) logm_x(t)'!Q20-'2a) logm_x(t)'!P20-'2a)answer'!$C20)/$CP$5</f>
        <v>0.57194358273579704</v>
      </c>
      <c r="DJ21" s="32">
        <f>('2a) logm_x(t)'!R20-'2a) logm_x(t)'!Q20-'2a)answer'!$C20)/$CP$5</f>
        <v>0.27262223544909975</v>
      </c>
      <c r="DK21" s="32">
        <f>('2a) logm_x(t)'!S20-'2a) logm_x(t)'!R20-'2a)answer'!$C20)/$CP$5</f>
        <v>0.49402284799507901</v>
      </c>
      <c r="DL21" s="32">
        <f>('2a) logm_x(t)'!T20-'2a) logm_x(t)'!S20-'2a)answer'!$C20)/$CP$5</f>
        <v>0.77882775016804551</v>
      </c>
      <c r="DM21" s="32">
        <f>('2a) logm_x(t)'!U20-'2a) logm_x(t)'!T20-'2a)answer'!$C20)/$CP$5</f>
        <v>-0.91193315621405802</v>
      </c>
      <c r="DN21" s="32">
        <f>('2a) logm_x(t)'!V20-'2a) logm_x(t)'!U20-'2a)answer'!$C20)/$CP$5</f>
        <v>-1.446293444186292</v>
      </c>
      <c r="DO21" s="32">
        <f>('2a) logm_x(t)'!W20-'2a) logm_x(t)'!V20-'2a)answer'!$C20)/$CP$5</f>
        <v>1.2295519613546078</v>
      </c>
      <c r="DP21" s="32">
        <f>('2a) logm_x(t)'!X20-'2a) logm_x(t)'!W20-'2a)answer'!$C20)/$CP$5</f>
        <v>0.16881959836990953</v>
      </c>
      <c r="DQ21" s="32">
        <f>('2a) logm_x(t)'!Y20-'2a) logm_x(t)'!X20-'2a)answer'!$C20)/$CP$5</f>
        <v>-0.54611272013347012</v>
      </c>
      <c r="DR21" s="32">
        <f>('2a) logm_x(t)'!Z20-'2a) logm_x(t)'!Y20-'2a)answer'!$C20)/$CP$5</f>
        <v>0.20452749380602517</v>
      </c>
      <c r="DS21" s="32">
        <f>('2a) logm_x(t)'!AA20-'2a) logm_x(t)'!Z20-'2a)answer'!$C20)/$CP$5</f>
        <v>2.1883136952227586E-2</v>
      </c>
      <c r="DT21" s="32">
        <f>('2a) logm_x(t)'!AB20-'2a) logm_x(t)'!AA20-'2a)answer'!$C20)/$CP$5</f>
        <v>-1.1239162705452119</v>
      </c>
      <c r="DU21" s="32">
        <f>('2a) logm_x(t)'!AC20-'2a) logm_x(t)'!AB20-'2a)answer'!$C20)/$CP$5</f>
        <v>1.259992908303607</v>
      </c>
      <c r="DV21" s="32">
        <f>('2a) logm_x(t)'!AD20-'2a) logm_x(t)'!AC20-'2a)answer'!$C20)/$CP$5</f>
        <v>-1.0926394643864685</v>
      </c>
      <c r="DW21" s="32">
        <f>('2a) logm_x(t)'!AE20-'2a) logm_x(t)'!AD20-'2a)answer'!$C20)/$CP$5</f>
        <v>0.62231407154409191</v>
      </c>
      <c r="DX21" s="32">
        <f>('2a) logm_x(t)'!AF20-'2a) logm_x(t)'!AE20-'2a)answer'!$C20)/$CP$5</f>
        <v>2.5873055981319317</v>
      </c>
      <c r="DY21" s="32">
        <f>('2a) logm_x(t)'!AG20-'2a) logm_x(t)'!AF20-'2a)answer'!$C20)/$CP$5</f>
        <v>-0.53253542128402753</v>
      </c>
      <c r="DZ21" s="32">
        <f>('2a) logm_x(t)'!AH20-'2a) logm_x(t)'!AG20-'2a)answer'!$C20)/$CP$5</f>
        <v>-0.48423169182386566</v>
      </c>
      <c r="EA21" s="32">
        <f>('2a) logm_x(t)'!AI20-'2a) logm_x(t)'!AH20-'2a)answer'!$C20)/$CP$5</f>
        <v>0.22434049964090869</v>
      </c>
      <c r="EB21" s="32">
        <f>('2a) logm_x(t)'!AJ20-'2a) logm_x(t)'!AI20-'2a)answer'!$C20)/$CP$5</f>
        <v>-0.47876257297621788</v>
      </c>
      <c r="EC21" s="32">
        <f>('2a) logm_x(t)'!AK20-'2a) logm_x(t)'!AJ20-'2a)answer'!$C20)/$CP$5</f>
        <v>0.48204526507218937</v>
      </c>
      <c r="ED21" s="32">
        <f>('2a) logm_x(t)'!AL20-'2a) logm_x(t)'!AK20-'2a)answer'!$C20)/$CP$5</f>
        <v>-0.48780327019865122</v>
      </c>
      <c r="EE21" s="32">
        <f>('2a) logm_x(t)'!AM20-'2a) logm_x(t)'!AL20-'2a)answer'!$C20)/$CP$5</f>
        <v>0.64738692342560711</v>
      </c>
      <c r="EF21" s="32">
        <f>('2a) logm_x(t)'!AN20-'2a) logm_x(t)'!AM20-'2a)answer'!$C20)/$CP$5</f>
        <v>-5.7788781410779533E-2</v>
      </c>
      <c r="EG21" s="32">
        <f>('2a) logm_x(t)'!AO20-'2a) logm_x(t)'!AN20-'2a)answer'!$C20)/$CP$5</f>
        <v>-1.5322557897264704</v>
      </c>
      <c r="EH21" s="32">
        <f>('2a) logm_x(t)'!AP20-'2a) logm_x(t)'!AO20-'2a)answer'!$C20)/$CP$5</f>
        <v>0.76889213215064844</v>
      </c>
      <c r="EI21" s="32">
        <f>('2a) logm_x(t)'!AQ20-'2a) logm_x(t)'!AP20-'2a)answer'!$C20)/$CP$5</f>
        <v>0.776234244056349</v>
      </c>
      <c r="EJ21" s="32">
        <f>('2a) logm_x(t)'!AR20-'2a) logm_x(t)'!AQ20-'2a)answer'!$C20)/$CP$5</f>
        <v>-0.81951217025634371</v>
      </c>
      <c r="EK21" s="32">
        <f>('2a) logm_x(t)'!AS20-'2a) logm_x(t)'!AR20-'2a)answer'!$C20)/$CP$5</f>
        <v>0.32117868441540681</v>
      </c>
      <c r="EL21" s="32">
        <f>('2a) logm_x(t)'!AT20-'2a) logm_x(t)'!AS20-'2a)answer'!$C20)/$CP$5</f>
        <v>1.5842115298002779</v>
      </c>
      <c r="EM21" s="32">
        <f>('2a) logm_x(t)'!AU20-'2a) logm_x(t)'!AT20-'2a)answer'!$C20)/$CP$5</f>
        <v>0.43214407187724507</v>
      </c>
      <c r="EN21" s="32">
        <f>('2a) logm_x(t)'!AV20-'2a) logm_x(t)'!AU20-'2a)answer'!$C20)/$CP$5</f>
        <v>-1.2513855997626795</v>
      </c>
      <c r="EO21" s="32">
        <f>('2a) logm_x(t)'!AW20-'2a) logm_x(t)'!AV20-'2a)answer'!$C20)/$CP$5</f>
        <v>1.8995345636794896</v>
      </c>
      <c r="EP21" s="32">
        <f>('2a) logm_x(t)'!AX20-'2a) logm_x(t)'!AW20-'2a)answer'!$C20)/$CP$5</f>
        <v>-4.2851423648428255E-2</v>
      </c>
      <c r="EQ21" s="32">
        <f>('2a) logm_x(t)'!AY20-'2a) logm_x(t)'!AX20-'2a)answer'!$C20)/$CP$5</f>
        <v>0.23706082515424481</v>
      </c>
      <c r="ER21" s="32">
        <f>('2a) logm_x(t)'!AZ20-'2a) logm_x(t)'!AY20-'2a)answer'!$C20)/$CP$5</f>
        <v>0.83524660829625197</v>
      </c>
      <c r="ES21" s="32">
        <f>('2a) logm_x(t)'!BA20-'2a) logm_x(t)'!AZ20-'2a)answer'!$C20)/$CP$5</f>
        <v>-1.4722534095398099</v>
      </c>
      <c r="ET21" s="32">
        <f>('2a) logm_x(t)'!BB20-'2a) logm_x(t)'!BA20-'2a)answer'!$C20)/$CP$5</f>
        <v>0.28595690364020493</v>
      </c>
      <c r="EU21" s="32">
        <f>('2a) logm_x(t)'!BC20-'2a) logm_x(t)'!BB20-'2a)answer'!$C20)/$CP$5</f>
        <v>1.790677457574128</v>
      </c>
      <c r="EV21" s="32">
        <f>('2a) logm_x(t)'!BD20-'2a) logm_x(t)'!BC20-'2a)answer'!$C20)/$CP$5</f>
        <v>-0.35174168679725754</v>
      </c>
      <c r="EW21" s="32">
        <f>('2a) logm_x(t)'!BE20-'2a) logm_x(t)'!BD20-'2a)answer'!$C20)/$CP$5</f>
        <v>-0.36555802220672556</v>
      </c>
      <c r="EX21" s="32">
        <f>('2a) logm_x(t)'!BF20-'2a) logm_x(t)'!BE20-'2a)answer'!$C20)/$CP$5</f>
        <v>-0.45569941382124995</v>
      </c>
      <c r="EY21" s="32">
        <f>('2a) logm_x(t)'!BG20-'2a) logm_x(t)'!BF20-'2a)answer'!$C20)/$CP$5</f>
        <v>0.37942078783437716</v>
      </c>
      <c r="EZ21" s="32">
        <f>('2a) logm_x(t)'!BH20-'2a) logm_x(t)'!BG20-'2a)answer'!$C20)/$CP$5</f>
        <v>-0.76009515919020765</v>
      </c>
      <c r="FA21" s="32">
        <f>('2a) logm_x(t)'!BI20-'2a) logm_x(t)'!BH20-'2a)answer'!$C20)/$CP$5</f>
        <v>1.0168626641071148</v>
      </c>
      <c r="FB21" s="32">
        <f>('2a) logm_x(t)'!BJ20-'2a) logm_x(t)'!BI20-'2a)answer'!$C20)/$CP$5</f>
        <v>-0.97230779083260888</v>
      </c>
      <c r="FC21" s="32">
        <f>('2a) logm_x(t)'!BK20-'2a) logm_x(t)'!BJ20-'2a)answer'!$C20)/$CP$5</f>
        <v>-1.0455601882609176</v>
      </c>
      <c r="FD21" s="32">
        <f>('2a) logm_x(t)'!BL20-'2a) logm_x(t)'!BK20-'2a)answer'!$C20)/$CP$5</f>
        <v>1.0736583709578185</v>
      </c>
      <c r="FE21" s="32">
        <f>('2a) logm_x(t)'!BM20-'2a) logm_x(t)'!BL20-'2a)answer'!$C20)/$CP$5</f>
        <v>-0.10277403428598703</v>
      </c>
      <c r="FF21" s="32">
        <f>('2a) logm_x(t)'!BN20-'2a) logm_x(t)'!BM20-'2a)answer'!$C20)/$CP$5</f>
        <v>7.8582210053089602E-2</v>
      </c>
      <c r="FG21" s="32">
        <f>('2a) logm_x(t)'!BO20-'2a) logm_x(t)'!BN20-'2a)answer'!$C20)/$CP$5</f>
        <v>-0.38366737073610074</v>
      </c>
      <c r="FH21" s="32">
        <f>('2a) logm_x(t)'!BP20-'2a) logm_x(t)'!BO20-'2a)answer'!$C20)/$CP$5</f>
        <v>-6.6707234166176022E-2</v>
      </c>
      <c r="FI21" s="32">
        <f>('2a) logm_x(t)'!BQ20-'2a) logm_x(t)'!BP20-'2a)answer'!$C20)/$CP$5</f>
        <v>1.4947879980190348</v>
      </c>
      <c r="FJ21" s="32">
        <f>('2a) logm_x(t)'!BR20-'2a) logm_x(t)'!BQ20-'2a)answer'!$C20)/$CP$5</f>
        <v>-1.0876738358752309</v>
      </c>
      <c r="FK21" s="32">
        <f>('2a) logm_x(t)'!BS20-'2a) logm_x(t)'!BR20-'2a)answer'!$C20)/$CP$5</f>
        <v>-1.1916264403231995</v>
      </c>
      <c r="FL21" s="32">
        <f>('2a) logm_x(t)'!BT20-'2a) logm_x(t)'!BS20-'2a)answer'!$C20)/$CP$5</f>
        <v>-0.37251355284340365</v>
      </c>
      <c r="FM21" s="32">
        <f>('2a) logm_x(t)'!BU20-'2a) logm_x(t)'!BT20-'2a)answer'!$C20)/$CP$5</f>
        <v>5.2936112220916709E-2</v>
      </c>
      <c r="FN21" s="32">
        <f>('2a) logm_x(t)'!BV20-'2a) logm_x(t)'!BU20-'2a)answer'!$C20)/$CP$5</f>
        <v>-1.0054018756139862</v>
      </c>
      <c r="FO21" s="32">
        <f>('2a) logm_x(t)'!BW20-'2a) logm_x(t)'!BV20-'2a)answer'!$C20)/$CP$5</f>
        <v>1.6939041487018784</v>
      </c>
      <c r="FP21" s="32">
        <f>('2a) logm_x(t)'!BX20-'2a) logm_x(t)'!BW20-'2a)answer'!$C20)/$CP$5</f>
        <v>-1.3216695686962783</v>
      </c>
      <c r="FQ21" s="32">
        <f>('2a) logm_x(t)'!BY20-'2a) logm_x(t)'!BX20-'2a)answer'!$C20)/$CP$5</f>
        <v>1.4293098180976336</v>
      </c>
      <c r="FR21" s="32">
        <f>('2a) logm_x(t)'!BZ20-'2a) logm_x(t)'!BY20-'2a)answer'!$C20)/$CP$5</f>
        <v>0.38278078045526259</v>
      </c>
      <c r="FS21" s="32">
        <f>('2a) logm_x(t)'!CA20-'2a) logm_x(t)'!BZ20-'2a)answer'!$C20)/$CP$5</f>
        <v>-1.4029336565093773</v>
      </c>
      <c r="FT21" s="32">
        <f>('2a) logm_x(t)'!CB20-'2a) logm_x(t)'!CA20-'2a)answer'!$C20)/$CP$5</f>
        <v>0.34007301720464378</v>
      </c>
      <c r="FU21" s="32">
        <f>('2a) logm_x(t)'!CC20-'2a) logm_x(t)'!CB20-'2a)answer'!$C20)/$CP$5</f>
        <v>0.96339498381570743</v>
      </c>
      <c r="FV21" s="32">
        <f>('2a) logm_x(t)'!CD20-'2a) logm_x(t)'!CC20-'2a)answer'!$C20)/$CP$5</f>
        <v>-0.99488615124891733</v>
      </c>
      <c r="FW21" s="32">
        <f>('2a) logm_x(t)'!CE20-'2a) logm_x(t)'!CD20-'2a)answer'!$C20)/$CP$5</f>
        <v>-0.17983967093247308</v>
      </c>
      <c r="FX21" s="32">
        <f>('2a) logm_x(t)'!CF20-'2a) logm_x(t)'!CE20-'2a)answer'!$C20)/$CP$5</f>
        <v>-8.1508704309857308E-2</v>
      </c>
      <c r="FY21" s="32">
        <f>('2a) logm_x(t)'!CG20-'2a) logm_x(t)'!CF20-'2a)answer'!$C20)/$CP$5</f>
        <v>-2.1872140494658181</v>
      </c>
      <c r="FZ21" s="32">
        <f>('2a) logm_x(t)'!CH20-'2a) logm_x(t)'!CG20-'2a)answer'!$C20)/$CP$5</f>
        <v>0.72283218219152012</v>
      </c>
      <c r="GA21" s="32">
        <f>('2a) logm_x(t)'!CI20-'2a) logm_x(t)'!CH20-'2a)answer'!$C20)/$CP$5</f>
        <v>0.54575011580495325</v>
      </c>
      <c r="GB21" s="32">
        <f>('2a) logm_x(t)'!CJ20-'2a) logm_x(t)'!CI20-'2a)answer'!$C20)/$CP$5</f>
        <v>0.13381426240344085</v>
      </c>
      <c r="GC21" s="32">
        <f>('2a) logm_x(t)'!CK20-'2a) logm_x(t)'!CJ20-'2a)answer'!$C20)/$CP$5</f>
        <v>-0.55795652717083244</v>
      </c>
      <c r="GD21" s="32">
        <f>('2a) logm_x(t)'!CL20-'2a) logm_x(t)'!CK20-'2a)answer'!$C20)/$CP$5</f>
        <v>0.13800273785794692</v>
      </c>
      <c r="GE21" s="32">
        <f>('2a) logm_x(t)'!CM20-'2a) logm_x(t)'!CL20-'2a)answer'!$C20)/$CP$5</f>
        <v>0.8346117782556689</v>
      </c>
      <c r="GF21" s="32">
        <f>('2a) logm_x(t)'!CN20-'2a) logm_x(t)'!CM20-'2a)answer'!$C20)/$CP$5</f>
        <v>-1.3363402310272789</v>
      </c>
    </row>
    <row r="22" spans="1:188" x14ac:dyDescent="0.25">
      <c r="A22" s="31">
        <f>'2a) logm_x(t)'!A21</f>
        <v>18</v>
      </c>
      <c r="B22" s="32"/>
      <c r="C22" s="32">
        <f>IFERROR(('2a) logm_x(t)'!C21-'2a) logm_x(t)'!B21-'2a)answer'!$C21)^2,"")</f>
        <v>7.0509952427106851E-2</v>
      </c>
      <c r="D22" s="32">
        <f>IFERROR(('2a) logm_x(t)'!D21-'2a) logm_x(t)'!C21-'2a)answer'!$C21)^2,"")</f>
        <v>8.2673076913824445E-2</v>
      </c>
      <c r="E22" s="32">
        <f>IFERROR(('2a) logm_x(t)'!E21-'2a) logm_x(t)'!D21-'2a)answer'!$C21)^2,"")</f>
        <v>9.063629717711583E-3</v>
      </c>
      <c r="F22" s="32">
        <f>IFERROR(('2a) logm_x(t)'!F21-'2a) logm_x(t)'!E21-'2a)answer'!$C21)^2,"")</f>
        <v>8.3246358889790661E-3</v>
      </c>
      <c r="G22" s="32">
        <f>IFERROR(('2a) logm_x(t)'!G21-'2a) logm_x(t)'!F21-'2a)answer'!$C21)^2,"")</f>
        <v>3.0682714055584237E-6</v>
      </c>
      <c r="H22" s="32">
        <f>IFERROR(('2a) logm_x(t)'!H21-'2a) logm_x(t)'!G21-'2a)answer'!$C21)^2,"")</f>
        <v>1.6243125565012603E-2</v>
      </c>
      <c r="I22" s="32">
        <f>IFERROR(('2a) logm_x(t)'!I21-'2a) logm_x(t)'!H21-'2a)answer'!$C21)^2,"")</f>
        <v>2.3124488046966755E-2</v>
      </c>
      <c r="J22" s="32">
        <f>IFERROR(('2a) logm_x(t)'!J21-'2a) logm_x(t)'!I21-'2a)answer'!$C21)^2,"")</f>
        <v>1.6948673851650657E-2</v>
      </c>
      <c r="K22" s="32">
        <f>IFERROR(('2a) logm_x(t)'!K21-'2a) logm_x(t)'!J21-'2a)answer'!$C21)^2,"")</f>
        <v>2.846864847091696E-3</v>
      </c>
      <c r="L22" s="32">
        <f>IFERROR(('2a) logm_x(t)'!L21-'2a) logm_x(t)'!K21-'2a)answer'!$C21)^2,"")</f>
        <v>2.0081806927674042E-4</v>
      </c>
      <c r="M22" s="32">
        <f>IFERROR(('2a) logm_x(t)'!M21-'2a) logm_x(t)'!L21-'2a)answer'!$C21)^2,"")</f>
        <v>1.1363739454148206E-2</v>
      </c>
      <c r="N22" s="32">
        <f>IFERROR(('2a) logm_x(t)'!N21-'2a) logm_x(t)'!M21-'2a)answer'!$C21)^2,"")</f>
        <v>6.6028078982385847E-3</v>
      </c>
      <c r="O22" s="32">
        <f>IFERROR(('2a) logm_x(t)'!O21-'2a) logm_x(t)'!N21-'2a)answer'!$C21)^2,"")</f>
        <v>2.4102960452947611E-3</v>
      </c>
      <c r="P22" s="32">
        <f>IFERROR(('2a) logm_x(t)'!P21-'2a) logm_x(t)'!O21-'2a)answer'!$C21)^2,"")</f>
        <v>1.505098386722797E-2</v>
      </c>
      <c r="Q22" s="32">
        <f>IFERROR(('2a) logm_x(t)'!Q21-'2a) logm_x(t)'!P21-'2a)answer'!$C21)^2,"")</f>
        <v>5.3475365271570625E-4</v>
      </c>
      <c r="R22" s="32">
        <f>IFERROR(('2a) logm_x(t)'!R21-'2a) logm_x(t)'!Q21-'2a)answer'!$C21)^2,"")</f>
        <v>2.8761056695202395E-4</v>
      </c>
      <c r="S22" s="32">
        <f>IFERROR(('2a) logm_x(t)'!S21-'2a) logm_x(t)'!R21-'2a)answer'!$C21)^2,"")</f>
        <v>1.2417054954785122E-3</v>
      </c>
      <c r="T22" s="32">
        <f>IFERROR(('2a) logm_x(t)'!T21-'2a) logm_x(t)'!S21-'2a)answer'!$C21)^2,"")</f>
        <v>1.2846595227371551E-2</v>
      </c>
      <c r="U22" s="32">
        <f>IFERROR(('2a) logm_x(t)'!U21-'2a) logm_x(t)'!T21-'2a)answer'!$C21)^2,"")</f>
        <v>1.1006984259835128E-3</v>
      </c>
      <c r="V22" s="32">
        <f>IFERROR(('2a) logm_x(t)'!V21-'2a) logm_x(t)'!U21-'2a)answer'!$C21)^2,"")</f>
        <v>8.6665126232860958E-3</v>
      </c>
      <c r="W22" s="32">
        <f>IFERROR(('2a) logm_x(t)'!W21-'2a) logm_x(t)'!V21-'2a)answer'!$C21)^2,"")</f>
        <v>1.4817301629669018E-2</v>
      </c>
      <c r="X22" s="32">
        <f>IFERROR(('2a) logm_x(t)'!X21-'2a) logm_x(t)'!W21-'2a)answer'!$C21)^2,"")</f>
        <v>1.5547605273157912E-2</v>
      </c>
      <c r="Y22" s="32">
        <f>IFERROR(('2a) logm_x(t)'!Y21-'2a) logm_x(t)'!X21-'2a)answer'!$C21)^2,"")</f>
        <v>4.4923681665767254E-2</v>
      </c>
      <c r="Z22" s="32">
        <f>IFERROR(('2a) logm_x(t)'!Z21-'2a) logm_x(t)'!Y21-'2a)answer'!$C21)^2,"")</f>
        <v>0.21552958748049839</v>
      </c>
      <c r="AA22" s="32">
        <f>IFERROR(('2a) logm_x(t)'!AA21-'2a) logm_x(t)'!Z21-'2a)answer'!$C21)^2,"")</f>
        <v>3.3768706236387441E-3</v>
      </c>
      <c r="AB22" s="32">
        <f>IFERROR(('2a) logm_x(t)'!AB21-'2a) logm_x(t)'!AA21-'2a)answer'!$C21)^2,"")</f>
        <v>3.3496707632067672E-3</v>
      </c>
      <c r="AC22" s="32">
        <f>IFERROR(('2a) logm_x(t)'!AC21-'2a) logm_x(t)'!AB21-'2a)answer'!$C21)^2,"")</f>
        <v>5.0220798559058794E-4</v>
      </c>
      <c r="AD22" s="32">
        <f>IFERROR(('2a) logm_x(t)'!AD21-'2a) logm_x(t)'!AC21-'2a)answer'!$C21)^2,"")</f>
        <v>2.4940370324451587E-3</v>
      </c>
      <c r="AE22" s="32">
        <f>IFERROR(('2a) logm_x(t)'!AE21-'2a) logm_x(t)'!AD21-'2a)answer'!$C21)^2,"")</f>
        <v>4.4284877912766148E-2</v>
      </c>
      <c r="AF22" s="32">
        <f>IFERROR(('2a) logm_x(t)'!AF21-'2a) logm_x(t)'!AE21-'2a)answer'!$C21)^2,"")</f>
        <v>2.3738510896648021E-2</v>
      </c>
      <c r="AG22" s="32">
        <f>IFERROR(('2a) logm_x(t)'!AG21-'2a) logm_x(t)'!AF21-'2a)answer'!$C21)^2,"")</f>
        <v>2.0053296724540279E-3</v>
      </c>
      <c r="AH22" s="32">
        <f>IFERROR(('2a) logm_x(t)'!AH21-'2a) logm_x(t)'!AG21-'2a)answer'!$C21)^2,"")</f>
        <v>5.9110398387335712E-3</v>
      </c>
      <c r="AI22" s="32">
        <f>IFERROR(('2a) logm_x(t)'!AI21-'2a) logm_x(t)'!AH21-'2a)answer'!$C21)^2,"")</f>
        <v>2.0441231435361851E-2</v>
      </c>
      <c r="AJ22" s="32">
        <f>IFERROR(('2a) logm_x(t)'!AJ21-'2a) logm_x(t)'!AI21-'2a)answer'!$C21)^2,"")</f>
        <v>7.2046800798707348E-3</v>
      </c>
      <c r="AK22" s="32">
        <f>IFERROR(('2a) logm_x(t)'!AK21-'2a) logm_x(t)'!AJ21-'2a)answer'!$C21)^2,"")</f>
        <v>0.18408987132245716</v>
      </c>
      <c r="AL22" s="32">
        <f>IFERROR(('2a) logm_x(t)'!AL21-'2a) logm_x(t)'!AK21-'2a)answer'!$C21)^2,"")</f>
        <v>0.15196181621291704</v>
      </c>
      <c r="AM22" s="32">
        <f>IFERROR(('2a) logm_x(t)'!AM21-'2a) logm_x(t)'!AL21-'2a)answer'!$C21)^2,"")</f>
        <v>4.9260378667374486E-3</v>
      </c>
      <c r="AN22" s="32">
        <f>IFERROR(('2a) logm_x(t)'!AN21-'2a) logm_x(t)'!AM21-'2a)answer'!$C21)^2,"")</f>
        <v>3.3524410547004113E-2</v>
      </c>
      <c r="AO22" s="32">
        <f>IFERROR(('2a) logm_x(t)'!AO21-'2a) logm_x(t)'!AN21-'2a)answer'!$C21)^2,"")</f>
        <v>3.185497321504515E-2</v>
      </c>
      <c r="AP22" s="32">
        <f>IFERROR(('2a) logm_x(t)'!AP21-'2a) logm_x(t)'!AO21-'2a)answer'!$C21)^2,"")</f>
        <v>1.1190293247934016E-2</v>
      </c>
      <c r="AQ22" s="32">
        <f>IFERROR(('2a) logm_x(t)'!AQ21-'2a) logm_x(t)'!AP21-'2a)answer'!$C21)^2,"")</f>
        <v>1.6029671957593306E-5</v>
      </c>
      <c r="AR22" s="32">
        <f>IFERROR(('2a) logm_x(t)'!AR21-'2a) logm_x(t)'!AQ21-'2a)answer'!$C21)^2,"")</f>
        <v>3.331644399700919E-3</v>
      </c>
      <c r="AS22" s="32">
        <f>IFERROR(('2a) logm_x(t)'!AS21-'2a) logm_x(t)'!AR21-'2a)answer'!$C21)^2,"")</f>
        <v>7.842219782338811E-3</v>
      </c>
      <c r="AT22" s="32">
        <f>IFERROR(('2a) logm_x(t)'!AT21-'2a) logm_x(t)'!AS21-'2a)answer'!$C21)^2,"")</f>
        <v>5.1015373677060057E-2</v>
      </c>
      <c r="AU22" s="32">
        <f>IFERROR(('2a) logm_x(t)'!AU21-'2a) logm_x(t)'!AT21-'2a)answer'!$C21)^2,"")</f>
        <v>4.6641690063151033E-2</v>
      </c>
      <c r="AV22" s="32">
        <f>IFERROR(('2a) logm_x(t)'!AV21-'2a) logm_x(t)'!AU21-'2a)answer'!$C21)^2,"")</f>
        <v>3.7155088252173786E-3</v>
      </c>
      <c r="AW22" s="32">
        <f>IFERROR(('2a) logm_x(t)'!AW21-'2a) logm_x(t)'!AV21-'2a)answer'!$C21)^2,"")</f>
        <v>5.653074334031525E-2</v>
      </c>
      <c r="AX22" s="32">
        <f>IFERROR(('2a) logm_x(t)'!AX21-'2a) logm_x(t)'!AW21-'2a)answer'!$C21)^2,"")</f>
        <v>5.1041226215250285E-2</v>
      </c>
      <c r="AY22" s="32">
        <f>IFERROR(('2a) logm_x(t)'!AY21-'2a) logm_x(t)'!AX21-'2a)answer'!$C21)^2,"")</f>
        <v>6.4148930962524442E-2</v>
      </c>
      <c r="AZ22" s="32">
        <f>IFERROR(('2a) logm_x(t)'!AZ21-'2a) logm_x(t)'!AY21-'2a)answer'!$C21)^2,"")</f>
        <v>4.1400232328281332E-5</v>
      </c>
      <c r="BA22" s="32">
        <f>IFERROR(('2a) logm_x(t)'!BA21-'2a) logm_x(t)'!AZ21-'2a)answer'!$C21)^2,"")</f>
        <v>9.6625499120914498E-4</v>
      </c>
      <c r="BB22" s="32">
        <f>IFERROR(('2a) logm_x(t)'!BB21-'2a) logm_x(t)'!BA21-'2a)answer'!$C21)^2,"")</f>
        <v>1.3225579204722163E-3</v>
      </c>
      <c r="BC22" s="32">
        <f>IFERROR(('2a) logm_x(t)'!BC21-'2a) logm_x(t)'!BB21-'2a)answer'!$C21)^2,"")</f>
        <v>2.6927043264258366E-3</v>
      </c>
      <c r="BD22" s="32">
        <f>IFERROR(('2a) logm_x(t)'!BD21-'2a) logm_x(t)'!BC21-'2a)answer'!$C21)^2,"")</f>
        <v>2.1027639320937069E-5</v>
      </c>
      <c r="BE22" s="32">
        <f>IFERROR(('2a) logm_x(t)'!BE21-'2a) logm_x(t)'!BD21-'2a)answer'!$C21)^2,"")</f>
        <v>1.2929160842155155E-3</v>
      </c>
      <c r="BF22" s="32">
        <f>IFERROR(('2a) logm_x(t)'!BF21-'2a) logm_x(t)'!BE21-'2a)answer'!$C21)^2,"")</f>
        <v>6.734406111934859E-3</v>
      </c>
      <c r="BG22" s="32">
        <f>IFERROR(('2a) logm_x(t)'!BG21-'2a) logm_x(t)'!BF21-'2a)answer'!$C21)^2,"")</f>
        <v>1.3912663311660713E-3</v>
      </c>
      <c r="BH22" s="32">
        <f>IFERROR(('2a) logm_x(t)'!BH21-'2a) logm_x(t)'!BG21-'2a)answer'!$C21)^2,"")</f>
        <v>1.1668467757221386E-2</v>
      </c>
      <c r="BI22" s="32">
        <f>IFERROR(('2a) logm_x(t)'!BI21-'2a) logm_x(t)'!BH21-'2a)answer'!$C21)^2,"")</f>
        <v>5.3841988341012193E-3</v>
      </c>
      <c r="BJ22" s="32">
        <f>IFERROR(('2a) logm_x(t)'!BJ21-'2a) logm_x(t)'!BI21-'2a)answer'!$C21)^2,"")</f>
        <v>1.8684440515287084E-2</v>
      </c>
      <c r="BK22" s="32">
        <f>IFERROR(('2a) logm_x(t)'!BK21-'2a) logm_x(t)'!BJ21-'2a)answer'!$C21)^2,"")</f>
        <v>4.1008290833412691E-3</v>
      </c>
      <c r="BL22" s="32">
        <f>IFERROR(('2a) logm_x(t)'!BL21-'2a) logm_x(t)'!BK21-'2a)answer'!$C21)^2,"")</f>
        <v>2.6445202105497587E-2</v>
      </c>
      <c r="BM22" s="32">
        <f>IFERROR(('2a) logm_x(t)'!BM21-'2a) logm_x(t)'!BL21-'2a)answer'!$C21)^2,"")</f>
        <v>2.4606077127069877E-3</v>
      </c>
      <c r="BN22" s="32">
        <f>IFERROR(('2a) logm_x(t)'!BN21-'2a) logm_x(t)'!BM21-'2a)answer'!$C21)^2,"")</f>
        <v>6.364989734482332E-2</v>
      </c>
      <c r="BO22" s="32">
        <f>IFERROR(('2a) logm_x(t)'!BO21-'2a) logm_x(t)'!BN21-'2a)answer'!$C21)^2,"")</f>
        <v>2.1964396277726022E-3</v>
      </c>
      <c r="BP22" s="32">
        <f>IFERROR(('2a) logm_x(t)'!BP21-'2a) logm_x(t)'!BO21-'2a)answer'!$C21)^2,"")</f>
        <v>5.4868422375621372E-6</v>
      </c>
      <c r="BQ22" s="32">
        <f>IFERROR(('2a) logm_x(t)'!BQ21-'2a) logm_x(t)'!BP21-'2a)answer'!$C21)^2,"")</f>
        <v>1.4014856020347391E-2</v>
      </c>
      <c r="BR22" s="32">
        <f>IFERROR(('2a) logm_x(t)'!BR21-'2a) logm_x(t)'!BQ21-'2a)answer'!$C21)^2,"")</f>
        <v>1.6592253827650077E-3</v>
      </c>
      <c r="BS22" s="32">
        <f>IFERROR(('2a) logm_x(t)'!BS21-'2a) logm_x(t)'!BR21-'2a)answer'!$C21)^2,"")</f>
        <v>1.3897346811550838E-3</v>
      </c>
      <c r="BT22" s="32">
        <f>IFERROR(('2a) logm_x(t)'!BT21-'2a) logm_x(t)'!BS21-'2a)answer'!$C21)^2,"")</f>
        <v>5.5132762665176388E-3</v>
      </c>
      <c r="BU22" s="32">
        <f>IFERROR(('2a) logm_x(t)'!BU21-'2a) logm_x(t)'!BT21-'2a)answer'!$C21)^2,"")</f>
        <v>2.9311914550943896E-2</v>
      </c>
      <c r="BV22" s="32">
        <f>IFERROR(('2a) logm_x(t)'!BV21-'2a) logm_x(t)'!BU21-'2a)answer'!$C21)^2,"")</f>
        <v>2.060073953108035E-2</v>
      </c>
      <c r="BW22" s="32">
        <f>IFERROR(('2a) logm_x(t)'!BW21-'2a) logm_x(t)'!BV21-'2a)answer'!$C21)^2,"")</f>
        <v>9.7944355981989025E-3</v>
      </c>
      <c r="BX22" s="32">
        <f>IFERROR(('2a) logm_x(t)'!BX21-'2a) logm_x(t)'!BW21-'2a)answer'!$C21)^2,"")</f>
        <v>7.5726761641628547E-3</v>
      </c>
      <c r="BY22" s="32">
        <f>IFERROR(('2a) logm_x(t)'!BY21-'2a) logm_x(t)'!BX21-'2a)answer'!$C21)^2,"")</f>
        <v>2.6052739815346965E-2</v>
      </c>
      <c r="BZ22" s="32">
        <f>IFERROR(('2a) logm_x(t)'!BZ21-'2a) logm_x(t)'!BY21-'2a)answer'!$C21)^2,"")</f>
        <v>7.7500576636540747E-3</v>
      </c>
      <c r="CA22" s="32">
        <f>IFERROR(('2a) logm_x(t)'!CA21-'2a) logm_x(t)'!BZ21-'2a)answer'!$C21)^2,"")</f>
        <v>3.0231105938777246E-4</v>
      </c>
      <c r="CB22" s="32">
        <f>IFERROR(('2a) logm_x(t)'!CB21-'2a) logm_x(t)'!CA21-'2a)answer'!$C21)^2,"")</f>
        <v>1.345934680372723E-3</v>
      </c>
      <c r="CC22" s="32">
        <f>IFERROR(('2a) logm_x(t)'!CC21-'2a) logm_x(t)'!CB21-'2a)answer'!$C21)^2,"")</f>
        <v>6.7270594464662883E-4</v>
      </c>
      <c r="CD22" s="32">
        <f>IFERROR(('2a) logm_x(t)'!CD21-'2a) logm_x(t)'!CC21-'2a)answer'!$C21)^2,"")</f>
        <v>4.1238137074600154E-2</v>
      </c>
      <c r="CE22" s="32">
        <f>IFERROR(('2a) logm_x(t)'!CE21-'2a) logm_x(t)'!CD21-'2a)answer'!$C21)^2,"")</f>
        <v>1.3148319365431677E-2</v>
      </c>
      <c r="CF22" s="32">
        <f>IFERROR(('2a) logm_x(t)'!CF21-'2a) logm_x(t)'!CE21-'2a)answer'!$C21)^2,"")</f>
        <v>1.0717896019692147E-2</v>
      </c>
      <c r="CG22" s="32">
        <f>IFERROR(('2a) logm_x(t)'!CG21-'2a) logm_x(t)'!CF21-'2a)answer'!$C21)^2,"")</f>
        <v>4.86424398367232E-2</v>
      </c>
      <c r="CH22" s="32">
        <f>IFERROR(('2a) logm_x(t)'!CH21-'2a) logm_x(t)'!CG21-'2a)answer'!$C21)^2,"")</f>
        <v>7.950277180266129E-6</v>
      </c>
      <c r="CI22" s="32">
        <f>IFERROR(('2a) logm_x(t)'!CI21-'2a) logm_x(t)'!CH21-'2a)answer'!$C21)^2,"")</f>
        <v>6.097559982781315E-2</v>
      </c>
      <c r="CJ22" s="32">
        <f>IFERROR(('2a) logm_x(t)'!CJ21-'2a) logm_x(t)'!CI21-'2a)answer'!$C21)^2,"")</f>
        <v>2.8055203465377512E-2</v>
      </c>
      <c r="CK22" s="32">
        <f>IFERROR(('2a) logm_x(t)'!CK21-'2a) logm_x(t)'!CJ21-'2a)answer'!$C21)^2,"")</f>
        <v>1.1104976243426381E-2</v>
      </c>
      <c r="CL22" s="32">
        <f>IFERROR(('2a) logm_x(t)'!CL21-'2a) logm_x(t)'!CK21-'2a)answer'!$C21)^2,"")</f>
        <v>4.577139419586154E-3</v>
      </c>
      <c r="CM22" s="32">
        <f>IFERROR(('2a) logm_x(t)'!CM21-'2a) logm_x(t)'!CL21-'2a)answer'!$C21)^2,"")</f>
        <v>3.3246792379243523E-2</v>
      </c>
      <c r="CN22" s="32">
        <f>IFERROR(('2a) logm_x(t)'!CN21-'2a) logm_x(t)'!CM21-'2a)answer'!$C21)^2,"")</f>
        <v>5.8105052055680631E-2</v>
      </c>
      <c r="CT22" s="31">
        <f t="shared" si="3"/>
        <v>18</v>
      </c>
      <c r="CU22" s="32">
        <f>('2a) logm_x(t)'!C21-'2a) logm_x(t)'!B21-'2a)answer'!$C21)/$CP$5</f>
        <v>-1.9024681036095388</v>
      </c>
      <c r="CV22" s="32">
        <f>('2a) logm_x(t)'!D21-'2a) logm_x(t)'!C21-'2a)answer'!$C21)/$CP$5</f>
        <v>2.0600332212333989</v>
      </c>
      <c r="CW22" s="32">
        <f>('2a) logm_x(t)'!E21-'2a) logm_x(t)'!D21-'2a)answer'!$C21)/$CP$5</f>
        <v>-0.68209246308397953</v>
      </c>
      <c r="CX22" s="32">
        <f>('2a) logm_x(t)'!F21-'2a) logm_x(t)'!E21-'2a)answer'!$C21)/$CP$5</f>
        <v>0.65369444871883686</v>
      </c>
      <c r="CY22" s="32">
        <f>('2a) logm_x(t)'!G21-'2a) logm_x(t)'!F21-'2a)answer'!$C21)/$CP$5</f>
        <v>-1.2549865163108579E-2</v>
      </c>
      <c r="CZ22" s="32">
        <f>('2a) logm_x(t)'!H21-'2a) logm_x(t)'!G21-'2a)answer'!$C21)/$CP$5</f>
        <v>-0.91311814758601917</v>
      </c>
      <c r="DA22" s="32">
        <f>('2a) logm_x(t)'!I21-'2a) logm_x(t)'!H21-'2a)answer'!$C21)/$CP$5</f>
        <v>1.0895025140260228</v>
      </c>
      <c r="DB22" s="32">
        <f>('2a) logm_x(t)'!J21-'2a) logm_x(t)'!I21-'2a)answer'!$C21)/$CP$5</f>
        <v>-0.93273878228024976</v>
      </c>
      <c r="DC22" s="32">
        <f>('2a) logm_x(t)'!K21-'2a) logm_x(t)'!J21-'2a)answer'!$C21)/$CP$5</f>
        <v>-0.38227473708393739</v>
      </c>
      <c r="DD22" s="32">
        <f>('2a) logm_x(t)'!L21-'2a) logm_x(t)'!K21-'2a)answer'!$C21)/$CP$5</f>
        <v>-0.10152980850076671</v>
      </c>
      <c r="DE22" s="32">
        <f>('2a) logm_x(t)'!M21-'2a) logm_x(t)'!L21-'2a)answer'!$C21)/$CP$5</f>
        <v>0.76375278562477122</v>
      </c>
      <c r="DF22" s="32">
        <f>('2a) logm_x(t)'!N21-'2a) logm_x(t)'!M21-'2a)answer'!$C21)/$CP$5</f>
        <v>-0.58217895798147479</v>
      </c>
      <c r="DG22" s="32">
        <f>('2a) logm_x(t)'!O21-'2a) logm_x(t)'!N21-'2a)answer'!$C21)/$CP$5</f>
        <v>0.35174454219603724</v>
      </c>
      <c r="DH22" s="32">
        <f>('2a) logm_x(t)'!P21-'2a) logm_x(t)'!O21-'2a)answer'!$C21)/$CP$5</f>
        <v>0.87897114556452915</v>
      </c>
      <c r="DI22" s="32">
        <f>('2a) logm_x(t)'!Q21-'2a) logm_x(t)'!P21-'2a)answer'!$C21)/$CP$5</f>
        <v>-0.1656796060638947</v>
      </c>
      <c r="DJ22" s="32">
        <f>('2a) logm_x(t)'!R21-'2a) logm_x(t)'!Q21-'2a)answer'!$C21)/$CP$5</f>
        <v>0.12150512385984016</v>
      </c>
      <c r="DK22" s="32">
        <f>('2a) logm_x(t)'!S21-'2a) logm_x(t)'!R21-'2a)answer'!$C21)/$CP$5</f>
        <v>0.25246517203440705</v>
      </c>
      <c r="DL22" s="32">
        <f>('2a) logm_x(t)'!T21-'2a) logm_x(t)'!S21-'2a)answer'!$C21)/$CP$5</f>
        <v>0.81205640030675674</v>
      </c>
      <c r="DM22" s="32">
        <f>('2a) logm_x(t)'!U21-'2a) logm_x(t)'!T21-'2a)answer'!$C21)/$CP$5</f>
        <v>-0.23769844799387049</v>
      </c>
      <c r="DN22" s="32">
        <f>('2a) logm_x(t)'!V21-'2a) logm_x(t)'!U21-'2a)answer'!$C21)/$CP$5</f>
        <v>-0.66698237884542433</v>
      </c>
      <c r="DO22" s="32">
        <f>('2a) logm_x(t)'!W21-'2a) logm_x(t)'!V21-'2a)answer'!$C21)/$CP$5</f>
        <v>-0.87212098022357776</v>
      </c>
      <c r="DP22" s="32">
        <f>('2a) logm_x(t)'!X21-'2a) logm_x(t)'!W21-'2a)answer'!$C21)/$CP$5</f>
        <v>-0.89335469966323222</v>
      </c>
      <c r="DQ22" s="32">
        <f>('2a) logm_x(t)'!Y21-'2a) logm_x(t)'!X21-'2a)answer'!$C21)/$CP$5</f>
        <v>-1.5185526147888548</v>
      </c>
      <c r="DR22" s="32">
        <f>('2a) logm_x(t)'!Z21-'2a) logm_x(t)'!Y21-'2a)answer'!$C21)/$CP$5</f>
        <v>3.3261790378040574</v>
      </c>
      <c r="DS22" s="32">
        <f>('2a) logm_x(t)'!AA21-'2a) logm_x(t)'!Z21-'2a)answer'!$C21)/$CP$5</f>
        <v>-0.41634119499860006</v>
      </c>
      <c r="DT22" s="32">
        <f>('2a) logm_x(t)'!AB21-'2a) logm_x(t)'!AA21-'2a)answer'!$C21)/$CP$5</f>
        <v>-0.41466104200739601</v>
      </c>
      <c r="DU22" s="32">
        <f>('2a) logm_x(t)'!AC21-'2a) logm_x(t)'!AB21-'2a)answer'!$C21)/$CP$5</f>
        <v>0.16055875076645434</v>
      </c>
      <c r="DV22" s="32">
        <f>('2a) logm_x(t)'!AD21-'2a) logm_x(t)'!AC21-'2a)answer'!$C21)/$CP$5</f>
        <v>-0.35780270725778762</v>
      </c>
      <c r="DW22" s="32">
        <f>('2a) logm_x(t)'!AE21-'2a) logm_x(t)'!AD21-'2a)answer'!$C21)/$CP$5</f>
        <v>1.5077172345900143</v>
      </c>
      <c r="DX22" s="32">
        <f>('2a) logm_x(t)'!AF21-'2a) logm_x(t)'!AE21-'2a)answer'!$C21)/$CP$5</f>
        <v>1.1038724882820694</v>
      </c>
      <c r="DY22" s="32">
        <f>('2a) logm_x(t)'!AG21-'2a) logm_x(t)'!AF21-'2a)answer'!$C21)/$CP$5</f>
        <v>-0.32083745551431669</v>
      </c>
      <c r="DZ22" s="32">
        <f>('2a) logm_x(t)'!AH21-'2a) logm_x(t)'!AG21-'2a)answer'!$C21)/$CP$5</f>
        <v>-0.5508382838586261</v>
      </c>
      <c r="EA22" s="32">
        <f>('2a) logm_x(t)'!AI21-'2a) logm_x(t)'!AH21-'2a)answer'!$C21)/$CP$5</f>
        <v>1.0243437007010296</v>
      </c>
      <c r="EB22" s="32">
        <f>('2a) logm_x(t)'!AJ21-'2a) logm_x(t)'!AI21-'2a)answer'!$C21)/$CP$5</f>
        <v>0.60813433454647858</v>
      </c>
      <c r="EC22" s="32">
        <f>('2a) logm_x(t)'!AK21-'2a) logm_x(t)'!AJ21-'2a)answer'!$C21)/$CP$5</f>
        <v>-3.0740230556973787</v>
      </c>
      <c r="ED22" s="32">
        <f>('2a) logm_x(t)'!AL21-'2a) logm_x(t)'!AK21-'2a)answer'!$C21)/$CP$5</f>
        <v>2.7929258850988448</v>
      </c>
      <c r="EE22" s="32">
        <f>('2a) logm_x(t)'!AM21-'2a) logm_x(t)'!AL21-'2a)answer'!$C21)/$CP$5</f>
        <v>-0.50285300105133146</v>
      </c>
      <c r="EF22" s="32">
        <f>('2a) logm_x(t)'!AN21-'2a) logm_x(t)'!AM21-'2a)answer'!$C21)/$CP$5</f>
        <v>1.3118154714159944</v>
      </c>
      <c r="EG22" s="32">
        <f>('2a) logm_x(t)'!AO21-'2a) logm_x(t)'!AN21-'2a)answer'!$C21)/$CP$5</f>
        <v>-1.278735716010978</v>
      </c>
      <c r="EH22" s="32">
        <f>('2a) logm_x(t)'!AP21-'2a) logm_x(t)'!AO21-'2a)answer'!$C21)/$CP$5</f>
        <v>-0.75790174534077126</v>
      </c>
      <c r="EI22" s="32">
        <f>('2a) logm_x(t)'!AQ21-'2a) logm_x(t)'!AP21-'2a)answer'!$C21)/$CP$5</f>
        <v>2.8684975993121479E-2</v>
      </c>
      <c r="EJ22" s="32">
        <f>('2a) logm_x(t)'!AR21-'2a) logm_x(t)'!AQ21-'2a)answer'!$C21)/$CP$5</f>
        <v>0.4135437808096557</v>
      </c>
      <c r="EK22" s="32">
        <f>('2a) logm_x(t)'!AS21-'2a) logm_x(t)'!AR21-'2a)answer'!$C21)/$CP$5</f>
        <v>0.63447085637417344</v>
      </c>
      <c r="EL22" s="32">
        <f>('2a) logm_x(t)'!AT21-'2a) logm_x(t)'!AS21-'2a)answer'!$C21)/$CP$5</f>
        <v>1.6182391708892196</v>
      </c>
      <c r="EM22" s="32">
        <f>('2a) logm_x(t)'!AU21-'2a) logm_x(t)'!AT21-'2a)answer'!$C21)/$CP$5</f>
        <v>-1.5473170558803997</v>
      </c>
      <c r="EN22" s="32">
        <f>('2a) logm_x(t)'!AV21-'2a) logm_x(t)'!AU21-'2a)answer'!$C21)/$CP$5</f>
        <v>0.4367182308591625</v>
      </c>
      <c r="EO22" s="32">
        <f>('2a) logm_x(t)'!AW21-'2a) logm_x(t)'!AV21-'2a)answer'!$C21)/$CP$5</f>
        <v>1.7034701251403719</v>
      </c>
      <c r="EP22" s="32">
        <f>('2a) logm_x(t)'!AX21-'2a) logm_x(t)'!AW21-'2a)answer'!$C21)/$CP$5</f>
        <v>-1.6186491481974852</v>
      </c>
      <c r="EQ22" s="32">
        <f>('2a) logm_x(t)'!AY21-'2a) logm_x(t)'!AX21-'2a)answer'!$C21)/$CP$5</f>
        <v>1.8146249798900824</v>
      </c>
      <c r="ER22" s="32">
        <f>('2a) logm_x(t)'!AZ21-'2a) logm_x(t)'!AY21-'2a)answer'!$C21)/$CP$5</f>
        <v>4.6099218444543004E-2</v>
      </c>
      <c r="ES22" s="32">
        <f>('2a) logm_x(t)'!BA21-'2a) logm_x(t)'!AZ21-'2a)answer'!$C21)/$CP$5</f>
        <v>0.22270914392176272</v>
      </c>
      <c r="ET22" s="32">
        <f>('2a) logm_x(t)'!BB21-'2a) logm_x(t)'!BA21-'2a)answer'!$C21)/$CP$5</f>
        <v>0.26055506727882954</v>
      </c>
      <c r="EU22" s="32">
        <f>('2a) logm_x(t)'!BC21-'2a) logm_x(t)'!BB21-'2a)answer'!$C21)/$CP$5</f>
        <v>0.37178041464497025</v>
      </c>
      <c r="EV22" s="32">
        <f>('2a) logm_x(t)'!BD21-'2a) logm_x(t)'!BC21-'2a)answer'!$C21)/$CP$5</f>
        <v>-3.2853937978197523E-2</v>
      </c>
      <c r="EW22" s="32">
        <f>('2a) logm_x(t)'!BE21-'2a) logm_x(t)'!BD21-'2a)answer'!$C21)/$CP$5</f>
        <v>0.2576186751682501</v>
      </c>
      <c r="EX22" s="32">
        <f>('2a) logm_x(t)'!BF21-'2a) logm_x(t)'!BE21-'2a)answer'!$C21)/$CP$5</f>
        <v>-0.58795193588533912</v>
      </c>
      <c r="EY22" s="32">
        <f>('2a) logm_x(t)'!BG21-'2a) logm_x(t)'!BF21-'2a)answer'!$C21)/$CP$5</f>
        <v>0.26723744506916663</v>
      </c>
      <c r="EZ22" s="32">
        <f>('2a) logm_x(t)'!BH21-'2a) logm_x(t)'!BG21-'2a)answer'!$C21)/$CP$5</f>
        <v>-0.77392537917907267</v>
      </c>
      <c r="FA22" s="32">
        <f>('2a) logm_x(t)'!BI21-'2a) logm_x(t)'!BH21-'2a)answer'!$C21)/$CP$5</f>
        <v>-0.52571784405706568</v>
      </c>
      <c r="FB22" s="32">
        <f>('2a) logm_x(t)'!BJ21-'2a) logm_x(t)'!BI21-'2a)answer'!$C21)/$CP$5</f>
        <v>0.9793371343780044</v>
      </c>
      <c r="FC22" s="32">
        <f>('2a) logm_x(t)'!BK21-'2a) logm_x(t)'!BJ21-'2a)answer'!$C21)/$CP$5</f>
        <v>-0.45880485810637772</v>
      </c>
      <c r="FD22" s="32">
        <f>('2a) logm_x(t)'!BL21-'2a) logm_x(t)'!BK21-'2a)answer'!$C21)/$CP$5</f>
        <v>-1.1651064824306359</v>
      </c>
      <c r="FE22" s="32">
        <f>('2a) logm_x(t)'!BM21-'2a) logm_x(t)'!BL21-'2a)answer'!$C21)/$CP$5</f>
        <v>-0.35539667788009616</v>
      </c>
      <c r="FF22" s="32">
        <f>('2a) logm_x(t)'!BN21-'2a) logm_x(t)'!BM21-'2a)answer'!$C21)/$CP$5</f>
        <v>1.8075529453948458</v>
      </c>
      <c r="FG22" s="32">
        <f>('2a) logm_x(t)'!BO21-'2a) logm_x(t)'!BN21-'2a)answer'!$C21)/$CP$5</f>
        <v>-0.33577766806966286</v>
      </c>
      <c r="FH22" s="32">
        <f>('2a) logm_x(t)'!BP21-'2a) logm_x(t)'!BO21-'2a)answer'!$C21)/$CP$5</f>
        <v>-1.6782374568984602E-2</v>
      </c>
      <c r="FI22" s="32">
        <f>('2a) logm_x(t)'!BQ21-'2a) logm_x(t)'!BP21-'2a)answer'!$C21)/$CP$5</f>
        <v>-0.84817700406518604</v>
      </c>
      <c r="FJ22" s="32">
        <f>('2a) logm_x(t)'!BR21-'2a) logm_x(t)'!BQ21-'2a)answer'!$C21)/$CP$5</f>
        <v>0.29184003238373524</v>
      </c>
      <c r="FK22" s="32">
        <f>('2a) logm_x(t)'!BS21-'2a) logm_x(t)'!BR21-'2a)answer'!$C21)/$CP$5</f>
        <v>-0.26709030323786176</v>
      </c>
      <c r="FL22" s="32">
        <f>('2a) logm_x(t)'!BT21-'2a) logm_x(t)'!BS21-'2a)answer'!$C21)/$CP$5</f>
        <v>-0.53198213856673515</v>
      </c>
      <c r="FM22" s="32">
        <f>('2a) logm_x(t)'!BU21-'2a) logm_x(t)'!BT21-'2a)answer'!$C21)/$CP$5</f>
        <v>-1.2266319325403603</v>
      </c>
      <c r="FN22" s="32">
        <f>('2a) logm_x(t)'!BV21-'2a) logm_x(t)'!BU21-'2a)answer'!$C21)/$CP$5</f>
        <v>1.0283325407479409</v>
      </c>
      <c r="FO22" s="32">
        <f>('2a) logm_x(t)'!BW21-'2a) logm_x(t)'!BV21-'2a)answer'!$C21)/$CP$5</f>
        <v>-0.7090581951165511</v>
      </c>
      <c r="FP22" s="32">
        <f>('2a) logm_x(t)'!BX21-'2a) logm_x(t)'!BW21-'2a)answer'!$C21)/$CP$5</f>
        <v>0.62347187336797538</v>
      </c>
      <c r="FQ22" s="32">
        <f>('2a) logm_x(t)'!BY21-'2a) logm_x(t)'!BX21-'2a)answer'!$C21)/$CP$5</f>
        <v>1.1564287350274622</v>
      </c>
      <c r="FR22" s="32">
        <f>('2a) logm_x(t)'!BZ21-'2a) logm_x(t)'!BY21-'2a)answer'!$C21)/$CP$5</f>
        <v>-0.63073167316134093</v>
      </c>
      <c r="FS22" s="32">
        <f>('2a) logm_x(t)'!CA21-'2a) logm_x(t)'!BZ21-'2a)answer'!$C21)/$CP$5</f>
        <v>0.12457164256683448</v>
      </c>
      <c r="FT22" s="32">
        <f>('2a) logm_x(t)'!CB21-'2a) logm_x(t)'!CA21-'2a)answer'!$C21)/$CP$5</f>
        <v>0.26284769033998778</v>
      </c>
      <c r="FU22" s="32">
        <f>('2a) logm_x(t)'!CC21-'2a) logm_x(t)'!CB21-'2a)answer'!$C21)/$CP$5</f>
        <v>0.18582528439717627</v>
      </c>
      <c r="FV22" s="32">
        <f>('2a) logm_x(t)'!CD21-'2a) logm_x(t)'!CC21-'2a)answer'!$C21)/$CP$5</f>
        <v>-1.4549286378320414</v>
      </c>
      <c r="FW22" s="32">
        <f>('2a) logm_x(t)'!CE21-'2a) logm_x(t)'!CD21-'2a)answer'!$C21)/$CP$5</f>
        <v>-0.82153731737011304</v>
      </c>
      <c r="FX22" s="32">
        <f>('2a) logm_x(t)'!CF21-'2a) logm_x(t)'!CE21-'2a)answer'!$C21)/$CP$5</f>
        <v>0.74173187568890708</v>
      </c>
      <c r="FY22" s="32">
        <f>('2a) logm_x(t)'!CG21-'2a) logm_x(t)'!CF21-'2a)answer'!$C21)/$CP$5</f>
        <v>-1.5801555780960113</v>
      </c>
      <c r="FZ22" s="32">
        <f>('2a) logm_x(t)'!CH21-'2a) logm_x(t)'!CG21-'2a)answer'!$C21)/$CP$5</f>
        <v>2.0201485611442214E-2</v>
      </c>
      <c r="GA22" s="32">
        <f>('2a) logm_x(t)'!CI21-'2a) logm_x(t)'!CH21-'2a)answer'!$C21)/$CP$5</f>
        <v>1.769172638178969</v>
      </c>
      <c r="GB22" s="32">
        <f>('2a) logm_x(t)'!CJ21-'2a) logm_x(t)'!CI21-'2a)answer'!$C21)/$CP$5</f>
        <v>-1.2000487384666867</v>
      </c>
      <c r="GC22" s="32">
        <f>('2a) logm_x(t)'!CK21-'2a) logm_x(t)'!CJ21-'2a)answer'!$C21)/$CP$5</f>
        <v>-0.7550070210444374</v>
      </c>
      <c r="GD22" s="32">
        <f>('2a) logm_x(t)'!CL21-'2a) logm_x(t)'!CK21-'2a)answer'!$C21)/$CP$5</f>
        <v>-0.48471810765033174</v>
      </c>
      <c r="GE22" s="32">
        <f>('2a) logm_x(t)'!CM21-'2a) logm_x(t)'!CL21-'2a)answer'!$C21)/$CP$5</f>
        <v>1.3063725583552266</v>
      </c>
      <c r="GF22" s="32">
        <f>('2a) logm_x(t)'!CN21-'2a) logm_x(t)'!CM21-'2a)answer'!$C21)/$CP$5</f>
        <v>-1.7270269737054149</v>
      </c>
    </row>
    <row r="23" spans="1:188" x14ac:dyDescent="0.25">
      <c r="A23" s="31">
        <f>'2a) logm_x(t)'!A22</f>
        <v>19</v>
      </c>
      <c r="B23" s="32"/>
      <c r="C23" s="32">
        <f>IFERROR(('2a) logm_x(t)'!C22-'2a) logm_x(t)'!B22-'2a)answer'!$C22)^2,"")</f>
        <v>0.11029191907878948</v>
      </c>
      <c r="D23" s="32">
        <f>IFERROR(('2a) logm_x(t)'!D22-'2a) logm_x(t)'!C22-'2a)answer'!$C22)^2,"")</f>
        <v>3.6997484578277118E-2</v>
      </c>
      <c r="E23" s="32">
        <f>IFERROR(('2a) logm_x(t)'!E22-'2a) logm_x(t)'!D22-'2a)answer'!$C22)^2,"")</f>
        <v>2.1293865192312166E-4</v>
      </c>
      <c r="F23" s="32">
        <f>IFERROR(('2a) logm_x(t)'!F22-'2a) logm_x(t)'!E22-'2a)answer'!$C22)^2,"")</f>
        <v>5.102640822365268E-4</v>
      </c>
      <c r="G23" s="32">
        <f>IFERROR(('2a) logm_x(t)'!G22-'2a) logm_x(t)'!F22-'2a)answer'!$C22)^2,"")</f>
        <v>1.6531554482357574E-2</v>
      </c>
      <c r="H23" s="32">
        <f>IFERROR(('2a) logm_x(t)'!H22-'2a) logm_x(t)'!G22-'2a)answer'!$C22)^2,"")</f>
        <v>1.7224028289093578E-2</v>
      </c>
      <c r="I23" s="32">
        <f>IFERROR(('2a) logm_x(t)'!I22-'2a) logm_x(t)'!H22-'2a)answer'!$C22)^2,"")</f>
        <v>5.9223623878483294E-4</v>
      </c>
      <c r="J23" s="32">
        <f>IFERROR(('2a) logm_x(t)'!J22-'2a) logm_x(t)'!I22-'2a)answer'!$C22)^2,"")</f>
        <v>1.2259545803416171E-2</v>
      </c>
      <c r="K23" s="32">
        <f>IFERROR(('2a) logm_x(t)'!K22-'2a) logm_x(t)'!J22-'2a)answer'!$C22)^2,"")</f>
        <v>1.228737728383009E-2</v>
      </c>
      <c r="L23" s="32">
        <f>IFERROR(('2a) logm_x(t)'!L22-'2a) logm_x(t)'!K22-'2a)answer'!$C22)^2,"")</f>
        <v>1.4182267142284484E-3</v>
      </c>
      <c r="M23" s="32">
        <f>IFERROR(('2a) logm_x(t)'!M22-'2a) logm_x(t)'!L22-'2a)answer'!$C22)^2,"")</f>
        <v>1.8521130456771229E-2</v>
      </c>
      <c r="N23" s="32">
        <f>IFERROR(('2a) logm_x(t)'!N22-'2a) logm_x(t)'!M22-'2a)answer'!$C22)^2,"")</f>
        <v>5.9543429476419281E-3</v>
      </c>
      <c r="O23" s="32">
        <f>IFERROR(('2a) logm_x(t)'!O22-'2a) logm_x(t)'!N22-'2a)answer'!$C22)^2,"")</f>
        <v>2.2257685310397284E-2</v>
      </c>
      <c r="P23" s="32">
        <f>IFERROR(('2a) logm_x(t)'!P22-'2a) logm_x(t)'!O22-'2a)answer'!$C22)^2,"")</f>
        <v>8.8631801299588462E-4</v>
      </c>
      <c r="Q23" s="32">
        <f>IFERROR(('2a) logm_x(t)'!Q22-'2a) logm_x(t)'!P22-'2a)answer'!$C22)^2,"")</f>
        <v>1.4627342785901946E-2</v>
      </c>
      <c r="R23" s="32">
        <f>IFERROR(('2a) logm_x(t)'!R22-'2a) logm_x(t)'!Q22-'2a)answer'!$C22)^2,"")</f>
        <v>1.8352414926661929E-2</v>
      </c>
      <c r="S23" s="32">
        <f>IFERROR(('2a) logm_x(t)'!S22-'2a) logm_x(t)'!R22-'2a)answer'!$C22)^2,"")</f>
        <v>4.05898386492638E-3</v>
      </c>
      <c r="T23" s="32">
        <f>IFERROR(('2a) logm_x(t)'!T22-'2a) logm_x(t)'!S22-'2a)answer'!$C22)^2,"")</f>
        <v>5.3310760295835292E-2</v>
      </c>
      <c r="U23" s="32">
        <f>IFERROR(('2a) logm_x(t)'!U22-'2a) logm_x(t)'!T22-'2a)answer'!$C22)^2,"")</f>
        <v>2.0378402280246032E-2</v>
      </c>
      <c r="V23" s="32">
        <f>IFERROR(('2a) logm_x(t)'!V22-'2a) logm_x(t)'!U22-'2a)answer'!$C22)^2,"")</f>
        <v>5.1416081803937891E-4</v>
      </c>
      <c r="W23" s="32">
        <f>IFERROR(('2a) logm_x(t)'!W22-'2a) logm_x(t)'!V22-'2a)answer'!$C22)^2,"")</f>
        <v>0.20835553110438493</v>
      </c>
      <c r="X23" s="32">
        <f>IFERROR(('2a) logm_x(t)'!X22-'2a) logm_x(t)'!W22-'2a)answer'!$C22)^2,"")</f>
        <v>2.2478735816274981E-2</v>
      </c>
      <c r="Y23" s="32">
        <f>IFERROR(('2a) logm_x(t)'!Y22-'2a) logm_x(t)'!X22-'2a)answer'!$C22)^2,"")</f>
        <v>2.0405469912403242E-2</v>
      </c>
      <c r="Z23" s="32">
        <f>IFERROR(('2a) logm_x(t)'!Z22-'2a) logm_x(t)'!Y22-'2a)answer'!$C22)^2,"")</f>
        <v>2.7776066616727525E-2</v>
      </c>
      <c r="AA23" s="32">
        <f>IFERROR(('2a) logm_x(t)'!AA22-'2a) logm_x(t)'!Z22-'2a)answer'!$C22)^2,"")</f>
        <v>0.33210909955647033</v>
      </c>
      <c r="AB23" s="32">
        <f>IFERROR(('2a) logm_x(t)'!AB22-'2a) logm_x(t)'!AA22-'2a)answer'!$C22)^2,"")</f>
        <v>2.3120835292220476E-2</v>
      </c>
      <c r="AC23" s="32">
        <f>IFERROR(('2a) logm_x(t)'!AC22-'2a) logm_x(t)'!AB22-'2a)answer'!$C22)^2,"")</f>
        <v>1.0185610911117951E-2</v>
      </c>
      <c r="AD23" s="32">
        <f>IFERROR(('2a) logm_x(t)'!AD22-'2a) logm_x(t)'!AC22-'2a)answer'!$C22)^2,"")</f>
        <v>1.9265192765822591E-3</v>
      </c>
      <c r="AE23" s="32">
        <f>IFERROR(('2a) logm_x(t)'!AE22-'2a) logm_x(t)'!AD22-'2a)answer'!$C22)^2,"")</f>
        <v>1.5110576849352833E-2</v>
      </c>
      <c r="AF23" s="32">
        <f>IFERROR(('2a) logm_x(t)'!AF22-'2a) logm_x(t)'!AE22-'2a)answer'!$C22)^2,"")</f>
        <v>1.2871797507698414E-2</v>
      </c>
      <c r="AG23" s="32">
        <f>IFERROR(('2a) logm_x(t)'!AG22-'2a) logm_x(t)'!AF22-'2a)answer'!$C22)^2,"")</f>
        <v>1.4932503271134756E-3</v>
      </c>
      <c r="AH23" s="32">
        <f>IFERROR(('2a) logm_x(t)'!AH22-'2a) logm_x(t)'!AG22-'2a)answer'!$C22)^2,"")</f>
        <v>1.5926847260059769E-3</v>
      </c>
      <c r="AI23" s="32">
        <f>IFERROR(('2a) logm_x(t)'!AI22-'2a) logm_x(t)'!AH22-'2a)answer'!$C22)^2,"")</f>
        <v>3.0579039866571293E-2</v>
      </c>
      <c r="AJ23" s="32">
        <f>IFERROR(('2a) logm_x(t)'!AJ22-'2a) logm_x(t)'!AI22-'2a)answer'!$C22)^2,"")</f>
        <v>1.1014596165990941E-2</v>
      </c>
      <c r="AK23" s="32">
        <f>IFERROR(('2a) logm_x(t)'!AK22-'2a) logm_x(t)'!AJ22-'2a)answer'!$C22)^2,"")</f>
        <v>1.834666188244968E-2</v>
      </c>
      <c r="AL23" s="32">
        <f>IFERROR(('2a) logm_x(t)'!AL22-'2a) logm_x(t)'!AK22-'2a)answer'!$C22)^2,"")</f>
        <v>1.9671892206090016E-2</v>
      </c>
      <c r="AM23" s="32">
        <f>IFERROR(('2a) logm_x(t)'!AM22-'2a) logm_x(t)'!AL22-'2a)answer'!$C22)^2,"")</f>
        <v>2.9412812172292736E-3</v>
      </c>
      <c r="AN23" s="32">
        <f>IFERROR(('2a) logm_x(t)'!AN22-'2a) logm_x(t)'!AM22-'2a)answer'!$C22)^2,"")</f>
        <v>1.1720765863075985E-2</v>
      </c>
      <c r="AO23" s="32">
        <f>IFERROR(('2a) logm_x(t)'!AO22-'2a) logm_x(t)'!AN22-'2a)answer'!$C22)^2,"")</f>
        <v>6.4183317038944934E-6</v>
      </c>
      <c r="AP23" s="32">
        <f>IFERROR(('2a) logm_x(t)'!AP22-'2a) logm_x(t)'!AO22-'2a)answer'!$C22)^2,"")</f>
        <v>1.0334572646679757E-7</v>
      </c>
      <c r="AQ23" s="32">
        <f>IFERROR(('2a) logm_x(t)'!AQ22-'2a) logm_x(t)'!AP22-'2a)answer'!$C22)^2,"")</f>
        <v>3.4110274019956359E-2</v>
      </c>
      <c r="AR23" s="32">
        <f>IFERROR(('2a) logm_x(t)'!AR22-'2a) logm_x(t)'!AQ22-'2a)answer'!$C22)^2,"")</f>
        <v>1.2684258114524331E-3</v>
      </c>
      <c r="AS23" s="32">
        <f>IFERROR(('2a) logm_x(t)'!AS22-'2a) logm_x(t)'!AR22-'2a)answer'!$C22)^2,"")</f>
        <v>1.1026479133897543E-2</v>
      </c>
      <c r="AT23" s="32">
        <f>IFERROR(('2a) logm_x(t)'!AT22-'2a) logm_x(t)'!AS22-'2a)answer'!$C22)^2,"")</f>
        <v>4.1343721432027664E-3</v>
      </c>
      <c r="AU23" s="32">
        <f>IFERROR(('2a) logm_x(t)'!AU22-'2a) logm_x(t)'!AT22-'2a)answer'!$C22)^2,"")</f>
        <v>4.2140113916021987E-2</v>
      </c>
      <c r="AV23" s="32">
        <f>IFERROR(('2a) logm_x(t)'!AV22-'2a) logm_x(t)'!AU22-'2a)answer'!$C22)^2,"")</f>
        <v>3.4309533354677682E-3</v>
      </c>
      <c r="AW23" s="32">
        <f>IFERROR(('2a) logm_x(t)'!AW22-'2a) logm_x(t)'!AV22-'2a)answer'!$C22)^2,"")</f>
        <v>3.23185164448967E-6</v>
      </c>
      <c r="AX23" s="32">
        <f>IFERROR(('2a) logm_x(t)'!AX22-'2a) logm_x(t)'!AW22-'2a)answer'!$C22)^2,"")</f>
        <v>4.6401988124839151E-3</v>
      </c>
      <c r="AY23" s="32">
        <f>IFERROR(('2a) logm_x(t)'!AY22-'2a) logm_x(t)'!AX22-'2a)answer'!$C22)^2,"")</f>
        <v>7.7712385600506523E-4</v>
      </c>
      <c r="AZ23" s="32">
        <f>IFERROR(('2a) logm_x(t)'!AZ22-'2a) logm_x(t)'!AY22-'2a)answer'!$C22)^2,"")</f>
        <v>3.1869645974327676E-2</v>
      </c>
      <c r="BA23" s="32">
        <f>IFERROR(('2a) logm_x(t)'!BA22-'2a) logm_x(t)'!AZ22-'2a)answer'!$C22)^2,"")</f>
        <v>4.6338851420341604E-3</v>
      </c>
      <c r="BB23" s="32">
        <f>IFERROR(('2a) logm_x(t)'!BB22-'2a) logm_x(t)'!BA22-'2a)answer'!$C22)^2,"")</f>
        <v>5.8297005343207146E-3</v>
      </c>
      <c r="BC23" s="32">
        <f>IFERROR(('2a) logm_x(t)'!BC22-'2a) logm_x(t)'!BB22-'2a)answer'!$C22)^2,"")</f>
        <v>1.3790389859977014E-5</v>
      </c>
      <c r="BD23" s="32">
        <f>IFERROR(('2a) logm_x(t)'!BD22-'2a) logm_x(t)'!BC22-'2a)answer'!$C22)^2,"")</f>
        <v>2.0132480000042809E-3</v>
      </c>
      <c r="BE23" s="32">
        <f>IFERROR(('2a) logm_x(t)'!BE22-'2a) logm_x(t)'!BD22-'2a)answer'!$C22)^2,"")</f>
        <v>2.3437734424035044E-3</v>
      </c>
      <c r="BF23" s="32">
        <f>IFERROR(('2a) logm_x(t)'!BF22-'2a) logm_x(t)'!BE22-'2a)answer'!$C22)^2,"")</f>
        <v>1.8747297507855224E-3</v>
      </c>
      <c r="BG23" s="32">
        <f>IFERROR(('2a) logm_x(t)'!BG22-'2a) logm_x(t)'!BF22-'2a)answer'!$C22)^2,"")</f>
        <v>2.4612552795121728E-4</v>
      </c>
      <c r="BH23" s="32">
        <f>IFERROR(('2a) logm_x(t)'!BH22-'2a) logm_x(t)'!BG22-'2a)answer'!$C22)^2,"")</f>
        <v>4.7624211666097878E-3</v>
      </c>
      <c r="BI23" s="32">
        <f>IFERROR(('2a) logm_x(t)'!BI22-'2a) logm_x(t)'!BH22-'2a)answer'!$C22)^2,"")</f>
        <v>3.4114208841501937E-3</v>
      </c>
      <c r="BJ23" s="32">
        <f>IFERROR(('2a) logm_x(t)'!BJ22-'2a) logm_x(t)'!BI22-'2a)answer'!$C22)^2,"")</f>
        <v>2.1794377676335287E-2</v>
      </c>
      <c r="BK23" s="32">
        <f>IFERROR(('2a) logm_x(t)'!BK22-'2a) logm_x(t)'!BJ22-'2a)answer'!$C22)^2,"")</f>
        <v>2.0639932195781863E-2</v>
      </c>
      <c r="BL23" s="32">
        <f>IFERROR(('2a) logm_x(t)'!BL22-'2a) logm_x(t)'!BK22-'2a)answer'!$C22)^2,"")</f>
        <v>5.6399369157670666E-2</v>
      </c>
      <c r="BM23" s="32">
        <f>IFERROR(('2a) logm_x(t)'!BM22-'2a) logm_x(t)'!BL22-'2a)answer'!$C22)^2,"")</f>
        <v>1.9609910743037928E-3</v>
      </c>
      <c r="BN23" s="32">
        <f>IFERROR(('2a) logm_x(t)'!BN22-'2a) logm_x(t)'!BM22-'2a)answer'!$C22)^2,"")</f>
        <v>1.9604854242089272E-3</v>
      </c>
      <c r="BO23" s="32">
        <f>IFERROR(('2a) logm_x(t)'!BO22-'2a) logm_x(t)'!BN22-'2a)answer'!$C22)^2,"")</f>
        <v>2.292341128120514E-3</v>
      </c>
      <c r="BP23" s="32">
        <f>IFERROR(('2a) logm_x(t)'!BP22-'2a) logm_x(t)'!BO22-'2a)answer'!$C22)^2,"")</f>
        <v>2.6482504767405302E-4</v>
      </c>
      <c r="BQ23" s="32">
        <f>IFERROR(('2a) logm_x(t)'!BQ22-'2a) logm_x(t)'!BP22-'2a)answer'!$C22)^2,"")</f>
        <v>9.7007363995026026E-3</v>
      </c>
      <c r="BR23" s="32">
        <f>IFERROR(('2a) logm_x(t)'!BR22-'2a) logm_x(t)'!BQ22-'2a)answer'!$C22)^2,"")</f>
        <v>6.2419277106037473E-3</v>
      </c>
      <c r="BS23" s="32">
        <f>IFERROR(('2a) logm_x(t)'!BS22-'2a) logm_x(t)'!BR22-'2a)answer'!$C22)^2,"")</f>
        <v>4.0554815292190322E-2</v>
      </c>
      <c r="BT23" s="32">
        <f>IFERROR(('2a) logm_x(t)'!BT22-'2a) logm_x(t)'!BS22-'2a)answer'!$C22)^2,"")</f>
        <v>2.0221048901455105E-3</v>
      </c>
      <c r="BU23" s="32">
        <f>IFERROR(('2a) logm_x(t)'!BU22-'2a) logm_x(t)'!BT22-'2a)answer'!$C22)^2,"")</f>
        <v>4.3857806821076028E-3</v>
      </c>
      <c r="BV23" s="32">
        <f>IFERROR(('2a) logm_x(t)'!BV22-'2a) logm_x(t)'!BU22-'2a)answer'!$C22)^2,"")</f>
        <v>3.0694945075287285E-2</v>
      </c>
      <c r="BW23" s="32">
        <f>IFERROR(('2a) logm_x(t)'!BW22-'2a) logm_x(t)'!BV22-'2a)answer'!$C22)^2,"")</f>
        <v>2.7201694411679411E-4</v>
      </c>
      <c r="BX23" s="32">
        <f>IFERROR(('2a) logm_x(t)'!BX22-'2a) logm_x(t)'!BW22-'2a)answer'!$C22)^2,"")</f>
        <v>6.1287858230680897E-3</v>
      </c>
      <c r="BY23" s="32">
        <f>IFERROR(('2a) logm_x(t)'!BY22-'2a) logm_x(t)'!BX22-'2a)answer'!$C22)^2,"")</f>
        <v>6.8890392054124874E-4</v>
      </c>
      <c r="BZ23" s="32">
        <f>IFERROR(('2a) logm_x(t)'!BZ22-'2a) logm_x(t)'!BY22-'2a)answer'!$C22)^2,"")</f>
        <v>3.8259735910415628E-2</v>
      </c>
      <c r="CA23" s="32">
        <f>IFERROR(('2a) logm_x(t)'!CA22-'2a) logm_x(t)'!BZ22-'2a)answer'!$C22)^2,"")</f>
        <v>8.215485737328472E-2</v>
      </c>
      <c r="CB23" s="32">
        <f>IFERROR(('2a) logm_x(t)'!CB22-'2a) logm_x(t)'!CA22-'2a)answer'!$C22)^2,"")</f>
        <v>1.0876265578328043E-2</v>
      </c>
      <c r="CC23" s="32">
        <f>IFERROR(('2a) logm_x(t)'!CC22-'2a) logm_x(t)'!CB22-'2a)answer'!$C22)^2,"")</f>
        <v>1.5404324726373946E-4</v>
      </c>
      <c r="CD23" s="32">
        <f>IFERROR(('2a) logm_x(t)'!CD22-'2a) logm_x(t)'!CC22-'2a)answer'!$C22)^2,"")</f>
        <v>1.7872748078806657E-3</v>
      </c>
      <c r="CE23" s="32">
        <f>IFERROR(('2a) logm_x(t)'!CE22-'2a) logm_x(t)'!CD22-'2a)answer'!$C22)^2,"")</f>
        <v>4.6528226778653169E-3</v>
      </c>
      <c r="CF23" s="32">
        <f>IFERROR(('2a) logm_x(t)'!CF22-'2a) logm_x(t)'!CE22-'2a)answer'!$C22)^2,"")</f>
        <v>4.0416763797402723E-3</v>
      </c>
      <c r="CG23" s="32">
        <f>IFERROR(('2a) logm_x(t)'!CG22-'2a) logm_x(t)'!CF22-'2a)answer'!$C22)^2,"")</f>
        <v>1.5793918324520904E-3</v>
      </c>
      <c r="CH23" s="32">
        <f>IFERROR(('2a) logm_x(t)'!CH22-'2a) logm_x(t)'!CG22-'2a)answer'!$C22)^2,"")</f>
        <v>1.4442835907418641E-2</v>
      </c>
      <c r="CI23" s="32">
        <f>IFERROR(('2a) logm_x(t)'!CI22-'2a) logm_x(t)'!CH22-'2a)answer'!$C22)^2,"")</f>
        <v>2.7354921844654442E-3</v>
      </c>
      <c r="CJ23" s="32">
        <f>IFERROR(('2a) logm_x(t)'!CJ22-'2a) logm_x(t)'!CI22-'2a)answer'!$C22)^2,"")</f>
        <v>2.7431840449494384E-6</v>
      </c>
      <c r="CK23" s="32">
        <f>IFERROR(('2a) logm_x(t)'!CK22-'2a) logm_x(t)'!CJ22-'2a)answer'!$C22)^2,"")</f>
        <v>4.3773398149662497E-6</v>
      </c>
      <c r="CL23" s="32">
        <f>IFERROR(('2a) logm_x(t)'!CL22-'2a) logm_x(t)'!CK22-'2a)answer'!$C22)^2,"")</f>
        <v>1.7257358831874477E-4</v>
      </c>
      <c r="CM23" s="32">
        <f>IFERROR(('2a) logm_x(t)'!CM22-'2a) logm_x(t)'!CL22-'2a)answer'!$C22)^2,"")</f>
        <v>2.1722349303781384E-2</v>
      </c>
      <c r="CN23" s="32">
        <f>IFERROR(('2a) logm_x(t)'!CN22-'2a) logm_x(t)'!CM22-'2a)answer'!$C22)^2,"")</f>
        <v>1.5593022869150688E-3</v>
      </c>
      <c r="CT23" s="31">
        <f t="shared" si="3"/>
        <v>19</v>
      </c>
      <c r="CU23" s="32">
        <f>('2a) logm_x(t)'!C22-'2a) logm_x(t)'!B22-'2a)answer'!$C22)/$CP$5</f>
        <v>2.3793811689176163</v>
      </c>
      <c r="CV23" s="32">
        <f>('2a) logm_x(t)'!D22-'2a) logm_x(t)'!C22-'2a)answer'!$C22)/$CP$5</f>
        <v>-1.3780921926232623</v>
      </c>
      <c r="CW23" s="32">
        <f>('2a) logm_x(t)'!E22-'2a) logm_x(t)'!D22-'2a)answer'!$C22)/$CP$5</f>
        <v>-0.10454888934412672</v>
      </c>
      <c r="CX23" s="32">
        <f>('2a) logm_x(t)'!F22-'2a) logm_x(t)'!E22-'2a)answer'!$C22)/$CP$5</f>
        <v>0.16184141727441642</v>
      </c>
      <c r="CY23" s="32">
        <f>('2a) logm_x(t)'!G22-'2a) logm_x(t)'!F22-'2a)answer'!$C22)/$CP$5</f>
        <v>0.9211895862232572</v>
      </c>
      <c r="CZ23" s="32">
        <f>('2a) logm_x(t)'!H22-'2a) logm_x(t)'!G22-'2a)answer'!$C22)/$CP$5</f>
        <v>-0.94028506582572879</v>
      </c>
      <c r="DA23" s="32">
        <f>('2a) logm_x(t)'!I22-'2a) logm_x(t)'!H22-'2a)answer'!$C22)/$CP$5</f>
        <v>0.17435711024161124</v>
      </c>
      <c r="DB23" s="32">
        <f>('2a) logm_x(t)'!J22-'2a) logm_x(t)'!I22-'2a)answer'!$C22)/$CP$5</f>
        <v>0.7932852214763334</v>
      </c>
      <c r="DC23" s="32">
        <f>('2a) logm_x(t)'!K22-'2a) logm_x(t)'!J22-'2a)answer'!$C22)/$CP$5</f>
        <v>-0.7941851645159862</v>
      </c>
      <c r="DD23" s="32">
        <f>('2a) logm_x(t)'!L22-'2a) logm_x(t)'!K22-'2a)answer'!$C22)/$CP$5</f>
        <v>-0.26981432541216444</v>
      </c>
      <c r="DE23" s="32">
        <f>('2a) logm_x(t)'!M22-'2a) logm_x(t)'!L22-'2a)answer'!$C22)/$CP$5</f>
        <v>-0.97504782700504034</v>
      </c>
      <c r="DF23" s="32">
        <f>('2a) logm_x(t)'!N22-'2a) logm_x(t)'!M22-'2a)answer'!$C22)/$CP$5</f>
        <v>0.55285226824416966</v>
      </c>
      <c r="DG23" s="32">
        <f>('2a) logm_x(t)'!O22-'2a) logm_x(t)'!N22-'2a)answer'!$C22)/$CP$5</f>
        <v>1.0688879283128756</v>
      </c>
      <c r="DH23" s="32">
        <f>('2a) logm_x(t)'!P22-'2a) logm_x(t)'!O22-'2a)answer'!$C22)/$CP$5</f>
        <v>-0.21329808740543488</v>
      </c>
      <c r="DI23" s="32">
        <f>('2a) logm_x(t)'!Q22-'2a) logm_x(t)'!P22-'2a)answer'!$C22)/$CP$5</f>
        <v>0.8665126213556259</v>
      </c>
      <c r="DJ23" s="32">
        <f>('2a) logm_x(t)'!R22-'2a) logm_x(t)'!Q22-'2a)answer'!$C22)/$CP$5</f>
        <v>-0.97059663913882899</v>
      </c>
      <c r="DK23" s="32">
        <f>('2a) logm_x(t)'!S22-'2a) logm_x(t)'!R22-'2a)answer'!$C22)/$CP$5</f>
        <v>-0.45645801346555753</v>
      </c>
      <c r="DL23" s="32">
        <f>('2a) logm_x(t)'!T22-'2a) logm_x(t)'!S22-'2a)answer'!$C22)/$CP$5</f>
        <v>1.6542441653580344</v>
      </c>
      <c r="DM23" s="32">
        <f>('2a) logm_x(t)'!U22-'2a) logm_x(t)'!T22-'2a)answer'!$C22)/$CP$5</f>
        <v>-1.0227682530677102</v>
      </c>
      <c r="DN23" s="32">
        <f>('2a) logm_x(t)'!V22-'2a) logm_x(t)'!U22-'2a)answer'!$C22)/$CP$5</f>
        <v>-0.16245820945567416</v>
      </c>
      <c r="DO23" s="32">
        <f>('2a) logm_x(t)'!W22-'2a) logm_x(t)'!V22-'2a)answer'!$C22)/$CP$5</f>
        <v>-3.2703534342237539</v>
      </c>
      <c r="DP23" s="32">
        <f>('2a) logm_x(t)'!X22-'2a) logm_x(t)'!W22-'2a)answer'!$C22)/$CP$5</f>
        <v>-1.0741826043846814</v>
      </c>
      <c r="DQ23" s="32">
        <f>('2a) logm_x(t)'!Y22-'2a) logm_x(t)'!X22-'2a)answer'!$C22)/$CP$5</f>
        <v>1.0234472741160507</v>
      </c>
      <c r="DR23" s="32">
        <f>('2a) logm_x(t)'!Z22-'2a) logm_x(t)'!Y22-'2a)answer'!$C22)/$CP$5</f>
        <v>-1.1940638377550676</v>
      </c>
      <c r="DS23" s="32">
        <f>('2a) logm_x(t)'!AA22-'2a) logm_x(t)'!Z22-'2a)answer'!$C22)/$CP$5</f>
        <v>4.1288828524633479</v>
      </c>
      <c r="DT23" s="32">
        <f>('2a) logm_x(t)'!AB22-'2a) logm_x(t)'!AA22-'2a)answer'!$C22)/$CP$5</f>
        <v>-1.0894164614690591</v>
      </c>
      <c r="DU23" s="32">
        <f>('2a) logm_x(t)'!AC22-'2a) logm_x(t)'!AB22-'2a)answer'!$C22)/$CP$5</f>
        <v>0.72307894294835295</v>
      </c>
      <c r="DV23" s="32">
        <f>('2a) logm_x(t)'!AD22-'2a) logm_x(t)'!AC22-'2a)answer'!$C22)/$CP$5</f>
        <v>0.31446973364528807</v>
      </c>
      <c r="DW23" s="32">
        <f>('2a) logm_x(t)'!AE22-'2a) logm_x(t)'!AD22-'2a)answer'!$C22)/$CP$5</f>
        <v>0.88070952910373024</v>
      </c>
      <c r="DX23" s="32">
        <f>('2a) logm_x(t)'!AF22-'2a) logm_x(t)'!AE22-'2a)answer'!$C22)/$CP$5</f>
        <v>0.81285255077276097</v>
      </c>
      <c r="DY23" s="32">
        <f>('2a) logm_x(t)'!AG22-'2a) logm_x(t)'!AF22-'2a)answer'!$C22)/$CP$5</f>
        <v>0.27685889592624519</v>
      </c>
      <c r="DZ23" s="32">
        <f>('2a) logm_x(t)'!AH22-'2a) logm_x(t)'!AG22-'2a)answer'!$C22)/$CP$5</f>
        <v>0.28592825970987673</v>
      </c>
      <c r="EA23" s="32">
        <f>('2a) logm_x(t)'!AI22-'2a) logm_x(t)'!AH22-'2a)answer'!$C22)/$CP$5</f>
        <v>-1.2528644777836575</v>
      </c>
      <c r="EB23" s="32">
        <f>('2a) logm_x(t)'!AJ22-'2a) logm_x(t)'!AI22-'2a)answer'!$C22)/$CP$5</f>
        <v>0.75192835609515352</v>
      </c>
      <c r="EC23" s="32">
        <f>('2a) logm_x(t)'!AK22-'2a) logm_x(t)'!AJ22-'2a)answer'!$C22)/$CP$5</f>
        <v>-0.97044449777019015</v>
      </c>
      <c r="ED23" s="32">
        <f>('2a) logm_x(t)'!AL22-'2a) logm_x(t)'!AK22-'2a)answer'!$C22)/$CP$5</f>
        <v>1.0048824035298751</v>
      </c>
      <c r="EE23" s="32">
        <f>('2a) logm_x(t)'!AM22-'2a) logm_x(t)'!AL22-'2a)answer'!$C22)/$CP$5</f>
        <v>-0.38856210942989972</v>
      </c>
      <c r="EF23" s="32">
        <f>('2a) logm_x(t)'!AN22-'2a) logm_x(t)'!AM22-'2a)answer'!$C22)/$CP$5</f>
        <v>0.77565780804281881</v>
      </c>
      <c r="EG23" s="32">
        <f>('2a) logm_x(t)'!AO22-'2a) logm_x(t)'!AN22-'2a)answer'!$C22)/$CP$5</f>
        <v>-1.8151112660423272E-2</v>
      </c>
      <c r="EH23" s="32">
        <f>('2a) logm_x(t)'!AP22-'2a) logm_x(t)'!AO22-'2a)answer'!$C22)/$CP$5</f>
        <v>-2.3032359713156124E-3</v>
      </c>
      <c r="EI23" s="32">
        <f>('2a) logm_x(t)'!AQ22-'2a) logm_x(t)'!AP22-'2a)answer'!$C22)/$CP$5</f>
        <v>-1.3232282905885866</v>
      </c>
      <c r="EJ23" s="32">
        <f>('2a) logm_x(t)'!AR22-'2a) logm_x(t)'!AQ22-'2a)answer'!$C22)/$CP$5</f>
        <v>0.25516711823044547</v>
      </c>
      <c r="EK23" s="32">
        <f>('2a) logm_x(t)'!AS22-'2a) logm_x(t)'!AR22-'2a)answer'!$C22)/$CP$5</f>
        <v>0.75233385130328911</v>
      </c>
      <c r="EL23" s="32">
        <f>('2a) logm_x(t)'!AT22-'2a) logm_x(t)'!AS22-'2a)answer'!$C22)/$CP$5</f>
        <v>0.46067745218450784</v>
      </c>
      <c r="EM23" s="32">
        <f>('2a) logm_x(t)'!AU22-'2a) logm_x(t)'!AT22-'2a)answer'!$C22)/$CP$5</f>
        <v>1.4707539587403597</v>
      </c>
      <c r="EN23" s="32">
        <f>('2a) logm_x(t)'!AV22-'2a) logm_x(t)'!AU22-'2a)answer'!$C22)/$CP$5</f>
        <v>-0.41966193522563455</v>
      </c>
      <c r="EO23" s="32">
        <f>('2a) logm_x(t)'!AW22-'2a) logm_x(t)'!AV22-'2a)answer'!$C22)/$CP$5</f>
        <v>1.2880059868462168E-2</v>
      </c>
      <c r="EP23" s="32">
        <f>('2a) logm_x(t)'!AX22-'2a) logm_x(t)'!AW22-'2a)answer'!$C22)/$CP$5</f>
        <v>0.48804567412095695</v>
      </c>
      <c r="EQ23" s="32">
        <f>('2a) logm_x(t)'!AY22-'2a) logm_x(t)'!AX22-'2a)answer'!$C22)/$CP$5</f>
        <v>-0.19972723692382288</v>
      </c>
      <c r="ER23" s="32">
        <f>('2a) logm_x(t)'!AZ22-'2a) logm_x(t)'!AY22-'2a)answer'!$C22)/$CP$5</f>
        <v>1.2790301821396066</v>
      </c>
      <c r="ES23" s="32">
        <f>('2a) logm_x(t)'!BA22-'2a) logm_x(t)'!AZ22-'2a)answer'!$C22)/$CP$5</f>
        <v>-0.48771353227214953</v>
      </c>
      <c r="ET23" s="32">
        <f>('2a) logm_x(t)'!BB22-'2a) logm_x(t)'!BA22-'2a)answer'!$C22)/$CP$5</f>
        <v>0.54703522984957131</v>
      </c>
      <c r="EU23" s="32">
        <f>('2a) logm_x(t)'!BC22-'2a) logm_x(t)'!BB22-'2a)answer'!$C22)/$CP$5</f>
        <v>2.6606052603283858E-2</v>
      </c>
      <c r="EV23" s="32">
        <f>('2a) logm_x(t)'!BD22-'2a) logm_x(t)'!BC22-'2a)answer'!$C22)/$CP$5</f>
        <v>0.32147026745548218</v>
      </c>
      <c r="EW23" s="32">
        <f>('2a) logm_x(t)'!BE22-'2a) logm_x(t)'!BD22-'2a)answer'!$C22)/$CP$5</f>
        <v>-0.3468566200847662</v>
      </c>
      <c r="EX23" s="32">
        <f>('2a) logm_x(t)'!BF22-'2a) logm_x(t)'!BE22-'2a)answer'!$C22)/$CP$5</f>
        <v>-0.31021408243242243</v>
      </c>
      <c r="EY23" s="32">
        <f>('2a) logm_x(t)'!BG22-'2a) logm_x(t)'!BF22-'2a)answer'!$C22)/$CP$5</f>
        <v>0.11240108507199997</v>
      </c>
      <c r="EZ23" s="32">
        <f>('2a) logm_x(t)'!BH22-'2a) logm_x(t)'!BG22-'2a)answer'!$C22)/$CP$5</f>
        <v>-0.49443143352114693</v>
      </c>
      <c r="FA23" s="32">
        <f>('2a) logm_x(t)'!BI22-'2a) logm_x(t)'!BH22-'2a)answer'!$C22)/$CP$5</f>
        <v>0.418465660417699</v>
      </c>
      <c r="FB23" s="32">
        <f>('2a) logm_x(t)'!BJ22-'2a) logm_x(t)'!BI22-'2a)answer'!$C22)/$CP$5</f>
        <v>-1.0577046402656909</v>
      </c>
      <c r="FC23" s="32">
        <f>('2a) logm_x(t)'!BK22-'2a) logm_x(t)'!BJ22-'2a)answer'!$C22)/$CP$5</f>
        <v>1.0293102712217261</v>
      </c>
      <c r="FD23" s="32">
        <f>('2a) logm_x(t)'!BL22-'2a) logm_x(t)'!BK22-'2a)answer'!$C22)/$CP$5</f>
        <v>-1.7014895907148908</v>
      </c>
      <c r="FE23" s="32">
        <f>('2a) logm_x(t)'!BM22-'2a) logm_x(t)'!BL22-'2a)answer'!$C22)/$CP$5</f>
        <v>0.31727071100019039</v>
      </c>
      <c r="FF23" s="32">
        <f>('2a) logm_x(t)'!BN22-'2a) logm_x(t)'!BM22-'2a)answer'!$C22)/$CP$5</f>
        <v>0.31722980354520147</v>
      </c>
      <c r="FG23" s="32">
        <f>('2a) logm_x(t)'!BO22-'2a) logm_x(t)'!BN22-'2a)answer'!$C22)/$CP$5</f>
        <v>0.34302975771268585</v>
      </c>
      <c r="FH23" s="32">
        <f>('2a) logm_x(t)'!BP22-'2a) logm_x(t)'!BO22-'2a)answer'!$C22)/$CP$5</f>
        <v>-0.11659279217505103</v>
      </c>
      <c r="FI23" s="32">
        <f>('2a) logm_x(t)'!BQ22-'2a) logm_x(t)'!BP22-'2a)answer'!$C22)/$CP$5</f>
        <v>0.70565841545959052</v>
      </c>
      <c r="FJ23" s="32">
        <f>('2a) logm_x(t)'!BR22-'2a) logm_x(t)'!BQ22-'2a)answer'!$C22)/$CP$5</f>
        <v>-0.56604575881124786</v>
      </c>
      <c r="FK23" s="32">
        <f>('2a) logm_x(t)'!BS22-'2a) logm_x(t)'!BR22-'2a)answer'!$C22)/$CP$5</f>
        <v>-1.442824097904942</v>
      </c>
      <c r="FL23" s="32">
        <f>('2a) logm_x(t)'!BT22-'2a) logm_x(t)'!BS22-'2a)answer'!$C22)/$CP$5</f>
        <v>-0.32217661417917959</v>
      </c>
      <c r="FM23" s="32">
        <f>('2a) logm_x(t)'!BU22-'2a) logm_x(t)'!BT22-'2a)answer'!$C22)/$CP$5</f>
        <v>-0.47447750631380187</v>
      </c>
      <c r="FN23" s="32">
        <f>('2a) logm_x(t)'!BV22-'2a) logm_x(t)'!BU22-'2a)answer'!$C22)/$CP$5</f>
        <v>1.2552366283995362</v>
      </c>
      <c r="FO23" s="32">
        <f>('2a) logm_x(t)'!BW22-'2a) logm_x(t)'!BV22-'2a)answer'!$C22)/$CP$5</f>
        <v>0.11816535174139733</v>
      </c>
      <c r="FP23" s="32">
        <f>('2a) logm_x(t)'!BX22-'2a) logm_x(t)'!BW22-'2a)answer'!$C22)/$CP$5</f>
        <v>-0.56089219377122745</v>
      </c>
      <c r="FQ23" s="32">
        <f>('2a) logm_x(t)'!BY22-'2a) logm_x(t)'!BX22-'2a)answer'!$C22)/$CP$5</f>
        <v>0.18804920491814819</v>
      </c>
      <c r="FR23" s="32">
        <f>('2a) logm_x(t)'!BZ22-'2a) logm_x(t)'!BY22-'2a)answer'!$C22)/$CP$5</f>
        <v>1.4014033694923984</v>
      </c>
      <c r="FS23" s="32">
        <f>('2a) logm_x(t)'!CA22-'2a) logm_x(t)'!BZ22-'2a)answer'!$C22)/$CP$5</f>
        <v>-2.0535666198747733</v>
      </c>
      <c r="FT23" s="32">
        <f>('2a) logm_x(t)'!CB22-'2a) logm_x(t)'!CA22-'2a)answer'!$C22)/$CP$5</f>
        <v>0.74719176236043161</v>
      </c>
      <c r="FU23" s="32">
        <f>('2a) logm_x(t)'!CC22-'2a) logm_x(t)'!CB22-'2a)answer'!$C22)/$CP$5</f>
        <v>-8.8922877112364726E-2</v>
      </c>
      <c r="FV23" s="32">
        <f>('2a) logm_x(t)'!CD22-'2a) logm_x(t)'!CC22-'2a)answer'!$C22)/$CP$5</f>
        <v>-0.30289202612720972</v>
      </c>
      <c r="FW23" s="32">
        <f>('2a) logm_x(t)'!CE22-'2a) logm_x(t)'!CD22-'2a)answer'!$C22)/$CP$5</f>
        <v>-0.488709098092173</v>
      </c>
      <c r="FX23" s="32">
        <f>('2a) logm_x(t)'!CF22-'2a) logm_x(t)'!CE22-'2a)answer'!$C22)/$CP$5</f>
        <v>-0.45548380660605031</v>
      </c>
      <c r="FY23" s="32">
        <f>('2a) logm_x(t)'!CG22-'2a) logm_x(t)'!CF22-'2a)answer'!$C22)/$CP$5</f>
        <v>0.28473254980813739</v>
      </c>
      <c r="FZ23" s="32">
        <f>('2a) logm_x(t)'!CH22-'2a) logm_x(t)'!CG22-'2a)answer'!$C22)/$CP$5</f>
        <v>-0.86103025475256612</v>
      </c>
      <c r="GA23" s="32">
        <f>('2a) logm_x(t)'!CI22-'2a) logm_x(t)'!CH22-'2a)answer'!$C22)/$CP$5</f>
        <v>-0.37472262225302738</v>
      </c>
      <c r="GB23" s="32">
        <f>('2a) logm_x(t)'!CJ22-'2a) logm_x(t)'!CI22-'2a)answer'!$C22)/$CP$5</f>
        <v>1.186641810827908E-2</v>
      </c>
      <c r="GC23" s="32">
        <f>('2a) logm_x(t)'!CK22-'2a) logm_x(t)'!CJ22-'2a)answer'!$C22)/$CP$5</f>
        <v>1.4989850607513381E-2</v>
      </c>
      <c r="GD23" s="32">
        <f>('2a) logm_x(t)'!CL22-'2a) logm_x(t)'!CK22-'2a)answer'!$C22)/$CP$5</f>
        <v>-9.4119440782111333E-2</v>
      </c>
      <c r="GE23" s="32">
        <f>('2a) logm_x(t)'!CM22-'2a) logm_x(t)'!CL22-'2a)answer'!$C22)/$CP$5</f>
        <v>-1.0559553865108755</v>
      </c>
      <c r="GF23" s="32">
        <f>('2a) logm_x(t)'!CN22-'2a) logm_x(t)'!CM22-'2a)answer'!$C22)/$CP$5</f>
        <v>-0.2829158841140586</v>
      </c>
    </row>
    <row r="24" spans="1:188" x14ac:dyDescent="0.25">
      <c r="A24" s="31">
        <f>'2a) logm_x(t)'!A23</f>
        <v>20</v>
      </c>
      <c r="B24" s="32"/>
      <c r="C24" s="32">
        <f>IFERROR(('2a) logm_x(t)'!C23-'2a) logm_x(t)'!B23-'2a)answer'!$C23)^2,"")</f>
        <v>7.148104476812119E-3</v>
      </c>
      <c r="D24" s="32">
        <f>IFERROR(('2a) logm_x(t)'!D23-'2a) logm_x(t)'!C23-'2a)answer'!$C23)^2,"")</f>
        <v>7.9082199997060568E-3</v>
      </c>
      <c r="E24" s="32">
        <f>IFERROR(('2a) logm_x(t)'!E23-'2a) logm_x(t)'!D23-'2a)answer'!$C23)^2,"")</f>
        <v>1.9383867928654801E-2</v>
      </c>
      <c r="F24" s="32">
        <f>IFERROR(('2a) logm_x(t)'!F23-'2a) logm_x(t)'!E23-'2a)answer'!$C23)^2,"")</f>
        <v>9.3627371344279386E-5</v>
      </c>
      <c r="G24" s="32">
        <f>IFERROR(('2a) logm_x(t)'!G23-'2a) logm_x(t)'!F23-'2a)answer'!$C23)^2,"")</f>
        <v>4.4241069802846125E-7</v>
      </c>
      <c r="H24" s="32">
        <f>IFERROR(('2a) logm_x(t)'!H23-'2a) logm_x(t)'!G23-'2a)answer'!$C23)^2,"")</f>
        <v>1.1838768856709331E-2</v>
      </c>
      <c r="I24" s="32">
        <f>IFERROR(('2a) logm_x(t)'!I23-'2a) logm_x(t)'!H23-'2a)answer'!$C23)^2,"")</f>
        <v>3.6867457919352524E-2</v>
      </c>
      <c r="J24" s="32">
        <f>IFERROR(('2a) logm_x(t)'!J23-'2a) logm_x(t)'!I23-'2a)answer'!$C23)^2,"")</f>
        <v>5.9992394414302844E-4</v>
      </c>
      <c r="K24" s="32">
        <f>IFERROR(('2a) logm_x(t)'!K23-'2a) logm_x(t)'!J23-'2a)answer'!$C23)^2,"")</f>
        <v>6.8739568281705795E-3</v>
      </c>
      <c r="L24" s="32">
        <f>IFERROR(('2a) logm_x(t)'!L23-'2a) logm_x(t)'!K23-'2a)answer'!$C23)^2,"")</f>
        <v>9.9923337545906911E-3</v>
      </c>
      <c r="M24" s="32">
        <f>IFERROR(('2a) logm_x(t)'!M23-'2a) logm_x(t)'!L23-'2a)answer'!$C23)^2,"")</f>
        <v>2.3238755122865367E-2</v>
      </c>
      <c r="N24" s="32">
        <f>IFERROR(('2a) logm_x(t)'!N23-'2a) logm_x(t)'!M23-'2a)answer'!$C23)^2,"")</f>
        <v>1.2049494193360582E-4</v>
      </c>
      <c r="O24" s="32">
        <f>IFERROR(('2a) logm_x(t)'!O23-'2a) logm_x(t)'!N23-'2a)answer'!$C23)^2,"")</f>
        <v>6.6633590038779724E-3</v>
      </c>
      <c r="P24" s="32">
        <f>IFERROR(('2a) logm_x(t)'!P23-'2a) logm_x(t)'!O23-'2a)answer'!$C23)^2,"")</f>
        <v>2.7325994046825466E-3</v>
      </c>
      <c r="Q24" s="32">
        <f>IFERROR(('2a) logm_x(t)'!Q23-'2a) logm_x(t)'!P23-'2a)answer'!$C23)^2,"")</f>
        <v>7.0692747355139782E-3</v>
      </c>
      <c r="R24" s="32">
        <f>IFERROR(('2a) logm_x(t)'!R23-'2a) logm_x(t)'!Q23-'2a)answer'!$C23)^2,"")</f>
        <v>7.685293784367892E-3</v>
      </c>
      <c r="S24" s="32">
        <f>IFERROR(('2a) logm_x(t)'!S23-'2a) logm_x(t)'!R23-'2a)answer'!$C23)^2,"")</f>
        <v>8.0111779167209036E-3</v>
      </c>
      <c r="T24" s="32">
        <f>IFERROR(('2a) logm_x(t)'!T23-'2a) logm_x(t)'!S23-'2a)answer'!$C23)^2,"")</f>
        <v>9.8718706205166377E-4</v>
      </c>
      <c r="U24" s="32">
        <f>IFERROR(('2a) logm_x(t)'!U23-'2a) logm_x(t)'!T23-'2a)answer'!$C23)^2,"")</f>
        <v>7.7054355065185182E-2</v>
      </c>
      <c r="V24" s="32">
        <f>IFERROR(('2a) logm_x(t)'!V23-'2a) logm_x(t)'!U23-'2a)answer'!$C23)^2,"")</f>
        <v>1.8827680162355653E-2</v>
      </c>
      <c r="W24" s="32">
        <f>IFERROR(('2a) logm_x(t)'!W23-'2a) logm_x(t)'!V23-'2a)answer'!$C23)^2,"")</f>
        <v>0.19401614671016032</v>
      </c>
      <c r="X24" s="32">
        <f>IFERROR(('2a) logm_x(t)'!X23-'2a) logm_x(t)'!W23-'2a)answer'!$C23)^2,"")</f>
        <v>2.825814765372035E-2</v>
      </c>
      <c r="Y24" s="32">
        <f>IFERROR(('2a) logm_x(t)'!Y23-'2a) logm_x(t)'!X23-'2a)answer'!$C23)^2,"")</f>
        <v>2.4843591014050499E-2</v>
      </c>
      <c r="Z24" s="32">
        <f>IFERROR(('2a) logm_x(t)'!Z23-'2a) logm_x(t)'!Y23-'2a)answer'!$C23)^2,"")</f>
        <v>3.1719379666381622E-2</v>
      </c>
      <c r="AA24" s="32">
        <f>IFERROR(('2a) logm_x(t)'!AA23-'2a) logm_x(t)'!Z23-'2a)answer'!$C23)^2,"")</f>
        <v>0.12108373400704237</v>
      </c>
      <c r="AB24" s="32">
        <f>IFERROR(('2a) logm_x(t)'!AB23-'2a) logm_x(t)'!AA23-'2a)answer'!$C23)^2,"")</f>
        <v>5.7479420107596692E-2</v>
      </c>
      <c r="AC24" s="32">
        <f>IFERROR(('2a) logm_x(t)'!AC23-'2a) logm_x(t)'!AB23-'2a)answer'!$C23)^2,"")</f>
        <v>7.751221752650342E-4</v>
      </c>
      <c r="AD24" s="32">
        <f>IFERROR(('2a) logm_x(t)'!AD23-'2a) logm_x(t)'!AC23-'2a)answer'!$C23)^2,"")</f>
        <v>1.443922976304962E-3</v>
      </c>
      <c r="AE24" s="32">
        <f>IFERROR(('2a) logm_x(t)'!AE23-'2a) logm_x(t)'!AD23-'2a)answer'!$C23)^2,"")</f>
        <v>3.7571579798780446E-4</v>
      </c>
      <c r="AF24" s="32">
        <f>IFERROR(('2a) logm_x(t)'!AF23-'2a) logm_x(t)'!AE23-'2a)answer'!$C23)^2,"")</f>
        <v>3.0763548926394841E-2</v>
      </c>
      <c r="AG24" s="32">
        <f>IFERROR(('2a) logm_x(t)'!AG23-'2a) logm_x(t)'!AF23-'2a)answer'!$C23)^2,"")</f>
        <v>4.3609833346766689E-3</v>
      </c>
      <c r="AH24" s="32">
        <f>IFERROR(('2a) logm_x(t)'!AH23-'2a) logm_x(t)'!AG23-'2a)answer'!$C23)^2,"")</f>
        <v>2.2722540324025355E-3</v>
      </c>
      <c r="AI24" s="32">
        <f>IFERROR(('2a) logm_x(t)'!AI23-'2a) logm_x(t)'!AH23-'2a)answer'!$C23)^2,"")</f>
        <v>4.9573065132434537E-3</v>
      </c>
      <c r="AJ24" s="32">
        <f>IFERROR(('2a) logm_x(t)'!AJ23-'2a) logm_x(t)'!AI23-'2a)answer'!$C23)^2,"")</f>
        <v>3.2451496918922289E-4</v>
      </c>
      <c r="AK24" s="32">
        <f>IFERROR(('2a) logm_x(t)'!AK23-'2a) logm_x(t)'!AJ23-'2a)answer'!$C23)^2,"")</f>
        <v>4.4358028122733824E-2</v>
      </c>
      <c r="AL24" s="32">
        <f>IFERROR(('2a) logm_x(t)'!AL23-'2a) logm_x(t)'!AK23-'2a)answer'!$C23)^2,"")</f>
        <v>2.6356706937485228E-5</v>
      </c>
      <c r="AM24" s="32">
        <f>IFERROR(('2a) logm_x(t)'!AM23-'2a) logm_x(t)'!AL23-'2a)answer'!$C23)^2,"")</f>
        <v>1.1201491161218616E-4</v>
      </c>
      <c r="AN24" s="32">
        <f>IFERROR(('2a) logm_x(t)'!AN23-'2a) logm_x(t)'!AM23-'2a)answer'!$C23)^2,"")</f>
        <v>2.7281936958403233E-5</v>
      </c>
      <c r="AO24" s="32">
        <f>IFERROR(('2a) logm_x(t)'!AO23-'2a) logm_x(t)'!AN23-'2a)answer'!$C23)^2,"")</f>
        <v>4.6064288892989653E-4</v>
      </c>
      <c r="AP24" s="32">
        <f>IFERROR(('2a) logm_x(t)'!AP23-'2a) logm_x(t)'!AO23-'2a)answer'!$C23)^2,"")</f>
        <v>5.5005810582641798E-2</v>
      </c>
      <c r="AQ24" s="32">
        <f>IFERROR(('2a) logm_x(t)'!AQ23-'2a) logm_x(t)'!AP23-'2a)answer'!$C23)^2,"")</f>
        <v>1.2405641238921518E-2</v>
      </c>
      <c r="AR24" s="32">
        <f>IFERROR(('2a) logm_x(t)'!AR23-'2a) logm_x(t)'!AQ23-'2a)answer'!$C23)^2,"")</f>
        <v>3.8219958590572955E-5</v>
      </c>
      <c r="AS24" s="32">
        <f>IFERROR(('2a) logm_x(t)'!AS23-'2a) logm_x(t)'!AR23-'2a)answer'!$C23)^2,"")</f>
        <v>5.2538107407564996E-2</v>
      </c>
      <c r="AT24" s="32">
        <f>IFERROR(('2a) logm_x(t)'!AT23-'2a) logm_x(t)'!AS23-'2a)answer'!$C23)^2,"")</f>
        <v>8.7718217750780755E-3</v>
      </c>
      <c r="AU24" s="32">
        <f>IFERROR(('2a) logm_x(t)'!AU23-'2a) logm_x(t)'!AT23-'2a)answer'!$C23)^2,"")</f>
        <v>2.2145756159995069E-3</v>
      </c>
      <c r="AV24" s="32">
        <f>IFERROR(('2a) logm_x(t)'!AV23-'2a) logm_x(t)'!AU23-'2a)answer'!$C23)^2,"")</f>
        <v>1.2611428231144771E-2</v>
      </c>
      <c r="AW24" s="32">
        <f>IFERROR(('2a) logm_x(t)'!AW23-'2a) logm_x(t)'!AV23-'2a)answer'!$C23)^2,"")</f>
        <v>1.0319195386185696E-2</v>
      </c>
      <c r="AX24" s="32">
        <f>IFERROR(('2a) logm_x(t)'!AX23-'2a) logm_x(t)'!AW23-'2a)answer'!$C23)^2,"")</f>
        <v>3.3623797536496171E-3</v>
      </c>
      <c r="AY24" s="32">
        <f>IFERROR(('2a) logm_x(t)'!AY23-'2a) logm_x(t)'!AX23-'2a)answer'!$C23)^2,"")</f>
        <v>7.6106206676881481E-3</v>
      </c>
      <c r="AZ24" s="32">
        <f>IFERROR(('2a) logm_x(t)'!AZ23-'2a) logm_x(t)'!AY23-'2a)answer'!$C23)^2,"")</f>
        <v>1.0641543993446171E-2</v>
      </c>
      <c r="BA24" s="32">
        <f>IFERROR(('2a) logm_x(t)'!BA23-'2a) logm_x(t)'!AZ23-'2a)answer'!$C23)^2,"")</f>
        <v>3.7848050338473493E-2</v>
      </c>
      <c r="BB24" s="32">
        <f>IFERROR(('2a) logm_x(t)'!BB23-'2a) logm_x(t)'!BA23-'2a)answer'!$C23)^2,"")</f>
        <v>1.7922682555298615E-2</v>
      </c>
      <c r="BC24" s="32">
        <f>IFERROR(('2a) logm_x(t)'!BC23-'2a) logm_x(t)'!BB23-'2a)answer'!$C23)^2,"")</f>
        <v>2.0141718171500228E-5</v>
      </c>
      <c r="BD24" s="32">
        <f>IFERROR(('2a) logm_x(t)'!BD23-'2a) logm_x(t)'!BC23-'2a)answer'!$C23)^2,"")</f>
        <v>2.2610220364016421E-5</v>
      </c>
      <c r="BE24" s="32">
        <f>IFERROR(('2a) logm_x(t)'!BE23-'2a) logm_x(t)'!BD23-'2a)answer'!$C23)^2,"")</f>
        <v>2.507264831066764E-3</v>
      </c>
      <c r="BF24" s="32">
        <f>IFERROR(('2a) logm_x(t)'!BF23-'2a) logm_x(t)'!BE23-'2a)answer'!$C23)^2,"")</f>
        <v>1.6789059546547882E-2</v>
      </c>
      <c r="BG24" s="32">
        <f>IFERROR(('2a) logm_x(t)'!BG23-'2a) logm_x(t)'!BF23-'2a)answer'!$C23)^2,"")</f>
        <v>5.2684771143620334E-3</v>
      </c>
      <c r="BH24" s="32">
        <f>IFERROR(('2a) logm_x(t)'!BH23-'2a) logm_x(t)'!BG23-'2a)answer'!$C23)^2,"")</f>
        <v>4.1462673251143438E-3</v>
      </c>
      <c r="BI24" s="32">
        <f>IFERROR(('2a) logm_x(t)'!BI23-'2a) logm_x(t)'!BH23-'2a)answer'!$C23)^2,"")</f>
        <v>7.6433105844382046E-4</v>
      </c>
      <c r="BJ24" s="32">
        <f>IFERROR(('2a) logm_x(t)'!BJ23-'2a) logm_x(t)'!BI23-'2a)answer'!$C23)^2,"")</f>
        <v>1.4734562843229521E-5</v>
      </c>
      <c r="BK24" s="32">
        <f>IFERROR(('2a) logm_x(t)'!BK23-'2a) logm_x(t)'!BJ23-'2a)answer'!$C23)^2,"")</f>
        <v>3.6425319715263672E-3</v>
      </c>
      <c r="BL24" s="32">
        <f>IFERROR(('2a) logm_x(t)'!BL23-'2a) logm_x(t)'!BK23-'2a)answer'!$C23)^2,"")</f>
        <v>2.6576428169464657E-2</v>
      </c>
      <c r="BM24" s="32">
        <f>IFERROR(('2a) logm_x(t)'!BM23-'2a) logm_x(t)'!BL23-'2a)answer'!$C23)^2,"")</f>
        <v>5.3679844074065045E-3</v>
      </c>
      <c r="BN24" s="32">
        <f>IFERROR(('2a) logm_x(t)'!BN23-'2a) logm_x(t)'!BM23-'2a)answer'!$C23)^2,"")</f>
        <v>6.8438096226559166E-3</v>
      </c>
      <c r="BO24" s="32">
        <f>IFERROR(('2a) logm_x(t)'!BO23-'2a) logm_x(t)'!BN23-'2a)answer'!$C23)^2,"")</f>
        <v>1.4058842449382085E-4</v>
      </c>
      <c r="BP24" s="32">
        <f>IFERROR(('2a) logm_x(t)'!BP23-'2a) logm_x(t)'!BO23-'2a)answer'!$C23)^2,"")</f>
        <v>6.9316252973314653E-3</v>
      </c>
      <c r="BQ24" s="32">
        <f>IFERROR(('2a) logm_x(t)'!BQ23-'2a) logm_x(t)'!BP23-'2a)answer'!$C23)^2,"")</f>
        <v>1.0979432158151165E-3</v>
      </c>
      <c r="BR24" s="32">
        <f>IFERROR(('2a) logm_x(t)'!BR23-'2a) logm_x(t)'!BQ23-'2a)answer'!$C23)^2,"")</f>
        <v>5.8022970177350674E-3</v>
      </c>
      <c r="BS24" s="32">
        <f>IFERROR(('2a) logm_x(t)'!BS23-'2a) logm_x(t)'!BR23-'2a)answer'!$C23)^2,"")</f>
        <v>3.6976178209821375E-4</v>
      </c>
      <c r="BT24" s="32">
        <f>IFERROR(('2a) logm_x(t)'!BT23-'2a) logm_x(t)'!BS23-'2a)answer'!$C23)^2,"")</f>
        <v>8.2798813877589944E-2</v>
      </c>
      <c r="BU24" s="32">
        <f>IFERROR(('2a) logm_x(t)'!BU23-'2a) logm_x(t)'!BT23-'2a)answer'!$C23)^2,"")</f>
        <v>1.1345929165831879E-2</v>
      </c>
      <c r="BV24" s="32">
        <f>IFERROR(('2a) logm_x(t)'!BV23-'2a) logm_x(t)'!BU23-'2a)answer'!$C23)^2,"")</f>
        <v>2.6258424311046743E-3</v>
      </c>
      <c r="BW24" s="32">
        <f>IFERROR(('2a) logm_x(t)'!BW23-'2a) logm_x(t)'!BV23-'2a)answer'!$C23)^2,"")</f>
        <v>1.8426110710935924E-4</v>
      </c>
      <c r="BX24" s="32">
        <f>IFERROR(('2a) logm_x(t)'!BX23-'2a) logm_x(t)'!BW23-'2a)answer'!$C23)^2,"")</f>
        <v>6.3791834194144512E-4</v>
      </c>
      <c r="BY24" s="32">
        <f>IFERROR(('2a) logm_x(t)'!BY23-'2a) logm_x(t)'!BX23-'2a)answer'!$C23)^2,"")</f>
        <v>3.7448167732728924E-2</v>
      </c>
      <c r="BZ24" s="32">
        <f>IFERROR(('2a) logm_x(t)'!BZ23-'2a) logm_x(t)'!BY23-'2a)answer'!$C23)^2,"")</f>
        <v>2.0915806735963827E-3</v>
      </c>
      <c r="CA24" s="32">
        <f>IFERROR(('2a) logm_x(t)'!CA23-'2a) logm_x(t)'!BZ23-'2a)answer'!$C23)^2,"")</f>
        <v>1.9597873522117525E-3</v>
      </c>
      <c r="CB24" s="32">
        <f>IFERROR(('2a) logm_x(t)'!CB23-'2a) logm_x(t)'!CA23-'2a)answer'!$C23)^2,"")</f>
        <v>5.4850143574419891E-3</v>
      </c>
      <c r="CC24" s="32">
        <f>IFERROR(('2a) logm_x(t)'!CC23-'2a) logm_x(t)'!CB23-'2a)answer'!$C23)^2,"")</f>
        <v>5.6252224107252559E-3</v>
      </c>
      <c r="CD24" s="32">
        <f>IFERROR(('2a) logm_x(t)'!CD23-'2a) logm_x(t)'!CC23-'2a)answer'!$C23)^2,"")</f>
        <v>6.833215832600003E-3</v>
      </c>
      <c r="CE24" s="32">
        <f>IFERROR(('2a) logm_x(t)'!CE23-'2a) logm_x(t)'!CD23-'2a)answer'!$C23)^2,"")</f>
        <v>2.6657407979546809E-2</v>
      </c>
      <c r="CF24" s="32">
        <f>IFERROR(('2a) logm_x(t)'!CF23-'2a) logm_x(t)'!CE23-'2a)answer'!$C23)^2,"")</f>
        <v>1.9268647628825778E-6</v>
      </c>
      <c r="CG24" s="32">
        <f>IFERROR(('2a) logm_x(t)'!CG23-'2a) logm_x(t)'!CF23-'2a)answer'!$C23)^2,"")</f>
        <v>1.7695309238978816E-4</v>
      </c>
      <c r="CH24" s="32">
        <f>IFERROR(('2a) logm_x(t)'!CH23-'2a) logm_x(t)'!CG23-'2a)answer'!$C23)^2,"")</f>
        <v>1.2090935558799484E-4</v>
      </c>
      <c r="CI24" s="32">
        <f>IFERROR(('2a) logm_x(t)'!CI23-'2a) logm_x(t)'!CH23-'2a)answer'!$C23)^2,"")</f>
        <v>1.4784024840766904E-3</v>
      </c>
      <c r="CJ24" s="32">
        <f>IFERROR(('2a) logm_x(t)'!CJ23-'2a) logm_x(t)'!CI23-'2a)answer'!$C23)^2,"")</f>
        <v>1.7154148951610604E-2</v>
      </c>
      <c r="CK24" s="32">
        <f>IFERROR(('2a) logm_x(t)'!CK23-'2a) logm_x(t)'!CJ23-'2a)answer'!$C23)^2,"")</f>
        <v>7.7055449597776635E-4</v>
      </c>
      <c r="CL24" s="32">
        <f>IFERROR(('2a) logm_x(t)'!CL23-'2a) logm_x(t)'!CK23-'2a)answer'!$C23)^2,"")</f>
        <v>1.4349416221903428E-2</v>
      </c>
      <c r="CM24" s="32">
        <f>IFERROR(('2a) logm_x(t)'!CM23-'2a) logm_x(t)'!CL23-'2a)answer'!$C23)^2,"")</f>
        <v>1.2149413494414712E-3</v>
      </c>
      <c r="CN24" s="32">
        <f>IFERROR(('2a) logm_x(t)'!CN23-'2a) logm_x(t)'!CM23-'2a)answer'!$C23)^2,"")</f>
        <v>3.2771279033325787E-2</v>
      </c>
      <c r="CT24" s="31">
        <f t="shared" si="3"/>
        <v>20</v>
      </c>
      <c r="CU24" s="32">
        <f>('2a) logm_x(t)'!C23-'2a) logm_x(t)'!B23-'2a)answer'!$C23)/$CP$5</f>
        <v>0.60574190516121396</v>
      </c>
      <c r="CV24" s="32">
        <f>('2a) logm_x(t)'!D23-'2a) logm_x(t)'!C23-'2a)answer'!$C23)/$CP$5</f>
        <v>-0.63713511973485992</v>
      </c>
      <c r="CW24" s="32">
        <f>('2a) logm_x(t)'!E23-'2a) logm_x(t)'!D23-'2a)answer'!$C23)/$CP$5</f>
        <v>0.99749882877173091</v>
      </c>
      <c r="CX24" s="32">
        <f>('2a) logm_x(t)'!F23-'2a) logm_x(t)'!E23-'2a)answer'!$C23)/$CP$5</f>
        <v>-6.9325592272678094E-2</v>
      </c>
      <c r="CY24" s="32">
        <f>('2a) logm_x(t)'!G23-'2a) logm_x(t)'!F23-'2a)answer'!$C23)/$CP$5</f>
        <v>4.7654617000439303E-3</v>
      </c>
      <c r="CZ24" s="32">
        <f>('2a) logm_x(t)'!H23-'2a) logm_x(t)'!G23-'2a)answer'!$C23)/$CP$5</f>
        <v>-0.77955263536534258</v>
      </c>
      <c r="DA24" s="32">
        <f>('2a) logm_x(t)'!I23-'2a) logm_x(t)'!H23-'2a)answer'!$C23)/$CP$5</f>
        <v>1.3756684273147877</v>
      </c>
      <c r="DB24" s="32">
        <f>('2a) logm_x(t)'!J23-'2a) logm_x(t)'!I23-'2a)answer'!$C23)/$CP$5</f>
        <v>-0.1754851096107069</v>
      </c>
      <c r="DC24" s="32">
        <f>('2a) logm_x(t)'!K23-'2a) logm_x(t)'!J23-'2a)answer'!$C23)/$CP$5</f>
        <v>-0.59401248552389629</v>
      </c>
      <c r="DD24" s="32">
        <f>('2a) logm_x(t)'!L23-'2a) logm_x(t)'!K23-'2a)answer'!$C23)/$CP$5</f>
        <v>-0.71618568991065146</v>
      </c>
      <c r="DE24" s="32">
        <f>('2a) logm_x(t)'!M23-'2a) logm_x(t)'!L23-'2a)answer'!$C23)/$CP$5</f>
        <v>1.092191024391904</v>
      </c>
      <c r="DF24" s="32">
        <f>('2a) logm_x(t)'!N23-'2a) logm_x(t)'!M23-'2a)answer'!$C23)/$CP$5</f>
        <v>-7.8645989641739592E-2</v>
      </c>
      <c r="DG24" s="32">
        <f>('2a) logm_x(t)'!O23-'2a) logm_x(t)'!N23-'2a)answer'!$C23)/$CP$5</f>
        <v>-0.58484230438384321</v>
      </c>
      <c r="DH24" s="32">
        <f>('2a) logm_x(t)'!P23-'2a) logm_x(t)'!O23-'2a)answer'!$C23)/$CP$5</f>
        <v>0.37452443547640629</v>
      </c>
      <c r="DI24" s="32">
        <f>('2a) logm_x(t)'!Q23-'2a) logm_x(t)'!P23-'2a)answer'!$C23)/$CP$5</f>
        <v>-0.602392565654429</v>
      </c>
      <c r="DJ24" s="32">
        <f>('2a) logm_x(t)'!R23-'2a) logm_x(t)'!Q23-'2a)answer'!$C23)/$CP$5</f>
        <v>0.62809076849045975</v>
      </c>
      <c r="DK24" s="32">
        <f>('2a) logm_x(t)'!S23-'2a) logm_x(t)'!R23-'2a)answer'!$C23)/$CP$5</f>
        <v>0.641269171160045</v>
      </c>
      <c r="DL24" s="32">
        <f>('2a) logm_x(t)'!T23-'2a) logm_x(t)'!S23-'2a)answer'!$C23)/$CP$5</f>
        <v>0.2251085035027956</v>
      </c>
      <c r="DM24" s="32">
        <f>('2a) logm_x(t)'!U23-'2a) logm_x(t)'!T23-'2a)answer'!$C23)/$CP$5</f>
        <v>-1.9887984292164844</v>
      </c>
      <c r="DN24" s="32">
        <f>('2a) logm_x(t)'!V23-'2a) logm_x(t)'!U23-'2a)answer'!$C23)/$CP$5</f>
        <v>0.98308389028729404</v>
      </c>
      <c r="DO24" s="32">
        <f>('2a) logm_x(t)'!W23-'2a) logm_x(t)'!V23-'2a)answer'!$C23)/$CP$5</f>
        <v>-3.1558119099964874</v>
      </c>
      <c r="DP24" s="32">
        <f>('2a) logm_x(t)'!X23-'2a) logm_x(t)'!W23-'2a)answer'!$C23)/$CP$5</f>
        <v>-1.2043813406429451</v>
      </c>
      <c r="DQ24" s="32">
        <f>('2a) logm_x(t)'!Y23-'2a) logm_x(t)'!X23-'2a)answer'!$C23)/$CP$5</f>
        <v>-1.1292740772551806</v>
      </c>
      <c r="DR24" s="32">
        <f>('2a) logm_x(t)'!Z23-'2a) logm_x(t)'!Y23-'2a)answer'!$C23)/$CP$5</f>
        <v>1.2760112871309037</v>
      </c>
      <c r="DS24" s="32">
        <f>('2a) logm_x(t)'!AA23-'2a) logm_x(t)'!Z23-'2a)answer'!$C23)/$CP$5</f>
        <v>2.4930734634758545</v>
      </c>
      <c r="DT24" s="32">
        <f>('2a) logm_x(t)'!AB23-'2a) logm_x(t)'!AA23-'2a)answer'!$C23)/$CP$5</f>
        <v>1.7177041400128523</v>
      </c>
      <c r="DU24" s="32">
        <f>('2a) logm_x(t)'!AC23-'2a) logm_x(t)'!AB23-'2a)answer'!$C23)/$CP$5</f>
        <v>-0.1994698468483582</v>
      </c>
      <c r="DV24" s="32">
        <f>('2a) logm_x(t)'!AD23-'2a) logm_x(t)'!AC23-'2a)answer'!$C23)/$CP$5</f>
        <v>0.27224767962881652</v>
      </c>
      <c r="DW24" s="32">
        <f>('2a) logm_x(t)'!AE23-'2a) logm_x(t)'!AD23-'2a)answer'!$C23)/$CP$5</f>
        <v>-0.13887430600156964</v>
      </c>
      <c r="DX24" s="32">
        <f>('2a) logm_x(t)'!AF23-'2a) logm_x(t)'!AE23-'2a)answer'!$C23)/$CP$5</f>
        <v>1.2566385856852456</v>
      </c>
      <c r="DY24" s="32">
        <f>('2a) logm_x(t)'!AG23-'2a) logm_x(t)'!AF23-'2a)answer'!$C23)/$CP$5</f>
        <v>-0.47313424924732478</v>
      </c>
      <c r="DZ24" s="32">
        <f>('2a) logm_x(t)'!AH23-'2a) logm_x(t)'!AG23-'2a)answer'!$C23)/$CP$5</f>
        <v>-0.34152351748191445</v>
      </c>
      <c r="EA24" s="32">
        <f>('2a) logm_x(t)'!AI23-'2a) logm_x(t)'!AH23-'2a)answer'!$C23)/$CP$5</f>
        <v>-0.50444643783174858</v>
      </c>
      <c r="EB24" s="32">
        <f>('2a) logm_x(t)'!AJ23-'2a) logm_x(t)'!AI23-'2a)answer'!$C23)/$CP$5</f>
        <v>-0.12906531352407064</v>
      </c>
      <c r="EC24" s="32">
        <f>('2a) logm_x(t)'!AK23-'2a) logm_x(t)'!AJ23-'2a)answer'!$C23)/$CP$5</f>
        <v>1.5089619520939257</v>
      </c>
      <c r="ED24" s="32">
        <f>('2a) logm_x(t)'!AL23-'2a) logm_x(t)'!AK23-'2a)answer'!$C23)/$CP$5</f>
        <v>3.6782203870767624E-2</v>
      </c>
      <c r="EE24" s="32">
        <f>('2a) logm_x(t)'!AM23-'2a) logm_x(t)'!AL23-'2a)answer'!$C23)/$CP$5</f>
        <v>-7.5828085944090837E-2</v>
      </c>
      <c r="EF24" s="32">
        <f>('2a) logm_x(t)'!AN23-'2a) logm_x(t)'!AM23-'2a)answer'!$C23)/$CP$5</f>
        <v>3.7422239500282457E-2</v>
      </c>
      <c r="EG24" s="32">
        <f>('2a) logm_x(t)'!AO23-'2a) logm_x(t)'!AN23-'2a)answer'!$C23)/$CP$5</f>
        <v>0.15377097179045179</v>
      </c>
      <c r="EH24" s="32">
        <f>('2a) logm_x(t)'!AP23-'2a) logm_x(t)'!AO23-'2a)answer'!$C23)/$CP$5</f>
        <v>-1.6803372610408107</v>
      </c>
      <c r="EI24" s="32">
        <f>('2a) logm_x(t)'!AQ23-'2a) logm_x(t)'!AP23-'2a)answer'!$C23)/$CP$5</f>
        <v>0.79799796191450501</v>
      </c>
      <c r="EJ24" s="32">
        <f>('2a) logm_x(t)'!AR23-'2a) logm_x(t)'!AQ23-'2a)answer'!$C23)/$CP$5</f>
        <v>-4.4293222649642361E-2</v>
      </c>
      <c r="EK24" s="32">
        <f>('2a) logm_x(t)'!AS23-'2a) logm_x(t)'!AR23-'2a)answer'!$C23)/$CP$5</f>
        <v>1.6422126205637952</v>
      </c>
      <c r="EL24" s="32">
        <f>('2a) logm_x(t)'!AT23-'2a) logm_x(t)'!AS23-'2a)answer'!$C23)/$CP$5</f>
        <v>-0.67102248493458361</v>
      </c>
      <c r="EM24" s="32">
        <f>('2a) logm_x(t)'!AU23-'2a) logm_x(t)'!AT23-'2a)answer'!$C23)/$CP$5</f>
        <v>0.33716107529348111</v>
      </c>
      <c r="EN24" s="32">
        <f>('2a) logm_x(t)'!AV23-'2a) logm_x(t)'!AU23-'2a)answer'!$C23)/$CP$5</f>
        <v>0.80458940567971005</v>
      </c>
      <c r="EO24" s="32">
        <f>('2a) logm_x(t)'!AW23-'2a) logm_x(t)'!AV23-'2a)answer'!$C23)/$CP$5</f>
        <v>-0.7278050943746659</v>
      </c>
      <c r="EP24" s="32">
        <f>('2a) logm_x(t)'!AX23-'2a) logm_x(t)'!AW23-'2a)answer'!$C23)/$CP$5</f>
        <v>0.41544693029263735</v>
      </c>
      <c r="EQ24" s="32">
        <f>('2a) logm_x(t)'!AY23-'2a) logm_x(t)'!AX23-'2a)answer'!$C23)/$CP$5</f>
        <v>0.62503194071922108</v>
      </c>
      <c r="ER24" s="32">
        <f>('2a) logm_x(t)'!AZ23-'2a) logm_x(t)'!AY23-'2a)answer'!$C23)/$CP$5</f>
        <v>0.73908518307784232</v>
      </c>
      <c r="ES24" s="32">
        <f>('2a) logm_x(t)'!BA23-'2a) logm_x(t)'!AZ23-'2a)answer'!$C23)/$CP$5</f>
        <v>-1.3938432290043605</v>
      </c>
      <c r="ET24" s="32">
        <f>('2a) logm_x(t)'!BB23-'2a) logm_x(t)'!BA23-'2a)answer'!$C23)/$CP$5</f>
        <v>0.95916578796618723</v>
      </c>
      <c r="EU24" s="32">
        <f>('2a) logm_x(t)'!BC23-'2a) logm_x(t)'!BB23-'2a)answer'!$C23)/$CP$5</f>
        <v>3.2154401537030287E-2</v>
      </c>
      <c r="EV24" s="32">
        <f>('2a) logm_x(t)'!BD23-'2a) logm_x(t)'!BC23-'2a)answer'!$C23)/$CP$5</f>
        <v>-3.4067837805008404E-2</v>
      </c>
      <c r="EW24" s="32">
        <f>('2a) logm_x(t)'!BE23-'2a) logm_x(t)'!BD23-'2a)answer'!$C23)/$CP$5</f>
        <v>-0.35875030408063663</v>
      </c>
      <c r="EX24" s="32">
        <f>('2a) logm_x(t)'!BF23-'2a) logm_x(t)'!BE23-'2a)answer'!$C23)/$CP$5</f>
        <v>0.92833635439019913</v>
      </c>
      <c r="EY24" s="32">
        <f>('2a) logm_x(t)'!BG23-'2a) logm_x(t)'!BF23-'2a)answer'!$C23)/$CP$5</f>
        <v>-0.52003757243990856</v>
      </c>
      <c r="EZ24" s="32">
        <f>('2a) logm_x(t)'!BH23-'2a) logm_x(t)'!BG23-'2a)answer'!$C23)/$CP$5</f>
        <v>-0.46133969375271683</v>
      </c>
      <c r="FA24" s="32">
        <f>('2a) logm_x(t)'!BI23-'2a) logm_x(t)'!BH23-'2a)answer'!$C23)/$CP$5</f>
        <v>-0.198076487977078</v>
      </c>
      <c r="FB24" s="32">
        <f>('2a) logm_x(t)'!BJ23-'2a) logm_x(t)'!BI23-'2a)answer'!$C23)/$CP$5</f>
        <v>-2.750177983880301E-2</v>
      </c>
      <c r="FC24" s="32">
        <f>('2a) logm_x(t)'!BK23-'2a) logm_x(t)'!BJ23-'2a)answer'!$C23)/$CP$5</f>
        <v>0.43240813871057332</v>
      </c>
      <c r="FD24" s="32">
        <f>('2a) logm_x(t)'!BL23-'2a) logm_x(t)'!BK23-'2a)answer'!$C23)/$CP$5</f>
        <v>-1.1679936438935654</v>
      </c>
      <c r="FE24" s="32">
        <f>('2a) logm_x(t)'!BM23-'2a) logm_x(t)'!BL23-'2a)answer'!$C23)/$CP$5</f>
        <v>0.52492565184599882</v>
      </c>
      <c r="FF24" s="32">
        <f>('2a) logm_x(t)'!BN23-'2a) logm_x(t)'!BM23-'2a)answer'!$C23)/$CP$5</f>
        <v>0.59270846989358883</v>
      </c>
      <c r="FG24" s="32">
        <f>('2a) logm_x(t)'!BO23-'2a) logm_x(t)'!BN23-'2a)answer'!$C23)/$CP$5</f>
        <v>-8.4950698740038702E-2</v>
      </c>
      <c r="FH24" s="32">
        <f>('2a) logm_x(t)'!BP23-'2a) logm_x(t)'!BO23-'2a)answer'!$C23)/$CP$5</f>
        <v>-0.59649898964802939</v>
      </c>
      <c r="FI24" s="32">
        <f>('2a) logm_x(t)'!BQ23-'2a) logm_x(t)'!BP23-'2a)answer'!$C23)/$CP$5</f>
        <v>0.23740076449005412</v>
      </c>
      <c r="FJ24" s="32">
        <f>('2a) logm_x(t)'!BR23-'2a) logm_x(t)'!BQ23-'2a)answer'!$C23)/$CP$5</f>
        <v>-0.54574799845450273</v>
      </c>
      <c r="FK24" s="32">
        <f>('2a) logm_x(t)'!BS23-'2a) logm_x(t)'!BR23-'2a)answer'!$C23)/$CP$5</f>
        <v>0.13776953228239677</v>
      </c>
      <c r="FL24" s="32">
        <f>('2a) logm_x(t)'!BT23-'2a) logm_x(t)'!BS23-'2a)answer'!$C23)/$CP$5</f>
        <v>-2.0615991718464999</v>
      </c>
      <c r="FM24" s="32">
        <f>('2a) logm_x(t)'!BU23-'2a) logm_x(t)'!BT23-'2a)answer'!$C23)/$CP$5</f>
        <v>0.76315403943821902</v>
      </c>
      <c r="FN24" s="32">
        <f>('2a) logm_x(t)'!BV23-'2a) logm_x(t)'!BU23-'2a)answer'!$C23)/$CP$5</f>
        <v>-0.36713560470274537</v>
      </c>
      <c r="FO24" s="32">
        <f>('2a) logm_x(t)'!BW23-'2a) logm_x(t)'!BV23-'2a)answer'!$C23)/$CP$5</f>
        <v>9.7254344605662083E-2</v>
      </c>
      <c r="FP24" s="32">
        <f>('2a) logm_x(t)'!BX23-'2a) logm_x(t)'!BW23-'2a)answer'!$C23)/$CP$5</f>
        <v>-0.18095672102338217</v>
      </c>
      <c r="FQ24" s="32">
        <f>('2a) logm_x(t)'!BY23-'2a) logm_x(t)'!BX23-'2a)answer'!$C23)/$CP$5</f>
        <v>1.386460368911931</v>
      </c>
      <c r="FR24" s="32">
        <f>('2a) logm_x(t)'!BZ23-'2a) logm_x(t)'!BY23-'2a)answer'!$C23)/$CP$5</f>
        <v>0.32766456951669459</v>
      </c>
      <c r="FS24" s="32">
        <f>('2a) logm_x(t)'!CA23-'2a) logm_x(t)'!BZ23-'2a)answer'!$C23)/$CP$5</f>
        <v>0.31717332035073015</v>
      </c>
      <c r="FT24" s="32">
        <f>('2a) logm_x(t)'!CB23-'2a) logm_x(t)'!CA23-'2a)answer'!$C23)/$CP$5</f>
        <v>-0.53061687521293965</v>
      </c>
      <c r="FU24" s="32">
        <f>('2a) logm_x(t)'!CC23-'2a) logm_x(t)'!CB23-'2a)answer'!$C23)/$CP$5</f>
        <v>-0.53735590108862874</v>
      </c>
      <c r="FV24" s="32">
        <f>('2a) logm_x(t)'!CD23-'2a) logm_x(t)'!CC23-'2a)answer'!$C23)/$CP$5</f>
        <v>-0.59224955437653815</v>
      </c>
      <c r="FW24" s="32">
        <f>('2a) logm_x(t)'!CE23-'2a) logm_x(t)'!CD23-'2a)answer'!$C23)/$CP$5</f>
        <v>-1.1697717602351507</v>
      </c>
      <c r="FX24" s="32">
        <f>('2a) logm_x(t)'!CF23-'2a) logm_x(t)'!CE23-'2a)answer'!$C23)/$CP$5</f>
        <v>9.945297769546552E-3</v>
      </c>
      <c r="FY24" s="32">
        <f>('2a) logm_x(t)'!CG23-'2a) logm_x(t)'!CF23-'2a)answer'!$C23)/$CP$5</f>
        <v>9.5306221460006946E-2</v>
      </c>
      <c r="FZ24" s="32">
        <f>('2a) logm_x(t)'!CH23-'2a) logm_x(t)'!CG23-'2a)answer'!$C23)/$CP$5</f>
        <v>-7.8781115633140775E-2</v>
      </c>
      <c r="GA24" s="32">
        <f>('2a) logm_x(t)'!CI23-'2a) logm_x(t)'!CH23-'2a)answer'!$C23)/$CP$5</f>
        <v>0.27547901101844563</v>
      </c>
      <c r="GB24" s="32">
        <f>('2a) logm_x(t)'!CJ23-'2a) logm_x(t)'!CI23-'2a)answer'!$C23)/$CP$5</f>
        <v>-0.93837571929895147</v>
      </c>
      <c r="GC24" s="32">
        <f>('2a) logm_x(t)'!CK23-'2a) logm_x(t)'!CJ23-'2a)answer'!$C23)/$CP$5</f>
        <v>0.19888125542907037</v>
      </c>
      <c r="GD24" s="32">
        <f>('2a) logm_x(t)'!CL23-'2a) logm_x(t)'!CK23-'2a)answer'!$C23)/$CP$5</f>
        <v>-0.85824106327421479</v>
      </c>
      <c r="GE24" s="32">
        <f>('2a) logm_x(t)'!CM23-'2a) logm_x(t)'!CL23-'2a)answer'!$C23)/$CP$5</f>
        <v>-0.2497294898280587</v>
      </c>
      <c r="GF24" s="32">
        <f>('2a) logm_x(t)'!CN23-'2a) logm_x(t)'!CM23-'2a)answer'!$C23)/$CP$5</f>
        <v>1.296996694640093</v>
      </c>
    </row>
    <row r="25" spans="1:188" x14ac:dyDescent="0.25">
      <c r="A25" s="31">
        <f>'2a) logm_x(t)'!A24</f>
        <v>21</v>
      </c>
      <c r="B25" s="32"/>
      <c r="C25" s="32">
        <f>IFERROR(('2a) logm_x(t)'!C24-'2a) logm_x(t)'!B24-'2a)answer'!$C24)^2,"")</f>
        <v>2.8004085187387777E-2</v>
      </c>
      <c r="D25" s="32">
        <f>IFERROR(('2a) logm_x(t)'!D24-'2a) logm_x(t)'!C24-'2a)answer'!$C24)^2,"")</f>
        <v>9.428015760080035E-3</v>
      </c>
      <c r="E25" s="32">
        <f>IFERROR(('2a) logm_x(t)'!E24-'2a) logm_x(t)'!D24-'2a)answer'!$C24)^2,"")</f>
        <v>3.8708039751794043E-4</v>
      </c>
      <c r="F25" s="32">
        <f>IFERROR(('2a) logm_x(t)'!F24-'2a) logm_x(t)'!E24-'2a)answer'!$C24)^2,"")</f>
        <v>1.6272970039462006E-3</v>
      </c>
      <c r="G25" s="32">
        <f>IFERROR(('2a) logm_x(t)'!G24-'2a) logm_x(t)'!F24-'2a)answer'!$C24)^2,"")</f>
        <v>6.3765638649850983E-3</v>
      </c>
      <c r="H25" s="32">
        <f>IFERROR(('2a) logm_x(t)'!H24-'2a) logm_x(t)'!G24-'2a)answer'!$C24)^2,"")</f>
        <v>1.2778098011421692E-2</v>
      </c>
      <c r="I25" s="32">
        <f>IFERROR(('2a) logm_x(t)'!I24-'2a) logm_x(t)'!H24-'2a)answer'!$C24)^2,"")</f>
        <v>2.1797529284876961E-3</v>
      </c>
      <c r="J25" s="32">
        <f>IFERROR(('2a) logm_x(t)'!J24-'2a) logm_x(t)'!I24-'2a)answer'!$C24)^2,"")</f>
        <v>3.1703492654763188E-2</v>
      </c>
      <c r="K25" s="32">
        <f>IFERROR(('2a) logm_x(t)'!K24-'2a) logm_x(t)'!J24-'2a)answer'!$C24)^2,"")</f>
        <v>8.6331000748758366E-2</v>
      </c>
      <c r="L25" s="32">
        <f>IFERROR(('2a) logm_x(t)'!L24-'2a) logm_x(t)'!K24-'2a)answer'!$C24)^2,"")</f>
        <v>3.0891142732179587E-3</v>
      </c>
      <c r="M25" s="32">
        <f>IFERROR(('2a) logm_x(t)'!M24-'2a) logm_x(t)'!L24-'2a)answer'!$C24)^2,"")</f>
        <v>2.7125586243543372E-3</v>
      </c>
      <c r="N25" s="32">
        <f>IFERROR(('2a) logm_x(t)'!N24-'2a) logm_x(t)'!M24-'2a)answer'!$C24)^2,"")</f>
        <v>9.0069440343474152E-6</v>
      </c>
      <c r="O25" s="32">
        <f>IFERROR(('2a) logm_x(t)'!O24-'2a) logm_x(t)'!N24-'2a)answer'!$C24)^2,"")</f>
        <v>3.885282317231024E-6</v>
      </c>
      <c r="P25" s="32">
        <f>IFERROR(('2a) logm_x(t)'!P24-'2a) logm_x(t)'!O24-'2a)answer'!$C24)^2,"")</f>
        <v>1.0376456666213288E-5</v>
      </c>
      <c r="Q25" s="32">
        <f>IFERROR(('2a) logm_x(t)'!Q24-'2a) logm_x(t)'!P24-'2a)answer'!$C24)^2,"")</f>
        <v>2.5798735218054707E-5</v>
      </c>
      <c r="R25" s="32">
        <f>IFERROR(('2a) logm_x(t)'!R24-'2a) logm_x(t)'!Q24-'2a)answer'!$C24)^2,"")</f>
        <v>1.2189522721873475E-2</v>
      </c>
      <c r="S25" s="32">
        <f>IFERROR(('2a) logm_x(t)'!S24-'2a) logm_x(t)'!R24-'2a)answer'!$C24)^2,"")</f>
        <v>1.9725428109400762E-3</v>
      </c>
      <c r="T25" s="32">
        <f>IFERROR(('2a) logm_x(t)'!T24-'2a) logm_x(t)'!S24-'2a)answer'!$C24)^2,"")</f>
        <v>2.9221746663013418E-2</v>
      </c>
      <c r="U25" s="32">
        <f>IFERROR(('2a) logm_x(t)'!U24-'2a) logm_x(t)'!T24-'2a)answer'!$C24)^2,"")</f>
        <v>9.989886393879271E-5</v>
      </c>
      <c r="V25" s="32">
        <f>IFERROR(('2a) logm_x(t)'!V24-'2a) logm_x(t)'!U24-'2a)answer'!$C24)^2,"")</f>
        <v>1.6409273946825641E-2</v>
      </c>
      <c r="W25" s="32">
        <f>IFERROR(('2a) logm_x(t)'!W24-'2a) logm_x(t)'!V24-'2a)answer'!$C24)^2,"")</f>
        <v>7.1589864078338464E-2</v>
      </c>
      <c r="X25" s="32">
        <f>IFERROR(('2a) logm_x(t)'!X24-'2a) logm_x(t)'!W24-'2a)answer'!$C24)^2,"")</f>
        <v>0.16548921150919793</v>
      </c>
      <c r="Y25" s="32">
        <f>IFERROR(('2a) logm_x(t)'!Y24-'2a) logm_x(t)'!X24-'2a)answer'!$C24)^2,"")</f>
        <v>2.2215226316831777E-2</v>
      </c>
      <c r="Z25" s="32">
        <f>IFERROR(('2a) logm_x(t)'!Z24-'2a) logm_x(t)'!Y24-'2a)answer'!$C24)^2,"")</f>
        <v>5.0730252769417006E-2</v>
      </c>
      <c r="AA25" s="32">
        <f>IFERROR(('2a) logm_x(t)'!AA24-'2a) logm_x(t)'!Z24-'2a)answer'!$C24)^2,"")</f>
        <v>0.37978241990139189</v>
      </c>
      <c r="AB25" s="32">
        <f>IFERROR(('2a) logm_x(t)'!AB24-'2a) logm_x(t)'!AA24-'2a)answer'!$C24)^2,"")</f>
        <v>3.2958506833270862E-3</v>
      </c>
      <c r="AC25" s="32">
        <f>IFERROR(('2a) logm_x(t)'!AC24-'2a) logm_x(t)'!AB24-'2a)answer'!$C24)^2,"")</f>
        <v>5.0658466597946214E-3</v>
      </c>
      <c r="AD25" s="32">
        <f>IFERROR(('2a) logm_x(t)'!AD24-'2a) logm_x(t)'!AC24-'2a)answer'!$C24)^2,"")</f>
        <v>3.6324449071974449E-2</v>
      </c>
      <c r="AE25" s="32">
        <f>IFERROR(('2a) logm_x(t)'!AE24-'2a) logm_x(t)'!AD24-'2a)answer'!$C24)^2,"")</f>
        <v>3.8608705613384475E-2</v>
      </c>
      <c r="AF25" s="32">
        <f>IFERROR(('2a) logm_x(t)'!AF24-'2a) logm_x(t)'!AE24-'2a)answer'!$C24)^2,"")</f>
        <v>4.9140497139833837E-4</v>
      </c>
      <c r="AG25" s="32">
        <f>IFERROR(('2a) logm_x(t)'!AG24-'2a) logm_x(t)'!AF24-'2a)answer'!$C24)^2,"")</f>
        <v>3.6720695589773831E-3</v>
      </c>
      <c r="AH25" s="32">
        <f>IFERROR(('2a) logm_x(t)'!AH24-'2a) logm_x(t)'!AG24-'2a)answer'!$C24)^2,"")</f>
        <v>2.094590351268092E-2</v>
      </c>
      <c r="AI25" s="32">
        <f>IFERROR(('2a) logm_x(t)'!AI24-'2a) logm_x(t)'!AH24-'2a)answer'!$C24)^2,"")</f>
        <v>1.7526876559747007E-3</v>
      </c>
      <c r="AJ25" s="32">
        <f>IFERROR(('2a) logm_x(t)'!AJ24-'2a) logm_x(t)'!AI24-'2a)answer'!$C24)^2,"")</f>
        <v>3.292259684970275E-3</v>
      </c>
      <c r="AK25" s="32">
        <f>IFERROR(('2a) logm_x(t)'!AK24-'2a) logm_x(t)'!AJ24-'2a)answer'!$C24)^2,"")</f>
        <v>4.2589436780705946E-2</v>
      </c>
      <c r="AL25" s="32">
        <f>IFERROR(('2a) logm_x(t)'!AL24-'2a) logm_x(t)'!AK24-'2a)answer'!$C24)^2,"")</f>
        <v>6.7530862528432267E-2</v>
      </c>
      <c r="AM25" s="32">
        <f>IFERROR(('2a) logm_x(t)'!AM24-'2a) logm_x(t)'!AL24-'2a)answer'!$C24)^2,"")</f>
        <v>1.2443474389499673E-2</v>
      </c>
      <c r="AN25" s="32">
        <f>IFERROR(('2a) logm_x(t)'!AN24-'2a) logm_x(t)'!AM24-'2a)answer'!$C24)^2,"")</f>
        <v>3.8380935518552303E-2</v>
      </c>
      <c r="AO25" s="32">
        <f>IFERROR(('2a) logm_x(t)'!AO24-'2a) logm_x(t)'!AN24-'2a)answer'!$C24)^2,"")</f>
        <v>3.9175804501486992E-2</v>
      </c>
      <c r="AP25" s="32">
        <f>IFERROR(('2a) logm_x(t)'!AP24-'2a) logm_x(t)'!AO24-'2a)answer'!$C24)^2,"")</f>
        <v>3.3959654978284411E-2</v>
      </c>
      <c r="AQ25" s="32">
        <f>IFERROR(('2a) logm_x(t)'!AQ24-'2a) logm_x(t)'!AP24-'2a)answer'!$C24)^2,"")</f>
        <v>8.6200270125004626E-4</v>
      </c>
      <c r="AR25" s="32">
        <f>IFERROR(('2a) logm_x(t)'!AR24-'2a) logm_x(t)'!AQ24-'2a)answer'!$C24)^2,"")</f>
        <v>1.9601872898996231E-4</v>
      </c>
      <c r="AS25" s="32">
        <f>IFERROR(('2a) logm_x(t)'!AS24-'2a) logm_x(t)'!AR24-'2a)answer'!$C24)^2,"")</f>
        <v>1.3008866143054273E-3</v>
      </c>
      <c r="AT25" s="32">
        <f>IFERROR(('2a) logm_x(t)'!AT24-'2a) logm_x(t)'!AS24-'2a)answer'!$C24)^2,"")</f>
        <v>8.845271347374126E-4</v>
      </c>
      <c r="AU25" s="32">
        <f>IFERROR(('2a) logm_x(t)'!AU24-'2a) logm_x(t)'!AT24-'2a)answer'!$C24)^2,"")</f>
        <v>2.7783027100898154E-3</v>
      </c>
      <c r="AV25" s="32">
        <f>IFERROR(('2a) logm_x(t)'!AV24-'2a) logm_x(t)'!AU24-'2a)answer'!$C24)^2,"")</f>
        <v>5.3523081140423338E-3</v>
      </c>
      <c r="AW25" s="32">
        <f>IFERROR(('2a) logm_x(t)'!AW24-'2a) logm_x(t)'!AV24-'2a)answer'!$C24)^2,"")</f>
        <v>2.2806715632240064E-2</v>
      </c>
      <c r="AX25" s="32">
        <f>IFERROR(('2a) logm_x(t)'!AX24-'2a) logm_x(t)'!AW24-'2a)answer'!$C24)^2,"")</f>
        <v>2.0332725111355272E-2</v>
      </c>
      <c r="AY25" s="32">
        <f>IFERROR(('2a) logm_x(t)'!AY24-'2a) logm_x(t)'!AX24-'2a)answer'!$C24)^2,"")</f>
        <v>3.4011383846966323E-2</v>
      </c>
      <c r="AZ25" s="32">
        <f>IFERROR(('2a) logm_x(t)'!AZ24-'2a) logm_x(t)'!AY24-'2a)answer'!$C24)^2,"")</f>
        <v>2.7374253478234844E-3</v>
      </c>
      <c r="BA25" s="32">
        <f>IFERROR(('2a) logm_x(t)'!BA24-'2a) logm_x(t)'!AZ24-'2a)answer'!$C24)^2,"")</f>
        <v>1.6169475583889113E-2</v>
      </c>
      <c r="BB25" s="32">
        <f>IFERROR(('2a) logm_x(t)'!BB24-'2a) logm_x(t)'!BA24-'2a)answer'!$C24)^2,"")</f>
        <v>3.4074237589990695E-2</v>
      </c>
      <c r="BC25" s="32">
        <f>IFERROR(('2a) logm_x(t)'!BC24-'2a) logm_x(t)'!BB24-'2a)answer'!$C24)^2,"")</f>
        <v>5.7258925800627381E-3</v>
      </c>
      <c r="BD25" s="32">
        <f>IFERROR(('2a) logm_x(t)'!BD24-'2a) logm_x(t)'!BC24-'2a)answer'!$C24)^2,"")</f>
        <v>1.3197098559517971E-3</v>
      </c>
      <c r="BE25" s="32">
        <f>IFERROR(('2a) logm_x(t)'!BE24-'2a) logm_x(t)'!BD24-'2a)answer'!$C24)^2,"")</f>
        <v>1.5717528741975947E-2</v>
      </c>
      <c r="BF25" s="32">
        <f>IFERROR(('2a) logm_x(t)'!BF24-'2a) logm_x(t)'!BE24-'2a)answer'!$C24)^2,"")</f>
        <v>7.1353050665029699E-2</v>
      </c>
      <c r="BG25" s="32">
        <f>IFERROR(('2a) logm_x(t)'!BG24-'2a) logm_x(t)'!BF24-'2a)answer'!$C24)^2,"")</f>
        <v>2.6922172599559866E-3</v>
      </c>
      <c r="BH25" s="32">
        <f>IFERROR(('2a) logm_x(t)'!BH24-'2a) logm_x(t)'!BG24-'2a)answer'!$C24)^2,"")</f>
        <v>3.2261169043561046E-3</v>
      </c>
      <c r="BI25" s="32">
        <f>IFERROR(('2a) logm_x(t)'!BI24-'2a) logm_x(t)'!BH24-'2a)answer'!$C24)^2,"")</f>
        <v>1.0557265874466752E-2</v>
      </c>
      <c r="BJ25" s="32">
        <f>IFERROR(('2a) logm_x(t)'!BJ24-'2a) logm_x(t)'!BI24-'2a)answer'!$C24)^2,"")</f>
        <v>3.6406599587162698E-4</v>
      </c>
      <c r="BK25" s="32">
        <f>IFERROR(('2a) logm_x(t)'!BK24-'2a) logm_x(t)'!BJ24-'2a)answer'!$C24)^2,"")</f>
        <v>4.3885895066125748E-3</v>
      </c>
      <c r="BL25" s="32">
        <f>IFERROR(('2a) logm_x(t)'!BL24-'2a) logm_x(t)'!BK24-'2a)answer'!$C24)^2,"")</f>
        <v>9.0589409188506195E-6</v>
      </c>
      <c r="BM25" s="32">
        <f>IFERROR(('2a) logm_x(t)'!BM24-'2a) logm_x(t)'!BL24-'2a)answer'!$C24)^2,"")</f>
        <v>1.978505876668727E-3</v>
      </c>
      <c r="BN25" s="32">
        <f>IFERROR(('2a) logm_x(t)'!BN24-'2a) logm_x(t)'!BM24-'2a)answer'!$C24)^2,"")</f>
        <v>9.4673980297560539E-7</v>
      </c>
      <c r="BO25" s="32">
        <f>IFERROR(('2a) logm_x(t)'!BO24-'2a) logm_x(t)'!BN24-'2a)answer'!$C24)^2,"")</f>
        <v>6.3773701585079744E-3</v>
      </c>
      <c r="BP25" s="32">
        <f>IFERROR(('2a) logm_x(t)'!BP24-'2a) logm_x(t)'!BO24-'2a)answer'!$C24)^2,"")</f>
        <v>1.1340212494360815E-2</v>
      </c>
      <c r="BQ25" s="32">
        <f>IFERROR(('2a) logm_x(t)'!BQ24-'2a) logm_x(t)'!BP24-'2a)answer'!$C24)^2,"")</f>
        <v>9.3290403339249477E-6</v>
      </c>
      <c r="BR25" s="32">
        <f>IFERROR(('2a) logm_x(t)'!BR24-'2a) logm_x(t)'!BQ24-'2a)answer'!$C24)^2,"")</f>
        <v>2.2554484349705171E-2</v>
      </c>
      <c r="BS25" s="32">
        <f>IFERROR(('2a) logm_x(t)'!BS24-'2a) logm_x(t)'!BR24-'2a)answer'!$C24)^2,"")</f>
        <v>9.9751851939014935E-4</v>
      </c>
      <c r="BT25" s="32">
        <f>IFERROR(('2a) logm_x(t)'!BT24-'2a) logm_x(t)'!BS24-'2a)answer'!$C24)^2,"")</f>
        <v>6.5722312286923282E-5</v>
      </c>
      <c r="BU25" s="32">
        <f>IFERROR(('2a) logm_x(t)'!BU24-'2a) logm_x(t)'!BT24-'2a)answer'!$C24)^2,"")</f>
        <v>1.6524140829017878E-2</v>
      </c>
      <c r="BV25" s="32">
        <f>IFERROR(('2a) logm_x(t)'!BV24-'2a) logm_x(t)'!BU24-'2a)answer'!$C24)^2,"")</f>
        <v>1.2889165410425521E-2</v>
      </c>
      <c r="BW25" s="32">
        <f>IFERROR(('2a) logm_x(t)'!BW24-'2a) logm_x(t)'!BV24-'2a)answer'!$C24)^2,"")</f>
        <v>6.6361374063037622E-4</v>
      </c>
      <c r="BX25" s="32">
        <f>IFERROR(('2a) logm_x(t)'!BX24-'2a) logm_x(t)'!BW24-'2a)answer'!$C24)^2,"")</f>
        <v>6.6554158782120461E-3</v>
      </c>
      <c r="BY25" s="32">
        <f>IFERROR(('2a) logm_x(t)'!BY24-'2a) logm_x(t)'!BX24-'2a)answer'!$C24)^2,"")</f>
        <v>3.9707212342055915E-3</v>
      </c>
      <c r="BZ25" s="32">
        <f>IFERROR(('2a) logm_x(t)'!BZ24-'2a) logm_x(t)'!BY24-'2a)answer'!$C24)^2,"")</f>
        <v>1.1644112494452329E-3</v>
      </c>
      <c r="CA25" s="32">
        <f>IFERROR(('2a) logm_x(t)'!CA24-'2a) logm_x(t)'!BZ24-'2a)answer'!$C24)^2,"")</f>
        <v>4.3125761663598099E-3</v>
      </c>
      <c r="CB25" s="32">
        <f>IFERROR(('2a) logm_x(t)'!CB24-'2a) logm_x(t)'!CA24-'2a)answer'!$C24)^2,"")</f>
        <v>2.2590625500199979E-3</v>
      </c>
      <c r="CC25" s="32">
        <f>IFERROR(('2a) logm_x(t)'!CC24-'2a) logm_x(t)'!CB24-'2a)answer'!$C24)^2,"")</f>
        <v>2.5320943636137086E-2</v>
      </c>
      <c r="CD25" s="32">
        <f>IFERROR(('2a) logm_x(t)'!CD24-'2a) logm_x(t)'!CC24-'2a)answer'!$C24)^2,"")</f>
        <v>3.2440544558418028E-3</v>
      </c>
      <c r="CE25" s="32">
        <f>IFERROR(('2a) logm_x(t)'!CE24-'2a) logm_x(t)'!CD24-'2a)answer'!$C24)^2,"")</f>
        <v>5.0019951068697326E-2</v>
      </c>
      <c r="CF25" s="32">
        <f>IFERROR(('2a) logm_x(t)'!CF24-'2a) logm_x(t)'!CE24-'2a)answer'!$C24)^2,"")</f>
        <v>2.4189148884905417E-2</v>
      </c>
      <c r="CG25" s="32">
        <f>IFERROR(('2a) logm_x(t)'!CG24-'2a) logm_x(t)'!CF24-'2a)answer'!$C24)^2,"")</f>
        <v>4.8314416541398314E-3</v>
      </c>
      <c r="CH25" s="32">
        <f>IFERROR(('2a) logm_x(t)'!CH24-'2a) logm_x(t)'!CG24-'2a)answer'!$C24)^2,"")</f>
        <v>2.0893454786219809E-3</v>
      </c>
      <c r="CI25" s="32">
        <f>IFERROR(('2a) logm_x(t)'!CI24-'2a) logm_x(t)'!CH24-'2a)answer'!$C24)^2,"")</f>
        <v>2.5753245131548599E-2</v>
      </c>
      <c r="CJ25" s="32">
        <f>IFERROR(('2a) logm_x(t)'!CJ24-'2a) logm_x(t)'!CI24-'2a)answer'!$C24)^2,"")</f>
        <v>1.3354247972284072E-3</v>
      </c>
      <c r="CK25" s="32">
        <f>IFERROR(('2a) logm_x(t)'!CK24-'2a) logm_x(t)'!CJ24-'2a)answer'!$C24)^2,"")</f>
        <v>6.930401599345039E-3</v>
      </c>
      <c r="CL25" s="32">
        <f>IFERROR(('2a) logm_x(t)'!CL24-'2a) logm_x(t)'!CK24-'2a)answer'!$C24)^2,"")</f>
        <v>3.0660785983677088E-4</v>
      </c>
      <c r="CM25" s="32">
        <f>IFERROR(('2a) logm_x(t)'!CM24-'2a) logm_x(t)'!CL24-'2a)answer'!$C24)^2,"")</f>
        <v>6.05132718267926E-6</v>
      </c>
      <c r="CN25" s="32">
        <f>IFERROR(('2a) logm_x(t)'!CN24-'2a) logm_x(t)'!CM24-'2a)answer'!$C24)^2,"")</f>
        <v>1.0133891712113335E-3</v>
      </c>
      <c r="CT25" s="31">
        <f t="shared" si="3"/>
        <v>21</v>
      </c>
      <c r="CU25" s="32">
        <f>('2a) logm_x(t)'!C24-'2a) logm_x(t)'!B24-'2a)answer'!$C24)/$CP$5</f>
        <v>-1.1989549593057276</v>
      </c>
      <c r="CV25" s="32">
        <f>('2a) logm_x(t)'!D24-'2a) logm_x(t)'!C24-'2a)answer'!$C24)/$CP$5</f>
        <v>0.6956684750573553</v>
      </c>
      <c r="CW25" s="32">
        <f>('2a) logm_x(t)'!E24-'2a) logm_x(t)'!D24-'2a)answer'!$C24)/$CP$5</f>
        <v>0.14095898458061321</v>
      </c>
      <c r="CX25" s="32">
        <f>('2a) logm_x(t)'!F24-'2a) logm_x(t)'!E24-'2a)answer'!$C24)/$CP$5</f>
        <v>-0.28901846212169874</v>
      </c>
      <c r="CY25" s="32">
        <f>('2a) logm_x(t)'!G24-'2a) logm_x(t)'!F24-'2a)answer'!$C24)/$CP$5</f>
        <v>0.57211789262000368</v>
      </c>
      <c r="CZ25" s="32">
        <f>('2a) logm_x(t)'!H24-'2a) logm_x(t)'!G24-'2a)answer'!$C24)/$CP$5</f>
        <v>-0.80988859065276364</v>
      </c>
      <c r="DA25" s="32">
        <f>('2a) logm_x(t)'!I24-'2a) logm_x(t)'!H24-'2a)answer'!$C24)/$CP$5</f>
        <v>0.33449975829277445</v>
      </c>
      <c r="DB25" s="32">
        <f>('2a) logm_x(t)'!J24-'2a) logm_x(t)'!I24-'2a)answer'!$C24)/$CP$5</f>
        <v>1.2756916947340919</v>
      </c>
      <c r="DC25" s="32">
        <f>('2a) logm_x(t)'!K24-'2a) logm_x(t)'!J24-'2a)answer'!$C24)/$CP$5</f>
        <v>-2.1051137164431348</v>
      </c>
      <c r="DD25" s="32">
        <f>('2a) logm_x(t)'!L24-'2a) logm_x(t)'!K24-'2a)answer'!$C24)/$CP$5</f>
        <v>0.39820724784689143</v>
      </c>
      <c r="DE25" s="32">
        <f>('2a) logm_x(t)'!M24-'2a) logm_x(t)'!L24-'2a)answer'!$C24)/$CP$5</f>
        <v>0.37314853413391452</v>
      </c>
      <c r="DF25" s="32">
        <f>('2a) logm_x(t)'!N24-'2a) logm_x(t)'!M24-'2a)answer'!$C24)/$CP$5</f>
        <v>-2.1502101395392065E-2</v>
      </c>
      <c r="DG25" s="32">
        <f>('2a) logm_x(t)'!O24-'2a) logm_x(t)'!N24-'2a)answer'!$C24)/$CP$5</f>
        <v>-1.4122235978231586E-2</v>
      </c>
      <c r="DH25" s="32">
        <f>('2a) logm_x(t)'!P24-'2a) logm_x(t)'!O24-'2a)answer'!$C24)/$CP$5</f>
        <v>2.3078985364238271E-2</v>
      </c>
      <c r="DI25" s="32">
        <f>('2a) logm_x(t)'!Q24-'2a) logm_x(t)'!P24-'2a)answer'!$C24)/$CP$5</f>
        <v>3.6390781393911262E-2</v>
      </c>
      <c r="DJ25" s="32">
        <f>('2a) logm_x(t)'!R24-'2a) logm_x(t)'!Q24-'2a)answer'!$C24)/$CP$5</f>
        <v>0.79101646605038045</v>
      </c>
      <c r="DK25" s="32">
        <f>('2a) logm_x(t)'!S24-'2a) logm_x(t)'!R24-'2a)answer'!$C24)/$CP$5</f>
        <v>0.318203822356314</v>
      </c>
      <c r="DL25" s="32">
        <f>('2a) logm_x(t)'!T24-'2a) logm_x(t)'!S24-'2a)answer'!$C24)/$CP$5</f>
        <v>-1.2247438266089177</v>
      </c>
      <c r="DM25" s="32">
        <f>('2a) logm_x(t)'!U24-'2a) logm_x(t)'!T24-'2a)answer'!$C24)/$CP$5</f>
        <v>7.1609797906655698E-2</v>
      </c>
      <c r="DN25" s="32">
        <f>('2a) logm_x(t)'!V24-'2a) logm_x(t)'!U24-'2a)answer'!$C24)/$CP$5</f>
        <v>-0.91777633702282913</v>
      </c>
      <c r="DO25" s="32">
        <f>('2a) logm_x(t)'!W24-'2a) logm_x(t)'!V24-'2a)answer'!$C24)/$CP$5</f>
        <v>-1.9169815909758925</v>
      </c>
      <c r="DP25" s="32">
        <f>('2a) logm_x(t)'!X24-'2a) logm_x(t)'!W24-'2a)answer'!$C24)/$CP$5</f>
        <v>-2.9145869548136147</v>
      </c>
      <c r="DQ25" s="32">
        <f>('2a) logm_x(t)'!Y24-'2a) logm_x(t)'!X24-'2a)answer'!$C24)/$CP$5</f>
        <v>-1.0678679307387968</v>
      </c>
      <c r="DR25" s="32">
        <f>('2a) logm_x(t)'!Z24-'2a) logm_x(t)'!Y24-'2a)answer'!$C24)/$CP$5</f>
        <v>1.6137107290769432</v>
      </c>
      <c r="DS25" s="32">
        <f>('2a) logm_x(t)'!AA24-'2a) logm_x(t)'!Z24-'2a)answer'!$C24)/$CP$5</f>
        <v>4.4152937454174843</v>
      </c>
      <c r="DT25" s="32">
        <f>('2a) logm_x(t)'!AB24-'2a) logm_x(t)'!AA24-'2a)answer'!$C24)/$CP$5</f>
        <v>0.41131631603700797</v>
      </c>
      <c r="DU25" s="32">
        <f>('2a) logm_x(t)'!AC24-'2a) logm_x(t)'!AB24-'2a)answer'!$C24)/$CP$5</f>
        <v>-0.50993895928394228</v>
      </c>
      <c r="DV25" s="32">
        <f>('2a) logm_x(t)'!AD24-'2a) logm_x(t)'!AC24-'2a)answer'!$C24)/$CP$5</f>
        <v>1.3654999590400965</v>
      </c>
      <c r="DW25" s="32">
        <f>('2a) logm_x(t)'!AE24-'2a) logm_x(t)'!AD24-'2a)answer'!$C24)/$CP$5</f>
        <v>1.407780010682832</v>
      </c>
      <c r="DX25" s="32">
        <f>('2a) logm_x(t)'!AF24-'2a) logm_x(t)'!AE24-'2a)answer'!$C24)/$CP$5</f>
        <v>-0.15882247015097917</v>
      </c>
      <c r="DY25" s="32">
        <f>('2a) logm_x(t)'!AG24-'2a) logm_x(t)'!AF24-'2a)answer'!$C24)/$CP$5</f>
        <v>0.43415781515479046</v>
      </c>
      <c r="DZ25" s="32">
        <f>('2a) logm_x(t)'!AH24-'2a) logm_x(t)'!AG24-'2a)answer'!$C24)/$CP$5</f>
        <v>-1.0369115754258555</v>
      </c>
      <c r="EA25" s="32">
        <f>('2a) logm_x(t)'!AI24-'2a) logm_x(t)'!AH24-'2a)answer'!$C24)/$CP$5</f>
        <v>0.29994694114653547</v>
      </c>
      <c r="EB25" s="32">
        <f>('2a) logm_x(t)'!AJ24-'2a) logm_x(t)'!AI24-'2a)answer'!$C24)/$CP$5</f>
        <v>0.41109217985746299</v>
      </c>
      <c r="EC25" s="32">
        <f>('2a) logm_x(t)'!AK24-'2a) logm_x(t)'!AJ24-'2a)answer'!$C24)/$CP$5</f>
        <v>-1.4785741931223821</v>
      </c>
      <c r="ED25" s="32">
        <f>('2a) logm_x(t)'!AL24-'2a) logm_x(t)'!AK24-'2a)answer'!$C24)/$CP$5</f>
        <v>1.8618441380218114</v>
      </c>
      <c r="EE25" s="32">
        <f>('2a) logm_x(t)'!AM24-'2a) logm_x(t)'!AL24-'2a)answer'!$C24)/$CP$5</f>
        <v>0.79921385206902473</v>
      </c>
      <c r="EF25" s="32">
        <f>('2a) logm_x(t)'!AN24-'2a) logm_x(t)'!AM24-'2a)answer'!$C24)/$CP$5</f>
        <v>-1.4036213048102331</v>
      </c>
      <c r="EG25" s="32">
        <f>('2a) logm_x(t)'!AO24-'2a) logm_x(t)'!AN24-'2a)answer'!$C24)/$CP$5</f>
        <v>-1.4180813168822151</v>
      </c>
      <c r="EH25" s="32">
        <f>('2a) logm_x(t)'!AP24-'2a) logm_x(t)'!AO24-'2a)answer'!$C24)/$CP$5</f>
        <v>1.3203036017173524</v>
      </c>
      <c r="EI25" s="32">
        <f>('2a) logm_x(t)'!AQ24-'2a) logm_x(t)'!AP24-'2a)answer'!$C24)/$CP$5</f>
        <v>-0.21035192307405653</v>
      </c>
      <c r="EJ25" s="32">
        <f>('2a) logm_x(t)'!AR24-'2a) logm_x(t)'!AQ24-'2a)answer'!$C24)/$CP$5</f>
        <v>-0.10030924412148438</v>
      </c>
      <c r="EK25" s="32">
        <f>('2a) logm_x(t)'!AS24-'2a) logm_x(t)'!AR24-'2a)answer'!$C24)/$CP$5</f>
        <v>0.25841153501638076</v>
      </c>
      <c r="EL25" s="32">
        <f>('2a) logm_x(t)'!AT24-'2a) logm_x(t)'!AS24-'2a)answer'!$C24)/$CP$5</f>
        <v>0.21308248529767609</v>
      </c>
      <c r="EM25" s="32">
        <f>('2a) logm_x(t)'!AU24-'2a) logm_x(t)'!AT24-'2a)answer'!$C24)/$CP$5</f>
        <v>0.37764344838082409</v>
      </c>
      <c r="EN25" s="32">
        <f>('2a) logm_x(t)'!AV24-'2a) logm_x(t)'!AU24-'2a)answer'!$C24)/$CP$5</f>
        <v>0.5241586130054896</v>
      </c>
      <c r="EO25" s="32">
        <f>('2a) logm_x(t)'!AW24-'2a) logm_x(t)'!AV24-'2a)answer'!$C24)/$CP$5</f>
        <v>1.081990747955039</v>
      </c>
      <c r="EP25" s="32">
        <f>('2a) logm_x(t)'!AX24-'2a) logm_x(t)'!AW24-'2a)answer'!$C24)/$CP$5</f>
        <v>-1.0216213681080397</v>
      </c>
      <c r="EQ25" s="32">
        <f>('2a) logm_x(t)'!AY24-'2a) logm_x(t)'!AX24-'2a)answer'!$C24)/$CP$5</f>
        <v>1.3213087918892636</v>
      </c>
      <c r="ER25" s="32">
        <f>('2a) logm_x(t)'!AZ24-'2a) logm_x(t)'!AY24-'2a)answer'!$C24)/$CP$5</f>
        <v>-0.37485500649256209</v>
      </c>
      <c r="ES25" s="32">
        <f>('2a) logm_x(t)'!BA24-'2a) logm_x(t)'!AZ24-'2a)answer'!$C24)/$CP$5</f>
        <v>-0.91104565420036177</v>
      </c>
      <c r="ET25" s="32">
        <f>('2a) logm_x(t)'!BB24-'2a) logm_x(t)'!BA24-'2a)answer'!$C24)/$CP$5</f>
        <v>1.3225291313774286</v>
      </c>
      <c r="EU25" s="32">
        <f>('2a) logm_x(t)'!BC24-'2a) logm_x(t)'!BB24-'2a)answer'!$C24)/$CP$5</f>
        <v>-0.54214289619044409</v>
      </c>
      <c r="EV25" s="32">
        <f>('2a) logm_x(t)'!BD24-'2a) logm_x(t)'!BC24-'2a)answer'!$C24)/$CP$5</f>
        <v>-0.2602743697119943</v>
      </c>
      <c r="EW25" s="32">
        <f>('2a) logm_x(t)'!BE24-'2a) logm_x(t)'!BD24-'2a)answer'!$C24)/$CP$5</f>
        <v>-0.89822327614672692</v>
      </c>
      <c r="EX25" s="32">
        <f>('2a) logm_x(t)'!BF24-'2a) logm_x(t)'!BE24-'2a)answer'!$C24)/$CP$5</f>
        <v>1.9138083554678895</v>
      </c>
      <c r="EY25" s="32">
        <f>('2a) logm_x(t)'!BG24-'2a) logm_x(t)'!BF24-'2a)answer'!$C24)/$CP$5</f>
        <v>0.3717467886055697</v>
      </c>
      <c r="EZ25" s="32">
        <f>('2a) logm_x(t)'!BH24-'2a) logm_x(t)'!BG24-'2a)answer'!$C24)/$CP$5</f>
        <v>-0.40694172695445963</v>
      </c>
      <c r="FA25" s="32">
        <f>('2a) logm_x(t)'!BI24-'2a) logm_x(t)'!BH24-'2a)answer'!$C24)/$CP$5</f>
        <v>-0.73615268910843012</v>
      </c>
      <c r="FB25" s="32">
        <f>('2a) logm_x(t)'!BJ24-'2a) logm_x(t)'!BI24-'2a)answer'!$C24)/$CP$5</f>
        <v>-0.1367043178217022</v>
      </c>
      <c r="FC25" s="32">
        <f>('2a) logm_x(t)'!BK24-'2a) logm_x(t)'!BJ24-'2a)answer'!$C24)/$CP$5</f>
        <v>0.47462941891837573</v>
      </c>
      <c r="FD25" s="32">
        <f>('2a) logm_x(t)'!BL24-'2a) logm_x(t)'!BK24-'2a)answer'!$C24)/$CP$5</f>
        <v>2.1564077650117679E-2</v>
      </c>
      <c r="FE25" s="32">
        <f>('2a) logm_x(t)'!BM24-'2a) logm_x(t)'!BL24-'2a)answer'!$C24)/$CP$5</f>
        <v>-0.31868443003464769</v>
      </c>
      <c r="FF25" s="32">
        <f>('2a) logm_x(t)'!BN24-'2a) logm_x(t)'!BM24-'2a)answer'!$C24)/$CP$5</f>
        <v>-6.9711991793849609E-3</v>
      </c>
      <c r="FG25" s="32">
        <f>('2a) logm_x(t)'!BO24-'2a) logm_x(t)'!BN24-'2a)answer'!$C24)/$CP$5</f>
        <v>-0.57215406259960067</v>
      </c>
      <c r="FH25" s="32">
        <f>('2a) logm_x(t)'!BP24-'2a) logm_x(t)'!BO24-'2a)answer'!$C24)/$CP$5</f>
        <v>0.76296175679044631</v>
      </c>
      <c r="FI25" s="32">
        <f>('2a) logm_x(t)'!BQ24-'2a) logm_x(t)'!BP24-'2a)answer'!$C24)/$CP$5</f>
        <v>-2.1883191392521168E-2</v>
      </c>
      <c r="FJ25" s="32">
        <f>('2a) logm_x(t)'!BR24-'2a) logm_x(t)'!BQ24-'2a)answer'!$C24)/$CP$5</f>
        <v>-1.0759909650694277</v>
      </c>
      <c r="FK25" s="32">
        <f>('2a) logm_x(t)'!BS24-'2a) logm_x(t)'!BR24-'2a)answer'!$C24)/$CP$5</f>
        <v>0.2262833799235765</v>
      </c>
      <c r="FL25" s="32">
        <f>('2a) logm_x(t)'!BT24-'2a) logm_x(t)'!BS24-'2a)answer'!$C24)/$CP$5</f>
        <v>-5.808293995562816E-2</v>
      </c>
      <c r="FM25" s="32">
        <f>('2a) logm_x(t)'!BU24-'2a) logm_x(t)'!BT24-'2a)answer'!$C24)/$CP$5</f>
        <v>-0.92098300715961434</v>
      </c>
      <c r="FN25" s="32">
        <f>('2a) logm_x(t)'!BV24-'2a) logm_x(t)'!BU24-'2a)answer'!$C24)/$CP$5</f>
        <v>0.813400756454142</v>
      </c>
      <c r="FO25" s="32">
        <f>('2a) logm_x(t)'!BW24-'2a) logm_x(t)'!BV24-'2a)answer'!$C24)/$CP$5</f>
        <v>0.18456521728150158</v>
      </c>
      <c r="FP25" s="32">
        <f>('2a) logm_x(t)'!BX24-'2a) logm_x(t)'!BW24-'2a)answer'!$C24)/$CP$5</f>
        <v>0.58449361679524259</v>
      </c>
      <c r="FQ25" s="32">
        <f>('2a) logm_x(t)'!BY24-'2a) logm_x(t)'!BX24-'2a)answer'!$C24)/$CP$5</f>
        <v>-0.45146789558559675</v>
      </c>
      <c r="FR25" s="32">
        <f>('2a) logm_x(t)'!BZ24-'2a) logm_x(t)'!BY24-'2a)answer'!$C24)/$CP$5</f>
        <v>0.24448114431174686</v>
      </c>
      <c r="FS25" s="32">
        <f>('2a) logm_x(t)'!CA24-'2a) logm_x(t)'!BZ24-'2a)answer'!$C24)/$CP$5</f>
        <v>0.47050101276272382</v>
      </c>
      <c r="FT25" s="32">
        <f>('2a) logm_x(t)'!CB24-'2a) logm_x(t)'!CA24-'2a)answer'!$C24)/$CP$5</f>
        <v>-0.34053072373132248</v>
      </c>
      <c r="FU25" s="32">
        <f>('2a) logm_x(t)'!CC24-'2a) logm_x(t)'!CB24-'2a)answer'!$C24)/$CP$5</f>
        <v>-1.1400715722122674</v>
      </c>
      <c r="FV25" s="32">
        <f>('2a) logm_x(t)'!CD24-'2a) logm_x(t)'!CC24-'2a)answer'!$C24)/$CP$5</f>
        <v>0.40807147828618395</v>
      </c>
      <c r="FW25" s="32">
        <f>('2a) logm_x(t)'!CE24-'2a) logm_x(t)'!CD24-'2a)answer'!$C24)/$CP$5</f>
        <v>-1.6023736869171517</v>
      </c>
      <c r="FX25" s="32">
        <f>('2a) logm_x(t)'!CF24-'2a) logm_x(t)'!CE24-'2a)answer'!$C24)/$CP$5</f>
        <v>1.1143008638288254</v>
      </c>
      <c r="FY25" s="32">
        <f>('2a) logm_x(t)'!CG24-'2a) logm_x(t)'!CF24-'2a)answer'!$C24)/$CP$5</f>
        <v>0.49800137630608238</v>
      </c>
      <c r="FZ25" s="32">
        <f>('2a) logm_x(t)'!CH24-'2a) logm_x(t)'!CG24-'2a)answer'!$C24)/$CP$5</f>
        <v>-0.32748944120737378</v>
      </c>
      <c r="GA25" s="32">
        <f>('2a) logm_x(t)'!CI24-'2a) logm_x(t)'!CH24-'2a)answer'!$C24)/$CP$5</f>
        <v>-1.1497625380830985</v>
      </c>
      <c r="GB25" s="32">
        <f>('2a) logm_x(t)'!CJ24-'2a) logm_x(t)'!CI24-'2a)answer'!$C24)/$CP$5</f>
        <v>-0.26181944115017414</v>
      </c>
      <c r="GC25" s="32">
        <f>('2a) logm_x(t)'!CK24-'2a) logm_x(t)'!CJ24-'2a)answer'!$C24)/$CP$5</f>
        <v>-0.59644633483768983</v>
      </c>
      <c r="GD25" s="32">
        <f>('2a) logm_x(t)'!CL24-'2a) logm_x(t)'!CK24-'2a)answer'!$C24)/$CP$5</f>
        <v>0.1254537984392832</v>
      </c>
      <c r="GE25" s="32">
        <f>('2a) logm_x(t)'!CM24-'2a) logm_x(t)'!CL24-'2a)answer'!$C24)/$CP$5</f>
        <v>1.7624527830573243E-2</v>
      </c>
      <c r="GF25" s="32">
        <f>('2a) logm_x(t)'!CN24-'2a) logm_x(t)'!CM24-'2a)answer'!$C24)/$CP$5</f>
        <v>0.2280763756461292</v>
      </c>
    </row>
    <row r="26" spans="1:188" x14ac:dyDescent="0.25">
      <c r="A26" s="31">
        <f>'2a) logm_x(t)'!A25</f>
        <v>22</v>
      </c>
      <c r="B26" s="32"/>
      <c r="C26" s="32">
        <f>IFERROR(('2a) logm_x(t)'!C25-'2a) logm_x(t)'!B25-'2a)answer'!$C25)^2,"")</f>
        <v>2.7021985767344625E-3</v>
      </c>
      <c r="D26" s="32">
        <f>IFERROR(('2a) logm_x(t)'!D25-'2a) logm_x(t)'!C25-'2a)answer'!$C25)^2,"")</f>
        <v>8.1082044486020244E-3</v>
      </c>
      <c r="E26" s="32">
        <f>IFERROR(('2a) logm_x(t)'!E25-'2a) logm_x(t)'!D25-'2a)answer'!$C25)^2,"")</f>
        <v>2.0815785446590192E-2</v>
      </c>
      <c r="F26" s="32">
        <f>IFERROR(('2a) logm_x(t)'!F25-'2a) logm_x(t)'!E25-'2a)answer'!$C25)^2,"")</f>
        <v>1.6869767421095316E-3</v>
      </c>
      <c r="G26" s="32">
        <f>IFERROR(('2a) logm_x(t)'!G25-'2a) logm_x(t)'!F25-'2a)answer'!$C25)^2,"")</f>
        <v>2.6900643558440697E-3</v>
      </c>
      <c r="H26" s="32">
        <f>IFERROR(('2a) logm_x(t)'!H25-'2a) logm_x(t)'!G25-'2a)answer'!$C25)^2,"")</f>
        <v>5.3178043414647295E-3</v>
      </c>
      <c r="I26" s="32">
        <f>IFERROR(('2a) logm_x(t)'!I25-'2a) logm_x(t)'!H25-'2a)answer'!$C25)^2,"")</f>
        <v>1.71017098561372E-3</v>
      </c>
      <c r="J26" s="32">
        <f>IFERROR(('2a) logm_x(t)'!J25-'2a) logm_x(t)'!I25-'2a)answer'!$C25)^2,"")</f>
        <v>1.3165528814443441E-2</v>
      </c>
      <c r="K26" s="32">
        <f>IFERROR(('2a) logm_x(t)'!K25-'2a) logm_x(t)'!J25-'2a)answer'!$C25)^2,"")</f>
        <v>1.6882095957915212E-2</v>
      </c>
      <c r="L26" s="32">
        <f>IFERROR(('2a) logm_x(t)'!L25-'2a) logm_x(t)'!K25-'2a)answer'!$C25)^2,"")</f>
        <v>6.3560035627426463E-8</v>
      </c>
      <c r="M26" s="32">
        <f>IFERROR(('2a) logm_x(t)'!M25-'2a) logm_x(t)'!L25-'2a)answer'!$C25)^2,"")</f>
        <v>1.8213217817753161E-2</v>
      </c>
      <c r="N26" s="32">
        <f>IFERROR(('2a) logm_x(t)'!N25-'2a) logm_x(t)'!M25-'2a)answer'!$C25)^2,"")</f>
        <v>3.8005132627888578E-2</v>
      </c>
      <c r="O26" s="32">
        <f>IFERROR(('2a) logm_x(t)'!O25-'2a) logm_x(t)'!N25-'2a)answer'!$C25)^2,"")</f>
        <v>0.14038454994360694</v>
      </c>
      <c r="P26" s="32">
        <f>IFERROR(('2a) logm_x(t)'!P25-'2a) logm_x(t)'!O25-'2a)answer'!$C25)^2,"")</f>
        <v>2.2322707129489541E-2</v>
      </c>
      <c r="Q26" s="32">
        <f>IFERROR(('2a) logm_x(t)'!Q25-'2a) logm_x(t)'!P25-'2a)answer'!$C25)^2,"")</f>
        <v>5.4086964123041921E-6</v>
      </c>
      <c r="R26" s="32">
        <f>IFERROR(('2a) logm_x(t)'!R25-'2a) logm_x(t)'!Q25-'2a)answer'!$C25)^2,"")</f>
        <v>1.4112015636001665E-2</v>
      </c>
      <c r="S26" s="32">
        <f>IFERROR(('2a) logm_x(t)'!S25-'2a) logm_x(t)'!R25-'2a)answer'!$C25)^2,"")</f>
        <v>2.3861043460891669E-3</v>
      </c>
      <c r="T26" s="32">
        <f>IFERROR(('2a) logm_x(t)'!T25-'2a) logm_x(t)'!S25-'2a)answer'!$C25)^2,"")</f>
        <v>8.4814885794488506E-3</v>
      </c>
      <c r="U26" s="32">
        <f>IFERROR(('2a) logm_x(t)'!U25-'2a) logm_x(t)'!T25-'2a)answer'!$C25)^2,"")</f>
        <v>1.8603360492430693E-2</v>
      </c>
      <c r="V26" s="32">
        <f>IFERROR(('2a) logm_x(t)'!V25-'2a) logm_x(t)'!U25-'2a)answer'!$C25)^2,"")</f>
        <v>2.2000320944228088E-2</v>
      </c>
      <c r="W26" s="32">
        <f>IFERROR(('2a) logm_x(t)'!W25-'2a) logm_x(t)'!V25-'2a)answer'!$C25)^2,"")</f>
        <v>2.0881157153904668E-2</v>
      </c>
      <c r="X26" s="32">
        <f>IFERROR(('2a) logm_x(t)'!X25-'2a) logm_x(t)'!W25-'2a)answer'!$C25)^2,"")</f>
        <v>6.929258190096993E-2</v>
      </c>
      <c r="Y26" s="32">
        <f>IFERROR(('2a) logm_x(t)'!Y25-'2a) logm_x(t)'!X25-'2a)answer'!$C25)^2,"")</f>
        <v>4.267346480625533E-5</v>
      </c>
      <c r="Z26" s="32">
        <f>IFERROR(('2a) logm_x(t)'!Z25-'2a) logm_x(t)'!Y25-'2a)answer'!$C25)^2,"")</f>
        <v>9.5110417609521743E-4</v>
      </c>
      <c r="AA26" s="32">
        <f>IFERROR(('2a) logm_x(t)'!AA25-'2a) logm_x(t)'!Z25-'2a)answer'!$C25)^2,"")</f>
        <v>8.7209315215121569E-2</v>
      </c>
      <c r="AB26" s="32">
        <f>IFERROR(('2a) logm_x(t)'!AB25-'2a) logm_x(t)'!AA25-'2a)answer'!$C25)^2,"")</f>
        <v>5.1661675911061095E-3</v>
      </c>
      <c r="AC26" s="32">
        <f>IFERROR(('2a) logm_x(t)'!AC25-'2a) logm_x(t)'!AB25-'2a)answer'!$C25)^2,"")</f>
        <v>4.0130548029221197E-2</v>
      </c>
      <c r="AD26" s="32">
        <f>IFERROR(('2a) logm_x(t)'!AD25-'2a) logm_x(t)'!AC25-'2a)answer'!$C25)^2,"")</f>
        <v>9.427939360105947E-5</v>
      </c>
      <c r="AE26" s="32">
        <f>IFERROR(('2a) logm_x(t)'!AE25-'2a) logm_x(t)'!AD25-'2a)answer'!$C25)^2,"")</f>
        <v>2.6163856433671639E-2</v>
      </c>
      <c r="AF26" s="32">
        <f>IFERROR(('2a) logm_x(t)'!AF25-'2a) logm_x(t)'!AE25-'2a)answer'!$C25)^2,"")</f>
        <v>6.6272700074460945E-4</v>
      </c>
      <c r="AG26" s="32">
        <f>IFERROR(('2a) logm_x(t)'!AG25-'2a) logm_x(t)'!AF25-'2a)answer'!$C25)^2,"")</f>
        <v>3.4655166510326732E-3</v>
      </c>
      <c r="AH26" s="32">
        <f>IFERROR(('2a) logm_x(t)'!AH25-'2a) logm_x(t)'!AG25-'2a)answer'!$C25)^2,"")</f>
        <v>2.0165342116192503E-3</v>
      </c>
      <c r="AI26" s="32">
        <f>IFERROR(('2a) logm_x(t)'!AI25-'2a) logm_x(t)'!AH25-'2a)answer'!$C25)^2,"")</f>
        <v>1.9001339315733244E-2</v>
      </c>
      <c r="AJ26" s="32">
        <f>IFERROR(('2a) logm_x(t)'!AJ25-'2a) logm_x(t)'!AI25-'2a)answer'!$C25)^2,"")</f>
        <v>2.2313087317717916E-3</v>
      </c>
      <c r="AK26" s="32">
        <f>IFERROR(('2a) logm_x(t)'!AK25-'2a) logm_x(t)'!AJ25-'2a)answer'!$C25)^2,"")</f>
        <v>1.3333047228002866E-2</v>
      </c>
      <c r="AL26" s="32">
        <f>IFERROR(('2a) logm_x(t)'!AL25-'2a) logm_x(t)'!AK25-'2a)answer'!$C25)^2,"")</f>
        <v>6.1701344348924457E-3</v>
      </c>
      <c r="AM26" s="32">
        <f>IFERROR(('2a) logm_x(t)'!AM25-'2a) logm_x(t)'!AL25-'2a)answer'!$C25)^2,"")</f>
        <v>1.2178906956931438E-2</v>
      </c>
      <c r="AN26" s="32">
        <f>IFERROR(('2a) logm_x(t)'!AN25-'2a) logm_x(t)'!AM25-'2a)answer'!$C25)^2,"")</f>
        <v>2.9131580990167667E-2</v>
      </c>
      <c r="AO26" s="32">
        <f>IFERROR(('2a) logm_x(t)'!AO25-'2a) logm_x(t)'!AN25-'2a)answer'!$C25)^2,"")</f>
        <v>6.7810692966137765E-4</v>
      </c>
      <c r="AP26" s="32">
        <f>IFERROR(('2a) logm_x(t)'!AP25-'2a) logm_x(t)'!AO25-'2a)answer'!$C25)^2,"")</f>
        <v>8.7482652161010779E-3</v>
      </c>
      <c r="AQ26" s="32">
        <f>IFERROR(('2a) logm_x(t)'!AQ25-'2a) logm_x(t)'!AP25-'2a)answer'!$C25)^2,"")</f>
        <v>1.4176244830731398E-2</v>
      </c>
      <c r="AR26" s="32">
        <f>IFERROR(('2a) logm_x(t)'!AR25-'2a) logm_x(t)'!AQ25-'2a)answer'!$C25)^2,"")</f>
        <v>3.935188685344977E-3</v>
      </c>
      <c r="AS26" s="32">
        <f>IFERROR(('2a) logm_x(t)'!AS25-'2a) logm_x(t)'!AR25-'2a)answer'!$C25)^2,"")</f>
        <v>1.4766262531117327E-3</v>
      </c>
      <c r="AT26" s="32">
        <f>IFERROR(('2a) logm_x(t)'!AT25-'2a) logm_x(t)'!AS25-'2a)answer'!$C25)^2,"")</f>
        <v>9.6720045752327136E-3</v>
      </c>
      <c r="AU26" s="32">
        <f>IFERROR(('2a) logm_x(t)'!AU25-'2a) logm_x(t)'!AT25-'2a)answer'!$C25)^2,"")</f>
        <v>7.5402664108581898E-3</v>
      </c>
      <c r="AV26" s="32">
        <f>IFERROR(('2a) logm_x(t)'!AV25-'2a) logm_x(t)'!AU25-'2a)answer'!$C25)^2,"")</f>
        <v>3.0223914003102433E-2</v>
      </c>
      <c r="AW26" s="32">
        <f>IFERROR(('2a) logm_x(t)'!AW25-'2a) logm_x(t)'!AV25-'2a)answer'!$C25)^2,"")</f>
        <v>3.6125048263110283E-2</v>
      </c>
      <c r="AX26" s="32">
        <f>IFERROR(('2a) logm_x(t)'!AX25-'2a) logm_x(t)'!AW25-'2a)answer'!$C25)^2,"")</f>
        <v>2.1967998830837968E-4</v>
      </c>
      <c r="AY26" s="32">
        <f>IFERROR(('2a) logm_x(t)'!AY25-'2a) logm_x(t)'!AX25-'2a)answer'!$C25)^2,"")</f>
        <v>1.0663594303949365E-5</v>
      </c>
      <c r="AZ26" s="32">
        <f>IFERROR(('2a) logm_x(t)'!AZ25-'2a) logm_x(t)'!AY25-'2a)answer'!$C25)^2,"")</f>
        <v>9.4701656327678234E-3</v>
      </c>
      <c r="BA26" s="32">
        <f>IFERROR(('2a) logm_x(t)'!BA25-'2a) logm_x(t)'!AZ25-'2a)answer'!$C25)^2,"")</f>
        <v>1.3718776339548881E-2</v>
      </c>
      <c r="BB26" s="32">
        <f>IFERROR(('2a) logm_x(t)'!BB25-'2a) logm_x(t)'!BA25-'2a)answer'!$C25)^2,"")</f>
        <v>3.7086188614158226E-4</v>
      </c>
      <c r="BC26" s="32">
        <f>IFERROR(('2a) logm_x(t)'!BC25-'2a) logm_x(t)'!BB25-'2a)answer'!$C25)^2,"")</f>
        <v>6.7597422211737915E-4</v>
      </c>
      <c r="BD26" s="32">
        <f>IFERROR(('2a) logm_x(t)'!BD25-'2a) logm_x(t)'!BC25-'2a)answer'!$C25)^2,"")</f>
        <v>2.8439320647672779E-3</v>
      </c>
      <c r="BE26" s="32">
        <f>IFERROR(('2a) logm_x(t)'!BE25-'2a) logm_x(t)'!BD25-'2a)answer'!$C25)^2,"")</f>
        <v>1.6587037124983502E-2</v>
      </c>
      <c r="BF26" s="32">
        <f>IFERROR(('2a) logm_x(t)'!BF25-'2a) logm_x(t)'!BE25-'2a)answer'!$C25)^2,"")</f>
        <v>2.5393029933684203E-3</v>
      </c>
      <c r="BG26" s="32">
        <f>IFERROR(('2a) logm_x(t)'!BG25-'2a) logm_x(t)'!BF25-'2a)answer'!$C25)^2,"")</f>
        <v>1.2976931857895927E-2</v>
      </c>
      <c r="BH26" s="32">
        <f>IFERROR(('2a) logm_x(t)'!BH25-'2a) logm_x(t)'!BG25-'2a)answer'!$C25)^2,"")</f>
        <v>5.3586677828010298E-3</v>
      </c>
      <c r="BI26" s="32">
        <f>IFERROR(('2a) logm_x(t)'!BI25-'2a) logm_x(t)'!BH25-'2a)answer'!$C25)^2,"")</f>
        <v>1.8102721538751327E-2</v>
      </c>
      <c r="BJ26" s="32">
        <f>IFERROR(('2a) logm_x(t)'!BJ25-'2a) logm_x(t)'!BI25-'2a)answer'!$C25)^2,"")</f>
        <v>5.2702950993598688E-3</v>
      </c>
      <c r="BK26" s="32">
        <f>IFERROR(('2a) logm_x(t)'!BK25-'2a) logm_x(t)'!BJ25-'2a)answer'!$C25)^2,"")</f>
        <v>1.7024790177714553E-3</v>
      </c>
      <c r="BL26" s="32">
        <f>IFERROR(('2a) logm_x(t)'!BL25-'2a) logm_x(t)'!BK25-'2a)answer'!$C25)^2,"")</f>
        <v>3.4739557098444827E-4</v>
      </c>
      <c r="BM26" s="32">
        <f>IFERROR(('2a) logm_x(t)'!BM25-'2a) logm_x(t)'!BL25-'2a)answer'!$C25)^2,"")</f>
        <v>1.1090196920899155E-3</v>
      </c>
      <c r="BN26" s="32">
        <f>IFERROR(('2a) logm_x(t)'!BN25-'2a) logm_x(t)'!BM25-'2a)answer'!$C25)^2,"")</f>
        <v>1.3004807718706338E-2</v>
      </c>
      <c r="BO26" s="32">
        <f>IFERROR(('2a) logm_x(t)'!BO25-'2a) logm_x(t)'!BN25-'2a)answer'!$C25)^2,"")</f>
        <v>2.3777599443702353E-3</v>
      </c>
      <c r="BP26" s="32">
        <f>IFERROR(('2a) logm_x(t)'!BP25-'2a) logm_x(t)'!BO25-'2a)answer'!$C25)^2,"")</f>
        <v>9.5465327811817737E-3</v>
      </c>
      <c r="BQ26" s="32">
        <f>IFERROR(('2a) logm_x(t)'!BQ25-'2a) logm_x(t)'!BP25-'2a)answer'!$C25)^2,"")</f>
        <v>5.3182803333164164E-5</v>
      </c>
      <c r="BR26" s="32">
        <f>IFERROR(('2a) logm_x(t)'!BR25-'2a) logm_x(t)'!BQ25-'2a)answer'!$C25)^2,"")</f>
        <v>4.8145893496957907E-3</v>
      </c>
      <c r="BS26" s="32">
        <f>IFERROR(('2a) logm_x(t)'!BS25-'2a) logm_x(t)'!BR25-'2a)answer'!$C25)^2,"")</f>
        <v>9.8877458044778791E-4</v>
      </c>
      <c r="BT26" s="32">
        <f>IFERROR(('2a) logm_x(t)'!BT25-'2a) logm_x(t)'!BS25-'2a)answer'!$C25)^2,"")</f>
        <v>1.7865985436803376E-2</v>
      </c>
      <c r="BU26" s="32">
        <f>IFERROR(('2a) logm_x(t)'!BU25-'2a) logm_x(t)'!BT25-'2a)answer'!$C25)^2,"")</f>
        <v>1.2337191355691154E-2</v>
      </c>
      <c r="BV26" s="32">
        <f>IFERROR(('2a) logm_x(t)'!BV25-'2a) logm_x(t)'!BU25-'2a)answer'!$C25)^2,"")</f>
        <v>1.3259084025888981E-2</v>
      </c>
      <c r="BW26" s="32">
        <f>IFERROR(('2a) logm_x(t)'!BW25-'2a) logm_x(t)'!BV25-'2a)answer'!$C25)^2,"")</f>
        <v>3.6105286722575469E-3</v>
      </c>
      <c r="BX26" s="32">
        <f>IFERROR(('2a) logm_x(t)'!BX25-'2a) logm_x(t)'!BW25-'2a)answer'!$C25)^2,"")</f>
        <v>5.5294972094654246E-3</v>
      </c>
      <c r="BY26" s="32">
        <f>IFERROR(('2a) logm_x(t)'!BY25-'2a) logm_x(t)'!BX25-'2a)answer'!$C25)^2,"")</f>
        <v>2.3193725912497451E-2</v>
      </c>
      <c r="BZ26" s="32">
        <f>IFERROR(('2a) logm_x(t)'!BZ25-'2a) logm_x(t)'!BY25-'2a)answer'!$C25)^2,"")</f>
        <v>2.8658215786410784E-3</v>
      </c>
      <c r="CA26" s="32">
        <f>IFERROR(('2a) logm_x(t)'!CA25-'2a) logm_x(t)'!BZ25-'2a)answer'!$C25)^2,"")</f>
        <v>3.2324935750063594E-2</v>
      </c>
      <c r="CB26" s="32">
        <f>IFERROR(('2a) logm_x(t)'!CB25-'2a) logm_x(t)'!CA25-'2a)answer'!$C25)^2,"")</f>
        <v>2.2564145483603117E-2</v>
      </c>
      <c r="CC26" s="32">
        <f>IFERROR(('2a) logm_x(t)'!CC25-'2a) logm_x(t)'!CB25-'2a)answer'!$C25)^2,"")</f>
        <v>2.6817500786408674E-3</v>
      </c>
      <c r="CD26" s="32">
        <f>IFERROR(('2a) logm_x(t)'!CD25-'2a) logm_x(t)'!CC25-'2a)answer'!$C25)^2,"")</f>
        <v>3.6462925748224122E-2</v>
      </c>
      <c r="CE26" s="32">
        <f>IFERROR(('2a) logm_x(t)'!CE25-'2a) logm_x(t)'!CD25-'2a)answer'!$C25)^2,"")</f>
        <v>1.2632557116946922E-2</v>
      </c>
      <c r="CF26" s="32">
        <f>IFERROR(('2a) logm_x(t)'!CF25-'2a) logm_x(t)'!CE25-'2a)answer'!$C25)^2,"")</f>
        <v>1.6098622177488673E-2</v>
      </c>
      <c r="CG26" s="32">
        <f>IFERROR(('2a) logm_x(t)'!CG25-'2a) logm_x(t)'!CF25-'2a)answer'!$C25)^2,"")</f>
        <v>3.8443686684710814E-2</v>
      </c>
      <c r="CH26" s="32">
        <f>IFERROR(('2a) logm_x(t)'!CH25-'2a) logm_x(t)'!CG25-'2a)answer'!$C25)^2,"")</f>
        <v>1.0128342519084342E-2</v>
      </c>
      <c r="CI26" s="32">
        <f>IFERROR(('2a) logm_x(t)'!CI25-'2a) logm_x(t)'!CH25-'2a)answer'!$C25)^2,"")</f>
        <v>4.2683690530414362E-2</v>
      </c>
      <c r="CJ26" s="32">
        <f>IFERROR(('2a) logm_x(t)'!CJ25-'2a) logm_x(t)'!CI25-'2a)answer'!$C25)^2,"")</f>
        <v>4.0934197520556279E-3</v>
      </c>
      <c r="CK26" s="32">
        <f>IFERROR(('2a) logm_x(t)'!CK25-'2a) logm_x(t)'!CJ25-'2a)answer'!$C25)^2,"")</f>
        <v>1.827202583234749E-2</v>
      </c>
      <c r="CL26" s="32">
        <f>IFERROR(('2a) logm_x(t)'!CL25-'2a) logm_x(t)'!CK25-'2a)answer'!$C25)^2,"")</f>
        <v>2.2184808809481459E-4</v>
      </c>
      <c r="CM26" s="32">
        <f>IFERROR(('2a) logm_x(t)'!CM25-'2a) logm_x(t)'!CL25-'2a)answer'!$C25)^2,"")</f>
        <v>3.3583334555680326E-6</v>
      </c>
      <c r="CN26" s="32">
        <f>IFERROR(('2a) logm_x(t)'!CN25-'2a) logm_x(t)'!CM25-'2a)answer'!$C25)^2,"")</f>
        <v>2.7640167977813269E-3</v>
      </c>
      <c r="CT26" s="31">
        <f t="shared" si="3"/>
        <v>22</v>
      </c>
      <c r="CU26" s="32">
        <f>('2a) logm_x(t)'!C25-'2a) logm_x(t)'!B25-'2a)answer'!$C25)/$CP$5</f>
        <v>-0.3724352712385976</v>
      </c>
      <c r="CV26" s="32">
        <f>('2a) logm_x(t)'!D25-'2a) logm_x(t)'!C25-'2a)answer'!$C25)/$CP$5</f>
        <v>0.64514081547411994</v>
      </c>
      <c r="CW26" s="32">
        <f>('2a) logm_x(t)'!E25-'2a) logm_x(t)'!D25-'2a)answer'!$C25)/$CP$5</f>
        <v>-1.0336858583353565</v>
      </c>
      <c r="CX26" s="32">
        <f>('2a) logm_x(t)'!F25-'2a) logm_x(t)'!E25-'2a)answer'!$C25)/$CP$5</f>
        <v>-0.29427049578217618</v>
      </c>
      <c r="CY26" s="32">
        <f>('2a) logm_x(t)'!G25-'2a) logm_x(t)'!F25-'2a)answer'!$C25)/$CP$5</f>
        <v>0.37159812020720207</v>
      </c>
      <c r="CZ26" s="32">
        <f>('2a) logm_x(t)'!H25-'2a) logm_x(t)'!G25-'2a)answer'!$C25)/$CP$5</f>
        <v>0.52246638130066025</v>
      </c>
      <c r="DA26" s="32">
        <f>('2a) logm_x(t)'!I25-'2a) logm_x(t)'!H25-'2a)answer'!$C25)/$CP$5</f>
        <v>0.29628655229597661</v>
      </c>
      <c r="DB26" s="32">
        <f>('2a) logm_x(t)'!J25-'2a) logm_x(t)'!I25-'2a)answer'!$C25)/$CP$5</f>
        <v>-0.82207478459070138</v>
      </c>
      <c r="DC26" s="32">
        <f>('2a) logm_x(t)'!K25-'2a) logm_x(t)'!J25-'2a)answer'!$C25)/$CP$5</f>
        <v>-0.9309049842690954</v>
      </c>
      <c r="DD26" s="32">
        <f>('2a) logm_x(t)'!L25-'2a) logm_x(t)'!K25-'2a)answer'!$C25)/$CP$5</f>
        <v>1.8062765318470619E-3</v>
      </c>
      <c r="DE26" s="32">
        <f>('2a) logm_x(t)'!M25-'2a) logm_x(t)'!L25-'2a)answer'!$C25)/$CP$5</f>
        <v>0.96690880287206749</v>
      </c>
      <c r="DF26" s="32">
        <f>('2a) logm_x(t)'!N25-'2a) logm_x(t)'!M25-'2a)answer'!$C25)/$CP$5</f>
        <v>-1.3967326959185999</v>
      </c>
      <c r="DG26" s="32">
        <f>('2a) logm_x(t)'!O25-'2a) logm_x(t)'!N25-'2a)answer'!$C25)/$CP$5</f>
        <v>2.6844284346046501</v>
      </c>
      <c r="DH26" s="32">
        <f>('2a) logm_x(t)'!P25-'2a) logm_x(t)'!O25-'2a)answer'!$C25)/$CP$5</f>
        <v>-1.0704480715140035</v>
      </c>
      <c r="DI26" s="32">
        <f>('2a) logm_x(t)'!Q25-'2a) logm_x(t)'!P25-'2a)answer'!$C25)/$CP$5</f>
        <v>-1.6662435300067908E-2</v>
      </c>
      <c r="DJ26" s="32">
        <f>('2a) logm_x(t)'!R25-'2a) logm_x(t)'!Q25-'2a)answer'!$C25)/$CP$5</f>
        <v>0.85111196885672724</v>
      </c>
      <c r="DK26" s="32">
        <f>('2a) logm_x(t)'!S25-'2a) logm_x(t)'!R25-'2a)answer'!$C25)/$CP$5</f>
        <v>-0.34997489286756805</v>
      </c>
      <c r="DL26" s="32">
        <f>('2a) logm_x(t)'!T25-'2a) logm_x(t)'!S25-'2a)answer'!$C25)/$CP$5</f>
        <v>0.65982416098812158</v>
      </c>
      <c r="DM26" s="32">
        <f>('2a) logm_x(t)'!U25-'2a) logm_x(t)'!T25-'2a)answer'!$C25)/$CP$5</f>
        <v>-0.97720993641447906</v>
      </c>
      <c r="DN26" s="32">
        <f>('2a) logm_x(t)'!V25-'2a) logm_x(t)'!U25-'2a)answer'!$C25)/$CP$5</f>
        <v>-1.0626902147021313</v>
      </c>
      <c r="DO26" s="32">
        <f>('2a) logm_x(t)'!W25-'2a) logm_x(t)'!V25-'2a)answer'!$C25)/$CP$5</f>
        <v>-1.0353077245635849</v>
      </c>
      <c r="DP26" s="32">
        <f>('2a) logm_x(t)'!X25-'2a) logm_x(t)'!W25-'2a)answer'!$C25)/$CP$5</f>
        <v>-1.8859733226548994</v>
      </c>
      <c r="DQ26" s="32">
        <f>('2a) logm_x(t)'!Y25-'2a) logm_x(t)'!X25-'2a)answer'!$C25)/$CP$5</f>
        <v>4.6802723564432262E-2</v>
      </c>
      <c r="DR26" s="32">
        <f>('2a) logm_x(t)'!Z25-'2a) logm_x(t)'!Y25-'2a)answer'!$C25)/$CP$5</f>
        <v>-0.22095621290058945</v>
      </c>
      <c r="DS26" s="32">
        <f>('2a) logm_x(t)'!AA25-'2a) logm_x(t)'!Z25-'2a)answer'!$C25)/$CP$5</f>
        <v>2.1157951221286933</v>
      </c>
      <c r="DT26" s="32">
        <f>('2a) logm_x(t)'!AB25-'2a) logm_x(t)'!AA25-'2a)answer'!$C25)/$CP$5</f>
        <v>0.51496346542516125</v>
      </c>
      <c r="DU26" s="32">
        <f>('2a) logm_x(t)'!AC25-'2a) logm_x(t)'!AB25-'2a)answer'!$C25)/$CP$5</f>
        <v>1.4352571486868837</v>
      </c>
      <c r="DV26" s="32">
        <f>('2a) logm_x(t)'!AD25-'2a) logm_x(t)'!AC25-'2a)answer'!$C25)/$CP$5</f>
        <v>6.9566565637511638E-2</v>
      </c>
      <c r="DW26" s="32">
        <f>('2a) logm_x(t)'!AE25-'2a) logm_x(t)'!AD25-'2a)answer'!$C25)/$CP$5</f>
        <v>1.1588922327083362</v>
      </c>
      <c r="DX26" s="32">
        <f>('2a) logm_x(t)'!AF25-'2a) logm_x(t)'!AE25-'2a)answer'!$C25)/$CP$5</f>
        <v>0.18444186536872645</v>
      </c>
      <c r="DY26" s="32">
        <f>('2a) logm_x(t)'!AG25-'2a) logm_x(t)'!AF25-'2a)answer'!$C25)/$CP$5</f>
        <v>0.42177046874972624</v>
      </c>
      <c r="DZ26" s="32">
        <f>('2a) logm_x(t)'!AH25-'2a) logm_x(t)'!AG25-'2a)answer'!$C25)/$CP$5</f>
        <v>-0.32173252739108321</v>
      </c>
      <c r="EA26" s="32">
        <f>('2a) logm_x(t)'!AI25-'2a) logm_x(t)'!AH25-'2a)answer'!$C25)/$CP$5</f>
        <v>-0.98760727427889117</v>
      </c>
      <c r="EB26" s="32">
        <f>('2a) logm_x(t)'!AJ25-'2a) logm_x(t)'!AI25-'2a)answer'!$C25)/$CP$5</f>
        <v>-0.33843245618513307</v>
      </c>
      <c r="EC26" s="32">
        <f>('2a) logm_x(t)'!AK25-'2a) logm_x(t)'!AJ25-'2a)answer'!$C25)/$CP$5</f>
        <v>0.82728829960053396</v>
      </c>
      <c r="ED26" s="32">
        <f>('2a) logm_x(t)'!AL25-'2a) logm_x(t)'!AK25-'2a)answer'!$C25)/$CP$5</f>
        <v>-0.56278107751985795</v>
      </c>
      <c r="EE26" s="32">
        <f>('2a) logm_x(t)'!AM25-'2a) logm_x(t)'!AL25-'2a)answer'!$C25)/$CP$5</f>
        <v>0.79067194583693023</v>
      </c>
      <c r="EF26" s="32">
        <f>('2a) logm_x(t)'!AN25-'2a) logm_x(t)'!AM25-'2a)answer'!$C25)/$CP$5</f>
        <v>-1.2228528519038315</v>
      </c>
      <c r="EG26" s="32">
        <f>('2a) logm_x(t)'!AO25-'2a) logm_x(t)'!AN25-'2a)answer'!$C25)/$CP$5</f>
        <v>-0.18656976505709599</v>
      </c>
      <c r="EH26" s="32">
        <f>('2a) logm_x(t)'!AP25-'2a) logm_x(t)'!AO25-'2a)answer'!$C25)/$CP$5</f>
        <v>0.67012087020982958</v>
      </c>
      <c r="EI26" s="32">
        <f>('2a) logm_x(t)'!AQ25-'2a) logm_x(t)'!AP25-'2a)answer'!$C25)/$CP$5</f>
        <v>0.8530466384741785</v>
      </c>
      <c r="EJ26" s="32">
        <f>('2a) logm_x(t)'!AR25-'2a) logm_x(t)'!AQ25-'2a)answer'!$C25)/$CP$5</f>
        <v>-0.44944334467058983</v>
      </c>
      <c r="EK26" s="32">
        <f>('2a) logm_x(t)'!AS25-'2a) logm_x(t)'!AR25-'2a)answer'!$C25)/$CP$5</f>
        <v>0.27531347375263604</v>
      </c>
      <c r="EL26" s="32">
        <f>('2a) logm_x(t)'!AT25-'2a) logm_x(t)'!AS25-'2a)answer'!$C25)/$CP$5</f>
        <v>0.70461262431361038</v>
      </c>
      <c r="EM26" s="32">
        <f>('2a) logm_x(t)'!AU25-'2a) logm_x(t)'!AT25-'2a)answer'!$C25)/$CP$5</f>
        <v>0.62213626652826848</v>
      </c>
      <c r="EN26" s="32">
        <f>('2a) logm_x(t)'!AV25-'2a) logm_x(t)'!AU25-'2a)answer'!$C25)/$CP$5</f>
        <v>-1.2455682398010477</v>
      </c>
      <c r="EO26" s="32">
        <f>('2a) logm_x(t)'!AW25-'2a) logm_x(t)'!AV25-'2a)answer'!$C25)/$CP$5</f>
        <v>1.3617468877485059</v>
      </c>
      <c r="EP26" s="32">
        <f>('2a) logm_x(t)'!AX25-'2a) logm_x(t)'!AW25-'2a)answer'!$C25)/$CP$5</f>
        <v>-0.10619092938498796</v>
      </c>
      <c r="EQ26" s="32">
        <f>('2a) logm_x(t)'!AY25-'2a) logm_x(t)'!AX25-'2a)answer'!$C25)/$CP$5</f>
        <v>2.3396127550921547E-2</v>
      </c>
      <c r="ER26" s="32">
        <f>('2a) logm_x(t)'!AZ25-'2a) logm_x(t)'!AY25-'2a)answer'!$C25)/$CP$5</f>
        <v>0.6972218049721487</v>
      </c>
      <c r="ES26" s="32">
        <f>('2a) logm_x(t)'!BA25-'2a) logm_x(t)'!AZ25-'2a)answer'!$C25)/$CP$5</f>
        <v>-0.8391698292905635</v>
      </c>
      <c r="ET26" s="32">
        <f>('2a) logm_x(t)'!BB25-'2a) logm_x(t)'!BA25-'2a)answer'!$C25)/$CP$5</f>
        <v>-0.13797432394076209</v>
      </c>
      <c r="EU26" s="32">
        <f>('2a) logm_x(t)'!BC25-'2a) logm_x(t)'!BB25-'2a)answer'!$C25)/$CP$5</f>
        <v>0.18627614462805644</v>
      </c>
      <c r="EV26" s="32">
        <f>('2a) logm_x(t)'!BD25-'2a) logm_x(t)'!BC25-'2a)answer'!$C25)/$CP$5</f>
        <v>0.38207778051205543</v>
      </c>
      <c r="EW26" s="32">
        <f>('2a) logm_x(t)'!BE25-'2a) logm_x(t)'!BD25-'2a)answer'!$C25)/$CP$5</f>
        <v>0.92273412400491028</v>
      </c>
      <c r="EX26" s="32">
        <f>('2a) logm_x(t)'!BF25-'2a) logm_x(t)'!BE25-'2a)answer'!$C25)/$CP$5</f>
        <v>-0.36103510783360976</v>
      </c>
      <c r="EY26" s="32">
        <f>('2a) logm_x(t)'!BG25-'2a) logm_x(t)'!BF25-'2a)answer'!$C25)/$CP$5</f>
        <v>0.81616541096712281</v>
      </c>
      <c r="EZ26" s="32">
        <f>('2a) logm_x(t)'!BH25-'2a) logm_x(t)'!BG25-'2a)answer'!$C25)/$CP$5</f>
        <v>-0.52446992594329411</v>
      </c>
      <c r="FA26" s="32">
        <f>('2a) logm_x(t)'!BI25-'2a) logm_x(t)'!BH25-'2a)answer'!$C25)/$CP$5</f>
        <v>-0.96397131088723276</v>
      </c>
      <c r="FB26" s="32">
        <f>('2a) logm_x(t)'!BJ25-'2a) logm_x(t)'!BI25-'2a)answer'!$C25)/$CP$5</f>
        <v>0.52012728896898019</v>
      </c>
      <c r="FC26" s="32">
        <f>('2a) logm_x(t)'!BK25-'2a) logm_x(t)'!BJ25-'2a)answer'!$C25)/$CP$5</f>
        <v>-0.29561948594140719</v>
      </c>
      <c r="FD26" s="32">
        <f>('2a) logm_x(t)'!BL25-'2a) logm_x(t)'!BK25-'2a)answer'!$C25)/$CP$5</f>
        <v>-0.13353782918978682</v>
      </c>
      <c r="FE26" s="32">
        <f>('2a) logm_x(t)'!BM25-'2a) logm_x(t)'!BL25-'2a)answer'!$C25)/$CP$5</f>
        <v>0.2385952548455865</v>
      </c>
      <c r="FF26" s="32">
        <f>('2a) logm_x(t)'!BN25-'2a) logm_x(t)'!BM25-'2a)answer'!$C25)/$CP$5</f>
        <v>0.81704154673923224</v>
      </c>
      <c r="FG26" s="32">
        <f>('2a) logm_x(t)'!BO25-'2a) logm_x(t)'!BN25-'2a)answer'!$C25)/$CP$5</f>
        <v>-0.34936241153673814</v>
      </c>
      <c r="FH26" s="32">
        <f>('2a) logm_x(t)'!BP25-'2a) logm_x(t)'!BO25-'2a)answer'!$C25)/$CP$5</f>
        <v>0.70002734885193063</v>
      </c>
      <c r="FI26" s="32">
        <f>('2a) logm_x(t)'!BQ25-'2a) logm_x(t)'!BP25-'2a)answer'!$C25)/$CP$5</f>
        <v>-5.2248976352380745E-2</v>
      </c>
      <c r="FJ26" s="32">
        <f>('2a) logm_x(t)'!BR25-'2a) logm_x(t)'!BQ25-'2a)answer'!$C25)/$CP$5</f>
        <v>-0.49713209105577566</v>
      </c>
      <c r="FK26" s="32">
        <f>('2a) logm_x(t)'!BS25-'2a) logm_x(t)'!BR25-'2a)answer'!$C25)/$CP$5</f>
        <v>0.22528943189432454</v>
      </c>
      <c r="FL26" s="32">
        <f>('2a) logm_x(t)'!BT25-'2a) logm_x(t)'!BS25-'2a)answer'!$C25)/$CP$5</f>
        <v>-0.95764746020839453</v>
      </c>
      <c r="FM26" s="32">
        <f>('2a) logm_x(t)'!BU25-'2a) logm_x(t)'!BT25-'2a)answer'!$C25)/$CP$5</f>
        <v>-0.79579338327969062</v>
      </c>
      <c r="FN26" s="32">
        <f>('2a) logm_x(t)'!BV25-'2a) logm_x(t)'!BU25-'2a)answer'!$C25)/$CP$5</f>
        <v>0.82499047577812978</v>
      </c>
      <c r="FO26" s="32">
        <f>('2a) logm_x(t)'!BW25-'2a) logm_x(t)'!BV25-'2a)answer'!$C25)/$CP$5</f>
        <v>0.43050437812645814</v>
      </c>
      <c r="FP26" s="32">
        <f>('2a) logm_x(t)'!BX25-'2a) logm_x(t)'!BW25-'2a)answer'!$C25)/$CP$5</f>
        <v>-0.53276415217002493</v>
      </c>
      <c r="FQ26" s="32">
        <f>('2a) logm_x(t)'!BY25-'2a) logm_x(t)'!BX25-'2a)answer'!$C25)/$CP$5</f>
        <v>1.0911323543763598</v>
      </c>
      <c r="FR26" s="32">
        <f>('2a) logm_x(t)'!BZ25-'2a) logm_x(t)'!BY25-'2a)answer'!$C25)/$CP$5</f>
        <v>-0.38354537274640632</v>
      </c>
      <c r="FS26" s="32">
        <f>('2a) logm_x(t)'!CA25-'2a) logm_x(t)'!BZ25-'2a)answer'!$C25)/$CP$5</f>
        <v>1.2881338963833959</v>
      </c>
      <c r="FT26" s="32">
        <f>('2a) logm_x(t)'!CB25-'2a) logm_x(t)'!CA25-'2a)answer'!$C25)/$CP$5</f>
        <v>-1.0762213888660206</v>
      </c>
      <c r="FU26" s="32">
        <f>('2a) logm_x(t)'!CC25-'2a) logm_x(t)'!CB25-'2a)answer'!$C25)/$CP$5</f>
        <v>-0.37102342006482364</v>
      </c>
      <c r="FV26" s="32">
        <f>('2a) logm_x(t)'!CD25-'2a) logm_x(t)'!CC25-'2a)answer'!$C25)/$CP$5</f>
        <v>-1.3681002741218307</v>
      </c>
      <c r="FW26" s="32">
        <f>('2a) logm_x(t)'!CE25-'2a) logm_x(t)'!CD25-'2a)answer'!$C25)/$CP$5</f>
        <v>-0.80526311855885901</v>
      </c>
      <c r="FX26" s="32">
        <f>('2a) logm_x(t)'!CF25-'2a) logm_x(t)'!CE25-'2a)answer'!$C25)/$CP$5</f>
        <v>0.90904739652484068</v>
      </c>
      <c r="FY26" s="32">
        <f>('2a) logm_x(t)'!CG25-'2a) logm_x(t)'!CF25-'2a)answer'!$C25)/$CP$5</f>
        <v>-1.4047682661941492</v>
      </c>
      <c r="FZ26" s="32">
        <f>('2a) logm_x(t)'!CH25-'2a) logm_x(t)'!CG25-'2a)answer'!$C25)/$CP$5</f>
        <v>-0.72104332922511227</v>
      </c>
      <c r="GA26" s="32">
        <f>('2a) logm_x(t)'!CI25-'2a) logm_x(t)'!CH25-'2a)answer'!$C25)/$CP$5</f>
        <v>1.4802093889992185</v>
      </c>
      <c r="GB26" s="32">
        <f>('2a) logm_x(t)'!CJ25-'2a) logm_x(t)'!CI25-'2a)answer'!$C25)/$CP$5</f>
        <v>-0.45839018902057843</v>
      </c>
      <c r="GC26" s="32">
        <f>('2a) logm_x(t)'!CK25-'2a) logm_x(t)'!CJ25-'2a)answer'!$C25)/$CP$5</f>
        <v>-0.96846855364202555</v>
      </c>
      <c r="GD26" s="32">
        <f>('2a) logm_x(t)'!CL25-'2a) logm_x(t)'!CK25-'2a)answer'!$C25)/$CP$5</f>
        <v>-0.10671366078504191</v>
      </c>
      <c r="GE26" s="32">
        <f>('2a) logm_x(t)'!CM25-'2a) logm_x(t)'!CL25-'2a)answer'!$C25)/$CP$5</f>
        <v>1.3129678181600381E-2</v>
      </c>
      <c r="GF26" s="32">
        <f>('2a) logm_x(t)'!CN25-'2a) logm_x(t)'!CM25-'2a)answer'!$C25)/$CP$5</f>
        <v>0.37667128392849336</v>
      </c>
    </row>
    <row r="27" spans="1:188" x14ac:dyDescent="0.25">
      <c r="A27" s="31">
        <f>'2a) logm_x(t)'!A26</f>
        <v>23</v>
      </c>
      <c r="B27" s="32"/>
      <c r="C27" s="32">
        <f>IFERROR(('2a) logm_x(t)'!C26-'2a) logm_x(t)'!B26-'2a)answer'!$C26)^2,"")</f>
        <v>2.0276660903929235E-2</v>
      </c>
      <c r="D27" s="32">
        <f>IFERROR(('2a) logm_x(t)'!D26-'2a) logm_x(t)'!C26-'2a)answer'!$C26)^2,"")</f>
        <v>2.5834434855549992E-2</v>
      </c>
      <c r="E27" s="32">
        <f>IFERROR(('2a) logm_x(t)'!E26-'2a) logm_x(t)'!D26-'2a)answer'!$C26)^2,"")</f>
        <v>5.6300332269647061E-3</v>
      </c>
      <c r="F27" s="32">
        <f>IFERROR(('2a) logm_x(t)'!F26-'2a) logm_x(t)'!E26-'2a)answer'!$C26)^2,"")</f>
        <v>6.66472519013383E-2</v>
      </c>
      <c r="G27" s="32">
        <f>IFERROR(('2a) logm_x(t)'!G26-'2a) logm_x(t)'!F26-'2a)answer'!$C26)^2,"")</f>
        <v>5.6684617711917629E-2</v>
      </c>
      <c r="H27" s="32">
        <f>IFERROR(('2a) logm_x(t)'!H26-'2a) logm_x(t)'!G26-'2a)answer'!$C26)^2,"")</f>
        <v>1.7624082885331422E-2</v>
      </c>
      <c r="I27" s="32">
        <f>IFERROR(('2a) logm_x(t)'!I26-'2a) logm_x(t)'!H26-'2a)answer'!$C26)^2,"")</f>
        <v>9.825120232824068E-2</v>
      </c>
      <c r="J27" s="32">
        <f>IFERROR(('2a) logm_x(t)'!J26-'2a) logm_x(t)'!I26-'2a)answer'!$C26)^2,"")</f>
        <v>1.8177123109266207E-2</v>
      </c>
      <c r="K27" s="32">
        <f>IFERROR(('2a) logm_x(t)'!K26-'2a) logm_x(t)'!J26-'2a)answer'!$C26)^2,"")</f>
        <v>9.5928239210951803E-4</v>
      </c>
      <c r="L27" s="32">
        <f>IFERROR(('2a) logm_x(t)'!L26-'2a) logm_x(t)'!K26-'2a)answer'!$C26)^2,"")</f>
        <v>3.8559070031776131E-2</v>
      </c>
      <c r="M27" s="32">
        <f>IFERROR(('2a) logm_x(t)'!M26-'2a) logm_x(t)'!L26-'2a)answer'!$C26)^2,"")</f>
        <v>4.9766121620672945E-3</v>
      </c>
      <c r="N27" s="32">
        <f>IFERROR(('2a) logm_x(t)'!N26-'2a) logm_x(t)'!M26-'2a)answer'!$C26)^2,"")</f>
        <v>7.9671772563441323E-3</v>
      </c>
      <c r="O27" s="32">
        <f>IFERROR(('2a) logm_x(t)'!O26-'2a) logm_x(t)'!N26-'2a)answer'!$C26)^2,"")</f>
        <v>2.3919689683278244E-2</v>
      </c>
      <c r="P27" s="32">
        <f>IFERROR(('2a) logm_x(t)'!P26-'2a) logm_x(t)'!O26-'2a)answer'!$C26)^2,"")</f>
        <v>4.6041761687199305E-2</v>
      </c>
      <c r="Q27" s="32">
        <f>IFERROR(('2a) logm_x(t)'!Q26-'2a) logm_x(t)'!P26-'2a)answer'!$C26)^2,"")</f>
        <v>2.8135622398468086E-3</v>
      </c>
      <c r="R27" s="32">
        <f>IFERROR(('2a) logm_x(t)'!R26-'2a) logm_x(t)'!Q26-'2a)answer'!$C26)^2,"")</f>
        <v>3.8230960438273176E-2</v>
      </c>
      <c r="S27" s="32">
        <f>IFERROR(('2a) logm_x(t)'!S26-'2a) logm_x(t)'!R26-'2a)answer'!$C26)^2,"")</f>
        <v>5.1655421370666197E-4</v>
      </c>
      <c r="T27" s="32">
        <f>IFERROR(('2a) logm_x(t)'!T26-'2a) logm_x(t)'!S26-'2a)answer'!$C26)^2,"")</f>
        <v>5.314050994432553E-2</v>
      </c>
      <c r="U27" s="32">
        <f>IFERROR(('2a) logm_x(t)'!U26-'2a) logm_x(t)'!T26-'2a)answer'!$C26)^2,"")</f>
        <v>8.6776007744522363E-2</v>
      </c>
      <c r="V27" s="32">
        <f>IFERROR(('2a) logm_x(t)'!V26-'2a) logm_x(t)'!U26-'2a)answer'!$C26)^2,"")</f>
        <v>2.1864291852349001E-2</v>
      </c>
      <c r="W27" s="32">
        <f>IFERROR(('2a) logm_x(t)'!W26-'2a) logm_x(t)'!V26-'2a)answer'!$C26)^2,"")</f>
        <v>0.14921520023338372</v>
      </c>
      <c r="X27" s="32">
        <f>IFERROR(('2a) logm_x(t)'!X26-'2a) logm_x(t)'!W26-'2a)answer'!$C26)^2,"")</f>
        <v>0.14512406609478651</v>
      </c>
      <c r="Y27" s="32">
        <f>IFERROR(('2a) logm_x(t)'!Y26-'2a) logm_x(t)'!X26-'2a)answer'!$C26)^2,"")</f>
        <v>1.9179514426413857E-2</v>
      </c>
      <c r="Z27" s="32">
        <f>IFERROR(('2a) logm_x(t)'!Z26-'2a) logm_x(t)'!Y26-'2a)answer'!$C26)^2,"")</f>
        <v>0.21736694285784794</v>
      </c>
      <c r="AA27" s="32">
        <f>IFERROR(('2a) logm_x(t)'!AA26-'2a) logm_x(t)'!Z26-'2a)answer'!$C26)^2,"")</f>
        <v>0.70000796547159816</v>
      </c>
      <c r="AB27" s="32">
        <f>IFERROR(('2a) logm_x(t)'!AB26-'2a) logm_x(t)'!AA26-'2a)answer'!$C26)^2,"")</f>
        <v>9.3350930021977221E-3</v>
      </c>
      <c r="AC27" s="32">
        <f>IFERROR(('2a) logm_x(t)'!AC26-'2a) logm_x(t)'!AB26-'2a)answer'!$C26)^2,"")</f>
        <v>3.8285080411937136E-2</v>
      </c>
      <c r="AD27" s="32">
        <f>IFERROR(('2a) logm_x(t)'!AD26-'2a) logm_x(t)'!AC26-'2a)answer'!$C26)^2,"")</f>
        <v>4.9624361276523185E-2</v>
      </c>
      <c r="AE27" s="32">
        <f>IFERROR(('2a) logm_x(t)'!AE26-'2a) logm_x(t)'!AD26-'2a)answer'!$C26)^2,"")</f>
        <v>1.1171398467440283E-2</v>
      </c>
      <c r="AF27" s="32">
        <f>IFERROR(('2a) logm_x(t)'!AF26-'2a) logm_x(t)'!AE26-'2a)answer'!$C26)^2,"")</f>
        <v>0.10651913470572087</v>
      </c>
      <c r="AG27" s="32">
        <f>IFERROR(('2a) logm_x(t)'!AG26-'2a) logm_x(t)'!AF26-'2a)answer'!$C26)^2,"")</f>
        <v>8.8139540429718957E-2</v>
      </c>
      <c r="AH27" s="32">
        <f>IFERROR(('2a) logm_x(t)'!AH26-'2a) logm_x(t)'!AG26-'2a)answer'!$C26)^2,"")</f>
        <v>6.003538936135238E-3</v>
      </c>
      <c r="AI27" s="32">
        <f>IFERROR(('2a) logm_x(t)'!AI26-'2a) logm_x(t)'!AH26-'2a)answer'!$C26)^2,"")</f>
        <v>6.2114960138193055E-3</v>
      </c>
      <c r="AJ27" s="32">
        <f>IFERROR(('2a) logm_x(t)'!AJ26-'2a) logm_x(t)'!AI26-'2a)answer'!$C26)^2,"")</f>
        <v>3.5210570985094729E-3</v>
      </c>
      <c r="AK27" s="32">
        <f>IFERROR(('2a) logm_x(t)'!AK26-'2a) logm_x(t)'!AJ26-'2a)answer'!$C26)^2,"")</f>
        <v>2.1989620770086617E-2</v>
      </c>
      <c r="AL27" s="32">
        <f>IFERROR(('2a) logm_x(t)'!AL26-'2a) logm_x(t)'!AK26-'2a)answer'!$C26)^2,"")</f>
        <v>6.2752771997629363E-3</v>
      </c>
      <c r="AM27" s="32">
        <f>IFERROR(('2a) logm_x(t)'!AM26-'2a) logm_x(t)'!AL26-'2a)answer'!$C26)^2,"")</f>
        <v>4.3661724373463273E-2</v>
      </c>
      <c r="AN27" s="32">
        <f>IFERROR(('2a) logm_x(t)'!AN26-'2a) logm_x(t)'!AM26-'2a)answer'!$C26)^2,"")</f>
        <v>4.362821358033208E-2</v>
      </c>
      <c r="AO27" s="32">
        <f>IFERROR(('2a) logm_x(t)'!AO26-'2a) logm_x(t)'!AN26-'2a)answer'!$C26)^2,"")</f>
        <v>1.2020652769672121E-2</v>
      </c>
      <c r="AP27" s="32">
        <f>IFERROR(('2a) logm_x(t)'!AP26-'2a) logm_x(t)'!AO26-'2a)answer'!$C26)^2,"")</f>
        <v>0.10410358659728794</v>
      </c>
      <c r="AQ27" s="32">
        <f>IFERROR(('2a) logm_x(t)'!AQ26-'2a) logm_x(t)'!AP26-'2a)answer'!$C26)^2,"")</f>
        <v>2.1750338227096073E-4</v>
      </c>
      <c r="AR27" s="32">
        <f>IFERROR(('2a) logm_x(t)'!AR26-'2a) logm_x(t)'!AQ26-'2a)answer'!$C26)^2,"")</f>
        <v>3.0380894192222211E-4</v>
      </c>
      <c r="AS27" s="32">
        <f>IFERROR(('2a) logm_x(t)'!AS26-'2a) logm_x(t)'!AR26-'2a)answer'!$C26)^2,"")</f>
        <v>1.1771494951461777E-3</v>
      </c>
      <c r="AT27" s="32">
        <f>IFERROR(('2a) logm_x(t)'!AT26-'2a) logm_x(t)'!AS26-'2a)answer'!$C26)^2,"")</f>
        <v>3.2285566214526923E-3</v>
      </c>
      <c r="AU27" s="32">
        <f>IFERROR(('2a) logm_x(t)'!AU26-'2a) logm_x(t)'!AT26-'2a)answer'!$C26)^2,"")</f>
        <v>1.560185714469154E-2</v>
      </c>
      <c r="AV27" s="32">
        <f>IFERROR(('2a) logm_x(t)'!AV26-'2a) logm_x(t)'!AU26-'2a)answer'!$C26)^2,"")</f>
        <v>2.5623844994009787E-2</v>
      </c>
      <c r="AW27" s="32">
        <f>IFERROR(('2a) logm_x(t)'!AW26-'2a) logm_x(t)'!AV26-'2a)answer'!$C26)^2,"")</f>
        <v>1.1629612730219558E-2</v>
      </c>
      <c r="AX27" s="32">
        <f>IFERROR(('2a) logm_x(t)'!AX26-'2a) logm_x(t)'!AW26-'2a)answer'!$C26)^2,"")</f>
        <v>2.9667831409178908E-2</v>
      </c>
      <c r="AY27" s="32">
        <f>IFERROR(('2a) logm_x(t)'!AY26-'2a) logm_x(t)'!AX26-'2a)answer'!$C26)^2,"")</f>
        <v>0.10152852028114424</v>
      </c>
      <c r="AZ27" s="32">
        <f>IFERROR(('2a) logm_x(t)'!AZ26-'2a) logm_x(t)'!AY26-'2a)answer'!$C26)^2,"")</f>
        <v>6.7466239289435154E-2</v>
      </c>
      <c r="BA27" s="32">
        <f>IFERROR(('2a) logm_x(t)'!BA26-'2a) logm_x(t)'!AZ26-'2a)answer'!$C26)^2,"")</f>
        <v>4.8968684707865343E-3</v>
      </c>
      <c r="BB27" s="32">
        <f>IFERROR(('2a) logm_x(t)'!BB26-'2a) logm_x(t)'!BA26-'2a)answer'!$C26)^2,"")</f>
        <v>9.3609899834915071E-3</v>
      </c>
      <c r="BC27" s="32">
        <f>IFERROR(('2a) logm_x(t)'!BC26-'2a) logm_x(t)'!BB26-'2a)answer'!$C26)^2,"")</f>
        <v>8.1500819955414295E-4</v>
      </c>
      <c r="BD27" s="32">
        <f>IFERROR(('2a) logm_x(t)'!BD26-'2a) logm_x(t)'!BC26-'2a)answer'!$C26)^2,"")</f>
        <v>1.8576947219535358E-3</v>
      </c>
      <c r="BE27" s="32">
        <f>IFERROR(('2a) logm_x(t)'!BE26-'2a) logm_x(t)'!BD26-'2a)answer'!$C26)^2,"")</f>
        <v>6.6319724040281103E-3</v>
      </c>
      <c r="BF27" s="32">
        <f>IFERROR(('2a) logm_x(t)'!BF26-'2a) logm_x(t)'!BE26-'2a)answer'!$C26)^2,"")</f>
        <v>4.2995505099520069E-3</v>
      </c>
      <c r="BG27" s="32">
        <f>IFERROR(('2a) logm_x(t)'!BG26-'2a) logm_x(t)'!BF26-'2a)answer'!$C26)^2,"")</f>
        <v>1.4930426866450006E-2</v>
      </c>
      <c r="BH27" s="32">
        <f>IFERROR(('2a) logm_x(t)'!BH26-'2a) logm_x(t)'!BG26-'2a)answer'!$C26)^2,"")</f>
        <v>2.5977303254014678E-2</v>
      </c>
      <c r="BI27" s="32">
        <f>IFERROR(('2a) logm_x(t)'!BI26-'2a) logm_x(t)'!BH26-'2a)answer'!$C26)^2,"")</f>
        <v>9.1069363916802988E-3</v>
      </c>
      <c r="BJ27" s="32">
        <f>IFERROR(('2a) logm_x(t)'!BJ26-'2a) logm_x(t)'!BI26-'2a)answer'!$C26)^2,"")</f>
        <v>3.4979468075286651E-3</v>
      </c>
      <c r="BK27" s="32">
        <f>IFERROR(('2a) logm_x(t)'!BK26-'2a) logm_x(t)'!BJ26-'2a)answer'!$C26)^2,"")</f>
        <v>8.1854879345314108E-4</v>
      </c>
      <c r="BL27" s="32">
        <f>IFERROR(('2a) logm_x(t)'!BL26-'2a) logm_x(t)'!BK26-'2a)answer'!$C26)^2,"")</f>
        <v>7.9734481147408429E-3</v>
      </c>
      <c r="BM27" s="32">
        <f>IFERROR(('2a) logm_x(t)'!BM26-'2a) logm_x(t)'!BL26-'2a)answer'!$C26)^2,"")</f>
        <v>1.2263649686438738E-3</v>
      </c>
      <c r="BN27" s="32">
        <f>IFERROR(('2a) logm_x(t)'!BN26-'2a) logm_x(t)'!BM26-'2a)answer'!$C26)^2,"")</f>
        <v>4.392265187086728E-6</v>
      </c>
      <c r="BO27" s="32">
        <f>IFERROR(('2a) logm_x(t)'!BO26-'2a) logm_x(t)'!BN26-'2a)answer'!$C26)^2,"")</f>
        <v>2.6216276405284229E-3</v>
      </c>
      <c r="BP27" s="32">
        <f>IFERROR(('2a) logm_x(t)'!BP26-'2a) logm_x(t)'!BO26-'2a)answer'!$C26)^2,"")</f>
        <v>1.2784830329168548E-3</v>
      </c>
      <c r="BQ27" s="32">
        <f>IFERROR(('2a) logm_x(t)'!BQ26-'2a) logm_x(t)'!BP26-'2a)answer'!$C26)^2,"")</f>
        <v>7.796053529763613E-4</v>
      </c>
      <c r="BR27" s="32">
        <f>IFERROR(('2a) logm_x(t)'!BR26-'2a) logm_x(t)'!BQ26-'2a)answer'!$C26)^2,"")</f>
        <v>5.3006825614150306E-7</v>
      </c>
      <c r="BS27" s="32">
        <f>IFERROR(('2a) logm_x(t)'!BS26-'2a) logm_x(t)'!BR26-'2a)answer'!$C26)^2,"")</f>
        <v>2.4112026282134166E-5</v>
      </c>
      <c r="BT27" s="32">
        <f>IFERROR(('2a) logm_x(t)'!BT26-'2a) logm_x(t)'!BS26-'2a)answer'!$C26)^2,"")</f>
        <v>4.930186978193681E-3</v>
      </c>
      <c r="BU27" s="32">
        <f>IFERROR(('2a) logm_x(t)'!BU26-'2a) logm_x(t)'!BT26-'2a)answer'!$C26)^2,"")</f>
        <v>2.207902471846251E-4</v>
      </c>
      <c r="BV27" s="32">
        <f>IFERROR(('2a) logm_x(t)'!BV26-'2a) logm_x(t)'!BU26-'2a)answer'!$C26)^2,"")</f>
        <v>4.0347116949088227E-2</v>
      </c>
      <c r="BW27" s="32">
        <f>IFERROR(('2a) logm_x(t)'!BW26-'2a) logm_x(t)'!BV26-'2a)answer'!$C26)^2,"")</f>
        <v>9.2783374150207619E-4</v>
      </c>
      <c r="BX27" s="32">
        <f>IFERROR(('2a) logm_x(t)'!BX26-'2a) logm_x(t)'!BW26-'2a)answer'!$C26)^2,"")</f>
        <v>6.5017640617026237E-2</v>
      </c>
      <c r="BY27" s="32">
        <f>IFERROR(('2a) logm_x(t)'!BY26-'2a) logm_x(t)'!BX26-'2a)answer'!$C26)^2,"")</f>
        <v>8.4544515944617159E-3</v>
      </c>
      <c r="BZ27" s="32">
        <f>IFERROR(('2a) logm_x(t)'!BZ26-'2a) logm_x(t)'!BY26-'2a)answer'!$C26)^2,"")</f>
        <v>8.4950411395210692E-4</v>
      </c>
      <c r="CA27" s="32">
        <f>IFERROR(('2a) logm_x(t)'!CA26-'2a) logm_x(t)'!BZ26-'2a)answer'!$C26)^2,"")</f>
        <v>1.6796137541231026E-4</v>
      </c>
      <c r="CB27" s="32">
        <f>IFERROR(('2a) logm_x(t)'!CB26-'2a) logm_x(t)'!CA26-'2a)answer'!$C26)^2,"")</f>
        <v>1.8481810883947198E-2</v>
      </c>
      <c r="CC27" s="32">
        <f>IFERROR(('2a) logm_x(t)'!CC26-'2a) logm_x(t)'!CB26-'2a)answer'!$C26)^2,"")</f>
        <v>4.2005632628636783E-2</v>
      </c>
      <c r="CD27" s="32">
        <f>IFERROR(('2a) logm_x(t)'!CD26-'2a) logm_x(t)'!CC26-'2a)answer'!$C26)^2,"")</f>
        <v>4.0416950324504231E-3</v>
      </c>
      <c r="CE27" s="32">
        <f>IFERROR(('2a) logm_x(t)'!CE26-'2a) logm_x(t)'!CD26-'2a)answer'!$C26)^2,"")</f>
        <v>4.112061761763076E-4</v>
      </c>
      <c r="CF27" s="32">
        <f>IFERROR(('2a) logm_x(t)'!CF26-'2a) logm_x(t)'!CE26-'2a)answer'!$C26)^2,"")</f>
        <v>2.4727300003108007E-3</v>
      </c>
      <c r="CG27" s="32">
        <f>IFERROR(('2a) logm_x(t)'!CG26-'2a) logm_x(t)'!CF26-'2a)answer'!$C26)^2,"")</f>
        <v>4.6493047887921989E-2</v>
      </c>
      <c r="CH27" s="32">
        <f>IFERROR(('2a) logm_x(t)'!CH26-'2a) logm_x(t)'!CG26-'2a)answer'!$C26)^2,"")</f>
        <v>4.146530372597268E-2</v>
      </c>
      <c r="CI27" s="32">
        <f>IFERROR(('2a) logm_x(t)'!CI26-'2a) logm_x(t)'!CH26-'2a)answer'!$C26)^2,"")</f>
        <v>1.812649353647617E-2</v>
      </c>
      <c r="CJ27" s="32">
        <f>IFERROR(('2a) logm_x(t)'!CJ26-'2a) logm_x(t)'!CI26-'2a)answer'!$C26)^2,"")</f>
        <v>2.3772167688499386E-2</v>
      </c>
      <c r="CK27" s="32">
        <f>IFERROR(('2a) logm_x(t)'!CK26-'2a) logm_x(t)'!CJ26-'2a)answer'!$C26)^2,"")</f>
        <v>1.2609750182600413E-2</v>
      </c>
      <c r="CL27" s="32">
        <f>IFERROR(('2a) logm_x(t)'!CL26-'2a) logm_x(t)'!CK26-'2a)answer'!$C26)^2,"")</f>
        <v>1.0604563754837809E-2</v>
      </c>
      <c r="CM27" s="32">
        <f>IFERROR(('2a) logm_x(t)'!CM26-'2a) logm_x(t)'!CL26-'2a)answer'!$C26)^2,"")</f>
        <v>2.9800907451848088E-2</v>
      </c>
      <c r="CN27" s="32">
        <f>IFERROR(('2a) logm_x(t)'!CN26-'2a) logm_x(t)'!CM26-'2a)answer'!$C26)^2,"")</f>
        <v>3.108012806213677E-2</v>
      </c>
      <c r="CT27" s="31">
        <f t="shared" si="3"/>
        <v>23</v>
      </c>
      <c r="CU27" s="32">
        <f>('2a) logm_x(t)'!C26-'2a) logm_x(t)'!B26-'2a)answer'!$C26)/$CP$5</f>
        <v>-1.0202119178472508</v>
      </c>
      <c r="CV27" s="32">
        <f>('2a) logm_x(t)'!D26-'2a) logm_x(t)'!C26-'2a)answer'!$C26)/$CP$5</f>
        <v>1.1515734835663853</v>
      </c>
      <c r="CW27" s="32">
        <f>('2a) logm_x(t)'!E26-'2a) logm_x(t)'!D26-'2a)answer'!$C26)/$CP$5</f>
        <v>0.53758563138456983</v>
      </c>
      <c r="CX27" s="32">
        <f>('2a) logm_x(t)'!F26-'2a) logm_x(t)'!E26-'2a)answer'!$C26)/$CP$5</f>
        <v>-1.8496233385476217</v>
      </c>
      <c r="CY27" s="32">
        <f>('2a) logm_x(t)'!G26-'2a) logm_x(t)'!F26-'2a)answer'!$C26)/$CP$5</f>
        <v>1.7057869376539587</v>
      </c>
      <c r="CZ27" s="32">
        <f>('2a) logm_x(t)'!H26-'2a) logm_x(t)'!G26-'2a)answer'!$C26)/$CP$5</f>
        <v>0.9511421692001425</v>
      </c>
      <c r="DA27" s="32">
        <f>('2a) logm_x(t)'!I26-'2a) logm_x(t)'!H26-'2a)answer'!$C26)/$CP$5</f>
        <v>-2.2457484583182272</v>
      </c>
      <c r="DB27" s="32">
        <f>('2a) logm_x(t)'!J26-'2a) logm_x(t)'!I26-'2a)answer'!$C26)/$CP$5</f>
        <v>0.96595022432464162</v>
      </c>
      <c r="DC27" s="32">
        <f>('2a) logm_x(t)'!K26-'2a) logm_x(t)'!J26-'2a)answer'!$C26)/$CP$5</f>
        <v>-0.22190414257756674</v>
      </c>
      <c r="DD27" s="32">
        <f>('2a) logm_x(t)'!L26-'2a) logm_x(t)'!K26-'2a)answer'!$C26)/$CP$5</f>
        <v>-1.4068747944733275</v>
      </c>
      <c r="DE27" s="32">
        <f>('2a) logm_x(t)'!M26-'2a) logm_x(t)'!L26-'2a)answer'!$C26)/$CP$5</f>
        <v>0.50542773711673505</v>
      </c>
      <c r="DF27" s="32">
        <f>('2a) logm_x(t)'!N26-'2a) logm_x(t)'!M26-'2a)answer'!$C26)/$CP$5</f>
        <v>0.63950569031589544</v>
      </c>
      <c r="DG27" s="32">
        <f>('2a) logm_x(t)'!O26-'2a) logm_x(t)'!N26-'2a)answer'!$C26)/$CP$5</f>
        <v>1.1080770089007539</v>
      </c>
      <c r="DH27" s="32">
        <f>('2a) logm_x(t)'!P26-'2a) logm_x(t)'!O26-'2a)answer'!$C26)/$CP$5</f>
        <v>-1.5373336723794586</v>
      </c>
      <c r="DI27" s="32">
        <f>('2a) logm_x(t)'!Q26-'2a) logm_x(t)'!P26-'2a)answer'!$C26)/$CP$5</f>
        <v>0.38003223585376505</v>
      </c>
      <c r="DJ27" s="32">
        <f>('2a) logm_x(t)'!R26-'2a) logm_x(t)'!Q26-'2a)answer'!$C26)/$CP$5</f>
        <v>1.4008762666791919</v>
      </c>
      <c r="DK27" s="32">
        <f>('2a) logm_x(t)'!S26-'2a) logm_x(t)'!R26-'2a)answer'!$C26)/$CP$5</f>
        <v>0.16283588830467494</v>
      </c>
      <c r="DL27" s="32">
        <f>('2a) logm_x(t)'!T26-'2a) logm_x(t)'!S26-'2a)answer'!$C26)/$CP$5</f>
        <v>-1.6516006008795561</v>
      </c>
      <c r="DM27" s="32">
        <f>('2a) logm_x(t)'!U26-'2a) logm_x(t)'!T26-'2a)answer'!$C26)/$CP$5</f>
        <v>2.1105323158741123</v>
      </c>
      <c r="DN27" s="32">
        <f>('2a) logm_x(t)'!V26-'2a) logm_x(t)'!U26-'2a)answer'!$C26)/$CP$5</f>
        <v>-1.0593997870493925</v>
      </c>
      <c r="DO27" s="32">
        <f>('2a) logm_x(t)'!W26-'2a) logm_x(t)'!V26-'2a)answer'!$C26)/$CP$5</f>
        <v>-2.7675705870719529</v>
      </c>
      <c r="DP27" s="32">
        <f>('2a) logm_x(t)'!X26-'2a) logm_x(t)'!W26-'2a)answer'!$C26)/$CP$5</f>
        <v>-2.7293667238222974</v>
      </c>
      <c r="DQ27" s="32">
        <f>('2a) logm_x(t)'!Y26-'2a) logm_x(t)'!X26-'2a)answer'!$C26)/$CP$5</f>
        <v>0.99222685518282505</v>
      </c>
      <c r="DR27" s="32">
        <f>('2a) logm_x(t)'!Z26-'2a) logm_x(t)'!Y26-'2a)answer'!$C26)/$CP$5</f>
        <v>-3.3403265235733031</v>
      </c>
      <c r="DS27" s="32">
        <f>('2a) logm_x(t)'!AA26-'2a) logm_x(t)'!Z26-'2a)answer'!$C26)/$CP$5</f>
        <v>5.994371632325926</v>
      </c>
      <c r="DT27" s="32">
        <f>('2a) logm_x(t)'!AB26-'2a) logm_x(t)'!AA26-'2a)answer'!$C26)/$CP$5</f>
        <v>0.69223172301129876</v>
      </c>
      <c r="DU27" s="32">
        <f>('2a) logm_x(t)'!AC26-'2a) logm_x(t)'!AB26-'2a)answer'!$C26)/$CP$5</f>
        <v>1.4018674603817214</v>
      </c>
      <c r="DV27" s="32">
        <f>('2a) logm_x(t)'!AD26-'2a) logm_x(t)'!AC26-'2a)answer'!$C26)/$CP$5</f>
        <v>-1.5960248108362773</v>
      </c>
      <c r="DW27" s="32">
        <f>('2a) logm_x(t)'!AE26-'2a) logm_x(t)'!AD26-'2a)answer'!$C26)/$CP$5</f>
        <v>0.75726161746881138</v>
      </c>
      <c r="DX27" s="32">
        <f>('2a) logm_x(t)'!AF26-'2a) logm_x(t)'!AE26-'2a)answer'!$C26)/$CP$5</f>
        <v>2.338331005525212</v>
      </c>
      <c r="DY27" s="32">
        <f>('2a) logm_x(t)'!AG26-'2a) logm_x(t)'!AF26-'2a)answer'!$C26)/$CP$5</f>
        <v>-2.1270493406277211</v>
      </c>
      <c r="DZ27" s="32">
        <f>('2a) logm_x(t)'!AH26-'2a) logm_x(t)'!AG26-'2a)answer'!$C26)/$CP$5</f>
        <v>-0.55513145890157178</v>
      </c>
      <c r="EA27" s="32">
        <f>('2a) logm_x(t)'!AI26-'2a) logm_x(t)'!AH26-'2a)answer'!$C26)/$CP$5</f>
        <v>0.56466423210324435</v>
      </c>
      <c r="EB27" s="32">
        <f>('2a) logm_x(t)'!AJ26-'2a) logm_x(t)'!AI26-'2a)answer'!$C26)/$CP$5</f>
        <v>-0.42513680781446589</v>
      </c>
      <c r="EC27" s="32">
        <f>('2a) logm_x(t)'!AK26-'2a) logm_x(t)'!AJ26-'2a)answer'!$C26)/$CP$5</f>
        <v>1.0624317558976015</v>
      </c>
      <c r="ED27" s="32">
        <f>('2a) logm_x(t)'!AL26-'2a) logm_x(t)'!AK26-'2a)answer'!$C26)/$CP$5</f>
        <v>-0.56755588439724258</v>
      </c>
      <c r="EE27" s="32">
        <f>('2a) logm_x(t)'!AM26-'2a) logm_x(t)'!AL26-'2a)answer'!$C26)/$CP$5</f>
        <v>1.4970717500327035</v>
      </c>
      <c r="EF27" s="32">
        <f>('2a) logm_x(t)'!AN26-'2a) logm_x(t)'!AM26-'2a)answer'!$C26)/$CP$5</f>
        <v>-1.4964971312762163</v>
      </c>
      <c r="EG27" s="32">
        <f>('2a) logm_x(t)'!AO26-'2a) logm_x(t)'!AN26-'2a)answer'!$C26)/$CP$5</f>
        <v>-0.78551810532820232</v>
      </c>
      <c r="EH27" s="32">
        <f>('2a) logm_x(t)'!AP26-'2a) logm_x(t)'!AO26-'2a)answer'!$C26)/$CP$5</f>
        <v>2.3116656488155631</v>
      </c>
      <c r="EI27" s="32">
        <f>('2a) logm_x(t)'!AQ26-'2a) logm_x(t)'!AP26-'2a)answer'!$C26)/$CP$5</f>
        <v>-0.10566354589040662</v>
      </c>
      <c r="EJ27" s="32">
        <f>('2a) logm_x(t)'!AR26-'2a) logm_x(t)'!AQ26-'2a)answer'!$C26)/$CP$5</f>
        <v>-0.12487987331198673</v>
      </c>
      <c r="EK27" s="32">
        <f>('2a) logm_x(t)'!AS26-'2a) logm_x(t)'!AR26-'2a)answer'!$C26)/$CP$5</f>
        <v>0.24581477533405441</v>
      </c>
      <c r="EL27" s="32">
        <f>('2a) logm_x(t)'!AT26-'2a) logm_x(t)'!AS26-'2a)answer'!$C26)/$CP$5</f>
        <v>-0.40709557058226303</v>
      </c>
      <c r="EM27" s="32">
        <f>('2a) logm_x(t)'!AU26-'2a) logm_x(t)'!AT26-'2a)answer'!$C26)/$CP$5</f>
        <v>-0.89491197995336358</v>
      </c>
      <c r="EN27" s="32">
        <f>('2a) logm_x(t)'!AV26-'2a) logm_x(t)'!AU26-'2a)answer'!$C26)/$CP$5</f>
        <v>1.1468703435141829</v>
      </c>
      <c r="EO27" s="32">
        <f>('2a) logm_x(t)'!AW26-'2a) logm_x(t)'!AV26-'2a)answer'!$C26)/$CP$5</f>
        <v>0.77263575112807581</v>
      </c>
      <c r="EP27" s="32">
        <f>('2a) logm_x(t)'!AX26-'2a) logm_x(t)'!AW26-'2a)answer'!$C26)/$CP$5</f>
        <v>-1.2340565872775733</v>
      </c>
      <c r="EQ27" s="32">
        <f>('2a) logm_x(t)'!AY26-'2a) logm_x(t)'!AX26-'2a)answer'!$C26)/$CP$5</f>
        <v>2.2828963919038845</v>
      </c>
      <c r="ER27" s="32">
        <f>('2a) logm_x(t)'!AZ26-'2a) logm_x(t)'!AY26-'2a)answer'!$C26)/$CP$5</f>
        <v>-1.8609530847132385</v>
      </c>
      <c r="ES27" s="32">
        <f>('2a) logm_x(t)'!BA26-'2a) logm_x(t)'!AZ26-'2a)answer'!$C26)/$CP$5</f>
        <v>0.50136197549127504</v>
      </c>
      <c r="ET27" s="32">
        <f>('2a) logm_x(t)'!BB26-'2a) logm_x(t)'!BA26-'2a)answer'!$C26)/$CP$5</f>
        <v>0.6931912365549876</v>
      </c>
      <c r="EU27" s="32">
        <f>('2a) logm_x(t)'!BC26-'2a) logm_x(t)'!BB26-'2a)answer'!$C26)/$CP$5</f>
        <v>0.20453760315131655</v>
      </c>
      <c r="EV27" s="32">
        <f>('2a) logm_x(t)'!BD26-'2a) logm_x(t)'!BC26-'2a)answer'!$C26)/$CP$5</f>
        <v>-0.30880146140967613</v>
      </c>
      <c r="EW27" s="32">
        <f>('2a) logm_x(t)'!BE26-'2a) logm_x(t)'!BD26-'2a)answer'!$C26)/$CP$5</f>
        <v>0.58346327930270525</v>
      </c>
      <c r="EX27" s="32">
        <f>('2a) logm_x(t)'!BF26-'2a) logm_x(t)'!BE26-'2a)answer'!$C26)/$CP$5</f>
        <v>0.46978992744225773</v>
      </c>
      <c r="EY27" s="32">
        <f>('2a) logm_x(t)'!BG26-'2a) logm_x(t)'!BF26-'2a)answer'!$C26)/$CP$5</f>
        <v>0.87544382885017336</v>
      </c>
      <c r="EZ27" s="32">
        <f>('2a) logm_x(t)'!BH26-'2a) logm_x(t)'!BG26-'2a)answer'!$C26)/$CP$5</f>
        <v>-1.1547532826794702</v>
      </c>
      <c r="FA27" s="32">
        <f>('2a) logm_x(t)'!BI26-'2a) logm_x(t)'!BH26-'2a)answer'!$C26)/$CP$5</f>
        <v>-0.68372006459839818</v>
      </c>
      <c r="FB27" s="32">
        <f>('2a) logm_x(t)'!BJ26-'2a) logm_x(t)'!BI26-'2a)answer'!$C26)/$CP$5</f>
        <v>0.42373932834699624</v>
      </c>
      <c r="FC27" s="32">
        <f>('2a) logm_x(t)'!BK26-'2a) logm_x(t)'!BJ26-'2a)answer'!$C26)/$CP$5</f>
        <v>0.20498140223547676</v>
      </c>
      <c r="FD27" s="32">
        <f>('2a) logm_x(t)'!BL26-'2a) logm_x(t)'!BK26-'2a)answer'!$C26)/$CP$5</f>
        <v>0.63975731399049329</v>
      </c>
      <c r="FE27" s="32">
        <f>('2a) logm_x(t)'!BM26-'2a) logm_x(t)'!BL26-'2a)answer'!$C26)/$CP$5</f>
        <v>0.25090079738294979</v>
      </c>
      <c r="FF27" s="32">
        <f>('2a) logm_x(t)'!BN26-'2a) logm_x(t)'!BM26-'2a)answer'!$C26)/$CP$5</f>
        <v>1.5015384233016297E-2</v>
      </c>
      <c r="FG27" s="32">
        <f>('2a) logm_x(t)'!BO26-'2a) logm_x(t)'!BN26-'2a)answer'!$C26)/$CP$5</f>
        <v>-0.36684083813417306</v>
      </c>
      <c r="FH27" s="32">
        <f>('2a) logm_x(t)'!BP26-'2a) logm_x(t)'!BO26-'2a)answer'!$C26)/$CP$5</f>
        <v>0.25617671821409188</v>
      </c>
      <c r="FI27" s="32">
        <f>('2a) logm_x(t)'!BQ26-'2a) logm_x(t)'!BP26-'2a)answer'!$C26)/$CP$5</f>
        <v>0.20004586535546498</v>
      </c>
      <c r="FJ27" s="32">
        <f>('2a) logm_x(t)'!BR26-'2a) logm_x(t)'!BQ26-'2a)answer'!$C26)/$CP$5</f>
        <v>-5.2162460845384126E-3</v>
      </c>
      <c r="FK27" s="32">
        <f>('2a) logm_x(t)'!BS26-'2a) logm_x(t)'!BR26-'2a)answer'!$C26)/$CP$5</f>
        <v>3.518106866877882E-2</v>
      </c>
      <c r="FL27" s="32">
        <f>('2a) logm_x(t)'!BT26-'2a) logm_x(t)'!BS26-'2a)answer'!$C26)/$CP$5</f>
        <v>0.50306472841276628</v>
      </c>
      <c r="FM27" s="32">
        <f>('2a) logm_x(t)'!BU26-'2a) logm_x(t)'!BT26-'2a)answer'!$C26)/$CP$5</f>
        <v>-0.1064589347519556</v>
      </c>
      <c r="FN27" s="32">
        <f>('2a) logm_x(t)'!BV26-'2a) logm_x(t)'!BU26-'2a)answer'!$C26)/$CP$5</f>
        <v>-1.4391246993873796</v>
      </c>
      <c r="FO27" s="32">
        <f>('2a) logm_x(t)'!BW26-'2a) logm_x(t)'!BV26-'2a)answer'!$C26)/$CP$5</f>
        <v>0.21823643286448352</v>
      </c>
      <c r="FP27" s="32">
        <f>('2a) logm_x(t)'!BX26-'2a) logm_x(t)'!BW26-'2a)answer'!$C26)/$CP$5</f>
        <v>1.8268705557491436</v>
      </c>
      <c r="FQ27" s="32">
        <f>('2a) logm_x(t)'!BY26-'2a) logm_x(t)'!BX26-'2a)answer'!$C26)/$CP$5</f>
        <v>-0.65877163962780627</v>
      </c>
      <c r="FR27" s="32">
        <f>('2a) logm_x(t)'!BZ26-'2a) logm_x(t)'!BY26-'2a)answer'!$C26)/$CP$5</f>
        <v>0.20882135841145497</v>
      </c>
      <c r="FS27" s="32">
        <f>('2a) logm_x(t)'!CA26-'2a) logm_x(t)'!BZ26-'2a)answer'!$C26)/$CP$5</f>
        <v>9.2853201953084871E-2</v>
      </c>
      <c r="FT27" s="32">
        <f>('2a) logm_x(t)'!CB26-'2a) logm_x(t)'!CA26-'2a)answer'!$C26)/$CP$5</f>
        <v>0.9740122845609599</v>
      </c>
      <c r="FU27" s="32">
        <f>('2a) logm_x(t)'!CC26-'2a) logm_x(t)'!CB26-'2a)answer'!$C26)/$CP$5</f>
        <v>-1.4684052828579259</v>
      </c>
      <c r="FV27" s="32">
        <f>('2a) logm_x(t)'!CD26-'2a) logm_x(t)'!CC26-'2a)answer'!$C26)/$CP$5</f>
        <v>-0.45548485765477648</v>
      </c>
      <c r="FW27" s="32">
        <f>('2a) logm_x(t)'!CE26-'2a) logm_x(t)'!CD26-'2a)answer'!$C26)/$CP$5</f>
        <v>0.14528540483273522</v>
      </c>
      <c r="FX27" s="32">
        <f>('2a) logm_x(t)'!CF26-'2a) logm_x(t)'!CE26-'2a)answer'!$C26)/$CP$5</f>
        <v>-0.35627104066314202</v>
      </c>
      <c r="FY27" s="32">
        <f>('2a) logm_x(t)'!CG26-'2a) logm_x(t)'!CF26-'2a)answer'!$C26)/$CP$5</f>
        <v>-1.5448495197667262</v>
      </c>
      <c r="FZ27" s="32">
        <f>('2a) logm_x(t)'!CH26-'2a) logm_x(t)'!CG26-'2a)answer'!$C26)/$CP$5</f>
        <v>1.4589304838335873</v>
      </c>
      <c r="GA27" s="32">
        <f>('2a) logm_x(t)'!CI26-'2a) logm_x(t)'!CH26-'2a)answer'!$C26)/$CP$5</f>
        <v>-0.96460403358824232</v>
      </c>
      <c r="GB27" s="32">
        <f>('2a) logm_x(t)'!CJ26-'2a) logm_x(t)'!CI26-'2a)answer'!$C26)/$CP$5</f>
        <v>1.1046547540087552</v>
      </c>
      <c r="GC27" s="32">
        <f>('2a) logm_x(t)'!CK26-'2a) logm_x(t)'!CJ26-'2a)answer'!$C26)/$CP$5</f>
        <v>-0.80453587546208105</v>
      </c>
      <c r="GD27" s="32">
        <f>('2a) logm_x(t)'!CL26-'2a) logm_x(t)'!CK26-'2a)answer'!$C26)/$CP$5</f>
        <v>-0.73779987463819841</v>
      </c>
      <c r="GE27" s="32">
        <f>('2a) logm_x(t)'!CM26-'2a) logm_x(t)'!CL26-'2a)answer'!$C26)/$CP$5</f>
        <v>-1.2368211914599416</v>
      </c>
      <c r="GF27" s="32">
        <f>('2a) logm_x(t)'!CN26-'2a) logm_x(t)'!CM26-'2a)answer'!$C26)/$CP$5</f>
        <v>-1.2630878954317941</v>
      </c>
    </row>
    <row r="28" spans="1:188" x14ac:dyDescent="0.25">
      <c r="A28" s="31">
        <f>'2a) logm_x(t)'!A27</f>
        <v>24</v>
      </c>
      <c r="B28" s="32"/>
      <c r="C28" s="32">
        <f>IFERROR(('2a) logm_x(t)'!C27-'2a) logm_x(t)'!B27-'2a)answer'!$C27)^2,"")</f>
        <v>1.7660276224226338E-2</v>
      </c>
      <c r="D28" s="32">
        <f>IFERROR(('2a) logm_x(t)'!D27-'2a) logm_x(t)'!C27-'2a)answer'!$C27)^2,"")</f>
        <v>5.1899670689894192E-4</v>
      </c>
      <c r="E28" s="32">
        <f>IFERROR(('2a) logm_x(t)'!E27-'2a) logm_x(t)'!D27-'2a)answer'!$C27)^2,"")</f>
        <v>6.8764794434151734E-6</v>
      </c>
      <c r="F28" s="32">
        <f>IFERROR(('2a) logm_x(t)'!F27-'2a) logm_x(t)'!E27-'2a)answer'!$C27)^2,"")</f>
        <v>7.6349850121638346E-3</v>
      </c>
      <c r="G28" s="32">
        <f>IFERROR(('2a) logm_x(t)'!G27-'2a) logm_x(t)'!F27-'2a)answer'!$C27)^2,"")</f>
        <v>4.5737891791510832E-2</v>
      </c>
      <c r="H28" s="32">
        <f>IFERROR(('2a) logm_x(t)'!H27-'2a) logm_x(t)'!G27-'2a)answer'!$C27)^2,"")</f>
        <v>9.0780371148006696E-3</v>
      </c>
      <c r="I28" s="32">
        <f>IFERROR(('2a) logm_x(t)'!I27-'2a) logm_x(t)'!H27-'2a)answer'!$C27)^2,"")</f>
        <v>4.1711559662320631E-2</v>
      </c>
      <c r="J28" s="32">
        <f>IFERROR(('2a) logm_x(t)'!J27-'2a) logm_x(t)'!I27-'2a)answer'!$C27)^2,"")</f>
        <v>1.1051529581883496E-5</v>
      </c>
      <c r="K28" s="32">
        <f>IFERROR(('2a) logm_x(t)'!K27-'2a) logm_x(t)'!J27-'2a)answer'!$C27)^2,"")</f>
        <v>3.3973712784605779E-2</v>
      </c>
      <c r="L28" s="32">
        <f>IFERROR(('2a) logm_x(t)'!L27-'2a) logm_x(t)'!K27-'2a)answer'!$C27)^2,"")</f>
        <v>2.8138687799594619E-2</v>
      </c>
      <c r="M28" s="32">
        <f>IFERROR(('2a) logm_x(t)'!M27-'2a) logm_x(t)'!L27-'2a)answer'!$C27)^2,"")</f>
        <v>4.6374310073767853E-4</v>
      </c>
      <c r="N28" s="32">
        <f>IFERROR(('2a) logm_x(t)'!N27-'2a) logm_x(t)'!M27-'2a)answer'!$C27)^2,"")</f>
        <v>3.5734828596740752E-3</v>
      </c>
      <c r="O28" s="32">
        <f>IFERROR(('2a) logm_x(t)'!O27-'2a) logm_x(t)'!N27-'2a)answer'!$C27)^2,"")</f>
        <v>3.8927771943928859E-2</v>
      </c>
      <c r="P28" s="32">
        <f>IFERROR(('2a) logm_x(t)'!P27-'2a) logm_x(t)'!O27-'2a)answer'!$C27)^2,"")</f>
        <v>1.6428579297645587E-2</v>
      </c>
      <c r="Q28" s="32">
        <f>IFERROR(('2a) logm_x(t)'!Q27-'2a) logm_x(t)'!P27-'2a)answer'!$C27)^2,"")</f>
        <v>6.095524521265358E-2</v>
      </c>
      <c r="R28" s="32">
        <f>IFERROR(('2a) logm_x(t)'!R27-'2a) logm_x(t)'!Q27-'2a)answer'!$C27)^2,"")</f>
        <v>1.4333189728243574E-2</v>
      </c>
      <c r="S28" s="32">
        <f>IFERROR(('2a) logm_x(t)'!S27-'2a) logm_x(t)'!R27-'2a)answer'!$C27)^2,"")</f>
        <v>2.1646138748102135E-2</v>
      </c>
      <c r="T28" s="32">
        <f>IFERROR(('2a) logm_x(t)'!T27-'2a) logm_x(t)'!S27-'2a)answer'!$C27)^2,"")</f>
        <v>1.2344554234549512E-2</v>
      </c>
      <c r="U28" s="32">
        <f>IFERROR(('2a) logm_x(t)'!U27-'2a) logm_x(t)'!T27-'2a)answer'!$C27)^2,"")</f>
        <v>3.4859960536656201E-2</v>
      </c>
      <c r="V28" s="32">
        <f>IFERROR(('2a) logm_x(t)'!V27-'2a) logm_x(t)'!U27-'2a)answer'!$C27)^2,"")</f>
        <v>7.1874935052945746E-2</v>
      </c>
      <c r="W28" s="32">
        <f>IFERROR(('2a) logm_x(t)'!W27-'2a) logm_x(t)'!V27-'2a)answer'!$C27)^2,"")</f>
        <v>0.13906738974835367</v>
      </c>
      <c r="X28" s="32">
        <f>IFERROR(('2a) logm_x(t)'!X27-'2a) logm_x(t)'!W27-'2a)answer'!$C27)^2,"")</f>
        <v>4.2079904261301104E-3</v>
      </c>
      <c r="Y28" s="32">
        <f>IFERROR(('2a) logm_x(t)'!Y27-'2a) logm_x(t)'!X27-'2a)answer'!$C27)^2,"")</f>
        <v>6.9476048677969693E-2</v>
      </c>
      <c r="Z28" s="32">
        <f>IFERROR(('2a) logm_x(t)'!Z27-'2a) logm_x(t)'!Y27-'2a)answer'!$C27)^2,"")</f>
        <v>3.4595632911761892E-3</v>
      </c>
      <c r="AA28" s="32">
        <f>IFERROR(('2a) logm_x(t)'!AA27-'2a) logm_x(t)'!Z27-'2a)answer'!$C27)^2,"")</f>
        <v>4.5581799992040865E-2</v>
      </c>
      <c r="AB28" s="32">
        <f>IFERROR(('2a) logm_x(t)'!AB27-'2a) logm_x(t)'!AA27-'2a)answer'!$C27)^2,"")</f>
        <v>2.678033211632961E-3</v>
      </c>
      <c r="AC28" s="32">
        <f>IFERROR(('2a) logm_x(t)'!AC27-'2a) logm_x(t)'!AB27-'2a)answer'!$C27)^2,"")</f>
        <v>5.3982318658546184E-2</v>
      </c>
      <c r="AD28" s="32">
        <f>IFERROR(('2a) logm_x(t)'!AD27-'2a) logm_x(t)'!AC27-'2a)answer'!$C27)^2,"")</f>
        <v>4.5353973725328748E-4</v>
      </c>
      <c r="AE28" s="32">
        <f>IFERROR(('2a) logm_x(t)'!AE27-'2a) logm_x(t)'!AD27-'2a)answer'!$C27)^2,"")</f>
        <v>6.0758874185862038E-2</v>
      </c>
      <c r="AF28" s="32">
        <f>IFERROR(('2a) logm_x(t)'!AF27-'2a) logm_x(t)'!AE27-'2a)answer'!$C27)^2,"")</f>
        <v>3.6045718841022675E-5</v>
      </c>
      <c r="AG28" s="32">
        <f>IFERROR(('2a) logm_x(t)'!AG27-'2a) logm_x(t)'!AF27-'2a)answer'!$C27)^2,"")</f>
        <v>2.3129643338575007E-2</v>
      </c>
      <c r="AH28" s="32">
        <f>IFERROR(('2a) logm_x(t)'!AH27-'2a) logm_x(t)'!AG27-'2a)answer'!$C27)^2,"")</f>
        <v>1.4718368676031436E-3</v>
      </c>
      <c r="AI28" s="32">
        <f>IFERROR(('2a) logm_x(t)'!AI27-'2a) logm_x(t)'!AH27-'2a)answer'!$C27)^2,"")</f>
        <v>1.0423513226818595E-3</v>
      </c>
      <c r="AJ28" s="32">
        <f>IFERROR(('2a) logm_x(t)'!AJ27-'2a) logm_x(t)'!AI27-'2a)answer'!$C27)^2,"")</f>
        <v>4.312322825736465E-2</v>
      </c>
      <c r="AK28" s="32">
        <f>IFERROR(('2a) logm_x(t)'!AK27-'2a) logm_x(t)'!AJ27-'2a)answer'!$C27)^2,"")</f>
        <v>6.2626298258217569E-2</v>
      </c>
      <c r="AL28" s="32">
        <f>IFERROR(('2a) logm_x(t)'!AL27-'2a) logm_x(t)'!AK27-'2a)answer'!$C27)^2,"")</f>
        <v>5.2658577910839686E-2</v>
      </c>
      <c r="AM28" s="32">
        <f>IFERROR(('2a) logm_x(t)'!AM27-'2a) logm_x(t)'!AL27-'2a)answer'!$C27)^2,"")</f>
        <v>5.7157381217596004E-3</v>
      </c>
      <c r="AN28" s="32">
        <f>IFERROR(('2a) logm_x(t)'!AN27-'2a) logm_x(t)'!AM27-'2a)answer'!$C27)^2,"")</f>
        <v>2.3330631216026813E-3</v>
      </c>
      <c r="AO28" s="32">
        <f>IFERROR(('2a) logm_x(t)'!AO27-'2a) logm_x(t)'!AN27-'2a)answer'!$C27)^2,"")</f>
        <v>7.7170932113273796E-3</v>
      </c>
      <c r="AP28" s="32">
        <f>IFERROR(('2a) logm_x(t)'!AP27-'2a) logm_x(t)'!AO27-'2a)answer'!$C27)^2,"")</f>
        <v>2.5067914877392343E-2</v>
      </c>
      <c r="AQ28" s="32">
        <f>IFERROR(('2a) logm_x(t)'!AQ27-'2a) logm_x(t)'!AP27-'2a)answer'!$C27)^2,"")</f>
        <v>3.2685117603788116E-2</v>
      </c>
      <c r="AR28" s="32">
        <f>IFERROR(('2a) logm_x(t)'!AR27-'2a) logm_x(t)'!AQ27-'2a)answer'!$C27)^2,"")</f>
        <v>5.5689811233902622E-4</v>
      </c>
      <c r="AS28" s="32">
        <f>IFERROR(('2a) logm_x(t)'!AS27-'2a) logm_x(t)'!AR27-'2a)answer'!$C27)^2,"")</f>
        <v>4.1752220222080073E-3</v>
      </c>
      <c r="AT28" s="32">
        <f>IFERROR(('2a) logm_x(t)'!AT27-'2a) logm_x(t)'!AS27-'2a)answer'!$C27)^2,"")</f>
        <v>1.3147550485160799E-4</v>
      </c>
      <c r="AU28" s="32">
        <f>IFERROR(('2a) logm_x(t)'!AU27-'2a) logm_x(t)'!AT27-'2a)answer'!$C27)^2,"")</f>
        <v>3.2532839966524503E-3</v>
      </c>
      <c r="AV28" s="32">
        <f>IFERROR(('2a) logm_x(t)'!AV27-'2a) logm_x(t)'!AU27-'2a)answer'!$C27)^2,"")</f>
        <v>5.1840624257282553E-3</v>
      </c>
      <c r="AW28" s="32">
        <f>IFERROR(('2a) logm_x(t)'!AW27-'2a) logm_x(t)'!AV27-'2a)answer'!$C27)^2,"")</f>
        <v>1.1862987854174549E-2</v>
      </c>
      <c r="AX28" s="32">
        <f>IFERROR(('2a) logm_x(t)'!AX27-'2a) logm_x(t)'!AW27-'2a)answer'!$C27)^2,"")</f>
        <v>3.8685342321947373E-3</v>
      </c>
      <c r="AY28" s="32">
        <f>IFERROR(('2a) logm_x(t)'!AY27-'2a) logm_x(t)'!AX27-'2a)answer'!$C27)^2,"")</f>
        <v>1.2117299874365085E-2</v>
      </c>
      <c r="AZ28" s="32">
        <f>IFERROR(('2a) logm_x(t)'!AZ27-'2a) logm_x(t)'!AY27-'2a)answer'!$C27)^2,"")</f>
        <v>1.3141594933585717E-3</v>
      </c>
      <c r="BA28" s="32">
        <f>IFERROR(('2a) logm_x(t)'!BA27-'2a) logm_x(t)'!AZ27-'2a)answer'!$C27)^2,"")</f>
        <v>2.7120539010639889E-3</v>
      </c>
      <c r="BB28" s="32">
        <f>IFERROR(('2a) logm_x(t)'!BB27-'2a) logm_x(t)'!BA27-'2a)answer'!$C27)^2,"")</f>
        <v>4.2343693505220237E-3</v>
      </c>
      <c r="BC28" s="32">
        <f>IFERROR(('2a) logm_x(t)'!BC27-'2a) logm_x(t)'!BB27-'2a)answer'!$C27)^2,"")</f>
        <v>3.2883051547334795E-3</v>
      </c>
      <c r="BD28" s="32">
        <f>IFERROR(('2a) logm_x(t)'!BD27-'2a) logm_x(t)'!BC27-'2a)answer'!$C27)^2,"")</f>
        <v>2.1691811530079539E-4</v>
      </c>
      <c r="BE28" s="32">
        <f>IFERROR(('2a) logm_x(t)'!BE27-'2a) logm_x(t)'!BD27-'2a)answer'!$C27)^2,"")</f>
        <v>4.4983401111560357E-3</v>
      </c>
      <c r="BF28" s="32">
        <f>IFERROR(('2a) logm_x(t)'!BF27-'2a) logm_x(t)'!BE27-'2a)answer'!$C27)^2,"")</f>
        <v>3.9841571571725912E-3</v>
      </c>
      <c r="BG28" s="32">
        <f>IFERROR(('2a) logm_x(t)'!BG27-'2a) logm_x(t)'!BF27-'2a)answer'!$C27)^2,"")</f>
        <v>9.4467092189789385E-3</v>
      </c>
      <c r="BH28" s="32">
        <f>IFERROR(('2a) logm_x(t)'!BH27-'2a) logm_x(t)'!BG27-'2a)answer'!$C27)^2,"")</f>
        <v>6.8500276710930308E-3</v>
      </c>
      <c r="BI28" s="32">
        <f>IFERROR(('2a) logm_x(t)'!BI27-'2a) logm_x(t)'!BH27-'2a)answer'!$C27)^2,"")</f>
        <v>7.594124234492944E-3</v>
      </c>
      <c r="BJ28" s="32">
        <f>IFERROR(('2a) logm_x(t)'!BJ27-'2a) logm_x(t)'!BI27-'2a)answer'!$C27)^2,"")</f>
        <v>2.1812053042650262E-3</v>
      </c>
      <c r="BK28" s="32">
        <f>IFERROR(('2a) logm_x(t)'!BK27-'2a) logm_x(t)'!BJ27-'2a)answer'!$C27)^2,"")</f>
        <v>9.7760607938759455E-3</v>
      </c>
      <c r="BL28" s="32">
        <f>IFERROR(('2a) logm_x(t)'!BL27-'2a) logm_x(t)'!BK27-'2a)answer'!$C27)^2,"")</f>
        <v>5.3249371422177732E-3</v>
      </c>
      <c r="BM28" s="32">
        <f>IFERROR(('2a) logm_x(t)'!BM27-'2a) logm_x(t)'!BL27-'2a)answer'!$C27)^2,"")</f>
        <v>2.3127180604056194E-3</v>
      </c>
      <c r="BN28" s="32">
        <f>IFERROR(('2a) logm_x(t)'!BN27-'2a) logm_x(t)'!BM27-'2a)answer'!$C27)^2,"")</f>
        <v>4.7336927652590441E-2</v>
      </c>
      <c r="BO28" s="32">
        <f>IFERROR(('2a) logm_x(t)'!BO27-'2a) logm_x(t)'!BN27-'2a)answer'!$C27)^2,"")</f>
        <v>3.3364019573221791E-2</v>
      </c>
      <c r="BP28" s="32">
        <f>IFERROR(('2a) logm_x(t)'!BP27-'2a) logm_x(t)'!BO27-'2a)answer'!$C27)^2,"")</f>
        <v>3.085057779963822E-4</v>
      </c>
      <c r="BQ28" s="32">
        <f>IFERROR(('2a) logm_x(t)'!BQ27-'2a) logm_x(t)'!BP27-'2a)answer'!$C27)^2,"")</f>
        <v>1.9136363294465775E-2</v>
      </c>
      <c r="BR28" s="32">
        <f>IFERROR(('2a) logm_x(t)'!BR27-'2a) logm_x(t)'!BQ27-'2a)answer'!$C27)^2,"")</f>
        <v>9.526985095785591E-5</v>
      </c>
      <c r="BS28" s="32">
        <f>IFERROR(('2a) logm_x(t)'!BS27-'2a) logm_x(t)'!BR27-'2a)answer'!$C27)^2,"")</f>
        <v>2.4561246223048443E-2</v>
      </c>
      <c r="BT28" s="32">
        <f>IFERROR(('2a) logm_x(t)'!BT27-'2a) logm_x(t)'!BS27-'2a)answer'!$C27)^2,"")</f>
        <v>2.0735005492490226E-2</v>
      </c>
      <c r="BU28" s="32">
        <f>IFERROR(('2a) logm_x(t)'!BU27-'2a) logm_x(t)'!BT27-'2a)answer'!$C27)^2,"")</f>
        <v>5.8029867992992132E-2</v>
      </c>
      <c r="BV28" s="32">
        <f>IFERROR(('2a) logm_x(t)'!BV27-'2a) logm_x(t)'!BU27-'2a)answer'!$C27)^2,"")</f>
        <v>2.2637201279059514E-2</v>
      </c>
      <c r="BW28" s="32">
        <f>IFERROR(('2a) logm_x(t)'!BW27-'2a) logm_x(t)'!BV27-'2a)answer'!$C27)^2,"")</f>
        <v>7.1744608105667358E-4</v>
      </c>
      <c r="BX28" s="32">
        <f>IFERROR(('2a) logm_x(t)'!BX27-'2a) logm_x(t)'!BW27-'2a)answer'!$C27)^2,"")</f>
        <v>6.6007482749724858E-2</v>
      </c>
      <c r="BY28" s="32">
        <f>IFERROR(('2a) logm_x(t)'!BY27-'2a) logm_x(t)'!BX27-'2a)answer'!$C27)^2,"")</f>
        <v>3.1233803657959688E-2</v>
      </c>
      <c r="BZ28" s="32">
        <f>IFERROR(('2a) logm_x(t)'!BZ27-'2a) logm_x(t)'!BY27-'2a)answer'!$C27)^2,"")</f>
        <v>2.9142256181255914E-3</v>
      </c>
      <c r="CA28" s="32">
        <f>IFERROR(('2a) logm_x(t)'!CA27-'2a) logm_x(t)'!BZ27-'2a)answer'!$C27)^2,"")</f>
        <v>2.1760221572651148E-2</v>
      </c>
      <c r="CB28" s="32">
        <f>IFERROR(('2a) logm_x(t)'!CB27-'2a) logm_x(t)'!CA27-'2a)answer'!$C27)^2,"")</f>
        <v>2.5253415392019639E-3</v>
      </c>
      <c r="CC28" s="32">
        <f>IFERROR(('2a) logm_x(t)'!CC27-'2a) logm_x(t)'!CB27-'2a)answer'!$C27)^2,"")</f>
        <v>2.7096735903196705E-2</v>
      </c>
      <c r="CD28" s="32">
        <f>IFERROR(('2a) logm_x(t)'!CD27-'2a) logm_x(t)'!CC27-'2a)answer'!$C27)^2,"")</f>
        <v>3.0047477416987714E-4</v>
      </c>
      <c r="CE28" s="32">
        <f>IFERROR(('2a) logm_x(t)'!CE27-'2a) logm_x(t)'!CD27-'2a)answer'!$C27)^2,"")</f>
        <v>5.6832238562371118E-6</v>
      </c>
      <c r="CF28" s="32">
        <f>IFERROR(('2a) logm_x(t)'!CF27-'2a) logm_x(t)'!CE27-'2a)answer'!$C27)^2,"")</f>
        <v>1.9071468231211728E-2</v>
      </c>
      <c r="CG28" s="32">
        <f>IFERROR(('2a) logm_x(t)'!CG27-'2a) logm_x(t)'!CF27-'2a)answer'!$C27)^2,"")</f>
        <v>3.22250273222696E-5</v>
      </c>
      <c r="CH28" s="32">
        <f>IFERROR(('2a) logm_x(t)'!CH27-'2a) logm_x(t)'!CG27-'2a)answer'!$C27)^2,"")</f>
        <v>3.1620382994643399E-4</v>
      </c>
      <c r="CI28" s="32">
        <f>IFERROR(('2a) logm_x(t)'!CI27-'2a) logm_x(t)'!CH27-'2a)answer'!$C27)^2,"")</f>
        <v>3.927868522140064E-3</v>
      </c>
      <c r="CJ28" s="32">
        <f>IFERROR(('2a) logm_x(t)'!CJ27-'2a) logm_x(t)'!CI27-'2a)answer'!$C27)^2,"")</f>
        <v>2.6601220133244473E-2</v>
      </c>
      <c r="CK28" s="32">
        <f>IFERROR(('2a) logm_x(t)'!CK27-'2a) logm_x(t)'!CJ27-'2a)answer'!$C27)^2,"")</f>
        <v>5.1571050503390907E-4</v>
      </c>
      <c r="CL28" s="32">
        <f>IFERROR(('2a) logm_x(t)'!CL27-'2a) logm_x(t)'!CK27-'2a)answer'!$C27)^2,"")</f>
        <v>1.4997567017819041E-5</v>
      </c>
      <c r="CM28" s="32">
        <f>IFERROR(('2a) logm_x(t)'!CM27-'2a) logm_x(t)'!CL27-'2a)answer'!$C27)^2,"")</f>
        <v>2.1899417101766579E-2</v>
      </c>
      <c r="CN28" s="32">
        <f>IFERROR(('2a) logm_x(t)'!CN27-'2a) logm_x(t)'!CM27-'2a)answer'!$C27)^2,"")</f>
        <v>3.3346003584122437E-2</v>
      </c>
      <c r="CT28" s="31">
        <f t="shared" si="3"/>
        <v>24</v>
      </c>
      <c r="CU28" s="32">
        <f>('2a) logm_x(t)'!C27-'2a) logm_x(t)'!B27-'2a)answer'!$C27)/$CP$5</f>
        <v>-0.95211831516927103</v>
      </c>
      <c r="CV28" s="32">
        <f>('2a) logm_x(t)'!D27-'2a) logm_x(t)'!C27-'2a)answer'!$C27)/$CP$5</f>
        <v>0.16322041377314722</v>
      </c>
      <c r="CW28" s="32">
        <f>('2a) logm_x(t)'!E27-'2a) logm_x(t)'!D27-'2a)answer'!$C27)/$CP$5</f>
        <v>-1.8787770562241204E-2</v>
      </c>
      <c r="CX28" s="32">
        <f>('2a) logm_x(t)'!F27-'2a) logm_x(t)'!E27-'2a)answer'!$C27)/$CP$5</f>
        <v>0.62603161772784233</v>
      </c>
      <c r="CY28" s="32">
        <f>('2a) logm_x(t)'!G27-'2a) logm_x(t)'!F27-'2a)answer'!$C27)/$CP$5</f>
        <v>-1.5322521687444997</v>
      </c>
      <c r="CZ28" s="32">
        <f>('2a) logm_x(t)'!H27-'2a) logm_x(t)'!G27-'2a)answer'!$C27)/$CP$5</f>
        <v>0.6826343693121717</v>
      </c>
      <c r="DA28" s="32">
        <f>('2a) logm_x(t)'!I27-'2a) logm_x(t)'!H27-'2a)answer'!$C27)/$CP$5</f>
        <v>1.4632562505073807</v>
      </c>
      <c r="DB28" s="32">
        <f>('2a) logm_x(t)'!J27-'2a) logm_x(t)'!I27-'2a)answer'!$C27)/$CP$5</f>
        <v>2.3817894576276546E-2</v>
      </c>
      <c r="DC28" s="32">
        <f>('2a) logm_x(t)'!K27-'2a) logm_x(t)'!J27-'2a)answer'!$C27)/$CP$5</f>
        <v>-1.3205768473070403</v>
      </c>
      <c r="DD28" s="32">
        <f>('2a) logm_x(t)'!L27-'2a) logm_x(t)'!K27-'2a)answer'!$C27)/$CP$5</f>
        <v>-1.2018329146182796</v>
      </c>
      <c r="DE28" s="32">
        <f>('2a) logm_x(t)'!M27-'2a) logm_x(t)'!L27-'2a)answer'!$C27)/$CP$5</f>
        <v>0.15428755760341348</v>
      </c>
      <c r="DF28" s="32">
        <f>('2a) logm_x(t)'!N27-'2a) logm_x(t)'!M27-'2a)answer'!$C27)/$CP$5</f>
        <v>-0.4282900894760987</v>
      </c>
      <c r="DG28" s="32">
        <f>('2a) logm_x(t)'!O27-'2a) logm_x(t)'!N27-'2a)answer'!$C27)/$CP$5</f>
        <v>1.4135850616735222</v>
      </c>
      <c r="DH28" s="32">
        <f>('2a) logm_x(t)'!P27-'2a) logm_x(t)'!O27-'2a)answer'!$C27)/$CP$5</f>
        <v>-0.91831605578245457</v>
      </c>
      <c r="DI28" s="32">
        <f>('2a) logm_x(t)'!Q27-'2a) logm_x(t)'!P27-'2a)answer'!$C27)/$CP$5</f>
        <v>1.7688773246925111</v>
      </c>
      <c r="DJ28" s="32">
        <f>('2a) logm_x(t)'!R27-'2a) logm_x(t)'!Q27-'2a)answer'!$C27)/$CP$5</f>
        <v>-0.85775567131906105</v>
      </c>
      <c r="DK28" s="32">
        <f>('2a) logm_x(t)'!S27-'2a) logm_x(t)'!R27-'2a)answer'!$C27)/$CP$5</f>
        <v>1.0541014052910171</v>
      </c>
      <c r="DL28" s="32">
        <f>('2a) logm_x(t)'!T27-'2a) logm_x(t)'!S27-'2a)answer'!$C27)/$CP$5</f>
        <v>-0.79603081399435038</v>
      </c>
      <c r="DM28" s="32">
        <f>('2a) logm_x(t)'!U27-'2a) logm_x(t)'!T27-'2a)answer'!$C27)/$CP$5</f>
        <v>1.3376904264930827</v>
      </c>
      <c r="DN28" s="32">
        <f>('2a) logm_x(t)'!V27-'2a) logm_x(t)'!U27-'2a)answer'!$C27)/$CP$5</f>
        <v>-1.9207945111496747</v>
      </c>
      <c r="DO28" s="32">
        <f>('2a) logm_x(t)'!W27-'2a) logm_x(t)'!V27-'2a)answer'!$C27)/$CP$5</f>
        <v>-2.6718054103940854</v>
      </c>
      <c r="DP28" s="32">
        <f>('2a) logm_x(t)'!X27-'2a) logm_x(t)'!W27-'2a)answer'!$C27)/$CP$5</f>
        <v>0.46476085812743018</v>
      </c>
      <c r="DQ28" s="32">
        <f>('2a) logm_x(t)'!Y27-'2a) logm_x(t)'!X27-'2a)answer'!$C27)/$CP$5</f>
        <v>-1.8884684289439064</v>
      </c>
      <c r="DR28" s="32">
        <f>('2a) logm_x(t)'!Z27-'2a) logm_x(t)'!Y27-'2a)answer'!$C27)/$CP$5</f>
        <v>0.42140803639993668</v>
      </c>
      <c r="DS28" s="32">
        <f>('2a) logm_x(t)'!AA27-'2a) logm_x(t)'!Z27-'2a)answer'!$C27)/$CP$5</f>
        <v>1.5296353405945906</v>
      </c>
      <c r="DT28" s="32">
        <f>('2a) logm_x(t)'!AB27-'2a) logm_x(t)'!AA27-'2a)answer'!$C27)/$CP$5</f>
        <v>0.37076621435321783</v>
      </c>
      <c r="DU28" s="32">
        <f>('2a) logm_x(t)'!AC27-'2a) logm_x(t)'!AB27-'2a)answer'!$C27)/$CP$5</f>
        <v>1.6646308563123424</v>
      </c>
      <c r="DV28" s="32">
        <f>('2a) logm_x(t)'!AD27-'2a) logm_x(t)'!AC27-'2a)answer'!$C27)/$CP$5</f>
        <v>-0.15258078518101489</v>
      </c>
      <c r="DW28" s="32">
        <f>('2a) logm_x(t)'!AE27-'2a) logm_x(t)'!AD27-'2a)answer'!$C27)/$CP$5</f>
        <v>1.7660257533128476</v>
      </c>
      <c r="DX28" s="32">
        <f>('2a) logm_x(t)'!AF27-'2a) logm_x(t)'!AE27-'2a)answer'!$C27)/$CP$5</f>
        <v>4.3014910024229594E-2</v>
      </c>
      <c r="DY28" s="32">
        <f>('2a) logm_x(t)'!AG27-'2a) logm_x(t)'!AF27-'2a)answer'!$C27)/$CP$5</f>
        <v>-1.0896239521774151</v>
      </c>
      <c r="DZ28" s="32">
        <f>('2a) logm_x(t)'!AH27-'2a) logm_x(t)'!AG27-'2a)answer'!$C27)/$CP$5</f>
        <v>0.27486662632251624</v>
      </c>
      <c r="EA28" s="32">
        <f>('2a) logm_x(t)'!AI27-'2a) logm_x(t)'!AH27-'2a)answer'!$C27)/$CP$5</f>
        <v>0.23131257022924023</v>
      </c>
      <c r="EB28" s="32">
        <f>('2a) logm_x(t)'!AJ27-'2a) logm_x(t)'!AI27-'2a)answer'!$C27)/$CP$5</f>
        <v>-1.4878111393749558</v>
      </c>
      <c r="EC28" s="32">
        <f>('2a) logm_x(t)'!AK27-'2a) logm_x(t)'!AJ27-'2a)answer'!$C27)/$CP$5</f>
        <v>1.7929597671262074</v>
      </c>
      <c r="ED28" s="32">
        <f>('2a) logm_x(t)'!AL27-'2a) logm_x(t)'!AK27-'2a)answer'!$C27)/$CP$5</f>
        <v>-1.6440943489810995</v>
      </c>
      <c r="EE28" s="32">
        <f>('2a) logm_x(t)'!AM27-'2a) logm_x(t)'!AL27-'2a)answer'!$C27)/$CP$5</f>
        <v>0.54166195716845866</v>
      </c>
      <c r="EF28" s="32">
        <f>('2a) logm_x(t)'!AN27-'2a) logm_x(t)'!AM27-'2a)answer'!$C27)/$CP$5</f>
        <v>-0.34606319880754832</v>
      </c>
      <c r="EG28" s="32">
        <f>('2a) logm_x(t)'!AO27-'2a) logm_x(t)'!AN27-'2a)answer'!$C27)/$CP$5</f>
        <v>0.62938885215671825</v>
      </c>
      <c r="EH28" s="32">
        <f>('2a) logm_x(t)'!AP27-'2a) logm_x(t)'!AO27-'2a)answer'!$C27)/$CP$5</f>
        <v>-1.1343609797283767</v>
      </c>
      <c r="EI28" s="32">
        <f>('2a) logm_x(t)'!AQ27-'2a) logm_x(t)'!AP27-'2a)answer'!$C27)/$CP$5</f>
        <v>1.2952905567866373</v>
      </c>
      <c r="EJ28" s="32">
        <f>('2a) logm_x(t)'!AR27-'2a) logm_x(t)'!AQ27-'2a)answer'!$C27)/$CP$5</f>
        <v>-0.16907525312471239</v>
      </c>
      <c r="EK28" s="32">
        <f>('2a) logm_x(t)'!AS27-'2a) logm_x(t)'!AR27-'2a)answer'!$C27)/$CP$5</f>
        <v>0.46294773182870513</v>
      </c>
      <c r="EL28" s="32">
        <f>('2a) logm_x(t)'!AT27-'2a) logm_x(t)'!AS27-'2a)answer'!$C27)/$CP$5</f>
        <v>8.2151329631265493E-2</v>
      </c>
      <c r="EM28" s="32">
        <f>('2a) logm_x(t)'!AU27-'2a) logm_x(t)'!AT27-'2a)answer'!$C27)/$CP$5</f>
        <v>-0.40865156061345292</v>
      </c>
      <c r="EN28" s="32">
        <f>('2a) logm_x(t)'!AV27-'2a) logm_x(t)'!AU27-'2a)answer'!$C27)/$CP$5</f>
        <v>0.51585457277611391</v>
      </c>
      <c r="EO28" s="32">
        <f>('2a) logm_x(t)'!AW27-'2a) logm_x(t)'!AV27-'2a)answer'!$C27)/$CP$5</f>
        <v>-0.78034960747985371</v>
      </c>
      <c r="EP28" s="32">
        <f>('2a) logm_x(t)'!AX27-'2a) logm_x(t)'!AW27-'2a)answer'!$C27)/$CP$5</f>
        <v>0.44562074000538321</v>
      </c>
      <c r="EQ28" s="32">
        <f>('2a) logm_x(t)'!AY27-'2a) logm_x(t)'!AX27-'2a)answer'!$C27)/$CP$5</f>
        <v>0.7886696007356101</v>
      </c>
      <c r="ER28" s="32">
        <f>('2a) logm_x(t)'!AZ27-'2a) logm_x(t)'!AY27-'2a)answer'!$C27)/$CP$5</f>
        <v>0.25972646926088722</v>
      </c>
      <c r="ES28" s="32">
        <f>('2a) logm_x(t)'!BA27-'2a) logm_x(t)'!AZ27-'2a)answer'!$C27)/$CP$5</f>
        <v>-0.37311381681647615</v>
      </c>
      <c r="ET28" s="32">
        <f>('2a) logm_x(t)'!BB27-'2a) logm_x(t)'!BA27-'2a)answer'!$C27)/$CP$5</f>
        <v>0.466215321740101</v>
      </c>
      <c r="EU28" s="32">
        <f>('2a) logm_x(t)'!BC27-'2a) logm_x(t)'!BB27-'2a)answer'!$C27)/$CP$5</f>
        <v>-0.41084521195719059</v>
      </c>
      <c r="EV28" s="32">
        <f>('2a) logm_x(t)'!BD27-'2a) logm_x(t)'!BC27-'2a)answer'!$C27)/$CP$5</f>
        <v>-0.10552128823880443</v>
      </c>
      <c r="EW28" s="32">
        <f>('2a) logm_x(t)'!BE27-'2a) logm_x(t)'!BD27-'2a)answer'!$C27)/$CP$5</f>
        <v>0.48052757833206605</v>
      </c>
      <c r="EX28" s="32">
        <f>('2a) logm_x(t)'!BF27-'2a) logm_x(t)'!BE27-'2a)answer'!$C27)/$CP$5</f>
        <v>-0.45223107748793567</v>
      </c>
      <c r="EY28" s="32">
        <f>('2a) logm_x(t)'!BG27-'2a) logm_x(t)'!BF27-'2a)answer'!$C27)/$CP$5</f>
        <v>0.69635780410574399</v>
      </c>
      <c r="EZ28" s="32">
        <f>('2a) logm_x(t)'!BH27-'2a) logm_x(t)'!BG27-'2a)answer'!$C27)/$CP$5</f>
        <v>0.59297766595769485</v>
      </c>
      <c r="FA28" s="32">
        <f>('2a) logm_x(t)'!BI27-'2a) logm_x(t)'!BH27-'2a)answer'!$C27)/$CP$5</f>
        <v>-0.62435417792743741</v>
      </c>
      <c r="FB28" s="32">
        <f>('2a) logm_x(t)'!BJ27-'2a) logm_x(t)'!BI27-'2a)answer'!$C27)/$CP$5</f>
        <v>0.33461117882153113</v>
      </c>
      <c r="FC28" s="32">
        <f>('2a) logm_x(t)'!BK27-'2a) logm_x(t)'!BJ27-'2a)answer'!$C27)/$CP$5</f>
        <v>0.70839277025086989</v>
      </c>
      <c r="FD28" s="32">
        <f>('2a) logm_x(t)'!BL27-'2a) logm_x(t)'!BK27-'2a)answer'!$C27)/$CP$5</f>
        <v>-0.52281665742521122</v>
      </c>
      <c r="FE28" s="32">
        <f>('2a) logm_x(t)'!BM27-'2a) logm_x(t)'!BL27-'2a)answer'!$C27)/$CP$5</f>
        <v>-0.34455100365371677</v>
      </c>
      <c r="FF28" s="32">
        <f>('2a) logm_x(t)'!BN27-'2a) logm_x(t)'!BM27-'2a)answer'!$C27)/$CP$5</f>
        <v>1.558806495979157</v>
      </c>
      <c r="FG28" s="32">
        <f>('2a) logm_x(t)'!BO27-'2a) logm_x(t)'!BN27-'2a)answer'!$C27)/$CP$5</f>
        <v>-1.3086736470010207</v>
      </c>
      <c r="FH28" s="32">
        <f>('2a) logm_x(t)'!BP27-'2a) logm_x(t)'!BO27-'2a)answer'!$C27)/$CP$5</f>
        <v>0.1258414820981705</v>
      </c>
      <c r="FI28" s="32">
        <f>('2a) logm_x(t)'!BQ27-'2a) logm_x(t)'!BP27-'2a)answer'!$C27)/$CP$5</f>
        <v>0.99111004324442176</v>
      </c>
      <c r="FJ28" s="32">
        <f>('2a) logm_x(t)'!BR27-'2a) logm_x(t)'!BQ27-'2a)answer'!$C27)/$CP$5</f>
        <v>-6.9931028608433032E-2</v>
      </c>
      <c r="FK28" s="32">
        <f>('2a) logm_x(t)'!BS27-'2a) logm_x(t)'!BR27-'2a)answer'!$C27)/$CP$5</f>
        <v>-1.1228387002851963</v>
      </c>
      <c r="FL28" s="32">
        <f>('2a) logm_x(t)'!BT27-'2a) logm_x(t)'!BS27-'2a)answer'!$C27)/$CP$5</f>
        <v>-1.0316781929318974</v>
      </c>
      <c r="FM28" s="32">
        <f>('2a) logm_x(t)'!BU27-'2a) logm_x(t)'!BT27-'2a)answer'!$C27)/$CP$5</f>
        <v>1.7259092831645859</v>
      </c>
      <c r="FN28" s="32">
        <f>('2a) logm_x(t)'!BV27-'2a) logm_x(t)'!BU27-'2a)answer'!$C27)/$CP$5</f>
        <v>-1.0779622186316193</v>
      </c>
      <c r="FO28" s="32">
        <f>('2a) logm_x(t)'!BW27-'2a) logm_x(t)'!BV27-'2a)answer'!$C27)/$CP$5</f>
        <v>0.19190522844202923</v>
      </c>
      <c r="FP28" s="32">
        <f>('2a) logm_x(t)'!BX27-'2a) logm_x(t)'!BW27-'2a)answer'!$C27)/$CP$5</f>
        <v>1.8407243559789737</v>
      </c>
      <c r="FQ28" s="32">
        <f>('2a) logm_x(t)'!BY27-'2a) logm_x(t)'!BX27-'2a)answer'!$C27)/$CP$5</f>
        <v>-1.2662067120116347</v>
      </c>
      <c r="FR28" s="32">
        <f>('2a) logm_x(t)'!BZ27-'2a) logm_x(t)'!BY27-'2a)answer'!$C27)/$CP$5</f>
        <v>-0.38677087163779322</v>
      </c>
      <c r="FS28" s="32">
        <f>('2a) logm_x(t)'!CA27-'2a) logm_x(t)'!BZ27-'2a)answer'!$C27)/$CP$5</f>
        <v>1.0568754990172842</v>
      </c>
      <c r="FT28" s="32">
        <f>('2a) logm_x(t)'!CB27-'2a) logm_x(t)'!CA27-'2a)answer'!$C27)/$CP$5</f>
        <v>0.36004122827522811</v>
      </c>
      <c r="FU28" s="32">
        <f>('2a) logm_x(t)'!CC27-'2a) logm_x(t)'!CB27-'2a)answer'!$C27)/$CP$5</f>
        <v>-1.1793715922823418</v>
      </c>
      <c r="FV28" s="32">
        <f>('2a) logm_x(t)'!CD27-'2a) logm_x(t)'!CC27-'2a)answer'!$C27)/$CP$5</f>
        <v>0.12419273236457325</v>
      </c>
      <c r="FW28" s="32">
        <f>('2a) logm_x(t)'!CE27-'2a) logm_x(t)'!CD27-'2a)answer'!$C27)/$CP$5</f>
        <v>-1.708006640263967E-2</v>
      </c>
      <c r="FX28" s="32">
        <f>('2a) logm_x(t)'!CF27-'2a) logm_x(t)'!CE27-'2a)answer'!$C27)/$CP$5</f>
        <v>-0.98942809434444268</v>
      </c>
      <c r="FY28" s="32">
        <f>('2a) logm_x(t)'!CG27-'2a) logm_x(t)'!CF27-'2a)answer'!$C27)/$CP$5</f>
        <v>-4.0671371761082285E-2</v>
      </c>
      <c r="FZ28" s="32">
        <f>('2a) logm_x(t)'!CH27-'2a) logm_x(t)'!CG27-'2a)answer'!$C27)/$CP$5</f>
        <v>0.12740185056151729</v>
      </c>
      <c r="GA28" s="32">
        <f>('2a) logm_x(t)'!CI27-'2a) logm_x(t)'!CH27-'2a)answer'!$C27)/$CP$5</f>
        <v>0.44902512710588499</v>
      </c>
      <c r="GB28" s="32">
        <f>('2a) logm_x(t)'!CJ27-'2a) logm_x(t)'!CI27-'2a)answer'!$C27)/$CP$5</f>
        <v>-1.1685383014739255</v>
      </c>
      <c r="GC28" s="32">
        <f>('2a) logm_x(t)'!CK27-'2a) logm_x(t)'!CJ27-'2a)answer'!$C27)/$CP$5</f>
        <v>-0.16270285077158855</v>
      </c>
      <c r="GD28" s="32">
        <f>('2a) logm_x(t)'!CL27-'2a) logm_x(t)'!CK27-'2a)answer'!$C27)/$CP$5</f>
        <v>2.7746140366872334E-2</v>
      </c>
      <c r="GE28" s="32">
        <f>('2a) logm_x(t)'!CM27-'2a) logm_x(t)'!CL27-'2a)answer'!$C27)/$CP$5</f>
        <v>-1.0602504148388221</v>
      </c>
      <c r="GF28" s="32">
        <f>('2a) logm_x(t)'!CN27-'2a) logm_x(t)'!CM27-'2a)answer'!$C27)/$CP$5</f>
        <v>1.3083202688091951</v>
      </c>
    </row>
    <row r="29" spans="1:188" x14ac:dyDescent="0.25">
      <c r="A29" s="31">
        <f>'2a) logm_x(t)'!A28</f>
        <v>25</v>
      </c>
      <c r="B29" s="32"/>
      <c r="C29" s="32">
        <f>IFERROR(('2a) logm_x(t)'!C28-'2a) logm_x(t)'!B28-'2a)answer'!$C28)^2,"")</f>
        <v>2.4154331656667622E-3</v>
      </c>
      <c r="D29" s="32">
        <f>IFERROR(('2a) logm_x(t)'!D28-'2a) logm_x(t)'!C28-'2a)answer'!$C28)^2,"")</f>
        <v>2.4906518464016251E-4</v>
      </c>
      <c r="E29" s="32">
        <f>IFERROR(('2a) logm_x(t)'!E28-'2a) logm_x(t)'!D28-'2a)answer'!$C28)^2,"")</f>
        <v>7.89328796622608E-4</v>
      </c>
      <c r="F29" s="32">
        <f>IFERROR(('2a) logm_x(t)'!F28-'2a) logm_x(t)'!E28-'2a)answer'!$C28)^2,"")</f>
        <v>1.1950215302196828E-2</v>
      </c>
      <c r="G29" s="32">
        <f>IFERROR(('2a) logm_x(t)'!G28-'2a) logm_x(t)'!F28-'2a)answer'!$C28)^2,"")</f>
        <v>1.3249124032375895E-2</v>
      </c>
      <c r="H29" s="32">
        <f>IFERROR(('2a) logm_x(t)'!H28-'2a) logm_x(t)'!G28-'2a)answer'!$C28)^2,"")</f>
        <v>6.2086027055584123E-2</v>
      </c>
      <c r="I29" s="32">
        <f>IFERROR(('2a) logm_x(t)'!I28-'2a) logm_x(t)'!H28-'2a)answer'!$C28)^2,"")</f>
        <v>2.8035977997941153E-2</v>
      </c>
      <c r="J29" s="32">
        <f>IFERROR(('2a) logm_x(t)'!J28-'2a) logm_x(t)'!I28-'2a)answer'!$C28)^2,"")</f>
        <v>3.4961291748383832E-4</v>
      </c>
      <c r="K29" s="32">
        <f>IFERROR(('2a) logm_x(t)'!K28-'2a) logm_x(t)'!J28-'2a)answer'!$C28)^2,"")</f>
        <v>5.293022681947241E-2</v>
      </c>
      <c r="L29" s="32">
        <f>IFERROR(('2a) logm_x(t)'!L28-'2a) logm_x(t)'!K28-'2a)answer'!$C28)^2,"")</f>
        <v>1.4292704829466493E-3</v>
      </c>
      <c r="M29" s="32">
        <f>IFERROR(('2a) logm_x(t)'!M28-'2a) logm_x(t)'!L28-'2a)answer'!$C28)^2,"")</f>
        <v>1.2430967207216651E-2</v>
      </c>
      <c r="N29" s="32">
        <f>IFERROR(('2a) logm_x(t)'!N28-'2a) logm_x(t)'!M28-'2a)answer'!$C28)^2,"")</f>
        <v>1.0818641770002656E-2</v>
      </c>
      <c r="O29" s="32">
        <f>IFERROR(('2a) logm_x(t)'!O28-'2a) logm_x(t)'!N28-'2a)answer'!$C28)^2,"")</f>
        <v>3.4619098535111303E-2</v>
      </c>
      <c r="P29" s="32">
        <f>IFERROR(('2a) logm_x(t)'!P28-'2a) logm_x(t)'!O28-'2a)answer'!$C28)^2,"")</f>
        <v>3.1710694730603797E-2</v>
      </c>
      <c r="Q29" s="32">
        <f>IFERROR(('2a) logm_x(t)'!Q28-'2a) logm_x(t)'!P28-'2a)answer'!$C28)^2,"")</f>
        <v>5.4534541190700871E-2</v>
      </c>
      <c r="R29" s="32">
        <f>IFERROR(('2a) logm_x(t)'!R28-'2a) logm_x(t)'!Q28-'2a)answer'!$C28)^2,"")</f>
        <v>4.7818632891099826E-2</v>
      </c>
      <c r="S29" s="32">
        <f>IFERROR(('2a) logm_x(t)'!S28-'2a) logm_x(t)'!R28-'2a)answer'!$C28)^2,"")</f>
        <v>7.1010678618685876E-5</v>
      </c>
      <c r="T29" s="32">
        <f>IFERROR(('2a) logm_x(t)'!T28-'2a) logm_x(t)'!S28-'2a)answer'!$C28)^2,"")</f>
        <v>4.2947732940748259E-2</v>
      </c>
      <c r="U29" s="32">
        <f>IFERROR(('2a) logm_x(t)'!U28-'2a) logm_x(t)'!T28-'2a)answer'!$C28)^2,"")</f>
        <v>0.10032451461460164</v>
      </c>
      <c r="V29" s="32">
        <f>IFERROR(('2a) logm_x(t)'!V28-'2a) logm_x(t)'!U28-'2a)answer'!$C28)^2,"")</f>
        <v>1.1937278917356793E-3</v>
      </c>
      <c r="W29" s="32">
        <f>IFERROR(('2a) logm_x(t)'!W28-'2a) logm_x(t)'!V28-'2a)answer'!$C28)^2,"")</f>
        <v>0.13881356400391548</v>
      </c>
      <c r="X29" s="32">
        <f>IFERROR(('2a) logm_x(t)'!X28-'2a) logm_x(t)'!W28-'2a)answer'!$C28)^2,"")</f>
        <v>8.8776965650706301E-3</v>
      </c>
      <c r="Y29" s="32">
        <f>IFERROR(('2a) logm_x(t)'!Y28-'2a) logm_x(t)'!X28-'2a)answer'!$C28)^2,"")</f>
        <v>9.1657906682587036E-3</v>
      </c>
      <c r="Z29" s="32">
        <f>IFERROR(('2a) logm_x(t)'!Z28-'2a) logm_x(t)'!Y28-'2a)answer'!$C28)^2,"")</f>
        <v>2.5154619248419899E-2</v>
      </c>
      <c r="AA29" s="32">
        <f>IFERROR(('2a) logm_x(t)'!AA28-'2a) logm_x(t)'!Z28-'2a)answer'!$C28)^2,"")</f>
        <v>0.30876353529337508</v>
      </c>
      <c r="AB29" s="32">
        <f>IFERROR(('2a) logm_x(t)'!AB28-'2a) logm_x(t)'!AA28-'2a)answer'!$C28)^2,"")</f>
        <v>7.608031182078351E-3</v>
      </c>
      <c r="AC29" s="32">
        <f>IFERROR(('2a) logm_x(t)'!AC28-'2a) logm_x(t)'!AB28-'2a)answer'!$C28)^2,"")</f>
        <v>1.088798017609797E-2</v>
      </c>
      <c r="AD29" s="32">
        <f>IFERROR(('2a) logm_x(t)'!AD28-'2a) logm_x(t)'!AC28-'2a)answer'!$C28)^2,"")</f>
        <v>2.3540116438613333E-2</v>
      </c>
      <c r="AE29" s="32">
        <f>IFERROR(('2a) logm_x(t)'!AE28-'2a) logm_x(t)'!AD28-'2a)answer'!$C28)^2,"")</f>
        <v>1.1676782545874391E-2</v>
      </c>
      <c r="AF29" s="32">
        <f>IFERROR(('2a) logm_x(t)'!AF28-'2a) logm_x(t)'!AE28-'2a)answer'!$C28)^2,"")</f>
        <v>9.5103055128013314E-2</v>
      </c>
      <c r="AG29" s="32">
        <f>IFERROR(('2a) logm_x(t)'!AG28-'2a) logm_x(t)'!AF28-'2a)answer'!$C28)^2,"")</f>
        <v>1.7003466937910928E-2</v>
      </c>
      <c r="AH29" s="32">
        <f>IFERROR(('2a) logm_x(t)'!AH28-'2a) logm_x(t)'!AG28-'2a)answer'!$C28)^2,"")</f>
        <v>2.7431334823118613E-2</v>
      </c>
      <c r="AI29" s="32">
        <f>IFERROR(('2a) logm_x(t)'!AI28-'2a) logm_x(t)'!AH28-'2a)answer'!$C28)^2,"")</f>
        <v>3.7163862083746365E-3</v>
      </c>
      <c r="AJ29" s="32">
        <f>IFERROR(('2a) logm_x(t)'!AJ28-'2a) logm_x(t)'!AI28-'2a)answer'!$C28)^2,"")</f>
        <v>3.5616278298445849E-3</v>
      </c>
      <c r="AK29" s="32">
        <f>IFERROR(('2a) logm_x(t)'!AK28-'2a) logm_x(t)'!AJ28-'2a)answer'!$C28)^2,"")</f>
        <v>1.3790859573427064E-6</v>
      </c>
      <c r="AL29" s="32">
        <f>IFERROR(('2a) logm_x(t)'!AL28-'2a) logm_x(t)'!AK28-'2a)answer'!$C28)^2,"")</f>
        <v>1.1421249647474881E-3</v>
      </c>
      <c r="AM29" s="32">
        <f>IFERROR(('2a) logm_x(t)'!AM28-'2a) logm_x(t)'!AL28-'2a)answer'!$C28)^2,"")</f>
        <v>7.3667584099512294E-4</v>
      </c>
      <c r="AN29" s="32">
        <f>IFERROR(('2a) logm_x(t)'!AN28-'2a) logm_x(t)'!AM28-'2a)answer'!$C28)^2,"")</f>
        <v>5.116747233271577E-3</v>
      </c>
      <c r="AO29" s="32">
        <f>IFERROR(('2a) logm_x(t)'!AO28-'2a) logm_x(t)'!AN28-'2a)answer'!$C28)^2,"")</f>
        <v>1.1796406178882383E-2</v>
      </c>
      <c r="AP29" s="32">
        <f>IFERROR(('2a) logm_x(t)'!AP28-'2a) logm_x(t)'!AO28-'2a)answer'!$C28)^2,"")</f>
        <v>2.2797188839329087E-3</v>
      </c>
      <c r="AQ29" s="32">
        <f>IFERROR(('2a) logm_x(t)'!AQ28-'2a) logm_x(t)'!AP28-'2a)answer'!$C28)^2,"")</f>
        <v>1.3703467371367888E-2</v>
      </c>
      <c r="AR29" s="32">
        <f>IFERROR(('2a) logm_x(t)'!AR28-'2a) logm_x(t)'!AQ28-'2a)answer'!$C28)^2,"")</f>
        <v>0.13364188113647202</v>
      </c>
      <c r="AS29" s="32">
        <f>IFERROR(('2a) logm_x(t)'!AS28-'2a) logm_x(t)'!AR28-'2a)answer'!$C28)^2,"")</f>
        <v>4.0143013648073725E-2</v>
      </c>
      <c r="AT29" s="32">
        <f>IFERROR(('2a) logm_x(t)'!AT28-'2a) logm_x(t)'!AS28-'2a)answer'!$C28)^2,"")</f>
        <v>4.0634664353482806E-2</v>
      </c>
      <c r="AU29" s="32">
        <f>IFERROR(('2a) logm_x(t)'!AU28-'2a) logm_x(t)'!AT28-'2a)answer'!$C28)^2,"")</f>
        <v>9.2996552322087715E-4</v>
      </c>
      <c r="AV29" s="32">
        <f>IFERROR(('2a) logm_x(t)'!AV28-'2a) logm_x(t)'!AU28-'2a)answer'!$C28)^2,"")</f>
        <v>2.9948122426560475E-3</v>
      </c>
      <c r="AW29" s="32">
        <f>IFERROR(('2a) logm_x(t)'!AW28-'2a) logm_x(t)'!AV28-'2a)answer'!$C28)^2,"")</f>
        <v>5.5003200483339709E-3</v>
      </c>
      <c r="AX29" s="32">
        <f>IFERROR(('2a) logm_x(t)'!AX28-'2a) logm_x(t)'!AW28-'2a)answer'!$C28)^2,"")</f>
        <v>3.0457398974167034E-3</v>
      </c>
      <c r="AY29" s="32">
        <f>IFERROR(('2a) logm_x(t)'!AY28-'2a) logm_x(t)'!AX28-'2a)answer'!$C28)^2,"")</f>
        <v>1.5403046697719814E-2</v>
      </c>
      <c r="AZ29" s="32">
        <f>IFERROR(('2a) logm_x(t)'!AZ28-'2a) logm_x(t)'!AY28-'2a)answer'!$C28)^2,"")</f>
        <v>4.6657296827497235E-3</v>
      </c>
      <c r="BA29" s="32">
        <f>IFERROR(('2a) logm_x(t)'!BA28-'2a) logm_x(t)'!AZ28-'2a)answer'!$C28)^2,"")</f>
        <v>2.5672657286296412E-2</v>
      </c>
      <c r="BB29" s="32">
        <f>IFERROR(('2a) logm_x(t)'!BB28-'2a) logm_x(t)'!BA28-'2a)answer'!$C28)^2,"")</f>
        <v>2.1165305218942356E-2</v>
      </c>
      <c r="BC29" s="32">
        <f>IFERROR(('2a) logm_x(t)'!BC28-'2a) logm_x(t)'!BB28-'2a)answer'!$C28)^2,"")</f>
        <v>2.1768547549594259E-3</v>
      </c>
      <c r="BD29" s="32">
        <f>IFERROR(('2a) logm_x(t)'!BD28-'2a) logm_x(t)'!BC28-'2a)answer'!$C28)^2,"")</f>
        <v>2.8611197817234677E-2</v>
      </c>
      <c r="BE29" s="32">
        <f>IFERROR(('2a) logm_x(t)'!BE28-'2a) logm_x(t)'!BD28-'2a)answer'!$C28)^2,"")</f>
        <v>4.7233612679003695E-2</v>
      </c>
      <c r="BF29" s="32">
        <f>IFERROR(('2a) logm_x(t)'!BF28-'2a) logm_x(t)'!BE28-'2a)answer'!$C28)^2,"")</f>
        <v>5.4384788957604257E-4</v>
      </c>
      <c r="BG29" s="32">
        <f>IFERROR(('2a) logm_x(t)'!BG28-'2a) logm_x(t)'!BF28-'2a)answer'!$C28)^2,"")</f>
        <v>5.9109719246839658E-3</v>
      </c>
      <c r="BH29" s="32">
        <f>IFERROR(('2a) logm_x(t)'!BH28-'2a) logm_x(t)'!BG28-'2a)answer'!$C28)^2,"")</f>
        <v>1.4209509897160837E-2</v>
      </c>
      <c r="BI29" s="32">
        <f>IFERROR(('2a) logm_x(t)'!BI28-'2a) logm_x(t)'!BH28-'2a)answer'!$C28)^2,"")</f>
        <v>1.6563280564414383E-2</v>
      </c>
      <c r="BJ29" s="32">
        <f>IFERROR(('2a) logm_x(t)'!BJ28-'2a) logm_x(t)'!BI28-'2a)answer'!$C28)^2,"")</f>
        <v>3.46850401014967E-2</v>
      </c>
      <c r="BK29" s="32">
        <f>IFERROR(('2a) logm_x(t)'!BK28-'2a) logm_x(t)'!BJ28-'2a)answer'!$C28)^2,"")</f>
        <v>2.845980090261974E-2</v>
      </c>
      <c r="BL29" s="32">
        <f>IFERROR(('2a) logm_x(t)'!BL28-'2a) logm_x(t)'!BK28-'2a)answer'!$C28)^2,"")</f>
        <v>4.6152423498265681E-4</v>
      </c>
      <c r="BM29" s="32">
        <f>IFERROR(('2a) logm_x(t)'!BM28-'2a) logm_x(t)'!BL28-'2a)answer'!$C28)^2,"")</f>
        <v>5.8052913052055756E-4</v>
      </c>
      <c r="BN29" s="32">
        <f>IFERROR(('2a) logm_x(t)'!BN28-'2a) logm_x(t)'!BM28-'2a)answer'!$C28)^2,"")</f>
        <v>1.4403869261605425E-2</v>
      </c>
      <c r="BO29" s="32">
        <f>IFERROR(('2a) logm_x(t)'!BO28-'2a) logm_x(t)'!BN28-'2a)answer'!$C28)^2,"")</f>
        <v>9.166139033484004E-3</v>
      </c>
      <c r="BP29" s="32">
        <f>IFERROR(('2a) logm_x(t)'!BP28-'2a) logm_x(t)'!BO28-'2a)answer'!$C28)^2,"")</f>
        <v>5.682117262525788E-4</v>
      </c>
      <c r="BQ29" s="32">
        <f>IFERROR(('2a) logm_x(t)'!BQ28-'2a) logm_x(t)'!BP28-'2a)answer'!$C28)^2,"")</f>
        <v>8.7614947382476355E-2</v>
      </c>
      <c r="BR29" s="32">
        <f>IFERROR(('2a) logm_x(t)'!BR28-'2a) logm_x(t)'!BQ28-'2a)answer'!$C28)^2,"")</f>
        <v>9.2079092875831298E-2</v>
      </c>
      <c r="BS29" s="32">
        <f>IFERROR(('2a) logm_x(t)'!BS28-'2a) logm_x(t)'!BR28-'2a)answer'!$C28)^2,"")</f>
        <v>3.6423213118235167E-3</v>
      </c>
      <c r="BT29" s="32">
        <f>IFERROR(('2a) logm_x(t)'!BT28-'2a) logm_x(t)'!BS28-'2a)answer'!$C28)^2,"")</f>
        <v>4.4212739574634873E-4</v>
      </c>
      <c r="BU29" s="32">
        <f>IFERROR(('2a) logm_x(t)'!BU28-'2a) logm_x(t)'!BT28-'2a)answer'!$C28)^2,"")</f>
        <v>3.6155963482127477E-3</v>
      </c>
      <c r="BV29" s="32">
        <f>IFERROR(('2a) logm_x(t)'!BV28-'2a) logm_x(t)'!BU28-'2a)answer'!$C28)^2,"")</f>
        <v>2.0178398752656836E-2</v>
      </c>
      <c r="BW29" s="32">
        <f>IFERROR(('2a) logm_x(t)'!BW28-'2a) logm_x(t)'!BV28-'2a)answer'!$C28)^2,"")</f>
        <v>1.0508306967285269E-2</v>
      </c>
      <c r="BX29" s="32">
        <f>IFERROR(('2a) logm_x(t)'!BX28-'2a) logm_x(t)'!BW28-'2a)answer'!$C28)^2,"")</f>
        <v>2.8669109068324049E-2</v>
      </c>
      <c r="BY29" s="32">
        <f>IFERROR(('2a) logm_x(t)'!BY28-'2a) logm_x(t)'!BX28-'2a)answer'!$C28)^2,"")</f>
        <v>5.4445325630260346E-4</v>
      </c>
      <c r="BZ29" s="32">
        <f>IFERROR(('2a) logm_x(t)'!BZ28-'2a) logm_x(t)'!BY28-'2a)answer'!$C28)^2,"")</f>
        <v>2.5536644145633154E-4</v>
      </c>
      <c r="CA29" s="32">
        <f>IFERROR(('2a) logm_x(t)'!CA28-'2a) logm_x(t)'!BZ28-'2a)answer'!$C28)^2,"")</f>
        <v>3.5687916848729725E-2</v>
      </c>
      <c r="CB29" s="32">
        <f>IFERROR(('2a) logm_x(t)'!CB28-'2a) logm_x(t)'!CA28-'2a)answer'!$C28)^2,"")</f>
        <v>5.0120644052398793E-2</v>
      </c>
      <c r="CC29" s="32">
        <f>IFERROR(('2a) logm_x(t)'!CC28-'2a) logm_x(t)'!CB28-'2a)answer'!$C28)^2,"")</f>
        <v>8.7523650610112302E-2</v>
      </c>
      <c r="CD29" s="32">
        <f>IFERROR(('2a) logm_x(t)'!CD28-'2a) logm_x(t)'!CC28-'2a)answer'!$C28)^2,"")</f>
        <v>9.6265058863914676E-2</v>
      </c>
      <c r="CE29" s="32">
        <f>IFERROR(('2a) logm_x(t)'!CE28-'2a) logm_x(t)'!CD28-'2a)answer'!$C28)^2,"")</f>
        <v>2.6226465415605037E-3</v>
      </c>
      <c r="CF29" s="32">
        <f>IFERROR(('2a) logm_x(t)'!CF28-'2a) logm_x(t)'!CE28-'2a)answer'!$C28)^2,"")</f>
        <v>9.6127176829211361E-3</v>
      </c>
      <c r="CG29" s="32">
        <f>IFERROR(('2a) logm_x(t)'!CG28-'2a) logm_x(t)'!CF28-'2a)answer'!$C28)^2,"")</f>
        <v>4.4176356790648714E-5</v>
      </c>
      <c r="CH29" s="32">
        <f>IFERROR(('2a) logm_x(t)'!CH28-'2a) logm_x(t)'!CG28-'2a)answer'!$C28)^2,"")</f>
        <v>2.666087484149556E-4</v>
      </c>
      <c r="CI29" s="32">
        <f>IFERROR(('2a) logm_x(t)'!CI28-'2a) logm_x(t)'!CH28-'2a)answer'!$C28)^2,"")</f>
        <v>9.8340264209626868E-2</v>
      </c>
      <c r="CJ29" s="32">
        <f>IFERROR(('2a) logm_x(t)'!CJ28-'2a) logm_x(t)'!CI28-'2a)answer'!$C28)^2,"")</f>
        <v>7.5928143801609657E-2</v>
      </c>
      <c r="CK29" s="32">
        <f>IFERROR(('2a) logm_x(t)'!CK28-'2a) logm_x(t)'!CJ28-'2a)answer'!$C28)^2,"")</f>
        <v>5.1908297233941329E-3</v>
      </c>
      <c r="CL29" s="32">
        <f>IFERROR(('2a) logm_x(t)'!CL28-'2a) logm_x(t)'!CK28-'2a)answer'!$C28)^2,"")</f>
        <v>2.6266356778109141E-4</v>
      </c>
      <c r="CM29" s="32">
        <f>IFERROR(('2a) logm_x(t)'!CM28-'2a) logm_x(t)'!CL28-'2a)answer'!$C28)^2,"")</f>
        <v>1.9629032550842775E-2</v>
      </c>
      <c r="CN29" s="32">
        <f>IFERROR(('2a) logm_x(t)'!CN28-'2a) logm_x(t)'!CM28-'2a)answer'!$C28)^2,"")</f>
        <v>2.5144174188301643E-2</v>
      </c>
      <c r="CT29" s="31">
        <f t="shared" si="3"/>
        <v>25</v>
      </c>
      <c r="CU29" s="32">
        <f>('2a) logm_x(t)'!C28-'2a) logm_x(t)'!B28-'2a)answer'!$C28)/$CP$5</f>
        <v>-0.35211918336942555</v>
      </c>
      <c r="CV29" s="32">
        <f>('2a) logm_x(t)'!D28-'2a) logm_x(t)'!C28-'2a)answer'!$C28)/$CP$5</f>
        <v>-0.1130703367320484</v>
      </c>
      <c r="CW29" s="32">
        <f>('2a) logm_x(t)'!E28-'2a) logm_x(t)'!D28-'2a)answer'!$C28)/$CP$5</f>
        <v>-0.20128951200500386</v>
      </c>
      <c r="CX29" s="32">
        <f>('2a) logm_x(t)'!F28-'2a) logm_x(t)'!E28-'2a)answer'!$C28)/$CP$5</f>
        <v>0.78321327215376968</v>
      </c>
      <c r="CY29" s="32">
        <f>('2a) logm_x(t)'!G28-'2a) logm_x(t)'!F28-'2a)answer'!$C28)/$CP$5</f>
        <v>0.82468055831139564</v>
      </c>
      <c r="CZ29" s="32">
        <f>('2a) logm_x(t)'!H28-'2a) logm_x(t)'!G28-'2a)answer'!$C28)/$CP$5</f>
        <v>-1.7852091671002861</v>
      </c>
      <c r="DA29" s="32">
        <f>('2a) logm_x(t)'!I28-'2a) logm_x(t)'!H28-'2a)answer'!$C28)/$CP$5</f>
        <v>1.1996374876287772</v>
      </c>
      <c r="DB29" s="32">
        <f>('2a) logm_x(t)'!J28-'2a) logm_x(t)'!I28-'2a)answer'!$C28)/$CP$5</f>
        <v>0.13396332202936259</v>
      </c>
      <c r="DC29" s="32">
        <f>('2a) logm_x(t)'!K28-'2a) logm_x(t)'!J28-'2a)answer'!$C28)/$CP$5</f>
        <v>-1.6483295747129199</v>
      </c>
      <c r="DD29" s="32">
        <f>('2a) logm_x(t)'!L28-'2a) logm_x(t)'!K28-'2a)answer'!$C28)/$CP$5</f>
        <v>0.27086281384223787</v>
      </c>
      <c r="DE29" s="32">
        <f>('2a) logm_x(t)'!M28-'2a) logm_x(t)'!L28-'2a)answer'!$C28)/$CP$5</f>
        <v>-0.79881209826403232</v>
      </c>
      <c r="DF29" s="32">
        <f>('2a) logm_x(t)'!N28-'2a) logm_x(t)'!M28-'2a)answer'!$C28)/$CP$5</f>
        <v>0.74520977620814155</v>
      </c>
      <c r="DG29" s="32">
        <f>('2a) logm_x(t)'!O28-'2a) logm_x(t)'!N28-'2a)answer'!$C28)/$CP$5</f>
        <v>1.3330610856802974</v>
      </c>
      <c r="DH29" s="32">
        <f>('2a) logm_x(t)'!P28-'2a) logm_x(t)'!O28-'2a)answer'!$C28)/$CP$5</f>
        <v>-1.2758365858144867</v>
      </c>
      <c r="DI29" s="32">
        <f>('2a) logm_x(t)'!Q28-'2a) logm_x(t)'!P28-'2a)answer'!$C28)/$CP$5</f>
        <v>1.6731235233077664</v>
      </c>
      <c r="DJ29" s="32">
        <f>('2a) logm_x(t)'!R28-'2a) logm_x(t)'!Q28-'2a)answer'!$C28)/$CP$5</f>
        <v>-1.5667177048352123</v>
      </c>
      <c r="DK29" s="32">
        <f>('2a) logm_x(t)'!S28-'2a) logm_x(t)'!R28-'2a)answer'!$C28)/$CP$5</f>
        <v>6.0374563641665331E-2</v>
      </c>
      <c r="DL29" s="32">
        <f>('2a) logm_x(t)'!T28-'2a) logm_x(t)'!S28-'2a)answer'!$C28)/$CP$5</f>
        <v>1.4847806371595025</v>
      </c>
      <c r="DM29" s="32">
        <f>('2a) logm_x(t)'!U28-'2a) logm_x(t)'!T28-'2a)answer'!$C28)/$CP$5</f>
        <v>-2.2693198239980781</v>
      </c>
      <c r="DN29" s="32">
        <f>('2a) logm_x(t)'!V28-'2a) logm_x(t)'!U28-'2a)answer'!$C28)/$CP$5</f>
        <v>-0.24753969076511328</v>
      </c>
      <c r="DO29" s="32">
        <f>('2a) logm_x(t)'!W28-'2a) logm_x(t)'!V28-'2a)answer'!$C28)/$CP$5</f>
        <v>-2.6693660077004955</v>
      </c>
      <c r="DP29" s="32">
        <f>('2a) logm_x(t)'!X28-'2a) logm_x(t)'!W28-'2a)answer'!$C28)/$CP$5</f>
        <v>0.67505991731751391</v>
      </c>
      <c r="DQ29" s="32">
        <f>('2a) logm_x(t)'!Y28-'2a) logm_x(t)'!X28-'2a)answer'!$C28)/$CP$5</f>
        <v>-0.68592580338954734</v>
      </c>
      <c r="DR29" s="32">
        <f>('2a) logm_x(t)'!Z28-'2a) logm_x(t)'!Y28-'2a)answer'!$C28)/$CP$5</f>
        <v>-1.1363210381592079</v>
      </c>
      <c r="DS29" s="32">
        <f>('2a) logm_x(t)'!AA28-'2a) logm_x(t)'!Z28-'2a)answer'!$C28)/$CP$5</f>
        <v>3.981119151354334</v>
      </c>
      <c r="DT29" s="32">
        <f>('2a) logm_x(t)'!AB28-'2a) logm_x(t)'!AA28-'2a)answer'!$C28)/$CP$5</f>
        <v>-0.6249255992667051</v>
      </c>
      <c r="DU29" s="32">
        <f>('2a) logm_x(t)'!AC28-'2a) logm_x(t)'!AB28-'2a)answer'!$C28)/$CP$5</f>
        <v>0.7475940463625339</v>
      </c>
      <c r="DV29" s="32">
        <f>('2a) logm_x(t)'!AD28-'2a) logm_x(t)'!AC28-'2a)answer'!$C28)/$CP$5</f>
        <v>-1.0992500061789621</v>
      </c>
      <c r="DW29" s="32">
        <f>('2a) logm_x(t)'!AE28-'2a) logm_x(t)'!AD28-'2a)answer'!$C28)/$CP$5</f>
        <v>0.77420107433140928</v>
      </c>
      <c r="DX29" s="32">
        <f>('2a) logm_x(t)'!AF28-'2a) logm_x(t)'!AE28-'2a)answer'!$C28)/$CP$5</f>
        <v>2.2094766064334954</v>
      </c>
      <c r="DY29" s="32">
        <f>('2a) logm_x(t)'!AG28-'2a) logm_x(t)'!AF28-'2a)answer'!$C28)/$CP$5</f>
        <v>-0.9342452835375139</v>
      </c>
      <c r="DZ29" s="32">
        <f>('2a) logm_x(t)'!AH28-'2a) logm_x(t)'!AG28-'2a)answer'!$C28)/$CP$5</f>
        <v>-1.1866308746283469</v>
      </c>
      <c r="EA29" s="32">
        <f>('2a) logm_x(t)'!AI28-'2a) logm_x(t)'!AH28-'2a)answer'!$C28)/$CP$5</f>
        <v>0.43676979130760279</v>
      </c>
      <c r="EB29" s="32">
        <f>('2a) logm_x(t)'!AJ28-'2a) logm_x(t)'!AI28-'2a)answer'!$C28)/$CP$5</f>
        <v>0.42757907307451676</v>
      </c>
      <c r="EC29" s="32">
        <f>('2a) logm_x(t)'!AK28-'2a) logm_x(t)'!AJ28-'2a)answer'!$C28)/$CP$5</f>
        <v>8.4137158630797661E-3</v>
      </c>
      <c r="ED29" s="32">
        <f>('2a) logm_x(t)'!AL28-'2a) logm_x(t)'!AK28-'2a)answer'!$C28)/$CP$5</f>
        <v>-0.24213021387243969</v>
      </c>
      <c r="EE29" s="32">
        <f>('2a) logm_x(t)'!AM28-'2a) logm_x(t)'!AL28-'2a)answer'!$C28)/$CP$5</f>
        <v>0.1944600473499869</v>
      </c>
      <c r="EF29" s="32">
        <f>('2a) logm_x(t)'!AN28-'2a) logm_x(t)'!AM28-'2a)answer'!$C28)/$CP$5</f>
        <v>-0.51249443639712555</v>
      </c>
      <c r="EG29" s="32">
        <f>('2a) logm_x(t)'!AO28-'2a) logm_x(t)'!AN28-'2a)answer'!$C28)/$CP$5</f>
        <v>-0.77815664846366861</v>
      </c>
      <c r="EH29" s="32">
        <f>('2a) logm_x(t)'!AP28-'2a) logm_x(t)'!AO28-'2a)answer'!$C28)/$CP$5</f>
        <v>0.3420840472236647</v>
      </c>
      <c r="EI29" s="32">
        <f>('2a) logm_x(t)'!AQ28-'2a) logm_x(t)'!AP28-'2a)answer'!$C28)/$CP$5</f>
        <v>-0.83870147810951201</v>
      </c>
      <c r="EJ29" s="32">
        <f>('2a) logm_x(t)'!AR28-'2a) logm_x(t)'!AQ28-'2a)answer'!$C28)/$CP$5</f>
        <v>2.6191686476211702</v>
      </c>
      <c r="EK29" s="32">
        <f>('2a) logm_x(t)'!AS28-'2a) logm_x(t)'!AR28-'2a)answer'!$C28)/$CP$5</f>
        <v>-1.4354800459594244</v>
      </c>
      <c r="EL29" s="32">
        <f>('2a) logm_x(t)'!AT28-'2a) logm_x(t)'!AS28-'2a)answer'!$C28)/$CP$5</f>
        <v>1.4442437998064148</v>
      </c>
      <c r="EM29" s="32">
        <f>('2a) logm_x(t)'!AU28-'2a) logm_x(t)'!AT28-'2a)answer'!$C28)/$CP$5</f>
        <v>-0.21848699796862664</v>
      </c>
      <c r="EN29" s="32">
        <f>('2a) logm_x(t)'!AV28-'2a) logm_x(t)'!AU28-'2a)answer'!$C28)/$CP$5</f>
        <v>-0.39208206180976213</v>
      </c>
      <c r="EO29" s="32">
        <f>('2a) logm_x(t)'!AW28-'2a) logm_x(t)'!AV28-'2a)answer'!$C28)/$CP$5</f>
        <v>0.53135669097218008</v>
      </c>
      <c r="EP29" s="32">
        <f>('2a) logm_x(t)'!AX28-'2a) logm_x(t)'!AW28-'2a)answer'!$C28)/$CP$5</f>
        <v>-0.39540174311651499</v>
      </c>
      <c r="EQ29" s="32">
        <f>('2a) logm_x(t)'!AY28-'2a) logm_x(t)'!AX28-'2a)answer'!$C28)/$CP$5</f>
        <v>0.88919188267048543</v>
      </c>
      <c r="ER29" s="32">
        <f>('2a) logm_x(t)'!AZ28-'2a) logm_x(t)'!AY28-'2a)answer'!$C28)/$CP$5</f>
        <v>-0.48938647210200786</v>
      </c>
      <c r="ES29" s="32">
        <f>('2a) logm_x(t)'!BA28-'2a) logm_x(t)'!AZ28-'2a)answer'!$C28)/$CP$5</f>
        <v>-1.147962192440247</v>
      </c>
      <c r="ET29" s="32">
        <f>('2a) logm_x(t)'!BB28-'2a) logm_x(t)'!BA28-'2a)answer'!$C28)/$CP$5</f>
        <v>1.0423280885057302</v>
      </c>
      <c r="EU29" s="32">
        <f>('2a) logm_x(t)'!BC28-'2a) logm_x(t)'!BB28-'2a)answer'!$C28)/$CP$5</f>
        <v>0.3342773108803081</v>
      </c>
      <c r="EV29" s="32">
        <f>('2a) logm_x(t)'!BD28-'2a) logm_x(t)'!BC28-'2a)answer'!$C28)/$CP$5</f>
        <v>1.2118816049811481</v>
      </c>
      <c r="EW29" s="32">
        <f>('2a) logm_x(t)'!BE28-'2a) logm_x(t)'!BD28-'2a)answer'!$C28)/$CP$5</f>
        <v>-1.557104484150033</v>
      </c>
      <c r="EX29" s="32">
        <f>('2a) logm_x(t)'!BF28-'2a) logm_x(t)'!BE28-'2a)answer'!$C28)/$CP$5</f>
        <v>0.16708247396313303</v>
      </c>
      <c r="EY29" s="32">
        <f>('2a) logm_x(t)'!BG28-'2a) logm_x(t)'!BF28-'2a)answer'!$C28)/$CP$5</f>
        <v>0.55083511946056674</v>
      </c>
      <c r="EZ29" s="32">
        <f>('2a) logm_x(t)'!BH28-'2a) logm_x(t)'!BG28-'2a)answer'!$C28)/$CP$5</f>
        <v>0.85404690427901708</v>
      </c>
      <c r="FA29" s="32">
        <f>('2a) logm_x(t)'!BI28-'2a) logm_x(t)'!BH28-'2a)answer'!$C28)/$CP$5</f>
        <v>-0.92207310047258484</v>
      </c>
      <c r="FB29" s="32">
        <f>('2a) logm_x(t)'!BJ28-'2a) logm_x(t)'!BI28-'2a)answer'!$C28)/$CP$5</f>
        <v>1.3343300718791142</v>
      </c>
      <c r="FC29" s="32">
        <f>('2a) logm_x(t)'!BK28-'2a) logm_x(t)'!BJ28-'2a)answer'!$C28)/$CP$5</f>
        <v>-1.208671000216577</v>
      </c>
      <c r="FD29" s="32">
        <f>('2a) logm_x(t)'!BL28-'2a) logm_x(t)'!BK28-'2a)answer'!$C28)/$CP$5</f>
        <v>0.15391800616257953</v>
      </c>
      <c r="FE29" s="32">
        <f>('2a) logm_x(t)'!BM28-'2a) logm_x(t)'!BL28-'2a)answer'!$C28)/$CP$5</f>
        <v>0.17262519492325651</v>
      </c>
      <c r="FF29" s="32">
        <f>('2a) logm_x(t)'!BN28-'2a) logm_x(t)'!BM28-'2a)answer'!$C28)/$CP$5</f>
        <v>0.85986794417332613</v>
      </c>
      <c r="FG29" s="32">
        <f>('2a) logm_x(t)'!BO28-'2a) logm_x(t)'!BN28-'2a)answer'!$C28)/$CP$5</f>
        <v>-0.68593883829484104</v>
      </c>
      <c r="FH29" s="32">
        <f>('2a) logm_x(t)'!BP28-'2a) logm_x(t)'!BO28-'2a)answer'!$C28)/$CP$5</f>
        <v>0.17078403471996134</v>
      </c>
      <c r="FI29" s="32">
        <f>('2a) logm_x(t)'!BQ28-'2a) logm_x(t)'!BP28-'2a)answer'!$C28)/$CP$5</f>
        <v>2.1207099578182</v>
      </c>
      <c r="FJ29" s="32">
        <f>('2a) logm_x(t)'!BR28-'2a) logm_x(t)'!BQ28-'2a)answer'!$C28)/$CP$5</f>
        <v>-2.174065826078234</v>
      </c>
      <c r="FK29" s="32">
        <f>('2a) logm_x(t)'!BS28-'2a) logm_x(t)'!BR28-'2a)answer'!$C28)/$CP$5</f>
        <v>-0.43239563473150266</v>
      </c>
      <c r="FL29" s="32">
        <f>('2a) logm_x(t)'!BT28-'2a) logm_x(t)'!BS28-'2a)answer'!$C28)/$CP$5</f>
        <v>-0.15064887278165726</v>
      </c>
      <c r="FM29" s="32">
        <f>('2a) logm_x(t)'!BU28-'2a) logm_x(t)'!BT28-'2a)answer'!$C28)/$CP$5</f>
        <v>0.43080639645762664</v>
      </c>
      <c r="FN29" s="32">
        <f>('2a) logm_x(t)'!BV28-'2a) logm_x(t)'!BU28-'2a)answer'!$C28)/$CP$5</f>
        <v>-1.0177369056653558</v>
      </c>
      <c r="FO29" s="32">
        <f>('2a) logm_x(t)'!BW28-'2a) logm_x(t)'!BV28-'2a)answer'!$C28)/$CP$5</f>
        <v>0.73444376590208438</v>
      </c>
      <c r="FP29" s="32">
        <f>('2a) logm_x(t)'!BX28-'2a) logm_x(t)'!BW28-'2a)answer'!$C28)/$CP$5</f>
        <v>1.2131074554862489</v>
      </c>
      <c r="FQ29" s="32">
        <f>('2a) logm_x(t)'!BY28-'2a) logm_x(t)'!BX28-'2a)answer'!$C28)/$CP$5</f>
        <v>-0.16717543933177983</v>
      </c>
      <c r="FR29" s="32">
        <f>('2a) logm_x(t)'!BZ28-'2a) logm_x(t)'!BY28-'2a)answer'!$C28)/$CP$5</f>
        <v>0.11449172155441756</v>
      </c>
      <c r="FS29" s="32">
        <f>('2a) logm_x(t)'!CA28-'2a) logm_x(t)'!BZ28-'2a)answer'!$C28)/$CP$5</f>
        <v>1.3534828978864055</v>
      </c>
      <c r="FT29" s="32">
        <f>('2a) logm_x(t)'!CB28-'2a) logm_x(t)'!CA28-'2a)answer'!$C28)/$CP$5</f>
        <v>-1.603985710371522</v>
      </c>
      <c r="FU29" s="32">
        <f>('2a) logm_x(t)'!CC28-'2a) logm_x(t)'!CB28-'2a)answer'!$C28)/$CP$5</f>
        <v>2.1196047557728059</v>
      </c>
      <c r="FV29" s="32">
        <f>('2a) logm_x(t)'!CD28-'2a) logm_x(t)'!CC28-'2a)answer'!$C28)/$CP$5</f>
        <v>-2.2229337198639083</v>
      </c>
      <c r="FW29" s="32">
        <f>('2a) logm_x(t)'!CE28-'2a) logm_x(t)'!CD28-'2a)answer'!$C28)/$CP$5</f>
        <v>-0.36691211793623235</v>
      </c>
      <c r="FX29" s="32">
        <f>('2a) logm_x(t)'!CF28-'2a) logm_x(t)'!CE28-'2a)answer'!$C28)/$CP$5</f>
        <v>-0.70244975798019316</v>
      </c>
      <c r="FY29" s="32">
        <f>('2a) logm_x(t)'!CG28-'2a) logm_x(t)'!CF28-'2a)answer'!$C28)/$CP$5</f>
        <v>-4.7619751180354886E-2</v>
      </c>
      <c r="FZ29" s="32">
        <f>('2a) logm_x(t)'!CH28-'2a) logm_x(t)'!CG28-'2a)answer'!$C28)/$CP$5</f>
        <v>0.11698478236198775</v>
      </c>
      <c r="GA29" s="32">
        <f>('2a) logm_x(t)'!CI28-'2a) logm_x(t)'!CH28-'2a)answer'!$C28)/$CP$5</f>
        <v>-2.2467660808645924</v>
      </c>
      <c r="GB29" s="32">
        <f>('2a) logm_x(t)'!CJ28-'2a) logm_x(t)'!CI28-'2a)answer'!$C28)/$CP$5</f>
        <v>1.9742109883373711</v>
      </c>
      <c r="GC29" s="32">
        <f>('2a) logm_x(t)'!CK28-'2a) logm_x(t)'!CJ28-'2a)answer'!$C28)/$CP$5</f>
        <v>-0.51619116236842078</v>
      </c>
      <c r="GD29" s="32">
        <f>('2a) logm_x(t)'!CL28-'2a) logm_x(t)'!CK28-'2a)answer'!$C28)/$CP$5</f>
        <v>0.11611600700181371</v>
      </c>
      <c r="GE29" s="32">
        <f>('2a) logm_x(t)'!CM28-'2a) logm_x(t)'!CL28-'2a)answer'!$C28)/$CP$5</f>
        <v>-1.0037871251155268</v>
      </c>
      <c r="GF29" s="32">
        <f>('2a) logm_x(t)'!CN28-'2a) logm_x(t)'!CM28-'2a)answer'!$C28)/$CP$5</f>
        <v>1.1360850939416929</v>
      </c>
    </row>
    <row r="30" spans="1:188" x14ac:dyDescent="0.25">
      <c r="A30" s="31">
        <f>'2a) logm_x(t)'!A29</f>
        <v>26</v>
      </c>
      <c r="B30" s="32"/>
      <c r="C30" s="32">
        <f>IFERROR(('2a) logm_x(t)'!C29-'2a) logm_x(t)'!B29-'2a)answer'!$C29)^2,"")</f>
        <v>7.2547399616658586E-3</v>
      </c>
      <c r="D30" s="32">
        <f>IFERROR(('2a) logm_x(t)'!D29-'2a) logm_x(t)'!C29-'2a)answer'!$C29)^2,"")</f>
        <v>1.6244384475846942E-2</v>
      </c>
      <c r="E30" s="32">
        <f>IFERROR(('2a) logm_x(t)'!E29-'2a) logm_x(t)'!D29-'2a)answer'!$C29)^2,"")</f>
        <v>1.0111389515479244E-2</v>
      </c>
      <c r="F30" s="32">
        <f>IFERROR(('2a) logm_x(t)'!F29-'2a) logm_x(t)'!E29-'2a)answer'!$C29)^2,"")</f>
        <v>6.8920446843404141E-3</v>
      </c>
      <c r="G30" s="32">
        <f>IFERROR(('2a) logm_x(t)'!G29-'2a) logm_x(t)'!F29-'2a)answer'!$C29)^2,"")</f>
        <v>3.6343621137508173E-3</v>
      </c>
      <c r="H30" s="32">
        <f>IFERROR(('2a) logm_x(t)'!H29-'2a) logm_x(t)'!G29-'2a)answer'!$C29)^2,"")</f>
        <v>1.5162895060063835E-2</v>
      </c>
      <c r="I30" s="32">
        <f>IFERROR(('2a) logm_x(t)'!I29-'2a) logm_x(t)'!H29-'2a)answer'!$C29)^2,"")</f>
        <v>6.612214714309297E-4</v>
      </c>
      <c r="J30" s="32">
        <f>IFERROR(('2a) logm_x(t)'!J29-'2a) logm_x(t)'!I29-'2a)answer'!$C29)^2,"")</f>
        <v>3.2997041074555048E-6</v>
      </c>
      <c r="K30" s="32">
        <f>IFERROR(('2a) logm_x(t)'!K29-'2a) logm_x(t)'!J29-'2a)answer'!$C29)^2,"")</f>
        <v>5.3634856009950127E-3</v>
      </c>
      <c r="L30" s="32">
        <f>IFERROR(('2a) logm_x(t)'!L29-'2a) logm_x(t)'!K29-'2a)answer'!$C29)^2,"")</f>
        <v>2.3231753902998899E-2</v>
      </c>
      <c r="M30" s="32">
        <f>IFERROR(('2a) logm_x(t)'!M29-'2a) logm_x(t)'!L29-'2a)answer'!$C29)^2,"")</f>
        <v>1.7330554154478225E-4</v>
      </c>
      <c r="N30" s="32">
        <f>IFERROR(('2a) logm_x(t)'!N29-'2a) logm_x(t)'!M29-'2a)answer'!$C29)^2,"")</f>
        <v>5.007995545755636E-6</v>
      </c>
      <c r="O30" s="32">
        <f>IFERROR(('2a) logm_x(t)'!O29-'2a) logm_x(t)'!N29-'2a)answer'!$C29)^2,"")</f>
        <v>5.205871675013761E-3</v>
      </c>
      <c r="P30" s="32">
        <f>IFERROR(('2a) logm_x(t)'!P29-'2a) logm_x(t)'!O29-'2a)answer'!$C29)^2,"")</f>
        <v>2.4235441466192369E-2</v>
      </c>
      <c r="Q30" s="32">
        <f>IFERROR(('2a) logm_x(t)'!Q29-'2a) logm_x(t)'!P29-'2a)answer'!$C29)^2,"")</f>
        <v>2.3626381164486034E-2</v>
      </c>
      <c r="R30" s="32">
        <f>IFERROR(('2a) logm_x(t)'!R29-'2a) logm_x(t)'!Q29-'2a)answer'!$C29)^2,"")</f>
        <v>2.1912675759501441E-3</v>
      </c>
      <c r="S30" s="32">
        <f>IFERROR(('2a) logm_x(t)'!S29-'2a) logm_x(t)'!R29-'2a)answer'!$C29)^2,"")</f>
        <v>2.5803351906456547E-3</v>
      </c>
      <c r="T30" s="32">
        <f>IFERROR(('2a) logm_x(t)'!T29-'2a) logm_x(t)'!S29-'2a)answer'!$C29)^2,"")</f>
        <v>1.7192697650872981E-4</v>
      </c>
      <c r="U30" s="32">
        <f>IFERROR(('2a) logm_x(t)'!U29-'2a) logm_x(t)'!T29-'2a)answer'!$C29)^2,"")</f>
        <v>4.2136580859130078E-4</v>
      </c>
      <c r="V30" s="32">
        <f>IFERROR(('2a) logm_x(t)'!V29-'2a) logm_x(t)'!U29-'2a)answer'!$C29)^2,"")</f>
        <v>1.0693861520568462E-2</v>
      </c>
      <c r="W30" s="32">
        <f>IFERROR(('2a) logm_x(t)'!W29-'2a) logm_x(t)'!V29-'2a)answer'!$C29)^2,"")</f>
        <v>4.4684552846267309E-2</v>
      </c>
      <c r="X30" s="32">
        <f>IFERROR(('2a) logm_x(t)'!X29-'2a) logm_x(t)'!W29-'2a)answer'!$C29)^2,"")</f>
        <v>7.7199479418749814E-2</v>
      </c>
      <c r="Y30" s="32">
        <f>IFERROR(('2a) logm_x(t)'!Y29-'2a) logm_x(t)'!X29-'2a)answer'!$C29)^2,"")</f>
        <v>5.7726054880221601E-3</v>
      </c>
      <c r="Z30" s="32">
        <f>IFERROR(('2a) logm_x(t)'!Z29-'2a) logm_x(t)'!Y29-'2a)answer'!$C29)^2,"")</f>
        <v>5.6446370918791034E-3</v>
      </c>
      <c r="AA30" s="32">
        <f>IFERROR(('2a) logm_x(t)'!AA29-'2a) logm_x(t)'!Z29-'2a)answer'!$C29)^2,"")</f>
        <v>9.8525926862144439E-2</v>
      </c>
      <c r="AB30" s="32">
        <f>IFERROR(('2a) logm_x(t)'!AB29-'2a) logm_x(t)'!AA29-'2a)answer'!$C29)^2,"")</f>
        <v>5.8835219989191036E-2</v>
      </c>
      <c r="AC30" s="32">
        <f>IFERROR(('2a) logm_x(t)'!AC29-'2a) logm_x(t)'!AB29-'2a)answer'!$C29)^2,"")</f>
        <v>7.4111234345751705E-3</v>
      </c>
      <c r="AD30" s="32">
        <f>IFERROR(('2a) logm_x(t)'!AD29-'2a) logm_x(t)'!AC29-'2a)answer'!$C29)^2,"")</f>
        <v>2.5421333864042234E-2</v>
      </c>
      <c r="AE30" s="32">
        <f>IFERROR(('2a) logm_x(t)'!AE29-'2a) logm_x(t)'!AD29-'2a)answer'!$C29)^2,"")</f>
        <v>3.4536944372618684E-3</v>
      </c>
      <c r="AF30" s="32">
        <f>IFERROR(('2a) logm_x(t)'!AF29-'2a) logm_x(t)'!AE29-'2a)answer'!$C29)^2,"")</f>
        <v>5.96871025925696E-3</v>
      </c>
      <c r="AG30" s="32">
        <f>IFERROR(('2a) logm_x(t)'!AG29-'2a) logm_x(t)'!AF29-'2a)answer'!$C29)^2,"")</f>
        <v>1.9285538945023148E-2</v>
      </c>
      <c r="AH30" s="32">
        <f>IFERROR(('2a) logm_x(t)'!AH29-'2a) logm_x(t)'!AG29-'2a)answer'!$C29)^2,"")</f>
        <v>5.6008184819556384E-2</v>
      </c>
      <c r="AI30" s="32">
        <f>IFERROR(('2a) logm_x(t)'!AI29-'2a) logm_x(t)'!AH29-'2a)answer'!$C29)^2,"")</f>
        <v>9.1501412462112169E-3</v>
      </c>
      <c r="AJ30" s="32">
        <f>IFERROR(('2a) logm_x(t)'!AJ29-'2a) logm_x(t)'!AI29-'2a)answer'!$C29)^2,"")</f>
        <v>3.2215552474796732E-6</v>
      </c>
      <c r="AK30" s="32">
        <f>IFERROR(('2a) logm_x(t)'!AK29-'2a) logm_x(t)'!AJ29-'2a)answer'!$C29)^2,"")</f>
        <v>8.6951817144411015E-3</v>
      </c>
      <c r="AL30" s="32">
        <f>IFERROR(('2a) logm_x(t)'!AL29-'2a) logm_x(t)'!AK29-'2a)answer'!$C29)^2,"")</f>
        <v>6.5598851370516714E-2</v>
      </c>
      <c r="AM30" s="32">
        <f>IFERROR(('2a) logm_x(t)'!AM29-'2a) logm_x(t)'!AL29-'2a)answer'!$C29)^2,"")</f>
        <v>6.9824440632456505E-2</v>
      </c>
      <c r="AN30" s="32">
        <f>IFERROR(('2a) logm_x(t)'!AN29-'2a) logm_x(t)'!AM29-'2a)answer'!$C29)^2,"")</f>
        <v>1.7344412182135967E-3</v>
      </c>
      <c r="AO30" s="32">
        <f>IFERROR(('2a) logm_x(t)'!AO29-'2a) logm_x(t)'!AN29-'2a)answer'!$C29)^2,"")</f>
        <v>1.9371279556224152E-2</v>
      </c>
      <c r="AP30" s="32">
        <f>IFERROR(('2a) logm_x(t)'!AP29-'2a) logm_x(t)'!AO29-'2a)answer'!$C29)^2,"")</f>
        <v>1.4028990956927215E-3</v>
      </c>
      <c r="AQ30" s="32">
        <f>IFERROR(('2a) logm_x(t)'!AQ29-'2a) logm_x(t)'!AP29-'2a)answer'!$C29)^2,"")</f>
        <v>2.2421913925912422E-3</v>
      </c>
      <c r="AR30" s="32">
        <f>IFERROR(('2a) logm_x(t)'!AR29-'2a) logm_x(t)'!AQ29-'2a)answer'!$C29)^2,"")</f>
        <v>1.1119494972774166E-2</v>
      </c>
      <c r="AS30" s="32">
        <f>IFERROR(('2a) logm_x(t)'!AS29-'2a) logm_x(t)'!AR29-'2a)answer'!$C29)^2,"")</f>
        <v>3.4160692595907569E-4</v>
      </c>
      <c r="AT30" s="32">
        <f>IFERROR(('2a) logm_x(t)'!AT29-'2a) logm_x(t)'!AS29-'2a)answer'!$C29)^2,"")</f>
        <v>3.8003455762578152E-2</v>
      </c>
      <c r="AU30" s="32">
        <f>IFERROR(('2a) logm_x(t)'!AU29-'2a) logm_x(t)'!AT29-'2a)answer'!$C29)^2,"")</f>
        <v>1.1113996339281422E-2</v>
      </c>
      <c r="AV30" s="32">
        <f>IFERROR(('2a) logm_x(t)'!AV29-'2a) logm_x(t)'!AU29-'2a)answer'!$C29)^2,"")</f>
        <v>5.4654067200029834E-3</v>
      </c>
      <c r="AW30" s="32">
        <f>IFERROR(('2a) logm_x(t)'!AW29-'2a) logm_x(t)'!AV29-'2a)answer'!$C29)^2,"")</f>
        <v>6.668389238037694E-3</v>
      </c>
      <c r="AX30" s="32">
        <f>IFERROR(('2a) logm_x(t)'!AX29-'2a) logm_x(t)'!AW29-'2a)answer'!$C29)^2,"")</f>
        <v>3.972453749093921E-2</v>
      </c>
      <c r="AY30" s="32">
        <f>IFERROR(('2a) logm_x(t)'!AY29-'2a) logm_x(t)'!AX29-'2a)answer'!$C29)^2,"")</f>
        <v>3.7026146175354102E-2</v>
      </c>
      <c r="AZ30" s="32">
        <f>IFERROR(('2a) logm_x(t)'!AZ29-'2a) logm_x(t)'!AY29-'2a)answer'!$C29)^2,"")</f>
        <v>8.6462316986363735E-3</v>
      </c>
      <c r="BA30" s="32">
        <f>IFERROR(('2a) logm_x(t)'!BA29-'2a) logm_x(t)'!AZ29-'2a)answer'!$C29)^2,"")</f>
        <v>4.5511348727383459E-2</v>
      </c>
      <c r="BB30" s="32">
        <f>IFERROR(('2a) logm_x(t)'!BB29-'2a) logm_x(t)'!BA29-'2a)answer'!$C29)^2,"")</f>
        <v>4.0984966605471893E-2</v>
      </c>
      <c r="BC30" s="32">
        <f>IFERROR(('2a) logm_x(t)'!BC29-'2a) logm_x(t)'!BB29-'2a)answer'!$C29)^2,"")</f>
        <v>1.944922810091699E-3</v>
      </c>
      <c r="BD30" s="32">
        <f>IFERROR(('2a) logm_x(t)'!BD29-'2a) logm_x(t)'!BC29-'2a)answer'!$C29)^2,"")</f>
        <v>1.2179545100043524E-3</v>
      </c>
      <c r="BE30" s="32">
        <f>IFERROR(('2a) logm_x(t)'!BE29-'2a) logm_x(t)'!BD29-'2a)answer'!$C29)^2,"")</f>
        <v>6.6358481092400193E-4</v>
      </c>
      <c r="BF30" s="32">
        <f>IFERROR(('2a) logm_x(t)'!BF29-'2a) logm_x(t)'!BE29-'2a)answer'!$C29)^2,"")</f>
        <v>3.2922662896482172E-2</v>
      </c>
      <c r="BG30" s="32">
        <f>IFERROR(('2a) logm_x(t)'!BG29-'2a) logm_x(t)'!BF29-'2a)answer'!$C29)^2,"")</f>
        <v>3.2204904418034674E-3</v>
      </c>
      <c r="BH30" s="32">
        <f>IFERROR(('2a) logm_x(t)'!BH29-'2a) logm_x(t)'!BG29-'2a)answer'!$C29)^2,"")</f>
        <v>4.7505646426937399E-3</v>
      </c>
      <c r="BI30" s="32">
        <f>IFERROR(('2a) logm_x(t)'!BI29-'2a) logm_x(t)'!BH29-'2a)answer'!$C29)^2,"")</f>
        <v>3.4774322078585207E-5</v>
      </c>
      <c r="BJ30" s="32">
        <f>IFERROR(('2a) logm_x(t)'!BJ29-'2a) logm_x(t)'!BI29-'2a)answer'!$C29)^2,"")</f>
        <v>9.720986971974474E-3</v>
      </c>
      <c r="BK30" s="32">
        <f>IFERROR(('2a) logm_x(t)'!BK29-'2a) logm_x(t)'!BJ29-'2a)answer'!$C29)^2,"")</f>
        <v>3.4890909039785221E-3</v>
      </c>
      <c r="BL30" s="32">
        <f>IFERROR(('2a) logm_x(t)'!BL29-'2a) logm_x(t)'!BK29-'2a)answer'!$C29)^2,"")</f>
        <v>1.2565445347971084E-2</v>
      </c>
      <c r="BM30" s="32">
        <f>IFERROR(('2a) logm_x(t)'!BM29-'2a) logm_x(t)'!BL29-'2a)answer'!$C29)^2,"")</f>
        <v>5.2769876690903349E-2</v>
      </c>
      <c r="BN30" s="32">
        <f>IFERROR(('2a) logm_x(t)'!BN29-'2a) logm_x(t)'!BM29-'2a)answer'!$C29)^2,"")</f>
        <v>4.5641066509516583E-2</v>
      </c>
      <c r="BO30" s="32">
        <f>IFERROR(('2a) logm_x(t)'!BO29-'2a) logm_x(t)'!BN29-'2a)answer'!$C29)^2,"")</f>
        <v>8.7089017936291084E-3</v>
      </c>
      <c r="BP30" s="32">
        <f>IFERROR(('2a) logm_x(t)'!BP29-'2a) logm_x(t)'!BO29-'2a)answer'!$C29)^2,"")</f>
        <v>2.5797319923066592E-3</v>
      </c>
      <c r="BQ30" s="32">
        <f>IFERROR(('2a) logm_x(t)'!BQ29-'2a) logm_x(t)'!BP29-'2a)answer'!$C29)^2,"")</f>
        <v>4.8995737783044603E-4</v>
      </c>
      <c r="BR30" s="32">
        <f>IFERROR(('2a) logm_x(t)'!BR29-'2a) logm_x(t)'!BQ29-'2a)answer'!$C29)^2,"")</f>
        <v>5.4109630791763286E-2</v>
      </c>
      <c r="BS30" s="32">
        <f>IFERROR(('2a) logm_x(t)'!BS29-'2a) logm_x(t)'!BR29-'2a)answer'!$C29)^2,"")</f>
        <v>1.6066167067029995E-2</v>
      </c>
      <c r="BT30" s="32">
        <f>IFERROR(('2a) logm_x(t)'!BT29-'2a) logm_x(t)'!BS29-'2a)answer'!$C29)^2,"")</f>
        <v>4.2889380156999599E-7</v>
      </c>
      <c r="BU30" s="32">
        <f>IFERROR(('2a) logm_x(t)'!BU29-'2a) logm_x(t)'!BT29-'2a)answer'!$C29)^2,"")</f>
        <v>1.0222958256589207E-2</v>
      </c>
      <c r="BV30" s="32">
        <f>IFERROR(('2a) logm_x(t)'!BV29-'2a) logm_x(t)'!BU29-'2a)answer'!$C29)^2,"")</f>
        <v>9.4627155867762856E-3</v>
      </c>
      <c r="BW30" s="32">
        <f>IFERROR(('2a) logm_x(t)'!BW29-'2a) logm_x(t)'!BV29-'2a)answer'!$C29)^2,"")</f>
        <v>6.5719771686218375E-3</v>
      </c>
      <c r="BX30" s="32">
        <f>IFERROR(('2a) logm_x(t)'!BX29-'2a) logm_x(t)'!BW29-'2a)answer'!$C29)^2,"")</f>
        <v>7.7562299319581499E-4</v>
      </c>
      <c r="BY30" s="32">
        <f>IFERROR(('2a) logm_x(t)'!BY29-'2a) logm_x(t)'!BX29-'2a)answer'!$C29)^2,"")</f>
        <v>2.6730001685049142E-2</v>
      </c>
      <c r="BZ30" s="32">
        <f>IFERROR(('2a) logm_x(t)'!BZ29-'2a) logm_x(t)'!BY29-'2a)answer'!$C29)^2,"")</f>
        <v>7.2671028263456366E-2</v>
      </c>
      <c r="CA30" s="32">
        <f>IFERROR(('2a) logm_x(t)'!CA29-'2a) logm_x(t)'!BZ29-'2a)answer'!$C29)^2,"")</f>
        <v>8.0919498804366136E-3</v>
      </c>
      <c r="CB30" s="32">
        <f>IFERROR(('2a) logm_x(t)'!CB29-'2a) logm_x(t)'!CA29-'2a)answer'!$C29)^2,"")</f>
        <v>1.5222991590064777E-2</v>
      </c>
      <c r="CC30" s="32">
        <f>IFERROR(('2a) logm_x(t)'!CC29-'2a) logm_x(t)'!CB29-'2a)answer'!$C29)^2,"")</f>
        <v>0.11369314048752049</v>
      </c>
      <c r="CD30" s="32">
        <f>IFERROR(('2a) logm_x(t)'!CD29-'2a) logm_x(t)'!CC29-'2a)answer'!$C29)^2,"")</f>
        <v>1.0963084817343604E-2</v>
      </c>
      <c r="CE30" s="32">
        <f>IFERROR(('2a) logm_x(t)'!CE29-'2a) logm_x(t)'!CD29-'2a)answer'!$C29)^2,"")</f>
        <v>1.3739941942124947E-3</v>
      </c>
      <c r="CF30" s="32">
        <f>IFERROR(('2a) logm_x(t)'!CF29-'2a) logm_x(t)'!CE29-'2a)answer'!$C29)^2,"")</f>
        <v>7.241032071906627E-3</v>
      </c>
      <c r="CG30" s="32">
        <f>IFERROR(('2a) logm_x(t)'!CG29-'2a) logm_x(t)'!CF29-'2a)answer'!$C29)^2,"")</f>
        <v>2.5413332069923581E-2</v>
      </c>
      <c r="CH30" s="32">
        <f>IFERROR(('2a) logm_x(t)'!CH29-'2a) logm_x(t)'!CG29-'2a)answer'!$C29)^2,"")</f>
        <v>4.0981200371233158E-2</v>
      </c>
      <c r="CI30" s="32">
        <f>IFERROR(('2a) logm_x(t)'!CI29-'2a) logm_x(t)'!CH29-'2a)answer'!$C29)^2,"")</f>
        <v>6.516448526951742E-3</v>
      </c>
      <c r="CJ30" s="32">
        <f>IFERROR(('2a) logm_x(t)'!CJ29-'2a) logm_x(t)'!CI29-'2a)answer'!$C29)^2,"")</f>
        <v>3.1420072738178833E-3</v>
      </c>
      <c r="CK30" s="32">
        <f>IFERROR(('2a) logm_x(t)'!CK29-'2a) logm_x(t)'!CJ29-'2a)answer'!$C29)^2,"")</f>
        <v>3.1008387034704096E-5</v>
      </c>
      <c r="CL30" s="32">
        <f>IFERROR(('2a) logm_x(t)'!CL29-'2a) logm_x(t)'!CK29-'2a)answer'!$C29)^2,"")</f>
        <v>3.0937665376885182E-3</v>
      </c>
      <c r="CM30" s="32">
        <f>IFERROR(('2a) logm_x(t)'!CM29-'2a) logm_x(t)'!CL29-'2a)answer'!$C29)^2,"")</f>
        <v>6.0204446381995257E-2</v>
      </c>
      <c r="CN30" s="32">
        <f>IFERROR(('2a) logm_x(t)'!CN29-'2a) logm_x(t)'!CM29-'2a)answer'!$C29)^2,"")</f>
        <v>1.1804553892309841E-2</v>
      </c>
      <c r="CT30" s="31">
        <f t="shared" si="3"/>
        <v>26</v>
      </c>
      <c r="CU30" s="32">
        <f>('2a) logm_x(t)'!C29-'2a) logm_x(t)'!B29-'2a)answer'!$C29)/$CP$5</f>
        <v>0.61024341044598251</v>
      </c>
      <c r="CV30" s="32">
        <f>('2a) logm_x(t)'!D29-'2a) logm_x(t)'!C29-'2a)answer'!$C29)/$CP$5</f>
        <v>-0.91315353215692108</v>
      </c>
      <c r="CW30" s="32">
        <f>('2a) logm_x(t)'!E29-'2a) logm_x(t)'!D29-'2a)answer'!$C29)/$CP$5</f>
        <v>-0.72043962879003576</v>
      </c>
      <c r="CX30" s="32">
        <f>('2a) logm_x(t)'!F29-'2a) logm_x(t)'!E29-'2a)answer'!$C29)/$CP$5</f>
        <v>0.59479350247301654</v>
      </c>
      <c r="CY30" s="32">
        <f>('2a) logm_x(t)'!G29-'2a) logm_x(t)'!F29-'2a)answer'!$C29)/$CP$5</f>
        <v>0.43192294103317447</v>
      </c>
      <c r="CZ30" s="32">
        <f>('2a) logm_x(t)'!H29-'2a) logm_x(t)'!G29-'2a)answer'!$C29)/$CP$5</f>
        <v>-0.88223287702726183</v>
      </c>
      <c r="DA30" s="32">
        <f>('2a) logm_x(t)'!I29-'2a) logm_x(t)'!H29-'2a)answer'!$C29)/$CP$5</f>
        <v>0.1842322462357632</v>
      </c>
      <c r="DB30" s="32">
        <f>('2a) logm_x(t)'!J29-'2a) logm_x(t)'!I29-'2a)answer'!$C29)/$CP$5</f>
        <v>1.3014565457870182E-2</v>
      </c>
      <c r="DC30" s="32">
        <f>('2a) logm_x(t)'!K29-'2a) logm_x(t)'!J29-'2a)answer'!$C29)/$CP$5</f>
        <v>0.52470564059908087</v>
      </c>
      <c r="DD30" s="32">
        <f>('2a) logm_x(t)'!L29-'2a) logm_x(t)'!K29-'2a)answer'!$C29)/$CP$5</f>
        <v>-1.0920264879208472</v>
      </c>
      <c r="DE30" s="32">
        <f>('2a) logm_x(t)'!M29-'2a) logm_x(t)'!L29-'2a)answer'!$C29)/$CP$5</f>
        <v>-9.4318828576401045E-2</v>
      </c>
      <c r="DF30" s="32">
        <f>('2a) logm_x(t)'!N29-'2a) logm_x(t)'!M29-'2a)answer'!$C29)/$CP$5</f>
        <v>-1.603334509884749E-2</v>
      </c>
      <c r="DG30" s="32">
        <f>('2a) logm_x(t)'!O29-'2a) logm_x(t)'!N29-'2a)answer'!$C29)/$CP$5</f>
        <v>0.51693852897879522</v>
      </c>
      <c r="DH30" s="32">
        <f>('2a) logm_x(t)'!P29-'2a) logm_x(t)'!O29-'2a)answer'!$C29)/$CP$5</f>
        <v>-1.1153666145746821</v>
      </c>
      <c r="DI30" s="32">
        <f>('2a) logm_x(t)'!Q29-'2a) logm_x(t)'!P29-'2a)answer'!$C29)/$CP$5</f>
        <v>1.1012623111011011</v>
      </c>
      <c r="DJ30" s="32">
        <f>('2a) logm_x(t)'!R29-'2a) logm_x(t)'!Q29-'2a)answer'!$C29)/$CP$5</f>
        <v>0.33538209993511003</v>
      </c>
      <c r="DK30" s="32">
        <f>('2a) logm_x(t)'!S29-'2a) logm_x(t)'!R29-'2a)answer'!$C29)/$CP$5</f>
        <v>-0.36394037316760208</v>
      </c>
      <c r="DL30" s="32">
        <f>('2a) logm_x(t)'!T29-'2a) logm_x(t)'!S29-'2a)answer'!$C29)/$CP$5</f>
        <v>9.394294837344204E-2</v>
      </c>
      <c r="DM30" s="32">
        <f>('2a) logm_x(t)'!U29-'2a) logm_x(t)'!T29-'2a)answer'!$C29)/$CP$5</f>
        <v>0.14706923029230592</v>
      </c>
      <c r="DN30" s="32">
        <f>('2a) logm_x(t)'!V29-'2a) logm_x(t)'!U29-'2a)answer'!$C29)/$CP$5</f>
        <v>-0.74089975530379804</v>
      </c>
      <c r="DO30" s="32">
        <f>('2a) logm_x(t)'!W29-'2a) logm_x(t)'!V29-'2a)answer'!$C29)/$CP$5</f>
        <v>-1.5145055931954441</v>
      </c>
      <c r="DP30" s="32">
        <f>('2a) logm_x(t)'!X29-'2a) logm_x(t)'!W29-'2a)answer'!$C29)/$CP$5</f>
        <v>-1.9906704020312693</v>
      </c>
      <c r="DQ30" s="32">
        <f>('2a) logm_x(t)'!Y29-'2a) logm_x(t)'!X29-'2a)answer'!$C29)/$CP$5</f>
        <v>-0.54434985596206276</v>
      </c>
      <c r="DR30" s="32">
        <f>('2a) logm_x(t)'!Z29-'2a) logm_x(t)'!Y29-'2a)answer'!$C29)/$CP$5</f>
        <v>-0.53828240732785215</v>
      </c>
      <c r="DS30" s="32">
        <f>('2a) logm_x(t)'!AA29-'2a) logm_x(t)'!Z29-'2a)answer'!$C29)/$CP$5</f>
        <v>2.2488859849181511</v>
      </c>
      <c r="DT30" s="32">
        <f>('2a) logm_x(t)'!AB29-'2a) logm_x(t)'!AA29-'2a)answer'!$C29)/$CP$5</f>
        <v>1.7378443017046417</v>
      </c>
      <c r="DU30" s="32">
        <f>('2a) logm_x(t)'!AC29-'2a) logm_x(t)'!AB29-'2a)answer'!$C29)/$CP$5</f>
        <v>-0.61678555873794905</v>
      </c>
      <c r="DV30" s="32">
        <f>('2a) logm_x(t)'!AD29-'2a) logm_x(t)'!AC29-'2a)answer'!$C29)/$CP$5</f>
        <v>1.1423293637979177</v>
      </c>
      <c r="DW30" s="32">
        <f>('2a) logm_x(t)'!AE29-'2a) logm_x(t)'!AD29-'2a)answer'!$C29)/$CP$5</f>
        <v>-0.4210504432917947</v>
      </c>
      <c r="DX30" s="32">
        <f>('2a) logm_x(t)'!AF29-'2a) logm_x(t)'!AE29-'2a)answer'!$C29)/$CP$5</f>
        <v>0.55351885859798278</v>
      </c>
      <c r="DY30" s="32">
        <f>('2a) logm_x(t)'!AG29-'2a) logm_x(t)'!AF29-'2a)answer'!$C29)/$CP$5</f>
        <v>0.99496559469579715</v>
      </c>
      <c r="DZ30" s="32">
        <f>('2a) logm_x(t)'!AH29-'2a) logm_x(t)'!AG29-'2a)answer'!$C29)/$CP$5</f>
        <v>-1.695578582773601</v>
      </c>
      <c r="EA30" s="32">
        <f>('2a) logm_x(t)'!AI29-'2a) logm_x(t)'!AH29-'2a)answer'!$C29)/$CP$5</f>
        <v>0.68533998768766113</v>
      </c>
      <c r="EB30" s="32">
        <f>('2a) logm_x(t)'!AJ29-'2a) logm_x(t)'!AI29-'2a)answer'!$C29)/$CP$5</f>
        <v>-1.2859526127959542E-2</v>
      </c>
      <c r="EC30" s="32">
        <f>('2a) logm_x(t)'!AK29-'2a) logm_x(t)'!AJ29-'2a)answer'!$C29)/$CP$5</f>
        <v>-0.66808466714132808</v>
      </c>
      <c r="ED30" s="32">
        <f>('2a) logm_x(t)'!AL29-'2a) logm_x(t)'!AK29-'2a)answer'!$C29)/$CP$5</f>
        <v>1.8350178402801682</v>
      </c>
      <c r="EE30" s="32">
        <f>('2a) logm_x(t)'!AM29-'2a) logm_x(t)'!AL29-'2a)answer'!$C29)/$CP$5</f>
        <v>-1.8931974289144906</v>
      </c>
      <c r="EF30" s="32">
        <f>('2a) logm_x(t)'!AN29-'2a) logm_x(t)'!AM29-'2a)answer'!$C29)/$CP$5</f>
        <v>0.29838155043338832</v>
      </c>
      <c r="EG30" s="32">
        <f>('2a) logm_x(t)'!AO29-'2a) logm_x(t)'!AN29-'2a)answer'!$C29)/$CP$5</f>
        <v>0.99717487572598451</v>
      </c>
      <c r="EH30" s="32">
        <f>('2a) logm_x(t)'!AP29-'2a) logm_x(t)'!AO29-'2a)answer'!$C29)/$CP$5</f>
        <v>0.26835234270935926</v>
      </c>
      <c r="EI30" s="32">
        <f>('2a) logm_x(t)'!AQ29-'2a) logm_x(t)'!AP29-'2a)answer'!$C29)/$CP$5</f>
        <v>-0.33925676294932849</v>
      </c>
      <c r="EJ30" s="32">
        <f>('2a) logm_x(t)'!AR29-'2a) logm_x(t)'!AQ29-'2a)answer'!$C29)/$CP$5</f>
        <v>-0.75550041075676477</v>
      </c>
      <c r="EK30" s="32">
        <f>('2a) logm_x(t)'!AS29-'2a) logm_x(t)'!AR29-'2a)answer'!$C29)/$CP$5</f>
        <v>0.1324205864840553</v>
      </c>
      <c r="EL30" s="32">
        <f>('2a) logm_x(t)'!AT29-'2a) logm_x(t)'!AS29-'2a)answer'!$C29)/$CP$5</f>
        <v>1.3967018822063553</v>
      </c>
      <c r="EM30" s="32">
        <f>('2a) logm_x(t)'!AU29-'2a) logm_x(t)'!AT29-'2a)answer'!$C29)/$CP$5</f>
        <v>-0.75531358871273169</v>
      </c>
      <c r="EN30" s="32">
        <f>('2a) logm_x(t)'!AV29-'2a) logm_x(t)'!AU29-'2a)answer'!$C29)/$CP$5</f>
        <v>-0.52966761078280955</v>
      </c>
      <c r="EO30" s="32">
        <f>('2a) logm_x(t)'!AW29-'2a) logm_x(t)'!AV29-'2a)answer'!$C29)/$CP$5</f>
        <v>0.58506301429376339</v>
      </c>
      <c r="EP30" s="32">
        <f>('2a) logm_x(t)'!AX29-'2a) logm_x(t)'!AW29-'2a)answer'!$C29)/$CP$5</f>
        <v>-1.4279782680861595</v>
      </c>
      <c r="EQ30" s="32">
        <f>('2a) logm_x(t)'!AY29-'2a) logm_x(t)'!AX29-'2a)answer'!$C29)/$CP$5</f>
        <v>1.378625886695015</v>
      </c>
      <c r="ER30" s="32">
        <f>('2a) logm_x(t)'!AZ29-'2a) logm_x(t)'!AY29-'2a)answer'!$C29)/$CP$5</f>
        <v>0.66620150290157643</v>
      </c>
      <c r="ES30" s="32">
        <f>('2a) logm_x(t)'!BA29-'2a) logm_x(t)'!AZ29-'2a)answer'!$C29)/$CP$5</f>
        <v>-1.5284527807049333</v>
      </c>
      <c r="ET30" s="32">
        <f>('2a) logm_x(t)'!BB29-'2a) logm_x(t)'!BA29-'2a)answer'!$C29)/$CP$5</f>
        <v>1.4504556903037278</v>
      </c>
      <c r="EU30" s="32">
        <f>('2a) logm_x(t)'!BC29-'2a) logm_x(t)'!BB29-'2a)answer'!$C29)/$CP$5</f>
        <v>-0.31596818702322382</v>
      </c>
      <c r="EV30" s="32">
        <f>('2a) logm_x(t)'!BD29-'2a) logm_x(t)'!BC29-'2a)answer'!$C29)/$CP$5</f>
        <v>-0.25003897352337695</v>
      </c>
      <c r="EW30" s="32">
        <f>('2a) logm_x(t)'!BE29-'2a) logm_x(t)'!BD29-'2a)answer'!$C29)/$CP$5</f>
        <v>0.18456119425168083</v>
      </c>
      <c r="EX30" s="32">
        <f>('2a) logm_x(t)'!BF29-'2a) logm_x(t)'!BE29-'2a)answer'!$C29)/$CP$5</f>
        <v>1.2999889206000645</v>
      </c>
      <c r="EY30" s="32">
        <f>('2a) logm_x(t)'!BG29-'2a) logm_x(t)'!BF29-'2a)answer'!$C29)/$CP$5</f>
        <v>-0.40658671167887578</v>
      </c>
      <c r="EZ30" s="32">
        <f>('2a) logm_x(t)'!BH29-'2a) logm_x(t)'!BG29-'2a)answer'!$C29)/$CP$5</f>
        <v>0.49381558171833884</v>
      </c>
      <c r="FA30" s="32">
        <f>('2a) logm_x(t)'!BI29-'2a) logm_x(t)'!BH29-'2a)answer'!$C29)/$CP$5</f>
        <v>-4.2249493756240368E-2</v>
      </c>
      <c r="FB30" s="32">
        <f>('2a) logm_x(t)'!BJ29-'2a) logm_x(t)'!BI29-'2a)answer'!$C29)/$CP$5</f>
        <v>0.70639457281798279</v>
      </c>
      <c r="FC30" s="32">
        <f>('2a) logm_x(t)'!BK29-'2a) logm_x(t)'!BJ29-'2a)answer'!$C29)/$CP$5</f>
        <v>0.42320258879778699</v>
      </c>
      <c r="FD30" s="32">
        <f>('2a) logm_x(t)'!BL29-'2a) logm_x(t)'!BK29-'2a)answer'!$C29)/$CP$5</f>
        <v>-0.80312124815431063</v>
      </c>
      <c r="FE30" s="32">
        <f>('2a) logm_x(t)'!BM29-'2a) logm_x(t)'!BL29-'2a)answer'!$C29)/$CP$5</f>
        <v>-1.645830904689122</v>
      </c>
      <c r="FF30" s="32">
        <f>('2a) logm_x(t)'!BN29-'2a) logm_x(t)'!BM29-'2a)answer'!$C29)/$CP$5</f>
        <v>1.5306294512976615</v>
      </c>
      <c r="FG30" s="32">
        <f>('2a) logm_x(t)'!BO29-'2a) logm_x(t)'!BN29-'2a)answer'!$C29)/$CP$5</f>
        <v>0.66861154293726988</v>
      </c>
      <c r="FH30" s="32">
        <f>('2a) logm_x(t)'!BP29-'2a) logm_x(t)'!BO29-'2a)answer'!$C29)/$CP$5</f>
        <v>-0.36389783197750369</v>
      </c>
      <c r="FI30" s="32">
        <f>('2a) logm_x(t)'!BQ29-'2a) logm_x(t)'!BP29-'2a)answer'!$C29)/$CP$5</f>
        <v>-0.15858836593096451</v>
      </c>
      <c r="FJ30" s="32">
        <f>('2a) logm_x(t)'!BR29-'2a) logm_x(t)'!BQ29-'2a)answer'!$C29)/$CP$5</f>
        <v>1.666592636622299</v>
      </c>
      <c r="FK30" s="32">
        <f>('2a) logm_x(t)'!BS29-'2a) logm_x(t)'!BR29-'2a)answer'!$C29)/$CP$5</f>
        <v>-0.90813060631414755</v>
      </c>
      <c r="FL30" s="32">
        <f>('2a) logm_x(t)'!BT29-'2a) logm_x(t)'!BS29-'2a)answer'!$C29)/$CP$5</f>
        <v>4.6920978270545604E-3</v>
      </c>
      <c r="FM30" s="32">
        <f>('2a) logm_x(t)'!BU29-'2a) logm_x(t)'!BT29-'2a)answer'!$C29)/$CP$5</f>
        <v>0.72440337846209102</v>
      </c>
      <c r="FN30" s="32">
        <f>('2a) logm_x(t)'!BV29-'2a) logm_x(t)'!BU29-'2a)answer'!$C29)/$CP$5</f>
        <v>-0.69694750372472081</v>
      </c>
      <c r="FO30" s="32">
        <f>('2a) logm_x(t)'!BW29-'2a) logm_x(t)'!BV29-'2a)answer'!$C29)/$CP$5</f>
        <v>0.58081817300481209</v>
      </c>
      <c r="FP30" s="32">
        <f>('2a) logm_x(t)'!BX29-'2a) logm_x(t)'!BW29-'2a)answer'!$C29)/$CP$5</f>
        <v>-0.19953427665564724</v>
      </c>
      <c r="FQ30" s="32">
        <f>('2a) logm_x(t)'!BY29-'2a) logm_x(t)'!BX29-'2a)answer'!$C29)/$CP$5</f>
        <v>-1.171363444109591</v>
      </c>
      <c r="FR30" s="32">
        <f>('2a) logm_x(t)'!BZ29-'2a) logm_x(t)'!BY29-'2a)answer'!$C29)/$CP$5</f>
        <v>1.9314026637473571</v>
      </c>
      <c r="FS30" s="32">
        <f>('2a) logm_x(t)'!CA29-'2a) logm_x(t)'!BZ29-'2a)answer'!$C29)/$CP$5</f>
        <v>0.64449383214487765</v>
      </c>
      <c r="FT30" s="32">
        <f>('2a) logm_x(t)'!CB29-'2a) logm_x(t)'!CA29-'2a)answer'!$C29)/$CP$5</f>
        <v>0.88397946645722003</v>
      </c>
      <c r="FU30" s="32">
        <f>('2a) logm_x(t)'!CC29-'2a) logm_x(t)'!CB29-'2a)answer'!$C29)/$CP$5</f>
        <v>-2.4157906989439732</v>
      </c>
      <c r="FV30" s="32">
        <f>('2a) logm_x(t)'!CD29-'2a) logm_x(t)'!CC29-'2a)answer'!$C29)/$CP$5</f>
        <v>-0.75016804485636812</v>
      </c>
      <c r="FW30" s="32">
        <f>('2a) logm_x(t)'!CE29-'2a) logm_x(t)'!CD29-'2a)answer'!$C29)/$CP$5</f>
        <v>0.26557342967613351</v>
      </c>
      <c r="FX30" s="32">
        <f>('2a) logm_x(t)'!CF29-'2a) logm_x(t)'!CE29-'2a)answer'!$C29)/$CP$5</f>
        <v>-0.6096666079221934</v>
      </c>
      <c r="FY30" s="32">
        <f>('2a) logm_x(t)'!CG29-'2a) logm_x(t)'!CF29-'2a)answer'!$C29)/$CP$5</f>
        <v>1.142149565919429</v>
      </c>
      <c r="FZ30" s="32">
        <f>('2a) logm_x(t)'!CH29-'2a) logm_x(t)'!CG29-'2a)answer'!$C29)/$CP$5</f>
        <v>-1.4503890453624462</v>
      </c>
      <c r="GA30" s="32">
        <f>('2a) logm_x(t)'!CI29-'2a) logm_x(t)'!CH29-'2a)answer'!$C29)/$CP$5</f>
        <v>-0.57835921281989666</v>
      </c>
      <c r="GB30" s="32">
        <f>('2a) logm_x(t)'!CJ29-'2a) logm_x(t)'!CI29-'2a)answer'!$C29)/$CP$5</f>
        <v>0.40160190704883098</v>
      </c>
      <c r="GC30" s="32">
        <f>('2a) logm_x(t)'!CK29-'2a) logm_x(t)'!CJ29-'2a)answer'!$C29)/$CP$5</f>
        <v>3.9896221045576004E-2</v>
      </c>
      <c r="GD30" s="32">
        <f>('2a) logm_x(t)'!CL29-'2a) logm_x(t)'!CK29-'2a)answer'!$C29)/$CP$5</f>
        <v>0.39850698885554009</v>
      </c>
      <c r="GE30" s="32">
        <f>('2a) logm_x(t)'!CM29-'2a) logm_x(t)'!CL29-'2a)answer'!$C29)/$CP$5</f>
        <v>-1.7579497503906818</v>
      </c>
      <c r="GF30" s="32">
        <f>('2a) logm_x(t)'!CN29-'2a) logm_x(t)'!CM29-'2a)answer'!$C29)/$CP$5</f>
        <v>0.77842533635344635</v>
      </c>
    </row>
    <row r="31" spans="1:188" x14ac:dyDescent="0.25">
      <c r="A31" s="31">
        <f>'2a) logm_x(t)'!A30</f>
        <v>27</v>
      </c>
      <c r="B31" s="32"/>
      <c r="C31" s="32">
        <f>IFERROR(('2a) logm_x(t)'!C30-'2a) logm_x(t)'!B30-'2a)answer'!$C30)^2,"")</f>
        <v>3.4672343972043726E-4</v>
      </c>
      <c r="D31" s="32">
        <f>IFERROR(('2a) logm_x(t)'!D30-'2a) logm_x(t)'!C30-'2a)answer'!$C30)^2,"")</f>
        <v>1.9129407190327295E-3</v>
      </c>
      <c r="E31" s="32">
        <f>IFERROR(('2a) logm_x(t)'!E30-'2a) logm_x(t)'!D30-'2a)answer'!$C30)^2,"")</f>
        <v>1.466960689200132E-2</v>
      </c>
      <c r="F31" s="32">
        <f>IFERROR(('2a) logm_x(t)'!F30-'2a) logm_x(t)'!E30-'2a)answer'!$C30)^2,"")</f>
        <v>5.2763794821813698E-3</v>
      </c>
      <c r="G31" s="32">
        <f>IFERROR(('2a) logm_x(t)'!G30-'2a) logm_x(t)'!F30-'2a)answer'!$C30)^2,"")</f>
        <v>5.2825198767680026E-5</v>
      </c>
      <c r="H31" s="32">
        <f>IFERROR(('2a) logm_x(t)'!H30-'2a) logm_x(t)'!G30-'2a)answer'!$C30)^2,"")</f>
        <v>2.1287516831271107E-2</v>
      </c>
      <c r="I31" s="32">
        <f>IFERROR(('2a) logm_x(t)'!I30-'2a) logm_x(t)'!H30-'2a)answer'!$C30)^2,"")</f>
        <v>3.4733824515753818E-3</v>
      </c>
      <c r="J31" s="32">
        <f>IFERROR(('2a) logm_x(t)'!J30-'2a) logm_x(t)'!I30-'2a)answer'!$C30)^2,"")</f>
        <v>4.9292245528258097E-3</v>
      </c>
      <c r="K31" s="32">
        <f>IFERROR(('2a) logm_x(t)'!K30-'2a) logm_x(t)'!J30-'2a)answer'!$C30)^2,"")</f>
        <v>3.3061089220276404E-4</v>
      </c>
      <c r="L31" s="32">
        <f>IFERROR(('2a) logm_x(t)'!L30-'2a) logm_x(t)'!K30-'2a)answer'!$C30)^2,"")</f>
        <v>4.6046620828286396E-3</v>
      </c>
      <c r="M31" s="32">
        <f>IFERROR(('2a) logm_x(t)'!M30-'2a) logm_x(t)'!L30-'2a)answer'!$C30)^2,"")</f>
        <v>9.1271579944041809E-4</v>
      </c>
      <c r="N31" s="32">
        <f>IFERROR(('2a) logm_x(t)'!N30-'2a) logm_x(t)'!M30-'2a)answer'!$C30)^2,"")</f>
        <v>5.9187994681201645E-6</v>
      </c>
      <c r="O31" s="32">
        <f>IFERROR(('2a) logm_x(t)'!O30-'2a) logm_x(t)'!N30-'2a)answer'!$C30)^2,"")</f>
        <v>1.1936025016796861E-4</v>
      </c>
      <c r="P31" s="32">
        <f>IFERROR(('2a) logm_x(t)'!P30-'2a) logm_x(t)'!O30-'2a)answer'!$C30)^2,"")</f>
        <v>1.7610677887470384E-2</v>
      </c>
      <c r="Q31" s="32">
        <f>IFERROR(('2a) logm_x(t)'!Q30-'2a) logm_x(t)'!P30-'2a)answer'!$C30)^2,"")</f>
        <v>1.7918302920243174E-2</v>
      </c>
      <c r="R31" s="32">
        <f>IFERROR(('2a) logm_x(t)'!R30-'2a) logm_x(t)'!Q30-'2a)answer'!$C30)^2,"")</f>
        <v>9.1604244007221787E-4</v>
      </c>
      <c r="S31" s="32">
        <f>IFERROR(('2a) logm_x(t)'!S30-'2a) logm_x(t)'!R30-'2a)answer'!$C30)^2,"")</f>
        <v>3.0888330383228035E-2</v>
      </c>
      <c r="T31" s="32">
        <f>IFERROR(('2a) logm_x(t)'!T30-'2a) logm_x(t)'!S30-'2a)answer'!$C30)^2,"")</f>
        <v>2.3246909798815839E-2</v>
      </c>
      <c r="U31" s="32">
        <f>IFERROR(('2a) logm_x(t)'!U30-'2a) logm_x(t)'!T30-'2a)answer'!$C30)^2,"")</f>
        <v>6.0179272648977523E-3</v>
      </c>
      <c r="V31" s="32">
        <f>IFERROR(('2a) logm_x(t)'!V30-'2a) logm_x(t)'!U30-'2a)answer'!$C30)^2,"")</f>
        <v>3.407203548256079E-2</v>
      </c>
      <c r="W31" s="32">
        <f>IFERROR(('2a) logm_x(t)'!W30-'2a) logm_x(t)'!V30-'2a)answer'!$C30)^2,"")</f>
        <v>2.0214966598592284E-4</v>
      </c>
      <c r="X31" s="32">
        <f>IFERROR(('2a) logm_x(t)'!X30-'2a) logm_x(t)'!W30-'2a)answer'!$C30)^2,"")</f>
        <v>0.21029274780488807</v>
      </c>
      <c r="Y31" s="32">
        <f>IFERROR(('2a) logm_x(t)'!Y30-'2a) logm_x(t)'!X30-'2a)answer'!$C30)^2,"")</f>
        <v>0.37200130417682958</v>
      </c>
      <c r="Z31" s="32">
        <f>IFERROR(('2a) logm_x(t)'!Z30-'2a) logm_x(t)'!Y30-'2a)answer'!$C30)^2,"")</f>
        <v>0.41855913370707931</v>
      </c>
      <c r="AA31" s="32">
        <f>IFERROR(('2a) logm_x(t)'!AA30-'2a) logm_x(t)'!Z30-'2a)answer'!$C30)^2,"")</f>
        <v>0.16501391538714502</v>
      </c>
      <c r="AB31" s="32">
        <f>IFERROR(('2a) logm_x(t)'!AB30-'2a) logm_x(t)'!AA30-'2a)answer'!$C30)^2,"")</f>
        <v>1.1035492463127725E-2</v>
      </c>
      <c r="AC31" s="32">
        <f>IFERROR(('2a) logm_x(t)'!AC30-'2a) logm_x(t)'!AB30-'2a)answer'!$C30)^2,"")</f>
        <v>5.9892828290287602E-4</v>
      </c>
      <c r="AD31" s="32">
        <f>IFERROR(('2a) logm_x(t)'!AD30-'2a) logm_x(t)'!AC30-'2a)answer'!$C30)^2,"")</f>
        <v>2.1618164249162419E-2</v>
      </c>
      <c r="AE31" s="32">
        <f>IFERROR(('2a) logm_x(t)'!AE30-'2a) logm_x(t)'!AD30-'2a)answer'!$C30)^2,"")</f>
        <v>3.9343380773519207E-6</v>
      </c>
      <c r="AF31" s="32">
        <f>IFERROR(('2a) logm_x(t)'!AF30-'2a) logm_x(t)'!AE30-'2a)answer'!$C30)^2,"")</f>
        <v>1.3718502131410016E-3</v>
      </c>
      <c r="AG31" s="32">
        <f>IFERROR(('2a) logm_x(t)'!AG30-'2a) logm_x(t)'!AF30-'2a)answer'!$C30)^2,"")</f>
        <v>5.8555835520369443E-2</v>
      </c>
      <c r="AH31" s="32">
        <f>IFERROR(('2a) logm_x(t)'!AH30-'2a) logm_x(t)'!AG30-'2a)answer'!$C30)^2,"")</f>
        <v>2.3296268002350514E-2</v>
      </c>
      <c r="AI31" s="32">
        <f>IFERROR(('2a) logm_x(t)'!AI30-'2a) logm_x(t)'!AH30-'2a)answer'!$C30)^2,"")</f>
        <v>2.8285791984923348E-4</v>
      </c>
      <c r="AJ31" s="32">
        <f>IFERROR(('2a) logm_x(t)'!AJ30-'2a) logm_x(t)'!AI30-'2a)answer'!$C30)^2,"")</f>
        <v>5.6865071318272994E-3</v>
      </c>
      <c r="AK31" s="32">
        <f>IFERROR(('2a) logm_x(t)'!AK30-'2a) logm_x(t)'!AJ30-'2a)answer'!$C30)^2,"")</f>
        <v>1.1785206627544651E-2</v>
      </c>
      <c r="AL31" s="32">
        <f>IFERROR(('2a) logm_x(t)'!AL30-'2a) logm_x(t)'!AK30-'2a)answer'!$C30)^2,"")</f>
        <v>1.4963291760330366E-2</v>
      </c>
      <c r="AM31" s="32">
        <f>IFERROR(('2a) logm_x(t)'!AM30-'2a) logm_x(t)'!AL30-'2a)answer'!$C30)^2,"")</f>
        <v>0.10353884644115424</v>
      </c>
      <c r="AN31" s="32">
        <f>IFERROR(('2a) logm_x(t)'!AN30-'2a) logm_x(t)'!AM30-'2a)answer'!$C30)^2,"")</f>
        <v>8.2126165683381644E-2</v>
      </c>
      <c r="AO31" s="32">
        <f>IFERROR(('2a) logm_x(t)'!AO30-'2a) logm_x(t)'!AN30-'2a)answer'!$C30)^2,"")</f>
        <v>1.3497920571687654E-3</v>
      </c>
      <c r="AP31" s="32">
        <f>IFERROR(('2a) logm_x(t)'!AP30-'2a) logm_x(t)'!AO30-'2a)answer'!$C30)^2,"")</f>
        <v>3.1240811155128874E-3</v>
      </c>
      <c r="AQ31" s="32">
        <f>IFERROR(('2a) logm_x(t)'!AQ30-'2a) logm_x(t)'!AP30-'2a)answer'!$C30)^2,"")</f>
        <v>3.5360115595681633E-2</v>
      </c>
      <c r="AR31" s="32">
        <f>IFERROR(('2a) logm_x(t)'!AR30-'2a) logm_x(t)'!AQ30-'2a)answer'!$C30)^2,"")</f>
        <v>5.0125562412964668E-2</v>
      </c>
      <c r="AS31" s="32">
        <f>IFERROR(('2a) logm_x(t)'!AS30-'2a) logm_x(t)'!AR30-'2a)answer'!$C30)^2,"")</f>
        <v>1.2812861773936887E-2</v>
      </c>
      <c r="AT31" s="32">
        <f>IFERROR(('2a) logm_x(t)'!AT30-'2a) logm_x(t)'!AS30-'2a)answer'!$C30)^2,"")</f>
        <v>1.1877367185281661E-2</v>
      </c>
      <c r="AU31" s="32">
        <f>IFERROR(('2a) logm_x(t)'!AU30-'2a) logm_x(t)'!AT30-'2a)answer'!$C30)^2,"")</f>
        <v>3.3564366394603841E-2</v>
      </c>
      <c r="AV31" s="32">
        <f>IFERROR(('2a) logm_x(t)'!AV30-'2a) logm_x(t)'!AU30-'2a)answer'!$C30)^2,"")</f>
        <v>5.3685202741587867E-3</v>
      </c>
      <c r="AW31" s="32">
        <f>IFERROR(('2a) logm_x(t)'!AW30-'2a) logm_x(t)'!AV30-'2a)answer'!$C30)^2,"")</f>
        <v>4.8653645346501295E-2</v>
      </c>
      <c r="AX31" s="32">
        <f>IFERROR(('2a) logm_x(t)'!AX30-'2a) logm_x(t)'!AW30-'2a)answer'!$C30)^2,"")</f>
        <v>2.2110265120556832E-4</v>
      </c>
      <c r="AY31" s="32">
        <f>IFERROR(('2a) logm_x(t)'!AY30-'2a) logm_x(t)'!AX30-'2a)answer'!$C30)^2,"")</f>
        <v>1.1573827756352901E-2</v>
      </c>
      <c r="AZ31" s="32">
        <f>IFERROR(('2a) logm_x(t)'!AZ30-'2a) logm_x(t)'!AY30-'2a)answer'!$C30)^2,"")</f>
        <v>8.7517326127128448E-4</v>
      </c>
      <c r="BA31" s="32">
        <f>IFERROR(('2a) logm_x(t)'!BA30-'2a) logm_x(t)'!AZ30-'2a)answer'!$C30)^2,"")</f>
        <v>1.8001188720493605E-3</v>
      </c>
      <c r="BB31" s="32">
        <f>IFERROR(('2a) logm_x(t)'!BB30-'2a) logm_x(t)'!BA30-'2a)answer'!$C30)^2,"")</f>
        <v>1.8727937120485469E-2</v>
      </c>
      <c r="BC31" s="32">
        <f>IFERROR(('2a) logm_x(t)'!BC30-'2a) logm_x(t)'!BB30-'2a)answer'!$C30)^2,"")</f>
        <v>5.3953507406588164E-2</v>
      </c>
      <c r="BD31" s="32">
        <f>IFERROR(('2a) logm_x(t)'!BD30-'2a) logm_x(t)'!BC30-'2a)answer'!$C30)^2,"")</f>
        <v>1.5130118874221671E-3</v>
      </c>
      <c r="BE31" s="32">
        <f>IFERROR(('2a) logm_x(t)'!BE30-'2a) logm_x(t)'!BD30-'2a)answer'!$C30)^2,"")</f>
        <v>2.6233638244575461E-2</v>
      </c>
      <c r="BF31" s="32">
        <f>IFERROR(('2a) logm_x(t)'!BF30-'2a) logm_x(t)'!BE30-'2a)answer'!$C30)^2,"")</f>
        <v>0.11727315526569891</v>
      </c>
      <c r="BG31" s="32">
        <f>IFERROR(('2a) logm_x(t)'!BG30-'2a) logm_x(t)'!BF30-'2a)answer'!$C30)^2,"")</f>
        <v>1.4464454631740902E-3</v>
      </c>
      <c r="BH31" s="32">
        <f>IFERROR(('2a) logm_x(t)'!BH30-'2a) logm_x(t)'!BG30-'2a)answer'!$C30)^2,"")</f>
        <v>1.9987509795891558E-2</v>
      </c>
      <c r="BI31" s="32">
        <f>IFERROR(('2a) logm_x(t)'!BI30-'2a) logm_x(t)'!BH30-'2a)answer'!$C30)^2,"")</f>
        <v>4.9927009445943741E-5</v>
      </c>
      <c r="BJ31" s="32">
        <f>IFERROR(('2a) logm_x(t)'!BJ30-'2a) logm_x(t)'!BI30-'2a)answer'!$C30)^2,"")</f>
        <v>7.3923248666358794E-4</v>
      </c>
      <c r="BK31" s="32">
        <f>IFERROR(('2a) logm_x(t)'!BK30-'2a) logm_x(t)'!BJ30-'2a)answer'!$C30)^2,"")</f>
        <v>3.2498799110616777E-3</v>
      </c>
      <c r="BL31" s="32">
        <f>IFERROR(('2a) logm_x(t)'!BL30-'2a) logm_x(t)'!BK30-'2a)answer'!$C30)^2,"")</f>
        <v>2.0797301310431712E-3</v>
      </c>
      <c r="BM31" s="32">
        <f>IFERROR(('2a) logm_x(t)'!BM30-'2a) logm_x(t)'!BL30-'2a)answer'!$C30)^2,"")</f>
        <v>3.4209407762021818E-2</v>
      </c>
      <c r="BN31" s="32">
        <f>IFERROR(('2a) logm_x(t)'!BN30-'2a) logm_x(t)'!BM30-'2a)answer'!$C30)^2,"")</f>
        <v>2.6518843470533203E-2</v>
      </c>
      <c r="BO31" s="32">
        <f>IFERROR(('2a) logm_x(t)'!BO30-'2a) logm_x(t)'!BN30-'2a)answer'!$C30)^2,"")</f>
        <v>5.8982372744360314E-4</v>
      </c>
      <c r="BP31" s="32">
        <f>IFERROR(('2a) logm_x(t)'!BP30-'2a) logm_x(t)'!BO30-'2a)answer'!$C30)^2,"")</f>
        <v>8.6519659976871434E-4</v>
      </c>
      <c r="BQ31" s="32">
        <f>IFERROR(('2a) logm_x(t)'!BQ30-'2a) logm_x(t)'!BP30-'2a)answer'!$C30)^2,"")</f>
        <v>3.3979411811447379E-3</v>
      </c>
      <c r="BR31" s="32">
        <f>IFERROR(('2a) logm_x(t)'!BR30-'2a) logm_x(t)'!BQ30-'2a)answer'!$C30)^2,"")</f>
        <v>4.6646553653289929E-2</v>
      </c>
      <c r="BS31" s="32">
        <f>IFERROR(('2a) logm_x(t)'!BS30-'2a) logm_x(t)'!BR30-'2a)answer'!$C30)^2,"")</f>
        <v>2.4968759435651279E-3</v>
      </c>
      <c r="BT31" s="32">
        <f>IFERROR(('2a) logm_x(t)'!BT30-'2a) logm_x(t)'!BS30-'2a)answer'!$C30)^2,"")</f>
        <v>5.3516768481006047E-2</v>
      </c>
      <c r="BU31" s="32">
        <f>IFERROR(('2a) logm_x(t)'!BU30-'2a) logm_x(t)'!BT30-'2a)answer'!$C30)^2,"")</f>
        <v>2.007235469479474E-3</v>
      </c>
      <c r="BV31" s="32">
        <f>IFERROR(('2a) logm_x(t)'!BV30-'2a) logm_x(t)'!BU30-'2a)answer'!$C30)^2,"")</f>
        <v>1.1483016437265142E-3</v>
      </c>
      <c r="BW31" s="32">
        <f>IFERROR(('2a) logm_x(t)'!BW30-'2a) logm_x(t)'!BV30-'2a)answer'!$C30)^2,"")</f>
        <v>1.7625143481771707E-3</v>
      </c>
      <c r="BX31" s="32">
        <f>IFERROR(('2a) logm_x(t)'!BX30-'2a) logm_x(t)'!BW30-'2a)answer'!$C30)^2,"")</f>
        <v>1.3278075184772222E-3</v>
      </c>
      <c r="BY31" s="32">
        <f>IFERROR(('2a) logm_x(t)'!BY30-'2a) logm_x(t)'!BX30-'2a)answer'!$C30)^2,"")</f>
        <v>3.2600048158833807E-2</v>
      </c>
      <c r="BZ31" s="32">
        <f>IFERROR(('2a) logm_x(t)'!BZ30-'2a) logm_x(t)'!BY30-'2a)answer'!$C30)^2,"")</f>
        <v>1.1944273811816204E-5</v>
      </c>
      <c r="CA31" s="32">
        <f>IFERROR(('2a) logm_x(t)'!CA30-'2a) logm_x(t)'!BZ30-'2a)answer'!$C30)^2,"")</f>
        <v>6.8589098772326926E-4</v>
      </c>
      <c r="CB31" s="32">
        <f>IFERROR(('2a) logm_x(t)'!CB30-'2a) logm_x(t)'!CA30-'2a)answer'!$C30)^2,"")</f>
        <v>3.787569616064775E-4</v>
      </c>
      <c r="CC31" s="32">
        <f>IFERROR(('2a) logm_x(t)'!CC30-'2a) logm_x(t)'!CB30-'2a)answer'!$C30)^2,"")</f>
        <v>4.1889545811024179E-3</v>
      </c>
      <c r="CD31" s="32">
        <f>IFERROR(('2a) logm_x(t)'!CD30-'2a) logm_x(t)'!CC30-'2a)answer'!$C30)^2,"")</f>
        <v>2.8319486602061166E-2</v>
      </c>
      <c r="CE31" s="32">
        <f>IFERROR(('2a) logm_x(t)'!CE30-'2a) logm_x(t)'!CD30-'2a)answer'!$C30)^2,"")</f>
        <v>1.767238589044039E-2</v>
      </c>
      <c r="CF31" s="32">
        <f>IFERROR(('2a) logm_x(t)'!CF30-'2a) logm_x(t)'!CE30-'2a)answer'!$C30)^2,"")</f>
        <v>4.2077125734259188E-2</v>
      </c>
      <c r="CG31" s="32">
        <f>IFERROR(('2a) logm_x(t)'!CG30-'2a) logm_x(t)'!CF30-'2a)answer'!$C30)^2,"")</f>
        <v>2.8141461409536279E-4</v>
      </c>
      <c r="CH31" s="32">
        <f>IFERROR(('2a) logm_x(t)'!CH30-'2a) logm_x(t)'!CG30-'2a)answer'!$C30)^2,"")</f>
        <v>9.0202414858577223E-4</v>
      </c>
      <c r="CI31" s="32">
        <f>IFERROR(('2a) logm_x(t)'!CI30-'2a) logm_x(t)'!CH30-'2a)answer'!$C30)^2,"")</f>
        <v>8.8423254845286362E-4</v>
      </c>
      <c r="CJ31" s="32">
        <f>IFERROR(('2a) logm_x(t)'!CJ30-'2a) logm_x(t)'!CI30-'2a)answer'!$C30)^2,"")</f>
        <v>3.9574890329231293E-3</v>
      </c>
      <c r="CK31" s="32">
        <f>IFERROR(('2a) logm_x(t)'!CK30-'2a) logm_x(t)'!CJ30-'2a)answer'!$C30)^2,"")</f>
        <v>2.500696956834803E-3</v>
      </c>
      <c r="CL31" s="32">
        <f>IFERROR(('2a) logm_x(t)'!CL30-'2a) logm_x(t)'!CK30-'2a)answer'!$C30)^2,"")</f>
        <v>8.8608891230454348E-4</v>
      </c>
      <c r="CM31" s="32">
        <f>IFERROR(('2a) logm_x(t)'!CM30-'2a) logm_x(t)'!CL30-'2a)answer'!$C30)^2,"")</f>
        <v>5.2139569276616346E-3</v>
      </c>
      <c r="CN31" s="32">
        <f>IFERROR(('2a) logm_x(t)'!CN30-'2a) logm_x(t)'!CM30-'2a)answer'!$C30)^2,"")</f>
        <v>1.2527603463925969E-2</v>
      </c>
      <c r="CT31" s="31">
        <f t="shared" si="3"/>
        <v>27</v>
      </c>
      <c r="CU31" s="32">
        <f>('2a) logm_x(t)'!C30-'2a) logm_x(t)'!B30-'2a)answer'!$C30)/$CP$5</f>
        <v>0.13340858401034406</v>
      </c>
      <c r="CV31" s="32">
        <f>('2a) logm_x(t)'!D30-'2a) logm_x(t)'!C30-'2a)answer'!$C30)/$CP$5</f>
        <v>-0.31335954592744442</v>
      </c>
      <c r="CW31" s="32">
        <f>('2a) logm_x(t)'!E30-'2a) logm_x(t)'!D30-'2a)answer'!$C30)/$CP$5</f>
        <v>-0.86776356508339592</v>
      </c>
      <c r="CX31" s="32">
        <f>('2a) logm_x(t)'!F30-'2a) logm_x(t)'!E30-'2a)answer'!$C30)/$CP$5</f>
        <v>0.52042743731333507</v>
      </c>
      <c r="CY31" s="32">
        <f>('2a) logm_x(t)'!G30-'2a) logm_x(t)'!F30-'2a)answer'!$C30)/$CP$5</f>
        <v>-5.2073017336941668E-2</v>
      </c>
      <c r="CZ31" s="32">
        <f>('2a) logm_x(t)'!H30-'2a) logm_x(t)'!G30-'2a)answer'!$C30)/$CP$5</f>
        <v>1.0453330355061734</v>
      </c>
      <c r="DA31" s="32">
        <f>('2a) logm_x(t)'!I30-'2a) logm_x(t)'!H30-'2a)answer'!$C30)/$CP$5</f>
        <v>-0.42224885081411873</v>
      </c>
      <c r="DB31" s="32">
        <f>('2a) logm_x(t)'!J30-'2a) logm_x(t)'!I30-'2a)answer'!$C30)/$CP$5</f>
        <v>-0.50301562420138746</v>
      </c>
      <c r="DC31" s="32">
        <f>('2a) logm_x(t)'!K30-'2a) logm_x(t)'!J30-'2a)answer'!$C30)/$CP$5</f>
        <v>-0.13027190145719253</v>
      </c>
      <c r="DD31" s="32">
        <f>('2a) logm_x(t)'!L30-'2a) logm_x(t)'!K30-'2a)answer'!$C30)/$CP$5</f>
        <v>-0.48617324560872743</v>
      </c>
      <c r="DE31" s="32">
        <f>('2a) logm_x(t)'!M30-'2a) logm_x(t)'!L30-'2a)answer'!$C30)/$CP$5</f>
        <v>0.21645117991598914</v>
      </c>
      <c r="DF31" s="32">
        <f>('2a) logm_x(t)'!N30-'2a) logm_x(t)'!M30-'2a)answer'!$C30)/$CP$5</f>
        <v>1.7430465534207171E-2</v>
      </c>
      <c r="DG31" s="32">
        <f>('2a) logm_x(t)'!O30-'2a) logm_x(t)'!N30-'2a)answer'!$C30)/$CP$5</f>
        <v>7.8274812065330018E-2</v>
      </c>
      <c r="DH31" s="32">
        <f>('2a) logm_x(t)'!P30-'2a) logm_x(t)'!O30-'2a)answer'!$C30)/$CP$5</f>
        <v>-0.95078037777546087</v>
      </c>
      <c r="DI31" s="32">
        <f>('2a) logm_x(t)'!Q30-'2a) logm_x(t)'!P30-'2a)answer'!$C30)/$CP$5</f>
        <v>0.95904858863632059</v>
      </c>
      <c r="DJ31" s="32">
        <f>('2a) logm_x(t)'!R30-'2a) logm_x(t)'!Q30-'2a)answer'!$C30)/$CP$5</f>
        <v>-0.21684527870010617</v>
      </c>
      <c r="DK31" s="32">
        <f>('2a) logm_x(t)'!S30-'2a) logm_x(t)'!R30-'2a)answer'!$C30)/$CP$5</f>
        <v>1.2591845615943806</v>
      </c>
      <c r="DL31" s="32">
        <f>('2a) logm_x(t)'!T30-'2a) logm_x(t)'!S30-'2a)answer'!$C30)/$CP$5</f>
        <v>-1.0923826371231262</v>
      </c>
      <c r="DM31" s="32">
        <f>('2a) logm_x(t)'!U30-'2a) logm_x(t)'!T30-'2a)answer'!$C30)/$CP$5</f>
        <v>0.55579628626481148</v>
      </c>
      <c r="DN31" s="32">
        <f>('2a) logm_x(t)'!V30-'2a) logm_x(t)'!U30-'2a)answer'!$C30)/$CP$5</f>
        <v>-1.3224863953033748</v>
      </c>
      <c r="DO31" s="32">
        <f>('2a) logm_x(t)'!W30-'2a) logm_x(t)'!V30-'2a)answer'!$C30)/$CP$5</f>
        <v>0.10186586735647964</v>
      </c>
      <c r="DP31" s="32">
        <f>('2a) logm_x(t)'!X30-'2a) logm_x(t)'!W30-'2a)answer'!$C30)/$CP$5</f>
        <v>-3.2855215588136026</v>
      </c>
      <c r="DQ31" s="32">
        <f>('2a) logm_x(t)'!Y30-'2a) logm_x(t)'!X30-'2a)answer'!$C30)/$CP$5</f>
        <v>-4.3698286186649691</v>
      </c>
      <c r="DR31" s="32">
        <f>('2a) logm_x(t)'!Z30-'2a) logm_x(t)'!Y30-'2a)answer'!$C30)/$CP$5</f>
        <v>4.6352224905712172</v>
      </c>
      <c r="DS31" s="32">
        <f>('2a) logm_x(t)'!AA30-'2a) logm_x(t)'!Z30-'2a)answer'!$C30)/$CP$5</f>
        <v>2.9103985005992419</v>
      </c>
      <c r="DT31" s="32">
        <f>('2a) logm_x(t)'!AB30-'2a) logm_x(t)'!AA30-'2a)answer'!$C30)/$CP$5</f>
        <v>-0.7526412770657962</v>
      </c>
      <c r="DU31" s="32">
        <f>('2a) logm_x(t)'!AC30-'2a) logm_x(t)'!AB30-'2a)answer'!$C30)/$CP$5</f>
        <v>-0.17533942757995791</v>
      </c>
      <c r="DV31" s="32">
        <f>('2a) logm_x(t)'!AD30-'2a) logm_x(t)'!AC30-'2a)answer'!$C30)/$CP$5</f>
        <v>1.053420048389955</v>
      </c>
      <c r="DW31" s="32">
        <f>('2a) logm_x(t)'!AE30-'2a) logm_x(t)'!AD30-'2a)answer'!$C30)/$CP$5</f>
        <v>1.421111033822257E-2</v>
      </c>
      <c r="DX31" s="32">
        <f>('2a) logm_x(t)'!AF30-'2a) logm_x(t)'!AE30-'2a)answer'!$C30)/$CP$5</f>
        <v>-0.26536614834296152</v>
      </c>
      <c r="DY31" s="32">
        <f>('2a) logm_x(t)'!AG30-'2a) logm_x(t)'!AF30-'2a)answer'!$C30)/$CP$5</f>
        <v>1.7337132347017117</v>
      </c>
      <c r="DZ31" s="32">
        <f>('2a) logm_x(t)'!AH30-'2a) logm_x(t)'!AG30-'2a)answer'!$C30)/$CP$5</f>
        <v>-1.0935417041871063</v>
      </c>
      <c r="EA31" s="32">
        <f>('2a) logm_x(t)'!AI30-'2a) logm_x(t)'!AH30-'2a)answer'!$C30)/$CP$5</f>
        <v>0.12049703066694413</v>
      </c>
      <c r="EB31" s="32">
        <f>('2a) logm_x(t)'!AJ30-'2a) logm_x(t)'!AI30-'2a)answer'!$C30)/$CP$5</f>
        <v>-0.54027511874177903</v>
      </c>
      <c r="EC31" s="32">
        <f>('2a) logm_x(t)'!AK30-'2a) logm_x(t)'!AJ30-'2a)answer'!$C30)/$CP$5</f>
        <v>0.7777871683568417</v>
      </c>
      <c r="ED31" s="32">
        <f>('2a) logm_x(t)'!AL30-'2a) logm_x(t)'!AK30-'2a)answer'!$C30)/$CP$5</f>
        <v>-0.8764068138100084</v>
      </c>
      <c r="EE31" s="32">
        <f>('2a) logm_x(t)'!AM30-'2a) logm_x(t)'!AL30-'2a)answer'!$C30)/$CP$5</f>
        <v>2.3053869710876791</v>
      </c>
      <c r="EF31" s="32">
        <f>('2a) logm_x(t)'!AN30-'2a) logm_x(t)'!AM30-'2a)answer'!$C30)/$CP$5</f>
        <v>-2.0532079956634157</v>
      </c>
      <c r="EG31" s="32">
        <f>('2a) logm_x(t)'!AO30-'2a) logm_x(t)'!AN30-'2a)answer'!$C30)/$CP$5</f>
        <v>0.26322407456868185</v>
      </c>
      <c r="EH31" s="32">
        <f>('2a) logm_x(t)'!AP30-'2a) logm_x(t)'!AO30-'2a)answer'!$C30)/$CP$5</f>
        <v>-0.4004546345353574</v>
      </c>
      <c r="EI31" s="32">
        <f>('2a) logm_x(t)'!AQ30-'2a) logm_x(t)'!AP30-'2a)answer'!$C30)/$CP$5</f>
        <v>1.3472525411681247</v>
      </c>
      <c r="EJ31" s="32">
        <f>('2a) logm_x(t)'!AR30-'2a) logm_x(t)'!AQ30-'2a)answer'!$C30)/$CP$5</f>
        <v>-1.6040644083480495</v>
      </c>
      <c r="EK31" s="32">
        <f>('2a) logm_x(t)'!AS30-'2a) logm_x(t)'!AR30-'2a)answer'!$C30)/$CP$5</f>
        <v>0.81098952333150498</v>
      </c>
      <c r="EL31" s="32">
        <f>('2a) logm_x(t)'!AT30-'2a) logm_x(t)'!AS30-'2a)answer'!$C30)/$CP$5</f>
        <v>-0.78082240182641138</v>
      </c>
      <c r="EM31" s="32">
        <f>('2a) logm_x(t)'!AU30-'2a) logm_x(t)'!AT30-'2a)answer'!$C30)/$CP$5</f>
        <v>1.3125969779357429</v>
      </c>
      <c r="EN31" s="32">
        <f>('2a) logm_x(t)'!AV30-'2a) logm_x(t)'!AU30-'2a)answer'!$C30)/$CP$5</f>
        <v>-0.5249518519206634</v>
      </c>
      <c r="EO31" s="32">
        <f>('2a) logm_x(t)'!AW30-'2a) logm_x(t)'!AV30-'2a)answer'!$C30)/$CP$5</f>
        <v>1.5803375737897116</v>
      </c>
      <c r="EP31" s="32">
        <f>('2a) logm_x(t)'!AX30-'2a) logm_x(t)'!AW30-'2a)answer'!$C30)/$CP$5</f>
        <v>-0.10653422440688244</v>
      </c>
      <c r="EQ31" s="32">
        <f>('2a) logm_x(t)'!AY30-'2a) logm_x(t)'!AX30-'2a)answer'!$C30)/$CP$5</f>
        <v>-0.77078043238930327</v>
      </c>
      <c r="ER31" s="32">
        <f>('2a) logm_x(t)'!AZ30-'2a) logm_x(t)'!AY30-'2a)answer'!$C30)/$CP$5</f>
        <v>-0.21195281727789797</v>
      </c>
      <c r="ES31" s="32">
        <f>('2a) logm_x(t)'!BA30-'2a) logm_x(t)'!AZ30-'2a)answer'!$C30)/$CP$5</f>
        <v>-0.30397842878331</v>
      </c>
      <c r="ET31" s="32">
        <f>('2a) logm_x(t)'!BB30-'2a) logm_x(t)'!BA30-'2a)answer'!$C30)/$CP$5</f>
        <v>-0.98047639990664359</v>
      </c>
      <c r="EU31" s="32">
        <f>('2a) logm_x(t)'!BC30-'2a) logm_x(t)'!BB30-'2a)answer'!$C30)/$CP$5</f>
        <v>1.6641865765815704</v>
      </c>
      <c r="EV31" s="32">
        <f>('2a) logm_x(t)'!BD30-'2a) logm_x(t)'!BC30-'2a)answer'!$C30)/$CP$5</f>
        <v>0.27868483938094074</v>
      </c>
      <c r="EW31" s="32">
        <f>('2a) logm_x(t)'!BE30-'2a) logm_x(t)'!BD30-'2a)answer'!$C30)/$CP$5</f>
        <v>-1.1604366485451383</v>
      </c>
      <c r="EX31" s="32">
        <f>('2a) logm_x(t)'!BF30-'2a) logm_x(t)'!BE30-'2a)answer'!$C30)/$CP$5</f>
        <v>2.4535305980004751</v>
      </c>
      <c r="EY31" s="32">
        <f>('2a) logm_x(t)'!BG30-'2a) logm_x(t)'!BF30-'2a)answer'!$C30)/$CP$5</f>
        <v>0.27248537981826415</v>
      </c>
      <c r="EZ31" s="32">
        <f>('2a) logm_x(t)'!BH30-'2a) logm_x(t)'!BG30-'2a)answer'!$C30)/$CP$5</f>
        <v>-1.0129115380117639</v>
      </c>
      <c r="FA31" s="32">
        <f>('2a) logm_x(t)'!BI30-'2a) logm_x(t)'!BH30-'2a)answer'!$C30)/$CP$5</f>
        <v>-5.0624407110760501E-2</v>
      </c>
      <c r="FB31" s="32">
        <f>('2a) logm_x(t)'!BJ30-'2a) logm_x(t)'!BI30-'2a)answer'!$C30)/$CP$5</f>
        <v>0.19479719348793675</v>
      </c>
      <c r="FC31" s="32">
        <f>('2a) logm_x(t)'!BK30-'2a) logm_x(t)'!BJ30-'2a)answer'!$C30)/$CP$5</f>
        <v>0.40843770763093507</v>
      </c>
      <c r="FD31" s="32">
        <f>('2a) logm_x(t)'!BL30-'2a) logm_x(t)'!BK30-'2a)answer'!$C30)/$CP$5</f>
        <v>0.3267350049247999</v>
      </c>
      <c r="FE31" s="32">
        <f>('2a) logm_x(t)'!BM30-'2a) logm_x(t)'!BL30-'2a)answer'!$C30)/$CP$5</f>
        <v>-1.3251497263635474</v>
      </c>
      <c r="FF31" s="32">
        <f>('2a) logm_x(t)'!BN30-'2a) logm_x(t)'!BM30-'2a)answer'!$C30)/$CP$5</f>
        <v>1.1667275776882682</v>
      </c>
      <c r="FG31" s="32">
        <f>('2a) logm_x(t)'!BO30-'2a) logm_x(t)'!BN30-'2a)answer'!$C30)/$CP$5</f>
        <v>0.17400162055071466</v>
      </c>
      <c r="FH31" s="32">
        <f>('2a) logm_x(t)'!BP30-'2a) logm_x(t)'!BO30-'2a)answer'!$C30)/$CP$5</f>
        <v>-0.21074126148083791</v>
      </c>
      <c r="FI31" s="32">
        <f>('2a) logm_x(t)'!BQ30-'2a) logm_x(t)'!BP30-'2a)answer'!$C30)/$CP$5</f>
        <v>0.41763809087574794</v>
      </c>
      <c r="FJ31" s="32">
        <f>('2a) logm_x(t)'!BR30-'2a) logm_x(t)'!BQ30-'2a)answer'!$C30)/$CP$5</f>
        <v>1.5473977274833459</v>
      </c>
      <c r="FK31" s="32">
        <f>('2a) logm_x(t)'!BS30-'2a) logm_x(t)'!BR30-'2a)answer'!$C30)/$CP$5</f>
        <v>-0.35800628907674636</v>
      </c>
      <c r="FL31" s="32">
        <f>('2a) logm_x(t)'!BT30-'2a) logm_x(t)'!BS30-'2a)answer'!$C30)/$CP$5</f>
        <v>-1.6574373222868621</v>
      </c>
      <c r="FM31" s="32">
        <f>('2a) logm_x(t)'!BU30-'2a) logm_x(t)'!BT30-'2a)answer'!$C30)/$CP$5</f>
        <v>0.32098987580465393</v>
      </c>
      <c r="FN31" s="32">
        <f>('2a) logm_x(t)'!BV30-'2a) logm_x(t)'!BU30-'2a)answer'!$C30)/$CP$5</f>
        <v>0.24278405827545138</v>
      </c>
      <c r="FO31" s="32">
        <f>('2a) logm_x(t)'!BW30-'2a) logm_x(t)'!BV30-'2a)answer'!$C30)/$CP$5</f>
        <v>-0.30078661341322971</v>
      </c>
      <c r="FP31" s="32">
        <f>('2a) logm_x(t)'!BX30-'2a) logm_x(t)'!BW30-'2a)answer'!$C30)/$CP$5</f>
        <v>0.26107166270499216</v>
      </c>
      <c r="FQ31" s="32">
        <f>('2a) logm_x(t)'!BY30-'2a) logm_x(t)'!BX30-'2a)answer'!$C30)/$CP$5</f>
        <v>1.2936038343910048</v>
      </c>
      <c r="FR31" s="32">
        <f>('2a) logm_x(t)'!BZ30-'2a) logm_x(t)'!BY30-'2a)answer'!$C30)/$CP$5</f>
        <v>2.4761220563402173E-2</v>
      </c>
      <c r="FS31" s="32">
        <f>('2a) logm_x(t)'!CA30-'2a) logm_x(t)'!BZ30-'2a)answer'!$C30)/$CP$5</f>
        <v>0.18763753614350223</v>
      </c>
      <c r="FT31" s="32">
        <f>('2a) logm_x(t)'!CB30-'2a) logm_x(t)'!CA30-'2a)answer'!$C30)/$CP$5</f>
        <v>-0.13943521972017373</v>
      </c>
      <c r="FU31" s="32">
        <f>('2a) logm_x(t)'!CC30-'2a) logm_x(t)'!CB30-'2a)answer'!$C30)/$CP$5</f>
        <v>-0.46370843844768106</v>
      </c>
      <c r="FV31" s="32">
        <f>('2a) logm_x(t)'!CD30-'2a) logm_x(t)'!CC30-'2a)answer'!$C30)/$CP$5</f>
        <v>-1.2056877857694275</v>
      </c>
      <c r="FW31" s="32">
        <f>('2a) logm_x(t)'!CE30-'2a) logm_x(t)'!CD30-'2a)answer'!$C30)/$CP$5</f>
        <v>0.95244469339290683</v>
      </c>
      <c r="FX31" s="32">
        <f>('2a) logm_x(t)'!CF30-'2a) logm_x(t)'!CE30-'2a)answer'!$C30)/$CP$5</f>
        <v>-1.4696543560933122</v>
      </c>
      <c r="FY31" s="32">
        <f>('2a) logm_x(t)'!CG30-'2a) logm_x(t)'!CF30-'2a)answer'!$C30)/$CP$5</f>
        <v>-0.12018921450558341</v>
      </c>
      <c r="FZ31" s="32">
        <f>('2a) logm_x(t)'!CH30-'2a) logm_x(t)'!CG30-'2a)answer'!$C30)/$CP$5</f>
        <v>0.21517967914399994</v>
      </c>
      <c r="GA31" s="32">
        <f>('2a) logm_x(t)'!CI30-'2a) logm_x(t)'!CH30-'2a)answer'!$C30)/$CP$5</f>
        <v>0.21304699944176539</v>
      </c>
      <c r="GB31" s="32">
        <f>('2a) logm_x(t)'!CJ30-'2a) logm_x(t)'!CI30-'2a)answer'!$C30)/$CP$5</f>
        <v>0.45071502237239736</v>
      </c>
      <c r="GC31" s="32">
        <f>('2a) logm_x(t)'!CK30-'2a) logm_x(t)'!CJ30-'2a)answer'!$C30)/$CP$5</f>
        <v>-0.35828011602367726</v>
      </c>
      <c r="GD31" s="32">
        <f>('2a) logm_x(t)'!CL30-'2a) logm_x(t)'!CK30-'2a)answer'!$C30)/$CP$5</f>
        <v>-0.21327051835187932</v>
      </c>
      <c r="GE31" s="32">
        <f>('2a) logm_x(t)'!CM30-'2a) logm_x(t)'!CL30-'2a)answer'!$C30)/$CP$5</f>
        <v>-0.51733980251197609</v>
      </c>
      <c r="GF31" s="32">
        <f>('2a) logm_x(t)'!CN30-'2a) logm_x(t)'!CM30-'2a)answer'!$C30)/$CP$5</f>
        <v>-0.80191100305162877</v>
      </c>
    </row>
    <row r="32" spans="1:188" x14ac:dyDescent="0.25">
      <c r="A32" s="31">
        <f>'2a) logm_x(t)'!A31</f>
        <v>28</v>
      </c>
      <c r="B32" s="32"/>
      <c r="C32" s="32">
        <f>IFERROR(('2a) logm_x(t)'!C31-'2a) logm_x(t)'!B31-'2a)answer'!$C31)^2,"")</f>
        <v>1.9337682048267671E-4</v>
      </c>
      <c r="D32" s="32">
        <f>IFERROR(('2a) logm_x(t)'!D31-'2a) logm_x(t)'!C31-'2a)answer'!$C31)^2,"")</f>
        <v>1.0659670242426544E-2</v>
      </c>
      <c r="E32" s="32">
        <f>IFERROR(('2a) logm_x(t)'!E31-'2a) logm_x(t)'!D31-'2a)answer'!$C31)^2,"")</f>
        <v>0.11691006087654136</v>
      </c>
      <c r="F32" s="32">
        <f>IFERROR(('2a) logm_x(t)'!F31-'2a) logm_x(t)'!E31-'2a)answer'!$C31)^2,"")</f>
        <v>4.1223536654864716E-2</v>
      </c>
      <c r="G32" s="32">
        <f>IFERROR(('2a) logm_x(t)'!G31-'2a) logm_x(t)'!F31-'2a)answer'!$C31)^2,"")</f>
        <v>1.6815652509183539E-2</v>
      </c>
      <c r="H32" s="32">
        <f>IFERROR(('2a) logm_x(t)'!H31-'2a) logm_x(t)'!G31-'2a)answer'!$C31)^2,"")</f>
        <v>2.4056127179564499E-2</v>
      </c>
      <c r="I32" s="32">
        <f>IFERROR(('2a) logm_x(t)'!I31-'2a) logm_x(t)'!H31-'2a)answer'!$C31)^2,"")</f>
        <v>2.6003154566128003E-3</v>
      </c>
      <c r="J32" s="32">
        <f>IFERROR(('2a) logm_x(t)'!J31-'2a) logm_x(t)'!I31-'2a)answer'!$C31)^2,"")</f>
        <v>3.8831087274366405E-2</v>
      </c>
      <c r="K32" s="32">
        <f>IFERROR(('2a) logm_x(t)'!K31-'2a) logm_x(t)'!J31-'2a)answer'!$C31)^2,"")</f>
        <v>7.3886817803802754E-2</v>
      </c>
      <c r="L32" s="32">
        <f>IFERROR(('2a) logm_x(t)'!L31-'2a) logm_x(t)'!K31-'2a)answer'!$C31)^2,"")</f>
        <v>6.3284758641422769E-3</v>
      </c>
      <c r="M32" s="32">
        <f>IFERROR(('2a) logm_x(t)'!M31-'2a) logm_x(t)'!L31-'2a)answer'!$C31)^2,"")</f>
        <v>2.3693656013207181E-3</v>
      </c>
      <c r="N32" s="32">
        <f>IFERROR(('2a) logm_x(t)'!N31-'2a) logm_x(t)'!M31-'2a)answer'!$C31)^2,"")</f>
        <v>3.719740385613187E-4</v>
      </c>
      <c r="O32" s="32">
        <f>IFERROR(('2a) logm_x(t)'!O31-'2a) logm_x(t)'!N31-'2a)answer'!$C31)^2,"")</f>
        <v>1.0775123366904064E-4</v>
      </c>
      <c r="P32" s="32">
        <f>IFERROR(('2a) logm_x(t)'!P31-'2a) logm_x(t)'!O31-'2a)answer'!$C31)^2,"")</f>
        <v>1.6512923635148345E-3</v>
      </c>
      <c r="Q32" s="32">
        <f>IFERROR(('2a) logm_x(t)'!Q31-'2a) logm_x(t)'!P31-'2a)answer'!$C31)^2,"")</f>
        <v>2.3762917008525977E-3</v>
      </c>
      <c r="R32" s="32">
        <f>IFERROR(('2a) logm_x(t)'!R31-'2a) logm_x(t)'!Q31-'2a)answer'!$C31)^2,"")</f>
        <v>2.4184168848321294E-2</v>
      </c>
      <c r="S32" s="32">
        <f>IFERROR(('2a) logm_x(t)'!S31-'2a) logm_x(t)'!R31-'2a)answer'!$C31)^2,"")</f>
        <v>4.4084831565487734E-3</v>
      </c>
      <c r="T32" s="32">
        <f>IFERROR(('2a) logm_x(t)'!T31-'2a) logm_x(t)'!S31-'2a)answer'!$C31)^2,"")</f>
        <v>1.1562177208206141E-3</v>
      </c>
      <c r="U32" s="32">
        <f>IFERROR(('2a) logm_x(t)'!U31-'2a) logm_x(t)'!T31-'2a)answer'!$C31)^2,"")</f>
        <v>1.8056949542127665E-2</v>
      </c>
      <c r="V32" s="32">
        <f>IFERROR(('2a) logm_x(t)'!V31-'2a) logm_x(t)'!U31-'2a)answer'!$C31)^2,"")</f>
        <v>6.6291328716988909E-2</v>
      </c>
      <c r="W32" s="32">
        <f>IFERROR(('2a) logm_x(t)'!W31-'2a) logm_x(t)'!V31-'2a)answer'!$C31)^2,"")</f>
        <v>2.1222258151451521E-3</v>
      </c>
      <c r="X32" s="32">
        <f>IFERROR(('2a) logm_x(t)'!X31-'2a) logm_x(t)'!W31-'2a)answer'!$C31)^2,"")</f>
        <v>4.3933037757688453E-3</v>
      </c>
      <c r="Y32" s="32">
        <f>IFERROR(('2a) logm_x(t)'!Y31-'2a) logm_x(t)'!X31-'2a)answer'!$C31)^2,"")</f>
        <v>3.9225121680402071E-3</v>
      </c>
      <c r="Z32" s="32">
        <f>IFERROR(('2a) logm_x(t)'!Z31-'2a) logm_x(t)'!Y31-'2a)answer'!$C31)^2,"")</f>
        <v>5.5443453629907486E-3</v>
      </c>
      <c r="AA32" s="32">
        <f>IFERROR(('2a) logm_x(t)'!AA31-'2a) logm_x(t)'!Z31-'2a)answer'!$C31)^2,"")</f>
        <v>1.0399647967604408E-3</v>
      </c>
      <c r="AB32" s="32">
        <f>IFERROR(('2a) logm_x(t)'!AB31-'2a) logm_x(t)'!AA31-'2a)answer'!$C31)^2,"")</f>
        <v>9.132981412900476E-3</v>
      </c>
      <c r="AC32" s="32">
        <f>IFERROR(('2a) logm_x(t)'!AC31-'2a) logm_x(t)'!AB31-'2a)answer'!$C31)^2,"")</f>
        <v>4.4220052030078073E-3</v>
      </c>
      <c r="AD32" s="32">
        <f>IFERROR(('2a) logm_x(t)'!AD31-'2a) logm_x(t)'!AC31-'2a)answer'!$C31)^2,"")</f>
        <v>1.9321718790475039E-3</v>
      </c>
      <c r="AE32" s="32">
        <f>IFERROR(('2a) logm_x(t)'!AE31-'2a) logm_x(t)'!AD31-'2a)answer'!$C31)^2,"")</f>
        <v>7.2386618049085629E-3</v>
      </c>
      <c r="AF32" s="32">
        <f>IFERROR(('2a) logm_x(t)'!AF31-'2a) logm_x(t)'!AE31-'2a)answer'!$C31)^2,"")</f>
        <v>1.4569437923658165E-2</v>
      </c>
      <c r="AG32" s="32">
        <f>IFERROR(('2a) logm_x(t)'!AG31-'2a) logm_x(t)'!AF31-'2a)answer'!$C31)^2,"")</f>
        <v>3.4939116182598163E-3</v>
      </c>
      <c r="AH32" s="32">
        <f>IFERROR(('2a) logm_x(t)'!AH31-'2a) logm_x(t)'!AG31-'2a)answer'!$C31)^2,"")</f>
        <v>3.4776119939263364E-3</v>
      </c>
      <c r="AI32" s="32">
        <f>IFERROR(('2a) logm_x(t)'!AI31-'2a) logm_x(t)'!AH31-'2a)answer'!$C31)^2,"")</f>
        <v>5.722576110127736E-3</v>
      </c>
      <c r="AJ32" s="32">
        <f>IFERROR(('2a) logm_x(t)'!AJ31-'2a) logm_x(t)'!AI31-'2a)answer'!$C31)^2,"")</f>
        <v>4.0849923205134188E-5</v>
      </c>
      <c r="AK32" s="32">
        <f>IFERROR(('2a) logm_x(t)'!AK31-'2a) logm_x(t)'!AJ31-'2a)answer'!$C31)^2,"")</f>
        <v>2.3832307702169255E-4</v>
      </c>
      <c r="AL32" s="32">
        <f>IFERROR(('2a) logm_x(t)'!AL31-'2a) logm_x(t)'!AK31-'2a)answer'!$C31)^2,"")</f>
        <v>3.619221602214364E-3</v>
      </c>
      <c r="AM32" s="32">
        <f>IFERROR(('2a) logm_x(t)'!AM31-'2a) logm_x(t)'!AL31-'2a)answer'!$C31)^2,"")</f>
        <v>0.13308001754494278</v>
      </c>
      <c r="AN32" s="32">
        <f>IFERROR(('2a) logm_x(t)'!AN31-'2a) logm_x(t)'!AM31-'2a)answer'!$C31)^2,"")</f>
        <v>6.8203698002758965E-3</v>
      </c>
      <c r="AO32" s="32">
        <f>IFERROR(('2a) logm_x(t)'!AO31-'2a) logm_x(t)'!AN31-'2a)answer'!$C31)^2,"")</f>
        <v>3.6208209704860859E-3</v>
      </c>
      <c r="AP32" s="32">
        <f>IFERROR(('2a) logm_x(t)'!AP31-'2a) logm_x(t)'!AO31-'2a)answer'!$C31)^2,"")</f>
        <v>3.7538144187439981E-3</v>
      </c>
      <c r="AQ32" s="32">
        <f>IFERROR(('2a) logm_x(t)'!AQ31-'2a) logm_x(t)'!AP31-'2a)answer'!$C31)^2,"")</f>
        <v>3.523591562384909E-2</v>
      </c>
      <c r="AR32" s="32">
        <f>IFERROR(('2a) logm_x(t)'!AR31-'2a) logm_x(t)'!AQ31-'2a)answer'!$C31)^2,"")</f>
        <v>2.3311585608595572E-2</v>
      </c>
      <c r="AS32" s="32">
        <f>IFERROR(('2a) logm_x(t)'!AS31-'2a) logm_x(t)'!AR31-'2a)answer'!$C31)^2,"")</f>
        <v>1.6014866752488172E-2</v>
      </c>
      <c r="AT32" s="32">
        <f>IFERROR(('2a) logm_x(t)'!AT31-'2a) logm_x(t)'!AS31-'2a)answer'!$C31)^2,"")</f>
        <v>6.0161699405264939E-2</v>
      </c>
      <c r="AU32" s="32">
        <f>IFERROR(('2a) logm_x(t)'!AU31-'2a) logm_x(t)'!AT31-'2a)answer'!$C31)^2,"")</f>
        <v>2.8412924254499584E-2</v>
      </c>
      <c r="AV32" s="32">
        <f>IFERROR(('2a) logm_x(t)'!AV31-'2a) logm_x(t)'!AU31-'2a)answer'!$C31)^2,"")</f>
        <v>4.6921099004380115E-2</v>
      </c>
      <c r="AW32" s="32">
        <f>IFERROR(('2a) logm_x(t)'!AW31-'2a) logm_x(t)'!AV31-'2a)answer'!$C31)^2,"")</f>
        <v>6.7596366681503877E-3</v>
      </c>
      <c r="AX32" s="32">
        <f>IFERROR(('2a) logm_x(t)'!AX31-'2a) logm_x(t)'!AW31-'2a)answer'!$C31)^2,"")</f>
        <v>1.0000265201892216E-2</v>
      </c>
      <c r="AY32" s="32">
        <f>IFERROR(('2a) logm_x(t)'!AY31-'2a) logm_x(t)'!AX31-'2a)answer'!$C31)^2,"")</f>
        <v>9.6095668714112695E-3</v>
      </c>
      <c r="AZ32" s="32">
        <f>IFERROR(('2a) logm_x(t)'!AZ31-'2a) logm_x(t)'!AY31-'2a)answer'!$C31)^2,"")</f>
        <v>1.9600527525004767E-3</v>
      </c>
      <c r="BA32" s="32">
        <f>IFERROR(('2a) logm_x(t)'!BA31-'2a) logm_x(t)'!AZ31-'2a)answer'!$C31)^2,"")</f>
        <v>1.1341706261037299E-3</v>
      </c>
      <c r="BB32" s="32">
        <f>IFERROR(('2a) logm_x(t)'!BB31-'2a) logm_x(t)'!BA31-'2a)answer'!$C31)^2,"")</f>
        <v>2.3317825332631027E-2</v>
      </c>
      <c r="BC32" s="32">
        <f>IFERROR(('2a) logm_x(t)'!BC31-'2a) logm_x(t)'!BB31-'2a)answer'!$C31)^2,"")</f>
        <v>8.5168962465875533E-2</v>
      </c>
      <c r="BD32" s="32">
        <f>IFERROR(('2a) logm_x(t)'!BD31-'2a) logm_x(t)'!BC31-'2a)answer'!$C31)^2,"")</f>
        <v>1.5137479163513281E-3</v>
      </c>
      <c r="BE32" s="32">
        <f>IFERROR(('2a) logm_x(t)'!BE31-'2a) logm_x(t)'!BD31-'2a)answer'!$C31)^2,"")</f>
        <v>5.4673911086281874E-3</v>
      </c>
      <c r="BF32" s="32">
        <f>IFERROR(('2a) logm_x(t)'!BF31-'2a) logm_x(t)'!BE31-'2a)answer'!$C31)^2,"")</f>
        <v>7.0017058682943787E-4</v>
      </c>
      <c r="BG32" s="32">
        <f>IFERROR(('2a) logm_x(t)'!BG31-'2a) logm_x(t)'!BF31-'2a)answer'!$C31)^2,"")</f>
        <v>3.9087303383461922E-3</v>
      </c>
      <c r="BH32" s="32">
        <f>IFERROR(('2a) logm_x(t)'!BH31-'2a) logm_x(t)'!BG31-'2a)answer'!$C31)^2,"")</f>
        <v>4.0433363443696912E-2</v>
      </c>
      <c r="BI32" s="32">
        <f>IFERROR(('2a) logm_x(t)'!BI31-'2a) logm_x(t)'!BH31-'2a)answer'!$C31)^2,"")</f>
        <v>9.4709959643468396E-3</v>
      </c>
      <c r="BJ32" s="32">
        <f>IFERROR(('2a) logm_x(t)'!BJ31-'2a) logm_x(t)'!BI31-'2a)answer'!$C31)^2,"")</f>
        <v>7.6234567797267658E-2</v>
      </c>
      <c r="BK32" s="32">
        <f>IFERROR(('2a) logm_x(t)'!BK31-'2a) logm_x(t)'!BJ31-'2a)answer'!$C31)^2,"")</f>
        <v>5.730315154783696E-2</v>
      </c>
      <c r="BL32" s="32">
        <f>IFERROR(('2a) logm_x(t)'!BL31-'2a) logm_x(t)'!BK31-'2a)answer'!$C31)^2,"")</f>
        <v>9.9580048187405783E-4</v>
      </c>
      <c r="BM32" s="32">
        <f>IFERROR(('2a) logm_x(t)'!BM31-'2a) logm_x(t)'!BL31-'2a)answer'!$C31)^2,"")</f>
        <v>6.5540158052314009E-4</v>
      </c>
      <c r="BN32" s="32">
        <f>IFERROR(('2a) logm_x(t)'!BN31-'2a) logm_x(t)'!BM31-'2a)answer'!$C31)^2,"")</f>
        <v>2.1514220065209314E-2</v>
      </c>
      <c r="BO32" s="32">
        <f>IFERROR(('2a) logm_x(t)'!BO31-'2a) logm_x(t)'!BN31-'2a)answer'!$C31)^2,"")</f>
        <v>5.1283512306477584E-3</v>
      </c>
      <c r="BP32" s="32">
        <f>IFERROR(('2a) logm_x(t)'!BP31-'2a) logm_x(t)'!BO31-'2a)answer'!$C31)^2,"")</f>
        <v>5.6525048601350034E-6</v>
      </c>
      <c r="BQ32" s="32">
        <f>IFERROR(('2a) logm_x(t)'!BQ31-'2a) logm_x(t)'!BP31-'2a)answer'!$C31)^2,"")</f>
        <v>1.6864956446322505E-3</v>
      </c>
      <c r="BR32" s="32">
        <f>IFERROR(('2a) logm_x(t)'!BR31-'2a) logm_x(t)'!BQ31-'2a)answer'!$C31)^2,"")</f>
        <v>6.8059938883834429E-6</v>
      </c>
      <c r="BS32" s="32">
        <f>IFERROR(('2a) logm_x(t)'!BS31-'2a) logm_x(t)'!BR31-'2a)answer'!$C31)^2,"")</f>
        <v>9.4280596927379442E-3</v>
      </c>
      <c r="BT32" s="32">
        <f>IFERROR(('2a) logm_x(t)'!BT31-'2a) logm_x(t)'!BS31-'2a)answer'!$C31)^2,"")</f>
        <v>6.3153842453013018E-2</v>
      </c>
      <c r="BU32" s="32">
        <f>IFERROR(('2a) logm_x(t)'!BU31-'2a) logm_x(t)'!BT31-'2a)answer'!$C31)^2,"")</f>
        <v>6.6047471756157366E-3</v>
      </c>
      <c r="BV32" s="32">
        <f>IFERROR(('2a) logm_x(t)'!BV31-'2a) logm_x(t)'!BU31-'2a)answer'!$C31)^2,"")</f>
        <v>6.0792099165158856E-5</v>
      </c>
      <c r="BW32" s="32">
        <f>IFERROR(('2a) logm_x(t)'!BW31-'2a) logm_x(t)'!BV31-'2a)answer'!$C31)^2,"")</f>
        <v>7.4064102228567569E-3</v>
      </c>
      <c r="BX32" s="32">
        <f>IFERROR(('2a) logm_x(t)'!BX31-'2a) logm_x(t)'!BW31-'2a)answer'!$C31)^2,"")</f>
        <v>2.2549704839933921E-4</v>
      </c>
      <c r="BY32" s="32">
        <f>IFERROR(('2a) logm_x(t)'!BY31-'2a) logm_x(t)'!BX31-'2a)answer'!$C31)^2,"")</f>
        <v>1.0182693799064357E-4</v>
      </c>
      <c r="BZ32" s="32">
        <f>IFERROR(('2a) logm_x(t)'!BZ31-'2a) logm_x(t)'!BY31-'2a)answer'!$C31)^2,"")</f>
        <v>8.9966953160035206E-5</v>
      </c>
      <c r="CA32" s="32">
        <f>IFERROR(('2a) logm_x(t)'!CA31-'2a) logm_x(t)'!BZ31-'2a)answer'!$C31)^2,"")</f>
        <v>1.3628098183838458E-2</v>
      </c>
      <c r="CB32" s="32">
        <f>IFERROR(('2a) logm_x(t)'!CB31-'2a) logm_x(t)'!CA31-'2a)answer'!$C31)^2,"")</f>
        <v>1.0185319704982154E-2</v>
      </c>
      <c r="CC32" s="32">
        <f>IFERROR(('2a) logm_x(t)'!CC31-'2a) logm_x(t)'!CB31-'2a)answer'!$C31)^2,"")</f>
        <v>1.9402428666753124E-2</v>
      </c>
      <c r="CD32" s="32">
        <f>IFERROR(('2a) logm_x(t)'!CD31-'2a) logm_x(t)'!CC31-'2a)answer'!$C31)^2,"")</f>
        <v>2.1660408591239563E-2</v>
      </c>
      <c r="CE32" s="32">
        <f>IFERROR(('2a) logm_x(t)'!CE31-'2a) logm_x(t)'!CD31-'2a)answer'!$C31)^2,"")</f>
        <v>1.346429958012554E-3</v>
      </c>
      <c r="CF32" s="32">
        <f>IFERROR(('2a) logm_x(t)'!CF31-'2a) logm_x(t)'!CE31-'2a)answer'!$C31)^2,"")</f>
        <v>4.5134183522501343E-6</v>
      </c>
      <c r="CG32" s="32">
        <f>IFERROR(('2a) logm_x(t)'!CG31-'2a) logm_x(t)'!CF31-'2a)answer'!$C31)^2,"")</f>
        <v>6.3816435546982104E-6</v>
      </c>
      <c r="CH32" s="32">
        <f>IFERROR(('2a) logm_x(t)'!CH31-'2a) logm_x(t)'!CG31-'2a)answer'!$C31)^2,"")</f>
        <v>3.0729193126281156E-3</v>
      </c>
      <c r="CI32" s="32">
        <f>IFERROR(('2a) logm_x(t)'!CI31-'2a) logm_x(t)'!CH31-'2a)answer'!$C31)^2,"")</f>
        <v>3.4825728111990382E-2</v>
      </c>
      <c r="CJ32" s="32">
        <f>IFERROR(('2a) logm_x(t)'!CJ31-'2a) logm_x(t)'!CI31-'2a)answer'!$C31)^2,"")</f>
        <v>3.9986089325736954E-2</v>
      </c>
      <c r="CK32" s="32">
        <f>IFERROR(('2a) logm_x(t)'!CK31-'2a) logm_x(t)'!CJ31-'2a)answer'!$C31)^2,"")</f>
        <v>1.5800592041699364E-3</v>
      </c>
      <c r="CL32" s="32">
        <f>IFERROR(('2a) logm_x(t)'!CL31-'2a) logm_x(t)'!CK31-'2a)answer'!$C31)^2,"")</f>
        <v>1.1966263162888171E-2</v>
      </c>
      <c r="CM32" s="32">
        <f>IFERROR(('2a) logm_x(t)'!CM31-'2a) logm_x(t)'!CL31-'2a)answer'!$C31)^2,"")</f>
        <v>4.7489737797582095E-2</v>
      </c>
      <c r="CN32" s="32">
        <f>IFERROR(('2a) logm_x(t)'!CN31-'2a) logm_x(t)'!CM31-'2a)answer'!$C31)^2,"")</f>
        <v>2.2176358077687586E-2</v>
      </c>
      <c r="CT32" s="31">
        <f t="shared" si="3"/>
        <v>28</v>
      </c>
      <c r="CU32" s="32">
        <f>('2a) logm_x(t)'!C31-'2a) logm_x(t)'!B31-'2a)answer'!$C31)/$CP$5</f>
        <v>-9.9630975140516914E-2</v>
      </c>
      <c r="CV32" s="32">
        <f>('2a) logm_x(t)'!D31-'2a) logm_x(t)'!C31-'2a)answer'!$C31)/$CP$5</f>
        <v>0.73971437476459756</v>
      </c>
      <c r="CW32" s="32">
        <f>('2a) logm_x(t)'!E31-'2a) logm_x(t)'!D31-'2a)answer'!$C31)/$CP$5</f>
        <v>-2.4497294134023186</v>
      </c>
      <c r="CX32" s="32">
        <f>('2a) logm_x(t)'!F31-'2a) logm_x(t)'!E31-'2a)answer'!$C31)/$CP$5</f>
        <v>1.4546710552776669</v>
      </c>
      <c r="CY32" s="32">
        <f>('2a) logm_x(t)'!G31-'2a) logm_x(t)'!F31-'2a)answer'!$C31)/$CP$5</f>
        <v>-0.92907128078225387</v>
      </c>
      <c r="CZ32" s="32">
        <f>('2a) logm_x(t)'!H31-'2a) logm_x(t)'!G31-'2a)answer'!$C31)/$CP$5</f>
        <v>1.111232741286688</v>
      </c>
      <c r="DA32" s="32">
        <f>('2a) logm_x(t)'!I31-'2a) logm_x(t)'!H31-'2a)answer'!$C31)/$CP$5</f>
        <v>0.3653467026924978</v>
      </c>
      <c r="DB32" s="32">
        <f>('2a) logm_x(t)'!J31-'2a) logm_x(t)'!I31-'2a)answer'!$C31)/$CP$5</f>
        <v>1.4118285140191924</v>
      </c>
      <c r="DC32" s="32">
        <f>('2a) logm_x(t)'!K31-'2a) logm_x(t)'!J31-'2a)answer'!$C31)/$CP$5</f>
        <v>-1.94749187586774</v>
      </c>
      <c r="DD32" s="32">
        <f>('2a) logm_x(t)'!L31-'2a) logm_x(t)'!K31-'2a)answer'!$C31)/$CP$5</f>
        <v>-0.56995653484790698</v>
      </c>
      <c r="DE32" s="32">
        <f>('2a) logm_x(t)'!M31-'2a) logm_x(t)'!L31-'2a)answer'!$C31)/$CP$5</f>
        <v>-0.34874517915828329</v>
      </c>
      <c r="DF32" s="32">
        <f>('2a) logm_x(t)'!N31-'2a) logm_x(t)'!M31-'2a)answer'!$C31)/$CP$5</f>
        <v>0.1381810499681462</v>
      </c>
      <c r="DG32" s="32">
        <f>('2a) logm_x(t)'!O31-'2a) logm_x(t)'!N31-'2a)answer'!$C31)/$CP$5</f>
        <v>-7.4370944839641143E-2</v>
      </c>
      <c r="DH32" s="32">
        <f>('2a) logm_x(t)'!P31-'2a) logm_x(t)'!O31-'2a)answer'!$C31)/$CP$5</f>
        <v>0.29114152977043201</v>
      </c>
      <c r="DI32" s="32">
        <f>('2a) logm_x(t)'!Q31-'2a) logm_x(t)'!P31-'2a)answer'!$C31)/$CP$5</f>
        <v>-0.34925453094370773</v>
      </c>
      <c r="DJ32" s="32">
        <f>('2a) logm_x(t)'!R31-'2a) logm_x(t)'!Q31-'2a)answer'!$C31)/$CP$5</f>
        <v>1.1141861523782013</v>
      </c>
      <c r="DK32" s="32">
        <f>('2a) logm_x(t)'!S31-'2a) logm_x(t)'!R31-'2a)answer'!$C31)/$CP$5</f>
        <v>-0.47570395953250377</v>
      </c>
      <c r="DL32" s="32">
        <f>('2a) logm_x(t)'!T31-'2a) logm_x(t)'!S31-'2a)answer'!$C31)/$CP$5</f>
        <v>0.24361946439129559</v>
      </c>
      <c r="DM32" s="32">
        <f>('2a) logm_x(t)'!U31-'2a) logm_x(t)'!T31-'2a)answer'!$C31)/$CP$5</f>
        <v>-0.96275185839927546</v>
      </c>
      <c r="DN32" s="32">
        <f>('2a) logm_x(t)'!V31-'2a) logm_x(t)'!U31-'2a)answer'!$C31)/$CP$5</f>
        <v>-1.844677859978632</v>
      </c>
      <c r="DO32" s="32">
        <f>('2a) logm_x(t)'!W31-'2a) logm_x(t)'!V31-'2a)answer'!$C31)/$CP$5</f>
        <v>-0.33005625674695355</v>
      </c>
      <c r="DP32" s="32">
        <f>('2a) logm_x(t)'!X31-'2a) logm_x(t)'!W31-'2a)answer'!$C31)/$CP$5</f>
        <v>0.47488427645912035</v>
      </c>
      <c r="DQ32" s="32">
        <f>('2a) logm_x(t)'!Y31-'2a) logm_x(t)'!X31-'2a)answer'!$C31)/$CP$5</f>
        <v>-0.44871885945897161</v>
      </c>
      <c r="DR32" s="32">
        <f>('2a) logm_x(t)'!Z31-'2a) logm_x(t)'!Y31-'2a)answer'!$C31)/$CP$5</f>
        <v>0.53347897851471227</v>
      </c>
      <c r="DS32" s="32">
        <f>('2a) logm_x(t)'!AA31-'2a) logm_x(t)'!Z31-'2a)answer'!$C31)/$CP$5</f>
        <v>-0.23104761647830518</v>
      </c>
      <c r="DT32" s="32">
        <f>('2a) logm_x(t)'!AB31-'2a) logm_x(t)'!AA31-'2a)answer'!$C31)/$CP$5</f>
        <v>0.68469705559919714</v>
      </c>
      <c r="DU32" s="32">
        <f>('2a) logm_x(t)'!AC31-'2a) logm_x(t)'!AB31-'2a)answer'!$C31)/$CP$5</f>
        <v>0.476432959259044</v>
      </c>
      <c r="DV32" s="32">
        <f>('2a) logm_x(t)'!AD31-'2a) logm_x(t)'!AC31-'2a)answer'!$C31)/$CP$5</f>
        <v>0.31493073874093103</v>
      </c>
      <c r="DW32" s="32">
        <f>('2a) logm_x(t)'!AE31-'2a) logm_x(t)'!AD31-'2a)answer'!$C31)/$CP$5</f>
        <v>-0.60956681614510377</v>
      </c>
      <c r="DX32" s="32">
        <f>('2a) logm_x(t)'!AF31-'2a) logm_x(t)'!AE31-'2a)answer'!$C31)/$CP$5</f>
        <v>0.86479580066815998</v>
      </c>
      <c r="DY32" s="32">
        <f>('2a) logm_x(t)'!AG31-'2a) logm_x(t)'!AF31-'2a)answer'!$C31)/$CP$5</f>
        <v>-0.42349484752865174</v>
      </c>
      <c r="DZ32" s="32">
        <f>('2a) logm_x(t)'!AH31-'2a) logm_x(t)'!AG31-'2a)answer'!$C31)/$CP$5</f>
        <v>0.42250585908685045</v>
      </c>
      <c r="EA32" s="32">
        <f>('2a) logm_x(t)'!AI31-'2a) logm_x(t)'!AH31-'2a)answer'!$C31)/$CP$5</f>
        <v>0.54198586730638376</v>
      </c>
      <c r="EB32" s="32">
        <f>('2a) logm_x(t)'!AJ31-'2a) logm_x(t)'!AI31-'2a)answer'!$C31)/$CP$5</f>
        <v>-4.5791808470315526E-2</v>
      </c>
      <c r="EC32" s="32">
        <f>('2a) logm_x(t)'!AK31-'2a) logm_x(t)'!AJ31-'2a)answer'!$C31)/$CP$5</f>
        <v>0.11060511766859155</v>
      </c>
      <c r="ED32" s="32">
        <f>('2a) logm_x(t)'!AL31-'2a) logm_x(t)'!AK31-'2a)answer'!$C31)/$CP$5</f>
        <v>0.43102232090962195</v>
      </c>
      <c r="EE32" s="32">
        <f>('2a) logm_x(t)'!AM31-'2a) logm_x(t)'!AL31-'2a)answer'!$C31)/$CP$5</f>
        <v>-2.6136570313906407</v>
      </c>
      <c r="EF32" s="32">
        <f>('2a) logm_x(t)'!AN31-'2a) logm_x(t)'!AM31-'2a)answer'!$C31)/$CP$5</f>
        <v>0.59169259582711009</v>
      </c>
      <c r="EG32" s="32">
        <f>('2a) logm_x(t)'!AO31-'2a) logm_x(t)'!AN31-'2a)answer'!$C31)/$CP$5</f>
        <v>0.43111754681148617</v>
      </c>
      <c r="EH32" s="32">
        <f>('2a) logm_x(t)'!AP31-'2a) logm_x(t)'!AO31-'2a)answer'!$C31)/$CP$5</f>
        <v>0.43896366422647015</v>
      </c>
      <c r="EI32" s="32">
        <f>('2a) logm_x(t)'!AQ31-'2a) logm_x(t)'!AP31-'2a)answer'!$C31)/$CP$5</f>
        <v>1.3448843939475115</v>
      </c>
      <c r="EJ32" s="32">
        <f>('2a) logm_x(t)'!AR31-'2a) logm_x(t)'!AQ31-'2a)answer'!$C31)/$CP$5</f>
        <v>-1.0939011542228572</v>
      </c>
      <c r="EK32" s="32">
        <f>('2a) logm_x(t)'!AS31-'2a) logm_x(t)'!AR31-'2a)answer'!$C31)/$CP$5</f>
        <v>-0.90667958709519769</v>
      </c>
      <c r="EL32" s="32">
        <f>('2a) logm_x(t)'!AT31-'2a) logm_x(t)'!AS31-'2a)answer'!$C31)/$CP$5</f>
        <v>1.7573255408389421</v>
      </c>
      <c r="EM32" s="32">
        <f>('2a) logm_x(t)'!AU31-'2a) logm_x(t)'!AT31-'2a)answer'!$C31)/$CP$5</f>
        <v>-1.2076751781554298</v>
      </c>
      <c r="EN32" s="32">
        <f>('2a) logm_x(t)'!AV31-'2a) logm_x(t)'!AU31-'2a)answer'!$C31)/$CP$5</f>
        <v>1.5519447684799632</v>
      </c>
      <c r="EO32" s="32">
        <f>('2a) logm_x(t)'!AW31-'2a) logm_x(t)'!AV31-'2a)answer'!$C31)/$CP$5</f>
        <v>-0.58905229171527851</v>
      </c>
      <c r="EP32" s="32">
        <f>('2a) logm_x(t)'!AX31-'2a) logm_x(t)'!AW31-'2a)answer'!$C31)/$CP$5</f>
        <v>0.71646987088565928</v>
      </c>
      <c r="EQ32" s="32">
        <f>('2a) logm_x(t)'!AY31-'2a) logm_x(t)'!AX31-'2a)answer'!$C31)/$CP$5</f>
        <v>-0.70233462570176375</v>
      </c>
      <c r="ER32" s="32">
        <f>('2a) logm_x(t)'!AZ31-'2a) logm_x(t)'!AY31-'2a)answer'!$C31)/$CP$5</f>
        <v>-0.31719479590546035</v>
      </c>
      <c r="ES32" s="32">
        <f>('2a) logm_x(t)'!BA31-'2a) logm_x(t)'!AZ31-'2a)answer'!$C31)/$CP$5</f>
        <v>-0.24128558176526613</v>
      </c>
      <c r="ET32" s="32">
        <f>('2a) logm_x(t)'!BB31-'2a) logm_x(t)'!BA31-'2a)answer'!$C31)/$CP$5</f>
        <v>-1.0940475446218572</v>
      </c>
      <c r="EU32" s="32">
        <f>('2a) logm_x(t)'!BC31-'2a) logm_x(t)'!BB31-'2a)answer'!$C31)/$CP$5</f>
        <v>2.0908980217303594</v>
      </c>
      <c r="EV32" s="32">
        <f>('2a) logm_x(t)'!BD31-'2a) logm_x(t)'!BC31-'2a)answer'!$C31)/$CP$5</f>
        <v>-0.27875261649679872</v>
      </c>
      <c r="EW32" s="32">
        <f>('2a) logm_x(t)'!BE31-'2a) logm_x(t)'!BD31-'2a)answer'!$C31)/$CP$5</f>
        <v>-0.52976375833846445</v>
      </c>
      <c r="EX32" s="32">
        <f>('2a) logm_x(t)'!BF31-'2a) logm_x(t)'!BE31-'2a)answer'!$C31)/$CP$5</f>
        <v>0.18958069224524854</v>
      </c>
      <c r="EY32" s="32">
        <f>('2a) logm_x(t)'!BG31-'2a) logm_x(t)'!BF31-'2a)answer'!$C31)/$CP$5</f>
        <v>-0.44792987420531211</v>
      </c>
      <c r="EZ32" s="32">
        <f>('2a) logm_x(t)'!BH31-'2a) logm_x(t)'!BG31-'2a)answer'!$C31)/$CP$5</f>
        <v>1.4406620236249494</v>
      </c>
      <c r="FA32" s="32">
        <f>('2a) logm_x(t)'!BI31-'2a) logm_x(t)'!BH31-'2a)answer'!$C31)/$CP$5</f>
        <v>0.69725237004436613</v>
      </c>
      <c r="FB32" s="32">
        <f>('2a) logm_x(t)'!BJ31-'2a) logm_x(t)'!BI31-'2a)answer'!$C31)/$CP$5</f>
        <v>-1.978190649048333</v>
      </c>
      <c r="FC32" s="32">
        <f>('2a) logm_x(t)'!BK31-'2a) logm_x(t)'!BJ31-'2a)answer'!$C31)/$CP$5</f>
        <v>1.7150683295095503</v>
      </c>
      <c r="FD32" s="32">
        <f>('2a) logm_x(t)'!BL31-'2a) logm_x(t)'!BK31-'2a)answer'!$C31)/$CP$5</f>
        <v>-0.22608843072433638</v>
      </c>
      <c r="FE32" s="32">
        <f>('2a) logm_x(t)'!BM31-'2a) logm_x(t)'!BL31-'2a)answer'!$C31)/$CP$5</f>
        <v>0.18341967330053896</v>
      </c>
      <c r="FF32" s="32">
        <f>('2a) logm_x(t)'!BN31-'2a) logm_x(t)'!BM31-'2a)answer'!$C31)/$CP$5</f>
        <v>1.0508844763636895</v>
      </c>
      <c r="FG32" s="32">
        <f>('2a) logm_x(t)'!BO31-'2a) logm_x(t)'!BN31-'2a)answer'!$C31)/$CP$5</f>
        <v>-0.51307523665267418</v>
      </c>
      <c r="FH32" s="32">
        <f>('2a) logm_x(t)'!BP31-'2a) logm_x(t)'!BO31-'2a)answer'!$C31)/$CP$5</f>
        <v>1.7033843217222254E-2</v>
      </c>
      <c r="FI32" s="32">
        <f>('2a) logm_x(t)'!BQ31-'2a) logm_x(t)'!BP31-'2a)answer'!$C31)/$CP$5</f>
        <v>0.294228532284811</v>
      </c>
      <c r="FJ32" s="32">
        <f>('2a) logm_x(t)'!BR31-'2a) logm_x(t)'!BQ31-'2a)answer'!$C31)/$CP$5</f>
        <v>1.8691232976189534E-2</v>
      </c>
      <c r="FK32" s="32">
        <f>('2a) logm_x(t)'!BS31-'2a) logm_x(t)'!BR31-'2a)answer'!$C31)/$CP$5</f>
        <v>0.69567009589308082</v>
      </c>
      <c r="FL32" s="32">
        <f>('2a) logm_x(t)'!BT31-'2a) logm_x(t)'!BS31-'2a)answer'!$C31)/$CP$5</f>
        <v>-1.8004955944894623</v>
      </c>
      <c r="FM32" s="32">
        <f>('2a) logm_x(t)'!BU31-'2a) logm_x(t)'!BT31-'2a)answer'!$C31)/$CP$5</f>
        <v>0.58226444612633221</v>
      </c>
      <c r="FN32" s="32">
        <f>('2a) logm_x(t)'!BV31-'2a) logm_x(t)'!BU31-'2a)answer'!$C31)/$CP$5</f>
        <v>5.5861905185252893E-2</v>
      </c>
      <c r="FO32" s="32">
        <f>('2a) logm_x(t)'!BW31-'2a) logm_x(t)'!BV31-'2a)answer'!$C31)/$CP$5</f>
        <v>0.61658940067300627</v>
      </c>
      <c r="FP32" s="32">
        <f>('2a) logm_x(t)'!BX31-'2a) logm_x(t)'!BW31-'2a)answer'!$C31)/$CP$5</f>
        <v>-0.10758769526688845</v>
      </c>
      <c r="FQ32" s="32">
        <f>('2a) logm_x(t)'!BY31-'2a) logm_x(t)'!BX31-'2a)answer'!$C31)/$CP$5</f>
        <v>7.2297539229420824E-2</v>
      </c>
      <c r="FR32" s="32">
        <f>('2a) logm_x(t)'!BZ31-'2a) logm_x(t)'!BY31-'2a)answer'!$C31)/$CP$5</f>
        <v>6.7956918842593264E-2</v>
      </c>
      <c r="FS32" s="32">
        <f>('2a) logm_x(t)'!CA31-'2a) logm_x(t)'!BZ31-'2a)answer'!$C31)/$CP$5</f>
        <v>0.83639186536357135</v>
      </c>
      <c r="FT32" s="32">
        <f>('2a) logm_x(t)'!CB31-'2a) logm_x(t)'!CA31-'2a)answer'!$C31)/$CP$5</f>
        <v>0.72306860647802629</v>
      </c>
      <c r="FU32" s="32">
        <f>('2a) logm_x(t)'!CC31-'2a) logm_x(t)'!CB31-'2a)answer'!$C31)/$CP$5</f>
        <v>-0.99797628468185906</v>
      </c>
      <c r="FV32" s="32">
        <f>('2a) logm_x(t)'!CD31-'2a) logm_x(t)'!CC31-'2a)answer'!$C31)/$CP$5</f>
        <v>-1.0544487971209036</v>
      </c>
      <c r="FW32" s="32">
        <f>('2a) logm_x(t)'!CE31-'2a) logm_x(t)'!CD31-'2a)answer'!$C31)/$CP$5</f>
        <v>0.26289604729654986</v>
      </c>
      <c r="FX32" s="32">
        <f>('2a) logm_x(t)'!CF31-'2a) logm_x(t)'!CE31-'2a)answer'!$C31)/$CP$5</f>
        <v>-1.5221062478290309E-2</v>
      </c>
      <c r="FY32" s="32">
        <f>('2a) logm_x(t)'!CG31-'2a) logm_x(t)'!CF31-'2a)answer'!$C31)/$CP$5</f>
        <v>-1.809916106849932E-2</v>
      </c>
      <c r="FZ32" s="32">
        <f>('2a) logm_x(t)'!CH31-'2a) logm_x(t)'!CG31-'2a)answer'!$C31)/$CP$5</f>
        <v>-0.39716205743876898</v>
      </c>
      <c r="GA32" s="32">
        <f>('2a) logm_x(t)'!CI31-'2a) logm_x(t)'!CH31-'2a)answer'!$C31)/$CP$5</f>
        <v>-1.3370334602547171</v>
      </c>
      <c r="GB32" s="32">
        <f>('2a) logm_x(t)'!CJ31-'2a) logm_x(t)'!CI31-'2a)answer'!$C31)/$CP$5</f>
        <v>1.4326715583954761</v>
      </c>
      <c r="GC32" s="32">
        <f>('2a) logm_x(t)'!CK31-'2a) logm_x(t)'!CJ31-'2a)answer'!$C31)/$CP$5</f>
        <v>0.28479270029699655</v>
      </c>
      <c r="GD32" s="32">
        <f>('2a) logm_x(t)'!CL31-'2a) logm_x(t)'!CK31-'2a)answer'!$C31)/$CP$5</f>
        <v>-0.78373898153745603</v>
      </c>
      <c r="GE32" s="32">
        <f>('2a) logm_x(t)'!CM31-'2a) logm_x(t)'!CL31-'2a)answer'!$C31)/$CP$5</f>
        <v>-1.5613204901410944</v>
      </c>
      <c r="GF32" s="32">
        <f>('2a) logm_x(t)'!CN31-'2a) logm_x(t)'!CM31-'2a)answer'!$C31)/$CP$5</f>
        <v>1.0669333393818179</v>
      </c>
    </row>
    <row r="33" spans="1:188" x14ac:dyDescent="0.25">
      <c r="A33" s="31">
        <f>'2a) logm_x(t)'!A32</f>
        <v>29</v>
      </c>
      <c r="B33" s="32"/>
      <c r="C33" s="32">
        <f>IFERROR(('2a) logm_x(t)'!C32-'2a) logm_x(t)'!B32-'2a)answer'!$C32)^2,"")</f>
        <v>1.4260622876350541E-2</v>
      </c>
      <c r="D33" s="32">
        <f>IFERROR(('2a) logm_x(t)'!D32-'2a) logm_x(t)'!C32-'2a)answer'!$C32)^2,"")</f>
        <v>9.9836841745219992E-5</v>
      </c>
      <c r="E33" s="32">
        <f>IFERROR(('2a) logm_x(t)'!E32-'2a) logm_x(t)'!D32-'2a)answer'!$C32)^2,"")</f>
        <v>2.0189093753975244E-3</v>
      </c>
      <c r="F33" s="32">
        <f>IFERROR(('2a) logm_x(t)'!F32-'2a) logm_x(t)'!E32-'2a)answer'!$C32)^2,"")</f>
        <v>1.586550152749899E-2</v>
      </c>
      <c r="G33" s="32">
        <f>IFERROR(('2a) logm_x(t)'!G32-'2a) logm_x(t)'!F32-'2a)answer'!$C32)^2,"")</f>
        <v>6.0380845365262783E-3</v>
      </c>
      <c r="H33" s="32">
        <f>IFERROR(('2a) logm_x(t)'!H32-'2a) logm_x(t)'!G32-'2a)answer'!$C32)^2,"")</f>
        <v>1.781281365514742E-4</v>
      </c>
      <c r="I33" s="32">
        <f>IFERROR(('2a) logm_x(t)'!I32-'2a) logm_x(t)'!H32-'2a)answer'!$C32)^2,"")</f>
        <v>1.0365556177423499E-2</v>
      </c>
      <c r="J33" s="32">
        <f>IFERROR(('2a) logm_x(t)'!J32-'2a) logm_x(t)'!I32-'2a)answer'!$C32)^2,"")</f>
        <v>6.0507336329603159E-2</v>
      </c>
      <c r="K33" s="32">
        <f>IFERROR(('2a) logm_x(t)'!K32-'2a) logm_x(t)'!J32-'2a)answer'!$C32)^2,"")</f>
        <v>4.3856868146087677E-2</v>
      </c>
      <c r="L33" s="32">
        <f>IFERROR(('2a) logm_x(t)'!L32-'2a) logm_x(t)'!K32-'2a)answer'!$C32)^2,"")</f>
        <v>1.1897027437556064E-4</v>
      </c>
      <c r="M33" s="32">
        <f>IFERROR(('2a) logm_x(t)'!M32-'2a) logm_x(t)'!L32-'2a)answer'!$C32)^2,"")</f>
        <v>3.8709067293486409E-2</v>
      </c>
      <c r="N33" s="32">
        <f>IFERROR(('2a) logm_x(t)'!N32-'2a) logm_x(t)'!M32-'2a)answer'!$C32)^2,"")</f>
        <v>2.6510810959227099E-3</v>
      </c>
      <c r="O33" s="32">
        <f>IFERROR(('2a) logm_x(t)'!O32-'2a) logm_x(t)'!N32-'2a)answer'!$C32)^2,"")</f>
        <v>1.4930400367141564E-2</v>
      </c>
      <c r="P33" s="32">
        <f>IFERROR(('2a) logm_x(t)'!P32-'2a) logm_x(t)'!O32-'2a)answer'!$C32)^2,"")</f>
        <v>1.5924037433353575E-3</v>
      </c>
      <c r="Q33" s="32">
        <f>IFERROR(('2a) logm_x(t)'!Q32-'2a) logm_x(t)'!P32-'2a)answer'!$C32)^2,"")</f>
        <v>1.8184839644740203E-2</v>
      </c>
      <c r="R33" s="32">
        <f>IFERROR(('2a) logm_x(t)'!R32-'2a) logm_x(t)'!Q32-'2a)answer'!$C32)^2,"")</f>
        <v>4.0798929820235466E-3</v>
      </c>
      <c r="S33" s="32">
        <f>IFERROR(('2a) logm_x(t)'!S32-'2a) logm_x(t)'!R32-'2a)answer'!$C32)^2,"")</f>
        <v>5.0790718891905711E-3</v>
      </c>
      <c r="T33" s="32">
        <f>IFERROR(('2a) logm_x(t)'!T32-'2a) logm_x(t)'!S32-'2a)answer'!$C32)^2,"")</f>
        <v>2.7500589843433214E-3</v>
      </c>
      <c r="U33" s="32">
        <f>IFERROR(('2a) logm_x(t)'!U32-'2a) logm_x(t)'!T32-'2a)answer'!$C32)^2,"")</f>
        <v>1.1612062153956522E-3</v>
      </c>
      <c r="V33" s="32">
        <f>IFERROR(('2a) logm_x(t)'!V32-'2a) logm_x(t)'!U32-'2a)answer'!$C32)^2,"")</f>
        <v>1.2284644362952693E-3</v>
      </c>
      <c r="W33" s="32">
        <f>IFERROR(('2a) logm_x(t)'!W32-'2a) logm_x(t)'!V32-'2a)answer'!$C32)^2,"")</f>
        <v>0.22604529610667551</v>
      </c>
      <c r="X33" s="32">
        <f>IFERROR(('2a) logm_x(t)'!X32-'2a) logm_x(t)'!W32-'2a)answer'!$C32)^2,"")</f>
        <v>2.5333020403276035E-2</v>
      </c>
      <c r="Y33" s="32">
        <f>IFERROR(('2a) logm_x(t)'!Y32-'2a) logm_x(t)'!X32-'2a)answer'!$C32)^2,"")</f>
        <v>6.5533375620876804E-3</v>
      </c>
      <c r="Z33" s="32">
        <f>IFERROR(('2a) logm_x(t)'!Z32-'2a) logm_x(t)'!Y32-'2a)answer'!$C32)^2,"")</f>
        <v>5.785410558798407E-4</v>
      </c>
      <c r="AA33" s="32">
        <f>IFERROR(('2a) logm_x(t)'!AA32-'2a) logm_x(t)'!Z32-'2a)answer'!$C32)^2,"")</f>
        <v>4.414667452541042E-2</v>
      </c>
      <c r="AB33" s="32">
        <f>IFERROR(('2a) logm_x(t)'!AB32-'2a) logm_x(t)'!AA32-'2a)answer'!$C32)^2,"")</f>
        <v>5.1470127515574416E-3</v>
      </c>
      <c r="AC33" s="32">
        <f>IFERROR(('2a) logm_x(t)'!AC32-'2a) logm_x(t)'!AB32-'2a)answer'!$C32)^2,"")</f>
        <v>1.847132888881689E-2</v>
      </c>
      <c r="AD33" s="32">
        <f>IFERROR(('2a) logm_x(t)'!AD32-'2a) logm_x(t)'!AC32-'2a)answer'!$C32)^2,"")</f>
        <v>8.9345691460966724E-4</v>
      </c>
      <c r="AE33" s="32">
        <f>IFERROR(('2a) logm_x(t)'!AE32-'2a) logm_x(t)'!AD32-'2a)answer'!$C32)^2,"")</f>
        <v>5.6070344635773178E-2</v>
      </c>
      <c r="AF33" s="32">
        <f>IFERROR(('2a) logm_x(t)'!AF32-'2a) logm_x(t)'!AE32-'2a)answer'!$C32)^2,"")</f>
        <v>2.3967641976794022E-2</v>
      </c>
      <c r="AG33" s="32">
        <f>IFERROR(('2a) logm_x(t)'!AG32-'2a) logm_x(t)'!AF32-'2a)answer'!$C32)^2,"")</f>
        <v>8.0018319985750196E-4</v>
      </c>
      <c r="AH33" s="32">
        <f>IFERROR(('2a) logm_x(t)'!AH32-'2a) logm_x(t)'!AG32-'2a)answer'!$C32)^2,"")</f>
        <v>7.6045923248728225E-4</v>
      </c>
      <c r="AI33" s="32">
        <f>IFERROR(('2a) logm_x(t)'!AI32-'2a) logm_x(t)'!AH32-'2a)answer'!$C32)^2,"")</f>
        <v>1.0376722008808873E-4</v>
      </c>
      <c r="AJ33" s="32">
        <f>IFERROR(('2a) logm_x(t)'!AJ32-'2a) logm_x(t)'!AI32-'2a)answer'!$C32)^2,"")</f>
        <v>7.5789293132387211E-4</v>
      </c>
      <c r="AK33" s="32">
        <f>IFERROR(('2a) logm_x(t)'!AK32-'2a) logm_x(t)'!AJ32-'2a)answer'!$C32)^2,"")</f>
        <v>2.1163089426490839E-2</v>
      </c>
      <c r="AL33" s="32">
        <f>IFERROR(('2a) logm_x(t)'!AL32-'2a) logm_x(t)'!AK32-'2a)answer'!$C32)^2,"")</f>
        <v>1.2924510615413486E-2</v>
      </c>
      <c r="AM33" s="32">
        <f>IFERROR(('2a) logm_x(t)'!AM32-'2a) logm_x(t)'!AL32-'2a)answer'!$C32)^2,"")</f>
        <v>1.6644493038410867E-4</v>
      </c>
      <c r="AN33" s="32">
        <f>IFERROR(('2a) logm_x(t)'!AN32-'2a) logm_x(t)'!AM32-'2a)answer'!$C32)^2,"")</f>
        <v>3.1287053924808431E-4</v>
      </c>
      <c r="AO33" s="32">
        <f>IFERROR(('2a) logm_x(t)'!AO32-'2a) logm_x(t)'!AN32-'2a)answer'!$C32)^2,"")</f>
        <v>2.7103253238367347E-2</v>
      </c>
      <c r="AP33" s="32">
        <f>IFERROR(('2a) logm_x(t)'!AP32-'2a) logm_x(t)'!AO32-'2a)answer'!$C32)^2,"")</f>
        <v>1.5643453679351355E-2</v>
      </c>
      <c r="AQ33" s="32">
        <f>IFERROR(('2a) logm_x(t)'!AQ32-'2a) logm_x(t)'!AP32-'2a)answer'!$C32)^2,"")</f>
        <v>3.5166189563318575E-4</v>
      </c>
      <c r="AR33" s="32">
        <f>IFERROR(('2a) logm_x(t)'!AR32-'2a) logm_x(t)'!AQ32-'2a)answer'!$C32)^2,"")</f>
        <v>9.2834231229050775E-3</v>
      </c>
      <c r="AS33" s="32">
        <f>IFERROR(('2a) logm_x(t)'!AS32-'2a) logm_x(t)'!AR32-'2a)answer'!$C32)^2,"")</f>
        <v>3.6661065864088384E-2</v>
      </c>
      <c r="AT33" s="32">
        <f>IFERROR(('2a) logm_x(t)'!AT32-'2a) logm_x(t)'!AS32-'2a)answer'!$C32)^2,"")</f>
        <v>8.3719245394737393E-2</v>
      </c>
      <c r="AU33" s="32">
        <f>IFERROR(('2a) logm_x(t)'!AU32-'2a) logm_x(t)'!AT32-'2a)answer'!$C32)^2,"")</f>
        <v>3.0236312666342643E-4</v>
      </c>
      <c r="AV33" s="32">
        <f>IFERROR(('2a) logm_x(t)'!AV32-'2a) logm_x(t)'!AU32-'2a)answer'!$C32)^2,"")</f>
        <v>2.5974604788338426E-4</v>
      </c>
      <c r="AW33" s="32">
        <f>IFERROR(('2a) logm_x(t)'!AW32-'2a) logm_x(t)'!AV32-'2a)answer'!$C32)^2,"")</f>
        <v>5.3781090033238445E-3</v>
      </c>
      <c r="AX33" s="32">
        <f>IFERROR(('2a) logm_x(t)'!AX32-'2a) logm_x(t)'!AW32-'2a)answer'!$C32)^2,"")</f>
        <v>6.8417283641702357E-3</v>
      </c>
      <c r="AY33" s="32">
        <f>IFERROR(('2a) logm_x(t)'!AY32-'2a) logm_x(t)'!AX32-'2a)answer'!$C32)^2,"")</f>
        <v>1.7703108071483048E-4</v>
      </c>
      <c r="AZ33" s="32">
        <f>IFERROR(('2a) logm_x(t)'!AZ32-'2a) logm_x(t)'!AY32-'2a)answer'!$C32)^2,"")</f>
        <v>7.6147746124335513E-3</v>
      </c>
      <c r="BA33" s="32">
        <f>IFERROR(('2a) logm_x(t)'!BA32-'2a) logm_x(t)'!AZ32-'2a)answer'!$C32)^2,"")</f>
        <v>2.5538182735993311E-2</v>
      </c>
      <c r="BB33" s="32">
        <f>IFERROR(('2a) logm_x(t)'!BB32-'2a) logm_x(t)'!BA32-'2a)answer'!$C32)^2,"")</f>
        <v>2.7360133300225945E-4</v>
      </c>
      <c r="BC33" s="32">
        <f>IFERROR(('2a) logm_x(t)'!BC32-'2a) logm_x(t)'!BB32-'2a)answer'!$C32)^2,"")</f>
        <v>2.1961329657439261E-2</v>
      </c>
      <c r="BD33" s="32">
        <f>IFERROR(('2a) logm_x(t)'!BD32-'2a) logm_x(t)'!BC32-'2a)answer'!$C32)^2,"")</f>
        <v>1.1194154310637067E-4</v>
      </c>
      <c r="BE33" s="32">
        <f>IFERROR(('2a) logm_x(t)'!BE32-'2a) logm_x(t)'!BD32-'2a)answer'!$C32)^2,"")</f>
        <v>6.1884349239539887E-4</v>
      </c>
      <c r="BF33" s="32">
        <f>IFERROR(('2a) logm_x(t)'!BF32-'2a) logm_x(t)'!BE32-'2a)answer'!$C32)^2,"")</f>
        <v>6.8079778112777891E-4</v>
      </c>
      <c r="BG33" s="32">
        <f>IFERROR(('2a) logm_x(t)'!BG32-'2a) logm_x(t)'!BF32-'2a)answer'!$C32)^2,"")</f>
        <v>9.4880786604175683E-3</v>
      </c>
      <c r="BH33" s="32">
        <f>IFERROR(('2a) logm_x(t)'!BH32-'2a) logm_x(t)'!BG32-'2a)answer'!$C32)^2,"")</f>
        <v>3.6938511802074689E-3</v>
      </c>
      <c r="BI33" s="32">
        <f>IFERROR(('2a) logm_x(t)'!BI32-'2a) logm_x(t)'!BH32-'2a)answer'!$C32)^2,"")</f>
        <v>3.5070005004370637E-2</v>
      </c>
      <c r="BJ33" s="32">
        <f>IFERROR(('2a) logm_x(t)'!BJ32-'2a) logm_x(t)'!BI32-'2a)answer'!$C32)^2,"")</f>
        <v>1.4655629846184341E-2</v>
      </c>
      <c r="BK33" s="32">
        <f>IFERROR(('2a) logm_x(t)'!BK32-'2a) logm_x(t)'!BJ32-'2a)answer'!$C32)^2,"")</f>
        <v>3.340822396103197E-2</v>
      </c>
      <c r="BL33" s="32">
        <f>IFERROR(('2a) logm_x(t)'!BL32-'2a) logm_x(t)'!BK32-'2a)answer'!$C32)^2,"")</f>
        <v>1.3808822484313983E-2</v>
      </c>
      <c r="BM33" s="32">
        <f>IFERROR(('2a) logm_x(t)'!BM32-'2a) logm_x(t)'!BL32-'2a)answer'!$C32)^2,"")</f>
        <v>2.2687213394953459E-3</v>
      </c>
      <c r="BN33" s="32">
        <f>IFERROR(('2a) logm_x(t)'!BN32-'2a) logm_x(t)'!BM32-'2a)answer'!$C32)^2,"")</f>
        <v>5.2482541611020253E-4</v>
      </c>
      <c r="BO33" s="32">
        <f>IFERROR(('2a) logm_x(t)'!BO32-'2a) logm_x(t)'!BN32-'2a)answer'!$C32)^2,"")</f>
        <v>3.248321762262947E-3</v>
      </c>
      <c r="BP33" s="32">
        <f>IFERROR(('2a) logm_x(t)'!BP32-'2a) logm_x(t)'!BO32-'2a)answer'!$C32)^2,"")</f>
        <v>7.5235230179892545E-2</v>
      </c>
      <c r="BQ33" s="32">
        <f>IFERROR(('2a) logm_x(t)'!BQ32-'2a) logm_x(t)'!BP32-'2a)answer'!$C32)^2,"")</f>
        <v>5.5836375229691617E-3</v>
      </c>
      <c r="BR33" s="32">
        <f>IFERROR(('2a) logm_x(t)'!BR32-'2a) logm_x(t)'!BQ32-'2a)answer'!$C32)^2,"")</f>
        <v>2.0192017878911716E-3</v>
      </c>
      <c r="BS33" s="32">
        <f>IFERROR(('2a) logm_x(t)'!BS32-'2a) logm_x(t)'!BR32-'2a)answer'!$C32)^2,"")</f>
        <v>2.1703836112629683E-3</v>
      </c>
      <c r="BT33" s="32">
        <f>IFERROR(('2a) logm_x(t)'!BT32-'2a) logm_x(t)'!BS32-'2a)answer'!$C32)^2,"")</f>
        <v>9.6861536423456206E-3</v>
      </c>
      <c r="BU33" s="32">
        <f>IFERROR(('2a) logm_x(t)'!BU32-'2a) logm_x(t)'!BT32-'2a)answer'!$C32)^2,"")</f>
        <v>1.1713795620522769E-3</v>
      </c>
      <c r="BV33" s="32">
        <f>IFERROR(('2a) logm_x(t)'!BV32-'2a) logm_x(t)'!BU32-'2a)answer'!$C32)^2,"")</f>
        <v>7.140101991905759E-5</v>
      </c>
      <c r="BW33" s="32">
        <f>IFERROR(('2a) logm_x(t)'!BW32-'2a) logm_x(t)'!BV32-'2a)answer'!$C32)^2,"")</f>
        <v>6.7735810527750934E-4</v>
      </c>
      <c r="BX33" s="32">
        <f>IFERROR(('2a) logm_x(t)'!BX32-'2a) logm_x(t)'!BW32-'2a)answer'!$C32)^2,"")</f>
        <v>1.1405402574359261E-3</v>
      </c>
      <c r="BY33" s="32">
        <f>IFERROR(('2a) logm_x(t)'!BY32-'2a) logm_x(t)'!BX32-'2a)answer'!$C32)^2,"")</f>
        <v>3.8820871825270466E-3</v>
      </c>
      <c r="BZ33" s="32">
        <f>IFERROR(('2a) logm_x(t)'!BZ32-'2a) logm_x(t)'!BY32-'2a)answer'!$C32)^2,"")</f>
        <v>2.5991379970794625E-3</v>
      </c>
      <c r="CA33" s="32">
        <f>IFERROR(('2a) logm_x(t)'!CA32-'2a) logm_x(t)'!BZ32-'2a)answer'!$C32)^2,"")</f>
        <v>4.3371024905538924E-3</v>
      </c>
      <c r="CB33" s="32">
        <f>IFERROR(('2a) logm_x(t)'!CB32-'2a) logm_x(t)'!CA32-'2a)answer'!$C32)^2,"")</f>
        <v>4.0787944545639422E-3</v>
      </c>
      <c r="CC33" s="32">
        <f>IFERROR(('2a) logm_x(t)'!CC32-'2a) logm_x(t)'!CB32-'2a)answer'!$C32)^2,"")</f>
        <v>2.4930049529858507E-4</v>
      </c>
      <c r="CD33" s="32">
        <f>IFERROR(('2a) logm_x(t)'!CD32-'2a) logm_x(t)'!CC32-'2a)answer'!$C32)^2,"")</f>
        <v>2.0699613709242573E-2</v>
      </c>
      <c r="CE33" s="32">
        <f>IFERROR(('2a) logm_x(t)'!CE32-'2a) logm_x(t)'!CD32-'2a)answer'!$C32)^2,"")</f>
        <v>2.8666101550427089E-4</v>
      </c>
      <c r="CF33" s="32">
        <f>IFERROR(('2a) logm_x(t)'!CF32-'2a) logm_x(t)'!CE32-'2a)answer'!$C32)^2,"")</f>
        <v>8.3516457385726873E-5</v>
      </c>
      <c r="CG33" s="32">
        <f>IFERROR(('2a) logm_x(t)'!CG32-'2a) logm_x(t)'!CF32-'2a)answer'!$C32)^2,"")</f>
        <v>1.8750338486696692E-2</v>
      </c>
      <c r="CH33" s="32">
        <f>IFERROR(('2a) logm_x(t)'!CH32-'2a) logm_x(t)'!CG32-'2a)answer'!$C32)^2,"")</f>
        <v>1.8371740384950791E-2</v>
      </c>
      <c r="CI33" s="32">
        <f>IFERROR(('2a) logm_x(t)'!CI32-'2a) logm_x(t)'!CH32-'2a)answer'!$C32)^2,"")</f>
        <v>3.9559721015796023E-2</v>
      </c>
      <c r="CJ33" s="32">
        <f>IFERROR(('2a) logm_x(t)'!CJ32-'2a) logm_x(t)'!CI32-'2a)answer'!$C32)^2,"")</f>
        <v>2.649485823121538E-3</v>
      </c>
      <c r="CK33" s="32">
        <f>IFERROR(('2a) logm_x(t)'!CK32-'2a) logm_x(t)'!CJ32-'2a)answer'!$C32)^2,"")</f>
        <v>1.2723853695835135E-2</v>
      </c>
      <c r="CL33" s="32">
        <f>IFERROR(('2a) logm_x(t)'!CL32-'2a) logm_x(t)'!CK32-'2a)answer'!$C32)^2,"")</f>
        <v>3.0268025678393947E-3</v>
      </c>
      <c r="CM33" s="32">
        <f>IFERROR(('2a) logm_x(t)'!CM32-'2a) logm_x(t)'!CL32-'2a)answer'!$C32)^2,"")</f>
        <v>5.3407176383969061E-5</v>
      </c>
      <c r="CN33" s="32">
        <f>IFERROR(('2a) logm_x(t)'!CN32-'2a) logm_x(t)'!CM32-'2a)answer'!$C32)^2,"")</f>
        <v>2.9662546718066949E-4</v>
      </c>
      <c r="CT33" s="31">
        <f t="shared" si="3"/>
        <v>29</v>
      </c>
      <c r="CU33" s="32">
        <f>('2a) logm_x(t)'!C32-'2a) logm_x(t)'!B32-'2a)answer'!$C32)/$CP$5</f>
        <v>-0.85558157002395796</v>
      </c>
      <c r="CV33" s="32">
        <f>('2a) logm_x(t)'!D32-'2a) logm_x(t)'!C32-'2a)answer'!$C32)/$CP$5</f>
        <v>7.1587564989550739E-2</v>
      </c>
      <c r="CW33" s="32">
        <f>('2a) logm_x(t)'!E32-'2a) logm_x(t)'!D32-'2a)answer'!$C32)/$CP$5</f>
        <v>0.32192194707852528</v>
      </c>
      <c r="CX33" s="32">
        <f>('2a) logm_x(t)'!F32-'2a) logm_x(t)'!E32-'2a)answer'!$C32)/$CP$5</f>
        <v>-0.9024415358891672</v>
      </c>
      <c r="CY33" s="32">
        <f>('2a) logm_x(t)'!G32-'2a) logm_x(t)'!F32-'2a)answer'!$C32)/$CP$5</f>
        <v>0.55672633829104923</v>
      </c>
      <c r="CZ33" s="32">
        <f>('2a) logm_x(t)'!H32-'2a) logm_x(t)'!G32-'2a)answer'!$C32)/$CP$5</f>
        <v>9.5622134899480793E-2</v>
      </c>
      <c r="DA33" s="32">
        <f>('2a) logm_x(t)'!I32-'2a) logm_x(t)'!H32-'2a)answer'!$C32)/$CP$5</f>
        <v>-0.72943815810395141</v>
      </c>
      <c r="DB33" s="32">
        <f>('2a) logm_x(t)'!J32-'2a) logm_x(t)'!I32-'2a)answer'!$C32)/$CP$5</f>
        <v>1.7623663450763902</v>
      </c>
      <c r="DC33" s="32">
        <f>('2a) logm_x(t)'!K32-'2a) logm_x(t)'!J32-'2a)answer'!$C32)/$CP$5</f>
        <v>-1.5004135617685697</v>
      </c>
      <c r="DD33" s="32">
        <f>('2a) logm_x(t)'!L32-'2a) logm_x(t)'!K32-'2a)answer'!$C32)/$CP$5</f>
        <v>7.814683706607696E-2</v>
      </c>
      <c r="DE33" s="32">
        <f>('2a) logm_x(t)'!M32-'2a) logm_x(t)'!L32-'2a)answer'!$C32)/$CP$5</f>
        <v>-1.4096085551328348</v>
      </c>
      <c r="DF33" s="32">
        <f>('2a) logm_x(t)'!N32-'2a) logm_x(t)'!M32-'2a)answer'!$C32)/$CP$5</f>
        <v>0.36889577380509381</v>
      </c>
      <c r="DG33" s="32">
        <f>('2a) logm_x(t)'!O32-'2a) logm_x(t)'!N32-'2a)answer'!$C32)/$CP$5</f>
        <v>0.87544305195790684</v>
      </c>
      <c r="DH33" s="32">
        <f>('2a) logm_x(t)'!P32-'2a) logm_x(t)'!O32-'2a)answer'!$C32)/$CP$5</f>
        <v>-0.28590303675505402</v>
      </c>
      <c r="DI33" s="32">
        <f>('2a) logm_x(t)'!Q32-'2a) logm_x(t)'!P32-'2a)answer'!$C32)/$CP$5</f>
        <v>0.96615523471672238</v>
      </c>
      <c r="DJ33" s="32">
        <f>('2a) logm_x(t)'!R32-'2a) logm_x(t)'!Q32-'2a)answer'!$C32)/$CP$5</f>
        <v>-0.45763218349301577</v>
      </c>
      <c r="DK33" s="32">
        <f>('2a) logm_x(t)'!S32-'2a) logm_x(t)'!R32-'2a)answer'!$C32)/$CP$5</f>
        <v>-0.51060416534749464</v>
      </c>
      <c r="DL33" s="32">
        <f>('2a) logm_x(t)'!T32-'2a) logm_x(t)'!S32-'2a)answer'!$C32)/$CP$5</f>
        <v>0.37571901733884766</v>
      </c>
      <c r="DM33" s="32">
        <f>('2a) logm_x(t)'!U32-'2a) logm_x(t)'!T32-'2a)answer'!$C32)/$CP$5</f>
        <v>-0.24414444611823519</v>
      </c>
      <c r="DN33" s="32">
        <f>('2a) logm_x(t)'!V32-'2a) logm_x(t)'!U32-'2a)answer'!$C32)/$CP$5</f>
        <v>-0.25111546955192221</v>
      </c>
      <c r="DO33" s="32">
        <f>('2a) logm_x(t)'!W32-'2a) logm_x(t)'!V32-'2a)answer'!$C32)/$CP$5</f>
        <v>-3.4063550277966352</v>
      </c>
      <c r="DP33" s="32">
        <f>('2a) logm_x(t)'!X32-'2a) logm_x(t)'!W32-'2a)answer'!$C32)/$CP$5</f>
        <v>1.1403434170887699</v>
      </c>
      <c r="DQ33" s="32">
        <f>('2a) logm_x(t)'!Y32-'2a) logm_x(t)'!X32-'2a)answer'!$C32)/$CP$5</f>
        <v>-0.57999392261251559</v>
      </c>
      <c r="DR33" s="32">
        <f>('2a) logm_x(t)'!Z32-'2a) logm_x(t)'!Y32-'2a)answer'!$C32)/$CP$5</f>
        <v>-0.1723293561088515</v>
      </c>
      <c r="DS33" s="32">
        <f>('2a) logm_x(t)'!AA32-'2a) logm_x(t)'!Z32-'2a)answer'!$C32)/$CP$5</f>
        <v>1.5053627688725202</v>
      </c>
      <c r="DT33" s="32">
        <f>('2a) logm_x(t)'!AB32-'2a) logm_x(t)'!AA32-'2a)answer'!$C32)/$CP$5</f>
        <v>0.51400790187522793</v>
      </c>
      <c r="DU33" s="32">
        <f>('2a) logm_x(t)'!AC32-'2a) logm_x(t)'!AB32-'2a)answer'!$C32)/$CP$5</f>
        <v>0.97373603890256888</v>
      </c>
      <c r="DV33" s="32">
        <f>('2a) logm_x(t)'!AD32-'2a) logm_x(t)'!AC32-'2a)answer'!$C32)/$CP$5</f>
        <v>0.21415537571888194</v>
      </c>
      <c r="DW33" s="32">
        <f>('2a) logm_x(t)'!AE32-'2a) logm_x(t)'!AD32-'2a)answer'!$C32)/$CP$5</f>
        <v>-1.696519227666629</v>
      </c>
      <c r="DX33" s="32">
        <f>('2a) logm_x(t)'!AF32-'2a) logm_x(t)'!AE32-'2a)answer'!$C32)/$CP$5</f>
        <v>1.1091871451777764</v>
      </c>
      <c r="DY33" s="32">
        <f>('2a) logm_x(t)'!AG32-'2a) logm_x(t)'!AF32-'2a)answer'!$C32)/$CP$5</f>
        <v>-0.20266879618001976</v>
      </c>
      <c r="DZ33" s="32">
        <f>('2a) logm_x(t)'!AH32-'2a) logm_x(t)'!AG32-'2a)answer'!$C32)/$CP$5</f>
        <v>0.19757415892800895</v>
      </c>
      <c r="EA33" s="32">
        <f>('2a) logm_x(t)'!AI32-'2a) logm_x(t)'!AH32-'2a)answer'!$C32)/$CP$5</f>
        <v>7.298309296600454E-2</v>
      </c>
      <c r="EB33" s="32">
        <f>('2a) logm_x(t)'!AJ32-'2a) logm_x(t)'!AI32-'2a)answer'!$C32)/$CP$5</f>
        <v>-0.19724050311537716</v>
      </c>
      <c r="EC33" s="32">
        <f>('2a) logm_x(t)'!AK32-'2a) logm_x(t)'!AJ32-'2a)answer'!$C32)/$CP$5</f>
        <v>-1.0422735264964125</v>
      </c>
      <c r="ED33" s="32">
        <f>('2a) logm_x(t)'!AL32-'2a) logm_x(t)'!AK32-'2a)answer'!$C32)/$CP$5</f>
        <v>0.81451526359258886</v>
      </c>
      <c r="EE33" s="32">
        <f>('2a) logm_x(t)'!AM32-'2a) logm_x(t)'!AL32-'2a)answer'!$C32)/$CP$5</f>
        <v>-9.2433087391987648E-2</v>
      </c>
      <c r="EF33" s="32">
        <f>('2a) logm_x(t)'!AN32-'2a) logm_x(t)'!AM32-'2a)answer'!$C32)/$CP$5</f>
        <v>-0.12672856252951653</v>
      </c>
      <c r="EG33" s="32">
        <f>('2a) logm_x(t)'!AO32-'2a) logm_x(t)'!AN32-'2a)answer'!$C32)/$CP$5</f>
        <v>1.1795134155974791</v>
      </c>
      <c r="EH33" s="32">
        <f>('2a) logm_x(t)'!AP32-'2a) logm_x(t)'!AO32-'2a)answer'!$C32)/$CP$5</f>
        <v>-0.89610416041186891</v>
      </c>
      <c r="EI33" s="32">
        <f>('2a) logm_x(t)'!AQ32-'2a) logm_x(t)'!AP32-'2a)answer'!$C32)/$CP$5</f>
        <v>-0.13435530829042339</v>
      </c>
      <c r="EJ33" s="32">
        <f>('2a) logm_x(t)'!AR32-'2a) logm_x(t)'!AQ32-'2a)answer'!$C32)/$CP$5</f>
        <v>0.69031330824756898</v>
      </c>
      <c r="EK33" s="32">
        <f>('2a) logm_x(t)'!AS32-'2a) logm_x(t)'!AR32-'2a)answer'!$C32)/$CP$5</f>
        <v>-1.3718123773231303</v>
      </c>
      <c r="EL33" s="32">
        <f>('2a) logm_x(t)'!AT32-'2a) logm_x(t)'!AS32-'2a)answer'!$C32)/$CP$5</f>
        <v>2.0730263670213303</v>
      </c>
      <c r="EM33" s="32">
        <f>('2a) logm_x(t)'!AU32-'2a) logm_x(t)'!AT32-'2a)answer'!$C32)/$CP$5</f>
        <v>0.1245823696418091</v>
      </c>
      <c r="EN33" s="32">
        <f>('2a) logm_x(t)'!AV32-'2a) logm_x(t)'!AU32-'2a)answer'!$C32)/$CP$5</f>
        <v>-0.1154693304494013</v>
      </c>
      <c r="EO33" s="32">
        <f>('2a) logm_x(t)'!AW32-'2a) logm_x(t)'!AV32-'2a)answer'!$C32)/$CP$5</f>
        <v>-0.52542045176192564</v>
      </c>
      <c r="EP33" s="32">
        <f>('2a) logm_x(t)'!AX32-'2a) logm_x(t)'!AW32-'2a)answer'!$C32)/$CP$5</f>
        <v>0.5926183392938067</v>
      </c>
      <c r="EQ33" s="32">
        <f>('2a) logm_x(t)'!AY32-'2a) logm_x(t)'!AX32-'2a)answer'!$C32)/$CP$5</f>
        <v>9.5327221245030708E-2</v>
      </c>
      <c r="ER33" s="32">
        <f>('2a) logm_x(t)'!AZ32-'2a) logm_x(t)'!AY32-'2a)answer'!$C32)/$CP$5</f>
        <v>-0.62520249145866535</v>
      </c>
      <c r="ES33" s="32">
        <f>('2a) logm_x(t)'!BA32-'2a) logm_x(t)'!AZ32-'2a)answer'!$C32)/$CP$5</f>
        <v>1.1449517058250474</v>
      </c>
      <c r="ET33" s="32">
        <f>('2a) logm_x(t)'!BB32-'2a) logm_x(t)'!BA32-'2a)answer'!$C32)/$CP$5</f>
        <v>-0.11850898482202243</v>
      </c>
      <c r="EU33" s="32">
        <f>('2a) logm_x(t)'!BC32-'2a) logm_x(t)'!BB32-'2a)answer'!$C32)/$CP$5</f>
        <v>-1.0617480913012634</v>
      </c>
      <c r="EV33" s="32">
        <f>('2a) logm_x(t)'!BD32-'2a) logm_x(t)'!BC32-'2a)answer'!$C32)/$CP$5</f>
        <v>-7.5803248605146631E-2</v>
      </c>
      <c r="EW33" s="32">
        <f>('2a) logm_x(t)'!BE32-'2a) logm_x(t)'!BD32-'2a)answer'!$C32)/$CP$5</f>
        <v>0.1782307306878845</v>
      </c>
      <c r="EX33" s="32">
        <f>('2a) logm_x(t)'!BF32-'2a) logm_x(t)'!BE32-'2a)answer'!$C32)/$CP$5</f>
        <v>0.18693956991499555</v>
      </c>
      <c r="EY33" s="32">
        <f>('2a) logm_x(t)'!BG32-'2a) logm_x(t)'!BF32-'2a)answer'!$C32)/$CP$5</f>
        <v>0.69788089867555103</v>
      </c>
      <c r="EZ33" s="32">
        <f>('2a) logm_x(t)'!BH32-'2a) logm_x(t)'!BG32-'2a)answer'!$C32)/$CP$5</f>
        <v>0.43544355863637474</v>
      </c>
      <c r="FA33" s="32">
        <f>('2a) logm_x(t)'!BI32-'2a) logm_x(t)'!BH32-'2a)answer'!$C32)/$CP$5</f>
        <v>-1.3417144198538393</v>
      </c>
      <c r="FB33" s="32">
        <f>('2a) logm_x(t)'!BJ32-'2a) logm_x(t)'!BI32-'2a)answer'!$C32)/$CP$5</f>
        <v>0.86735006860680175</v>
      </c>
      <c r="FC33" s="32">
        <f>('2a) logm_x(t)'!BK32-'2a) logm_x(t)'!BJ32-'2a)answer'!$C32)/$CP$5</f>
        <v>1.3095402987052391</v>
      </c>
      <c r="FD33" s="32">
        <f>('2a) logm_x(t)'!BL32-'2a) logm_x(t)'!BK32-'2a)answer'!$C32)/$CP$5</f>
        <v>-0.84191936088777031</v>
      </c>
      <c r="FE33" s="32">
        <f>('2a) logm_x(t)'!BM32-'2a) logm_x(t)'!BL32-'2a)answer'!$C32)/$CP$5</f>
        <v>-0.34125792943726485</v>
      </c>
      <c r="FF33" s="32">
        <f>('2a) logm_x(t)'!BN32-'2a) logm_x(t)'!BM32-'2a)answer'!$C32)/$CP$5</f>
        <v>-0.16413439654389458</v>
      </c>
      <c r="FG33" s="32">
        <f>('2a) logm_x(t)'!BO32-'2a) logm_x(t)'!BN32-'2a)answer'!$C32)/$CP$5</f>
        <v>-0.40833978354755152</v>
      </c>
      <c r="FH33" s="32">
        <f>('2a) logm_x(t)'!BP32-'2a) logm_x(t)'!BO32-'2a)answer'!$C32)/$CP$5</f>
        <v>1.9651821032261232</v>
      </c>
      <c r="FI33" s="32">
        <f>('2a) logm_x(t)'!BQ32-'2a) logm_x(t)'!BP32-'2a)answer'!$C32)/$CP$5</f>
        <v>0.53536599429263187</v>
      </c>
      <c r="FJ33" s="32">
        <f>('2a) logm_x(t)'!BR32-'2a) logm_x(t)'!BQ32-'2a)answer'!$C32)/$CP$5</f>
        <v>0.32194525931635543</v>
      </c>
      <c r="FK33" s="32">
        <f>('2a) logm_x(t)'!BS32-'2a) logm_x(t)'!BR32-'2a)answer'!$C32)/$CP$5</f>
        <v>-0.33378008741882598</v>
      </c>
      <c r="FL33" s="32">
        <f>('2a) logm_x(t)'!BT32-'2a) logm_x(t)'!BS32-'2a)answer'!$C32)/$CP$5</f>
        <v>-0.70512782091989901</v>
      </c>
      <c r="FM33" s="32">
        <f>('2a) logm_x(t)'!BU32-'2a) logm_x(t)'!BT32-'2a)answer'!$C32)/$CP$5</f>
        <v>0.24521159064156858</v>
      </c>
      <c r="FN33" s="32">
        <f>('2a) logm_x(t)'!BV32-'2a) logm_x(t)'!BU32-'2a)answer'!$C32)/$CP$5</f>
        <v>6.054027384676422E-2</v>
      </c>
      <c r="FO33" s="32">
        <f>('2a) logm_x(t)'!BW32-'2a) logm_x(t)'!BV32-'2a)answer'!$C32)/$CP$5</f>
        <v>0.18646672335822839</v>
      </c>
      <c r="FP33" s="32">
        <f>('2a) logm_x(t)'!BX32-'2a) logm_x(t)'!BW32-'2a)answer'!$C32)/$CP$5</f>
        <v>0.24196217678230472</v>
      </c>
      <c r="FQ33" s="32">
        <f>('2a) logm_x(t)'!BY32-'2a) logm_x(t)'!BX32-'2a)answer'!$C32)/$CP$5</f>
        <v>-0.44640064719932265</v>
      </c>
      <c r="FR33" s="32">
        <f>('2a) logm_x(t)'!BZ32-'2a) logm_x(t)'!BY32-'2a)answer'!$C32)/$CP$5</f>
        <v>0.36526397625521201</v>
      </c>
      <c r="FS33" s="32">
        <f>('2a) logm_x(t)'!CA32-'2a) logm_x(t)'!BZ32-'2a)answer'!$C32)/$CP$5</f>
        <v>0.47183702393502497</v>
      </c>
      <c r="FT33" s="32">
        <f>('2a) logm_x(t)'!CB32-'2a) logm_x(t)'!CA32-'2a)answer'!$C32)/$CP$5</f>
        <v>0.45757056969987453</v>
      </c>
      <c r="FU33" s="32">
        <f>('2a) logm_x(t)'!CC32-'2a) logm_x(t)'!CB32-'2a)answer'!$C32)/$CP$5</f>
        <v>0.11312373715824899</v>
      </c>
      <c r="FV33" s="32">
        <f>('2a) logm_x(t)'!CD32-'2a) logm_x(t)'!CC32-'2a)answer'!$C32)/$CP$5</f>
        <v>-1.030797350991939</v>
      </c>
      <c r="FW33" s="32">
        <f>('2a) logm_x(t)'!CE32-'2a) logm_x(t)'!CD32-'2a)answer'!$C32)/$CP$5</f>
        <v>0.12130438236157201</v>
      </c>
      <c r="FX33" s="32">
        <f>('2a) logm_x(t)'!CF32-'2a) logm_x(t)'!CE32-'2a)answer'!$C32)/$CP$5</f>
        <v>-6.5475406805142244E-2</v>
      </c>
      <c r="FY33" s="32">
        <f>('2a) logm_x(t)'!CG32-'2a) logm_x(t)'!CF32-'2a)answer'!$C32)/$CP$5</f>
        <v>-0.9810626216200441</v>
      </c>
      <c r="FZ33" s="32">
        <f>('2a) logm_x(t)'!CH32-'2a) logm_x(t)'!CG32-'2a)answer'!$C32)/$CP$5</f>
        <v>0.9711075334708632</v>
      </c>
      <c r="GA33" s="32">
        <f>('2a) logm_x(t)'!CI32-'2a) logm_x(t)'!CH32-'2a)answer'!$C32)/$CP$5</f>
        <v>-1.4250128594532314</v>
      </c>
      <c r="GB33" s="32">
        <f>('2a) logm_x(t)'!CJ32-'2a) logm_x(t)'!CI32-'2a)answer'!$C32)/$CP$5</f>
        <v>0.36878476664805188</v>
      </c>
      <c r="GC33" s="32">
        <f>('2a) logm_x(t)'!CK32-'2a) logm_x(t)'!CJ32-'2a)answer'!$C32)/$CP$5</f>
        <v>-0.80816773300738798</v>
      </c>
      <c r="GD33" s="32">
        <f>('2a) logm_x(t)'!CL32-'2a) logm_x(t)'!CK32-'2a)answer'!$C32)/$CP$5</f>
        <v>0.39417059257410281</v>
      </c>
      <c r="GE33" s="32">
        <f>('2a) logm_x(t)'!CM32-'2a) logm_x(t)'!CL32-'2a)answer'!$C32)/$CP$5</f>
        <v>-5.2359077011631526E-2</v>
      </c>
      <c r="GF33" s="32">
        <f>('2a) logm_x(t)'!CN32-'2a) logm_x(t)'!CM32-'2a)answer'!$C32)/$CP$5</f>
        <v>0.12339466719582552</v>
      </c>
    </row>
    <row r="34" spans="1:188" x14ac:dyDescent="0.25">
      <c r="A34" s="31">
        <f>'2a) logm_x(t)'!A33</f>
        <v>30</v>
      </c>
      <c r="B34" s="32"/>
      <c r="C34" s="32">
        <f>IFERROR(('2a) logm_x(t)'!C33-'2a) logm_x(t)'!B33-'2a)answer'!$C33)^2,"")</f>
        <v>6.2107975176742356E-4</v>
      </c>
      <c r="D34" s="32">
        <f>IFERROR(('2a) logm_x(t)'!D33-'2a) logm_x(t)'!C33-'2a)answer'!$C33)^2,"")</f>
        <v>1.37685277087018E-3</v>
      </c>
      <c r="E34" s="32">
        <f>IFERROR(('2a) logm_x(t)'!E33-'2a) logm_x(t)'!D33-'2a)answer'!$C33)^2,"")</f>
        <v>1.1972978260114849E-3</v>
      </c>
      <c r="F34" s="32">
        <f>IFERROR(('2a) logm_x(t)'!F33-'2a) logm_x(t)'!E33-'2a)answer'!$C33)^2,"")</f>
        <v>1.6637999232725929E-4</v>
      </c>
      <c r="G34" s="32">
        <f>IFERROR(('2a) logm_x(t)'!G33-'2a) logm_x(t)'!F33-'2a)answer'!$C33)^2,"")</f>
        <v>5.7819715215297405E-4</v>
      </c>
      <c r="H34" s="32">
        <f>IFERROR(('2a) logm_x(t)'!H33-'2a) logm_x(t)'!G33-'2a)answer'!$C33)^2,"")</f>
        <v>1.3062044449734295E-3</v>
      </c>
      <c r="I34" s="32">
        <f>IFERROR(('2a) logm_x(t)'!I33-'2a) logm_x(t)'!H33-'2a)answer'!$C33)^2,"")</f>
        <v>2.5277375046899557E-4</v>
      </c>
      <c r="J34" s="32">
        <f>IFERROR(('2a) logm_x(t)'!J33-'2a) logm_x(t)'!I33-'2a)answer'!$C33)^2,"")</f>
        <v>1.0999191956420446E-3</v>
      </c>
      <c r="K34" s="32">
        <f>IFERROR(('2a) logm_x(t)'!K33-'2a) logm_x(t)'!J33-'2a)answer'!$C33)^2,"")</f>
        <v>3.5257399754091427E-3</v>
      </c>
      <c r="L34" s="32">
        <f>IFERROR(('2a) logm_x(t)'!L33-'2a) logm_x(t)'!K33-'2a)answer'!$C33)^2,"")</f>
        <v>4.0910776210287464E-2</v>
      </c>
      <c r="M34" s="32">
        <f>IFERROR(('2a) logm_x(t)'!M33-'2a) logm_x(t)'!L33-'2a)answer'!$C33)^2,"")</f>
        <v>2.3821314953787504E-2</v>
      </c>
      <c r="N34" s="32">
        <f>IFERROR(('2a) logm_x(t)'!N33-'2a) logm_x(t)'!M33-'2a)answer'!$C33)^2,"")</f>
        <v>8.3833498851258754E-3</v>
      </c>
      <c r="O34" s="32">
        <f>IFERROR(('2a) logm_x(t)'!O33-'2a) logm_x(t)'!N33-'2a)answer'!$C33)^2,"")</f>
        <v>1.5590599823209095E-3</v>
      </c>
      <c r="P34" s="32">
        <f>IFERROR(('2a) logm_x(t)'!P33-'2a) logm_x(t)'!O33-'2a)answer'!$C33)^2,"")</f>
        <v>9.0646161760697244E-2</v>
      </c>
      <c r="Q34" s="32">
        <f>IFERROR(('2a) logm_x(t)'!Q33-'2a) logm_x(t)'!P33-'2a)answer'!$C33)^2,"")</f>
        <v>5.5653159695943942E-2</v>
      </c>
      <c r="R34" s="32">
        <f>IFERROR(('2a) logm_x(t)'!R33-'2a) logm_x(t)'!Q33-'2a)answer'!$C33)^2,"")</f>
        <v>5.2190813595381386E-2</v>
      </c>
      <c r="S34" s="32">
        <f>IFERROR(('2a) logm_x(t)'!S33-'2a) logm_x(t)'!R33-'2a)answer'!$C33)^2,"")</f>
        <v>7.280734454049384E-2</v>
      </c>
      <c r="T34" s="32">
        <f>IFERROR(('2a) logm_x(t)'!T33-'2a) logm_x(t)'!S33-'2a)answer'!$C33)^2,"")</f>
        <v>5.6129477428422706E-4</v>
      </c>
      <c r="U34" s="32">
        <f>IFERROR(('2a) logm_x(t)'!U33-'2a) logm_x(t)'!T33-'2a)answer'!$C33)^2,"")</f>
        <v>1.6365058771323975E-2</v>
      </c>
      <c r="V34" s="32">
        <f>IFERROR(('2a) logm_x(t)'!V33-'2a) logm_x(t)'!U33-'2a)answer'!$C33)^2,"")</f>
        <v>4.1829859847895404E-2</v>
      </c>
      <c r="W34" s="32">
        <f>IFERROR(('2a) logm_x(t)'!W33-'2a) logm_x(t)'!V33-'2a)answer'!$C33)^2,"")</f>
        <v>1.318325561368133E-4</v>
      </c>
      <c r="X34" s="32">
        <f>IFERROR(('2a) logm_x(t)'!X33-'2a) logm_x(t)'!W33-'2a)answer'!$C33)^2,"")</f>
        <v>1.9239841815705615E-2</v>
      </c>
      <c r="Y34" s="32">
        <f>IFERROR(('2a) logm_x(t)'!Y33-'2a) logm_x(t)'!X33-'2a)answer'!$C33)^2,"")</f>
        <v>1.8566701807493754E-2</v>
      </c>
      <c r="Z34" s="32">
        <f>IFERROR(('2a) logm_x(t)'!Z33-'2a) logm_x(t)'!Y33-'2a)answer'!$C33)^2,"")</f>
        <v>7.4657658193502425E-4</v>
      </c>
      <c r="AA34" s="32">
        <f>IFERROR(('2a) logm_x(t)'!AA33-'2a) logm_x(t)'!Z33-'2a)answer'!$C33)^2,"")</f>
        <v>3.1246574965977061E-2</v>
      </c>
      <c r="AB34" s="32">
        <f>IFERROR(('2a) logm_x(t)'!AB33-'2a) logm_x(t)'!AA33-'2a)answer'!$C33)^2,"")</f>
        <v>4.0987882700399113E-3</v>
      </c>
      <c r="AC34" s="32">
        <f>IFERROR(('2a) logm_x(t)'!AC33-'2a) logm_x(t)'!AB33-'2a)answer'!$C33)^2,"")</f>
        <v>1.1148989383825592E-3</v>
      </c>
      <c r="AD34" s="32">
        <f>IFERROR(('2a) logm_x(t)'!AD33-'2a) logm_x(t)'!AC33-'2a)answer'!$C33)^2,"")</f>
        <v>1.5085434005564721E-3</v>
      </c>
      <c r="AE34" s="32">
        <f>IFERROR(('2a) logm_x(t)'!AE33-'2a) logm_x(t)'!AD33-'2a)answer'!$C33)^2,"")</f>
        <v>2.5700756718019482E-2</v>
      </c>
      <c r="AF34" s="32">
        <f>IFERROR(('2a) logm_x(t)'!AF33-'2a) logm_x(t)'!AE33-'2a)answer'!$C33)^2,"")</f>
        <v>1.0612682350275933E-2</v>
      </c>
      <c r="AG34" s="32">
        <f>IFERROR(('2a) logm_x(t)'!AG33-'2a) logm_x(t)'!AF33-'2a)answer'!$C33)^2,"")</f>
        <v>7.0797556526558156E-2</v>
      </c>
      <c r="AH34" s="32">
        <f>IFERROR(('2a) logm_x(t)'!AH33-'2a) logm_x(t)'!AG33-'2a)answer'!$C33)^2,"")</f>
        <v>4.7002114260599618E-3</v>
      </c>
      <c r="AI34" s="32">
        <f>IFERROR(('2a) logm_x(t)'!AI33-'2a) logm_x(t)'!AH33-'2a)answer'!$C33)^2,"")</f>
        <v>9.5710332365680339E-3</v>
      </c>
      <c r="AJ34" s="32">
        <f>IFERROR(('2a) logm_x(t)'!AJ33-'2a) logm_x(t)'!AI33-'2a)answer'!$C33)^2,"")</f>
        <v>2.385505692850905E-4</v>
      </c>
      <c r="AK34" s="32">
        <f>IFERROR(('2a) logm_x(t)'!AK33-'2a) logm_x(t)'!AJ33-'2a)answer'!$C33)^2,"")</f>
        <v>2.9325006447347343E-4</v>
      </c>
      <c r="AL34" s="32">
        <f>IFERROR(('2a) logm_x(t)'!AL33-'2a) logm_x(t)'!AK33-'2a)answer'!$C33)^2,"")</f>
        <v>9.4728992198160472E-3</v>
      </c>
      <c r="AM34" s="32">
        <f>IFERROR(('2a) logm_x(t)'!AM33-'2a) logm_x(t)'!AL33-'2a)answer'!$C33)^2,"")</f>
        <v>4.6866912542808519E-4</v>
      </c>
      <c r="AN34" s="32">
        <f>IFERROR(('2a) logm_x(t)'!AN33-'2a) logm_x(t)'!AM33-'2a)answer'!$C33)^2,"")</f>
        <v>2.0205394237357336E-3</v>
      </c>
      <c r="AO34" s="32">
        <f>IFERROR(('2a) logm_x(t)'!AO33-'2a) logm_x(t)'!AN33-'2a)answer'!$C33)^2,"")</f>
        <v>1.1892427801728112E-2</v>
      </c>
      <c r="AP34" s="32">
        <f>IFERROR(('2a) logm_x(t)'!AP33-'2a) logm_x(t)'!AO33-'2a)answer'!$C33)^2,"")</f>
        <v>4.2917482926570612E-2</v>
      </c>
      <c r="AQ34" s="32">
        <f>IFERROR(('2a) logm_x(t)'!AQ33-'2a) logm_x(t)'!AP33-'2a)answer'!$C33)^2,"")</f>
        <v>4.0788509708562836E-3</v>
      </c>
      <c r="AR34" s="32">
        <f>IFERROR(('2a) logm_x(t)'!AR33-'2a) logm_x(t)'!AQ33-'2a)answer'!$C33)^2,"")</f>
        <v>3.476201898447274E-3</v>
      </c>
      <c r="AS34" s="32">
        <f>IFERROR(('2a) logm_x(t)'!AS33-'2a) logm_x(t)'!AR33-'2a)answer'!$C33)^2,"")</f>
        <v>1.3528914205222535E-2</v>
      </c>
      <c r="AT34" s="32">
        <f>IFERROR(('2a) logm_x(t)'!AT33-'2a) logm_x(t)'!AS33-'2a)answer'!$C33)^2,"")</f>
        <v>4.2678909090416067E-4</v>
      </c>
      <c r="AU34" s="32">
        <f>IFERROR(('2a) logm_x(t)'!AU33-'2a) logm_x(t)'!AT33-'2a)answer'!$C33)^2,"")</f>
        <v>1.9664751117832606E-2</v>
      </c>
      <c r="AV34" s="32">
        <f>IFERROR(('2a) logm_x(t)'!AV33-'2a) logm_x(t)'!AU33-'2a)answer'!$C33)^2,"")</f>
        <v>4.710173292371147E-3</v>
      </c>
      <c r="AW34" s="32">
        <f>IFERROR(('2a) logm_x(t)'!AW33-'2a) logm_x(t)'!AV33-'2a)answer'!$C33)^2,"")</f>
        <v>7.8390319279085328E-3</v>
      </c>
      <c r="AX34" s="32">
        <f>IFERROR(('2a) logm_x(t)'!AX33-'2a) logm_x(t)'!AW33-'2a)answer'!$C33)^2,"")</f>
        <v>3.4775850684113617E-2</v>
      </c>
      <c r="AY34" s="32">
        <f>IFERROR(('2a) logm_x(t)'!AY33-'2a) logm_x(t)'!AX33-'2a)answer'!$C33)^2,"")</f>
        <v>1.3118904314174399E-2</v>
      </c>
      <c r="AZ34" s="32">
        <f>IFERROR(('2a) logm_x(t)'!AZ33-'2a) logm_x(t)'!AY33-'2a)answer'!$C33)^2,"")</f>
        <v>1.3497814052672422E-2</v>
      </c>
      <c r="BA34" s="32">
        <f>IFERROR(('2a) logm_x(t)'!BA33-'2a) logm_x(t)'!AZ33-'2a)answer'!$C33)^2,"")</f>
        <v>5.4759749629327344E-2</v>
      </c>
      <c r="BB34" s="32">
        <f>IFERROR(('2a) logm_x(t)'!BB33-'2a) logm_x(t)'!BA33-'2a)answer'!$C33)^2,"")</f>
        <v>6.127387398286379E-5</v>
      </c>
      <c r="BC34" s="32">
        <f>IFERROR(('2a) logm_x(t)'!BC33-'2a) logm_x(t)'!BB33-'2a)answer'!$C33)^2,"")</f>
        <v>3.5401108093186431E-2</v>
      </c>
      <c r="BD34" s="32">
        <f>IFERROR(('2a) logm_x(t)'!BD33-'2a) logm_x(t)'!BC33-'2a)answer'!$C33)^2,"")</f>
        <v>1.9504485278219387E-2</v>
      </c>
      <c r="BE34" s="32">
        <f>IFERROR(('2a) logm_x(t)'!BE33-'2a) logm_x(t)'!BD33-'2a)answer'!$C33)^2,"")</f>
        <v>8.5225794795958782E-4</v>
      </c>
      <c r="BF34" s="32">
        <f>IFERROR(('2a) logm_x(t)'!BF33-'2a) logm_x(t)'!BE33-'2a)answer'!$C33)^2,"")</f>
        <v>2.7463708485450606E-4</v>
      </c>
      <c r="BG34" s="32">
        <f>IFERROR(('2a) logm_x(t)'!BG33-'2a) logm_x(t)'!BF33-'2a)answer'!$C33)^2,"")</f>
        <v>7.4831130623623128E-3</v>
      </c>
      <c r="BH34" s="32">
        <f>IFERROR(('2a) logm_x(t)'!BH33-'2a) logm_x(t)'!BG33-'2a)answer'!$C33)^2,"")</f>
        <v>1.6057580522004452E-2</v>
      </c>
      <c r="BI34" s="32">
        <f>IFERROR(('2a) logm_x(t)'!BI33-'2a) logm_x(t)'!BH33-'2a)answer'!$C33)^2,"")</f>
        <v>9.530599502924399E-3</v>
      </c>
      <c r="BJ34" s="32">
        <f>IFERROR(('2a) logm_x(t)'!BJ33-'2a) logm_x(t)'!BI33-'2a)answer'!$C33)^2,"")</f>
        <v>3.9846035395210415E-2</v>
      </c>
      <c r="BK34" s="32">
        <f>IFERROR(('2a) logm_x(t)'!BK33-'2a) logm_x(t)'!BJ33-'2a)answer'!$C33)^2,"")</f>
        <v>3.308696831279951E-2</v>
      </c>
      <c r="BL34" s="32">
        <f>IFERROR(('2a) logm_x(t)'!BL33-'2a) logm_x(t)'!BK33-'2a)answer'!$C33)^2,"")</f>
        <v>1.3369547122669809E-2</v>
      </c>
      <c r="BM34" s="32">
        <f>IFERROR(('2a) logm_x(t)'!BM33-'2a) logm_x(t)'!BL33-'2a)answer'!$C33)^2,"")</f>
        <v>1.8955086533413972E-2</v>
      </c>
      <c r="BN34" s="32">
        <f>IFERROR(('2a) logm_x(t)'!BN33-'2a) logm_x(t)'!BM33-'2a)answer'!$C33)^2,"")</f>
        <v>2.8676250877543972E-2</v>
      </c>
      <c r="BO34" s="32">
        <f>IFERROR(('2a) logm_x(t)'!BO33-'2a) logm_x(t)'!BN33-'2a)answer'!$C33)^2,"")</f>
        <v>3.482672530981085E-5</v>
      </c>
      <c r="BP34" s="32">
        <f>IFERROR(('2a) logm_x(t)'!BP33-'2a) logm_x(t)'!BO33-'2a)answer'!$C33)^2,"")</f>
        <v>3.1399245332930613E-2</v>
      </c>
      <c r="BQ34" s="32">
        <f>IFERROR(('2a) logm_x(t)'!BQ33-'2a) logm_x(t)'!BP33-'2a)answer'!$C33)^2,"")</f>
        <v>9.9680290179046476E-4</v>
      </c>
      <c r="BR34" s="32">
        <f>IFERROR(('2a) logm_x(t)'!BR33-'2a) logm_x(t)'!BQ33-'2a)answer'!$C33)^2,"")</f>
        <v>2.7994245298169965E-2</v>
      </c>
      <c r="BS34" s="32">
        <f>IFERROR(('2a) logm_x(t)'!BS33-'2a) logm_x(t)'!BR33-'2a)answer'!$C33)^2,"")</f>
        <v>7.6010298434578696E-2</v>
      </c>
      <c r="BT34" s="32">
        <f>IFERROR(('2a) logm_x(t)'!BT33-'2a) logm_x(t)'!BS33-'2a)answer'!$C33)^2,"")</f>
        <v>3.5302100179751709E-2</v>
      </c>
      <c r="BU34" s="32">
        <f>IFERROR(('2a) logm_x(t)'!BU33-'2a) logm_x(t)'!BT33-'2a)answer'!$C33)^2,"")</f>
        <v>1.6068727486462937E-2</v>
      </c>
      <c r="BV34" s="32">
        <f>IFERROR(('2a) logm_x(t)'!BV33-'2a) logm_x(t)'!BU33-'2a)answer'!$C33)^2,"")</f>
        <v>2.2221405848963944E-4</v>
      </c>
      <c r="BW34" s="32">
        <f>IFERROR(('2a) logm_x(t)'!BW33-'2a) logm_x(t)'!BV33-'2a)answer'!$C33)^2,"")</f>
        <v>7.6754810448516203E-3</v>
      </c>
      <c r="BX34" s="32">
        <f>IFERROR(('2a) logm_x(t)'!BX33-'2a) logm_x(t)'!BW33-'2a)answer'!$C33)^2,"")</f>
        <v>2.0804538525390298E-2</v>
      </c>
      <c r="BY34" s="32">
        <f>IFERROR(('2a) logm_x(t)'!BY33-'2a) logm_x(t)'!BX33-'2a)answer'!$C33)^2,"")</f>
        <v>2.9498313177560417E-4</v>
      </c>
      <c r="BZ34" s="32">
        <f>IFERROR(('2a) logm_x(t)'!BZ33-'2a) logm_x(t)'!BY33-'2a)answer'!$C33)^2,"")</f>
        <v>5.9437384418882019E-3</v>
      </c>
      <c r="CA34" s="32">
        <f>IFERROR(('2a) logm_x(t)'!CA33-'2a) logm_x(t)'!BZ33-'2a)answer'!$C33)^2,"")</f>
        <v>4.147051336963721E-2</v>
      </c>
      <c r="CB34" s="32">
        <f>IFERROR(('2a) logm_x(t)'!CB33-'2a) logm_x(t)'!CA33-'2a)answer'!$C33)^2,"")</f>
        <v>3.6670718102775695E-3</v>
      </c>
      <c r="CC34" s="32">
        <f>IFERROR(('2a) logm_x(t)'!CC33-'2a) logm_x(t)'!CB33-'2a)answer'!$C33)^2,"")</f>
        <v>2.1193174001321174E-3</v>
      </c>
      <c r="CD34" s="32">
        <f>IFERROR(('2a) logm_x(t)'!CD33-'2a) logm_x(t)'!CC33-'2a)answer'!$C33)^2,"")</f>
        <v>2.4375341577984109E-3</v>
      </c>
      <c r="CE34" s="32">
        <f>IFERROR(('2a) logm_x(t)'!CE33-'2a) logm_x(t)'!CD33-'2a)answer'!$C33)^2,"")</f>
        <v>3.8731104402671174E-3</v>
      </c>
      <c r="CF34" s="32">
        <f>IFERROR(('2a) logm_x(t)'!CF33-'2a) logm_x(t)'!CE33-'2a)answer'!$C33)^2,"")</f>
        <v>2.5991335464372277E-4</v>
      </c>
      <c r="CG34" s="32">
        <f>IFERROR(('2a) logm_x(t)'!CG33-'2a) logm_x(t)'!CF33-'2a)answer'!$C33)^2,"")</f>
        <v>3.4647667090513851E-3</v>
      </c>
      <c r="CH34" s="32">
        <f>IFERROR(('2a) logm_x(t)'!CH33-'2a) logm_x(t)'!CG33-'2a)answer'!$C33)^2,"")</f>
        <v>1.8822453611703244E-3</v>
      </c>
      <c r="CI34" s="32">
        <f>IFERROR(('2a) logm_x(t)'!CI33-'2a) logm_x(t)'!CH33-'2a)answer'!$C33)^2,"")</f>
        <v>2.3105673876039082E-2</v>
      </c>
      <c r="CJ34" s="32">
        <f>IFERROR(('2a) logm_x(t)'!CJ33-'2a) logm_x(t)'!CI33-'2a)answer'!$C33)^2,"")</f>
        <v>4.1060406250007309E-3</v>
      </c>
      <c r="CK34" s="32">
        <f>IFERROR(('2a) logm_x(t)'!CK33-'2a) logm_x(t)'!CJ33-'2a)answer'!$C33)^2,"")</f>
        <v>5.3124449183575154E-3</v>
      </c>
      <c r="CL34" s="32">
        <f>IFERROR(('2a) logm_x(t)'!CL33-'2a) logm_x(t)'!CK33-'2a)answer'!$C33)^2,"")</f>
        <v>9.9715612251069629E-3</v>
      </c>
      <c r="CM34" s="32">
        <f>IFERROR(('2a) logm_x(t)'!CM33-'2a) logm_x(t)'!CL33-'2a)answer'!$C33)^2,"")</f>
        <v>1.1865723526262723E-3</v>
      </c>
      <c r="CN34" s="32">
        <f>IFERROR(('2a) logm_x(t)'!CN33-'2a) logm_x(t)'!CM33-'2a)answer'!$C33)^2,"")</f>
        <v>1.0632207775942367E-2</v>
      </c>
      <c r="CT34" s="31">
        <f t="shared" si="3"/>
        <v>30</v>
      </c>
      <c r="CU34" s="32">
        <f>('2a) logm_x(t)'!C33-'2a) logm_x(t)'!B33-'2a)answer'!$C33)/$CP$5</f>
        <v>-0.17855246851543641</v>
      </c>
      <c r="CV34" s="32">
        <f>('2a) logm_x(t)'!D33-'2a) logm_x(t)'!C33-'2a)answer'!$C33)/$CP$5</f>
        <v>0.26584954713127529</v>
      </c>
      <c r="CW34" s="32">
        <f>('2a) logm_x(t)'!E33-'2a) logm_x(t)'!D33-'2a)answer'!$C33)/$CP$5</f>
        <v>-0.24790955760223185</v>
      </c>
      <c r="CX34" s="32">
        <f>('2a) logm_x(t)'!F33-'2a) logm_x(t)'!E33-'2a)answer'!$C33)/$CP$5</f>
        <v>9.2415054368567104E-2</v>
      </c>
      <c r="CY34" s="32">
        <f>('2a) logm_x(t)'!G33-'2a) logm_x(t)'!F33-'2a)answer'!$C33)/$CP$5</f>
        <v>0.17227812939205173</v>
      </c>
      <c r="CZ34" s="32">
        <f>('2a) logm_x(t)'!H33-'2a) logm_x(t)'!G33-'2a)answer'!$C33)/$CP$5</f>
        <v>-0.25893917027072871</v>
      </c>
      <c r="DA34" s="32">
        <f>('2a) logm_x(t)'!I33-'2a) logm_x(t)'!H33-'2a)answer'!$C33)/$CP$5</f>
        <v>0.11390903154326018</v>
      </c>
      <c r="DB34" s="32">
        <f>('2a) logm_x(t)'!J33-'2a) logm_x(t)'!I33-'2a)answer'!$C33)/$CP$5</f>
        <v>0.23761429477278831</v>
      </c>
      <c r="DC34" s="32">
        <f>('2a) logm_x(t)'!K33-'2a) logm_x(t)'!J33-'2a)answer'!$C33)/$CP$5</f>
        <v>0.42541942206592925</v>
      </c>
      <c r="DD34" s="32">
        <f>('2a) logm_x(t)'!L33-'2a) logm_x(t)'!K33-'2a)answer'!$C33)/$CP$5</f>
        <v>-1.4491422986827531</v>
      </c>
      <c r="DE34" s="32">
        <f>('2a) logm_x(t)'!M33-'2a) logm_x(t)'!L33-'2a)answer'!$C33)/$CP$5</f>
        <v>-1.1057960619735205</v>
      </c>
      <c r="DF34" s="32">
        <f>('2a) logm_x(t)'!N33-'2a) logm_x(t)'!M33-'2a)answer'!$C33)/$CP$5</f>
        <v>0.65599566499750395</v>
      </c>
      <c r="DG34" s="32">
        <f>('2a) logm_x(t)'!O33-'2a) logm_x(t)'!N33-'2a)answer'!$C33)/$CP$5</f>
        <v>0.28289390169205453</v>
      </c>
      <c r="DH34" s="32">
        <f>('2a) logm_x(t)'!P33-'2a) logm_x(t)'!O33-'2a)answer'!$C33)/$CP$5</f>
        <v>-2.157083133837963</v>
      </c>
      <c r="DI34" s="32">
        <f>('2a) logm_x(t)'!Q33-'2a) logm_x(t)'!P33-'2a)answer'!$C33)/$CP$5</f>
        <v>1.6901960660828961</v>
      </c>
      <c r="DJ34" s="32">
        <f>('2a) logm_x(t)'!R33-'2a) logm_x(t)'!Q33-'2a)answer'!$C33)/$CP$5</f>
        <v>1.6367758437705757</v>
      </c>
      <c r="DK34" s="32">
        <f>('2a) logm_x(t)'!S33-'2a) logm_x(t)'!R33-'2a)answer'!$C33)/$CP$5</f>
        <v>-1.9332132771145547</v>
      </c>
      <c r="DL34" s="32">
        <f>('2a) logm_x(t)'!T33-'2a) logm_x(t)'!S33-'2a)answer'!$C33)/$CP$5</f>
        <v>-0.16974135817544067</v>
      </c>
      <c r="DM34" s="32">
        <f>('2a) logm_x(t)'!U33-'2a) logm_x(t)'!T33-'2a)answer'!$C33)/$CP$5</f>
        <v>0.91653901797583182</v>
      </c>
      <c r="DN34" s="32">
        <f>('2a) logm_x(t)'!V33-'2a) logm_x(t)'!U33-'2a)answer'!$C33)/$CP$5</f>
        <v>-1.4653297874874689</v>
      </c>
      <c r="DO34" s="32">
        <f>('2a) logm_x(t)'!W33-'2a) logm_x(t)'!V33-'2a)answer'!$C33)/$CP$5</f>
        <v>8.2262804199412176E-2</v>
      </c>
      <c r="DP34" s="32">
        <f>('2a) logm_x(t)'!X33-'2a) logm_x(t)'!W33-'2a)answer'!$C33)/$CP$5</f>
        <v>-0.99378610893922137</v>
      </c>
      <c r="DQ34" s="32">
        <f>('2a) logm_x(t)'!Y33-'2a) logm_x(t)'!X33-'2a)answer'!$C33)/$CP$5</f>
        <v>-0.97624664549758389</v>
      </c>
      <c r="DR34" s="32">
        <f>('2a) logm_x(t)'!Z33-'2a) logm_x(t)'!Y33-'2a)answer'!$C33)/$CP$5</f>
        <v>0.19576243346716715</v>
      </c>
      <c r="DS34" s="32">
        <f>('2a) logm_x(t)'!AA33-'2a) logm_x(t)'!Z33-'2a)answer'!$C33)/$CP$5</f>
        <v>1.2664655575781329</v>
      </c>
      <c r="DT34" s="32">
        <f>('2a) logm_x(t)'!AB33-'2a) logm_x(t)'!AA33-'2a)answer'!$C33)/$CP$5</f>
        <v>0.45869067978280714</v>
      </c>
      <c r="DU34" s="32">
        <f>('2a) logm_x(t)'!AC33-'2a) logm_x(t)'!AB33-'2a)answer'!$C33)/$CP$5</f>
        <v>-0.23922685141495423</v>
      </c>
      <c r="DV34" s="32">
        <f>('2a) logm_x(t)'!AD33-'2a) logm_x(t)'!AC33-'2a)answer'!$C33)/$CP$5</f>
        <v>-0.27827300508761832</v>
      </c>
      <c r="DW34" s="32">
        <f>('2a) logm_x(t)'!AE33-'2a) logm_x(t)'!AD33-'2a)answer'!$C33)/$CP$5</f>
        <v>1.1485902587745425</v>
      </c>
      <c r="DX34" s="32">
        <f>('2a) logm_x(t)'!AF33-'2a) logm_x(t)'!AE33-'2a)answer'!$C33)/$CP$5</f>
        <v>0.73808224140233269</v>
      </c>
      <c r="DY34" s="32">
        <f>('2a) logm_x(t)'!AG33-'2a) logm_x(t)'!AF33-'2a)answer'!$C33)/$CP$5</f>
        <v>-1.9063441579077629</v>
      </c>
      <c r="DZ34" s="32">
        <f>('2a) logm_x(t)'!AH33-'2a) logm_x(t)'!AG33-'2a)answer'!$C33)/$CP$5</f>
        <v>0.49119153115513298</v>
      </c>
      <c r="EA34" s="32">
        <f>('2a) logm_x(t)'!AI33-'2a) logm_x(t)'!AH33-'2a)answer'!$C33)/$CP$5</f>
        <v>0.70092505690684903</v>
      </c>
      <c r="EB34" s="32">
        <f>('2a) logm_x(t)'!AJ33-'2a) logm_x(t)'!AI33-'2a)answer'!$C33)/$CP$5</f>
        <v>0.11065789435971948</v>
      </c>
      <c r="EC34" s="32">
        <f>('2a) logm_x(t)'!AK33-'2a) logm_x(t)'!AJ33-'2a)answer'!$C33)/$CP$5</f>
        <v>-0.12269058338819842</v>
      </c>
      <c r="ED34" s="32">
        <f>('2a) logm_x(t)'!AL33-'2a) logm_x(t)'!AK33-'2a)answer'!$C33)/$CP$5</f>
        <v>0.69732242512245379</v>
      </c>
      <c r="EE34" s="32">
        <f>('2a) logm_x(t)'!AM33-'2a) logm_x(t)'!AL33-'2a)answer'!$C33)/$CP$5</f>
        <v>-0.15510483840142297</v>
      </c>
      <c r="EF34" s="32">
        <f>('2a) logm_x(t)'!AN33-'2a) logm_x(t)'!AM33-'2a)answer'!$C33)/$CP$5</f>
        <v>-0.32205187922525469</v>
      </c>
      <c r="EG34" s="32">
        <f>('2a) logm_x(t)'!AO33-'2a) logm_x(t)'!AN33-'2a)answer'!$C33)/$CP$5</f>
        <v>-0.78131729017338847</v>
      </c>
      <c r="EH34" s="32">
        <f>('2a) logm_x(t)'!AP33-'2a) logm_x(t)'!AO33-'2a)answer'!$C33)/$CP$5</f>
        <v>1.4842576462600623</v>
      </c>
      <c r="EI34" s="32">
        <f>('2a) logm_x(t)'!AQ33-'2a) logm_x(t)'!AP33-'2a)answer'!$C33)/$CP$5</f>
        <v>-0.45757373976676463</v>
      </c>
      <c r="EJ34" s="32">
        <f>('2a) logm_x(t)'!AR33-'2a) logm_x(t)'!AQ33-'2a)answer'!$C33)/$CP$5</f>
        <v>-0.42242019196694897</v>
      </c>
      <c r="EK34" s="32">
        <f>('2a) logm_x(t)'!AS33-'2a) logm_x(t)'!AR33-'2a)answer'!$C33)/$CP$5</f>
        <v>0.8333427178893138</v>
      </c>
      <c r="EL34" s="32">
        <f>('2a) logm_x(t)'!AT33-'2a) logm_x(t)'!AS33-'2a)answer'!$C33)/$CP$5</f>
        <v>-0.14801264799242486</v>
      </c>
      <c r="EM34" s="32">
        <f>('2a) logm_x(t)'!AU33-'2a) logm_x(t)'!AT33-'2a)answer'!$C33)/$CP$5</f>
        <v>-1.0046999959299796</v>
      </c>
      <c r="EN34" s="32">
        <f>('2a) logm_x(t)'!AV33-'2a) logm_x(t)'!AU33-'2a)answer'!$C33)/$CP$5</f>
        <v>0.49171178375139235</v>
      </c>
      <c r="EO34" s="32">
        <f>('2a) logm_x(t)'!AW33-'2a) logm_x(t)'!AV33-'2a)answer'!$C33)/$CP$5</f>
        <v>0.63434188738486974</v>
      </c>
      <c r="EP34" s="32">
        <f>('2a) logm_x(t)'!AX33-'2a) logm_x(t)'!AW33-'2a)answer'!$C33)/$CP$5</f>
        <v>-1.3360756671476353</v>
      </c>
      <c r="EQ34" s="32">
        <f>('2a) logm_x(t)'!AY33-'2a) logm_x(t)'!AX33-'2a)answer'!$C33)/$CP$5</f>
        <v>0.82061784270581228</v>
      </c>
      <c r="ER34" s="32">
        <f>('2a) logm_x(t)'!AZ33-'2a) logm_x(t)'!AY33-'2a)answer'!$C33)/$CP$5</f>
        <v>0.83238432622174674</v>
      </c>
      <c r="ES34" s="32">
        <f>('2a) logm_x(t)'!BA33-'2a) logm_x(t)'!AZ33-'2a)answer'!$C33)/$CP$5</f>
        <v>-1.6765746692684838</v>
      </c>
      <c r="ET34" s="32">
        <f>('2a) logm_x(t)'!BB33-'2a) logm_x(t)'!BA33-'2a)answer'!$C33)/$CP$5</f>
        <v>5.6082819983228178E-2</v>
      </c>
      <c r="EU34" s="32">
        <f>('2a) logm_x(t)'!BC33-'2a) logm_x(t)'!BB33-'2a)answer'!$C33)/$CP$5</f>
        <v>1.3480332406755446</v>
      </c>
      <c r="EV34" s="32">
        <f>('2a) logm_x(t)'!BD33-'2a) logm_x(t)'!BC33-'2a)answer'!$C33)/$CP$5</f>
        <v>-1.0005975157178217</v>
      </c>
      <c r="EW34" s="32">
        <f>('2a) logm_x(t)'!BE33-'2a) logm_x(t)'!BD33-'2a)answer'!$C33)/$CP$5</f>
        <v>-0.20915955222406232</v>
      </c>
      <c r="EX34" s="32">
        <f>('2a) logm_x(t)'!BF33-'2a) logm_x(t)'!BE33-'2a)answer'!$C33)/$CP$5</f>
        <v>0.11873308817541309</v>
      </c>
      <c r="EY34" s="32">
        <f>('2a) logm_x(t)'!BG33-'2a) logm_x(t)'!BF33-'2a)answer'!$C33)/$CP$5</f>
        <v>0.61977396232589388</v>
      </c>
      <c r="EZ34" s="32">
        <f>('2a) logm_x(t)'!BH33-'2a) logm_x(t)'!BG33-'2a)answer'!$C33)/$CP$5</f>
        <v>0.90788789918758928</v>
      </c>
      <c r="FA34" s="32">
        <f>('2a) logm_x(t)'!BI33-'2a) logm_x(t)'!BH33-'2a)answer'!$C33)/$CP$5</f>
        <v>-0.69944292785803419</v>
      </c>
      <c r="FB34" s="32">
        <f>('2a) logm_x(t)'!BJ33-'2a) logm_x(t)'!BI33-'2a)answer'!$C33)/$CP$5</f>
        <v>-1.4301603439547301</v>
      </c>
      <c r="FC34" s="32">
        <f>('2a) logm_x(t)'!BK33-'2a) logm_x(t)'!BJ33-'2a)answer'!$C33)/$CP$5</f>
        <v>1.3032287768317692</v>
      </c>
      <c r="FD34" s="32">
        <f>('2a) logm_x(t)'!BL33-'2a) logm_x(t)'!BK33-'2a)answer'!$C33)/$CP$5</f>
        <v>0.82841989756871282</v>
      </c>
      <c r="FE34" s="32">
        <f>('2a) logm_x(t)'!BM33-'2a) logm_x(t)'!BL33-'2a)answer'!$C33)/$CP$5</f>
        <v>0.98640453231572844</v>
      </c>
      <c r="FF34" s="32">
        <f>('2a) logm_x(t)'!BN33-'2a) logm_x(t)'!BM33-'2a)answer'!$C33)/$CP$5</f>
        <v>-1.2132585456804823</v>
      </c>
      <c r="FG34" s="32">
        <f>('2a) logm_x(t)'!BO33-'2a) logm_x(t)'!BN33-'2a)answer'!$C33)/$CP$5</f>
        <v>4.2281315749947521E-2</v>
      </c>
      <c r="FH34" s="32">
        <f>('2a) logm_x(t)'!BP33-'2a) logm_x(t)'!BO33-'2a)answer'!$C33)/$CP$5</f>
        <v>1.2695557547963268</v>
      </c>
      <c r="FI34" s="32">
        <f>('2a) logm_x(t)'!BQ33-'2a) logm_x(t)'!BP33-'2a)answer'!$C33)/$CP$5</f>
        <v>0.22620219776056644</v>
      </c>
      <c r="FJ34" s="32">
        <f>('2a) logm_x(t)'!BR33-'2a) logm_x(t)'!BQ33-'2a)answer'!$C33)/$CP$5</f>
        <v>-1.1987443003890192</v>
      </c>
      <c r="FK34" s="32">
        <f>('2a) logm_x(t)'!BS33-'2a) logm_x(t)'!BR33-'2a)answer'!$C33)/$CP$5</f>
        <v>1.9752787526866344</v>
      </c>
      <c r="FL34" s="32">
        <f>('2a) logm_x(t)'!BT33-'2a) logm_x(t)'!BS33-'2a)answer'!$C33)/$CP$5</f>
        <v>-1.3461468674245762</v>
      </c>
      <c r="FM34" s="32">
        <f>('2a) logm_x(t)'!BU33-'2a) logm_x(t)'!BT33-'2a)answer'!$C33)/$CP$5</f>
        <v>0.90820296652955534</v>
      </c>
      <c r="FN34" s="32">
        <f>('2a) logm_x(t)'!BV33-'2a) logm_x(t)'!BU33-'2a)answer'!$C33)/$CP$5</f>
        <v>-0.10680164429632658</v>
      </c>
      <c r="FO34" s="32">
        <f>('2a) logm_x(t)'!BW33-'2a) logm_x(t)'!BV33-'2a)answer'!$C33)/$CP$5</f>
        <v>-0.62768966087586375</v>
      </c>
      <c r="FP34" s="32">
        <f>('2a) logm_x(t)'!BX33-'2a) logm_x(t)'!BW33-'2a)answer'!$C33)/$CP$5</f>
        <v>1.033406566587699</v>
      </c>
      <c r="FQ34" s="32">
        <f>('2a) logm_x(t)'!BY33-'2a) logm_x(t)'!BX33-'2a)answer'!$C33)/$CP$5</f>
        <v>0.12305259150679652</v>
      </c>
      <c r="FR34" s="32">
        <f>('2a) logm_x(t)'!BZ33-'2a) logm_x(t)'!BY33-'2a)answer'!$C33)/$CP$5</f>
        <v>-0.55235974221968231</v>
      </c>
      <c r="FS34" s="32">
        <f>('2a) logm_x(t)'!CA33-'2a) logm_x(t)'!BZ33-'2a)answer'!$C33)/$CP$5</f>
        <v>1.4590221299636625</v>
      </c>
      <c r="FT34" s="32">
        <f>('2a) logm_x(t)'!CB33-'2a) logm_x(t)'!CA33-'2a)answer'!$C33)/$CP$5</f>
        <v>-0.43386226649867699</v>
      </c>
      <c r="FU34" s="32">
        <f>('2a) logm_x(t)'!CC33-'2a) logm_x(t)'!CB33-'2a)answer'!$C33)/$CP$5</f>
        <v>-0.3298300155807648</v>
      </c>
      <c r="FV34" s="32">
        <f>('2a) logm_x(t)'!CD33-'2a) logm_x(t)'!CC33-'2a)answer'!$C33)/$CP$5</f>
        <v>-0.35372644429967282</v>
      </c>
      <c r="FW34" s="32">
        <f>('2a) logm_x(t)'!CE33-'2a) logm_x(t)'!CD33-'2a)answer'!$C33)/$CP$5</f>
        <v>-0.44588423134187788</v>
      </c>
      <c r="FX34" s="32">
        <f>('2a) logm_x(t)'!CF33-'2a) logm_x(t)'!CE33-'2a)answer'!$C33)/$CP$5</f>
        <v>0.11550651232351372</v>
      </c>
      <c r="FY34" s="32">
        <f>('2a) logm_x(t)'!CG33-'2a) logm_x(t)'!CF33-'2a)answer'!$C33)/$CP$5</f>
        <v>-0.42172483046158693</v>
      </c>
      <c r="FZ34" s="32">
        <f>('2a) logm_x(t)'!CH33-'2a) logm_x(t)'!CG33-'2a)answer'!$C33)/$CP$5</f>
        <v>-0.31083526962295843</v>
      </c>
      <c r="GA34" s="32">
        <f>('2a) logm_x(t)'!CI33-'2a) logm_x(t)'!CH33-'2a)answer'!$C33)/$CP$5</f>
        <v>-1.0890592121567986</v>
      </c>
      <c r="GB34" s="32">
        <f>('2a) logm_x(t)'!CJ33-'2a) logm_x(t)'!CI33-'2a)answer'!$C33)/$CP$5</f>
        <v>0.45909630178626487</v>
      </c>
      <c r="GC34" s="32">
        <f>('2a) logm_x(t)'!CK33-'2a) logm_x(t)'!CJ33-'2a)answer'!$C33)/$CP$5</f>
        <v>0.52220303725104655</v>
      </c>
      <c r="GD34" s="32">
        <f>('2a) logm_x(t)'!CL33-'2a) logm_x(t)'!CK33-'2a)answer'!$C33)/$CP$5</f>
        <v>-0.71544088251548232</v>
      </c>
      <c r="GE34" s="32">
        <f>('2a) logm_x(t)'!CM33-'2a) logm_x(t)'!CL33-'2a)answer'!$C33)/$CP$5</f>
        <v>-0.24679666451804519</v>
      </c>
      <c r="GF34" s="32">
        <f>('2a) logm_x(t)'!CN33-'2a) logm_x(t)'!CM33-'2a)answer'!$C33)/$CP$5</f>
        <v>0.73876089864343686</v>
      </c>
    </row>
    <row r="35" spans="1:188" x14ac:dyDescent="0.25">
      <c r="A35" s="31">
        <f>'2a) logm_x(t)'!A34</f>
        <v>31</v>
      </c>
      <c r="B35" s="32"/>
      <c r="C35" s="32">
        <f>IFERROR(('2a) logm_x(t)'!C34-'2a) logm_x(t)'!B34-'2a)answer'!$C34)^2,"")</f>
        <v>0.1448212161164884</v>
      </c>
      <c r="D35" s="32">
        <f>IFERROR(('2a) logm_x(t)'!D34-'2a) logm_x(t)'!C34-'2a)answer'!$C34)^2,"")</f>
        <v>4.4049007321958648E-2</v>
      </c>
      <c r="E35" s="32">
        <f>IFERROR(('2a) logm_x(t)'!E34-'2a) logm_x(t)'!D34-'2a)answer'!$C34)^2,"")</f>
        <v>2.7360694670613719E-2</v>
      </c>
      <c r="F35" s="32">
        <f>IFERROR(('2a) logm_x(t)'!F34-'2a) logm_x(t)'!E34-'2a)answer'!$C34)^2,"")</f>
        <v>1.402118370178863E-2</v>
      </c>
      <c r="G35" s="32">
        <f>IFERROR(('2a) logm_x(t)'!G34-'2a) logm_x(t)'!F34-'2a)answer'!$C34)^2,"")</f>
        <v>3.4954271998328284E-3</v>
      </c>
      <c r="H35" s="32">
        <f>IFERROR(('2a) logm_x(t)'!H34-'2a) logm_x(t)'!G34-'2a)answer'!$C34)^2,"")</f>
        <v>3.481086871711418E-7</v>
      </c>
      <c r="I35" s="32">
        <f>IFERROR(('2a) logm_x(t)'!I34-'2a) logm_x(t)'!H34-'2a)answer'!$C34)^2,"")</f>
        <v>6.984427130333328E-3</v>
      </c>
      <c r="J35" s="32">
        <f>IFERROR(('2a) logm_x(t)'!J34-'2a) logm_x(t)'!I34-'2a)answer'!$C34)^2,"")</f>
        <v>4.3420698363621453E-2</v>
      </c>
      <c r="K35" s="32">
        <f>IFERROR(('2a) logm_x(t)'!K34-'2a) logm_x(t)'!J34-'2a)answer'!$C34)^2,"")</f>
        <v>7.5066251291562733E-2</v>
      </c>
      <c r="L35" s="32">
        <f>IFERROR(('2a) logm_x(t)'!L34-'2a) logm_x(t)'!K34-'2a)answer'!$C34)^2,"")</f>
        <v>4.1110391233244108E-2</v>
      </c>
      <c r="M35" s="32">
        <f>IFERROR(('2a) logm_x(t)'!M34-'2a) logm_x(t)'!L34-'2a)answer'!$C34)^2,"")</f>
        <v>5.0659048150410023E-2</v>
      </c>
      <c r="N35" s="32">
        <f>IFERROR(('2a) logm_x(t)'!N34-'2a) logm_x(t)'!M34-'2a)answer'!$C34)^2,"")</f>
        <v>3.3885204163044524E-4</v>
      </c>
      <c r="O35" s="32">
        <f>IFERROR(('2a) logm_x(t)'!O34-'2a) logm_x(t)'!N34-'2a)answer'!$C34)^2,"")</f>
        <v>1.2817915884396101E-4</v>
      </c>
      <c r="P35" s="32">
        <f>IFERROR(('2a) logm_x(t)'!P34-'2a) logm_x(t)'!O34-'2a)answer'!$C34)^2,"")</f>
        <v>6.1117119689551008E-3</v>
      </c>
      <c r="Q35" s="32">
        <f>IFERROR(('2a) logm_x(t)'!Q34-'2a) logm_x(t)'!P34-'2a)answer'!$C34)^2,"")</f>
        <v>4.3318019308599208E-2</v>
      </c>
      <c r="R35" s="32">
        <f>IFERROR(('2a) logm_x(t)'!R34-'2a) logm_x(t)'!Q34-'2a)answer'!$C34)^2,"")</f>
        <v>3.0667091002136722E-2</v>
      </c>
      <c r="S35" s="32">
        <f>IFERROR(('2a) logm_x(t)'!S34-'2a) logm_x(t)'!R34-'2a)answer'!$C34)^2,"")</f>
        <v>3.458843035338654E-3</v>
      </c>
      <c r="T35" s="32">
        <f>IFERROR(('2a) logm_x(t)'!T34-'2a) logm_x(t)'!S34-'2a)answer'!$C34)^2,"")</f>
        <v>2.7593519614850108E-4</v>
      </c>
      <c r="U35" s="32">
        <f>IFERROR(('2a) logm_x(t)'!U34-'2a) logm_x(t)'!T34-'2a)answer'!$C34)^2,"")</f>
        <v>4.3097517678184529E-4</v>
      </c>
      <c r="V35" s="32">
        <f>IFERROR(('2a) logm_x(t)'!V34-'2a) logm_x(t)'!U34-'2a)answer'!$C34)^2,"")</f>
        <v>3.0447697748659758E-3</v>
      </c>
      <c r="W35" s="32">
        <f>IFERROR(('2a) logm_x(t)'!W34-'2a) logm_x(t)'!V34-'2a)answer'!$C34)^2,"")</f>
        <v>2.4416590033812517E-2</v>
      </c>
      <c r="X35" s="32">
        <f>IFERROR(('2a) logm_x(t)'!X34-'2a) logm_x(t)'!W34-'2a)answer'!$C34)^2,"")</f>
        <v>3.2488989768182513E-3</v>
      </c>
      <c r="Y35" s="32">
        <f>IFERROR(('2a) logm_x(t)'!Y34-'2a) logm_x(t)'!X34-'2a)answer'!$C34)^2,"")</f>
        <v>0.13486279113283964</v>
      </c>
      <c r="Z35" s="32">
        <f>IFERROR(('2a) logm_x(t)'!Z34-'2a) logm_x(t)'!Y34-'2a)answer'!$C34)^2,"")</f>
        <v>3.0112075384199473E-4</v>
      </c>
      <c r="AA35" s="32">
        <f>IFERROR(('2a) logm_x(t)'!AA34-'2a) logm_x(t)'!Z34-'2a)answer'!$C34)^2,"")</f>
        <v>0.15864475678424611</v>
      </c>
      <c r="AB35" s="32">
        <f>IFERROR(('2a) logm_x(t)'!AB34-'2a) logm_x(t)'!AA34-'2a)answer'!$C34)^2,"")</f>
        <v>5.1222744663508393E-4</v>
      </c>
      <c r="AC35" s="32">
        <f>IFERROR(('2a) logm_x(t)'!AC34-'2a) logm_x(t)'!AB34-'2a)answer'!$C34)^2,"")</f>
        <v>1.8453807282464648E-2</v>
      </c>
      <c r="AD35" s="32">
        <f>IFERROR(('2a) logm_x(t)'!AD34-'2a) logm_x(t)'!AC34-'2a)answer'!$C34)^2,"")</f>
        <v>6.6465761436205412E-3</v>
      </c>
      <c r="AE35" s="32">
        <f>IFERROR(('2a) logm_x(t)'!AE34-'2a) logm_x(t)'!AD34-'2a)answer'!$C34)^2,"")</f>
        <v>2.8906858910626609E-2</v>
      </c>
      <c r="AF35" s="32">
        <f>IFERROR(('2a) logm_x(t)'!AF34-'2a) logm_x(t)'!AE34-'2a)answer'!$C34)^2,"")</f>
        <v>6.5852124835598059E-3</v>
      </c>
      <c r="AG35" s="32">
        <f>IFERROR(('2a) logm_x(t)'!AG34-'2a) logm_x(t)'!AF34-'2a)answer'!$C34)^2,"")</f>
        <v>3.3812091850362207E-2</v>
      </c>
      <c r="AH35" s="32">
        <f>IFERROR(('2a) logm_x(t)'!AH34-'2a) logm_x(t)'!AG34-'2a)answer'!$C34)^2,"")</f>
        <v>5.776475962973604E-2</v>
      </c>
      <c r="AI35" s="32">
        <f>IFERROR(('2a) logm_x(t)'!AI34-'2a) logm_x(t)'!AH34-'2a)answer'!$C34)^2,"")</f>
        <v>8.8169046279750562E-6</v>
      </c>
      <c r="AJ35" s="32">
        <f>IFERROR(('2a) logm_x(t)'!AJ34-'2a) logm_x(t)'!AI34-'2a)answer'!$C34)^2,"")</f>
        <v>3.6600562515278538E-2</v>
      </c>
      <c r="AK35" s="32">
        <f>IFERROR(('2a) logm_x(t)'!AK34-'2a) logm_x(t)'!AJ34-'2a)answer'!$C34)^2,"")</f>
        <v>7.2496978760186619E-5</v>
      </c>
      <c r="AL35" s="32">
        <f>IFERROR(('2a) logm_x(t)'!AL34-'2a) logm_x(t)'!AK34-'2a)answer'!$C34)^2,"")</f>
        <v>2.7866220384410816E-2</v>
      </c>
      <c r="AM35" s="32">
        <f>IFERROR(('2a) logm_x(t)'!AM34-'2a) logm_x(t)'!AL34-'2a)answer'!$C34)^2,"")</f>
        <v>0.16714660562056086</v>
      </c>
      <c r="AN35" s="32">
        <f>IFERROR(('2a) logm_x(t)'!AN34-'2a) logm_x(t)'!AM34-'2a)answer'!$C34)^2,"")</f>
        <v>4.8865727238599825E-2</v>
      </c>
      <c r="AO35" s="32">
        <f>IFERROR(('2a) logm_x(t)'!AO34-'2a) logm_x(t)'!AN34-'2a)answer'!$C34)^2,"")</f>
        <v>2.0765104406783612E-3</v>
      </c>
      <c r="AP35" s="32">
        <f>IFERROR(('2a) logm_x(t)'!AP34-'2a) logm_x(t)'!AO34-'2a)answer'!$C34)^2,"")</f>
        <v>1.3315852850654014E-2</v>
      </c>
      <c r="AQ35" s="32">
        <f>IFERROR(('2a) logm_x(t)'!AQ34-'2a) logm_x(t)'!AP34-'2a)answer'!$C34)^2,"")</f>
        <v>2.9936997368597344E-2</v>
      </c>
      <c r="AR35" s="32">
        <f>IFERROR(('2a) logm_x(t)'!AR34-'2a) logm_x(t)'!AQ34-'2a)answer'!$C34)^2,"")</f>
        <v>3.2238710426524897E-3</v>
      </c>
      <c r="AS35" s="32">
        <f>IFERROR(('2a) logm_x(t)'!AS34-'2a) logm_x(t)'!AR34-'2a)answer'!$C34)^2,"")</f>
        <v>3.2745776270987202E-2</v>
      </c>
      <c r="AT35" s="32">
        <f>IFERROR(('2a) logm_x(t)'!AT34-'2a) logm_x(t)'!AS34-'2a)answer'!$C34)^2,"")</f>
        <v>0.12481445586953267</v>
      </c>
      <c r="AU35" s="32">
        <f>IFERROR(('2a) logm_x(t)'!AU34-'2a) logm_x(t)'!AT34-'2a)answer'!$C34)^2,"")</f>
        <v>6.4409636421112887E-2</v>
      </c>
      <c r="AV35" s="32">
        <f>IFERROR(('2a) logm_x(t)'!AV34-'2a) logm_x(t)'!AU34-'2a)answer'!$C34)^2,"")</f>
        <v>2.66705504676297E-2</v>
      </c>
      <c r="AW35" s="32">
        <f>IFERROR(('2a) logm_x(t)'!AW34-'2a) logm_x(t)'!AV34-'2a)answer'!$C34)^2,"")</f>
        <v>2.4894188428964915E-3</v>
      </c>
      <c r="AX35" s="32">
        <f>IFERROR(('2a) logm_x(t)'!AX34-'2a) logm_x(t)'!AW34-'2a)answer'!$C34)^2,"")</f>
        <v>2.0514071555585486E-2</v>
      </c>
      <c r="AY35" s="32">
        <f>IFERROR(('2a) logm_x(t)'!AY34-'2a) logm_x(t)'!AX34-'2a)answer'!$C34)^2,"")</f>
        <v>6.718217261125031E-4</v>
      </c>
      <c r="AZ35" s="32">
        <f>IFERROR(('2a) logm_x(t)'!AZ34-'2a) logm_x(t)'!AY34-'2a)answer'!$C34)^2,"")</f>
        <v>1.3515761954941306E-5</v>
      </c>
      <c r="BA35" s="32">
        <f>IFERROR(('2a) logm_x(t)'!BA34-'2a) logm_x(t)'!AZ34-'2a)answer'!$C34)^2,"")</f>
        <v>6.479895444025747E-3</v>
      </c>
      <c r="BB35" s="32">
        <f>IFERROR(('2a) logm_x(t)'!BB34-'2a) logm_x(t)'!BA34-'2a)answer'!$C34)^2,"")</f>
        <v>3.344206760610286E-4</v>
      </c>
      <c r="BC35" s="32">
        <f>IFERROR(('2a) logm_x(t)'!BC34-'2a) logm_x(t)'!BB34-'2a)answer'!$C34)^2,"")</f>
        <v>1.5610927047710602E-5</v>
      </c>
      <c r="BD35" s="32">
        <f>IFERROR(('2a) logm_x(t)'!BD34-'2a) logm_x(t)'!BC34-'2a)answer'!$C34)^2,"")</f>
        <v>4.8309337340273982E-5</v>
      </c>
      <c r="BE35" s="32">
        <f>IFERROR(('2a) logm_x(t)'!BE34-'2a) logm_x(t)'!BD34-'2a)answer'!$C34)^2,"")</f>
        <v>4.9806589581303613E-3</v>
      </c>
      <c r="BF35" s="32">
        <f>IFERROR(('2a) logm_x(t)'!BF34-'2a) logm_x(t)'!BE34-'2a)answer'!$C34)^2,"")</f>
        <v>2.5995083783036419E-2</v>
      </c>
      <c r="BG35" s="32">
        <f>IFERROR(('2a) logm_x(t)'!BG34-'2a) logm_x(t)'!BF34-'2a)answer'!$C34)^2,"")</f>
        <v>2.5407938709812634E-2</v>
      </c>
      <c r="BH35" s="32">
        <f>IFERROR(('2a) logm_x(t)'!BH34-'2a) logm_x(t)'!BG34-'2a)answer'!$C34)^2,"")</f>
        <v>2.3085387395869927E-4</v>
      </c>
      <c r="BI35" s="32">
        <f>IFERROR(('2a) logm_x(t)'!BI34-'2a) logm_x(t)'!BH34-'2a)answer'!$C34)^2,"")</f>
        <v>8.80063786101201E-3</v>
      </c>
      <c r="BJ35" s="32">
        <f>IFERROR(('2a) logm_x(t)'!BJ34-'2a) logm_x(t)'!BI34-'2a)answer'!$C34)^2,"")</f>
        <v>1.264967615523506E-2</v>
      </c>
      <c r="BK35" s="32">
        <f>IFERROR(('2a) logm_x(t)'!BK34-'2a) logm_x(t)'!BJ34-'2a)answer'!$C34)^2,"")</f>
        <v>3.2360824223114871E-5</v>
      </c>
      <c r="BL35" s="32">
        <f>IFERROR(('2a) logm_x(t)'!BL34-'2a) logm_x(t)'!BK34-'2a)answer'!$C34)^2,"")</f>
        <v>3.1815225007066046E-3</v>
      </c>
      <c r="BM35" s="32">
        <f>IFERROR(('2a) logm_x(t)'!BM34-'2a) logm_x(t)'!BL34-'2a)answer'!$C34)^2,"")</f>
        <v>1.2068768676537374E-2</v>
      </c>
      <c r="BN35" s="32">
        <f>IFERROR(('2a) logm_x(t)'!BN34-'2a) logm_x(t)'!BM34-'2a)answer'!$C34)^2,"")</f>
        <v>0.11374169533694223</v>
      </c>
      <c r="BO35" s="32">
        <f>IFERROR(('2a) logm_x(t)'!BO34-'2a) logm_x(t)'!BN34-'2a)answer'!$C34)^2,"")</f>
        <v>7.9963223625918442E-2</v>
      </c>
      <c r="BP35" s="32">
        <f>IFERROR(('2a) logm_x(t)'!BP34-'2a) logm_x(t)'!BO34-'2a)answer'!$C34)^2,"")</f>
        <v>1.8623855191086551E-2</v>
      </c>
      <c r="BQ35" s="32">
        <f>IFERROR(('2a) logm_x(t)'!BQ34-'2a) logm_x(t)'!BP34-'2a)answer'!$C34)^2,"")</f>
        <v>1.8418081614406605E-2</v>
      </c>
      <c r="BR35" s="32">
        <f>IFERROR(('2a) logm_x(t)'!BR34-'2a) logm_x(t)'!BQ34-'2a)answer'!$C34)^2,"")</f>
        <v>3.2456414389004144E-2</v>
      </c>
      <c r="BS35" s="32">
        <f>IFERROR(('2a) logm_x(t)'!BS34-'2a) logm_x(t)'!BR34-'2a)answer'!$C34)^2,"")</f>
        <v>3.932067758412261E-3</v>
      </c>
      <c r="BT35" s="32">
        <f>IFERROR(('2a) logm_x(t)'!BT34-'2a) logm_x(t)'!BS34-'2a)answer'!$C34)^2,"")</f>
        <v>6.3324604511809397E-3</v>
      </c>
      <c r="BU35" s="32">
        <f>IFERROR(('2a) logm_x(t)'!BU34-'2a) logm_x(t)'!BT34-'2a)answer'!$C34)^2,"")</f>
        <v>3.2094693313828859E-2</v>
      </c>
      <c r="BV35" s="32">
        <f>IFERROR(('2a) logm_x(t)'!BV34-'2a) logm_x(t)'!BU34-'2a)answer'!$C34)^2,"")</f>
        <v>1.989344786114222E-3</v>
      </c>
      <c r="BW35" s="32">
        <f>IFERROR(('2a) logm_x(t)'!BW34-'2a) logm_x(t)'!BV34-'2a)answer'!$C34)^2,"")</f>
        <v>6.0906373070636732E-2</v>
      </c>
      <c r="BX35" s="32">
        <f>IFERROR(('2a) logm_x(t)'!BX34-'2a) logm_x(t)'!BW34-'2a)answer'!$C34)^2,"")</f>
        <v>6.9339872320936288E-2</v>
      </c>
      <c r="BY35" s="32">
        <f>IFERROR(('2a) logm_x(t)'!BY34-'2a) logm_x(t)'!BX34-'2a)answer'!$C34)^2,"")</f>
        <v>3.5456246003874635E-4</v>
      </c>
      <c r="BZ35" s="32">
        <f>IFERROR(('2a) logm_x(t)'!BZ34-'2a) logm_x(t)'!BY34-'2a)answer'!$C34)^2,"")</f>
        <v>2.4697894269672026E-2</v>
      </c>
      <c r="CA35" s="32">
        <f>IFERROR(('2a) logm_x(t)'!CA34-'2a) logm_x(t)'!BZ34-'2a)answer'!$C34)^2,"")</f>
        <v>1.3084348490044747E-2</v>
      </c>
      <c r="CB35" s="32">
        <f>IFERROR(('2a) logm_x(t)'!CB34-'2a) logm_x(t)'!CA34-'2a)answer'!$C34)^2,"")</f>
        <v>4.9741428531263039E-3</v>
      </c>
      <c r="CC35" s="32">
        <f>IFERROR(('2a) logm_x(t)'!CC34-'2a) logm_x(t)'!CB34-'2a)answer'!$C34)^2,"")</f>
        <v>4.3958902361011356E-3</v>
      </c>
      <c r="CD35" s="32">
        <f>IFERROR(('2a) logm_x(t)'!CD34-'2a) logm_x(t)'!CC34-'2a)answer'!$C34)^2,"")</f>
        <v>1.3650441793971561E-2</v>
      </c>
      <c r="CE35" s="32">
        <f>IFERROR(('2a) logm_x(t)'!CE34-'2a) logm_x(t)'!CD34-'2a)answer'!$C34)^2,"")</f>
        <v>1.2280805125709242E-3</v>
      </c>
      <c r="CF35" s="32">
        <f>IFERROR(('2a) logm_x(t)'!CF34-'2a) logm_x(t)'!CE34-'2a)answer'!$C34)^2,"")</f>
        <v>2.3767444268117534E-2</v>
      </c>
      <c r="CG35" s="32">
        <f>IFERROR(('2a) logm_x(t)'!CG34-'2a) logm_x(t)'!CF34-'2a)answer'!$C34)^2,"")</f>
        <v>2.0914232833625486E-2</v>
      </c>
      <c r="CH35" s="32">
        <f>IFERROR(('2a) logm_x(t)'!CH34-'2a) logm_x(t)'!CG34-'2a)answer'!$C34)^2,"")</f>
        <v>7.4319998202146185E-8</v>
      </c>
      <c r="CI35" s="32">
        <f>IFERROR(('2a) logm_x(t)'!CI34-'2a) logm_x(t)'!CH34-'2a)answer'!$C34)^2,"")</f>
        <v>6.6722026344321611E-5</v>
      </c>
      <c r="CJ35" s="32">
        <f>IFERROR(('2a) logm_x(t)'!CJ34-'2a) logm_x(t)'!CI34-'2a)answer'!$C34)^2,"")</f>
        <v>1.6140131912711581E-3</v>
      </c>
      <c r="CK35" s="32">
        <f>IFERROR(('2a) logm_x(t)'!CK34-'2a) logm_x(t)'!CJ34-'2a)answer'!$C34)^2,"")</f>
        <v>4.2730631435136616E-3</v>
      </c>
      <c r="CL35" s="32">
        <f>IFERROR(('2a) logm_x(t)'!CL34-'2a) logm_x(t)'!CK34-'2a)answer'!$C34)^2,"")</f>
        <v>2.2534960063776298E-4</v>
      </c>
      <c r="CM35" s="32">
        <f>IFERROR(('2a) logm_x(t)'!CM34-'2a) logm_x(t)'!CL34-'2a)answer'!$C34)^2,"")</f>
        <v>2.4087391695110786E-5</v>
      </c>
      <c r="CN35" s="32">
        <f>IFERROR(('2a) logm_x(t)'!CN34-'2a) logm_x(t)'!CM34-'2a)answer'!$C34)^2,"")</f>
        <v>2.9984486806249321E-4</v>
      </c>
      <c r="CT35" s="31">
        <f t="shared" si="3"/>
        <v>31</v>
      </c>
      <c r="CU35" s="32">
        <f>('2a) logm_x(t)'!C34-'2a) logm_x(t)'!B34-'2a)answer'!$C34)/$CP$5</f>
        <v>-2.7265173675287091</v>
      </c>
      <c r="CV35" s="32">
        <f>('2a) logm_x(t)'!D34-'2a) logm_x(t)'!C34-'2a)answer'!$C34)/$CP$5</f>
        <v>1.5036966640033651</v>
      </c>
      <c r="CW35" s="32">
        <f>('2a) logm_x(t)'!E34-'2a) logm_x(t)'!D34-'2a)answer'!$C34)/$CP$5</f>
        <v>-1.1851020058900696</v>
      </c>
      <c r="CX35" s="32">
        <f>('2a) logm_x(t)'!F34-'2a) logm_x(t)'!E34-'2a)answer'!$C34)/$CP$5</f>
        <v>0.8483684576277305</v>
      </c>
      <c r="CY35" s="32">
        <f>('2a) logm_x(t)'!G34-'2a) logm_x(t)'!F34-'2a)answer'!$C34)/$CP$5</f>
        <v>0.42358668891851586</v>
      </c>
      <c r="CZ35" s="32">
        <f>('2a) logm_x(t)'!H34-'2a) logm_x(t)'!G34-'2a)answer'!$C34)/$CP$5</f>
        <v>4.2271689321875042E-3</v>
      </c>
      <c r="DA35" s="32">
        <f>('2a) logm_x(t)'!I34-'2a) logm_x(t)'!H34-'2a)answer'!$C34)/$CP$5</f>
        <v>-0.59876660259637415</v>
      </c>
      <c r="DB35" s="32">
        <f>('2a) logm_x(t)'!J34-'2a) logm_x(t)'!I34-'2a)answer'!$C34)/$CP$5</f>
        <v>1.4929338856662031</v>
      </c>
      <c r="DC35" s="32">
        <f>('2a) logm_x(t)'!K34-'2a) logm_x(t)'!J34-'2a)answer'!$C34)/$CP$5</f>
        <v>-1.9629739558170167</v>
      </c>
      <c r="DD35" s="32">
        <f>('2a) logm_x(t)'!L34-'2a) logm_x(t)'!K34-'2a)answer'!$C34)/$CP$5</f>
        <v>1.4526733802262279</v>
      </c>
      <c r="DE35" s="32">
        <f>('2a) logm_x(t)'!M34-'2a) logm_x(t)'!L34-'2a)answer'!$C34)/$CP$5</f>
        <v>-1.6125778350030437</v>
      </c>
      <c r="DF35" s="32">
        <f>('2a) logm_x(t)'!N34-'2a) logm_x(t)'!M34-'2a)answer'!$C34)/$CP$5</f>
        <v>-0.13188555361527501</v>
      </c>
      <c r="DG35" s="32">
        <f>('2a) logm_x(t)'!O34-'2a) logm_x(t)'!N34-'2a)answer'!$C34)/$CP$5</f>
        <v>8.111494574111075E-2</v>
      </c>
      <c r="DH35" s="32">
        <f>('2a) logm_x(t)'!P34-'2a) logm_x(t)'!O34-'2a)answer'!$C34)/$CP$5</f>
        <v>0.56011036921409874</v>
      </c>
      <c r="DI35" s="32">
        <f>('2a) logm_x(t)'!Q34-'2a) logm_x(t)'!P34-'2a)answer'!$C34)/$CP$5</f>
        <v>-1.4911676338718347</v>
      </c>
      <c r="DJ35" s="32">
        <f>('2a) logm_x(t)'!R34-'2a) logm_x(t)'!Q34-'2a)answer'!$C34)/$CP$5</f>
        <v>1.2546669680162941</v>
      </c>
      <c r="DK35" s="32">
        <f>('2a) logm_x(t)'!S34-'2a) logm_x(t)'!R34-'2a)answer'!$C34)/$CP$5</f>
        <v>-0.42136416707712854</v>
      </c>
      <c r="DL35" s="32">
        <f>('2a) logm_x(t)'!T34-'2a) logm_x(t)'!S34-'2a)answer'!$C34)/$CP$5</f>
        <v>-0.11901336180285399</v>
      </c>
      <c r="DM35" s="32">
        <f>('2a) logm_x(t)'!U34-'2a) logm_x(t)'!T34-'2a)answer'!$C34)/$CP$5</f>
        <v>0.14873675479394743</v>
      </c>
      <c r="DN35" s="32">
        <f>('2a) logm_x(t)'!V34-'2a) logm_x(t)'!U34-'2a)answer'!$C34)/$CP$5</f>
        <v>0.39533876684304792</v>
      </c>
      <c r="DO35" s="32">
        <f>('2a) logm_x(t)'!W34-'2a) logm_x(t)'!V34-'2a)answer'!$C34)/$CP$5</f>
        <v>-1.1195272756782961</v>
      </c>
      <c r="DP35" s="32">
        <f>('2a) logm_x(t)'!X34-'2a) logm_x(t)'!W34-'2a)answer'!$C34)/$CP$5</f>
        <v>0.40837606215755651</v>
      </c>
      <c r="DQ35" s="32">
        <f>('2a) logm_x(t)'!Y34-'2a) logm_x(t)'!X34-'2a)answer'!$C34)/$CP$5</f>
        <v>-2.6311053955794566</v>
      </c>
      <c r="DR35" s="32">
        <f>('2a) logm_x(t)'!Z34-'2a) logm_x(t)'!Y34-'2a)answer'!$C34)/$CP$5</f>
        <v>-0.12432615938572605</v>
      </c>
      <c r="DS35" s="32">
        <f>('2a) logm_x(t)'!AA34-'2a) logm_x(t)'!Z34-'2a)answer'!$C34)/$CP$5</f>
        <v>2.8536784459339062</v>
      </c>
      <c r="DT35" s="32">
        <f>('2a) logm_x(t)'!AB34-'2a) logm_x(t)'!AA34-'2a)answer'!$C34)/$CP$5</f>
        <v>-0.16215248032593904</v>
      </c>
      <c r="DU35" s="32">
        <f>('2a) logm_x(t)'!AC34-'2a) logm_x(t)'!AB34-'2a)answer'!$C34)/$CP$5</f>
        <v>0.97327409413306276</v>
      </c>
      <c r="DV35" s="32">
        <f>('2a) logm_x(t)'!AD34-'2a) logm_x(t)'!AC34-'2a)answer'!$C34)/$CP$5</f>
        <v>-0.5841053251162992</v>
      </c>
      <c r="DW35" s="32">
        <f>('2a) logm_x(t)'!AE34-'2a) logm_x(t)'!AD34-'2a)answer'!$C34)/$CP$5</f>
        <v>-1.2181271549334649</v>
      </c>
      <c r="DX35" s="32">
        <f>('2a) logm_x(t)'!AF34-'2a) logm_x(t)'!AE34-'2a)answer'!$C34)/$CP$5</f>
        <v>0.58140273414711086</v>
      </c>
      <c r="DY35" s="32">
        <f>('2a) logm_x(t)'!AG34-'2a) logm_x(t)'!AF34-'2a)answer'!$C34)/$CP$5</f>
        <v>1.317431955426793</v>
      </c>
      <c r="DZ35" s="32">
        <f>('2a) logm_x(t)'!AH34-'2a) logm_x(t)'!AG34-'2a)answer'!$C34)/$CP$5</f>
        <v>-1.7219623780732298</v>
      </c>
      <c r="EA35" s="32">
        <f>('2a) logm_x(t)'!AI34-'2a) logm_x(t)'!AH34-'2a)answer'!$C34)/$CP$5</f>
        <v>2.1274053394618641E-2</v>
      </c>
      <c r="EB35" s="32">
        <f>('2a) logm_x(t)'!AJ34-'2a) logm_x(t)'!AI34-'2a)answer'!$C34)/$CP$5</f>
        <v>1.3706799291330691</v>
      </c>
      <c r="EC35" s="32">
        <f>('2a) logm_x(t)'!AK34-'2a) logm_x(t)'!AJ34-'2a)answer'!$C34)/$CP$5</f>
        <v>-6.1003131226197375E-2</v>
      </c>
      <c r="ED35" s="32">
        <f>('2a) logm_x(t)'!AL34-'2a) logm_x(t)'!AK34-'2a)answer'!$C34)/$CP$5</f>
        <v>1.1960000756401661</v>
      </c>
      <c r="EE35" s="32">
        <f>('2a) logm_x(t)'!AM34-'2a) logm_x(t)'!AL34-'2a)answer'!$C34)/$CP$5</f>
        <v>-2.9291455613674677</v>
      </c>
      <c r="EF35" s="32">
        <f>('2a) logm_x(t)'!AN34-'2a) logm_x(t)'!AM34-'2a)answer'!$C34)/$CP$5</f>
        <v>1.5837781847809584</v>
      </c>
      <c r="EG35" s="32">
        <f>('2a) logm_x(t)'!AO34-'2a) logm_x(t)'!AN34-'2a)answer'!$C34)/$CP$5</f>
        <v>-0.32648199300770686</v>
      </c>
      <c r="EH35" s="32">
        <f>('2a) logm_x(t)'!AP34-'2a) logm_x(t)'!AO34-'2a)answer'!$C34)/$CP$5</f>
        <v>-0.82675468954190923</v>
      </c>
      <c r="EI35" s="32">
        <f>('2a) logm_x(t)'!AQ34-'2a) logm_x(t)'!AP34-'2a)answer'!$C34)/$CP$5</f>
        <v>1.2396420311938405</v>
      </c>
      <c r="EJ35" s="32">
        <f>('2a) logm_x(t)'!AR34-'2a) logm_x(t)'!AQ34-'2a)answer'!$C34)/$CP$5</f>
        <v>0.40680005602596836</v>
      </c>
      <c r="EK35" s="32">
        <f>('2a) logm_x(t)'!AS34-'2a) logm_x(t)'!AR34-'2a)answer'!$C34)/$CP$5</f>
        <v>1.2964919319773738</v>
      </c>
      <c r="EL35" s="32">
        <f>('2a) logm_x(t)'!AT34-'2a) logm_x(t)'!AS34-'2a)answer'!$C34)/$CP$5</f>
        <v>-2.5311892493803927</v>
      </c>
      <c r="EM35" s="32">
        <f>('2a) logm_x(t)'!AU34-'2a) logm_x(t)'!AT34-'2a)answer'!$C34)/$CP$5</f>
        <v>1.8183086184557644</v>
      </c>
      <c r="EN35" s="32">
        <f>('2a) logm_x(t)'!AV34-'2a) logm_x(t)'!AU34-'2a)answer'!$C34)/$CP$5</f>
        <v>-1.1700600819097815</v>
      </c>
      <c r="EO35" s="32">
        <f>('2a) logm_x(t)'!AW34-'2a) logm_x(t)'!AV34-'2a)answer'!$C34)/$CP$5</f>
        <v>0.35747128347675394</v>
      </c>
      <c r="EP35" s="32">
        <f>('2a) logm_x(t)'!AX34-'2a) logm_x(t)'!AW34-'2a)answer'!$C34)/$CP$5</f>
        <v>1.0261671467978246</v>
      </c>
      <c r="EQ35" s="32">
        <f>('2a) logm_x(t)'!AY34-'2a) logm_x(t)'!AX34-'2a)answer'!$C34)/$CP$5</f>
        <v>-0.18570311795093097</v>
      </c>
      <c r="ER35" s="32">
        <f>('2a) logm_x(t)'!AZ34-'2a) logm_x(t)'!AY34-'2a)answer'!$C34)/$CP$5</f>
        <v>-2.6339798027231166E-2</v>
      </c>
      <c r="ES35" s="32">
        <f>('2a) logm_x(t)'!BA34-'2a) logm_x(t)'!AZ34-'2a)answer'!$C34)/$CP$5</f>
        <v>-0.57673482016109989</v>
      </c>
      <c r="ET35" s="32">
        <f>('2a) logm_x(t)'!BB34-'2a) logm_x(t)'!BA34-'2a)answer'!$C34)/$CP$5</f>
        <v>0.13102034348015526</v>
      </c>
      <c r="EU35" s="32">
        <f>('2a) logm_x(t)'!BC34-'2a) logm_x(t)'!BB34-'2a)answer'!$C34)/$CP$5</f>
        <v>2.8307826197193315E-2</v>
      </c>
      <c r="EV35" s="32">
        <f>('2a) logm_x(t)'!BD34-'2a) logm_x(t)'!BC34-'2a)answer'!$C34)/$CP$5</f>
        <v>4.9797519865752482E-2</v>
      </c>
      <c r="EW35" s="32">
        <f>('2a) logm_x(t)'!BE34-'2a) logm_x(t)'!BD34-'2a)answer'!$C34)/$CP$5</f>
        <v>0.5056331928842146</v>
      </c>
      <c r="EX35" s="32">
        <f>('2a) logm_x(t)'!BF34-'2a) logm_x(t)'!BE34-'2a)answer'!$C34)/$CP$5</f>
        <v>-1.1551484086069341</v>
      </c>
      <c r="EY35" s="32">
        <f>('2a) logm_x(t)'!BG34-'2a) logm_x(t)'!BF34-'2a)answer'!$C34)/$CP$5</f>
        <v>1.1420283627895911</v>
      </c>
      <c r="EZ35" s="32">
        <f>('2a) logm_x(t)'!BH34-'2a) logm_x(t)'!BG34-'2a)answer'!$C34)/$CP$5</f>
        <v>-0.10885810172826835</v>
      </c>
      <c r="FA35" s="32">
        <f>('2a) logm_x(t)'!BI34-'2a) logm_x(t)'!BH34-'2a)answer'!$C34)/$CP$5</f>
        <v>-0.67212376057993739</v>
      </c>
      <c r="FB35" s="32">
        <f>('2a) logm_x(t)'!BJ34-'2a) logm_x(t)'!BI34-'2a)answer'!$C34)/$CP$5</f>
        <v>0.80580856089834541</v>
      </c>
      <c r="FC35" s="32">
        <f>('2a) logm_x(t)'!BK34-'2a) logm_x(t)'!BJ34-'2a)answer'!$C34)/$CP$5</f>
        <v>-4.0756976652184716E-2</v>
      </c>
      <c r="FD35" s="32">
        <f>('2a) logm_x(t)'!BL34-'2a) logm_x(t)'!BK34-'2a)answer'!$C34)/$CP$5</f>
        <v>0.40411937523771663</v>
      </c>
      <c r="FE35" s="32">
        <f>('2a) logm_x(t)'!BM34-'2a) logm_x(t)'!BL34-'2a)answer'!$C34)/$CP$5</f>
        <v>-0.78708865936297856</v>
      </c>
      <c r="FF35" s="32">
        <f>('2a) logm_x(t)'!BN34-'2a) logm_x(t)'!BM34-'2a)answer'!$C34)/$CP$5</f>
        <v>2.4163064988953202</v>
      </c>
      <c r="FG35" s="32">
        <f>('2a) logm_x(t)'!BO34-'2a) logm_x(t)'!BN34-'2a)answer'!$C34)/$CP$5</f>
        <v>-2.0259901068766419</v>
      </c>
      <c r="FH35" s="32">
        <f>('2a) logm_x(t)'!BP34-'2a) logm_x(t)'!BO34-'2a)answer'!$C34)/$CP$5</f>
        <v>0.97774806795997238</v>
      </c>
      <c r="FI35" s="32">
        <f>('2a) logm_x(t)'!BQ34-'2a) logm_x(t)'!BP34-'2a)answer'!$C34)/$CP$5</f>
        <v>-0.97233153220890423</v>
      </c>
      <c r="FJ35" s="32">
        <f>('2a) logm_x(t)'!BR34-'2a) logm_x(t)'!BQ34-'2a)answer'!$C34)/$CP$5</f>
        <v>1.2907509197555065</v>
      </c>
      <c r="FK35" s="32">
        <f>('2a) logm_x(t)'!BS34-'2a) logm_x(t)'!BR34-'2a)answer'!$C34)/$CP$5</f>
        <v>0.44926508662864723</v>
      </c>
      <c r="FL35" s="32">
        <f>('2a) logm_x(t)'!BT34-'2a) logm_x(t)'!BS34-'2a)answer'!$C34)/$CP$5</f>
        <v>-0.57013593697447362</v>
      </c>
      <c r="FM35" s="32">
        <f>('2a) logm_x(t)'!BU34-'2a) logm_x(t)'!BT34-'2a)answer'!$C34)/$CP$5</f>
        <v>1.2835381703493682</v>
      </c>
      <c r="FN35" s="32">
        <f>('2a) logm_x(t)'!BV34-'2a) logm_x(t)'!BU34-'2a)answer'!$C34)/$CP$5</f>
        <v>0.31955616709459189</v>
      </c>
      <c r="FO35" s="32">
        <f>('2a) logm_x(t)'!BW34-'2a) logm_x(t)'!BV34-'2a)answer'!$C34)/$CP$5</f>
        <v>-1.7681680653128709</v>
      </c>
      <c r="FP35" s="32">
        <f>('2a) logm_x(t)'!BX34-'2a) logm_x(t)'!BW34-'2a)answer'!$C34)/$CP$5</f>
        <v>1.8866167772354883</v>
      </c>
      <c r="FQ35" s="32">
        <f>('2a) logm_x(t)'!BY34-'2a) logm_x(t)'!BX34-'2a)answer'!$C34)/$CP$5</f>
        <v>0.13490826261499825</v>
      </c>
      <c r="FR35" s="32">
        <f>('2a) logm_x(t)'!BZ34-'2a) logm_x(t)'!BY34-'2a)answer'!$C34)/$CP$5</f>
        <v>-1.1259578599510802</v>
      </c>
      <c r="FS35" s="32">
        <f>('2a) logm_x(t)'!CA34-'2a) logm_x(t)'!BZ34-'2a)answer'!$C34)/$CP$5</f>
        <v>0.81953635665665103</v>
      </c>
      <c r="FT35" s="32">
        <f>('2a) logm_x(t)'!CB34-'2a) logm_x(t)'!CA34-'2a)answer'!$C34)/$CP$5</f>
        <v>0.50530232930473717</v>
      </c>
      <c r="FU35" s="32">
        <f>('2a) logm_x(t)'!CC34-'2a) logm_x(t)'!CB34-'2a)answer'!$C34)/$CP$5</f>
        <v>-0.47502404469280851</v>
      </c>
      <c r="FV35" s="32">
        <f>('2a) logm_x(t)'!CD34-'2a) logm_x(t)'!CC34-'2a)answer'!$C34)/$CP$5</f>
        <v>-0.83707722732353662</v>
      </c>
      <c r="FW35" s="32">
        <f>('2a) logm_x(t)'!CE34-'2a) logm_x(t)'!CD34-'2a)answer'!$C34)/$CP$5</f>
        <v>0.25107622677159896</v>
      </c>
      <c r="FX35" s="32">
        <f>('2a) logm_x(t)'!CF34-'2a) logm_x(t)'!CE34-'2a)answer'!$C34)/$CP$5</f>
        <v>-1.1045450036473283</v>
      </c>
      <c r="FY35" s="32">
        <f>('2a) logm_x(t)'!CG34-'2a) logm_x(t)'!CF34-'2a)answer'!$C34)/$CP$5</f>
        <v>1.0361273620192204</v>
      </c>
      <c r="FZ35" s="32">
        <f>('2a) logm_x(t)'!CH34-'2a) logm_x(t)'!CG34-'2a)answer'!$C34)/$CP$5</f>
        <v>-1.9531923679530646E-3</v>
      </c>
      <c r="GA35" s="32">
        <f>('2a) logm_x(t)'!CI34-'2a) logm_x(t)'!CH34-'2a)answer'!$C34)/$CP$5</f>
        <v>5.8523027794873957E-2</v>
      </c>
      <c r="GB35" s="32">
        <f>('2a) logm_x(t)'!CJ34-'2a) logm_x(t)'!CI34-'2a)answer'!$C34)/$CP$5</f>
        <v>-0.2878363993699703</v>
      </c>
      <c r="GC35" s="32">
        <f>('2a) logm_x(t)'!CK34-'2a) logm_x(t)'!CJ34-'2a)answer'!$C34)/$CP$5</f>
        <v>-0.46834062225093986</v>
      </c>
      <c r="GD35" s="32">
        <f>('2a) logm_x(t)'!CL34-'2a) logm_x(t)'!CK34-'2a)answer'!$C34)/$CP$5</f>
        <v>-0.10755251485318987</v>
      </c>
      <c r="GE35" s="32">
        <f>('2a) logm_x(t)'!CM34-'2a) logm_x(t)'!CL34-'2a)answer'!$C34)/$CP$5</f>
        <v>-3.5163092316145735E-2</v>
      </c>
      <c r="GF35" s="32">
        <f>('2a) logm_x(t)'!CN34-'2a) logm_x(t)'!CM34-'2a)answer'!$C34)/$CP$5</f>
        <v>-0.12406248714935499</v>
      </c>
    </row>
    <row r="36" spans="1:188" x14ac:dyDescent="0.25">
      <c r="A36" s="31">
        <f>'2a) logm_x(t)'!A35</f>
        <v>32</v>
      </c>
      <c r="B36" s="32"/>
      <c r="C36" s="32">
        <f>IFERROR(('2a) logm_x(t)'!C35-'2a) logm_x(t)'!B35-'2a)answer'!$C35)^2,"")</f>
        <v>1.2540986598785974E-2</v>
      </c>
      <c r="D36" s="32">
        <f>IFERROR(('2a) logm_x(t)'!D35-'2a) logm_x(t)'!C35-'2a)answer'!$C35)^2,"")</f>
        <v>3.5918558477250197E-3</v>
      </c>
      <c r="E36" s="32">
        <f>IFERROR(('2a) logm_x(t)'!E35-'2a) logm_x(t)'!D35-'2a)answer'!$C35)^2,"")</f>
        <v>1.0066068093397919E-2</v>
      </c>
      <c r="F36" s="32">
        <f>IFERROR(('2a) logm_x(t)'!F35-'2a) logm_x(t)'!E35-'2a)answer'!$C35)^2,"")</f>
        <v>3.0815759942668611E-3</v>
      </c>
      <c r="G36" s="32">
        <f>IFERROR(('2a) logm_x(t)'!G35-'2a) logm_x(t)'!F35-'2a)answer'!$C35)^2,"")</f>
        <v>3.5001689880644273E-3</v>
      </c>
      <c r="H36" s="32">
        <f>IFERROR(('2a) logm_x(t)'!H35-'2a) logm_x(t)'!G35-'2a)answer'!$C35)^2,"")</f>
        <v>8.7155660522253656E-3</v>
      </c>
      <c r="I36" s="32">
        <f>IFERROR(('2a) logm_x(t)'!I35-'2a) logm_x(t)'!H35-'2a)answer'!$C35)^2,"")</f>
        <v>3.7120519580802949E-3</v>
      </c>
      <c r="J36" s="32">
        <f>IFERROR(('2a) logm_x(t)'!J35-'2a) logm_x(t)'!I35-'2a)answer'!$C35)^2,"")</f>
        <v>2.1308762945140311E-3</v>
      </c>
      <c r="K36" s="32">
        <f>IFERROR(('2a) logm_x(t)'!K35-'2a) logm_x(t)'!J35-'2a)answer'!$C35)^2,"")</f>
        <v>7.3016422995420089E-3</v>
      </c>
      <c r="L36" s="32">
        <f>IFERROR(('2a) logm_x(t)'!L35-'2a) logm_x(t)'!K35-'2a)answer'!$C35)^2,"")</f>
        <v>2.0356196380809534E-4</v>
      </c>
      <c r="M36" s="32">
        <f>IFERROR(('2a) logm_x(t)'!M35-'2a) logm_x(t)'!L35-'2a)answer'!$C35)^2,"")</f>
        <v>4.2596869456730996E-2</v>
      </c>
      <c r="N36" s="32">
        <f>IFERROR(('2a) logm_x(t)'!N35-'2a) logm_x(t)'!M35-'2a)answer'!$C35)^2,"")</f>
        <v>2.4303285131580039E-2</v>
      </c>
      <c r="O36" s="32">
        <f>IFERROR(('2a) logm_x(t)'!O35-'2a) logm_x(t)'!N35-'2a)answer'!$C35)^2,"")</f>
        <v>7.3879479863856344E-3</v>
      </c>
      <c r="P36" s="32">
        <f>IFERROR(('2a) logm_x(t)'!P35-'2a) logm_x(t)'!O35-'2a)answer'!$C35)^2,"")</f>
        <v>4.3134084493804396E-2</v>
      </c>
      <c r="Q36" s="32">
        <f>IFERROR(('2a) logm_x(t)'!Q35-'2a) logm_x(t)'!P35-'2a)answer'!$C35)^2,"")</f>
        <v>1.0064959453802414E-2</v>
      </c>
      <c r="R36" s="32">
        <f>IFERROR(('2a) logm_x(t)'!R35-'2a) logm_x(t)'!Q35-'2a)answer'!$C35)^2,"")</f>
        <v>7.7112695705070769E-4</v>
      </c>
      <c r="S36" s="32">
        <f>IFERROR(('2a) logm_x(t)'!S35-'2a) logm_x(t)'!R35-'2a)answer'!$C35)^2,"")</f>
        <v>3.485737596528788E-2</v>
      </c>
      <c r="T36" s="32">
        <f>IFERROR(('2a) logm_x(t)'!T35-'2a) logm_x(t)'!S35-'2a)answer'!$C35)^2,"")</f>
        <v>1.1083215877616787E-3</v>
      </c>
      <c r="U36" s="32">
        <f>IFERROR(('2a) logm_x(t)'!U35-'2a) logm_x(t)'!T35-'2a)answer'!$C35)^2,"")</f>
        <v>4.8220657391981092E-4</v>
      </c>
      <c r="V36" s="32">
        <f>IFERROR(('2a) logm_x(t)'!V35-'2a) logm_x(t)'!U35-'2a)answer'!$C35)^2,"")</f>
        <v>1.7689291942704233E-2</v>
      </c>
      <c r="W36" s="32">
        <f>IFERROR(('2a) logm_x(t)'!W35-'2a) logm_x(t)'!V35-'2a)answer'!$C35)^2,"")</f>
        <v>1.0700673392225047E-2</v>
      </c>
      <c r="X36" s="32">
        <f>IFERROR(('2a) logm_x(t)'!X35-'2a) logm_x(t)'!W35-'2a)answer'!$C35)^2,"")</f>
        <v>3.6921046452689141E-3</v>
      </c>
      <c r="Y36" s="32">
        <f>IFERROR(('2a) logm_x(t)'!Y35-'2a) logm_x(t)'!X35-'2a)answer'!$C35)^2,"")</f>
        <v>6.1220800212482855E-3</v>
      </c>
      <c r="Z36" s="32">
        <f>IFERROR(('2a) logm_x(t)'!Z35-'2a) logm_x(t)'!Y35-'2a)answer'!$C35)^2,"")</f>
        <v>3.894569539339221E-2</v>
      </c>
      <c r="AA36" s="32">
        <f>IFERROR(('2a) logm_x(t)'!AA35-'2a) logm_x(t)'!Z35-'2a)answer'!$C35)^2,"")</f>
        <v>0.20241941178755707</v>
      </c>
      <c r="AB36" s="32">
        <f>IFERROR(('2a) logm_x(t)'!AB35-'2a) logm_x(t)'!AA35-'2a)answer'!$C35)^2,"")</f>
        <v>2.0867849671805432E-2</v>
      </c>
      <c r="AC36" s="32">
        <f>IFERROR(('2a) logm_x(t)'!AC35-'2a) logm_x(t)'!AB35-'2a)answer'!$C35)^2,"")</f>
        <v>2.3002484175239737E-3</v>
      </c>
      <c r="AD36" s="32">
        <f>IFERROR(('2a) logm_x(t)'!AD35-'2a) logm_x(t)'!AC35-'2a)answer'!$C35)^2,"")</f>
        <v>2.686202885964285E-3</v>
      </c>
      <c r="AE36" s="32">
        <f>IFERROR(('2a) logm_x(t)'!AE35-'2a) logm_x(t)'!AD35-'2a)answer'!$C35)^2,"")</f>
        <v>3.1771371725032203E-5</v>
      </c>
      <c r="AF36" s="32">
        <f>IFERROR(('2a) logm_x(t)'!AF35-'2a) logm_x(t)'!AE35-'2a)answer'!$C35)^2,"")</f>
        <v>4.1825520029048985E-3</v>
      </c>
      <c r="AG36" s="32">
        <f>IFERROR(('2a) logm_x(t)'!AG35-'2a) logm_x(t)'!AF35-'2a)answer'!$C35)^2,"")</f>
        <v>7.9729661363773748E-4</v>
      </c>
      <c r="AH36" s="32">
        <f>IFERROR(('2a) logm_x(t)'!AH35-'2a) logm_x(t)'!AG35-'2a)answer'!$C35)^2,"")</f>
        <v>1.1812506697317053E-2</v>
      </c>
      <c r="AI36" s="32">
        <f>IFERROR(('2a) logm_x(t)'!AI35-'2a) logm_x(t)'!AH35-'2a)answer'!$C35)^2,"")</f>
        <v>2.9883612463179849E-2</v>
      </c>
      <c r="AJ36" s="32">
        <f>IFERROR(('2a) logm_x(t)'!AJ35-'2a) logm_x(t)'!AI35-'2a)answer'!$C35)^2,"")</f>
        <v>5.17043088774707E-4</v>
      </c>
      <c r="AK36" s="32">
        <f>IFERROR(('2a) logm_x(t)'!AK35-'2a) logm_x(t)'!AJ35-'2a)answer'!$C35)^2,"")</f>
        <v>1.1691281337046105E-3</v>
      </c>
      <c r="AL36" s="32">
        <f>IFERROR(('2a) logm_x(t)'!AL35-'2a) logm_x(t)'!AK35-'2a)answer'!$C35)^2,"")</f>
        <v>5.613236175501685E-3</v>
      </c>
      <c r="AM36" s="32">
        <f>IFERROR(('2a) logm_x(t)'!AM35-'2a) logm_x(t)'!AL35-'2a)answer'!$C35)^2,"")</f>
        <v>2.1211409226584852E-2</v>
      </c>
      <c r="AN36" s="32">
        <f>IFERROR(('2a) logm_x(t)'!AN35-'2a) logm_x(t)'!AM35-'2a)answer'!$C35)^2,"")</f>
        <v>8.1165064466666124E-3</v>
      </c>
      <c r="AO36" s="32">
        <f>IFERROR(('2a) logm_x(t)'!AO35-'2a) logm_x(t)'!AN35-'2a)answer'!$C35)^2,"")</f>
        <v>6.5441964199198524E-2</v>
      </c>
      <c r="AP36" s="32">
        <f>IFERROR(('2a) logm_x(t)'!AP35-'2a) logm_x(t)'!AO35-'2a)answer'!$C35)^2,"")</f>
        <v>1.0849081691613126E-2</v>
      </c>
      <c r="AQ36" s="32">
        <f>IFERROR(('2a) logm_x(t)'!AQ35-'2a) logm_x(t)'!AP35-'2a)answer'!$C35)^2,"")</f>
        <v>1.4808034219687911E-2</v>
      </c>
      <c r="AR36" s="32">
        <f>IFERROR(('2a) logm_x(t)'!AR35-'2a) logm_x(t)'!AQ35-'2a)answer'!$C35)^2,"")</f>
        <v>9.5565859433877252E-5</v>
      </c>
      <c r="AS36" s="32">
        <f>IFERROR(('2a) logm_x(t)'!AS35-'2a) logm_x(t)'!AR35-'2a)answer'!$C35)^2,"")</f>
        <v>1.5963617441726054E-3</v>
      </c>
      <c r="AT36" s="32">
        <f>IFERROR(('2a) logm_x(t)'!AT35-'2a) logm_x(t)'!AS35-'2a)answer'!$C35)^2,"")</f>
        <v>1.8265532784138231E-3</v>
      </c>
      <c r="AU36" s="32">
        <f>IFERROR(('2a) logm_x(t)'!AU35-'2a) logm_x(t)'!AT35-'2a)answer'!$C35)^2,"")</f>
        <v>1.392211031938945E-2</v>
      </c>
      <c r="AV36" s="32">
        <f>IFERROR(('2a) logm_x(t)'!AV35-'2a) logm_x(t)'!AU35-'2a)answer'!$C35)^2,"")</f>
        <v>5.0799263153798006E-2</v>
      </c>
      <c r="AW36" s="32">
        <f>IFERROR(('2a) logm_x(t)'!AW35-'2a) logm_x(t)'!AV35-'2a)answer'!$C35)^2,"")</f>
        <v>1.6078806311882121E-3</v>
      </c>
      <c r="AX36" s="32">
        <f>IFERROR(('2a) logm_x(t)'!AX35-'2a) logm_x(t)'!AW35-'2a)answer'!$C35)^2,"")</f>
        <v>5.6992081103917132E-2</v>
      </c>
      <c r="AY36" s="32">
        <f>IFERROR(('2a) logm_x(t)'!AY35-'2a) logm_x(t)'!AX35-'2a)answer'!$C35)^2,"")</f>
        <v>3.2992402327754406E-3</v>
      </c>
      <c r="AZ36" s="32">
        <f>IFERROR(('2a) logm_x(t)'!AZ35-'2a) logm_x(t)'!AY35-'2a)answer'!$C35)^2,"")</f>
        <v>6.018973948454037E-5</v>
      </c>
      <c r="BA36" s="32">
        <f>IFERROR(('2a) logm_x(t)'!BA35-'2a) logm_x(t)'!AZ35-'2a)answer'!$C35)^2,"")</f>
        <v>1.3028861617774584E-2</v>
      </c>
      <c r="BB36" s="32">
        <f>IFERROR(('2a) logm_x(t)'!BB35-'2a) logm_x(t)'!BA35-'2a)answer'!$C35)^2,"")</f>
        <v>2.3950176409856683E-2</v>
      </c>
      <c r="BC36" s="32">
        <f>IFERROR(('2a) logm_x(t)'!BC35-'2a) logm_x(t)'!BB35-'2a)answer'!$C35)^2,"")</f>
        <v>1.0362404123883568E-4</v>
      </c>
      <c r="BD36" s="32">
        <f>IFERROR(('2a) logm_x(t)'!BD35-'2a) logm_x(t)'!BC35-'2a)answer'!$C35)^2,"")</f>
        <v>3.4433539295787796E-4</v>
      </c>
      <c r="BE36" s="32">
        <f>IFERROR(('2a) logm_x(t)'!BE35-'2a) logm_x(t)'!BD35-'2a)answer'!$C35)^2,"")</f>
        <v>6.589336667586548E-3</v>
      </c>
      <c r="BF36" s="32">
        <f>IFERROR(('2a) logm_x(t)'!BF35-'2a) logm_x(t)'!BE35-'2a)answer'!$C35)^2,"")</f>
        <v>6.520360924764469E-5</v>
      </c>
      <c r="BG36" s="32">
        <f>IFERROR(('2a) logm_x(t)'!BG35-'2a) logm_x(t)'!BF35-'2a)answer'!$C35)^2,"")</f>
        <v>1.1437513931012715E-2</v>
      </c>
      <c r="BH36" s="32">
        <f>IFERROR(('2a) logm_x(t)'!BH35-'2a) logm_x(t)'!BG35-'2a)answer'!$C35)^2,"")</f>
        <v>8.235916028680316E-6</v>
      </c>
      <c r="BI36" s="32">
        <f>IFERROR(('2a) logm_x(t)'!BI35-'2a) logm_x(t)'!BH35-'2a)answer'!$C35)^2,"")</f>
        <v>2.8085929103360188E-2</v>
      </c>
      <c r="BJ36" s="32">
        <f>IFERROR(('2a) logm_x(t)'!BJ35-'2a) logm_x(t)'!BI35-'2a)answer'!$C35)^2,"")</f>
        <v>4.2068607150643117E-2</v>
      </c>
      <c r="BK36" s="32">
        <f>IFERROR(('2a) logm_x(t)'!BK35-'2a) logm_x(t)'!BJ35-'2a)answer'!$C35)^2,"")</f>
        <v>2.3545889494883949E-3</v>
      </c>
      <c r="BL36" s="32">
        <f>IFERROR(('2a) logm_x(t)'!BL35-'2a) logm_x(t)'!BK35-'2a)answer'!$C35)^2,"")</f>
        <v>1.7467242795905624E-2</v>
      </c>
      <c r="BM36" s="32">
        <f>IFERROR(('2a) logm_x(t)'!BM35-'2a) logm_x(t)'!BL35-'2a)answer'!$C35)^2,"")</f>
        <v>3.6032242399323088E-3</v>
      </c>
      <c r="BN36" s="32">
        <f>IFERROR(('2a) logm_x(t)'!BN35-'2a) logm_x(t)'!BM35-'2a)answer'!$C35)^2,"")</f>
        <v>2.2303919619619899E-2</v>
      </c>
      <c r="BO36" s="32">
        <f>IFERROR(('2a) logm_x(t)'!BO35-'2a) logm_x(t)'!BN35-'2a)answer'!$C35)^2,"")</f>
        <v>3.4503844802358562E-3</v>
      </c>
      <c r="BP36" s="32">
        <f>IFERROR(('2a) logm_x(t)'!BP35-'2a) logm_x(t)'!BO35-'2a)answer'!$C35)^2,"")</f>
        <v>6.2971737646464552E-3</v>
      </c>
      <c r="BQ36" s="32">
        <f>IFERROR(('2a) logm_x(t)'!BQ35-'2a) logm_x(t)'!BP35-'2a)answer'!$C35)^2,"")</f>
        <v>6.6005383633815348E-2</v>
      </c>
      <c r="BR36" s="32">
        <f>IFERROR(('2a) logm_x(t)'!BR35-'2a) logm_x(t)'!BQ35-'2a)answer'!$C35)^2,"")</f>
        <v>6.85345284424537E-5</v>
      </c>
      <c r="BS36" s="32">
        <f>IFERROR(('2a) logm_x(t)'!BS35-'2a) logm_x(t)'!BR35-'2a)answer'!$C35)^2,"")</f>
        <v>1.0670851143639259E-2</v>
      </c>
      <c r="BT36" s="32">
        <f>IFERROR(('2a) logm_x(t)'!BT35-'2a) logm_x(t)'!BS35-'2a)answer'!$C35)^2,"")</f>
        <v>2.0819992770436273E-2</v>
      </c>
      <c r="BU36" s="32">
        <f>IFERROR(('2a) logm_x(t)'!BU35-'2a) logm_x(t)'!BT35-'2a)answer'!$C35)^2,"")</f>
        <v>5.1828102677915593E-3</v>
      </c>
      <c r="BV36" s="32">
        <f>IFERROR(('2a) logm_x(t)'!BV35-'2a) logm_x(t)'!BU35-'2a)answer'!$C35)^2,"")</f>
        <v>1.5723155513613779E-2</v>
      </c>
      <c r="BW36" s="32">
        <f>IFERROR(('2a) logm_x(t)'!BW35-'2a) logm_x(t)'!BV35-'2a)answer'!$C35)^2,"")</f>
        <v>1.4224136509698321E-3</v>
      </c>
      <c r="BX36" s="32">
        <f>IFERROR(('2a) logm_x(t)'!BX35-'2a) logm_x(t)'!BW35-'2a)answer'!$C35)^2,"")</f>
        <v>8.1131896347856025E-5</v>
      </c>
      <c r="BY36" s="32">
        <f>IFERROR(('2a) logm_x(t)'!BY35-'2a) logm_x(t)'!BX35-'2a)answer'!$C35)^2,"")</f>
        <v>2.0524047029702392E-3</v>
      </c>
      <c r="BZ36" s="32">
        <f>IFERROR(('2a) logm_x(t)'!BZ35-'2a) logm_x(t)'!BY35-'2a)answer'!$C35)^2,"")</f>
        <v>5.064946839216472E-4</v>
      </c>
      <c r="CA36" s="32">
        <f>IFERROR(('2a) logm_x(t)'!CA35-'2a) logm_x(t)'!BZ35-'2a)answer'!$C35)^2,"")</f>
        <v>6.2004457817983801E-3</v>
      </c>
      <c r="CB36" s="32">
        <f>IFERROR(('2a) logm_x(t)'!CB35-'2a) logm_x(t)'!CA35-'2a)answer'!$C35)^2,"")</f>
        <v>3.244747768747536E-4</v>
      </c>
      <c r="CC36" s="32">
        <f>IFERROR(('2a) logm_x(t)'!CC35-'2a) logm_x(t)'!CB35-'2a)answer'!$C35)^2,"")</f>
        <v>1.3346417586955052E-3</v>
      </c>
      <c r="CD36" s="32">
        <f>IFERROR(('2a) logm_x(t)'!CD35-'2a) logm_x(t)'!CC35-'2a)answer'!$C35)^2,"")</f>
        <v>2.6016539582804765E-2</v>
      </c>
      <c r="CE36" s="32">
        <f>IFERROR(('2a) logm_x(t)'!CE35-'2a) logm_x(t)'!CD35-'2a)answer'!$C35)^2,"")</f>
        <v>2.3832558596551139E-3</v>
      </c>
      <c r="CF36" s="32">
        <f>IFERROR(('2a) logm_x(t)'!CF35-'2a) logm_x(t)'!CE35-'2a)answer'!$C35)^2,"")</f>
        <v>3.2191451186657595E-2</v>
      </c>
      <c r="CG36" s="32">
        <f>IFERROR(('2a) logm_x(t)'!CG35-'2a) logm_x(t)'!CF35-'2a)answer'!$C35)^2,"")</f>
        <v>1.2578014202722943E-2</v>
      </c>
      <c r="CH36" s="32">
        <f>IFERROR(('2a) logm_x(t)'!CH35-'2a) logm_x(t)'!CG35-'2a)answer'!$C35)^2,"")</f>
        <v>1.1457374753350573E-3</v>
      </c>
      <c r="CI36" s="32">
        <f>IFERROR(('2a) logm_x(t)'!CI35-'2a) logm_x(t)'!CH35-'2a)answer'!$C35)^2,"")</f>
        <v>1.0154336232821404E-2</v>
      </c>
      <c r="CJ36" s="32">
        <f>IFERROR(('2a) logm_x(t)'!CJ35-'2a) logm_x(t)'!CI35-'2a)answer'!$C35)^2,"")</f>
        <v>1.2663297753799735E-2</v>
      </c>
      <c r="CK36" s="32">
        <f>IFERROR(('2a) logm_x(t)'!CK35-'2a) logm_x(t)'!CJ35-'2a)answer'!$C35)^2,"")</f>
        <v>3.5018149048259326E-5</v>
      </c>
      <c r="CL36" s="32">
        <f>IFERROR(('2a) logm_x(t)'!CL35-'2a) logm_x(t)'!CK35-'2a)answer'!$C35)^2,"")</f>
        <v>1.2252070928370049E-5</v>
      </c>
      <c r="CM36" s="32">
        <f>IFERROR(('2a) logm_x(t)'!CM35-'2a) logm_x(t)'!CL35-'2a)answer'!$C35)^2,"")</f>
        <v>9.150564396502749E-3</v>
      </c>
      <c r="CN36" s="32">
        <f>IFERROR(('2a) logm_x(t)'!CN35-'2a) logm_x(t)'!CM35-'2a)answer'!$C35)^2,"")</f>
        <v>1.3493104442195701E-2</v>
      </c>
      <c r="CT36" s="31">
        <f t="shared" ref="CT36:CT67" si="4">A36</f>
        <v>32</v>
      </c>
      <c r="CU36" s="32">
        <f>('2a) logm_x(t)'!C35-'2a) logm_x(t)'!B35-'2a)answer'!$C35)/$CP$5</f>
        <v>-0.80233922615158537</v>
      </c>
      <c r="CV36" s="32">
        <f>('2a) logm_x(t)'!D35-'2a) logm_x(t)'!C35-'2a)answer'!$C35)/$CP$5</f>
        <v>-0.42938970019043676</v>
      </c>
      <c r="CW36" s="32">
        <f>('2a) logm_x(t)'!E35-'2a) logm_x(t)'!D35-'2a)answer'!$C35)/$CP$5</f>
        <v>0.71882323283036653</v>
      </c>
      <c r="CX36" s="32">
        <f>('2a) logm_x(t)'!F35-'2a) logm_x(t)'!E35-'2a)answer'!$C35)/$CP$5</f>
        <v>-0.39772108408160678</v>
      </c>
      <c r="CY36" s="32">
        <f>('2a) logm_x(t)'!G35-'2a) logm_x(t)'!F35-'2a)answer'!$C35)/$CP$5</f>
        <v>-0.42387390383337731</v>
      </c>
      <c r="CZ36" s="32">
        <f>('2a) logm_x(t)'!H35-'2a) logm_x(t)'!G35-'2a)answer'!$C35)/$CP$5</f>
        <v>0.66886731273655575</v>
      </c>
      <c r="DA36" s="32">
        <f>('2a) logm_x(t)'!I35-'2a) logm_x(t)'!H35-'2a)answer'!$C35)/$CP$5</f>
        <v>0.43651502474642595</v>
      </c>
      <c r="DB36" s="32">
        <f>('2a) logm_x(t)'!J35-'2a) logm_x(t)'!I35-'2a)answer'!$C35)/$CP$5</f>
        <v>0.33072824962461378</v>
      </c>
      <c r="DC36" s="32">
        <f>('2a) logm_x(t)'!K35-'2a) logm_x(t)'!J35-'2a)answer'!$C35)/$CP$5</f>
        <v>-0.61221286291569732</v>
      </c>
      <c r="DD36" s="32">
        <f>('2a) logm_x(t)'!L35-'2a) logm_x(t)'!K35-'2a)answer'!$C35)/$CP$5</f>
        <v>0.10222108570783549</v>
      </c>
      <c r="DE36" s="32">
        <f>('2a) logm_x(t)'!M35-'2a) logm_x(t)'!L35-'2a)answer'!$C35)/$CP$5</f>
        <v>-1.4787032073140187</v>
      </c>
      <c r="DF36" s="32">
        <f>('2a) logm_x(t)'!N35-'2a) logm_x(t)'!M35-'2a)answer'!$C35)/$CP$5</f>
        <v>1.1169266785051357</v>
      </c>
      <c r="DG36" s="32">
        <f>('2a) logm_x(t)'!O35-'2a) logm_x(t)'!N35-'2a)answer'!$C35)/$CP$5</f>
        <v>-0.61582042340011667</v>
      </c>
      <c r="DH36" s="32">
        <f>('2a) logm_x(t)'!P35-'2a) logm_x(t)'!O35-'2a)answer'!$C35)/$CP$5</f>
        <v>1.487998405191111</v>
      </c>
      <c r="DI36" s="32">
        <f>('2a) logm_x(t)'!Q35-'2a) logm_x(t)'!P35-'2a)answer'!$C35)/$CP$5</f>
        <v>-0.71878364747120527</v>
      </c>
      <c r="DJ36" s="32">
        <f>('2a) logm_x(t)'!R35-'2a) logm_x(t)'!Q35-'2a)answer'!$C35)/$CP$5</f>
        <v>0.19895511823799489</v>
      </c>
      <c r="DK36" s="32">
        <f>('2a) logm_x(t)'!S35-'2a) logm_x(t)'!R35-'2a)answer'!$C35)/$CP$5</f>
        <v>-1.3376408363557364</v>
      </c>
      <c r="DL36" s="32">
        <f>('2a) logm_x(t)'!T35-'2a) logm_x(t)'!S35-'2a)answer'!$C35)/$CP$5</f>
        <v>-0.23852014770288635</v>
      </c>
      <c r="DM36" s="32">
        <f>('2a) logm_x(t)'!U35-'2a) logm_x(t)'!T35-'2a)answer'!$C35)/$CP$5</f>
        <v>0.15732898353168487</v>
      </c>
      <c r="DN36" s="32">
        <f>('2a) logm_x(t)'!V35-'2a) logm_x(t)'!U35-'2a)answer'!$C35)/$CP$5</f>
        <v>-0.95290015624737501</v>
      </c>
      <c r="DO36" s="32">
        <f>('2a) logm_x(t)'!W35-'2a) logm_x(t)'!V35-'2a)answer'!$C35)/$CP$5</f>
        <v>-0.74113569021760672</v>
      </c>
      <c r="DP36" s="32">
        <f>('2a) logm_x(t)'!X35-'2a) logm_x(t)'!W35-'2a)answer'!$C35)/$CP$5</f>
        <v>0.43534060276857439</v>
      </c>
      <c r="DQ36" s="32">
        <f>('2a) logm_x(t)'!Y35-'2a) logm_x(t)'!X35-'2a)answer'!$C35)/$CP$5</f>
        <v>-0.56058526011404708</v>
      </c>
      <c r="DR36" s="32">
        <f>('2a) logm_x(t)'!Z35-'2a) logm_x(t)'!Y35-'2a)answer'!$C35)/$CP$5</f>
        <v>-1.4139104515357102</v>
      </c>
      <c r="DS36" s="32">
        <f>('2a) logm_x(t)'!AA35-'2a) logm_x(t)'!Z35-'2a)answer'!$C35)/$CP$5</f>
        <v>3.2234300677049985</v>
      </c>
      <c r="DT36" s="32">
        <f>('2a) logm_x(t)'!AB35-'2a) logm_x(t)'!AA35-'2a)answer'!$C35)/$CP$5</f>
        <v>-1.0349777731468255</v>
      </c>
      <c r="DU36" s="32">
        <f>('2a) logm_x(t)'!AC35-'2a) logm_x(t)'!AB35-'2a)answer'!$C35)/$CP$5</f>
        <v>-0.343620878394022</v>
      </c>
      <c r="DV36" s="32">
        <f>('2a) logm_x(t)'!AD35-'2a) logm_x(t)'!AC35-'2a)answer'!$C35)/$CP$5</f>
        <v>0.3713313179920808</v>
      </c>
      <c r="DW36" s="32">
        <f>('2a) logm_x(t)'!AE35-'2a) logm_x(t)'!AD35-'2a)answer'!$C35)/$CP$5</f>
        <v>-4.038407653580272E-2</v>
      </c>
      <c r="DX36" s="32">
        <f>('2a) logm_x(t)'!AF35-'2a) logm_x(t)'!AE35-'2a)answer'!$C35)/$CP$5</f>
        <v>0.46335392698089523</v>
      </c>
      <c r="DY36" s="32">
        <f>('2a) logm_x(t)'!AG35-'2a) logm_x(t)'!AF35-'2a)answer'!$C35)/$CP$5</f>
        <v>0.20230291152370172</v>
      </c>
      <c r="DZ36" s="32">
        <f>('2a) logm_x(t)'!AH35-'2a) logm_x(t)'!AG35-'2a)answer'!$C35)/$CP$5</f>
        <v>-0.77868750731930403</v>
      </c>
      <c r="EA36" s="32">
        <f>('2a) logm_x(t)'!AI35-'2a) logm_x(t)'!AH35-'2a)answer'!$C35)/$CP$5</f>
        <v>1.2385362472531947</v>
      </c>
      <c r="EB36" s="32">
        <f>('2a) logm_x(t)'!AJ35-'2a) logm_x(t)'!AI35-'2a)answer'!$C35)/$CP$5</f>
        <v>-0.16291292531026014</v>
      </c>
      <c r="EC36" s="32">
        <f>('2a) logm_x(t)'!AK35-'2a) logm_x(t)'!AJ35-'2a)answer'!$C35)/$CP$5</f>
        <v>0.24497582510642668</v>
      </c>
      <c r="ED36" s="32">
        <f>('2a) logm_x(t)'!AL35-'2a) logm_x(t)'!AK35-'2a)answer'!$C35)/$CP$5</f>
        <v>0.53678309627524023</v>
      </c>
      <c r="EE36" s="32">
        <f>('2a) logm_x(t)'!AM35-'2a) logm_x(t)'!AL35-'2a)answer'!$C35)/$CP$5</f>
        <v>-1.0434627133201146</v>
      </c>
      <c r="EF36" s="32">
        <f>('2a) logm_x(t)'!AN35-'2a) logm_x(t)'!AM35-'2a)answer'!$C35)/$CP$5</f>
        <v>0.64547101111387506</v>
      </c>
      <c r="EG36" s="32">
        <f>('2a) logm_x(t)'!AO35-'2a) logm_x(t)'!AN35-'2a)answer'!$C35)/$CP$5</f>
        <v>-1.8328221989744051</v>
      </c>
      <c r="EH36" s="32">
        <f>('2a) logm_x(t)'!AP35-'2a) logm_x(t)'!AO35-'2a)answer'!$C35)/$CP$5</f>
        <v>0.74625742127008765</v>
      </c>
      <c r="EI36" s="32">
        <f>('2a) logm_x(t)'!AQ35-'2a) logm_x(t)'!AP35-'2a)answer'!$C35)/$CP$5</f>
        <v>0.871848205630957</v>
      </c>
      <c r="EJ36" s="32">
        <f>('2a) logm_x(t)'!AR35-'2a) logm_x(t)'!AQ35-'2a)answer'!$C35)/$CP$5</f>
        <v>-7.0039584057985424E-2</v>
      </c>
      <c r="EK36" s="32">
        <f>('2a) logm_x(t)'!AS35-'2a) logm_x(t)'!AR35-'2a)answer'!$C35)/$CP$5</f>
        <v>-0.28625812954195956</v>
      </c>
      <c r="EL36" s="32">
        <f>('2a) logm_x(t)'!AT35-'2a) logm_x(t)'!AS35-'2a)answer'!$C35)/$CP$5</f>
        <v>-0.30620222748845466</v>
      </c>
      <c r="EM36" s="32">
        <f>('2a) logm_x(t)'!AU35-'2a) logm_x(t)'!AT35-'2a)answer'!$C35)/$CP$5</f>
        <v>0.84536586753030485</v>
      </c>
      <c r="EN36" s="32">
        <f>('2a) logm_x(t)'!AV35-'2a) logm_x(t)'!AU35-'2a)answer'!$C35)/$CP$5</f>
        <v>-1.6148079535587982</v>
      </c>
      <c r="EO36" s="32">
        <f>('2a) logm_x(t)'!AW35-'2a) logm_x(t)'!AV35-'2a)answer'!$C35)/$CP$5</f>
        <v>0.28728905132399318</v>
      </c>
      <c r="EP36" s="32">
        <f>('2a) logm_x(t)'!AX35-'2a) logm_x(t)'!AW35-'2a)answer'!$C35)/$CP$5</f>
        <v>1.7104068662170731</v>
      </c>
      <c r="EQ36" s="32">
        <f>('2a) logm_x(t)'!AY35-'2a) logm_x(t)'!AX35-'2a)answer'!$C35)/$CP$5</f>
        <v>-0.41152776656330997</v>
      </c>
      <c r="ER36" s="32">
        <f>('2a) logm_x(t)'!AZ35-'2a) logm_x(t)'!AY35-'2a)answer'!$C35)/$CP$5</f>
        <v>5.558446183162629E-2</v>
      </c>
      <c r="ES36" s="32">
        <f>('2a) logm_x(t)'!BA35-'2a) logm_x(t)'!AZ35-'2a)answer'!$C35)/$CP$5</f>
        <v>-0.8177968041823992</v>
      </c>
      <c r="ET36" s="32">
        <f>('2a) logm_x(t)'!BB35-'2a) logm_x(t)'!BA35-'2a)answer'!$C35)/$CP$5</f>
        <v>1.1087829311773847</v>
      </c>
      <c r="EU36" s="32">
        <f>('2a) logm_x(t)'!BC35-'2a) logm_x(t)'!BB35-'2a)answer'!$C35)/$CP$5</f>
        <v>7.293272425434047E-2</v>
      </c>
      <c r="EV36" s="32">
        <f>('2a) logm_x(t)'!BD35-'2a) logm_x(t)'!BC35-'2a)answer'!$C35)/$CP$5</f>
        <v>0.13294836649905278</v>
      </c>
      <c r="EW36" s="32">
        <f>('2a) logm_x(t)'!BE35-'2a) logm_x(t)'!BD35-'2a)answer'!$C35)/$CP$5</f>
        <v>-0.58158476597733866</v>
      </c>
      <c r="EX36" s="32">
        <f>('2a) logm_x(t)'!BF35-'2a) logm_x(t)'!BE35-'2a)answer'!$C35)/$CP$5</f>
        <v>5.785328067473676E-2</v>
      </c>
      <c r="EY36" s="32">
        <f>('2a) logm_x(t)'!BG35-'2a) logm_x(t)'!BF35-'2a)answer'!$C35)/$CP$5</f>
        <v>-0.76622795271514699</v>
      </c>
      <c r="EZ36" s="32">
        <f>('2a) logm_x(t)'!BH35-'2a) logm_x(t)'!BG35-'2a)answer'!$C35)/$CP$5</f>
        <v>-2.0561184418027886E-2</v>
      </c>
      <c r="FA36" s="32">
        <f>('2a) logm_x(t)'!BI35-'2a) logm_x(t)'!BH35-'2a)answer'!$C35)/$CP$5</f>
        <v>-1.2007056963316023</v>
      </c>
      <c r="FB36" s="32">
        <f>('2a) logm_x(t)'!BJ35-'2a) logm_x(t)'!BI35-'2a)answer'!$C35)/$CP$5</f>
        <v>1.469505581586894</v>
      </c>
      <c r="FC36" s="32">
        <f>('2a) logm_x(t)'!BK35-'2a) logm_x(t)'!BJ35-'2a)answer'!$C35)/$CP$5</f>
        <v>0.3476559960635659</v>
      </c>
      <c r="FD36" s="32">
        <f>('2a) logm_x(t)'!BL35-'2a) logm_x(t)'!BK35-'2a)answer'!$C35)/$CP$5</f>
        <v>-0.94690051310788215</v>
      </c>
      <c r="FE36" s="32">
        <f>('2a) logm_x(t)'!BM35-'2a) logm_x(t)'!BL35-'2a)answer'!$C35)/$CP$5</f>
        <v>0.43006868263126979</v>
      </c>
      <c r="FF36" s="32">
        <f>('2a) logm_x(t)'!BN35-'2a) logm_x(t)'!BM35-'2a)answer'!$C35)/$CP$5</f>
        <v>1.0699975148924157</v>
      </c>
      <c r="FG36" s="32">
        <f>('2a) logm_x(t)'!BO35-'2a) logm_x(t)'!BN35-'2a)answer'!$C35)/$CP$5</f>
        <v>-0.4208486314389015</v>
      </c>
      <c r="FH36" s="32">
        <f>('2a) logm_x(t)'!BP35-'2a) logm_x(t)'!BO35-'2a)answer'!$C35)/$CP$5</f>
        <v>-0.56854521935139779</v>
      </c>
      <c r="FI36" s="32">
        <f>('2a) logm_x(t)'!BQ35-'2a) logm_x(t)'!BP35-'2a)answer'!$C35)/$CP$5</f>
        <v>1.8406950871420231</v>
      </c>
      <c r="FJ36" s="32">
        <f>('2a) logm_x(t)'!BR35-'2a) logm_x(t)'!BQ35-'2a)answer'!$C35)/$CP$5</f>
        <v>5.9312589874222763E-2</v>
      </c>
      <c r="FK36" s="32">
        <f>('2a) logm_x(t)'!BS35-'2a) logm_x(t)'!BR35-'2a)answer'!$C35)/$CP$5</f>
        <v>0.74010221536033782</v>
      </c>
      <c r="FL36" s="32">
        <f>('2a) logm_x(t)'!BT35-'2a) logm_x(t)'!BS35-'2a)answer'!$C35)/$CP$5</f>
        <v>-1.0337903182759867</v>
      </c>
      <c r="FM36" s="32">
        <f>('2a) logm_x(t)'!BU35-'2a) logm_x(t)'!BT35-'2a)answer'!$C35)/$CP$5</f>
        <v>-0.51579226928189481</v>
      </c>
      <c r="FN36" s="32">
        <f>('2a) logm_x(t)'!BV35-'2a) logm_x(t)'!BU35-'2a)answer'!$C35)/$CP$5</f>
        <v>0.89838404076453682</v>
      </c>
      <c r="FO36" s="32">
        <f>('2a) logm_x(t)'!BW35-'2a) logm_x(t)'!BV35-'2a)answer'!$C35)/$CP$5</f>
        <v>0.27021230936927365</v>
      </c>
      <c r="FP36" s="32">
        <f>('2a) logm_x(t)'!BX35-'2a) logm_x(t)'!BW35-'2a)answer'!$C35)/$CP$5</f>
        <v>6.4533911171247113E-2</v>
      </c>
      <c r="FQ36" s="32">
        <f>('2a) logm_x(t)'!BY35-'2a) logm_x(t)'!BX35-'2a)answer'!$C35)/$CP$5</f>
        <v>0.3245814334921745</v>
      </c>
      <c r="FR36" s="32">
        <f>('2a) logm_x(t)'!BZ35-'2a) logm_x(t)'!BY35-'2a)answer'!$C35)/$CP$5</f>
        <v>0.16124253564551491</v>
      </c>
      <c r="FS36" s="32">
        <f>('2a) logm_x(t)'!CA35-'2a) logm_x(t)'!BZ35-'2a)answer'!$C35)/$CP$5</f>
        <v>0.56416174056781832</v>
      </c>
      <c r="FT36" s="32">
        <f>('2a) logm_x(t)'!CB35-'2a) logm_x(t)'!CA35-'2a)answer'!$C35)/$CP$5</f>
        <v>-0.12905732068122644</v>
      </c>
      <c r="FU36" s="32">
        <f>('2a) logm_x(t)'!CC35-'2a) logm_x(t)'!CB35-'2a)answer'!$C35)/$CP$5</f>
        <v>-0.26174266978372002</v>
      </c>
      <c r="FV36" s="32">
        <f>('2a) logm_x(t)'!CD35-'2a) logm_x(t)'!CC35-'2a)answer'!$C35)/$CP$5</f>
        <v>-1.1556250279764726</v>
      </c>
      <c r="FW36" s="32">
        <f>('2a) logm_x(t)'!CE35-'2a) logm_x(t)'!CD35-'2a)answer'!$C35)/$CP$5</f>
        <v>0.3497659337678371</v>
      </c>
      <c r="FX36" s="32">
        <f>('2a) logm_x(t)'!CF35-'2a) logm_x(t)'!CE35-'2a)answer'!$C35)/$CP$5</f>
        <v>-1.2854714955881161</v>
      </c>
      <c r="FY36" s="32">
        <f>('2a) logm_x(t)'!CG35-'2a) logm_x(t)'!CF35-'2a)answer'!$C35)/$CP$5</f>
        <v>0.80352281734008535</v>
      </c>
      <c r="FZ36" s="32">
        <f>('2a) logm_x(t)'!CH35-'2a) logm_x(t)'!CG35-'2a)answer'!$C35)/$CP$5</f>
        <v>0.242512837236046</v>
      </c>
      <c r="GA36" s="32">
        <f>('2a) logm_x(t)'!CI35-'2a) logm_x(t)'!CH35-'2a)answer'!$C35)/$CP$5</f>
        <v>-0.72196799107672527</v>
      </c>
      <c r="GB36" s="32">
        <f>('2a) logm_x(t)'!CJ35-'2a) logm_x(t)'!CI35-'2a)answer'!$C35)/$CP$5</f>
        <v>0.80624230510064832</v>
      </c>
      <c r="GC36" s="32">
        <f>('2a) logm_x(t)'!CK35-'2a) logm_x(t)'!CJ35-'2a)answer'!$C35)/$CP$5</f>
        <v>4.239735531885698E-2</v>
      </c>
      <c r="GD36" s="32">
        <f>('2a) logm_x(t)'!CL35-'2a) logm_x(t)'!CK35-'2a)answer'!$C35)/$CP$5</f>
        <v>-2.5078232507864066E-2</v>
      </c>
      <c r="GE36" s="32">
        <f>('2a) logm_x(t)'!CM35-'2a) logm_x(t)'!CL35-'2a)answer'!$C35)/$CP$5</f>
        <v>-0.68535583435357939</v>
      </c>
      <c r="GF36" s="32">
        <f>('2a) logm_x(t)'!CN35-'2a) logm_x(t)'!CM35-'2a)answer'!$C35)/$CP$5</f>
        <v>0.83223909722600076</v>
      </c>
    </row>
    <row r="37" spans="1:188" x14ac:dyDescent="0.25">
      <c r="A37" s="31">
        <f>'2a) logm_x(t)'!A36</f>
        <v>33</v>
      </c>
      <c r="B37" s="32"/>
      <c r="C37" s="32">
        <f>IFERROR(('2a) logm_x(t)'!C36-'2a) logm_x(t)'!B36-'2a)answer'!$C36)^2,"")</f>
        <v>1.2322559814148129E-2</v>
      </c>
      <c r="D37" s="32">
        <f>IFERROR(('2a) logm_x(t)'!D36-'2a) logm_x(t)'!C36-'2a)answer'!$C36)^2,"")</f>
        <v>1.4099463260915622E-3</v>
      </c>
      <c r="E37" s="32">
        <f>IFERROR(('2a) logm_x(t)'!E36-'2a) logm_x(t)'!D36-'2a)answer'!$C36)^2,"")</f>
        <v>4.9937017362431009E-4</v>
      </c>
      <c r="F37" s="32">
        <f>IFERROR(('2a) logm_x(t)'!F36-'2a) logm_x(t)'!E36-'2a)answer'!$C36)^2,"")</f>
        <v>9.9248601897939471E-5</v>
      </c>
      <c r="G37" s="32">
        <f>IFERROR(('2a) logm_x(t)'!G36-'2a) logm_x(t)'!F36-'2a)answer'!$C36)^2,"")</f>
        <v>4.4653457521106295E-5</v>
      </c>
      <c r="H37" s="32">
        <f>IFERROR(('2a) logm_x(t)'!H36-'2a) logm_x(t)'!G36-'2a)answer'!$C36)^2,"")</f>
        <v>7.1310926077473998E-4</v>
      </c>
      <c r="I37" s="32">
        <f>IFERROR(('2a) logm_x(t)'!I36-'2a) logm_x(t)'!H36-'2a)answer'!$C36)^2,"")</f>
        <v>1.8050681466385705E-4</v>
      </c>
      <c r="J37" s="32">
        <f>IFERROR(('2a) logm_x(t)'!J36-'2a) logm_x(t)'!I36-'2a)answer'!$C36)^2,"")</f>
        <v>5.8882928591896186E-3</v>
      </c>
      <c r="K37" s="32">
        <f>IFERROR(('2a) logm_x(t)'!K36-'2a) logm_x(t)'!J36-'2a)answer'!$C36)^2,"")</f>
        <v>5.9247578586843014E-2</v>
      </c>
      <c r="L37" s="32">
        <f>IFERROR(('2a) logm_x(t)'!L36-'2a) logm_x(t)'!K36-'2a)answer'!$C36)^2,"")</f>
        <v>6.9899503070967491E-3</v>
      </c>
      <c r="M37" s="32">
        <f>IFERROR(('2a) logm_x(t)'!M36-'2a) logm_x(t)'!L36-'2a)answer'!$C36)^2,"")</f>
        <v>8.7770813143594984E-4</v>
      </c>
      <c r="N37" s="32">
        <f>IFERROR(('2a) logm_x(t)'!N36-'2a) logm_x(t)'!M36-'2a)answer'!$C36)^2,"")</f>
        <v>8.6725872670304419E-3</v>
      </c>
      <c r="O37" s="32">
        <f>IFERROR(('2a) logm_x(t)'!O36-'2a) logm_x(t)'!N36-'2a)answer'!$C36)^2,"")</f>
        <v>6.1319851628602643E-4</v>
      </c>
      <c r="P37" s="32">
        <f>IFERROR(('2a) logm_x(t)'!P36-'2a) logm_x(t)'!O36-'2a)answer'!$C36)^2,"")</f>
        <v>6.6282783748564705E-5</v>
      </c>
      <c r="Q37" s="32">
        <f>IFERROR(('2a) logm_x(t)'!Q36-'2a) logm_x(t)'!P36-'2a)answer'!$C36)^2,"")</f>
        <v>1.1605659464608044E-2</v>
      </c>
      <c r="R37" s="32">
        <f>IFERROR(('2a) logm_x(t)'!R36-'2a) logm_x(t)'!Q36-'2a)answer'!$C36)^2,"")</f>
        <v>9.0895954086637717E-4</v>
      </c>
      <c r="S37" s="32">
        <f>IFERROR(('2a) logm_x(t)'!S36-'2a) logm_x(t)'!R36-'2a)answer'!$C36)^2,"")</f>
        <v>9.2869742026170318E-4</v>
      </c>
      <c r="T37" s="32">
        <f>IFERROR(('2a) logm_x(t)'!T36-'2a) logm_x(t)'!S36-'2a)answer'!$C36)^2,"")</f>
        <v>1.8804254818280398E-2</v>
      </c>
      <c r="U37" s="32">
        <f>IFERROR(('2a) logm_x(t)'!U36-'2a) logm_x(t)'!T36-'2a)answer'!$C36)^2,"")</f>
        <v>4.5826815505450529E-2</v>
      </c>
      <c r="V37" s="32">
        <f>IFERROR(('2a) logm_x(t)'!V36-'2a) logm_x(t)'!U36-'2a)answer'!$C36)^2,"")</f>
        <v>5.7382498139395008E-3</v>
      </c>
      <c r="W37" s="32">
        <f>IFERROR(('2a) logm_x(t)'!W36-'2a) logm_x(t)'!V36-'2a)answer'!$C36)^2,"")</f>
        <v>1.5034414026878813E-2</v>
      </c>
      <c r="X37" s="32">
        <f>IFERROR(('2a) logm_x(t)'!X36-'2a) logm_x(t)'!W36-'2a)answer'!$C36)^2,"")</f>
        <v>4.1760274683995319E-2</v>
      </c>
      <c r="Y37" s="32">
        <f>IFERROR(('2a) logm_x(t)'!Y36-'2a) logm_x(t)'!X36-'2a)answer'!$C36)^2,"")</f>
        <v>1.3709839893029659E-2</v>
      </c>
      <c r="Z37" s="32">
        <f>IFERROR(('2a) logm_x(t)'!Z36-'2a) logm_x(t)'!Y36-'2a)answer'!$C36)^2,"")</f>
        <v>3.3027490635735698E-3</v>
      </c>
      <c r="AA37" s="32">
        <f>IFERROR(('2a) logm_x(t)'!AA36-'2a) logm_x(t)'!Z36-'2a)answer'!$C36)^2,"")</f>
        <v>1.5936141325057506E-2</v>
      </c>
      <c r="AB37" s="32">
        <f>IFERROR(('2a) logm_x(t)'!AB36-'2a) logm_x(t)'!AA36-'2a)answer'!$C36)^2,"")</f>
        <v>8.8517627315439233E-4</v>
      </c>
      <c r="AC37" s="32">
        <f>IFERROR(('2a) logm_x(t)'!AC36-'2a) logm_x(t)'!AB36-'2a)answer'!$C36)^2,"")</f>
        <v>1.3661019935315229E-3</v>
      </c>
      <c r="AD37" s="32">
        <f>IFERROR(('2a) logm_x(t)'!AD36-'2a) logm_x(t)'!AC36-'2a)answer'!$C36)^2,"")</f>
        <v>2.9337262210221752E-3</v>
      </c>
      <c r="AE37" s="32">
        <f>IFERROR(('2a) logm_x(t)'!AE36-'2a) logm_x(t)'!AD36-'2a)answer'!$C36)^2,"")</f>
        <v>6.5868919912102656E-5</v>
      </c>
      <c r="AF37" s="32">
        <f>IFERROR(('2a) logm_x(t)'!AF36-'2a) logm_x(t)'!AE36-'2a)answer'!$C36)^2,"")</f>
        <v>3.2415132376119196E-4</v>
      </c>
      <c r="AG37" s="32">
        <f>IFERROR(('2a) logm_x(t)'!AG36-'2a) logm_x(t)'!AF36-'2a)answer'!$C36)^2,"")</f>
        <v>1.5519045738307162E-3</v>
      </c>
      <c r="AH37" s="32">
        <f>IFERROR(('2a) logm_x(t)'!AH36-'2a) logm_x(t)'!AG36-'2a)answer'!$C36)^2,"")</f>
        <v>8.4383776084498202E-4</v>
      </c>
      <c r="AI37" s="32">
        <f>IFERROR(('2a) logm_x(t)'!AI36-'2a) logm_x(t)'!AH36-'2a)answer'!$C36)^2,"")</f>
        <v>8.0494643108534932E-3</v>
      </c>
      <c r="AJ37" s="32">
        <f>IFERROR(('2a) logm_x(t)'!AJ36-'2a) logm_x(t)'!AI36-'2a)answer'!$C36)^2,"")</f>
        <v>1.04250563666432E-2</v>
      </c>
      <c r="AK37" s="32">
        <f>IFERROR(('2a) logm_x(t)'!AK36-'2a) logm_x(t)'!AJ36-'2a)answer'!$C36)^2,"")</f>
        <v>4.5224304356532053E-4</v>
      </c>
      <c r="AL37" s="32">
        <f>IFERROR(('2a) logm_x(t)'!AL36-'2a) logm_x(t)'!AK36-'2a)answer'!$C36)^2,"")</f>
        <v>4.6972481292944186E-2</v>
      </c>
      <c r="AM37" s="32">
        <f>IFERROR(('2a) logm_x(t)'!AM36-'2a) logm_x(t)'!AL36-'2a)answer'!$C36)^2,"")</f>
        <v>8.9887370774577296E-3</v>
      </c>
      <c r="AN37" s="32">
        <f>IFERROR(('2a) logm_x(t)'!AN36-'2a) logm_x(t)'!AM36-'2a)answer'!$C36)^2,"")</f>
        <v>2.1997057129418948E-2</v>
      </c>
      <c r="AO37" s="32">
        <f>IFERROR(('2a) logm_x(t)'!AO36-'2a) logm_x(t)'!AN36-'2a)answer'!$C36)^2,"")</f>
        <v>2.5154603037919224E-3</v>
      </c>
      <c r="AP37" s="32">
        <f>IFERROR(('2a) logm_x(t)'!AP36-'2a) logm_x(t)'!AO36-'2a)answer'!$C36)^2,"")</f>
        <v>3.0036081117389021E-2</v>
      </c>
      <c r="AQ37" s="32">
        <f>IFERROR(('2a) logm_x(t)'!AQ36-'2a) logm_x(t)'!AP36-'2a)answer'!$C36)^2,"")</f>
        <v>2.7038025750058983E-3</v>
      </c>
      <c r="AR37" s="32">
        <f>IFERROR(('2a) logm_x(t)'!AR36-'2a) logm_x(t)'!AQ36-'2a)answer'!$C36)^2,"")</f>
        <v>2.3591657033230537E-3</v>
      </c>
      <c r="AS37" s="32">
        <f>IFERROR(('2a) logm_x(t)'!AS36-'2a) logm_x(t)'!AR36-'2a)answer'!$C36)^2,"")</f>
        <v>4.1801109876858922E-2</v>
      </c>
      <c r="AT37" s="32">
        <f>IFERROR(('2a) logm_x(t)'!AT36-'2a) logm_x(t)'!AS36-'2a)answer'!$C36)^2,"")</f>
        <v>8.9071237399015422E-3</v>
      </c>
      <c r="AU37" s="32">
        <f>IFERROR(('2a) logm_x(t)'!AU36-'2a) logm_x(t)'!AT36-'2a)answer'!$C36)^2,"")</f>
        <v>4.2858134691843539E-7</v>
      </c>
      <c r="AV37" s="32">
        <f>IFERROR(('2a) logm_x(t)'!AV36-'2a) logm_x(t)'!AU36-'2a)answer'!$C36)^2,"")</f>
        <v>2.7681485970956622E-3</v>
      </c>
      <c r="AW37" s="32">
        <f>IFERROR(('2a) logm_x(t)'!AW36-'2a) logm_x(t)'!AV36-'2a)answer'!$C36)^2,"")</f>
        <v>3.6776425403692643E-2</v>
      </c>
      <c r="AX37" s="32">
        <f>IFERROR(('2a) logm_x(t)'!AX36-'2a) logm_x(t)'!AW36-'2a)answer'!$C36)^2,"")</f>
        <v>1.6719680913686523E-2</v>
      </c>
      <c r="AY37" s="32">
        <f>IFERROR(('2a) logm_x(t)'!AY36-'2a) logm_x(t)'!AX36-'2a)answer'!$C36)^2,"")</f>
        <v>1.6923473524687538E-2</v>
      </c>
      <c r="AZ37" s="32">
        <f>IFERROR(('2a) logm_x(t)'!AZ36-'2a) logm_x(t)'!AY36-'2a)answer'!$C36)^2,"")</f>
        <v>2.2972875117520636E-2</v>
      </c>
      <c r="BA37" s="32">
        <f>IFERROR(('2a) logm_x(t)'!BA36-'2a) logm_x(t)'!AZ36-'2a)answer'!$C36)^2,"")</f>
        <v>2.5365692987856597E-2</v>
      </c>
      <c r="BB37" s="32">
        <f>IFERROR(('2a) logm_x(t)'!BB36-'2a) logm_x(t)'!BA36-'2a)answer'!$C36)^2,"")</f>
        <v>4.2585988913094617E-4</v>
      </c>
      <c r="BC37" s="32">
        <f>IFERROR(('2a) logm_x(t)'!BC36-'2a) logm_x(t)'!BB36-'2a)answer'!$C36)^2,"")</f>
        <v>3.4775724642770953E-4</v>
      </c>
      <c r="BD37" s="32">
        <f>IFERROR(('2a) logm_x(t)'!BD36-'2a) logm_x(t)'!BC36-'2a)answer'!$C36)^2,"")</f>
        <v>1.5598131831459007E-2</v>
      </c>
      <c r="BE37" s="32">
        <f>IFERROR(('2a) logm_x(t)'!BE36-'2a) logm_x(t)'!BD36-'2a)answer'!$C36)^2,"")</f>
        <v>4.1066554249327711E-3</v>
      </c>
      <c r="BF37" s="32">
        <f>IFERROR(('2a) logm_x(t)'!BF36-'2a) logm_x(t)'!BE36-'2a)answer'!$C36)^2,"")</f>
        <v>1.2364391513919014E-2</v>
      </c>
      <c r="BG37" s="32">
        <f>IFERROR(('2a) logm_x(t)'!BG36-'2a) logm_x(t)'!BF36-'2a)answer'!$C36)^2,"")</f>
        <v>1.1616992896233187E-4</v>
      </c>
      <c r="BH37" s="32">
        <f>IFERROR(('2a) logm_x(t)'!BH36-'2a) logm_x(t)'!BG36-'2a)answer'!$C36)^2,"")</f>
        <v>2.3803294778647087E-2</v>
      </c>
      <c r="BI37" s="32">
        <f>IFERROR(('2a) logm_x(t)'!BI36-'2a) logm_x(t)'!BH36-'2a)answer'!$C36)^2,"")</f>
        <v>7.7238432051359414E-3</v>
      </c>
      <c r="BJ37" s="32">
        <f>IFERROR(('2a) logm_x(t)'!BJ36-'2a) logm_x(t)'!BI36-'2a)answer'!$C36)^2,"")</f>
        <v>2.989893648156809E-3</v>
      </c>
      <c r="BK37" s="32">
        <f>IFERROR(('2a) logm_x(t)'!BK36-'2a) logm_x(t)'!BJ36-'2a)answer'!$C36)^2,"")</f>
        <v>4.5514205091963349E-3</v>
      </c>
      <c r="BL37" s="32">
        <f>IFERROR(('2a) logm_x(t)'!BL36-'2a) logm_x(t)'!BK36-'2a)answer'!$C36)^2,"")</f>
        <v>4.7331349478069969E-3</v>
      </c>
      <c r="BM37" s="32">
        <f>IFERROR(('2a) logm_x(t)'!BM36-'2a) logm_x(t)'!BL36-'2a)answer'!$C36)^2,"")</f>
        <v>6.5533543815454676E-2</v>
      </c>
      <c r="BN37" s="32">
        <f>IFERROR(('2a) logm_x(t)'!BN36-'2a) logm_x(t)'!BM36-'2a)answer'!$C36)^2,"")</f>
        <v>5.3687806120951932E-3</v>
      </c>
      <c r="BO37" s="32">
        <f>IFERROR(('2a) logm_x(t)'!BO36-'2a) logm_x(t)'!BN36-'2a)answer'!$C36)^2,"")</f>
        <v>2.4480440764425483E-4</v>
      </c>
      <c r="BP37" s="32">
        <f>IFERROR(('2a) logm_x(t)'!BP36-'2a) logm_x(t)'!BO36-'2a)answer'!$C36)^2,"")</f>
        <v>8.88206010040724E-4</v>
      </c>
      <c r="BQ37" s="32">
        <f>IFERROR(('2a) logm_x(t)'!BQ36-'2a) logm_x(t)'!BP36-'2a)answer'!$C36)^2,"")</f>
        <v>2.8436422446750403E-2</v>
      </c>
      <c r="BR37" s="32">
        <f>IFERROR(('2a) logm_x(t)'!BR36-'2a) logm_x(t)'!BQ36-'2a)answer'!$C36)^2,"")</f>
        <v>1.4581125854586213E-5</v>
      </c>
      <c r="BS37" s="32">
        <f>IFERROR(('2a) logm_x(t)'!BS36-'2a) logm_x(t)'!BR36-'2a)answer'!$C36)^2,"")</f>
        <v>6.404384633771297E-2</v>
      </c>
      <c r="BT37" s="32">
        <f>IFERROR(('2a) logm_x(t)'!BT36-'2a) logm_x(t)'!BS36-'2a)answer'!$C36)^2,"")</f>
        <v>6.4449896336239251E-2</v>
      </c>
      <c r="BU37" s="32">
        <f>IFERROR(('2a) logm_x(t)'!BU36-'2a) logm_x(t)'!BT36-'2a)answer'!$C36)^2,"")</f>
        <v>8.1694436622914268E-3</v>
      </c>
      <c r="BV37" s="32">
        <f>IFERROR(('2a) logm_x(t)'!BV36-'2a) logm_x(t)'!BU36-'2a)answer'!$C36)^2,"")</f>
        <v>1.5492774129852583E-2</v>
      </c>
      <c r="BW37" s="32">
        <f>IFERROR(('2a) logm_x(t)'!BW36-'2a) logm_x(t)'!BV36-'2a)answer'!$C36)^2,"")</f>
        <v>8.3282463060988729E-2</v>
      </c>
      <c r="BX37" s="32">
        <f>IFERROR(('2a) logm_x(t)'!BX36-'2a) logm_x(t)'!BW36-'2a)answer'!$C36)^2,"")</f>
        <v>3.3639383670431249E-4</v>
      </c>
      <c r="BY37" s="32">
        <f>IFERROR(('2a) logm_x(t)'!BY36-'2a) logm_x(t)'!BX36-'2a)answer'!$C36)^2,"")</f>
        <v>1.1789425803595104E-4</v>
      </c>
      <c r="BZ37" s="32">
        <f>IFERROR(('2a) logm_x(t)'!BZ36-'2a) logm_x(t)'!BY36-'2a)answer'!$C36)^2,"")</f>
        <v>1.9424776500968553E-2</v>
      </c>
      <c r="CA37" s="32">
        <f>IFERROR(('2a) logm_x(t)'!CA36-'2a) logm_x(t)'!BZ36-'2a)answer'!$C36)^2,"")</f>
        <v>5.6806818971379916E-2</v>
      </c>
      <c r="CB37" s="32">
        <f>IFERROR(('2a) logm_x(t)'!CB36-'2a) logm_x(t)'!CA36-'2a)answer'!$C36)^2,"")</f>
        <v>6.7409459932174873E-3</v>
      </c>
      <c r="CC37" s="32">
        <f>IFERROR(('2a) logm_x(t)'!CC36-'2a) logm_x(t)'!CB36-'2a)answer'!$C36)^2,"")</f>
        <v>2.3529548263910032E-4</v>
      </c>
      <c r="CD37" s="32">
        <f>IFERROR(('2a) logm_x(t)'!CD36-'2a) logm_x(t)'!CC36-'2a)answer'!$C36)^2,"")</f>
        <v>2.3491858869788221E-3</v>
      </c>
      <c r="CE37" s="32">
        <f>IFERROR(('2a) logm_x(t)'!CE36-'2a) logm_x(t)'!CD36-'2a)answer'!$C36)^2,"")</f>
        <v>1.1327178780484668E-2</v>
      </c>
      <c r="CF37" s="32">
        <f>IFERROR(('2a) logm_x(t)'!CF36-'2a) logm_x(t)'!CE36-'2a)answer'!$C36)^2,"")</f>
        <v>5.0659002774125694E-3</v>
      </c>
      <c r="CG37" s="32">
        <f>IFERROR(('2a) logm_x(t)'!CG36-'2a) logm_x(t)'!CF36-'2a)answer'!$C36)^2,"")</f>
        <v>1.7920417557108451E-2</v>
      </c>
      <c r="CH37" s="32">
        <f>IFERROR(('2a) logm_x(t)'!CH36-'2a) logm_x(t)'!CG36-'2a)answer'!$C36)^2,"")</f>
        <v>1.8350454521887133E-2</v>
      </c>
      <c r="CI37" s="32">
        <f>IFERROR(('2a) logm_x(t)'!CI36-'2a) logm_x(t)'!CH36-'2a)answer'!$C36)^2,"")</f>
        <v>6.6446529412082333E-4</v>
      </c>
      <c r="CJ37" s="32">
        <f>IFERROR(('2a) logm_x(t)'!CJ36-'2a) logm_x(t)'!CI36-'2a)answer'!$C36)^2,"")</f>
        <v>1.1763490973943838E-2</v>
      </c>
      <c r="CK37" s="32">
        <f>IFERROR(('2a) logm_x(t)'!CK36-'2a) logm_x(t)'!CJ36-'2a)answer'!$C36)^2,"")</f>
        <v>2.0332592344776698E-4</v>
      </c>
      <c r="CL37" s="32">
        <f>IFERROR(('2a) logm_x(t)'!CL36-'2a) logm_x(t)'!CK36-'2a)answer'!$C36)^2,"")</f>
        <v>1.4033395343766217E-2</v>
      </c>
      <c r="CM37" s="32">
        <f>IFERROR(('2a) logm_x(t)'!CM36-'2a) logm_x(t)'!CL36-'2a)answer'!$C36)^2,"")</f>
        <v>1.8101567166822078E-3</v>
      </c>
      <c r="CN37" s="32">
        <f>IFERROR(('2a) logm_x(t)'!CN36-'2a) logm_x(t)'!CM36-'2a)answer'!$C36)^2,"")</f>
        <v>2.1286760632531223E-3</v>
      </c>
      <c r="CT37" s="31">
        <f t="shared" si="4"/>
        <v>33</v>
      </c>
      <c r="CU37" s="32">
        <f>('2a) logm_x(t)'!C36-'2a) logm_x(t)'!B36-'2a)answer'!$C36)/$CP$5</f>
        <v>-0.79532134965689971</v>
      </c>
      <c r="CV37" s="32">
        <f>('2a) logm_x(t)'!D36-'2a) logm_x(t)'!C36-'2a)answer'!$C36)/$CP$5</f>
        <v>0.26902551007454528</v>
      </c>
      <c r="CW37" s="32">
        <f>('2a) logm_x(t)'!E36-'2a) logm_x(t)'!D36-'2a)answer'!$C36)/$CP$5</f>
        <v>-0.16010447580077874</v>
      </c>
      <c r="CX37" s="32">
        <f>('2a) logm_x(t)'!F36-'2a) logm_x(t)'!E36-'2a)answer'!$C36)/$CP$5</f>
        <v>-7.1376356030528387E-2</v>
      </c>
      <c r="CY37" s="32">
        <f>('2a) logm_x(t)'!G36-'2a) logm_x(t)'!F36-'2a)answer'!$C36)/$CP$5</f>
        <v>4.7876205161834974E-2</v>
      </c>
      <c r="CZ37" s="32">
        <f>('2a) logm_x(t)'!H36-'2a) logm_x(t)'!G36-'2a)answer'!$C36)/$CP$5</f>
        <v>-0.19132433460602027</v>
      </c>
      <c r="DA37" s="32">
        <f>('2a) logm_x(t)'!I36-'2a) logm_x(t)'!H36-'2a)answer'!$C36)/$CP$5</f>
        <v>9.625847447530575E-2</v>
      </c>
      <c r="DB37" s="32">
        <f>('2a) logm_x(t)'!J36-'2a) logm_x(t)'!I36-'2a)answer'!$C36)/$CP$5</f>
        <v>0.54977738888702554</v>
      </c>
      <c r="DC37" s="32">
        <f>('2a) logm_x(t)'!K36-'2a) logm_x(t)'!J36-'2a)answer'!$C36)/$CP$5</f>
        <v>-1.7439236856585789</v>
      </c>
      <c r="DD37" s="32">
        <f>('2a) logm_x(t)'!L36-'2a) logm_x(t)'!K36-'2a)answer'!$C36)/$CP$5</f>
        <v>0.59900330348702846</v>
      </c>
      <c r="DE37" s="32">
        <f>('2a) logm_x(t)'!M36-'2a) logm_x(t)'!L36-'2a)answer'!$C36)/$CP$5</f>
        <v>-0.21225954762312757</v>
      </c>
      <c r="DF37" s="32">
        <f>('2a) logm_x(t)'!N36-'2a) logm_x(t)'!M36-'2a)answer'!$C36)/$CP$5</f>
        <v>0.66721609284152894</v>
      </c>
      <c r="DG37" s="32">
        <f>('2a) logm_x(t)'!O36-'2a) logm_x(t)'!N36-'2a)answer'!$C36)/$CP$5</f>
        <v>-0.17741597450400684</v>
      </c>
      <c r="DH37" s="32">
        <f>('2a) logm_x(t)'!P36-'2a) logm_x(t)'!O36-'2a)answer'!$C36)/$CP$5</f>
        <v>-5.8330076124185996E-2</v>
      </c>
      <c r="DI37" s="32">
        <f>('2a) logm_x(t)'!Q36-'2a) logm_x(t)'!P36-'2a)answer'!$C36)/$CP$5</f>
        <v>-0.7718396502896685</v>
      </c>
      <c r="DJ37" s="32">
        <f>('2a) logm_x(t)'!R36-'2a) logm_x(t)'!Q36-'2a)answer'!$C36)/$CP$5</f>
        <v>-0.21600532106001941</v>
      </c>
      <c r="DK37" s="32">
        <f>('2a) logm_x(t)'!S36-'2a) logm_x(t)'!R36-'2a)answer'!$C36)/$CP$5</f>
        <v>0.21833798248500716</v>
      </c>
      <c r="DL37" s="32">
        <f>('2a) logm_x(t)'!T36-'2a) logm_x(t)'!S36-'2a)answer'!$C36)/$CP$5</f>
        <v>0.98247212490187008</v>
      </c>
      <c r="DM37" s="32">
        <f>('2a) logm_x(t)'!U36-'2a) logm_x(t)'!T36-'2a)answer'!$C36)/$CP$5</f>
        <v>-1.5337409495604191</v>
      </c>
      <c r="DN37" s="32">
        <f>('2a) logm_x(t)'!V36-'2a) logm_x(t)'!U36-'2a)answer'!$C36)/$CP$5</f>
        <v>0.54272758895437778</v>
      </c>
      <c r="DO37" s="32">
        <f>('2a) logm_x(t)'!W36-'2a) logm_x(t)'!V36-'2a)answer'!$C36)/$CP$5</f>
        <v>-0.87848717646219032</v>
      </c>
      <c r="DP37" s="32">
        <f>('2a) logm_x(t)'!X36-'2a) logm_x(t)'!W36-'2a)answer'!$C36)/$CP$5</f>
        <v>-1.4641104712547752</v>
      </c>
      <c r="DQ37" s="32">
        <f>('2a) logm_x(t)'!Y36-'2a) logm_x(t)'!X36-'2a)answer'!$C36)/$CP$5</f>
        <v>0.83889646606336055</v>
      </c>
      <c r="DR37" s="32">
        <f>('2a) logm_x(t)'!Z36-'2a) logm_x(t)'!Y36-'2a)answer'!$C36)/$CP$5</f>
        <v>0.41174654383861098</v>
      </c>
      <c r="DS37" s="32">
        <f>('2a) logm_x(t)'!AA36-'2a) logm_x(t)'!Z36-'2a)answer'!$C36)/$CP$5</f>
        <v>0.90444832673548636</v>
      </c>
      <c r="DT37" s="32">
        <f>('2a) logm_x(t)'!AB36-'2a) logm_x(t)'!AA36-'2a)answer'!$C36)/$CP$5</f>
        <v>-0.21316065964271835</v>
      </c>
      <c r="DU37" s="32">
        <f>('2a) logm_x(t)'!AC36-'2a) logm_x(t)'!AB36-'2a)answer'!$C36)/$CP$5</f>
        <v>0.26480960648274343</v>
      </c>
      <c r="DV37" s="32">
        <f>('2a) logm_x(t)'!AD36-'2a) logm_x(t)'!AC36-'2a)answer'!$C36)/$CP$5</f>
        <v>-0.38806275684129549</v>
      </c>
      <c r="DW37" s="32">
        <f>('2a) logm_x(t)'!AE36-'2a) logm_x(t)'!AD36-'2a)answer'!$C36)/$CP$5</f>
        <v>-5.8147687056184817E-2</v>
      </c>
      <c r="DX37" s="32">
        <f>('2a) logm_x(t)'!AF36-'2a) logm_x(t)'!AE36-'2a)answer'!$C36)/$CP$5</f>
        <v>-0.12899297916147656</v>
      </c>
      <c r="DY37" s="32">
        <f>('2a) logm_x(t)'!AG36-'2a) logm_x(t)'!AF36-'2a)answer'!$C36)/$CP$5</f>
        <v>-0.28224397501556103</v>
      </c>
      <c r="DZ37" s="32">
        <f>('2a) logm_x(t)'!AH36-'2a) logm_x(t)'!AG36-'2a)answer'!$C36)/$CP$5</f>
        <v>-0.2081237541995756</v>
      </c>
      <c r="EA37" s="32">
        <f>('2a) logm_x(t)'!AI36-'2a) logm_x(t)'!AH36-'2a)answer'!$C36)/$CP$5</f>
        <v>0.64279969640011547</v>
      </c>
      <c r="EB37" s="32">
        <f>('2a) logm_x(t)'!AJ36-'2a) logm_x(t)'!AI36-'2a)answer'!$C36)/$CP$5</f>
        <v>-0.73152871660234509</v>
      </c>
      <c r="EC37" s="32">
        <f>('2a) logm_x(t)'!AK36-'2a) logm_x(t)'!AJ36-'2a)answer'!$C36)/$CP$5</f>
        <v>0.15236251085623992</v>
      </c>
      <c r="ED37" s="32">
        <f>('2a) logm_x(t)'!AL36-'2a) logm_x(t)'!AK36-'2a)answer'!$C36)/$CP$5</f>
        <v>1.5527942866764499</v>
      </c>
      <c r="EE37" s="32">
        <f>('2a) logm_x(t)'!AM36-'2a) logm_x(t)'!AL36-'2a)answer'!$C36)/$CP$5</f>
        <v>-0.67926855747029002</v>
      </c>
      <c r="EF37" s="32">
        <f>('2a) logm_x(t)'!AN36-'2a) logm_x(t)'!AM36-'2a)answer'!$C36)/$CP$5</f>
        <v>1.0626113851087713</v>
      </c>
      <c r="EG37" s="32">
        <f>('2a) logm_x(t)'!AO36-'2a) logm_x(t)'!AN36-'2a)answer'!$C36)/$CP$5</f>
        <v>0.35933614759068633</v>
      </c>
      <c r="EH37" s="32">
        <f>('2a) logm_x(t)'!AP36-'2a) logm_x(t)'!AO36-'2a)answer'!$C36)/$CP$5</f>
        <v>-1.2416917844367563</v>
      </c>
      <c r="EI37" s="32">
        <f>('2a) logm_x(t)'!AQ36-'2a) logm_x(t)'!AP36-'2a)answer'!$C36)/$CP$5</f>
        <v>-0.37254579178142538</v>
      </c>
      <c r="EJ37" s="32">
        <f>('2a) logm_x(t)'!AR36-'2a) logm_x(t)'!AQ36-'2a)answer'!$C36)/$CP$5</f>
        <v>0.34799371179687105</v>
      </c>
      <c r="EK37" s="32">
        <f>('2a) logm_x(t)'!AS36-'2a) logm_x(t)'!AR36-'2a)answer'!$C36)/$CP$5</f>
        <v>1.4648261349490097</v>
      </c>
      <c r="EL37" s="32">
        <f>('2a) logm_x(t)'!AT36-'2a) logm_x(t)'!AS36-'2a)answer'!$C36)/$CP$5</f>
        <v>-0.67617781267581545</v>
      </c>
      <c r="EM37" s="32">
        <f>('2a) logm_x(t)'!AU36-'2a) logm_x(t)'!AT36-'2a)answer'!$C36)/$CP$5</f>
        <v>-4.6903883888487737E-3</v>
      </c>
      <c r="EN37" s="32">
        <f>('2a) logm_x(t)'!AV36-'2a) logm_x(t)'!AU36-'2a)answer'!$C36)/$CP$5</f>
        <v>-0.37695271292830196</v>
      </c>
      <c r="EO37" s="32">
        <f>('2a) logm_x(t)'!AW36-'2a) logm_x(t)'!AV36-'2a)answer'!$C36)/$CP$5</f>
        <v>1.3739689887771855</v>
      </c>
      <c r="EP37" s="32">
        <f>('2a) logm_x(t)'!AX36-'2a) logm_x(t)'!AW36-'2a)answer'!$C36)/$CP$5</f>
        <v>-0.92641625330078547</v>
      </c>
      <c r="EQ37" s="32">
        <f>('2a) logm_x(t)'!AY36-'2a) logm_x(t)'!AX36-'2a)answer'!$C36)/$CP$5</f>
        <v>-0.93204509773948607</v>
      </c>
      <c r="ER37" s="32">
        <f>('2a) logm_x(t)'!AZ36-'2a) logm_x(t)'!AY36-'2a)answer'!$C36)/$CP$5</f>
        <v>-1.0859250443592232</v>
      </c>
      <c r="ES37" s="32">
        <f>('2a) logm_x(t)'!BA36-'2a) logm_x(t)'!AZ36-'2a)answer'!$C36)/$CP$5</f>
        <v>1.1410785438280449</v>
      </c>
      <c r="ET37" s="32">
        <f>('2a) logm_x(t)'!BB36-'2a) logm_x(t)'!BA36-'2a)answer'!$C36)/$CP$5</f>
        <v>-0.14785143422340183</v>
      </c>
      <c r="EU37" s="32">
        <f>('2a) logm_x(t)'!BC36-'2a) logm_x(t)'!BB36-'2a)answer'!$C36)/$CP$5</f>
        <v>0.13360732459139305</v>
      </c>
      <c r="EV37" s="32">
        <f>('2a) logm_x(t)'!BD36-'2a) logm_x(t)'!BC36-'2a)answer'!$C36)/$CP$5</f>
        <v>0.89480513285044194</v>
      </c>
      <c r="EW37" s="32">
        <f>('2a) logm_x(t)'!BE36-'2a) logm_x(t)'!BD36-'2a)answer'!$C36)/$CP$5</f>
        <v>-0.45913067088246373</v>
      </c>
      <c r="EX37" s="32">
        <f>('2a) logm_x(t)'!BF36-'2a) logm_x(t)'!BE36-'2a)answer'!$C36)/$CP$5</f>
        <v>0.79667015448820644</v>
      </c>
      <c r="EY37" s="32">
        <f>('2a) logm_x(t)'!BG36-'2a) logm_x(t)'!BF36-'2a)answer'!$C36)/$CP$5</f>
        <v>-7.722164258348177E-2</v>
      </c>
      <c r="EZ37" s="32">
        <f>('2a) logm_x(t)'!BH36-'2a) logm_x(t)'!BG36-'2a)answer'!$C36)/$CP$5</f>
        <v>-1.1053777305619095</v>
      </c>
      <c r="FA37" s="32">
        <f>('2a) logm_x(t)'!BI36-'2a) logm_x(t)'!BH36-'2a)answer'!$C36)/$CP$5</f>
        <v>0.62966404918705121</v>
      </c>
      <c r="FB37" s="32">
        <f>('2a) logm_x(t)'!BJ36-'2a) logm_x(t)'!BI36-'2a)answer'!$C36)/$CP$5</f>
        <v>-0.39175995728493096</v>
      </c>
      <c r="FC37" s="32">
        <f>('2a) logm_x(t)'!BK36-'2a) logm_x(t)'!BJ36-'2a)answer'!$C36)/$CP$5</f>
        <v>0.48335437563502304</v>
      </c>
      <c r="FD37" s="32">
        <f>('2a) logm_x(t)'!BL36-'2a) logm_x(t)'!BK36-'2a)answer'!$C36)/$CP$5</f>
        <v>-0.49290885116655575</v>
      </c>
      <c r="FE37" s="32">
        <f>('2a) logm_x(t)'!BM36-'2a) logm_x(t)'!BL36-'2a)answer'!$C36)/$CP$5</f>
        <v>1.8341041781649927</v>
      </c>
      <c r="FF37" s="32">
        <f>('2a) logm_x(t)'!BN36-'2a) logm_x(t)'!BM36-'2a)answer'!$C36)/$CP$5</f>
        <v>-0.52496458012304192</v>
      </c>
      <c r="FG37" s="32">
        <f>('2a) logm_x(t)'!BO36-'2a) logm_x(t)'!BN36-'2a)answer'!$C36)/$CP$5</f>
        <v>-0.11209901327488431</v>
      </c>
      <c r="FH37" s="32">
        <f>('2a) logm_x(t)'!BP36-'2a) logm_x(t)'!BO36-'2a)answer'!$C36)/$CP$5</f>
        <v>-0.21352514582239368</v>
      </c>
      <c r="FI37" s="32">
        <f>('2a) logm_x(t)'!BQ36-'2a) logm_x(t)'!BP36-'2a)answer'!$C36)/$CP$5</f>
        <v>1.2081744635918472</v>
      </c>
      <c r="FJ37" s="32">
        <f>('2a) logm_x(t)'!BR36-'2a) logm_x(t)'!BQ36-'2a)answer'!$C36)/$CP$5</f>
        <v>-2.7358211498935289E-2</v>
      </c>
      <c r="FK37" s="32">
        <f>('2a) logm_x(t)'!BS36-'2a) logm_x(t)'!BR36-'2a)answer'!$C36)/$CP$5</f>
        <v>-1.81313807013164</v>
      </c>
      <c r="FL37" s="32">
        <f>('2a) logm_x(t)'!BT36-'2a) logm_x(t)'!BS36-'2a)answer'!$C36)/$CP$5</f>
        <v>1.8188768060664524</v>
      </c>
      <c r="FM37" s="32">
        <f>('2a) logm_x(t)'!BU36-'2a) logm_x(t)'!BT36-'2a)answer'!$C36)/$CP$5</f>
        <v>-0.6475725251440384</v>
      </c>
      <c r="FN37" s="32">
        <f>('2a) logm_x(t)'!BV36-'2a) logm_x(t)'!BU36-'2a)answer'!$C36)/$CP$5</f>
        <v>-0.89177802845829768</v>
      </c>
      <c r="FO37" s="32">
        <f>('2a) logm_x(t)'!BW36-'2a) logm_x(t)'!BV36-'2a)answer'!$C36)/$CP$5</f>
        <v>2.0676115703372582</v>
      </c>
      <c r="FP37" s="32">
        <f>('2a) logm_x(t)'!BX36-'2a) logm_x(t)'!BW36-'2a)answer'!$C36)/$CP$5</f>
        <v>0.13140630042927764</v>
      </c>
      <c r="FQ37" s="32">
        <f>('2a) logm_x(t)'!BY36-'2a) logm_x(t)'!BX36-'2a)answer'!$C36)/$CP$5</f>
        <v>7.779263821796982E-2</v>
      </c>
      <c r="FR37" s="32">
        <f>('2a) logm_x(t)'!BZ36-'2a) logm_x(t)'!BY36-'2a)answer'!$C36)/$CP$5</f>
        <v>-0.99855085682872935</v>
      </c>
      <c r="FS37" s="32">
        <f>('2a) logm_x(t)'!CA36-'2a) logm_x(t)'!BZ36-'2a)answer'!$C36)/$CP$5</f>
        <v>1.7076246239366446</v>
      </c>
      <c r="FT37" s="32">
        <f>('2a) logm_x(t)'!CB36-'2a) logm_x(t)'!CA36-'2a)answer'!$C36)/$CP$5</f>
        <v>-0.58823735101568797</v>
      </c>
      <c r="FU37" s="32">
        <f>('2a) logm_x(t)'!CC36-'2a) logm_x(t)'!CB36-'2a)answer'!$C36)/$CP$5</f>
        <v>-0.10990032280824813</v>
      </c>
      <c r="FV37" s="32">
        <f>('2a) logm_x(t)'!CD36-'2a) logm_x(t)'!CC36-'2a)answer'!$C36)/$CP$5</f>
        <v>-0.34725688480685291</v>
      </c>
      <c r="FW37" s="32">
        <f>('2a) logm_x(t)'!CE36-'2a) logm_x(t)'!CD36-'2a)answer'!$C36)/$CP$5</f>
        <v>-0.76252318104953898</v>
      </c>
      <c r="FX37" s="32">
        <f>('2a) logm_x(t)'!CF36-'2a) logm_x(t)'!CE36-'2a)answer'!$C36)/$CP$5</f>
        <v>0.50994165790884993</v>
      </c>
      <c r="FY37" s="32">
        <f>('2a) logm_x(t)'!CG36-'2a) logm_x(t)'!CF36-'2a)answer'!$C36)/$CP$5</f>
        <v>0.95910517824970853</v>
      </c>
      <c r="FZ37" s="32">
        <f>('2a) logm_x(t)'!CH36-'2a) logm_x(t)'!CG36-'2a)answer'!$C36)/$CP$5</f>
        <v>-0.97054479819284589</v>
      </c>
      <c r="GA37" s="32">
        <f>('2a) logm_x(t)'!CI36-'2a) logm_x(t)'!CH36-'2a)answer'!$C36)/$CP$5</f>
        <v>0.18468359696399966</v>
      </c>
      <c r="GB37" s="32">
        <f>('2a) logm_x(t)'!CJ36-'2a) logm_x(t)'!CI36-'2a)answer'!$C36)/$CP$5</f>
        <v>-0.77707025498537741</v>
      </c>
      <c r="GC37" s="32">
        <f>('2a) logm_x(t)'!CK36-'2a) logm_x(t)'!CJ36-'2a)answer'!$C36)/$CP$5</f>
        <v>-0.10216180326624878</v>
      </c>
      <c r="GD37" s="32">
        <f>('2a) logm_x(t)'!CL36-'2a) logm_x(t)'!CK36-'2a)answer'!$C36)/$CP$5</f>
        <v>0.84873781721024733</v>
      </c>
      <c r="GE37" s="32">
        <f>('2a) logm_x(t)'!CM36-'2a) logm_x(t)'!CL36-'2a)answer'!$C36)/$CP$5</f>
        <v>-0.30482477466858809</v>
      </c>
      <c r="GF37" s="32">
        <f>('2a) logm_x(t)'!CN36-'2a) logm_x(t)'!CM36-'2a)answer'!$C36)/$CP$5</f>
        <v>-0.33055745919128005</v>
      </c>
    </row>
    <row r="38" spans="1:188" x14ac:dyDescent="0.25">
      <c r="A38" s="31">
        <f>'2a) logm_x(t)'!A37</f>
        <v>34</v>
      </c>
      <c r="B38" s="32"/>
      <c r="C38" s="32">
        <f>IFERROR(('2a) logm_x(t)'!C37-'2a) logm_x(t)'!B37-'2a)answer'!$C37)^2,"")</f>
        <v>3.888642195804885E-4</v>
      </c>
      <c r="D38" s="32">
        <f>IFERROR(('2a) logm_x(t)'!D37-'2a) logm_x(t)'!C37-'2a)answer'!$C37)^2,"")</f>
        <v>7.5514455885510538E-3</v>
      </c>
      <c r="E38" s="32">
        <f>IFERROR(('2a) logm_x(t)'!E37-'2a) logm_x(t)'!D37-'2a)answer'!$C37)^2,"")</f>
        <v>1.1045103726308122E-2</v>
      </c>
      <c r="F38" s="32">
        <f>IFERROR(('2a) logm_x(t)'!F37-'2a) logm_x(t)'!E37-'2a)answer'!$C37)^2,"")</f>
        <v>5.2300271744266371E-3</v>
      </c>
      <c r="G38" s="32">
        <f>IFERROR(('2a) logm_x(t)'!G37-'2a) logm_x(t)'!F37-'2a)answer'!$C37)^2,"")</f>
        <v>2.6953723712444489E-3</v>
      </c>
      <c r="H38" s="32">
        <f>IFERROR(('2a) logm_x(t)'!H37-'2a) logm_x(t)'!G37-'2a)answer'!$C37)^2,"")</f>
        <v>2.5910585978533443E-3</v>
      </c>
      <c r="I38" s="32">
        <f>IFERROR(('2a) logm_x(t)'!I37-'2a) logm_x(t)'!H37-'2a)answer'!$C37)^2,"")</f>
        <v>1.3559908776969835E-2</v>
      </c>
      <c r="J38" s="32">
        <f>IFERROR(('2a) logm_x(t)'!J37-'2a) logm_x(t)'!I37-'2a)answer'!$C37)^2,"")</f>
        <v>3.3737042093428659E-4</v>
      </c>
      <c r="K38" s="32">
        <f>IFERROR(('2a) logm_x(t)'!K37-'2a) logm_x(t)'!J37-'2a)answer'!$C37)^2,"")</f>
        <v>2.4032051271703891E-2</v>
      </c>
      <c r="L38" s="32">
        <f>IFERROR(('2a) logm_x(t)'!L37-'2a) logm_x(t)'!K37-'2a)answer'!$C37)^2,"")</f>
        <v>4.3465320334381517E-3</v>
      </c>
      <c r="M38" s="32">
        <f>IFERROR(('2a) logm_x(t)'!M37-'2a) logm_x(t)'!L37-'2a)answer'!$C37)^2,"")</f>
        <v>1.6385900740152472E-5</v>
      </c>
      <c r="N38" s="32">
        <f>IFERROR(('2a) logm_x(t)'!N37-'2a) logm_x(t)'!M37-'2a)answer'!$C37)^2,"")</f>
        <v>4.1466912892406645E-3</v>
      </c>
      <c r="O38" s="32">
        <f>IFERROR(('2a) logm_x(t)'!O37-'2a) logm_x(t)'!N37-'2a)answer'!$C37)^2,"")</f>
        <v>5.4798105049029371E-2</v>
      </c>
      <c r="P38" s="32">
        <f>IFERROR(('2a) logm_x(t)'!P37-'2a) logm_x(t)'!O37-'2a)answer'!$C37)^2,"")</f>
        <v>1.583587728342154E-3</v>
      </c>
      <c r="Q38" s="32">
        <f>IFERROR(('2a) logm_x(t)'!Q37-'2a) logm_x(t)'!P37-'2a)answer'!$C37)^2,"")</f>
        <v>4.2272978052324134E-2</v>
      </c>
      <c r="R38" s="32">
        <f>IFERROR(('2a) logm_x(t)'!R37-'2a) logm_x(t)'!Q37-'2a)answer'!$C37)^2,"")</f>
        <v>2.1083636608038703E-4</v>
      </c>
      <c r="S38" s="32">
        <f>IFERROR(('2a) logm_x(t)'!S37-'2a) logm_x(t)'!R37-'2a)answer'!$C37)^2,"")</f>
        <v>9.6135339865476826E-5</v>
      </c>
      <c r="T38" s="32">
        <f>IFERROR(('2a) logm_x(t)'!T37-'2a) logm_x(t)'!S37-'2a)answer'!$C37)^2,"")</f>
        <v>7.2392785723851997E-5</v>
      </c>
      <c r="U38" s="32">
        <f>IFERROR(('2a) logm_x(t)'!U37-'2a) logm_x(t)'!T37-'2a)answer'!$C37)^2,"")</f>
        <v>1.0445806879348676E-4</v>
      </c>
      <c r="V38" s="32">
        <f>IFERROR(('2a) logm_x(t)'!V37-'2a) logm_x(t)'!U37-'2a)answer'!$C37)^2,"")</f>
        <v>2.9654863765657415E-3</v>
      </c>
      <c r="W38" s="32">
        <f>IFERROR(('2a) logm_x(t)'!W37-'2a) logm_x(t)'!V37-'2a)answer'!$C37)^2,"")</f>
        <v>1.3219607023506703E-3</v>
      </c>
      <c r="X38" s="32">
        <f>IFERROR(('2a) logm_x(t)'!X37-'2a) logm_x(t)'!W37-'2a)answer'!$C37)^2,"")</f>
        <v>5.8603021169976809E-2</v>
      </c>
      <c r="Y38" s="32">
        <f>IFERROR(('2a) logm_x(t)'!Y37-'2a) logm_x(t)'!X37-'2a)answer'!$C37)^2,"")</f>
        <v>8.602283918374554E-3</v>
      </c>
      <c r="Z38" s="32">
        <f>IFERROR(('2a) logm_x(t)'!Z37-'2a) logm_x(t)'!Y37-'2a)answer'!$C37)^2,"")</f>
        <v>1.7468071063973193E-3</v>
      </c>
      <c r="AA38" s="32">
        <f>IFERROR(('2a) logm_x(t)'!AA37-'2a) logm_x(t)'!Z37-'2a)answer'!$C37)^2,"")</f>
        <v>3.6484143629204609E-2</v>
      </c>
      <c r="AB38" s="32">
        <f>IFERROR(('2a) logm_x(t)'!AB37-'2a) logm_x(t)'!AA37-'2a)answer'!$C37)^2,"")</f>
        <v>2.074770730244934E-4</v>
      </c>
      <c r="AC38" s="32">
        <f>IFERROR(('2a) logm_x(t)'!AC37-'2a) logm_x(t)'!AB37-'2a)answer'!$C37)^2,"")</f>
        <v>2.0448510367600346E-3</v>
      </c>
      <c r="AD38" s="32">
        <f>IFERROR(('2a) logm_x(t)'!AD37-'2a) logm_x(t)'!AC37-'2a)answer'!$C37)^2,"")</f>
        <v>2.1526783347320992E-2</v>
      </c>
      <c r="AE38" s="32">
        <f>IFERROR(('2a) logm_x(t)'!AE37-'2a) logm_x(t)'!AD37-'2a)answer'!$C37)^2,"")</f>
        <v>6.1519098087129626E-3</v>
      </c>
      <c r="AF38" s="32">
        <f>IFERROR(('2a) logm_x(t)'!AF37-'2a) logm_x(t)'!AE37-'2a)answer'!$C37)^2,"")</f>
        <v>3.2426182832397894E-5</v>
      </c>
      <c r="AG38" s="32">
        <f>IFERROR(('2a) logm_x(t)'!AG37-'2a) logm_x(t)'!AF37-'2a)answer'!$C37)^2,"")</f>
        <v>8.3103679914913852E-4</v>
      </c>
      <c r="AH38" s="32">
        <f>IFERROR(('2a) logm_x(t)'!AH37-'2a) logm_x(t)'!AG37-'2a)answer'!$C37)^2,"")</f>
        <v>6.1269374677537869E-3</v>
      </c>
      <c r="AI38" s="32">
        <f>IFERROR(('2a) logm_x(t)'!AI37-'2a) logm_x(t)'!AH37-'2a)answer'!$C37)^2,"")</f>
        <v>2.6058179825653872E-2</v>
      </c>
      <c r="AJ38" s="32">
        <f>IFERROR(('2a) logm_x(t)'!AJ37-'2a) logm_x(t)'!AI37-'2a)answer'!$C37)^2,"")</f>
        <v>4.3873607500293553E-3</v>
      </c>
      <c r="AK38" s="32">
        <f>IFERROR(('2a) logm_x(t)'!AK37-'2a) logm_x(t)'!AJ37-'2a)answer'!$C37)^2,"")</f>
        <v>5.2585423727060637E-3</v>
      </c>
      <c r="AL38" s="32">
        <f>IFERROR(('2a) logm_x(t)'!AL37-'2a) logm_x(t)'!AK37-'2a)answer'!$C37)^2,"")</f>
        <v>2.6992738194066171E-4</v>
      </c>
      <c r="AM38" s="32">
        <f>IFERROR(('2a) logm_x(t)'!AM37-'2a) logm_x(t)'!AL37-'2a)answer'!$C37)^2,"")</f>
        <v>9.2115071068818487E-4</v>
      </c>
      <c r="AN38" s="32">
        <f>IFERROR(('2a) logm_x(t)'!AN37-'2a) logm_x(t)'!AM37-'2a)answer'!$C37)^2,"")</f>
        <v>9.7081687585206383E-3</v>
      </c>
      <c r="AO38" s="32">
        <f>IFERROR(('2a) logm_x(t)'!AO37-'2a) logm_x(t)'!AN37-'2a)answer'!$C37)^2,"")</f>
        <v>5.3134669704104005E-4</v>
      </c>
      <c r="AP38" s="32">
        <f>IFERROR(('2a) logm_x(t)'!AP37-'2a) logm_x(t)'!AO37-'2a)answer'!$C37)^2,"")</f>
        <v>7.4791454977997775E-4</v>
      </c>
      <c r="AQ38" s="32">
        <f>IFERROR(('2a) logm_x(t)'!AQ37-'2a) logm_x(t)'!AP37-'2a)answer'!$C37)^2,"")</f>
        <v>2.8041756867969963E-3</v>
      </c>
      <c r="AR38" s="32">
        <f>IFERROR(('2a) logm_x(t)'!AR37-'2a) logm_x(t)'!AQ37-'2a)answer'!$C37)^2,"")</f>
        <v>3.6730500859040506E-3</v>
      </c>
      <c r="AS38" s="32">
        <f>IFERROR(('2a) logm_x(t)'!AS37-'2a) logm_x(t)'!AR37-'2a)answer'!$C37)^2,"")</f>
        <v>9.9514227034258433E-3</v>
      </c>
      <c r="AT38" s="32">
        <f>IFERROR(('2a) logm_x(t)'!AT37-'2a) logm_x(t)'!AS37-'2a)answer'!$C37)^2,"")</f>
        <v>7.7936849813377554E-3</v>
      </c>
      <c r="AU38" s="32">
        <f>IFERROR(('2a) logm_x(t)'!AU37-'2a) logm_x(t)'!AT37-'2a)answer'!$C37)^2,"")</f>
        <v>3.2088573722955233E-2</v>
      </c>
      <c r="AV38" s="32">
        <f>IFERROR(('2a) logm_x(t)'!AV37-'2a) logm_x(t)'!AU37-'2a)answer'!$C37)^2,"")</f>
        <v>5.4290039311663645E-2</v>
      </c>
      <c r="AW38" s="32">
        <f>IFERROR(('2a) logm_x(t)'!AW37-'2a) logm_x(t)'!AV37-'2a)answer'!$C37)^2,"")</f>
        <v>3.7209204023784218E-3</v>
      </c>
      <c r="AX38" s="32">
        <f>IFERROR(('2a) logm_x(t)'!AX37-'2a) logm_x(t)'!AW37-'2a)answer'!$C37)^2,"")</f>
        <v>8.4929465971490588E-3</v>
      </c>
      <c r="AY38" s="32">
        <f>IFERROR(('2a) logm_x(t)'!AY37-'2a) logm_x(t)'!AX37-'2a)answer'!$C37)^2,"")</f>
        <v>3.0067612469348231E-2</v>
      </c>
      <c r="AZ38" s="32">
        <f>IFERROR(('2a) logm_x(t)'!AZ37-'2a) logm_x(t)'!AY37-'2a)answer'!$C37)^2,"")</f>
        <v>1.7785510095723234E-3</v>
      </c>
      <c r="BA38" s="32">
        <f>IFERROR(('2a) logm_x(t)'!BA37-'2a) logm_x(t)'!AZ37-'2a)answer'!$C37)^2,"")</f>
        <v>1.5866866960327394E-3</v>
      </c>
      <c r="BB38" s="32">
        <f>IFERROR(('2a) logm_x(t)'!BB37-'2a) logm_x(t)'!BA37-'2a)answer'!$C37)^2,"")</f>
        <v>1.8047197725187503E-3</v>
      </c>
      <c r="BC38" s="32">
        <f>IFERROR(('2a) logm_x(t)'!BC37-'2a) logm_x(t)'!BB37-'2a)answer'!$C37)^2,"")</f>
        <v>2.1569198820557044E-2</v>
      </c>
      <c r="BD38" s="32">
        <f>IFERROR(('2a) logm_x(t)'!BD37-'2a) logm_x(t)'!BC37-'2a)answer'!$C37)^2,"")</f>
        <v>1.3134767252627362E-2</v>
      </c>
      <c r="BE38" s="32">
        <f>IFERROR(('2a) logm_x(t)'!BE37-'2a) logm_x(t)'!BD37-'2a)answer'!$C37)^2,"")</f>
        <v>4.7630812963095235E-3</v>
      </c>
      <c r="BF38" s="32">
        <f>IFERROR(('2a) logm_x(t)'!BF37-'2a) logm_x(t)'!BE37-'2a)answer'!$C37)^2,"")</f>
        <v>1.8668469317383526E-3</v>
      </c>
      <c r="BG38" s="32">
        <f>IFERROR(('2a) logm_x(t)'!BG37-'2a) logm_x(t)'!BF37-'2a)answer'!$C37)^2,"")</f>
        <v>2.1833917495435586E-2</v>
      </c>
      <c r="BH38" s="32">
        <f>IFERROR(('2a) logm_x(t)'!BH37-'2a) logm_x(t)'!BG37-'2a)answer'!$C37)^2,"")</f>
        <v>1.3340573466125775E-2</v>
      </c>
      <c r="BI38" s="32">
        <f>IFERROR(('2a) logm_x(t)'!BI37-'2a) logm_x(t)'!BH37-'2a)answer'!$C37)^2,"")</f>
        <v>5.699985192975368E-9</v>
      </c>
      <c r="BJ38" s="32">
        <f>IFERROR(('2a) logm_x(t)'!BJ37-'2a) logm_x(t)'!BI37-'2a)answer'!$C37)^2,"")</f>
        <v>8.1810404651253133E-6</v>
      </c>
      <c r="BK38" s="32">
        <f>IFERROR(('2a) logm_x(t)'!BK37-'2a) logm_x(t)'!BJ37-'2a)answer'!$C37)^2,"")</f>
        <v>6.5467166282445353E-4</v>
      </c>
      <c r="BL38" s="32">
        <f>IFERROR(('2a) logm_x(t)'!BL37-'2a) logm_x(t)'!BK37-'2a)answer'!$C37)^2,"")</f>
        <v>1.5028781083500097E-2</v>
      </c>
      <c r="BM38" s="32">
        <f>IFERROR(('2a) logm_x(t)'!BM37-'2a) logm_x(t)'!BL37-'2a)answer'!$C37)^2,"")</f>
        <v>1.8283007752891683E-3</v>
      </c>
      <c r="BN38" s="32">
        <f>IFERROR(('2a) logm_x(t)'!BN37-'2a) logm_x(t)'!BM37-'2a)answer'!$C37)^2,"")</f>
        <v>7.8525174552360156E-4</v>
      </c>
      <c r="BO38" s="32">
        <f>IFERROR(('2a) logm_x(t)'!BO37-'2a) logm_x(t)'!BN37-'2a)answer'!$C37)^2,"")</f>
        <v>1.9555338500645E-2</v>
      </c>
      <c r="BP38" s="32">
        <f>IFERROR(('2a) logm_x(t)'!BP37-'2a) logm_x(t)'!BO37-'2a)answer'!$C37)^2,"")</f>
        <v>1.2500929821786945E-3</v>
      </c>
      <c r="BQ38" s="32">
        <f>IFERROR(('2a) logm_x(t)'!BQ37-'2a) logm_x(t)'!BP37-'2a)answer'!$C37)^2,"")</f>
        <v>6.5180422961100477E-4</v>
      </c>
      <c r="BR38" s="32">
        <f>IFERROR(('2a) logm_x(t)'!BR37-'2a) logm_x(t)'!BQ37-'2a)answer'!$C37)^2,"")</f>
        <v>3.7293926265359149E-2</v>
      </c>
      <c r="BS38" s="32">
        <f>IFERROR(('2a) logm_x(t)'!BS37-'2a) logm_x(t)'!BR37-'2a)answer'!$C37)^2,"")</f>
        <v>3.998744806316866E-2</v>
      </c>
      <c r="BT38" s="32">
        <f>IFERROR(('2a) logm_x(t)'!BT37-'2a) logm_x(t)'!BS37-'2a)answer'!$C37)^2,"")</f>
        <v>2.0027512353167458E-2</v>
      </c>
      <c r="BU38" s="32">
        <f>IFERROR(('2a) logm_x(t)'!BU37-'2a) logm_x(t)'!BT37-'2a)answer'!$C37)^2,"")</f>
        <v>1.3861138588000884E-2</v>
      </c>
      <c r="BV38" s="32">
        <f>IFERROR(('2a) logm_x(t)'!BV37-'2a) logm_x(t)'!BU37-'2a)answer'!$C37)^2,"")</f>
        <v>1.3345302752803047E-2</v>
      </c>
      <c r="BW38" s="32">
        <f>IFERROR(('2a) logm_x(t)'!BW37-'2a) logm_x(t)'!BV37-'2a)answer'!$C37)^2,"")</f>
        <v>2.8432691891958151E-3</v>
      </c>
      <c r="BX38" s="32">
        <f>IFERROR(('2a) logm_x(t)'!BX37-'2a) logm_x(t)'!BW37-'2a)answer'!$C37)^2,"")</f>
        <v>4.3858024029248084E-3</v>
      </c>
      <c r="BY38" s="32">
        <f>IFERROR(('2a) logm_x(t)'!BY37-'2a) logm_x(t)'!BX37-'2a)answer'!$C37)^2,"")</f>
        <v>5.4434057741238574E-4</v>
      </c>
      <c r="BZ38" s="32">
        <f>IFERROR(('2a) logm_x(t)'!BZ37-'2a) logm_x(t)'!BY37-'2a)answer'!$C37)^2,"")</f>
        <v>7.4268901385326232E-6</v>
      </c>
      <c r="CA38" s="32">
        <f>IFERROR(('2a) logm_x(t)'!CA37-'2a) logm_x(t)'!BZ37-'2a)answer'!$C37)^2,"")</f>
        <v>3.6212233658522498E-3</v>
      </c>
      <c r="CB38" s="32">
        <f>IFERROR(('2a) logm_x(t)'!CB37-'2a) logm_x(t)'!CA37-'2a)answer'!$C37)^2,"")</f>
        <v>8.1129457556885342E-3</v>
      </c>
      <c r="CC38" s="32">
        <f>IFERROR(('2a) logm_x(t)'!CC37-'2a) logm_x(t)'!CB37-'2a)answer'!$C37)^2,"")</f>
        <v>9.4649682205489513E-3</v>
      </c>
      <c r="CD38" s="32">
        <f>IFERROR(('2a) logm_x(t)'!CD37-'2a) logm_x(t)'!CC37-'2a)answer'!$C37)^2,"")</f>
        <v>5.6082065886869893E-4</v>
      </c>
      <c r="CE38" s="32">
        <f>IFERROR(('2a) logm_x(t)'!CE37-'2a) logm_x(t)'!CD37-'2a)answer'!$C37)^2,"")</f>
        <v>2.6202624404977122E-4</v>
      </c>
      <c r="CF38" s="32">
        <f>IFERROR(('2a) logm_x(t)'!CF37-'2a) logm_x(t)'!CE37-'2a)answer'!$C37)^2,"")</f>
        <v>8.0968445386611493E-3</v>
      </c>
      <c r="CG38" s="32">
        <f>IFERROR(('2a) logm_x(t)'!CG37-'2a) logm_x(t)'!CF37-'2a)answer'!$C37)^2,"")</f>
        <v>4.047174150004477E-6</v>
      </c>
      <c r="CH38" s="32">
        <f>IFERROR(('2a) logm_x(t)'!CH37-'2a) logm_x(t)'!CG37-'2a)answer'!$C37)^2,"")</f>
        <v>2.0427765339876892E-3</v>
      </c>
      <c r="CI38" s="32">
        <f>IFERROR(('2a) logm_x(t)'!CI37-'2a) logm_x(t)'!CH37-'2a)answer'!$C37)^2,"")</f>
        <v>1.3946364810867867E-4</v>
      </c>
      <c r="CJ38" s="32">
        <f>IFERROR(('2a) logm_x(t)'!CJ37-'2a) logm_x(t)'!CI37-'2a)answer'!$C37)^2,"")</f>
        <v>1.4476723110320216E-4</v>
      </c>
      <c r="CK38" s="32">
        <f>IFERROR(('2a) logm_x(t)'!CK37-'2a) logm_x(t)'!CJ37-'2a)answer'!$C37)^2,"")</f>
        <v>3.0642724283456509E-3</v>
      </c>
      <c r="CL38" s="32">
        <f>IFERROR(('2a) logm_x(t)'!CL37-'2a) logm_x(t)'!CK37-'2a)answer'!$C37)^2,"")</f>
        <v>1.2850541500255919E-3</v>
      </c>
      <c r="CM38" s="32">
        <f>IFERROR(('2a) logm_x(t)'!CM37-'2a) logm_x(t)'!CL37-'2a)answer'!$C37)^2,"")</f>
        <v>1.4965556639572162E-2</v>
      </c>
      <c r="CN38" s="32">
        <f>IFERROR(('2a) logm_x(t)'!CN37-'2a) logm_x(t)'!CM37-'2a)answer'!$C37)^2,"")</f>
        <v>7.1648882657011827E-4</v>
      </c>
      <c r="CT38" s="31">
        <f t="shared" si="4"/>
        <v>34</v>
      </c>
      <c r="CU38" s="32">
        <f>('2a) logm_x(t)'!C37-'2a) logm_x(t)'!B37-'2a)answer'!$C37)/$CP$5</f>
        <v>-0.14128340907103076</v>
      </c>
      <c r="CV38" s="32">
        <f>('2a) logm_x(t)'!D37-'2a) logm_x(t)'!C37-'2a)answer'!$C37)/$CP$5</f>
        <v>-0.62259728445175044</v>
      </c>
      <c r="CW38" s="32">
        <f>('2a) logm_x(t)'!E37-'2a) logm_x(t)'!D37-'2a)answer'!$C37)/$CP$5</f>
        <v>0.75296895881826065</v>
      </c>
      <c r="CX38" s="32">
        <f>('2a) logm_x(t)'!F37-'2a) logm_x(t)'!E37-'2a)answer'!$C37)/$CP$5</f>
        <v>0.51813645102275918</v>
      </c>
      <c r="CY38" s="32">
        <f>('2a) logm_x(t)'!G37-'2a) logm_x(t)'!F37-'2a)answer'!$C37)/$CP$5</f>
        <v>-0.37196455688631597</v>
      </c>
      <c r="CZ38" s="32">
        <f>('2a) logm_x(t)'!H37-'2a) logm_x(t)'!G37-'2a)answer'!$C37)/$CP$5</f>
        <v>-0.36469582434487524</v>
      </c>
      <c r="DA38" s="32">
        <f>('2a) logm_x(t)'!I37-'2a) logm_x(t)'!H37-'2a)answer'!$C37)/$CP$5</f>
        <v>0.83429676060308511</v>
      </c>
      <c r="DB38" s="32">
        <f>('2a) logm_x(t)'!J37-'2a) logm_x(t)'!I37-'2a)answer'!$C37)/$CP$5</f>
        <v>0.13159690486897285</v>
      </c>
      <c r="DC38" s="32">
        <f>('2a) logm_x(t)'!K37-'2a) logm_x(t)'!J37-'2a)answer'!$C37)/$CP$5</f>
        <v>-1.1106765288459441</v>
      </c>
      <c r="DD38" s="32">
        <f>('2a) logm_x(t)'!L37-'2a) logm_x(t)'!K37-'2a)answer'!$C37)/$CP$5</f>
        <v>-0.47234966938984452</v>
      </c>
      <c r="DE38" s="32">
        <f>('2a) logm_x(t)'!M37-'2a) logm_x(t)'!L37-'2a)answer'!$C37)/$CP$5</f>
        <v>-2.9001958933135955E-2</v>
      </c>
      <c r="DF38" s="32">
        <f>('2a) logm_x(t)'!N37-'2a) logm_x(t)'!M37-'2a)answer'!$C37)/$CP$5</f>
        <v>-0.46136327960297846</v>
      </c>
      <c r="DG38" s="32">
        <f>('2a) logm_x(t)'!O37-'2a) logm_x(t)'!N37-'2a)answer'!$C37)/$CP$5</f>
        <v>1.677161728824542</v>
      </c>
      <c r="DH38" s="32">
        <f>('2a) logm_x(t)'!P37-'2a) logm_x(t)'!O37-'2a)answer'!$C37)/$CP$5</f>
        <v>0.28511051671983817</v>
      </c>
      <c r="DI38" s="32">
        <f>('2a) logm_x(t)'!Q37-'2a) logm_x(t)'!P37-'2a)answer'!$C37)/$CP$5</f>
        <v>-1.4730707140901875</v>
      </c>
      <c r="DJ38" s="32">
        <f>('2a) logm_x(t)'!R37-'2a) logm_x(t)'!Q37-'2a)answer'!$C37)/$CP$5</f>
        <v>-0.1040315177246251</v>
      </c>
      <c r="DK38" s="32">
        <f>('2a) logm_x(t)'!S37-'2a) logm_x(t)'!R37-'2a)answer'!$C37)/$CP$5</f>
        <v>-7.0247958305833011E-2</v>
      </c>
      <c r="DL38" s="32">
        <f>('2a) logm_x(t)'!T37-'2a) logm_x(t)'!S37-'2a)answer'!$C37)/$CP$5</f>
        <v>6.0959278454845681E-2</v>
      </c>
      <c r="DM38" s="32">
        <f>('2a) logm_x(t)'!U37-'2a) logm_x(t)'!T37-'2a)answer'!$C37)/$CP$5</f>
        <v>7.3225638892184905E-2</v>
      </c>
      <c r="DN38" s="32">
        <f>('2a) logm_x(t)'!V37-'2a) logm_x(t)'!U37-'2a)answer'!$C37)/$CP$5</f>
        <v>-0.39015766190218304</v>
      </c>
      <c r="DO38" s="32">
        <f>('2a) logm_x(t)'!W37-'2a) logm_x(t)'!V37-'2a)answer'!$C37)/$CP$5</f>
        <v>0.26049623213213302</v>
      </c>
      <c r="DP38" s="32">
        <f>('2a) logm_x(t)'!X37-'2a) logm_x(t)'!W37-'2a)answer'!$C37)/$CP$5</f>
        <v>-1.7344116271911354</v>
      </c>
      <c r="DQ38" s="32">
        <f>('2a) logm_x(t)'!Y37-'2a) logm_x(t)'!X37-'2a)answer'!$C37)/$CP$5</f>
        <v>-0.66450623394555541</v>
      </c>
      <c r="DR38" s="32">
        <f>('2a) logm_x(t)'!Z37-'2a) logm_x(t)'!Y37-'2a)answer'!$C37)/$CP$5</f>
        <v>0.29944333320423111</v>
      </c>
      <c r="DS38" s="32">
        <f>('2a) logm_x(t)'!AA37-'2a) logm_x(t)'!Z37-'2a)answer'!$C37)/$CP$5</f>
        <v>1.3684982669669159</v>
      </c>
      <c r="DT38" s="32">
        <f>('2a) logm_x(t)'!AB37-'2a) logm_x(t)'!AA37-'2a)answer'!$C37)/$CP$5</f>
        <v>-0.10319941362802446</v>
      </c>
      <c r="DU38" s="32">
        <f>('2a) logm_x(t)'!AC37-'2a) logm_x(t)'!AB37-'2a)answer'!$C37)/$CP$5</f>
        <v>-0.32398358847522668</v>
      </c>
      <c r="DV38" s="32">
        <f>('2a) logm_x(t)'!AD37-'2a) logm_x(t)'!AC37-'2a)answer'!$C37)/$CP$5</f>
        <v>1.0511912648795931</v>
      </c>
      <c r="DW38" s="32">
        <f>('2a) logm_x(t)'!AE37-'2a) logm_x(t)'!AD37-'2a)answer'!$C37)/$CP$5</f>
        <v>-0.56194932420325316</v>
      </c>
      <c r="DX38" s="32">
        <f>('2a) logm_x(t)'!AF37-'2a) logm_x(t)'!AE37-'2a)answer'!$C37)/$CP$5</f>
        <v>4.0798113979730086E-2</v>
      </c>
      <c r="DY38" s="32">
        <f>('2a) logm_x(t)'!AG37-'2a) logm_x(t)'!AF37-'2a)answer'!$C37)/$CP$5</f>
        <v>0.20653910986682672</v>
      </c>
      <c r="DZ38" s="32">
        <f>('2a) logm_x(t)'!AH37-'2a) logm_x(t)'!AG37-'2a)answer'!$C37)/$CP$5</f>
        <v>0.56080760880819669</v>
      </c>
      <c r="EA38" s="32">
        <f>('2a) logm_x(t)'!AI37-'2a) logm_x(t)'!AH37-'2a)answer'!$C37)/$CP$5</f>
        <v>-1.1565494642850236</v>
      </c>
      <c r="EB38" s="32">
        <f>('2a) logm_x(t)'!AJ37-'2a) logm_x(t)'!AI37-'2a)answer'!$C37)/$CP$5</f>
        <v>0.47456296876957577</v>
      </c>
      <c r="EC38" s="32">
        <f>('2a) logm_x(t)'!AK37-'2a) logm_x(t)'!AJ37-'2a)answer'!$C37)/$CP$5</f>
        <v>0.51954702491519977</v>
      </c>
      <c r="ED38" s="32">
        <f>('2a) logm_x(t)'!AL37-'2a) logm_x(t)'!AK37-'2a)answer'!$C37)/$CP$5</f>
        <v>-0.11771061929429967</v>
      </c>
      <c r="EE38" s="32">
        <f>('2a) logm_x(t)'!AM37-'2a) logm_x(t)'!AL37-'2a)answer'!$C37)/$CP$5</f>
        <v>-0.21744905224900699</v>
      </c>
      <c r="EF38" s="32">
        <f>('2a) logm_x(t)'!AN37-'2a) logm_x(t)'!AM37-'2a)answer'!$C37)/$CP$5</f>
        <v>0.7059286888841837</v>
      </c>
      <c r="EG38" s="32">
        <f>('2a) logm_x(t)'!AO37-'2a) logm_x(t)'!AN37-'2a)answer'!$C37)/$CP$5</f>
        <v>-0.16515098414071205</v>
      </c>
      <c r="EH38" s="32">
        <f>('2a) logm_x(t)'!AP37-'2a) logm_x(t)'!AO37-'2a)answer'!$C37)/$CP$5</f>
        <v>0.19593777153811665</v>
      </c>
      <c r="EI38" s="32">
        <f>('2a) logm_x(t)'!AQ37-'2a) logm_x(t)'!AP37-'2a)answer'!$C37)/$CP$5</f>
        <v>-0.37939777807184577</v>
      </c>
      <c r="EJ38" s="32">
        <f>('2a) logm_x(t)'!AR37-'2a) logm_x(t)'!AQ37-'2a)answer'!$C37)/$CP$5</f>
        <v>-0.43421577634084518</v>
      </c>
      <c r="EK38" s="32">
        <f>('2a) logm_x(t)'!AS37-'2a) logm_x(t)'!AR37-'2a)answer'!$C37)/$CP$5</f>
        <v>0.71471806673479399</v>
      </c>
      <c r="EL38" s="32">
        <f>('2a) logm_x(t)'!AT37-'2a) logm_x(t)'!AS37-'2a)answer'!$C37)/$CP$5</f>
        <v>0.63250446734000398</v>
      </c>
      <c r="EM38" s="32">
        <f>('2a) logm_x(t)'!AU37-'2a) logm_x(t)'!AT37-'2a)answer'!$C37)/$CP$5</f>
        <v>-1.2834157964906552</v>
      </c>
      <c r="EN38" s="32">
        <f>('2a) logm_x(t)'!AV37-'2a) logm_x(t)'!AU37-'2a)answer'!$C37)/$CP$5</f>
        <v>1.6693686425501646</v>
      </c>
      <c r="EO38" s="32">
        <f>('2a) logm_x(t)'!AW37-'2a) logm_x(t)'!AV37-'2a)answer'!$C37)/$CP$5</f>
        <v>-0.43703615158036169</v>
      </c>
      <c r="EP38" s="32">
        <f>('2a) logm_x(t)'!AX37-'2a) logm_x(t)'!AW37-'2a)answer'!$C37)/$CP$5</f>
        <v>0.66026970337081015</v>
      </c>
      <c r="EQ38" s="32">
        <f>('2a) logm_x(t)'!AY37-'2a) logm_x(t)'!AX37-'2a)answer'!$C37)/$CP$5</f>
        <v>-1.2423433666219945</v>
      </c>
      <c r="ER38" s="32">
        <f>('2a) logm_x(t)'!AZ37-'2a) logm_x(t)'!AY37-'2a)answer'!$C37)/$CP$5</f>
        <v>-0.30215190456947827</v>
      </c>
      <c r="ES38" s="32">
        <f>('2a) logm_x(t)'!BA37-'2a) logm_x(t)'!AZ37-'2a)answer'!$C37)/$CP$5</f>
        <v>0.28538935079578631</v>
      </c>
      <c r="ET38" s="32">
        <f>('2a) logm_x(t)'!BB37-'2a) logm_x(t)'!BA37-'2a)answer'!$C37)/$CP$5</f>
        <v>-0.30436664814148301</v>
      </c>
      <c r="EU38" s="32">
        <f>('2a) logm_x(t)'!BC37-'2a) logm_x(t)'!BB37-'2a)answer'!$C37)/$CP$5</f>
        <v>1.0522263668935432</v>
      </c>
      <c r="EV38" s="32">
        <f>('2a) logm_x(t)'!BD37-'2a) logm_x(t)'!BC37-'2a)answer'!$C37)/$CP$5</f>
        <v>-0.82111382458600723</v>
      </c>
      <c r="EW38" s="32">
        <f>('2a) logm_x(t)'!BE37-'2a) logm_x(t)'!BD37-'2a)answer'!$C37)/$CP$5</f>
        <v>0.49446569944941593</v>
      </c>
      <c r="EX38" s="32">
        <f>('2a) logm_x(t)'!BF37-'2a) logm_x(t)'!BE37-'2a)answer'!$C37)/$CP$5</f>
        <v>-0.30956120501245077</v>
      </c>
      <c r="EY38" s="32">
        <f>('2a) logm_x(t)'!BG37-'2a) logm_x(t)'!BF37-'2a)answer'!$C37)/$CP$5</f>
        <v>-1.0586636605140869</v>
      </c>
      <c r="EZ38" s="32">
        <f>('2a) logm_x(t)'!BH37-'2a) logm_x(t)'!BG37-'2a)answer'!$C37)/$CP$5</f>
        <v>0.82752176049718507</v>
      </c>
      <c r="FA38" s="32">
        <f>('2a) logm_x(t)'!BI37-'2a) logm_x(t)'!BH37-'2a)answer'!$C37)/$CP$5</f>
        <v>-5.4091501518338948E-4</v>
      </c>
      <c r="FB38" s="32">
        <f>('2a) logm_x(t)'!BJ37-'2a) logm_x(t)'!BI37-'2a)answer'!$C37)/$CP$5</f>
        <v>2.0492570779251582E-2</v>
      </c>
      <c r="FC38" s="32">
        <f>('2a) logm_x(t)'!BK37-'2a) logm_x(t)'!BJ37-'2a)answer'!$C37)/$CP$5</f>
        <v>0.18331750802789043</v>
      </c>
      <c r="FD38" s="32">
        <f>('2a) logm_x(t)'!BL37-'2a) logm_x(t)'!BK37-'2a)answer'!$C37)/$CP$5</f>
        <v>-0.87832258966444166</v>
      </c>
      <c r="FE38" s="32">
        <f>('2a) logm_x(t)'!BM37-'2a) logm_x(t)'!BL37-'2a)answer'!$C37)/$CP$5</f>
        <v>0.30634866710269604</v>
      </c>
      <c r="FF38" s="32">
        <f>('2a) logm_x(t)'!BN37-'2a) logm_x(t)'!BM37-'2a)answer'!$C37)/$CP$5</f>
        <v>0.20076898741113772</v>
      </c>
      <c r="FG38" s="32">
        <f>('2a) logm_x(t)'!BO37-'2a) logm_x(t)'!BN37-'2a)answer'!$C37)/$CP$5</f>
        <v>1.0019010744581578</v>
      </c>
      <c r="FH38" s="32">
        <f>('2a) logm_x(t)'!BP37-'2a) logm_x(t)'!BO37-'2a)answer'!$C37)/$CP$5</f>
        <v>-0.25331641429637308</v>
      </c>
      <c r="FI38" s="32">
        <f>('2a) logm_x(t)'!BQ37-'2a) logm_x(t)'!BP37-'2a)answer'!$C37)/$CP$5</f>
        <v>0.18291560613816907</v>
      </c>
      <c r="FJ38" s="32">
        <f>('2a) logm_x(t)'!BR37-'2a) logm_x(t)'!BQ37-'2a)answer'!$C37)/$CP$5</f>
        <v>1.3836021471307869</v>
      </c>
      <c r="FK38" s="32">
        <f>('2a) logm_x(t)'!BS37-'2a) logm_x(t)'!BR37-'2a)answer'!$C37)/$CP$5</f>
        <v>-1.4326958994597079</v>
      </c>
      <c r="FL38" s="32">
        <f>('2a) logm_x(t)'!BT37-'2a) logm_x(t)'!BS37-'2a)answer'!$C37)/$CP$5</f>
        <v>1.0139246406695805</v>
      </c>
      <c r="FM38" s="32">
        <f>('2a) logm_x(t)'!BU37-'2a) logm_x(t)'!BT37-'2a)answer'!$C37)/$CP$5</f>
        <v>-0.84351270099184161</v>
      </c>
      <c r="FN38" s="32">
        <f>('2a) logm_x(t)'!BV37-'2a) logm_x(t)'!BU37-'2a)answer'!$C37)/$CP$5</f>
        <v>0.82766842738758739</v>
      </c>
      <c r="FO38" s="32">
        <f>('2a) logm_x(t)'!BW37-'2a) logm_x(t)'!BV37-'2a)answer'!$C37)/$CP$5</f>
        <v>0.38203324977409103</v>
      </c>
      <c r="FP38" s="32">
        <f>('2a) logm_x(t)'!BX37-'2a) logm_x(t)'!BW37-'2a)answer'!$C37)/$CP$5</f>
        <v>0.47447868125016662</v>
      </c>
      <c r="FQ38" s="32">
        <f>('2a) logm_x(t)'!BY37-'2a) logm_x(t)'!BX37-'2a)answer'!$C37)/$CP$5</f>
        <v>-0.16715813929960799</v>
      </c>
      <c r="FR38" s="32">
        <f>('2a) logm_x(t)'!BZ37-'2a) logm_x(t)'!BY37-'2a)answer'!$C37)/$CP$5</f>
        <v>1.9525208187400823E-2</v>
      </c>
      <c r="FS38" s="32">
        <f>('2a) logm_x(t)'!CA37-'2a) logm_x(t)'!BZ37-'2a)answer'!$C37)/$CP$5</f>
        <v>0.43114150199802104</v>
      </c>
      <c r="FT38" s="32">
        <f>('2a) logm_x(t)'!CB37-'2a) logm_x(t)'!CA37-'2a)answer'!$C37)/$CP$5</f>
        <v>-0.64532941232729091</v>
      </c>
      <c r="FU38" s="32">
        <f>('2a) logm_x(t)'!CC37-'2a) logm_x(t)'!CB37-'2a)answer'!$C37)/$CP$5</f>
        <v>-0.69703045422911236</v>
      </c>
      <c r="FV38" s="32">
        <f>('2a) logm_x(t)'!CD37-'2a) logm_x(t)'!CC37-'2a)answer'!$C37)/$CP$5</f>
        <v>0.1696696543223197</v>
      </c>
      <c r="FW38" s="32">
        <f>('2a) logm_x(t)'!CE37-'2a) logm_x(t)'!CD37-'2a)answer'!$C37)/$CP$5</f>
        <v>0.115975050202379</v>
      </c>
      <c r="FX38" s="32">
        <f>('2a) logm_x(t)'!CF37-'2a) logm_x(t)'!CE37-'2a)answer'!$C37)/$CP$5</f>
        <v>-0.64468872337578587</v>
      </c>
      <c r="FY38" s="32">
        <f>('2a) logm_x(t)'!CG37-'2a) logm_x(t)'!CF37-'2a)answer'!$C37)/$CP$5</f>
        <v>-1.4413455766366953E-2</v>
      </c>
      <c r="FZ38" s="32">
        <f>('2a) logm_x(t)'!CH37-'2a) logm_x(t)'!CG37-'2a)answer'!$C37)/$CP$5</f>
        <v>0.32381920598730191</v>
      </c>
      <c r="GA38" s="32">
        <f>('2a) logm_x(t)'!CI37-'2a) logm_x(t)'!CH37-'2a)answer'!$C37)/$CP$5</f>
        <v>-8.4610192680123153E-2</v>
      </c>
      <c r="GB38" s="32">
        <f>('2a) logm_x(t)'!CJ37-'2a) logm_x(t)'!CI37-'2a)answer'!$C37)/$CP$5</f>
        <v>-8.6203977989582875E-2</v>
      </c>
      <c r="GC38" s="32">
        <f>('2a) logm_x(t)'!CK37-'2a) logm_x(t)'!CJ37-'2a)answer'!$C37)/$CP$5</f>
        <v>0.39660287685339696</v>
      </c>
      <c r="GD38" s="32">
        <f>('2a) logm_x(t)'!CL37-'2a) logm_x(t)'!CK37-'2a)answer'!$C37)/$CP$5</f>
        <v>0.25683421998797418</v>
      </c>
      <c r="GE38" s="32">
        <f>('2a) logm_x(t)'!CM37-'2a) logm_x(t)'!CL37-'2a)answer'!$C37)/$CP$5</f>
        <v>-0.87647313880472044</v>
      </c>
      <c r="GF38" s="32">
        <f>('2a) logm_x(t)'!CN37-'2a) logm_x(t)'!CM37-'2a)answer'!$C37)/$CP$5</f>
        <v>-0.19177716065898492</v>
      </c>
    </row>
    <row r="39" spans="1:188" x14ac:dyDescent="0.25">
      <c r="A39" s="31">
        <f>'2a) logm_x(t)'!A38</f>
        <v>35</v>
      </c>
      <c r="B39" s="32"/>
      <c r="C39" s="32">
        <f>IFERROR(('2a) logm_x(t)'!C38-'2a) logm_x(t)'!B38-'2a)answer'!$C38)^2,"")</f>
        <v>5.3032332660140145E-2</v>
      </c>
      <c r="D39" s="32">
        <f>IFERROR(('2a) logm_x(t)'!D38-'2a) logm_x(t)'!C38-'2a)answer'!$C38)^2,"")</f>
        <v>1.9736436360793352E-3</v>
      </c>
      <c r="E39" s="32">
        <f>IFERROR(('2a) logm_x(t)'!E38-'2a) logm_x(t)'!D38-'2a)answer'!$C38)^2,"")</f>
        <v>3.2715287483917827E-3</v>
      </c>
      <c r="F39" s="32">
        <f>IFERROR(('2a) logm_x(t)'!F38-'2a) logm_x(t)'!E38-'2a)answer'!$C38)^2,"")</f>
        <v>1.28442432612038E-3</v>
      </c>
      <c r="G39" s="32">
        <f>IFERROR(('2a) logm_x(t)'!G38-'2a) logm_x(t)'!F38-'2a)answer'!$C38)^2,"")</f>
        <v>1.5282156221961393E-6</v>
      </c>
      <c r="H39" s="32">
        <f>IFERROR(('2a) logm_x(t)'!H38-'2a) logm_x(t)'!G38-'2a)answer'!$C38)^2,"")</f>
        <v>8.7068844622122925E-3</v>
      </c>
      <c r="I39" s="32">
        <f>IFERROR(('2a) logm_x(t)'!I38-'2a) logm_x(t)'!H38-'2a)answer'!$C38)^2,"")</f>
        <v>1.8305839491266046E-2</v>
      </c>
      <c r="J39" s="32">
        <f>IFERROR(('2a) logm_x(t)'!J38-'2a) logm_x(t)'!I38-'2a)answer'!$C38)^2,"")</f>
        <v>1.9797991541362826E-4</v>
      </c>
      <c r="K39" s="32">
        <f>IFERROR(('2a) logm_x(t)'!K38-'2a) logm_x(t)'!J38-'2a)answer'!$C38)^2,"")</f>
        <v>1.3775288212461309E-2</v>
      </c>
      <c r="L39" s="32">
        <f>IFERROR(('2a) logm_x(t)'!L38-'2a) logm_x(t)'!K38-'2a)answer'!$C38)^2,"")</f>
        <v>7.1426713897948906E-3</v>
      </c>
      <c r="M39" s="32">
        <f>IFERROR(('2a) logm_x(t)'!M38-'2a) logm_x(t)'!L38-'2a)answer'!$C38)^2,"")</f>
        <v>1.090428977675473E-3</v>
      </c>
      <c r="N39" s="32">
        <f>IFERROR(('2a) logm_x(t)'!N38-'2a) logm_x(t)'!M38-'2a)answer'!$C38)^2,"")</f>
        <v>4.1114306879686877E-5</v>
      </c>
      <c r="O39" s="32">
        <f>IFERROR(('2a) logm_x(t)'!O38-'2a) logm_x(t)'!N38-'2a)answer'!$C38)^2,"")</f>
        <v>3.3957809567539596E-3</v>
      </c>
      <c r="P39" s="32">
        <f>IFERROR(('2a) logm_x(t)'!P38-'2a) logm_x(t)'!O38-'2a)answer'!$C38)^2,"")</f>
        <v>0.10160226574477034</v>
      </c>
      <c r="Q39" s="32">
        <f>IFERROR(('2a) logm_x(t)'!Q38-'2a) logm_x(t)'!P38-'2a)answer'!$C38)^2,"")</f>
        <v>1.453319828720488E-2</v>
      </c>
      <c r="R39" s="32">
        <f>IFERROR(('2a) logm_x(t)'!R38-'2a) logm_x(t)'!Q38-'2a)answer'!$C38)^2,"")</f>
        <v>2.3926242314610571E-2</v>
      </c>
      <c r="S39" s="32">
        <f>IFERROR(('2a) logm_x(t)'!S38-'2a) logm_x(t)'!R38-'2a)answer'!$C38)^2,"")</f>
        <v>3.9237518854591969E-3</v>
      </c>
      <c r="T39" s="32">
        <f>IFERROR(('2a) logm_x(t)'!T38-'2a) logm_x(t)'!S38-'2a)answer'!$C38)^2,"")</f>
        <v>2.3536590723746069E-3</v>
      </c>
      <c r="U39" s="32">
        <f>IFERROR(('2a) logm_x(t)'!U38-'2a) logm_x(t)'!T38-'2a)answer'!$C38)^2,"")</f>
        <v>8.5563559834205634E-4</v>
      </c>
      <c r="V39" s="32">
        <f>IFERROR(('2a) logm_x(t)'!V38-'2a) logm_x(t)'!U38-'2a)answer'!$C38)^2,"")</f>
        <v>1.1879191287741263E-3</v>
      </c>
      <c r="W39" s="32">
        <f>IFERROR(('2a) logm_x(t)'!W38-'2a) logm_x(t)'!V38-'2a)answer'!$C38)^2,"")</f>
        <v>0.11192138803290738</v>
      </c>
      <c r="X39" s="32">
        <f>IFERROR(('2a) logm_x(t)'!X38-'2a) logm_x(t)'!W38-'2a)answer'!$C38)^2,"")</f>
        <v>9.5125844712283473E-3</v>
      </c>
      <c r="Y39" s="32">
        <f>IFERROR(('2a) logm_x(t)'!Y38-'2a) logm_x(t)'!X38-'2a)answer'!$C38)^2,"")</f>
        <v>1.0656073810967377E-2</v>
      </c>
      <c r="Z39" s="32">
        <f>IFERROR(('2a) logm_x(t)'!Z38-'2a) logm_x(t)'!Y38-'2a)answer'!$C38)^2,"")</f>
        <v>9.1945677770765583E-3</v>
      </c>
      <c r="AA39" s="32">
        <f>IFERROR(('2a) logm_x(t)'!AA38-'2a) logm_x(t)'!Z38-'2a)answer'!$C38)^2,"")</f>
        <v>1.7785418015429715E-5</v>
      </c>
      <c r="AB39" s="32">
        <f>IFERROR(('2a) logm_x(t)'!AB38-'2a) logm_x(t)'!AA38-'2a)answer'!$C38)^2,"")</f>
        <v>2.153969053560782E-3</v>
      </c>
      <c r="AC39" s="32">
        <f>IFERROR(('2a) logm_x(t)'!AC38-'2a) logm_x(t)'!AB38-'2a)answer'!$C38)^2,"")</f>
        <v>3.0725203128357245E-2</v>
      </c>
      <c r="AD39" s="32">
        <f>IFERROR(('2a) logm_x(t)'!AD38-'2a) logm_x(t)'!AC38-'2a)answer'!$C38)^2,"")</f>
        <v>2.5125794240366769E-3</v>
      </c>
      <c r="AE39" s="32">
        <f>IFERROR(('2a) logm_x(t)'!AE38-'2a) logm_x(t)'!AD38-'2a)answer'!$C38)^2,"")</f>
        <v>9.4701100488471367E-3</v>
      </c>
      <c r="AF39" s="32">
        <f>IFERROR(('2a) logm_x(t)'!AF38-'2a) logm_x(t)'!AE38-'2a)answer'!$C38)^2,"")</f>
        <v>1.7733927481956366E-4</v>
      </c>
      <c r="AG39" s="32">
        <f>IFERROR(('2a) logm_x(t)'!AG38-'2a) logm_x(t)'!AF38-'2a)answer'!$C38)^2,"")</f>
        <v>3.8739030759899998E-2</v>
      </c>
      <c r="AH39" s="32">
        <f>IFERROR(('2a) logm_x(t)'!AH38-'2a) logm_x(t)'!AG38-'2a)answer'!$C38)^2,"")</f>
        <v>2.0218258010824448E-2</v>
      </c>
      <c r="AI39" s="32">
        <f>IFERROR(('2a) logm_x(t)'!AI38-'2a) logm_x(t)'!AH38-'2a)answer'!$C38)^2,"")</f>
        <v>4.9583615045960591E-3</v>
      </c>
      <c r="AJ39" s="32">
        <f>IFERROR(('2a) logm_x(t)'!AJ38-'2a) logm_x(t)'!AI38-'2a)answer'!$C38)^2,"")</f>
        <v>1.863514935635889E-2</v>
      </c>
      <c r="AK39" s="32">
        <f>IFERROR(('2a) logm_x(t)'!AK38-'2a) logm_x(t)'!AJ38-'2a)answer'!$C38)^2,"")</f>
        <v>2.847965362107659E-3</v>
      </c>
      <c r="AL39" s="32">
        <f>IFERROR(('2a) logm_x(t)'!AL38-'2a) logm_x(t)'!AK38-'2a)answer'!$C38)^2,"")</f>
        <v>1.972443342825831E-2</v>
      </c>
      <c r="AM39" s="32">
        <f>IFERROR(('2a) logm_x(t)'!AM38-'2a) logm_x(t)'!AL38-'2a)answer'!$C38)^2,"")</f>
        <v>5.6320832302138732E-2</v>
      </c>
      <c r="AN39" s="32">
        <f>IFERROR(('2a) logm_x(t)'!AN38-'2a) logm_x(t)'!AM38-'2a)answer'!$C38)^2,"")</f>
        <v>1.3824033035842492E-3</v>
      </c>
      <c r="AO39" s="32">
        <f>IFERROR(('2a) logm_x(t)'!AO38-'2a) logm_x(t)'!AN38-'2a)answer'!$C38)^2,"")</f>
        <v>3.8503976960521527E-4</v>
      </c>
      <c r="AP39" s="32">
        <f>IFERROR(('2a) logm_x(t)'!AP38-'2a) logm_x(t)'!AO38-'2a)answer'!$C38)^2,"")</f>
        <v>3.4763570319761498E-3</v>
      </c>
      <c r="AQ39" s="32">
        <f>IFERROR(('2a) logm_x(t)'!AQ38-'2a) logm_x(t)'!AP38-'2a)answer'!$C38)^2,"")</f>
        <v>1.5994047370921534E-2</v>
      </c>
      <c r="AR39" s="32">
        <f>IFERROR(('2a) logm_x(t)'!AR38-'2a) logm_x(t)'!AQ38-'2a)answer'!$C38)^2,"")</f>
        <v>1.1763916978274152E-2</v>
      </c>
      <c r="AS39" s="32">
        <f>IFERROR(('2a) logm_x(t)'!AS38-'2a) logm_x(t)'!AR38-'2a)answer'!$C38)^2,"")</f>
        <v>2.8005082160465007E-3</v>
      </c>
      <c r="AT39" s="32">
        <f>IFERROR(('2a) logm_x(t)'!AT38-'2a) logm_x(t)'!AS38-'2a)answer'!$C38)^2,"")</f>
        <v>2.23825044666793E-2</v>
      </c>
      <c r="AU39" s="32">
        <f>IFERROR(('2a) logm_x(t)'!AU38-'2a) logm_x(t)'!AT38-'2a)answer'!$C38)^2,"")</f>
        <v>9.5501232152834115E-3</v>
      </c>
      <c r="AV39" s="32">
        <f>IFERROR(('2a) logm_x(t)'!AV38-'2a) logm_x(t)'!AU38-'2a)answer'!$C38)^2,"")</f>
        <v>3.9712845855918534E-2</v>
      </c>
      <c r="AW39" s="32">
        <f>IFERROR(('2a) logm_x(t)'!AW38-'2a) logm_x(t)'!AV38-'2a)answer'!$C38)^2,"")</f>
        <v>6.8550134717521418E-4</v>
      </c>
      <c r="AX39" s="32">
        <f>IFERROR(('2a) logm_x(t)'!AX38-'2a) logm_x(t)'!AW38-'2a)answer'!$C38)^2,"")</f>
        <v>1.29070795574281E-2</v>
      </c>
      <c r="AY39" s="32">
        <f>IFERROR(('2a) logm_x(t)'!AY38-'2a) logm_x(t)'!AX38-'2a)answer'!$C38)^2,"")</f>
        <v>3.9942703197108355E-4</v>
      </c>
      <c r="AZ39" s="32">
        <f>IFERROR(('2a) logm_x(t)'!AZ38-'2a) logm_x(t)'!AY38-'2a)answer'!$C38)^2,"")</f>
        <v>3.4201888589234478E-3</v>
      </c>
      <c r="BA39" s="32">
        <f>IFERROR(('2a) logm_x(t)'!BA38-'2a) logm_x(t)'!AZ38-'2a)answer'!$C38)^2,"")</f>
        <v>5.8867163137299788E-3</v>
      </c>
      <c r="BB39" s="32">
        <f>IFERROR(('2a) logm_x(t)'!BB38-'2a) logm_x(t)'!BA38-'2a)answer'!$C38)^2,"")</f>
        <v>2.3448462997002532E-2</v>
      </c>
      <c r="BC39" s="32">
        <f>IFERROR(('2a) logm_x(t)'!BC38-'2a) logm_x(t)'!BB38-'2a)answer'!$C38)^2,"")</f>
        <v>2.7338386158196836E-3</v>
      </c>
      <c r="BD39" s="32">
        <f>IFERROR(('2a) logm_x(t)'!BD38-'2a) logm_x(t)'!BC38-'2a)answer'!$C38)^2,"")</f>
        <v>1.849807515863848E-2</v>
      </c>
      <c r="BE39" s="32">
        <f>IFERROR(('2a) logm_x(t)'!BE38-'2a) logm_x(t)'!BD38-'2a)answer'!$C38)^2,"")</f>
        <v>8.4728145724132873E-3</v>
      </c>
      <c r="BF39" s="32">
        <f>IFERROR(('2a) logm_x(t)'!BF38-'2a) logm_x(t)'!BE38-'2a)answer'!$C38)^2,"")</f>
        <v>1.404877512150492E-2</v>
      </c>
      <c r="BG39" s="32">
        <f>IFERROR(('2a) logm_x(t)'!BG38-'2a) logm_x(t)'!BF38-'2a)answer'!$C38)^2,"")</f>
        <v>2.1763196511808008E-2</v>
      </c>
      <c r="BH39" s="32">
        <f>IFERROR(('2a) logm_x(t)'!BH38-'2a) logm_x(t)'!BG38-'2a)answer'!$C38)^2,"")</f>
        <v>1.3477193653353434E-3</v>
      </c>
      <c r="BI39" s="32">
        <f>IFERROR(('2a) logm_x(t)'!BI38-'2a) logm_x(t)'!BH38-'2a)answer'!$C38)^2,"")</f>
        <v>3.5305726098498633E-4</v>
      </c>
      <c r="BJ39" s="32">
        <f>IFERROR(('2a) logm_x(t)'!BJ38-'2a) logm_x(t)'!BI38-'2a)answer'!$C38)^2,"")</f>
        <v>2.1422747827669463E-3</v>
      </c>
      <c r="BK39" s="32">
        <f>IFERROR(('2a) logm_x(t)'!BK38-'2a) logm_x(t)'!BJ38-'2a)answer'!$C38)^2,"")</f>
        <v>3.6592899518231629E-4</v>
      </c>
      <c r="BL39" s="32">
        <f>IFERROR(('2a) logm_x(t)'!BL38-'2a) logm_x(t)'!BK38-'2a)answer'!$C38)^2,"")</f>
        <v>6.8472835864625686E-3</v>
      </c>
      <c r="BM39" s="32">
        <f>IFERROR(('2a) logm_x(t)'!BM38-'2a) logm_x(t)'!BL38-'2a)answer'!$C38)^2,"")</f>
        <v>4.6459652545568757E-3</v>
      </c>
      <c r="BN39" s="32">
        <f>IFERROR(('2a) logm_x(t)'!BN38-'2a) logm_x(t)'!BM38-'2a)answer'!$C38)^2,"")</f>
        <v>8.2044706755703622E-4</v>
      </c>
      <c r="BO39" s="32">
        <f>IFERROR(('2a) logm_x(t)'!BO38-'2a) logm_x(t)'!BN38-'2a)answer'!$C38)^2,"")</f>
        <v>3.7130110775637042E-2</v>
      </c>
      <c r="BP39" s="32">
        <f>IFERROR(('2a) logm_x(t)'!BP38-'2a) logm_x(t)'!BO38-'2a)answer'!$C38)^2,"")</f>
        <v>1.3900397674165442E-3</v>
      </c>
      <c r="BQ39" s="32">
        <f>IFERROR(('2a) logm_x(t)'!BQ38-'2a) logm_x(t)'!BP38-'2a)answer'!$C38)^2,"")</f>
        <v>4.5589042882728404E-3</v>
      </c>
      <c r="BR39" s="32">
        <f>IFERROR(('2a) logm_x(t)'!BR38-'2a) logm_x(t)'!BQ38-'2a)answer'!$C38)^2,"")</f>
        <v>5.7620313852254165E-6</v>
      </c>
      <c r="BS39" s="32">
        <f>IFERROR(('2a) logm_x(t)'!BS38-'2a) logm_x(t)'!BR38-'2a)answer'!$C38)^2,"")</f>
        <v>1.3320321630328471E-3</v>
      </c>
      <c r="BT39" s="32">
        <f>IFERROR(('2a) logm_x(t)'!BT38-'2a) logm_x(t)'!BS38-'2a)answer'!$C38)^2,"")</f>
        <v>3.0842594739274253E-3</v>
      </c>
      <c r="BU39" s="32">
        <f>IFERROR(('2a) logm_x(t)'!BU38-'2a) logm_x(t)'!BT38-'2a)answer'!$C38)^2,"")</f>
        <v>6.5883001162044272E-3</v>
      </c>
      <c r="BV39" s="32">
        <f>IFERROR(('2a) logm_x(t)'!BV38-'2a) logm_x(t)'!BU38-'2a)answer'!$C38)^2,"")</f>
        <v>1.7170552554870835E-2</v>
      </c>
      <c r="BW39" s="32">
        <f>IFERROR(('2a) logm_x(t)'!BW38-'2a) logm_x(t)'!BV38-'2a)answer'!$C38)^2,"")</f>
        <v>6.5303849304421417E-4</v>
      </c>
      <c r="BX39" s="32">
        <f>IFERROR(('2a) logm_x(t)'!BX38-'2a) logm_x(t)'!BW38-'2a)answer'!$C38)^2,"")</f>
        <v>1.9619022504529765E-2</v>
      </c>
      <c r="BY39" s="32">
        <f>IFERROR(('2a) logm_x(t)'!BY38-'2a) logm_x(t)'!BX38-'2a)answer'!$C38)^2,"")</f>
        <v>4.5305892741645546E-3</v>
      </c>
      <c r="BZ39" s="32">
        <f>IFERROR(('2a) logm_x(t)'!BZ38-'2a) logm_x(t)'!BY38-'2a)answer'!$C38)^2,"")</f>
        <v>4.9737022124685643E-2</v>
      </c>
      <c r="CA39" s="32">
        <f>IFERROR(('2a) logm_x(t)'!CA38-'2a) logm_x(t)'!BZ38-'2a)answer'!$C38)^2,"")</f>
        <v>9.8505915616153086E-2</v>
      </c>
      <c r="CB39" s="32">
        <f>IFERROR(('2a) logm_x(t)'!CB38-'2a) logm_x(t)'!CA38-'2a)answer'!$C38)^2,"")</f>
        <v>3.1705445875083939E-3</v>
      </c>
      <c r="CC39" s="32">
        <f>IFERROR(('2a) logm_x(t)'!CC38-'2a) logm_x(t)'!CB38-'2a)answer'!$C38)^2,"")</f>
        <v>4.0964780249575547E-4</v>
      </c>
      <c r="CD39" s="32">
        <f>IFERROR(('2a) logm_x(t)'!CD38-'2a) logm_x(t)'!CC38-'2a)answer'!$C38)^2,"")</f>
        <v>1.5581567794868426E-2</v>
      </c>
      <c r="CE39" s="32">
        <f>IFERROR(('2a) logm_x(t)'!CE38-'2a) logm_x(t)'!CD38-'2a)answer'!$C38)^2,"")</f>
        <v>1.097369797700432E-8</v>
      </c>
      <c r="CF39" s="32">
        <f>IFERROR(('2a) logm_x(t)'!CF38-'2a) logm_x(t)'!CE38-'2a)answer'!$C38)^2,"")</f>
        <v>7.2918824509187103E-5</v>
      </c>
      <c r="CG39" s="32">
        <f>IFERROR(('2a) logm_x(t)'!CG38-'2a) logm_x(t)'!CF38-'2a)answer'!$C38)^2,"")</f>
        <v>1.0242081473505377E-2</v>
      </c>
      <c r="CH39" s="32">
        <f>IFERROR(('2a) logm_x(t)'!CH38-'2a) logm_x(t)'!CG38-'2a)answer'!$C38)^2,"")</f>
        <v>1.8727351969194159E-2</v>
      </c>
      <c r="CI39" s="32">
        <f>IFERROR(('2a) logm_x(t)'!CI38-'2a) logm_x(t)'!CH38-'2a)answer'!$C38)^2,"")</f>
        <v>3.199835010479556E-4</v>
      </c>
      <c r="CJ39" s="32">
        <f>IFERROR(('2a) logm_x(t)'!CJ38-'2a) logm_x(t)'!CI38-'2a)answer'!$C38)^2,"")</f>
        <v>1.2622708387866612E-3</v>
      </c>
      <c r="CK39" s="32">
        <f>IFERROR(('2a) logm_x(t)'!CK38-'2a) logm_x(t)'!CJ38-'2a)answer'!$C38)^2,"")</f>
        <v>7.3374779201656093E-4</v>
      </c>
      <c r="CL39" s="32">
        <f>IFERROR(('2a) logm_x(t)'!CL38-'2a) logm_x(t)'!CK38-'2a)answer'!$C38)^2,"")</f>
        <v>3.9589857142948567E-3</v>
      </c>
      <c r="CM39" s="32">
        <f>IFERROR(('2a) logm_x(t)'!CM38-'2a) logm_x(t)'!CL38-'2a)answer'!$C38)^2,"")</f>
        <v>8.8318415400152964E-3</v>
      </c>
      <c r="CN39" s="32">
        <f>IFERROR(('2a) logm_x(t)'!CN38-'2a) logm_x(t)'!CM38-'2a)answer'!$C38)^2,"")</f>
        <v>7.053712877109433E-3</v>
      </c>
      <c r="CT39" s="31">
        <f t="shared" si="4"/>
        <v>35</v>
      </c>
      <c r="CU39" s="32">
        <f>('2a) logm_x(t)'!C38-'2a) logm_x(t)'!B38-'2a)answer'!$C38)/$CP$5</f>
        <v>-1.649918676043634</v>
      </c>
      <c r="CV39" s="32">
        <f>('2a) logm_x(t)'!D38-'2a) logm_x(t)'!C38-'2a)answer'!$C38)/$CP$5</f>
        <v>0.31829260063459797</v>
      </c>
      <c r="CW39" s="32">
        <f>('2a) logm_x(t)'!E38-'2a) logm_x(t)'!D38-'2a)answer'!$C38)/$CP$5</f>
        <v>0.40979583857066754</v>
      </c>
      <c r="CX39" s="32">
        <f>('2a) logm_x(t)'!F38-'2a) logm_x(t)'!E38-'2a)answer'!$C38)/$CP$5</f>
        <v>-0.25677127316329812</v>
      </c>
      <c r="CY39" s="32">
        <f>('2a) logm_x(t)'!G38-'2a) logm_x(t)'!F38-'2a)answer'!$C38)/$CP$5</f>
        <v>-8.8569560750718715E-3</v>
      </c>
      <c r="CZ39" s="32">
        <f>('2a) logm_x(t)'!H38-'2a) logm_x(t)'!G38-'2a)answer'!$C38)/$CP$5</f>
        <v>-0.66853409980942613</v>
      </c>
      <c r="DA39" s="32">
        <f>('2a) logm_x(t)'!I38-'2a) logm_x(t)'!H38-'2a)answer'!$C38)/$CP$5</f>
        <v>0.96936424876858851</v>
      </c>
      <c r="DB39" s="32">
        <f>('2a) logm_x(t)'!J38-'2a) logm_x(t)'!I38-'2a)answer'!$C38)/$CP$5</f>
        <v>0.10080979708275846</v>
      </c>
      <c r="DC39" s="32">
        <f>('2a) logm_x(t)'!K38-'2a) logm_x(t)'!J38-'2a)answer'!$C38)/$CP$5</f>
        <v>-0.84089645272801394</v>
      </c>
      <c r="DD39" s="32">
        <f>('2a) logm_x(t)'!L38-'2a) logm_x(t)'!K38-'2a)answer'!$C38)/$CP$5</f>
        <v>-0.60551165712209298</v>
      </c>
      <c r="DE39" s="32">
        <f>('2a) logm_x(t)'!M38-'2a) logm_x(t)'!L38-'2a)answer'!$C38)/$CP$5</f>
        <v>0.23658699355150634</v>
      </c>
      <c r="DF39" s="32">
        <f>('2a) logm_x(t)'!N38-'2a) logm_x(t)'!M38-'2a)answer'!$C38)/$CP$5</f>
        <v>-4.5939753436478464E-2</v>
      </c>
      <c r="DG39" s="32">
        <f>('2a) logm_x(t)'!O38-'2a) logm_x(t)'!N38-'2a)answer'!$C38)/$CP$5</f>
        <v>-0.41750531408842989</v>
      </c>
      <c r="DH39" s="32">
        <f>('2a) logm_x(t)'!P38-'2a) logm_x(t)'!O38-'2a)answer'!$C38)/$CP$5</f>
        <v>2.2837253348084201</v>
      </c>
      <c r="DI39" s="32">
        <f>('2a) logm_x(t)'!Q38-'2a) logm_x(t)'!P38-'2a)answer'!$C38)/$CP$5</f>
        <v>-0.86371959586315139</v>
      </c>
      <c r="DJ39" s="32">
        <f>('2a) logm_x(t)'!R38-'2a) logm_x(t)'!Q38-'2a)answer'!$C38)/$CP$5</f>
        <v>-1.1082287734727174</v>
      </c>
      <c r="DK39" s="32">
        <f>('2a) logm_x(t)'!S38-'2a) logm_x(t)'!R38-'2a)answer'!$C38)/$CP$5</f>
        <v>0.44878976308090007</v>
      </c>
      <c r="DL39" s="32">
        <f>('2a) logm_x(t)'!T38-'2a) logm_x(t)'!S38-'2a)answer'!$C38)/$CP$5</f>
        <v>-0.34758734092147503</v>
      </c>
      <c r="DM39" s="32">
        <f>('2a) logm_x(t)'!U38-'2a) logm_x(t)'!T38-'2a)answer'!$C38)/$CP$5</f>
        <v>0.20957361070385164</v>
      </c>
      <c r="DN39" s="32">
        <f>('2a) logm_x(t)'!V38-'2a) logm_x(t)'!U38-'2a)answer'!$C38)/$CP$5</f>
        <v>-0.24693668362431809</v>
      </c>
      <c r="DO39" s="32">
        <f>('2a) logm_x(t)'!W38-'2a) logm_x(t)'!V38-'2a)answer'!$C38)/$CP$5</f>
        <v>-2.3968933868671924</v>
      </c>
      <c r="DP39" s="32">
        <f>('2a) logm_x(t)'!X38-'2a) logm_x(t)'!W38-'2a)answer'!$C38)/$CP$5</f>
        <v>0.69878156093132793</v>
      </c>
      <c r="DQ39" s="32">
        <f>('2a) logm_x(t)'!Y38-'2a) logm_x(t)'!X38-'2a)answer'!$C38)/$CP$5</f>
        <v>-0.73958957932460045</v>
      </c>
      <c r="DR39" s="32">
        <f>('2a) logm_x(t)'!Z38-'2a) logm_x(t)'!Y38-'2a)answer'!$C38)/$CP$5</f>
        <v>0.68700173307517365</v>
      </c>
      <c r="DS39" s="32">
        <f>('2a) logm_x(t)'!AA38-'2a) logm_x(t)'!Z38-'2a)answer'!$C38)/$CP$5</f>
        <v>3.0215112240827176E-2</v>
      </c>
      <c r="DT39" s="32">
        <f>('2a) logm_x(t)'!AB38-'2a) logm_x(t)'!AA38-'2a)answer'!$C38)/$CP$5</f>
        <v>-0.332515506599598</v>
      </c>
      <c r="DU39" s="32">
        <f>('2a) logm_x(t)'!AC38-'2a) logm_x(t)'!AB38-'2a)answer'!$C38)/$CP$5</f>
        <v>1.2558551612056728</v>
      </c>
      <c r="DV39" s="32">
        <f>('2a) logm_x(t)'!AD38-'2a) logm_x(t)'!AC38-'2a)answer'!$C38)/$CP$5</f>
        <v>0.35913032029177272</v>
      </c>
      <c r="DW39" s="32">
        <f>('2a) logm_x(t)'!AE38-'2a) logm_x(t)'!AD38-'2a)answer'!$C38)/$CP$5</f>
        <v>-0.69721975884223519</v>
      </c>
      <c r="DX39" s="32">
        <f>('2a) logm_x(t)'!AF38-'2a) logm_x(t)'!AE38-'2a)answer'!$C38)/$CP$5</f>
        <v>-9.5410162929559908E-2</v>
      </c>
      <c r="DY39" s="32">
        <f>('2a) logm_x(t)'!AG38-'2a) logm_x(t)'!AF38-'2a)answer'!$C38)/$CP$5</f>
        <v>1.4101540163280704</v>
      </c>
      <c r="DZ39" s="32">
        <f>('2a) logm_x(t)'!AH38-'2a) logm_x(t)'!AG38-'2a)answer'!$C38)/$CP$5</f>
        <v>-1.0187415994785269</v>
      </c>
      <c r="EA39" s="32">
        <f>('2a) logm_x(t)'!AI38-'2a) logm_x(t)'!AH38-'2a)answer'!$C38)/$CP$5</f>
        <v>0.50450011197081712</v>
      </c>
      <c r="EB39" s="32">
        <f>('2a) logm_x(t)'!AJ38-'2a) logm_x(t)'!AI38-'2a)answer'!$C38)/$CP$5</f>
        <v>-0.97804449355163592</v>
      </c>
      <c r="EC39" s="32">
        <f>('2a) logm_x(t)'!AK38-'2a) logm_x(t)'!AJ38-'2a)answer'!$C38)/$CP$5</f>
        <v>0.38234861808309467</v>
      </c>
      <c r="ED39" s="32">
        <f>('2a) logm_x(t)'!AL38-'2a) logm_x(t)'!AK38-'2a)answer'!$C38)/$CP$5</f>
        <v>-1.0062234677747295</v>
      </c>
      <c r="EE39" s="32">
        <f>('2a) logm_x(t)'!AM38-'2a) logm_x(t)'!AL38-'2a)answer'!$C38)/$CP$5</f>
        <v>1.7003045048101748</v>
      </c>
      <c r="EF39" s="32">
        <f>('2a) logm_x(t)'!AN38-'2a) logm_x(t)'!AM38-'2a)answer'!$C38)/$CP$5</f>
        <v>-0.26638487032247049</v>
      </c>
      <c r="EG39" s="32">
        <f>('2a) logm_x(t)'!AO38-'2a) logm_x(t)'!AN38-'2a)answer'!$C38)/$CP$5</f>
        <v>0.14058693661888738</v>
      </c>
      <c r="EH39" s="32">
        <f>('2a) logm_x(t)'!AP38-'2a) logm_x(t)'!AO38-'2a)answer'!$C38)/$CP$5</f>
        <v>-0.42242961759955822</v>
      </c>
      <c r="EI39" s="32">
        <f>('2a) logm_x(t)'!AQ38-'2a) logm_x(t)'!AP38-'2a)answer'!$C38)/$CP$5</f>
        <v>0.90609005215099514</v>
      </c>
      <c r="EJ39" s="32">
        <f>('2a) logm_x(t)'!AR38-'2a) logm_x(t)'!AQ38-'2a)answer'!$C38)/$CP$5</f>
        <v>-0.77708432531098615</v>
      </c>
      <c r="EK39" s="32">
        <f>('2a) logm_x(t)'!AS38-'2a) logm_x(t)'!AR38-'2a)answer'!$C38)/$CP$5</f>
        <v>0.37914959720583102</v>
      </c>
      <c r="EL39" s="32">
        <f>('2a) logm_x(t)'!AT38-'2a) logm_x(t)'!AS38-'2a)answer'!$C38)/$CP$5</f>
        <v>1.0718808532615045</v>
      </c>
      <c r="EM39" s="32">
        <f>('2a) logm_x(t)'!AU38-'2a) logm_x(t)'!AT38-'2a)answer'!$C38)/$CP$5</f>
        <v>0.70015897600107013</v>
      </c>
      <c r="EN39" s="32">
        <f>('2a) logm_x(t)'!AV38-'2a) logm_x(t)'!AU38-'2a)answer'!$C38)/$CP$5</f>
        <v>-1.4277681129729556</v>
      </c>
      <c r="EO39" s="32">
        <f>('2a) logm_x(t)'!AW38-'2a) logm_x(t)'!AV38-'2a)answer'!$C38)/$CP$5</f>
        <v>-0.18758423206171773</v>
      </c>
      <c r="EP39" s="32">
        <f>('2a) logm_x(t)'!AX38-'2a) logm_x(t)'!AW38-'2a)answer'!$C38)/$CP$5</f>
        <v>0.81396581713598748</v>
      </c>
      <c r="EQ39" s="32">
        <f>('2a) logm_x(t)'!AY38-'2a) logm_x(t)'!AX38-'2a)answer'!$C38)/$CP$5</f>
        <v>0.14318941012401387</v>
      </c>
      <c r="ER39" s="32">
        <f>('2a) logm_x(t)'!AZ38-'2a) logm_x(t)'!AY38-'2a)answer'!$C38)/$CP$5</f>
        <v>0.41900308191176427</v>
      </c>
      <c r="ES39" s="32">
        <f>('2a) logm_x(t)'!BA38-'2a) logm_x(t)'!AZ38-'2a)answer'!$C38)/$CP$5</f>
        <v>-0.54970378461061475</v>
      </c>
      <c r="ET39" s="32">
        <f>('2a) logm_x(t)'!BB38-'2a) logm_x(t)'!BA38-'2a)answer'!$C38)/$CP$5</f>
        <v>-1.0971079542168725</v>
      </c>
      <c r="EU39" s="32">
        <f>('2a) logm_x(t)'!BC38-'2a) logm_x(t)'!BB38-'2a)answer'!$C38)/$CP$5</f>
        <v>0.37460934771137328</v>
      </c>
      <c r="EV39" s="32">
        <f>('2a) logm_x(t)'!BD38-'2a) logm_x(t)'!BC38-'2a)answer'!$C38)/$CP$5</f>
        <v>0.97444076312747963</v>
      </c>
      <c r="EW39" s="32">
        <f>('2a) logm_x(t)'!BE38-'2a) logm_x(t)'!BD38-'2a)answer'!$C38)/$CP$5</f>
        <v>-0.65948667403535732</v>
      </c>
      <c r="EX39" s="32">
        <f>('2a) logm_x(t)'!BF38-'2a) logm_x(t)'!BE38-'2a)answer'!$C38)/$CP$5</f>
        <v>-0.84920277327348381</v>
      </c>
      <c r="EY39" s="32">
        <f>('2a) logm_x(t)'!BG38-'2a) logm_x(t)'!BF38-'2a)answer'!$C38)/$CP$5</f>
        <v>1.0569477416835722</v>
      </c>
      <c r="EZ39" s="32">
        <f>('2a) logm_x(t)'!BH38-'2a) logm_x(t)'!BG38-'2a)answer'!$C38)/$CP$5</f>
        <v>-0.26302189824384536</v>
      </c>
      <c r="FA39" s="32">
        <f>('2a) logm_x(t)'!BI38-'2a) logm_x(t)'!BH38-'2a)answer'!$C38)/$CP$5</f>
        <v>-0.13462159977852423</v>
      </c>
      <c r="FB39" s="32">
        <f>('2a) logm_x(t)'!BJ38-'2a) logm_x(t)'!BI38-'2a)answer'!$C38)/$CP$5</f>
        <v>-0.33161163599439936</v>
      </c>
      <c r="FC39" s="32">
        <f>('2a) logm_x(t)'!BK38-'2a) logm_x(t)'!BJ38-'2a)answer'!$C38)/$CP$5</f>
        <v>-0.13705364331679706</v>
      </c>
      <c r="FD39" s="32">
        <f>('2a) logm_x(t)'!BL38-'2a) logm_x(t)'!BK38-'2a)answer'!$C38)/$CP$5</f>
        <v>-0.59285888221183647</v>
      </c>
      <c r="FE39" s="32">
        <f>('2a) logm_x(t)'!BM38-'2a) logm_x(t)'!BL38-'2a)answer'!$C38)/$CP$5</f>
        <v>0.48834883066947116</v>
      </c>
      <c r="FF39" s="32">
        <f>('2a) logm_x(t)'!BN38-'2a) logm_x(t)'!BM38-'2a)answer'!$C38)/$CP$5</f>
        <v>0.20521894797365245</v>
      </c>
      <c r="FG39" s="32">
        <f>('2a) logm_x(t)'!BO38-'2a) logm_x(t)'!BN38-'2a)answer'!$C38)/$CP$5</f>
        <v>1.3805600309856521</v>
      </c>
      <c r="FH39" s="32">
        <f>('2a) logm_x(t)'!BP38-'2a) logm_x(t)'!BO38-'2a)answer'!$C38)/$CP$5</f>
        <v>-0.26711961858545386</v>
      </c>
      <c r="FI39" s="32">
        <f>('2a) logm_x(t)'!BQ38-'2a) logm_x(t)'!BP38-'2a)answer'!$C38)/$CP$5</f>
        <v>0.48375159575699167</v>
      </c>
      <c r="FJ39" s="32">
        <f>('2a) logm_x(t)'!BR38-'2a) logm_x(t)'!BQ38-'2a)answer'!$C38)/$CP$5</f>
        <v>-1.7198080725446721E-2</v>
      </c>
      <c r="FK39" s="32">
        <f>('2a) logm_x(t)'!BS38-'2a) logm_x(t)'!BR38-'2a)answer'!$C38)/$CP$5</f>
        <v>0.26148665473598315</v>
      </c>
      <c r="FL39" s="32">
        <f>('2a) logm_x(t)'!BT38-'2a) logm_x(t)'!BS38-'2a)answer'!$C38)/$CP$5</f>
        <v>-0.39789421695144006</v>
      </c>
      <c r="FM39" s="32">
        <f>('2a) logm_x(t)'!BU38-'2a) logm_x(t)'!BT38-'2a)answer'!$C38)/$CP$5</f>
        <v>-0.58153902038615346</v>
      </c>
      <c r="FN39" s="32">
        <f>('2a) logm_x(t)'!BV38-'2a) logm_x(t)'!BU38-'2a)answer'!$C38)/$CP$5</f>
        <v>0.93882427157030424</v>
      </c>
      <c r="FO39" s="32">
        <f>('2a) logm_x(t)'!BW38-'2a) logm_x(t)'!BV38-'2a)answer'!$C38)/$CP$5</f>
        <v>0.18308870969948005</v>
      </c>
      <c r="FP39" s="32">
        <f>('2a) logm_x(t)'!BX38-'2a) logm_x(t)'!BW38-'2a)answer'!$C38)/$CP$5</f>
        <v>1.0035311461993841</v>
      </c>
      <c r="FQ39" s="32">
        <f>('2a) logm_x(t)'!BY38-'2a) logm_x(t)'!BX38-'2a)answer'!$C38)/$CP$5</f>
        <v>-0.48224698334017957</v>
      </c>
      <c r="FR39" s="32">
        <f>('2a) logm_x(t)'!BZ38-'2a) logm_x(t)'!BY38-'2a)answer'!$C38)/$CP$5</f>
        <v>-1.5978354897625833</v>
      </c>
      <c r="FS39" s="32">
        <f>('2a) logm_x(t)'!CA38-'2a) logm_x(t)'!BZ38-'2a)answer'!$C38)/$CP$5</f>
        <v>2.2486575917559857</v>
      </c>
      <c r="FT39" s="32">
        <f>('2a) logm_x(t)'!CB38-'2a) logm_x(t)'!CA38-'2a)answer'!$C38)/$CP$5</f>
        <v>-0.40342156137628571</v>
      </c>
      <c r="FU39" s="32">
        <f>('2a) logm_x(t)'!CC38-'2a) logm_x(t)'!CB38-'2a)answer'!$C38)/$CP$5</f>
        <v>-0.14500984493036398</v>
      </c>
      <c r="FV39" s="32">
        <f>('2a) logm_x(t)'!CD38-'2a) logm_x(t)'!CC38-'2a)answer'!$C38)/$CP$5</f>
        <v>-0.89432989895501636</v>
      </c>
      <c r="FW39" s="32">
        <f>('2a) logm_x(t)'!CE38-'2a) logm_x(t)'!CD38-'2a)answer'!$C38)/$CP$5</f>
        <v>7.5053106892372049E-4</v>
      </c>
      <c r="FX39" s="32">
        <f>('2a) logm_x(t)'!CF38-'2a) logm_x(t)'!CE38-'2a)answer'!$C38)/$CP$5</f>
        <v>6.1180356438833759E-2</v>
      </c>
      <c r="FY39" s="32">
        <f>('2a) logm_x(t)'!CG38-'2a) logm_x(t)'!CF38-'2a)answer'!$C38)/$CP$5</f>
        <v>-0.72508060174106548</v>
      </c>
      <c r="FZ39" s="32">
        <f>('2a) logm_x(t)'!CH38-'2a) logm_x(t)'!CG38-'2a)answer'!$C38)/$CP$5</f>
        <v>0.98046108237569007</v>
      </c>
      <c r="GA39" s="32">
        <f>('2a) logm_x(t)'!CI38-'2a) logm_x(t)'!CH38-'2a)answer'!$C38)/$CP$5</f>
        <v>-0.12816102328133389</v>
      </c>
      <c r="GB39" s="32">
        <f>('2a) logm_x(t)'!CJ38-'2a) logm_x(t)'!CI38-'2a)answer'!$C38)/$CP$5</f>
        <v>0.25454727254847737</v>
      </c>
      <c r="GC39" s="32">
        <f>('2a) logm_x(t)'!CK38-'2a) logm_x(t)'!CJ38-'2a)answer'!$C38)/$CP$5</f>
        <v>-0.19407320457432006</v>
      </c>
      <c r="GD39" s="32">
        <f>('2a) logm_x(t)'!CL38-'2a) logm_x(t)'!CK38-'2a)answer'!$C38)/$CP$5</f>
        <v>0.45080024219295789</v>
      </c>
      <c r="GE39" s="32">
        <f>('2a) logm_x(t)'!CM38-'2a) logm_x(t)'!CL38-'2a)answer'!$C38)/$CP$5</f>
        <v>-0.67331425250662502</v>
      </c>
      <c r="GF39" s="32">
        <f>('2a) logm_x(t)'!CN38-'2a) logm_x(t)'!CM38-'2a)answer'!$C38)/$CP$5</f>
        <v>0.60172916573907398</v>
      </c>
    </row>
    <row r="40" spans="1:188" x14ac:dyDescent="0.25">
      <c r="A40" s="31">
        <f>'2a) logm_x(t)'!A39</f>
        <v>36</v>
      </c>
      <c r="B40" s="32"/>
      <c r="C40" s="32">
        <f>IFERROR(('2a) logm_x(t)'!C39-'2a) logm_x(t)'!B39-'2a)answer'!$C39)^2,"")</f>
        <v>4.5057439302381132E-2</v>
      </c>
      <c r="D40" s="32">
        <f>IFERROR(('2a) logm_x(t)'!D39-'2a) logm_x(t)'!C39-'2a)answer'!$C39)^2,"")</f>
        <v>6.7137263862083185E-2</v>
      </c>
      <c r="E40" s="32">
        <f>IFERROR(('2a) logm_x(t)'!E39-'2a) logm_x(t)'!D39-'2a)answer'!$C39)^2,"")</f>
        <v>2.2547026712429231E-2</v>
      </c>
      <c r="F40" s="32">
        <f>IFERROR(('2a) logm_x(t)'!F39-'2a) logm_x(t)'!E39-'2a)answer'!$C39)^2,"")</f>
        <v>4.0279496763362833E-3</v>
      </c>
      <c r="G40" s="32">
        <f>IFERROR(('2a) logm_x(t)'!G39-'2a) logm_x(t)'!F39-'2a)answer'!$C39)^2,"")</f>
        <v>4.2597666665164562E-7</v>
      </c>
      <c r="H40" s="32">
        <f>IFERROR(('2a) logm_x(t)'!H39-'2a) logm_x(t)'!G39-'2a)answer'!$C39)^2,"")</f>
        <v>9.7589787208344665E-3</v>
      </c>
      <c r="I40" s="32">
        <f>IFERROR(('2a) logm_x(t)'!I39-'2a) logm_x(t)'!H39-'2a)answer'!$C39)^2,"")</f>
        <v>7.0404681435749126E-3</v>
      </c>
      <c r="J40" s="32">
        <f>IFERROR(('2a) logm_x(t)'!J39-'2a) logm_x(t)'!I39-'2a)answer'!$C39)^2,"")</f>
        <v>4.8788462031707571E-4</v>
      </c>
      <c r="K40" s="32">
        <f>IFERROR(('2a) logm_x(t)'!K39-'2a) logm_x(t)'!J39-'2a)answer'!$C39)^2,"")</f>
        <v>6.9240087264167227E-5</v>
      </c>
      <c r="L40" s="32">
        <f>IFERROR(('2a) logm_x(t)'!L39-'2a) logm_x(t)'!K39-'2a)answer'!$C39)^2,"")</f>
        <v>1.0900997659442529E-2</v>
      </c>
      <c r="M40" s="32">
        <f>IFERROR(('2a) logm_x(t)'!M39-'2a) logm_x(t)'!L39-'2a)answer'!$C39)^2,"")</f>
        <v>6.6747041618917327E-5</v>
      </c>
      <c r="N40" s="32">
        <f>IFERROR(('2a) logm_x(t)'!N39-'2a) logm_x(t)'!M39-'2a)answer'!$C39)^2,"")</f>
        <v>2.7910744218754363E-2</v>
      </c>
      <c r="O40" s="32">
        <f>IFERROR(('2a) logm_x(t)'!O39-'2a) logm_x(t)'!N39-'2a)answer'!$C39)^2,"")</f>
        <v>5.2795039024193469E-2</v>
      </c>
      <c r="P40" s="32">
        <f>IFERROR(('2a) logm_x(t)'!P39-'2a) logm_x(t)'!O39-'2a)answer'!$C39)^2,"")</f>
        <v>3.627330075748654E-2</v>
      </c>
      <c r="Q40" s="32">
        <f>IFERROR(('2a) logm_x(t)'!Q39-'2a) logm_x(t)'!P39-'2a)answer'!$C39)^2,"")</f>
        <v>9.5716612750885663E-4</v>
      </c>
      <c r="R40" s="32">
        <f>IFERROR(('2a) logm_x(t)'!R39-'2a) logm_x(t)'!Q39-'2a)answer'!$C39)^2,"")</f>
        <v>2.3623444274405627E-3</v>
      </c>
      <c r="S40" s="32">
        <f>IFERROR(('2a) logm_x(t)'!S39-'2a) logm_x(t)'!R39-'2a)answer'!$C39)^2,"")</f>
        <v>9.0904768391791735E-2</v>
      </c>
      <c r="T40" s="32">
        <f>IFERROR(('2a) logm_x(t)'!T39-'2a) logm_x(t)'!S39-'2a)answer'!$C39)^2,"")</f>
        <v>1.939529179127103E-2</v>
      </c>
      <c r="U40" s="32">
        <f>IFERROR(('2a) logm_x(t)'!U39-'2a) logm_x(t)'!T39-'2a)answer'!$C39)^2,"")</f>
        <v>3.5159517377898568E-3</v>
      </c>
      <c r="V40" s="32">
        <f>IFERROR(('2a) logm_x(t)'!V39-'2a) logm_x(t)'!U39-'2a)answer'!$C39)^2,"")</f>
        <v>1.131934428670075E-2</v>
      </c>
      <c r="W40" s="32">
        <f>IFERROR(('2a) logm_x(t)'!W39-'2a) logm_x(t)'!V39-'2a)answer'!$C39)^2,"")</f>
        <v>1.1317607109910912E-3</v>
      </c>
      <c r="X40" s="32">
        <f>IFERROR(('2a) logm_x(t)'!X39-'2a) logm_x(t)'!W39-'2a)answer'!$C39)^2,"")</f>
        <v>8.7679865127868087E-2</v>
      </c>
      <c r="Y40" s="32">
        <f>IFERROR(('2a) logm_x(t)'!Y39-'2a) logm_x(t)'!X39-'2a)answer'!$C39)^2,"")</f>
        <v>1.5920596846235079E-3</v>
      </c>
      <c r="Z40" s="32">
        <f>IFERROR(('2a) logm_x(t)'!Z39-'2a) logm_x(t)'!Y39-'2a)answer'!$C39)^2,"")</f>
        <v>2.0931566961549342E-2</v>
      </c>
      <c r="AA40" s="32">
        <f>IFERROR(('2a) logm_x(t)'!AA39-'2a) logm_x(t)'!Z39-'2a)answer'!$C39)^2,"")</f>
        <v>5.0063798517024482E-3</v>
      </c>
      <c r="AB40" s="32">
        <f>IFERROR(('2a) logm_x(t)'!AB39-'2a) logm_x(t)'!AA39-'2a)answer'!$C39)^2,"")</f>
        <v>1.1649542586135899E-2</v>
      </c>
      <c r="AC40" s="32">
        <f>IFERROR(('2a) logm_x(t)'!AC39-'2a) logm_x(t)'!AB39-'2a)answer'!$C39)^2,"")</f>
        <v>2.9413919025369621E-6</v>
      </c>
      <c r="AD40" s="32">
        <f>IFERROR(('2a) logm_x(t)'!AD39-'2a) logm_x(t)'!AC39-'2a)answer'!$C39)^2,"")</f>
        <v>7.5779590846429563E-3</v>
      </c>
      <c r="AE40" s="32">
        <f>IFERROR(('2a) logm_x(t)'!AE39-'2a) logm_x(t)'!AD39-'2a)answer'!$C39)^2,"")</f>
        <v>4.9568660350413308E-3</v>
      </c>
      <c r="AF40" s="32">
        <f>IFERROR(('2a) logm_x(t)'!AF39-'2a) logm_x(t)'!AE39-'2a)answer'!$C39)^2,"")</f>
        <v>1.4541368415356014E-3</v>
      </c>
      <c r="AG40" s="32">
        <f>IFERROR(('2a) logm_x(t)'!AG39-'2a) logm_x(t)'!AF39-'2a)answer'!$C39)^2,"")</f>
        <v>6.4175624793614286E-2</v>
      </c>
      <c r="AH40" s="32">
        <f>IFERROR(('2a) logm_x(t)'!AH39-'2a) logm_x(t)'!AG39-'2a)answer'!$C39)^2,"")</f>
        <v>7.7731273501231203E-5</v>
      </c>
      <c r="AI40" s="32">
        <f>IFERROR(('2a) logm_x(t)'!AI39-'2a) logm_x(t)'!AH39-'2a)answer'!$C39)^2,"")</f>
        <v>1.8678033855027449E-3</v>
      </c>
      <c r="AJ40" s="32">
        <f>IFERROR(('2a) logm_x(t)'!AJ39-'2a) logm_x(t)'!AI39-'2a)answer'!$C39)^2,"")</f>
        <v>6.0195324353306164E-3</v>
      </c>
      <c r="AK40" s="32">
        <f>IFERROR(('2a) logm_x(t)'!AK39-'2a) logm_x(t)'!AJ39-'2a)answer'!$C39)^2,"")</f>
        <v>1.0077003323656257E-2</v>
      </c>
      <c r="AL40" s="32">
        <f>IFERROR(('2a) logm_x(t)'!AL39-'2a) logm_x(t)'!AK39-'2a)answer'!$C39)^2,"")</f>
        <v>2.1188499473700721E-2</v>
      </c>
      <c r="AM40" s="32">
        <f>IFERROR(('2a) logm_x(t)'!AM39-'2a) logm_x(t)'!AL39-'2a)answer'!$C39)^2,"")</f>
        <v>1.6904292842860858E-5</v>
      </c>
      <c r="AN40" s="32">
        <f>IFERROR(('2a) logm_x(t)'!AN39-'2a) logm_x(t)'!AM39-'2a)answer'!$C39)^2,"")</f>
        <v>2.6833923466531445E-4</v>
      </c>
      <c r="AO40" s="32">
        <f>IFERROR(('2a) logm_x(t)'!AO39-'2a) logm_x(t)'!AN39-'2a)answer'!$C39)^2,"")</f>
        <v>5.1351055283402878E-4</v>
      </c>
      <c r="AP40" s="32">
        <f>IFERROR(('2a) logm_x(t)'!AP39-'2a) logm_x(t)'!AO39-'2a)answer'!$C39)^2,"")</f>
        <v>1.8710840000610357E-3</v>
      </c>
      <c r="AQ40" s="32">
        <f>IFERROR(('2a) logm_x(t)'!AQ39-'2a) logm_x(t)'!AP39-'2a)answer'!$C39)^2,"")</f>
        <v>2.1263377140780877E-2</v>
      </c>
      <c r="AR40" s="32">
        <f>IFERROR(('2a) logm_x(t)'!AR39-'2a) logm_x(t)'!AQ39-'2a)answer'!$C39)^2,"")</f>
        <v>3.8206872070979275E-3</v>
      </c>
      <c r="AS40" s="32">
        <f>IFERROR(('2a) logm_x(t)'!AS39-'2a) logm_x(t)'!AR39-'2a)answer'!$C39)^2,"")</f>
        <v>4.9405319945985952E-2</v>
      </c>
      <c r="AT40" s="32">
        <f>IFERROR(('2a) logm_x(t)'!AT39-'2a) logm_x(t)'!AS39-'2a)answer'!$C39)^2,"")</f>
        <v>9.5400430066475209E-3</v>
      </c>
      <c r="AU40" s="32">
        <f>IFERROR(('2a) logm_x(t)'!AU39-'2a) logm_x(t)'!AT39-'2a)answer'!$C39)^2,"")</f>
        <v>3.1192551964184648E-2</v>
      </c>
      <c r="AV40" s="32">
        <f>IFERROR(('2a) logm_x(t)'!AV39-'2a) logm_x(t)'!AU39-'2a)answer'!$C39)^2,"")</f>
        <v>1.7683203883584016E-2</v>
      </c>
      <c r="AW40" s="32">
        <f>IFERROR(('2a) logm_x(t)'!AW39-'2a) logm_x(t)'!AV39-'2a)answer'!$C39)^2,"")</f>
        <v>2.8774052808346159E-5</v>
      </c>
      <c r="AX40" s="32">
        <f>IFERROR(('2a) logm_x(t)'!AX39-'2a) logm_x(t)'!AW39-'2a)answer'!$C39)^2,"")</f>
        <v>5.4215102415205712E-5</v>
      </c>
      <c r="AY40" s="32">
        <f>IFERROR(('2a) logm_x(t)'!AY39-'2a) logm_x(t)'!AX39-'2a)answer'!$C39)^2,"")</f>
        <v>1.5925962973990493E-3</v>
      </c>
      <c r="AZ40" s="32">
        <f>IFERROR(('2a) logm_x(t)'!AZ39-'2a) logm_x(t)'!AY39-'2a)answer'!$C39)^2,"")</f>
        <v>2.119493390787955E-3</v>
      </c>
      <c r="BA40" s="32">
        <f>IFERROR(('2a) logm_x(t)'!BA39-'2a) logm_x(t)'!AZ39-'2a)answer'!$C39)^2,"")</f>
        <v>7.6248820656536591E-3</v>
      </c>
      <c r="BB40" s="32">
        <f>IFERROR(('2a) logm_x(t)'!BB39-'2a) logm_x(t)'!BA39-'2a)answer'!$C39)^2,"")</f>
        <v>4.2410965175046963E-5</v>
      </c>
      <c r="BC40" s="32">
        <f>IFERROR(('2a) logm_x(t)'!BC39-'2a) logm_x(t)'!BB39-'2a)answer'!$C39)^2,"")</f>
        <v>4.0647877205054216E-2</v>
      </c>
      <c r="BD40" s="32">
        <f>IFERROR(('2a) logm_x(t)'!BD39-'2a) logm_x(t)'!BC39-'2a)answer'!$C39)^2,"")</f>
        <v>3.4890228648350361E-3</v>
      </c>
      <c r="BE40" s="32">
        <f>IFERROR(('2a) logm_x(t)'!BE39-'2a) logm_x(t)'!BD39-'2a)answer'!$C39)^2,"")</f>
        <v>2.4235671142178835E-2</v>
      </c>
      <c r="BF40" s="32">
        <f>IFERROR(('2a) logm_x(t)'!BF39-'2a) logm_x(t)'!BE39-'2a)answer'!$C39)^2,"")</f>
        <v>1.3350756396085043E-2</v>
      </c>
      <c r="BG40" s="32">
        <f>IFERROR(('2a) logm_x(t)'!BG39-'2a) logm_x(t)'!BF39-'2a)answer'!$C39)^2,"")</f>
        <v>1.0109082099544449E-2</v>
      </c>
      <c r="BH40" s="32">
        <f>IFERROR(('2a) logm_x(t)'!BH39-'2a) logm_x(t)'!BG39-'2a)answer'!$C39)^2,"")</f>
        <v>4.8580228782244987E-4</v>
      </c>
      <c r="BI40" s="32">
        <f>IFERROR(('2a) logm_x(t)'!BI39-'2a) logm_x(t)'!BH39-'2a)answer'!$C39)^2,"")</f>
        <v>2.0732291434689496E-3</v>
      </c>
      <c r="BJ40" s="32">
        <f>IFERROR(('2a) logm_x(t)'!BJ39-'2a) logm_x(t)'!BI39-'2a)answer'!$C39)^2,"")</f>
        <v>2.8902000734672764E-3</v>
      </c>
      <c r="BK40" s="32">
        <f>IFERROR(('2a) logm_x(t)'!BK39-'2a) logm_x(t)'!BJ39-'2a)answer'!$C39)^2,"")</f>
        <v>1.1082279714819338E-3</v>
      </c>
      <c r="BL40" s="32">
        <f>IFERROR(('2a) logm_x(t)'!BL39-'2a) logm_x(t)'!BK39-'2a)answer'!$C39)^2,"")</f>
        <v>1.6294462186130756E-2</v>
      </c>
      <c r="BM40" s="32">
        <f>IFERROR(('2a) logm_x(t)'!BM39-'2a) logm_x(t)'!BL39-'2a)answer'!$C39)^2,"")</f>
        <v>3.795783447742136E-3</v>
      </c>
      <c r="BN40" s="32">
        <f>IFERROR(('2a) logm_x(t)'!BN39-'2a) logm_x(t)'!BM39-'2a)answer'!$C39)^2,"")</f>
        <v>6.196389203932897E-2</v>
      </c>
      <c r="BO40" s="32">
        <f>IFERROR(('2a) logm_x(t)'!BO39-'2a) logm_x(t)'!BN39-'2a)answer'!$C39)^2,"")</f>
        <v>3.806863098409654E-2</v>
      </c>
      <c r="BP40" s="32">
        <f>IFERROR(('2a) logm_x(t)'!BP39-'2a) logm_x(t)'!BO39-'2a)answer'!$C39)^2,"")</f>
        <v>2.8365632003180831E-3</v>
      </c>
      <c r="BQ40" s="32">
        <f>IFERROR(('2a) logm_x(t)'!BQ39-'2a) logm_x(t)'!BP39-'2a)answer'!$C39)^2,"")</f>
        <v>4.327456195222628E-2</v>
      </c>
      <c r="BR40" s="32">
        <f>IFERROR(('2a) logm_x(t)'!BR39-'2a) logm_x(t)'!BQ39-'2a)answer'!$C39)^2,"")</f>
        <v>2.5155313306898075E-2</v>
      </c>
      <c r="BS40" s="32">
        <f>IFERROR(('2a) logm_x(t)'!BS39-'2a) logm_x(t)'!BR39-'2a)answer'!$C39)^2,"")</f>
        <v>5.7407392378682157E-2</v>
      </c>
      <c r="BT40" s="32">
        <f>IFERROR(('2a) logm_x(t)'!BT39-'2a) logm_x(t)'!BS39-'2a)answer'!$C39)^2,"")</f>
        <v>8.6578917346686365E-2</v>
      </c>
      <c r="BU40" s="32">
        <f>IFERROR(('2a) logm_x(t)'!BU39-'2a) logm_x(t)'!BT39-'2a)answer'!$C39)^2,"")</f>
        <v>1.5900656271175539E-2</v>
      </c>
      <c r="BV40" s="32">
        <f>IFERROR(('2a) logm_x(t)'!BV39-'2a) logm_x(t)'!BU39-'2a)answer'!$C39)^2,"")</f>
        <v>9.3074280597726597E-4</v>
      </c>
      <c r="BW40" s="32">
        <f>IFERROR(('2a) logm_x(t)'!BW39-'2a) logm_x(t)'!BV39-'2a)answer'!$C39)^2,"")</f>
        <v>2.3785061433811414E-2</v>
      </c>
      <c r="BX40" s="32">
        <f>IFERROR(('2a) logm_x(t)'!BX39-'2a) logm_x(t)'!BW39-'2a)answer'!$C39)^2,"")</f>
        <v>3.2226239760707468E-3</v>
      </c>
      <c r="BY40" s="32">
        <f>IFERROR(('2a) logm_x(t)'!BY39-'2a) logm_x(t)'!BX39-'2a)answer'!$C39)^2,"")</f>
        <v>1.325674651515828E-4</v>
      </c>
      <c r="BZ40" s="32">
        <f>IFERROR(('2a) logm_x(t)'!BZ39-'2a) logm_x(t)'!BY39-'2a)answer'!$C39)^2,"")</f>
        <v>5.2600981523370557E-3</v>
      </c>
      <c r="CA40" s="32">
        <f>IFERROR(('2a) logm_x(t)'!CA39-'2a) logm_x(t)'!BZ39-'2a)answer'!$C39)^2,"")</f>
        <v>7.0683151614261389E-4</v>
      </c>
      <c r="CB40" s="32">
        <f>IFERROR(('2a) logm_x(t)'!CB39-'2a) logm_x(t)'!CA39-'2a)answer'!$C39)^2,"")</f>
        <v>2.367186728050411E-3</v>
      </c>
      <c r="CC40" s="32">
        <f>IFERROR(('2a) logm_x(t)'!CC39-'2a) logm_x(t)'!CB39-'2a)answer'!$C39)^2,"")</f>
        <v>2.4760381385810125E-2</v>
      </c>
      <c r="CD40" s="32">
        <f>IFERROR(('2a) logm_x(t)'!CD39-'2a) logm_x(t)'!CC39-'2a)answer'!$C39)^2,"")</f>
        <v>3.9157050699731639E-2</v>
      </c>
      <c r="CE40" s="32">
        <f>IFERROR(('2a) logm_x(t)'!CE39-'2a) logm_x(t)'!CD39-'2a)answer'!$C39)^2,"")</f>
        <v>8.9561834591794125E-9</v>
      </c>
      <c r="CF40" s="32">
        <f>IFERROR(('2a) logm_x(t)'!CF39-'2a) logm_x(t)'!CE39-'2a)answer'!$C39)^2,"")</f>
        <v>7.8701744370043361E-3</v>
      </c>
      <c r="CG40" s="32">
        <f>IFERROR(('2a) logm_x(t)'!CG39-'2a) logm_x(t)'!CF39-'2a)answer'!$C39)^2,"")</f>
        <v>1.5031850120762238E-2</v>
      </c>
      <c r="CH40" s="32">
        <f>IFERROR(('2a) logm_x(t)'!CH39-'2a) logm_x(t)'!CG39-'2a)answer'!$C39)^2,"")</f>
        <v>8.596008995084126E-5</v>
      </c>
      <c r="CI40" s="32">
        <f>IFERROR(('2a) logm_x(t)'!CI39-'2a) logm_x(t)'!CH39-'2a)answer'!$C39)^2,"")</f>
        <v>6.3234885132621484E-4</v>
      </c>
      <c r="CJ40" s="32">
        <f>IFERROR(('2a) logm_x(t)'!CJ39-'2a) logm_x(t)'!CI39-'2a)answer'!$C39)^2,"")</f>
        <v>3.3963176651087171E-3</v>
      </c>
      <c r="CK40" s="32">
        <f>IFERROR(('2a) logm_x(t)'!CK39-'2a) logm_x(t)'!CJ39-'2a)answer'!$C39)^2,"")</f>
        <v>5.6015214568333619E-3</v>
      </c>
      <c r="CL40" s="32">
        <f>IFERROR(('2a) logm_x(t)'!CL39-'2a) logm_x(t)'!CK39-'2a)answer'!$C39)^2,"")</f>
        <v>3.6769225610168679E-3</v>
      </c>
      <c r="CM40" s="32">
        <f>IFERROR(('2a) logm_x(t)'!CM39-'2a) logm_x(t)'!CL39-'2a)answer'!$C39)^2,"")</f>
        <v>1.6307123200443151E-2</v>
      </c>
      <c r="CN40" s="32">
        <f>IFERROR(('2a) logm_x(t)'!CN39-'2a) logm_x(t)'!CM39-'2a)answer'!$C39)^2,"")</f>
        <v>5.0137649840938981E-4</v>
      </c>
      <c r="CT40" s="31">
        <f t="shared" si="4"/>
        <v>36</v>
      </c>
      <c r="CU40" s="32">
        <f>('2a) logm_x(t)'!C39-'2a) logm_x(t)'!B39-'2a)answer'!$C39)/$CP$5</f>
        <v>-1.5208116353429157</v>
      </c>
      <c r="CV40" s="32">
        <f>('2a) logm_x(t)'!D39-'2a) logm_x(t)'!C39-'2a)answer'!$C39)/$CP$5</f>
        <v>1.8564103980893076</v>
      </c>
      <c r="CW40" s="32">
        <f>('2a) logm_x(t)'!E39-'2a) logm_x(t)'!D39-'2a)answer'!$C39)/$CP$5</f>
        <v>-1.0758130622269702</v>
      </c>
      <c r="CX40" s="32">
        <f>('2a) logm_x(t)'!F39-'2a) logm_x(t)'!E39-'2a)answer'!$C39)/$CP$5</f>
        <v>0.45470967129529066</v>
      </c>
      <c r="CY40" s="32">
        <f>('2a) logm_x(t)'!G39-'2a) logm_x(t)'!F39-'2a)answer'!$C39)/$CP$5</f>
        <v>4.67611387507015E-3</v>
      </c>
      <c r="CZ40" s="32">
        <f>('2a) logm_x(t)'!H39-'2a) logm_x(t)'!G39-'2a)answer'!$C39)/$CP$5</f>
        <v>0.70777359919754534</v>
      </c>
      <c r="DA40" s="32">
        <f>('2a) logm_x(t)'!I39-'2a) logm_x(t)'!H39-'2a)answer'!$C39)/$CP$5</f>
        <v>-0.60116396785638182</v>
      </c>
      <c r="DB40" s="32">
        <f>('2a) logm_x(t)'!J39-'2a) logm_x(t)'!I39-'2a)answer'!$C39)/$CP$5</f>
        <v>-0.15825255751632253</v>
      </c>
      <c r="DC40" s="32">
        <f>('2a) logm_x(t)'!K39-'2a) logm_x(t)'!J39-'2a)answer'!$C39)/$CP$5</f>
        <v>5.9617117868009911E-2</v>
      </c>
      <c r="DD40" s="32">
        <f>('2a) logm_x(t)'!L39-'2a) logm_x(t)'!K39-'2a)answer'!$C39)/$CP$5</f>
        <v>-0.74804081820799018</v>
      </c>
      <c r="DE40" s="32">
        <f>('2a) logm_x(t)'!M39-'2a) logm_x(t)'!L39-'2a)answer'!$C39)/$CP$5</f>
        <v>-5.8533997428886278E-2</v>
      </c>
      <c r="DF40" s="32">
        <f>('2a) logm_x(t)'!N39-'2a) logm_x(t)'!M39-'2a)answer'!$C39)/$CP$5</f>
        <v>1.1969551613130063</v>
      </c>
      <c r="DG40" s="32">
        <f>('2a) logm_x(t)'!O39-'2a) logm_x(t)'!N39-'2a)answer'!$C39)/$CP$5</f>
        <v>-1.6462232498374167</v>
      </c>
      <c r="DH40" s="32">
        <f>('2a) logm_x(t)'!P39-'2a) logm_x(t)'!O39-'2a)answer'!$C39)/$CP$5</f>
        <v>1.3645382428011761</v>
      </c>
      <c r="DI40" s="32">
        <f>('2a) logm_x(t)'!Q39-'2a) logm_x(t)'!P39-'2a)answer'!$C39)/$CP$5</f>
        <v>0.22165923702572002</v>
      </c>
      <c r="DJ40" s="32">
        <f>('2a) logm_x(t)'!R39-'2a) logm_x(t)'!Q39-'2a)answer'!$C39)/$CP$5</f>
        <v>0.34822807508049908</v>
      </c>
      <c r="DK40" s="32">
        <f>('2a) logm_x(t)'!S39-'2a) logm_x(t)'!R39-'2a)answer'!$C39)/$CP$5</f>
        <v>-2.1601579397203867</v>
      </c>
      <c r="DL40" s="32">
        <f>('2a) logm_x(t)'!T39-'2a) logm_x(t)'!S39-'2a)answer'!$C39)/$CP$5</f>
        <v>0.9977927229306699</v>
      </c>
      <c r="DM40" s="32">
        <f>('2a) logm_x(t)'!U39-'2a) logm_x(t)'!T39-'2a)answer'!$C39)/$CP$5</f>
        <v>-0.4248284822121613</v>
      </c>
      <c r="DN40" s="32">
        <f>('2a) logm_x(t)'!V39-'2a) logm_x(t)'!U39-'2a)answer'!$C39)/$CP$5</f>
        <v>0.7622594341546487</v>
      </c>
      <c r="DO40" s="32">
        <f>('2a) logm_x(t)'!W39-'2a) logm_x(t)'!V39-'2a)answer'!$C39)/$CP$5</f>
        <v>-0.24102910052253126</v>
      </c>
      <c r="DP40" s="32">
        <f>('2a) logm_x(t)'!X39-'2a) logm_x(t)'!W39-'2a)answer'!$C39)/$CP$5</f>
        <v>-2.1214954757058422</v>
      </c>
      <c r="DQ40" s="32">
        <f>('2a) logm_x(t)'!Y39-'2a) logm_x(t)'!X39-'2a)answer'!$C39)/$CP$5</f>
        <v>0.28587214862605298</v>
      </c>
      <c r="DR40" s="32">
        <f>('2a) logm_x(t)'!Z39-'2a) logm_x(t)'!Y39-'2a)answer'!$C39)/$CP$5</f>
        <v>-1.0365566544643949</v>
      </c>
      <c r="DS40" s="32">
        <f>('2a) logm_x(t)'!AA39-'2a) logm_x(t)'!Z39-'2a)answer'!$C39)/$CP$5</f>
        <v>0.50693709568810741</v>
      </c>
      <c r="DT40" s="32">
        <f>('2a) logm_x(t)'!AB39-'2a) logm_x(t)'!AA39-'2a)answer'!$C39)/$CP$5</f>
        <v>0.77329750694173183</v>
      </c>
      <c r="DU40" s="32">
        <f>('2a) logm_x(t)'!AC39-'2a) logm_x(t)'!AB39-'2a)answer'!$C39)/$CP$5</f>
        <v>-1.2287643978102799E-2</v>
      </c>
      <c r="DV40" s="32">
        <f>('2a) logm_x(t)'!AD39-'2a) logm_x(t)'!AC39-'2a)answer'!$C39)/$CP$5</f>
        <v>0.62368931156307195</v>
      </c>
      <c r="DW40" s="32">
        <f>('2a) logm_x(t)'!AE39-'2a) logm_x(t)'!AD39-'2a)answer'!$C39)/$CP$5</f>
        <v>0.50442402620605664</v>
      </c>
      <c r="DX40" s="32">
        <f>('2a) logm_x(t)'!AF39-'2a) logm_x(t)'!AE39-'2a)answer'!$C39)/$CP$5</f>
        <v>0.27320888082000511</v>
      </c>
      <c r="DY40" s="32">
        <f>('2a) logm_x(t)'!AG39-'2a) logm_x(t)'!AF39-'2a)answer'!$C39)/$CP$5</f>
        <v>-1.8150024940111507</v>
      </c>
      <c r="DZ40" s="32">
        <f>('2a) logm_x(t)'!AH39-'2a) logm_x(t)'!AG39-'2a)answer'!$C39)/$CP$5</f>
        <v>6.3166972874061422E-2</v>
      </c>
      <c r="EA40" s="32">
        <f>('2a) logm_x(t)'!AI39-'2a) logm_x(t)'!AH39-'2a)answer'!$C39)/$CP$5</f>
        <v>0.30964049460530696</v>
      </c>
      <c r="EB40" s="32">
        <f>('2a) logm_x(t)'!AJ39-'2a) logm_x(t)'!AI39-'2a)answer'!$C39)/$CP$5</f>
        <v>0.555870405495828</v>
      </c>
      <c r="EC40" s="32">
        <f>('2a) logm_x(t)'!AK39-'2a) logm_x(t)'!AJ39-'2a)answer'!$C39)/$CP$5</f>
        <v>-0.71921357212905723</v>
      </c>
      <c r="ED40" s="32">
        <f>('2a) logm_x(t)'!AL39-'2a) logm_x(t)'!AK39-'2a)answer'!$C39)/$CP$5</f>
        <v>1.0428990560208848</v>
      </c>
      <c r="EE40" s="32">
        <f>('2a) logm_x(t)'!AM39-'2a) logm_x(t)'!AL39-'2a)answer'!$C39)/$CP$5</f>
        <v>2.9457146673831147E-2</v>
      </c>
      <c r="EF40" s="32">
        <f>('2a) logm_x(t)'!AN39-'2a) logm_x(t)'!AM39-'2a)answer'!$C39)/$CP$5</f>
        <v>-0.11736382679218182</v>
      </c>
      <c r="EG40" s="32">
        <f>('2a) logm_x(t)'!AO39-'2a) logm_x(t)'!AN39-'2a)answer'!$C39)/$CP$5</f>
        <v>-0.16235544555409853</v>
      </c>
      <c r="EH40" s="32">
        <f>('2a) logm_x(t)'!AP39-'2a) logm_x(t)'!AO39-'2a)answer'!$C39)/$CP$5</f>
        <v>-0.30991230197815661</v>
      </c>
      <c r="EI40" s="32">
        <f>('2a) logm_x(t)'!AQ39-'2a) logm_x(t)'!AP39-'2a)answer'!$C39)/$CP$5</f>
        <v>1.0447401722348459</v>
      </c>
      <c r="EJ40" s="32">
        <f>('2a) logm_x(t)'!AR39-'2a) logm_x(t)'!AQ39-'2a)answer'!$C39)/$CP$5</f>
        <v>-0.44285638997363497</v>
      </c>
      <c r="EK40" s="32">
        <f>('2a) logm_x(t)'!AS39-'2a) logm_x(t)'!AR39-'2a)answer'!$C39)/$CP$5</f>
        <v>1.5924984981507062</v>
      </c>
      <c r="EL40" s="32">
        <f>('2a) logm_x(t)'!AT39-'2a) logm_x(t)'!AS39-'2a)answer'!$C39)/$CP$5</f>
        <v>-0.69978936758063082</v>
      </c>
      <c r="EM40" s="32">
        <f>('2a) logm_x(t)'!AU39-'2a) logm_x(t)'!AT39-'2a)answer'!$C39)/$CP$5</f>
        <v>1.2653702716263471</v>
      </c>
      <c r="EN40" s="32">
        <f>('2a) logm_x(t)'!AV39-'2a) logm_x(t)'!AU39-'2a)answer'!$C39)/$CP$5</f>
        <v>-0.95273616404955985</v>
      </c>
      <c r="EO40" s="32">
        <f>('2a) logm_x(t)'!AW39-'2a) logm_x(t)'!AV39-'2a)answer'!$C39)/$CP$5</f>
        <v>-3.8431973967032088E-2</v>
      </c>
      <c r="EP40" s="32">
        <f>('2a) logm_x(t)'!AX39-'2a) logm_x(t)'!AW39-'2a)answer'!$C39)/$CP$5</f>
        <v>-5.2753625827635688E-2</v>
      </c>
      <c r="EQ40" s="32">
        <f>('2a) logm_x(t)'!AY39-'2a) logm_x(t)'!AX39-'2a)answer'!$C39)/$CP$5</f>
        <v>0.28592032198427403</v>
      </c>
      <c r="ER40" s="32">
        <f>('2a) logm_x(t)'!AZ39-'2a) logm_x(t)'!AY39-'2a)answer'!$C39)/$CP$5</f>
        <v>-0.32984371003628388</v>
      </c>
      <c r="ES40" s="32">
        <f>('2a) logm_x(t)'!BA39-'2a) logm_x(t)'!AZ39-'2a)answer'!$C39)/$CP$5</f>
        <v>-0.62561728439096498</v>
      </c>
      <c r="ET40" s="32">
        <f>('2a) logm_x(t)'!BB39-'2a) logm_x(t)'!BA39-'2a)answer'!$C39)/$CP$5</f>
        <v>-4.6658551425053756E-2</v>
      </c>
      <c r="EU40" s="32">
        <f>('2a) logm_x(t)'!BC39-'2a) logm_x(t)'!BB39-'2a)answer'!$C39)/$CP$5</f>
        <v>1.4444785873736654</v>
      </c>
      <c r="EV40" s="32">
        <f>('2a) logm_x(t)'!BD39-'2a) logm_x(t)'!BC39-'2a)answer'!$C39)/$CP$5</f>
        <v>-0.42319846243896847</v>
      </c>
      <c r="EW40" s="32">
        <f>('2a) logm_x(t)'!BE39-'2a) logm_x(t)'!BD39-'2a)answer'!$C39)/$CP$5</f>
        <v>-1.1153718996511042</v>
      </c>
      <c r="EX40" s="32">
        <f>('2a) logm_x(t)'!BF39-'2a) logm_x(t)'!BE39-'2a)answer'!$C39)/$CP$5</f>
        <v>0.82783752611046335</v>
      </c>
      <c r="EY40" s="32">
        <f>('2a) logm_x(t)'!BG39-'2a) logm_x(t)'!BF39-'2a)answer'!$C39)/$CP$5</f>
        <v>-0.72035742205054842</v>
      </c>
      <c r="EZ40" s="32">
        <f>('2a) logm_x(t)'!BH39-'2a) logm_x(t)'!BG39-'2a)answer'!$C39)/$CP$5</f>
        <v>0.1579144787968067</v>
      </c>
      <c r="FA40" s="32">
        <f>('2a) logm_x(t)'!BI39-'2a) logm_x(t)'!BH39-'2a)answer'!$C39)/$CP$5</f>
        <v>-0.32622393796097449</v>
      </c>
      <c r="FB40" s="32">
        <f>('2a) logm_x(t)'!BJ39-'2a) logm_x(t)'!BI39-'2a)answer'!$C39)/$CP$5</f>
        <v>-0.38517325814528613</v>
      </c>
      <c r="FC40" s="32">
        <f>('2a) logm_x(t)'!BK39-'2a) logm_x(t)'!BJ39-'2a)answer'!$C39)/$CP$5</f>
        <v>0.23851007398391311</v>
      </c>
      <c r="FD40" s="32">
        <f>('2a) logm_x(t)'!BL39-'2a) logm_x(t)'!BK39-'2a)answer'!$C39)/$CP$5</f>
        <v>-0.91455997047378401</v>
      </c>
      <c r="FE40" s="32">
        <f>('2a) logm_x(t)'!BM39-'2a) logm_x(t)'!BL39-'2a)answer'!$C39)/$CP$5</f>
        <v>-0.44141073125253971</v>
      </c>
      <c r="FF40" s="32">
        <f>('2a) logm_x(t)'!BN39-'2a) logm_x(t)'!BM39-'2a)answer'!$C39)/$CP$5</f>
        <v>1.7834523798131678</v>
      </c>
      <c r="FG40" s="32">
        <f>('2a) logm_x(t)'!BO39-'2a) logm_x(t)'!BN39-'2a)answer'!$C39)/$CP$5</f>
        <v>-1.397899028062316</v>
      </c>
      <c r="FH40" s="32">
        <f>('2a) logm_x(t)'!BP39-'2a) logm_x(t)'!BO39-'2a)answer'!$C39)/$CP$5</f>
        <v>0.38158246180165822</v>
      </c>
      <c r="FI40" s="32">
        <f>('2a) logm_x(t)'!BQ39-'2a) logm_x(t)'!BP39-'2a)answer'!$C39)/$CP$5</f>
        <v>1.4904194641132591</v>
      </c>
      <c r="FJ40" s="32">
        <f>('2a) logm_x(t)'!BR39-'2a) logm_x(t)'!BQ39-'2a)answer'!$C39)/$CP$5</f>
        <v>1.1363367145604792</v>
      </c>
      <c r="FK40" s="32">
        <f>('2a) logm_x(t)'!BS39-'2a) logm_x(t)'!BR39-'2a)answer'!$C39)/$CP$5</f>
        <v>-1.7166275711167098</v>
      </c>
      <c r="FL40" s="32">
        <f>('2a) logm_x(t)'!BT39-'2a) logm_x(t)'!BS39-'2a)answer'!$C39)/$CP$5</f>
        <v>2.1081341753962834</v>
      </c>
      <c r="FM40" s="32">
        <f>('2a) logm_x(t)'!BU39-'2a) logm_x(t)'!BT39-'2a)answer'!$C39)/$CP$5</f>
        <v>-0.90344079664885302</v>
      </c>
      <c r="FN40" s="32">
        <f>('2a) logm_x(t)'!BV39-'2a) logm_x(t)'!BU39-'2a)answer'!$C39)/$CP$5</f>
        <v>0.21857828667805565</v>
      </c>
      <c r="FO40" s="32">
        <f>('2a) logm_x(t)'!BW39-'2a) logm_x(t)'!BV39-'2a)answer'!$C39)/$CP$5</f>
        <v>1.1049542892980571</v>
      </c>
      <c r="FP40" s="32">
        <f>('2a) logm_x(t)'!BX39-'2a) logm_x(t)'!BW39-'2a)answer'!$C39)/$CP$5</f>
        <v>-0.40672136866261771</v>
      </c>
      <c r="FQ40" s="32">
        <f>('2a) logm_x(t)'!BY39-'2a) logm_x(t)'!BX39-'2a)answer'!$C39)/$CP$5</f>
        <v>8.2491775170886211E-2</v>
      </c>
      <c r="FR40" s="32">
        <f>('2a) logm_x(t)'!BZ39-'2a) logm_x(t)'!BY39-'2a)answer'!$C39)/$CP$5</f>
        <v>-0.51962387519468711</v>
      </c>
      <c r="FS40" s="32">
        <f>('2a) logm_x(t)'!CA39-'2a) logm_x(t)'!BZ39-'2a)answer'!$C39)/$CP$5</f>
        <v>0.19048032621088185</v>
      </c>
      <c r="FT40" s="32">
        <f>('2a) logm_x(t)'!CB39-'2a) logm_x(t)'!CA39-'2a)answer'!$C39)/$CP$5</f>
        <v>-0.34858478889942945</v>
      </c>
      <c r="FU40" s="32">
        <f>('2a) logm_x(t)'!CC39-'2a) logm_x(t)'!CB39-'2a)answer'!$C39)/$CP$5</f>
        <v>1.1273813297543611</v>
      </c>
      <c r="FV40" s="32">
        <f>('2a) logm_x(t)'!CD39-'2a) logm_x(t)'!CC39-'2a)answer'!$C39)/$CP$5</f>
        <v>-1.4177418522594025</v>
      </c>
      <c r="FW40" s="32">
        <f>('2a) logm_x(t)'!CE39-'2a) logm_x(t)'!CD39-'2a)answer'!$C39)/$CP$5</f>
        <v>6.7803742197977343E-4</v>
      </c>
      <c r="FX40" s="32">
        <f>('2a) logm_x(t)'!CF39-'2a) logm_x(t)'!CE39-'2a)answer'!$C39)/$CP$5</f>
        <v>-0.63560067907256113</v>
      </c>
      <c r="FY40" s="32">
        <f>('2a) logm_x(t)'!CG39-'2a) logm_x(t)'!CF39-'2a)answer'!$C39)/$CP$5</f>
        <v>0.87841226650307314</v>
      </c>
      <c r="FZ40" s="32">
        <f>('2a) logm_x(t)'!CH39-'2a) logm_x(t)'!CG39-'2a)answer'!$C39)/$CP$5</f>
        <v>6.6426382818674148E-2</v>
      </c>
      <c r="GA40" s="32">
        <f>('2a) logm_x(t)'!CI39-'2a) logm_x(t)'!CH39-'2a)answer'!$C39)/$CP$5</f>
        <v>0.18016504743800432</v>
      </c>
      <c r="GB40" s="32">
        <f>('2a) logm_x(t)'!CJ39-'2a) logm_x(t)'!CI39-'2a)answer'!$C39)/$CP$5</f>
        <v>0.41753830646040402</v>
      </c>
      <c r="GC40" s="32">
        <f>('2a) logm_x(t)'!CK39-'2a) logm_x(t)'!CJ39-'2a)answer'!$C39)/$CP$5</f>
        <v>-0.5362226755961681</v>
      </c>
      <c r="GD40" s="32">
        <f>('2a) logm_x(t)'!CL39-'2a) logm_x(t)'!CK39-'2a)answer'!$C39)/$CP$5</f>
        <v>0.43444461161200038</v>
      </c>
      <c r="GE40" s="32">
        <f>('2a) logm_x(t)'!CM39-'2a) logm_x(t)'!CL39-'2a)answer'!$C39)/$CP$5</f>
        <v>-0.91491521412367205</v>
      </c>
      <c r="GF40" s="32">
        <f>('2a) logm_x(t)'!CN39-'2a) logm_x(t)'!CM39-'2a)answer'!$C39)/$CP$5</f>
        <v>-0.16042578011333725</v>
      </c>
    </row>
    <row r="41" spans="1:188" x14ac:dyDescent="0.25">
      <c r="A41" s="31">
        <f>'2a) logm_x(t)'!A40</f>
        <v>37</v>
      </c>
      <c r="B41" s="32"/>
      <c r="C41" s="32">
        <f>IFERROR(('2a) logm_x(t)'!C40-'2a) logm_x(t)'!B40-'2a)answer'!$C40)^2,"")</f>
        <v>3.8408393418572226E-3</v>
      </c>
      <c r="D41" s="32">
        <f>IFERROR(('2a) logm_x(t)'!D40-'2a) logm_x(t)'!C40-'2a)answer'!$C40)^2,"")</f>
        <v>3.2709210074838516E-3</v>
      </c>
      <c r="E41" s="32">
        <f>IFERROR(('2a) logm_x(t)'!E40-'2a) logm_x(t)'!D40-'2a)answer'!$C40)^2,"")</f>
        <v>3.9649279386333794E-3</v>
      </c>
      <c r="F41" s="32">
        <f>IFERROR(('2a) logm_x(t)'!F40-'2a) logm_x(t)'!E40-'2a)answer'!$C40)^2,"")</f>
        <v>2.7065209267936659E-4</v>
      </c>
      <c r="G41" s="32">
        <f>IFERROR(('2a) logm_x(t)'!G40-'2a) logm_x(t)'!F40-'2a)answer'!$C40)^2,"")</f>
        <v>3.5919668250402235E-2</v>
      </c>
      <c r="H41" s="32">
        <f>IFERROR(('2a) logm_x(t)'!H40-'2a) logm_x(t)'!G40-'2a)answer'!$C40)^2,"")</f>
        <v>7.0926649692652811E-3</v>
      </c>
      <c r="I41" s="32">
        <f>IFERROR(('2a) logm_x(t)'!I40-'2a) logm_x(t)'!H40-'2a)answer'!$C40)^2,"")</f>
        <v>3.8587080986213374E-3</v>
      </c>
      <c r="J41" s="32">
        <f>IFERROR(('2a) logm_x(t)'!J40-'2a) logm_x(t)'!I40-'2a)answer'!$C40)^2,"")</f>
        <v>3.8009394629314591E-4</v>
      </c>
      <c r="K41" s="32">
        <f>IFERROR(('2a) logm_x(t)'!K40-'2a) logm_x(t)'!J40-'2a)answer'!$C40)^2,"")</f>
        <v>1.193308099115763E-2</v>
      </c>
      <c r="L41" s="32">
        <f>IFERROR(('2a) logm_x(t)'!L40-'2a) logm_x(t)'!K40-'2a)answer'!$C40)^2,"")</f>
        <v>2.5684815771794636E-3</v>
      </c>
      <c r="M41" s="32">
        <f>IFERROR(('2a) logm_x(t)'!M40-'2a) logm_x(t)'!L40-'2a)answer'!$C40)^2,"")</f>
        <v>2.4921568246267941E-3</v>
      </c>
      <c r="N41" s="32">
        <f>IFERROR(('2a) logm_x(t)'!N40-'2a) logm_x(t)'!M40-'2a)answer'!$C40)^2,"")</f>
        <v>2.2495011418591108E-2</v>
      </c>
      <c r="O41" s="32">
        <f>IFERROR(('2a) logm_x(t)'!O40-'2a) logm_x(t)'!N40-'2a)answer'!$C40)^2,"")</f>
        <v>3.8237404441663375E-2</v>
      </c>
      <c r="P41" s="32">
        <f>IFERROR(('2a) logm_x(t)'!P40-'2a) logm_x(t)'!O40-'2a)answer'!$C40)^2,"")</f>
        <v>3.0427338519890459E-3</v>
      </c>
      <c r="Q41" s="32">
        <f>IFERROR(('2a) logm_x(t)'!Q40-'2a) logm_x(t)'!P40-'2a)answer'!$C40)^2,"")</f>
        <v>1.3514614972630084E-2</v>
      </c>
      <c r="R41" s="32">
        <f>IFERROR(('2a) logm_x(t)'!R40-'2a) logm_x(t)'!Q40-'2a)answer'!$C40)^2,"")</f>
        <v>7.9231523568861345E-2</v>
      </c>
      <c r="S41" s="32">
        <f>IFERROR(('2a) logm_x(t)'!S40-'2a) logm_x(t)'!R40-'2a)answer'!$C40)^2,"")</f>
        <v>1.4324020196773294E-2</v>
      </c>
      <c r="T41" s="32">
        <f>IFERROR(('2a) logm_x(t)'!T40-'2a) logm_x(t)'!S40-'2a)answer'!$C40)^2,"")</f>
        <v>2.5334266373617246E-2</v>
      </c>
      <c r="U41" s="32">
        <f>IFERROR(('2a) logm_x(t)'!U40-'2a) logm_x(t)'!T40-'2a)answer'!$C40)^2,"")</f>
        <v>2.441964676653585E-5</v>
      </c>
      <c r="V41" s="32">
        <f>IFERROR(('2a) logm_x(t)'!V40-'2a) logm_x(t)'!U40-'2a)answer'!$C40)^2,"")</f>
        <v>2.1557251384392819E-2</v>
      </c>
      <c r="W41" s="32">
        <f>IFERROR(('2a) logm_x(t)'!W40-'2a) logm_x(t)'!V40-'2a)answer'!$C40)^2,"")</f>
        <v>4.6362857532935486E-3</v>
      </c>
      <c r="X41" s="32">
        <f>IFERROR(('2a) logm_x(t)'!X40-'2a) logm_x(t)'!W40-'2a)answer'!$C40)^2,"")</f>
        <v>9.9190384749257778E-4</v>
      </c>
      <c r="Y41" s="32">
        <f>IFERROR(('2a) logm_x(t)'!Y40-'2a) logm_x(t)'!X40-'2a)answer'!$C40)^2,"")</f>
        <v>1.2313887159884041E-2</v>
      </c>
      <c r="Z41" s="32">
        <f>IFERROR(('2a) logm_x(t)'!Z40-'2a) logm_x(t)'!Y40-'2a)answer'!$C40)^2,"")</f>
        <v>1.4260169360673406E-2</v>
      </c>
      <c r="AA41" s="32">
        <f>IFERROR(('2a) logm_x(t)'!AA40-'2a) logm_x(t)'!Z40-'2a)answer'!$C40)^2,"")</f>
        <v>4.7556120327745775E-2</v>
      </c>
      <c r="AB41" s="32">
        <f>IFERROR(('2a) logm_x(t)'!AB40-'2a) logm_x(t)'!AA40-'2a)answer'!$C40)^2,"")</f>
        <v>3.627752850975355E-3</v>
      </c>
      <c r="AC41" s="32">
        <f>IFERROR(('2a) logm_x(t)'!AC40-'2a) logm_x(t)'!AB40-'2a)answer'!$C40)^2,"")</f>
        <v>1.0307279463542931E-3</v>
      </c>
      <c r="AD41" s="32">
        <f>IFERROR(('2a) logm_x(t)'!AD40-'2a) logm_x(t)'!AC40-'2a)answer'!$C40)^2,"")</f>
        <v>5.6700161354676544E-3</v>
      </c>
      <c r="AE41" s="32">
        <f>IFERROR(('2a) logm_x(t)'!AE40-'2a) logm_x(t)'!AD40-'2a)answer'!$C40)^2,"")</f>
        <v>2.3643556027644216E-3</v>
      </c>
      <c r="AF41" s="32">
        <f>IFERROR(('2a) logm_x(t)'!AF40-'2a) logm_x(t)'!AE40-'2a)answer'!$C40)^2,"")</f>
        <v>8.152145954287177E-4</v>
      </c>
      <c r="AG41" s="32">
        <f>IFERROR(('2a) logm_x(t)'!AG40-'2a) logm_x(t)'!AF40-'2a)answer'!$C40)^2,"")</f>
        <v>4.2330643112186605E-4</v>
      </c>
      <c r="AH41" s="32">
        <f>IFERROR(('2a) logm_x(t)'!AH40-'2a) logm_x(t)'!AG40-'2a)answer'!$C40)^2,"")</f>
        <v>9.5991605441830934E-3</v>
      </c>
      <c r="AI41" s="32">
        <f>IFERROR(('2a) logm_x(t)'!AI40-'2a) logm_x(t)'!AH40-'2a)answer'!$C40)^2,"")</f>
        <v>2.0259115824654797E-2</v>
      </c>
      <c r="AJ41" s="32">
        <f>IFERROR(('2a) logm_x(t)'!AJ40-'2a) logm_x(t)'!AI40-'2a)answer'!$C40)^2,"")</f>
        <v>2.8212137403922245E-2</v>
      </c>
      <c r="AK41" s="32">
        <f>IFERROR(('2a) logm_x(t)'!AK40-'2a) logm_x(t)'!AJ40-'2a)answer'!$C40)^2,"")</f>
        <v>1.788331231888831E-2</v>
      </c>
      <c r="AL41" s="32">
        <f>IFERROR(('2a) logm_x(t)'!AL40-'2a) logm_x(t)'!AK40-'2a)answer'!$C40)^2,"")</f>
        <v>7.1804308361896147E-3</v>
      </c>
      <c r="AM41" s="32">
        <f>IFERROR(('2a) logm_x(t)'!AM40-'2a) logm_x(t)'!AL40-'2a)answer'!$C40)^2,"")</f>
        <v>3.421298381259616E-3</v>
      </c>
      <c r="AN41" s="32">
        <f>IFERROR(('2a) logm_x(t)'!AN40-'2a) logm_x(t)'!AM40-'2a)answer'!$C40)^2,"")</f>
        <v>9.2354036699299081E-3</v>
      </c>
      <c r="AO41" s="32">
        <f>IFERROR(('2a) logm_x(t)'!AO40-'2a) logm_x(t)'!AN40-'2a)answer'!$C40)^2,"")</f>
        <v>4.6034222580346708E-2</v>
      </c>
      <c r="AP41" s="32">
        <f>IFERROR(('2a) logm_x(t)'!AP40-'2a) logm_x(t)'!AO40-'2a)answer'!$C40)^2,"")</f>
        <v>9.3100005306687474E-3</v>
      </c>
      <c r="AQ41" s="32">
        <f>IFERROR(('2a) logm_x(t)'!AQ40-'2a) logm_x(t)'!AP40-'2a)answer'!$C40)^2,"")</f>
        <v>4.8414414679953608E-6</v>
      </c>
      <c r="AR41" s="32">
        <f>IFERROR(('2a) logm_x(t)'!AR40-'2a) logm_x(t)'!AQ40-'2a)answer'!$C40)^2,"")</f>
        <v>1.2733353126899863E-2</v>
      </c>
      <c r="AS41" s="32">
        <f>IFERROR(('2a) logm_x(t)'!AS40-'2a) logm_x(t)'!AR40-'2a)answer'!$C40)^2,"")</f>
        <v>3.3032715607880388E-3</v>
      </c>
      <c r="AT41" s="32">
        <f>IFERROR(('2a) logm_x(t)'!AT40-'2a) logm_x(t)'!AS40-'2a)answer'!$C40)^2,"")</f>
        <v>1.1845375073695971E-2</v>
      </c>
      <c r="AU41" s="32">
        <f>IFERROR(('2a) logm_x(t)'!AU40-'2a) logm_x(t)'!AT40-'2a)answer'!$C40)^2,"")</f>
        <v>1.1923748167517061E-4</v>
      </c>
      <c r="AV41" s="32">
        <f>IFERROR(('2a) logm_x(t)'!AV40-'2a) logm_x(t)'!AU40-'2a)answer'!$C40)^2,"")</f>
        <v>2.6808237237640854E-2</v>
      </c>
      <c r="AW41" s="32">
        <f>IFERROR(('2a) logm_x(t)'!AW40-'2a) logm_x(t)'!AV40-'2a)answer'!$C40)^2,"")</f>
        <v>4.941167337223637E-2</v>
      </c>
      <c r="AX41" s="32">
        <f>IFERROR(('2a) logm_x(t)'!AX40-'2a) logm_x(t)'!AW40-'2a)answer'!$C40)^2,"")</f>
        <v>3.2586993510678006E-3</v>
      </c>
      <c r="AY41" s="32">
        <f>IFERROR(('2a) logm_x(t)'!AY40-'2a) logm_x(t)'!AX40-'2a)answer'!$C40)^2,"")</f>
        <v>1.69920968574639E-4</v>
      </c>
      <c r="AZ41" s="32">
        <f>IFERROR(('2a) logm_x(t)'!AZ40-'2a) logm_x(t)'!AY40-'2a)answer'!$C40)^2,"")</f>
        <v>9.3177339931901412E-3</v>
      </c>
      <c r="BA41" s="32">
        <f>IFERROR(('2a) logm_x(t)'!BA40-'2a) logm_x(t)'!AZ40-'2a)answer'!$C40)^2,"")</f>
        <v>1.8833811068346596E-3</v>
      </c>
      <c r="BB41" s="32">
        <f>IFERROR(('2a) logm_x(t)'!BB40-'2a) logm_x(t)'!BA40-'2a)answer'!$C40)^2,"")</f>
        <v>1.3596544682748474E-2</v>
      </c>
      <c r="BC41" s="32">
        <f>IFERROR(('2a) logm_x(t)'!BC40-'2a) logm_x(t)'!BB40-'2a)answer'!$C40)^2,"")</f>
        <v>2.8985494766412219E-2</v>
      </c>
      <c r="BD41" s="32">
        <f>IFERROR(('2a) logm_x(t)'!BD40-'2a) logm_x(t)'!BC40-'2a)answer'!$C40)^2,"")</f>
        <v>7.507299219347255E-4</v>
      </c>
      <c r="BE41" s="32">
        <f>IFERROR(('2a) logm_x(t)'!BE40-'2a) logm_x(t)'!BD40-'2a)answer'!$C40)^2,"")</f>
        <v>2.2831274707265045E-3</v>
      </c>
      <c r="BF41" s="32">
        <f>IFERROR(('2a) logm_x(t)'!BF40-'2a) logm_x(t)'!BE40-'2a)answer'!$C40)^2,"")</f>
        <v>1.9773043674667498E-3</v>
      </c>
      <c r="BG41" s="32">
        <f>IFERROR(('2a) logm_x(t)'!BG40-'2a) logm_x(t)'!BF40-'2a)answer'!$C40)^2,"")</f>
        <v>1.0259947799381756E-3</v>
      </c>
      <c r="BH41" s="32">
        <f>IFERROR(('2a) logm_x(t)'!BH40-'2a) logm_x(t)'!BG40-'2a)answer'!$C40)^2,"")</f>
        <v>3.7152314613546782E-3</v>
      </c>
      <c r="BI41" s="32">
        <f>IFERROR(('2a) logm_x(t)'!BI40-'2a) logm_x(t)'!BH40-'2a)answer'!$C40)^2,"")</f>
        <v>2.3329622281193896E-5</v>
      </c>
      <c r="BJ41" s="32">
        <f>IFERROR(('2a) logm_x(t)'!BJ40-'2a) logm_x(t)'!BI40-'2a)answer'!$C40)^2,"")</f>
        <v>2.4112736538692017E-2</v>
      </c>
      <c r="BK41" s="32">
        <f>IFERROR(('2a) logm_x(t)'!BK40-'2a) logm_x(t)'!BJ40-'2a)answer'!$C40)^2,"")</f>
        <v>1.5799451218586293E-4</v>
      </c>
      <c r="BL41" s="32">
        <f>IFERROR(('2a) logm_x(t)'!BL40-'2a) logm_x(t)'!BK40-'2a)answer'!$C40)^2,"")</f>
        <v>1.1125164401024762E-2</v>
      </c>
      <c r="BM41" s="32">
        <f>IFERROR(('2a) logm_x(t)'!BM40-'2a) logm_x(t)'!BL40-'2a)answer'!$C40)^2,"")</f>
        <v>1.990656390075269E-2</v>
      </c>
      <c r="BN41" s="32">
        <f>IFERROR(('2a) logm_x(t)'!BN40-'2a) logm_x(t)'!BM40-'2a)answer'!$C40)^2,"")</f>
        <v>3.8204867900749431E-3</v>
      </c>
      <c r="BO41" s="32">
        <f>IFERROR(('2a) logm_x(t)'!BO40-'2a) logm_x(t)'!BN40-'2a)answer'!$C40)^2,"")</f>
        <v>1.763699940260317E-2</v>
      </c>
      <c r="BP41" s="32">
        <f>IFERROR(('2a) logm_x(t)'!BP40-'2a) logm_x(t)'!BO40-'2a)answer'!$C40)^2,"")</f>
        <v>3.1143631199501347E-2</v>
      </c>
      <c r="BQ41" s="32">
        <f>IFERROR(('2a) logm_x(t)'!BQ40-'2a) logm_x(t)'!BP40-'2a)answer'!$C40)^2,"")</f>
        <v>1.9651871550388161E-4</v>
      </c>
      <c r="BR41" s="32">
        <f>IFERROR(('2a) logm_x(t)'!BR40-'2a) logm_x(t)'!BQ40-'2a)answer'!$C40)^2,"")</f>
        <v>5.1483596593927289E-2</v>
      </c>
      <c r="BS41" s="32">
        <f>IFERROR(('2a) logm_x(t)'!BS40-'2a) logm_x(t)'!BR40-'2a)answer'!$C40)^2,"")</f>
        <v>4.5460104212226397E-2</v>
      </c>
      <c r="BT41" s="32">
        <f>IFERROR(('2a) logm_x(t)'!BT40-'2a) logm_x(t)'!BS40-'2a)answer'!$C40)^2,"")</f>
        <v>3.7695659218123873E-2</v>
      </c>
      <c r="BU41" s="32">
        <f>IFERROR(('2a) logm_x(t)'!BU40-'2a) logm_x(t)'!BT40-'2a)answer'!$C40)^2,"")</f>
        <v>1.5925121081330495E-2</v>
      </c>
      <c r="BV41" s="32">
        <f>IFERROR(('2a) logm_x(t)'!BV40-'2a) logm_x(t)'!BU40-'2a)answer'!$C40)^2,"")</f>
        <v>2.6727874594305093E-2</v>
      </c>
      <c r="BW41" s="32">
        <f>IFERROR(('2a) logm_x(t)'!BW40-'2a) logm_x(t)'!BV40-'2a)answer'!$C40)^2,"")</f>
        <v>1.2906419806267156E-3</v>
      </c>
      <c r="BX41" s="32">
        <f>IFERROR(('2a) logm_x(t)'!BX40-'2a) logm_x(t)'!BW40-'2a)answer'!$C40)^2,"")</f>
        <v>5.4190350886863445E-4</v>
      </c>
      <c r="BY41" s="32">
        <f>IFERROR(('2a) logm_x(t)'!BY40-'2a) logm_x(t)'!BX40-'2a)answer'!$C40)^2,"")</f>
        <v>5.0194847767753544E-3</v>
      </c>
      <c r="BZ41" s="32">
        <f>IFERROR(('2a) logm_x(t)'!BZ40-'2a) logm_x(t)'!BY40-'2a)answer'!$C40)^2,"")</f>
        <v>5.2902556178510791E-3</v>
      </c>
      <c r="CA41" s="32">
        <f>IFERROR(('2a) logm_x(t)'!CA40-'2a) logm_x(t)'!BZ40-'2a)answer'!$C40)^2,"")</f>
        <v>2.3447569648763121E-2</v>
      </c>
      <c r="CB41" s="32">
        <f>IFERROR(('2a) logm_x(t)'!CB40-'2a) logm_x(t)'!CA40-'2a)answer'!$C40)^2,"")</f>
        <v>8.0155496053962681E-3</v>
      </c>
      <c r="CC41" s="32">
        <f>IFERROR(('2a) logm_x(t)'!CC40-'2a) logm_x(t)'!CB40-'2a)answer'!$C40)^2,"")</f>
        <v>7.2329353227715996E-3</v>
      </c>
      <c r="CD41" s="32">
        <f>IFERROR(('2a) logm_x(t)'!CD40-'2a) logm_x(t)'!CC40-'2a)answer'!$C40)^2,"")</f>
        <v>6.4980995214523459E-3</v>
      </c>
      <c r="CE41" s="32">
        <f>IFERROR(('2a) logm_x(t)'!CE40-'2a) logm_x(t)'!CD40-'2a)answer'!$C40)^2,"")</f>
        <v>3.5116206779989383E-3</v>
      </c>
      <c r="CF41" s="32">
        <f>IFERROR(('2a) logm_x(t)'!CF40-'2a) logm_x(t)'!CE40-'2a)answer'!$C40)^2,"")</f>
        <v>1.9125038601189648E-8</v>
      </c>
      <c r="CG41" s="32">
        <f>IFERROR(('2a) logm_x(t)'!CG40-'2a) logm_x(t)'!CF40-'2a)answer'!$C40)^2,"")</f>
        <v>5.0402965363235783E-2</v>
      </c>
      <c r="CH41" s="32">
        <f>IFERROR(('2a) logm_x(t)'!CH40-'2a) logm_x(t)'!CG40-'2a)answer'!$C40)^2,"")</f>
        <v>9.3327555046252408E-3</v>
      </c>
      <c r="CI41" s="32">
        <f>IFERROR(('2a) logm_x(t)'!CI40-'2a) logm_x(t)'!CH40-'2a)answer'!$C40)^2,"")</f>
        <v>2.2403046875442366E-3</v>
      </c>
      <c r="CJ41" s="32">
        <f>IFERROR(('2a) logm_x(t)'!CJ40-'2a) logm_x(t)'!CI40-'2a)answer'!$C40)^2,"")</f>
        <v>1.648276430276728E-2</v>
      </c>
      <c r="CK41" s="32">
        <f>IFERROR(('2a) logm_x(t)'!CK40-'2a) logm_x(t)'!CJ40-'2a)answer'!$C40)^2,"")</f>
        <v>7.783313677010982E-3</v>
      </c>
      <c r="CL41" s="32">
        <f>IFERROR(('2a) logm_x(t)'!CL40-'2a) logm_x(t)'!CK40-'2a)answer'!$C40)^2,"")</f>
        <v>4.7669177305665177E-3</v>
      </c>
      <c r="CM41" s="32">
        <f>IFERROR(('2a) logm_x(t)'!CM40-'2a) logm_x(t)'!CL40-'2a)answer'!$C40)^2,"")</f>
        <v>2.3715110315342593E-3</v>
      </c>
      <c r="CN41" s="32">
        <f>IFERROR(('2a) logm_x(t)'!CN40-'2a) logm_x(t)'!CM40-'2a)answer'!$C40)^2,"")</f>
        <v>1.0176298403361303E-3</v>
      </c>
      <c r="CT41" s="31">
        <f t="shared" si="4"/>
        <v>37</v>
      </c>
      <c r="CU41" s="32">
        <f>('2a) logm_x(t)'!C40-'2a) logm_x(t)'!B40-'2a)answer'!$C40)/$CP$5</f>
        <v>-0.44402277236448484</v>
      </c>
      <c r="CV41" s="32">
        <f>('2a) logm_x(t)'!D40-'2a) logm_x(t)'!C40-'2a)answer'!$C40)/$CP$5</f>
        <v>-0.40975777360448351</v>
      </c>
      <c r="CW41" s="32">
        <f>('2a) logm_x(t)'!E40-'2a) logm_x(t)'!D40-'2a)answer'!$C40)/$CP$5</f>
        <v>0.45113842878299287</v>
      </c>
      <c r="CX41" s="32">
        <f>('2a) logm_x(t)'!F40-'2a) logm_x(t)'!E40-'2a)answer'!$C40)/$CP$5</f>
        <v>0.1178685302252519</v>
      </c>
      <c r="CY41" s="32">
        <f>('2a) logm_x(t)'!G40-'2a) logm_x(t)'!F40-'2a)answer'!$C40)/$CP$5</f>
        <v>-1.3578704329457325</v>
      </c>
      <c r="CZ41" s="32">
        <f>('2a) logm_x(t)'!H40-'2a) logm_x(t)'!G40-'2a)answer'!$C40)/$CP$5</f>
        <v>0.60338831611302501</v>
      </c>
      <c r="DA41" s="32">
        <f>('2a) logm_x(t)'!I40-'2a) logm_x(t)'!H40-'2a)answer'!$C40)/$CP$5</f>
        <v>0.44505443857218507</v>
      </c>
      <c r="DB41" s="32">
        <f>('2a) logm_x(t)'!J40-'2a) logm_x(t)'!I40-'2a)answer'!$C40)/$CP$5</f>
        <v>0.13968110104704312</v>
      </c>
      <c r="DC41" s="32">
        <f>('2a) logm_x(t)'!K40-'2a) logm_x(t)'!J40-'2a)answer'!$C40)/$CP$5</f>
        <v>-0.78265158212193242</v>
      </c>
      <c r="DD41" s="32">
        <f>('2a) logm_x(t)'!L40-'2a) logm_x(t)'!K40-'2a)answer'!$C40)/$CP$5</f>
        <v>0.36310347135948723</v>
      </c>
      <c r="DE41" s="32">
        <f>('2a) logm_x(t)'!M40-'2a) logm_x(t)'!L40-'2a)answer'!$C40)/$CP$5</f>
        <v>-0.35766781144853288</v>
      </c>
      <c r="DF41" s="32">
        <f>('2a) logm_x(t)'!N40-'2a) logm_x(t)'!M40-'2a)answer'!$C40)/$CP$5</f>
        <v>-1.0745714119573255</v>
      </c>
      <c r="DG41" s="32">
        <f>('2a) logm_x(t)'!O40-'2a) logm_x(t)'!N40-'2a)answer'!$C40)/$CP$5</f>
        <v>1.4009943237583782</v>
      </c>
      <c r="DH41" s="32">
        <f>('2a) logm_x(t)'!P40-'2a) logm_x(t)'!O40-'2a)answer'!$C40)/$CP$5</f>
        <v>-0.39520657066859338</v>
      </c>
      <c r="DI41" s="32">
        <f>('2a) logm_x(t)'!Q40-'2a) logm_x(t)'!P40-'2a)answer'!$C40)/$CP$5</f>
        <v>-0.83290220538773674</v>
      </c>
      <c r="DJ41" s="32">
        <f>('2a) logm_x(t)'!R40-'2a) logm_x(t)'!Q40-'2a)answer'!$C40)/$CP$5</f>
        <v>2.0166994366613222</v>
      </c>
      <c r="DK41" s="32">
        <f>('2a) logm_x(t)'!S40-'2a) logm_x(t)'!R40-'2a)answer'!$C40)/$CP$5</f>
        <v>-0.85748125661795394</v>
      </c>
      <c r="DL41" s="32">
        <f>('2a) logm_x(t)'!T40-'2a) logm_x(t)'!S40-'2a)answer'!$C40)/$CP$5</f>
        <v>-1.1403714598681907</v>
      </c>
      <c r="DM41" s="32">
        <f>('2a) logm_x(t)'!U40-'2a) logm_x(t)'!T40-'2a)answer'!$C40)/$CP$5</f>
        <v>3.540477690658253E-2</v>
      </c>
      <c r="DN41" s="32">
        <f>('2a) logm_x(t)'!V40-'2a) logm_x(t)'!U40-'2a)answer'!$C40)/$CP$5</f>
        <v>1.0519349061675618</v>
      </c>
      <c r="DO41" s="32">
        <f>('2a) logm_x(t)'!W40-'2a) logm_x(t)'!V40-'2a)answer'!$C40)/$CP$5</f>
        <v>-0.48783984733650643</v>
      </c>
      <c r="DP41" s="32">
        <f>('2a) logm_x(t)'!X40-'2a) logm_x(t)'!W40-'2a)answer'!$C40)/$CP$5</f>
        <v>-0.22564564750811605</v>
      </c>
      <c r="DQ41" s="32">
        <f>('2a) logm_x(t)'!Y40-'2a) logm_x(t)'!X40-'2a)answer'!$C40)/$CP$5</f>
        <v>-0.79504142562917013</v>
      </c>
      <c r="DR41" s="32">
        <f>('2a) logm_x(t)'!Z40-'2a) logm_x(t)'!Y40-'2a)answer'!$C40)/$CP$5</f>
        <v>-0.85556796533279433</v>
      </c>
      <c r="DS41" s="32">
        <f>('2a) logm_x(t)'!AA40-'2a) logm_x(t)'!Z40-'2a)answer'!$C40)/$CP$5</f>
        <v>1.5624113385574245</v>
      </c>
      <c r="DT41" s="32">
        <f>('2a) logm_x(t)'!AB40-'2a) logm_x(t)'!AA40-'2a)answer'!$C40)/$CP$5</f>
        <v>-0.43153002596899542</v>
      </c>
      <c r="DU41" s="32">
        <f>('2a) logm_x(t)'!AC40-'2a) logm_x(t)'!AB40-'2a)answer'!$C40)/$CP$5</f>
        <v>0.23001925846834495</v>
      </c>
      <c r="DV41" s="32">
        <f>('2a) logm_x(t)'!AD40-'2a) logm_x(t)'!AC40-'2a)answer'!$C40)/$CP$5</f>
        <v>-0.53949114505136209</v>
      </c>
      <c r="DW41" s="32">
        <f>('2a) logm_x(t)'!AE40-'2a) logm_x(t)'!AD40-'2a)answer'!$C40)/$CP$5</f>
        <v>0.34837627504389002</v>
      </c>
      <c r="DX41" s="32">
        <f>('2a) logm_x(t)'!AF40-'2a) logm_x(t)'!AE40-'2a)answer'!$C40)/$CP$5</f>
        <v>0.20456350046445332</v>
      </c>
      <c r="DY41" s="32">
        <f>('2a) logm_x(t)'!AG40-'2a) logm_x(t)'!AF40-'2a)answer'!$C40)/$CP$5</f>
        <v>0.14740750881140549</v>
      </c>
      <c r="DZ41" s="32">
        <f>('2a) logm_x(t)'!AH40-'2a) logm_x(t)'!AG40-'2a)answer'!$C40)/$CP$5</f>
        <v>-0.70195423895868059</v>
      </c>
      <c r="EA41" s="32">
        <f>('2a) logm_x(t)'!AI40-'2a) logm_x(t)'!AH40-'2a)answer'!$C40)/$CP$5</f>
        <v>1.0197704355731454</v>
      </c>
      <c r="EB41" s="32">
        <f>('2a) logm_x(t)'!AJ40-'2a) logm_x(t)'!AI40-'2a)answer'!$C40)/$CP$5</f>
        <v>-1.2034004472421718</v>
      </c>
      <c r="EC41" s="32">
        <f>('2a) logm_x(t)'!AK40-'2a) logm_x(t)'!AJ40-'2a)answer'!$C40)/$CP$5</f>
        <v>0.95811172297023017</v>
      </c>
      <c r="ED41" s="32">
        <f>('2a) logm_x(t)'!AL40-'2a) logm_x(t)'!AK40-'2a)answer'!$C40)/$CP$5</f>
        <v>0.60711005401026463</v>
      </c>
      <c r="EE41" s="32">
        <f>('2a) logm_x(t)'!AM40-'2a) logm_x(t)'!AL40-'2a)answer'!$C40)/$CP$5</f>
        <v>-0.41907103950128699</v>
      </c>
      <c r="EF41" s="32">
        <f>('2a) logm_x(t)'!AN40-'2a) logm_x(t)'!AM40-'2a)answer'!$C40)/$CP$5</f>
        <v>0.68852563552247092</v>
      </c>
      <c r="EG41" s="32">
        <f>('2a) logm_x(t)'!AO40-'2a) logm_x(t)'!AN40-'2a)answer'!$C40)/$CP$5</f>
        <v>-1.5372078018991127</v>
      </c>
      <c r="EH41" s="32">
        <f>('2a) logm_x(t)'!AP40-'2a) logm_x(t)'!AO40-'2a)answer'!$C40)/$CP$5</f>
        <v>0.69130074712816869</v>
      </c>
      <c r="EI41" s="32">
        <f>('2a) logm_x(t)'!AQ40-'2a) logm_x(t)'!AP40-'2a)answer'!$C40)/$CP$5</f>
        <v>1.5764475148584315E-2</v>
      </c>
      <c r="EJ41" s="32">
        <f>('2a) logm_x(t)'!AR40-'2a) logm_x(t)'!AQ40-'2a)answer'!$C40)/$CP$5</f>
        <v>0.80846935944382214</v>
      </c>
      <c r="EK41" s="32">
        <f>('2a) logm_x(t)'!AS40-'2a) logm_x(t)'!AR40-'2a)answer'!$C40)/$CP$5</f>
        <v>-0.41177911184636329</v>
      </c>
      <c r="EL41" s="32">
        <f>('2a) logm_x(t)'!AT40-'2a) logm_x(t)'!AS40-'2a)answer'!$C40)/$CP$5</f>
        <v>0.77977010627360299</v>
      </c>
      <c r="EM41" s="32">
        <f>('2a) logm_x(t)'!AU40-'2a) logm_x(t)'!AT40-'2a)answer'!$C40)/$CP$5</f>
        <v>-7.8234546763527812E-2</v>
      </c>
      <c r="EN41" s="32">
        <f>('2a) logm_x(t)'!AV40-'2a) logm_x(t)'!AU40-'2a)answer'!$C40)/$CP$5</f>
        <v>-1.173076412721618</v>
      </c>
      <c r="EO41" s="32">
        <f>('2a) logm_x(t)'!AW40-'2a) logm_x(t)'!AV40-'2a)answer'!$C40)/$CP$5</f>
        <v>1.5926008909346303</v>
      </c>
      <c r="EP41" s="32">
        <f>('2a) logm_x(t)'!AX40-'2a) logm_x(t)'!AW40-'2a)answer'!$C40)/$CP$5</f>
        <v>-0.40899153598519733</v>
      </c>
      <c r="EQ41" s="32">
        <f>('2a) logm_x(t)'!AY40-'2a) logm_x(t)'!AX40-'2a)answer'!$C40)/$CP$5</f>
        <v>9.339328701794207E-2</v>
      </c>
      <c r="ER41" s="32">
        <f>('2a) logm_x(t)'!AZ40-'2a) logm_x(t)'!AY40-'2a)answer'!$C40)/$CP$5</f>
        <v>-0.69158780611660609</v>
      </c>
      <c r="ES41" s="32">
        <f>('2a) logm_x(t)'!BA40-'2a) logm_x(t)'!AZ40-'2a)answer'!$C40)/$CP$5</f>
        <v>0.31092903438355984</v>
      </c>
      <c r="ET41" s="32">
        <f>('2a) logm_x(t)'!BB40-'2a) logm_x(t)'!BA40-'2a)answer'!$C40)/$CP$5</f>
        <v>-0.83542304399943867</v>
      </c>
      <c r="EU41" s="32">
        <f>('2a) logm_x(t)'!BC40-'2a) logm_x(t)'!BB40-'2a)answer'!$C40)/$CP$5</f>
        <v>1.2197828764398</v>
      </c>
      <c r="EV41" s="32">
        <f>('2a) logm_x(t)'!BD40-'2a) logm_x(t)'!BC40-'2a)answer'!$C40)/$CP$5</f>
        <v>0.19630620907485755</v>
      </c>
      <c r="EW41" s="32">
        <f>('2a) logm_x(t)'!BE40-'2a) logm_x(t)'!BD40-'2a)answer'!$C40)/$CP$5</f>
        <v>-0.34233969006765907</v>
      </c>
      <c r="EX41" s="32">
        <f>('2a) logm_x(t)'!BF40-'2a) logm_x(t)'!BE40-'2a)answer'!$C40)/$CP$5</f>
        <v>-0.31858764982547194</v>
      </c>
      <c r="EY41" s="32">
        <f>('2a) logm_x(t)'!BG40-'2a) logm_x(t)'!BF40-'2a)answer'!$C40)/$CP$5</f>
        <v>0.22949051944568843</v>
      </c>
      <c r="EZ41" s="32">
        <f>('2a) logm_x(t)'!BH40-'2a) logm_x(t)'!BG40-'2a)answer'!$C40)/$CP$5</f>
        <v>-0.43670192998062873</v>
      </c>
      <c r="FA41" s="32">
        <f>('2a) logm_x(t)'!BI40-'2a) logm_x(t)'!BH40-'2a)answer'!$C40)/$CP$5</f>
        <v>-3.4605571596262812E-2</v>
      </c>
      <c r="FB41" s="32">
        <f>('2a) logm_x(t)'!BJ40-'2a) logm_x(t)'!BI40-'2a)answer'!$C40)/$CP$5</f>
        <v>-1.1125394605337338</v>
      </c>
      <c r="FC41" s="32">
        <f>('2a) logm_x(t)'!BK40-'2a) logm_x(t)'!BJ40-'2a)answer'!$C40)/$CP$5</f>
        <v>-9.0056108133215421E-2</v>
      </c>
      <c r="FD41" s="32">
        <f>('2a) logm_x(t)'!BL40-'2a) logm_x(t)'!BK40-'2a)answer'!$C40)/$CP$5</f>
        <v>-0.75569298737793611</v>
      </c>
      <c r="FE41" s="32">
        <f>('2a) logm_x(t)'!BM40-'2a) logm_x(t)'!BL40-'2a)answer'!$C40)/$CP$5</f>
        <v>1.0108584005071943</v>
      </c>
      <c r="FF41" s="32">
        <f>('2a) logm_x(t)'!BN40-'2a) logm_x(t)'!BM40-'2a)answer'!$C40)/$CP$5</f>
        <v>0.44284477463869026</v>
      </c>
      <c r="FG41" s="32">
        <f>('2a) logm_x(t)'!BO40-'2a) logm_x(t)'!BN40-'2a)answer'!$C40)/$CP$5</f>
        <v>0.9514906467405172</v>
      </c>
      <c r="FH41" s="32">
        <f>('2a) logm_x(t)'!BP40-'2a) logm_x(t)'!BO40-'2a)answer'!$C40)/$CP$5</f>
        <v>-1.2643776120368504</v>
      </c>
      <c r="FI41" s="32">
        <f>('2a) logm_x(t)'!BQ40-'2a) logm_x(t)'!BP40-'2a)answer'!$C40)/$CP$5</f>
        <v>-0.10043709243648663</v>
      </c>
      <c r="FJ41" s="32">
        <f>('2a) logm_x(t)'!BR40-'2a) logm_x(t)'!BQ40-'2a)answer'!$C40)/$CP$5</f>
        <v>1.6256483692731263</v>
      </c>
      <c r="FK41" s="32">
        <f>('2a) logm_x(t)'!BS40-'2a) logm_x(t)'!BR40-'2a)answer'!$C40)/$CP$5</f>
        <v>-1.5275920406456562</v>
      </c>
      <c r="FL41" s="32">
        <f>('2a) logm_x(t)'!BT40-'2a) logm_x(t)'!BS40-'2a)answer'!$C40)/$CP$5</f>
        <v>1.3910343184826504</v>
      </c>
      <c r="FM41" s="32">
        <f>('2a) logm_x(t)'!BU40-'2a) logm_x(t)'!BT40-'2a)answer'!$C40)/$CP$5</f>
        <v>-0.90413554823592757</v>
      </c>
      <c r="FN41" s="32">
        <f>('2a) logm_x(t)'!BV40-'2a) logm_x(t)'!BU40-'2a)answer'!$C40)/$CP$5</f>
        <v>1.1713168364449229</v>
      </c>
      <c r="FO41" s="32">
        <f>('2a) logm_x(t)'!BW40-'2a) logm_x(t)'!BV40-'2a)answer'!$C40)/$CP$5</f>
        <v>0.25739201336067397</v>
      </c>
      <c r="FP41" s="32">
        <f>('2a) logm_x(t)'!BX40-'2a) logm_x(t)'!BW40-'2a)answer'!$C40)/$CP$5</f>
        <v>0.16678352747618472</v>
      </c>
      <c r="FQ41" s="32">
        <f>('2a) logm_x(t)'!BY40-'2a) logm_x(t)'!BX40-'2a)answer'!$C40)/$CP$5</f>
        <v>-0.50760015273085823</v>
      </c>
      <c r="FR41" s="32">
        <f>('2a) logm_x(t)'!BZ40-'2a) logm_x(t)'!BY40-'2a)answer'!$C40)/$CP$5</f>
        <v>-0.52111131345294492</v>
      </c>
      <c r="FS41" s="32">
        <f>('2a) logm_x(t)'!CA40-'2a) logm_x(t)'!BZ40-'2a)answer'!$C40)/$CP$5</f>
        <v>1.0970870550049561</v>
      </c>
      <c r="FT41" s="32">
        <f>('2a) logm_x(t)'!CB40-'2a) logm_x(t)'!CA40-'2a)answer'!$C40)/$CP$5</f>
        <v>-0.64144411714489424</v>
      </c>
      <c r="FU41" s="32">
        <f>('2a) logm_x(t)'!CC40-'2a) logm_x(t)'!CB40-'2a)answer'!$C40)/$CP$5</f>
        <v>0.60932565526368709</v>
      </c>
      <c r="FV41" s="32">
        <f>('2a) logm_x(t)'!CD40-'2a) logm_x(t)'!CC40-'2a)answer'!$C40)/$CP$5</f>
        <v>-0.57754436732507086</v>
      </c>
      <c r="FW41" s="32">
        <f>('2a) logm_x(t)'!CE40-'2a) logm_x(t)'!CD40-'2a)answer'!$C40)/$CP$5</f>
        <v>0.42456674304830883</v>
      </c>
      <c r="FX41" s="32">
        <f>('2a) logm_x(t)'!CF40-'2a) logm_x(t)'!CE40-'2a)answer'!$C40)/$CP$5</f>
        <v>9.9081673573022744E-4</v>
      </c>
      <c r="FY41" s="32">
        <f>('2a) logm_x(t)'!CG40-'2a) logm_x(t)'!CF40-'2a)answer'!$C40)/$CP$5</f>
        <v>-1.6084968599612646</v>
      </c>
      <c r="FZ41" s="32">
        <f>('2a) logm_x(t)'!CH40-'2a) logm_x(t)'!CG40-'2a)answer'!$C40)/$CP$5</f>
        <v>0.69214505053377506</v>
      </c>
      <c r="GA41" s="32">
        <f>('2a) logm_x(t)'!CI40-'2a) logm_x(t)'!CH40-'2a)answer'!$C40)/$CP$5</f>
        <v>-0.33911399811780918</v>
      </c>
      <c r="GB41" s="32">
        <f>('2a) logm_x(t)'!CJ40-'2a) logm_x(t)'!CI40-'2a)answer'!$C40)/$CP$5</f>
        <v>0.91982921154157316</v>
      </c>
      <c r="GC41" s="32">
        <f>('2a) logm_x(t)'!CK40-'2a) logm_x(t)'!CJ40-'2a)answer'!$C40)/$CP$5</f>
        <v>-0.63208348033876804</v>
      </c>
      <c r="GD41" s="32">
        <f>('2a) logm_x(t)'!CL40-'2a) logm_x(t)'!CK40-'2a)answer'!$C40)/$CP$5</f>
        <v>0.49466479360730831</v>
      </c>
      <c r="GE41" s="32">
        <f>('2a) logm_x(t)'!CM40-'2a) logm_x(t)'!CL40-'2a)answer'!$C40)/$CP$5</f>
        <v>0.34890303557924335</v>
      </c>
      <c r="GF41" s="32">
        <f>('2a) logm_x(t)'!CN40-'2a) logm_x(t)'!CM40-'2a)answer'!$C40)/$CP$5</f>
        <v>0.22855308624311796</v>
      </c>
    </row>
    <row r="42" spans="1:188" x14ac:dyDescent="0.25">
      <c r="A42" s="31">
        <f>'2a) logm_x(t)'!A41</f>
        <v>38</v>
      </c>
      <c r="B42" s="32"/>
      <c r="C42" s="32">
        <f>IFERROR(('2a) logm_x(t)'!C41-'2a) logm_x(t)'!B41-'2a)answer'!$C41)^2,"")</f>
        <v>4.5051222569649253E-3</v>
      </c>
      <c r="D42" s="32">
        <f>IFERROR(('2a) logm_x(t)'!D41-'2a) logm_x(t)'!C41-'2a)answer'!$C41)^2,"")</f>
        <v>2.5950425187418126E-3</v>
      </c>
      <c r="E42" s="32">
        <f>IFERROR(('2a) logm_x(t)'!E41-'2a) logm_x(t)'!D41-'2a)answer'!$C41)^2,"")</f>
        <v>1.4165634132188406E-2</v>
      </c>
      <c r="F42" s="32">
        <f>IFERROR(('2a) logm_x(t)'!F41-'2a) logm_x(t)'!E41-'2a)answer'!$C41)^2,"")</f>
        <v>4.7945428308475778E-2</v>
      </c>
      <c r="G42" s="32">
        <f>IFERROR(('2a) logm_x(t)'!G41-'2a) logm_x(t)'!F41-'2a)answer'!$C41)^2,"")</f>
        <v>3.0057870862652381E-2</v>
      </c>
      <c r="H42" s="32">
        <f>IFERROR(('2a) logm_x(t)'!H41-'2a) logm_x(t)'!G41-'2a)answer'!$C41)^2,"")</f>
        <v>3.4252600087800716E-3</v>
      </c>
      <c r="I42" s="32">
        <f>IFERROR(('2a) logm_x(t)'!I41-'2a) logm_x(t)'!H41-'2a)answer'!$C41)^2,"")</f>
        <v>4.4168544121251053E-3</v>
      </c>
      <c r="J42" s="32">
        <f>IFERROR(('2a) logm_x(t)'!J41-'2a) logm_x(t)'!I41-'2a)answer'!$C41)^2,"")</f>
        <v>1.8502916254330491E-3</v>
      </c>
      <c r="K42" s="32">
        <f>IFERROR(('2a) logm_x(t)'!K41-'2a) logm_x(t)'!J41-'2a)answer'!$C41)^2,"")</f>
        <v>4.3297990862407196E-2</v>
      </c>
      <c r="L42" s="32">
        <f>IFERROR(('2a) logm_x(t)'!L41-'2a) logm_x(t)'!K41-'2a)answer'!$C41)^2,"")</f>
        <v>3.024052092206026E-5</v>
      </c>
      <c r="M42" s="32">
        <f>IFERROR(('2a) logm_x(t)'!M41-'2a) logm_x(t)'!L41-'2a)answer'!$C41)^2,"")</f>
        <v>3.8953383116263954E-4</v>
      </c>
      <c r="N42" s="32">
        <f>IFERROR(('2a) logm_x(t)'!N41-'2a) logm_x(t)'!M41-'2a)answer'!$C41)^2,"")</f>
        <v>2.7588386828342674E-3</v>
      </c>
      <c r="O42" s="32">
        <f>IFERROR(('2a) logm_x(t)'!O41-'2a) logm_x(t)'!N41-'2a)answer'!$C41)^2,"")</f>
        <v>5.6182776173841116E-4</v>
      </c>
      <c r="P42" s="32">
        <f>IFERROR(('2a) logm_x(t)'!P41-'2a) logm_x(t)'!O41-'2a)answer'!$C41)^2,"")</f>
        <v>3.7940332071098436E-3</v>
      </c>
      <c r="Q42" s="32">
        <f>IFERROR(('2a) logm_x(t)'!Q41-'2a) logm_x(t)'!P41-'2a)answer'!$C41)^2,"")</f>
        <v>5.8674011623875925E-3</v>
      </c>
      <c r="R42" s="32">
        <f>IFERROR(('2a) logm_x(t)'!R41-'2a) logm_x(t)'!Q41-'2a)answer'!$C41)^2,"")</f>
        <v>1.3513731842612703E-2</v>
      </c>
      <c r="S42" s="32">
        <f>IFERROR(('2a) logm_x(t)'!S41-'2a) logm_x(t)'!R41-'2a)answer'!$C41)^2,"")</f>
        <v>2.6448223337881181E-2</v>
      </c>
      <c r="T42" s="32">
        <f>IFERROR(('2a) logm_x(t)'!T41-'2a) logm_x(t)'!S41-'2a)answer'!$C41)^2,"")</f>
        <v>1.0436814530644045E-2</v>
      </c>
      <c r="U42" s="32">
        <f>IFERROR(('2a) logm_x(t)'!U41-'2a) logm_x(t)'!T41-'2a)answer'!$C41)^2,"")</f>
        <v>6.414421088538509E-3</v>
      </c>
      <c r="V42" s="32">
        <f>IFERROR(('2a) logm_x(t)'!V41-'2a) logm_x(t)'!U41-'2a)answer'!$C41)^2,"")</f>
        <v>2.1130539761457702E-4</v>
      </c>
      <c r="W42" s="32">
        <f>IFERROR(('2a) logm_x(t)'!W41-'2a) logm_x(t)'!V41-'2a)answer'!$C41)^2,"")</f>
        <v>1.2468119480281807E-3</v>
      </c>
      <c r="X42" s="32">
        <f>IFERROR(('2a) logm_x(t)'!X41-'2a) logm_x(t)'!W41-'2a)answer'!$C41)^2,"")</f>
        <v>1.2946819351335717E-2</v>
      </c>
      <c r="Y42" s="32">
        <f>IFERROR(('2a) logm_x(t)'!Y41-'2a) logm_x(t)'!X41-'2a)answer'!$C41)^2,"")</f>
        <v>1.2454515128287356E-2</v>
      </c>
      <c r="Z42" s="32">
        <f>IFERROR(('2a) logm_x(t)'!Z41-'2a) logm_x(t)'!Y41-'2a)answer'!$C41)^2,"")</f>
        <v>5.5656374620166295E-2</v>
      </c>
      <c r="AA42" s="32">
        <f>IFERROR(('2a) logm_x(t)'!AA41-'2a) logm_x(t)'!Z41-'2a)answer'!$C41)^2,"")</f>
        <v>1.7512467693527181E-5</v>
      </c>
      <c r="AB42" s="32">
        <f>IFERROR(('2a) logm_x(t)'!AB41-'2a) logm_x(t)'!AA41-'2a)answer'!$C41)^2,"")</f>
        <v>1.4405036126893532E-2</v>
      </c>
      <c r="AC42" s="32">
        <f>IFERROR(('2a) logm_x(t)'!AC41-'2a) logm_x(t)'!AB41-'2a)answer'!$C41)^2,"")</f>
        <v>8.9206522244690513E-4</v>
      </c>
      <c r="AD42" s="32">
        <f>IFERROR(('2a) logm_x(t)'!AD41-'2a) logm_x(t)'!AC41-'2a)answer'!$C41)^2,"")</f>
        <v>1.714838203169684E-3</v>
      </c>
      <c r="AE42" s="32">
        <f>IFERROR(('2a) logm_x(t)'!AE41-'2a) logm_x(t)'!AD41-'2a)answer'!$C41)^2,"")</f>
        <v>3.6904432114798452E-3</v>
      </c>
      <c r="AF42" s="32">
        <f>IFERROR(('2a) logm_x(t)'!AF41-'2a) logm_x(t)'!AE41-'2a)answer'!$C41)^2,"")</f>
        <v>8.6096583765656962E-3</v>
      </c>
      <c r="AG42" s="32">
        <f>IFERROR(('2a) logm_x(t)'!AG41-'2a) logm_x(t)'!AF41-'2a)answer'!$C41)^2,"")</f>
        <v>1.8428993633604854E-3</v>
      </c>
      <c r="AH42" s="32">
        <f>IFERROR(('2a) logm_x(t)'!AH41-'2a) logm_x(t)'!AG41-'2a)answer'!$C41)^2,"")</f>
        <v>1.0544512883259118E-2</v>
      </c>
      <c r="AI42" s="32">
        <f>IFERROR(('2a) logm_x(t)'!AI41-'2a) logm_x(t)'!AH41-'2a)answer'!$C41)^2,"")</f>
        <v>3.6753028459807657E-2</v>
      </c>
      <c r="AJ42" s="32">
        <f>IFERROR(('2a) logm_x(t)'!AJ41-'2a) logm_x(t)'!AI41-'2a)answer'!$C41)^2,"")</f>
        <v>7.5085919081624014E-3</v>
      </c>
      <c r="AK42" s="32">
        <f>IFERROR(('2a) logm_x(t)'!AK41-'2a) logm_x(t)'!AJ41-'2a)answer'!$C41)^2,"")</f>
        <v>1.0876820239721088E-3</v>
      </c>
      <c r="AL42" s="32">
        <f>IFERROR(('2a) logm_x(t)'!AL41-'2a) logm_x(t)'!AK41-'2a)answer'!$C41)^2,"")</f>
        <v>3.8914674674739142E-3</v>
      </c>
      <c r="AM42" s="32">
        <f>IFERROR(('2a) logm_x(t)'!AM41-'2a) logm_x(t)'!AL41-'2a)answer'!$C41)^2,"")</f>
        <v>5.7810206246870968E-3</v>
      </c>
      <c r="AN42" s="32">
        <f>IFERROR(('2a) logm_x(t)'!AN41-'2a) logm_x(t)'!AM41-'2a)answer'!$C41)^2,"")</f>
        <v>4.1389062086663695E-4</v>
      </c>
      <c r="AO42" s="32">
        <f>IFERROR(('2a) logm_x(t)'!AO41-'2a) logm_x(t)'!AN41-'2a)answer'!$C41)^2,"")</f>
        <v>7.3240148942135029E-3</v>
      </c>
      <c r="AP42" s="32">
        <f>IFERROR(('2a) logm_x(t)'!AP41-'2a) logm_x(t)'!AO41-'2a)answer'!$C41)^2,"")</f>
        <v>6.3681113694072644E-2</v>
      </c>
      <c r="AQ42" s="32">
        <f>IFERROR(('2a) logm_x(t)'!AQ41-'2a) logm_x(t)'!AP41-'2a)answer'!$C41)^2,"")</f>
        <v>1.1028376463490412E-2</v>
      </c>
      <c r="AR42" s="32">
        <f>IFERROR(('2a) logm_x(t)'!AR41-'2a) logm_x(t)'!AQ41-'2a)answer'!$C41)^2,"")</f>
        <v>2.9507273333967318E-4</v>
      </c>
      <c r="AS42" s="32">
        <f>IFERROR(('2a) logm_x(t)'!AS41-'2a) logm_x(t)'!AR41-'2a)answer'!$C41)^2,"")</f>
        <v>2.6213602410366842E-3</v>
      </c>
      <c r="AT42" s="32">
        <f>IFERROR(('2a) logm_x(t)'!AT41-'2a) logm_x(t)'!AS41-'2a)answer'!$C41)^2,"")</f>
        <v>7.9639006081764621E-2</v>
      </c>
      <c r="AU42" s="32">
        <f>IFERROR(('2a) logm_x(t)'!AU41-'2a) logm_x(t)'!AT41-'2a)answer'!$C41)^2,"")</f>
        <v>2.9640433279342928E-2</v>
      </c>
      <c r="AV42" s="32">
        <f>IFERROR(('2a) logm_x(t)'!AV41-'2a) logm_x(t)'!AU41-'2a)answer'!$C41)^2,"")</f>
        <v>2.1759852123259338E-3</v>
      </c>
      <c r="AW42" s="32">
        <f>IFERROR(('2a) logm_x(t)'!AW41-'2a) logm_x(t)'!AV41-'2a)answer'!$C41)^2,"")</f>
        <v>1.4141042402107586E-3</v>
      </c>
      <c r="AX42" s="32">
        <f>IFERROR(('2a) logm_x(t)'!AX41-'2a) logm_x(t)'!AW41-'2a)answer'!$C41)^2,"")</f>
        <v>3.451292714035477E-4</v>
      </c>
      <c r="AY42" s="32">
        <f>IFERROR(('2a) logm_x(t)'!AY41-'2a) logm_x(t)'!AX41-'2a)answer'!$C41)^2,"")</f>
        <v>6.4845346426664393E-5</v>
      </c>
      <c r="AZ42" s="32">
        <f>IFERROR(('2a) logm_x(t)'!AZ41-'2a) logm_x(t)'!AY41-'2a)answer'!$C41)^2,"")</f>
        <v>2.940225740821488E-4</v>
      </c>
      <c r="BA42" s="32">
        <f>IFERROR(('2a) logm_x(t)'!BA41-'2a) logm_x(t)'!AZ41-'2a)answer'!$C41)^2,"")</f>
        <v>7.8404712691108555E-4</v>
      </c>
      <c r="BB42" s="32">
        <f>IFERROR(('2a) logm_x(t)'!BB41-'2a) logm_x(t)'!BA41-'2a)answer'!$C41)^2,"")</f>
        <v>7.1678330256287693E-3</v>
      </c>
      <c r="BC42" s="32">
        <f>IFERROR(('2a) logm_x(t)'!BC41-'2a) logm_x(t)'!BB41-'2a)answer'!$C41)^2,"")</f>
        <v>4.4384365857177445E-4</v>
      </c>
      <c r="BD42" s="32">
        <f>IFERROR(('2a) logm_x(t)'!BD41-'2a) logm_x(t)'!BC41-'2a)answer'!$C41)^2,"")</f>
        <v>3.6147126573251939E-5</v>
      </c>
      <c r="BE42" s="32">
        <f>IFERROR(('2a) logm_x(t)'!BE41-'2a) logm_x(t)'!BD41-'2a)answer'!$C41)^2,"")</f>
        <v>1.4834894601249194E-4</v>
      </c>
      <c r="BF42" s="32">
        <f>IFERROR(('2a) logm_x(t)'!BF41-'2a) logm_x(t)'!BE41-'2a)answer'!$C41)^2,"")</f>
        <v>1.4446563163174457E-3</v>
      </c>
      <c r="BG42" s="32">
        <f>IFERROR(('2a) logm_x(t)'!BG41-'2a) logm_x(t)'!BF41-'2a)answer'!$C41)^2,"")</f>
        <v>1.2908422980122943E-3</v>
      </c>
      <c r="BH42" s="32">
        <f>IFERROR(('2a) logm_x(t)'!BH41-'2a) logm_x(t)'!BG41-'2a)answer'!$C41)^2,"")</f>
        <v>3.2095745310469083E-2</v>
      </c>
      <c r="BI42" s="32">
        <f>IFERROR(('2a) logm_x(t)'!BI41-'2a) logm_x(t)'!BH41-'2a)answer'!$C41)^2,"")</f>
        <v>4.1659363245374241E-3</v>
      </c>
      <c r="BJ42" s="32">
        <f>IFERROR(('2a) logm_x(t)'!BJ41-'2a) logm_x(t)'!BI41-'2a)answer'!$C41)^2,"")</f>
        <v>1.7034255003635788E-2</v>
      </c>
      <c r="BK42" s="32">
        <f>IFERROR(('2a) logm_x(t)'!BK41-'2a) logm_x(t)'!BJ41-'2a)answer'!$C41)^2,"")</f>
        <v>2.7177337169562065E-2</v>
      </c>
      <c r="BL42" s="32">
        <f>IFERROR(('2a) logm_x(t)'!BL41-'2a) logm_x(t)'!BK41-'2a)answer'!$C41)^2,"")</f>
        <v>8.1011511776709309E-5</v>
      </c>
      <c r="BM42" s="32">
        <f>IFERROR(('2a) logm_x(t)'!BM41-'2a) logm_x(t)'!BL41-'2a)answer'!$C41)^2,"")</f>
        <v>3.1483760593690978E-2</v>
      </c>
      <c r="BN42" s="32">
        <f>IFERROR(('2a) logm_x(t)'!BN41-'2a) logm_x(t)'!BM41-'2a)answer'!$C41)^2,"")</f>
        <v>4.5291722494272563E-3</v>
      </c>
      <c r="BO42" s="32">
        <f>IFERROR(('2a) logm_x(t)'!BO41-'2a) logm_x(t)'!BN41-'2a)answer'!$C41)^2,"")</f>
        <v>5.7915535143957637E-4</v>
      </c>
      <c r="BP42" s="32">
        <f>IFERROR(('2a) logm_x(t)'!BP41-'2a) logm_x(t)'!BO41-'2a)answer'!$C41)^2,"")</f>
        <v>2.2934823153616959E-3</v>
      </c>
      <c r="BQ42" s="32">
        <f>IFERROR(('2a) logm_x(t)'!BQ41-'2a) logm_x(t)'!BP41-'2a)answer'!$C41)^2,"")</f>
        <v>1.3282317828941794E-2</v>
      </c>
      <c r="BR42" s="32">
        <f>IFERROR(('2a) logm_x(t)'!BR41-'2a) logm_x(t)'!BQ41-'2a)answer'!$C41)^2,"")</f>
        <v>1.5481555643362666E-2</v>
      </c>
      <c r="BS42" s="32">
        <f>IFERROR(('2a) logm_x(t)'!BS41-'2a) logm_x(t)'!BR41-'2a)answer'!$C41)^2,"")</f>
        <v>1.0173288322094082E-3</v>
      </c>
      <c r="BT42" s="32">
        <f>IFERROR(('2a) logm_x(t)'!BT41-'2a) logm_x(t)'!BS41-'2a)answer'!$C41)^2,"")</f>
        <v>3.7906462395171599E-2</v>
      </c>
      <c r="BU42" s="32">
        <f>IFERROR(('2a) logm_x(t)'!BU41-'2a) logm_x(t)'!BT41-'2a)answer'!$C41)^2,"")</f>
        <v>3.7052266843576931E-2</v>
      </c>
      <c r="BV42" s="32">
        <f>IFERROR(('2a) logm_x(t)'!BV41-'2a) logm_x(t)'!BU41-'2a)answer'!$C41)^2,"")</f>
        <v>2.2869694661873563E-3</v>
      </c>
      <c r="BW42" s="32">
        <f>IFERROR(('2a) logm_x(t)'!BW41-'2a) logm_x(t)'!BV41-'2a)answer'!$C41)^2,"")</f>
        <v>2.2807768568707798E-4</v>
      </c>
      <c r="BX42" s="32">
        <f>IFERROR(('2a) logm_x(t)'!BX41-'2a) logm_x(t)'!BW41-'2a)answer'!$C41)^2,"")</f>
        <v>3.7703309113636383E-3</v>
      </c>
      <c r="BY42" s="32">
        <f>IFERROR(('2a) logm_x(t)'!BY41-'2a) logm_x(t)'!BX41-'2a)answer'!$C41)^2,"")</f>
        <v>2.7541029003841579E-3</v>
      </c>
      <c r="BZ42" s="32">
        <f>IFERROR(('2a) logm_x(t)'!BZ41-'2a) logm_x(t)'!BY41-'2a)answer'!$C41)^2,"")</f>
        <v>9.9779904263718015E-3</v>
      </c>
      <c r="CA42" s="32">
        <f>IFERROR(('2a) logm_x(t)'!CA41-'2a) logm_x(t)'!BZ41-'2a)answer'!$C41)^2,"")</f>
        <v>2.3040308839410044E-2</v>
      </c>
      <c r="CB42" s="32">
        <f>IFERROR(('2a) logm_x(t)'!CB41-'2a) logm_x(t)'!CA41-'2a)answer'!$C41)^2,"")</f>
        <v>4.2539583334874886E-4</v>
      </c>
      <c r="CC42" s="32">
        <f>IFERROR(('2a) logm_x(t)'!CC41-'2a) logm_x(t)'!CB41-'2a)answer'!$C41)^2,"")</f>
        <v>1.2560605045799264E-2</v>
      </c>
      <c r="CD42" s="32">
        <f>IFERROR(('2a) logm_x(t)'!CD41-'2a) logm_x(t)'!CC41-'2a)answer'!$C41)^2,"")</f>
        <v>2.30791948361267E-2</v>
      </c>
      <c r="CE42" s="32">
        <f>IFERROR(('2a) logm_x(t)'!CE41-'2a) logm_x(t)'!CD41-'2a)answer'!$C41)^2,"")</f>
        <v>2.7054320280259329E-2</v>
      </c>
      <c r="CF42" s="32">
        <f>IFERROR(('2a) logm_x(t)'!CF41-'2a) logm_x(t)'!CE41-'2a)answer'!$C41)^2,"")</f>
        <v>5.2390880593124276E-3</v>
      </c>
      <c r="CG42" s="32">
        <f>IFERROR(('2a) logm_x(t)'!CG41-'2a) logm_x(t)'!CF41-'2a)answer'!$C41)^2,"")</f>
        <v>2.7417677086245978E-3</v>
      </c>
      <c r="CH42" s="32">
        <f>IFERROR(('2a) logm_x(t)'!CH41-'2a) logm_x(t)'!CG41-'2a)answer'!$C41)^2,"")</f>
        <v>1.0380613753047002E-2</v>
      </c>
      <c r="CI42" s="32">
        <f>IFERROR(('2a) logm_x(t)'!CI41-'2a) logm_x(t)'!CH41-'2a)answer'!$C41)^2,"")</f>
        <v>1.3103009164216503E-3</v>
      </c>
      <c r="CJ42" s="32">
        <f>IFERROR(('2a) logm_x(t)'!CJ41-'2a) logm_x(t)'!CI41-'2a)answer'!$C41)^2,"")</f>
        <v>3.1333458700996825E-2</v>
      </c>
      <c r="CK42" s="32">
        <f>IFERROR(('2a) logm_x(t)'!CK41-'2a) logm_x(t)'!CJ41-'2a)answer'!$C41)^2,"")</f>
        <v>4.3509844785835351E-4</v>
      </c>
      <c r="CL42" s="32">
        <f>IFERROR(('2a) logm_x(t)'!CL41-'2a) logm_x(t)'!CK41-'2a)answer'!$C41)^2,"")</f>
        <v>3.403830441341149E-3</v>
      </c>
      <c r="CM42" s="32">
        <f>IFERROR(('2a) logm_x(t)'!CM41-'2a) logm_x(t)'!CL41-'2a)answer'!$C41)^2,"")</f>
        <v>1.662834643896633E-3</v>
      </c>
      <c r="CN42" s="32">
        <f>IFERROR(('2a) logm_x(t)'!CN41-'2a) logm_x(t)'!CM41-'2a)answer'!$C41)^2,"")</f>
        <v>5.62927977418161E-2</v>
      </c>
      <c r="CT42" s="31">
        <f t="shared" si="4"/>
        <v>38</v>
      </c>
      <c r="CU42" s="32">
        <f>('2a) logm_x(t)'!C41-'2a) logm_x(t)'!B41-'2a)answer'!$C41)/$CP$5</f>
        <v>0.4808896875262082</v>
      </c>
      <c r="CV42" s="32">
        <f>('2a) logm_x(t)'!D41-'2a) logm_x(t)'!C41-'2a)answer'!$C41)/$CP$5</f>
        <v>-0.36497608841401663</v>
      </c>
      <c r="CW42" s="32">
        <f>('2a) logm_x(t)'!E41-'2a) logm_x(t)'!D41-'2a)answer'!$C41)/$CP$5</f>
        <v>-0.85272733265031309</v>
      </c>
      <c r="CX42" s="32">
        <f>('2a) logm_x(t)'!F41-'2a) logm_x(t)'!E41-'2a)answer'!$C41)/$CP$5</f>
        <v>1.568793476362492</v>
      </c>
      <c r="CY42" s="32">
        <f>('2a) logm_x(t)'!G41-'2a) logm_x(t)'!F41-'2a)answer'!$C41)/$CP$5</f>
        <v>-1.2421420968853985</v>
      </c>
      <c r="CZ42" s="32">
        <f>('2a) logm_x(t)'!H41-'2a) logm_x(t)'!G41-'2a)answer'!$C41)/$CP$5</f>
        <v>0.41931359698326698</v>
      </c>
      <c r="DA42" s="32">
        <f>('2a) logm_x(t)'!I41-'2a) logm_x(t)'!H41-'2a)answer'!$C41)/$CP$5</f>
        <v>0.47615540174172771</v>
      </c>
      <c r="DB42" s="32">
        <f>('2a) logm_x(t)'!J41-'2a) logm_x(t)'!I41-'2a)answer'!$C41)/$CP$5</f>
        <v>0.3081855450490758</v>
      </c>
      <c r="DC42" s="32">
        <f>('2a) logm_x(t)'!K41-'2a) logm_x(t)'!J41-'2a)answer'!$C41)/$CP$5</f>
        <v>-1.4908228671423636</v>
      </c>
      <c r="DD42" s="32">
        <f>('2a) logm_x(t)'!L41-'2a) logm_x(t)'!K41-'2a)answer'!$C41)/$CP$5</f>
        <v>-3.9399145914980262E-2</v>
      </c>
      <c r="DE42" s="32">
        <f>('2a) logm_x(t)'!M41-'2a) logm_x(t)'!L41-'2a)answer'!$C41)/$CP$5</f>
        <v>0.14140499947541424</v>
      </c>
      <c r="DF42" s="32">
        <f>('2a) logm_x(t)'!N41-'2a) logm_x(t)'!M41-'2a)answer'!$C41)/$CP$5</f>
        <v>-0.37631829013397966</v>
      </c>
      <c r="DG42" s="32">
        <f>('2a) logm_x(t)'!O41-'2a) logm_x(t)'!N41-'2a)answer'!$C41)/$CP$5</f>
        <v>0.16982192951856095</v>
      </c>
      <c r="DH42" s="32">
        <f>('2a) logm_x(t)'!P41-'2a) logm_x(t)'!O41-'2a)answer'!$C41)/$CP$5</f>
        <v>0.44130895199044856</v>
      </c>
      <c r="DI42" s="32">
        <f>('2a) logm_x(t)'!Q41-'2a) logm_x(t)'!P41-'2a)answer'!$C41)/$CP$5</f>
        <v>0.54880121558762918</v>
      </c>
      <c r="DJ42" s="32">
        <f>('2a) logm_x(t)'!R41-'2a) logm_x(t)'!Q41-'2a)answer'!$C41)/$CP$5</f>
        <v>-0.83287499140651899</v>
      </c>
      <c r="DK42" s="32">
        <f>('2a) logm_x(t)'!S41-'2a) logm_x(t)'!R41-'2a)answer'!$C41)/$CP$5</f>
        <v>1.165173034330854</v>
      </c>
      <c r="DL42" s="32">
        <f>('2a) logm_x(t)'!T41-'2a) logm_x(t)'!S41-'2a)answer'!$C41)/$CP$5</f>
        <v>-0.73194113694565033</v>
      </c>
      <c r="DM42" s="32">
        <f>('2a) logm_x(t)'!U41-'2a) logm_x(t)'!T41-'2a)answer'!$C41)/$CP$5</f>
        <v>-0.57381369178358077</v>
      </c>
      <c r="DN42" s="32">
        <f>('2a) logm_x(t)'!V41-'2a) logm_x(t)'!U41-'2a)answer'!$C41)/$CP$5</f>
        <v>0.10414716891969097</v>
      </c>
      <c r="DO42" s="32">
        <f>('2a) logm_x(t)'!W41-'2a) logm_x(t)'!V41-'2a)answer'!$C41)/$CP$5</f>
        <v>-0.25298376468792044</v>
      </c>
      <c r="DP42" s="32">
        <f>('2a) logm_x(t)'!X41-'2a) logm_x(t)'!W41-'2a)answer'!$C41)/$CP$5</f>
        <v>-0.81521791966040635</v>
      </c>
      <c r="DQ42" s="32">
        <f>('2a) logm_x(t)'!Y41-'2a) logm_x(t)'!X41-'2a)answer'!$C41)/$CP$5</f>
        <v>-0.79956833324794929</v>
      </c>
      <c r="DR42" s="32">
        <f>('2a) logm_x(t)'!Z41-'2a) logm_x(t)'!Y41-'2a)answer'!$C41)/$CP$5</f>
        <v>1.6902448842796596</v>
      </c>
      <c r="DS42" s="32">
        <f>('2a) logm_x(t)'!AA41-'2a) logm_x(t)'!Z41-'2a)answer'!$C41)/$CP$5</f>
        <v>-2.9982362242635639E-2</v>
      </c>
      <c r="DT42" s="32">
        <f>('2a) logm_x(t)'!AB41-'2a) logm_x(t)'!AA41-'2a)answer'!$C41)/$CP$5</f>
        <v>-0.85990277265303983</v>
      </c>
      <c r="DU42" s="32">
        <f>('2a) logm_x(t)'!AC41-'2a) logm_x(t)'!AB41-'2a)answer'!$C41)/$CP$5</f>
        <v>0.2139885212777875</v>
      </c>
      <c r="DV42" s="32">
        <f>('2a) logm_x(t)'!AD41-'2a) logm_x(t)'!AC41-'2a)answer'!$C41)/$CP$5</f>
        <v>0.29669057377231528</v>
      </c>
      <c r="DW42" s="32">
        <f>('2a) logm_x(t)'!AE41-'2a) logm_x(t)'!AD41-'2a)answer'!$C41)/$CP$5</f>
        <v>-0.43524264089527531</v>
      </c>
      <c r="DX42" s="32">
        <f>('2a) logm_x(t)'!AF41-'2a) logm_x(t)'!AE41-'2a)answer'!$C41)/$CP$5</f>
        <v>0.66479100271764602</v>
      </c>
      <c r="DY42" s="32">
        <f>('2a) logm_x(t)'!AG41-'2a) logm_x(t)'!AF41-'2a)answer'!$C41)/$CP$5</f>
        <v>-0.30756929940194777</v>
      </c>
      <c r="DZ42" s="32">
        <f>('2a) logm_x(t)'!AH41-'2a) logm_x(t)'!AG41-'2a)answer'!$C41)/$CP$5</f>
        <v>0.73570792501057358</v>
      </c>
      <c r="EA42" s="32">
        <f>('2a) logm_x(t)'!AI41-'2a) logm_x(t)'!AH41-'2a)answer'!$C41)/$CP$5</f>
        <v>-1.37353186377815</v>
      </c>
      <c r="EB42" s="32">
        <f>('2a) logm_x(t)'!AJ41-'2a) logm_x(t)'!AI41-'2a)answer'!$C41)/$CP$5</f>
        <v>0.62082818309830257</v>
      </c>
      <c r="EC42" s="32">
        <f>('2a) logm_x(t)'!AK41-'2a) logm_x(t)'!AJ41-'2a)answer'!$C41)/$CP$5</f>
        <v>0.23628880662575763</v>
      </c>
      <c r="ED42" s="32">
        <f>('2a) logm_x(t)'!AL41-'2a) logm_x(t)'!AK41-'2a)answer'!$C41)/$CP$5</f>
        <v>0.44693964061237174</v>
      </c>
      <c r="EE42" s="32">
        <f>('2a) logm_x(t)'!AM41-'2a) logm_x(t)'!AL41-'2a)answer'!$C41)/$CP$5</f>
        <v>-0.54474648017492733</v>
      </c>
      <c r="EF42" s="32">
        <f>('2a) logm_x(t)'!AN41-'2a) logm_x(t)'!AM41-'2a)answer'!$C41)/$CP$5</f>
        <v>0.14575886098015764</v>
      </c>
      <c r="EG42" s="32">
        <f>('2a) logm_x(t)'!AO41-'2a) logm_x(t)'!AN41-'2a)answer'!$C41)/$CP$5</f>
        <v>-0.61315007086186735</v>
      </c>
      <c r="EH42" s="32">
        <f>('2a) logm_x(t)'!AP41-'2a) logm_x(t)'!AO41-'2a)answer'!$C41)/$CP$5</f>
        <v>1.8079961376842986</v>
      </c>
      <c r="EI42" s="32">
        <f>('2a) logm_x(t)'!AQ41-'2a) logm_x(t)'!AP41-'2a)answer'!$C41)/$CP$5</f>
        <v>-0.75239857567556467</v>
      </c>
      <c r="EJ42" s="32">
        <f>('2a) logm_x(t)'!AR41-'2a) logm_x(t)'!AQ41-'2a)answer'!$C41)/$CP$5</f>
        <v>0.12307127879147953</v>
      </c>
      <c r="EK42" s="32">
        <f>('2a) logm_x(t)'!AS41-'2a) logm_x(t)'!AR41-'2a)answer'!$C41)/$CP$5</f>
        <v>-0.36682212923104951</v>
      </c>
      <c r="EL42" s="32">
        <f>('2a) logm_x(t)'!AT41-'2a) logm_x(t)'!AS41-'2a)answer'!$C41)/$CP$5</f>
        <v>2.0218786623568503</v>
      </c>
      <c r="EM42" s="32">
        <f>('2a) logm_x(t)'!AU41-'2a) logm_x(t)'!AT41-'2a)answer'!$C41)/$CP$5</f>
        <v>-1.2334866323693514</v>
      </c>
      <c r="EN42" s="32">
        <f>('2a) logm_x(t)'!AV41-'2a) logm_x(t)'!AU41-'2a)answer'!$C41)/$CP$5</f>
        <v>0.33421054082935275</v>
      </c>
      <c r="EO42" s="32">
        <f>('2a) logm_x(t)'!AW41-'2a) logm_x(t)'!AV41-'2a)answer'!$C41)/$CP$5</f>
        <v>0.26942189449235637</v>
      </c>
      <c r="EP42" s="32">
        <f>('2a) logm_x(t)'!AX41-'2a) logm_x(t)'!AW41-'2a)answer'!$C41)/$CP$5</f>
        <v>-0.13310153704195241</v>
      </c>
      <c r="EQ42" s="32">
        <f>('2a) logm_x(t)'!AY41-'2a) logm_x(t)'!AX41-'2a)answer'!$C41)/$CP$5</f>
        <v>5.7694123619821097E-2</v>
      </c>
      <c r="ER42" s="32">
        <f>('2a) logm_x(t)'!AZ41-'2a) logm_x(t)'!AY41-'2a)answer'!$C41)/$CP$5</f>
        <v>0.12285207920444573</v>
      </c>
      <c r="ES42" s="32">
        <f>('2a) logm_x(t)'!BA41-'2a) logm_x(t)'!AZ41-'2a)answer'!$C41)/$CP$5</f>
        <v>0.20061493306843309</v>
      </c>
      <c r="ET42" s="32">
        <f>('2a) logm_x(t)'!BB41-'2a) logm_x(t)'!BA41-'2a)answer'!$C41)/$CP$5</f>
        <v>-0.60657724370824151</v>
      </c>
      <c r="EU42" s="32">
        <f>('2a) logm_x(t)'!BC41-'2a) logm_x(t)'!BB41-'2a)answer'!$C41)/$CP$5</f>
        <v>0.1509409861336958</v>
      </c>
      <c r="EV42" s="32">
        <f>('2a) logm_x(t)'!BD41-'2a) logm_x(t)'!BC41-'2a)answer'!$C41)/$CP$5</f>
        <v>4.3075374636690762E-2</v>
      </c>
      <c r="EW42" s="32">
        <f>('2a) logm_x(t)'!BE41-'2a) logm_x(t)'!BD41-'2a)answer'!$C41)/$CP$5</f>
        <v>-8.7263857270966708E-2</v>
      </c>
      <c r="EX42" s="32">
        <f>('2a) logm_x(t)'!BF41-'2a) logm_x(t)'!BE41-'2a)answer'!$C41)/$CP$5</f>
        <v>0.27231680546755554</v>
      </c>
      <c r="EY42" s="32">
        <f>('2a) logm_x(t)'!BG41-'2a) logm_x(t)'!BF41-'2a)answer'!$C41)/$CP$5</f>
        <v>-0.257411987178156</v>
      </c>
      <c r="EZ42" s="32">
        <f>('2a) logm_x(t)'!BH41-'2a) logm_x(t)'!BG41-'2a)answer'!$C41)/$CP$5</f>
        <v>-1.2835592060197354</v>
      </c>
      <c r="FA42" s="32">
        <f>('2a) logm_x(t)'!BI41-'2a) logm_x(t)'!BH41-'2a)answer'!$C41)/$CP$5</f>
        <v>0.46243264718848476</v>
      </c>
      <c r="FB42" s="32">
        <f>('2a) logm_x(t)'!BJ41-'2a) logm_x(t)'!BI41-'2a)answer'!$C41)/$CP$5</f>
        <v>0.93509071689986178</v>
      </c>
      <c r="FC42" s="32">
        <f>('2a) logm_x(t)'!BK41-'2a) logm_x(t)'!BJ41-'2a)answer'!$C41)/$CP$5</f>
        <v>-1.1811243542981187</v>
      </c>
      <c r="FD42" s="32">
        <f>('2a) logm_x(t)'!BL41-'2a) logm_x(t)'!BK41-'2a)answer'!$C41)/$CP$5</f>
        <v>6.4486015265907373E-2</v>
      </c>
      <c r="FE42" s="32">
        <f>('2a) logm_x(t)'!BM41-'2a) logm_x(t)'!BL41-'2a)answer'!$C41)/$CP$5</f>
        <v>-1.2712631960197724</v>
      </c>
      <c r="FF42" s="32">
        <f>('2a) logm_x(t)'!BN41-'2a) logm_x(t)'!BM41-'2a)answer'!$C41)/$CP$5</f>
        <v>0.4821715616560564</v>
      </c>
      <c r="FG42" s="32">
        <f>('2a) logm_x(t)'!BO41-'2a) logm_x(t)'!BN41-'2a)answer'!$C41)/$CP$5</f>
        <v>0.17242082159019295</v>
      </c>
      <c r="FH42" s="32">
        <f>('2a) logm_x(t)'!BP41-'2a) logm_x(t)'!BO41-'2a)answer'!$C41)/$CP$5</f>
        <v>0.34311513167170765</v>
      </c>
      <c r="FI42" s="32">
        <f>('2a) logm_x(t)'!BQ41-'2a) logm_x(t)'!BP41-'2a)answer'!$C41)/$CP$5</f>
        <v>0.82571297201931748</v>
      </c>
      <c r="FJ42" s="32">
        <f>('2a) logm_x(t)'!BR41-'2a) logm_x(t)'!BQ41-'2a)answer'!$C41)/$CP$5</f>
        <v>0.89145509689645752</v>
      </c>
      <c r="FK42" s="32">
        <f>('2a) logm_x(t)'!BS41-'2a) logm_x(t)'!BR41-'2a)answer'!$C41)/$CP$5</f>
        <v>-0.22851928150305112</v>
      </c>
      <c r="FL42" s="32">
        <f>('2a) logm_x(t)'!BT41-'2a) logm_x(t)'!BS41-'2a)answer'!$C41)/$CP$5</f>
        <v>-1.3949183948289645</v>
      </c>
      <c r="FM42" s="32">
        <f>('2a) logm_x(t)'!BU41-'2a) logm_x(t)'!BT41-'2a)answer'!$C41)/$CP$5</f>
        <v>1.3791120874515619</v>
      </c>
      <c r="FN42" s="32">
        <f>('2a) logm_x(t)'!BV41-'2a) logm_x(t)'!BU41-'2a)answer'!$C41)/$CP$5</f>
        <v>-0.3426276097505494</v>
      </c>
      <c r="FO42" s="32">
        <f>('2a) logm_x(t)'!BW41-'2a) logm_x(t)'!BV41-'2a)answer'!$C41)/$CP$5</f>
        <v>-0.10820157242467937</v>
      </c>
      <c r="FP42" s="32">
        <f>('2a) logm_x(t)'!BX41-'2a) logm_x(t)'!BW41-'2a)answer'!$C41)/$CP$5</f>
        <v>0.43992830735949751</v>
      </c>
      <c r="FQ42" s="32">
        <f>('2a) logm_x(t)'!BY41-'2a) logm_x(t)'!BX41-'2a)answer'!$C41)/$CP$5</f>
        <v>0.37599516014626677</v>
      </c>
      <c r="FR42" s="32">
        <f>('2a) logm_x(t)'!BZ41-'2a) logm_x(t)'!BY41-'2a)answer'!$C41)/$CP$5</f>
        <v>-0.71567148693846538</v>
      </c>
      <c r="FS42" s="32">
        <f>('2a) logm_x(t)'!CA41-'2a) logm_x(t)'!BZ41-'2a)answer'!$C41)/$CP$5</f>
        <v>1.0875176684457408</v>
      </c>
      <c r="FT42" s="32">
        <f>('2a) logm_x(t)'!CB41-'2a) logm_x(t)'!CA41-'2a)answer'!$C41)/$CP$5</f>
        <v>-0.14777085606121013</v>
      </c>
      <c r="FU42" s="32">
        <f>('2a) logm_x(t)'!CC41-'2a) logm_x(t)'!CB41-'2a)answer'!$C41)/$CP$5</f>
        <v>-0.80296654914265375</v>
      </c>
      <c r="FV42" s="32">
        <f>('2a) logm_x(t)'!CD41-'2a) logm_x(t)'!CC41-'2a)answer'!$C41)/$CP$5</f>
        <v>1.0884350038110844</v>
      </c>
      <c r="FW42" s="32">
        <f>('2a) logm_x(t)'!CE41-'2a) logm_x(t)'!CD41-'2a)answer'!$C41)/$CP$5</f>
        <v>-1.1784481716101729</v>
      </c>
      <c r="FX42" s="32">
        <f>('2a) logm_x(t)'!CF41-'2a) logm_x(t)'!CE41-'2a)answer'!$C41)/$CP$5</f>
        <v>0.51858508569972328</v>
      </c>
      <c r="FY42" s="32">
        <f>('2a) logm_x(t)'!CG41-'2a) logm_x(t)'!CF41-'2a)answer'!$C41)/$CP$5</f>
        <v>-0.3751522037612286</v>
      </c>
      <c r="FZ42" s="32">
        <f>('2a) logm_x(t)'!CH41-'2a) logm_x(t)'!CG41-'2a)answer'!$C41)/$CP$5</f>
        <v>-0.72996777678049762</v>
      </c>
      <c r="GA42" s="32">
        <f>('2a) logm_x(t)'!CI41-'2a) logm_x(t)'!CH41-'2a)answer'!$C41)/$CP$5</f>
        <v>0.25934489027965574</v>
      </c>
      <c r="GB42" s="32">
        <f>('2a) logm_x(t)'!CJ41-'2a) logm_x(t)'!CI41-'2a)answer'!$C41)/$CP$5</f>
        <v>1.2682250924010505</v>
      </c>
      <c r="GC42" s="32">
        <f>('2a) logm_x(t)'!CK41-'2a) logm_x(t)'!CJ41-'2a)answer'!$C41)/$CP$5</f>
        <v>-0.14944656605846593</v>
      </c>
      <c r="GD42" s="32">
        <f>('2a) logm_x(t)'!CL41-'2a) logm_x(t)'!CK41-'2a)answer'!$C41)/$CP$5</f>
        <v>0.41799985619924113</v>
      </c>
      <c r="GE42" s="32">
        <f>('2a) logm_x(t)'!CM41-'2a) logm_x(t)'!CL41-'2a)answer'!$C41)/$CP$5</f>
        <v>0.29215727520721618</v>
      </c>
      <c r="GF42" s="32">
        <f>('2a) logm_x(t)'!CN41-'2a) logm_x(t)'!CM41-'2a)answer'!$C41)/$CP$5</f>
        <v>-1.6998812757800221</v>
      </c>
    </row>
    <row r="43" spans="1:188" x14ac:dyDescent="0.25">
      <c r="A43" s="31">
        <f>'2a) logm_x(t)'!A42</f>
        <v>39</v>
      </c>
      <c r="B43" s="32"/>
      <c r="C43" s="32">
        <f>IFERROR(('2a) logm_x(t)'!C42-'2a) logm_x(t)'!B42-'2a)answer'!$C42)^2,"")</f>
        <v>4.5551390791469262E-2</v>
      </c>
      <c r="D43" s="32">
        <f>IFERROR(('2a) logm_x(t)'!D42-'2a) logm_x(t)'!C42-'2a)answer'!$C42)^2,"")</f>
        <v>9.8303605877213604E-5</v>
      </c>
      <c r="E43" s="32">
        <f>IFERROR(('2a) logm_x(t)'!E42-'2a) logm_x(t)'!D42-'2a)answer'!$C42)^2,"")</f>
        <v>2.6793494008106986E-6</v>
      </c>
      <c r="F43" s="32">
        <f>IFERROR(('2a) logm_x(t)'!F42-'2a) logm_x(t)'!E42-'2a)answer'!$C42)^2,"")</f>
        <v>5.6514983262125409E-3</v>
      </c>
      <c r="G43" s="32">
        <f>IFERROR(('2a) logm_x(t)'!G42-'2a) logm_x(t)'!F42-'2a)answer'!$C42)^2,"")</f>
        <v>1.0717334581292808E-6</v>
      </c>
      <c r="H43" s="32">
        <f>IFERROR(('2a) logm_x(t)'!H42-'2a) logm_x(t)'!G42-'2a)answer'!$C42)^2,"")</f>
        <v>1.2731992020047949E-4</v>
      </c>
      <c r="I43" s="32">
        <f>IFERROR(('2a) logm_x(t)'!I42-'2a) logm_x(t)'!H42-'2a)answer'!$C42)^2,"")</f>
        <v>8.6179611606961078E-3</v>
      </c>
      <c r="J43" s="32">
        <f>IFERROR(('2a) logm_x(t)'!J42-'2a) logm_x(t)'!I42-'2a)answer'!$C42)^2,"")</f>
        <v>1.2070733224815243E-3</v>
      </c>
      <c r="K43" s="32">
        <f>IFERROR(('2a) logm_x(t)'!K42-'2a) logm_x(t)'!J42-'2a)answer'!$C42)^2,"")</f>
        <v>3.3735927559774198E-2</v>
      </c>
      <c r="L43" s="32">
        <f>IFERROR(('2a) logm_x(t)'!L42-'2a) logm_x(t)'!K42-'2a)answer'!$C42)^2,"")</f>
        <v>2.1240630962209281E-2</v>
      </c>
      <c r="M43" s="32">
        <f>IFERROR(('2a) logm_x(t)'!M42-'2a) logm_x(t)'!L42-'2a)answer'!$C42)^2,"")</f>
        <v>2.6957855726883325E-3</v>
      </c>
      <c r="N43" s="32">
        <f>IFERROR(('2a) logm_x(t)'!N42-'2a) logm_x(t)'!M42-'2a)answer'!$C42)^2,"")</f>
        <v>1.8652841610162788E-2</v>
      </c>
      <c r="O43" s="32">
        <f>IFERROR(('2a) logm_x(t)'!O42-'2a) logm_x(t)'!N42-'2a)answer'!$C42)^2,"")</f>
        <v>8.0949261451534697E-3</v>
      </c>
      <c r="P43" s="32">
        <f>IFERROR(('2a) logm_x(t)'!P42-'2a) logm_x(t)'!O42-'2a)answer'!$C42)^2,"")</f>
        <v>1.1593746213870304E-2</v>
      </c>
      <c r="Q43" s="32">
        <f>IFERROR(('2a) logm_x(t)'!Q42-'2a) logm_x(t)'!P42-'2a)answer'!$C42)^2,"")</f>
        <v>4.0274264067628081E-3</v>
      </c>
      <c r="R43" s="32">
        <f>IFERROR(('2a) logm_x(t)'!R42-'2a) logm_x(t)'!Q42-'2a)answer'!$C42)^2,"")</f>
        <v>6.8153054088790285E-3</v>
      </c>
      <c r="S43" s="32">
        <f>IFERROR(('2a) logm_x(t)'!S42-'2a) logm_x(t)'!R42-'2a)answer'!$C42)^2,"")</f>
        <v>2.0923928191051763E-3</v>
      </c>
      <c r="T43" s="32">
        <f>IFERROR(('2a) logm_x(t)'!T42-'2a) logm_x(t)'!S42-'2a)answer'!$C42)^2,"")</f>
        <v>1.7969436644299158E-2</v>
      </c>
      <c r="U43" s="32">
        <f>IFERROR(('2a) logm_x(t)'!U42-'2a) logm_x(t)'!T42-'2a)answer'!$C42)^2,"")</f>
        <v>1.2592476876026939E-2</v>
      </c>
      <c r="V43" s="32">
        <f>IFERROR(('2a) logm_x(t)'!V42-'2a) logm_x(t)'!U42-'2a)answer'!$C42)^2,"")</f>
        <v>2.869769298934596E-2</v>
      </c>
      <c r="W43" s="32">
        <f>IFERROR(('2a) logm_x(t)'!W42-'2a) logm_x(t)'!V42-'2a)answer'!$C42)^2,"")</f>
        <v>4.1622528704681992E-3</v>
      </c>
      <c r="X43" s="32">
        <f>IFERROR(('2a) logm_x(t)'!X42-'2a) logm_x(t)'!W42-'2a)answer'!$C42)^2,"")</f>
        <v>1.712876139251954E-3</v>
      </c>
      <c r="Y43" s="32">
        <f>IFERROR(('2a) logm_x(t)'!Y42-'2a) logm_x(t)'!X42-'2a)answer'!$C42)^2,"")</f>
        <v>1.9010752257871261E-2</v>
      </c>
      <c r="Z43" s="32">
        <f>IFERROR(('2a) logm_x(t)'!Z42-'2a) logm_x(t)'!Y42-'2a)answer'!$C42)^2,"")</f>
        <v>4.9124223261078929E-3</v>
      </c>
      <c r="AA43" s="32">
        <f>IFERROR(('2a) logm_x(t)'!AA42-'2a) logm_x(t)'!Z42-'2a)answer'!$C42)^2,"")</f>
        <v>5.5333765530339182E-2</v>
      </c>
      <c r="AB43" s="32">
        <f>IFERROR(('2a) logm_x(t)'!AB42-'2a) logm_x(t)'!AA42-'2a)answer'!$C42)^2,"")</f>
        <v>8.4781469902381454E-4</v>
      </c>
      <c r="AC43" s="32">
        <f>IFERROR(('2a) logm_x(t)'!AC42-'2a) logm_x(t)'!AB42-'2a)answer'!$C42)^2,"")</f>
        <v>2.8472442955036918E-2</v>
      </c>
      <c r="AD43" s="32">
        <f>IFERROR(('2a) logm_x(t)'!AD42-'2a) logm_x(t)'!AC42-'2a)answer'!$C42)^2,"")</f>
        <v>6.2491039941897338E-3</v>
      </c>
      <c r="AE43" s="32">
        <f>IFERROR(('2a) logm_x(t)'!AE42-'2a) logm_x(t)'!AD42-'2a)answer'!$C42)^2,"")</f>
        <v>7.6475436330845368E-3</v>
      </c>
      <c r="AF43" s="32">
        <f>IFERROR(('2a) logm_x(t)'!AF42-'2a) logm_x(t)'!AE42-'2a)answer'!$C42)^2,"")</f>
        <v>5.4906335668109915E-2</v>
      </c>
      <c r="AG43" s="32">
        <f>IFERROR(('2a) logm_x(t)'!AG42-'2a) logm_x(t)'!AF42-'2a)answer'!$C42)^2,"")</f>
        <v>1.3185844955791471E-4</v>
      </c>
      <c r="AH43" s="32">
        <f>IFERROR(('2a) logm_x(t)'!AH42-'2a) logm_x(t)'!AG42-'2a)answer'!$C42)^2,"")</f>
        <v>4.4800676454659419E-3</v>
      </c>
      <c r="AI43" s="32">
        <f>IFERROR(('2a) logm_x(t)'!AI42-'2a) logm_x(t)'!AH42-'2a)answer'!$C42)^2,"")</f>
        <v>5.4313284160096953E-2</v>
      </c>
      <c r="AJ43" s="32">
        <f>IFERROR(('2a) logm_x(t)'!AJ42-'2a) logm_x(t)'!AI42-'2a)answer'!$C42)^2,"")</f>
        <v>1.2923925185615793E-2</v>
      </c>
      <c r="AK43" s="32">
        <f>IFERROR(('2a) logm_x(t)'!AK42-'2a) logm_x(t)'!AJ42-'2a)answer'!$C42)^2,"")</f>
        <v>6.5608426684638397E-3</v>
      </c>
      <c r="AL43" s="32">
        <f>IFERROR(('2a) logm_x(t)'!AL42-'2a) logm_x(t)'!AK42-'2a)answer'!$C42)^2,"")</f>
        <v>9.4071553116077138E-5</v>
      </c>
      <c r="AM43" s="32">
        <f>IFERROR(('2a) logm_x(t)'!AM42-'2a) logm_x(t)'!AL42-'2a)answer'!$C42)^2,"")</f>
        <v>1.3066705045085529E-2</v>
      </c>
      <c r="AN43" s="32">
        <f>IFERROR(('2a) logm_x(t)'!AN42-'2a) logm_x(t)'!AM42-'2a)answer'!$C42)^2,"")</f>
        <v>8.5374323903201058E-2</v>
      </c>
      <c r="AO43" s="32">
        <f>IFERROR(('2a) logm_x(t)'!AO42-'2a) logm_x(t)'!AN42-'2a)answer'!$C42)^2,"")</f>
        <v>2.21451692269665E-2</v>
      </c>
      <c r="AP43" s="32">
        <f>IFERROR(('2a) logm_x(t)'!AP42-'2a) logm_x(t)'!AO42-'2a)answer'!$C42)^2,"")</f>
        <v>3.5271889160372956E-3</v>
      </c>
      <c r="AQ43" s="32">
        <f>IFERROR(('2a) logm_x(t)'!AQ42-'2a) logm_x(t)'!AP42-'2a)answer'!$C42)^2,"")</f>
        <v>5.4231057726830852E-3</v>
      </c>
      <c r="AR43" s="32">
        <f>IFERROR(('2a) logm_x(t)'!AR42-'2a) logm_x(t)'!AQ42-'2a)answer'!$C42)^2,"")</f>
        <v>1.8547470730143339E-3</v>
      </c>
      <c r="AS43" s="32">
        <f>IFERROR(('2a) logm_x(t)'!AS42-'2a) logm_x(t)'!AR42-'2a)answer'!$C42)^2,"")</f>
        <v>2.3675436672843334E-3</v>
      </c>
      <c r="AT43" s="32">
        <f>IFERROR(('2a) logm_x(t)'!AT42-'2a) logm_x(t)'!AS42-'2a)answer'!$C42)^2,"")</f>
        <v>2.8245397888500183E-3</v>
      </c>
      <c r="AU43" s="32">
        <f>IFERROR(('2a) logm_x(t)'!AU42-'2a) logm_x(t)'!AT42-'2a)answer'!$C42)^2,"")</f>
        <v>9.8337712899289453E-3</v>
      </c>
      <c r="AV43" s="32">
        <f>IFERROR(('2a) logm_x(t)'!AV42-'2a) logm_x(t)'!AU42-'2a)answer'!$C42)^2,"")</f>
        <v>3.2816422943121162E-2</v>
      </c>
      <c r="AW43" s="32">
        <f>IFERROR(('2a) logm_x(t)'!AW42-'2a) logm_x(t)'!AV42-'2a)answer'!$C42)^2,"")</f>
        <v>5.0927060224215843E-3</v>
      </c>
      <c r="AX43" s="32">
        <f>IFERROR(('2a) logm_x(t)'!AX42-'2a) logm_x(t)'!AW42-'2a)answer'!$C42)^2,"")</f>
        <v>1.0258560734343176E-2</v>
      </c>
      <c r="AY43" s="32">
        <f>IFERROR(('2a) logm_x(t)'!AY42-'2a) logm_x(t)'!AX42-'2a)answer'!$C42)^2,"")</f>
        <v>9.4023162169002347E-3</v>
      </c>
      <c r="AZ43" s="32">
        <f>IFERROR(('2a) logm_x(t)'!AZ42-'2a) logm_x(t)'!AY42-'2a)answer'!$C42)^2,"")</f>
        <v>2.236157096611591E-2</v>
      </c>
      <c r="BA43" s="32">
        <f>IFERROR(('2a) logm_x(t)'!BA42-'2a) logm_x(t)'!AZ42-'2a)answer'!$C42)^2,"")</f>
        <v>3.379229492999461E-4</v>
      </c>
      <c r="BB43" s="32">
        <f>IFERROR(('2a) logm_x(t)'!BB42-'2a) logm_x(t)'!BA42-'2a)answer'!$C42)^2,"")</f>
        <v>2.7094076119586152E-2</v>
      </c>
      <c r="BC43" s="32">
        <f>IFERROR(('2a) logm_x(t)'!BC42-'2a) logm_x(t)'!BB42-'2a)answer'!$C42)^2,"")</f>
        <v>1.9107107552178176E-2</v>
      </c>
      <c r="BD43" s="32">
        <f>IFERROR(('2a) logm_x(t)'!BD42-'2a) logm_x(t)'!BC42-'2a)answer'!$C42)^2,"")</f>
        <v>4.2782087892185095E-3</v>
      </c>
      <c r="BE43" s="32">
        <f>IFERROR(('2a) logm_x(t)'!BE42-'2a) logm_x(t)'!BD42-'2a)answer'!$C42)^2,"")</f>
        <v>4.5861662984851619E-4</v>
      </c>
      <c r="BF43" s="32">
        <f>IFERROR(('2a) logm_x(t)'!BF42-'2a) logm_x(t)'!BE42-'2a)answer'!$C42)^2,"")</f>
        <v>9.8176156729192793E-3</v>
      </c>
      <c r="BG43" s="32">
        <f>IFERROR(('2a) logm_x(t)'!BG42-'2a) logm_x(t)'!BF42-'2a)answer'!$C42)^2,"")</f>
        <v>4.7540933507709125E-2</v>
      </c>
      <c r="BH43" s="32">
        <f>IFERROR(('2a) logm_x(t)'!BH42-'2a) logm_x(t)'!BG42-'2a)answer'!$C42)^2,"")</f>
        <v>2.3502954047346012E-2</v>
      </c>
      <c r="BI43" s="32">
        <f>IFERROR(('2a) logm_x(t)'!BI42-'2a) logm_x(t)'!BH42-'2a)answer'!$C42)^2,"")</f>
        <v>1.0924391992449024E-2</v>
      </c>
      <c r="BJ43" s="32">
        <f>IFERROR(('2a) logm_x(t)'!BJ42-'2a) logm_x(t)'!BI42-'2a)answer'!$C42)^2,"")</f>
        <v>3.7584118734339468E-3</v>
      </c>
      <c r="BK43" s="32">
        <f>IFERROR(('2a) logm_x(t)'!BK42-'2a) logm_x(t)'!BJ42-'2a)answer'!$C42)^2,"")</f>
        <v>1.4162872205198188E-4</v>
      </c>
      <c r="BL43" s="32">
        <f>IFERROR(('2a) logm_x(t)'!BL42-'2a) logm_x(t)'!BK42-'2a)answer'!$C42)^2,"")</f>
        <v>2.5346179703731658E-3</v>
      </c>
      <c r="BM43" s="32">
        <f>IFERROR(('2a) logm_x(t)'!BM42-'2a) logm_x(t)'!BL42-'2a)answer'!$C42)^2,"")</f>
        <v>2.1818634066682217E-3</v>
      </c>
      <c r="BN43" s="32">
        <f>IFERROR(('2a) logm_x(t)'!BN42-'2a) logm_x(t)'!BM42-'2a)answer'!$C42)^2,"")</f>
        <v>5.4574571146998242E-2</v>
      </c>
      <c r="BO43" s="32">
        <f>IFERROR(('2a) logm_x(t)'!BO42-'2a) logm_x(t)'!BN42-'2a)answer'!$C42)^2,"")</f>
        <v>2.61696750329409E-2</v>
      </c>
      <c r="BP43" s="32">
        <f>IFERROR(('2a) logm_x(t)'!BP42-'2a) logm_x(t)'!BO42-'2a)answer'!$C42)^2,"")</f>
        <v>2.615455168924433E-2</v>
      </c>
      <c r="BQ43" s="32">
        <f>IFERROR(('2a) logm_x(t)'!BQ42-'2a) logm_x(t)'!BP42-'2a)answer'!$C42)^2,"")</f>
        <v>6.8050541847420778E-2</v>
      </c>
      <c r="BR43" s="32">
        <f>IFERROR(('2a) logm_x(t)'!BR42-'2a) logm_x(t)'!BQ42-'2a)answer'!$C42)^2,"")</f>
        <v>1.1545031625190241E-2</v>
      </c>
      <c r="BS43" s="32">
        <f>IFERROR(('2a) logm_x(t)'!BS42-'2a) logm_x(t)'!BR42-'2a)answer'!$C42)^2,"")</f>
        <v>2.8452250568979239E-4</v>
      </c>
      <c r="BT43" s="32">
        <f>IFERROR(('2a) logm_x(t)'!BT42-'2a) logm_x(t)'!BS42-'2a)answer'!$C42)^2,"")</f>
        <v>3.5102993246253308E-2</v>
      </c>
      <c r="BU43" s="32">
        <f>IFERROR(('2a) logm_x(t)'!BU42-'2a) logm_x(t)'!BT42-'2a)answer'!$C42)^2,"")</f>
        <v>2.3146791935126924E-2</v>
      </c>
      <c r="BV43" s="32">
        <f>IFERROR(('2a) logm_x(t)'!BV42-'2a) logm_x(t)'!BU42-'2a)answer'!$C42)^2,"")</f>
        <v>1.2589901551517168E-4</v>
      </c>
      <c r="BW43" s="32">
        <f>IFERROR(('2a) logm_x(t)'!BW42-'2a) logm_x(t)'!BV42-'2a)answer'!$C42)^2,"")</f>
        <v>2.2927049636957898E-2</v>
      </c>
      <c r="BX43" s="32">
        <f>IFERROR(('2a) logm_x(t)'!BX42-'2a) logm_x(t)'!BW42-'2a)answer'!$C42)^2,"")</f>
        <v>1.9946213948451418E-4</v>
      </c>
      <c r="BY43" s="32">
        <f>IFERROR(('2a) logm_x(t)'!BY42-'2a) logm_x(t)'!BX42-'2a)answer'!$C42)^2,"")</f>
        <v>3.7030522626740827E-3</v>
      </c>
      <c r="BZ43" s="32">
        <f>IFERROR(('2a) logm_x(t)'!BZ42-'2a) logm_x(t)'!BY42-'2a)answer'!$C42)^2,"")</f>
        <v>9.5825739097895463E-3</v>
      </c>
      <c r="CA43" s="32">
        <f>IFERROR(('2a) logm_x(t)'!CA42-'2a) logm_x(t)'!BZ42-'2a)answer'!$C42)^2,"")</f>
        <v>1.5703160391743496E-2</v>
      </c>
      <c r="CB43" s="32">
        <f>IFERROR(('2a) logm_x(t)'!CB42-'2a) logm_x(t)'!CA42-'2a)answer'!$C42)^2,"")</f>
        <v>2.0135814539941326E-3</v>
      </c>
      <c r="CC43" s="32">
        <f>IFERROR(('2a) logm_x(t)'!CC42-'2a) logm_x(t)'!CB42-'2a)answer'!$C42)^2,"")</f>
        <v>2.3385770188104449E-2</v>
      </c>
      <c r="CD43" s="32">
        <f>IFERROR(('2a) logm_x(t)'!CD42-'2a) logm_x(t)'!CC42-'2a)answer'!$C42)^2,"")</f>
        <v>3.1521202001177362E-3</v>
      </c>
      <c r="CE43" s="32">
        <f>IFERROR(('2a) logm_x(t)'!CE42-'2a) logm_x(t)'!CD42-'2a)answer'!$C42)^2,"")</f>
        <v>2.1147318389121775E-3</v>
      </c>
      <c r="CF43" s="32">
        <f>IFERROR(('2a) logm_x(t)'!CF42-'2a) logm_x(t)'!CE42-'2a)answer'!$C42)^2,"")</f>
        <v>3.7246647958452493E-4</v>
      </c>
      <c r="CG43" s="32">
        <f>IFERROR(('2a) logm_x(t)'!CG42-'2a) logm_x(t)'!CF42-'2a)answer'!$C42)^2,"")</f>
        <v>7.0879658423061345E-3</v>
      </c>
      <c r="CH43" s="32">
        <f>IFERROR(('2a) logm_x(t)'!CH42-'2a) logm_x(t)'!CG42-'2a)answer'!$C42)^2,"")</f>
        <v>1.5871037518911092E-2</v>
      </c>
      <c r="CI43" s="32">
        <f>IFERROR(('2a) logm_x(t)'!CI42-'2a) logm_x(t)'!CH42-'2a)answer'!$C42)^2,"")</f>
        <v>2.5284609640129547E-3</v>
      </c>
      <c r="CJ43" s="32">
        <f>IFERROR(('2a) logm_x(t)'!CJ42-'2a) logm_x(t)'!CI42-'2a)answer'!$C42)^2,"")</f>
        <v>2.3319586817325558E-2</v>
      </c>
      <c r="CK43" s="32">
        <f>IFERROR(('2a) logm_x(t)'!CK42-'2a) logm_x(t)'!CJ42-'2a)answer'!$C42)^2,"")</f>
        <v>4.7280086379169351E-3</v>
      </c>
      <c r="CL43" s="32">
        <f>IFERROR(('2a) logm_x(t)'!CL42-'2a) logm_x(t)'!CK42-'2a)answer'!$C42)^2,"")</f>
        <v>7.5218041403382196E-4</v>
      </c>
      <c r="CM43" s="32">
        <f>IFERROR(('2a) logm_x(t)'!CM42-'2a) logm_x(t)'!CL42-'2a)answer'!$C42)^2,"")</f>
        <v>2.052548698529575E-4</v>
      </c>
      <c r="CN43" s="32">
        <f>IFERROR(('2a) logm_x(t)'!CN42-'2a) logm_x(t)'!CM42-'2a)answer'!$C42)^2,"")</f>
        <v>2.3027857343941373E-4</v>
      </c>
      <c r="CT43" s="31">
        <f t="shared" si="4"/>
        <v>39</v>
      </c>
      <c r="CU43" s="32">
        <f>('2a) logm_x(t)'!C42-'2a) logm_x(t)'!B42-'2a)answer'!$C42)/$CP$5</f>
        <v>-1.5291250190582404</v>
      </c>
      <c r="CV43" s="32">
        <f>('2a) logm_x(t)'!D42-'2a) logm_x(t)'!C42-'2a)answer'!$C42)/$CP$5</f>
        <v>7.1035738141004209E-2</v>
      </c>
      <c r="CW43" s="32">
        <f>('2a) logm_x(t)'!E42-'2a) logm_x(t)'!D42-'2a)answer'!$C42)/$CP$5</f>
        <v>-1.1727538008102494E-2</v>
      </c>
      <c r="CX43" s="32">
        <f>('2a) logm_x(t)'!F42-'2a) logm_x(t)'!E42-'2a)answer'!$C42)/$CP$5</f>
        <v>0.53860945759084022</v>
      </c>
      <c r="CY43" s="32">
        <f>('2a) logm_x(t)'!G42-'2a) logm_x(t)'!F42-'2a)answer'!$C42)/$CP$5</f>
        <v>-7.4171244826537249E-3</v>
      </c>
      <c r="CZ43" s="32">
        <f>('2a) logm_x(t)'!H42-'2a) logm_x(t)'!G42-'2a)answer'!$C42)/$CP$5</f>
        <v>8.0842614841441243E-2</v>
      </c>
      <c r="DA43" s="32">
        <f>('2a) logm_x(t)'!I42-'2a) logm_x(t)'!H42-'2a)answer'!$C42)/$CP$5</f>
        <v>-0.6651114733952973</v>
      </c>
      <c r="DB43" s="32">
        <f>('2a) logm_x(t)'!J42-'2a) logm_x(t)'!I42-'2a)answer'!$C42)/$CP$5</f>
        <v>0.2489195454355943</v>
      </c>
      <c r="DC43" s="32">
        <f>('2a) logm_x(t)'!K42-'2a) logm_x(t)'!J42-'2a)answer'!$C42)/$CP$5</f>
        <v>-1.3159473113971927</v>
      </c>
      <c r="DD43" s="32">
        <f>('2a) logm_x(t)'!L42-'2a) logm_x(t)'!K42-'2a)answer'!$C42)/$CP$5</f>
        <v>1.0441812251537397</v>
      </c>
      <c r="DE43" s="32">
        <f>('2a) logm_x(t)'!M42-'2a) logm_x(t)'!L42-'2a)answer'!$C42)/$CP$5</f>
        <v>0.37199306693629036</v>
      </c>
      <c r="DF43" s="32">
        <f>('2a) logm_x(t)'!N42-'2a) logm_x(t)'!M42-'2a)answer'!$C42)/$CP$5</f>
        <v>-0.97850866225668487</v>
      </c>
      <c r="DG43" s="32">
        <f>('2a) logm_x(t)'!O42-'2a) logm_x(t)'!N42-'2a)answer'!$C42)/$CP$5</f>
        <v>0.64461234547812074</v>
      </c>
      <c r="DH43" s="32">
        <f>('2a) logm_x(t)'!P42-'2a) logm_x(t)'!O42-'2a)answer'!$C42)/$CP$5</f>
        <v>0.77144340050184546</v>
      </c>
      <c r="DI43" s="32">
        <f>('2a) logm_x(t)'!Q42-'2a) logm_x(t)'!P42-'2a)answer'!$C42)/$CP$5</f>
        <v>-0.45468013474656077</v>
      </c>
      <c r="DJ43" s="32">
        <f>('2a) logm_x(t)'!R42-'2a) logm_x(t)'!Q42-'2a)answer'!$C42)/$CP$5</f>
        <v>0.59147287758216305</v>
      </c>
      <c r="DK43" s="32">
        <f>('2a) logm_x(t)'!S42-'2a) logm_x(t)'!R42-'2a)answer'!$C42)/$CP$5</f>
        <v>-0.32772817822292977</v>
      </c>
      <c r="DL43" s="32">
        <f>('2a) logm_x(t)'!T42-'2a) logm_x(t)'!S42-'2a)answer'!$C42)/$CP$5</f>
        <v>0.96041603927020613</v>
      </c>
      <c r="DM43" s="32">
        <f>('2a) logm_x(t)'!U42-'2a) logm_x(t)'!T42-'2a)answer'!$C42)/$CP$5</f>
        <v>-0.80398464498396205</v>
      </c>
      <c r="DN43" s="32">
        <f>('2a) logm_x(t)'!V42-'2a) logm_x(t)'!U42-'2a)answer'!$C42)/$CP$5</f>
        <v>-1.2137120562228636</v>
      </c>
      <c r="DO43" s="32">
        <f>('2a) logm_x(t)'!W42-'2a) logm_x(t)'!V42-'2a)answer'!$C42)/$CP$5</f>
        <v>0.46222816421414131</v>
      </c>
      <c r="DP43" s="32">
        <f>('2a) logm_x(t)'!X42-'2a) logm_x(t)'!W42-'2a)answer'!$C42)/$CP$5</f>
        <v>-0.29652079318417984</v>
      </c>
      <c r="DQ43" s="32">
        <f>('2a) logm_x(t)'!Y42-'2a) logm_x(t)'!X42-'2a)answer'!$C42)/$CP$5</f>
        <v>-0.98785186596141095</v>
      </c>
      <c r="DR43" s="32">
        <f>('2a) logm_x(t)'!Z42-'2a) logm_x(t)'!Y42-'2a)answer'!$C42)/$CP$5</f>
        <v>-0.5021575787664293</v>
      </c>
      <c r="DS43" s="32">
        <f>('2a) logm_x(t)'!AA42-'2a) logm_x(t)'!Z42-'2a)answer'!$C42)/$CP$5</f>
        <v>1.685339059481251</v>
      </c>
      <c r="DT43" s="32">
        <f>('2a) logm_x(t)'!AB42-'2a) logm_x(t)'!AA42-'2a)answer'!$C42)/$CP$5</f>
        <v>0.20861361280666849</v>
      </c>
      <c r="DU43" s="32">
        <f>('2a) logm_x(t)'!AC42-'2a) logm_x(t)'!AB42-'2a)answer'!$C42)/$CP$5</f>
        <v>-1.2089394206754511</v>
      </c>
      <c r="DV43" s="32">
        <f>('2a) logm_x(t)'!AD42-'2a) logm_x(t)'!AC42-'2a)answer'!$C42)/$CP$5</f>
        <v>0.56637105399297738</v>
      </c>
      <c r="DW43" s="32">
        <f>('2a) logm_x(t)'!AE42-'2a) logm_x(t)'!AD42-'2a)answer'!$C42)/$CP$5</f>
        <v>-0.62654627907742955</v>
      </c>
      <c r="DX43" s="32">
        <f>('2a) logm_x(t)'!AF42-'2a) logm_x(t)'!AE42-'2a)answer'!$C42)/$CP$5</f>
        <v>1.6788171757712325</v>
      </c>
      <c r="DY43" s="32">
        <f>('2a) logm_x(t)'!AG42-'2a) logm_x(t)'!AF42-'2a)answer'!$C42)/$CP$5</f>
        <v>8.2270882480341034E-2</v>
      </c>
      <c r="DZ43" s="32">
        <f>('2a) logm_x(t)'!AH42-'2a) logm_x(t)'!AG42-'2a)answer'!$C42)/$CP$5</f>
        <v>-0.47955062258296377</v>
      </c>
      <c r="EA43" s="32">
        <f>('2a) logm_x(t)'!AI42-'2a) logm_x(t)'!AH42-'2a)answer'!$C42)/$CP$5</f>
        <v>-1.6697259831309412</v>
      </c>
      <c r="EB43" s="32">
        <f>('2a) logm_x(t)'!AJ42-'2a) logm_x(t)'!AI42-'2a)answer'!$C42)/$CP$5</f>
        <v>0.8144968162052928</v>
      </c>
      <c r="EC43" s="32">
        <f>('2a) logm_x(t)'!AK42-'2a) logm_x(t)'!AJ42-'2a)answer'!$C42)/$CP$5</f>
        <v>0.58032594202106336</v>
      </c>
      <c r="ED43" s="32">
        <f>('2a) logm_x(t)'!AL42-'2a) logm_x(t)'!AK42-'2a)answer'!$C42)/$CP$5</f>
        <v>-6.9489843006926705E-2</v>
      </c>
      <c r="EE43" s="32">
        <f>('2a) logm_x(t)'!AM42-'2a) logm_x(t)'!AL42-'2a)answer'!$C42)/$CP$5</f>
        <v>-0.81898362289537585</v>
      </c>
      <c r="EF43" s="32">
        <f>('2a) logm_x(t)'!AN42-'2a) logm_x(t)'!AM42-'2a)answer'!$C42)/$CP$5</f>
        <v>2.0934173156342561</v>
      </c>
      <c r="EG43" s="32">
        <f>('2a) logm_x(t)'!AO42-'2a) logm_x(t)'!AN42-'2a)answer'!$C42)/$CP$5</f>
        <v>-1.0661828073790409</v>
      </c>
      <c r="EH43" s="32">
        <f>('2a) logm_x(t)'!AP42-'2a) logm_x(t)'!AO42-'2a)answer'!$C42)/$CP$5</f>
        <v>0.42550682842206011</v>
      </c>
      <c r="EI43" s="32">
        <f>('2a) logm_x(t)'!AQ42-'2a) logm_x(t)'!AP42-'2a)answer'!$C42)/$CP$5</f>
        <v>0.52761387858727438</v>
      </c>
      <c r="EJ43" s="32">
        <f>('2a) logm_x(t)'!AR42-'2a) logm_x(t)'!AQ42-'2a)answer'!$C42)/$CP$5</f>
        <v>0.30855637279248022</v>
      </c>
      <c r="EK43" s="32">
        <f>('2a) logm_x(t)'!AS42-'2a) logm_x(t)'!AR42-'2a)answer'!$C42)/$CP$5</f>
        <v>0.34861106880714526</v>
      </c>
      <c r="EL43" s="32">
        <f>('2a) logm_x(t)'!AT42-'2a) logm_x(t)'!AS42-'2a)answer'!$C42)/$CP$5</f>
        <v>-0.38077289143603876</v>
      </c>
      <c r="EM43" s="32">
        <f>('2a) logm_x(t)'!AU42-'2a) logm_x(t)'!AT42-'2a)answer'!$C42)/$CP$5</f>
        <v>0.71048060208699682</v>
      </c>
      <c r="EN43" s="32">
        <f>('2a) logm_x(t)'!AV42-'2a) logm_x(t)'!AU42-'2a)answer'!$C42)/$CP$5</f>
        <v>-1.2978897228199446</v>
      </c>
      <c r="EO43" s="32">
        <f>('2a) logm_x(t)'!AW42-'2a) logm_x(t)'!AV42-'2a)answer'!$C42)/$CP$5</f>
        <v>0.51128903255493496</v>
      </c>
      <c r="EP43" s="32">
        <f>('2a) logm_x(t)'!AX42-'2a) logm_x(t)'!AW42-'2a)answer'!$C42)/$CP$5</f>
        <v>0.72566368584993746</v>
      </c>
      <c r="EQ43" s="32">
        <f>('2a) logm_x(t)'!AY42-'2a) logm_x(t)'!AX42-'2a)answer'!$C42)/$CP$5</f>
        <v>0.69471967720719385</v>
      </c>
      <c r="ER43" s="32">
        <f>('2a) logm_x(t)'!AZ42-'2a) logm_x(t)'!AY42-'2a)answer'!$C42)/$CP$5</f>
        <v>-1.071379491420255</v>
      </c>
      <c r="ES43" s="32">
        <f>('2a) logm_x(t)'!BA42-'2a) logm_x(t)'!AZ42-'2a)answer'!$C42)/$CP$5</f>
        <v>-0.1317046221909422</v>
      </c>
      <c r="ET43" s="32">
        <f>('2a) logm_x(t)'!BB42-'2a) logm_x(t)'!BA42-'2a)answer'!$C42)/$CP$5</f>
        <v>1.1793137080001752</v>
      </c>
      <c r="EU43" s="32">
        <f>('2a) logm_x(t)'!BC42-'2a) logm_x(t)'!BB42-'2a)answer'!$C42)/$CP$5</f>
        <v>-0.9903521471331127</v>
      </c>
      <c r="EV43" s="32">
        <f>('2a) logm_x(t)'!BD42-'2a) logm_x(t)'!BC42-'2a)answer'!$C42)/$CP$5</f>
        <v>-0.46862252656158804</v>
      </c>
      <c r="EW43" s="32">
        <f>('2a) logm_x(t)'!BE42-'2a) logm_x(t)'!BD42-'2a)answer'!$C42)/$CP$5</f>
        <v>0.15343239799206812</v>
      </c>
      <c r="EX43" s="32">
        <f>('2a) logm_x(t)'!BF42-'2a) logm_x(t)'!BE42-'2a)answer'!$C42)/$CP$5</f>
        <v>0.70989674822463311</v>
      </c>
      <c r="EY43" s="32">
        <f>('2a) logm_x(t)'!BG42-'2a) logm_x(t)'!BF42-'2a)answer'!$C42)/$CP$5</f>
        <v>-1.5621618443354237</v>
      </c>
      <c r="EZ43" s="32">
        <f>('2a) logm_x(t)'!BH42-'2a) logm_x(t)'!BG42-'2a)answer'!$C42)/$CP$5</f>
        <v>1.0983819795853083</v>
      </c>
      <c r="FA43" s="32">
        <f>('2a) logm_x(t)'!BI42-'2a) logm_x(t)'!BH42-'2a)answer'!$C42)/$CP$5</f>
        <v>-0.74884306299275638</v>
      </c>
      <c r="FB43" s="32">
        <f>('2a) logm_x(t)'!BJ42-'2a) logm_x(t)'!BI42-'2a)answer'!$C42)/$CP$5</f>
        <v>0.4392323906194236</v>
      </c>
      <c r="FC43" s="32">
        <f>('2a) logm_x(t)'!BK42-'2a) logm_x(t)'!BJ42-'2a)answer'!$C42)/$CP$5</f>
        <v>-8.5264419886951381E-2</v>
      </c>
      <c r="FD43" s="32">
        <f>('2a) logm_x(t)'!BL42-'2a) logm_x(t)'!BK42-'2a)answer'!$C42)/$CP$5</f>
        <v>-0.36070189854474888</v>
      </c>
      <c r="FE43" s="32">
        <f>('2a) logm_x(t)'!BM42-'2a) logm_x(t)'!BL42-'2a)answer'!$C42)/$CP$5</f>
        <v>0.33466165362391359</v>
      </c>
      <c r="FF43" s="32">
        <f>('2a) logm_x(t)'!BN42-'2a) logm_x(t)'!BM42-'2a)answer'!$C42)/$CP$5</f>
        <v>-1.6737374715885143</v>
      </c>
      <c r="FG43" s="32">
        <f>('2a) logm_x(t)'!BO42-'2a) logm_x(t)'!BN42-'2a)answer'!$C42)/$CP$5</f>
        <v>1.1590210889924772</v>
      </c>
      <c r="FH43" s="32">
        <f>('2a) logm_x(t)'!BP42-'2a) logm_x(t)'!BO42-'2a)answer'!$C42)/$CP$5</f>
        <v>1.1586861439201925</v>
      </c>
      <c r="FI43" s="32">
        <f>('2a) logm_x(t)'!BQ42-'2a) logm_x(t)'!BP42-'2a)answer'!$C42)/$CP$5</f>
        <v>-1.8689942582288788</v>
      </c>
      <c r="FJ43" s="32">
        <f>('2a) logm_x(t)'!BR42-'2a) logm_x(t)'!BQ42-'2a)answer'!$C42)/$CP$5</f>
        <v>0.76982096945664757</v>
      </c>
      <c r="FK43" s="32">
        <f>('2a) logm_x(t)'!BS42-'2a) logm_x(t)'!BR42-'2a)answer'!$C42)/$CP$5</f>
        <v>-0.12085106604676465</v>
      </c>
      <c r="FL43" s="32">
        <f>('2a) logm_x(t)'!BT42-'2a) logm_x(t)'!BS42-'2a)answer'!$C42)/$CP$5</f>
        <v>1.3423453065095328</v>
      </c>
      <c r="FM43" s="32">
        <f>('2a) logm_x(t)'!BU42-'2a) logm_x(t)'!BT42-'2a)answer'!$C42)/$CP$5</f>
        <v>-1.0900278075058627</v>
      </c>
      <c r="FN43" s="32">
        <f>('2a) logm_x(t)'!BV42-'2a) logm_x(t)'!BU42-'2a)answer'!$C42)/$CP$5</f>
        <v>8.0390242814707524E-2</v>
      </c>
      <c r="FO43" s="32">
        <f>('2a) logm_x(t)'!BW42-'2a) logm_x(t)'!BV42-'2a)answer'!$C42)/$CP$5</f>
        <v>1.0848414212182791</v>
      </c>
      <c r="FP43" s="32">
        <f>('2a) logm_x(t)'!BX42-'2a) logm_x(t)'!BW42-'2a)answer'!$C42)/$CP$5</f>
        <v>0.1011864617492812</v>
      </c>
      <c r="FQ43" s="32">
        <f>('2a) logm_x(t)'!BY42-'2a) logm_x(t)'!BX42-'2a)answer'!$C42)/$CP$5</f>
        <v>-0.43598554855435934</v>
      </c>
      <c r="FR43" s="32">
        <f>('2a) logm_x(t)'!BZ42-'2a) logm_x(t)'!BY42-'2a)answer'!$C42)/$CP$5</f>
        <v>0.70134751443295551</v>
      </c>
      <c r="FS43" s="32">
        <f>('2a) logm_x(t)'!CA42-'2a) logm_x(t)'!BZ42-'2a)answer'!$C42)/$CP$5</f>
        <v>-0.89781262197466949</v>
      </c>
      <c r="FT43" s="32">
        <f>('2a) logm_x(t)'!CB42-'2a) logm_x(t)'!CA42-'2a)answer'!$C42)/$CP$5</f>
        <v>-0.32149688889133443</v>
      </c>
      <c r="FU43" s="32">
        <f>('2a) logm_x(t)'!CC42-'2a) logm_x(t)'!CB42-'2a)answer'!$C42)/$CP$5</f>
        <v>1.0956403353224133</v>
      </c>
      <c r="FV43" s="32">
        <f>('2a) logm_x(t)'!CD42-'2a) logm_x(t)'!CC42-'2a)answer'!$C42)/$CP$5</f>
        <v>-0.40224768972550623</v>
      </c>
      <c r="FW43" s="32">
        <f>('2a) logm_x(t)'!CE42-'2a) logm_x(t)'!CD42-'2a)answer'!$C42)/$CP$5</f>
        <v>-0.32947299620771492</v>
      </c>
      <c r="FX43" s="32">
        <f>('2a) logm_x(t)'!CF42-'2a) logm_x(t)'!CE42-'2a)answer'!$C42)/$CP$5</f>
        <v>-0.1382724858005579</v>
      </c>
      <c r="FY43" s="32">
        <f>('2a) logm_x(t)'!CG42-'2a) logm_x(t)'!CF42-'2a)answer'!$C42)/$CP$5</f>
        <v>0.603188400558894</v>
      </c>
      <c r="FZ43" s="32">
        <f>('2a) logm_x(t)'!CH42-'2a) logm_x(t)'!CG42-'2a)answer'!$C42)/$CP$5</f>
        <v>-0.90259896781311444</v>
      </c>
      <c r="GA43" s="32">
        <f>('2a) logm_x(t)'!CI42-'2a) logm_x(t)'!CH42-'2a)answer'!$C42)/$CP$5</f>
        <v>0.36026352987354238</v>
      </c>
      <c r="GB43" s="32">
        <f>('2a) logm_x(t)'!CJ42-'2a) logm_x(t)'!CI42-'2a)answer'!$C42)/$CP$5</f>
        <v>1.0940888673349205</v>
      </c>
      <c r="GC43" s="32">
        <f>('2a) logm_x(t)'!CK42-'2a) logm_x(t)'!CJ42-'2a)answer'!$C42)/$CP$5</f>
        <v>-0.49264185180010467</v>
      </c>
      <c r="GD43" s="32">
        <f>('2a) logm_x(t)'!CL42-'2a) logm_x(t)'!CK42-'2a)answer'!$C42)/$CP$5</f>
        <v>-0.19649576006528857</v>
      </c>
      <c r="GE43" s="32">
        <f>('2a) logm_x(t)'!CM42-'2a) logm_x(t)'!CL42-'2a)answer'!$C42)/$CP$5</f>
        <v>-0.10264526218123811</v>
      </c>
      <c r="GF43" s="32">
        <f>('2a) logm_x(t)'!CN42-'2a) logm_x(t)'!CM42-'2a)answer'!$C42)/$CP$5</f>
        <v>-0.10872237693620963</v>
      </c>
    </row>
    <row r="44" spans="1:188" x14ac:dyDescent="0.25">
      <c r="A44" s="31">
        <f>'2a) logm_x(t)'!A43</f>
        <v>40</v>
      </c>
      <c r="B44" s="32"/>
      <c r="C44" s="32">
        <f>IFERROR(('2a) logm_x(t)'!C43-'2a) logm_x(t)'!B43-'2a)answer'!$C43)^2,"")</f>
        <v>6.1482488123341929E-2</v>
      </c>
      <c r="D44" s="32">
        <f>IFERROR(('2a) logm_x(t)'!D43-'2a) logm_x(t)'!C43-'2a)answer'!$C43)^2,"")</f>
        <v>5.1329602554311536E-2</v>
      </c>
      <c r="E44" s="32">
        <f>IFERROR(('2a) logm_x(t)'!E43-'2a) logm_x(t)'!D43-'2a)answer'!$C43)^2,"")</f>
        <v>2.6123132280164879E-3</v>
      </c>
      <c r="F44" s="32">
        <f>IFERROR(('2a) logm_x(t)'!F43-'2a) logm_x(t)'!E43-'2a)answer'!$C43)^2,"")</f>
        <v>1.6987684478132362E-3</v>
      </c>
      <c r="G44" s="32">
        <f>IFERROR(('2a) logm_x(t)'!G43-'2a) logm_x(t)'!F43-'2a)answer'!$C43)^2,"")</f>
        <v>1.7472679900751263E-4</v>
      </c>
      <c r="H44" s="32">
        <f>IFERROR(('2a) logm_x(t)'!H43-'2a) logm_x(t)'!G43-'2a)answer'!$C43)^2,"")</f>
        <v>1.8074783558548661E-4</v>
      </c>
      <c r="I44" s="32">
        <f>IFERROR(('2a) logm_x(t)'!I43-'2a) logm_x(t)'!H43-'2a)answer'!$C43)^2,"")</f>
        <v>1.0931387562755107E-4</v>
      </c>
      <c r="J44" s="32">
        <f>IFERROR(('2a) logm_x(t)'!J43-'2a) logm_x(t)'!I43-'2a)answer'!$C43)^2,"")</f>
        <v>1.777660734264474E-3</v>
      </c>
      <c r="K44" s="32">
        <f>IFERROR(('2a) logm_x(t)'!K43-'2a) logm_x(t)'!J43-'2a)answer'!$C43)^2,"")</f>
        <v>5.9318569831367214E-3</v>
      </c>
      <c r="L44" s="32">
        <f>IFERROR(('2a) logm_x(t)'!L43-'2a) logm_x(t)'!K43-'2a)answer'!$C43)^2,"")</f>
        <v>7.7800488785480012E-3</v>
      </c>
      <c r="M44" s="32">
        <f>IFERROR(('2a) logm_x(t)'!M43-'2a) logm_x(t)'!L43-'2a)answer'!$C43)^2,"")</f>
        <v>5.3126870739250483E-3</v>
      </c>
      <c r="N44" s="32">
        <f>IFERROR(('2a) logm_x(t)'!N43-'2a) logm_x(t)'!M43-'2a)answer'!$C43)^2,"")</f>
        <v>7.7443464960373683E-3</v>
      </c>
      <c r="O44" s="32">
        <f>IFERROR(('2a) logm_x(t)'!O43-'2a) logm_x(t)'!N43-'2a)answer'!$C43)^2,"")</f>
        <v>9.441939865510369E-4</v>
      </c>
      <c r="P44" s="32">
        <f>IFERROR(('2a) logm_x(t)'!P43-'2a) logm_x(t)'!O43-'2a)answer'!$C43)^2,"")</f>
        <v>2.4518643808493279E-2</v>
      </c>
      <c r="Q44" s="32">
        <f>IFERROR(('2a) logm_x(t)'!Q43-'2a) logm_x(t)'!P43-'2a)answer'!$C43)^2,"")</f>
        <v>1.7299164967302983E-2</v>
      </c>
      <c r="R44" s="32">
        <f>IFERROR(('2a) logm_x(t)'!R43-'2a) logm_x(t)'!Q43-'2a)answer'!$C43)^2,"")</f>
        <v>1.3050395348075585E-2</v>
      </c>
      <c r="S44" s="32">
        <f>IFERROR(('2a) logm_x(t)'!S43-'2a) logm_x(t)'!R43-'2a)answer'!$C43)^2,"")</f>
        <v>9.3186265429240391E-3</v>
      </c>
      <c r="T44" s="32">
        <f>IFERROR(('2a) logm_x(t)'!T43-'2a) logm_x(t)'!S43-'2a)answer'!$C43)^2,"")</f>
        <v>2.5857559517344915E-3</v>
      </c>
      <c r="U44" s="32">
        <f>IFERROR(('2a) logm_x(t)'!U43-'2a) logm_x(t)'!T43-'2a)answer'!$C43)^2,"")</f>
        <v>6.4886166771623271E-3</v>
      </c>
      <c r="V44" s="32">
        <f>IFERROR(('2a) logm_x(t)'!V43-'2a) logm_x(t)'!U43-'2a)answer'!$C43)^2,"")</f>
        <v>4.750114957579181E-2</v>
      </c>
      <c r="W44" s="32">
        <f>IFERROR(('2a) logm_x(t)'!W43-'2a) logm_x(t)'!V43-'2a)answer'!$C43)^2,"")</f>
        <v>2.9313635537993966E-4</v>
      </c>
      <c r="X44" s="32">
        <f>IFERROR(('2a) logm_x(t)'!X43-'2a) logm_x(t)'!W43-'2a)answer'!$C43)^2,"")</f>
        <v>1.5882276429711701E-2</v>
      </c>
      <c r="Y44" s="32">
        <f>IFERROR(('2a) logm_x(t)'!Y43-'2a) logm_x(t)'!X43-'2a)answer'!$C43)^2,"")</f>
        <v>7.5670086002668311E-3</v>
      </c>
      <c r="Z44" s="32">
        <f>IFERROR(('2a) logm_x(t)'!Z43-'2a) logm_x(t)'!Y43-'2a)answer'!$C43)^2,"")</f>
        <v>2.0615736967873534E-2</v>
      </c>
      <c r="AA44" s="32">
        <f>IFERROR(('2a) logm_x(t)'!AA43-'2a) logm_x(t)'!Z43-'2a)answer'!$C43)^2,"")</f>
        <v>2.6753929131509784E-3</v>
      </c>
      <c r="AB44" s="32">
        <f>IFERROR(('2a) logm_x(t)'!AB43-'2a) logm_x(t)'!AA43-'2a)answer'!$C43)^2,"")</f>
        <v>8.7862726178963228E-5</v>
      </c>
      <c r="AC44" s="32">
        <f>IFERROR(('2a) logm_x(t)'!AC43-'2a) logm_x(t)'!AB43-'2a)answer'!$C43)^2,"")</f>
        <v>3.0314133963080405E-4</v>
      </c>
      <c r="AD44" s="32">
        <f>IFERROR(('2a) logm_x(t)'!AD43-'2a) logm_x(t)'!AC43-'2a)answer'!$C43)^2,"")</f>
        <v>2.2295471698796258E-4</v>
      </c>
      <c r="AE44" s="32">
        <f>IFERROR(('2a) logm_x(t)'!AE43-'2a) logm_x(t)'!AD43-'2a)answer'!$C43)^2,"")</f>
        <v>9.3755384700164356E-5</v>
      </c>
      <c r="AF44" s="32">
        <f>IFERROR(('2a) logm_x(t)'!AF43-'2a) logm_x(t)'!AE43-'2a)answer'!$C43)^2,"")</f>
        <v>1.5580350689117649E-3</v>
      </c>
      <c r="AG44" s="32">
        <f>IFERROR(('2a) logm_x(t)'!AG43-'2a) logm_x(t)'!AF43-'2a)answer'!$C43)^2,"")</f>
        <v>8.7734128134919192E-3</v>
      </c>
      <c r="AH44" s="32">
        <f>IFERROR(('2a) logm_x(t)'!AH43-'2a) logm_x(t)'!AG43-'2a)answer'!$C43)^2,"")</f>
        <v>1.617938556353814E-5</v>
      </c>
      <c r="AI44" s="32">
        <f>IFERROR(('2a) logm_x(t)'!AI43-'2a) logm_x(t)'!AH43-'2a)answer'!$C43)^2,"")</f>
        <v>1.6605239795849554E-2</v>
      </c>
      <c r="AJ44" s="32">
        <f>IFERROR(('2a) logm_x(t)'!AJ43-'2a) logm_x(t)'!AI43-'2a)answer'!$C43)^2,"")</f>
        <v>3.1559184257351609E-2</v>
      </c>
      <c r="AK44" s="32">
        <f>IFERROR(('2a) logm_x(t)'!AK43-'2a) logm_x(t)'!AJ43-'2a)answer'!$C43)^2,"")</f>
        <v>2.3950487732054115E-2</v>
      </c>
      <c r="AL44" s="32">
        <f>IFERROR(('2a) logm_x(t)'!AL43-'2a) logm_x(t)'!AK43-'2a)answer'!$C43)^2,"")</f>
        <v>6.2995248994690947E-6</v>
      </c>
      <c r="AM44" s="32">
        <f>IFERROR(('2a) logm_x(t)'!AM43-'2a) logm_x(t)'!AL43-'2a)answer'!$C43)^2,"")</f>
        <v>1.7478190073140266E-2</v>
      </c>
      <c r="AN44" s="32">
        <f>IFERROR(('2a) logm_x(t)'!AN43-'2a) logm_x(t)'!AM43-'2a)answer'!$C43)^2,"")</f>
        <v>2.1251917436911429E-2</v>
      </c>
      <c r="AO44" s="32">
        <f>IFERROR(('2a) logm_x(t)'!AO43-'2a) logm_x(t)'!AN43-'2a)answer'!$C43)^2,"")</f>
        <v>9.1364438626920892E-4</v>
      </c>
      <c r="AP44" s="32">
        <f>IFERROR(('2a) logm_x(t)'!AP43-'2a) logm_x(t)'!AO43-'2a)answer'!$C43)^2,"")</f>
        <v>2.5859438389901828E-2</v>
      </c>
      <c r="AQ44" s="32">
        <f>IFERROR(('2a) logm_x(t)'!AQ43-'2a) logm_x(t)'!AP43-'2a)answer'!$C43)^2,"")</f>
        <v>1.6922014498990633E-2</v>
      </c>
      <c r="AR44" s="32">
        <f>IFERROR(('2a) logm_x(t)'!AR43-'2a) logm_x(t)'!AQ43-'2a)answer'!$C43)^2,"")</f>
        <v>8.8558423192246147E-3</v>
      </c>
      <c r="AS44" s="32">
        <f>IFERROR(('2a) logm_x(t)'!AS43-'2a) logm_x(t)'!AR43-'2a)answer'!$C43)^2,"")</f>
        <v>3.5628380004402833E-2</v>
      </c>
      <c r="AT44" s="32">
        <f>IFERROR(('2a) logm_x(t)'!AT43-'2a) logm_x(t)'!AS43-'2a)answer'!$C43)^2,"")</f>
        <v>2.3673462892253703E-6</v>
      </c>
      <c r="AU44" s="32">
        <f>IFERROR(('2a) logm_x(t)'!AU43-'2a) logm_x(t)'!AT43-'2a)answer'!$C43)^2,"")</f>
        <v>7.759093583166096E-3</v>
      </c>
      <c r="AV44" s="32">
        <f>IFERROR(('2a) logm_x(t)'!AV43-'2a) logm_x(t)'!AU43-'2a)answer'!$C43)^2,"")</f>
        <v>4.7033574012165212E-4</v>
      </c>
      <c r="AW44" s="32">
        <f>IFERROR(('2a) logm_x(t)'!AW43-'2a) logm_x(t)'!AV43-'2a)answer'!$C43)^2,"")</f>
        <v>2.3479441932989804E-3</v>
      </c>
      <c r="AX44" s="32">
        <f>IFERROR(('2a) logm_x(t)'!AX43-'2a) logm_x(t)'!AW43-'2a)answer'!$C43)^2,"")</f>
        <v>4.4244904820324336E-3</v>
      </c>
      <c r="AY44" s="32">
        <f>IFERROR(('2a) logm_x(t)'!AY43-'2a) logm_x(t)'!AX43-'2a)answer'!$C43)^2,"")</f>
        <v>6.1593239514264216E-4</v>
      </c>
      <c r="AZ44" s="32">
        <f>IFERROR(('2a) logm_x(t)'!AZ43-'2a) logm_x(t)'!AY43-'2a)answer'!$C43)^2,"")</f>
        <v>7.496512150254104E-4</v>
      </c>
      <c r="BA44" s="32">
        <f>IFERROR(('2a) logm_x(t)'!BA43-'2a) logm_x(t)'!AZ43-'2a)answer'!$C43)^2,"")</f>
        <v>1.9161684580932343E-3</v>
      </c>
      <c r="BB44" s="32">
        <f>IFERROR(('2a) logm_x(t)'!BB43-'2a) logm_x(t)'!BA43-'2a)answer'!$C43)^2,"")</f>
        <v>1.2435118600067679E-5</v>
      </c>
      <c r="BC44" s="32">
        <f>IFERROR(('2a) logm_x(t)'!BC43-'2a) logm_x(t)'!BB43-'2a)answer'!$C43)^2,"")</f>
        <v>1.6477672533992158E-2</v>
      </c>
      <c r="BD44" s="32">
        <f>IFERROR(('2a) logm_x(t)'!BD43-'2a) logm_x(t)'!BC43-'2a)answer'!$C43)^2,"")</f>
        <v>4.522261306306471E-4</v>
      </c>
      <c r="BE44" s="32">
        <f>IFERROR(('2a) logm_x(t)'!BE43-'2a) logm_x(t)'!BD43-'2a)answer'!$C43)^2,"")</f>
        <v>9.2085115214735908E-3</v>
      </c>
      <c r="BF44" s="32">
        <f>IFERROR(('2a) logm_x(t)'!BF43-'2a) logm_x(t)'!BE43-'2a)answer'!$C43)^2,"")</f>
        <v>7.5574083165545671E-4</v>
      </c>
      <c r="BG44" s="32">
        <f>IFERROR(('2a) logm_x(t)'!BG43-'2a) logm_x(t)'!BF43-'2a)answer'!$C43)^2,"")</f>
        <v>2.0875570796736874E-2</v>
      </c>
      <c r="BH44" s="32">
        <f>IFERROR(('2a) logm_x(t)'!BH43-'2a) logm_x(t)'!BG43-'2a)answer'!$C43)^2,"")</f>
        <v>3.9617363535257334E-3</v>
      </c>
      <c r="BI44" s="32">
        <f>IFERROR(('2a) logm_x(t)'!BI43-'2a) logm_x(t)'!BH43-'2a)answer'!$C43)^2,"")</f>
        <v>2.3467831917532007E-2</v>
      </c>
      <c r="BJ44" s="32">
        <f>IFERROR(('2a) logm_x(t)'!BJ43-'2a) logm_x(t)'!BI43-'2a)answer'!$C43)^2,"")</f>
        <v>1.4022229271109157E-2</v>
      </c>
      <c r="BK44" s="32">
        <f>IFERROR(('2a) logm_x(t)'!BK43-'2a) logm_x(t)'!BJ43-'2a)answer'!$C43)^2,"")</f>
        <v>7.7716341277551894E-4</v>
      </c>
      <c r="BL44" s="32">
        <f>IFERROR(('2a) logm_x(t)'!BL43-'2a) logm_x(t)'!BK43-'2a)answer'!$C43)^2,"")</f>
        <v>2.6243513345731136E-3</v>
      </c>
      <c r="BM44" s="32">
        <f>IFERROR(('2a) logm_x(t)'!BM43-'2a) logm_x(t)'!BL43-'2a)answer'!$C43)^2,"")</f>
        <v>1.0071835029798604E-2</v>
      </c>
      <c r="BN44" s="32">
        <f>IFERROR(('2a) logm_x(t)'!BN43-'2a) logm_x(t)'!BM43-'2a)answer'!$C43)^2,"")</f>
        <v>3.0685104610775005E-2</v>
      </c>
      <c r="BO44" s="32">
        <f>IFERROR(('2a) logm_x(t)'!BO43-'2a) logm_x(t)'!BN43-'2a)answer'!$C43)^2,"")</f>
        <v>3.6192820620491585E-3</v>
      </c>
      <c r="BP44" s="32">
        <f>IFERROR(('2a) logm_x(t)'!BP43-'2a) logm_x(t)'!BO43-'2a)answer'!$C43)^2,"")</f>
        <v>2.3846272148416977E-3</v>
      </c>
      <c r="BQ44" s="32">
        <f>IFERROR(('2a) logm_x(t)'!BQ43-'2a) logm_x(t)'!BP43-'2a)answer'!$C43)^2,"")</f>
        <v>7.7056687810253544E-3</v>
      </c>
      <c r="BR44" s="32">
        <f>IFERROR(('2a) logm_x(t)'!BR43-'2a) logm_x(t)'!BQ43-'2a)answer'!$C43)^2,"")</f>
        <v>3.3097699228794894E-2</v>
      </c>
      <c r="BS44" s="32">
        <f>IFERROR(('2a) logm_x(t)'!BS43-'2a) logm_x(t)'!BR43-'2a)answer'!$C43)^2,"")</f>
        <v>2.5623557459437687E-2</v>
      </c>
      <c r="BT44" s="32">
        <f>IFERROR(('2a) logm_x(t)'!BT43-'2a) logm_x(t)'!BS43-'2a)answer'!$C43)^2,"")</f>
        <v>1.6540347922116595E-2</v>
      </c>
      <c r="BU44" s="32">
        <f>IFERROR(('2a) logm_x(t)'!BU43-'2a) logm_x(t)'!BT43-'2a)answer'!$C43)^2,"")</f>
        <v>1.6203833201222234E-2</v>
      </c>
      <c r="BV44" s="32">
        <f>IFERROR(('2a) logm_x(t)'!BV43-'2a) logm_x(t)'!BU43-'2a)answer'!$C43)^2,"")</f>
        <v>9.6222929889095716E-3</v>
      </c>
      <c r="BW44" s="32">
        <f>IFERROR(('2a) logm_x(t)'!BW43-'2a) logm_x(t)'!BV43-'2a)answer'!$C43)^2,"")</f>
        <v>1.8196025639030399E-2</v>
      </c>
      <c r="BX44" s="32">
        <f>IFERROR(('2a) logm_x(t)'!BX43-'2a) logm_x(t)'!BW43-'2a)answer'!$C43)^2,"")</f>
        <v>3.8534822800952785E-4</v>
      </c>
      <c r="BY44" s="32">
        <f>IFERROR(('2a) logm_x(t)'!BY43-'2a) logm_x(t)'!BX43-'2a)answer'!$C43)^2,"")</f>
        <v>2.3631714905047057E-3</v>
      </c>
      <c r="BZ44" s="32">
        <f>IFERROR(('2a) logm_x(t)'!BZ43-'2a) logm_x(t)'!BY43-'2a)answer'!$C43)^2,"")</f>
        <v>9.4366945395528933E-4</v>
      </c>
      <c r="CA44" s="32">
        <f>IFERROR(('2a) logm_x(t)'!CA43-'2a) logm_x(t)'!BZ43-'2a)answer'!$C43)^2,"")</f>
        <v>4.7221658370614622E-3</v>
      </c>
      <c r="CB44" s="32">
        <f>IFERROR(('2a) logm_x(t)'!CB43-'2a) logm_x(t)'!CA43-'2a)answer'!$C43)^2,"")</f>
        <v>3.7581857154768113E-3</v>
      </c>
      <c r="CC44" s="32">
        <f>IFERROR(('2a) logm_x(t)'!CC43-'2a) logm_x(t)'!CB43-'2a)answer'!$C43)^2,"")</f>
        <v>5.1642380658256225E-4</v>
      </c>
      <c r="CD44" s="32">
        <f>IFERROR(('2a) logm_x(t)'!CD43-'2a) logm_x(t)'!CC43-'2a)answer'!$C43)^2,"")</f>
        <v>1.1025141035137812E-2</v>
      </c>
      <c r="CE44" s="32">
        <f>IFERROR(('2a) logm_x(t)'!CE43-'2a) logm_x(t)'!CD43-'2a)answer'!$C43)^2,"")</f>
        <v>5.30175012416395E-3</v>
      </c>
      <c r="CF44" s="32">
        <f>IFERROR(('2a) logm_x(t)'!CF43-'2a) logm_x(t)'!CE43-'2a)answer'!$C43)^2,"")</f>
        <v>9.6257848745319886E-4</v>
      </c>
      <c r="CG44" s="32">
        <f>IFERROR(('2a) logm_x(t)'!CG43-'2a) logm_x(t)'!CF43-'2a)answer'!$C43)^2,"")</f>
        <v>2.7837225928723655E-3</v>
      </c>
      <c r="CH44" s="32">
        <f>IFERROR(('2a) logm_x(t)'!CH43-'2a) logm_x(t)'!CG43-'2a)answer'!$C43)^2,"")</f>
        <v>1.0167881002862279E-3</v>
      </c>
      <c r="CI44" s="32">
        <f>IFERROR(('2a) logm_x(t)'!CI43-'2a) logm_x(t)'!CH43-'2a)answer'!$C43)^2,"")</f>
        <v>9.6637139498547049E-4</v>
      </c>
      <c r="CJ44" s="32">
        <f>IFERROR(('2a) logm_x(t)'!CJ43-'2a) logm_x(t)'!CI43-'2a)answer'!$C43)^2,"")</f>
        <v>1.360856409275708E-2</v>
      </c>
      <c r="CK44" s="32">
        <f>IFERROR(('2a) logm_x(t)'!CK43-'2a) logm_x(t)'!CJ43-'2a)answer'!$C43)^2,"")</f>
        <v>1.9572422072251794E-2</v>
      </c>
      <c r="CL44" s="32">
        <f>IFERROR(('2a) logm_x(t)'!CL43-'2a) logm_x(t)'!CK43-'2a)answer'!$C43)^2,"")</f>
        <v>1.5021330111477629E-3</v>
      </c>
      <c r="CM44" s="32">
        <f>IFERROR(('2a) logm_x(t)'!CM43-'2a) logm_x(t)'!CL43-'2a)answer'!$C43)^2,"")</f>
        <v>1.7511278745939628E-2</v>
      </c>
      <c r="CN44" s="32">
        <f>IFERROR(('2a) logm_x(t)'!CN43-'2a) logm_x(t)'!CM43-'2a)answer'!$C43)^2,"")</f>
        <v>2.3113774287489451E-3</v>
      </c>
      <c r="CT44" s="31">
        <f t="shared" si="4"/>
        <v>40</v>
      </c>
      <c r="CU44" s="32">
        <f>('2a) logm_x(t)'!C43-'2a) logm_x(t)'!B43-'2a)answer'!$C43)/$CP$5</f>
        <v>-1.7765109579383265</v>
      </c>
      <c r="CV44" s="32">
        <f>('2a) logm_x(t)'!D43-'2a) logm_x(t)'!C43-'2a)answer'!$C43)/$CP$5</f>
        <v>1.6232152871233974</v>
      </c>
      <c r="CW44" s="32">
        <f>('2a) logm_x(t)'!E43-'2a) logm_x(t)'!D43-'2a)answer'!$C43)/$CP$5</f>
        <v>-0.36618858164364182</v>
      </c>
      <c r="CX44" s="32">
        <f>('2a) logm_x(t)'!F43-'2a) logm_x(t)'!E43-'2a)answer'!$C43)/$CP$5</f>
        <v>-0.29529715741059359</v>
      </c>
      <c r="CY44" s="32">
        <f>('2a) logm_x(t)'!G43-'2a) logm_x(t)'!F43-'2a)answer'!$C43)/$CP$5</f>
        <v>-9.4704787456754758E-2</v>
      </c>
      <c r="CZ44" s="32">
        <f>('2a) logm_x(t)'!H43-'2a) logm_x(t)'!G43-'2a)answer'!$C43)/$CP$5</f>
        <v>9.6322717387451642E-2</v>
      </c>
      <c r="DA44" s="32">
        <f>('2a) logm_x(t)'!I43-'2a) logm_x(t)'!H43-'2a)answer'!$C43)/$CP$5</f>
        <v>-7.4908279010614018E-2</v>
      </c>
      <c r="DB44" s="32">
        <f>('2a) logm_x(t)'!J43-'2a) logm_x(t)'!I43-'2a)answer'!$C43)/$CP$5</f>
        <v>0.30207627220092681</v>
      </c>
      <c r="DC44" s="32">
        <f>('2a) logm_x(t)'!K43-'2a) logm_x(t)'!J43-'2a)answer'!$C43)/$CP$5</f>
        <v>-0.55180738593768419</v>
      </c>
      <c r="DD44" s="32">
        <f>('2a) logm_x(t)'!L43-'2a) logm_x(t)'!K43-'2a)answer'!$C43)/$CP$5</f>
        <v>-0.63195089917161829</v>
      </c>
      <c r="DE44" s="32">
        <f>('2a) logm_x(t)'!M43-'2a) logm_x(t)'!L43-'2a)answer'!$C43)/$CP$5</f>
        <v>-0.52221493882685555</v>
      </c>
      <c r="DF44" s="32">
        <f>('2a) logm_x(t)'!N43-'2a) logm_x(t)'!M43-'2a)answer'!$C43)/$CP$5</f>
        <v>0.63049923113684503</v>
      </c>
      <c r="DG44" s="32">
        <f>('2a) logm_x(t)'!O43-'2a) logm_x(t)'!N43-'2a)answer'!$C43)/$CP$5</f>
        <v>-0.22015207767603312</v>
      </c>
      <c r="DH44" s="32">
        <f>('2a) logm_x(t)'!P43-'2a) logm_x(t)'!O43-'2a)answer'!$C43)/$CP$5</f>
        <v>1.1218644744550703</v>
      </c>
      <c r="DI44" s="32">
        <f>('2a) logm_x(t)'!Q43-'2a) logm_x(t)'!P43-'2a)answer'!$C43)/$CP$5</f>
        <v>-0.94233374495913225</v>
      </c>
      <c r="DJ44" s="32">
        <f>('2a) logm_x(t)'!R43-'2a) logm_x(t)'!Q43-'2a)answer'!$C43)/$CP$5</f>
        <v>0.81847234076917885</v>
      </c>
      <c r="DK44" s="32">
        <f>('2a) logm_x(t)'!S43-'2a) logm_x(t)'!R43-'2a)answer'!$C43)/$CP$5</f>
        <v>-0.69162092906963202</v>
      </c>
      <c r="DL44" s="32">
        <f>('2a) logm_x(t)'!T43-'2a) logm_x(t)'!S43-'2a)answer'!$C43)/$CP$5</f>
        <v>0.36432245507243172</v>
      </c>
      <c r="DM44" s="32">
        <f>('2a) logm_x(t)'!U43-'2a) logm_x(t)'!T43-'2a)answer'!$C43)/$CP$5</f>
        <v>0.57712280076991107</v>
      </c>
      <c r="DN44" s="32">
        <f>('2a) logm_x(t)'!V43-'2a) logm_x(t)'!U43-'2a)answer'!$C43)/$CP$5</f>
        <v>-1.5615080714346568</v>
      </c>
      <c r="DO44" s="32">
        <f>('2a) logm_x(t)'!W43-'2a) logm_x(t)'!V43-'2a)answer'!$C43)/$CP$5</f>
        <v>0.12266679415612375</v>
      </c>
      <c r="DP44" s="32">
        <f>('2a) logm_x(t)'!X43-'2a) logm_x(t)'!W43-'2a)answer'!$C43)/$CP$5</f>
        <v>-0.90291849431000393</v>
      </c>
      <c r="DQ44" s="32">
        <f>('2a) logm_x(t)'!Y43-'2a) logm_x(t)'!X43-'2a)answer'!$C43)/$CP$5</f>
        <v>-0.6232385193989749</v>
      </c>
      <c r="DR44" s="32">
        <f>('2a) logm_x(t)'!Z43-'2a) logm_x(t)'!Y43-'2a)answer'!$C43)/$CP$5</f>
        <v>1.0287067881479841</v>
      </c>
      <c r="DS44" s="32">
        <f>('2a) logm_x(t)'!AA43-'2a) logm_x(t)'!Z43-'2a)answer'!$C43)/$CP$5</f>
        <v>0.37058339830884401</v>
      </c>
      <c r="DT44" s="32">
        <f>('2a) logm_x(t)'!AB43-'2a) logm_x(t)'!AA43-'2a)answer'!$C43)/$CP$5</f>
        <v>6.7157498419349745E-2</v>
      </c>
      <c r="DU44" s="32">
        <f>('2a) logm_x(t)'!AC43-'2a) logm_x(t)'!AB43-'2a)answer'!$C43)/$CP$5</f>
        <v>0.1247425897619109</v>
      </c>
      <c r="DV44" s="32">
        <f>('2a) logm_x(t)'!AD43-'2a) logm_x(t)'!AC43-'2a)answer'!$C43)/$CP$5</f>
        <v>0.10697948574550788</v>
      </c>
      <c r="DW44" s="32">
        <f>('2a) logm_x(t)'!AE43-'2a) logm_x(t)'!AD43-'2a)answer'!$C43)/$CP$5</f>
        <v>6.9372969285290992E-2</v>
      </c>
      <c r="DX44" s="32">
        <f>('2a) logm_x(t)'!AF43-'2a) logm_x(t)'!AE43-'2a)answer'!$C43)/$CP$5</f>
        <v>0.28280090032472188</v>
      </c>
      <c r="DY44" s="32">
        <f>('2a) logm_x(t)'!AG43-'2a) logm_x(t)'!AF43-'2a)answer'!$C43)/$CP$5</f>
        <v>-0.67108333741029158</v>
      </c>
      <c r="DZ44" s="32">
        <f>('2a) logm_x(t)'!AH43-'2a) logm_x(t)'!AG43-'2a)answer'!$C43)/$CP$5</f>
        <v>2.8818620345467932E-2</v>
      </c>
      <c r="EA44" s="32">
        <f>('2a) logm_x(t)'!AI43-'2a) logm_x(t)'!AH43-'2a)answer'!$C43)/$CP$5</f>
        <v>0.92324029095617433</v>
      </c>
      <c r="EB44" s="32">
        <f>('2a) logm_x(t)'!AJ43-'2a) logm_x(t)'!AI43-'2a)answer'!$C43)/$CP$5</f>
        <v>-1.2727850277384556</v>
      </c>
      <c r="EC44" s="32">
        <f>('2a) logm_x(t)'!AK43-'2a) logm_x(t)'!AJ43-'2a)answer'!$C43)/$CP$5</f>
        <v>1.1087901375463682</v>
      </c>
      <c r="ED44" s="32">
        <f>('2a) logm_x(t)'!AL43-'2a) logm_x(t)'!AK43-'2a)answer'!$C43)/$CP$5</f>
        <v>-1.7982334493420366E-2</v>
      </c>
      <c r="EE44" s="32">
        <f>('2a) logm_x(t)'!AM43-'2a) logm_x(t)'!AL43-'2a)answer'!$C43)/$CP$5</f>
        <v>-0.9471971929813936</v>
      </c>
      <c r="EF44" s="32">
        <f>('2a) logm_x(t)'!AN43-'2a) logm_x(t)'!AM43-'2a)answer'!$C43)/$CP$5</f>
        <v>1.0444586076824309</v>
      </c>
      <c r="EG44" s="32">
        <f>('2a) logm_x(t)'!AO43-'2a) logm_x(t)'!AN43-'2a)answer'!$C43)/$CP$5</f>
        <v>-0.21656125942741539</v>
      </c>
      <c r="EH44" s="32">
        <f>('2a) logm_x(t)'!AP43-'2a) logm_x(t)'!AO43-'2a)answer'!$C43)/$CP$5</f>
        <v>1.152130616785104</v>
      </c>
      <c r="EI44" s="32">
        <f>('2a) logm_x(t)'!AQ43-'2a) logm_x(t)'!AP43-'2a)answer'!$C43)/$CP$5</f>
        <v>-0.93200491960887399</v>
      </c>
      <c r="EJ44" s="32">
        <f>('2a) logm_x(t)'!AR43-'2a) logm_x(t)'!AQ43-'2a)answer'!$C43)/$CP$5</f>
        <v>-0.6742285070634193</v>
      </c>
      <c r="EK44" s="32">
        <f>('2a) logm_x(t)'!AS43-'2a) logm_x(t)'!AR43-'2a)answer'!$C43)/$CP$5</f>
        <v>1.3523534436647331</v>
      </c>
      <c r="EL44" s="32">
        <f>('2a) logm_x(t)'!AT43-'2a) logm_x(t)'!AS43-'2a)answer'!$C43)/$CP$5</f>
        <v>-1.1023590412106871E-2</v>
      </c>
      <c r="EM44" s="32">
        <f>('2a) logm_x(t)'!AU43-'2a) logm_x(t)'!AT43-'2a)answer'!$C43)/$CP$5</f>
        <v>0.63109925625799557</v>
      </c>
      <c r="EN44" s="32">
        <f>('2a) logm_x(t)'!AV43-'2a) logm_x(t)'!AU43-'2a)answer'!$C43)/$CP$5</f>
        <v>-0.15538037458051959</v>
      </c>
      <c r="EO44" s="32">
        <f>('2a) logm_x(t)'!AW43-'2a) logm_x(t)'!AV43-'2a)answer'!$C43)/$CP$5</f>
        <v>0.34716509903673276</v>
      </c>
      <c r="EP44" s="32">
        <f>('2a) logm_x(t)'!AX43-'2a) logm_x(t)'!AW43-'2a)answer'!$C43)/$CP$5</f>
        <v>-0.47656682415330526</v>
      </c>
      <c r="EQ44" s="32">
        <f>('2a) logm_x(t)'!AY43-'2a) logm_x(t)'!AX43-'2a)answer'!$C43)/$CP$5</f>
        <v>-0.17781102957415612</v>
      </c>
      <c r="ER44" s="32">
        <f>('2a) logm_x(t)'!AZ43-'2a) logm_x(t)'!AY43-'2a)answer'!$C43)/$CP$5</f>
        <v>-0.1961651243919732</v>
      </c>
      <c r="ES44" s="32">
        <f>('2a) logm_x(t)'!BA43-'2a) logm_x(t)'!AZ43-'2a)answer'!$C43)/$CP$5</f>
        <v>-0.31362380308384474</v>
      </c>
      <c r="ET44" s="32">
        <f>('2a) logm_x(t)'!BB43-'2a) logm_x(t)'!BA43-'2a)answer'!$C43)/$CP$5</f>
        <v>-2.5264874148651296E-2</v>
      </c>
      <c r="EU44" s="32">
        <f>('2a) logm_x(t)'!BC43-'2a) logm_x(t)'!BB43-'2a)answer'!$C43)/$CP$5</f>
        <v>0.91968712616885873</v>
      </c>
      <c r="EV44" s="32">
        <f>('2a) logm_x(t)'!BD43-'2a) logm_x(t)'!BC43-'2a)answer'!$C43)/$CP$5</f>
        <v>-0.15235966181154753</v>
      </c>
      <c r="EW44" s="32">
        <f>('2a) logm_x(t)'!BE43-'2a) logm_x(t)'!BD43-'2a)answer'!$C43)/$CP$5</f>
        <v>-0.68752246160320818</v>
      </c>
      <c r="EX44" s="32">
        <f>('2a) logm_x(t)'!BF43-'2a) logm_x(t)'!BE43-'2a)answer'!$C43)/$CP$5</f>
        <v>0.19696026367140151</v>
      </c>
      <c r="EY44" s="32">
        <f>('2a) logm_x(t)'!BG43-'2a) logm_x(t)'!BF43-'2a)answer'!$C43)/$CP$5</f>
        <v>-1.0351692268366601</v>
      </c>
      <c r="EZ44" s="32">
        <f>('2a) logm_x(t)'!BH43-'2a) logm_x(t)'!BG43-'2a)answer'!$C43)/$CP$5</f>
        <v>0.45095681935876225</v>
      </c>
      <c r="FA44" s="32">
        <f>('2a) logm_x(t)'!BI43-'2a) logm_x(t)'!BH43-'2a)answer'!$C43)/$CP$5</f>
        <v>1.0975609777348225</v>
      </c>
      <c r="FB44" s="32">
        <f>('2a) logm_x(t)'!BJ43-'2a) logm_x(t)'!BI43-'2a)answer'!$C43)/$CP$5</f>
        <v>-0.848400088747995</v>
      </c>
      <c r="FC44" s="32">
        <f>('2a) logm_x(t)'!BK43-'2a) logm_x(t)'!BJ43-'2a)answer'!$C43)/$CP$5</f>
        <v>-0.19973232006717784</v>
      </c>
      <c r="FD44" s="32">
        <f>('2a) logm_x(t)'!BL43-'2a) logm_x(t)'!BK43-'2a)answer'!$C43)/$CP$5</f>
        <v>-0.36703135009131449</v>
      </c>
      <c r="FE44" s="32">
        <f>('2a) logm_x(t)'!BM43-'2a) logm_x(t)'!BL43-'2a)answer'!$C43)/$CP$5</f>
        <v>0.71902911333225328</v>
      </c>
      <c r="FF44" s="32">
        <f>('2a) logm_x(t)'!BN43-'2a) logm_x(t)'!BM43-'2a)answer'!$C43)/$CP$5</f>
        <v>-1.2550354046864338</v>
      </c>
      <c r="FG44" s="32">
        <f>('2a) logm_x(t)'!BO43-'2a) logm_x(t)'!BN43-'2a)answer'!$C43)/$CP$5</f>
        <v>0.43102592105246307</v>
      </c>
      <c r="FH44" s="32">
        <f>('2a) logm_x(t)'!BP43-'2a) logm_x(t)'!BO43-'2a)answer'!$C43)/$CP$5</f>
        <v>0.34986654913937509</v>
      </c>
      <c r="FI44" s="32">
        <f>('2a) logm_x(t)'!BQ43-'2a) logm_x(t)'!BP43-'2a)answer'!$C43)/$CP$5</f>
        <v>0.62892280412347579</v>
      </c>
      <c r="FJ44" s="32">
        <f>('2a) logm_x(t)'!BR43-'2a) logm_x(t)'!BQ43-'2a)answer'!$C43)/$CP$5</f>
        <v>-1.3034400942403632</v>
      </c>
      <c r="FK44" s="32">
        <f>('2a) logm_x(t)'!BS43-'2a) logm_x(t)'!BR43-'2a)answer'!$C43)/$CP$5</f>
        <v>1.1468639087695407</v>
      </c>
      <c r="FL44" s="32">
        <f>('2a) logm_x(t)'!BT43-'2a) logm_x(t)'!BS43-'2a)answer'!$C43)/$CP$5</f>
        <v>-0.921434552546195</v>
      </c>
      <c r="FM44" s="32">
        <f>('2a) logm_x(t)'!BU43-'2a) logm_x(t)'!BT43-'2a)answer'!$C43)/$CP$5</f>
        <v>0.91201305564180524</v>
      </c>
      <c r="FN44" s="32">
        <f>('2a) logm_x(t)'!BV43-'2a) logm_x(t)'!BU43-'2a)answer'!$C43)/$CP$5</f>
        <v>-0.70279952884787267</v>
      </c>
      <c r="FO44" s="32">
        <f>('2a) logm_x(t)'!BW43-'2a) logm_x(t)'!BV43-'2a)answer'!$C43)/$CP$5</f>
        <v>0.96645234334340946</v>
      </c>
      <c r="FP44" s="32">
        <f>('2a) logm_x(t)'!BX43-'2a) logm_x(t)'!BW43-'2a)answer'!$C43)/$CP$5</f>
        <v>0.14064323799861578</v>
      </c>
      <c r="FQ44" s="32">
        <f>('2a) logm_x(t)'!BY43-'2a) logm_x(t)'!BX43-'2a)answer'!$C43)/$CP$5</f>
        <v>0.34828902753347246</v>
      </c>
      <c r="FR44" s="32">
        <f>('2a) logm_x(t)'!BZ43-'2a) logm_x(t)'!BY43-'2a)answer'!$C43)/$CP$5</f>
        <v>-0.22009091811309997</v>
      </c>
      <c r="FS44" s="32">
        <f>('2a) logm_x(t)'!CA43-'2a) logm_x(t)'!BZ43-'2a)answer'!$C43)/$CP$5</f>
        <v>0.49233735806111484</v>
      </c>
      <c r="FT44" s="32">
        <f>('2a) logm_x(t)'!CB43-'2a) logm_x(t)'!CA43-'2a)answer'!$C43)/$CP$5</f>
        <v>-0.43921917527768944</v>
      </c>
      <c r="FU44" s="32">
        <f>('2a) logm_x(t)'!CC43-'2a) logm_x(t)'!CB43-'2a)answer'!$C43)/$CP$5</f>
        <v>0.16281533257236058</v>
      </c>
      <c r="FV44" s="32">
        <f>('2a) logm_x(t)'!CD43-'2a) logm_x(t)'!CC43-'2a)answer'!$C43)/$CP$5</f>
        <v>-0.75228820085020964</v>
      </c>
      <c r="FW44" s="32">
        <f>('2a) logm_x(t)'!CE43-'2a) logm_x(t)'!CD43-'2a)answer'!$C43)/$CP$5</f>
        <v>0.52167713366723445</v>
      </c>
      <c r="FX44" s="32">
        <f>('2a) logm_x(t)'!CF43-'2a) logm_x(t)'!CE43-'2a)answer'!$C43)/$CP$5</f>
        <v>-0.22228504709880417</v>
      </c>
      <c r="FY44" s="32">
        <f>('2a) logm_x(t)'!CG43-'2a) logm_x(t)'!CF43-'2a)answer'!$C43)/$CP$5</f>
        <v>0.37801162028272478</v>
      </c>
      <c r="FZ44" s="32">
        <f>('2a) logm_x(t)'!CH43-'2a) logm_x(t)'!CG43-'2a)answer'!$C43)/$CP$5</f>
        <v>0.2284585420003776</v>
      </c>
      <c r="GA44" s="32">
        <f>('2a) logm_x(t)'!CI43-'2a) logm_x(t)'!CH43-'2a)answer'!$C43)/$CP$5</f>
        <v>0.22272255829213722</v>
      </c>
      <c r="GB44" s="32">
        <f>('2a) logm_x(t)'!CJ43-'2a) logm_x(t)'!CI43-'2a)answer'!$C43)/$CP$5</f>
        <v>-0.83579222139610709</v>
      </c>
      <c r="GC44" s="32">
        <f>('2a) logm_x(t)'!CK43-'2a) logm_x(t)'!CJ43-'2a)answer'!$C43)/$CP$5</f>
        <v>1.0023386100249456</v>
      </c>
      <c r="GD44" s="32">
        <f>('2a) logm_x(t)'!CL43-'2a) logm_x(t)'!CK43-'2a)answer'!$C43)/$CP$5</f>
        <v>0.27768113036354314</v>
      </c>
      <c r="GE44" s="32">
        <f>('2a) logm_x(t)'!CM43-'2a) logm_x(t)'!CL43-'2a)answer'!$C43)/$CP$5</f>
        <v>-0.94809335781373583</v>
      </c>
      <c r="GF44" s="32">
        <f>('2a) logm_x(t)'!CN43-'2a) logm_x(t)'!CM43-'2a)answer'!$C43)/$CP$5</f>
        <v>0.3444511248680614</v>
      </c>
    </row>
    <row r="45" spans="1:188" x14ac:dyDescent="0.25">
      <c r="A45" s="31">
        <f>'2a) logm_x(t)'!A44</f>
        <v>41</v>
      </c>
      <c r="B45" s="32"/>
      <c r="C45" s="32">
        <f>IFERROR(('2a) logm_x(t)'!C44-'2a) logm_x(t)'!B44-'2a)answer'!$C44)^2,"")</f>
        <v>1.6631876464114636E-2</v>
      </c>
      <c r="D45" s="32">
        <f>IFERROR(('2a) logm_x(t)'!D44-'2a) logm_x(t)'!C44-'2a)answer'!$C44)^2,"")</f>
        <v>6.2267147376641151E-2</v>
      </c>
      <c r="E45" s="32">
        <f>IFERROR(('2a) logm_x(t)'!E44-'2a) logm_x(t)'!D44-'2a)answer'!$C44)^2,"")</f>
        <v>2.4594722978943311E-2</v>
      </c>
      <c r="F45" s="32">
        <f>IFERROR(('2a) logm_x(t)'!F44-'2a) logm_x(t)'!E44-'2a)answer'!$C44)^2,"")</f>
        <v>1.0136238640602736E-2</v>
      </c>
      <c r="G45" s="32">
        <f>IFERROR(('2a) logm_x(t)'!G44-'2a) logm_x(t)'!F44-'2a)answer'!$C44)^2,"")</f>
        <v>4.5601311808438193E-3</v>
      </c>
      <c r="H45" s="32">
        <f>IFERROR(('2a) logm_x(t)'!H44-'2a) logm_x(t)'!G44-'2a)answer'!$C44)^2,"")</f>
        <v>3.1907855868270961E-2</v>
      </c>
      <c r="I45" s="32">
        <f>IFERROR(('2a) logm_x(t)'!I44-'2a) logm_x(t)'!H44-'2a)answer'!$C44)^2,"")</f>
        <v>2.4575248116987677E-2</v>
      </c>
      <c r="J45" s="32">
        <f>IFERROR(('2a) logm_x(t)'!J44-'2a) logm_x(t)'!I44-'2a)answer'!$C44)^2,"")</f>
        <v>8.8258269781619795E-6</v>
      </c>
      <c r="K45" s="32">
        <f>IFERROR(('2a) logm_x(t)'!K44-'2a) logm_x(t)'!J44-'2a)answer'!$C44)^2,"")</f>
        <v>2.7388545355350707E-2</v>
      </c>
      <c r="L45" s="32">
        <f>IFERROR(('2a) logm_x(t)'!L44-'2a) logm_x(t)'!K44-'2a)answer'!$C44)^2,"")</f>
        <v>5.8371313622290754E-6</v>
      </c>
      <c r="M45" s="32">
        <f>IFERROR(('2a) logm_x(t)'!M44-'2a) logm_x(t)'!L44-'2a)answer'!$C44)^2,"")</f>
        <v>9.6856516475818475E-4</v>
      </c>
      <c r="N45" s="32">
        <f>IFERROR(('2a) logm_x(t)'!N44-'2a) logm_x(t)'!M44-'2a)answer'!$C44)^2,"")</f>
        <v>6.1208553333487207E-3</v>
      </c>
      <c r="O45" s="32">
        <f>IFERROR(('2a) logm_x(t)'!O44-'2a) logm_x(t)'!N44-'2a)answer'!$C44)^2,"")</f>
        <v>8.0185302168000426E-3</v>
      </c>
      <c r="P45" s="32">
        <f>IFERROR(('2a) logm_x(t)'!P44-'2a) logm_x(t)'!O44-'2a)answer'!$C44)^2,"")</f>
        <v>3.1654233722927638E-2</v>
      </c>
      <c r="Q45" s="32">
        <f>IFERROR(('2a) logm_x(t)'!Q44-'2a) logm_x(t)'!P44-'2a)answer'!$C44)^2,"")</f>
        <v>5.2513252649148863E-3</v>
      </c>
      <c r="R45" s="32">
        <f>IFERROR(('2a) logm_x(t)'!R44-'2a) logm_x(t)'!Q44-'2a)answer'!$C44)^2,"")</f>
        <v>1.4224375122842298E-2</v>
      </c>
      <c r="S45" s="32">
        <f>IFERROR(('2a) logm_x(t)'!S44-'2a) logm_x(t)'!R44-'2a)answer'!$C44)^2,"")</f>
        <v>3.1995671488657472E-2</v>
      </c>
      <c r="T45" s="32">
        <f>IFERROR(('2a) logm_x(t)'!T44-'2a) logm_x(t)'!S44-'2a)answer'!$C44)^2,"")</f>
        <v>2.5690283706855076E-3</v>
      </c>
      <c r="U45" s="32">
        <f>IFERROR(('2a) logm_x(t)'!U44-'2a) logm_x(t)'!T44-'2a)answer'!$C44)^2,"")</f>
        <v>2.1567579081247655E-3</v>
      </c>
      <c r="V45" s="32">
        <f>IFERROR(('2a) logm_x(t)'!V44-'2a) logm_x(t)'!U44-'2a)answer'!$C44)^2,"")</f>
        <v>7.7776865079234566E-4</v>
      </c>
      <c r="W45" s="32">
        <f>IFERROR(('2a) logm_x(t)'!W44-'2a) logm_x(t)'!V44-'2a)answer'!$C44)^2,"")</f>
        <v>3.006806237337232E-4</v>
      </c>
      <c r="X45" s="32">
        <f>IFERROR(('2a) logm_x(t)'!X44-'2a) logm_x(t)'!W44-'2a)answer'!$C44)^2,"")</f>
        <v>1.5296373421774251E-2</v>
      </c>
      <c r="Y45" s="32">
        <f>IFERROR(('2a) logm_x(t)'!Y44-'2a) logm_x(t)'!X44-'2a)answer'!$C44)^2,"")</f>
        <v>4.122574063501612E-2</v>
      </c>
      <c r="Z45" s="32">
        <f>IFERROR(('2a) logm_x(t)'!Z44-'2a) logm_x(t)'!Y44-'2a)answer'!$C44)^2,"")</f>
        <v>4.4400612800929842E-2</v>
      </c>
      <c r="AA45" s="32">
        <f>IFERROR(('2a) logm_x(t)'!AA44-'2a) logm_x(t)'!Z44-'2a)answer'!$C44)^2,"")</f>
        <v>8.629406382691017E-3</v>
      </c>
      <c r="AB45" s="32">
        <f>IFERROR(('2a) logm_x(t)'!AB44-'2a) logm_x(t)'!AA44-'2a)answer'!$C44)^2,"")</f>
        <v>4.380971653919625E-3</v>
      </c>
      <c r="AC45" s="32">
        <f>IFERROR(('2a) logm_x(t)'!AC44-'2a) logm_x(t)'!AB44-'2a)answer'!$C44)^2,"")</f>
        <v>1.7621791910899992E-2</v>
      </c>
      <c r="AD45" s="32">
        <f>IFERROR(('2a) logm_x(t)'!AD44-'2a) logm_x(t)'!AC44-'2a)answer'!$C44)^2,"")</f>
        <v>2.562868644530393E-2</v>
      </c>
      <c r="AE45" s="32">
        <f>IFERROR(('2a) logm_x(t)'!AE44-'2a) logm_x(t)'!AD44-'2a)answer'!$C44)^2,"")</f>
        <v>2.2422826189281127E-4</v>
      </c>
      <c r="AF45" s="32">
        <f>IFERROR(('2a) logm_x(t)'!AF44-'2a) logm_x(t)'!AE44-'2a)answer'!$C44)^2,"")</f>
        <v>2.9473055701972413E-3</v>
      </c>
      <c r="AG45" s="32">
        <f>IFERROR(('2a) logm_x(t)'!AG44-'2a) logm_x(t)'!AF44-'2a)answer'!$C44)^2,"")</f>
        <v>1.6114250362427246E-4</v>
      </c>
      <c r="AH45" s="32">
        <f>IFERROR(('2a) logm_x(t)'!AH44-'2a) logm_x(t)'!AG44-'2a)answer'!$C44)^2,"")</f>
        <v>5.6057509200862721E-2</v>
      </c>
      <c r="AI45" s="32">
        <f>IFERROR(('2a) logm_x(t)'!AI44-'2a) logm_x(t)'!AH44-'2a)answer'!$C44)^2,"")</f>
        <v>1.7612735024501908E-2</v>
      </c>
      <c r="AJ45" s="32">
        <f>IFERROR(('2a) logm_x(t)'!AJ44-'2a) logm_x(t)'!AI44-'2a)answer'!$C44)^2,"")</f>
        <v>1.5063906281991468E-4</v>
      </c>
      <c r="AK45" s="32">
        <f>IFERROR(('2a) logm_x(t)'!AK44-'2a) logm_x(t)'!AJ44-'2a)answer'!$C44)^2,"")</f>
        <v>1.5080075143731374E-2</v>
      </c>
      <c r="AL45" s="32">
        <f>IFERROR(('2a) logm_x(t)'!AL44-'2a) logm_x(t)'!AK44-'2a)answer'!$C44)^2,"")</f>
        <v>3.0037471285507916E-2</v>
      </c>
      <c r="AM45" s="32">
        <f>IFERROR(('2a) logm_x(t)'!AM44-'2a) logm_x(t)'!AL44-'2a)answer'!$C44)^2,"")</f>
        <v>6.2217738207602405E-4</v>
      </c>
      <c r="AN45" s="32">
        <f>IFERROR(('2a) logm_x(t)'!AN44-'2a) logm_x(t)'!AM44-'2a)answer'!$C44)^2,"")</f>
        <v>5.3963841108750068E-3</v>
      </c>
      <c r="AO45" s="32">
        <f>IFERROR(('2a) logm_x(t)'!AO44-'2a) logm_x(t)'!AN44-'2a)answer'!$C44)^2,"")</f>
        <v>1.3130932024662807E-3</v>
      </c>
      <c r="AP45" s="32">
        <f>IFERROR(('2a) logm_x(t)'!AP44-'2a) logm_x(t)'!AO44-'2a)answer'!$C44)^2,"")</f>
        <v>3.4025765714850893E-2</v>
      </c>
      <c r="AQ45" s="32">
        <f>IFERROR(('2a) logm_x(t)'!AQ44-'2a) logm_x(t)'!AP44-'2a)answer'!$C44)^2,"")</f>
        <v>1.5063560284321574E-3</v>
      </c>
      <c r="AR45" s="32">
        <f>IFERROR(('2a) logm_x(t)'!AR44-'2a) logm_x(t)'!AQ44-'2a)answer'!$C44)^2,"")</f>
        <v>1.4726028167952906E-4</v>
      </c>
      <c r="AS45" s="32">
        <f>IFERROR(('2a) logm_x(t)'!AS44-'2a) logm_x(t)'!AR44-'2a)answer'!$C44)^2,"")</f>
        <v>3.66248628548691E-2</v>
      </c>
      <c r="AT45" s="32">
        <f>IFERROR(('2a) logm_x(t)'!AT44-'2a) logm_x(t)'!AS44-'2a)answer'!$C44)^2,"")</f>
        <v>4.7001933554204865E-3</v>
      </c>
      <c r="AU45" s="32">
        <f>IFERROR(('2a) logm_x(t)'!AU44-'2a) logm_x(t)'!AT44-'2a)answer'!$C44)^2,"")</f>
        <v>1.9272540605712674E-3</v>
      </c>
      <c r="AV45" s="32">
        <f>IFERROR(('2a) logm_x(t)'!AV44-'2a) logm_x(t)'!AU44-'2a)answer'!$C44)^2,"")</f>
        <v>2.5545146460250644E-6</v>
      </c>
      <c r="AW45" s="32">
        <f>IFERROR(('2a) logm_x(t)'!AW44-'2a) logm_x(t)'!AV44-'2a)answer'!$C44)^2,"")</f>
        <v>2.7792364699044049E-3</v>
      </c>
      <c r="AX45" s="32">
        <f>IFERROR(('2a) logm_x(t)'!AX44-'2a) logm_x(t)'!AW44-'2a)answer'!$C44)^2,"")</f>
        <v>6.4616372083748882E-4</v>
      </c>
      <c r="AY45" s="32">
        <f>IFERROR(('2a) logm_x(t)'!AY44-'2a) logm_x(t)'!AX44-'2a)answer'!$C44)^2,"")</f>
        <v>7.0905206264015175E-6</v>
      </c>
      <c r="AZ45" s="32">
        <f>IFERROR(('2a) logm_x(t)'!AZ44-'2a) logm_x(t)'!AY44-'2a)answer'!$C44)^2,"")</f>
        <v>1.2397493689414131E-2</v>
      </c>
      <c r="BA45" s="32">
        <f>IFERROR(('2a) logm_x(t)'!BA44-'2a) logm_x(t)'!AZ44-'2a)answer'!$C44)^2,"")</f>
        <v>5.9503149670686265E-3</v>
      </c>
      <c r="BB45" s="32">
        <f>IFERROR(('2a) logm_x(t)'!BB44-'2a) logm_x(t)'!BA44-'2a)answer'!$C44)^2,"")</f>
        <v>4.3807205356818522E-4</v>
      </c>
      <c r="BC45" s="32">
        <f>IFERROR(('2a) logm_x(t)'!BC44-'2a) logm_x(t)'!BB44-'2a)answer'!$C44)^2,"")</f>
        <v>7.9882799952481175E-3</v>
      </c>
      <c r="BD45" s="32">
        <f>IFERROR(('2a) logm_x(t)'!BD44-'2a) logm_x(t)'!BC44-'2a)answer'!$C44)^2,"")</f>
        <v>1.1510489639804213E-3</v>
      </c>
      <c r="BE45" s="32">
        <f>IFERROR(('2a) logm_x(t)'!BE44-'2a) logm_x(t)'!BD44-'2a)answer'!$C44)^2,"")</f>
        <v>4.6628614484901408E-3</v>
      </c>
      <c r="BF45" s="32">
        <f>IFERROR(('2a) logm_x(t)'!BF44-'2a) logm_x(t)'!BE44-'2a)answer'!$C44)^2,"")</f>
        <v>1.9694232250688143E-2</v>
      </c>
      <c r="BG45" s="32">
        <f>IFERROR(('2a) logm_x(t)'!BG44-'2a) logm_x(t)'!BF44-'2a)answer'!$C44)^2,"")</f>
        <v>1.135247147722929E-2</v>
      </c>
      <c r="BH45" s="32">
        <f>IFERROR(('2a) logm_x(t)'!BH44-'2a) logm_x(t)'!BG44-'2a)answer'!$C44)^2,"")</f>
        <v>1.6964933898157588E-2</v>
      </c>
      <c r="BI45" s="32">
        <f>IFERROR(('2a) logm_x(t)'!BI44-'2a) logm_x(t)'!BH44-'2a)answer'!$C44)^2,"")</f>
        <v>1.9104643599799385E-2</v>
      </c>
      <c r="BJ45" s="32">
        <f>IFERROR(('2a) logm_x(t)'!BJ44-'2a) logm_x(t)'!BI44-'2a)answer'!$C44)^2,"")</f>
        <v>2.0411561928124658E-3</v>
      </c>
      <c r="BK45" s="32">
        <f>IFERROR(('2a) logm_x(t)'!BK44-'2a) logm_x(t)'!BJ44-'2a)answer'!$C44)^2,"")</f>
        <v>2.0879720261768585E-4</v>
      </c>
      <c r="BL45" s="32">
        <f>IFERROR(('2a) logm_x(t)'!BL44-'2a) logm_x(t)'!BK44-'2a)answer'!$C44)^2,"")</f>
        <v>9.6186100104343709E-4</v>
      </c>
      <c r="BM45" s="32">
        <f>IFERROR(('2a) logm_x(t)'!BM44-'2a) logm_x(t)'!BL44-'2a)answer'!$C44)^2,"")</f>
        <v>6.4820324605613907E-3</v>
      </c>
      <c r="BN45" s="32">
        <f>IFERROR(('2a) logm_x(t)'!BN44-'2a) logm_x(t)'!BM44-'2a)answer'!$C44)^2,"")</f>
        <v>3.6544739851874591E-2</v>
      </c>
      <c r="BO45" s="32">
        <f>IFERROR(('2a) logm_x(t)'!BO44-'2a) logm_x(t)'!BN44-'2a)answer'!$C44)^2,"")</f>
        <v>1.8896586074172671E-2</v>
      </c>
      <c r="BP45" s="32">
        <f>IFERROR(('2a) logm_x(t)'!BP44-'2a) logm_x(t)'!BO44-'2a)answer'!$C44)^2,"")</f>
        <v>2.1383846723956801E-3</v>
      </c>
      <c r="BQ45" s="32">
        <f>IFERROR(('2a) logm_x(t)'!BQ44-'2a) logm_x(t)'!BP44-'2a)answer'!$C44)^2,"")</f>
        <v>1.6304944306545492E-2</v>
      </c>
      <c r="BR45" s="32">
        <f>IFERROR(('2a) logm_x(t)'!BR44-'2a) logm_x(t)'!BQ44-'2a)answer'!$C44)^2,"")</f>
        <v>2.6448214667407575E-2</v>
      </c>
      <c r="BS45" s="32">
        <f>IFERROR(('2a) logm_x(t)'!BS44-'2a) logm_x(t)'!BR44-'2a)answer'!$C44)^2,"")</f>
        <v>2.1690905533330175E-2</v>
      </c>
      <c r="BT45" s="32">
        <f>IFERROR(('2a) logm_x(t)'!BT44-'2a) logm_x(t)'!BS44-'2a)answer'!$C44)^2,"")</f>
        <v>5.9613513308478415E-3</v>
      </c>
      <c r="BU45" s="32">
        <f>IFERROR(('2a) logm_x(t)'!BU44-'2a) logm_x(t)'!BT44-'2a)answer'!$C44)^2,"")</f>
        <v>1.0568201201128212E-2</v>
      </c>
      <c r="BV45" s="32">
        <f>IFERROR(('2a) logm_x(t)'!BV44-'2a) logm_x(t)'!BU44-'2a)answer'!$C44)^2,"")</f>
        <v>1.673465022609909E-4</v>
      </c>
      <c r="BW45" s="32">
        <f>IFERROR(('2a) logm_x(t)'!BW44-'2a) logm_x(t)'!BV44-'2a)answer'!$C44)^2,"")</f>
        <v>6.2810986936829407E-3</v>
      </c>
      <c r="BX45" s="32">
        <f>IFERROR(('2a) logm_x(t)'!BX44-'2a) logm_x(t)'!BW44-'2a)answer'!$C44)^2,"")</f>
        <v>1.2009152000075485E-2</v>
      </c>
      <c r="BY45" s="32">
        <f>IFERROR(('2a) logm_x(t)'!BY44-'2a) logm_x(t)'!BX44-'2a)answer'!$C44)^2,"")</f>
        <v>2.0813888629832478E-3</v>
      </c>
      <c r="BZ45" s="32">
        <f>IFERROR(('2a) logm_x(t)'!BZ44-'2a) logm_x(t)'!BY44-'2a)answer'!$C44)^2,"")</f>
        <v>3.0343346300446678E-6</v>
      </c>
      <c r="CA45" s="32">
        <f>IFERROR(('2a) logm_x(t)'!CA44-'2a) logm_x(t)'!BZ44-'2a)answer'!$C44)^2,"")</f>
        <v>3.675732238106771E-3</v>
      </c>
      <c r="CB45" s="32">
        <f>IFERROR(('2a) logm_x(t)'!CB44-'2a) logm_x(t)'!CA44-'2a)answer'!$C44)^2,"")</f>
        <v>1.9024458363975144E-4</v>
      </c>
      <c r="CC45" s="32">
        <f>IFERROR(('2a) logm_x(t)'!CC44-'2a) logm_x(t)'!CB44-'2a)answer'!$C44)^2,"")</f>
        <v>3.4000472676894309E-5</v>
      </c>
      <c r="CD45" s="32">
        <f>IFERROR(('2a) logm_x(t)'!CD44-'2a) logm_x(t)'!CC44-'2a)answer'!$C44)^2,"")</f>
        <v>9.8970509862347355E-3</v>
      </c>
      <c r="CE45" s="32">
        <f>IFERROR(('2a) logm_x(t)'!CE44-'2a) logm_x(t)'!CD44-'2a)answer'!$C44)^2,"")</f>
        <v>1.2412952935939121E-2</v>
      </c>
      <c r="CF45" s="32">
        <f>IFERROR(('2a) logm_x(t)'!CF44-'2a) logm_x(t)'!CE44-'2a)answer'!$C44)^2,"")</f>
        <v>1.4224221323827016E-3</v>
      </c>
      <c r="CG45" s="32">
        <f>IFERROR(('2a) logm_x(t)'!CG44-'2a) logm_x(t)'!CF44-'2a)answer'!$C44)^2,"")</f>
        <v>2.5343128069532147E-2</v>
      </c>
      <c r="CH45" s="32">
        <f>IFERROR(('2a) logm_x(t)'!CH44-'2a) logm_x(t)'!CG44-'2a)answer'!$C44)^2,"")</f>
        <v>2.828240393658114E-2</v>
      </c>
      <c r="CI45" s="32">
        <f>IFERROR(('2a) logm_x(t)'!CI44-'2a) logm_x(t)'!CH44-'2a)answer'!$C44)^2,"")</f>
        <v>4.6768034278994522E-2</v>
      </c>
      <c r="CJ45" s="32">
        <f>IFERROR(('2a) logm_x(t)'!CJ44-'2a) logm_x(t)'!CI44-'2a)answer'!$C44)^2,"")</f>
        <v>3.469705129349919E-2</v>
      </c>
      <c r="CK45" s="32">
        <f>IFERROR(('2a) logm_x(t)'!CK44-'2a) logm_x(t)'!CJ44-'2a)answer'!$C44)^2,"")</f>
        <v>2.7385781664769127E-3</v>
      </c>
      <c r="CL45" s="32">
        <f>IFERROR(('2a) logm_x(t)'!CL44-'2a) logm_x(t)'!CK44-'2a)answer'!$C44)^2,"")</f>
        <v>4.064348073837906E-3</v>
      </c>
      <c r="CM45" s="32">
        <f>IFERROR(('2a) logm_x(t)'!CM44-'2a) logm_x(t)'!CL44-'2a)answer'!$C44)^2,"")</f>
        <v>0.10252033668434397</v>
      </c>
      <c r="CN45" s="32">
        <f>IFERROR(('2a) logm_x(t)'!CN44-'2a) logm_x(t)'!CM44-'2a)answer'!$C44)^2,"")</f>
        <v>6.336529360303185E-2</v>
      </c>
      <c r="CT45" s="31">
        <f t="shared" si="4"/>
        <v>41</v>
      </c>
      <c r="CU45" s="32">
        <f>('2a) logm_x(t)'!C44-'2a) logm_x(t)'!B44-'2a)answer'!$C44)/$CP$5</f>
        <v>-0.92398048475834837</v>
      </c>
      <c r="CV45" s="32">
        <f>('2a) logm_x(t)'!D44-'2a) logm_x(t)'!C44-'2a)answer'!$C44)/$CP$5</f>
        <v>1.787811219463346</v>
      </c>
      <c r="CW45" s="32">
        <f>('2a) logm_x(t)'!E44-'2a) logm_x(t)'!D44-'2a)answer'!$C44)/$CP$5</f>
        <v>-1.1236036492029626</v>
      </c>
      <c r="CX45" s="32">
        <f>('2a) logm_x(t)'!F44-'2a) logm_x(t)'!E44-'2a)answer'!$C44)/$CP$5</f>
        <v>0.72132433949443298</v>
      </c>
      <c r="CY45" s="32">
        <f>('2a) logm_x(t)'!G44-'2a) logm_x(t)'!F44-'2a)answer'!$C44)/$CP$5</f>
        <v>-0.48381668500601227</v>
      </c>
      <c r="CZ45" s="32">
        <f>('2a) logm_x(t)'!H44-'2a) logm_x(t)'!G44-'2a)answer'!$C44)/$CP$5</f>
        <v>1.2797966946991457</v>
      </c>
      <c r="DA45" s="32">
        <f>('2a) logm_x(t)'!I44-'2a) logm_x(t)'!H44-'2a)answer'!$C44)/$CP$5</f>
        <v>-1.1231587090543826</v>
      </c>
      <c r="DB45" s="32">
        <f>('2a) logm_x(t)'!J44-'2a) logm_x(t)'!I44-'2a)answer'!$C44)/$CP$5</f>
        <v>-2.128481491271441E-2</v>
      </c>
      <c r="DC45" s="32">
        <f>('2a) logm_x(t)'!K44-'2a) logm_x(t)'!J44-'2a)answer'!$C44)/$CP$5</f>
        <v>-1.1857050152026827</v>
      </c>
      <c r="DD45" s="32">
        <f>('2a) logm_x(t)'!L44-'2a) logm_x(t)'!K44-'2a)answer'!$C44)/$CP$5</f>
        <v>1.7309794296384597E-2</v>
      </c>
      <c r="DE45" s="32">
        <f>('2a) logm_x(t)'!M44-'2a) logm_x(t)'!L44-'2a)answer'!$C44)/$CP$5</f>
        <v>0.22297521738251611</v>
      </c>
      <c r="DF45" s="32">
        <f>('2a) logm_x(t)'!N44-'2a) logm_x(t)'!M44-'2a)answer'!$C44)/$CP$5</f>
        <v>-0.56052918633515902</v>
      </c>
      <c r="DG45" s="32">
        <f>('2a) logm_x(t)'!O44-'2a) logm_x(t)'!N44-'2a)answer'!$C44)/$CP$5</f>
        <v>0.64156336772914935</v>
      </c>
      <c r="DH45" s="32">
        <f>('2a) logm_x(t)'!P44-'2a) logm_x(t)'!O44-'2a)answer'!$C44)/$CP$5</f>
        <v>1.2747002639346205</v>
      </c>
      <c r="DI45" s="32">
        <f>('2a) logm_x(t)'!Q44-'2a) logm_x(t)'!P44-'2a)answer'!$C44)/$CP$5</f>
        <v>-0.51919037529189915</v>
      </c>
      <c r="DJ45" s="32">
        <f>('2a) logm_x(t)'!R44-'2a) logm_x(t)'!Q44-'2a)answer'!$C44)/$CP$5</f>
        <v>0.85449351649289917</v>
      </c>
      <c r="DK45" s="32">
        <f>('2a) logm_x(t)'!S44-'2a) logm_x(t)'!R44-'2a)answer'!$C44)/$CP$5</f>
        <v>-1.2815565892084666</v>
      </c>
      <c r="DL45" s="32">
        <f>('2a) logm_x(t)'!T44-'2a) logm_x(t)'!S44-'2a)answer'!$C44)/$CP$5</f>
        <v>0.36314211910691885</v>
      </c>
      <c r="DM45" s="32">
        <f>('2a) logm_x(t)'!U44-'2a) logm_x(t)'!T44-'2a)answer'!$C44)/$CP$5</f>
        <v>0.33273069943464578</v>
      </c>
      <c r="DN45" s="32">
        <f>('2a) logm_x(t)'!V44-'2a) logm_x(t)'!U44-'2a)answer'!$C44)/$CP$5</f>
        <v>-0.19981007853129051</v>
      </c>
      <c r="DO45" s="32">
        <f>('2a) logm_x(t)'!W44-'2a) logm_x(t)'!V44-'2a)answer'!$C44)/$CP$5</f>
        <v>-0.1242352661227439</v>
      </c>
      <c r="DP45" s="32">
        <f>('2a) logm_x(t)'!X44-'2a) logm_x(t)'!W44-'2a)answer'!$C44)/$CP$5</f>
        <v>-0.8861074991260921</v>
      </c>
      <c r="DQ45" s="32">
        <f>('2a) logm_x(t)'!Y44-'2a) logm_x(t)'!X44-'2a)answer'!$C44)/$CP$5</f>
        <v>-1.4547099411125757</v>
      </c>
      <c r="DR45" s="32">
        <f>('2a) logm_x(t)'!Z44-'2a) logm_x(t)'!Y44-'2a)answer'!$C44)/$CP$5</f>
        <v>1.5096860965929866</v>
      </c>
      <c r="DS45" s="32">
        <f>('2a) logm_x(t)'!AA44-'2a) logm_x(t)'!Z44-'2a)answer'!$C44)/$CP$5</f>
        <v>0.66555298285292341</v>
      </c>
      <c r="DT45" s="32">
        <f>('2a) logm_x(t)'!AB44-'2a) logm_x(t)'!AA44-'2a)answer'!$C44)/$CP$5</f>
        <v>-0.47421730160848879</v>
      </c>
      <c r="DU45" s="32">
        <f>('2a) logm_x(t)'!AC44-'2a) logm_x(t)'!AB44-'2a)answer'!$C44)/$CP$5</f>
        <v>0.95108034716880285</v>
      </c>
      <c r="DV45" s="32">
        <f>('2a) logm_x(t)'!AD44-'2a) logm_x(t)'!AC44-'2a)answer'!$C44)/$CP$5</f>
        <v>-1.1469786850737209</v>
      </c>
      <c r="DW45" s="32">
        <f>('2a) logm_x(t)'!AE44-'2a) logm_x(t)'!AD44-'2a)answer'!$C44)/$CP$5</f>
        <v>0.10728459069027044</v>
      </c>
      <c r="DX45" s="32">
        <f>('2a) logm_x(t)'!AF44-'2a) logm_x(t)'!AE44-'2a)answer'!$C44)/$CP$5</f>
        <v>0.38895983370743253</v>
      </c>
      <c r="DY45" s="32">
        <f>('2a) logm_x(t)'!AG44-'2a) logm_x(t)'!AF44-'2a)answer'!$C44)/$CP$5</f>
        <v>-9.0948853100345617E-2</v>
      </c>
      <c r="DZ45" s="32">
        <f>('2a) logm_x(t)'!AH44-'2a) logm_x(t)'!AG44-'2a)answer'!$C44)/$CP$5</f>
        <v>-1.6963250358117161</v>
      </c>
      <c r="EA45" s="32">
        <f>('2a) logm_x(t)'!AI44-'2a) logm_x(t)'!AH44-'2a)answer'!$C44)/$CP$5</f>
        <v>0.95083590739283619</v>
      </c>
      <c r="EB45" s="32">
        <f>('2a) logm_x(t)'!AJ44-'2a) logm_x(t)'!AI44-'2a)answer'!$C44)/$CP$5</f>
        <v>8.793483964085716E-2</v>
      </c>
      <c r="EC45" s="32">
        <f>('2a) logm_x(t)'!AK44-'2a) logm_x(t)'!AJ44-'2a)answer'!$C44)/$CP$5</f>
        <v>0.87982019466525263</v>
      </c>
      <c r="ED45" s="32">
        <f>('2a) logm_x(t)'!AL44-'2a) logm_x(t)'!AK44-'2a)answer'!$C44)/$CP$5</f>
        <v>-1.2417205188837177</v>
      </c>
      <c r="EE45" s="32">
        <f>('2a) logm_x(t)'!AM44-'2a) logm_x(t)'!AL44-'2a)answer'!$C44)/$CP$5</f>
        <v>0.17871017619018006</v>
      </c>
      <c r="EF45" s="32">
        <f>('2a) logm_x(t)'!AN44-'2a) logm_x(t)'!AM44-'2a)answer'!$C44)/$CP$5</f>
        <v>0.52631239835148425</v>
      </c>
      <c r="EG45" s="32">
        <f>('2a) logm_x(t)'!AO44-'2a) logm_x(t)'!AN44-'2a)answer'!$C44)/$CP$5</f>
        <v>-0.25962107864049783</v>
      </c>
      <c r="EH45" s="32">
        <f>('2a) logm_x(t)'!AP44-'2a) logm_x(t)'!AO44-'2a)answer'!$C44)/$CP$5</f>
        <v>1.3215881230703381</v>
      </c>
      <c r="EI45" s="32">
        <f>('2a) logm_x(t)'!AQ44-'2a) logm_x(t)'!AP44-'2a)answer'!$C44)/$CP$5</f>
        <v>-0.27807118543116366</v>
      </c>
      <c r="EJ45" s="32">
        <f>('2a) logm_x(t)'!AR44-'2a) logm_x(t)'!AQ44-'2a)answer'!$C44)/$CP$5</f>
        <v>8.6943073112420041E-2</v>
      </c>
      <c r="EK45" s="32">
        <f>('2a) logm_x(t)'!AS44-'2a) logm_x(t)'!AR44-'2a)answer'!$C44)/$CP$5</f>
        <v>1.371134873794047</v>
      </c>
      <c r="EL45" s="32">
        <f>('2a) logm_x(t)'!AT44-'2a) logm_x(t)'!AS44-'2a)answer'!$C44)/$CP$5</f>
        <v>-0.49119058692594841</v>
      </c>
      <c r="EM45" s="32">
        <f>('2a) logm_x(t)'!AU44-'2a) logm_x(t)'!AT44-'2a)answer'!$C44)/$CP$5</f>
        <v>-0.31452969808472137</v>
      </c>
      <c r="EN45" s="32">
        <f>('2a) logm_x(t)'!AV44-'2a) logm_x(t)'!AU44-'2a)answer'!$C44)/$CP$5</f>
        <v>1.1451077972861712E-2</v>
      </c>
      <c r="EO45" s="32">
        <f>('2a) logm_x(t)'!AW44-'2a) logm_x(t)'!AV44-'2a)answer'!$C44)/$CP$5</f>
        <v>0.3777069041467</v>
      </c>
      <c r="EP45" s="32">
        <f>('2a) logm_x(t)'!AX44-'2a) logm_x(t)'!AW44-'2a)answer'!$C44)/$CP$5</f>
        <v>-0.18212243939674264</v>
      </c>
      <c r="EQ45" s="32">
        <f>('2a) logm_x(t)'!AY44-'2a) logm_x(t)'!AX44-'2a)answer'!$C44)/$CP$5</f>
        <v>1.9077929331738009E-2</v>
      </c>
      <c r="ER45" s="32">
        <f>('2a) logm_x(t)'!AZ44-'2a) logm_x(t)'!AY44-'2a)answer'!$C44)/$CP$5</f>
        <v>-0.79773587164249282</v>
      </c>
      <c r="ES45" s="32">
        <f>('2a) logm_x(t)'!BA44-'2a) logm_x(t)'!AZ44-'2a)answer'!$C44)/$CP$5</f>
        <v>0.55266524047705845</v>
      </c>
      <c r="ET45" s="32">
        <f>('2a) logm_x(t)'!BB44-'2a) logm_x(t)'!BA44-'2a)answer'!$C44)/$CP$5</f>
        <v>0.14995637994343419</v>
      </c>
      <c r="EU45" s="32">
        <f>('2a) logm_x(t)'!BC44-'2a) logm_x(t)'!BB44-'2a)answer'!$C44)/$CP$5</f>
        <v>-0.64035206266928435</v>
      </c>
      <c r="EV45" s="32">
        <f>('2a) logm_x(t)'!BD44-'2a) logm_x(t)'!BC44-'2a)answer'!$C44)/$CP$5</f>
        <v>0.24307431610398444</v>
      </c>
      <c r="EW45" s="32">
        <f>('2a) logm_x(t)'!BE44-'2a) logm_x(t)'!BD44-'2a)answer'!$C44)/$CP$5</f>
        <v>0.48923602501946928</v>
      </c>
      <c r="EX45" s="32">
        <f>('2a) logm_x(t)'!BF44-'2a) logm_x(t)'!BE44-'2a)answer'!$C44)/$CP$5</f>
        <v>-1.0054528302992938</v>
      </c>
      <c r="EY45" s="32">
        <f>('2a) logm_x(t)'!BG44-'2a) logm_x(t)'!BF44-'2a)answer'!$C44)/$CP$5</f>
        <v>0.76337403340109489</v>
      </c>
      <c r="EZ45" s="32">
        <f>('2a) logm_x(t)'!BH44-'2a) logm_x(t)'!BG44-'2a)answer'!$C44)/$CP$5</f>
        <v>-0.93318609574897071</v>
      </c>
      <c r="FA45" s="32">
        <f>('2a) logm_x(t)'!BI44-'2a) logm_x(t)'!BH44-'2a)answer'!$C44)/$CP$5</f>
        <v>-0.99028828976497374</v>
      </c>
      <c r="FB45" s="32">
        <f>('2a) logm_x(t)'!BJ44-'2a) logm_x(t)'!BI44-'2a)answer'!$C44)/$CP$5</f>
        <v>0.32369075295448801</v>
      </c>
      <c r="FC45" s="32">
        <f>('2a) logm_x(t)'!BK44-'2a) logm_x(t)'!BJ44-'2a)answer'!$C44)/$CP$5</f>
        <v>0.10352721027082032</v>
      </c>
      <c r="FD45" s="32">
        <f>('2a) logm_x(t)'!BL44-'2a) logm_x(t)'!BK44-'2a)answer'!$C44)/$CP$5</f>
        <v>-0.2222021882810325</v>
      </c>
      <c r="FE45" s="32">
        <f>('2a) logm_x(t)'!BM44-'2a) logm_x(t)'!BL44-'2a)answer'!$C44)/$CP$5</f>
        <v>0.57682991353554791</v>
      </c>
      <c r="FF45" s="32">
        <f>('2a) logm_x(t)'!BN44-'2a) logm_x(t)'!BM44-'2a)answer'!$C44)/$CP$5</f>
        <v>-1.3696342593915369</v>
      </c>
      <c r="FG45" s="32">
        <f>('2a) logm_x(t)'!BO44-'2a) logm_x(t)'!BN44-'2a)answer'!$C44)/$CP$5</f>
        <v>0.98488120214717378</v>
      </c>
      <c r="FH45" s="32">
        <f>('2a) logm_x(t)'!BP44-'2a) logm_x(t)'!BO44-'2a)answer'!$C44)/$CP$5</f>
        <v>-0.33131041599439354</v>
      </c>
      <c r="FI45" s="32">
        <f>('2a) logm_x(t)'!BQ44-'2a) logm_x(t)'!BP44-'2a)answer'!$C44)/$CP$5</f>
        <v>0.91485408838898852</v>
      </c>
      <c r="FJ45" s="32">
        <f>('2a) logm_x(t)'!BR44-'2a) logm_x(t)'!BQ44-'2a)answer'!$C44)/$CP$5</f>
        <v>-1.1651728433425455</v>
      </c>
      <c r="FK45" s="32">
        <f>('2a) logm_x(t)'!BS44-'2a) logm_x(t)'!BR44-'2a)answer'!$C44)/$CP$5</f>
        <v>1.0551908457448005</v>
      </c>
      <c r="FL45" s="32">
        <f>('2a) logm_x(t)'!BT44-'2a) logm_x(t)'!BS44-'2a)answer'!$C44)/$CP$5</f>
        <v>-0.55317753176490281</v>
      </c>
      <c r="FM45" s="32">
        <f>('2a) logm_x(t)'!BU44-'2a) logm_x(t)'!BT44-'2a)answer'!$C44)/$CP$5</f>
        <v>0.73653384776806674</v>
      </c>
      <c r="FN45" s="32">
        <f>('2a) logm_x(t)'!BV44-'2a) logm_x(t)'!BU44-'2a)answer'!$C44)/$CP$5</f>
        <v>9.2683087579803175E-2</v>
      </c>
      <c r="FO45" s="32">
        <f>('2a) logm_x(t)'!BW44-'2a) logm_x(t)'!BV44-'2a)answer'!$C44)/$CP$5</f>
        <v>-0.56781908051634744</v>
      </c>
      <c r="FP45" s="32">
        <f>('2a) logm_x(t)'!BX44-'2a) logm_x(t)'!BW44-'2a)answer'!$C44)/$CP$5</f>
        <v>0.78514224285269496</v>
      </c>
      <c r="FQ45" s="32">
        <f>('2a) logm_x(t)'!BY44-'2a) logm_x(t)'!BX44-'2a)answer'!$C44)/$CP$5</f>
        <v>-0.32686527609786659</v>
      </c>
      <c r="FR45" s="32">
        <f>('2a) logm_x(t)'!BZ44-'2a) logm_x(t)'!BY44-'2a)answer'!$C44)/$CP$5</f>
        <v>1.2480267963861615E-2</v>
      </c>
      <c r="FS45" s="32">
        <f>('2a) logm_x(t)'!CA44-'2a) logm_x(t)'!BZ44-'2a)answer'!$C44)/$CP$5</f>
        <v>-0.43437428496996722</v>
      </c>
      <c r="FT45" s="32">
        <f>('2a) logm_x(t)'!CB44-'2a) logm_x(t)'!CA44-'2a)answer'!$C44)/$CP$5</f>
        <v>9.8820790560642885E-2</v>
      </c>
      <c r="FU45" s="32">
        <f>('2a) logm_x(t)'!CC44-'2a) logm_x(t)'!CB44-'2a)answer'!$C44)/$CP$5</f>
        <v>4.1776749948894944E-2</v>
      </c>
      <c r="FV45" s="32">
        <f>('2a) logm_x(t)'!CD44-'2a) logm_x(t)'!CC44-'2a)answer'!$C44)/$CP$5</f>
        <v>-0.71276288525746356</v>
      </c>
      <c r="FW45" s="32">
        <f>('2a) logm_x(t)'!CE44-'2a) logm_x(t)'!CD44-'2a)answer'!$C44)/$CP$5</f>
        <v>0.79823309122927777</v>
      </c>
      <c r="FX45" s="32">
        <f>('2a) logm_x(t)'!CF44-'2a) logm_x(t)'!CE44-'2a)answer'!$C44)/$CP$5</f>
        <v>0.27021311496430589</v>
      </c>
      <c r="FY45" s="32">
        <f>('2a) logm_x(t)'!CG44-'2a) logm_x(t)'!CF44-'2a)answer'!$C44)/$CP$5</f>
        <v>-1.1405708882115846</v>
      </c>
      <c r="FZ45" s="32">
        <f>('2a) logm_x(t)'!CH44-'2a) logm_x(t)'!CG44-'2a)answer'!$C44)/$CP$5</f>
        <v>1.2048981393440761</v>
      </c>
      <c r="GA45" s="32">
        <f>('2a) logm_x(t)'!CI44-'2a) logm_x(t)'!CH44-'2a)answer'!$C44)/$CP$5</f>
        <v>-1.5494113447949989</v>
      </c>
      <c r="GB45" s="32">
        <f>('2a) logm_x(t)'!CJ44-'2a) logm_x(t)'!CI44-'2a)answer'!$C44)/$CP$5</f>
        <v>1.3345610865670077</v>
      </c>
      <c r="GC45" s="32">
        <f>('2a) logm_x(t)'!CK44-'2a) logm_x(t)'!CJ44-'2a)answer'!$C44)/$CP$5</f>
        <v>0.37493392998845004</v>
      </c>
      <c r="GD45" s="32">
        <f>('2a) logm_x(t)'!CL44-'2a) logm_x(t)'!CK44-'2a)answer'!$C44)/$CP$5</f>
        <v>0.45675953322820484</v>
      </c>
      <c r="GE45" s="32">
        <f>('2a) logm_x(t)'!CM44-'2a) logm_x(t)'!CL44-'2a)answer'!$C44)/$CP$5</f>
        <v>-2.2940199227025833</v>
      </c>
      <c r="GF45" s="32">
        <f>('2a) logm_x(t)'!CN44-'2a) logm_x(t)'!CM44-'2a)answer'!$C44)/$CP$5</f>
        <v>1.8035072775750673</v>
      </c>
    </row>
    <row r="46" spans="1:188" x14ac:dyDescent="0.25">
      <c r="A46" s="31">
        <f>'2a) logm_x(t)'!A45</f>
        <v>42</v>
      </c>
      <c r="B46" s="32"/>
      <c r="C46" s="32">
        <f>IFERROR(('2a) logm_x(t)'!C45-'2a) logm_x(t)'!B45-'2a)answer'!$C45)^2,"")</f>
        <v>2.0936602817516443E-4</v>
      </c>
      <c r="D46" s="32">
        <f>IFERROR(('2a) logm_x(t)'!D45-'2a) logm_x(t)'!C45-'2a)answer'!$C45)^2,"")</f>
        <v>1.6191724332227234E-3</v>
      </c>
      <c r="E46" s="32">
        <f>IFERROR(('2a) logm_x(t)'!E45-'2a) logm_x(t)'!D45-'2a)answer'!$C45)^2,"")</f>
        <v>1.1802687171794677E-3</v>
      </c>
      <c r="F46" s="32">
        <f>IFERROR(('2a) logm_x(t)'!F45-'2a) logm_x(t)'!E45-'2a)answer'!$C45)^2,"")</f>
        <v>7.0971430271986559E-3</v>
      </c>
      <c r="G46" s="32">
        <f>IFERROR(('2a) logm_x(t)'!G45-'2a) logm_x(t)'!F45-'2a)answer'!$C45)^2,"")</f>
        <v>1.6003790693917594E-2</v>
      </c>
      <c r="H46" s="32">
        <f>IFERROR(('2a) logm_x(t)'!H45-'2a) logm_x(t)'!G45-'2a)answer'!$C45)^2,"")</f>
        <v>4.526029883382016E-3</v>
      </c>
      <c r="I46" s="32">
        <f>IFERROR(('2a) logm_x(t)'!I45-'2a) logm_x(t)'!H45-'2a)answer'!$C45)^2,"")</f>
        <v>2.1884485234552047E-2</v>
      </c>
      <c r="J46" s="32">
        <f>IFERROR(('2a) logm_x(t)'!J45-'2a) logm_x(t)'!I45-'2a)answer'!$C45)^2,"")</f>
        <v>8.8961999746793181E-5</v>
      </c>
      <c r="K46" s="32">
        <f>IFERROR(('2a) logm_x(t)'!K45-'2a) logm_x(t)'!J45-'2a)answer'!$C45)^2,"")</f>
        <v>2.602882600205201E-3</v>
      </c>
      <c r="L46" s="32">
        <f>IFERROR(('2a) logm_x(t)'!L45-'2a) logm_x(t)'!K45-'2a)answer'!$C45)^2,"")</f>
        <v>3.2722562804846221E-2</v>
      </c>
      <c r="M46" s="32">
        <f>IFERROR(('2a) logm_x(t)'!M45-'2a) logm_x(t)'!L45-'2a)answer'!$C45)^2,"")</f>
        <v>3.0410662351162118E-2</v>
      </c>
      <c r="N46" s="32">
        <f>IFERROR(('2a) logm_x(t)'!N45-'2a) logm_x(t)'!M45-'2a)answer'!$C45)^2,"")</f>
        <v>1.0032492167594128E-4</v>
      </c>
      <c r="O46" s="32">
        <f>IFERROR(('2a) logm_x(t)'!O45-'2a) logm_x(t)'!N45-'2a)answer'!$C45)^2,"")</f>
        <v>2.134848198182826E-3</v>
      </c>
      <c r="P46" s="32">
        <f>IFERROR(('2a) logm_x(t)'!P45-'2a) logm_x(t)'!O45-'2a)answer'!$C45)^2,"")</f>
        <v>8.7934703655501573E-3</v>
      </c>
      <c r="Q46" s="32">
        <f>IFERROR(('2a) logm_x(t)'!Q45-'2a) logm_x(t)'!P45-'2a)answer'!$C45)^2,"")</f>
        <v>2.7365645826871919E-2</v>
      </c>
      <c r="R46" s="32">
        <f>IFERROR(('2a) logm_x(t)'!R45-'2a) logm_x(t)'!Q45-'2a)answer'!$C45)^2,"")</f>
        <v>2.3660642890945498E-4</v>
      </c>
      <c r="S46" s="32">
        <f>IFERROR(('2a) logm_x(t)'!S45-'2a) logm_x(t)'!R45-'2a)answer'!$C45)^2,"")</f>
        <v>1.8748342916593341E-2</v>
      </c>
      <c r="T46" s="32">
        <f>IFERROR(('2a) logm_x(t)'!T45-'2a) logm_x(t)'!S45-'2a)answer'!$C45)^2,"")</f>
        <v>1.4106220739388E-2</v>
      </c>
      <c r="U46" s="32">
        <f>IFERROR(('2a) logm_x(t)'!U45-'2a) logm_x(t)'!T45-'2a)answer'!$C45)^2,"")</f>
        <v>3.2661776519419514E-4</v>
      </c>
      <c r="V46" s="32">
        <f>IFERROR(('2a) logm_x(t)'!V45-'2a) logm_x(t)'!U45-'2a)answer'!$C45)^2,"")</f>
        <v>2.3078716679744884E-2</v>
      </c>
      <c r="W46" s="32">
        <f>IFERROR(('2a) logm_x(t)'!W45-'2a) logm_x(t)'!V45-'2a)answer'!$C45)^2,"")</f>
        <v>3.0959539716354952E-2</v>
      </c>
      <c r="X46" s="32">
        <f>IFERROR(('2a) logm_x(t)'!X45-'2a) logm_x(t)'!W45-'2a)answer'!$C45)^2,"")</f>
        <v>1.2320872898469752E-2</v>
      </c>
      <c r="Y46" s="32">
        <f>IFERROR(('2a) logm_x(t)'!Y45-'2a) logm_x(t)'!X45-'2a)answer'!$C45)^2,"")</f>
        <v>1.9316516819979417E-2</v>
      </c>
      <c r="Z46" s="32">
        <f>IFERROR(('2a) logm_x(t)'!Z45-'2a) logm_x(t)'!Y45-'2a)answer'!$C45)^2,"")</f>
        <v>4.8696568218193625E-3</v>
      </c>
      <c r="AA46" s="32">
        <f>IFERROR(('2a) logm_x(t)'!AA45-'2a) logm_x(t)'!Z45-'2a)answer'!$C45)^2,"")</f>
        <v>7.3384548654452739E-3</v>
      </c>
      <c r="AB46" s="32">
        <f>IFERROR(('2a) logm_x(t)'!AB45-'2a) logm_x(t)'!AA45-'2a)answer'!$C45)^2,"")</f>
        <v>5.1961776749470924E-2</v>
      </c>
      <c r="AC46" s="32">
        <f>IFERROR(('2a) logm_x(t)'!AC45-'2a) logm_x(t)'!AB45-'2a)answer'!$C45)^2,"")</f>
        <v>1.5172338898166285E-2</v>
      </c>
      <c r="AD46" s="32">
        <f>IFERROR(('2a) logm_x(t)'!AD45-'2a) logm_x(t)'!AC45-'2a)answer'!$C45)^2,"")</f>
        <v>1.7395146148293245E-4</v>
      </c>
      <c r="AE46" s="32">
        <f>IFERROR(('2a) logm_x(t)'!AE45-'2a) logm_x(t)'!AD45-'2a)answer'!$C45)^2,"")</f>
        <v>3.4131779465641533E-3</v>
      </c>
      <c r="AF46" s="32">
        <f>IFERROR(('2a) logm_x(t)'!AF45-'2a) logm_x(t)'!AE45-'2a)answer'!$C45)^2,"")</f>
        <v>1.0829184570889728E-3</v>
      </c>
      <c r="AG46" s="32">
        <f>IFERROR(('2a) logm_x(t)'!AG45-'2a) logm_x(t)'!AF45-'2a)answer'!$C45)^2,"")</f>
        <v>4.2311105575303613E-4</v>
      </c>
      <c r="AH46" s="32">
        <f>IFERROR(('2a) logm_x(t)'!AH45-'2a) logm_x(t)'!AG45-'2a)answer'!$C45)^2,"")</f>
        <v>9.4578423362362389E-4</v>
      </c>
      <c r="AI46" s="32">
        <f>IFERROR(('2a) logm_x(t)'!AI45-'2a) logm_x(t)'!AH45-'2a)answer'!$C45)^2,"")</f>
        <v>1.4193168173543226E-2</v>
      </c>
      <c r="AJ46" s="32">
        <f>IFERROR(('2a) logm_x(t)'!AJ45-'2a) logm_x(t)'!AI45-'2a)answer'!$C45)^2,"")</f>
        <v>3.3746793491194354E-3</v>
      </c>
      <c r="AK46" s="32">
        <f>IFERROR(('2a) logm_x(t)'!AK45-'2a) logm_x(t)'!AJ45-'2a)answer'!$C45)^2,"")</f>
        <v>6.4500942629735743E-3</v>
      </c>
      <c r="AL46" s="32">
        <f>IFERROR(('2a) logm_x(t)'!AL45-'2a) logm_x(t)'!AK45-'2a)answer'!$C45)^2,"")</f>
        <v>6.6157690922751455E-3</v>
      </c>
      <c r="AM46" s="32">
        <f>IFERROR(('2a) logm_x(t)'!AM45-'2a) logm_x(t)'!AL45-'2a)answer'!$C45)^2,"")</f>
        <v>2.017516592666228E-2</v>
      </c>
      <c r="AN46" s="32">
        <f>IFERROR(('2a) logm_x(t)'!AN45-'2a) logm_x(t)'!AM45-'2a)answer'!$C45)^2,"")</f>
        <v>3.5790481754271364E-3</v>
      </c>
      <c r="AO46" s="32">
        <f>IFERROR(('2a) logm_x(t)'!AO45-'2a) logm_x(t)'!AN45-'2a)answer'!$C45)^2,"")</f>
        <v>2.111847185600934E-4</v>
      </c>
      <c r="AP46" s="32">
        <f>IFERROR(('2a) logm_x(t)'!AP45-'2a) logm_x(t)'!AO45-'2a)answer'!$C45)^2,"")</f>
        <v>1.1350033454741669E-3</v>
      </c>
      <c r="AQ46" s="32">
        <f>IFERROR(('2a) logm_x(t)'!AQ45-'2a) logm_x(t)'!AP45-'2a)answer'!$C45)^2,"")</f>
        <v>1.2798083657433731E-2</v>
      </c>
      <c r="AR46" s="32">
        <f>IFERROR(('2a) logm_x(t)'!AR45-'2a) logm_x(t)'!AQ45-'2a)answer'!$C45)^2,"")</f>
        <v>4.4305902386487599E-5</v>
      </c>
      <c r="AS46" s="32">
        <f>IFERROR(('2a) logm_x(t)'!AS45-'2a) logm_x(t)'!AR45-'2a)answer'!$C45)^2,"")</f>
        <v>1.2564906561649493E-2</v>
      </c>
      <c r="AT46" s="32">
        <f>IFERROR(('2a) logm_x(t)'!AT45-'2a) logm_x(t)'!AS45-'2a)answer'!$C45)^2,"")</f>
        <v>2.4953478304759783E-4</v>
      </c>
      <c r="AU46" s="32">
        <f>IFERROR(('2a) logm_x(t)'!AU45-'2a) logm_x(t)'!AT45-'2a)answer'!$C45)^2,"")</f>
        <v>1.6883617305062648E-3</v>
      </c>
      <c r="AV46" s="32">
        <f>IFERROR(('2a) logm_x(t)'!AV45-'2a) logm_x(t)'!AU45-'2a)answer'!$C45)^2,"")</f>
        <v>1.3490990824167651E-5</v>
      </c>
      <c r="AW46" s="32">
        <f>IFERROR(('2a) logm_x(t)'!AW45-'2a) logm_x(t)'!AV45-'2a)answer'!$C45)^2,"")</f>
        <v>9.8107896206676044E-3</v>
      </c>
      <c r="AX46" s="32">
        <f>IFERROR(('2a) logm_x(t)'!AX45-'2a) logm_x(t)'!AW45-'2a)answer'!$C45)^2,"")</f>
        <v>2.562356615414119E-2</v>
      </c>
      <c r="AY46" s="32">
        <f>IFERROR(('2a) logm_x(t)'!AY45-'2a) logm_x(t)'!AX45-'2a)answer'!$C45)^2,"")</f>
        <v>4.2090174196092629E-3</v>
      </c>
      <c r="AZ46" s="32">
        <f>IFERROR(('2a) logm_x(t)'!AZ45-'2a) logm_x(t)'!AY45-'2a)answer'!$C45)^2,"")</f>
        <v>2.2998289462743918E-2</v>
      </c>
      <c r="BA46" s="32">
        <f>IFERROR(('2a) logm_x(t)'!BA45-'2a) logm_x(t)'!AZ45-'2a)answer'!$C45)^2,"")</f>
        <v>8.2674454382592275E-3</v>
      </c>
      <c r="BB46" s="32">
        <f>IFERROR(('2a) logm_x(t)'!BB45-'2a) logm_x(t)'!BA45-'2a)answer'!$C45)^2,"")</f>
        <v>2.1829351582875248E-2</v>
      </c>
      <c r="BC46" s="32">
        <f>IFERROR(('2a) logm_x(t)'!BC45-'2a) logm_x(t)'!BB45-'2a)answer'!$C45)^2,"")</f>
        <v>5.1261978907331127E-2</v>
      </c>
      <c r="BD46" s="32">
        <f>IFERROR(('2a) logm_x(t)'!BD45-'2a) logm_x(t)'!BC45-'2a)answer'!$C45)^2,"")</f>
        <v>1.9006052773727199E-2</v>
      </c>
      <c r="BE46" s="32">
        <f>IFERROR(('2a) logm_x(t)'!BE45-'2a) logm_x(t)'!BD45-'2a)answer'!$C45)^2,"")</f>
        <v>3.0072005714894857E-3</v>
      </c>
      <c r="BF46" s="32">
        <f>IFERROR(('2a) logm_x(t)'!BF45-'2a) logm_x(t)'!BE45-'2a)answer'!$C45)^2,"")</f>
        <v>9.608482221474011E-5</v>
      </c>
      <c r="BG46" s="32">
        <f>IFERROR(('2a) logm_x(t)'!BG45-'2a) logm_x(t)'!BF45-'2a)answer'!$C45)^2,"")</f>
        <v>6.7013579592786624E-6</v>
      </c>
      <c r="BH46" s="32">
        <f>IFERROR(('2a) logm_x(t)'!BH45-'2a) logm_x(t)'!BG45-'2a)answer'!$C45)^2,"")</f>
        <v>2.0955238048944776E-2</v>
      </c>
      <c r="BI46" s="32">
        <f>IFERROR(('2a) logm_x(t)'!BI45-'2a) logm_x(t)'!BH45-'2a)answer'!$C45)^2,"")</f>
        <v>2.0381541992481083E-2</v>
      </c>
      <c r="BJ46" s="32">
        <f>IFERROR(('2a) logm_x(t)'!BJ45-'2a) logm_x(t)'!BI45-'2a)answer'!$C45)^2,"")</f>
        <v>1.4043558063973227E-2</v>
      </c>
      <c r="BK46" s="32">
        <f>IFERROR(('2a) logm_x(t)'!BK45-'2a) logm_x(t)'!BJ45-'2a)answer'!$C45)^2,"")</f>
        <v>3.7678110831649344E-4</v>
      </c>
      <c r="BL46" s="32">
        <f>IFERROR(('2a) logm_x(t)'!BL45-'2a) logm_x(t)'!BK45-'2a)answer'!$C45)^2,"")</f>
        <v>4.2583814365596325E-3</v>
      </c>
      <c r="BM46" s="32">
        <f>IFERROR(('2a) logm_x(t)'!BM45-'2a) logm_x(t)'!BL45-'2a)answer'!$C45)^2,"")</f>
        <v>7.325922804390571E-5</v>
      </c>
      <c r="BN46" s="32">
        <f>IFERROR(('2a) logm_x(t)'!BN45-'2a) logm_x(t)'!BM45-'2a)answer'!$C45)^2,"")</f>
        <v>6.6451179943296324E-3</v>
      </c>
      <c r="BO46" s="32">
        <f>IFERROR(('2a) logm_x(t)'!BO45-'2a) logm_x(t)'!BN45-'2a)answer'!$C45)^2,"")</f>
        <v>1.0833811448058815E-3</v>
      </c>
      <c r="BP46" s="32">
        <f>IFERROR(('2a) logm_x(t)'!BP45-'2a) logm_x(t)'!BO45-'2a)answer'!$C45)^2,"")</f>
        <v>6.777810111301092E-3</v>
      </c>
      <c r="BQ46" s="32">
        <f>IFERROR(('2a) logm_x(t)'!BQ45-'2a) logm_x(t)'!BP45-'2a)answer'!$C45)^2,"")</f>
        <v>3.3810238934374291E-4</v>
      </c>
      <c r="BR46" s="32">
        <f>IFERROR(('2a) logm_x(t)'!BR45-'2a) logm_x(t)'!BQ45-'2a)answer'!$C45)^2,"")</f>
        <v>5.3354564282111639E-4</v>
      </c>
      <c r="BS46" s="32">
        <f>IFERROR(('2a) logm_x(t)'!BS45-'2a) logm_x(t)'!BR45-'2a)answer'!$C45)^2,"")</f>
        <v>9.9660931580006721E-3</v>
      </c>
      <c r="BT46" s="32">
        <f>IFERROR(('2a) logm_x(t)'!BT45-'2a) logm_x(t)'!BS45-'2a)answer'!$C45)^2,"")</f>
        <v>1.1986815047652702E-3</v>
      </c>
      <c r="BU46" s="32">
        <f>IFERROR(('2a) logm_x(t)'!BU45-'2a) logm_x(t)'!BT45-'2a)answer'!$C45)^2,"")</f>
        <v>5.1340816440449012E-3</v>
      </c>
      <c r="BV46" s="32">
        <f>IFERROR(('2a) logm_x(t)'!BV45-'2a) logm_x(t)'!BU45-'2a)answer'!$C45)^2,"")</f>
        <v>4.8794785870156249E-3</v>
      </c>
      <c r="BW46" s="32">
        <f>IFERROR(('2a) logm_x(t)'!BW45-'2a) logm_x(t)'!BV45-'2a)answer'!$C45)^2,"")</f>
        <v>1.8707125969292533E-2</v>
      </c>
      <c r="BX46" s="32">
        <f>IFERROR(('2a) logm_x(t)'!BX45-'2a) logm_x(t)'!BW45-'2a)answer'!$C45)^2,"")</f>
        <v>4.1602181902178799E-3</v>
      </c>
      <c r="BY46" s="32">
        <f>IFERROR(('2a) logm_x(t)'!BY45-'2a) logm_x(t)'!BX45-'2a)answer'!$C45)^2,"")</f>
        <v>1.3842942355063697E-4</v>
      </c>
      <c r="BZ46" s="32">
        <f>IFERROR(('2a) logm_x(t)'!BZ45-'2a) logm_x(t)'!BY45-'2a)answer'!$C45)^2,"")</f>
        <v>1.5271317554307464E-2</v>
      </c>
      <c r="CA46" s="32">
        <f>IFERROR(('2a) logm_x(t)'!CA45-'2a) logm_x(t)'!BZ45-'2a)answer'!$C45)^2,"")</f>
        <v>1.2444646537915197E-3</v>
      </c>
      <c r="CB46" s="32">
        <f>IFERROR(('2a) logm_x(t)'!CB45-'2a) logm_x(t)'!CA45-'2a)answer'!$C45)^2,"")</f>
        <v>9.2120650772293766E-5</v>
      </c>
      <c r="CC46" s="32">
        <f>IFERROR(('2a) logm_x(t)'!CC45-'2a) logm_x(t)'!CB45-'2a)answer'!$C45)^2,"")</f>
        <v>6.7824476368535643E-4</v>
      </c>
      <c r="CD46" s="32">
        <f>IFERROR(('2a) logm_x(t)'!CD45-'2a) logm_x(t)'!CC45-'2a)answer'!$C45)^2,"")</f>
        <v>4.2467430139337119E-2</v>
      </c>
      <c r="CE46" s="32">
        <f>IFERROR(('2a) logm_x(t)'!CE45-'2a) logm_x(t)'!CD45-'2a)answer'!$C45)^2,"")</f>
        <v>1.2486226874998511E-2</v>
      </c>
      <c r="CF46" s="32">
        <f>IFERROR(('2a) logm_x(t)'!CF45-'2a) logm_x(t)'!CE45-'2a)answer'!$C45)^2,"")</f>
        <v>2.136908377445641E-3</v>
      </c>
      <c r="CG46" s="32">
        <f>IFERROR(('2a) logm_x(t)'!CG45-'2a) logm_x(t)'!CF45-'2a)answer'!$C45)^2,"")</f>
        <v>1.873084777862641E-3</v>
      </c>
      <c r="CH46" s="32">
        <f>IFERROR(('2a) logm_x(t)'!CH45-'2a) logm_x(t)'!CG45-'2a)answer'!$C45)^2,"")</f>
        <v>4.181159550861014E-2</v>
      </c>
      <c r="CI46" s="32">
        <f>IFERROR(('2a) logm_x(t)'!CI45-'2a) logm_x(t)'!CH45-'2a)answer'!$C45)^2,"")</f>
        <v>2.3375816661480734E-3</v>
      </c>
      <c r="CJ46" s="32">
        <f>IFERROR(('2a) logm_x(t)'!CJ45-'2a) logm_x(t)'!CI45-'2a)answer'!$C45)^2,"")</f>
        <v>1.7526404961244687E-2</v>
      </c>
      <c r="CK46" s="32">
        <f>IFERROR(('2a) logm_x(t)'!CK45-'2a) logm_x(t)'!CJ45-'2a)answer'!$C45)^2,"")</f>
        <v>1.3555070674441878E-4</v>
      </c>
      <c r="CL46" s="32">
        <f>IFERROR(('2a) logm_x(t)'!CL45-'2a) logm_x(t)'!CK45-'2a)answer'!$C45)^2,"")</f>
        <v>1.9712335834482689E-2</v>
      </c>
      <c r="CM46" s="32">
        <f>IFERROR(('2a) logm_x(t)'!CM45-'2a) logm_x(t)'!CL45-'2a)answer'!$C45)^2,"")</f>
        <v>1.3652203932423223E-3</v>
      </c>
      <c r="CN46" s="32">
        <f>IFERROR(('2a) logm_x(t)'!CN45-'2a) logm_x(t)'!CM45-'2a)answer'!$C45)^2,"")</f>
        <v>2.9024331199626387E-4</v>
      </c>
      <c r="CT46" s="31">
        <f t="shared" si="4"/>
        <v>42</v>
      </c>
      <c r="CU46" s="32">
        <f>('2a) logm_x(t)'!C45-'2a) logm_x(t)'!B45-'2a)answer'!$C45)/$CP$5</f>
        <v>0.10366813378217943</v>
      </c>
      <c r="CV46" s="32">
        <f>('2a) logm_x(t)'!D45-'2a) logm_x(t)'!C45-'2a)answer'!$C45)/$CP$5</f>
        <v>0.28829607119973943</v>
      </c>
      <c r="CW46" s="32">
        <f>('2a) logm_x(t)'!E45-'2a) logm_x(t)'!D45-'2a)answer'!$C45)/$CP$5</f>
        <v>-0.24614024104694573</v>
      </c>
      <c r="CX46" s="32">
        <f>('2a) logm_x(t)'!F45-'2a) logm_x(t)'!E45-'2a)answer'!$C45)/$CP$5</f>
        <v>-0.60357876508348296</v>
      </c>
      <c r="CY46" s="32">
        <f>('2a) logm_x(t)'!G45-'2a) logm_x(t)'!F45-'2a)answer'!$C45)/$CP$5</f>
        <v>0.90636599806157425</v>
      </c>
      <c r="CZ46" s="32">
        <f>('2a) logm_x(t)'!H45-'2a) logm_x(t)'!G45-'2a)answer'!$C45)/$CP$5</f>
        <v>0.48200426591660273</v>
      </c>
      <c r="DA46" s="32">
        <f>('2a) logm_x(t)'!I45-'2a) logm_x(t)'!H45-'2a)answer'!$C45)/$CP$5</f>
        <v>-1.0598888933907782</v>
      </c>
      <c r="DB46" s="32">
        <f>('2a) logm_x(t)'!J45-'2a) logm_x(t)'!I45-'2a)answer'!$C45)/$CP$5</f>
        <v>-6.7576305062880038E-2</v>
      </c>
      <c r="DC46" s="32">
        <f>('2a) logm_x(t)'!K45-'2a) logm_x(t)'!J45-'2a)answer'!$C45)/$CP$5</f>
        <v>-0.36552700121655324</v>
      </c>
      <c r="DD46" s="32">
        <f>('2a) logm_x(t)'!L45-'2a) logm_x(t)'!K45-'2a)answer'!$C45)/$CP$5</f>
        <v>1.2960323092312185</v>
      </c>
      <c r="DE46" s="32">
        <f>('2a) logm_x(t)'!M45-'2a) logm_x(t)'!L45-'2a)answer'!$C45)/$CP$5</f>
        <v>-1.2494103895316679</v>
      </c>
      <c r="DF46" s="32">
        <f>('2a) logm_x(t)'!N45-'2a) logm_x(t)'!M45-'2a)answer'!$C45)/$CP$5</f>
        <v>7.1762339417543078E-2</v>
      </c>
      <c r="DG46" s="32">
        <f>('2a) logm_x(t)'!O45-'2a) logm_x(t)'!N45-'2a)answer'!$C45)/$CP$5</f>
        <v>0.33103634099098722</v>
      </c>
      <c r="DH46" s="32">
        <f>('2a) logm_x(t)'!P45-'2a) logm_x(t)'!O45-'2a)answer'!$C45)/$CP$5</f>
        <v>0.67185000625973268</v>
      </c>
      <c r="DI46" s="32">
        <f>('2a) logm_x(t)'!Q45-'2a) logm_x(t)'!P45-'2a)answer'!$C45)/$CP$5</f>
        <v>-1.1852092283100089</v>
      </c>
      <c r="DJ46" s="32">
        <f>('2a) logm_x(t)'!R45-'2a) logm_x(t)'!Q45-'2a)answer'!$C45)/$CP$5</f>
        <v>0.11020605179610865</v>
      </c>
      <c r="DK46" s="32">
        <f>('2a) logm_x(t)'!S45-'2a) logm_x(t)'!R45-'2a)answer'!$C45)/$CP$5</f>
        <v>0.9810104137270439</v>
      </c>
      <c r="DL46" s="32">
        <f>('2a) logm_x(t)'!T45-'2a) logm_x(t)'!S45-'2a)answer'!$C45)/$CP$5</f>
        <v>-0.85093720245829041</v>
      </c>
      <c r="DM46" s="32">
        <f>('2a) logm_x(t)'!U45-'2a) logm_x(t)'!T45-'2a)answer'!$C45)/$CP$5</f>
        <v>0.12948279779756316</v>
      </c>
      <c r="DN46" s="32">
        <f>('2a) logm_x(t)'!V45-'2a) logm_x(t)'!U45-'2a)answer'!$C45)/$CP$5</f>
        <v>-1.0884237286162037</v>
      </c>
      <c r="DO46" s="32">
        <f>('2a) logm_x(t)'!W45-'2a) logm_x(t)'!V45-'2a)answer'!$C45)/$CP$5</f>
        <v>1.2606351753523437</v>
      </c>
      <c r="DP46" s="32">
        <f>('2a) logm_x(t)'!X45-'2a) logm_x(t)'!W45-'2a)answer'!$C45)/$CP$5</f>
        <v>-0.7952669094271938</v>
      </c>
      <c r="DQ46" s="32">
        <f>('2a) logm_x(t)'!Y45-'2a) logm_x(t)'!X45-'2a)answer'!$C45)/$CP$5</f>
        <v>-0.99576436813631408</v>
      </c>
      <c r="DR46" s="32">
        <f>('2a) logm_x(t)'!Z45-'2a) logm_x(t)'!Y45-'2a)answer'!$C45)/$CP$5</f>
        <v>-0.49996701336245303</v>
      </c>
      <c r="DS46" s="32">
        <f>('2a) logm_x(t)'!AA45-'2a) logm_x(t)'!Z45-'2a)answer'!$C45)/$CP$5</f>
        <v>0.61375421420083276</v>
      </c>
      <c r="DT46" s="32">
        <f>('2a) logm_x(t)'!AB45-'2a) logm_x(t)'!AA45-'2a)answer'!$C45)/$CP$5</f>
        <v>1.6331804392957698</v>
      </c>
      <c r="DU46" s="32">
        <f>('2a) logm_x(t)'!AC45-'2a) logm_x(t)'!AB45-'2a)answer'!$C45)/$CP$5</f>
        <v>-0.88250757284019254</v>
      </c>
      <c r="DV46" s="32">
        <f>('2a) logm_x(t)'!AD45-'2a) logm_x(t)'!AC45-'2a)answer'!$C45)/$CP$5</f>
        <v>9.4494431016933764E-2</v>
      </c>
      <c r="DW46" s="32">
        <f>('2a) logm_x(t)'!AE45-'2a) logm_x(t)'!AD45-'2a)answer'!$C45)/$CP$5</f>
        <v>0.41857341253287461</v>
      </c>
      <c r="DX46" s="32">
        <f>('2a) logm_x(t)'!AF45-'2a) logm_x(t)'!AE45-'2a)answer'!$C45)/$CP$5</f>
        <v>0.23577081855643212</v>
      </c>
      <c r="DY46" s="32">
        <f>('2a) logm_x(t)'!AG45-'2a) logm_x(t)'!AF45-'2a)answer'!$C45)/$CP$5</f>
        <v>0.14737348721598531</v>
      </c>
      <c r="DZ46" s="32">
        <f>('2a) logm_x(t)'!AH45-'2a) logm_x(t)'!AG45-'2a)answer'!$C45)/$CP$5</f>
        <v>0.22033739389004214</v>
      </c>
      <c r="EA46" s="32">
        <f>('2a) logm_x(t)'!AI45-'2a) logm_x(t)'!AH45-'2a)answer'!$C45)/$CP$5</f>
        <v>-0.85355566237160119</v>
      </c>
      <c r="EB46" s="32">
        <f>('2a) logm_x(t)'!AJ45-'2a) logm_x(t)'!AI45-'2a)answer'!$C45)/$CP$5</f>
        <v>0.4162060897482065</v>
      </c>
      <c r="EC46" s="32">
        <f>('2a) logm_x(t)'!AK45-'2a) logm_x(t)'!AJ45-'2a)answer'!$C45)/$CP$5</f>
        <v>0.57540708379571082</v>
      </c>
      <c r="ED46" s="32">
        <f>('2a) logm_x(t)'!AL45-'2a) logm_x(t)'!AK45-'2a)answer'!$C45)/$CP$5</f>
        <v>-0.58275008129364592</v>
      </c>
      <c r="EE46" s="32">
        <f>('2a) logm_x(t)'!AM45-'2a) logm_x(t)'!AL45-'2a)answer'!$C45)/$CP$5</f>
        <v>1.0176553754568305</v>
      </c>
      <c r="EF46" s="32">
        <f>('2a) logm_x(t)'!AN45-'2a) logm_x(t)'!AM45-'2a)answer'!$C45)/$CP$5</f>
        <v>0.42862346763390108</v>
      </c>
      <c r="EG46" s="32">
        <f>('2a) logm_x(t)'!AO45-'2a) logm_x(t)'!AN45-'2a)answer'!$C45)/$CP$5</f>
        <v>0.10411742482177533</v>
      </c>
      <c r="EH46" s="32">
        <f>('2a) logm_x(t)'!AP45-'2a) logm_x(t)'!AO45-'2a)answer'!$C45)/$CP$5</f>
        <v>-0.24137414265138968</v>
      </c>
      <c r="EI46" s="32">
        <f>('2a) logm_x(t)'!AQ45-'2a) logm_x(t)'!AP45-'2a)answer'!$C45)/$CP$5</f>
        <v>-0.81052169827984866</v>
      </c>
      <c r="EJ46" s="32">
        <f>('2a) logm_x(t)'!AR45-'2a) logm_x(t)'!AQ45-'2a)answer'!$C45)/$CP$5</f>
        <v>4.7689521681657902E-2</v>
      </c>
      <c r="EK46" s="32">
        <f>('2a) logm_x(t)'!AS45-'2a) logm_x(t)'!AR45-'2a)answer'!$C45)/$CP$5</f>
        <v>0.80310402968852257</v>
      </c>
      <c r="EL46" s="32">
        <f>('2a) logm_x(t)'!AT45-'2a) logm_x(t)'!AS45-'2a)answer'!$C45)/$CP$5</f>
        <v>0.11317688041767494</v>
      </c>
      <c r="EM46" s="32">
        <f>('2a) logm_x(t)'!AU45-'2a) logm_x(t)'!AT45-'2a)answer'!$C45)/$CP$5</f>
        <v>0.29439126733626636</v>
      </c>
      <c r="EN46" s="32">
        <f>('2a) logm_x(t)'!AV45-'2a) logm_x(t)'!AU45-'2a)answer'!$C45)/$CP$5</f>
        <v>-2.6315649710200062E-2</v>
      </c>
      <c r="EO46" s="32">
        <f>('2a) logm_x(t)'!AW45-'2a) logm_x(t)'!AV45-'2a)answer'!$C45)/$CP$5</f>
        <v>-0.70964991462194549</v>
      </c>
      <c r="EP46" s="32">
        <f>('2a) logm_x(t)'!AX45-'2a) logm_x(t)'!AW45-'2a)answer'!$C45)/$CP$5</f>
        <v>1.1468641033490954</v>
      </c>
      <c r="EQ46" s="32">
        <f>('2a) logm_x(t)'!AY45-'2a) logm_x(t)'!AX45-'2a)answer'!$C45)/$CP$5</f>
        <v>-0.46481756895650539</v>
      </c>
      <c r="ER46" s="32">
        <f>('2a) logm_x(t)'!AZ45-'2a) logm_x(t)'!AY45-'2a)answer'!$C45)/$CP$5</f>
        <v>-1.0865255448466176</v>
      </c>
      <c r="ES46" s="32">
        <f>('2a) logm_x(t)'!BA45-'2a) logm_x(t)'!AZ45-'2a)answer'!$C45)/$CP$5</f>
        <v>0.65144513047432018</v>
      </c>
      <c r="ET46" s="32">
        <f>('2a) logm_x(t)'!BB45-'2a) logm_x(t)'!BA45-'2a)answer'!$C45)/$CP$5</f>
        <v>1.0585529607635351</v>
      </c>
      <c r="EU46" s="32">
        <f>('2a) logm_x(t)'!BC45-'2a) logm_x(t)'!BB45-'2a)answer'!$C45)/$CP$5</f>
        <v>-1.6221456907403287</v>
      </c>
      <c r="EV46" s="32">
        <f>('2a) logm_x(t)'!BD45-'2a) logm_x(t)'!BC45-'2a)answer'!$C45)/$CP$5</f>
        <v>0.98772975924372775</v>
      </c>
      <c r="EW46" s="32">
        <f>('2a) logm_x(t)'!BE45-'2a) logm_x(t)'!BD45-'2a)answer'!$C45)/$CP$5</f>
        <v>-0.39289216748068517</v>
      </c>
      <c r="EX46" s="32">
        <f>('2a) logm_x(t)'!BF45-'2a) logm_x(t)'!BE45-'2a)answer'!$C45)/$CP$5</f>
        <v>-7.0229498766629359E-2</v>
      </c>
      <c r="EY46" s="32">
        <f>('2a) logm_x(t)'!BG45-'2a) logm_x(t)'!BF45-'2a)answer'!$C45)/$CP$5</f>
        <v>1.8546996148547296E-2</v>
      </c>
      <c r="EZ46" s="32">
        <f>('2a) logm_x(t)'!BH45-'2a) logm_x(t)'!BG45-'2a)answer'!$C45)/$CP$5</f>
        <v>-1.03714259937206</v>
      </c>
      <c r="FA46" s="32">
        <f>('2a) logm_x(t)'!BI45-'2a) logm_x(t)'!BH45-'2a)answer'!$C45)/$CP$5</f>
        <v>1.0228470392815499</v>
      </c>
      <c r="FB46" s="32">
        <f>('2a) logm_x(t)'!BJ45-'2a) logm_x(t)'!BI45-'2a)answer'!$C45)/$CP$5</f>
        <v>-0.84904508155062852</v>
      </c>
      <c r="FC46" s="32">
        <f>('2a) logm_x(t)'!BK45-'2a) logm_x(t)'!BJ45-'2a)answer'!$C45)/$CP$5</f>
        <v>-0.13907104980492072</v>
      </c>
      <c r="FD46" s="32">
        <f>('2a) logm_x(t)'!BL45-'2a) logm_x(t)'!BK45-'2a)answer'!$C45)/$CP$5</f>
        <v>-0.46753535024703474</v>
      </c>
      <c r="FE46" s="32">
        <f>('2a) logm_x(t)'!BM45-'2a) logm_x(t)'!BL45-'2a)answer'!$C45)/$CP$5</f>
        <v>6.1322992863805922E-2</v>
      </c>
      <c r="FF46" s="32">
        <f>('2a) logm_x(t)'!BN45-'2a) logm_x(t)'!BM45-'2a)answer'!$C45)/$CP$5</f>
        <v>0.58404125005981211</v>
      </c>
      <c r="FG46" s="32">
        <f>('2a) logm_x(t)'!BO45-'2a) logm_x(t)'!BN45-'2a)answer'!$C45)/$CP$5</f>
        <v>-0.23582118089501081</v>
      </c>
      <c r="FH46" s="32">
        <f>('2a) logm_x(t)'!BP45-'2a) logm_x(t)'!BO45-'2a)answer'!$C45)/$CP$5</f>
        <v>-0.58984360072220099</v>
      </c>
      <c r="FI46" s="32">
        <f>('2a) logm_x(t)'!BQ45-'2a) logm_x(t)'!BP45-'2a)answer'!$C45)/$CP$5</f>
        <v>0.1317395857036488</v>
      </c>
      <c r="FJ46" s="32">
        <f>('2a) logm_x(t)'!BR45-'2a) logm_x(t)'!BQ45-'2a)answer'!$C45)/$CP$5</f>
        <v>-0.16549236492869682</v>
      </c>
      <c r="FK46" s="32">
        <f>('2a) logm_x(t)'!BS45-'2a) logm_x(t)'!BR45-'2a)answer'!$C45)/$CP$5</f>
        <v>0.71524469381805134</v>
      </c>
      <c r="FL46" s="32">
        <f>('2a) logm_x(t)'!BT45-'2a) logm_x(t)'!BS45-'2a)answer'!$C45)/$CP$5</f>
        <v>-0.24805276680678659</v>
      </c>
      <c r="FM46" s="32">
        <f>('2a) logm_x(t)'!BU45-'2a) logm_x(t)'!BT45-'2a)answer'!$C45)/$CP$5</f>
        <v>-0.51336181144161719</v>
      </c>
      <c r="FN46" s="32">
        <f>('2a) logm_x(t)'!BV45-'2a) logm_x(t)'!BU45-'2a)answer'!$C45)/$CP$5</f>
        <v>-0.50047095904274064</v>
      </c>
      <c r="FO46" s="32">
        <f>('2a) logm_x(t)'!BW45-'2a) logm_x(t)'!BV45-'2a)answer'!$C45)/$CP$5</f>
        <v>0.97993147832058947</v>
      </c>
      <c r="FP46" s="32">
        <f>('2a) logm_x(t)'!BX45-'2a) logm_x(t)'!BW45-'2a)answer'!$C45)/$CP$5</f>
        <v>-0.46211517234274901</v>
      </c>
      <c r="FQ46" s="32">
        <f>('2a) logm_x(t)'!BY45-'2a) logm_x(t)'!BX45-'2a)answer'!$C45)/$CP$5</f>
        <v>-8.4295885781078495E-2</v>
      </c>
      <c r="FR46" s="32">
        <f>('2a) logm_x(t)'!BZ45-'2a) logm_x(t)'!BY45-'2a)answer'!$C45)/$CP$5</f>
        <v>0.88538146783597282</v>
      </c>
      <c r="FS46" s="32">
        <f>('2a) logm_x(t)'!CA45-'2a) logm_x(t)'!BZ45-'2a)answer'!$C45)/$CP$5</f>
        <v>0.25274551420937846</v>
      </c>
      <c r="FT46" s="32">
        <f>('2a) logm_x(t)'!CB45-'2a) logm_x(t)'!CA45-'2a)answer'!$C45)/$CP$5</f>
        <v>-6.8765510593656112E-2</v>
      </c>
      <c r="FU46" s="32">
        <f>('2a) logm_x(t)'!CC45-'2a) logm_x(t)'!CB45-'2a)answer'!$C45)/$CP$5</f>
        <v>0.18658872545531507</v>
      </c>
      <c r="FV46" s="32">
        <f>('2a) logm_x(t)'!CD45-'2a) logm_x(t)'!CC45-'2a)answer'!$C45)/$CP$5</f>
        <v>-1.476454826607057</v>
      </c>
      <c r="FW46" s="32">
        <f>('2a) logm_x(t)'!CE45-'2a) logm_x(t)'!CD45-'2a)answer'!$C45)/$CP$5</f>
        <v>0.80058561848586496</v>
      </c>
      <c r="FX46" s="32">
        <f>('2a) logm_x(t)'!CF45-'2a) logm_x(t)'!CE45-'2a)answer'!$C45)/$CP$5</f>
        <v>-0.3311960314433845</v>
      </c>
      <c r="FY46" s="32">
        <f>('2a) logm_x(t)'!CG45-'2a) logm_x(t)'!CF45-'2a)answer'!$C45)/$CP$5</f>
        <v>-0.31007795461092036</v>
      </c>
      <c r="FZ46" s="32">
        <f>('2a) logm_x(t)'!CH45-'2a) logm_x(t)'!CG45-'2a)answer'!$C45)/$CP$5</f>
        <v>1.4650098461515622</v>
      </c>
      <c r="GA46" s="32">
        <f>('2a) logm_x(t)'!CI45-'2a) logm_x(t)'!CH45-'2a)answer'!$C45)/$CP$5</f>
        <v>-0.34639815450908679</v>
      </c>
      <c r="GB46" s="32">
        <f>('2a) logm_x(t)'!CJ45-'2a) logm_x(t)'!CI45-'2a)answer'!$C45)/$CP$5</f>
        <v>-0.94850275020755281</v>
      </c>
      <c r="GC46" s="32">
        <f>('2a) logm_x(t)'!CK45-'2a) logm_x(t)'!CJ45-'2a)answer'!$C45)/$CP$5</f>
        <v>-8.3414791102600389E-2</v>
      </c>
      <c r="GD46" s="32">
        <f>('2a) logm_x(t)'!CL45-'2a) logm_x(t)'!CK45-'2a)answer'!$C45)/$CP$5</f>
        <v>1.0059148467469785</v>
      </c>
      <c r="GE46" s="32">
        <f>('2a) logm_x(t)'!CM45-'2a) logm_x(t)'!CL45-'2a)answer'!$C45)/$CP$5</f>
        <v>-0.26472414657433857</v>
      </c>
      <c r="GF46" s="32">
        <f>('2a) logm_x(t)'!CN45-'2a) logm_x(t)'!CM45-'2a)answer'!$C45)/$CP$5</f>
        <v>0.12205997705325469</v>
      </c>
    </row>
    <row r="47" spans="1:188" x14ac:dyDescent="0.25">
      <c r="A47" s="31">
        <f>'2a) logm_x(t)'!A46</f>
        <v>43</v>
      </c>
      <c r="B47" s="32"/>
      <c r="C47" s="32">
        <f>IFERROR(('2a) logm_x(t)'!C46-'2a) logm_x(t)'!B46-'2a)answer'!$C46)^2,"")</f>
        <v>3.4782624459612423E-2</v>
      </c>
      <c r="D47" s="32">
        <f>IFERROR(('2a) logm_x(t)'!D46-'2a) logm_x(t)'!C46-'2a)answer'!$C46)^2,"")</f>
        <v>2.7158341512026778E-2</v>
      </c>
      <c r="E47" s="32">
        <f>IFERROR(('2a) logm_x(t)'!E46-'2a) logm_x(t)'!D46-'2a)answer'!$C46)^2,"")</f>
        <v>1.3770919463095306E-2</v>
      </c>
      <c r="F47" s="32">
        <f>IFERROR(('2a) logm_x(t)'!F46-'2a) logm_x(t)'!E46-'2a)answer'!$C46)^2,"")</f>
        <v>1.6235712448540694E-2</v>
      </c>
      <c r="G47" s="32">
        <f>IFERROR(('2a) logm_x(t)'!G46-'2a) logm_x(t)'!F46-'2a)answer'!$C46)^2,"")</f>
        <v>3.7404713922171103E-2</v>
      </c>
      <c r="H47" s="32">
        <f>IFERROR(('2a) logm_x(t)'!H46-'2a) logm_x(t)'!G46-'2a)answer'!$C46)^2,"")</f>
        <v>1.1280798382597126E-2</v>
      </c>
      <c r="I47" s="32">
        <f>IFERROR(('2a) logm_x(t)'!I46-'2a) logm_x(t)'!H46-'2a)answer'!$C46)^2,"")</f>
        <v>4.9026557967516748E-5</v>
      </c>
      <c r="J47" s="32">
        <f>IFERROR(('2a) logm_x(t)'!J46-'2a) logm_x(t)'!I46-'2a)answer'!$C46)^2,"")</f>
        <v>1.3749310961856755E-2</v>
      </c>
      <c r="K47" s="32">
        <f>IFERROR(('2a) logm_x(t)'!K46-'2a) logm_x(t)'!J46-'2a)answer'!$C46)^2,"")</f>
        <v>2.7913016083876873E-2</v>
      </c>
      <c r="L47" s="32">
        <f>IFERROR(('2a) logm_x(t)'!L46-'2a) logm_x(t)'!K46-'2a)answer'!$C46)^2,"")</f>
        <v>8.8413940881935225E-5</v>
      </c>
      <c r="M47" s="32">
        <f>IFERROR(('2a) logm_x(t)'!M46-'2a) logm_x(t)'!L46-'2a)answer'!$C46)^2,"")</f>
        <v>1.1200831940491828E-3</v>
      </c>
      <c r="N47" s="32">
        <f>IFERROR(('2a) logm_x(t)'!N46-'2a) logm_x(t)'!M46-'2a)answer'!$C46)^2,"")</f>
        <v>1.2237827493868282E-4</v>
      </c>
      <c r="O47" s="32">
        <f>IFERROR(('2a) logm_x(t)'!O46-'2a) logm_x(t)'!N46-'2a)answer'!$C46)^2,"")</f>
        <v>8.4328246780549036E-5</v>
      </c>
      <c r="P47" s="32">
        <f>IFERROR(('2a) logm_x(t)'!P46-'2a) logm_x(t)'!O46-'2a)answer'!$C46)^2,"")</f>
        <v>9.796401949022036E-3</v>
      </c>
      <c r="Q47" s="32">
        <f>IFERROR(('2a) logm_x(t)'!Q46-'2a) logm_x(t)'!P46-'2a)answer'!$C46)^2,"")</f>
        <v>4.9209118802524682E-3</v>
      </c>
      <c r="R47" s="32">
        <f>IFERROR(('2a) logm_x(t)'!R46-'2a) logm_x(t)'!Q46-'2a)answer'!$C46)^2,"")</f>
        <v>1.2306577610604949E-2</v>
      </c>
      <c r="S47" s="32">
        <f>IFERROR(('2a) logm_x(t)'!S46-'2a) logm_x(t)'!R46-'2a)answer'!$C46)^2,"")</f>
        <v>1.2598442113630171E-3</v>
      </c>
      <c r="T47" s="32">
        <f>IFERROR(('2a) logm_x(t)'!T46-'2a) logm_x(t)'!S46-'2a)answer'!$C46)^2,"")</f>
        <v>2.4168681563928304E-2</v>
      </c>
      <c r="U47" s="32">
        <f>IFERROR(('2a) logm_x(t)'!U46-'2a) logm_x(t)'!T46-'2a)answer'!$C46)^2,"")</f>
        <v>6.7556161064904544E-2</v>
      </c>
      <c r="V47" s="32">
        <f>IFERROR(('2a) logm_x(t)'!V46-'2a) logm_x(t)'!U46-'2a)answer'!$C46)^2,"")</f>
        <v>1.3220455371176365E-2</v>
      </c>
      <c r="W47" s="32">
        <f>IFERROR(('2a) logm_x(t)'!W46-'2a) logm_x(t)'!V46-'2a)answer'!$C46)^2,"")</f>
        <v>3.7447500097067352E-3</v>
      </c>
      <c r="X47" s="32">
        <f>IFERROR(('2a) logm_x(t)'!X46-'2a) logm_x(t)'!W46-'2a)answer'!$C46)^2,"")</f>
        <v>1.4102976303174901E-3</v>
      </c>
      <c r="Y47" s="32">
        <f>IFERROR(('2a) logm_x(t)'!Y46-'2a) logm_x(t)'!X46-'2a)answer'!$C46)^2,"")</f>
        <v>5.7993003605405113E-6</v>
      </c>
      <c r="Z47" s="32">
        <f>IFERROR(('2a) logm_x(t)'!Z46-'2a) logm_x(t)'!Y46-'2a)answer'!$C46)^2,"")</f>
        <v>7.5545945903437703E-2</v>
      </c>
      <c r="AA47" s="32">
        <f>IFERROR(('2a) logm_x(t)'!AA46-'2a) logm_x(t)'!Z46-'2a)answer'!$C46)^2,"")</f>
        <v>1.6868857364112307E-2</v>
      </c>
      <c r="AB47" s="32">
        <f>IFERROR(('2a) logm_x(t)'!AB46-'2a) logm_x(t)'!AA46-'2a)answer'!$C46)^2,"")</f>
        <v>1.3258383748289998E-2</v>
      </c>
      <c r="AC47" s="32">
        <f>IFERROR(('2a) logm_x(t)'!AC46-'2a) logm_x(t)'!AB46-'2a)answer'!$C46)^2,"")</f>
        <v>1.5547510875507924E-3</v>
      </c>
      <c r="AD47" s="32">
        <f>IFERROR(('2a) logm_x(t)'!AD46-'2a) logm_x(t)'!AC46-'2a)answer'!$C46)^2,"")</f>
        <v>4.1255716403845533E-3</v>
      </c>
      <c r="AE47" s="32">
        <f>IFERROR(('2a) logm_x(t)'!AE46-'2a) logm_x(t)'!AD46-'2a)answer'!$C46)^2,"")</f>
        <v>3.4449231303095651E-3</v>
      </c>
      <c r="AF47" s="32">
        <f>IFERROR(('2a) logm_x(t)'!AF46-'2a) logm_x(t)'!AE46-'2a)answer'!$C46)^2,"")</f>
        <v>3.4970938355159327E-5</v>
      </c>
      <c r="AG47" s="32">
        <f>IFERROR(('2a) logm_x(t)'!AG46-'2a) logm_x(t)'!AF46-'2a)answer'!$C46)^2,"")</f>
        <v>1.0347497537488801E-8</v>
      </c>
      <c r="AH47" s="32">
        <f>IFERROR(('2a) logm_x(t)'!AH46-'2a) logm_x(t)'!AG46-'2a)answer'!$C46)^2,"")</f>
        <v>4.7311129167561233E-3</v>
      </c>
      <c r="AI47" s="32">
        <f>IFERROR(('2a) logm_x(t)'!AI46-'2a) logm_x(t)'!AH46-'2a)answer'!$C46)^2,"")</f>
        <v>3.407843924081643E-3</v>
      </c>
      <c r="AJ47" s="32">
        <f>IFERROR(('2a) logm_x(t)'!AJ46-'2a) logm_x(t)'!AI46-'2a)answer'!$C46)^2,"")</f>
        <v>2.1519044687907706E-3</v>
      </c>
      <c r="AK47" s="32">
        <f>IFERROR(('2a) logm_x(t)'!AK46-'2a) logm_x(t)'!AJ46-'2a)answer'!$C46)^2,"")</f>
        <v>9.9525735959156707E-4</v>
      </c>
      <c r="AL47" s="32">
        <f>IFERROR(('2a) logm_x(t)'!AL46-'2a) logm_x(t)'!AK46-'2a)answer'!$C46)^2,"")</f>
        <v>8.8884729774256679E-3</v>
      </c>
      <c r="AM47" s="32">
        <f>IFERROR(('2a) logm_x(t)'!AM46-'2a) logm_x(t)'!AL46-'2a)answer'!$C46)^2,"")</f>
        <v>1.3102522624063966E-2</v>
      </c>
      <c r="AN47" s="32">
        <f>IFERROR(('2a) logm_x(t)'!AN46-'2a) logm_x(t)'!AM46-'2a)answer'!$C46)^2,"")</f>
        <v>1.2984436628497676E-2</v>
      </c>
      <c r="AO47" s="32">
        <f>IFERROR(('2a) logm_x(t)'!AO46-'2a) logm_x(t)'!AN46-'2a)answer'!$C46)^2,"")</f>
        <v>7.545612134923438E-3</v>
      </c>
      <c r="AP47" s="32">
        <f>IFERROR(('2a) logm_x(t)'!AP46-'2a) logm_x(t)'!AO46-'2a)answer'!$C46)^2,"")</f>
        <v>5.9538374782044522E-4</v>
      </c>
      <c r="AQ47" s="32">
        <f>IFERROR(('2a) logm_x(t)'!AQ46-'2a) logm_x(t)'!AP46-'2a)answer'!$C46)^2,"")</f>
        <v>1.1400034077927708E-2</v>
      </c>
      <c r="AR47" s="32">
        <f>IFERROR(('2a) logm_x(t)'!AR46-'2a) logm_x(t)'!AQ46-'2a)answer'!$C46)^2,"")</f>
        <v>4.3738057618351265E-4</v>
      </c>
      <c r="AS47" s="32">
        <f>IFERROR(('2a) logm_x(t)'!AS46-'2a) logm_x(t)'!AR46-'2a)answer'!$C46)^2,"")</f>
        <v>5.8057809657100683E-3</v>
      </c>
      <c r="AT47" s="32">
        <f>IFERROR(('2a) logm_x(t)'!AT46-'2a) logm_x(t)'!AS46-'2a)answer'!$C46)^2,"")</f>
        <v>9.1788819292174043E-3</v>
      </c>
      <c r="AU47" s="32">
        <f>IFERROR(('2a) logm_x(t)'!AU46-'2a) logm_x(t)'!AT46-'2a)answer'!$C46)^2,"")</f>
        <v>2.1613640375163709E-3</v>
      </c>
      <c r="AV47" s="32">
        <f>IFERROR(('2a) logm_x(t)'!AV46-'2a) logm_x(t)'!AU46-'2a)answer'!$C46)^2,"")</f>
        <v>1.6189914757083041E-4</v>
      </c>
      <c r="AW47" s="32">
        <f>IFERROR(('2a) logm_x(t)'!AW46-'2a) logm_x(t)'!AV46-'2a)answer'!$C46)^2,"")</f>
        <v>3.6701725601474345E-5</v>
      </c>
      <c r="AX47" s="32">
        <f>IFERROR(('2a) logm_x(t)'!AX46-'2a) logm_x(t)'!AW46-'2a)answer'!$C46)^2,"")</f>
        <v>1.9220407608424279E-4</v>
      </c>
      <c r="AY47" s="32">
        <f>IFERROR(('2a) logm_x(t)'!AY46-'2a) logm_x(t)'!AX46-'2a)answer'!$C46)^2,"")</f>
        <v>7.7880539791667595E-3</v>
      </c>
      <c r="AZ47" s="32">
        <f>IFERROR(('2a) logm_x(t)'!AZ46-'2a) logm_x(t)'!AY46-'2a)answer'!$C46)^2,"")</f>
        <v>6.0503107855199571E-2</v>
      </c>
      <c r="BA47" s="32">
        <f>IFERROR(('2a) logm_x(t)'!BA46-'2a) logm_x(t)'!AZ46-'2a)answer'!$C46)^2,"")</f>
        <v>2.7067499763393406E-2</v>
      </c>
      <c r="BB47" s="32">
        <f>IFERROR(('2a) logm_x(t)'!BB46-'2a) logm_x(t)'!BA46-'2a)answer'!$C46)^2,"")</f>
        <v>7.3833787071743048E-7</v>
      </c>
      <c r="BC47" s="32">
        <f>IFERROR(('2a) logm_x(t)'!BC46-'2a) logm_x(t)'!BB46-'2a)answer'!$C46)^2,"")</f>
        <v>4.4708098586342471E-3</v>
      </c>
      <c r="BD47" s="32">
        <f>IFERROR(('2a) logm_x(t)'!BD46-'2a) logm_x(t)'!BC46-'2a)answer'!$C46)^2,"")</f>
        <v>1.3186352111710545E-3</v>
      </c>
      <c r="BE47" s="32">
        <f>IFERROR(('2a) logm_x(t)'!BE46-'2a) logm_x(t)'!BD46-'2a)answer'!$C46)^2,"")</f>
        <v>5.5697957491680303E-3</v>
      </c>
      <c r="BF47" s="32">
        <f>IFERROR(('2a) logm_x(t)'!BF46-'2a) logm_x(t)'!BE46-'2a)answer'!$C46)^2,"")</f>
        <v>9.7229505659673868E-3</v>
      </c>
      <c r="BG47" s="32">
        <f>IFERROR(('2a) logm_x(t)'!BG46-'2a) logm_x(t)'!BF46-'2a)answer'!$C46)^2,"")</f>
        <v>1.2224170705571213E-3</v>
      </c>
      <c r="BH47" s="32">
        <f>IFERROR(('2a) logm_x(t)'!BH46-'2a) logm_x(t)'!BG46-'2a)answer'!$C46)^2,"")</f>
        <v>2.4272266865273808E-2</v>
      </c>
      <c r="BI47" s="32">
        <f>IFERROR(('2a) logm_x(t)'!BI46-'2a) logm_x(t)'!BH46-'2a)answer'!$C46)^2,"")</f>
        <v>3.3513906616711678E-2</v>
      </c>
      <c r="BJ47" s="32">
        <f>IFERROR(('2a) logm_x(t)'!BJ46-'2a) logm_x(t)'!BI46-'2a)answer'!$C46)^2,"")</f>
        <v>2.1357750919262973E-2</v>
      </c>
      <c r="BK47" s="32">
        <f>IFERROR(('2a) logm_x(t)'!BK46-'2a) logm_x(t)'!BJ46-'2a)answer'!$C46)^2,"")</f>
        <v>1.088727851876369E-3</v>
      </c>
      <c r="BL47" s="32">
        <f>IFERROR(('2a) logm_x(t)'!BL46-'2a) logm_x(t)'!BK46-'2a)answer'!$C46)^2,"")</f>
        <v>1.1139021715081776E-2</v>
      </c>
      <c r="BM47" s="32">
        <f>IFERROR(('2a) logm_x(t)'!BM46-'2a) logm_x(t)'!BL46-'2a)answer'!$C46)^2,"")</f>
        <v>6.992404638017498E-3</v>
      </c>
      <c r="BN47" s="32">
        <f>IFERROR(('2a) logm_x(t)'!BN46-'2a) logm_x(t)'!BM46-'2a)answer'!$C46)^2,"")</f>
        <v>3.9058520296860605E-3</v>
      </c>
      <c r="BO47" s="32">
        <f>IFERROR(('2a) logm_x(t)'!BO46-'2a) logm_x(t)'!BN46-'2a)answer'!$C46)^2,"")</f>
        <v>3.9393929393983498E-3</v>
      </c>
      <c r="BP47" s="32">
        <f>IFERROR(('2a) logm_x(t)'!BP46-'2a) logm_x(t)'!BO46-'2a)answer'!$C46)^2,"")</f>
        <v>7.3505499701748446E-3</v>
      </c>
      <c r="BQ47" s="32">
        <f>IFERROR(('2a) logm_x(t)'!BQ46-'2a) logm_x(t)'!BP46-'2a)answer'!$C46)^2,"")</f>
        <v>4.0220092162284405E-3</v>
      </c>
      <c r="BR47" s="32">
        <f>IFERROR(('2a) logm_x(t)'!BR46-'2a) logm_x(t)'!BQ46-'2a)answer'!$C46)^2,"")</f>
        <v>6.915748864441012E-4</v>
      </c>
      <c r="BS47" s="32">
        <f>IFERROR(('2a) logm_x(t)'!BS46-'2a) logm_x(t)'!BR46-'2a)answer'!$C46)^2,"")</f>
        <v>4.8795721633409879E-3</v>
      </c>
      <c r="BT47" s="32">
        <f>IFERROR(('2a) logm_x(t)'!BT46-'2a) logm_x(t)'!BS46-'2a)answer'!$C46)^2,"")</f>
        <v>1.6956731471653845E-3</v>
      </c>
      <c r="BU47" s="32">
        <f>IFERROR(('2a) logm_x(t)'!BU46-'2a) logm_x(t)'!BT46-'2a)answer'!$C46)^2,"")</f>
        <v>2.9281397251390488E-3</v>
      </c>
      <c r="BV47" s="32">
        <f>IFERROR(('2a) logm_x(t)'!BV46-'2a) logm_x(t)'!BU46-'2a)answer'!$C46)^2,"")</f>
        <v>2.7567992168080815E-4</v>
      </c>
      <c r="BW47" s="32">
        <f>IFERROR(('2a) logm_x(t)'!BW46-'2a) logm_x(t)'!BV46-'2a)answer'!$C46)^2,"")</f>
        <v>1.4633142420208526E-3</v>
      </c>
      <c r="BX47" s="32">
        <f>IFERROR(('2a) logm_x(t)'!BX46-'2a) logm_x(t)'!BW46-'2a)answer'!$C46)^2,"")</f>
        <v>2.0713824334531068E-3</v>
      </c>
      <c r="BY47" s="32">
        <f>IFERROR(('2a) logm_x(t)'!BY46-'2a) logm_x(t)'!BX46-'2a)answer'!$C46)^2,"")</f>
        <v>1.6471174401243375E-4</v>
      </c>
      <c r="BZ47" s="32">
        <f>IFERROR(('2a) logm_x(t)'!BZ46-'2a) logm_x(t)'!BY46-'2a)answer'!$C46)^2,"")</f>
        <v>1.5923732389334568E-2</v>
      </c>
      <c r="CA47" s="32">
        <f>IFERROR(('2a) logm_x(t)'!CA46-'2a) logm_x(t)'!BZ46-'2a)answer'!$C46)^2,"")</f>
        <v>2.046519098360405E-2</v>
      </c>
      <c r="CB47" s="32">
        <f>IFERROR(('2a) logm_x(t)'!CB46-'2a) logm_x(t)'!CA46-'2a)answer'!$C46)^2,"")</f>
        <v>8.4905954210605736E-3</v>
      </c>
      <c r="CC47" s="32">
        <f>IFERROR(('2a) logm_x(t)'!CC46-'2a) logm_x(t)'!CB46-'2a)answer'!$C46)^2,"")</f>
        <v>1.1395630352204546E-4</v>
      </c>
      <c r="CD47" s="32">
        <f>IFERROR(('2a) logm_x(t)'!CD46-'2a) logm_x(t)'!CC46-'2a)answer'!$C46)^2,"")</f>
        <v>1.6157281853223212E-3</v>
      </c>
      <c r="CE47" s="32">
        <f>IFERROR(('2a) logm_x(t)'!CE46-'2a) logm_x(t)'!CD46-'2a)answer'!$C46)^2,"")</f>
        <v>3.5671091605857116E-2</v>
      </c>
      <c r="CF47" s="32">
        <f>IFERROR(('2a) logm_x(t)'!CF46-'2a) logm_x(t)'!CE46-'2a)answer'!$C46)^2,"")</f>
        <v>5.4138177548730987E-2</v>
      </c>
      <c r="CG47" s="32">
        <f>IFERROR(('2a) logm_x(t)'!CG46-'2a) logm_x(t)'!CF46-'2a)answer'!$C46)^2,"")</f>
        <v>4.3580929327376953E-3</v>
      </c>
      <c r="CH47" s="32">
        <f>IFERROR(('2a) logm_x(t)'!CH46-'2a) logm_x(t)'!CG46-'2a)answer'!$C46)^2,"")</f>
        <v>1.1758616788536125E-2</v>
      </c>
      <c r="CI47" s="32">
        <f>IFERROR(('2a) logm_x(t)'!CI46-'2a) logm_x(t)'!CH46-'2a)answer'!$C46)^2,"")</f>
        <v>1.0976138903660138E-2</v>
      </c>
      <c r="CJ47" s="32">
        <f>IFERROR(('2a) logm_x(t)'!CJ46-'2a) logm_x(t)'!CI46-'2a)answer'!$C46)^2,"")</f>
        <v>1.5787522436849792E-3</v>
      </c>
      <c r="CK47" s="32">
        <f>IFERROR(('2a) logm_x(t)'!CK46-'2a) logm_x(t)'!CJ46-'2a)answer'!$C46)^2,"")</f>
        <v>1.639700120892246E-4</v>
      </c>
      <c r="CL47" s="32">
        <f>IFERROR(('2a) logm_x(t)'!CL46-'2a) logm_x(t)'!CK46-'2a)answer'!$C46)^2,"")</f>
        <v>5.2140001095354275E-3</v>
      </c>
      <c r="CM47" s="32">
        <f>IFERROR(('2a) logm_x(t)'!CM46-'2a) logm_x(t)'!CL46-'2a)answer'!$C46)^2,"")</f>
        <v>2.0602575273185879E-6</v>
      </c>
      <c r="CN47" s="32">
        <f>IFERROR(('2a) logm_x(t)'!CN46-'2a) logm_x(t)'!CM46-'2a)answer'!$C46)^2,"")</f>
        <v>7.8401570183551979E-3</v>
      </c>
      <c r="CT47" s="31">
        <f t="shared" si="4"/>
        <v>43</v>
      </c>
      <c r="CU47" s="32">
        <f>('2a) logm_x(t)'!C46-'2a) logm_x(t)'!B46-'2a)answer'!$C46)/$CP$5</f>
        <v>-1.3362057838201469</v>
      </c>
      <c r="CV47" s="32">
        <f>('2a) logm_x(t)'!D46-'2a) logm_x(t)'!C46-'2a)answer'!$C46)/$CP$5</f>
        <v>1.1807115074574801</v>
      </c>
      <c r="CW47" s="32">
        <f>('2a) logm_x(t)'!E46-'2a) logm_x(t)'!D46-'2a)answer'!$C46)/$CP$5</f>
        <v>-0.84076309954133321</v>
      </c>
      <c r="CX47" s="32">
        <f>('2a) logm_x(t)'!F46-'2a) logm_x(t)'!E46-'2a)answer'!$C46)/$CP$5</f>
        <v>-0.9129097571610062</v>
      </c>
      <c r="CY47" s="32">
        <f>('2a) logm_x(t)'!G46-'2a) logm_x(t)'!F46-'2a)answer'!$C46)/$CP$5</f>
        <v>1.3856557304310146</v>
      </c>
      <c r="CZ47" s="32">
        <f>('2a) logm_x(t)'!H46-'2a) logm_x(t)'!G46-'2a)answer'!$C46)/$CP$5</f>
        <v>-0.76096046158646835</v>
      </c>
      <c r="DA47" s="32">
        <f>('2a) logm_x(t)'!I46-'2a) logm_x(t)'!H46-'2a)answer'!$C46)/$CP$5</f>
        <v>5.0165815338639924E-2</v>
      </c>
      <c r="DB47" s="32">
        <f>('2a) logm_x(t)'!J46-'2a) logm_x(t)'!I46-'2a)answer'!$C46)/$CP$5</f>
        <v>0.84010320304667108</v>
      </c>
      <c r="DC47" s="32">
        <f>('2a) logm_x(t)'!K46-'2a) logm_x(t)'!J46-'2a)answer'!$C46)/$CP$5</f>
        <v>-1.1970038749074676</v>
      </c>
      <c r="DD47" s="32">
        <f>('2a) logm_x(t)'!L46-'2a) logm_x(t)'!K46-'2a)answer'!$C46)/$CP$5</f>
        <v>6.7367828352807066E-2</v>
      </c>
      <c r="DE47" s="32">
        <f>('2a) logm_x(t)'!M46-'2a) logm_x(t)'!L46-'2a)answer'!$C46)/$CP$5</f>
        <v>0.23978240614674085</v>
      </c>
      <c r="DF47" s="32">
        <f>('2a) logm_x(t)'!N46-'2a) logm_x(t)'!M46-'2a)answer'!$C46)/$CP$5</f>
        <v>-7.9258224065479194E-2</v>
      </c>
      <c r="DG47" s="32">
        <f>('2a) logm_x(t)'!O46-'2a) logm_x(t)'!N46-'2a)answer'!$C46)/$CP$5</f>
        <v>6.5792851444345601E-2</v>
      </c>
      <c r="DH47" s="32">
        <f>('2a) logm_x(t)'!P46-'2a) logm_x(t)'!O46-'2a)answer'!$C46)/$CP$5</f>
        <v>0.70912936752767097</v>
      </c>
      <c r="DI47" s="32">
        <f>('2a) logm_x(t)'!Q46-'2a) logm_x(t)'!P46-'2a)answer'!$C46)/$CP$5</f>
        <v>0.50259130101297589</v>
      </c>
      <c r="DJ47" s="32">
        <f>('2a) logm_x(t)'!R46-'2a) logm_x(t)'!Q46-'2a)answer'!$C46)/$CP$5</f>
        <v>-0.79480542147085109</v>
      </c>
      <c r="DK47" s="32">
        <f>('2a) logm_x(t)'!S46-'2a) logm_x(t)'!R46-'2a)answer'!$C46)/$CP$5</f>
        <v>0.25430248017666046</v>
      </c>
      <c r="DL47" s="32">
        <f>('2a) logm_x(t)'!T46-'2a) logm_x(t)'!S46-'2a)answer'!$C46)/$CP$5</f>
        <v>-1.1138293387660343</v>
      </c>
      <c r="DM47" s="32">
        <f>('2a) logm_x(t)'!U46-'2a) logm_x(t)'!T46-'2a)answer'!$C46)/$CP$5</f>
        <v>1.8621928491113857</v>
      </c>
      <c r="DN47" s="32">
        <f>('2a) logm_x(t)'!V46-'2a) logm_x(t)'!U46-'2a)answer'!$C46)/$CP$5</f>
        <v>-0.8237878468076818</v>
      </c>
      <c r="DO47" s="32">
        <f>('2a) logm_x(t)'!W46-'2a) logm_x(t)'!V46-'2a)answer'!$C46)/$CP$5</f>
        <v>-0.43843335682775741</v>
      </c>
      <c r="DP47" s="32">
        <f>('2a) logm_x(t)'!X46-'2a) logm_x(t)'!W46-'2a)answer'!$C46)/$CP$5</f>
        <v>0.26905902337590548</v>
      </c>
      <c r="DQ47" s="32">
        <f>('2a) logm_x(t)'!Y46-'2a) logm_x(t)'!X46-'2a)answer'!$C46)/$CP$5</f>
        <v>1.725360990545657E-2</v>
      </c>
      <c r="DR47" s="32">
        <f>('2a) logm_x(t)'!Z46-'2a) logm_x(t)'!Y46-'2a)answer'!$C46)/$CP$5</f>
        <v>-1.969235947614987</v>
      </c>
      <c r="DS47" s="32">
        <f>('2a) logm_x(t)'!AA46-'2a) logm_x(t)'!Z46-'2a)answer'!$C46)/$CP$5</f>
        <v>0.93053991437592254</v>
      </c>
      <c r="DT47" s="32">
        <f>('2a) logm_x(t)'!AB46-'2a) logm_x(t)'!AA46-'2a)answer'!$C46)/$CP$5</f>
        <v>0.82496868958321889</v>
      </c>
      <c r="DU47" s="32">
        <f>('2a) logm_x(t)'!AC46-'2a) logm_x(t)'!AB46-'2a)answer'!$C46)/$CP$5</f>
        <v>0.28250270332034805</v>
      </c>
      <c r="DV47" s="32">
        <f>('2a) logm_x(t)'!AD46-'2a) logm_x(t)'!AC46-'2a)answer'!$C46)/$CP$5</f>
        <v>-0.4601868876159218</v>
      </c>
      <c r="DW47" s="32">
        <f>('2a) logm_x(t)'!AE46-'2a) logm_x(t)'!AD46-'2a)answer'!$C46)/$CP$5</f>
        <v>0.42051543496948851</v>
      </c>
      <c r="DX47" s="32">
        <f>('2a) logm_x(t)'!AF46-'2a) logm_x(t)'!AE46-'2a)answer'!$C46)/$CP$5</f>
        <v>-4.2368766091972515E-2</v>
      </c>
      <c r="DY47" s="32">
        <f>('2a) logm_x(t)'!AG46-'2a) logm_x(t)'!AF46-'2a)answer'!$C46)/$CP$5</f>
        <v>-7.2880247570021985E-4</v>
      </c>
      <c r="DZ47" s="32">
        <f>('2a) logm_x(t)'!AH46-'2a) logm_x(t)'!AG46-'2a)answer'!$C46)/$CP$5</f>
        <v>0.49280355272450488</v>
      </c>
      <c r="EA47" s="32">
        <f>('2a) logm_x(t)'!AI46-'2a) logm_x(t)'!AH46-'2a)answer'!$C46)/$CP$5</f>
        <v>-0.4182462170272066</v>
      </c>
      <c r="EB47" s="32">
        <f>('2a) logm_x(t)'!AJ46-'2a) logm_x(t)'!AI46-'2a)answer'!$C46)/$CP$5</f>
        <v>-0.33235610991908154</v>
      </c>
      <c r="EC47" s="32">
        <f>('2a) logm_x(t)'!AK46-'2a) logm_x(t)'!AJ46-'2a)answer'!$C46)/$CP$5</f>
        <v>-0.22602676655834605</v>
      </c>
      <c r="ED47" s="32">
        <f>('2a) logm_x(t)'!AL46-'2a) logm_x(t)'!AK46-'2a)answer'!$C46)/$CP$5</f>
        <v>0.6754695121751364</v>
      </c>
      <c r="EE47" s="32">
        <f>('2a) logm_x(t)'!AM46-'2a) logm_x(t)'!AL46-'2a)answer'!$C46)/$CP$5</f>
        <v>-0.8201053263351703</v>
      </c>
      <c r="EF47" s="32">
        <f>('2a) logm_x(t)'!AN46-'2a) logm_x(t)'!AM46-'2a)answer'!$C46)/$CP$5</f>
        <v>0.81640137771717081</v>
      </c>
      <c r="EG47" s="32">
        <f>('2a) logm_x(t)'!AO46-'2a) logm_x(t)'!AN46-'2a)answer'!$C46)/$CP$5</f>
        <v>0.62235676136113061</v>
      </c>
      <c r="EH47" s="32">
        <f>('2a) logm_x(t)'!AP46-'2a) logm_x(t)'!AO46-'2a)answer'!$C46)/$CP$5</f>
        <v>0.1748198169473093</v>
      </c>
      <c r="EI47" s="32">
        <f>('2a) logm_x(t)'!AQ46-'2a) logm_x(t)'!AP46-'2a)answer'!$C46)/$CP$5</f>
        <v>0.76497148751398292</v>
      </c>
      <c r="EJ47" s="32">
        <f>('2a) logm_x(t)'!AR46-'2a) logm_x(t)'!AQ46-'2a)answer'!$C46)/$CP$5</f>
        <v>0.14983798344337165</v>
      </c>
      <c r="EK47" s="32">
        <f>('2a) logm_x(t)'!AS46-'2a) logm_x(t)'!AR46-'2a)answer'!$C46)/$CP$5</f>
        <v>0.54591181911895281</v>
      </c>
      <c r="EL47" s="32">
        <f>('2a) logm_x(t)'!AT46-'2a) logm_x(t)'!AS46-'2a)answer'!$C46)/$CP$5</f>
        <v>-0.68641547361869881</v>
      </c>
      <c r="EM47" s="32">
        <f>('2a) logm_x(t)'!AU46-'2a) logm_x(t)'!AT46-'2a)answer'!$C46)/$CP$5</f>
        <v>0.33308581190174202</v>
      </c>
      <c r="EN47" s="32">
        <f>('2a) logm_x(t)'!AV46-'2a) logm_x(t)'!AU46-'2a)answer'!$C46)/$CP$5</f>
        <v>9.1162128013875132E-2</v>
      </c>
      <c r="EO47" s="32">
        <f>('2a) logm_x(t)'!AW46-'2a) logm_x(t)'!AV46-'2a)answer'!$C46)/$CP$5</f>
        <v>-4.3404565724906689E-2</v>
      </c>
      <c r="EP47" s="32">
        <f>('2a) logm_x(t)'!AX46-'2a) logm_x(t)'!AW46-'2a)answer'!$C46)/$CP$5</f>
        <v>-9.9328406934287738E-2</v>
      </c>
      <c r="EQ47" s="32">
        <f>('2a) logm_x(t)'!AY46-'2a) logm_x(t)'!AX46-'2a)answer'!$C46)/$CP$5</f>
        <v>0.63227593118558267</v>
      </c>
      <c r="ER47" s="32">
        <f>('2a) logm_x(t)'!AZ46-'2a) logm_x(t)'!AY46-'2a)answer'!$C46)/$CP$5</f>
        <v>-1.7623047636911244</v>
      </c>
      <c r="ES47" s="32">
        <f>('2a) logm_x(t)'!BA46-'2a) logm_x(t)'!AZ46-'2a)answer'!$C46)/$CP$5</f>
        <v>1.1787351765429006</v>
      </c>
      <c r="ET47" s="32">
        <f>('2a) logm_x(t)'!BB46-'2a) logm_x(t)'!BA46-'2a)answer'!$C46)/$CP$5</f>
        <v>6.1562995842426201E-3</v>
      </c>
      <c r="EU47" s="32">
        <f>('2a) logm_x(t)'!BC46-'2a) logm_x(t)'!BB46-'2a)answer'!$C46)/$CP$5</f>
        <v>0.47905488527582391</v>
      </c>
      <c r="EV47" s="32">
        <f>('2a) logm_x(t)'!BD46-'2a) logm_x(t)'!BC46-'2a)answer'!$C46)/$CP$5</f>
        <v>-0.26016837692289446</v>
      </c>
      <c r="EW47" s="32">
        <f>('2a) logm_x(t)'!BE46-'2a) logm_x(t)'!BD46-'2a)answer'!$C46)/$CP$5</f>
        <v>0.53470199942833296</v>
      </c>
      <c r="EX47" s="32">
        <f>('2a) logm_x(t)'!BF46-'2a) logm_x(t)'!BE46-'2a)answer'!$C46)/$CP$5</f>
        <v>-0.70646591341875509</v>
      </c>
      <c r="EY47" s="32">
        <f>('2a) logm_x(t)'!BG46-'2a) logm_x(t)'!BF46-'2a)answer'!$C46)/$CP$5</f>
        <v>0.25049662355829261</v>
      </c>
      <c r="EZ47" s="32">
        <f>('2a) logm_x(t)'!BH46-'2a) logm_x(t)'!BG46-'2a)answer'!$C46)/$CP$5</f>
        <v>-1.116213684553506</v>
      </c>
      <c r="FA47" s="32">
        <f>('2a) logm_x(t)'!BI46-'2a) logm_x(t)'!BH46-'2a)answer'!$C46)/$CP$5</f>
        <v>1.3116099450913685</v>
      </c>
      <c r="FB47" s="32">
        <f>('2a) logm_x(t)'!BJ46-'2a) logm_x(t)'!BI46-'2a)answer'!$C46)/$CP$5</f>
        <v>-1.0470560536369491</v>
      </c>
      <c r="FC47" s="32">
        <f>('2a) logm_x(t)'!BK46-'2a) logm_x(t)'!BJ46-'2a)answer'!$C46)/$CP$5</f>
        <v>-0.23640237752628226</v>
      </c>
      <c r="FD47" s="32">
        <f>('2a) logm_x(t)'!BL46-'2a) logm_x(t)'!BK46-'2a)answer'!$C46)/$CP$5</f>
        <v>-0.75616348002917655</v>
      </c>
      <c r="FE47" s="32">
        <f>('2a) logm_x(t)'!BM46-'2a) logm_x(t)'!BL46-'2a)answer'!$C46)/$CP$5</f>
        <v>0.59910845611590602</v>
      </c>
      <c r="FF47" s="32">
        <f>('2a) logm_x(t)'!BN46-'2a) logm_x(t)'!BM46-'2a)answer'!$C46)/$CP$5</f>
        <v>0.44776492065751455</v>
      </c>
      <c r="FG47" s="32">
        <f>('2a) logm_x(t)'!BO46-'2a) logm_x(t)'!BN46-'2a)answer'!$C46)/$CP$5</f>
        <v>-0.44968336741549919</v>
      </c>
      <c r="FH47" s="32">
        <f>('2a) logm_x(t)'!BP46-'2a) logm_x(t)'!BO46-'2a)answer'!$C46)/$CP$5</f>
        <v>-0.6142597951008224</v>
      </c>
      <c r="FI47" s="32">
        <f>('2a) logm_x(t)'!BQ46-'2a) logm_x(t)'!BP46-'2a)answer'!$C46)/$CP$5</f>
        <v>0.45437424241103502</v>
      </c>
      <c r="FJ47" s="32">
        <f>('2a) logm_x(t)'!BR46-'2a) logm_x(t)'!BQ46-'2a)answer'!$C46)/$CP$5</f>
        <v>-0.18841339729479392</v>
      </c>
      <c r="FK47" s="32">
        <f>('2a) logm_x(t)'!BS46-'2a) logm_x(t)'!BR46-'2a)answer'!$C46)/$CP$5</f>
        <v>-0.5004757579170398</v>
      </c>
      <c r="FL47" s="32">
        <f>('2a) logm_x(t)'!BT46-'2a) logm_x(t)'!BS46-'2a)answer'!$C46)/$CP$5</f>
        <v>-0.29502800647796706</v>
      </c>
      <c r="FM47" s="32">
        <f>('2a) logm_x(t)'!BU46-'2a) logm_x(t)'!BT46-'2a)answer'!$C46)/$CP$5</f>
        <v>0.38769309998422058</v>
      </c>
      <c r="FN47" s="32">
        <f>('2a) logm_x(t)'!BV46-'2a) logm_x(t)'!BU46-'2a)answer'!$C46)/$CP$5</f>
        <v>0.11895829796390002</v>
      </c>
      <c r="FO47" s="32">
        <f>('2a) logm_x(t)'!BW46-'2a) logm_x(t)'!BV46-'2a)answer'!$C46)/$CP$5</f>
        <v>-0.2740696676331284</v>
      </c>
      <c r="FP47" s="32">
        <f>('2a) logm_x(t)'!BX46-'2a) logm_x(t)'!BW46-'2a)answer'!$C46)/$CP$5</f>
        <v>0.32607861508867297</v>
      </c>
      <c r="FQ47" s="32">
        <f>('2a) logm_x(t)'!BY46-'2a) logm_x(t)'!BX46-'2a)answer'!$C46)/$CP$5</f>
        <v>9.1950576444027529E-2</v>
      </c>
      <c r="FR47" s="32">
        <f>('2a) logm_x(t)'!BZ46-'2a) logm_x(t)'!BY46-'2a)answer'!$C46)/$CP$5</f>
        <v>0.90409612645804571</v>
      </c>
      <c r="FS47" s="32">
        <f>('2a) logm_x(t)'!CA46-'2a) logm_x(t)'!BZ46-'2a)answer'!$C46)/$CP$5</f>
        <v>-1.0249438510596549</v>
      </c>
      <c r="FT47" s="32">
        <f>('2a) logm_x(t)'!CB46-'2a) logm_x(t)'!CA46-'2a)answer'!$C46)/$CP$5</f>
        <v>0.66017830294944657</v>
      </c>
      <c r="FU47" s="32">
        <f>('2a) logm_x(t)'!CC46-'2a) logm_x(t)'!CB46-'2a)answer'!$C46)/$CP$5</f>
        <v>7.648237226045311E-2</v>
      </c>
      <c r="FV47" s="32">
        <f>('2a) logm_x(t)'!CD46-'2a) logm_x(t)'!CC46-'2a)answer'!$C46)/$CP$5</f>
        <v>0.28798928122198036</v>
      </c>
      <c r="FW47" s="32">
        <f>('2a) logm_x(t)'!CE46-'2a) logm_x(t)'!CD46-'2a)answer'!$C46)/$CP$5</f>
        <v>-1.3531638072081384</v>
      </c>
      <c r="FX47" s="32">
        <f>('2a) logm_x(t)'!CF46-'2a) logm_x(t)'!CE46-'2a)answer'!$C46)/$CP$5</f>
        <v>1.6670322029342171</v>
      </c>
      <c r="FY47" s="32">
        <f>('2a) logm_x(t)'!CG46-'2a) logm_x(t)'!CF46-'2a)answer'!$C46)/$CP$5</f>
        <v>-0.47297742970460105</v>
      </c>
      <c r="FZ47" s="32">
        <f>('2a) logm_x(t)'!CH46-'2a) logm_x(t)'!CG46-'2a)answer'!$C46)/$CP$5</f>
        <v>-0.77690924933950456</v>
      </c>
      <c r="GA47" s="32">
        <f>('2a) logm_x(t)'!CI46-'2a) logm_x(t)'!CH46-'2a)answer'!$C46)/$CP$5</f>
        <v>0.75061453620306895</v>
      </c>
      <c r="GB47" s="32">
        <f>('2a) logm_x(t)'!CJ46-'2a) logm_x(t)'!CI46-'2a)answer'!$C46)/$CP$5</f>
        <v>-0.28467489148123515</v>
      </c>
      <c r="GC47" s="32">
        <f>('2a) logm_x(t)'!CK46-'2a) logm_x(t)'!CJ46-'2a)answer'!$C46)/$CP$5</f>
        <v>-9.1743306359949206E-2</v>
      </c>
      <c r="GD47" s="32">
        <f>('2a) logm_x(t)'!CL46-'2a) logm_x(t)'!CK46-'2a)answer'!$C46)/$CP$5</f>
        <v>0.51734194480583429</v>
      </c>
      <c r="GE47" s="32">
        <f>('2a) logm_x(t)'!CM46-'2a) logm_x(t)'!CL46-'2a)answer'!$C46)/$CP$5</f>
        <v>-1.0283783573383574E-2</v>
      </c>
      <c r="GF47" s="32">
        <f>('2a) logm_x(t)'!CN46-'2a) logm_x(t)'!CM46-'2a)answer'!$C46)/$CP$5</f>
        <v>-0.63438740744383915</v>
      </c>
    </row>
    <row r="48" spans="1:188" x14ac:dyDescent="0.25">
      <c r="A48" s="31">
        <f>'2a) logm_x(t)'!A47</f>
        <v>44</v>
      </c>
      <c r="B48" s="32"/>
      <c r="C48" s="32">
        <f>IFERROR(('2a) logm_x(t)'!C47-'2a) logm_x(t)'!B47-'2a)answer'!$C47)^2,"")</f>
        <v>7.5793331598487013E-4</v>
      </c>
      <c r="D48" s="32">
        <f>IFERROR(('2a) logm_x(t)'!D47-'2a) logm_x(t)'!C47-'2a)answer'!$C47)^2,"")</f>
        <v>1.190590205313281E-3</v>
      </c>
      <c r="E48" s="32">
        <f>IFERROR(('2a) logm_x(t)'!E47-'2a) logm_x(t)'!D47-'2a)answer'!$C47)^2,"")</f>
        <v>5.2434107506542276E-3</v>
      </c>
      <c r="F48" s="32">
        <f>IFERROR(('2a) logm_x(t)'!F47-'2a) logm_x(t)'!E47-'2a)answer'!$C47)^2,"")</f>
        <v>3.4635980352535449E-3</v>
      </c>
      <c r="G48" s="32">
        <f>IFERROR(('2a) logm_x(t)'!G47-'2a) logm_x(t)'!F47-'2a)answer'!$C47)^2,"")</f>
        <v>7.1890349560855947E-5</v>
      </c>
      <c r="H48" s="32">
        <f>IFERROR(('2a) logm_x(t)'!H47-'2a) logm_x(t)'!G47-'2a)answer'!$C47)^2,"")</f>
        <v>3.2219284666142191E-4</v>
      </c>
      <c r="I48" s="32">
        <f>IFERROR(('2a) logm_x(t)'!I47-'2a) logm_x(t)'!H47-'2a)answer'!$C47)^2,"")</f>
        <v>3.0281319128857755E-3</v>
      </c>
      <c r="J48" s="32">
        <f>IFERROR(('2a) logm_x(t)'!J47-'2a) logm_x(t)'!I47-'2a)answer'!$C47)^2,"")</f>
        <v>3.7797263404971857E-3</v>
      </c>
      <c r="K48" s="32">
        <f>IFERROR(('2a) logm_x(t)'!K47-'2a) logm_x(t)'!J47-'2a)answer'!$C47)^2,"")</f>
        <v>1.1964560857061527E-2</v>
      </c>
      <c r="L48" s="32">
        <f>IFERROR(('2a) logm_x(t)'!L47-'2a) logm_x(t)'!K47-'2a)answer'!$C47)^2,"")</f>
        <v>4.1112878323476434E-4</v>
      </c>
      <c r="M48" s="32">
        <f>IFERROR(('2a) logm_x(t)'!M47-'2a) logm_x(t)'!L47-'2a)answer'!$C47)^2,"")</f>
        <v>6.5555054960726679E-4</v>
      </c>
      <c r="N48" s="32">
        <f>IFERROR(('2a) logm_x(t)'!N47-'2a) logm_x(t)'!M47-'2a)answer'!$C47)^2,"")</f>
        <v>1.2987458229848777E-2</v>
      </c>
      <c r="O48" s="32">
        <f>IFERROR(('2a) logm_x(t)'!O47-'2a) logm_x(t)'!N47-'2a)answer'!$C47)^2,"")</f>
        <v>2.8009560493738719E-6</v>
      </c>
      <c r="P48" s="32">
        <f>IFERROR(('2a) logm_x(t)'!P47-'2a) logm_x(t)'!O47-'2a)answer'!$C47)^2,"")</f>
        <v>5.1148269661415E-4</v>
      </c>
      <c r="Q48" s="32">
        <f>IFERROR(('2a) logm_x(t)'!Q47-'2a) logm_x(t)'!P47-'2a)answer'!$C47)^2,"")</f>
        <v>3.0054645485601832E-3</v>
      </c>
      <c r="R48" s="32">
        <f>IFERROR(('2a) logm_x(t)'!R47-'2a) logm_x(t)'!Q47-'2a)answer'!$C47)^2,"")</f>
        <v>3.159322354975759E-5</v>
      </c>
      <c r="S48" s="32">
        <f>IFERROR(('2a) logm_x(t)'!S47-'2a) logm_x(t)'!R47-'2a)answer'!$C47)^2,"")</f>
        <v>2.311086832797165E-4</v>
      </c>
      <c r="T48" s="32">
        <f>IFERROR(('2a) logm_x(t)'!T47-'2a) logm_x(t)'!S47-'2a)answer'!$C47)^2,"")</f>
        <v>1.6460578925428637E-2</v>
      </c>
      <c r="U48" s="32">
        <f>IFERROR(('2a) logm_x(t)'!U47-'2a) logm_x(t)'!T47-'2a)answer'!$C47)^2,"")</f>
        <v>2.699065609870994E-3</v>
      </c>
      <c r="V48" s="32">
        <f>IFERROR(('2a) logm_x(t)'!V47-'2a) logm_x(t)'!U47-'2a)answer'!$C47)^2,"")</f>
        <v>1.5725307909394714E-3</v>
      </c>
      <c r="W48" s="32">
        <f>IFERROR(('2a) logm_x(t)'!W47-'2a) logm_x(t)'!V47-'2a)answer'!$C47)^2,"")</f>
        <v>4.5682254899166094E-3</v>
      </c>
      <c r="X48" s="32">
        <f>IFERROR(('2a) logm_x(t)'!X47-'2a) logm_x(t)'!W47-'2a)answer'!$C47)^2,"")</f>
        <v>8.2778335328038844E-3</v>
      </c>
      <c r="Y48" s="32">
        <f>IFERROR(('2a) logm_x(t)'!Y47-'2a) logm_x(t)'!X47-'2a)answer'!$C47)^2,"")</f>
        <v>9.7129550285006E-3</v>
      </c>
      <c r="Z48" s="32">
        <f>IFERROR(('2a) logm_x(t)'!Z47-'2a) logm_x(t)'!Y47-'2a)answer'!$C47)^2,"")</f>
        <v>3.3908009036211599E-2</v>
      </c>
      <c r="AA48" s="32">
        <f>IFERROR(('2a) logm_x(t)'!AA47-'2a) logm_x(t)'!Z47-'2a)answer'!$C47)^2,"")</f>
        <v>4.5112576124904727E-3</v>
      </c>
      <c r="AB48" s="32">
        <f>IFERROR(('2a) logm_x(t)'!AB47-'2a) logm_x(t)'!AA47-'2a)answer'!$C47)^2,"")</f>
        <v>8.1463011068161144E-4</v>
      </c>
      <c r="AC48" s="32">
        <f>IFERROR(('2a) logm_x(t)'!AC47-'2a) logm_x(t)'!AB47-'2a)answer'!$C47)^2,"")</f>
        <v>1.8008997499874581E-4</v>
      </c>
      <c r="AD48" s="32">
        <f>IFERROR(('2a) logm_x(t)'!AD47-'2a) logm_x(t)'!AC47-'2a)answer'!$C47)^2,"")</f>
        <v>1.282226348323197E-2</v>
      </c>
      <c r="AE48" s="32">
        <f>IFERROR(('2a) logm_x(t)'!AE47-'2a) logm_x(t)'!AD47-'2a)answer'!$C47)^2,"")</f>
        <v>8.5056504408573194E-3</v>
      </c>
      <c r="AF48" s="32">
        <f>IFERROR(('2a) logm_x(t)'!AF47-'2a) logm_x(t)'!AE47-'2a)answer'!$C47)^2,"")</f>
        <v>4.7690459938645675E-4</v>
      </c>
      <c r="AG48" s="32">
        <f>IFERROR(('2a) logm_x(t)'!AG47-'2a) logm_x(t)'!AF47-'2a)answer'!$C47)^2,"")</f>
        <v>7.6190888434171535E-6</v>
      </c>
      <c r="AH48" s="32">
        <f>IFERROR(('2a) logm_x(t)'!AH47-'2a) logm_x(t)'!AG47-'2a)answer'!$C47)^2,"")</f>
        <v>6.6849641879500298E-6</v>
      </c>
      <c r="AI48" s="32">
        <f>IFERROR(('2a) logm_x(t)'!AI47-'2a) logm_x(t)'!AH47-'2a)answer'!$C47)^2,"")</f>
        <v>7.5618384252748084E-4</v>
      </c>
      <c r="AJ48" s="32">
        <f>IFERROR(('2a) logm_x(t)'!AJ47-'2a) logm_x(t)'!AI47-'2a)answer'!$C47)^2,"")</f>
        <v>1.5682487768353967E-3</v>
      </c>
      <c r="AK48" s="32">
        <f>IFERROR(('2a) logm_x(t)'!AK47-'2a) logm_x(t)'!AJ47-'2a)answer'!$C47)^2,"")</f>
        <v>1.0115291656717112E-4</v>
      </c>
      <c r="AL48" s="32">
        <f>IFERROR(('2a) logm_x(t)'!AL47-'2a) logm_x(t)'!AK47-'2a)answer'!$C47)^2,"")</f>
        <v>4.7570675835508256E-4</v>
      </c>
      <c r="AM48" s="32">
        <f>IFERROR(('2a) logm_x(t)'!AM47-'2a) logm_x(t)'!AL47-'2a)answer'!$C47)^2,"")</f>
        <v>1.0060358416389099E-2</v>
      </c>
      <c r="AN48" s="32">
        <f>IFERROR(('2a) logm_x(t)'!AN47-'2a) logm_x(t)'!AM47-'2a)answer'!$C47)^2,"")</f>
        <v>5.188986958811404E-3</v>
      </c>
      <c r="AO48" s="32">
        <f>IFERROR(('2a) logm_x(t)'!AO47-'2a) logm_x(t)'!AN47-'2a)answer'!$C47)^2,"")</f>
        <v>7.4551220914775588E-3</v>
      </c>
      <c r="AP48" s="32">
        <f>IFERROR(('2a) logm_x(t)'!AP47-'2a) logm_x(t)'!AO47-'2a)answer'!$C47)^2,"")</f>
        <v>4.4131017971286391E-3</v>
      </c>
      <c r="AQ48" s="32">
        <f>IFERROR(('2a) logm_x(t)'!AQ47-'2a) logm_x(t)'!AP47-'2a)answer'!$C47)^2,"")</f>
        <v>8.1867909259198443E-4</v>
      </c>
      <c r="AR48" s="32">
        <f>IFERROR(('2a) logm_x(t)'!AR47-'2a) logm_x(t)'!AQ47-'2a)answer'!$C47)^2,"")</f>
        <v>1.7711703137092273E-3</v>
      </c>
      <c r="AS48" s="32">
        <f>IFERROR(('2a) logm_x(t)'!AS47-'2a) logm_x(t)'!AR47-'2a)answer'!$C47)^2,"")</f>
        <v>2.047196314685789E-2</v>
      </c>
      <c r="AT48" s="32">
        <f>IFERROR(('2a) logm_x(t)'!AT47-'2a) logm_x(t)'!AS47-'2a)answer'!$C47)^2,"")</f>
        <v>2.3626907721161676E-3</v>
      </c>
      <c r="AU48" s="32">
        <f>IFERROR(('2a) logm_x(t)'!AU47-'2a) logm_x(t)'!AT47-'2a)answer'!$C47)^2,"")</f>
        <v>2.0895594656702098E-3</v>
      </c>
      <c r="AV48" s="32">
        <f>IFERROR(('2a) logm_x(t)'!AV47-'2a) logm_x(t)'!AU47-'2a)answer'!$C47)^2,"")</f>
        <v>3.1669801333127398E-2</v>
      </c>
      <c r="AW48" s="32">
        <f>IFERROR(('2a) logm_x(t)'!AW47-'2a) logm_x(t)'!AV47-'2a)answer'!$C47)^2,"")</f>
        <v>2.1353019003954607E-7</v>
      </c>
      <c r="AX48" s="32">
        <f>IFERROR(('2a) logm_x(t)'!AX47-'2a) logm_x(t)'!AW47-'2a)answer'!$C47)^2,"")</f>
        <v>1.5809899952985875E-4</v>
      </c>
      <c r="AY48" s="32">
        <f>IFERROR(('2a) logm_x(t)'!AY47-'2a) logm_x(t)'!AX47-'2a)answer'!$C47)^2,"")</f>
        <v>2.5606589123985727E-2</v>
      </c>
      <c r="AZ48" s="32">
        <f>IFERROR(('2a) logm_x(t)'!AZ47-'2a) logm_x(t)'!AY47-'2a)answer'!$C47)^2,"")</f>
        <v>1.8552439874906526E-2</v>
      </c>
      <c r="BA48" s="32">
        <f>IFERROR(('2a) logm_x(t)'!BA47-'2a) logm_x(t)'!AZ47-'2a)answer'!$C47)^2,"")</f>
        <v>3.7419635466601962E-5</v>
      </c>
      <c r="BB48" s="32">
        <f>IFERROR(('2a) logm_x(t)'!BB47-'2a) logm_x(t)'!BA47-'2a)answer'!$C47)^2,"")</f>
        <v>4.514863938879665E-3</v>
      </c>
      <c r="BC48" s="32">
        <f>IFERROR(('2a) logm_x(t)'!BC47-'2a) logm_x(t)'!BB47-'2a)answer'!$C47)^2,"")</f>
        <v>5.1052167127325172E-3</v>
      </c>
      <c r="BD48" s="32">
        <f>IFERROR(('2a) logm_x(t)'!BD47-'2a) logm_x(t)'!BC47-'2a)answer'!$C47)^2,"")</f>
        <v>2.4526876255238706E-5</v>
      </c>
      <c r="BE48" s="32">
        <f>IFERROR(('2a) logm_x(t)'!BE47-'2a) logm_x(t)'!BD47-'2a)answer'!$C47)^2,"")</f>
        <v>1.9222250365769075E-6</v>
      </c>
      <c r="BF48" s="32">
        <f>IFERROR(('2a) logm_x(t)'!BF47-'2a) logm_x(t)'!BE47-'2a)answer'!$C47)^2,"")</f>
        <v>6.0827984710909478E-5</v>
      </c>
      <c r="BG48" s="32">
        <f>IFERROR(('2a) logm_x(t)'!BG47-'2a) logm_x(t)'!BF47-'2a)answer'!$C47)^2,"")</f>
        <v>9.9245821437868808E-4</v>
      </c>
      <c r="BH48" s="32">
        <f>IFERROR(('2a) logm_x(t)'!BH47-'2a) logm_x(t)'!BG47-'2a)answer'!$C47)^2,"")</f>
        <v>4.7126176442704904E-5</v>
      </c>
      <c r="BI48" s="32">
        <f>IFERROR(('2a) logm_x(t)'!BI47-'2a) logm_x(t)'!BH47-'2a)answer'!$C47)^2,"")</f>
        <v>2.1092403536122423E-2</v>
      </c>
      <c r="BJ48" s="32">
        <f>IFERROR(('2a) logm_x(t)'!BJ47-'2a) logm_x(t)'!BI47-'2a)answer'!$C47)^2,"")</f>
        <v>2.1673334236583172E-3</v>
      </c>
      <c r="BK48" s="32">
        <f>IFERROR(('2a) logm_x(t)'!BK47-'2a) logm_x(t)'!BJ47-'2a)answer'!$C47)^2,"")</f>
        <v>6.4118950081883909E-3</v>
      </c>
      <c r="BL48" s="32">
        <f>IFERROR(('2a) logm_x(t)'!BL47-'2a) logm_x(t)'!BK47-'2a)answer'!$C47)^2,"")</f>
        <v>2.0005077182433917E-3</v>
      </c>
      <c r="BM48" s="32">
        <f>IFERROR(('2a) logm_x(t)'!BM47-'2a) logm_x(t)'!BL47-'2a)answer'!$C47)^2,"")</f>
        <v>6.6863568723424564E-4</v>
      </c>
      <c r="BN48" s="32">
        <f>IFERROR(('2a) logm_x(t)'!BN47-'2a) logm_x(t)'!BM47-'2a)answer'!$C47)^2,"")</f>
        <v>4.2844972539483935E-3</v>
      </c>
      <c r="BO48" s="32">
        <f>IFERROR(('2a) logm_x(t)'!BO47-'2a) logm_x(t)'!BN47-'2a)answer'!$C47)^2,"")</f>
        <v>1.0616949853731237E-2</v>
      </c>
      <c r="BP48" s="32">
        <f>IFERROR(('2a) logm_x(t)'!BP47-'2a) logm_x(t)'!BO47-'2a)answer'!$C47)^2,"")</f>
        <v>1.7797919843846887E-2</v>
      </c>
      <c r="BQ48" s="32">
        <f>IFERROR(('2a) logm_x(t)'!BQ47-'2a) logm_x(t)'!BP47-'2a)answer'!$C47)^2,"")</f>
        <v>1.8101314325449532E-2</v>
      </c>
      <c r="BR48" s="32">
        <f>IFERROR(('2a) logm_x(t)'!BR47-'2a) logm_x(t)'!BQ47-'2a)answer'!$C47)^2,"")</f>
        <v>6.8052281119171429E-2</v>
      </c>
      <c r="BS48" s="32">
        <f>IFERROR(('2a) logm_x(t)'!BS47-'2a) logm_x(t)'!BR47-'2a)answer'!$C47)^2,"")</f>
        <v>2.2489263611002834E-2</v>
      </c>
      <c r="BT48" s="32">
        <f>IFERROR(('2a) logm_x(t)'!BT47-'2a) logm_x(t)'!BS47-'2a)answer'!$C47)^2,"")</f>
        <v>1.2515409667050355E-3</v>
      </c>
      <c r="BU48" s="32">
        <f>IFERROR(('2a) logm_x(t)'!BU47-'2a) logm_x(t)'!BT47-'2a)answer'!$C47)^2,"")</f>
        <v>5.9263087870120874E-3</v>
      </c>
      <c r="BV48" s="32">
        <f>IFERROR(('2a) logm_x(t)'!BV47-'2a) logm_x(t)'!BU47-'2a)answer'!$C47)^2,"")</f>
        <v>7.6273660568082729E-4</v>
      </c>
      <c r="BW48" s="32">
        <f>IFERROR(('2a) logm_x(t)'!BW47-'2a) logm_x(t)'!BV47-'2a)answer'!$C47)^2,"")</f>
        <v>1.1449425846518171E-2</v>
      </c>
      <c r="BX48" s="32">
        <f>IFERROR(('2a) logm_x(t)'!BX47-'2a) logm_x(t)'!BW47-'2a)answer'!$C47)^2,"")</f>
        <v>3.1788788840624669E-3</v>
      </c>
      <c r="BY48" s="32">
        <f>IFERROR(('2a) logm_x(t)'!BY47-'2a) logm_x(t)'!BX47-'2a)answer'!$C47)^2,"")</f>
        <v>5.3975428073745274E-3</v>
      </c>
      <c r="BZ48" s="32">
        <f>IFERROR(('2a) logm_x(t)'!BZ47-'2a) logm_x(t)'!BY47-'2a)answer'!$C47)^2,"")</f>
        <v>1.7212604046585755E-2</v>
      </c>
      <c r="CA48" s="32">
        <f>IFERROR(('2a) logm_x(t)'!CA47-'2a) logm_x(t)'!BZ47-'2a)answer'!$C47)^2,"")</f>
        <v>8.119402606619093E-3</v>
      </c>
      <c r="CB48" s="32">
        <f>IFERROR(('2a) logm_x(t)'!CB47-'2a) logm_x(t)'!CA47-'2a)answer'!$C47)^2,"")</f>
        <v>1.1931261796456809E-2</v>
      </c>
      <c r="CC48" s="32">
        <f>IFERROR(('2a) logm_x(t)'!CC47-'2a) logm_x(t)'!CB47-'2a)answer'!$C47)^2,"")</f>
        <v>3.3922805416231751E-2</v>
      </c>
      <c r="CD48" s="32">
        <f>IFERROR(('2a) logm_x(t)'!CD47-'2a) logm_x(t)'!CC47-'2a)answer'!$C47)^2,"")</f>
        <v>4.1971377165131588E-3</v>
      </c>
      <c r="CE48" s="32">
        <f>IFERROR(('2a) logm_x(t)'!CE47-'2a) logm_x(t)'!CD47-'2a)answer'!$C47)^2,"")</f>
        <v>2.3948442676811893E-4</v>
      </c>
      <c r="CF48" s="32">
        <f>IFERROR(('2a) logm_x(t)'!CF47-'2a) logm_x(t)'!CE47-'2a)answer'!$C47)^2,"")</f>
        <v>5.2573982819006789E-3</v>
      </c>
      <c r="CG48" s="32">
        <f>IFERROR(('2a) logm_x(t)'!CG47-'2a) logm_x(t)'!CF47-'2a)answer'!$C47)^2,"")</f>
        <v>8.774451943700657E-5</v>
      </c>
      <c r="CH48" s="32">
        <f>IFERROR(('2a) logm_x(t)'!CH47-'2a) logm_x(t)'!CG47-'2a)answer'!$C47)^2,"")</f>
        <v>2.6104094446289338E-6</v>
      </c>
      <c r="CI48" s="32">
        <f>IFERROR(('2a) logm_x(t)'!CI47-'2a) logm_x(t)'!CH47-'2a)answer'!$C47)^2,"")</f>
        <v>5.0144817168926567E-3</v>
      </c>
      <c r="CJ48" s="32">
        <f>IFERROR(('2a) logm_x(t)'!CJ47-'2a) logm_x(t)'!CI47-'2a)answer'!$C47)^2,"")</f>
        <v>1.6951437546570472E-3</v>
      </c>
      <c r="CK48" s="32">
        <f>IFERROR(('2a) logm_x(t)'!CK47-'2a) logm_x(t)'!CJ47-'2a)answer'!$C47)^2,"")</f>
        <v>1.9670122472442073E-2</v>
      </c>
      <c r="CL48" s="32">
        <f>IFERROR(('2a) logm_x(t)'!CL47-'2a) logm_x(t)'!CK47-'2a)answer'!$C47)^2,"")</f>
        <v>2.1843231064701705E-4</v>
      </c>
      <c r="CM48" s="32">
        <f>IFERROR(('2a) logm_x(t)'!CM47-'2a) logm_x(t)'!CL47-'2a)answer'!$C47)^2,"")</f>
        <v>5.8418879820480328E-3</v>
      </c>
      <c r="CN48" s="32">
        <f>IFERROR(('2a) logm_x(t)'!CN47-'2a) logm_x(t)'!CM47-'2a)answer'!$C47)^2,"")</f>
        <v>5.0754238207863112E-3</v>
      </c>
      <c r="CT48" s="31">
        <f t="shared" si="4"/>
        <v>44</v>
      </c>
      <c r="CU48" s="32">
        <f>('2a) logm_x(t)'!C47-'2a) logm_x(t)'!B47-'2a)answer'!$C47)/$CP$5</f>
        <v>-0.19724575806922082</v>
      </c>
      <c r="CV48" s="32">
        <f>('2a) logm_x(t)'!D47-'2a) logm_x(t)'!C47-'2a)answer'!$C47)/$CP$5</f>
        <v>-0.24721415050180115</v>
      </c>
      <c r="CW48" s="32">
        <f>('2a) logm_x(t)'!E47-'2a) logm_x(t)'!D47-'2a)answer'!$C47)/$CP$5</f>
        <v>0.51879897989567803</v>
      </c>
      <c r="CX48" s="32">
        <f>('2a) logm_x(t)'!F47-'2a) logm_x(t)'!E47-'2a)answer'!$C47)/$CP$5</f>
        <v>0.42165370008423986</v>
      </c>
      <c r="CY48" s="32">
        <f>('2a) logm_x(t)'!G47-'2a) logm_x(t)'!F47-'2a)answer'!$C47)/$CP$5</f>
        <v>-6.0747368705061484E-2</v>
      </c>
      <c r="CZ48" s="32">
        <f>('2a) logm_x(t)'!H47-'2a) logm_x(t)'!G47-'2a)answer'!$C47)/$CP$5</f>
        <v>-0.12860270998347839</v>
      </c>
      <c r="DA48" s="32">
        <f>('2a) logm_x(t)'!I47-'2a) logm_x(t)'!H47-'2a)answer'!$C47)/$CP$5</f>
        <v>0.39425714119971456</v>
      </c>
      <c r="DB48" s="32">
        <f>('2a) logm_x(t)'!J47-'2a) logm_x(t)'!I47-'2a)answer'!$C47)/$CP$5</f>
        <v>-0.44047610323541231</v>
      </c>
      <c r="DC48" s="32">
        <f>('2a) logm_x(t)'!K47-'2a) logm_x(t)'!J47-'2a)answer'!$C47)/$CP$5</f>
        <v>-0.78368323268465356</v>
      </c>
      <c r="DD48" s="32">
        <f>('2a) logm_x(t)'!L47-'2a) logm_x(t)'!K47-'2a)answer'!$C47)/$CP$5</f>
        <v>-0.14527173213688974</v>
      </c>
      <c r="DE48" s="32">
        <f>('2a) logm_x(t)'!M47-'2a) logm_x(t)'!L47-'2a)answer'!$C47)/$CP$5</f>
        <v>0.18344051724499294</v>
      </c>
      <c r="DF48" s="32">
        <f>('2a) logm_x(t)'!N47-'2a) logm_x(t)'!M47-'2a)answer'!$C47)/$CP$5</f>
        <v>0.8164963643569072</v>
      </c>
      <c r="DG48" s="32">
        <f>('2a) logm_x(t)'!O47-'2a) logm_x(t)'!N47-'2a)answer'!$C47)/$CP$5</f>
        <v>1.1990721622926099E-2</v>
      </c>
      <c r="DH48" s="32">
        <f>('2a) logm_x(t)'!P47-'2a) logm_x(t)'!O47-'2a)answer'!$C47)/$CP$5</f>
        <v>-0.16203455713426565</v>
      </c>
      <c r="DI48" s="32">
        <f>('2a) logm_x(t)'!Q47-'2a) logm_x(t)'!P47-'2a)answer'!$C47)/$CP$5</f>
        <v>-0.39277874500328525</v>
      </c>
      <c r="DJ48" s="32">
        <f>('2a) logm_x(t)'!R47-'2a) logm_x(t)'!Q47-'2a)answer'!$C47)/$CP$5</f>
        <v>4.0270696745253777E-2</v>
      </c>
      <c r="DK48" s="32">
        <f>('2a) logm_x(t)'!S47-'2a) logm_x(t)'!R47-'2a)answer'!$C47)/$CP$5</f>
        <v>0.10891816225190783</v>
      </c>
      <c r="DL48" s="32">
        <f>('2a) logm_x(t)'!T47-'2a) logm_x(t)'!S47-'2a)answer'!$C47)/$CP$5</f>
        <v>0.91920996985558012</v>
      </c>
      <c r="DM48" s="32">
        <f>('2a) logm_x(t)'!U47-'2a) logm_x(t)'!T47-'2a)answer'!$C47)/$CP$5</f>
        <v>-0.37221930528797753</v>
      </c>
      <c r="DN48" s="32">
        <f>('2a) logm_x(t)'!V47-'2a) logm_x(t)'!U47-'2a)answer'!$C47)/$CP$5</f>
        <v>-0.2841134228620727</v>
      </c>
      <c r="DO48" s="32">
        <f>('2a) logm_x(t)'!W47-'2a) logm_x(t)'!V47-'2a)answer'!$C47)/$CP$5</f>
        <v>0.48424588598239138</v>
      </c>
      <c r="DP48" s="32">
        <f>('2a) logm_x(t)'!X47-'2a) logm_x(t)'!W47-'2a)answer'!$C47)/$CP$5</f>
        <v>-0.65185427433932075</v>
      </c>
      <c r="DQ48" s="32">
        <f>('2a) logm_x(t)'!Y47-'2a) logm_x(t)'!X47-'2a)answer'!$C47)/$CP$5</f>
        <v>-0.70610268405428278</v>
      </c>
      <c r="DR48" s="32">
        <f>('2a) logm_x(t)'!Z47-'2a) logm_x(t)'!Y47-'2a)answer'!$C47)/$CP$5</f>
        <v>1.3192992589412125</v>
      </c>
      <c r="DS48" s="32">
        <f>('2a) logm_x(t)'!AA47-'2a) logm_x(t)'!Z47-'2a)answer'!$C47)/$CP$5</f>
        <v>-0.48121702884984696</v>
      </c>
      <c r="DT48" s="32">
        <f>('2a) logm_x(t)'!AB47-'2a) logm_x(t)'!AA47-'2a)answer'!$C47)/$CP$5</f>
        <v>-0.2044901543263937</v>
      </c>
      <c r="DU48" s="32">
        <f>('2a) logm_x(t)'!AC47-'2a) logm_x(t)'!AB47-'2a)answer'!$C47)/$CP$5</f>
        <v>9.6147266647355983E-2</v>
      </c>
      <c r="DV48" s="32">
        <f>('2a) logm_x(t)'!AD47-'2a) logm_x(t)'!AC47-'2a)answer'!$C47)/$CP$5</f>
        <v>0.81128700915836516</v>
      </c>
      <c r="DW48" s="32">
        <f>('2a) logm_x(t)'!AE47-'2a) logm_x(t)'!AD47-'2a)answer'!$C47)/$CP$5</f>
        <v>-0.66076333821607336</v>
      </c>
      <c r="DX48" s="32">
        <f>('2a) logm_x(t)'!AF47-'2a) logm_x(t)'!AE47-'2a)answer'!$C47)/$CP$5</f>
        <v>-0.1564616582682517</v>
      </c>
      <c r="DY48" s="32">
        <f>('2a) logm_x(t)'!AG47-'2a) logm_x(t)'!AF47-'2a)answer'!$C47)/$CP$5</f>
        <v>-1.9776238557255042E-2</v>
      </c>
      <c r="DZ48" s="32">
        <f>('2a) logm_x(t)'!AH47-'2a) logm_x(t)'!AG47-'2a)answer'!$C47)/$CP$5</f>
        <v>-1.8524296167541487E-2</v>
      </c>
      <c r="EA48" s="32">
        <f>('2a) logm_x(t)'!AI47-'2a) logm_x(t)'!AH47-'2a)answer'!$C47)/$CP$5</f>
        <v>0.1970179836933213</v>
      </c>
      <c r="EB48" s="32">
        <f>('2a) logm_x(t)'!AJ47-'2a) logm_x(t)'!AI47-'2a)answer'!$C47)/$CP$5</f>
        <v>-0.28372633759541321</v>
      </c>
      <c r="EC48" s="32">
        <f>('2a) logm_x(t)'!AK47-'2a) logm_x(t)'!AJ47-'2a)answer'!$C47)/$CP$5</f>
        <v>7.2057862976542264E-2</v>
      </c>
      <c r="ED48" s="32">
        <f>('2a) logm_x(t)'!AL47-'2a) logm_x(t)'!AK47-'2a)answer'!$C47)/$CP$5</f>
        <v>-0.1562650423982582</v>
      </c>
      <c r="EE48" s="32">
        <f>('2a) logm_x(t)'!AM47-'2a) logm_x(t)'!AL47-'2a)answer'!$C47)/$CP$5</f>
        <v>-0.71861933838935554</v>
      </c>
      <c r="EF48" s="32">
        <f>('2a) logm_x(t)'!AN47-'2a) logm_x(t)'!AM47-'2a)answer'!$C47)/$CP$5</f>
        <v>0.51609952930788938</v>
      </c>
      <c r="EG48" s="32">
        <f>('2a) logm_x(t)'!AO47-'2a) logm_x(t)'!AN47-'2a)answer'!$C47)/$CP$5</f>
        <v>0.61861372807279913</v>
      </c>
      <c r="EH48" s="32">
        <f>('2a) logm_x(t)'!AP47-'2a) logm_x(t)'!AO47-'2a)answer'!$C47)/$CP$5</f>
        <v>0.4759530849543</v>
      </c>
      <c r="EI48" s="32">
        <f>('2a) logm_x(t)'!AQ47-'2a) logm_x(t)'!AP47-'2a)answer'!$C47)/$CP$5</f>
        <v>-0.20499771637434483</v>
      </c>
      <c r="EJ48" s="32">
        <f>('2a) logm_x(t)'!AR47-'2a) logm_x(t)'!AQ47-'2a)answer'!$C47)/$CP$5</f>
        <v>0.30152431229303644</v>
      </c>
      <c r="EK48" s="32">
        <f>('2a) logm_x(t)'!AS47-'2a) logm_x(t)'!AR47-'2a)answer'!$C47)/$CP$5</f>
        <v>1.0251134197913829</v>
      </c>
      <c r="EL48" s="32">
        <f>('2a) logm_x(t)'!AT47-'2a) logm_x(t)'!AS47-'2a)answer'!$C47)/$CP$5</f>
        <v>-0.34825360110415166</v>
      </c>
      <c r="EM48" s="32">
        <f>('2a) logm_x(t)'!AU47-'2a) logm_x(t)'!AT47-'2a)answer'!$C47)/$CP$5</f>
        <v>-0.3275062112210767</v>
      </c>
      <c r="EN48" s="32">
        <f>('2a) logm_x(t)'!AV47-'2a) logm_x(t)'!AU47-'2a)answer'!$C47)/$CP$5</f>
        <v>1.2750136753690984</v>
      </c>
      <c r="EO48" s="32">
        <f>('2a) logm_x(t)'!AW47-'2a) logm_x(t)'!AV47-'2a)answer'!$C47)/$CP$5</f>
        <v>3.3107151537518321E-3</v>
      </c>
      <c r="EP48" s="32">
        <f>('2a) logm_x(t)'!AX47-'2a) logm_x(t)'!AW47-'2a)answer'!$C47)/$CP$5</f>
        <v>9.0085881851897073E-2</v>
      </c>
      <c r="EQ48" s="32">
        <f>('2a) logm_x(t)'!AY47-'2a) logm_x(t)'!AX47-'2a)answer'!$C47)/$CP$5</f>
        <v>-1.1464841099386567</v>
      </c>
      <c r="ER48" s="32">
        <f>('2a) logm_x(t)'!AZ47-'2a) logm_x(t)'!AY47-'2a)answer'!$C47)/$CP$5</f>
        <v>0.97587162362312607</v>
      </c>
      <c r="ES48" s="32">
        <f>('2a) logm_x(t)'!BA47-'2a) logm_x(t)'!AZ47-'2a)answer'!$C47)/$CP$5</f>
        <v>-4.3827020766014052E-2</v>
      </c>
      <c r="ET48" s="32">
        <f>('2a) logm_x(t)'!BB47-'2a) logm_x(t)'!BA47-'2a)answer'!$C47)/$CP$5</f>
        <v>-0.48140933431433686</v>
      </c>
      <c r="EU48" s="32">
        <f>('2a) logm_x(t)'!BC47-'2a) logm_x(t)'!BB47-'2a)answer'!$C47)/$CP$5</f>
        <v>0.51191666107822786</v>
      </c>
      <c r="EV48" s="32">
        <f>('2a) logm_x(t)'!BD47-'2a) logm_x(t)'!BC47-'2a)answer'!$C47)/$CP$5</f>
        <v>-3.5482424991329857E-2</v>
      </c>
      <c r="EW48" s="32">
        <f>('2a) logm_x(t)'!BE47-'2a) logm_x(t)'!BD47-'2a)answer'!$C47)/$CP$5</f>
        <v>-9.9333168377649574E-3</v>
      </c>
      <c r="EX48" s="32">
        <f>('2a) logm_x(t)'!BF47-'2a) logm_x(t)'!BE47-'2a)answer'!$C47)/$CP$5</f>
        <v>5.5878390380165538E-2</v>
      </c>
      <c r="EY48" s="32">
        <f>('2a) logm_x(t)'!BG47-'2a) logm_x(t)'!BF47-'2a)answer'!$C47)/$CP$5</f>
        <v>-0.22570869444666922</v>
      </c>
      <c r="EZ48" s="32">
        <f>('2a) logm_x(t)'!BH47-'2a) logm_x(t)'!BG47-'2a)answer'!$C47)/$CP$5</f>
        <v>-4.9183935450773805E-2</v>
      </c>
      <c r="FA48" s="32">
        <f>('2a) logm_x(t)'!BI47-'2a) logm_x(t)'!BH47-'2a)answer'!$C47)/$CP$5</f>
        <v>-1.0405314449758076</v>
      </c>
      <c r="FB48" s="32">
        <f>('2a) logm_x(t)'!BJ47-'2a) logm_x(t)'!BI47-'2a)answer'!$C47)/$CP$5</f>
        <v>0.33354546303490601</v>
      </c>
      <c r="FC48" s="32">
        <f>('2a) logm_x(t)'!BK47-'2a) logm_x(t)'!BJ47-'2a)answer'!$C47)/$CP$5</f>
        <v>-0.5737006931039369</v>
      </c>
      <c r="FD48" s="32">
        <f>('2a) logm_x(t)'!BL47-'2a) logm_x(t)'!BK47-'2a)answer'!$C47)/$CP$5</f>
        <v>0.3204514854002764</v>
      </c>
      <c r="FE48" s="32">
        <f>('2a) logm_x(t)'!BM47-'2a) logm_x(t)'!BL47-'2a)answer'!$C47)/$CP$5</f>
        <v>-0.18526225658404266</v>
      </c>
      <c r="FF48" s="32">
        <f>('2a) logm_x(t)'!BN47-'2a) logm_x(t)'!BM47-'2a)answer'!$C47)/$CP$5</f>
        <v>-0.46896681014672326</v>
      </c>
      <c r="FG48" s="32">
        <f>('2a) logm_x(t)'!BO47-'2a) logm_x(t)'!BN47-'2a)answer'!$C47)/$CP$5</f>
        <v>0.73823062292521369</v>
      </c>
      <c r="FH48" s="32">
        <f>('2a) logm_x(t)'!BP47-'2a) logm_x(t)'!BO47-'2a)answer'!$C47)/$CP$5</f>
        <v>-0.95582150316342773</v>
      </c>
      <c r="FI48" s="32">
        <f>('2a) logm_x(t)'!BQ47-'2a) logm_x(t)'!BP47-'2a)answer'!$C47)/$CP$5</f>
        <v>0.96393384305093388</v>
      </c>
      <c r="FJ48" s="32">
        <f>('2a) logm_x(t)'!BR47-'2a) logm_x(t)'!BQ47-'2a)answer'!$C47)/$CP$5</f>
        <v>-1.8690181424482895</v>
      </c>
      <c r="FK48" s="32">
        <f>('2a) logm_x(t)'!BS47-'2a) logm_x(t)'!BR47-'2a)answer'!$C47)/$CP$5</f>
        <v>1.0744341187549904</v>
      </c>
      <c r="FL48" s="32">
        <f>('2a) logm_x(t)'!BT47-'2a) logm_x(t)'!BS47-'2a)answer'!$C47)/$CP$5</f>
        <v>0.25346308022408037</v>
      </c>
      <c r="FM48" s="32">
        <f>('2a) logm_x(t)'!BU47-'2a) logm_x(t)'!BT47-'2a)answer'!$C47)/$CP$5</f>
        <v>-0.55154926678340688</v>
      </c>
      <c r="FN48" s="32">
        <f>('2a) logm_x(t)'!BV47-'2a) logm_x(t)'!BU47-'2a)answer'!$C47)/$CP$5</f>
        <v>-0.19786977880303094</v>
      </c>
      <c r="FO48" s="32">
        <f>('2a) logm_x(t)'!BW47-'2a) logm_x(t)'!BV47-'2a)answer'!$C47)/$CP$5</f>
        <v>0.76662685353693094</v>
      </c>
      <c r="FP48" s="32">
        <f>('2a) logm_x(t)'!BX47-'2a) logm_x(t)'!BW47-'2a)answer'!$C47)/$CP$5</f>
        <v>-0.4039514432607505</v>
      </c>
      <c r="FQ48" s="32">
        <f>('2a) logm_x(t)'!BY47-'2a) logm_x(t)'!BX47-'2a)answer'!$C47)/$CP$5</f>
        <v>0.52636889948159482</v>
      </c>
      <c r="FR48" s="32">
        <f>('2a) logm_x(t)'!BZ47-'2a) logm_x(t)'!BY47-'2a)answer'!$C47)/$CP$5</f>
        <v>-0.93997318099084437</v>
      </c>
      <c r="FS48" s="32">
        <f>('2a) logm_x(t)'!CA47-'2a) logm_x(t)'!BZ47-'2a)answer'!$C47)/$CP$5</f>
        <v>0.64558616044410655</v>
      </c>
      <c r="FT48" s="32">
        <f>('2a) logm_x(t)'!CB47-'2a) logm_x(t)'!CA47-'2a)answer'!$C47)/$CP$5</f>
        <v>-0.78259192234587438</v>
      </c>
      <c r="FU48" s="32">
        <f>('2a) logm_x(t)'!CC47-'2a) logm_x(t)'!CB47-'2a)answer'!$C47)/$CP$5</f>
        <v>1.3195870777286398</v>
      </c>
      <c r="FV48" s="32">
        <f>('2a) logm_x(t)'!CD47-'2a) logm_x(t)'!CC47-'2a)answer'!$C47)/$CP$5</f>
        <v>-0.46416114538113512</v>
      </c>
      <c r="FW48" s="32">
        <f>('2a) logm_x(t)'!CE47-'2a) logm_x(t)'!CD47-'2a)answer'!$C47)/$CP$5</f>
        <v>-0.11087427985210595</v>
      </c>
      <c r="FX48" s="32">
        <f>('2a) logm_x(t)'!CF47-'2a) logm_x(t)'!CE47-'2a)answer'!$C47)/$CP$5</f>
        <v>0.51949050342438963</v>
      </c>
      <c r="FY48" s="32">
        <f>('2a) logm_x(t)'!CG47-'2a) logm_x(t)'!CF47-'2a)answer'!$C47)/$CP$5</f>
        <v>-6.7112307806401789E-2</v>
      </c>
      <c r="FZ48" s="32">
        <f>('2a) logm_x(t)'!CH47-'2a) logm_x(t)'!CG47-'2a)answer'!$C47)/$CP$5</f>
        <v>1.1575679383135262E-2</v>
      </c>
      <c r="GA48" s="32">
        <f>('2a) logm_x(t)'!CI47-'2a) logm_x(t)'!CH47-'2a)answer'!$C47)/$CP$5</f>
        <v>-0.50734712007909177</v>
      </c>
      <c r="GB48" s="32">
        <f>('2a) logm_x(t)'!CJ47-'2a) logm_x(t)'!CI47-'2a)answer'!$C47)/$CP$5</f>
        <v>-0.29498194871945738</v>
      </c>
      <c r="GC48" s="32">
        <f>('2a) logm_x(t)'!CK47-'2a) logm_x(t)'!CJ47-'2a)answer'!$C47)/$CP$5</f>
        <v>1.0048372016199192</v>
      </c>
      <c r="GD48" s="32">
        <f>('2a) logm_x(t)'!CL47-'2a) logm_x(t)'!CK47-'2a)answer'!$C47)/$CP$5</f>
        <v>-0.10588894304906318</v>
      </c>
      <c r="GE48" s="32">
        <f>('2a) logm_x(t)'!CM47-'2a) logm_x(t)'!CL47-'2a)answer'!$C47)/$CP$5</f>
        <v>-0.54760674140614551</v>
      </c>
      <c r="GF48" s="32">
        <f>('2a) logm_x(t)'!CN47-'2a) logm_x(t)'!CM47-'2a)answer'!$C47)/$CP$5</f>
        <v>-0.51042076043019213</v>
      </c>
    </row>
    <row r="49" spans="1:188" x14ac:dyDescent="0.25">
      <c r="A49" s="31">
        <f>'2a) logm_x(t)'!A48</f>
        <v>45</v>
      </c>
      <c r="B49" s="32"/>
      <c r="C49" s="32">
        <f>IFERROR(('2a) logm_x(t)'!C48-'2a) logm_x(t)'!B48-'2a)answer'!$C48)^2,"")</f>
        <v>1.7953309083321034E-4</v>
      </c>
      <c r="D49" s="32">
        <f>IFERROR(('2a) logm_x(t)'!D48-'2a) logm_x(t)'!C48-'2a)answer'!$C48)^2,"")</f>
        <v>9.8771721026407345E-3</v>
      </c>
      <c r="E49" s="32">
        <f>IFERROR(('2a) logm_x(t)'!E48-'2a) logm_x(t)'!D48-'2a)answer'!$C48)^2,"")</f>
        <v>1.0071600762545738E-3</v>
      </c>
      <c r="F49" s="32">
        <f>IFERROR(('2a) logm_x(t)'!F48-'2a) logm_x(t)'!E48-'2a)answer'!$C48)^2,"")</f>
        <v>2.9212621224069452E-3</v>
      </c>
      <c r="G49" s="32">
        <f>IFERROR(('2a) logm_x(t)'!G48-'2a) logm_x(t)'!F48-'2a)answer'!$C48)^2,"")</f>
        <v>1.459200993529099E-2</v>
      </c>
      <c r="H49" s="32">
        <f>IFERROR(('2a) logm_x(t)'!H48-'2a) logm_x(t)'!G48-'2a)answer'!$C48)^2,"")</f>
        <v>1.2531825330608731E-2</v>
      </c>
      <c r="I49" s="32">
        <f>IFERROR(('2a) logm_x(t)'!I48-'2a) logm_x(t)'!H48-'2a)answer'!$C48)^2,"")</f>
        <v>4.9055063102133977E-8</v>
      </c>
      <c r="J49" s="32">
        <f>IFERROR(('2a) logm_x(t)'!J48-'2a) logm_x(t)'!I48-'2a)answer'!$C48)^2,"")</f>
        <v>1.7323654694735939E-3</v>
      </c>
      <c r="K49" s="32">
        <f>IFERROR(('2a) logm_x(t)'!K48-'2a) logm_x(t)'!J48-'2a)answer'!$C48)^2,"")</f>
        <v>5.2525430973509131E-3</v>
      </c>
      <c r="L49" s="32">
        <f>IFERROR(('2a) logm_x(t)'!L48-'2a) logm_x(t)'!K48-'2a)answer'!$C48)^2,"")</f>
        <v>2.0167926107668398E-3</v>
      </c>
      <c r="M49" s="32">
        <f>IFERROR(('2a) logm_x(t)'!M48-'2a) logm_x(t)'!L48-'2a)answer'!$C48)^2,"")</f>
        <v>6.9645070000656464E-5</v>
      </c>
      <c r="N49" s="32">
        <f>IFERROR(('2a) logm_x(t)'!N48-'2a) logm_x(t)'!M48-'2a)answer'!$C48)^2,"")</f>
        <v>1.0720518268829394E-3</v>
      </c>
      <c r="O49" s="32">
        <f>IFERROR(('2a) logm_x(t)'!O48-'2a) logm_x(t)'!N48-'2a)answer'!$C48)^2,"")</f>
        <v>5.6453976448994679E-4</v>
      </c>
      <c r="P49" s="32">
        <f>IFERROR(('2a) logm_x(t)'!P48-'2a) logm_x(t)'!O48-'2a)answer'!$C48)^2,"")</f>
        <v>3.4050783805496525E-4</v>
      </c>
      <c r="Q49" s="32">
        <f>IFERROR(('2a) logm_x(t)'!Q48-'2a) logm_x(t)'!P48-'2a)answer'!$C48)^2,"")</f>
        <v>1.6163114212695947E-2</v>
      </c>
      <c r="R49" s="32">
        <f>IFERROR(('2a) logm_x(t)'!R48-'2a) logm_x(t)'!Q48-'2a)answer'!$C48)^2,"")</f>
        <v>6.3512961295167604E-3</v>
      </c>
      <c r="S49" s="32">
        <f>IFERROR(('2a) logm_x(t)'!S48-'2a) logm_x(t)'!R48-'2a)answer'!$C48)^2,"")</f>
        <v>3.3287871899759832E-4</v>
      </c>
      <c r="T49" s="32">
        <f>IFERROR(('2a) logm_x(t)'!T48-'2a) logm_x(t)'!S48-'2a)answer'!$C48)^2,"")</f>
        <v>5.5786851531161065E-3</v>
      </c>
      <c r="U49" s="32">
        <f>IFERROR(('2a) logm_x(t)'!U48-'2a) logm_x(t)'!T48-'2a)answer'!$C48)^2,"")</f>
        <v>1.2613452115324351E-5</v>
      </c>
      <c r="V49" s="32">
        <f>IFERROR(('2a) logm_x(t)'!V48-'2a) logm_x(t)'!U48-'2a)answer'!$C48)^2,"")</f>
        <v>3.9159742070298171E-4</v>
      </c>
      <c r="W49" s="32">
        <f>IFERROR(('2a) logm_x(t)'!W48-'2a) logm_x(t)'!V48-'2a)answer'!$C48)^2,"")</f>
        <v>1.1586555961164858E-2</v>
      </c>
      <c r="X49" s="32">
        <f>IFERROR(('2a) logm_x(t)'!X48-'2a) logm_x(t)'!W48-'2a)answer'!$C48)^2,"")</f>
        <v>4.7560933060422791E-4</v>
      </c>
      <c r="Y49" s="32">
        <f>IFERROR(('2a) logm_x(t)'!Y48-'2a) logm_x(t)'!X48-'2a)answer'!$C48)^2,"")</f>
        <v>2.896749040005733E-2</v>
      </c>
      <c r="Z49" s="32">
        <f>IFERROR(('2a) logm_x(t)'!Z48-'2a) logm_x(t)'!Y48-'2a)answer'!$C48)^2,"")</f>
        <v>3.1164475645311884E-2</v>
      </c>
      <c r="AA49" s="32">
        <f>IFERROR(('2a) logm_x(t)'!AA48-'2a) logm_x(t)'!Z48-'2a)answer'!$C48)^2,"")</f>
        <v>6.8469750398354495E-4</v>
      </c>
      <c r="AB49" s="32">
        <f>IFERROR(('2a) logm_x(t)'!AB48-'2a) logm_x(t)'!AA48-'2a)answer'!$C48)^2,"")</f>
        <v>5.4611955104225977E-3</v>
      </c>
      <c r="AC49" s="32">
        <f>IFERROR(('2a) logm_x(t)'!AC48-'2a) logm_x(t)'!AB48-'2a)answer'!$C48)^2,"")</f>
        <v>1.7104293517535602E-3</v>
      </c>
      <c r="AD49" s="32">
        <f>IFERROR(('2a) logm_x(t)'!AD48-'2a) logm_x(t)'!AC48-'2a)answer'!$C48)^2,"")</f>
        <v>4.2054417124080297E-4</v>
      </c>
      <c r="AE49" s="32">
        <f>IFERROR(('2a) logm_x(t)'!AE48-'2a) logm_x(t)'!AD48-'2a)answer'!$C48)^2,"")</f>
        <v>7.9044782653134391E-3</v>
      </c>
      <c r="AF49" s="32">
        <f>IFERROR(('2a) logm_x(t)'!AF48-'2a) logm_x(t)'!AE48-'2a)answer'!$C48)^2,"")</f>
        <v>5.5123573487234874E-3</v>
      </c>
      <c r="AG49" s="32">
        <f>IFERROR(('2a) logm_x(t)'!AG48-'2a) logm_x(t)'!AF48-'2a)answer'!$C48)^2,"")</f>
        <v>1.8353141064449054E-3</v>
      </c>
      <c r="AH49" s="32">
        <f>IFERROR(('2a) logm_x(t)'!AH48-'2a) logm_x(t)'!AG48-'2a)answer'!$C48)^2,"")</f>
        <v>7.0137621264348389E-3</v>
      </c>
      <c r="AI49" s="32">
        <f>IFERROR(('2a) logm_x(t)'!AI48-'2a) logm_x(t)'!AH48-'2a)answer'!$C48)^2,"")</f>
        <v>2.7294832190067632E-3</v>
      </c>
      <c r="AJ49" s="32">
        <f>IFERROR(('2a) logm_x(t)'!AJ48-'2a) logm_x(t)'!AI48-'2a)answer'!$C48)^2,"")</f>
        <v>7.5813356304520326E-5</v>
      </c>
      <c r="AK49" s="32">
        <f>IFERROR(('2a) logm_x(t)'!AK48-'2a) logm_x(t)'!AJ48-'2a)answer'!$C48)^2,"")</f>
        <v>2.3123457565160151E-2</v>
      </c>
      <c r="AL49" s="32">
        <f>IFERROR(('2a) logm_x(t)'!AL48-'2a) logm_x(t)'!AK48-'2a)answer'!$C48)^2,"")</f>
        <v>1.0524845010752638E-3</v>
      </c>
      <c r="AM49" s="32">
        <f>IFERROR(('2a) logm_x(t)'!AM48-'2a) logm_x(t)'!AL48-'2a)answer'!$C48)^2,"")</f>
        <v>8.9926881717008087E-6</v>
      </c>
      <c r="AN49" s="32">
        <f>IFERROR(('2a) logm_x(t)'!AN48-'2a) logm_x(t)'!AM48-'2a)answer'!$C48)^2,"")</f>
        <v>2.6133890364883499E-3</v>
      </c>
      <c r="AO49" s="32">
        <f>IFERROR(('2a) logm_x(t)'!AO48-'2a) logm_x(t)'!AN48-'2a)answer'!$C48)^2,"")</f>
        <v>4.9477318450319467E-3</v>
      </c>
      <c r="AP49" s="32">
        <f>IFERROR(('2a) logm_x(t)'!AP48-'2a) logm_x(t)'!AO48-'2a)answer'!$C48)^2,"")</f>
        <v>8.8791568083714332E-3</v>
      </c>
      <c r="AQ49" s="32">
        <f>IFERROR(('2a) logm_x(t)'!AQ48-'2a) logm_x(t)'!AP48-'2a)answer'!$C48)^2,"")</f>
        <v>5.972389511222918E-3</v>
      </c>
      <c r="AR49" s="32">
        <f>IFERROR(('2a) logm_x(t)'!AR48-'2a) logm_x(t)'!AQ48-'2a)answer'!$C48)^2,"")</f>
        <v>9.658044649876557E-4</v>
      </c>
      <c r="AS49" s="32">
        <f>IFERROR(('2a) logm_x(t)'!AS48-'2a) logm_x(t)'!AR48-'2a)answer'!$C48)^2,"")</f>
        <v>3.4879100975755734E-3</v>
      </c>
      <c r="AT49" s="32">
        <f>IFERROR(('2a) logm_x(t)'!AT48-'2a) logm_x(t)'!AS48-'2a)answer'!$C48)^2,"")</f>
        <v>3.9510029759871855E-3</v>
      </c>
      <c r="AU49" s="32">
        <f>IFERROR(('2a) logm_x(t)'!AU48-'2a) logm_x(t)'!AT48-'2a)answer'!$C48)^2,"")</f>
        <v>1.237351330601382E-3</v>
      </c>
      <c r="AV49" s="32">
        <f>IFERROR(('2a) logm_x(t)'!AV48-'2a) logm_x(t)'!AU48-'2a)answer'!$C48)^2,"")</f>
        <v>2.263136248036827E-3</v>
      </c>
      <c r="AW49" s="32">
        <f>IFERROR(('2a) logm_x(t)'!AW48-'2a) logm_x(t)'!AV48-'2a)answer'!$C48)^2,"")</f>
        <v>3.8981676827787855E-3</v>
      </c>
      <c r="AX49" s="32">
        <f>IFERROR(('2a) logm_x(t)'!AX48-'2a) logm_x(t)'!AW48-'2a)answer'!$C48)^2,"")</f>
        <v>1.0455081514394372E-4</v>
      </c>
      <c r="AY49" s="32">
        <f>IFERROR(('2a) logm_x(t)'!AY48-'2a) logm_x(t)'!AX48-'2a)answer'!$C48)^2,"")</f>
        <v>8.0721700514144114E-4</v>
      </c>
      <c r="AZ49" s="32">
        <f>IFERROR(('2a) logm_x(t)'!AZ48-'2a) logm_x(t)'!AY48-'2a)answer'!$C48)^2,"")</f>
        <v>3.8175046131809698E-3</v>
      </c>
      <c r="BA49" s="32">
        <f>IFERROR(('2a) logm_x(t)'!BA48-'2a) logm_x(t)'!AZ48-'2a)answer'!$C48)^2,"")</f>
        <v>3.2859487426944024E-3</v>
      </c>
      <c r="BB49" s="32">
        <f>IFERROR(('2a) logm_x(t)'!BB48-'2a) logm_x(t)'!BA48-'2a)answer'!$C48)^2,"")</f>
        <v>7.1684074740778507E-3</v>
      </c>
      <c r="BC49" s="32">
        <f>IFERROR(('2a) logm_x(t)'!BC48-'2a) logm_x(t)'!BB48-'2a)answer'!$C48)^2,"")</f>
        <v>2.1368472531150276E-2</v>
      </c>
      <c r="BD49" s="32">
        <f>IFERROR(('2a) logm_x(t)'!BD48-'2a) logm_x(t)'!BC48-'2a)answer'!$C48)^2,"")</f>
        <v>4.6355907939128841E-4</v>
      </c>
      <c r="BE49" s="32">
        <f>IFERROR(('2a) logm_x(t)'!BE48-'2a) logm_x(t)'!BD48-'2a)answer'!$C48)^2,"")</f>
        <v>2.2029335463792411E-3</v>
      </c>
      <c r="BF49" s="32">
        <f>IFERROR(('2a) logm_x(t)'!BF48-'2a) logm_x(t)'!BE48-'2a)answer'!$C48)^2,"")</f>
        <v>1.8774670005552002E-5</v>
      </c>
      <c r="BG49" s="32">
        <f>IFERROR(('2a) logm_x(t)'!BG48-'2a) logm_x(t)'!BF48-'2a)answer'!$C48)^2,"")</f>
        <v>4.0679631774778249E-3</v>
      </c>
      <c r="BH49" s="32">
        <f>IFERROR(('2a) logm_x(t)'!BH48-'2a) logm_x(t)'!BG48-'2a)answer'!$C48)^2,"")</f>
        <v>2.3348928061773182E-2</v>
      </c>
      <c r="BI49" s="32">
        <f>IFERROR(('2a) logm_x(t)'!BI48-'2a) logm_x(t)'!BH48-'2a)answer'!$C48)^2,"")</f>
        <v>7.5458463673189627E-3</v>
      </c>
      <c r="BJ49" s="32">
        <f>IFERROR(('2a) logm_x(t)'!BJ48-'2a) logm_x(t)'!BI48-'2a)answer'!$C48)^2,"")</f>
        <v>6.6490531764079883E-3</v>
      </c>
      <c r="BK49" s="32">
        <f>IFERROR(('2a) logm_x(t)'!BK48-'2a) logm_x(t)'!BJ48-'2a)answer'!$C48)^2,"")</f>
        <v>2.3465989888394364E-4</v>
      </c>
      <c r="BL49" s="32">
        <f>IFERROR(('2a) logm_x(t)'!BL48-'2a) logm_x(t)'!BK48-'2a)answer'!$C48)^2,"")</f>
        <v>1.5563886613581943E-2</v>
      </c>
      <c r="BM49" s="32">
        <f>IFERROR(('2a) logm_x(t)'!BM48-'2a) logm_x(t)'!BL48-'2a)answer'!$C48)^2,"")</f>
        <v>4.0350498160190281E-3</v>
      </c>
      <c r="BN49" s="32">
        <f>IFERROR(('2a) logm_x(t)'!BN48-'2a) logm_x(t)'!BM48-'2a)answer'!$C48)^2,"")</f>
        <v>1.5268046166740339E-5</v>
      </c>
      <c r="BO49" s="32">
        <f>IFERROR(('2a) logm_x(t)'!BO48-'2a) logm_x(t)'!BN48-'2a)answer'!$C48)^2,"")</f>
        <v>6.0804831692374836E-3</v>
      </c>
      <c r="BP49" s="32">
        <f>IFERROR(('2a) logm_x(t)'!BP48-'2a) logm_x(t)'!BO48-'2a)answer'!$C48)^2,"")</f>
        <v>6.3604866416927107E-4</v>
      </c>
      <c r="BQ49" s="32">
        <f>IFERROR(('2a) logm_x(t)'!BQ48-'2a) logm_x(t)'!BP48-'2a)answer'!$C48)^2,"")</f>
        <v>1.1162788814163549E-3</v>
      </c>
      <c r="BR49" s="32">
        <f>IFERROR(('2a) logm_x(t)'!BR48-'2a) logm_x(t)'!BQ48-'2a)answer'!$C48)^2,"")</f>
        <v>4.7929921720987339E-4</v>
      </c>
      <c r="BS49" s="32">
        <f>IFERROR(('2a) logm_x(t)'!BS48-'2a) logm_x(t)'!BR48-'2a)answer'!$C48)^2,"")</f>
        <v>1.5809409825891063E-3</v>
      </c>
      <c r="BT49" s="32">
        <f>IFERROR(('2a) logm_x(t)'!BT48-'2a) logm_x(t)'!BS48-'2a)answer'!$C48)^2,"")</f>
        <v>1.6979316802344499E-3</v>
      </c>
      <c r="BU49" s="32">
        <f>IFERROR(('2a) logm_x(t)'!BU48-'2a) logm_x(t)'!BT48-'2a)answer'!$C48)^2,"")</f>
        <v>1.7385648331611138E-2</v>
      </c>
      <c r="BV49" s="32">
        <f>IFERROR(('2a) logm_x(t)'!BV48-'2a) logm_x(t)'!BU48-'2a)answer'!$C48)^2,"")</f>
        <v>2.109916091695373E-2</v>
      </c>
      <c r="BW49" s="32">
        <f>IFERROR(('2a) logm_x(t)'!BW48-'2a) logm_x(t)'!BV48-'2a)answer'!$C48)^2,"")</f>
        <v>1.3170603381867389E-3</v>
      </c>
      <c r="BX49" s="32">
        <f>IFERROR(('2a) logm_x(t)'!BX48-'2a) logm_x(t)'!BW48-'2a)answer'!$C48)^2,"")</f>
        <v>1.0324962899085216E-2</v>
      </c>
      <c r="BY49" s="32">
        <f>IFERROR(('2a) logm_x(t)'!BY48-'2a) logm_x(t)'!BX48-'2a)answer'!$C48)^2,"")</f>
        <v>7.7420600195036923E-3</v>
      </c>
      <c r="BZ49" s="32">
        <f>IFERROR(('2a) logm_x(t)'!BZ48-'2a) logm_x(t)'!BY48-'2a)answer'!$C48)^2,"")</f>
        <v>1.2199889622772282E-2</v>
      </c>
      <c r="CA49" s="32">
        <f>IFERROR(('2a) logm_x(t)'!CA48-'2a) logm_x(t)'!BZ48-'2a)answer'!$C48)^2,"")</f>
        <v>1.0591922242366677E-2</v>
      </c>
      <c r="CB49" s="32">
        <f>IFERROR(('2a) logm_x(t)'!CB48-'2a) logm_x(t)'!CA48-'2a)answer'!$C48)^2,"")</f>
        <v>1.2910464282659557E-2</v>
      </c>
      <c r="CC49" s="32">
        <f>IFERROR(('2a) logm_x(t)'!CC48-'2a) logm_x(t)'!CB48-'2a)answer'!$C48)^2,"")</f>
        <v>2.5865710050256593E-4</v>
      </c>
      <c r="CD49" s="32">
        <f>IFERROR(('2a) logm_x(t)'!CD48-'2a) logm_x(t)'!CC48-'2a)answer'!$C48)^2,"")</f>
        <v>6.9433525786207562E-3</v>
      </c>
      <c r="CE49" s="32">
        <f>IFERROR(('2a) logm_x(t)'!CE48-'2a) logm_x(t)'!CD48-'2a)answer'!$C48)^2,"")</f>
        <v>2.0992429992965303E-4</v>
      </c>
      <c r="CF49" s="32">
        <f>IFERROR(('2a) logm_x(t)'!CF48-'2a) logm_x(t)'!CE48-'2a)answer'!$C48)^2,"")</f>
        <v>5.8778049600993775E-4</v>
      </c>
      <c r="CG49" s="32">
        <f>IFERROR(('2a) logm_x(t)'!CG48-'2a) logm_x(t)'!CF48-'2a)answer'!$C48)^2,"")</f>
        <v>1.0772494030144375E-2</v>
      </c>
      <c r="CH49" s="32">
        <f>IFERROR(('2a) logm_x(t)'!CH48-'2a) logm_x(t)'!CG48-'2a)answer'!$C48)^2,"")</f>
        <v>3.3540394567284972E-4</v>
      </c>
      <c r="CI49" s="32">
        <f>IFERROR(('2a) logm_x(t)'!CI48-'2a) logm_x(t)'!CH48-'2a)answer'!$C48)^2,"")</f>
        <v>9.8231348144261817E-3</v>
      </c>
      <c r="CJ49" s="32">
        <f>IFERROR(('2a) logm_x(t)'!CJ48-'2a) logm_x(t)'!CI48-'2a)answer'!$C48)^2,"")</f>
        <v>1.425428541955785E-3</v>
      </c>
      <c r="CK49" s="32">
        <f>IFERROR(('2a) logm_x(t)'!CK48-'2a) logm_x(t)'!CJ48-'2a)answer'!$C48)^2,"")</f>
        <v>1.3329579179079655E-4</v>
      </c>
      <c r="CL49" s="32">
        <f>IFERROR(('2a) logm_x(t)'!CL48-'2a) logm_x(t)'!CK48-'2a)answer'!$C48)^2,"")</f>
        <v>8.2094308440225383E-4</v>
      </c>
      <c r="CM49" s="32">
        <f>IFERROR(('2a) logm_x(t)'!CM48-'2a) logm_x(t)'!CL48-'2a)answer'!$C48)^2,"")</f>
        <v>3.5587945738337713E-4</v>
      </c>
      <c r="CN49" s="32">
        <f>IFERROR(('2a) logm_x(t)'!CN48-'2a) logm_x(t)'!CM48-'2a)answer'!$C48)^2,"")</f>
        <v>8.7160302571187337E-4</v>
      </c>
      <c r="CT49" s="31">
        <f t="shared" si="4"/>
        <v>45</v>
      </c>
      <c r="CU49" s="32">
        <f>('2a) logm_x(t)'!C48-'2a) logm_x(t)'!B48-'2a)answer'!$C48)/$CP$5</f>
        <v>9.5998495605137374E-2</v>
      </c>
      <c r="CV49" s="32">
        <f>('2a) logm_x(t)'!D48-'2a) logm_x(t)'!C48-'2a)answer'!$C48)/$CP$5</f>
        <v>-0.71204670968105377</v>
      </c>
      <c r="CW49" s="32">
        <f>('2a) logm_x(t)'!E48-'2a) logm_x(t)'!D48-'2a)answer'!$C48)/$CP$5</f>
        <v>-0.22737432584155959</v>
      </c>
      <c r="CX49" s="32">
        <f>('2a) logm_x(t)'!F48-'2a) logm_x(t)'!E48-'2a)answer'!$C48)/$CP$5</f>
        <v>0.38723752632270825</v>
      </c>
      <c r="CY49" s="32">
        <f>('2a) logm_x(t)'!G48-'2a) logm_x(t)'!F48-'2a)answer'!$C48)/$CP$5</f>
        <v>0.86546544304942596</v>
      </c>
      <c r="CZ49" s="32">
        <f>('2a) logm_x(t)'!H48-'2a) logm_x(t)'!G48-'2a)answer'!$C48)/$CP$5</f>
        <v>-0.80204611573164919</v>
      </c>
      <c r="DA49" s="32">
        <f>('2a) logm_x(t)'!I48-'2a) logm_x(t)'!H48-'2a)answer'!$C48)/$CP$5</f>
        <v>-1.586843483531679E-3</v>
      </c>
      <c r="DB49" s="32">
        <f>('2a) logm_x(t)'!J48-'2a) logm_x(t)'!I48-'2a)answer'!$C48)/$CP$5</f>
        <v>-0.29820294808493736</v>
      </c>
      <c r="DC49" s="32">
        <f>('2a) logm_x(t)'!K48-'2a) logm_x(t)'!J48-'2a)answer'!$C48)/$CP$5</f>
        <v>-0.51925057440293476</v>
      </c>
      <c r="DD49" s="32">
        <f>('2a) logm_x(t)'!L48-'2a) logm_x(t)'!K48-'2a)answer'!$C48)/$CP$5</f>
        <v>-0.32175314016999712</v>
      </c>
      <c r="DE49" s="32">
        <f>('2a) logm_x(t)'!M48-'2a) logm_x(t)'!L48-'2a)answer'!$C48)/$CP$5</f>
        <v>-5.979121284071235E-2</v>
      </c>
      <c r="DF49" s="32">
        <f>('2a) logm_x(t)'!N48-'2a) logm_x(t)'!M48-'2a)answer'!$C48)/$CP$5</f>
        <v>0.23458490563458997</v>
      </c>
      <c r="DG49" s="32">
        <f>('2a) logm_x(t)'!O48-'2a) logm_x(t)'!N48-'2a)answer'!$C48)/$CP$5</f>
        <v>0.17023131039888656</v>
      </c>
      <c r="DH49" s="32">
        <f>('2a) logm_x(t)'!P48-'2a) logm_x(t)'!O48-'2a)answer'!$C48)/$CP$5</f>
        <v>0.1322073895180618</v>
      </c>
      <c r="DI49" s="32">
        <f>('2a) logm_x(t)'!Q48-'2a) logm_x(t)'!P48-'2a)answer'!$C48)/$CP$5</f>
        <v>0.91086642545306584</v>
      </c>
      <c r="DJ49" s="32">
        <f>('2a) logm_x(t)'!R48-'2a) logm_x(t)'!Q48-'2a)answer'!$C48)/$CP$5</f>
        <v>-0.57098323191116096</v>
      </c>
      <c r="DK49" s="32">
        <f>('2a) logm_x(t)'!S48-'2a) logm_x(t)'!R48-'2a)answer'!$C48)/$CP$5</f>
        <v>-0.1307179381925665</v>
      </c>
      <c r="DL49" s="32">
        <f>('2a) logm_x(t)'!T48-'2a) logm_x(t)'!S48-'2a)answer'!$C48)/$CP$5</f>
        <v>0.53512852198579186</v>
      </c>
      <c r="DM49" s="32">
        <f>('2a) logm_x(t)'!U48-'2a) logm_x(t)'!T48-'2a)answer'!$C48)/$CP$5</f>
        <v>2.5445392526672307E-2</v>
      </c>
      <c r="DN49" s="32">
        <f>('2a) logm_x(t)'!V48-'2a) logm_x(t)'!U48-'2a)answer'!$C48)/$CP$5</f>
        <v>0.14177905740484656</v>
      </c>
      <c r="DO49" s="32">
        <f>('2a) logm_x(t)'!W48-'2a) logm_x(t)'!V48-'2a)answer'!$C48)/$CP$5</f>
        <v>-0.77120414507990953</v>
      </c>
      <c r="DP49" s="32">
        <f>('2a) logm_x(t)'!X48-'2a) logm_x(t)'!W48-'2a)answer'!$C48)/$CP$5</f>
        <v>0.15624903954466027</v>
      </c>
      <c r="DQ49" s="32">
        <f>('2a) logm_x(t)'!Y48-'2a) logm_x(t)'!X48-'2a)answer'!$C48)/$CP$5</f>
        <v>-1.2194039829733252</v>
      </c>
      <c r="DR49" s="32">
        <f>('2a) logm_x(t)'!Z48-'2a) logm_x(t)'!Y48-'2a)answer'!$C48)/$CP$5</f>
        <v>1.2648006655020896</v>
      </c>
      <c r="DS49" s="32">
        <f>('2a) logm_x(t)'!AA48-'2a) logm_x(t)'!Z48-'2a)answer'!$C48)/$CP$5</f>
        <v>0.18747421583833945</v>
      </c>
      <c r="DT49" s="32">
        <f>('2a) logm_x(t)'!AB48-'2a) logm_x(t)'!AA48-'2a)answer'!$C48)/$CP$5</f>
        <v>-0.52946351150287674</v>
      </c>
      <c r="DU49" s="32">
        <f>('2a) logm_x(t)'!AC48-'2a) logm_x(t)'!AB48-'2a)answer'!$C48)/$CP$5</f>
        <v>0.29630893237446854</v>
      </c>
      <c r="DV49" s="32">
        <f>('2a) logm_x(t)'!AD48-'2a) logm_x(t)'!AC48-'2a)answer'!$C48)/$CP$5</f>
        <v>-0.14692577235835808</v>
      </c>
      <c r="DW49" s="32">
        <f>('2a) logm_x(t)'!AE48-'2a) logm_x(t)'!AD48-'2a)answer'!$C48)/$CP$5</f>
        <v>0.63698437326787161</v>
      </c>
      <c r="DX49" s="32">
        <f>('2a) logm_x(t)'!AF48-'2a) logm_x(t)'!AE48-'2a)answer'!$C48)/$CP$5</f>
        <v>-0.5319378030209656</v>
      </c>
      <c r="DY49" s="32">
        <f>('2a) logm_x(t)'!AG48-'2a) logm_x(t)'!AF48-'2a)answer'!$C48)/$CP$5</f>
        <v>0.30693567887800299</v>
      </c>
      <c r="DZ49" s="32">
        <f>('2a) logm_x(t)'!AH48-'2a) logm_x(t)'!AG48-'2a)answer'!$C48)/$CP$5</f>
        <v>-0.6000227121488092</v>
      </c>
      <c r="EA49" s="32">
        <f>('2a) logm_x(t)'!AI48-'2a) logm_x(t)'!AH48-'2a)answer'!$C48)/$CP$5</f>
        <v>-0.37431082557111511</v>
      </c>
      <c r="EB49" s="32">
        <f>('2a) logm_x(t)'!AJ48-'2a) logm_x(t)'!AI48-'2a)answer'!$C48)/$CP$5</f>
        <v>6.2382824613465344E-2</v>
      </c>
      <c r="EC49" s="32">
        <f>('2a) logm_x(t)'!AK48-'2a) logm_x(t)'!AJ48-'2a)answer'!$C48)/$CP$5</f>
        <v>1.0894782383528787</v>
      </c>
      <c r="ED49" s="32">
        <f>('2a) logm_x(t)'!AL48-'2a) logm_x(t)'!AK48-'2a)answer'!$C48)/$CP$5</f>
        <v>-0.23243419899314222</v>
      </c>
      <c r="EE49" s="32">
        <f>('2a) logm_x(t)'!AM48-'2a) logm_x(t)'!AL48-'2a)answer'!$C48)/$CP$5</f>
        <v>-2.1485078285747763E-2</v>
      </c>
      <c r="EF49" s="32">
        <f>('2a) logm_x(t)'!AN48-'2a) logm_x(t)'!AM48-'2a)answer'!$C48)/$CP$5</f>
        <v>0.36626397616818562</v>
      </c>
      <c r="EG49" s="32">
        <f>('2a) logm_x(t)'!AO48-'2a) logm_x(t)'!AN48-'2a)answer'!$C48)/$CP$5</f>
        <v>-0.50395905202392788</v>
      </c>
      <c r="EH49" s="32">
        <f>('2a) logm_x(t)'!AP48-'2a) logm_x(t)'!AO48-'2a)answer'!$C48)/$CP$5</f>
        <v>0.67511543347436809</v>
      </c>
      <c r="EI49" s="32">
        <f>('2a) logm_x(t)'!AQ48-'2a) logm_x(t)'!AP48-'2a)answer'!$C48)/$CP$5</f>
        <v>0.55368943327115239</v>
      </c>
      <c r="EJ49" s="32">
        <f>('2a) logm_x(t)'!AR48-'2a) logm_x(t)'!AQ48-'2a)answer'!$C48)/$CP$5</f>
        <v>0.22265721766603891</v>
      </c>
      <c r="EK49" s="32">
        <f>('2a) logm_x(t)'!AS48-'2a) logm_x(t)'!AR48-'2a)answer'!$C48)/$CP$5</f>
        <v>-0.42313097091402346</v>
      </c>
      <c r="EL49" s="32">
        <f>('2a) logm_x(t)'!AT48-'2a) logm_x(t)'!AS48-'2a)answer'!$C48)/$CP$5</f>
        <v>0.45034552519199844</v>
      </c>
      <c r="EM49" s="32">
        <f>('2a) logm_x(t)'!AU48-'2a) logm_x(t)'!AT48-'2a)answer'!$C48)/$CP$5</f>
        <v>0.25202213608038671</v>
      </c>
      <c r="EN49" s="32">
        <f>('2a) logm_x(t)'!AV48-'2a) logm_x(t)'!AU48-'2a)answer'!$C48)/$CP$5</f>
        <v>-0.34083761972998866</v>
      </c>
      <c r="EO49" s="32">
        <f>('2a) logm_x(t)'!AW48-'2a) logm_x(t)'!AV48-'2a)answer'!$C48)/$CP$5</f>
        <v>0.4473242389616649</v>
      </c>
      <c r="EP49" s="32">
        <f>('2a) logm_x(t)'!AX48-'2a) logm_x(t)'!AW48-'2a)answer'!$C48)/$CP$5</f>
        <v>-7.3258139511921685E-2</v>
      </c>
      <c r="EQ49" s="32">
        <f>('2a) logm_x(t)'!AY48-'2a) logm_x(t)'!AX48-'2a)answer'!$C48)/$CP$5</f>
        <v>0.2035576012985503</v>
      </c>
      <c r="ER49" s="32">
        <f>('2a) logm_x(t)'!AZ48-'2a) logm_x(t)'!AY48-'2a)answer'!$C48)/$CP$5</f>
        <v>-0.44267190409329665</v>
      </c>
      <c r="ES49" s="32">
        <f>('2a) logm_x(t)'!BA48-'2a) logm_x(t)'!AZ48-'2a)answer'!$C48)/$CP$5</f>
        <v>0.41069797895112942</v>
      </c>
      <c r="ET49" s="32">
        <f>('2a) logm_x(t)'!BB48-'2a) logm_x(t)'!BA48-'2a)answer'!$C48)/$CP$5</f>
        <v>0.60660154954618195</v>
      </c>
      <c r="EU49" s="32">
        <f>('2a) logm_x(t)'!BC48-'2a) logm_x(t)'!BB48-'2a)answer'!$C48)/$CP$5</f>
        <v>-1.0473188322447109</v>
      </c>
      <c r="EV49" s="32">
        <f>('2a) logm_x(t)'!BD48-'2a) logm_x(t)'!BC48-'2a)answer'!$C48)/$CP$5</f>
        <v>-0.15425694256976058</v>
      </c>
      <c r="EW49" s="32">
        <f>('2a) logm_x(t)'!BE48-'2a) logm_x(t)'!BD48-'2a)answer'!$C48)/$CP$5</f>
        <v>0.33627367612958858</v>
      </c>
      <c r="EX49" s="32">
        <f>('2a) logm_x(t)'!BF48-'2a) logm_x(t)'!BE48-'2a)answer'!$C48)/$CP$5</f>
        <v>3.10440468049165E-2</v>
      </c>
      <c r="EY49" s="32">
        <f>('2a) logm_x(t)'!BG48-'2a) logm_x(t)'!BF48-'2a)answer'!$C48)/$CP$5</f>
        <v>-0.45696262435192425</v>
      </c>
      <c r="EZ49" s="32">
        <f>('2a) logm_x(t)'!BH48-'2a) logm_x(t)'!BG48-'2a)answer'!$C48)/$CP$5</f>
        <v>1.0947769549424602</v>
      </c>
      <c r="FA49" s="32">
        <f>('2a) logm_x(t)'!BI48-'2a) logm_x(t)'!BH48-'2a)answer'!$C48)/$CP$5</f>
        <v>-0.62236642094746986</v>
      </c>
      <c r="FB49" s="32">
        <f>('2a) logm_x(t)'!BJ48-'2a) logm_x(t)'!BI48-'2a)answer'!$C48)/$CP$5</f>
        <v>-0.58421415658331122</v>
      </c>
      <c r="FC49" s="32">
        <f>('2a) logm_x(t)'!BK48-'2a) logm_x(t)'!BJ48-'2a)answer'!$C48)/$CP$5</f>
        <v>-0.10975179021967325</v>
      </c>
      <c r="FD49" s="32">
        <f>('2a) logm_x(t)'!BL48-'2a) logm_x(t)'!BK48-'2a)answer'!$C48)/$CP$5</f>
        <v>-0.89382233457753701</v>
      </c>
      <c r="FE49" s="32">
        <f>('2a) logm_x(t)'!BM48-'2a) logm_x(t)'!BL48-'2a)answer'!$C48)/$CP$5</f>
        <v>0.45511025732023858</v>
      </c>
      <c r="FF49" s="32">
        <f>('2a) logm_x(t)'!BN48-'2a) logm_x(t)'!BM48-'2a)answer'!$C48)/$CP$5</f>
        <v>-2.7995221345885529E-2</v>
      </c>
      <c r="FG49" s="32">
        <f>('2a) logm_x(t)'!BO48-'2a) logm_x(t)'!BN48-'2a)answer'!$C48)/$CP$5</f>
        <v>-0.55867754843344652</v>
      </c>
      <c r="FH49" s="32">
        <f>('2a) logm_x(t)'!BP48-'2a) logm_x(t)'!BO48-'2a)answer'!$C48)/$CP$5</f>
        <v>-0.18069134299259773</v>
      </c>
      <c r="FI49" s="32">
        <f>('2a) logm_x(t)'!BQ48-'2a) logm_x(t)'!BP48-'2a)answer'!$C48)/$CP$5</f>
        <v>-0.23937485466856545</v>
      </c>
      <c r="FJ49" s="32">
        <f>('2a) logm_x(t)'!BR48-'2a) logm_x(t)'!BQ48-'2a)answer'!$C48)/$CP$5</f>
        <v>0.15685397649930385</v>
      </c>
      <c r="FK49" s="32">
        <f>('2a) logm_x(t)'!BS48-'2a) logm_x(t)'!BR48-'2a)answer'!$C48)/$CP$5</f>
        <v>-0.28487215587378001</v>
      </c>
      <c r="FL49" s="32">
        <f>('2a) logm_x(t)'!BT48-'2a) logm_x(t)'!BS48-'2a)answer'!$C48)/$CP$5</f>
        <v>0.2952244207397014</v>
      </c>
      <c r="FM49" s="32">
        <f>('2a) logm_x(t)'!BU48-'2a) logm_x(t)'!BT48-'2a)answer'!$C48)/$CP$5</f>
        <v>0.94468630333299441</v>
      </c>
      <c r="FN49" s="32">
        <f>('2a) logm_x(t)'!BV48-'2a) logm_x(t)'!BU48-'2a)answer'!$C48)/$CP$5</f>
        <v>-1.0406981093430618</v>
      </c>
      <c r="FO49" s="32">
        <f>('2a) logm_x(t)'!BW48-'2a) logm_x(t)'!BV48-'2a)answer'!$C48)/$CP$5</f>
        <v>-0.26001296830203535</v>
      </c>
      <c r="FP49" s="32">
        <f>('2a) logm_x(t)'!BX48-'2a) logm_x(t)'!BW48-'2a)answer'!$C48)/$CP$5</f>
        <v>0.72800845513837265</v>
      </c>
      <c r="FQ49" s="32">
        <f>('2a) logm_x(t)'!BY48-'2a) logm_x(t)'!BX48-'2a)answer'!$C48)/$CP$5</f>
        <v>-0.63040614851711063</v>
      </c>
      <c r="FR49" s="32">
        <f>('2a) logm_x(t)'!BZ48-'2a) logm_x(t)'!BY48-'2a)answer'!$C48)/$CP$5</f>
        <v>0.79135276496386775</v>
      </c>
      <c r="FS49" s="32">
        <f>('2a) logm_x(t)'!CA48-'2a) logm_x(t)'!BZ48-'2a)answer'!$C48)/$CP$5</f>
        <v>-0.73735998442677397</v>
      </c>
      <c r="FT49" s="32">
        <f>('2a) logm_x(t)'!CB48-'2a) logm_x(t)'!CA48-'2a)answer'!$C48)/$CP$5</f>
        <v>0.81407253647674005</v>
      </c>
      <c r="FU49" s="32">
        <f>('2a) logm_x(t)'!CC48-'2a) logm_x(t)'!CB48-'2a)answer'!$C48)/$CP$5</f>
        <v>-0.11522703207829714</v>
      </c>
      <c r="FV49" s="32">
        <f>('2a) logm_x(t)'!CD48-'2a) logm_x(t)'!CC48-'2a)answer'!$C48)/$CP$5</f>
        <v>0.59700337028629902</v>
      </c>
      <c r="FW49" s="32">
        <f>('2a) logm_x(t)'!CE48-'2a) logm_x(t)'!CD48-'2a)answer'!$C48)/$CP$5</f>
        <v>-0.10380625662393665</v>
      </c>
      <c r="FX49" s="32">
        <f>('2a) logm_x(t)'!CF48-'2a) logm_x(t)'!CE48-'2a)answer'!$C48)/$CP$5</f>
        <v>-0.17369997618135932</v>
      </c>
      <c r="FY49" s="32">
        <f>('2a) logm_x(t)'!CG48-'2a) logm_x(t)'!CF48-'2a)answer'!$C48)/$CP$5</f>
        <v>-0.74361870317560241</v>
      </c>
      <c r="FZ49" s="32">
        <f>('2a) logm_x(t)'!CH48-'2a) logm_x(t)'!CG48-'2a)answer'!$C48)/$CP$5</f>
        <v>0.13121281627657175</v>
      </c>
      <c r="GA49" s="32">
        <f>('2a) logm_x(t)'!CI48-'2a) logm_x(t)'!CH48-'2a)answer'!$C48)/$CP$5</f>
        <v>0.71009626052213537</v>
      </c>
      <c r="GB49" s="32">
        <f>('2a) logm_x(t)'!CJ48-'2a) logm_x(t)'!CI48-'2a)answer'!$C48)/$CP$5</f>
        <v>0.27049852338009089</v>
      </c>
      <c r="GC49" s="32">
        <f>('2a) logm_x(t)'!CK48-'2a) logm_x(t)'!CJ48-'2a)answer'!$C48)/$CP$5</f>
        <v>-8.2718069993332588E-2</v>
      </c>
      <c r="GD49" s="32">
        <f>('2a) logm_x(t)'!CL48-'2a) logm_x(t)'!CK48-'2a)answer'!$C48)/$CP$5</f>
        <v>0.20528097310528284</v>
      </c>
      <c r="GE49" s="32">
        <f>('2a) logm_x(t)'!CM48-'2a) logm_x(t)'!CL48-'2a)answer'!$C48)/$CP$5</f>
        <v>-0.13515858401124931</v>
      </c>
      <c r="GF49" s="32">
        <f>('2a) logm_x(t)'!CN48-'2a) logm_x(t)'!CM48-'2a)answer'!$C48)/$CP$5</f>
        <v>-0.21152004879027012</v>
      </c>
    </row>
    <row r="50" spans="1:188" x14ac:dyDescent="0.25">
      <c r="A50" s="31">
        <f>'2a) logm_x(t)'!A49</f>
        <v>46</v>
      </c>
      <c r="B50" s="32"/>
      <c r="C50" s="32">
        <f>IFERROR(('2a) logm_x(t)'!C49-'2a) logm_x(t)'!B49-'2a)answer'!$C49)^2,"")</f>
        <v>2.990212573851418E-4</v>
      </c>
      <c r="D50" s="32">
        <f>IFERROR(('2a) logm_x(t)'!D49-'2a) logm_x(t)'!C49-'2a)answer'!$C49)^2,"")</f>
        <v>3.3035539296549111E-3</v>
      </c>
      <c r="E50" s="32">
        <f>IFERROR(('2a) logm_x(t)'!E49-'2a) logm_x(t)'!D49-'2a)answer'!$C49)^2,"")</f>
        <v>4.5624446826873744E-4</v>
      </c>
      <c r="F50" s="32">
        <f>IFERROR(('2a) logm_x(t)'!F49-'2a) logm_x(t)'!E49-'2a)answer'!$C49)^2,"")</f>
        <v>3.3668537955382444E-4</v>
      </c>
      <c r="G50" s="32">
        <f>IFERROR(('2a) logm_x(t)'!G49-'2a) logm_x(t)'!F49-'2a)answer'!$C49)^2,"")</f>
        <v>1.4071216960332463E-4</v>
      </c>
      <c r="H50" s="32">
        <f>IFERROR(('2a) logm_x(t)'!H49-'2a) logm_x(t)'!G49-'2a)answer'!$C49)^2,"")</f>
        <v>2.0631345538456849E-3</v>
      </c>
      <c r="I50" s="32">
        <f>IFERROR(('2a) logm_x(t)'!I49-'2a) logm_x(t)'!H49-'2a)answer'!$C49)^2,"")</f>
        <v>1.3403985206686465E-3</v>
      </c>
      <c r="J50" s="32">
        <f>IFERROR(('2a) logm_x(t)'!J49-'2a) logm_x(t)'!I49-'2a)answer'!$C49)^2,"")</f>
        <v>3.7932211016350002E-3</v>
      </c>
      <c r="K50" s="32">
        <f>IFERROR(('2a) logm_x(t)'!K49-'2a) logm_x(t)'!J49-'2a)answer'!$C49)^2,"")</f>
        <v>1.4590603846310563E-3</v>
      </c>
      <c r="L50" s="32">
        <f>IFERROR(('2a) logm_x(t)'!L49-'2a) logm_x(t)'!K49-'2a)answer'!$C49)^2,"")</f>
        <v>4.8529629138729675E-3</v>
      </c>
      <c r="M50" s="32">
        <f>IFERROR(('2a) logm_x(t)'!M49-'2a) logm_x(t)'!L49-'2a)answer'!$C49)^2,"")</f>
        <v>2.1694917404601415E-4</v>
      </c>
      <c r="N50" s="32">
        <f>IFERROR(('2a) logm_x(t)'!N49-'2a) logm_x(t)'!M49-'2a)answer'!$C49)^2,"")</f>
        <v>1.4009717199116223E-2</v>
      </c>
      <c r="O50" s="32">
        <f>IFERROR(('2a) logm_x(t)'!O49-'2a) logm_x(t)'!N49-'2a)answer'!$C49)^2,"")</f>
        <v>1.6854682661301763E-2</v>
      </c>
      <c r="P50" s="32">
        <f>IFERROR(('2a) logm_x(t)'!P49-'2a) logm_x(t)'!O49-'2a)answer'!$C49)^2,"")</f>
        <v>2.5196844327345435E-2</v>
      </c>
      <c r="Q50" s="32">
        <f>IFERROR(('2a) logm_x(t)'!Q49-'2a) logm_x(t)'!P49-'2a)answer'!$C49)^2,"")</f>
        <v>2.4484569384499756E-2</v>
      </c>
      <c r="R50" s="32">
        <f>IFERROR(('2a) logm_x(t)'!R49-'2a) logm_x(t)'!Q49-'2a)answer'!$C49)^2,"")</f>
        <v>2.9955173791306271E-3</v>
      </c>
      <c r="S50" s="32">
        <f>IFERROR(('2a) logm_x(t)'!S49-'2a) logm_x(t)'!R49-'2a)answer'!$C49)^2,"")</f>
        <v>8.9606568059639752E-3</v>
      </c>
      <c r="T50" s="32">
        <f>IFERROR(('2a) logm_x(t)'!T49-'2a) logm_x(t)'!S49-'2a)answer'!$C49)^2,"")</f>
        <v>3.2115685769575866E-2</v>
      </c>
      <c r="U50" s="32">
        <f>IFERROR(('2a) logm_x(t)'!U49-'2a) logm_x(t)'!T49-'2a)answer'!$C49)^2,"")</f>
        <v>1.5059092617967528E-3</v>
      </c>
      <c r="V50" s="32">
        <f>IFERROR(('2a) logm_x(t)'!V49-'2a) logm_x(t)'!U49-'2a)answer'!$C49)^2,"")</f>
        <v>1.2066597156153353E-3</v>
      </c>
      <c r="W50" s="32">
        <f>IFERROR(('2a) logm_x(t)'!W49-'2a) logm_x(t)'!V49-'2a)answer'!$C49)^2,"")</f>
        <v>3.8197023781222222E-3</v>
      </c>
      <c r="X50" s="32">
        <f>IFERROR(('2a) logm_x(t)'!X49-'2a) logm_x(t)'!W49-'2a)answer'!$C49)^2,"")</f>
        <v>2.0963590029996471E-2</v>
      </c>
      <c r="Y50" s="32">
        <f>IFERROR(('2a) logm_x(t)'!Y49-'2a) logm_x(t)'!X49-'2a)answer'!$C49)^2,"")</f>
        <v>4.7105853738875025E-4</v>
      </c>
      <c r="Z50" s="32">
        <f>IFERROR(('2a) logm_x(t)'!Z49-'2a) logm_x(t)'!Y49-'2a)answer'!$C49)^2,"")</f>
        <v>4.7072440868585188E-3</v>
      </c>
      <c r="AA50" s="32">
        <f>IFERROR(('2a) logm_x(t)'!AA49-'2a) logm_x(t)'!Z49-'2a)answer'!$C49)^2,"")</f>
        <v>9.9202072673544334E-2</v>
      </c>
      <c r="AB50" s="32">
        <f>IFERROR(('2a) logm_x(t)'!AB49-'2a) logm_x(t)'!AA49-'2a)answer'!$C49)^2,"")</f>
        <v>1.8729592075596359E-2</v>
      </c>
      <c r="AC50" s="32">
        <f>IFERROR(('2a) logm_x(t)'!AC49-'2a) logm_x(t)'!AB49-'2a)answer'!$C49)^2,"")</f>
        <v>6.7324983279181344E-3</v>
      </c>
      <c r="AD50" s="32">
        <f>IFERROR(('2a) logm_x(t)'!AD49-'2a) logm_x(t)'!AC49-'2a)answer'!$C49)^2,"")</f>
        <v>6.9436272458110668E-3</v>
      </c>
      <c r="AE50" s="32">
        <f>IFERROR(('2a) logm_x(t)'!AE49-'2a) logm_x(t)'!AD49-'2a)answer'!$C49)^2,"")</f>
        <v>6.9562890163546735E-4</v>
      </c>
      <c r="AF50" s="32">
        <f>IFERROR(('2a) logm_x(t)'!AF49-'2a) logm_x(t)'!AE49-'2a)answer'!$C49)^2,"")</f>
        <v>9.4778950477129933E-3</v>
      </c>
      <c r="AG50" s="32">
        <f>IFERROR(('2a) logm_x(t)'!AG49-'2a) logm_x(t)'!AF49-'2a)answer'!$C49)^2,"")</f>
        <v>1.4596401171355513E-2</v>
      </c>
      <c r="AH50" s="32">
        <f>IFERROR(('2a) logm_x(t)'!AH49-'2a) logm_x(t)'!AG49-'2a)answer'!$C49)^2,"")</f>
        <v>1.4541978820211668E-2</v>
      </c>
      <c r="AI50" s="32">
        <f>IFERROR(('2a) logm_x(t)'!AI49-'2a) logm_x(t)'!AH49-'2a)answer'!$C49)^2,"")</f>
        <v>7.9740387369769933E-5</v>
      </c>
      <c r="AJ50" s="32">
        <f>IFERROR(('2a) logm_x(t)'!AJ49-'2a) logm_x(t)'!AI49-'2a)answer'!$C49)^2,"")</f>
        <v>4.3462761281249408E-3</v>
      </c>
      <c r="AK50" s="32">
        <f>IFERROR(('2a) logm_x(t)'!AK49-'2a) logm_x(t)'!AJ49-'2a)answer'!$C49)^2,"")</f>
        <v>4.2121525539929646E-3</v>
      </c>
      <c r="AL50" s="32">
        <f>IFERROR(('2a) logm_x(t)'!AL49-'2a) logm_x(t)'!AK49-'2a)answer'!$C49)^2,"")</f>
        <v>1.4530195436477515E-2</v>
      </c>
      <c r="AM50" s="32">
        <f>IFERROR(('2a) logm_x(t)'!AM49-'2a) logm_x(t)'!AL49-'2a)answer'!$C49)^2,"")</f>
        <v>6.8351666174212158E-5</v>
      </c>
      <c r="AN50" s="32">
        <f>IFERROR(('2a) logm_x(t)'!AN49-'2a) logm_x(t)'!AM49-'2a)answer'!$C49)^2,"")</f>
        <v>1.5037370913007895E-5</v>
      </c>
      <c r="AO50" s="32">
        <f>IFERROR(('2a) logm_x(t)'!AO49-'2a) logm_x(t)'!AN49-'2a)answer'!$C49)^2,"")</f>
        <v>3.6231217667324145E-3</v>
      </c>
      <c r="AP50" s="32">
        <f>IFERROR(('2a) logm_x(t)'!AP49-'2a) logm_x(t)'!AO49-'2a)answer'!$C49)^2,"")</f>
        <v>2.3718525410711459E-2</v>
      </c>
      <c r="AQ50" s="32">
        <f>IFERROR(('2a) logm_x(t)'!AQ49-'2a) logm_x(t)'!AP49-'2a)answer'!$C49)^2,"")</f>
        <v>1.0961680406723043E-3</v>
      </c>
      <c r="AR50" s="32">
        <f>IFERROR(('2a) logm_x(t)'!AR49-'2a) logm_x(t)'!AQ49-'2a)answer'!$C49)^2,"")</f>
        <v>1.6088901975532064E-2</v>
      </c>
      <c r="AS50" s="32">
        <f>IFERROR(('2a) logm_x(t)'!AS49-'2a) logm_x(t)'!AR49-'2a)answer'!$C49)^2,"")</f>
        <v>4.8578598203408097E-6</v>
      </c>
      <c r="AT50" s="32">
        <f>IFERROR(('2a) logm_x(t)'!AT49-'2a) logm_x(t)'!AS49-'2a)answer'!$C49)^2,"")</f>
        <v>1.2133916604105748E-3</v>
      </c>
      <c r="AU50" s="32">
        <f>IFERROR(('2a) logm_x(t)'!AU49-'2a) logm_x(t)'!AT49-'2a)answer'!$C49)^2,"")</f>
        <v>4.6804245863215537E-3</v>
      </c>
      <c r="AV50" s="32">
        <f>IFERROR(('2a) logm_x(t)'!AV49-'2a) logm_x(t)'!AU49-'2a)answer'!$C49)^2,"")</f>
        <v>1.1966708991400022E-2</v>
      </c>
      <c r="AW50" s="32">
        <f>IFERROR(('2a) logm_x(t)'!AW49-'2a) logm_x(t)'!AV49-'2a)answer'!$C49)^2,"")</f>
        <v>4.5184362857026324E-3</v>
      </c>
      <c r="AX50" s="32">
        <f>IFERROR(('2a) logm_x(t)'!AX49-'2a) logm_x(t)'!AW49-'2a)answer'!$C49)^2,"")</f>
        <v>4.7039951100645563E-3</v>
      </c>
      <c r="AY50" s="32">
        <f>IFERROR(('2a) logm_x(t)'!AY49-'2a) logm_x(t)'!AX49-'2a)answer'!$C49)^2,"")</f>
        <v>1.39565700666514E-3</v>
      </c>
      <c r="AZ50" s="32">
        <f>IFERROR(('2a) logm_x(t)'!AZ49-'2a) logm_x(t)'!AY49-'2a)answer'!$C49)^2,"")</f>
        <v>2.5979038979146779E-3</v>
      </c>
      <c r="BA50" s="32">
        <f>IFERROR(('2a) logm_x(t)'!BA49-'2a) logm_x(t)'!AZ49-'2a)answer'!$C49)^2,"")</f>
        <v>4.2972948054573E-4</v>
      </c>
      <c r="BB50" s="32">
        <f>IFERROR(('2a) logm_x(t)'!BB49-'2a) logm_x(t)'!BA49-'2a)answer'!$C49)^2,"")</f>
        <v>1.581869378007295E-3</v>
      </c>
      <c r="BC50" s="32">
        <f>IFERROR(('2a) logm_x(t)'!BC49-'2a) logm_x(t)'!BB49-'2a)answer'!$C49)^2,"")</f>
        <v>8.0323992506924798E-3</v>
      </c>
      <c r="BD50" s="32">
        <f>IFERROR(('2a) logm_x(t)'!BD49-'2a) logm_x(t)'!BC49-'2a)answer'!$C49)^2,"")</f>
        <v>1.2391366210032725E-2</v>
      </c>
      <c r="BE50" s="32">
        <f>IFERROR(('2a) logm_x(t)'!BE49-'2a) logm_x(t)'!BD49-'2a)answer'!$C49)^2,"")</f>
        <v>1.3441513766967136E-3</v>
      </c>
      <c r="BF50" s="32">
        <f>IFERROR(('2a) logm_x(t)'!BF49-'2a) logm_x(t)'!BE49-'2a)answer'!$C49)^2,"")</f>
        <v>1.3130264489310331E-2</v>
      </c>
      <c r="BG50" s="32">
        <f>IFERROR(('2a) logm_x(t)'!BG49-'2a) logm_x(t)'!BF49-'2a)answer'!$C49)^2,"")</f>
        <v>1.7911802349613114E-2</v>
      </c>
      <c r="BH50" s="32">
        <f>IFERROR(('2a) logm_x(t)'!BH49-'2a) logm_x(t)'!BG49-'2a)answer'!$C49)^2,"")</f>
        <v>1.0186733513231612E-3</v>
      </c>
      <c r="BI50" s="32">
        <f>IFERROR(('2a) logm_x(t)'!BI49-'2a) logm_x(t)'!BH49-'2a)answer'!$C49)^2,"")</f>
        <v>1.6990661465708747E-3</v>
      </c>
      <c r="BJ50" s="32">
        <f>IFERROR(('2a) logm_x(t)'!BJ49-'2a) logm_x(t)'!BI49-'2a)answer'!$C49)^2,"")</f>
        <v>3.9497260713169434E-3</v>
      </c>
      <c r="BK50" s="32">
        <f>IFERROR(('2a) logm_x(t)'!BK49-'2a) logm_x(t)'!BJ49-'2a)answer'!$C49)^2,"")</f>
        <v>5.7521742683458271E-5</v>
      </c>
      <c r="BL50" s="32">
        <f>IFERROR(('2a) logm_x(t)'!BL49-'2a) logm_x(t)'!BK49-'2a)answer'!$C49)^2,"")</f>
        <v>1.7769665009314248E-2</v>
      </c>
      <c r="BM50" s="32">
        <f>IFERROR(('2a) logm_x(t)'!BM49-'2a) logm_x(t)'!BL49-'2a)answer'!$C49)^2,"")</f>
        <v>2.6695350102360189E-3</v>
      </c>
      <c r="BN50" s="32">
        <f>IFERROR(('2a) logm_x(t)'!BN49-'2a) logm_x(t)'!BM49-'2a)answer'!$C49)^2,"")</f>
        <v>6.1867845153310098E-5</v>
      </c>
      <c r="BO50" s="32">
        <f>IFERROR(('2a) logm_x(t)'!BO49-'2a) logm_x(t)'!BN49-'2a)answer'!$C49)^2,"")</f>
        <v>8.7700874606143114E-4</v>
      </c>
      <c r="BP50" s="32">
        <f>IFERROR(('2a) logm_x(t)'!BP49-'2a) logm_x(t)'!BO49-'2a)answer'!$C49)^2,"")</f>
        <v>4.2258358011334232E-4</v>
      </c>
      <c r="BQ50" s="32">
        <f>IFERROR(('2a) logm_x(t)'!BQ49-'2a) logm_x(t)'!BP49-'2a)answer'!$C49)^2,"")</f>
        <v>1.8736432397633573E-4</v>
      </c>
      <c r="BR50" s="32">
        <f>IFERROR(('2a) logm_x(t)'!BR49-'2a) logm_x(t)'!BQ49-'2a)answer'!$C49)^2,"")</f>
        <v>8.1591075388559847E-4</v>
      </c>
      <c r="BS50" s="32">
        <f>IFERROR(('2a) logm_x(t)'!BS49-'2a) logm_x(t)'!BR49-'2a)answer'!$C49)^2,"")</f>
        <v>2.2038224377533611E-3</v>
      </c>
      <c r="BT50" s="32">
        <f>IFERROR(('2a) logm_x(t)'!BT49-'2a) logm_x(t)'!BS49-'2a)answer'!$C49)^2,"")</f>
        <v>2.9052850947009726E-4</v>
      </c>
      <c r="BU50" s="32">
        <f>IFERROR(('2a) logm_x(t)'!BU49-'2a) logm_x(t)'!BT49-'2a)answer'!$C49)^2,"")</f>
        <v>6.8595219389529184E-3</v>
      </c>
      <c r="BV50" s="32">
        <f>IFERROR(('2a) logm_x(t)'!BV49-'2a) logm_x(t)'!BU49-'2a)answer'!$C49)^2,"")</f>
        <v>1.9240272984827729E-2</v>
      </c>
      <c r="BW50" s="32">
        <f>IFERROR(('2a) logm_x(t)'!BW49-'2a) logm_x(t)'!BV49-'2a)answer'!$C49)^2,"")</f>
        <v>3.7041657010136373E-6</v>
      </c>
      <c r="BX50" s="32">
        <f>IFERROR(('2a) logm_x(t)'!BX49-'2a) logm_x(t)'!BW49-'2a)answer'!$C49)^2,"")</f>
        <v>2.620623989523042E-2</v>
      </c>
      <c r="BY50" s="32">
        <f>IFERROR(('2a) logm_x(t)'!BY49-'2a) logm_x(t)'!BX49-'2a)answer'!$C49)^2,"")</f>
        <v>1.4690978877098715E-2</v>
      </c>
      <c r="BZ50" s="32">
        <f>IFERROR(('2a) logm_x(t)'!BZ49-'2a) logm_x(t)'!BY49-'2a)answer'!$C49)^2,"")</f>
        <v>1.2777402302947227E-2</v>
      </c>
      <c r="CA50" s="32">
        <f>IFERROR(('2a) logm_x(t)'!CA49-'2a) logm_x(t)'!BZ49-'2a)answer'!$C49)^2,"")</f>
        <v>1.2441919660604757E-3</v>
      </c>
      <c r="CB50" s="32">
        <f>IFERROR(('2a) logm_x(t)'!CB49-'2a) logm_x(t)'!CA49-'2a)answer'!$C49)^2,"")</f>
        <v>4.0256285641624995E-3</v>
      </c>
      <c r="CC50" s="32">
        <f>IFERROR(('2a) logm_x(t)'!CC49-'2a) logm_x(t)'!CB49-'2a)answer'!$C49)^2,"")</f>
        <v>1.1660585794996791E-3</v>
      </c>
      <c r="CD50" s="32">
        <f>IFERROR(('2a) logm_x(t)'!CD49-'2a) logm_x(t)'!CC49-'2a)answer'!$C49)^2,"")</f>
        <v>5.0896363110332112E-3</v>
      </c>
      <c r="CE50" s="32">
        <f>IFERROR(('2a) logm_x(t)'!CE49-'2a) logm_x(t)'!CD49-'2a)answer'!$C49)^2,"")</f>
        <v>2.0128163834121877E-2</v>
      </c>
      <c r="CF50" s="32">
        <f>IFERROR(('2a) logm_x(t)'!CF49-'2a) logm_x(t)'!CE49-'2a)answer'!$C49)^2,"")</f>
        <v>4.1850951784655514E-6</v>
      </c>
      <c r="CG50" s="32">
        <f>IFERROR(('2a) logm_x(t)'!CG49-'2a) logm_x(t)'!CF49-'2a)answer'!$C49)^2,"")</f>
        <v>2.0503617795393939E-4</v>
      </c>
      <c r="CH50" s="32">
        <f>IFERROR(('2a) logm_x(t)'!CH49-'2a) logm_x(t)'!CG49-'2a)answer'!$C49)^2,"")</f>
        <v>4.9179217758801375E-3</v>
      </c>
      <c r="CI50" s="32">
        <f>IFERROR(('2a) logm_x(t)'!CI49-'2a) logm_x(t)'!CH49-'2a)answer'!$C49)^2,"")</f>
        <v>1.4379811057968249E-3</v>
      </c>
      <c r="CJ50" s="32">
        <f>IFERROR(('2a) logm_x(t)'!CJ49-'2a) logm_x(t)'!CI49-'2a)answer'!$C49)^2,"")</f>
        <v>5.754454618628632E-5</v>
      </c>
      <c r="CK50" s="32">
        <f>IFERROR(('2a) logm_x(t)'!CK49-'2a) logm_x(t)'!CJ49-'2a)answer'!$C49)^2,"")</f>
        <v>2.2893151103685525E-3</v>
      </c>
      <c r="CL50" s="32">
        <f>IFERROR(('2a) logm_x(t)'!CL49-'2a) logm_x(t)'!CK49-'2a)answer'!$C49)^2,"")</f>
        <v>1.4566785758318483E-2</v>
      </c>
      <c r="CM50" s="32">
        <f>IFERROR(('2a) logm_x(t)'!CM49-'2a) logm_x(t)'!CL49-'2a)answer'!$C49)^2,"")</f>
        <v>9.8064370596618166E-3</v>
      </c>
      <c r="CN50" s="32">
        <f>IFERROR(('2a) logm_x(t)'!CN49-'2a) logm_x(t)'!CM49-'2a)answer'!$C49)^2,"")</f>
        <v>4.9602956385556597E-3</v>
      </c>
      <c r="CT50" s="31">
        <f t="shared" si="4"/>
        <v>46</v>
      </c>
      <c r="CU50" s="32">
        <f>('2a) logm_x(t)'!C49-'2a) logm_x(t)'!B49-'2a)answer'!$C49)/$CP$5</f>
        <v>-0.12389198322770498</v>
      </c>
      <c r="CV50" s="32">
        <f>('2a) logm_x(t)'!D49-'2a) logm_x(t)'!C49-'2a)answer'!$C49)/$CP$5</f>
        <v>0.41179671123448014</v>
      </c>
      <c r="CW50" s="32">
        <f>('2a) logm_x(t)'!E49-'2a) logm_x(t)'!D49-'2a)answer'!$C49)/$CP$5</f>
        <v>0.15303507451467677</v>
      </c>
      <c r="CX50" s="32">
        <f>('2a) logm_x(t)'!F49-'2a) logm_x(t)'!E49-'2a)answer'!$C49)/$CP$5</f>
        <v>0.13146323112482031</v>
      </c>
      <c r="CY50" s="32">
        <f>('2a) logm_x(t)'!G49-'2a) logm_x(t)'!F49-'2a)answer'!$C49)/$CP$5</f>
        <v>-8.4988077071048884E-2</v>
      </c>
      <c r="CZ50" s="32">
        <f>('2a) logm_x(t)'!H49-'2a) logm_x(t)'!G49-'2a)answer'!$C49)/$CP$5</f>
        <v>-0.32542877378080615</v>
      </c>
      <c r="DA50" s="32">
        <f>('2a) logm_x(t)'!I49-'2a) logm_x(t)'!H49-'2a)answer'!$C49)/$CP$5</f>
        <v>0.26230655477718867</v>
      </c>
      <c r="DB50" s="32">
        <f>('2a) logm_x(t)'!J49-'2a) logm_x(t)'!I49-'2a)answer'!$C49)/$CP$5</f>
        <v>-0.44126171879866594</v>
      </c>
      <c r="DC50" s="32">
        <f>('2a) logm_x(t)'!K49-'2a) logm_x(t)'!J49-'2a)answer'!$C49)/$CP$5</f>
        <v>-0.27367101717046799</v>
      </c>
      <c r="DD50" s="32">
        <f>('2a) logm_x(t)'!L49-'2a) logm_x(t)'!K49-'2a)answer'!$C49)/$CP$5</f>
        <v>-0.49910929699060336</v>
      </c>
      <c r="DE50" s="32">
        <f>('2a) logm_x(t)'!M49-'2a) logm_x(t)'!L49-'2a)answer'!$C49)/$CP$5</f>
        <v>-0.10552884233703133</v>
      </c>
      <c r="DF50" s="32">
        <f>('2a) logm_x(t)'!N49-'2a) logm_x(t)'!M49-'2a)answer'!$C49)/$CP$5</f>
        <v>0.84802148945956091</v>
      </c>
      <c r="DG50" s="32">
        <f>('2a) logm_x(t)'!O49-'2a) logm_x(t)'!N49-'2a)answer'!$C49)/$CP$5</f>
        <v>0.93014887132846513</v>
      </c>
      <c r="DH50" s="32">
        <f>('2a) logm_x(t)'!P49-'2a) logm_x(t)'!O49-'2a)answer'!$C49)/$CP$5</f>
        <v>-1.1372743645909229</v>
      </c>
      <c r="DI50" s="32">
        <f>('2a) logm_x(t)'!Q49-'2a) logm_x(t)'!P49-'2a)answer'!$C49)/$CP$5</f>
        <v>1.1210846561132783</v>
      </c>
      <c r="DJ50" s="32">
        <f>('2a) logm_x(t)'!R49-'2a) logm_x(t)'!Q49-'2a)answer'!$C49)/$CP$5</f>
        <v>-0.39212821747301368</v>
      </c>
      <c r="DK50" s="32">
        <f>('2a) logm_x(t)'!S49-'2a) logm_x(t)'!R49-'2a)answer'!$C49)/$CP$5</f>
        <v>-0.6782067305861943</v>
      </c>
      <c r="DL50" s="32">
        <f>('2a) logm_x(t)'!T49-'2a) logm_x(t)'!S49-'2a)answer'!$C49)/$CP$5</f>
        <v>1.2839578692298381</v>
      </c>
      <c r="DM50" s="32">
        <f>('2a) logm_x(t)'!U49-'2a) logm_x(t)'!T49-'2a)answer'!$C49)/$CP$5</f>
        <v>-0.27802994612968773</v>
      </c>
      <c r="DN50" s="32">
        <f>('2a) logm_x(t)'!V49-'2a) logm_x(t)'!U49-'2a)answer'!$C49)/$CP$5</f>
        <v>-0.24887689531146726</v>
      </c>
      <c r="DO50" s="32">
        <f>('2a) logm_x(t)'!W49-'2a) logm_x(t)'!V49-'2a)answer'!$C49)/$CP$5</f>
        <v>0.44279931046282056</v>
      </c>
      <c r="DP50" s="32">
        <f>('2a) logm_x(t)'!X49-'2a) logm_x(t)'!W49-'2a)answer'!$C49)/$CP$5</f>
        <v>-1.0373492620781124</v>
      </c>
      <c r="DQ50" s="32">
        <f>('2a) logm_x(t)'!Y49-'2a) logm_x(t)'!X49-'2a)answer'!$C49)/$CP$5</f>
        <v>-0.15549972059826936</v>
      </c>
      <c r="DR50" s="32">
        <f>('2a) logm_x(t)'!Z49-'2a) logm_x(t)'!Y49-'2a)answer'!$C49)/$CP$5</f>
        <v>-0.49155886486938755</v>
      </c>
      <c r="DS50" s="32">
        <f>('2a) logm_x(t)'!AA49-'2a) logm_x(t)'!Z49-'2a)answer'!$C49)/$CP$5</f>
        <v>2.2565894139523852</v>
      </c>
      <c r="DT50" s="32">
        <f>('2a) logm_x(t)'!AB49-'2a) logm_x(t)'!AA49-'2a)answer'!$C49)/$CP$5</f>
        <v>-0.98051972044356961</v>
      </c>
      <c r="DU50" s="32">
        <f>('2a) logm_x(t)'!AC49-'2a) logm_x(t)'!AB49-'2a)answer'!$C49)/$CP$5</f>
        <v>-0.58786864979159859</v>
      </c>
      <c r="DV50" s="32">
        <f>('2a) logm_x(t)'!AD49-'2a) logm_x(t)'!AC49-'2a)answer'!$C49)/$CP$5</f>
        <v>0.5970151783872728</v>
      </c>
      <c r="DW50" s="32">
        <f>('2a) logm_x(t)'!AE49-'2a) logm_x(t)'!AD49-'2a)answer'!$C49)/$CP$5</f>
        <v>0.18896483045404519</v>
      </c>
      <c r="DX50" s="32">
        <f>('2a) logm_x(t)'!AF49-'2a) logm_x(t)'!AE49-'2a)answer'!$C49)/$CP$5</f>
        <v>-0.69750627821510758</v>
      </c>
      <c r="DY50" s="32">
        <f>('2a) logm_x(t)'!AG49-'2a) logm_x(t)'!AF49-'2a)answer'!$C49)/$CP$5</f>
        <v>0.86559565736546518</v>
      </c>
      <c r="DZ50" s="32">
        <f>('2a) logm_x(t)'!AH49-'2a) logm_x(t)'!AG49-'2a)answer'!$C49)/$CP$5</f>
        <v>-0.86398047351446949</v>
      </c>
      <c r="EA50" s="32">
        <f>('2a) logm_x(t)'!AI49-'2a) logm_x(t)'!AH49-'2a)answer'!$C49)/$CP$5</f>
        <v>-6.3978100812463287E-2</v>
      </c>
      <c r="EB50" s="32">
        <f>('2a) logm_x(t)'!AJ49-'2a) logm_x(t)'!AI49-'2a)answer'!$C49)/$CP$5</f>
        <v>0.47233576421574364</v>
      </c>
      <c r="EC50" s="32">
        <f>('2a) logm_x(t)'!AK49-'2a) logm_x(t)'!AJ49-'2a)answer'!$C49)/$CP$5</f>
        <v>-0.46499064905254162</v>
      </c>
      <c r="ED50" s="32">
        <f>('2a) logm_x(t)'!AL49-'2a) logm_x(t)'!AK49-'2a)answer'!$C49)/$CP$5</f>
        <v>0.8636303603434532</v>
      </c>
      <c r="EE50" s="32">
        <f>('2a) logm_x(t)'!AM49-'2a) logm_x(t)'!AL49-'2a)answer'!$C49)/$CP$5</f>
        <v>5.9233408770770053E-2</v>
      </c>
      <c r="EF50" s="32">
        <f>('2a) logm_x(t)'!AN49-'2a) logm_x(t)'!AM49-'2a)answer'!$C49)/$CP$5</f>
        <v>-2.7782935423487039E-2</v>
      </c>
      <c r="EG50" s="32">
        <f>('2a) logm_x(t)'!AO49-'2a) logm_x(t)'!AN49-'2a)answer'!$C49)/$CP$5</f>
        <v>-0.43125449864056131</v>
      </c>
      <c r="EH50" s="32">
        <f>('2a) logm_x(t)'!AP49-'2a) logm_x(t)'!AO49-'2a)answer'!$C49)/$CP$5</f>
        <v>1.1034077145325922</v>
      </c>
      <c r="EI50" s="32">
        <f>('2a) logm_x(t)'!AQ49-'2a) logm_x(t)'!AP49-'2a)answer'!$C49)/$CP$5</f>
        <v>-0.23720876985366282</v>
      </c>
      <c r="EJ50" s="32">
        <f>('2a) logm_x(t)'!AR49-'2a) logm_x(t)'!AQ49-'2a)answer'!$C49)/$CP$5</f>
        <v>0.9087729178029772</v>
      </c>
      <c r="EK50" s="32">
        <f>('2a) logm_x(t)'!AS49-'2a) logm_x(t)'!AR49-'2a)answer'!$C49)/$CP$5</f>
        <v>-1.5791182860171383E-2</v>
      </c>
      <c r="EL50" s="32">
        <f>('2a) logm_x(t)'!AT49-'2a) logm_x(t)'!AS49-'2a)answer'!$C49)/$CP$5</f>
        <v>-0.24957017080491514</v>
      </c>
      <c r="EM50" s="32">
        <f>('2a) logm_x(t)'!AU49-'2a) logm_x(t)'!AT49-'2a)answer'!$C49)/$CP$5</f>
        <v>-0.49015653744393395</v>
      </c>
      <c r="EN50" s="32">
        <f>('2a) logm_x(t)'!AV49-'2a) logm_x(t)'!AU49-'2a)answer'!$C49)/$CP$5</f>
        <v>0.78375358133041517</v>
      </c>
      <c r="EO50" s="32">
        <f>('2a) logm_x(t)'!AW49-'2a) logm_x(t)'!AV49-'2a)answer'!$C49)/$CP$5</f>
        <v>-0.48159975212949974</v>
      </c>
      <c r="EP50" s="32">
        <f>('2a) logm_x(t)'!AX49-'2a) logm_x(t)'!AW49-'2a)answer'!$C49)/$CP$5</f>
        <v>0.49138919669551462</v>
      </c>
      <c r="EQ50" s="32">
        <f>('2a) logm_x(t)'!AY49-'2a) logm_x(t)'!AX49-'2a)answer'!$C49)/$CP$5</f>
        <v>0.26765879811733617</v>
      </c>
      <c r="ER50" s="32">
        <f>('2a) logm_x(t)'!AZ49-'2a) logm_x(t)'!AY49-'2a)answer'!$C49)/$CP$5</f>
        <v>0.3651772502927772</v>
      </c>
      <c r="ES50" s="32">
        <f>('2a) logm_x(t)'!BA49-'2a) logm_x(t)'!AZ49-'2a)answer'!$C49)/$CP$5</f>
        <v>-0.14852164391985717</v>
      </c>
      <c r="ET50" s="32">
        <f>('2a) logm_x(t)'!BB49-'2a) logm_x(t)'!BA49-'2a)answer'!$C49)/$CP$5</f>
        <v>-0.28495578808744609</v>
      </c>
      <c r="EU50" s="32">
        <f>('2a) logm_x(t)'!BC49-'2a) logm_x(t)'!BB49-'2a)answer'!$C49)/$CP$5</f>
        <v>0.64211795938665917</v>
      </c>
      <c r="EV50" s="32">
        <f>('2a) logm_x(t)'!BD49-'2a) logm_x(t)'!BC49-'2a)answer'!$C49)/$CP$5</f>
        <v>-0.79753870621672329</v>
      </c>
      <c r="EW50" s="32">
        <f>('2a) logm_x(t)'!BE49-'2a) logm_x(t)'!BD49-'2a)answer'!$C49)/$CP$5</f>
        <v>-0.26267350186479421</v>
      </c>
      <c r="EX50" s="32">
        <f>('2a) logm_x(t)'!BF49-'2a) logm_x(t)'!BE49-'2a)answer'!$C49)/$CP$5</f>
        <v>0.82097306845153295</v>
      </c>
      <c r="EY50" s="32">
        <f>('2a) logm_x(t)'!BG49-'2a) logm_x(t)'!BF49-'2a)answer'!$C49)/$CP$5</f>
        <v>-0.95887460651706902</v>
      </c>
      <c r="EZ50" s="32">
        <f>('2a) logm_x(t)'!BH49-'2a) logm_x(t)'!BG49-'2a)answer'!$C49)/$CP$5</f>
        <v>0.22867023912998466</v>
      </c>
      <c r="FA50" s="32">
        <f>('2a) logm_x(t)'!BI49-'2a) logm_x(t)'!BH49-'2a)answer'!$C49)/$CP$5</f>
        <v>0.29532303078549099</v>
      </c>
      <c r="FB50" s="32">
        <f>('2a) logm_x(t)'!BJ49-'2a) logm_x(t)'!BI49-'2a)answer'!$C49)/$CP$5</f>
        <v>-0.4502727468649404</v>
      </c>
      <c r="FC50" s="32">
        <f>('2a) logm_x(t)'!BK49-'2a) logm_x(t)'!BJ49-'2a)answer'!$C49)/$CP$5</f>
        <v>-5.4338568217043075E-2</v>
      </c>
      <c r="FD50" s="32">
        <f>('2a) logm_x(t)'!BL49-'2a) logm_x(t)'!BK49-'2a)answer'!$C49)/$CP$5</f>
        <v>-0.95506250139115689</v>
      </c>
      <c r="FE50" s="32">
        <f>('2a) logm_x(t)'!BM49-'2a) logm_x(t)'!BL49-'2a)answer'!$C49)/$CP$5</f>
        <v>-0.37017747079965335</v>
      </c>
      <c r="FF50" s="32">
        <f>('2a) logm_x(t)'!BN49-'2a) logm_x(t)'!BM49-'2a)answer'!$C49)/$CP$5</f>
        <v>5.6353989706921667E-2</v>
      </c>
      <c r="FG50" s="32">
        <f>('2a) logm_x(t)'!BO49-'2a) logm_x(t)'!BN49-'2a)answer'!$C49)/$CP$5</f>
        <v>0.21217496323662846</v>
      </c>
      <c r="FH50" s="32">
        <f>('2a) logm_x(t)'!BP49-'2a) logm_x(t)'!BO49-'2a)answer'!$C49)/$CP$5</f>
        <v>-0.14728159625016582</v>
      </c>
      <c r="FI50" s="32">
        <f>('2a) logm_x(t)'!BQ49-'2a) logm_x(t)'!BP49-'2a)answer'!$C49)/$CP$5</f>
        <v>9.8069875419818195E-2</v>
      </c>
      <c r="FJ50" s="32">
        <f>('2a) logm_x(t)'!BR49-'2a) logm_x(t)'!BQ49-'2a)answer'!$C49)/$CP$5</f>
        <v>-0.20465082607287099</v>
      </c>
      <c r="FK50" s="32">
        <f>('2a) logm_x(t)'!BS49-'2a) logm_x(t)'!BR49-'2a)answer'!$C49)/$CP$5</f>
        <v>-0.33634151308811683</v>
      </c>
      <c r="FL50" s="32">
        <f>('2a) logm_x(t)'!BT49-'2a) logm_x(t)'!BS49-'2a)answer'!$C49)/$CP$5</f>
        <v>-0.12211993131984718</v>
      </c>
      <c r="FM50" s="32">
        <f>('2a) logm_x(t)'!BU49-'2a) logm_x(t)'!BT49-'2a)answer'!$C49)/$CP$5</f>
        <v>-0.59338846279191404</v>
      </c>
      <c r="FN50" s="32">
        <f>('2a) logm_x(t)'!BV49-'2a) logm_x(t)'!BU49-'2a)answer'!$C49)/$CP$5</f>
        <v>0.99379724436038686</v>
      </c>
      <c r="FO50" s="32">
        <f>('2a) logm_x(t)'!BW49-'2a) logm_x(t)'!BV49-'2a)answer'!$C49)/$CP$5</f>
        <v>1.3789146204891993E-2</v>
      </c>
      <c r="FP50" s="32">
        <f>('2a) logm_x(t)'!BX49-'2a) logm_x(t)'!BW49-'2a)answer'!$C49)/$CP$5</f>
        <v>-1.1598305116048835</v>
      </c>
      <c r="FQ50" s="32">
        <f>('2a) logm_x(t)'!BY49-'2a) logm_x(t)'!BX49-'2a)answer'!$C49)/$CP$5</f>
        <v>0.86839545250310723</v>
      </c>
      <c r="FR50" s="32">
        <f>('2a) logm_x(t)'!BZ49-'2a) logm_x(t)'!BY49-'2a)answer'!$C49)/$CP$5</f>
        <v>-0.80986654300432415</v>
      </c>
      <c r="FS50" s="32">
        <f>('2a) logm_x(t)'!CA49-'2a) logm_x(t)'!BZ49-'2a)answer'!$C49)/$CP$5</f>
        <v>0.25271782182917135</v>
      </c>
      <c r="FT50" s="32">
        <f>('2a) logm_x(t)'!CB49-'2a) logm_x(t)'!CA49-'2a)answer'!$C49)/$CP$5</f>
        <v>0.45457863884319644</v>
      </c>
      <c r="FU50" s="32">
        <f>('2a) logm_x(t)'!CC49-'2a) logm_x(t)'!CB49-'2a)answer'!$C49)/$CP$5</f>
        <v>-0.24465402085983992</v>
      </c>
      <c r="FV50" s="32">
        <f>('2a) logm_x(t)'!CD49-'2a) logm_x(t)'!CC49-'2a)answer'!$C49)/$CP$5</f>
        <v>-0.51113491543701517</v>
      </c>
      <c r="FW50" s="32">
        <f>('2a) logm_x(t)'!CE49-'2a) logm_x(t)'!CD49-'2a)answer'!$C49)/$CP$5</f>
        <v>1.0164692681573451</v>
      </c>
      <c r="FX50" s="32">
        <f>('2a) logm_x(t)'!CF49-'2a) logm_x(t)'!CE49-'2a)answer'!$C49)/$CP$5</f>
        <v>1.4656991737139375E-2</v>
      </c>
      <c r="FY50" s="32">
        <f>('2a) logm_x(t)'!CG49-'2a) logm_x(t)'!CF49-'2a)answer'!$C49)/$CP$5</f>
        <v>0.10259056513599377</v>
      </c>
      <c r="FZ50" s="32">
        <f>('2a) logm_x(t)'!CH49-'2a) logm_x(t)'!CG49-'2a)answer'!$C49)/$CP$5</f>
        <v>-0.50243858248843332</v>
      </c>
      <c r="GA50" s="32">
        <f>('2a) logm_x(t)'!CI49-'2a) logm_x(t)'!CH49-'2a)answer'!$C49)/$CP$5</f>
        <v>0.27168694054440212</v>
      </c>
      <c r="GB50" s="32">
        <f>('2a) logm_x(t)'!CJ49-'2a) logm_x(t)'!CI49-'2a)answer'!$C49)/$CP$5</f>
        <v>-5.4349337943885724E-2</v>
      </c>
      <c r="GC50" s="32">
        <f>('2a) logm_x(t)'!CK49-'2a) logm_x(t)'!CJ49-'2a)answer'!$C49)/$CP$5</f>
        <v>0.34280327376818659</v>
      </c>
      <c r="GD50" s="32">
        <f>('2a) logm_x(t)'!CL49-'2a) logm_x(t)'!CK49-'2a)answer'!$C49)/$CP$5</f>
        <v>-0.86471708500841127</v>
      </c>
      <c r="GE50" s="32">
        <f>('2a) logm_x(t)'!CM49-'2a) logm_x(t)'!CL49-'2a)answer'!$C49)/$CP$5</f>
        <v>0.70949247891453271</v>
      </c>
      <c r="GF50" s="32">
        <f>('2a) logm_x(t)'!CN49-'2a) logm_x(t)'!CM49-'2a)answer'!$C49)/$CP$5</f>
        <v>-0.50459849887350994</v>
      </c>
    </row>
    <row r="51" spans="1:188" x14ac:dyDescent="0.25">
      <c r="A51" s="31">
        <f>'2a) logm_x(t)'!A50</f>
        <v>47</v>
      </c>
      <c r="B51" s="32"/>
      <c r="C51" s="32">
        <f>IFERROR(('2a) logm_x(t)'!C50-'2a) logm_x(t)'!B50-'2a)answer'!$C50)^2,"")</f>
        <v>9.6258659007140567E-4</v>
      </c>
      <c r="D51" s="32">
        <f>IFERROR(('2a) logm_x(t)'!D50-'2a) logm_x(t)'!C50-'2a)answer'!$C50)^2,"")</f>
        <v>8.0862899778606626E-4</v>
      </c>
      <c r="E51" s="32">
        <f>IFERROR(('2a) logm_x(t)'!E50-'2a) logm_x(t)'!D50-'2a)answer'!$C50)^2,"")</f>
        <v>3.794027581681513E-3</v>
      </c>
      <c r="F51" s="32">
        <f>IFERROR(('2a) logm_x(t)'!F50-'2a) logm_x(t)'!E50-'2a)answer'!$C50)^2,"")</f>
        <v>6.6302539979319897E-3</v>
      </c>
      <c r="G51" s="32">
        <f>IFERROR(('2a) logm_x(t)'!G50-'2a) logm_x(t)'!F50-'2a)answer'!$C50)^2,"")</f>
        <v>7.0581997311474935E-3</v>
      </c>
      <c r="H51" s="32">
        <f>IFERROR(('2a) logm_x(t)'!H50-'2a) logm_x(t)'!G50-'2a)answer'!$C50)^2,"")</f>
        <v>8.9805796379008687E-4</v>
      </c>
      <c r="I51" s="32">
        <f>IFERROR(('2a) logm_x(t)'!I50-'2a) logm_x(t)'!H50-'2a)answer'!$C50)^2,"")</f>
        <v>6.1374591343453186E-4</v>
      </c>
      <c r="J51" s="32">
        <f>IFERROR(('2a) logm_x(t)'!J50-'2a) logm_x(t)'!I50-'2a)answer'!$C50)^2,"")</f>
        <v>3.3912787527730619E-4</v>
      </c>
      <c r="K51" s="32">
        <f>IFERROR(('2a) logm_x(t)'!K50-'2a) logm_x(t)'!J50-'2a)answer'!$C50)^2,"")</f>
        <v>3.5285381262224885E-2</v>
      </c>
      <c r="L51" s="32">
        <f>IFERROR(('2a) logm_x(t)'!L50-'2a) logm_x(t)'!K50-'2a)answer'!$C50)^2,"")</f>
        <v>1.5467993182184257E-3</v>
      </c>
      <c r="M51" s="32">
        <f>IFERROR(('2a) logm_x(t)'!M50-'2a) logm_x(t)'!L50-'2a)answer'!$C50)^2,"")</f>
        <v>2.0208970204104774E-4</v>
      </c>
      <c r="N51" s="32">
        <f>IFERROR(('2a) logm_x(t)'!N50-'2a) logm_x(t)'!M50-'2a)answer'!$C50)^2,"")</f>
        <v>5.6700772624357545E-3</v>
      </c>
      <c r="O51" s="32">
        <f>IFERROR(('2a) logm_x(t)'!O50-'2a) logm_x(t)'!N50-'2a)answer'!$C50)^2,"")</f>
        <v>1.9733526136587172E-4</v>
      </c>
      <c r="P51" s="32">
        <f>IFERROR(('2a) logm_x(t)'!P50-'2a) logm_x(t)'!O50-'2a)answer'!$C50)^2,"")</f>
        <v>3.2383210819955217E-2</v>
      </c>
      <c r="Q51" s="32">
        <f>IFERROR(('2a) logm_x(t)'!Q50-'2a) logm_x(t)'!P50-'2a)answer'!$C50)^2,"")</f>
        <v>9.655703527218517E-3</v>
      </c>
      <c r="R51" s="32">
        <f>IFERROR(('2a) logm_x(t)'!R50-'2a) logm_x(t)'!Q50-'2a)answer'!$C50)^2,"")</f>
        <v>1.9983468277491603E-2</v>
      </c>
      <c r="S51" s="32">
        <f>IFERROR(('2a) logm_x(t)'!S50-'2a) logm_x(t)'!R50-'2a)answer'!$C50)^2,"")</f>
        <v>4.6382606925952009E-2</v>
      </c>
      <c r="T51" s="32">
        <f>IFERROR(('2a) logm_x(t)'!T50-'2a) logm_x(t)'!S50-'2a)answer'!$C50)^2,"")</f>
        <v>1.0208971492057265E-2</v>
      </c>
      <c r="U51" s="32">
        <f>IFERROR(('2a) logm_x(t)'!U50-'2a) logm_x(t)'!T50-'2a)answer'!$C50)^2,"")</f>
        <v>5.4569477966957868E-3</v>
      </c>
      <c r="V51" s="32">
        <f>IFERROR(('2a) logm_x(t)'!V50-'2a) logm_x(t)'!U50-'2a)answer'!$C50)^2,"")</f>
        <v>8.9120137300307579E-3</v>
      </c>
      <c r="W51" s="32">
        <f>IFERROR(('2a) logm_x(t)'!W50-'2a) logm_x(t)'!V50-'2a)answer'!$C50)^2,"")</f>
        <v>2.8669646590564653E-2</v>
      </c>
      <c r="X51" s="32">
        <f>IFERROR(('2a) logm_x(t)'!X50-'2a) logm_x(t)'!W50-'2a)answer'!$C50)^2,"")</f>
        <v>2.1420176377085049E-3</v>
      </c>
      <c r="Y51" s="32">
        <f>IFERROR(('2a) logm_x(t)'!Y50-'2a) logm_x(t)'!X50-'2a)answer'!$C50)^2,"")</f>
        <v>3.7747025348773576E-2</v>
      </c>
      <c r="Z51" s="32">
        <f>IFERROR(('2a) logm_x(t)'!Z50-'2a) logm_x(t)'!Y50-'2a)answer'!$C50)^2,"")</f>
        <v>2.5339894859918105E-3</v>
      </c>
      <c r="AA51" s="32">
        <f>IFERROR(('2a) logm_x(t)'!AA50-'2a) logm_x(t)'!Z50-'2a)answer'!$C50)^2,"")</f>
        <v>2.5207149053293439E-3</v>
      </c>
      <c r="AB51" s="32">
        <f>IFERROR(('2a) logm_x(t)'!AB50-'2a) logm_x(t)'!AA50-'2a)answer'!$C50)^2,"")</f>
        <v>6.0573019235069567E-2</v>
      </c>
      <c r="AC51" s="32">
        <f>IFERROR(('2a) logm_x(t)'!AC50-'2a) logm_x(t)'!AB50-'2a)answer'!$C50)^2,"")</f>
        <v>3.9921720210360371E-3</v>
      </c>
      <c r="AD51" s="32">
        <f>IFERROR(('2a) logm_x(t)'!AD50-'2a) logm_x(t)'!AC50-'2a)answer'!$C50)^2,"")</f>
        <v>1.6379849067958373E-2</v>
      </c>
      <c r="AE51" s="32">
        <f>IFERROR(('2a) logm_x(t)'!AE50-'2a) logm_x(t)'!AD50-'2a)answer'!$C50)^2,"")</f>
        <v>5.7182058043114947E-3</v>
      </c>
      <c r="AF51" s="32">
        <f>IFERROR(('2a) logm_x(t)'!AF50-'2a) logm_x(t)'!AE50-'2a)answer'!$C50)^2,"")</f>
        <v>4.887940051913198E-3</v>
      </c>
      <c r="AG51" s="32">
        <f>IFERROR(('2a) logm_x(t)'!AG50-'2a) logm_x(t)'!AF50-'2a)answer'!$C50)^2,"")</f>
        <v>4.5665247255182682E-4</v>
      </c>
      <c r="AH51" s="32">
        <f>IFERROR(('2a) logm_x(t)'!AH50-'2a) logm_x(t)'!AG50-'2a)answer'!$C50)^2,"")</f>
        <v>1.579136043424376E-2</v>
      </c>
      <c r="AI51" s="32">
        <f>IFERROR(('2a) logm_x(t)'!AI50-'2a) logm_x(t)'!AH50-'2a)answer'!$C50)^2,"")</f>
        <v>4.0399570318567889E-4</v>
      </c>
      <c r="AJ51" s="32">
        <f>IFERROR(('2a) logm_x(t)'!AJ50-'2a) logm_x(t)'!AI50-'2a)answer'!$C50)^2,"")</f>
        <v>1.2060166055448346E-4</v>
      </c>
      <c r="AK51" s="32">
        <f>IFERROR(('2a) logm_x(t)'!AK50-'2a) logm_x(t)'!AJ50-'2a)answer'!$C50)^2,"")</f>
        <v>2.1412383205247896E-3</v>
      </c>
      <c r="AL51" s="32">
        <f>IFERROR(('2a) logm_x(t)'!AL50-'2a) logm_x(t)'!AK50-'2a)answer'!$C50)^2,"")</f>
        <v>3.2839974356363021E-3</v>
      </c>
      <c r="AM51" s="32">
        <f>IFERROR(('2a) logm_x(t)'!AM50-'2a) logm_x(t)'!AL50-'2a)answer'!$C50)^2,"")</f>
        <v>2.8252116561122188E-2</v>
      </c>
      <c r="AN51" s="32">
        <f>IFERROR(('2a) logm_x(t)'!AN50-'2a) logm_x(t)'!AM50-'2a)answer'!$C50)^2,"")</f>
        <v>2.9153829416335964E-3</v>
      </c>
      <c r="AO51" s="32">
        <f>IFERROR(('2a) logm_x(t)'!AO50-'2a) logm_x(t)'!AN50-'2a)answer'!$C50)^2,"")</f>
        <v>3.0238253872800445E-4</v>
      </c>
      <c r="AP51" s="32">
        <f>IFERROR(('2a) logm_x(t)'!AP50-'2a) logm_x(t)'!AO50-'2a)answer'!$C50)^2,"")</f>
        <v>9.4061802430469113E-4</v>
      </c>
      <c r="AQ51" s="32">
        <f>IFERROR(('2a) logm_x(t)'!AQ50-'2a) logm_x(t)'!AP50-'2a)answer'!$C50)^2,"")</f>
        <v>1.450844794447404E-2</v>
      </c>
      <c r="AR51" s="32">
        <f>IFERROR(('2a) logm_x(t)'!AR50-'2a) logm_x(t)'!AQ50-'2a)answer'!$C50)^2,"")</f>
        <v>1.5131567463353129E-2</v>
      </c>
      <c r="AS51" s="32">
        <f>IFERROR(('2a) logm_x(t)'!AS50-'2a) logm_x(t)'!AR50-'2a)answer'!$C50)^2,"")</f>
        <v>2.2384128764642762E-2</v>
      </c>
      <c r="AT51" s="32">
        <f>IFERROR(('2a) logm_x(t)'!AT50-'2a) logm_x(t)'!AS50-'2a)answer'!$C50)^2,"")</f>
        <v>9.0703355532678297E-3</v>
      </c>
      <c r="AU51" s="32">
        <f>IFERROR(('2a) logm_x(t)'!AU50-'2a) logm_x(t)'!AT50-'2a)answer'!$C50)^2,"")</f>
        <v>5.5115073539246324E-5</v>
      </c>
      <c r="AV51" s="32">
        <f>IFERROR(('2a) logm_x(t)'!AV50-'2a) logm_x(t)'!AU50-'2a)answer'!$C50)^2,"")</f>
        <v>2.8306675558493779E-2</v>
      </c>
      <c r="AW51" s="32">
        <f>IFERROR(('2a) logm_x(t)'!AW50-'2a) logm_x(t)'!AV50-'2a)answer'!$C50)^2,"")</f>
        <v>5.5995298786343966E-4</v>
      </c>
      <c r="AX51" s="32">
        <f>IFERROR(('2a) logm_x(t)'!AX50-'2a) logm_x(t)'!AW50-'2a)answer'!$C50)^2,"")</f>
        <v>1.9187232752327193E-4</v>
      </c>
      <c r="AY51" s="32">
        <f>IFERROR(('2a) logm_x(t)'!AY50-'2a) logm_x(t)'!AX50-'2a)answer'!$C50)^2,"")</f>
        <v>1.7298749753135037E-3</v>
      </c>
      <c r="AZ51" s="32">
        <f>IFERROR(('2a) logm_x(t)'!AZ50-'2a) logm_x(t)'!AY50-'2a)answer'!$C50)^2,"")</f>
        <v>1.5109529088263303E-2</v>
      </c>
      <c r="BA51" s="32">
        <f>IFERROR(('2a) logm_x(t)'!BA50-'2a) logm_x(t)'!AZ50-'2a)answer'!$C50)^2,"")</f>
        <v>2.624387710397217E-2</v>
      </c>
      <c r="BB51" s="32">
        <f>IFERROR(('2a) logm_x(t)'!BB50-'2a) logm_x(t)'!BA50-'2a)answer'!$C50)^2,"")</f>
        <v>3.361924649774123E-5</v>
      </c>
      <c r="BC51" s="32">
        <f>IFERROR(('2a) logm_x(t)'!BC50-'2a) logm_x(t)'!BB50-'2a)answer'!$C50)^2,"")</f>
        <v>8.1594896588400401E-4</v>
      </c>
      <c r="BD51" s="32">
        <f>IFERROR(('2a) logm_x(t)'!BD50-'2a) logm_x(t)'!BC50-'2a)answer'!$C50)^2,"")</f>
        <v>9.0744870345404772E-7</v>
      </c>
      <c r="BE51" s="32">
        <f>IFERROR(('2a) logm_x(t)'!BE50-'2a) logm_x(t)'!BD50-'2a)answer'!$C50)^2,"")</f>
        <v>2.5197569115014413E-3</v>
      </c>
      <c r="BF51" s="32">
        <f>IFERROR(('2a) logm_x(t)'!BF50-'2a) logm_x(t)'!BE50-'2a)answer'!$C50)^2,"")</f>
        <v>1.2577965269933416E-2</v>
      </c>
      <c r="BG51" s="32">
        <f>IFERROR(('2a) logm_x(t)'!BG50-'2a) logm_x(t)'!BF50-'2a)answer'!$C50)^2,"")</f>
        <v>8.1878354269703944E-4</v>
      </c>
      <c r="BH51" s="32">
        <f>IFERROR(('2a) logm_x(t)'!BH50-'2a) logm_x(t)'!BG50-'2a)answer'!$C50)^2,"")</f>
        <v>7.113099221746045E-4</v>
      </c>
      <c r="BI51" s="32">
        <f>IFERROR(('2a) logm_x(t)'!BI50-'2a) logm_x(t)'!BH50-'2a)answer'!$C50)^2,"")</f>
        <v>5.1601009845306176E-3</v>
      </c>
      <c r="BJ51" s="32">
        <f>IFERROR(('2a) logm_x(t)'!BJ50-'2a) logm_x(t)'!BI50-'2a)answer'!$C50)^2,"")</f>
        <v>3.6035915785973913E-2</v>
      </c>
      <c r="BK51" s="32">
        <f>IFERROR(('2a) logm_x(t)'!BK50-'2a) logm_x(t)'!BJ50-'2a)answer'!$C50)^2,"")</f>
        <v>5.7176330758683877E-3</v>
      </c>
      <c r="BL51" s="32">
        <f>IFERROR(('2a) logm_x(t)'!BL50-'2a) logm_x(t)'!BK50-'2a)answer'!$C50)^2,"")</f>
        <v>5.1645496184478119E-2</v>
      </c>
      <c r="BM51" s="32">
        <f>IFERROR(('2a) logm_x(t)'!BM50-'2a) logm_x(t)'!BL50-'2a)answer'!$C50)^2,"")</f>
        <v>2.1803180228369374E-2</v>
      </c>
      <c r="BN51" s="32">
        <f>IFERROR(('2a) logm_x(t)'!BN50-'2a) logm_x(t)'!BM50-'2a)answer'!$C50)^2,"")</f>
        <v>5.8246592478284525E-4</v>
      </c>
      <c r="BO51" s="32">
        <f>IFERROR(('2a) logm_x(t)'!BO50-'2a) logm_x(t)'!BN50-'2a)answer'!$C50)^2,"")</f>
        <v>3.8820331924783354E-2</v>
      </c>
      <c r="BP51" s="32">
        <f>IFERROR(('2a) logm_x(t)'!BP50-'2a) logm_x(t)'!BO50-'2a)answer'!$C50)^2,"")</f>
        <v>1.5853058546054628E-2</v>
      </c>
      <c r="BQ51" s="32">
        <f>IFERROR(('2a) logm_x(t)'!BQ50-'2a) logm_x(t)'!BP50-'2a)answer'!$C50)^2,"")</f>
        <v>2.0469244212885868E-7</v>
      </c>
      <c r="BR51" s="32">
        <f>IFERROR(('2a) logm_x(t)'!BR50-'2a) logm_x(t)'!BQ50-'2a)answer'!$C50)^2,"")</f>
        <v>8.5489014337303739E-3</v>
      </c>
      <c r="BS51" s="32">
        <f>IFERROR(('2a) logm_x(t)'!BS50-'2a) logm_x(t)'!BR50-'2a)answer'!$C50)^2,"")</f>
        <v>8.3237840834828811E-3</v>
      </c>
      <c r="BT51" s="32">
        <f>IFERROR(('2a) logm_x(t)'!BT50-'2a) logm_x(t)'!BS50-'2a)answer'!$C50)^2,"")</f>
        <v>2.7998123843087155E-3</v>
      </c>
      <c r="BU51" s="32">
        <f>IFERROR(('2a) logm_x(t)'!BU50-'2a) logm_x(t)'!BT50-'2a)answer'!$C50)^2,"")</f>
        <v>1.0746585409617725E-2</v>
      </c>
      <c r="BV51" s="32">
        <f>IFERROR(('2a) logm_x(t)'!BV50-'2a) logm_x(t)'!BU50-'2a)answer'!$C50)^2,"")</f>
        <v>1.0193105746402029E-7</v>
      </c>
      <c r="BW51" s="32">
        <f>IFERROR(('2a) logm_x(t)'!BW50-'2a) logm_x(t)'!BV50-'2a)answer'!$C50)^2,"")</f>
        <v>3.4035135820946021E-2</v>
      </c>
      <c r="BX51" s="32">
        <f>IFERROR(('2a) logm_x(t)'!BX50-'2a) logm_x(t)'!BW50-'2a)answer'!$C50)^2,"")</f>
        <v>2.8552308593965941E-2</v>
      </c>
      <c r="BY51" s="32">
        <f>IFERROR(('2a) logm_x(t)'!BY50-'2a) logm_x(t)'!BX50-'2a)answer'!$C50)^2,"")</f>
        <v>7.9152023026687825E-4</v>
      </c>
      <c r="BZ51" s="32">
        <f>IFERROR(('2a) logm_x(t)'!BZ50-'2a) logm_x(t)'!BY50-'2a)answer'!$C50)^2,"")</f>
        <v>2.3879219217533788E-3</v>
      </c>
      <c r="CA51" s="32">
        <f>IFERROR(('2a) logm_x(t)'!CA50-'2a) logm_x(t)'!BZ50-'2a)answer'!$C50)^2,"")</f>
        <v>5.3569430434967434E-4</v>
      </c>
      <c r="CB51" s="32">
        <f>IFERROR(('2a) logm_x(t)'!CB50-'2a) logm_x(t)'!CA50-'2a)answer'!$C50)^2,"")</f>
        <v>8.2630942865273663E-5</v>
      </c>
      <c r="CC51" s="32">
        <f>IFERROR(('2a) logm_x(t)'!CC50-'2a) logm_x(t)'!CB50-'2a)answer'!$C50)^2,"")</f>
        <v>2.2073434702575082E-4</v>
      </c>
      <c r="CD51" s="32">
        <f>IFERROR(('2a) logm_x(t)'!CD50-'2a) logm_x(t)'!CC50-'2a)answer'!$C50)^2,"")</f>
        <v>7.0278540948150224E-4</v>
      </c>
      <c r="CE51" s="32">
        <f>IFERROR(('2a) logm_x(t)'!CE50-'2a) logm_x(t)'!CD50-'2a)answer'!$C50)^2,"")</f>
        <v>1.4142522880641098E-2</v>
      </c>
      <c r="CF51" s="32">
        <f>IFERROR(('2a) logm_x(t)'!CF50-'2a) logm_x(t)'!CE50-'2a)answer'!$C50)^2,"")</f>
        <v>1.1712230253226024E-3</v>
      </c>
      <c r="CG51" s="32">
        <f>IFERROR(('2a) logm_x(t)'!CG50-'2a) logm_x(t)'!CF50-'2a)answer'!$C50)^2,"")</f>
        <v>2.2789961050715172E-4</v>
      </c>
      <c r="CH51" s="32">
        <f>IFERROR(('2a) logm_x(t)'!CH50-'2a) logm_x(t)'!CG50-'2a)answer'!$C50)^2,"")</f>
        <v>4.474274878600743E-4</v>
      </c>
      <c r="CI51" s="32">
        <f>IFERROR(('2a) logm_x(t)'!CI50-'2a) logm_x(t)'!CH50-'2a)answer'!$C50)^2,"")</f>
        <v>5.9617442194040402E-6</v>
      </c>
      <c r="CJ51" s="32">
        <f>IFERROR(('2a) logm_x(t)'!CJ50-'2a) logm_x(t)'!CI50-'2a)answer'!$C50)^2,"")</f>
        <v>1.4098046454478179E-2</v>
      </c>
      <c r="CK51" s="32">
        <f>IFERROR(('2a) logm_x(t)'!CK50-'2a) logm_x(t)'!CJ50-'2a)answer'!$C50)^2,"")</f>
        <v>1.3977119410140718E-3</v>
      </c>
      <c r="CL51" s="32">
        <f>IFERROR(('2a) logm_x(t)'!CL50-'2a) logm_x(t)'!CK50-'2a)answer'!$C50)^2,"")</f>
        <v>3.0936586736040895E-4</v>
      </c>
      <c r="CM51" s="32">
        <f>IFERROR(('2a) logm_x(t)'!CM50-'2a) logm_x(t)'!CL50-'2a)answer'!$C50)^2,"")</f>
        <v>2.0595791150473772E-3</v>
      </c>
      <c r="CN51" s="32">
        <f>IFERROR(('2a) logm_x(t)'!CN50-'2a) logm_x(t)'!CM50-'2a)answer'!$C50)^2,"")</f>
        <v>9.4563175921474583E-3</v>
      </c>
      <c r="CT51" s="31">
        <f t="shared" si="4"/>
        <v>47</v>
      </c>
      <c r="CU51" s="32">
        <f>('2a) logm_x(t)'!C50-'2a) logm_x(t)'!B50-'2a)answer'!$C50)/$CP$5</f>
        <v>-0.22228598265216579</v>
      </c>
      <c r="CV51" s="32">
        <f>('2a) logm_x(t)'!D50-'2a) logm_x(t)'!C50-'2a)answer'!$C50)/$CP$5</f>
        <v>0.20373555608235133</v>
      </c>
      <c r="CW51" s="32">
        <f>('2a) logm_x(t)'!E50-'2a) logm_x(t)'!D50-'2a)answer'!$C50)/$CP$5</f>
        <v>-0.44130862482504624</v>
      </c>
      <c r="CX51" s="32">
        <f>('2a) logm_x(t)'!F50-'2a) logm_x(t)'!E50-'2a)answer'!$C50)/$CP$5</f>
        <v>-0.58338768400836094</v>
      </c>
      <c r="CY51" s="32">
        <f>('2a) logm_x(t)'!G50-'2a) logm_x(t)'!F50-'2a)answer'!$C50)/$CP$5</f>
        <v>0.60192051473320551</v>
      </c>
      <c r="CZ51" s="32">
        <f>('2a) logm_x(t)'!H50-'2a) logm_x(t)'!G50-'2a)answer'!$C50)/$CP$5</f>
        <v>0.21470608728718907</v>
      </c>
      <c r="DA51" s="32">
        <f>('2a) logm_x(t)'!I50-'2a) logm_x(t)'!H50-'2a)answer'!$C50)/$CP$5</f>
        <v>-0.17749514571182218</v>
      </c>
      <c r="DB51" s="32">
        <f>('2a) logm_x(t)'!J50-'2a) logm_x(t)'!I50-'2a)answer'!$C50)/$CP$5</f>
        <v>0.13193922168943259</v>
      </c>
      <c r="DC51" s="32">
        <f>('2a) logm_x(t)'!K50-'2a) logm_x(t)'!J50-'2a)answer'!$C50)/$CP$5</f>
        <v>-1.3458280650916923</v>
      </c>
      <c r="DD51" s="32">
        <f>('2a) logm_x(t)'!L50-'2a) logm_x(t)'!K50-'2a)answer'!$C50)/$CP$5</f>
        <v>0.28177934766040025</v>
      </c>
      <c r="DE51" s="32">
        <f>('2a) logm_x(t)'!M50-'2a) logm_x(t)'!L50-'2a)answer'!$C50)/$CP$5</f>
        <v>0.10185075792686686</v>
      </c>
      <c r="DF51" s="32">
        <f>('2a) logm_x(t)'!N50-'2a) logm_x(t)'!M50-'2a)answer'!$C50)/$CP$5</f>
        <v>0.53949405310032927</v>
      </c>
      <c r="DG51" s="32">
        <f>('2a) logm_x(t)'!O50-'2a) logm_x(t)'!N50-'2a)answer'!$C50)/$CP$5</f>
        <v>0.10064553690446844</v>
      </c>
      <c r="DH51" s="32">
        <f>('2a) logm_x(t)'!P50-'2a) logm_x(t)'!O50-'2a)answer'!$C50)/$CP$5</f>
        <v>1.2892944909748847</v>
      </c>
      <c r="DI51" s="32">
        <f>('2a) logm_x(t)'!Q50-'2a) logm_x(t)'!P50-'2a)answer'!$C50)/$CP$5</f>
        <v>-0.70401860226969992</v>
      </c>
      <c r="DJ51" s="32">
        <f>('2a) logm_x(t)'!R50-'2a) logm_x(t)'!Q50-'2a)answer'!$C50)/$CP$5</f>
        <v>-1.0128091263651919</v>
      </c>
      <c r="DK51" s="32">
        <f>('2a) logm_x(t)'!S50-'2a) logm_x(t)'!R50-'2a)answer'!$C50)/$CP$5</f>
        <v>1.5430135882014844</v>
      </c>
      <c r="DL51" s="32">
        <f>('2a) logm_x(t)'!T50-'2a) logm_x(t)'!S50-'2a)answer'!$C50)/$CP$5</f>
        <v>-0.72390765466087126</v>
      </c>
      <c r="DM51" s="32">
        <f>('2a) logm_x(t)'!U50-'2a) logm_x(t)'!T50-'2a)answer'!$C50)/$CP$5</f>
        <v>0.52925756328961682</v>
      </c>
      <c r="DN51" s="32">
        <f>('2a) logm_x(t)'!V50-'2a) logm_x(t)'!U50-'2a)answer'!$C50)/$CP$5</f>
        <v>-0.67636339722785865</v>
      </c>
      <c r="DO51" s="32">
        <f>('2a) logm_x(t)'!W50-'2a) logm_x(t)'!V50-'2a)answer'!$C50)/$CP$5</f>
        <v>1.2131188278169966</v>
      </c>
      <c r="DP51" s="32">
        <f>('2a) logm_x(t)'!X50-'2a) logm_x(t)'!W50-'2a)answer'!$C50)/$CP$5</f>
        <v>-0.33159173311983742</v>
      </c>
      <c r="DQ51" s="32">
        <f>('2a) logm_x(t)'!Y50-'2a) logm_x(t)'!X50-'2a)answer'!$C50)/$CP$5</f>
        <v>-1.3919817448905216</v>
      </c>
      <c r="DR51" s="32">
        <f>('2a) logm_x(t)'!Z50-'2a) logm_x(t)'!Y50-'2a)answer'!$C50)/$CP$5</f>
        <v>-0.36065717591458935</v>
      </c>
      <c r="DS51" s="32">
        <f>('2a) logm_x(t)'!AA50-'2a) logm_x(t)'!Z50-'2a)answer'!$C50)/$CP$5</f>
        <v>0.3597112644708878</v>
      </c>
      <c r="DT51" s="32">
        <f>('2a) logm_x(t)'!AB50-'2a) logm_x(t)'!AA50-'2a)answer'!$C50)/$CP$5</f>
        <v>1.7633226418777628</v>
      </c>
      <c r="DU51" s="32">
        <f>('2a) logm_x(t)'!AC50-'2a) logm_x(t)'!AB50-'2a)answer'!$C50)/$CP$5</f>
        <v>-0.45268572188785056</v>
      </c>
      <c r="DV51" s="32">
        <f>('2a) logm_x(t)'!AD50-'2a) logm_x(t)'!AC50-'2a)answer'!$C50)/$CP$5</f>
        <v>-0.91695309600223507</v>
      </c>
      <c r="DW51" s="32">
        <f>('2a) logm_x(t)'!AE50-'2a) logm_x(t)'!AD50-'2a)answer'!$C50)/$CP$5</f>
        <v>0.54177887168534766</v>
      </c>
      <c r="DX51" s="32">
        <f>('2a) logm_x(t)'!AF50-'2a) logm_x(t)'!AE50-'2a)answer'!$C50)/$CP$5</f>
        <v>0.50090470243553487</v>
      </c>
      <c r="DY51" s="32">
        <f>('2a) logm_x(t)'!AG50-'2a) logm_x(t)'!AF50-'2a)answer'!$C50)/$CP$5</f>
        <v>0.15310348631708864</v>
      </c>
      <c r="DZ51" s="32">
        <f>('2a) logm_x(t)'!AH50-'2a) logm_x(t)'!AG50-'2a)answer'!$C50)/$CP$5</f>
        <v>-0.90033046640626835</v>
      </c>
      <c r="EA51" s="32">
        <f>('2a) logm_x(t)'!AI50-'2a) logm_x(t)'!AH50-'2a)answer'!$C50)/$CP$5</f>
        <v>0.14400598643629675</v>
      </c>
      <c r="EB51" s="32">
        <f>('2a) logm_x(t)'!AJ50-'2a) logm_x(t)'!AI50-'2a)answer'!$C50)/$CP$5</f>
        <v>7.8680809086801307E-2</v>
      </c>
      <c r="EC51" s="32">
        <f>('2a) logm_x(t)'!AK50-'2a) logm_x(t)'!AJ50-'2a)answer'!$C50)/$CP$5</f>
        <v>0.33153140713565199</v>
      </c>
      <c r="ED51" s="32">
        <f>('2a) logm_x(t)'!AL50-'2a) logm_x(t)'!AK50-'2a)answer'!$C50)/$CP$5</f>
        <v>-0.41057601769466462</v>
      </c>
      <c r="EE51" s="32">
        <f>('2a) logm_x(t)'!AM50-'2a) logm_x(t)'!AL50-'2a)answer'!$C50)/$CP$5</f>
        <v>1.204252809164321</v>
      </c>
      <c r="EF51" s="32">
        <f>('2a) logm_x(t)'!AN50-'2a) logm_x(t)'!AM50-'2a)answer'!$C50)/$CP$5</f>
        <v>-0.38684766297944034</v>
      </c>
      <c r="EG51" s="32">
        <f>('2a) logm_x(t)'!AO50-'2a) logm_x(t)'!AN50-'2a)answer'!$C50)/$CP$5</f>
        <v>-0.12458636874417431</v>
      </c>
      <c r="EH51" s="32">
        <f>('2a) logm_x(t)'!AP50-'2a) logm_x(t)'!AO50-'2a)answer'!$C50)/$CP$5</f>
        <v>0.21973478931106705</v>
      </c>
      <c r="EI51" s="32">
        <f>('2a) logm_x(t)'!AQ50-'2a) logm_x(t)'!AP50-'2a)answer'!$C50)/$CP$5</f>
        <v>0.86298381613736475</v>
      </c>
      <c r="EJ51" s="32">
        <f>('2a) logm_x(t)'!AR50-'2a) logm_x(t)'!AQ50-'2a)answer'!$C50)/$CP$5</f>
        <v>-0.88132102852923566</v>
      </c>
      <c r="EK51" s="32">
        <f>('2a) logm_x(t)'!AS50-'2a) logm_x(t)'!AR50-'2a)answer'!$C50)/$CP$5</f>
        <v>1.0719197457434362</v>
      </c>
      <c r="EL51" s="32">
        <f>('2a) logm_x(t)'!AT50-'2a) logm_x(t)'!AS50-'2a)answer'!$C50)/$CP$5</f>
        <v>-0.68234474358939723</v>
      </c>
      <c r="EM51" s="32">
        <f>('2a) logm_x(t)'!AU50-'2a) logm_x(t)'!AT50-'2a)answer'!$C50)/$CP$5</f>
        <v>-5.3189678955172119E-2</v>
      </c>
      <c r="EN51" s="32">
        <f>('2a) logm_x(t)'!AV50-'2a) logm_x(t)'!AU50-'2a)answer'!$C50)/$CP$5</f>
        <v>1.2054150430776884</v>
      </c>
      <c r="EO51" s="32">
        <f>('2a) logm_x(t)'!AW50-'2a) logm_x(t)'!AV50-'2a)answer'!$C50)/$CP$5</f>
        <v>0.16953835171873355</v>
      </c>
      <c r="EP51" s="32">
        <f>('2a) logm_x(t)'!AX50-'2a) logm_x(t)'!AW50-'2a)answer'!$C50)/$CP$5</f>
        <v>9.9242648380105117E-2</v>
      </c>
      <c r="EQ51" s="32">
        <f>('2a) logm_x(t)'!AY50-'2a) logm_x(t)'!AX50-'2a)answer'!$C50)/$CP$5</f>
        <v>-0.29798851878947119</v>
      </c>
      <c r="ER51" s="32">
        <f>('2a) logm_x(t)'!AZ50-'2a) logm_x(t)'!AY50-'2a)answer'!$C50)/$CP$5</f>
        <v>-0.88067899455889764</v>
      </c>
      <c r="ES51" s="32">
        <f>('2a) logm_x(t)'!BA50-'2a) logm_x(t)'!AZ50-'2a)answer'!$C50)/$CP$5</f>
        <v>1.1606630827985829</v>
      </c>
      <c r="ET51" s="32">
        <f>('2a) logm_x(t)'!BB50-'2a) logm_x(t)'!BA50-'2a)answer'!$C50)/$CP$5</f>
        <v>4.1541881361336359E-2</v>
      </c>
      <c r="EU51" s="32">
        <f>('2a) logm_x(t)'!BC50-'2a) logm_x(t)'!BB50-'2a)answer'!$C50)/$CP$5</f>
        <v>-0.20465561827927561</v>
      </c>
      <c r="EV51" s="32">
        <f>('2a) logm_x(t)'!BD50-'2a) logm_x(t)'!BC50-'2a)answer'!$C50)/$CP$5</f>
        <v>-6.8250087989474495E-3</v>
      </c>
      <c r="EW51" s="32">
        <f>('2a) logm_x(t)'!BE50-'2a) logm_x(t)'!BD50-'2a)answer'!$C50)/$CP$5</f>
        <v>0.35964290411843958</v>
      </c>
      <c r="EX51" s="32">
        <f>('2a) logm_x(t)'!BF50-'2a) logm_x(t)'!BE50-'2a)answer'!$C50)/$CP$5</f>
        <v>-0.80352125434888066</v>
      </c>
      <c r="EY51" s="32">
        <f>('2a) logm_x(t)'!BG50-'2a) logm_x(t)'!BF50-'2a)answer'!$C50)/$CP$5</f>
        <v>-0.20501079314049903</v>
      </c>
      <c r="EZ51" s="32">
        <f>('2a) logm_x(t)'!BH50-'2a) logm_x(t)'!BG50-'2a)answer'!$C50)/$CP$5</f>
        <v>-0.19108280451111942</v>
      </c>
      <c r="FA51" s="32">
        <f>('2a) logm_x(t)'!BI50-'2a) logm_x(t)'!BH50-'2a)answer'!$C50)/$CP$5</f>
        <v>0.51466101700690481</v>
      </c>
      <c r="FB51" s="32">
        <f>('2a) logm_x(t)'!BJ50-'2a) logm_x(t)'!BI50-'2a)answer'!$C50)/$CP$5</f>
        <v>-1.360065909586289</v>
      </c>
      <c r="FC51" s="32">
        <f>('2a) logm_x(t)'!BK50-'2a) logm_x(t)'!BJ50-'2a)answer'!$C50)/$CP$5</f>
        <v>0.54175173905403662</v>
      </c>
      <c r="FD51" s="32">
        <f>('2a) logm_x(t)'!BL50-'2a) logm_x(t)'!BK50-'2a)answer'!$C50)/$CP$5</f>
        <v>-1.6282024373041706</v>
      </c>
      <c r="FE51" s="32">
        <f>('2a) logm_x(t)'!BM50-'2a) logm_x(t)'!BL50-'2a)answer'!$C50)/$CP$5</f>
        <v>1.0579182173715389</v>
      </c>
      <c r="FF51" s="32">
        <f>('2a) logm_x(t)'!BN50-'2a) logm_x(t)'!BM50-'2a)answer'!$C50)/$CP$5</f>
        <v>0.17291291613576867</v>
      </c>
      <c r="FG51" s="32">
        <f>('2a) logm_x(t)'!BO50-'2a) logm_x(t)'!BN50-'2a)answer'!$C50)/$CP$5</f>
        <v>-1.4116329778922381</v>
      </c>
      <c r="FH51" s="32">
        <f>('2a) logm_x(t)'!BP50-'2a) logm_x(t)'!BO50-'2a)answer'!$C50)/$CP$5</f>
        <v>0.90208758345312356</v>
      </c>
      <c r="FI51" s="32">
        <f>('2a) logm_x(t)'!BQ50-'2a) logm_x(t)'!BP50-'2a)answer'!$C50)/$CP$5</f>
        <v>-3.2414779905953458E-3</v>
      </c>
      <c r="FJ51" s="32">
        <f>('2a) logm_x(t)'!BR50-'2a) logm_x(t)'!BQ50-'2a)answer'!$C50)/$CP$5</f>
        <v>-0.66244118944414876</v>
      </c>
      <c r="FK51" s="32">
        <f>('2a) logm_x(t)'!BS50-'2a) logm_x(t)'!BR50-'2a)answer'!$C50)/$CP$5</f>
        <v>0.65366100372638614</v>
      </c>
      <c r="FL51" s="32">
        <f>('2a) logm_x(t)'!BT50-'2a) logm_x(t)'!BS50-'2a)answer'!$C50)/$CP$5</f>
        <v>-0.37910249134277946</v>
      </c>
      <c r="FM51" s="32">
        <f>('2a) logm_x(t)'!BU50-'2a) logm_x(t)'!BT50-'2a)answer'!$C50)/$CP$5</f>
        <v>-0.74272393670818437</v>
      </c>
      <c r="FN51" s="32">
        <f>('2a) logm_x(t)'!BV50-'2a) logm_x(t)'!BU50-'2a)answer'!$C50)/$CP$5</f>
        <v>-2.2874174940737228E-3</v>
      </c>
      <c r="FO51" s="32">
        <f>('2a) logm_x(t)'!BW50-'2a) logm_x(t)'!BV50-'2a)answer'!$C50)/$CP$5</f>
        <v>1.3217700817748608</v>
      </c>
      <c r="FP51" s="32">
        <f>('2a) logm_x(t)'!BX50-'2a) logm_x(t)'!BW50-'2a)answer'!$C50)/$CP$5</f>
        <v>-1.2106337801345515</v>
      </c>
      <c r="FQ51" s="32">
        <f>('2a) logm_x(t)'!BY50-'2a) logm_x(t)'!BX50-'2a)answer'!$C50)/$CP$5</f>
        <v>-0.20156874093150737</v>
      </c>
      <c r="FR51" s="32">
        <f>('2a) logm_x(t)'!BZ50-'2a) logm_x(t)'!BY50-'2a)answer'!$C50)/$CP$5</f>
        <v>0.35010816129728517</v>
      </c>
      <c r="FS51" s="32">
        <f>('2a) logm_x(t)'!CA50-'2a) logm_x(t)'!BZ50-'2a)answer'!$C50)/$CP$5</f>
        <v>-0.16582526034460762</v>
      </c>
      <c r="FT51" s="32">
        <f>('2a) logm_x(t)'!CB50-'2a) logm_x(t)'!CA50-'2a)answer'!$C50)/$CP$5</f>
        <v>-6.5127368031593899E-2</v>
      </c>
      <c r="FU51" s="32">
        <f>('2a) logm_x(t)'!CC50-'2a) logm_x(t)'!CB50-'2a)answer'!$C50)/$CP$5</f>
        <v>0.10644545714557098</v>
      </c>
      <c r="FV51" s="32">
        <f>('2a) logm_x(t)'!CD50-'2a) logm_x(t)'!CC50-'2a)answer'!$C50)/$CP$5</f>
        <v>-0.18993436172038602</v>
      </c>
      <c r="FW51" s="32">
        <f>('2a) logm_x(t)'!CE50-'2a) logm_x(t)'!CD50-'2a)answer'!$C50)/$CP$5</f>
        <v>0.85203143578793106</v>
      </c>
      <c r="FX51" s="32">
        <f>('2a) logm_x(t)'!CF50-'2a) logm_x(t)'!CE50-'2a)answer'!$C50)/$CP$5</f>
        <v>-0.24519520572920372</v>
      </c>
      <c r="FY51" s="32">
        <f>('2a) logm_x(t)'!CG50-'2a) logm_x(t)'!CF50-'2a)answer'!$C50)/$CP$5</f>
        <v>-0.10815932415116072</v>
      </c>
      <c r="FZ51" s="32">
        <f>('2a) logm_x(t)'!CH50-'2a) logm_x(t)'!CG50-'2a)answer'!$C50)/$CP$5</f>
        <v>0.15154914976315667</v>
      </c>
      <c r="GA51" s="32">
        <f>('2a) logm_x(t)'!CI50-'2a) logm_x(t)'!CH50-'2a)answer'!$C50)/$CP$5</f>
        <v>1.7493585945328939E-2</v>
      </c>
      <c r="GB51" s="32">
        <f>('2a) logm_x(t)'!CJ50-'2a) logm_x(t)'!CI50-'2a)answer'!$C50)/$CP$5</f>
        <v>0.85069061581958139</v>
      </c>
      <c r="GC51" s="32">
        <f>('2a) logm_x(t)'!CK50-'2a) logm_x(t)'!CJ50-'2a)answer'!$C50)/$CP$5</f>
        <v>-0.26785577307055281</v>
      </c>
      <c r="GD51" s="32">
        <f>('2a) logm_x(t)'!CL50-'2a) logm_x(t)'!CK50-'2a)answer'!$C50)/$CP$5</f>
        <v>-0.12601677798470695</v>
      </c>
      <c r="GE51" s="32">
        <f>('2a) logm_x(t)'!CM50-'2a) logm_x(t)'!CL50-'2a)answer'!$C50)/$CP$5</f>
        <v>0.32514824408768767</v>
      </c>
      <c r="GF51" s="32">
        <f>('2a) logm_x(t)'!CN50-'2a) logm_x(t)'!CM50-'2a)answer'!$C50)/$CP$5</f>
        <v>-0.696711851478657</v>
      </c>
    </row>
    <row r="52" spans="1:188" x14ac:dyDescent="0.25">
      <c r="A52" s="31">
        <f>'2a) logm_x(t)'!A51</f>
        <v>48</v>
      </c>
      <c r="B52" s="32"/>
      <c r="C52" s="32">
        <f>IFERROR(('2a) logm_x(t)'!C51-'2a) logm_x(t)'!B51-'2a)answer'!$C51)^2,"")</f>
        <v>7.0122917067896133E-3</v>
      </c>
      <c r="D52" s="32">
        <f>IFERROR(('2a) logm_x(t)'!D51-'2a) logm_x(t)'!C51-'2a)answer'!$C51)^2,"")</f>
        <v>2.9920931750946576E-4</v>
      </c>
      <c r="E52" s="32">
        <f>IFERROR(('2a) logm_x(t)'!E51-'2a) logm_x(t)'!D51-'2a)answer'!$C51)^2,"")</f>
        <v>1.1208207811015882E-2</v>
      </c>
      <c r="F52" s="32">
        <f>IFERROR(('2a) logm_x(t)'!F51-'2a) logm_x(t)'!E51-'2a)answer'!$C51)^2,"")</f>
        <v>1.1155621822070232E-2</v>
      </c>
      <c r="G52" s="32">
        <f>IFERROR(('2a) logm_x(t)'!G51-'2a) logm_x(t)'!F51-'2a)answer'!$C51)^2,"")</f>
        <v>1.5915618374654659E-3</v>
      </c>
      <c r="H52" s="32">
        <f>IFERROR(('2a) logm_x(t)'!H51-'2a) logm_x(t)'!G51-'2a)answer'!$C51)^2,"")</f>
        <v>1.1258325882293242E-2</v>
      </c>
      <c r="I52" s="32">
        <f>IFERROR(('2a) logm_x(t)'!I51-'2a) logm_x(t)'!H51-'2a)answer'!$C51)^2,"")</f>
        <v>2.1916891565845162E-4</v>
      </c>
      <c r="J52" s="32">
        <f>IFERROR(('2a) logm_x(t)'!J51-'2a) logm_x(t)'!I51-'2a)answer'!$C51)^2,"")</f>
        <v>3.9581069751496957E-3</v>
      </c>
      <c r="K52" s="32">
        <f>IFERROR(('2a) logm_x(t)'!K51-'2a) logm_x(t)'!J51-'2a)answer'!$C51)^2,"")</f>
        <v>1.8999990053125814E-2</v>
      </c>
      <c r="L52" s="32">
        <f>IFERROR(('2a) logm_x(t)'!L51-'2a) logm_x(t)'!K51-'2a)answer'!$C51)^2,"")</f>
        <v>4.0569535114569891E-4</v>
      </c>
      <c r="M52" s="32">
        <f>IFERROR(('2a) logm_x(t)'!M51-'2a) logm_x(t)'!L51-'2a)answer'!$C51)^2,"")</f>
        <v>9.1682117550899913E-3</v>
      </c>
      <c r="N52" s="32">
        <f>IFERROR(('2a) logm_x(t)'!N51-'2a) logm_x(t)'!M51-'2a)answer'!$C51)^2,"")</f>
        <v>1.4815845640195266E-2</v>
      </c>
      <c r="O52" s="32">
        <f>IFERROR(('2a) logm_x(t)'!O51-'2a) logm_x(t)'!N51-'2a)answer'!$C51)^2,"")</f>
        <v>6.128503704640781E-3</v>
      </c>
      <c r="P52" s="32">
        <f>IFERROR(('2a) logm_x(t)'!P51-'2a) logm_x(t)'!O51-'2a)answer'!$C51)^2,"")</f>
        <v>1.2465738805143159E-3</v>
      </c>
      <c r="Q52" s="32">
        <f>IFERROR(('2a) logm_x(t)'!Q51-'2a) logm_x(t)'!P51-'2a)answer'!$C51)^2,"")</f>
        <v>4.3686127615552854E-4</v>
      </c>
      <c r="R52" s="32">
        <f>IFERROR(('2a) logm_x(t)'!R51-'2a) logm_x(t)'!Q51-'2a)answer'!$C51)^2,"")</f>
        <v>2.5773623483285259E-3</v>
      </c>
      <c r="S52" s="32">
        <f>IFERROR(('2a) logm_x(t)'!S51-'2a) logm_x(t)'!R51-'2a)answer'!$C51)^2,"")</f>
        <v>7.7282791700727565E-3</v>
      </c>
      <c r="T52" s="32">
        <f>IFERROR(('2a) logm_x(t)'!T51-'2a) logm_x(t)'!S51-'2a)answer'!$C51)^2,"")</f>
        <v>4.4289344531889879E-6</v>
      </c>
      <c r="U52" s="32">
        <f>IFERROR(('2a) logm_x(t)'!U51-'2a) logm_x(t)'!T51-'2a)answer'!$C51)^2,"")</f>
        <v>2.92271365179599E-3</v>
      </c>
      <c r="V52" s="32">
        <f>IFERROR(('2a) logm_x(t)'!V51-'2a) logm_x(t)'!U51-'2a)answer'!$C51)^2,"")</f>
        <v>3.01755354710642E-4</v>
      </c>
      <c r="W52" s="32">
        <f>IFERROR(('2a) logm_x(t)'!W51-'2a) logm_x(t)'!V51-'2a)answer'!$C51)^2,"")</f>
        <v>1.5005219574588606E-2</v>
      </c>
      <c r="X52" s="32">
        <f>IFERROR(('2a) logm_x(t)'!X51-'2a) logm_x(t)'!W51-'2a)answer'!$C51)^2,"")</f>
        <v>9.6934042853710723E-4</v>
      </c>
      <c r="Y52" s="32">
        <f>IFERROR(('2a) logm_x(t)'!Y51-'2a) logm_x(t)'!X51-'2a)answer'!$C51)^2,"")</f>
        <v>7.9816354742102639E-3</v>
      </c>
      <c r="Z52" s="32">
        <f>IFERROR(('2a) logm_x(t)'!Z51-'2a) logm_x(t)'!Y51-'2a)answer'!$C51)^2,"")</f>
        <v>9.5969981582043839E-5</v>
      </c>
      <c r="AA52" s="32">
        <f>IFERROR(('2a) logm_x(t)'!AA51-'2a) logm_x(t)'!Z51-'2a)answer'!$C51)^2,"")</f>
        <v>8.9331742685370124E-3</v>
      </c>
      <c r="AB52" s="32">
        <f>IFERROR(('2a) logm_x(t)'!AB51-'2a) logm_x(t)'!AA51-'2a)answer'!$C51)^2,"")</f>
        <v>9.8686484401896372E-3</v>
      </c>
      <c r="AC52" s="32">
        <f>IFERROR(('2a) logm_x(t)'!AC51-'2a) logm_x(t)'!AB51-'2a)answer'!$C51)^2,"")</f>
        <v>2.9553890931409477E-2</v>
      </c>
      <c r="AD52" s="32">
        <f>IFERROR(('2a) logm_x(t)'!AD51-'2a) logm_x(t)'!AC51-'2a)answer'!$C51)^2,"")</f>
        <v>7.0501098557626876E-4</v>
      </c>
      <c r="AE52" s="32">
        <f>IFERROR(('2a) logm_x(t)'!AE51-'2a) logm_x(t)'!AD51-'2a)answer'!$C51)^2,"")</f>
        <v>3.6461993576202778E-2</v>
      </c>
      <c r="AF52" s="32">
        <f>IFERROR(('2a) logm_x(t)'!AF51-'2a) logm_x(t)'!AE51-'2a)answer'!$C51)^2,"")</f>
        <v>6.8660614597121656E-3</v>
      </c>
      <c r="AG52" s="32">
        <f>IFERROR(('2a) logm_x(t)'!AG51-'2a) logm_x(t)'!AF51-'2a)answer'!$C51)^2,"")</f>
        <v>3.1272721478880811E-3</v>
      </c>
      <c r="AH52" s="32">
        <f>IFERROR(('2a) logm_x(t)'!AH51-'2a) logm_x(t)'!AG51-'2a)answer'!$C51)^2,"")</f>
        <v>1.0683282178370634E-3</v>
      </c>
      <c r="AI52" s="32">
        <f>IFERROR(('2a) logm_x(t)'!AI51-'2a) logm_x(t)'!AH51-'2a)answer'!$C51)^2,"")</f>
        <v>3.9538329270263634E-4</v>
      </c>
      <c r="AJ52" s="32">
        <f>IFERROR(('2a) logm_x(t)'!AJ51-'2a) logm_x(t)'!AI51-'2a)answer'!$C51)^2,"")</f>
        <v>1.7631122162161878E-4</v>
      </c>
      <c r="AK52" s="32">
        <f>IFERROR(('2a) logm_x(t)'!AK51-'2a) logm_x(t)'!AJ51-'2a)answer'!$C51)^2,"")</f>
        <v>1.7738678865097837E-3</v>
      </c>
      <c r="AL52" s="32">
        <f>IFERROR(('2a) logm_x(t)'!AL51-'2a) logm_x(t)'!AK51-'2a)answer'!$C51)^2,"")</f>
        <v>1.8102188526476078E-5</v>
      </c>
      <c r="AM52" s="32">
        <f>IFERROR(('2a) logm_x(t)'!AM51-'2a) logm_x(t)'!AL51-'2a)answer'!$C51)^2,"")</f>
        <v>1.7949657259021307E-3</v>
      </c>
      <c r="AN52" s="32">
        <f>IFERROR(('2a) logm_x(t)'!AN51-'2a) logm_x(t)'!AM51-'2a)answer'!$C51)^2,"")</f>
        <v>1.9823579468349475E-2</v>
      </c>
      <c r="AO52" s="32">
        <f>IFERROR(('2a) logm_x(t)'!AO51-'2a) logm_x(t)'!AN51-'2a)answer'!$C51)^2,"")</f>
        <v>3.099505888926385E-3</v>
      </c>
      <c r="AP52" s="32">
        <f>IFERROR(('2a) logm_x(t)'!AP51-'2a) logm_x(t)'!AO51-'2a)answer'!$C51)^2,"")</f>
        <v>9.8320940673911412E-5</v>
      </c>
      <c r="AQ52" s="32">
        <f>IFERROR(('2a) logm_x(t)'!AQ51-'2a) logm_x(t)'!AP51-'2a)answer'!$C51)^2,"")</f>
        <v>2.9387452213801527E-2</v>
      </c>
      <c r="AR52" s="32">
        <f>IFERROR(('2a) logm_x(t)'!AR51-'2a) logm_x(t)'!AQ51-'2a)answer'!$C51)^2,"")</f>
        <v>1.9646598263597291E-4</v>
      </c>
      <c r="AS52" s="32">
        <f>IFERROR(('2a) logm_x(t)'!AS51-'2a) logm_x(t)'!AR51-'2a)answer'!$C51)^2,"")</f>
        <v>3.0802833748962677E-3</v>
      </c>
      <c r="AT52" s="32">
        <f>IFERROR(('2a) logm_x(t)'!AT51-'2a) logm_x(t)'!AS51-'2a)answer'!$C51)^2,"")</f>
        <v>1.316457134584412E-6</v>
      </c>
      <c r="AU52" s="32">
        <f>IFERROR(('2a) logm_x(t)'!AU51-'2a) logm_x(t)'!AT51-'2a)answer'!$C51)^2,"")</f>
        <v>9.2495650177478253E-4</v>
      </c>
      <c r="AV52" s="32">
        <f>IFERROR(('2a) logm_x(t)'!AV51-'2a) logm_x(t)'!AU51-'2a)answer'!$C51)^2,"")</f>
        <v>4.9360359085869887E-3</v>
      </c>
      <c r="AW52" s="32">
        <f>IFERROR(('2a) logm_x(t)'!AW51-'2a) logm_x(t)'!AV51-'2a)answer'!$C51)^2,"")</f>
        <v>5.9280504709929261E-5</v>
      </c>
      <c r="AX52" s="32">
        <f>IFERROR(('2a) logm_x(t)'!AX51-'2a) logm_x(t)'!AW51-'2a)answer'!$C51)^2,"")</f>
        <v>2.8073244219008232E-3</v>
      </c>
      <c r="AY52" s="32">
        <f>IFERROR(('2a) logm_x(t)'!AY51-'2a) logm_x(t)'!AX51-'2a)answer'!$C51)^2,"")</f>
        <v>5.7541475285788121E-3</v>
      </c>
      <c r="AZ52" s="32">
        <f>IFERROR(('2a) logm_x(t)'!AZ51-'2a) logm_x(t)'!AY51-'2a)answer'!$C51)^2,"")</f>
        <v>7.0290434604696947E-4</v>
      </c>
      <c r="BA52" s="32">
        <f>IFERROR(('2a) logm_x(t)'!BA51-'2a) logm_x(t)'!AZ51-'2a)answer'!$C51)^2,"")</f>
        <v>2.7890057515141672E-5</v>
      </c>
      <c r="BB52" s="32">
        <f>IFERROR(('2a) logm_x(t)'!BB51-'2a) logm_x(t)'!BA51-'2a)answer'!$C51)^2,"")</f>
        <v>2.3052643007589159E-5</v>
      </c>
      <c r="BC52" s="32">
        <f>IFERROR(('2a) logm_x(t)'!BC51-'2a) logm_x(t)'!BB51-'2a)answer'!$C51)^2,"")</f>
        <v>9.9654471233226252E-3</v>
      </c>
      <c r="BD52" s="32">
        <f>IFERROR(('2a) logm_x(t)'!BD51-'2a) logm_x(t)'!BC51-'2a)answer'!$C51)^2,"")</f>
        <v>5.1208623619822154E-3</v>
      </c>
      <c r="BE52" s="32">
        <f>IFERROR(('2a) logm_x(t)'!BE51-'2a) logm_x(t)'!BD51-'2a)answer'!$C51)^2,"")</f>
        <v>1.7782163769779806E-2</v>
      </c>
      <c r="BF52" s="32">
        <f>IFERROR(('2a) logm_x(t)'!BF51-'2a) logm_x(t)'!BE51-'2a)answer'!$C51)^2,"")</f>
        <v>1.4254698213296882E-2</v>
      </c>
      <c r="BG52" s="32">
        <f>IFERROR(('2a) logm_x(t)'!BG51-'2a) logm_x(t)'!BF51-'2a)answer'!$C51)^2,"")</f>
        <v>1.2890446823185733E-2</v>
      </c>
      <c r="BH52" s="32">
        <f>IFERROR(('2a) logm_x(t)'!BH51-'2a) logm_x(t)'!BG51-'2a)answer'!$C51)^2,"")</f>
        <v>1.091030231508113E-3</v>
      </c>
      <c r="BI52" s="32">
        <f>IFERROR(('2a) logm_x(t)'!BI51-'2a) logm_x(t)'!BH51-'2a)answer'!$C51)^2,"")</f>
        <v>1.3200364232540758E-2</v>
      </c>
      <c r="BJ52" s="32">
        <f>IFERROR(('2a) logm_x(t)'!BJ51-'2a) logm_x(t)'!BI51-'2a)answer'!$C51)^2,"")</f>
        <v>3.1811378255094998E-3</v>
      </c>
      <c r="BK52" s="32">
        <f>IFERROR(('2a) logm_x(t)'!BK51-'2a) logm_x(t)'!BJ51-'2a)answer'!$C51)^2,"")</f>
        <v>1.2548622970004889E-3</v>
      </c>
      <c r="BL52" s="32">
        <f>IFERROR(('2a) logm_x(t)'!BL51-'2a) logm_x(t)'!BK51-'2a)answer'!$C51)^2,"")</f>
        <v>3.4749024680086574E-2</v>
      </c>
      <c r="BM52" s="32">
        <f>IFERROR(('2a) logm_x(t)'!BM51-'2a) logm_x(t)'!BL51-'2a)answer'!$C51)^2,"")</f>
        <v>1.0856936009849424E-2</v>
      </c>
      <c r="BN52" s="32">
        <f>IFERROR(('2a) logm_x(t)'!BN51-'2a) logm_x(t)'!BM51-'2a)answer'!$C51)^2,"")</f>
        <v>7.2830623428958886E-3</v>
      </c>
      <c r="BO52" s="32">
        <f>IFERROR(('2a) logm_x(t)'!BO51-'2a) logm_x(t)'!BN51-'2a)answer'!$C51)^2,"")</f>
        <v>6.3865653942338051E-5</v>
      </c>
      <c r="BP52" s="32">
        <f>IFERROR(('2a) logm_x(t)'!BP51-'2a) logm_x(t)'!BO51-'2a)answer'!$C51)^2,"")</f>
        <v>1.7512168841671756E-3</v>
      </c>
      <c r="BQ52" s="32">
        <f>IFERROR(('2a) logm_x(t)'!BQ51-'2a) logm_x(t)'!BP51-'2a)answer'!$C51)^2,"")</f>
        <v>2.5009156575816087E-2</v>
      </c>
      <c r="BR52" s="32">
        <f>IFERROR(('2a) logm_x(t)'!BR51-'2a) logm_x(t)'!BQ51-'2a)answer'!$C51)^2,"")</f>
        <v>4.3977433246108122E-3</v>
      </c>
      <c r="BS52" s="32">
        <f>IFERROR(('2a) logm_x(t)'!BS51-'2a) logm_x(t)'!BR51-'2a)answer'!$C51)^2,"")</f>
        <v>1.6454843542695152E-3</v>
      </c>
      <c r="BT52" s="32">
        <f>IFERROR(('2a) logm_x(t)'!BT51-'2a) logm_x(t)'!BS51-'2a)answer'!$C51)^2,"")</f>
        <v>2.7260520735534694E-3</v>
      </c>
      <c r="BU52" s="32">
        <f>IFERROR(('2a) logm_x(t)'!BU51-'2a) logm_x(t)'!BT51-'2a)answer'!$C51)^2,"")</f>
        <v>8.2988778701710408E-3</v>
      </c>
      <c r="BV52" s="32">
        <f>IFERROR(('2a) logm_x(t)'!BV51-'2a) logm_x(t)'!BU51-'2a)answer'!$C51)^2,"")</f>
        <v>1.4044937838119558E-3</v>
      </c>
      <c r="BW52" s="32">
        <f>IFERROR(('2a) logm_x(t)'!BW51-'2a) logm_x(t)'!BV51-'2a)answer'!$C51)^2,"")</f>
        <v>3.0566855209173061E-2</v>
      </c>
      <c r="BX52" s="32">
        <f>IFERROR(('2a) logm_x(t)'!BX51-'2a) logm_x(t)'!BW51-'2a)answer'!$C51)^2,"")</f>
        <v>3.8276831806226659E-2</v>
      </c>
      <c r="BY52" s="32">
        <f>IFERROR(('2a) logm_x(t)'!BY51-'2a) logm_x(t)'!BX51-'2a)answer'!$C51)^2,"")</f>
        <v>8.9821937243921741E-3</v>
      </c>
      <c r="BZ52" s="32">
        <f>IFERROR(('2a) logm_x(t)'!BZ51-'2a) logm_x(t)'!BY51-'2a)answer'!$C51)^2,"")</f>
        <v>1.1704509530290891E-5</v>
      </c>
      <c r="CA52" s="32">
        <f>IFERROR(('2a) logm_x(t)'!CA51-'2a) logm_x(t)'!BZ51-'2a)answer'!$C51)^2,"")</f>
        <v>9.433557981521519E-3</v>
      </c>
      <c r="CB52" s="32">
        <f>IFERROR(('2a) logm_x(t)'!CB51-'2a) logm_x(t)'!CA51-'2a)answer'!$C51)^2,"")</f>
        <v>4.022380510001541E-4</v>
      </c>
      <c r="CC52" s="32">
        <f>IFERROR(('2a) logm_x(t)'!CC51-'2a) logm_x(t)'!CB51-'2a)answer'!$C51)^2,"")</f>
        <v>2.4860326417018824E-2</v>
      </c>
      <c r="CD52" s="32">
        <f>IFERROR(('2a) logm_x(t)'!CD51-'2a) logm_x(t)'!CC51-'2a)answer'!$C51)^2,"")</f>
        <v>7.8311531225724927E-4</v>
      </c>
      <c r="CE52" s="32">
        <f>IFERROR(('2a) logm_x(t)'!CE51-'2a) logm_x(t)'!CD51-'2a)answer'!$C51)^2,"")</f>
        <v>2.3664380903339863E-4</v>
      </c>
      <c r="CF52" s="32">
        <f>IFERROR(('2a) logm_x(t)'!CF51-'2a) logm_x(t)'!CE51-'2a)answer'!$C51)^2,"")</f>
        <v>4.1478672753053518E-3</v>
      </c>
      <c r="CG52" s="32">
        <f>IFERROR(('2a) logm_x(t)'!CG51-'2a) logm_x(t)'!CF51-'2a)answer'!$C51)^2,"")</f>
        <v>1.0581725852244745E-2</v>
      </c>
      <c r="CH52" s="32">
        <f>IFERROR(('2a) logm_x(t)'!CH51-'2a) logm_x(t)'!CG51-'2a)answer'!$C51)^2,"")</f>
        <v>2.3035634777346121E-2</v>
      </c>
      <c r="CI52" s="32">
        <f>IFERROR(('2a) logm_x(t)'!CI51-'2a) logm_x(t)'!CH51-'2a)answer'!$C51)^2,"")</f>
        <v>1.4596251872105769E-2</v>
      </c>
      <c r="CJ52" s="32">
        <f>IFERROR(('2a) logm_x(t)'!CJ51-'2a) logm_x(t)'!CI51-'2a)answer'!$C51)^2,"")</f>
        <v>5.3090606970037472E-3</v>
      </c>
      <c r="CK52" s="32">
        <f>IFERROR(('2a) logm_x(t)'!CK51-'2a) logm_x(t)'!CJ51-'2a)answer'!$C51)^2,"")</f>
        <v>4.9588104186689252E-3</v>
      </c>
      <c r="CL52" s="32">
        <f>IFERROR(('2a) logm_x(t)'!CL51-'2a) logm_x(t)'!CK51-'2a)answer'!$C51)^2,"")</f>
        <v>1.3897607998108968E-2</v>
      </c>
      <c r="CM52" s="32">
        <f>IFERROR(('2a) logm_x(t)'!CM51-'2a) logm_x(t)'!CL51-'2a)answer'!$C51)^2,"")</f>
        <v>1.3894888675040559E-3</v>
      </c>
      <c r="CN52" s="32">
        <f>IFERROR(('2a) logm_x(t)'!CN51-'2a) logm_x(t)'!CM51-'2a)answer'!$C51)^2,"")</f>
        <v>3.3295179526328015E-4</v>
      </c>
      <c r="CT52" s="31">
        <f t="shared" si="4"/>
        <v>48</v>
      </c>
      <c r="CU52" s="32">
        <f>('2a) logm_x(t)'!C51-'2a) logm_x(t)'!B51-'2a)answer'!$C51)/$CP$5</f>
        <v>-0.59995981213774885</v>
      </c>
      <c r="CV52" s="32">
        <f>('2a) logm_x(t)'!D51-'2a) logm_x(t)'!C51-'2a)answer'!$C51)/$CP$5</f>
        <v>0.12393093610986129</v>
      </c>
      <c r="CW52" s="32">
        <f>('2a) logm_x(t)'!E51-'2a) logm_x(t)'!D51-'2a)answer'!$C51)/$CP$5</f>
        <v>0.75850816595094483</v>
      </c>
      <c r="CX52" s="32">
        <f>('2a) logm_x(t)'!F51-'2a) logm_x(t)'!E51-'2a)answer'!$C51)/$CP$5</f>
        <v>-0.75672671268413638</v>
      </c>
      <c r="CY52" s="32">
        <f>('2a) logm_x(t)'!G51-'2a) logm_x(t)'!F51-'2a)answer'!$C51)/$CP$5</f>
        <v>0.28582744811450406</v>
      </c>
      <c r="CZ52" s="32">
        <f>('2a) logm_x(t)'!H51-'2a) logm_x(t)'!G51-'2a)answer'!$C51)/$CP$5</f>
        <v>0.76020212832431688</v>
      </c>
      <c r="DA52" s="32">
        <f>('2a) logm_x(t)'!I51-'2a) logm_x(t)'!H51-'2a)answer'!$C51)/$CP$5</f>
        <v>-0.10606733396419578</v>
      </c>
      <c r="DB52" s="32">
        <f>('2a) logm_x(t)'!J51-'2a) logm_x(t)'!I51-'2a)answer'!$C51)/$CP$5</f>
        <v>-0.45075020945324429</v>
      </c>
      <c r="DC52" s="32">
        <f>('2a) logm_x(t)'!K51-'2a) logm_x(t)'!J51-'2a)answer'!$C51)/$CP$5</f>
        <v>-0.98757220924478339</v>
      </c>
      <c r="DD52" s="32">
        <f>('2a) logm_x(t)'!L51-'2a) logm_x(t)'!K51-'2a)answer'!$C51)/$CP$5</f>
        <v>-0.14430859186960143</v>
      </c>
      <c r="DE52" s="32">
        <f>('2a) logm_x(t)'!M51-'2a) logm_x(t)'!L51-'2a)answer'!$C51)/$CP$5</f>
        <v>0.68601638893417927</v>
      </c>
      <c r="DF52" s="32">
        <f>('2a) logm_x(t)'!N51-'2a) logm_x(t)'!M51-'2a)answer'!$C51)/$CP$5</f>
        <v>0.8720781306483375</v>
      </c>
      <c r="DG52" s="32">
        <f>('2a) logm_x(t)'!O51-'2a) logm_x(t)'!N51-'2a)answer'!$C51)/$CP$5</f>
        <v>-0.56087928421220568</v>
      </c>
      <c r="DH52" s="32">
        <f>('2a) logm_x(t)'!P51-'2a) logm_x(t)'!O51-'2a)answer'!$C51)/$CP$5</f>
        <v>0.25295961104901832</v>
      </c>
      <c r="DI52" s="32">
        <f>('2a) logm_x(t)'!Q51-'2a) logm_x(t)'!P51-'2a)answer'!$C51)/$CP$5</f>
        <v>-0.14974900603664629</v>
      </c>
      <c r="DJ52" s="32">
        <f>('2a) logm_x(t)'!R51-'2a) logm_x(t)'!Q51-'2a)answer'!$C51)/$CP$5</f>
        <v>0.36373066220546918</v>
      </c>
      <c r="DK52" s="32">
        <f>('2a) logm_x(t)'!S51-'2a) logm_x(t)'!R51-'2a)answer'!$C51)/$CP$5</f>
        <v>-0.62984483785931222</v>
      </c>
      <c r="DL52" s="32">
        <f>('2a) logm_x(t)'!T51-'2a) logm_x(t)'!S51-'2a)answer'!$C51)/$CP$5</f>
        <v>-1.5077932676418092E-2</v>
      </c>
      <c r="DM52" s="32">
        <f>('2a) logm_x(t)'!U51-'2a) logm_x(t)'!T51-'2a)answer'!$C51)/$CP$5</f>
        <v>0.38733372050535558</v>
      </c>
      <c r="DN52" s="32">
        <f>('2a) logm_x(t)'!V51-'2a) logm_x(t)'!U51-'2a)answer'!$C51)/$CP$5</f>
        <v>-0.12445709683041221</v>
      </c>
      <c r="DO52" s="32">
        <f>('2a) logm_x(t)'!W51-'2a) logm_x(t)'!V51-'2a)answer'!$C51)/$CP$5</f>
        <v>0.87763382046845451</v>
      </c>
      <c r="DP52" s="32">
        <f>('2a) logm_x(t)'!X51-'2a) logm_x(t)'!W51-'2a)answer'!$C51)/$CP$5</f>
        <v>-0.22306443700266682</v>
      </c>
      <c r="DQ52" s="32">
        <f>('2a) logm_x(t)'!Y51-'2a) logm_x(t)'!X51-'2a)answer'!$C51)/$CP$5</f>
        <v>-0.64008569006480265</v>
      </c>
      <c r="DR52" s="32">
        <f>('2a) logm_x(t)'!Z51-'2a) logm_x(t)'!Y51-'2a)answer'!$C51)/$CP$5</f>
        <v>-7.0187517050836645E-2</v>
      </c>
      <c r="DS52" s="32">
        <f>('2a) logm_x(t)'!AA51-'2a) logm_x(t)'!Z51-'2a)answer'!$C51)/$CP$5</f>
        <v>0.67716589420242168</v>
      </c>
      <c r="DT52" s="32">
        <f>('2a) logm_x(t)'!AB51-'2a) logm_x(t)'!AA51-'2a)answer'!$C51)/$CP$5</f>
        <v>-0.71173940736350083</v>
      </c>
      <c r="DU52" s="32">
        <f>('2a) logm_x(t)'!AC51-'2a) logm_x(t)'!AB51-'2a)answer'!$C51)/$CP$5</f>
        <v>1.231684586124604</v>
      </c>
      <c r="DV52" s="32">
        <f>('2a) logm_x(t)'!AD51-'2a) logm_x(t)'!AC51-'2a)answer'!$C51)/$CP$5</f>
        <v>0.19023486542799739</v>
      </c>
      <c r="DW52" s="32">
        <f>('2a) logm_x(t)'!AE51-'2a) logm_x(t)'!AD51-'2a)answer'!$C51)/$CP$5</f>
        <v>-1.3680827863184986</v>
      </c>
      <c r="DX52" s="32">
        <f>('2a) logm_x(t)'!AF51-'2a) logm_x(t)'!AE51-'2a)answer'!$C51)/$CP$5</f>
        <v>0.59367124866121312</v>
      </c>
      <c r="DY52" s="32">
        <f>('2a) logm_x(t)'!AG51-'2a) logm_x(t)'!AF51-'2a)answer'!$C51)/$CP$5</f>
        <v>0.4006591006664536</v>
      </c>
      <c r="DZ52" s="32">
        <f>('2a) logm_x(t)'!AH51-'2a) logm_x(t)'!AG51-'2a)answer'!$C51)/$CP$5</f>
        <v>-0.23417715375666609</v>
      </c>
      <c r="EA52" s="32">
        <f>('2a) logm_x(t)'!AI51-'2a) logm_x(t)'!AH51-'2a)answer'!$C51)/$CP$5</f>
        <v>0.1424627522628831</v>
      </c>
      <c r="EB52" s="32">
        <f>('2a) logm_x(t)'!AJ51-'2a) logm_x(t)'!AI51-'2a)answer'!$C51)/$CP$5</f>
        <v>-9.5133209921407405E-2</v>
      </c>
      <c r="EC52" s="32">
        <f>('2a) logm_x(t)'!AK51-'2a) logm_x(t)'!AJ51-'2a)answer'!$C51)/$CP$5</f>
        <v>-0.30175384253859511</v>
      </c>
      <c r="ED52" s="32">
        <f>('2a) logm_x(t)'!AL51-'2a) logm_x(t)'!AK51-'2a)answer'!$C51)/$CP$5</f>
        <v>3.048300063755835E-2</v>
      </c>
      <c r="EE52" s="32">
        <f>('2a) logm_x(t)'!AM51-'2a) logm_x(t)'!AL51-'2a)answer'!$C51)/$CP$5</f>
        <v>-0.30354302200132355</v>
      </c>
      <c r="EF52" s="32">
        <f>('2a) logm_x(t)'!AN51-'2a) logm_x(t)'!AM51-'2a)answer'!$C51)/$CP$5</f>
        <v>1.008749218906597</v>
      </c>
      <c r="EG52" s="32">
        <f>('2a) logm_x(t)'!AO51-'2a) logm_x(t)'!AN51-'2a)answer'!$C51)/$CP$5</f>
        <v>-0.39887645949631456</v>
      </c>
      <c r="EH52" s="32">
        <f>('2a) logm_x(t)'!AP51-'2a) logm_x(t)'!AO51-'2a)answer'!$C51)/$CP$5</f>
        <v>-7.1042001063849766E-2</v>
      </c>
      <c r="EI52" s="32">
        <f>('2a) logm_x(t)'!AQ51-'2a) logm_x(t)'!AP51-'2a)answer'!$C51)/$CP$5</f>
        <v>1.2282114488000546</v>
      </c>
      <c r="EJ52" s="32">
        <f>('2a) logm_x(t)'!AR51-'2a) logm_x(t)'!AQ51-'2a)answer'!$C51)/$CP$5</f>
        <v>0.10042361613408743</v>
      </c>
      <c r="EK52" s="32">
        <f>('2a) logm_x(t)'!AS51-'2a) logm_x(t)'!AR51-'2a)answer'!$C51)/$CP$5</f>
        <v>-0.39763765990160205</v>
      </c>
      <c r="EL52" s="32">
        <f>('2a) logm_x(t)'!AT51-'2a) logm_x(t)'!AS51-'2a)answer'!$C51)/$CP$5</f>
        <v>-8.220448911806115E-3</v>
      </c>
      <c r="EM52" s="32">
        <f>('2a) logm_x(t)'!AU51-'2a) logm_x(t)'!AT51-'2a)answer'!$C51)/$CP$5</f>
        <v>0.21789779132711098</v>
      </c>
      <c r="EN52" s="32">
        <f>('2a) logm_x(t)'!AV51-'2a) logm_x(t)'!AU51-'2a)answer'!$C51)/$CP$5</f>
        <v>0.50336304553880706</v>
      </c>
      <c r="EO52" s="32">
        <f>('2a) logm_x(t)'!AW51-'2a) logm_x(t)'!AV51-'2a)answer'!$C51)/$CP$5</f>
        <v>-5.5163030828731446E-2</v>
      </c>
      <c r="EP52" s="32">
        <f>('2a) logm_x(t)'!AX51-'2a) logm_x(t)'!AW51-'2a)answer'!$C51)/$CP$5</f>
        <v>0.37961072620187669</v>
      </c>
      <c r="EQ52" s="32">
        <f>('2a) logm_x(t)'!AY51-'2a) logm_x(t)'!AX51-'2a)answer'!$C51)/$CP$5</f>
        <v>-0.54347887731426081</v>
      </c>
      <c r="ER52" s="32">
        <f>('2a) logm_x(t)'!AZ51-'2a) logm_x(t)'!AY51-'2a)answer'!$C51)/$CP$5</f>
        <v>0.18995043290275354</v>
      </c>
      <c r="ES52" s="32">
        <f>('2a) logm_x(t)'!BA51-'2a) logm_x(t)'!AZ51-'2a)answer'!$C51)/$CP$5</f>
        <v>3.7837015972592918E-2</v>
      </c>
      <c r="ET52" s="32">
        <f>('2a) logm_x(t)'!BB51-'2a) logm_x(t)'!BA51-'2a)answer'!$C51)/$CP$5</f>
        <v>-3.4399532134989912E-2</v>
      </c>
      <c r="EU52" s="32">
        <f>('2a) logm_x(t)'!BC51-'2a) logm_x(t)'!BB51-'2a)answer'!$C51)/$CP$5</f>
        <v>0.71522151119489707</v>
      </c>
      <c r="EV52" s="32">
        <f>('2a) logm_x(t)'!BD51-'2a) logm_x(t)'!BC51-'2a)answer'!$C51)/$CP$5</f>
        <v>-0.51270048103918286</v>
      </c>
      <c r="EW52" s="32">
        <f>('2a) logm_x(t)'!BE51-'2a) logm_x(t)'!BD51-'2a)answer'!$C51)/$CP$5</f>
        <v>-0.95539832649248646</v>
      </c>
      <c r="EX52" s="32">
        <f>('2a) logm_x(t)'!BF51-'2a) logm_x(t)'!BE51-'2a)answer'!$C51)/$CP$5</f>
        <v>0.85540382326069209</v>
      </c>
      <c r="EY52" s="32">
        <f>('2a) logm_x(t)'!BG51-'2a) logm_x(t)'!BF51-'2a)answer'!$C51)/$CP$5</f>
        <v>-0.81344118871529825</v>
      </c>
      <c r="EZ52" s="32">
        <f>('2a) logm_x(t)'!BH51-'2a) logm_x(t)'!BG51-'2a)answer'!$C51)/$CP$5</f>
        <v>0.23665221065240125</v>
      </c>
      <c r="FA52" s="32">
        <f>('2a) logm_x(t)'!BI51-'2a) logm_x(t)'!BH51-'2a)answer'!$C51)/$CP$5</f>
        <v>-0.82316165322226886</v>
      </c>
      <c r="FB52" s="32">
        <f>('2a) logm_x(t)'!BJ51-'2a) logm_x(t)'!BI51-'2a)answer'!$C51)/$CP$5</f>
        <v>0.40409494363310799</v>
      </c>
      <c r="FC52" s="32">
        <f>('2a) logm_x(t)'!BK51-'2a) logm_x(t)'!BJ51-'2a)answer'!$C51)/$CP$5</f>
        <v>0.25379917662672896</v>
      </c>
      <c r="FD52" s="32">
        <f>('2a) logm_x(t)'!BL51-'2a) logm_x(t)'!BK51-'2a)answer'!$C51)/$CP$5</f>
        <v>-1.335560245019723</v>
      </c>
      <c r="FE52" s="32">
        <f>('2a) logm_x(t)'!BM51-'2a) logm_x(t)'!BL51-'2a)answer'!$C51)/$CP$5</f>
        <v>0.74652750324460149</v>
      </c>
      <c r="FF52" s="32">
        <f>('2a) logm_x(t)'!BN51-'2a) logm_x(t)'!BM51-'2a)answer'!$C51)/$CP$5</f>
        <v>-0.61143344005314826</v>
      </c>
      <c r="FG52" s="32">
        <f>('2a) logm_x(t)'!BO51-'2a) logm_x(t)'!BN51-'2a)answer'!$C51)/$CP$5</f>
        <v>5.725663952916888E-2</v>
      </c>
      <c r="FH52" s="32">
        <f>('2a) logm_x(t)'!BP51-'2a) logm_x(t)'!BO51-'2a)answer'!$C51)/$CP$5</f>
        <v>0.29982106415673665</v>
      </c>
      <c r="FI52" s="32">
        <f>('2a) logm_x(t)'!BQ51-'2a) logm_x(t)'!BP51-'2a)answer'!$C51)/$CP$5</f>
        <v>-1.133030748856547</v>
      </c>
      <c r="FJ52" s="32">
        <f>('2a) logm_x(t)'!BR51-'2a) logm_x(t)'!BQ51-'2a)answer'!$C51)/$CP$5</f>
        <v>0.47512415738929281</v>
      </c>
      <c r="FK52" s="32">
        <f>('2a) logm_x(t)'!BS51-'2a) logm_x(t)'!BR51-'2a)answer'!$C51)/$CP$5</f>
        <v>-0.29062906988423531</v>
      </c>
      <c r="FL52" s="32">
        <f>('2a) logm_x(t)'!BT51-'2a) logm_x(t)'!BS51-'2a)answer'!$C51)/$CP$5</f>
        <v>0.374075484545763</v>
      </c>
      <c r="FM52" s="32">
        <f>('2a) logm_x(t)'!BU51-'2a) logm_x(t)'!BT51-'2a)answer'!$C51)/$CP$5</f>
        <v>-0.65268233724504121</v>
      </c>
      <c r="FN52" s="32">
        <f>('2a) logm_x(t)'!BV51-'2a) logm_x(t)'!BU51-'2a)answer'!$C51)/$CP$5</f>
        <v>0.26850481866174081</v>
      </c>
      <c r="FO52" s="32">
        <f>('2a) logm_x(t)'!BW51-'2a) logm_x(t)'!BV51-'2a)answer'!$C51)/$CP$5</f>
        <v>-1.2526148419953915</v>
      </c>
      <c r="FP52" s="32">
        <f>('2a) logm_x(t)'!BX51-'2a) logm_x(t)'!BW51-'2a)answer'!$C51)/$CP$5</f>
        <v>1.4017164345157107</v>
      </c>
      <c r="FQ52" s="32">
        <f>('2a) logm_x(t)'!BY51-'2a) logm_x(t)'!BX51-'2a)answer'!$C51)/$CP$5</f>
        <v>-0.67902127561450298</v>
      </c>
      <c r="FR52" s="32">
        <f>('2a) logm_x(t)'!BZ51-'2a) logm_x(t)'!BY51-'2a)answer'!$C51)/$CP$5</f>
        <v>-2.4511437584917594E-2</v>
      </c>
      <c r="FS52" s="32">
        <f>('2a) logm_x(t)'!CA51-'2a) logm_x(t)'!BZ51-'2a)answer'!$C51)/$CP$5</f>
        <v>-0.69587291798500694</v>
      </c>
      <c r="FT52" s="32">
        <f>('2a) logm_x(t)'!CB51-'2a) logm_x(t)'!CA51-'2a)answer'!$C51)/$CP$5</f>
        <v>0.14369238367084539</v>
      </c>
      <c r="FU52" s="32">
        <f>('2a) logm_x(t)'!CC51-'2a) logm_x(t)'!CB51-'2a)answer'!$C51)/$CP$5</f>
        <v>1.1296543700053989</v>
      </c>
      <c r="FV52" s="32">
        <f>('2a) logm_x(t)'!CD51-'2a) logm_x(t)'!CC51-'2a)answer'!$C51)/$CP$5</f>
        <v>-0.20049568544743501</v>
      </c>
      <c r="FW52" s="32">
        <f>('2a) logm_x(t)'!CE51-'2a) logm_x(t)'!CD51-'2a)answer'!$C51)/$CP$5</f>
        <v>-0.11021475687061257</v>
      </c>
      <c r="FX52" s="32">
        <f>('2a) logm_x(t)'!CF51-'2a) logm_x(t)'!CE51-'2a)answer'!$C51)/$CP$5</f>
        <v>0.46142869541144071</v>
      </c>
      <c r="FY52" s="32">
        <f>('2a) logm_x(t)'!CG51-'2a) logm_x(t)'!CF51-'2a)answer'!$C51)/$CP$5</f>
        <v>-0.73700498652489355</v>
      </c>
      <c r="FZ52" s="32">
        <f>('2a) logm_x(t)'!CH51-'2a) logm_x(t)'!CG51-'2a)answer'!$C51)/$CP$5</f>
        <v>1.0874073534552606</v>
      </c>
      <c r="GA52" s="32">
        <f>('2a) logm_x(t)'!CI51-'2a) logm_x(t)'!CH51-'2a)answer'!$C51)/$CP$5</f>
        <v>-0.86559123048272968</v>
      </c>
      <c r="GB52" s="32">
        <f>('2a) logm_x(t)'!CJ51-'2a) logm_x(t)'!CI51-'2a)answer'!$C51)/$CP$5</f>
        <v>0.52203667955347866</v>
      </c>
      <c r="GC52" s="32">
        <f>('2a) logm_x(t)'!CK51-'2a) logm_x(t)'!CJ51-'2a)answer'!$C51)/$CP$5</f>
        <v>-0.5045229493611445</v>
      </c>
      <c r="GD52" s="32">
        <f>('2a) logm_x(t)'!CL51-'2a) logm_x(t)'!CK51-'2a)answer'!$C51)/$CP$5</f>
        <v>0.84462163596892448</v>
      </c>
      <c r="GE52" s="32">
        <f>('2a) logm_x(t)'!CM51-'2a) logm_x(t)'!CL51-'2a)answer'!$C51)/$CP$5</f>
        <v>-0.26706668097853825</v>
      </c>
      <c r="GF52" s="32">
        <f>('2a) logm_x(t)'!CN51-'2a) logm_x(t)'!CM51-'2a)answer'!$C51)/$CP$5</f>
        <v>-0.13073228554197486</v>
      </c>
    </row>
    <row r="53" spans="1:188" x14ac:dyDescent="0.25">
      <c r="A53" s="31">
        <f>'2a) logm_x(t)'!A52</f>
        <v>49</v>
      </c>
      <c r="B53" s="32"/>
      <c r="C53" s="32">
        <f>IFERROR(('2a) logm_x(t)'!C52-'2a) logm_x(t)'!B52-'2a)answer'!$C52)^2,"")</f>
        <v>3.1273851158286651E-3</v>
      </c>
      <c r="D53" s="32">
        <f>IFERROR(('2a) logm_x(t)'!D52-'2a) logm_x(t)'!C52-'2a)answer'!$C52)^2,"")</f>
        <v>3.170418388806712E-4</v>
      </c>
      <c r="E53" s="32">
        <f>IFERROR(('2a) logm_x(t)'!E52-'2a) logm_x(t)'!D52-'2a)answer'!$C52)^2,"")</f>
        <v>7.4740943558718421E-3</v>
      </c>
      <c r="F53" s="32">
        <f>IFERROR(('2a) logm_x(t)'!F52-'2a) logm_x(t)'!E52-'2a)answer'!$C52)^2,"")</f>
        <v>5.2959209271799285E-4</v>
      </c>
      <c r="G53" s="32">
        <f>IFERROR(('2a) logm_x(t)'!G52-'2a) logm_x(t)'!F52-'2a)answer'!$C52)^2,"")</f>
        <v>2.074787029612655E-3</v>
      </c>
      <c r="H53" s="32">
        <f>IFERROR(('2a) logm_x(t)'!H52-'2a) logm_x(t)'!G52-'2a)answer'!$C52)^2,"")</f>
        <v>5.1196121038423522E-3</v>
      </c>
      <c r="I53" s="32">
        <f>IFERROR(('2a) logm_x(t)'!I52-'2a) logm_x(t)'!H52-'2a)answer'!$C52)^2,"")</f>
        <v>2.1230880791676568E-3</v>
      </c>
      <c r="J53" s="32">
        <f>IFERROR(('2a) logm_x(t)'!J52-'2a) logm_x(t)'!I52-'2a)answer'!$C52)^2,"")</f>
        <v>4.3890050514587232E-3</v>
      </c>
      <c r="K53" s="32">
        <f>IFERROR(('2a) logm_x(t)'!K52-'2a) logm_x(t)'!J52-'2a)answer'!$C52)^2,"")</f>
        <v>9.6494268520778054E-2</v>
      </c>
      <c r="L53" s="32">
        <f>IFERROR(('2a) logm_x(t)'!L52-'2a) logm_x(t)'!K52-'2a)answer'!$C52)^2,"")</f>
        <v>3.6835263718825305E-2</v>
      </c>
      <c r="M53" s="32">
        <f>IFERROR(('2a) logm_x(t)'!M52-'2a) logm_x(t)'!L52-'2a)answer'!$C52)^2,"")</f>
        <v>5.7413749566048115E-3</v>
      </c>
      <c r="N53" s="32">
        <f>IFERROR(('2a) logm_x(t)'!N52-'2a) logm_x(t)'!M52-'2a)answer'!$C52)^2,"")</f>
        <v>2.5199509309155266E-2</v>
      </c>
      <c r="O53" s="32">
        <f>IFERROR(('2a) logm_x(t)'!O52-'2a) logm_x(t)'!N52-'2a)answer'!$C52)^2,"")</f>
        <v>6.4259276644146436E-3</v>
      </c>
      <c r="P53" s="32">
        <f>IFERROR(('2a) logm_x(t)'!P52-'2a) logm_x(t)'!O52-'2a)answer'!$C52)^2,"")</f>
        <v>8.002949008478125E-3</v>
      </c>
      <c r="Q53" s="32">
        <f>IFERROR(('2a) logm_x(t)'!Q52-'2a) logm_x(t)'!P52-'2a)answer'!$C52)^2,"")</f>
        <v>3.8966144830612872E-3</v>
      </c>
      <c r="R53" s="32">
        <f>IFERROR(('2a) logm_x(t)'!R52-'2a) logm_x(t)'!Q52-'2a)answer'!$C52)^2,"")</f>
        <v>1.3763087157971454E-2</v>
      </c>
      <c r="S53" s="32">
        <f>IFERROR(('2a) logm_x(t)'!S52-'2a) logm_x(t)'!R52-'2a)answer'!$C52)^2,"")</f>
        <v>8.2799196640271776E-4</v>
      </c>
      <c r="T53" s="32">
        <f>IFERROR(('2a) logm_x(t)'!T52-'2a) logm_x(t)'!S52-'2a)answer'!$C52)^2,"")</f>
        <v>1.8568804316309152E-3</v>
      </c>
      <c r="U53" s="32">
        <f>IFERROR(('2a) logm_x(t)'!U52-'2a) logm_x(t)'!T52-'2a)answer'!$C52)^2,"")</f>
        <v>4.2942356047090387E-5</v>
      </c>
      <c r="V53" s="32">
        <f>IFERROR(('2a) logm_x(t)'!V52-'2a) logm_x(t)'!U52-'2a)answer'!$C52)^2,"")</f>
        <v>2.1109149712384046E-3</v>
      </c>
      <c r="W53" s="32">
        <f>IFERROR(('2a) logm_x(t)'!W52-'2a) logm_x(t)'!V52-'2a)answer'!$C52)^2,"")</f>
        <v>1.1127410513822746E-2</v>
      </c>
      <c r="X53" s="32">
        <f>IFERROR(('2a) logm_x(t)'!X52-'2a) logm_x(t)'!W52-'2a)answer'!$C52)^2,"")</f>
        <v>1.3960968714220509E-3</v>
      </c>
      <c r="Y53" s="32">
        <f>IFERROR(('2a) logm_x(t)'!Y52-'2a) logm_x(t)'!X52-'2a)answer'!$C52)^2,"")</f>
        <v>1.3274530461721038E-2</v>
      </c>
      <c r="Z53" s="32">
        <f>IFERROR(('2a) logm_x(t)'!Z52-'2a) logm_x(t)'!Y52-'2a)answer'!$C52)^2,"")</f>
        <v>1.1080068540977366E-2</v>
      </c>
      <c r="AA53" s="32">
        <f>IFERROR(('2a) logm_x(t)'!AA52-'2a) logm_x(t)'!Z52-'2a)answer'!$C52)^2,"")</f>
        <v>2.8749335779814377E-2</v>
      </c>
      <c r="AB53" s="32">
        <f>IFERROR(('2a) logm_x(t)'!AB52-'2a) logm_x(t)'!AA52-'2a)answer'!$C52)^2,"")</f>
        <v>1.3272214201952655E-2</v>
      </c>
      <c r="AC53" s="32">
        <f>IFERROR(('2a) logm_x(t)'!AC52-'2a) logm_x(t)'!AB52-'2a)answer'!$C52)^2,"")</f>
        <v>5.9424092971977665E-3</v>
      </c>
      <c r="AD53" s="32">
        <f>IFERROR(('2a) logm_x(t)'!AD52-'2a) logm_x(t)'!AC52-'2a)answer'!$C52)^2,"")</f>
        <v>1.3296849392001885E-2</v>
      </c>
      <c r="AE53" s="32">
        <f>IFERROR(('2a) logm_x(t)'!AE52-'2a) logm_x(t)'!AD52-'2a)answer'!$C52)^2,"")</f>
        <v>2.0099687758335372E-2</v>
      </c>
      <c r="AF53" s="32">
        <f>IFERROR(('2a) logm_x(t)'!AF52-'2a) logm_x(t)'!AE52-'2a)answer'!$C52)^2,"")</f>
        <v>1.5760958628101906E-2</v>
      </c>
      <c r="AG53" s="32">
        <f>IFERROR(('2a) logm_x(t)'!AG52-'2a) logm_x(t)'!AF52-'2a)answer'!$C52)^2,"")</f>
        <v>4.7152370770707592E-3</v>
      </c>
      <c r="AH53" s="32">
        <f>IFERROR(('2a) logm_x(t)'!AH52-'2a) logm_x(t)'!AG52-'2a)answer'!$C52)^2,"")</f>
        <v>4.1219428844139581E-5</v>
      </c>
      <c r="AI53" s="32">
        <f>IFERROR(('2a) logm_x(t)'!AI52-'2a) logm_x(t)'!AH52-'2a)answer'!$C52)^2,"")</f>
        <v>6.884149271456113E-4</v>
      </c>
      <c r="AJ53" s="32">
        <f>IFERROR(('2a) logm_x(t)'!AJ52-'2a) logm_x(t)'!AI52-'2a)answer'!$C52)^2,"")</f>
        <v>9.3015145984222467E-4</v>
      </c>
      <c r="AK53" s="32">
        <f>IFERROR(('2a) logm_x(t)'!AK52-'2a) logm_x(t)'!AJ52-'2a)answer'!$C52)^2,"")</f>
        <v>5.8323953632474674E-5</v>
      </c>
      <c r="AL53" s="32">
        <f>IFERROR(('2a) logm_x(t)'!AL52-'2a) logm_x(t)'!AK52-'2a)answer'!$C52)^2,"")</f>
        <v>8.6750563089275363E-6</v>
      </c>
      <c r="AM53" s="32">
        <f>IFERROR(('2a) logm_x(t)'!AM52-'2a) logm_x(t)'!AL52-'2a)answer'!$C52)^2,"")</f>
        <v>1.0682869644514379E-3</v>
      </c>
      <c r="AN53" s="32">
        <f>IFERROR(('2a) logm_x(t)'!AN52-'2a) logm_x(t)'!AM52-'2a)answer'!$C52)^2,"")</f>
        <v>4.2944124431025547E-3</v>
      </c>
      <c r="AO53" s="32">
        <f>IFERROR(('2a) logm_x(t)'!AO52-'2a) logm_x(t)'!AN52-'2a)answer'!$C52)^2,"")</f>
        <v>9.7364466176322311E-3</v>
      </c>
      <c r="AP53" s="32">
        <f>IFERROR(('2a) logm_x(t)'!AP52-'2a) logm_x(t)'!AO52-'2a)answer'!$C52)^2,"")</f>
        <v>3.9982551355019613E-3</v>
      </c>
      <c r="AQ53" s="32">
        <f>IFERROR(('2a) logm_x(t)'!AQ52-'2a) logm_x(t)'!AP52-'2a)answer'!$C52)^2,"")</f>
        <v>2.3224666335203378E-3</v>
      </c>
      <c r="AR53" s="32">
        <f>IFERROR(('2a) logm_x(t)'!AR52-'2a) logm_x(t)'!AQ52-'2a)answer'!$C52)^2,"")</f>
        <v>5.1152371459994113E-3</v>
      </c>
      <c r="AS53" s="32">
        <f>IFERROR(('2a) logm_x(t)'!AS52-'2a) logm_x(t)'!AR52-'2a)answer'!$C52)^2,"")</f>
        <v>1.1980964633451069E-3</v>
      </c>
      <c r="AT53" s="32">
        <f>IFERROR(('2a) logm_x(t)'!AT52-'2a) logm_x(t)'!AS52-'2a)answer'!$C52)^2,"")</f>
        <v>1.7251815571837556E-3</v>
      </c>
      <c r="AU53" s="32">
        <f>IFERROR(('2a) logm_x(t)'!AU52-'2a) logm_x(t)'!AT52-'2a)answer'!$C52)^2,"")</f>
        <v>4.0357582925170418E-4</v>
      </c>
      <c r="AV53" s="32">
        <f>IFERROR(('2a) logm_x(t)'!AV52-'2a) logm_x(t)'!AU52-'2a)answer'!$C52)^2,"")</f>
        <v>6.6708529692064509E-3</v>
      </c>
      <c r="AW53" s="32">
        <f>IFERROR(('2a) logm_x(t)'!AW52-'2a) logm_x(t)'!AV52-'2a)answer'!$C52)^2,"")</f>
        <v>5.6245652723388283E-3</v>
      </c>
      <c r="AX53" s="32">
        <f>IFERROR(('2a) logm_x(t)'!AX52-'2a) logm_x(t)'!AW52-'2a)answer'!$C52)^2,"")</f>
        <v>2.7889955304741962E-2</v>
      </c>
      <c r="AY53" s="32">
        <f>IFERROR(('2a) logm_x(t)'!AY52-'2a) logm_x(t)'!AX52-'2a)answer'!$C52)^2,"")</f>
        <v>3.6723147019075485E-3</v>
      </c>
      <c r="AZ53" s="32">
        <f>IFERROR(('2a) logm_x(t)'!AZ52-'2a) logm_x(t)'!AY52-'2a)answer'!$C52)^2,"")</f>
        <v>5.5872419688389029E-3</v>
      </c>
      <c r="BA53" s="32">
        <f>IFERROR(('2a) logm_x(t)'!BA52-'2a) logm_x(t)'!AZ52-'2a)answer'!$C52)^2,"")</f>
        <v>2.8618923849101151E-4</v>
      </c>
      <c r="BB53" s="32">
        <f>IFERROR(('2a) logm_x(t)'!BB52-'2a) logm_x(t)'!BA52-'2a)answer'!$C52)^2,"")</f>
        <v>3.1102869205424715E-3</v>
      </c>
      <c r="BC53" s="32">
        <f>IFERROR(('2a) logm_x(t)'!BC52-'2a) logm_x(t)'!BB52-'2a)answer'!$C52)^2,"")</f>
        <v>3.7702979843437993E-3</v>
      </c>
      <c r="BD53" s="32">
        <f>IFERROR(('2a) logm_x(t)'!BD52-'2a) logm_x(t)'!BC52-'2a)answer'!$C52)^2,"")</f>
        <v>2.7378467976031766E-3</v>
      </c>
      <c r="BE53" s="32">
        <f>IFERROR(('2a) logm_x(t)'!BE52-'2a) logm_x(t)'!BD52-'2a)answer'!$C52)^2,"")</f>
        <v>5.616436776156961E-4</v>
      </c>
      <c r="BF53" s="32">
        <f>IFERROR(('2a) logm_x(t)'!BF52-'2a) logm_x(t)'!BE52-'2a)answer'!$C52)^2,"")</f>
        <v>5.4090604280547672E-3</v>
      </c>
      <c r="BG53" s="32">
        <f>IFERROR(('2a) logm_x(t)'!BG52-'2a) logm_x(t)'!BF52-'2a)answer'!$C52)^2,"")</f>
        <v>6.2213971343814895E-3</v>
      </c>
      <c r="BH53" s="32">
        <f>IFERROR(('2a) logm_x(t)'!BH52-'2a) logm_x(t)'!BG52-'2a)answer'!$C52)^2,"")</f>
        <v>2.1818234217868496E-5</v>
      </c>
      <c r="BI53" s="32">
        <f>IFERROR(('2a) logm_x(t)'!BI52-'2a) logm_x(t)'!BH52-'2a)answer'!$C52)^2,"")</f>
        <v>4.3244890992493156E-4</v>
      </c>
      <c r="BJ53" s="32">
        <f>IFERROR(('2a) logm_x(t)'!BJ52-'2a) logm_x(t)'!BI52-'2a)answer'!$C52)^2,"")</f>
        <v>1.7289035571390988E-2</v>
      </c>
      <c r="BK53" s="32">
        <f>IFERROR(('2a) logm_x(t)'!BK52-'2a) logm_x(t)'!BJ52-'2a)answer'!$C52)^2,"")</f>
        <v>2.6394474335505952E-3</v>
      </c>
      <c r="BL53" s="32">
        <f>IFERROR(('2a) logm_x(t)'!BL52-'2a) logm_x(t)'!BK52-'2a)answer'!$C52)^2,"")</f>
        <v>3.0141251440931804E-3</v>
      </c>
      <c r="BM53" s="32">
        <f>IFERROR(('2a) logm_x(t)'!BM52-'2a) logm_x(t)'!BL52-'2a)answer'!$C52)^2,"")</f>
        <v>1.6741511490683925E-2</v>
      </c>
      <c r="BN53" s="32">
        <f>IFERROR(('2a) logm_x(t)'!BN52-'2a) logm_x(t)'!BM52-'2a)answer'!$C52)^2,"")</f>
        <v>1.8064576333978847E-3</v>
      </c>
      <c r="BO53" s="32">
        <f>IFERROR(('2a) logm_x(t)'!BO52-'2a) logm_x(t)'!BN52-'2a)answer'!$C52)^2,"")</f>
        <v>1.2770651161228695E-3</v>
      </c>
      <c r="BP53" s="32">
        <f>IFERROR(('2a) logm_x(t)'!BP52-'2a) logm_x(t)'!BO52-'2a)answer'!$C52)^2,"")</f>
        <v>1.2290859553138658E-3</v>
      </c>
      <c r="BQ53" s="32">
        <f>IFERROR(('2a) logm_x(t)'!BQ52-'2a) logm_x(t)'!BP52-'2a)answer'!$C52)^2,"")</f>
        <v>2.0005660207980277E-2</v>
      </c>
      <c r="BR53" s="32">
        <f>IFERROR(('2a) logm_x(t)'!BR52-'2a) logm_x(t)'!BQ52-'2a)answer'!$C52)^2,"")</f>
        <v>1.154855338857526E-2</v>
      </c>
      <c r="BS53" s="32">
        <f>IFERROR(('2a) logm_x(t)'!BS52-'2a) logm_x(t)'!BR52-'2a)answer'!$C52)^2,"")</f>
        <v>9.7095440773619351E-3</v>
      </c>
      <c r="BT53" s="32">
        <f>IFERROR(('2a) logm_x(t)'!BT52-'2a) logm_x(t)'!BS52-'2a)answer'!$C52)^2,"")</f>
        <v>2.0363680003753608E-5</v>
      </c>
      <c r="BU53" s="32">
        <f>IFERROR(('2a) logm_x(t)'!BU52-'2a) logm_x(t)'!BT52-'2a)answer'!$C52)^2,"")</f>
        <v>5.8903335298318888E-4</v>
      </c>
      <c r="BV53" s="32">
        <f>IFERROR(('2a) logm_x(t)'!BV52-'2a) logm_x(t)'!BU52-'2a)answer'!$C52)^2,"")</f>
        <v>5.2888086177981172E-3</v>
      </c>
      <c r="BW53" s="32">
        <f>IFERROR(('2a) logm_x(t)'!BW52-'2a) logm_x(t)'!BV52-'2a)answer'!$C52)^2,"")</f>
        <v>5.6669577090208171E-3</v>
      </c>
      <c r="BX53" s="32">
        <f>IFERROR(('2a) logm_x(t)'!BX52-'2a) logm_x(t)'!BW52-'2a)answer'!$C52)^2,"")</f>
        <v>2.8007586575473628E-2</v>
      </c>
      <c r="BY53" s="32">
        <f>IFERROR(('2a) logm_x(t)'!BY52-'2a) logm_x(t)'!BX52-'2a)answer'!$C52)^2,"")</f>
        <v>2.130742689546556E-2</v>
      </c>
      <c r="BZ53" s="32">
        <f>IFERROR(('2a) logm_x(t)'!BZ52-'2a) logm_x(t)'!BY52-'2a)answer'!$C52)^2,"")</f>
        <v>2.8180339193916385E-2</v>
      </c>
      <c r="CA53" s="32">
        <f>IFERROR(('2a) logm_x(t)'!CA52-'2a) logm_x(t)'!BZ52-'2a)answer'!$C52)^2,"")</f>
        <v>1.0705210242097064E-2</v>
      </c>
      <c r="CB53" s="32">
        <f>IFERROR(('2a) logm_x(t)'!CB52-'2a) logm_x(t)'!CA52-'2a)answer'!$C52)^2,"")</f>
        <v>8.262925365293711E-3</v>
      </c>
      <c r="CC53" s="32">
        <f>IFERROR(('2a) logm_x(t)'!CC52-'2a) logm_x(t)'!CB52-'2a)answer'!$C52)^2,"")</f>
        <v>4.4722635878880947E-3</v>
      </c>
      <c r="CD53" s="32">
        <f>IFERROR(('2a) logm_x(t)'!CD52-'2a) logm_x(t)'!CC52-'2a)answer'!$C52)^2,"")</f>
        <v>1.4813428021267424E-2</v>
      </c>
      <c r="CE53" s="32">
        <f>IFERROR(('2a) logm_x(t)'!CE52-'2a) logm_x(t)'!CD52-'2a)answer'!$C52)^2,"")</f>
        <v>6.3157320660084532E-3</v>
      </c>
      <c r="CF53" s="32">
        <f>IFERROR(('2a) logm_x(t)'!CF52-'2a) logm_x(t)'!CE52-'2a)answer'!$C52)^2,"")</f>
        <v>4.9503843451794663E-4</v>
      </c>
      <c r="CG53" s="32">
        <f>IFERROR(('2a) logm_x(t)'!CG52-'2a) logm_x(t)'!CF52-'2a)answer'!$C52)^2,"")</f>
        <v>2.9610819122523991E-4</v>
      </c>
      <c r="CH53" s="32">
        <f>IFERROR(('2a) logm_x(t)'!CH52-'2a) logm_x(t)'!CG52-'2a)answer'!$C52)^2,"")</f>
        <v>2.0998311522154502E-3</v>
      </c>
      <c r="CI53" s="32">
        <f>IFERROR(('2a) logm_x(t)'!CI52-'2a) logm_x(t)'!CH52-'2a)answer'!$C52)^2,"")</f>
        <v>4.2393990772823078E-3</v>
      </c>
      <c r="CJ53" s="32">
        <f>IFERROR(('2a) logm_x(t)'!CJ52-'2a) logm_x(t)'!CI52-'2a)answer'!$C52)^2,"")</f>
        <v>2.7479855304709796E-6</v>
      </c>
      <c r="CK53" s="32">
        <f>IFERROR(('2a) logm_x(t)'!CK52-'2a) logm_x(t)'!CJ52-'2a)answer'!$C52)^2,"")</f>
        <v>7.6678476490150884E-5</v>
      </c>
      <c r="CL53" s="32">
        <f>IFERROR(('2a) logm_x(t)'!CL52-'2a) logm_x(t)'!CK52-'2a)answer'!$C52)^2,"")</f>
        <v>1.4469081667527811E-3</v>
      </c>
      <c r="CM53" s="32">
        <f>IFERROR(('2a) logm_x(t)'!CM52-'2a) logm_x(t)'!CL52-'2a)answer'!$C52)^2,"")</f>
        <v>7.6075076080100187E-4</v>
      </c>
      <c r="CN53" s="32">
        <f>IFERROR(('2a) logm_x(t)'!CN52-'2a) logm_x(t)'!CM52-'2a)answer'!$C52)^2,"")</f>
        <v>6.1026262479315311E-3</v>
      </c>
      <c r="CT53" s="31">
        <f t="shared" si="4"/>
        <v>49</v>
      </c>
      <c r="CU53" s="32">
        <f>('2a) logm_x(t)'!C52-'2a) logm_x(t)'!B52-'2a)answer'!$C52)/$CP$5</f>
        <v>0.40066633720081862</v>
      </c>
      <c r="CV53" s="32">
        <f>('2a) logm_x(t)'!D52-'2a) logm_x(t)'!C52-'2a)answer'!$C52)/$CP$5</f>
        <v>-0.12757056016526153</v>
      </c>
      <c r="CW53" s="32">
        <f>('2a) logm_x(t)'!E52-'2a) logm_x(t)'!D52-'2a)answer'!$C52)/$CP$5</f>
        <v>0.619400371510754</v>
      </c>
      <c r="CX53" s="32">
        <f>('2a) logm_x(t)'!F52-'2a) logm_x(t)'!E52-'2a)answer'!$C52)/$CP$5</f>
        <v>-0.16487807922722186</v>
      </c>
      <c r="CY53" s="32">
        <f>('2a) logm_x(t)'!G52-'2a) logm_x(t)'!F52-'2a)answer'!$C52)/$CP$5</f>
        <v>0.32634648213735828</v>
      </c>
      <c r="CZ53" s="32">
        <f>('2a) logm_x(t)'!H52-'2a) logm_x(t)'!G52-'2a)answer'!$C52)/$CP$5</f>
        <v>0.51263788932760157</v>
      </c>
      <c r="DA53" s="32">
        <f>('2a) logm_x(t)'!I52-'2a) logm_x(t)'!H52-'2a)answer'!$C52)/$CP$5</f>
        <v>-0.33012330115182109</v>
      </c>
      <c r="DB53" s="32">
        <f>('2a) logm_x(t)'!J52-'2a) logm_x(t)'!I52-'2a)answer'!$C52)/$CP$5</f>
        <v>0.47465188913801959</v>
      </c>
      <c r="DC53" s="32">
        <f>('2a) logm_x(t)'!K52-'2a) logm_x(t)'!J52-'2a)answer'!$C52)/$CP$5</f>
        <v>-2.2255785784855981</v>
      </c>
      <c r="DD53" s="32">
        <f>('2a) logm_x(t)'!L52-'2a) logm_x(t)'!K52-'2a)answer'!$C52)/$CP$5</f>
        <v>1.3750676506328223</v>
      </c>
      <c r="DE53" s="32">
        <f>('2a) logm_x(t)'!M52-'2a) logm_x(t)'!L52-'2a)answer'!$C52)/$CP$5</f>
        <v>-0.54287535790229546</v>
      </c>
      <c r="DF53" s="32">
        <f>('2a) logm_x(t)'!N52-'2a) logm_x(t)'!M52-'2a)answer'!$C52)/$CP$5</f>
        <v>1.1373345057601822</v>
      </c>
      <c r="DG53" s="32">
        <f>('2a) logm_x(t)'!O52-'2a) logm_x(t)'!N52-'2a)answer'!$C52)/$CP$5</f>
        <v>-0.57432813200317434</v>
      </c>
      <c r="DH53" s="32">
        <f>('2a) logm_x(t)'!P52-'2a) logm_x(t)'!O52-'2a)answer'!$C52)/$CP$5</f>
        <v>0.64093973764785817</v>
      </c>
      <c r="DI53" s="32">
        <f>('2a) logm_x(t)'!Q52-'2a) logm_x(t)'!P52-'2a)answer'!$C52)/$CP$5</f>
        <v>-0.4472351133570272</v>
      </c>
      <c r="DJ53" s="32">
        <f>('2a) logm_x(t)'!R52-'2a) logm_x(t)'!Q52-'2a)answer'!$C52)/$CP$5</f>
        <v>0.84052397063826356</v>
      </c>
      <c r="DK53" s="32">
        <f>('2a) logm_x(t)'!S52-'2a) logm_x(t)'!R52-'2a)answer'!$C52)/$CP$5</f>
        <v>-0.20616039370253653</v>
      </c>
      <c r="DL53" s="32">
        <f>('2a) logm_x(t)'!T52-'2a) logm_x(t)'!S52-'2a)answer'!$C52)/$CP$5</f>
        <v>-0.30873377493786108</v>
      </c>
      <c r="DM53" s="32">
        <f>('2a) logm_x(t)'!U52-'2a) logm_x(t)'!T52-'2a)answer'!$C52)/$CP$5</f>
        <v>4.6949947137544364E-2</v>
      </c>
      <c r="DN53" s="32">
        <f>('2a) logm_x(t)'!V52-'2a) logm_x(t)'!U52-'2a)answer'!$C52)/$CP$5</f>
        <v>-0.32917552993881549</v>
      </c>
      <c r="DO53" s="32">
        <f>('2a) logm_x(t)'!W52-'2a) logm_x(t)'!V52-'2a)answer'!$C52)/$CP$5</f>
        <v>0.75576926876871542</v>
      </c>
      <c r="DP53" s="32">
        <f>('2a) logm_x(t)'!X52-'2a) logm_x(t)'!W52-'2a)answer'!$C52)/$CP$5</f>
        <v>0.26770097337838955</v>
      </c>
      <c r="DQ53" s="32">
        <f>('2a) logm_x(t)'!Y52-'2a) logm_x(t)'!X52-'2a)answer'!$C52)/$CP$5</f>
        <v>-0.82547088050408457</v>
      </c>
      <c r="DR53" s="32">
        <f>('2a) logm_x(t)'!Z52-'2a) logm_x(t)'!Y52-'2a)answer'!$C52)/$CP$5</f>
        <v>-0.7541598311669383</v>
      </c>
      <c r="DS53" s="32">
        <f>('2a) logm_x(t)'!AA52-'2a) logm_x(t)'!Z52-'2a)answer'!$C52)/$CP$5</f>
        <v>1.2148036301019953</v>
      </c>
      <c r="DT53" s="32">
        <f>('2a) logm_x(t)'!AB52-'2a) logm_x(t)'!AA52-'2a)answer'!$C52)/$CP$5</f>
        <v>-0.82539885956107495</v>
      </c>
      <c r="DU53" s="32">
        <f>('2a) logm_x(t)'!AC52-'2a) logm_x(t)'!AB52-'2a)answer'!$C52)/$CP$5</f>
        <v>0.55229797914968159</v>
      </c>
      <c r="DV53" s="32">
        <f>('2a) logm_x(t)'!AD52-'2a) logm_x(t)'!AC52-'2a)answer'!$C52)/$CP$5</f>
        <v>0.82616453552698321</v>
      </c>
      <c r="DW53" s="32">
        <f>('2a) logm_x(t)'!AE52-'2a) logm_x(t)'!AD52-'2a)answer'!$C52)/$CP$5</f>
        <v>-1.0157499948838835</v>
      </c>
      <c r="DX53" s="32">
        <f>('2a) logm_x(t)'!AF52-'2a) logm_x(t)'!AE52-'2a)answer'!$C52)/$CP$5</f>
        <v>0.8994633828126507</v>
      </c>
      <c r="DY53" s="32">
        <f>('2a) logm_x(t)'!AG52-'2a) logm_x(t)'!AF52-'2a)answer'!$C52)/$CP$5</f>
        <v>-0.49197602602013757</v>
      </c>
      <c r="DZ53" s="32">
        <f>('2a) logm_x(t)'!AH52-'2a) logm_x(t)'!AG52-'2a)answer'!$C52)/$CP$5</f>
        <v>4.5998445830118556E-2</v>
      </c>
      <c r="EA53" s="32">
        <f>('2a) logm_x(t)'!AI52-'2a) logm_x(t)'!AH52-'2a)answer'!$C52)/$CP$5</f>
        <v>-0.18798245312591166</v>
      </c>
      <c r="EB53" s="32">
        <f>('2a) logm_x(t)'!AJ52-'2a) logm_x(t)'!AI52-'2a)answer'!$C52)/$CP$5</f>
        <v>0.21850883894164091</v>
      </c>
      <c r="EC53" s="32">
        <f>('2a) logm_x(t)'!AK52-'2a) logm_x(t)'!AJ52-'2a)answer'!$C52)/$CP$5</f>
        <v>-5.4716165109801589E-2</v>
      </c>
      <c r="ED53" s="32">
        <f>('2a) logm_x(t)'!AL52-'2a) logm_x(t)'!AK52-'2a)answer'!$C52)/$CP$5</f>
        <v>-2.1102228656828884E-2</v>
      </c>
      <c r="EE53" s="32">
        <f>('2a) logm_x(t)'!AM52-'2a) logm_x(t)'!AL52-'2a)answer'!$C52)/$CP$5</f>
        <v>0.23417263234951333</v>
      </c>
      <c r="EF53" s="32">
        <f>('2a) logm_x(t)'!AN52-'2a) logm_x(t)'!AM52-'2a)answer'!$C52)/$CP$5</f>
        <v>-0.46950913836686864</v>
      </c>
      <c r="EG53" s="32">
        <f>('2a) logm_x(t)'!AO52-'2a) logm_x(t)'!AN52-'2a)answer'!$C52)/$CP$5</f>
        <v>0.70695605239862203</v>
      </c>
      <c r="EH53" s="32">
        <f>('2a) logm_x(t)'!AP52-'2a) logm_x(t)'!AO52-'2a)answer'!$C52)/$CP$5</f>
        <v>-0.45303048293991832</v>
      </c>
      <c r="EI53" s="32">
        <f>('2a) logm_x(t)'!AQ52-'2a) logm_x(t)'!AP52-'2a)answer'!$C52)/$CP$5</f>
        <v>0.34527641600702014</v>
      </c>
      <c r="EJ53" s="32">
        <f>('2a) logm_x(t)'!AR52-'2a) logm_x(t)'!AQ52-'2a)answer'!$C52)/$CP$5</f>
        <v>0.51241880549344587</v>
      </c>
      <c r="EK53" s="32">
        <f>('2a) logm_x(t)'!AS52-'2a) logm_x(t)'!AR52-'2a)answer'!$C52)/$CP$5</f>
        <v>-0.24799222576479124</v>
      </c>
      <c r="EL53" s="32">
        <f>('2a) logm_x(t)'!AT52-'2a) logm_x(t)'!AS52-'2a)answer'!$C52)/$CP$5</f>
        <v>0.29758399977228017</v>
      </c>
      <c r="EM53" s="32">
        <f>('2a) logm_x(t)'!AU52-'2a) logm_x(t)'!AT52-'2a)answer'!$C52)/$CP$5</f>
        <v>0.14393113405800365</v>
      </c>
      <c r="EN53" s="32">
        <f>('2a) logm_x(t)'!AV52-'2a) logm_x(t)'!AU52-'2a)answer'!$C52)/$CP$5</f>
        <v>0.58517108423518449</v>
      </c>
      <c r="EO53" s="32">
        <f>('2a) logm_x(t)'!AW52-'2a) logm_x(t)'!AV52-'2a)answer'!$C52)/$CP$5</f>
        <v>-0.53732451321830266</v>
      </c>
      <c r="EP53" s="32">
        <f>('2a) logm_x(t)'!AX52-'2a) logm_x(t)'!AW52-'2a)answer'!$C52)/$CP$5</f>
        <v>1.1965093109091922</v>
      </c>
      <c r="EQ53" s="32">
        <f>('2a) logm_x(t)'!AY52-'2a) logm_x(t)'!AX52-'2a)answer'!$C52)/$CP$5</f>
        <v>-0.43417230683870534</v>
      </c>
      <c r="ER53" s="32">
        <f>('2a) logm_x(t)'!AZ52-'2a) logm_x(t)'!AY52-'2a)answer'!$C52)/$CP$5</f>
        <v>-0.53553876575357795</v>
      </c>
      <c r="ES53" s="32">
        <f>('2a) logm_x(t)'!BA52-'2a) logm_x(t)'!AZ52-'2a)answer'!$C52)/$CP$5</f>
        <v>-0.12120452193106876</v>
      </c>
      <c r="ET53" s="32">
        <f>('2a) logm_x(t)'!BB52-'2a) logm_x(t)'!BA52-'2a)answer'!$C52)/$CP$5</f>
        <v>0.39956956461111426</v>
      </c>
      <c r="EU53" s="32">
        <f>('2a) logm_x(t)'!BC52-'2a) logm_x(t)'!BB52-'2a)answer'!$C52)/$CP$5</f>
        <v>0.43992638636634446</v>
      </c>
      <c r="EV53" s="32">
        <f>('2a) logm_x(t)'!BD52-'2a) logm_x(t)'!BC52-'2a)answer'!$C52)/$CP$5</f>
        <v>-0.37488386143098235</v>
      </c>
      <c r="EW53" s="32">
        <f>('2a) logm_x(t)'!BE52-'2a) logm_x(t)'!BD52-'2a)answer'!$C52)/$CP$5</f>
        <v>0.16979410597174754</v>
      </c>
      <c r="EX53" s="32">
        <f>('2a) logm_x(t)'!BF52-'2a) logm_x(t)'!BE52-'2a)answer'!$C52)/$CP$5</f>
        <v>-0.52693019995089618</v>
      </c>
      <c r="EY53" s="32">
        <f>('2a) logm_x(t)'!BG52-'2a) logm_x(t)'!BF52-'2a)answer'!$C52)/$CP$5</f>
        <v>-0.56511409011364533</v>
      </c>
      <c r="EZ53" s="32">
        <f>('2a) logm_x(t)'!BH52-'2a) logm_x(t)'!BG52-'2a)answer'!$C52)/$CP$5</f>
        <v>3.3465858710109951E-2</v>
      </c>
      <c r="FA53" s="32">
        <f>('2a) logm_x(t)'!BI52-'2a) logm_x(t)'!BH52-'2a)answer'!$C52)/$CP$5</f>
        <v>0.14899084276442448</v>
      </c>
      <c r="FB53" s="32">
        <f>('2a) logm_x(t)'!BJ52-'2a) logm_x(t)'!BI52-'2a)answer'!$C52)/$CP$5</f>
        <v>-0.94205781634345342</v>
      </c>
      <c r="FC53" s="32">
        <f>('2a) logm_x(t)'!BK52-'2a) logm_x(t)'!BJ52-'2a)answer'!$C52)/$CP$5</f>
        <v>0.36808547655803725</v>
      </c>
      <c r="FD53" s="32">
        <f>('2a) logm_x(t)'!BL52-'2a) logm_x(t)'!BK52-'2a)answer'!$C52)/$CP$5</f>
        <v>-0.39334425670988532</v>
      </c>
      <c r="FE53" s="32">
        <f>('2a) logm_x(t)'!BM52-'2a) logm_x(t)'!BL52-'2a)answer'!$C52)/$CP$5</f>
        <v>-0.92702085826211522</v>
      </c>
      <c r="FF53" s="32">
        <f>('2a) logm_x(t)'!BN52-'2a) logm_x(t)'!BM52-'2a)answer'!$C52)/$CP$5</f>
        <v>-0.30451315831504416</v>
      </c>
      <c r="FG53" s="32">
        <f>('2a) logm_x(t)'!BO52-'2a) logm_x(t)'!BN52-'2a)answer'!$C52)/$CP$5</f>
        <v>0.25603462088832818</v>
      </c>
      <c r="FH53" s="32">
        <f>('2a) logm_x(t)'!BP52-'2a) logm_x(t)'!BO52-'2a)answer'!$C52)/$CP$5</f>
        <v>0.25117898514911807</v>
      </c>
      <c r="FI53" s="32">
        <f>('2a) logm_x(t)'!BQ52-'2a) logm_x(t)'!BP52-'2a)answer'!$C52)/$CP$5</f>
        <v>-1.0133713399120989</v>
      </c>
      <c r="FJ53" s="32">
        <f>('2a) logm_x(t)'!BR52-'2a) logm_x(t)'!BQ52-'2a)answer'!$C52)/$CP$5</f>
        <v>0.76993837582972191</v>
      </c>
      <c r="FK53" s="32">
        <f>('2a) logm_x(t)'!BS52-'2a) logm_x(t)'!BR52-'2a)answer'!$C52)/$CP$5</f>
        <v>-0.70597869021130921</v>
      </c>
      <c r="FL53" s="32">
        <f>('2a) logm_x(t)'!BT52-'2a) logm_x(t)'!BS52-'2a)answer'!$C52)/$CP$5</f>
        <v>-3.2331086932954459E-2</v>
      </c>
      <c r="FM53" s="32">
        <f>('2a) logm_x(t)'!BU52-'2a) logm_x(t)'!BT52-'2a)answer'!$C52)/$CP$5</f>
        <v>0.17388499880982367</v>
      </c>
      <c r="FN53" s="32">
        <f>('2a) logm_x(t)'!BV52-'2a) logm_x(t)'!BU52-'2a)answer'!$C52)/$CP$5</f>
        <v>-0.52104004093590284</v>
      </c>
      <c r="FO53" s="32">
        <f>('2a) logm_x(t)'!BW52-'2a) logm_x(t)'!BV52-'2a)answer'!$C52)/$CP$5</f>
        <v>0.53934562372394534</v>
      </c>
      <c r="FP53" s="32">
        <f>('2a) logm_x(t)'!BX52-'2a) logm_x(t)'!BW52-'2a)answer'!$C52)/$CP$5</f>
        <v>-1.1990299104310636</v>
      </c>
      <c r="FQ53" s="32">
        <f>('2a) logm_x(t)'!BY52-'2a) logm_x(t)'!BX52-'2a)answer'!$C52)/$CP$5</f>
        <v>1.0458217675598049</v>
      </c>
      <c r="FR53" s="32">
        <f>('2a) logm_x(t)'!BZ52-'2a) logm_x(t)'!BY52-'2a)answer'!$C52)/$CP$5</f>
        <v>-1.2027220731052357</v>
      </c>
      <c r="FS53" s="32">
        <f>('2a) logm_x(t)'!CA52-'2a) logm_x(t)'!BZ52-'2a)answer'!$C52)/$CP$5</f>
        <v>0.74129278617388239</v>
      </c>
      <c r="FT53" s="32">
        <f>('2a) logm_x(t)'!CB52-'2a) logm_x(t)'!CA52-'2a)answer'!$C52)/$CP$5</f>
        <v>-0.65126702333539599</v>
      </c>
      <c r="FU53" s="32">
        <f>('2a) logm_x(t)'!CC52-'2a) logm_x(t)'!CB52-'2a)answer'!$C52)/$CP$5</f>
        <v>-0.47913276372743019</v>
      </c>
      <c r="FV53" s="32">
        <f>('2a) logm_x(t)'!CD52-'2a) logm_x(t)'!CC52-'2a)answer'!$C52)/$CP$5</f>
        <v>0.87200697579620878</v>
      </c>
      <c r="FW53" s="32">
        <f>('2a) logm_x(t)'!CE52-'2a) logm_x(t)'!CD52-'2a)answer'!$C52)/$CP$5</f>
        <v>0.56938237832964045</v>
      </c>
      <c r="FX53" s="32">
        <f>('2a) logm_x(t)'!CF52-'2a) logm_x(t)'!CE52-'2a)answer'!$C52)/$CP$5</f>
        <v>-0.15940855781635441</v>
      </c>
      <c r="FY53" s="32">
        <f>('2a) logm_x(t)'!CG52-'2a) logm_x(t)'!CF52-'2a)answer'!$C52)/$CP$5</f>
        <v>-0.12328702818111045</v>
      </c>
      <c r="FZ53" s="32">
        <f>('2a) logm_x(t)'!CH52-'2a) logm_x(t)'!CG52-'2a)answer'!$C52)/$CP$5</f>
        <v>0.32831018860448902</v>
      </c>
      <c r="GA53" s="32">
        <f>('2a) logm_x(t)'!CI52-'2a) logm_x(t)'!CH52-'2a)answer'!$C52)/$CP$5</f>
        <v>-0.4664921327065748</v>
      </c>
      <c r="GB53" s="32">
        <f>('2a) logm_x(t)'!CJ52-'2a) logm_x(t)'!CI52-'2a)answer'!$C52)/$CP$5</f>
        <v>-1.1876798659432178E-2</v>
      </c>
      <c r="GC53" s="32">
        <f>('2a) logm_x(t)'!CK52-'2a) logm_x(t)'!CJ52-'2a)answer'!$C52)/$CP$5</f>
        <v>6.2737745923718405E-2</v>
      </c>
      <c r="GD53" s="32">
        <f>('2a) logm_x(t)'!CL52-'2a) logm_x(t)'!CK52-'2a)answer'!$C52)/$CP$5</f>
        <v>-0.27252895902061652</v>
      </c>
      <c r="GE53" s="32">
        <f>('2a) logm_x(t)'!CM52-'2a) logm_x(t)'!CL52-'2a)answer'!$C52)/$CP$5</f>
        <v>0.19761202614019674</v>
      </c>
      <c r="GF53" s="32">
        <f>('2a) logm_x(t)'!CN52-'2a) logm_x(t)'!CM52-'2a)answer'!$C52)/$CP$5</f>
        <v>0.5596938820391637</v>
      </c>
    </row>
    <row r="54" spans="1:188" x14ac:dyDescent="0.25">
      <c r="A54" s="31">
        <f>'2a) logm_x(t)'!A53</f>
        <v>50</v>
      </c>
      <c r="B54" s="32"/>
      <c r="C54" s="32">
        <f>IFERROR(('2a) logm_x(t)'!C53-'2a) logm_x(t)'!B53-'2a)answer'!$C53)^2,"")</f>
        <v>3.3185040943170974E-3</v>
      </c>
      <c r="D54" s="32">
        <f>IFERROR(('2a) logm_x(t)'!D53-'2a) logm_x(t)'!C53-'2a)answer'!$C53)^2,"")</f>
        <v>7.5549296253294579E-4</v>
      </c>
      <c r="E54" s="32">
        <f>IFERROR(('2a) logm_x(t)'!E53-'2a) logm_x(t)'!D53-'2a)answer'!$C53)^2,"")</f>
        <v>2.5208484862222041E-5</v>
      </c>
      <c r="F54" s="32">
        <f>IFERROR(('2a) logm_x(t)'!F53-'2a) logm_x(t)'!E53-'2a)answer'!$C53)^2,"")</f>
        <v>2.9417739592515937E-4</v>
      </c>
      <c r="G54" s="32">
        <f>IFERROR(('2a) logm_x(t)'!G53-'2a) logm_x(t)'!F53-'2a)answer'!$C53)^2,"")</f>
        <v>1.8301621368180259E-3</v>
      </c>
      <c r="H54" s="32">
        <f>IFERROR(('2a) logm_x(t)'!H53-'2a) logm_x(t)'!G53-'2a)answer'!$C53)^2,"")</f>
        <v>3.861490484399867E-3</v>
      </c>
      <c r="I54" s="32">
        <f>IFERROR(('2a) logm_x(t)'!I53-'2a) logm_x(t)'!H53-'2a)answer'!$C53)^2,"")</f>
        <v>4.5003766523783642E-4</v>
      </c>
      <c r="J54" s="32">
        <f>IFERROR(('2a) logm_x(t)'!J53-'2a) logm_x(t)'!I53-'2a)answer'!$C53)^2,"")</f>
        <v>1.8552571156912096E-3</v>
      </c>
      <c r="K54" s="32">
        <f>IFERROR(('2a) logm_x(t)'!K53-'2a) logm_x(t)'!J53-'2a)answer'!$C53)^2,"")</f>
        <v>2.79629520069432E-3</v>
      </c>
      <c r="L54" s="32">
        <f>IFERROR(('2a) logm_x(t)'!L53-'2a) logm_x(t)'!K53-'2a)answer'!$C53)^2,"")</f>
        <v>3.5883221168036684E-3</v>
      </c>
      <c r="M54" s="32">
        <f>IFERROR(('2a) logm_x(t)'!M53-'2a) logm_x(t)'!L53-'2a)answer'!$C53)^2,"")</f>
        <v>1.1302727525977239E-2</v>
      </c>
      <c r="N54" s="32">
        <f>IFERROR(('2a) logm_x(t)'!N53-'2a) logm_x(t)'!M53-'2a)answer'!$C53)^2,"")</f>
        <v>2.663020046164661E-2</v>
      </c>
      <c r="O54" s="32">
        <f>IFERROR(('2a) logm_x(t)'!O53-'2a) logm_x(t)'!N53-'2a)answer'!$C53)^2,"")</f>
        <v>5.4962033787527009E-4</v>
      </c>
      <c r="P54" s="32">
        <f>IFERROR(('2a) logm_x(t)'!P53-'2a) logm_x(t)'!O53-'2a)answer'!$C53)^2,"")</f>
        <v>1.6799171932767438E-2</v>
      </c>
      <c r="Q54" s="32">
        <f>IFERROR(('2a) logm_x(t)'!Q53-'2a) logm_x(t)'!P53-'2a)answer'!$C53)^2,"")</f>
        <v>1.084960687233818E-2</v>
      </c>
      <c r="R54" s="32">
        <f>IFERROR(('2a) logm_x(t)'!R53-'2a) logm_x(t)'!Q53-'2a)answer'!$C53)^2,"")</f>
        <v>3.6298741926887568E-3</v>
      </c>
      <c r="S54" s="32">
        <f>IFERROR(('2a) logm_x(t)'!S53-'2a) logm_x(t)'!R53-'2a)answer'!$C53)^2,"")</f>
        <v>7.0646683213729741E-6</v>
      </c>
      <c r="T54" s="32">
        <f>IFERROR(('2a) logm_x(t)'!T53-'2a) logm_x(t)'!S53-'2a)answer'!$C53)^2,"")</f>
        <v>5.0662835063641396E-4</v>
      </c>
      <c r="U54" s="32">
        <f>IFERROR(('2a) logm_x(t)'!U53-'2a) logm_x(t)'!T53-'2a)answer'!$C53)^2,"")</f>
        <v>5.3305561429479098E-3</v>
      </c>
      <c r="V54" s="32">
        <f>IFERROR(('2a) logm_x(t)'!V53-'2a) logm_x(t)'!U53-'2a)answer'!$C53)^2,"")</f>
        <v>5.64145355788524E-3</v>
      </c>
      <c r="W54" s="32">
        <f>IFERROR(('2a) logm_x(t)'!W53-'2a) logm_x(t)'!V53-'2a)answer'!$C53)^2,"")</f>
        <v>8.3107821846239614E-4</v>
      </c>
      <c r="X54" s="32">
        <f>IFERROR(('2a) logm_x(t)'!X53-'2a) logm_x(t)'!W53-'2a)answer'!$C53)^2,"")</f>
        <v>8.8445630618980478E-6</v>
      </c>
      <c r="Y54" s="32">
        <f>IFERROR(('2a) logm_x(t)'!Y53-'2a) logm_x(t)'!X53-'2a)answer'!$C53)^2,"")</f>
        <v>2.9047888940018519E-3</v>
      </c>
      <c r="Z54" s="32">
        <f>IFERROR(('2a) logm_x(t)'!Z53-'2a) logm_x(t)'!Y53-'2a)answer'!$C53)^2,"")</f>
        <v>4.6654888176903075E-5</v>
      </c>
      <c r="AA54" s="32">
        <f>IFERROR(('2a) logm_x(t)'!AA53-'2a) logm_x(t)'!Z53-'2a)answer'!$C53)^2,"")</f>
        <v>1.1859622697590704E-2</v>
      </c>
      <c r="AB54" s="32">
        <f>IFERROR(('2a) logm_x(t)'!AB53-'2a) logm_x(t)'!AA53-'2a)answer'!$C53)^2,"")</f>
        <v>5.8756664791309631E-4</v>
      </c>
      <c r="AC54" s="32">
        <f>IFERROR(('2a) logm_x(t)'!AC53-'2a) logm_x(t)'!AB53-'2a)answer'!$C53)^2,"")</f>
        <v>1.4037963899932917E-2</v>
      </c>
      <c r="AD54" s="32">
        <f>IFERROR(('2a) logm_x(t)'!AD53-'2a) logm_x(t)'!AC53-'2a)answer'!$C53)^2,"")</f>
        <v>7.8737496632601059E-3</v>
      </c>
      <c r="AE54" s="32">
        <f>IFERROR(('2a) logm_x(t)'!AE53-'2a) logm_x(t)'!AD53-'2a)answer'!$C53)^2,"")</f>
        <v>7.6080795791634622E-3</v>
      </c>
      <c r="AF54" s="32">
        <f>IFERROR(('2a) logm_x(t)'!AF53-'2a) logm_x(t)'!AE53-'2a)answer'!$C53)^2,"")</f>
        <v>1.7744362090798651E-4</v>
      </c>
      <c r="AG54" s="32">
        <f>IFERROR(('2a) logm_x(t)'!AG53-'2a) logm_x(t)'!AF53-'2a)answer'!$C53)^2,"")</f>
        <v>1.1502122816575979E-2</v>
      </c>
      <c r="AH54" s="32">
        <f>IFERROR(('2a) logm_x(t)'!AH53-'2a) logm_x(t)'!AG53-'2a)answer'!$C53)^2,"")</f>
        <v>4.5537628108085115E-4</v>
      </c>
      <c r="AI54" s="32">
        <f>IFERROR(('2a) logm_x(t)'!AI53-'2a) logm_x(t)'!AH53-'2a)answer'!$C53)^2,"")</f>
        <v>9.0849900214327981E-4</v>
      </c>
      <c r="AJ54" s="32">
        <f>IFERROR(('2a) logm_x(t)'!AJ53-'2a) logm_x(t)'!AI53-'2a)answer'!$C53)^2,"")</f>
        <v>3.3880624194384666E-2</v>
      </c>
      <c r="AK54" s="32">
        <f>IFERROR(('2a) logm_x(t)'!AK53-'2a) logm_x(t)'!AJ53-'2a)answer'!$C53)^2,"")</f>
        <v>4.0054358895596887E-2</v>
      </c>
      <c r="AL54" s="32">
        <f>IFERROR(('2a) logm_x(t)'!AL53-'2a) logm_x(t)'!AK53-'2a)answer'!$C53)^2,"")</f>
        <v>1.8812670960812634E-2</v>
      </c>
      <c r="AM54" s="32">
        <f>IFERROR(('2a) logm_x(t)'!AM53-'2a) logm_x(t)'!AL53-'2a)answer'!$C53)^2,"")</f>
        <v>1.1946702420793714E-4</v>
      </c>
      <c r="AN54" s="32">
        <f>IFERROR(('2a) logm_x(t)'!AN53-'2a) logm_x(t)'!AM53-'2a)answer'!$C53)^2,"")</f>
        <v>7.9102758235020214E-3</v>
      </c>
      <c r="AO54" s="32">
        <f>IFERROR(('2a) logm_x(t)'!AO53-'2a) logm_x(t)'!AN53-'2a)answer'!$C53)^2,"")</f>
        <v>1.8727641943003571E-2</v>
      </c>
      <c r="AP54" s="32">
        <f>IFERROR(('2a) logm_x(t)'!AP53-'2a) logm_x(t)'!AO53-'2a)answer'!$C53)^2,"")</f>
        <v>9.3975662268128168E-4</v>
      </c>
      <c r="AQ54" s="32">
        <f>IFERROR(('2a) logm_x(t)'!AQ53-'2a) logm_x(t)'!AP53-'2a)answer'!$C53)^2,"")</f>
        <v>6.6032930395254973E-4</v>
      </c>
      <c r="AR54" s="32">
        <f>IFERROR(('2a) logm_x(t)'!AR53-'2a) logm_x(t)'!AQ53-'2a)answer'!$C53)^2,"")</f>
        <v>2.4211071571063187E-4</v>
      </c>
      <c r="AS54" s="32">
        <f>IFERROR(('2a) logm_x(t)'!AS53-'2a) logm_x(t)'!AR53-'2a)answer'!$C53)^2,"")</f>
        <v>5.6761543694535234E-3</v>
      </c>
      <c r="AT54" s="32">
        <f>IFERROR(('2a) logm_x(t)'!AT53-'2a) logm_x(t)'!AS53-'2a)answer'!$C53)^2,"")</f>
        <v>2.1108460494586112E-3</v>
      </c>
      <c r="AU54" s="32">
        <f>IFERROR(('2a) logm_x(t)'!AU53-'2a) logm_x(t)'!AT53-'2a)answer'!$C53)^2,"")</f>
        <v>9.3740836880277937E-4</v>
      </c>
      <c r="AV54" s="32">
        <f>IFERROR(('2a) logm_x(t)'!AV53-'2a) logm_x(t)'!AU53-'2a)answer'!$C53)^2,"")</f>
        <v>1.0343991317981723E-4</v>
      </c>
      <c r="AW54" s="32">
        <f>IFERROR(('2a) logm_x(t)'!AW53-'2a) logm_x(t)'!AV53-'2a)answer'!$C53)^2,"")</f>
        <v>5.3805417783547417E-3</v>
      </c>
      <c r="AX54" s="32">
        <f>IFERROR(('2a) logm_x(t)'!AX53-'2a) logm_x(t)'!AW53-'2a)answer'!$C53)^2,"")</f>
        <v>5.6195724291755863E-3</v>
      </c>
      <c r="AY54" s="32">
        <f>IFERROR(('2a) logm_x(t)'!AY53-'2a) logm_x(t)'!AX53-'2a)answer'!$C53)^2,"")</f>
        <v>1.3861096498941348E-2</v>
      </c>
      <c r="AZ54" s="32">
        <f>IFERROR(('2a) logm_x(t)'!AZ53-'2a) logm_x(t)'!AY53-'2a)answer'!$C53)^2,"")</f>
        <v>1.3338730281873002E-2</v>
      </c>
      <c r="BA54" s="32">
        <f>IFERROR(('2a) logm_x(t)'!BA53-'2a) logm_x(t)'!AZ53-'2a)answer'!$C53)^2,"")</f>
        <v>4.146127950876615E-5</v>
      </c>
      <c r="BB54" s="32">
        <f>IFERROR(('2a) logm_x(t)'!BB53-'2a) logm_x(t)'!BA53-'2a)answer'!$C53)^2,"")</f>
        <v>2.1630349489135635E-3</v>
      </c>
      <c r="BC54" s="32">
        <f>IFERROR(('2a) logm_x(t)'!BC53-'2a) logm_x(t)'!BB53-'2a)answer'!$C53)^2,"")</f>
        <v>3.7753316607568037E-3</v>
      </c>
      <c r="BD54" s="32">
        <f>IFERROR(('2a) logm_x(t)'!BD53-'2a) logm_x(t)'!BC53-'2a)answer'!$C53)^2,"")</f>
        <v>8.6509708016340456E-4</v>
      </c>
      <c r="BE54" s="32">
        <f>IFERROR(('2a) logm_x(t)'!BE53-'2a) logm_x(t)'!BD53-'2a)answer'!$C53)^2,"")</f>
        <v>7.5942244185023136E-3</v>
      </c>
      <c r="BF54" s="32">
        <f>IFERROR(('2a) logm_x(t)'!BF53-'2a) logm_x(t)'!BE53-'2a)answer'!$C53)^2,"")</f>
        <v>3.7995600851663505E-3</v>
      </c>
      <c r="BG54" s="32">
        <f>IFERROR(('2a) logm_x(t)'!BG53-'2a) logm_x(t)'!BF53-'2a)answer'!$C53)^2,"")</f>
        <v>1.3932626809295353E-3</v>
      </c>
      <c r="BH54" s="32">
        <f>IFERROR(('2a) logm_x(t)'!BH53-'2a) logm_x(t)'!BG53-'2a)answer'!$C53)^2,"")</f>
        <v>3.1199009548164946E-3</v>
      </c>
      <c r="BI54" s="32">
        <f>IFERROR(('2a) logm_x(t)'!BI53-'2a) logm_x(t)'!BH53-'2a)answer'!$C53)^2,"")</f>
        <v>1.3931062047379006E-2</v>
      </c>
      <c r="BJ54" s="32">
        <f>IFERROR(('2a) logm_x(t)'!BJ53-'2a) logm_x(t)'!BI53-'2a)answer'!$C53)^2,"")</f>
        <v>1.1705717901753706E-4</v>
      </c>
      <c r="BK54" s="32">
        <f>IFERROR(('2a) logm_x(t)'!BK53-'2a) logm_x(t)'!BJ53-'2a)answer'!$C53)^2,"")</f>
        <v>4.1416749695459248E-2</v>
      </c>
      <c r="BL54" s="32">
        <f>IFERROR(('2a) logm_x(t)'!BL53-'2a) logm_x(t)'!BK53-'2a)answer'!$C53)^2,"")</f>
        <v>1.9611727955987411E-3</v>
      </c>
      <c r="BM54" s="32">
        <f>IFERROR(('2a) logm_x(t)'!BM53-'2a) logm_x(t)'!BL53-'2a)answer'!$C53)^2,"")</f>
        <v>4.1845644255027502E-6</v>
      </c>
      <c r="BN54" s="32">
        <f>IFERROR(('2a) logm_x(t)'!BN53-'2a) logm_x(t)'!BM53-'2a)answer'!$C53)^2,"")</f>
        <v>4.1680411209120919E-3</v>
      </c>
      <c r="BO54" s="32">
        <f>IFERROR(('2a) logm_x(t)'!BO53-'2a) logm_x(t)'!BN53-'2a)answer'!$C53)^2,"")</f>
        <v>1.490544562025932E-4</v>
      </c>
      <c r="BP54" s="32">
        <f>IFERROR(('2a) logm_x(t)'!BP53-'2a) logm_x(t)'!BO53-'2a)answer'!$C53)^2,"")</f>
        <v>1.4088614136693225E-3</v>
      </c>
      <c r="BQ54" s="32">
        <f>IFERROR(('2a) logm_x(t)'!BQ53-'2a) logm_x(t)'!BP53-'2a)answer'!$C53)^2,"")</f>
        <v>4.785531859266251E-3</v>
      </c>
      <c r="BR54" s="32">
        <f>IFERROR(('2a) logm_x(t)'!BR53-'2a) logm_x(t)'!BQ53-'2a)answer'!$C53)^2,"")</f>
        <v>4.5932034872667327E-3</v>
      </c>
      <c r="BS54" s="32">
        <f>IFERROR(('2a) logm_x(t)'!BS53-'2a) logm_x(t)'!BR53-'2a)answer'!$C53)^2,"")</f>
        <v>5.0795373491429005E-7</v>
      </c>
      <c r="BT54" s="32">
        <f>IFERROR(('2a) logm_x(t)'!BT53-'2a) logm_x(t)'!BS53-'2a)answer'!$C53)^2,"")</f>
        <v>1.46584938165283E-5</v>
      </c>
      <c r="BU54" s="32">
        <f>IFERROR(('2a) logm_x(t)'!BU53-'2a) logm_x(t)'!BT53-'2a)answer'!$C53)^2,"")</f>
        <v>4.3456347550250879E-5</v>
      </c>
      <c r="BV54" s="32">
        <f>IFERROR(('2a) logm_x(t)'!BV53-'2a) logm_x(t)'!BU53-'2a)answer'!$C53)^2,"")</f>
        <v>1.0475029667504846E-3</v>
      </c>
      <c r="BW54" s="32">
        <f>IFERROR(('2a) logm_x(t)'!BW53-'2a) logm_x(t)'!BV53-'2a)answer'!$C53)^2,"")</f>
        <v>3.0288301177635697E-6</v>
      </c>
      <c r="BX54" s="32">
        <f>IFERROR(('2a) logm_x(t)'!BX53-'2a) logm_x(t)'!BW53-'2a)answer'!$C53)^2,"")</f>
        <v>2.4713158017184364E-3</v>
      </c>
      <c r="BY54" s="32">
        <f>IFERROR(('2a) logm_x(t)'!BY53-'2a) logm_x(t)'!BX53-'2a)answer'!$C53)^2,"")</f>
        <v>2.7707655604812823E-2</v>
      </c>
      <c r="BZ54" s="32">
        <f>IFERROR(('2a) logm_x(t)'!BZ53-'2a) logm_x(t)'!BY53-'2a)answer'!$C53)^2,"")</f>
        <v>1.9243752375482311E-2</v>
      </c>
      <c r="CA54" s="32">
        <f>IFERROR(('2a) logm_x(t)'!CA53-'2a) logm_x(t)'!BZ53-'2a)answer'!$C53)^2,"")</f>
        <v>1.9792430507238459E-2</v>
      </c>
      <c r="CB54" s="32">
        <f>IFERROR(('2a) logm_x(t)'!CB53-'2a) logm_x(t)'!CA53-'2a)answer'!$C53)^2,"")</f>
        <v>2.4156857371640549E-3</v>
      </c>
      <c r="CC54" s="32">
        <f>IFERROR(('2a) logm_x(t)'!CC53-'2a) logm_x(t)'!CB53-'2a)answer'!$C53)^2,"")</f>
        <v>9.6950035423276875E-4</v>
      </c>
      <c r="CD54" s="32">
        <f>IFERROR(('2a) logm_x(t)'!CD53-'2a) logm_x(t)'!CC53-'2a)answer'!$C53)^2,"")</f>
        <v>3.3843071053761857E-4</v>
      </c>
      <c r="CE54" s="32">
        <f>IFERROR(('2a) logm_x(t)'!CE53-'2a) logm_x(t)'!CD53-'2a)answer'!$C53)^2,"")</f>
        <v>2.9937879521002306E-3</v>
      </c>
      <c r="CF54" s="32">
        <f>IFERROR(('2a) logm_x(t)'!CF53-'2a) logm_x(t)'!CE53-'2a)answer'!$C53)^2,"")</f>
        <v>1.5027558599620145E-2</v>
      </c>
      <c r="CG54" s="32">
        <f>IFERROR(('2a) logm_x(t)'!CG53-'2a) logm_x(t)'!CF53-'2a)answer'!$C53)^2,"")</f>
        <v>2.5876138389737749E-2</v>
      </c>
      <c r="CH54" s="32">
        <f>IFERROR(('2a) logm_x(t)'!CH53-'2a) logm_x(t)'!CG53-'2a)answer'!$C53)^2,"")</f>
        <v>2.9902418761779911E-3</v>
      </c>
      <c r="CI54" s="32">
        <f>IFERROR(('2a) logm_x(t)'!CI53-'2a) logm_x(t)'!CH53-'2a)answer'!$C53)^2,"")</f>
        <v>7.0419479933229584E-3</v>
      </c>
      <c r="CJ54" s="32">
        <f>IFERROR(('2a) logm_x(t)'!CJ53-'2a) logm_x(t)'!CI53-'2a)answer'!$C53)^2,"")</f>
        <v>8.9465226080531132E-3</v>
      </c>
      <c r="CK54" s="32">
        <f>IFERROR(('2a) logm_x(t)'!CK53-'2a) logm_x(t)'!CJ53-'2a)answer'!$C53)^2,"")</f>
        <v>3.7047262416683401E-3</v>
      </c>
      <c r="CL54" s="32">
        <f>IFERROR(('2a) logm_x(t)'!CL53-'2a) logm_x(t)'!CK53-'2a)answer'!$C53)^2,"")</f>
        <v>1.1985742826238978E-3</v>
      </c>
      <c r="CM54" s="32">
        <f>IFERROR(('2a) logm_x(t)'!CM53-'2a) logm_x(t)'!CL53-'2a)answer'!$C53)^2,"")</f>
        <v>2.2910476171369352E-5</v>
      </c>
      <c r="CN54" s="32">
        <f>IFERROR(('2a) logm_x(t)'!CN53-'2a) logm_x(t)'!CM53-'2a)answer'!$C53)^2,"")</f>
        <v>8.1015606195023356E-3</v>
      </c>
      <c r="CT54" s="31">
        <f t="shared" si="4"/>
        <v>50</v>
      </c>
      <c r="CU54" s="32">
        <f>('2a) logm_x(t)'!C53-'2a) logm_x(t)'!B53-'2a)answer'!$C53)/$CP$5</f>
        <v>0.41272744814535983</v>
      </c>
      <c r="CV54" s="32">
        <f>('2a) logm_x(t)'!D53-'2a) logm_x(t)'!C53-'2a)answer'!$C53)/$CP$5</f>
        <v>0.19692796134672655</v>
      </c>
      <c r="CW54" s="32">
        <f>('2a) logm_x(t)'!E53-'2a) logm_x(t)'!D53-'2a)answer'!$C53)/$CP$5</f>
        <v>-3.5972079548036578E-2</v>
      </c>
      <c r="CX54" s="32">
        <f>('2a) logm_x(t)'!F53-'2a) logm_x(t)'!E53-'2a)answer'!$C53)/$CP$5</f>
        <v>0.12288441971809505</v>
      </c>
      <c r="CY54" s="32">
        <f>('2a) logm_x(t)'!G53-'2a) logm_x(t)'!F53-'2a)answer'!$C53)/$CP$5</f>
        <v>0.30650457158260375</v>
      </c>
      <c r="CZ54" s="32">
        <f>('2a) logm_x(t)'!H53-'2a) logm_x(t)'!G53-'2a)answer'!$C53)/$CP$5</f>
        <v>-0.44521486661737197</v>
      </c>
      <c r="DA54" s="32">
        <f>('2a) logm_x(t)'!I53-'2a) logm_x(t)'!H53-'2a)answer'!$C53)/$CP$5</f>
        <v>0.15199055639994782</v>
      </c>
      <c r="DB54" s="32">
        <f>('2a) logm_x(t)'!J53-'2a) logm_x(t)'!I53-'2a)answer'!$C53)/$CP$5</f>
        <v>-0.30859879531540285</v>
      </c>
      <c r="DC54" s="32">
        <f>('2a) logm_x(t)'!K53-'2a) logm_x(t)'!J53-'2a)answer'!$C53)/$CP$5</f>
        <v>-0.37886429822414319</v>
      </c>
      <c r="DD54" s="32">
        <f>('2a) logm_x(t)'!L53-'2a) logm_x(t)'!K53-'2a)answer'!$C53)/$CP$5</f>
        <v>-0.42917842764676667</v>
      </c>
      <c r="DE54" s="32">
        <f>('2a) logm_x(t)'!M53-'2a) logm_x(t)'!L53-'2a)answer'!$C53)/$CP$5</f>
        <v>-0.76169973147946501</v>
      </c>
      <c r="DF54" s="32">
        <f>('2a) logm_x(t)'!N53-'2a) logm_x(t)'!M53-'2a)answer'!$C53)/$CP$5</f>
        <v>1.1691746520857162</v>
      </c>
      <c r="DG54" s="32">
        <f>('2a) logm_x(t)'!O53-'2a) logm_x(t)'!N53-'2a)answer'!$C53)/$CP$5</f>
        <v>-0.16796684733179656</v>
      </c>
      <c r="DH54" s="32">
        <f>('2a) logm_x(t)'!P53-'2a) logm_x(t)'!O53-'2a)answer'!$C53)/$CP$5</f>
        <v>0.92861589007704248</v>
      </c>
      <c r="DI54" s="32">
        <f>('2a) logm_x(t)'!Q53-'2a) logm_x(t)'!P53-'2a)answer'!$C53)/$CP$5</f>
        <v>-0.74627548341036065</v>
      </c>
      <c r="DJ54" s="32">
        <f>('2a) logm_x(t)'!R53-'2a) logm_x(t)'!Q53-'2a)answer'!$C53)/$CP$5</f>
        <v>0.43165617690832375</v>
      </c>
      <c r="DK54" s="32">
        <f>('2a) logm_x(t)'!S53-'2a) logm_x(t)'!R53-'2a)answer'!$C53)/$CP$5</f>
        <v>1.9043118147906463E-2</v>
      </c>
      <c r="DL54" s="32">
        <f>('2a) logm_x(t)'!T53-'2a) logm_x(t)'!S53-'2a)answer'!$C53)/$CP$5</f>
        <v>-0.16126381063508474</v>
      </c>
      <c r="DM54" s="32">
        <f>('2a) logm_x(t)'!U53-'2a) logm_x(t)'!T53-'2a)answer'!$C53)/$CP$5</f>
        <v>0.52309242900009589</v>
      </c>
      <c r="DN54" s="32">
        <f>('2a) logm_x(t)'!V53-'2a) logm_x(t)'!U53-'2a)answer'!$C53)/$CP$5</f>
        <v>-0.5381305922507762</v>
      </c>
      <c r="DO54" s="32">
        <f>('2a) logm_x(t)'!W53-'2a) logm_x(t)'!V53-'2a)answer'!$C53)/$CP$5</f>
        <v>0.2065442568118899</v>
      </c>
      <c r="DP54" s="32">
        <f>('2a) logm_x(t)'!X53-'2a) logm_x(t)'!W53-'2a)answer'!$C53)/$CP$5</f>
        <v>-2.1307395383238618E-2</v>
      </c>
      <c r="DQ54" s="32">
        <f>('2a) logm_x(t)'!Y53-'2a) logm_x(t)'!X53-'2a)answer'!$C53)/$CP$5</f>
        <v>-0.38614415120068513</v>
      </c>
      <c r="DR54" s="32">
        <f>('2a) logm_x(t)'!Z53-'2a) logm_x(t)'!Y53-'2a)answer'!$C53)/$CP$5</f>
        <v>-4.8937383982034427E-2</v>
      </c>
      <c r="DS54" s="32">
        <f>('2a) logm_x(t)'!AA53-'2a) logm_x(t)'!Z53-'2a)answer'!$C53)/$CP$5</f>
        <v>0.78023891930810818</v>
      </c>
      <c r="DT54" s="32">
        <f>('2a) logm_x(t)'!AB53-'2a) logm_x(t)'!AA53-'2a)answer'!$C53)/$CP$5</f>
        <v>0.17366837527865514</v>
      </c>
      <c r="DU54" s="32">
        <f>('2a) logm_x(t)'!AC53-'2a) logm_x(t)'!AB53-'2a)answer'!$C53)/$CP$5</f>
        <v>-0.8488759587920115</v>
      </c>
      <c r="DV54" s="32">
        <f>('2a) logm_x(t)'!AD53-'2a) logm_x(t)'!AC53-'2a)answer'!$C53)/$CP$5</f>
        <v>0.63574503154131035</v>
      </c>
      <c r="DW54" s="32">
        <f>('2a) logm_x(t)'!AE53-'2a) logm_x(t)'!AD53-'2a)answer'!$C53)/$CP$5</f>
        <v>0.62492758693792994</v>
      </c>
      <c r="DX54" s="32">
        <f>('2a) logm_x(t)'!AF53-'2a) logm_x(t)'!AE53-'2a)answer'!$C53)/$CP$5</f>
        <v>-9.5438228379988069E-2</v>
      </c>
      <c r="DY54" s="32">
        <f>('2a) logm_x(t)'!AG53-'2a) logm_x(t)'!AF53-'2a)answer'!$C53)/$CP$5</f>
        <v>-0.7683890612967853</v>
      </c>
      <c r="DZ54" s="32">
        <f>('2a) logm_x(t)'!AH53-'2a) logm_x(t)'!AG53-'2a)answer'!$C53)/$CP$5</f>
        <v>0.15288940002796078</v>
      </c>
      <c r="EA54" s="32">
        <f>('2a) logm_x(t)'!AI53-'2a) logm_x(t)'!AH53-'2a)answer'!$C53)/$CP$5</f>
        <v>-0.21595059287130919</v>
      </c>
      <c r="EB54" s="32">
        <f>('2a) logm_x(t)'!AJ53-'2a) logm_x(t)'!AI53-'2a)answer'!$C53)/$CP$5</f>
        <v>1.3187664040183902</v>
      </c>
      <c r="EC54" s="32">
        <f>('2a) logm_x(t)'!AK53-'2a) logm_x(t)'!AJ53-'2a)answer'!$C53)/$CP$5</f>
        <v>-1.4338940605285917</v>
      </c>
      <c r="ED54" s="32">
        <f>('2a) logm_x(t)'!AL53-'2a) logm_x(t)'!AK53-'2a)answer'!$C53)/$CP$5</f>
        <v>0.98269196079899512</v>
      </c>
      <c r="EE54" s="32">
        <f>('2a) logm_x(t)'!AM53-'2a) logm_x(t)'!AL53-'2a)answer'!$C53)/$CP$5</f>
        <v>7.8309814713325848E-2</v>
      </c>
      <c r="EF54" s="32">
        <f>('2a) logm_x(t)'!AN53-'2a) logm_x(t)'!AM53-'2a)answer'!$C53)/$CP$5</f>
        <v>-0.6372179292940936</v>
      </c>
      <c r="EG54" s="32">
        <f>('2a) logm_x(t)'!AO53-'2a) logm_x(t)'!AN53-'2a)answer'!$C53)/$CP$5</f>
        <v>0.98046867306269592</v>
      </c>
      <c r="EH54" s="32">
        <f>('2a) logm_x(t)'!AP53-'2a) logm_x(t)'!AO53-'2a)answer'!$C53)/$CP$5</f>
        <v>0.21963415161648484</v>
      </c>
      <c r="EI54" s="32">
        <f>('2a) logm_x(t)'!AQ53-'2a) logm_x(t)'!AP53-'2a)answer'!$C53)/$CP$5</f>
        <v>-0.18410791459598108</v>
      </c>
      <c r="EJ54" s="32">
        <f>('2a) logm_x(t)'!AR53-'2a) logm_x(t)'!AQ53-'2a)answer'!$C53)/$CP$5</f>
        <v>-0.11148056963024799</v>
      </c>
      <c r="EK54" s="32">
        <f>('2a) logm_x(t)'!AS53-'2a) logm_x(t)'!AR53-'2a)answer'!$C53)/$CP$5</f>
        <v>0.5397830866474691</v>
      </c>
      <c r="EL54" s="32">
        <f>('2a) logm_x(t)'!AT53-'2a) logm_x(t)'!AS53-'2a)answer'!$C53)/$CP$5</f>
        <v>0.32917015607277006</v>
      </c>
      <c r="EM54" s="32">
        <f>('2a) logm_x(t)'!AU53-'2a) logm_x(t)'!AT53-'2a)answer'!$C53)/$CP$5</f>
        <v>-0.21935957023499916</v>
      </c>
      <c r="EN54" s="32">
        <f>('2a) logm_x(t)'!AV53-'2a) logm_x(t)'!AU53-'2a)answer'!$C53)/$CP$5</f>
        <v>7.2867898893677591E-2</v>
      </c>
      <c r="EO54" s="32">
        <f>('2a) logm_x(t)'!AW53-'2a) logm_x(t)'!AV53-'2a)answer'!$C53)/$CP$5</f>
        <v>-0.52553927468245432</v>
      </c>
      <c r="EP54" s="32">
        <f>('2a) logm_x(t)'!AX53-'2a) logm_x(t)'!AW53-'2a)answer'!$C53)/$CP$5</f>
        <v>0.53708597276921244</v>
      </c>
      <c r="EQ54" s="32">
        <f>('2a) logm_x(t)'!AY53-'2a) logm_x(t)'!AX53-'2a)answer'!$C53)/$CP$5</f>
        <v>0.84351142033646775</v>
      </c>
      <c r="ER54" s="32">
        <f>('2a) logm_x(t)'!AZ53-'2a) logm_x(t)'!AY53-'2a)answer'!$C53)/$CP$5</f>
        <v>-0.82746459174916476</v>
      </c>
      <c r="ES54" s="32">
        <f>('2a) logm_x(t)'!BA53-'2a) logm_x(t)'!AZ53-'2a)answer'!$C53)/$CP$5</f>
        <v>-4.6133193986187239E-2</v>
      </c>
      <c r="ET54" s="32">
        <f>('2a) logm_x(t)'!BB53-'2a) logm_x(t)'!BA53-'2a)answer'!$C53)/$CP$5</f>
        <v>0.33321453833219028</v>
      </c>
      <c r="EU54" s="32">
        <f>('2a) logm_x(t)'!BC53-'2a) logm_x(t)'!BB53-'2a)answer'!$C53)/$CP$5</f>
        <v>0.44021995844694989</v>
      </c>
      <c r="EV54" s="32">
        <f>('2a) logm_x(t)'!BD53-'2a) logm_x(t)'!BC53-'2a)answer'!$C53)/$CP$5</f>
        <v>0.2107291408308555</v>
      </c>
      <c r="EW54" s="32">
        <f>('2a) logm_x(t)'!BE53-'2a) logm_x(t)'!BD53-'2a)answer'!$C53)/$CP$5</f>
        <v>-0.6243582962494838</v>
      </c>
      <c r="EX54" s="32">
        <f>('2a) logm_x(t)'!BF53-'2a) logm_x(t)'!BE53-'2a)answer'!$C53)/$CP$5</f>
        <v>-0.44163026878099537</v>
      </c>
      <c r="EY54" s="32">
        <f>('2a) logm_x(t)'!BG53-'2a) logm_x(t)'!BF53-'2a)answer'!$C53)/$CP$5</f>
        <v>0.26742910792833113</v>
      </c>
      <c r="EZ54" s="32">
        <f>('2a) logm_x(t)'!BH53-'2a) logm_x(t)'!BG53-'2a)answer'!$C53)/$CP$5</f>
        <v>-0.40018663172157426</v>
      </c>
      <c r="FA54" s="32">
        <f>('2a) logm_x(t)'!BI53-'2a) logm_x(t)'!BH53-'2a)answer'!$C53)/$CP$5</f>
        <v>0.84563760324664183</v>
      </c>
      <c r="FB54" s="32">
        <f>('2a) logm_x(t)'!BJ53-'2a) logm_x(t)'!BI53-'2a)answer'!$C53)/$CP$5</f>
        <v>-7.7515972551143369E-2</v>
      </c>
      <c r="FC54" s="32">
        <f>('2a) logm_x(t)'!BK53-'2a) logm_x(t)'!BJ53-'2a)answer'!$C53)/$CP$5</f>
        <v>-1.4580760622118403</v>
      </c>
      <c r="FD54" s="32">
        <f>('2a) logm_x(t)'!BL53-'2a) logm_x(t)'!BK53-'2a)answer'!$C53)/$CP$5</f>
        <v>0.3172854110948462</v>
      </c>
      <c r="FE54" s="32">
        <f>('2a) logm_x(t)'!BM53-'2a) logm_x(t)'!BL53-'2a)answer'!$C53)/$CP$5</f>
        <v>1.4656062309239336E-2</v>
      </c>
      <c r="FF54" s="32">
        <f>('2a) logm_x(t)'!BN53-'2a) logm_x(t)'!BM53-'2a)answer'!$C53)/$CP$5</f>
        <v>-0.46254945210024534</v>
      </c>
      <c r="FG54" s="32">
        <f>('2a) logm_x(t)'!BO53-'2a) logm_x(t)'!BN53-'2a)answer'!$C53)/$CP$5</f>
        <v>8.7471113601989933E-2</v>
      </c>
      <c r="FH54" s="32">
        <f>('2a) logm_x(t)'!BP53-'2a) logm_x(t)'!BO53-'2a)answer'!$C53)/$CP$5</f>
        <v>0.26892198652894134</v>
      </c>
      <c r="FI54" s="32">
        <f>('2a) logm_x(t)'!BQ53-'2a) logm_x(t)'!BP53-'2a)answer'!$C53)/$CP$5</f>
        <v>-0.49562965008473764</v>
      </c>
      <c r="FJ54" s="32">
        <f>('2a) logm_x(t)'!BR53-'2a) logm_x(t)'!BQ53-'2a)answer'!$C53)/$CP$5</f>
        <v>-0.48556795334689284</v>
      </c>
      <c r="FK54" s="32">
        <f>('2a) logm_x(t)'!BS53-'2a) logm_x(t)'!BR53-'2a)answer'!$C53)/$CP$5</f>
        <v>-5.1062756138822926E-3</v>
      </c>
      <c r="FL54" s="32">
        <f>('2a) logm_x(t)'!BT53-'2a) logm_x(t)'!BS53-'2a)answer'!$C53)/$CP$5</f>
        <v>-2.7430697284947757E-2</v>
      </c>
      <c r="FM54" s="32">
        <f>('2a) logm_x(t)'!BU53-'2a) logm_x(t)'!BT53-'2a)answer'!$C53)/$CP$5</f>
        <v>-4.7230091200877587E-2</v>
      </c>
      <c r="FN54" s="32">
        <f>('2a) logm_x(t)'!BV53-'2a) logm_x(t)'!BU53-'2a)answer'!$C53)/$CP$5</f>
        <v>-0.2318834772076564</v>
      </c>
      <c r="FO54" s="32">
        <f>('2a) logm_x(t)'!BW53-'2a) logm_x(t)'!BV53-'2a)answer'!$C53)/$CP$5</f>
        <v>1.246894275080929E-2</v>
      </c>
      <c r="FP54" s="32">
        <f>('2a) logm_x(t)'!BX53-'2a) logm_x(t)'!BW53-'2a)answer'!$C53)/$CP$5</f>
        <v>0.35616914719655945</v>
      </c>
      <c r="FQ54" s="32">
        <f>('2a) logm_x(t)'!BY53-'2a) logm_x(t)'!BX53-'2a)answer'!$C53)/$CP$5</f>
        <v>-1.1925924725618269</v>
      </c>
      <c r="FR54" s="32">
        <f>('2a) logm_x(t)'!BZ53-'2a) logm_x(t)'!BY53-'2a)answer'!$C53)/$CP$5</f>
        <v>0.99388709892052773</v>
      </c>
      <c r="FS54" s="32">
        <f>('2a) logm_x(t)'!CA53-'2a) logm_x(t)'!BZ53-'2a)answer'!$C53)/$CP$5</f>
        <v>-1.0079563791683894</v>
      </c>
      <c r="FT54" s="32">
        <f>('2a) logm_x(t)'!CB53-'2a) logm_x(t)'!CA53-'2a)answer'!$C53)/$CP$5</f>
        <v>0.35213759268537342</v>
      </c>
      <c r="FU54" s="32">
        <f>('2a) logm_x(t)'!CC53-'2a) logm_x(t)'!CB53-'2a)answer'!$C53)/$CP$5</f>
        <v>0.2230828372792554</v>
      </c>
      <c r="FV54" s="32">
        <f>('2a) logm_x(t)'!CD53-'2a) logm_x(t)'!CC53-'2a)answer'!$C53)/$CP$5</f>
        <v>-0.13180353438327322</v>
      </c>
      <c r="FW54" s="32">
        <f>('2a) logm_x(t)'!CE53-'2a) logm_x(t)'!CD53-'2a)answer'!$C53)/$CP$5</f>
        <v>-0.39201500580327026</v>
      </c>
      <c r="FX54" s="32">
        <f>('2a) logm_x(t)'!CF53-'2a) logm_x(t)'!CE53-'2a)answer'!$C53)/$CP$5</f>
        <v>-0.87828686630679353</v>
      </c>
      <c r="FY54" s="32">
        <f>('2a) logm_x(t)'!CG53-'2a) logm_x(t)'!CF53-'2a)answer'!$C53)/$CP$5</f>
        <v>1.1525025791501944</v>
      </c>
      <c r="FZ54" s="32">
        <f>('2a) logm_x(t)'!CH53-'2a) logm_x(t)'!CG53-'2a)answer'!$C53)/$CP$5</f>
        <v>-0.39178277044131421</v>
      </c>
      <c r="GA54" s="32">
        <f>('2a) logm_x(t)'!CI53-'2a) logm_x(t)'!CH53-'2a)answer'!$C53)/$CP$5</f>
        <v>0.60122714445094538</v>
      </c>
      <c r="GB54" s="32">
        <f>('2a) logm_x(t)'!CJ53-'2a) logm_x(t)'!CI53-'2a)answer'!$C53)/$CP$5</f>
        <v>0.67767163079061765</v>
      </c>
      <c r="GC54" s="32">
        <f>('2a) logm_x(t)'!CK53-'2a) logm_x(t)'!CJ53-'2a)answer'!$C53)/$CP$5</f>
        <v>-0.4360840818906811</v>
      </c>
      <c r="GD54" s="32">
        <f>('2a) logm_x(t)'!CL53-'2a) logm_x(t)'!CK53-'2a)answer'!$C53)/$CP$5</f>
        <v>0.2480416723903292</v>
      </c>
      <c r="GE54" s="32">
        <f>('2a) logm_x(t)'!CM53-'2a) logm_x(t)'!CL53-'2a)answer'!$C53)/$CP$5</f>
        <v>3.4293296248322981E-2</v>
      </c>
      <c r="GF54" s="32">
        <f>('2a) logm_x(t)'!CN53-'2a) logm_x(t)'!CM53-'2a)answer'!$C53)/$CP$5</f>
        <v>-0.64487644845334202</v>
      </c>
    </row>
    <row r="55" spans="1:188" x14ac:dyDescent="0.25">
      <c r="A55" s="31">
        <f>'2a) logm_x(t)'!A54</f>
        <v>51</v>
      </c>
      <c r="B55" s="32"/>
      <c r="C55" s="32">
        <f>IFERROR(('2a) logm_x(t)'!C54-'2a) logm_x(t)'!B54-'2a)answer'!$C54)^2,"")</f>
        <v>1.6134497082236229E-2</v>
      </c>
      <c r="D55" s="32">
        <f>IFERROR(('2a) logm_x(t)'!D54-'2a) logm_x(t)'!C54-'2a)answer'!$C54)^2,"")</f>
        <v>5.9482350968522403E-3</v>
      </c>
      <c r="E55" s="32">
        <f>IFERROR(('2a) logm_x(t)'!E54-'2a) logm_x(t)'!D54-'2a)answer'!$C54)^2,"")</f>
        <v>2.1675704863013141E-3</v>
      </c>
      <c r="F55" s="32">
        <f>IFERROR(('2a) logm_x(t)'!F54-'2a) logm_x(t)'!E54-'2a)answer'!$C54)^2,"")</f>
        <v>5.0852335946073024E-3</v>
      </c>
      <c r="G55" s="32">
        <f>IFERROR(('2a) logm_x(t)'!G54-'2a) logm_x(t)'!F54-'2a)answer'!$C54)^2,"")</f>
        <v>1.7291588837491247E-2</v>
      </c>
      <c r="H55" s="32">
        <f>IFERROR(('2a) logm_x(t)'!H54-'2a) logm_x(t)'!G54-'2a)answer'!$C54)^2,"")</f>
        <v>3.4075900340524087E-2</v>
      </c>
      <c r="I55" s="32">
        <f>IFERROR(('2a) logm_x(t)'!I54-'2a) logm_x(t)'!H54-'2a)answer'!$C54)^2,"")</f>
        <v>1.2370198810640236E-2</v>
      </c>
      <c r="J55" s="32">
        <f>IFERROR(('2a) logm_x(t)'!J54-'2a) logm_x(t)'!I54-'2a)answer'!$C54)^2,"")</f>
        <v>6.0396551813298165E-4</v>
      </c>
      <c r="K55" s="32">
        <f>IFERROR(('2a) logm_x(t)'!K54-'2a) logm_x(t)'!J54-'2a)answer'!$C54)^2,"")</f>
        <v>1.4134549654961174E-2</v>
      </c>
      <c r="L55" s="32">
        <f>IFERROR(('2a) logm_x(t)'!L54-'2a) logm_x(t)'!K54-'2a)answer'!$C54)^2,"")</f>
        <v>2.8840878303210446E-3</v>
      </c>
      <c r="M55" s="32">
        <f>IFERROR(('2a) logm_x(t)'!M54-'2a) logm_x(t)'!L54-'2a)answer'!$C54)^2,"")</f>
        <v>6.4542981516917961E-3</v>
      </c>
      <c r="N55" s="32">
        <f>IFERROR(('2a) logm_x(t)'!N54-'2a) logm_x(t)'!M54-'2a)answer'!$C54)^2,"")</f>
        <v>1.080491131051063E-2</v>
      </c>
      <c r="O55" s="32">
        <f>IFERROR(('2a) logm_x(t)'!O54-'2a) logm_x(t)'!N54-'2a)answer'!$C54)^2,"")</f>
        <v>1.2163260802019757E-3</v>
      </c>
      <c r="P55" s="32">
        <f>IFERROR(('2a) logm_x(t)'!P54-'2a) logm_x(t)'!O54-'2a)answer'!$C54)^2,"")</f>
        <v>5.9861298313376762E-2</v>
      </c>
      <c r="Q55" s="32">
        <f>IFERROR(('2a) logm_x(t)'!Q54-'2a) logm_x(t)'!P54-'2a)answer'!$C54)^2,"")</f>
        <v>1.980809438817449E-3</v>
      </c>
      <c r="R55" s="32">
        <f>IFERROR(('2a) logm_x(t)'!R54-'2a) logm_x(t)'!Q54-'2a)answer'!$C54)^2,"")</f>
        <v>1.5224632067595239E-3</v>
      </c>
      <c r="S55" s="32">
        <f>IFERROR(('2a) logm_x(t)'!S54-'2a) logm_x(t)'!R54-'2a)answer'!$C54)^2,"")</f>
        <v>4.9353909945839278E-3</v>
      </c>
      <c r="T55" s="32">
        <f>IFERROR(('2a) logm_x(t)'!T54-'2a) logm_x(t)'!S54-'2a)answer'!$C54)^2,"")</f>
        <v>2.6129437004630277E-2</v>
      </c>
      <c r="U55" s="32">
        <f>IFERROR(('2a) logm_x(t)'!U54-'2a) logm_x(t)'!T54-'2a)answer'!$C54)^2,"")</f>
        <v>2.2315453533454481E-2</v>
      </c>
      <c r="V55" s="32">
        <f>IFERROR(('2a) logm_x(t)'!V54-'2a) logm_x(t)'!U54-'2a)answer'!$C54)^2,"")</f>
        <v>2.7776653612685082E-2</v>
      </c>
      <c r="W55" s="32">
        <f>IFERROR(('2a) logm_x(t)'!W54-'2a) logm_x(t)'!V54-'2a)answer'!$C54)^2,"")</f>
        <v>4.6238250171404119E-4</v>
      </c>
      <c r="X55" s="32">
        <f>IFERROR(('2a) logm_x(t)'!X54-'2a) logm_x(t)'!W54-'2a)answer'!$C54)^2,"")</f>
        <v>1.3300754771945865E-2</v>
      </c>
      <c r="Y55" s="32">
        <f>IFERROR(('2a) logm_x(t)'!Y54-'2a) logm_x(t)'!X54-'2a)answer'!$C54)^2,"")</f>
        <v>1.8459063283577756E-2</v>
      </c>
      <c r="Z55" s="32">
        <f>IFERROR(('2a) logm_x(t)'!Z54-'2a) logm_x(t)'!Y54-'2a)answer'!$C54)^2,"")</f>
        <v>1.4045276260180168E-2</v>
      </c>
      <c r="AA55" s="32">
        <f>IFERROR(('2a) logm_x(t)'!AA54-'2a) logm_x(t)'!Z54-'2a)answer'!$C54)^2,"")</f>
        <v>1.7235930035142874E-3</v>
      </c>
      <c r="AB55" s="32">
        <f>IFERROR(('2a) logm_x(t)'!AB54-'2a) logm_x(t)'!AA54-'2a)answer'!$C54)^2,"")</f>
        <v>4.6641899738636286E-3</v>
      </c>
      <c r="AC55" s="32">
        <f>IFERROR(('2a) logm_x(t)'!AC54-'2a) logm_x(t)'!AB54-'2a)answer'!$C54)^2,"")</f>
        <v>3.5120647699975606E-4</v>
      </c>
      <c r="AD55" s="32">
        <f>IFERROR(('2a) logm_x(t)'!AD54-'2a) logm_x(t)'!AC54-'2a)answer'!$C54)^2,"")</f>
        <v>2.8896492818646044E-3</v>
      </c>
      <c r="AE55" s="32">
        <f>IFERROR(('2a) logm_x(t)'!AE54-'2a) logm_x(t)'!AD54-'2a)answer'!$C54)^2,"")</f>
        <v>1.8917199197372568E-4</v>
      </c>
      <c r="AF55" s="32">
        <f>IFERROR(('2a) logm_x(t)'!AF54-'2a) logm_x(t)'!AE54-'2a)answer'!$C54)^2,"")</f>
        <v>9.2676345492399906E-3</v>
      </c>
      <c r="AG55" s="32">
        <f>IFERROR(('2a) logm_x(t)'!AG54-'2a) logm_x(t)'!AF54-'2a)answer'!$C54)^2,"")</f>
        <v>3.8620490968019E-3</v>
      </c>
      <c r="AH55" s="32">
        <f>IFERROR(('2a) logm_x(t)'!AH54-'2a) logm_x(t)'!AG54-'2a)answer'!$C54)^2,"")</f>
        <v>4.3768990712965014E-2</v>
      </c>
      <c r="AI55" s="32">
        <f>IFERROR(('2a) logm_x(t)'!AI54-'2a) logm_x(t)'!AH54-'2a)answer'!$C54)^2,"")</f>
        <v>5.0335642603225553E-4</v>
      </c>
      <c r="AJ55" s="32">
        <f>IFERROR(('2a) logm_x(t)'!AJ54-'2a) logm_x(t)'!AI54-'2a)answer'!$C54)^2,"")</f>
        <v>1.1586560805204671E-3</v>
      </c>
      <c r="AK55" s="32">
        <f>IFERROR(('2a) logm_x(t)'!AK54-'2a) logm_x(t)'!AJ54-'2a)answer'!$C54)^2,"")</f>
        <v>3.5326476343404557E-2</v>
      </c>
      <c r="AL55" s="32">
        <f>IFERROR(('2a) logm_x(t)'!AL54-'2a) logm_x(t)'!AK54-'2a)answer'!$C54)^2,"")</f>
        <v>2.5268228805824132E-3</v>
      </c>
      <c r="AM55" s="32">
        <f>IFERROR(('2a) logm_x(t)'!AM54-'2a) logm_x(t)'!AL54-'2a)answer'!$C54)^2,"")</f>
        <v>1.2943323294275636E-2</v>
      </c>
      <c r="AN55" s="32">
        <f>IFERROR(('2a) logm_x(t)'!AN54-'2a) logm_x(t)'!AM54-'2a)answer'!$C54)^2,"")</f>
        <v>7.4214268835882285E-4</v>
      </c>
      <c r="AO55" s="32">
        <f>IFERROR(('2a) logm_x(t)'!AO54-'2a) logm_x(t)'!AN54-'2a)answer'!$C54)^2,"")</f>
        <v>1.5105791433384946E-2</v>
      </c>
      <c r="AP55" s="32">
        <f>IFERROR(('2a) logm_x(t)'!AP54-'2a) logm_x(t)'!AO54-'2a)answer'!$C54)^2,"")</f>
        <v>3.1640627103211248E-4</v>
      </c>
      <c r="AQ55" s="32">
        <f>IFERROR(('2a) logm_x(t)'!AQ54-'2a) logm_x(t)'!AP54-'2a)answer'!$C54)^2,"")</f>
        <v>6.6747936705971291E-3</v>
      </c>
      <c r="AR55" s="32">
        <f>IFERROR(('2a) logm_x(t)'!AR54-'2a) logm_x(t)'!AQ54-'2a)answer'!$C54)^2,"")</f>
        <v>1.3770014184693213E-2</v>
      </c>
      <c r="AS55" s="32">
        <f>IFERROR(('2a) logm_x(t)'!AS54-'2a) logm_x(t)'!AR54-'2a)answer'!$C54)^2,"")</f>
        <v>1.2862162589587634E-2</v>
      </c>
      <c r="AT55" s="32">
        <f>IFERROR(('2a) logm_x(t)'!AT54-'2a) logm_x(t)'!AS54-'2a)answer'!$C54)^2,"")</f>
        <v>1.2003284527260228E-3</v>
      </c>
      <c r="AU55" s="32">
        <f>IFERROR(('2a) logm_x(t)'!AU54-'2a) logm_x(t)'!AT54-'2a)answer'!$C54)^2,"")</f>
        <v>1.1886599972082062E-4</v>
      </c>
      <c r="AV55" s="32">
        <f>IFERROR(('2a) logm_x(t)'!AV54-'2a) logm_x(t)'!AU54-'2a)answer'!$C54)^2,"")</f>
        <v>1.3685796667859419E-2</v>
      </c>
      <c r="AW55" s="32">
        <f>IFERROR(('2a) logm_x(t)'!AW54-'2a) logm_x(t)'!AV54-'2a)answer'!$C54)^2,"")</f>
        <v>2.0957156686258707E-2</v>
      </c>
      <c r="AX55" s="32">
        <f>IFERROR(('2a) logm_x(t)'!AX54-'2a) logm_x(t)'!AW54-'2a)answer'!$C54)^2,"")</f>
        <v>4.118528575204309E-4</v>
      </c>
      <c r="AY55" s="32">
        <f>IFERROR(('2a) logm_x(t)'!AY54-'2a) logm_x(t)'!AX54-'2a)answer'!$C54)^2,"")</f>
        <v>3.1408238852391408E-4</v>
      </c>
      <c r="AZ55" s="32">
        <f>IFERROR(('2a) logm_x(t)'!AZ54-'2a) logm_x(t)'!AY54-'2a)answer'!$C54)^2,"")</f>
        <v>1.4506715761834247E-5</v>
      </c>
      <c r="BA55" s="32">
        <f>IFERROR(('2a) logm_x(t)'!BA54-'2a) logm_x(t)'!AZ54-'2a)answer'!$C54)^2,"")</f>
        <v>1.0677942456644834E-2</v>
      </c>
      <c r="BB55" s="32">
        <f>IFERROR(('2a) logm_x(t)'!BB54-'2a) logm_x(t)'!BA54-'2a)answer'!$C54)^2,"")</f>
        <v>1.2287439971455591E-3</v>
      </c>
      <c r="BC55" s="32">
        <f>IFERROR(('2a) logm_x(t)'!BC54-'2a) logm_x(t)'!BB54-'2a)answer'!$C54)^2,"")</f>
        <v>5.6316071593437919E-3</v>
      </c>
      <c r="BD55" s="32">
        <f>IFERROR(('2a) logm_x(t)'!BD54-'2a) logm_x(t)'!BC54-'2a)answer'!$C54)^2,"")</f>
        <v>2.168013099165895E-3</v>
      </c>
      <c r="BE55" s="32">
        <f>IFERROR(('2a) logm_x(t)'!BE54-'2a) logm_x(t)'!BD54-'2a)answer'!$C54)^2,"")</f>
        <v>4.7414114323261003E-3</v>
      </c>
      <c r="BF55" s="32">
        <f>IFERROR(('2a) logm_x(t)'!BF54-'2a) logm_x(t)'!BE54-'2a)answer'!$C54)^2,"")</f>
        <v>1.1162988556387291E-2</v>
      </c>
      <c r="BG55" s="32">
        <f>IFERROR(('2a) logm_x(t)'!BG54-'2a) logm_x(t)'!BF54-'2a)answer'!$C54)^2,"")</f>
        <v>8.0835240315924913E-6</v>
      </c>
      <c r="BH55" s="32">
        <f>IFERROR(('2a) logm_x(t)'!BH54-'2a) logm_x(t)'!BG54-'2a)answer'!$C54)^2,"")</f>
        <v>1.2287724991194057E-3</v>
      </c>
      <c r="BI55" s="32">
        <f>IFERROR(('2a) logm_x(t)'!BI54-'2a) logm_x(t)'!BH54-'2a)answer'!$C54)^2,"")</f>
        <v>1.4857359843242142E-4</v>
      </c>
      <c r="BJ55" s="32">
        <f>IFERROR(('2a) logm_x(t)'!BJ54-'2a) logm_x(t)'!BI54-'2a)answer'!$C54)^2,"")</f>
        <v>8.0884662810367467E-3</v>
      </c>
      <c r="BK55" s="32">
        <f>IFERROR(('2a) logm_x(t)'!BK54-'2a) logm_x(t)'!BJ54-'2a)answer'!$C54)^2,"")</f>
        <v>6.2064292291682372E-4</v>
      </c>
      <c r="BL55" s="32">
        <f>IFERROR(('2a) logm_x(t)'!BL54-'2a) logm_x(t)'!BK54-'2a)answer'!$C54)^2,"")</f>
        <v>1.4371858528761292E-3</v>
      </c>
      <c r="BM55" s="32">
        <f>IFERROR(('2a) logm_x(t)'!BM54-'2a) logm_x(t)'!BL54-'2a)answer'!$C54)^2,"")</f>
        <v>1.0717781537043312E-2</v>
      </c>
      <c r="BN55" s="32">
        <f>IFERROR(('2a) logm_x(t)'!BN54-'2a) logm_x(t)'!BM54-'2a)answer'!$C54)^2,"")</f>
        <v>5.6609707385459778E-4</v>
      </c>
      <c r="BO55" s="32">
        <f>IFERROR(('2a) logm_x(t)'!BO54-'2a) logm_x(t)'!BN54-'2a)answer'!$C54)^2,"")</f>
        <v>3.7731507628613117E-3</v>
      </c>
      <c r="BP55" s="32">
        <f>IFERROR(('2a) logm_x(t)'!BP54-'2a) logm_x(t)'!BO54-'2a)answer'!$C54)^2,"")</f>
        <v>4.199894432021521E-3</v>
      </c>
      <c r="BQ55" s="32">
        <f>IFERROR(('2a) logm_x(t)'!BQ54-'2a) logm_x(t)'!BP54-'2a)answer'!$C54)^2,"")</f>
        <v>4.5245076493098902E-3</v>
      </c>
      <c r="BR55" s="32">
        <f>IFERROR(('2a) logm_x(t)'!BR54-'2a) logm_x(t)'!BQ54-'2a)answer'!$C54)^2,"")</f>
        <v>1.6326033641511516E-3</v>
      </c>
      <c r="BS55" s="32">
        <f>IFERROR(('2a) logm_x(t)'!BS54-'2a) logm_x(t)'!BR54-'2a)answer'!$C54)^2,"")</f>
        <v>1.1476738133224704E-2</v>
      </c>
      <c r="BT55" s="32">
        <f>IFERROR(('2a) logm_x(t)'!BT54-'2a) logm_x(t)'!BS54-'2a)answer'!$C54)^2,"")</f>
        <v>2.8593424817382671E-4</v>
      </c>
      <c r="BU55" s="32">
        <f>IFERROR(('2a) logm_x(t)'!BU54-'2a) logm_x(t)'!BT54-'2a)answer'!$C54)^2,"")</f>
        <v>2.1397128034669017E-3</v>
      </c>
      <c r="BV55" s="32">
        <f>IFERROR(('2a) logm_x(t)'!BV54-'2a) logm_x(t)'!BU54-'2a)answer'!$C54)^2,"")</f>
        <v>1.9272621551976237E-3</v>
      </c>
      <c r="BW55" s="32">
        <f>IFERROR(('2a) logm_x(t)'!BW54-'2a) logm_x(t)'!BV54-'2a)answer'!$C54)^2,"")</f>
        <v>9.0170633351479464E-3</v>
      </c>
      <c r="BX55" s="32">
        <f>IFERROR(('2a) logm_x(t)'!BX54-'2a) logm_x(t)'!BW54-'2a)answer'!$C54)^2,"")</f>
        <v>6.9886728437943511E-5</v>
      </c>
      <c r="BY55" s="32">
        <f>IFERROR(('2a) logm_x(t)'!BY54-'2a) logm_x(t)'!BX54-'2a)answer'!$C54)^2,"")</f>
        <v>3.5203013184015794E-3</v>
      </c>
      <c r="BZ55" s="32">
        <f>IFERROR(('2a) logm_x(t)'!BZ54-'2a) logm_x(t)'!BY54-'2a)answer'!$C54)^2,"")</f>
        <v>3.3619140830044572E-3</v>
      </c>
      <c r="CA55" s="32">
        <f>IFERROR(('2a) logm_x(t)'!CA54-'2a) logm_x(t)'!BZ54-'2a)answer'!$C54)^2,"")</f>
        <v>3.9480149629118758E-3</v>
      </c>
      <c r="CB55" s="32">
        <f>IFERROR(('2a) logm_x(t)'!CB54-'2a) logm_x(t)'!CA54-'2a)answer'!$C54)^2,"")</f>
        <v>9.1439962595457596E-3</v>
      </c>
      <c r="CC55" s="32">
        <f>IFERROR(('2a) logm_x(t)'!CC54-'2a) logm_x(t)'!CB54-'2a)answer'!$C54)^2,"")</f>
        <v>1.3350193456339323E-3</v>
      </c>
      <c r="CD55" s="32">
        <f>IFERROR(('2a) logm_x(t)'!CD54-'2a) logm_x(t)'!CC54-'2a)answer'!$C54)^2,"")</f>
        <v>1.4193372648956841E-2</v>
      </c>
      <c r="CE55" s="32">
        <f>IFERROR(('2a) logm_x(t)'!CE54-'2a) logm_x(t)'!CD54-'2a)answer'!$C54)^2,"")</f>
        <v>2.5441935064250205E-2</v>
      </c>
      <c r="CF55" s="32">
        <f>IFERROR(('2a) logm_x(t)'!CF54-'2a) logm_x(t)'!CE54-'2a)answer'!$C54)^2,"")</f>
        <v>7.6072499629401234E-3</v>
      </c>
      <c r="CG55" s="32">
        <f>IFERROR(('2a) logm_x(t)'!CG54-'2a) logm_x(t)'!CF54-'2a)answer'!$C54)^2,"")</f>
        <v>1.5863200780645188E-2</v>
      </c>
      <c r="CH55" s="32">
        <f>IFERROR(('2a) logm_x(t)'!CH54-'2a) logm_x(t)'!CG54-'2a)answer'!$C54)^2,"")</f>
        <v>7.0946893345005396E-3</v>
      </c>
      <c r="CI55" s="32">
        <f>IFERROR(('2a) logm_x(t)'!CI54-'2a) logm_x(t)'!CH54-'2a)answer'!$C54)^2,"")</f>
        <v>1.274969944244314E-3</v>
      </c>
      <c r="CJ55" s="32">
        <f>IFERROR(('2a) logm_x(t)'!CJ54-'2a) logm_x(t)'!CI54-'2a)answer'!$C54)^2,"")</f>
        <v>6.5279436471603397E-3</v>
      </c>
      <c r="CK55" s="32">
        <f>IFERROR(('2a) logm_x(t)'!CK54-'2a) logm_x(t)'!CJ54-'2a)answer'!$C54)^2,"")</f>
        <v>5.6367539274316709E-3</v>
      </c>
      <c r="CL55" s="32">
        <f>IFERROR(('2a) logm_x(t)'!CL54-'2a) logm_x(t)'!CK54-'2a)answer'!$C54)^2,"")</f>
        <v>7.2098375997326435E-4</v>
      </c>
      <c r="CM55" s="32">
        <f>IFERROR(('2a) logm_x(t)'!CM54-'2a) logm_x(t)'!CL54-'2a)answer'!$C54)^2,"")</f>
        <v>2.2557719482955443E-3</v>
      </c>
      <c r="CN55" s="32">
        <f>IFERROR(('2a) logm_x(t)'!CN54-'2a) logm_x(t)'!CM54-'2a)answer'!$C54)^2,"")</f>
        <v>1.0050590561805964E-3</v>
      </c>
      <c r="CT55" s="31">
        <f t="shared" si="4"/>
        <v>51</v>
      </c>
      <c r="CU55" s="32">
        <f>('2a) logm_x(t)'!C54-'2a) logm_x(t)'!B54-'2a)answer'!$C54)/$CP$5</f>
        <v>-0.91005971422838072</v>
      </c>
      <c r="CV55" s="32">
        <f>('2a) logm_x(t)'!D54-'2a) logm_x(t)'!C54-'2a)answer'!$C54)/$CP$5</f>
        <v>0.5525686428646891</v>
      </c>
      <c r="CW55" s="32">
        <f>('2a) logm_x(t)'!E54-'2a) logm_x(t)'!D54-'2a)answer'!$C54)/$CP$5</f>
        <v>-0.33356370411541608</v>
      </c>
      <c r="CX55" s="32">
        <f>('2a) logm_x(t)'!F54-'2a) logm_x(t)'!E54-'2a)answer'!$C54)/$CP$5</f>
        <v>0.51091379266652259</v>
      </c>
      <c r="CY55" s="32">
        <f>('2a) logm_x(t)'!G54-'2a) logm_x(t)'!F54-'2a)answer'!$C54)/$CP$5</f>
        <v>0.94212737590558926</v>
      </c>
      <c r="CZ55" s="32">
        <f>('2a) logm_x(t)'!H54-'2a) logm_x(t)'!G54-'2a)answer'!$C54)/$CP$5</f>
        <v>-1.3225613992922483</v>
      </c>
      <c r="DA55" s="32">
        <f>('2a) logm_x(t)'!I54-'2a) logm_x(t)'!H54-'2a)answer'!$C54)/$CP$5</f>
        <v>0.79685722220018229</v>
      </c>
      <c r="DB55" s="32">
        <f>('2a) logm_x(t)'!J54-'2a) logm_x(t)'!I54-'2a)answer'!$C54)/$CP$5</f>
        <v>-0.17607522238332135</v>
      </c>
      <c r="DC55" s="32">
        <f>('2a) logm_x(t)'!K54-'2a) logm_x(t)'!J54-'2a)answer'!$C54)/$CP$5</f>
        <v>-0.85179122416702679</v>
      </c>
      <c r="DD55" s="32">
        <f>('2a) logm_x(t)'!L54-'2a) logm_x(t)'!K54-'2a)answer'!$C54)/$CP$5</f>
        <v>0.38476575718013573</v>
      </c>
      <c r="DE55" s="32">
        <f>('2a) logm_x(t)'!M54-'2a) logm_x(t)'!L54-'2a)answer'!$C54)/$CP$5</f>
        <v>0.57559456581045154</v>
      </c>
      <c r="DF55" s="32">
        <f>('2a) logm_x(t)'!N54-'2a) logm_x(t)'!M54-'2a)answer'!$C54)/$CP$5</f>
        <v>-0.74473673525583184</v>
      </c>
      <c r="DG55" s="32">
        <f>('2a) logm_x(t)'!O54-'2a) logm_x(t)'!N54-'2a)answer'!$C54)/$CP$5</f>
        <v>-0.24987176403283701</v>
      </c>
      <c r="DH55" s="32">
        <f>('2a) logm_x(t)'!P54-'2a) logm_x(t)'!O54-'2a)answer'!$C54)/$CP$5</f>
        <v>1.7529326866534705</v>
      </c>
      <c r="DI55" s="32">
        <f>('2a) logm_x(t)'!Q54-'2a) logm_x(t)'!P54-'2a)answer'!$C54)/$CP$5</f>
        <v>0.31886989722067349</v>
      </c>
      <c r="DJ55" s="32">
        <f>('2a) logm_x(t)'!R54-'2a) logm_x(t)'!Q54-'2a)answer'!$C54)/$CP$5</f>
        <v>-0.27955391347041542</v>
      </c>
      <c r="DK55" s="32">
        <f>('2a) logm_x(t)'!S54-'2a) logm_x(t)'!R54-'2a)answer'!$C54)/$CP$5</f>
        <v>-0.50333016120744956</v>
      </c>
      <c r="DL55" s="32">
        <f>('2a) logm_x(t)'!T54-'2a) logm_x(t)'!S54-'2a)answer'!$C54)/$CP$5</f>
        <v>1.1581297010773075</v>
      </c>
      <c r="DM55" s="32">
        <f>('2a) logm_x(t)'!U54-'2a) logm_x(t)'!T54-'2a)answer'!$C54)/$CP$5</f>
        <v>-1.0702741403526377</v>
      </c>
      <c r="DN55" s="32">
        <f>('2a) logm_x(t)'!V54-'2a) logm_x(t)'!U54-'2a)answer'!$C54)/$CP$5</f>
        <v>1.1940764548572733</v>
      </c>
      <c r="DO55" s="32">
        <f>('2a) logm_x(t)'!W54-'2a) logm_x(t)'!V54-'2a)answer'!$C54)/$CP$5</f>
        <v>0.15406105536278406</v>
      </c>
      <c r="DP55" s="32">
        <f>('2a) logm_x(t)'!X54-'2a) logm_x(t)'!W54-'2a)answer'!$C54)/$CP$5</f>
        <v>-0.82628585184172076</v>
      </c>
      <c r="DQ55" s="32">
        <f>('2a) logm_x(t)'!Y54-'2a) logm_x(t)'!X54-'2a)answer'!$C54)/$CP$5</f>
        <v>-0.97341268790521085</v>
      </c>
      <c r="DR55" s="32">
        <f>('2a) logm_x(t)'!Z54-'2a) logm_x(t)'!Y54-'2a)answer'!$C54)/$CP$5</f>
        <v>0.84909701929367576</v>
      </c>
      <c r="DS55" s="32">
        <f>('2a) logm_x(t)'!AA54-'2a) logm_x(t)'!Z54-'2a)answer'!$C54)/$CP$5</f>
        <v>0.29744695998494847</v>
      </c>
      <c r="DT55" s="32">
        <f>('2a) logm_x(t)'!AB54-'2a) logm_x(t)'!AA54-'2a)answer'!$C54)/$CP$5</f>
        <v>0.48930571572231407</v>
      </c>
      <c r="DU55" s="32">
        <f>('2a) logm_x(t)'!AC54-'2a) logm_x(t)'!AB54-'2a)answer'!$C54)/$CP$5</f>
        <v>0.13426828189547318</v>
      </c>
      <c r="DV55" s="32">
        <f>('2a) logm_x(t)'!AD54-'2a) logm_x(t)'!AC54-'2a)answer'!$C54)/$CP$5</f>
        <v>-0.38513655475119413</v>
      </c>
      <c r="DW55" s="32">
        <f>('2a) logm_x(t)'!AE54-'2a) logm_x(t)'!AD54-'2a)answer'!$C54)/$CP$5</f>
        <v>9.8541822889070416E-2</v>
      </c>
      <c r="DX55" s="32">
        <f>('2a) logm_x(t)'!AF54-'2a) logm_x(t)'!AE54-'2a)answer'!$C54)/$CP$5</f>
        <v>0.68972604100768431</v>
      </c>
      <c r="DY55" s="32">
        <f>('2a) logm_x(t)'!AG54-'2a) logm_x(t)'!AF54-'2a)answer'!$C54)/$CP$5</f>
        <v>0.4452470683738235</v>
      </c>
      <c r="DZ55" s="32">
        <f>('2a) logm_x(t)'!AH54-'2a) logm_x(t)'!AG54-'2a)answer'!$C54)/$CP$5</f>
        <v>-1.4989095942767661</v>
      </c>
      <c r="EA55" s="32">
        <f>('2a) logm_x(t)'!AI54-'2a) logm_x(t)'!AH54-'2a)answer'!$C54)/$CP$5</f>
        <v>0.16074222740571323</v>
      </c>
      <c r="EB55" s="32">
        <f>('2a) logm_x(t)'!AJ54-'2a) logm_x(t)'!AI54-'2a)answer'!$C54)/$CP$5</f>
        <v>-0.24387621492070274</v>
      </c>
      <c r="EC55" s="32">
        <f>('2a) logm_x(t)'!AK54-'2a) logm_x(t)'!AJ54-'2a)answer'!$C54)/$CP$5</f>
        <v>1.3466115456394032</v>
      </c>
      <c r="ED55" s="32">
        <f>('2a) logm_x(t)'!AL54-'2a) logm_x(t)'!AK54-'2a)answer'!$C54)/$CP$5</f>
        <v>-0.36014681117780528</v>
      </c>
      <c r="EE55" s="32">
        <f>('2a) logm_x(t)'!AM54-'2a) logm_x(t)'!AL54-'2a)answer'!$C54)/$CP$5</f>
        <v>-0.81510784471793141</v>
      </c>
      <c r="EF55" s="32">
        <f>('2a) logm_x(t)'!AN54-'2a) logm_x(t)'!AM54-'2a)answer'!$C54)/$CP$5</f>
        <v>0.19518025449245652</v>
      </c>
      <c r="EG55" s="32">
        <f>('2a) logm_x(t)'!AO54-'2a) logm_x(t)'!AN54-'2a)answer'!$C54)/$CP$5</f>
        <v>0.88057006072938604</v>
      </c>
      <c r="EH55" s="32">
        <f>('2a) logm_x(t)'!AP54-'2a) logm_x(t)'!AO54-'2a)answer'!$C54)/$CP$5</f>
        <v>-0.12744262685795088</v>
      </c>
      <c r="EI55" s="32">
        <f>('2a) logm_x(t)'!AQ54-'2a) logm_x(t)'!AP54-'2a)answer'!$C54)/$CP$5</f>
        <v>0.58534389902068584</v>
      </c>
      <c r="EJ55" s="32">
        <f>('2a) logm_x(t)'!AR54-'2a) logm_x(t)'!AQ54-'2a)answer'!$C54)/$CP$5</f>
        <v>-0.84073546387087106</v>
      </c>
      <c r="EK55" s="32">
        <f>('2a) logm_x(t)'!AS54-'2a) logm_x(t)'!AR54-'2a)answer'!$C54)/$CP$5</f>
        <v>0.81254827182943901</v>
      </c>
      <c r="EL55" s="32">
        <f>('2a) logm_x(t)'!AT54-'2a) logm_x(t)'!AS54-'2a)answer'!$C54)/$CP$5</f>
        <v>0.24822311638110525</v>
      </c>
      <c r="EM55" s="32">
        <f>('2a) logm_x(t)'!AU54-'2a) logm_x(t)'!AT54-'2a)answer'!$C54)/$CP$5</f>
        <v>7.811258262384993E-2</v>
      </c>
      <c r="EN55" s="32">
        <f>('2a) logm_x(t)'!AV54-'2a) logm_x(t)'!AU54-'2a)answer'!$C54)/$CP$5</f>
        <v>-0.83816054837267073</v>
      </c>
      <c r="EO55" s="32">
        <f>('2a) logm_x(t)'!AW54-'2a) logm_x(t)'!AV54-'2a)answer'!$C54)/$CP$5</f>
        <v>1.0371900780726171</v>
      </c>
      <c r="EP55" s="32">
        <f>('2a) logm_x(t)'!AX54-'2a) logm_x(t)'!AW54-'2a)answer'!$C54)/$CP$5</f>
        <v>-0.14539960113682304</v>
      </c>
      <c r="EQ55" s="32">
        <f>('2a) logm_x(t)'!AY54-'2a) logm_x(t)'!AX54-'2a)answer'!$C54)/$CP$5</f>
        <v>0.1269737557842868</v>
      </c>
      <c r="ER55" s="32">
        <f>('2a) logm_x(t)'!AZ54-'2a) logm_x(t)'!AY54-'2a)answer'!$C54)/$CP$5</f>
        <v>-2.7288315288813498E-2</v>
      </c>
      <c r="ES55" s="32">
        <f>('2a) logm_x(t)'!BA54-'2a) logm_x(t)'!AZ54-'2a)answer'!$C54)/$CP$5</f>
        <v>-0.74034809194250972</v>
      </c>
      <c r="ET55" s="32">
        <f>('2a) logm_x(t)'!BB54-'2a) logm_x(t)'!BA54-'2a)answer'!$C54)/$CP$5</f>
        <v>0.25114404101830345</v>
      </c>
      <c r="EU55" s="32">
        <f>('2a) logm_x(t)'!BC54-'2a) logm_x(t)'!BB54-'2a)answer'!$C54)/$CP$5</f>
        <v>0.53766076986691502</v>
      </c>
      <c r="EV55" s="32">
        <f>('2a) logm_x(t)'!BD54-'2a) logm_x(t)'!BC54-'2a)answer'!$C54)/$CP$5</f>
        <v>-0.33359775884429016</v>
      </c>
      <c r="EW55" s="32">
        <f>('2a) logm_x(t)'!BE54-'2a) logm_x(t)'!BD54-'2a)answer'!$C54)/$CP$5</f>
        <v>0.4933396196398066</v>
      </c>
      <c r="EX55" s="32">
        <f>('2a) logm_x(t)'!BF54-'2a) logm_x(t)'!BE54-'2a)answer'!$C54)/$CP$5</f>
        <v>-0.75697652774255009</v>
      </c>
      <c r="EY55" s="32">
        <f>('2a) logm_x(t)'!BG54-'2a) logm_x(t)'!BF54-'2a)answer'!$C54)/$CP$5</f>
        <v>-2.0370070884094003E-2</v>
      </c>
      <c r="EZ55" s="32">
        <f>('2a) logm_x(t)'!BH54-'2a) logm_x(t)'!BG54-'2a)answer'!$C54)/$CP$5</f>
        <v>0.25114695377287072</v>
      </c>
      <c r="FA55" s="32">
        <f>('2a) logm_x(t)'!BI54-'2a) logm_x(t)'!BH54-'2a)answer'!$C54)/$CP$5</f>
        <v>8.7329906343102823E-2</v>
      </c>
      <c r="FB55" s="32">
        <f>('2a) logm_x(t)'!BJ54-'2a) logm_x(t)'!BI54-'2a)answer'!$C54)/$CP$5</f>
        <v>-0.64435508931723506</v>
      </c>
      <c r="FC55" s="32">
        <f>('2a) logm_x(t)'!BK54-'2a) logm_x(t)'!BJ54-'2a)answer'!$C54)/$CP$5</f>
        <v>-0.17848966612272224</v>
      </c>
      <c r="FD55" s="32">
        <f>('2a) logm_x(t)'!BL54-'2a) logm_x(t)'!BK54-'2a)answer'!$C54)/$CP$5</f>
        <v>-0.27161180405182195</v>
      </c>
      <c r="FE55" s="32">
        <f>('2a) logm_x(t)'!BM54-'2a) logm_x(t)'!BL54-'2a)answer'!$C54)/$CP$5</f>
        <v>-0.74172791429310447</v>
      </c>
      <c r="FF55" s="32">
        <f>('2a) logm_x(t)'!BN54-'2a) logm_x(t)'!BM54-'2a)answer'!$C54)/$CP$5</f>
        <v>0.17046594421709194</v>
      </c>
      <c r="FG55" s="32">
        <f>('2a) logm_x(t)'!BO54-'2a) logm_x(t)'!BN54-'2a)answer'!$C54)/$CP$5</f>
        <v>-0.44009278902727955</v>
      </c>
      <c r="FH55" s="32">
        <f>('2a) logm_x(t)'!BP54-'2a) logm_x(t)'!BO54-'2a)answer'!$C54)/$CP$5</f>
        <v>0.46431355284030634</v>
      </c>
      <c r="FI55" s="32">
        <f>('2a) logm_x(t)'!BQ54-'2a) logm_x(t)'!BP54-'2a)answer'!$C54)/$CP$5</f>
        <v>-0.48192320314869824</v>
      </c>
      <c r="FJ55" s="32">
        <f>('2a) logm_x(t)'!BR54-'2a) logm_x(t)'!BQ54-'2a)answer'!$C54)/$CP$5</f>
        <v>0.28948930053036204</v>
      </c>
      <c r="FK55" s="32">
        <f>('2a) logm_x(t)'!BS54-'2a) logm_x(t)'!BR54-'2a)answer'!$C54)/$CP$5</f>
        <v>-0.76754069238878253</v>
      </c>
      <c r="FL55" s="32">
        <f>('2a) logm_x(t)'!BT54-'2a) logm_x(t)'!BS54-'2a)answer'!$C54)/$CP$5</f>
        <v>-0.12115051419319227</v>
      </c>
      <c r="FM55" s="32">
        <f>('2a) logm_x(t)'!BU54-'2a) logm_x(t)'!BT54-'2a)answer'!$C54)/$CP$5</f>
        <v>0.33141328695136579</v>
      </c>
      <c r="FN55" s="32">
        <f>('2a) logm_x(t)'!BV54-'2a) logm_x(t)'!BU54-'2a)answer'!$C54)/$CP$5</f>
        <v>0.31453035860939288</v>
      </c>
      <c r="FO55" s="32">
        <f>('2a) logm_x(t)'!BW54-'2a) logm_x(t)'!BV54-'2a)answer'!$C54)/$CP$5</f>
        <v>-0.6803380070045677</v>
      </c>
      <c r="FP55" s="32">
        <f>('2a) logm_x(t)'!BX54-'2a) logm_x(t)'!BW54-'2a)answer'!$C54)/$CP$5</f>
        <v>5.9894856492169878E-2</v>
      </c>
      <c r="FQ55" s="32">
        <f>('2a) logm_x(t)'!BY54-'2a) logm_x(t)'!BX54-'2a)answer'!$C54)/$CP$5</f>
        <v>-0.42509117845128069</v>
      </c>
      <c r="FR55" s="32">
        <f>('2a) logm_x(t)'!BZ54-'2a) logm_x(t)'!BY54-'2a)answer'!$C54)/$CP$5</f>
        <v>0.41541816076732679</v>
      </c>
      <c r="FS55" s="32">
        <f>('2a) logm_x(t)'!CA54-'2a) logm_x(t)'!BZ54-'2a)answer'!$C54)/$CP$5</f>
        <v>-0.45017520225911728</v>
      </c>
      <c r="FT55" s="32">
        <f>('2a) logm_x(t)'!CB54-'2a) logm_x(t)'!CA54-'2a)answer'!$C54)/$CP$5</f>
        <v>-0.68510982116475261</v>
      </c>
      <c r="FU55" s="32">
        <f>('2a) logm_x(t)'!CC54-'2a) logm_x(t)'!CB54-'2a)answer'!$C54)/$CP$5</f>
        <v>0.26177969231189219</v>
      </c>
      <c r="FV55" s="32">
        <f>('2a) logm_x(t)'!CD54-'2a) logm_x(t)'!CC54-'2a)answer'!$C54)/$CP$5</f>
        <v>-0.85356181077047788</v>
      </c>
      <c r="FW55" s="32">
        <f>('2a) logm_x(t)'!CE54-'2a) logm_x(t)'!CD54-'2a)answer'!$C54)/$CP$5</f>
        <v>1.1427921363295137</v>
      </c>
      <c r="FX55" s="32">
        <f>('2a) logm_x(t)'!CF54-'2a) logm_x(t)'!CE54-'2a)answer'!$C54)/$CP$5</f>
        <v>-0.62489351367453982</v>
      </c>
      <c r="FY55" s="32">
        <f>('2a) logm_x(t)'!CG54-'2a) logm_x(t)'!CF54-'2a)answer'!$C54)/$CP$5</f>
        <v>0.90237609941998453</v>
      </c>
      <c r="FZ55" s="32">
        <f>('2a) logm_x(t)'!CH54-'2a) logm_x(t)'!CG54-'2a)answer'!$C54)/$CP$5</f>
        <v>-0.60347441852943984</v>
      </c>
      <c r="GA55" s="32">
        <f>('2a) logm_x(t)'!CI54-'2a) logm_x(t)'!CH54-'2a)answer'!$C54)/$CP$5</f>
        <v>-0.25582450758519959</v>
      </c>
      <c r="GB55" s="32">
        <f>('2a) logm_x(t)'!CJ54-'2a) logm_x(t)'!CI54-'2a)answer'!$C54)/$CP$5</f>
        <v>0.57886910553982374</v>
      </c>
      <c r="GC55" s="32">
        <f>('2a) logm_x(t)'!CK54-'2a) logm_x(t)'!CJ54-'2a)answer'!$C54)/$CP$5</f>
        <v>0.53790639986721567</v>
      </c>
      <c r="GD55" s="32">
        <f>('2a) logm_x(t)'!CL54-'2a) logm_x(t)'!CK54-'2a)answer'!$C54)/$CP$5</f>
        <v>-0.19237778258512589</v>
      </c>
      <c r="GE55" s="32">
        <f>('2a) logm_x(t)'!CM54-'2a) logm_x(t)'!CL54-'2a)answer'!$C54)/$CP$5</f>
        <v>-0.34028262096427325</v>
      </c>
      <c r="GF55" s="32">
        <f>('2a) logm_x(t)'!CN54-'2a) logm_x(t)'!CM54-'2a)answer'!$C54)/$CP$5</f>
        <v>0.22713704110683877</v>
      </c>
    </row>
    <row r="56" spans="1:188" x14ac:dyDescent="0.25">
      <c r="A56" s="31">
        <f>'2a) logm_x(t)'!A55</f>
        <v>52</v>
      </c>
      <c r="B56" s="32"/>
      <c r="C56" s="32">
        <f>IFERROR(('2a) logm_x(t)'!C55-'2a) logm_x(t)'!B55-'2a)answer'!$C55)^2,"")</f>
        <v>2.9151869846429455E-3</v>
      </c>
      <c r="D56" s="32">
        <f>IFERROR(('2a) logm_x(t)'!D55-'2a) logm_x(t)'!C55-'2a)answer'!$C55)^2,"")</f>
        <v>2.4133928437819175E-3</v>
      </c>
      <c r="E56" s="32">
        <f>IFERROR(('2a) logm_x(t)'!E55-'2a) logm_x(t)'!D55-'2a)answer'!$C55)^2,"")</f>
        <v>5.5368345577922013E-3</v>
      </c>
      <c r="F56" s="32">
        <f>IFERROR(('2a) logm_x(t)'!F55-'2a) logm_x(t)'!E55-'2a)answer'!$C55)^2,"")</f>
        <v>1.3089170593973213E-2</v>
      </c>
      <c r="G56" s="32">
        <f>IFERROR(('2a) logm_x(t)'!G55-'2a) logm_x(t)'!F55-'2a)answer'!$C55)^2,"")</f>
        <v>2.6417050707877688E-2</v>
      </c>
      <c r="H56" s="32">
        <f>IFERROR(('2a) logm_x(t)'!H55-'2a) logm_x(t)'!G55-'2a)answer'!$C55)^2,"")</f>
        <v>3.4063625410920229E-2</v>
      </c>
      <c r="I56" s="32">
        <f>IFERROR(('2a) logm_x(t)'!I55-'2a) logm_x(t)'!H55-'2a)answer'!$C55)^2,"")</f>
        <v>3.2662724974476965E-3</v>
      </c>
      <c r="J56" s="32">
        <f>IFERROR(('2a) logm_x(t)'!J55-'2a) logm_x(t)'!I55-'2a)answer'!$C55)^2,"")</f>
        <v>3.6221903682708365E-3</v>
      </c>
      <c r="K56" s="32">
        <f>IFERROR(('2a) logm_x(t)'!K55-'2a) logm_x(t)'!J55-'2a)answer'!$C55)^2,"")</f>
        <v>2.031610405819631E-2</v>
      </c>
      <c r="L56" s="32">
        <f>IFERROR(('2a) logm_x(t)'!L55-'2a) logm_x(t)'!K55-'2a)answer'!$C55)^2,"")</f>
        <v>1.2762658723997982E-5</v>
      </c>
      <c r="M56" s="32">
        <f>IFERROR(('2a) logm_x(t)'!M55-'2a) logm_x(t)'!L55-'2a)answer'!$C55)^2,"")</f>
        <v>5.5653185762996301E-3</v>
      </c>
      <c r="N56" s="32">
        <f>IFERROR(('2a) logm_x(t)'!N55-'2a) logm_x(t)'!M55-'2a)answer'!$C55)^2,"")</f>
        <v>4.5934506570503061E-4</v>
      </c>
      <c r="O56" s="32">
        <f>IFERROR(('2a) logm_x(t)'!O55-'2a) logm_x(t)'!N55-'2a)answer'!$C55)^2,"")</f>
        <v>8.699206552688903E-4</v>
      </c>
      <c r="P56" s="32">
        <f>IFERROR(('2a) logm_x(t)'!P55-'2a) logm_x(t)'!O55-'2a)answer'!$C55)^2,"")</f>
        <v>1.9248819121396221E-3</v>
      </c>
      <c r="Q56" s="32">
        <f>IFERROR(('2a) logm_x(t)'!Q55-'2a) logm_x(t)'!P55-'2a)answer'!$C55)^2,"")</f>
        <v>2.3427723005594076E-3</v>
      </c>
      <c r="R56" s="32">
        <f>IFERROR(('2a) logm_x(t)'!R55-'2a) logm_x(t)'!Q55-'2a)answer'!$C55)^2,"")</f>
        <v>1.5525457240126168E-2</v>
      </c>
      <c r="S56" s="32">
        <f>IFERROR(('2a) logm_x(t)'!S55-'2a) logm_x(t)'!R55-'2a)answer'!$C55)^2,"")</f>
        <v>1.1385367899886844E-2</v>
      </c>
      <c r="T56" s="32">
        <f>IFERROR(('2a) logm_x(t)'!T55-'2a) logm_x(t)'!S55-'2a)answer'!$C55)^2,"")</f>
        <v>8.5860759714924233E-4</v>
      </c>
      <c r="U56" s="32">
        <f>IFERROR(('2a) logm_x(t)'!U55-'2a) logm_x(t)'!T55-'2a)answer'!$C55)^2,"")</f>
        <v>1.1243030620099064E-4</v>
      </c>
      <c r="V56" s="32">
        <f>IFERROR(('2a) logm_x(t)'!V55-'2a) logm_x(t)'!U55-'2a)answer'!$C55)^2,"")</f>
        <v>9.3355603543298481E-3</v>
      </c>
      <c r="W56" s="32">
        <f>IFERROR(('2a) logm_x(t)'!W55-'2a) logm_x(t)'!V55-'2a)answer'!$C55)^2,"")</f>
        <v>2.8979598462269541E-2</v>
      </c>
      <c r="X56" s="32">
        <f>IFERROR(('2a) logm_x(t)'!X55-'2a) logm_x(t)'!W55-'2a)answer'!$C55)^2,"")</f>
        <v>1.155636907465357E-2</v>
      </c>
      <c r="Y56" s="32">
        <f>IFERROR(('2a) logm_x(t)'!Y55-'2a) logm_x(t)'!X55-'2a)answer'!$C55)^2,"")</f>
        <v>1.1467479113405295E-2</v>
      </c>
      <c r="Z56" s="32">
        <f>IFERROR(('2a) logm_x(t)'!Z55-'2a) logm_x(t)'!Y55-'2a)answer'!$C55)^2,"")</f>
        <v>1.529072649742746E-2</v>
      </c>
      <c r="AA56" s="32">
        <f>IFERROR(('2a) logm_x(t)'!AA55-'2a) logm_x(t)'!Z55-'2a)answer'!$C55)^2,"")</f>
        <v>3.1746223548795252E-6</v>
      </c>
      <c r="AB56" s="32">
        <f>IFERROR(('2a) logm_x(t)'!AB55-'2a) logm_x(t)'!AA55-'2a)answer'!$C55)^2,"")</f>
        <v>1.6468592965961863E-2</v>
      </c>
      <c r="AC56" s="32">
        <f>IFERROR(('2a) logm_x(t)'!AC55-'2a) logm_x(t)'!AB55-'2a)answer'!$C55)^2,"")</f>
        <v>3.4459687714357605E-3</v>
      </c>
      <c r="AD56" s="32">
        <f>IFERROR(('2a) logm_x(t)'!AD55-'2a) logm_x(t)'!AC55-'2a)answer'!$C55)^2,"")</f>
        <v>3.8388250459875798E-3</v>
      </c>
      <c r="AE56" s="32">
        <f>IFERROR(('2a) logm_x(t)'!AE55-'2a) logm_x(t)'!AD55-'2a)answer'!$C55)^2,"")</f>
        <v>1.067697500402983E-3</v>
      </c>
      <c r="AF56" s="32">
        <f>IFERROR(('2a) logm_x(t)'!AF55-'2a) logm_x(t)'!AE55-'2a)answer'!$C55)^2,"")</f>
        <v>3.3065899139942266E-3</v>
      </c>
      <c r="AG56" s="32">
        <f>IFERROR(('2a) logm_x(t)'!AG55-'2a) logm_x(t)'!AF55-'2a)answer'!$C55)^2,"")</f>
        <v>3.6034211669735729E-2</v>
      </c>
      <c r="AH56" s="32">
        <f>IFERROR(('2a) logm_x(t)'!AH55-'2a) logm_x(t)'!AG55-'2a)answer'!$C55)^2,"")</f>
        <v>1.2752606435363611E-2</v>
      </c>
      <c r="AI56" s="32">
        <f>IFERROR(('2a) logm_x(t)'!AI55-'2a) logm_x(t)'!AH55-'2a)answer'!$C55)^2,"")</f>
        <v>1.8476023988887921E-2</v>
      </c>
      <c r="AJ56" s="32">
        <f>IFERROR(('2a) logm_x(t)'!AJ55-'2a) logm_x(t)'!AI55-'2a)answer'!$C55)^2,"")</f>
        <v>1.2041726883623811E-3</v>
      </c>
      <c r="AK56" s="32">
        <f>IFERROR(('2a) logm_x(t)'!AK55-'2a) logm_x(t)'!AJ55-'2a)answer'!$C55)^2,"")</f>
        <v>1.2142651733752745E-2</v>
      </c>
      <c r="AL56" s="32">
        <f>IFERROR(('2a) logm_x(t)'!AL55-'2a) logm_x(t)'!AK55-'2a)answer'!$C55)^2,"")</f>
        <v>1.768886207298929E-3</v>
      </c>
      <c r="AM56" s="32">
        <f>IFERROR(('2a) logm_x(t)'!AM55-'2a) logm_x(t)'!AL55-'2a)answer'!$C55)^2,"")</f>
        <v>1.4441230036607382E-5</v>
      </c>
      <c r="AN56" s="32">
        <f>IFERROR(('2a) logm_x(t)'!AN55-'2a) logm_x(t)'!AM55-'2a)answer'!$C55)^2,"")</f>
        <v>6.7023149358259935E-4</v>
      </c>
      <c r="AO56" s="32">
        <f>IFERROR(('2a) logm_x(t)'!AO55-'2a) logm_x(t)'!AN55-'2a)answer'!$C55)^2,"")</f>
        <v>1.1225983713987187E-3</v>
      </c>
      <c r="AP56" s="32">
        <f>IFERROR(('2a) logm_x(t)'!AP55-'2a) logm_x(t)'!AO55-'2a)answer'!$C55)^2,"")</f>
        <v>3.6786665863934679E-4</v>
      </c>
      <c r="AQ56" s="32">
        <f>IFERROR(('2a) logm_x(t)'!AQ55-'2a) logm_x(t)'!AP55-'2a)answer'!$C55)^2,"")</f>
        <v>9.9616043189651622E-3</v>
      </c>
      <c r="AR56" s="32">
        <f>IFERROR(('2a) logm_x(t)'!AR55-'2a) logm_x(t)'!AQ55-'2a)answer'!$C55)^2,"")</f>
        <v>2.9364334898428456E-3</v>
      </c>
      <c r="AS56" s="32">
        <f>IFERROR(('2a) logm_x(t)'!AS55-'2a) logm_x(t)'!AR55-'2a)answer'!$C55)^2,"")</f>
        <v>2.4804662277703375E-3</v>
      </c>
      <c r="AT56" s="32">
        <f>IFERROR(('2a) logm_x(t)'!AT55-'2a) logm_x(t)'!AS55-'2a)answer'!$C55)^2,"")</f>
        <v>1.1890131936271973E-2</v>
      </c>
      <c r="AU56" s="32">
        <f>IFERROR(('2a) logm_x(t)'!AU55-'2a) logm_x(t)'!AT55-'2a)answer'!$C55)^2,"")</f>
        <v>1.3248825992196343E-3</v>
      </c>
      <c r="AV56" s="32">
        <f>IFERROR(('2a) logm_x(t)'!AV55-'2a) logm_x(t)'!AU55-'2a)answer'!$C55)^2,"")</f>
        <v>5.7034181788147195E-5</v>
      </c>
      <c r="AW56" s="32">
        <f>IFERROR(('2a) logm_x(t)'!AW55-'2a) logm_x(t)'!AV55-'2a)answer'!$C55)^2,"")</f>
        <v>2.1306857085412103E-3</v>
      </c>
      <c r="AX56" s="32">
        <f>IFERROR(('2a) logm_x(t)'!AX55-'2a) logm_x(t)'!AW55-'2a)answer'!$C55)^2,"")</f>
        <v>1.1790710860882146E-2</v>
      </c>
      <c r="AY56" s="32">
        <f>IFERROR(('2a) logm_x(t)'!AY55-'2a) logm_x(t)'!AX55-'2a)answer'!$C55)^2,"")</f>
        <v>7.1233941824963877E-3</v>
      </c>
      <c r="AZ56" s="32">
        <f>IFERROR(('2a) logm_x(t)'!AZ55-'2a) logm_x(t)'!AY55-'2a)answer'!$C55)^2,"")</f>
        <v>1.1776890092686601E-3</v>
      </c>
      <c r="BA56" s="32">
        <f>IFERROR(('2a) logm_x(t)'!BA55-'2a) logm_x(t)'!AZ55-'2a)answer'!$C55)^2,"")</f>
        <v>1.0011614233673949E-2</v>
      </c>
      <c r="BB56" s="32">
        <f>IFERROR(('2a) logm_x(t)'!BB55-'2a) logm_x(t)'!BA55-'2a)answer'!$C55)^2,"")</f>
        <v>7.3433500277102066E-5</v>
      </c>
      <c r="BC56" s="32">
        <f>IFERROR(('2a) logm_x(t)'!BC55-'2a) logm_x(t)'!BB55-'2a)answer'!$C55)^2,"")</f>
        <v>1.9014399092288299E-4</v>
      </c>
      <c r="BD56" s="32">
        <f>IFERROR(('2a) logm_x(t)'!BD55-'2a) logm_x(t)'!BC55-'2a)answer'!$C55)^2,"")</f>
        <v>1.5925148229018016E-4</v>
      </c>
      <c r="BE56" s="32">
        <f>IFERROR(('2a) logm_x(t)'!BE55-'2a) logm_x(t)'!BD55-'2a)answer'!$C55)^2,"")</f>
        <v>2.0908102208490285E-3</v>
      </c>
      <c r="BF56" s="32">
        <f>IFERROR(('2a) logm_x(t)'!BF55-'2a) logm_x(t)'!BE55-'2a)answer'!$C55)^2,"")</f>
        <v>6.9810683091739878E-4</v>
      </c>
      <c r="BG56" s="32">
        <f>IFERROR(('2a) logm_x(t)'!BG55-'2a) logm_x(t)'!BF55-'2a)answer'!$C55)^2,"")</f>
        <v>2.478496360200968E-4</v>
      </c>
      <c r="BH56" s="32">
        <f>IFERROR(('2a) logm_x(t)'!BH55-'2a) logm_x(t)'!BG55-'2a)answer'!$C55)^2,"")</f>
        <v>1.5799575871938947E-5</v>
      </c>
      <c r="BI56" s="32">
        <f>IFERROR(('2a) logm_x(t)'!BI55-'2a) logm_x(t)'!BH55-'2a)answer'!$C55)^2,"")</f>
        <v>2.6142386503036855E-3</v>
      </c>
      <c r="BJ56" s="32">
        <f>IFERROR(('2a) logm_x(t)'!BJ55-'2a) logm_x(t)'!BI55-'2a)answer'!$C55)^2,"")</f>
        <v>1.855412583912263E-3</v>
      </c>
      <c r="BK56" s="32">
        <f>IFERROR(('2a) logm_x(t)'!BK55-'2a) logm_x(t)'!BJ55-'2a)answer'!$C55)^2,"")</f>
        <v>5.1401144888634435E-6</v>
      </c>
      <c r="BL56" s="32">
        <f>IFERROR(('2a) logm_x(t)'!BL55-'2a) logm_x(t)'!BK55-'2a)answer'!$C55)^2,"")</f>
        <v>3.5042329861411016E-6</v>
      </c>
      <c r="BM56" s="32">
        <f>IFERROR(('2a) logm_x(t)'!BM55-'2a) logm_x(t)'!BL55-'2a)answer'!$C55)^2,"")</f>
        <v>2.1904282377423244E-3</v>
      </c>
      <c r="BN56" s="32">
        <f>IFERROR(('2a) logm_x(t)'!BN55-'2a) logm_x(t)'!BM55-'2a)answer'!$C55)^2,"")</f>
        <v>4.2383935106103327E-3</v>
      </c>
      <c r="BO56" s="32">
        <f>IFERROR(('2a) logm_x(t)'!BO55-'2a) logm_x(t)'!BN55-'2a)answer'!$C55)^2,"")</f>
        <v>2.1176788060890423E-4</v>
      </c>
      <c r="BP56" s="32">
        <f>IFERROR(('2a) logm_x(t)'!BP55-'2a) logm_x(t)'!BO55-'2a)answer'!$C55)^2,"")</f>
        <v>1.126996577614434E-7</v>
      </c>
      <c r="BQ56" s="32">
        <f>IFERROR(('2a) logm_x(t)'!BQ55-'2a) logm_x(t)'!BP55-'2a)answer'!$C55)^2,"")</f>
        <v>3.0999180839498754E-3</v>
      </c>
      <c r="BR56" s="32">
        <f>IFERROR(('2a) logm_x(t)'!BR55-'2a) logm_x(t)'!BQ55-'2a)answer'!$C55)^2,"")</f>
        <v>1.8298241375901405E-4</v>
      </c>
      <c r="BS56" s="32">
        <f>IFERROR(('2a) logm_x(t)'!BS55-'2a) logm_x(t)'!BR55-'2a)answer'!$C55)^2,"")</f>
        <v>1.5333889122931205E-2</v>
      </c>
      <c r="BT56" s="32">
        <f>IFERROR(('2a) logm_x(t)'!BT55-'2a) logm_x(t)'!BS55-'2a)answer'!$C55)^2,"")</f>
        <v>3.6911547452546579E-4</v>
      </c>
      <c r="BU56" s="32">
        <f>IFERROR(('2a) logm_x(t)'!BU55-'2a) logm_x(t)'!BT55-'2a)answer'!$C55)^2,"")</f>
        <v>1.5100112275311403E-3</v>
      </c>
      <c r="BV56" s="32">
        <f>IFERROR(('2a) logm_x(t)'!BV55-'2a) logm_x(t)'!BU55-'2a)answer'!$C55)^2,"")</f>
        <v>1.2356729035610489E-2</v>
      </c>
      <c r="BW56" s="32">
        <f>IFERROR(('2a) logm_x(t)'!BW55-'2a) logm_x(t)'!BV55-'2a)answer'!$C55)^2,"")</f>
        <v>2.6265189261918216E-4</v>
      </c>
      <c r="BX56" s="32">
        <f>IFERROR(('2a) logm_x(t)'!BX55-'2a) logm_x(t)'!BW55-'2a)answer'!$C55)^2,"")</f>
        <v>5.8741488460687377E-3</v>
      </c>
      <c r="BY56" s="32">
        <f>IFERROR(('2a) logm_x(t)'!BY55-'2a) logm_x(t)'!BX55-'2a)answer'!$C55)^2,"")</f>
        <v>7.6693266462899935E-3</v>
      </c>
      <c r="BZ56" s="32">
        <f>IFERROR(('2a) logm_x(t)'!BZ55-'2a) logm_x(t)'!BY55-'2a)answer'!$C55)^2,"")</f>
        <v>3.2883955294358717E-4</v>
      </c>
      <c r="CA56" s="32">
        <f>IFERROR(('2a) logm_x(t)'!CA55-'2a) logm_x(t)'!BZ55-'2a)answer'!$C55)^2,"")</f>
        <v>7.800418873194233E-3</v>
      </c>
      <c r="CB56" s="32">
        <f>IFERROR(('2a) logm_x(t)'!CB55-'2a) logm_x(t)'!CA55-'2a)answer'!$C55)^2,"")</f>
        <v>1.837996284606384E-3</v>
      </c>
      <c r="CC56" s="32">
        <f>IFERROR(('2a) logm_x(t)'!CC55-'2a) logm_x(t)'!CB55-'2a)answer'!$C55)^2,"")</f>
        <v>1.0985383631620587E-2</v>
      </c>
      <c r="CD56" s="32">
        <f>IFERROR(('2a) logm_x(t)'!CD55-'2a) logm_x(t)'!CC55-'2a)answer'!$C55)^2,"")</f>
        <v>1.5662417979285504E-3</v>
      </c>
      <c r="CE56" s="32">
        <f>IFERROR(('2a) logm_x(t)'!CE55-'2a) logm_x(t)'!CD55-'2a)answer'!$C55)^2,"")</f>
        <v>9.2080510322664903E-5</v>
      </c>
      <c r="CF56" s="32">
        <f>IFERROR(('2a) logm_x(t)'!CF55-'2a) logm_x(t)'!CE55-'2a)answer'!$C55)^2,"")</f>
        <v>6.758512846167272E-5</v>
      </c>
      <c r="CG56" s="32">
        <f>IFERROR(('2a) logm_x(t)'!CG55-'2a) logm_x(t)'!CF55-'2a)answer'!$C55)^2,"")</f>
        <v>2.5816507340300682E-5</v>
      </c>
      <c r="CH56" s="32">
        <f>IFERROR(('2a) logm_x(t)'!CH55-'2a) logm_x(t)'!CG55-'2a)answer'!$C55)^2,"")</f>
        <v>1.9763647558933029E-4</v>
      </c>
      <c r="CI56" s="32">
        <f>IFERROR(('2a) logm_x(t)'!CI55-'2a) logm_x(t)'!CH55-'2a)answer'!$C55)^2,"")</f>
        <v>8.2393071499474475E-6</v>
      </c>
      <c r="CJ56" s="32">
        <f>IFERROR(('2a) logm_x(t)'!CJ55-'2a) logm_x(t)'!CI55-'2a)answer'!$C55)^2,"")</f>
        <v>8.0891391557218733E-3</v>
      </c>
      <c r="CK56" s="32">
        <f>IFERROR(('2a) logm_x(t)'!CK55-'2a) logm_x(t)'!CJ55-'2a)answer'!$C55)^2,"")</f>
        <v>1.121944388414153E-2</v>
      </c>
      <c r="CL56" s="32">
        <f>IFERROR(('2a) logm_x(t)'!CL55-'2a) logm_x(t)'!CK55-'2a)answer'!$C55)^2,"")</f>
        <v>3.4771151692499676E-3</v>
      </c>
      <c r="CM56" s="32">
        <f>IFERROR(('2a) logm_x(t)'!CM55-'2a) logm_x(t)'!CL55-'2a)answer'!$C55)^2,"")</f>
        <v>1.4632887354658935E-4</v>
      </c>
      <c r="CN56" s="32">
        <f>IFERROR(('2a) logm_x(t)'!CN55-'2a) logm_x(t)'!CM55-'2a)answer'!$C55)^2,"")</f>
        <v>2.4197667633416196E-4</v>
      </c>
      <c r="CT56" s="31">
        <f t="shared" si="4"/>
        <v>52</v>
      </c>
      <c r="CU56" s="32">
        <f>('2a) logm_x(t)'!C55-'2a) logm_x(t)'!B55-'2a)answer'!$C55)/$CP$5</f>
        <v>0.38683466180956799</v>
      </c>
      <c r="CV56" s="32">
        <f>('2a) logm_x(t)'!D55-'2a) logm_x(t)'!C55-'2a)answer'!$C55)/$CP$5</f>
        <v>-0.3519704340133144</v>
      </c>
      <c r="CW56" s="32">
        <f>('2a) logm_x(t)'!E55-'2a) logm_x(t)'!D55-'2a)answer'!$C55)/$CP$5</f>
        <v>0.53311750981613226</v>
      </c>
      <c r="CX56" s="32">
        <f>('2a) logm_x(t)'!F55-'2a) logm_x(t)'!E55-'2a)answer'!$C55)/$CP$5</f>
        <v>0.81968735865143294</v>
      </c>
      <c r="CY56" s="32">
        <f>('2a) logm_x(t)'!G55-'2a) logm_x(t)'!F55-'2a)answer'!$C55)/$CP$5</f>
        <v>-1.164486178806988</v>
      </c>
      <c r="CZ56" s="32">
        <f>('2a) logm_x(t)'!H55-'2a) logm_x(t)'!G55-'2a)answer'!$C55)/$CP$5</f>
        <v>1.3223231691916288</v>
      </c>
      <c r="DA56" s="32">
        <f>('2a) logm_x(t)'!I55-'2a) logm_x(t)'!H55-'2a)answer'!$C55)/$CP$5</f>
        <v>0.40946650390637884</v>
      </c>
      <c r="DB56" s="32">
        <f>('2a) logm_x(t)'!J55-'2a) logm_x(t)'!I55-'2a)answer'!$C55)/$CP$5</f>
        <v>-0.4311990636289682</v>
      </c>
      <c r="DC56" s="32">
        <f>('2a) logm_x(t)'!K55-'2a) logm_x(t)'!J55-'2a)answer'!$C55)/$CP$5</f>
        <v>-1.0212037188610887</v>
      </c>
      <c r="DD56" s="32">
        <f>('2a) logm_x(t)'!L55-'2a) logm_x(t)'!K55-'2a)answer'!$C55)/$CP$5</f>
        <v>-2.5595448946498473E-2</v>
      </c>
      <c r="DE56" s="32">
        <f>('2a) logm_x(t)'!M55-'2a) logm_x(t)'!L55-'2a)answer'!$C55)/$CP$5</f>
        <v>0.53448705128040297</v>
      </c>
      <c r="DF56" s="32">
        <f>('2a) logm_x(t)'!N55-'2a) logm_x(t)'!M55-'2a)answer'!$C55)/$CP$5</f>
        <v>0.15355420050414495</v>
      </c>
      <c r="DG56" s="32">
        <f>('2a) logm_x(t)'!O55-'2a) logm_x(t)'!N55-'2a)answer'!$C55)/$CP$5</f>
        <v>0.21131581191195109</v>
      </c>
      <c r="DH56" s="32">
        <f>('2a) logm_x(t)'!P55-'2a) logm_x(t)'!O55-'2a)answer'!$C55)/$CP$5</f>
        <v>0.31433607004334752</v>
      </c>
      <c r="DI56" s="32">
        <f>('2a) logm_x(t)'!Q55-'2a) logm_x(t)'!P55-'2a)answer'!$C55)/$CP$5</f>
        <v>0.34678253234230005</v>
      </c>
      <c r="DJ56" s="32">
        <f>('2a) logm_x(t)'!R55-'2a) logm_x(t)'!Q55-'2a)answer'!$C55)/$CP$5</f>
        <v>-0.89271816752439059</v>
      </c>
      <c r="DK56" s="32">
        <f>('2a) logm_x(t)'!S55-'2a) logm_x(t)'!R55-'2a)answer'!$C55)/$CP$5</f>
        <v>0.76447926009323519</v>
      </c>
      <c r="DL56" s="32">
        <f>('2a) logm_x(t)'!T55-'2a) logm_x(t)'!S55-'2a)answer'!$C55)/$CP$5</f>
        <v>0.20993726586226713</v>
      </c>
      <c r="DM56" s="32">
        <f>('2a) logm_x(t)'!U55-'2a) logm_x(t)'!T55-'2a)answer'!$C55)/$CP$5</f>
        <v>-7.5968555761567844E-2</v>
      </c>
      <c r="DN56" s="32">
        <f>('2a) logm_x(t)'!V55-'2a) logm_x(t)'!U55-'2a)answer'!$C55)/$CP$5</f>
        <v>-0.69224905074025511</v>
      </c>
      <c r="DO56" s="32">
        <f>('2a) logm_x(t)'!W55-'2a) logm_x(t)'!V55-'2a)answer'!$C55)/$CP$5</f>
        <v>1.2196588044395251</v>
      </c>
      <c r="DP56" s="32">
        <f>('2a) logm_x(t)'!X55-'2a) logm_x(t)'!W55-'2a)answer'!$C55)/$CP$5</f>
        <v>-0.77019886641492941</v>
      </c>
      <c r="DQ56" s="32">
        <f>('2a) logm_x(t)'!Y55-'2a) logm_x(t)'!X55-'2a)answer'!$C55)/$CP$5</f>
        <v>-0.76723101779608105</v>
      </c>
      <c r="DR56" s="32">
        <f>('2a) logm_x(t)'!Z55-'2a) logm_x(t)'!Y55-'2a)answer'!$C55)/$CP$5</f>
        <v>0.8859439229709335</v>
      </c>
      <c r="DS56" s="32">
        <f>('2a) logm_x(t)'!AA55-'2a) logm_x(t)'!Z55-'2a)answer'!$C55)/$CP$5</f>
        <v>1.2765511125205875E-2</v>
      </c>
      <c r="DT56" s="32">
        <f>('2a) logm_x(t)'!AB55-'2a) logm_x(t)'!AA55-'2a)answer'!$C55)/$CP$5</f>
        <v>0.91943370711232275</v>
      </c>
      <c r="DU56" s="32">
        <f>('2a) logm_x(t)'!AC55-'2a) logm_x(t)'!AB55-'2a)answer'!$C55)/$CP$5</f>
        <v>-0.42057924987263151</v>
      </c>
      <c r="DV56" s="32">
        <f>('2a) logm_x(t)'!AD55-'2a) logm_x(t)'!AC55-'2a)answer'!$C55)/$CP$5</f>
        <v>-0.44390632509192346</v>
      </c>
      <c r="DW56" s="32">
        <f>('2a) logm_x(t)'!AE55-'2a) logm_x(t)'!AD55-'2a)answer'!$C55)/$CP$5</f>
        <v>-0.23410801703577927</v>
      </c>
      <c r="DX56" s="32">
        <f>('2a) logm_x(t)'!AF55-'2a) logm_x(t)'!AE55-'2a)answer'!$C55)/$CP$5</f>
        <v>0.41198588950850168</v>
      </c>
      <c r="DY56" s="32">
        <f>('2a) logm_x(t)'!AG55-'2a) logm_x(t)'!AF55-'2a)answer'!$C55)/$CP$5</f>
        <v>1.3600337508669615</v>
      </c>
      <c r="DZ56" s="32">
        <f>('2a) logm_x(t)'!AH55-'2a) logm_x(t)'!AG55-'2a)answer'!$C55)/$CP$5</f>
        <v>-0.80908034659957706</v>
      </c>
      <c r="EA56" s="32">
        <f>('2a) logm_x(t)'!AI55-'2a) logm_x(t)'!AH55-'2a)answer'!$C55)/$CP$5</f>
        <v>-0.97385978467343359</v>
      </c>
      <c r="EB56" s="32">
        <f>('2a) logm_x(t)'!AJ55-'2a) logm_x(t)'!AI55-'2a)answer'!$C55)/$CP$5</f>
        <v>0.24862028490325216</v>
      </c>
      <c r="EC56" s="32">
        <f>('2a) logm_x(t)'!AK55-'2a) logm_x(t)'!AJ55-'2a)answer'!$C55)/$CP$5</f>
        <v>0.78949419837486001</v>
      </c>
      <c r="ED56" s="32">
        <f>('2a) logm_x(t)'!AL55-'2a) logm_x(t)'!AK55-'2a)answer'!$C55)/$CP$5</f>
        <v>-0.30132982625341131</v>
      </c>
      <c r="EE56" s="32">
        <f>('2a) logm_x(t)'!AM55-'2a) logm_x(t)'!AL55-'2a)answer'!$C55)/$CP$5</f>
        <v>2.7226653627785823E-2</v>
      </c>
      <c r="EF56" s="32">
        <f>('2a) logm_x(t)'!AN55-'2a) logm_x(t)'!AM55-'2a)answer'!$C55)/$CP$5</f>
        <v>0.18548320388114484</v>
      </c>
      <c r="EG56" s="32">
        <f>('2a) logm_x(t)'!AO55-'2a) logm_x(t)'!AN55-'2a)answer'!$C55)/$CP$5</f>
        <v>-0.24005147414670547</v>
      </c>
      <c r="EH56" s="32">
        <f>('2a) logm_x(t)'!AP55-'2a) logm_x(t)'!AO55-'2a)answer'!$C55)/$CP$5</f>
        <v>-0.13741602675016132</v>
      </c>
      <c r="EI56" s="32">
        <f>('2a) logm_x(t)'!AQ55-'2a) logm_x(t)'!AP55-'2a)answer'!$C55)/$CP$5</f>
        <v>0.71508359859966331</v>
      </c>
      <c r="EJ56" s="32">
        <f>('2a) logm_x(t)'!AR55-'2a) logm_x(t)'!AQ55-'2a)answer'!$C55)/$CP$5</f>
        <v>0.38824176944526484</v>
      </c>
      <c r="EK56" s="32">
        <f>('2a) logm_x(t)'!AS55-'2a) logm_x(t)'!AR55-'2a)answer'!$C55)/$CP$5</f>
        <v>-0.3568279234210302</v>
      </c>
      <c r="EL56" s="32">
        <f>('2a) logm_x(t)'!AT55-'2a) logm_x(t)'!AS55-'2a)answer'!$C55)/$CP$5</f>
        <v>0.78124186882168811</v>
      </c>
      <c r="EM56" s="32">
        <f>('2a) logm_x(t)'!AU55-'2a) logm_x(t)'!AT55-'2a)answer'!$C55)/$CP$5</f>
        <v>-0.26078395740411819</v>
      </c>
      <c r="EN56" s="32">
        <f>('2a) logm_x(t)'!AV55-'2a) logm_x(t)'!AU55-'2a)answer'!$C55)/$CP$5</f>
        <v>5.4107788175297919E-2</v>
      </c>
      <c r="EO56" s="32">
        <f>('2a) logm_x(t)'!AW55-'2a) logm_x(t)'!AV55-'2a)answer'!$C55)/$CP$5</f>
        <v>0.33071345909575445</v>
      </c>
      <c r="EP56" s="32">
        <f>('2a) logm_x(t)'!AX55-'2a) logm_x(t)'!AW55-'2a)answer'!$C55)/$CP$5</f>
        <v>-0.77796877833803746</v>
      </c>
      <c r="EQ56" s="32">
        <f>('2a) logm_x(t)'!AY55-'2a) logm_x(t)'!AX55-'2a)answer'!$C55)/$CP$5</f>
        <v>0.6046940036517755</v>
      </c>
      <c r="ER56" s="32">
        <f>('2a) logm_x(t)'!AZ55-'2a) logm_x(t)'!AY55-'2a)answer'!$C55)/$CP$5</f>
        <v>-0.2458711001046508</v>
      </c>
      <c r="ES56" s="32">
        <f>('2a) logm_x(t)'!BA55-'2a) logm_x(t)'!AZ55-'2a)answer'!$C55)/$CP$5</f>
        <v>0.7168763067900179</v>
      </c>
      <c r="ET56" s="32">
        <f>('2a) logm_x(t)'!BB55-'2a) logm_x(t)'!BA55-'2a)answer'!$C55)/$CP$5</f>
        <v>-6.1395888437057858E-2</v>
      </c>
      <c r="EU56" s="32">
        <f>('2a) logm_x(t)'!BC55-'2a) logm_x(t)'!BB55-'2a)answer'!$C55)/$CP$5</f>
        <v>-9.879466112766648E-2</v>
      </c>
      <c r="EV56" s="32">
        <f>('2a) logm_x(t)'!BD55-'2a) logm_x(t)'!BC55-'2a)answer'!$C55)/$CP$5</f>
        <v>-9.0413631887932652E-2</v>
      </c>
      <c r="EW56" s="32">
        <f>('2a) logm_x(t)'!BE55-'2a) logm_x(t)'!BD55-'2a)answer'!$C55)/$CP$5</f>
        <v>-0.32760421484729696</v>
      </c>
      <c r="EX56" s="32">
        <f>('2a) logm_x(t)'!BF55-'2a) logm_x(t)'!BE55-'2a)answer'!$C55)/$CP$5</f>
        <v>-0.18930109109592133</v>
      </c>
      <c r="EY56" s="32">
        <f>('2a) logm_x(t)'!BG55-'2a) logm_x(t)'!BF55-'2a)answer'!$C55)/$CP$5</f>
        <v>-0.11279408255076544</v>
      </c>
      <c r="EZ56" s="32">
        <f>('2a) logm_x(t)'!BH55-'2a) logm_x(t)'!BG55-'2a)answer'!$C55)/$CP$5</f>
        <v>2.8478354233689097E-2</v>
      </c>
      <c r="FA56" s="32">
        <f>('2a) logm_x(t)'!BI55-'2a) logm_x(t)'!BH55-'2a)answer'!$C55)/$CP$5</f>
        <v>-0.36632350761232851</v>
      </c>
      <c r="FB56" s="32">
        <f>('2a) logm_x(t)'!BJ55-'2a) logm_x(t)'!BI55-'2a)answer'!$C55)/$CP$5</f>
        <v>-0.30861172514066904</v>
      </c>
      <c r="FC56" s="32">
        <f>('2a) logm_x(t)'!BK55-'2a) logm_x(t)'!BJ55-'2a)answer'!$C55)/$CP$5</f>
        <v>1.6243460982793643E-2</v>
      </c>
      <c r="FD56" s="32">
        <f>('2a) logm_x(t)'!BL55-'2a) logm_x(t)'!BK55-'2a)answer'!$C55)/$CP$5</f>
        <v>1.3411849151263462E-2</v>
      </c>
      <c r="FE56" s="32">
        <f>('2a) logm_x(t)'!BM55-'2a) logm_x(t)'!BL55-'2a)answer'!$C55)/$CP$5</f>
        <v>-0.33531786178018658</v>
      </c>
      <c r="FF56" s="32">
        <f>('2a) logm_x(t)'!BN55-'2a) logm_x(t)'!BM55-'2a)answer'!$C55)/$CP$5</f>
        <v>-0.46643680449229369</v>
      </c>
      <c r="FG56" s="32">
        <f>('2a) logm_x(t)'!BO55-'2a) logm_x(t)'!BN55-'2a)answer'!$C55)/$CP$5</f>
        <v>0.10426107980069726</v>
      </c>
      <c r="FH56" s="32">
        <f>('2a) logm_x(t)'!BP55-'2a) logm_x(t)'!BO55-'2a)answer'!$C55)/$CP$5</f>
        <v>2.4052126094351294E-3</v>
      </c>
      <c r="FI56" s="32">
        <f>('2a) logm_x(t)'!BQ55-'2a) logm_x(t)'!BP55-'2a)answer'!$C55)/$CP$5</f>
        <v>-0.39890298137295754</v>
      </c>
      <c r="FJ56" s="32">
        <f>('2a) logm_x(t)'!BR55-'2a) logm_x(t)'!BQ55-'2a)answer'!$C55)/$CP$5</f>
        <v>9.6916305324765278E-2</v>
      </c>
      <c r="FK56" s="32">
        <f>('2a) logm_x(t)'!BS55-'2a) logm_x(t)'!BR55-'2a)answer'!$C55)/$CP$5</f>
        <v>-0.88719346196709026</v>
      </c>
      <c r="FL56" s="32">
        <f>('2a) logm_x(t)'!BT55-'2a) logm_x(t)'!BS55-'2a)answer'!$C55)/$CP$5</f>
        <v>0.13764907576238042</v>
      </c>
      <c r="FM56" s="32">
        <f>('2a) logm_x(t)'!BU55-'2a) logm_x(t)'!BT55-'2a)answer'!$C55)/$CP$5</f>
        <v>0.27840835330276076</v>
      </c>
      <c r="FN56" s="32">
        <f>('2a) logm_x(t)'!BV55-'2a) logm_x(t)'!BU55-'2a)answer'!$C55)/$CP$5</f>
        <v>-0.79642325944968073</v>
      </c>
      <c r="FO56" s="32">
        <f>('2a) logm_x(t)'!BW55-'2a) logm_x(t)'!BV55-'2a)answer'!$C55)/$CP$5</f>
        <v>-0.11611342634653211</v>
      </c>
      <c r="FP56" s="32">
        <f>('2a) logm_x(t)'!BX55-'2a) logm_x(t)'!BW55-'2a)answer'!$C55)/$CP$5</f>
        <v>-0.5491166936704156</v>
      </c>
      <c r="FQ56" s="32">
        <f>('2a) logm_x(t)'!BY55-'2a) logm_x(t)'!BX55-'2a)answer'!$C55)/$CP$5</f>
        <v>0.62743796153560005</v>
      </c>
      <c r="FR56" s="32">
        <f>('2a) logm_x(t)'!BZ55-'2a) logm_x(t)'!BY55-'2a)answer'!$C55)/$CP$5</f>
        <v>0.12992244889216259</v>
      </c>
      <c r="FS56" s="32">
        <f>('2a) logm_x(t)'!CA55-'2a) logm_x(t)'!BZ55-'2a)answer'!$C55)/$CP$5</f>
        <v>-0.63277765627939619</v>
      </c>
      <c r="FT56" s="32">
        <f>('2a) logm_x(t)'!CB55-'2a) logm_x(t)'!CA55-'2a)answer'!$C55)/$CP$5</f>
        <v>0.30715987908691977</v>
      </c>
      <c r="FU56" s="32">
        <f>('2a) logm_x(t)'!CC55-'2a) logm_x(t)'!CB55-'2a)answer'!$C55)/$CP$5</f>
        <v>-0.75093057478063185</v>
      </c>
      <c r="FV56" s="32">
        <f>('2a) logm_x(t)'!CD55-'2a) logm_x(t)'!CC55-'2a)answer'!$C55)/$CP$5</f>
        <v>0.28354472894888022</v>
      </c>
      <c r="FW56" s="32">
        <f>('2a) logm_x(t)'!CE55-'2a) logm_x(t)'!CD55-'2a)answer'!$C55)/$CP$5</f>
        <v>-6.8750527095135461E-2</v>
      </c>
      <c r="FX56" s="32">
        <f>('2a) logm_x(t)'!CF55-'2a) logm_x(t)'!CE55-'2a)answer'!$C55)/$CP$5</f>
        <v>-5.8900332329699136E-2</v>
      </c>
      <c r="FY56" s="32">
        <f>('2a) logm_x(t)'!CG55-'2a) logm_x(t)'!CF55-'2a)answer'!$C55)/$CP$5</f>
        <v>-3.6403313598829971E-2</v>
      </c>
      <c r="FZ56" s="32">
        <f>('2a) logm_x(t)'!CH55-'2a) logm_x(t)'!CG55-'2a)answer'!$C55)/$CP$5</f>
        <v>0.10072232071708967</v>
      </c>
      <c r="GA56" s="32">
        <f>('2a) logm_x(t)'!CI55-'2a) logm_x(t)'!CH55-'2a)answer'!$C55)/$CP$5</f>
        <v>-2.0565416994808818E-2</v>
      </c>
      <c r="GB56" s="32">
        <f>('2a) logm_x(t)'!CJ55-'2a) logm_x(t)'!CI55-'2a)answer'!$C55)/$CP$5</f>
        <v>0.64438189051761308</v>
      </c>
      <c r="GC56" s="32">
        <f>('2a) logm_x(t)'!CK55-'2a) logm_x(t)'!CJ55-'2a)answer'!$C55)/$CP$5</f>
        <v>-0.75888826767961537</v>
      </c>
      <c r="GD56" s="32">
        <f>('2a) logm_x(t)'!CL55-'2a) logm_x(t)'!CK55-'2a)answer'!$C55)/$CP$5</f>
        <v>0.4224756776239979</v>
      </c>
      <c r="GE56" s="32">
        <f>('2a) logm_x(t)'!CM55-'2a) logm_x(t)'!CL55-'2a)answer'!$C55)/$CP$5</f>
        <v>8.6667683380616256E-2</v>
      </c>
      <c r="GF56" s="32">
        <f>('2a) logm_x(t)'!CN55-'2a) logm_x(t)'!CM55-'2a)answer'!$C55)/$CP$5</f>
        <v>-0.11144970595129351</v>
      </c>
    </row>
    <row r="57" spans="1:188" x14ac:dyDescent="0.25">
      <c r="A57" s="31">
        <f>'2a) logm_x(t)'!A56</f>
        <v>53</v>
      </c>
      <c r="B57" s="32"/>
      <c r="C57" s="32">
        <f>IFERROR(('2a) logm_x(t)'!C56-'2a) logm_x(t)'!B56-'2a)answer'!$C56)^2,"")</f>
        <v>1.8056565723235631E-2</v>
      </c>
      <c r="D57" s="32">
        <f>IFERROR(('2a) logm_x(t)'!D56-'2a) logm_x(t)'!C56-'2a)answer'!$C56)^2,"")</f>
        <v>3.7506662149010619E-2</v>
      </c>
      <c r="E57" s="32">
        <f>IFERROR(('2a) logm_x(t)'!E56-'2a) logm_x(t)'!D56-'2a)answer'!$C56)^2,"")</f>
        <v>5.6645643817315314E-5</v>
      </c>
      <c r="F57" s="32">
        <f>IFERROR(('2a) logm_x(t)'!F56-'2a) logm_x(t)'!E56-'2a)answer'!$C56)^2,"")</f>
        <v>1.7574226439931438E-3</v>
      </c>
      <c r="G57" s="32">
        <f>IFERROR(('2a) logm_x(t)'!G56-'2a) logm_x(t)'!F56-'2a)answer'!$C56)^2,"")</f>
        <v>4.8980553943583113E-4</v>
      </c>
      <c r="H57" s="32">
        <f>IFERROR(('2a) logm_x(t)'!H56-'2a) logm_x(t)'!G56-'2a)answer'!$C56)^2,"")</f>
        <v>1.853165244203214E-3</v>
      </c>
      <c r="I57" s="32">
        <f>IFERROR(('2a) logm_x(t)'!I56-'2a) logm_x(t)'!H56-'2a)answer'!$C56)^2,"")</f>
        <v>2.6536483706241275E-3</v>
      </c>
      <c r="J57" s="32">
        <f>IFERROR(('2a) logm_x(t)'!J56-'2a) logm_x(t)'!I56-'2a)answer'!$C56)^2,"")</f>
        <v>5.2704740206936796E-5</v>
      </c>
      <c r="K57" s="32">
        <f>IFERROR(('2a) logm_x(t)'!K56-'2a) logm_x(t)'!J56-'2a)answer'!$C56)^2,"")</f>
        <v>3.2737810998704174E-3</v>
      </c>
      <c r="L57" s="32">
        <f>IFERROR(('2a) logm_x(t)'!L56-'2a) logm_x(t)'!K56-'2a)answer'!$C56)^2,"")</f>
        <v>2.0894440473102511E-4</v>
      </c>
      <c r="M57" s="32">
        <f>IFERROR(('2a) logm_x(t)'!M56-'2a) logm_x(t)'!L56-'2a)answer'!$C56)^2,"")</f>
        <v>1.8133761789015622E-9</v>
      </c>
      <c r="N57" s="32">
        <f>IFERROR(('2a) logm_x(t)'!N56-'2a) logm_x(t)'!M56-'2a)answer'!$C56)^2,"")</f>
        <v>3.2477369857439944E-2</v>
      </c>
      <c r="O57" s="32">
        <f>IFERROR(('2a) logm_x(t)'!O56-'2a) logm_x(t)'!N56-'2a)answer'!$C56)^2,"")</f>
        <v>1.5921389301455178E-2</v>
      </c>
      <c r="P57" s="32">
        <f>IFERROR(('2a) logm_x(t)'!P56-'2a) logm_x(t)'!O56-'2a)answer'!$C56)^2,"")</f>
        <v>5.7861294736798553E-5</v>
      </c>
      <c r="Q57" s="32">
        <f>IFERROR(('2a) logm_x(t)'!Q56-'2a) logm_x(t)'!P56-'2a)answer'!$C56)^2,"")</f>
        <v>1.5655392798785441E-3</v>
      </c>
      <c r="R57" s="32">
        <f>IFERROR(('2a) logm_x(t)'!R56-'2a) logm_x(t)'!Q56-'2a)answer'!$C56)^2,"")</f>
        <v>2.5617336699998287E-3</v>
      </c>
      <c r="S57" s="32">
        <f>IFERROR(('2a) logm_x(t)'!S56-'2a) logm_x(t)'!R56-'2a)answer'!$C56)^2,"")</f>
        <v>8.9252196592115303E-4</v>
      </c>
      <c r="T57" s="32">
        <f>IFERROR(('2a) logm_x(t)'!T56-'2a) logm_x(t)'!S56-'2a)answer'!$C56)^2,"")</f>
        <v>2.7995811068765503E-3</v>
      </c>
      <c r="U57" s="32">
        <f>IFERROR(('2a) logm_x(t)'!U56-'2a) logm_x(t)'!T56-'2a)answer'!$C56)^2,"")</f>
        <v>7.1198977780308466E-5</v>
      </c>
      <c r="V57" s="32">
        <f>IFERROR(('2a) logm_x(t)'!V56-'2a) logm_x(t)'!U56-'2a)answer'!$C56)^2,"")</f>
        <v>3.0847559656592008E-3</v>
      </c>
      <c r="W57" s="32">
        <f>IFERROR(('2a) logm_x(t)'!W56-'2a) logm_x(t)'!V56-'2a)answer'!$C56)^2,"")</f>
        <v>1.4534476207574425E-4</v>
      </c>
      <c r="X57" s="32">
        <f>IFERROR(('2a) logm_x(t)'!X56-'2a) logm_x(t)'!W56-'2a)answer'!$C56)^2,"")</f>
        <v>4.2466972918543385E-4</v>
      </c>
      <c r="Y57" s="32">
        <f>IFERROR(('2a) logm_x(t)'!Y56-'2a) logm_x(t)'!X56-'2a)answer'!$C56)^2,"")</f>
        <v>8.1168159808191632E-4</v>
      </c>
      <c r="Z57" s="32">
        <f>IFERROR(('2a) logm_x(t)'!Z56-'2a) logm_x(t)'!Y56-'2a)answer'!$C56)^2,"")</f>
        <v>5.0482826239209462E-4</v>
      </c>
      <c r="AA57" s="32">
        <f>IFERROR(('2a) logm_x(t)'!AA56-'2a) logm_x(t)'!Z56-'2a)answer'!$C56)^2,"")</f>
        <v>1.3681257557231177E-3</v>
      </c>
      <c r="AB57" s="32">
        <f>IFERROR(('2a) logm_x(t)'!AB56-'2a) logm_x(t)'!AA56-'2a)answer'!$C56)^2,"")</f>
        <v>1.4472824660325767E-2</v>
      </c>
      <c r="AC57" s="32">
        <f>IFERROR(('2a) logm_x(t)'!AC56-'2a) logm_x(t)'!AB56-'2a)answer'!$C56)^2,"")</f>
        <v>8.6072127350973076E-4</v>
      </c>
      <c r="AD57" s="32">
        <f>IFERROR(('2a) logm_x(t)'!AD56-'2a) logm_x(t)'!AC56-'2a)answer'!$C56)^2,"")</f>
        <v>1.7434922561508886E-3</v>
      </c>
      <c r="AE57" s="32">
        <f>IFERROR(('2a) logm_x(t)'!AE56-'2a) logm_x(t)'!AD56-'2a)answer'!$C56)^2,"")</f>
        <v>4.736687251405876E-3</v>
      </c>
      <c r="AF57" s="32">
        <f>IFERROR(('2a) logm_x(t)'!AF56-'2a) logm_x(t)'!AE56-'2a)answer'!$C56)^2,"")</f>
        <v>2.9573301643697277E-3</v>
      </c>
      <c r="AG57" s="32">
        <f>IFERROR(('2a) logm_x(t)'!AG56-'2a) logm_x(t)'!AF56-'2a)answer'!$C56)^2,"")</f>
        <v>9.738819758218881E-3</v>
      </c>
      <c r="AH57" s="32">
        <f>IFERROR(('2a) logm_x(t)'!AH56-'2a) logm_x(t)'!AG56-'2a)answer'!$C56)^2,"")</f>
        <v>3.738194991777135E-2</v>
      </c>
      <c r="AI57" s="32">
        <f>IFERROR(('2a) logm_x(t)'!AI56-'2a) logm_x(t)'!AH56-'2a)answer'!$C56)^2,"")</f>
        <v>6.6184814274607194E-4</v>
      </c>
      <c r="AJ57" s="32">
        <f>IFERROR(('2a) logm_x(t)'!AJ56-'2a) logm_x(t)'!AI56-'2a)answer'!$C56)^2,"")</f>
        <v>1.7300195850412221E-2</v>
      </c>
      <c r="AK57" s="32">
        <f>IFERROR(('2a) logm_x(t)'!AK56-'2a) logm_x(t)'!AJ56-'2a)answer'!$C56)^2,"")</f>
        <v>1.3732320872795819E-5</v>
      </c>
      <c r="AL57" s="32">
        <f>IFERROR(('2a) logm_x(t)'!AL56-'2a) logm_x(t)'!AK56-'2a)answer'!$C56)^2,"")</f>
        <v>6.1795851091508644E-4</v>
      </c>
      <c r="AM57" s="32">
        <f>IFERROR(('2a) logm_x(t)'!AM56-'2a) logm_x(t)'!AL56-'2a)answer'!$C56)^2,"")</f>
        <v>1.7193203674137412E-3</v>
      </c>
      <c r="AN57" s="32">
        <f>IFERROR(('2a) logm_x(t)'!AN56-'2a) logm_x(t)'!AM56-'2a)answer'!$C56)^2,"")</f>
        <v>5.3424152130083251E-3</v>
      </c>
      <c r="AO57" s="32">
        <f>IFERROR(('2a) logm_x(t)'!AO56-'2a) logm_x(t)'!AN56-'2a)answer'!$C56)^2,"")</f>
        <v>1.2158617629515606E-2</v>
      </c>
      <c r="AP57" s="32">
        <f>IFERROR(('2a) logm_x(t)'!AP56-'2a) logm_x(t)'!AO56-'2a)answer'!$C56)^2,"")</f>
        <v>2.8237485068995739E-4</v>
      </c>
      <c r="AQ57" s="32">
        <f>IFERROR(('2a) logm_x(t)'!AQ56-'2a) logm_x(t)'!AP56-'2a)answer'!$C56)^2,"")</f>
        <v>6.7449692361676443E-6</v>
      </c>
      <c r="AR57" s="32">
        <f>IFERROR(('2a) logm_x(t)'!AR56-'2a) logm_x(t)'!AQ56-'2a)answer'!$C56)^2,"")</f>
        <v>1.4263585308818306E-2</v>
      </c>
      <c r="AS57" s="32">
        <f>IFERROR(('2a) logm_x(t)'!AS56-'2a) logm_x(t)'!AR56-'2a)answer'!$C56)^2,"")</f>
        <v>9.0764411882416024E-4</v>
      </c>
      <c r="AT57" s="32">
        <f>IFERROR(('2a) logm_x(t)'!AT56-'2a) logm_x(t)'!AS56-'2a)answer'!$C56)^2,"")</f>
        <v>3.1473315320354441E-3</v>
      </c>
      <c r="AU57" s="32">
        <f>IFERROR(('2a) logm_x(t)'!AU56-'2a) logm_x(t)'!AT56-'2a)answer'!$C56)^2,"")</f>
        <v>2.7080858962235874E-3</v>
      </c>
      <c r="AV57" s="32">
        <f>IFERROR(('2a) logm_x(t)'!AV56-'2a) logm_x(t)'!AU56-'2a)answer'!$C56)^2,"")</f>
        <v>6.5960304009277148E-3</v>
      </c>
      <c r="AW57" s="32">
        <f>IFERROR(('2a) logm_x(t)'!AW56-'2a) logm_x(t)'!AV56-'2a)answer'!$C56)^2,"")</f>
        <v>1.3146783619839672E-3</v>
      </c>
      <c r="AX57" s="32">
        <f>IFERROR(('2a) logm_x(t)'!AX56-'2a) logm_x(t)'!AW56-'2a)answer'!$C56)^2,"")</f>
        <v>7.2393029033290162E-3</v>
      </c>
      <c r="AY57" s="32">
        <f>IFERROR(('2a) logm_x(t)'!AY56-'2a) logm_x(t)'!AX56-'2a)answer'!$C56)^2,"")</f>
        <v>3.7082100296071947E-3</v>
      </c>
      <c r="AZ57" s="32">
        <f>IFERROR(('2a) logm_x(t)'!AZ56-'2a) logm_x(t)'!AY56-'2a)answer'!$C56)^2,"")</f>
        <v>1.0257045740474636E-2</v>
      </c>
      <c r="BA57" s="32">
        <f>IFERROR(('2a) logm_x(t)'!BA56-'2a) logm_x(t)'!AZ56-'2a)answer'!$C56)^2,"")</f>
        <v>2.9487360821694585E-4</v>
      </c>
      <c r="BB57" s="32">
        <f>IFERROR(('2a) logm_x(t)'!BB56-'2a) logm_x(t)'!BA56-'2a)answer'!$C56)^2,"")</f>
        <v>4.487896363185044E-4</v>
      </c>
      <c r="BC57" s="32">
        <f>IFERROR(('2a) logm_x(t)'!BC56-'2a) logm_x(t)'!BB56-'2a)answer'!$C56)^2,"")</f>
        <v>1.9193187672480929E-3</v>
      </c>
      <c r="BD57" s="32">
        <f>IFERROR(('2a) logm_x(t)'!BD56-'2a) logm_x(t)'!BC56-'2a)answer'!$C56)^2,"")</f>
        <v>3.1644059666357529E-4</v>
      </c>
      <c r="BE57" s="32">
        <f>IFERROR(('2a) logm_x(t)'!BE56-'2a) logm_x(t)'!BD56-'2a)answer'!$C56)^2,"")</f>
        <v>1.1256961326957688E-4</v>
      </c>
      <c r="BF57" s="32">
        <f>IFERROR(('2a) logm_x(t)'!BF56-'2a) logm_x(t)'!BE56-'2a)answer'!$C56)^2,"")</f>
        <v>2.486004484889951E-4</v>
      </c>
      <c r="BG57" s="32">
        <f>IFERROR(('2a) logm_x(t)'!BG56-'2a) logm_x(t)'!BF56-'2a)answer'!$C56)^2,"")</f>
        <v>1.3662282616392116E-2</v>
      </c>
      <c r="BH57" s="32">
        <f>IFERROR(('2a) logm_x(t)'!BH56-'2a) logm_x(t)'!BG56-'2a)answer'!$C56)^2,"")</f>
        <v>2.1305182261824754E-4</v>
      </c>
      <c r="BI57" s="32">
        <f>IFERROR(('2a) logm_x(t)'!BI56-'2a) logm_x(t)'!BH56-'2a)answer'!$C56)^2,"")</f>
        <v>1.0456597424088239E-3</v>
      </c>
      <c r="BJ57" s="32">
        <f>IFERROR(('2a) logm_x(t)'!BJ56-'2a) logm_x(t)'!BI56-'2a)answer'!$C56)^2,"")</f>
        <v>1.8307573515074682E-3</v>
      </c>
      <c r="BK57" s="32">
        <f>IFERROR(('2a) logm_x(t)'!BK56-'2a) logm_x(t)'!BJ56-'2a)answer'!$C56)^2,"")</f>
        <v>2.4088943371873488E-4</v>
      </c>
      <c r="BL57" s="32">
        <f>IFERROR(('2a) logm_x(t)'!BL56-'2a) logm_x(t)'!BK56-'2a)answer'!$C56)^2,"")</f>
        <v>1.6335017486687556E-3</v>
      </c>
      <c r="BM57" s="32">
        <f>IFERROR(('2a) logm_x(t)'!BM56-'2a) logm_x(t)'!BL56-'2a)answer'!$C56)^2,"")</f>
        <v>2.2296378947534992E-3</v>
      </c>
      <c r="BN57" s="32">
        <f>IFERROR(('2a) logm_x(t)'!BN56-'2a) logm_x(t)'!BM56-'2a)answer'!$C56)^2,"")</f>
        <v>1.4216712536013415E-4</v>
      </c>
      <c r="BO57" s="32">
        <f>IFERROR(('2a) logm_x(t)'!BO56-'2a) logm_x(t)'!BN56-'2a)answer'!$C56)^2,"")</f>
        <v>3.4197728695670978E-3</v>
      </c>
      <c r="BP57" s="32">
        <f>IFERROR(('2a) logm_x(t)'!BP56-'2a) logm_x(t)'!BO56-'2a)answer'!$C56)^2,"")</f>
        <v>6.1785307871986355E-4</v>
      </c>
      <c r="BQ57" s="32">
        <f>IFERROR(('2a) logm_x(t)'!BQ56-'2a) logm_x(t)'!BP56-'2a)answer'!$C56)^2,"")</f>
        <v>1.8338253414555263E-3</v>
      </c>
      <c r="BR57" s="32">
        <f>IFERROR(('2a) logm_x(t)'!BR56-'2a) logm_x(t)'!BQ56-'2a)answer'!$C56)^2,"")</f>
        <v>2.150859731896992E-3</v>
      </c>
      <c r="BS57" s="32">
        <f>IFERROR(('2a) logm_x(t)'!BS56-'2a) logm_x(t)'!BR56-'2a)answer'!$C56)^2,"")</f>
        <v>3.9833037189678172E-3</v>
      </c>
      <c r="BT57" s="32">
        <f>IFERROR(('2a) logm_x(t)'!BT56-'2a) logm_x(t)'!BS56-'2a)answer'!$C56)^2,"")</f>
        <v>5.7101596856091064E-4</v>
      </c>
      <c r="BU57" s="32">
        <f>IFERROR(('2a) logm_x(t)'!BU56-'2a) logm_x(t)'!BT56-'2a)answer'!$C56)^2,"")</f>
        <v>1.6172237180929448E-2</v>
      </c>
      <c r="BV57" s="32">
        <f>IFERROR(('2a) logm_x(t)'!BV56-'2a) logm_x(t)'!BU56-'2a)answer'!$C56)^2,"")</f>
        <v>3.2918605347717848E-3</v>
      </c>
      <c r="BW57" s="32">
        <f>IFERROR(('2a) logm_x(t)'!BW56-'2a) logm_x(t)'!BV56-'2a)answer'!$C56)^2,"")</f>
        <v>2.4664571236410925E-4</v>
      </c>
      <c r="BX57" s="32">
        <f>IFERROR(('2a) logm_x(t)'!BX56-'2a) logm_x(t)'!BW56-'2a)answer'!$C56)^2,"")</f>
        <v>3.7367901427015229E-5</v>
      </c>
      <c r="BY57" s="32">
        <f>IFERROR(('2a) logm_x(t)'!BY56-'2a) logm_x(t)'!BX56-'2a)answer'!$C56)^2,"")</f>
        <v>2.6299902836710612E-4</v>
      </c>
      <c r="BZ57" s="32">
        <f>IFERROR(('2a) logm_x(t)'!BZ56-'2a) logm_x(t)'!BY56-'2a)answer'!$C56)^2,"")</f>
        <v>6.8603418901314389E-3</v>
      </c>
      <c r="CA57" s="32">
        <f>IFERROR(('2a) logm_x(t)'!CA56-'2a) logm_x(t)'!BZ56-'2a)answer'!$C56)^2,"")</f>
        <v>4.7843603577301316E-3</v>
      </c>
      <c r="CB57" s="32">
        <f>IFERROR(('2a) logm_x(t)'!CB56-'2a) logm_x(t)'!CA56-'2a)answer'!$C56)^2,"")</f>
        <v>3.1338769233407661E-3</v>
      </c>
      <c r="CC57" s="32">
        <f>IFERROR(('2a) logm_x(t)'!CC56-'2a) logm_x(t)'!CB56-'2a)answer'!$C56)^2,"")</f>
        <v>1.9741615650071445E-2</v>
      </c>
      <c r="CD57" s="32">
        <f>IFERROR(('2a) logm_x(t)'!CD56-'2a) logm_x(t)'!CC56-'2a)answer'!$C56)^2,"")</f>
        <v>1.0278935933421145E-2</v>
      </c>
      <c r="CE57" s="32">
        <f>IFERROR(('2a) logm_x(t)'!CE56-'2a) logm_x(t)'!CD56-'2a)answer'!$C56)^2,"")</f>
        <v>1.0193069940911074E-3</v>
      </c>
      <c r="CF57" s="32">
        <f>IFERROR(('2a) logm_x(t)'!CF56-'2a) logm_x(t)'!CE56-'2a)answer'!$C56)^2,"")</f>
        <v>3.7635763387319585E-3</v>
      </c>
      <c r="CG57" s="32">
        <f>IFERROR(('2a) logm_x(t)'!CG56-'2a) logm_x(t)'!CF56-'2a)answer'!$C56)^2,"")</f>
        <v>5.9893469166453876E-3</v>
      </c>
      <c r="CH57" s="32">
        <f>IFERROR(('2a) logm_x(t)'!CH56-'2a) logm_x(t)'!CG56-'2a)answer'!$C56)^2,"")</f>
        <v>7.9641198817139765E-3</v>
      </c>
      <c r="CI57" s="32">
        <f>IFERROR(('2a) logm_x(t)'!CI56-'2a) logm_x(t)'!CH56-'2a)answer'!$C56)^2,"")</f>
        <v>3.2949301536107373E-4</v>
      </c>
      <c r="CJ57" s="32">
        <f>IFERROR(('2a) logm_x(t)'!CJ56-'2a) logm_x(t)'!CI56-'2a)answer'!$C56)^2,"")</f>
        <v>6.2529910454326727E-3</v>
      </c>
      <c r="CK57" s="32">
        <f>IFERROR(('2a) logm_x(t)'!CK56-'2a) logm_x(t)'!CJ56-'2a)answer'!$C56)^2,"")</f>
        <v>2.5568666405971701E-2</v>
      </c>
      <c r="CL57" s="32">
        <f>IFERROR(('2a) logm_x(t)'!CL56-'2a) logm_x(t)'!CK56-'2a)answer'!$C56)^2,"")</f>
        <v>4.4302305135672472E-3</v>
      </c>
      <c r="CM57" s="32">
        <f>IFERROR(('2a) logm_x(t)'!CM56-'2a) logm_x(t)'!CL56-'2a)answer'!$C56)^2,"")</f>
        <v>7.1131707153341758E-4</v>
      </c>
      <c r="CN57" s="32">
        <f>IFERROR(('2a) logm_x(t)'!CN56-'2a) logm_x(t)'!CM56-'2a)answer'!$C56)^2,"")</f>
        <v>4.9938896286241808E-5</v>
      </c>
      <c r="CT57" s="31">
        <f t="shared" si="4"/>
        <v>53</v>
      </c>
      <c r="CU57" s="32">
        <f>('2a) logm_x(t)'!C56-'2a) logm_x(t)'!B56-'2a)answer'!$C56)/$CP$5</f>
        <v>-0.9627416262082179</v>
      </c>
      <c r="CV57" s="32">
        <f>('2a) logm_x(t)'!D56-'2a) logm_x(t)'!C56-'2a)answer'!$C56)/$CP$5</f>
        <v>1.3875427789438048</v>
      </c>
      <c r="CW57" s="32">
        <f>('2a) logm_x(t)'!E56-'2a) logm_x(t)'!D56-'2a)answer'!$C56)/$CP$5</f>
        <v>-5.3923172072838137E-2</v>
      </c>
      <c r="CX57" s="32">
        <f>('2a) logm_x(t)'!F56-'2a) logm_x(t)'!E56-'2a)answer'!$C56)/$CP$5</f>
        <v>-0.30035182995897103</v>
      </c>
      <c r="CY57" s="32">
        <f>('2a) logm_x(t)'!G56-'2a) logm_x(t)'!F56-'2a)answer'!$C56)/$CP$5</f>
        <v>-0.15856379066191412</v>
      </c>
      <c r="CZ57" s="32">
        <f>('2a) logm_x(t)'!H56-'2a) logm_x(t)'!G56-'2a)answer'!$C56)/$CP$5</f>
        <v>0.30842476792898549</v>
      </c>
      <c r="DA57" s="32">
        <f>('2a) logm_x(t)'!I56-'2a) logm_x(t)'!H56-'2a)answer'!$C56)/$CP$5</f>
        <v>0.36907434767452102</v>
      </c>
      <c r="DB57" s="32">
        <f>('2a) logm_x(t)'!J56-'2a) logm_x(t)'!I56-'2a)answer'!$C56)/$CP$5</f>
        <v>5.2013611779893311E-2</v>
      </c>
      <c r="DC57" s="32">
        <f>('2a) logm_x(t)'!K56-'2a) logm_x(t)'!J56-'2a)answer'!$C56)/$CP$5</f>
        <v>-0.40993688049987681</v>
      </c>
      <c r="DD57" s="32">
        <f>('2a) logm_x(t)'!L56-'2a) logm_x(t)'!K56-'2a)answer'!$C56)/$CP$5</f>
        <v>-0.10356369720394318</v>
      </c>
      <c r="DE57" s="32">
        <f>('2a) logm_x(t)'!M56-'2a) logm_x(t)'!L56-'2a)answer'!$C56)/$CP$5</f>
        <v>3.0509572797012604E-4</v>
      </c>
      <c r="DF57" s="32">
        <f>('2a) logm_x(t)'!N56-'2a) logm_x(t)'!M56-'2a)answer'!$C56)/$CP$5</f>
        <v>1.2911675388760482</v>
      </c>
      <c r="DG57" s="32">
        <f>('2a) logm_x(t)'!O56-'2a) logm_x(t)'!N56-'2a)answer'!$C56)/$CP$5</f>
        <v>-0.90402960767474627</v>
      </c>
      <c r="DH57" s="32">
        <f>('2a) logm_x(t)'!P56-'2a) logm_x(t)'!O56-'2a)answer'!$C56)/$CP$5</f>
        <v>5.4498713084018061E-2</v>
      </c>
      <c r="DI57" s="32">
        <f>('2a) logm_x(t)'!Q56-'2a) logm_x(t)'!P56-'2a)answer'!$C56)/$CP$5</f>
        <v>0.2834811316065094</v>
      </c>
      <c r="DJ57" s="32">
        <f>('2a) logm_x(t)'!R56-'2a) logm_x(t)'!Q56-'2a)answer'!$C56)/$CP$5</f>
        <v>0.36262618549095071</v>
      </c>
      <c r="DK57" s="32">
        <f>('2a) logm_x(t)'!S56-'2a) logm_x(t)'!R56-'2a)answer'!$C56)/$CP$5</f>
        <v>-0.21404329605814415</v>
      </c>
      <c r="DL57" s="32">
        <f>('2a) logm_x(t)'!T56-'2a) logm_x(t)'!S56-'2a)answer'!$C56)/$CP$5</f>
        <v>0.37908683321119535</v>
      </c>
      <c r="DM57" s="32">
        <f>('2a) logm_x(t)'!U56-'2a) logm_x(t)'!T56-'2a)answer'!$C56)/$CP$5</f>
        <v>-6.0454558323159109E-2</v>
      </c>
      <c r="DN57" s="32">
        <f>('2a) logm_x(t)'!V56-'2a) logm_x(t)'!U56-'2a)answer'!$C56)/$CP$5</f>
        <v>0.39792624137106131</v>
      </c>
      <c r="DO57" s="32">
        <f>('2a) logm_x(t)'!W56-'2a) logm_x(t)'!V56-'2a)answer'!$C56)/$CP$5</f>
        <v>-8.637575689431494E-2</v>
      </c>
      <c r="DP57" s="32">
        <f>('2a) logm_x(t)'!X56-'2a) logm_x(t)'!W56-'2a)answer'!$C56)/$CP$5</f>
        <v>0.14764468785435347</v>
      </c>
      <c r="DQ57" s="32">
        <f>('2a) logm_x(t)'!Y56-'2a) logm_x(t)'!X56-'2a)answer'!$C56)/$CP$5</f>
        <v>-0.20411974795571369</v>
      </c>
      <c r="DR57" s="32">
        <f>('2a) logm_x(t)'!Z56-'2a) logm_x(t)'!Y56-'2a)answer'!$C56)/$CP$5</f>
        <v>-0.1609770645388704</v>
      </c>
      <c r="DS57" s="32">
        <f>('2a) logm_x(t)'!AA56-'2a) logm_x(t)'!Z56-'2a)answer'!$C56)/$CP$5</f>
        <v>-0.26500568018085091</v>
      </c>
      <c r="DT57" s="32">
        <f>('2a) logm_x(t)'!AB56-'2a) logm_x(t)'!AA56-'2a)answer'!$C56)/$CP$5</f>
        <v>0.86192370234063742</v>
      </c>
      <c r="DU57" s="32">
        <f>('2a) logm_x(t)'!AC56-'2a) logm_x(t)'!AB56-'2a)answer'!$C56)/$CP$5</f>
        <v>-0.21019551344787257</v>
      </c>
      <c r="DV57" s="32">
        <f>('2a) logm_x(t)'!AD56-'2a) logm_x(t)'!AC56-'2a)answer'!$C56)/$CP$5</f>
        <v>-0.29915907710057776</v>
      </c>
      <c r="DW57" s="32">
        <f>('2a) logm_x(t)'!AE56-'2a) logm_x(t)'!AD56-'2a)answer'!$C56)/$CP$5</f>
        <v>0.49309378498909501</v>
      </c>
      <c r="DX57" s="32">
        <f>('2a) logm_x(t)'!AF56-'2a) logm_x(t)'!AE56-'2a)answer'!$C56)/$CP$5</f>
        <v>0.38962075170257571</v>
      </c>
      <c r="DY57" s="32">
        <f>('2a) logm_x(t)'!AG56-'2a) logm_x(t)'!AF56-'2a)answer'!$C56)/$CP$5</f>
        <v>-0.70704220312429977</v>
      </c>
      <c r="DZ57" s="32">
        <f>('2a) logm_x(t)'!AH56-'2a) logm_x(t)'!AG56-'2a)answer'!$C56)/$CP$5</f>
        <v>1.3852340205652094</v>
      </c>
      <c r="EA57" s="32">
        <f>('2a) logm_x(t)'!AI56-'2a) logm_x(t)'!AH56-'2a)answer'!$C56)/$CP$5</f>
        <v>-0.18431952843006602</v>
      </c>
      <c r="EB57" s="32">
        <f>('2a) logm_x(t)'!AJ56-'2a) logm_x(t)'!AI56-'2a)answer'!$C56)/$CP$5</f>
        <v>-0.94236182207935393</v>
      </c>
      <c r="EC57" s="32">
        <f>('2a) logm_x(t)'!AK56-'2a) logm_x(t)'!AJ56-'2a)answer'!$C56)/$CP$5</f>
        <v>-2.6549976727420592E-2</v>
      </c>
      <c r="ED57" s="32">
        <f>('2a) logm_x(t)'!AL56-'2a) logm_x(t)'!AK56-'2a)answer'!$C56)/$CP$5</f>
        <v>0.17810324503988037</v>
      </c>
      <c r="EE57" s="32">
        <f>('2a) logm_x(t)'!AM56-'2a) logm_x(t)'!AL56-'2a)answer'!$C56)/$CP$5</f>
        <v>0.29707805874317439</v>
      </c>
      <c r="EF57" s="32">
        <f>('2a) logm_x(t)'!AN56-'2a) logm_x(t)'!AM56-'2a)answer'!$C56)/$CP$5</f>
        <v>0.52367397651659453</v>
      </c>
      <c r="EG57" s="32">
        <f>('2a) logm_x(t)'!AO56-'2a) logm_x(t)'!AN56-'2a)answer'!$C56)/$CP$5</f>
        <v>-0.79001306532525029</v>
      </c>
      <c r="EH57" s="32">
        <f>('2a) logm_x(t)'!AP56-'2a) logm_x(t)'!AO56-'2a)answer'!$C56)/$CP$5</f>
        <v>0.12039409334619053</v>
      </c>
      <c r="EI57" s="32">
        <f>('2a) logm_x(t)'!AQ56-'2a) logm_x(t)'!AP56-'2a)answer'!$C56)/$CP$5</f>
        <v>-1.8607248598640009E-2</v>
      </c>
      <c r="EJ57" s="32">
        <f>('2a) logm_x(t)'!AR56-'2a) logm_x(t)'!AQ56-'2a)answer'!$C56)/$CP$5</f>
        <v>0.85567043258718534</v>
      </c>
      <c r="EK57" s="32">
        <f>('2a) logm_x(t)'!AS56-'2a) logm_x(t)'!AR56-'2a)answer'!$C56)/$CP$5</f>
        <v>0.21584896589704153</v>
      </c>
      <c r="EL57" s="32">
        <f>('2a) logm_x(t)'!AT56-'2a) logm_x(t)'!AS56-'2a)answer'!$C56)/$CP$5</f>
        <v>0.40194202834772913</v>
      </c>
      <c r="EM57" s="32">
        <f>('2a) logm_x(t)'!AU56-'2a) logm_x(t)'!AT56-'2a)answer'!$C56)/$CP$5</f>
        <v>-0.37284076557601459</v>
      </c>
      <c r="EN57" s="32">
        <f>('2a) logm_x(t)'!AV56-'2a) logm_x(t)'!AU56-'2a)answer'!$C56)/$CP$5</f>
        <v>0.58188009048223388</v>
      </c>
      <c r="EO57" s="32">
        <f>('2a) logm_x(t)'!AW56-'2a) logm_x(t)'!AV56-'2a)answer'!$C56)/$CP$5</f>
        <v>0.25977773800612181</v>
      </c>
      <c r="EP57" s="32">
        <f>('2a) logm_x(t)'!AX56-'2a) logm_x(t)'!AW56-'2a)answer'!$C56)/$CP$5</f>
        <v>-0.60959380895684101</v>
      </c>
      <c r="EQ57" s="32">
        <f>('2a) logm_x(t)'!AY56-'2a) logm_x(t)'!AX56-'2a)answer'!$C56)/$CP$5</f>
        <v>0.43628907240521603</v>
      </c>
      <c r="ER57" s="32">
        <f>('2a) logm_x(t)'!AZ56-'2a) logm_x(t)'!AY56-'2a)answer'!$C56)/$CP$5</f>
        <v>-0.72561010052469677</v>
      </c>
      <c r="ES57" s="32">
        <f>('2a) logm_x(t)'!BA56-'2a) logm_x(t)'!AZ56-'2a)answer'!$C56)/$CP$5</f>
        <v>0.12302974543954807</v>
      </c>
      <c r="ET57" s="32">
        <f>('2a) logm_x(t)'!BB56-'2a) logm_x(t)'!BA56-'2a)answer'!$C56)/$CP$5</f>
        <v>0.15177966260520961</v>
      </c>
      <c r="EU57" s="32">
        <f>('2a) logm_x(t)'!BC56-'2a) logm_x(t)'!BB56-'2a)answer'!$C56)/$CP$5</f>
        <v>0.31388150646527457</v>
      </c>
      <c r="EV57" s="32">
        <f>('2a) logm_x(t)'!BD56-'2a) logm_x(t)'!BC56-'2a)answer'!$C56)/$CP$5</f>
        <v>-0.12744953953700444</v>
      </c>
      <c r="EW57" s="32">
        <f>('2a) logm_x(t)'!BE56-'2a) logm_x(t)'!BD56-'2a)answer'!$C56)/$CP$5</f>
        <v>-7.6015605711819534E-2</v>
      </c>
      <c r="EX57" s="32">
        <f>('2a) logm_x(t)'!BF56-'2a) logm_x(t)'!BE56-'2a)answer'!$C56)/$CP$5</f>
        <v>0.11296479727531719</v>
      </c>
      <c r="EY57" s="32">
        <f>('2a) logm_x(t)'!BG56-'2a) logm_x(t)'!BF56-'2a)answer'!$C56)/$CP$5</f>
        <v>-0.83744020218017501</v>
      </c>
      <c r="EZ57" s="32">
        <f>('2a) logm_x(t)'!BH56-'2a) logm_x(t)'!BG56-'2a)answer'!$C56)/$CP$5</f>
        <v>0.10457666799943144</v>
      </c>
      <c r="FA57" s="32">
        <f>('2a) logm_x(t)'!BI56-'2a) logm_x(t)'!BH56-'2a)answer'!$C56)/$CP$5</f>
        <v>-0.2316793720777498</v>
      </c>
      <c r="FB57" s="32">
        <f>('2a) logm_x(t)'!BJ56-'2a) logm_x(t)'!BI56-'2a)answer'!$C56)/$CP$5</f>
        <v>0.30655440902294162</v>
      </c>
      <c r="FC57" s="32">
        <f>('2a) logm_x(t)'!BK56-'2a) logm_x(t)'!BJ56-'2a)answer'!$C56)/$CP$5</f>
        <v>-0.11119904276572359</v>
      </c>
      <c r="FD57" s="32">
        <f>('2a) logm_x(t)'!BL56-'2a) logm_x(t)'!BK56-'2a)answer'!$C56)/$CP$5</f>
        <v>-0.28956893926660826</v>
      </c>
      <c r="FE57" s="32">
        <f>('2a) logm_x(t)'!BM56-'2a) logm_x(t)'!BL56-'2a)answer'!$C56)/$CP$5</f>
        <v>-0.33830572083811111</v>
      </c>
      <c r="FF57" s="32">
        <f>('2a) logm_x(t)'!BN56-'2a) logm_x(t)'!BM56-'2a)answer'!$C56)/$CP$5</f>
        <v>-8.5426333018459449E-2</v>
      </c>
      <c r="FG57" s="32">
        <f>('2a) logm_x(t)'!BO56-'2a) logm_x(t)'!BN56-'2a)answer'!$C56)/$CP$5</f>
        <v>-0.41897759996766515</v>
      </c>
      <c r="FH57" s="32">
        <f>('2a) logm_x(t)'!BP56-'2a) logm_x(t)'!BO56-'2a)answer'!$C56)/$CP$5</f>
        <v>-0.17808805096392241</v>
      </c>
      <c r="FI57" s="32">
        <f>('2a) logm_x(t)'!BQ56-'2a) logm_x(t)'!BP56-'2a)answer'!$C56)/$CP$5</f>
        <v>0.30681116400706232</v>
      </c>
      <c r="FJ57" s="32">
        <f>('2a) logm_x(t)'!BR56-'2a) logm_x(t)'!BQ56-'2a)answer'!$C56)/$CP$5</f>
        <v>-0.33227542166152679</v>
      </c>
      <c r="FK57" s="32">
        <f>('2a) logm_x(t)'!BS56-'2a) logm_x(t)'!BR56-'2a)answer'!$C56)/$CP$5</f>
        <v>-0.45218263914396956</v>
      </c>
      <c r="FL57" s="32">
        <f>('2a) logm_x(t)'!BT56-'2a) logm_x(t)'!BS56-'2a)answer'!$C56)/$CP$5</f>
        <v>0.17120494329610114</v>
      </c>
      <c r="FM57" s="32">
        <f>('2a) logm_x(t)'!BU56-'2a) logm_x(t)'!BT56-'2a)answer'!$C56)/$CP$5</f>
        <v>-0.91112344996910832</v>
      </c>
      <c r="FN57" s="32">
        <f>('2a) logm_x(t)'!BV56-'2a) logm_x(t)'!BU56-'2a)answer'!$C56)/$CP$5</f>
        <v>0.41106725890428158</v>
      </c>
      <c r="FO57" s="32">
        <f>('2a) logm_x(t)'!BW56-'2a) logm_x(t)'!BV56-'2a)answer'!$C56)/$CP$5</f>
        <v>-0.11251980179337495</v>
      </c>
      <c r="FP57" s="32">
        <f>('2a) logm_x(t)'!BX56-'2a) logm_x(t)'!BW56-'2a)answer'!$C56)/$CP$5</f>
        <v>4.3796714043156645E-2</v>
      </c>
      <c r="FQ57" s="32">
        <f>('2a) logm_x(t)'!BY56-'2a) logm_x(t)'!BX56-'2a)answer'!$C56)/$CP$5</f>
        <v>0.1161901320794361</v>
      </c>
      <c r="FR57" s="32">
        <f>('2a) logm_x(t)'!BZ56-'2a) logm_x(t)'!BY56-'2a)answer'!$C56)/$CP$5</f>
        <v>-0.5934239270002577</v>
      </c>
      <c r="FS57" s="32">
        <f>('2a) logm_x(t)'!CA56-'2a) logm_x(t)'!BZ56-'2a)answer'!$C56)/$CP$5</f>
        <v>-0.49556898112958708</v>
      </c>
      <c r="FT57" s="32">
        <f>('2a) logm_x(t)'!CB56-'2a) logm_x(t)'!CA56-'2a)answer'!$C56)/$CP$5</f>
        <v>-0.40108197202514589</v>
      </c>
      <c r="FU57" s="32">
        <f>('2a) logm_x(t)'!CC56-'2a) logm_x(t)'!CB56-'2a)answer'!$C56)/$CP$5</f>
        <v>1.006661639834638</v>
      </c>
      <c r="FV57" s="32">
        <f>('2a) logm_x(t)'!CD56-'2a) logm_x(t)'!CC56-'2a)answer'!$C56)/$CP$5</f>
        <v>-0.72638397245222452</v>
      </c>
      <c r="FW57" s="32">
        <f>('2a) logm_x(t)'!CE56-'2a) logm_x(t)'!CD56-'2a)answer'!$C56)/$CP$5</f>
        <v>-0.22874134765455839</v>
      </c>
      <c r="FX57" s="32">
        <f>('2a) logm_x(t)'!CF56-'2a) logm_x(t)'!CE56-'2a)answer'!$C56)/$CP$5</f>
        <v>0.43953406347931656</v>
      </c>
      <c r="FY57" s="32">
        <f>('2a) logm_x(t)'!CG56-'2a) logm_x(t)'!CF56-'2a)answer'!$C56)/$CP$5</f>
        <v>-0.5544749213058523</v>
      </c>
      <c r="FZ57" s="32">
        <f>('2a) logm_x(t)'!CH56-'2a) logm_x(t)'!CG56-'2a)answer'!$C56)/$CP$5</f>
        <v>0.63938297457715321</v>
      </c>
      <c r="GA57" s="32">
        <f>('2a) logm_x(t)'!CI56-'2a) logm_x(t)'!CH56-'2a)answer'!$C56)/$CP$5</f>
        <v>0.13005147428019856</v>
      </c>
      <c r="GB57" s="32">
        <f>('2a) logm_x(t)'!CJ56-'2a) logm_x(t)'!CI56-'2a)answer'!$C56)/$CP$5</f>
        <v>-0.56654717292722656</v>
      </c>
      <c r="GC57" s="32">
        <f>('2a) logm_x(t)'!CK56-'2a) logm_x(t)'!CJ56-'2a)answer'!$C56)/$CP$5</f>
        <v>1.1456348382392838</v>
      </c>
      <c r="GD57" s="32">
        <f>('2a) logm_x(t)'!CL56-'2a) logm_x(t)'!CK56-'2a)answer'!$C56)/$CP$5</f>
        <v>-0.47687585656842291</v>
      </c>
      <c r="GE57" s="32">
        <f>('2a) logm_x(t)'!CM56-'2a) logm_x(t)'!CL56-'2a)answer'!$C56)/$CP$5</f>
        <v>-0.19108376479302833</v>
      </c>
      <c r="GF57" s="32">
        <f>('2a) logm_x(t)'!CN56-'2a) logm_x(t)'!CM56-'2a)answer'!$C56)/$CP$5</f>
        <v>-5.0630433191991744E-2</v>
      </c>
    </row>
    <row r="58" spans="1:188" x14ac:dyDescent="0.25">
      <c r="A58" s="31">
        <f>'2a) logm_x(t)'!A57</f>
        <v>54</v>
      </c>
      <c r="B58" s="32"/>
      <c r="C58" s="32">
        <f>IFERROR(('2a) logm_x(t)'!C57-'2a) logm_x(t)'!B57-'2a)answer'!$C57)^2,"")</f>
        <v>2.685881017576995E-5</v>
      </c>
      <c r="D58" s="32">
        <f>IFERROR(('2a) logm_x(t)'!D57-'2a) logm_x(t)'!C57-'2a)answer'!$C57)^2,"")</f>
        <v>6.1505691532598645E-4</v>
      </c>
      <c r="E58" s="32">
        <f>IFERROR(('2a) logm_x(t)'!E57-'2a) logm_x(t)'!D57-'2a)answer'!$C57)^2,"")</f>
        <v>1.1454190389605851E-2</v>
      </c>
      <c r="F58" s="32">
        <f>IFERROR(('2a) logm_x(t)'!F57-'2a) logm_x(t)'!E57-'2a)answer'!$C57)^2,"")</f>
        <v>2.4307199106260204E-2</v>
      </c>
      <c r="G58" s="32">
        <f>IFERROR(('2a) logm_x(t)'!G57-'2a) logm_x(t)'!F57-'2a)answer'!$C57)^2,"")</f>
        <v>3.9684354981098426E-3</v>
      </c>
      <c r="H58" s="32">
        <f>IFERROR(('2a) logm_x(t)'!H57-'2a) logm_x(t)'!G57-'2a)answer'!$C57)^2,"")</f>
        <v>1.7767993016777728E-2</v>
      </c>
      <c r="I58" s="32">
        <f>IFERROR(('2a) logm_x(t)'!I57-'2a) logm_x(t)'!H57-'2a)answer'!$C57)^2,"")</f>
        <v>2.5575731723166208E-5</v>
      </c>
      <c r="J58" s="32">
        <f>IFERROR(('2a) logm_x(t)'!J57-'2a) logm_x(t)'!I57-'2a)answer'!$C57)^2,"")</f>
        <v>2.5341345987686206E-3</v>
      </c>
      <c r="K58" s="32">
        <f>IFERROR(('2a) logm_x(t)'!K57-'2a) logm_x(t)'!J57-'2a)answer'!$C57)^2,"")</f>
        <v>3.0507531176739112E-3</v>
      </c>
      <c r="L58" s="32">
        <f>IFERROR(('2a) logm_x(t)'!L57-'2a) logm_x(t)'!K57-'2a)answer'!$C57)^2,"")</f>
        <v>3.5580549682618537E-3</v>
      </c>
      <c r="M58" s="32">
        <f>IFERROR(('2a) logm_x(t)'!M57-'2a) logm_x(t)'!L57-'2a)answer'!$C57)^2,"")</f>
        <v>1.0531085643837547E-5</v>
      </c>
      <c r="N58" s="32">
        <f>IFERROR(('2a) logm_x(t)'!N57-'2a) logm_x(t)'!M57-'2a)answer'!$C57)^2,"")</f>
        <v>8.1698158337219495E-3</v>
      </c>
      <c r="O58" s="32">
        <f>IFERROR(('2a) logm_x(t)'!O57-'2a) logm_x(t)'!N57-'2a)answer'!$C57)^2,"")</f>
        <v>1.5413482037152083E-2</v>
      </c>
      <c r="P58" s="32">
        <f>IFERROR(('2a) logm_x(t)'!P57-'2a) logm_x(t)'!O57-'2a)answer'!$C57)^2,"")</f>
        <v>1.6181339975965502E-3</v>
      </c>
      <c r="Q58" s="32">
        <f>IFERROR(('2a) logm_x(t)'!Q57-'2a) logm_x(t)'!P57-'2a)answer'!$C57)^2,"")</f>
        <v>4.1013982993415255E-3</v>
      </c>
      <c r="R58" s="32">
        <f>IFERROR(('2a) logm_x(t)'!R57-'2a) logm_x(t)'!Q57-'2a)answer'!$C57)^2,"")</f>
        <v>2.8310346223289332E-3</v>
      </c>
      <c r="S58" s="32">
        <f>IFERROR(('2a) logm_x(t)'!S57-'2a) logm_x(t)'!R57-'2a)answer'!$C57)^2,"")</f>
        <v>3.5268127350410543E-3</v>
      </c>
      <c r="T58" s="32">
        <f>IFERROR(('2a) logm_x(t)'!T57-'2a) logm_x(t)'!S57-'2a)answer'!$C57)^2,"")</f>
        <v>1.6220981679481607E-4</v>
      </c>
      <c r="U58" s="32">
        <f>IFERROR(('2a) logm_x(t)'!U57-'2a) logm_x(t)'!T57-'2a)answer'!$C57)^2,"")</f>
        <v>2.1107170997253628E-3</v>
      </c>
      <c r="V58" s="32">
        <f>IFERROR(('2a) logm_x(t)'!V57-'2a) logm_x(t)'!U57-'2a)answer'!$C57)^2,"")</f>
        <v>8.4219542189726334E-4</v>
      </c>
      <c r="W58" s="32">
        <f>IFERROR(('2a) logm_x(t)'!W57-'2a) logm_x(t)'!V57-'2a)answer'!$C57)^2,"")</f>
        <v>7.8772834168614834E-3</v>
      </c>
      <c r="X58" s="32">
        <f>IFERROR(('2a) logm_x(t)'!X57-'2a) logm_x(t)'!W57-'2a)answer'!$C57)^2,"")</f>
        <v>1.7994427000604177E-3</v>
      </c>
      <c r="Y58" s="32">
        <f>IFERROR(('2a) logm_x(t)'!Y57-'2a) logm_x(t)'!X57-'2a)answer'!$C57)^2,"")</f>
        <v>2.8628895754724388E-3</v>
      </c>
      <c r="Z58" s="32">
        <f>IFERROR(('2a) logm_x(t)'!Z57-'2a) logm_x(t)'!Y57-'2a)answer'!$C57)^2,"")</f>
        <v>1.6472372661705652E-3</v>
      </c>
      <c r="AA58" s="32">
        <f>IFERROR(('2a) logm_x(t)'!AA57-'2a) logm_x(t)'!Z57-'2a)answer'!$C57)^2,"")</f>
        <v>1.9356550250853595E-2</v>
      </c>
      <c r="AB58" s="32">
        <f>IFERROR(('2a) logm_x(t)'!AB57-'2a) logm_x(t)'!AA57-'2a)answer'!$C57)^2,"")</f>
        <v>1.0439183388668265E-3</v>
      </c>
      <c r="AC58" s="32">
        <f>IFERROR(('2a) logm_x(t)'!AC57-'2a) logm_x(t)'!AB57-'2a)answer'!$C57)^2,"")</f>
        <v>4.5383366341537949E-6</v>
      </c>
      <c r="AD58" s="32">
        <f>IFERROR(('2a) logm_x(t)'!AD57-'2a) logm_x(t)'!AC57-'2a)answer'!$C57)^2,"")</f>
        <v>1.6605093135373655E-2</v>
      </c>
      <c r="AE58" s="32">
        <f>IFERROR(('2a) logm_x(t)'!AE57-'2a) logm_x(t)'!AD57-'2a)answer'!$C57)^2,"")</f>
        <v>1.889885819481868E-2</v>
      </c>
      <c r="AF58" s="32">
        <f>IFERROR(('2a) logm_x(t)'!AF57-'2a) logm_x(t)'!AE57-'2a)answer'!$C57)^2,"")</f>
        <v>1.8826402297473222E-4</v>
      </c>
      <c r="AG58" s="32">
        <f>IFERROR(('2a) logm_x(t)'!AG57-'2a) logm_x(t)'!AF57-'2a)answer'!$C57)^2,"")</f>
        <v>3.4629806281828836E-8</v>
      </c>
      <c r="AH58" s="32">
        <f>IFERROR(('2a) logm_x(t)'!AH57-'2a) logm_x(t)'!AG57-'2a)answer'!$C57)^2,"")</f>
        <v>1.1403196520577254E-2</v>
      </c>
      <c r="AI58" s="32">
        <f>IFERROR(('2a) logm_x(t)'!AI57-'2a) logm_x(t)'!AH57-'2a)answer'!$C57)^2,"")</f>
        <v>2.2487328898520283E-2</v>
      </c>
      <c r="AJ58" s="32">
        <f>IFERROR(('2a) logm_x(t)'!AJ57-'2a) logm_x(t)'!AI57-'2a)answer'!$C57)^2,"")</f>
        <v>8.1464276527602232E-4</v>
      </c>
      <c r="AK58" s="32">
        <f>IFERROR(('2a) logm_x(t)'!AK57-'2a) logm_x(t)'!AJ57-'2a)answer'!$C57)^2,"")</f>
        <v>1.0588221305174087E-2</v>
      </c>
      <c r="AL58" s="32">
        <f>IFERROR(('2a) logm_x(t)'!AL57-'2a) logm_x(t)'!AK57-'2a)answer'!$C57)^2,"")</f>
        <v>4.7081821581482024E-4</v>
      </c>
      <c r="AM58" s="32">
        <f>IFERROR(('2a) logm_x(t)'!AM57-'2a) logm_x(t)'!AL57-'2a)answer'!$C57)^2,"")</f>
        <v>5.8176261366998374E-3</v>
      </c>
      <c r="AN58" s="32">
        <f>IFERROR(('2a) logm_x(t)'!AN57-'2a) logm_x(t)'!AM57-'2a)answer'!$C57)^2,"")</f>
        <v>3.2975279321553405E-4</v>
      </c>
      <c r="AO58" s="32">
        <f>IFERROR(('2a) logm_x(t)'!AO57-'2a) logm_x(t)'!AN57-'2a)answer'!$C57)^2,"")</f>
        <v>1.7417592774126153E-3</v>
      </c>
      <c r="AP58" s="32">
        <f>IFERROR(('2a) logm_x(t)'!AP57-'2a) logm_x(t)'!AO57-'2a)answer'!$C57)^2,"")</f>
        <v>4.2822873698987772E-4</v>
      </c>
      <c r="AQ58" s="32">
        <f>IFERROR(('2a) logm_x(t)'!AQ57-'2a) logm_x(t)'!AP57-'2a)answer'!$C57)^2,"")</f>
        <v>1.040917690541291E-4</v>
      </c>
      <c r="AR58" s="32">
        <f>IFERROR(('2a) logm_x(t)'!AR57-'2a) logm_x(t)'!AQ57-'2a)answer'!$C57)^2,"")</f>
        <v>2.0141743732847179E-3</v>
      </c>
      <c r="AS58" s="32">
        <f>IFERROR(('2a) logm_x(t)'!AS57-'2a) logm_x(t)'!AR57-'2a)answer'!$C57)^2,"")</f>
        <v>9.8117436543413757E-3</v>
      </c>
      <c r="AT58" s="32">
        <f>IFERROR(('2a) logm_x(t)'!AT57-'2a) logm_x(t)'!AS57-'2a)answer'!$C57)^2,"")</f>
        <v>2.3601745461289078E-4</v>
      </c>
      <c r="AU58" s="32">
        <f>IFERROR(('2a) logm_x(t)'!AU57-'2a) logm_x(t)'!AT57-'2a)answer'!$C57)^2,"")</f>
        <v>5.0149566485247331E-3</v>
      </c>
      <c r="AV58" s="32">
        <f>IFERROR(('2a) logm_x(t)'!AV57-'2a) logm_x(t)'!AU57-'2a)answer'!$C57)^2,"")</f>
        <v>3.337409246004864E-3</v>
      </c>
      <c r="AW58" s="32">
        <f>IFERROR(('2a) logm_x(t)'!AW57-'2a) logm_x(t)'!AV57-'2a)answer'!$C57)^2,"")</f>
        <v>2.4678783027167642E-2</v>
      </c>
      <c r="AX58" s="32">
        <f>IFERROR(('2a) logm_x(t)'!AX57-'2a) logm_x(t)'!AW57-'2a)answer'!$C57)^2,"")</f>
        <v>1.3772710922122818E-4</v>
      </c>
      <c r="AY58" s="32">
        <f>IFERROR(('2a) logm_x(t)'!AY57-'2a) logm_x(t)'!AX57-'2a)answer'!$C57)^2,"")</f>
        <v>2.1336110840713886E-4</v>
      </c>
      <c r="AZ58" s="32">
        <f>IFERROR(('2a) logm_x(t)'!AZ57-'2a) logm_x(t)'!AY57-'2a)answer'!$C57)^2,"")</f>
        <v>4.2160013517319557E-5</v>
      </c>
      <c r="BA58" s="32">
        <f>IFERROR(('2a) logm_x(t)'!BA57-'2a) logm_x(t)'!AZ57-'2a)answer'!$C57)^2,"")</f>
        <v>1.666450569196905E-3</v>
      </c>
      <c r="BB58" s="32">
        <f>IFERROR(('2a) logm_x(t)'!BB57-'2a) logm_x(t)'!BA57-'2a)answer'!$C57)^2,"")</f>
        <v>2.1871734972179618E-3</v>
      </c>
      <c r="BC58" s="32">
        <f>IFERROR(('2a) logm_x(t)'!BC57-'2a) logm_x(t)'!BB57-'2a)answer'!$C57)^2,"")</f>
        <v>8.5423457163435659E-3</v>
      </c>
      <c r="BD58" s="32">
        <f>IFERROR(('2a) logm_x(t)'!BD57-'2a) logm_x(t)'!BC57-'2a)answer'!$C57)^2,"")</f>
        <v>4.1939939526928734E-3</v>
      </c>
      <c r="BE58" s="32">
        <f>IFERROR(('2a) logm_x(t)'!BE57-'2a) logm_x(t)'!BD57-'2a)answer'!$C57)^2,"")</f>
        <v>6.6579016849072884E-4</v>
      </c>
      <c r="BF58" s="32">
        <f>IFERROR(('2a) logm_x(t)'!BF57-'2a) logm_x(t)'!BE57-'2a)answer'!$C57)^2,"")</f>
        <v>4.7044458422448084E-3</v>
      </c>
      <c r="BG58" s="32">
        <f>IFERROR(('2a) logm_x(t)'!BG57-'2a) logm_x(t)'!BF57-'2a)answer'!$C57)^2,"")</f>
        <v>1.4209179476601577E-3</v>
      </c>
      <c r="BH58" s="32">
        <f>IFERROR(('2a) logm_x(t)'!BH57-'2a) logm_x(t)'!BG57-'2a)answer'!$C57)^2,"")</f>
        <v>1.4110292013198673E-3</v>
      </c>
      <c r="BI58" s="32">
        <f>IFERROR(('2a) logm_x(t)'!BI57-'2a) logm_x(t)'!BH57-'2a)answer'!$C57)^2,"")</f>
        <v>1.649452309647748E-3</v>
      </c>
      <c r="BJ58" s="32">
        <f>IFERROR(('2a) logm_x(t)'!BJ57-'2a) logm_x(t)'!BI57-'2a)answer'!$C57)^2,"")</f>
        <v>4.4729939795395022E-3</v>
      </c>
      <c r="BK58" s="32">
        <f>IFERROR(('2a) logm_x(t)'!BK57-'2a) logm_x(t)'!BJ57-'2a)answer'!$C57)^2,"")</f>
        <v>9.1653973787363948E-5</v>
      </c>
      <c r="BL58" s="32">
        <f>IFERROR(('2a) logm_x(t)'!BL57-'2a) logm_x(t)'!BK57-'2a)answer'!$C57)^2,"")</f>
        <v>1.0328280441931825E-3</v>
      </c>
      <c r="BM58" s="32">
        <f>IFERROR(('2a) logm_x(t)'!BM57-'2a) logm_x(t)'!BL57-'2a)answer'!$C57)^2,"")</f>
        <v>4.4944496663297198E-4</v>
      </c>
      <c r="BN58" s="32">
        <f>IFERROR(('2a) logm_x(t)'!BN57-'2a) logm_x(t)'!BM57-'2a)answer'!$C57)^2,"")</f>
        <v>5.0422677672104065E-4</v>
      </c>
      <c r="BO58" s="32">
        <f>IFERROR(('2a) logm_x(t)'!BO57-'2a) logm_x(t)'!BN57-'2a)answer'!$C57)^2,"")</f>
        <v>4.0516089352285282E-3</v>
      </c>
      <c r="BP58" s="32">
        <f>IFERROR(('2a) logm_x(t)'!BP57-'2a) logm_x(t)'!BO57-'2a)answer'!$C57)^2,"")</f>
        <v>1.2065824885182323E-3</v>
      </c>
      <c r="BQ58" s="32">
        <f>IFERROR(('2a) logm_x(t)'!BQ57-'2a) logm_x(t)'!BP57-'2a)answer'!$C57)^2,"")</f>
        <v>3.7214372543378201E-3</v>
      </c>
      <c r="BR58" s="32">
        <f>IFERROR(('2a) logm_x(t)'!BR57-'2a) logm_x(t)'!BQ57-'2a)answer'!$C57)^2,"")</f>
        <v>1.6144020433830554E-3</v>
      </c>
      <c r="BS58" s="32">
        <f>IFERROR(('2a) logm_x(t)'!BS57-'2a) logm_x(t)'!BR57-'2a)answer'!$C57)^2,"")</f>
        <v>1.0368468659182107E-3</v>
      </c>
      <c r="BT58" s="32">
        <f>IFERROR(('2a) logm_x(t)'!BT57-'2a) logm_x(t)'!BS57-'2a)answer'!$C57)^2,"")</f>
        <v>3.808713587523781E-3</v>
      </c>
      <c r="BU58" s="32">
        <f>IFERROR(('2a) logm_x(t)'!BU57-'2a) logm_x(t)'!BT57-'2a)answer'!$C57)^2,"")</f>
        <v>1.1075595113211011E-3</v>
      </c>
      <c r="BV58" s="32">
        <f>IFERROR(('2a) logm_x(t)'!BV57-'2a) logm_x(t)'!BU57-'2a)answer'!$C57)^2,"")</f>
        <v>2.9198309800071001E-2</v>
      </c>
      <c r="BW58" s="32">
        <f>IFERROR(('2a) logm_x(t)'!BW57-'2a) logm_x(t)'!BV57-'2a)answer'!$C57)^2,"")</f>
        <v>8.942276599873393E-3</v>
      </c>
      <c r="BX58" s="32">
        <f>IFERROR(('2a) logm_x(t)'!BX57-'2a) logm_x(t)'!BW57-'2a)answer'!$C57)^2,"")</f>
        <v>2.5856214467044048E-2</v>
      </c>
      <c r="BY58" s="32">
        <f>IFERROR(('2a) logm_x(t)'!BY57-'2a) logm_x(t)'!BX57-'2a)answer'!$C57)^2,"")</f>
        <v>2.6638954576877941E-2</v>
      </c>
      <c r="BZ58" s="32">
        <f>IFERROR(('2a) logm_x(t)'!BZ57-'2a) logm_x(t)'!BY57-'2a)answer'!$C57)^2,"")</f>
        <v>2.4156989397532577E-2</v>
      </c>
      <c r="CA58" s="32">
        <f>IFERROR(('2a) logm_x(t)'!CA57-'2a) logm_x(t)'!BZ57-'2a)answer'!$C57)^2,"")</f>
        <v>4.4919792125662095E-3</v>
      </c>
      <c r="CB58" s="32">
        <f>IFERROR(('2a) logm_x(t)'!CB57-'2a) logm_x(t)'!CA57-'2a)answer'!$C57)^2,"")</f>
        <v>2.5264597702719099E-8</v>
      </c>
      <c r="CC58" s="32">
        <f>IFERROR(('2a) logm_x(t)'!CC57-'2a) logm_x(t)'!CB57-'2a)answer'!$C57)^2,"")</f>
        <v>1.2940699669547381E-2</v>
      </c>
      <c r="CD58" s="32">
        <f>IFERROR(('2a) logm_x(t)'!CD57-'2a) logm_x(t)'!CC57-'2a)answer'!$C57)^2,"")</f>
        <v>1.0081194095047899E-3</v>
      </c>
      <c r="CE58" s="32">
        <f>IFERROR(('2a) logm_x(t)'!CE57-'2a) logm_x(t)'!CD57-'2a)answer'!$C57)^2,"")</f>
        <v>1.171374883705695E-3</v>
      </c>
      <c r="CF58" s="32">
        <f>IFERROR(('2a) logm_x(t)'!CF57-'2a) logm_x(t)'!CE57-'2a)answer'!$C57)^2,"")</f>
        <v>1.1968570048210812E-3</v>
      </c>
      <c r="CG58" s="32">
        <f>IFERROR(('2a) logm_x(t)'!CG57-'2a) logm_x(t)'!CF57-'2a)answer'!$C57)^2,"")</f>
        <v>1.8988197037569501E-2</v>
      </c>
      <c r="CH58" s="32">
        <f>IFERROR(('2a) logm_x(t)'!CH57-'2a) logm_x(t)'!CG57-'2a)answer'!$C57)^2,"")</f>
        <v>3.8314178807766826E-3</v>
      </c>
      <c r="CI58" s="32">
        <f>IFERROR(('2a) logm_x(t)'!CI57-'2a) logm_x(t)'!CH57-'2a)answer'!$C57)^2,"")</f>
        <v>5.7960466926730667E-4</v>
      </c>
      <c r="CJ58" s="32">
        <f>IFERROR(('2a) logm_x(t)'!CJ57-'2a) logm_x(t)'!CI57-'2a)answer'!$C57)^2,"")</f>
        <v>9.1445037354812141E-3</v>
      </c>
      <c r="CK58" s="32">
        <f>IFERROR(('2a) logm_x(t)'!CK57-'2a) logm_x(t)'!CJ57-'2a)answer'!$C57)^2,"")</f>
        <v>3.8986307710191523E-3</v>
      </c>
      <c r="CL58" s="32">
        <f>IFERROR(('2a) logm_x(t)'!CL57-'2a) logm_x(t)'!CK57-'2a)answer'!$C57)^2,"")</f>
        <v>7.5021670510280977E-5</v>
      </c>
      <c r="CM58" s="32">
        <f>IFERROR(('2a) logm_x(t)'!CM57-'2a) logm_x(t)'!CL57-'2a)answer'!$C57)^2,"")</f>
        <v>9.7632704758513908E-7</v>
      </c>
      <c r="CN58" s="32">
        <f>IFERROR(('2a) logm_x(t)'!CN57-'2a) logm_x(t)'!CM57-'2a)answer'!$C57)^2,"")</f>
        <v>1.1166219467662157E-3</v>
      </c>
      <c r="CT58" s="31">
        <f t="shared" si="4"/>
        <v>54</v>
      </c>
      <c r="CU58" s="32">
        <f>('2a) logm_x(t)'!C57-'2a) logm_x(t)'!B57-'2a)answer'!$C57)/$CP$5</f>
        <v>-3.7130907034399516E-2</v>
      </c>
      <c r="CV58" s="32">
        <f>('2a) logm_x(t)'!D57-'2a) logm_x(t)'!C57-'2a)answer'!$C57)/$CP$5</f>
        <v>0.1776846152752328</v>
      </c>
      <c r="CW58" s="32">
        <f>('2a) logm_x(t)'!E57-'2a) logm_x(t)'!D57-'2a)answer'!$C57)/$CP$5</f>
        <v>0.76678634829258552</v>
      </c>
      <c r="CX58" s="32">
        <f>('2a) logm_x(t)'!F57-'2a) logm_x(t)'!E57-'2a)answer'!$C57)/$CP$5</f>
        <v>-1.1170166138105981</v>
      </c>
      <c r="CY58" s="32">
        <f>('2a) logm_x(t)'!G57-'2a) logm_x(t)'!F57-'2a)answer'!$C57)/$CP$5</f>
        <v>0.45133793367756675</v>
      </c>
      <c r="CZ58" s="32">
        <f>('2a) logm_x(t)'!H57-'2a) logm_x(t)'!G57-'2a)answer'!$C57)/$CP$5</f>
        <v>0.955017568216045</v>
      </c>
      <c r="DA58" s="32">
        <f>('2a) logm_x(t)'!I57-'2a) logm_x(t)'!H57-'2a)answer'!$C57)/$CP$5</f>
        <v>3.6233159622699296E-2</v>
      </c>
      <c r="DB58" s="32">
        <f>('2a) logm_x(t)'!J57-'2a) logm_x(t)'!I57-'2a)answer'!$C57)/$CP$5</f>
        <v>-0.36066750255866376</v>
      </c>
      <c r="DC58" s="32">
        <f>('2a) logm_x(t)'!K57-'2a) logm_x(t)'!J57-'2a)answer'!$C57)/$CP$5</f>
        <v>-0.39572702056740439</v>
      </c>
      <c r="DD58" s="32">
        <f>('2a) logm_x(t)'!L57-'2a) logm_x(t)'!K57-'2a)answer'!$C57)/$CP$5</f>
        <v>0.42736455541098123</v>
      </c>
      <c r="DE58" s="32">
        <f>('2a) logm_x(t)'!M57-'2a) logm_x(t)'!L57-'2a)answer'!$C57)/$CP$5</f>
        <v>-2.325030988958568E-2</v>
      </c>
      <c r="DF58" s="32">
        <f>('2a) logm_x(t)'!N57-'2a) logm_x(t)'!M57-'2a)answer'!$C57)/$CP$5</f>
        <v>-0.64758727555166729</v>
      </c>
      <c r="DG58" s="32">
        <f>('2a) logm_x(t)'!O57-'2a) logm_x(t)'!N57-'2a)answer'!$C57)/$CP$5</f>
        <v>0.88949303893619946</v>
      </c>
      <c r="DH58" s="32">
        <f>('2a) logm_x(t)'!P57-'2a) logm_x(t)'!O57-'2a)answer'!$C57)/$CP$5</f>
        <v>-0.28820360886501001</v>
      </c>
      <c r="DI58" s="32">
        <f>('2a) logm_x(t)'!Q57-'2a) logm_x(t)'!P57-'2a)answer'!$C57)/$CP$5</f>
        <v>0.45883669922911147</v>
      </c>
      <c r="DJ58" s="32">
        <f>('2a) logm_x(t)'!R57-'2a) logm_x(t)'!Q57-'2a)answer'!$C57)/$CP$5</f>
        <v>-0.38121042049998666</v>
      </c>
      <c r="DK58" s="32">
        <f>('2a) logm_x(t)'!S57-'2a) logm_x(t)'!R57-'2a)answer'!$C57)/$CP$5</f>
        <v>0.42548413728550138</v>
      </c>
      <c r="DL58" s="32">
        <f>('2a) logm_x(t)'!T57-'2a) logm_x(t)'!S57-'2a)answer'!$C57)/$CP$5</f>
        <v>9.1249551865544606E-2</v>
      </c>
      <c r="DM58" s="32">
        <f>('2a) logm_x(t)'!U57-'2a) logm_x(t)'!T57-'2a)answer'!$C57)/$CP$5</f>
        <v>0.32916010156119091</v>
      </c>
      <c r="DN58" s="32">
        <f>('2a) logm_x(t)'!V57-'2a) logm_x(t)'!U57-'2a)answer'!$C57)/$CP$5</f>
        <v>-0.20792112269907903</v>
      </c>
      <c r="DO58" s="32">
        <f>('2a) logm_x(t)'!W57-'2a) logm_x(t)'!V57-'2a)answer'!$C57)/$CP$5</f>
        <v>0.63588767731883644</v>
      </c>
      <c r="DP58" s="32">
        <f>('2a) logm_x(t)'!X57-'2a) logm_x(t)'!W57-'2a)answer'!$C57)/$CP$5</f>
        <v>-0.30392133227504026</v>
      </c>
      <c r="DQ58" s="32">
        <f>('2a) logm_x(t)'!Y57-'2a) logm_x(t)'!X57-'2a)answer'!$C57)/$CP$5</f>
        <v>-0.38334912116617093</v>
      </c>
      <c r="DR58" s="32">
        <f>('2a) logm_x(t)'!Z57-'2a) logm_x(t)'!Y57-'2a)answer'!$C57)/$CP$5</f>
        <v>-0.2907838302590523</v>
      </c>
      <c r="DS58" s="32">
        <f>('2a) logm_x(t)'!AA57-'2a) logm_x(t)'!Z57-'2a)answer'!$C57)/$CP$5</f>
        <v>0.99679569358973086</v>
      </c>
      <c r="DT58" s="32">
        <f>('2a) logm_x(t)'!AB57-'2a) logm_x(t)'!AA57-'2a)answer'!$C57)/$CP$5</f>
        <v>0.23148637651027323</v>
      </c>
      <c r="DU58" s="32">
        <f>('2a) logm_x(t)'!AC57-'2a) logm_x(t)'!AB57-'2a)answer'!$C57)/$CP$5</f>
        <v>1.5263021879969686E-2</v>
      </c>
      <c r="DV58" s="32">
        <f>('2a) logm_x(t)'!AD57-'2a) logm_x(t)'!AC57-'2a)answer'!$C57)/$CP$5</f>
        <v>-0.92323621383470289</v>
      </c>
      <c r="DW58" s="32">
        <f>('2a) logm_x(t)'!AE57-'2a) logm_x(t)'!AD57-'2a)answer'!$C57)/$CP$5</f>
        <v>0.98494041129853405</v>
      </c>
      <c r="DX58" s="32">
        <f>('2a) logm_x(t)'!AF57-'2a) logm_x(t)'!AE57-'2a)answer'!$C57)/$CP$5</f>
        <v>9.8305052798015713E-2</v>
      </c>
      <c r="DY58" s="32">
        <f>('2a) logm_x(t)'!AG57-'2a) logm_x(t)'!AF57-'2a)answer'!$C57)/$CP$5</f>
        <v>-1.3332672287846771E-3</v>
      </c>
      <c r="DZ58" s="32">
        <f>('2a) logm_x(t)'!AH57-'2a) logm_x(t)'!AG57-'2a)answer'!$C57)/$CP$5</f>
        <v>-0.76507758415766935</v>
      </c>
      <c r="EA58" s="32">
        <f>('2a) logm_x(t)'!AI57-'2a) logm_x(t)'!AH57-'2a)answer'!$C57)/$CP$5</f>
        <v>1.0743879019057794</v>
      </c>
      <c r="EB58" s="32">
        <f>('2a) logm_x(t)'!AJ57-'2a) logm_x(t)'!AI57-'2a)answer'!$C57)/$CP$5</f>
        <v>-0.20449174261160474</v>
      </c>
      <c r="EC58" s="32">
        <f>('2a) logm_x(t)'!AK57-'2a) logm_x(t)'!AJ57-'2a)answer'!$C57)/$CP$5</f>
        <v>-0.73723115222101276</v>
      </c>
      <c r="ED58" s="32">
        <f>('2a) logm_x(t)'!AL57-'2a) logm_x(t)'!AK57-'2a)answer'!$C57)/$CP$5</f>
        <v>0.15546004962095192</v>
      </c>
      <c r="EE58" s="32">
        <f>('2a) logm_x(t)'!AM57-'2a) logm_x(t)'!AL57-'2a)answer'!$C57)/$CP$5</f>
        <v>0.54646843019195412</v>
      </c>
      <c r="EF58" s="32">
        <f>('2a) logm_x(t)'!AN57-'2a) logm_x(t)'!AM57-'2a)answer'!$C57)/$CP$5</f>
        <v>-0.13010273156782048</v>
      </c>
      <c r="EG58" s="32">
        <f>('2a) logm_x(t)'!AO57-'2a) logm_x(t)'!AN57-'2a)answer'!$C57)/$CP$5</f>
        <v>0.2990103625852909</v>
      </c>
      <c r="EH58" s="32">
        <f>('2a) logm_x(t)'!AP57-'2a) logm_x(t)'!AO57-'2a)answer'!$C57)/$CP$5</f>
        <v>0.14826207615363296</v>
      </c>
      <c r="EI58" s="32">
        <f>('2a) logm_x(t)'!AQ57-'2a) logm_x(t)'!AP57-'2a)answer'!$C57)/$CP$5</f>
        <v>7.3097137147431879E-2</v>
      </c>
      <c r="EJ58" s="32">
        <f>('2a) logm_x(t)'!AR57-'2a) logm_x(t)'!AQ57-'2a)answer'!$C57)/$CP$5</f>
        <v>0.32154421940194156</v>
      </c>
      <c r="EK58" s="32">
        <f>('2a) logm_x(t)'!AS57-'2a) logm_x(t)'!AR57-'2a)answer'!$C57)/$CP$5</f>
        <v>0.7096844181371037</v>
      </c>
      <c r="EL58" s="32">
        <f>('2a) logm_x(t)'!AT57-'2a) logm_x(t)'!AS57-'2a)answer'!$C57)/$CP$5</f>
        <v>-0.11006880071633739</v>
      </c>
      <c r="EM58" s="32">
        <f>('2a) logm_x(t)'!AU57-'2a) logm_x(t)'!AT57-'2a)answer'!$C57)/$CP$5</f>
        <v>-0.50737114544245987</v>
      </c>
      <c r="EN58" s="32">
        <f>('2a) logm_x(t)'!AV57-'2a) logm_x(t)'!AU57-'2a)answer'!$C57)/$CP$5</f>
        <v>-0.4139014099047188</v>
      </c>
      <c r="EO58" s="32">
        <f>('2a) logm_x(t)'!AW57-'2a) logm_x(t)'!AV57-'2a)answer'!$C57)/$CP$5</f>
        <v>1.1255221422774386</v>
      </c>
      <c r="EP58" s="32">
        <f>('2a) logm_x(t)'!AX57-'2a) logm_x(t)'!AW57-'2a)answer'!$C57)/$CP$5</f>
        <v>8.4081778520218337E-2</v>
      </c>
      <c r="EQ58" s="32">
        <f>('2a) logm_x(t)'!AY57-'2a) logm_x(t)'!AX57-'2a)answer'!$C57)/$CP$5</f>
        <v>-0.1046525470671656</v>
      </c>
      <c r="ER58" s="32">
        <f>('2a) logm_x(t)'!AZ57-'2a) logm_x(t)'!AY57-'2a)answer'!$C57)/$CP$5</f>
        <v>-4.6520304002178756E-2</v>
      </c>
      <c r="ES58" s="32">
        <f>('2a) logm_x(t)'!BA57-'2a) logm_x(t)'!AZ57-'2a)answer'!$C57)/$CP$5</f>
        <v>-0.29247475872859818</v>
      </c>
      <c r="ET58" s="32">
        <f>('2a) logm_x(t)'!BB57-'2a) logm_x(t)'!BA57-'2a)answer'!$C57)/$CP$5</f>
        <v>-0.33506864604887299</v>
      </c>
      <c r="EU58" s="32">
        <f>('2a) logm_x(t)'!BC57-'2a) logm_x(t)'!BB57-'2a)answer'!$C57)/$CP$5</f>
        <v>0.66218714451567884</v>
      </c>
      <c r="EV58" s="32">
        <f>('2a) logm_x(t)'!BD57-'2a) logm_x(t)'!BC57-'2a)answer'!$C57)/$CP$5</f>
        <v>-0.4639872785147624</v>
      </c>
      <c r="EW58" s="32">
        <f>('2a) logm_x(t)'!BE57-'2a) logm_x(t)'!BD57-'2a)answer'!$C57)/$CP$5</f>
        <v>-0.18486762517427704</v>
      </c>
      <c r="EX58" s="32">
        <f>('2a) logm_x(t)'!BF57-'2a) logm_x(t)'!BE57-'2a)answer'!$C57)/$CP$5</f>
        <v>-0.49141273834611526</v>
      </c>
      <c r="EY58" s="32">
        <f>('2a) logm_x(t)'!BG57-'2a) logm_x(t)'!BF57-'2a)answer'!$C57)/$CP$5</f>
        <v>0.27007020452288838</v>
      </c>
      <c r="EZ58" s="32">
        <f>('2a) logm_x(t)'!BH57-'2a) logm_x(t)'!BG57-'2a)answer'!$C57)/$CP$5</f>
        <v>0.26912879951939689</v>
      </c>
      <c r="FA58" s="32">
        <f>('2a) logm_x(t)'!BI57-'2a) logm_x(t)'!BH57-'2a)answer'!$C57)/$CP$5</f>
        <v>-0.2909792733973614</v>
      </c>
      <c r="FB58" s="32">
        <f>('2a) logm_x(t)'!BJ57-'2a) logm_x(t)'!BI57-'2a)answer'!$C57)/$CP$5</f>
        <v>-0.47917188712395503</v>
      </c>
      <c r="FC58" s="32">
        <f>('2a) logm_x(t)'!BK57-'2a) logm_x(t)'!BJ57-'2a)answer'!$C57)/$CP$5</f>
        <v>6.859110872381971E-2</v>
      </c>
      <c r="FD58" s="32">
        <f>('2a) logm_x(t)'!BL57-'2a) logm_x(t)'!BK57-'2a)answer'!$C57)/$CP$5</f>
        <v>-0.23025347019254266</v>
      </c>
      <c r="FE58" s="32">
        <f>('2a) logm_x(t)'!BM57-'2a) logm_x(t)'!BL57-'2a)answer'!$C57)/$CP$5</f>
        <v>-0.1518904378126158</v>
      </c>
      <c r="FF58" s="32">
        <f>('2a) logm_x(t)'!BN57-'2a) logm_x(t)'!BM57-'2a)answer'!$C57)/$CP$5</f>
        <v>-0.16088113661333753</v>
      </c>
      <c r="FG58" s="32">
        <f>('2a) logm_x(t)'!BO57-'2a) logm_x(t)'!BN57-'2a)answer'!$C57)/$CP$5</f>
        <v>-0.45604314654638389</v>
      </c>
      <c r="FH58" s="32">
        <f>('2a) logm_x(t)'!BP57-'2a) logm_x(t)'!BO57-'2a)answer'!$C57)/$CP$5</f>
        <v>-0.24886893103311844</v>
      </c>
      <c r="FI58" s="32">
        <f>('2a) logm_x(t)'!BQ57-'2a) logm_x(t)'!BP57-'2a)answer'!$C57)/$CP$5</f>
        <v>0.43706650363353128</v>
      </c>
      <c r="FJ58" s="32">
        <f>('2a) logm_x(t)'!BR57-'2a) logm_x(t)'!BQ57-'2a)answer'!$C57)/$CP$5</f>
        <v>-0.28787107041597926</v>
      </c>
      <c r="FK58" s="32">
        <f>('2a) logm_x(t)'!BS57-'2a) logm_x(t)'!BR57-'2a)answer'!$C57)/$CP$5</f>
        <v>-0.23070100318165659</v>
      </c>
      <c r="FL58" s="32">
        <f>('2a) logm_x(t)'!BT57-'2a) logm_x(t)'!BS57-'2a)answer'!$C57)/$CP$5</f>
        <v>-0.4421619134811749</v>
      </c>
      <c r="FM58" s="32">
        <f>('2a) logm_x(t)'!BU57-'2a) logm_x(t)'!BT57-'2a)answer'!$C57)/$CP$5</f>
        <v>0.23843813096511784</v>
      </c>
      <c r="FN58" s="32">
        <f>('2a) logm_x(t)'!BV57-'2a) logm_x(t)'!BU57-'2a)answer'!$C57)/$CP$5</f>
        <v>-1.2242525843967769</v>
      </c>
      <c r="FO58" s="32">
        <f>('2a) logm_x(t)'!BW57-'2a) logm_x(t)'!BV57-'2a)answer'!$C57)/$CP$5</f>
        <v>0.67751080066157654</v>
      </c>
      <c r="FP58" s="32">
        <f>('2a) logm_x(t)'!BX57-'2a) logm_x(t)'!BW57-'2a)answer'!$C57)/$CP$5</f>
        <v>-1.1520587958903359</v>
      </c>
      <c r="FQ58" s="32">
        <f>('2a) logm_x(t)'!BY57-'2a) logm_x(t)'!BX57-'2a)answer'!$C57)/$CP$5</f>
        <v>1.1693668070159908</v>
      </c>
      <c r="FR58" s="32">
        <f>('2a) logm_x(t)'!BZ57-'2a) logm_x(t)'!BY57-'2a)answer'!$C57)/$CP$5</f>
        <v>-1.1135598856440927</v>
      </c>
      <c r="FS58" s="32">
        <f>('2a) logm_x(t)'!CA57-'2a) logm_x(t)'!BZ57-'2a)answer'!$C57)/$CP$5</f>
        <v>0.48018771202251781</v>
      </c>
      <c r="FT58" s="32">
        <f>('2a) logm_x(t)'!CB57-'2a) logm_x(t)'!CA57-'2a)answer'!$C57)/$CP$5</f>
        <v>-1.1388023822763911E-3</v>
      </c>
      <c r="FU58" s="32">
        <f>('2a) logm_x(t)'!CC57-'2a) logm_x(t)'!CB57-'2a)answer'!$C57)/$CP$5</f>
        <v>-0.81502522893870422</v>
      </c>
      <c r="FV58" s="32">
        <f>('2a) logm_x(t)'!CD57-'2a) logm_x(t)'!CC57-'2a)answer'!$C57)/$CP$5</f>
        <v>0.22748258858871387</v>
      </c>
      <c r="FW58" s="32">
        <f>('2a) logm_x(t)'!CE57-'2a) logm_x(t)'!CD57-'2a)answer'!$C57)/$CP$5</f>
        <v>-0.24521110096854137</v>
      </c>
      <c r="FX58" s="32">
        <f>('2a) logm_x(t)'!CF57-'2a) logm_x(t)'!CE57-'2a)answer'!$C57)/$CP$5</f>
        <v>-0.24786391572232519</v>
      </c>
      <c r="FY58" s="32">
        <f>('2a) logm_x(t)'!CG57-'2a) logm_x(t)'!CF57-'2a)answer'!$C57)/$CP$5</f>
        <v>0.98726567586894942</v>
      </c>
      <c r="FZ58" s="32">
        <f>('2a) logm_x(t)'!CH57-'2a) logm_x(t)'!CG57-'2a)answer'!$C57)/$CP$5</f>
        <v>-0.44347785087069519</v>
      </c>
      <c r="GA58" s="32">
        <f>('2a) logm_x(t)'!CI57-'2a) logm_x(t)'!CH57-'2a)answer'!$C57)/$CP$5</f>
        <v>-0.17248769201511044</v>
      </c>
      <c r="GB58" s="32">
        <f>('2a) logm_x(t)'!CJ57-'2a) logm_x(t)'!CI57-'2a)answer'!$C57)/$CP$5</f>
        <v>0.68512883210448761</v>
      </c>
      <c r="GC58" s="32">
        <f>('2a) logm_x(t)'!CK57-'2a) logm_x(t)'!CJ57-'2a)answer'!$C57)/$CP$5</f>
        <v>-0.44735080842451652</v>
      </c>
      <c r="GD58" s="32">
        <f>('2a) logm_x(t)'!CL57-'2a) logm_x(t)'!CK57-'2a)answer'!$C57)/$CP$5</f>
        <v>6.2056251504412928E-2</v>
      </c>
      <c r="GE58" s="32">
        <f>('2a) logm_x(t)'!CM57-'2a) logm_x(t)'!CL57-'2a)answer'!$C57)/$CP$5</f>
        <v>7.0792921266342916E-3</v>
      </c>
      <c r="GF58" s="32">
        <f>('2a) logm_x(t)'!CN57-'2a) logm_x(t)'!CM57-'2a)answer'!$C57)/$CP$5</f>
        <v>0.23941163531139331</v>
      </c>
    </row>
    <row r="59" spans="1:188" x14ac:dyDescent="0.25">
      <c r="A59" s="31">
        <f>'2a) logm_x(t)'!A58</f>
        <v>55</v>
      </c>
      <c r="B59" s="32"/>
      <c r="C59" s="32">
        <f>IFERROR(('2a) logm_x(t)'!C58-'2a) logm_x(t)'!B58-'2a)answer'!$C58)^2,"")</f>
        <v>3.7317655237150749E-3</v>
      </c>
      <c r="D59" s="32">
        <f>IFERROR(('2a) logm_x(t)'!D58-'2a) logm_x(t)'!C58-'2a)answer'!$C58)^2,"")</f>
        <v>5.5239059441344199E-3</v>
      </c>
      <c r="E59" s="32">
        <f>IFERROR(('2a) logm_x(t)'!E58-'2a) logm_x(t)'!D58-'2a)answer'!$C58)^2,"")</f>
        <v>4.2854103970020901E-2</v>
      </c>
      <c r="F59" s="32">
        <f>IFERROR(('2a) logm_x(t)'!F58-'2a) logm_x(t)'!E58-'2a)answer'!$C58)^2,"")</f>
        <v>1.235188933121276E-2</v>
      </c>
      <c r="G59" s="32">
        <f>IFERROR(('2a) logm_x(t)'!G58-'2a) logm_x(t)'!F58-'2a)answer'!$C58)^2,"")</f>
        <v>3.0355856871298768E-3</v>
      </c>
      <c r="H59" s="32">
        <f>IFERROR(('2a) logm_x(t)'!H58-'2a) logm_x(t)'!G58-'2a)answer'!$C58)^2,"")</f>
        <v>1.2245552553044738E-2</v>
      </c>
      <c r="I59" s="32">
        <f>IFERROR(('2a) logm_x(t)'!I58-'2a) logm_x(t)'!H58-'2a)answer'!$C58)^2,"")</f>
        <v>4.6474683410452113E-3</v>
      </c>
      <c r="J59" s="32">
        <f>IFERROR(('2a) logm_x(t)'!J58-'2a) logm_x(t)'!I58-'2a)answer'!$C58)^2,"")</f>
        <v>1.734052847437877E-2</v>
      </c>
      <c r="K59" s="32">
        <f>IFERROR(('2a) logm_x(t)'!K58-'2a) logm_x(t)'!J58-'2a)answer'!$C58)^2,"")</f>
        <v>1.5081915305556895E-2</v>
      </c>
      <c r="L59" s="32">
        <f>IFERROR(('2a) logm_x(t)'!L58-'2a) logm_x(t)'!K58-'2a)answer'!$C58)^2,"")</f>
        <v>4.8320894582406316E-3</v>
      </c>
      <c r="M59" s="32">
        <f>IFERROR(('2a) logm_x(t)'!M58-'2a) logm_x(t)'!L58-'2a)answer'!$C58)^2,"")</f>
        <v>5.6239662109558493E-5</v>
      </c>
      <c r="N59" s="32">
        <f>IFERROR(('2a) logm_x(t)'!N58-'2a) logm_x(t)'!M58-'2a)answer'!$C58)^2,"")</f>
        <v>2.317272183040254E-4</v>
      </c>
      <c r="O59" s="32">
        <f>IFERROR(('2a) logm_x(t)'!O58-'2a) logm_x(t)'!N58-'2a)answer'!$C58)^2,"")</f>
        <v>4.9085639049729259E-3</v>
      </c>
      <c r="P59" s="32">
        <f>IFERROR(('2a) logm_x(t)'!P58-'2a) logm_x(t)'!O58-'2a)answer'!$C58)^2,"")</f>
        <v>8.0118424426859171E-4</v>
      </c>
      <c r="Q59" s="32">
        <f>IFERROR(('2a) logm_x(t)'!Q58-'2a) logm_x(t)'!P58-'2a)answer'!$C58)^2,"")</f>
        <v>2.5775742903503965E-4</v>
      </c>
      <c r="R59" s="32">
        <f>IFERROR(('2a) logm_x(t)'!R58-'2a) logm_x(t)'!Q58-'2a)answer'!$C58)^2,"")</f>
        <v>2.8838200186265721E-3</v>
      </c>
      <c r="S59" s="32">
        <f>IFERROR(('2a) logm_x(t)'!S58-'2a) logm_x(t)'!R58-'2a)answer'!$C58)^2,"")</f>
        <v>1.7253935600609099E-4</v>
      </c>
      <c r="T59" s="32">
        <f>IFERROR(('2a) logm_x(t)'!T58-'2a) logm_x(t)'!S58-'2a)answer'!$C58)^2,"")</f>
        <v>1.5300036448220782E-4</v>
      </c>
      <c r="U59" s="32">
        <f>IFERROR(('2a) logm_x(t)'!U58-'2a) logm_x(t)'!T58-'2a)answer'!$C58)^2,"")</f>
        <v>2.2211673051622358E-3</v>
      </c>
      <c r="V59" s="32">
        <f>IFERROR(('2a) logm_x(t)'!V58-'2a) logm_x(t)'!U58-'2a)answer'!$C58)^2,"")</f>
        <v>2.8329150201768451E-3</v>
      </c>
      <c r="W59" s="32">
        <f>IFERROR(('2a) logm_x(t)'!W58-'2a) logm_x(t)'!V58-'2a)answer'!$C58)^2,"")</f>
        <v>2.061827872669821E-3</v>
      </c>
      <c r="X59" s="32">
        <f>IFERROR(('2a) logm_x(t)'!X58-'2a) logm_x(t)'!W58-'2a)answer'!$C58)^2,"")</f>
        <v>5.2834365015191611E-3</v>
      </c>
      <c r="Y59" s="32">
        <f>IFERROR(('2a) logm_x(t)'!Y58-'2a) logm_x(t)'!X58-'2a)answer'!$C58)^2,"")</f>
        <v>2.8621744555658271E-3</v>
      </c>
      <c r="Z59" s="32">
        <f>IFERROR(('2a) logm_x(t)'!Z58-'2a) logm_x(t)'!Y58-'2a)answer'!$C58)^2,"")</f>
        <v>1.9576671059668605E-3</v>
      </c>
      <c r="AA59" s="32">
        <f>IFERROR(('2a) logm_x(t)'!AA58-'2a) logm_x(t)'!Z58-'2a)answer'!$C58)^2,"")</f>
        <v>7.0370393152198408E-4</v>
      </c>
      <c r="AB59" s="32">
        <f>IFERROR(('2a) logm_x(t)'!AB58-'2a) logm_x(t)'!AA58-'2a)answer'!$C58)^2,"")</f>
        <v>9.6856774691386083E-3</v>
      </c>
      <c r="AC59" s="32">
        <f>IFERROR(('2a) logm_x(t)'!AC58-'2a) logm_x(t)'!AB58-'2a)answer'!$C58)^2,"")</f>
        <v>6.1976558530330204E-2</v>
      </c>
      <c r="AD59" s="32">
        <f>IFERROR(('2a) logm_x(t)'!AD58-'2a) logm_x(t)'!AC58-'2a)answer'!$C58)^2,"")</f>
        <v>9.3744115590280765E-3</v>
      </c>
      <c r="AE59" s="32">
        <f>IFERROR(('2a) logm_x(t)'!AE58-'2a) logm_x(t)'!AD58-'2a)answer'!$C58)^2,"")</f>
        <v>7.6982513073383478E-5</v>
      </c>
      <c r="AF59" s="32">
        <f>IFERROR(('2a) logm_x(t)'!AF58-'2a) logm_x(t)'!AE58-'2a)answer'!$C58)^2,"")</f>
        <v>8.6417106509577776E-3</v>
      </c>
      <c r="AG59" s="32">
        <f>IFERROR(('2a) logm_x(t)'!AG58-'2a) logm_x(t)'!AF58-'2a)answer'!$C58)^2,"")</f>
        <v>1.1451172080511477E-2</v>
      </c>
      <c r="AH59" s="32">
        <f>IFERROR(('2a) logm_x(t)'!AH58-'2a) logm_x(t)'!AG58-'2a)answer'!$C58)^2,"")</f>
        <v>8.4078808043709533E-4</v>
      </c>
      <c r="AI59" s="32">
        <f>IFERROR(('2a) logm_x(t)'!AI58-'2a) logm_x(t)'!AH58-'2a)answer'!$C58)^2,"")</f>
        <v>1.4434792890043928E-4</v>
      </c>
      <c r="AJ59" s="32">
        <f>IFERROR(('2a) logm_x(t)'!AJ58-'2a) logm_x(t)'!AI58-'2a)answer'!$C58)^2,"")</f>
        <v>1.7194984895595462E-2</v>
      </c>
      <c r="AK59" s="32">
        <f>IFERROR(('2a) logm_x(t)'!AK58-'2a) logm_x(t)'!AJ58-'2a)answer'!$C58)^2,"")</f>
        <v>3.5796066691527398E-4</v>
      </c>
      <c r="AL59" s="32">
        <f>IFERROR(('2a) logm_x(t)'!AL58-'2a) logm_x(t)'!AK58-'2a)answer'!$C58)^2,"")</f>
        <v>5.0977990059868084E-4</v>
      </c>
      <c r="AM59" s="32">
        <f>IFERROR(('2a) logm_x(t)'!AM58-'2a) logm_x(t)'!AL58-'2a)answer'!$C58)^2,"")</f>
        <v>7.5249857220077085E-3</v>
      </c>
      <c r="AN59" s="32">
        <f>IFERROR(('2a) logm_x(t)'!AN58-'2a) logm_x(t)'!AM58-'2a)answer'!$C58)^2,"")</f>
        <v>8.3607694983642324E-3</v>
      </c>
      <c r="AO59" s="32">
        <f>IFERROR(('2a) logm_x(t)'!AO58-'2a) logm_x(t)'!AN58-'2a)answer'!$C58)^2,"")</f>
        <v>1.0171289730279967E-3</v>
      </c>
      <c r="AP59" s="32">
        <f>IFERROR(('2a) logm_x(t)'!AP58-'2a) logm_x(t)'!AO58-'2a)answer'!$C58)^2,"")</f>
        <v>7.277761385190689E-3</v>
      </c>
      <c r="AQ59" s="32">
        <f>IFERROR(('2a) logm_x(t)'!AQ58-'2a) logm_x(t)'!AP58-'2a)answer'!$C58)^2,"")</f>
        <v>1.0601199683688859E-3</v>
      </c>
      <c r="AR59" s="32">
        <f>IFERROR(('2a) logm_x(t)'!AR58-'2a) logm_x(t)'!AQ58-'2a)answer'!$C58)^2,"")</f>
        <v>7.1175236227692359E-4</v>
      </c>
      <c r="AS59" s="32">
        <f>IFERROR(('2a) logm_x(t)'!AS58-'2a) logm_x(t)'!AR58-'2a)answer'!$C58)^2,"")</f>
        <v>5.2509218367943202E-4</v>
      </c>
      <c r="AT59" s="32">
        <f>IFERROR(('2a) logm_x(t)'!AT58-'2a) logm_x(t)'!AS58-'2a)answer'!$C58)^2,"")</f>
        <v>2.0709258717219636E-3</v>
      </c>
      <c r="AU59" s="32">
        <f>IFERROR(('2a) logm_x(t)'!AU58-'2a) logm_x(t)'!AT58-'2a)answer'!$C58)^2,"")</f>
        <v>3.9014443743528931E-4</v>
      </c>
      <c r="AV59" s="32">
        <f>IFERROR(('2a) logm_x(t)'!AV58-'2a) logm_x(t)'!AU58-'2a)answer'!$C58)^2,"")</f>
        <v>4.8146071163314999E-4</v>
      </c>
      <c r="AW59" s="32">
        <f>IFERROR(('2a) logm_x(t)'!AW58-'2a) logm_x(t)'!AV58-'2a)answer'!$C58)^2,"")</f>
        <v>1.0077081706003628E-3</v>
      </c>
      <c r="AX59" s="32">
        <f>IFERROR(('2a) logm_x(t)'!AX58-'2a) logm_x(t)'!AW58-'2a)answer'!$C58)^2,"")</f>
        <v>5.672013802942331E-4</v>
      </c>
      <c r="AY59" s="32">
        <f>IFERROR(('2a) logm_x(t)'!AY58-'2a) logm_x(t)'!AX58-'2a)answer'!$C58)^2,"")</f>
        <v>9.3589542833974793E-5</v>
      </c>
      <c r="AZ59" s="32">
        <f>IFERROR(('2a) logm_x(t)'!AZ58-'2a) logm_x(t)'!AY58-'2a)answer'!$C58)^2,"")</f>
        <v>8.6074932369786744E-6</v>
      </c>
      <c r="BA59" s="32">
        <f>IFERROR(('2a) logm_x(t)'!BA58-'2a) logm_x(t)'!AZ58-'2a)answer'!$C58)^2,"")</f>
        <v>6.0588301423488257E-4</v>
      </c>
      <c r="BB59" s="32">
        <f>IFERROR(('2a) logm_x(t)'!BB58-'2a) logm_x(t)'!BA58-'2a)answer'!$C58)^2,"")</f>
        <v>7.7428226305886437E-3</v>
      </c>
      <c r="BC59" s="32">
        <f>IFERROR(('2a) logm_x(t)'!BC58-'2a) logm_x(t)'!BB58-'2a)answer'!$C58)^2,"")</f>
        <v>8.3997214593397856E-3</v>
      </c>
      <c r="BD59" s="32">
        <f>IFERROR(('2a) logm_x(t)'!BD58-'2a) logm_x(t)'!BC58-'2a)answer'!$C58)^2,"")</f>
        <v>2.9715082589025699E-4</v>
      </c>
      <c r="BE59" s="32">
        <f>IFERROR(('2a) logm_x(t)'!BE58-'2a) logm_x(t)'!BD58-'2a)answer'!$C58)^2,"")</f>
        <v>2.8168641294229891E-4</v>
      </c>
      <c r="BF59" s="32">
        <f>IFERROR(('2a) logm_x(t)'!BF58-'2a) logm_x(t)'!BE58-'2a)answer'!$C58)^2,"")</f>
        <v>8.6934695324730003E-3</v>
      </c>
      <c r="BG59" s="32">
        <f>IFERROR(('2a) logm_x(t)'!BG58-'2a) logm_x(t)'!BF58-'2a)answer'!$C58)^2,"")</f>
        <v>1.4014189195526773E-6</v>
      </c>
      <c r="BH59" s="32">
        <f>IFERROR(('2a) logm_x(t)'!BH58-'2a) logm_x(t)'!BG58-'2a)answer'!$C58)^2,"")</f>
        <v>3.5496918481961738E-5</v>
      </c>
      <c r="BI59" s="32">
        <f>IFERROR(('2a) logm_x(t)'!BI58-'2a) logm_x(t)'!BH58-'2a)answer'!$C58)^2,"")</f>
        <v>2.2981284680874247E-3</v>
      </c>
      <c r="BJ59" s="32">
        <f>IFERROR(('2a) logm_x(t)'!BJ58-'2a) logm_x(t)'!BI58-'2a)answer'!$C58)^2,"")</f>
        <v>1.7947224467552462E-3</v>
      </c>
      <c r="BK59" s="32">
        <f>IFERROR(('2a) logm_x(t)'!BK58-'2a) logm_x(t)'!BJ58-'2a)answer'!$C58)^2,"")</f>
        <v>5.6894806684112812E-4</v>
      </c>
      <c r="BL59" s="32">
        <f>IFERROR(('2a) logm_x(t)'!BL58-'2a) logm_x(t)'!BK58-'2a)answer'!$C58)^2,"")</f>
        <v>6.918710444161905E-5</v>
      </c>
      <c r="BM59" s="32">
        <f>IFERROR(('2a) logm_x(t)'!BM58-'2a) logm_x(t)'!BL58-'2a)answer'!$C58)^2,"")</f>
        <v>1.9161728818835655E-2</v>
      </c>
      <c r="BN59" s="32">
        <f>IFERROR(('2a) logm_x(t)'!BN58-'2a) logm_x(t)'!BM58-'2a)answer'!$C58)^2,"")</f>
        <v>1.7609125460251141E-3</v>
      </c>
      <c r="BO59" s="32">
        <f>IFERROR(('2a) logm_x(t)'!BO58-'2a) logm_x(t)'!BN58-'2a)answer'!$C58)^2,"")</f>
        <v>3.4446059786244548E-3</v>
      </c>
      <c r="BP59" s="32">
        <f>IFERROR(('2a) logm_x(t)'!BP58-'2a) logm_x(t)'!BO58-'2a)answer'!$C58)^2,"")</f>
        <v>3.011963029340131E-4</v>
      </c>
      <c r="BQ59" s="32">
        <f>IFERROR(('2a) logm_x(t)'!BQ58-'2a) logm_x(t)'!BP58-'2a)answer'!$C58)^2,"")</f>
        <v>1.6528904676484243E-4</v>
      </c>
      <c r="BR59" s="32">
        <f>IFERROR(('2a) logm_x(t)'!BR58-'2a) logm_x(t)'!BQ58-'2a)answer'!$C58)^2,"")</f>
        <v>1.8444729037192255E-3</v>
      </c>
      <c r="BS59" s="32">
        <f>IFERROR(('2a) logm_x(t)'!BS58-'2a) logm_x(t)'!BR58-'2a)answer'!$C58)^2,"")</f>
        <v>6.8389619636190693E-3</v>
      </c>
      <c r="BT59" s="32">
        <f>IFERROR(('2a) logm_x(t)'!BT58-'2a) logm_x(t)'!BS58-'2a)answer'!$C58)^2,"")</f>
        <v>2.2485387403080735E-4</v>
      </c>
      <c r="BU59" s="32">
        <f>IFERROR(('2a) logm_x(t)'!BU58-'2a) logm_x(t)'!BT58-'2a)answer'!$C58)^2,"")</f>
        <v>4.8293303981657189E-3</v>
      </c>
      <c r="BV59" s="32">
        <f>IFERROR(('2a) logm_x(t)'!BV58-'2a) logm_x(t)'!BU58-'2a)answer'!$C58)^2,"")</f>
        <v>1.7889288495441122E-2</v>
      </c>
      <c r="BW59" s="32">
        <f>IFERROR(('2a) logm_x(t)'!BW58-'2a) logm_x(t)'!BV58-'2a)answer'!$C58)^2,"")</f>
        <v>2.3509357004512517E-2</v>
      </c>
      <c r="BX59" s="32">
        <f>IFERROR(('2a) logm_x(t)'!BX58-'2a) logm_x(t)'!BW58-'2a)answer'!$C58)^2,"")</f>
        <v>1.4543630909013343E-4</v>
      </c>
      <c r="BY59" s="32">
        <f>IFERROR(('2a) logm_x(t)'!BY58-'2a) logm_x(t)'!BX58-'2a)answer'!$C58)^2,"")</f>
        <v>2.6514998572773297E-3</v>
      </c>
      <c r="BZ59" s="32">
        <f>IFERROR(('2a) logm_x(t)'!BZ58-'2a) logm_x(t)'!BY58-'2a)answer'!$C58)^2,"")</f>
        <v>6.7334640598189083E-3</v>
      </c>
      <c r="CA59" s="32">
        <f>IFERROR(('2a) logm_x(t)'!CA58-'2a) logm_x(t)'!BZ58-'2a)answer'!$C58)^2,"")</f>
        <v>4.7598975876958615E-3</v>
      </c>
      <c r="CB59" s="32">
        <f>IFERROR(('2a) logm_x(t)'!CB58-'2a) logm_x(t)'!CA58-'2a)answer'!$C58)^2,"")</f>
        <v>2.7246346228074642E-4</v>
      </c>
      <c r="CC59" s="32">
        <f>IFERROR(('2a) logm_x(t)'!CC58-'2a) logm_x(t)'!CB58-'2a)answer'!$C58)^2,"")</f>
        <v>2.6837439268977809E-4</v>
      </c>
      <c r="CD59" s="32">
        <f>IFERROR(('2a) logm_x(t)'!CD58-'2a) logm_x(t)'!CC58-'2a)answer'!$C58)^2,"")</f>
        <v>2.8781308612235121E-4</v>
      </c>
      <c r="CE59" s="32">
        <f>IFERROR(('2a) logm_x(t)'!CE58-'2a) logm_x(t)'!CD58-'2a)answer'!$C58)^2,"")</f>
        <v>3.2445552820733732E-4</v>
      </c>
      <c r="CF59" s="32">
        <f>IFERROR(('2a) logm_x(t)'!CF58-'2a) logm_x(t)'!CE58-'2a)answer'!$C58)^2,"")</f>
        <v>9.3771260009448548E-3</v>
      </c>
      <c r="CG59" s="32">
        <f>IFERROR(('2a) logm_x(t)'!CG58-'2a) logm_x(t)'!CF58-'2a)answer'!$C58)^2,"")</f>
        <v>8.5578291685545657E-5</v>
      </c>
      <c r="CH59" s="32">
        <f>IFERROR(('2a) logm_x(t)'!CH58-'2a) logm_x(t)'!CG58-'2a)answer'!$C58)^2,"")</f>
        <v>1.0201091100529911E-2</v>
      </c>
      <c r="CI59" s="32">
        <f>IFERROR(('2a) logm_x(t)'!CI58-'2a) logm_x(t)'!CH58-'2a)answer'!$C58)^2,"")</f>
        <v>2.0379050095101748E-3</v>
      </c>
      <c r="CJ59" s="32">
        <f>IFERROR(('2a) logm_x(t)'!CJ58-'2a) logm_x(t)'!CI58-'2a)answer'!$C58)^2,"")</f>
        <v>2.3877526199885309E-5</v>
      </c>
      <c r="CK59" s="32">
        <f>IFERROR(('2a) logm_x(t)'!CK58-'2a) logm_x(t)'!CJ58-'2a)answer'!$C58)^2,"")</f>
        <v>1.6943769905736956E-3</v>
      </c>
      <c r="CL59" s="32">
        <f>IFERROR(('2a) logm_x(t)'!CL58-'2a) logm_x(t)'!CK58-'2a)answer'!$C58)^2,"")</f>
        <v>1.7487496797322986E-3</v>
      </c>
      <c r="CM59" s="32">
        <f>IFERROR(('2a) logm_x(t)'!CM58-'2a) logm_x(t)'!CL58-'2a)answer'!$C58)^2,"")</f>
        <v>3.8038011672106632E-3</v>
      </c>
      <c r="CN59" s="32">
        <f>IFERROR(('2a) logm_x(t)'!CN58-'2a) logm_x(t)'!CM58-'2a)answer'!$C58)^2,"")</f>
        <v>7.8199872375887377E-5</v>
      </c>
      <c r="CT59" s="31">
        <f t="shared" si="4"/>
        <v>55</v>
      </c>
      <c r="CU59" s="32">
        <f>('2a) logm_x(t)'!C58-'2a) logm_x(t)'!B58-'2a)answer'!$C58)/$CP$5</f>
        <v>0.43767258839894202</v>
      </c>
      <c r="CV59" s="32">
        <f>('2a) logm_x(t)'!D58-'2a) logm_x(t)'!C58-'2a)answer'!$C58)/$CP$5</f>
        <v>0.53249472630479588</v>
      </c>
      <c r="CW59" s="32">
        <f>('2a) logm_x(t)'!E58-'2a) logm_x(t)'!D58-'2a)answer'!$C58)/$CP$5</f>
        <v>-1.4831612928609668</v>
      </c>
      <c r="CX59" s="32">
        <f>('2a) logm_x(t)'!F58-'2a) logm_x(t)'!E58-'2a)answer'!$C58)/$CP$5</f>
        <v>0.79626727841990719</v>
      </c>
      <c r="CY59" s="32">
        <f>('2a) logm_x(t)'!G58-'2a) logm_x(t)'!F58-'2a)answer'!$C58)/$CP$5</f>
        <v>-0.39474207673421613</v>
      </c>
      <c r="CZ59" s="32">
        <f>('2a) logm_x(t)'!H58-'2a) logm_x(t)'!G58-'2a)answer'!$C58)/$CP$5</f>
        <v>0.79283235771119809</v>
      </c>
      <c r="DA59" s="32">
        <f>('2a) logm_x(t)'!I58-'2a) logm_x(t)'!H58-'2a)answer'!$C58)/$CP$5</f>
        <v>-0.48842782083933156</v>
      </c>
      <c r="DB59" s="32">
        <f>('2a) logm_x(t)'!J58-'2a) logm_x(t)'!I58-'2a)answer'!$C58)/$CP$5</f>
        <v>0.94345966509750845</v>
      </c>
      <c r="DC59" s="32">
        <f>('2a) logm_x(t)'!K58-'2a) logm_x(t)'!J58-'2a)answer'!$C58)/$CP$5</f>
        <v>-0.87987387351408908</v>
      </c>
      <c r="DD59" s="32">
        <f>('2a) logm_x(t)'!L58-'2a) logm_x(t)'!K58-'2a)answer'!$C58)/$CP$5</f>
        <v>0.49803476142627234</v>
      </c>
      <c r="DE59" s="32">
        <f>('2a) logm_x(t)'!M58-'2a) logm_x(t)'!L58-'2a)answer'!$C58)/$CP$5</f>
        <v>-5.3729589776787719E-2</v>
      </c>
      <c r="DF59" s="32">
        <f>('2a) logm_x(t)'!N58-'2a) logm_x(t)'!M58-'2a)answer'!$C58)/$CP$5</f>
        <v>-0.10906381814126354</v>
      </c>
      <c r="DG59" s="32">
        <f>('2a) logm_x(t)'!O58-'2a) logm_x(t)'!N58-'2a)answer'!$C58)/$CP$5</f>
        <v>0.50196033228688297</v>
      </c>
      <c r="DH59" s="32">
        <f>('2a) logm_x(t)'!P58-'2a) logm_x(t)'!O58-'2a)answer'!$C58)/$CP$5</f>
        <v>0.20279552781696383</v>
      </c>
      <c r="DI59" s="32">
        <f>('2a) logm_x(t)'!Q58-'2a) logm_x(t)'!P58-'2a)answer'!$C58)/$CP$5</f>
        <v>-0.11502646388554703</v>
      </c>
      <c r="DJ59" s="32">
        <f>('2a) logm_x(t)'!R58-'2a) logm_x(t)'!Q58-'2a)answer'!$C58)/$CP$5</f>
        <v>-0.3847478924049067</v>
      </c>
      <c r="DK59" s="32">
        <f>('2a) logm_x(t)'!S58-'2a) logm_x(t)'!R58-'2a)answer'!$C58)/$CP$5</f>
        <v>9.4110105385110318E-2</v>
      </c>
      <c r="DL59" s="32">
        <f>('2a) logm_x(t)'!T58-'2a) logm_x(t)'!S58-'2a)answer'!$C58)/$CP$5</f>
        <v>8.862135909694753E-2</v>
      </c>
      <c r="DM59" s="32">
        <f>('2a) logm_x(t)'!U58-'2a) logm_x(t)'!T58-'2a)answer'!$C58)/$CP$5</f>
        <v>0.33766248279944661</v>
      </c>
      <c r="DN59" s="32">
        <f>('2a) logm_x(t)'!V58-'2a) logm_x(t)'!U58-'2a)answer'!$C58)/$CP$5</f>
        <v>0.38133700112486585</v>
      </c>
      <c r="DO59" s="32">
        <f>('2a) logm_x(t)'!W58-'2a) logm_x(t)'!V58-'2a)answer'!$C58)/$CP$5</f>
        <v>0.32532570270306777</v>
      </c>
      <c r="DP59" s="32">
        <f>('2a) logm_x(t)'!X58-'2a) logm_x(t)'!W58-'2a)answer'!$C58)/$CP$5</f>
        <v>-0.52077535005332742</v>
      </c>
      <c r="DQ59" s="32">
        <f>('2a) logm_x(t)'!Y58-'2a) logm_x(t)'!X58-'2a)answer'!$C58)/$CP$5</f>
        <v>-0.38330123987316211</v>
      </c>
      <c r="DR59" s="32">
        <f>('2a) logm_x(t)'!Z58-'2a) logm_x(t)'!Y58-'2a)answer'!$C58)/$CP$5</f>
        <v>0.31700170287254154</v>
      </c>
      <c r="DS59" s="32">
        <f>('2a) logm_x(t)'!AA58-'2a) logm_x(t)'!Z58-'2a)answer'!$C58)/$CP$5</f>
        <v>0.19005844079847681</v>
      </c>
      <c r="DT59" s="32">
        <f>('2a) logm_x(t)'!AB58-'2a) logm_x(t)'!AA58-'2a)answer'!$C58)/$CP$5</f>
        <v>-0.70511048859610548</v>
      </c>
      <c r="DU59" s="32">
        <f>('2a) logm_x(t)'!AC58-'2a) logm_x(t)'!AB58-'2a)answer'!$C58)/$CP$5</f>
        <v>1.783634654751391</v>
      </c>
      <c r="DV59" s="32">
        <f>('2a) logm_x(t)'!AD58-'2a) logm_x(t)'!AC58-'2a)answer'!$C58)/$CP$5</f>
        <v>-0.69368799950860882</v>
      </c>
      <c r="DW59" s="32">
        <f>('2a) logm_x(t)'!AE58-'2a) logm_x(t)'!AD58-'2a)answer'!$C58)/$CP$5</f>
        <v>-6.286200308237018E-2</v>
      </c>
      <c r="DX59" s="32">
        <f>('2a) logm_x(t)'!AF58-'2a) logm_x(t)'!AE58-'2a)answer'!$C58)/$CP$5</f>
        <v>0.66602730432035062</v>
      </c>
      <c r="DY59" s="32">
        <f>('2a) logm_x(t)'!AG58-'2a) logm_x(t)'!AF58-'2a)answer'!$C58)/$CP$5</f>
        <v>-0.76668531318589517</v>
      </c>
      <c r="DZ59" s="32">
        <f>('2a) logm_x(t)'!AH58-'2a) logm_x(t)'!AG58-'2a)answer'!$C58)/$CP$5</f>
        <v>-0.2077473279038031</v>
      </c>
      <c r="EA59" s="32">
        <f>('2a) logm_x(t)'!AI58-'2a) logm_x(t)'!AH58-'2a)answer'!$C58)/$CP$5</f>
        <v>8.6079047339104389E-2</v>
      </c>
      <c r="EB59" s="32">
        <f>('2a) logm_x(t)'!AJ58-'2a) logm_x(t)'!AI58-'2a)answer'!$C58)/$CP$5</f>
        <v>0.93949197054462064</v>
      </c>
      <c r="EC59" s="32">
        <f>('2a) logm_x(t)'!AK58-'2a) logm_x(t)'!AJ58-'2a)answer'!$C58)/$CP$5</f>
        <v>-0.13555321661732161</v>
      </c>
      <c r="ED59" s="32">
        <f>('2a) logm_x(t)'!AL58-'2a) logm_x(t)'!AK58-'2a)answer'!$C58)/$CP$5</f>
        <v>-0.16176461465118802</v>
      </c>
      <c r="EE59" s="32">
        <f>('2a) logm_x(t)'!AM58-'2a) logm_x(t)'!AL58-'2a)answer'!$C58)/$CP$5</f>
        <v>-0.62150555326804779</v>
      </c>
      <c r="EF59" s="32">
        <f>('2a) logm_x(t)'!AN58-'2a) logm_x(t)'!AM58-'2a)answer'!$C58)/$CP$5</f>
        <v>0.65511161364133186</v>
      </c>
      <c r="EG59" s="32">
        <f>('2a) logm_x(t)'!AO58-'2a) logm_x(t)'!AN58-'2a)answer'!$C58)/$CP$5</f>
        <v>-0.22849683354010258</v>
      </c>
      <c r="EH59" s="32">
        <f>('2a) logm_x(t)'!AP58-'2a) logm_x(t)'!AO58-'2a)answer'!$C58)/$CP$5</f>
        <v>0.61121088444130833</v>
      </c>
      <c r="EI59" s="32">
        <f>('2a) logm_x(t)'!AQ58-'2a) logm_x(t)'!AP58-'2a)answer'!$C58)/$CP$5</f>
        <v>0.23327579643896099</v>
      </c>
      <c r="EJ59" s="32">
        <f>('2a) logm_x(t)'!AR58-'2a) logm_x(t)'!AQ58-'2a)answer'!$C58)/$CP$5</f>
        <v>-0.19114222274112272</v>
      </c>
      <c r="EK59" s="32">
        <f>('2a) logm_x(t)'!AS58-'2a) logm_x(t)'!AR58-'2a)answer'!$C58)/$CP$5</f>
        <v>0.16417610581522118</v>
      </c>
      <c r="EL59" s="32">
        <f>('2a) logm_x(t)'!AT58-'2a) logm_x(t)'!AS58-'2a)answer'!$C58)/$CP$5</f>
        <v>0.32604267695889338</v>
      </c>
      <c r="EM59" s="32">
        <f>('2a) logm_x(t)'!AU58-'2a) logm_x(t)'!AT58-'2a)answer'!$C58)/$CP$5</f>
        <v>0.14151578442271717</v>
      </c>
      <c r="EN59" s="32">
        <f>('2a) logm_x(t)'!AV58-'2a) logm_x(t)'!AU58-'2a)answer'!$C58)/$CP$5</f>
        <v>-0.15720726062951765</v>
      </c>
      <c r="EO59" s="32">
        <f>('2a) logm_x(t)'!AW58-'2a) logm_x(t)'!AV58-'2a)answer'!$C58)/$CP$5</f>
        <v>0.22743618573607172</v>
      </c>
      <c r="EP59" s="32">
        <f>('2a) logm_x(t)'!AX58-'2a) logm_x(t)'!AW58-'2a)answer'!$C58)/$CP$5</f>
        <v>0.17063213031232743</v>
      </c>
      <c r="EQ59" s="32">
        <f>('2a) logm_x(t)'!AY58-'2a) logm_x(t)'!AX58-'2a)answer'!$C58)/$CP$5</f>
        <v>6.9311585958126198E-2</v>
      </c>
      <c r="ER59" s="32">
        <f>('2a) logm_x(t)'!AZ58-'2a) logm_x(t)'!AY58-'2a)answer'!$C58)/$CP$5</f>
        <v>2.1019893846816851E-2</v>
      </c>
      <c r="ES59" s="32">
        <f>('2a) logm_x(t)'!BA58-'2a) logm_x(t)'!AZ58-'2a)answer'!$C58)/$CP$5</f>
        <v>-0.17635450654067897</v>
      </c>
      <c r="ET59" s="32">
        <f>('2a) logm_x(t)'!BB58-'2a) logm_x(t)'!BA58-'2a)answer'!$C58)/$CP$5</f>
        <v>-0.63043719599526149</v>
      </c>
      <c r="EU59" s="32">
        <f>('2a) logm_x(t)'!BC58-'2a) logm_x(t)'!BB58-'2a)answer'!$C58)/$CP$5</f>
        <v>0.65663588899384118</v>
      </c>
      <c r="EV59" s="32">
        <f>('2a) logm_x(t)'!BD58-'2a) logm_x(t)'!BC58-'2a)answer'!$C58)/$CP$5</f>
        <v>0.12350389211387701</v>
      </c>
      <c r="EW59" s="32">
        <f>('2a) logm_x(t)'!BE58-'2a) logm_x(t)'!BD58-'2a)answer'!$C58)/$CP$5</f>
        <v>-0.12024724170872192</v>
      </c>
      <c r="EX59" s="32">
        <f>('2a) logm_x(t)'!BF58-'2a) logm_x(t)'!BE58-'2a)answer'!$C58)/$CP$5</f>
        <v>-0.66801888709932977</v>
      </c>
      <c r="EY59" s="32">
        <f>('2a) logm_x(t)'!BG58-'2a) logm_x(t)'!BF58-'2a)answer'!$C58)/$CP$5</f>
        <v>-8.4815682575562837E-3</v>
      </c>
      <c r="EZ59" s="32">
        <f>('2a) logm_x(t)'!BH58-'2a) logm_x(t)'!BG58-'2a)answer'!$C58)/$CP$5</f>
        <v>-4.2686200502860754E-2</v>
      </c>
      <c r="FA59" s="32">
        <f>('2a) logm_x(t)'!BI58-'2a) logm_x(t)'!BH58-'2a)answer'!$C58)/$CP$5</f>
        <v>0.34346249836873699</v>
      </c>
      <c r="FB59" s="32">
        <f>('2a) logm_x(t)'!BJ58-'2a) logm_x(t)'!BI58-'2a)answer'!$C58)/$CP$5</f>
        <v>-0.30352245108214321</v>
      </c>
      <c r="FC59" s="32">
        <f>('2a) logm_x(t)'!BK58-'2a) logm_x(t)'!BJ58-'2a)answer'!$C58)/$CP$5</f>
        <v>-0.17089465765850576</v>
      </c>
      <c r="FD59" s="32">
        <f>('2a) logm_x(t)'!BL58-'2a) logm_x(t)'!BK58-'2a)answer'!$C58)/$CP$5</f>
        <v>5.9594303861033836E-2</v>
      </c>
      <c r="FE59" s="32">
        <f>('2a) logm_x(t)'!BM58-'2a) logm_x(t)'!BL58-'2a)answer'!$C58)/$CP$5</f>
        <v>-0.9917666910154439</v>
      </c>
      <c r="FF59" s="32">
        <f>('2a) logm_x(t)'!BN58-'2a) logm_x(t)'!BM58-'2a)answer'!$C58)/$CP$5</f>
        <v>0.30064990242360273</v>
      </c>
      <c r="FG59" s="32">
        <f>('2a) logm_x(t)'!BO58-'2a) logm_x(t)'!BN58-'2a)answer'!$C58)/$CP$5</f>
        <v>-0.42049607746229978</v>
      </c>
      <c r="FH59" s="32">
        <f>('2a) logm_x(t)'!BP58-'2a) logm_x(t)'!BO58-'2a)answer'!$C58)/$CP$5</f>
        <v>0.12434175468971508</v>
      </c>
      <c r="FI59" s="32">
        <f>('2a) logm_x(t)'!BQ58-'2a) logm_x(t)'!BP58-'2a)answer'!$C58)/$CP$5</f>
        <v>-9.21115755555941E-2</v>
      </c>
      <c r="FJ59" s="32">
        <f>('2a) logm_x(t)'!BR58-'2a) logm_x(t)'!BQ58-'2a)answer'!$C58)/$CP$5</f>
        <v>-0.3077005788007745</v>
      </c>
      <c r="FK59" s="32">
        <f>('2a) logm_x(t)'!BS58-'2a) logm_x(t)'!BR58-'2a)answer'!$C58)/$CP$5</f>
        <v>-0.59249851683313592</v>
      </c>
      <c r="FL59" s="32">
        <f>('2a) logm_x(t)'!BT58-'2a) logm_x(t)'!BS58-'2a)answer'!$C58)/$CP$5</f>
        <v>0.10743415210250981</v>
      </c>
      <c r="FM59" s="32">
        <f>('2a) logm_x(t)'!BU58-'2a) logm_x(t)'!BT58-'2a)answer'!$C58)/$CP$5</f>
        <v>-0.49789255544649086</v>
      </c>
      <c r="FN59" s="32">
        <f>('2a) logm_x(t)'!BV58-'2a) logm_x(t)'!BU58-'2a)answer'!$C58)/$CP$5</f>
        <v>0.958271798643892</v>
      </c>
      <c r="FO59" s="32">
        <f>('2a) logm_x(t)'!BW58-'2a) logm_x(t)'!BV58-'2a)answer'!$C58)/$CP$5</f>
        <v>-1.0985315866053986</v>
      </c>
      <c r="FP59" s="32">
        <f>('2a) logm_x(t)'!BX58-'2a) logm_x(t)'!BW58-'2a)answer'!$C58)/$CP$5</f>
        <v>-8.6402954977653754E-2</v>
      </c>
      <c r="FQ59" s="32">
        <f>('2a) logm_x(t)'!BY58-'2a) logm_x(t)'!BX58-'2a)answer'!$C58)/$CP$5</f>
        <v>-0.36892490780524451</v>
      </c>
      <c r="FR59" s="32">
        <f>('2a) logm_x(t)'!BZ58-'2a) logm_x(t)'!BY58-'2a)answer'!$C58)/$CP$5</f>
        <v>0.58791081119464261</v>
      </c>
      <c r="FS59" s="32">
        <f>('2a) logm_x(t)'!CA58-'2a) logm_x(t)'!BZ58-'2a)answer'!$C58)/$CP$5</f>
        <v>-0.49430041801115171</v>
      </c>
      <c r="FT59" s="32">
        <f>('2a) logm_x(t)'!CB58-'2a) logm_x(t)'!CA58-'2a)answer'!$C58)/$CP$5</f>
        <v>-0.118262296696622</v>
      </c>
      <c r="FU59" s="32">
        <f>('2a) logm_x(t)'!CC58-'2a) logm_x(t)'!CB58-'2a)answer'!$C58)/$CP$5</f>
        <v>-0.11737151509231124</v>
      </c>
      <c r="FV59" s="32">
        <f>('2a) logm_x(t)'!CD58-'2a) logm_x(t)'!CC58-'2a)answer'!$C58)/$CP$5</f>
        <v>-0.12154789486600161</v>
      </c>
      <c r="FW59" s="32">
        <f>('2a) logm_x(t)'!CE58-'2a) logm_x(t)'!CD58-'2a)answer'!$C58)/$CP$5</f>
        <v>0.12905349262052102</v>
      </c>
      <c r="FX59" s="32">
        <f>('2a) logm_x(t)'!CF58-'2a) logm_x(t)'!CE58-'2a)answer'!$C58)/$CP$5</f>
        <v>-0.69378842391833995</v>
      </c>
      <c r="FY59" s="32">
        <f>('2a) logm_x(t)'!CG58-'2a) logm_x(t)'!CF58-'2a)answer'!$C58)/$CP$5</f>
        <v>6.627869973870644E-2</v>
      </c>
      <c r="FZ59" s="32">
        <f>('2a) logm_x(t)'!CH58-'2a) logm_x(t)'!CG58-'2a)answer'!$C58)/$CP$5</f>
        <v>0.72362820549942619</v>
      </c>
      <c r="GA59" s="32">
        <f>('2a) logm_x(t)'!CI58-'2a) logm_x(t)'!CH58-'2a)answer'!$C58)/$CP$5</f>
        <v>-0.32343286054781351</v>
      </c>
      <c r="GB59" s="32">
        <f>('2a) logm_x(t)'!CJ58-'2a) logm_x(t)'!CI58-'2a)answer'!$C58)/$CP$5</f>
        <v>-3.500957498822152E-2</v>
      </c>
      <c r="GC59" s="32">
        <f>('2a) logm_x(t)'!CK58-'2a) logm_x(t)'!CJ58-'2a)answer'!$C58)/$CP$5</f>
        <v>-0.2949152266064074</v>
      </c>
      <c r="GD59" s="32">
        <f>('2a) logm_x(t)'!CL58-'2a) logm_x(t)'!CK58-'2a)answer'!$C58)/$CP$5</f>
        <v>0.29960978804685351</v>
      </c>
      <c r="GE59" s="32">
        <f>('2a) logm_x(t)'!CM58-'2a) logm_x(t)'!CL58-'2a)answer'!$C58)/$CP$5</f>
        <v>0.44187667465340524</v>
      </c>
      <c r="GF59" s="32">
        <f>('2a) logm_x(t)'!CN58-'2a) logm_x(t)'!CM58-'2a)answer'!$C58)/$CP$5</f>
        <v>6.3357086161590442E-2</v>
      </c>
    </row>
    <row r="60" spans="1:188" x14ac:dyDescent="0.25">
      <c r="A60" s="31">
        <f>'2a) logm_x(t)'!A59</f>
        <v>56</v>
      </c>
      <c r="B60" s="32"/>
      <c r="C60" s="32">
        <f>IFERROR(('2a) logm_x(t)'!C59-'2a) logm_x(t)'!B59-'2a)answer'!$C59)^2,"")</f>
        <v>1.4592479376528935E-2</v>
      </c>
      <c r="D60" s="32">
        <f>IFERROR(('2a) logm_x(t)'!D59-'2a) logm_x(t)'!C59-'2a)answer'!$C59)^2,"")</f>
        <v>1.1547206335338666E-3</v>
      </c>
      <c r="E60" s="32">
        <f>IFERROR(('2a) logm_x(t)'!E59-'2a) logm_x(t)'!D59-'2a)answer'!$C59)^2,"")</f>
        <v>1.152846827218135E-2</v>
      </c>
      <c r="F60" s="32">
        <f>IFERROR(('2a) logm_x(t)'!F59-'2a) logm_x(t)'!E59-'2a)answer'!$C59)^2,"")</f>
        <v>5.6239411536857945E-3</v>
      </c>
      <c r="G60" s="32">
        <f>IFERROR(('2a) logm_x(t)'!G59-'2a) logm_x(t)'!F59-'2a)answer'!$C59)^2,"")</f>
        <v>1.0378795115928856E-2</v>
      </c>
      <c r="H60" s="32">
        <f>IFERROR(('2a) logm_x(t)'!H59-'2a) logm_x(t)'!G59-'2a)answer'!$C59)^2,"")</f>
        <v>1.5111163848864975E-4</v>
      </c>
      <c r="I60" s="32">
        <f>IFERROR(('2a) logm_x(t)'!I59-'2a) logm_x(t)'!H59-'2a)answer'!$C59)^2,"")</f>
        <v>7.7733099822328428E-3</v>
      </c>
      <c r="J60" s="32">
        <f>IFERROR(('2a) logm_x(t)'!J59-'2a) logm_x(t)'!I59-'2a)answer'!$C59)^2,"")</f>
        <v>9.6753393831653621E-3</v>
      </c>
      <c r="K60" s="32">
        <f>IFERROR(('2a) logm_x(t)'!K59-'2a) logm_x(t)'!J59-'2a)answer'!$C59)^2,"")</f>
        <v>2.9117332666345418E-3</v>
      </c>
      <c r="L60" s="32">
        <f>IFERROR(('2a) logm_x(t)'!L59-'2a) logm_x(t)'!K59-'2a)answer'!$C59)^2,"")</f>
        <v>3.3870622903457492E-4</v>
      </c>
      <c r="M60" s="32">
        <f>IFERROR(('2a) logm_x(t)'!M59-'2a) logm_x(t)'!L59-'2a)answer'!$C59)^2,"")</f>
        <v>1.294310815352607E-3</v>
      </c>
      <c r="N60" s="32">
        <f>IFERROR(('2a) logm_x(t)'!N59-'2a) logm_x(t)'!M59-'2a)answer'!$C59)^2,"")</f>
        <v>9.4919279399667665E-6</v>
      </c>
      <c r="O60" s="32">
        <f>IFERROR(('2a) logm_x(t)'!O59-'2a) logm_x(t)'!N59-'2a)answer'!$C59)^2,"")</f>
        <v>5.3619245700126071E-3</v>
      </c>
      <c r="P60" s="32">
        <f>IFERROR(('2a) logm_x(t)'!P59-'2a) logm_x(t)'!O59-'2a)answer'!$C59)^2,"")</f>
        <v>5.7362813317987107E-4</v>
      </c>
      <c r="Q60" s="32">
        <f>IFERROR(('2a) logm_x(t)'!Q59-'2a) logm_x(t)'!P59-'2a)answer'!$C59)^2,"")</f>
        <v>2.1018543529734759E-4</v>
      </c>
      <c r="R60" s="32">
        <f>IFERROR(('2a) logm_x(t)'!R59-'2a) logm_x(t)'!Q59-'2a)answer'!$C59)^2,"")</f>
        <v>4.95097738411923E-3</v>
      </c>
      <c r="S60" s="32">
        <f>IFERROR(('2a) logm_x(t)'!S59-'2a) logm_x(t)'!R59-'2a)answer'!$C59)^2,"")</f>
        <v>2.4655046473552994E-3</v>
      </c>
      <c r="T60" s="32">
        <f>IFERROR(('2a) logm_x(t)'!T59-'2a) logm_x(t)'!S59-'2a)answer'!$C59)^2,"")</f>
        <v>2.6234482145565015E-3</v>
      </c>
      <c r="U60" s="32">
        <f>IFERROR(('2a) logm_x(t)'!U59-'2a) logm_x(t)'!T59-'2a)answer'!$C59)^2,"")</f>
        <v>3.1490107340136999E-3</v>
      </c>
      <c r="V60" s="32">
        <f>IFERROR(('2a) logm_x(t)'!V59-'2a) logm_x(t)'!U59-'2a)answer'!$C59)^2,"")</f>
        <v>3.9452141310665654E-3</v>
      </c>
      <c r="W60" s="32">
        <f>IFERROR(('2a) logm_x(t)'!W59-'2a) logm_x(t)'!V59-'2a)answer'!$C59)^2,"")</f>
        <v>2.2127530159328852E-3</v>
      </c>
      <c r="X60" s="32">
        <f>IFERROR(('2a) logm_x(t)'!X59-'2a) logm_x(t)'!W59-'2a)answer'!$C59)^2,"")</f>
        <v>1.7247246576992019E-3</v>
      </c>
      <c r="Y60" s="32">
        <f>IFERROR(('2a) logm_x(t)'!Y59-'2a) logm_x(t)'!X59-'2a)answer'!$C59)^2,"")</f>
        <v>9.1509683360886955E-5</v>
      </c>
      <c r="Z60" s="32">
        <f>IFERROR(('2a) logm_x(t)'!Z59-'2a) logm_x(t)'!Y59-'2a)answer'!$C59)^2,"")</f>
        <v>2.3345699881973862E-3</v>
      </c>
      <c r="AA60" s="32">
        <f>IFERROR(('2a) logm_x(t)'!AA59-'2a) logm_x(t)'!Z59-'2a)answer'!$C59)^2,"")</f>
        <v>4.3614715404496256E-3</v>
      </c>
      <c r="AB60" s="32">
        <f>IFERROR(('2a) logm_x(t)'!AB59-'2a) logm_x(t)'!AA59-'2a)answer'!$C59)^2,"")</f>
        <v>2.5849006272401045E-4</v>
      </c>
      <c r="AC60" s="32">
        <f>IFERROR(('2a) logm_x(t)'!AC59-'2a) logm_x(t)'!AB59-'2a)answer'!$C59)^2,"")</f>
        <v>5.2056985933787436E-3</v>
      </c>
      <c r="AD60" s="32">
        <f>IFERROR(('2a) logm_x(t)'!AD59-'2a) logm_x(t)'!AC59-'2a)answer'!$C59)^2,"")</f>
        <v>9.3771526368360608E-4</v>
      </c>
      <c r="AE60" s="32">
        <f>IFERROR(('2a) logm_x(t)'!AE59-'2a) logm_x(t)'!AD59-'2a)answer'!$C59)^2,"")</f>
        <v>2.7512602000762843E-3</v>
      </c>
      <c r="AF60" s="32">
        <f>IFERROR(('2a) logm_x(t)'!AF59-'2a) logm_x(t)'!AE59-'2a)answer'!$C59)^2,"")</f>
        <v>1.4593947686247053E-2</v>
      </c>
      <c r="AG60" s="32">
        <f>IFERROR(('2a) logm_x(t)'!AG59-'2a) logm_x(t)'!AF59-'2a)answer'!$C59)^2,"")</f>
        <v>1.4747708766458929E-4</v>
      </c>
      <c r="AH60" s="32">
        <f>IFERROR(('2a) logm_x(t)'!AH59-'2a) logm_x(t)'!AG59-'2a)answer'!$C59)^2,"")</f>
        <v>1.0952683424792629E-2</v>
      </c>
      <c r="AI60" s="32">
        <f>IFERROR(('2a) logm_x(t)'!AI59-'2a) logm_x(t)'!AH59-'2a)answer'!$C59)^2,"")</f>
        <v>1.3971500241250164E-3</v>
      </c>
      <c r="AJ60" s="32">
        <f>IFERROR(('2a) logm_x(t)'!AJ59-'2a) logm_x(t)'!AI59-'2a)answer'!$C59)^2,"")</f>
        <v>1.3376356626260931E-2</v>
      </c>
      <c r="AK60" s="32">
        <f>IFERROR(('2a) logm_x(t)'!AK59-'2a) logm_x(t)'!AJ59-'2a)answer'!$C59)^2,"")</f>
        <v>2.1412232465367002E-4</v>
      </c>
      <c r="AL60" s="32">
        <f>IFERROR(('2a) logm_x(t)'!AL59-'2a) logm_x(t)'!AK59-'2a)answer'!$C59)^2,"")</f>
        <v>3.1695984386056319E-3</v>
      </c>
      <c r="AM60" s="32">
        <f>IFERROR(('2a) logm_x(t)'!AM59-'2a) logm_x(t)'!AL59-'2a)answer'!$C59)^2,"")</f>
        <v>5.3697920757864802E-2</v>
      </c>
      <c r="AN60" s="32">
        <f>IFERROR(('2a) logm_x(t)'!AN59-'2a) logm_x(t)'!AM59-'2a)answer'!$C59)^2,"")</f>
        <v>1.1129245627917051E-2</v>
      </c>
      <c r="AO60" s="32">
        <f>IFERROR(('2a) logm_x(t)'!AO59-'2a) logm_x(t)'!AN59-'2a)answer'!$C59)^2,"")</f>
        <v>4.7574610643945662E-3</v>
      </c>
      <c r="AP60" s="32">
        <f>IFERROR(('2a) logm_x(t)'!AP59-'2a) logm_x(t)'!AO59-'2a)answer'!$C59)^2,"")</f>
        <v>2.595699794715506E-3</v>
      </c>
      <c r="AQ60" s="32">
        <f>IFERROR(('2a) logm_x(t)'!AQ59-'2a) logm_x(t)'!AP59-'2a)answer'!$C59)^2,"")</f>
        <v>1.2313341063945179E-2</v>
      </c>
      <c r="AR60" s="32">
        <f>IFERROR(('2a) logm_x(t)'!AR59-'2a) logm_x(t)'!AQ59-'2a)answer'!$C59)^2,"")</f>
        <v>1.7119487591786507E-6</v>
      </c>
      <c r="AS60" s="32">
        <f>IFERROR(('2a) logm_x(t)'!AS59-'2a) logm_x(t)'!AR59-'2a)answer'!$C59)^2,"")</f>
        <v>1.9864834152027938E-3</v>
      </c>
      <c r="AT60" s="32">
        <f>IFERROR(('2a) logm_x(t)'!AT59-'2a) logm_x(t)'!AS59-'2a)answer'!$C59)^2,"")</f>
        <v>1.3062220657848442E-2</v>
      </c>
      <c r="AU60" s="32">
        <f>IFERROR(('2a) logm_x(t)'!AU59-'2a) logm_x(t)'!AT59-'2a)answer'!$C59)^2,"")</f>
        <v>1.4982880000885802E-2</v>
      </c>
      <c r="AV60" s="32">
        <f>IFERROR(('2a) logm_x(t)'!AV59-'2a) logm_x(t)'!AU59-'2a)answer'!$C59)^2,"")</f>
        <v>1.0989119432407561E-3</v>
      </c>
      <c r="AW60" s="32">
        <f>IFERROR(('2a) logm_x(t)'!AW59-'2a) logm_x(t)'!AV59-'2a)answer'!$C59)^2,"")</f>
        <v>1.1187194460703085E-3</v>
      </c>
      <c r="AX60" s="32">
        <f>IFERROR(('2a) logm_x(t)'!AX59-'2a) logm_x(t)'!AW59-'2a)answer'!$C59)^2,"")</f>
        <v>4.3675552110130381E-4</v>
      </c>
      <c r="AY60" s="32">
        <f>IFERROR(('2a) logm_x(t)'!AY59-'2a) logm_x(t)'!AX59-'2a)answer'!$C59)^2,"")</f>
        <v>7.3026437460180019E-3</v>
      </c>
      <c r="AZ60" s="32">
        <f>IFERROR(('2a) logm_x(t)'!AZ59-'2a) logm_x(t)'!AY59-'2a)answer'!$C59)^2,"")</f>
        <v>8.7853440294609585E-3</v>
      </c>
      <c r="BA60" s="32">
        <f>IFERROR(('2a) logm_x(t)'!BA59-'2a) logm_x(t)'!AZ59-'2a)answer'!$C59)^2,"")</f>
        <v>7.4806552259947722E-5</v>
      </c>
      <c r="BB60" s="32">
        <f>IFERROR(('2a) logm_x(t)'!BB59-'2a) logm_x(t)'!BA59-'2a)answer'!$C59)^2,"")</f>
        <v>6.3052545207960293E-7</v>
      </c>
      <c r="BC60" s="32">
        <f>IFERROR(('2a) logm_x(t)'!BC59-'2a) logm_x(t)'!BB59-'2a)answer'!$C59)^2,"")</f>
        <v>1.1243187380285641E-3</v>
      </c>
      <c r="BD60" s="32">
        <f>IFERROR(('2a) logm_x(t)'!BD59-'2a) logm_x(t)'!BC59-'2a)answer'!$C59)^2,"")</f>
        <v>3.6099860301515812E-3</v>
      </c>
      <c r="BE60" s="32">
        <f>IFERROR(('2a) logm_x(t)'!BE59-'2a) logm_x(t)'!BD59-'2a)answer'!$C59)^2,"")</f>
        <v>2.525473662849912E-3</v>
      </c>
      <c r="BF60" s="32">
        <f>IFERROR(('2a) logm_x(t)'!BF59-'2a) logm_x(t)'!BE59-'2a)answer'!$C59)^2,"")</f>
        <v>6.2811885159674483E-4</v>
      </c>
      <c r="BG60" s="32">
        <f>IFERROR(('2a) logm_x(t)'!BG59-'2a) logm_x(t)'!BF59-'2a)answer'!$C59)^2,"")</f>
        <v>2.2983202788409108E-3</v>
      </c>
      <c r="BH60" s="32">
        <f>IFERROR(('2a) logm_x(t)'!BH59-'2a) logm_x(t)'!BG59-'2a)answer'!$C59)^2,"")</f>
        <v>1.2247027406923883E-4</v>
      </c>
      <c r="BI60" s="32">
        <f>IFERROR(('2a) logm_x(t)'!BI59-'2a) logm_x(t)'!BH59-'2a)answer'!$C59)^2,"")</f>
        <v>2.2897442179636109E-3</v>
      </c>
      <c r="BJ60" s="32">
        <f>IFERROR(('2a) logm_x(t)'!BJ59-'2a) logm_x(t)'!BI59-'2a)answer'!$C59)^2,"")</f>
        <v>1.3526048357262403E-3</v>
      </c>
      <c r="BK60" s="32">
        <f>IFERROR(('2a) logm_x(t)'!BK59-'2a) logm_x(t)'!BJ59-'2a)answer'!$C59)^2,"")</f>
        <v>2.236670513957239E-4</v>
      </c>
      <c r="BL60" s="32">
        <f>IFERROR(('2a) logm_x(t)'!BL59-'2a) logm_x(t)'!BK59-'2a)answer'!$C59)^2,"")</f>
        <v>7.6234111846699884E-4</v>
      </c>
      <c r="BM60" s="32">
        <f>IFERROR(('2a) logm_x(t)'!BM59-'2a) logm_x(t)'!BL59-'2a)answer'!$C59)^2,"")</f>
        <v>9.3841528702536794E-4</v>
      </c>
      <c r="BN60" s="32">
        <f>IFERROR(('2a) logm_x(t)'!BN59-'2a) logm_x(t)'!BM59-'2a)answer'!$C59)^2,"")</f>
        <v>1.4155537427507003E-2</v>
      </c>
      <c r="BO60" s="32">
        <f>IFERROR(('2a) logm_x(t)'!BO59-'2a) logm_x(t)'!BN59-'2a)answer'!$C59)^2,"")</f>
        <v>2.79715645284443E-4</v>
      </c>
      <c r="BP60" s="32">
        <f>IFERROR(('2a) logm_x(t)'!BP59-'2a) logm_x(t)'!BO59-'2a)answer'!$C59)^2,"")</f>
        <v>2.2776907400153122E-3</v>
      </c>
      <c r="BQ60" s="32">
        <f>IFERROR(('2a) logm_x(t)'!BQ59-'2a) logm_x(t)'!BP59-'2a)answer'!$C59)^2,"")</f>
        <v>2.0548195190055095E-2</v>
      </c>
      <c r="BR60" s="32">
        <f>IFERROR(('2a) logm_x(t)'!BR59-'2a) logm_x(t)'!BQ59-'2a)answer'!$C59)^2,"")</f>
        <v>2.8479113339712316E-3</v>
      </c>
      <c r="BS60" s="32">
        <f>IFERROR(('2a) logm_x(t)'!BS59-'2a) logm_x(t)'!BR59-'2a)answer'!$C59)^2,"")</f>
        <v>1.2250445321058386E-5</v>
      </c>
      <c r="BT60" s="32">
        <f>IFERROR(('2a) logm_x(t)'!BT59-'2a) logm_x(t)'!BS59-'2a)answer'!$C59)^2,"")</f>
        <v>4.2792094508408646E-3</v>
      </c>
      <c r="BU60" s="32">
        <f>IFERROR(('2a) logm_x(t)'!BU59-'2a) logm_x(t)'!BT59-'2a)answer'!$C59)^2,"")</f>
        <v>2.6105666225401092E-4</v>
      </c>
      <c r="BV60" s="32">
        <f>IFERROR(('2a) logm_x(t)'!BV59-'2a) logm_x(t)'!BU59-'2a)answer'!$C59)^2,"")</f>
        <v>3.9797247400607839E-3</v>
      </c>
      <c r="BW60" s="32">
        <f>IFERROR(('2a) logm_x(t)'!BW59-'2a) logm_x(t)'!BV59-'2a)answer'!$C59)^2,"")</f>
        <v>2.0463341168129977E-4</v>
      </c>
      <c r="BX60" s="32">
        <f>IFERROR(('2a) logm_x(t)'!BX59-'2a) logm_x(t)'!BW59-'2a)answer'!$C59)^2,"")</f>
        <v>1.4146394050052762E-4</v>
      </c>
      <c r="BY60" s="32">
        <f>IFERROR(('2a) logm_x(t)'!BY59-'2a) logm_x(t)'!BX59-'2a)answer'!$C59)^2,"")</f>
        <v>1.3017087936811568E-3</v>
      </c>
      <c r="BZ60" s="32">
        <f>IFERROR(('2a) logm_x(t)'!BZ59-'2a) logm_x(t)'!BY59-'2a)answer'!$C59)^2,"")</f>
        <v>1.2197234951930891E-2</v>
      </c>
      <c r="CA60" s="32">
        <f>IFERROR(('2a) logm_x(t)'!CA59-'2a) logm_x(t)'!BZ59-'2a)answer'!$C59)^2,"")</f>
        <v>8.6129609278956208E-3</v>
      </c>
      <c r="CB60" s="32">
        <f>IFERROR(('2a) logm_x(t)'!CB59-'2a) logm_x(t)'!CA59-'2a)answer'!$C59)^2,"")</f>
        <v>9.1973658749816152E-5</v>
      </c>
      <c r="CC60" s="32">
        <f>IFERROR(('2a) logm_x(t)'!CC59-'2a) logm_x(t)'!CB59-'2a)answer'!$C59)^2,"")</f>
        <v>1.644870576409584E-2</v>
      </c>
      <c r="CD60" s="32">
        <f>IFERROR(('2a) logm_x(t)'!CD59-'2a) logm_x(t)'!CC59-'2a)answer'!$C59)^2,"")</f>
        <v>1.307868245502437E-2</v>
      </c>
      <c r="CE60" s="32">
        <f>IFERROR(('2a) logm_x(t)'!CE59-'2a) logm_x(t)'!CD59-'2a)answer'!$C59)^2,"")</f>
        <v>2.3801802986373098E-2</v>
      </c>
      <c r="CF60" s="32">
        <f>IFERROR(('2a) logm_x(t)'!CF59-'2a) logm_x(t)'!CE59-'2a)answer'!$C59)^2,"")</f>
        <v>6.1715485251961529E-3</v>
      </c>
      <c r="CG60" s="32">
        <f>IFERROR(('2a) logm_x(t)'!CG59-'2a) logm_x(t)'!CF59-'2a)answer'!$C59)^2,"")</f>
        <v>3.4813695570996227E-3</v>
      </c>
      <c r="CH60" s="32">
        <f>IFERROR(('2a) logm_x(t)'!CH59-'2a) logm_x(t)'!CG59-'2a)answer'!$C59)^2,"")</f>
        <v>7.9125407369219712E-4</v>
      </c>
      <c r="CI60" s="32">
        <f>IFERROR(('2a) logm_x(t)'!CI59-'2a) logm_x(t)'!CH59-'2a)answer'!$C59)^2,"")</f>
        <v>4.1510988001209188E-4</v>
      </c>
      <c r="CJ60" s="32">
        <f>IFERROR(('2a) logm_x(t)'!CJ59-'2a) logm_x(t)'!CI59-'2a)answer'!$C59)^2,"")</f>
        <v>1.9411868207162258E-2</v>
      </c>
      <c r="CK60" s="32">
        <f>IFERROR(('2a) logm_x(t)'!CK59-'2a) logm_x(t)'!CJ59-'2a)answer'!$C59)^2,"")</f>
        <v>2.4637600860653435E-4</v>
      </c>
      <c r="CL60" s="32">
        <f>IFERROR(('2a) logm_x(t)'!CL59-'2a) logm_x(t)'!CK59-'2a)answer'!$C59)^2,"")</f>
        <v>4.1158277596553836E-3</v>
      </c>
      <c r="CM60" s="32">
        <f>IFERROR(('2a) logm_x(t)'!CM59-'2a) logm_x(t)'!CL59-'2a)answer'!$C59)^2,"")</f>
        <v>1.1656484855622939E-5</v>
      </c>
      <c r="CN60" s="32">
        <f>IFERROR(('2a) logm_x(t)'!CN59-'2a) logm_x(t)'!CM59-'2a)answer'!$C59)^2,"")</f>
        <v>3.926364824784004E-3</v>
      </c>
      <c r="CT60" s="31">
        <f t="shared" si="4"/>
        <v>56</v>
      </c>
      <c r="CU60" s="32">
        <f>('2a) logm_x(t)'!C59-'2a) logm_x(t)'!B59-'2a)answer'!$C59)/$CP$5</f>
        <v>-0.86547936443185292</v>
      </c>
      <c r="CV60" s="32">
        <f>('2a) logm_x(t)'!D59-'2a) logm_x(t)'!C59-'2a)answer'!$C59)/$CP$5</f>
        <v>0.24346169231519207</v>
      </c>
      <c r="CW60" s="32">
        <f>('2a) logm_x(t)'!E59-'2a) logm_x(t)'!D59-'2a)answer'!$C59)/$CP$5</f>
        <v>0.76926855030858421</v>
      </c>
      <c r="CX60" s="32">
        <f>('2a) logm_x(t)'!F59-'2a) logm_x(t)'!E59-'2a)answer'!$C59)/$CP$5</f>
        <v>-0.5372947008204827</v>
      </c>
      <c r="CY60" s="32">
        <f>('2a) logm_x(t)'!G59-'2a) logm_x(t)'!F59-'2a)answer'!$C59)/$CP$5</f>
        <v>0.72990383043418172</v>
      </c>
      <c r="CZ60" s="32">
        <f>('2a) logm_x(t)'!H59-'2a) logm_x(t)'!G59-'2a)answer'!$C59)/$CP$5</f>
        <v>-8.8072663536805221E-2</v>
      </c>
      <c r="DA60" s="32">
        <f>('2a) logm_x(t)'!I59-'2a) logm_x(t)'!H59-'2a)answer'!$C59)/$CP$5</f>
        <v>-0.63167714933803887</v>
      </c>
      <c r="DB60" s="32">
        <f>('2a) logm_x(t)'!J59-'2a) logm_x(t)'!I59-'2a)answer'!$C59)/$CP$5</f>
        <v>0.70473408544627469</v>
      </c>
      <c r="DC60" s="32">
        <f>('2a) logm_x(t)'!K59-'2a) logm_x(t)'!J59-'2a)answer'!$C59)/$CP$5</f>
        <v>-0.38660544601904334</v>
      </c>
      <c r="DD60" s="32">
        <f>('2a) logm_x(t)'!L59-'2a) logm_x(t)'!K59-'2a)answer'!$C59)/$CP$5</f>
        <v>0.13185717449724318</v>
      </c>
      <c r="DE60" s="32">
        <f>('2a) logm_x(t)'!M59-'2a) logm_x(t)'!L59-'2a)answer'!$C59)/$CP$5</f>
        <v>0.25775759057947667</v>
      </c>
      <c r="DF60" s="32">
        <f>('2a) logm_x(t)'!N59-'2a) logm_x(t)'!M59-'2a)answer'!$C59)/$CP$5</f>
        <v>-2.2073407942759235E-2</v>
      </c>
      <c r="DG60" s="32">
        <f>('2a) logm_x(t)'!O59-'2a) logm_x(t)'!N59-'2a)answer'!$C59)/$CP$5</f>
        <v>0.5246292778166266</v>
      </c>
      <c r="DH60" s="32">
        <f>('2a) logm_x(t)'!P59-'2a) logm_x(t)'!O59-'2a)answer'!$C59)/$CP$5</f>
        <v>0.17159609278190094</v>
      </c>
      <c r="DI60" s="32">
        <f>('2a) logm_x(t)'!Q59-'2a) logm_x(t)'!P59-'2a)answer'!$C59)/$CP$5</f>
        <v>-0.10387080146260155</v>
      </c>
      <c r="DJ60" s="32">
        <f>('2a) logm_x(t)'!R59-'2a) logm_x(t)'!Q59-'2a)answer'!$C59)/$CP$5</f>
        <v>-0.50412431468505292</v>
      </c>
      <c r="DK60" s="32">
        <f>('2a) logm_x(t)'!S59-'2a) logm_x(t)'!R59-'2a)answer'!$C59)/$CP$5</f>
        <v>0.35575014529255222</v>
      </c>
      <c r="DL60" s="32">
        <f>('2a) logm_x(t)'!T59-'2a) logm_x(t)'!S59-'2a)answer'!$C59)/$CP$5</f>
        <v>0.36696819126858427</v>
      </c>
      <c r="DM60" s="32">
        <f>('2a) logm_x(t)'!U59-'2a) logm_x(t)'!T59-'2a)answer'!$C59)/$CP$5</f>
        <v>-0.4020492385098175</v>
      </c>
      <c r="DN60" s="32">
        <f>('2a) logm_x(t)'!V59-'2a) logm_x(t)'!U59-'2a)answer'!$C59)/$CP$5</f>
        <v>0.45001549051069928</v>
      </c>
      <c r="DO60" s="32">
        <f>('2a) logm_x(t)'!W59-'2a) logm_x(t)'!V59-'2a)answer'!$C59)/$CP$5</f>
        <v>0.3370223046230198</v>
      </c>
      <c r="DP60" s="32">
        <f>('2a) logm_x(t)'!X59-'2a) logm_x(t)'!W59-'2a)answer'!$C59)/$CP$5</f>
        <v>-0.29754459088250623</v>
      </c>
      <c r="DQ60" s="32">
        <f>('2a) logm_x(t)'!Y59-'2a) logm_x(t)'!X59-'2a)answer'!$C59)/$CP$5</f>
        <v>-6.8537096125093872E-2</v>
      </c>
      <c r="DR60" s="32">
        <f>('2a) logm_x(t)'!Z59-'2a) logm_x(t)'!Y59-'2a)answer'!$C59)/$CP$5</f>
        <v>-0.34617493751170964</v>
      </c>
      <c r="DS60" s="32">
        <f>('2a) logm_x(t)'!AA59-'2a) logm_x(t)'!Z59-'2a)answer'!$C59)/$CP$5</f>
        <v>0.47316073185340696</v>
      </c>
      <c r="DT60" s="32">
        <f>('2a) logm_x(t)'!AB59-'2a) logm_x(t)'!AA59-'2a)answer'!$C59)/$CP$5</f>
        <v>0.11518981992396188</v>
      </c>
      <c r="DU60" s="32">
        <f>('2a) logm_x(t)'!AC59-'2a) logm_x(t)'!AB59-'2a)answer'!$C59)/$CP$5</f>
        <v>0.51692993547946609</v>
      </c>
      <c r="DV60" s="32">
        <f>('2a) logm_x(t)'!AD59-'2a) logm_x(t)'!AC59-'2a)answer'!$C59)/$CP$5</f>
        <v>0.21939547498172698</v>
      </c>
      <c r="DW60" s="32">
        <f>('2a) logm_x(t)'!AE59-'2a) logm_x(t)'!AD59-'2a)answer'!$C59)/$CP$5</f>
        <v>-0.37580106472845676</v>
      </c>
      <c r="DX60" s="32">
        <f>('2a) logm_x(t)'!AF59-'2a) logm_x(t)'!AE59-'2a)answer'!$C59)/$CP$5</f>
        <v>0.86552290603171966</v>
      </c>
      <c r="DY60" s="32">
        <f>('2a) logm_x(t)'!AG59-'2a) logm_x(t)'!AF59-'2a)answer'!$C59)/$CP$5</f>
        <v>8.7007051143482408E-2</v>
      </c>
      <c r="DZ60" s="32">
        <f>('2a) logm_x(t)'!AH59-'2a) logm_x(t)'!AG59-'2a)answer'!$C59)/$CP$5</f>
        <v>-0.74981209376793934</v>
      </c>
      <c r="EA60" s="32">
        <f>('2a) logm_x(t)'!AI59-'2a) logm_x(t)'!AH59-'2a)answer'!$C59)/$CP$5</f>
        <v>-0.26780192513205553</v>
      </c>
      <c r="EB60" s="32">
        <f>('2a) logm_x(t)'!AJ59-'2a) logm_x(t)'!AI59-'2a)answer'!$C59)/$CP$5</f>
        <v>0.82863084002250087</v>
      </c>
      <c r="EC60" s="32">
        <f>('2a) logm_x(t)'!AK59-'2a) logm_x(t)'!AJ59-'2a)answer'!$C59)/$CP$5</f>
        <v>0.10483906721553202</v>
      </c>
      <c r="ED60" s="32">
        <f>('2a) logm_x(t)'!AL59-'2a) logm_x(t)'!AK59-'2a)answer'!$C59)/$CP$5</f>
        <v>0.40336136267260803</v>
      </c>
      <c r="EE60" s="32">
        <f>('2a) logm_x(t)'!AM59-'2a) logm_x(t)'!AL59-'2a)answer'!$C59)/$CP$5</f>
        <v>-1.6602401343752287</v>
      </c>
      <c r="EF60" s="32">
        <f>('2a) logm_x(t)'!AN59-'2a) logm_x(t)'!AM59-'2a)answer'!$C59)/$CP$5</f>
        <v>0.75583158630691982</v>
      </c>
      <c r="EG60" s="32">
        <f>('2a) logm_x(t)'!AO59-'2a) logm_x(t)'!AN59-'2a)answer'!$C59)/$CP$5</f>
        <v>0.49417388917002664</v>
      </c>
      <c r="EH60" s="32">
        <f>('2a) logm_x(t)'!AP59-'2a) logm_x(t)'!AO59-'2a)answer'!$C59)/$CP$5</f>
        <v>-0.36502230631298344</v>
      </c>
      <c r="EI60" s="32">
        <f>('2a) logm_x(t)'!AQ59-'2a) logm_x(t)'!AP59-'2a)answer'!$C59)/$CP$5</f>
        <v>0.79502379619575636</v>
      </c>
      <c r="EJ60" s="32">
        <f>('2a) logm_x(t)'!AR59-'2a) logm_x(t)'!AQ59-'2a)answer'!$C59)/$CP$5</f>
        <v>9.3742720750699289E-3</v>
      </c>
      <c r="EK60" s="32">
        <f>('2a) logm_x(t)'!AS59-'2a) logm_x(t)'!AR59-'2a)answer'!$C59)/$CP$5</f>
        <v>0.31932626784350437</v>
      </c>
      <c r="EL60" s="32">
        <f>('2a) logm_x(t)'!AT59-'2a) logm_x(t)'!AS59-'2a)answer'!$C59)/$CP$5</f>
        <v>-0.81884307656589383</v>
      </c>
      <c r="EM60" s="32">
        <f>('2a) logm_x(t)'!AU59-'2a) logm_x(t)'!AT59-'2a)answer'!$C59)/$CP$5</f>
        <v>0.87698027228037401</v>
      </c>
      <c r="EN60" s="32">
        <f>('2a) logm_x(t)'!AV59-'2a) logm_x(t)'!AU59-'2a)answer'!$C59)/$CP$5</f>
        <v>0.23750547205723674</v>
      </c>
      <c r="EO60" s="32">
        <f>('2a) logm_x(t)'!AW59-'2a) logm_x(t)'!AV59-'2a)answer'!$C59)/$CP$5</f>
        <v>-0.23963638915041119</v>
      </c>
      <c r="EP60" s="32">
        <f>('2a) logm_x(t)'!AX59-'2a) logm_x(t)'!AW59-'2a)answer'!$C59)/$CP$5</f>
        <v>0.14973087937531351</v>
      </c>
      <c r="EQ60" s="32">
        <f>('2a) logm_x(t)'!AY59-'2a) logm_x(t)'!AX59-'2a)answer'!$C59)/$CP$5</f>
        <v>0.61225484507315264</v>
      </c>
      <c r="ER60" s="32">
        <f>('2a) logm_x(t)'!AZ59-'2a) logm_x(t)'!AY59-'2a)answer'!$C59)/$CP$5</f>
        <v>-0.67153949512613487</v>
      </c>
      <c r="ES60" s="32">
        <f>('2a) logm_x(t)'!BA59-'2a) logm_x(t)'!AZ59-'2a)answer'!$C59)/$CP$5</f>
        <v>-6.1967217126148479E-2</v>
      </c>
      <c r="ET60" s="32">
        <f>('2a) logm_x(t)'!BB59-'2a) logm_x(t)'!BA59-'2a)answer'!$C59)/$CP$5</f>
        <v>-5.689098910684259E-3</v>
      </c>
      <c r="EU60" s="32">
        <f>('2a) logm_x(t)'!BC59-'2a) logm_x(t)'!BB59-'2a)answer'!$C59)/$CP$5</f>
        <v>0.24023534152838844</v>
      </c>
      <c r="EV60" s="32">
        <f>('2a) logm_x(t)'!BD59-'2a) logm_x(t)'!BC59-'2a)answer'!$C59)/$CP$5</f>
        <v>-0.43047202572023185</v>
      </c>
      <c r="EW60" s="32">
        <f>('2a) logm_x(t)'!BE59-'2a) logm_x(t)'!BD59-'2a)answer'!$C59)/$CP$5</f>
        <v>0.36005064667221814</v>
      </c>
      <c r="EX60" s="32">
        <f>('2a) logm_x(t)'!BF59-'2a) logm_x(t)'!BE59-'2a)answer'!$C59)/$CP$5</f>
        <v>-0.17956144322074913</v>
      </c>
      <c r="EY60" s="32">
        <f>('2a) logm_x(t)'!BG59-'2a) logm_x(t)'!BF59-'2a)answer'!$C59)/$CP$5</f>
        <v>-0.34347683142864471</v>
      </c>
      <c r="EZ60" s="32">
        <f>('2a) logm_x(t)'!BH59-'2a) logm_x(t)'!BG59-'2a)answer'!$C59)/$CP$5</f>
        <v>-7.9288010062305805E-2</v>
      </c>
      <c r="FA60" s="32">
        <f>('2a) logm_x(t)'!BI59-'2a) logm_x(t)'!BH59-'2a)answer'!$C59)/$CP$5</f>
        <v>-0.3428353996636801</v>
      </c>
      <c r="FB60" s="32">
        <f>('2a) logm_x(t)'!BJ59-'2a) logm_x(t)'!BI59-'2a)answer'!$C59)/$CP$5</f>
        <v>0.26349819298279648</v>
      </c>
      <c r="FC60" s="32">
        <f>('2a) logm_x(t)'!BK59-'2a) logm_x(t)'!BJ59-'2a)answer'!$C59)/$CP$5</f>
        <v>-0.10715024776911368</v>
      </c>
      <c r="FD60" s="32">
        <f>('2a) logm_x(t)'!BL59-'2a) logm_x(t)'!BK59-'2a)answer'!$C59)/$CP$5</f>
        <v>-0.19781847333691058</v>
      </c>
      <c r="FE60" s="32">
        <f>('2a) logm_x(t)'!BM59-'2a) logm_x(t)'!BL59-'2a)answer'!$C59)/$CP$5</f>
        <v>0.21947735127573592</v>
      </c>
      <c r="FF60" s="32">
        <f>('2a) logm_x(t)'!BN59-'2a) logm_x(t)'!BM59-'2a)answer'!$C59)/$CP$5</f>
        <v>-0.85242338329343503</v>
      </c>
      <c r="FG60" s="32">
        <f>('2a) logm_x(t)'!BO59-'2a) logm_x(t)'!BN59-'2a)answer'!$C59)/$CP$5</f>
        <v>-0.11982585942669592</v>
      </c>
      <c r="FH60" s="32">
        <f>('2a) logm_x(t)'!BP59-'2a) logm_x(t)'!BO59-'2a)answer'!$C59)/$CP$5</f>
        <v>0.34193184642788321</v>
      </c>
      <c r="FI60" s="32">
        <f>('2a) logm_x(t)'!BQ59-'2a) logm_x(t)'!BP59-'2a)answer'!$C59)/$CP$5</f>
        <v>-1.0270202685871108</v>
      </c>
      <c r="FJ60" s="32">
        <f>('2a) logm_x(t)'!BR59-'2a) logm_x(t)'!BQ59-'2a)answer'!$C59)/$CP$5</f>
        <v>0.38234499133932365</v>
      </c>
      <c r="FK60" s="32">
        <f>('2a) logm_x(t)'!BS59-'2a) logm_x(t)'!BR59-'2a)answer'!$C59)/$CP$5</f>
        <v>2.507656876013065E-2</v>
      </c>
      <c r="FL60" s="32">
        <f>('2a) logm_x(t)'!BT59-'2a) logm_x(t)'!BS59-'2a)answer'!$C59)/$CP$5</f>
        <v>-0.46867732813667357</v>
      </c>
      <c r="FM60" s="32">
        <f>('2a) logm_x(t)'!BU59-'2a) logm_x(t)'!BT59-'2a)answer'!$C59)/$CP$5</f>
        <v>-0.11576027875154858</v>
      </c>
      <c r="FN60" s="32">
        <f>('2a) logm_x(t)'!BV59-'2a) logm_x(t)'!BU59-'2a)answer'!$C59)/$CP$5</f>
        <v>-0.45197945154824531</v>
      </c>
      <c r="FO60" s="32">
        <f>('2a) logm_x(t)'!BW59-'2a) logm_x(t)'!BV59-'2a)answer'!$C59)/$CP$5</f>
        <v>0.10248975285053645</v>
      </c>
      <c r="FP60" s="32">
        <f>('2a) logm_x(t)'!BX59-'2a) logm_x(t)'!BW59-'2a)answer'!$C59)/$CP$5</f>
        <v>8.5214803918251383E-2</v>
      </c>
      <c r="FQ60" s="32">
        <f>('2a) logm_x(t)'!BY59-'2a) logm_x(t)'!BX59-'2a)answer'!$C59)/$CP$5</f>
        <v>-0.25849318205358279</v>
      </c>
      <c r="FR60" s="32">
        <f>('2a) logm_x(t)'!BZ59-'2a) logm_x(t)'!BY59-'2a)answer'!$C59)/$CP$5</f>
        <v>-0.79126666191420059</v>
      </c>
      <c r="FS60" s="32">
        <f>('2a) logm_x(t)'!CA59-'2a) logm_x(t)'!BZ59-'2a)answer'!$C59)/$CP$5</f>
        <v>0.66491849302055239</v>
      </c>
      <c r="FT60" s="32">
        <f>('2a) logm_x(t)'!CB59-'2a) logm_x(t)'!CA59-'2a)answer'!$C59)/$CP$5</f>
        <v>-6.8710625957006347E-2</v>
      </c>
      <c r="FU60" s="32">
        <f>('2a) logm_x(t)'!CC59-'2a) logm_x(t)'!CB59-'2a)answer'!$C59)/$CP$5</f>
        <v>-0.91887839290714302</v>
      </c>
      <c r="FV60" s="32">
        <f>('2a) logm_x(t)'!CD59-'2a) logm_x(t)'!CC59-'2a)answer'!$C59)/$CP$5</f>
        <v>0.81935889178263155</v>
      </c>
      <c r="FW60" s="32">
        <f>('2a) logm_x(t)'!CE59-'2a) logm_x(t)'!CD59-'2a)answer'!$C59)/$CP$5</f>
        <v>-1.1053430920841119</v>
      </c>
      <c r="FX60" s="32">
        <f>('2a) logm_x(t)'!CF59-'2a) logm_x(t)'!CE59-'2a)answer'!$C59)/$CP$5</f>
        <v>0.56284556377061545</v>
      </c>
      <c r="FY60" s="32">
        <f>('2a) logm_x(t)'!CG59-'2a) logm_x(t)'!CF59-'2a)answer'!$C59)/$CP$5</f>
        <v>-0.4227340564593724</v>
      </c>
      <c r="FZ60" s="32">
        <f>('2a) logm_x(t)'!CH59-'2a) logm_x(t)'!CG59-'2a)answer'!$C59)/$CP$5</f>
        <v>-0.20153484833195917</v>
      </c>
      <c r="GA60" s="32">
        <f>('2a) logm_x(t)'!CI59-'2a) logm_x(t)'!CH59-'2a)answer'!$C59)/$CP$5</f>
        <v>-0.14597339487546537</v>
      </c>
      <c r="GB60" s="32">
        <f>('2a) logm_x(t)'!CJ59-'2a) logm_x(t)'!CI59-'2a)answer'!$C59)/$CP$5</f>
        <v>0.9982190195506454</v>
      </c>
      <c r="GC60" s="32">
        <f>('2a) logm_x(t)'!CK59-'2a) logm_x(t)'!CJ59-'2a)answer'!$C59)/$CP$5</f>
        <v>0.11245826552419441</v>
      </c>
      <c r="GD60" s="32">
        <f>('2a) logm_x(t)'!CL59-'2a) logm_x(t)'!CK59-'2a)answer'!$C59)/$CP$5</f>
        <v>-0.4596431257716857</v>
      </c>
      <c r="GE60" s="32">
        <f>('2a) logm_x(t)'!CM59-'2a) logm_x(t)'!CL59-'2a)answer'!$C59)/$CP$5</f>
        <v>2.4461099559702243E-2</v>
      </c>
      <c r="GF60" s="32">
        <f>('2a) logm_x(t)'!CN59-'2a) logm_x(t)'!CM59-'2a)answer'!$C59)/$CP$5</f>
        <v>0.44893916922234905</v>
      </c>
    </row>
    <row r="61" spans="1:188" x14ac:dyDescent="0.25">
      <c r="A61" s="31">
        <f>'2a) logm_x(t)'!A60</f>
        <v>57</v>
      </c>
      <c r="B61" s="32"/>
      <c r="C61" s="32">
        <f>IFERROR(('2a) logm_x(t)'!C60-'2a) logm_x(t)'!B60-'2a)answer'!$C60)^2,"")</f>
        <v>2.7946903132339926E-5</v>
      </c>
      <c r="D61" s="32">
        <f>IFERROR(('2a) logm_x(t)'!D60-'2a) logm_x(t)'!C60-'2a)answer'!$C60)^2,"")</f>
        <v>3.4177091948346069E-3</v>
      </c>
      <c r="E61" s="32">
        <f>IFERROR(('2a) logm_x(t)'!E60-'2a) logm_x(t)'!D60-'2a)answer'!$C60)^2,"")</f>
        <v>2.2789088638654958E-2</v>
      </c>
      <c r="F61" s="32">
        <f>IFERROR(('2a) logm_x(t)'!F60-'2a) logm_x(t)'!E60-'2a)answer'!$C60)^2,"")</f>
        <v>1.8315165355291534E-2</v>
      </c>
      <c r="G61" s="32">
        <f>IFERROR(('2a) logm_x(t)'!G60-'2a) logm_x(t)'!F60-'2a)answer'!$C60)^2,"")</f>
        <v>2.6227226441711811E-4</v>
      </c>
      <c r="H61" s="32">
        <f>IFERROR(('2a) logm_x(t)'!H60-'2a) logm_x(t)'!G60-'2a)answer'!$C60)^2,"")</f>
        <v>1.4843966486777667E-2</v>
      </c>
      <c r="I61" s="32">
        <f>IFERROR(('2a) logm_x(t)'!I60-'2a) logm_x(t)'!H60-'2a)answer'!$C60)^2,"")</f>
        <v>2.1188048939522461E-2</v>
      </c>
      <c r="J61" s="32">
        <f>IFERROR(('2a) logm_x(t)'!J60-'2a) logm_x(t)'!I60-'2a)answer'!$C60)^2,"")</f>
        <v>9.5033897551329988E-3</v>
      </c>
      <c r="K61" s="32">
        <f>IFERROR(('2a) logm_x(t)'!K60-'2a) logm_x(t)'!J60-'2a)answer'!$C60)^2,"")</f>
        <v>2.203750761236955E-3</v>
      </c>
      <c r="L61" s="32">
        <f>IFERROR(('2a) logm_x(t)'!L60-'2a) logm_x(t)'!K60-'2a)answer'!$C60)^2,"")</f>
        <v>1.0219303192502612E-4</v>
      </c>
      <c r="M61" s="32">
        <f>IFERROR(('2a) logm_x(t)'!M60-'2a) logm_x(t)'!L60-'2a)answer'!$C60)^2,"")</f>
        <v>6.8961337286098864E-5</v>
      </c>
      <c r="N61" s="32">
        <f>IFERROR(('2a) logm_x(t)'!N60-'2a) logm_x(t)'!M60-'2a)answer'!$C60)^2,"")</f>
        <v>1.2673824080144615E-2</v>
      </c>
      <c r="O61" s="32">
        <f>IFERROR(('2a) logm_x(t)'!O60-'2a) logm_x(t)'!N60-'2a)answer'!$C60)^2,"")</f>
        <v>5.9026820778992258E-5</v>
      </c>
      <c r="P61" s="32">
        <f>IFERROR(('2a) logm_x(t)'!P60-'2a) logm_x(t)'!O60-'2a)answer'!$C60)^2,"")</f>
        <v>2.8754885331976196E-4</v>
      </c>
      <c r="Q61" s="32">
        <f>IFERROR(('2a) logm_x(t)'!Q60-'2a) logm_x(t)'!P60-'2a)answer'!$C60)^2,"")</f>
        <v>7.5499132224348753E-4</v>
      </c>
      <c r="R61" s="32">
        <f>IFERROR(('2a) logm_x(t)'!R60-'2a) logm_x(t)'!Q60-'2a)answer'!$C60)^2,"")</f>
        <v>5.662308462404668E-3</v>
      </c>
      <c r="S61" s="32">
        <f>IFERROR(('2a) logm_x(t)'!S60-'2a) logm_x(t)'!R60-'2a)answer'!$C60)^2,"")</f>
        <v>1.7732042103403623E-3</v>
      </c>
      <c r="T61" s="32">
        <f>IFERROR(('2a) logm_x(t)'!T60-'2a) logm_x(t)'!S60-'2a)answer'!$C60)^2,"")</f>
        <v>1.7749660344340638E-4</v>
      </c>
      <c r="U61" s="32">
        <f>IFERROR(('2a) logm_x(t)'!U60-'2a) logm_x(t)'!T60-'2a)answer'!$C60)^2,"")</f>
        <v>3.5688270268138863E-3</v>
      </c>
      <c r="V61" s="32">
        <f>IFERROR(('2a) logm_x(t)'!V60-'2a) logm_x(t)'!U60-'2a)answer'!$C60)^2,"")</f>
        <v>2.9332368693136325E-3</v>
      </c>
      <c r="W61" s="32">
        <f>IFERROR(('2a) logm_x(t)'!W60-'2a) logm_x(t)'!V60-'2a)answer'!$C60)^2,"")</f>
        <v>4.3218973389502029E-3</v>
      </c>
      <c r="X61" s="32">
        <f>IFERROR(('2a) logm_x(t)'!X60-'2a) logm_x(t)'!W60-'2a)answer'!$C60)^2,"")</f>
        <v>1.9529628409944807E-5</v>
      </c>
      <c r="Y61" s="32">
        <f>IFERROR(('2a) logm_x(t)'!Y60-'2a) logm_x(t)'!X60-'2a)answer'!$C60)^2,"")</f>
        <v>2.7174484972860391E-3</v>
      </c>
      <c r="Z61" s="32">
        <f>IFERROR(('2a) logm_x(t)'!Z60-'2a) logm_x(t)'!Y60-'2a)answer'!$C60)^2,"")</f>
        <v>3.3968203384289967E-3</v>
      </c>
      <c r="AA61" s="32">
        <f>IFERROR(('2a) logm_x(t)'!AA60-'2a) logm_x(t)'!Z60-'2a)answer'!$C60)^2,"")</f>
        <v>1.9435694569241166E-3</v>
      </c>
      <c r="AB61" s="32">
        <f>IFERROR(('2a) logm_x(t)'!AB60-'2a) logm_x(t)'!AA60-'2a)answer'!$C60)^2,"")</f>
        <v>3.7171547774550559E-5</v>
      </c>
      <c r="AC61" s="32">
        <f>IFERROR(('2a) logm_x(t)'!AC60-'2a) logm_x(t)'!AB60-'2a)answer'!$C60)^2,"")</f>
        <v>1.4519837258487105E-4</v>
      </c>
      <c r="AD61" s="32">
        <f>IFERROR(('2a) logm_x(t)'!AD60-'2a) logm_x(t)'!AC60-'2a)answer'!$C60)^2,"")</f>
        <v>1.4964537508800935E-4</v>
      </c>
      <c r="AE61" s="32">
        <f>IFERROR(('2a) logm_x(t)'!AE60-'2a) logm_x(t)'!AD60-'2a)answer'!$C60)^2,"")</f>
        <v>5.9117528498811795E-3</v>
      </c>
      <c r="AF61" s="32">
        <f>IFERROR(('2a) logm_x(t)'!AF60-'2a) logm_x(t)'!AE60-'2a)answer'!$C60)^2,"")</f>
        <v>5.9393248932292156E-3</v>
      </c>
      <c r="AG61" s="32">
        <f>IFERROR(('2a) logm_x(t)'!AG60-'2a) logm_x(t)'!AF60-'2a)answer'!$C60)^2,"")</f>
        <v>1.4445928586433123E-2</v>
      </c>
      <c r="AH61" s="32">
        <f>IFERROR(('2a) logm_x(t)'!AH60-'2a) logm_x(t)'!AG60-'2a)answer'!$C60)^2,"")</f>
        <v>1.4706663754837678E-3</v>
      </c>
      <c r="AI61" s="32">
        <f>IFERROR(('2a) logm_x(t)'!AI60-'2a) logm_x(t)'!AH60-'2a)answer'!$C60)^2,"")</f>
        <v>4.7060193733949286E-5</v>
      </c>
      <c r="AJ61" s="32">
        <f>IFERROR(('2a) logm_x(t)'!AJ60-'2a) logm_x(t)'!AI60-'2a)answer'!$C60)^2,"")</f>
        <v>3.4839086541989917E-4</v>
      </c>
      <c r="AK61" s="32">
        <f>IFERROR(('2a) logm_x(t)'!AK60-'2a) logm_x(t)'!AJ60-'2a)answer'!$C60)^2,"")</f>
        <v>2.5728702937540524E-4</v>
      </c>
      <c r="AL61" s="32">
        <f>IFERROR(('2a) logm_x(t)'!AL60-'2a) logm_x(t)'!AK60-'2a)answer'!$C60)^2,"")</f>
        <v>3.5477397972960699E-2</v>
      </c>
      <c r="AM61" s="32">
        <f>IFERROR(('2a) logm_x(t)'!AM60-'2a) logm_x(t)'!AL60-'2a)answer'!$C60)^2,"")</f>
        <v>1.3904138155119631E-2</v>
      </c>
      <c r="AN61" s="32">
        <f>IFERROR(('2a) logm_x(t)'!AN60-'2a) logm_x(t)'!AM60-'2a)answer'!$C60)^2,"")</f>
        <v>3.2563127676810464E-4</v>
      </c>
      <c r="AO61" s="32">
        <f>IFERROR(('2a) logm_x(t)'!AO60-'2a) logm_x(t)'!AN60-'2a)answer'!$C60)^2,"")</f>
        <v>4.8387417963736799E-4</v>
      </c>
      <c r="AP61" s="32">
        <f>IFERROR(('2a) logm_x(t)'!AP60-'2a) logm_x(t)'!AO60-'2a)answer'!$C60)^2,"")</f>
        <v>9.1106659822868662E-4</v>
      </c>
      <c r="AQ61" s="32">
        <f>IFERROR(('2a) logm_x(t)'!AQ60-'2a) logm_x(t)'!AP60-'2a)answer'!$C60)^2,"")</f>
        <v>1.009701426768485E-2</v>
      </c>
      <c r="AR61" s="32">
        <f>IFERROR(('2a) logm_x(t)'!AR60-'2a) logm_x(t)'!AQ60-'2a)answer'!$C60)^2,"")</f>
        <v>5.3169551403435301E-3</v>
      </c>
      <c r="AS61" s="32">
        <f>IFERROR(('2a) logm_x(t)'!AS60-'2a) logm_x(t)'!AR60-'2a)answer'!$C60)^2,"")</f>
        <v>3.6359562291241342E-3</v>
      </c>
      <c r="AT61" s="32">
        <f>IFERROR(('2a) logm_x(t)'!AT60-'2a) logm_x(t)'!AS60-'2a)answer'!$C60)^2,"")</f>
        <v>1.6487463468264256E-3</v>
      </c>
      <c r="AU61" s="32">
        <f>IFERROR(('2a) logm_x(t)'!AU60-'2a) logm_x(t)'!AT60-'2a)answer'!$C60)^2,"")</f>
        <v>1.6557911639214784E-3</v>
      </c>
      <c r="AV61" s="32">
        <f>IFERROR(('2a) logm_x(t)'!AV60-'2a) logm_x(t)'!AU60-'2a)answer'!$C60)^2,"")</f>
        <v>1.6798298031381175E-2</v>
      </c>
      <c r="AW61" s="32">
        <f>IFERROR(('2a) logm_x(t)'!AW60-'2a) logm_x(t)'!AV60-'2a)answer'!$C60)^2,"")</f>
        <v>1.4494993237264117E-3</v>
      </c>
      <c r="AX61" s="32">
        <f>IFERROR(('2a) logm_x(t)'!AX60-'2a) logm_x(t)'!AW60-'2a)answer'!$C60)^2,"")</f>
        <v>3.8906774517680097E-3</v>
      </c>
      <c r="AY61" s="32">
        <f>IFERROR(('2a) logm_x(t)'!AY60-'2a) logm_x(t)'!AX60-'2a)answer'!$C60)^2,"")</f>
        <v>5.5453542831221557E-3</v>
      </c>
      <c r="AZ61" s="32">
        <f>IFERROR(('2a) logm_x(t)'!AZ60-'2a) logm_x(t)'!AY60-'2a)answer'!$C60)^2,"")</f>
        <v>2.6446362879393357E-3</v>
      </c>
      <c r="BA61" s="32">
        <f>IFERROR(('2a) logm_x(t)'!BA60-'2a) logm_x(t)'!AZ60-'2a)answer'!$C60)^2,"")</f>
        <v>6.5341259657085794E-6</v>
      </c>
      <c r="BB61" s="32">
        <f>IFERROR(('2a) logm_x(t)'!BB60-'2a) logm_x(t)'!BA60-'2a)answer'!$C60)^2,"")</f>
        <v>9.8716846338379839E-5</v>
      </c>
      <c r="BC61" s="32">
        <f>IFERROR(('2a) logm_x(t)'!BC60-'2a) logm_x(t)'!BB60-'2a)answer'!$C60)^2,"")</f>
        <v>5.4158267576171907E-3</v>
      </c>
      <c r="BD61" s="32">
        <f>IFERROR(('2a) logm_x(t)'!BD60-'2a) logm_x(t)'!BC60-'2a)answer'!$C60)^2,"")</f>
        <v>2.3805252520441352E-3</v>
      </c>
      <c r="BE61" s="32">
        <f>IFERROR(('2a) logm_x(t)'!BE60-'2a) logm_x(t)'!BD60-'2a)answer'!$C60)^2,"")</f>
        <v>1.4900740561426312E-3</v>
      </c>
      <c r="BF61" s="32">
        <f>IFERROR(('2a) logm_x(t)'!BF60-'2a) logm_x(t)'!BE60-'2a)answer'!$C60)^2,"")</f>
        <v>8.9494608509498432E-4</v>
      </c>
      <c r="BG61" s="32">
        <f>IFERROR(('2a) logm_x(t)'!BG60-'2a) logm_x(t)'!BF60-'2a)answer'!$C60)^2,"")</f>
        <v>2.2909169650623469E-4</v>
      </c>
      <c r="BH61" s="32">
        <f>IFERROR(('2a) logm_x(t)'!BH60-'2a) logm_x(t)'!BG60-'2a)answer'!$C60)^2,"")</f>
        <v>1.2577281393208954E-3</v>
      </c>
      <c r="BI61" s="32">
        <f>IFERROR(('2a) logm_x(t)'!BI60-'2a) logm_x(t)'!BH60-'2a)answer'!$C60)^2,"")</f>
        <v>4.822803375485152E-4</v>
      </c>
      <c r="BJ61" s="32">
        <f>IFERROR(('2a) logm_x(t)'!BJ60-'2a) logm_x(t)'!BI60-'2a)answer'!$C60)^2,"")</f>
        <v>2.9188024993764728E-3</v>
      </c>
      <c r="BK61" s="32">
        <f>IFERROR(('2a) logm_x(t)'!BK60-'2a) logm_x(t)'!BJ60-'2a)answer'!$C60)^2,"")</f>
        <v>2.5491618739544369E-3</v>
      </c>
      <c r="BL61" s="32">
        <f>IFERROR(('2a) logm_x(t)'!BL60-'2a) logm_x(t)'!BK60-'2a)answer'!$C60)^2,"")</f>
        <v>3.7433852153261017E-3</v>
      </c>
      <c r="BM61" s="32">
        <f>IFERROR(('2a) logm_x(t)'!BM60-'2a) logm_x(t)'!BL60-'2a)answer'!$C60)^2,"")</f>
        <v>2.5301207740405177E-3</v>
      </c>
      <c r="BN61" s="32">
        <f>IFERROR(('2a) logm_x(t)'!BN60-'2a) logm_x(t)'!BM60-'2a)answer'!$C60)^2,"")</f>
        <v>3.7577903911055146E-4</v>
      </c>
      <c r="BO61" s="32">
        <f>IFERROR(('2a) logm_x(t)'!BO60-'2a) logm_x(t)'!BN60-'2a)answer'!$C60)^2,"")</f>
        <v>5.3456748214541084E-4</v>
      </c>
      <c r="BP61" s="32">
        <f>IFERROR(('2a) logm_x(t)'!BP60-'2a) logm_x(t)'!BO60-'2a)answer'!$C60)^2,"")</f>
        <v>1.3979154287807599E-4</v>
      </c>
      <c r="BQ61" s="32">
        <f>IFERROR(('2a) logm_x(t)'!BQ60-'2a) logm_x(t)'!BP60-'2a)answer'!$C60)^2,"")</f>
        <v>8.3274074316881681E-3</v>
      </c>
      <c r="BR61" s="32">
        <f>IFERROR(('2a) logm_x(t)'!BR60-'2a) logm_x(t)'!BQ60-'2a)answer'!$C60)^2,"")</f>
        <v>1.9566407522633709E-3</v>
      </c>
      <c r="BS61" s="32">
        <f>IFERROR(('2a) logm_x(t)'!BS60-'2a) logm_x(t)'!BR60-'2a)answer'!$C60)^2,"")</f>
        <v>1.7970771294644416E-3</v>
      </c>
      <c r="BT61" s="32">
        <f>IFERROR(('2a) logm_x(t)'!BT60-'2a) logm_x(t)'!BS60-'2a)answer'!$C60)^2,"")</f>
        <v>1.2650745808909909E-2</v>
      </c>
      <c r="BU61" s="32">
        <f>IFERROR(('2a) logm_x(t)'!BU60-'2a) logm_x(t)'!BT60-'2a)answer'!$C60)^2,"")</f>
        <v>3.9410362909490298E-3</v>
      </c>
      <c r="BV61" s="32">
        <f>IFERROR(('2a) logm_x(t)'!BV60-'2a) logm_x(t)'!BU60-'2a)answer'!$C60)^2,"")</f>
        <v>3.8855074044739047E-3</v>
      </c>
      <c r="BW61" s="32">
        <f>IFERROR(('2a) logm_x(t)'!BW60-'2a) logm_x(t)'!BV60-'2a)answer'!$C60)^2,"")</f>
        <v>1.3014917687960727E-3</v>
      </c>
      <c r="BX61" s="32">
        <f>IFERROR(('2a) logm_x(t)'!BX60-'2a) logm_x(t)'!BW60-'2a)answer'!$C60)^2,"")</f>
        <v>1.2176163226825503E-3</v>
      </c>
      <c r="BY61" s="32">
        <f>IFERROR(('2a) logm_x(t)'!BY60-'2a) logm_x(t)'!BX60-'2a)answer'!$C60)^2,"")</f>
        <v>7.1778242356393008E-3</v>
      </c>
      <c r="BZ61" s="32">
        <f>IFERROR(('2a) logm_x(t)'!BZ60-'2a) logm_x(t)'!BY60-'2a)answer'!$C60)^2,"")</f>
        <v>5.5212021883379895E-3</v>
      </c>
      <c r="CA61" s="32">
        <f>IFERROR(('2a) logm_x(t)'!CA60-'2a) logm_x(t)'!BZ60-'2a)answer'!$C60)^2,"")</f>
        <v>1.3421624766892127E-3</v>
      </c>
      <c r="CB61" s="32">
        <f>IFERROR(('2a) logm_x(t)'!CB60-'2a) logm_x(t)'!CA60-'2a)answer'!$C60)^2,"")</f>
        <v>7.3856708715659236E-4</v>
      </c>
      <c r="CC61" s="32">
        <f>IFERROR(('2a) logm_x(t)'!CC60-'2a) logm_x(t)'!CB60-'2a)answer'!$C60)^2,"")</f>
        <v>5.5927318245781611E-4</v>
      </c>
      <c r="CD61" s="32">
        <f>IFERROR(('2a) logm_x(t)'!CD60-'2a) logm_x(t)'!CC60-'2a)answer'!$C60)^2,"")</f>
        <v>2.074010777860162E-3</v>
      </c>
      <c r="CE61" s="32">
        <f>IFERROR(('2a) logm_x(t)'!CE60-'2a) logm_x(t)'!CD60-'2a)answer'!$C60)^2,"")</f>
        <v>5.9918890102563047E-3</v>
      </c>
      <c r="CF61" s="32">
        <f>IFERROR(('2a) logm_x(t)'!CF60-'2a) logm_x(t)'!CE60-'2a)answer'!$C60)^2,"")</f>
        <v>1.1138358268655486E-3</v>
      </c>
      <c r="CG61" s="32">
        <f>IFERROR(('2a) logm_x(t)'!CG60-'2a) logm_x(t)'!CF60-'2a)answer'!$C60)^2,"")</f>
        <v>5.8550572977954533E-4</v>
      </c>
      <c r="CH61" s="32">
        <f>IFERROR(('2a) logm_x(t)'!CH60-'2a) logm_x(t)'!CG60-'2a)answer'!$C60)^2,"")</f>
        <v>1.1314632395644479E-2</v>
      </c>
      <c r="CI61" s="32">
        <f>IFERROR(('2a) logm_x(t)'!CI60-'2a) logm_x(t)'!CH60-'2a)answer'!$C60)^2,"")</f>
        <v>1.429363012366745E-4</v>
      </c>
      <c r="CJ61" s="32">
        <f>IFERROR(('2a) logm_x(t)'!CJ60-'2a) logm_x(t)'!CI60-'2a)answer'!$C60)^2,"")</f>
        <v>8.702924924917959E-3</v>
      </c>
      <c r="CK61" s="32">
        <f>IFERROR(('2a) logm_x(t)'!CK60-'2a) logm_x(t)'!CJ60-'2a)answer'!$C60)^2,"")</f>
        <v>5.8353399543776942E-3</v>
      </c>
      <c r="CL61" s="32">
        <f>IFERROR(('2a) logm_x(t)'!CL60-'2a) logm_x(t)'!CK60-'2a)answer'!$C60)^2,"")</f>
        <v>5.8044675565020938E-4</v>
      </c>
      <c r="CM61" s="32">
        <f>IFERROR(('2a) logm_x(t)'!CM60-'2a) logm_x(t)'!CL60-'2a)answer'!$C60)^2,"")</f>
        <v>8.0506781429941926E-4</v>
      </c>
      <c r="CN61" s="32">
        <f>IFERROR(('2a) logm_x(t)'!CN60-'2a) logm_x(t)'!CM60-'2a)answer'!$C60)^2,"")</f>
        <v>1.749631891470522E-4</v>
      </c>
      <c r="CT61" s="31">
        <f t="shared" si="4"/>
        <v>57</v>
      </c>
      <c r="CU61" s="32">
        <f>('2a) logm_x(t)'!C60-'2a) logm_x(t)'!B60-'2a)answer'!$C60)/$CP$5</f>
        <v>3.7875556116570806E-2</v>
      </c>
      <c r="CV61" s="32">
        <f>('2a) logm_x(t)'!D60-'2a) logm_x(t)'!C60-'2a)answer'!$C60)/$CP$5</f>
        <v>0.4188511640901279</v>
      </c>
      <c r="CW61" s="32">
        <f>('2a) logm_x(t)'!E60-'2a) logm_x(t)'!D60-'2a)answer'!$C60)/$CP$5</f>
        <v>-1.0815725393257511</v>
      </c>
      <c r="CX61" s="32">
        <f>('2a) logm_x(t)'!F60-'2a) logm_x(t)'!E60-'2a)answer'!$C60)/$CP$5</f>
        <v>0.96961113742128002</v>
      </c>
      <c r="CY61" s="32">
        <f>('2a) logm_x(t)'!G60-'2a) logm_x(t)'!F60-'2a)answer'!$C60)/$CP$5</f>
        <v>-0.11602948278482184</v>
      </c>
      <c r="CZ61" s="32">
        <f>('2a) logm_x(t)'!H60-'2a) logm_x(t)'!G60-'2a)answer'!$C60)/$CP$5</f>
        <v>0.87290535139412051</v>
      </c>
      <c r="DA61" s="32">
        <f>('2a) logm_x(t)'!I60-'2a) logm_x(t)'!H60-'2a)answer'!$C60)/$CP$5</f>
        <v>-1.042887968303996</v>
      </c>
      <c r="DB61" s="32">
        <f>('2a) logm_x(t)'!J60-'2a) logm_x(t)'!I60-'2a)answer'!$C60)/$CP$5</f>
        <v>0.69844376359372595</v>
      </c>
      <c r="DC61" s="32">
        <f>('2a) logm_x(t)'!K60-'2a) logm_x(t)'!J60-'2a)answer'!$C60)/$CP$5</f>
        <v>-0.33633604350409091</v>
      </c>
      <c r="DD61" s="32">
        <f>('2a) logm_x(t)'!L60-'2a) logm_x(t)'!K60-'2a)answer'!$C60)/$CP$5</f>
        <v>-7.2427386714972938E-2</v>
      </c>
      <c r="DE61" s="32">
        <f>('2a) logm_x(t)'!M60-'2a) logm_x(t)'!L60-'2a)answer'!$C60)/$CP$5</f>
        <v>-5.9496992155000747E-2</v>
      </c>
      <c r="DF61" s="32">
        <f>('2a) logm_x(t)'!N60-'2a) logm_x(t)'!M60-'2a)answer'!$C60)/$CP$5</f>
        <v>0.80657732868076204</v>
      </c>
      <c r="DG61" s="32">
        <f>('2a) logm_x(t)'!O60-'2a) logm_x(t)'!N60-'2a)answer'!$C60)/$CP$5</f>
        <v>5.5044872438526446E-2</v>
      </c>
      <c r="DH61" s="32">
        <f>('2a) logm_x(t)'!P60-'2a) logm_x(t)'!O60-'2a)answer'!$C60)/$CP$5</f>
        <v>0.12149208726507819</v>
      </c>
      <c r="DI61" s="32">
        <f>('2a) logm_x(t)'!Q60-'2a) logm_x(t)'!P60-'2a)answer'!$C60)/$CP$5</f>
        <v>0.19686257132438972</v>
      </c>
      <c r="DJ61" s="32">
        <f>('2a) logm_x(t)'!R60-'2a) logm_x(t)'!Q60-'2a)answer'!$C60)/$CP$5</f>
        <v>0.5391243352070012</v>
      </c>
      <c r="DK61" s="32">
        <f>('2a) logm_x(t)'!S60-'2a) logm_x(t)'!R60-'2a)answer'!$C60)/$CP$5</f>
        <v>-0.30169738806096863</v>
      </c>
      <c r="DL61" s="32">
        <f>('2a) logm_x(t)'!T60-'2a) logm_x(t)'!S60-'2a)answer'!$C60)/$CP$5</f>
        <v>-9.5452475671294015E-2</v>
      </c>
      <c r="DM61" s="32">
        <f>('2a) logm_x(t)'!U60-'2a) logm_x(t)'!T60-'2a)answer'!$C60)/$CP$5</f>
        <v>0.4280109924331072</v>
      </c>
      <c r="DN61" s="32">
        <f>('2a) logm_x(t)'!V60-'2a) logm_x(t)'!U60-'2a)answer'!$C60)/$CP$5</f>
        <v>-0.38803039064923617</v>
      </c>
      <c r="DO61" s="32">
        <f>('2a) logm_x(t)'!W60-'2a) logm_x(t)'!V60-'2a)answer'!$C60)/$CP$5</f>
        <v>0.47100920714231198</v>
      </c>
      <c r="DP61" s="32">
        <f>('2a) logm_x(t)'!X60-'2a) logm_x(t)'!W60-'2a)answer'!$C60)/$CP$5</f>
        <v>-3.1662059697532649E-2</v>
      </c>
      <c r="DQ61" s="32">
        <f>('2a) logm_x(t)'!Y60-'2a) logm_x(t)'!X60-'2a)answer'!$C60)/$CP$5</f>
        <v>-0.3734847162400618</v>
      </c>
      <c r="DR61" s="32">
        <f>('2a) logm_x(t)'!Z60-'2a) logm_x(t)'!Y60-'2a)answer'!$C60)/$CP$5</f>
        <v>0.41756920427711031</v>
      </c>
      <c r="DS61" s="32">
        <f>('2a) logm_x(t)'!AA60-'2a) logm_x(t)'!Z60-'2a)answer'!$C60)/$CP$5</f>
        <v>0.31585823639729016</v>
      </c>
      <c r="DT61" s="32">
        <f>('2a) logm_x(t)'!AB60-'2a) logm_x(t)'!AA60-'2a)answer'!$C60)/$CP$5</f>
        <v>-4.3681495216876143E-2</v>
      </c>
      <c r="DU61" s="32">
        <f>('2a) logm_x(t)'!AC60-'2a) logm_x(t)'!AB60-'2a)answer'!$C60)/$CP$5</f>
        <v>-8.6332247625913974E-2</v>
      </c>
      <c r="DV61" s="32">
        <f>('2a) logm_x(t)'!AD60-'2a) logm_x(t)'!AC60-'2a)answer'!$C60)/$CP$5</f>
        <v>-8.7644329507838903E-2</v>
      </c>
      <c r="DW61" s="32">
        <f>('2a) logm_x(t)'!AE60-'2a) logm_x(t)'!AD60-'2a)answer'!$C60)/$CP$5</f>
        <v>0.55087150491655323</v>
      </c>
      <c r="DX61" s="32">
        <f>('2a) logm_x(t)'!AF60-'2a) logm_x(t)'!AE60-'2a)answer'!$C60)/$CP$5</f>
        <v>0.55215462557856587</v>
      </c>
      <c r="DY61" s="32">
        <f>('2a) logm_x(t)'!AG60-'2a) logm_x(t)'!AF60-'2a)answer'!$C60)/$CP$5</f>
        <v>-0.86112243705247149</v>
      </c>
      <c r="DZ61" s="32">
        <f>('2a) logm_x(t)'!AH60-'2a) logm_x(t)'!AG60-'2a)answer'!$C60)/$CP$5</f>
        <v>0.27475730944879634</v>
      </c>
      <c r="EA61" s="32">
        <f>('2a) logm_x(t)'!AI60-'2a) logm_x(t)'!AH60-'2a)answer'!$C60)/$CP$5</f>
        <v>-4.9149491472024562E-2</v>
      </c>
      <c r="EB61" s="32">
        <f>('2a) logm_x(t)'!AJ60-'2a) logm_x(t)'!AI60-'2a)answer'!$C60)/$CP$5</f>
        <v>-0.13372898648790654</v>
      </c>
      <c r="EC61" s="32">
        <f>('2a) logm_x(t)'!AK60-'2a) logm_x(t)'!AJ60-'2a)answer'!$C60)/$CP$5</f>
        <v>0.11492145601288233</v>
      </c>
      <c r="ED61" s="32">
        <f>('2a) logm_x(t)'!AL60-'2a) logm_x(t)'!AK60-'2a)answer'!$C60)/$CP$5</f>
        <v>1.3494849741510648</v>
      </c>
      <c r="EE61" s="32">
        <f>('2a) logm_x(t)'!AM60-'2a) logm_x(t)'!AL60-'2a)answer'!$C60)/$CP$5</f>
        <v>-0.84482004652088005</v>
      </c>
      <c r="EF61" s="32">
        <f>('2a) logm_x(t)'!AN60-'2a) logm_x(t)'!AM60-'2a)answer'!$C60)/$CP$5</f>
        <v>0.12928711053001193</v>
      </c>
      <c r="EG61" s="32">
        <f>('2a) logm_x(t)'!AO60-'2a) logm_x(t)'!AN60-'2a)answer'!$C60)/$CP$5</f>
        <v>0.1576007926349294</v>
      </c>
      <c r="EH61" s="32">
        <f>('2a) logm_x(t)'!AP60-'2a) logm_x(t)'!AO60-'2a)answer'!$C60)/$CP$5</f>
        <v>-0.21625553689725807</v>
      </c>
      <c r="EI61" s="32">
        <f>('2a) logm_x(t)'!AQ60-'2a) logm_x(t)'!AP60-'2a)answer'!$C60)/$CP$5</f>
        <v>0.71992732621694255</v>
      </c>
      <c r="EJ61" s="32">
        <f>('2a) logm_x(t)'!AR60-'2a) logm_x(t)'!AQ60-'2a)answer'!$C60)/$CP$5</f>
        <v>-0.52242466326042136</v>
      </c>
      <c r="EK61" s="32">
        <f>('2a) logm_x(t)'!AS60-'2a) logm_x(t)'!AR60-'2a)answer'!$C60)/$CP$5</f>
        <v>0.43201765634958306</v>
      </c>
      <c r="EL61" s="32">
        <f>('2a) logm_x(t)'!AT60-'2a) logm_x(t)'!AS60-'2a)answer'!$C60)/$CP$5</f>
        <v>0.29091699741271793</v>
      </c>
      <c r="EM61" s="32">
        <f>('2a) logm_x(t)'!AU60-'2a) logm_x(t)'!AT60-'2a)answer'!$C60)/$CP$5</f>
        <v>-0.29153785472607868</v>
      </c>
      <c r="EN61" s="32">
        <f>('2a) logm_x(t)'!AV60-'2a) logm_x(t)'!AU60-'2a)answer'!$C60)/$CP$5</f>
        <v>0.92859173622972591</v>
      </c>
      <c r="EO61" s="32">
        <f>('2a) logm_x(t)'!AW60-'2a) logm_x(t)'!AV60-'2a)answer'!$C60)/$CP$5</f>
        <v>-0.27277287548239876</v>
      </c>
      <c r="EP61" s="32">
        <f>('2a) logm_x(t)'!AX60-'2a) logm_x(t)'!AW60-'2a)answer'!$C60)/$CP$5</f>
        <v>-0.44689427119057729</v>
      </c>
      <c r="EQ61" s="32">
        <f>('2a) logm_x(t)'!AY60-'2a) logm_x(t)'!AX60-'2a)answer'!$C60)/$CP$5</f>
        <v>0.53352751564235679</v>
      </c>
      <c r="ER61" s="32">
        <f>('2a) logm_x(t)'!AZ60-'2a) logm_x(t)'!AY60-'2a)answer'!$C60)/$CP$5</f>
        <v>-0.36844710607098341</v>
      </c>
      <c r="ES61" s="32">
        <f>('2a) logm_x(t)'!BA60-'2a) logm_x(t)'!AZ60-'2a)answer'!$C60)/$CP$5</f>
        <v>-1.8314114483618041E-2</v>
      </c>
      <c r="ET61" s="32">
        <f>('2a) logm_x(t)'!BB60-'2a) logm_x(t)'!BA60-'2a)answer'!$C60)/$CP$5</f>
        <v>-7.1184888600663077E-2</v>
      </c>
      <c r="EU61" s="32">
        <f>('2a) logm_x(t)'!BC60-'2a) logm_x(t)'!BB60-'2a)answer'!$C60)/$CP$5</f>
        <v>0.52725967205853941</v>
      </c>
      <c r="EV61" s="32">
        <f>('2a) logm_x(t)'!BD60-'2a) logm_x(t)'!BC60-'2a)answer'!$C60)/$CP$5</f>
        <v>-0.34956550475349929</v>
      </c>
      <c r="EW61" s="32">
        <f>('2a) logm_x(t)'!BE60-'2a) logm_x(t)'!BD60-'2a)answer'!$C60)/$CP$5</f>
        <v>-0.27656428792091908</v>
      </c>
      <c r="EX61" s="32">
        <f>('2a) logm_x(t)'!BF60-'2a) logm_x(t)'!BE60-'2a)answer'!$C60)/$CP$5</f>
        <v>-0.21433377329054107</v>
      </c>
      <c r="EY61" s="32">
        <f>('2a) logm_x(t)'!BG60-'2a) logm_x(t)'!BF60-'2a)answer'!$C60)/$CP$5</f>
        <v>0.10844183241928033</v>
      </c>
      <c r="EZ61" s="32">
        <f>('2a) logm_x(t)'!BH60-'2a) logm_x(t)'!BG60-'2a)answer'!$C60)/$CP$5</f>
        <v>-0.25408882339463035</v>
      </c>
      <c r="FA61" s="32">
        <f>('2a) logm_x(t)'!BI60-'2a) logm_x(t)'!BH60-'2a)answer'!$C60)/$CP$5</f>
        <v>-0.15734101645862333</v>
      </c>
      <c r="FB61" s="32">
        <f>('2a) logm_x(t)'!BJ60-'2a) logm_x(t)'!BI60-'2a)answer'!$C60)/$CP$5</f>
        <v>0.38707447027560937</v>
      </c>
      <c r="FC61" s="32">
        <f>('2a) logm_x(t)'!BK60-'2a) logm_x(t)'!BJ60-'2a)answer'!$C60)/$CP$5</f>
        <v>-0.36173529088735862</v>
      </c>
      <c r="FD61" s="32">
        <f>('2a) logm_x(t)'!BL60-'2a) logm_x(t)'!BK60-'2a)answer'!$C60)/$CP$5</f>
        <v>-0.43835345484364796</v>
      </c>
      <c r="FE61" s="32">
        <f>('2a) logm_x(t)'!BM60-'2a) logm_x(t)'!BL60-'2a)answer'!$C60)/$CP$5</f>
        <v>0.36038175810127798</v>
      </c>
      <c r="FF61" s="32">
        <f>('2a) logm_x(t)'!BN60-'2a) logm_x(t)'!BM60-'2a)answer'!$C60)/$CP$5</f>
        <v>-0.13888599328958923</v>
      </c>
      <c r="FG61" s="32">
        <f>('2a) logm_x(t)'!BO60-'2a) logm_x(t)'!BN60-'2a)answer'!$C60)/$CP$5</f>
        <v>-0.16565076348222718</v>
      </c>
      <c r="FH61" s="32">
        <f>('2a) logm_x(t)'!BP60-'2a) logm_x(t)'!BO60-'2a)answer'!$C60)/$CP$5</f>
        <v>-8.4709598339818531E-2</v>
      </c>
      <c r="FI61" s="32">
        <f>('2a) logm_x(t)'!BQ60-'2a) logm_x(t)'!BP60-'2a)answer'!$C60)/$CP$5</f>
        <v>-0.65380325776079262</v>
      </c>
      <c r="FJ61" s="32">
        <f>('2a) logm_x(t)'!BR60-'2a) logm_x(t)'!BQ60-'2a)answer'!$C60)/$CP$5</f>
        <v>0.31691859412390871</v>
      </c>
      <c r="FK61" s="32">
        <f>('2a) logm_x(t)'!BS60-'2a) logm_x(t)'!BR60-'2a)answer'!$C60)/$CP$5</f>
        <v>-0.30372149712416097</v>
      </c>
      <c r="FL61" s="32">
        <f>('2a) logm_x(t)'!BT60-'2a) logm_x(t)'!BS60-'2a)answer'!$C60)/$CP$5</f>
        <v>-0.80584262967043507</v>
      </c>
      <c r="FM61" s="32">
        <f>('2a) logm_x(t)'!BU60-'2a) logm_x(t)'!BT60-'2a)answer'!$C60)/$CP$5</f>
        <v>0.44977715227243203</v>
      </c>
      <c r="FN61" s="32">
        <f>('2a) logm_x(t)'!BV60-'2a) logm_x(t)'!BU60-'2a)answer'!$C60)/$CP$5</f>
        <v>-0.44659724932099676</v>
      </c>
      <c r="FO61" s="32">
        <f>('2a) logm_x(t)'!BW60-'2a) logm_x(t)'!BV60-'2a)answer'!$C60)/$CP$5</f>
        <v>-0.25847163276703505</v>
      </c>
      <c r="FP61" s="32">
        <f>('2a) logm_x(t)'!BX60-'2a) logm_x(t)'!BW60-'2a)answer'!$C60)/$CP$5</f>
        <v>-0.25000425716868946</v>
      </c>
      <c r="FQ61" s="32">
        <f>('2a) logm_x(t)'!BY60-'2a) logm_x(t)'!BX60-'2a)answer'!$C60)/$CP$5</f>
        <v>0.60699984912979998</v>
      </c>
      <c r="FR61" s="32">
        <f>('2a) logm_x(t)'!BZ60-'2a) logm_x(t)'!BY60-'2a)answer'!$C60)/$CP$5</f>
        <v>-0.53236439172493688</v>
      </c>
      <c r="FS61" s="32">
        <f>('2a) logm_x(t)'!CA60-'2a) logm_x(t)'!BZ60-'2a)answer'!$C60)/$CP$5</f>
        <v>-0.26247909491835691</v>
      </c>
      <c r="FT61" s="32">
        <f>('2a) logm_x(t)'!CB60-'2a) logm_x(t)'!CA60-'2a)answer'!$C60)/$CP$5</f>
        <v>-0.19470950311989835</v>
      </c>
      <c r="FU61" s="32">
        <f>('2a) logm_x(t)'!CC60-'2a) logm_x(t)'!CB60-'2a)answer'!$C60)/$CP$5</f>
        <v>-0.16943540728216788</v>
      </c>
      <c r="FV61" s="32">
        <f>('2a) logm_x(t)'!CD60-'2a) logm_x(t)'!CC60-'2a)answer'!$C60)/$CP$5</f>
        <v>0.32628542750279493</v>
      </c>
      <c r="FW61" s="32">
        <f>('2a) logm_x(t)'!CE60-'2a) logm_x(t)'!CD60-'2a)answer'!$C60)/$CP$5</f>
        <v>-0.55459257834281672</v>
      </c>
      <c r="FX61" s="32">
        <f>('2a) logm_x(t)'!CF60-'2a) logm_x(t)'!CE60-'2a)answer'!$C60)/$CP$5</f>
        <v>0.23911276686929714</v>
      </c>
      <c r="FY61" s="32">
        <f>('2a) logm_x(t)'!CG60-'2a) logm_x(t)'!CF60-'2a)answer'!$C60)/$CP$5</f>
        <v>-0.1733635326630264</v>
      </c>
      <c r="FZ61" s="32">
        <f>('2a) logm_x(t)'!CH60-'2a) logm_x(t)'!CG60-'2a)answer'!$C60)/$CP$5</f>
        <v>-0.76210076519054104</v>
      </c>
      <c r="GA61" s="32">
        <f>('2a) logm_x(t)'!CI60-'2a) logm_x(t)'!CH60-'2a)answer'!$C60)/$CP$5</f>
        <v>-8.565711505808693E-2</v>
      </c>
      <c r="GB61" s="32">
        <f>('2a) logm_x(t)'!CJ60-'2a) logm_x(t)'!CI60-'2a)answer'!$C60)/$CP$5</f>
        <v>0.66838207145029127</v>
      </c>
      <c r="GC61" s="32">
        <f>('2a) logm_x(t)'!CK60-'2a) logm_x(t)'!CJ60-'2a)answer'!$C60)/$CP$5</f>
        <v>-0.54729975593649194</v>
      </c>
      <c r="GD61" s="32">
        <f>('2a) logm_x(t)'!CL60-'2a) logm_x(t)'!CK60-'2a)answer'!$C60)/$CP$5</f>
        <v>0.1726129470602476</v>
      </c>
      <c r="GE61" s="32">
        <f>('2a) logm_x(t)'!CM60-'2a) logm_x(t)'!CL60-'2a)answer'!$C60)/$CP$5</f>
        <v>0.20328643771111998</v>
      </c>
      <c r="GF61" s="32">
        <f>('2a) logm_x(t)'!CN60-'2a) logm_x(t)'!CM60-'2a)answer'!$C60)/$CP$5</f>
        <v>-9.4768829467361176E-2</v>
      </c>
    </row>
    <row r="62" spans="1:188" x14ac:dyDescent="0.25">
      <c r="A62" s="31">
        <f>'2a) logm_x(t)'!A61</f>
        <v>58</v>
      </c>
      <c r="B62" s="32"/>
      <c r="C62" s="32">
        <f>IFERROR(('2a) logm_x(t)'!C61-'2a) logm_x(t)'!B61-'2a)answer'!$C61)^2,"")</f>
        <v>6.9728859152598495E-3</v>
      </c>
      <c r="D62" s="32">
        <f>IFERROR(('2a) logm_x(t)'!D61-'2a) logm_x(t)'!C61-'2a)answer'!$C61)^2,"")</f>
        <v>3.4267176806644981E-4</v>
      </c>
      <c r="E62" s="32">
        <f>IFERROR(('2a) logm_x(t)'!E61-'2a) logm_x(t)'!D61-'2a)answer'!$C61)^2,"")</f>
        <v>7.2113022234731119E-4</v>
      </c>
      <c r="F62" s="32">
        <f>IFERROR(('2a) logm_x(t)'!F61-'2a) logm_x(t)'!E61-'2a)answer'!$C61)^2,"")</f>
        <v>4.0332259838759838E-3</v>
      </c>
      <c r="G62" s="32">
        <f>IFERROR(('2a) logm_x(t)'!G61-'2a) logm_x(t)'!F61-'2a)answer'!$C61)^2,"")</f>
        <v>7.7237803074919247E-4</v>
      </c>
      <c r="H62" s="32">
        <f>IFERROR(('2a) logm_x(t)'!H61-'2a) logm_x(t)'!G61-'2a)answer'!$C61)^2,"")</f>
        <v>1.5854910537044919E-2</v>
      </c>
      <c r="I62" s="32">
        <f>IFERROR(('2a) logm_x(t)'!I61-'2a) logm_x(t)'!H61-'2a)answer'!$C61)^2,"")</f>
        <v>1.8020239670076571E-2</v>
      </c>
      <c r="J62" s="32">
        <f>IFERROR(('2a) logm_x(t)'!J61-'2a) logm_x(t)'!I61-'2a)answer'!$C61)^2,"")</f>
        <v>1.9467490741731242E-3</v>
      </c>
      <c r="K62" s="32">
        <f>IFERROR(('2a) logm_x(t)'!K61-'2a) logm_x(t)'!J61-'2a)answer'!$C61)^2,"")</f>
        <v>2.4176987648135487E-3</v>
      </c>
      <c r="L62" s="32">
        <f>IFERROR(('2a) logm_x(t)'!L61-'2a) logm_x(t)'!K61-'2a)answer'!$C61)^2,"")</f>
        <v>9.7457527887975738E-4</v>
      </c>
      <c r="M62" s="32">
        <f>IFERROR(('2a) logm_x(t)'!M61-'2a) logm_x(t)'!L61-'2a)answer'!$C61)^2,"")</f>
        <v>1.7756528976336566E-3</v>
      </c>
      <c r="N62" s="32">
        <f>IFERROR(('2a) logm_x(t)'!N61-'2a) logm_x(t)'!M61-'2a)answer'!$C61)^2,"")</f>
        <v>3.0217210759697518E-2</v>
      </c>
      <c r="O62" s="32">
        <f>IFERROR(('2a) logm_x(t)'!O61-'2a) logm_x(t)'!N61-'2a)answer'!$C61)^2,"")</f>
        <v>2.5832073577228194E-3</v>
      </c>
      <c r="P62" s="32">
        <f>IFERROR(('2a) logm_x(t)'!P61-'2a) logm_x(t)'!O61-'2a)answer'!$C61)^2,"")</f>
        <v>1.3385734175875116E-2</v>
      </c>
      <c r="Q62" s="32">
        <f>IFERROR(('2a) logm_x(t)'!Q61-'2a) logm_x(t)'!P61-'2a)answer'!$C61)^2,"")</f>
        <v>1.5962046438710742E-2</v>
      </c>
      <c r="R62" s="32">
        <f>IFERROR(('2a) logm_x(t)'!R61-'2a) logm_x(t)'!Q61-'2a)answer'!$C61)^2,"")</f>
        <v>8.551731167851637E-3</v>
      </c>
      <c r="S62" s="32">
        <f>IFERROR(('2a) logm_x(t)'!S61-'2a) logm_x(t)'!R61-'2a)answer'!$C61)^2,"")</f>
        <v>1.8937937293078805E-4</v>
      </c>
      <c r="T62" s="32">
        <f>IFERROR(('2a) logm_x(t)'!T61-'2a) logm_x(t)'!S61-'2a)answer'!$C61)^2,"")</f>
        <v>2.1517915768373527E-3</v>
      </c>
      <c r="U62" s="32">
        <f>IFERROR(('2a) logm_x(t)'!U61-'2a) logm_x(t)'!T61-'2a)answer'!$C61)^2,"")</f>
        <v>3.4512411148933983E-4</v>
      </c>
      <c r="V62" s="32">
        <f>IFERROR(('2a) logm_x(t)'!V61-'2a) logm_x(t)'!U61-'2a)answer'!$C61)^2,"")</f>
        <v>3.6720576457032039E-3</v>
      </c>
      <c r="W62" s="32">
        <f>IFERROR(('2a) logm_x(t)'!W61-'2a) logm_x(t)'!V61-'2a)answer'!$C61)^2,"")</f>
        <v>4.1566176427332833E-4</v>
      </c>
      <c r="X62" s="32">
        <f>IFERROR(('2a) logm_x(t)'!X61-'2a) logm_x(t)'!W61-'2a)answer'!$C61)^2,"")</f>
        <v>1.78271062807661E-2</v>
      </c>
      <c r="Y62" s="32">
        <f>IFERROR(('2a) logm_x(t)'!Y61-'2a) logm_x(t)'!X61-'2a)answer'!$C61)^2,"")</f>
        <v>6.9684392701408705E-3</v>
      </c>
      <c r="Z62" s="32">
        <f>IFERROR(('2a) logm_x(t)'!Z61-'2a) logm_x(t)'!Y61-'2a)answer'!$C61)^2,"")</f>
        <v>5.9304253323227961E-5</v>
      </c>
      <c r="AA62" s="32">
        <f>IFERROR(('2a) logm_x(t)'!AA61-'2a) logm_x(t)'!Z61-'2a)answer'!$C61)^2,"")</f>
        <v>2.2795572752850268E-2</v>
      </c>
      <c r="AB62" s="32">
        <f>IFERROR(('2a) logm_x(t)'!AB61-'2a) logm_x(t)'!AA61-'2a)answer'!$C61)^2,"")</f>
        <v>1.1953283599614522E-2</v>
      </c>
      <c r="AC62" s="32">
        <f>IFERROR(('2a) logm_x(t)'!AC61-'2a) logm_x(t)'!AB61-'2a)answer'!$C61)^2,"")</f>
        <v>1.2485326226707892E-2</v>
      </c>
      <c r="AD62" s="32">
        <f>IFERROR(('2a) logm_x(t)'!AD61-'2a) logm_x(t)'!AC61-'2a)answer'!$C61)^2,"")</f>
        <v>1.2585463740687107E-5</v>
      </c>
      <c r="AE62" s="32">
        <f>IFERROR(('2a) logm_x(t)'!AE61-'2a) logm_x(t)'!AD61-'2a)answer'!$C61)^2,"")</f>
        <v>1.0046725672736626E-3</v>
      </c>
      <c r="AF62" s="32">
        <f>IFERROR(('2a) logm_x(t)'!AF61-'2a) logm_x(t)'!AE61-'2a)answer'!$C61)^2,"")</f>
        <v>3.6355336309222726E-3</v>
      </c>
      <c r="AG62" s="32">
        <f>IFERROR(('2a) logm_x(t)'!AG61-'2a) logm_x(t)'!AF61-'2a)answer'!$C61)^2,"")</f>
        <v>2.2358419658086739E-4</v>
      </c>
      <c r="AH62" s="32">
        <f>IFERROR(('2a) logm_x(t)'!AH61-'2a) logm_x(t)'!AG61-'2a)answer'!$C61)^2,"")</f>
        <v>2.1140079917088498E-3</v>
      </c>
      <c r="AI62" s="32">
        <f>IFERROR(('2a) logm_x(t)'!AI61-'2a) logm_x(t)'!AH61-'2a)answer'!$C61)^2,"")</f>
        <v>6.3704767840479315E-3</v>
      </c>
      <c r="AJ62" s="32">
        <f>IFERROR(('2a) logm_x(t)'!AJ61-'2a) logm_x(t)'!AI61-'2a)answer'!$C61)^2,"")</f>
        <v>5.4060913940860008E-3</v>
      </c>
      <c r="AK62" s="32">
        <f>IFERROR(('2a) logm_x(t)'!AK61-'2a) logm_x(t)'!AJ61-'2a)answer'!$C61)^2,"")</f>
        <v>2.5928447188695112E-3</v>
      </c>
      <c r="AL62" s="32">
        <f>IFERROR(('2a) logm_x(t)'!AL61-'2a) logm_x(t)'!AK61-'2a)answer'!$C61)^2,"")</f>
        <v>9.2685631422394534E-3</v>
      </c>
      <c r="AM62" s="32">
        <f>IFERROR(('2a) logm_x(t)'!AM61-'2a) logm_x(t)'!AL61-'2a)answer'!$C61)^2,"")</f>
        <v>2.4793278193010675E-2</v>
      </c>
      <c r="AN62" s="32">
        <f>IFERROR(('2a) logm_x(t)'!AN61-'2a) logm_x(t)'!AM61-'2a)answer'!$C61)^2,"")</f>
        <v>6.5765080615227721E-3</v>
      </c>
      <c r="AO62" s="32">
        <f>IFERROR(('2a) logm_x(t)'!AO61-'2a) logm_x(t)'!AN61-'2a)answer'!$C61)^2,"")</f>
        <v>2.0772843420032772E-2</v>
      </c>
      <c r="AP62" s="32">
        <f>IFERROR(('2a) logm_x(t)'!AP61-'2a) logm_x(t)'!AO61-'2a)answer'!$C61)^2,"")</f>
        <v>3.3129053080070836E-6</v>
      </c>
      <c r="AQ62" s="32">
        <f>IFERROR(('2a) logm_x(t)'!AQ61-'2a) logm_x(t)'!AP61-'2a)answer'!$C61)^2,"")</f>
        <v>2.59386555050601E-3</v>
      </c>
      <c r="AR62" s="32">
        <f>IFERROR(('2a) logm_x(t)'!AR61-'2a) logm_x(t)'!AQ61-'2a)answer'!$C61)^2,"")</f>
        <v>6.4621167657707306E-4</v>
      </c>
      <c r="AS62" s="32">
        <f>IFERROR(('2a) logm_x(t)'!AS61-'2a) logm_x(t)'!AR61-'2a)answer'!$C61)^2,"")</f>
        <v>1.8965636266222774E-2</v>
      </c>
      <c r="AT62" s="32">
        <f>IFERROR(('2a) logm_x(t)'!AT61-'2a) logm_x(t)'!AS61-'2a)answer'!$C61)^2,"")</f>
        <v>4.9684487607063446E-3</v>
      </c>
      <c r="AU62" s="32">
        <f>IFERROR(('2a) logm_x(t)'!AU61-'2a) logm_x(t)'!AT61-'2a)answer'!$C61)^2,"")</f>
        <v>3.5008702932370524E-3</v>
      </c>
      <c r="AV62" s="32">
        <f>IFERROR(('2a) logm_x(t)'!AV61-'2a) logm_x(t)'!AU61-'2a)answer'!$C61)^2,"")</f>
        <v>4.0338811148658659E-4</v>
      </c>
      <c r="AW62" s="32">
        <f>IFERROR(('2a) logm_x(t)'!AW61-'2a) logm_x(t)'!AV61-'2a)answer'!$C61)^2,"")</f>
        <v>1.2987502829018015E-2</v>
      </c>
      <c r="AX62" s="32">
        <f>IFERROR(('2a) logm_x(t)'!AX61-'2a) logm_x(t)'!AW61-'2a)answer'!$C61)^2,"")</f>
        <v>1.9075004856911255E-3</v>
      </c>
      <c r="AY62" s="32">
        <f>IFERROR(('2a) logm_x(t)'!AY61-'2a) logm_x(t)'!AX61-'2a)answer'!$C61)^2,"")</f>
        <v>3.0672804054221892E-4</v>
      </c>
      <c r="AZ62" s="32">
        <f>IFERROR(('2a) logm_x(t)'!AZ61-'2a) logm_x(t)'!AY61-'2a)answer'!$C61)^2,"")</f>
        <v>2.6154045452846707E-3</v>
      </c>
      <c r="BA62" s="32">
        <f>IFERROR(('2a) logm_x(t)'!BA61-'2a) logm_x(t)'!AZ61-'2a)answer'!$C61)^2,"")</f>
        <v>2.5440284727488732E-5</v>
      </c>
      <c r="BB62" s="32">
        <f>IFERROR(('2a) logm_x(t)'!BB61-'2a) logm_x(t)'!BA61-'2a)answer'!$C61)^2,"")</f>
        <v>1.7880571885456969E-3</v>
      </c>
      <c r="BC62" s="32">
        <f>IFERROR(('2a) logm_x(t)'!BC61-'2a) logm_x(t)'!BB61-'2a)answer'!$C61)^2,"")</f>
        <v>1.4512506031751893E-3</v>
      </c>
      <c r="BD62" s="32">
        <f>IFERROR(('2a) logm_x(t)'!BD61-'2a) logm_x(t)'!BC61-'2a)answer'!$C61)^2,"")</f>
        <v>2.4935548654120968E-3</v>
      </c>
      <c r="BE62" s="32">
        <f>IFERROR(('2a) logm_x(t)'!BE61-'2a) logm_x(t)'!BD61-'2a)answer'!$C61)^2,"")</f>
        <v>5.765418695293723E-4</v>
      </c>
      <c r="BF62" s="32">
        <f>IFERROR(('2a) logm_x(t)'!BF61-'2a) logm_x(t)'!BE61-'2a)answer'!$C61)^2,"")</f>
        <v>1.2961182011665762E-2</v>
      </c>
      <c r="BG62" s="32">
        <f>IFERROR(('2a) logm_x(t)'!BG61-'2a) logm_x(t)'!BF61-'2a)answer'!$C61)^2,"")</f>
        <v>1.4877569578512372E-2</v>
      </c>
      <c r="BH62" s="32">
        <f>IFERROR(('2a) logm_x(t)'!BH61-'2a) logm_x(t)'!BG61-'2a)answer'!$C61)^2,"")</f>
        <v>1.0604066743741333E-2</v>
      </c>
      <c r="BI62" s="32">
        <f>IFERROR(('2a) logm_x(t)'!BI61-'2a) logm_x(t)'!BH61-'2a)answer'!$C61)^2,"")</f>
        <v>8.3820851631956725E-6</v>
      </c>
      <c r="BJ62" s="32">
        <f>IFERROR(('2a) logm_x(t)'!BJ61-'2a) logm_x(t)'!BI61-'2a)answer'!$C61)^2,"")</f>
        <v>2.3172565975178154E-3</v>
      </c>
      <c r="BK62" s="32">
        <f>IFERROR(('2a) logm_x(t)'!BK61-'2a) logm_x(t)'!BJ61-'2a)answer'!$C61)^2,"")</f>
        <v>1.3353845194645107E-5</v>
      </c>
      <c r="BL62" s="32">
        <f>IFERROR(('2a) logm_x(t)'!BL61-'2a) logm_x(t)'!BK61-'2a)answer'!$C61)^2,"")</f>
        <v>1.3050746758567985E-3</v>
      </c>
      <c r="BM62" s="32">
        <f>IFERROR(('2a) logm_x(t)'!BM61-'2a) logm_x(t)'!BL61-'2a)answer'!$C61)^2,"")</f>
        <v>3.10145568991945E-6</v>
      </c>
      <c r="BN62" s="32">
        <f>IFERROR(('2a) logm_x(t)'!BN61-'2a) logm_x(t)'!BM61-'2a)answer'!$C61)^2,"")</f>
        <v>6.8711307389654453E-4</v>
      </c>
      <c r="BO62" s="32">
        <f>IFERROR(('2a) logm_x(t)'!BO61-'2a) logm_x(t)'!BN61-'2a)answer'!$C61)^2,"")</f>
        <v>4.6055168304339018E-3</v>
      </c>
      <c r="BP62" s="32">
        <f>IFERROR(('2a) logm_x(t)'!BP61-'2a) logm_x(t)'!BO61-'2a)answer'!$C61)^2,"")</f>
        <v>2.6501459713425902E-5</v>
      </c>
      <c r="BQ62" s="32">
        <f>IFERROR(('2a) logm_x(t)'!BQ61-'2a) logm_x(t)'!BP61-'2a)answer'!$C61)^2,"")</f>
        <v>6.8049976621274719E-3</v>
      </c>
      <c r="BR62" s="32">
        <f>IFERROR(('2a) logm_x(t)'!BR61-'2a) logm_x(t)'!BQ61-'2a)answer'!$C61)^2,"")</f>
        <v>2.364531531177033E-4</v>
      </c>
      <c r="BS62" s="32">
        <f>IFERROR(('2a) logm_x(t)'!BS61-'2a) logm_x(t)'!BR61-'2a)answer'!$C61)^2,"")</f>
        <v>9.8698623989681533E-4</v>
      </c>
      <c r="BT62" s="32">
        <f>IFERROR(('2a) logm_x(t)'!BT61-'2a) logm_x(t)'!BS61-'2a)answer'!$C61)^2,"")</f>
        <v>1.9298486751080609E-3</v>
      </c>
      <c r="BU62" s="32">
        <f>IFERROR(('2a) logm_x(t)'!BU61-'2a) logm_x(t)'!BT61-'2a)answer'!$C61)^2,"")</f>
        <v>2.3826659663342483E-3</v>
      </c>
      <c r="BV62" s="32">
        <f>IFERROR(('2a) logm_x(t)'!BV61-'2a) logm_x(t)'!BU61-'2a)answer'!$C61)^2,"")</f>
        <v>5.8091497291821656E-3</v>
      </c>
      <c r="BW62" s="32">
        <f>IFERROR(('2a) logm_x(t)'!BW61-'2a) logm_x(t)'!BV61-'2a)answer'!$C61)^2,"")</f>
        <v>4.0759894287581075E-5</v>
      </c>
      <c r="BX62" s="32">
        <f>IFERROR(('2a) logm_x(t)'!BX61-'2a) logm_x(t)'!BW61-'2a)answer'!$C61)^2,"")</f>
        <v>1.072680170373313E-2</v>
      </c>
      <c r="BY62" s="32">
        <f>IFERROR(('2a) logm_x(t)'!BY61-'2a) logm_x(t)'!BX61-'2a)answer'!$C61)^2,"")</f>
        <v>4.0453751739285356E-4</v>
      </c>
      <c r="BZ62" s="32">
        <f>IFERROR(('2a) logm_x(t)'!BZ61-'2a) logm_x(t)'!BY61-'2a)answer'!$C61)^2,"")</f>
        <v>2.7271715987323636E-3</v>
      </c>
      <c r="CA62" s="32">
        <f>IFERROR(('2a) logm_x(t)'!CA61-'2a) logm_x(t)'!BZ61-'2a)answer'!$C61)^2,"")</f>
        <v>1.9635773935671318E-3</v>
      </c>
      <c r="CB62" s="32">
        <f>IFERROR(('2a) logm_x(t)'!CB61-'2a) logm_x(t)'!CA61-'2a)answer'!$C61)^2,"")</f>
        <v>3.0406023488403338E-4</v>
      </c>
      <c r="CC62" s="32">
        <f>IFERROR(('2a) logm_x(t)'!CC61-'2a) logm_x(t)'!CB61-'2a)answer'!$C61)^2,"")</f>
        <v>2.2609837332225771E-3</v>
      </c>
      <c r="CD62" s="32">
        <f>IFERROR(('2a) logm_x(t)'!CD61-'2a) logm_x(t)'!CC61-'2a)answer'!$C61)^2,"")</f>
        <v>5.147857887272321E-8</v>
      </c>
      <c r="CE62" s="32">
        <f>IFERROR(('2a) logm_x(t)'!CE61-'2a) logm_x(t)'!CD61-'2a)answer'!$C61)^2,"")</f>
        <v>2.985197306108095E-4</v>
      </c>
      <c r="CF62" s="32">
        <f>IFERROR(('2a) logm_x(t)'!CF61-'2a) logm_x(t)'!CE61-'2a)answer'!$C61)^2,"")</f>
        <v>5.9006023722163676E-4</v>
      </c>
      <c r="CG62" s="32">
        <f>IFERROR(('2a) logm_x(t)'!CG61-'2a) logm_x(t)'!CF61-'2a)answer'!$C61)^2,"")</f>
        <v>8.5012793643597807E-3</v>
      </c>
      <c r="CH62" s="32">
        <f>IFERROR(('2a) logm_x(t)'!CH61-'2a) logm_x(t)'!CG61-'2a)answer'!$C61)^2,"")</f>
        <v>2.4592182987158858E-3</v>
      </c>
      <c r="CI62" s="32">
        <f>IFERROR(('2a) logm_x(t)'!CI61-'2a) logm_x(t)'!CH61-'2a)answer'!$C61)^2,"")</f>
        <v>1.605655922012311E-3</v>
      </c>
      <c r="CJ62" s="32">
        <f>IFERROR(('2a) logm_x(t)'!CJ61-'2a) logm_x(t)'!CI61-'2a)answer'!$C61)^2,"")</f>
        <v>1.572259823405958E-5</v>
      </c>
      <c r="CK62" s="32">
        <f>IFERROR(('2a) logm_x(t)'!CK61-'2a) logm_x(t)'!CJ61-'2a)answer'!$C61)^2,"")</f>
        <v>2.4724570367670257E-4</v>
      </c>
      <c r="CL62" s="32">
        <f>IFERROR(('2a) logm_x(t)'!CL61-'2a) logm_x(t)'!CK61-'2a)answer'!$C61)^2,"")</f>
        <v>2.370179368079193E-3</v>
      </c>
      <c r="CM62" s="32">
        <f>IFERROR(('2a) logm_x(t)'!CM61-'2a) logm_x(t)'!CL61-'2a)answer'!$C61)^2,"")</f>
        <v>4.8345359841604199E-3</v>
      </c>
      <c r="CN62" s="32">
        <f>IFERROR(('2a) logm_x(t)'!CN61-'2a) logm_x(t)'!CM61-'2a)answer'!$C61)^2,"")</f>
        <v>4.6970061042975715E-3</v>
      </c>
      <c r="CT62" s="31">
        <f t="shared" si="4"/>
        <v>58</v>
      </c>
      <c r="CU62" s="32">
        <f>('2a) logm_x(t)'!C61-'2a) logm_x(t)'!B61-'2a)answer'!$C61)/$CP$5</f>
        <v>-0.59827169076372799</v>
      </c>
      <c r="CV62" s="32">
        <f>('2a) logm_x(t)'!D61-'2a) logm_x(t)'!C61-'2a)answer'!$C61)/$CP$5</f>
        <v>0.13262681371684321</v>
      </c>
      <c r="CW62" s="32">
        <f>('2a) logm_x(t)'!E61-'2a) logm_x(t)'!D61-'2a)answer'!$C61)/$CP$5</f>
        <v>0.19239732163546258</v>
      </c>
      <c r="CX62" s="32">
        <f>('2a) logm_x(t)'!F61-'2a) logm_x(t)'!E61-'2a)answer'!$C61)/$CP$5</f>
        <v>0.45500739136200963</v>
      </c>
      <c r="CY62" s="32">
        <f>('2a) logm_x(t)'!G61-'2a) logm_x(t)'!F61-'2a)answer'!$C61)/$CP$5</f>
        <v>0.19911644487718971</v>
      </c>
      <c r="CZ62" s="32">
        <f>('2a) logm_x(t)'!H61-'2a) logm_x(t)'!G61-'2a)answer'!$C61)/$CP$5</f>
        <v>-0.90214027389397666</v>
      </c>
      <c r="DA62" s="32">
        <f>('2a) logm_x(t)'!I61-'2a) logm_x(t)'!H61-'2a)answer'!$C61)/$CP$5</f>
        <v>0.9617727207379273</v>
      </c>
      <c r="DB62" s="32">
        <f>('2a) logm_x(t)'!J61-'2a) logm_x(t)'!I61-'2a)answer'!$C61)/$CP$5</f>
        <v>-0.31611649778196205</v>
      </c>
      <c r="DC62" s="32">
        <f>('2a) logm_x(t)'!K61-'2a) logm_x(t)'!J61-'2a)answer'!$C61)/$CP$5</f>
        <v>-0.35228428293662978</v>
      </c>
      <c r="DD62" s="32">
        <f>('2a) logm_x(t)'!L61-'2a) logm_x(t)'!K61-'2a)answer'!$C61)/$CP$5</f>
        <v>-0.22366594738108433</v>
      </c>
      <c r="DE62" s="32">
        <f>('2a) logm_x(t)'!M61-'2a) logm_x(t)'!L61-'2a)answer'!$C61)/$CP$5</f>
        <v>0.30190562907620372</v>
      </c>
      <c r="DF62" s="32">
        <f>('2a) logm_x(t)'!N61-'2a) logm_x(t)'!M61-'2a)answer'!$C61)/$CP$5</f>
        <v>1.2454301072931013</v>
      </c>
      <c r="DG62" s="32">
        <f>('2a) logm_x(t)'!O61-'2a) logm_x(t)'!N61-'2a)answer'!$C61)/$CP$5</f>
        <v>-0.36414286756516279</v>
      </c>
      <c r="DH62" s="32">
        <f>('2a) logm_x(t)'!P61-'2a) logm_x(t)'!O61-'2a)answer'!$C61)/$CP$5</f>
        <v>0.82892124665632816</v>
      </c>
      <c r="DI62" s="32">
        <f>('2a) logm_x(t)'!Q61-'2a) logm_x(t)'!P61-'2a)answer'!$C61)/$CP$5</f>
        <v>-0.90518314460370275</v>
      </c>
      <c r="DJ62" s="32">
        <f>('2a) logm_x(t)'!R61-'2a) logm_x(t)'!Q61-'2a)answer'!$C61)/$CP$5</f>
        <v>0.66255081623989098</v>
      </c>
      <c r="DK62" s="32">
        <f>('2a) logm_x(t)'!S61-'2a) logm_x(t)'!R61-'2a)answer'!$C61)/$CP$5</f>
        <v>9.8595821633034389E-2</v>
      </c>
      <c r="DL62" s="32">
        <f>('2a) logm_x(t)'!T61-'2a) logm_x(t)'!S61-'2a)answer'!$C61)/$CP$5</f>
        <v>0.3323473918688315</v>
      </c>
      <c r="DM62" s="32">
        <f>('2a) logm_x(t)'!U61-'2a) logm_x(t)'!T61-'2a)answer'!$C61)/$CP$5</f>
        <v>-0.13310054205958494</v>
      </c>
      <c r="DN62" s="32">
        <f>('2a) logm_x(t)'!V61-'2a) logm_x(t)'!U61-'2a)answer'!$C61)/$CP$5</f>
        <v>0.43415711088636622</v>
      </c>
      <c r="DO62" s="32">
        <f>('2a) logm_x(t)'!W61-'2a) logm_x(t)'!V61-'2a)answer'!$C61)/$CP$5</f>
        <v>-0.14607039769904742</v>
      </c>
      <c r="DP62" s="32">
        <f>('2a) logm_x(t)'!X61-'2a) logm_x(t)'!W61-'2a)answer'!$C61)/$CP$5</f>
        <v>-0.95660489798383508</v>
      </c>
      <c r="DQ62" s="32">
        <f>('2a) logm_x(t)'!Y61-'2a) logm_x(t)'!X61-'2a)answer'!$C61)/$CP$5</f>
        <v>0.59808089987863244</v>
      </c>
      <c r="DR62" s="32">
        <f>('2a) logm_x(t)'!Z61-'2a) logm_x(t)'!Y61-'2a)answer'!$C61)/$CP$5</f>
        <v>-5.5174079269652343E-2</v>
      </c>
      <c r="DS62" s="32">
        <f>('2a) logm_x(t)'!AA61-'2a) logm_x(t)'!Z61-'2a)answer'!$C61)/$CP$5</f>
        <v>1.0817263967526016</v>
      </c>
      <c r="DT62" s="32">
        <f>('2a) logm_x(t)'!AB61-'2a) logm_x(t)'!AA61-'2a)answer'!$C61)/$CP$5</f>
        <v>-0.78331381331409577</v>
      </c>
      <c r="DU62" s="32">
        <f>('2a) logm_x(t)'!AC61-'2a) logm_x(t)'!AB61-'2a)answer'!$C61)/$CP$5</f>
        <v>0.80055674430798174</v>
      </c>
      <c r="DV62" s="32">
        <f>('2a) logm_x(t)'!AD61-'2a) logm_x(t)'!AC61-'2a)answer'!$C61)/$CP$5</f>
        <v>-2.5417146068920066E-2</v>
      </c>
      <c r="DW62" s="32">
        <f>('2a) logm_x(t)'!AE61-'2a) logm_x(t)'!AD61-'2a)answer'!$C61)/$CP$5</f>
        <v>-0.22709336487348558</v>
      </c>
      <c r="DX62" s="32">
        <f>('2a) logm_x(t)'!AF61-'2a) logm_x(t)'!AE61-'2a)answer'!$C61)/$CP$5</f>
        <v>0.43199254944806109</v>
      </c>
      <c r="DY62" s="32">
        <f>('2a) logm_x(t)'!AG61-'2a) logm_x(t)'!AF61-'2a)answer'!$C61)/$CP$5</f>
        <v>0.10713039965957492</v>
      </c>
      <c r="DZ62" s="32">
        <f>('2a) logm_x(t)'!AH61-'2a) logm_x(t)'!AG61-'2a)answer'!$C61)/$CP$5</f>
        <v>-0.32941660406524975</v>
      </c>
      <c r="EA62" s="32">
        <f>('2a) logm_x(t)'!AI61-'2a) logm_x(t)'!AH61-'2a)answer'!$C61)/$CP$5</f>
        <v>0.57184475496344345</v>
      </c>
      <c r="EB62" s="32">
        <f>('2a) logm_x(t)'!AJ61-'2a) logm_x(t)'!AI61-'2a)answer'!$C61)/$CP$5</f>
        <v>-0.52678556407304611</v>
      </c>
      <c r="EC62" s="32">
        <f>('2a) logm_x(t)'!AK61-'2a) logm_x(t)'!AJ61-'2a)answer'!$C61)/$CP$5</f>
        <v>0.36482150244765837</v>
      </c>
      <c r="ED62" s="32">
        <f>('2a) logm_x(t)'!AL61-'2a) logm_x(t)'!AK61-'2a)answer'!$C61)/$CP$5</f>
        <v>-0.68976059452439609</v>
      </c>
      <c r="EE62" s="32">
        <f>('2a) logm_x(t)'!AM61-'2a) logm_x(t)'!AL61-'2a)answer'!$C61)/$CP$5</f>
        <v>1.1281300043255398</v>
      </c>
      <c r="EF62" s="32">
        <f>('2a) logm_x(t)'!AN61-'2a) logm_x(t)'!AM61-'2a)answer'!$C61)/$CP$5</f>
        <v>0.58101835412594327</v>
      </c>
      <c r="EG62" s="32">
        <f>('2a) logm_x(t)'!AO61-'2a) logm_x(t)'!AN61-'2a)answer'!$C61)/$CP$5</f>
        <v>-1.0326190842220082</v>
      </c>
      <c r="EH62" s="32">
        <f>('2a) logm_x(t)'!AP61-'2a) logm_x(t)'!AO61-'2a)answer'!$C61)/$CP$5</f>
        <v>1.3040573303887859E-2</v>
      </c>
      <c r="EI62" s="32">
        <f>('2a) logm_x(t)'!AQ61-'2a) logm_x(t)'!AP61-'2a)answer'!$C61)/$CP$5</f>
        <v>0.36489331251003482</v>
      </c>
      <c r="EJ62" s="32">
        <f>('2a) logm_x(t)'!AR61-'2a) logm_x(t)'!AQ61-'2a)answer'!$C61)/$CP$5</f>
        <v>-0.18212919747828846</v>
      </c>
      <c r="EK62" s="32">
        <f>('2a) logm_x(t)'!AS61-'2a) logm_x(t)'!AR61-'2a)answer'!$C61)/$CP$5</f>
        <v>0.98667899312328722</v>
      </c>
      <c r="EL62" s="32">
        <f>('2a) logm_x(t)'!AT61-'2a) logm_x(t)'!AS61-'2a)answer'!$C61)/$CP$5</f>
        <v>-0.5050130269926637</v>
      </c>
      <c r="EM62" s="32">
        <f>('2a) logm_x(t)'!AU61-'2a) logm_x(t)'!AT61-'2a)answer'!$C61)/$CP$5</f>
        <v>0.42391636607928057</v>
      </c>
      <c r="EN62" s="32">
        <f>('2a) logm_x(t)'!AV61-'2a) logm_x(t)'!AU61-'2a)answer'!$C61)/$CP$5</f>
        <v>-0.14389765636756516</v>
      </c>
      <c r="EO62" s="32">
        <f>('2a) logm_x(t)'!AW61-'2a) logm_x(t)'!AV61-'2a)answer'!$C61)/$CP$5</f>
        <v>0.81649776628743231</v>
      </c>
      <c r="EP62" s="32">
        <f>('2a) logm_x(t)'!AX61-'2a) logm_x(t)'!AW61-'2a)answer'!$C61)/$CP$5</f>
        <v>-0.31291364533107174</v>
      </c>
      <c r="EQ62" s="32">
        <f>('2a) logm_x(t)'!AY61-'2a) logm_x(t)'!AX61-'2a)answer'!$C61)/$CP$5</f>
        <v>0.12547838301590566</v>
      </c>
      <c r="ER62" s="32">
        <f>('2a) logm_x(t)'!AZ61-'2a) logm_x(t)'!AY61-'2a)answer'!$C61)/$CP$5</f>
        <v>-0.36640518476347722</v>
      </c>
      <c r="ES62" s="32">
        <f>('2a) logm_x(t)'!BA61-'2a) logm_x(t)'!AZ61-'2a)answer'!$C61)/$CP$5</f>
        <v>3.61370883237533E-2</v>
      </c>
      <c r="ET62" s="32">
        <f>('2a) logm_x(t)'!BB61-'2a) logm_x(t)'!BA61-'2a)answer'!$C61)/$CP$5</f>
        <v>-0.30295831446050664</v>
      </c>
      <c r="EU62" s="32">
        <f>('2a) logm_x(t)'!BC61-'2a) logm_x(t)'!BB61-'2a)answer'!$C61)/$CP$5</f>
        <v>0.27293760730428207</v>
      </c>
      <c r="EV62" s="32">
        <f>('2a) logm_x(t)'!BD61-'2a) logm_x(t)'!BC61-'2a)answer'!$C61)/$CP$5</f>
        <v>-0.35776811895644967</v>
      </c>
      <c r="EW62" s="32">
        <f>('2a) logm_x(t)'!BE61-'2a) logm_x(t)'!BD61-'2a)answer'!$C61)/$CP$5</f>
        <v>0.17203135077725568</v>
      </c>
      <c r="EX62" s="32">
        <f>('2a) logm_x(t)'!BF61-'2a) logm_x(t)'!BE61-'2a)answer'!$C61)/$CP$5</f>
        <v>-0.81566997866703461</v>
      </c>
      <c r="EY62" s="32">
        <f>('2a) logm_x(t)'!BG61-'2a) logm_x(t)'!BF61-'2a)answer'!$C61)/$CP$5</f>
        <v>0.87389281445184464</v>
      </c>
      <c r="EZ62" s="32">
        <f>('2a) logm_x(t)'!BH61-'2a) logm_x(t)'!BG61-'2a)answer'!$C61)/$CP$5</f>
        <v>-0.73778258495850091</v>
      </c>
      <c r="FA62" s="32">
        <f>('2a) logm_x(t)'!BI61-'2a) logm_x(t)'!BH61-'2a)answer'!$C61)/$CP$5</f>
        <v>-2.0742839544364296E-2</v>
      </c>
      <c r="FB62" s="32">
        <f>('2a) logm_x(t)'!BJ61-'2a) logm_x(t)'!BI61-'2a)answer'!$C61)/$CP$5</f>
        <v>0.3448889158070173</v>
      </c>
      <c r="FC62" s="32">
        <f>('2a) logm_x(t)'!BK61-'2a) logm_x(t)'!BJ61-'2a)answer'!$C61)/$CP$5</f>
        <v>-2.6181549275069368E-2</v>
      </c>
      <c r="FD62" s="32">
        <f>('2a) logm_x(t)'!BL61-'2a) logm_x(t)'!BK61-'2a)answer'!$C61)/$CP$5</f>
        <v>-0.25882716454192511</v>
      </c>
      <c r="FE62" s="32">
        <f>('2a) logm_x(t)'!BM61-'2a) logm_x(t)'!BL61-'2a)answer'!$C61)/$CP$5</f>
        <v>1.2617547948797372E-2</v>
      </c>
      <c r="FF62" s="32">
        <f>('2a) logm_x(t)'!BN61-'2a) logm_x(t)'!BM61-'2a)answer'!$C61)/$CP$5</f>
        <v>-0.18780462332687414</v>
      </c>
      <c r="FG62" s="32">
        <f>('2a) logm_x(t)'!BO61-'2a) logm_x(t)'!BN61-'2a)answer'!$C61)/$CP$5</f>
        <v>-0.48621836684967951</v>
      </c>
      <c r="FH62" s="32">
        <f>('2a) logm_x(t)'!BP61-'2a) logm_x(t)'!BO61-'2a)answer'!$C61)/$CP$5</f>
        <v>3.6883070715520647E-2</v>
      </c>
      <c r="FI62" s="32">
        <f>('2a) logm_x(t)'!BQ61-'2a) logm_x(t)'!BP61-'2a)answer'!$C61)/$CP$5</f>
        <v>-0.59102542444132211</v>
      </c>
      <c r="FJ62" s="32">
        <f>('2a) logm_x(t)'!BR61-'2a) logm_x(t)'!BQ61-'2a)answer'!$C61)/$CP$5</f>
        <v>0.11017034977293466</v>
      </c>
      <c r="FK62" s="32">
        <f>('2a) logm_x(t)'!BS61-'2a) logm_x(t)'!BR61-'2a)answer'!$C61)/$CP$5</f>
        <v>-0.22508560557604571</v>
      </c>
      <c r="FL62" s="32">
        <f>('2a) logm_x(t)'!BT61-'2a) logm_x(t)'!BS61-'2a)answer'!$C61)/$CP$5</f>
        <v>-0.31474134865537573</v>
      </c>
      <c r="FM62" s="32">
        <f>('2a) logm_x(t)'!BU61-'2a) logm_x(t)'!BT61-'2a)answer'!$C61)/$CP$5</f>
        <v>-0.34972264480327087</v>
      </c>
      <c r="FN62" s="32">
        <f>('2a) logm_x(t)'!BV61-'2a) logm_x(t)'!BU61-'2a)answer'!$C61)/$CP$5</f>
        <v>0.54607017689285386</v>
      </c>
      <c r="FO62" s="32">
        <f>('2a) logm_x(t)'!BW61-'2a) logm_x(t)'!BV61-'2a)answer'!$C61)/$CP$5</f>
        <v>-4.5741320481981838E-2</v>
      </c>
      <c r="FP62" s="32">
        <f>('2a) logm_x(t)'!BX61-'2a) logm_x(t)'!BW61-'2a)answer'!$C61)/$CP$5</f>
        <v>-0.74203997058471705</v>
      </c>
      <c r="FQ62" s="32">
        <f>('2a) logm_x(t)'!BY61-'2a) logm_x(t)'!BX61-'2a)answer'!$C61)/$CP$5</f>
        <v>0.14410252007003294</v>
      </c>
      <c r="FR62" s="32">
        <f>('2a) logm_x(t)'!BZ61-'2a) logm_x(t)'!BY61-'2a)answer'!$C61)/$CP$5</f>
        <v>-0.3741522886428254</v>
      </c>
      <c r="FS62" s="32">
        <f>('2a) logm_x(t)'!CA61-'2a) logm_x(t)'!BZ61-'2a)answer'!$C61)/$CP$5</f>
        <v>-0.31747986365357411</v>
      </c>
      <c r="FT62" s="32">
        <f>('2a) logm_x(t)'!CB61-'2a) logm_x(t)'!CA61-'2a)answer'!$C61)/$CP$5</f>
        <v>0.12493150929494723</v>
      </c>
      <c r="FU62" s="32">
        <f>('2a) logm_x(t)'!CC61-'2a) logm_x(t)'!CB61-'2a)answer'!$C61)/$CP$5</f>
        <v>-0.34067549238157363</v>
      </c>
      <c r="FV62" s="32">
        <f>('2a) logm_x(t)'!CD61-'2a) logm_x(t)'!CC61-'2a)answer'!$C61)/$CP$5</f>
        <v>-1.625569147447206E-3</v>
      </c>
      <c r="FW62" s="32">
        <f>('2a) logm_x(t)'!CE61-'2a) logm_x(t)'!CD61-'2a)answer'!$C61)/$CP$5</f>
        <v>-0.12378804208514434</v>
      </c>
      <c r="FX62" s="32">
        <f>('2a) logm_x(t)'!CF61-'2a) logm_x(t)'!CE61-'2a)answer'!$C61)/$CP$5</f>
        <v>0.1740365029724755</v>
      </c>
      <c r="FY62" s="32">
        <f>('2a) logm_x(t)'!CG61-'2a) logm_x(t)'!CF61-'2a)answer'!$C61)/$CP$5</f>
        <v>-0.66059353237447138</v>
      </c>
      <c r="FZ62" s="32">
        <f>('2a) logm_x(t)'!CH61-'2a) logm_x(t)'!CG61-'2a)answer'!$C61)/$CP$5</f>
        <v>0.35529632404465067</v>
      </c>
      <c r="GA62" s="32">
        <f>('2a) logm_x(t)'!CI61-'2a) logm_x(t)'!CH61-'2a)answer'!$C61)/$CP$5</f>
        <v>-0.28709023189347288</v>
      </c>
      <c r="GB62" s="32">
        <f>('2a) logm_x(t)'!CJ61-'2a) logm_x(t)'!CI61-'2a)answer'!$C61)/$CP$5</f>
        <v>-2.8408894358619399E-2</v>
      </c>
      <c r="GC62" s="32">
        <f>('2a) logm_x(t)'!CK61-'2a) logm_x(t)'!CJ61-'2a)answer'!$C61)/$CP$5</f>
        <v>-0.1126565767163293</v>
      </c>
      <c r="GD62" s="32">
        <f>('2a) logm_x(t)'!CL61-'2a) logm_x(t)'!CK61-'2a)answer'!$C61)/$CP$5</f>
        <v>0.34880506288205709</v>
      </c>
      <c r="GE62" s="32">
        <f>('2a) logm_x(t)'!CM61-'2a) logm_x(t)'!CL61-'2a)answer'!$C61)/$CP$5</f>
        <v>-0.49816082498262299</v>
      </c>
      <c r="GF62" s="32">
        <f>('2a) logm_x(t)'!CN61-'2a) logm_x(t)'!CM61-'2a)answer'!$C61)/$CP$5</f>
        <v>0.49102401790154754</v>
      </c>
    </row>
    <row r="63" spans="1:188" x14ac:dyDescent="0.25">
      <c r="A63" s="31">
        <f>'2a) logm_x(t)'!A62</f>
        <v>59</v>
      </c>
      <c r="B63" s="32"/>
      <c r="C63" s="32">
        <f>IFERROR(('2a) logm_x(t)'!C62-'2a) logm_x(t)'!B62-'2a)answer'!$C62)^2,"")</f>
        <v>4.6170118280992558E-4</v>
      </c>
      <c r="D63" s="32">
        <f>IFERROR(('2a) logm_x(t)'!D62-'2a) logm_x(t)'!C62-'2a)answer'!$C62)^2,"")</f>
        <v>1.3155012847083704E-2</v>
      </c>
      <c r="E63" s="32">
        <f>IFERROR(('2a) logm_x(t)'!E62-'2a) logm_x(t)'!D62-'2a)answer'!$C62)^2,"")</f>
        <v>3.103375767986806E-2</v>
      </c>
      <c r="F63" s="32">
        <f>IFERROR(('2a) logm_x(t)'!F62-'2a) logm_x(t)'!E62-'2a)answer'!$C62)^2,"")</f>
        <v>3.4413319879650702E-3</v>
      </c>
      <c r="G63" s="32">
        <f>IFERROR(('2a) logm_x(t)'!G62-'2a) logm_x(t)'!F62-'2a)answer'!$C62)^2,"")</f>
        <v>3.7446495654252523E-4</v>
      </c>
      <c r="H63" s="32">
        <f>IFERROR(('2a) logm_x(t)'!H62-'2a) logm_x(t)'!G62-'2a)answer'!$C62)^2,"")</f>
        <v>1.2766265095329002E-2</v>
      </c>
      <c r="I63" s="32">
        <f>IFERROR(('2a) logm_x(t)'!I62-'2a) logm_x(t)'!H62-'2a)answer'!$C62)^2,"")</f>
        <v>1.9678710257581115E-4</v>
      </c>
      <c r="J63" s="32">
        <f>IFERROR(('2a) logm_x(t)'!J62-'2a) logm_x(t)'!I62-'2a)answer'!$C62)^2,"")</f>
        <v>8.283046830333215E-4</v>
      </c>
      <c r="K63" s="32">
        <f>IFERROR(('2a) logm_x(t)'!K62-'2a) logm_x(t)'!J62-'2a)answer'!$C62)^2,"")</f>
        <v>6.1483475761821317E-3</v>
      </c>
      <c r="L63" s="32">
        <f>IFERROR(('2a) logm_x(t)'!L62-'2a) logm_x(t)'!K62-'2a)answer'!$C62)^2,"")</f>
        <v>3.6905478900937691E-5</v>
      </c>
      <c r="M63" s="32">
        <f>IFERROR(('2a) logm_x(t)'!M62-'2a) logm_x(t)'!L62-'2a)answer'!$C62)^2,"")</f>
        <v>4.43970175623038E-5</v>
      </c>
      <c r="N63" s="32">
        <f>IFERROR(('2a) logm_x(t)'!N62-'2a) logm_x(t)'!M62-'2a)answer'!$C62)^2,"")</f>
        <v>2.0734776886279548E-3</v>
      </c>
      <c r="O63" s="32">
        <f>IFERROR(('2a) logm_x(t)'!O62-'2a) logm_x(t)'!N62-'2a)answer'!$C62)^2,"")</f>
        <v>5.9224105031955455E-3</v>
      </c>
      <c r="P63" s="32">
        <f>IFERROR(('2a) logm_x(t)'!P62-'2a) logm_x(t)'!O62-'2a)answer'!$C62)^2,"")</f>
        <v>7.0417632577328729E-4</v>
      </c>
      <c r="Q63" s="32">
        <f>IFERROR(('2a) logm_x(t)'!Q62-'2a) logm_x(t)'!P62-'2a)answer'!$C62)^2,"")</f>
        <v>6.9258413825431858E-4</v>
      </c>
      <c r="R63" s="32">
        <f>IFERROR(('2a) logm_x(t)'!R62-'2a) logm_x(t)'!Q62-'2a)answer'!$C62)^2,"")</f>
        <v>4.8030382116797023E-3</v>
      </c>
      <c r="S63" s="32">
        <f>IFERROR(('2a) logm_x(t)'!S62-'2a) logm_x(t)'!R62-'2a)answer'!$C62)^2,"")</f>
        <v>2.5000371889412486E-3</v>
      </c>
      <c r="T63" s="32">
        <f>IFERROR(('2a) logm_x(t)'!T62-'2a) logm_x(t)'!S62-'2a)answer'!$C62)^2,"")</f>
        <v>6.7941685766438418E-3</v>
      </c>
      <c r="U63" s="32">
        <f>IFERROR(('2a) logm_x(t)'!U62-'2a) logm_x(t)'!T62-'2a)answer'!$C62)^2,"")</f>
        <v>6.8554030237138151E-3</v>
      </c>
      <c r="V63" s="32">
        <f>IFERROR(('2a) logm_x(t)'!V62-'2a) logm_x(t)'!U62-'2a)answer'!$C62)^2,"")</f>
        <v>2.2402251281352866E-2</v>
      </c>
      <c r="W63" s="32">
        <f>IFERROR(('2a) logm_x(t)'!W62-'2a) logm_x(t)'!V62-'2a)answer'!$C62)^2,"")</f>
        <v>1.2050997443378736E-2</v>
      </c>
      <c r="X63" s="32">
        <f>IFERROR(('2a) logm_x(t)'!X62-'2a) logm_x(t)'!W62-'2a)answer'!$C62)^2,"")</f>
        <v>4.3253761625233174E-3</v>
      </c>
      <c r="Y63" s="32">
        <f>IFERROR(('2a) logm_x(t)'!Y62-'2a) logm_x(t)'!X62-'2a)answer'!$C62)^2,"")</f>
        <v>1.56604638092257E-2</v>
      </c>
      <c r="Z63" s="32">
        <f>IFERROR(('2a) logm_x(t)'!Z62-'2a) logm_x(t)'!Y62-'2a)answer'!$C62)^2,"")</f>
        <v>1.6290690650882543E-4</v>
      </c>
      <c r="AA63" s="32">
        <f>IFERROR(('2a) logm_x(t)'!AA62-'2a) logm_x(t)'!Z62-'2a)answer'!$C62)^2,"")</f>
        <v>4.7554556071339564E-3</v>
      </c>
      <c r="AB63" s="32">
        <f>IFERROR(('2a) logm_x(t)'!AB62-'2a) logm_x(t)'!AA62-'2a)answer'!$C62)^2,"")</f>
        <v>6.3608952168471697E-3</v>
      </c>
      <c r="AC63" s="32">
        <f>IFERROR(('2a) logm_x(t)'!AC62-'2a) logm_x(t)'!AB62-'2a)answer'!$C62)^2,"")</f>
        <v>1.3124217646436924E-3</v>
      </c>
      <c r="AD63" s="32">
        <f>IFERROR(('2a) logm_x(t)'!AD62-'2a) logm_x(t)'!AC62-'2a)answer'!$C62)^2,"")</f>
        <v>3.3039572548670018E-3</v>
      </c>
      <c r="AE63" s="32">
        <f>IFERROR(('2a) logm_x(t)'!AE62-'2a) logm_x(t)'!AD62-'2a)answer'!$C62)^2,"")</f>
        <v>2.5681840754679955E-4</v>
      </c>
      <c r="AF63" s="32">
        <f>IFERROR(('2a) logm_x(t)'!AF62-'2a) logm_x(t)'!AE62-'2a)answer'!$C62)^2,"")</f>
        <v>1.0211337071066948E-3</v>
      </c>
      <c r="AG63" s="32">
        <f>IFERROR(('2a) logm_x(t)'!AG62-'2a) logm_x(t)'!AF62-'2a)answer'!$C62)^2,"")</f>
        <v>7.5180170142481366E-3</v>
      </c>
      <c r="AH63" s="32">
        <f>IFERROR(('2a) logm_x(t)'!AH62-'2a) logm_x(t)'!AG62-'2a)answer'!$C62)^2,"")</f>
        <v>7.2003711310124113E-7</v>
      </c>
      <c r="AI63" s="32">
        <f>IFERROR(('2a) logm_x(t)'!AI62-'2a) logm_x(t)'!AH62-'2a)answer'!$C62)^2,"")</f>
        <v>2.4999640086001596E-3</v>
      </c>
      <c r="AJ63" s="32">
        <f>IFERROR(('2a) logm_x(t)'!AJ62-'2a) logm_x(t)'!AI62-'2a)answer'!$C62)^2,"")</f>
        <v>4.8921223990915684E-3</v>
      </c>
      <c r="AK63" s="32">
        <f>IFERROR(('2a) logm_x(t)'!AK62-'2a) logm_x(t)'!AJ62-'2a)answer'!$C62)^2,"")</f>
        <v>4.469786491698065E-3</v>
      </c>
      <c r="AL63" s="32">
        <f>IFERROR(('2a) logm_x(t)'!AL62-'2a) logm_x(t)'!AK62-'2a)answer'!$C62)^2,"")</f>
        <v>3.822982519261965E-3</v>
      </c>
      <c r="AM63" s="32">
        <f>IFERROR(('2a) logm_x(t)'!AM62-'2a) logm_x(t)'!AL62-'2a)answer'!$C62)^2,"")</f>
        <v>6.0191984827620785E-3</v>
      </c>
      <c r="AN63" s="32">
        <f>IFERROR(('2a) logm_x(t)'!AN62-'2a) logm_x(t)'!AM62-'2a)answer'!$C62)^2,"")</f>
        <v>2.9528407690653638E-2</v>
      </c>
      <c r="AO63" s="32">
        <f>IFERROR(('2a) logm_x(t)'!AO62-'2a) logm_x(t)'!AN62-'2a)answer'!$C62)^2,"")</f>
        <v>6.9736271545803854E-3</v>
      </c>
      <c r="AP63" s="32">
        <f>IFERROR(('2a) logm_x(t)'!AP62-'2a) logm_x(t)'!AO62-'2a)answer'!$C62)^2,"")</f>
        <v>3.8361940492875712E-3</v>
      </c>
      <c r="AQ63" s="32">
        <f>IFERROR(('2a) logm_x(t)'!AQ62-'2a) logm_x(t)'!AP62-'2a)answer'!$C62)^2,"")</f>
        <v>1.2208997307676817E-6</v>
      </c>
      <c r="AR63" s="32">
        <f>IFERROR(('2a) logm_x(t)'!AR62-'2a) logm_x(t)'!AQ62-'2a)answer'!$C62)^2,"")</f>
        <v>9.2341409515184492E-3</v>
      </c>
      <c r="AS63" s="32">
        <f>IFERROR(('2a) logm_x(t)'!AS62-'2a) logm_x(t)'!AR62-'2a)answer'!$C62)^2,"")</f>
        <v>2.5802624616313584E-3</v>
      </c>
      <c r="AT63" s="32">
        <f>IFERROR(('2a) logm_x(t)'!AT62-'2a) logm_x(t)'!AS62-'2a)answer'!$C62)^2,"")</f>
        <v>1.0481339571201535E-3</v>
      </c>
      <c r="AU63" s="32">
        <f>IFERROR(('2a) logm_x(t)'!AU62-'2a) logm_x(t)'!AT62-'2a)answer'!$C62)^2,"")</f>
        <v>1.4221772480987859E-5</v>
      </c>
      <c r="AV63" s="32">
        <f>IFERROR(('2a) logm_x(t)'!AV62-'2a) logm_x(t)'!AU62-'2a)answer'!$C62)^2,"")</f>
        <v>1.5313429112771189E-3</v>
      </c>
      <c r="AW63" s="32">
        <f>IFERROR(('2a) logm_x(t)'!AW62-'2a) logm_x(t)'!AV62-'2a)answer'!$C62)^2,"")</f>
        <v>6.8484225954201994E-5</v>
      </c>
      <c r="AX63" s="32">
        <f>IFERROR(('2a) logm_x(t)'!AX62-'2a) logm_x(t)'!AW62-'2a)answer'!$C62)^2,"")</f>
        <v>2.7823637516666694E-3</v>
      </c>
      <c r="AY63" s="32">
        <f>IFERROR(('2a) logm_x(t)'!AY62-'2a) logm_x(t)'!AX62-'2a)answer'!$C62)^2,"")</f>
        <v>2.1204479500585538E-4</v>
      </c>
      <c r="AZ63" s="32">
        <f>IFERROR(('2a) logm_x(t)'!AZ62-'2a) logm_x(t)'!AY62-'2a)answer'!$C62)^2,"")</f>
        <v>2.9734963862141453E-3</v>
      </c>
      <c r="BA63" s="32">
        <f>IFERROR(('2a) logm_x(t)'!BA62-'2a) logm_x(t)'!AZ62-'2a)answer'!$C62)^2,"")</f>
        <v>7.7667638165090718E-5</v>
      </c>
      <c r="BB63" s="32">
        <f>IFERROR(('2a) logm_x(t)'!BB62-'2a) logm_x(t)'!BA62-'2a)answer'!$C62)^2,"")</f>
        <v>3.2017543086398849E-4</v>
      </c>
      <c r="BC63" s="32">
        <f>IFERROR(('2a) logm_x(t)'!BC62-'2a) logm_x(t)'!BB62-'2a)answer'!$C62)^2,"")</f>
        <v>2.5565503470292131E-6</v>
      </c>
      <c r="BD63" s="32">
        <f>IFERROR(('2a) logm_x(t)'!BD62-'2a) logm_x(t)'!BC62-'2a)answer'!$C62)^2,"")</f>
        <v>1.8477462077455241E-3</v>
      </c>
      <c r="BE63" s="32">
        <f>IFERROR(('2a) logm_x(t)'!BE62-'2a) logm_x(t)'!BD62-'2a)answer'!$C62)^2,"")</f>
        <v>1.9199553421076564E-4</v>
      </c>
      <c r="BF63" s="32">
        <f>IFERROR(('2a) logm_x(t)'!BF62-'2a) logm_x(t)'!BE62-'2a)answer'!$C62)^2,"")</f>
        <v>3.4079501104414475E-3</v>
      </c>
      <c r="BG63" s="32">
        <f>IFERROR(('2a) logm_x(t)'!BG62-'2a) logm_x(t)'!BF62-'2a)answer'!$C62)^2,"")</f>
        <v>4.1239778885340177E-8</v>
      </c>
      <c r="BH63" s="32">
        <f>IFERROR(('2a) logm_x(t)'!BH62-'2a) logm_x(t)'!BG62-'2a)answer'!$C62)^2,"")</f>
        <v>6.3749682670026468E-5</v>
      </c>
      <c r="BI63" s="32">
        <f>IFERROR(('2a) logm_x(t)'!BI62-'2a) logm_x(t)'!BH62-'2a)answer'!$C62)^2,"")</f>
        <v>2.0171219920609106E-3</v>
      </c>
      <c r="BJ63" s="32">
        <f>IFERROR(('2a) logm_x(t)'!BJ62-'2a) logm_x(t)'!BI62-'2a)answer'!$C62)^2,"")</f>
        <v>2.2437266068624413E-4</v>
      </c>
      <c r="BK63" s="32">
        <f>IFERROR(('2a) logm_x(t)'!BK62-'2a) logm_x(t)'!BJ62-'2a)answer'!$C62)^2,"")</f>
        <v>1.4428132617319878E-4</v>
      </c>
      <c r="BL63" s="32">
        <f>IFERROR(('2a) logm_x(t)'!BL62-'2a) logm_x(t)'!BK62-'2a)answer'!$C62)^2,"")</f>
        <v>3.8045389587437447E-4</v>
      </c>
      <c r="BM63" s="32">
        <f>IFERROR(('2a) logm_x(t)'!BM62-'2a) logm_x(t)'!BL62-'2a)answer'!$C62)^2,"")</f>
        <v>3.8142252587150938E-5</v>
      </c>
      <c r="BN63" s="32">
        <f>IFERROR(('2a) logm_x(t)'!BN62-'2a) logm_x(t)'!BM62-'2a)answer'!$C62)^2,"")</f>
        <v>5.0040077507266861E-3</v>
      </c>
      <c r="BO63" s="32">
        <f>IFERROR(('2a) logm_x(t)'!BO62-'2a) logm_x(t)'!BN62-'2a)answer'!$C62)^2,"")</f>
        <v>5.4969600744633783E-4</v>
      </c>
      <c r="BP63" s="32">
        <f>IFERROR(('2a) logm_x(t)'!BP62-'2a) logm_x(t)'!BO62-'2a)answer'!$C62)^2,"")</f>
        <v>6.1161307340365457E-4</v>
      </c>
      <c r="BQ63" s="32">
        <f>IFERROR(('2a) logm_x(t)'!BQ62-'2a) logm_x(t)'!BP62-'2a)answer'!$C62)^2,"")</f>
        <v>7.0659774360913271E-5</v>
      </c>
      <c r="BR63" s="32">
        <f>IFERROR(('2a) logm_x(t)'!BR62-'2a) logm_x(t)'!BQ62-'2a)answer'!$C62)^2,"")</f>
        <v>1.5033835926001309E-3</v>
      </c>
      <c r="BS63" s="32">
        <f>IFERROR(('2a) logm_x(t)'!BS62-'2a) logm_x(t)'!BR62-'2a)answer'!$C62)^2,"")</f>
        <v>3.0213471374571682E-3</v>
      </c>
      <c r="BT63" s="32">
        <f>IFERROR(('2a) logm_x(t)'!BT62-'2a) logm_x(t)'!BS62-'2a)answer'!$C62)^2,"")</f>
        <v>9.1814384111451274E-4</v>
      </c>
      <c r="BU63" s="32">
        <f>IFERROR(('2a) logm_x(t)'!BU62-'2a) logm_x(t)'!BT62-'2a)answer'!$C62)^2,"")</f>
        <v>2.1167767003159249E-3</v>
      </c>
      <c r="BV63" s="32">
        <f>IFERROR(('2a) logm_x(t)'!BV62-'2a) logm_x(t)'!BU62-'2a)answer'!$C62)^2,"")</f>
        <v>2.5257692490966269E-2</v>
      </c>
      <c r="BW63" s="32">
        <f>IFERROR(('2a) logm_x(t)'!BW62-'2a) logm_x(t)'!BV62-'2a)answer'!$C62)^2,"")</f>
        <v>6.1536281854571249E-3</v>
      </c>
      <c r="BX63" s="32">
        <f>IFERROR(('2a) logm_x(t)'!BX62-'2a) logm_x(t)'!BW62-'2a)answer'!$C62)^2,"")</f>
        <v>8.819842914798863E-3</v>
      </c>
      <c r="BY63" s="32">
        <f>IFERROR(('2a) logm_x(t)'!BY62-'2a) logm_x(t)'!BX62-'2a)answer'!$C62)^2,"")</f>
        <v>9.7959950975903421E-3</v>
      </c>
      <c r="BZ63" s="32">
        <f>IFERROR(('2a) logm_x(t)'!BZ62-'2a) logm_x(t)'!BY62-'2a)answer'!$C62)^2,"")</f>
        <v>1.095645907432934E-4</v>
      </c>
      <c r="CA63" s="32">
        <f>IFERROR(('2a) logm_x(t)'!CA62-'2a) logm_x(t)'!BZ62-'2a)answer'!$C62)^2,"")</f>
        <v>5.2988947836740436E-4</v>
      </c>
      <c r="CB63" s="32">
        <f>IFERROR(('2a) logm_x(t)'!CB62-'2a) logm_x(t)'!CA62-'2a)answer'!$C62)^2,"")</f>
        <v>2.2643254729391355E-3</v>
      </c>
      <c r="CC63" s="32">
        <f>IFERROR(('2a) logm_x(t)'!CC62-'2a) logm_x(t)'!CB62-'2a)answer'!$C62)^2,"")</f>
        <v>6.7729477968854685E-4</v>
      </c>
      <c r="CD63" s="32">
        <f>IFERROR(('2a) logm_x(t)'!CD62-'2a) logm_x(t)'!CC62-'2a)answer'!$C62)^2,"")</f>
        <v>9.2032107340620775E-4</v>
      </c>
      <c r="CE63" s="32">
        <f>IFERROR(('2a) logm_x(t)'!CE62-'2a) logm_x(t)'!CD62-'2a)answer'!$C62)^2,"")</f>
        <v>3.9827074047813146E-3</v>
      </c>
      <c r="CF63" s="32">
        <f>IFERROR(('2a) logm_x(t)'!CF62-'2a) logm_x(t)'!CE62-'2a)answer'!$C62)^2,"")</f>
        <v>4.4402570827561779E-5</v>
      </c>
      <c r="CG63" s="32">
        <f>IFERROR(('2a) logm_x(t)'!CG62-'2a) logm_x(t)'!CF62-'2a)answer'!$C62)^2,"")</f>
        <v>6.6741397410069187E-4</v>
      </c>
      <c r="CH63" s="32">
        <f>IFERROR(('2a) logm_x(t)'!CH62-'2a) logm_x(t)'!CG62-'2a)answer'!$C62)^2,"")</f>
        <v>8.0775263612986337E-6</v>
      </c>
      <c r="CI63" s="32">
        <f>IFERROR(('2a) logm_x(t)'!CI62-'2a) logm_x(t)'!CH62-'2a)answer'!$C62)^2,"")</f>
        <v>2.3842779342171647E-3</v>
      </c>
      <c r="CJ63" s="32">
        <f>IFERROR(('2a) logm_x(t)'!CJ62-'2a) logm_x(t)'!CI62-'2a)answer'!$C62)^2,"")</f>
        <v>5.3837109023291954E-5</v>
      </c>
      <c r="CK63" s="32">
        <f>IFERROR(('2a) logm_x(t)'!CK62-'2a) logm_x(t)'!CJ62-'2a)answer'!$C62)^2,"")</f>
        <v>1.0578333695561885E-2</v>
      </c>
      <c r="CL63" s="32">
        <f>IFERROR(('2a) logm_x(t)'!CL62-'2a) logm_x(t)'!CK62-'2a)answer'!$C62)^2,"")</f>
        <v>1.8730355433959512E-3</v>
      </c>
      <c r="CM63" s="32">
        <f>IFERROR(('2a) logm_x(t)'!CM62-'2a) logm_x(t)'!CL62-'2a)answer'!$C62)^2,"")</f>
        <v>7.2676064700561446E-4</v>
      </c>
      <c r="CN63" s="32">
        <f>IFERROR(('2a) logm_x(t)'!CN62-'2a) logm_x(t)'!CM62-'2a)answer'!$C62)^2,"")</f>
        <v>3.3774831835670671E-3</v>
      </c>
      <c r="CT63" s="31">
        <f t="shared" si="4"/>
        <v>59</v>
      </c>
      <c r="CU63" s="32">
        <f>('2a) logm_x(t)'!C62-'2a) logm_x(t)'!B62-'2a)answer'!$C62)/$CP$5</f>
        <v>-0.15394750932264559</v>
      </c>
      <c r="CV63" s="32">
        <f>('2a) logm_x(t)'!D62-'2a) logm_x(t)'!C62-'2a)answer'!$C62)/$CP$5</f>
        <v>0.82174640284870493</v>
      </c>
      <c r="CW63" s="32">
        <f>('2a) logm_x(t)'!E62-'2a) logm_x(t)'!D62-'2a)answer'!$C62)/$CP$5</f>
        <v>-1.2621453039026462</v>
      </c>
      <c r="CX63" s="32">
        <f>('2a) logm_x(t)'!F62-'2a) logm_x(t)'!E62-'2a)answer'!$C62)/$CP$5</f>
        <v>0.42029619574553911</v>
      </c>
      <c r="CY63" s="32">
        <f>('2a) logm_x(t)'!G62-'2a) logm_x(t)'!F62-'2a)answer'!$C62)/$CP$5</f>
        <v>-0.13864294155093995</v>
      </c>
      <c r="CZ63" s="32">
        <f>('2a) logm_x(t)'!H62-'2a) logm_x(t)'!G62-'2a)answer'!$C62)/$CP$5</f>
        <v>0.80951351279002237</v>
      </c>
      <c r="DA63" s="32">
        <f>('2a) logm_x(t)'!I62-'2a) logm_x(t)'!H62-'2a)answer'!$C62)/$CP$5</f>
        <v>0.10050565287831031</v>
      </c>
      <c r="DB63" s="32">
        <f>('2a) logm_x(t)'!J62-'2a) logm_x(t)'!I62-'2a)answer'!$C62)/$CP$5</f>
        <v>0.20619932143384218</v>
      </c>
      <c r="DC63" s="32">
        <f>('2a) logm_x(t)'!K62-'2a) logm_x(t)'!J62-'2a)answer'!$C62)/$CP$5</f>
        <v>-0.56178660367485178</v>
      </c>
      <c r="DD63" s="32">
        <f>('2a) logm_x(t)'!L62-'2a) logm_x(t)'!K62-'2a)answer'!$C62)/$CP$5</f>
        <v>4.3524881363262477E-2</v>
      </c>
      <c r="DE63" s="32">
        <f>('2a) logm_x(t)'!M62-'2a) logm_x(t)'!L62-'2a)answer'!$C62)/$CP$5</f>
        <v>-4.7738533294271794E-2</v>
      </c>
      <c r="DF63" s="32">
        <f>('2a) logm_x(t)'!N62-'2a) logm_x(t)'!M62-'2a)answer'!$C62)/$CP$5</f>
        <v>0.32624349174519096</v>
      </c>
      <c r="DG63" s="32">
        <f>('2a) logm_x(t)'!O62-'2a) logm_x(t)'!N62-'2a)answer'!$C62)/$CP$5</f>
        <v>0.55136783434765713</v>
      </c>
      <c r="DH63" s="32">
        <f>('2a) logm_x(t)'!P62-'2a) logm_x(t)'!O62-'2a)answer'!$C62)/$CP$5</f>
        <v>0.19012222291493136</v>
      </c>
      <c r="DI63" s="32">
        <f>('2a) logm_x(t)'!Q62-'2a) logm_x(t)'!P62-'2a)answer'!$C62)/$CP$5</f>
        <v>-0.18855082799117179</v>
      </c>
      <c r="DJ63" s="32">
        <f>('2a) logm_x(t)'!R62-'2a) logm_x(t)'!Q62-'2a)answer'!$C62)/$CP$5</f>
        <v>0.49653537455249441</v>
      </c>
      <c r="DK63" s="32">
        <f>('2a) logm_x(t)'!S62-'2a) logm_x(t)'!R62-'2a)answer'!$C62)/$CP$5</f>
        <v>-0.3582328497385277</v>
      </c>
      <c r="DL63" s="32">
        <f>('2a) logm_x(t)'!T62-'2a) logm_x(t)'!S62-'2a)answer'!$C62)/$CP$5</f>
        <v>0.59055497511537358</v>
      </c>
      <c r="DM63" s="32">
        <f>('2a) logm_x(t)'!U62-'2a) logm_x(t)'!T62-'2a)answer'!$C62)/$CP$5</f>
        <v>0.59321028100192896</v>
      </c>
      <c r="DN63" s="32">
        <f>('2a) logm_x(t)'!V62-'2a) logm_x(t)'!U62-'2a)answer'!$C62)/$CP$5</f>
        <v>-1.0723535788720251</v>
      </c>
      <c r="DO63" s="32">
        <f>('2a) logm_x(t)'!W62-'2a) logm_x(t)'!V62-'2a)answer'!$C62)/$CP$5</f>
        <v>0.78650895279120492</v>
      </c>
      <c r="DP63" s="32">
        <f>('2a) logm_x(t)'!X62-'2a) logm_x(t)'!W62-'2a)answer'!$C62)/$CP$5</f>
        <v>0.47119873366343551</v>
      </c>
      <c r="DQ63" s="32">
        <f>('2a) logm_x(t)'!Y62-'2a) logm_x(t)'!X62-'2a)answer'!$C62)/$CP$5</f>
        <v>-0.89659122378936007</v>
      </c>
      <c r="DR63" s="32">
        <f>('2a) logm_x(t)'!Z62-'2a) logm_x(t)'!Y62-'2a)answer'!$C62)/$CP$5</f>
        <v>-9.1445412178901564E-2</v>
      </c>
      <c r="DS63" s="32">
        <f>('2a) logm_x(t)'!AA62-'2a) logm_x(t)'!Z62-'2a)answer'!$C62)/$CP$5</f>
        <v>0.4940697213099296</v>
      </c>
      <c r="DT63" s="32">
        <f>('2a) logm_x(t)'!AB62-'2a) logm_x(t)'!AA62-'2a)answer'!$C62)/$CP$5</f>
        <v>0.5714145492714815</v>
      </c>
      <c r="DU63" s="32">
        <f>('2a) logm_x(t)'!AC62-'2a) logm_x(t)'!AB62-'2a)answer'!$C62)/$CP$5</f>
        <v>0.25955469275819376</v>
      </c>
      <c r="DV63" s="32">
        <f>('2a) logm_x(t)'!AD62-'2a) logm_x(t)'!AC62-'2a)answer'!$C62)/$CP$5</f>
        <v>-0.4118218482430463</v>
      </c>
      <c r="DW63" s="32">
        <f>('2a) logm_x(t)'!AE62-'2a) logm_x(t)'!AD62-'2a)answer'!$C62)/$CP$5</f>
        <v>0.1148167495143646</v>
      </c>
      <c r="DX63" s="32">
        <f>('2a) logm_x(t)'!AF62-'2a) logm_x(t)'!AE62-'2a)answer'!$C62)/$CP$5</f>
        <v>0.22894622104437223</v>
      </c>
      <c r="DY63" s="32">
        <f>('2a) logm_x(t)'!AG62-'2a) logm_x(t)'!AF62-'2a)answer'!$C62)/$CP$5</f>
        <v>0.62121770596003212</v>
      </c>
      <c r="DZ63" s="32">
        <f>('2a) logm_x(t)'!AH62-'2a) logm_x(t)'!AG62-'2a)answer'!$C62)/$CP$5</f>
        <v>-6.0795245196199992E-3</v>
      </c>
      <c r="EA63" s="32">
        <f>('2a) logm_x(t)'!AI62-'2a) logm_x(t)'!AH62-'2a)answer'!$C62)/$CP$5</f>
        <v>-0.35822760665772557</v>
      </c>
      <c r="EB63" s="32">
        <f>('2a) logm_x(t)'!AJ62-'2a) logm_x(t)'!AI62-'2a)answer'!$C62)/$CP$5</f>
        <v>-0.50111895520896055</v>
      </c>
      <c r="EC63" s="32">
        <f>('2a) logm_x(t)'!AK62-'2a) logm_x(t)'!AJ62-'2a)answer'!$C62)/$CP$5</f>
        <v>0.47900005438350496</v>
      </c>
      <c r="ED63" s="32">
        <f>('2a) logm_x(t)'!AL62-'2a) logm_x(t)'!AK62-'2a)answer'!$C62)/$CP$5</f>
        <v>-0.44298939497805623</v>
      </c>
      <c r="EE63" s="32">
        <f>('2a) logm_x(t)'!AM62-'2a) logm_x(t)'!AL62-'2a)answer'!$C62)/$CP$5</f>
        <v>0.55585498594900951</v>
      </c>
      <c r="EF63" s="32">
        <f>('2a) logm_x(t)'!AN62-'2a) logm_x(t)'!AM62-'2a)answer'!$C62)/$CP$5</f>
        <v>1.2311534532888504</v>
      </c>
      <c r="EG63" s="32">
        <f>('2a) logm_x(t)'!AO62-'2a) logm_x(t)'!AN62-'2a)answer'!$C62)/$CP$5</f>
        <v>-0.59830348898344754</v>
      </c>
      <c r="EH63" s="32">
        <f>('2a) logm_x(t)'!AP62-'2a) logm_x(t)'!AO62-'2a)answer'!$C62)/$CP$5</f>
        <v>-0.44375418006795525</v>
      </c>
      <c r="EI63" s="32">
        <f>('2a) logm_x(t)'!AQ62-'2a) logm_x(t)'!AP62-'2a)answer'!$C62)/$CP$5</f>
        <v>-7.9164809743030098E-3</v>
      </c>
      <c r="EJ63" s="32">
        <f>('2a) logm_x(t)'!AR62-'2a) logm_x(t)'!AQ62-'2a)answer'!$C62)/$CP$5</f>
        <v>0.68847856428727194</v>
      </c>
      <c r="EK63" s="32">
        <f>('2a) logm_x(t)'!AS62-'2a) logm_x(t)'!AR62-'2a)answer'!$C62)/$CP$5</f>
        <v>0.36393524414188194</v>
      </c>
      <c r="EL63" s="32">
        <f>('2a) logm_x(t)'!AT62-'2a) logm_x(t)'!AS62-'2a)answer'!$C62)/$CP$5</f>
        <v>-0.23195330718329496</v>
      </c>
      <c r="EM63" s="32">
        <f>('2a) logm_x(t)'!AU62-'2a) logm_x(t)'!AT62-'2a)answer'!$C62)/$CP$5</f>
        <v>2.701898540096638E-2</v>
      </c>
      <c r="EN63" s="32">
        <f>('2a) logm_x(t)'!AV62-'2a) logm_x(t)'!AU62-'2a)answer'!$C62)/$CP$5</f>
        <v>0.28036797160143162</v>
      </c>
      <c r="EO63" s="32">
        <f>('2a) logm_x(t)'!AW62-'2a) logm_x(t)'!AV62-'2a)answer'!$C62)/$CP$5</f>
        <v>-5.9290818961157433E-2</v>
      </c>
      <c r="EP63" s="32">
        <f>('2a) logm_x(t)'!AX62-'2a) logm_x(t)'!AW62-'2a)answer'!$C62)/$CP$5</f>
        <v>0.37791934807383448</v>
      </c>
      <c r="EQ63" s="32">
        <f>('2a) logm_x(t)'!AY62-'2a) logm_x(t)'!AX62-'2a)answer'!$C62)/$CP$5</f>
        <v>-0.10432922507804937</v>
      </c>
      <c r="ER63" s="32">
        <f>('2a) logm_x(t)'!AZ62-'2a) logm_x(t)'!AY62-'2a)answer'!$C62)/$CP$5</f>
        <v>-0.39068422968151567</v>
      </c>
      <c r="ES63" s="32">
        <f>('2a) logm_x(t)'!BA62-'2a) logm_x(t)'!AZ62-'2a)answer'!$C62)/$CP$5</f>
        <v>6.3141111503291894E-2</v>
      </c>
      <c r="ET63" s="32">
        <f>('2a) logm_x(t)'!BB62-'2a) logm_x(t)'!BA62-'2a)answer'!$C62)/$CP$5</f>
        <v>0.12819945375371219</v>
      </c>
      <c r="EU63" s="32">
        <f>('2a) logm_x(t)'!BC62-'2a) logm_x(t)'!BB62-'2a)answer'!$C62)/$CP$5</f>
        <v>-1.1455639764798721E-2</v>
      </c>
      <c r="EV63" s="32">
        <f>('2a) logm_x(t)'!BD62-'2a) logm_x(t)'!BC62-'2a)answer'!$C62)/$CP$5</f>
        <v>-0.30797348903988714</v>
      </c>
      <c r="EW63" s="32">
        <f>('2a) logm_x(t)'!BE62-'2a) logm_x(t)'!BD62-'2a)answer'!$C62)/$CP$5</f>
        <v>9.9274506532526216E-2</v>
      </c>
      <c r="EX63" s="32">
        <f>('2a) logm_x(t)'!BF62-'2a) logm_x(t)'!BE62-'2a)answer'!$C62)/$CP$5</f>
        <v>-0.41825273312628858</v>
      </c>
      <c r="EY63" s="32">
        <f>('2a) logm_x(t)'!BG62-'2a) logm_x(t)'!BF62-'2a)answer'!$C62)/$CP$5</f>
        <v>-1.4549576000240563E-3</v>
      </c>
      <c r="EZ63" s="32">
        <f>('2a) logm_x(t)'!BH62-'2a) logm_x(t)'!BG62-'2a)answer'!$C62)/$CP$5</f>
        <v>5.7204630804183615E-2</v>
      </c>
      <c r="FA63" s="32">
        <f>('2a) logm_x(t)'!BI62-'2a) logm_x(t)'!BH62-'2a)answer'!$C62)/$CP$5</f>
        <v>-0.3217794133570227</v>
      </c>
      <c r="FB63" s="32">
        <f>('2a) logm_x(t)'!BJ62-'2a) logm_x(t)'!BI62-'2a)answer'!$C62)/$CP$5</f>
        <v>-0.10731912976224123</v>
      </c>
      <c r="FC63" s="32">
        <f>('2a) logm_x(t)'!BK62-'2a) logm_x(t)'!BJ62-'2a)answer'!$C62)/$CP$5</f>
        <v>-8.6059186434877255E-2</v>
      </c>
      <c r="FD63" s="32">
        <f>('2a) logm_x(t)'!BL62-'2a) logm_x(t)'!BK62-'2a)answer'!$C62)/$CP$5</f>
        <v>0.13974722451017288</v>
      </c>
      <c r="FE63" s="32">
        <f>('2a) logm_x(t)'!BM62-'2a) logm_x(t)'!BL62-'2a)answer'!$C62)/$CP$5</f>
        <v>-4.4248172881837272E-2</v>
      </c>
      <c r="FF63" s="32">
        <f>('2a) logm_x(t)'!BN62-'2a) logm_x(t)'!BM62-'2a)answer'!$C62)/$CP$5</f>
        <v>-0.5068169841014678</v>
      </c>
      <c r="FG63" s="32">
        <f>('2a) logm_x(t)'!BO62-'2a) logm_x(t)'!BN62-'2a)answer'!$C62)/$CP$5</f>
        <v>-0.16797840944202108</v>
      </c>
      <c r="FH63" s="32">
        <f>('2a) logm_x(t)'!BP62-'2a) logm_x(t)'!BO62-'2a)answer'!$C62)/$CP$5</f>
        <v>0.17718646893749321</v>
      </c>
      <c r="FI63" s="32">
        <f>('2a) logm_x(t)'!BQ62-'2a) logm_x(t)'!BP62-'2a)answer'!$C62)/$CP$5</f>
        <v>6.0225206324084742E-2</v>
      </c>
      <c r="FJ63" s="32">
        <f>('2a) logm_x(t)'!BR62-'2a) logm_x(t)'!BQ62-'2a)answer'!$C62)/$CP$5</f>
        <v>-0.2777966962360372</v>
      </c>
      <c r="FK63" s="32">
        <f>('2a) logm_x(t)'!BS62-'2a) logm_x(t)'!BR62-'2a)answer'!$C62)/$CP$5</f>
        <v>-0.39381521094689975</v>
      </c>
      <c r="FL63" s="32">
        <f>('2a) logm_x(t)'!BT62-'2a) logm_x(t)'!BS62-'2a)answer'!$C62)/$CP$5</f>
        <v>-0.21709385771908304</v>
      </c>
      <c r="FM63" s="32">
        <f>('2a) logm_x(t)'!BU62-'2a) logm_x(t)'!BT62-'2a)answer'!$C62)/$CP$5</f>
        <v>0.32963225134662366</v>
      </c>
      <c r="FN63" s="32">
        <f>('2a) logm_x(t)'!BV62-'2a) logm_x(t)'!BU62-'2a)answer'!$C62)/$CP$5</f>
        <v>-1.1386467453437059</v>
      </c>
      <c r="FO63" s="32">
        <f>('2a) logm_x(t)'!BW62-'2a) logm_x(t)'!BV62-'2a)answer'!$C62)/$CP$5</f>
        <v>0.56202780172144406</v>
      </c>
      <c r="FP63" s="32">
        <f>('2a) logm_x(t)'!BX62-'2a) logm_x(t)'!BW62-'2a)answer'!$C62)/$CP$5</f>
        <v>-0.67285672668341878</v>
      </c>
      <c r="FQ63" s="32">
        <f>('2a) logm_x(t)'!BY62-'2a) logm_x(t)'!BX62-'2a)answer'!$C62)/$CP$5</f>
        <v>-0.70911464205522168</v>
      </c>
      <c r="FR63" s="32">
        <f>('2a) logm_x(t)'!BZ62-'2a) logm_x(t)'!BY62-'2a)answer'!$C62)/$CP$5</f>
        <v>7.4994132163092614E-2</v>
      </c>
      <c r="FS63" s="32">
        <f>('2a) logm_x(t)'!CA62-'2a) logm_x(t)'!BZ62-'2a)answer'!$C62)/$CP$5</f>
        <v>0.16492436531598287</v>
      </c>
      <c r="FT63" s="32">
        <f>('2a) logm_x(t)'!CB62-'2a) logm_x(t)'!CA62-'2a)answer'!$C62)/$CP$5</f>
        <v>-0.34092715904764515</v>
      </c>
      <c r="FU63" s="32">
        <f>('2a) logm_x(t)'!CC62-'2a) logm_x(t)'!CB62-'2a)answer'!$C62)/$CP$5</f>
        <v>0.18645800685289543</v>
      </c>
      <c r="FV63" s="32">
        <f>('2a) logm_x(t)'!CD62-'2a) logm_x(t)'!CC62-'2a)answer'!$C62)/$CP$5</f>
        <v>-0.21735110710430544</v>
      </c>
      <c r="FW63" s="32">
        <f>('2a) logm_x(t)'!CE62-'2a) logm_x(t)'!CD62-'2a)answer'!$C62)/$CP$5</f>
        <v>-0.45214879123354035</v>
      </c>
      <c r="FX63" s="32">
        <f>('2a) logm_x(t)'!CF62-'2a) logm_x(t)'!CE62-'2a)answer'!$C62)/$CP$5</f>
        <v>4.7741518815186602E-2</v>
      </c>
      <c r="FY63" s="32">
        <f>('2a) logm_x(t)'!CG62-'2a) logm_x(t)'!CF62-'2a)answer'!$C62)/$CP$5</f>
        <v>-0.1850929260949008</v>
      </c>
      <c r="FZ63" s="32">
        <f>('2a) logm_x(t)'!CH62-'2a) logm_x(t)'!CG62-'2a)answer'!$C62)/$CP$5</f>
        <v>2.0362512569249275E-2</v>
      </c>
      <c r="GA63" s="32">
        <f>('2a) logm_x(t)'!CI62-'2a) logm_x(t)'!CH62-'2a)answer'!$C62)/$CP$5</f>
        <v>0.34984092541061657</v>
      </c>
      <c r="GB63" s="32">
        <f>('2a) logm_x(t)'!CJ62-'2a) logm_x(t)'!CI62-'2a)answer'!$C62)/$CP$5</f>
        <v>-5.256940224766482E-2</v>
      </c>
      <c r="GC63" s="32">
        <f>('2a) logm_x(t)'!CK62-'2a) logm_x(t)'!CJ62-'2a)answer'!$C62)/$CP$5</f>
        <v>-0.7368868471582658</v>
      </c>
      <c r="GD63" s="32">
        <f>('2a) logm_x(t)'!CL62-'2a) logm_x(t)'!CK62-'2a)answer'!$C62)/$CP$5</f>
        <v>0.31007387934875646</v>
      </c>
      <c r="GE63" s="32">
        <f>('2a) logm_x(t)'!CM62-'2a) logm_x(t)'!CL62-'2a)answer'!$C62)/$CP$5</f>
        <v>-0.19314695901397633</v>
      </c>
      <c r="GF63" s="32">
        <f>('2a) logm_x(t)'!CN62-'2a) logm_x(t)'!CM62-'2a)answer'!$C62)/$CP$5</f>
        <v>0.41637895516123768</v>
      </c>
    </row>
    <row r="64" spans="1:188" x14ac:dyDescent="0.25">
      <c r="A64" s="31">
        <f>'2a) logm_x(t)'!A63</f>
        <v>60</v>
      </c>
      <c r="B64" s="32"/>
      <c r="C64" s="32">
        <f>IFERROR(('2a) logm_x(t)'!C63-'2a) logm_x(t)'!B63-'2a)answer'!$C63)^2,"")</f>
        <v>2.885116586824377E-2</v>
      </c>
      <c r="D64" s="32">
        <f>IFERROR(('2a) logm_x(t)'!D63-'2a) logm_x(t)'!C63-'2a)answer'!$C63)^2,"")</f>
        <v>2.1422087312936405E-2</v>
      </c>
      <c r="E64" s="32">
        <f>IFERROR(('2a) logm_x(t)'!E63-'2a) logm_x(t)'!D63-'2a)answer'!$C63)^2,"")</f>
        <v>1.659558913229927E-3</v>
      </c>
      <c r="F64" s="32">
        <f>IFERROR(('2a) logm_x(t)'!F63-'2a) logm_x(t)'!E63-'2a)answer'!$C63)^2,"")</f>
        <v>1.6478556978695158E-2</v>
      </c>
      <c r="G64" s="32">
        <f>IFERROR(('2a) logm_x(t)'!G63-'2a) logm_x(t)'!F63-'2a)answer'!$C63)^2,"")</f>
        <v>3.0357518261069825E-3</v>
      </c>
      <c r="H64" s="32">
        <f>IFERROR(('2a) logm_x(t)'!H63-'2a) logm_x(t)'!G63-'2a)answer'!$C63)^2,"")</f>
        <v>2.6266430472396966E-3</v>
      </c>
      <c r="I64" s="32">
        <f>IFERROR(('2a) logm_x(t)'!I63-'2a) logm_x(t)'!H63-'2a)answer'!$C63)^2,"")</f>
        <v>6.4392093430577684E-3</v>
      </c>
      <c r="J64" s="32">
        <f>IFERROR(('2a) logm_x(t)'!J63-'2a) logm_x(t)'!I63-'2a)answer'!$C63)^2,"")</f>
        <v>5.7075520389842293E-3</v>
      </c>
      <c r="K64" s="32">
        <f>IFERROR(('2a) logm_x(t)'!K63-'2a) logm_x(t)'!J63-'2a)answer'!$C63)^2,"")</f>
        <v>7.1156879665167864E-4</v>
      </c>
      <c r="L64" s="32">
        <f>IFERROR(('2a) logm_x(t)'!L63-'2a) logm_x(t)'!K63-'2a)answer'!$C63)^2,"")</f>
        <v>1.4121493722738811E-3</v>
      </c>
      <c r="M64" s="32">
        <f>IFERROR(('2a) logm_x(t)'!M63-'2a) logm_x(t)'!L63-'2a)answer'!$C63)^2,"")</f>
        <v>5.1901368493241307E-3</v>
      </c>
      <c r="N64" s="32">
        <f>IFERROR(('2a) logm_x(t)'!N63-'2a) logm_x(t)'!M63-'2a)answer'!$C63)^2,"")</f>
        <v>5.8351994738080164E-3</v>
      </c>
      <c r="O64" s="32">
        <f>IFERROR(('2a) logm_x(t)'!O63-'2a) logm_x(t)'!N63-'2a)answer'!$C63)^2,"")</f>
        <v>8.8996387089882464E-4</v>
      </c>
      <c r="P64" s="32">
        <f>IFERROR(('2a) logm_x(t)'!P63-'2a) logm_x(t)'!O63-'2a)answer'!$C63)^2,"")</f>
        <v>6.5905441026819864E-3</v>
      </c>
      <c r="Q64" s="32">
        <f>IFERROR(('2a) logm_x(t)'!Q63-'2a) logm_x(t)'!P63-'2a)answer'!$C63)^2,"")</f>
        <v>5.3715172256279414E-5</v>
      </c>
      <c r="R64" s="32">
        <f>IFERROR(('2a) logm_x(t)'!R63-'2a) logm_x(t)'!Q63-'2a)answer'!$C63)^2,"")</f>
        <v>3.7141919317573106E-4</v>
      </c>
      <c r="S64" s="32">
        <f>IFERROR(('2a) logm_x(t)'!S63-'2a) logm_x(t)'!R63-'2a)answer'!$C63)^2,"")</f>
        <v>5.6841009862527454E-3</v>
      </c>
      <c r="T64" s="32">
        <f>IFERROR(('2a) logm_x(t)'!T63-'2a) logm_x(t)'!S63-'2a)answer'!$C63)^2,"")</f>
        <v>4.8161897593386642E-3</v>
      </c>
      <c r="U64" s="32">
        <f>IFERROR(('2a) logm_x(t)'!U63-'2a) logm_x(t)'!T63-'2a)answer'!$C63)^2,"")</f>
        <v>6.5437504237434441E-3</v>
      </c>
      <c r="V64" s="32">
        <f>IFERROR(('2a) logm_x(t)'!V63-'2a) logm_x(t)'!U63-'2a)answer'!$C63)^2,"")</f>
        <v>2.0070446813482677E-3</v>
      </c>
      <c r="W64" s="32">
        <f>IFERROR(('2a) logm_x(t)'!W63-'2a) logm_x(t)'!V63-'2a)answer'!$C63)^2,"")</f>
        <v>2.2300146017129943E-3</v>
      </c>
      <c r="X64" s="32">
        <f>IFERROR(('2a) logm_x(t)'!X63-'2a) logm_x(t)'!W63-'2a)answer'!$C63)^2,"")</f>
        <v>2.2615428356872556E-3</v>
      </c>
      <c r="Y64" s="32">
        <f>IFERROR(('2a) logm_x(t)'!Y63-'2a) logm_x(t)'!X63-'2a)answer'!$C63)^2,"")</f>
        <v>2.9559335102835611E-3</v>
      </c>
      <c r="Z64" s="32">
        <f>IFERROR(('2a) logm_x(t)'!Z63-'2a) logm_x(t)'!Y63-'2a)answer'!$C63)^2,"")</f>
        <v>1.9731008809855751E-3</v>
      </c>
      <c r="AA64" s="32">
        <f>IFERROR(('2a) logm_x(t)'!AA63-'2a) logm_x(t)'!Z63-'2a)answer'!$C63)^2,"")</f>
        <v>5.7676957704002902E-4</v>
      </c>
      <c r="AB64" s="32">
        <f>IFERROR(('2a) logm_x(t)'!AB63-'2a) logm_x(t)'!AA63-'2a)answer'!$C63)^2,"")</f>
        <v>1.4386041684716292E-3</v>
      </c>
      <c r="AC64" s="32">
        <f>IFERROR(('2a) logm_x(t)'!AC63-'2a) logm_x(t)'!AB63-'2a)answer'!$C63)^2,"")</f>
        <v>1.9581334187652566E-2</v>
      </c>
      <c r="AD64" s="32">
        <f>IFERROR(('2a) logm_x(t)'!AD63-'2a) logm_x(t)'!AC63-'2a)answer'!$C63)^2,"")</f>
        <v>3.7324442098911411E-3</v>
      </c>
      <c r="AE64" s="32">
        <f>IFERROR(('2a) logm_x(t)'!AE63-'2a) logm_x(t)'!AD63-'2a)answer'!$C63)^2,"")</f>
        <v>7.9233132501208383E-4</v>
      </c>
      <c r="AF64" s="32">
        <f>IFERROR(('2a) logm_x(t)'!AF63-'2a) logm_x(t)'!AE63-'2a)answer'!$C63)^2,"")</f>
        <v>2.5667807595393871E-4</v>
      </c>
      <c r="AG64" s="32">
        <f>IFERROR(('2a) logm_x(t)'!AG63-'2a) logm_x(t)'!AF63-'2a)answer'!$C63)^2,"")</f>
        <v>4.3811366453191964E-3</v>
      </c>
      <c r="AH64" s="32">
        <f>IFERROR(('2a) logm_x(t)'!AH63-'2a) logm_x(t)'!AG63-'2a)answer'!$C63)^2,"")</f>
        <v>2.1158094349609115E-4</v>
      </c>
      <c r="AI64" s="32">
        <f>IFERROR(('2a) logm_x(t)'!AI63-'2a) logm_x(t)'!AH63-'2a)answer'!$C63)^2,"")</f>
        <v>7.4935849344155495E-3</v>
      </c>
      <c r="AJ64" s="32">
        <f>IFERROR(('2a) logm_x(t)'!AJ63-'2a) logm_x(t)'!AI63-'2a)answer'!$C63)^2,"")</f>
        <v>6.0055998487017724E-5</v>
      </c>
      <c r="AK64" s="32">
        <f>IFERROR(('2a) logm_x(t)'!AK63-'2a) logm_x(t)'!AJ63-'2a)answer'!$C63)^2,"")</f>
        <v>1.6241556438841096E-2</v>
      </c>
      <c r="AL64" s="32">
        <f>IFERROR(('2a) logm_x(t)'!AL63-'2a) logm_x(t)'!AK63-'2a)answer'!$C63)^2,"")</f>
        <v>1.6230187186156177E-2</v>
      </c>
      <c r="AM64" s="32">
        <f>IFERROR(('2a) logm_x(t)'!AM63-'2a) logm_x(t)'!AL63-'2a)answer'!$C63)^2,"")</f>
        <v>3.4737583569680263E-3</v>
      </c>
      <c r="AN64" s="32">
        <f>IFERROR(('2a) logm_x(t)'!AN63-'2a) logm_x(t)'!AM63-'2a)answer'!$C63)^2,"")</f>
        <v>1.7976132280650333E-4</v>
      </c>
      <c r="AO64" s="32">
        <f>IFERROR(('2a) logm_x(t)'!AO63-'2a) logm_x(t)'!AN63-'2a)answer'!$C63)^2,"")</f>
        <v>2.7501162557675988E-2</v>
      </c>
      <c r="AP64" s="32">
        <f>IFERROR(('2a) logm_x(t)'!AP63-'2a) logm_x(t)'!AO63-'2a)answer'!$C63)^2,"")</f>
        <v>4.6288123713935283E-5</v>
      </c>
      <c r="AQ64" s="32">
        <f>IFERROR(('2a) logm_x(t)'!AQ63-'2a) logm_x(t)'!AP63-'2a)answer'!$C63)^2,"")</f>
        <v>2.7230087676854077E-3</v>
      </c>
      <c r="AR64" s="32">
        <f>IFERROR(('2a) logm_x(t)'!AR63-'2a) logm_x(t)'!AQ63-'2a)answer'!$C63)^2,"")</f>
        <v>2.5272879143579866E-5</v>
      </c>
      <c r="AS64" s="32">
        <f>IFERROR(('2a) logm_x(t)'!AS63-'2a) logm_x(t)'!AR63-'2a)answer'!$C63)^2,"")</f>
        <v>2.6454834127146991E-2</v>
      </c>
      <c r="AT64" s="32">
        <f>IFERROR(('2a) logm_x(t)'!AT63-'2a) logm_x(t)'!AS63-'2a)answer'!$C63)^2,"")</f>
        <v>1.232218219569824E-2</v>
      </c>
      <c r="AU64" s="32">
        <f>IFERROR(('2a) logm_x(t)'!AU63-'2a) logm_x(t)'!AT63-'2a)answer'!$C63)^2,"")</f>
        <v>2.5820418340087989E-3</v>
      </c>
      <c r="AV64" s="32">
        <f>IFERROR(('2a) logm_x(t)'!AV63-'2a) logm_x(t)'!AU63-'2a)answer'!$C63)^2,"")</f>
        <v>8.0688239444306665E-5</v>
      </c>
      <c r="AW64" s="32">
        <f>IFERROR(('2a) logm_x(t)'!AW63-'2a) logm_x(t)'!AV63-'2a)answer'!$C63)^2,"")</f>
        <v>6.4011540818818893E-3</v>
      </c>
      <c r="AX64" s="32">
        <f>IFERROR(('2a) logm_x(t)'!AX63-'2a) logm_x(t)'!AW63-'2a)answer'!$C63)^2,"")</f>
        <v>1.5346817259668314E-5</v>
      </c>
      <c r="AY64" s="32">
        <f>IFERROR(('2a) logm_x(t)'!AY63-'2a) logm_x(t)'!AX63-'2a)answer'!$C63)^2,"")</f>
        <v>9.5531255123003323E-4</v>
      </c>
      <c r="AZ64" s="32">
        <f>IFERROR(('2a) logm_x(t)'!AZ63-'2a) logm_x(t)'!AY63-'2a)answer'!$C63)^2,"")</f>
        <v>1.0788387161397793E-2</v>
      </c>
      <c r="BA64" s="32">
        <f>IFERROR(('2a) logm_x(t)'!BA63-'2a) logm_x(t)'!AZ63-'2a)answer'!$C63)^2,"")</f>
        <v>1.2849627105463786E-3</v>
      </c>
      <c r="BB64" s="32">
        <f>IFERROR(('2a) logm_x(t)'!BB63-'2a) logm_x(t)'!BA63-'2a)answer'!$C63)^2,"")</f>
        <v>2.6320647633759639E-3</v>
      </c>
      <c r="BC64" s="32">
        <f>IFERROR(('2a) logm_x(t)'!BC63-'2a) logm_x(t)'!BB63-'2a)answer'!$C63)^2,"")</f>
        <v>1.1896967700012989E-3</v>
      </c>
      <c r="BD64" s="32">
        <f>IFERROR(('2a) logm_x(t)'!BD63-'2a) logm_x(t)'!BC63-'2a)answer'!$C63)^2,"")</f>
        <v>1.5211310907170025E-3</v>
      </c>
      <c r="BE64" s="32">
        <f>IFERROR(('2a) logm_x(t)'!BE63-'2a) logm_x(t)'!BD63-'2a)answer'!$C63)^2,"")</f>
        <v>7.1351726005857623E-4</v>
      </c>
      <c r="BF64" s="32">
        <f>IFERROR(('2a) logm_x(t)'!BF63-'2a) logm_x(t)'!BE63-'2a)answer'!$C63)^2,"")</f>
        <v>2.7950624709130205E-3</v>
      </c>
      <c r="BG64" s="32">
        <f>IFERROR(('2a) logm_x(t)'!BG63-'2a) logm_x(t)'!BF63-'2a)answer'!$C63)^2,"")</f>
        <v>8.6098752511533621E-4</v>
      </c>
      <c r="BH64" s="32">
        <f>IFERROR(('2a) logm_x(t)'!BH63-'2a) logm_x(t)'!BG63-'2a)answer'!$C63)^2,"")</f>
        <v>1.3742781379243085E-4</v>
      </c>
      <c r="BI64" s="32">
        <f>IFERROR(('2a) logm_x(t)'!BI63-'2a) logm_x(t)'!BH63-'2a)answer'!$C63)^2,"")</f>
        <v>7.8896982473974225E-4</v>
      </c>
      <c r="BJ64" s="32">
        <f>IFERROR(('2a) logm_x(t)'!BJ63-'2a) logm_x(t)'!BI63-'2a)answer'!$C63)^2,"")</f>
        <v>5.4611383755231117E-3</v>
      </c>
      <c r="BK64" s="32">
        <f>IFERROR(('2a) logm_x(t)'!BK63-'2a) logm_x(t)'!BJ63-'2a)answer'!$C63)^2,"")</f>
        <v>3.5581991533656008E-3</v>
      </c>
      <c r="BL64" s="32">
        <f>IFERROR(('2a) logm_x(t)'!BL63-'2a) logm_x(t)'!BK63-'2a)answer'!$C63)^2,"")</f>
        <v>5.9671480482882287E-3</v>
      </c>
      <c r="BM64" s="32">
        <f>IFERROR(('2a) logm_x(t)'!BM63-'2a) logm_x(t)'!BL63-'2a)answer'!$C63)^2,"")</f>
        <v>5.1081910655041967E-4</v>
      </c>
      <c r="BN64" s="32">
        <f>IFERROR(('2a) logm_x(t)'!BN63-'2a) logm_x(t)'!BM63-'2a)answer'!$C63)^2,"")</f>
        <v>1.0474297233261359E-3</v>
      </c>
      <c r="BO64" s="32">
        <f>IFERROR(('2a) logm_x(t)'!BO63-'2a) logm_x(t)'!BN63-'2a)answer'!$C63)^2,"")</f>
        <v>4.3871154187108633E-3</v>
      </c>
      <c r="BP64" s="32">
        <f>IFERROR(('2a) logm_x(t)'!BP63-'2a) logm_x(t)'!BO63-'2a)answer'!$C63)^2,"")</f>
        <v>4.5625877904674971E-4</v>
      </c>
      <c r="BQ64" s="32">
        <f>IFERROR(('2a) logm_x(t)'!BQ63-'2a) logm_x(t)'!BP63-'2a)answer'!$C63)^2,"")</f>
        <v>4.117514732586613E-3</v>
      </c>
      <c r="BR64" s="32">
        <f>IFERROR(('2a) logm_x(t)'!BR63-'2a) logm_x(t)'!BQ63-'2a)answer'!$C63)^2,"")</f>
        <v>8.3831049013453386E-4</v>
      </c>
      <c r="BS64" s="32">
        <f>IFERROR(('2a) logm_x(t)'!BS63-'2a) logm_x(t)'!BR63-'2a)answer'!$C63)^2,"")</f>
        <v>2.8000296582601268E-3</v>
      </c>
      <c r="BT64" s="32">
        <f>IFERROR(('2a) logm_x(t)'!BT63-'2a) logm_x(t)'!BS63-'2a)answer'!$C63)^2,"")</f>
        <v>1.315433965072088E-6</v>
      </c>
      <c r="BU64" s="32">
        <f>IFERROR(('2a) logm_x(t)'!BU63-'2a) logm_x(t)'!BT63-'2a)answer'!$C63)^2,"")</f>
        <v>7.9699153238075682E-5</v>
      </c>
      <c r="BV64" s="32">
        <f>IFERROR(('2a) logm_x(t)'!BV63-'2a) logm_x(t)'!BU63-'2a)answer'!$C63)^2,"")</f>
        <v>1.8117397410466866E-6</v>
      </c>
      <c r="BW64" s="32">
        <f>IFERROR(('2a) logm_x(t)'!BW63-'2a) logm_x(t)'!BV63-'2a)answer'!$C63)^2,"")</f>
        <v>8.6041063919805698E-3</v>
      </c>
      <c r="BX64" s="32">
        <f>IFERROR(('2a) logm_x(t)'!BX63-'2a) logm_x(t)'!BW63-'2a)answer'!$C63)^2,"")</f>
        <v>5.8167487703053647E-3</v>
      </c>
      <c r="BY64" s="32">
        <f>IFERROR(('2a) logm_x(t)'!BY63-'2a) logm_x(t)'!BX63-'2a)answer'!$C63)^2,"")</f>
        <v>1.2150404676056401E-3</v>
      </c>
      <c r="BZ64" s="32">
        <f>IFERROR(('2a) logm_x(t)'!BZ63-'2a) logm_x(t)'!BY63-'2a)answer'!$C63)^2,"")</f>
        <v>1.2229290319566838E-5</v>
      </c>
      <c r="CA64" s="32">
        <f>IFERROR(('2a) logm_x(t)'!CA63-'2a) logm_x(t)'!BZ63-'2a)answer'!$C63)^2,"")</f>
        <v>2.1872647422641308E-4</v>
      </c>
      <c r="CB64" s="32">
        <f>IFERROR(('2a) logm_x(t)'!CB63-'2a) logm_x(t)'!CA63-'2a)answer'!$C63)^2,"")</f>
        <v>1.2039158977819146E-2</v>
      </c>
      <c r="CC64" s="32">
        <f>IFERROR(('2a) logm_x(t)'!CC63-'2a) logm_x(t)'!CB63-'2a)answer'!$C63)^2,"")</f>
        <v>2.7955175777715914E-3</v>
      </c>
      <c r="CD64" s="32">
        <f>IFERROR(('2a) logm_x(t)'!CD63-'2a) logm_x(t)'!CC63-'2a)answer'!$C63)^2,"")</f>
        <v>1.456874352037991E-2</v>
      </c>
      <c r="CE64" s="32">
        <f>IFERROR(('2a) logm_x(t)'!CE63-'2a) logm_x(t)'!CD63-'2a)answer'!$C63)^2,"")</f>
        <v>1.3520020210795319E-2</v>
      </c>
      <c r="CF64" s="32">
        <f>IFERROR(('2a) logm_x(t)'!CF63-'2a) logm_x(t)'!CE63-'2a)answer'!$C63)^2,"")</f>
        <v>2.8846452726960109E-5</v>
      </c>
      <c r="CG64" s="32">
        <f>IFERROR(('2a) logm_x(t)'!CG63-'2a) logm_x(t)'!CF63-'2a)answer'!$C63)^2,"")</f>
        <v>4.658639663786805E-3</v>
      </c>
      <c r="CH64" s="32">
        <f>IFERROR(('2a) logm_x(t)'!CH63-'2a) logm_x(t)'!CG63-'2a)answer'!$C63)^2,"")</f>
        <v>1.0495822150969744E-2</v>
      </c>
      <c r="CI64" s="32">
        <f>IFERROR(('2a) logm_x(t)'!CI63-'2a) logm_x(t)'!CH63-'2a)answer'!$C63)^2,"")</f>
        <v>8.9968645997196483E-4</v>
      </c>
      <c r="CJ64" s="32">
        <f>IFERROR(('2a) logm_x(t)'!CJ63-'2a) logm_x(t)'!CI63-'2a)answer'!$C63)^2,"")</f>
        <v>1.6864913767578552E-2</v>
      </c>
      <c r="CK64" s="32">
        <f>IFERROR(('2a) logm_x(t)'!CK63-'2a) logm_x(t)'!CJ63-'2a)answer'!$C63)^2,"")</f>
        <v>1.1938513780156498E-2</v>
      </c>
      <c r="CL64" s="32">
        <f>IFERROR(('2a) logm_x(t)'!CL63-'2a) logm_x(t)'!CK63-'2a)answer'!$C63)^2,"")</f>
        <v>1.7660313642447428E-3</v>
      </c>
      <c r="CM64" s="32">
        <f>IFERROR(('2a) logm_x(t)'!CM63-'2a) logm_x(t)'!CL63-'2a)answer'!$C63)^2,"")</f>
        <v>1.5933650328475785E-5</v>
      </c>
      <c r="CN64" s="32">
        <f>IFERROR(('2a) logm_x(t)'!CN63-'2a) logm_x(t)'!CM63-'2a)answer'!$C63)^2,"")</f>
        <v>1.4422253140523226E-5</v>
      </c>
      <c r="CT64" s="31">
        <f t="shared" si="4"/>
        <v>60</v>
      </c>
      <c r="CU64" s="32">
        <f>('2a) logm_x(t)'!C63-'2a) logm_x(t)'!B63-'2a)answer'!$C63)/$CP$5</f>
        <v>-1.2169531443751267</v>
      </c>
      <c r="CV64" s="32">
        <f>('2a) logm_x(t)'!D63-'2a) logm_x(t)'!C63-'2a)answer'!$C63)/$CP$5</f>
        <v>1.0486319020639421</v>
      </c>
      <c r="CW64" s="32">
        <f>('2a) logm_x(t)'!E63-'2a) logm_x(t)'!D63-'2a)answer'!$C63)/$CP$5</f>
        <v>0.29186936313397283</v>
      </c>
      <c r="CX64" s="32">
        <f>('2a) logm_x(t)'!F63-'2a) logm_x(t)'!E63-'2a)answer'!$C63)/$CP$5</f>
        <v>-0.91971180809801845</v>
      </c>
      <c r="CY64" s="32">
        <f>('2a) logm_x(t)'!G63-'2a) logm_x(t)'!F63-'2a)answer'!$C63)/$CP$5</f>
        <v>0.39475287879258303</v>
      </c>
      <c r="CZ64" s="32">
        <f>('2a) logm_x(t)'!H63-'2a) logm_x(t)'!G63-'2a)answer'!$C63)/$CP$5</f>
        <v>-0.36719157003480757</v>
      </c>
      <c r="DA64" s="32">
        <f>('2a) logm_x(t)'!I63-'2a) logm_x(t)'!H63-'2a)answer'!$C63)/$CP$5</f>
        <v>0.57492136185048837</v>
      </c>
      <c r="DB64" s="32">
        <f>('2a) logm_x(t)'!J63-'2a) logm_x(t)'!I63-'2a)answer'!$C63)/$CP$5</f>
        <v>-0.54127393393441814</v>
      </c>
      <c r="DC64" s="32">
        <f>('2a) logm_x(t)'!K63-'2a) logm_x(t)'!J63-'2a)answer'!$C63)/$CP$5</f>
        <v>-0.19111757273215824</v>
      </c>
      <c r="DD64" s="32">
        <f>('2a) logm_x(t)'!L63-'2a) logm_x(t)'!K63-'2a)answer'!$C63)/$CP$5</f>
        <v>-0.2692356046994972</v>
      </c>
      <c r="DE64" s="32">
        <f>('2a) logm_x(t)'!M63-'2a) logm_x(t)'!L63-'2a)answer'!$C63)/$CP$5</f>
        <v>0.51615671051520795</v>
      </c>
      <c r="DF64" s="32">
        <f>('2a) logm_x(t)'!N63-'2a) logm_x(t)'!M63-'2a)answer'!$C63)/$CP$5</f>
        <v>0.54729316802174832</v>
      </c>
      <c r="DG64" s="32">
        <f>('2a) logm_x(t)'!O63-'2a) logm_x(t)'!N63-'2a)answer'!$C63)/$CP$5</f>
        <v>-0.21373633667311209</v>
      </c>
      <c r="DH64" s="32">
        <f>('2a) logm_x(t)'!P63-'2a) logm_x(t)'!O63-'2a)answer'!$C63)/$CP$5</f>
        <v>0.58163804855544043</v>
      </c>
      <c r="DI64" s="32">
        <f>('2a) logm_x(t)'!Q63-'2a) logm_x(t)'!P63-'2a)answer'!$C63)/$CP$5</f>
        <v>5.2509835744166171E-2</v>
      </c>
      <c r="DJ64" s="32">
        <f>('2a) logm_x(t)'!R63-'2a) logm_x(t)'!Q63-'2a)answer'!$C63)/$CP$5</f>
        <v>0.1380779544269046</v>
      </c>
      <c r="DK64" s="32">
        <f>('2a) logm_x(t)'!S63-'2a) logm_x(t)'!R63-'2a)answer'!$C63)/$CP$5</f>
        <v>-0.54016080268616273</v>
      </c>
      <c r="DL64" s="32">
        <f>('2a) logm_x(t)'!T63-'2a) logm_x(t)'!S63-'2a)answer'!$C63)/$CP$5</f>
        <v>0.49721470961659647</v>
      </c>
      <c r="DM64" s="32">
        <f>('2a) logm_x(t)'!U63-'2a) logm_x(t)'!T63-'2a)answer'!$C63)/$CP$5</f>
        <v>0.57956951923990396</v>
      </c>
      <c r="DN64" s="32">
        <f>('2a) logm_x(t)'!V63-'2a) logm_x(t)'!U63-'2a)answer'!$C63)/$CP$5</f>
        <v>-0.32097462036631969</v>
      </c>
      <c r="DO64" s="32">
        <f>('2a) logm_x(t)'!W63-'2a) logm_x(t)'!V63-'2a)answer'!$C63)/$CP$5</f>
        <v>0.33833429873797033</v>
      </c>
      <c r="DP64" s="32">
        <f>('2a) logm_x(t)'!X63-'2a) logm_x(t)'!W63-'2a)answer'!$C63)/$CP$5</f>
        <v>-0.34071761137848589</v>
      </c>
      <c r="DQ64" s="32">
        <f>('2a) logm_x(t)'!Y63-'2a) logm_x(t)'!X63-'2a)answer'!$C63)/$CP$5</f>
        <v>-0.38952873801997967</v>
      </c>
      <c r="DR64" s="32">
        <f>('2a) logm_x(t)'!Z63-'2a) logm_x(t)'!Y63-'2a)answer'!$C63)/$CP$5</f>
        <v>0.3182488321432288</v>
      </c>
      <c r="DS64" s="32">
        <f>('2a) logm_x(t)'!AA63-'2a) logm_x(t)'!Z63-'2a)answer'!$C63)/$CP$5</f>
        <v>0.17206531965758137</v>
      </c>
      <c r="DT64" s="32">
        <f>('2a) logm_x(t)'!AB63-'2a) logm_x(t)'!AA63-'2a)answer'!$C63)/$CP$5</f>
        <v>0.27174579377222391</v>
      </c>
      <c r="DU64" s="32">
        <f>('2a) logm_x(t)'!AC63-'2a) logm_x(t)'!AB63-'2a)answer'!$C63)/$CP$5</f>
        <v>1.0025667867083798</v>
      </c>
      <c r="DV64" s="32">
        <f>('2a) logm_x(t)'!AD63-'2a) logm_x(t)'!AC63-'2a)answer'!$C63)/$CP$5</f>
        <v>-0.4377123857588186</v>
      </c>
      <c r="DW64" s="32">
        <f>('2a) logm_x(t)'!AE63-'2a) logm_x(t)'!AD63-'2a)answer'!$C63)/$CP$5</f>
        <v>-0.20167199128325447</v>
      </c>
      <c r="DX64" s="32">
        <f>('2a) logm_x(t)'!AF63-'2a) logm_x(t)'!AE63-'2a)answer'!$C63)/$CP$5</f>
        <v>0.1147853759474297</v>
      </c>
      <c r="DY64" s="32">
        <f>('2a) logm_x(t)'!AG63-'2a) logm_x(t)'!AF63-'2a)answer'!$C63)/$CP$5</f>
        <v>0.47422623125307722</v>
      </c>
      <c r="DZ64" s="32">
        <f>('2a) logm_x(t)'!AH63-'2a) logm_x(t)'!AG63-'2a)answer'!$C63)/$CP$5</f>
        <v>0.10421505164875224</v>
      </c>
      <c r="EA64" s="32">
        <f>('2a) logm_x(t)'!AI63-'2a) logm_x(t)'!AH63-'2a)answer'!$C63)/$CP$5</f>
        <v>-0.62020746670927362</v>
      </c>
      <c r="EB64" s="32">
        <f>('2a) logm_x(t)'!AJ63-'2a) logm_x(t)'!AI63-'2a)answer'!$C63)/$CP$5</f>
        <v>-5.5522673430855936E-2</v>
      </c>
      <c r="EC64" s="32">
        <f>('2a) logm_x(t)'!AK63-'2a) logm_x(t)'!AJ63-'2a)answer'!$C63)/$CP$5</f>
        <v>0.91307404178316909</v>
      </c>
      <c r="ED64" s="32">
        <f>('2a) logm_x(t)'!AL63-'2a) logm_x(t)'!AK63-'2a)answer'!$C63)/$CP$5</f>
        <v>-0.91275440533477703</v>
      </c>
      <c r="EE64" s="32">
        <f>('2a) logm_x(t)'!AM63-'2a) logm_x(t)'!AL63-'2a)answer'!$C63)/$CP$5</f>
        <v>0.42227169905038414</v>
      </c>
      <c r="EF64" s="32">
        <f>('2a) logm_x(t)'!AN63-'2a) logm_x(t)'!AM63-'2a)answer'!$C63)/$CP$5</f>
        <v>-9.60594954106367E-2</v>
      </c>
      <c r="EG64" s="32">
        <f>('2a) logm_x(t)'!AO63-'2a) logm_x(t)'!AN63-'2a)answer'!$C63)/$CP$5</f>
        <v>1.1881402266602807</v>
      </c>
      <c r="EH64" s="32">
        <f>('2a) logm_x(t)'!AP63-'2a) logm_x(t)'!AO63-'2a)answer'!$C63)/$CP$5</f>
        <v>-4.8744650619379638E-2</v>
      </c>
      <c r="EI64" s="32">
        <f>('2a) logm_x(t)'!AQ63-'2a) logm_x(t)'!AP63-'2a)answer'!$C63)/$CP$5</f>
        <v>-0.37386662132661458</v>
      </c>
      <c r="EJ64" s="32">
        <f>('2a) logm_x(t)'!AR63-'2a) logm_x(t)'!AQ63-'2a)answer'!$C63)/$CP$5</f>
        <v>-3.6017995016978395E-2</v>
      </c>
      <c r="EK64" s="32">
        <f>('2a) logm_x(t)'!AS63-'2a) logm_x(t)'!AR63-'2a)answer'!$C63)/$CP$5</f>
        <v>1.1653186439625964</v>
      </c>
      <c r="EL64" s="32">
        <f>('2a) logm_x(t)'!AT63-'2a) logm_x(t)'!AS63-'2a)answer'!$C63)/$CP$5</f>
        <v>-0.79530916345855152</v>
      </c>
      <c r="EM64" s="32">
        <f>('2a) logm_x(t)'!AU63-'2a) logm_x(t)'!AT63-'2a)answer'!$C63)/$CP$5</f>
        <v>0.36406070903645849</v>
      </c>
      <c r="EN64" s="32">
        <f>('2a) logm_x(t)'!AV63-'2a) logm_x(t)'!AU63-'2a)answer'!$C63)/$CP$5</f>
        <v>-6.4357222564273814E-2</v>
      </c>
      <c r="EO64" s="32">
        <f>('2a) logm_x(t)'!AW63-'2a) logm_x(t)'!AV63-'2a)answer'!$C63)/$CP$5</f>
        <v>0.57321997253435941</v>
      </c>
      <c r="EP64" s="32">
        <f>('2a) logm_x(t)'!AX63-'2a) logm_x(t)'!AW63-'2a)answer'!$C63)/$CP$5</f>
        <v>-2.8067345086527331E-2</v>
      </c>
      <c r="EQ64" s="32">
        <f>('2a) logm_x(t)'!AY63-'2a) logm_x(t)'!AX63-'2a)answer'!$C63)/$CP$5</f>
        <v>0.22144450867499438</v>
      </c>
      <c r="ER64" s="32">
        <f>('2a) logm_x(t)'!AZ63-'2a) logm_x(t)'!AY63-'2a)answer'!$C63)/$CP$5</f>
        <v>-0.74416704758731222</v>
      </c>
      <c r="ES64" s="32">
        <f>('2a) logm_x(t)'!BA63-'2a) logm_x(t)'!AZ63-'2a)answer'!$C63)/$CP$5</f>
        <v>0.25682508216093947</v>
      </c>
      <c r="ET64" s="32">
        <f>('2a) logm_x(t)'!BB63-'2a) logm_x(t)'!BA63-'2a)answer'!$C63)/$CP$5</f>
        <v>0.36757033908807024</v>
      </c>
      <c r="EU64" s="32">
        <f>('2a) logm_x(t)'!BC63-'2a) logm_x(t)'!BB63-'2a)answer'!$C63)/$CP$5</f>
        <v>0.24712137663964681</v>
      </c>
      <c r="EV64" s="32">
        <f>('2a) logm_x(t)'!BD63-'2a) logm_x(t)'!BC63-'2a)answer'!$C63)/$CP$5</f>
        <v>-0.27943158547371783</v>
      </c>
      <c r="EW64" s="32">
        <f>('2a) logm_x(t)'!BE63-'2a) logm_x(t)'!BD63-'2a)answer'!$C63)/$CP$5</f>
        <v>-0.19137905905963506</v>
      </c>
      <c r="EX64" s="32">
        <f>('2a) logm_x(t)'!BF63-'2a) logm_x(t)'!BE63-'2a)answer'!$C63)/$CP$5</f>
        <v>-0.37878077900425439</v>
      </c>
      <c r="EY64" s="32">
        <f>('2a) logm_x(t)'!BG63-'2a) logm_x(t)'!BF63-'2a)answer'!$C63)/$CP$5</f>
        <v>-0.21022802139635527</v>
      </c>
      <c r="EZ64" s="32">
        <f>('2a) logm_x(t)'!BH63-'2a) logm_x(t)'!BG63-'2a)answer'!$C63)/$CP$5</f>
        <v>-8.3990369578734597E-2</v>
      </c>
      <c r="FA64" s="32">
        <f>('2a) logm_x(t)'!BI63-'2a) logm_x(t)'!BH63-'2a)answer'!$C63)/$CP$5</f>
        <v>0.20124373545876886</v>
      </c>
      <c r="FB64" s="32">
        <f>('2a) logm_x(t)'!BJ63-'2a) logm_x(t)'!BI63-'2a)answer'!$C63)/$CP$5</f>
        <v>-0.52946074187820613</v>
      </c>
      <c r="FC64" s="32">
        <f>('2a) logm_x(t)'!BK63-'2a) logm_x(t)'!BJ63-'2a)answer'!$C63)/$CP$5</f>
        <v>-0.42737321449284765</v>
      </c>
      <c r="FD64" s="32">
        <f>('2a) logm_x(t)'!BL63-'2a) logm_x(t)'!BK63-'2a)answer'!$C63)/$CP$5</f>
        <v>0.55344641666469796</v>
      </c>
      <c r="FE64" s="32">
        <f>('2a) logm_x(t)'!BM63-'2a) logm_x(t)'!BL63-'2a)answer'!$C63)/$CP$5</f>
        <v>0.16192941240441566</v>
      </c>
      <c r="FF64" s="32">
        <f>('2a) logm_x(t)'!BN63-'2a) logm_x(t)'!BM63-'2a)answer'!$C63)/$CP$5</f>
        <v>0.23187537019633639</v>
      </c>
      <c r="FG64" s="32">
        <f>('2a) logm_x(t)'!BO63-'2a) logm_x(t)'!BN63-'2a)answer'!$C63)/$CP$5</f>
        <v>-0.47454970033861321</v>
      </c>
      <c r="FH64" s="32">
        <f>('2a) logm_x(t)'!BP63-'2a) logm_x(t)'!BO63-'2a)answer'!$C63)/$CP$5</f>
        <v>0.15303747458082387</v>
      </c>
      <c r="FI64" s="32">
        <f>('2a) logm_x(t)'!BQ63-'2a) logm_x(t)'!BP63-'2a)answer'!$C63)/$CP$5</f>
        <v>-0.45973731412431079</v>
      </c>
      <c r="FJ64" s="32">
        <f>('2a) logm_x(t)'!BR63-'2a) logm_x(t)'!BQ63-'2a)answer'!$C63)/$CP$5</f>
        <v>-0.20744101260340306</v>
      </c>
      <c r="FK64" s="32">
        <f>('2a) logm_x(t)'!BS63-'2a) logm_x(t)'!BR63-'2a)answer'!$C63)/$CP$5</f>
        <v>-0.37911720081023959</v>
      </c>
      <c r="FL64" s="32">
        <f>('2a) logm_x(t)'!BT63-'2a) logm_x(t)'!BS63-'2a)answer'!$C63)/$CP$5</f>
        <v>-8.2172537650028882E-3</v>
      </c>
      <c r="FM64" s="32">
        <f>('2a) logm_x(t)'!BU63-'2a) logm_x(t)'!BT63-'2a)answer'!$C63)/$CP$5</f>
        <v>-6.3961556984104898E-2</v>
      </c>
      <c r="FN64" s="32">
        <f>('2a) logm_x(t)'!BV63-'2a) logm_x(t)'!BU63-'2a)answer'!$C63)/$CP$5</f>
        <v>9.6436197737240527E-3</v>
      </c>
      <c r="FO64" s="32">
        <f>('2a) logm_x(t)'!BW63-'2a) logm_x(t)'!BV63-'2a)answer'!$C63)/$CP$5</f>
        <v>-0.66457662112109528</v>
      </c>
      <c r="FP64" s="32">
        <f>('2a) logm_x(t)'!BX63-'2a) logm_x(t)'!BW63-'2a)answer'!$C63)/$CP$5</f>
        <v>0.54642722170732694</v>
      </c>
      <c r="FQ64" s="32">
        <f>('2a) logm_x(t)'!BY63-'2a) logm_x(t)'!BX63-'2a)answer'!$C63)/$CP$5</f>
        <v>-0.24973967642009218</v>
      </c>
      <c r="FR64" s="32">
        <f>('2a) logm_x(t)'!BZ63-'2a) logm_x(t)'!BY63-'2a)answer'!$C63)/$CP$5</f>
        <v>2.5054907340553705E-2</v>
      </c>
      <c r="FS64" s="32">
        <f>('2a) logm_x(t)'!CA63-'2a) logm_x(t)'!BZ63-'2a)answer'!$C63)/$CP$5</f>
        <v>-0.10596021957052276</v>
      </c>
      <c r="FT64" s="32">
        <f>('2a) logm_x(t)'!CB63-'2a) logm_x(t)'!CA63-'2a)answer'!$C63)/$CP$5</f>
        <v>-0.78612253884373717</v>
      </c>
      <c r="FU64" s="32">
        <f>('2a) logm_x(t)'!CC63-'2a) logm_x(t)'!CB63-'2a)answer'!$C63)/$CP$5</f>
        <v>-0.37881161529424712</v>
      </c>
      <c r="FV64" s="32">
        <f>('2a) logm_x(t)'!CD63-'2a) logm_x(t)'!CC63-'2a)answer'!$C63)/$CP$5</f>
        <v>0.86477519163033267</v>
      </c>
      <c r="FW64" s="32">
        <f>('2a) logm_x(t)'!CE63-'2a) logm_x(t)'!CD63-'2a)answer'!$C63)/$CP$5</f>
        <v>-0.83306875044783379</v>
      </c>
      <c r="FX64" s="32">
        <f>('2a) logm_x(t)'!CF63-'2a) logm_x(t)'!CE63-'2a)answer'!$C63)/$CP$5</f>
        <v>-3.8480293953849228E-2</v>
      </c>
      <c r="FY64" s="32">
        <f>('2a) logm_x(t)'!CG63-'2a) logm_x(t)'!CF63-'2a)answer'!$C63)/$CP$5</f>
        <v>0.48901449614507836</v>
      </c>
      <c r="FZ64" s="32">
        <f>('2a) logm_x(t)'!CH63-'2a) logm_x(t)'!CG63-'2a)answer'!$C63)/$CP$5</f>
        <v>-0.73400734352328401</v>
      </c>
      <c r="GA64" s="32">
        <f>('2a) logm_x(t)'!CI63-'2a) logm_x(t)'!CH63-'2a)answer'!$C63)/$CP$5</f>
        <v>-0.21490066808941924</v>
      </c>
      <c r="GB64" s="32">
        <f>('2a) logm_x(t)'!CJ63-'2a) logm_x(t)'!CI63-'2a)answer'!$C63)/$CP$5</f>
        <v>0.9304311373437697</v>
      </c>
      <c r="GC64" s="32">
        <f>('2a) logm_x(t)'!CK63-'2a) logm_x(t)'!CJ63-'2a)answer'!$C63)/$CP$5</f>
        <v>-0.78282972124071448</v>
      </c>
      <c r="GD64" s="32">
        <f>('2a) logm_x(t)'!CL63-'2a) logm_x(t)'!CK63-'2a)answer'!$C63)/$CP$5</f>
        <v>0.30108656675712364</v>
      </c>
      <c r="GE64" s="32">
        <f>('2a) logm_x(t)'!CM63-'2a) logm_x(t)'!CL63-'2a)answer'!$C63)/$CP$5</f>
        <v>2.8598931956077264E-2</v>
      </c>
      <c r="GF64" s="32">
        <f>('2a) logm_x(t)'!CN63-'2a) logm_x(t)'!CM63-'2a)answer'!$C63)/$CP$5</f>
        <v>-2.7208758779997424E-2</v>
      </c>
    </row>
    <row r="65" spans="1:188" x14ac:dyDescent="0.25">
      <c r="A65" s="31">
        <f>'2a) logm_x(t)'!A64</f>
        <v>61</v>
      </c>
      <c r="B65" s="32"/>
      <c r="C65" s="32">
        <f>IFERROR(('2a) logm_x(t)'!C64-'2a) logm_x(t)'!B64-'2a)answer'!$C64)^2,"")</f>
        <v>2.285958041205326E-2</v>
      </c>
      <c r="D65" s="32">
        <f>IFERROR(('2a) logm_x(t)'!D64-'2a) logm_x(t)'!C64-'2a)answer'!$C64)^2,"")</f>
        <v>5.3734939838426055E-3</v>
      </c>
      <c r="E65" s="32">
        <f>IFERROR(('2a) logm_x(t)'!E64-'2a) logm_x(t)'!D64-'2a)answer'!$C64)^2,"")</f>
        <v>2.3906545853001077E-3</v>
      </c>
      <c r="F65" s="32">
        <f>IFERROR(('2a) logm_x(t)'!F64-'2a) logm_x(t)'!E64-'2a)answer'!$C64)^2,"")</f>
        <v>1.9285576615918766E-4</v>
      </c>
      <c r="G65" s="32">
        <f>IFERROR(('2a) logm_x(t)'!G64-'2a) logm_x(t)'!F64-'2a)answer'!$C64)^2,"")</f>
        <v>1.3955884282250565E-2</v>
      </c>
      <c r="H65" s="32">
        <f>IFERROR(('2a) logm_x(t)'!H64-'2a) logm_x(t)'!G64-'2a)answer'!$C64)^2,"")</f>
        <v>7.1102599386435473E-3</v>
      </c>
      <c r="I65" s="32">
        <f>IFERROR(('2a) logm_x(t)'!I64-'2a) logm_x(t)'!H64-'2a)answer'!$C64)^2,"")</f>
        <v>7.3048482391306223E-4</v>
      </c>
      <c r="J65" s="32">
        <f>IFERROR(('2a) logm_x(t)'!J64-'2a) logm_x(t)'!I64-'2a)answer'!$C64)^2,"")</f>
        <v>1.5966938420883713E-2</v>
      </c>
      <c r="K65" s="32">
        <f>IFERROR(('2a) logm_x(t)'!K64-'2a) logm_x(t)'!J64-'2a)answer'!$C64)^2,"")</f>
        <v>1.5451487985624263E-2</v>
      </c>
      <c r="L65" s="32">
        <f>IFERROR(('2a) logm_x(t)'!L64-'2a) logm_x(t)'!K64-'2a)answer'!$C64)^2,"")</f>
        <v>8.7736158007407534E-5</v>
      </c>
      <c r="M65" s="32">
        <f>IFERROR(('2a) logm_x(t)'!M64-'2a) logm_x(t)'!L64-'2a)answer'!$C64)^2,"")</f>
        <v>8.4502850822640255E-3</v>
      </c>
      <c r="N65" s="32">
        <f>IFERROR(('2a) logm_x(t)'!N64-'2a) logm_x(t)'!M64-'2a)answer'!$C64)^2,"")</f>
        <v>2.2000894439248939E-3</v>
      </c>
      <c r="O65" s="32">
        <f>IFERROR(('2a) logm_x(t)'!O64-'2a) logm_x(t)'!N64-'2a)answer'!$C64)^2,"")</f>
        <v>1.446117167021314E-4</v>
      </c>
      <c r="P65" s="32">
        <f>IFERROR(('2a) logm_x(t)'!P64-'2a) logm_x(t)'!O64-'2a)answer'!$C64)^2,"")</f>
        <v>3.2199149541904427E-3</v>
      </c>
      <c r="Q65" s="32">
        <f>IFERROR(('2a) logm_x(t)'!Q64-'2a) logm_x(t)'!P64-'2a)answer'!$C64)^2,"")</f>
        <v>1.1425512988114902E-3</v>
      </c>
      <c r="R65" s="32">
        <f>IFERROR(('2a) logm_x(t)'!R64-'2a) logm_x(t)'!Q64-'2a)answer'!$C64)^2,"")</f>
        <v>3.5941671334902524E-4</v>
      </c>
      <c r="S65" s="32">
        <f>IFERROR(('2a) logm_x(t)'!S64-'2a) logm_x(t)'!R64-'2a)answer'!$C64)^2,"")</f>
        <v>2.5449282039866674E-4</v>
      </c>
      <c r="T65" s="32">
        <f>IFERROR(('2a) logm_x(t)'!T64-'2a) logm_x(t)'!S64-'2a)answer'!$C64)^2,"")</f>
        <v>1.5725358192504961E-3</v>
      </c>
      <c r="U65" s="32">
        <f>IFERROR(('2a) logm_x(t)'!U64-'2a) logm_x(t)'!T64-'2a)answer'!$C64)^2,"")</f>
        <v>4.5156981562457301E-4</v>
      </c>
      <c r="V65" s="32">
        <f>IFERROR(('2a) logm_x(t)'!V64-'2a) logm_x(t)'!U64-'2a)answer'!$C64)^2,"")</f>
        <v>2.0119051004335886E-3</v>
      </c>
      <c r="W65" s="32">
        <f>IFERROR(('2a) logm_x(t)'!W64-'2a) logm_x(t)'!V64-'2a)answer'!$C64)^2,"")</f>
        <v>6.8636183835666417E-4</v>
      </c>
      <c r="X65" s="32">
        <f>IFERROR(('2a) logm_x(t)'!X64-'2a) logm_x(t)'!W64-'2a)answer'!$C64)^2,"")</f>
        <v>1.2875432330702917E-3</v>
      </c>
      <c r="Y65" s="32">
        <f>IFERROR(('2a) logm_x(t)'!Y64-'2a) logm_x(t)'!X64-'2a)answer'!$C64)^2,"")</f>
        <v>1.763460053885828E-3</v>
      </c>
      <c r="Z65" s="32">
        <f>IFERROR(('2a) logm_x(t)'!Z64-'2a) logm_x(t)'!Y64-'2a)answer'!$C64)^2,"")</f>
        <v>9.0530585197355704E-4</v>
      </c>
      <c r="AA65" s="32">
        <f>IFERROR(('2a) logm_x(t)'!AA64-'2a) logm_x(t)'!Z64-'2a)answer'!$C64)^2,"")</f>
        <v>5.9029258977685425E-3</v>
      </c>
      <c r="AB65" s="32">
        <f>IFERROR(('2a) logm_x(t)'!AB64-'2a) logm_x(t)'!AA64-'2a)answer'!$C64)^2,"")</f>
        <v>3.9087636202753528E-3</v>
      </c>
      <c r="AC65" s="32">
        <f>IFERROR(('2a) logm_x(t)'!AC64-'2a) logm_x(t)'!AB64-'2a)answer'!$C64)^2,"")</f>
        <v>1.2648972205625839E-2</v>
      </c>
      <c r="AD65" s="32">
        <f>IFERROR(('2a) logm_x(t)'!AD64-'2a) logm_x(t)'!AC64-'2a)answer'!$C64)^2,"")</f>
        <v>1.7059059396428488E-4</v>
      </c>
      <c r="AE65" s="32">
        <f>IFERROR(('2a) logm_x(t)'!AE64-'2a) logm_x(t)'!AD64-'2a)answer'!$C64)^2,"")</f>
        <v>1.4017874736509152E-3</v>
      </c>
      <c r="AF65" s="32">
        <f>IFERROR(('2a) logm_x(t)'!AF64-'2a) logm_x(t)'!AE64-'2a)answer'!$C64)^2,"")</f>
        <v>3.1982796608671844E-3</v>
      </c>
      <c r="AG65" s="32">
        <f>IFERROR(('2a) logm_x(t)'!AG64-'2a) logm_x(t)'!AF64-'2a)answer'!$C64)^2,"")</f>
        <v>7.7787482978571802E-3</v>
      </c>
      <c r="AH65" s="32">
        <f>IFERROR(('2a) logm_x(t)'!AH64-'2a) logm_x(t)'!AG64-'2a)answer'!$C64)^2,"")</f>
        <v>7.3346979908255557E-5</v>
      </c>
      <c r="AI65" s="32">
        <f>IFERROR(('2a) logm_x(t)'!AI64-'2a) logm_x(t)'!AH64-'2a)answer'!$C64)^2,"")</f>
        <v>2.9516153377326386E-3</v>
      </c>
      <c r="AJ65" s="32">
        <f>IFERROR(('2a) logm_x(t)'!AJ64-'2a) logm_x(t)'!AI64-'2a)answer'!$C64)^2,"")</f>
        <v>4.2978035689289952E-6</v>
      </c>
      <c r="AK65" s="32">
        <f>IFERROR(('2a) logm_x(t)'!AK64-'2a) logm_x(t)'!AJ64-'2a)answer'!$C64)^2,"")</f>
        <v>9.2474605663453175E-4</v>
      </c>
      <c r="AL65" s="32">
        <f>IFERROR(('2a) logm_x(t)'!AL64-'2a) logm_x(t)'!AK64-'2a)answer'!$C64)^2,"")</f>
        <v>2.0295699148565208E-5</v>
      </c>
      <c r="AM65" s="32">
        <f>IFERROR(('2a) logm_x(t)'!AM64-'2a) logm_x(t)'!AL64-'2a)answer'!$C64)^2,"")</f>
        <v>2.262850211965308E-3</v>
      </c>
      <c r="AN65" s="32">
        <f>IFERROR(('2a) logm_x(t)'!AN64-'2a) logm_x(t)'!AM64-'2a)answer'!$C64)^2,"")</f>
        <v>5.2063262916949714E-4</v>
      </c>
      <c r="AO65" s="32">
        <f>IFERROR(('2a) logm_x(t)'!AO64-'2a) logm_x(t)'!AN64-'2a)answer'!$C64)^2,"")</f>
        <v>4.6944213987898259E-5</v>
      </c>
      <c r="AP65" s="32">
        <f>IFERROR(('2a) logm_x(t)'!AP64-'2a) logm_x(t)'!AO64-'2a)answer'!$C64)^2,"")</f>
        <v>3.1152245417502659E-2</v>
      </c>
      <c r="AQ65" s="32">
        <f>IFERROR(('2a) logm_x(t)'!AQ64-'2a) logm_x(t)'!AP64-'2a)answer'!$C64)^2,"")</f>
        <v>4.2545482374627505E-4</v>
      </c>
      <c r="AR65" s="32">
        <f>IFERROR(('2a) logm_x(t)'!AR64-'2a) logm_x(t)'!AQ64-'2a)answer'!$C64)^2,"")</f>
        <v>1.3414403748251871E-3</v>
      </c>
      <c r="AS65" s="32">
        <f>IFERROR(('2a) logm_x(t)'!AS64-'2a) logm_x(t)'!AR64-'2a)answer'!$C64)^2,"")</f>
        <v>1.4249949109467982E-4</v>
      </c>
      <c r="AT65" s="32">
        <f>IFERROR(('2a) logm_x(t)'!AT64-'2a) logm_x(t)'!AS64-'2a)answer'!$C64)^2,"")</f>
        <v>3.537427812049557E-3</v>
      </c>
      <c r="AU65" s="32">
        <f>IFERROR(('2a) logm_x(t)'!AU64-'2a) logm_x(t)'!AT64-'2a)answer'!$C64)^2,"")</f>
        <v>3.8081207199813956E-4</v>
      </c>
      <c r="AV65" s="32">
        <f>IFERROR(('2a) logm_x(t)'!AV64-'2a) logm_x(t)'!AU64-'2a)answer'!$C64)^2,"")</f>
        <v>7.736529218774156E-5</v>
      </c>
      <c r="AW65" s="32">
        <f>IFERROR(('2a) logm_x(t)'!AW64-'2a) logm_x(t)'!AV64-'2a)answer'!$C64)^2,"")</f>
        <v>2.7729439030152003E-3</v>
      </c>
      <c r="AX65" s="32">
        <f>IFERROR(('2a) logm_x(t)'!AX64-'2a) logm_x(t)'!AW64-'2a)answer'!$C64)^2,"")</f>
        <v>2.8139261335622268E-3</v>
      </c>
      <c r="AY65" s="32">
        <f>IFERROR(('2a) logm_x(t)'!AY64-'2a) logm_x(t)'!AX64-'2a)answer'!$C64)^2,"")</f>
        <v>9.1833879392449916E-4</v>
      </c>
      <c r="AZ65" s="32">
        <f>IFERROR(('2a) logm_x(t)'!AZ64-'2a) logm_x(t)'!AY64-'2a)answer'!$C64)^2,"")</f>
        <v>1.1543635482492438E-3</v>
      </c>
      <c r="BA65" s="32">
        <f>IFERROR(('2a) logm_x(t)'!BA64-'2a) logm_x(t)'!AZ64-'2a)answer'!$C64)^2,"")</f>
        <v>3.0137860114563039E-3</v>
      </c>
      <c r="BB65" s="32">
        <f>IFERROR(('2a) logm_x(t)'!BB64-'2a) logm_x(t)'!BA64-'2a)answer'!$C64)^2,"")</f>
        <v>5.198313122688379E-3</v>
      </c>
      <c r="BC65" s="32">
        <f>IFERROR(('2a) logm_x(t)'!BC64-'2a) logm_x(t)'!BB64-'2a)answer'!$C64)^2,"")</f>
        <v>2.2677675007846387E-4</v>
      </c>
      <c r="BD65" s="32">
        <f>IFERROR(('2a) logm_x(t)'!BD64-'2a) logm_x(t)'!BC64-'2a)answer'!$C64)^2,"")</f>
        <v>1.7042188675488131E-3</v>
      </c>
      <c r="BE65" s="32">
        <f>IFERROR(('2a) logm_x(t)'!BE64-'2a) logm_x(t)'!BD64-'2a)answer'!$C64)^2,"")</f>
        <v>1.1719940128517516E-4</v>
      </c>
      <c r="BF65" s="32">
        <f>IFERROR(('2a) logm_x(t)'!BF64-'2a) logm_x(t)'!BE64-'2a)answer'!$C64)^2,"")</f>
        <v>4.5485286652425629E-3</v>
      </c>
      <c r="BG65" s="32">
        <f>IFERROR(('2a) logm_x(t)'!BG64-'2a) logm_x(t)'!BF64-'2a)answer'!$C64)^2,"")</f>
        <v>1.6967994724449088E-4</v>
      </c>
      <c r="BH65" s="32">
        <f>IFERROR(('2a) logm_x(t)'!BH64-'2a) logm_x(t)'!BG64-'2a)answer'!$C64)^2,"")</f>
        <v>2.0925205592882421E-3</v>
      </c>
      <c r="BI65" s="32">
        <f>IFERROR(('2a) logm_x(t)'!BI64-'2a) logm_x(t)'!BH64-'2a)answer'!$C64)^2,"")</f>
        <v>6.4063398669252273E-5</v>
      </c>
      <c r="BJ65" s="32">
        <f>IFERROR(('2a) logm_x(t)'!BJ64-'2a) logm_x(t)'!BI64-'2a)answer'!$C64)^2,"")</f>
        <v>2.2785045433611748E-3</v>
      </c>
      <c r="BK65" s="32">
        <f>IFERROR(('2a) logm_x(t)'!BK64-'2a) logm_x(t)'!BJ64-'2a)answer'!$C64)^2,"")</f>
        <v>2.1559353896073705E-4</v>
      </c>
      <c r="BL65" s="32">
        <f>IFERROR(('2a) logm_x(t)'!BL64-'2a) logm_x(t)'!BK64-'2a)answer'!$C64)^2,"")</f>
        <v>8.3365247501820412E-3</v>
      </c>
      <c r="BM65" s="32">
        <f>IFERROR(('2a) logm_x(t)'!BM64-'2a) logm_x(t)'!BL64-'2a)answer'!$C64)^2,"")</f>
        <v>1.4649104521094397E-5</v>
      </c>
      <c r="BN65" s="32">
        <f>IFERROR(('2a) logm_x(t)'!BN64-'2a) logm_x(t)'!BM64-'2a)answer'!$C64)^2,"")</f>
        <v>6.8418533262769592E-4</v>
      </c>
      <c r="BO65" s="32">
        <f>IFERROR(('2a) logm_x(t)'!BO64-'2a) logm_x(t)'!BN64-'2a)answer'!$C64)^2,"")</f>
        <v>4.9418282697757943E-4</v>
      </c>
      <c r="BP65" s="32">
        <f>IFERROR(('2a) logm_x(t)'!BP64-'2a) logm_x(t)'!BO64-'2a)answer'!$C64)^2,"")</f>
        <v>1.9423175729996764E-3</v>
      </c>
      <c r="BQ65" s="32">
        <f>IFERROR(('2a) logm_x(t)'!BQ64-'2a) logm_x(t)'!BP64-'2a)answer'!$C64)^2,"")</f>
        <v>1.8602949720389269E-4</v>
      </c>
      <c r="BR65" s="32">
        <f>IFERROR(('2a) logm_x(t)'!BR64-'2a) logm_x(t)'!BQ64-'2a)answer'!$C64)^2,"")</f>
        <v>1.3391097955214423E-4</v>
      </c>
      <c r="BS65" s="32">
        <f>IFERROR(('2a) logm_x(t)'!BS64-'2a) logm_x(t)'!BR64-'2a)answer'!$C64)^2,"")</f>
        <v>2.884566461084914E-3</v>
      </c>
      <c r="BT65" s="32">
        <f>IFERROR(('2a) logm_x(t)'!BT64-'2a) logm_x(t)'!BS64-'2a)answer'!$C64)^2,"")</f>
        <v>4.4757232764855833E-4</v>
      </c>
      <c r="BU65" s="32">
        <f>IFERROR(('2a) logm_x(t)'!BU64-'2a) logm_x(t)'!BT64-'2a)answer'!$C64)^2,"")</f>
        <v>8.3223479311566036E-5</v>
      </c>
      <c r="BV65" s="32">
        <f>IFERROR(('2a) logm_x(t)'!BV64-'2a) logm_x(t)'!BU64-'2a)answer'!$C64)^2,"")</f>
        <v>1.7699159128140775E-2</v>
      </c>
      <c r="BW65" s="32">
        <f>IFERROR(('2a) logm_x(t)'!BW64-'2a) logm_x(t)'!BV64-'2a)answer'!$C64)^2,"")</f>
        <v>5.0322071438232436E-3</v>
      </c>
      <c r="BX65" s="32">
        <f>IFERROR(('2a) logm_x(t)'!BX64-'2a) logm_x(t)'!BW64-'2a)answer'!$C64)^2,"")</f>
        <v>6.5973284200661038E-3</v>
      </c>
      <c r="BY65" s="32">
        <f>IFERROR(('2a) logm_x(t)'!BY64-'2a) logm_x(t)'!BX64-'2a)answer'!$C64)^2,"")</f>
        <v>1.7882352658879252E-3</v>
      </c>
      <c r="BZ65" s="32">
        <f>IFERROR(('2a) logm_x(t)'!BZ64-'2a) logm_x(t)'!BY64-'2a)answer'!$C64)^2,"")</f>
        <v>2.7901033979972601E-4</v>
      </c>
      <c r="CA65" s="32">
        <f>IFERROR(('2a) logm_x(t)'!CA64-'2a) logm_x(t)'!BZ64-'2a)answer'!$C64)^2,"")</f>
        <v>7.0467586879552693E-3</v>
      </c>
      <c r="CB65" s="32">
        <f>IFERROR(('2a) logm_x(t)'!CB64-'2a) logm_x(t)'!CA64-'2a)answer'!$C64)^2,"")</f>
        <v>8.1063459714997583E-3</v>
      </c>
      <c r="CC65" s="32">
        <f>IFERROR(('2a) logm_x(t)'!CC64-'2a) logm_x(t)'!CB64-'2a)answer'!$C64)^2,"")</f>
        <v>3.8017160997857163E-3</v>
      </c>
      <c r="CD65" s="32">
        <f>IFERROR(('2a) logm_x(t)'!CD64-'2a) logm_x(t)'!CC64-'2a)answer'!$C64)^2,"")</f>
        <v>1.0447236110155972E-2</v>
      </c>
      <c r="CE65" s="32">
        <f>IFERROR(('2a) logm_x(t)'!CE64-'2a) logm_x(t)'!CD64-'2a)answer'!$C64)^2,"")</f>
        <v>1.160934601844255E-3</v>
      </c>
      <c r="CF65" s="32">
        <f>IFERROR(('2a) logm_x(t)'!CF64-'2a) logm_x(t)'!CE64-'2a)answer'!$C64)^2,"")</f>
        <v>1.8996535183838381E-4</v>
      </c>
      <c r="CG65" s="32">
        <f>IFERROR(('2a) logm_x(t)'!CG64-'2a) logm_x(t)'!CF64-'2a)answer'!$C64)^2,"")</f>
        <v>1.0269620166331381E-2</v>
      </c>
      <c r="CH65" s="32">
        <f>IFERROR(('2a) logm_x(t)'!CH64-'2a) logm_x(t)'!CG64-'2a)answer'!$C64)^2,"")</f>
        <v>5.6029486958131423E-3</v>
      </c>
      <c r="CI65" s="32">
        <f>IFERROR(('2a) logm_x(t)'!CI64-'2a) logm_x(t)'!CH64-'2a)answer'!$C64)^2,"")</f>
        <v>2.071187024438482E-3</v>
      </c>
      <c r="CJ65" s="32">
        <f>IFERROR(('2a) logm_x(t)'!CJ64-'2a) logm_x(t)'!CI64-'2a)answer'!$C64)^2,"")</f>
        <v>5.2754213122286481E-3</v>
      </c>
      <c r="CK65" s="32">
        <f>IFERROR(('2a) logm_x(t)'!CK64-'2a) logm_x(t)'!CJ64-'2a)answer'!$C64)^2,"")</f>
        <v>3.714567530492196E-3</v>
      </c>
      <c r="CL65" s="32">
        <f>IFERROR(('2a) logm_x(t)'!CL64-'2a) logm_x(t)'!CK64-'2a)answer'!$C64)^2,"")</f>
        <v>1.9806873052460204E-3</v>
      </c>
      <c r="CM65" s="32">
        <f>IFERROR(('2a) logm_x(t)'!CM64-'2a) logm_x(t)'!CL64-'2a)answer'!$C64)^2,"")</f>
        <v>1.7364701399766118E-3</v>
      </c>
      <c r="CN65" s="32">
        <f>IFERROR(('2a) logm_x(t)'!CN64-'2a) logm_x(t)'!CM64-'2a)answer'!$C64)^2,"")</f>
        <v>8.8868469129659618E-3</v>
      </c>
      <c r="CT65" s="31">
        <f t="shared" si="4"/>
        <v>61</v>
      </c>
      <c r="CU65" s="32">
        <f>('2a) logm_x(t)'!C64-'2a) logm_x(t)'!B64-'2a)answer'!$C64)/$CP$5</f>
        <v>-1.0832440212395116</v>
      </c>
      <c r="CV65" s="32">
        <f>('2a) logm_x(t)'!D64-'2a) logm_x(t)'!C64-'2a)answer'!$C64)/$CP$5</f>
        <v>0.52519496860088499</v>
      </c>
      <c r="CW65" s="32">
        <f>('2a) logm_x(t)'!E64-'2a) logm_x(t)'!D64-'2a)answer'!$C64)/$CP$5</f>
        <v>0.35030843046127963</v>
      </c>
      <c r="CX65" s="32">
        <f>('2a) logm_x(t)'!F64-'2a) logm_x(t)'!E64-'2a)answer'!$C64)/$CP$5</f>
        <v>9.9496656644014067E-2</v>
      </c>
      <c r="CY65" s="32">
        <f>('2a) logm_x(t)'!G64-'2a) logm_x(t)'!F64-'2a)answer'!$C64)/$CP$5</f>
        <v>-0.8463906425064428</v>
      </c>
      <c r="CZ65" s="32">
        <f>('2a) logm_x(t)'!H64-'2a) logm_x(t)'!G64-'2a)answer'!$C64)/$CP$5</f>
        <v>0.60413627353967714</v>
      </c>
      <c r="DA65" s="32">
        <f>('2a) logm_x(t)'!I64-'2a) logm_x(t)'!H64-'2a)answer'!$C64)/$CP$5</f>
        <v>-0.1936412030936997</v>
      </c>
      <c r="DB65" s="32">
        <f>('2a) logm_x(t)'!J64-'2a) logm_x(t)'!I64-'2a)answer'!$C64)/$CP$5</f>
        <v>0.9053218423764523</v>
      </c>
      <c r="DC65" s="32">
        <f>('2a) logm_x(t)'!K64-'2a) logm_x(t)'!J64-'2a)answer'!$C64)/$CP$5</f>
        <v>-0.89058900196350521</v>
      </c>
      <c r="DD65" s="32">
        <f>('2a) logm_x(t)'!L64-'2a) logm_x(t)'!K64-'2a)answer'!$C64)/$CP$5</f>
        <v>-6.7109110067046063E-2</v>
      </c>
      <c r="DE65" s="32">
        <f>('2a) logm_x(t)'!M64-'2a) logm_x(t)'!L64-'2a)answer'!$C64)/$CP$5</f>
        <v>0.65860929211806829</v>
      </c>
      <c r="DF65" s="32">
        <f>('2a) logm_x(t)'!N64-'2a) logm_x(t)'!M64-'2a)answer'!$C64)/$CP$5</f>
        <v>0.33605653256704565</v>
      </c>
      <c r="DG65" s="32">
        <f>('2a) logm_x(t)'!O64-'2a) logm_x(t)'!N64-'2a)answer'!$C64)/$CP$5</f>
        <v>-8.6157663771453535E-2</v>
      </c>
      <c r="DH65" s="32">
        <f>('2a) logm_x(t)'!P64-'2a) logm_x(t)'!O64-'2a)answer'!$C64)/$CP$5</f>
        <v>0.4065503824187201</v>
      </c>
      <c r="DI65" s="32">
        <f>('2a) logm_x(t)'!Q64-'2a) logm_x(t)'!P64-'2a)answer'!$C64)/$CP$5</f>
        <v>0.24217540101472865</v>
      </c>
      <c r="DJ65" s="32">
        <f>('2a) logm_x(t)'!R64-'2a) logm_x(t)'!Q64-'2a)answer'!$C64)/$CP$5</f>
        <v>-0.13582862603362592</v>
      </c>
      <c r="DK65" s="32">
        <f>('2a) logm_x(t)'!S64-'2a) logm_x(t)'!R64-'2a)answer'!$C64)/$CP$5</f>
        <v>0.11429571288877587</v>
      </c>
      <c r="DL65" s="32">
        <f>('2a) logm_x(t)'!T64-'2a) logm_x(t)'!S64-'2a)answer'!$C64)/$CP$5</f>
        <v>0.28411387710103664</v>
      </c>
      <c r="DM65" s="32">
        <f>('2a) logm_x(t)'!U64-'2a) logm_x(t)'!T64-'2a)answer'!$C64)/$CP$5</f>
        <v>0.15224906201100066</v>
      </c>
      <c r="DN65" s="32">
        <f>('2a) logm_x(t)'!V64-'2a) logm_x(t)'!U64-'2a)answer'!$C64)/$CP$5</f>
        <v>0.32136303419412626</v>
      </c>
      <c r="DO65" s="32">
        <f>('2a) logm_x(t)'!W64-'2a) logm_x(t)'!V64-'2a)answer'!$C64)/$CP$5</f>
        <v>0.18770192982779046</v>
      </c>
      <c r="DP65" s="32">
        <f>('2a) logm_x(t)'!X64-'2a) logm_x(t)'!W64-'2a)answer'!$C64)/$CP$5</f>
        <v>0.25708283691896078</v>
      </c>
      <c r="DQ65" s="32">
        <f>('2a) logm_x(t)'!Y64-'2a) logm_x(t)'!X64-'2a)answer'!$C64)/$CP$5</f>
        <v>-0.30086729856356609</v>
      </c>
      <c r="DR65" s="32">
        <f>('2a) logm_x(t)'!Z64-'2a) logm_x(t)'!Y64-'2a)answer'!$C64)/$CP$5</f>
        <v>-0.21557075225038608</v>
      </c>
      <c r="DS65" s="32">
        <f>('2a) logm_x(t)'!AA64-'2a) logm_x(t)'!Z64-'2a)answer'!$C64)/$CP$5</f>
        <v>0.55046009285711828</v>
      </c>
      <c r="DT65" s="32">
        <f>('2a) logm_x(t)'!AB64-'2a) logm_x(t)'!AA64-'2a)answer'!$C64)/$CP$5</f>
        <v>-0.44793178121056926</v>
      </c>
      <c r="DU65" s="32">
        <f>('2a) logm_x(t)'!AC64-'2a) logm_x(t)'!AB64-'2a)answer'!$C64)/$CP$5</f>
        <v>0.80578613911826968</v>
      </c>
      <c r="DV65" s="32">
        <f>('2a) logm_x(t)'!AD64-'2a) logm_x(t)'!AC64-'2a)answer'!$C64)/$CP$5</f>
        <v>-9.3577128437911855E-2</v>
      </c>
      <c r="DW65" s="32">
        <f>('2a) logm_x(t)'!AE64-'2a) logm_x(t)'!AD64-'2a)answer'!$C64)/$CP$5</f>
        <v>0.26824600380868996</v>
      </c>
      <c r="DX65" s="32">
        <f>('2a) logm_x(t)'!AF64-'2a) logm_x(t)'!AE64-'2a)answer'!$C64)/$CP$5</f>
        <v>0.40518223108201351</v>
      </c>
      <c r="DY65" s="32">
        <f>('2a) logm_x(t)'!AG64-'2a) logm_x(t)'!AF64-'2a)answer'!$C64)/$CP$5</f>
        <v>-0.63189807575740642</v>
      </c>
      <c r="DZ65" s="32">
        <f>('2a) logm_x(t)'!AH64-'2a) logm_x(t)'!AG64-'2a)answer'!$C64)/$CP$5</f>
        <v>-6.1359709033365101E-2</v>
      </c>
      <c r="EA65" s="32">
        <f>('2a) logm_x(t)'!AI64-'2a) logm_x(t)'!AH64-'2a)answer'!$C64)/$CP$5</f>
        <v>0.38924411269710185</v>
      </c>
      <c r="EB65" s="32">
        <f>('2a) logm_x(t)'!AJ64-'2a) logm_x(t)'!AI64-'2a)answer'!$C64)/$CP$5</f>
        <v>1.4853043551483125E-2</v>
      </c>
      <c r="EC65" s="32">
        <f>('2a) logm_x(t)'!AK64-'2a) logm_x(t)'!AJ64-'2a)answer'!$C64)/$CP$5</f>
        <v>0.21787300197771151</v>
      </c>
      <c r="ED65" s="32">
        <f>('2a) logm_x(t)'!AL64-'2a) logm_x(t)'!AK64-'2a)answer'!$C64)/$CP$5</f>
        <v>-3.2277075763658139E-2</v>
      </c>
      <c r="EE65" s="32">
        <f>('2a) logm_x(t)'!AM64-'2a) logm_x(t)'!AL64-'2a)answer'!$C64)/$CP$5</f>
        <v>-0.34081607994542351</v>
      </c>
      <c r="EF65" s="32">
        <f>('2a) logm_x(t)'!AN64-'2a) logm_x(t)'!AM64-'2a)answer'!$C64)/$CP$5</f>
        <v>0.16347745377267342</v>
      </c>
      <c r="EG65" s="32">
        <f>('2a) logm_x(t)'!AO64-'2a) logm_x(t)'!AN64-'2a)answer'!$C64)/$CP$5</f>
        <v>4.9088889702846555E-2</v>
      </c>
      <c r="EH65" s="32">
        <f>('2a) logm_x(t)'!AP64-'2a) logm_x(t)'!AO64-'2a)answer'!$C64)/$CP$5</f>
        <v>1.2645524611299805</v>
      </c>
      <c r="EI65" s="32">
        <f>('2a) logm_x(t)'!AQ64-'2a) logm_x(t)'!AP64-'2a)answer'!$C64)/$CP$5</f>
        <v>-0.14778110152987345</v>
      </c>
      <c r="EJ65" s="32">
        <f>('2a) logm_x(t)'!AR64-'2a) logm_x(t)'!AQ64-'2a)answer'!$C64)/$CP$5</f>
        <v>-0.26240847673792389</v>
      </c>
      <c r="EK65" s="32">
        <f>('2a) logm_x(t)'!AS64-'2a) logm_x(t)'!AR64-'2a)answer'!$C64)/$CP$5</f>
        <v>8.5526131796433563E-2</v>
      </c>
      <c r="EL65" s="32">
        <f>('2a) logm_x(t)'!AT64-'2a) logm_x(t)'!AS64-'2a)answer'!$C64)/$CP$5</f>
        <v>0.42612397186519613</v>
      </c>
      <c r="EM65" s="32">
        <f>('2a) logm_x(t)'!AU64-'2a) logm_x(t)'!AT64-'2a)answer'!$C64)/$CP$5</f>
        <v>0.13981299114376039</v>
      </c>
      <c r="EN65" s="32">
        <f>('2a) logm_x(t)'!AV64-'2a) logm_x(t)'!AU64-'2a)answer'!$C64)/$CP$5</f>
        <v>-6.301809323794548E-2</v>
      </c>
      <c r="EO65" s="32">
        <f>('2a) logm_x(t)'!AW64-'2a) logm_x(t)'!AV64-'2a)answer'!$C64)/$CP$5</f>
        <v>0.37727907210932998</v>
      </c>
      <c r="EP65" s="32">
        <f>('2a) logm_x(t)'!AX64-'2a) logm_x(t)'!AW64-'2a)answer'!$C64)/$CP$5</f>
        <v>-0.38005681090476562</v>
      </c>
      <c r="EQ65" s="32">
        <f>('2a) logm_x(t)'!AY64-'2a) logm_x(t)'!AX64-'2a)answer'!$C64)/$CP$5</f>
        <v>0.21711690465861716</v>
      </c>
      <c r="ER65" s="32">
        <f>('2a) logm_x(t)'!AZ64-'2a) logm_x(t)'!AY64-'2a)answer'!$C64)/$CP$5</f>
        <v>-0.2434240454128733</v>
      </c>
      <c r="ES65" s="32">
        <f>('2a) logm_x(t)'!BA64-'2a) logm_x(t)'!AZ64-'2a)answer'!$C64)/$CP$5</f>
        <v>0.39332212763079055</v>
      </c>
      <c r="ET65" s="32">
        <f>('2a) logm_x(t)'!BB64-'2a) logm_x(t)'!BA64-'2a)answer'!$C64)/$CP$5</f>
        <v>-0.5165631138247907</v>
      </c>
      <c r="EU65" s="32">
        <f>('2a) logm_x(t)'!BC64-'2a) logm_x(t)'!BB64-'2a)answer'!$C64)/$CP$5</f>
        <v>0.10789254487122819</v>
      </c>
      <c r="EV65" s="32">
        <f>('2a) logm_x(t)'!BD64-'2a) logm_x(t)'!BC64-'2a)answer'!$C64)/$CP$5</f>
        <v>-0.29577050165221819</v>
      </c>
      <c r="EW65" s="32">
        <f>('2a) logm_x(t)'!BE64-'2a) logm_x(t)'!BD64-'2a)answer'!$C64)/$CP$5</f>
        <v>7.7563048479678681E-2</v>
      </c>
      <c r="EX65" s="32">
        <f>('2a) logm_x(t)'!BF64-'2a) logm_x(t)'!BE64-'2a)answer'!$C64)/$CP$5</f>
        <v>-0.48320079638160235</v>
      </c>
      <c r="EY65" s="32">
        <f>('2a) logm_x(t)'!BG64-'2a) logm_x(t)'!BF64-'2a)answer'!$C64)/$CP$5</f>
        <v>9.3327027502519477E-2</v>
      </c>
      <c r="EZ65" s="32">
        <f>('2a) logm_x(t)'!BH64-'2a) logm_x(t)'!BG64-'2a)answer'!$C64)/$CP$5</f>
        <v>-0.32773818194167975</v>
      </c>
      <c r="FA65" s="32">
        <f>('2a) logm_x(t)'!BI64-'2a) logm_x(t)'!BH64-'2a)answer'!$C64)/$CP$5</f>
        <v>-5.7345211768479093E-2</v>
      </c>
      <c r="FB65" s="32">
        <f>('2a) logm_x(t)'!BJ64-'2a) logm_x(t)'!BI64-'2a)answer'!$C64)/$CP$5</f>
        <v>0.34199292592929664</v>
      </c>
      <c r="FC65" s="32">
        <f>('2a) logm_x(t)'!BK64-'2a) logm_x(t)'!BJ64-'2a)answer'!$C64)/$CP$5</f>
        <v>-0.10519862033265361</v>
      </c>
      <c r="FD65" s="32">
        <f>('2a) logm_x(t)'!BL64-'2a) logm_x(t)'!BK64-'2a)answer'!$C64)/$CP$5</f>
        <v>-0.65416107031427584</v>
      </c>
      <c r="FE65" s="32">
        <f>('2a) logm_x(t)'!BM64-'2a) logm_x(t)'!BL64-'2a)answer'!$C64)/$CP$5</f>
        <v>2.7421910700851357E-2</v>
      </c>
      <c r="FF65" s="32">
        <f>('2a) logm_x(t)'!BN64-'2a) logm_x(t)'!BM64-'2a)answer'!$C64)/$CP$5</f>
        <v>0.18740408495161257</v>
      </c>
      <c r="FG65" s="32">
        <f>('2a) logm_x(t)'!BO64-'2a) logm_x(t)'!BN64-'2a)answer'!$C64)/$CP$5</f>
        <v>0.1592707400844417</v>
      </c>
      <c r="FH65" s="32">
        <f>('2a) logm_x(t)'!BP64-'2a) logm_x(t)'!BO64-'2a)answer'!$C64)/$CP$5</f>
        <v>-0.31575649536061634</v>
      </c>
      <c r="FI65" s="32">
        <f>('2a) logm_x(t)'!BQ64-'2a) logm_x(t)'!BP64-'2a)answer'!$C64)/$CP$5</f>
        <v>-9.771991476987385E-2</v>
      </c>
      <c r="FJ65" s="32">
        <f>('2a) logm_x(t)'!BR64-'2a) logm_x(t)'!BQ64-'2a)answer'!$C64)/$CP$5</f>
        <v>-8.2908730797522118E-2</v>
      </c>
      <c r="FK65" s="32">
        <f>('2a) logm_x(t)'!BS64-'2a) logm_x(t)'!BR64-'2a)answer'!$C64)/$CP$5</f>
        <v>-0.38479768288751848</v>
      </c>
      <c r="FL65" s="32">
        <f>('2a) logm_x(t)'!BT64-'2a) logm_x(t)'!BS64-'2a)answer'!$C64)/$CP$5</f>
        <v>0.15157367728019094</v>
      </c>
      <c r="FM65" s="32">
        <f>('2a) logm_x(t)'!BU64-'2a) logm_x(t)'!BT64-'2a)answer'!$C64)/$CP$5</f>
        <v>6.5360461126969166E-2</v>
      </c>
      <c r="FN65" s="32">
        <f>('2a) logm_x(t)'!BV64-'2a) logm_x(t)'!BU64-'2a)answer'!$C64)/$CP$5</f>
        <v>-0.95316588569987448</v>
      </c>
      <c r="FO65" s="32">
        <f>('2a) logm_x(t)'!BW64-'2a) logm_x(t)'!BV64-'2a)answer'!$C64)/$CP$5</f>
        <v>0.50824302634185459</v>
      </c>
      <c r="FP65" s="32">
        <f>('2a) logm_x(t)'!BX64-'2a) logm_x(t)'!BW64-'2a)answer'!$C64)/$CP$5</f>
        <v>-0.58193734115372719</v>
      </c>
      <c r="FQ65" s="32">
        <f>('2a) logm_x(t)'!BY64-'2a) logm_x(t)'!BX64-'2a)answer'!$C64)/$CP$5</f>
        <v>0.302973400294618</v>
      </c>
      <c r="FR65" s="32">
        <f>('2a) logm_x(t)'!BZ64-'2a) logm_x(t)'!BY64-'2a)answer'!$C64)/$CP$5</f>
        <v>-0.1196746930901668</v>
      </c>
      <c r="FS65" s="32">
        <f>('2a) logm_x(t)'!CA64-'2a) logm_x(t)'!BZ64-'2a)answer'!$C64)/$CP$5</f>
        <v>-0.60143247303311609</v>
      </c>
      <c r="FT65" s="32">
        <f>('2a) logm_x(t)'!CB64-'2a) logm_x(t)'!CA64-'2a)answer'!$C64)/$CP$5</f>
        <v>-0.64506687505037219</v>
      </c>
      <c r="FU65" s="32">
        <f>('2a) logm_x(t)'!CC64-'2a) logm_x(t)'!CB64-'2a)answer'!$C64)/$CP$5</f>
        <v>0.44175554990034838</v>
      </c>
      <c r="FV65" s="32">
        <f>('2a) logm_x(t)'!CD64-'2a) logm_x(t)'!CC64-'2a)answer'!$C64)/$CP$5</f>
        <v>-0.73230648211263039</v>
      </c>
      <c r="FW65" s="32">
        <f>('2a) logm_x(t)'!CE64-'2a) logm_x(t)'!CD64-'2a)answer'!$C64)/$CP$5</f>
        <v>0.24411589097557687</v>
      </c>
      <c r="FX65" s="32">
        <f>('2a) logm_x(t)'!CF64-'2a) logm_x(t)'!CE64-'2a)answer'!$C64)/$CP$5</f>
        <v>9.874824174080013E-2</v>
      </c>
      <c r="FY65" s="32">
        <f>('2a) logm_x(t)'!CG64-'2a) logm_x(t)'!CF64-'2a)answer'!$C64)/$CP$5</f>
        <v>-0.72605473809217658</v>
      </c>
      <c r="FZ65" s="32">
        <f>('2a) logm_x(t)'!CH64-'2a) logm_x(t)'!CG64-'2a)answer'!$C64)/$CP$5</f>
        <v>0.53629098464102221</v>
      </c>
      <c r="GA65" s="32">
        <f>('2a) logm_x(t)'!CI64-'2a) logm_x(t)'!CH64-'2a)answer'!$C64)/$CP$5</f>
        <v>-0.32606323400725795</v>
      </c>
      <c r="GB65" s="32">
        <f>('2a) logm_x(t)'!CJ64-'2a) logm_x(t)'!CI64-'2a)answer'!$C64)/$CP$5</f>
        <v>-0.52038018137056874</v>
      </c>
      <c r="GC65" s="32">
        <f>('2a) logm_x(t)'!CK64-'2a) logm_x(t)'!CJ64-'2a)answer'!$C64)/$CP$5</f>
        <v>0.43666290780305667</v>
      </c>
      <c r="GD65" s="32">
        <f>('2a) logm_x(t)'!CL64-'2a) logm_x(t)'!CK64-'2a)answer'!$C64)/$CP$5</f>
        <v>-0.31886006656282689</v>
      </c>
      <c r="GE65" s="32">
        <f>('2a) logm_x(t)'!CM64-'2a) logm_x(t)'!CL64-'2a)answer'!$C64)/$CP$5</f>
        <v>-0.29855602042226798</v>
      </c>
      <c r="GF65" s="32">
        <f>('2a) logm_x(t)'!CN64-'2a) logm_x(t)'!CM64-'2a)answer'!$C64)/$CP$5</f>
        <v>0.67540772387874815</v>
      </c>
    </row>
    <row r="66" spans="1:188" x14ac:dyDescent="0.25">
      <c r="A66" s="31">
        <f>'2a) logm_x(t)'!A65</f>
        <v>62</v>
      </c>
      <c r="B66" s="32"/>
      <c r="C66" s="32">
        <f>IFERROR(('2a) logm_x(t)'!C65-'2a) logm_x(t)'!B65-'2a)answer'!$C65)^2,"")</f>
        <v>3.7358548099958662E-3</v>
      </c>
      <c r="D66" s="32">
        <f>IFERROR(('2a) logm_x(t)'!D65-'2a) logm_x(t)'!C65-'2a)answer'!$C65)^2,"")</f>
        <v>6.123081052409541E-3</v>
      </c>
      <c r="E66" s="32">
        <f>IFERROR(('2a) logm_x(t)'!E65-'2a) logm_x(t)'!D65-'2a)answer'!$C65)^2,"")</f>
        <v>6.9803697752064313E-3</v>
      </c>
      <c r="F66" s="32">
        <f>IFERROR(('2a) logm_x(t)'!F65-'2a) logm_x(t)'!E65-'2a)answer'!$C65)^2,"")</f>
        <v>4.8749645532315672E-3</v>
      </c>
      <c r="G66" s="32">
        <f>IFERROR(('2a) logm_x(t)'!G65-'2a) logm_x(t)'!F65-'2a)answer'!$C65)^2,"")</f>
        <v>9.8655292584995929E-3</v>
      </c>
      <c r="H66" s="32">
        <f>IFERROR(('2a) logm_x(t)'!H65-'2a) logm_x(t)'!G65-'2a)answer'!$C65)^2,"")</f>
        <v>1.6042884927738126E-2</v>
      </c>
      <c r="I66" s="32">
        <f>IFERROR(('2a) logm_x(t)'!I65-'2a) logm_x(t)'!H65-'2a)answer'!$C65)^2,"")</f>
        <v>5.661099819851042E-4</v>
      </c>
      <c r="J66" s="32">
        <f>IFERROR(('2a) logm_x(t)'!J65-'2a) logm_x(t)'!I65-'2a)answer'!$C65)^2,"")</f>
        <v>4.6255083855934664E-3</v>
      </c>
      <c r="K66" s="32">
        <f>IFERROR(('2a) logm_x(t)'!K65-'2a) logm_x(t)'!J65-'2a)answer'!$C65)^2,"")</f>
        <v>5.663621344774016E-4</v>
      </c>
      <c r="L66" s="32">
        <f>IFERROR(('2a) logm_x(t)'!L65-'2a) logm_x(t)'!K65-'2a)answer'!$C65)^2,"")</f>
        <v>1.6555418825347869E-4</v>
      </c>
      <c r="M66" s="32">
        <f>IFERROR(('2a) logm_x(t)'!M65-'2a) logm_x(t)'!L65-'2a)answer'!$C65)^2,"")</f>
        <v>1.328077329205156E-4</v>
      </c>
      <c r="N66" s="32">
        <f>IFERROR(('2a) logm_x(t)'!N65-'2a) logm_x(t)'!M65-'2a)answer'!$C65)^2,"")</f>
        <v>6.0895124396214036E-3</v>
      </c>
      <c r="O66" s="32">
        <f>IFERROR(('2a) logm_x(t)'!O65-'2a) logm_x(t)'!N65-'2a)answer'!$C65)^2,"")</f>
        <v>3.0708680837455223E-3</v>
      </c>
      <c r="P66" s="32">
        <f>IFERROR(('2a) logm_x(t)'!P65-'2a) logm_x(t)'!O65-'2a)answer'!$C65)^2,"")</f>
        <v>3.5702881692651389E-5</v>
      </c>
      <c r="Q66" s="32">
        <f>IFERROR(('2a) logm_x(t)'!Q65-'2a) logm_x(t)'!P65-'2a)answer'!$C65)^2,"")</f>
        <v>2.7500163499238387E-3</v>
      </c>
      <c r="R66" s="32">
        <f>IFERROR(('2a) logm_x(t)'!R65-'2a) logm_x(t)'!Q65-'2a)answer'!$C65)^2,"")</f>
        <v>6.5044020767507605E-3</v>
      </c>
      <c r="S66" s="32">
        <f>IFERROR(('2a) logm_x(t)'!S65-'2a) logm_x(t)'!R65-'2a)answer'!$C65)^2,"")</f>
        <v>6.8712970686768746E-5</v>
      </c>
      <c r="T66" s="32">
        <f>IFERROR(('2a) logm_x(t)'!T65-'2a) logm_x(t)'!S65-'2a)answer'!$C65)^2,"")</f>
        <v>5.0088850951794911E-4</v>
      </c>
      <c r="U66" s="32">
        <f>IFERROR(('2a) logm_x(t)'!U65-'2a) logm_x(t)'!T65-'2a)answer'!$C65)^2,"")</f>
        <v>3.4846053723374725E-3</v>
      </c>
      <c r="V66" s="32">
        <f>IFERROR(('2a) logm_x(t)'!V65-'2a) logm_x(t)'!U65-'2a)answer'!$C65)^2,"")</f>
        <v>3.4810539409135089E-4</v>
      </c>
      <c r="W66" s="32">
        <f>IFERROR(('2a) logm_x(t)'!W65-'2a) logm_x(t)'!V65-'2a)answer'!$C65)^2,"")</f>
        <v>1.6971331923603512E-2</v>
      </c>
      <c r="X66" s="32">
        <f>IFERROR(('2a) logm_x(t)'!X65-'2a) logm_x(t)'!W65-'2a)answer'!$C65)^2,"")</f>
        <v>1.3213459268617193E-3</v>
      </c>
      <c r="Y66" s="32">
        <f>IFERROR(('2a) logm_x(t)'!Y65-'2a) logm_x(t)'!X65-'2a)answer'!$C65)^2,"")</f>
        <v>2.1009013342946106E-2</v>
      </c>
      <c r="Z66" s="32">
        <f>IFERROR(('2a) logm_x(t)'!Z65-'2a) logm_x(t)'!Y65-'2a)answer'!$C65)^2,"")</f>
        <v>1.0959773785967216E-3</v>
      </c>
      <c r="AA66" s="32">
        <f>IFERROR(('2a) logm_x(t)'!AA65-'2a) logm_x(t)'!Z65-'2a)answer'!$C65)^2,"")</f>
        <v>9.605327776965324E-3</v>
      </c>
      <c r="AB66" s="32">
        <f>IFERROR(('2a) logm_x(t)'!AB65-'2a) logm_x(t)'!AA65-'2a)answer'!$C65)^2,"")</f>
        <v>1.2625620000239292E-2</v>
      </c>
      <c r="AC66" s="32">
        <f>IFERROR(('2a) logm_x(t)'!AC65-'2a) logm_x(t)'!AB65-'2a)answer'!$C65)^2,"")</f>
        <v>1.689328704617207E-2</v>
      </c>
      <c r="AD66" s="32">
        <f>IFERROR(('2a) logm_x(t)'!AD65-'2a) logm_x(t)'!AC65-'2a)answer'!$C65)^2,"")</f>
        <v>3.2000794152658948E-3</v>
      </c>
      <c r="AE66" s="32">
        <f>IFERROR(('2a) logm_x(t)'!AE65-'2a) logm_x(t)'!AD65-'2a)answer'!$C65)^2,"")</f>
        <v>5.6890415768562992E-4</v>
      </c>
      <c r="AF66" s="32">
        <f>IFERROR(('2a) logm_x(t)'!AF65-'2a) logm_x(t)'!AE65-'2a)answer'!$C65)^2,"")</f>
        <v>9.7622528007576068E-3</v>
      </c>
      <c r="AG66" s="32">
        <f>IFERROR(('2a) logm_x(t)'!AG65-'2a) logm_x(t)'!AF65-'2a)answer'!$C65)^2,"")</f>
        <v>9.278871266187589E-5</v>
      </c>
      <c r="AH66" s="32">
        <f>IFERROR(('2a) logm_x(t)'!AH65-'2a) logm_x(t)'!AG65-'2a)answer'!$C65)^2,"")</f>
        <v>1.2282301006615128E-2</v>
      </c>
      <c r="AI66" s="32">
        <f>IFERROR(('2a) logm_x(t)'!AI65-'2a) logm_x(t)'!AH65-'2a)answer'!$C65)^2,"")</f>
        <v>1.7396817300032352E-4</v>
      </c>
      <c r="AJ66" s="32">
        <f>IFERROR(('2a) logm_x(t)'!AJ65-'2a) logm_x(t)'!AI65-'2a)answer'!$C65)^2,"")</f>
        <v>7.9094879404997064E-6</v>
      </c>
      <c r="AK66" s="32">
        <f>IFERROR(('2a) logm_x(t)'!AK65-'2a) logm_x(t)'!AJ65-'2a)answer'!$C65)^2,"")</f>
        <v>7.7052164214998133E-3</v>
      </c>
      <c r="AL66" s="32">
        <f>IFERROR(('2a) logm_x(t)'!AL65-'2a) logm_x(t)'!AK65-'2a)answer'!$C65)^2,"")</f>
        <v>1.8088550485886041E-4</v>
      </c>
      <c r="AM66" s="32">
        <f>IFERROR(('2a) logm_x(t)'!AM65-'2a) logm_x(t)'!AL65-'2a)answer'!$C65)^2,"")</f>
        <v>3.386678131908964E-3</v>
      </c>
      <c r="AN66" s="32">
        <f>IFERROR(('2a) logm_x(t)'!AN65-'2a) logm_x(t)'!AM65-'2a)answer'!$C65)^2,"")</f>
        <v>2.3551089343382034E-3</v>
      </c>
      <c r="AO66" s="32">
        <f>IFERROR(('2a) logm_x(t)'!AO65-'2a) logm_x(t)'!AN65-'2a)answer'!$C65)^2,"")</f>
        <v>1.5866229503908042E-3</v>
      </c>
      <c r="AP66" s="32">
        <f>IFERROR(('2a) logm_x(t)'!AP65-'2a) logm_x(t)'!AO65-'2a)answer'!$C65)^2,"")</f>
        <v>1.2146842361988452E-3</v>
      </c>
      <c r="AQ66" s="32">
        <f>IFERROR(('2a) logm_x(t)'!AQ65-'2a) logm_x(t)'!AP65-'2a)answer'!$C65)^2,"")</f>
        <v>1.1708793260044918E-2</v>
      </c>
      <c r="AR66" s="32">
        <f>IFERROR(('2a) logm_x(t)'!AR65-'2a) logm_x(t)'!AQ65-'2a)answer'!$C65)^2,"")</f>
        <v>3.0038871273900558E-3</v>
      </c>
      <c r="AS66" s="32">
        <f>IFERROR(('2a) logm_x(t)'!AS65-'2a) logm_x(t)'!AR65-'2a)answer'!$C65)^2,"")</f>
        <v>3.1114368478630822E-3</v>
      </c>
      <c r="AT66" s="32">
        <f>IFERROR(('2a) logm_x(t)'!AT65-'2a) logm_x(t)'!AS65-'2a)answer'!$C65)^2,"")</f>
        <v>1.3359604708595058E-4</v>
      </c>
      <c r="AU66" s="32">
        <f>IFERROR(('2a) logm_x(t)'!AU65-'2a) logm_x(t)'!AT65-'2a)answer'!$C65)^2,"")</f>
        <v>2.7948198070580532E-3</v>
      </c>
      <c r="AV66" s="32">
        <f>IFERROR(('2a) logm_x(t)'!AV65-'2a) logm_x(t)'!AU65-'2a)answer'!$C65)^2,"")</f>
        <v>1.6236162227693903E-5</v>
      </c>
      <c r="AW66" s="32">
        <f>IFERROR(('2a) logm_x(t)'!AW65-'2a) logm_x(t)'!AV65-'2a)answer'!$C65)^2,"")</f>
        <v>9.9373026676438048E-5</v>
      </c>
      <c r="AX66" s="32">
        <f>IFERROR(('2a) logm_x(t)'!AX65-'2a) logm_x(t)'!AW65-'2a)answer'!$C65)^2,"")</f>
        <v>1.0687888965980251E-4</v>
      </c>
      <c r="AY66" s="32">
        <f>IFERROR(('2a) logm_x(t)'!AY65-'2a) logm_x(t)'!AX65-'2a)answer'!$C65)^2,"")</f>
        <v>3.3395096839216763E-3</v>
      </c>
      <c r="AZ66" s="32">
        <f>IFERROR(('2a) logm_x(t)'!AZ65-'2a) logm_x(t)'!AY65-'2a)answer'!$C65)^2,"")</f>
        <v>6.9067095034755117E-3</v>
      </c>
      <c r="BA66" s="32">
        <f>IFERROR(('2a) logm_x(t)'!BA65-'2a) logm_x(t)'!AZ65-'2a)answer'!$C65)^2,"")</f>
        <v>3.5205987005360417E-3</v>
      </c>
      <c r="BB66" s="32">
        <f>IFERROR(('2a) logm_x(t)'!BB65-'2a) logm_x(t)'!BA65-'2a)answer'!$C65)^2,"")</f>
        <v>7.6638455392190564E-3</v>
      </c>
      <c r="BC66" s="32">
        <f>IFERROR(('2a) logm_x(t)'!BC65-'2a) logm_x(t)'!BB65-'2a)answer'!$C65)^2,"")</f>
        <v>2.4816562862317016E-3</v>
      </c>
      <c r="BD66" s="32">
        <f>IFERROR(('2a) logm_x(t)'!BD65-'2a) logm_x(t)'!BC65-'2a)answer'!$C65)^2,"")</f>
        <v>7.3169248513183362E-4</v>
      </c>
      <c r="BE66" s="32">
        <f>IFERROR(('2a) logm_x(t)'!BE65-'2a) logm_x(t)'!BD65-'2a)answer'!$C65)^2,"")</f>
        <v>7.3251420852927097E-4</v>
      </c>
      <c r="BF66" s="32">
        <f>IFERROR(('2a) logm_x(t)'!BF65-'2a) logm_x(t)'!BE65-'2a)answer'!$C65)^2,"")</f>
        <v>3.8963070623372262E-5</v>
      </c>
      <c r="BG66" s="32">
        <f>IFERROR(('2a) logm_x(t)'!BG65-'2a) logm_x(t)'!BF65-'2a)answer'!$C65)^2,"")</f>
        <v>1.1458675254341704E-3</v>
      </c>
      <c r="BH66" s="32">
        <f>IFERROR(('2a) logm_x(t)'!BH65-'2a) logm_x(t)'!BG65-'2a)answer'!$C65)^2,"")</f>
        <v>1.5052935702185922E-3</v>
      </c>
      <c r="BI66" s="32">
        <f>IFERROR(('2a) logm_x(t)'!BI65-'2a) logm_x(t)'!BH65-'2a)answer'!$C65)^2,"")</f>
        <v>8.5847114900238842E-4</v>
      </c>
      <c r="BJ66" s="32">
        <f>IFERROR(('2a) logm_x(t)'!BJ65-'2a) logm_x(t)'!BI65-'2a)answer'!$C65)^2,"")</f>
        <v>1.9958056922790884E-6</v>
      </c>
      <c r="BK66" s="32">
        <f>IFERROR(('2a) logm_x(t)'!BK65-'2a) logm_x(t)'!BJ65-'2a)answer'!$C65)^2,"")</f>
        <v>9.7922583557822039E-3</v>
      </c>
      <c r="BL66" s="32">
        <f>IFERROR(('2a) logm_x(t)'!BL65-'2a) logm_x(t)'!BK65-'2a)answer'!$C65)^2,"")</f>
        <v>2.8365059236394666E-3</v>
      </c>
      <c r="BM66" s="32">
        <f>IFERROR(('2a) logm_x(t)'!BM65-'2a) logm_x(t)'!BL65-'2a)answer'!$C65)^2,"")</f>
        <v>1.9650961372153137E-3</v>
      </c>
      <c r="BN66" s="32">
        <f>IFERROR(('2a) logm_x(t)'!BN65-'2a) logm_x(t)'!BM65-'2a)answer'!$C65)^2,"")</f>
        <v>2.3151868757131672E-4</v>
      </c>
      <c r="BO66" s="32">
        <f>IFERROR(('2a) logm_x(t)'!BO65-'2a) logm_x(t)'!BN65-'2a)answer'!$C65)^2,"")</f>
        <v>1.0698566704328391E-3</v>
      </c>
      <c r="BP66" s="32">
        <f>IFERROR(('2a) logm_x(t)'!BP65-'2a) logm_x(t)'!BO65-'2a)answer'!$C65)^2,"")</f>
        <v>3.3452846184486456E-3</v>
      </c>
      <c r="BQ66" s="32">
        <f>IFERROR(('2a) logm_x(t)'!BQ65-'2a) logm_x(t)'!BP65-'2a)answer'!$C65)^2,"")</f>
        <v>6.9437497802030297E-3</v>
      </c>
      <c r="BR66" s="32">
        <f>IFERROR(('2a) logm_x(t)'!BR65-'2a) logm_x(t)'!BQ65-'2a)answer'!$C65)^2,"")</f>
        <v>3.222090793950738E-3</v>
      </c>
      <c r="BS66" s="32">
        <f>IFERROR(('2a) logm_x(t)'!BS65-'2a) logm_x(t)'!BR65-'2a)answer'!$C65)^2,"")</f>
        <v>2.774393569956784E-3</v>
      </c>
      <c r="BT66" s="32">
        <f>IFERROR(('2a) logm_x(t)'!BT65-'2a) logm_x(t)'!BS65-'2a)answer'!$C65)^2,"")</f>
        <v>3.7340799639630745E-4</v>
      </c>
      <c r="BU66" s="32">
        <f>IFERROR(('2a) logm_x(t)'!BU65-'2a) logm_x(t)'!BT65-'2a)answer'!$C65)^2,"")</f>
        <v>1.1312224018552805E-4</v>
      </c>
      <c r="BV66" s="32">
        <f>IFERROR(('2a) logm_x(t)'!BV65-'2a) logm_x(t)'!BU65-'2a)answer'!$C65)^2,"")</f>
        <v>7.1169985778651228E-4</v>
      </c>
      <c r="BW66" s="32">
        <f>IFERROR(('2a) logm_x(t)'!BW65-'2a) logm_x(t)'!BV65-'2a)answer'!$C65)^2,"")</f>
        <v>9.1821987598458617E-6</v>
      </c>
      <c r="BX66" s="32">
        <f>IFERROR(('2a) logm_x(t)'!BX65-'2a) logm_x(t)'!BW65-'2a)answer'!$C65)^2,"")</f>
        <v>2.074377910333762E-3</v>
      </c>
      <c r="BY66" s="32">
        <f>IFERROR(('2a) logm_x(t)'!BY65-'2a) logm_x(t)'!BX65-'2a)answer'!$C65)^2,"")</f>
        <v>3.8526240040209986E-4</v>
      </c>
      <c r="BZ66" s="32">
        <f>IFERROR(('2a) logm_x(t)'!BZ65-'2a) logm_x(t)'!BY65-'2a)answer'!$C65)^2,"")</f>
        <v>3.9573951169002291E-4</v>
      </c>
      <c r="CA66" s="32">
        <f>IFERROR(('2a) logm_x(t)'!CA65-'2a) logm_x(t)'!BZ65-'2a)answer'!$C65)^2,"")</f>
        <v>2.0333877174588223E-2</v>
      </c>
      <c r="CB66" s="32">
        <f>IFERROR(('2a) logm_x(t)'!CB65-'2a) logm_x(t)'!CA65-'2a)answer'!$C65)^2,"")</f>
        <v>2.6213423212345715E-3</v>
      </c>
      <c r="CC66" s="32">
        <f>IFERROR(('2a) logm_x(t)'!CC65-'2a) logm_x(t)'!CB65-'2a)answer'!$C65)^2,"")</f>
        <v>1.2248481399225106E-2</v>
      </c>
      <c r="CD66" s="32">
        <f>IFERROR(('2a) logm_x(t)'!CD65-'2a) logm_x(t)'!CC65-'2a)answer'!$C65)^2,"")</f>
        <v>2.2607490768265028E-5</v>
      </c>
      <c r="CE66" s="32">
        <f>IFERROR(('2a) logm_x(t)'!CE65-'2a) logm_x(t)'!CD65-'2a)answer'!$C65)^2,"")</f>
        <v>5.988196933235896E-3</v>
      </c>
      <c r="CF66" s="32">
        <f>IFERROR(('2a) logm_x(t)'!CF65-'2a) logm_x(t)'!CE65-'2a)answer'!$C65)^2,"")</f>
        <v>8.7409900738240308E-3</v>
      </c>
      <c r="CG66" s="32">
        <f>IFERROR(('2a) logm_x(t)'!CG65-'2a) logm_x(t)'!CF65-'2a)answer'!$C65)^2,"")</f>
        <v>2.9232913187099184E-3</v>
      </c>
      <c r="CH66" s="32">
        <f>IFERROR(('2a) logm_x(t)'!CH65-'2a) logm_x(t)'!CG65-'2a)answer'!$C65)^2,"")</f>
        <v>4.6815519379612078E-3</v>
      </c>
      <c r="CI66" s="32">
        <f>IFERROR(('2a) logm_x(t)'!CI65-'2a) logm_x(t)'!CH65-'2a)answer'!$C65)^2,"")</f>
        <v>8.4302151526815801E-4</v>
      </c>
      <c r="CJ66" s="32">
        <f>IFERROR(('2a) logm_x(t)'!CJ65-'2a) logm_x(t)'!CI65-'2a)answer'!$C65)^2,"")</f>
        <v>2.4573650604484184E-3</v>
      </c>
      <c r="CK66" s="32">
        <f>IFERROR(('2a) logm_x(t)'!CK65-'2a) logm_x(t)'!CJ65-'2a)answer'!$C65)^2,"")</f>
        <v>6.9534528291486232E-4</v>
      </c>
      <c r="CL66" s="32">
        <f>IFERROR(('2a) logm_x(t)'!CL65-'2a) logm_x(t)'!CK65-'2a)answer'!$C65)^2,"")</f>
        <v>5.1854944773394647E-4</v>
      </c>
      <c r="CM66" s="32">
        <f>IFERROR(('2a) logm_x(t)'!CM65-'2a) logm_x(t)'!CL65-'2a)answer'!$C65)^2,"")</f>
        <v>4.8754927106388407E-3</v>
      </c>
      <c r="CN66" s="32">
        <f>IFERROR(('2a) logm_x(t)'!CN65-'2a) logm_x(t)'!CM65-'2a)answer'!$C65)^2,"")</f>
        <v>1.0917918855694768E-3</v>
      </c>
      <c r="CT66" s="31">
        <f t="shared" si="4"/>
        <v>62</v>
      </c>
      <c r="CU66" s="32">
        <f>('2a) logm_x(t)'!C65-'2a) logm_x(t)'!B65-'2a)answer'!$C65)/$CP$5</f>
        <v>0.43791232458535417</v>
      </c>
      <c r="CV66" s="32">
        <f>('2a) logm_x(t)'!D65-'2a) logm_x(t)'!C65-'2a)answer'!$C65)/$CP$5</f>
        <v>-0.56063108933995254</v>
      </c>
      <c r="CW66" s="32">
        <f>('2a) logm_x(t)'!E65-'2a) logm_x(t)'!D65-'2a)answer'!$C65)/$CP$5</f>
        <v>0.59859266122496757</v>
      </c>
      <c r="CX66" s="32">
        <f>('2a) logm_x(t)'!F65-'2a) logm_x(t)'!E65-'2a)answer'!$C65)/$CP$5</f>
        <v>-0.50023941119340676</v>
      </c>
      <c r="CY66" s="32">
        <f>('2a) logm_x(t)'!G65-'2a) logm_x(t)'!F65-'2a)answer'!$C65)/$CP$5</f>
        <v>0.7116269188099279</v>
      </c>
      <c r="CZ66" s="32">
        <f>('2a) logm_x(t)'!H65-'2a) logm_x(t)'!G65-'2a)answer'!$C65)/$CP$5</f>
        <v>-0.90747236316830082</v>
      </c>
      <c r="DA66" s="32">
        <f>('2a) logm_x(t)'!I65-'2a) logm_x(t)'!H65-'2a)answer'!$C65)/$CP$5</f>
        <v>0.17046788768598911</v>
      </c>
      <c r="DB66" s="32">
        <f>('2a) logm_x(t)'!J65-'2a) logm_x(t)'!I65-'2a)answer'!$C65)/$CP$5</f>
        <v>0.48727250866489424</v>
      </c>
      <c r="DC66" s="32">
        <f>('2a) logm_x(t)'!K65-'2a) logm_x(t)'!J65-'2a)answer'!$C65)/$CP$5</f>
        <v>-0.17050584772801064</v>
      </c>
      <c r="DD66" s="32">
        <f>('2a) logm_x(t)'!L65-'2a) logm_x(t)'!K65-'2a)answer'!$C65)/$CP$5</f>
        <v>9.2185424411481601E-2</v>
      </c>
      <c r="DE66" s="32">
        <f>('2a) logm_x(t)'!M65-'2a) logm_x(t)'!L65-'2a)answer'!$C65)/$CP$5</f>
        <v>-8.2566496152745458E-2</v>
      </c>
      <c r="DF66" s="32">
        <f>('2a) logm_x(t)'!N65-'2a) logm_x(t)'!M65-'2a)answer'!$C65)/$CP$5</f>
        <v>0.55909220128174719</v>
      </c>
      <c r="DG66" s="32">
        <f>('2a) logm_x(t)'!O65-'2a) logm_x(t)'!N65-'2a)answer'!$C65)/$CP$5</f>
        <v>0.39702947890390489</v>
      </c>
      <c r="DH66" s="32">
        <f>('2a) logm_x(t)'!P65-'2a) logm_x(t)'!O65-'2a)answer'!$C65)/$CP$5</f>
        <v>4.2809860119476163E-2</v>
      </c>
      <c r="DI66" s="32">
        <f>('2a) logm_x(t)'!Q65-'2a) logm_x(t)'!P65-'2a)answer'!$C65)/$CP$5</f>
        <v>-0.37571610492417418</v>
      </c>
      <c r="DJ66" s="32">
        <f>('2a) logm_x(t)'!R65-'2a) logm_x(t)'!Q65-'2a)answer'!$C65)/$CP$5</f>
        <v>0.57782438174398043</v>
      </c>
      <c r="DK66" s="32">
        <f>('2a) logm_x(t)'!S65-'2a) logm_x(t)'!R65-'2a)answer'!$C65)/$CP$5</f>
        <v>5.9389755294222968E-2</v>
      </c>
      <c r="DL66" s="32">
        <f>('2a) logm_x(t)'!T65-'2a) logm_x(t)'!S65-'2a)answer'!$C65)/$CP$5</f>
        <v>0.16034769003828639</v>
      </c>
      <c r="DM66" s="32">
        <f>('2a) logm_x(t)'!U65-'2a) logm_x(t)'!T65-'2a)answer'!$C65)/$CP$5</f>
        <v>0.4229304693329472</v>
      </c>
      <c r="DN66" s="32">
        <f>('2a) logm_x(t)'!V65-'2a) logm_x(t)'!U65-'2a)answer'!$C65)/$CP$5</f>
        <v>0.13367418652220628</v>
      </c>
      <c r="DO66" s="32">
        <f>('2a) logm_x(t)'!W65-'2a) logm_x(t)'!V65-'2a)answer'!$C65)/$CP$5</f>
        <v>0.93336204649556975</v>
      </c>
      <c r="DP66" s="32">
        <f>('2a) logm_x(t)'!X65-'2a) logm_x(t)'!W65-'2a)answer'!$C65)/$CP$5</f>
        <v>-0.26043565343205916</v>
      </c>
      <c r="DQ66" s="32">
        <f>('2a) logm_x(t)'!Y65-'2a) logm_x(t)'!X65-'2a)answer'!$C65)/$CP$5</f>
        <v>-1.0384725034512228</v>
      </c>
      <c r="DR66" s="32">
        <f>('2a) logm_x(t)'!Z65-'2a) logm_x(t)'!Y65-'2a)answer'!$C65)/$CP$5</f>
        <v>-0.23718813949338605</v>
      </c>
      <c r="DS66" s="32">
        <f>('2a) logm_x(t)'!AA65-'2a) logm_x(t)'!Z65-'2a)answer'!$C65)/$CP$5</f>
        <v>0.70217969721927809</v>
      </c>
      <c r="DT66" s="32">
        <f>('2a) logm_x(t)'!AB65-'2a) logm_x(t)'!AA65-'2a)answer'!$C65)/$CP$5</f>
        <v>0.80504198473365729</v>
      </c>
      <c r="DU66" s="32">
        <f>('2a) logm_x(t)'!AC65-'2a) logm_x(t)'!AB65-'2a)answer'!$C65)/$CP$5</f>
        <v>-0.93121348014387806</v>
      </c>
      <c r="DV66" s="32">
        <f>('2a) logm_x(t)'!AD65-'2a) logm_x(t)'!AC65-'2a)answer'!$C65)/$CP$5</f>
        <v>0.40529621829075052</v>
      </c>
      <c r="DW66" s="32">
        <f>('2a) logm_x(t)'!AE65-'2a) logm_x(t)'!AD65-'2a)answer'!$C65)/$CP$5</f>
        <v>0.1708880630452897</v>
      </c>
      <c r="DX66" s="32">
        <f>('2a) logm_x(t)'!AF65-'2a) logm_x(t)'!AE65-'2a)answer'!$C65)/$CP$5</f>
        <v>0.70789231617958814</v>
      </c>
      <c r="DY66" s="32">
        <f>('2a) logm_x(t)'!AG65-'2a) logm_x(t)'!AF65-'2a)answer'!$C65)/$CP$5</f>
        <v>6.9014404996349241E-2</v>
      </c>
      <c r="DZ66" s="32">
        <f>('2a) logm_x(t)'!AH65-'2a) logm_x(t)'!AG65-'2a)answer'!$C65)/$CP$5</f>
        <v>-0.79402109693544243</v>
      </c>
      <c r="EA66" s="32">
        <f>('2a) logm_x(t)'!AI65-'2a) logm_x(t)'!AH65-'2a)answer'!$C65)/$CP$5</f>
        <v>9.4498969948048614E-2</v>
      </c>
      <c r="EB66" s="32">
        <f>('2a) logm_x(t)'!AJ65-'2a) logm_x(t)'!AI65-'2a)answer'!$C65)/$CP$5</f>
        <v>2.014959667489815E-2</v>
      </c>
      <c r="EC66" s="32">
        <f>('2a) logm_x(t)'!AK65-'2a) logm_x(t)'!AJ65-'2a)answer'!$C65)/$CP$5</f>
        <v>0.62890434346776591</v>
      </c>
      <c r="ED66" s="32">
        <f>('2a) logm_x(t)'!AL65-'2a) logm_x(t)'!AK65-'2a)answer'!$C65)/$CP$5</f>
        <v>9.6359393219231745E-2</v>
      </c>
      <c r="EE66" s="32">
        <f>('2a) logm_x(t)'!AM65-'2a) logm_x(t)'!AL65-'2a)answer'!$C65)/$CP$5</f>
        <v>-0.4169453503966592</v>
      </c>
      <c r="EF66" s="32">
        <f>('2a) logm_x(t)'!AN65-'2a) logm_x(t)'!AM65-'2a)answer'!$C65)/$CP$5</f>
        <v>0.34769438192948404</v>
      </c>
      <c r="EG66" s="32">
        <f>('2a) logm_x(t)'!AO65-'2a) logm_x(t)'!AN65-'2a)answer'!$C65)/$CP$5</f>
        <v>-0.28538361793430278</v>
      </c>
      <c r="EH66" s="32">
        <f>('2a) logm_x(t)'!AP65-'2a) logm_x(t)'!AO65-'2a)answer'!$C65)/$CP$5</f>
        <v>0.24970306379672819</v>
      </c>
      <c r="EI66" s="32">
        <f>('2a) logm_x(t)'!AQ65-'2a) logm_x(t)'!AP65-'2a)answer'!$C65)/$CP$5</f>
        <v>0.77526154486816401</v>
      </c>
      <c r="EJ66" s="32">
        <f>('2a) logm_x(t)'!AR65-'2a) logm_x(t)'!AQ65-'2a)answer'!$C65)/$CP$5</f>
        <v>0.39267565631011536</v>
      </c>
      <c r="EK66" s="32">
        <f>('2a) logm_x(t)'!AS65-'2a) logm_x(t)'!AR65-'2a)answer'!$C65)/$CP$5</f>
        <v>-0.39964342170361855</v>
      </c>
      <c r="EL66" s="32">
        <f>('2a) logm_x(t)'!AT65-'2a) logm_x(t)'!AS65-'2a)answer'!$C65)/$CP$5</f>
        <v>8.2811180839285167E-2</v>
      </c>
      <c r="EM66" s="32">
        <f>('2a) logm_x(t)'!AU65-'2a) logm_x(t)'!AT65-'2a)answer'!$C65)/$CP$5</f>
        <v>0.37876433600877918</v>
      </c>
      <c r="EN66" s="32">
        <f>('2a) logm_x(t)'!AV65-'2a) logm_x(t)'!AU65-'2a)answer'!$C65)/$CP$5</f>
        <v>2.8869141181877576E-2</v>
      </c>
      <c r="EO66" s="32">
        <f>('2a) logm_x(t)'!AW65-'2a) logm_x(t)'!AV65-'2a)answer'!$C65)/$CP$5</f>
        <v>7.1421083137060651E-2</v>
      </c>
      <c r="EP66" s="32">
        <f>('2a) logm_x(t)'!AX65-'2a) logm_x(t)'!AW65-'2a)answer'!$C65)/$CP$5</f>
        <v>-7.406928290101468E-2</v>
      </c>
      <c r="EQ66" s="32">
        <f>('2a) logm_x(t)'!AY65-'2a) logm_x(t)'!AX65-'2a)answer'!$C65)/$CP$5</f>
        <v>0.41403163628788142</v>
      </c>
      <c r="ER66" s="32">
        <f>('2a) logm_x(t)'!AZ65-'2a) logm_x(t)'!AY65-'2a)answer'!$C65)/$CP$5</f>
        <v>-0.59542596384944424</v>
      </c>
      <c r="ES66" s="32">
        <f>('2a) logm_x(t)'!BA65-'2a) logm_x(t)'!AZ65-'2a)answer'!$C65)/$CP$5</f>
        <v>0.42510913314335241</v>
      </c>
      <c r="ET66" s="32">
        <f>('2a) logm_x(t)'!BB65-'2a) logm_x(t)'!BA65-'2a)answer'!$C65)/$CP$5</f>
        <v>-0.62721371307931906</v>
      </c>
      <c r="EU66" s="32">
        <f>('2a) logm_x(t)'!BC65-'2a) logm_x(t)'!BB65-'2a)answer'!$C65)/$CP$5</f>
        <v>0.35691351119554693</v>
      </c>
      <c r="EV66" s="32">
        <f>('2a) logm_x(t)'!BD65-'2a) logm_x(t)'!BC65-'2a)answer'!$C65)/$CP$5</f>
        <v>-0.19380120395214503</v>
      </c>
      <c r="EW66" s="32">
        <f>('2a) logm_x(t)'!BE65-'2a) logm_x(t)'!BD65-'2a)answer'!$C65)/$CP$5</f>
        <v>-0.19390999712726167</v>
      </c>
      <c r="EX66" s="32">
        <f>('2a) logm_x(t)'!BF65-'2a) logm_x(t)'!BE65-'2a)answer'!$C65)/$CP$5</f>
        <v>4.472174708554582E-2</v>
      </c>
      <c r="EY66" s="32">
        <f>('2a) logm_x(t)'!BG65-'2a) logm_x(t)'!BF65-'2a)answer'!$C65)/$CP$5</f>
        <v>-0.24252660039046545</v>
      </c>
      <c r="EZ66" s="32">
        <f>('2a) logm_x(t)'!BH65-'2a) logm_x(t)'!BG65-'2a)answer'!$C65)/$CP$5</f>
        <v>-0.27797310399415787</v>
      </c>
      <c r="FA66" s="32">
        <f>('2a) logm_x(t)'!BI65-'2a) logm_x(t)'!BH65-'2a)answer'!$C65)/$CP$5</f>
        <v>-0.20992058380101994</v>
      </c>
      <c r="FB66" s="32">
        <f>('2a) logm_x(t)'!BJ65-'2a) logm_x(t)'!BI65-'2a)answer'!$C65)/$CP$5</f>
        <v>-1.0121649679371009E-2</v>
      </c>
      <c r="FC66" s="32">
        <f>('2a) logm_x(t)'!BK65-'2a) logm_x(t)'!BJ65-'2a)answer'!$C65)/$CP$5</f>
        <v>0.70897938111209913</v>
      </c>
      <c r="FD66" s="32">
        <f>('2a) logm_x(t)'!BL65-'2a) logm_x(t)'!BK65-'2a)answer'!$C65)/$CP$5</f>
        <v>-0.38157860927223836</v>
      </c>
      <c r="FE66" s="32">
        <f>('2a) logm_x(t)'!BM65-'2a) logm_x(t)'!BL65-'2a)answer'!$C65)/$CP$5</f>
        <v>-0.3176026185114591</v>
      </c>
      <c r="FF66" s="32">
        <f>('2a) logm_x(t)'!BN65-'2a) logm_x(t)'!BM65-'2a)answer'!$C65)/$CP$5</f>
        <v>-0.10901473397021436</v>
      </c>
      <c r="FG66" s="32">
        <f>('2a) logm_x(t)'!BO65-'2a) logm_x(t)'!BN65-'2a)answer'!$C65)/$CP$5</f>
        <v>-0.23434461200699547</v>
      </c>
      <c r="FH66" s="32">
        <f>('2a) logm_x(t)'!BP65-'2a) logm_x(t)'!BO65-'2a)answer'!$C65)/$CP$5</f>
        <v>-0.4143894691785458</v>
      </c>
      <c r="FI66" s="32">
        <f>('2a) logm_x(t)'!BQ65-'2a) logm_x(t)'!BP65-'2a)answer'!$C65)/$CP$5</f>
        <v>0.59702044613614147</v>
      </c>
      <c r="FJ66" s="32">
        <f>('2a) logm_x(t)'!BR65-'2a) logm_x(t)'!BQ65-'2a)answer'!$C65)/$CP$5</f>
        <v>-0.40668772130976782</v>
      </c>
      <c r="FK66" s="32">
        <f>('2a) logm_x(t)'!BS65-'2a) logm_x(t)'!BR65-'2a)answer'!$C65)/$CP$5</f>
        <v>-0.37737767805920863</v>
      </c>
      <c r="FL66" s="32">
        <f>('2a) logm_x(t)'!BT65-'2a) logm_x(t)'!BS65-'2a)answer'!$C65)/$CP$5</f>
        <v>-0.13844713736025771</v>
      </c>
      <c r="FM66" s="32">
        <f>('2a) logm_x(t)'!BU65-'2a) logm_x(t)'!BT65-'2a)answer'!$C65)/$CP$5</f>
        <v>7.620196523606855E-2</v>
      </c>
      <c r="FN66" s="32">
        <f>('2a) logm_x(t)'!BV65-'2a) logm_x(t)'!BU65-'2a)answer'!$C65)/$CP$5</f>
        <v>-0.19113517252912463</v>
      </c>
      <c r="FO66" s="32">
        <f>('2a) logm_x(t)'!BW65-'2a) logm_x(t)'!BV65-'2a)answer'!$C65)/$CP$5</f>
        <v>-2.1710284670359462E-2</v>
      </c>
      <c r="FP66" s="32">
        <f>('2a) logm_x(t)'!BX65-'2a) logm_x(t)'!BW65-'2a)answer'!$C65)/$CP$5</f>
        <v>-0.32631430504689207</v>
      </c>
      <c r="FQ66" s="32">
        <f>('2a) logm_x(t)'!BY65-'2a) logm_x(t)'!BX65-'2a)answer'!$C65)/$CP$5</f>
        <v>-0.14062757457530745</v>
      </c>
      <c r="FR66" s="32">
        <f>('2a) logm_x(t)'!BZ65-'2a) logm_x(t)'!BY65-'2a)answer'!$C65)/$CP$5</f>
        <v>0.14252691343654222</v>
      </c>
      <c r="FS66" s="32">
        <f>('2a) logm_x(t)'!CA65-'2a) logm_x(t)'!BZ65-'2a)answer'!$C65)/$CP$5</f>
        <v>-1.0216503105084864</v>
      </c>
      <c r="FT66" s="32">
        <f>('2a) logm_x(t)'!CB65-'2a) logm_x(t)'!CA65-'2a)answer'!$C65)/$CP$5</f>
        <v>0.36682087541802955</v>
      </c>
      <c r="FU66" s="32">
        <f>('2a) logm_x(t)'!CC65-'2a) logm_x(t)'!CB65-'2a)answer'!$C65)/$CP$5</f>
        <v>-0.79292716540493924</v>
      </c>
      <c r="FV66" s="32">
        <f>('2a) logm_x(t)'!CD65-'2a) logm_x(t)'!CC65-'2a)answer'!$C65)/$CP$5</f>
        <v>3.4065781340485331E-2</v>
      </c>
      <c r="FW66" s="32">
        <f>('2a) logm_x(t)'!CE65-'2a) logm_x(t)'!CD65-'2a)answer'!$C65)/$CP$5</f>
        <v>0.55442168782483714</v>
      </c>
      <c r="FX66" s="32">
        <f>('2a) logm_x(t)'!CF65-'2a) logm_x(t)'!CE65-'2a)answer'!$C65)/$CP$5</f>
        <v>-0.66984217274548385</v>
      </c>
      <c r="FY66" s="32">
        <f>('2a) logm_x(t)'!CG65-'2a) logm_x(t)'!CF65-'2a)answer'!$C65)/$CP$5</f>
        <v>-0.38737199637614456</v>
      </c>
      <c r="FZ66" s="32">
        <f>('2a) logm_x(t)'!CH65-'2a) logm_x(t)'!CG65-'2a)answer'!$C65)/$CP$5</f>
        <v>-0.4902155647282897</v>
      </c>
      <c r="GA66" s="32">
        <f>('2a) logm_x(t)'!CI65-'2a) logm_x(t)'!CH65-'2a)answer'!$C65)/$CP$5</f>
        <v>0.20802307063048056</v>
      </c>
      <c r="GB66" s="32">
        <f>('2a) logm_x(t)'!CJ65-'2a) logm_x(t)'!CI65-'2a)answer'!$C65)/$CP$5</f>
        <v>0.35516242522791219</v>
      </c>
      <c r="GC66" s="32">
        <f>('2a) logm_x(t)'!CK65-'2a) logm_x(t)'!CJ65-'2a)answer'!$C65)/$CP$5</f>
        <v>-0.18892630457680396</v>
      </c>
      <c r="GD66" s="32">
        <f>('2a) logm_x(t)'!CL65-'2a) logm_x(t)'!CK65-'2a)answer'!$C65)/$CP$5</f>
        <v>0.16315006885611896</v>
      </c>
      <c r="GE66" s="32">
        <f>('2a) logm_x(t)'!CM65-'2a) logm_x(t)'!CL65-'2a)answer'!$C65)/$CP$5</f>
        <v>-0.50026650862066879</v>
      </c>
      <c r="GF66" s="32">
        <f>('2a) logm_x(t)'!CN65-'2a) logm_x(t)'!CM65-'2a)answer'!$C65)/$CP$5</f>
        <v>0.23673480033015501</v>
      </c>
    </row>
    <row r="67" spans="1:188" x14ac:dyDescent="0.25">
      <c r="A67" s="31">
        <f>'2a) logm_x(t)'!A66</f>
        <v>63</v>
      </c>
      <c r="B67" s="32"/>
      <c r="C67" s="32">
        <f>IFERROR(('2a) logm_x(t)'!C66-'2a) logm_x(t)'!B66-'2a)answer'!$C66)^2,"")</f>
        <v>1.6761488272417941E-3</v>
      </c>
      <c r="D67" s="32">
        <f>IFERROR(('2a) logm_x(t)'!D66-'2a) logm_x(t)'!C66-'2a)answer'!$C66)^2,"")</f>
        <v>9.7353076435197933E-3</v>
      </c>
      <c r="E67" s="32">
        <f>IFERROR(('2a) logm_x(t)'!E66-'2a) logm_x(t)'!D66-'2a)answer'!$C66)^2,"")</f>
        <v>3.4850014055626769E-3</v>
      </c>
      <c r="F67" s="32">
        <f>IFERROR(('2a) logm_x(t)'!F66-'2a) logm_x(t)'!E66-'2a)answer'!$C66)^2,"")</f>
        <v>3.4004579651427912E-3</v>
      </c>
      <c r="G67" s="32">
        <f>IFERROR(('2a) logm_x(t)'!G66-'2a) logm_x(t)'!F66-'2a)answer'!$C66)^2,"")</f>
        <v>1.374168707036537E-3</v>
      </c>
      <c r="H67" s="32">
        <f>IFERROR(('2a) logm_x(t)'!H66-'2a) logm_x(t)'!G66-'2a)answer'!$C66)^2,"")</f>
        <v>9.0486539442359245E-5</v>
      </c>
      <c r="I67" s="32">
        <f>IFERROR(('2a) logm_x(t)'!I66-'2a) logm_x(t)'!H66-'2a)answer'!$C66)^2,"")</f>
        <v>1.5794300278356595E-3</v>
      </c>
      <c r="J67" s="32">
        <f>IFERROR(('2a) logm_x(t)'!J66-'2a) logm_x(t)'!I66-'2a)answer'!$C66)^2,"")</f>
        <v>1.0082049168657388E-2</v>
      </c>
      <c r="K67" s="32">
        <f>IFERROR(('2a) logm_x(t)'!K66-'2a) logm_x(t)'!J66-'2a)answer'!$C66)^2,"")</f>
        <v>2.0310746084101924E-2</v>
      </c>
      <c r="L67" s="32">
        <f>IFERROR(('2a) logm_x(t)'!L66-'2a) logm_x(t)'!K66-'2a)answer'!$C66)^2,"")</f>
        <v>1.0978817324214493E-4</v>
      </c>
      <c r="M67" s="32">
        <f>IFERROR(('2a) logm_x(t)'!M66-'2a) logm_x(t)'!L66-'2a)answer'!$C66)^2,"")</f>
        <v>1.4426348195069349E-3</v>
      </c>
      <c r="N67" s="32">
        <f>IFERROR(('2a) logm_x(t)'!N66-'2a) logm_x(t)'!M66-'2a)answer'!$C66)^2,"")</f>
        <v>9.0605930096173265E-3</v>
      </c>
      <c r="O67" s="32">
        <f>IFERROR(('2a) logm_x(t)'!O66-'2a) logm_x(t)'!N66-'2a)answer'!$C66)^2,"")</f>
        <v>1.0944727375306986E-3</v>
      </c>
      <c r="P67" s="32">
        <f>IFERROR(('2a) logm_x(t)'!P66-'2a) logm_x(t)'!O66-'2a)answer'!$C66)^2,"")</f>
        <v>5.0860085598004065E-4</v>
      </c>
      <c r="Q67" s="32">
        <f>IFERROR(('2a) logm_x(t)'!Q66-'2a) logm_x(t)'!P66-'2a)answer'!$C66)^2,"")</f>
        <v>1.5686276832796635E-3</v>
      </c>
      <c r="R67" s="32">
        <f>IFERROR(('2a) logm_x(t)'!R66-'2a) logm_x(t)'!Q66-'2a)answer'!$C66)^2,"")</f>
        <v>4.3333520749999415E-3</v>
      </c>
      <c r="S67" s="32">
        <f>IFERROR(('2a) logm_x(t)'!S66-'2a) logm_x(t)'!R66-'2a)answer'!$C66)^2,"")</f>
        <v>1.0477857346977706E-9</v>
      </c>
      <c r="T67" s="32">
        <f>IFERROR(('2a) logm_x(t)'!T66-'2a) logm_x(t)'!S66-'2a)answer'!$C66)^2,"")</f>
        <v>4.8560519742970046E-5</v>
      </c>
      <c r="U67" s="32">
        <f>IFERROR(('2a) logm_x(t)'!U66-'2a) logm_x(t)'!T66-'2a)answer'!$C66)^2,"")</f>
        <v>8.0181857201236488E-3</v>
      </c>
      <c r="V67" s="32">
        <f>IFERROR(('2a) logm_x(t)'!V66-'2a) logm_x(t)'!U66-'2a)answer'!$C66)^2,"")</f>
        <v>6.3321818266410558E-4</v>
      </c>
      <c r="W67" s="32">
        <f>IFERROR(('2a) logm_x(t)'!W66-'2a) logm_x(t)'!V66-'2a)answer'!$C66)^2,"")</f>
        <v>1.6702814821569333E-3</v>
      </c>
      <c r="X67" s="32">
        <f>IFERROR(('2a) logm_x(t)'!X66-'2a) logm_x(t)'!W66-'2a)answer'!$C66)^2,"")</f>
        <v>3.6485360524383167E-3</v>
      </c>
      <c r="Y67" s="32">
        <f>IFERROR(('2a) logm_x(t)'!Y66-'2a) logm_x(t)'!X66-'2a)answer'!$C66)^2,"")</f>
        <v>5.9144759545787145E-3</v>
      </c>
      <c r="Z67" s="32">
        <f>IFERROR(('2a) logm_x(t)'!Z66-'2a) logm_x(t)'!Y66-'2a)answer'!$C66)^2,"")</f>
        <v>8.1518567409766404E-5</v>
      </c>
      <c r="AA67" s="32">
        <f>IFERROR(('2a) logm_x(t)'!AA66-'2a) logm_x(t)'!Z66-'2a)answer'!$C66)^2,"")</f>
        <v>2.7363747565797747E-3</v>
      </c>
      <c r="AB67" s="32">
        <f>IFERROR(('2a) logm_x(t)'!AB66-'2a) logm_x(t)'!AA66-'2a)answer'!$C66)^2,"")</f>
        <v>2.2884892095142993E-5</v>
      </c>
      <c r="AC67" s="32">
        <f>IFERROR(('2a) logm_x(t)'!AC66-'2a) logm_x(t)'!AB66-'2a)answer'!$C66)^2,"")</f>
        <v>3.6869006374989887E-5</v>
      </c>
      <c r="AD67" s="32">
        <f>IFERROR(('2a) logm_x(t)'!AD66-'2a) logm_x(t)'!AC66-'2a)answer'!$C66)^2,"")</f>
        <v>1.2723295725083818E-3</v>
      </c>
      <c r="AE67" s="32">
        <f>IFERROR(('2a) logm_x(t)'!AE66-'2a) logm_x(t)'!AD66-'2a)answer'!$C66)^2,"")</f>
        <v>1.4464464437093887E-2</v>
      </c>
      <c r="AF67" s="32">
        <f>IFERROR(('2a) logm_x(t)'!AF66-'2a) logm_x(t)'!AE66-'2a)answer'!$C66)^2,"")</f>
        <v>9.0285896495261204E-4</v>
      </c>
      <c r="AG67" s="32">
        <f>IFERROR(('2a) logm_x(t)'!AG66-'2a) logm_x(t)'!AF66-'2a)answer'!$C66)^2,"")</f>
        <v>2.3140297451377734E-4</v>
      </c>
      <c r="AH67" s="32">
        <f>IFERROR(('2a) logm_x(t)'!AH66-'2a) logm_x(t)'!AG66-'2a)answer'!$C66)^2,"")</f>
        <v>1.8886314262856754E-3</v>
      </c>
      <c r="AI67" s="32">
        <f>IFERROR(('2a) logm_x(t)'!AI66-'2a) logm_x(t)'!AH66-'2a)answer'!$C66)^2,"")</f>
        <v>6.9541186228413743E-5</v>
      </c>
      <c r="AJ67" s="32">
        <f>IFERROR(('2a) logm_x(t)'!AJ66-'2a) logm_x(t)'!AI66-'2a)answer'!$C66)^2,"")</f>
        <v>3.0454242092194926E-3</v>
      </c>
      <c r="AK67" s="32">
        <f>IFERROR(('2a) logm_x(t)'!AK66-'2a) logm_x(t)'!AJ66-'2a)answer'!$C66)^2,"")</f>
        <v>2.7345594318047071E-3</v>
      </c>
      <c r="AL67" s="32">
        <f>IFERROR(('2a) logm_x(t)'!AL66-'2a) logm_x(t)'!AK66-'2a)answer'!$C66)^2,"")</f>
        <v>2.7322879742342626E-3</v>
      </c>
      <c r="AM67" s="32">
        <f>IFERROR(('2a) logm_x(t)'!AM66-'2a) logm_x(t)'!AL66-'2a)answer'!$C66)^2,"")</f>
        <v>1.4726695980408529E-4</v>
      </c>
      <c r="AN67" s="32">
        <f>IFERROR(('2a) logm_x(t)'!AN66-'2a) logm_x(t)'!AM66-'2a)answer'!$C66)^2,"")</f>
        <v>2.1648213796168661E-4</v>
      </c>
      <c r="AO67" s="32">
        <f>IFERROR(('2a) logm_x(t)'!AO66-'2a) logm_x(t)'!AN66-'2a)answer'!$C66)^2,"")</f>
        <v>1.0684467734881855E-5</v>
      </c>
      <c r="AP67" s="32">
        <f>IFERROR(('2a) logm_x(t)'!AP66-'2a) logm_x(t)'!AO66-'2a)answer'!$C66)^2,"")</f>
        <v>2.5906288010570083E-3</v>
      </c>
      <c r="AQ67" s="32">
        <f>IFERROR(('2a) logm_x(t)'!AQ66-'2a) logm_x(t)'!AP66-'2a)answer'!$C66)^2,"")</f>
        <v>5.0217429973719305E-4</v>
      </c>
      <c r="AR67" s="32">
        <f>IFERROR(('2a) logm_x(t)'!AR66-'2a) logm_x(t)'!AQ66-'2a)answer'!$C66)^2,"")</f>
        <v>3.5086740742054291E-2</v>
      </c>
      <c r="AS67" s="32">
        <f>IFERROR(('2a) logm_x(t)'!AS66-'2a) logm_x(t)'!AR66-'2a)answer'!$C66)^2,"")</f>
        <v>2.9212969741956177E-3</v>
      </c>
      <c r="AT67" s="32">
        <f>IFERROR(('2a) logm_x(t)'!AT66-'2a) logm_x(t)'!AS66-'2a)answer'!$C66)^2,"")</f>
        <v>1.1678366339638488E-2</v>
      </c>
      <c r="AU67" s="32">
        <f>IFERROR(('2a) logm_x(t)'!AU66-'2a) logm_x(t)'!AT66-'2a)answer'!$C66)^2,"")</f>
        <v>7.0254415468700782E-3</v>
      </c>
      <c r="AV67" s="32">
        <f>IFERROR(('2a) logm_x(t)'!AV66-'2a) logm_x(t)'!AU66-'2a)answer'!$C66)^2,"")</f>
        <v>1.8838502439423165E-4</v>
      </c>
      <c r="AW67" s="32">
        <f>IFERROR(('2a) logm_x(t)'!AW66-'2a) logm_x(t)'!AV66-'2a)answer'!$C66)^2,"")</f>
        <v>2.0986281093128265E-3</v>
      </c>
      <c r="AX67" s="32">
        <f>IFERROR(('2a) logm_x(t)'!AX66-'2a) logm_x(t)'!AW66-'2a)answer'!$C66)^2,"")</f>
        <v>4.6126573675743356E-3</v>
      </c>
      <c r="AY67" s="32">
        <f>IFERROR(('2a) logm_x(t)'!AY66-'2a) logm_x(t)'!AX66-'2a)answer'!$C66)^2,"")</f>
        <v>2.7185775227050323E-3</v>
      </c>
      <c r="AZ67" s="32">
        <f>IFERROR(('2a) logm_x(t)'!AZ66-'2a) logm_x(t)'!AY66-'2a)answer'!$C66)^2,"")</f>
        <v>6.2652535000018343E-3</v>
      </c>
      <c r="BA67" s="32">
        <f>IFERROR(('2a) logm_x(t)'!BA66-'2a) logm_x(t)'!AZ66-'2a)answer'!$C66)^2,"")</f>
        <v>1.7258541298411129E-3</v>
      </c>
      <c r="BB67" s="32">
        <f>IFERROR(('2a) logm_x(t)'!BB66-'2a) logm_x(t)'!BA66-'2a)answer'!$C66)^2,"")</f>
        <v>1.8302135452126498E-3</v>
      </c>
      <c r="BC67" s="32">
        <f>IFERROR(('2a) logm_x(t)'!BC66-'2a) logm_x(t)'!BB66-'2a)answer'!$C66)^2,"")</f>
        <v>4.2789430602367171E-5</v>
      </c>
      <c r="BD67" s="32">
        <f>IFERROR(('2a) logm_x(t)'!BD66-'2a) logm_x(t)'!BC66-'2a)answer'!$C66)^2,"")</f>
        <v>1.8389930365927971E-2</v>
      </c>
      <c r="BE67" s="32">
        <f>IFERROR(('2a) logm_x(t)'!BE66-'2a) logm_x(t)'!BD66-'2a)answer'!$C66)^2,"")</f>
        <v>2.5610749245030618E-3</v>
      </c>
      <c r="BF67" s="32">
        <f>IFERROR(('2a) logm_x(t)'!BF66-'2a) logm_x(t)'!BE66-'2a)answer'!$C66)^2,"")</f>
        <v>1.0835920476202983E-3</v>
      </c>
      <c r="BG67" s="32">
        <f>IFERROR(('2a) logm_x(t)'!BG66-'2a) logm_x(t)'!BF66-'2a)answer'!$C66)^2,"")</f>
        <v>4.092312694425866E-4</v>
      </c>
      <c r="BH67" s="32">
        <f>IFERROR(('2a) logm_x(t)'!BH66-'2a) logm_x(t)'!BG66-'2a)answer'!$C66)^2,"")</f>
        <v>1.3878335932252598E-2</v>
      </c>
      <c r="BI67" s="32">
        <f>IFERROR(('2a) logm_x(t)'!BI66-'2a) logm_x(t)'!BH66-'2a)answer'!$C66)^2,"")</f>
        <v>5.4262135353687379E-4</v>
      </c>
      <c r="BJ67" s="32">
        <f>IFERROR(('2a) logm_x(t)'!BJ66-'2a) logm_x(t)'!BI66-'2a)answer'!$C66)^2,"")</f>
        <v>5.9039666188534752E-5</v>
      </c>
      <c r="BK67" s="32">
        <f>IFERROR(('2a) logm_x(t)'!BK66-'2a) logm_x(t)'!BJ66-'2a)answer'!$C66)^2,"")</f>
        <v>2.1644672394569095E-6</v>
      </c>
      <c r="BL67" s="32">
        <f>IFERROR(('2a) logm_x(t)'!BL66-'2a) logm_x(t)'!BK66-'2a)answer'!$C66)^2,"")</f>
        <v>2.0004518759986645E-3</v>
      </c>
      <c r="BM67" s="32">
        <f>IFERROR(('2a) logm_x(t)'!BM66-'2a) logm_x(t)'!BL66-'2a)answer'!$C66)^2,"")</f>
        <v>2.2137198618019504E-3</v>
      </c>
      <c r="BN67" s="32">
        <f>IFERROR(('2a) logm_x(t)'!BN66-'2a) logm_x(t)'!BM66-'2a)answer'!$C66)^2,"")</f>
        <v>2.6210048032340289E-3</v>
      </c>
      <c r="BO67" s="32">
        <f>IFERROR(('2a) logm_x(t)'!BO66-'2a) logm_x(t)'!BN66-'2a)answer'!$C66)^2,"")</f>
        <v>3.9344707663219393E-5</v>
      </c>
      <c r="BP67" s="32">
        <f>IFERROR(('2a) logm_x(t)'!BP66-'2a) logm_x(t)'!BO66-'2a)answer'!$C66)^2,"")</f>
        <v>6.073011040906767E-4</v>
      </c>
      <c r="BQ67" s="32">
        <f>IFERROR(('2a) logm_x(t)'!BQ66-'2a) logm_x(t)'!BP66-'2a)answer'!$C66)^2,"")</f>
        <v>1.5723106087932841E-4</v>
      </c>
      <c r="BR67" s="32">
        <f>IFERROR(('2a) logm_x(t)'!BR66-'2a) logm_x(t)'!BQ66-'2a)answer'!$C66)^2,"")</f>
        <v>1.7608634924274752E-5</v>
      </c>
      <c r="BS67" s="32">
        <f>IFERROR(('2a) logm_x(t)'!BS66-'2a) logm_x(t)'!BR66-'2a)answer'!$C66)^2,"")</f>
        <v>4.2114974095850094E-4</v>
      </c>
      <c r="BT67" s="32">
        <f>IFERROR(('2a) logm_x(t)'!BT66-'2a) logm_x(t)'!BS66-'2a)answer'!$C66)^2,"")</f>
        <v>5.5729389608783989E-3</v>
      </c>
      <c r="BU67" s="32">
        <f>IFERROR(('2a) logm_x(t)'!BU66-'2a) logm_x(t)'!BT66-'2a)answer'!$C66)^2,"")</f>
        <v>7.1843490503491734E-4</v>
      </c>
      <c r="BV67" s="32">
        <f>IFERROR(('2a) logm_x(t)'!BV66-'2a) logm_x(t)'!BU66-'2a)answer'!$C66)^2,"")</f>
        <v>7.6655974965800407E-3</v>
      </c>
      <c r="BW67" s="32">
        <f>IFERROR(('2a) logm_x(t)'!BW66-'2a) logm_x(t)'!BV66-'2a)answer'!$C66)^2,"")</f>
        <v>4.8267841016728348E-3</v>
      </c>
      <c r="BX67" s="32">
        <f>IFERROR(('2a) logm_x(t)'!BX66-'2a) logm_x(t)'!BW66-'2a)answer'!$C66)^2,"")</f>
        <v>5.4544255929779338E-3</v>
      </c>
      <c r="BY67" s="32">
        <f>IFERROR(('2a) logm_x(t)'!BY66-'2a) logm_x(t)'!BX66-'2a)answer'!$C66)^2,"")</f>
        <v>2.5136140136283793E-6</v>
      </c>
      <c r="BZ67" s="32">
        <f>IFERROR(('2a) logm_x(t)'!BZ66-'2a) logm_x(t)'!BY66-'2a)answer'!$C66)^2,"")</f>
        <v>5.3002671210207871E-3</v>
      </c>
      <c r="CA67" s="32">
        <f>IFERROR(('2a) logm_x(t)'!CA66-'2a) logm_x(t)'!BZ66-'2a)answer'!$C66)^2,"")</f>
        <v>7.9798103118901493E-4</v>
      </c>
      <c r="CB67" s="32">
        <f>IFERROR(('2a) logm_x(t)'!CB66-'2a) logm_x(t)'!CA66-'2a)answer'!$C66)^2,"")</f>
        <v>1.0009391918282796E-2</v>
      </c>
      <c r="CC67" s="32">
        <f>IFERROR(('2a) logm_x(t)'!CC66-'2a) logm_x(t)'!CB66-'2a)answer'!$C66)^2,"")</f>
        <v>2.0238472886925841E-4</v>
      </c>
      <c r="CD67" s="32">
        <f>IFERROR(('2a) logm_x(t)'!CD66-'2a) logm_x(t)'!CC66-'2a)answer'!$C66)^2,"")</f>
        <v>5.8603682801558607E-4</v>
      </c>
      <c r="CE67" s="32">
        <f>IFERROR(('2a) logm_x(t)'!CE66-'2a) logm_x(t)'!CD66-'2a)answer'!$C66)^2,"")</f>
        <v>1.3782981404007844E-2</v>
      </c>
      <c r="CF67" s="32">
        <f>IFERROR(('2a) logm_x(t)'!CF66-'2a) logm_x(t)'!CE66-'2a)answer'!$C66)^2,"")</f>
        <v>1.0447527160737951E-2</v>
      </c>
      <c r="CG67" s="32">
        <f>IFERROR(('2a) logm_x(t)'!CG66-'2a) logm_x(t)'!CF66-'2a)answer'!$C66)^2,"")</f>
        <v>5.9592774022513431E-3</v>
      </c>
      <c r="CH67" s="32">
        <f>IFERROR(('2a) logm_x(t)'!CH66-'2a) logm_x(t)'!CG66-'2a)answer'!$C66)^2,"")</f>
        <v>3.3689575740192609E-4</v>
      </c>
      <c r="CI67" s="32">
        <f>IFERROR(('2a) logm_x(t)'!CI66-'2a) logm_x(t)'!CH66-'2a)answer'!$C66)^2,"")</f>
        <v>3.0124433538238451E-4</v>
      </c>
      <c r="CJ67" s="32">
        <f>IFERROR(('2a) logm_x(t)'!CJ66-'2a) logm_x(t)'!CI66-'2a)answer'!$C66)^2,"")</f>
        <v>2.9133930470898882E-3</v>
      </c>
      <c r="CK67" s="32">
        <f>IFERROR(('2a) logm_x(t)'!CK66-'2a) logm_x(t)'!CJ66-'2a)answer'!$C66)^2,"")</f>
        <v>1.2331281756300471E-2</v>
      </c>
      <c r="CL67" s="32">
        <f>IFERROR(('2a) logm_x(t)'!CL66-'2a) logm_x(t)'!CK66-'2a)answer'!$C66)^2,"")</f>
        <v>3.0673268646082844E-4</v>
      </c>
      <c r="CM67" s="32">
        <f>IFERROR(('2a) logm_x(t)'!CM66-'2a) logm_x(t)'!CL66-'2a)answer'!$C66)^2,"")</f>
        <v>5.7162620855345998E-4</v>
      </c>
      <c r="CN67" s="32">
        <f>IFERROR(('2a) logm_x(t)'!CN66-'2a) logm_x(t)'!CM66-'2a)answer'!$C66)^2,"")</f>
        <v>1.8704365127999148E-3</v>
      </c>
      <c r="CT67" s="31">
        <f t="shared" si="4"/>
        <v>63</v>
      </c>
      <c r="CU67" s="32">
        <f>('2a) logm_x(t)'!C66-'2a) logm_x(t)'!B66-'2a)answer'!$C66)/$CP$5</f>
        <v>-0.29332458314107623</v>
      </c>
      <c r="CV67" s="32">
        <f>('2a) logm_x(t)'!D66-'2a) logm_x(t)'!C66-'2a)answer'!$C66)/$CP$5</f>
        <v>0.70691470116322697</v>
      </c>
      <c r="CW67" s="32">
        <f>('2a) logm_x(t)'!E66-'2a) logm_x(t)'!D66-'2a)answer'!$C66)/$CP$5</f>
        <v>-0.42295450214888314</v>
      </c>
      <c r="CX67" s="32">
        <f>('2a) logm_x(t)'!F66-'2a) logm_x(t)'!E66-'2a)answer'!$C66)/$CP$5</f>
        <v>0.41779273014806995</v>
      </c>
      <c r="CY67" s="32">
        <f>('2a) logm_x(t)'!G66-'2a) logm_x(t)'!F66-'2a)answer'!$C66)/$CP$5</f>
        <v>-0.26559029455732308</v>
      </c>
      <c r="CZ67" s="32">
        <f>('2a) logm_x(t)'!H66-'2a) logm_x(t)'!G66-'2a)answer'!$C66)/$CP$5</f>
        <v>-6.8152872176228174E-2</v>
      </c>
      <c r="DA67" s="32">
        <f>('2a) logm_x(t)'!I66-'2a) logm_x(t)'!H66-'2a)answer'!$C66)/$CP$5</f>
        <v>0.28473599271666072</v>
      </c>
      <c r="DB67" s="32">
        <f>('2a) logm_x(t)'!J66-'2a) logm_x(t)'!I66-'2a)answer'!$C66)/$CP$5</f>
        <v>0.71939361504031096</v>
      </c>
      <c r="DC67" s="32">
        <f>('2a) logm_x(t)'!K66-'2a) logm_x(t)'!J66-'2a)answer'!$C66)/$CP$5</f>
        <v>-1.0210690487526286</v>
      </c>
      <c r="DD67" s="32">
        <f>('2a) logm_x(t)'!L66-'2a) logm_x(t)'!K66-'2a)answer'!$C66)/$CP$5</f>
        <v>-7.5070611388742201E-2</v>
      </c>
      <c r="DE67" s="32">
        <f>('2a) logm_x(t)'!M66-'2a) logm_x(t)'!L66-'2a)answer'!$C66)/$CP$5</f>
        <v>0.27212621333307535</v>
      </c>
      <c r="DF67" s="32">
        <f>('2a) logm_x(t)'!N66-'2a) logm_x(t)'!M66-'2a)answer'!$C66)/$CP$5</f>
        <v>0.68197818826846091</v>
      </c>
      <c r="DG67" s="32">
        <f>('2a) logm_x(t)'!O66-'2a) logm_x(t)'!N66-'2a)answer'!$C66)/$CP$5</f>
        <v>0.23702526861885237</v>
      </c>
      <c r="DH67" s="32">
        <f>('2a) logm_x(t)'!P66-'2a) logm_x(t)'!O66-'2a)answer'!$C66)/$CP$5</f>
        <v>0.16157743768811136</v>
      </c>
      <c r="DI67" s="32">
        <f>('2a) logm_x(t)'!Q66-'2a) logm_x(t)'!P66-'2a)answer'!$C66)/$CP$5</f>
        <v>-0.28376061125353691</v>
      </c>
      <c r="DJ67" s="32">
        <f>('2a) logm_x(t)'!R66-'2a) logm_x(t)'!Q66-'2a)answer'!$C66)/$CP$5</f>
        <v>0.47163297438403901</v>
      </c>
      <c r="DK67" s="32">
        <f>('2a) logm_x(t)'!S66-'2a) logm_x(t)'!R66-'2a)answer'!$C66)/$CP$5</f>
        <v>2.3191477296171208E-4</v>
      </c>
      <c r="DL67" s="32">
        <f>('2a) logm_x(t)'!T66-'2a) logm_x(t)'!S66-'2a)answer'!$C66)/$CP$5</f>
        <v>4.9926812094357717E-2</v>
      </c>
      <c r="DM67" s="32">
        <f>('2a) logm_x(t)'!U66-'2a) logm_x(t)'!T66-'2a)answer'!$C66)/$CP$5</f>
        <v>0.64154958597514877</v>
      </c>
      <c r="DN67" s="32">
        <f>('2a) logm_x(t)'!V66-'2a) logm_x(t)'!U66-'2a)answer'!$C66)/$CP$5</f>
        <v>-0.18028884724277899</v>
      </c>
      <c r="DO67" s="32">
        <f>('2a) logm_x(t)'!W66-'2a) logm_x(t)'!V66-'2a)answer'!$C66)/$CP$5</f>
        <v>0.29281074293680187</v>
      </c>
      <c r="DP67" s="32">
        <f>('2a) logm_x(t)'!X66-'2a) logm_x(t)'!W66-'2a)answer'!$C66)/$CP$5</f>
        <v>0.43276436680977004</v>
      </c>
      <c r="DQ67" s="32">
        <f>('2a) logm_x(t)'!Y66-'2a) logm_x(t)'!X66-'2a)answer'!$C66)/$CP$5</f>
        <v>-0.55099836306816541</v>
      </c>
      <c r="DR67" s="32">
        <f>('2a) logm_x(t)'!Z66-'2a) logm_x(t)'!Y66-'2a)answer'!$C66)/$CP$5</f>
        <v>-6.4687511271981482E-2</v>
      </c>
      <c r="DS67" s="32">
        <f>('2a) logm_x(t)'!AA66-'2a) logm_x(t)'!Z66-'2a)answer'!$C66)/$CP$5</f>
        <v>0.37478306714618953</v>
      </c>
      <c r="DT67" s="32">
        <f>('2a) logm_x(t)'!AB66-'2a) logm_x(t)'!AA66-'2a)answer'!$C66)/$CP$5</f>
        <v>-3.4274143277152058E-2</v>
      </c>
      <c r="DU67" s="32">
        <f>('2a) logm_x(t)'!AC66-'2a) logm_x(t)'!AB66-'2a)answer'!$C66)/$CP$5</f>
        <v>-4.3503368910153752E-2</v>
      </c>
      <c r="DV67" s="32">
        <f>('2a) logm_x(t)'!AD66-'2a) logm_x(t)'!AC66-'2a)answer'!$C66)/$CP$5</f>
        <v>-0.25555947315113642</v>
      </c>
      <c r="DW67" s="32">
        <f>('2a) logm_x(t)'!AE66-'2a) logm_x(t)'!AD66-'2a)answer'!$C66)/$CP$5</f>
        <v>0.86167472138328816</v>
      </c>
      <c r="DX67" s="32">
        <f>('2a) logm_x(t)'!AF66-'2a) logm_x(t)'!AE66-'2a)answer'!$C66)/$CP$5</f>
        <v>0.21527922967967233</v>
      </c>
      <c r="DY67" s="32">
        <f>('2a) logm_x(t)'!AG66-'2a) logm_x(t)'!AF66-'2a)answer'!$C66)/$CP$5</f>
        <v>-0.1089874877792396</v>
      </c>
      <c r="DZ67" s="32">
        <f>('2a) logm_x(t)'!AH66-'2a) logm_x(t)'!AG66-'2a)answer'!$C66)/$CP$5</f>
        <v>-0.31136212267792945</v>
      </c>
      <c r="EA67" s="32">
        <f>('2a) logm_x(t)'!AI66-'2a) logm_x(t)'!AH66-'2a)answer'!$C66)/$CP$5</f>
        <v>-5.9746603403893705E-2</v>
      </c>
      <c r="EB67" s="32">
        <f>('2a) logm_x(t)'!AJ66-'2a) logm_x(t)'!AI66-'2a)answer'!$C66)/$CP$5</f>
        <v>0.39538125106822863</v>
      </c>
      <c r="EC67" s="32">
        <f>('2a) logm_x(t)'!AK66-'2a) logm_x(t)'!AJ66-'2a)answer'!$C66)/$CP$5</f>
        <v>0.37465873003551559</v>
      </c>
      <c r="ED67" s="32">
        <f>('2a) logm_x(t)'!AL66-'2a) logm_x(t)'!AK66-'2a)answer'!$C66)/$CP$5</f>
        <v>-0.37450309286100159</v>
      </c>
      <c r="EE67" s="32">
        <f>('2a) logm_x(t)'!AM66-'2a) logm_x(t)'!AL66-'2a)answer'!$C66)/$CP$5</f>
        <v>8.6945044486107709E-2</v>
      </c>
      <c r="EF67" s="32">
        <f>('2a) logm_x(t)'!AN66-'2a) logm_x(t)'!AM66-'2a)answer'!$C66)/$CP$5</f>
        <v>0.10541519283586827</v>
      </c>
      <c r="EG67" s="32">
        <f>('2a) logm_x(t)'!AO66-'2a) logm_x(t)'!AN66-'2a)answer'!$C66)/$CP$5</f>
        <v>-2.3419014707383386E-2</v>
      </c>
      <c r="EH67" s="32">
        <f>('2a) logm_x(t)'!AP66-'2a) logm_x(t)'!AO66-'2a)answer'!$C66)/$CP$5</f>
        <v>-0.36466557578204695</v>
      </c>
      <c r="EI67" s="32">
        <f>('2a) logm_x(t)'!AQ66-'2a) logm_x(t)'!AP66-'2a)answer'!$C66)/$CP$5</f>
        <v>0.16055336589664615</v>
      </c>
      <c r="EJ67" s="32">
        <f>('2a) logm_x(t)'!AR66-'2a) logm_x(t)'!AQ66-'2a)answer'!$C66)/$CP$5</f>
        <v>1.3420345210675226</v>
      </c>
      <c r="EK67" s="32">
        <f>('2a) logm_x(t)'!AS66-'2a) logm_x(t)'!AR66-'2a)answer'!$C66)/$CP$5</f>
        <v>0.38723983626266145</v>
      </c>
      <c r="EL67" s="32">
        <f>('2a) logm_x(t)'!AT66-'2a) logm_x(t)'!AS66-'2a)answer'!$C66)/$CP$5</f>
        <v>-0.77425357737551748</v>
      </c>
      <c r="EM67" s="32">
        <f>('2a) logm_x(t)'!AU66-'2a) logm_x(t)'!AT66-'2a)answer'!$C66)/$CP$5</f>
        <v>0.60052208769107618</v>
      </c>
      <c r="EN67" s="32">
        <f>('2a) logm_x(t)'!AV66-'2a) logm_x(t)'!AU66-'2a)answer'!$C66)/$CP$5</f>
        <v>-9.8336639131017631E-2</v>
      </c>
      <c r="EO67" s="32">
        <f>('2a) logm_x(t)'!AW66-'2a) logm_x(t)'!AV66-'2a)answer'!$C66)/$CP$5</f>
        <v>0.32821612679619916</v>
      </c>
      <c r="EP67" s="32">
        <f>('2a) logm_x(t)'!AX66-'2a) logm_x(t)'!AW66-'2a)answer'!$C66)/$CP$5</f>
        <v>-0.48659514493525363</v>
      </c>
      <c r="EQ67" s="32">
        <f>('2a) logm_x(t)'!AY66-'2a) logm_x(t)'!AX66-'2a)answer'!$C66)/$CP$5</f>
        <v>0.37356229451786277</v>
      </c>
      <c r="ER67" s="32">
        <f>('2a) logm_x(t)'!AZ66-'2a) logm_x(t)'!AY66-'2a)answer'!$C66)/$CP$5</f>
        <v>-0.56710241571156172</v>
      </c>
      <c r="ES67" s="32">
        <f>('2a) logm_x(t)'!BA66-'2a) logm_x(t)'!AZ66-'2a)answer'!$C66)/$CP$5</f>
        <v>0.2976420015974679</v>
      </c>
      <c r="ET67" s="32">
        <f>('2a) logm_x(t)'!BB66-'2a) logm_x(t)'!BA66-'2a)answer'!$C66)/$CP$5</f>
        <v>0.30650887633708518</v>
      </c>
      <c r="EU67" s="32">
        <f>('2a) logm_x(t)'!BC66-'2a) logm_x(t)'!BB66-'2a)answer'!$C66)/$CP$5</f>
        <v>4.6866273979025631E-2</v>
      </c>
      <c r="EV67" s="32">
        <f>('2a) logm_x(t)'!BD66-'2a) logm_x(t)'!BC66-'2a)answer'!$C66)/$CP$5</f>
        <v>-0.97158816450900543</v>
      </c>
      <c r="EW67" s="32">
        <f>('2a) logm_x(t)'!BE66-'2a) logm_x(t)'!BD66-'2a)answer'!$C66)/$CP$5</f>
        <v>0.36257955813693127</v>
      </c>
      <c r="EX67" s="32">
        <f>('2a) logm_x(t)'!BF66-'2a) logm_x(t)'!BE66-'2a)answer'!$C66)/$CP$5</f>
        <v>0.23584413354224726</v>
      </c>
      <c r="EY67" s="32">
        <f>('2a) logm_x(t)'!BG66-'2a) logm_x(t)'!BF66-'2a)answer'!$C66)/$CP$5</f>
        <v>-0.14493610261435208</v>
      </c>
      <c r="EZ67" s="32">
        <f>('2a) logm_x(t)'!BH66-'2a) logm_x(t)'!BG66-'2a)answer'!$C66)/$CP$5</f>
        <v>-0.84403580670885503</v>
      </c>
      <c r="FA67" s="32">
        <f>('2a) logm_x(t)'!BI66-'2a) logm_x(t)'!BH66-'2a)answer'!$C66)/$CP$5</f>
        <v>0.1668939576922995</v>
      </c>
      <c r="FB67" s="32">
        <f>('2a) logm_x(t)'!BJ66-'2a) logm_x(t)'!BI66-'2a)answer'!$C66)/$CP$5</f>
        <v>-5.5050861541922208E-2</v>
      </c>
      <c r="FC67" s="32">
        <f>('2a) logm_x(t)'!BK66-'2a) logm_x(t)'!BJ66-'2a)answer'!$C66)/$CP$5</f>
        <v>-1.0540657011981147E-2</v>
      </c>
      <c r="FD67" s="32">
        <f>('2a) logm_x(t)'!BL66-'2a) logm_x(t)'!BK66-'2a)answer'!$C66)/$CP$5</f>
        <v>-0.32044701282189342</v>
      </c>
      <c r="FE67" s="32">
        <f>('2a) logm_x(t)'!BM66-'2a) logm_x(t)'!BL66-'2a)answer'!$C66)/$CP$5</f>
        <v>0.33709592626857998</v>
      </c>
      <c r="FF67" s="32">
        <f>('2a) logm_x(t)'!BN66-'2a) logm_x(t)'!BM66-'2a)answer'!$C66)/$CP$5</f>
        <v>-0.3667972591522311</v>
      </c>
      <c r="FG67" s="32">
        <f>('2a) logm_x(t)'!BO66-'2a) logm_x(t)'!BN66-'2a)answer'!$C66)/$CP$5</f>
        <v>-4.4940234553809355E-2</v>
      </c>
      <c r="FH67" s="32">
        <f>('2a) logm_x(t)'!BP66-'2a) logm_x(t)'!BO66-'2a)answer'!$C66)/$CP$5</f>
        <v>-0.17656076778902199</v>
      </c>
      <c r="FI67" s="32">
        <f>('2a) logm_x(t)'!BQ66-'2a) logm_x(t)'!BP66-'2a)answer'!$C66)/$CP$5</f>
        <v>8.9838262872997995E-2</v>
      </c>
      <c r="FJ67" s="32">
        <f>('2a) logm_x(t)'!BR66-'2a) logm_x(t)'!BQ66-'2a)answer'!$C66)/$CP$5</f>
        <v>3.0064571480449394E-2</v>
      </c>
      <c r="FK67" s="32">
        <f>('2a) logm_x(t)'!BS66-'2a) logm_x(t)'!BR66-'2a)answer'!$C66)/$CP$5</f>
        <v>-0.1470315184342513</v>
      </c>
      <c r="FL67" s="32">
        <f>('2a) logm_x(t)'!BT66-'2a) logm_x(t)'!BS66-'2a)answer'!$C66)/$CP$5</f>
        <v>-0.53485285276419048</v>
      </c>
      <c r="FM67" s="32">
        <f>('2a) logm_x(t)'!BU66-'2a) logm_x(t)'!BT66-'2a)answer'!$C66)/$CP$5</f>
        <v>0.19203743012021363</v>
      </c>
      <c r="FN67" s="32">
        <f>('2a) logm_x(t)'!BV66-'2a) logm_x(t)'!BU66-'2a)answer'!$C66)/$CP$5</f>
        <v>-0.62728539960298646</v>
      </c>
      <c r="FO67" s="32">
        <f>('2a) logm_x(t)'!BW66-'2a) logm_x(t)'!BV66-'2a)answer'!$C66)/$CP$5</f>
        <v>0.49776127956361227</v>
      </c>
      <c r="FP67" s="32">
        <f>('2a) logm_x(t)'!BX66-'2a) logm_x(t)'!BW66-'2a)answer'!$C66)/$CP$5</f>
        <v>-0.52913523761173431</v>
      </c>
      <c r="FQ67" s="32">
        <f>('2a) logm_x(t)'!BY66-'2a) logm_x(t)'!BX66-'2a)answer'!$C66)/$CP$5</f>
        <v>-1.1359035788145243E-2</v>
      </c>
      <c r="FR67" s="32">
        <f>('2a) logm_x(t)'!BZ66-'2a) logm_x(t)'!BY66-'2a)answer'!$C66)/$CP$5</f>
        <v>-0.52160416691856015</v>
      </c>
      <c r="FS67" s="32">
        <f>('2a) logm_x(t)'!CA66-'2a) logm_x(t)'!BZ66-'2a)answer'!$C66)/$CP$5</f>
        <v>0.20238972360810614</v>
      </c>
      <c r="FT67" s="32">
        <f>('2a) logm_x(t)'!CB66-'2a) logm_x(t)'!CA66-'2a)answer'!$C66)/$CP$5</f>
        <v>-0.71679673851907022</v>
      </c>
      <c r="FU67" s="32">
        <f>('2a) logm_x(t)'!CC66-'2a) logm_x(t)'!CB66-'2a)answer'!$C66)/$CP$5</f>
        <v>-0.10192507578392744</v>
      </c>
      <c r="FV67" s="32">
        <f>('2a) logm_x(t)'!CD66-'2a) logm_x(t)'!CC66-'2a)answer'!$C66)/$CP$5</f>
        <v>0.17344214179685266</v>
      </c>
      <c r="FW67" s="32">
        <f>('2a) logm_x(t)'!CE66-'2a) logm_x(t)'!CD66-'2a)answer'!$C66)/$CP$5</f>
        <v>-0.84113123091962527</v>
      </c>
      <c r="FX67" s="32">
        <f>('2a) logm_x(t)'!CF66-'2a) logm_x(t)'!CE66-'2a)answer'!$C66)/$CP$5</f>
        <v>0.73231668274086925</v>
      </c>
      <c r="FY67" s="32">
        <f>('2a) logm_x(t)'!CG66-'2a) logm_x(t)'!CF66-'2a)answer'!$C66)/$CP$5</f>
        <v>-0.5530812993473978</v>
      </c>
      <c r="FZ67" s="32">
        <f>('2a) logm_x(t)'!CH66-'2a) logm_x(t)'!CG66-'2a)answer'!$C66)/$CP$5</f>
        <v>-0.13150429710857806</v>
      </c>
      <c r="GA67" s="32">
        <f>('2a) logm_x(t)'!CI66-'2a) logm_x(t)'!CH66-'2a)answer'!$C66)/$CP$5</f>
        <v>-0.12435166882339434</v>
      </c>
      <c r="GB67" s="32">
        <f>('2a) logm_x(t)'!CJ66-'2a) logm_x(t)'!CI66-'2a)answer'!$C66)/$CP$5</f>
        <v>0.38671561901327323</v>
      </c>
      <c r="GC67" s="32">
        <f>('2a) logm_x(t)'!CK66-'2a) logm_x(t)'!CJ66-'2a)answer'!$C66)/$CP$5</f>
        <v>-0.79560276520208129</v>
      </c>
      <c r="GD67" s="32">
        <f>('2a) logm_x(t)'!CL66-'2a) logm_x(t)'!CK66-'2a)answer'!$C66)/$CP$5</f>
        <v>0.12547933330422337</v>
      </c>
      <c r="GE67" s="32">
        <f>('2a) logm_x(t)'!CM66-'2a) logm_x(t)'!CL66-'2a)answer'!$C66)/$CP$5</f>
        <v>-0.17129640151337783</v>
      </c>
      <c r="GF67" s="32">
        <f>('2a) logm_x(t)'!CN66-'2a) logm_x(t)'!CM66-'2a)answer'!$C66)/$CP$5</f>
        <v>0.30985867487469032</v>
      </c>
    </row>
    <row r="68" spans="1:188" x14ac:dyDescent="0.25">
      <c r="A68" s="31">
        <f>'2a) logm_x(t)'!A67</f>
        <v>64</v>
      </c>
      <c r="B68" s="32"/>
      <c r="C68" s="32">
        <f>IFERROR(('2a) logm_x(t)'!C67-'2a) logm_x(t)'!B67-'2a)answer'!$C67)^2,"")</f>
        <v>2.8776457919565568E-2</v>
      </c>
      <c r="D68" s="32">
        <f>IFERROR(('2a) logm_x(t)'!D67-'2a) logm_x(t)'!C67-'2a)answer'!$C67)^2,"")</f>
        <v>4.9550493155263008E-3</v>
      </c>
      <c r="E68" s="32">
        <f>IFERROR(('2a) logm_x(t)'!E67-'2a) logm_x(t)'!D67-'2a)answer'!$C67)^2,"")</f>
        <v>7.8537302283483181E-4</v>
      </c>
      <c r="F68" s="32">
        <f>IFERROR(('2a) logm_x(t)'!F67-'2a) logm_x(t)'!E67-'2a)answer'!$C67)^2,"")</f>
        <v>5.8457541459948038E-5</v>
      </c>
      <c r="G68" s="32">
        <f>IFERROR(('2a) logm_x(t)'!G67-'2a) logm_x(t)'!F67-'2a)answer'!$C67)^2,"")</f>
        <v>2.2596125243472034E-4</v>
      </c>
      <c r="H68" s="32">
        <f>IFERROR(('2a) logm_x(t)'!H67-'2a) logm_x(t)'!G67-'2a)answer'!$C67)^2,"")</f>
        <v>1.3579129285027389E-3</v>
      </c>
      <c r="I68" s="32">
        <f>IFERROR(('2a) logm_x(t)'!I67-'2a) logm_x(t)'!H67-'2a)answer'!$C67)^2,"")</f>
        <v>2.2397036771032897E-3</v>
      </c>
      <c r="J68" s="32">
        <f>IFERROR(('2a) logm_x(t)'!J67-'2a) logm_x(t)'!I67-'2a)answer'!$C67)^2,"")</f>
        <v>4.4149572674601996E-3</v>
      </c>
      <c r="K68" s="32">
        <f>IFERROR(('2a) logm_x(t)'!K67-'2a) logm_x(t)'!J67-'2a)answer'!$C67)^2,"")</f>
        <v>3.424688938053537E-2</v>
      </c>
      <c r="L68" s="32">
        <f>IFERROR(('2a) logm_x(t)'!L67-'2a) logm_x(t)'!K67-'2a)answer'!$C67)^2,"")</f>
        <v>1.24969538944156E-2</v>
      </c>
      <c r="M68" s="32">
        <f>IFERROR(('2a) logm_x(t)'!M67-'2a) logm_x(t)'!L67-'2a)answer'!$C67)^2,"")</f>
        <v>9.5099065462524602E-4</v>
      </c>
      <c r="N68" s="32">
        <f>IFERROR(('2a) logm_x(t)'!N67-'2a) logm_x(t)'!M67-'2a)answer'!$C67)^2,"")</f>
        <v>1.544186100922436E-5</v>
      </c>
      <c r="O68" s="32">
        <f>IFERROR(('2a) logm_x(t)'!O67-'2a) logm_x(t)'!N67-'2a)answer'!$C67)^2,"")</f>
        <v>1.3030872932642721E-2</v>
      </c>
      <c r="P68" s="32">
        <f>IFERROR(('2a) logm_x(t)'!P67-'2a) logm_x(t)'!O67-'2a)answer'!$C67)^2,"")</f>
        <v>4.0765064609457906E-4</v>
      </c>
      <c r="Q68" s="32">
        <f>IFERROR(('2a) logm_x(t)'!Q67-'2a) logm_x(t)'!P67-'2a)answer'!$C67)^2,"")</f>
        <v>6.8502727711079964E-4</v>
      </c>
      <c r="R68" s="32">
        <f>IFERROR(('2a) logm_x(t)'!R67-'2a) logm_x(t)'!Q67-'2a)answer'!$C67)^2,"")</f>
        <v>2.6507330109709079E-3</v>
      </c>
      <c r="S68" s="32">
        <f>IFERROR(('2a) logm_x(t)'!S67-'2a) logm_x(t)'!R67-'2a)answer'!$C67)^2,"")</f>
        <v>1.0969494386407917E-3</v>
      </c>
      <c r="T68" s="32">
        <f>IFERROR(('2a) logm_x(t)'!T67-'2a) logm_x(t)'!S67-'2a)answer'!$C67)^2,"")</f>
        <v>3.8675213712759935E-3</v>
      </c>
      <c r="U68" s="32">
        <f>IFERROR(('2a) logm_x(t)'!U67-'2a) logm_x(t)'!T67-'2a)answer'!$C67)^2,"")</f>
        <v>5.1155319629635591E-3</v>
      </c>
      <c r="V68" s="32">
        <f>IFERROR(('2a) logm_x(t)'!V67-'2a) logm_x(t)'!U67-'2a)answer'!$C67)^2,"")</f>
        <v>2.0955283583137261E-3</v>
      </c>
      <c r="W68" s="32">
        <f>IFERROR(('2a) logm_x(t)'!W67-'2a) logm_x(t)'!V67-'2a)answer'!$C67)^2,"")</f>
        <v>9.2046786662712838E-3</v>
      </c>
      <c r="X68" s="32">
        <f>IFERROR(('2a) logm_x(t)'!X67-'2a) logm_x(t)'!W67-'2a)answer'!$C67)^2,"")</f>
        <v>1.9861993433303247E-4</v>
      </c>
      <c r="Y68" s="32">
        <f>IFERROR(('2a) logm_x(t)'!Y67-'2a) logm_x(t)'!X67-'2a)answer'!$C67)^2,"")</f>
        <v>6.6035152057352807E-5</v>
      </c>
      <c r="Z68" s="32">
        <f>IFERROR(('2a) logm_x(t)'!Z67-'2a) logm_x(t)'!Y67-'2a)answer'!$C67)^2,"")</f>
        <v>8.2457693782893582E-3</v>
      </c>
      <c r="AA68" s="32">
        <f>IFERROR(('2a) logm_x(t)'!AA67-'2a) logm_x(t)'!Z67-'2a)answer'!$C67)^2,"")</f>
        <v>1.5275067876013302E-3</v>
      </c>
      <c r="AB68" s="32">
        <f>IFERROR(('2a) logm_x(t)'!AB67-'2a) logm_x(t)'!AA67-'2a)answer'!$C67)^2,"")</f>
        <v>1.5035201720670977E-4</v>
      </c>
      <c r="AC68" s="32">
        <f>IFERROR(('2a) logm_x(t)'!AC67-'2a) logm_x(t)'!AB67-'2a)answer'!$C67)^2,"")</f>
        <v>2.5683813444752038E-3</v>
      </c>
      <c r="AD68" s="32">
        <f>IFERROR(('2a) logm_x(t)'!AD67-'2a) logm_x(t)'!AC67-'2a)answer'!$C67)^2,"")</f>
        <v>1.378644367478395E-3</v>
      </c>
      <c r="AE68" s="32">
        <f>IFERROR(('2a) logm_x(t)'!AE67-'2a) logm_x(t)'!AD67-'2a)answer'!$C67)^2,"")</f>
        <v>1.5369529464776795E-3</v>
      </c>
      <c r="AF68" s="32">
        <f>IFERROR(('2a) logm_x(t)'!AF67-'2a) logm_x(t)'!AE67-'2a)answer'!$C67)^2,"")</f>
        <v>6.0948103355615933E-3</v>
      </c>
      <c r="AG68" s="32">
        <f>IFERROR(('2a) logm_x(t)'!AG67-'2a) logm_x(t)'!AF67-'2a)answer'!$C67)^2,"")</f>
        <v>7.9614371803427063E-4</v>
      </c>
      <c r="AH68" s="32">
        <f>IFERROR(('2a) logm_x(t)'!AH67-'2a) logm_x(t)'!AG67-'2a)answer'!$C67)^2,"")</f>
        <v>9.3627599761793637E-4</v>
      </c>
      <c r="AI68" s="32">
        <f>IFERROR(('2a) logm_x(t)'!AI67-'2a) logm_x(t)'!AH67-'2a)answer'!$C67)^2,"")</f>
        <v>1.7817802341360967E-3</v>
      </c>
      <c r="AJ68" s="32">
        <f>IFERROR(('2a) logm_x(t)'!AJ67-'2a) logm_x(t)'!AI67-'2a)answer'!$C67)^2,"")</f>
        <v>1.7980481381941603E-5</v>
      </c>
      <c r="AK68" s="32">
        <f>IFERROR(('2a) logm_x(t)'!AK67-'2a) logm_x(t)'!AJ67-'2a)answer'!$C67)^2,"")</f>
        <v>1.3989100704953497E-3</v>
      </c>
      <c r="AL68" s="32">
        <f>IFERROR(('2a) logm_x(t)'!AL67-'2a) logm_x(t)'!AK67-'2a)answer'!$C67)^2,"")</f>
        <v>1.3697634065237174E-3</v>
      </c>
      <c r="AM68" s="32">
        <f>IFERROR(('2a) logm_x(t)'!AM67-'2a) logm_x(t)'!AL67-'2a)answer'!$C67)^2,"")</f>
        <v>5.7102871761846138E-5</v>
      </c>
      <c r="AN68" s="32">
        <f>IFERROR(('2a) logm_x(t)'!AN67-'2a) logm_x(t)'!AM67-'2a)answer'!$C67)^2,"")</f>
        <v>1.0059405456996806E-4</v>
      </c>
      <c r="AO68" s="32">
        <f>IFERROR(('2a) logm_x(t)'!AO67-'2a) logm_x(t)'!AN67-'2a)answer'!$C67)^2,"")</f>
        <v>7.5346460573209797E-4</v>
      </c>
      <c r="AP68" s="32">
        <f>IFERROR(('2a) logm_x(t)'!AP67-'2a) logm_x(t)'!AO67-'2a)answer'!$C67)^2,"")</f>
        <v>1.2199017949436841E-2</v>
      </c>
      <c r="AQ68" s="32">
        <f>IFERROR(('2a) logm_x(t)'!AQ67-'2a) logm_x(t)'!AP67-'2a)answer'!$C67)^2,"")</f>
        <v>8.7286481591143539E-3</v>
      </c>
      <c r="AR68" s="32">
        <f>IFERROR(('2a) logm_x(t)'!AR67-'2a) logm_x(t)'!AQ67-'2a)answer'!$C67)^2,"")</f>
        <v>7.4762958884155834E-5</v>
      </c>
      <c r="AS68" s="32">
        <f>IFERROR(('2a) logm_x(t)'!AS67-'2a) logm_x(t)'!AR67-'2a)answer'!$C67)^2,"")</f>
        <v>3.3534806279231839E-2</v>
      </c>
      <c r="AT68" s="32">
        <f>IFERROR(('2a) logm_x(t)'!AT67-'2a) logm_x(t)'!AS67-'2a)answer'!$C67)^2,"")</f>
        <v>5.0733484019428905E-3</v>
      </c>
      <c r="AU68" s="32">
        <f>IFERROR(('2a) logm_x(t)'!AU67-'2a) logm_x(t)'!AT67-'2a)answer'!$C67)^2,"")</f>
        <v>3.3018133051846847E-4</v>
      </c>
      <c r="AV68" s="32">
        <f>IFERROR(('2a) logm_x(t)'!AV67-'2a) logm_x(t)'!AU67-'2a)answer'!$C67)^2,"")</f>
        <v>1.5097815101594418E-3</v>
      </c>
      <c r="AW68" s="32">
        <f>IFERROR(('2a) logm_x(t)'!AW67-'2a) logm_x(t)'!AV67-'2a)answer'!$C67)^2,"")</f>
        <v>1.8345235895792317E-2</v>
      </c>
      <c r="AX68" s="32">
        <f>IFERROR(('2a) logm_x(t)'!AX67-'2a) logm_x(t)'!AW67-'2a)answer'!$C67)^2,"")</f>
        <v>4.1136333120223257E-3</v>
      </c>
      <c r="AY68" s="32">
        <f>IFERROR(('2a) logm_x(t)'!AY67-'2a) logm_x(t)'!AX67-'2a)answer'!$C67)^2,"")</f>
        <v>1.3972335970301771E-4</v>
      </c>
      <c r="AZ68" s="32">
        <f>IFERROR(('2a) logm_x(t)'!AZ67-'2a) logm_x(t)'!AY67-'2a)answer'!$C67)^2,"")</f>
        <v>2.5999680454370992E-3</v>
      </c>
      <c r="BA68" s="32">
        <f>IFERROR(('2a) logm_x(t)'!BA67-'2a) logm_x(t)'!AZ67-'2a)answer'!$C67)^2,"")</f>
        <v>1.6130974987308977E-3</v>
      </c>
      <c r="BB68" s="32">
        <f>IFERROR(('2a) logm_x(t)'!BB67-'2a) logm_x(t)'!BA67-'2a)answer'!$C67)^2,"")</f>
        <v>4.8180763732850538E-5</v>
      </c>
      <c r="BC68" s="32">
        <f>IFERROR(('2a) logm_x(t)'!BC67-'2a) logm_x(t)'!BB67-'2a)answer'!$C67)^2,"")</f>
        <v>1.9760462501956924E-4</v>
      </c>
      <c r="BD68" s="32">
        <f>IFERROR(('2a) logm_x(t)'!BD67-'2a) logm_x(t)'!BC67-'2a)answer'!$C67)^2,"")</f>
        <v>6.2418047348285184E-3</v>
      </c>
      <c r="BE68" s="32">
        <f>IFERROR(('2a) logm_x(t)'!BE67-'2a) logm_x(t)'!BD67-'2a)answer'!$C67)^2,"")</f>
        <v>2.1357464317674226E-4</v>
      </c>
      <c r="BF68" s="32">
        <f>IFERROR(('2a) logm_x(t)'!BF67-'2a) logm_x(t)'!BE67-'2a)answer'!$C67)^2,"")</f>
        <v>1.1782739691101092E-2</v>
      </c>
      <c r="BG68" s="32">
        <f>IFERROR(('2a) logm_x(t)'!BG67-'2a) logm_x(t)'!BF67-'2a)answer'!$C67)^2,"")</f>
        <v>8.3658074722934856E-4</v>
      </c>
      <c r="BH68" s="32">
        <f>IFERROR(('2a) logm_x(t)'!BH67-'2a) logm_x(t)'!BG67-'2a)answer'!$C67)^2,"")</f>
        <v>4.2616731796237575E-4</v>
      </c>
      <c r="BI68" s="32">
        <f>IFERROR(('2a) logm_x(t)'!BI67-'2a) logm_x(t)'!BH67-'2a)answer'!$C67)^2,"")</f>
        <v>6.2115998465258522E-5</v>
      </c>
      <c r="BJ68" s="32">
        <f>IFERROR(('2a) logm_x(t)'!BJ67-'2a) logm_x(t)'!BI67-'2a)answer'!$C67)^2,"")</f>
        <v>1.6851925433659966E-3</v>
      </c>
      <c r="BK68" s="32">
        <f>IFERROR(('2a) logm_x(t)'!BK67-'2a) logm_x(t)'!BJ67-'2a)answer'!$C67)^2,"")</f>
        <v>3.7705694486028133E-5</v>
      </c>
      <c r="BL68" s="32">
        <f>IFERROR(('2a) logm_x(t)'!BL67-'2a) logm_x(t)'!BK67-'2a)answer'!$C67)^2,"")</f>
        <v>9.2591586581788101E-5</v>
      </c>
      <c r="BM68" s="32">
        <f>IFERROR(('2a) logm_x(t)'!BM67-'2a) logm_x(t)'!BL67-'2a)answer'!$C67)^2,"")</f>
        <v>1.1232543139715347E-4</v>
      </c>
      <c r="BN68" s="32">
        <f>IFERROR(('2a) logm_x(t)'!BN67-'2a) logm_x(t)'!BM67-'2a)answer'!$C67)^2,"")</f>
        <v>5.5885240581097335E-4</v>
      </c>
      <c r="BO68" s="32">
        <f>IFERROR(('2a) logm_x(t)'!BO67-'2a) logm_x(t)'!BN67-'2a)answer'!$C67)^2,"")</f>
        <v>6.8668047781419691E-3</v>
      </c>
      <c r="BP68" s="32">
        <f>IFERROR(('2a) logm_x(t)'!BP67-'2a) logm_x(t)'!BO67-'2a)answer'!$C67)^2,"")</f>
        <v>1.3988592668584473E-4</v>
      </c>
      <c r="BQ68" s="32">
        <f>IFERROR(('2a) logm_x(t)'!BQ67-'2a) logm_x(t)'!BP67-'2a)answer'!$C67)^2,"")</f>
        <v>8.7280684479078861E-8</v>
      </c>
      <c r="BR68" s="32">
        <f>IFERROR(('2a) logm_x(t)'!BR67-'2a) logm_x(t)'!BQ67-'2a)answer'!$C67)^2,"")</f>
        <v>2.0539567696055629E-3</v>
      </c>
      <c r="BS68" s="32">
        <f>IFERROR(('2a) logm_x(t)'!BS67-'2a) logm_x(t)'!BR67-'2a)answer'!$C67)^2,"")</f>
        <v>3.5135878740293193E-3</v>
      </c>
      <c r="BT68" s="32">
        <f>IFERROR(('2a) logm_x(t)'!BT67-'2a) logm_x(t)'!BS67-'2a)answer'!$C67)^2,"")</f>
        <v>1.0327278440745147E-3</v>
      </c>
      <c r="BU68" s="32">
        <f>IFERROR(('2a) logm_x(t)'!BU67-'2a) logm_x(t)'!BT67-'2a)answer'!$C67)^2,"")</f>
        <v>3.8127594091321896E-4</v>
      </c>
      <c r="BV68" s="32">
        <f>IFERROR(('2a) logm_x(t)'!BV67-'2a) logm_x(t)'!BU67-'2a)answer'!$C67)^2,"")</f>
        <v>3.4535098554690029E-3</v>
      </c>
      <c r="BW68" s="32">
        <f>IFERROR(('2a) logm_x(t)'!BW67-'2a) logm_x(t)'!BV67-'2a)answer'!$C67)^2,"")</f>
        <v>3.8077689465297492E-6</v>
      </c>
      <c r="BX68" s="32">
        <f>IFERROR(('2a) logm_x(t)'!BX67-'2a) logm_x(t)'!BW67-'2a)answer'!$C67)^2,"")</f>
        <v>2.8747378265506817E-3</v>
      </c>
      <c r="BY68" s="32">
        <f>IFERROR(('2a) logm_x(t)'!BY67-'2a) logm_x(t)'!BX67-'2a)answer'!$C67)^2,"")</f>
        <v>1.2821272654248175E-4</v>
      </c>
      <c r="BZ68" s="32">
        <f>IFERROR(('2a) logm_x(t)'!BZ67-'2a) logm_x(t)'!BY67-'2a)answer'!$C67)^2,"")</f>
        <v>7.175324064769683E-4</v>
      </c>
      <c r="CA68" s="32">
        <f>IFERROR(('2a) logm_x(t)'!CA67-'2a) logm_x(t)'!BZ67-'2a)answer'!$C67)^2,"")</f>
        <v>2.6760179742769514E-3</v>
      </c>
      <c r="CB68" s="32">
        <f>IFERROR(('2a) logm_x(t)'!CB67-'2a) logm_x(t)'!CA67-'2a)answer'!$C67)^2,"")</f>
        <v>6.6369801241220458E-3</v>
      </c>
      <c r="CC68" s="32">
        <f>IFERROR(('2a) logm_x(t)'!CC67-'2a) logm_x(t)'!CB67-'2a)answer'!$C67)^2,"")</f>
        <v>6.2136847460299619E-4</v>
      </c>
      <c r="CD68" s="32">
        <f>IFERROR(('2a) logm_x(t)'!CD67-'2a) logm_x(t)'!CC67-'2a)answer'!$C67)^2,"")</f>
        <v>3.3484375319237938E-4</v>
      </c>
      <c r="CE68" s="32">
        <f>IFERROR(('2a) logm_x(t)'!CE67-'2a) logm_x(t)'!CD67-'2a)answer'!$C67)^2,"")</f>
        <v>8.4492722731774142E-8</v>
      </c>
      <c r="CF68" s="32">
        <f>IFERROR(('2a) logm_x(t)'!CF67-'2a) logm_x(t)'!CE67-'2a)answer'!$C67)^2,"")</f>
        <v>1.1288408626002493E-2</v>
      </c>
      <c r="CG68" s="32">
        <f>IFERROR(('2a) logm_x(t)'!CG67-'2a) logm_x(t)'!CF67-'2a)answer'!$C67)^2,"")</f>
        <v>9.0635050701602052E-3</v>
      </c>
      <c r="CH68" s="32">
        <f>IFERROR(('2a) logm_x(t)'!CH67-'2a) logm_x(t)'!CG67-'2a)answer'!$C67)^2,"")</f>
        <v>5.8512142780658824E-3</v>
      </c>
      <c r="CI68" s="32">
        <f>IFERROR(('2a) logm_x(t)'!CI67-'2a) logm_x(t)'!CH67-'2a)answer'!$C67)^2,"")</f>
        <v>3.0166162815515114E-5</v>
      </c>
      <c r="CJ68" s="32">
        <f>IFERROR(('2a) logm_x(t)'!CJ67-'2a) logm_x(t)'!CI67-'2a)answer'!$C67)^2,"")</f>
        <v>9.0743141138614828E-5</v>
      </c>
      <c r="CK68" s="32">
        <f>IFERROR(('2a) logm_x(t)'!CK67-'2a) logm_x(t)'!CJ67-'2a)answer'!$C67)^2,"")</f>
        <v>4.2296385560248433E-3</v>
      </c>
      <c r="CL68" s="32">
        <f>IFERROR(('2a) logm_x(t)'!CL67-'2a) logm_x(t)'!CK67-'2a)answer'!$C67)^2,"")</f>
        <v>1.497984362876256E-5</v>
      </c>
      <c r="CM68" s="32">
        <f>IFERROR(('2a) logm_x(t)'!CM67-'2a) logm_x(t)'!CL67-'2a)answer'!$C67)^2,"")</f>
        <v>4.6136937528503501E-3</v>
      </c>
      <c r="CN68" s="32">
        <f>IFERROR(('2a) logm_x(t)'!CN67-'2a) logm_x(t)'!CM67-'2a)answer'!$C67)^2,"")</f>
        <v>8.3697501031621321E-3</v>
      </c>
      <c r="CT68" s="31">
        <f t="shared" ref="CT68:CT99" si="5">A68</f>
        <v>64</v>
      </c>
      <c r="CU68" s="32">
        <f>('2a) logm_x(t)'!C67-'2a) logm_x(t)'!B67-'2a)answer'!$C67)/$CP$5</f>
        <v>1.2153765182364134</v>
      </c>
      <c r="CV68" s="32">
        <f>('2a) logm_x(t)'!D67-'2a) logm_x(t)'!C67-'2a)answer'!$C67)/$CP$5</f>
        <v>-0.50433158060158179</v>
      </c>
      <c r="CW68" s="32">
        <f>('2a) logm_x(t)'!E67-'2a) logm_x(t)'!D67-'2a)answer'!$C67)/$CP$5</f>
        <v>0.20078449058133463</v>
      </c>
      <c r="CX68" s="32">
        <f>('2a) logm_x(t)'!F67-'2a) logm_x(t)'!E67-'2a)answer'!$C67)/$CP$5</f>
        <v>-5.4778791462295348E-2</v>
      </c>
      <c r="CY68" s="32">
        <f>('2a) logm_x(t)'!G67-'2a) logm_x(t)'!F67-'2a)answer'!$C67)/$CP$5</f>
        <v>0.10769837734970779</v>
      </c>
      <c r="CZ68" s="32">
        <f>('2a) logm_x(t)'!H67-'2a) logm_x(t)'!G67-'2a)answer'!$C67)/$CP$5</f>
        <v>0.26401471609579286</v>
      </c>
      <c r="DA68" s="32">
        <f>('2a) logm_x(t)'!I67-'2a) logm_x(t)'!H67-'2a)answer'!$C67)/$CP$5</f>
        <v>-0.33906850771516578</v>
      </c>
      <c r="DB68" s="32">
        <f>('2a) logm_x(t)'!J67-'2a) logm_x(t)'!I67-'2a)answer'!$C67)/$CP$5</f>
        <v>0.47605313068888172</v>
      </c>
      <c r="DC68" s="32">
        <f>('2a) logm_x(t)'!K67-'2a) logm_x(t)'!J67-'2a)answer'!$C67)/$CP$5</f>
        <v>-1.3258754793404437</v>
      </c>
      <c r="DD68" s="32">
        <f>('2a) logm_x(t)'!L67-'2a) logm_x(t)'!K67-'2a)answer'!$C67)/$CP$5</f>
        <v>0.80092943947635198</v>
      </c>
      <c r="DE68" s="32">
        <f>('2a) logm_x(t)'!M67-'2a) logm_x(t)'!L67-'2a)answer'!$C67)/$CP$5</f>
        <v>0.22094302611031322</v>
      </c>
      <c r="DF68" s="32">
        <f>('2a) logm_x(t)'!N67-'2a) logm_x(t)'!M67-'2a)answer'!$C67)/$CP$5</f>
        <v>-2.8154122306224987E-2</v>
      </c>
      <c r="DG68" s="32">
        <f>('2a) logm_x(t)'!O67-'2a) logm_x(t)'!N67-'2a)answer'!$C67)/$CP$5</f>
        <v>0.81785992494629256</v>
      </c>
      <c r="DH68" s="32">
        <f>('2a) logm_x(t)'!P67-'2a) logm_x(t)'!O67-'2a)answer'!$C67)/$CP$5</f>
        <v>0.1446559297108834</v>
      </c>
      <c r="DI68" s="32">
        <f>('2a) logm_x(t)'!Q67-'2a) logm_x(t)'!P67-'2a)answer'!$C67)/$CP$5</f>
        <v>0.187519357317423</v>
      </c>
      <c r="DJ68" s="32">
        <f>('2a) logm_x(t)'!R67-'2a) logm_x(t)'!Q67-'2a)answer'!$C67)/$CP$5</f>
        <v>-0.36887155514142167</v>
      </c>
      <c r="DK68" s="32">
        <f>('2a) logm_x(t)'!S67-'2a) logm_x(t)'!R67-'2a)answer'!$C67)/$CP$5</f>
        <v>0.23729330134131438</v>
      </c>
      <c r="DL68" s="32">
        <f>('2a) logm_x(t)'!T67-'2a) logm_x(t)'!S67-'2a)answer'!$C67)/$CP$5</f>
        <v>0.44556239990133084</v>
      </c>
      <c r="DM68" s="32">
        <f>('2a) logm_x(t)'!U67-'2a) logm_x(t)'!T67-'2a)answer'!$C67)/$CP$5</f>
        <v>-0.51243357192319583</v>
      </c>
      <c r="DN68" s="32">
        <f>('2a) logm_x(t)'!V67-'2a) logm_x(t)'!U67-'2a)answer'!$C67)/$CP$5</f>
        <v>0.32797364357105607</v>
      </c>
      <c r="DO68" s="32">
        <f>('2a) logm_x(t)'!W67-'2a) logm_x(t)'!V67-'2a)answer'!$C67)/$CP$5</f>
        <v>0.68737936310656378</v>
      </c>
      <c r="DP68" s="32">
        <f>('2a) logm_x(t)'!X67-'2a) logm_x(t)'!W67-'2a)answer'!$C67)/$CP$5</f>
        <v>0.10097261187391206</v>
      </c>
      <c r="DQ68" s="32">
        <f>('2a) logm_x(t)'!Y67-'2a) logm_x(t)'!X67-'2a)answer'!$C67)/$CP$5</f>
        <v>-5.8221013930013873E-2</v>
      </c>
      <c r="DR68" s="32">
        <f>('2a) logm_x(t)'!Z67-'2a) logm_x(t)'!Y67-'2a)answer'!$C67)/$CP$5</f>
        <v>-0.65059057197556125</v>
      </c>
      <c r="DS68" s="32">
        <f>('2a) logm_x(t)'!AA67-'2a) logm_x(t)'!Z67-'2a)answer'!$C67)/$CP$5</f>
        <v>0.28001658047328892</v>
      </c>
      <c r="DT68" s="32">
        <f>('2a) logm_x(t)'!AB67-'2a) logm_x(t)'!AA67-'2a)answer'!$C67)/$CP$5</f>
        <v>8.7851018932556937E-2</v>
      </c>
      <c r="DU68" s="32">
        <f>('2a) logm_x(t)'!AC67-'2a) logm_x(t)'!AB67-'2a)answer'!$C67)/$CP$5</f>
        <v>0.3630963863956978</v>
      </c>
      <c r="DV68" s="32">
        <f>('2a) logm_x(t)'!AD67-'2a) logm_x(t)'!AC67-'2a)answer'!$C67)/$CP$5</f>
        <v>0.26602245607107949</v>
      </c>
      <c r="DW68" s="32">
        <f>('2a) logm_x(t)'!AE67-'2a) logm_x(t)'!AD67-'2a)answer'!$C67)/$CP$5</f>
        <v>-0.28088106251820311</v>
      </c>
      <c r="DX68" s="32">
        <f>('2a) logm_x(t)'!AF67-'2a) logm_x(t)'!AE67-'2a)answer'!$C67)/$CP$5</f>
        <v>0.55933535443831728</v>
      </c>
      <c r="DY68" s="32">
        <f>('2a) logm_x(t)'!AG67-'2a) logm_x(t)'!AF67-'2a)answer'!$C67)/$CP$5</f>
        <v>0.20215659300887773</v>
      </c>
      <c r="DZ68" s="32">
        <f>('2a) logm_x(t)'!AH67-'2a) logm_x(t)'!AG67-'2a)answer'!$C67)/$CP$5</f>
        <v>-0.21922703913937727</v>
      </c>
      <c r="EA68" s="32">
        <f>('2a) logm_x(t)'!AI67-'2a) logm_x(t)'!AH67-'2a)answer'!$C67)/$CP$5</f>
        <v>-0.30242608109265801</v>
      </c>
      <c r="EB68" s="32">
        <f>('2a) logm_x(t)'!AJ67-'2a) logm_x(t)'!AI67-'2a)answer'!$C67)/$CP$5</f>
        <v>-3.0380354045809986E-2</v>
      </c>
      <c r="EC68" s="32">
        <f>('2a) logm_x(t)'!AK67-'2a) logm_x(t)'!AJ67-'2a)answer'!$C67)/$CP$5</f>
        <v>0.26797055249807727</v>
      </c>
      <c r="ED68" s="32">
        <f>('2a) logm_x(t)'!AL67-'2a) logm_x(t)'!AK67-'2a)answer'!$C67)/$CP$5</f>
        <v>0.26516423905940745</v>
      </c>
      <c r="EE68" s="32">
        <f>('2a) logm_x(t)'!AM67-'2a) logm_x(t)'!AL67-'2a)answer'!$C67)/$CP$5</f>
        <v>5.4140361134608926E-2</v>
      </c>
      <c r="EF68" s="32">
        <f>('2a) logm_x(t)'!AN67-'2a) logm_x(t)'!AM67-'2a)answer'!$C67)/$CP$5</f>
        <v>7.1858530226273032E-2</v>
      </c>
      <c r="EG68" s="32">
        <f>('2a) logm_x(t)'!AO67-'2a) logm_x(t)'!AN67-'2a)answer'!$C67)/$CP$5</f>
        <v>0.19666342636395412</v>
      </c>
      <c r="EH68" s="32">
        <f>('2a) logm_x(t)'!AP67-'2a) logm_x(t)'!AO67-'2a)answer'!$C67)/$CP$5</f>
        <v>-0.79132449366603785</v>
      </c>
      <c r="EI68" s="32">
        <f>('2a) logm_x(t)'!AQ67-'2a) logm_x(t)'!AP67-'2a)answer'!$C67)/$CP$5</f>
        <v>0.66936911104595742</v>
      </c>
      <c r="EJ68" s="32">
        <f>('2a) logm_x(t)'!AR67-'2a) logm_x(t)'!AQ67-'2a)answer'!$C67)/$CP$5</f>
        <v>6.1949158856055994E-2</v>
      </c>
      <c r="EK68" s="32">
        <f>('2a) logm_x(t)'!AS67-'2a) logm_x(t)'!AR67-'2a)answer'!$C67)/$CP$5</f>
        <v>1.3120188489713813</v>
      </c>
      <c r="EL68" s="32">
        <f>('2a) logm_x(t)'!AT67-'2a) logm_x(t)'!AS67-'2a)answer'!$C67)/$CP$5</f>
        <v>-0.51031639031070952</v>
      </c>
      <c r="EM68" s="32">
        <f>('2a) logm_x(t)'!AU67-'2a) logm_x(t)'!AT67-'2a)answer'!$C67)/$CP$5</f>
        <v>-0.13018724301482384</v>
      </c>
      <c r="EN68" s="32">
        <f>('2a) logm_x(t)'!AV67-'2a) logm_x(t)'!AU67-'2a)answer'!$C67)/$CP$5</f>
        <v>-0.27838717542455388</v>
      </c>
      <c r="EO68" s="32">
        <f>('2a) logm_x(t)'!AW67-'2a) logm_x(t)'!AV67-'2a)answer'!$C67)/$CP$5</f>
        <v>0.97040678334003772</v>
      </c>
      <c r="EP68" s="32">
        <f>('2a) logm_x(t)'!AX67-'2a) logm_x(t)'!AW67-'2a)answer'!$C67)/$CP$5</f>
        <v>-0.45952057481570968</v>
      </c>
      <c r="EQ68" s="32">
        <f>('2a) logm_x(t)'!AY67-'2a) logm_x(t)'!AX67-'2a)answer'!$C67)/$CP$5</f>
        <v>8.4688937312309531E-2</v>
      </c>
      <c r="ER68" s="32">
        <f>('2a) logm_x(t)'!AZ67-'2a) logm_x(t)'!AY67-'2a)answer'!$C67)/$CP$5</f>
        <v>-0.36532229608311817</v>
      </c>
      <c r="ES68" s="32">
        <f>('2a) logm_x(t)'!BA67-'2a) logm_x(t)'!AZ67-'2a)answer'!$C67)/$CP$5</f>
        <v>0.28775473738632507</v>
      </c>
      <c r="ET68" s="32">
        <f>('2a) logm_x(t)'!BB67-'2a) logm_x(t)'!BA67-'2a)answer'!$C67)/$CP$5</f>
        <v>-4.9731208538521587E-2</v>
      </c>
      <c r="EU68" s="32">
        <f>('2a) logm_x(t)'!BC67-'2a) logm_x(t)'!BB67-'2a)answer'!$C67)/$CP$5</f>
        <v>0.10071420431915734</v>
      </c>
      <c r="EV68" s="32">
        <f>('2a) logm_x(t)'!BD67-'2a) logm_x(t)'!BC67-'2a)answer'!$C67)/$CP$5</f>
        <v>-0.56604018278873591</v>
      </c>
      <c r="EW68" s="32">
        <f>('2a) logm_x(t)'!BE67-'2a) logm_x(t)'!BD67-'2a)answer'!$C67)/$CP$5</f>
        <v>0.10470490283435006</v>
      </c>
      <c r="EX68" s="32">
        <f>('2a) logm_x(t)'!BF67-'2a) logm_x(t)'!BE67-'2a)answer'!$C67)/$CP$5</f>
        <v>-0.77770575901067185</v>
      </c>
      <c r="EY68" s="32">
        <f>('2a) logm_x(t)'!BG67-'2a) logm_x(t)'!BF67-'2a)answer'!$C67)/$CP$5</f>
        <v>0.20722688853514831</v>
      </c>
      <c r="EZ68" s="32">
        <f>('2a) logm_x(t)'!BH67-'2a) logm_x(t)'!BG67-'2a)answer'!$C67)/$CP$5</f>
        <v>-0.1479047916708619</v>
      </c>
      <c r="FA68" s="32">
        <f>('2a) logm_x(t)'!BI67-'2a) logm_x(t)'!BH67-'2a)answer'!$C67)/$CP$5</f>
        <v>5.6466895160804324E-2</v>
      </c>
      <c r="FB68" s="32">
        <f>('2a) logm_x(t)'!BJ67-'2a) logm_x(t)'!BI67-'2a)answer'!$C67)/$CP$5</f>
        <v>-0.29411483982882536</v>
      </c>
      <c r="FC68" s="32">
        <f>('2a) logm_x(t)'!BK67-'2a) logm_x(t)'!BJ67-'2a)answer'!$C67)/$CP$5</f>
        <v>4.3994222359478231E-2</v>
      </c>
      <c r="FD68" s="32">
        <f>('2a) logm_x(t)'!BL67-'2a) logm_x(t)'!BK67-'2a)answer'!$C67)/$CP$5</f>
        <v>-6.8941056784036753E-2</v>
      </c>
      <c r="FE68" s="32">
        <f>('2a) logm_x(t)'!BM67-'2a) logm_x(t)'!BL67-'2a)answer'!$C67)/$CP$5</f>
        <v>-7.5933115823421202E-2</v>
      </c>
      <c r="FF68" s="32">
        <f>('2a) logm_x(t)'!BN67-'2a) logm_x(t)'!BM67-'2a)answer'!$C67)/$CP$5</f>
        <v>0.16937165679345201</v>
      </c>
      <c r="FG68" s="32">
        <f>('2a) logm_x(t)'!BO67-'2a) logm_x(t)'!BN67-'2a)answer'!$C67)/$CP$5</f>
        <v>-0.59370338315638227</v>
      </c>
      <c r="FH68" s="32">
        <f>('2a) logm_x(t)'!BP67-'2a) logm_x(t)'!BO67-'2a)answer'!$C67)/$CP$5</f>
        <v>8.4738190431992724E-2</v>
      </c>
      <c r="FI68" s="32">
        <f>('2a) logm_x(t)'!BQ67-'2a) logm_x(t)'!BP67-'2a)answer'!$C67)/$CP$5</f>
        <v>2.1166606939938184E-3</v>
      </c>
      <c r="FJ68" s="32">
        <f>('2a) logm_x(t)'!BR67-'2a) logm_x(t)'!BQ67-'2a)answer'!$C67)/$CP$5</f>
        <v>0.32470413755930877</v>
      </c>
      <c r="FK68" s="32">
        <f>('2a) logm_x(t)'!BS67-'2a) logm_x(t)'!BR67-'2a)answer'!$C67)/$CP$5</f>
        <v>-0.42468564670435616</v>
      </c>
      <c r="FL68" s="32">
        <f>('2a) logm_x(t)'!BT67-'2a) logm_x(t)'!BS67-'2a)answer'!$C67)/$CP$5</f>
        <v>-0.23024230086732725</v>
      </c>
      <c r="FM68" s="32">
        <f>('2a) logm_x(t)'!BU67-'2a) logm_x(t)'!BT67-'2a)answer'!$C67)/$CP$5</f>
        <v>-0.13989811864796878</v>
      </c>
      <c r="FN68" s="32">
        <f>('2a) logm_x(t)'!BV67-'2a) logm_x(t)'!BU67-'2a)answer'!$C67)/$CP$5</f>
        <v>-0.42103919167623388</v>
      </c>
      <c r="FO68" s="32">
        <f>('2a) logm_x(t)'!BW67-'2a) logm_x(t)'!BV67-'2a)answer'!$C67)/$CP$5</f>
        <v>1.3980653341330074E-2</v>
      </c>
      <c r="FP68" s="32">
        <f>('2a) logm_x(t)'!BX67-'2a) logm_x(t)'!BW67-'2a)answer'!$C67)/$CP$5</f>
        <v>-0.3841415595158561</v>
      </c>
      <c r="FQ68" s="32">
        <f>('2a) logm_x(t)'!BY67-'2a) logm_x(t)'!BX67-'2a)answer'!$C67)/$CP$5</f>
        <v>8.1125566281247091E-2</v>
      </c>
      <c r="FR68" s="32">
        <f>('2a) logm_x(t)'!BZ67-'2a) logm_x(t)'!BY67-'2a)answer'!$C67)/$CP$5</f>
        <v>-0.19191677342195299</v>
      </c>
      <c r="FS68" s="32">
        <f>('2a) logm_x(t)'!CA67-'2a) logm_x(t)'!BZ67-'2a)answer'!$C67)/$CP$5</f>
        <v>-0.37062668610913402</v>
      </c>
      <c r="FT68" s="32">
        <f>('2a) logm_x(t)'!CB67-'2a) logm_x(t)'!CA67-'2a)answer'!$C67)/$CP$5</f>
        <v>-0.58368352067739382</v>
      </c>
      <c r="FU68" s="32">
        <f>('2a) logm_x(t)'!CC67-'2a) logm_x(t)'!CB67-'2a)answer'!$C67)/$CP$5</f>
        <v>-0.17859396575066097</v>
      </c>
      <c r="FV68" s="32">
        <f>('2a) logm_x(t)'!CD67-'2a) logm_x(t)'!CC67-'2a)answer'!$C67)/$CP$5</f>
        <v>0.13110319450341412</v>
      </c>
      <c r="FW68" s="32">
        <f>('2a) logm_x(t)'!CE67-'2a) logm_x(t)'!CD67-'2a)answer'!$C67)/$CP$5</f>
        <v>-2.0825806361525951E-3</v>
      </c>
      <c r="FX68" s="32">
        <f>('2a) logm_x(t)'!CF67-'2a) logm_x(t)'!CE67-'2a)answer'!$C67)/$CP$5</f>
        <v>-0.7612170975873781</v>
      </c>
      <c r="FY68" s="32">
        <f>('2a) logm_x(t)'!CG67-'2a) logm_x(t)'!CF67-'2a)answer'!$C67)/$CP$5</f>
        <v>0.68208777283016853</v>
      </c>
      <c r="FZ68" s="32">
        <f>('2a) logm_x(t)'!CH67-'2a) logm_x(t)'!CG67-'2a)answer'!$C67)/$CP$5</f>
        <v>-0.54804368113225355</v>
      </c>
      <c r="GA68" s="32">
        <f>('2a) logm_x(t)'!CI67-'2a) logm_x(t)'!CH67-'2a)answer'!$C67)/$CP$5</f>
        <v>3.935067702395352E-2</v>
      </c>
      <c r="GB68" s="32">
        <f>('2a) logm_x(t)'!CJ67-'2a) logm_x(t)'!CI67-'2a)answer'!$C67)/$CP$5</f>
        <v>6.8249437709864455E-2</v>
      </c>
      <c r="GC68" s="32">
        <f>('2a) logm_x(t)'!CK67-'2a) logm_x(t)'!CJ67-'2a)answer'!$C67)/$CP$5</f>
        <v>-0.46595481243208248</v>
      </c>
      <c r="GD68" s="32">
        <f>('2a) logm_x(t)'!CL67-'2a) logm_x(t)'!CK67-'2a)answer'!$C67)/$CP$5</f>
        <v>-2.7729741006594939E-2</v>
      </c>
      <c r="GE68" s="32">
        <f>('2a) logm_x(t)'!CM67-'2a) logm_x(t)'!CL67-'2a)answer'!$C67)/$CP$5</f>
        <v>-0.48664980667139485</v>
      </c>
      <c r="GF68" s="32">
        <f>('2a) logm_x(t)'!CN67-'2a) logm_x(t)'!CM67-'2a)answer'!$C67)/$CP$5</f>
        <v>0.65546335874588213</v>
      </c>
    </row>
    <row r="69" spans="1:188" x14ac:dyDescent="0.25">
      <c r="A69" s="31">
        <f>'2a) logm_x(t)'!A68</f>
        <v>65</v>
      </c>
      <c r="B69" s="32"/>
      <c r="C69" s="32">
        <f>IFERROR(('2a) logm_x(t)'!C68-'2a) logm_x(t)'!B68-'2a)answer'!$C68)^2,"")</f>
        <v>3.9735931230435468E-3</v>
      </c>
      <c r="D69" s="32">
        <f>IFERROR(('2a) logm_x(t)'!D68-'2a) logm_x(t)'!C68-'2a)answer'!$C68)^2,"")</f>
        <v>1.4138047153252939E-2</v>
      </c>
      <c r="E69" s="32">
        <f>IFERROR(('2a) logm_x(t)'!E68-'2a) logm_x(t)'!D68-'2a)answer'!$C68)^2,"")</f>
        <v>1.3942544704106006E-2</v>
      </c>
      <c r="F69" s="32">
        <f>IFERROR(('2a) logm_x(t)'!F68-'2a) logm_x(t)'!E68-'2a)answer'!$C68)^2,"")</f>
        <v>5.9603539039714661E-3</v>
      </c>
      <c r="G69" s="32">
        <f>IFERROR(('2a) logm_x(t)'!G68-'2a) logm_x(t)'!F68-'2a)answer'!$C68)^2,"")</f>
        <v>4.2516888995315118E-4</v>
      </c>
      <c r="H69" s="32">
        <f>IFERROR(('2a) logm_x(t)'!H68-'2a) logm_x(t)'!G68-'2a)answer'!$C68)^2,"")</f>
        <v>1.2731902930373468E-3</v>
      </c>
      <c r="I69" s="32">
        <f>IFERROR(('2a) logm_x(t)'!I68-'2a) logm_x(t)'!H68-'2a)answer'!$C68)^2,"")</f>
        <v>2.6829567269143233E-4</v>
      </c>
      <c r="J69" s="32">
        <f>IFERROR(('2a) logm_x(t)'!J68-'2a) logm_x(t)'!I68-'2a)answer'!$C68)^2,"")</f>
        <v>5.8238881470181192E-3</v>
      </c>
      <c r="K69" s="32">
        <f>IFERROR(('2a) logm_x(t)'!K68-'2a) logm_x(t)'!J68-'2a)answer'!$C68)^2,"")</f>
        <v>3.8433151280075933E-2</v>
      </c>
      <c r="L69" s="32">
        <f>IFERROR(('2a) logm_x(t)'!L68-'2a) logm_x(t)'!K68-'2a)answer'!$C68)^2,"")</f>
        <v>2.6726618843451598E-3</v>
      </c>
      <c r="M69" s="32">
        <f>IFERROR(('2a) logm_x(t)'!M68-'2a) logm_x(t)'!L68-'2a)answer'!$C68)^2,"")</f>
        <v>1.3697937827453935E-6</v>
      </c>
      <c r="N69" s="32">
        <f>IFERROR(('2a) logm_x(t)'!N68-'2a) logm_x(t)'!M68-'2a)answer'!$C68)^2,"")</f>
        <v>6.4481403179895078E-3</v>
      </c>
      <c r="O69" s="32">
        <f>IFERROR(('2a) logm_x(t)'!O68-'2a) logm_x(t)'!N68-'2a)answer'!$C68)^2,"")</f>
        <v>1.801645684531539E-3</v>
      </c>
      <c r="P69" s="32">
        <f>IFERROR(('2a) logm_x(t)'!P68-'2a) logm_x(t)'!O68-'2a)answer'!$C68)^2,"")</f>
        <v>2.3409544946960806E-2</v>
      </c>
      <c r="Q69" s="32">
        <f>IFERROR(('2a) logm_x(t)'!Q68-'2a) logm_x(t)'!P68-'2a)answer'!$C68)^2,"")</f>
        <v>5.2454924585839174E-3</v>
      </c>
      <c r="R69" s="32">
        <f>IFERROR(('2a) logm_x(t)'!R68-'2a) logm_x(t)'!Q68-'2a)answer'!$C68)^2,"")</f>
        <v>1.2362317759514373E-4</v>
      </c>
      <c r="S69" s="32">
        <f>IFERROR(('2a) logm_x(t)'!S68-'2a) logm_x(t)'!R68-'2a)answer'!$C68)^2,"")</f>
        <v>1.3980244038221378E-2</v>
      </c>
      <c r="T69" s="32">
        <f>IFERROR(('2a) logm_x(t)'!T68-'2a) logm_x(t)'!S68-'2a)answer'!$C68)^2,"")</f>
        <v>2.4224408216338899E-3</v>
      </c>
      <c r="U69" s="32">
        <f>IFERROR(('2a) logm_x(t)'!U68-'2a) logm_x(t)'!T68-'2a)answer'!$C68)^2,"")</f>
        <v>1.3563965409754291E-3</v>
      </c>
      <c r="V69" s="32">
        <f>IFERROR(('2a) logm_x(t)'!V68-'2a) logm_x(t)'!U68-'2a)answer'!$C68)^2,"")</f>
        <v>7.8193087938137093E-5</v>
      </c>
      <c r="W69" s="32">
        <f>IFERROR(('2a) logm_x(t)'!W68-'2a) logm_x(t)'!V68-'2a)answer'!$C68)^2,"")</f>
        <v>5.632156275819632E-3</v>
      </c>
      <c r="X69" s="32">
        <f>IFERROR(('2a) logm_x(t)'!X68-'2a) logm_x(t)'!W68-'2a)answer'!$C68)^2,"")</f>
        <v>6.9962635858018899E-5</v>
      </c>
      <c r="Y69" s="32">
        <f>IFERROR(('2a) logm_x(t)'!Y68-'2a) logm_x(t)'!X68-'2a)answer'!$C68)^2,"")</f>
        <v>1.1616964117420298E-3</v>
      </c>
      <c r="Z69" s="32">
        <f>IFERROR(('2a) logm_x(t)'!Z68-'2a) logm_x(t)'!Y68-'2a)answer'!$C68)^2,"")</f>
        <v>9.2444375056583697E-4</v>
      </c>
      <c r="AA69" s="32">
        <f>IFERROR(('2a) logm_x(t)'!AA68-'2a) logm_x(t)'!Z68-'2a)answer'!$C68)^2,"")</f>
        <v>7.047427913170614E-3</v>
      </c>
      <c r="AB69" s="32">
        <f>IFERROR(('2a) logm_x(t)'!AB68-'2a) logm_x(t)'!AA68-'2a)answer'!$C68)^2,"")</f>
        <v>5.6476612826466335E-3</v>
      </c>
      <c r="AC69" s="32">
        <f>IFERROR(('2a) logm_x(t)'!AC68-'2a) logm_x(t)'!AB68-'2a)answer'!$C68)^2,"")</f>
        <v>1.2382720385031119E-4</v>
      </c>
      <c r="AD69" s="32">
        <f>IFERROR(('2a) logm_x(t)'!AD68-'2a) logm_x(t)'!AC68-'2a)answer'!$C68)^2,"")</f>
        <v>2.7889223885683026E-3</v>
      </c>
      <c r="AE69" s="32">
        <f>IFERROR(('2a) logm_x(t)'!AE68-'2a) logm_x(t)'!AD68-'2a)answer'!$C68)^2,"")</f>
        <v>1.5789770072403941E-3</v>
      </c>
      <c r="AF69" s="32">
        <f>IFERROR(('2a) logm_x(t)'!AF68-'2a) logm_x(t)'!AE68-'2a)answer'!$C68)^2,"")</f>
        <v>4.7954506833649077E-4</v>
      </c>
      <c r="AG69" s="32">
        <f>IFERROR(('2a) logm_x(t)'!AG68-'2a) logm_x(t)'!AF68-'2a)answer'!$C68)^2,"")</f>
        <v>4.990755135832893E-3</v>
      </c>
      <c r="AH69" s="32">
        <f>IFERROR(('2a) logm_x(t)'!AH68-'2a) logm_x(t)'!AG68-'2a)answer'!$C68)^2,"")</f>
        <v>2.65317240394E-3</v>
      </c>
      <c r="AI69" s="32">
        <f>IFERROR(('2a) logm_x(t)'!AI68-'2a) logm_x(t)'!AH68-'2a)answer'!$C68)^2,"")</f>
        <v>2.9082483646998585E-4</v>
      </c>
      <c r="AJ69" s="32">
        <f>IFERROR(('2a) logm_x(t)'!AJ68-'2a) logm_x(t)'!AI68-'2a)answer'!$C68)^2,"")</f>
        <v>3.0352378628032512E-3</v>
      </c>
      <c r="AK69" s="32">
        <f>IFERROR(('2a) logm_x(t)'!AK68-'2a) logm_x(t)'!AJ68-'2a)answer'!$C68)^2,"")</f>
        <v>2.6952338728688103E-4</v>
      </c>
      <c r="AL69" s="32">
        <f>IFERROR(('2a) logm_x(t)'!AL68-'2a) logm_x(t)'!AK68-'2a)answer'!$C68)^2,"")</f>
        <v>5.3841089386407098E-5</v>
      </c>
      <c r="AM69" s="32">
        <f>IFERROR(('2a) logm_x(t)'!AM68-'2a) logm_x(t)'!AL68-'2a)answer'!$C68)^2,"")</f>
        <v>2.2199689985760352E-5</v>
      </c>
      <c r="AN69" s="32">
        <f>IFERROR(('2a) logm_x(t)'!AN68-'2a) logm_x(t)'!AM68-'2a)answer'!$C68)^2,"")</f>
        <v>9.3417189728230987E-3</v>
      </c>
      <c r="AO69" s="32">
        <f>IFERROR(('2a) logm_x(t)'!AO68-'2a) logm_x(t)'!AN68-'2a)answer'!$C68)^2,"")</f>
        <v>6.3337845859242118E-4</v>
      </c>
      <c r="AP69" s="32">
        <f>IFERROR(('2a) logm_x(t)'!AP68-'2a) logm_x(t)'!AO68-'2a)answer'!$C68)^2,"")</f>
        <v>3.6449344012336885E-3</v>
      </c>
      <c r="AQ69" s="32">
        <f>IFERROR(('2a) logm_x(t)'!AQ68-'2a) logm_x(t)'!AP68-'2a)answer'!$C68)^2,"")</f>
        <v>4.7027114303647982E-4</v>
      </c>
      <c r="AR69" s="32">
        <f>IFERROR(('2a) logm_x(t)'!AR68-'2a) logm_x(t)'!AQ68-'2a)answer'!$C68)^2,"")</f>
        <v>6.9410558245194005E-3</v>
      </c>
      <c r="AS69" s="32">
        <f>IFERROR(('2a) logm_x(t)'!AS68-'2a) logm_x(t)'!AR68-'2a)answer'!$C68)^2,"")</f>
        <v>8.1889119992941024E-4</v>
      </c>
      <c r="AT69" s="32">
        <f>IFERROR(('2a) logm_x(t)'!AT68-'2a) logm_x(t)'!AS68-'2a)answer'!$C68)^2,"")</f>
        <v>3.427396211093485E-2</v>
      </c>
      <c r="AU69" s="32">
        <f>IFERROR(('2a) logm_x(t)'!AU68-'2a) logm_x(t)'!AT68-'2a)answer'!$C68)^2,"")</f>
        <v>2.0556029928778634E-6</v>
      </c>
      <c r="AV69" s="32">
        <f>IFERROR(('2a) logm_x(t)'!AV68-'2a) logm_x(t)'!AU68-'2a)answer'!$C68)^2,"")</f>
        <v>2.087817871432239E-2</v>
      </c>
      <c r="AW69" s="32">
        <f>IFERROR(('2a) logm_x(t)'!AW68-'2a) logm_x(t)'!AV68-'2a)answer'!$C68)^2,"")</f>
        <v>4.3764529453108464E-3</v>
      </c>
      <c r="AX69" s="32">
        <f>IFERROR(('2a) logm_x(t)'!AX68-'2a) logm_x(t)'!AW68-'2a)answer'!$C68)^2,"")</f>
        <v>1.8468093988700638E-6</v>
      </c>
      <c r="AY69" s="32">
        <f>IFERROR(('2a) logm_x(t)'!AY68-'2a) logm_x(t)'!AX68-'2a)answer'!$C68)^2,"")</f>
        <v>7.2296534196038273E-3</v>
      </c>
      <c r="AZ69" s="32">
        <f>IFERROR(('2a) logm_x(t)'!AZ68-'2a) logm_x(t)'!AY68-'2a)answer'!$C68)^2,"")</f>
        <v>9.0172178569251915E-3</v>
      </c>
      <c r="BA69" s="32">
        <f>IFERROR(('2a) logm_x(t)'!BA68-'2a) logm_x(t)'!AZ68-'2a)answer'!$C68)^2,"")</f>
        <v>6.220702065042723E-4</v>
      </c>
      <c r="BB69" s="32">
        <f>IFERROR(('2a) logm_x(t)'!BB68-'2a) logm_x(t)'!BA68-'2a)answer'!$C68)^2,"")</f>
        <v>6.5816955504060845E-7</v>
      </c>
      <c r="BC69" s="32">
        <f>IFERROR(('2a) logm_x(t)'!BC68-'2a) logm_x(t)'!BB68-'2a)answer'!$C68)^2,"")</f>
        <v>1.3838166987399424E-3</v>
      </c>
      <c r="BD69" s="32">
        <f>IFERROR(('2a) logm_x(t)'!BD68-'2a) logm_x(t)'!BC68-'2a)answer'!$C68)^2,"")</f>
        <v>3.9354095473318682E-3</v>
      </c>
      <c r="BE69" s="32">
        <f>IFERROR(('2a) logm_x(t)'!BE68-'2a) logm_x(t)'!BD68-'2a)answer'!$C68)^2,"")</f>
        <v>9.0255149178577242E-5</v>
      </c>
      <c r="BF69" s="32">
        <f>IFERROR(('2a) logm_x(t)'!BF68-'2a) logm_x(t)'!BE68-'2a)answer'!$C68)^2,"")</f>
        <v>4.8242708678360117E-3</v>
      </c>
      <c r="BG69" s="32">
        <f>IFERROR(('2a) logm_x(t)'!BG68-'2a) logm_x(t)'!BF68-'2a)answer'!$C68)^2,"")</f>
        <v>4.837365017157916E-4</v>
      </c>
      <c r="BH69" s="32">
        <f>IFERROR(('2a) logm_x(t)'!BH68-'2a) logm_x(t)'!BG68-'2a)answer'!$C68)^2,"")</f>
        <v>8.2860420749258801E-5</v>
      </c>
      <c r="BI69" s="32">
        <f>IFERROR(('2a) logm_x(t)'!BI68-'2a) logm_x(t)'!BH68-'2a)answer'!$C68)^2,"")</f>
        <v>1.1454291750678115E-4</v>
      </c>
      <c r="BJ69" s="32">
        <f>IFERROR(('2a) logm_x(t)'!BJ68-'2a) logm_x(t)'!BI68-'2a)answer'!$C68)^2,"")</f>
        <v>1.8167307089953426E-5</v>
      </c>
      <c r="BK69" s="32">
        <f>IFERROR(('2a) logm_x(t)'!BK68-'2a) logm_x(t)'!BJ68-'2a)answer'!$C68)^2,"")</f>
        <v>2.9724440391970308E-4</v>
      </c>
      <c r="BL69" s="32">
        <f>IFERROR(('2a) logm_x(t)'!BL68-'2a) logm_x(t)'!BK68-'2a)answer'!$C68)^2,"")</f>
        <v>1.4408609431062489E-3</v>
      </c>
      <c r="BM69" s="32">
        <f>IFERROR(('2a) logm_x(t)'!BM68-'2a) logm_x(t)'!BL68-'2a)answer'!$C68)^2,"")</f>
        <v>9.7819723331353681E-3</v>
      </c>
      <c r="BN69" s="32">
        <f>IFERROR(('2a) logm_x(t)'!BN68-'2a) logm_x(t)'!BM68-'2a)answer'!$C68)^2,"")</f>
        <v>1.7018034580721826E-2</v>
      </c>
      <c r="BO69" s="32">
        <f>IFERROR(('2a) logm_x(t)'!BO68-'2a) logm_x(t)'!BN68-'2a)answer'!$C68)^2,"")</f>
        <v>1.1260877736308622E-2</v>
      </c>
      <c r="BP69" s="32">
        <f>IFERROR(('2a) logm_x(t)'!BP68-'2a) logm_x(t)'!BO68-'2a)answer'!$C68)^2,"")</f>
        <v>1.5577402056450633E-5</v>
      </c>
      <c r="BQ69" s="32">
        <f>IFERROR(('2a) logm_x(t)'!BQ68-'2a) logm_x(t)'!BP68-'2a)answer'!$C68)^2,"")</f>
        <v>2.4387894093848403E-4</v>
      </c>
      <c r="BR69" s="32">
        <f>IFERROR(('2a) logm_x(t)'!BR68-'2a) logm_x(t)'!BQ68-'2a)answer'!$C68)^2,"")</f>
        <v>2.2810742971421513E-3</v>
      </c>
      <c r="BS69" s="32">
        <f>IFERROR(('2a) logm_x(t)'!BS68-'2a) logm_x(t)'!BR68-'2a)answer'!$C68)^2,"")</f>
        <v>6.3220757062461821E-3</v>
      </c>
      <c r="BT69" s="32">
        <f>IFERROR(('2a) logm_x(t)'!BT68-'2a) logm_x(t)'!BS68-'2a)answer'!$C68)^2,"")</f>
        <v>1.2370260245172895E-5</v>
      </c>
      <c r="BU69" s="32">
        <f>IFERROR(('2a) logm_x(t)'!BU68-'2a) logm_x(t)'!BT68-'2a)answer'!$C68)^2,"")</f>
        <v>1.0871550678624691E-3</v>
      </c>
      <c r="BV69" s="32">
        <f>IFERROR(('2a) logm_x(t)'!BV68-'2a) logm_x(t)'!BU68-'2a)answer'!$C68)^2,"")</f>
        <v>7.2811194519748488E-4</v>
      </c>
      <c r="BW69" s="32">
        <f>IFERROR(('2a) logm_x(t)'!BW68-'2a) logm_x(t)'!BV68-'2a)answer'!$C68)^2,"")</f>
        <v>4.1703113881610862E-4</v>
      </c>
      <c r="BX69" s="32">
        <f>IFERROR(('2a) logm_x(t)'!BX68-'2a) logm_x(t)'!BW68-'2a)answer'!$C68)^2,"")</f>
        <v>1.21965072169433E-4</v>
      </c>
      <c r="BY69" s="32">
        <f>IFERROR(('2a) logm_x(t)'!BY68-'2a) logm_x(t)'!BX68-'2a)answer'!$C68)^2,"")</f>
        <v>1.5427261262569254E-3</v>
      </c>
      <c r="BZ69" s="32">
        <f>IFERROR(('2a) logm_x(t)'!BZ68-'2a) logm_x(t)'!BY68-'2a)answer'!$C68)^2,"")</f>
        <v>1.8474342145364349E-3</v>
      </c>
      <c r="CA69" s="32">
        <f>IFERROR(('2a) logm_x(t)'!CA68-'2a) logm_x(t)'!BZ68-'2a)answer'!$C68)^2,"")</f>
        <v>4.7629243949442025E-4</v>
      </c>
      <c r="CB69" s="32">
        <f>IFERROR(('2a) logm_x(t)'!CB68-'2a) logm_x(t)'!CA68-'2a)answer'!$C68)^2,"")</f>
        <v>6.9252229537470232E-3</v>
      </c>
      <c r="CC69" s="32">
        <f>IFERROR(('2a) logm_x(t)'!CC68-'2a) logm_x(t)'!CB68-'2a)answer'!$C68)^2,"")</f>
        <v>3.0902007897843387E-7</v>
      </c>
      <c r="CD69" s="32">
        <f>IFERROR(('2a) logm_x(t)'!CD68-'2a) logm_x(t)'!CC68-'2a)answer'!$C68)^2,"")</f>
        <v>1.465096562270225E-4</v>
      </c>
      <c r="CE69" s="32">
        <f>IFERROR(('2a) logm_x(t)'!CE68-'2a) logm_x(t)'!CD68-'2a)answer'!$C68)^2,"")</f>
        <v>6.6647113443997757E-4</v>
      </c>
      <c r="CF69" s="32">
        <f>IFERROR(('2a) logm_x(t)'!CF68-'2a) logm_x(t)'!CE68-'2a)answer'!$C68)^2,"")</f>
        <v>4.8214035098373531E-6</v>
      </c>
      <c r="CG69" s="32">
        <f>IFERROR(('2a) logm_x(t)'!CG68-'2a) logm_x(t)'!CF68-'2a)answer'!$C68)^2,"")</f>
        <v>4.0621736168260708E-3</v>
      </c>
      <c r="CH69" s="32">
        <f>IFERROR(('2a) logm_x(t)'!CH68-'2a) logm_x(t)'!CG68-'2a)answer'!$C68)^2,"")</f>
        <v>2.2089212867200422E-3</v>
      </c>
      <c r="CI69" s="32">
        <f>IFERROR(('2a) logm_x(t)'!CI68-'2a) logm_x(t)'!CH68-'2a)answer'!$C68)^2,"")</f>
        <v>5.0020258402548165E-3</v>
      </c>
      <c r="CJ69" s="32">
        <f>IFERROR(('2a) logm_x(t)'!CJ68-'2a) logm_x(t)'!CI68-'2a)answer'!$C68)^2,"")</f>
        <v>8.910945666098138E-4</v>
      </c>
      <c r="CK69" s="32">
        <f>IFERROR(('2a) logm_x(t)'!CK68-'2a) logm_x(t)'!CJ68-'2a)answer'!$C68)^2,"")</f>
        <v>1.65631087888814E-4</v>
      </c>
      <c r="CL69" s="32">
        <f>IFERROR(('2a) logm_x(t)'!CL68-'2a) logm_x(t)'!CK68-'2a)answer'!$C68)^2,"")</f>
        <v>4.4569680567929249E-3</v>
      </c>
      <c r="CM69" s="32">
        <f>IFERROR(('2a) logm_x(t)'!CM68-'2a) logm_x(t)'!CL68-'2a)answer'!$C68)^2,"")</f>
        <v>1.5333967712569842E-4</v>
      </c>
      <c r="CN69" s="32">
        <f>IFERROR(('2a) logm_x(t)'!CN68-'2a) logm_x(t)'!CM68-'2a)answer'!$C68)^2,"")</f>
        <v>9.4551226188277059E-4</v>
      </c>
      <c r="CT69" s="31">
        <f t="shared" si="5"/>
        <v>65</v>
      </c>
      <c r="CU69" s="32">
        <f>('2a) logm_x(t)'!C68-'2a) logm_x(t)'!B68-'2a)answer'!$C68)/$CP$5</f>
        <v>-0.45163113183132608</v>
      </c>
      <c r="CV69" s="32">
        <f>('2a) logm_x(t)'!D68-'2a) logm_x(t)'!C68-'2a)answer'!$C68)/$CP$5</f>
        <v>0.85189660262460398</v>
      </c>
      <c r="CW69" s="32">
        <f>('2a) logm_x(t)'!E68-'2a) logm_x(t)'!D68-'2a)answer'!$C68)/$CP$5</f>
        <v>-0.8459860392168228</v>
      </c>
      <c r="CX69" s="32">
        <f>('2a) logm_x(t)'!F68-'2a) logm_x(t)'!E68-'2a)answer'!$C68)/$CP$5</f>
        <v>0.55313125222288617</v>
      </c>
      <c r="CY69" s="32">
        <f>('2a) logm_x(t)'!G68-'2a) logm_x(t)'!F68-'2a)answer'!$C68)/$CP$5</f>
        <v>-0.14773143384416165</v>
      </c>
      <c r="CZ69" s="32">
        <f>('2a) logm_x(t)'!H68-'2a) logm_x(t)'!G68-'2a)answer'!$C68)/$CP$5</f>
        <v>0.25564590048139124</v>
      </c>
      <c r="DA69" s="32">
        <f>('2a) logm_x(t)'!I68-'2a) logm_x(t)'!H68-'2a)answer'!$C68)/$CP$5</f>
        <v>0.11735430003126204</v>
      </c>
      <c r="DB69" s="32">
        <f>('2a) logm_x(t)'!J68-'2a) logm_x(t)'!I68-'2a)answer'!$C68)/$CP$5</f>
        <v>0.54676245652827338</v>
      </c>
      <c r="DC69" s="32">
        <f>('2a) logm_x(t)'!K68-'2a) logm_x(t)'!J68-'2a)answer'!$C68)/$CP$5</f>
        <v>-1.404575766235366</v>
      </c>
      <c r="DD69" s="32">
        <f>('2a) logm_x(t)'!L68-'2a) logm_x(t)'!K68-'2a)answer'!$C68)/$CP$5</f>
        <v>0.37039420509860937</v>
      </c>
      <c r="DE69" s="32">
        <f>('2a) logm_x(t)'!M68-'2a) logm_x(t)'!L68-'2a)answer'!$C68)/$CP$5</f>
        <v>8.3853224705066013E-3</v>
      </c>
      <c r="DF69" s="32">
        <f>('2a) logm_x(t)'!N68-'2a) logm_x(t)'!M68-'2a)answer'!$C68)/$CP$5</f>
        <v>0.57531992236053553</v>
      </c>
      <c r="DG69" s="32">
        <f>('2a) logm_x(t)'!O68-'2a) logm_x(t)'!N68-'2a)answer'!$C68)/$CP$5</f>
        <v>-0.30410731462945589</v>
      </c>
      <c r="DH69" s="32">
        <f>('2a) logm_x(t)'!P68-'2a) logm_x(t)'!O68-'2a)answer'!$C68)/$CP$5</f>
        <v>1.0961971262139019</v>
      </c>
      <c r="DI69" s="32">
        <f>('2a) logm_x(t)'!Q68-'2a) logm_x(t)'!P68-'2a)answer'!$C68)/$CP$5</f>
        <v>-0.51890195492761648</v>
      </c>
      <c r="DJ69" s="32">
        <f>('2a) logm_x(t)'!R68-'2a) logm_x(t)'!Q68-'2a)answer'!$C68)/$CP$5</f>
        <v>-7.9660334297070062E-2</v>
      </c>
      <c r="DK69" s="32">
        <f>('2a) logm_x(t)'!S68-'2a) logm_x(t)'!R68-'2a)answer'!$C68)/$CP$5</f>
        <v>0.84712900060328611</v>
      </c>
      <c r="DL69" s="32">
        <f>('2a) logm_x(t)'!T68-'2a) logm_x(t)'!S68-'2a)answer'!$C68)/$CP$5</f>
        <v>-0.35262959761376605</v>
      </c>
      <c r="DM69" s="32">
        <f>('2a) logm_x(t)'!U68-'2a) logm_x(t)'!T68-'2a)answer'!$C68)/$CP$5</f>
        <v>0.26386726170297492</v>
      </c>
      <c r="DN69" s="32">
        <f>('2a) logm_x(t)'!V68-'2a) logm_x(t)'!U68-'2a)answer'!$C68)/$CP$5</f>
        <v>-6.3354337745784417E-2</v>
      </c>
      <c r="DO69" s="32">
        <f>('2a) logm_x(t)'!W68-'2a) logm_x(t)'!V68-'2a)answer'!$C68)/$CP$5</f>
        <v>0.53768698185065722</v>
      </c>
      <c r="DP69" s="32">
        <f>('2a) logm_x(t)'!X68-'2a) logm_x(t)'!W68-'2a)answer'!$C68)/$CP$5</f>
        <v>5.9927375042322567E-2</v>
      </c>
      <c r="DQ69" s="32">
        <f>('2a) logm_x(t)'!Y68-'2a) logm_x(t)'!X68-'2a)answer'!$C68)/$CP$5</f>
        <v>-0.24419597274896557</v>
      </c>
      <c r="DR69" s="32">
        <f>('2a) logm_x(t)'!Z68-'2a) logm_x(t)'!Y68-'2a)answer'!$C68)/$CP$5</f>
        <v>0.21783738694913707</v>
      </c>
      <c r="DS69" s="32">
        <f>('2a) logm_x(t)'!AA68-'2a) logm_x(t)'!Z68-'2a)answer'!$C68)/$CP$5</f>
        <v>0.60146103114319382</v>
      </c>
      <c r="DT69" s="32">
        <f>('2a) logm_x(t)'!AB68-'2a) logm_x(t)'!AA68-'2a)answer'!$C68)/$CP$5</f>
        <v>-0.5384265840641318</v>
      </c>
      <c r="DU69" s="32">
        <f>('2a) logm_x(t)'!AC68-'2a) logm_x(t)'!AB68-'2a)answer'!$C68)/$CP$5</f>
        <v>7.9726042442088141E-2</v>
      </c>
      <c r="DV69" s="32">
        <f>('2a) logm_x(t)'!AD68-'2a) logm_x(t)'!AC68-'2a)answer'!$C68)/$CP$5</f>
        <v>0.37836450497121504</v>
      </c>
      <c r="DW69" s="32">
        <f>('2a) logm_x(t)'!AE68-'2a) logm_x(t)'!AD68-'2a)answer'!$C68)/$CP$5</f>
        <v>0.28469515503551651</v>
      </c>
      <c r="DX69" s="32">
        <f>('2a) logm_x(t)'!AF68-'2a) logm_x(t)'!AE68-'2a)answer'!$C68)/$CP$5</f>
        <v>0.15689419958087925</v>
      </c>
      <c r="DY69" s="32">
        <f>('2a) logm_x(t)'!AG68-'2a) logm_x(t)'!AF68-'2a)answer'!$C68)/$CP$5</f>
        <v>-0.50614541206963082</v>
      </c>
      <c r="DZ69" s="32">
        <f>('2a) logm_x(t)'!AH68-'2a) logm_x(t)'!AG68-'2a)answer'!$C68)/$CP$5</f>
        <v>0.36904124702464586</v>
      </c>
      <c r="EA69" s="32">
        <f>('2a) logm_x(t)'!AI68-'2a) logm_x(t)'!AH68-'2a)answer'!$C68)/$CP$5</f>
        <v>-0.12218219407372315</v>
      </c>
      <c r="EB69" s="32">
        <f>('2a) logm_x(t)'!AJ68-'2a) logm_x(t)'!AI68-'2a)answer'!$C68)/$CP$5</f>
        <v>0.39471946086293624</v>
      </c>
      <c r="EC69" s="32">
        <f>('2a) logm_x(t)'!AK68-'2a) logm_x(t)'!AJ68-'2a)answer'!$C68)/$CP$5</f>
        <v>-0.11762249880182636</v>
      </c>
      <c r="ED69" s="32">
        <f>('2a) logm_x(t)'!AL68-'2a) logm_x(t)'!AK68-'2a)answer'!$C68)/$CP$5</f>
        <v>5.2571345530338001E-2</v>
      </c>
      <c r="EE69" s="32">
        <f>('2a) logm_x(t)'!AM68-'2a) logm_x(t)'!AL68-'2a)answer'!$C68)/$CP$5</f>
        <v>3.3757138705807953E-2</v>
      </c>
      <c r="EF69" s="32">
        <f>('2a) logm_x(t)'!AN68-'2a) logm_x(t)'!AM68-'2a)answer'!$C68)/$CP$5</f>
        <v>0.69247734956524576</v>
      </c>
      <c r="EG69" s="32">
        <f>('2a) logm_x(t)'!AO68-'2a) logm_x(t)'!AN68-'2a)answer'!$C68)/$CP$5</f>
        <v>-0.18031166254948627</v>
      </c>
      <c r="EH69" s="32">
        <f>('2a) logm_x(t)'!AP68-'2a) logm_x(t)'!AO68-'2a)answer'!$C68)/$CP$5</f>
        <v>-0.43255071246596677</v>
      </c>
      <c r="EI69" s="32">
        <f>('2a) logm_x(t)'!AQ68-'2a) logm_x(t)'!AP68-'2a)answer'!$C68)/$CP$5</f>
        <v>0.15536970404978051</v>
      </c>
      <c r="EJ69" s="32">
        <f>('2a) logm_x(t)'!AR68-'2a) logm_x(t)'!AQ68-'2a)answer'!$C68)/$CP$5</f>
        <v>0.59690462235920372</v>
      </c>
      <c r="EK69" s="32">
        <f>('2a) logm_x(t)'!AS68-'2a) logm_x(t)'!AR68-'2a)answer'!$C68)/$CP$5</f>
        <v>-0.20502427055424643</v>
      </c>
      <c r="EL69" s="32">
        <f>('2a) logm_x(t)'!AT68-'2a) logm_x(t)'!AS68-'2a)answer'!$C68)/$CP$5</f>
        <v>1.3263994390187706</v>
      </c>
      <c r="EM69" s="32">
        <f>('2a) logm_x(t)'!AU68-'2a) logm_x(t)'!AT68-'2a)answer'!$C68)/$CP$5</f>
        <v>-1.0272160441416468E-2</v>
      </c>
      <c r="EN69" s="32">
        <f>('2a) logm_x(t)'!AV68-'2a) logm_x(t)'!AU68-'2a)answer'!$C68)/$CP$5</f>
        <v>-1.0352338849901546</v>
      </c>
      <c r="EO69" s="32">
        <f>('2a) logm_x(t)'!AW68-'2a) logm_x(t)'!AV68-'2a)answer'!$C68)/$CP$5</f>
        <v>0.47397267520904696</v>
      </c>
      <c r="EP69" s="32">
        <f>('2a) logm_x(t)'!AX68-'2a) logm_x(t)'!AW68-'2a)answer'!$C68)/$CP$5</f>
        <v>-9.7365076954351575E-3</v>
      </c>
      <c r="EQ69" s="32">
        <f>('2a) logm_x(t)'!AY68-'2a) logm_x(t)'!AX68-'2a)answer'!$C68)/$CP$5</f>
        <v>0.60918740055768006</v>
      </c>
      <c r="ER69" s="32">
        <f>('2a) logm_x(t)'!AZ68-'2a) logm_x(t)'!AY68-'2a)answer'!$C68)/$CP$5</f>
        <v>-0.68034383631859641</v>
      </c>
      <c r="ES69" s="32">
        <f>('2a) logm_x(t)'!BA68-'2a) logm_x(t)'!AZ68-'2a)answer'!$C68)/$CP$5</f>
        <v>0.17869478332090505</v>
      </c>
      <c r="ET69" s="32">
        <f>('2a) logm_x(t)'!BB68-'2a) logm_x(t)'!BA68-'2a)answer'!$C68)/$CP$5</f>
        <v>-5.8124745991431229E-3</v>
      </c>
      <c r="EU69" s="32">
        <f>('2a) logm_x(t)'!BC68-'2a) logm_x(t)'!BB68-'2a)answer'!$C68)/$CP$5</f>
        <v>0.26652101398491368</v>
      </c>
      <c r="EV69" s="32">
        <f>('2a) logm_x(t)'!BD68-'2a) logm_x(t)'!BC68-'2a)answer'!$C68)/$CP$5</f>
        <v>-0.44945595697018537</v>
      </c>
      <c r="EW69" s="32">
        <f>('2a) logm_x(t)'!BE68-'2a) logm_x(t)'!BD68-'2a)answer'!$C68)/$CP$5</f>
        <v>6.8065676855801421E-2</v>
      </c>
      <c r="EX69" s="32">
        <f>('2a) logm_x(t)'!BF68-'2a) logm_x(t)'!BE68-'2a)answer'!$C68)/$CP$5</f>
        <v>-0.49763167428714933</v>
      </c>
      <c r="EY69" s="32">
        <f>('2a) logm_x(t)'!BG68-'2a) logm_x(t)'!BF68-'2a)answer'!$C68)/$CP$5</f>
        <v>-0.15757836976741688</v>
      </c>
      <c r="EZ69" s="32">
        <f>('2a) logm_x(t)'!BH68-'2a) logm_x(t)'!BG68-'2a)answer'!$C68)/$CP$5</f>
        <v>-6.5217739314864104E-2</v>
      </c>
      <c r="FA69" s="32">
        <f>('2a) logm_x(t)'!BI68-'2a) logm_x(t)'!BH68-'2a)answer'!$C68)/$CP$5</f>
        <v>7.6678974102973557E-2</v>
      </c>
      <c r="FB69" s="32">
        <f>('2a) logm_x(t)'!BJ68-'2a) logm_x(t)'!BI68-'2a)answer'!$C68)/$CP$5</f>
        <v>3.0537779297508189E-2</v>
      </c>
      <c r="FC69" s="32">
        <f>('2a) logm_x(t)'!BK68-'2a) logm_x(t)'!BJ68-'2a)answer'!$C68)/$CP$5</f>
        <v>0.12352333735867162</v>
      </c>
      <c r="FD69" s="32">
        <f>('2a) logm_x(t)'!BL68-'2a) logm_x(t)'!BK68-'2a)answer'!$C68)/$CP$5</f>
        <v>-0.27195885748485155</v>
      </c>
      <c r="FE69" s="32">
        <f>('2a) logm_x(t)'!BM68-'2a) logm_x(t)'!BL68-'2a)answer'!$C68)/$CP$5</f>
        <v>-0.70860691881656235</v>
      </c>
      <c r="FF69" s="32">
        <f>('2a) logm_x(t)'!BN68-'2a) logm_x(t)'!BM68-'2a)answer'!$C68)/$CP$5</f>
        <v>0.93464540305028476</v>
      </c>
      <c r="FG69" s="32">
        <f>('2a) logm_x(t)'!BO68-'2a) logm_x(t)'!BN68-'2a)answer'!$C68)/$CP$5</f>
        <v>-0.76028827856364889</v>
      </c>
      <c r="FH69" s="32">
        <f>('2a) logm_x(t)'!BP68-'2a) logm_x(t)'!BO68-'2a)answer'!$C68)/$CP$5</f>
        <v>2.827741385577124E-2</v>
      </c>
      <c r="FI69" s="32">
        <f>('2a) logm_x(t)'!BQ68-'2a) logm_x(t)'!BP68-'2a)answer'!$C68)/$CP$5</f>
        <v>0.11188692122038853</v>
      </c>
      <c r="FJ69" s="32">
        <f>('2a) logm_x(t)'!BR68-'2a) logm_x(t)'!BQ68-'2a)answer'!$C68)/$CP$5</f>
        <v>0.34218572562394056</v>
      </c>
      <c r="FK69" s="32">
        <f>('2a) logm_x(t)'!BS68-'2a) logm_x(t)'!BR68-'2a)answer'!$C68)/$CP$5</f>
        <v>-0.56966825575476643</v>
      </c>
      <c r="FL69" s="32">
        <f>('2a) logm_x(t)'!BT68-'2a) logm_x(t)'!BS68-'2a)answer'!$C68)/$CP$5</f>
        <v>-2.5198900493913344E-2</v>
      </c>
      <c r="FM69" s="32">
        <f>('2a) logm_x(t)'!BU68-'2a) logm_x(t)'!BT68-'2a)answer'!$C68)/$CP$5</f>
        <v>-0.23623156153381022</v>
      </c>
      <c r="FN69" s="32">
        <f>('2a) logm_x(t)'!BV68-'2a) logm_x(t)'!BU68-'2a)answer'!$C68)/$CP$5</f>
        <v>-0.19332643896270968</v>
      </c>
      <c r="FO69" s="32">
        <f>('2a) logm_x(t)'!BW68-'2a) logm_x(t)'!BV68-'2a)answer'!$C68)/$CP$5</f>
        <v>-0.14631081025220452</v>
      </c>
      <c r="FP69" s="32">
        <f>('2a) logm_x(t)'!BX68-'2a) logm_x(t)'!BW68-'2a)answer'!$C68)/$CP$5</f>
        <v>-7.9124305652223989E-2</v>
      </c>
      <c r="FQ69" s="32">
        <f>('2a) logm_x(t)'!BY68-'2a) logm_x(t)'!BX68-'2a)answer'!$C68)/$CP$5</f>
        <v>-0.28140809783355053</v>
      </c>
      <c r="FR69" s="32">
        <f>('2a) logm_x(t)'!BZ68-'2a) logm_x(t)'!BY68-'2a)answer'!$C68)/$CP$5</f>
        <v>-0.30794748717525583</v>
      </c>
      <c r="FS69" s="32">
        <f>('2a) logm_x(t)'!CA68-'2a) logm_x(t)'!BZ68-'2a)answer'!$C68)/$CP$5</f>
        <v>0.15636120808637508</v>
      </c>
      <c r="FT69" s="32">
        <f>('2a) logm_x(t)'!CB68-'2a) logm_x(t)'!CA68-'2a)answer'!$C68)/$CP$5</f>
        <v>-0.59622345010507749</v>
      </c>
      <c r="FU69" s="32">
        <f>('2a) logm_x(t)'!CC68-'2a) logm_x(t)'!CB68-'2a)answer'!$C68)/$CP$5</f>
        <v>-3.9827727127365918E-3</v>
      </c>
      <c r="FV69" s="32">
        <f>('2a) logm_x(t)'!CD68-'2a) logm_x(t)'!CC68-'2a)answer'!$C68)/$CP$5</f>
        <v>-8.672120384939061E-2</v>
      </c>
      <c r="FW69" s="32">
        <f>('2a) logm_x(t)'!CE68-'2a) logm_x(t)'!CD68-'2a)answer'!$C68)/$CP$5</f>
        <v>-0.1849621417282647</v>
      </c>
      <c r="FX69" s="32">
        <f>('2a) logm_x(t)'!CF68-'2a) logm_x(t)'!CE68-'2a)answer'!$C68)/$CP$5</f>
        <v>-1.5731817992020537E-2</v>
      </c>
      <c r="FY69" s="32">
        <f>('2a) logm_x(t)'!CG68-'2a) logm_x(t)'!CF68-'2a)answer'!$C68)/$CP$5</f>
        <v>-0.45663733197597889</v>
      </c>
      <c r="FZ69" s="32">
        <f>('2a) logm_x(t)'!CH68-'2a) logm_x(t)'!CG68-'2a)answer'!$C68)/$CP$5</f>
        <v>0.33673037467392553</v>
      </c>
      <c r="GA69" s="32">
        <f>('2a) logm_x(t)'!CI68-'2a) logm_x(t)'!CH68-'2a)answer'!$C68)/$CP$5</f>
        <v>-0.50671660802131291</v>
      </c>
      <c r="GB69" s="32">
        <f>('2a) logm_x(t)'!CJ68-'2a) logm_x(t)'!CI68-'2a)answer'!$C68)/$CP$5</f>
        <v>0.21387206917604679</v>
      </c>
      <c r="GC69" s="32">
        <f>('2a) logm_x(t)'!CK68-'2a) logm_x(t)'!CJ68-'2a)answer'!$C68)/$CP$5</f>
        <v>9.2206831911274711E-2</v>
      </c>
      <c r="GD69" s="32">
        <f>('2a) logm_x(t)'!CL68-'2a) logm_x(t)'!CK68-'2a)answer'!$C68)/$CP$5</f>
        <v>-0.47831272407809206</v>
      </c>
      <c r="GE69" s="32">
        <f>('2a) logm_x(t)'!CM68-'2a) logm_x(t)'!CL68-'2a)answer'!$C68)/$CP$5</f>
        <v>8.8719573549742831E-2</v>
      </c>
      <c r="GF69" s="32">
        <f>('2a) logm_x(t)'!CN68-'2a) logm_x(t)'!CM68-'2a)answer'!$C68)/$CP$5</f>
        <v>-0.22030571126563384</v>
      </c>
    </row>
    <row r="70" spans="1:188" x14ac:dyDescent="0.25">
      <c r="A70" s="31">
        <f>'2a) logm_x(t)'!A69</f>
        <v>66</v>
      </c>
      <c r="B70" s="32"/>
      <c r="C70" s="32">
        <f>IFERROR(('2a) logm_x(t)'!C69-'2a) logm_x(t)'!B69-'2a)answer'!$C69)^2,"")</f>
        <v>1.3601404590421976E-3</v>
      </c>
      <c r="D70" s="32">
        <f>IFERROR(('2a) logm_x(t)'!D69-'2a) logm_x(t)'!C69-'2a)answer'!$C69)^2,"")</f>
        <v>8.739762565686978E-3</v>
      </c>
      <c r="E70" s="32">
        <f>IFERROR(('2a) logm_x(t)'!E69-'2a) logm_x(t)'!D69-'2a)answer'!$C69)^2,"")</f>
        <v>1.0009621951271173E-2</v>
      </c>
      <c r="F70" s="32">
        <f>IFERROR(('2a) logm_x(t)'!F69-'2a) logm_x(t)'!E69-'2a)answer'!$C69)^2,"")</f>
        <v>5.5656889381055716E-3</v>
      </c>
      <c r="G70" s="32">
        <f>IFERROR(('2a) logm_x(t)'!G69-'2a) logm_x(t)'!F69-'2a)answer'!$C69)^2,"")</f>
        <v>4.0776749035819453E-3</v>
      </c>
      <c r="H70" s="32">
        <f>IFERROR(('2a) logm_x(t)'!H69-'2a) logm_x(t)'!G69-'2a)answer'!$C69)^2,"")</f>
        <v>1.3801991261022709E-3</v>
      </c>
      <c r="I70" s="32">
        <f>IFERROR(('2a) logm_x(t)'!I69-'2a) logm_x(t)'!H69-'2a)answer'!$C69)^2,"")</f>
        <v>8.6809664019608013E-4</v>
      </c>
      <c r="J70" s="32">
        <f>IFERROR(('2a) logm_x(t)'!J69-'2a) logm_x(t)'!I69-'2a)answer'!$C69)^2,"")</f>
        <v>5.713071094652601E-3</v>
      </c>
      <c r="K70" s="32">
        <f>IFERROR(('2a) logm_x(t)'!K69-'2a) logm_x(t)'!J69-'2a)answer'!$C69)^2,"")</f>
        <v>4.4121739872462308E-4</v>
      </c>
      <c r="L70" s="32">
        <f>IFERROR(('2a) logm_x(t)'!L69-'2a) logm_x(t)'!K69-'2a)answer'!$C69)^2,"")</f>
        <v>2.729039844626171E-3</v>
      </c>
      <c r="M70" s="32">
        <f>IFERROR(('2a) logm_x(t)'!M69-'2a) logm_x(t)'!L69-'2a)answer'!$C69)^2,"")</f>
        <v>3.2250419719378107E-3</v>
      </c>
      <c r="N70" s="32">
        <f>IFERROR(('2a) logm_x(t)'!N69-'2a) logm_x(t)'!M69-'2a)answer'!$C69)^2,"")</f>
        <v>1.5041935153665753E-5</v>
      </c>
      <c r="O70" s="32">
        <f>IFERROR(('2a) logm_x(t)'!O69-'2a) logm_x(t)'!N69-'2a)answer'!$C69)^2,"")</f>
        <v>2.0494224477979502E-4</v>
      </c>
      <c r="P70" s="32">
        <f>IFERROR(('2a) logm_x(t)'!P69-'2a) logm_x(t)'!O69-'2a)answer'!$C69)^2,"")</f>
        <v>2.2099086826169096E-3</v>
      </c>
      <c r="Q70" s="32">
        <f>IFERROR(('2a) logm_x(t)'!Q69-'2a) logm_x(t)'!P69-'2a)answer'!$C69)^2,"")</f>
        <v>8.3683272396110481E-3</v>
      </c>
      <c r="R70" s="32">
        <f>IFERROR(('2a) logm_x(t)'!R69-'2a) logm_x(t)'!Q69-'2a)answer'!$C69)^2,"")</f>
        <v>2.9141259975932755E-4</v>
      </c>
      <c r="S70" s="32">
        <f>IFERROR(('2a) logm_x(t)'!S69-'2a) logm_x(t)'!R69-'2a)answer'!$C69)^2,"")</f>
        <v>1.4880594191251958E-3</v>
      </c>
      <c r="T70" s="32">
        <f>IFERROR(('2a) logm_x(t)'!T69-'2a) logm_x(t)'!S69-'2a)answer'!$C69)^2,"")</f>
        <v>1.0540433593650471E-4</v>
      </c>
      <c r="U70" s="32">
        <f>IFERROR(('2a) logm_x(t)'!U69-'2a) logm_x(t)'!T69-'2a)answer'!$C69)^2,"")</f>
        <v>9.0404428531358876E-3</v>
      </c>
      <c r="V70" s="32">
        <f>IFERROR(('2a) logm_x(t)'!V69-'2a) logm_x(t)'!U69-'2a)answer'!$C69)^2,"")</f>
        <v>1.8396999301672987E-5</v>
      </c>
      <c r="W70" s="32">
        <f>IFERROR(('2a) logm_x(t)'!W69-'2a) logm_x(t)'!V69-'2a)answer'!$C69)^2,"")</f>
        <v>2.3296711582301108E-2</v>
      </c>
      <c r="X70" s="32">
        <f>IFERROR(('2a) logm_x(t)'!X69-'2a) logm_x(t)'!W69-'2a)answer'!$C69)^2,"")</f>
        <v>3.4322068812058217E-2</v>
      </c>
      <c r="Y70" s="32">
        <f>IFERROR(('2a) logm_x(t)'!Y69-'2a) logm_x(t)'!X69-'2a)answer'!$C69)^2,"")</f>
        <v>2.7017864917780856E-3</v>
      </c>
      <c r="Z70" s="32">
        <f>IFERROR(('2a) logm_x(t)'!Z69-'2a) logm_x(t)'!Y69-'2a)answer'!$C69)^2,"")</f>
        <v>1.9736421410213177E-3</v>
      </c>
      <c r="AA70" s="32">
        <f>IFERROR(('2a) logm_x(t)'!AA69-'2a) logm_x(t)'!Z69-'2a)answer'!$C69)^2,"")</f>
        <v>6.9934800043731987E-3</v>
      </c>
      <c r="AB70" s="32">
        <f>IFERROR(('2a) logm_x(t)'!AB69-'2a) logm_x(t)'!AA69-'2a)answer'!$C69)^2,"")</f>
        <v>4.1303719709033897E-3</v>
      </c>
      <c r="AC70" s="32">
        <f>IFERROR(('2a) logm_x(t)'!AC69-'2a) logm_x(t)'!AB69-'2a)answer'!$C69)^2,"")</f>
        <v>2.3907086473703818E-3</v>
      </c>
      <c r="AD70" s="32">
        <f>IFERROR(('2a) logm_x(t)'!AD69-'2a) logm_x(t)'!AC69-'2a)answer'!$C69)^2,"")</f>
        <v>9.0093803358748056E-4</v>
      </c>
      <c r="AE70" s="32">
        <f>IFERROR(('2a) logm_x(t)'!AE69-'2a) logm_x(t)'!AD69-'2a)answer'!$C69)^2,"")</f>
        <v>2.9343439699081351E-4</v>
      </c>
      <c r="AF70" s="32">
        <f>IFERROR(('2a) logm_x(t)'!AF69-'2a) logm_x(t)'!AE69-'2a)answer'!$C69)^2,"")</f>
        <v>1.331420291351804E-4</v>
      </c>
      <c r="AG70" s="32">
        <f>IFERROR(('2a) logm_x(t)'!AG69-'2a) logm_x(t)'!AF69-'2a)answer'!$C69)^2,"")</f>
        <v>5.9083777161126677E-3</v>
      </c>
      <c r="AH70" s="32">
        <f>IFERROR(('2a) logm_x(t)'!AH69-'2a) logm_x(t)'!AG69-'2a)answer'!$C69)^2,"")</f>
        <v>1.8163622383210475E-2</v>
      </c>
      <c r="AI70" s="32">
        <f>IFERROR(('2a) logm_x(t)'!AI69-'2a) logm_x(t)'!AH69-'2a)answer'!$C69)^2,"")</f>
        <v>5.2388947954533265E-3</v>
      </c>
      <c r="AJ70" s="32">
        <f>IFERROR(('2a) logm_x(t)'!AJ69-'2a) logm_x(t)'!AI69-'2a)answer'!$C69)^2,"")</f>
        <v>2.4777736765018064E-5</v>
      </c>
      <c r="AK70" s="32">
        <f>IFERROR(('2a) logm_x(t)'!AK69-'2a) logm_x(t)'!AJ69-'2a)answer'!$C69)^2,"")</f>
        <v>1.2217602525704551E-3</v>
      </c>
      <c r="AL70" s="32">
        <f>IFERROR(('2a) logm_x(t)'!AL69-'2a) logm_x(t)'!AK69-'2a)answer'!$C69)^2,"")</f>
        <v>2.3272247861094909E-4</v>
      </c>
      <c r="AM70" s="32">
        <f>IFERROR(('2a) logm_x(t)'!AM69-'2a) logm_x(t)'!AL69-'2a)answer'!$C69)^2,"")</f>
        <v>2.1754888762989068E-4</v>
      </c>
      <c r="AN70" s="32">
        <f>IFERROR(('2a) logm_x(t)'!AN69-'2a) logm_x(t)'!AM69-'2a)answer'!$C69)^2,"")</f>
        <v>7.3910950500531702E-3</v>
      </c>
      <c r="AO70" s="32">
        <f>IFERROR(('2a) logm_x(t)'!AO69-'2a) logm_x(t)'!AN69-'2a)answer'!$C69)^2,"")</f>
        <v>8.3386977847019715E-4</v>
      </c>
      <c r="AP70" s="32">
        <f>IFERROR(('2a) logm_x(t)'!AP69-'2a) logm_x(t)'!AO69-'2a)answer'!$C69)^2,"")</f>
        <v>7.8961090630054248E-5</v>
      </c>
      <c r="AQ70" s="32">
        <f>IFERROR(('2a) logm_x(t)'!AQ69-'2a) logm_x(t)'!AP69-'2a)answer'!$C69)^2,"")</f>
        <v>3.2662685478683615E-4</v>
      </c>
      <c r="AR70" s="32">
        <f>IFERROR(('2a) logm_x(t)'!AR69-'2a) logm_x(t)'!AQ69-'2a)answer'!$C69)^2,"")</f>
        <v>8.0759323951132077E-5</v>
      </c>
      <c r="AS70" s="32">
        <f>IFERROR(('2a) logm_x(t)'!AS69-'2a) logm_x(t)'!AR69-'2a)answer'!$C69)^2,"")</f>
        <v>1.6785739220931638E-3</v>
      </c>
      <c r="AT70" s="32">
        <f>IFERROR(('2a) logm_x(t)'!AT69-'2a) logm_x(t)'!AS69-'2a)answer'!$C69)^2,"")</f>
        <v>1.0775206047681763E-3</v>
      </c>
      <c r="AU70" s="32">
        <f>IFERROR(('2a) logm_x(t)'!AU69-'2a) logm_x(t)'!AT69-'2a)answer'!$C69)^2,"")</f>
        <v>3.8294458988137492E-2</v>
      </c>
      <c r="AV70" s="32">
        <f>IFERROR(('2a) logm_x(t)'!AV69-'2a) logm_x(t)'!AU69-'2a)answer'!$C69)^2,"")</f>
        <v>9.8596969426471403E-4</v>
      </c>
      <c r="AW70" s="32">
        <f>IFERROR(('2a) logm_x(t)'!AW69-'2a) logm_x(t)'!AV69-'2a)answer'!$C69)^2,"")</f>
        <v>5.4565818136185808E-3</v>
      </c>
      <c r="AX70" s="32">
        <f>IFERROR(('2a) logm_x(t)'!AX69-'2a) logm_x(t)'!AW69-'2a)answer'!$C69)^2,"")</f>
        <v>5.7659612380054227E-4</v>
      </c>
      <c r="AY70" s="32">
        <f>IFERROR(('2a) logm_x(t)'!AY69-'2a) logm_x(t)'!AX69-'2a)answer'!$C69)^2,"")</f>
        <v>1.0526517793419569E-2</v>
      </c>
      <c r="AZ70" s="32">
        <f>IFERROR(('2a) logm_x(t)'!AZ69-'2a) logm_x(t)'!AY69-'2a)answer'!$C69)^2,"")</f>
        <v>6.0116031152141196E-4</v>
      </c>
      <c r="BA70" s="32">
        <f>IFERROR(('2a) logm_x(t)'!BA69-'2a) logm_x(t)'!AZ69-'2a)answer'!$C69)^2,"")</f>
        <v>8.5733680339797058E-3</v>
      </c>
      <c r="BB70" s="32">
        <f>IFERROR(('2a) logm_x(t)'!BB69-'2a) logm_x(t)'!BA69-'2a)answer'!$C69)^2,"")</f>
        <v>5.5363865038941606E-5</v>
      </c>
      <c r="BC70" s="32">
        <f>IFERROR(('2a) logm_x(t)'!BC69-'2a) logm_x(t)'!BB69-'2a)answer'!$C69)^2,"")</f>
        <v>1.6363242465957507E-3</v>
      </c>
      <c r="BD70" s="32">
        <f>IFERROR(('2a) logm_x(t)'!BD69-'2a) logm_x(t)'!BC69-'2a)answer'!$C69)^2,"")</f>
        <v>3.1049514512963752E-3</v>
      </c>
      <c r="BE70" s="32">
        <f>IFERROR(('2a) logm_x(t)'!BE69-'2a) logm_x(t)'!BD69-'2a)answer'!$C69)^2,"")</f>
        <v>5.9825376201793779E-3</v>
      </c>
      <c r="BF70" s="32">
        <f>IFERROR(('2a) logm_x(t)'!BF69-'2a) logm_x(t)'!BE69-'2a)answer'!$C69)^2,"")</f>
        <v>5.1192183782658189E-3</v>
      </c>
      <c r="BG70" s="32">
        <f>IFERROR(('2a) logm_x(t)'!BG69-'2a) logm_x(t)'!BF69-'2a)answer'!$C69)^2,"")</f>
        <v>2.2957959747628196E-4</v>
      </c>
      <c r="BH70" s="32">
        <f>IFERROR(('2a) logm_x(t)'!BH69-'2a) logm_x(t)'!BG69-'2a)answer'!$C69)^2,"")</f>
        <v>6.1525303565153214E-4</v>
      </c>
      <c r="BI70" s="32">
        <f>IFERROR(('2a) logm_x(t)'!BI69-'2a) logm_x(t)'!BH69-'2a)answer'!$C69)^2,"")</f>
        <v>2.0490568173080251E-3</v>
      </c>
      <c r="BJ70" s="32">
        <f>IFERROR(('2a) logm_x(t)'!BJ69-'2a) logm_x(t)'!BI69-'2a)answer'!$C69)^2,"")</f>
        <v>2.6514599233872153E-3</v>
      </c>
      <c r="BK70" s="32">
        <f>IFERROR(('2a) logm_x(t)'!BK69-'2a) logm_x(t)'!BJ69-'2a)answer'!$C69)^2,"")</f>
        <v>1.1944866634301421E-4</v>
      </c>
      <c r="BL70" s="32">
        <f>IFERROR(('2a) logm_x(t)'!BL69-'2a) logm_x(t)'!BK69-'2a)answer'!$C69)^2,"")</f>
        <v>1.9563932766508687E-3</v>
      </c>
      <c r="BM70" s="32">
        <f>IFERROR(('2a) logm_x(t)'!BM69-'2a) logm_x(t)'!BL69-'2a)answer'!$C69)^2,"")</f>
        <v>7.5268837920192607E-5</v>
      </c>
      <c r="BN70" s="32">
        <f>IFERROR(('2a) logm_x(t)'!BN69-'2a) logm_x(t)'!BM69-'2a)answer'!$C69)^2,"")</f>
        <v>5.7867972750990718E-3</v>
      </c>
      <c r="BO70" s="32">
        <f>IFERROR(('2a) logm_x(t)'!BO69-'2a) logm_x(t)'!BN69-'2a)answer'!$C69)^2,"")</f>
        <v>6.7482492294028982E-3</v>
      </c>
      <c r="BP70" s="32">
        <f>IFERROR(('2a) logm_x(t)'!BP69-'2a) logm_x(t)'!BO69-'2a)answer'!$C69)^2,"")</f>
        <v>2.0940292206162732E-5</v>
      </c>
      <c r="BQ70" s="32">
        <f>IFERROR(('2a) logm_x(t)'!BQ69-'2a) logm_x(t)'!BP69-'2a)answer'!$C69)^2,"")</f>
        <v>2.437831658445667E-3</v>
      </c>
      <c r="BR70" s="32">
        <f>IFERROR(('2a) logm_x(t)'!BR69-'2a) logm_x(t)'!BQ69-'2a)answer'!$C69)^2,"")</f>
        <v>9.0479563801716629E-5</v>
      </c>
      <c r="BS70" s="32">
        <f>IFERROR(('2a) logm_x(t)'!BS69-'2a) logm_x(t)'!BR69-'2a)answer'!$C69)^2,"")</f>
        <v>6.7170707812842724E-4</v>
      </c>
      <c r="BT70" s="32">
        <f>IFERROR(('2a) logm_x(t)'!BT69-'2a) logm_x(t)'!BS69-'2a)answer'!$C69)^2,"")</f>
        <v>1.4247745113109836E-4</v>
      </c>
      <c r="BU70" s="32">
        <f>IFERROR(('2a) logm_x(t)'!BU69-'2a) logm_x(t)'!BT69-'2a)answer'!$C69)^2,"")</f>
        <v>1.7265527799737185E-5</v>
      </c>
      <c r="BV70" s="32">
        <f>IFERROR(('2a) logm_x(t)'!BV69-'2a) logm_x(t)'!BU69-'2a)answer'!$C69)^2,"")</f>
        <v>2.1597406735948147E-3</v>
      </c>
      <c r="BW70" s="32">
        <f>IFERROR(('2a) logm_x(t)'!BW69-'2a) logm_x(t)'!BV69-'2a)answer'!$C69)^2,"")</f>
        <v>9.2845013413746301E-4</v>
      </c>
      <c r="BX70" s="32">
        <f>IFERROR(('2a) logm_x(t)'!BX69-'2a) logm_x(t)'!BW69-'2a)answer'!$C69)^2,"")</f>
        <v>7.3975801272357239E-4</v>
      </c>
      <c r="BY70" s="32">
        <f>IFERROR(('2a) logm_x(t)'!BY69-'2a) logm_x(t)'!BX69-'2a)answer'!$C69)^2,"")</f>
        <v>1.1723494434424355E-2</v>
      </c>
      <c r="BZ70" s="32">
        <f>IFERROR(('2a) logm_x(t)'!BZ69-'2a) logm_x(t)'!BY69-'2a)answer'!$C69)^2,"")</f>
        <v>1.6523567322599902E-4</v>
      </c>
      <c r="CA70" s="32">
        <f>IFERROR(('2a) logm_x(t)'!CA69-'2a) logm_x(t)'!BZ69-'2a)answer'!$C69)^2,"")</f>
        <v>1.2589941285784572E-3</v>
      </c>
      <c r="CB70" s="32">
        <f>IFERROR(('2a) logm_x(t)'!CB69-'2a) logm_x(t)'!CA69-'2a)answer'!$C69)^2,"")</f>
        <v>2.1816102946656279E-4</v>
      </c>
      <c r="CC70" s="32">
        <f>IFERROR(('2a) logm_x(t)'!CC69-'2a) logm_x(t)'!CB69-'2a)answer'!$C69)^2,"")</f>
        <v>7.3887532104565876E-4</v>
      </c>
      <c r="CD70" s="32">
        <f>IFERROR(('2a) logm_x(t)'!CD69-'2a) logm_x(t)'!CC69-'2a)answer'!$C69)^2,"")</f>
        <v>8.2954579345674952E-4</v>
      </c>
      <c r="CE70" s="32">
        <f>IFERROR(('2a) logm_x(t)'!CE69-'2a) logm_x(t)'!CD69-'2a)answer'!$C69)^2,"")</f>
        <v>1.8105777472721873E-3</v>
      </c>
      <c r="CF70" s="32">
        <f>IFERROR(('2a) logm_x(t)'!CF69-'2a) logm_x(t)'!CE69-'2a)answer'!$C69)^2,"")</f>
        <v>2.8998213874600139E-4</v>
      </c>
      <c r="CG70" s="32">
        <f>IFERROR(('2a) logm_x(t)'!CG69-'2a) logm_x(t)'!CF69-'2a)answer'!$C69)^2,"")</f>
        <v>6.1864970888835117E-3</v>
      </c>
      <c r="CH70" s="32">
        <f>IFERROR(('2a) logm_x(t)'!CH69-'2a) logm_x(t)'!CG69-'2a)answer'!$C69)^2,"")</f>
        <v>1.2294354238694481E-3</v>
      </c>
      <c r="CI70" s="32">
        <f>IFERROR(('2a) logm_x(t)'!CI69-'2a) logm_x(t)'!CH69-'2a)answer'!$C69)^2,"")</f>
        <v>2.5238436373894208E-3</v>
      </c>
      <c r="CJ70" s="32">
        <f>IFERROR(('2a) logm_x(t)'!CJ69-'2a) logm_x(t)'!CI69-'2a)answer'!$C69)^2,"")</f>
        <v>4.2890263986970513E-7</v>
      </c>
      <c r="CK70" s="32">
        <f>IFERROR(('2a) logm_x(t)'!CK69-'2a) logm_x(t)'!CJ69-'2a)answer'!$C69)^2,"")</f>
        <v>2.7352798326233632E-4</v>
      </c>
      <c r="CL70" s="32">
        <f>IFERROR(('2a) logm_x(t)'!CL69-'2a) logm_x(t)'!CK69-'2a)answer'!$C69)^2,"")</f>
        <v>1.8760237206631439E-5</v>
      </c>
      <c r="CM70" s="32">
        <f>IFERROR(('2a) logm_x(t)'!CM69-'2a) logm_x(t)'!CL69-'2a)answer'!$C69)^2,"")</f>
        <v>8.1038845340029831E-4</v>
      </c>
      <c r="CN70" s="32">
        <f>IFERROR(('2a) logm_x(t)'!CN69-'2a) logm_x(t)'!CM69-'2a)answer'!$C69)^2,"")</f>
        <v>1.2847560398795158E-4</v>
      </c>
      <c r="CT70" s="31">
        <f t="shared" si="5"/>
        <v>66</v>
      </c>
      <c r="CU70" s="32">
        <f>('2a) logm_x(t)'!C69-'2a) logm_x(t)'!B69-'2a)answer'!$C69)/$CP$5</f>
        <v>-0.26423117322164713</v>
      </c>
      <c r="CV70" s="32">
        <f>('2a) logm_x(t)'!D69-'2a) logm_x(t)'!C69-'2a)answer'!$C69)/$CP$5</f>
        <v>0.66979513770828547</v>
      </c>
      <c r="CW70" s="32">
        <f>('2a) logm_x(t)'!E69-'2a) logm_x(t)'!D69-'2a)answer'!$C69)/$CP$5</f>
        <v>-0.71680497508078311</v>
      </c>
      <c r="CX70" s="32">
        <f>('2a) logm_x(t)'!F69-'2a) logm_x(t)'!E69-'2a)answer'!$C69)/$CP$5</f>
        <v>0.53450483555398931</v>
      </c>
      <c r="CY70" s="32">
        <f>('2a) logm_x(t)'!G69-'2a) logm_x(t)'!F69-'2a)answer'!$C69)/$CP$5</f>
        <v>0.45750776820993738</v>
      </c>
      <c r="CZ70" s="32">
        <f>('2a) logm_x(t)'!H69-'2a) logm_x(t)'!G69-'2a)answer'!$C69)/$CP$5</f>
        <v>-0.26617241648661488</v>
      </c>
      <c r="DA70" s="32">
        <f>('2a) logm_x(t)'!I69-'2a) logm_x(t)'!H69-'2a)answer'!$C69)/$CP$5</f>
        <v>-0.21109415636134168</v>
      </c>
      <c r="DB70" s="32">
        <f>('2a) logm_x(t)'!J69-'2a) logm_x(t)'!I69-'2a)answer'!$C69)/$CP$5</f>
        <v>0.54153556967038519</v>
      </c>
      <c r="DC70" s="32">
        <f>('2a) logm_x(t)'!K69-'2a) logm_x(t)'!J69-'2a)answer'!$C69)/$CP$5</f>
        <v>-0.15049375839602447</v>
      </c>
      <c r="DD70" s="32">
        <f>('2a) logm_x(t)'!L69-'2a) logm_x(t)'!K69-'2a)answer'!$C69)/$CP$5</f>
        <v>0.37428042300820258</v>
      </c>
      <c r="DE70" s="32">
        <f>('2a) logm_x(t)'!M69-'2a) logm_x(t)'!L69-'2a)answer'!$C69)/$CP$5</f>
        <v>-0.40687392542839984</v>
      </c>
      <c r="DF70" s="32">
        <f>('2a) logm_x(t)'!N69-'2a) logm_x(t)'!M69-'2a)answer'!$C69)/$CP$5</f>
        <v>2.7787151532248686E-2</v>
      </c>
      <c r="DG70" s="32">
        <f>('2a) logm_x(t)'!O69-'2a) logm_x(t)'!N69-'2a)answer'!$C69)/$CP$5</f>
        <v>0.10256706254859813</v>
      </c>
      <c r="DH70" s="32">
        <f>('2a) logm_x(t)'!P69-'2a) logm_x(t)'!O69-'2a)answer'!$C69)/$CP$5</f>
        <v>0.33680562612017861</v>
      </c>
      <c r="DI70" s="32">
        <f>('2a) logm_x(t)'!Q69-'2a) logm_x(t)'!P69-'2a)answer'!$C69)/$CP$5</f>
        <v>0.65540764175605226</v>
      </c>
      <c r="DJ70" s="32">
        <f>('2a) logm_x(t)'!R69-'2a) logm_x(t)'!Q69-'2a)answer'!$C69)/$CP$5</f>
        <v>0.12230559818401392</v>
      </c>
      <c r="DK70" s="32">
        <f>('2a) logm_x(t)'!S69-'2a) logm_x(t)'!R69-'2a)answer'!$C69)/$CP$5</f>
        <v>-0.27637726194449247</v>
      </c>
      <c r="DL70" s="32">
        <f>('2a) logm_x(t)'!T69-'2a) logm_x(t)'!S69-'2a)answer'!$C69)/$CP$5</f>
        <v>-7.3556560188747511E-2</v>
      </c>
      <c r="DM70" s="32">
        <f>('2a) logm_x(t)'!U69-'2a) logm_x(t)'!T69-'2a)answer'!$C69)/$CP$5</f>
        <v>0.68121942910066113</v>
      </c>
      <c r="DN70" s="32">
        <f>('2a) logm_x(t)'!V69-'2a) logm_x(t)'!U69-'2a)answer'!$C69)/$CP$5</f>
        <v>3.073021999296828E-2</v>
      </c>
      <c r="DO70" s="32">
        <f>('2a) logm_x(t)'!W69-'2a) logm_x(t)'!V69-'2a)answer'!$C69)/$CP$5</f>
        <v>1.0935521151006922</v>
      </c>
      <c r="DP70" s="32">
        <f>('2a) logm_x(t)'!X69-'2a) logm_x(t)'!W69-'2a)answer'!$C69)/$CP$5</f>
        <v>-1.327329975244945</v>
      </c>
      <c r="DQ70" s="32">
        <f>('2a) logm_x(t)'!Y69-'2a) logm_x(t)'!X69-'2a)answer'!$C69)/$CP$5</f>
        <v>0.3724068719889092</v>
      </c>
      <c r="DR70" s="32">
        <f>('2a) logm_x(t)'!Z69-'2a) logm_x(t)'!Y69-'2a)answer'!$C69)/$CP$5</f>
        <v>-0.31829248007940103</v>
      </c>
      <c r="DS70" s="32">
        <f>('2a) logm_x(t)'!AA69-'2a) logm_x(t)'!Z69-'2a)answer'!$C69)/$CP$5</f>
        <v>0.59915452298002847</v>
      </c>
      <c r="DT70" s="32">
        <f>('2a) logm_x(t)'!AB69-'2a) logm_x(t)'!AA69-'2a)answer'!$C69)/$CP$5</f>
        <v>-0.46045453621584681</v>
      </c>
      <c r="DU70" s="32">
        <f>('2a) logm_x(t)'!AC69-'2a) logm_x(t)'!AB69-'2a)answer'!$C69)/$CP$5</f>
        <v>0.35031239136220504</v>
      </c>
      <c r="DV70" s="32">
        <f>('2a) logm_x(t)'!AD69-'2a) logm_x(t)'!AC69-'2a)answer'!$C69)/$CP$5</f>
        <v>0.21505009266268488</v>
      </c>
      <c r="DW70" s="32">
        <f>('2a) logm_x(t)'!AE69-'2a) logm_x(t)'!AD69-'2a)answer'!$C69)/$CP$5</f>
        <v>0.1227291380450409</v>
      </c>
      <c r="DX70" s="32">
        <f>('2a) logm_x(t)'!AF69-'2a) logm_x(t)'!AE69-'2a)answer'!$C69)/$CP$5</f>
        <v>8.267034673056034E-2</v>
      </c>
      <c r="DY70" s="32">
        <f>('2a) logm_x(t)'!AG69-'2a) logm_x(t)'!AF69-'2a)answer'!$C69)/$CP$5</f>
        <v>0.55071423088007687</v>
      </c>
      <c r="DZ70" s="32">
        <f>('2a) logm_x(t)'!AH69-'2a) logm_x(t)'!AG69-'2a)answer'!$C69)/$CP$5</f>
        <v>-0.96559143675193493</v>
      </c>
      <c r="EA70" s="32">
        <f>('2a) logm_x(t)'!AI69-'2a) logm_x(t)'!AH69-'2a)answer'!$C69)/$CP$5</f>
        <v>0.51857552061147694</v>
      </c>
      <c r="EB70" s="32">
        <f>('2a) logm_x(t)'!AJ69-'2a) logm_x(t)'!AI69-'2a)answer'!$C69)/$CP$5</f>
        <v>3.5663420210763491E-2</v>
      </c>
      <c r="EC70" s="32">
        <f>('2a) logm_x(t)'!AK69-'2a) logm_x(t)'!AJ69-'2a)answer'!$C69)/$CP$5</f>
        <v>0.25042931723588957</v>
      </c>
      <c r="ED70" s="32">
        <f>('2a) logm_x(t)'!AL69-'2a) logm_x(t)'!AK69-'2a)answer'!$C69)/$CP$5</f>
        <v>-0.1092977798404091</v>
      </c>
      <c r="EE70" s="32">
        <f>('2a) logm_x(t)'!AM69-'2a) logm_x(t)'!AL69-'2a)answer'!$C69)/$CP$5</f>
        <v>0.10567459860615201</v>
      </c>
      <c r="EF70" s="32">
        <f>('2a) logm_x(t)'!AN69-'2a) logm_x(t)'!AM69-'2a)answer'!$C69)/$CP$5</f>
        <v>0.61595157075938389</v>
      </c>
      <c r="EG70" s="32">
        <f>('2a) logm_x(t)'!AO69-'2a) logm_x(t)'!AN69-'2a)answer'!$C69)/$CP$5</f>
        <v>-0.2068908531416305</v>
      </c>
      <c r="EH70" s="32">
        <f>('2a) logm_x(t)'!AP69-'2a) logm_x(t)'!AO69-'2a)answer'!$C69)/$CP$5</f>
        <v>-6.3664706682115227E-2</v>
      </c>
      <c r="EI70" s="32">
        <f>('2a) logm_x(t)'!AQ69-'2a) logm_x(t)'!AP69-'2a)answer'!$C69)/$CP$5</f>
        <v>0.12948459950252703</v>
      </c>
      <c r="EJ70" s="32">
        <f>('2a) logm_x(t)'!AR69-'2a) logm_x(t)'!AQ69-'2a)answer'!$C69)/$CP$5</f>
        <v>-6.4385564949283505E-2</v>
      </c>
      <c r="EK70" s="32">
        <f>('2a) logm_x(t)'!AS69-'2a) logm_x(t)'!AR69-'2a)answer'!$C69)/$CP$5</f>
        <v>0.29353670118649489</v>
      </c>
      <c r="EL70" s="32">
        <f>('2a) logm_x(t)'!AT69-'2a) logm_x(t)'!AS69-'2a)answer'!$C69)/$CP$5</f>
        <v>-0.23518247973993733</v>
      </c>
      <c r="EM70" s="32">
        <f>('2a) logm_x(t)'!AU69-'2a) logm_x(t)'!AT69-'2a)answer'!$C69)/$CP$5</f>
        <v>1.4020391554073082</v>
      </c>
      <c r="EN70" s="32">
        <f>('2a) logm_x(t)'!AV69-'2a) logm_x(t)'!AU69-'2a)answer'!$C69)/$CP$5</f>
        <v>-0.22496966235114713</v>
      </c>
      <c r="EO70" s="32">
        <f>('2a) logm_x(t)'!AW69-'2a) logm_x(t)'!AV69-'2a)answer'!$C69)/$CP$5</f>
        <v>-0.5292398150385158</v>
      </c>
      <c r="EP70" s="32">
        <f>('2a) logm_x(t)'!AX69-'2a) logm_x(t)'!AW69-'2a)answer'!$C69)/$CP$5</f>
        <v>-0.17203944491272311</v>
      </c>
      <c r="EQ70" s="32">
        <f>('2a) logm_x(t)'!AY69-'2a) logm_x(t)'!AX69-'2a)answer'!$C69)/$CP$5</f>
        <v>0.73507988350702225</v>
      </c>
      <c r="ER70" s="32">
        <f>('2a) logm_x(t)'!AZ69-'2a) logm_x(t)'!AY69-'2a)answer'!$C69)/$CP$5</f>
        <v>-0.17566584285047435</v>
      </c>
      <c r="ES70" s="32">
        <f>('2a) logm_x(t)'!BA69-'2a) logm_x(t)'!AZ69-'2a)answer'!$C69)/$CP$5</f>
        <v>-0.66338845173462135</v>
      </c>
      <c r="ET70" s="32">
        <f>('2a) logm_x(t)'!BB69-'2a) logm_x(t)'!BA69-'2a)answer'!$C69)/$CP$5</f>
        <v>-5.3309593880760037E-2</v>
      </c>
      <c r="EU70" s="32">
        <f>('2a) logm_x(t)'!BC69-'2a) logm_x(t)'!BB69-'2a)answer'!$C69)/$CP$5</f>
        <v>0.28981900174232011</v>
      </c>
      <c r="EV70" s="32">
        <f>('2a) logm_x(t)'!BD69-'2a) logm_x(t)'!BC69-'2a)answer'!$C69)/$CP$5</f>
        <v>-0.39922670135783328</v>
      </c>
      <c r="EW70" s="32">
        <f>('2a) logm_x(t)'!BE69-'2a) logm_x(t)'!BD69-'2a)answer'!$C69)/$CP$5</f>
        <v>0.55415964003213425</v>
      </c>
      <c r="EX70" s="32">
        <f>('2a) logm_x(t)'!BF69-'2a) logm_x(t)'!BE69-'2a)answer'!$C69)/$CP$5</f>
        <v>-0.51261817664964848</v>
      </c>
      <c r="EY70" s="32">
        <f>('2a) logm_x(t)'!BG69-'2a) logm_x(t)'!BF69-'2a)answer'!$C69)/$CP$5</f>
        <v>-0.10855724632500895</v>
      </c>
      <c r="EZ70" s="32">
        <f>('2a) logm_x(t)'!BH69-'2a) logm_x(t)'!BG69-'2a)answer'!$C69)/$CP$5</f>
        <v>-0.17771294174896779</v>
      </c>
      <c r="FA70" s="32">
        <f>('2a) logm_x(t)'!BI69-'2a) logm_x(t)'!BH69-'2a)answer'!$C69)/$CP$5</f>
        <v>0.32431659658437223</v>
      </c>
      <c r="FB70" s="32">
        <f>('2a) logm_x(t)'!BJ69-'2a) logm_x(t)'!BI69-'2a)answer'!$C69)/$CP$5</f>
        <v>-0.36892212963006188</v>
      </c>
      <c r="FC70" s="32">
        <f>('2a) logm_x(t)'!BK69-'2a) logm_x(t)'!BJ69-'2a)answer'!$C69)/$CP$5</f>
        <v>7.8303797754915971E-2</v>
      </c>
      <c r="FD70" s="32">
        <f>('2a) logm_x(t)'!BL69-'2a) logm_x(t)'!BK69-'2a)answer'!$C69)/$CP$5</f>
        <v>-0.31689855158334479</v>
      </c>
      <c r="FE70" s="32">
        <f>('2a) logm_x(t)'!BM69-'2a) logm_x(t)'!BL69-'2a)answer'!$C69)/$CP$5</f>
        <v>6.2158393126884884E-2</v>
      </c>
      <c r="FF70" s="32">
        <f>('2a) logm_x(t)'!BN69-'2a) logm_x(t)'!BM69-'2a)answer'!$C69)/$CP$5</f>
        <v>-0.54501857955565092</v>
      </c>
      <c r="FG70" s="32">
        <f>('2a) logm_x(t)'!BO69-'2a) logm_x(t)'!BN69-'2a)answer'!$C69)/$CP$5</f>
        <v>0.58855591708528376</v>
      </c>
      <c r="FH70" s="32">
        <f>('2a) logm_x(t)'!BP69-'2a) logm_x(t)'!BO69-'2a)answer'!$C69)/$CP$5</f>
        <v>3.2785630666680436E-2</v>
      </c>
      <c r="FI70" s="32">
        <f>('2a) logm_x(t)'!BQ69-'2a) logm_x(t)'!BP69-'2a)answer'!$C69)/$CP$5</f>
        <v>-0.35374802976854647</v>
      </c>
      <c r="FJ70" s="32">
        <f>('2a) logm_x(t)'!BR69-'2a) logm_x(t)'!BQ69-'2a)answer'!$C69)/$CP$5</f>
        <v>6.8150245160592871E-2</v>
      </c>
      <c r="FK70" s="32">
        <f>('2a) logm_x(t)'!BS69-'2a) logm_x(t)'!BR69-'2a)answer'!$C69)/$CP$5</f>
        <v>-0.18568727193428861</v>
      </c>
      <c r="FL70" s="32">
        <f>('2a) logm_x(t)'!BT69-'2a) logm_x(t)'!BS69-'2a)answer'!$C69)/$CP$5</f>
        <v>-8.5519517507120169E-2</v>
      </c>
      <c r="FM70" s="32">
        <f>('2a) logm_x(t)'!BU69-'2a) logm_x(t)'!BT69-'2a)answer'!$C69)/$CP$5</f>
        <v>-2.9770224034520287E-2</v>
      </c>
      <c r="FN70" s="32">
        <f>('2a) logm_x(t)'!BV69-'2a) logm_x(t)'!BU69-'2a)answer'!$C69)/$CP$5</f>
        <v>-0.33296070084920859</v>
      </c>
      <c r="FO70" s="32">
        <f>('2a) logm_x(t)'!BW69-'2a) logm_x(t)'!BV69-'2a)answer'!$C69)/$CP$5</f>
        <v>0.21830891190351306</v>
      </c>
      <c r="FP70" s="32">
        <f>('2a) logm_x(t)'!BX69-'2a) logm_x(t)'!BW69-'2a)answer'!$C69)/$CP$5</f>
        <v>-0.19486642259773476</v>
      </c>
      <c r="FQ70" s="32">
        <f>('2a) logm_x(t)'!BY69-'2a) logm_x(t)'!BX69-'2a)answer'!$C69)/$CP$5</f>
        <v>-0.77574808859848332</v>
      </c>
      <c r="FR70" s="32">
        <f>('2a) logm_x(t)'!BZ69-'2a) logm_x(t)'!BY69-'2a)answer'!$C69)/$CP$5</f>
        <v>9.2096702465698399E-2</v>
      </c>
      <c r="FS70" s="32">
        <f>('2a) logm_x(t)'!CA69-'2a) logm_x(t)'!BZ69-'2a)answer'!$C69)/$CP$5</f>
        <v>-0.25421667010684978</v>
      </c>
      <c r="FT70" s="32">
        <f>('2a) logm_x(t)'!CB69-'2a) logm_x(t)'!CA69-'2a)answer'!$C69)/$CP$5</f>
        <v>-0.1058231684348095</v>
      </c>
      <c r="FU70" s="32">
        <f>('2a) logm_x(t)'!CC69-'2a) logm_x(t)'!CB69-'2a)answer'!$C69)/$CP$5</f>
        <v>-0.19475012895332108</v>
      </c>
      <c r="FV70" s="32">
        <f>('2a) logm_x(t)'!CD69-'2a) logm_x(t)'!CC69-'2a)answer'!$C69)/$CP$5</f>
        <v>-0.20635374548793348</v>
      </c>
      <c r="FW70" s="32">
        <f>('2a) logm_x(t)'!CE69-'2a) logm_x(t)'!CD69-'2a)answer'!$C69)/$CP$5</f>
        <v>-0.30486022272996621</v>
      </c>
      <c r="FX70" s="32">
        <f>('2a) logm_x(t)'!CF69-'2a) logm_x(t)'!CE69-'2a)answer'!$C69)/$CP$5</f>
        <v>0.12200504731961573</v>
      </c>
      <c r="FY70" s="32">
        <f>('2a) logm_x(t)'!CG69-'2a) logm_x(t)'!CF69-'2a)answer'!$C69)/$CP$5</f>
        <v>-0.56352680641190034</v>
      </c>
      <c r="FZ70" s="32">
        <f>('2a) logm_x(t)'!CH69-'2a) logm_x(t)'!CG69-'2a)answer'!$C69)/$CP$5</f>
        <v>0.2512146917317345</v>
      </c>
      <c r="GA70" s="32">
        <f>('2a) logm_x(t)'!CI69-'2a) logm_x(t)'!CH69-'2a)answer'!$C69)/$CP$5</f>
        <v>-0.35993443353163906</v>
      </c>
      <c r="GB70" s="32">
        <f>('2a) logm_x(t)'!CJ69-'2a) logm_x(t)'!CI69-'2a)answer'!$C69)/$CP$5</f>
        <v>-4.6921461723011745E-3</v>
      </c>
      <c r="GC70" s="32">
        <f>('2a) logm_x(t)'!CK69-'2a) logm_x(t)'!CJ69-'2a)answer'!$C69)/$CP$5</f>
        <v>-0.1184930982292971</v>
      </c>
      <c r="GD70" s="32">
        <f>('2a) logm_x(t)'!CL69-'2a) logm_x(t)'!CK69-'2a)answer'!$C69)/$CP$5</f>
        <v>3.1032112144362686E-2</v>
      </c>
      <c r="GE70" s="32">
        <f>('2a) logm_x(t)'!CM69-'2a) logm_x(t)'!CL69-'2a)answer'!$C69)/$CP$5</f>
        <v>-0.20395708467579768</v>
      </c>
      <c r="GF70" s="32">
        <f>('2a) logm_x(t)'!CN69-'2a) logm_x(t)'!CM69-'2a)answer'!$C69)/$CP$5</f>
        <v>-8.1208690484501314E-2</v>
      </c>
    </row>
    <row r="71" spans="1:188" x14ac:dyDescent="0.25">
      <c r="A71" s="31">
        <f>'2a) logm_x(t)'!A70</f>
        <v>67</v>
      </c>
      <c r="B71" s="32"/>
      <c r="C71" s="32">
        <f>IFERROR(('2a) logm_x(t)'!C70-'2a) logm_x(t)'!B70-'2a)answer'!$C70)^2,"")</f>
        <v>8.5621980483615808E-4</v>
      </c>
      <c r="D71" s="32">
        <f>IFERROR(('2a) logm_x(t)'!D70-'2a) logm_x(t)'!C70-'2a)answer'!$C70)^2,"")</f>
        <v>5.3311009073229148E-3</v>
      </c>
      <c r="E71" s="32">
        <f>IFERROR(('2a) logm_x(t)'!E70-'2a) logm_x(t)'!D70-'2a)answer'!$C70)^2,"")</f>
        <v>6.5231583698847585E-3</v>
      </c>
      <c r="F71" s="32">
        <f>IFERROR(('2a) logm_x(t)'!F70-'2a) logm_x(t)'!E70-'2a)answer'!$C70)^2,"")</f>
        <v>5.1524230474675405E-4</v>
      </c>
      <c r="G71" s="32">
        <f>IFERROR(('2a) logm_x(t)'!G70-'2a) logm_x(t)'!F70-'2a)answer'!$C70)^2,"")</f>
        <v>1.2656169196062631E-3</v>
      </c>
      <c r="H71" s="32">
        <f>IFERROR(('2a) logm_x(t)'!H70-'2a) logm_x(t)'!G70-'2a)answer'!$C70)^2,"")</f>
        <v>1.09721369057093E-2</v>
      </c>
      <c r="I71" s="32">
        <f>IFERROR(('2a) logm_x(t)'!I70-'2a) logm_x(t)'!H70-'2a)answer'!$C70)^2,"")</f>
        <v>4.5485723035555556E-3</v>
      </c>
      <c r="J71" s="32">
        <f>IFERROR(('2a) logm_x(t)'!J70-'2a) logm_x(t)'!I70-'2a)answer'!$C70)^2,"")</f>
        <v>3.8247768942925863E-4</v>
      </c>
      <c r="K71" s="32">
        <f>IFERROR(('2a) logm_x(t)'!K70-'2a) logm_x(t)'!J70-'2a)answer'!$C70)^2,"")</f>
        <v>8.0135303844389681E-3</v>
      </c>
      <c r="L71" s="32">
        <f>IFERROR(('2a) logm_x(t)'!L70-'2a) logm_x(t)'!K70-'2a)answer'!$C70)^2,"")</f>
        <v>1.0708878912773659E-2</v>
      </c>
      <c r="M71" s="32">
        <f>IFERROR(('2a) logm_x(t)'!M70-'2a) logm_x(t)'!L70-'2a)answer'!$C70)^2,"")</f>
        <v>1.8092650041195938E-3</v>
      </c>
      <c r="N71" s="32">
        <f>IFERROR(('2a) logm_x(t)'!N70-'2a) logm_x(t)'!M70-'2a)answer'!$C70)^2,"")</f>
        <v>8.0456372922922011E-5</v>
      </c>
      <c r="O71" s="32">
        <f>IFERROR(('2a) logm_x(t)'!O70-'2a) logm_x(t)'!N70-'2a)answer'!$C70)^2,"")</f>
        <v>7.1019619247723837E-5</v>
      </c>
      <c r="P71" s="32">
        <f>IFERROR(('2a) logm_x(t)'!P70-'2a) logm_x(t)'!O70-'2a)answer'!$C70)^2,"")</f>
        <v>2.4747580195272631E-3</v>
      </c>
      <c r="Q71" s="32">
        <f>IFERROR(('2a) logm_x(t)'!Q70-'2a) logm_x(t)'!P70-'2a)answer'!$C70)^2,"")</f>
        <v>9.7658562127731744E-4</v>
      </c>
      <c r="R71" s="32">
        <f>IFERROR(('2a) logm_x(t)'!R70-'2a) logm_x(t)'!Q70-'2a)answer'!$C70)^2,"")</f>
        <v>2.1315819703436579E-3</v>
      </c>
      <c r="S71" s="32">
        <f>IFERROR(('2a) logm_x(t)'!S70-'2a) logm_x(t)'!R70-'2a)answer'!$C70)^2,"")</f>
        <v>2.1322000646876536E-3</v>
      </c>
      <c r="T71" s="32">
        <f>IFERROR(('2a) logm_x(t)'!T70-'2a) logm_x(t)'!S70-'2a)answer'!$C70)^2,"")</f>
        <v>1.403190083752006E-2</v>
      </c>
      <c r="U71" s="32">
        <f>IFERROR(('2a) logm_x(t)'!U70-'2a) logm_x(t)'!T70-'2a)answer'!$C70)^2,"")</f>
        <v>1.4045563298316344E-4</v>
      </c>
      <c r="V71" s="32">
        <f>IFERROR(('2a) logm_x(t)'!V70-'2a) logm_x(t)'!U70-'2a)answer'!$C70)^2,"")</f>
        <v>2.5522529901664243E-4</v>
      </c>
      <c r="W71" s="32">
        <f>IFERROR(('2a) logm_x(t)'!W70-'2a) logm_x(t)'!V70-'2a)answer'!$C70)^2,"")</f>
        <v>2.2755471251668182E-2</v>
      </c>
      <c r="X71" s="32">
        <f>IFERROR(('2a) logm_x(t)'!X70-'2a) logm_x(t)'!W70-'2a)answer'!$C70)^2,"")</f>
        <v>2.1398155260633962E-3</v>
      </c>
      <c r="Y71" s="32">
        <f>IFERROR(('2a) logm_x(t)'!Y70-'2a) logm_x(t)'!X70-'2a)answer'!$C70)^2,"")</f>
        <v>1.2190925793509742E-2</v>
      </c>
      <c r="Z71" s="32">
        <f>IFERROR(('2a) logm_x(t)'!Z70-'2a) logm_x(t)'!Y70-'2a)answer'!$C70)^2,"")</f>
        <v>7.8463704148482971E-4</v>
      </c>
      <c r="AA71" s="32">
        <f>IFERROR(('2a) logm_x(t)'!AA70-'2a) logm_x(t)'!Z70-'2a)answer'!$C70)^2,"")</f>
        <v>4.6807878768875162E-3</v>
      </c>
      <c r="AB71" s="32">
        <f>IFERROR(('2a) logm_x(t)'!AB70-'2a) logm_x(t)'!AA70-'2a)answer'!$C70)^2,"")</f>
        <v>9.3357294447853902E-4</v>
      </c>
      <c r="AC71" s="32">
        <f>IFERROR(('2a) logm_x(t)'!AC70-'2a) logm_x(t)'!AB70-'2a)answer'!$C70)^2,"")</f>
        <v>1.0002415629614702E-3</v>
      </c>
      <c r="AD71" s="32">
        <f>IFERROR(('2a) logm_x(t)'!AD70-'2a) logm_x(t)'!AC70-'2a)answer'!$C70)^2,"")</f>
        <v>1.3664314748218496E-3</v>
      </c>
      <c r="AE71" s="32">
        <f>IFERROR(('2a) logm_x(t)'!AE70-'2a) logm_x(t)'!AD70-'2a)answer'!$C70)^2,"")</f>
        <v>2.3017468415051589E-5</v>
      </c>
      <c r="AF71" s="32">
        <f>IFERROR(('2a) logm_x(t)'!AF70-'2a) logm_x(t)'!AE70-'2a)answer'!$C70)^2,"")</f>
        <v>3.3881140216801761E-2</v>
      </c>
      <c r="AG71" s="32">
        <f>IFERROR(('2a) logm_x(t)'!AG70-'2a) logm_x(t)'!AF70-'2a)answer'!$C70)^2,"")</f>
        <v>4.5680905711657531E-5</v>
      </c>
      <c r="AH71" s="32">
        <f>IFERROR(('2a) logm_x(t)'!AH70-'2a) logm_x(t)'!AG70-'2a)answer'!$C70)^2,"")</f>
        <v>3.8283676649642677E-3</v>
      </c>
      <c r="AI71" s="32">
        <f>IFERROR(('2a) logm_x(t)'!AI70-'2a) logm_x(t)'!AH70-'2a)answer'!$C70)^2,"")</f>
        <v>3.781059766490966E-3</v>
      </c>
      <c r="AJ71" s="32">
        <f>IFERROR(('2a) logm_x(t)'!AJ70-'2a) logm_x(t)'!AI70-'2a)answer'!$C70)^2,"")</f>
        <v>1.3242716552629921E-2</v>
      </c>
      <c r="AK71" s="32">
        <f>IFERROR(('2a) logm_x(t)'!AK70-'2a) logm_x(t)'!AJ70-'2a)answer'!$C70)^2,"")</f>
        <v>8.8539611032452809E-3</v>
      </c>
      <c r="AL71" s="32">
        <f>IFERROR(('2a) logm_x(t)'!AL70-'2a) logm_x(t)'!AK70-'2a)answer'!$C70)^2,"")</f>
        <v>8.169364602215767E-3</v>
      </c>
      <c r="AM71" s="32">
        <f>IFERROR(('2a) logm_x(t)'!AM70-'2a) logm_x(t)'!AL70-'2a)answer'!$C70)^2,"")</f>
        <v>2.2263865747196797E-4</v>
      </c>
      <c r="AN71" s="32">
        <f>IFERROR(('2a) logm_x(t)'!AN70-'2a) logm_x(t)'!AM70-'2a)answer'!$C70)^2,"")</f>
        <v>1.2591646661502082E-4</v>
      </c>
      <c r="AO71" s="32">
        <f>IFERROR(('2a) logm_x(t)'!AO70-'2a) logm_x(t)'!AN70-'2a)answer'!$C70)^2,"")</f>
        <v>6.1554234782610048E-5</v>
      </c>
      <c r="AP71" s="32">
        <f>IFERROR(('2a) logm_x(t)'!AP70-'2a) logm_x(t)'!AO70-'2a)answer'!$C70)^2,"")</f>
        <v>6.9337024312675908E-4</v>
      </c>
      <c r="AQ71" s="32">
        <f>IFERROR(('2a) logm_x(t)'!AQ70-'2a) logm_x(t)'!AP70-'2a)answer'!$C70)^2,"")</f>
        <v>1.274492725547114E-4</v>
      </c>
      <c r="AR71" s="32">
        <f>IFERROR(('2a) logm_x(t)'!AR70-'2a) logm_x(t)'!AQ70-'2a)answer'!$C70)^2,"")</f>
        <v>7.1772038519337232E-5</v>
      </c>
      <c r="AS71" s="32">
        <f>IFERROR(('2a) logm_x(t)'!AS70-'2a) logm_x(t)'!AR70-'2a)answer'!$C70)^2,"")</f>
        <v>4.0991402076063072E-5</v>
      </c>
      <c r="AT71" s="32">
        <f>IFERROR(('2a) logm_x(t)'!AT70-'2a) logm_x(t)'!AS70-'2a)answer'!$C70)^2,"")</f>
        <v>1.7893672933226323E-3</v>
      </c>
      <c r="AU71" s="32">
        <f>IFERROR(('2a) logm_x(t)'!AU70-'2a) logm_x(t)'!AT70-'2a)answer'!$C70)^2,"")</f>
        <v>1.2665514418052102E-4</v>
      </c>
      <c r="AV71" s="32">
        <f>IFERROR(('2a) logm_x(t)'!AV70-'2a) logm_x(t)'!AU70-'2a)answer'!$C70)^2,"")</f>
        <v>2.759930993257969E-2</v>
      </c>
      <c r="AW71" s="32">
        <f>IFERROR(('2a) logm_x(t)'!AW70-'2a) logm_x(t)'!AV70-'2a)answer'!$C70)^2,"")</f>
        <v>1.5338902459297518E-4</v>
      </c>
      <c r="AX71" s="32">
        <f>IFERROR(('2a) logm_x(t)'!AX70-'2a) logm_x(t)'!AW70-'2a)answer'!$C70)^2,"")</f>
        <v>8.8234426520376833E-3</v>
      </c>
      <c r="AY71" s="32">
        <f>IFERROR(('2a) logm_x(t)'!AY70-'2a) logm_x(t)'!AX70-'2a)answer'!$C70)^2,"")</f>
        <v>3.6736063158229228E-3</v>
      </c>
      <c r="AZ71" s="32">
        <f>IFERROR(('2a) logm_x(t)'!AZ70-'2a) logm_x(t)'!AY70-'2a)answer'!$C70)^2,"")</f>
        <v>3.6161834461635764E-3</v>
      </c>
      <c r="BA71" s="32">
        <f>IFERROR(('2a) logm_x(t)'!BA70-'2a) logm_x(t)'!AZ70-'2a)answer'!$C70)^2,"")</f>
        <v>2.7677322743563143E-4</v>
      </c>
      <c r="BB71" s="32">
        <f>IFERROR(('2a) logm_x(t)'!BB70-'2a) logm_x(t)'!BA70-'2a)answer'!$C70)^2,"")</f>
        <v>1.4247074709973135E-3</v>
      </c>
      <c r="BC71" s="32">
        <f>IFERROR(('2a) logm_x(t)'!BC70-'2a) logm_x(t)'!BB70-'2a)answer'!$C70)^2,"")</f>
        <v>6.932294673936484E-5</v>
      </c>
      <c r="BD71" s="32">
        <f>IFERROR(('2a) logm_x(t)'!BD70-'2a) logm_x(t)'!BC70-'2a)answer'!$C70)^2,"")</f>
        <v>6.9165048379481891E-4</v>
      </c>
      <c r="BE71" s="32">
        <f>IFERROR(('2a) logm_x(t)'!BE70-'2a) logm_x(t)'!BD70-'2a)answer'!$C70)^2,"")</f>
        <v>7.6231912022512873E-5</v>
      </c>
      <c r="BF71" s="32">
        <f>IFERROR(('2a) logm_x(t)'!BF70-'2a) logm_x(t)'!BE70-'2a)answer'!$C70)^2,"")</f>
        <v>4.0711362857230337E-5</v>
      </c>
      <c r="BG71" s="32">
        <f>IFERROR(('2a) logm_x(t)'!BG70-'2a) logm_x(t)'!BF70-'2a)answer'!$C70)^2,"")</f>
        <v>2.1461126359410782E-5</v>
      </c>
      <c r="BH71" s="32">
        <f>IFERROR(('2a) logm_x(t)'!BH70-'2a) logm_x(t)'!BG70-'2a)answer'!$C70)^2,"")</f>
        <v>2.1332371622765807E-3</v>
      </c>
      <c r="BI71" s="32">
        <f>IFERROR(('2a) logm_x(t)'!BI70-'2a) logm_x(t)'!BH70-'2a)answer'!$C70)^2,"")</f>
        <v>1.3709056888285475E-3</v>
      </c>
      <c r="BJ71" s="32">
        <f>IFERROR(('2a) logm_x(t)'!BJ70-'2a) logm_x(t)'!BI70-'2a)answer'!$C70)^2,"")</f>
        <v>2.1787216641904732E-3</v>
      </c>
      <c r="BK71" s="32">
        <f>IFERROR(('2a) logm_x(t)'!BK70-'2a) logm_x(t)'!BJ70-'2a)answer'!$C70)^2,"")</f>
        <v>4.8558376195026128E-4</v>
      </c>
      <c r="BL71" s="32">
        <f>IFERROR(('2a) logm_x(t)'!BL70-'2a) logm_x(t)'!BK70-'2a)answer'!$C70)^2,"")</f>
        <v>4.3458144217082039E-3</v>
      </c>
      <c r="BM71" s="32">
        <f>IFERROR(('2a) logm_x(t)'!BM70-'2a) logm_x(t)'!BL70-'2a)answer'!$C70)^2,"")</f>
        <v>1.7460760634926891E-4</v>
      </c>
      <c r="BN71" s="32">
        <f>IFERROR(('2a) logm_x(t)'!BN70-'2a) logm_x(t)'!BM70-'2a)answer'!$C70)^2,"")</f>
        <v>9.2583704933978084E-4</v>
      </c>
      <c r="BO71" s="32">
        <f>IFERROR(('2a) logm_x(t)'!BO70-'2a) logm_x(t)'!BN70-'2a)answer'!$C70)^2,"")</f>
        <v>2.5942925865660512E-6</v>
      </c>
      <c r="BP71" s="32">
        <f>IFERROR(('2a) logm_x(t)'!BP70-'2a) logm_x(t)'!BO70-'2a)answer'!$C70)^2,"")</f>
        <v>1.4741214108538632E-4</v>
      </c>
      <c r="BQ71" s="32">
        <f>IFERROR(('2a) logm_x(t)'!BQ70-'2a) logm_x(t)'!BP70-'2a)answer'!$C70)^2,"")</f>
        <v>3.6303185756629384E-4</v>
      </c>
      <c r="BR71" s="32">
        <f>IFERROR(('2a) logm_x(t)'!BR70-'2a) logm_x(t)'!BQ70-'2a)answer'!$C70)^2,"")</f>
        <v>3.3164781262325576E-4</v>
      </c>
      <c r="BS71" s="32">
        <f>IFERROR(('2a) logm_x(t)'!BS70-'2a) logm_x(t)'!BR70-'2a)answer'!$C70)^2,"")</f>
        <v>1.894463611962401E-3</v>
      </c>
      <c r="BT71" s="32">
        <f>IFERROR(('2a) logm_x(t)'!BT70-'2a) logm_x(t)'!BS70-'2a)answer'!$C70)^2,"")</f>
        <v>1.466145323314085E-3</v>
      </c>
      <c r="BU71" s="32">
        <f>IFERROR(('2a) logm_x(t)'!BU70-'2a) logm_x(t)'!BT70-'2a)answer'!$C70)^2,"")</f>
        <v>5.3692236926483122E-3</v>
      </c>
      <c r="BV71" s="32">
        <f>IFERROR(('2a) logm_x(t)'!BV70-'2a) logm_x(t)'!BU70-'2a)answer'!$C70)^2,"")</f>
        <v>5.9361084396079488E-3</v>
      </c>
      <c r="BW71" s="32">
        <f>IFERROR(('2a) logm_x(t)'!BW70-'2a) logm_x(t)'!BV70-'2a)answer'!$C70)^2,"")</f>
        <v>9.7426740921892948E-4</v>
      </c>
      <c r="BX71" s="32">
        <f>IFERROR(('2a) logm_x(t)'!BX70-'2a) logm_x(t)'!BW70-'2a)answer'!$C70)^2,"")</f>
        <v>3.5626450812472699E-3</v>
      </c>
      <c r="BY71" s="32">
        <f>IFERROR(('2a) logm_x(t)'!BY70-'2a) logm_x(t)'!BX70-'2a)answer'!$C70)^2,"")</f>
        <v>1.5703432125875369E-4</v>
      </c>
      <c r="BZ71" s="32">
        <f>IFERROR(('2a) logm_x(t)'!BZ70-'2a) logm_x(t)'!BY70-'2a)answer'!$C70)^2,"")</f>
        <v>7.2775273093721621E-5</v>
      </c>
      <c r="CA71" s="32">
        <f>IFERROR(('2a) logm_x(t)'!CA70-'2a) logm_x(t)'!BZ70-'2a)answer'!$C70)^2,"")</f>
        <v>3.4864822225831103E-3</v>
      </c>
      <c r="CB71" s="32">
        <f>IFERROR(('2a) logm_x(t)'!CB70-'2a) logm_x(t)'!CA70-'2a)answer'!$C70)^2,"")</f>
        <v>4.4557728684151456E-3</v>
      </c>
      <c r="CC71" s="32">
        <f>IFERROR(('2a) logm_x(t)'!CC70-'2a) logm_x(t)'!CB70-'2a)answer'!$C70)^2,"")</f>
        <v>3.7940835375802278E-5</v>
      </c>
      <c r="CD71" s="32">
        <f>IFERROR(('2a) logm_x(t)'!CD70-'2a) logm_x(t)'!CC70-'2a)answer'!$C70)^2,"")</f>
        <v>3.3370915696000572E-3</v>
      </c>
      <c r="CE71" s="32">
        <f>IFERROR(('2a) logm_x(t)'!CE70-'2a) logm_x(t)'!CD70-'2a)answer'!$C70)^2,"")</f>
        <v>1.7406171782200824E-6</v>
      </c>
      <c r="CF71" s="32">
        <f>IFERROR(('2a) logm_x(t)'!CF70-'2a) logm_x(t)'!CE70-'2a)answer'!$C70)^2,"")</f>
        <v>3.214789947493894E-4</v>
      </c>
      <c r="CG71" s="32">
        <f>IFERROR(('2a) logm_x(t)'!CG70-'2a) logm_x(t)'!CF70-'2a)answer'!$C70)^2,"")</f>
        <v>1.102081219414883E-2</v>
      </c>
      <c r="CH71" s="32">
        <f>IFERROR(('2a) logm_x(t)'!CH70-'2a) logm_x(t)'!CG70-'2a)answer'!$C70)^2,"")</f>
        <v>9.9061740296402581E-5</v>
      </c>
      <c r="CI71" s="32">
        <f>IFERROR(('2a) logm_x(t)'!CI70-'2a) logm_x(t)'!CH70-'2a)answer'!$C70)^2,"")</f>
        <v>7.9608640243837645E-4</v>
      </c>
      <c r="CJ71" s="32">
        <f>IFERROR(('2a) logm_x(t)'!CJ70-'2a) logm_x(t)'!CI70-'2a)answer'!$C70)^2,"")</f>
        <v>6.1025598271334839E-4</v>
      </c>
      <c r="CK71" s="32">
        <f>IFERROR(('2a) logm_x(t)'!CK70-'2a) logm_x(t)'!CJ70-'2a)answer'!$C70)^2,"")</f>
        <v>5.2856616964207966E-3</v>
      </c>
      <c r="CL71" s="32">
        <f>IFERROR(('2a) logm_x(t)'!CL70-'2a) logm_x(t)'!CK70-'2a)answer'!$C70)^2,"")</f>
        <v>1.0858010085136405E-3</v>
      </c>
      <c r="CM71" s="32">
        <f>IFERROR(('2a) logm_x(t)'!CM70-'2a) logm_x(t)'!CL70-'2a)answer'!$C70)^2,"")</f>
        <v>1.4850023636387316E-3</v>
      </c>
      <c r="CN71" s="32">
        <f>IFERROR(('2a) logm_x(t)'!CN70-'2a) logm_x(t)'!CM70-'2a)answer'!$C70)^2,"")</f>
        <v>3.4673772127053624E-5</v>
      </c>
      <c r="CT71" s="31">
        <f t="shared" si="5"/>
        <v>67</v>
      </c>
      <c r="CU71" s="32">
        <f>('2a) logm_x(t)'!C70-'2a) logm_x(t)'!B70-'2a)answer'!$C70)/$CP$5</f>
        <v>0.2096451442941874</v>
      </c>
      <c r="CV71" s="32">
        <f>('2a) logm_x(t)'!D70-'2a) logm_x(t)'!C70-'2a)answer'!$C70)/$CP$5</f>
        <v>0.5231191574344608</v>
      </c>
      <c r="CW71" s="32">
        <f>('2a) logm_x(t)'!E70-'2a) logm_x(t)'!D70-'2a)answer'!$C70)/$CP$5</f>
        <v>-0.57865689805497589</v>
      </c>
      <c r="CX71" s="32">
        <f>('2a) logm_x(t)'!F70-'2a) logm_x(t)'!E70-'2a)answer'!$C70)/$CP$5</f>
        <v>-0.16262897713660929</v>
      </c>
      <c r="CY71" s="32">
        <f>('2a) logm_x(t)'!G70-'2a) logm_x(t)'!F70-'2a)answer'!$C70)/$CP$5</f>
        <v>0.25488443158473062</v>
      </c>
      <c r="CZ71" s="32">
        <f>('2a) logm_x(t)'!H70-'2a) logm_x(t)'!G70-'2a)answer'!$C70)/$CP$5</f>
        <v>0.75047768335665854</v>
      </c>
      <c r="DA71" s="32">
        <f>('2a) logm_x(t)'!I70-'2a) logm_x(t)'!H70-'2a)answer'!$C70)/$CP$5</f>
        <v>-0.48320311427586754</v>
      </c>
      <c r="DB71" s="32">
        <f>('2a) logm_x(t)'!J70-'2a) logm_x(t)'!I70-'2a)answer'!$C70)/$CP$5</f>
        <v>0.14011841852801787</v>
      </c>
      <c r="DC71" s="32">
        <f>('2a) logm_x(t)'!K70-'2a) logm_x(t)'!J70-'2a)answer'!$C70)/$CP$5</f>
        <v>-0.64136331800766488</v>
      </c>
      <c r="DD71" s="32">
        <f>('2a) logm_x(t)'!L70-'2a) logm_x(t)'!K70-'2a)answer'!$C70)/$CP$5</f>
        <v>0.74141979564347293</v>
      </c>
      <c r="DE71" s="32">
        <f>('2a) logm_x(t)'!M70-'2a) logm_x(t)'!L70-'2a)answer'!$C70)/$CP$5</f>
        <v>0.30474968460540103</v>
      </c>
      <c r="DF71" s="32">
        <f>('2a) logm_x(t)'!N70-'2a) logm_x(t)'!M70-'2a)answer'!$C70)/$CP$5</f>
        <v>6.4264687263826281E-2</v>
      </c>
      <c r="DG71" s="32">
        <f>('2a) logm_x(t)'!O70-'2a) logm_x(t)'!N70-'2a)answer'!$C70)/$CP$5</f>
        <v>6.0378364264317481E-2</v>
      </c>
      <c r="DH71" s="32">
        <f>('2a) logm_x(t)'!P70-'2a) logm_x(t)'!O70-'2a)answer'!$C70)/$CP$5</f>
        <v>0.35641710926586723</v>
      </c>
      <c r="DI71" s="32">
        <f>('2a) logm_x(t)'!Q70-'2a) logm_x(t)'!P70-'2a)answer'!$C70)/$CP$5</f>
        <v>-0.22389651627854684</v>
      </c>
      <c r="DJ71" s="32">
        <f>('2a) logm_x(t)'!R70-'2a) logm_x(t)'!Q70-'2a)answer'!$C70)/$CP$5</f>
        <v>0.33078300822632711</v>
      </c>
      <c r="DK71" s="32">
        <f>('2a) logm_x(t)'!S70-'2a) logm_x(t)'!R70-'2a)answer'!$C70)/$CP$5</f>
        <v>-0.3308309632874078</v>
      </c>
      <c r="DL71" s="32">
        <f>('2a) logm_x(t)'!T70-'2a) logm_x(t)'!S70-'2a)answer'!$C70)/$CP$5</f>
        <v>0.8486926222409944</v>
      </c>
      <c r="DM71" s="32">
        <f>('2a) logm_x(t)'!U70-'2a) logm_x(t)'!T70-'2a)answer'!$C70)/$CP$5</f>
        <v>-8.4910569559082119E-2</v>
      </c>
      <c r="DN71" s="32">
        <f>('2a) logm_x(t)'!V70-'2a) logm_x(t)'!U70-'2a)answer'!$C70)/$CP$5</f>
        <v>-0.11446007707852214</v>
      </c>
      <c r="DO71" s="32">
        <f>('2a) logm_x(t)'!W70-'2a) logm_x(t)'!V70-'2a)answer'!$C70)/$CP$5</f>
        <v>1.0807745025527238</v>
      </c>
      <c r="DP71" s="32">
        <f>('2a) logm_x(t)'!X70-'2a) logm_x(t)'!W70-'2a)answer'!$C70)/$CP$5</f>
        <v>-0.33142124204344969</v>
      </c>
      <c r="DQ71" s="32">
        <f>('2a) logm_x(t)'!Y70-'2a) logm_x(t)'!X70-'2a)answer'!$C70)/$CP$5</f>
        <v>-0.79106198960602625</v>
      </c>
      <c r="DR71" s="32">
        <f>('2a) logm_x(t)'!Z70-'2a) logm_x(t)'!Y70-'2a)answer'!$C70)/$CP$5</f>
        <v>0.200690389897691</v>
      </c>
      <c r="DS71" s="32">
        <f>('2a) logm_x(t)'!AA70-'2a) logm_x(t)'!Z70-'2a)answer'!$C70)/$CP$5</f>
        <v>0.49017555984108535</v>
      </c>
      <c r="DT71" s="32">
        <f>('2a) logm_x(t)'!AB70-'2a) logm_x(t)'!AA70-'2a)answer'!$C70)/$CP$5</f>
        <v>0.21891035332421493</v>
      </c>
      <c r="DU71" s="32">
        <f>('2a) logm_x(t)'!AC70-'2a) logm_x(t)'!AB70-'2a)answer'!$C70)/$CP$5</f>
        <v>-0.22659202560263295</v>
      </c>
      <c r="DV71" s="32">
        <f>('2a) logm_x(t)'!AD70-'2a) logm_x(t)'!AC70-'2a)answer'!$C70)/$CP$5</f>
        <v>-0.26484153841428226</v>
      </c>
      <c r="DW71" s="32">
        <f>('2a) logm_x(t)'!AE70-'2a) logm_x(t)'!AD70-'2a)answer'!$C70)/$CP$5</f>
        <v>-3.4373278064245789E-2</v>
      </c>
      <c r="DX71" s="32">
        <f>('2a) logm_x(t)'!AF70-'2a) logm_x(t)'!AE70-'2a)answer'!$C70)/$CP$5</f>
        <v>1.3187764467854941</v>
      </c>
      <c r="DY71" s="32">
        <f>('2a) logm_x(t)'!AG70-'2a) logm_x(t)'!AF70-'2a)answer'!$C70)/$CP$5</f>
        <v>4.8423873502929253E-2</v>
      </c>
      <c r="DZ71" s="32">
        <f>('2a) logm_x(t)'!AH70-'2a) logm_x(t)'!AG70-'2a)answer'!$C70)/$CP$5</f>
        <v>-0.44330128797330737</v>
      </c>
      <c r="EA71" s="32">
        <f>('2a) logm_x(t)'!AI70-'2a) logm_x(t)'!AH70-'2a)answer'!$C70)/$CP$5</f>
        <v>-0.44055379278760737</v>
      </c>
      <c r="EB71" s="32">
        <f>('2a) logm_x(t)'!AJ70-'2a) logm_x(t)'!AI70-'2a)answer'!$C70)/$CP$5</f>
        <v>0.82448112010752794</v>
      </c>
      <c r="EC71" s="32">
        <f>('2a) logm_x(t)'!AK70-'2a) logm_x(t)'!AJ70-'2a)answer'!$C70)/$CP$5</f>
        <v>-0.67415689124408351</v>
      </c>
      <c r="ED71" s="32">
        <f>('2a) logm_x(t)'!AL70-'2a) logm_x(t)'!AK70-'2a)answer'!$C70)/$CP$5</f>
        <v>0.64756939168362082</v>
      </c>
      <c r="EE71" s="32">
        <f>('2a) logm_x(t)'!AM70-'2a) logm_x(t)'!AL70-'2a)answer'!$C70)/$CP$5</f>
        <v>0.10690363205572165</v>
      </c>
      <c r="EF71" s="32">
        <f>('2a) logm_x(t)'!AN70-'2a) logm_x(t)'!AM70-'2a)answer'!$C70)/$CP$5</f>
        <v>8.0395814143193661E-2</v>
      </c>
      <c r="EG71" s="32">
        <f>('2a) logm_x(t)'!AO70-'2a) logm_x(t)'!AN70-'2a)answer'!$C70)/$CP$5</f>
        <v>5.6210978025957078E-2</v>
      </c>
      <c r="EH71" s="32">
        <f>('2a) logm_x(t)'!AP70-'2a) logm_x(t)'!AO70-'2a)answer'!$C70)/$CP$5</f>
        <v>0.18865780321732348</v>
      </c>
      <c r="EI71" s="32">
        <f>('2a) logm_x(t)'!AQ70-'2a) logm_x(t)'!AP70-'2a)answer'!$C70)/$CP$5</f>
        <v>8.0883670977259278E-2</v>
      </c>
      <c r="EJ71" s="32">
        <f>('2a) logm_x(t)'!AR70-'2a) logm_x(t)'!AQ70-'2a)answer'!$C70)/$CP$5</f>
        <v>6.0697361688026794E-2</v>
      </c>
      <c r="EK71" s="32">
        <f>('2a) logm_x(t)'!AS70-'2a) logm_x(t)'!AR70-'2a)answer'!$C70)/$CP$5</f>
        <v>-4.5871037182418938E-2</v>
      </c>
      <c r="EL71" s="32">
        <f>('2a) logm_x(t)'!AT70-'2a) logm_x(t)'!AS70-'2a)answer'!$C70)/$CP$5</f>
        <v>0.30306928251593279</v>
      </c>
      <c r="EM71" s="32">
        <f>('2a) logm_x(t)'!AU70-'2a) logm_x(t)'!AT70-'2a)answer'!$C70)/$CP$5</f>
        <v>-8.0631286690566614E-2</v>
      </c>
      <c r="EN71" s="32">
        <f>('2a) logm_x(t)'!AV70-'2a) logm_x(t)'!AU70-'2a)answer'!$C70)/$CP$5</f>
        <v>1.190258482315558</v>
      </c>
      <c r="EO71" s="32">
        <f>('2a) logm_x(t)'!AW70-'2a) logm_x(t)'!AV70-'2a)answer'!$C70)/$CP$5</f>
        <v>-8.8733848178966471E-2</v>
      </c>
      <c r="EP71" s="32">
        <f>('2a) logm_x(t)'!AX70-'2a) logm_x(t)'!AW70-'2a)answer'!$C70)/$CP$5</f>
        <v>-0.67299402279793408</v>
      </c>
      <c r="EQ71" s="32">
        <f>('2a) logm_x(t)'!AY70-'2a) logm_x(t)'!AX70-'2a)answer'!$C70)/$CP$5</f>
        <v>0.43424865292260634</v>
      </c>
      <c r="ER71" s="32">
        <f>('2a) logm_x(t)'!AZ70-'2a) logm_x(t)'!AY70-'2a)answer'!$C70)/$CP$5</f>
        <v>-0.43084137205522827</v>
      </c>
      <c r="ES71" s="32">
        <f>('2a) logm_x(t)'!BA70-'2a) logm_x(t)'!AZ70-'2a)answer'!$C70)/$CP$5</f>
        <v>0.11919395005370458</v>
      </c>
      <c r="ET71" s="32">
        <f>('2a) logm_x(t)'!BB70-'2a) logm_x(t)'!BA70-'2a)answer'!$C70)/$CP$5</f>
        <v>-0.27043009718510153</v>
      </c>
      <c r="EU71" s="32">
        <f>('2a) logm_x(t)'!BC70-'2a) logm_x(t)'!BB70-'2a)answer'!$C70)/$CP$5</f>
        <v>5.9652779045681517E-2</v>
      </c>
      <c r="EV71" s="32">
        <f>('2a) logm_x(t)'!BD70-'2a) logm_x(t)'!BC70-'2a)answer'!$C70)/$CP$5</f>
        <v>-0.18842369492468786</v>
      </c>
      <c r="EW71" s="32">
        <f>('2a) logm_x(t)'!BE70-'2a) logm_x(t)'!BD70-'2a)answer'!$C70)/$CP$5</f>
        <v>-6.2554791334937465E-2</v>
      </c>
      <c r="EX71" s="32">
        <f>('2a) logm_x(t)'!BF70-'2a) logm_x(t)'!BE70-'2a)answer'!$C70)/$CP$5</f>
        <v>-4.5714081048107584E-2</v>
      </c>
      <c r="EY71" s="32">
        <f>('2a) logm_x(t)'!BG70-'2a) logm_x(t)'!BF70-'2a)answer'!$C70)/$CP$5</f>
        <v>-3.3190854171692166E-2</v>
      </c>
      <c r="EZ71" s="32">
        <f>('2a) logm_x(t)'!BH70-'2a) logm_x(t)'!BG70-'2a)answer'!$C70)/$CP$5</f>
        <v>-0.33091141124558238</v>
      </c>
      <c r="FA71" s="32">
        <f>('2a) logm_x(t)'!BI70-'2a) logm_x(t)'!BH70-'2a)answer'!$C70)/$CP$5</f>
        <v>-0.26527477979056774</v>
      </c>
      <c r="FB71" s="32">
        <f>('2a) logm_x(t)'!BJ70-'2a) logm_x(t)'!BI70-'2a)answer'!$C70)/$CP$5</f>
        <v>0.33442062123460442</v>
      </c>
      <c r="FC71" s="32">
        <f>('2a) logm_x(t)'!BK70-'2a) logm_x(t)'!BJ70-'2a)answer'!$C70)/$CP$5</f>
        <v>0.15787895788466705</v>
      </c>
      <c r="FD71" s="32">
        <f>('2a) logm_x(t)'!BL70-'2a) logm_x(t)'!BK70-'2a)answer'!$C70)/$CP$5</f>
        <v>-0.47231067535360488</v>
      </c>
      <c r="FE71" s="32">
        <f>('2a) logm_x(t)'!BM70-'2a) logm_x(t)'!BL70-'2a)answer'!$C70)/$CP$5</f>
        <v>-9.4672479759314671E-2</v>
      </c>
      <c r="FF71" s="32">
        <f>('2a) logm_x(t)'!BN70-'2a) logm_x(t)'!BM70-'2a)answer'!$C70)/$CP$5</f>
        <v>-0.21800148470436079</v>
      </c>
      <c r="FG71" s="32">
        <f>('2a) logm_x(t)'!BO70-'2a) logm_x(t)'!BN70-'2a)answer'!$C70)/$CP$5</f>
        <v>1.1539889511421647E-2</v>
      </c>
      <c r="FH71" s="32">
        <f>('2a) logm_x(t)'!BP70-'2a) logm_x(t)'!BO70-'2a)answer'!$C70)/$CP$5</f>
        <v>8.698789076848204E-2</v>
      </c>
      <c r="FI71" s="32">
        <f>('2a) logm_x(t)'!BQ70-'2a) logm_x(t)'!BP70-'2a)answer'!$C70)/$CP$5</f>
        <v>-0.13651002378151916</v>
      </c>
      <c r="FJ71" s="32">
        <f>('2a) logm_x(t)'!BR70-'2a) logm_x(t)'!BQ70-'2a)answer'!$C70)/$CP$5</f>
        <v>-0.1304760324266932</v>
      </c>
      <c r="FK71" s="32">
        <f>('2a) logm_x(t)'!BS70-'2a) logm_x(t)'!BR70-'2a)answer'!$C70)/$CP$5</f>
        <v>-0.3118425027917216</v>
      </c>
      <c r="FL71" s="32">
        <f>('2a) logm_x(t)'!BT70-'2a) logm_x(t)'!BS70-'2a)answer'!$C70)/$CP$5</f>
        <v>-0.27433466149380553</v>
      </c>
      <c r="FM71" s="32">
        <f>('2a) logm_x(t)'!BU70-'2a) logm_x(t)'!BT70-'2a)answer'!$C70)/$CP$5</f>
        <v>0.52498624209942291</v>
      </c>
      <c r="FN71" s="32">
        <f>('2a) logm_x(t)'!BV70-'2a) logm_x(t)'!BU70-'2a)answer'!$C70)/$CP$5</f>
        <v>-0.55200509509417806</v>
      </c>
      <c r="FO71" s="32">
        <f>('2a) logm_x(t)'!BW70-'2a) logm_x(t)'!BV70-'2a)answer'!$C70)/$CP$5</f>
        <v>0.22363061640155443</v>
      </c>
      <c r="FP71" s="32">
        <f>('2a) logm_x(t)'!BX70-'2a) logm_x(t)'!BW70-'2a)answer'!$C70)/$CP$5</f>
        <v>-0.42764013003775075</v>
      </c>
      <c r="FQ71" s="32">
        <f>('2a) logm_x(t)'!BY70-'2a) logm_x(t)'!BX70-'2a)answer'!$C70)/$CP$5</f>
        <v>-8.9782039000581459E-2</v>
      </c>
      <c r="FR71" s="32">
        <f>('2a) logm_x(t)'!BZ70-'2a) logm_x(t)'!BY70-'2a)answer'!$C70)/$CP$5</f>
        <v>6.1120105512492189E-2</v>
      </c>
      <c r="FS71" s="32">
        <f>('2a) logm_x(t)'!CA70-'2a) logm_x(t)'!BZ70-'2a)answer'!$C70)/$CP$5</f>
        <v>-0.42304435171197591</v>
      </c>
      <c r="FT71" s="32">
        <f>('2a) logm_x(t)'!CB70-'2a) logm_x(t)'!CA70-'2a)answer'!$C70)/$CP$5</f>
        <v>-0.47824858718818397</v>
      </c>
      <c r="FU71" s="32">
        <f>('2a) logm_x(t)'!CC70-'2a) logm_x(t)'!CB70-'2a)answer'!$C70)/$CP$5</f>
        <v>-4.413118791147335E-2</v>
      </c>
      <c r="FV71" s="32">
        <f>('2a) logm_x(t)'!CD70-'2a) logm_x(t)'!CC70-'2a)answer'!$C70)/$CP$5</f>
        <v>-0.41388171051647471</v>
      </c>
      <c r="FW71" s="32">
        <f>('2a) logm_x(t)'!CE70-'2a) logm_x(t)'!CD70-'2a)answer'!$C70)/$CP$5</f>
        <v>9.4524373161552801E-3</v>
      </c>
      <c r="FX71" s="32">
        <f>('2a) logm_x(t)'!CF70-'2a) logm_x(t)'!CE70-'2a)answer'!$C70)/$CP$5</f>
        <v>0.12846016461395657</v>
      </c>
      <c r="FY71" s="32">
        <f>('2a) logm_x(t)'!CG70-'2a) logm_x(t)'!CF70-'2a)answer'!$C70)/$CP$5</f>
        <v>-0.75214049953246087</v>
      </c>
      <c r="FZ71" s="32">
        <f>('2a) logm_x(t)'!CH70-'2a) logm_x(t)'!CG70-'2a)answer'!$C70)/$CP$5</f>
        <v>7.1309131990594632E-2</v>
      </c>
      <c r="GA71" s="32">
        <f>('2a) logm_x(t)'!CI70-'2a) logm_x(t)'!CH70-'2a)answer'!$C70)/$CP$5</f>
        <v>-0.20214931609776624</v>
      </c>
      <c r="GB71" s="32">
        <f>('2a) logm_x(t)'!CJ70-'2a) logm_x(t)'!CI70-'2a)answer'!$C70)/$CP$5</f>
        <v>0.17698978278697369</v>
      </c>
      <c r="GC71" s="32">
        <f>('2a) logm_x(t)'!CK70-'2a) logm_x(t)'!CJ70-'2a)answer'!$C70)/$CP$5</f>
        <v>-0.52088500450503539</v>
      </c>
      <c r="GD71" s="32">
        <f>('2a) logm_x(t)'!CL70-'2a) logm_x(t)'!CK70-'2a)answer'!$C70)/$CP$5</f>
        <v>0.23608440165455777</v>
      </c>
      <c r="GE71" s="32">
        <f>('2a) logm_x(t)'!CM70-'2a) logm_x(t)'!CL70-'2a)answer'!$C70)/$CP$5</f>
        <v>-0.27609322254411151</v>
      </c>
      <c r="GF71" s="32">
        <f>('2a) logm_x(t)'!CN70-'2a) logm_x(t)'!CM70-'2a)answer'!$C70)/$CP$5</f>
        <v>4.2188367332352039E-2</v>
      </c>
    </row>
    <row r="72" spans="1:188" x14ac:dyDescent="0.25">
      <c r="A72" s="31">
        <f>'2a) logm_x(t)'!A71</f>
        <v>68</v>
      </c>
      <c r="B72" s="32"/>
      <c r="C72" s="32">
        <f>IFERROR(('2a) logm_x(t)'!C71-'2a) logm_x(t)'!B71-'2a)answer'!$C71)^2,"")</f>
        <v>2.3146952514398147E-2</v>
      </c>
      <c r="D72" s="32">
        <f>IFERROR(('2a) logm_x(t)'!D71-'2a) logm_x(t)'!C71-'2a)answer'!$C71)^2,"")</f>
        <v>1.5793718624327955E-3</v>
      </c>
      <c r="E72" s="32">
        <f>IFERROR(('2a) logm_x(t)'!E71-'2a) logm_x(t)'!D71-'2a)answer'!$C71)^2,"")</f>
        <v>2.6003004264044382E-4</v>
      </c>
      <c r="F72" s="32">
        <f>IFERROR(('2a) logm_x(t)'!F71-'2a) logm_x(t)'!E71-'2a)answer'!$C71)^2,"")</f>
        <v>8.7873963838124242E-4</v>
      </c>
      <c r="G72" s="32">
        <f>IFERROR(('2a) logm_x(t)'!G71-'2a) logm_x(t)'!F71-'2a)answer'!$C71)^2,"")</f>
        <v>2.6644889798258019E-4</v>
      </c>
      <c r="H72" s="32">
        <f>IFERROR(('2a) logm_x(t)'!H71-'2a) logm_x(t)'!G71-'2a)answer'!$C71)^2,"")</f>
        <v>1.9590535243242378E-3</v>
      </c>
      <c r="I72" s="32">
        <f>IFERROR(('2a) logm_x(t)'!I71-'2a) logm_x(t)'!H71-'2a)answer'!$C71)^2,"")</f>
        <v>1.2460958520620978E-2</v>
      </c>
      <c r="J72" s="32">
        <f>IFERROR(('2a) logm_x(t)'!J71-'2a) logm_x(t)'!I71-'2a)answer'!$C71)^2,"")</f>
        <v>7.0981810971904404E-4</v>
      </c>
      <c r="K72" s="32">
        <f>IFERROR(('2a) logm_x(t)'!K71-'2a) logm_x(t)'!J71-'2a)answer'!$C71)^2,"")</f>
        <v>2.5506916525357567E-2</v>
      </c>
      <c r="L72" s="32">
        <f>IFERROR(('2a) logm_x(t)'!L71-'2a) logm_x(t)'!K71-'2a)answer'!$C71)^2,"")</f>
        <v>6.3264451670369138E-3</v>
      </c>
      <c r="M72" s="32">
        <f>IFERROR(('2a) logm_x(t)'!M71-'2a) logm_x(t)'!L71-'2a)answer'!$C71)^2,"")</f>
        <v>4.6850744832728757E-3</v>
      </c>
      <c r="N72" s="32">
        <f>IFERROR(('2a) logm_x(t)'!N71-'2a) logm_x(t)'!M71-'2a)answer'!$C71)^2,"")</f>
        <v>1.3505853291319049E-5</v>
      </c>
      <c r="O72" s="32">
        <f>IFERROR(('2a) logm_x(t)'!O71-'2a) logm_x(t)'!N71-'2a)answer'!$C71)^2,"")</f>
        <v>2.7099649850343319E-5</v>
      </c>
      <c r="P72" s="32">
        <f>IFERROR(('2a) logm_x(t)'!P71-'2a) logm_x(t)'!O71-'2a)answer'!$C71)^2,"")</f>
        <v>5.5512253062381944E-3</v>
      </c>
      <c r="Q72" s="32">
        <f>IFERROR(('2a) logm_x(t)'!Q71-'2a) logm_x(t)'!P71-'2a)answer'!$C71)^2,"")</f>
        <v>1.5325816416859857E-3</v>
      </c>
      <c r="R72" s="32">
        <f>IFERROR(('2a) logm_x(t)'!R71-'2a) logm_x(t)'!Q71-'2a)answer'!$C71)^2,"")</f>
        <v>3.4443160486396682E-4</v>
      </c>
      <c r="S72" s="32">
        <f>IFERROR(('2a) logm_x(t)'!S71-'2a) logm_x(t)'!R71-'2a)answer'!$C71)^2,"")</f>
        <v>5.918846489498141E-3</v>
      </c>
      <c r="T72" s="32">
        <f>IFERROR(('2a) logm_x(t)'!T71-'2a) logm_x(t)'!S71-'2a)answer'!$C71)^2,"")</f>
        <v>8.1033476761623725E-6</v>
      </c>
      <c r="U72" s="32">
        <f>IFERROR(('2a) logm_x(t)'!U71-'2a) logm_x(t)'!T71-'2a)answer'!$C71)^2,"")</f>
        <v>4.3416825802750606E-6</v>
      </c>
      <c r="V72" s="32">
        <f>IFERROR(('2a) logm_x(t)'!V71-'2a) logm_x(t)'!U71-'2a)answer'!$C71)^2,"")</f>
        <v>2.9992275168752988E-3</v>
      </c>
      <c r="W72" s="32">
        <f>IFERROR(('2a) logm_x(t)'!W71-'2a) logm_x(t)'!V71-'2a)answer'!$C71)^2,"")</f>
        <v>2.9139581558531463E-3</v>
      </c>
      <c r="X72" s="32">
        <f>IFERROR(('2a) logm_x(t)'!X71-'2a) logm_x(t)'!W71-'2a)answer'!$C71)^2,"")</f>
        <v>2.3773254081463566E-3</v>
      </c>
      <c r="Y72" s="32">
        <f>IFERROR(('2a) logm_x(t)'!Y71-'2a) logm_x(t)'!X71-'2a)answer'!$C71)^2,"")</f>
        <v>5.6116891871910704E-3</v>
      </c>
      <c r="Z72" s="32">
        <f>IFERROR(('2a) logm_x(t)'!Z71-'2a) logm_x(t)'!Y71-'2a)answer'!$C71)^2,"")</f>
        <v>1.7370078927462641E-3</v>
      </c>
      <c r="AA72" s="32">
        <f>IFERROR(('2a) logm_x(t)'!AA71-'2a) logm_x(t)'!Z71-'2a)answer'!$C71)^2,"")</f>
        <v>1.3969664090009916E-2</v>
      </c>
      <c r="AB72" s="32">
        <f>IFERROR(('2a) logm_x(t)'!AB71-'2a) logm_x(t)'!AA71-'2a)answer'!$C71)^2,"")</f>
        <v>1.3794892233644819E-3</v>
      </c>
      <c r="AC72" s="32">
        <f>IFERROR(('2a) logm_x(t)'!AC71-'2a) logm_x(t)'!AB71-'2a)answer'!$C71)^2,"")</f>
        <v>3.8964849229527216E-3</v>
      </c>
      <c r="AD72" s="32">
        <f>IFERROR(('2a) logm_x(t)'!AD71-'2a) logm_x(t)'!AC71-'2a)answer'!$C71)^2,"")</f>
        <v>1.0846030505251808E-3</v>
      </c>
      <c r="AE72" s="32">
        <f>IFERROR(('2a) logm_x(t)'!AE71-'2a) logm_x(t)'!AD71-'2a)answer'!$C71)^2,"")</f>
        <v>3.2118258608462352E-3</v>
      </c>
      <c r="AF72" s="32">
        <f>IFERROR(('2a) logm_x(t)'!AF71-'2a) logm_x(t)'!AE71-'2a)answer'!$C71)^2,"")</f>
        <v>1.1341852089022781E-4</v>
      </c>
      <c r="AG72" s="32">
        <f>IFERROR(('2a) logm_x(t)'!AG71-'2a) logm_x(t)'!AF71-'2a)answer'!$C71)^2,"")</f>
        <v>5.6610331088488042E-5</v>
      </c>
      <c r="AH72" s="32">
        <f>IFERROR(('2a) logm_x(t)'!AH71-'2a) logm_x(t)'!AG71-'2a)answer'!$C71)^2,"")</f>
        <v>3.4900663484179629E-3</v>
      </c>
      <c r="AI72" s="32">
        <f>IFERROR(('2a) logm_x(t)'!AI71-'2a) logm_x(t)'!AH71-'2a)answer'!$C71)^2,"")</f>
        <v>2.5696952480017961E-3</v>
      </c>
      <c r="AJ72" s="32">
        <f>IFERROR(('2a) logm_x(t)'!AJ71-'2a) logm_x(t)'!AI71-'2a)answer'!$C71)^2,"")</f>
        <v>2.6206954071564263E-3</v>
      </c>
      <c r="AK72" s="32">
        <f>IFERROR(('2a) logm_x(t)'!AK71-'2a) logm_x(t)'!AJ71-'2a)answer'!$C71)^2,"")</f>
        <v>1.6642212181063447E-4</v>
      </c>
      <c r="AL72" s="32">
        <f>IFERROR(('2a) logm_x(t)'!AL71-'2a) logm_x(t)'!AK71-'2a)answer'!$C71)^2,"")</f>
        <v>7.0174802290849029E-4</v>
      </c>
      <c r="AM72" s="32">
        <f>IFERROR(('2a) logm_x(t)'!AM71-'2a) logm_x(t)'!AL71-'2a)answer'!$C71)^2,"")</f>
        <v>1.2535664576803606E-3</v>
      </c>
      <c r="AN72" s="32">
        <f>IFERROR(('2a) logm_x(t)'!AN71-'2a) logm_x(t)'!AM71-'2a)answer'!$C71)^2,"")</f>
        <v>9.6328550212278416E-3</v>
      </c>
      <c r="AO72" s="32">
        <f>IFERROR(('2a) logm_x(t)'!AO71-'2a) logm_x(t)'!AN71-'2a)answer'!$C71)^2,"")</f>
        <v>2.4975874064461149E-3</v>
      </c>
      <c r="AP72" s="32">
        <f>IFERROR(('2a) logm_x(t)'!AP71-'2a) logm_x(t)'!AO71-'2a)answer'!$C71)^2,"")</f>
        <v>3.8081565277451576E-4</v>
      </c>
      <c r="AQ72" s="32">
        <f>IFERROR(('2a) logm_x(t)'!AQ71-'2a) logm_x(t)'!AP71-'2a)answer'!$C71)^2,"")</f>
        <v>1.1654745792701244E-2</v>
      </c>
      <c r="AR72" s="32">
        <f>IFERROR(('2a) logm_x(t)'!AR71-'2a) logm_x(t)'!AQ71-'2a)answer'!$C71)^2,"")</f>
        <v>5.2576308440102634E-5</v>
      </c>
      <c r="AS72" s="32">
        <f>IFERROR(('2a) logm_x(t)'!AS71-'2a) logm_x(t)'!AR71-'2a)answer'!$C71)^2,"")</f>
        <v>2.2983742811050565E-3</v>
      </c>
      <c r="AT72" s="32">
        <f>IFERROR(('2a) logm_x(t)'!AT71-'2a) logm_x(t)'!AS71-'2a)answer'!$C71)^2,"")</f>
        <v>6.7851467101303379E-3</v>
      </c>
      <c r="AU72" s="32">
        <f>IFERROR(('2a) logm_x(t)'!AU71-'2a) logm_x(t)'!AT71-'2a)answer'!$C71)^2,"")</f>
        <v>1.3919244787740218E-3</v>
      </c>
      <c r="AV72" s="32">
        <f>IFERROR(('2a) logm_x(t)'!AV71-'2a) logm_x(t)'!AU71-'2a)answer'!$C71)^2,"")</f>
        <v>8.3250336192752241E-4</v>
      </c>
      <c r="AW72" s="32">
        <f>IFERROR(('2a) logm_x(t)'!AW71-'2a) logm_x(t)'!AV71-'2a)answer'!$C71)^2,"")</f>
        <v>1.3788755153529862E-2</v>
      </c>
      <c r="AX72" s="32">
        <f>IFERROR(('2a) logm_x(t)'!AX71-'2a) logm_x(t)'!AW71-'2a)answer'!$C71)^2,"")</f>
        <v>4.4512426861305224E-4</v>
      </c>
      <c r="AY72" s="32">
        <f>IFERROR(('2a) logm_x(t)'!AY71-'2a) logm_x(t)'!AX71-'2a)answer'!$C71)^2,"")</f>
        <v>3.9550518418620378E-3</v>
      </c>
      <c r="AZ72" s="32">
        <f>IFERROR(('2a) logm_x(t)'!AZ71-'2a) logm_x(t)'!AY71-'2a)answer'!$C71)^2,"")</f>
        <v>9.7130451118098773E-3</v>
      </c>
      <c r="BA72" s="32">
        <f>IFERROR(('2a) logm_x(t)'!BA71-'2a) logm_x(t)'!AZ71-'2a)answer'!$C71)^2,"")</f>
        <v>4.7925523056189276E-6</v>
      </c>
      <c r="BB72" s="32">
        <f>IFERROR(('2a) logm_x(t)'!BB71-'2a) logm_x(t)'!BA71-'2a)answer'!$C71)^2,"")</f>
        <v>1.1548879157202703E-3</v>
      </c>
      <c r="BC72" s="32">
        <f>IFERROR(('2a) logm_x(t)'!BC71-'2a) logm_x(t)'!BB71-'2a)answer'!$C71)^2,"")</f>
        <v>3.019636351386669E-4</v>
      </c>
      <c r="BD72" s="32">
        <f>IFERROR(('2a) logm_x(t)'!BD71-'2a) logm_x(t)'!BC71-'2a)answer'!$C71)^2,"")</f>
        <v>1.6599780894501509E-3</v>
      </c>
      <c r="BE72" s="32">
        <f>IFERROR(('2a) logm_x(t)'!BE71-'2a) logm_x(t)'!BD71-'2a)answer'!$C71)^2,"")</f>
        <v>1.1265368339926812E-3</v>
      </c>
      <c r="BF72" s="32">
        <f>IFERROR(('2a) logm_x(t)'!BF71-'2a) logm_x(t)'!BE71-'2a)answer'!$C71)^2,"")</f>
        <v>5.8290306214526921E-3</v>
      </c>
      <c r="BG72" s="32">
        <f>IFERROR(('2a) logm_x(t)'!BG71-'2a) logm_x(t)'!BF71-'2a)answer'!$C71)^2,"")</f>
        <v>5.9942248884757984E-3</v>
      </c>
      <c r="BH72" s="32">
        <f>IFERROR(('2a) logm_x(t)'!BH71-'2a) logm_x(t)'!BG71-'2a)answer'!$C71)^2,"")</f>
        <v>1.7332044311018906E-3</v>
      </c>
      <c r="BI72" s="32">
        <f>IFERROR(('2a) logm_x(t)'!BI71-'2a) logm_x(t)'!BH71-'2a)answer'!$C71)^2,"")</f>
        <v>2.0491261795577225E-3</v>
      </c>
      <c r="BJ72" s="32">
        <f>IFERROR(('2a) logm_x(t)'!BJ71-'2a) logm_x(t)'!BI71-'2a)answer'!$C71)^2,"")</f>
        <v>1.7051741479752114E-4</v>
      </c>
      <c r="BK72" s="32">
        <f>IFERROR(('2a) logm_x(t)'!BK71-'2a) logm_x(t)'!BJ71-'2a)answer'!$C71)^2,"")</f>
        <v>6.983658718459605E-4</v>
      </c>
      <c r="BL72" s="32">
        <f>IFERROR(('2a) logm_x(t)'!BL71-'2a) logm_x(t)'!BK71-'2a)answer'!$C71)^2,"")</f>
        <v>5.5569059772773276E-3</v>
      </c>
      <c r="BM72" s="32">
        <f>IFERROR(('2a) logm_x(t)'!BM71-'2a) logm_x(t)'!BL71-'2a)answer'!$C71)^2,"")</f>
        <v>1.7999557627614287E-3</v>
      </c>
      <c r="BN72" s="32">
        <f>IFERROR(('2a) logm_x(t)'!BN71-'2a) logm_x(t)'!BM71-'2a)answer'!$C71)^2,"")</f>
        <v>6.0167131457225078E-3</v>
      </c>
      <c r="BO72" s="32">
        <f>IFERROR(('2a) logm_x(t)'!BO71-'2a) logm_x(t)'!BN71-'2a)answer'!$C71)^2,"")</f>
        <v>3.3282770655050243E-3</v>
      </c>
      <c r="BP72" s="32">
        <f>IFERROR(('2a) logm_x(t)'!BP71-'2a) logm_x(t)'!BO71-'2a)answer'!$C71)^2,"")</f>
        <v>3.0510367593515164E-4</v>
      </c>
      <c r="BQ72" s="32">
        <f>IFERROR(('2a) logm_x(t)'!BQ71-'2a) logm_x(t)'!BP71-'2a)answer'!$C71)^2,"")</f>
        <v>1.5642818528233804E-7</v>
      </c>
      <c r="BR72" s="32">
        <f>IFERROR(('2a) logm_x(t)'!BR71-'2a) logm_x(t)'!BQ71-'2a)answer'!$C71)^2,"")</f>
        <v>7.416673114176922E-5</v>
      </c>
      <c r="BS72" s="32">
        <f>IFERROR(('2a) logm_x(t)'!BS71-'2a) logm_x(t)'!BR71-'2a)answer'!$C71)^2,"")</f>
        <v>2.9792395030158263E-3</v>
      </c>
      <c r="BT72" s="32">
        <f>IFERROR(('2a) logm_x(t)'!BT71-'2a) logm_x(t)'!BS71-'2a)answer'!$C71)^2,"")</f>
        <v>1.4672390970298026E-3</v>
      </c>
      <c r="BU72" s="32">
        <f>IFERROR(('2a) logm_x(t)'!BU71-'2a) logm_x(t)'!BT71-'2a)answer'!$C71)^2,"")</f>
        <v>9.5120183449031608E-4</v>
      </c>
      <c r="BV72" s="32">
        <f>IFERROR(('2a) logm_x(t)'!BV71-'2a) logm_x(t)'!BU71-'2a)answer'!$C71)^2,"")</f>
        <v>2.5148742662947426E-3</v>
      </c>
      <c r="BW72" s="32">
        <f>IFERROR(('2a) logm_x(t)'!BW71-'2a) logm_x(t)'!BV71-'2a)answer'!$C71)^2,"")</f>
        <v>5.3012302568899152E-3</v>
      </c>
      <c r="BX72" s="32">
        <f>IFERROR(('2a) logm_x(t)'!BX71-'2a) logm_x(t)'!BW71-'2a)answer'!$C71)^2,"")</f>
        <v>5.948056219286027E-3</v>
      </c>
      <c r="BY72" s="32">
        <f>IFERROR(('2a) logm_x(t)'!BY71-'2a) logm_x(t)'!BX71-'2a)answer'!$C71)^2,"")</f>
        <v>5.7782322351410797E-3</v>
      </c>
      <c r="BZ72" s="32">
        <f>IFERROR(('2a) logm_x(t)'!BZ71-'2a) logm_x(t)'!BY71-'2a)answer'!$C71)^2,"")</f>
        <v>1.20327798416827E-2</v>
      </c>
      <c r="CA72" s="32">
        <f>IFERROR(('2a) logm_x(t)'!CA71-'2a) logm_x(t)'!BZ71-'2a)answer'!$C71)^2,"")</f>
        <v>3.339450581472423E-3</v>
      </c>
      <c r="CB72" s="32">
        <f>IFERROR(('2a) logm_x(t)'!CB71-'2a) logm_x(t)'!CA71-'2a)answer'!$C71)^2,"")</f>
        <v>3.9754287235099225E-4</v>
      </c>
      <c r="CC72" s="32">
        <f>IFERROR(('2a) logm_x(t)'!CC71-'2a) logm_x(t)'!CB71-'2a)answer'!$C71)^2,"")</f>
        <v>5.1251083857003924E-3</v>
      </c>
      <c r="CD72" s="32">
        <f>IFERROR(('2a) logm_x(t)'!CD71-'2a) logm_x(t)'!CC71-'2a)answer'!$C71)^2,"")</f>
        <v>2.0750910188157257E-3</v>
      </c>
      <c r="CE72" s="32">
        <f>IFERROR(('2a) logm_x(t)'!CE71-'2a) logm_x(t)'!CD71-'2a)answer'!$C71)^2,"")</f>
        <v>2.3172220332422222E-3</v>
      </c>
      <c r="CF72" s="32">
        <f>IFERROR(('2a) logm_x(t)'!CF71-'2a) logm_x(t)'!CE71-'2a)answer'!$C71)^2,"")</f>
        <v>5.8171152537604973E-3</v>
      </c>
      <c r="CG72" s="32">
        <f>IFERROR(('2a) logm_x(t)'!CG71-'2a) logm_x(t)'!CF71-'2a)answer'!$C71)^2,"")</f>
        <v>1.2130504622730211E-3</v>
      </c>
      <c r="CH72" s="32">
        <f>IFERROR(('2a) logm_x(t)'!CH71-'2a) logm_x(t)'!CG71-'2a)answer'!$C71)^2,"")</f>
        <v>4.0154879667955792E-3</v>
      </c>
      <c r="CI72" s="32">
        <f>IFERROR(('2a) logm_x(t)'!CI71-'2a) logm_x(t)'!CH71-'2a)answer'!$C71)^2,"")</f>
        <v>4.0559375159412341E-4</v>
      </c>
      <c r="CJ72" s="32">
        <f>IFERROR(('2a) logm_x(t)'!CJ71-'2a) logm_x(t)'!CI71-'2a)answer'!$C71)^2,"")</f>
        <v>3.5531442468081345E-3</v>
      </c>
      <c r="CK72" s="32">
        <f>IFERROR(('2a) logm_x(t)'!CK71-'2a) logm_x(t)'!CJ71-'2a)answer'!$C71)^2,"")</f>
        <v>4.3644493205341282E-3</v>
      </c>
      <c r="CL72" s="32">
        <f>IFERROR(('2a) logm_x(t)'!CL71-'2a) logm_x(t)'!CK71-'2a)answer'!$C71)^2,"")</f>
        <v>2.8609399718001411E-3</v>
      </c>
      <c r="CM72" s="32">
        <f>IFERROR(('2a) logm_x(t)'!CM71-'2a) logm_x(t)'!CL71-'2a)answer'!$C71)^2,"")</f>
        <v>1.0801805732585516E-4</v>
      </c>
      <c r="CN72" s="32">
        <f>IFERROR(('2a) logm_x(t)'!CN71-'2a) logm_x(t)'!CM71-'2a)answer'!$C71)^2,"")</f>
        <v>9.7232616212936107E-4</v>
      </c>
      <c r="CT72" s="31">
        <f t="shared" si="5"/>
        <v>68</v>
      </c>
      <c r="CU72" s="32">
        <f>('2a) logm_x(t)'!C71-'2a) logm_x(t)'!B71-'2a)answer'!$C71)/$CP$5</f>
        <v>1.09003158849564</v>
      </c>
      <c r="CV72" s="32">
        <f>('2a) logm_x(t)'!D71-'2a) logm_x(t)'!C71-'2a)answer'!$C71)/$CP$5</f>
        <v>-0.28473074970623397</v>
      </c>
      <c r="CW72" s="32">
        <f>('2a) logm_x(t)'!E71-'2a) logm_x(t)'!D71-'2a)answer'!$C71)/$CP$5</f>
        <v>-0.11553243771532065</v>
      </c>
      <c r="CX72" s="32">
        <f>('2a) logm_x(t)'!F71-'2a) logm_x(t)'!E71-'2a)answer'!$C71)/$CP$5</f>
        <v>-0.21238423765350653</v>
      </c>
      <c r="CY72" s="32">
        <f>('2a) logm_x(t)'!G71-'2a) logm_x(t)'!F71-'2a)answer'!$C71)/$CP$5</f>
        <v>0.1169497068590446</v>
      </c>
      <c r="CZ72" s="32">
        <f>('2a) logm_x(t)'!H71-'2a) logm_x(t)'!G71-'2a)answer'!$C71)/$CP$5</f>
        <v>-0.31711393318829018</v>
      </c>
      <c r="DA72" s="32">
        <f>('2a) logm_x(t)'!I71-'2a) logm_x(t)'!H71-'2a)answer'!$C71)/$CP$5</f>
        <v>0.79977513641309794</v>
      </c>
      <c r="DB72" s="32">
        <f>('2a) logm_x(t)'!J71-'2a) logm_x(t)'!I71-'2a)answer'!$C71)/$CP$5</f>
        <v>0.19088232275344758</v>
      </c>
      <c r="DC72" s="32">
        <f>('2a) logm_x(t)'!K71-'2a) logm_x(t)'!J71-'2a)answer'!$C71)/$CP$5</f>
        <v>-1.1442506131673529</v>
      </c>
      <c r="DD72" s="32">
        <f>('2a) logm_x(t)'!L71-'2a) logm_x(t)'!K71-'2a)answer'!$C71)/$CP$5</f>
        <v>0.56986508297439709</v>
      </c>
      <c r="DE72" s="32">
        <f>('2a) logm_x(t)'!M71-'2a) logm_x(t)'!L71-'2a)answer'!$C71)/$CP$5</f>
        <v>0.49039995676948961</v>
      </c>
      <c r="DF72" s="32">
        <f>('2a) logm_x(t)'!N71-'2a) logm_x(t)'!M71-'2a)answer'!$C71)/$CP$5</f>
        <v>-2.6330141152112477E-2</v>
      </c>
      <c r="DG72" s="32">
        <f>('2a) logm_x(t)'!O71-'2a) logm_x(t)'!N71-'2a)answer'!$C71)/$CP$5</f>
        <v>3.7297009666933896E-2</v>
      </c>
      <c r="DH72" s="32">
        <f>('2a) logm_x(t)'!P71-'2a) logm_x(t)'!O71-'2a)answer'!$C71)/$CP$5</f>
        <v>0.53380987124838475</v>
      </c>
      <c r="DI72" s="32">
        <f>('2a) logm_x(t)'!Q71-'2a) logm_x(t)'!P71-'2a)answer'!$C71)/$CP$5</f>
        <v>-0.28048134598792035</v>
      </c>
      <c r="DJ72" s="32">
        <f>('2a) logm_x(t)'!R71-'2a) logm_x(t)'!Q71-'2a)answer'!$C71)/$CP$5</f>
        <v>-0.13296693897610501</v>
      </c>
      <c r="DK72" s="32">
        <f>('2a) logm_x(t)'!S71-'2a) logm_x(t)'!R71-'2a)answer'!$C71)/$CP$5</f>
        <v>0.55120190712589456</v>
      </c>
      <c r="DL72" s="32">
        <f>('2a) logm_x(t)'!T71-'2a) logm_x(t)'!S71-'2a)answer'!$C71)/$CP$5</f>
        <v>2.039503287939054E-2</v>
      </c>
      <c r="DM72" s="32">
        <f>('2a) logm_x(t)'!U71-'2a) logm_x(t)'!T71-'2a)answer'!$C71)/$CP$5</f>
        <v>-1.4928673090509003E-2</v>
      </c>
      <c r="DN72" s="32">
        <f>('2a) logm_x(t)'!V71-'2a) logm_x(t)'!U71-'2a)answer'!$C71)/$CP$5</f>
        <v>0.39237098012704552</v>
      </c>
      <c r="DO72" s="32">
        <f>('2a) logm_x(t)'!W71-'2a) logm_x(t)'!V71-'2a)answer'!$C71)/$CP$5</f>
        <v>0.38675312267058137</v>
      </c>
      <c r="DP72" s="32">
        <f>('2a) logm_x(t)'!X71-'2a) logm_x(t)'!W71-'2a)answer'!$C71)/$CP$5</f>
        <v>0.34933048704412378</v>
      </c>
      <c r="DQ72" s="32">
        <f>('2a) logm_x(t)'!Y71-'2a) logm_x(t)'!X71-'2a)answer'!$C71)/$CP$5</f>
        <v>-0.53670912340372412</v>
      </c>
      <c r="DR72" s="32">
        <f>('2a) logm_x(t)'!Z71-'2a) logm_x(t)'!Y71-'2a)answer'!$C71)/$CP$5</f>
        <v>-0.2986022454898104</v>
      </c>
      <c r="DS72" s="32">
        <f>('2a) logm_x(t)'!AA71-'2a) logm_x(t)'!Z71-'2a)answer'!$C71)/$CP$5</f>
        <v>0.84680839542485042</v>
      </c>
      <c r="DT72" s="32">
        <f>('2a) logm_x(t)'!AB71-'2a) logm_x(t)'!AA71-'2a)answer'!$C71)/$CP$5</f>
        <v>-0.2661039550497033</v>
      </c>
      <c r="DU72" s="32">
        <f>('2a) logm_x(t)'!AC71-'2a) logm_x(t)'!AB71-'2a)answer'!$C71)/$CP$5</f>
        <v>0.44722767814477432</v>
      </c>
      <c r="DV72" s="32">
        <f>('2a) logm_x(t)'!AD71-'2a) logm_x(t)'!AC71-'2a)answer'!$C71)/$CP$5</f>
        <v>-0.23595413043360944</v>
      </c>
      <c r="DW72" s="32">
        <f>('2a) logm_x(t)'!AE71-'2a) logm_x(t)'!AD71-'2a)answer'!$C71)/$CP$5</f>
        <v>0.40603939190127397</v>
      </c>
      <c r="DX72" s="32">
        <f>('2a) logm_x(t)'!AF71-'2a) logm_x(t)'!AE71-'2a)answer'!$C71)/$CP$5</f>
        <v>7.6301691020187287E-2</v>
      </c>
      <c r="DY72" s="32">
        <f>('2a) logm_x(t)'!AG71-'2a) logm_x(t)'!AF71-'2a)answer'!$C71)/$CP$5</f>
        <v>5.390636167859339E-2</v>
      </c>
      <c r="DZ72" s="32">
        <f>('2a) logm_x(t)'!AH71-'2a) logm_x(t)'!AG71-'2a)answer'!$C71)/$CP$5</f>
        <v>-0.42326174199485855</v>
      </c>
      <c r="EA72" s="32">
        <f>('2a) logm_x(t)'!AI71-'2a) logm_x(t)'!AH71-'2a)answer'!$C71)/$CP$5</f>
        <v>0.36318924889550169</v>
      </c>
      <c r="EB72" s="32">
        <f>('2a) logm_x(t)'!AJ71-'2a) logm_x(t)'!AI71-'2a)answer'!$C71)/$CP$5</f>
        <v>0.366775609252465</v>
      </c>
      <c r="EC72" s="32">
        <f>('2a) logm_x(t)'!AK71-'2a) logm_x(t)'!AJ71-'2a)answer'!$C71)/$CP$5</f>
        <v>9.2426753948574136E-2</v>
      </c>
      <c r="ED72" s="32">
        <f>('2a) logm_x(t)'!AL71-'2a) logm_x(t)'!AK71-'2a)answer'!$C71)/$CP$5</f>
        <v>-0.18979412821597447</v>
      </c>
      <c r="EE72" s="32">
        <f>('2a) logm_x(t)'!AM71-'2a) logm_x(t)'!AL71-'2a)answer'!$C71)/$CP$5</f>
        <v>-0.25366809933531376</v>
      </c>
      <c r="EF72" s="32">
        <f>('2a) logm_x(t)'!AN71-'2a) logm_x(t)'!AM71-'2a)answer'!$C71)/$CP$5</f>
        <v>0.70318514148082234</v>
      </c>
      <c r="EG72" s="32">
        <f>('2a) logm_x(t)'!AO71-'2a) logm_x(t)'!AN71-'2a)answer'!$C71)/$CP$5</f>
        <v>-0.35805729081851562</v>
      </c>
      <c r="EH72" s="32">
        <f>('2a) logm_x(t)'!AP71-'2a) logm_x(t)'!AO71-'2a)answer'!$C71)/$CP$5</f>
        <v>-0.13981364847307806</v>
      </c>
      <c r="EI72" s="32">
        <f>('2a) logm_x(t)'!AQ71-'2a) logm_x(t)'!AP71-'2a)answer'!$C71)/$CP$5</f>
        <v>0.77347018228296316</v>
      </c>
      <c r="EJ72" s="32">
        <f>('2a) logm_x(t)'!AR71-'2a) logm_x(t)'!AQ71-'2a)answer'!$C71)/$CP$5</f>
        <v>5.1950199318271502E-2</v>
      </c>
      <c r="EK72" s="32">
        <f>('2a) logm_x(t)'!AS71-'2a) logm_x(t)'!AR71-'2a)answer'!$C71)/$CP$5</f>
        <v>0.34348086664031535</v>
      </c>
      <c r="EL72" s="32">
        <f>('2a) logm_x(t)'!AT71-'2a) logm_x(t)'!AS71-'2a)answer'!$C71)/$CP$5</f>
        <v>-0.59016275066728208</v>
      </c>
      <c r="EM72" s="32">
        <f>('2a) logm_x(t)'!AU71-'2a) logm_x(t)'!AT71-'2a)answer'!$C71)/$CP$5</f>
        <v>0.26730064680333915</v>
      </c>
      <c r="EN72" s="32">
        <f>('2a) logm_x(t)'!AV71-'2a) logm_x(t)'!AU71-'2a)answer'!$C71)/$CP$5</f>
        <v>0.2067212733118976</v>
      </c>
      <c r="EO72" s="32">
        <f>('2a) logm_x(t)'!AW71-'2a) logm_x(t)'!AV71-'2a)answer'!$C71)/$CP$5</f>
        <v>0.84130738919795767</v>
      </c>
      <c r="EP72" s="32">
        <f>('2a) logm_x(t)'!AX71-'2a) logm_x(t)'!AW71-'2a)answer'!$C71)/$CP$5</f>
        <v>0.15115858225253231</v>
      </c>
      <c r="EQ72" s="32">
        <f>('2a) logm_x(t)'!AY71-'2a) logm_x(t)'!AX71-'2a)answer'!$C71)/$CP$5</f>
        <v>-0.45057621620147487</v>
      </c>
      <c r="ER72" s="32">
        <f>('2a) logm_x(t)'!AZ71-'2a) logm_x(t)'!AY71-'2a)answer'!$C71)/$CP$5</f>
        <v>-0.7061059584398226</v>
      </c>
      <c r="ES72" s="32">
        <f>('2a) logm_x(t)'!BA71-'2a) logm_x(t)'!AZ71-'2a)answer'!$C71)/$CP$5</f>
        <v>1.5684677886711046E-2</v>
      </c>
      <c r="ET72" s="32">
        <f>('2a) logm_x(t)'!BB71-'2a) logm_x(t)'!BA71-'2a)answer'!$C71)/$CP$5</f>
        <v>0.24347932659317953</v>
      </c>
      <c r="EU72" s="32">
        <f>('2a) logm_x(t)'!BC71-'2a) logm_x(t)'!BB71-'2a)answer'!$C71)/$CP$5</f>
        <v>-0.12450004139711017</v>
      </c>
      <c r="EV72" s="32">
        <f>('2a) logm_x(t)'!BD71-'2a) logm_x(t)'!BC71-'2a)answer'!$C71)/$CP$5</f>
        <v>-0.29190622141327011</v>
      </c>
      <c r="EW72" s="32">
        <f>('2a) logm_x(t)'!BE71-'2a) logm_x(t)'!BD71-'2a)answer'!$C71)/$CP$5</f>
        <v>0.24047219717644441</v>
      </c>
      <c r="EX72" s="32">
        <f>('2a) logm_x(t)'!BF71-'2a) logm_x(t)'!BE71-'2a)answer'!$C71)/$CP$5</f>
        <v>-0.54700379800618748</v>
      </c>
      <c r="EY72" s="32">
        <f>('2a) logm_x(t)'!BG71-'2a) logm_x(t)'!BF71-'2a)answer'!$C71)/$CP$5</f>
        <v>0.5547006690043107</v>
      </c>
      <c r="EZ72" s="32">
        <f>('2a) logm_x(t)'!BH71-'2a) logm_x(t)'!BG71-'2a)answer'!$C71)/$CP$5</f>
        <v>-0.29827514721174214</v>
      </c>
      <c r="FA72" s="32">
        <f>('2a) logm_x(t)'!BI71-'2a) logm_x(t)'!BH71-'2a)answer'!$C71)/$CP$5</f>
        <v>-0.32432208572898624</v>
      </c>
      <c r="FB72" s="32">
        <f>('2a) logm_x(t)'!BJ71-'2a) logm_x(t)'!BI71-'2a)answer'!$C71)/$CP$5</f>
        <v>-9.3557055142308665E-2</v>
      </c>
      <c r="FC72" s="32">
        <f>('2a) logm_x(t)'!BK71-'2a) logm_x(t)'!BJ71-'2a)answer'!$C71)/$CP$5</f>
        <v>0.18933620906080184</v>
      </c>
      <c r="FD72" s="32">
        <f>('2a) logm_x(t)'!BL71-'2a) logm_x(t)'!BK71-'2a)answer'!$C71)/$CP$5</f>
        <v>-0.53408293014333119</v>
      </c>
      <c r="FE72" s="32">
        <f>('2a) logm_x(t)'!BM71-'2a) logm_x(t)'!BL71-'2a)answer'!$C71)/$CP$5</f>
        <v>-0.30396465668496714</v>
      </c>
      <c r="FF72" s="32">
        <f>('2a) logm_x(t)'!BN71-'2a) logm_x(t)'!BM71-'2a)answer'!$C71)/$CP$5</f>
        <v>0.55574021737781343</v>
      </c>
      <c r="FG72" s="32">
        <f>('2a) logm_x(t)'!BO71-'2a) logm_x(t)'!BN71-'2a)answer'!$C71)/$CP$5</f>
        <v>-0.41333474106984242</v>
      </c>
      <c r="FH72" s="32">
        <f>('2a) logm_x(t)'!BP71-'2a) logm_x(t)'!BO71-'2a)answer'!$C71)/$CP$5</f>
        <v>0.1251456889281656</v>
      </c>
      <c r="FI72" s="32">
        <f>('2a) logm_x(t)'!BQ71-'2a) logm_x(t)'!BP71-'2a)answer'!$C71)/$CP$5</f>
        <v>2.8336726399118229E-3</v>
      </c>
      <c r="FJ72" s="32">
        <f>('2a) logm_x(t)'!BR71-'2a) logm_x(t)'!BQ71-'2a)answer'!$C71)/$CP$5</f>
        <v>6.170164496210169E-2</v>
      </c>
      <c r="FK72" s="32">
        <f>('2a) logm_x(t)'!BS71-'2a) logm_x(t)'!BR71-'2a)answer'!$C71)/$CP$5</f>
        <v>-0.39106133839547214</v>
      </c>
      <c r="FL72" s="32">
        <f>('2a) logm_x(t)'!BT71-'2a) logm_x(t)'!BS71-'2a)answer'!$C71)/$CP$5</f>
        <v>-0.27443697198630906</v>
      </c>
      <c r="FM72" s="32">
        <f>('2a) logm_x(t)'!BU71-'2a) logm_x(t)'!BT71-'2a)answer'!$C71)/$CP$5</f>
        <v>0.22096755638735049</v>
      </c>
      <c r="FN72" s="32">
        <f>('2a) logm_x(t)'!BV71-'2a) logm_x(t)'!BU71-'2a)answer'!$C71)/$CP$5</f>
        <v>-0.3592942871163069</v>
      </c>
      <c r="FO72" s="32">
        <f>('2a) logm_x(t)'!BW71-'2a) logm_x(t)'!BV71-'2a)answer'!$C71)/$CP$5</f>
        <v>0.52165155630960414</v>
      </c>
      <c r="FP72" s="32">
        <f>('2a) logm_x(t)'!BX71-'2a) logm_x(t)'!BW71-'2a)answer'!$C71)/$CP$5</f>
        <v>-0.55256033427604834</v>
      </c>
      <c r="FQ72" s="32">
        <f>('2a) logm_x(t)'!BY71-'2a) logm_x(t)'!BX71-'2a)answer'!$C71)/$CP$5</f>
        <v>0.54461508913725709</v>
      </c>
      <c r="FR72" s="32">
        <f>('2a) logm_x(t)'!BZ71-'2a) logm_x(t)'!BY71-'2a)answer'!$C71)/$CP$5</f>
        <v>-0.7859142416042576</v>
      </c>
      <c r="FS72" s="32">
        <f>('2a) logm_x(t)'!CA71-'2a) logm_x(t)'!BZ71-'2a)answer'!$C71)/$CP$5</f>
        <v>-0.41402797251769385</v>
      </c>
      <c r="FT72" s="32">
        <f>('2a) logm_x(t)'!CB71-'2a) logm_x(t)'!CA71-'2a)answer'!$C71)/$CP$5</f>
        <v>-0.1428512875159027</v>
      </c>
      <c r="FU72" s="32">
        <f>('2a) logm_x(t)'!CC71-'2a) logm_x(t)'!CB71-'2a)answer'!$C71)/$CP$5</f>
        <v>-0.51291299283674541</v>
      </c>
      <c r="FV72" s="32">
        <f>('2a) logm_x(t)'!CD71-'2a) logm_x(t)'!CC71-'2a)answer'!$C71)/$CP$5</f>
        <v>-0.32637038872923352</v>
      </c>
      <c r="FW72" s="32">
        <f>('2a) logm_x(t)'!CE71-'2a) logm_x(t)'!CD71-'2a)answer'!$C71)/$CP$5</f>
        <v>0.34488634361022202</v>
      </c>
      <c r="FX72" s="32">
        <f>('2a) logm_x(t)'!CF71-'2a) logm_x(t)'!CE71-'2a)answer'!$C71)/$CP$5</f>
        <v>-0.54644443522211961</v>
      </c>
      <c r="FY72" s="32">
        <f>('2a) logm_x(t)'!CG71-'2a) logm_x(t)'!CF71-'2a)answer'!$C71)/$CP$5</f>
        <v>0.24953507955317761</v>
      </c>
      <c r="FZ72" s="32">
        <f>('2a) logm_x(t)'!CH71-'2a) logm_x(t)'!CG71-'2a)answer'!$C71)/$CP$5</f>
        <v>-0.45400573382901732</v>
      </c>
      <c r="GA72" s="32">
        <f>('2a) logm_x(t)'!CI71-'2a) logm_x(t)'!CH71-'2a)answer'!$C71)/$CP$5</f>
        <v>-0.14429052091286126</v>
      </c>
      <c r="GB72" s="32">
        <f>('2a) logm_x(t)'!CJ71-'2a) logm_x(t)'!CI71-'2a)answer'!$C71)/$CP$5</f>
        <v>0.42706953566851708</v>
      </c>
      <c r="GC72" s="32">
        <f>('2a) logm_x(t)'!CK71-'2a) logm_x(t)'!CJ71-'2a)answer'!$C71)/$CP$5</f>
        <v>-0.47332222874510171</v>
      </c>
      <c r="GD72" s="32">
        <f>('2a) logm_x(t)'!CL71-'2a) logm_x(t)'!CK71-'2a)answer'!$C71)/$CP$5</f>
        <v>-0.38321857017604194</v>
      </c>
      <c r="GE72" s="32">
        <f>('2a) logm_x(t)'!CM71-'2a) logm_x(t)'!CL71-'2a)answer'!$C71)/$CP$5</f>
        <v>7.4462970040320597E-2</v>
      </c>
      <c r="GF72" s="32">
        <f>('2a) logm_x(t)'!CN71-'2a) logm_x(t)'!CM71-'2a)answer'!$C71)/$CP$5</f>
        <v>-0.22340771109643137</v>
      </c>
    </row>
    <row r="73" spans="1:188" x14ac:dyDescent="0.25">
      <c r="A73" s="31">
        <f>'2a) logm_x(t)'!A72</f>
        <v>69</v>
      </c>
      <c r="B73" s="32"/>
      <c r="C73" s="32">
        <f>IFERROR(('2a) logm_x(t)'!C72-'2a) logm_x(t)'!B72-'2a)answer'!$C72)^2,"")</f>
        <v>4.7930049662659397E-3</v>
      </c>
      <c r="D73" s="32">
        <f>IFERROR(('2a) logm_x(t)'!D72-'2a) logm_x(t)'!C72-'2a)answer'!$C72)^2,"")</f>
        <v>2.0930545362926089E-3</v>
      </c>
      <c r="E73" s="32">
        <f>IFERROR(('2a) logm_x(t)'!E72-'2a) logm_x(t)'!D72-'2a)answer'!$C72)^2,"")</f>
        <v>6.6752461582700914E-4</v>
      </c>
      <c r="F73" s="32">
        <f>IFERROR(('2a) logm_x(t)'!F72-'2a) logm_x(t)'!E72-'2a)answer'!$C72)^2,"")</f>
        <v>4.1446058993075904E-4</v>
      </c>
      <c r="G73" s="32">
        <f>IFERROR(('2a) logm_x(t)'!G72-'2a) logm_x(t)'!F72-'2a)answer'!$C72)^2,"")</f>
        <v>9.962744988634862E-5</v>
      </c>
      <c r="H73" s="32">
        <f>IFERROR(('2a) logm_x(t)'!H72-'2a) logm_x(t)'!G72-'2a)answer'!$C72)^2,"")</f>
        <v>4.2108493849205881E-4</v>
      </c>
      <c r="I73" s="32">
        <f>IFERROR(('2a) logm_x(t)'!I72-'2a) logm_x(t)'!H72-'2a)answer'!$C72)^2,"")</f>
        <v>1.1256262500931185E-4</v>
      </c>
      <c r="J73" s="32">
        <f>IFERROR(('2a) logm_x(t)'!J72-'2a) logm_x(t)'!I72-'2a)answer'!$C72)^2,"")</f>
        <v>1.9664177746642277E-2</v>
      </c>
      <c r="K73" s="32">
        <f>IFERROR(('2a) logm_x(t)'!K72-'2a) logm_x(t)'!J72-'2a)answer'!$C72)^2,"")</f>
        <v>7.1828726151444873E-3</v>
      </c>
      <c r="L73" s="32">
        <f>IFERROR(('2a) logm_x(t)'!L72-'2a) logm_x(t)'!K72-'2a)answer'!$C72)^2,"")</f>
        <v>3.3308063501831684E-3</v>
      </c>
      <c r="M73" s="32">
        <f>IFERROR(('2a) logm_x(t)'!M72-'2a) logm_x(t)'!L72-'2a)answer'!$C72)^2,"")</f>
        <v>7.6047917517199654E-3</v>
      </c>
      <c r="N73" s="32">
        <f>IFERROR(('2a) logm_x(t)'!N72-'2a) logm_x(t)'!M72-'2a)answer'!$C72)^2,"")</f>
        <v>3.6744504525313697E-3</v>
      </c>
      <c r="O73" s="32">
        <f>IFERROR(('2a) logm_x(t)'!O72-'2a) logm_x(t)'!N72-'2a)answer'!$C72)^2,"")</f>
        <v>1.2548182292732264E-5</v>
      </c>
      <c r="P73" s="32">
        <f>IFERROR(('2a) logm_x(t)'!P72-'2a) logm_x(t)'!O72-'2a)answer'!$C72)^2,"")</f>
        <v>1.5866483385916473E-3</v>
      </c>
      <c r="Q73" s="32">
        <f>IFERROR(('2a) logm_x(t)'!Q72-'2a) logm_x(t)'!P72-'2a)answer'!$C72)^2,"")</f>
        <v>7.8022121278058044E-8</v>
      </c>
      <c r="R73" s="32">
        <f>IFERROR(('2a) logm_x(t)'!R72-'2a) logm_x(t)'!Q72-'2a)answer'!$C72)^2,"")</f>
        <v>4.3715994626129734E-3</v>
      </c>
      <c r="S73" s="32">
        <f>IFERROR(('2a) logm_x(t)'!S72-'2a) logm_x(t)'!R72-'2a)answer'!$C72)^2,"")</f>
        <v>1.4954596397741651E-4</v>
      </c>
      <c r="T73" s="32">
        <f>IFERROR(('2a) logm_x(t)'!T72-'2a) logm_x(t)'!S72-'2a)answer'!$C72)^2,"")</f>
        <v>1.8697536848471211E-2</v>
      </c>
      <c r="U73" s="32">
        <f>IFERROR(('2a) logm_x(t)'!U72-'2a) logm_x(t)'!T72-'2a)answer'!$C72)^2,"")</f>
        <v>6.1444475441682243E-3</v>
      </c>
      <c r="V73" s="32">
        <f>IFERROR(('2a) logm_x(t)'!V72-'2a) logm_x(t)'!U72-'2a)answer'!$C72)^2,"")</f>
        <v>1.1854914501640069E-2</v>
      </c>
      <c r="W73" s="32">
        <f>IFERROR(('2a) logm_x(t)'!W72-'2a) logm_x(t)'!V72-'2a)answer'!$C72)^2,"")</f>
        <v>5.3738138197636522E-4</v>
      </c>
      <c r="X73" s="32">
        <f>IFERROR(('2a) logm_x(t)'!X72-'2a) logm_x(t)'!W72-'2a)answer'!$C72)^2,"")</f>
        <v>9.8962377651022832E-5</v>
      </c>
      <c r="Y73" s="32">
        <f>IFERROR(('2a) logm_x(t)'!Y72-'2a) logm_x(t)'!X72-'2a)answer'!$C72)^2,"")</f>
        <v>3.4270141802376702E-4</v>
      </c>
      <c r="Z73" s="32">
        <f>IFERROR(('2a) logm_x(t)'!Z72-'2a) logm_x(t)'!Y72-'2a)answer'!$C72)^2,"")</f>
        <v>2.1255375961498326E-4</v>
      </c>
      <c r="AA73" s="32">
        <f>IFERROR(('2a) logm_x(t)'!AA72-'2a) logm_x(t)'!Z72-'2a)answer'!$C72)^2,"")</f>
        <v>1.1264168908353513E-3</v>
      </c>
      <c r="AB73" s="32">
        <f>IFERROR(('2a) logm_x(t)'!AB72-'2a) logm_x(t)'!AA72-'2a)answer'!$C72)^2,"")</f>
        <v>6.6154915207949401E-5</v>
      </c>
      <c r="AC73" s="32">
        <f>IFERROR(('2a) logm_x(t)'!AC72-'2a) logm_x(t)'!AB72-'2a)answer'!$C72)^2,"")</f>
        <v>5.6142433898979686E-3</v>
      </c>
      <c r="AD73" s="32">
        <f>IFERROR(('2a) logm_x(t)'!AD72-'2a) logm_x(t)'!AC72-'2a)answer'!$C72)^2,"")</f>
        <v>1.1720180697846599E-4</v>
      </c>
      <c r="AE73" s="32">
        <f>IFERROR(('2a) logm_x(t)'!AE72-'2a) logm_x(t)'!AD72-'2a)answer'!$C72)^2,"")</f>
        <v>1.8430819639832189E-4</v>
      </c>
      <c r="AF73" s="32">
        <f>IFERROR(('2a) logm_x(t)'!AF72-'2a) logm_x(t)'!AE72-'2a)answer'!$C72)^2,"")</f>
        <v>1.1942518440573664E-4</v>
      </c>
      <c r="AG73" s="32">
        <f>IFERROR(('2a) logm_x(t)'!AG72-'2a) logm_x(t)'!AF72-'2a)answer'!$C72)^2,"")</f>
        <v>5.1963392681381353E-3</v>
      </c>
      <c r="AH73" s="32">
        <f>IFERROR(('2a) logm_x(t)'!AH72-'2a) logm_x(t)'!AG72-'2a)answer'!$C72)^2,"")</f>
        <v>5.9513212220430505E-3</v>
      </c>
      <c r="AI73" s="32">
        <f>IFERROR(('2a) logm_x(t)'!AI72-'2a) logm_x(t)'!AH72-'2a)answer'!$C72)^2,"")</f>
        <v>1.046472661418066E-3</v>
      </c>
      <c r="AJ73" s="32">
        <f>IFERROR(('2a) logm_x(t)'!AJ72-'2a) logm_x(t)'!AI72-'2a)answer'!$C72)^2,"")</f>
        <v>4.7672359549547435E-4</v>
      </c>
      <c r="AK73" s="32">
        <f>IFERROR(('2a) logm_x(t)'!AK72-'2a) logm_x(t)'!AJ72-'2a)answer'!$C72)^2,"")</f>
        <v>2.2014983284957329E-3</v>
      </c>
      <c r="AL73" s="32">
        <f>IFERROR(('2a) logm_x(t)'!AL72-'2a) logm_x(t)'!AK72-'2a)answer'!$C72)^2,"")</f>
        <v>2.0301189865617786E-7</v>
      </c>
      <c r="AM73" s="32">
        <f>IFERROR(('2a) logm_x(t)'!AM72-'2a) logm_x(t)'!AL72-'2a)answer'!$C72)^2,"")</f>
        <v>3.0413240925494722E-3</v>
      </c>
      <c r="AN73" s="32">
        <f>IFERROR(('2a) logm_x(t)'!AN72-'2a) logm_x(t)'!AM72-'2a)answer'!$C72)^2,"")</f>
        <v>1.6172389241961765E-2</v>
      </c>
      <c r="AO73" s="32">
        <f>IFERROR(('2a) logm_x(t)'!AO72-'2a) logm_x(t)'!AN72-'2a)answer'!$C72)^2,"")</f>
        <v>1.4456226158981497E-3</v>
      </c>
      <c r="AP73" s="32">
        <f>IFERROR(('2a) logm_x(t)'!AP72-'2a) logm_x(t)'!AO72-'2a)answer'!$C72)^2,"")</f>
        <v>4.562125353628819E-4</v>
      </c>
      <c r="AQ73" s="32">
        <f>IFERROR(('2a) logm_x(t)'!AQ72-'2a) logm_x(t)'!AP72-'2a)answer'!$C72)^2,"")</f>
        <v>1.3271216221188945E-3</v>
      </c>
      <c r="AR73" s="32">
        <f>IFERROR(('2a) logm_x(t)'!AR72-'2a) logm_x(t)'!AQ72-'2a)answer'!$C72)^2,"")</f>
        <v>8.094770528812174E-3</v>
      </c>
      <c r="AS73" s="32">
        <f>IFERROR(('2a) logm_x(t)'!AS72-'2a) logm_x(t)'!AR72-'2a)answer'!$C72)^2,"")</f>
        <v>2.0811170636966304E-3</v>
      </c>
      <c r="AT73" s="32">
        <f>IFERROR(('2a) logm_x(t)'!AT72-'2a) logm_x(t)'!AS72-'2a)answer'!$C72)^2,"")</f>
        <v>1.6859332661340603E-4</v>
      </c>
      <c r="AU73" s="32">
        <f>IFERROR(('2a) logm_x(t)'!AU72-'2a) logm_x(t)'!AT72-'2a)answer'!$C72)^2,"")</f>
        <v>1.6163769900760954E-3</v>
      </c>
      <c r="AV73" s="32">
        <f>IFERROR(('2a) logm_x(t)'!AV72-'2a) logm_x(t)'!AU72-'2a)answer'!$C72)^2,"")</f>
        <v>4.6092367534277846E-4</v>
      </c>
      <c r="AW73" s="32">
        <f>IFERROR(('2a) logm_x(t)'!AW72-'2a) logm_x(t)'!AV72-'2a)answer'!$C72)^2,"")</f>
        <v>1.7214203842329638E-4</v>
      </c>
      <c r="AX73" s="32">
        <f>IFERROR(('2a) logm_x(t)'!AX72-'2a) logm_x(t)'!AW72-'2a)answer'!$C72)^2,"")</f>
        <v>2.7473326547565777E-2</v>
      </c>
      <c r="AY73" s="32">
        <f>IFERROR(('2a) logm_x(t)'!AY72-'2a) logm_x(t)'!AX72-'2a)answer'!$C72)^2,"")</f>
        <v>4.1273395890518714E-5</v>
      </c>
      <c r="AZ73" s="32">
        <f>IFERROR(('2a) logm_x(t)'!AZ72-'2a) logm_x(t)'!AY72-'2a)answer'!$C72)^2,"")</f>
        <v>1.6613069636631006E-2</v>
      </c>
      <c r="BA73" s="32">
        <f>IFERROR(('2a) logm_x(t)'!BA72-'2a) logm_x(t)'!AZ72-'2a)answer'!$C72)^2,"")</f>
        <v>5.2300224238217754E-4</v>
      </c>
      <c r="BB73" s="32">
        <f>IFERROR(('2a) logm_x(t)'!BB72-'2a) logm_x(t)'!BA72-'2a)answer'!$C72)^2,"")</f>
        <v>1.0839549214539878E-2</v>
      </c>
      <c r="BC73" s="32">
        <f>IFERROR(('2a) logm_x(t)'!BC72-'2a) logm_x(t)'!BB72-'2a)answer'!$C72)^2,"")</f>
        <v>6.9293340764843732E-3</v>
      </c>
      <c r="BD73" s="32">
        <f>IFERROR(('2a) logm_x(t)'!BD72-'2a) logm_x(t)'!BC72-'2a)answer'!$C72)^2,"")</f>
        <v>1.5801550869246315E-3</v>
      </c>
      <c r="BE73" s="32">
        <f>IFERROR(('2a) logm_x(t)'!BE72-'2a) logm_x(t)'!BD72-'2a)answer'!$C72)^2,"")</f>
        <v>4.0280501214722281E-3</v>
      </c>
      <c r="BF73" s="32">
        <f>IFERROR(('2a) logm_x(t)'!BF72-'2a) logm_x(t)'!BE72-'2a)answer'!$C72)^2,"")</f>
        <v>8.2782752169262497E-5</v>
      </c>
      <c r="BG73" s="32">
        <f>IFERROR(('2a) logm_x(t)'!BG72-'2a) logm_x(t)'!BF72-'2a)answer'!$C72)^2,"")</f>
        <v>1.5438455421949658E-4</v>
      </c>
      <c r="BH73" s="32">
        <f>IFERROR(('2a) logm_x(t)'!BH72-'2a) logm_x(t)'!BG72-'2a)answer'!$C72)^2,"")</f>
        <v>1.3917862798489605E-3</v>
      </c>
      <c r="BI73" s="32">
        <f>IFERROR(('2a) logm_x(t)'!BI72-'2a) logm_x(t)'!BH72-'2a)answer'!$C72)^2,"")</f>
        <v>2.8295886455652558E-5</v>
      </c>
      <c r="BJ73" s="32">
        <f>IFERROR(('2a) logm_x(t)'!BJ72-'2a) logm_x(t)'!BI72-'2a)answer'!$C72)^2,"")</f>
        <v>9.9288781395706865E-4</v>
      </c>
      <c r="BK73" s="32">
        <f>IFERROR(('2a) logm_x(t)'!BK72-'2a) logm_x(t)'!BJ72-'2a)answer'!$C72)^2,"")</f>
        <v>1.242237271281875E-3</v>
      </c>
      <c r="BL73" s="32">
        <f>IFERROR(('2a) logm_x(t)'!BL72-'2a) logm_x(t)'!BK72-'2a)answer'!$C72)^2,"")</f>
        <v>2.4129834606669695E-3</v>
      </c>
      <c r="BM73" s="32">
        <f>IFERROR(('2a) logm_x(t)'!BM72-'2a) logm_x(t)'!BL72-'2a)answer'!$C72)^2,"")</f>
        <v>5.3242750722093434E-4</v>
      </c>
      <c r="BN73" s="32">
        <f>IFERROR(('2a) logm_x(t)'!BN72-'2a) logm_x(t)'!BM72-'2a)answer'!$C72)^2,"")</f>
        <v>1.9130620503887249E-4</v>
      </c>
      <c r="BO73" s="32">
        <f>IFERROR(('2a) logm_x(t)'!BO72-'2a) logm_x(t)'!BN72-'2a)answer'!$C72)^2,"")</f>
        <v>3.717566986481073E-4</v>
      </c>
      <c r="BP73" s="32">
        <f>IFERROR(('2a) logm_x(t)'!BP72-'2a) logm_x(t)'!BO72-'2a)answer'!$C72)^2,"")</f>
        <v>1.8850927861497387E-5</v>
      </c>
      <c r="BQ73" s="32">
        <f>IFERROR(('2a) logm_x(t)'!BQ72-'2a) logm_x(t)'!BP72-'2a)answer'!$C72)^2,"")</f>
        <v>3.1983287218395446E-3</v>
      </c>
      <c r="BR73" s="32">
        <f>IFERROR(('2a) logm_x(t)'!BR72-'2a) logm_x(t)'!BQ72-'2a)answer'!$C72)^2,"")</f>
        <v>5.0686249128529277E-3</v>
      </c>
      <c r="BS73" s="32">
        <f>IFERROR(('2a) logm_x(t)'!BS72-'2a) logm_x(t)'!BR72-'2a)answer'!$C72)^2,"")</f>
        <v>3.507733378765887E-3</v>
      </c>
      <c r="BT73" s="32">
        <f>IFERROR(('2a) logm_x(t)'!BT72-'2a) logm_x(t)'!BS72-'2a)answer'!$C72)^2,"")</f>
        <v>3.0810599245126922E-3</v>
      </c>
      <c r="BU73" s="32">
        <f>IFERROR(('2a) logm_x(t)'!BU72-'2a) logm_x(t)'!BT72-'2a)answer'!$C72)^2,"")</f>
        <v>5.2062465439724872E-5</v>
      </c>
      <c r="BV73" s="32">
        <f>IFERROR(('2a) logm_x(t)'!BV72-'2a) logm_x(t)'!BU72-'2a)answer'!$C72)^2,"")</f>
        <v>1.1467183709199097E-4</v>
      </c>
      <c r="BW73" s="32">
        <f>IFERROR(('2a) logm_x(t)'!BW72-'2a) logm_x(t)'!BV72-'2a)answer'!$C72)^2,"")</f>
        <v>1.0562292770936044E-4</v>
      </c>
      <c r="BX73" s="32">
        <f>IFERROR(('2a) logm_x(t)'!BX72-'2a) logm_x(t)'!BW72-'2a)answer'!$C72)^2,"")</f>
        <v>6.3543607712195321E-4</v>
      </c>
      <c r="BY73" s="32">
        <f>IFERROR(('2a) logm_x(t)'!BY72-'2a) logm_x(t)'!BX72-'2a)answer'!$C72)^2,"")</f>
        <v>3.892173596734768E-3</v>
      </c>
      <c r="BZ73" s="32">
        <f>IFERROR(('2a) logm_x(t)'!BZ72-'2a) logm_x(t)'!BY72-'2a)answer'!$C72)^2,"")</f>
        <v>3.4831943992069973E-4</v>
      </c>
      <c r="CA73" s="32">
        <f>IFERROR(('2a) logm_x(t)'!CA72-'2a) logm_x(t)'!BZ72-'2a)answer'!$C72)^2,"")</f>
        <v>1.9101405337467281E-3</v>
      </c>
      <c r="CB73" s="32">
        <f>IFERROR(('2a) logm_x(t)'!CB72-'2a) logm_x(t)'!CA72-'2a)answer'!$C72)^2,"")</f>
        <v>1.3733620228922386E-3</v>
      </c>
      <c r="CC73" s="32">
        <f>IFERROR(('2a) logm_x(t)'!CC72-'2a) logm_x(t)'!CB72-'2a)answer'!$C72)^2,"")</f>
        <v>2.8182572241610237E-3</v>
      </c>
      <c r="CD73" s="32">
        <f>IFERROR(('2a) logm_x(t)'!CD72-'2a) logm_x(t)'!CC72-'2a)answer'!$C72)^2,"")</f>
        <v>9.0521573912919027E-4</v>
      </c>
      <c r="CE73" s="32">
        <f>IFERROR(('2a) logm_x(t)'!CE72-'2a) logm_x(t)'!CD72-'2a)answer'!$C72)^2,"")</f>
        <v>1.3134334677014621E-3</v>
      </c>
      <c r="CF73" s="32">
        <f>IFERROR(('2a) logm_x(t)'!CF72-'2a) logm_x(t)'!CE72-'2a)answer'!$C72)^2,"")</f>
        <v>3.9192567380022759E-5</v>
      </c>
      <c r="CG73" s="32">
        <f>IFERROR(('2a) logm_x(t)'!CG72-'2a) logm_x(t)'!CF72-'2a)answer'!$C72)^2,"")</f>
        <v>3.0091766777054047E-6</v>
      </c>
      <c r="CH73" s="32">
        <f>IFERROR(('2a) logm_x(t)'!CH72-'2a) logm_x(t)'!CG72-'2a)answer'!$C72)^2,"")</f>
        <v>1.99677935605752E-3</v>
      </c>
      <c r="CI73" s="32">
        <f>IFERROR(('2a) logm_x(t)'!CI72-'2a) logm_x(t)'!CH72-'2a)answer'!$C72)^2,"")</f>
        <v>2.7059911092780026E-4</v>
      </c>
      <c r="CJ73" s="32">
        <f>IFERROR(('2a) logm_x(t)'!CJ72-'2a) logm_x(t)'!CI72-'2a)answer'!$C72)^2,"")</f>
        <v>4.072355826484142E-4</v>
      </c>
      <c r="CK73" s="32">
        <f>IFERROR(('2a) logm_x(t)'!CK72-'2a) logm_x(t)'!CJ72-'2a)answer'!$C72)^2,"")</f>
        <v>2.253212072582163E-3</v>
      </c>
      <c r="CL73" s="32">
        <f>IFERROR(('2a) logm_x(t)'!CL72-'2a) logm_x(t)'!CK72-'2a)answer'!$C72)^2,"")</f>
        <v>1.9564155207621935E-4</v>
      </c>
      <c r="CM73" s="32">
        <f>IFERROR(('2a) logm_x(t)'!CM72-'2a) logm_x(t)'!CL72-'2a)answer'!$C72)^2,"")</f>
        <v>7.1960659482629924E-4</v>
      </c>
      <c r="CN73" s="32">
        <f>IFERROR(('2a) logm_x(t)'!CN72-'2a) logm_x(t)'!CM72-'2a)answer'!$C72)^2,"")</f>
        <v>6.4951722210395422E-4</v>
      </c>
      <c r="CT73" s="31">
        <f t="shared" si="5"/>
        <v>69</v>
      </c>
      <c r="CU73" s="32">
        <f>('2a) logm_x(t)'!C72-'2a) logm_x(t)'!B72-'2a)answer'!$C72)/$CP$5</f>
        <v>-0.49601648781147134</v>
      </c>
      <c r="CV73" s="32">
        <f>('2a) logm_x(t)'!D72-'2a) logm_x(t)'!C72-'2a)answer'!$C72)/$CP$5</f>
        <v>0.32777999598471896</v>
      </c>
      <c r="CW73" s="32">
        <f>('2a) logm_x(t)'!E72-'2a) logm_x(t)'!D72-'2a)answer'!$C72)/$CP$5</f>
        <v>0.18510826751192355</v>
      </c>
      <c r="CX73" s="32">
        <f>('2a) logm_x(t)'!F72-'2a) logm_x(t)'!E72-'2a)answer'!$C72)/$CP$5</f>
        <v>0.14585918876648912</v>
      </c>
      <c r="CY73" s="32">
        <f>('2a) logm_x(t)'!G72-'2a) logm_x(t)'!F72-'2a)answer'!$C72)/$CP$5</f>
        <v>7.1512453833172951E-2</v>
      </c>
      <c r="CZ73" s="32">
        <f>('2a) logm_x(t)'!H72-'2a) logm_x(t)'!G72-'2a)answer'!$C72)/$CP$5</f>
        <v>-0.14702020610200908</v>
      </c>
      <c r="DA73" s="32">
        <f>('2a) logm_x(t)'!I72-'2a) logm_x(t)'!H72-'2a)answer'!$C72)/$CP$5</f>
        <v>7.6013246171504179E-2</v>
      </c>
      <c r="DB73" s="32">
        <f>('2a) logm_x(t)'!J72-'2a) logm_x(t)'!I72-'2a)answer'!$C72)/$CP$5</f>
        <v>1.0046853486499727</v>
      </c>
      <c r="DC73" s="32">
        <f>('2a) logm_x(t)'!K72-'2a) logm_x(t)'!J72-'2a)answer'!$C72)/$CP$5</f>
        <v>-0.6072132722279221</v>
      </c>
      <c r="DD73" s="32">
        <f>('2a) logm_x(t)'!L72-'2a) logm_x(t)'!K72-'2a)answer'!$C72)/$CP$5</f>
        <v>-0.41349176566015272</v>
      </c>
      <c r="DE73" s="32">
        <f>('2a) logm_x(t)'!M72-'2a) logm_x(t)'!L72-'2a)answer'!$C72)/$CP$5</f>
        <v>0.62479254128833217</v>
      </c>
      <c r="DF73" s="32">
        <f>('2a) logm_x(t)'!N72-'2a) logm_x(t)'!M72-'2a)answer'!$C72)/$CP$5</f>
        <v>0.43429854179769356</v>
      </c>
      <c r="DG73" s="32">
        <f>('2a) logm_x(t)'!O72-'2a) logm_x(t)'!N72-'2a)answer'!$C72)/$CP$5</f>
        <v>-2.5379472018114312E-2</v>
      </c>
      <c r="DH73" s="32">
        <f>('2a) logm_x(t)'!P72-'2a) logm_x(t)'!O72-'2a)answer'!$C72)/$CP$5</f>
        <v>0.28538590119499302</v>
      </c>
      <c r="DI73" s="32">
        <f>('2a) logm_x(t)'!Q72-'2a) logm_x(t)'!P72-'2a)answer'!$C72)/$CP$5</f>
        <v>-2.001248642269388E-3</v>
      </c>
      <c r="DJ73" s="32">
        <f>('2a) logm_x(t)'!R72-'2a) logm_x(t)'!Q72-'2a)answer'!$C72)/$CP$5</f>
        <v>-0.47370978465001312</v>
      </c>
      <c r="DK73" s="32">
        <f>('2a) logm_x(t)'!S72-'2a) logm_x(t)'!R72-'2a)answer'!$C72)/$CP$5</f>
        <v>8.7615213113110962E-2</v>
      </c>
      <c r="DL73" s="32">
        <f>('2a) logm_x(t)'!T72-'2a) logm_x(t)'!S72-'2a)answer'!$C72)/$CP$5</f>
        <v>0.97968029366956355</v>
      </c>
      <c r="DM73" s="32">
        <f>('2a) logm_x(t)'!U72-'2a) logm_x(t)'!T72-'2a)answer'!$C72)/$CP$5</f>
        <v>-0.56160839861487366</v>
      </c>
      <c r="DN73" s="32">
        <f>('2a) logm_x(t)'!V72-'2a) logm_x(t)'!U72-'2a)answer'!$C72)/$CP$5</f>
        <v>0.78008402895124918</v>
      </c>
      <c r="DO73" s="32">
        <f>('2a) logm_x(t)'!W72-'2a) logm_x(t)'!V72-'2a)answer'!$C72)/$CP$5</f>
        <v>0.16608617423375838</v>
      </c>
      <c r="DP73" s="32">
        <f>('2a) logm_x(t)'!X72-'2a) logm_x(t)'!W72-'2a)answer'!$C72)/$CP$5</f>
        <v>-7.1273360149663123E-2</v>
      </c>
      <c r="DQ73" s="32">
        <f>('2a) logm_x(t)'!Y72-'2a) logm_x(t)'!X72-'2a)answer'!$C72)/$CP$5</f>
        <v>-0.13263255141494509</v>
      </c>
      <c r="DR73" s="32">
        <f>('2a) logm_x(t)'!Z72-'2a) logm_x(t)'!Y72-'2a)answer'!$C72)/$CP$5</f>
        <v>0.10445435915158198</v>
      </c>
      <c r="DS73" s="32">
        <f>('2a) logm_x(t)'!AA72-'2a) logm_x(t)'!Z72-'2a)answer'!$C72)/$CP$5</f>
        <v>0.24045939521494467</v>
      </c>
      <c r="DT73" s="32">
        <f>('2a) logm_x(t)'!AB72-'2a) logm_x(t)'!AA72-'2a)answer'!$C72)/$CP$5</f>
        <v>5.8273785622222324E-2</v>
      </c>
      <c r="DU73" s="32">
        <f>('2a) logm_x(t)'!AC72-'2a) logm_x(t)'!AB72-'2a)answer'!$C72)/$CP$5</f>
        <v>0.53683125311331947</v>
      </c>
      <c r="DV73" s="32">
        <f>('2a) logm_x(t)'!AD72-'2a) logm_x(t)'!AC72-'2a)answer'!$C72)/$CP$5</f>
        <v>-7.7563844524478329E-2</v>
      </c>
      <c r="DW73" s="32">
        <f>('2a) logm_x(t)'!AE72-'2a) logm_x(t)'!AD72-'2a)answer'!$C72)/$CP$5</f>
        <v>-9.726677084540182E-2</v>
      </c>
      <c r="DX73" s="32">
        <f>('2a) logm_x(t)'!AF72-'2a) logm_x(t)'!AE72-'2a)answer'!$C72)/$CP$5</f>
        <v>-7.8296100660843873E-2</v>
      </c>
      <c r="DY73" s="32">
        <f>('2a) logm_x(t)'!AG72-'2a) logm_x(t)'!AF72-'2a)answer'!$C72)/$CP$5</f>
        <v>0.5164650322705252</v>
      </c>
      <c r="DZ73" s="32">
        <f>('2a) logm_x(t)'!AH72-'2a) logm_x(t)'!AG72-'2a)answer'!$C72)/$CP$5</f>
        <v>-0.55271196898143993</v>
      </c>
      <c r="EA73" s="32">
        <f>('2a) logm_x(t)'!AI72-'2a) logm_x(t)'!AH72-'2a)answer'!$C72)/$CP$5</f>
        <v>0.23176941091540568</v>
      </c>
      <c r="EB73" s="32">
        <f>('2a) logm_x(t)'!AJ72-'2a) logm_x(t)'!AI72-'2a)answer'!$C72)/$CP$5</f>
        <v>0.15643196380039093</v>
      </c>
      <c r="EC73" s="32">
        <f>('2a) logm_x(t)'!AK72-'2a) logm_x(t)'!AJ72-'2a)answer'!$C72)/$CP$5</f>
        <v>0.33616411662239892</v>
      </c>
      <c r="ED73" s="32">
        <f>('2a) logm_x(t)'!AL72-'2a) logm_x(t)'!AK72-'2a)answer'!$C72)/$CP$5</f>
        <v>-3.2281441523719905E-3</v>
      </c>
      <c r="EE73" s="32">
        <f>('2a) logm_x(t)'!AM72-'2a) logm_x(t)'!AL72-'2a)answer'!$C72)/$CP$5</f>
        <v>-0.39511500650789383</v>
      </c>
      <c r="EF73" s="32">
        <f>('2a) logm_x(t)'!AN72-'2a) logm_x(t)'!AM72-'2a)answer'!$C72)/$CP$5</f>
        <v>0.91112773342244713</v>
      </c>
      <c r="EG73" s="32">
        <f>('2a) logm_x(t)'!AO72-'2a) logm_x(t)'!AN72-'2a)answer'!$C72)/$CP$5</f>
        <v>-0.2724078636744699</v>
      </c>
      <c r="EH73" s="32">
        <f>('2a) logm_x(t)'!AP72-'2a) logm_x(t)'!AO72-'2a)answer'!$C72)/$CP$5</f>
        <v>0.15302971889890646</v>
      </c>
      <c r="EI73" s="32">
        <f>('2a) logm_x(t)'!AQ72-'2a) logm_x(t)'!AP72-'2a)answer'!$C72)/$CP$5</f>
        <v>-0.26100422400202217</v>
      </c>
      <c r="EJ73" s="32">
        <f>('2a) logm_x(t)'!AR72-'2a) logm_x(t)'!AQ72-'2a)answer'!$C72)/$CP$5</f>
        <v>0.64460614945513905</v>
      </c>
      <c r="EK73" s="32">
        <f>('2a) logm_x(t)'!AS72-'2a) logm_x(t)'!AR72-'2a)answer'!$C72)/$CP$5</f>
        <v>0.32684393346194818</v>
      </c>
      <c r="EL73" s="32">
        <f>('2a) logm_x(t)'!AT72-'2a) logm_x(t)'!AS72-'2a)answer'!$C72)/$CP$5</f>
        <v>9.3027717080757716E-2</v>
      </c>
      <c r="EM73" s="32">
        <f>('2a) logm_x(t)'!AU72-'2a) logm_x(t)'!AT72-'2a)answer'!$C72)/$CP$5</f>
        <v>-0.28804709727749223</v>
      </c>
      <c r="EN73" s="32">
        <f>('2a) logm_x(t)'!AV72-'2a) logm_x(t)'!AU72-'2a)answer'!$C72)/$CP$5</f>
        <v>-0.15381783045578215</v>
      </c>
      <c r="EO73" s="32">
        <f>('2a) logm_x(t)'!AW72-'2a) logm_x(t)'!AV72-'2a)answer'!$C72)/$CP$5</f>
        <v>9.4001686206753254E-2</v>
      </c>
      <c r="EP73" s="32">
        <f>('2a) logm_x(t)'!AX72-'2a) logm_x(t)'!AW72-'2a)answer'!$C72)/$CP$5</f>
        <v>1.1875387710586547</v>
      </c>
      <c r="EQ73" s="32">
        <f>('2a) logm_x(t)'!AY72-'2a) logm_x(t)'!AX72-'2a)answer'!$C72)/$CP$5</f>
        <v>-4.6028547997133483E-2</v>
      </c>
      <c r="ER73" s="32">
        <f>('2a) logm_x(t)'!AZ72-'2a) logm_x(t)'!AY72-'2a)answer'!$C72)/$CP$5</f>
        <v>-0.92345793227367579</v>
      </c>
      <c r="ES73" s="32">
        <f>('2a) logm_x(t)'!BA72-'2a) logm_x(t)'!AZ72-'2a)answer'!$C72)/$CP$5</f>
        <v>-0.16384905798403812</v>
      </c>
      <c r="ET73" s="32">
        <f>('2a) logm_x(t)'!BB72-'2a) logm_x(t)'!BA72-'2a)answer'!$C72)/$CP$5</f>
        <v>0.74592950203941022</v>
      </c>
      <c r="EU73" s="32">
        <f>('2a) logm_x(t)'!BC72-'2a) logm_x(t)'!BB72-'2a)answer'!$C72)/$CP$5</f>
        <v>-0.59640039632968134</v>
      </c>
      <c r="EV73" s="32">
        <f>('2a) logm_x(t)'!BD72-'2a) logm_x(t)'!BC72-'2a)answer'!$C72)/$CP$5</f>
        <v>-0.28480134120560896</v>
      </c>
      <c r="EW73" s="32">
        <f>('2a) logm_x(t)'!BE72-'2a) logm_x(t)'!BD72-'2a)answer'!$C72)/$CP$5</f>
        <v>0.45471534081622345</v>
      </c>
      <c r="EX73" s="32">
        <f>('2a) logm_x(t)'!BF72-'2a) logm_x(t)'!BE72-'2a)answer'!$C72)/$CP$5</f>
        <v>-6.5187166474959216E-2</v>
      </c>
      <c r="EY73" s="32">
        <f>('2a) logm_x(t)'!BG72-'2a) logm_x(t)'!BF72-'2a)answer'!$C72)/$CP$5</f>
        <v>-8.9021333890990414E-2</v>
      </c>
      <c r="EZ73" s="32">
        <f>('2a) logm_x(t)'!BH72-'2a) logm_x(t)'!BG72-'2a)answer'!$C72)/$CP$5</f>
        <v>-0.2672873768380537</v>
      </c>
      <c r="FA73" s="32">
        <f>('2a) logm_x(t)'!BI72-'2a) logm_x(t)'!BH72-'2a)answer'!$C72)/$CP$5</f>
        <v>3.811130547155684E-2</v>
      </c>
      <c r="FB73" s="32">
        <f>('2a) logm_x(t)'!BJ72-'2a) logm_x(t)'!BI72-'2a)answer'!$C72)/$CP$5</f>
        <v>-0.22575753976213847</v>
      </c>
      <c r="FC73" s="32">
        <f>('2a) logm_x(t)'!BK72-'2a) logm_x(t)'!BJ72-'2a)answer'!$C72)/$CP$5</f>
        <v>0.25251922692067708</v>
      </c>
      <c r="FD73" s="32">
        <f>('2a) logm_x(t)'!BL72-'2a) logm_x(t)'!BK72-'2a)answer'!$C72)/$CP$5</f>
        <v>-0.35194058042688869</v>
      </c>
      <c r="FE73" s="32">
        <f>('2a) logm_x(t)'!BM72-'2a) logm_x(t)'!BL72-'2a)answer'!$C72)/$CP$5</f>
        <v>-0.16531886528887177</v>
      </c>
      <c r="FF73" s="32">
        <f>('2a) logm_x(t)'!BN72-'2a) logm_x(t)'!BM72-'2a)answer'!$C72)/$CP$5</f>
        <v>-9.9096131685332697E-2</v>
      </c>
      <c r="FG73" s="32">
        <f>('2a) logm_x(t)'!BO72-'2a) logm_x(t)'!BN72-'2a)answer'!$C72)/$CP$5</f>
        <v>-0.13814067531501639</v>
      </c>
      <c r="FH73" s="32">
        <f>('2a) logm_x(t)'!BP72-'2a) logm_x(t)'!BO72-'2a)answer'!$C72)/$CP$5</f>
        <v>3.1107029361327337E-2</v>
      </c>
      <c r="FI73" s="32">
        <f>('2a) logm_x(t)'!BQ72-'2a) logm_x(t)'!BP72-'2a)answer'!$C72)/$CP$5</f>
        <v>-0.40518533877741775</v>
      </c>
      <c r="FJ73" s="32">
        <f>('2a) logm_x(t)'!BR72-'2a) logm_x(t)'!BQ72-'2a)answer'!$C72)/$CP$5</f>
        <v>0.51007877256458367</v>
      </c>
      <c r="FK73" s="32">
        <f>('2a) logm_x(t)'!BS72-'2a) logm_x(t)'!BR72-'2a)answer'!$C72)/$CP$5</f>
        <v>-0.42433168420731449</v>
      </c>
      <c r="FL73" s="32">
        <f>('2a) logm_x(t)'!BT72-'2a) logm_x(t)'!BS72-'2a)answer'!$C72)/$CP$5</f>
        <v>-0.39768777962691504</v>
      </c>
      <c r="FM73" s="32">
        <f>('2a) logm_x(t)'!BU72-'2a) logm_x(t)'!BT72-'2a)answer'!$C72)/$CP$5</f>
        <v>5.1695714072450862E-2</v>
      </c>
      <c r="FN73" s="32">
        <f>('2a) logm_x(t)'!BV72-'2a) logm_x(t)'!BU72-'2a)answer'!$C72)/$CP$5</f>
        <v>7.6722113573189102E-2</v>
      </c>
      <c r="FO73" s="32">
        <f>('2a) logm_x(t)'!BW72-'2a) logm_x(t)'!BV72-'2a)answer'!$C72)/$CP$5</f>
        <v>-7.3632792969590841E-2</v>
      </c>
      <c r="FP73" s="32">
        <f>('2a) logm_x(t)'!BX72-'2a) logm_x(t)'!BW72-'2a)answer'!$C72)/$CP$5</f>
        <v>-0.18060430889684506</v>
      </c>
      <c r="FQ73" s="32">
        <f>('2a) logm_x(t)'!BY72-'2a) logm_x(t)'!BX72-'2a)answer'!$C72)/$CP$5</f>
        <v>-0.44698018866336747</v>
      </c>
      <c r="FR73" s="32">
        <f>('2a) logm_x(t)'!BZ72-'2a) logm_x(t)'!BY72-'2a)answer'!$C72)/$CP$5</f>
        <v>0.1337152775331448</v>
      </c>
      <c r="FS73" s="32">
        <f>('2a) logm_x(t)'!CA72-'2a) logm_x(t)'!BZ72-'2a)answer'!$C72)/$CP$5</f>
        <v>-0.31313011222699638</v>
      </c>
      <c r="FT73" s="32">
        <f>('2a) logm_x(t)'!CB72-'2a) logm_x(t)'!CA72-'2a)answer'!$C72)/$CP$5</f>
        <v>-0.26551232780903078</v>
      </c>
      <c r="FU73" s="32">
        <f>('2a) logm_x(t)'!CC72-'2a) logm_x(t)'!CB72-'2a)answer'!$C72)/$CP$5</f>
        <v>-0.38034918311014781</v>
      </c>
      <c r="FV73" s="32">
        <f>('2a) logm_x(t)'!CD72-'2a) logm_x(t)'!CC72-'2a)answer'!$C72)/$CP$5</f>
        <v>-0.21556002318184495</v>
      </c>
      <c r="FW73" s="32">
        <f>('2a) logm_x(t)'!CE72-'2a) logm_x(t)'!CD72-'2a)answer'!$C72)/$CP$5</f>
        <v>-0.25965471460213874</v>
      </c>
      <c r="FX73" s="32">
        <f>('2a) logm_x(t)'!CF72-'2a) logm_x(t)'!CE72-'2a)answer'!$C72)/$CP$5</f>
        <v>-4.4853261707098996E-2</v>
      </c>
      <c r="FY73" s="32">
        <f>('2a) logm_x(t)'!CG72-'2a) logm_x(t)'!CF72-'2a)answer'!$C72)/$CP$5</f>
        <v>-1.2428422742058643E-2</v>
      </c>
      <c r="FZ73" s="32">
        <f>('2a) logm_x(t)'!CH72-'2a) logm_x(t)'!CG72-'2a)answer'!$C72)/$CP$5</f>
        <v>-0.32015273214389672</v>
      </c>
      <c r="GA73" s="32">
        <f>('2a) logm_x(t)'!CI72-'2a) logm_x(t)'!CH72-'2a)answer'!$C72)/$CP$5</f>
        <v>-0.11785699292884287</v>
      </c>
      <c r="GB73" s="32">
        <f>('2a) logm_x(t)'!CJ72-'2a) logm_x(t)'!CI72-'2a)answer'!$C72)/$CP$5</f>
        <v>0.14458226776486027</v>
      </c>
      <c r="GC73" s="32">
        <f>('2a) logm_x(t)'!CK72-'2a) logm_x(t)'!CJ72-'2a)answer'!$C72)/$CP$5</f>
        <v>-0.34008948785826604</v>
      </c>
      <c r="GD73" s="32">
        <f>('2a) logm_x(t)'!CL72-'2a) logm_x(t)'!CK72-'2a)answer'!$C72)/$CP$5</f>
        <v>-0.10021269072340661</v>
      </c>
      <c r="GE73" s="32">
        <f>('2a) logm_x(t)'!CM72-'2a) logm_x(t)'!CL72-'2a)answer'!$C72)/$CP$5</f>
        <v>-0.19219396248558926</v>
      </c>
      <c r="GF73" s="32">
        <f>('2a) logm_x(t)'!CN72-'2a) logm_x(t)'!CM72-'2a)answer'!$C72)/$CP$5</f>
        <v>-0.18259442307265053</v>
      </c>
    </row>
    <row r="74" spans="1:188" x14ac:dyDescent="0.25">
      <c r="A74" s="31">
        <f>'2a) logm_x(t)'!A73</f>
        <v>70</v>
      </c>
      <c r="B74" s="32"/>
      <c r="C74" s="32">
        <f>IFERROR(('2a) logm_x(t)'!C73-'2a) logm_x(t)'!B73-'2a)answer'!$C73)^2,"")</f>
        <v>3.3290791415290727E-3</v>
      </c>
      <c r="D74" s="32">
        <f>IFERROR(('2a) logm_x(t)'!D73-'2a) logm_x(t)'!C73-'2a)answer'!$C73)^2,"")</f>
        <v>8.3483528581814264E-5</v>
      </c>
      <c r="E74" s="32">
        <f>IFERROR(('2a) logm_x(t)'!E73-'2a) logm_x(t)'!D73-'2a)answer'!$C73)^2,"")</f>
        <v>5.086421757922995E-3</v>
      </c>
      <c r="F74" s="32">
        <f>IFERROR(('2a) logm_x(t)'!F73-'2a) logm_x(t)'!E73-'2a)answer'!$C73)^2,"")</f>
        <v>1.8776333540589476E-4</v>
      </c>
      <c r="G74" s="32">
        <f>IFERROR(('2a) logm_x(t)'!G73-'2a) logm_x(t)'!F73-'2a)answer'!$C73)^2,"")</f>
        <v>1.1492259802573724E-2</v>
      </c>
      <c r="H74" s="32">
        <f>IFERROR(('2a) logm_x(t)'!H73-'2a) logm_x(t)'!G73-'2a)answer'!$C73)^2,"")</f>
        <v>7.5760623452268416E-3</v>
      </c>
      <c r="I74" s="32">
        <f>IFERROR(('2a) logm_x(t)'!I73-'2a) logm_x(t)'!H73-'2a)answer'!$C73)^2,"")</f>
        <v>3.8775466470309397E-4</v>
      </c>
      <c r="J74" s="32">
        <f>IFERROR(('2a) logm_x(t)'!J73-'2a) logm_x(t)'!I73-'2a)answer'!$C73)^2,"")</f>
        <v>4.2034903803319437E-3</v>
      </c>
      <c r="K74" s="32">
        <f>IFERROR(('2a) logm_x(t)'!K73-'2a) logm_x(t)'!J73-'2a)answer'!$C73)^2,"")</f>
        <v>1.9399839736431609E-2</v>
      </c>
      <c r="L74" s="32">
        <f>IFERROR(('2a) logm_x(t)'!L73-'2a) logm_x(t)'!K73-'2a)answer'!$C73)^2,"")</f>
        <v>4.2999257007232559E-3</v>
      </c>
      <c r="M74" s="32">
        <f>IFERROR(('2a) logm_x(t)'!M73-'2a) logm_x(t)'!L73-'2a)answer'!$C73)^2,"")</f>
        <v>4.6178034453730601E-7</v>
      </c>
      <c r="N74" s="32">
        <f>IFERROR(('2a) logm_x(t)'!N73-'2a) logm_x(t)'!M73-'2a)answer'!$C73)^2,"")</f>
        <v>1.2978957489256177E-2</v>
      </c>
      <c r="O74" s="32">
        <f>IFERROR(('2a) logm_x(t)'!O73-'2a) logm_x(t)'!N73-'2a)answer'!$C73)^2,"")</f>
        <v>1.8518966173470671E-3</v>
      </c>
      <c r="P74" s="32">
        <f>IFERROR(('2a) logm_x(t)'!P73-'2a) logm_x(t)'!O73-'2a)answer'!$C73)^2,"")</f>
        <v>1.8231635123774311E-3</v>
      </c>
      <c r="Q74" s="32">
        <f>IFERROR(('2a) logm_x(t)'!Q73-'2a) logm_x(t)'!P73-'2a)answer'!$C73)^2,"")</f>
        <v>1.1703092976757001E-4</v>
      </c>
      <c r="R74" s="32">
        <f>IFERROR(('2a) logm_x(t)'!R73-'2a) logm_x(t)'!Q73-'2a)answer'!$C73)^2,"")</f>
        <v>2.1280523753575199E-4</v>
      </c>
      <c r="S74" s="32">
        <f>IFERROR(('2a) logm_x(t)'!S73-'2a) logm_x(t)'!R73-'2a)answer'!$C73)^2,"")</f>
        <v>4.3884897896225078E-3</v>
      </c>
      <c r="T74" s="32">
        <f>IFERROR(('2a) logm_x(t)'!T73-'2a) logm_x(t)'!S73-'2a)answer'!$C73)^2,"")</f>
        <v>1.499851035573317E-4</v>
      </c>
      <c r="U74" s="32">
        <f>IFERROR(('2a) logm_x(t)'!U73-'2a) logm_x(t)'!T73-'2a)answer'!$C73)^2,"")</f>
        <v>8.923713106730824E-4</v>
      </c>
      <c r="V74" s="32">
        <f>IFERROR(('2a) logm_x(t)'!V73-'2a) logm_x(t)'!U73-'2a)answer'!$C73)^2,"")</f>
        <v>7.6695773133354079E-4</v>
      </c>
      <c r="W74" s="32">
        <f>IFERROR(('2a) logm_x(t)'!W73-'2a) logm_x(t)'!V73-'2a)answer'!$C73)^2,"")</f>
        <v>1.0369158146898087E-3</v>
      </c>
      <c r="X74" s="32">
        <f>IFERROR(('2a) logm_x(t)'!X73-'2a) logm_x(t)'!W73-'2a)answer'!$C73)^2,"")</f>
        <v>8.5250176625380778E-4</v>
      </c>
      <c r="Y74" s="32">
        <f>IFERROR(('2a) logm_x(t)'!Y73-'2a) logm_x(t)'!X73-'2a)answer'!$C73)^2,"")</f>
        <v>2.3581172394431431E-3</v>
      </c>
      <c r="Z74" s="32">
        <f>IFERROR(('2a) logm_x(t)'!Z73-'2a) logm_x(t)'!Y73-'2a)answer'!$C73)^2,"")</f>
        <v>9.4805337773111139E-4</v>
      </c>
      <c r="AA74" s="32">
        <f>IFERROR(('2a) logm_x(t)'!AA73-'2a) logm_x(t)'!Z73-'2a)answer'!$C73)^2,"")</f>
        <v>7.468577683424845E-3</v>
      </c>
      <c r="AB74" s="32">
        <f>IFERROR(('2a) logm_x(t)'!AB73-'2a) logm_x(t)'!AA73-'2a)answer'!$C73)^2,"")</f>
        <v>8.5839942712337029E-5</v>
      </c>
      <c r="AC74" s="32">
        <f>IFERROR(('2a) logm_x(t)'!AC73-'2a) logm_x(t)'!AB73-'2a)answer'!$C73)^2,"")</f>
        <v>5.7452059983297585E-4</v>
      </c>
      <c r="AD74" s="32">
        <f>IFERROR(('2a) logm_x(t)'!AD73-'2a) logm_x(t)'!AC73-'2a)answer'!$C73)^2,"")</f>
        <v>6.0342627008729873E-7</v>
      </c>
      <c r="AE74" s="32">
        <f>IFERROR(('2a) logm_x(t)'!AE73-'2a) logm_x(t)'!AD73-'2a)answer'!$C73)^2,"")</f>
        <v>7.4934829620146391E-4</v>
      </c>
      <c r="AF74" s="32">
        <f>IFERROR(('2a) logm_x(t)'!AF73-'2a) logm_x(t)'!AE73-'2a)answer'!$C73)^2,"")</f>
        <v>1.5162654727950801E-4</v>
      </c>
      <c r="AG74" s="32">
        <f>IFERROR(('2a) logm_x(t)'!AG73-'2a) logm_x(t)'!AF73-'2a)answer'!$C73)^2,"")</f>
        <v>4.3064463140244204E-4</v>
      </c>
      <c r="AH74" s="32">
        <f>IFERROR(('2a) logm_x(t)'!AH73-'2a) logm_x(t)'!AG73-'2a)answer'!$C73)^2,"")</f>
        <v>1.6687335338637153E-3</v>
      </c>
      <c r="AI74" s="32">
        <f>IFERROR(('2a) logm_x(t)'!AI73-'2a) logm_x(t)'!AH73-'2a)answer'!$C73)^2,"")</f>
        <v>1.5457394717958814E-3</v>
      </c>
      <c r="AJ74" s="32">
        <f>IFERROR(('2a) logm_x(t)'!AJ73-'2a) logm_x(t)'!AI73-'2a)answer'!$C73)^2,"")</f>
        <v>1.9093441878376898E-5</v>
      </c>
      <c r="AK74" s="32">
        <f>IFERROR(('2a) logm_x(t)'!AK73-'2a) logm_x(t)'!AJ73-'2a)answer'!$C73)^2,"")</f>
        <v>2.8964167412192732E-4</v>
      </c>
      <c r="AL74" s="32">
        <f>IFERROR(('2a) logm_x(t)'!AL73-'2a) logm_x(t)'!AK73-'2a)answer'!$C73)^2,"")</f>
        <v>1.0555767895217552E-3</v>
      </c>
      <c r="AM74" s="32">
        <f>IFERROR(('2a) logm_x(t)'!AM73-'2a) logm_x(t)'!AL73-'2a)answer'!$C73)^2,"")</f>
        <v>3.2945734348260718E-5</v>
      </c>
      <c r="AN74" s="32">
        <f>IFERROR(('2a) logm_x(t)'!AN73-'2a) logm_x(t)'!AM73-'2a)answer'!$C73)^2,"")</f>
        <v>3.0974657540881506E-3</v>
      </c>
      <c r="AO74" s="32">
        <f>IFERROR(('2a) logm_x(t)'!AO73-'2a) logm_x(t)'!AN73-'2a)answer'!$C73)^2,"")</f>
        <v>3.7154607161811656E-5</v>
      </c>
      <c r="AP74" s="32">
        <f>IFERROR(('2a) logm_x(t)'!AP73-'2a) logm_x(t)'!AO73-'2a)answer'!$C73)^2,"")</f>
        <v>4.6268585849499526E-5</v>
      </c>
      <c r="AQ74" s="32">
        <f>IFERROR(('2a) logm_x(t)'!AQ73-'2a) logm_x(t)'!AP73-'2a)answer'!$C73)^2,"")</f>
        <v>1.7367039892725407E-3</v>
      </c>
      <c r="AR74" s="32">
        <f>IFERROR(('2a) logm_x(t)'!AR73-'2a) logm_x(t)'!AQ73-'2a)answer'!$C73)^2,"")</f>
        <v>1.9501334820131268E-6</v>
      </c>
      <c r="AS74" s="32">
        <f>IFERROR(('2a) logm_x(t)'!AS73-'2a) logm_x(t)'!AR73-'2a)answer'!$C73)^2,"")</f>
        <v>1.349656812168917E-2</v>
      </c>
      <c r="AT74" s="32">
        <f>IFERROR(('2a) logm_x(t)'!AT73-'2a) logm_x(t)'!AS73-'2a)answer'!$C73)^2,"")</f>
        <v>5.8193497774355679E-3</v>
      </c>
      <c r="AU74" s="32">
        <f>IFERROR(('2a) logm_x(t)'!AU73-'2a) logm_x(t)'!AT73-'2a)answer'!$C73)^2,"")</f>
        <v>8.8134537458441087E-4</v>
      </c>
      <c r="AV74" s="32">
        <f>IFERROR(('2a) logm_x(t)'!AV73-'2a) logm_x(t)'!AU73-'2a)answer'!$C73)^2,"")</f>
        <v>3.6369615073436872E-3</v>
      </c>
      <c r="AW74" s="32">
        <f>IFERROR(('2a) logm_x(t)'!AW73-'2a) logm_x(t)'!AV73-'2a)answer'!$C73)^2,"")</f>
        <v>1.5538936524578148E-2</v>
      </c>
      <c r="AX74" s="32">
        <f>IFERROR(('2a) logm_x(t)'!AX73-'2a) logm_x(t)'!AW73-'2a)answer'!$C73)^2,"")</f>
        <v>1.3990091132846381E-3</v>
      </c>
      <c r="AY74" s="32">
        <f>IFERROR(('2a) logm_x(t)'!AY73-'2a) logm_x(t)'!AX73-'2a)answer'!$C73)^2,"")</f>
        <v>1.2270235376903488E-2</v>
      </c>
      <c r="AZ74" s="32">
        <f>IFERROR(('2a) logm_x(t)'!AZ73-'2a) logm_x(t)'!AY73-'2a)answer'!$C73)^2,"")</f>
        <v>9.7726153298438381E-3</v>
      </c>
      <c r="BA74" s="32">
        <f>IFERROR(('2a) logm_x(t)'!BA73-'2a) logm_x(t)'!AZ73-'2a)answer'!$C73)^2,"")</f>
        <v>4.064123657432952E-3</v>
      </c>
      <c r="BB74" s="32">
        <f>IFERROR(('2a) logm_x(t)'!BB73-'2a) logm_x(t)'!BA73-'2a)answer'!$C73)^2,"")</f>
        <v>2.7144145630734243E-3</v>
      </c>
      <c r="BC74" s="32">
        <f>IFERROR(('2a) logm_x(t)'!BC73-'2a) logm_x(t)'!BB73-'2a)answer'!$C73)^2,"")</f>
        <v>1.0372635409168322E-2</v>
      </c>
      <c r="BD74" s="32">
        <f>IFERROR(('2a) logm_x(t)'!BD73-'2a) logm_x(t)'!BC73-'2a)answer'!$C73)^2,"")</f>
        <v>5.3624953476090329E-6</v>
      </c>
      <c r="BE74" s="32">
        <f>IFERROR(('2a) logm_x(t)'!BE73-'2a) logm_x(t)'!BD73-'2a)answer'!$C73)^2,"")</f>
        <v>7.4202640374225346E-5</v>
      </c>
      <c r="BF74" s="32">
        <f>IFERROR(('2a) logm_x(t)'!BF73-'2a) logm_x(t)'!BE73-'2a)answer'!$C73)^2,"")</f>
        <v>7.4776662951803576E-3</v>
      </c>
      <c r="BG74" s="32">
        <f>IFERROR(('2a) logm_x(t)'!BG73-'2a) logm_x(t)'!BF73-'2a)answer'!$C73)^2,"")</f>
        <v>3.2285216544920728E-4</v>
      </c>
      <c r="BH74" s="32">
        <f>IFERROR(('2a) logm_x(t)'!BH73-'2a) logm_x(t)'!BG73-'2a)answer'!$C73)^2,"")</f>
        <v>4.8886407189879402E-5</v>
      </c>
      <c r="BI74" s="32">
        <f>IFERROR(('2a) logm_x(t)'!BI73-'2a) logm_x(t)'!BH73-'2a)answer'!$C73)^2,"")</f>
        <v>1.700030988316916E-5</v>
      </c>
      <c r="BJ74" s="32">
        <f>IFERROR(('2a) logm_x(t)'!BJ73-'2a) logm_x(t)'!BI73-'2a)answer'!$C73)^2,"")</f>
        <v>5.9147089817550981E-5</v>
      </c>
      <c r="BK74" s="32">
        <f>IFERROR(('2a) logm_x(t)'!BK73-'2a) logm_x(t)'!BJ73-'2a)answer'!$C73)^2,"")</f>
        <v>1.7761093150184753E-4</v>
      </c>
      <c r="BL74" s="32">
        <f>IFERROR(('2a) logm_x(t)'!BL73-'2a) logm_x(t)'!BK73-'2a)answer'!$C73)^2,"")</f>
        <v>1.3731723280141767E-2</v>
      </c>
      <c r="BM74" s="32">
        <f>IFERROR(('2a) logm_x(t)'!BM73-'2a) logm_x(t)'!BL73-'2a)answer'!$C73)^2,"")</f>
        <v>8.3616345750705864E-3</v>
      </c>
      <c r="BN74" s="32">
        <f>IFERROR(('2a) logm_x(t)'!BN73-'2a) logm_x(t)'!BM73-'2a)answer'!$C73)^2,"")</f>
        <v>6.1217456501145651E-4</v>
      </c>
      <c r="BO74" s="32">
        <f>IFERROR(('2a) logm_x(t)'!BO73-'2a) logm_x(t)'!BN73-'2a)answer'!$C73)^2,"")</f>
        <v>5.1045111968125436E-3</v>
      </c>
      <c r="BP74" s="32">
        <f>IFERROR(('2a) logm_x(t)'!BP73-'2a) logm_x(t)'!BO73-'2a)answer'!$C73)^2,"")</f>
        <v>1.6097359512396467E-3</v>
      </c>
      <c r="BQ74" s="32">
        <f>IFERROR(('2a) logm_x(t)'!BQ73-'2a) logm_x(t)'!BP73-'2a)answer'!$C73)^2,"")</f>
        <v>2.072526291260068E-3</v>
      </c>
      <c r="BR74" s="32">
        <f>IFERROR(('2a) logm_x(t)'!BR73-'2a) logm_x(t)'!BQ73-'2a)answer'!$C73)^2,"")</f>
        <v>5.0085566050828948E-4</v>
      </c>
      <c r="BS74" s="32">
        <f>IFERROR(('2a) logm_x(t)'!BS73-'2a) logm_x(t)'!BR73-'2a)answer'!$C73)^2,"")</f>
        <v>1.1555868346315879E-3</v>
      </c>
      <c r="BT74" s="32">
        <f>IFERROR(('2a) logm_x(t)'!BT73-'2a) logm_x(t)'!BS73-'2a)answer'!$C73)^2,"")</f>
        <v>2.1939933444442992E-4</v>
      </c>
      <c r="BU74" s="32">
        <f>IFERROR(('2a) logm_x(t)'!BU73-'2a) logm_x(t)'!BT73-'2a)answer'!$C73)^2,"")</f>
        <v>9.9780802261627123E-5</v>
      </c>
      <c r="BV74" s="32">
        <f>IFERROR(('2a) logm_x(t)'!BV73-'2a) logm_x(t)'!BU73-'2a)answer'!$C73)^2,"")</f>
        <v>1.6152486556424636E-3</v>
      </c>
      <c r="BW74" s="32">
        <f>IFERROR(('2a) logm_x(t)'!BW73-'2a) logm_x(t)'!BV73-'2a)answer'!$C73)^2,"")</f>
        <v>7.4557628487341757E-6</v>
      </c>
      <c r="BX74" s="32">
        <f>IFERROR(('2a) logm_x(t)'!BX73-'2a) logm_x(t)'!BW73-'2a)answer'!$C73)^2,"")</f>
        <v>1.8429031126223079E-3</v>
      </c>
      <c r="BY74" s="32">
        <f>IFERROR(('2a) logm_x(t)'!BY73-'2a) logm_x(t)'!BX73-'2a)answer'!$C73)^2,"")</f>
        <v>1.1295709730411952E-3</v>
      </c>
      <c r="BZ74" s="32">
        <f>IFERROR(('2a) logm_x(t)'!BZ73-'2a) logm_x(t)'!BY73-'2a)answer'!$C73)^2,"")</f>
        <v>6.3527487957533851E-3</v>
      </c>
      <c r="CA74" s="32">
        <f>IFERROR(('2a) logm_x(t)'!CA73-'2a) logm_x(t)'!BZ73-'2a)answer'!$C73)^2,"")</f>
        <v>2.455262094559852E-4</v>
      </c>
      <c r="CB74" s="32">
        <f>IFERROR(('2a) logm_x(t)'!CB73-'2a) logm_x(t)'!CA73-'2a)answer'!$C73)^2,"")</f>
        <v>2.2593588595131684E-4</v>
      </c>
      <c r="CC74" s="32">
        <f>IFERROR(('2a) logm_x(t)'!CC73-'2a) logm_x(t)'!CB73-'2a)answer'!$C73)^2,"")</f>
        <v>2.7995861510405544E-4</v>
      </c>
      <c r="CD74" s="32">
        <f>IFERROR(('2a) logm_x(t)'!CD73-'2a) logm_x(t)'!CC73-'2a)answer'!$C73)^2,"")</f>
        <v>7.3351057130216649E-3</v>
      </c>
      <c r="CE74" s="32">
        <f>IFERROR(('2a) logm_x(t)'!CE73-'2a) logm_x(t)'!CD73-'2a)answer'!$C73)^2,"")</f>
        <v>1.7437852295748663E-4</v>
      </c>
      <c r="CF74" s="32">
        <f>IFERROR(('2a) logm_x(t)'!CF73-'2a) logm_x(t)'!CE73-'2a)answer'!$C73)^2,"")</f>
        <v>1.6841595000714467E-5</v>
      </c>
      <c r="CG74" s="32">
        <f>IFERROR(('2a) logm_x(t)'!CG73-'2a) logm_x(t)'!CF73-'2a)answer'!$C73)^2,"")</f>
        <v>3.0284035721078027E-6</v>
      </c>
      <c r="CH74" s="32">
        <f>IFERROR(('2a) logm_x(t)'!CH73-'2a) logm_x(t)'!CG73-'2a)answer'!$C73)^2,"")</f>
        <v>1.2867853928475585E-2</v>
      </c>
      <c r="CI74" s="32">
        <f>IFERROR(('2a) logm_x(t)'!CI73-'2a) logm_x(t)'!CH73-'2a)answer'!$C73)^2,"")</f>
        <v>5.9908526877744124E-4</v>
      </c>
      <c r="CJ74" s="32">
        <f>IFERROR(('2a) logm_x(t)'!CJ73-'2a) logm_x(t)'!CI73-'2a)answer'!$C73)^2,"")</f>
        <v>3.2449064912190347E-3</v>
      </c>
      <c r="CK74" s="32">
        <f>IFERROR(('2a) logm_x(t)'!CK73-'2a) logm_x(t)'!CJ73-'2a)answer'!$C73)^2,"")</f>
        <v>7.1223401748824724E-4</v>
      </c>
      <c r="CL74" s="32">
        <f>IFERROR(('2a) logm_x(t)'!CL73-'2a) logm_x(t)'!CK73-'2a)answer'!$C73)^2,"")</f>
        <v>4.5808889062984781E-4</v>
      </c>
      <c r="CM74" s="32">
        <f>IFERROR(('2a) logm_x(t)'!CM73-'2a) logm_x(t)'!CL73-'2a)answer'!$C73)^2,"")</f>
        <v>2.1293560368017733E-4</v>
      </c>
      <c r="CN74" s="32">
        <f>IFERROR(('2a) logm_x(t)'!CN73-'2a) logm_x(t)'!CM73-'2a)answer'!$C73)^2,"")</f>
        <v>9.108692956469544E-3</v>
      </c>
      <c r="CT74" s="31">
        <f t="shared" si="5"/>
        <v>70</v>
      </c>
      <c r="CU74" s="32">
        <f>('2a) logm_x(t)'!C73-'2a) logm_x(t)'!B73-'2a)answer'!$C73)/$CP$5</f>
        <v>0.41338454249985118</v>
      </c>
      <c r="CV74" s="32">
        <f>('2a) logm_x(t)'!D73-'2a) logm_x(t)'!C73-'2a)answer'!$C73)/$CP$5</f>
        <v>-6.5462497736317168E-2</v>
      </c>
      <c r="CW74" s="32">
        <f>('2a) logm_x(t)'!E73-'2a) logm_x(t)'!D73-'2a)answer'!$C73)/$CP$5</f>
        <v>0.51097347660823045</v>
      </c>
      <c r="CX74" s="32">
        <f>('2a) logm_x(t)'!F73-'2a) logm_x(t)'!E73-'2a)answer'!$C73)/$CP$5</f>
        <v>9.8174244781999112E-2</v>
      </c>
      <c r="CY74" s="32">
        <f>('2a) logm_x(t)'!G73-'2a) logm_x(t)'!F73-'2a)answer'!$C73)/$CP$5</f>
        <v>-0.76805954571307311</v>
      </c>
      <c r="CZ74" s="32">
        <f>('2a) logm_x(t)'!H73-'2a) logm_x(t)'!G73-'2a)answer'!$C73)/$CP$5</f>
        <v>0.62361125293801833</v>
      </c>
      <c r="DA74" s="32">
        <f>('2a) logm_x(t)'!I73-'2a) logm_x(t)'!H73-'2a)answer'!$C73)/$CP$5</f>
        <v>-0.14108170154633151</v>
      </c>
      <c r="DB74" s="32">
        <f>('2a) logm_x(t)'!J73-'2a) logm_x(t)'!I73-'2a)answer'!$C73)/$CP$5</f>
        <v>0.46451228287124535</v>
      </c>
      <c r="DC74" s="32">
        <f>('2a) logm_x(t)'!K73-'2a) logm_x(t)'!J73-'2a)answer'!$C73)/$CP$5</f>
        <v>-0.99790970082008301</v>
      </c>
      <c r="DD74" s="32">
        <f>('2a) logm_x(t)'!L73-'2a) logm_x(t)'!K73-'2a)answer'!$C73)/$CP$5</f>
        <v>0.46981042458489031</v>
      </c>
      <c r="DE74" s="32">
        <f>('2a) logm_x(t)'!M73-'2a) logm_x(t)'!L73-'2a)answer'!$C73)/$CP$5</f>
        <v>-4.8686650244720679E-3</v>
      </c>
      <c r="DF74" s="32">
        <f>('2a) logm_x(t)'!N73-'2a) logm_x(t)'!M73-'2a)answer'!$C73)/$CP$5</f>
        <v>0.81622910806281579</v>
      </c>
      <c r="DG74" s="32">
        <f>('2a) logm_x(t)'!O73-'2a) logm_x(t)'!N73-'2a)answer'!$C73)/$CP$5</f>
        <v>-0.30831918022381855</v>
      </c>
      <c r="DH74" s="32">
        <f>('2a) logm_x(t)'!P73-'2a) logm_x(t)'!O73-'2a)answer'!$C73)/$CP$5</f>
        <v>0.30591796643342495</v>
      </c>
      <c r="DI74" s="32">
        <f>('2a) logm_x(t)'!Q73-'2a) logm_x(t)'!P73-'2a)answer'!$C73)/$CP$5</f>
        <v>-7.7507280857739239E-2</v>
      </c>
      <c r="DJ74" s="32">
        <f>('2a) logm_x(t)'!R73-'2a) logm_x(t)'!Q73-'2a)answer'!$C73)/$CP$5</f>
        <v>-0.10451613222987439</v>
      </c>
      <c r="DK74" s="32">
        <f>('2a) logm_x(t)'!S73-'2a) logm_x(t)'!R73-'2a)answer'!$C73)/$CP$5</f>
        <v>0.47462402665215531</v>
      </c>
      <c r="DL74" s="32">
        <f>('2a) logm_x(t)'!T73-'2a) logm_x(t)'!S73-'2a)answer'!$C73)/$CP$5</f>
        <v>8.774375922263454E-2</v>
      </c>
      <c r="DM74" s="32">
        <f>('2a) logm_x(t)'!U73-'2a) logm_x(t)'!T73-'2a)answer'!$C73)/$CP$5</f>
        <v>0.21402523033651366</v>
      </c>
      <c r="DN74" s="32">
        <f>('2a) logm_x(t)'!V73-'2a) logm_x(t)'!U73-'2a)answer'!$C73)/$CP$5</f>
        <v>0.19841654737016978</v>
      </c>
      <c r="DO74" s="32">
        <f>('2a) logm_x(t)'!W73-'2a) logm_x(t)'!V73-'2a)answer'!$C73)/$CP$5</f>
        <v>0.23070867369061357</v>
      </c>
      <c r="DP74" s="32">
        <f>('2a) logm_x(t)'!X73-'2a) logm_x(t)'!W73-'2a)answer'!$C73)/$CP$5</f>
        <v>-0.20918946879950862</v>
      </c>
      <c r="DQ74" s="32">
        <f>('2a) logm_x(t)'!Y73-'2a) logm_x(t)'!X73-'2a)answer'!$C73)/$CP$5</f>
        <v>-0.34791637526567137</v>
      </c>
      <c r="DR74" s="32">
        <f>('2a) logm_x(t)'!Z73-'2a) logm_x(t)'!Y73-'2a)answer'!$C73)/$CP$5</f>
        <v>0.22060155444147292</v>
      </c>
      <c r="DS74" s="32">
        <f>('2a) logm_x(t)'!AA73-'2a) logm_x(t)'!Z73-'2a)answer'!$C73)/$CP$5</f>
        <v>0.6191717378084296</v>
      </c>
      <c r="DT74" s="32">
        <f>('2a) logm_x(t)'!AB73-'2a) logm_x(t)'!AA73-'2a)answer'!$C73)/$CP$5</f>
        <v>-6.6379944191306689E-2</v>
      </c>
      <c r="DU74" s="32">
        <f>('2a) logm_x(t)'!AC73-'2a) logm_x(t)'!AB73-'2a)answer'!$C73)/$CP$5</f>
        <v>0.17172952789578674</v>
      </c>
      <c r="DV74" s="32">
        <f>('2a) logm_x(t)'!AD73-'2a) logm_x(t)'!AC73-'2a)answer'!$C73)/$CP$5</f>
        <v>5.5655011904886019E-3</v>
      </c>
      <c r="DW74" s="32">
        <f>('2a) logm_x(t)'!AE73-'2a) logm_x(t)'!AD73-'2a)answer'!$C73)/$CP$5</f>
        <v>-0.19612548721696513</v>
      </c>
      <c r="DX74" s="32">
        <f>('2a) logm_x(t)'!AF73-'2a) logm_x(t)'!AE73-'2a)answer'!$C73)/$CP$5</f>
        <v>8.8222588529742213E-2</v>
      </c>
      <c r="DY74" s="32">
        <f>('2a) logm_x(t)'!AG73-'2a) logm_x(t)'!AF73-'2a)answer'!$C73)/$CP$5</f>
        <v>-0.14867970547858531</v>
      </c>
      <c r="DZ74" s="32">
        <f>('2a) logm_x(t)'!AH73-'2a) logm_x(t)'!AG73-'2a)answer'!$C73)/$CP$5</f>
        <v>0.29267502899935038</v>
      </c>
      <c r="EA74" s="32">
        <f>('2a) logm_x(t)'!AI73-'2a) logm_x(t)'!AH73-'2a)answer'!$C73)/$CP$5</f>
        <v>0.28168279537850127</v>
      </c>
      <c r="EB74" s="32">
        <f>('2a) logm_x(t)'!AJ73-'2a) logm_x(t)'!AI73-'2a)answer'!$C73)/$CP$5</f>
        <v>-3.1306483276857769E-2</v>
      </c>
      <c r="EC74" s="32">
        <f>('2a) logm_x(t)'!AK73-'2a) logm_x(t)'!AJ73-'2a)answer'!$C73)/$CP$5</f>
        <v>0.12193340393780104</v>
      </c>
      <c r="ED74" s="32">
        <f>('2a) logm_x(t)'!AL73-'2a) logm_x(t)'!AK73-'2a)answer'!$C73)/$CP$5</f>
        <v>-0.23277540421840892</v>
      </c>
      <c r="EE74" s="32">
        <f>('2a) logm_x(t)'!AM73-'2a) logm_x(t)'!AL73-'2a)answer'!$C73)/$CP$5</f>
        <v>4.112366091409328E-2</v>
      </c>
      <c r="EF74" s="32">
        <f>('2a) logm_x(t)'!AN73-'2a) logm_x(t)'!AM73-'2a)answer'!$C73)/$CP$5</f>
        <v>0.39874516506721003</v>
      </c>
      <c r="EG74" s="32">
        <f>('2a) logm_x(t)'!AO73-'2a) logm_x(t)'!AN73-'2a)answer'!$C73)/$CP$5</f>
        <v>4.3671540349927956E-2</v>
      </c>
      <c r="EH74" s="32">
        <f>('2a) logm_x(t)'!AP73-'2a) logm_x(t)'!AO73-'2a)answer'!$C73)/$CP$5</f>
        <v>4.8734362160729648E-2</v>
      </c>
      <c r="EI74" s="32">
        <f>('2a) logm_x(t)'!AQ73-'2a) logm_x(t)'!AP73-'2a)answer'!$C73)/$CP$5</f>
        <v>0.29857612291731406</v>
      </c>
      <c r="EJ74" s="32">
        <f>('2a) logm_x(t)'!AR73-'2a) logm_x(t)'!AQ73-'2a)answer'!$C73)/$CP$5</f>
        <v>1.0005167017974093E-2</v>
      </c>
      <c r="EK74" s="32">
        <f>('2a) logm_x(t)'!AS73-'2a) logm_x(t)'!AR73-'2a)answer'!$C73)/$CP$5</f>
        <v>0.83234590824711796</v>
      </c>
      <c r="EL74" s="32">
        <f>('2a) logm_x(t)'!AT73-'2a) logm_x(t)'!AS73-'2a)answer'!$C73)/$CP$5</f>
        <v>-0.54654937776986945</v>
      </c>
      <c r="EM74" s="32">
        <f>('2a) logm_x(t)'!AU73-'2a) logm_x(t)'!AT73-'2a)answer'!$C73)/$CP$5</f>
        <v>0.2126988972047858</v>
      </c>
      <c r="EN74" s="32">
        <f>('2a) logm_x(t)'!AV73-'2a) logm_x(t)'!AU73-'2a)answer'!$C73)/$CP$5</f>
        <v>-0.43207737488003695</v>
      </c>
      <c r="EO74" s="32">
        <f>('2a) logm_x(t)'!AW73-'2a) logm_x(t)'!AV73-'2a)answer'!$C73)/$CP$5</f>
        <v>0.89310561477441741</v>
      </c>
      <c r="EP74" s="32">
        <f>('2a) logm_x(t)'!AX73-'2a) logm_x(t)'!AW73-'2a)answer'!$C73)/$CP$5</f>
        <v>-0.26798003848355106</v>
      </c>
      <c r="EQ74" s="32">
        <f>('2a) logm_x(t)'!AY73-'2a) logm_x(t)'!AX73-'2a)answer'!$C73)/$CP$5</f>
        <v>0.79363099419616123</v>
      </c>
      <c r="ER74" s="32">
        <f>('2a) logm_x(t)'!AZ73-'2a) logm_x(t)'!AY73-'2a)answer'!$C73)/$CP$5</f>
        <v>-0.70826792666852312</v>
      </c>
      <c r="ES74" s="32">
        <f>('2a) logm_x(t)'!BA73-'2a) logm_x(t)'!AZ73-'2a)answer'!$C73)/$CP$5</f>
        <v>-0.45674692287280244</v>
      </c>
      <c r="ET74" s="32">
        <f>('2a) logm_x(t)'!BB73-'2a) logm_x(t)'!BA73-'2a)answer'!$C73)/$CP$5</f>
        <v>-0.3732761668396678</v>
      </c>
      <c r="EU74" s="32">
        <f>('2a) logm_x(t)'!BC73-'2a) logm_x(t)'!BB73-'2a)answer'!$C73)/$CP$5</f>
        <v>0.7296872031287962</v>
      </c>
      <c r="EV74" s="32">
        <f>('2a) logm_x(t)'!BD73-'2a) logm_x(t)'!BC73-'2a)answer'!$C73)/$CP$5</f>
        <v>1.6591117443951565E-2</v>
      </c>
      <c r="EW74" s="32">
        <f>('2a) logm_x(t)'!BE73-'2a) logm_x(t)'!BD73-'2a)answer'!$C73)/$CP$5</f>
        <v>6.1716580166568363E-2</v>
      </c>
      <c r="EX74" s="32">
        <f>('2a) logm_x(t)'!BF73-'2a) logm_x(t)'!BE73-'2a)answer'!$C73)/$CP$5</f>
        <v>-0.61954836243471412</v>
      </c>
      <c r="EY74" s="32">
        <f>('2a) logm_x(t)'!BG73-'2a) logm_x(t)'!BF73-'2a)answer'!$C73)/$CP$5</f>
        <v>-0.12873422570534282</v>
      </c>
      <c r="EZ74" s="32">
        <f>('2a) logm_x(t)'!BH73-'2a) logm_x(t)'!BG73-'2a)answer'!$C73)/$CP$5</f>
        <v>5.0094060251330813E-2</v>
      </c>
      <c r="FA74" s="32">
        <f>('2a) logm_x(t)'!BI73-'2a) logm_x(t)'!BH73-'2a)answer'!$C73)/$CP$5</f>
        <v>2.9540687082573878E-2</v>
      </c>
      <c r="FB74" s="32">
        <f>('2a) logm_x(t)'!BJ73-'2a) logm_x(t)'!BI73-'2a)answer'!$C73)/$CP$5</f>
        <v>5.5100921748105422E-2</v>
      </c>
      <c r="FC74" s="32">
        <f>('2a) logm_x(t)'!BK73-'2a) logm_x(t)'!BJ73-'2a)answer'!$C73)/$CP$5</f>
        <v>-9.5483211863659004E-2</v>
      </c>
      <c r="FD74" s="32">
        <f>('2a) logm_x(t)'!BL73-'2a) logm_x(t)'!BK73-'2a)answer'!$C73)/$CP$5</f>
        <v>-0.8395657144450368</v>
      </c>
      <c r="FE74" s="32">
        <f>('2a) logm_x(t)'!BM73-'2a) logm_x(t)'!BL73-'2a)answer'!$C73)/$CP$5</f>
        <v>0.6551455044894422</v>
      </c>
      <c r="FF74" s="32">
        <f>('2a) logm_x(t)'!BN73-'2a) logm_x(t)'!BM73-'2a)answer'!$C73)/$CP$5</f>
        <v>0.1772677833307037</v>
      </c>
      <c r="FG74" s="32">
        <f>('2a) logm_x(t)'!BO73-'2a) logm_x(t)'!BN73-'2a)answer'!$C73)/$CP$5</f>
        <v>-0.5118812876697032</v>
      </c>
      <c r="FH74" s="32">
        <f>('2a) logm_x(t)'!BP73-'2a) logm_x(t)'!BO73-'2a)answer'!$C73)/$CP$5</f>
        <v>0.28745475375735074</v>
      </c>
      <c r="FI74" s="32">
        <f>('2a) logm_x(t)'!BQ73-'2a) logm_x(t)'!BP73-'2a)answer'!$C73)/$CP$5</f>
        <v>-0.32616863615020852</v>
      </c>
      <c r="FJ74" s="32">
        <f>('2a) logm_x(t)'!BR73-'2a) logm_x(t)'!BQ73-'2a)answer'!$C73)/$CP$5</f>
        <v>0.16034243203268192</v>
      </c>
      <c r="FK74" s="32">
        <f>('2a) logm_x(t)'!BS73-'2a) logm_x(t)'!BR73-'2a)answer'!$C73)/$CP$5</f>
        <v>-0.24355299026433841</v>
      </c>
      <c r="FL74" s="32">
        <f>('2a) logm_x(t)'!BT73-'2a) logm_x(t)'!BS73-'2a)answer'!$C73)/$CP$5</f>
        <v>-0.106123075185585</v>
      </c>
      <c r="FM74" s="32">
        <f>('2a) logm_x(t)'!BU73-'2a) logm_x(t)'!BT73-'2a)answer'!$C73)/$CP$5</f>
        <v>-7.1567470737677732E-2</v>
      </c>
      <c r="FN74" s="32">
        <f>('2a) logm_x(t)'!BV73-'2a) logm_x(t)'!BU73-'2a)answer'!$C73)/$CP$5</f>
        <v>-0.28794654208516757</v>
      </c>
      <c r="FO74" s="32">
        <f>('2a) logm_x(t)'!BW73-'2a) logm_x(t)'!BV73-'2a)answer'!$C73)/$CP$5</f>
        <v>1.9563124382901895E-2</v>
      </c>
      <c r="FP74" s="32">
        <f>('2a) logm_x(t)'!BX73-'2a) logm_x(t)'!BW73-'2a)answer'!$C73)/$CP$5</f>
        <v>0.30756961226690077</v>
      </c>
      <c r="FQ74" s="32">
        <f>('2a) logm_x(t)'!BY73-'2a) logm_x(t)'!BX73-'2a)answer'!$C73)/$CP$5</f>
        <v>-0.24079581529547844</v>
      </c>
      <c r="FR74" s="32">
        <f>('2a) logm_x(t)'!BZ73-'2a) logm_x(t)'!BY73-'2a)answer'!$C73)/$CP$5</f>
        <v>-0.57104852572075648</v>
      </c>
      <c r="FS74" s="32">
        <f>('2a) logm_x(t)'!CA73-'2a) logm_x(t)'!BZ73-'2a)answer'!$C73)/$CP$5</f>
        <v>-0.11226415269486817</v>
      </c>
      <c r="FT74" s="32">
        <f>('2a) logm_x(t)'!CB73-'2a) logm_x(t)'!CA73-'2a)answer'!$C73)/$CP$5</f>
        <v>0.107692332052675</v>
      </c>
      <c r="FU74" s="32">
        <f>('2a) logm_x(t)'!CC73-'2a) logm_x(t)'!CB73-'2a)answer'!$C73)/$CP$5</f>
        <v>-0.11987789038802384</v>
      </c>
      <c r="FV74" s="32">
        <f>('2a) logm_x(t)'!CD73-'2a) logm_x(t)'!CC73-'2a)answer'!$C73)/$CP$5</f>
        <v>-0.61361414445618523</v>
      </c>
      <c r="FW74" s="32">
        <f>('2a) logm_x(t)'!CE73-'2a) logm_x(t)'!CD73-'2a)answer'!$C73)/$CP$5</f>
        <v>-9.461035471370835E-2</v>
      </c>
      <c r="FX74" s="32">
        <f>('2a) logm_x(t)'!CF73-'2a) logm_x(t)'!CE73-'2a)answer'!$C73)/$CP$5</f>
        <v>2.9402467804227971E-2</v>
      </c>
      <c r="FY74" s="32">
        <f>('2a) logm_x(t)'!CG73-'2a) logm_x(t)'!CF73-'2a)answer'!$C73)/$CP$5</f>
        <v>-1.2468064728533287E-2</v>
      </c>
      <c r="FZ74" s="32">
        <f>('2a) logm_x(t)'!CH73-'2a) logm_x(t)'!CG73-'2a)answer'!$C73)/$CP$5</f>
        <v>-0.81272802294399338</v>
      </c>
      <c r="GA74" s="32">
        <f>('2a) logm_x(t)'!CI73-'2a) logm_x(t)'!CH73-'2a)answer'!$C73)/$CP$5</f>
        <v>0.1753624052975743</v>
      </c>
      <c r="GB74" s="32">
        <f>('2a) logm_x(t)'!CJ73-'2a) logm_x(t)'!CI73-'2a)answer'!$C73)/$CP$5</f>
        <v>-0.40812506377832086</v>
      </c>
      <c r="GC74" s="32">
        <f>('2a) logm_x(t)'!CK73-'2a) logm_x(t)'!CJ73-'2a)answer'!$C73)/$CP$5</f>
        <v>0.19120688643765285</v>
      </c>
      <c r="GD74" s="32">
        <f>('2a) logm_x(t)'!CL73-'2a) logm_x(t)'!CK73-'2a)answer'!$C73)/$CP$5</f>
        <v>0.15334409373522262</v>
      </c>
      <c r="GE74" s="32">
        <f>('2a) logm_x(t)'!CM73-'2a) logm_x(t)'!CL73-'2a)answer'!$C73)/$CP$5</f>
        <v>-0.10454814102635554</v>
      </c>
      <c r="GF74" s="32">
        <f>('2a) logm_x(t)'!CN73-'2a) logm_x(t)'!CM73-'2a)answer'!$C73)/$CP$5</f>
        <v>-0.68378600009153956</v>
      </c>
    </row>
    <row r="75" spans="1:188" x14ac:dyDescent="0.25">
      <c r="A75" s="31">
        <f>'2a) logm_x(t)'!A74</f>
        <v>71</v>
      </c>
      <c r="B75" s="32"/>
      <c r="C75" s="32">
        <f>IFERROR(('2a) logm_x(t)'!C74-'2a) logm_x(t)'!B74-'2a)answer'!$C74)^2,"")</f>
        <v>7.0548481588535454E-4</v>
      </c>
      <c r="D75" s="32">
        <f>IFERROR(('2a) logm_x(t)'!D74-'2a) logm_x(t)'!C74-'2a)answer'!$C74)^2,"")</f>
        <v>7.7088901219799907E-3</v>
      </c>
      <c r="E75" s="32">
        <f>IFERROR(('2a) logm_x(t)'!E74-'2a) logm_x(t)'!D74-'2a)answer'!$C74)^2,"")</f>
        <v>2.1309302185177069E-4</v>
      </c>
      <c r="F75" s="32">
        <f>IFERROR(('2a) logm_x(t)'!F74-'2a) logm_x(t)'!E74-'2a)answer'!$C74)^2,"")</f>
        <v>5.4360491067431791E-4</v>
      </c>
      <c r="G75" s="32">
        <f>IFERROR(('2a) logm_x(t)'!G74-'2a) logm_x(t)'!F74-'2a)answer'!$C74)^2,"")</f>
        <v>1.057383385353447E-2</v>
      </c>
      <c r="H75" s="32">
        <f>IFERROR(('2a) logm_x(t)'!H74-'2a) logm_x(t)'!G74-'2a)answer'!$C74)^2,"")</f>
        <v>4.0728110082180876E-3</v>
      </c>
      <c r="I75" s="32">
        <f>IFERROR(('2a) logm_x(t)'!I74-'2a) logm_x(t)'!H74-'2a)answer'!$C74)^2,"")</f>
        <v>5.8316158924124391E-3</v>
      </c>
      <c r="J75" s="32">
        <f>IFERROR(('2a) logm_x(t)'!J74-'2a) logm_x(t)'!I74-'2a)answer'!$C74)^2,"")</f>
        <v>8.2131294213204939E-4</v>
      </c>
      <c r="K75" s="32">
        <f>IFERROR(('2a) logm_x(t)'!K74-'2a) logm_x(t)'!J74-'2a)answer'!$C74)^2,"")</f>
        <v>5.7412424119826968E-3</v>
      </c>
      <c r="L75" s="32">
        <f>IFERROR(('2a) logm_x(t)'!L74-'2a) logm_x(t)'!K74-'2a)answer'!$C74)^2,"")</f>
        <v>1.6696321683399354E-3</v>
      </c>
      <c r="M75" s="32">
        <f>IFERROR(('2a) logm_x(t)'!M74-'2a) logm_x(t)'!L74-'2a)answer'!$C74)^2,"")</f>
        <v>9.2638875257947714E-4</v>
      </c>
      <c r="N75" s="32">
        <f>IFERROR(('2a) logm_x(t)'!N74-'2a) logm_x(t)'!M74-'2a)answer'!$C74)^2,"")</f>
        <v>3.8623880771555112E-3</v>
      </c>
      <c r="O75" s="32">
        <f>IFERROR(('2a) logm_x(t)'!O74-'2a) logm_x(t)'!N74-'2a)answer'!$C74)^2,"")</f>
        <v>5.7270149119548663E-4</v>
      </c>
      <c r="P75" s="32">
        <f>IFERROR(('2a) logm_x(t)'!P74-'2a) logm_x(t)'!O74-'2a)answer'!$C74)^2,"")</f>
        <v>1.3479120488321952E-3</v>
      </c>
      <c r="Q75" s="32">
        <f>IFERROR(('2a) logm_x(t)'!Q74-'2a) logm_x(t)'!P74-'2a)answer'!$C74)^2,"")</f>
        <v>1.6113471233047717E-3</v>
      </c>
      <c r="R75" s="32">
        <f>IFERROR(('2a) logm_x(t)'!R74-'2a) logm_x(t)'!Q74-'2a)answer'!$C74)^2,"")</f>
        <v>2.3155982452021539E-4</v>
      </c>
      <c r="S75" s="32">
        <f>IFERROR(('2a) logm_x(t)'!S74-'2a) logm_x(t)'!R74-'2a)answer'!$C74)^2,"")</f>
        <v>4.3778408428798154E-5</v>
      </c>
      <c r="T75" s="32">
        <f>IFERROR(('2a) logm_x(t)'!T74-'2a) logm_x(t)'!S74-'2a)answer'!$C74)^2,"")</f>
        <v>3.1788285863304407E-3</v>
      </c>
      <c r="U75" s="32">
        <f>IFERROR(('2a) logm_x(t)'!U74-'2a) logm_x(t)'!T74-'2a)answer'!$C74)^2,"")</f>
        <v>3.090142947237565E-4</v>
      </c>
      <c r="V75" s="32">
        <f>IFERROR(('2a) logm_x(t)'!V74-'2a) logm_x(t)'!U74-'2a)answer'!$C74)^2,"")</f>
        <v>1.0063618847012673E-2</v>
      </c>
      <c r="W75" s="32">
        <f>IFERROR(('2a) logm_x(t)'!W74-'2a) logm_x(t)'!V74-'2a)answer'!$C74)^2,"")</f>
        <v>4.8563252391121948E-5</v>
      </c>
      <c r="X75" s="32">
        <f>IFERROR(('2a) logm_x(t)'!X74-'2a) logm_x(t)'!W74-'2a)answer'!$C74)^2,"")</f>
        <v>3.5848822340073636E-3</v>
      </c>
      <c r="Y75" s="32">
        <f>IFERROR(('2a) logm_x(t)'!Y74-'2a) logm_x(t)'!X74-'2a)answer'!$C74)^2,"")</f>
        <v>3.1329693366416952E-3</v>
      </c>
      <c r="Z75" s="32">
        <f>IFERROR(('2a) logm_x(t)'!Z74-'2a) logm_x(t)'!Y74-'2a)answer'!$C74)^2,"")</f>
        <v>1.4278016890200404E-2</v>
      </c>
      <c r="AA75" s="32">
        <f>IFERROR(('2a) logm_x(t)'!AA74-'2a) logm_x(t)'!Z74-'2a)answer'!$C74)^2,"")</f>
        <v>1.8921861878395046E-2</v>
      </c>
      <c r="AB75" s="32">
        <f>IFERROR(('2a) logm_x(t)'!AB74-'2a) logm_x(t)'!AA74-'2a)answer'!$C74)^2,"")</f>
        <v>2.6450419574824027E-3</v>
      </c>
      <c r="AC75" s="32">
        <f>IFERROR(('2a) logm_x(t)'!AC74-'2a) logm_x(t)'!AB74-'2a)answer'!$C74)^2,"")</f>
        <v>4.7327050828611167E-3</v>
      </c>
      <c r="AD75" s="32">
        <f>IFERROR(('2a) logm_x(t)'!AD74-'2a) logm_x(t)'!AC74-'2a)answer'!$C74)^2,"")</f>
        <v>9.4465831581945884E-10</v>
      </c>
      <c r="AE75" s="32">
        <f>IFERROR(('2a) logm_x(t)'!AE74-'2a) logm_x(t)'!AD74-'2a)answer'!$C74)^2,"")</f>
        <v>9.2166645586477466E-4</v>
      </c>
      <c r="AF75" s="32">
        <f>IFERROR(('2a) logm_x(t)'!AF74-'2a) logm_x(t)'!AE74-'2a)answer'!$C74)^2,"")</f>
        <v>5.2677101256816379E-3</v>
      </c>
      <c r="AG75" s="32">
        <f>IFERROR(('2a) logm_x(t)'!AG74-'2a) logm_x(t)'!AF74-'2a)answer'!$C74)^2,"")</f>
        <v>3.4164801432951892E-6</v>
      </c>
      <c r="AH75" s="32">
        <f>IFERROR(('2a) logm_x(t)'!AH74-'2a) logm_x(t)'!AG74-'2a)answer'!$C74)^2,"")</f>
        <v>4.2281542146106006E-4</v>
      </c>
      <c r="AI75" s="32">
        <f>IFERROR(('2a) logm_x(t)'!AI74-'2a) logm_x(t)'!AH74-'2a)answer'!$C74)^2,"")</f>
        <v>4.9883769755863544E-4</v>
      </c>
      <c r="AJ75" s="32">
        <f>IFERROR(('2a) logm_x(t)'!AJ74-'2a) logm_x(t)'!AI74-'2a)answer'!$C74)^2,"")</f>
        <v>7.4307725141117852E-4</v>
      </c>
      <c r="AK75" s="32">
        <f>IFERROR(('2a) logm_x(t)'!AK74-'2a) logm_x(t)'!AJ74-'2a)answer'!$C74)^2,"")</f>
        <v>1.5888621529129286E-4</v>
      </c>
      <c r="AL75" s="32">
        <f>IFERROR(('2a) logm_x(t)'!AL74-'2a) logm_x(t)'!AK74-'2a)answer'!$C74)^2,"")</f>
        <v>2.2922749294720162E-3</v>
      </c>
      <c r="AM75" s="32">
        <f>IFERROR(('2a) logm_x(t)'!AM74-'2a) logm_x(t)'!AL74-'2a)answer'!$C74)^2,"")</f>
        <v>4.1512412008654043E-4</v>
      </c>
      <c r="AN75" s="32">
        <f>IFERROR(('2a) logm_x(t)'!AN74-'2a) logm_x(t)'!AM74-'2a)answer'!$C74)^2,"")</f>
        <v>5.0187115312324256E-3</v>
      </c>
      <c r="AO75" s="32">
        <f>IFERROR(('2a) logm_x(t)'!AO74-'2a) logm_x(t)'!AN74-'2a)answer'!$C74)^2,"")</f>
        <v>4.4248875424603666E-4</v>
      </c>
      <c r="AP75" s="32">
        <f>IFERROR(('2a) logm_x(t)'!AP74-'2a) logm_x(t)'!AO74-'2a)answer'!$C74)^2,"")</f>
        <v>7.4717752443295411E-5</v>
      </c>
      <c r="AQ75" s="32">
        <f>IFERROR(('2a) logm_x(t)'!AQ74-'2a) logm_x(t)'!AP74-'2a)answer'!$C74)^2,"")</f>
        <v>7.7048814495426989E-4</v>
      </c>
      <c r="AR75" s="32">
        <f>IFERROR(('2a) logm_x(t)'!AR74-'2a) logm_x(t)'!AQ74-'2a)answer'!$C74)^2,"")</f>
        <v>6.2495634916463034E-4</v>
      </c>
      <c r="AS75" s="32">
        <f>IFERROR(('2a) logm_x(t)'!AS74-'2a) logm_x(t)'!AR74-'2a)answer'!$C74)^2,"")</f>
        <v>9.1432576801456188E-3</v>
      </c>
      <c r="AT75" s="32">
        <f>IFERROR(('2a) logm_x(t)'!AT74-'2a) logm_x(t)'!AS74-'2a)answer'!$C74)^2,"")</f>
        <v>1.4768436534224921E-3</v>
      </c>
      <c r="AU75" s="32">
        <f>IFERROR(('2a) logm_x(t)'!AU74-'2a) logm_x(t)'!AT74-'2a)answer'!$C74)^2,"")</f>
        <v>2.7665078540740416E-3</v>
      </c>
      <c r="AV75" s="32">
        <f>IFERROR(('2a) logm_x(t)'!AV74-'2a) logm_x(t)'!AU74-'2a)answer'!$C74)^2,"")</f>
        <v>6.4330640137757128E-3</v>
      </c>
      <c r="AW75" s="32">
        <f>IFERROR(('2a) logm_x(t)'!AW74-'2a) logm_x(t)'!AV74-'2a)answer'!$C74)^2,"")</f>
        <v>2.0560261128827122E-3</v>
      </c>
      <c r="AX75" s="32">
        <f>IFERROR(('2a) logm_x(t)'!AX74-'2a) logm_x(t)'!AW74-'2a)answer'!$C74)^2,"")</f>
        <v>1.098896093302133E-4</v>
      </c>
      <c r="AY75" s="32">
        <f>IFERROR(('2a) logm_x(t)'!AY74-'2a) logm_x(t)'!AX74-'2a)answer'!$C74)^2,"")</f>
        <v>5.5396853989267704E-7</v>
      </c>
      <c r="AZ75" s="32">
        <f>IFERROR(('2a) logm_x(t)'!AZ74-'2a) logm_x(t)'!AY74-'2a)answer'!$C74)^2,"")</f>
        <v>5.4541483302143609E-3</v>
      </c>
      <c r="BA75" s="32">
        <f>IFERROR(('2a) logm_x(t)'!BA74-'2a) logm_x(t)'!AZ74-'2a)answer'!$C74)^2,"")</f>
        <v>3.1469015624579377E-4</v>
      </c>
      <c r="BB75" s="32">
        <f>IFERROR(('2a) logm_x(t)'!BB74-'2a) logm_x(t)'!BA74-'2a)answer'!$C74)^2,"")</f>
        <v>1.424873862097718E-2</v>
      </c>
      <c r="BC75" s="32">
        <f>IFERROR(('2a) logm_x(t)'!BC74-'2a) logm_x(t)'!BB74-'2a)answer'!$C74)^2,"")</f>
        <v>2.7916587958295978E-3</v>
      </c>
      <c r="BD75" s="32">
        <f>IFERROR(('2a) logm_x(t)'!BD74-'2a) logm_x(t)'!BC74-'2a)answer'!$C74)^2,"")</f>
        <v>2.7719128622408296E-3</v>
      </c>
      <c r="BE75" s="32">
        <f>IFERROR(('2a) logm_x(t)'!BE74-'2a) logm_x(t)'!BD74-'2a)answer'!$C74)^2,"")</f>
        <v>2.2210233931224711E-3</v>
      </c>
      <c r="BF75" s="32">
        <f>IFERROR(('2a) logm_x(t)'!BF74-'2a) logm_x(t)'!BE74-'2a)answer'!$C74)^2,"")</f>
        <v>2.295529085614827E-3</v>
      </c>
      <c r="BG75" s="32">
        <f>IFERROR(('2a) logm_x(t)'!BG74-'2a) logm_x(t)'!BF74-'2a)answer'!$C74)^2,"")</f>
        <v>8.6116257840100109E-4</v>
      </c>
      <c r="BH75" s="32">
        <f>IFERROR(('2a) logm_x(t)'!BH74-'2a) logm_x(t)'!BG74-'2a)answer'!$C74)^2,"")</f>
        <v>6.2187664429593273E-4</v>
      </c>
      <c r="BI75" s="32">
        <f>IFERROR(('2a) logm_x(t)'!BI74-'2a) logm_x(t)'!BH74-'2a)answer'!$C74)^2,"")</f>
        <v>1.8821811466692884E-4</v>
      </c>
      <c r="BJ75" s="32">
        <f>IFERROR(('2a) logm_x(t)'!BJ74-'2a) logm_x(t)'!BI74-'2a)answer'!$C74)^2,"")</f>
        <v>9.5886654467550528E-4</v>
      </c>
      <c r="BK75" s="32">
        <f>IFERROR(('2a) logm_x(t)'!BK74-'2a) logm_x(t)'!BJ74-'2a)answer'!$C74)^2,"")</f>
        <v>1.0145528284981873E-3</v>
      </c>
      <c r="BL75" s="32">
        <f>IFERROR(('2a) logm_x(t)'!BL74-'2a) logm_x(t)'!BK74-'2a)answer'!$C74)^2,"")</f>
        <v>1.9565325667505653E-3</v>
      </c>
      <c r="BM75" s="32">
        <f>IFERROR(('2a) logm_x(t)'!BM74-'2a) logm_x(t)'!BL74-'2a)answer'!$C74)^2,"")</f>
        <v>1.6388754458163115E-3</v>
      </c>
      <c r="BN75" s="32">
        <f>IFERROR(('2a) logm_x(t)'!BN74-'2a) logm_x(t)'!BM74-'2a)answer'!$C74)^2,"")</f>
        <v>7.8511886090507988E-4</v>
      </c>
      <c r="BO75" s="32">
        <f>IFERROR(('2a) logm_x(t)'!BO74-'2a) logm_x(t)'!BN74-'2a)answer'!$C74)^2,"")</f>
        <v>4.743351892458301E-5</v>
      </c>
      <c r="BP75" s="32">
        <f>IFERROR(('2a) logm_x(t)'!BP74-'2a) logm_x(t)'!BO74-'2a)answer'!$C74)^2,"")</f>
        <v>1.7327318241977577E-3</v>
      </c>
      <c r="BQ75" s="32">
        <f>IFERROR(('2a) logm_x(t)'!BQ74-'2a) logm_x(t)'!BP74-'2a)answer'!$C74)^2,"")</f>
        <v>3.3670425198435965E-4</v>
      </c>
      <c r="BR75" s="32">
        <f>IFERROR(('2a) logm_x(t)'!BR74-'2a) logm_x(t)'!BQ74-'2a)answer'!$C74)^2,"")</f>
        <v>1.9572513566779875E-4</v>
      </c>
      <c r="BS75" s="32">
        <f>IFERROR(('2a) logm_x(t)'!BS74-'2a) logm_x(t)'!BR74-'2a)answer'!$C74)^2,"")</f>
        <v>6.8083972566224515E-3</v>
      </c>
      <c r="BT75" s="32">
        <f>IFERROR(('2a) logm_x(t)'!BT74-'2a) logm_x(t)'!BS74-'2a)answer'!$C74)^2,"")</f>
        <v>4.3568123510405059E-4</v>
      </c>
      <c r="BU75" s="32">
        <f>IFERROR(('2a) logm_x(t)'!BU74-'2a) logm_x(t)'!BT74-'2a)answer'!$C74)^2,"")</f>
        <v>3.9507684890138653E-3</v>
      </c>
      <c r="BV75" s="32">
        <f>IFERROR(('2a) logm_x(t)'!BV74-'2a) logm_x(t)'!BU74-'2a)answer'!$C74)^2,"")</f>
        <v>7.9024706755534135E-3</v>
      </c>
      <c r="BW75" s="32">
        <f>IFERROR(('2a) logm_x(t)'!BW74-'2a) logm_x(t)'!BV74-'2a)answer'!$C74)^2,"")</f>
        <v>2.488344988830543E-4</v>
      </c>
      <c r="BX75" s="32">
        <f>IFERROR(('2a) logm_x(t)'!BX74-'2a) logm_x(t)'!BW74-'2a)answer'!$C74)^2,"")</f>
        <v>1.3545113234287958E-3</v>
      </c>
      <c r="BY75" s="32">
        <f>IFERROR(('2a) logm_x(t)'!BY74-'2a) logm_x(t)'!BX74-'2a)answer'!$C74)^2,"")</f>
        <v>5.1756076699325409E-4</v>
      </c>
      <c r="BZ75" s="32">
        <f>IFERROR(('2a) logm_x(t)'!BZ74-'2a) logm_x(t)'!BY74-'2a)answer'!$C74)^2,"")</f>
        <v>2.5408999082180157E-3</v>
      </c>
      <c r="CA75" s="32">
        <f>IFERROR(('2a) logm_x(t)'!CA74-'2a) logm_x(t)'!BZ74-'2a)answer'!$C74)^2,"")</f>
        <v>1.2386343303730442E-3</v>
      </c>
      <c r="CB75" s="32">
        <f>IFERROR(('2a) logm_x(t)'!CB74-'2a) logm_x(t)'!CA74-'2a)answer'!$C74)^2,"")</f>
        <v>2.3482310014812048E-4</v>
      </c>
      <c r="CC75" s="32">
        <f>IFERROR(('2a) logm_x(t)'!CC74-'2a) logm_x(t)'!CB74-'2a)answer'!$C74)^2,"")</f>
        <v>6.0683802408365945E-3</v>
      </c>
      <c r="CD75" s="32">
        <f>IFERROR(('2a) logm_x(t)'!CD74-'2a) logm_x(t)'!CC74-'2a)answer'!$C74)^2,"")</f>
        <v>4.6204934698960694E-4</v>
      </c>
      <c r="CE75" s="32">
        <f>IFERROR(('2a) logm_x(t)'!CE74-'2a) logm_x(t)'!CD74-'2a)answer'!$C74)^2,"")</f>
        <v>1.2626048157432607E-5</v>
      </c>
      <c r="CF75" s="32">
        <f>IFERROR(('2a) logm_x(t)'!CF74-'2a) logm_x(t)'!CE74-'2a)answer'!$C74)^2,"")</f>
        <v>2.1452773899906224E-3</v>
      </c>
      <c r="CG75" s="32">
        <f>IFERROR(('2a) logm_x(t)'!CG74-'2a) logm_x(t)'!CF74-'2a)answer'!$C74)^2,"")</f>
        <v>2.0913151874592676E-3</v>
      </c>
      <c r="CH75" s="32">
        <f>IFERROR(('2a) logm_x(t)'!CH74-'2a) logm_x(t)'!CG74-'2a)answer'!$C74)^2,"")</f>
        <v>3.6422166934758689E-3</v>
      </c>
      <c r="CI75" s="32">
        <f>IFERROR(('2a) logm_x(t)'!CI74-'2a) logm_x(t)'!CH74-'2a)answer'!$C74)^2,"")</f>
        <v>1.0335393642780781E-4</v>
      </c>
      <c r="CJ75" s="32">
        <f>IFERROR(('2a) logm_x(t)'!CJ74-'2a) logm_x(t)'!CI74-'2a)answer'!$C74)^2,"")</f>
        <v>1.3214897014518775E-4</v>
      </c>
      <c r="CK75" s="32">
        <f>IFERROR(('2a) logm_x(t)'!CK74-'2a) logm_x(t)'!CJ74-'2a)answer'!$C74)^2,"")</f>
        <v>4.4053108306548708E-4</v>
      </c>
      <c r="CL75" s="32">
        <f>IFERROR(('2a) logm_x(t)'!CL74-'2a) logm_x(t)'!CK74-'2a)answer'!$C74)^2,"")</f>
        <v>6.5596995327408194E-5</v>
      </c>
      <c r="CM75" s="32">
        <f>IFERROR(('2a) logm_x(t)'!CM74-'2a) logm_x(t)'!CL74-'2a)answer'!$C74)^2,"")</f>
        <v>4.0888508876430423E-4</v>
      </c>
      <c r="CN75" s="32">
        <f>IFERROR(('2a) logm_x(t)'!CN74-'2a) logm_x(t)'!CM74-'2a)answer'!$C74)^2,"")</f>
        <v>2.6889189840770044E-4</v>
      </c>
      <c r="CT75" s="31">
        <f t="shared" si="5"/>
        <v>71</v>
      </c>
      <c r="CU75" s="32">
        <f>('2a) logm_x(t)'!C74-'2a) logm_x(t)'!B74-'2a)answer'!$C74)/$CP$5</f>
        <v>0.19029878209500323</v>
      </c>
      <c r="CV75" s="32">
        <f>('2a) logm_x(t)'!D74-'2a) logm_x(t)'!C74-'2a)answer'!$C74)/$CP$5</f>
        <v>0.6290542504099218</v>
      </c>
      <c r="CW75" s="32">
        <f>('2a) logm_x(t)'!E74-'2a) logm_x(t)'!D74-'2a)answer'!$C74)/$CP$5</f>
        <v>0.10458677885002979</v>
      </c>
      <c r="CX75" s="32">
        <f>('2a) logm_x(t)'!F74-'2a) logm_x(t)'!E74-'2a)answer'!$C74)/$CP$5</f>
        <v>-0.16704514546345067</v>
      </c>
      <c r="CY75" s="32">
        <f>('2a) logm_x(t)'!G74-'2a) logm_x(t)'!F74-'2a)answer'!$C74)/$CP$5</f>
        <v>-0.73673010096345859</v>
      </c>
      <c r="CZ75" s="32">
        <f>('2a) logm_x(t)'!H74-'2a) logm_x(t)'!G74-'2a)answer'!$C74)/$CP$5</f>
        <v>0.45723482665095966</v>
      </c>
      <c r="DA75" s="32">
        <f>('2a) logm_x(t)'!I74-'2a) logm_x(t)'!H74-'2a)answer'!$C74)/$CP$5</f>
        <v>0.54712508715016472</v>
      </c>
      <c r="DB75" s="32">
        <f>('2a) logm_x(t)'!J74-'2a) logm_x(t)'!I74-'2a)answer'!$C74)/$CP$5</f>
        <v>0.20532721029668921</v>
      </c>
      <c r="DC75" s="32">
        <f>('2a) logm_x(t)'!K74-'2a) logm_x(t)'!J74-'2a)answer'!$C74)/$CP$5</f>
        <v>-0.54286909149180984</v>
      </c>
      <c r="DD75" s="32">
        <f>('2a) logm_x(t)'!L74-'2a) logm_x(t)'!K74-'2a)answer'!$C74)/$CP$5</f>
        <v>0.29275382302706698</v>
      </c>
      <c r="DE75" s="32">
        <f>('2a) logm_x(t)'!M74-'2a) logm_x(t)'!L74-'2a)answer'!$C74)/$CP$5</f>
        <v>-0.21806642821323835</v>
      </c>
      <c r="DF75" s="32">
        <f>('2a) logm_x(t)'!N74-'2a) logm_x(t)'!M74-'2a)answer'!$C74)/$CP$5</f>
        <v>0.44526660809136476</v>
      </c>
      <c r="DG75" s="32">
        <f>('2a) logm_x(t)'!O74-'2a) logm_x(t)'!N74-'2a)answer'!$C74)/$CP$5</f>
        <v>-0.17145743813588538</v>
      </c>
      <c r="DH75" s="32">
        <f>('2a) logm_x(t)'!P74-'2a) logm_x(t)'!O74-'2a)answer'!$C74)/$CP$5</f>
        <v>0.26304069969802996</v>
      </c>
      <c r="DI75" s="32">
        <f>('2a) logm_x(t)'!Q74-'2a) logm_x(t)'!P74-'2a)answer'!$C74)/$CP$5</f>
        <v>0.2875985733815507</v>
      </c>
      <c r="DJ75" s="32">
        <f>('2a) logm_x(t)'!R74-'2a) logm_x(t)'!Q74-'2a)answer'!$C74)/$CP$5</f>
        <v>-0.10902441857580465</v>
      </c>
      <c r="DK75" s="32">
        <f>('2a) logm_x(t)'!S74-'2a) logm_x(t)'!R74-'2a)answer'!$C74)/$CP$5</f>
        <v>-4.7404782435224314E-2</v>
      </c>
      <c r="DL75" s="32">
        <f>('2a) logm_x(t)'!T74-'2a) logm_x(t)'!S74-'2a)answer'!$C74)/$CP$5</f>
        <v>0.40394824749228048</v>
      </c>
      <c r="DM75" s="32">
        <f>('2a) logm_x(t)'!U74-'2a) logm_x(t)'!T74-'2a)answer'!$C74)/$CP$5</f>
        <v>-0.12594515300948508</v>
      </c>
      <c r="DN75" s="32">
        <f>('2a) logm_x(t)'!V74-'2a) logm_x(t)'!U74-'2a)answer'!$C74)/$CP$5</f>
        <v>0.71873577652191301</v>
      </c>
      <c r="DO75" s="32">
        <f>('2a) logm_x(t)'!W74-'2a) logm_x(t)'!V74-'2a)answer'!$C74)/$CP$5</f>
        <v>-4.992821684138482E-2</v>
      </c>
      <c r="DP75" s="32">
        <f>('2a) logm_x(t)'!X74-'2a) logm_x(t)'!W74-'2a)answer'!$C74)/$CP$5</f>
        <v>0.42897266609242307</v>
      </c>
      <c r="DQ75" s="32">
        <f>('2a) logm_x(t)'!Y74-'2a) logm_x(t)'!X74-'2a)answer'!$C74)/$CP$5</f>
        <v>-0.4010238901299345</v>
      </c>
      <c r="DR75" s="32">
        <f>('2a) logm_x(t)'!Z74-'2a) logm_x(t)'!Y74-'2a)answer'!$C74)/$CP$5</f>
        <v>-0.85610319739582386</v>
      </c>
      <c r="DS75" s="32">
        <f>('2a) logm_x(t)'!AA74-'2a) logm_x(t)'!Z74-'2a)answer'!$C74)/$CP$5</f>
        <v>0.98553966356343203</v>
      </c>
      <c r="DT75" s="32">
        <f>('2a) logm_x(t)'!AB74-'2a) logm_x(t)'!AA74-'2a)answer'!$C74)/$CP$5</f>
        <v>-0.36847536365000211</v>
      </c>
      <c r="DU75" s="32">
        <f>('2a) logm_x(t)'!AC74-'2a) logm_x(t)'!AB74-'2a)answer'!$C74)/$CP$5</f>
        <v>0.49288646758252153</v>
      </c>
      <c r="DV75" s="32">
        <f>('2a) logm_x(t)'!AD74-'2a) logm_x(t)'!AC74-'2a)answer'!$C74)/$CP$5</f>
        <v>2.20206203464841E-4</v>
      </c>
      <c r="DW75" s="32">
        <f>('2a) logm_x(t)'!AE74-'2a) logm_x(t)'!AD74-'2a)answer'!$C74)/$CP$5</f>
        <v>0.21750991775407655</v>
      </c>
      <c r="DX75" s="32">
        <f>('2a) logm_x(t)'!AF74-'2a) logm_x(t)'!AE74-'2a)answer'!$C74)/$CP$5</f>
        <v>0.51999971734055739</v>
      </c>
      <c r="DY75" s="32">
        <f>('2a) logm_x(t)'!AG74-'2a) logm_x(t)'!AF74-'2a)answer'!$C74)/$CP$5</f>
        <v>-1.324285499972328E-2</v>
      </c>
      <c r="DZ75" s="32">
        <f>('2a) logm_x(t)'!AH74-'2a) logm_x(t)'!AG74-'2a)answer'!$C74)/$CP$5</f>
        <v>-0.14732199214259792</v>
      </c>
      <c r="EA75" s="32">
        <f>('2a) logm_x(t)'!AI74-'2a) logm_x(t)'!AH74-'2a)answer'!$C74)/$CP$5</f>
        <v>0.16001909370959838</v>
      </c>
      <c r="EB75" s="32">
        <f>('2a) logm_x(t)'!AJ74-'2a) logm_x(t)'!AI74-'2a)answer'!$C74)/$CP$5</f>
        <v>0.19530310880859253</v>
      </c>
      <c r="EC75" s="32">
        <f>('2a) logm_x(t)'!AK74-'2a) logm_x(t)'!AJ74-'2a)answer'!$C74)/$CP$5</f>
        <v>9.030988379636877E-2</v>
      </c>
      <c r="ED75" s="32">
        <f>('2a) logm_x(t)'!AL74-'2a) logm_x(t)'!AK74-'2a)answer'!$C74)/$CP$5</f>
        <v>-0.34302480463872553</v>
      </c>
      <c r="EE75" s="32">
        <f>('2a) logm_x(t)'!AM74-'2a) logm_x(t)'!AL74-'2a)answer'!$C74)/$CP$5</f>
        <v>-0.14597589861517868</v>
      </c>
      <c r="EF75" s="32">
        <f>('2a) logm_x(t)'!AN74-'2a) logm_x(t)'!AM74-'2a)answer'!$C74)/$CP$5</f>
        <v>0.50756105363101733</v>
      </c>
      <c r="EG75" s="32">
        <f>('2a) logm_x(t)'!AO74-'2a) logm_x(t)'!AN74-'2a)answer'!$C74)/$CP$5</f>
        <v>0.15071042419464367</v>
      </c>
      <c r="EH75" s="32">
        <f>('2a) logm_x(t)'!AP74-'2a) logm_x(t)'!AO74-'2a)answer'!$C74)/$CP$5</f>
        <v>-6.1930426822865481E-2</v>
      </c>
      <c r="EI75" s="32">
        <f>('2a) logm_x(t)'!AQ74-'2a) logm_x(t)'!AP74-'2a)answer'!$C74)/$CP$5</f>
        <v>-0.19887269259606938</v>
      </c>
      <c r="EJ75" s="32">
        <f>('2a) logm_x(t)'!AR74-'2a) logm_x(t)'!AQ74-'2a)answer'!$C74)/$CP$5</f>
        <v>0.17910883772613434</v>
      </c>
      <c r="EK75" s="32">
        <f>('2a) logm_x(t)'!AS74-'2a) logm_x(t)'!AR74-'2a)answer'!$C74)/$CP$5</f>
        <v>0.68508215174075993</v>
      </c>
      <c r="EL75" s="32">
        <f>('2a) logm_x(t)'!AT74-'2a) logm_x(t)'!AS74-'2a)answer'!$C74)/$CP$5</f>
        <v>0.27533373989370336</v>
      </c>
      <c r="EM75" s="32">
        <f>('2a) logm_x(t)'!AU74-'2a) logm_x(t)'!AT74-'2a)answer'!$C74)/$CP$5</f>
        <v>0.37684098225601903</v>
      </c>
      <c r="EN75" s="32">
        <f>('2a) logm_x(t)'!AV74-'2a) logm_x(t)'!AU74-'2a)answer'!$C74)/$CP$5</f>
        <v>-0.57464695514520592</v>
      </c>
      <c r="EO75" s="32">
        <f>('2a) logm_x(t)'!AW74-'2a) logm_x(t)'!AV74-'2a)answer'!$C74)/$CP$5</f>
        <v>0.324867664654866</v>
      </c>
      <c r="EP75" s="32">
        <f>('2a) logm_x(t)'!AX74-'2a) logm_x(t)'!AW74-'2a)answer'!$C74)/$CP$5</f>
        <v>-7.510528320649161E-2</v>
      </c>
      <c r="EQ75" s="32">
        <f>('2a) logm_x(t)'!AY74-'2a) logm_x(t)'!AX74-'2a)answer'!$C74)/$CP$5</f>
        <v>5.3325473964715127E-3</v>
      </c>
      <c r="ER75" s="32">
        <f>('2a) logm_x(t)'!AZ74-'2a) logm_x(t)'!AY74-'2a)answer'!$C74)/$CP$5</f>
        <v>0.52912178877461691</v>
      </c>
      <c r="ES75" s="32">
        <f>('2a) logm_x(t)'!BA74-'2a) logm_x(t)'!AZ74-'2a)answer'!$C74)/$CP$5</f>
        <v>-0.12709654721865019</v>
      </c>
      <c r="ET75" s="32">
        <f>('2a) logm_x(t)'!BB74-'2a) logm_x(t)'!BA74-'2a)answer'!$C74)/$CP$5</f>
        <v>-0.85522499130937568</v>
      </c>
      <c r="EU75" s="32">
        <f>('2a) logm_x(t)'!BC74-'2a) logm_x(t)'!BB74-'2a)answer'!$C74)/$CP$5</f>
        <v>0.37855007943210028</v>
      </c>
      <c r="EV75" s="32">
        <f>('2a) logm_x(t)'!BD74-'2a) logm_x(t)'!BC74-'2a)answer'!$C74)/$CP$5</f>
        <v>-0.37720892531124556</v>
      </c>
      <c r="EW75" s="32">
        <f>('2a) logm_x(t)'!BE74-'2a) logm_x(t)'!BD74-'2a)answer'!$C74)/$CP$5</f>
        <v>0.33765154384773532</v>
      </c>
      <c r="EX75" s="32">
        <f>('2a) logm_x(t)'!BF74-'2a) logm_x(t)'!BE74-'2a)answer'!$C74)/$CP$5</f>
        <v>-0.34326820048474999</v>
      </c>
      <c r="EY75" s="32">
        <f>('2a) logm_x(t)'!BG74-'2a) logm_x(t)'!BF74-'2a)answer'!$C74)/$CP$5</f>
        <v>-0.21024939176144744</v>
      </c>
      <c r="EZ75" s="32">
        <f>('2a) logm_x(t)'!BH74-'2a) logm_x(t)'!BG74-'2a)answer'!$C74)/$CP$5</f>
        <v>0.1786669799897351</v>
      </c>
      <c r="FA75" s="32">
        <f>('2a) logm_x(t)'!BI74-'2a) logm_x(t)'!BH74-'2a)answer'!$C74)/$CP$5</f>
        <v>-9.8293066190828726E-2</v>
      </c>
      <c r="FB75" s="32">
        <f>('2a) logm_x(t)'!BJ74-'2a) logm_x(t)'!BI74-'2a)answer'!$C74)/$CP$5</f>
        <v>0.22185603981250157</v>
      </c>
      <c r="FC75" s="32">
        <f>('2a) logm_x(t)'!BK74-'2a) logm_x(t)'!BJ74-'2a)answer'!$C74)/$CP$5</f>
        <v>-0.228207286158292</v>
      </c>
      <c r="FD75" s="32">
        <f>('2a) logm_x(t)'!BL74-'2a) logm_x(t)'!BK74-'2a)answer'!$C74)/$CP$5</f>
        <v>-0.31690983255780952</v>
      </c>
      <c r="FE75" s="32">
        <f>('2a) logm_x(t)'!BM74-'2a) logm_x(t)'!BL74-'2a)answer'!$C74)/$CP$5</f>
        <v>0.29004484269116027</v>
      </c>
      <c r="FF75" s="32">
        <f>('2a) logm_x(t)'!BN74-'2a) logm_x(t)'!BM74-'2a)answer'!$C74)/$CP$5</f>
        <v>-0.20075199907634755</v>
      </c>
      <c r="FG75" s="32">
        <f>('2a) logm_x(t)'!BO74-'2a) logm_x(t)'!BN74-'2a)answer'!$C74)/$CP$5</f>
        <v>-4.9344056088388516E-2</v>
      </c>
      <c r="FH75" s="32">
        <f>('2a) logm_x(t)'!BP74-'2a) logm_x(t)'!BO74-'2a)answer'!$C74)/$CP$5</f>
        <v>-0.29823447788782093</v>
      </c>
      <c r="FI75" s="32">
        <f>('2a) logm_x(t)'!BQ74-'2a) logm_x(t)'!BP74-'2a)answer'!$C74)/$CP$5</f>
        <v>0.13146691556745027</v>
      </c>
      <c r="FJ75" s="32">
        <f>('2a) logm_x(t)'!BR74-'2a) logm_x(t)'!BQ74-'2a)answer'!$C74)/$CP$5</f>
        <v>-0.10023409528211152</v>
      </c>
      <c r="FK75" s="32">
        <f>('2a) logm_x(t)'!BS74-'2a) logm_x(t)'!BR74-'2a)answer'!$C74)/$CP$5</f>
        <v>-0.59117303624078699</v>
      </c>
      <c r="FL75" s="32">
        <f>('2a) logm_x(t)'!BT74-'2a) logm_x(t)'!BS74-'2a)answer'!$C74)/$CP$5</f>
        <v>0.14954661974492559</v>
      </c>
      <c r="FM75" s="32">
        <f>('2a) logm_x(t)'!BU74-'2a) logm_x(t)'!BT74-'2a)answer'!$C74)/$CP$5</f>
        <v>0.45033216127824705</v>
      </c>
      <c r="FN75" s="32">
        <f>('2a) logm_x(t)'!BV74-'2a) logm_x(t)'!BU74-'2a)answer'!$C74)/$CP$5</f>
        <v>-0.63690347706761075</v>
      </c>
      <c r="FO75" s="32">
        <f>('2a) logm_x(t)'!BW74-'2a) logm_x(t)'!BV74-'2a)answer'!$C74)/$CP$5</f>
        <v>0.11301796136935413</v>
      </c>
      <c r="FP75" s="32">
        <f>('2a) logm_x(t)'!BX74-'2a) logm_x(t)'!BW74-'2a)answer'!$C74)/$CP$5</f>
        <v>-0.26368382708635935</v>
      </c>
      <c r="FQ75" s="32">
        <f>('2a) logm_x(t)'!BY74-'2a) logm_x(t)'!BX74-'2a)answer'!$C74)/$CP$5</f>
        <v>0.16299446142913213</v>
      </c>
      <c r="FR75" s="32">
        <f>('2a) logm_x(t)'!BZ74-'2a) logm_x(t)'!BY74-'2a)answer'!$C74)/$CP$5</f>
        <v>-0.36114861372696927</v>
      </c>
      <c r="FS75" s="32">
        <f>('2a) logm_x(t)'!CA74-'2a) logm_x(t)'!BZ74-'2a)answer'!$C74)/$CP$5</f>
        <v>-0.25215276210396698</v>
      </c>
      <c r="FT75" s="32">
        <f>('2a) logm_x(t)'!CB74-'2a) logm_x(t)'!CA74-'2a)answer'!$C74)/$CP$5</f>
        <v>-0.10978994867320956</v>
      </c>
      <c r="FU75" s="32">
        <f>('2a) logm_x(t)'!CC74-'2a) logm_x(t)'!CB74-'2a)answer'!$C74)/$CP$5</f>
        <v>-0.55812126020645114</v>
      </c>
      <c r="FV75" s="32">
        <f>('2a) logm_x(t)'!CD74-'2a) logm_x(t)'!CC74-'2a)answer'!$C74)/$CP$5</f>
        <v>-0.15400554351173096</v>
      </c>
      <c r="FW75" s="32">
        <f>('2a) logm_x(t)'!CE74-'2a) logm_x(t)'!CD74-'2a)answer'!$C74)/$CP$5</f>
        <v>-2.5458094491824877E-2</v>
      </c>
      <c r="FX75" s="32">
        <f>('2a) logm_x(t)'!CF74-'2a) logm_x(t)'!CE74-'2a)answer'!$C74)/$CP$5</f>
        <v>-0.33184394765989617</v>
      </c>
      <c r="FY75" s="32">
        <f>('2a) logm_x(t)'!CG74-'2a) logm_x(t)'!CF74-'2a)answer'!$C74)/$CP$5</f>
        <v>-0.32764377348368817</v>
      </c>
      <c r="FZ75" s="32">
        <f>('2a) logm_x(t)'!CH74-'2a) logm_x(t)'!CG74-'2a)answer'!$C74)/$CP$5</f>
        <v>-0.43238942483981552</v>
      </c>
      <c r="GA75" s="32">
        <f>('2a) logm_x(t)'!CI74-'2a) logm_x(t)'!CH74-'2a)answer'!$C74)/$CP$5</f>
        <v>7.2837609581559007E-2</v>
      </c>
      <c r="GB75" s="32">
        <f>('2a) logm_x(t)'!CJ74-'2a) logm_x(t)'!CI74-'2a)answer'!$C74)/$CP$5</f>
        <v>-8.2361465352803337E-2</v>
      </c>
      <c r="GC75" s="32">
        <f>('2a) logm_x(t)'!CK74-'2a) logm_x(t)'!CJ74-'2a)answer'!$C74)/$CP$5</f>
        <v>-0.15037666598295998</v>
      </c>
      <c r="GD75" s="32">
        <f>('2a) logm_x(t)'!CL74-'2a) logm_x(t)'!CK74-'2a)answer'!$C74)/$CP$5</f>
        <v>-5.8027538295052597E-2</v>
      </c>
      <c r="GE75" s="32">
        <f>('2a) logm_x(t)'!CM74-'2a) logm_x(t)'!CL74-'2a)answer'!$C74)/$CP$5</f>
        <v>-0.14487478680410273</v>
      </c>
      <c r="GF75" s="32">
        <f>('2a) logm_x(t)'!CN74-'2a) logm_x(t)'!CM74-'2a)answer'!$C74)/$CP$5</f>
        <v>-0.11748462420149834</v>
      </c>
    </row>
    <row r="76" spans="1:188" x14ac:dyDescent="0.25">
      <c r="A76" s="31">
        <f>'2a) logm_x(t)'!A75</f>
        <v>72</v>
      </c>
      <c r="B76" s="32"/>
      <c r="C76" s="32">
        <f>IFERROR(('2a) logm_x(t)'!C75-'2a) logm_x(t)'!B75-'2a)answer'!$C75)^2,"")</f>
        <v>2.8627336075803911E-3</v>
      </c>
      <c r="D76" s="32">
        <f>IFERROR(('2a) logm_x(t)'!D75-'2a) logm_x(t)'!C75-'2a)answer'!$C75)^2,"")</f>
        <v>2.4519950713154946E-4</v>
      </c>
      <c r="E76" s="32">
        <f>IFERROR(('2a) logm_x(t)'!E75-'2a) logm_x(t)'!D75-'2a)answer'!$C75)^2,"")</f>
        <v>1.133944315083696E-4</v>
      </c>
      <c r="F76" s="32">
        <f>IFERROR(('2a) logm_x(t)'!F75-'2a) logm_x(t)'!E75-'2a)answer'!$C75)^2,"")</f>
        <v>1.989463876472843E-3</v>
      </c>
      <c r="G76" s="32">
        <f>IFERROR(('2a) logm_x(t)'!G75-'2a) logm_x(t)'!F75-'2a)answer'!$C75)^2,"")</f>
        <v>3.8036650565664723E-3</v>
      </c>
      <c r="H76" s="32">
        <f>IFERROR(('2a) logm_x(t)'!H75-'2a) logm_x(t)'!G75-'2a)answer'!$C75)^2,"")</f>
        <v>6.6762564572943708E-4</v>
      </c>
      <c r="I76" s="32">
        <f>IFERROR(('2a) logm_x(t)'!I75-'2a) logm_x(t)'!H75-'2a)answer'!$C75)^2,"")</f>
        <v>4.5521748988681899E-3</v>
      </c>
      <c r="J76" s="32">
        <f>IFERROR(('2a) logm_x(t)'!J75-'2a) logm_x(t)'!I75-'2a)answer'!$C75)^2,"")</f>
        <v>5.6488106598317827E-4</v>
      </c>
      <c r="K76" s="32">
        <f>IFERROR(('2a) logm_x(t)'!K75-'2a) logm_x(t)'!J75-'2a)answer'!$C75)^2,"")</f>
        <v>1.7709681868347135E-2</v>
      </c>
      <c r="L76" s="32">
        <f>IFERROR(('2a) logm_x(t)'!L75-'2a) logm_x(t)'!K75-'2a)answer'!$C75)^2,"")</f>
        <v>1.7599543874345362E-2</v>
      </c>
      <c r="M76" s="32">
        <f>IFERROR(('2a) logm_x(t)'!M75-'2a) logm_x(t)'!L75-'2a)answer'!$C75)^2,"")</f>
        <v>7.3419859151214645E-5</v>
      </c>
      <c r="N76" s="32">
        <f>IFERROR(('2a) logm_x(t)'!N75-'2a) logm_x(t)'!M75-'2a)answer'!$C75)^2,"")</f>
        <v>3.8254728336661152E-3</v>
      </c>
      <c r="O76" s="32">
        <f>IFERROR(('2a) logm_x(t)'!O75-'2a) logm_x(t)'!N75-'2a)answer'!$C75)^2,"")</f>
        <v>4.5179062260940935E-3</v>
      </c>
      <c r="P76" s="32">
        <f>IFERROR(('2a) logm_x(t)'!P75-'2a) logm_x(t)'!O75-'2a)answer'!$C75)^2,"")</f>
        <v>5.2904333139413978E-3</v>
      </c>
      <c r="Q76" s="32">
        <f>IFERROR(('2a) logm_x(t)'!Q75-'2a) logm_x(t)'!P75-'2a)answer'!$C75)^2,"")</f>
        <v>2.3982014997413353E-4</v>
      </c>
      <c r="R76" s="32">
        <f>IFERROR(('2a) logm_x(t)'!R75-'2a) logm_x(t)'!Q75-'2a)answer'!$C75)^2,"")</f>
        <v>4.278401821147267E-4</v>
      </c>
      <c r="S76" s="32">
        <f>IFERROR(('2a) logm_x(t)'!S75-'2a) logm_x(t)'!R75-'2a)answer'!$C75)^2,"")</f>
        <v>1.7365288639433322E-3</v>
      </c>
      <c r="T76" s="32">
        <f>IFERROR(('2a) logm_x(t)'!T75-'2a) logm_x(t)'!S75-'2a)answer'!$C75)^2,"")</f>
        <v>5.2079075873249867E-3</v>
      </c>
      <c r="U76" s="32">
        <f>IFERROR(('2a) logm_x(t)'!U75-'2a) logm_x(t)'!T75-'2a)answer'!$C75)^2,"")</f>
        <v>2.6099535771599318E-3</v>
      </c>
      <c r="V76" s="32">
        <f>IFERROR(('2a) logm_x(t)'!V75-'2a) logm_x(t)'!U75-'2a)answer'!$C75)^2,"")</f>
        <v>1.1647450853161861E-4</v>
      </c>
      <c r="W76" s="32">
        <f>IFERROR(('2a) logm_x(t)'!W75-'2a) logm_x(t)'!V75-'2a)answer'!$C75)^2,"")</f>
        <v>1.165119426163409E-2</v>
      </c>
      <c r="X76" s="32">
        <f>IFERROR(('2a) logm_x(t)'!X75-'2a) logm_x(t)'!W75-'2a)answer'!$C75)^2,"")</f>
        <v>8.537336774055073E-4</v>
      </c>
      <c r="Y76" s="32">
        <f>IFERROR(('2a) logm_x(t)'!Y75-'2a) logm_x(t)'!X75-'2a)answer'!$C75)^2,"")</f>
        <v>8.0375731169007574E-3</v>
      </c>
      <c r="Z76" s="32">
        <f>IFERROR(('2a) logm_x(t)'!Z75-'2a) logm_x(t)'!Y75-'2a)answer'!$C75)^2,"")</f>
        <v>2.72368101638827E-3</v>
      </c>
      <c r="AA76" s="32">
        <f>IFERROR(('2a) logm_x(t)'!AA75-'2a) logm_x(t)'!Z75-'2a)answer'!$C75)^2,"")</f>
        <v>3.2053614261603054E-4</v>
      </c>
      <c r="AB76" s="32">
        <f>IFERROR(('2a) logm_x(t)'!AB75-'2a) logm_x(t)'!AA75-'2a)answer'!$C75)^2,"")</f>
        <v>1.5094878443483212E-3</v>
      </c>
      <c r="AC76" s="32">
        <f>IFERROR(('2a) logm_x(t)'!AC75-'2a) logm_x(t)'!AB75-'2a)answer'!$C75)^2,"")</f>
        <v>8.8687676220627833E-4</v>
      </c>
      <c r="AD76" s="32">
        <f>IFERROR(('2a) logm_x(t)'!AD75-'2a) logm_x(t)'!AC75-'2a)answer'!$C75)^2,"")</f>
        <v>3.09072389557753E-4</v>
      </c>
      <c r="AE76" s="32">
        <f>IFERROR(('2a) logm_x(t)'!AE75-'2a) logm_x(t)'!AD75-'2a)answer'!$C75)^2,"")</f>
        <v>1.2229813231247912E-3</v>
      </c>
      <c r="AF76" s="32">
        <f>IFERROR(('2a) logm_x(t)'!AF75-'2a) logm_x(t)'!AE75-'2a)answer'!$C75)^2,"")</f>
        <v>2.2987611864253086E-3</v>
      </c>
      <c r="AG76" s="32">
        <f>IFERROR(('2a) logm_x(t)'!AG75-'2a) logm_x(t)'!AF75-'2a)answer'!$C75)^2,"")</f>
        <v>2.1603989317379533E-3</v>
      </c>
      <c r="AH76" s="32">
        <f>IFERROR(('2a) logm_x(t)'!AH75-'2a) logm_x(t)'!AG75-'2a)answer'!$C75)^2,"")</f>
        <v>1.5868317443112842E-3</v>
      </c>
      <c r="AI76" s="32">
        <f>IFERROR(('2a) logm_x(t)'!AI75-'2a) logm_x(t)'!AH75-'2a)answer'!$C75)^2,"")</f>
        <v>2.417069051177128E-4</v>
      </c>
      <c r="AJ76" s="32">
        <f>IFERROR(('2a) logm_x(t)'!AJ75-'2a) logm_x(t)'!AI75-'2a)answer'!$C75)^2,"")</f>
        <v>1.6788874462712753E-4</v>
      </c>
      <c r="AK76" s="32">
        <f>IFERROR(('2a) logm_x(t)'!AK75-'2a) logm_x(t)'!AJ75-'2a)answer'!$C75)^2,"")</f>
        <v>2.1760125414924275E-3</v>
      </c>
      <c r="AL76" s="32">
        <f>IFERROR(('2a) logm_x(t)'!AL75-'2a) logm_x(t)'!AK75-'2a)answer'!$C75)^2,"")</f>
        <v>7.446723612740045E-3</v>
      </c>
      <c r="AM76" s="32">
        <f>IFERROR(('2a) logm_x(t)'!AM75-'2a) logm_x(t)'!AL75-'2a)answer'!$C75)^2,"")</f>
        <v>9.3376237805195574E-5</v>
      </c>
      <c r="AN76" s="32">
        <f>IFERROR(('2a) logm_x(t)'!AN75-'2a) logm_x(t)'!AM75-'2a)answer'!$C75)^2,"")</f>
        <v>7.6609865268294497E-3</v>
      </c>
      <c r="AO76" s="32">
        <f>IFERROR(('2a) logm_x(t)'!AO75-'2a) logm_x(t)'!AN75-'2a)answer'!$C75)^2,"")</f>
        <v>2.4641961645726089E-4</v>
      </c>
      <c r="AP76" s="32">
        <f>IFERROR(('2a) logm_x(t)'!AP75-'2a) logm_x(t)'!AO75-'2a)answer'!$C75)^2,"")</f>
        <v>4.1436621825388679E-3</v>
      </c>
      <c r="AQ76" s="32">
        <f>IFERROR(('2a) logm_x(t)'!AQ75-'2a) logm_x(t)'!AP75-'2a)answer'!$C75)^2,"")</f>
        <v>2.5216542777734413E-3</v>
      </c>
      <c r="AR76" s="32">
        <f>IFERROR(('2a) logm_x(t)'!AR75-'2a) logm_x(t)'!AQ75-'2a)answer'!$C75)^2,"")</f>
        <v>1.2570761601888596E-3</v>
      </c>
      <c r="AS76" s="32">
        <f>IFERROR(('2a) logm_x(t)'!AS75-'2a) logm_x(t)'!AR75-'2a)answer'!$C75)^2,"")</f>
        <v>1.9618381432823617E-3</v>
      </c>
      <c r="AT76" s="32">
        <f>IFERROR(('2a) logm_x(t)'!AT75-'2a) logm_x(t)'!AS75-'2a)answer'!$C75)^2,"")</f>
        <v>1.6509802973522249E-3</v>
      </c>
      <c r="AU76" s="32">
        <f>IFERROR(('2a) logm_x(t)'!AU75-'2a) logm_x(t)'!AT75-'2a)answer'!$C75)^2,"")</f>
        <v>7.7708691012512654E-5</v>
      </c>
      <c r="AV76" s="32">
        <f>IFERROR(('2a) logm_x(t)'!AV75-'2a) logm_x(t)'!AU75-'2a)answer'!$C75)^2,"")</f>
        <v>1.7841897669332737E-3</v>
      </c>
      <c r="AW76" s="32">
        <f>IFERROR(('2a) logm_x(t)'!AW75-'2a) logm_x(t)'!AV75-'2a)answer'!$C75)^2,"")</f>
        <v>1.6625833235329687E-3</v>
      </c>
      <c r="AX76" s="32">
        <f>IFERROR(('2a) logm_x(t)'!AX75-'2a) logm_x(t)'!AW75-'2a)answer'!$C75)^2,"")</f>
        <v>8.5522799106877104E-3</v>
      </c>
      <c r="AY76" s="32">
        <f>IFERROR(('2a) logm_x(t)'!AY75-'2a) logm_x(t)'!AX75-'2a)answer'!$C75)^2,"")</f>
        <v>3.6262265581713331E-3</v>
      </c>
      <c r="AZ76" s="32">
        <f>IFERROR(('2a) logm_x(t)'!AZ75-'2a) logm_x(t)'!AY75-'2a)answer'!$C75)^2,"")</f>
        <v>5.6271539878555822E-3</v>
      </c>
      <c r="BA76" s="32">
        <f>IFERROR(('2a) logm_x(t)'!BA75-'2a) logm_x(t)'!AZ75-'2a)answer'!$C75)^2,"")</f>
        <v>1.5242553688038347E-2</v>
      </c>
      <c r="BB76" s="32">
        <f>IFERROR(('2a) logm_x(t)'!BB75-'2a) logm_x(t)'!BA75-'2a)answer'!$C75)^2,"")</f>
        <v>9.218288679046922E-4</v>
      </c>
      <c r="BC76" s="32">
        <f>IFERROR(('2a) logm_x(t)'!BC75-'2a) logm_x(t)'!BB75-'2a)answer'!$C75)^2,"")</f>
        <v>2.4846038713759566E-2</v>
      </c>
      <c r="BD76" s="32">
        <f>IFERROR(('2a) logm_x(t)'!BD75-'2a) logm_x(t)'!BC75-'2a)answer'!$C75)^2,"")</f>
        <v>1.2136997458903885E-3</v>
      </c>
      <c r="BE76" s="32">
        <f>IFERROR(('2a) logm_x(t)'!BE75-'2a) logm_x(t)'!BD75-'2a)answer'!$C75)^2,"")</f>
        <v>1.0788450516423036E-3</v>
      </c>
      <c r="BF76" s="32">
        <f>IFERROR(('2a) logm_x(t)'!BF75-'2a) logm_x(t)'!BE75-'2a)answer'!$C75)^2,"")</f>
        <v>1.0634996066361049E-6</v>
      </c>
      <c r="BG76" s="32">
        <f>IFERROR(('2a) logm_x(t)'!BG75-'2a) logm_x(t)'!BF75-'2a)answer'!$C75)^2,"")</f>
        <v>3.331287624920751E-3</v>
      </c>
      <c r="BH76" s="32">
        <f>IFERROR(('2a) logm_x(t)'!BH75-'2a) logm_x(t)'!BG75-'2a)answer'!$C75)^2,"")</f>
        <v>4.284691303155253E-4</v>
      </c>
      <c r="BI76" s="32">
        <f>IFERROR(('2a) logm_x(t)'!BI75-'2a) logm_x(t)'!BH75-'2a)answer'!$C75)^2,"")</f>
        <v>3.8345013376061562E-4</v>
      </c>
      <c r="BJ76" s="32">
        <f>IFERROR(('2a) logm_x(t)'!BJ75-'2a) logm_x(t)'!BI75-'2a)answer'!$C75)^2,"")</f>
        <v>1.4731960360111866E-4</v>
      </c>
      <c r="BK76" s="32">
        <f>IFERROR(('2a) logm_x(t)'!BK75-'2a) logm_x(t)'!BJ75-'2a)answer'!$C75)^2,"")</f>
        <v>2.7994753650336206E-5</v>
      </c>
      <c r="BL76" s="32">
        <f>IFERROR(('2a) logm_x(t)'!BL75-'2a) logm_x(t)'!BK75-'2a)answer'!$C75)^2,"")</f>
        <v>8.1363984157039292E-4</v>
      </c>
      <c r="BM76" s="32">
        <f>IFERROR(('2a) logm_x(t)'!BM75-'2a) logm_x(t)'!BL75-'2a)answer'!$C75)^2,"")</f>
        <v>3.1618493455838425E-4</v>
      </c>
      <c r="BN76" s="32">
        <f>IFERROR(('2a) logm_x(t)'!BN75-'2a) logm_x(t)'!BM75-'2a)answer'!$C75)^2,"")</f>
        <v>1.0283752413860695E-3</v>
      </c>
      <c r="BO76" s="32">
        <f>IFERROR(('2a) logm_x(t)'!BO75-'2a) logm_x(t)'!BN75-'2a)answer'!$C75)^2,"")</f>
        <v>1.3586080054049392E-3</v>
      </c>
      <c r="BP76" s="32">
        <f>IFERROR(('2a) logm_x(t)'!BP75-'2a) logm_x(t)'!BO75-'2a)answer'!$C75)^2,"")</f>
        <v>2.9065735839214442E-3</v>
      </c>
      <c r="BQ76" s="32">
        <f>IFERROR(('2a) logm_x(t)'!BQ75-'2a) logm_x(t)'!BP75-'2a)answer'!$C75)^2,"")</f>
        <v>1.9337539776162545E-3</v>
      </c>
      <c r="BR76" s="32">
        <f>IFERROR(('2a) logm_x(t)'!BR75-'2a) logm_x(t)'!BQ75-'2a)answer'!$C75)^2,"")</f>
        <v>1.9411813067209669E-4</v>
      </c>
      <c r="BS76" s="32">
        <f>IFERROR(('2a) logm_x(t)'!BS75-'2a) logm_x(t)'!BR75-'2a)answer'!$C75)^2,"")</f>
        <v>1.1328539131260165E-3</v>
      </c>
      <c r="BT76" s="32">
        <f>IFERROR(('2a) logm_x(t)'!BT75-'2a) logm_x(t)'!BS75-'2a)answer'!$C75)^2,"")</f>
        <v>1.6269737711965236E-2</v>
      </c>
      <c r="BU76" s="32">
        <f>IFERROR(('2a) logm_x(t)'!BU75-'2a) logm_x(t)'!BT75-'2a)answer'!$C75)^2,"")</f>
        <v>8.3743714569414016E-3</v>
      </c>
      <c r="BV76" s="32">
        <f>IFERROR(('2a) logm_x(t)'!BV75-'2a) logm_x(t)'!BU75-'2a)answer'!$C75)^2,"")</f>
        <v>7.3822626522567587E-4</v>
      </c>
      <c r="BW76" s="32">
        <f>IFERROR(('2a) logm_x(t)'!BW75-'2a) logm_x(t)'!BV75-'2a)answer'!$C75)^2,"")</f>
        <v>9.5142193691107187E-4</v>
      </c>
      <c r="BX76" s="32">
        <f>IFERROR(('2a) logm_x(t)'!BX75-'2a) logm_x(t)'!BW75-'2a)answer'!$C75)^2,"")</f>
        <v>2.1215357865131764E-4</v>
      </c>
      <c r="BY76" s="32">
        <f>IFERROR(('2a) logm_x(t)'!BY75-'2a) logm_x(t)'!BX75-'2a)answer'!$C75)^2,"")</f>
        <v>9.3564694277230691E-5</v>
      </c>
      <c r="BZ76" s="32">
        <f>IFERROR(('2a) logm_x(t)'!BZ75-'2a) logm_x(t)'!BY75-'2a)answer'!$C75)^2,"")</f>
        <v>1.1821077793277555E-3</v>
      </c>
      <c r="CA76" s="32">
        <f>IFERROR(('2a) logm_x(t)'!CA75-'2a) logm_x(t)'!BZ75-'2a)answer'!$C75)^2,"")</f>
        <v>1.9923747629025778E-3</v>
      </c>
      <c r="CB76" s="32">
        <f>IFERROR(('2a) logm_x(t)'!CB75-'2a) logm_x(t)'!CA75-'2a)answer'!$C75)^2,"")</f>
        <v>3.9134193643760688E-3</v>
      </c>
      <c r="CC76" s="32">
        <f>IFERROR(('2a) logm_x(t)'!CC75-'2a) logm_x(t)'!CB75-'2a)answer'!$C75)^2,"")</f>
        <v>6.721156977533882E-4</v>
      </c>
      <c r="CD76" s="32">
        <f>IFERROR(('2a) logm_x(t)'!CD75-'2a) logm_x(t)'!CC75-'2a)answer'!$C75)^2,"")</f>
        <v>1.7428830904440374E-3</v>
      </c>
      <c r="CE76" s="32">
        <f>IFERROR(('2a) logm_x(t)'!CE75-'2a) logm_x(t)'!CD75-'2a)answer'!$C75)^2,"")</f>
        <v>1.8027085739019547E-3</v>
      </c>
      <c r="CF76" s="32">
        <f>IFERROR(('2a) logm_x(t)'!CF75-'2a) logm_x(t)'!CE75-'2a)answer'!$C75)^2,"")</f>
        <v>4.3337160949946229E-3</v>
      </c>
      <c r="CG76" s="32">
        <f>IFERROR(('2a) logm_x(t)'!CG75-'2a) logm_x(t)'!CF75-'2a)answer'!$C75)^2,"")</f>
        <v>5.0345457296394644E-4</v>
      </c>
      <c r="CH76" s="32">
        <f>IFERROR(('2a) logm_x(t)'!CH75-'2a) logm_x(t)'!CG75-'2a)answer'!$C75)^2,"")</f>
        <v>1.9454158519014708E-3</v>
      </c>
      <c r="CI76" s="32">
        <f>IFERROR(('2a) logm_x(t)'!CI75-'2a) logm_x(t)'!CH75-'2a)answer'!$C75)^2,"")</f>
        <v>2.7881371966012422E-3</v>
      </c>
      <c r="CJ76" s="32">
        <f>IFERROR(('2a) logm_x(t)'!CJ75-'2a) logm_x(t)'!CI75-'2a)answer'!$C75)^2,"")</f>
        <v>1.5054428734916601E-4</v>
      </c>
      <c r="CK76" s="32">
        <f>IFERROR(('2a) logm_x(t)'!CK75-'2a) logm_x(t)'!CJ75-'2a)answer'!$C75)^2,"")</f>
        <v>8.2059153439609125E-4</v>
      </c>
      <c r="CL76" s="32">
        <f>IFERROR(('2a) logm_x(t)'!CL75-'2a) logm_x(t)'!CK75-'2a)answer'!$C75)^2,"")</f>
        <v>1.9659977771756725E-3</v>
      </c>
      <c r="CM76" s="32">
        <f>IFERROR(('2a) logm_x(t)'!CM75-'2a) logm_x(t)'!CL75-'2a)answer'!$C75)^2,"")</f>
        <v>1.5064239599536862E-3</v>
      </c>
      <c r="CN76" s="32">
        <f>IFERROR(('2a) logm_x(t)'!CN75-'2a) logm_x(t)'!CM75-'2a)answer'!$C75)^2,"")</f>
        <v>1.2935043318074177E-3</v>
      </c>
      <c r="CT76" s="31">
        <f t="shared" si="5"/>
        <v>72</v>
      </c>
      <c r="CU76" s="32">
        <f>('2a) logm_x(t)'!C75-'2a) logm_x(t)'!B75-'2a)answer'!$C75)/$CP$5</f>
        <v>0.3833386787500172</v>
      </c>
      <c r="CV76" s="32">
        <f>('2a) logm_x(t)'!D75-'2a) logm_x(t)'!C75-'2a)answer'!$C75)/$CP$5</f>
        <v>-0.11218943731392263</v>
      </c>
      <c r="CW76" s="32">
        <f>('2a) logm_x(t)'!E75-'2a) logm_x(t)'!D75-'2a)answer'!$C75)/$CP$5</f>
        <v>7.6293587589788603E-2</v>
      </c>
      <c r="CX76" s="32">
        <f>('2a) logm_x(t)'!F75-'2a) logm_x(t)'!E75-'2a)answer'!$C75)/$CP$5</f>
        <v>-0.31956573192449805</v>
      </c>
      <c r="CY76" s="32">
        <f>('2a) logm_x(t)'!G75-'2a) logm_x(t)'!F75-'2a)answer'!$C75)/$CP$5</f>
        <v>0.44186876879105375</v>
      </c>
      <c r="CZ76" s="32">
        <f>('2a) logm_x(t)'!H75-'2a) logm_x(t)'!G75-'2a)answer'!$C75)/$CP$5</f>
        <v>-0.18512227505726214</v>
      </c>
      <c r="DA76" s="32">
        <f>('2a) logm_x(t)'!I75-'2a) logm_x(t)'!H75-'2a)answer'!$C75)/$CP$5</f>
        <v>0.4833944315296429</v>
      </c>
      <c r="DB76" s="32">
        <f>('2a) logm_x(t)'!J75-'2a) logm_x(t)'!I75-'2a)answer'!$C75)/$CP$5</f>
        <v>0.17028276064685074</v>
      </c>
      <c r="DC76" s="32">
        <f>('2a) logm_x(t)'!K75-'2a) logm_x(t)'!J75-'2a)answer'!$C75)/$CP$5</f>
        <v>-0.95344918804715439</v>
      </c>
      <c r="DD76" s="32">
        <f>('2a) logm_x(t)'!L75-'2a) logm_x(t)'!K75-'2a)answer'!$C75)/$CP$5</f>
        <v>0.95047977393156069</v>
      </c>
      <c r="DE76" s="32">
        <f>('2a) logm_x(t)'!M75-'2a) logm_x(t)'!L75-'2a)answer'!$C75)/$CP$5</f>
        <v>-6.1390185672394244E-2</v>
      </c>
      <c r="DF76" s="32">
        <f>('2a) logm_x(t)'!N75-'2a) logm_x(t)'!M75-'2a)answer'!$C75)/$CP$5</f>
        <v>0.44313365450175274</v>
      </c>
      <c r="DG76" s="32">
        <f>('2a) logm_x(t)'!O75-'2a) logm_x(t)'!N75-'2a)answer'!$C75)/$CP$5</f>
        <v>-0.48157150296905643</v>
      </c>
      <c r="DH76" s="32">
        <f>('2a) logm_x(t)'!P75-'2a) logm_x(t)'!O75-'2a)answer'!$C75)/$CP$5</f>
        <v>0.52112006526685861</v>
      </c>
      <c r="DI76" s="32">
        <f>('2a) logm_x(t)'!Q75-'2a) logm_x(t)'!P75-'2a)answer'!$C75)/$CP$5</f>
        <v>0.11095196764368508</v>
      </c>
      <c r="DJ76" s="32">
        <f>('2a) logm_x(t)'!R75-'2a) logm_x(t)'!Q75-'2a)answer'!$C75)/$CP$5</f>
        <v>-0.14819479782649195</v>
      </c>
      <c r="DK76" s="32">
        <f>('2a) logm_x(t)'!S75-'2a) logm_x(t)'!R75-'2a)answer'!$C75)/$CP$5</f>
        <v>0.29856106866501592</v>
      </c>
      <c r="DL76" s="32">
        <f>('2a) logm_x(t)'!T75-'2a) logm_x(t)'!S75-'2a)answer'!$C75)/$CP$5</f>
        <v>0.51703960125870319</v>
      </c>
      <c r="DM76" s="32">
        <f>('2a) logm_x(t)'!U75-'2a) logm_x(t)'!T75-'2a)answer'!$C75)/$CP$5</f>
        <v>-0.36602315882887293</v>
      </c>
      <c r="DN76" s="32">
        <f>('2a) logm_x(t)'!V75-'2a) logm_x(t)'!U75-'2a)answer'!$C75)/$CP$5</f>
        <v>7.7322807912954372E-2</v>
      </c>
      <c r="DO76" s="32">
        <f>('2a) logm_x(t)'!W75-'2a) logm_x(t)'!V75-'2a)answer'!$C75)/$CP$5</f>
        <v>0.77335232417026467</v>
      </c>
      <c r="DP76" s="32">
        <f>('2a) logm_x(t)'!X75-'2a) logm_x(t)'!W75-'2a)answer'!$C75)/$CP$5</f>
        <v>-0.20934055928295431</v>
      </c>
      <c r="DQ76" s="32">
        <f>('2a) logm_x(t)'!Y75-'2a) logm_x(t)'!X75-'2a)answer'!$C75)/$CP$5</f>
        <v>-0.64232472809283425</v>
      </c>
      <c r="DR76" s="32">
        <f>('2a) logm_x(t)'!Z75-'2a) logm_x(t)'!Y75-'2a)answer'!$C75)/$CP$5</f>
        <v>0.37391276804566559</v>
      </c>
      <c r="DS76" s="32">
        <f>('2a) logm_x(t)'!AA75-'2a) logm_x(t)'!Z75-'2a)answer'!$C75)/$CP$5</f>
        <v>0.12827164860069026</v>
      </c>
      <c r="DT76" s="32">
        <f>('2a) logm_x(t)'!AB75-'2a) logm_x(t)'!AA75-'2a)answer'!$C75)/$CP$5</f>
        <v>-0.27836009972819548</v>
      </c>
      <c r="DU76" s="32">
        <f>('2a) logm_x(t)'!AC75-'2a) logm_x(t)'!AB75-'2a)answer'!$C75)/$CP$5</f>
        <v>0.21336531009459145</v>
      </c>
      <c r="DV76" s="32">
        <f>('2a) logm_x(t)'!AD75-'2a) logm_x(t)'!AC75-'2a)answer'!$C75)/$CP$5</f>
        <v>0.12595699132736432</v>
      </c>
      <c r="DW76" s="32">
        <f>('2a) logm_x(t)'!AE75-'2a) logm_x(t)'!AD75-'2a)answer'!$C75)/$CP$5</f>
        <v>0.2505544299566228</v>
      </c>
      <c r="DX76" s="32">
        <f>('2a) logm_x(t)'!AF75-'2a) logm_x(t)'!AE75-'2a)answer'!$C75)/$CP$5</f>
        <v>0.34350977598363824</v>
      </c>
      <c r="DY76" s="32">
        <f>('2a) logm_x(t)'!AG75-'2a) logm_x(t)'!AF75-'2a)answer'!$C75)/$CP$5</f>
        <v>0.33301143781907233</v>
      </c>
      <c r="DZ76" s="32">
        <f>('2a) logm_x(t)'!AH75-'2a) logm_x(t)'!AG75-'2a)answer'!$C75)/$CP$5</f>
        <v>-0.2854023950496235</v>
      </c>
      <c r="EA76" s="32">
        <f>('2a) logm_x(t)'!AI75-'2a) logm_x(t)'!AH75-'2a)answer'!$C75)/$CP$5</f>
        <v>0.11138756296351623</v>
      </c>
      <c r="EB76" s="32">
        <f>('2a) logm_x(t)'!AJ75-'2a) logm_x(t)'!AI75-'2a)answer'!$C75)/$CP$5</f>
        <v>9.2833123735175438E-2</v>
      </c>
      <c r="EC76" s="32">
        <f>('2a) logm_x(t)'!AK75-'2a) logm_x(t)'!AJ75-'2a)answer'!$C75)/$CP$5</f>
        <v>0.3342126395722082</v>
      </c>
      <c r="ED76" s="32">
        <f>('2a) logm_x(t)'!AL75-'2a) logm_x(t)'!AK75-'2a)answer'!$C75)/$CP$5</f>
        <v>-0.61826518393020102</v>
      </c>
      <c r="EE76" s="32">
        <f>('2a) logm_x(t)'!AM75-'2a) logm_x(t)'!AL75-'2a)answer'!$C75)/$CP$5</f>
        <v>-6.92325549945767E-2</v>
      </c>
      <c r="EF76" s="32">
        <f>('2a) logm_x(t)'!AN75-'2a) logm_x(t)'!AM75-'2a)answer'!$C75)/$CP$5</f>
        <v>0.62709671052238281</v>
      </c>
      <c r="EG76" s="32">
        <f>('2a) logm_x(t)'!AO75-'2a) logm_x(t)'!AN75-'2a)answer'!$C75)/$CP$5</f>
        <v>0.11246821747995013</v>
      </c>
      <c r="EH76" s="32">
        <f>('2a) logm_x(t)'!AP75-'2a) logm_x(t)'!AO75-'2a)answer'!$C75)/$CP$5</f>
        <v>-0.46119473873322431</v>
      </c>
      <c r="EI76" s="32">
        <f>('2a) logm_x(t)'!AQ75-'2a) logm_x(t)'!AP75-'2a)answer'!$C75)/$CP$5</f>
        <v>0.35977828342928164</v>
      </c>
      <c r="EJ76" s="32">
        <f>('2a) logm_x(t)'!AR75-'2a) logm_x(t)'!AQ75-'2a)answer'!$C75)/$CP$5</f>
        <v>0.25402295777564443</v>
      </c>
      <c r="EK76" s="32">
        <f>('2a) logm_x(t)'!AS75-'2a) logm_x(t)'!AR75-'2a)answer'!$C75)/$CP$5</f>
        <v>0.31733922767132106</v>
      </c>
      <c r="EL76" s="32">
        <f>('2a) logm_x(t)'!AT75-'2a) logm_x(t)'!AS75-'2a)answer'!$C75)/$CP$5</f>
        <v>0.29111401807265003</v>
      </c>
      <c r="EM76" s="32">
        <f>('2a) logm_x(t)'!AU75-'2a) logm_x(t)'!AT75-'2a)answer'!$C75)/$CP$5</f>
        <v>-6.3157796573407671E-2</v>
      </c>
      <c r="EN76" s="32">
        <f>('2a) logm_x(t)'!AV75-'2a) logm_x(t)'!AU75-'2a)answer'!$C75)/$CP$5</f>
        <v>0.30263050006455328</v>
      </c>
      <c r="EO76" s="32">
        <f>('2a) logm_x(t)'!AW75-'2a) logm_x(t)'!AV75-'2a)answer'!$C75)/$CP$5</f>
        <v>0.29213519608843769</v>
      </c>
      <c r="EP76" s="32">
        <f>('2a) logm_x(t)'!AX75-'2a) logm_x(t)'!AW75-'2a)answer'!$C75)/$CP$5</f>
        <v>-0.66257207299917498</v>
      </c>
      <c r="EQ76" s="32">
        <f>('2a) logm_x(t)'!AY75-'2a) logm_x(t)'!AX75-'2a)answer'!$C75)/$CP$5</f>
        <v>0.431439238297951</v>
      </c>
      <c r="ER76" s="32">
        <f>('2a) logm_x(t)'!AZ75-'2a) logm_x(t)'!AY75-'2a)answer'!$C75)/$CP$5</f>
        <v>-0.53744815124401035</v>
      </c>
      <c r="ES76" s="32">
        <f>('2a) logm_x(t)'!BA75-'2a) logm_x(t)'!AZ75-'2a)answer'!$C75)/$CP$5</f>
        <v>0.88454725699376235</v>
      </c>
      <c r="ET76" s="32">
        <f>('2a) logm_x(t)'!BB75-'2a) logm_x(t)'!BA75-'2a)answer'!$C75)/$CP$5</f>
        <v>0.21752908123404188</v>
      </c>
      <c r="EU76" s="32">
        <f>('2a) logm_x(t)'!BC75-'2a) logm_x(t)'!BB75-'2a)answer'!$C75)/$CP$5</f>
        <v>-1.1293297064061505</v>
      </c>
      <c r="EV76" s="32">
        <f>('2a) logm_x(t)'!BD75-'2a) logm_x(t)'!BC75-'2a)answer'!$C75)/$CP$5</f>
        <v>-0.24960185227609105</v>
      </c>
      <c r="EW76" s="32">
        <f>('2a) logm_x(t)'!BE75-'2a) logm_x(t)'!BD75-'2a)answer'!$C75)/$CP$5</f>
        <v>0.23532697398008298</v>
      </c>
      <c r="EX76" s="32">
        <f>('2a) logm_x(t)'!BF75-'2a) logm_x(t)'!BE75-'2a)answer'!$C75)/$CP$5</f>
        <v>-7.3885776210518969E-3</v>
      </c>
      <c r="EY76" s="32">
        <f>('2a) logm_x(t)'!BG75-'2a) logm_x(t)'!BF75-'2a)answer'!$C75)/$CP$5</f>
        <v>-0.41352163769893557</v>
      </c>
      <c r="EZ76" s="32">
        <f>('2a) logm_x(t)'!BH75-'2a) logm_x(t)'!BG75-'2a)answer'!$C75)/$CP$5</f>
        <v>0.14830368500648683</v>
      </c>
      <c r="FA76" s="32">
        <f>('2a) logm_x(t)'!BI75-'2a) logm_x(t)'!BH75-'2a)answer'!$C75)/$CP$5</f>
        <v>0.14029643004003811</v>
      </c>
      <c r="FB76" s="32">
        <f>('2a) logm_x(t)'!BJ75-'2a) logm_x(t)'!BI75-'2a)answer'!$C75)/$CP$5</f>
        <v>8.6960583301828792E-2</v>
      </c>
      <c r="FC76" s="32">
        <f>('2a) logm_x(t)'!BK75-'2a) logm_x(t)'!BJ75-'2a)answer'!$C75)/$CP$5</f>
        <v>-3.7907967397605213E-2</v>
      </c>
      <c r="FD76" s="32">
        <f>('2a) logm_x(t)'!BL75-'2a) logm_x(t)'!BK75-'2a)answer'!$C75)/$CP$5</f>
        <v>-0.20436582681978327</v>
      </c>
      <c r="FE76" s="32">
        <f>('2a) logm_x(t)'!BM75-'2a) logm_x(t)'!BL75-'2a)answer'!$C75)/$CP$5</f>
        <v>-0.12739804392930562</v>
      </c>
      <c r="FF76" s="32">
        <f>('2a) logm_x(t)'!BN75-'2a) logm_x(t)'!BM75-'2a)answer'!$C75)/$CP$5</f>
        <v>-0.22975659137965943</v>
      </c>
      <c r="FG76" s="32">
        <f>('2a) logm_x(t)'!BO75-'2a) logm_x(t)'!BN75-'2a)answer'!$C75)/$CP$5</f>
        <v>-0.26408227825302111</v>
      </c>
      <c r="FH76" s="32">
        <f>('2a) logm_x(t)'!BP75-'2a) logm_x(t)'!BO75-'2a)answer'!$C75)/$CP$5</f>
        <v>0.38626275564656282</v>
      </c>
      <c r="FI76" s="32">
        <f>('2a) logm_x(t)'!BQ75-'2a) logm_x(t)'!BP75-'2a)answer'!$C75)/$CP$5</f>
        <v>-0.31505964795541225</v>
      </c>
      <c r="FJ76" s="32">
        <f>('2a) logm_x(t)'!BR75-'2a) logm_x(t)'!BQ75-'2a)answer'!$C75)/$CP$5</f>
        <v>9.9821760181516755E-2</v>
      </c>
      <c r="FK76" s="32">
        <f>('2a) logm_x(t)'!BS75-'2a) logm_x(t)'!BR75-'2a)answer'!$C75)/$CP$5</f>
        <v>-0.24114548109941411</v>
      </c>
      <c r="FL76" s="32">
        <f>('2a) logm_x(t)'!BT75-'2a) logm_x(t)'!BS75-'2a)answer'!$C75)/$CP$5</f>
        <v>-0.91386585126235542</v>
      </c>
      <c r="FM76" s="32">
        <f>('2a) logm_x(t)'!BU75-'2a) logm_x(t)'!BT75-'2a)answer'!$C75)/$CP$5</f>
        <v>0.65564429067427021</v>
      </c>
      <c r="FN76" s="32">
        <f>('2a) logm_x(t)'!BV75-'2a) logm_x(t)'!BU75-'2a)answer'!$C75)/$CP$5</f>
        <v>-0.19466457224796266</v>
      </c>
      <c r="FO76" s="32">
        <f>('2a) logm_x(t)'!BW75-'2a) logm_x(t)'!BV75-'2a)answer'!$C75)/$CP$5</f>
        <v>-0.22099312019470491</v>
      </c>
      <c r="FP76" s="32">
        <f>('2a) logm_x(t)'!BX75-'2a) logm_x(t)'!BW75-'2a)answer'!$C75)/$CP$5</f>
        <v>0.10435598324061901</v>
      </c>
      <c r="FQ76" s="32">
        <f>('2a) logm_x(t)'!BY75-'2a) logm_x(t)'!BX75-'2a)answer'!$C75)/$CP$5</f>
        <v>6.9302384036846479E-2</v>
      </c>
      <c r="FR76" s="32">
        <f>('2a) logm_x(t)'!BZ75-'2a) logm_x(t)'!BY75-'2a)answer'!$C75)/$CP$5</f>
        <v>-0.24633193087052302</v>
      </c>
      <c r="FS76" s="32">
        <f>('2a) logm_x(t)'!CA75-'2a) logm_x(t)'!BZ75-'2a)answer'!$C75)/$CP$5</f>
        <v>-0.31979943296054203</v>
      </c>
      <c r="FT76" s="32">
        <f>('2a) logm_x(t)'!CB75-'2a) logm_x(t)'!CA75-'2a)answer'!$C75)/$CP$5</f>
        <v>-0.4481984684960264</v>
      </c>
      <c r="FU76" s="32">
        <f>('2a) logm_x(t)'!CC75-'2a) logm_x(t)'!CB75-'2a)answer'!$C75)/$CP$5</f>
        <v>-0.18574374292444545</v>
      </c>
      <c r="FV76" s="32">
        <f>('2a) logm_x(t)'!CD75-'2a) logm_x(t)'!CC75-'2a)answer'!$C75)/$CP$5</f>
        <v>-0.2991068103437371</v>
      </c>
      <c r="FW76" s="32">
        <f>('2a) logm_x(t)'!CE75-'2a) logm_x(t)'!CD75-'2a)answer'!$C75)/$CP$5</f>
        <v>0.3041970061753278</v>
      </c>
      <c r="FX76" s="32">
        <f>('2a) logm_x(t)'!CF75-'2a) logm_x(t)'!CE75-'2a)answer'!$C75)/$CP$5</f>
        <v>-0.4716527835553761</v>
      </c>
      <c r="FY76" s="32">
        <f>('2a) logm_x(t)'!CG75-'2a) logm_x(t)'!CF75-'2a)answer'!$C75)/$CP$5</f>
        <v>-0.16075789780012373</v>
      </c>
      <c r="FZ76" s="32">
        <f>('2a) logm_x(t)'!CH75-'2a) logm_x(t)'!CG75-'2a)answer'!$C75)/$CP$5</f>
        <v>-0.31600823376806575</v>
      </c>
      <c r="GA76" s="32">
        <f>('2a) logm_x(t)'!CI75-'2a) logm_x(t)'!CH75-'2a)answer'!$C75)/$CP$5</f>
        <v>-0.37831123893472618</v>
      </c>
      <c r="GB76" s="32">
        <f>('2a) logm_x(t)'!CJ75-'2a) logm_x(t)'!CI75-'2a)answer'!$C75)/$CP$5</f>
        <v>8.7907172922359486E-2</v>
      </c>
      <c r="GC76" s="32">
        <f>('2a) logm_x(t)'!CK75-'2a) logm_x(t)'!CJ75-'2a)answer'!$C75)/$CP$5</f>
        <v>0.20523701496963354</v>
      </c>
      <c r="GD76" s="32">
        <f>('2a) logm_x(t)'!CL75-'2a) logm_x(t)'!CK75-'2a)answer'!$C75)/$CP$5</f>
        <v>-0.31767547254812761</v>
      </c>
      <c r="GE76" s="32">
        <f>('2a) logm_x(t)'!CM75-'2a) logm_x(t)'!CL75-'2a)answer'!$C75)/$CP$5</f>
        <v>-0.27807745539171802</v>
      </c>
      <c r="GF76" s="32">
        <f>('2a) logm_x(t)'!CN75-'2a) logm_x(t)'!CM75-'2a)answer'!$C75)/$CP$5</f>
        <v>0.25767727384060118</v>
      </c>
    </row>
    <row r="77" spans="1:188" x14ac:dyDescent="0.25">
      <c r="A77" s="31">
        <f>'2a) logm_x(t)'!A76</f>
        <v>73</v>
      </c>
      <c r="B77" s="32"/>
      <c r="C77" s="32">
        <f>IFERROR(('2a) logm_x(t)'!C76-'2a) logm_x(t)'!B76-'2a)answer'!$C76)^2,"")</f>
        <v>8.5999372272606333E-4</v>
      </c>
      <c r="D77" s="32">
        <f>IFERROR(('2a) logm_x(t)'!D76-'2a) logm_x(t)'!C76-'2a)answer'!$C76)^2,"")</f>
        <v>8.7481672576387552E-3</v>
      </c>
      <c r="E77" s="32">
        <f>IFERROR(('2a) logm_x(t)'!E76-'2a) logm_x(t)'!D76-'2a)answer'!$C76)^2,"")</f>
        <v>1.1956487033772714E-4</v>
      </c>
      <c r="F77" s="32">
        <f>IFERROR(('2a) logm_x(t)'!F76-'2a) logm_x(t)'!E76-'2a)answer'!$C76)^2,"")</f>
        <v>1.4729718360979721E-3</v>
      </c>
      <c r="G77" s="32">
        <f>IFERROR(('2a) logm_x(t)'!G76-'2a) logm_x(t)'!F76-'2a)answer'!$C76)^2,"")</f>
        <v>3.3291700816021254E-3</v>
      </c>
      <c r="H77" s="32">
        <f>IFERROR(('2a) logm_x(t)'!H76-'2a) logm_x(t)'!G76-'2a)answer'!$C76)^2,"")</f>
        <v>2.5336670674921454E-3</v>
      </c>
      <c r="I77" s="32">
        <f>IFERROR(('2a) logm_x(t)'!I76-'2a) logm_x(t)'!H76-'2a)answer'!$C76)^2,"")</f>
        <v>1.3341204171809038E-3</v>
      </c>
      <c r="J77" s="32">
        <f>IFERROR(('2a) logm_x(t)'!J76-'2a) logm_x(t)'!I76-'2a)answer'!$C76)^2,"")</f>
        <v>1.9941568781748324E-4</v>
      </c>
      <c r="K77" s="32">
        <f>IFERROR(('2a) logm_x(t)'!K76-'2a) logm_x(t)'!J76-'2a)answer'!$C76)^2,"")</f>
        <v>8.3744215451181485E-3</v>
      </c>
      <c r="L77" s="32">
        <f>IFERROR(('2a) logm_x(t)'!L76-'2a) logm_x(t)'!K76-'2a)answer'!$C76)^2,"")</f>
        <v>1.3159176149744928E-2</v>
      </c>
      <c r="M77" s="32">
        <f>IFERROR(('2a) logm_x(t)'!M76-'2a) logm_x(t)'!L76-'2a)answer'!$C76)^2,"")</f>
        <v>1.1000798720532438E-3</v>
      </c>
      <c r="N77" s="32">
        <f>IFERROR(('2a) logm_x(t)'!N76-'2a) logm_x(t)'!M76-'2a)answer'!$C76)^2,"")</f>
        <v>8.2983062889748164E-3</v>
      </c>
      <c r="O77" s="32">
        <f>IFERROR(('2a) logm_x(t)'!O76-'2a) logm_x(t)'!N76-'2a)answer'!$C76)^2,"")</f>
        <v>1.4869496202779657E-5</v>
      </c>
      <c r="P77" s="32">
        <f>IFERROR(('2a) logm_x(t)'!P76-'2a) logm_x(t)'!O76-'2a)answer'!$C76)^2,"")</f>
        <v>5.1920672463197219E-5</v>
      </c>
      <c r="Q77" s="32">
        <f>IFERROR(('2a) logm_x(t)'!Q76-'2a) logm_x(t)'!P76-'2a)answer'!$C76)^2,"")</f>
        <v>3.0630197190809142E-5</v>
      </c>
      <c r="R77" s="32">
        <f>IFERROR(('2a) logm_x(t)'!R76-'2a) logm_x(t)'!Q76-'2a)answer'!$C76)^2,"")</f>
        <v>2.2753391922295142E-5</v>
      </c>
      <c r="S77" s="32">
        <f>IFERROR(('2a) logm_x(t)'!S76-'2a) logm_x(t)'!R76-'2a)answer'!$C76)^2,"")</f>
        <v>3.8974738060100788E-3</v>
      </c>
      <c r="T77" s="32">
        <f>IFERROR(('2a) logm_x(t)'!T76-'2a) logm_x(t)'!S76-'2a)answer'!$C76)^2,"")</f>
        <v>2.7850192274970191E-4</v>
      </c>
      <c r="U77" s="32">
        <f>IFERROR(('2a) logm_x(t)'!U76-'2a) logm_x(t)'!T76-'2a)answer'!$C76)^2,"")</f>
        <v>5.9493174162445611E-4</v>
      </c>
      <c r="V77" s="32">
        <f>IFERROR(('2a) logm_x(t)'!V76-'2a) logm_x(t)'!U76-'2a)answer'!$C76)^2,"")</f>
        <v>6.0296533192677531E-3</v>
      </c>
      <c r="W77" s="32">
        <f>IFERROR(('2a) logm_x(t)'!W76-'2a) logm_x(t)'!V76-'2a)answer'!$C76)^2,"")</f>
        <v>1.1682226286515316E-4</v>
      </c>
      <c r="X77" s="32">
        <f>IFERROR(('2a) logm_x(t)'!X76-'2a) logm_x(t)'!W76-'2a)answer'!$C76)^2,"")</f>
        <v>1.9797262411584199E-3</v>
      </c>
      <c r="Y77" s="32">
        <f>IFERROR(('2a) logm_x(t)'!Y76-'2a) logm_x(t)'!X76-'2a)answer'!$C76)^2,"")</f>
        <v>6.9406043536073764E-3</v>
      </c>
      <c r="Z77" s="32">
        <f>IFERROR(('2a) logm_x(t)'!Z76-'2a) logm_x(t)'!Y76-'2a)answer'!$C76)^2,"")</f>
        <v>5.5821460986893738E-4</v>
      </c>
      <c r="AA77" s="32">
        <f>IFERROR(('2a) logm_x(t)'!AA76-'2a) logm_x(t)'!Z76-'2a)answer'!$C76)^2,"")</f>
        <v>2.8699163115156553E-4</v>
      </c>
      <c r="AB77" s="32">
        <f>IFERROR(('2a) logm_x(t)'!AB76-'2a) logm_x(t)'!AA76-'2a)answer'!$C76)^2,"")</f>
        <v>3.2135590953758426E-3</v>
      </c>
      <c r="AC77" s="32">
        <f>IFERROR(('2a) logm_x(t)'!AC76-'2a) logm_x(t)'!AB76-'2a)answer'!$C76)^2,"")</f>
        <v>1.0187623832704846E-2</v>
      </c>
      <c r="AD77" s="32">
        <f>IFERROR(('2a) logm_x(t)'!AD76-'2a) logm_x(t)'!AC76-'2a)answer'!$C76)^2,"")</f>
        <v>1.371544977514263E-3</v>
      </c>
      <c r="AE77" s="32">
        <f>IFERROR(('2a) logm_x(t)'!AE76-'2a) logm_x(t)'!AD76-'2a)answer'!$C76)^2,"")</f>
        <v>9.7460700801591687E-4</v>
      </c>
      <c r="AF77" s="32">
        <f>IFERROR(('2a) logm_x(t)'!AF76-'2a) logm_x(t)'!AE76-'2a)answer'!$C76)^2,"")</f>
        <v>1.0210853266137054E-4</v>
      </c>
      <c r="AG77" s="32">
        <f>IFERROR(('2a) logm_x(t)'!AG76-'2a) logm_x(t)'!AF76-'2a)answer'!$C76)^2,"")</f>
        <v>2.1929463736489763E-4</v>
      </c>
      <c r="AH77" s="32">
        <f>IFERROR(('2a) logm_x(t)'!AH76-'2a) logm_x(t)'!AG76-'2a)answer'!$C76)^2,"")</f>
        <v>3.4728683690635187E-4</v>
      </c>
      <c r="AI77" s="32">
        <f>IFERROR(('2a) logm_x(t)'!AI76-'2a) logm_x(t)'!AH76-'2a)answer'!$C76)^2,"")</f>
        <v>1.206864250690294E-4</v>
      </c>
      <c r="AJ77" s="32">
        <f>IFERROR(('2a) logm_x(t)'!AJ76-'2a) logm_x(t)'!AI76-'2a)answer'!$C76)^2,"")</f>
        <v>3.4869389794435956E-4</v>
      </c>
      <c r="AK77" s="32">
        <f>IFERROR(('2a) logm_x(t)'!AK76-'2a) logm_x(t)'!AJ76-'2a)answer'!$C76)^2,"")</f>
        <v>7.1074781560528785E-3</v>
      </c>
      <c r="AL77" s="32">
        <f>IFERROR(('2a) logm_x(t)'!AL76-'2a) logm_x(t)'!AK76-'2a)answer'!$C76)^2,"")</f>
        <v>1.9447855210451173E-4</v>
      </c>
      <c r="AM77" s="32">
        <f>IFERROR(('2a) logm_x(t)'!AM76-'2a) logm_x(t)'!AL76-'2a)answer'!$C76)^2,"")</f>
        <v>7.116716889296877E-3</v>
      </c>
      <c r="AN77" s="32">
        <f>IFERROR(('2a) logm_x(t)'!AN76-'2a) logm_x(t)'!AM76-'2a)answer'!$C76)^2,"")</f>
        <v>3.518325584674538E-3</v>
      </c>
      <c r="AO77" s="32">
        <f>IFERROR(('2a) logm_x(t)'!AO76-'2a) logm_x(t)'!AN76-'2a)answer'!$C76)^2,"")</f>
        <v>1.4278213163482706E-3</v>
      </c>
      <c r="AP77" s="32">
        <f>IFERROR(('2a) logm_x(t)'!AP76-'2a) logm_x(t)'!AO76-'2a)answer'!$C76)^2,"")</f>
        <v>3.2408802123574136E-3</v>
      </c>
      <c r="AQ77" s="32">
        <f>IFERROR(('2a) logm_x(t)'!AQ76-'2a) logm_x(t)'!AP76-'2a)answer'!$C76)^2,"")</f>
        <v>1.0542224199791121E-3</v>
      </c>
      <c r="AR77" s="32">
        <f>IFERROR(('2a) logm_x(t)'!AR76-'2a) logm_x(t)'!AQ76-'2a)answer'!$C76)^2,"")</f>
        <v>6.9718934421648072E-7</v>
      </c>
      <c r="AS77" s="32">
        <f>IFERROR(('2a) logm_x(t)'!AS76-'2a) logm_x(t)'!AR76-'2a)answer'!$C76)^2,"")</f>
        <v>2.1645160054613354E-3</v>
      </c>
      <c r="AT77" s="32">
        <f>IFERROR(('2a) logm_x(t)'!AT76-'2a) logm_x(t)'!AS76-'2a)answer'!$C76)^2,"")</f>
        <v>3.7000536644347285E-5</v>
      </c>
      <c r="AU77" s="32">
        <f>IFERROR(('2a) logm_x(t)'!AU76-'2a) logm_x(t)'!AT76-'2a)answer'!$C76)^2,"")</f>
        <v>5.8115854411963201E-3</v>
      </c>
      <c r="AV77" s="32">
        <f>IFERROR(('2a) logm_x(t)'!AV76-'2a) logm_x(t)'!AU76-'2a)answer'!$C76)^2,"")</f>
        <v>1.0281285697898573E-4</v>
      </c>
      <c r="AW77" s="32">
        <f>IFERROR(('2a) logm_x(t)'!AW76-'2a) logm_x(t)'!AV76-'2a)answer'!$C76)^2,"")</f>
        <v>5.7496779167794869E-4</v>
      </c>
      <c r="AX77" s="32">
        <f>IFERROR(('2a) logm_x(t)'!AX76-'2a) logm_x(t)'!AW76-'2a)answer'!$C76)^2,"")</f>
        <v>2.2671496933382362E-3</v>
      </c>
      <c r="AY77" s="32">
        <f>IFERROR(('2a) logm_x(t)'!AY76-'2a) logm_x(t)'!AX76-'2a)answer'!$C76)^2,"")</f>
        <v>2.9326401303031925E-3</v>
      </c>
      <c r="AZ77" s="32">
        <f>IFERROR(('2a) logm_x(t)'!AZ76-'2a) logm_x(t)'!AY76-'2a)answer'!$C76)^2,"")</f>
        <v>9.3506486773292617E-3</v>
      </c>
      <c r="BA77" s="32">
        <f>IFERROR(('2a) logm_x(t)'!BA76-'2a) logm_x(t)'!AZ76-'2a)answer'!$C76)^2,"")</f>
        <v>7.376354291521927E-5</v>
      </c>
      <c r="BB77" s="32">
        <f>IFERROR(('2a) logm_x(t)'!BB76-'2a) logm_x(t)'!BA76-'2a)answer'!$C76)^2,"")</f>
        <v>5.6795380606128642E-3</v>
      </c>
      <c r="BC77" s="32">
        <f>IFERROR(('2a) logm_x(t)'!BC76-'2a) logm_x(t)'!BB76-'2a)answer'!$C76)^2,"")</f>
        <v>1.9718371232358544E-3</v>
      </c>
      <c r="BD77" s="32">
        <f>IFERROR(('2a) logm_x(t)'!BD76-'2a) logm_x(t)'!BC76-'2a)answer'!$C76)^2,"")</f>
        <v>2.8285317158278724E-2</v>
      </c>
      <c r="BE77" s="32">
        <f>IFERROR(('2a) logm_x(t)'!BE76-'2a) logm_x(t)'!BD76-'2a)answer'!$C76)^2,"")</f>
        <v>4.5650468705546784E-3</v>
      </c>
      <c r="BF77" s="32">
        <f>IFERROR(('2a) logm_x(t)'!BF76-'2a) logm_x(t)'!BE76-'2a)answer'!$C76)^2,"")</f>
        <v>2.6406798079902896E-3</v>
      </c>
      <c r="BG77" s="32">
        <f>IFERROR(('2a) logm_x(t)'!BG76-'2a) logm_x(t)'!BF76-'2a)answer'!$C76)^2,"")</f>
        <v>2.48638724398318E-4</v>
      </c>
      <c r="BH77" s="32">
        <f>IFERROR(('2a) logm_x(t)'!BH76-'2a) logm_x(t)'!BG76-'2a)answer'!$C76)^2,"")</f>
        <v>2.1306590542921372E-4</v>
      </c>
      <c r="BI77" s="32">
        <f>IFERROR(('2a) logm_x(t)'!BI76-'2a) logm_x(t)'!BH76-'2a)answer'!$C76)^2,"")</f>
        <v>1.1372994330640383E-5</v>
      </c>
      <c r="BJ77" s="32">
        <f>IFERROR(('2a) logm_x(t)'!BJ76-'2a) logm_x(t)'!BI76-'2a)answer'!$C76)^2,"")</f>
        <v>1.1617214999586301E-4</v>
      </c>
      <c r="BK77" s="32">
        <f>IFERROR(('2a) logm_x(t)'!BK76-'2a) logm_x(t)'!BJ76-'2a)answer'!$C76)^2,"")</f>
        <v>2.9487707201487413E-4</v>
      </c>
      <c r="BL77" s="32">
        <f>IFERROR(('2a) logm_x(t)'!BL76-'2a) logm_x(t)'!BK76-'2a)answer'!$C76)^2,"")</f>
        <v>8.1193480364767981E-4</v>
      </c>
      <c r="BM77" s="32">
        <f>IFERROR(('2a) logm_x(t)'!BM76-'2a) logm_x(t)'!BL76-'2a)answer'!$C76)^2,"")</f>
        <v>6.090707194229526E-4</v>
      </c>
      <c r="BN77" s="32">
        <f>IFERROR(('2a) logm_x(t)'!BN76-'2a) logm_x(t)'!BM76-'2a)answer'!$C76)^2,"")</f>
        <v>9.2231702456744191E-4</v>
      </c>
      <c r="BO77" s="32">
        <f>IFERROR(('2a) logm_x(t)'!BO76-'2a) logm_x(t)'!BN76-'2a)answer'!$C76)^2,"")</f>
        <v>1.1875409710680189E-3</v>
      </c>
      <c r="BP77" s="32">
        <f>IFERROR(('2a) logm_x(t)'!BP76-'2a) logm_x(t)'!BO76-'2a)answer'!$C76)^2,"")</f>
        <v>1.1849513077725538E-3</v>
      </c>
      <c r="BQ77" s="32">
        <f>IFERROR(('2a) logm_x(t)'!BQ76-'2a) logm_x(t)'!BP76-'2a)answer'!$C76)^2,"")</f>
        <v>1.3137681491938802E-3</v>
      </c>
      <c r="BR77" s="32">
        <f>IFERROR(('2a) logm_x(t)'!BR76-'2a) logm_x(t)'!BQ76-'2a)answer'!$C76)^2,"")</f>
        <v>6.1852384487617257E-3</v>
      </c>
      <c r="BS77" s="32">
        <f>IFERROR(('2a) logm_x(t)'!BS76-'2a) logm_x(t)'!BR76-'2a)answer'!$C76)^2,"")</f>
        <v>2.6919164917378145E-2</v>
      </c>
      <c r="BT77" s="32">
        <f>IFERROR(('2a) logm_x(t)'!BT76-'2a) logm_x(t)'!BS76-'2a)answer'!$C76)^2,"")</f>
        <v>1.7366126714388962E-3</v>
      </c>
      <c r="BU77" s="32">
        <f>IFERROR(('2a) logm_x(t)'!BU76-'2a) logm_x(t)'!BT76-'2a)answer'!$C76)^2,"")</f>
        <v>7.0936745206940256E-4</v>
      </c>
      <c r="BV77" s="32">
        <f>IFERROR(('2a) logm_x(t)'!BV76-'2a) logm_x(t)'!BU76-'2a)answer'!$C76)^2,"")</f>
        <v>1.4630966933972057E-6</v>
      </c>
      <c r="BW77" s="32">
        <f>IFERROR(('2a) logm_x(t)'!BW76-'2a) logm_x(t)'!BV76-'2a)answer'!$C76)^2,"")</f>
        <v>3.2548391290708688E-3</v>
      </c>
      <c r="BX77" s="32">
        <f>IFERROR(('2a) logm_x(t)'!BX76-'2a) logm_x(t)'!BW76-'2a)answer'!$C76)^2,"")</f>
        <v>6.2153955144527854E-3</v>
      </c>
      <c r="BY77" s="32">
        <f>IFERROR(('2a) logm_x(t)'!BY76-'2a) logm_x(t)'!BX76-'2a)answer'!$C76)^2,"")</f>
        <v>3.0149103313490392E-4</v>
      </c>
      <c r="BZ77" s="32">
        <f>IFERROR(('2a) logm_x(t)'!BZ76-'2a) logm_x(t)'!BY76-'2a)answer'!$C76)^2,"")</f>
        <v>1.6368200159327794E-6</v>
      </c>
      <c r="CA77" s="32">
        <f>IFERROR(('2a) logm_x(t)'!CA76-'2a) logm_x(t)'!BZ76-'2a)answer'!$C76)^2,"")</f>
        <v>1.571161016641973E-4</v>
      </c>
      <c r="CB77" s="32">
        <f>IFERROR(('2a) logm_x(t)'!CB76-'2a) logm_x(t)'!CA76-'2a)answer'!$C76)^2,"")</f>
        <v>1.1252927025594904E-3</v>
      </c>
      <c r="CC77" s="32">
        <f>IFERROR(('2a) logm_x(t)'!CC76-'2a) logm_x(t)'!CB76-'2a)answer'!$C76)^2,"")</f>
        <v>4.7963710691114143E-3</v>
      </c>
      <c r="CD77" s="32">
        <f>IFERROR(('2a) logm_x(t)'!CD76-'2a) logm_x(t)'!CC76-'2a)answer'!$C76)^2,"")</f>
        <v>1.3174219496417579E-3</v>
      </c>
      <c r="CE77" s="32">
        <f>IFERROR(('2a) logm_x(t)'!CE76-'2a) logm_x(t)'!CD76-'2a)answer'!$C76)^2,"")</f>
        <v>6.0216080261203534E-4</v>
      </c>
      <c r="CF77" s="32">
        <f>IFERROR(('2a) logm_x(t)'!CF76-'2a) logm_x(t)'!CE76-'2a)answer'!$C76)^2,"")</f>
        <v>3.8410901988530886E-3</v>
      </c>
      <c r="CG77" s="32">
        <f>IFERROR(('2a) logm_x(t)'!CG76-'2a) logm_x(t)'!CF76-'2a)answer'!$C76)^2,"")</f>
        <v>1.0079799974140623E-4</v>
      </c>
      <c r="CH77" s="32">
        <f>IFERROR(('2a) logm_x(t)'!CH76-'2a) logm_x(t)'!CG76-'2a)answer'!$C76)^2,"")</f>
        <v>7.5957108600496481E-3</v>
      </c>
      <c r="CI77" s="32">
        <f>IFERROR(('2a) logm_x(t)'!CI76-'2a) logm_x(t)'!CH76-'2a)answer'!$C76)^2,"")</f>
        <v>9.2774524155476275E-6</v>
      </c>
      <c r="CJ77" s="32">
        <f>IFERROR(('2a) logm_x(t)'!CJ76-'2a) logm_x(t)'!CI76-'2a)answer'!$C76)^2,"")</f>
        <v>1.2485208289915505E-3</v>
      </c>
      <c r="CK77" s="32">
        <f>IFERROR(('2a) logm_x(t)'!CK76-'2a) logm_x(t)'!CJ76-'2a)answer'!$C76)^2,"")</f>
        <v>3.4530364567612003E-4</v>
      </c>
      <c r="CL77" s="32">
        <f>IFERROR(('2a) logm_x(t)'!CL76-'2a) logm_x(t)'!CK76-'2a)answer'!$C76)^2,"")</f>
        <v>1.5547609926054075E-4</v>
      </c>
      <c r="CM77" s="32">
        <f>IFERROR(('2a) logm_x(t)'!CM76-'2a) logm_x(t)'!CL76-'2a)answer'!$C76)^2,"")</f>
        <v>1.4526492155895745E-3</v>
      </c>
      <c r="CN77" s="32">
        <f>IFERROR(('2a) logm_x(t)'!CN76-'2a) logm_x(t)'!CM76-'2a)answer'!$C76)^2,"")</f>
        <v>1.5536460530253073E-3</v>
      </c>
      <c r="CT77" s="31">
        <f t="shared" si="5"/>
        <v>73</v>
      </c>
      <c r="CU77" s="32">
        <f>('2a) logm_x(t)'!C76-'2a) logm_x(t)'!B76-'2a)answer'!$C76)/$CP$5</f>
        <v>-0.21010665759775871</v>
      </c>
      <c r="CV77" s="32">
        <f>('2a) logm_x(t)'!D76-'2a) logm_x(t)'!C76-'2a)answer'!$C76)/$CP$5</f>
        <v>0.67011711836919852</v>
      </c>
      <c r="CW77" s="32">
        <f>('2a) logm_x(t)'!E76-'2a) logm_x(t)'!D76-'2a)answer'!$C76)/$CP$5</f>
        <v>-7.8341876883144215E-2</v>
      </c>
      <c r="CX77" s="32">
        <f>('2a) logm_x(t)'!F76-'2a) logm_x(t)'!E76-'2a)answer'!$C76)/$CP$5</f>
        <v>-0.27497258400379654</v>
      </c>
      <c r="CY77" s="32">
        <f>('2a) logm_x(t)'!G76-'2a) logm_x(t)'!F76-'2a)answer'!$C76)/$CP$5</f>
        <v>0.41339018865035809</v>
      </c>
      <c r="CZ77" s="32">
        <f>('2a) logm_x(t)'!H76-'2a) logm_x(t)'!G76-'2a)answer'!$C76)/$CP$5</f>
        <v>0.3606342306250952</v>
      </c>
      <c r="DA77" s="32">
        <f>('2a) logm_x(t)'!I76-'2a) logm_x(t)'!H76-'2a)answer'!$C76)/$CP$5</f>
        <v>-0.26169154346182483</v>
      </c>
      <c r="DB77" s="32">
        <f>('2a) logm_x(t)'!J76-'2a) logm_x(t)'!I76-'2a)answer'!$C76)/$CP$5</f>
        <v>-0.10117467867724314</v>
      </c>
      <c r="DC77" s="32">
        <f>('2a) logm_x(t)'!K76-'2a) logm_x(t)'!J76-'2a)answer'!$C76)/$CP$5</f>
        <v>-0.65564625141712585</v>
      </c>
      <c r="DD77" s="32">
        <f>('2a) logm_x(t)'!L76-'2a) logm_x(t)'!K76-'2a)answer'!$C76)/$CP$5</f>
        <v>0.82187642584391096</v>
      </c>
      <c r="DE77" s="32">
        <f>('2a) logm_x(t)'!M76-'2a) logm_x(t)'!L76-'2a)answer'!$C76)/$CP$5</f>
        <v>-0.23763164951033966</v>
      </c>
      <c r="DF77" s="32">
        <f>('2a) logm_x(t)'!N76-'2a) logm_x(t)'!M76-'2a)answer'!$C76)/$CP$5</f>
        <v>0.65265986026798883</v>
      </c>
      <c r="DG77" s="32">
        <f>('2a) logm_x(t)'!O76-'2a) logm_x(t)'!N76-'2a)answer'!$C76)/$CP$5</f>
        <v>-2.7627418125670312E-2</v>
      </c>
      <c r="DH77" s="32">
        <f>('2a) logm_x(t)'!P76-'2a) logm_x(t)'!O76-'2a)answer'!$C76)/$CP$5</f>
        <v>-5.1625269013591768E-2</v>
      </c>
      <c r="DI77" s="32">
        <f>('2a) logm_x(t)'!Q76-'2a) logm_x(t)'!P76-'2a)answer'!$C76)/$CP$5</f>
        <v>-3.9652180069298784E-2</v>
      </c>
      <c r="DJ77" s="32">
        <f>('2a) logm_x(t)'!R76-'2a) logm_x(t)'!Q76-'2a)answer'!$C76)/$CP$5</f>
        <v>3.4175529113331549E-2</v>
      </c>
      <c r="DK77" s="32">
        <f>('2a) logm_x(t)'!S76-'2a) logm_x(t)'!R76-'2a)answer'!$C76)/$CP$5</f>
        <v>0.44728442516499123</v>
      </c>
      <c r="DL77" s="32">
        <f>('2a) logm_x(t)'!T76-'2a) logm_x(t)'!S76-'2a)answer'!$C76)/$CP$5</f>
        <v>-0.11956560681441671</v>
      </c>
      <c r="DM77" s="32">
        <f>('2a) logm_x(t)'!U76-'2a) logm_x(t)'!T76-'2a)answer'!$C76)/$CP$5</f>
        <v>0.17475344408774504</v>
      </c>
      <c r="DN77" s="32">
        <f>('2a) logm_x(t)'!V76-'2a) logm_x(t)'!U76-'2a)answer'!$C76)/$CP$5</f>
        <v>0.55633751296148637</v>
      </c>
      <c r="DO77" s="32">
        <f>('2a) logm_x(t)'!W76-'2a) logm_x(t)'!V76-'2a)answer'!$C76)/$CP$5</f>
        <v>7.743815203893234E-2</v>
      </c>
      <c r="DP77" s="32">
        <f>('2a) logm_x(t)'!X76-'2a) logm_x(t)'!W76-'2a)answer'!$C76)/$CP$5</f>
        <v>0.31878269893890537</v>
      </c>
      <c r="DQ77" s="32">
        <f>('2a) logm_x(t)'!Y76-'2a) logm_x(t)'!X76-'2a)answer'!$C76)/$CP$5</f>
        <v>-0.59688520964568648</v>
      </c>
      <c r="DR77" s="32">
        <f>('2a) logm_x(t)'!Z76-'2a) logm_x(t)'!Y76-'2a)answer'!$C76)/$CP$5</f>
        <v>0.1692749806470282</v>
      </c>
      <c r="DS77" s="32">
        <f>('2a) logm_x(t)'!AA76-'2a) logm_x(t)'!Z76-'2a)answer'!$C76)/$CP$5</f>
        <v>0.12137431438536719</v>
      </c>
      <c r="DT77" s="32">
        <f>('2a) logm_x(t)'!AB76-'2a) logm_x(t)'!AA76-'2a)answer'!$C76)/$CP$5</f>
        <v>-0.40614893497829513</v>
      </c>
      <c r="DU77" s="32">
        <f>('2a) logm_x(t)'!AC76-'2a) logm_x(t)'!AB76-'2a)answer'!$C76)/$CP$5</f>
        <v>0.72315038830998057</v>
      </c>
      <c r="DV77" s="32">
        <f>('2a) logm_x(t)'!AD76-'2a) logm_x(t)'!AC76-'2a)answer'!$C76)/$CP$5</f>
        <v>0.26533662481776349</v>
      </c>
      <c r="DW77" s="32">
        <f>('2a) logm_x(t)'!AE76-'2a) logm_x(t)'!AD76-'2a)answer'!$C76)/$CP$5</f>
        <v>0.22366958828481523</v>
      </c>
      <c r="DX77" s="32">
        <f>('2a) logm_x(t)'!AF76-'2a) logm_x(t)'!AE76-'2a)answer'!$C76)/$CP$5</f>
        <v>-7.2397436891774206E-2</v>
      </c>
      <c r="DY77" s="32">
        <f>('2a) logm_x(t)'!AG76-'2a) logm_x(t)'!AF76-'2a)answer'!$C76)/$CP$5</f>
        <v>0.10609775126676041</v>
      </c>
      <c r="DZ77" s="32">
        <f>('2a) logm_x(t)'!AH76-'2a) logm_x(t)'!AG76-'2a)answer'!$C76)/$CP$5</f>
        <v>0.13351692902534923</v>
      </c>
      <c r="EA77" s="32">
        <f>('2a) logm_x(t)'!AI76-'2a) logm_x(t)'!AH76-'2a)answer'!$C76)/$CP$5</f>
        <v>-7.8708454515089024E-2</v>
      </c>
      <c r="EB77" s="32">
        <f>('2a) logm_x(t)'!AJ76-'2a) logm_x(t)'!AI76-'2a)answer'!$C76)/$CP$5</f>
        <v>-0.1337871329954127</v>
      </c>
      <c r="EC77" s="32">
        <f>('2a) logm_x(t)'!AK76-'2a) logm_x(t)'!AJ76-'2a)answer'!$C76)/$CP$5</f>
        <v>0.60401808234907317</v>
      </c>
      <c r="ED77" s="32">
        <f>('2a) logm_x(t)'!AL76-'2a) logm_x(t)'!AK76-'2a)answer'!$C76)/$CP$5</f>
        <v>9.9914387328200363E-2</v>
      </c>
      <c r="EE77" s="32">
        <f>('2a) logm_x(t)'!AM76-'2a) logm_x(t)'!AL76-'2a)answer'!$C76)/$CP$5</f>
        <v>-0.60441052461684408</v>
      </c>
      <c r="EF77" s="32">
        <f>('2a) logm_x(t)'!AN76-'2a) logm_x(t)'!AM76-'2a)answer'!$C76)/$CP$5</f>
        <v>0.42497187263380021</v>
      </c>
      <c r="EG77" s="32">
        <f>('2a) logm_x(t)'!AO76-'2a) logm_x(t)'!AN76-'2a)answer'!$C76)/$CP$5</f>
        <v>-0.2707254623419128</v>
      </c>
      <c r="EH77" s="32">
        <f>('2a) logm_x(t)'!AP76-'2a) logm_x(t)'!AO76-'2a)answer'!$C76)/$CP$5</f>
        <v>0.4078717844671188</v>
      </c>
      <c r="EI77" s="32">
        <f>('2a) logm_x(t)'!AQ76-'2a) logm_x(t)'!AP76-'2a)answer'!$C76)/$CP$5</f>
        <v>0.23262602375100622</v>
      </c>
      <c r="EJ77" s="32">
        <f>('2a) logm_x(t)'!AR76-'2a) logm_x(t)'!AQ76-'2a)answer'!$C76)/$CP$5</f>
        <v>-5.9822911228950863E-3</v>
      </c>
      <c r="EK77" s="32">
        <f>('2a) logm_x(t)'!AS76-'2a) logm_x(t)'!AR76-'2a)answer'!$C76)/$CP$5</f>
        <v>0.33332859685097488</v>
      </c>
      <c r="EL77" s="32">
        <f>('2a) logm_x(t)'!AT76-'2a) logm_x(t)'!AS76-'2a)answer'!$C76)/$CP$5</f>
        <v>-4.3580899011377447E-2</v>
      </c>
      <c r="EM77" s="32">
        <f>('2a) logm_x(t)'!AU76-'2a) logm_x(t)'!AT76-'2a)answer'!$C76)/$CP$5</f>
        <v>0.5461846454778263</v>
      </c>
      <c r="EN77" s="32">
        <f>('2a) logm_x(t)'!AV76-'2a) logm_x(t)'!AU76-'2a)answer'!$C76)/$CP$5</f>
        <v>-7.2646699338611537E-2</v>
      </c>
      <c r="EO77" s="32">
        <f>('2a) logm_x(t)'!AW76-'2a) logm_x(t)'!AV76-'2a)answer'!$C76)/$CP$5</f>
        <v>0.17179634978715339</v>
      </c>
      <c r="EP77" s="32">
        <f>('2a) logm_x(t)'!AX76-'2a) logm_x(t)'!AW76-'2a)answer'!$C76)/$CP$5</f>
        <v>-0.34113970653733816</v>
      </c>
      <c r="EQ77" s="32">
        <f>('2a) logm_x(t)'!AY76-'2a) logm_x(t)'!AX76-'2a)answer'!$C76)/$CP$5</f>
        <v>0.38799091810411684</v>
      </c>
      <c r="ER77" s="32">
        <f>('2a) logm_x(t)'!AZ76-'2a) logm_x(t)'!AY76-'2a)answer'!$C76)/$CP$5</f>
        <v>-0.69280823840432981</v>
      </c>
      <c r="ES77" s="32">
        <f>('2a) logm_x(t)'!BA76-'2a) logm_x(t)'!AZ76-'2a)answer'!$C76)/$CP$5</f>
        <v>6.1533703902203411E-2</v>
      </c>
      <c r="ET77" s="32">
        <f>('2a) logm_x(t)'!BB76-'2a) logm_x(t)'!BA76-'2a)answer'!$C76)/$CP$5</f>
        <v>0.53994395147085961</v>
      </c>
      <c r="EU77" s="32">
        <f>('2a) logm_x(t)'!BC76-'2a) logm_x(t)'!BB76-'2a)answer'!$C76)/$CP$5</f>
        <v>0.31814689770785093</v>
      </c>
      <c r="EV77" s="32">
        <f>('2a) logm_x(t)'!BD76-'2a) logm_x(t)'!BC76-'2a)answer'!$C76)/$CP$5</f>
        <v>-1.2049601928566647</v>
      </c>
      <c r="EW77" s="32">
        <f>('2a) logm_x(t)'!BE76-'2a) logm_x(t)'!BD76-'2a)answer'!$C76)/$CP$5</f>
        <v>0.48407738497478997</v>
      </c>
      <c r="EX77" s="32">
        <f>('2a) logm_x(t)'!BF76-'2a) logm_x(t)'!BE76-'2a)answer'!$C76)/$CP$5</f>
        <v>-0.36817139723031994</v>
      </c>
      <c r="EY77" s="32">
        <f>('2a) logm_x(t)'!BG76-'2a) logm_x(t)'!BF76-'2a)answer'!$C76)/$CP$5</f>
        <v>-0.11297349328521185</v>
      </c>
      <c r="EZ77" s="32">
        <f>('2a) logm_x(t)'!BH76-'2a) logm_x(t)'!BG76-'2a)answer'!$C76)/$CP$5</f>
        <v>-0.10458012422217702</v>
      </c>
      <c r="FA77" s="32">
        <f>('2a) logm_x(t)'!BI76-'2a) logm_x(t)'!BH76-'2a)answer'!$C76)/$CP$5</f>
        <v>-2.416181666742891E-2</v>
      </c>
      <c r="FB77" s="32">
        <f>('2a) logm_x(t)'!BJ76-'2a) logm_x(t)'!BI76-'2a)answer'!$C76)/$CP$5</f>
        <v>-7.7222380773817573E-2</v>
      </c>
      <c r="FC77" s="32">
        <f>('2a) logm_x(t)'!BK76-'2a) logm_x(t)'!BJ76-'2a)answer'!$C76)/$CP$5</f>
        <v>0.12303046803545704</v>
      </c>
      <c r="FD77" s="32">
        <f>('2a) logm_x(t)'!BL76-'2a) logm_x(t)'!BK76-'2a)answer'!$C76)/$CP$5</f>
        <v>-0.20415158323833293</v>
      </c>
      <c r="FE77" s="32">
        <f>('2a) logm_x(t)'!BM76-'2a) logm_x(t)'!BL76-'2a)answer'!$C76)/$CP$5</f>
        <v>0.17681782097274967</v>
      </c>
      <c r="FF77" s="32">
        <f>('2a) logm_x(t)'!BN76-'2a) logm_x(t)'!BM76-'2a)answer'!$C76)/$CP$5</f>
        <v>-0.21758667013134228</v>
      </c>
      <c r="FG77" s="32">
        <f>('2a) logm_x(t)'!BO76-'2a) logm_x(t)'!BN76-'2a)answer'!$C76)/$CP$5</f>
        <v>-0.24689737604840906</v>
      </c>
      <c r="FH77" s="32">
        <f>('2a) logm_x(t)'!BP76-'2a) logm_x(t)'!BO76-'2a)answer'!$C76)/$CP$5</f>
        <v>0.2466280253303019</v>
      </c>
      <c r="FI77" s="32">
        <f>('2a) logm_x(t)'!BQ76-'2a) logm_x(t)'!BP76-'2a)answer'!$C76)/$CP$5</f>
        <v>-0.25968779434858053</v>
      </c>
      <c r="FJ77" s="32">
        <f>('2a) logm_x(t)'!BR76-'2a) logm_x(t)'!BQ76-'2a)answer'!$C76)/$CP$5</f>
        <v>0.56346947885502296</v>
      </c>
      <c r="FK77" s="32">
        <f>('2a) logm_x(t)'!BS76-'2a) logm_x(t)'!BR76-'2a)answer'!$C76)/$CP$5</f>
        <v>-1.1755008972384817</v>
      </c>
      <c r="FL77" s="32">
        <f>('2a) logm_x(t)'!BT76-'2a) logm_x(t)'!BS76-'2a)answer'!$C76)/$CP$5</f>
        <v>0.29856827308127093</v>
      </c>
      <c r="FM77" s="32">
        <f>('2a) logm_x(t)'!BU76-'2a) logm_x(t)'!BT76-'2a)answer'!$C76)/$CP$5</f>
        <v>-0.19082171832828271</v>
      </c>
      <c r="FN77" s="32">
        <f>('2a) logm_x(t)'!BV76-'2a) logm_x(t)'!BU76-'2a)answer'!$C76)/$CP$5</f>
        <v>-8.6661996058995522E-3</v>
      </c>
      <c r="FO77" s="32">
        <f>('2a) logm_x(t)'!BW76-'2a) logm_x(t)'!BV76-'2a)answer'!$C76)/$CP$5</f>
        <v>0.40874922060292296</v>
      </c>
      <c r="FP77" s="32">
        <f>('2a) logm_x(t)'!BX76-'2a) logm_x(t)'!BW76-'2a)answer'!$C76)/$CP$5</f>
        <v>-0.56484144891635724</v>
      </c>
      <c r="FQ77" s="32">
        <f>('2a) logm_x(t)'!BY76-'2a) logm_x(t)'!BX76-'2a)answer'!$C76)/$CP$5</f>
        <v>-0.12440257600331435</v>
      </c>
      <c r="FR77" s="32">
        <f>('2a) logm_x(t)'!BZ76-'2a) logm_x(t)'!BY76-'2a)answer'!$C76)/$CP$5</f>
        <v>9.1662698180653666E-3</v>
      </c>
      <c r="FS77" s="32">
        <f>('2a) logm_x(t)'!CA76-'2a) logm_x(t)'!BZ76-'2a)answer'!$C76)/$CP$5</f>
        <v>-8.9805414323233551E-2</v>
      </c>
      <c r="FT77" s="32">
        <f>('2a) logm_x(t)'!CB76-'2a) logm_x(t)'!CA76-'2a)answer'!$C76)/$CP$5</f>
        <v>-0.24033937343814993</v>
      </c>
      <c r="FU77" s="32">
        <f>('2a) logm_x(t)'!CC76-'2a) logm_x(t)'!CB76-'2a)answer'!$C76)/$CP$5</f>
        <v>-0.49619063216144799</v>
      </c>
      <c r="FV77" s="32">
        <f>('2a) logm_x(t)'!CD76-'2a) logm_x(t)'!CC76-'2a)answer'!$C76)/$CP$5</f>
        <v>0.26004866037026414</v>
      </c>
      <c r="FW77" s="32">
        <f>('2a) logm_x(t)'!CE76-'2a) logm_x(t)'!CD76-'2a)answer'!$C76)/$CP$5</f>
        <v>-0.17581195948818434</v>
      </c>
      <c r="FX77" s="32">
        <f>('2a) logm_x(t)'!CF76-'2a) logm_x(t)'!CE76-'2a)answer'!$C76)/$CP$5</f>
        <v>-0.44403727237218799</v>
      </c>
      <c r="FY77" s="32">
        <f>('2a) logm_x(t)'!CG76-'2a) logm_x(t)'!CF76-'2a)answer'!$C76)/$CP$5</f>
        <v>-7.1931336615439559E-2</v>
      </c>
      <c r="FZ77" s="32">
        <f>('2a) logm_x(t)'!CH76-'2a) logm_x(t)'!CG76-'2a)answer'!$C76)/$CP$5</f>
        <v>-0.62441939707108518</v>
      </c>
      <c r="GA77" s="32">
        <f>('2a) logm_x(t)'!CI76-'2a) logm_x(t)'!CH76-'2a)answer'!$C76)/$CP$5</f>
        <v>2.1822602454857242E-2</v>
      </c>
      <c r="GB77" s="32">
        <f>('2a) logm_x(t)'!CJ76-'2a) logm_x(t)'!CI76-'2a)answer'!$C76)/$CP$5</f>
        <v>-0.25315707514882541</v>
      </c>
      <c r="GC77" s="32">
        <f>('2a) logm_x(t)'!CK76-'2a) logm_x(t)'!CJ76-'2a)answer'!$C76)/$CP$5</f>
        <v>0.13313515712977711</v>
      </c>
      <c r="GD77" s="32">
        <f>('2a) logm_x(t)'!CL76-'2a) logm_x(t)'!CK76-'2a)answer'!$C76)/$CP$5</f>
        <v>8.9335483333932805E-2</v>
      </c>
      <c r="GE77" s="32">
        <f>('2a) logm_x(t)'!CM76-'2a) logm_x(t)'!CL76-'2a)answer'!$C76)/$CP$5</f>
        <v>-0.27306909458751316</v>
      </c>
      <c r="GF77" s="32">
        <f>('2a) logm_x(t)'!CN76-'2a) logm_x(t)'!CM76-'2a)answer'!$C76)/$CP$5</f>
        <v>-0.28240229151413365</v>
      </c>
    </row>
    <row r="78" spans="1:188" x14ac:dyDescent="0.25">
      <c r="A78" s="31">
        <f>'2a) logm_x(t)'!A77</f>
        <v>74</v>
      </c>
      <c r="B78" s="32"/>
      <c r="C78" s="32">
        <f>IFERROR(('2a) logm_x(t)'!C77-'2a) logm_x(t)'!B77-'2a)answer'!$C77)^2,"")</f>
        <v>4.797018840906288E-4</v>
      </c>
      <c r="D78" s="32">
        <f>IFERROR(('2a) logm_x(t)'!D77-'2a) logm_x(t)'!C77-'2a)answer'!$C77)^2,"")</f>
        <v>1.316474589289688E-2</v>
      </c>
      <c r="E78" s="32">
        <f>IFERROR(('2a) logm_x(t)'!E77-'2a) logm_x(t)'!D77-'2a)answer'!$C77)^2,"")</f>
        <v>4.8944642850801958E-4</v>
      </c>
      <c r="F78" s="32">
        <f>IFERROR(('2a) logm_x(t)'!F77-'2a) logm_x(t)'!E77-'2a)answer'!$C77)^2,"")</f>
        <v>7.029046543594283E-3</v>
      </c>
      <c r="G78" s="32">
        <f>IFERROR(('2a) logm_x(t)'!G77-'2a) logm_x(t)'!F77-'2a)answer'!$C77)^2,"")</f>
        <v>4.1925402864188763E-3</v>
      </c>
      <c r="H78" s="32">
        <f>IFERROR(('2a) logm_x(t)'!H77-'2a) logm_x(t)'!G77-'2a)answer'!$C77)^2,"")</f>
        <v>4.9824087058255679E-3</v>
      </c>
      <c r="I78" s="32">
        <f>IFERROR(('2a) logm_x(t)'!I77-'2a) logm_x(t)'!H77-'2a)answer'!$C77)^2,"")</f>
        <v>6.1412659877264708E-3</v>
      </c>
      <c r="J78" s="32">
        <f>IFERROR(('2a) logm_x(t)'!J77-'2a) logm_x(t)'!I77-'2a)answer'!$C77)^2,"")</f>
        <v>1.1684634704252905E-2</v>
      </c>
      <c r="K78" s="32">
        <f>IFERROR(('2a) logm_x(t)'!K77-'2a) logm_x(t)'!J77-'2a)answer'!$C77)^2,"")</f>
        <v>2.0771119454208016E-2</v>
      </c>
      <c r="L78" s="32">
        <f>IFERROR(('2a) logm_x(t)'!L77-'2a) logm_x(t)'!K77-'2a)answer'!$C77)^2,"")</f>
        <v>8.6229663401269519E-3</v>
      </c>
      <c r="M78" s="32">
        <f>IFERROR(('2a) logm_x(t)'!M77-'2a) logm_x(t)'!L77-'2a)answer'!$C77)^2,"")</f>
        <v>1.3153681715064241E-2</v>
      </c>
      <c r="N78" s="32">
        <f>IFERROR(('2a) logm_x(t)'!N77-'2a) logm_x(t)'!M77-'2a)answer'!$C77)^2,"")</f>
        <v>1.2163709439045576E-2</v>
      </c>
      <c r="O78" s="32">
        <f>IFERROR(('2a) logm_x(t)'!O77-'2a) logm_x(t)'!N77-'2a)answer'!$C77)^2,"")</f>
        <v>5.4079543437846056E-4</v>
      </c>
      <c r="P78" s="32">
        <f>IFERROR(('2a) logm_x(t)'!P77-'2a) logm_x(t)'!O77-'2a)answer'!$C77)^2,"")</f>
        <v>6.5470776321992705E-3</v>
      </c>
      <c r="Q78" s="32">
        <f>IFERROR(('2a) logm_x(t)'!Q77-'2a) logm_x(t)'!P77-'2a)answer'!$C77)^2,"")</f>
        <v>6.9678747878554308E-3</v>
      </c>
      <c r="R78" s="32">
        <f>IFERROR(('2a) logm_x(t)'!R77-'2a) logm_x(t)'!Q77-'2a)answer'!$C77)^2,"")</f>
        <v>1.0027724607062718E-3</v>
      </c>
      <c r="S78" s="32">
        <f>IFERROR(('2a) logm_x(t)'!S77-'2a) logm_x(t)'!R77-'2a)answer'!$C77)^2,"")</f>
        <v>4.4394242606419772E-5</v>
      </c>
      <c r="T78" s="32">
        <f>IFERROR(('2a) logm_x(t)'!T77-'2a) logm_x(t)'!S77-'2a)answer'!$C77)^2,"")</f>
        <v>5.4706239105912508E-3</v>
      </c>
      <c r="U78" s="32">
        <f>IFERROR(('2a) logm_x(t)'!U77-'2a) logm_x(t)'!T77-'2a)answer'!$C77)^2,"")</f>
        <v>2.0422506908314821E-3</v>
      </c>
      <c r="V78" s="32">
        <f>IFERROR(('2a) logm_x(t)'!V77-'2a) logm_x(t)'!U77-'2a)answer'!$C77)^2,"")</f>
        <v>1.8495826646411246E-6</v>
      </c>
      <c r="W78" s="32">
        <f>IFERROR(('2a) logm_x(t)'!W77-'2a) logm_x(t)'!V77-'2a)answer'!$C77)^2,"")</f>
        <v>1.4768950390311945E-2</v>
      </c>
      <c r="X78" s="32">
        <f>IFERROR(('2a) logm_x(t)'!X77-'2a) logm_x(t)'!W77-'2a)answer'!$C77)^2,"")</f>
        <v>4.7827396365461046E-4</v>
      </c>
      <c r="Y78" s="32">
        <f>IFERROR(('2a) logm_x(t)'!Y77-'2a) logm_x(t)'!X77-'2a)answer'!$C77)^2,"")</f>
        <v>3.2061781701270861E-3</v>
      </c>
      <c r="Z78" s="32">
        <f>IFERROR(('2a) logm_x(t)'!Z77-'2a) logm_x(t)'!Y77-'2a)answer'!$C77)^2,"")</f>
        <v>3.7281403566637923E-3</v>
      </c>
      <c r="AA78" s="32">
        <f>IFERROR(('2a) logm_x(t)'!AA77-'2a) logm_x(t)'!Z77-'2a)answer'!$C77)^2,"")</f>
        <v>1.2414115690489001E-2</v>
      </c>
      <c r="AB78" s="32">
        <f>IFERROR(('2a) logm_x(t)'!AB77-'2a) logm_x(t)'!AA77-'2a)answer'!$C77)^2,"")</f>
        <v>1.3350225802289813E-3</v>
      </c>
      <c r="AC78" s="32">
        <f>IFERROR(('2a) logm_x(t)'!AC77-'2a) logm_x(t)'!AB77-'2a)answer'!$C77)^2,"")</f>
        <v>7.8484043776097401E-3</v>
      </c>
      <c r="AD78" s="32">
        <f>IFERROR(('2a) logm_x(t)'!AD77-'2a) logm_x(t)'!AC77-'2a)answer'!$C77)^2,"")</f>
        <v>1.8768702882284314E-4</v>
      </c>
      <c r="AE78" s="32">
        <f>IFERROR(('2a) logm_x(t)'!AE77-'2a) logm_x(t)'!AD77-'2a)answer'!$C77)^2,"")</f>
        <v>1.1473849304036464E-2</v>
      </c>
      <c r="AF78" s="32">
        <f>IFERROR(('2a) logm_x(t)'!AF77-'2a) logm_x(t)'!AE77-'2a)answer'!$C77)^2,"")</f>
        <v>2.9860589477758216E-3</v>
      </c>
      <c r="AG78" s="32">
        <f>IFERROR(('2a) logm_x(t)'!AG77-'2a) logm_x(t)'!AF77-'2a)answer'!$C77)^2,"")</f>
        <v>4.3059842980747044E-3</v>
      </c>
      <c r="AH78" s="32">
        <f>IFERROR(('2a) logm_x(t)'!AH77-'2a) logm_x(t)'!AG77-'2a)answer'!$C77)^2,"")</f>
        <v>6.3691544227403667E-4</v>
      </c>
      <c r="AI78" s="32">
        <f>IFERROR(('2a) logm_x(t)'!AI77-'2a) logm_x(t)'!AH77-'2a)answer'!$C77)^2,"")</f>
        <v>9.0245040873420546E-3</v>
      </c>
      <c r="AJ78" s="32">
        <f>IFERROR(('2a) logm_x(t)'!AJ77-'2a) logm_x(t)'!AI77-'2a)answer'!$C77)^2,"")</f>
        <v>4.3145488102968107E-4</v>
      </c>
      <c r="AK78" s="32">
        <f>IFERROR(('2a) logm_x(t)'!AK77-'2a) logm_x(t)'!AJ77-'2a)answer'!$C77)^2,"")</f>
        <v>9.5161046071397346E-4</v>
      </c>
      <c r="AL78" s="32">
        <f>IFERROR(('2a) logm_x(t)'!AL77-'2a) logm_x(t)'!AK77-'2a)answer'!$C77)^2,"")</f>
        <v>5.6337351642540953E-4</v>
      </c>
      <c r="AM78" s="32">
        <f>IFERROR(('2a) logm_x(t)'!AM77-'2a) logm_x(t)'!AL77-'2a)answer'!$C77)^2,"")</f>
        <v>2.1995873347050148E-3</v>
      </c>
      <c r="AN78" s="32">
        <f>IFERROR(('2a) logm_x(t)'!AN77-'2a) logm_x(t)'!AM77-'2a)answer'!$C77)^2,"")</f>
        <v>2.5611649639867657E-3</v>
      </c>
      <c r="AO78" s="32">
        <f>IFERROR(('2a) logm_x(t)'!AO77-'2a) logm_x(t)'!AN77-'2a)answer'!$C77)^2,"")</f>
        <v>2.2947262497587241E-3</v>
      </c>
      <c r="AP78" s="32">
        <f>IFERROR(('2a) logm_x(t)'!AP77-'2a) logm_x(t)'!AO77-'2a)answer'!$C77)^2,"")</f>
        <v>6.3748681636284748E-4</v>
      </c>
      <c r="AQ78" s="32">
        <f>IFERROR(('2a) logm_x(t)'!AQ77-'2a) logm_x(t)'!AP77-'2a)answer'!$C77)^2,"")</f>
        <v>3.2915894812706984E-3</v>
      </c>
      <c r="AR78" s="32">
        <f>IFERROR(('2a) logm_x(t)'!AR77-'2a) logm_x(t)'!AQ77-'2a)answer'!$C77)^2,"")</f>
        <v>4.8373752177188782E-3</v>
      </c>
      <c r="AS78" s="32">
        <f>IFERROR(('2a) logm_x(t)'!AS77-'2a) logm_x(t)'!AR77-'2a)answer'!$C77)^2,"")</f>
        <v>1.4367654994607699E-2</v>
      </c>
      <c r="AT78" s="32">
        <f>IFERROR(('2a) logm_x(t)'!AT77-'2a) logm_x(t)'!AS77-'2a)answer'!$C77)^2,"")</f>
        <v>3.2559741810927077E-3</v>
      </c>
      <c r="AU78" s="32">
        <f>IFERROR(('2a) logm_x(t)'!AU77-'2a) logm_x(t)'!AT77-'2a)answer'!$C77)^2,"")</f>
        <v>5.1193806568971645E-4</v>
      </c>
      <c r="AV78" s="32">
        <f>IFERROR(('2a) logm_x(t)'!AV77-'2a) logm_x(t)'!AU77-'2a)answer'!$C77)^2,"")</f>
        <v>2.2724510078926618E-3</v>
      </c>
      <c r="AW78" s="32">
        <f>IFERROR(('2a) logm_x(t)'!AW77-'2a) logm_x(t)'!AV77-'2a)answer'!$C77)^2,"")</f>
        <v>2.1138730740207217E-4</v>
      </c>
      <c r="AX78" s="32">
        <f>IFERROR(('2a) logm_x(t)'!AX77-'2a) logm_x(t)'!AW77-'2a)answer'!$C77)^2,"")</f>
        <v>5.7912113240616528E-4</v>
      </c>
      <c r="AY78" s="32">
        <f>IFERROR(('2a) logm_x(t)'!AY77-'2a) logm_x(t)'!AX77-'2a)answer'!$C77)^2,"")</f>
        <v>1.0771519959543484E-3</v>
      </c>
      <c r="AZ78" s="32">
        <f>IFERROR(('2a) logm_x(t)'!AZ77-'2a) logm_x(t)'!AY77-'2a)answer'!$C77)^2,"")</f>
        <v>5.186070655126657E-3</v>
      </c>
      <c r="BA78" s="32">
        <f>IFERROR(('2a) logm_x(t)'!BA77-'2a) logm_x(t)'!AZ77-'2a)answer'!$C77)^2,"")</f>
        <v>1.1471351294490802E-4</v>
      </c>
      <c r="BB78" s="32">
        <f>IFERROR(('2a) logm_x(t)'!BB77-'2a) logm_x(t)'!BA77-'2a)answer'!$C77)^2,"")</f>
        <v>7.6821595574044766E-4</v>
      </c>
      <c r="BC78" s="32">
        <f>IFERROR(('2a) logm_x(t)'!BC77-'2a) logm_x(t)'!BB77-'2a)answer'!$C77)^2,"")</f>
        <v>1.0546001336477241E-2</v>
      </c>
      <c r="BD78" s="32">
        <f>IFERROR(('2a) logm_x(t)'!BD77-'2a) logm_x(t)'!BC77-'2a)answer'!$C77)^2,"")</f>
        <v>2.3784792296792381E-3</v>
      </c>
      <c r="BE78" s="32">
        <f>IFERROR(('2a) logm_x(t)'!BE77-'2a) logm_x(t)'!BD77-'2a)answer'!$C77)^2,"")</f>
        <v>5.6777946938293619E-3</v>
      </c>
      <c r="BF78" s="32">
        <f>IFERROR(('2a) logm_x(t)'!BF77-'2a) logm_x(t)'!BE77-'2a)answer'!$C77)^2,"")</f>
        <v>2.1705794507723656E-5</v>
      </c>
      <c r="BG78" s="32">
        <f>IFERROR(('2a) logm_x(t)'!BG77-'2a) logm_x(t)'!BF77-'2a)answer'!$C77)^2,"")</f>
        <v>7.636787293407453E-4</v>
      </c>
      <c r="BH78" s="32">
        <f>IFERROR(('2a) logm_x(t)'!BH77-'2a) logm_x(t)'!BG77-'2a)answer'!$C77)^2,"")</f>
        <v>2.4521641690520061E-3</v>
      </c>
      <c r="BI78" s="32">
        <f>IFERROR(('2a) logm_x(t)'!BI77-'2a) logm_x(t)'!BH77-'2a)answer'!$C77)^2,"")</f>
        <v>5.897553601490985E-5</v>
      </c>
      <c r="BJ78" s="32">
        <f>IFERROR(('2a) logm_x(t)'!BJ77-'2a) logm_x(t)'!BI77-'2a)answer'!$C77)^2,"")</f>
        <v>1.4318840447880942E-7</v>
      </c>
      <c r="BK78" s="32">
        <f>IFERROR(('2a) logm_x(t)'!BK77-'2a) logm_x(t)'!BJ77-'2a)answer'!$C77)^2,"")</f>
        <v>7.5150911102442345E-3</v>
      </c>
      <c r="BL78" s="32">
        <f>IFERROR(('2a) logm_x(t)'!BL77-'2a) logm_x(t)'!BK77-'2a)answer'!$C77)^2,"")</f>
        <v>1.7087313357963561E-2</v>
      </c>
      <c r="BM78" s="32">
        <f>IFERROR(('2a) logm_x(t)'!BM77-'2a) logm_x(t)'!BL77-'2a)answer'!$C77)^2,"")</f>
        <v>4.1792272354666615E-4</v>
      </c>
      <c r="BN78" s="32">
        <f>IFERROR(('2a) logm_x(t)'!BN77-'2a) logm_x(t)'!BM77-'2a)answer'!$C77)^2,"")</f>
        <v>1.5942917402260574E-5</v>
      </c>
      <c r="BO78" s="32">
        <f>IFERROR(('2a) logm_x(t)'!BO77-'2a) logm_x(t)'!BN77-'2a)answer'!$C77)^2,"")</f>
        <v>3.4755156129316778E-3</v>
      </c>
      <c r="BP78" s="32">
        <f>IFERROR(('2a) logm_x(t)'!BP77-'2a) logm_x(t)'!BO77-'2a)answer'!$C77)^2,"")</f>
        <v>4.3498680363094396E-3</v>
      </c>
      <c r="BQ78" s="32">
        <f>IFERROR(('2a) logm_x(t)'!BQ77-'2a) logm_x(t)'!BP77-'2a)answer'!$C77)^2,"")</f>
        <v>1.5270785162496883E-3</v>
      </c>
      <c r="BR78" s="32">
        <f>IFERROR(('2a) logm_x(t)'!BR77-'2a) logm_x(t)'!BQ77-'2a)answer'!$C77)^2,"")</f>
        <v>2.9201238888947362E-3</v>
      </c>
      <c r="BS78" s="32">
        <f>IFERROR(('2a) logm_x(t)'!BS77-'2a) logm_x(t)'!BR77-'2a)answer'!$C77)^2,"")</f>
        <v>1.8304942557924881E-2</v>
      </c>
      <c r="BT78" s="32">
        <f>IFERROR(('2a) logm_x(t)'!BT77-'2a) logm_x(t)'!BS77-'2a)answer'!$C77)^2,"")</f>
        <v>1.1749912751468532E-3</v>
      </c>
      <c r="BU78" s="32">
        <f>IFERROR(('2a) logm_x(t)'!BU77-'2a) logm_x(t)'!BT77-'2a)answer'!$C77)^2,"")</f>
        <v>1.4679797181523741E-3</v>
      </c>
      <c r="BV78" s="32">
        <f>IFERROR(('2a) logm_x(t)'!BV77-'2a) logm_x(t)'!BU77-'2a)answer'!$C77)^2,"")</f>
        <v>2.8034434720048398E-3</v>
      </c>
      <c r="BW78" s="32">
        <f>IFERROR(('2a) logm_x(t)'!BW77-'2a) logm_x(t)'!BV77-'2a)answer'!$C77)^2,"")</f>
        <v>1.3448183265685001E-2</v>
      </c>
      <c r="BX78" s="32">
        <f>IFERROR(('2a) logm_x(t)'!BX77-'2a) logm_x(t)'!BW77-'2a)answer'!$C77)^2,"")</f>
        <v>1.7353950199181442E-2</v>
      </c>
      <c r="BY78" s="32">
        <f>IFERROR(('2a) logm_x(t)'!BY77-'2a) logm_x(t)'!BX77-'2a)answer'!$C77)^2,"")</f>
        <v>1.6744621158461734E-5</v>
      </c>
      <c r="BZ78" s="32">
        <f>IFERROR(('2a) logm_x(t)'!BZ77-'2a) logm_x(t)'!BY77-'2a)answer'!$C77)^2,"")</f>
        <v>2.4918414482354838E-5</v>
      </c>
      <c r="CA78" s="32">
        <f>IFERROR(('2a) logm_x(t)'!CA77-'2a) logm_x(t)'!BZ77-'2a)answer'!$C77)^2,"")</f>
        <v>2.3747005717145031E-5</v>
      </c>
      <c r="CB78" s="32">
        <f>IFERROR(('2a) logm_x(t)'!CB77-'2a) logm_x(t)'!CA77-'2a)answer'!$C77)^2,"")</f>
        <v>4.7900002682177667E-6</v>
      </c>
      <c r="CC78" s="32">
        <f>IFERROR(('2a) logm_x(t)'!CC77-'2a) logm_x(t)'!CB77-'2a)answer'!$C77)^2,"")</f>
        <v>3.7825109292701975E-3</v>
      </c>
      <c r="CD78" s="32">
        <f>IFERROR(('2a) logm_x(t)'!CD77-'2a) logm_x(t)'!CC77-'2a)answer'!$C77)^2,"")</f>
        <v>4.3708373445643265E-3</v>
      </c>
      <c r="CE78" s="32">
        <f>IFERROR(('2a) logm_x(t)'!CE77-'2a) logm_x(t)'!CD77-'2a)answer'!$C77)^2,"")</f>
        <v>7.4914875455671546E-7</v>
      </c>
      <c r="CF78" s="32">
        <f>IFERROR(('2a) logm_x(t)'!CF77-'2a) logm_x(t)'!CE77-'2a)answer'!$C77)^2,"")</f>
        <v>1.2765601487127316E-4</v>
      </c>
      <c r="CG78" s="32">
        <f>IFERROR(('2a) logm_x(t)'!CG77-'2a) logm_x(t)'!CF77-'2a)answer'!$C77)^2,"")</f>
        <v>2.7689144771416933E-3</v>
      </c>
      <c r="CH78" s="32">
        <f>IFERROR(('2a) logm_x(t)'!CH77-'2a) logm_x(t)'!CG77-'2a)answer'!$C77)^2,"")</f>
        <v>8.4485008627559416E-4</v>
      </c>
      <c r="CI78" s="32">
        <f>IFERROR(('2a) logm_x(t)'!CI77-'2a) logm_x(t)'!CH77-'2a)answer'!$C77)^2,"")</f>
        <v>2.9600448104525083E-3</v>
      </c>
      <c r="CJ78" s="32">
        <f>IFERROR(('2a) logm_x(t)'!CJ77-'2a) logm_x(t)'!CI77-'2a)answer'!$C77)^2,"")</f>
        <v>2.6755487275762537E-4</v>
      </c>
      <c r="CK78" s="32">
        <f>IFERROR(('2a) logm_x(t)'!CK77-'2a) logm_x(t)'!CJ77-'2a)answer'!$C77)^2,"")</f>
        <v>6.3329332180764937E-4</v>
      </c>
      <c r="CL78" s="32">
        <f>IFERROR(('2a) logm_x(t)'!CL77-'2a) logm_x(t)'!CK77-'2a)answer'!$C77)^2,"")</f>
        <v>1.3290643917087888E-4</v>
      </c>
      <c r="CM78" s="32">
        <f>IFERROR(('2a) logm_x(t)'!CM77-'2a) logm_x(t)'!CL77-'2a)answer'!$C77)^2,"")</f>
        <v>2.6948951477725868E-3</v>
      </c>
      <c r="CN78" s="32">
        <f>IFERROR(('2a) logm_x(t)'!CN77-'2a) logm_x(t)'!CM77-'2a)answer'!$C77)^2,"")</f>
        <v>3.1819355697236332E-3</v>
      </c>
      <c r="CT78" s="31">
        <f t="shared" si="5"/>
        <v>74</v>
      </c>
      <c r="CU78" s="32">
        <f>('2a) logm_x(t)'!C77-'2a) logm_x(t)'!B77-'2a)answer'!$C77)/$CP$5</f>
        <v>-0.15691985042455145</v>
      </c>
      <c r="CV78" s="32">
        <f>('2a) logm_x(t)'!D77-'2a) logm_x(t)'!C77-'2a)answer'!$C77)/$CP$5</f>
        <v>0.82205034084674999</v>
      </c>
      <c r="CW78" s="32">
        <f>('2a) logm_x(t)'!E77-'2a) logm_x(t)'!D77-'2a)answer'!$C77)/$CP$5</f>
        <v>0.15850565286408433</v>
      </c>
      <c r="CX78" s="32">
        <f>('2a) logm_x(t)'!F77-'2a) logm_x(t)'!E77-'2a)answer'!$C77)/$CP$5</f>
        <v>-0.60067614224387778</v>
      </c>
      <c r="CY78" s="32">
        <f>('2a) logm_x(t)'!G77-'2a) logm_x(t)'!F77-'2a)answer'!$C77)/$CP$5</f>
        <v>0.46390686100330114</v>
      </c>
      <c r="CZ78" s="32">
        <f>('2a) logm_x(t)'!H77-'2a) logm_x(t)'!G77-'2a)answer'!$C77)/$CP$5</f>
        <v>-0.5057220016976286</v>
      </c>
      <c r="DA78" s="32">
        <f>('2a) logm_x(t)'!I77-'2a) logm_x(t)'!H77-'2a)answer'!$C77)/$CP$5</f>
        <v>0.56146298113328341</v>
      </c>
      <c r="DB78" s="32">
        <f>('2a) logm_x(t)'!J77-'2a) logm_x(t)'!I77-'2a)answer'!$C77)/$CP$5</f>
        <v>0.77446133985306576</v>
      </c>
      <c r="DC78" s="32">
        <f>('2a) logm_x(t)'!K77-'2a) logm_x(t)'!J77-'2a)answer'!$C77)/$CP$5</f>
        <v>-1.0325762341193041</v>
      </c>
      <c r="DD78" s="32">
        <f>('2a) logm_x(t)'!L77-'2a) logm_x(t)'!K77-'2a)answer'!$C77)/$CP$5</f>
        <v>0.66530458862207542</v>
      </c>
      <c r="DE78" s="32">
        <f>('2a) logm_x(t)'!M77-'2a) logm_x(t)'!L77-'2a)answer'!$C77)/$CP$5</f>
        <v>-0.82170482627884223</v>
      </c>
      <c r="DF78" s="32">
        <f>('2a) logm_x(t)'!N77-'2a) logm_x(t)'!M77-'2a)answer'!$C77)/$CP$5</f>
        <v>0.7901784696137103</v>
      </c>
      <c r="DG78" s="32">
        <f>('2a) logm_x(t)'!O77-'2a) logm_x(t)'!N77-'2a)answer'!$C77)/$CP$5</f>
        <v>0.16661292224926708</v>
      </c>
      <c r="DH78" s="32">
        <f>('2a) logm_x(t)'!P77-'2a) logm_x(t)'!O77-'2a)answer'!$C77)/$CP$5</f>
        <v>0.57971684328365136</v>
      </c>
      <c r="DI78" s="32">
        <f>('2a) logm_x(t)'!Q77-'2a) logm_x(t)'!P77-'2a)answer'!$C77)/$CP$5</f>
        <v>-0.59805667545064922</v>
      </c>
      <c r="DJ78" s="32">
        <f>('2a) logm_x(t)'!R77-'2a) logm_x(t)'!Q77-'2a)answer'!$C77)/$CP$5</f>
        <v>0.22687851586562136</v>
      </c>
      <c r="DK78" s="32">
        <f>('2a) logm_x(t)'!S77-'2a) logm_x(t)'!R77-'2a)answer'!$C77)/$CP$5</f>
        <v>-4.7737041365295656E-2</v>
      </c>
      <c r="DL78" s="32">
        <f>('2a) logm_x(t)'!T77-'2a) logm_x(t)'!S77-'2a)answer'!$C77)/$CP$5</f>
        <v>0.52992035663147719</v>
      </c>
      <c r="DM78" s="32">
        <f>('2a) logm_x(t)'!U77-'2a) logm_x(t)'!T77-'2a)answer'!$C77)/$CP$5</f>
        <v>-0.32377752519893188</v>
      </c>
      <c r="DN78" s="32">
        <f>('2a) logm_x(t)'!V77-'2a) logm_x(t)'!U77-'2a)answer'!$C77)/$CP$5</f>
        <v>9.743815378151631E-3</v>
      </c>
      <c r="DO78" s="32">
        <f>('2a) logm_x(t)'!W77-'2a) logm_x(t)'!V77-'2a)answer'!$C77)/$CP$5</f>
        <v>0.8706968819664167</v>
      </c>
      <c r="DP78" s="32">
        <f>('2a) logm_x(t)'!X77-'2a) logm_x(t)'!W77-'2a)answer'!$C77)/$CP$5</f>
        <v>-0.15668612603972767</v>
      </c>
      <c r="DQ78" s="32">
        <f>('2a) logm_x(t)'!Y77-'2a) logm_x(t)'!X77-'2a)answer'!$C77)/$CP$5</f>
        <v>-0.40568224397686942</v>
      </c>
      <c r="DR78" s="32">
        <f>('2a) logm_x(t)'!Z77-'2a) logm_x(t)'!Y77-'2a)answer'!$C77)/$CP$5</f>
        <v>-0.43745995154483969</v>
      </c>
      <c r="DS78" s="32">
        <f>('2a) logm_x(t)'!AA77-'2a) logm_x(t)'!Z77-'2a)answer'!$C77)/$CP$5</f>
        <v>0.79827047666966999</v>
      </c>
      <c r="DT78" s="32">
        <f>('2a) logm_x(t)'!AB77-'2a) logm_x(t)'!AA77-'2a)answer'!$C77)/$CP$5</f>
        <v>-0.26178000944242164</v>
      </c>
      <c r="DU78" s="32">
        <f>('2a) logm_x(t)'!AC77-'2a) logm_x(t)'!AB77-'2a)answer'!$C77)/$CP$5</f>
        <v>0.63472098785723596</v>
      </c>
      <c r="DV78" s="32">
        <f>('2a) logm_x(t)'!AD77-'2a) logm_x(t)'!AC77-'2a)answer'!$C77)/$CP$5</f>
        <v>-9.8154293862354983E-2</v>
      </c>
      <c r="DW78" s="32">
        <f>('2a) logm_x(t)'!AE77-'2a) logm_x(t)'!AD77-'2a)answer'!$C77)/$CP$5</f>
        <v>0.76744408682556153</v>
      </c>
      <c r="DX78" s="32">
        <f>('2a) logm_x(t)'!AF77-'2a) logm_x(t)'!AE77-'2a)answer'!$C77)/$CP$5</f>
        <v>-0.3915086500089961</v>
      </c>
      <c r="DY78" s="32">
        <f>('2a) logm_x(t)'!AG77-'2a) logm_x(t)'!AF77-'2a)answer'!$C77)/$CP$5</f>
        <v>-0.47014128963418017</v>
      </c>
      <c r="DZ78" s="32">
        <f>('2a) logm_x(t)'!AH77-'2a) logm_x(t)'!AG77-'2a)answer'!$C77)/$CP$5</f>
        <v>0.18081442003572629</v>
      </c>
      <c r="EA78" s="32">
        <f>('2a) logm_x(t)'!AI77-'2a) logm_x(t)'!AH77-'2a)answer'!$C77)/$CP$5</f>
        <v>0.68061865173565117</v>
      </c>
      <c r="EB78" s="32">
        <f>('2a) logm_x(t)'!AJ77-'2a) logm_x(t)'!AI77-'2a)answer'!$C77)/$CP$5</f>
        <v>-0.14881950875952657</v>
      </c>
      <c r="EC78" s="32">
        <f>('2a) logm_x(t)'!AK77-'2a) logm_x(t)'!AJ77-'2a)answer'!$C77)/$CP$5</f>
        <v>0.2210150139508677</v>
      </c>
      <c r="ED78" s="32">
        <f>('2a) logm_x(t)'!AL77-'2a) logm_x(t)'!AK77-'2a)answer'!$C77)/$CP$5</f>
        <v>0.17005538428300118</v>
      </c>
      <c r="EE78" s="32">
        <f>('2a) logm_x(t)'!AM77-'2a) logm_x(t)'!AL77-'2a)answer'!$C77)/$CP$5</f>
        <v>-0.33601818260078548</v>
      </c>
      <c r="EF78" s="32">
        <f>('2a) logm_x(t)'!AN77-'2a) logm_x(t)'!AM77-'2a)answer'!$C77)/$CP$5</f>
        <v>0.36258593166957798</v>
      </c>
      <c r="EG78" s="32">
        <f>('2a) logm_x(t)'!AO77-'2a) logm_x(t)'!AN77-'2a)answer'!$C77)/$CP$5</f>
        <v>-0.3432081681110557</v>
      </c>
      <c r="EH78" s="32">
        <f>('2a) logm_x(t)'!AP77-'2a) logm_x(t)'!AO77-'2a)answer'!$C77)/$CP$5</f>
        <v>0.18089550577151234</v>
      </c>
      <c r="EI78" s="32">
        <f>('2a) logm_x(t)'!AQ77-'2a) logm_x(t)'!AP77-'2a)answer'!$C77)/$CP$5</f>
        <v>0.41105033481040737</v>
      </c>
      <c r="EJ78" s="32">
        <f>('2a) logm_x(t)'!AR77-'2a) logm_x(t)'!AQ77-'2a)answer'!$C77)/$CP$5</f>
        <v>-0.49830708383097921</v>
      </c>
      <c r="EK78" s="32">
        <f>('2a) logm_x(t)'!AS77-'2a) logm_x(t)'!AR77-'2a)answer'!$C77)/$CP$5</f>
        <v>0.85878632214012696</v>
      </c>
      <c r="EL78" s="32">
        <f>('2a) logm_x(t)'!AT77-'2a) logm_x(t)'!AS77-'2a)answer'!$C77)/$CP$5</f>
        <v>-0.40882048544424821</v>
      </c>
      <c r="EM78" s="32">
        <f>('2a) logm_x(t)'!AU77-'2a) logm_x(t)'!AT77-'2a)answer'!$C77)/$CP$5</f>
        <v>0.16210667014181837</v>
      </c>
      <c r="EN78" s="32">
        <f>('2a) logm_x(t)'!AV77-'2a) logm_x(t)'!AU77-'2a)answer'!$C77)/$CP$5</f>
        <v>0.34153832003115592</v>
      </c>
      <c r="EO78" s="32">
        <f>('2a) logm_x(t)'!AW77-'2a) logm_x(t)'!AV77-'2a)answer'!$C77)/$CP$5</f>
        <v>0.10416735261123382</v>
      </c>
      <c r="EP78" s="32">
        <f>('2a) logm_x(t)'!AX77-'2a) logm_x(t)'!AW77-'2a)answer'!$C77)/$CP$5</f>
        <v>-0.1724157278264962</v>
      </c>
      <c r="EQ78" s="32">
        <f>('2a) logm_x(t)'!AY77-'2a) logm_x(t)'!AX77-'2a)answer'!$C77)/$CP$5</f>
        <v>0.23514224953471216</v>
      </c>
      <c r="ER78" s="32">
        <f>('2a) logm_x(t)'!AZ77-'2a) logm_x(t)'!AY77-'2a)answer'!$C77)/$CP$5</f>
        <v>-0.51595448033165148</v>
      </c>
      <c r="ES78" s="32">
        <f>('2a) logm_x(t)'!BA77-'2a) logm_x(t)'!AZ77-'2a)answer'!$C77)/$CP$5</f>
        <v>7.6736054088736738E-2</v>
      </c>
      <c r="ET78" s="32">
        <f>('2a) logm_x(t)'!BB77-'2a) logm_x(t)'!BA77-'2a)answer'!$C77)/$CP$5</f>
        <v>-0.19857923575906783</v>
      </c>
      <c r="EU78" s="32">
        <f>('2a) logm_x(t)'!BC77-'2a) logm_x(t)'!BB77-'2a)answer'!$C77)/$CP$5</f>
        <v>0.73575984908704761</v>
      </c>
      <c r="EV78" s="32">
        <f>('2a) logm_x(t)'!BD77-'2a) logm_x(t)'!BC77-'2a)answer'!$C77)/$CP$5</f>
        <v>-0.34941524955542935</v>
      </c>
      <c r="EW78" s="32">
        <f>('2a) logm_x(t)'!BE77-'2a) logm_x(t)'!BD77-'2a)answer'!$C77)/$CP$5</f>
        <v>-0.53986107566415587</v>
      </c>
      <c r="EX78" s="32">
        <f>('2a) logm_x(t)'!BF77-'2a) logm_x(t)'!BE77-'2a)answer'!$C77)/$CP$5</f>
        <v>-3.3379514601347415E-2</v>
      </c>
      <c r="EY78" s="32">
        <f>('2a) logm_x(t)'!BG77-'2a) logm_x(t)'!BF77-'2a)answer'!$C77)/$CP$5</f>
        <v>0.19799194435076928</v>
      </c>
      <c r="EZ78" s="32">
        <f>('2a) logm_x(t)'!BH77-'2a) logm_x(t)'!BG77-'2a)answer'!$C77)/$CP$5</f>
        <v>-0.35478638431657861</v>
      </c>
      <c r="FA78" s="32">
        <f>('2a) logm_x(t)'!BI77-'2a) logm_x(t)'!BH77-'2a)answer'!$C77)/$CP$5</f>
        <v>-5.5020954694855961E-2</v>
      </c>
      <c r="FB78" s="32">
        <f>('2a) logm_x(t)'!BJ77-'2a) logm_x(t)'!BI77-'2a)answer'!$C77)/$CP$5</f>
        <v>2.7111035039835518E-3</v>
      </c>
      <c r="FC78" s="32">
        <f>('2a) logm_x(t)'!BK77-'2a) logm_x(t)'!BJ77-'2a)answer'!$C77)/$CP$5</f>
        <v>0.62109680970159364</v>
      </c>
      <c r="FD78" s="32">
        <f>('2a) logm_x(t)'!BL77-'2a) logm_x(t)'!BK77-'2a)answer'!$C77)/$CP$5</f>
        <v>-0.93654589647400144</v>
      </c>
      <c r="FE78" s="32">
        <f>('2a) logm_x(t)'!BM77-'2a) logm_x(t)'!BL77-'2a)answer'!$C77)/$CP$5</f>
        <v>0.14646712811925958</v>
      </c>
      <c r="FF78" s="32">
        <f>('2a) logm_x(t)'!BN77-'2a) logm_x(t)'!BM77-'2a)answer'!$C77)/$CP$5</f>
        <v>-2.860724737291365E-2</v>
      </c>
      <c r="FG78" s="32">
        <f>('2a) logm_x(t)'!BO77-'2a) logm_x(t)'!BN77-'2a)answer'!$C77)/$CP$5</f>
        <v>-0.4223784919769214</v>
      </c>
      <c r="FH78" s="32">
        <f>('2a) logm_x(t)'!BP77-'2a) logm_x(t)'!BO77-'2a)answer'!$C77)/$CP$5</f>
        <v>0.47253090095614664</v>
      </c>
      <c r="FI78" s="32">
        <f>('2a) logm_x(t)'!BQ77-'2a) logm_x(t)'!BP77-'2a)answer'!$C77)/$CP$5</f>
        <v>-0.27997732320538482</v>
      </c>
      <c r="FJ78" s="32">
        <f>('2a) logm_x(t)'!BR77-'2a) logm_x(t)'!BQ77-'2a)answer'!$C77)/$CP$5</f>
        <v>0.38716207782572953</v>
      </c>
      <c r="FK78" s="32">
        <f>('2a) logm_x(t)'!BS77-'2a) logm_x(t)'!BR77-'2a)answer'!$C77)/$CP$5</f>
        <v>-0.96934050045141007</v>
      </c>
      <c r="FL78" s="32">
        <f>('2a) logm_x(t)'!BT77-'2a) logm_x(t)'!BS77-'2a)answer'!$C77)/$CP$5</f>
        <v>-0.24558932998561503</v>
      </c>
      <c r="FM78" s="32">
        <f>('2a) logm_x(t)'!BU77-'2a) logm_x(t)'!BT77-'2a)answer'!$C77)/$CP$5</f>
        <v>0.27450622728898755</v>
      </c>
      <c r="FN78" s="32">
        <f>('2a) logm_x(t)'!BV77-'2a) logm_x(t)'!BU77-'2a)answer'!$C77)/$CP$5</f>
        <v>-0.37934824144626406</v>
      </c>
      <c r="FO78" s="32">
        <f>('2a) logm_x(t)'!BW77-'2a) logm_x(t)'!BV77-'2a)answer'!$C77)/$CP$5</f>
        <v>0.83085259914208009</v>
      </c>
      <c r="FP78" s="32">
        <f>('2a) logm_x(t)'!BX77-'2a) logm_x(t)'!BW77-'2a)answer'!$C77)/$CP$5</f>
        <v>-0.94382471760045872</v>
      </c>
      <c r="FQ78" s="32">
        <f>('2a) logm_x(t)'!BY77-'2a) logm_x(t)'!BX77-'2a)answer'!$C77)/$CP$5</f>
        <v>2.9317695948154563E-2</v>
      </c>
      <c r="FR78" s="32">
        <f>('2a) logm_x(t)'!BZ77-'2a) logm_x(t)'!BY77-'2a)answer'!$C77)/$CP$5</f>
        <v>3.5764517973623164E-2</v>
      </c>
      <c r="FS78" s="32">
        <f>('2a) logm_x(t)'!CA77-'2a) logm_x(t)'!BZ77-'2a)answer'!$C77)/$CP$5</f>
        <v>3.491375835766488E-2</v>
      </c>
      <c r="FT78" s="32">
        <f>('2a) logm_x(t)'!CB77-'2a) logm_x(t)'!CA77-'2a)answer'!$C77)/$CP$5</f>
        <v>-1.5680501279740751E-2</v>
      </c>
      <c r="FU78" s="32">
        <f>('2a) logm_x(t)'!CC77-'2a) logm_x(t)'!CB77-'2a)answer'!$C77)/$CP$5</f>
        <v>-0.44063832648657364</v>
      </c>
      <c r="FV78" s="32">
        <f>('2a) logm_x(t)'!CD77-'2a) logm_x(t)'!CC77-'2a)answer'!$C77)/$CP$5</f>
        <v>-0.47366849100957437</v>
      </c>
      <c r="FW78" s="32">
        <f>('2a) logm_x(t)'!CE77-'2a) logm_x(t)'!CD77-'2a)answer'!$C77)/$CP$5</f>
        <v>-6.2012066531379586E-3</v>
      </c>
      <c r="FX78" s="32">
        <f>('2a) logm_x(t)'!CF77-'2a) logm_x(t)'!CE77-'2a)answer'!$C77)/$CP$5</f>
        <v>-8.0949247269788374E-2</v>
      </c>
      <c r="FY78" s="32">
        <f>('2a) logm_x(t)'!CG77-'2a) logm_x(t)'!CF77-'2a)answer'!$C77)/$CP$5</f>
        <v>-0.37700485619024077</v>
      </c>
      <c r="FZ78" s="32">
        <f>('2a) logm_x(t)'!CH77-'2a) logm_x(t)'!CG77-'2a)answer'!$C77)/$CP$5</f>
        <v>-0.20824855651793472</v>
      </c>
      <c r="GA78" s="32">
        <f>('2a) logm_x(t)'!CI77-'2a) logm_x(t)'!CH77-'2a)answer'!$C77)/$CP$5</f>
        <v>-0.38979953455369237</v>
      </c>
      <c r="GB78" s="32">
        <f>('2a) logm_x(t)'!CJ77-'2a) logm_x(t)'!CI77-'2a)answer'!$C77)/$CP$5</f>
        <v>0.11719217264711468</v>
      </c>
      <c r="GC78" s="32">
        <f>('2a) logm_x(t)'!CK77-'2a) logm_x(t)'!CJ77-'2a)answer'!$C77)/$CP$5</f>
        <v>-0.18029954367261533</v>
      </c>
      <c r="GD78" s="32">
        <f>('2a) logm_x(t)'!CL77-'2a) logm_x(t)'!CK77-'2a)answer'!$C77)/$CP$5</f>
        <v>-8.259717326518283E-2</v>
      </c>
      <c r="GE78" s="32">
        <f>('2a) logm_x(t)'!CM77-'2a) logm_x(t)'!CL77-'2a)answer'!$C77)/$CP$5</f>
        <v>-0.37193162672849978</v>
      </c>
      <c r="GF78" s="32">
        <f>('2a) logm_x(t)'!CN77-'2a) logm_x(t)'!CM77-'2a)answer'!$C77)/$CP$5</f>
        <v>0.40414560855449266</v>
      </c>
    </row>
    <row r="79" spans="1:188" x14ac:dyDescent="0.25">
      <c r="A79" s="31">
        <f>'2a) logm_x(t)'!A78</f>
        <v>75</v>
      </c>
      <c r="B79" s="32"/>
      <c r="C79" s="32">
        <f>IFERROR(('2a) logm_x(t)'!C78-'2a) logm_x(t)'!B78-'2a)answer'!$C78)^2,"")</f>
        <v>3.4740930064406782E-4</v>
      </c>
      <c r="D79" s="32">
        <f>IFERROR(('2a) logm_x(t)'!D78-'2a) logm_x(t)'!C78-'2a)answer'!$C78)^2,"")</f>
        <v>8.8127937278127382E-3</v>
      </c>
      <c r="E79" s="32">
        <f>IFERROR(('2a) logm_x(t)'!E78-'2a) logm_x(t)'!D78-'2a)answer'!$C78)^2,"")</f>
        <v>9.9037361261972434E-3</v>
      </c>
      <c r="F79" s="32">
        <f>IFERROR(('2a) logm_x(t)'!F78-'2a) logm_x(t)'!E78-'2a)answer'!$C78)^2,"")</f>
        <v>1.2665771978629804E-3</v>
      </c>
      <c r="G79" s="32">
        <f>IFERROR(('2a) logm_x(t)'!G78-'2a) logm_x(t)'!F78-'2a)answer'!$C78)^2,"")</f>
        <v>8.2724391690519195E-3</v>
      </c>
      <c r="H79" s="32">
        <f>IFERROR(('2a) logm_x(t)'!H78-'2a) logm_x(t)'!G78-'2a)answer'!$C78)^2,"")</f>
        <v>4.3199782466240492E-6</v>
      </c>
      <c r="I79" s="32">
        <f>IFERROR(('2a) logm_x(t)'!I78-'2a) logm_x(t)'!H78-'2a)answer'!$C78)^2,"")</f>
        <v>1.810325926048325E-3</v>
      </c>
      <c r="J79" s="32">
        <f>IFERROR(('2a) logm_x(t)'!J78-'2a) logm_x(t)'!I78-'2a)answer'!$C78)^2,"")</f>
        <v>9.4504426449484467E-4</v>
      </c>
      <c r="K79" s="32">
        <f>IFERROR(('2a) logm_x(t)'!K78-'2a) logm_x(t)'!J78-'2a)answer'!$C78)^2,"")</f>
        <v>1.3566688883657993E-2</v>
      </c>
      <c r="L79" s="32">
        <f>IFERROR(('2a) logm_x(t)'!L78-'2a) logm_x(t)'!K78-'2a)answer'!$C78)^2,"")</f>
        <v>2.2888056558878673E-2</v>
      </c>
      <c r="M79" s="32">
        <f>IFERROR(('2a) logm_x(t)'!M78-'2a) logm_x(t)'!L78-'2a)answer'!$C78)^2,"")</f>
        <v>2.9662571059264394E-3</v>
      </c>
      <c r="N79" s="32">
        <f>IFERROR(('2a) logm_x(t)'!N78-'2a) logm_x(t)'!M78-'2a)answer'!$C78)^2,"")</f>
        <v>1.539768141316257E-3</v>
      </c>
      <c r="O79" s="32">
        <f>IFERROR(('2a) logm_x(t)'!O78-'2a) logm_x(t)'!N78-'2a)answer'!$C78)^2,"")</f>
        <v>1.831333897058862E-3</v>
      </c>
      <c r="P79" s="32">
        <f>IFERROR(('2a) logm_x(t)'!P78-'2a) logm_x(t)'!O78-'2a)answer'!$C78)^2,"")</f>
        <v>1.5365212106425228E-2</v>
      </c>
      <c r="Q79" s="32">
        <f>IFERROR(('2a) logm_x(t)'!Q78-'2a) logm_x(t)'!P78-'2a)answer'!$C78)^2,"")</f>
        <v>7.8053849456275219E-3</v>
      </c>
      <c r="R79" s="32">
        <f>IFERROR(('2a) logm_x(t)'!R78-'2a) logm_x(t)'!Q78-'2a)answer'!$C78)^2,"")</f>
        <v>3.0751488068975018E-4</v>
      </c>
      <c r="S79" s="32">
        <f>IFERROR(('2a) logm_x(t)'!S78-'2a) logm_x(t)'!R78-'2a)answer'!$C78)^2,"")</f>
        <v>5.5885677823739168E-4</v>
      </c>
      <c r="T79" s="32">
        <f>IFERROR(('2a) logm_x(t)'!T78-'2a) logm_x(t)'!S78-'2a)answer'!$C78)^2,"")</f>
        <v>1.9669583531292602E-3</v>
      </c>
      <c r="U79" s="32">
        <f>IFERROR(('2a) logm_x(t)'!U78-'2a) logm_x(t)'!T78-'2a)answer'!$C78)^2,"")</f>
        <v>2.2780640114915779E-3</v>
      </c>
      <c r="V79" s="32">
        <f>IFERROR(('2a) logm_x(t)'!V78-'2a) logm_x(t)'!U78-'2a)answer'!$C78)^2,"")</f>
        <v>2.0238350292347094E-6</v>
      </c>
      <c r="W79" s="32">
        <f>IFERROR(('2a) logm_x(t)'!W78-'2a) logm_x(t)'!V78-'2a)answer'!$C78)^2,"")</f>
        <v>1.9318645323533369E-2</v>
      </c>
      <c r="X79" s="32">
        <f>IFERROR(('2a) logm_x(t)'!X78-'2a) logm_x(t)'!W78-'2a)answer'!$C78)^2,"")</f>
        <v>6.5510000461705522E-3</v>
      </c>
      <c r="Y79" s="32">
        <f>IFERROR(('2a) logm_x(t)'!Y78-'2a) logm_x(t)'!X78-'2a)answer'!$C78)^2,"")</f>
        <v>1.2613280477292051E-3</v>
      </c>
      <c r="Z79" s="32">
        <f>IFERROR(('2a) logm_x(t)'!Z78-'2a) logm_x(t)'!Y78-'2a)answer'!$C78)^2,"")</f>
        <v>1.0170765141701455E-3</v>
      </c>
      <c r="AA79" s="32">
        <f>IFERROR(('2a) logm_x(t)'!AA78-'2a) logm_x(t)'!Z78-'2a)answer'!$C78)^2,"")</f>
        <v>1.4495707427139637E-3</v>
      </c>
      <c r="AB79" s="32">
        <f>IFERROR(('2a) logm_x(t)'!AB78-'2a) logm_x(t)'!AA78-'2a)answer'!$C78)^2,"")</f>
        <v>1.2729086081513412E-3</v>
      </c>
      <c r="AC79" s="32">
        <f>IFERROR(('2a) logm_x(t)'!AC78-'2a) logm_x(t)'!AB78-'2a)answer'!$C78)^2,"")</f>
        <v>7.5554007163879987E-3</v>
      </c>
      <c r="AD79" s="32">
        <f>IFERROR(('2a) logm_x(t)'!AD78-'2a) logm_x(t)'!AC78-'2a)answer'!$C78)^2,"")</f>
        <v>2.2873947932557748E-3</v>
      </c>
      <c r="AE79" s="32">
        <f>IFERROR(('2a) logm_x(t)'!AE78-'2a) logm_x(t)'!AD78-'2a)answer'!$C78)^2,"")</f>
        <v>1.8731151682732743E-3</v>
      </c>
      <c r="AF79" s="32">
        <f>IFERROR(('2a) logm_x(t)'!AF78-'2a) logm_x(t)'!AE78-'2a)answer'!$C78)^2,"")</f>
        <v>1.2110456449141171E-2</v>
      </c>
      <c r="AG79" s="32">
        <f>IFERROR(('2a) logm_x(t)'!AG78-'2a) logm_x(t)'!AF78-'2a)answer'!$C78)^2,"")</f>
        <v>9.700844834570909E-3</v>
      </c>
      <c r="AH79" s="32">
        <f>IFERROR(('2a) logm_x(t)'!AH78-'2a) logm_x(t)'!AG78-'2a)answer'!$C78)^2,"")</f>
        <v>4.6567291841797991E-5</v>
      </c>
      <c r="AI79" s="32">
        <f>IFERROR(('2a) logm_x(t)'!AI78-'2a) logm_x(t)'!AH78-'2a)answer'!$C78)^2,"")</f>
        <v>3.9544167988388662E-3</v>
      </c>
      <c r="AJ79" s="32">
        <f>IFERROR(('2a) logm_x(t)'!AJ78-'2a) logm_x(t)'!AI78-'2a)answer'!$C78)^2,"")</f>
        <v>6.1107885512522017E-3</v>
      </c>
      <c r="AK79" s="32">
        <f>IFERROR(('2a) logm_x(t)'!AK78-'2a) logm_x(t)'!AJ78-'2a)answer'!$C78)^2,"")</f>
        <v>1.2420989280033438E-2</v>
      </c>
      <c r="AL79" s="32">
        <f>IFERROR(('2a) logm_x(t)'!AL78-'2a) logm_x(t)'!AK78-'2a)answer'!$C78)^2,"")</f>
        <v>2.6686584610520069E-3</v>
      </c>
      <c r="AM79" s="32">
        <f>IFERROR(('2a) logm_x(t)'!AM78-'2a) logm_x(t)'!AL78-'2a)answer'!$C78)^2,"")</f>
        <v>6.4490916677789785E-4</v>
      </c>
      <c r="AN79" s="32">
        <f>IFERROR(('2a) logm_x(t)'!AN78-'2a) logm_x(t)'!AM78-'2a)answer'!$C78)^2,"")</f>
        <v>1.2300991721850663E-2</v>
      </c>
      <c r="AO79" s="32">
        <f>IFERROR(('2a) logm_x(t)'!AO78-'2a) logm_x(t)'!AN78-'2a)answer'!$C78)^2,"")</f>
        <v>6.1805556411576364E-3</v>
      </c>
      <c r="AP79" s="32">
        <f>IFERROR(('2a) logm_x(t)'!AP78-'2a) logm_x(t)'!AO78-'2a)answer'!$C78)^2,"")</f>
        <v>5.1665024689130874E-5</v>
      </c>
      <c r="AQ79" s="32">
        <f>IFERROR(('2a) logm_x(t)'!AQ78-'2a) logm_x(t)'!AP78-'2a)answer'!$C78)^2,"")</f>
        <v>1.8050810660585298E-4</v>
      </c>
      <c r="AR79" s="32">
        <f>IFERROR(('2a) logm_x(t)'!AR78-'2a) logm_x(t)'!AQ78-'2a)answer'!$C78)^2,"")</f>
        <v>7.6791740619865231E-3</v>
      </c>
      <c r="AS79" s="32">
        <f>IFERROR(('2a) logm_x(t)'!AS78-'2a) logm_x(t)'!AR78-'2a)answer'!$C78)^2,"")</f>
        <v>8.9119836001303081E-5</v>
      </c>
      <c r="AT79" s="32">
        <f>IFERROR(('2a) logm_x(t)'!AT78-'2a) logm_x(t)'!AS78-'2a)answer'!$C78)^2,"")</f>
        <v>1.0115311285290741E-3</v>
      </c>
      <c r="AU79" s="32">
        <f>IFERROR(('2a) logm_x(t)'!AU78-'2a) logm_x(t)'!AT78-'2a)answer'!$C78)^2,"")</f>
        <v>4.8486499301171127E-3</v>
      </c>
      <c r="AV79" s="32">
        <f>IFERROR(('2a) logm_x(t)'!AV78-'2a) logm_x(t)'!AU78-'2a)answer'!$C78)^2,"")</f>
        <v>3.6858845045725655E-3</v>
      </c>
      <c r="AW79" s="32">
        <f>IFERROR(('2a) logm_x(t)'!AW78-'2a) logm_x(t)'!AV78-'2a)answer'!$C78)^2,"")</f>
        <v>1.0072296039405477E-2</v>
      </c>
      <c r="AX79" s="32">
        <f>IFERROR(('2a) logm_x(t)'!AX78-'2a) logm_x(t)'!AW78-'2a)answer'!$C78)^2,"")</f>
        <v>5.4479755993709919E-3</v>
      </c>
      <c r="AY79" s="32">
        <f>IFERROR(('2a) logm_x(t)'!AY78-'2a) logm_x(t)'!AX78-'2a)answer'!$C78)^2,"")</f>
        <v>5.8901793811995638E-3</v>
      </c>
      <c r="AZ79" s="32">
        <f>IFERROR(('2a) logm_x(t)'!AZ78-'2a) logm_x(t)'!AY78-'2a)answer'!$C78)^2,"")</f>
        <v>1.7891162305330144E-3</v>
      </c>
      <c r="BA79" s="32">
        <f>IFERROR(('2a) logm_x(t)'!BA78-'2a) logm_x(t)'!AZ78-'2a)answer'!$C78)^2,"")</f>
        <v>1.8589890080273445E-3</v>
      </c>
      <c r="BB79" s="32">
        <f>IFERROR(('2a) logm_x(t)'!BB78-'2a) logm_x(t)'!BA78-'2a)answer'!$C78)^2,"")</f>
        <v>1.5911263118619633E-3</v>
      </c>
      <c r="BC79" s="32">
        <f>IFERROR(('2a) logm_x(t)'!BC78-'2a) logm_x(t)'!BB78-'2a)answer'!$C78)^2,"")</f>
        <v>1.4530173425133222E-3</v>
      </c>
      <c r="BD79" s="32">
        <f>IFERROR(('2a) logm_x(t)'!BD78-'2a) logm_x(t)'!BC78-'2a)answer'!$C78)^2,"")</f>
        <v>8.3830473105231778E-5</v>
      </c>
      <c r="BE79" s="32">
        <f>IFERROR(('2a) logm_x(t)'!BE78-'2a) logm_x(t)'!BD78-'2a)answer'!$C78)^2,"")</f>
        <v>5.38271019371688E-3</v>
      </c>
      <c r="BF79" s="32">
        <f>IFERROR(('2a) logm_x(t)'!BF78-'2a) logm_x(t)'!BE78-'2a)answer'!$C78)^2,"")</f>
        <v>3.823964320208581E-2</v>
      </c>
      <c r="BG79" s="32">
        <f>IFERROR(('2a) logm_x(t)'!BG78-'2a) logm_x(t)'!BF78-'2a)answer'!$C78)^2,"")</f>
        <v>1.9390946770797167E-3</v>
      </c>
      <c r="BH79" s="32">
        <f>IFERROR(('2a) logm_x(t)'!BH78-'2a) logm_x(t)'!BG78-'2a)answer'!$C78)^2,"")</f>
        <v>3.4617254068652507E-4</v>
      </c>
      <c r="BI79" s="32">
        <f>IFERROR(('2a) logm_x(t)'!BI78-'2a) logm_x(t)'!BH78-'2a)answer'!$C78)^2,"")</f>
        <v>1.1165394165696082E-4</v>
      </c>
      <c r="BJ79" s="32">
        <f>IFERROR(('2a) logm_x(t)'!BJ78-'2a) logm_x(t)'!BI78-'2a)answer'!$C78)^2,"")</f>
        <v>5.6690665153839284E-4</v>
      </c>
      <c r="BK79" s="32">
        <f>IFERROR(('2a) logm_x(t)'!BK78-'2a) logm_x(t)'!BJ78-'2a)answer'!$C78)^2,"")</f>
        <v>8.1775922640950737E-5</v>
      </c>
      <c r="BL79" s="32">
        <f>IFERROR(('2a) logm_x(t)'!BL78-'2a) logm_x(t)'!BK78-'2a)answer'!$C78)^2,"")</f>
        <v>8.8814620245586357E-5</v>
      </c>
      <c r="BM79" s="32">
        <f>IFERROR(('2a) logm_x(t)'!BM78-'2a) logm_x(t)'!BL78-'2a)answer'!$C78)^2,"")</f>
        <v>1.2763361406030972E-3</v>
      </c>
      <c r="BN79" s="32">
        <f>IFERROR(('2a) logm_x(t)'!BN78-'2a) logm_x(t)'!BM78-'2a)answer'!$C78)^2,"")</f>
        <v>4.8375500461862317E-5</v>
      </c>
      <c r="BO79" s="32">
        <f>IFERROR(('2a) logm_x(t)'!BO78-'2a) logm_x(t)'!BN78-'2a)answer'!$C78)^2,"")</f>
        <v>1.8576290280041498E-4</v>
      </c>
      <c r="BP79" s="32">
        <f>IFERROR(('2a) logm_x(t)'!BP78-'2a) logm_x(t)'!BO78-'2a)answer'!$C78)^2,"")</f>
        <v>9.7158105189621119E-4</v>
      </c>
      <c r="BQ79" s="32">
        <f>IFERROR(('2a) logm_x(t)'!BQ78-'2a) logm_x(t)'!BP78-'2a)answer'!$C78)^2,"")</f>
        <v>3.8901147270097949E-3</v>
      </c>
      <c r="BR79" s="32">
        <f>IFERROR(('2a) logm_x(t)'!BR78-'2a) logm_x(t)'!BQ78-'2a)answer'!$C78)^2,"")</f>
        <v>1.3482016608315252E-3</v>
      </c>
      <c r="BS79" s="32">
        <f>IFERROR(('2a) logm_x(t)'!BS78-'2a) logm_x(t)'!BR78-'2a)answer'!$C78)^2,"")</f>
        <v>9.393921043277513E-3</v>
      </c>
      <c r="BT79" s="32">
        <f>IFERROR(('2a) logm_x(t)'!BT78-'2a) logm_x(t)'!BS78-'2a)answer'!$C78)^2,"")</f>
        <v>5.5052040739761174E-3</v>
      </c>
      <c r="BU79" s="32">
        <f>IFERROR(('2a) logm_x(t)'!BU78-'2a) logm_x(t)'!BT78-'2a)answer'!$C78)^2,"")</f>
        <v>1.4868897967664067E-3</v>
      </c>
      <c r="BV79" s="32">
        <f>IFERROR(('2a) logm_x(t)'!BV78-'2a) logm_x(t)'!BU78-'2a)answer'!$C78)^2,"")</f>
        <v>1.4128032939262586E-3</v>
      </c>
      <c r="BW79" s="32">
        <f>IFERROR(('2a) logm_x(t)'!BW78-'2a) logm_x(t)'!BV78-'2a)answer'!$C78)^2,"")</f>
        <v>2.4209402000434338E-6</v>
      </c>
      <c r="BX79" s="32">
        <f>IFERROR(('2a) logm_x(t)'!BX78-'2a) logm_x(t)'!BW78-'2a)answer'!$C78)^2,"")</f>
        <v>2.0788339497375086E-5</v>
      </c>
      <c r="BY79" s="32">
        <f>IFERROR(('2a) logm_x(t)'!BY78-'2a) logm_x(t)'!BX78-'2a)answer'!$C78)^2,"")</f>
        <v>5.6137061528468994E-5</v>
      </c>
      <c r="BZ79" s="32">
        <f>IFERROR(('2a) logm_x(t)'!BZ78-'2a) logm_x(t)'!BY78-'2a)answer'!$C78)^2,"")</f>
        <v>2.1608109901604479E-6</v>
      </c>
      <c r="CA79" s="32">
        <f>IFERROR(('2a) logm_x(t)'!CA78-'2a) logm_x(t)'!BZ78-'2a)answer'!$C78)^2,"")</f>
        <v>7.3354353214091761E-4</v>
      </c>
      <c r="CB79" s="32">
        <f>IFERROR(('2a) logm_x(t)'!CB78-'2a) logm_x(t)'!CA78-'2a)answer'!$C78)^2,"")</f>
        <v>1.6565311947909313E-4</v>
      </c>
      <c r="CC79" s="32">
        <f>IFERROR(('2a) logm_x(t)'!CC78-'2a) logm_x(t)'!CB78-'2a)answer'!$C78)^2,"")</f>
        <v>1.4704764842589605E-3</v>
      </c>
      <c r="CD79" s="32">
        <f>IFERROR(('2a) logm_x(t)'!CD78-'2a) logm_x(t)'!CC78-'2a)answer'!$C78)^2,"")</f>
        <v>8.0579243212206757E-4</v>
      </c>
      <c r="CE79" s="32">
        <f>IFERROR(('2a) logm_x(t)'!CE78-'2a) logm_x(t)'!CD78-'2a)answer'!$C78)^2,"")</f>
        <v>1.8041077419619922E-3</v>
      </c>
      <c r="CF79" s="32">
        <f>IFERROR(('2a) logm_x(t)'!CF78-'2a) logm_x(t)'!CE78-'2a)answer'!$C78)^2,"")</f>
        <v>1.2907427775534971E-6</v>
      </c>
      <c r="CG79" s="32">
        <f>IFERROR(('2a) logm_x(t)'!CG78-'2a) logm_x(t)'!CF78-'2a)answer'!$C78)^2,"")</f>
        <v>5.6741844340158941E-4</v>
      </c>
      <c r="CH79" s="32">
        <f>IFERROR(('2a) logm_x(t)'!CH78-'2a) logm_x(t)'!CG78-'2a)answer'!$C78)^2,"")</f>
        <v>2.2774075705318587E-3</v>
      </c>
      <c r="CI79" s="32">
        <f>IFERROR(('2a) logm_x(t)'!CI78-'2a) logm_x(t)'!CH78-'2a)answer'!$C78)^2,"")</f>
        <v>1.7448601283573929E-4</v>
      </c>
      <c r="CJ79" s="32">
        <f>IFERROR(('2a) logm_x(t)'!CJ78-'2a) logm_x(t)'!CI78-'2a)answer'!$C78)^2,"")</f>
        <v>8.3629892626313929E-4</v>
      </c>
      <c r="CK79" s="32">
        <f>IFERROR(('2a) logm_x(t)'!CK78-'2a) logm_x(t)'!CJ78-'2a)answer'!$C78)^2,"")</f>
        <v>1.3668623761415968E-5</v>
      </c>
      <c r="CL79" s="32">
        <f>IFERROR(('2a) logm_x(t)'!CL78-'2a) logm_x(t)'!CK78-'2a)answer'!$C78)^2,"")</f>
        <v>4.3938224234223435E-3</v>
      </c>
      <c r="CM79" s="32">
        <f>IFERROR(('2a) logm_x(t)'!CM78-'2a) logm_x(t)'!CL78-'2a)answer'!$C78)^2,"")</f>
        <v>1.4708157846625921E-4</v>
      </c>
      <c r="CN79" s="32">
        <f>IFERROR(('2a) logm_x(t)'!CN78-'2a) logm_x(t)'!CM78-'2a)answer'!$C78)^2,"")</f>
        <v>5.6580555547936114E-4</v>
      </c>
      <c r="CT79" s="31">
        <f t="shared" si="5"/>
        <v>75</v>
      </c>
      <c r="CU79" s="32">
        <f>('2a) logm_x(t)'!C78-'2a) logm_x(t)'!B78-'2a)answer'!$C78)/$CP$5</f>
        <v>0.13354046798397357</v>
      </c>
      <c r="CV79" s="32">
        <f>('2a) logm_x(t)'!D78-'2a) logm_x(t)'!C78-'2a)answer'!$C78)/$CP$5</f>
        <v>0.67258778533006858</v>
      </c>
      <c r="CW79" s="32">
        <f>('2a) logm_x(t)'!E78-'2a) logm_x(t)'!D78-'2a)answer'!$C78)/$CP$5</f>
        <v>-0.71300356883526661</v>
      </c>
      <c r="CX79" s="32">
        <f>('2a) logm_x(t)'!F78-'2a) logm_x(t)'!E78-'2a)answer'!$C78)/$CP$5</f>
        <v>0.25498110916700184</v>
      </c>
      <c r="CY79" s="32">
        <f>('2a) logm_x(t)'!G78-'2a) logm_x(t)'!F78-'2a)answer'!$C78)/$CP$5</f>
        <v>0.65164184483651055</v>
      </c>
      <c r="CZ79" s="32">
        <f>('2a) logm_x(t)'!H78-'2a) logm_x(t)'!G78-'2a)answer'!$C78)/$CP$5</f>
        <v>-1.4891311669436644E-2</v>
      </c>
      <c r="DA79" s="32">
        <f>('2a) logm_x(t)'!I78-'2a) logm_x(t)'!H78-'2a)answer'!$C78)/$CP$5</f>
        <v>-0.30483902150177733</v>
      </c>
      <c r="DB79" s="32">
        <f>('2a) logm_x(t)'!J78-'2a) logm_x(t)'!I78-'2a)answer'!$C78)/$CP$5</f>
        <v>0.22025118248646466</v>
      </c>
      <c r="DC79" s="32">
        <f>('2a) logm_x(t)'!K78-'2a) logm_x(t)'!J78-'2a)answer'!$C78)/$CP$5</f>
        <v>-0.83450531341205703</v>
      </c>
      <c r="DD79" s="32">
        <f>('2a) logm_x(t)'!L78-'2a) logm_x(t)'!K78-'2a)answer'!$C78)/$CP$5</f>
        <v>1.0839185090215055</v>
      </c>
      <c r="DE79" s="32">
        <f>('2a) logm_x(t)'!M78-'2a) logm_x(t)'!L78-'2a)answer'!$C78)/$CP$5</f>
        <v>-0.39020835956039651</v>
      </c>
      <c r="DF79" s="32">
        <f>('2a) logm_x(t)'!N78-'2a) logm_x(t)'!M78-'2a)answer'!$C78)/$CP$5</f>
        <v>-0.28113818592546264</v>
      </c>
      <c r="DG79" s="32">
        <f>('2a) logm_x(t)'!O78-'2a) logm_x(t)'!N78-'2a)answer'!$C78)/$CP$5</f>
        <v>0.30660267556896997</v>
      </c>
      <c r="DH79" s="32">
        <f>('2a) logm_x(t)'!P78-'2a) logm_x(t)'!O78-'2a)answer'!$C78)/$CP$5</f>
        <v>0.88809914769330522</v>
      </c>
      <c r="DI79" s="32">
        <f>('2a) logm_x(t)'!Q78-'2a) logm_x(t)'!P78-'2a)answer'!$C78)/$CP$5</f>
        <v>-0.63297905057222648</v>
      </c>
      <c r="DJ79" s="32">
        <f>('2a) logm_x(t)'!R78-'2a) logm_x(t)'!Q78-'2a)answer'!$C78)/$CP$5</f>
        <v>0.12563922287933638</v>
      </c>
      <c r="DK79" s="32">
        <f>('2a) logm_x(t)'!S78-'2a) logm_x(t)'!R78-'2a)answer'!$C78)/$CP$5</f>
        <v>0.16937231936880323</v>
      </c>
      <c r="DL79" s="32">
        <f>('2a) logm_x(t)'!T78-'2a) logm_x(t)'!S78-'2a)answer'!$C78)/$CP$5</f>
        <v>0.31775307033556754</v>
      </c>
      <c r="DM79" s="32">
        <f>('2a) logm_x(t)'!U78-'2a) logm_x(t)'!T78-'2a)answer'!$C78)/$CP$5</f>
        <v>-0.34195986343960799</v>
      </c>
      <c r="DN79" s="32">
        <f>('2a) logm_x(t)'!V78-'2a) logm_x(t)'!U78-'2a)answer'!$C78)/$CP$5</f>
        <v>1.0192476707781305E-2</v>
      </c>
      <c r="DO79" s="32">
        <f>('2a) logm_x(t)'!W78-'2a) logm_x(t)'!V78-'2a)answer'!$C78)/$CP$5</f>
        <v>0.99581922868991168</v>
      </c>
      <c r="DP79" s="32">
        <f>('2a) logm_x(t)'!X78-'2a) logm_x(t)'!W78-'2a)answer'!$C78)/$CP$5</f>
        <v>-0.57989047410783034</v>
      </c>
      <c r="DQ79" s="32">
        <f>('2a) logm_x(t)'!Y78-'2a) logm_x(t)'!X78-'2a)answer'!$C78)/$CP$5</f>
        <v>-0.2544521940150713</v>
      </c>
      <c r="DR79" s="32">
        <f>('2a) logm_x(t)'!Z78-'2a) logm_x(t)'!Y78-'2a)answer'!$C78)/$CP$5</f>
        <v>0.22849094105361042</v>
      </c>
      <c r="DS79" s="32">
        <f>('2a) logm_x(t)'!AA78-'2a) logm_x(t)'!Z78-'2a)answer'!$C78)/$CP$5</f>
        <v>0.27277959536226321</v>
      </c>
      <c r="DT79" s="32">
        <f>('2a) logm_x(t)'!AB78-'2a) logm_x(t)'!AA78-'2a)answer'!$C78)/$CP$5</f>
        <v>-0.25561761893927198</v>
      </c>
      <c r="DU79" s="32">
        <f>('2a) logm_x(t)'!AC78-'2a) logm_x(t)'!AB78-'2a)answer'!$C78)/$CP$5</f>
        <v>0.62276030817180816</v>
      </c>
      <c r="DV79" s="32">
        <f>('2a) logm_x(t)'!AD78-'2a) logm_x(t)'!AC78-'2a)answer'!$C78)/$CP$5</f>
        <v>-0.342659468947621</v>
      </c>
      <c r="DW79" s="32">
        <f>('2a) logm_x(t)'!AE78-'2a) logm_x(t)'!AD78-'2a)answer'!$C78)/$CP$5</f>
        <v>0.31008047007585215</v>
      </c>
      <c r="DX79" s="32">
        <f>('2a) logm_x(t)'!AF78-'2a) logm_x(t)'!AE78-'2a)answer'!$C78)/$CP$5</f>
        <v>0.78844686284236354</v>
      </c>
      <c r="DY79" s="32">
        <f>('2a) logm_x(t)'!AG78-'2a) logm_x(t)'!AF78-'2a)answer'!$C78)/$CP$5</f>
        <v>-0.70566235938206723</v>
      </c>
      <c r="DZ79" s="32">
        <f>('2a) logm_x(t)'!AH78-'2a) logm_x(t)'!AG78-'2a)answer'!$C78)/$CP$5</f>
        <v>4.8891421493722893E-2</v>
      </c>
      <c r="EA79" s="32">
        <f>('2a) logm_x(t)'!AI78-'2a) logm_x(t)'!AH78-'2a)answer'!$C78)/$CP$5</f>
        <v>0.45054004135716191</v>
      </c>
      <c r="EB79" s="32">
        <f>('2a) logm_x(t)'!AJ78-'2a) logm_x(t)'!AI78-'2a)answer'!$C78)/$CP$5</f>
        <v>-0.56006805411718896</v>
      </c>
      <c r="EC79" s="32">
        <f>('2a) logm_x(t)'!AK78-'2a) logm_x(t)'!AJ78-'2a)answer'!$C78)/$CP$5</f>
        <v>0.79849144385030102</v>
      </c>
      <c r="ED79" s="32">
        <f>('2a) logm_x(t)'!AL78-'2a) logm_x(t)'!AK78-'2a)answer'!$C78)/$CP$5</f>
        <v>-0.37011669141317355</v>
      </c>
      <c r="EE79" s="32">
        <f>('2a) logm_x(t)'!AM78-'2a) logm_x(t)'!AL78-'2a)answer'!$C78)/$CP$5</f>
        <v>-0.18194555430695919</v>
      </c>
      <c r="EF79" s="32">
        <f>('2a) logm_x(t)'!AN78-'2a) logm_x(t)'!AM78-'2a)answer'!$C78)/$CP$5</f>
        <v>0.79462502206539387</v>
      </c>
      <c r="EG79" s="32">
        <f>('2a) logm_x(t)'!AO78-'2a) logm_x(t)'!AN78-'2a)answer'!$C78)/$CP$5</f>
        <v>-0.5632561387556867</v>
      </c>
      <c r="EH79" s="32">
        <f>('2a) logm_x(t)'!AP78-'2a) logm_x(t)'!AO78-'2a)answer'!$C78)/$CP$5</f>
        <v>-5.1498015546070683E-2</v>
      </c>
      <c r="EI79" s="32">
        <f>('2a) logm_x(t)'!AQ78-'2a) logm_x(t)'!AP78-'2a)answer'!$C78)/$CP$5</f>
        <v>9.625881895023139E-2</v>
      </c>
      <c r="EJ79" s="32">
        <f>('2a) logm_x(t)'!AR78-'2a) logm_x(t)'!AQ78-'2a)answer'!$C78)/$CP$5</f>
        <v>0.6278406474977386</v>
      </c>
      <c r="EK79" s="32">
        <f>('2a) logm_x(t)'!AS78-'2a) logm_x(t)'!AR78-'2a)answer'!$C78)/$CP$5</f>
        <v>6.7636225389596599E-2</v>
      </c>
      <c r="EL79" s="32">
        <f>('2a) logm_x(t)'!AT78-'2a) logm_x(t)'!AS78-'2a)answer'!$C78)/$CP$5</f>
        <v>0.22786719141632686</v>
      </c>
      <c r="EM79" s="32">
        <f>('2a) logm_x(t)'!AU78-'2a) logm_x(t)'!AT78-'2a)answer'!$C78)/$CP$5</f>
        <v>0.49888746047304555</v>
      </c>
      <c r="EN79" s="32">
        <f>('2a) logm_x(t)'!AV78-'2a) logm_x(t)'!AU78-'2a)answer'!$C78)/$CP$5</f>
        <v>-0.43497373596456113</v>
      </c>
      <c r="EO79" s="32">
        <f>('2a) logm_x(t)'!AW78-'2a) logm_x(t)'!AV78-'2a)answer'!$C78)/$CP$5</f>
        <v>0.71904556890042148</v>
      </c>
      <c r="EP79" s="32">
        <f>('2a) logm_x(t)'!AX78-'2a) logm_x(t)'!AW78-'2a)answer'!$C78)/$CP$5</f>
        <v>-0.52882228729240788</v>
      </c>
      <c r="EQ79" s="32">
        <f>('2a) logm_x(t)'!AY78-'2a) logm_x(t)'!AX78-'2a)answer'!$C78)/$CP$5</f>
        <v>0.54986545210921522</v>
      </c>
      <c r="ER79" s="32">
        <f>('2a) logm_x(t)'!AZ78-'2a) logm_x(t)'!AY78-'2a)answer'!$C78)/$CP$5</f>
        <v>-0.30304802022702815</v>
      </c>
      <c r="ES79" s="32">
        <f>('2a) logm_x(t)'!BA78-'2a) logm_x(t)'!AZ78-'2a)answer'!$C78)/$CP$5</f>
        <v>-0.30890901617504035</v>
      </c>
      <c r="ET79" s="32">
        <f>('2a) logm_x(t)'!BB78-'2a) logm_x(t)'!BA78-'2a)answer'!$C78)/$CP$5</f>
        <v>0.28578833757342709</v>
      </c>
      <c r="EU79" s="32">
        <f>('2a) logm_x(t)'!BC78-'2a) logm_x(t)'!BB78-'2a)answer'!$C78)/$CP$5</f>
        <v>-0.27310369265731738</v>
      </c>
      <c r="EV79" s="32">
        <f>('2a) logm_x(t)'!BD78-'2a) logm_x(t)'!BC78-'2a)answer'!$C78)/$CP$5</f>
        <v>-6.5598382668576524E-2</v>
      </c>
      <c r="EW79" s="32">
        <f>('2a) logm_x(t)'!BE78-'2a) logm_x(t)'!BD78-'2a)answer'!$C78)/$CP$5</f>
        <v>0.52564516296380626</v>
      </c>
      <c r="EX79" s="32">
        <f>('2a) logm_x(t)'!BF78-'2a) logm_x(t)'!BE78-'2a)answer'!$C78)/$CP$5</f>
        <v>-1.4010353365413017</v>
      </c>
      <c r="EY79" s="32">
        <f>('2a) logm_x(t)'!BG78-'2a) logm_x(t)'!BF78-'2a)answer'!$C78)/$CP$5</f>
        <v>0.31549441854237581</v>
      </c>
      <c r="EZ79" s="32">
        <f>('2a) logm_x(t)'!BH78-'2a) logm_x(t)'!BG78-'2a)answer'!$C78)/$CP$5</f>
        <v>0.13330255732129698</v>
      </c>
      <c r="FA79" s="32">
        <f>('2a) logm_x(t)'!BI78-'2a) logm_x(t)'!BH78-'2a)answer'!$C78)/$CP$5</f>
        <v>-7.5705808707040481E-2</v>
      </c>
      <c r="FB79" s="32">
        <f>('2a) logm_x(t)'!BJ78-'2a) logm_x(t)'!BI78-'2a)answer'!$C78)/$CP$5</f>
        <v>0.17058779268211618</v>
      </c>
      <c r="FC79" s="32">
        <f>('2a) logm_x(t)'!BK78-'2a) logm_x(t)'!BJ78-'2a)answer'!$C78)/$CP$5</f>
        <v>-6.4789540487019695E-2</v>
      </c>
      <c r="FD79" s="32">
        <f>('2a) logm_x(t)'!BL78-'2a) logm_x(t)'!BK78-'2a)answer'!$C78)/$CP$5</f>
        <v>-6.7520306488244808E-2</v>
      </c>
      <c r="FE79" s="32">
        <f>('2a) logm_x(t)'!BM78-'2a) logm_x(t)'!BL78-'2a)answer'!$C78)/$CP$5</f>
        <v>-0.25596153549471001</v>
      </c>
      <c r="FF79" s="32">
        <f>('2a) logm_x(t)'!BN78-'2a) logm_x(t)'!BM78-'2a)answer'!$C78)/$CP$5</f>
        <v>-4.9831608845359907E-2</v>
      </c>
      <c r="FG79" s="32">
        <f>('2a) logm_x(t)'!BO78-'2a) logm_x(t)'!BN78-'2a)answer'!$C78)/$CP$5</f>
        <v>-9.7649869634705289E-2</v>
      </c>
      <c r="FH79" s="32">
        <f>('2a) logm_x(t)'!BP78-'2a) logm_x(t)'!BO78-'2a)answer'!$C78)/$CP$5</f>
        <v>-0.22332209410835299</v>
      </c>
      <c r="FI79" s="32">
        <f>('2a) logm_x(t)'!BQ78-'2a) logm_x(t)'!BP78-'2a)answer'!$C78)/$CP$5</f>
        <v>0.44686195193929373</v>
      </c>
      <c r="FJ79" s="32">
        <f>('2a) logm_x(t)'!BR78-'2a) logm_x(t)'!BQ78-'2a)answer'!$C78)/$CP$5</f>
        <v>0.2630689566052446</v>
      </c>
      <c r="FK79" s="32">
        <f>('2a) logm_x(t)'!BS78-'2a) logm_x(t)'!BR78-'2a)answer'!$C78)/$CP$5</f>
        <v>-0.69440945605286708</v>
      </c>
      <c r="FL79" s="32">
        <f>('2a) logm_x(t)'!BT78-'2a) logm_x(t)'!BS78-'2a)answer'!$C78)/$CP$5</f>
        <v>-0.53159254850789706</v>
      </c>
      <c r="FM79" s="32">
        <f>('2a) logm_x(t)'!BU78-'2a) logm_x(t)'!BT78-'2a)answer'!$C78)/$CP$5</f>
        <v>0.27626862361786625</v>
      </c>
      <c r="FN79" s="32">
        <f>('2a) logm_x(t)'!BV78-'2a) logm_x(t)'!BU78-'2a)answer'!$C78)/$CP$5</f>
        <v>-0.26929793472557029</v>
      </c>
      <c r="FO79" s="32">
        <f>('2a) logm_x(t)'!BW78-'2a) logm_x(t)'!BV78-'2a)answer'!$C78)/$CP$5</f>
        <v>-1.1147672577118855E-2</v>
      </c>
      <c r="FP79" s="32">
        <f>('2a) logm_x(t)'!BX78-'2a) logm_x(t)'!BW78-'2a)answer'!$C78)/$CP$5</f>
        <v>-3.2666460027228894E-2</v>
      </c>
      <c r="FQ79" s="32">
        <f>('2a) logm_x(t)'!BY78-'2a) logm_x(t)'!BX78-'2a)answer'!$C78)/$CP$5</f>
        <v>-5.3680556732458903E-2</v>
      </c>
      <c r="FR79" s="32">
        <f>('2a) logm_x(t)'!BZ78-'2a) logm_x(t)'!BY78-'2a)answer'!$C78)/$CP$5</f>
        <v>-1.0531750534184934E-2</v>
      </c>
      <c r="FS79" s="32">
        <f>('2a) logm_x(t)'!CA78-'2a) logm_x(t)'!BZ78-'2a)answer'!$C78)/$CP$5</f>
        <v>-0.19404618975514296</v>
      </c>
      <c r="FT79" s="32">
        <f>('2a) logm_x(t)'!CB78-'2a) logm_x(t)'!CA78-'2a)answer'!$C78)/$CP$5</f>
        <v>-9.2212964200863876E-2</v>
      </c>
      <c r="FU79" s="32">
        <f>('2a) logm_x(t)'!CC78-'2a) logm_x(t)'!CB78-'2a)answer'!$C78)/$CP$5</f>
        <v>-0.27473957065801397</v>
      </c>
      <c r="FV79" s="32">
        <f>('2a) logm_x(t)'!CD78-'2a) logm_x(t)'!CC78-'2a)answer'!$C78)/$CP$5</f>
        <v>-0.20337790320132071</v>
      </c>
      <c r="FW79" s="32">
        <f>('2a) logm_x(t)'!CE78-'2a) logm_x(t)'!CD78-'2a)answer'!$C78)/$CP$5</f>
        <v>-0.30431503417682254</v>
      </c>
      <c r="FX79" s="32">
        <f>('2a) logm_x(t)'!CF78-'2a) logm_x(t)'!CE78-'2a)answer'!$C78)/$CP$5</f>
        <v>8.1397679699099501E-3</v>
      </c>
      <c r="FY79" s="32">
        <f>('2a) logm_x(t)'!CG78-'2a) logm_x(t)'!CF78-'2a)answer'!$C78)/$CP$5</f>
        <v>-0.17066477691621396</v>
      </c>
      <c r="FZ79" s="32">
        <f>('2a) logm_x(t)'!CH78-'2a) logm_x(t)'!CG78-'2a)answer'!$C78)/$CP$5</f>
        <v>-0.34191059076042141</v>
      </c>
      <c r="GA79" s="32">
        <f>('2a) logm_x(t)'!CI78-'2a) logm_x(t)'!CH78-'2a)answer'!$C78)/$CP$5</f>
        <v>9.4639509934870275E-2</v>
      </c>
      <c r="GB79" s="32">
        <f>('2a) logm_x(t)'!CJ78-'2a) logm_x(t)'!CI78-'2a)answer'!$C78)/$CP$5</f>
        <v>-0.20719198108515924</v>
      </c>
      <c r="GC79" s="32">
        <f>('2a) logm_x(t)'!CK78-'2a) logm_x(t)'!CJ78-'2a)answer'!$C78)/$CP$5</f>
        <v>2.6488329373645782E-2</v>
      </c>
      <c r="GD79" s="32">
        <f>('2a) logm_x(t)'!CL78-'2a) logm_x(t)'!CK78-'2a)answer'!$C78)/$CP$5</f>
        <v>-0.47491230665684347</v>
      </c>
      <c r="GE79" s="32">
        <f>('2a) logm_x(t)'!CM78-'2a) logm_x(t)'!CL78-'2a)answer'!$C78)/$CP$5</f>
        <v>8.6890303544018693E-2</v>
      </c>
      <c r="GF79" s="32">
        <f>('2a) logm_x(t)'!CN78-'2a) logm_x(t)'!CM78-'2a)answer'!$C78)/$CP$5</f>
        <v>-0.17042204683918905</v>
      </c>
    </row>
    <row r="80" spans="1:188" x14ac:dyDescent="0.25">
      <c r="A80" s="31">
        <f>'2a) logm_x(t)'!A79</f>
        <v>76</v>
      </c>
      <c r="B80" s="32"/>
      <c r="C80" s="32">
        <f>IFERROR(('2a) logm_x(t)'!C79-'2a) logm_x(t)'!B79-'2a)answer'!$C79)^2,"")</f>
        <v>4.2805220996842335E-4</v>
      </c>
      <c r="D80" s="32">
        <f>IFERROR(('2a) logm_x(t)'!D79-'2a) logm_x(t)'!C79-'2a)answer'!$C79)^2,"")</f>
        <v>3.9262717574286954E-2</v>
      </c>
      <c r="E80" s="32">
        <f>IFERROR(('2a) logm_x(t)'!E79-'2a) logm_x(t)'!D79-'2a)answer'!$C79)^2,"")</f>
        <v>8.0354593198305579E-3</v>
      </c>
      <c r="F80" s="32">
        <f>IFERROR(('2a) logm_x(t)'!F79-'2a) logm_x(t)'!E79-'2a)answer'!$C79)^2,"")</f>
        <v>9.0430491300591261E-5</v>
      </c>
      <c r="G80" s="32">
        <f>IFERROR(('2a) logm_x(t)'!G79-'2a) logm_x(t)'!F79-'2a)answer'!$C79)^2,"")</f>
        <v>1.4073855592030029E-2</v>
      </c>
      <c r="H80" s="32">
        <f>IFERROR(('2a) logm_x(t)'!H79-'2a) logm_x(t)'!G79-'2a)answer'!$C79)^2,"")</f>
        <v>6.8088935678865519E-3</v>
      </c>
      <c r="I80" s="32">
        <f>IFERROR(('2a) logm_x(t)'!I79-'2a) logm_x(t)'!H79-'2a)answer'!$C79)^2,"")</f>
        <v>2.7599295046717453E-3</v>
      </c>
      <c r="J80" s="32">
        <f>IFERROR(('2a) logm_x(t)'!J79-'2a) logm_x(t)'!I79-'2a)answer'!$C79)^2,"")</f>
        <v>1.0680810557473698E-5</v>
      </c>
      <c r="K80" s="32">
        <f>IFERROR(('2a) logm_x(t)'!K79-'2a) logm_x(t)'!J79-'2a)answer'!$C79)^2,"")</f>
        <v>1.08070573843799E-3</v>
      </c>
      <c r="L80" s="32">
        <f>IFERROR(('2a) logm_x(t)'!L79-'2a) logm_x(t)'!K79-'2a)answer'!$C79)^2,"")</f>
        <v>5.8947600065437958E-6</v>
      </c>
      <c r="M80" s="32">
        <f>IFERROR(('2a) logm_x(t)'!M79-'2a) logm_x(t)'!L79-'2a)answer'!$C79)^2,"")</f>
        <v>1.9240676258683985E-5</v>
      </c>
      <c r="N80" s="32">
        <f>IFERROR(('2a) logm_x(t)'!N79-'2a) logm_x(t)'!M79-'2a)answer'!$C79)^2,"")</f>
        <v>6.329389910543862E-6</v>
      </c>
      <c r="O80" s="32">
        <f>IFERROR(('2a) logm_x(t)'!O79-'2a) logm_x(t)'!N79-'2a)answer'!$C79)^2,"")</f>
        <v>5.4476853353235093E-3</v>
      </c>
      <c r="P80" s="32">
        <f>IFERROR(('2a) logm_x(t)'!P79-'2a) logm_x(t)'!O79-'2a)answer'!$C79)^2,"")</f>
        <v>2.1217792453178748E-3</v>
      </c>
      <c r="Q80" s="32">
        <f>IFERROR(('2a) logm_x(t)'!Q79-'2a) logm_x(t)'!P79-'2a)answer'!$C79)^2,"")</f>
        <v>7.2897983425085388E-5</v>
      </c>
      <c r="R80" s="32">
        <f>IFERROR(('2a) logm_x(t)'!R79-'2a) logm_x(t)'!Q79-'2a)answer'!$C79)^2,"")</f>
        <v>1.0323133056388517E-3</v>
      </c>
      <c r="S80" s="32">
        <f>IFERROR(('2a) logm_x(t)'!S79-'2a) logm_x(t)'!R79-'2a)answer'!$C79)^2,"")</f>
        <v>7.6706678652386353E-6</v>
      </c>
      <c r="T80" s="32">
        <f>IFERROR(('2a) logm_x(t)'!T79-'2a) logm_x(t)'!S79-'2a)answer'!$C79)^2,"")</f>
        <v>6.196645537847505E-3</v>
      </c>
      <c r="U80" s="32">
        <f>IFERROR(('2a) logm_x(t)'!U79-'2a) logm_x(t)'!T79-'2a)answer'!$C79)^2,"")</f>
        <v>7.9052018873789401E-5</v>
      </c>
      <c r="V80" s="32">
        <f>IFERROR(('2a) logm_x(t)'!V79-'2a) logm_x(t)'!U79-'2a)answer'!$C79)^2,"")</f>
        <v>1.7116164019443895E-3</v>
      </c>
      <c r="W80" s="32">
        <f>IFERROR(('2a) logm_x(t)'!W79-'2a) logm_x(t)'!V79-'2a)answer'!$C79)^2,"")</f>
        <v>6.1769080473886365E-3</v>
      </c>
      <c r="X80" s="32">
        <f>IFERROR(('2a) logm_x(t)'!X79-'2a) logm_x(t)'!W79-'2a)answer'!$C79)^2,"")</f>
        <v>2.255404905051485E-4</v>
      </c>
      <c r="Y80" s="32">
        <f>IFERROR(('2a) logm_x(t)'!Y79-'2a) logm_x(t)'!X79-'2a)answer'!$C79)^2,"")</f>
        <v>5.299746744515289E-3</v>
      </c>
      <c r="Z80" s="32">
        <f>IFERROR(('2a) logm_x(t)'!Z79-'2a) logm_x(t)'!Y79-'2a)answer'!$C79)^2,"")</f>
        <v>5.2059486646471387E-4</v>
      </c>
      <c r="AA80" s="32">
        <f>IFERROR(('2a) logm_x(t)'!AA79-'2a) logm_x(t)'!Z79-'2a)answer'!$C79)^2,"")</f>
        <v>1.2312793840664545E-3</v>
      </c>
      <c r="AB80" s="32">
        <f>IFERROR(('2a) logm_x(t)'!AB79-'2a) logm_x(t)'!AA79-'2a)answer'!$C79)^2,"")</f>
        <v>2.5832877124092974E-3</v>
      </c>
      <c r="AC80" s="32">
        <f>IFERROR(('2a) logm_x(t)'!AC79-'2a) logm_x(t)'!AB79-'2a)answer'!$C79)^2,"")</f>
        <v>4.9101547416529889E-3</v>
      </c>
      <c r="AD80" s="32">
        <f>IFERROR(('2a) logm_x(t)'!AD79-'2a) logm_x(t)'!AC79-'2a)answer'!$C79)^2,"")</f>
        <v>6.2116323933699953E-4</v>
      </c>
      <c r="AE80" s="32">
        <f>IFERROR(('2a) logm_x(t)'!AE79-'2a) logm_x(t)'!AD79-'2a)answer'!$C79)^2,"")</f>
        <v>1.4527994733785992E-3</v>
      </c>
      <c r="AF80" s="32">
        <f>IFERROR(('2a) logm_x(t)'!AF79-'2a) logm_x(t)'!AE79-'2a)answer'!$C79)^2,"")</f>
        <v>7.0788068316669046E-3</v>
      </c>
      <c r="AG80" s="32">
        <f>IFERROR(('2a) logm_x(t)'!AG79-'2a) logm_x(t)'!AF79-'2a)answer'!$C79)^2,"")</f>
        <v>3.2382491486137158E-5</v>
      </c>
      <c r="AH80" s="32">
        <f>IFERROR(('2a) logm_x(t)'!AH79-'2a) logm_x(t)'!AG79-'2a)answer'!$C79)^2,"")</f>
        <v>8.2308544028237695E-4</v>
      </c>
      <c r="AI80" s="32">
        <f>IFERROR(('2a) logm_x(t)'!AI79-'2a) logm_x(t)'!AH79-'2a)answer'!$C79)^2,"")</f>
        <v>8.8704676938633465E-4</v>
      </c>
      <c r="AJ80" s="32">
        <f>IFERROR(('2a) logm_x(t)'!AJ79-'2a) logm_x(t)'!AI79-'2a)answer'!$C79)^2,"")</f>
        <v>3.4406845532746464E-4</v>
      </c>
      <c r="AK80" s="32">
        <f>IFERROR(('2a) logm_x(t)'!AK79-'2a) logm_x(t)'!AJ79-'2a)answer'!$C79)^2,"")</f>
        <v>7.3757233628336718E-3</v>
      </c>
      <c r="AL80" s="32">
        <f>IFERROR(('2a) logm_x(t)'!AL79-'2a) logm_x(t)'!AK79-'2a)answer'!$C79)^2,"")</f>
        <v>4.0347952296965394E-3</v>
      </c>
      <c r="AM80" s="32">
        <f>IFERROR(('2a) logm_x(t)'!AM79-'2a) logm_x(t)'!AL79-'2a)answer'!$C79)^2,"")</f>
        <v>9.0093890162502095E-4</v>
      </c>
      <c r="AN80" s="32">
        <f>IFERROR(('2a) logm_x(t)'!AN79-'2a) logm_x(t)'!AM79-'2a)answer'!$C79)^2,"")</f>
        <v>1.8604529809354673E-3</v>
      </c>
      <c r="AO80" s="32">
        <f>IFERROR(('2a) logm_x(t)'!AO79-'2a) logm_x(t)'!AN79-'2a)answer'!$C79)^2,"")</f>
        <v>2.9261814495120736E-4</v>
      </c>
      <c r="AP80" s="32">
        <f>IFERROR(('2a) logm_x(t)'!AP79-'2a) logm_x(t)'!AO79-'2a)answer'!$C79)^2,"")</f>
        <v>1.0288712305567718E-3</v>
      </c>
      <c r="AQ80" s="32">
        <f>IFERROR(('2a) logm_x(t)'!AQ79-'2a) logm_x(t)'!AP79-'2a)answer'!$C79)^2,"")</f>
        <v>1.8976632772373884E-3</v>
      </c>
      <c r="AR80" s="32">
        <f>IFERROR(('2a) logm_x(t)'!AR79-'2a) logm_x(t)'!AQ79-'2a)answer'!$C79)^2,"")</f>
        <v>5.7355328700595489E-4</v>
      </c>
      <c r="AS80" s="32">
        <f>IFERROR(('2a) logm_x(t)'!AS79-'2a) logm_x(t)'!AR79-'2a)answer'!$C79)^2,"")</f>
        <v>3.369976749446345E-3</v>
      </c>
      <c r="AT80" s="32">
        <f>IFERROR(('2a) logm_x(t)'!AT79-'2a) logm_x(t)'!AS79-'2a)answer'!$C79)^2,"")</f>
        <v>5.2320371580085801E-4</v>
      </c>
      <c r="AU80" s="32">
        <f>IFERROR(('2a) logm_x(t)'!AU79-'2a) logm_x(t)'!AT79-'2a)answer'!$C79)^2,"")</f>
        <v>2.756219295951298E-3</v>
      </c>
      <c r="AV80" s="32">
        <f>IFERROR(('2a) logm_x(t)'!AV79-'2a) logm_x(t)'!AU79-'2a)answer'!$C79)^2,"")</f>
        <v>1.9542998041647696E-3</v>
      </c>
      <c r="AW80" s="32">
        <f>IFERROR(('2a) logm_x(t)'!AW79-'2a) logm_x(t)'!AV79-'2a)answer'!$C79)^2,"")</f>
        <v>1.0387214068117575E-3</v>
      </c>
      <c r="AX80" s="32">
        <f>IFERROR(('2a) logm_x(t)'!AX79-'2a) logm_x(t)'!AW79-'2a)answer'!$C79)^2,"")</f>
        <v>1.6612334939274098E-3</v>
      </c>
      <c r="AY80" s="32">
        <f>IFERROR(('2a) logm_x(t)'!AY79-'2a) logm_x(t)'!AX79-'2a)answer'!$C79)^2,"")</f>
        <v>8.8147616063153043E-3</v>
      </c>
      <c r="AZ80" s="32">
        <f>IFERROR(('2a) logm_x(t)'!AZ79-'2a) logm_x(t)'!AY79-'2a)answer'!$C79)^2,"")</f>
        <v>9.9053015353257751E-3</v>
      </c>
      <c r="BA80" s="32">
        <f>IFERROR(('2a) logm_x(t)'!BA79-'2a) logm_x(t)'!AZ79-'2a)answer'!$C79)^2,"")</f>
        <v>6.1579991258477076E-4</v>
      </c>
      <c r="BB80" s="32">
        <f>IFERROR(('2a) logm_x(t)'!BB79-'2a) logm_x(t)'!BA79-'2a)answer'!$C79)^2,"")</f>
        <v>2.2289092941721093E-3</v>
      </c>
      <c r="BC80" s="32">
        <f>IFERROR(('2a) logm_x(t)'!BC79-'2a) logm_x(t)'!BB79-'2a)answer'!$C79)^2,"")</f>
        <v>7.7589216649482382E-3</v>
      </c>
      <c r="BD80" s="32">
        <f>IFERROR(('2a) logm_x(t)'!BD79-'2a) logm_x(t)'!BC79-'2a)answer'!$C79)^2,"")</f>
        <v>3.9919034215102595E-2</v>
      </c>
      <c r="BE80" s="32">
        <f>IFERROR(('2a) logm_x(t)'!BE79-'2a) logm_x(t)'!BD79-'2a)answer'!$C79)^2,"")</f>
        <v>2.1919973423778872E-2</v>
      </c>
      <c r="BF80" s="32">
        <f>IFERROR(('2a) logm_x(t)'!BF79-'2a) logm_x(t)'!BE79-'2a)answer'!$C79)^2,"")</f>
        <v>2.4638362978354598E-4</v>
      </c>
      <c r="BG80" s="32">
        <f>IFERROR(('2a) logm_x(t)'!BG79-'2a) logm_x(t)'!BF79-'2a)answer'!$C79)^2,"")</f>
        <v>4.1065876702240161E-3</v>
      </c>
      <c r="BH80" s="32">
        <f>IFERROR(('2a) logm_x(t)'!BH79-'2a) logm_x(t)'!BG79-'2a)answer'!$C79)^2,"")</f>
        <v>4.57102342008045E-3</v>
      </c>
      <c r="BI80" s="32">
        <f>IFERROR(('2a) logm_x(t)'!BI79-'2a) logm_x(t)'!BH79-'2a)answer'!$C79)^2,"")</f>
        <v>2.4967753344583591E-3</v>
      </c>
      <c r="BJ80" s="32">
        <f>IFERROR(('2a) logm_x(t)'!BJ79-'2a) logm_x(t)'!BI79-'2a)answer'!$C79)^2,"")</f>
        <v>2.2929518780622109E-4</v>
      </c>
      <c r="BK80" s="32">
        <f>IFERROR(('2a) logm_x(t)'!BK79-'2a) logm_x(t)'!BJ79-'2a)answer'!$C79)^2,"")</f>
        <v>1.0539495874653162E-3</v>
      </c>
      <c r="BL80" s="32">
        <f>IFERROR(('2a) logm_x(t)'!BL79-'2a) logm_x(t)'!BK79-'2a)answer'!$C79)^2,"")</f>
        <v>7.5323006923885176E-3</v>
      </c>
      <c r="BM80" s="32">
        <f>IFERROR(('2a) logm_x(t)'!BM79-'2a) logm_x(t)'!BL79-'2a)answer'!$C79)^2,"")</f>
        <v>1.2238652263252283E-3</v>
      </c>
      <c r="BN80" s="32">
        <f>IFERROR(('2a) logm_x(t)'!BN79-'2a) logm_x(t)'!BM79-'2a)answer'!$C79)^2,"")</f>
        <v>1.1665507613060509E-3</v>
      </c>
      <c r="BO80" s="32">
        <f>IFERROR(('2a) logm_x(t)'!BO79-'2a) logm_x(t)'!BN79-'2a)answer'!$C79)^2,"")</f>
        <v>1.0206396321622449E-5</v>
      </c>
      <c r="BP80" s="32">
        <f>IFERROR(('2a) logm_x(t)'!BP79-'2a) logm_x(t)'!BO79-'2a)answer'!$C79)^2,"")</f>
        <v>8.5305891174563671E-7</v>
      </c>
      <c r="BQ80" s="32">
        <f>IFERROR(('2a) logm_x(t)'!BQ79-'2a) logm_x(t)'!BP79-'2a)answer'!$C79)^2,"")</f>
        <v>1.1531422181868289E-5</v>
      </c>
      <c r="BR80" s="32">
        <f>IFERROR(('2a) logm_x(t)'!BR79-'2a) logm_x(t)'!BQ79-'2a)answer'!$C79)^2,"")</f>
        <v>2.3799105168130709E-3</v>
      </c>
      <c r="BS80" s="32">
        <f>IFERROR(('2a) logm_x(t)'!BS79-'2a) logm_x(t)'!BR79-'2a)answer'!$C79)^2,"")</f>
        <v>7.8156826506832651E-3</v>
      </c>
      <c r="BT80" s="32">
        <f>IFERROR(('2a) logm_x(t)'!BT79-'2a) logm_x(t)'!BS79-'2a)answer'!$C79)^2,"")</f>
        <v>5.5686888690875516E-5</v>
      </c>
      <c r="BU80" s="32">
        <f>IFERROR(('2a) logm_x(t)'!BU79-'2a) logm_x(t)'!BT79-'2a)answer'!$C79)^2,"")</f>
        <v>1.0155511588253541E-3</v>
      </c>
      <c r="BV80" s="32">
        <f>IFERROR(('2a) logm_x(t)'!BV79-'2a) logm_x(t)'!BU79-'2a)answer'!$C79)^2,"")</f>
        <v>6.3252755334860546E-4</v>
      </c>
      <c r="BW80" s="32">
        <f>IFERROR(('2a) logm_x(t)'!BW79-'2a) logm_x(t)'!BV79-'2a)answer'!$C79)^2,"")</f>
        <v>1.5439836264946106E-3</v>
      </c>
      <c r="BX80" s="32">
        <f>IFERROR(('2a) logm_x(t)'!BX79-'2a) logm_x(t)'!BW79-'2a)answer'!$C79)^2,"")</f>
        <v>6.5915977766007605E-3</v>
      </c>
      <c r="BY80" s="32">
        <f>IFERROR(('2a) logm_x(t)'!BY79-'2a) logm_x(t)'!BX79-'2a)answer'!$C79)^2,"")</f>
        <v>4.5703396414200018E-3</v>
      </c>
      <c r="BZ80" s="32">
        <f>IFERROR(('2a) logm_x(t)'!BZ79-'2a) logm_x(t)'!BY79-'2a)answer'!$C79)^2,"")</f>
        <v>5.0541261667302727E-3</v>
      </c>
      <c r="CA80" s="32">
        <f>IFERROR(('2a) logm_x(t)'!CA79-'2a) logm_x(t)'!BZ79-'2a)answer'!$C79)^2,"")</f>
        <v>4.8576679271734495E-3</v>
      </c>
      <c r="CB80" s="32">
        <f>IFERROR(('2a) logm_x(t)'!CB79-'2a) logm_x(t)'!CA79-'2a)answer'!$C79)^2,"")</f>
        <v>1.9240044030892536E-3</v>
      </c>
      <c r="CC80" s="32">
        <f>IFERROR(('2a) logm_x(t)'!CC79-'2a) logm_x(t)'!CB79-'2a)answer'!$C79)^2,"")</f>
        <v>1.0138806073973685E-4</v>
      </c>
      <c r="CD80" s="32">
        <f>IFERROR(('2a) logm_x(t)'!CD79-'2a) logm_x(t)'!CC79-'2a)answer'!$C79)^2,"")</f>
        <v>5.5725496053414978E-3</v>
      </c>
      <c r="CE80" s="32">
        <f>IFERROR(('2a) logm_x(t)'!CE79-'2a) logm_x(t)'!CD79-'2a)answer'!$C79)^2,"")</f>
        <v>1.9020594852422056E-7</v>
      </c>
      <c r="CF80" s="32">
        <f>IFERROR(('2a) logm_x(t)'!CF79-'2a) logm_x(t)'!CE79-'2a)answer'!$C79)^2,"")</f>
        <v>2.5166088128808768E-3</v>
      </c>
      <c r="CG80" s="32">
        <f>IFERROR(('2a) logm_x(t)'!CG79-'2a) logm_x(t)'!CF79-'2a)answer'!$C79)^2,"")</f>
        <v>8.2984005807928583E-4</v>
      </c>
      <c r="CH80" s="32">
        <f>IFERROR(('2a) logm_x(t)'!CH79-'2a) logm_x(t)'!CG79-'2a)answer'!$C79)^2,"")</f>
        <v>3.5025948633927847E-3</v>
      </c>
      <c r="CI80" s="32">
        <f>IFERROR(('2a) logm_x(t)'!CI79-'2a) logm_x(t)'!CH79-'2a)answer'!$C79)^2,"")</f>
        <v>4.3290814237663557E-4</v>
      </c>
      <c r="CJ80" s="32">
        <f>IFERROR(('2a) logm_x(t)'!CJ79-'2a) logm_x(t)'!CI79-'2a)answer'!$C79)^2,"")</f>
        <v>8.0940521215913945E-4</v>
      </c>
      <c r="CK80" s="32">
        <f>IFERROR(('2a) logm_x(t)'!CK79-'2a) logm_x(t)'!CJ79-'2a)answer'!$C79)^2,"")</f>
        <v>3.7699741640920471E-4</v>
      </c>
      <c r="CL80" s="32">
        <f>IFERROR(('2a) logm_x(t)'!CL79-'2a) logm_x(t)'!CK79-'2a)answer'!$C79)^2,"")</f>
        <v>3.1192050239995119E-3</v>
      </c>
      <c r="CM80" s="32">
        <f>IFERROR(('2a) logm_x(t)'!CM79-'2a) logm_x(t)'!CL79-'2a)answer'!$C79)^2,"")</f>
        <v>6.5583980596738345E-3</v>
      </c>
      <c r="CN80" s="32">
        <f>IFERROR(('2a) logm_x(t)'!CN79-'2a) logm_x(t)'!CM79-'2a)answer'!$C79)^2,"")</f>
        <v>5.5424406146816069E-3</v>
      </c>
      <c r="CT80" s="31">
        <f t="shared" si="5"/>
        <v>76</v>
      </c>
      <c r="CU80" s="32">
        <f>('2a) logm_x(t)'!C79-'2a) logm_x(t)'!B79-'2a)answer'!$C79)/$CP$5</f>
        <v>-0.14823151426203743</v>
      </c>
      <c r="CV80" s="32">
        <f>('2a) logm_x(t)'!D79-'2a) logm_x(t)'!C79-'2a)answer'!$C79)/$CP$5</f>
        <v>1.4196534801521041</v>
      </c>
      <c r="CW80" s="32">
        <f>('2a) logm_x(t)'!E79-'2a) logm_x(t)'!D79-'2a)answer'!$C79)/$CP$5</f>
        <v>-0.64224026021997938</v>
      </c>
      <c r="CX80" s="32">
        <f>('2a) logm_x(t)'!F79-'2a) logm_x(t)'!E79-'2a)answer'!$C79)/$CP$5</f>
        <v>-6.8131761668747334E-2</v>
      </c>
      <c r="CY80" s="32">
        <f>('2a) logm_x(t)'!G79-'2a) logm_x(t)'!F79-'2a)answer'!$C79)/$CP$5</f>
        <v>0.84996045170850032</v>
      </c>
      <c r="CZ80" s="32">
        <f>('2a) logm_x(t)'!H79-'2a) logm_x(t)'!G79-'2a)answer'!$C79)/$CP$5</f>
        <v>-0.5911945831980927</v>
      </c>
      <c r="DA80" s="32">
        <f>('2a) logm_x(t)'!I79-'2a) logm_x(t)'!H79-'2a)answer'!$C79)/$CP$5</f>
        <v>0.37639267934031467</v>
      </c>
      <c r="DB80" s="32">
        <f>('2a) logm_x(t)'!J79-'2a) logm_x(t)'!I79-'2a)answer'!$C79)/$CP$5</f>
        <v>2.3415006326996973E-2</v>
      </c>
      <c r="DC80" s="32">
        <f>('2a) logm_x(t)'!K79-'2a) logm_x(t)'!J79-'2a)answer'!$C79)/$CP$5</f>
        <v>-0.23552982106935555</v>
      </c>
      <c r="DD80" s="32">
        <f>('2a) logm_x(t)'!L79-'2a) logm_x(t)'!K79-'2a)answer'!$C79)/$CP$5</f>
        <v>-1.7395032222018391E-2</v>
      </c>
      <c r="DE80" s="32">
        <f>('2a) logm_x(t)'!M79-'2a) logm_x(t)'!L79-'2a)answer'!$C79)/$CP$5</f>
        <v>-3.1426957593265512E-2</v>
      </c>
      <c r="DF80" s="32">
        <f>('2a) logm_x(t)'!N79-'2a) logm_x(t)'!M79-'2a)answer'!$C79)/$CP$5</f>
        <v>1.8024909737110642E-2</v>
      </c>
      <c r="DG80" s="32">
        <f>('2a) logm_x(t)'!O79-'2a) logm_x(t)'!N79-'2a)answer'!$C79)/$CP$5</f>
        <v>0.52880819947764734</v>
      </c>
      <c r="DH80" s="32">
        <f>('2a) logm_x(t)'!P79-'2a) logm_x(t)'!O79-'2a)answer'!$C79)/$CP$5</f>
        <v>-0.33002152884025748</v>
      </c>
      <c r="DI80" s="32">
        <f>('2a) logm_x(t)'!Q79-'2a) logm_x(t)'!P79-'2a)answer'!$C79)/$CP$5</f>
        <v>6.1171612770221609E-2</v>
      </c>
      <c r="DJ80" s="32">
        <f>('2a) logm_x(t)'!R79-'2a) logm_x(t)'!Q79-'2a)answer'!$C79)/$CP$5</f>
        <v>0.23019608643456868</v>
      </c>
      <c r="DK80" s="32">
        <f>('2a) logm_x(t)'!S79-'2a) logm_x(t)'!R79-'2a)answer'!$C79)/$CP$5</f>
        <v>1.9843065348339319E-2</v>
      </c>
      <c r="DL80" s="32">
        <f>('2a) logm_x(t)'!T79-'2a) logm_x(t)'!S79-'2a)answer'!$C79)/$CP$5</f>
        <v>0.56398882712543386</v>
      </c>
      <c r="DM80" s="32">
        <f>('2a) logm_x(t)'!U79-'2a) logm_x(t)'!T79-'2a)answer'!$C79)/$CP$5</f>
        <v>6.3701352923387564E-2</v>
      </c>
      <c r="DN80" s="32">
        <f>('2a) logm_x(t)'!V79-'2a) logm_x(t)'!U79-'2a)answer'!$C79)/$CP$5</f>
        <v>-0.29641173479922889</v>
      </c>
      <c r="DO80" s="32">
        <f>('2a) logm_x(t)'!W79-'2a) logm_x(t)'!V79-'2a)answer'!$C79)/$CP$5</f>
        <v>0.56308990509300649</v>
      </c>
      <c r="DP80" s="32">
        <f>('2a) logm_x(t)'!X79-'2a) logm_x(t)'!W79-'2a)answer'!$C79)/$CP$5</f>
        <v>-0.10759805817627523</v>
      </c>
      <c r="DQ80" s="32">
        <f>('2a) logm_x(t)'!Y79-'2a) logm_x(t)'!X79-'2a)answer'!$C79)/$CP$5</f>
        <v>-0.52157856092456223</v>
      </c>
      <c r="DR80" s="32">
        <f>('2a) logm_x(t)'!Z79-'2a) logm_x(t)'!Y79-'2a)answer'!$C79)/$CP$5</f>
        <v>0.16347152496373443</v>
      </c>
      <c r="DS80" s="32">
        <f>('2a) logm_x(t)'!AA79-'2a) logm_x(t)'!Z79-'2a)answer'!$C79)/$CP$5</f>
        <v>0.25140301245219071</v>
      </c>
      <c r="DT80" s="32">
        <f>('2a) logm_x(t)'!AB79-'2a) logm_x(t)'!AA79-'2a)answer'!$C79)/$CP$5</f>
        <v>-0.36414853113652174</v>
      </c>
      <c r="DU80" s="32">
        <f>('2a) logm_x(t)'!AC79-'2a) logm_x(t)'!AB79-'2a)answer'!$C79)/$CP$5</f>
        <v>0.50204166689250285</v>
      </c>
      <c r="DV80" s="32">
        <f>('2a) logm_x(t)'!AD79-'2a) logm_x(t)'!AC79-'2a)answer'!$C79)/$CP$5</f>
        <v>-0.17856446891528074</v>
      </c>
      <c r="DW80" s="32">
        <f>('2a) logm_x(t)'!AE79-'2a) logm_x(t)'!AD79-'2a)answer'!$C79)/$CP$5</f>
        <v>0.2730832169568343</v>
      </c>
      <c r="DX80" s="32">
        <f>('2a) logm_x(t)'!AF79-'2a) logm_x(t)'!AE79-'2a)answer'!$C79)/$CP$5</f>
        <v>0.6027985570573432</v>
      </c>
      <c r="DY80" s="32">
        <f>('2a) logm_x(t)'!AG79-'2a) logm_x(t)'!AF79-'2a)answer'!$C79)/$CP$5</f>
        <v>-4.0770618831960655E-2</v>
      </c>
      <c r="DZ80" s="32">
        <f>('2a) logm_x(t)'!AH79-'2a) logm_x(t)'!AG79-'2a)answer'!$C79)/$CP$5</f>
        <v>-0.20554865204868514</v>
      </c>
      <c r="EA80" s="32">
        <f>('2a) logm_x(t)'!AI79-'2a) logm_x(t)'!AH79-'2a)answer'!$C79)/$CP$5</f>
        <v>0.21338575932613177</v>
      </c>
      <c r="EB80" s="32">
        <f>('2a) logm_x(t)'!AJ79-'2a) logm_x(t)'!AI79-'2a)answer'!$C79)/$CP$5</f>
        <v>-0.1328968240156275</v>
      </c>
      <c r="EC80" s="32">
        <f>('2a) logm_x(t)'!AK79-'2a) logm_x(t)'!AJ79-'2a)answer'!$C79)/$CP$5</f>
        <v>0.6153107223568044</v>
      </c>
      <c r="ED80" s="32">
        <f>('2a) logm_x(t)'!AL79-'2a) logm_x(t)'!AK79-'2a)answer'!$C79)/$CP$5</f>
        <v>-0.45509589979311194</v>
      </c>
      <c r="EE80" s="32">
        <f>('2a) logm_x(t)'!AM79-'2a) logm_x(t)'!AL79-'2a)answer'!$C79)/$CP$5</f>
        <v>-0.21505019626110206</v>
      </c>
      <c r="EF80" s="32">
        <f>('2a) logm_x(t)'!AN79-'2a) logm_x(t)'!AM79-'2a)answer'!$C79)/$CP$5</f>
        <v>0.30903062674643972</v>
      </c>
      <c r="EG80" s="32">
        <f>('2a) logm_x(t)'!AO79-'2a) logm_x(t)'!AN79-'2a)answer'!$C79)/$CP$5</f>
        <v>0.12255832018244475</v>
      </c>
      <c r="EH80" s="32">
        <f>('2a) logm_x(t)'!AP79-'2a) logm_x(t)'!AO79-'2a)answer'!$C79)/$CP$5</f>
        <v>-0.22981199092619889</v>
      </c>
      <c r="EI80" s="32">
        <f>('2a) logm_x(t)'!AQ79-'2a) logm_x(t)'!AP79-'2a)answer'!$C79)/$CP$5</f>
        <v>0.31210573579078099</v>
      </c>
      <c r="EJ80" s="32">
        <f>('2a) logm_x(t)'!AR79-'2a) logm_x(t)'!AQ79-'2a)answer'!$C79)/$CP$5</f>
        <v>0.17158489761099466</v>
      </c>
      <c r="EK80" s="32">
        <f>('2a) logm_x(t)'!AS79-'2a) logm_x(t)'!AR79-'2a)answer'!$C79)/$CP$5</f>
        <v>0.41591599804624085</v>
      </c>
      <c r="EL80" s="32">
        <f>('2a) logm_x(t)'!AT79-'2a) logm_x(t)'!AS79-'2a)answer'!$C79)/$CP$5</f>
        <v>-0.16388061430312351</v>
      </c>
      <c r="EM80" s="32">
        <f>('2a) logm_x(t)'!AU79-'2a) logm_x(t)'!AT79-'2a)answer'!$C79)/$CP$5</f>
        <v>0.37613959949783193</v>
      </c>
      <c r="EN80" s="32">
        <f>('2a) logm_x(t)'!AV79-'2a) logm_x(t)'!AU79-'2a)answer'!$C79)/$CP$5</f>
        <v>-0.3167289548112775</v>
      </c>
      <c r="EO80" s="32">
        <f>('2a) logm_x(t)'!AW79-'2a) logm_x(t)'!AV79-'2a)answer'!$C79)/$CP$5</f>
        <v>0.23090945401093482</v>
      </c>
      <c r="EP80" s="32">
        <f>('2a) logm_x(t)'!AX79-'2a) logm_x(t)'!AW79-'2a)answer'!$C79)/$CP$5</f>
        <v>0.29201658164011934</v>
      </c>
      <c r="EQ80" s="32">
        <f>('2a) logm_x(t)'!AY79-'2a) logm_x(t)'!AX79-'2a)answer'!$C79)/$CP$5</f>
        <v>0.67266287486497089</v>
      </c>
      <c r="ER80" s="32">
        <f>('2a) logm_x(t)'!AZ79-'2a) logm_x(t)'!AY79-'2a)answer'!$C79)/$CP$5</f>
        <v>-0.71305991616618991</v>
      </c>
      <c r="ES80" s="32">
        <f>('2a) logm_x(t)'!BA79-'2a) logm_x(t)'!AZ79-'2a)answer'!$C79)/$CP$5</f>
        <v>-0.17779190561910452</v>
      </c>
      <c r="ET80" s="32">
        <f>('2a) logm_x(t)'!BB79-'2a) logm_x(t)'!BA79-'2a)answer'!$C79)/$CP$5</f>
        <v>-0.33825044058706066</v>
      </c>
      <c r="EU80" s="32">
        <f>('2a) logm_x(t)'!BC79-'2a) logm_x(t)'!BB79-'2a)answer'!$C79)/$CP$5</f>
        <v>0.63109226458691536</v>
      </c>
      <c r="EV80" s="32">
        <f>('2a) logm_x(t)'!BD79-'2a) logm_x(t)'!BC79-'2a)answer'!$C79)/$CP$5</f>
        <v>-1.4314697872192057</v>
      </c>
      <c r="EW80" s="32">
        <f>('2a) logm_x(t)'!BE79-'2a) logm_x(t)'!BD79-'2a)answer'!$C79)/$CP$5</f>
        <v>1.0607479106556537</v>
      </c>
      <c r="EX80" s="32">
        <f>('2a) logm_x(t)'!BF79-'2a) logm_x(t)'!BE79-'2a)answer'!$C79)/$CP$5</f>
        <v>-0.11246000485288354</v>
      </c>
      <c r="EY80" s="32">
        <f>('2a) logm_x(t)'!BG79-'2a) logm_x(t)'!BF79-'2a)answer'!$C79)/$CP$5</f>
        <v>-0.4591268833242223</v>
      </c>
      <c r="EZ80" s="32">
        <f>('2a) logm_x(t)'!BH79-'2a) logm_x(t)'!BG79-'2a)answer'!$C79)/$CP$5</f>
        <v>-0.48439415786374473</v>
      </c>
      <c r="FA80" s="32">
        <f>('2a) logm_x(t)'!BI79-'2a) logm_x(t)'!BH79-'2a)answer'!$C79)/$CP$5</f>
        <v>0.35799907625227745</v>
      </c>
      <c r="FB80" s="32">
        <f>('2a) logm_x(t)'!BJ79-'2a) logm_x(t)'!BI79-'2a)answer'!$C79)/$CP$5</f>
        <v>0.10848998360001413</v>
      </c>
      <c r="FC80" s="32">
        <f>('2a) logm_x(t)'!BK79-'2a) logm_x(t)'!BJ79-'2a)answer'!$C79)/$CP$5</f>
        <v>0.23259592002311397</v>
      </c>
      <c r="FD80" s="32">
        <f>('2a) logm_x(t)'!BL79-'2a) logm_x(t)'!BK79-'2a)answer'!$C79)/$CP$5</f>
        <v>-0.62180755984754787</v>
      </c>
      <c r="FE80" s="32">
        <f>('2a) logm_x(t)'!BM79-'2a) logm_x(t)'!BL79-'2a)answer'!$C79)/$CP$5</f>
        <v>0.25064495703866946</v>
      </c>
      <c r="FF80" s="32">
        <f>('2a) logm_x(t)'!BN79-'2a) logm_x(t)'!BM79-'2a)answer'!$C79)/$CP$5</f>
        <v>-0.24470564843511933</v>
      </c>
      <c r="FG80" s="32">
        <f>('2a) logm_x(t)'!BO79-'2a) logm_x(t)'!BN79-'2a)answer'!$C79)/$CP$5</f>
        <v>-2.2889082659562496E-2</v>
      </c>
      <c r="FH80" s="32">
        <f>('2a) logm_x(t)'!BP79-'2a) logm_x(t)'!BO79-'2a)answer'!$C79)/$CP$5</f>
        <v>6.6173131251446391E-3</v>
      </c>
      <c r="FI80" s="32">
        <f>('2a) logm_x(t)'!BQ79-'2a) logm_x(t)'!BP79-'2a)answer'!$C79)/$CP$5</f>
        <v>-2.4329523859821681E-2</v>
      </c>
      <c r="FJ80" s="32">
        <f>('2a) logm_x(t)'!BR79-'2a) logm_x(t)'!BQ79-'2a)answer'!$C79)/$CP$5</f>
        <v>0.34952036679371601</v>
      </c>
      <c r="FK80" s="32">
        <f>('2a) logm_x(t)'!BS79-'2a) logm_x(t)'!BR79-'2a)answer'!$C79)/$CP$5</f>
        <v>-0.6333964600365426</v>
      </c>
      <c r="FL80" s="32">
        <f>('2a) logm_x(t)'!BT79-'2a) logm_x(t)'!BS79-'2a)answer'!$C79)/$CP$5</f>
        <v>-5.3464886638484005E-2</v>
      </c>
      <c r="FM80" s="32">
        <f>('2a) logm_x(t)'!BU79-'2a) logm_x(t)'!BT79-'2a)answer'!$C79)/$CP$5</f>
        <v>-0.228319537699056</v>
      </c>
      <c r="FN80" s="32">
        <f>('2a) logm_x(t)'!BV79-'2a) logm_x(t)'!BU79-'2a)answer'!$C79)/$CP$5</f>
        <v>-0.18019050299466002</v>
      </c>
      <c r="FO80" s="32">
        <f>('2a) logm_x(t)'!BW79-'2a) logm_x(t)'!BV79-'2a)answer'!$C79)/$CP$5</f>
        <v>0.28152276454654224</v>
      </c>
      <c r="FP80" s="32">
        <f>('2a) logm_x(t)'!BX79-'2a) logm_x(t)'!BW79-'2a)answer'!$C79)/$CP$5</f>
        <v>-0.58168454186001206</v>
      </c>
      <c r="FQ80" s="32">
        <f>('2a) logm_x(t)'!BY79-'2a) logm_x(t)'!BX79-'2a)answer'!$C79)/$CP$5</f>
        <v>0.48435792628652385</v>
      </c>
      <c r="FR80" s="32">
        <f>('2a) logm_x(t)'!BZ79-'2a) logm_x(t)'!BY79-'2a)answer'!$C79)/$CP$5</f>
        <v>-0.50934871273381355</v>
      </c>
      <c r="FS80" s="32">
        <f>('2a) logm_x(t)'!CA79-'2a) logm_x(t)'!BZ79-'2a)answer'!$C79)/$CP$5</f>
        <v>-0.49935118498945402</v>
      </c>
      <c r="FT80" s="32">
        <f>('2a) logm_x(t)'!CB79-'2a) logm_x(t)'!CA79-'2a)answer'!$C79)/$CP$5</f>
        <v>0.31426441261122479</v>
      </c>
      <c r="FU80" s="32">
        <f>('2a) logm_x(t)'!CC79-'2a) logm_x(t)'!CB79-'2a)answer'!$C79)/$CP$5</f>
        <v>-7.214156867381985E-2</v>
      </c>
      <c r="FV80" s="32">
        <f>('2a) logm_x(t)'!CD79-'2a) logm_x(t)'!CC79-'2a)answer'!$C79)/$CP$5</f>
        <v>-0.53483416858708299</v>
      </c>
      <c r="FW80" s="32">
        <f>('2a) logm_x(t)'!CE79-'2a) logm_x(t)'!CD79-'2a)answer'!$C79)/$CP$5</f>
        <v>3.1246704541135319E-3</v>
      </c>
      <c r="FX80" s="32">
        <f>('2a) logm_x(t)'!CF79-'2a) logm_x(t)'!CE79-'2a)answer'!$C79)/$CP$5</f>
        <v>-0.35941817109427354</v>
      </c>
      <c r="FY80" s="32">
        <f>('2a) logm_x(t)'!CG79-'2a) logm_x(t)'!CF79-'2a)answer'!$C79)/$CP$5</f>
        <v>0.20639034215530802</v>
      </c>
      <c r="FZ80" s="32">
        <f>('2a) logm_x(t)'!CH79-'2a) logm_x(t)'!CG79-'2a)answer'!$C79)/$CP$5</f>
        <v>-0.42402076633415164</v>
      </c>
      <c r="GA80" s="32">
        <f>('2a) logm_x(t)'!CI79-'2a) logm_x(t)'!CH79-'2a)answer'!$C79)/$CP$5</f>
        <v>-0.14906993103739977</v>
      </c>
      <c r="GB80" s="32">
        <f>('2a) logm_x(t)'!CJ79-'2a) logm_x(t)'!CI79-'2a)answer'!$C79)/$CP$5</f>
        <v>0.20383331694349907</v>
      </c>
      <c r="GC80" s="32">
        <f>('2a) logm_x(t)'!CK79-'2a) logm_x(t)'!CJ79-'2a)answer'!$C79)/$CP$5</f>
        <v>-0.13911096406362636</v>
      </c>
      <c r="GD80" s="32">
        <f>('2a) logm_x(t)'!CL79-'2a) logm_x(t)'!CK79-'2a)answer'!$C79)/$CP$5</f>
        <v>-0.40014199605106282</v>
      </c>
      <c r="GE80" s="32">
        <f>('2a) logm_x(t)'!CM79-'2a) logm_x(t)'!CL79-'2a)answer'!$C79)/$CP$5</f>
        <v>-0.5802178155084754</v>
      </c>
      <c r="GF80" s="32">
        <f>('2a) logm_x(t)'!CN79-'2a) logm_x(t)'!CM79-'2a)answer'!$C79)/$CP$5</f>
        <v>0.53338733284653872</v>
      </c>
    </row>
    <row r="81" spans="1:188" x14ac:dyDescent="0.25">
      <c r="A81" s="31">
        <f>'2a) logm_x(t)'!A80</f>
        <v>77</v>
      </c>
      <c r="B81" s="32"/>
      <c r="C81" s="32">
        <f>IFERROR(('2a) logm_x(t)'!C80-'2a) logm_x(t)'!B80-'2a)answer'!$C80)^2,"")</f>
        <v>2.9491200712651789E-4</v>
      </c>
      <c r="D81" s="32">
        <f>IFERROR(('2a) logm_x(t)'!D80-'2a) logm_x(t)'!C80-'2a)answer'!$C80)^2,"")</f>
        <v>8.3733813367971918E-4</v>
      </c>
      <c r="E81" s="32">
        <f>IFERROR(('2a) logm_x(t)'!E80-'2a) logm_x(t)'!D80-'2a)answer'!$C80)^2,"")</f>
        <v>4.0346971382560631E-3</v>
      </c>
      <c r="F81" s="32">
        <f>IFERROR(('2a) logm_x(t)'!F80-'2a) logm_x(t)'!E80-'2a)answer'!$C80)^2,"")</f>
        <v>9.498129178705475E-3</v>
      </c>
      <c r="G81" s="32">
        <f>IFERROR(('2a) logm_x(t)'!G80-'2a) logm_x(t)'!F80-'2a)answer'!$C80)^2,"")</f>
        <v>2.7000801374860862E-2</v>
      </c>
      <c r="H81" s="32">
        <f>IFERROR(('2a) logm_x(t)'!H80-'2a) logm_x(t)'!G80-'2a)answer'!$C80)^2,"")</f>
        <v>8.0710131916310948E-3</v>
      </c>
      <c r="I81" s="32">
        <f>IFERROR(('2a) logm_x(t)'!I80-'2a) logm_x(t)'!H80-'2a)answer'!$C80)^2,"")</f>
        <v>2.3238447193617306E-4</v>
      </c>
      <c r="J81" s="32">
        <f>IFERROR(('2a) logm_x(t)'!J80-'2a) logm_x(t)'!I80-'2a)answer'!$C80)^2,"")</f>
        <v>1.8078035320546658E-2</v>
      </c>
      <c r="K81" s="32">
        <f>IFERROR(('2a) logm_x(t)'!K80-'2a) logm_x(t)'!J80-'2a)answer'!$C80)^2,"")</f>
        <v>4.4509015661510248E-2</v>
      </c>
      <c r="L81" s="32">
        <f>IFERROR(('2a) logm_x(t)'!L80-'2a) logm_x(t)'!K80-'2a)answer'!$C80)^2,"")</f>
        <v>5.1748725679701485E-2</v>
      </c>
      <c r="M81" s="32">
        <f>IFERROR(('2a) logm_x(t)'!M80-'2a) logm_x(t)'!L80-'2a)answer'!$C80)^2,"")</f>
        <v>6.7640623183955976E-3</v>
      </c>
      <c r="N81" s="32">
        <f>IFERROR(('2a) logm_x(t)'!N80-'2a) logm_x(t)'!M80-'2a)answer'!$C80)^2,"")</f>
        <v>1.4732562326189561E-2</v>
      </c>
      <c r="O81" s="32">
        <f>IFERROR(('2a) logm_x(t)'!O80-'2a) logm_x(t)'!N80-'2a)answer'!$C80)^2,"")</f>
        <v>3.8868172089757485E-3</v>
      </c>
      <c r="P81" s="32">
        <f>IFERROR(('2a) logm_x(t)'!P80-'2a) logm_x(t)'!O80-'2a)answer'!$C80)^2,"")</f>
        <v>7.6357331861808502E-5</v>
      </c>
      <c r="Q81" s="32">
        <f>IFERROR(('2a) logm_x(t)'!Q80-'2a) logm_x(t)'!P80-'2a)answer'!$C80)^2,"")</f>
        <v>1.2372143424384566E-3</v>
      </c>
      <c r="R81" s="32">
        <f>IFERROR(('2a) logm_x(t)'!R80-'2a) logm_x(t)'!Q80-'2a)answer'!$C80)^2,"")</f>
        <v>1.9974471387677914E-3</v>
      </c>
      <c r="S81" s="32">
        <f>IFERROR(('2a) logm_x(t)'!S80-'2a) logm_x(t)'!R80-'2a)answer'!$C80)^2,"")</f>
        <v>1.6139584262789936E-5</v>
      </c>
      <c r="T81" s="32">
        <f>IFERROR(('2a) logm_x(t)'!T80-'2a) logm_x(t)'!S80-'2a)answer'!$C80)^2,"")</f>
        <v>3.7186293294650894E-5</v>
      </c>
      <c r="U81" s="32">
        <f>IFERROR(('2a) logm_x(t)'!U80-'2a) logm_x(t)'!T80-'2a)answer'!$C80)^2,"")</f>
        <v>3.1804339665035437E-3</v>
      </c>
      <c r="V81" s="32">
        <f>IFERROR(('2a) logm_x(t)'!V80-'2a) logm_x(t)'!U80-'2a)answer'!$C80)^2,"")</f>
        <v>1.0895347132719014E-2</v>
      </c>
      <c r="W81" s="32">
        <f>IFERROR(('2a) logm_x(t)'!W80-'2a) logm_x(t)'!V80-'2a)answer'!$C80)^2,"")</f>
        <v>3.6607302745681884E-4</v>
      </c>
      <c r="X81" s="32">
        <f>IFERROR(('2a) logm_x(t)'!X80-'2a) logm_x(t)'!W80-'2a)answer'!$C80)^2,"")</f>
        <v>3.8000884917188129E-4</v>
      </c>
      <c r="Y81" s="32">
        <f>IFERROR(('2a) logm_x(t)'!Y80-'2a) logm_x(t)'!X80-'2a)answer'!$C80)^2,"")</f>
        <v>4.4446610584290801E-3</v>
      </c>
      <c r="Z81" s="32">
        <f>IFERROR(('2a) logm_x(t)'!Z80-'2a) logm_x(t)'!Y80-'2a)answer'!$C80)^2,"")</f>
        <v>1.09561164064652E-3</v>
      </c>
      <c r="AA81" s="32">
        <f>IFERROR(('2a) logm_x(t)'!AA80-'2a) logm_x(t)'!Z80-'2a)answer'!$C80)^2,"")</f>
        <v>2.3263927162105323E-3</v>
      </c>
      <c r="AB81" s="32">
        <f>IFERROR(('2a) logm_x(t)'!AB80-'2a) logm_x(t)'!AA80-'2a)answer'!$C80)^2,"")</f>
        <v>3.3919075270378214E-3</v>
      </c>
      <c r="AC81" s="32">
        <f>IFERROR(('2a) logm_x(t)'!AC80-'2a) logm_x(t)'!AB80-'2a)answer'!$C80)^2,"")</f>
        <v>4.9975822818333625E-5</v>
      </c>
      <c r="AD81" s="32">
        <f>IFERROR(('2a) logm_x(t)'!AD80-'2a) logm_x(t)'!AC80-'2a)answer'!$C80)^2,"")</f>
        <v>1.8665221125453456E-2</v>
      </c>
      <c r="AE81" s="32">
        <f>IFERROR(('2a) logm_x(t)'!AE80-'2a) logm_x(t)'!AD80-'2a)answer'!$C80)^2,"")</f>
        <v>3.8089503817384813E-3</v>
      </c>
      <c r="AF81" s="32">
        <f>IFERROR(('2a) logm_x(t)'!AF80-'2a) logm_x(t)'!AE80-'2a)answer'!$C80)^2,"")</f>
        <v>1.7412494362092049E-3</v>
      </c>
      <c r="AG81" s="32">
        <f>IFERROR(('2a) logm_x(t)'!AG80-'2a) logm_x(t)'!AF80-'2a)answer'!$C80)^2,"")</f>
        <v>1.2374563039241038E-3</v>
      </c>
      <c r="AH81" s="32">
        <f>IFERROR(('2a) logm_x(t)'!AH80-'2a) logm_x(t)'!AG80-'2a)answer'!$C80)^2,"")</f>
        <v>4.3253365045472555E-3</v>
      </c>
      <c r="AI81" s="32">
        <f>IFERROR(('2a) logm_x(t)'!AI80-'2a) logm_x(t)'!AH80-'2a)answer'!$C80)^2,"")</f>
        <v>1.1040415485206881E-2</v>
      </c>
      <c r="AJ81" s="32">
        <f>IFERROR(('2a) logm_x(t)'!AJ80-'2a) logm_x(t)'!AI80-'2a)answer'!$C80)^2,"")</f>
        <v>6.7657460340463339E-3</v>
      </c>
      <c r="AK81" s="32">
        <f>IFERROR(('2a) logm_x(t)'!AK80-'2a) logm_x(t)'!AJ80-'2a)answer'!$C80)^2,"")</f>
        <v>3.9128989829497031E-3</v>
      </c>
      <c r="AL81" s="32">
        <f>IFERROR(('2a) logm_x(t)'!AL80-'2a) logm_x(t)'!AK80-'2a)answer'!$C80)^2,"")</f>
        <v>3.4006762343360047E-4</v>
      </c>
      <c r="AM81" s="32">
        <f>IFERROR(('2a) logm_x(t)'!AM80-'2a) logm_x(t)'!AL80-'2a)answer'!$C80)^2,"")</f>
        <v>3.7096825354838055E-3</v>
      </c>
      <c r="AN81" s="32">
        <f>IFERROR(('2a) logm_x(t)'!AN80-'2a) logm_x(t)'!AM80-'2a)answer'!$C80)^2,"")</f>
        <v>1.5283506090074428E-2</v>
      </c>
      <c r="AO81" s="32">
        <f>IFERROR(('2a) logm_x(t)'!AO80-'2a) logm_x(t)'!AN80-'2a)answer'!$C80)^2,"")</f>
        <v>3.2608086421954492E-3</v>
      </c>
      <c r="AP81" s="32">
        <f>IFERROR(('2a) logm_x(t)'!AP80-'2a) logm_x(t)'!AO80-'2a)answer'!$C80)^2,"")</f>
        <v>1.8371317059630971E-3</v>
      </c>
      <c r="AQ81" s="32">
        <f>IFERROR(('2a) logm_x(t)'!AQ80-'2a) logm_x(t)'!AP80-'2a)answer'!$C80)^2,"")</f>
        <v>1.2840670107790489E-3</v>
      </c>
      <c r="AR81" s="32">
        <f>IFERROR(('2a) logm_x(t)'!AR80-'2a) logm_x(t)'!AQ80-'2a)answer'!$C80)^2,"")</f>
        <v>1.1717110064407418E-3</v>
      </c>
      <c r="AS81" s="32">
        <f>IFERROR(('2a) logm_x(t)'!AS80-'2a) logm_x(t)'!AR80-'2a)answer'!$C80)^2,"")</f>
        <v>3.0959741597780086E-3</v>
      </c>
      <c r="AT81" s="32">
        <f>IFERROR(('2a) logm_x(t)'!AT80-'2a) logm_x(t)'!AS80-'2a)answer'!$C80)^2,"")</f>
        <v>2.8514792526513298E-7</v>
      </c>
      <c r="AU81" s="32">
        <f>IFERROR(('2a) logm_x(t)'!AU80-'2a) logm_x(t)'!AT80-'2a)answer'!$C80)^2,"")</f>
        <v>1.6409585589063349E-4</v>
      </c>
      <c r="AV81" s="32">
        <f>IFERROR(('2a) logm_x(t)'!AV80-'2a) logm_x(t)'!AU80-'2a)answer'!$C80)^2,"")</f>
        <v>1.2904282798662575E-3</v>
      </c>
      <c r="AW81" s="32">
        <f>IFERROR(('2a) logm_x(t)'!AW80-'2a) logm_x(t)'!AV80-'2a)answer'!$C80)^2,"")</f>
        <v>1.981673297581436E-5</v>
      </c>
      <c r="AX81" s="32">
        <f>IFERROR(('2a) logm_x(t)'!AX80-'2a) logm_x(t)'!AW80-'2a)answer'!$C80)^2,"")</f>
        <v>1.8460765520993724E-4</v>
      </c>
      <c r="AY81" s="32">
        <f>IFERROR(('2a) logm_x(t)'!AY80-'2a) logm_x(t)'!AX80-'2a)answer'!$C80)^2,"")</f>
        <v>5.5886952496147519E-3</v>
      </c>
      <c r="AZ81" s="32">
        <f>IFERROR(('2a) logm_x(t)'!AZ80-'2a) logm_x(t)'!AY80-'2a)answer'!$C80)^2,"")</f>
        <v>4.7782334736243123E-3</v>
      </c>
      <c r="BA81" s="32">
        <f>IFERROR(('2a) logm_x(t)'!BA80-'2a) logm_x(t)'!AZ80-'2a)answer'!$C80)^2,"")</f>
        <v>1.3519556036829606E-3</v>
      </c>
      <c r="BB81" s="32">
        <f>IFERROR(('2a) logm_x(t)'!BB80-'2a) logm_x(t)'!BA80-'2a)answer'!$C80)^2,"")</f>
        <v>2.7616023758463295E-3</v>
      </c>
      <c r="BC81" s="32">
        <f>IFERROR(('2a) logm_x(t)'!BC80-'2a) logm_x(t)'!BB80-'2a)answer'!$C80)^2,"")</f>
        <v>5.271543381049822E-3</v>
      </c>
      <c r="BD81" s="32">
        <f>IFERROR(('2a) logm_x(t)'!BD80-'2a) logm_x(t)'!BC80-'2a)answer'!$C80)^2,"")</f>
        <v>5.0528821578914212E-3</v>
      </c>
      <c r="BE81" s="32">
        <f>IFERROR(('2a) logm_x(t)'!BE80-'2a) logm_x(t)'!BD80-'2a)answer'!$C80)^2,"")</f>
        <v>6.5903342522302482E-4</v>
      </c>
      <c r="BF81" s="32">
        <f>IFERROR(('2a) logm_x(t)'!BF80-'2a) logm_x(t)'!BE80-'2a)answer'!$C80)^2,"")</f>
        <v>1.3949391869093396E-3</v>
      </c>
      <c r="BG81" s="32">
        <f>IFERROR(('2a) logm_x(t)'!BG80-'2a) logm_x(t)'!BF80-'2a)answer'!$C80)^2,"")</f>
        <v>1.8095964367545223E-5</v>
      </c>
      <c r="BH81" s="32">
        <f>IFERROR(('2a) logm_x(t)'!BH80-'2a) logm_x(t)'!BG80-'2a)answer'!$C80)^2,"")</f>
        <v>3.6951492404343263E-4</v>
      </c>
      <c r="BI81" s="32">
        <f>IFERROR(('2a) logm_x(t)'!BI80-'2a) logm_x(t)'!BH80-'2a)answer'!$C80)^2,"")</f>
        <v>9.4739545212741067E-4</v>
      </c>
      <c r="BJ81" s="32">
        <f>IFERROR(('2a) logm_x(t)'!BJ80-'2a) logm_x(t)'!BI80-'2a)answer'!$C80)^2,"")</f>
        <v>4.8329516189719018E-5</v>
      </c>
      <c r="BK81" s="32">
        <f>IFERROR(('2a) logm_x(t)'!BK80-'2a) logm_x(t)'!BJ80-'2a)answer'!$C80)^2,"")</f>
        <v>2.2694048054364029E-3</v>
      </c>
      <c r="BL81" s="32">
        <f>IFERROR(('2a) logm_x(t)'!BL80-'2a) logm_x(t)'!BK80-'2a)answer'!$C80)^2,"")</f>
        <v>3.3469205693789053E-3</v>
      </c>
      <c r="BM81" s="32">
        <f>IFERROR(('2a) logm_x(t)'!BM80-'2a) logm_x(t)'!BL80-'2a)answer'!$C80)^2,"")</f>
        <v>5.3250776038503302E-5</v>
      </c>
      <c r="BN81" s="32">
        <f>IFERROR(('2a) logm_x(t)'!BN80-'2a) logm_x(t)'!BM80-'2a)answer'!$C80)^2,"")</f>
        <v>4.2583708897339358E-6</v>
      </c>
      <c r="BO81" s="32">
        <f>IFERROR(('2a) logm_x(t)'!BO80-'2a) logm_x(t)'!BN80-'2a)answer'!$C80)^2,"")</f>
        <v>1.9139029744001277E-3</v>
      </c>
      <c r="BP81" s="32">
        <f>IFERROR(('2a) logm_x(t)'!BP80-'2a) logm_x(t)'!BO80-'2a)answer'!$C80)^2,"")</f>
        <v>4.2704745653016318E-4</v>
      </c>
      <c r="BQ81" s="32">
        <f>IFERROR(('2a) logm_x(t)'!BQ80-'2a) logm_x(t)'!BP80-'2a)answer'!$C80)^2,"")</f>
        <v>1.3783431876318536E-8</v>
      </c>
      <c r="BR81" s="32">
        <f>IFERROR(('2a) logm_x(t)'!BR80-'2a) logm_x(t)'!BQ80-'2a)answer'!$C80)^2,"")</f>
        <v>6.9464508138982888E-5</v>
      </c>
      <c r="BS81" s="32">
        <f>IFERROR(('2a) logm_x(t)'!BS80-'2a) logm_x(t)'!BR80-'2a)answer'!$C80)^2,"")</f>
        <v>1.0080455162885119E-3</v>
      </c>
      <c r="BT81" s="32">
        <f>IFERROR(('2a) logm_x(t)'!BT80-'2a) logm_x(t)'!BS80-'2a)answer'!$C80)^2,"")</f>
        <v>2.8546437574548071E-4</v>
      </c>
      <c r="BU81" s="32">
        <f>IFERROR(('2a) logm_x(t)'!BU80-'2a) logm_x(t)'!BT80-'2a)answer'!$C80)^2,"")</f>
        <v>1.9451222197377293E-8</v>
      </c>
      <c r="BV81" s="32">
        <f>IFERROR(('2a) logm_x(t)'!BV80-'2a) logm_x(t)'!BU80-'2a)answer'!$C80)^2,"")</f>
        <v>8.8557483638813939E-3</v>
      </c>
      <c r="BW81" s="32">
        <f>IFERROR(('2a) logm_x(t)'!BW80-'2a) logm_x(t)'!BV80-'2a)answer'!$C80)^2,"")</f>
        <v>6.3934243947330119E-3</v>
      </c>
      <c r="BX81" s="32">
        <f>IFERROR(('2a) logm_x(t)'!BX80-'2a) logm_x(t)'!BW80-'2a)answer'!$C80)^2,"")</f>
        <v>1.141870898048864E-2</v>
      </c>
      <c r="BY81" s="32">
        <f>IFERROR(('2a) logm_x(t)'!BY80-'2a) logm_x(t)'!BX80-'2a)answer'!$C80)^2,"")</f>
        <v>4.8681266243611078E-4</v>
      </c>
      <c r="BZ81" s="32">
        <f>IFERROR(('2a) logm_x(t)'!BZ80-'2a) logm_x(t)'!BY80-'2a)answer'!$C80)^2,"")</f>
        <v>3.3407561679756314E-4</v>
      </c>
      <c r="CA81" s="32">
        <f>IFERROR(('2a) logm_x(t)'!CA80-'2a) logm_x(t)'!BZ80-'2a)answer'!$C80)^2,"")</f>
        <v>1.3158738933929414E-3</v>
      </c>
      <c r="CB81" s="32">
        <f>IFERROR(('2a) logm_x(t)'!CB80-'2a) logm_x(t)'!CA80-'2a)answer'!$C80)^2,"")</f>
        <v>1.527359515416213E-4</v>
      </c>
      <c r="CC81" s="32">
        <f>IFERROR(('2a) logm_x(t)'!CC80-'2a) logm_x(t)'!CB80-'2a)answer'!$C80)^2,"")</f>
        <v>1.715077185074761E-3</v>
      </c>
      <c r="CD81" s="32">
        <f>IFERROR(('2a) logm_x(t)'!CD80-'2a) logm_x(t)'!CC80-'2a)answer'!$C80)^2,"")</f>
        <v>4.4635385067146547E-6</v>
      </c>
      <c r="CE81" s="32">
        <f>IFERROR(('2a) logm_x(t)'!CE80-'2a) logm_x(t)'!CD80-'2a)answer'!$C80)^2,"")</f>
        <v>7.8714590487289325E-4</v>
      </c>
      <c r="CF81" s="32">
        <f>IFERROR(('2a) logm_x(t)'!CF80-'2a) logm_x(t)'!CE80-'2a)answer'!$C80)^2,"")</f>
        <v>4.7423177517354823E-3</v>
      </c>
      <c r="CG81" s="32">
        <f>IFERROR(('2a) logm_x(t)'!CG80-'2a) logm_x(t)'!CF80-'2a)answer'!$C80)^2,"")</f>
        <v>1.8096756552720832E-4</v>
      </c>
      <c r="CH81" s="32">
        <f>IFERROR(('2a) logm_x(t)'!CH80-'2a) logm_x(t)'!CG80-'2a)answer'!$C80)^2,"")</f>
        <v>2.583547817085074E-5</v>
      </c>
      <c r="CI81" s="32">
        <f>IFERROR(('2a) logm_x(t)'!CI80-'2a) logm_x(t)'!CH80-'2a)answer'!$C80)^2,"")</f>
        <v>4.9303248470638941E-4</v>
      </c>
      <c r="CJ81" s="32">
        <f>IFERROR(('2a) logm_x(t)'!CJ80-'2a) logm_x(t)'!CI80-'2a)answer'!$C80)^2,"")</f>
        <v>1.4893389472376551E-3</v>
      </c>
      <c r="CK81" s="32">
        <f>IFERROR(('2a) logm_x(t)'!CK80-'2a) logm_x(t)'!CJ80-'2a)answer'!$C80)^2,"")</f>
        <v>3.9188422759844986E-4</v>
      </c>
      <c r="CL81" s="32">
        <f>IFERROR(('2a) logm_x(t)'!CL80-'2a) logm_x(t)'!CK80-'2a)answer'!$C80)^2,"")</f>
        <v>3.3005021640502419E-4</v>
      </c>
      <c r="CM81" s="32">
        <f>IFERROR(('2a) logm_x(t)'!CM80-'2a) logm_x(t)'!CL80-'2a)answer'!$C80)^2,"")</f>
        <v>7.073075521260231E-3</v>
      </c>
      <c r="CN81" s="32">
        <f>IFERROR(('2a) logm_x(t)'!CN80-'2a) logm_x(t)'!CM80-'2a)answer'!$C80)^2,"")</f>
        <v>5.2690974062578133E-3</v>
      </c>
      <c r="CT81" s="31">
        <f t="shared" si="5"/>
        <v>77</v>
      </c>
      <c r="CU81" s="32">
        <f>('2a) logm_x(t)'!C80-'2a) logm_x(t)'!B80-'2a)answer'!$C80)/$CP$5</f>
        <v>-0.12303775574319974</v>
      </c>
      <c r="CV81" s="32">
        <f>('2a) logm_x(t)'!D80-'2a) logm_x(t)'!C80-'2a)answer'!$C80)/$CP$5</f>
        <v>-0.20732067226781198</v>
      </c>
      <c r="CW81" s="32">
        <f>('2a) logm_x(t)'!E80-'2a) logm_x(t)'!D80-'2a)answer'!$C80)/$CP$5</f>
        <v>0.45509036775478673</v>
      </c>
      <c r="CX81" s="32">
        <f>('2a) logm_x(t)'!F80-'2a) logm_x(t)'!E80-'2a)answer'!$C80)/$CP$5</f>
        <v>-0.69825042597959897</v>
      </c>
      <c r="CY81" s="32">
        <f>('2a) logm_x(t)'!G80-'2a) logm_x(t)'!F80-'2a)answer'!$C80)/$CP$5</f>
        <v>1.1772819904350751</v>
      </c>
      <c r="CZ81" s="32">
        <f>('2a) logm_x(t)'!H80-'2a) logm_x(t)'!G80-'2a)answer'!$C80)/$CP$5</f>
        <v>-0.64365952728341147</v>
      </c>
      <c r="DA81" s="32">
        <f>('2a) logm_x(t)'!I80-'2a) logm_x(t)'!H80-'2a)answer'!$C80)/$CP$5</f>
        <v>-0.10921837882324537</v>
      </c>
      <c r="DB81" s="32">
        <f>('2a) logm_x(t)'!J80-'2a) logm_x(t)'!I80-'2a)answer'!$C80)/$CP$5</f>
        <v>0.9633138151514985</v>
      </c>
      <c r="DC81" s="32">
        <f>('2a) logm_x(t)'!K80-'2a) logm_x(t)'!J80-'2a)answer'!$C80)/$CP$5</f>
        <v>-1.5115279013962852</v>
      </c>
      <c r="DD81" s="32">
        <f>('2a) logm_x(t)'!L80-'2a) logm_x(t)'!K80-'2a)answer'!$C80)/$CP$5</f>
        <v>1.6298288580256988</v>
      </c>
      <c r="DE81" s="32">
        <f>('2a) logm_x(t)'!M80-'2a) logm_x(t)'!L80-'2a)answer'!$C80)/$CP$5</f>
        <v>-0.58924509149024085</v>
      </c>
      <c r="DF81" s="32">
        <f>('2a) logm_x(t)'!N80-'2a) logm_x(t)'!M80-'2a)answer'!$C80)/$CP$5</f>
        <v>0.86962359942046097</v>
      </c>
      <c r="DG81" s="32">
        <f>('2a) logm_x(t)'!O80-'2a) logm_x(t)'!N80-'2a)answer'!$C80)/$CP$5</f>
        <v>-0.44667251694218529</v>
      </c>
      <c r="DH81" s="32">
        <f>('2a) logm_x(t)'!P80-'2a) logm_x(t)'!O80-'2a)answer'!$C80)/$CP$5</f>
        <v>-6.2606229029075783E-2</v>
      </c>
      <c r="DI81" s="32">
        <f>('2a) logm_x(t)'!Q80-'2a) logm_x(t)'!P80-'2a)answer'!$C80)/$CP$5</f>
        <v>0.25200818490735138</v>
      </c>
      <c r="DJ81" s="32">
        <f>('2a) logm_x(t)'!R80-'2a) logm_x(t)'!Q80-'2a)answer'!$C80)/$CP$5</f>
        <v>0.32020626199106395</v>
      </c>
      <c r="DK81" s="32">
        <f>('2a) logm_x(t)'!S80-'2a) logm_x(t)'!R80-'2a)answer'!$C80)/$CP$5</f>
        <v>2.8783151604808668E-2</v>
      </c>
      <c r="DL81" s="32">
        <f>('2a) logm_x(t)'!T80-'2a) logm_x(t)'!S80-'2a)answer'!$C80)/$CP$5</f>
        <v>4.3690158328040261E-2</v>
      </c>
      <c r="DM81" s="32">
        <f>('2a) logm_x(t)'!U80-'2a) logm_x(t)'!T80-'2a)answer'!$C80)/$CP$5</f>
        <v>-0.40405023610773383</v>
      </c>
      <c r="DN81" s="32">
        <f>('2a) logm_x(t)'!V80-'2a) logm_x(t)'!U80-'2a)answer'!$C80)/$CP$5</f>
        <v>0.74784691978461881</v>
      </c>
      <c r="DO81" s="32">
        <f>('2a) logm_x(t)'!W80-'2a) logm_x(t)'!V80-'2a)answer'!$C80)/$CP$5</f>
        <v>0.13708061331118382</v>
      </c>
      <c r="DP81" s="32">
        <f>('2a) logm_x(t)'!X80-'2a) logm_x(t)'!W80-'2a)answer'!$C80)/$CP$5</f>
        <v>-0.13966546395905088</v>
      </c>
      <c r="DQ81" s="32">
        <f>('2a) logm_x(t)'!Y80-'2a) logm_x(t)'!X80-'2a)answer'!$C80)/$CP$5</f>
        <v>-0.47765188658592272</v>
      </c>
      <c r="DR81" s="32">
        <f>('2a) logm_x(t)'!Z80-'2a) logm_x(t)'!Y80-'2a)answer'!$C80)/$CP$5</f>
        <v>0.23714856023560804</v>
      </c>
      <c r="DS81" s="32">
        <f>('2a) logm_x(t)'!AA80-'2a) logm_x(t)'!Z80-'2a)answer'!$C80)/$CP$5</f>
        <v>0.3455681341586781</v>
      </c>
      <c r="DT81" s="32">
        <f>('2a) logm_x(t)'!AB80-'2a) logm_x(t)'!AA80-'2a)answer'!$C80)/$CP$5</f>
        <v>0.41726713045169878</v>
      </c>
      <c r="DU81" s="32">
        <f>('2a) logm_x(t)'!AC80-'2a) logm_x(t)'!AB80-'2a)answer'!$C80)/$CP$5</f>
        <v>5.0649148672008967E-2</v>
      </c>
      <c r="DV81" s="32">
        <f>('2a) logm_x(t)'!AD80-'2a) logm_x(t)'!AC80-'2a)answer'!$C80)/$CP$5</f>
        <v>-0.97883331664449647</v>
      </c>
      <c r="DW81" s="32">
        <f>('2a) logm_x(t)'!AE80-'2a) logm_x(t)'!AD80-'2a)answer'!$C80)/$CP$5</f>
        <v>0.44217565824740002</v>
      </c>
      <c r="DX81" s="32">
        <f>('2a) logm_x(t)'!AF80-'2a) logm_x(t)'!AE80-'2a)answer'!$C80)/$CP$5</f>
        <v>0.29896659678978477</v>
      </c>
      <c r="DY81" s="32">
        <f>('2a) logm_x(t)'!AG80-'2a) logm_x(t)'!AF80-'2a)answer'!$C80)/$CP$5</f>
        <v>0.25203282626970036</v>
      </c>
      <c r="DZ81" s="32">
        <f>('2a) logm_x(t)'!AH80-'2a) logm_x(t)'!AG80-'2a)answer'!$C80)/$CP$5</f>
        <v>-0.47119657352403593</v>
      </c>
      <c r="EA81" s="32">
        <f>('2a) logm_x(t)'!AI80-'2a) logm_x(t)'!AH80-'2a)answer'!$C80)/$CP$5</f>
        <v>0.75280913801498139</v>
      </c>
      <c r="EB81" s="32">
        <f>('2a) logm_x(t)'!AJ80-'2a) logm_x(t)'!AI80-'2a)answer'!$C80)/$CP$5</f>
        <v>-0.58931842460012018</v>
      </c>
      <c r="EC81" s="32">
        <f>('2a) logm_x(t)'!AK80-'2a) logm_x(t)'!AJ80-'2a)answer'!$C80)/$CP$5</f>
        <v>0.44816866822539025</v>
      </c>
      <c r="ED81" s="32">
        <f>('2a) logm_x(t)'!AL80-'2a) logm_x(t)'!AK80-'2a)answer'!$C80)/$CP$5</f>
        <v>-0.13212190184059869</v>
      </c>
      <c r="EE81" s="32">
        <f>('2a) logm_x(t)'!AM80-'2a) logm_x(t)'!AL80-'2a)answer'!$C80)/$CP$5</f>
        <v>-0.43637568757177175</v>
      </c>
      <c r="EF81" s="32">
        <f>('2a) logm_x(t)'!AN80-'2a) logm_x(t)'!AM80-'2a)answer'!$C80)/$CP$5</f>
        <v>0.88573472325240987</v>
      </c>
      <c r="EG81" s="32">
        <f>('2a) logm_x(t)'!AO80-'2a) logm_x(t)'!AN80-'2a)answer'!$C80)/$CP$5</f>
        <v>-0.40912388060664351</v>
      </c>
      <c r="EH81" s="32">
        <f>('2a) logm_x(t)'!AP80-'2a) logm_x(t)'!AO80-'2a)answer'!$C80)/$CP$5</f>
        <v>0.30708762782317095</v>
      </c>
      <c r="EI81" s="32">
        <f>('2a) logm_x(t)'!AQ80-'2a) logm_x(t)'!AP80-'2a)answer'!$C80)/$CP$5</f>
        <v>0.25673555494501704</v>
      </c>
      <c r="EJ81" s="32">
        <f>('2a) logm_x(t)'!AR80-'2a) logm_x(t)'!AQ80-'2a)answer'!$C80)/$CP$5</f>
        <v>-0.24524627976368862</v>
      </c>
      <c r="EK81" s="32">
        <f>('2a) logm_x(t)'!AS80-'2a) logm_x(t)'!AR80-'2a)answer'!$C80)/$CP$5</f>
        <v>0.39864914501618448</v>
      </c>
      <c r="EL81" s="32">
        <f>('2a) logm_x(t)'!AT80-'2a) logm_x(t)'!AS80-'2a)answer'!$C80)/$CP$5</f>
        <v>3.8258442099106654E-3</v>
      </c>
      <c r="EM81" s="32">
        <f>('2a) logm_x(t)'!AU80-'2a) logm_x(t)'!AT80-'2a)answer'!$C80)/$CP$5</f>
        <v>9.1778505211023417E-2</v>
      </c>
      <c r="EN81" s="32">
        <f>('2a) logm_x(t)'!AV80-'2a) logm_x(t)'!AU80-'2a)answer'!$C80)/$CP$5</f>
        <v>0.25737070336654233</v>
      </c>
      <c r="EO81" s="32">
        <f>('2a) logm_x(t)'!AW80-'2a) logm_x(t)'!AV80-'2a)answer'!$C80)/$CP$5</f>
        <v>3.1893942145748318E-2</v>
      </c>
      <c r="EP81" s="32">
        <f>('2a) logm_x(t)'!AX80-'2a) logm_x(t)'!AW80-'2a)answer'!$C80)/$CP$5</f>
        <v>-9.7345756941611045E-2</v>
      </c>
      <c r="EQ81" s="32">
        <f>('2a) logm_x(t)'!AY80-'2a) logm_x(t)'!AX80-'2a)answer'!$C80)/$CP$5</f>
        <v>0.53560840991740333</v>
      </c>
      <c r="ER81" s="32">
        <f>('2a) logm_x(t)'!AZ80-'2a) logm_x(t)'!AY80-'2a)answer'!$C80)/$CP$5</f>
        <v>-0.49525156498780543</v>
      </c>
      <c r="ES81" s="32">
        <f>('2a) logm_x(t)'!BA80-'2a) logm_x(t)'!AZ80-'2a)answer'!$C80)/$CP$5</f>
        <v>0.26343494760667546</v>
      </c>
      <c r="ET81" s="32">
        <f>('2a) logm_x(t)'!BB80-'2a) logm_x(t)'!BA80-'2a)answer'!$C80)/$CP$5</f>
        <v>-0.37650673317362704</v>
      </c>
      <c r="EU81" s="32">
        <f>('2a) logm_x(t)'!BC80-'2a) logm_x(t)'!BB80-'2a)answer'!$C80)/$CP$5</f>
        <v>0.52018888200301083</v>
      </c>
      <c r="EV81" s="32">
        <f>('2a) logm_x(t)'!BD80-'2a) logm_x(t)'!BC80-'2a)answer'!$C80)/$CP$5</f>
        <v>-0.50928602402414858</v>
      </c>
      <c r="EW81" s="32">
        <f>('2a) logm_x(t)'!BE80-'2a) logm_x(t)'!BD80-'2a)answer'!$C80)/$CP$5</f>
        <v>0.18392717242952672</v>
      </c>
      <c r="EX81" s="32">
        <f>('2a) logm_x(t)'!BF80-'2a) logm_x(t)'!BE80-'2a)answer'!$C80)/$CP$5</f>
        <v>-0.26758995760605653</v>
      </c>
      <c r="EY81" s="32">
        <f>('2a) logm_x(t)'!BG80-'2a) logm_x(t)'!BF80-'2a)answer'!$C80)/$CP$5</f>
        <v>3.0477759631692979E-2</v>
      </c>
      <c r="EZ81" s="32">
        <f>('2a) logm_x(t)'!BH80-'2a) logm_x(t)'!BG80-'2a)answer'!$C80)/$CP$5</f>
        <v>-0.13772353618626754</v>
      </c>
      <c r="FA81" s="32">
        <f>('2a) logm_x(t)'!BI80-'2a) logm_x(t)'!BH80-'2a)answer'!$C80)/$CP$5</f>
        <v>-0.22052499514437801</v>
      </c>
      <c r="FB81" s="32">
        <f>('2a) logm_x(t)'!BJ80-'2a) logm_x(t)'!BI80-'2a)answer'!$C80)/$CP$5</f>
        <v>4.9807919012180214E-2</v>
      </c>
      <c r="FC81" s="32">
        <f>('2a) logm_x(t)'!BK80-'2a) logm_x(t)'!BJ80-'2a)answer'!$C80)/$CP$5</f>
        <v>0.34130932856777313</v>
      </c>
      <c r="FD81" s="32">
        <f>('2a) logm_x(t)'!BL80-'2a) logm_x(t)'!BK80-'2a)answer'!$C80)/$CP$5</f>
        <v>-0.41449078163083808</v>
      </c>
      <c r="FE81" s="32">
        <f>('2a) logm_x(t)'!BM80-'2a) logm_x(t)'!BL80-'2a)answer'!$C80)/$CP$5</f>
        <v>-5.2282355283026501E-2</v>
      </c>
      <c r="FF81" s="32">
        <f>('2a) logm_x(t)'!BN80-'2a) logm_x(t)'!BM80-'2a)answer'!$C80)/$CP$5</f>
        <v>1.4784747625365347E-2</v>
      </c>
      <c r="FG81" s="32">
        <f>('2a) logm_x(t)'!BO80-'2a) logm_x(t)'!BN80-'2a)answer'!$C80)/$CP$5</f>
        <v>-0.31343834972728818</v>
      </c>
      <c r="FH81" s="32">
        <f>('2a) logm_x(t)'!BP80-'2a) logm_x(t)'!BO80-'2a)answer'!$C80)/$CP$5</f>
        <v>0.1480574424769463</v>
      </c>
      <c r="FI81" s="32">
        <f>('2a) logm_x(t)'!BQ80-'2a) logm_x(t)'!BP80-'2a)answer'!$C80)/$CP$5</f>
        <v>8.4114497624881643E-4</v>
      </c>
      <c r="FJ81" s="32">
        <f>('2a) logm_x(t)'!BR80-'2a) logm_x(t)'!BQ80-'2a)answer'!$C80)/$CP$5</f>
        <v>5.9713655167029644E-2</v>
      </c>
      <c r="FK81" s="32">
        <f>('2a) logm_x(t)'!BS80-'2a) logm_x(t)'!BR80-'2a)answer'!$C80)/$CP$5</f>
        <v>-0.22747425141754374</v>
      </c>
      <c r="FL81" s="32">
        <f>('2a) logm_x(t)'!BT80-'2a) logm_x(t)'!BS80-'2a)answer'!$C80)/$CP$5</f>
        <v>0.12105093064896258</v>
      </c>
      <c r="FM81" s="32">
        <f>('2a) logm_x(t)'!BU80-'2a) logm_x(t)'!BT80-'2a)answer'!$C80)/$CP$5</f>
        <v>-9.9923035990813502E-4</v>
      </c>
      <c r="FN81" s="32">
        <f>('2a) logm_x(t)'!BV80-'2a) logm_x(t)'!BU80-'2a)answer'!$C80)/$CP$5</f>
        <v>-0.67422493046751086</v>
      </c>
      <c r="FO81" s="32">
        <f>('2a) logm_x(t)'!BW80-'2a) logm_x(t)'!BV80-'2a)answer'!$C80)/$CP$5</f>
        <v>0.57287377328586486</v>
      </c>
      <c r="FP81" s="32">
        <f>('2a) logm_x(t)'!BX80-'2a) logm_x(t)'!BW80-'2a)answer'!$C80)/$CP$5</f>
        <v>-0.76559779802072458</v>
      </c>
      <c r="FQ81" s="32">
        <f>('2a) logm_x(t)'!BY80-'2a) logm_x(t)'!BX80-'2a)answer'!$C80)/$CP$5</f>
        <v>0.15807860925784556</v>
      </c>
      <c r="FR81" s="32">
        <f>('2a) logm_x(t)'!BZ80-'2a) logm_x(t)'!BY80-'2a)answer'!$C80)/$CP$5</f>
        <v>-0.1309527318543246</v>
      </c>
      <c r="FS81" s="32">
        <f>('2a) logm_x(t)'!CA80-'2a) logm_x(t)'!BZ80-'2a)answer'!$C80)/$CP$5</f>
        <v>-0.25989582843787606</v>
      </c>
      <c r="FT81" s="32">
        <f>('2a) logm_x(t)'!CB80-'2a) logm_x(t)'!CA80-'2a)answer'!$C80)/$CP$5</f>
        <v>8.8544748930114311E-2</v>
      </c>
      <c r="FU81" s="32">
        <f>('2a) logm_x(t)'!CC80-'2a) logm_x(t)'!CB80-'2a)answer'!$C80)/$CP$5</f>
        <v>-0.29671124662887816</v>
      </c>
      <c r="FV81" s="32">
        <f>('2a) logm_x(t)'!CD80-'2a) logm_x(t)'!CC80-'2a)answer'!$C80)/$CP$5</f>
        <v>-1.5136721354677611E-2</v>
      </c>
      <c r="FW81" s="32">
        <f>('2a) logm_x(t)'!CE80-'2a) logm_x(t)'!CD80-'2a)answer'!$C80)/$CP$5</f>
        <v>-0.20101098585492194</v>
      </c>
      <c r="FX81" s="32">
        <f>('2a) logm_x(t)'!CF80-'2a) logm_x(t)'!CE80-'2a)answer'!$C80)/$CP$5</f>
        <v>-0.49338676824884947</v>
      </c>
      <c r="FY81" s="32">
        <f>('2a) logm_x(t)'!CG80-'2a) logm_x(t)'!CF80-'2a)answer'!$C80)/$CP$5</f>
        <v>-9.6381247982024368E-2</v>
      </c>
      <c r="FZ81" s="32">
        <f>('2a) logm_x(t)'!CH80-'2a) logm_x(t)'!CG80-'2a)answer'!$C80)/$CP$5</f>
        <v>3.6416686327023919E-2</v>
      </c>
      <c r="GA81" s="32">
        <f>('2a) logm_x(t)'!CI80-'2a) logm_x(t)'!CH80-'2a)answer'!$C80)/$CP$5</f>
        <v>-0.15908525952937949</v>
      </c>
      <c r="GB81" s="32">
        <f>('2a) logm_x(t)'!CJ80-'2a) logm_x(t)'!CI80-'2a)answer'!$C80)/$CP$5</f>
        <v>-0.27649605978465303</v>
      </c>
      <c r="GC81" s="32">
        <f>('2a) logm_x(t)'!CK80-'2a) logm_x(t)'!CJ80-'2a)answer'!$C80)/$CP$5</f>
        <v>0.1418309675636143</v>
      </c>
      <c r="GD81" s="32">
        <f>('2a) logm_x(t)'!CL80-'2a) logm_x(t)'!CK80-'2a)answer'!$C80)/$CP$5</f>
        <v>-0.1301613919471529</v>
      </c>
      <c r="GE81" s="32">
        <f>('2a) logm_x(t)'!CM80-'2a) logm_x(t)'!CL80-'2a)answer'!$C80)/$CP$5</f>
        <v>-0.60255448165714265</v>
      </c>
      <c r="GF81" s="32">
        <f>('2a) logm_x(t)'!CN80-'2a) logm_x(t)'!CM80-'2a)answer'!$C80)/$CP$5</f>
        <v>0.52006818523280196</v>
      </c>
    </row>
    <row r="82" spans="1:188" x14ac:dyDescent="0.25">
      <c r="A82" s="31">
        <f>'2a) logm_x(t)'!A81</f>
        <v>78</v>
      </c>
      <c r="B82" s="32"/>
      <c r="C82" s="32">
        <f>IFERROR(('2a) logm_x(t)'!C81-'2a) logm_x(t)'!B81-'2a)answer'!$C81)^2,"")</f>
        <v>4.0969642414476056E-3</v>
      </c>
      <c r="D82" s="32">
        <f>IFERROR(('2a) logm_x(t)'!D81-'2a) logm_x(t)'!C81-'2a)answer'!$C81)^2,"")</f>
        <v>4.2419176464254614E-4</v>
      </c>
      <c r="E82" s="32">
        <f>IFERROR(('2a) logm_x(t)'!E81-'2a) logm_x(t)'!D81-'2a)answer'!$C81)^2,"")</f>
        <v>6.8178377335060781E-3</v>
      </c>
      <c r="F82" s="32">
        <f>IFERROR(('2a) logm_x(t)'!F81-'2a) logm_x(t)'!E81-'2a)answer'!$C81)^2,"")</f>
        <v>3.6442218576096807E-4</v>
      </c>
      <c r="G82" s="32">
        <f>IFERROR(('2a) logm_x(t)'!G81-'2a) logm_x(t)'!F81-'2a)answer'!$C81)^2,"")</f>
        <v>2.3713113582578191E-2</v>
      </c>
      <c r="H82" s="32">
        <f>IFERROR(('2a) logm_x(t)'!H81-'2a) logm_x(t)'!G81-'2a)answer'!$C81)^2,"")</f>
        <v>2.7065239005219315E-3</v>
      </c>
      <c r="I82" s="32">
        <f>IFERROR(('2a) logm_x(t)'!I81-'2a) logm_x(t)'!H81-'2a)answer'!$C81)^2,"")</f>
        <v>7.4479838884854051E-3</v>
      </c>
      <c r="J82" s="32">
        <f>IFERROR(('2a) logm_x(t)'!J81-'2a) logm_x(t)'!I81-'2a)answer'!$C81)^2,"")</f>
        <v>1.403818570267016E-2</v>
      </c>
      <c r="K82" s="32">
        <f>IFERROR(('2a) logm_x(t)'!K81-'2a) logm_x(t)'!J81-'2a)answer'!$C81)^2,"")</f>
        <v>3.4126968627942386E-3</v>
      </c>
      <c r="L82" s="32">
        <f>IFERROR(('2a) logm_x(t)'!L81-'2a) logm_x(t)'!K81-'2a)answer'!$C81)^2,"")</f>
        <v>1.8748347149552225E-3</v>
      </c>
      <c r="M82" s="32">
        <f>IFERROR(('2a) logm_x(t)'!M81-'2a) logm_x(t)'!L81-'2a)answer'!$C81)^2,"")</f>
        <v>5.4581202949752668E-3</v>
      </c>
      <c r="N82" s="32">
        <f>IFERROR(('2a) logm_x(t)'!N81-'2a) logm_x(t)'!M81-'2a)answer'!$C81)^2,"")</f>
        <v>3.8576339552327198E-3</v>
      </c>
      <c r="O82" s="32">
        <f>IFERROR(('2a) logm_x(t)'!O81-'2a) logm_x(t)'!N81-'2a)answer'!$C81)^2,"")</f>
        <v>4.5735364239847639E-6</v>
      </c>
      <c r="P82" s="32">
        <f>IFERROR(('2a) logm_x(t)'!P81-'2a) logm_x(t)'!O81-'2a)answer'!$C81)^2,"")</f>
        <v>2.6275050979011373E-4</v>
      </c>
      <c r="Q82" s="32">
        <f>IFERROR(('2a) logm_x(t)'!Q81-'2a) logm_x(t)'!P81-'2a)answer'!$C81)^2,"")</f>
        <v>1.0115667997409564E-3</v>
      </c>
      <c r="R82" s="32">
        <f>IFERROR(('2a) logm_x(t)'!R81-'2a) logm_x(t)'!Q81-'2a)answer'!$C81)^2,"")</f>
        <v>2.1519643969947788E-3</v>
      </c>
      <c r="S82" s="32">
        <f>IFERROR(('2a) logm_x(t)'!S81-'2a) logm_x(t)'!R81-'2a)answer'!$C81)^2,"")</f>
        <v>8.8595678276966319E-5</v>
      </c>
      <c r="T82" s="32">
        <f>IFERROR(('2a) logm_x(t)'!T81-'2a) logm_x(t)'!S81-'2a)answer'!$C81)^2,"")</f>
        <v>1.1157158460450329E-2</v>
      </c>
      <c r="U82" s="32">
        <f>IFERROR(('2a) logm_x(t)'!U81-'2a) logm_x(t)'!T81-'2a)answer'!$C81)^2,"")</f>
        <v>8.7159250222029565E-4</v>
      </c>
      <c r="V82" s="32">
        <f>IFERROR(('2a) logm_x(t)'!V81-'2a) logm_x(t)'!U81-'2a)answer'!$C81)^2,"")</f>
        <v>1.0072201091717327E-3</v>
      </c>
      <c r="W82" s="32">
        <f>IFERROR(('2a) logm_x(t)'!W81-'2a) logm_x(t)'!V81-'2a)answer'!$C81)^2,"")</f>
        <v>6.9877811553841025E-3</v>
      </c>
      <c r="X82" s="32">
        <f>IFERROR(('2a) logm_x(t)'!X81-'2a) logm_x(t)'!W81-'2a)answer'!$C81)^2,"")</f>
        <v>7.2502821422918307E-4</v>
      </c>
      <c r="Y82" s="32">
        <f>IFERROR(('2a) logm_x(t)'!Y81-'2a) logm_x(t)'!X81-'2a)answer'!$C81)^2,"")</f>
        <v>2.3452941426960073E-2</v>
      </c>
      <c r="Z82" s="32">
        <f>IFERROR(('2a) logm_x(t)'!Z81-'2a) logm_x(t)'!Y81-'2a)answer'!$C81)^2,"")</f>
        <v>8.9619283231847091E-3</v>
      </c>
      <c r="AA82" s="32">
        <f>IFERROR(('2a) logm_x(t)'!AA81-'2a) logm_x(t)'!Z81-'2a)answer'!$C81)^2,"")</f>
        <v>3.473506993799834E-3</v>
      </c>
      <c r="AB82" s="32">
        <f>IFERROR(('2a) logm_x(t)'!AB81-'2a) logm_x(t)'!AA81-'2a)answer'!$C81)^2,"")</f>
        <v>8.4669803662710819E-3</v>
      </c>
      <c r="AC82" s="32">
        <f>IFERROR(('2a) logm_x(t)'!AC81-'2a) logm_x(t)'!AB81-'2a)answer'!$C81)^2,"")</f>
        <v>2.3109436354227615E-3</v>
      </c>
      <c r="AD82" s="32">
        <f>IFERROR(('2a) logm_x(t)'!AD81-'2a) logm_x(t)'!AC81-'2a)answer'!$C81)^2,"")</f>
        <v>1.1779399329500285E-4</v>
      </c>
      <c r="AE82" s="32">
        <f>IFERROR(('2a) logm_x(t)'!AE81-'2a) logm_x(t)'!AD81-'2a)answer'!$C81)^2,"")</f>
        <v>1.3664532120064821E-2</v>
      </c>
      <c r="AF82" s="32">
        <f>IFERROR(('2a) logm_x(t)'!AF81-'2a) logm_x(t)'!AE81-'2a)answer'!$C81)^2,"")</f>
        <v>5.8747097403901915E-3</v>
      </c>
      <c r="AG82" s="32">
        <f>IFERROR(('2a) logm_x(t)'!AG81-'2a) logm_x(t)'!AF81-'2a)answer'!$C81)^2,"")</f>
        <v>2.0369607699992549E-5</v>
      </c>
      <c r="AH82" s="32">
        <f>IFERROR(('2a) logm_x(t)'!AH81-'2a) logm_x(t)'!AG81-'2a)answer'!$C81)^2,"")</f>
        <v>2.2953265225870561E-5</v>
      </c>
      <c r="AI82" s="32">
        <f>IFERROR(('2a) logm_x(t)'!AI81-'2a) logm_x(t)'!AH81-'2a)answer'!$C81)^2,"")</f>
        <v>4.7854137680749262E-3</v>
      </c>
      <c r="AJ82" s="32">
        <f>IFERROR(('2a) logm_x(t)'!AJ81-'2a) logm_x(t)'!AI81-'2a)answer'!$C81)^2,"")</f>
        <v>2.5233697529463707E-3</v>
      </c>
      <c r="AK82" s="32">
        <f>IFERROR(('2a) logm_x(t)'!AK81-'2a) logm_x(t)'!AJ81-'2a)answer'!$C81)^2,"")</f>
        <v>3.5072679469588934E-3</v>
      </c>
      <c r="AL82" s="32">
        <f>IFERROR(('2a) logm_x(t)'!AL81-'2a) logm_x(t)'!AK81-'2a)answer'!$C81)^2,"")</f>
        <v>4.0049359336595726E-4</v>
      </c>
      <c r="AM82" s="32">
        <f>IFERROR(('2a) logm_x(t)'!AM81-'2a) logm_x(t)'!AL81-'2a)answer'!$C81)^2,"")</f>
        <v>6.222255310698345E-4</v>
      </c>
      <c r="AN82" s="32">
        <f>IFERROR(('2a) logm_x(t)'!AN81-'2a) logm_x(t)'!AM81-'2a)answer'!$C81)^2,"")</f>
        <v>1.0037533265357002E-2</v>
      </c>
      <c r="AO82" s="32">
        <f>IFERROR(('2a) logm_x(t)'!AO81-'2a) logm_x(t)'!AN81-'2a)answer'!$C81)^2,"")</f>
        <v>9.0507611545565438E-3</v>
      </c>
      <c r="AP82" s="32">
        <f>IFERROR(('2a) logm_x(t)'!AP81-'2a) logm_x(t)'!AO81-'2a)answer'!$C81)^2,"")</f>
        <v>1.722827599062843E-4</v>
      </c>
      <c r="AQ82" s="32">
        <f>IFERROR(('2a) logm_x(t)'!AQ81-'2a) logm_x(t)'!AP81-'2a)answer'!$C81)^2,"")</f>
        <v>9.9184240769726421E-3</v>
      </c>
      <c r="AR82" s="32">
        <f>IFERROR(('2a) logm_x(t)'!AR81-'2a) logm_x(t)'!AQ81-'2a)answer'!$C81)^2,"")</f>
        <v>1.0678382070995456E-5</v>
      </c>
      <c r="AS82" s="32">
        <f>IFERROR(('2a) logm_x(t)'!AS81-'2a) logm_x(t)'!AR81-'2a)answer'!$C81)^2,"")</f>
        <v>3.0637534406237664E-3</v>
      </c>
      <c r="AT82" s="32">
        <f>IFERROR(('2a) logm_x(t)'!AT81-'2a) logm_x(t)'!AS81-'2a)answer'!$C81)^2,"")</f>
        <v>9.5063334688653262E-4</v>
      </c>
      <c r="AU82" s="32">
        <f>IFERROR(('2a) logm_x(t)'!AU81-'2a) logm_x(t)'!AT81-'2a)answer'!$C81)^2,"")</f>
        <v>1.7908923029810058E-3</v>
      </c>
      <c r="AV82" s="32">
        <f>IFERROR(('2a) logm_x(t)'!AV81-'2a) logm_x(t)'!AU81-'2a)answer'!$C81)^2,"")</f>
        <v>2.4505561164228393E-3</v>
      </c>
      <c r="AW82" s="32">
        <f>IFERROR(('2a) logm_x(t)'!AW81-'2a) logm_x(t)'!AV81-'2a)answer'!$C81)^2,"")</f>
        <v>1.2248115928649496E-2</v>
      </c>
      <c r="AX82" s="32">
        <f>IFERROR(('2a) logm_x(t)'!AX81-'2a) logm_x(t)'!AW81-'2a)answer'!$C81)^2,"")</f>
        <v>3.363202015679957E-6</v>
      </c>
      <c r="AY82" s="32">
        <f>IFERROR(('2a) logm_x(t)'!AY81-'2a) logm_x(t)'!AX81-'2a)answer'!$C81)^2,"")</f>
        <v>4.8241685882822251E-4</v>
      </c>
      <c r="AZ82" s="32">
        <f>IFERROR(('2a) logm_x(t)'!AZ81-'2a) logm_x(t)'!AY81-'2a)answer'!$C81)^2,"")</f>
        <v>5.040710799073608E-3</v>
      </c>
      <c r="BA82" s="32">
        <f>IFERROR(('2a) logm_x(t)'!BA81-'2a) logm_x(t)'!AZ81-'2a)answer'!$C81)^2,"")</f>
        <v>1.5149245193383188E-3</v>
      </c>
      <c r="BB82" s="32">
        <f>IFERROR(('2a) logm_x(t)'!BB81-'2a) logm_x(t)'!BA81-'2a)answer'!$C81)^2,"")</f>
        <v>7.1886008060035748E-5</v>
      </c>
      <c r="BC82" s="32">
        <f>IFERROR(('2a) logm_x(t)'!BC81-'2a) logm_x(t)'!BB81-'2a)answer'!$C81)^2,"")</f>
        <v>6.1942823811315756E-7</v>
      </c>
      <c r="BD82" s="32">
        <f>IFERROR(('2a) logm_x(t)'!BD81-'2a) logm_x(t)'!BC81-'2a)answer'!$C81)^2,"")</f>
        <v>8.8441588926618155E-3</v>
      </c>
      <c r="BE82" s="32">
        <f>IFERROR(('2a) logm_x(t)'!BE81-'2a) logm_x(t)'!BD81-'2a)answer'!$C81)^2,"")</f>
        <v>9.1001655280090275E-3</v>
      </c>
      <c r="BF82" s="32">
        <f>IFERROR(('2a) logm_x(t)'!BF81-'2a) logm_x(t)'!BE81-'2a)answer'!$C81)^2,"")</f>
        <v>3.1212687077284001E-2</v>
      </c>
      <c r="BG82" s="32">
        <f>IFERROR(('2a) logm_x(t)'!BG81-'2a) logm_x(t)'!BF81-'2a)answer'!$C81)^2,"")</f>
        <v>3.2869903993558144E-2</v>
      </c>
      <c r="BH82" s="32">
        <f>IFERROR(('2a) logm_x(t)'!BH81-'2a) logm_x(t)'!BG81-'2a)answer'!$C81)^2,"")</f>
        <v>1.6332285403341716E-2</v>
      </c>
      <c r="BI82" s="32">
        <f>IFERROR(('2a) logm_x(t)'!BI81-'2a) logm_x(t)'!BH81-'2a)answer'!$C81)^2,"")</f>
        <v>1.2097094307353467E-3</v>
      </c>
      <c r="BJ82" s="32">
        <f>IFERROR(('2a) logm_x(t)'!BJ81-'2a) logm_x(t)'!BI81-'2a)answer'!$C81)^2,"")</f>
        <v>6.4319592065778856E-4</v>
      </c>
      <c r="BK82" s="32">
        <f>IFERROR(('2a) logm_x(t)'!BK81-'2a) logm_x(t)'!BJ81-'2a)answer'!$C81)^2,"")</f>
        <v>4.5618880483049191E-3</v>
      </c>
      <c r="BL82" s="32">
        <f>IFERROR(('2a) logm_x(t)'!BL81-'2a) logm_x(t)'!BK81-'2a)answer'!$C81)^2,"")</f>
        <v>4.9585068398332694E-3</v>
      </c>
      <c r="BM82" s="32">
        <f>IFERROR(('2a) logm_x(t)'!BM81-'2a) logm_x(t)'!BL81-'2a)answer'!$C81)^2,"")</f>
        <v>1.1982076426890894E-3</v>
      </c>
      <c r="BN82" s="32">
        <f>IFERROR(('2a) logm_x(t)'!BN81-'2a) logm_x(t)'!BM81-'2a)answer'!$C81)^2,"")</f>
        <v>2.8387656427168511E-3</v>
      </c>
      <c r="BO82" s="32">
        <f>IFERROR(('2a) logm_x(t)'!BO81-'2a) logm_x(t)'!BN81-'2a)answer'!$C81)^2,"")</f>
        <v>3.0083237756112335E-3</v>
      </c>
      <c r="BP82" s="32">
        <f>IFERROR(('2a) logm_x(t)'!BP81-'2a) logm_x(t)'!BO81-'2a)answer'!$C81)^2,"")</f>
        <v>1.7548321453504203E-4</v>
      </c>
      <c r="BQ82" s="32">
        <f>IFERROR(('2a) logm_x(t)'!BQ81-'2a) logm_x(t)'!BP81-'2a)answer'!$C81)^2,"")</f>
        <v>2.5956724895753809E-3</v>
      </c>
      <c r="BR82" s="32">
        <f>IFERROR(('2a) logm_x(t)'!BR81-'2a) logm_x(t)'!BQ81-'2a)answer'!$C81)^2,"")</f>
        <v>3.9504630229275744E-6</v>
      </c>
      <c r="BS82" s="32">
        <f>IFERROR(('2a) logm_x(t)'!BS81-'2a) logm_x(t)'!BR81-'2a)answer'!$C81)^2,"")</f>
        <v>4.7462542142425431E-3</v>
      </c>
      <c r="BT82" s="32">
        <f>IFERROR(('2a) logm_x(t)'!BT81-'2a) logm_x(t)'!BS81-'2a)answer'!$C81)^2,"")</f>
        <v>2.8145142910354561E-4</v>
      </c>
      <c r="BU82" s="32">
        <f>IFERROR(('2a) logm_x(t)'!BU81-'2a) logm_x(t)'!BT81-'2a)answer'!$C81)^2,"")</f>
        <v>1.1023847218416399E-3</v>
      </c>
      <c r="BV82" s="32">
        <f>IFERROR(('2a) logm_x(t)'!BV81-'2a) logm_x(t)'!BU81-'2a)answer'!$C81)^2,"")</f>
        <v>1.5148386004041454E-3</v>
      </c>
      <c r="BW82" s="32">
        <f>IFERROR(('2a) logm_x(t)'!BW81-'2a) logm_x(t)'!BV81-'2a)answer'!$C81)^2,"")</f>
        <v>1.3560589031353005E-4</v>
      </c>
      <c r="BX82" s="32">
        <f>IFERROR(('2a) logm_x(t)'!BX81-'2a) logm_x(t)'!BW81-'2a)answer'!$C81)^2,"")</f>
        <v>3.6544795909865539E-3</v>
      </c>
      <c r="BY82" s="32">
        <f>IFERROR(('2a) logm_x(t)'!BY81-'2a) logm_x(t)'!BX81-'2a)answer'!$C81)^2,"")</f>
        <v>1.8652157022892363E-5</v>
      </c>
      <c r="BZ82" s="32">
        <f>IFERROR(('2a) logm_x(t)'!BZ81-'2a) logm_x(t)'!BY81-'2a)answer'!$C81)^2,"")</f>
        <v>1.7659030150467959E-3</v>
      </c>
      <c r="CA82" s="32">
        <f>IFERROR(('2a) logm_x(t)'!CA81-'2a) logm_x(t)'!BZ81-'2a)answer'!$C81)^2,"")</f>
        <v>1.1536852769838131E-3</v>
      </c>
      <c r="CB82" s="32">
        <f>IFERROR(('2a) logm_x(t)'!CB81-'2a) logm_x(t)'!CA81-'2a)answer'!$C81)^2,"")</f>
        <v>3.4378886682310331E-3</v>
      </c>
      <c r="CC82" s="32">
        <f>IFERROR(('2a) logm_x(t)'!CC81-'2a) logm_x(t)'!CB81-'2a)answer'!$C81)^2,"")</f>
        <v>2.8884688393110365E-4</v>
      </c>
      <c r="CD82" s="32">
        <f>IFERROR(('2a) logm_x(t)'!CD81-'2a) logm_x(t)'!CC81-'2a)answer'!$C81)^2,"")</f>
        <v>1.9772547040301509E-3</v>
      </c>
      <c r="CE82" s="32">
        <f>IFERROR(('2a) logm_x(t)'!CE81-'2a) logm_x(t)'!CD81-'2a)answer'!$C81)^2,"")</f>
        <v>1.9444435226661431E-3</v>
      </c>
      <c r="CF82" s="32">
        <f>IFERROR(('2a) logm_x(t)'!CF81-'2a) logm_x(t)'!CE81-'2a)answer'!$C81)^2,"")</f>
        <v>2.3217105046750013E-3</v>
      </c>
      <c r="CG82" s="32">
        <f>IFERROR(('2a) logm_x(t)'!CG81-'2a) logm_x(t)'!CF81-'2a)answer'!$C81)^2,"")</f>
        <v>1.8335174166682825E-5</v>
      </c>
      <c r="CH82" s="32">
        <f>IFERROR(('2a) logm_x(t)'!CH81-'2a) logm_x(t)'!CG81-'2a)answer'!$C81)^2,"")</f>
        <v>5.1544127337765705E-3</v>
      </c>
      <c r="CI82" s="32">
        <f>IFERROR(('2a) logm_x(t)'!CI81-'2a) logm_x(t)'!CH81-'2a)answer'!$C81)^2,"")</f>
        <v>3.6022219797078635E-6</v>
      </c>
      <c r="CJ82" s="32">
        <f>IFERROR(('2a) logm_x(t)'!CJ81-'2a) logm_x(t)'!CI81-'2a)answer'!$C81)^2,"")</f>
        <v>4.7148969170696846E-3</v>
      </c>
      <c r="CK82" s="32">
        <f>IFERROR(('2a) logm_x(t)'!CK81-'2a) logm_x(t)'!CJ81-'2a)answer'!$C81)^2,"")</f>
        <v>2.6832468877165862E-3</v>
      </c>
      <c r="CL82" s="32">
        <f>IFERROR(('2a) logm_x(t)'!CL81-'2a) logm_x(t)'!CK81-'2a)answer'!$C81)^2,"")</f>
        <v>3.3257236932575742E-3</v>
      </c>
      <c r="CM82" s="32">
        <f>IFERROR(('2a) logm_x(t)'!CM81-'2a) logm_x(t)'!CL81-'2a)answer'!$C81)^2,"")</f>
        <v>1.3189875277724752E-3</v>
      </c>
      <c r="CN82" s="32">
        <f>IFERROR(('2a) logm_x(t)'!CN81-'2a) logm_x(t)'!CM81-'2a)answer'!$C81)^2,"")</f>
        <v>1.341003011717685E-5</v>
      </c>
      <c r="CT82" s="31">
        <f t="shared" si="5"/>
        <v>78</v>
      </c>
      <c r="CU82" s="32">
        <f>('2a) logm_x(t)'!C81-'2a) logm_x(t)'!B81-'2a)answer'!$C81)/$CP$5</f>
        <v>0.45858860595476703</v>
      </c>
      <c r="CV82" s="32">
        <f>('2a) logm_x(t)'!D81-'2a) logm_x(t)'!C81-'2a)answer'!$C81)/$CP$5</f>
        <v>0.14756157762968836</v>
      </c>
      <c r="CW82" s="32">
        <f>('2a) logm_x(t)'!E81-'2a) logm_x(t)'!D81-'2a)answer'!$C81)/$CP$5</f>
        <v>-0.59158275249881931</v>
      </c>
      <c r="CX82" s="32">
        <f>('2a) logm_x(t)'!F81-'2a) logm_x(t)'!E81-'2a)answer'!$C81)/$CP$5</f>
        <v>-0.13677117491957613</v>
      </c>
      <c r="CY82" s="32">
        <f>('2a) logm_x(t)'!G81-'2a) logm_x(t)'!F81-'2a)answer'!$C81)/$CP$5</f>
        <v>1.1032818257289614</v>
      </c>
      <c r="CZ82" s="32">
        <f>('2a) logm_x(t)'!H81-'2a) logm_x(t)'!G81-'2a)answer'!$C81)/$CP$5</f>
        <v>-0.3727332247341002</v>
      </c>
      <c r="DA82" s="32">
        <f>('2a) logm_x(t)'!I81-'2a) logm_x(t)'!H81-'2a)answer'!$C81)/$CP$5</f>
        <v>-0.61831749899463195</v>
      </c>
      <c r="DB82" s="32">
        <f>('2a) logm_x(t)'!J81-'2a) logm_x(t)'!I81-'2a)answer'!$C81)/$CP$5</f>
        <v>0.84888266497350828</v>
      </c>
      <c r="DC82" s="32">
        <f>('2a) logm_x(t)'!K81-'2a) logm_x(t)'!J81-'2a)answer'!$C81)/$CP$5</f>
        <v>-0.41854391275662184</v>
      </c>
      <c r="DD82" s="32">
        <f>('2a) logm_x(t)'!L81-'2a) logm_x(t)'!K81-'2a)answer'!$C81)/$CP$5</f>
        <v>-0.31022276659285192</v>
      </c>
      <c r="DE82" s="32">
        <f>('2a) logm_x(t)'!M81-'2a) logm_x(t)'!L81-'2a)answer'!$C81)/$CP$5</f>
        <v>0.52931441927170575</v>
      </c>
      <c r="DF82" s="32">
        <f>('2a) logm_x(t)'!N81-'2a) logm_x(t)'!M81-'2a)answer'!$C81)/$CP$5</f>
        <v>0.44499248965769445</v>
      </c>
      <c r="DG82" s="32">
        <f>('2a) logm_x(t)'!O81-'2a) logm_x(t)'!N81-'2a)answer'!$C81)/$CP$5</f>
        <v>-1.5322098307630984E-2</v>
      </c>
      <c r="DH82" s="32">
        <f>('2a) logm_x(t)'!P81-'2a) logm_x(t)'!O81-'2a)answer'!$C81)/$CP$5</f>
        <v>-0.11613522269235922</v>
      </c>
      <c r="DI82" s="32">
        <f>('2a) logm_x(t)'!Q81-'2a) logm_x(t)'!P81-'2a)answer'!$C81)/$CP$5</f>
        <v>-0.22787120920034645</v>
      </c>
      <c r="DJ82" s="32">
        <f>('2a) logm_x(t)'!R81-'2a) logm_x(t)'!Q81-'2a)answer'!$C81)/$CP$5</f>
        <v>0.33236073776534031</v>
      </c>
      <c r="DK82" s="32">
        <f>('2a) logm_x(t)'!S81-'2a) logm_x(t)'!R81-'2a)answer'!$C81)/$CP$5</f>
        <v>6.7437031062129685E-2</v>
      </c>
      <c r="DL82" s="32">
        <f>('2a) logm_x(t)'!T81-'2a) logm_x(t)'!S81-'2a)answer'!$C81)/$CP$5</f>
        <v>0.75677882879599778</v>
      </c>
      <c r="DM82" s="32">
        <f>('2a) logm_x(t)'!U81-'2a) logm_x(t)'!T81-'2a)answer'!$C81)/$CP$5</f>
        <v>-0.21151877186940984</v>
      </c>
      <c r="DN82" s="32">
        <f>('2a) logm_x(t)'!V81-'2a) logm_x(t)'!U81-'2a)answer'!$C81)/$CP$5</f>
        <v>-0.2273811021927028</v>
      </c>
      <c r="DO82" s="32">
        <f>('2a) logm_x(t)'!W81-'2a) logm_x(t)'!V81-'2a)answer'!$C81)/$CP$5</f>
        <v>0.59891035362304146</v>
      </c>
      <c r="DP82" s="32">
        <f>('2a) logm_x(t)'!X81-'2a) logm_x(t)'!W81-'2a)answer'!$C81)/$CP$5</f>
        <v>0.19291661235655647</v>
      </c>
      <c r="DQ82" s="32">
        <f>('2a) logm_x(t)'!Y81-'2a) logm_x(t)'!X81-'2a)answer'!$C81)/$CP$5</f>
        <v>-1.0972127177263749</v>
      </c>
      <c r="DR82" s="32">
        <f>('2a) logm_x(t)'!Z81-'2a) logm_x(t)'!Y81-'2a)answer'!$C81)/$CP$5</f>
        <v>0.67825484764759281</v>
      </c>
      <c r="DS82" s="32">
        <f>('2a) logm_x(t)'!AA81-'2a) logm_x(t)'!Z81-'2a)answer'!$C81)/$CP$5</f>
        <v>0.42225642086154297</v>
      </c>
      <c r="DT82" s="32">
        <f>('2a) logm_x(t)'!AB81-'2a) logm_x(t)'!AA81-'2a)answer'!$C81)/$CP$5</f>
        <v>-0.65925958044438115</v>
      </c>
      <c r="DU82" s="32">
        <f>('2a) logm_x(t)'!AC81-'2a) logm_x(t)'!AB81-'2a)answer'!$C81)/$CP$5</f>
        <v>0.34441880050409529</v>
      </c>
      <c r="DV82" s="32">
        <f>('2a) logm_x(t)'!AD81-'2a) logm_x(t)'!AC81-'2a)answer'!$C81)/$CP$5</f>
        <v>-7.7759551289362974E-2</v>
      </c>
      <c r="DW82" s="32">
        <f>('2a) logm_x(t)'!AE81-'2a) logm_x(t)'!AD81-'2a)answer'!$C81)/$CP$5</f>
        <v>0.83750914187811953</v>
      </c>
      <c r="DX82" s="32">
        <f>('2a) logm_x(t)'!AF81-'2a) logm_x(t)'!AE81-'2a)answer'!$C81)/$CP$5</f>
        <v>-0.54914290930534759</v>
      </c>
      <c r="DY82" s="32">
        <f>('2a) logm_x(t)'!AG81-'2a) logm_x(t)'!AF81-'2a)answer'!$C81)/$CP$5</f>
        <v>3.2335792244508263E-2</v>
      </c>
      <c r="DZ82" s="32">
        <f>('2a) logm_x(t)'!AH81-'2a) logm_x(t)'!AG81-'2a)answer'!$C81)/$CP$5</f>
        <v>3.4325305474329958E-2</v>
      </c>
      <c r="EA82" s="32">
        <f>('2a) logm_x(t)'!AI81-'2a) logm_x(t)'!AH81-'2a)answer'!$C81)/$CP$5</f>
        <v>0.49562353479195109</v>
      </c>
      <c r="EB82" s="32">
        <f>('2a) logm_x(t)'!AJ81-'2a) logm_x(t)'!AI81-'2a)answer'!$C81)/$CP$5</f>
        <v>-0.35990064076148648</v>
      </c>
      <c r="EC82" s="32">
        <f>('2a) logm_x(t)'!AK81-'2a) logm_x(t)'!AJ81-'2a)answer'!$C81)/$CP$5</f>
        <v>0.42430353155245071</v>
      </c>
      <c r="ED82" s="32">
        <f>('2a) logm_x(t)'!AL81-'2a) logm_x(t)'!AK81-'2a)answer'!$C81)/$CP$5</f>
        <v>-0.14338045688743611</v>
      </c>
      <c r="EE82" s="32">
        <f>('2a) logm_x(t)'!AM81-'2a) logm_x(t)'!AL81-'2a)answer'!$C81)/$CP$5</f>
        <v>-0.17871709105798658</v>
      </c>
      <c r="EF82" s="32">
        <f>('2a) logm_x(t)'!AN81-'2a) logm_x(t)'!AM81-'2a)answer'!$C81)/$CP$5</f>
        <v>0.71780366620052449</v>
      </c>
      <c r="EG82" s="32">
        <f>('2a) logm_x(t)'!AO81-'2a) logm_x(t)'!AN81-'2a)answer'!$C81)/$CP$5</f>
        <v>-0.68160807283291136</v>
      </c>
      <c r="EH82" s="32">
        <f>('2a) logm_x(t)'!AP81-'2a) logm_x(t)'!AO81-'2a)answer'!$C81)/$CP$5</f>
        <v>-9.4040100281888112E-2</v>
      </c>
      <c r="EI82" s="32">
        <f>('2a) logm_x(t)'!AQ81-'2a) logm_x(t)'!AP81-'2a)answer'!$C81)/$CP$5</f>
        <v>0.7135320906564836</v>
      </c>
      <c r="EJ82" s="32">
        <f>('2a) logm_x(t)'!AR81-'2a) logm_x(t)'!AQ81-'2a)answer'!$C81)/$CP$5</f>
        <v>-2.3412344250999154E-2</v>
      </c>
      <c r="EK82" s="32">
        <f>('2a) logm_x(t)'!AS81-'2a) logm_x(t)'!AR81-'2a)answer'!$C81)/$CP$5</f>
        <v>0.3965692896407047</v>
      </c>
      <c r="EL82" s="32">
        <f>('2a) logm_x(t)'!AT81-'2a) logm_x(t)'!AS81-'2a)answer'!$C81)/$CP$5</f>
        <v>-0.22090151567624305</v>
      </c>
      <c r="EM82" s="32">
        <f>('2a) logm_x(t)'!AU81-'2a) logm_x(t)'!AT81-'2a)answer'!$C81)/$CP$5</f>
        <v>0.30319840221966499</v>
      </c>
      <c r="EN82" s="32">
        <f>('2a) logm_x(t)'!AV81-'2a) logm_x(t)'!AU81-'2a)answer'!$C81)/$CP$5</f>
        <v>-0.35467003632742666</v>
      </c>
      <c r="EO82" s="32">
        <f>('2a) logm_x(t)'!AW81-'2a) logm_x(t)'!AV81-'2a)answer'!$C81)/$CP$5</f>
        <v>0.79291533562376693</v>
      </c>
      <c r="EP82" s="32">
        <f>('2a) logm_x(t)'!AX81-'2a) logm_x(t)'!AW81-'2a)answer'!$C81)/$CP$5</f>
        <v>-1.3139191751056416E-2</v>
      </c>
      <c r="EQ82" s="32">
        <f>('2a) logm_x(t)'!AY81-'2a) logm_x(t)'!AX81-'2a)answer'!$C81)/$CP$5</f>
        <v>0.15736328449996975</v>
      </c>
      <c r="ER82" s="32">
        <f>('2a) logm_x(t)'!AZ81-'2a) logm_x(t)'!AY81-'2a)answer'!$C81)/$CP$5</f>
        <v>-0.50867227130839787</v>
      </c>
      <c r="ES82" s="32">
        <f>('2a) logm_x(t)'!BA81-'2a) logm_x(t)'!AZ81-'2a)answer'!$C81)/$CP$5</f>
        <v>0.27886092959479858</v>
      </c>
      <c r="ET82" s="32">
        <f>('2a) logm_x(t)'!BB81-'2a) logm_x(t)'!BA81-'2a)answer'!$C81)/$CP$5</f>
        <v>-6.0745534392566386E-2</v>
      </c>
      <c r="EU82" s="32">
        <f>('2a) logm_x(t)'!BC81-'2a) logm_x(t)'!BB81-'2a)answer'!$C81)/$CP$5</f>
        <v>-5.6388127530006184E-3</v>
      </c>
      <c r="EV82" s="32">
        <f>('2a) logm_x(t)'!BD81-'2a) logm_x(t)'!BC81-'2a)answer'!$C81)/$CP$5</f>
        <v>-0.67378360872449927</v>
      </c>
      <c r="EW82" s="32">
        <f>('2a) logm_x(t)'!BE81-'2a) logm_x(t)'!BD81-'2a)answer'!$C81)/$CP$5</f>
        <v>0.68346584979253544</v>
      </c>
      <c r="EX82" s="32">
        <f>('2a) logm_x(t)'!BF81-'2a) logm_x(t)'!BE81-'2a)answer'!$C81)/$CP$5</f>
        <v>-1.2657786105023949</v>
      </c>
      <c r="EY82" s="32">
        <f>('2a) logm_x(t)'!BG81-'2a) logm_x(t)'!BF81-'2a)answer'!$C81)/$CP$5</f>
        <v>1.2989468802135493</v>
      </c>
      <c r="EZ82" s="32">
        <f>('2a) logm_x(t)'!BH81-'2a) logm_x(t)'!BG81-'2a)answer'!$C81)/$CP$5</f>
        <v>-0.91562080787693767</v>
      </c>
      <c r="FA82" s="32">
        <f>('2a) logm_x(t)'!BI81-'2a) logm_x(t)'!BH81-'2a)answer'!$C81)/$CP$5</f>
        <v>0.24919120291988067</v>
      </c>
      <c r="FB82" s="32">
        <f>('2a) logm_x(t)'!BJ81-'2a) logm_x(t)'!BI81-'2a)answer'!$C81)/$CP$5</f>
        <v>-0.18170371806759092</v>
      </c>
      <c r="FC82" s="32">
        <f>('2a) logm_x(t)'!BK81-'2a) logm_x(t)'!BJ81-'2a)answer'!$C81)/$CP$5</f>
        <v>0.48390987530073232</v>
      </c>
      <c r="FD82" s="32">
        <f>('2a) logm_x(t)'!BL81-'2a) logm_x(t)'!BK81-'2a)answer'!$C81)/$CP$5</f>
        <v>-0.50450750565380098</v>
      </c>
      <c r="FE82" s="32">
        <f>('2a) logm_x(t)'!BM81-'2a) logm_x(t)'!BL81-'2a)answer'!$C81)/$CP$5</f>
        <v>-0.24800373192235373</v>
      </c>
      <c r="FF82" s="32">
        <f>('2a) logm_x(t)'!BN81-'2a) logm_x(t)'!BM81-'2a)answer'!$C81)/$CP$5</f>
        <v>0.38173057243100839</v>
      </c>
      <c r="FG82" s="32">
        <f>('2a) logm_x(t)'!BO81-'2a) logm_x(t)'!BN81-'2a)answer'!$C81)/$CP$5</f>
        <v>-0.39296553420371721</v>
      </c>
      <c r="FH82" s="32">
        <f>('2a) logm_x(t)'!BP81-'2a) logm_x(t)'!BO81-'2a)answer'!$C81)/$CP$5</f>
        <v>-9.4909560877063759E-2</v>
      </c>
      <c r="FI82" s="32">
        <f>('2a) logm_x(t)'!BQ81-'2a) logm_x(t)'!BP81-'2a)answer'!$C81)/$CP$5</f>
        <v>0.36502038640463064</v>
      </c>
      <c r="FJ82" s="32">
        <f>('2a) logm_x(t)'!BR81-'2a) logm_x(t)'!BQ81-'2a)answer'!$C81)/$CP$5</f>
        <v>-1.4240202787706213E-2</v>
      </c>
      <c r="FK82" s="32">
        <f>('2a) logm_x(t)'!BS81-'2a) logm_x(t)'!BR81-'2a)answer'!$C81)/$CP$5</f>
        <v>-0.49359149890405413</v>
      </c>
      <c r="FL82" s="32">
        <f>('2a) logm_x(t)'!BT81-'2a) logm_x(t)'!BS81-'2a)answer'!$C81)/$CP$5</f>
        <v>-0.12019707589939523</v>
      </c>
      <c r="FM82" s="32">
        <f>('2a) logm_x(t)'!BU81-'2a) logm_x(t)'!BT81-'2a)answer'!$C81)/$CP$5</f>
        <v>0.23788045811405989</v>
      </c>
      <c r="FN82" s="32">
        <f>('2a) logm_x(t)'!BV81-'2a) logm_x(t)'!BU81-'2a)answer'!$C81)/$CP$5</f>
        <v>-0.27885302168477671</v>
      </c>
      <c r="FO82" s="32">
        <f>('2a) logm_x(t)'!BW81-'2a) logm_x(t)'!BV81-'2a)answer'!$C81)/$CP$5</f>
        <v>8.343176872523704E-2</v>
      </c>
      <c r="FP82" s="32">
        <f>('2a) logm_x(t)'!BX81-'2a) logm_x(t)'!BW81-'2a)answer'!$C81)/$CP$5</f>
        <v>-0.43311671429793147</v>
      </c>
      <c r="FQ82" s="32">
        <f>('2a) logm_x(t)'!BY81-'2a) logm_x(t)'!BX81-'2a)answer'!$C81)/$CP$5</f>
        <v>-3.0942592993933489E-2</v>
      </c>
      <c r="FR82" s="32">
        <f>('2a) logm_x(t)'!BZ81-'2a) logm_x(t)'!BY81-'2a)answer'!$C81)/$CP$5</f>
        <v>-0.30107562558068229</v>
      </c>
      <c r="FS82" s="32">
        <f>('2a) logm_x(t)'!CA81-'2a) logm_x(t)'!BZ81-'2a)answer'!$C81)/$CP$5</f>
        <v>0.24335252037389296</v>
      </c>
      <c r="FT82" s="32">
        <f>('2a) logm_x(t)'!CB81-'2a) logm_x(t)'!CA81-'2a)answer'!$C81)/$CP$5</f>
        <v>-0.42008587364006295</v>
      </c>
      <c r="FU82" s="32">
        <f>('2a) logm_x(t)'!CC81-'2a) logm_x(t)'!CB81-'2a)answer'!$C81)/$CP$5</f>
        <v>-0.12176599355487816</v>
      </c>
      <c r="FV82" s="32">
        <f>('2a) logm_x(t)'!CD81-'2a) logm_x(t)'!CC81-'2a)answer'!$C81)/$CP$5</f>
        <v>-0.31858364885901475</v>
      </c>
      <c r="FW82" s="32">
        <f>('2a) logm_x(t)'!CE81-'2a) logm_x(t)'!CD81-'2a)answer'!$C81)/$CP$5</f>
        <v>0.3159292525963418</v>
      </c>
      <c r="FX82" s="32">
        <f>('2a) logm_x(t)'!CF81-'2a) logm_x(t)'!CE81-'2a)answer'!$C81)/$CP$5</f>
        <v>-0.34522020535861614</v>
      </c>
      <c r="FY82" s="32">
        <f>('2a) logm_x(t)'!CG81-'2a) logm_x(t)'!CF81-'2a)answer'!$C81)/$CP$5</f>
        <v>3.0678540399423426E-2</v>
      </c>
      <c r="FZ82" s="32">
        <f>('2a) logm_x(t)'!CH81-'2a) logm_x(t)'!CG81-'2a)answer'!$C81)/$CP$5</f>
        <v>-0.51437726983200316</v>
      </c>
      <c r="GA82" s="32">
        <f>('2a) logm_x(t)'!CI81-'2a) logm_x(t)'!CH81-'2a)answer'!$C81)/$CP$5</f>
        <v>-1.3598074283262091E-2</v>
      </c>
      <c r="GB82" s="32">
        <f>('2a) logm_x(t)'!CJ81-'2a) logm_x(t)'!CI81-'2a)answer'!$C81)/$CP$5</f>
        <v>0.49195827997883518</v>
      </c>
      <c r="GC82" s="32">
        <f>('2a) logm_x(t)'!CK81-'2a) logm_x(t)'!CJ81-'2a)answer'!$C81)/$CP$5</f>
        <v>-0.37112694830868959</v>
      </c>
      <c r="GD82" s="32">
        <f>('2a) logm_x(t)'!CL81-'2a) logm_x(t)'!CK81-'2a)answer'!$C81)/$CP$5</f>
        <v>-0.41317616052916029</v>
      </c>
      <c r="GE82" s="32">
        <f>('2a) logm_x(t)'!CM81-'2a) logm_x(t)'!CL81-'2a)answer'!$C81)/$CP$5</f>
        <v>-0.26020313085476032</v>
      </c>
      <c r="GF82" s="32">
        <f>('2a) logm_x(t)'!CN81-'2a) logm_x(t)'!CM81-'2a)answer'!$C81)/$CP$5</f>
        <v>2.6236569543164293E-2</v>
      </c>
    </row>
    <row r="83" spans="1:188" x14ac:dyDescent="0.25">
      <c r="A83" s="31">
        <f>'2a) logm_x(t)'!A82</f>
        <v>79</v>
      </c>
      <c r="B83" s="32"/>
      <c r="C83" s="32">
        <f>IFERROR(('2a) logm_x(t)'!C82-'2a) logm_x(t)'!B82-'2a)answer'!$C82)^2,"")</f>
        <v>1.8738924388185213E-3</v>
      </c>
      <c r="D83" s="32">
        <f>IFERROR(('2a) logm_x(t)'!D82-'2a) logm_x(t)'!C82-'2a)answer'!$C82)^2,"")</f>
        <v>4.2554344675120522E-4</v>
      </c>
      <c r="E83" s="32">
        <f>IFERROR(('2a) logm_x(t)'!E82-'2a) logm_x(t)'!D82-'2a)answer'!$C82)^2,"")</f>
        <v>8.2093558236415545E-4</v>
      </c>
      <c r="F83" s="32">
        <f>IFERROR(('2a) logm_x(t)'!F82-'2a) logm_x(t)'!E82-'2a)answer'!$C82)^2,"")</f>
        <v>5.7272669006352217E-3</v>
      </c>
      <c r="G83" s="32">
        <f>IFERROR(('2a) logm_x(t)'!G82-'2a) logm_x(t)'!F82-'2a)answer'!$C82)^2,"")</f>
        <v>7.0770132772749188E-4</v>
      </c>
      <c r="H83" s="32">
        <f>IFERROR(('2a) logm_x(t)'!H82-'2a) logm_x(t)'!G82-'2a)answer'!$C82)^2,"")</f>
        <v>5.7782338232189743E-4</v>
      </c>
      <c r="I83" s="32">
        <f>IFERROR(('2a) logm_x(t)'!I82-'2a) logm_x(t)'!H82-'2a)answer'!$C82)^2,"")</f>
        <v>5.7415255973854667E-5</v>
      </c>
      <c r="J83" s="32">
        <f>IFERROR(('2a) logm_x(t)'!J82-'2a) logm_x(t)'!I82-'2a)answer'!$C82)^2,"")</f>
        <v>1.6514266025852729E-2</v>
      </c>
      <c r="K83" s="32">
        <f>IFERROR(('2a) logm_x(t)'!K82-'2a) logm_x(t)'!J82-'2a)answer'!$C82)^2,"")</f>
        <v>7.8567804520225076E-2</v>
      </c>
      <c r="L83" s="32">
        <f>IFERROR(('2a) logm_x(t)'!L82-'2a) logm_x(t)'!K82-'2a)answer'!$C82)^2,"")</f>
        <v>3.0254634007526444E-2</v>
      </c>
      <c r="M83" s="32">
        <f>IFERROR(('2a) logm_x(t)'!M82-'2a) logm_x(t)'!L82-'2a)answer'!$C82)^2,"")</f>
        <v>4.9512906845696099E-4</v>
      </c>
      <c r="N83" s="32">
        <f>IFERROR(('2a) logm_x(t)'!N82-'2a) logm_x(t)'!M82-'2a)answer'!$C82)^2,"")</f>
        <v>4.9074093912517469E-3</v>
      </c>
      <c r="O83" s="32">
        <f>IFERROR(('2a) logm_x(t)'!O82-'2a) logm_x(t)'!N82-'2a)answer'!$C82)^2,"")</f>
        <v>2.7153519493632798E-3</v>
      </c>
      <c r="P83" s="32">
        <f>IFERROR(('2a) logm_x(t)'!P82-'2a) logm_x(t)'!O82-'2a)answer'!$C82)^2,"")</f>
        <v>3.9322087085881015E-10</v>
      </c>
      <c r="Q83" s="32">
        <f>IFERROR(('2a) logm_x(t)'!Q82-'2a) logm_x(t)'!P82-'2a)answer'!$C82)^2,"")</f>
        <v>6.7067262626313859E-3</v>
      </c>
      <c r="R83" s="32">
        <f>IFERROR(('2a) logm_x(t)'!R82-'2a) logm_x(t)'!Q82-'2a)answer'!$C82)^2,"")</f>
        <v>3.2022467273868124E-3</v>
      </c>
      <c r="S83" s="32">
        <f>IFERROR(('2a) logm_x(t)'!S82-'2a) logm_x(t)'!R82-'2a)answer'!$C82)^2,"")</f>
        <v>2.1903565518407804E-4</v>
      </c>
      <c r="T83" s="32">
        <f>IFERROR(('2a) logm_x(t)'!T82-'2a) logm_x(t)'!S82-'2a)answer'!$C82)^2,"")</f>
        <v>2.6357275664243521E-2</v>
      </c>
      <c r="U83" s="32">
        <f>IFERROR(('2a) logm_x(t)'!U82-'2a) logm_x(t)'!T82-'2a)answer'!$C82)^2,"")</f>
        <v>2.2150098139453428E-2</v>
      </c>
      <c r="V83" s="32">
        <f>IFERROR(('2a) logm_x(t)'!V82-'2a) logm_x(t)'!U82-'2a)answer'!$C82)^2,"")</f>
        <v>9.0839124894358005E-3</v>
      </c>
      <c r="W83" s="32">
        <f>IFERROR(('2a) logm_x(t)'!W82-'2a) logm_x(t)'!V82-'2a)answer'!$C82)^2,"")</f>
        <v>2.1044193861967713E-3</v>
      </c>
      <c r="X83" s="32">
        <f>IFERROR(('2a) logm_x(t)'!X82-'2a) logm_x(t)'!W82-'2a)answer'!$C82)^2,"")</f>
        <v>8.5778809289287214E-5</v>
      </c>
      <c r="Y83" s="32">
        <f>IFERROR(('2a) logm_x(t)'!Y82-'2a) logm_x(t)'!X82-'2a)answer'!$C82)^2,"")</f>
        <v>4.4149459564633156E-3</v>
      </c>
      <c r="Z83" s="32">
        <f>IFERROR(('2a) logm_x(t)'!Z82-'2a) logm_x(t)'!Y82-'2a)answer'!$C82)^2,"")</f>
        <v>2.3344639591863186E-4</v>
      </c>
      <c r="AA83" s="32">
        <f>IFERROR(('2a) logm_x(t)'!AA82-'2a) logm_x(t)'!Z82-'2a)answer'!$C82)^2,"")</f>
        <v>1.6775035227215958E-2</v>
      </c>
      <c r="AB83" s="32">
        <f>IFERROR(('2a) logm_x(t)'!AB82-'2a) logm_x(t)'!AA82-'2a)answer'!$C82)^2,"")</f>
        <v>5.0452164151487825E-3</v>
      </c>
      <c r="AC83" s="32">
        <f>IFERROR(('2a) logm_x(t)'!AC82-'2a) logm_x(t)'!AB82-'2a)answer'!$C82)^2,"")</f>
        <v>4.0729701616987486E-5</v>
      </c>
      <c r="AD83" s="32">
        <f>IFERROR(('2a) logm_x(t)'!AD82-'2a) logm_x(t)'!AC82-'2a)answer'!$C82)^2,"")</f>
        <v>2.9142207606205873E-4</v>
      </c>
      <c r="AE83" s="32">
        <f>IFERROR(('2a) logm_x(t)'!AE82-'2a) logm_x(t)'!AD82-'2a)answer'!$C82)^2,"")</f>
        <v>1.3768582033874439E-3</v>
      </c>
      <c r="AF83" s="32">
        <f>IFERROR(('2a) logm_x(t)'!AF82-'2a) logm_x(t)'!AE82-'2a)answer'!$C82)^2,"")</f>
        <v>8.2534886342699966E-4</v>
      </c>
      <c r="AG83" s="32">
        <f>IFERROR(('2a) logm_x(t)'!AG82-'2a) logm_x(t)'!AF82-'2a)answer'!$C82)^2,"")</f>
        <v>3.4019549306946195E-4</v>
      </c>
      <c r="AH83" s="32">
        <f>IFERROR(('2a) logm_x(t)'!AH82-'2a) logm_x(t)'!AG82-'2a)answer'!$C82)^2,"")</f>
        <v>4.9961633383080496E-3</v>
      </c>
      <c r="AI83" s="32">
        <f>IFERROR(('2a) logm_x(t)'!AI82-'2a) logm_x(t)'!AH82-'2a)answer'!$C82)^2,"")</f>
        <v>1.1738705759525321E-2</v>
      </c>
      <c r="AJ83" s="32">
        <f>IFERROR(('2a) logm_x(t)'!AJ82-'2a) logm_x(t)'!AI82-'2a)answer'!$C82)^2,"")</f>
        <v>6.7620486104455772E-6</v>
      </c>
      <c r="AK83" s="32">
        <f>IFERROR(('2a) logm_x(t)'!AK82-'2a) logm_x(t)'!AJ82-'2a)answer'!$C82)^2,"")</f>
        <v>4.0017191272044041E-6</v>
      </c>
      <c r="AL83" s="32">
        <f>IFERROR(('2a) logm_x(t)'!AL82-'2a) logm_x(t)'!AK82-'2a)answer'!$C82)^2,"")</f>
        <v>1.2223931741024475E-3</v>
      </c>
      <c r="AM83" s="32">
        <f>IFERROR(('2a) logm_x(t)'!AM82-'2a) logm_x(t)'!AL82-'2a)answer'!$C82)^2,"")</f>
        <v>6.01369999797891E-4</v>
      </c>
      <c r="AN83" s="32">
        <f>IFERROR(('2a) logm_x(t)'!AN82-'2a) logm_x(t)'!AM82-'2a)answer'!$C82)^2,"")</f>
        <v>2.2328321927065541E-2</v>
      </c>
      <c r="AO83" s="32">
        <f>IFERROR(('2a) logm_x(t)'!AO82-'2a) logm_x(t)'!AN82-'2a)answer'!$C82)^2,"")</f>
        <v>1.3482285350347829E-2</v>
      </c>
      <c r="AP83" s="32">
        <f>IFERROR(('2a) logm_x(t)'!AP82-'2a) logm_x(t)'!AO82-'2a)answer'!$C82)^2,"")</f>
        <v>3.6141059837973335E-4</v>
      </c>
      <c r="AQ83" s="32">
        <f>IFERROR(('2a) logm_x(t)'!AQ82-'2a) logm_x(t)'!AP82-'2a)answer'!$C82)^2,"")</f>
        <v>6.716364217388119E-5</v>
      </c>
      <c r="AR83" s="32">
        <f>IFERROR(('2a) logm_x(t)'!AR82-'2a) logm_x(t)'!AQ82-'2a)answer'!$C82)^2,"")</f>
        <v>4.3220978040127873E-3</v>
      </c>
      <c r="AS83" s="32">
        <f>IFERROR(('2a) logm_x(t)'!AS82-'2a) logm_x(t)'!AR82-'2a)answer'!$C82)^2,"")</f>
        <v>3.1787775893854454E-5</v>
      </c>
      <c r="AT83" s="32">
        <f>IFERROR(('2a) logm_x(t)'!AT82-'2a) logm_x(t)'!AS82-'2a)answer'!$C82)^2,"")</f>
        <v>2.649138565706431E-3</v>
      </c>
      <c r="AU83" s="32">
        <f>IFERROR(('2a) logm_x(t)'!AU82-'2a) logm_x(t)'!AT82-'2a)answer'!$C82)^2,"")</f>
        <v>1.4623754392745853E-5</v>
      </c>
      <c r="AV83" s="32">
        <f>IFERROR(('2a) logm_x(t)'!AV82-'2a) logm_x(t)'!AU82-'2a)answer'!$C82)^2,"")</f>
        <v>7.2144565681752878E-4</v>
      </c>
      <c r="AW83" s="32">
        <f>IFERROR(('2a) logm_x(t)'!AW82-'2a) logm_x(t)'!AV82-'2a)answer'!$C82)^2,"")</f>
        <v>8.5603568430305064E-3</v>
      </c>
      <c r="AX83" s="32">
        <f>IFERROR(('2a) logm_x(t)'!AX82-'2a) logm_x(t)'!AW82-'2a)answer'!$C82)^2,"")</f>
        <v>2.1024617441161636E-3</v>
      </c>
      <c r="AY83" s="32">
        <f>IFERROR(('2a) logm_x(t)'!AY82-'2a) logm_x(t)'!AX82-'2a)answer'!$C82)^2,"")</f>
        <v>9.6151675766548703E-4</v>
      </c>
      <c r="AZ83" s="32">
        <f>IFERROR(('2a) logm_x(t)'!AZ82-'2a) logm_x(t)'!AY82-'2a)answer'!$C82)^2,"")</f>
        <v>5.8371988067219775E-3</v>
      </c>
      <c r="BA83" s="32">
        <f>IFERROR(('2a) logm_x(t)'!BA82-'2a) logm_x(t)'!AZ82-'2a)answer'!$C82)^2,"")</f>
        <v>5.1364412617640478E-4</v>
      </c>
      <c r="BB83" s="32">
        <f>IFERROR(('2a) logm_x(t)'!BB82-'2a) logm_x(t)'!BA82-'2a)answer'!$C82)^2,"")</f>
        <v>3.4207674483274332E-3</v>
      </c>
      <c r="BC83" s="32">
        <f>IFERROR(('2a) logm_x(t)'!BC82-'2a) logm_x(t)'!BB82-'2a)answer'!$C82)^2,"")</f>
        <v>7.0036994240475011E-4</v>
      </c>
      <c r="BD83" s="32">
        <f>IFERROR(('2a) logm_x(t)'!BD82-'2a) logm_x(t)'!BC82-'2a)answer'!$C82)^2,"")</f>
        <v>2.3683057741738796E-2</v>
      </c>
      <c r="BE83" s="32">
        <f>IFERROR(('2a) logm_x(t)'!BE82-'2a) logm_x(t)'!BD82-'2a)answer'!$C82)^2,"")</f>
        <v>7.7947399787401924E-3</v>
      </c>
      <c r="BF83" s="32">
        <f>IFERROR(('2a) logm_x(t)'!BF82-'2a) logm_x(t)'!BE82-'2a)answer'!$C82)^2,"")</f>
        <v>5.7723481048127566E-3</v>
      </c>
      <c r="BG83" s="32">
        <f>IFERROR(('2a) logm_x(t)'!BG82-'2a) logm_x(t)'!BF82-'2a)answer'!$C82)^2,"")</f>
        <v>1.6069456168457479E-4</v>
      </c>
      <c r="BH83" s="32">
        <f>IFERROR(('2a) logm_x(t)'!BH82-'2a) logm_x(t)'!BG82-'2a)answer'!$C82)^2,"")</f>
        <v>1.0338089011586748E-3</v>
      </c>
      <c r="BI83" s="32">
        <f>IFERROR(('2a) logm_x(t)'!BI82-'2a) logm_x(t)'!BH82-'2a)answer'!$C82)^2,"")</f>
        <v>5.2178774194387477E-3</v>
      </c>
      <c r="BJ83" s="32">
        <f>IFERROR(('2a) logm_x(t)'!BJ82-'2a) logm_x(t)'!BI82-'2a)answer'!$C82)^2,"")</f>
        <v>2.8979555010086823E-3</v>
      </c>
      <c r="BK83" s="32">
        <f>IFERROR(('2a) logm_x(t)'!BK82-'2a) logm_x(t)'!BJ82-'2a)answer'!$C82)^2,"")</f>
        <v>3.2914794318902071E-3</v>
      </c>
      <c r="BL83" s="32">
        <f>IFERROR(('2a) logm_x(t)'!BL82-'2a) logm_x(t)'!BK82-'2a)answer'!$C82)^2,"")</f>
        <v>3.7185509047828252E-3</v>
      </c>
      <c r="BM83" s="32">
        <f>IFERROR(('2a) logm_x(t)'!BM82-'2a) logm_x(t)'!BL82-'2a)answer'!$C82)^2,"")</f>
        <v>2.0158242489943574E-4</v>
      </c>
      <c r="BN83" s="32">
        <f>IFERROR(('2a) logm_x(t)'!BN82-'2a) logm_x(t)'!BM82-'2a)answer'!$C82)^2,"")</f>
        <v>1.8115742865677377E-4</v>
      </c>
      <c r="BO83" s="32">
        <f>IFERROR(('2a) logm_x(t)'!BO82-'2a) logm_x(t)'!BN82-'2a)answer'!$C82)^2,"")</f>
        <v>4.6285408942428833E-3</v>
      </c>
      <c r="BP83" s="32">
        <f>IFERROR(('2a) logm_x(t)'!BP82-'2a) logm_x(t)'!BO82-'2a)answer'!$C82)^2,"")</f>
        <v>4.1238714621701202E-3</v>
      </c>
      <c r="BQ83" s="32">
        <f>IFERROR(('2a) logm_x(t)'!BQ82-'2a) logm_x(t)'!BP82-'2a)answer'!$C82)^2,"")</f>
        <v>2.6093236612518534E-3</v>
      </c>
      <c r="BR83" s="32">
        <f>IFERROR(('2a) logm_x(t)'!BR82-'2a) logm_x(t)'!BQ82-'2a)answer'!$C82)^2,"")</f>
        <v>6.3902687668401332E-3</v>
      </c>
      <c r="BS83" s="32">
        <f>IFERROR(('2a) logm_x(t)'!BS82-'2a) logm_x(t)'!BR82-'2a)answer'!$C82)^2,"")</f>
        <v>1.6348168154865388E-2</v>
      </c>
      <c r="BT83" s="32">
        <f>IFERROR(('2a) logm_x(t)'!BT82-'2a) logm_x(t)'!BS82-'2a)answer'!$C82)^2,"")</f>
        <v>4.9484869745337922E-4</v>
      </c>
      <c r="BU83" s="32">
        <f>IFERROR(('2a) logm_x(t)'!BU82-'2a) logm_x(t)'!BT82-'2a)answer'!$C82)^2,"")</f>
        <v>1.4343707949823208E-5</v>
      </c>
      <c r="BV83" s="32">
        <f>IFERROR(('2a) logm_x(t)'!BV82-'2a) logm_x(t)'!BU82-'2a)answer'!$C82)^2,"")</f>
        <v>6.9460622355149967E-6</v>
      </c>
      <c r="BW83" s="32">
        <f>IFERROR(('2a) logm_x(t)'!BW82-'2a) logm_x(t)'!BV82-'2a)answer'!$C82)^2,"")</f>
        <v>5.0991800457964248E-4</v>
      </c>
      <c r="BX83" s="32">
        <f>IFERROR(('2a) logm_x(t)'!BX82-'2a) logm_x(t)'!BW82-'2a)answer'!$C82)^2,"")</f>
        <v>8.0619764550482736E-3</v>
      </c>
      <c r="BY83" s="32">
        <f>IFERROR(('2a) logm_x(t)'!BY82-'2a) logm_x(t)'!BX82-'2a)answer'!$C82)^2,"")</f>
        <v>5.3093183247332647E-5</v>
      </c>
      <c r="BZ83" s="32">
        <f>IFERROR(('2a) logm_x(t)'!BZ82-'2a) logm_x(t)'!BY82-'2a)answer'!$C82)^2,"")</f>
        <v>5.0660135497670197E-4</v>
      </c>
      <c r="CA83" s="32">
        <f>IFERROR(('2a) logm_x(t)'!CA82-'2a) logm_x(t)'!BZ82-'2a)answer'!$C82)^2,"")</f>
        <v>3.3053311942348555E-3</v>
      </c>
      <c r="CB83" s="32">
        <f>IFERROR(('2a) logm_x(t)'!CB82-'2a) logm_x(t)'!CA82-'2a)answer'!$C82)^2,"")</f>
        <v>2.5193851874750254E-10</v>
      </c>
      <c r="CC83" s="32">
        <f>IFERROR(('2a) logm_x(t)'!CC82-'2a) logm_x(t)'!CB82-'2a)answer'!$C82)^2,"")</f>
        <v>1.255199225368154E-4</v>
      </c>
      <c r="CD83" s="32">
        <f>IFERROR(('2a) logm_x(t)'!CD82-'2a) logm_x(t)'!CC82-'2a)answer'!$C82)^2,"")</f>
        <v>3.1275475146359002E-4</v>
      </c>
      <c r="CE83" s="32">
        <f>IFERROR(('2a) logm_x(t)'!CE82-'2a) logm_x(t)'!CD82-'2a)answer'!$C82)^2,"")</f>
        <v>8.6575821831912114E-4</v>
      </c>
      <c r="CF83" s="32">
        <f>IFERROR(('2a) logm_x(t)'!CF82-'2a) logm_x(t)'!CE82-'2a)answer'!$C82)^2,"")</f>
        <v>1.3254596960192843E-3</v>
      </c>
      <c r="CG83" s="32">
        <f>IFERROR(('2a) logm_x(t)'!CG82-'2a) logm_x(t)'!CF82-'2a)answer'!$C82)^2,"")</f>
        <v>1.1913357114935938E-3</v>
      </c>
      <c r="CH83" s="32">
        <f>IFERROR(('2a) logm_x(t)'!CH82-'2a) logm_x(t)'!CG82-'2a)answer'!$C82)^2,"")</f>
        <v>4.2566703397081216E-3</v>
      </c>
      <c r="CI83" s="32">
        <f>IFERROR(('2a) logm_x(t)'!CI82-'2a) logm_x(t)'!CH82-'2a)answer'!$C82)^2,"")</f>
        <v>6.6604062662441101E-4</v>
      </c>
      <c r="CJ83" s="32">
        <f>IFERROR(('2a) logm_x(t)'!CJ82-'2a) logm_x(t)'!CI82-'2a)answer'!$C82)^2,"")</f>
        <v>4.8637171523465451E-3</v>
      </c>
      <c r="CK83" s="32">
        <f>IFERROR(('2a) logm_x(t)'!CK82-'2a) logm_x(t)'!CJ82-'2a)answer'!$C82)^2,"")</f>
        <v>3.5180521557769467E-3</v>
      </c>
      <c r="CL83" s="32">
        <f>IFERROR(('2a) logm_x(t)'!CL82-'2a) logm_x(t)'!CK82-'2a)answer'!$C82)^2,"")</f>
        <v>1.1233798453759538E-3</v>
      </c>
      <c r="CM83" s="32">
        <f>IFERROR(('2a) logm_x(t)'!CM82-'2a) logm_x(t)'!CL82-'2a)answer'!$C82)^2,"")</f>
        <v>2.6995753351177667E-4</v>
      </c>
      <c r="CN83" s="32">
        <f>IFERROR(('2a) logm_x(t)'!CN82-'2a) logm_x(t)'!CM82-'2a)answer'!$C82)^2,"")</f>
        <v>3.4946757226578967E-4</v>
      </c>
      <c r="CT83" s="31">
        <f t="shared" si="5"/>
        <v>79</v>
      </c>
      <c r="CU83" s="32">
        <f>('2a) logm_x(t)'!C82-'2a) logm_x(t)'!B82-'2a)answer'!$C82)/$CP$5</f>
        <v>0.31014479912037263</v>
      </c>
      <c r="CV83" s="32">
        <f>('2a) logm_x(t)'!D82-'2a) logm_x(t)'!C82-'2a)answer'!$C82)/$CP$5</f>
        <v>-0.14779649226304595</v>
      </c>
      <c r="CW83" s="32">
        <f>('2a) logm_x(t)'!E82-'2a) logm_x(t)'!D82-'2a)answer'!$C82)/$CP$5</f>
        <v>-0.20528003514184257</v>
      </c>
      <c r="CX83" s="32">
        <f>('2a) logm_x(t)'!F82-'2a) logm_x(t)'!E82-'2a)answer'!$C82)/$CP$5</f>
        <v>0.5422079544693289</v>
      </c>
      <c r="CY83" s="32">
        <f>('2a) logm_x(t)'!G82-'2a) logm_x(t)'!F82-'2a)answer'!$C82)/$CP$5</f>
        <v>0.19059749066295745</v>
      </c>
      <c r="CZ83" s="32">
        <f>('2a) logm_x(t)'!H82-'2a) logm_x(t)'!G82-'2a)answer'!$C82)/$CP$5</f>
        <v>-0.17222243664356754</v>
      </c>
      <c r="DA83" s="32">
        <f>('2a) logm_x(t)'!I82-'2a) logm_x(t)'!H82-'2a)answer'!$C82)/$CP$5</f>
        <v>-5.4288247977048149E-2</v>
      </c>
      <c r="DB83" s="32">
        <f>('2a) logm_x(t)'!J82-'2a) logm_x(t)'!I82-'2a)answer'!$C82)/$CP$5</f>
        <v>0.92070777696358308</v>
      </c>
      <c r="DC83" s="32">
        <f>('2a) logm_x(t)'!K82-'2a) logm_x(t)'!J82-'2a)answer'!$C82)/$CP$5</f>
        <v>-2.0082347703336754</v>
      </c>
      <c r="DD83" s="32">
        <f>('2a) logm_x(t)'!L82-'2a) logm_x(t)'!K82-'2a)answer'!$C82)/$CP$5</f>
        <v>1.2462010854310288</v>
      </c>
      <c r="DE83" s="32">
        <f>('2a) logm_x(t)'!M82-'2a) logm_x(t)'!L82-'2a)answer'!$C82)/$CP$5</f>
        <v>-0.15942314977858085</v>
      </c>
      <c r="DF83" s="32">
        <f>('2a) logm_x(t)'!N82-'2a) logm_x(t)'!M82-'2a)answer'!$C82)/$CP$5</f>
        <v>0.50190129728370314</v>
      </c>
      <c r="DG83" s="32">
        <f>('2a) logm_x(t)'!O82-'2a) logm_x(t)'!N82-'2a)answer'!$C82)/$CP$5</f>
        <v>0.37334061420936071</v>
      </c>
      <c r="DH83" s="32">
        <f>('2a) logm_x(t)'!P82-'2a) logm_x(t)'!O82-'2a)answer'!$C82)/$CP$5</f>
        <v>1.4207264101645973E-4</v>
      </c>
      <c r="DI83" s="32">
        <f>('2a) logm_x(t)'!Q82-'2a) logm_x(t)'!P82-'2a)answer'!$C82)/$CP$5</f>
        <v>-0.5867423876337472</v>
      </c>
      <c r="DJ83" s="32">
        <f>('2a) logm_x(t)'!R82-'2a) logm_x(t)'!Q82-'2a)answer'!$C82)/$CP$5</f>
        <v>0.40543344218649779</v>
      </c>
      <c r="DK83" s="32">
        <f>('2a) logm_x(t)'!S82-'2a) logm_x(t)'!R82-'2a)answer'!$C82)/$CP$5</f>
        <v>-0.10603508319450904</v>
      </c>
      <c r="DL83" s="32">
        <f>('2a) logm_x(t)'!T82-'2a) logm_x(t)'!S82-'2a)answer'!$C82)/$CP$5</f>
        <v>1.1631679651772648</v>
      </c>
      <c r="DM83" s="32">
        <f>('2a) logm_x(t)'!U82-'2a) logm_x(t)'!T82-'2a)answer'!$C82)/$CP$5</f>
        <v>-1.0663014524279795</v>
      </c>
      <c r="DN83" s="32">
        <f>('2a) logm_x(t)'!V82-'2a) logm_x(t)'!U82-'2a)answer'!$C82)/$CP$5</f>
        <v>0.68285523665791859</v>
      </c>
      <c r="DO83" s="32">
        <f>('2a) logm_x(t)'!W82-'2a) logm_x(t)'!V82-'2a)answer'!$C82)/$CP$5</f>
        <v>0.32866867980750503</v>
      </c>
      <c r="DP83" s="32">
        <f>('2a) logm_x(t)'!X82-'2a) logm_x(t)'!W82-'2a)answer'!$C82)/$CP$5</f>
        <v>-6.6356302773039486E-2</v>
      </c>
      <c r="DQ83" s="32">
        <f>('2a) logm_x(t)'!Y82-'2a) logm_x(t)'!X82-'2a)answer'!$C82)/$CP$5</f>
        <v>-0.47605252087109634</v>
      </c>
      <c r="DR83" s="32">
        <f>('2a) logm_x(t)'!Z82-'2a) logm_x(t)'!Y82-'2a)answer'!$C82)/$CP$5</f>
        <v>-0.10946764121335074</v>
      </c>
      <c r="DS83" s="32">
        <f>('2a) logm_x(t)'!AA82-'2a) logm_x(t)'!Z82-'2a)answer'!$C82)/$CP$5</f>
        <v>0.92794854215405953</v>
      </c>
      <c r="DT83" s="32">
        <f>('2a) logm_x(t)'!AB82-'2a) logm_x(t)'!AA82-'2a)answer'!$C82)/$CP$5</f>
        <v>-0.50889955771062101</v>
      </c>
      <c r="DU83" s="32">
        <f>('2a) logm_x(t)'!AC82-'2a) logm_x(t)'!AB82-'2a)answer'!$C82)/$CP$5</f>
        <v>-4.5724376026009268E-2</v>
      </c>
      <c r="DV83" s="32">
        <f>('2a) logm_x(t)'!AD82-'2a) logm_x(t)'!AC82-'2a)answer'!$C82)/$CP$5</f>
        <v>0.12230758676558681</v>
      </c>
      <c r="DW83" s="32">
        <f>('2a) logm_x(t)'!AE82-'2a) logm_x(t)'!AD82-'2a)answer'!$C82)/$CP$5</f>
        <v>0.26585007159941759</v>
      </c>
      <c r="DX83" s="32">
        <f>('2a) logm_x(t)'!AF82-'2a) logm_x(t)'!AE82-'2a)answer'!$C82)/$CP$5</f>
        <v>0.20583107969619166</v>
      </c>
      <c r="DY83" s="32">
        <f>('2a) logm_x(t)'!AG82-'2a) logm_x(t)'!AF82-'2a)answer'!$C82)/$CP$5</f>
        <v>-0.13214673924129225</v>
      </c>
      <c r="DZ83" s="32">
        <f>('2a) logm_x(t)'!AH82-'2a) logm_x(t)'!AG82-'2a)answer'!$C82)/$CP$5</f>
        <v>-0.50641957856574593</v>
      </c>
      <c r="EA83" s="32">
        <f>('2a) logm_x(t)'!AI82-'2a) logm_x(t)'!AH82-'2a)answer'!$C82)/$CP$5</f>
        <v>0.77625119504087936</v>
      </c>
      <c r="EB83" s="32">
        <f>('2a) logm_x(t)'!AJ82-'2a) logm_x(t)'!AI82-'2a)answer'!$C82)/$CP$5</f>
        <v>-1.8630792014902076E-2</v>
      </c>
      <c r="EC83" s="32">
        <f>('2a) logm_x(t)'!AK82-'2a) logm_x(t)'!AJ82-'2a)answer'!$C82)/$CP$5</f>
        <v>1.4332286297835242E-2</v>
      </c>
      <c r="ED83" s="32">
        <f>('2a) logm_x(t)'!AL82-'2a) logm_x(t)'!AK82-'2a)answer'!$C82)/$CP$5</f>
        <v>-0.2504941751261619</v>
      </c>
      <c r="EE83" s="32">
        <f>('2a) logm_x(t)'!AM82-'2a) logm_x(t)'!AL82-'2a)answer'!$C82)/$CP$5</f>
        <v>-0.17569647682248254</v>
      </c>
      <c r="EF83" s="32">
        <f>('2a) logm_x(t)'!AN82-'2a) logm_x(t)'!AM82-'2a)answer'!$C82)/$CP$5</f>
        <v>1.0705826871613411</v>
      </c>
      <c r="EG83" s="32">
        <f>('2a) logm_x(t)'!AO82-'2a) logm_x(t)'!AN82-'2a)answer'!$C82)/$CP$5</f>
        <v>-0.83190537577166768</v>
      </c>
      <c r="EH83" s="32">
        <f>('2a) logm_x(t)'!AP82-'2a) logm_x(t)'!AO82-'2a)answer'!$C82)/$CP$5</f>
        <v>0.1362048635397658</v>
      </c>
      <c r="EI83" s="32">
        <f>('2a) logm_x(t)'!AQ82-'2a) logm_x(t)'!AP82-'2a)answer'!$C82)/$CP$5</f>
        <v>5.8716382770625346E-2</v>
      </c>
      <c r="EJ83" s="32">
        <f>('2a) logm_x(t)'!AR82-'2a) logm_x(t)'!AQ82-'2a)answer'!$C82)/$CP$5</f>
        <v>0.47102013056180964</v>
      </c>
      <c r="EK83" s="32">
        <f>('2a) logm_x(t)'!AS82-'2a) logm_x(t)'!AR82-'2a)answer'!$C82)/$CP$5</f>
        <v>-4.0394500727208307E-2</v>
      </c>
      <c r="EL83" s="32">
        <f>('2a) logm_x(t)'!AT82-'2a) logm_x(t)'!AS82-'2a)answer'!$C82)/$CP$5</f>
        <v>0.36876059829052804</v>
      </c>
      <c r="EM83" s="32">
        <f>('2a) logm_x(t)'!AU82-'2a) logm_x(t)'!AT82-'2a)answer'!$C82)/$CP$5</f>
        <v>2.7398173756644519E-2</v>
      </c>
      <c r="EN83" s="32">
        <f>('2a) logm_x(t)'!AV82-'2a) logm_x(t)'!AU82-'2a)answer'!$C82)/$CP$5</f>
        <v>-0.19243939594480547</v>
      </c>
      <c r="EO83" s="32">
        <f>('2a) logm_x(t)'!AW82-'2a) logm_x(t)'!AV82-'2a)answer'!$C82)/$CP$5</f>
        <v>0.66288487186288136</v>
      </c>
      <c r="EP83" s="32">
        <f>('2a) logm_x(t)'!AX82-'2a) logm_x(t)'!AW82-'2a)answer'!$C82)/$CP$5</f>
        <v>-0.32851577175437796</v>
      </c>
      <c r="EQ83" s="32">
        <f>('2a) logm_x(t)'!AY82-'2a) logm_x(t)'!AX82-'2a)answer'!$C82)/$CP$5</f>
        <v>0.22216242241206607</v>
      </c>
      <c r="ER83" s="32">
        <f>('2a) logm_x(t)'!AZ82-'2a) logm_x(t)'!AY82-'2a)answer'!$C82)/$CP$5</f>
        <v>-0.54738692038927683</v>
      </c>
      <c r="ES83" s="32">
        <f>('2a) logm_x(t)'!BA82-'2a) logm_x(t)'!AZ82-'2a)answer'!$C82)/$CP$5</f>
        <v>0.16237655996871586</v>
      </c>
      <c r="ET83" s="32">
        <f>('2a) logm_x(t)'!BB82-'2a) logm_x(t)'!BA82-'2a)answer'!$C82)/$CP$5</f>
        <v>0.41903852154702503</v>
      </c>
      <c r="EU83" s="32">
        <f>('2a) logm_x(t)'!BC82-'2a) logm_x(t)'!BB82-'2a)answer'!$C82)/$CP$5</f>
        <v>0.18960767943869056</v>
      </c>
      <c r="EV83" s="32">
        <f>('2a) logm_x(t)'!BD82-'2a) logm_x(t)'!BC82-'2a)answer'!$C82)/$CP$5</f>
        <v>-1.1025824115226981</v>
      </c>
      <c r="EW83" s="32">
        <f>('2a) logm_x(t)'!BE82-'2a) logm_x(t)'!BD82-'2a)answer'!$C82)/$CP$5</f>
        <v>0.63254727558739532</v>
      </c>
      <c r="EX83" s="32">
        <f>('2a) logm_x(t)'!BF82-'2a) logm_x(t)'!BE82-'2a)answer'!$C82)/$CP$5</f>
        <v>-0.5443377203609876</v>
      </c>
      <c r="EY83" s="32">
        <f>('2a) logm_x(t)'!BG82-'2a) logm_x(t)'!BF82-'2a)answer'!$C82)/$CP$5</f>
        <v>-9.0822355881500949E-2</v>
      </c>
      <c r="EZ83" s="32">
        <f>('2a) logm_x(t)'!BH82-'2a) logm_x(t)'!BG82-'2a)answer'!$C82)/$CP$5</f>
        <v>-0.23036277789697926</v>
      </c>
      <c r="FA83" s="32">
        <f>('2a) logm_x(t)'!BI82-'2a) logm_x(t)'!BH82-'2a)answer'!$C82)/$CP$5</f>
        <v>0.51753426569472116</v>
      </c>
      <c r="FB83" s="32">
        <f>('2a) logm_x(t)'!BJ82-'2a) logm_x(t)'!BI82-'2a)answer'!$C82)/$CP$5</f>
        <v>-0.38568968987764296</v>
      </c>
      <c r="FC83" s="32">
        <f>('2a) logm_x(t)'!BK82-'2a) logm_x(t)'!BJ82-'2a)answer'!$C82)/$CP$5</f>
        <v>0.41104346332581632</v>
      </c>
      <c r="FD83" s="32">
        <f>('2a) logm_x(t)'!BL82-'2a) logm_x(t)'!BK82-'2a)answer'!$C82)/$CP$5</f>
        <v>-0.436896976200015</v>
      </c>
      <c r="FE83" s="32">
        <f>('2a) logm_x(t)'!BM82-'2a) logm_x(t)'!BL82-'2a)answer'!$C82)/$CP$5</f>
        <v>0.10172284684481016</v>
      </c>
      <c r="FF83" s="32">
        <f>('2a) logm_x(t)'!BN82-'2a) logm_x(t)'!BM82-'2a)answer'!$C82)/$CP$5</f>
        <v>9.6431794189427184E-2</v>
      </c>
      <c r="FG83" s="32">
        <f>('2a) logm_x(t)'!BO82-'2a) logm_x(t)'!BN82-'2a)answer'!$C82)/$CP$5</f>
        <v>-0.48743221175730705</v>
      </c>
      <c r="FH83" s="32">
        <f>('2a) logm_x(t)'!BP82-'2a) logm_x(t)'!BO82-'2a)answer'!$C82)/$CP$5</f>
        <v>0.46009205465531983</v>
      </c>
      <c r="FI83" s="32">
        <f>('2a) logm_x(t)'!BQ82-'2a) logm_x(t)'!BP82-'2a)answer'!$C82)/$CP$5</f>
        <v>-0.36597898606543916</v>
      </c>
      <c r="FJ83" s="32">
        <f>('2a) logm_x(t)'!BR82-'2a) logm_x(t)'!BQ82-'2a)answer'!$C82)/$CP$5</f>
        <v>0.5727323780437088</v>
      </c>
      <c r="FK83" s="32">
        <f>('2a) logm_x(t)'!BS82-'2a) logm_x(t)'!BR82-'2a)answer'!$C82)/$CP$5</f>
        <v>-0.91606590920735098</v>
      </c>
      <c r="FL83" s="32">
        <f>('2a) logm_x(t)'!BT82-'2a) logm_x(t)'!BS82-'2a)answer'!$C82)/$CP$5</f>
        <v>0.15937800603653476</v>
      </c>
      <c r="FM83" s="32">
        <f>('2a) logm_x(t)'!BU82-'2a) logm_x(t)'!BT82-'2a)answer'!$C82)/$CP$5</f>
        <v>-2.713456666795451E-2</v>
      </c>
      <c r="FN83" s="32">
        <f>('2a) logm_x(t)'!BV82-'2a) logm_x(t)'!BU82-'2a)answer'!$C82)/$CP$5</f>
        <v>1.8882587614292502E-2</v>
      </c>
      <c r="FO83" s="32">
        <f>('2a) logm_x(t)'!BW82-'2a) logm_x(t)'!BV82-'2a)answer'!$C82)/$CP$5</f>
        <v>0.16178652491519699</v>
      </c>
      <c r="FP83" s="32">
        <f>('2a) logm_x(t)'!BX82-'2a) logm_x(t)'!BW82-'2a)answer'!$C82)/$CP$5</f>
        <v>-0.64329908860553087</v>
      </c>
      <c r="FQ83" s="32">
        <f>('2a) logm_x(t)'!BY82-'2a) logm_x(t)'!BX82-'2a)answer'!$C82)/$CP$5</f>
        <v>-5.2204934558807613E-2</v>
      </c>
      <c r="FR83" s="32">
        <f>('2a) logm_x(t)'!BZ82-'2a) logm_x(t)'!BY82-'2a)answer'!$C82)/$CP$5</f>
        <v>-0.16125951411185938</v>
      </c>
      <c r="FS83" s="32">
        <f>('2a) logm_x(t)'!CA82-'2a) logm_x(t)'!BZ82-'2a)answer'!$C82)/$CP$5</f>
        <v>-0.41190746669919304</v>
      </c>
      <c r="FT83" s="32">
        <f>('2a) logm_x(t)'!CB82-'2a) logm_x(t)'!CA82-'2a)answer'!$C82)/$CP$5</f>
        <v>-1.137206829533154E-4</v>
      </c>
      <c r="FU83" s="32">
        <f>('2a) logm_x(t)'!CC82-'2a) logm_x(t)'!CB82-'2a)answer'!$C82)/$CP$5</f>
        <v>-8.0269120532430668E-2</v>
      </c>
      <c r="FV83" s="32">
        <f>('2a) logm_x(t)'!CD82-'2a) logm_x(t)'!CC82-'2a)answer'!$C82)/$CP$5</f>
        <v>-0.12670511037357859</v>
      </c>
      <c r="FW83" s="32">
        <f>('2a) logm_x(t)'!CE82-'2a) logm_x(t)'!CD82-'2a)answer'!$C82)/$CP$5</f>
        <v>0.21080964882836639</v>
      </c>
      <c r="FX83" s="32">
        <f>('2a) logm_x(t)'!CF82-'2a) logm_x(t)'!CE82-'2a)answer'!$C82)/$CP$5</f>
        <v>-0.26084074779532501</v>
      </c>
      <c r="FY83" s="32">
        <f>('2a) logm_x(t)'!CG82-'2a) logm_x(t)'!CF82-'2a)answer'!$C82)/$CP$5</f>
        <v>-0.24729153684126309</v>
      </c>
      <c r="FZ83" s="32">
        <f>('2a) logm_x(t)'!CH82-'2a) logm_x(t)'!CG82-'2a)answer'!$C82)/$CP$5</f>
        <v>-0.46744140861012506</v>
      </c>
      <c r="GA83" s="32">
        <f>('2a) logm_x(t)'!CI82-'2a) logm_x(t)'!CH82-'2a)answer'!$C82)/$CP$5</f>
        <v>-0.18490239382131832</v>
      </c>
      <c r="GB83" s="32">
        <f>('2a) logm_x(t)'!CJ82-'2a) logm_x(t)'!CI82-'2a)answer'!$C82)/$CP$5</f>
        <v>0.49966200779348868</v>
      </c>
      <c r="GC83" s="32">
        <f>('2a) logm_x(t)'!CK82-'2a) logm_x(t)'!CJ82-'2a)answer'!$C82)/$CP$5</f>
        <v>-0.42495535883404467</v>
      </c>
      <c r="GD83" s="32">
        <f>('2a) logm_x(t)'!CL82-'2a) logm_x(t)'!CK82-'2a)answer'!$C82)/$CP$5</f>
        <v>-0.24013501308144306</v>
      </c>
      <c r="GE83" s="32">
        <f>('2a) logm_x(t)'!CM82-'2a) logm_x(t)'!CL82-'2a)answer'!$C82)/$CP$5</f>
        <v>-0.11771719339763094</v>
      </c>
      <c r="GF83" s="32">
        <f>('2a) logm_x(t)'!CN82-'2a) logm_x(t)'!CM82-'2a)answer'!$C82)/$CP$5</f>
        <v>0.13393547272607748</v>
      </c>
    </row>
    <row r="84" spans="1:188" x14ac:dyDescent="0.25">
      <c r="A84" s="31">
        <f>'2a) logm_x(t)'!A83</f>
        <v>80</v>
      </c>
      <c r="B84" s="32"/>
      <c r="C84" s="32">
        <f>IFERROR(('2a) logm_x(t)'!C83-'2a) logm_x(t)'!B83-'2a)answer'!$C83)^2,"")</f>
        <v>1.6173143537184093E-2</v>
      </c>
      <c r="D84" s="32">
        <f>IFERROR(('2a) logm_x(t)'!D83-'2a) logm_x(t)'!C83-'2a)answer'!$C83)^2,"")</f>
        <v>7.5214169211745799E-2</v>
      </c>
      <c r="E84" s="32">
        <f>IFERROR(('2a) logm_x(t)'!E83-'2a) logm_x(t)'!D83-'2a)answer'!$C83)^2,"")</f>
        <v>1.141939532183142E-2</v>
      </c>
      <c r="F84" s="32">
        <f>IFERROR(('2a) logm_x(t)'!F83-'2a) logm_x(t)'!E83-'2a)answer'!$C83)^2,"")</f>
        <v>1.5440574643801476E-4</v>
      </c>
      <c r="G84" s="32">
        <f>IFERROR(('2a) logm_x(t)'!G83-'2a) logm_x(t)'!F83-'2a)answer'!$C83)^2,"")</f>
        <v>3.3165675135055881E-4</v>
      </c>
      <c r="H84" s="32">
        <f>IFERROR(('2a) logm_x(t)'!H83-'2a) logm_x(t)'!G83-'2a)answer'!$C83)^2,"")</f>
        <v>6.1320692019430469E-3</v>
      </c>
      <c r="I84" s="32">
        <f>IFERROR(('2a) logm_x(t)'!I83-'2a) logm_x(t)'!H83-'2a)answer'!$C83)^2,"")</f>
        <v>2.562057951719221E-2</v>
      </c>
      <c r="J84" s="32">
        <f>IFERROR(('2a) logm_x(t)'!J83-'2a) logm_x(t)'!I83-'2a)answer'!$C83)^2,"")</f>
        <v>1.0987197492984276E-2</v>
      </c>
      <c r="K84" s="32">
        <f>IFERROR(('2a) logm_x(t)'!K83-'2a) logm_x(t)'!J83-'2a)answer'!$C83)^2,"")</f>
        <v>1.8634328009591476E-2</v>
      </c>
      <c r="L84" s="32">
        <f>IFERROR(('2a) logm_x(t)'!L83-'2a) logm_x(t)'!K83-'2a)answer'!$C83)^2,"")</f>
        <v>2.8606528042080877E-3</v>
      </c>
      <c r="M84" s="32">
        <f>IFERROR(('2a) logm_x(t)'!M83-'2a) logm_x(t)'!L83-'2a)answer'!$C83)^2,"")</f>
        <v>3.4424579056038826E-3</v>
      </c>
      <c r="N84" s="32">
        <f>IFERROR(('2a) logm_x(t)'!N83-'2a) logm_x(t)'!M83-'2a)answer'!$C83)^2,"")</f>
        <v>1.2347350554316344E-3</v>
      </c>
      <c r="O84" s="32">
        <f>IFERROR(('2a) logm_x(t)'!O83-'2a) logm_x(t)'!N83-'2a)answer'!$C83)^2,"")</f>
        <v>8.4480990895018145E-3</v>
      </c>
      <c r="P84" s="32">
        <f>IFERROR(('2a) logm_x(t)'!P83-'2a) logm_x(t)'!O83-'2a)answer'!$C83)^2,"")</f>
        <v>3.7215515200528625E-6</v>
      </c>
      <c r="Q84" s="32">
        <f>IFERROR(('2a) logm_x(t)'!Q83-'2a) logm_x(t)'!P83-'2a)answer'!$C83)^2,"")</f>
        <v>6.1753423724269516E-3</v>
      </c>
      <c r="R84" s="32">
        <f>IFERROR(('2a) logm_x(t)'!R83-'2a) logm_x(t)'!Q83-'2a)answer'!$C83)^2,"")</f>
        <v>4.3596791319948794E-3</v>
      </c>
      <c r="S84" s="32">
        <f>IFERROR(('2a) logm_x(t)'!S83-'2a) logm_x(t)'!R83-'2a)answer'!$C83)^2,"")</f>
        <v>1.8936089704008302E-4</v>
      </c>
      <c r="T84" s="32">
        <f>IFERROR(('2a) logm_x(t)'!T83-'2a) logm_x(t)'!S83-'2a)answer'!$C83)^2,"")</f>
        <v>1.4435655432598591E-3</v>
      </c>
      <c r="U84" s="32">
        <f>IFERROR(('2a) logm_x(t)'!U83-'2a) logm_x(t)'!T83-'2a)answer'!$C83)^2,"")</f>
        <v>1.3476958081319547E-5</v>
      </c>
      <c r="V84" s="32">
        <f>IFERROR(('2a) logm_x(t)'!V83-'2a) logm_x(t)'!U83-'2a)answer'!$C83)^2,"")</f>
        <v>9.582240036486038E-4</v>
      </c>
      <c r="W84" s="32">
        <f>IFERROR(('2a) logm_x(t)'!W83-'2a) logm_x(t)'!V83-'2a)answer'!$C83)^2,"")</f>
        <v>3.6791384800797383E-3</v>
      </c>
      <c r="X84" s="32">
        <f>IFERROR(('2a) logm_x(t)'!X83-'2a) logm_x(t)'!W83-'2a)answer'!$C83)^2,"")</f>
        <v>3.0574921980916149E-6</v>
      </c>
      <c r="Y84" s="32">
        <f>IFERROR(('2a) logm_x(t)'!Y83-'2a) logm_x(t)'!X83-'2a)answer'!$C83)^2,"")</f>
        <v>1.0291877674239679E-2</v>
      </c>
      <c r="Z84" s="32">
        <f>IFERROR(('2a) logm_x(t)'!Z83-'2a) logm_x(t)'!Y83-'2a)answer'!$C83)^2,"")</f>
        <v>6.9314472325624809E-3</v>
      </c>
      <c r="AA84" s="32">
        <f>IFERROR(('2a) logm_x(t)'!AA83-'2a) logm_x(t)'!Z83-'2a)answer'!$C83)^2,"")</f>
        <v>1.0851816972849066E-3</v>
      </c>
      <c r="AB84" s="32">
        <f>IFERROR(('2a) logm_x(t)'!AB83-'2a) logm_x(t)'!AA83-'2a)answer'!$C83)^2,"")</f>
        <v>5.3664217003632801E-3</v>
      </c>
      <c r="AC84" s="32">
        <f>IFERROR(('2a) logm_x(t)'!AC83-'2a) logm_x(t)'!AB83-'2a)answer'!$C83)^2,"")</f>
        <v>1.2084717966122914E-2</v>
      </c>
      <c r="AD84" s="32">
        <f>IFERROR(('2a) logm_x(t)'!AD83-'2a) logm_x(t)'!AC83-'2a)answer'!$C83)^2,"")</f>
        <v>9.1095004040776014E-4</v>
      </c>
      <c r="AE84" s="32">
        <f>IFERROR(('2a) logm_x(t)'!AE83-'2a) logm_x(t)'!AD83-'2a)answer'!$C83)^2,"")</f>
        <v>3.1043855470779165E-4</v>
      </c>
      <c r="AF84" s="32">
        <f>IFERROR(('2a) logm_x(t)'!AF83-'2a) logm_x(t)'!AE83-'2a)answer'!$C83)^2,"")</f>
        <v>4.3714210209371222E-3</v>
      </c>
      <c r="AG84" s="32">
        <f>IFERROR(('2a) logm_x(t)'!AG83-'2a) logm_x(t)'!AF83-'2a)answer'!$C83)^2,"")</f>
        <v>2.9465295134705648E-4</v>
      </c>
      <c r="AH84" s="32">
        <f>IFERROR(('2a) logm_x(t)'!AH83-'2a) logm_x(t)'!AG83-'2a)answer'!$C83)^2,"")</f>
        <v>3.2631027004522431E-4</v>
      </c>
      <c r="AI84" s="32">
        <f>IFERROR(('2a) logm_x(t)'!AI83-'2a) logm_x(t)'!AH83-'2a)answer'!$C83)^2,"")</f>
        <v>5.0457795638335313E-4</v>
      </c>
      <c r="AJ84" s="32">
        <f>IFERROR(('2a) logm_x(t)'!AJ83-'2a) logm_x(t)'!AI83-'2a)answer'!$C83)^2,"")</f>
        <v>1.9875997791926571E-3</v>
      </c>
      <c r="AK84" s="32">
        <f>IFERROR(('2a) logm_x(t)'!AK83-'2a) logm_x(t)'!AJ83-'2a)answer'!$C83)^2,"")</f>
        <v>8.0761807051950314E-3</v>
      </c>
      <c r="AL84" s="32">
        <f>IFERROR(('2a) logm_x(t)'!AL83-'2a) logm_x(t)'!AK83-'2a)answer'!$C83)^2,"")</f>
        <v>1.1698800442036677E-2</v>
      </c>
      <c r="AM84" s="32">
        <f>IFERROR(('2a) logm_x(t)'!AM83-'2a) logm_x(t)'!AL83-'2a)answer'!$C83)^2,"")</f>
        <v>9.6562302448561645E-10</v>
      </c>
      <c r="AN84" s="32">
        <f>IFERROR(('2a) logm_x(t)'!AN83-'2a) logm_x(t)'!AM83-'2a)answer'!$C83)^2,"")</f>
        <v>3.3430633024248475E-5</v>
      </c>
      <c r="AO84" s="32">
        <f>IFERROR(('2a) logm_x(t)'!AO83-'2a) logm_x(t)'!AN83-'2a)answer'!$C83)^2,"")</f>
        <v>3.0963619673621831E-4</v>
      </c>
      <c r="AP84" s="32">
        <f>IFERROR(('2a) logm_x(t)'!AP83-'2a) logm_x(t)'!AO83-'2a)answer'!$C83)^2,"")</f>
        <v>1.4462909651314524E-3</v>
      </c>
      <c r="AQ84" s="32">
        <f>IFERROR(('2a) logm_x(t)'!AQ83-'2a) logm_x(t)'!AP83-'2a)answer'!$C83)^2,"")</f>
        <v>3.2037598167027835E-4</v>
      </c>
      <c r="AR84" s="32">
        <f>IFERROR(('2a) logm_x(t)'!AR83-'2a) logm_x(t)'!AQ83-'2a)answer'!$C83)^2,"")</f>
        <v>9.0791388896982179E-4</v>
      </c>
      <c r="AS84" s="32">
        <f>IFERROR(('2a) logm_x(t)'!AS83-'2a) logm_x(t)'!AR83-'2a)answer'!$C83)^2,"")</f>
        <v>7.3421640757900175E-3</v>
      </c>
      <c r="AT84" s="32">
        <f>IFERROR(('2a) logm_x(t)'!AT83-'2a) logm_x(t)'!AS83-'2a)answer'!$C83)^2,"")</f>
        <v>9.0136621959944978E-5</v>
      </c>
      <c r="AU84" s="32">
        <f>IFERROR(('2a) logm_x(t)'!AU83-'2a) logm_x(t)'!AT83-'2a)answer'!$C83)^2,"")</f>
        <v>1.2701470942314753E-2</v>
      </c>
      <c r="AV84" s="32">
        <f>IFERROR(('2a) logm_x(t)'!AV83-'2a) logm_x(t)'!AU83-'2a)answer'!$C83)^2,"")</f>
        <v>9.4671908595483651E-3</v>
      </c>
      <c r="AW84" s="32">
        <f>IFERROR(('2a) logm_x(t)'!AW83-'2a) logm_x(t)'!AV83-'2a)answer'!$C83)^2,"")</f>
        <v>9.405372775255853E-3</v>
      </c>
      <c r="AX84" s="32">
        <f>IFERROR(('2a) logm_x(t)'!AX83-'2a) logm_x(t)'!AW83-'2a)answer'!$C83)^2,"")</f>
        <v>6.8220842029462886E-4</v>
      </c>
      <c r="AY84" s="32">
        <f>IFERROR(('2a) logm_x(t)'!AY83-'2a) logm_x(t)'!AX83-'2a)answer'!$C83)^2,"")</f>
        <v>7.171719546220721E-4</v>
      </c>
      <c r="AZ84" s="32">
        <f>IFERROR(('2a) logm_x(t)'!AZ83-'2a) logm_x(t)'!AY83-'2a)answer'!$C83)^2,"")</f>
        <v>3.6983445212961878E-3</v>
      </c>
      <c r="BA84" s="32">
        <f>IFERROR(('2a) logm_x(t)'!BA83-'2a) logm_x(t)'!AZ83-'2a)answer'!$C83)^2,"")</f>
        <v>1.2703195851030459E-3</v>
      </c>
      <c r="BB84" s="32">
        <f>IFERROR(('2a) logm_x(t)'!BB83-'2a) logm_x(t)'!BA83-'2a)answer'!$C83)^2,"")</f>
        <v>3.1407422286366498E-5</v>
      </c>
      <c r="BC84" s="32">
        <f>IFERROR(('2a) logm_x(t)'!BC83-'2a) logm_x(t)'!BB83-'2a)answer'!$C83)^2,"")</f>
        <v>4.4135886600050432E-3</v>
      </c>
      <c r="BD84" s="32">
        <f>IFERROR(('2a) logm_x(t)'!BD83-'2a) logm_x(t)'!BC83-'2a)answer'!$C83)^2,"")</f>
        <v>6.4478727930146612E-3</v>
      </c>
      <c r="BE84" s="32">
        <f>IFERROR(('2a) logm_x(t)'!BE83-'2a) logm_x(t)'!BD83-'2a)answer'!$C83)^2,"")</f>
        <v>2.2552299849127933E-3</v>
      </c>
      <c r="BF84" s="32">
        <f>IFERROR(('2a) logm_x(t)'!BF83-'2a) logm_x(t)'!BE83-'2a)answer'!$C83)^2,"")</f>
        <v>6.065687869911688E-3</v>
      </c>
      <c r="BG84" s="32">
        <f>IFERROR(('2a) logm_x(t)'!BG83-'2a) logm_x(t)'!BF83-'2a)answer'!$C83)^2,"")</f>
        <v>2.0617719751114805E-4</v>
      </c>
      <c r="BH84" s="32">
        <f>IFERROR(('2a) logm_x(t)'!BH83-'2a) logm_x(t)'!BG83-'2a)answer'!$C83)^2,"")</f>
        <v>9.7804944344581767E-3</v>
      </c>
      <c r="BI84" s="32">
        <f>IFERROR(('2a) logm_x(t)'!BI83-'2a) logm_x(t)'!BH83-'2a)answer'!$C83)^2,"")</f>
        <v>3.2080886871414527E-2</v>
      </c>
      <c r="BJ84" s="32">
        <f>IFERROR(('2a) logm_x(t)'!BJ83-'2a) logm_x(t)'!BI83-'2a)answer'!$C83)^2,"")</f>
        <v>2.5251685945416398E-3</v>
      </c>
      <c r="BK84" s="32">
        <f>IFERROR(('2a) logm_x(t)'!BK83-'2a) logm_x(t)'!BJ83-'2a)answer'!$C83)^2,"")</f>
        <v>1.980044077345786E-4</v>
      </c>
      <c r="BL84" s="32">
        <f>IFERROR(('2a) logm_x(t)'!BL83-'2a) logm_x(t)'!BK83-'2a)answer'!$C83)^2,"")</f>
        <v>8.8424697363857652E-3</v>
      </c>
      <c r="BM84" s="32">
        <f>IFERROR(('2a) logm_x(t)'!BM83-'2a) logm_x(t)'!BL83-'2a)answer'!$C83)^2,"")</f>
        <v>2.2929174879723381E-3</v>
      </c>
      <c r="BN84" s="32">
        <f>IFERROR(('2a) logm_x(t)'!BN83-'2a) logm_x(t)'!BM83-'2a)answer'!$C83)^2,"")</f>
        <v>1.3121438451994445E-3</v>
      </c>
      <c r="BO84" s="32">
        <f>IFERROR(('2a) logm_x(t)'!BO83-'2a) logm_x(t)'!BN83-'2a)answer'!$C83)^2,"")</f>
        <v>4.3298152851839874E-3</v>
      </c>
      <c r="BP84" s="32">
        <f>IFERROR(('2a) logm_x(t)'!BP83-'2a) logm_x(t)'!BO83-'2a)answer'!$C83)^2,"")</f>
        <v>7.014538230667773E-5</v>
      </c>
      <c r="BQ84" s="32">
        <f>IFERROR(('2a) logm_x(t)'!BQ83-'2a) logm_x(t)'!BP83-'2a)answer'!$C83)^2,"")</f>
        <v>1.3696506738052811E-3</v>
      </c>
      <c r="BR84" s="32">
        <f>IFERROR(('2a) logm_x(t)'!BR83-'2a) logm_x(t)'!BQ83-'2a)answer'!$C83)^2,"")</f>
        <v>1.2647357736120195E-4</v>
      </c>
      <c r="BS84" s="32">
        <f>IFERROR(('2a) logm_x(t)'!BS83-'2a) logm_x(t)'!BR83-'2a)answer'!$C83)^2,"")</f>
        <v>2.8309408095545576E-3</v>
      </c>
      <c r="BT84" s="32">
        <f>IFERROR(('2a) logm_x(t)'!BT83-'2a) logm_x(t)'!BS83-'2a)answer'!$C83)^2,"")</f>
        <v>1.1321469923069895E-4</v>
      </c>
      <c r="BU84" s="32">
        <f>IFERROR(('2a) logm_x(t)'!BU83-'2a) logm_x(t)'!BT83-'2a)answer'!$C83)^2,"")</f>
        <v>1.8979529736415246E-4</v>
      </c>
      <c r="BV84" s="32">
        <f>IFERROR(('2a) logm_x(t)'!BV83-'2a) logm_x(t)'!BU83-'2a)answer'!$C83)^2,"")</f>
        <v>8.3739823372165376E-5</v>
      </c>
      <c r="BW84" s="32">
        <f>IFERROR(('2a) logm_x(t)'!BW83-'2a) logm_x(t)'!BV83-'2a)answer'!$C83)^2,"")</f>
        <v>1.0585822054985826E-5</v>
      </c>
      <c r="BX84" s="32">
        <f>IFERROR(('2a) logm_x(t)'!BX83-'2a) logm_x(t)'!BW83-'2a)answer'!$C83)^2,"")</f>
        <v>4.3264098324838628E-4</v>
      </c>
      <c r="BY84" s="32">
        <f>IFERROR(('2a) logm_x(t)'!BY83-'2a) logm_x(t)'!BX83-'2a)answer'!$C83)^2,"")</f>
        <v>3.3967027111812738E-4</v>
      </c>
      <c r="BZ84" s="32">
        <f>IFERROR(('2a) logm_x(t)'!BZ83-'2a) logm_x(t)'!BY83-'2a)answer'!$C83)^2,"")</f>
        <v>1.1236896637901134E-3</v>
      </c>
      <c r="CA84" s="32">
        <f>IFERROR(('2a) logm_x(t)'!CA83-'2a) logm_x(t)'!BZ83-'2a)answer'!$C83)^2,"")</f>
        <v>1.6937079859145491E-4</v>
      </c>
      <c r="CB84" s="32">
        <f>IFERROR(('2a) logm_x(t)'!CB83-'2a) logm_x(t)'!CA83-'2a)answer'!$C83)^2,"")</f>
        <v>3.5798744835847307E-3</v>
      </c>
      <c r="CC84" s="32">
        <f>IFERROR(('2a) logm_x(t)'!CC83-'2a) logm_x(t)'!CB83-'2a)answer'!$C83)^2,"")</f>
        <v>5.3876683272044272E-4</v>
      </c>
      <c r="CD84" s="32">
        <f>IFERROR(('2a) logm_x(t)'!CD83-'2a) logm_x(t)'!CC83-'2a)answer'!$C83)^2,"")</f>
        <v>1.244534536714565E-3</v>
      </c>
      <c r="CE84" s="32">
        <f>IFERROR(('2a) logm_x(t)'!CE83-'2a) logm_x(t)'!CD83-'2a)answer'!$C83)^2,"")</f>
        <v>1.8379126607564085E-3</v>
      </c>
      <c r="CF84" s="32">
        <f>IFERROR(('2a) logm_x(t)'!CF83-'2a) logm_x(t)'!CE83-'2a)answer'!$C83)^2,"")</f>
        <v>3.6789562799493781E-3</v>
      </c>
      <c r="CG84" s="32">
        <f>IFERROR(('2a) logm_x(t)'!CG83-'2a) logm_x(t)'!CF83-'2a)answer'!$C83)^2,"")</f>
        <v>2.4847165733334359E-3</v>
      </c>
      <c r="CH84" s="32">
        <f>IFERROR(('2a) logm_x(t)'!CH83-'2a) logm_x(t)'!CG83-'2a)answer'!$C83)^2,"")</f>
        <v>2.945590271302521E-6</v>
      </c>
      <c r="CI84" s="32">
        <f>IFERROR(('2a) logm_x(t)'!CI83-'2a) logm_x(t)'!CH83-'2a)answer'!$C83)^2,"")</f>
        <v>1.5728837542562977E-4</v>
      </c>
      <c r="CJ84" s="32">
        <f>IFERROR(('2a) logm_x(t)'!CJ83-'2a) logm_x(t)'!CI83-'2a)answer'!$C83)^2,"")</f>
        <v>6.7232244350899048E-5</v>
      </c>
      <c r="CK84" s="32">
        <f>IFERROR(('2a) logm_x(t)'!CK83-'2a) logm_x(t)'!CJ83-'2a)answer'!$C83)^2,"")</f>
        <v>2.3706480984367483E-3</v>
      </c>
      <c r="CL84" s="32">
        <f>IFERROR(('2a) logm_x(t)'!CL83-'2a) logm_x(t)'!CK83-'2a)answer'!$C83)^2,"")</f>
        <v>6.3822387258796664E-3</v>
      </c>
      <c r="CM84" s="32">
        <f>IFERROR(('2a) logm_x(t)'!CM83-'2a) logm_x(t)'!CL83-'2a)answer'!$C83)^2,"")</f>
        <v>2.5277135861644126E-3</v>
      </c>
      <c r="CN84" s="32">
        <f>IFERROR(('2a) logm_x(t)'!CN83-'2a) logm_x(t)'!CM83-'2a)answer'!$C83)^2,"")</f>
        <v>3.9373227477607531E-4</v>
      </c>
      <c r="CT84" s="31">
        <f t="shared" si="5"/>
        <v>80</v>
      </c>
      <c r="CU84" s="32">
        <f>('2a) logm_x(t)'!C83-'2a) logm_x(t)'!B83-'2a)answer'!$C83)/$CP$5</f>
        <v>-0.91114898109564357</v>
      </c>
      <c r="CV84" s="32">
        <f>('2a) logm_x(t)'!D83-'2a) logm_x(t)'!C83-'2a)answer'!$C83)/$CP$5</f>
        <v>1.9649070224261018</v>
      </c>
      <c r="CW84" s="32">
        <f>('2a) logm_x(t)'!E83-'2a) logm_x(t)'!D83-'2a)answer'!$C83)/$CP$5</f>
        <v>-0.76562080646791042</v>
      </c>
      <c r="CX84" s="32">
        <f>('2a) logm_x(t)'!F83-'2a) logm_x(t)'!E83-'2a)answer'!$C83)/$CP$5</f>
        <v>8.9027443617552854E-2</v>
      </c>
      <c r="CY84" s="32">
        <f>('2a) logm_x(t)'!G83-'2a) logm_x(t)'!F83-'2a)answer'!$C83)/$CP$5</f>
        <v>0.13047779074043833</v>
      </c>
      <c r="CZ84" s="32">
        <f>('2a) logm_x(t)'!H83-'2a) logm_x(t)'!G83-'2a)answer'!$C83)/$CP$5</f>
        <v>0.56104241724501558</v>
      </c>
      <c r="DA84" s="32">
        <f>('2a) logm_x(t)'!I83-'2a) logm_x(t)'!H83-'2a)answer'!$C83)/$CP$5</f>
        <v>-1.1467972631890944</v>
      </c>
      <c r="DB84" s="32">
        <f>('2a) logm_x(t)'!J83-'2a) logm_x(t)'!I83-'2a)answer'!$C83)/$CP$5</f>
        <v>0.75099256750575172</v>
      </c>
      <c r="DC84" s="32">
        <f>('2a) logm_x(t)'!K83-'2a) logm_x(t)'!J83-'2a)answer'!$C83)/$CP$5</f>
        <v>-0.97802293959144104</v>
      </c>
      <c r="DD84" s="32">
        <f>('2a) logm_x(t)'!L83-'2a) logm_x(t)'!K83-'2a)answer'!$C83)/$CP$5</f>
        <v>0.38319933686168128</v>
      </c>
      <c r="DE84" s="32">
        <f>('2a) logm_x(t)'!M83-'2a) logm_x(t)'!L83-'2a)answer'!$C83)/$CP$5</f>
        <v>0.42036494531721047</v>
      </c>
      <c r="DF84" s="32">
        <f>('2a) logm_x(t)'!N83-'2a) logm_x(t)'!M83-'2a)answer'!$C83)/$CP$5</f>
        <v>-0.25175555530037363</v>
      </c>
      <c r="DG84" s="32">
        <f>('2a) logm_x(t)'!O83-'2a) logm_x(t)'!N83-'2a)answer'!$C83)/$CP$5</f>
        <v>0.65852409923680977</v>
      </c>
      <c r="DH84" s="32">
        <f>('2a) logm_x(t)'!P83-'2a) logm_x(t)'!O83-'2a)answer'!$C83)/$CP$5</f>
        <v>-1.3821468591805936E-2</v>
      </c>
      <c r="DI84" s="32">
        <f>('2a) logm_x(t)'!Q83-'2a) logm_x(t)'!P83-'2a)answer'!$C83)/$CP$5</f>
        <v>-0.56301853672940216</v>
      </c>
      <c r="DJ84" s="32">
        <f>('2a) logm_x(t)'!R83-'2a) logm_x(t)'!Q83-'2a)answer'!$C83)/$CP$5</f>
        <v>0.47306349581269597</v>
      </c>
      <c r="DK84" s="32">
        <f>('2a) logm_x(t)'!S83-'2a) logm_x(t)'!R83-'2a)answer'!$C83)/$CP$5</f>
        <v>-9.8591012001371575E-2</v>
      </c>
      <c r="DL84" s="32">
        <f>('2a) logm_x(t)'!T83-'2a) logm_x(t)'!S83-'2a)answer'!$C83)/$CP$5</f>
        <v>0.27221398103768091</v>
      </c>
      <c r="DM84" s="32">
        <f>('2a) logm_x(t)'!U83-'2a) logm_x(t)'!T83-'2a)answer'!$C83)/$CP$5</f>
        <v>2.630195995132684E-2</v>
      </c>
      <c r="DN84" s="32">
        <f>('2a) logm_x(t)'!V83-'2a) logm_x(t)'!U83-'2a)answer'!$C83)/$CP$5</f>
        <v>0.22178169396240946</v>
      </c>
      <c r="DO84" s="32">
        <f>('2a) logm_x(t)'!W83-'2a) logm_x(t)'!V83-'2a)answer'!$C83)/$CP$5</f>
        <v>0.4345755021979496</v>
      </c>
      <c r="DP84" s="32">
        <f>('2a) logm_x(t)'!X83-'2a) logm_x(t)'!W83-'2a)answer'!$C83)/$CP$5</f>
        <v>1.2527801172807981E-2</v>
      </c>
      <c r="DQ84" s="32">
        <f>('2a) logm_x(t)'!Y83-'2a) logm_x(t)'!X83-'2a)answer'!$C83)/$CP$5</f>
        <v>-0.72684110712250449</v>
      </c>
      <c r="DR84" s="32">
        <f>('2a) logm_x(t)'!Z83-'2a) logm_x(t)'!Y83-'2a)answer'!$C83)/$CP$5</f>
        <v>0.59649132794299053</v>
      </c>
      <c r="DS84" s="32">
        <f>('2a) logm_x(t)'!AA83-'2a) logm_x(t)'!Z83-'2a)answer'!$C83)/$CP$5</f>
        <v>-0.23601706400512554</v>
      </c>
      <c r="DT84" s="32">
        <f>('2a) logm_x(t)'!AB83-'2a) logm_x(t)'!AA83-'2a)answer'!$C83)/$CP$5</f>
        <v>-0.52484923911258241</v>
      </c>
      <c r="DU84" s="32">
        <f>('2a) logm_x(t)'!AC83-'2a) logm_x(t)'!AB83-'2a)answer'!$C83)/$CP$5</f>
        <v>0.78760856990899164</v>
      </c>
      <c r="DV84" s="32">
        <f>('2a) logm_x(t)'!AD83-'2a) logm_x(t)'!AC83-'2a)answer'!$C83)/$CP$5</f>
        <v>0.21624170306752521</v>
      </c>
      <c r="DW84" s="32">
        <f>('2a) logm_x(t)'!AE83-'2a) logm_x(t)'!AD83-'2a)answer'!$C83)/$CP$5</f>
        <v>0.12623506261672487</v>
      </c>
      <c r="DX84" s="32">
        <f>('2a) logm_x(t)'!AF83-'2a) logm_x(t)'!AE83-'2a)answer'!$C83)/$CP$5</f>
        <v>-0.47370011651468064</v>
      </c>
      <c r="DY84" s="32">
        <f>('2a) logm_x(t)'!AG83-'2a) logm_x(t)'!AF83-'2a)answer'!$C83)/$CP$5</f>
        <v>0.12298370463030574</v>
      </c>
      <c r="DZ84" s="32">
        <f>('2a) logm_x(t)'!AH83-'2a) logm_x(t)'!AG83-'2a)answer'!$C83)/$CP$5</f>
        <v>-0.12942183248593936</v>
      </c>
      <c r="EA84" s="32">
        <f>('2a) logm_x(t)'!AI83-'2a) logm_x(t)'!AH83-'2a)answer'!$C83)/$CP$5</f>
        <v>0.16093715143832754</v>
      </c>
      <c r="EB84" s="32">
        <f>('2a) logm_x(t)'!AJ83-'2a) logm_x(t)'!AI83-'2a)answer'!$C83)/$CP$5</f>
        <v>0.31941598273201244</v>
      </c>
      <c r="EC84" s="32">
        <f>('2a) logm_x(t)'!AK83-'2a) logm_x(t)'!AJ83-'2a)answer'!$C83)/$CP$5</f>
        <v>0.64386554770720106</v>
      </c>
      <c r="ED84" s="32">
        <f>('2a) logm_x(t)'!AL83-'2a) logm_x(t)'!AK83-'2a)answer'!$C83)/$CP$5</f>
        <v>-0.77493065247894977</v>
      </c>
      <c r="EE84" s="32">
        <f>('2a) logm_x(t)'!AM83-'2a) logm_x(t)'!AL83-'2a)answer'!$C83)/$CP$5</f>
        <v>2.2263630197534457E-4</v>
      </c>
      <c r="EF84" s="32">
        <f>('2a) logm_x(t)'!AN83-'2a) logm_x(t)'!AM83-'2a)answer'!$C83)/$CP$5</f>
        <v>-4.1425186611508354E-2</v>
      </c>
      <c r="EG84" s="32">
        <f>('2a) logm_x(t)'!AO83-'2a) logm_x(t)'!AN83-'2a)answer'!$C83)/$CP$5</f>
        <v>0.12607182380892426</v>
      </c>
      <c r="EH84" s="32">
        <f>('2a) logm_x(t)'!AP83-'2a) logm_x(t)'!AO83-'2a)answer'!$C83)/$CP$5</f>
        <v>0.2724708270462729</v>
      </c>
      <c r="EI84" s="32">
        <f>('2a) logm_x(t)'!AQ83-'2a) logm_x(t)'!AP83-'2a)answer'!$C83)/$CP$5</f>
        <v>-0.12823959811907559</v>
      </c>
      <c r="EJ84" s="32">
        <f>('2a) logm_x(t)'!AR83-'2a) logm_x(t)'!AQ83-'2a)answer'!$C83)/$CP$5</f>
        <v>-0.21588104084781393</v>
      </c>
      <c r="EK84" s="32">
        <f>('2a) logm_x(t)'!AS83-'2a) logm_x(t)'!AR83-'2a)answer'!$C83)/$CP$5</f>
        <v>0.61390930515158715</v>
      </c>
      <c r="EL84" s="32">
        <f>('2a) logm_x(t)'!AT83-'2a) logm_x(t)'!AS83-'2a)answer'!$C83)/$CP$5</f>
        <v>-6.8020968681953772E-2</v>
      </c>
      <c r="EM84" s="32">
        <f>('2a) logm_x(t)'!AU83-'2a) logm_x(t)'!AT83-'2a)answer'!$C83)/$CP$5</f>
        <v>0.80745658912810936</v>
      </c>
      <c r="EN84" s="32">
        <f>('2a) logm_x(t)'!AV83-'2a) logm_x(t)'!AU83-'2a)answer'!$C83)/$CP$5</f>
        <v>-0.69711229053824209</v>
      </c>
      <c r="EO84" s="32">
        <f>('2a) logm_x(t)'!AW83-'2a) logm_x(t)'!AV83-'2a)answer'!$C83)/$CP$5</f>
        <v>0.69483258974051798</v>
      </c>
      <c r="EP84" s="32">
        <f>('2a) logm_x(t)'!AX83-'2a) logm_x(t)'!AW83-'2a)answer'!$C83)/$CP$5</f>
        <v>-0.18713314268098483</v>
      </c>
      <c r="EQ84" s="32">
        <f>('2a) logm_x(t)'!AY83-'2a) logm_x(t)'!AX83-'2a)answer'!$C83)/$CP$5</f>
        <v>0.19186856274446534</v>
      </c>
      <c r="ER84" s="32">
        <f>('2a) logm_x(t)'!AZ83-'2a) logm_x(t)'!AY83-'2a)answer'!$C83)/$CP$5</f>
        <v>-0.43570832319786607</v>
      </c>
      <c r="ES84" s="32">
        <f>('2a) logm_x(t)'!BA83-'2a) logm_x(t)'!AZ83-'2a)answer'!$C83)/$CP$5</f>
        <v>0.25535753083822416</v>
      </c>
      <c r="ET84" s="32">
        <f>('2a) logm_x(t)'!BB83-'2a) logm_x(t)'!BA83-'2a)answer'!$C83)/$CP$5</f>
        <v>-4.0152105177687546E-2</v>
      </c>
      <c r="EU84" s="32">
        <f>('2a) logm_x(t)'!BC83-'2a) logm_x(t)'!BB83-'2a)answer'!$C83)/$CP$5</f>
        <v>0.47597933831394473</v>
      </c>
      <c r="EV84" s="32">
        <f>('2a) logm_x(t)'!BD83-'2a) logm_x(t)'!BC83-'2a)answer'!$C83)/$CP$5</f>
        <v>-0.57530798759821589</v>
      </c>
      <c r="EW84" s="32">
        <f>('2a) logm_x(t)'!BE83-'2a) logm_x(t)'!BD83-'2a)answer'!$C83)/$CP$5</f>
        <v>0.34024174098993043</v>
      </c>
      <c r="EX84" s="32">
        <f>('2a) logm_x(t)'!BF83-'2a) logm_x(t)'!BE83-'2a)answer'!$C83)/$CP$5</f>
        <v>-0.55799743505838717</v>
      </c>
      <c r="EY84" s="32">
        <f>('2a) logm_x(t)'!BG83-'2a) logm_x(t)'!BF83-'2a)answer'!$C83)/$CP$5</f>
        <v>0.10287562565114378</v>
      </c>
      <c r="EZ84" s="32">
        <f>('2a) logm_x(t)'!BH83-'2a) logm_x(t)'!BG83-'2a)answer'!$C83)/$CP$5</f>
        <v>-0.70855338724077599</v>
      </c>
      <c r="FA84" s="32">
        <f>('2a) logm_x(t)'!BI83-'2a) logm_x(t)'!BH83-'2a)answer'!$C83)/$CP$5</f>
        <v>1.2832620654824325</v>
      </c>
      <c r="FB84" s="32">
        <f>('2a) logm_x(t)'!BJ83-'2a) logm_x(t)'!BI83-'2a)answer'!$C83)/$CP$5</f>
        <v>-0.36002889959154943</v>
      </c>
      <c r="FC84" s="32">
        <f>('2a) logm_x(t)'!BK83-'2a) logm_x(t)'!BJ83-'2a)answer'!$C83)/$CP$5</f>
        <v>-0.10081603253735474</v>
      </c>
      <c r="FD84" s="32">
        <f>('2a) logm_x(t)'!BL83-'2a) logm_x(t)'!BK83-'2a)answer'!$C83)/$CP$5</f>
        <v>-0.67371926229125578</v>
      </c>
      <c r="FE84" s="32">
        <f>('2a) logm_x(t)'!BM83-'2a) logm_x(t)'!BL83-'2a)answer'!$C83)/$CP$5</f>
        <v>0.34307287872815589</v>
      </c>
      <c r="FF84" s="32">
        <f>('2a) logm_x(t)'!BN83-'2a) logm_x(t)'!BM83-'2a)answer'!$C83)/$CP$5</f>
        <v>0.25952720955227337</v>
      </c>
      <c r="FG84" s="32">
        <f>('2a) logm_x(t)'!BO83-'2a) logm_x(t)'!BN83-'2a)answer'!$C83)/$CP$5</f>
        <v>-0.47144046669358319</v>
      </c>
      <c r="FH84" s="32">
        <f>('2a) logm_x(t)'!BP83-'2a) logm_x(t)'!BO83-'2a)answer'!$C83)/$CP$5</f>
        <v>6.0005590883246293E-2</v>
      </c>
      <c r="FI84" s="32">
        <f>('2a) logm_x(t)'!BQ83-'2a) logm_x(t)'!BP83-'2a)answer'!$C83)/$CP$5</f>
        <v>0.26515332721126172</v>
      </c>
      <c r="FJ84" s="32">
        <f>('2a) logm_x(t)'!BR83-'2a) logm_x(t)'!BQ83-'2a)answer'!$C83)/$CP$5</f>
        <v>-8.0573471364897939E-2</v>
      </c>
      <c r="FK84" s="32">
        <f>('2a) logm_x(t)'!BS83-'2a) logm_x(t)'!BR83-'2a)answer'!$C83)/$CP$5</f>
        <v>-0.38120410431028728</v>
      </c>
      <c r="FL84" s="32">
        <f>('2a) logm_x(t)'!BT83-'2a) logm_x(t)'!BS83-'2a)answer'!$C83)/$CP$5</f>
        <v>-7.6233100236012541E-2</v>
      </c>
      <c r="FM84" s="32">
        <f>('2a) logm_x(t)'!BU83-'2a) logm_x(t)'!BT83-'2a)answer'!$C83)/$CP$5</f>
        <v>9.8704032783811277E-2</v>
      </c>
      <c r="FN84" s="32">
        <f>('2a) logm_x(t)'!BV83-'2a) logm_x(t)'!BU83-'2a)answer'!$C83)/$CP$5</f>
        <v>-6.5562905806302307E-2</v>
      </c>
      <c r="FO84" s="32">
        <f>('2a) logm_x(t)'!BW83-'2a) logm_x(t)'!BV83-'2a)answer'!$C83)/$CP$5</f>
        <v>-2.3310654529272203E-2</v>
      </c>
      <c r="FP84" s="32">
        <f>('2a) logm_x(t)'!BX83-'2a) logm_x(t)'!BW83-'2a)answer'!$C83)/$CP$5</f>
        <v>-0.14902392642909029</v>
      </c>
      <c r="FQ84" s="32">
        <f>('2a) logm_x(t)'!BY83-'2a) logm_x(t)'!BX83-'2a)answer'!$C83)/$CP$5</f>
        <v>0.13204469030298432</v>
      </c>
      <c r="FR84" s="32">
        <f>('2a) logm_x(t)'!BZ83-'2a) logm_x(t)'!BY83-'2a)answer'!$C83)/$CP$5</f>
        <v>-0.24016812437516644</v>
      </c>
      <c r="FS84" s="32">
        <f>('2a) logm_x(t)'!CA83-'2a) logm_x(t)'!BZ83-'2a)answer'!$C83)/$CP$5</f>
        <v>-9.3241970078229916E-2</v>
      </c>
      <c r="FT84" s="32">
        <f>('2a) logm_x(t)'!CB83-'2a) logm_x(t)'!CA83-'2a)answer'!$C83)/$CP$5</f>
        <v>-0.42867294372508713</v>
      </c>
      <c r="FU84" s="32">
        <f>('2a) logm_x(t)'!CC83-'2a) logm_x(t)'!CB83-'2a)answer'!$C83)/$CP$5</f>
        <v>-0.16630013409668598</v>
      </c>
      <c r="FV84" s="32">
        <f>('2a) logm_x(t)'!CD83-'2a) logm_x(t)'!CC83-'2a)answer'!$C83)/$CP$5</f>
        <v>-0.25275261057298831</v>
      </c>
      <c r="FW84" s="32">
        <f>('2a) logm_x(t)'!CE83-'2a) logm_x(t)'!CD83-'2a)answer'!$C83)/$CP$5</f>
        <v>0.30715289153639297</v>
      </c>
      <c r="FX84" s="32">
        <f>('2a) logm_x(t)'!CF83-'2a) logm_x(t)'!CE83-'2a)answer'!$C83)/$CP$5</f>
        <v>-0.43456474143236562</v>
      </c>
      <c r="FY84" s="32">
        <f>('2a) logm_x(t)'!CG83-'2a) logm_x(t)'!CF83-'2a)answer'!$C83)/$CP$5</f>
        <v>-0.35713350968914248</v>
      </c>
      <c r="FZ84" s="32">
        <f>('2a) logm_x(t)'!CH83-'2a) logm_x(t)'!CG83-'2a)answer'!$C83)/$CP$5</f>
        <v>1.2296410179118885E-2</v>
      </c>
      <c r="GA84" s="32">
        <f>('2a) logm_x(t)'!CI83-'2a) logm_x(t)'!CH83-'2a)answer'!$C83)/$CP$5</f>
        <v>8.9854635497135557E-2</v>
      </c>
      <c r="GB84" s="32">
        <f>('2a) logm_x(t)'!CJ83-'2a) logm_x(t)'!CI83-'2a)answer'!$C83)/$CP$5</f>
        <v>-5.8746362112816447E-2</v>
      </c>
      <c r="GC84" s="32">
        <f>('2a) logm_x(t)'!CK83-'2a) logm_x(t)'!CJ83-'2a)answer'!$C83)/$CP$5</f>
        <v>0.34883955129284167</v>
      </c>
      <c r="GD84" s="32">
        <f>('2a) logm_x(t)'!CL83-'2a) logm_x(t)'!CK83-'2a)answer'!$C83)/$CP$5</f>
        <v>-0.57237241586271326</v>
      </c>
      <c r="GE84" s="32">
        <f>('2a) logm_x(t)'!CM83-'2a) logm_x(t)'!CL83-'2a)answer'!$C83)/$CP$5</f>
        <v>-0.36021028149725803</v>
      </c>
      <c r="GF84" s="32">
        <f>('2a) logm_x(t)'!CN83-'2a) logm_x(t)'!CM83-'2a)answer'!$C83)/$CP$5</f>
        <v>0.14216499737710309</v>
      </c>
    </row>
    <row r="85" spans="1:188" x14ac:dyDescent="0.25">
      <c r="A85" s="31">
        <f>'2a) logm_x(t)'!A84</f>
        <v>81</v>
      </c>
      <c r="B85" s="32"/>
      <c r="C85" s="32">
        <f>IFERROR(('2a) logm_x(t)'!C84-'2a) logm_x(t)'!B84-'2a)answer'!$C84)^2,"")</f>
        <v>6.1753205204490387E-3</v>
      </c>
      <c r="D85" s="32">
        <f>IFERROR(('2a) logm_x(t)'!D84-'2a) logm_x(t)'!C84-'2a)answer'!$C84)^2,"")</f>
        <v>2.3417968647334635E-2</v>
      </c>
      <c r="E85" s="32">
        <f>IFERROR(('2a) logm_x(t)'!E84-'2a) logm_x(t)'!D84-'2a)answer'!$C84)^2,"")</f>
        <v>1.3656096513216013E-2</v>
      </c>
      <c r="F85" s="32">
        <f>IFERROR(('2a) logm_x(t)'!F84-'2a) logm_x(t)'!E84-'2a)answer'!$C84)^2,"")</f>
        <v>8.7369877687327683E-3</v>
      </c>
      <c r="G85" s="32">
        <f>IFERROR(('2a) logm_x(t)'!G84-'2a) logm_x(t)'!F84-'2a)answer'!$C84)^2,"")</f>
        <v>9.5554436535798693E-3</v>
      </c>
      <c r="H85" s="32">
        <f>IFERROR(('2a) logm_x(t)'!H84-'2a) logm_x(t)'!G84-'2a)answer'!$C84)^2,"")</f>
        <v>1.0021519595485242E-2</v>
      </c>
      <c r="I85" s="32">
        <f>IFERROR(('2a) logm_x(t)'!I84-'2a) logm_x(t)'!H84-'2a)answer'!$C84)^2,"")</f>
        <v>7.8234671030230625E-6</v>
      </c>
      <c r="J85" s="32">
        <f>IFERROR(('2a) logm_x(t)'!J84-'2a) logm_x(t)'!I84-'2a)answer'!$C84)^2,"")</f>
        <v>6.5184205652848316E-3</v>
      </c>
      <c r="K85" s="32">
        <f>IFERROR(('2a) logm_x(t)'!K84-'2a) logm_x(t)'!J84-'2a)answer'!$C84)^2,"")</f>
        <v>5.2057598013721444E-2</v>
      </c>
      <c r="L85" s="32">
        <f>IFERROR(('2a) logm_x(t)'!L84-'2a) logm_x(t)'!K84-'2a)answer'!$C84)^2,"")</f>
        <v>3.6944468869583316E-2</v>
      </c>
      <c r="M85" s="32">
        <f>IFERROR(('2a) logm_x(t)'!M84-'2a) logm_x(t)'!L84-'2a)answer'!$C84)^2,"")</f>
        <v>6.9313294024264064E-3</v>
      </c>
      <c r="N85" s="32">
        <f>IFERROR(('2a) logm_x(t)'!N84-'2a) logm_x(t)'!M84-'2a)answer'!$C84)^2,"")</f>
        <v>1.5430148646039909E-2</v>
      </c>
      <c r="O85" s="32">
        <f>IFERROR(('2a) logm_x(t)'!O84-'2a) logm_x(t)'!N84-'2a)answer'!$C84)^2,"")</f>
        <v>3.7984853388695256E-4</v>
      </c>
      <c r="P85" s="32">
        <f>IFERROR(('2a) logm_x(t)'!P84-'2a) logm_x(t)'!O84-'2a)answer'!$C84)^2,"")</f>
        <v>5.5307496335356568E-3</v>
      </c>
      <c r="Q85" s="32">
        <f>IFERROR(('2a) logm_x(t)'!Q84-'2a) logm_x(t)'!P84-'2a)answer'!$C84)^2,"")</f>
        <v>1.05853123256549E-2</v>
      </c>
      <c r="R85" s="32">
        <f>IFERROR(('2a) logm_x(t)'!R84-'2a) logm_x(t)'!Q84-'2a)answer'!$C84)^2,"")</f>
        <v>2.749854838023944E-3</v>
      </c>
      <c r="S85" s="32">
        <f>IFERROR(('2a) logm_x(t)'!S84-'2a) logm_x(t)'!R84-'2a)answer'!$C84)^2,"")</f>
        <v>7.0315828051938731E-3</v>
      </c>
      <c r="T85" s="32">
        <f>IFERROR(('2a) logm_x(t)'!T84-'2a) logm_x(t)'!S84-'2a)answer'!$C84)^2,"")</f>
        <v>7.6287173348750185E-3</v>
      </c>
      <c r="U85" s="32">
        <f>IFERROR(('2a) logm_x(t)'!U84-'2a) logm_x(t)'!T84-'2a)answer'!$C84)^2,"")</f>
        <v>1.8965272203071335E-4</v>
      </c>
      <c r="V85" s="32">
        <f>IFERROR(('2a) logm_x(t)'!V84-'2a) logm_x(t)'!U84-'2a)answer'!$C84)^2,"")</f>
        <v>2.4864543955436819E-4</v>
      </c>
      <c r="W85" s="32">
        <f>IFERROR(('2a) logm_x(t)'!W84-'2a) logm_x(t)'!V84-'2a)answer'!$C84)^2,"")</f>
        <v>1.2356719409862342E-2</v>
      </c>
      <c r="X85" s="32">
        <f>IFERROR(('2a) logm_x(t)'!X84-'2a) logm_x(t)'!W84-'2a)answer'!$C84)^2,"")</f>
        <v>2.7687436066557501E-3</v>
      </c>
      <c r="Y85" s="32">
        <f>IFERROR(('2a) logm_x(t)'!Y84-'2a) logm_x(t)'!X84-'2a)answer'!$C84)^2,"")</f>
        <v>1.0319973901204108E-3</v>
      </c>
      <c r="Z85" s="32">
        <f>IFERROR(('2a) logm_x(t)'!Z84-'2a) logm_x(t)'!Y84-'2a)answer'!$C84)^2,"")</f>
        <v>4.43690601171165E-5</v>
      </c>
      <c r="AA85" s="32">
        <f>IFERROR(('2a) logm_x(t)'!AA84-'2a) logm_x(t)'!Z84-'2a)answer'!$C84)^2,"")</f>
        <v>1.8367855181065048E-4</v>
      </c>
      <c r="AB85" s="32">
        <f>IFERROR(('2a) logm_x(t)'!AB84-'2a) logm_x(t)'!AA84-'2a)answer'!$C84)^2,"")</f>
        <v>1.3008343589992009E-2</v>
      </c>
      <c r="AC85" s="32">
        <f>IFERROR(('2a) logm_x(t)'!AC84-'2a) logm_x(t)'!AB84-'2a)answer'!$C84)^2,"")</f>
        <v>2.6784875994475536E-2</v>
      </c>
      <c r="AD85" s="32">
        <f>IFERROR(('2a) logm_x(t)'!AD84-'2a) logm_x(t)'!AC84-'2a)answer'!$C84)^2,"")</f>
        <v>1.7691331671720489E-2</v>
      </c>
      <c r="AE85" s="32">
        <f>IFERROR(('2a) logm_x(t)'!AE84-'2a) logm_x(t)'!AD84-'2a)answer'!$C84)^2,"")</f>
        <v>4.6888400164104335E-3</v>
      </c>
      <c r="AF85" s="32">
        <f>IFERROR(('2a) logm_x(t)'!AF84-'2a) logm_x(t)'!AE84-'2a)answer'!$C84)^2,"")</f>
        <v>1.5243649926754007E-2</v>
      </c>
      <c r="AG85" s="32">
        <f>IFERROR(('2a) logm_x(t)'!AG84-'2a) logm_x(t)'!AF84-'2a)answer'!$C84)^2,"")</f>
        <v>7.5053708288076737E-4</v>
      </c>
      <c r="AH85" s="32">
        <f>IFERROR(('2a) logm_x(t)'!AH84-'2a) logm_x(t)'!AG84-'2a)answer'!$C84)^2,"")</f>
        <v>5.8672844740153014E-3</v>
      </c>
      <c r="AI85" s="32">
        <f>IFERROR(('2a) logm_x(t)'!AI84-'2a) logm_x(t)'!AH84-'2a)answer'!$C84)^2,"")</f>
        <v>3.0535219386442863E-4</v>
      </c>
      <c r="AJ85" s="32">
        <f>IFERROR(('2a) logm_x(t)'!AJ84-'2a) logm_x(t)'!AI84-'2a)answer'!$C84)^2,"")</f>
        <v>3.9065059359194246E-3</v>
      </c>
      <c r="AK85" s="32">
        <f>IFERROR(('2a) logm_x(t)'!AK84-'2a) logm_x(t)'!AJ84-'2a)answer'!$C84)^2,"")</f>
        <v>1.926777924133681E-2</v>
      </c>
      <c r="AL85" s="32">
        <f>IFERROR(('2a) logm_x(t)'!AL84-'2a) logm_x(t)'!AK84-'2a)answer'!$C84)^2,"")</f>
        <v>3.8913621077945944E-2</v>
      </c>
      <c r="AM85" s="32">
        <f>IFERROR(('2a) logm_x(t)'!AM84-'2a) logm_x(t)'!AL84-'2a)answer'!$C84)^2,"")</f>
        <v>2.5847557615989219E-6</v>
      </c>
      <c r="AN85" s="32">
        <f>IFERROR(('2a) logm_x(t)'!AN84-'2a) logm_x(t)'!AM84-'2a)answer'!$C84)^2,"")</f>
        <v>1.3878739928585165E-2</v>
      </c>
      <c r="AO85" s="32">
        <f>IFERROR(('2a) logm_x(t)'!AO84-'2a) logm_x(t)'!AN84-'2a)answer'!$C84)^2,"")</f>
        <v>3.3278941996551185E-3</v>
      </c>
      <c r="AP85" s="32">
        <f>IFERROR(('2a) logm_x(t)'!AP84-'2a) logm_x(t)'!AO84-'2a)answer'!$C84)^2,"")</f>
        <v>4.3152838307361953E-5</v>
      </c>
      <c r="AQ85" s="32">
        <f>IFERROR(('2a) logm_x(t)'!AQ84-'2a) logm_x(t)'!AP84-'2a)answer'!$C84)^2,"")</f>
        <v>6.3490070951079435E-3</v>
      </c>
      <c r="AR85" s="32">
        <f>IFERROR(('2a) logm_x(t)'!AR84-'2a) logm_x(t)'!AQ84-'2a)answer'!$C84)^2,"")</f>
        <v>1.3065989827006777E-4</v>
      </c>
      <c r="AS85" s="32">
        <f>IFERROR(('2a) logm_x(t)'!AS84-'2a) logm_x(t)'!AR84-'2a)answer'!$C84)^2,"")</f>
        <v>7.9757249311449129E-3</v>
      </c>
      <c r="AT85" s="32">
        <f>IFERROR(('2a) logm_x(t)'!AT84-'2a) logm_x(t)'!AS84-'2a)answer'!$C84)^2,"")</f>
        <v>1.2869711213102517E-2</v>
      </c>
      <c r="AU85" s="32">
        <f>IFERROR(('2a) logm_x(t)'!AU84-'2a) logm_x(t)'!AT84-'2a)answer'!$C84)^2,"")</f>
        <v>5.0022442843702299E-3</v>
      </c>
      <c r="AV85" s="32">
        <f>IFERROR(('2a) logm_x(t)'!AV84-'2a) logm_x(t)'!AU84-'2a)answer'!$C84)^2,"")</f>
        <v>8.3783751209635005E-4</v>
      </c>
      <c r="AW85" s="32">
        <f>IFERROR(('2a) logm_x(t)'!AW84-'2a) logm_x(t)'!AV84-'2a)answer'!$C84)^2,"")</f>
        <v>1.783711541003501E-3</v>
      </c>
      <c r="AX85" s="32">
        <f>IFERROR(('2a) logm_x(t)'!AX84-'2a) logm_x(t)'!AW84-'2a)answer'!$C84)^2,"")</f>
        <v>1.6952715849911724E-2</v>
      </c>
      <c r="AY85" s="32">
        <f>IFERROR(('2a) logm_x(t)'!AY84-'2a) logm_x(t)'!AX84-'2a)answer'!$C84)^2,"")</f>
        <v>9.6220269779648225E-3</v>
      </c>
      <c r="AZ85" s="32">
        <f>IFERROR(('2a) logm_x(t)'!AZ84-'2a) logm_x(t)'!AY84-'2a)answer'!$C84)^2,"")</f>
        <v>1.3858822014009248E-5</v>
      </c>
      <c r="BA85" s="32">
        <f>IFERROR(('2a) logm_x(t)'!BA84-'2a) logm_x(t)'!AZ84-'2a)answer'!$C84)^2,"")</f>
        <v>2.4171329218628224E-3</v>
      </c>
      <c r="BB85" s="32">
        <f>IFERROR(('2a) logm_x(t)'!BB84-'2a) logm_x(t)'!BA84-'2a)answer'!$C84)^2,"")</f>
        <v>4.7390608246634708E-4</v>
      </c>
      <c r="BC85" s="32">
        <f>IFERROR(('2a) logm_x(t)'!BC84-'2a) logm_x(t)'!BB84-'2a)answer'!$C84)^2,"")</f>
        <v>3.384614689657475E-3</v>
      </c>
      <c r="BD85" s="32">
        <f>IFERROR(('2a) logm_x(t)'!BD84-'2a) logm_x(t)'!BC84-'2a)answer'!$C84)^2,"")</f>
        <v>5.6032773602679069E-3</v>
      </c>
      <c r="BE85" s="32">
        <f>IFERROR(('2a) logm_x(t)'!BE84-'2a) logm_x(t)'!BD84-'2a)answer'!$C84)^2,"")</f>
        <v>9.9367609006226904E-4</v>
      </c>
      <c r="BF85" s="32">
        <f>IFERROR(('2a) logm_x(t)'!BF84-'2a) logm_x(t)'!BE84-'2a)answer'!$C84)^2,"")</f>
        <v>1.0909817553895051E-3</v>
      </c>
      <c r="BG85" s="32">
        <f>IFERROR(('2a) logm_x(t)'!BG84-'2a) logm_x(t)'!BF84-'2a)answer'!$C84)^2,"")</f>
        <v>2.5219181662369323E-4</v>
      </c>
      <c r="BH85" s="32">
        <f>IFERROR(('2a) logm_x(t)'!BH84-'2a) logm_x(t)'!BG84-'2a)answer'!$C84)^2,"")</f>
        <v>8.283795464717387E-4</v>
      </c>
      <c r="BI85" s="32">
        <f>IFERROR(('2a) logm_x(t)'!BI84-'2a) logm_x(t)'!BH84-'2a)answer'!$C84)^2,"")</f>
        <v>2.2310280276172031E-3</v>
      </c>
      <c r="BJ85" s="32">
        <f>IFERROR(('2a) logm_x(t)'!BJ84-'2a) logm_x(t)'!BI84-'2a)answer'!$C84)^2,"")</f>
        <v>2.1445433513142425E-3</v>
      </c>
      <c r="BK85" s="32">
        <f>IFERROR(('2a) logm_x(t)'!BK84-'2a) logm_x(t)'!BJ84-'2a)answer'!$C84)^2,"")</f>
        <v>9.5946666967231659E-4</v>
      </c>
      <c r="BL85" s="32">
        <f>IFERROR(('2a) logm_x(t)'!BL84-'2a) logm_x(t)'!BK84-'2a)answer'!$C84)^2,"")</f>
        <v>3.9417020363802582E-3</v>
      </c>
      <c r="BM85" s="32">
        <f>IFERROR(('2a) logm_x(t)'!BM84-'2a) logm_x(t)'!BL84-'2a)answer'!$C84)^2,"")</f>
        <v>6.613048525466E-5</v>
      </c>
      <c r="BN85" s="32">
        <f>IFERROR(('2a) logm_x(t)'!BN84-'2a) logm_x(t)'!BM84-'2a)answer'!$C84)^2,"")</f>
        <v>9.784662844500437E-4</v>
      </c>
      <c r="BO85" s="32">
        <f>IFERROR(('2a) logm_x(t)'!BO84-'2a) logm_x(t)'!BN84-'2a)answer'!$C84)^2,"")</f>
        <v>3.7747074903225473E-3</v>
      </c>
      <c r="BP85" s="32">
        <f>IFERROR(('2a) logm_x(t)'!BP84-'2a) logm_x(t)'!BO84-'2a)answer'!$C84)^2,"")</f>
        <v>4.9622968473920386E-4</v>
      </c>
      <c r="BQ85" s="32">
        <f>IFERROR(('2a) logm_x(t)'!BQ84-'2a) logm_x(t)'!BP84-'2a)answer'!$C84)^2,"")</f>
        <v>2.3908627952083796E-4</v>
      </c>
      <c r="BR85" s="32">
        <f>IFERROR(('2a) logm_x(t)'!BR84-'2a) logm_x(t)'!BQ84-'2a)answer'!$C84)^2,"")</f>
        <v>2.7903386571122542E-3</v>
      </c>
      <c r="BS85" s="32">
        <f>IFERROR(('2a) logm_x(t)'!BS84-'2a) logm_x(t)'!BR84-'2a)answer'!$C84)^2,"")</f>
        <v>9.7473647334870642E-3</v>
      </c>
      <c r="BT85" s="32">
        <f>IFERROR(('2a) logm_x(t)'!BT84-'2a) logm_x(t)'!BS84-'2a)answer'!$C84)^2,"")</f>
        <v>5.1703382691991901E-4</v>
      </c>
      <c r="BU85" s="32">
        <f>IFERROR(('2a) logm_x(t)'!BU84-'2a) logm_x(t)'!BT84-'2a)answer'!$C84)^2,"")</f>
        <v>4.2786053254046077E-5</v>
      </c>
      <c r="BV85" s="32">
        <f>IFERROR(('2a) logm_x(t)'!BV84-'2a) logm_x(t)'!BU84-'2a)answer'!$C84)^2,"")</f>
        <v>5.9221414235988458E-3</v>
      </c>
      <c r="BW85" s="32">
        <f>IFERROR(('2a) logm_x(t)'!BW84-'2a) logm_x(t)'!BV84-'2a)answer'!$C84)^2,"")</f>
        <v>3.821960621030102E-3</v>
      </c>
      <c r="BX85" s="32">
        <f>IFERROR(('2a) logm_x(t)'!BX84-'2a) logm_x(t)'!BW84-'2a)answer'!$C84)^2,"")</f>
        <v>3.1142424199677048E-3</v>
      </c>
      <c r="BY85" s="32">
        <f>IFERROR(('2a) logm_x(t)'!BY84-'2a) logm_x(t)'!BX84-'2a)answer'!$C84)^2,"")</f>
        <v>2.4495728844500572E-3</v>
      </c>
      <c r="BZ85" s="32">
        <f>IFERROR(('2a) logm_x(t)'!BZ84-'2a) logm_x(t)'!BY84-'2a)answer'!$C84)^2,"")</f>
        <v>1.0829561444221393E-3</v>
      </c>
      <c r="CA85" s="32">
        <f>IFERROR(('2a) logm_x(t)'!CA84-'2a) logm_x(t)'!BZ84-'2a)answer'!$C84)^2,"")</f>
        <v>5.3365844375493883E-3</v>
      </c>
      <c r="CB85" s="32">
        <f>IFERROR(('2a) logm_x(t)'!CB84-'2a) logm_x(t)'!CA84-'2a)answer'!$C84)^2,"")</f>
        <v>2.441674175319219E-4</v>
      </c>
      <c r="CC85" s="32">
        <f>IFERROR(('2a) logm_x(t)'!CC84-'2a) logm_x(t)'!CB84-'2a)answer'!$C84)^2,"")</f>
        <v>6.1604187670232348E-4</v>
      </c>
      <c r="CD85" s="32">
        <f>IFERROR(('2a) logm_x(t)'!CD84-'2a) logm_x(t)'!CC84-'2a)answer'!$C84)^2,"")</f>
        <v>5.3368670029067564E-6</v>
      </c>
      <c r="CE85" s="32">
        <f>IFERROR(('2a) logm_x(t)'!CE84-'2a) logm_x(t)'!CD84-'2a)answer'!$C84)^2,"")</f>
        <v>3.6465513630942872E-4</v>
      </c>
      <c r="CF85" s="32">
        <f>IFERROR(('2a) logm_x(t)'!CF84-'2a) logm_x(t)'!CE84-'2a)answer'!$C84)^2,"")</f>
        <v>2.4941684990356355E-3</v>
      </c>
      <c r="CG85" s="32">
        <f>IFERROR(('2a) logm_x(t)'!CG84-'2a) logm_x(t)'!CF84-'2a)answer'!$C84)^2,"")</f>
        <v>1.454409109540582E-6</v>
      </c>
      <c r="CH85" s="32">
        <f>IFERROR(('2a) logm_x(t)'!CH84-'2a) logm_x(t)'!CG84-'2a)answer'!$C84)^2,"")</f>
        <v>3.6755724705963555E-3</v>
      </c>
      <c r="CI85" s="32">
        <f>IFERROR(('2a) logm_x(t)'!CI84-'2a) logm_x(t)'!CH84-'2a)answer'!$C84)^2,"")</f>
        <v>2.1087479323429032E-3</v>
      </c>
      <c r="CJ85" s="32">
        <f>IFERROR(('2a) logm_x(t)'!CJ84-'2a) logm_x(t)'!CI84-'2a)answer'!$C84)^2,"")</f>
        <v>1.5841687223137311E-3</v>
      </c>
      <c r="CK85" s="32">
        <f>IFERROR(('2a) logm_x(t)'!CK84-'2a) logm_x(t)'!CJ84-'2a)answer'!$C84)^2,"")</f>
        <v>2.715943890878687E-4</v>
      </c>
      <c r="CL85" s="32">
        <f>IFERROR(('2a) logm_x(t)'!CL84-'2a) logm_x(t)'!CK84-'2a)answer'!$C84)^2,"")</f>
        <v>2.4555261806270654E-3</v>
      </c>
      <c r="CM85" s="32">
        <f>IFERROR(('2a) logm_x(t)'!CM84-'2a) logm_x(t)'!CL84-'2a)answer'!$C84)^2,"")</f>
        <v>5.4533341224030987E-4</v>
      </c>
      <c r="CN85" s="32">
        <f>IFERROR(('2a) logm_x(t)'!CN84-'2a) logm_x(t)'!CM84-'2a)answer'!$C84)^2,"")</f>
        <v>8.9697081918640895E-7</v>
      </c>
      <c r="CT85" s="31">
        <f t="shared" si="5"/>
        <v>81</v>
      </c>
      <c r="CU85" s="32">
        <f>('2a) logm_x(t)'!C84-'2a) logm_x(t)'!B84-'2a)answer'!$C84)/$CP$5</f>
        <v>-0.56301754058386311</v>
      </c>
      <c r="CV85" s="32">
        <f>('2a) logm_x(t)'!D84-'2a) logm_x(t)'!C84-'2a)answer'!$C84)/$CP$5</f>
        <v>1.0963943364889708</v>
      </c>
      <c r="CW85" s="32">
        <f>('2a) logm_x(t)'!E84-'2a) logm_x(t)'!D84-'2a)answer'!$C84)/$CP$5</f>
        <v>-0.83725058971981603</v>
      </c>
      <c r="CX85" s="32">
        <f>('2a) logm_x(t)'!F84-'2a) logm_x(t)'!E84-'2a)answer'!$C84)/$CP$5</f>
        <v>0.66968880226522098</v>
      </c>
      <c r="CY85" s="32">
        <f>('2a) logm_x(t)'!G84-'2a) logm_x(t)'!F84-'2a)answer'!$C84)/$CP$5</f>
        <v>0.70035398049803299</v>
      </c>
      <c r="CZ85" s="32">
        <f>('2a) logm_x(t)'!H84-'2a) logm_x(t)'!G84-'2a)answer'!$C84)/$CP$5</f>
        <v>-0.71723085319511837</v>
      </c>
      <c r="DA85" s="32">
        <f>('2a) logm_x(t)'!I84-'2a) logm_x(t)'!H84-'2a)answer'!$C84)/$CP$5</f>
        <v>2.0039727132929286E-2</v>
      </c>
      <c r="DB85" s="32">
        <f>('2a) logm_x(t)'!J84-'2a) logm_x(t)'!I84-'2a)answer'!$C84)/$CP$5</f>
        <v>0.57844671909397549</v>
      </c>
      <c r="DC85" s="32">
        <f>('2a) logm_x(t)'!K84-'2a) logm_x(t)'!J84-'2a)answer'!$C84)/$CP$5</f>
        <v>-1.6346855969749967</v>
      </c>
      <c r="DD85" s="32">
        <f>('2a) logm_x(t)'!L84-'2a) logm_x(t)'!K84-'2a)answer'!$C84)/$CP$5</f>
        <v>1.3771044670124089</v>
      </c>
      <c r="DE85" s="32">
        <f>('2a) logm_x(t)'!M84-'2a) logm_x(t)'!L84-'2a)answer'!$C84)/$CP$5</f>
        <v>-0.59648625793735677</v>
      </c>
      <c r="DF85" s="32">
        <f>('2a) logm_x(t)'!N84-'2a) logm_x(t)'!M84-'2a)answer'!$C84)/$CP$5</f>
        <v>0.88997381372778839</v>
      </c>
      <c r="DG85" s="32">
        <f>('2a) logm_x(t)'!O84-'2a) logm_x(t)'!N84-'2a)answer'!$C84)/$CP$5</f>
        <v>-0.13963600034171494</v>
      </c>
      <c r="DH85" s="32">
        <f>('2a) logm_x(t)'!P84-'2a) logm_x(t)'!O84-'2a)answer'!$C84)/$CP$5</f>
        <v>0.53282448395466186</v>
      </c>
      <c r="DI85" s="32">
        <f>('2a) logm_x(t)'!Q84-'2a) logm_x(t)'!P84-'2a)answer'!$C84)/$CP$5</f>
        <v>-0.73712987280963249</v>
      </c>
      <c r="DJ85" s="32">
        <f>('2a) logm_x(t)'!R84-'2a) logm_x(t)'!Q84-'2a)answer'!$C84)/$CP$5</f>
        <v>-0.37570507162378186</v>
      </c>
      <c r="DK85" s="32">
        <f>('2a) logm_x(t)'!S84-'2a) logm_x(t)'!R84-'2a)answer'!$C84)/$CP$5</f>
        <v>0.60078450220576618</v>
      </c>
      <c r="DL85" s="32">
        <f>('2a) logm_x(t)'!T84-'2a) logm_x(t)'!S84-'2a)answer'!$C84)/$CP$5</f>
        <v>0.62577460545168007</v>
      </c>
      <c r="DM85" s="32">
        <f>('2a) logm_x(t)'!U84-'2a) logm_x(t)'!T84-'2a)answer'!$C84)/$CP$5</f>
        <v>-9.8666952296413923E-2</v>
      </c>
      <c r="DN85" s="32">
        <f>('2a) logm_x(t)'!V84-'2a) logm_x(t)'!U84-'2a)answer'!$C84)/$CP$5</f>
        <v>-0.11297501885110389</v>
      </c>
      <c r="DO85" s="32">
        <f>('2a) logm_x(t)'!W84-'2a) logm_x(t)'!V84-'2a)answer'!$C84)/$CP$5</f>
        <v>0.7964229492473941</v>
      </c>
      <c r="DP85" s="32">
        <f>('2a) logm_x(t)'!X84-'2a) logm_x(t)'!W84-'2a)answer'!$C84)/$CP$5</f>
        <v>-0.37699322347327335</v>
      </c>
      <c r="DQ85" s="32">
        <f>('2a) logm_x(t)'!Y84-'2a) logm_x(t)'!X84-'2a)answer'!$C84)/$CP$5</f>
        <v>-0.23016086065562996</v>
      </c>
      <c r="DR85" s="32">
        <f>('2a) logm_x(t)'!Z84-'2a) logm_x(t)'!Y84-'2a)answer'!$C84)/$CP$5</f>
        <v>4.7723500104216741E-2</v>
      </c>
      <c r="DS85" s="32">
        <f>('2a) logm_x(t)'!AA84-'2a) logm_x(t)'!Z84-'2a)answer'!$C84)/$CP$5</f>
        <v>9.7100484449916549E-2</v>
      </c>
      <c r="DT85" s="32">
        <f>('2a) logm_x(t)'!AB84-'2a) logm_x(t)'!AA84-'2a)answer'!$C84)/$CP$5</f>
        <v>-0.81715261171860021</v>
      </c>
      <c r="DU85" s="32">
        <f>('2a) logm_x(t)'!AC84-'2a) logm_x(t)'!AB84-'2a)answer'!$C84)/$CP$5</f>
        <v>1.1725651800004293</v>
      </c>
      <c r="DV85" s="32">
        <f>('2a) logm_x(t)'!AD84-'2a) logm_x(t)'!AC84-'2a)answer'!$C84)/$CP$5</f>
        <v>-0.95295509349635166</v>
      </c>
      <c r="DW85" s="32">
        <f>('2a) logm_x(t)'!AE84-'2a) logm_x(t)'!AD84-'2a)answer'!$C84)/$CP$5</f>
        <v>0.49059699167237597</v>
      </c>
      <c r="DX85" s="32">
        <f>('2a) logm_x(t)'!AF84-'2a) logm_x(t)'!AE84-'2a)answer'!$C84)/$CP$5</f>
        <v>0.88457906457452451</v>
      </c>
      <c r="DY85" s="32">
        <f>('2a) logm_x(t)'!AG84-'2a) logm_x(t)'!AF84-'2a)answer'!$C84)/$CP$5</f>
        <v>-0.19628099499065482</v>
      </c>
      <c r="DZ85" s="32">
        <f>('2a) logm_x(t)'!AH84-'2a) logm_x(t)'!AG84-'2a)answer'!$C84)/$CP$5</f>
        <v>-0.54879575839822092</v>
      </c>
      <c r="EA85" s="32">
        <f>('2a) logm_x(t)'!AI84-'2a) logm_x(t)'!AH84-'2a)answer'!$C84)/$CP$5</f>
        <v>-0.1251966463883514</v>
      </c>
      <c r="EB85" s="32">
        <f>('2a) logm_x(t)'!AJ84-'2a) logm_x(t)'!AI84-'2a)answer'!$C84)/$CP$5</f>
        <v>0.4478024008304356</v>
      </c>
      <c r="EC85" s="32">
        <f>('2a) logm_x(t)'!AK84-'2a) logm_x(t)'!AJ84-'2a)answer'!$C84)/$CP$5</f>
        <v>0.99450736627584069</v>
      </c>
      <c r="ED85" s="32">
        <f>('2a) logm_x(t)'!AL84-'2a) logm_x(t)'!AK84-'2a)answer'!$C84)/$CP$5</f>
        <v>-1.4133281079617088</v>
      </c>
      <c r="EE85" s="32">
        <f>('2a) logm_x(t)'!AM84-'2a) logm_x(t)'!AL84-'2a)answer'!$C84)/$CP$5</f>
        <v>1.1518659208596497E-2</v>
      </c>
      <c r="EF85" s="32">
        <f>('2a) logm_x(t)'!AN84-'2a) logm_x(t)'!AM84-'2a)answer'!$C84)/$CP$5</f>
        <v>0.84404809149899995</v>
      </c>
      <c r="EG85" s="32">
        <f>('2a) logm_x(t)'!AO84-'2a) logm_x(t)'!AN84-'2a)answer'!$C84)/$CP$5</f>
        <v>-0.41331096656051292</v>
      </c>
      <c r="EH85" s="32">
        <f>('2a) logm_x(t)'!AP84-'2a) logm_x(t)'!AO84-'2a)answer'!$C84)/$CP$5</f>
        <v>-4.7064869234914382E-2</v>
      </c>
      <c r="EI85" s="32">
        <f>('2a) logm_x(t)'!AQ84-'2a) logm_x(t)'!AP84-'2a)answer'!$C84)/$CP$5</f>
        <v>0.57088033023397566</v>
      </c>
      <c r="EJ85" s="32">
        <f>('2a) logm_x(t)'!AR84-'2a) logm_x(t)'!AQ84-'2a)answer'!$C84)/$CP$5</f>
        <v>8.1896120867897965E-2</v>
      </c>
      <c r="EK85" s="32">
        <f>('2a) logm_x(t)'!AS84-'2a) logm_x(t)'!AR84-'2a)answer'!$C84)/$CP$5</f>
        <v>0.63984864875290326</v>
      </c>
      <c r="EL85" s="32">
        <f>('2a) logm_x(t)'!AT84-'2a) logm_x(t)'!AS84-'2a)answer'!$C84)/$CP$5</f>
        <v>-0.81278667346986533</v>
      </c>
      <c r="EM85" s="32">
        <f>('2a) logm_x(t)'!AU84-'2a) logm_x(t)'!AT84-'2a)answer'!$C84)/$CP$5</f>
        <v>0.50672767234367799</v>
      </c>
      <c r="EN85" s="32">
        <f>('2a) logm_x(t)'!AV84-'2a) logm_x(t)'!AU84-'2a)answer'!$C84)/$CP$5</f>
        <v>0.20738248483388183</v>
      </c>
      <c r="EO85" s="32">
        <f>('2a) logm_x(t)'!AW84-'2a) logm_x(t)'!AV84-'2a)answer'!$C84)/$CP$5</f>
        <v>0.30258993951035729</v>
      </c>
      <c r="EP85" s="32">
        <f>('2a) logm_x(t)'!AX84-'2a) logm_x(t)'!AW84-'2a)answer'!$C84)/$CP$5</f>
        <v>-0.93284999758288567</v>
      </c>
      <c r="EQ85" s="32">
        <f>('2a) logm_x(t)'!AY84-'2a) logm_x(t)'!AX84-'2a)answer'!$C84)/$CP$5</f>
        <v>0.7027898142372826</v>
      </c>
      <c r="ER85" s="32">
        <f>('2a) logm_x(t)'!AZ84-'2a) logm_x(t)'!AY84-'2a)answer'!$C84)/$CP$5</f>
        <v>-2.6671984617000679E-2</v>
      </c>
      <c r="ES85" s="32">
        <f>('2a) logm_x(t)'!BA84-'2a) logm_x(t)'!AZ84-'2a)answer'!$C84)/$CP$5</f>
        <v>-0.3522430558727464</v>
      </c>
      <c r="ET85" s="32">
        <f>('2a) logm_x(t)'!BB84-'2a) logm_x(t)'!BA84-'2a)answer'!$C84)/$CP$5</f>
        <v>0.1559690097360244</v>
      </c>
      <c r="EU85" s="32">
        <f>('2a) logm_x(t)'!BC84-'2a) logm_x(t)'!BB84-'2a)answer'!$C84)/$CP$5</f>
        <v>0.41681831238081735</v>
      </c>
      <c r="EV85" s="32">
        <f>('2a) logm_x(t)'!BD84-'2a) logm_x(t)'!BC84-'2a)answer'!$C84)/$CP$5</f>
        <v>-0.53630671360882942</v>
      </c>
      <c r="EW85" s="32">
        <f>('2a) logm_x(t)'!BE84-'2a) logm_x(t)'!BD84-'2a)answer'!$C84)/$CP$5</f>
        <v>0.22584713899188164</v>
      </c>
      <c r="EX85" s="32">
        <f>('2a) logm_x(t)'!BF84-'2a) logm_x(t)'!BE84-'2a)answer'!$C84)/$CP$5</f>
        <v>-0.23664695318668982</v>
      </c>
      <c r="EY85" s="32">
        <f>('2a) logm_x(t)'!BG84-'2a) logm_x(t)'!BF84-'2a)answer'!$C84)/$CP$5</f>
        <v>0.11377783572831457</v>
      </c>
      <c r="EZ85" s="32">
        <f>('2a) logm_x(t)'!BH84-'2a) logm_x(t)'!BG84-'2a)answer'!$C84)/$CP$5</f>
        <v>-0.2062086395276147</v>
      </c>
      <c r="FA85" s="32">
        <f>('2a) logm_x(t)'!BI84-'2a) logm_x(t)'!BH84-'2a)answer'!$C84)/$CP$5</f>
        <v>-0.3384111676957538</v>
      </c>
      <c r="FB85" s="32">
        <f>('2a) logm_x(t)'!BJ84-'2a) logm_x(t)'!BI84-'2a)answer'!$C84)/$CP$5</f>
        <v>0.33178717012299619</v>
      </c>
      <c r="FC85" s="32">
        <f>('2a) logm_x(t)'!BK84-'2a) logm_x(t)'!BJ84-'2a)answer'!$C84)/$CP$5</f>
        <v>0.22192545537933614</v>
      </c>
      <c r="FD85" s="32">
        <f>('2a) logm_x(t)'!BL84-'2a) logm_x(t)'!BK84-'2a)answer'!$C84)/$CP$5</f>
        <v>-0.44981514030621872</v>
      </c>
      <c r="FE85" s="32">
        <f>('2a) logm_x(t)'!BM84-'2a) logm_x(t)'!BL84-'2a)answer'!$C84)/$CP$5</f>
        <v>5.8263024839662808E-2</v>
      </c>
      <c r="FF85" s="32">
        <f>('2a) logm_x(t)'!BN84-'2a) logm_x(t)'!BM84-'2a)answer'!$C84)/$CP$5</f>
        <v>0.22411199733689369</v>
      </c>
      <c r="FG85" s="32">
        <f>('2a) logm_x(t)'!BO84-'2a) logm_x(t)'!BN84-'2a)answer'!$C84)/$CP$5</f>
        <v>-0.44018356646007373</v>
      </c>
      <c r="FH85" s="32">
        <f>('2a) logm_x(t)'!BP84-'2a) logm_x(t)'!BO84-'2a)answer'!$C84)/$CP$5</f>
        <v>0.1596002412934808</v>
      </c>
      <c r="FI85" s="32">
        <f>('2a) logm_x(t)'!BQ84-'2a) logm_x(t)'!BP84-'2a)answer'!$C84)/$CP$5</f>
        <v>0.11078207625278773</v>
      </c>
      <c r="FJ85" s="32">
        <f>('2a) logm_x(t)'!BR84-'2a) logm_x(t)'!BQ84-'2a)answer'!$C84)/$CP$5</f>
        <v>0.37846056317191368</v>
      </c>
      <c r="FK85" s="32">
        <f>('2a) logm_x(t)'!BS84-'2a) logm_x(t)'!BR84-'2a)answer'!$C84)/$CP$5</f>
        <v>-0.70735231942235632</v>
      </c>
      <c r="FL85" s="32">
        <f>('2a) logm_x(t)'!BT84-'2a) logm_x(t)'!BS84-'2a)answer'!$C84)/$CP$5</f>
        <v>0.16291146616435209</v>
      </c>
      <c r="FM85" s="32">
        <f>('2a) logm_x(t)'!BU84-'2a) logm_x(t)'!BT84-'2a)answer'!$C84)/$CP$5</f>
        <v>4.6864424376764649E-2</v>
      </c>
      <c r="FN85" s="32">
        <f>('2a) logm_x(t)'!BV84-'2a) logm_x(t)'!BU84-'2a)answer'!$C84)/$CP$5</f>
        <v>-0.5513553087451486</v>
      </c>
      <c r="FO85" s="32">
        <f>('2a) logm_x(t)'!BW84-'2a) logm_x(t)'!BV84-'2a)answer'!$C84)/$CP$5</f>
        <v>0.44293018461903888</v>
      </c>
      <c r="FP85" s="32">
        <f>('2a) logm_x(t)'!BX84-'2a) logm_x(t)'!BW84-'2a)answer'!$C84)/$CP$5</f>
        <v>-0.39982355966759686</v>
      </c>
      <c r="FQ85" s="32">
        <f>('2a) logm_x(t)'!BY84-'2a) logm_x(t)'!BX84-'2a)answer'!$C84)/$CP$5</f>
        <v>0.35459887739669554</v>
      </c>
      <c r="FR85" s="32">
        <f>('2a) logm_x(t)'!BZ84-'2a) logm_x(t)'!BY84-'2a)answer'!$C84)/$CP$5</f>
        <v>-0.23577492112575529</v>
      </c>
      <c r="FS85" s="32">
        <f>('2a) logm_x(t)'!CA84-'2a) logm_x(t)'!BZ84-'2a)answer'!$C84)/$CP$5</f>
        <v>-0.52338812649931554</v>
      </c>
      <c r="FT85" s="32">
        <f>('2a) logm_x(t)'!CB84-'2a) logm_x(t)'!CA84-'2a)answer'!$C84)/$CP$5</f>
        <v>-0.11195307539223855</v>
      </c>
      <c r="FU85" s="32">
        <f>('2a) logm_x(t)'!CC84-'2a) logm_x(t)'!CB84-'2a)answer'!$C84)/$CP$5</f>
        <v>-0.17782683176609632</v>
      </c>
      <c r="FV85" s="32">
        <f>('2a) logm_x(t)'!CD84-'2a) logm_x(t)'!CC84-'2a)answer'!$C84)/$CP$5</f>
        <v>-1.6551423971283515E-2</v>
      </c>
      <c r="FW85" s="32">
        <f>('2a) logm_x(t)'!CE84-'2a) logm_x(t)'!CD84-'2a)answer'!$C84)/$CP$5</f>
        <v>-0.13681488223412458</v>
      </c>
      <c r="FX85" s="32">
        <f>('2a) logm_x(t)'!CF84-'2a) logm_x(t)'!CE84-'2a)answer'!$C84)/$CP$5</f>
        <v>-0.35781213744697593</v>
      </c>
      <c r="FY85" s="32">
        <f>('2a) logm_x(t)'!CG84-'2a) logm_x(t)'!CF84-'2a)answer'!$C84)/$CP$5</f>
        <v>-8.6404321938554837E-3</v>
      </c>
      <c r="FZ85" s="32">
        <f>('2a) logm_x(t)'!CH84-'2a) logm_x(t)'!CG84-'2a)answer'!$C84)/$CP$5</f>
        <v>-0.43436484472136727</v>
      </c>
      <c r="GA85" s="32">
        <f>('2a) logm_x(t)'!CI84-'2a) logm_x(t)'!CH84-'2a)answer'!$C84)/$CP$5</f>
        <v>0.32900652281250381</v>
      </c>
      <c r="GB85" s="32">
        <f>('2a) logm_x(t)'!CJ84-'2a) logm_x(t)'!CI84-'2a)answer'!$C84)/$CP$5</f>
        <v>-0.28516281325443821</v>
      </c>
      <c r="GC85" s="32">
        <f>('2a) logm_x(t)'!CK84-'2a) logm_x(t)'!CJ84-'2a)answer'!$C84)/$CP$5</f>
        <v>0.11807353619313171</v>
      </c>
      <c r="GD85" s="32">
        <f>('2a) logm_x(t)'!CL84-'2a) logm_x(t)'!CK84-'2a)answer'!$C84)/$CP$5</f>
        <v>-0.35502951391277915</v>
      </c>
      <c r="GE85" s="32">
        <f>('2a) logm_x(t)'!CM84-'2a) logm_x(t)'!CL84-'2a)answer'!$C84)/$CP$5</f>
        <v>-0.16731051156759877</v>
      </c>
      <c r="GF85" s="32">
        <f>('2a) logm_x(t)'!CN84-'2a) logm_x(t)'!CM84-'2a)answer'!$C84)/$CP$5</f>
        <v>-6.7854918100792166E-3</v>
      </c>
    </row>
    <row r="86" spans="1:188" x14ac:dyDescent="0.25">
      <c r="A86" s="31">
        <f>'2a) logm_x(t)'!A85</f>
        <v>82</v>
      </c>
      <c r="B86" s="32"/>
      <c r="C86" s="32">
        <f>IFERROR(('2a) logm_x(t)'!C85-'2a) logm_x(t)'!B85-'2a)answer'!$C85)^2,"")</f>
        <v>1.1855005484355597E-2</v>
      </c>
      <c r="D86" s="32">
        <f>IFERROR(('2a) logm_x(t)'!D85-'2a) logm_x(t)'!C85-'2a)answer'!$C85)^2,"")</f>
        <v>3.1575218113168366E-3</v>
      </c>
      <c r="E86" s="32">
        <f>IFERROR(('2a) logm_x(t)'!E85-'2a) logm_x(t)'!D85-'2a)answer'!$C85)^2,"")</f>
        <v>1.1898302781380623E-3</v>
      </c>
      <c r="F86" s="32">
        <f>IFERROR(('2a) logm_x(t)'!F85-'2a) logm_x(t)'!E85-'2a)answer'!$C85)^2,"")</f>
        <v>9.3853756180681367E-4</v>
      </c>
      <c r="G86" s="32">
        <f>IFERROR(('2a) logm_x(t)'!G85-'2a) logm_x(t)'!F85-'2a)answer'!$C85)^2,"")</f>
        <v>1.0893502746038002E-3</v>
      </c>
      <c r="H86" s="32">
        <f>IFERROR(('2a) logm_x(t)'!H85-'2a) logm_x(t)'!G85-'2a)answer'!$C85)^2,"")</f>
        <v>4.1826378510702241E-4</v>
      </c>
      <c r="I86" s="32">
        <f>IFERROR(('2a) logm_x(t)'!I85-'2a) logm_x(t)'!H85-'2a)answer'!$C85)^2,"")</f>
        <v>4.7108651273639066E-3</v>
      </c>
      <c r="J86" s="32">
        <f>IFERROR(('2a) logm_x(t)'!J85-'2a) logm_x(t)'!I85-'2a)answer'!$C85)^2,"")</f>
        <v>1.3985862977110273E-2</v>
      </c>
      <c r="K86" s="32">
        <f>IFERROR(('2a) logm_x(t)'!K85-'2a) logm_x(t)'!J85-'2a)answer'!$C85)^2,"")</f>
        <v>8.3151648173775978E-3</v>
      </c>
      <c r="L86" s="32">
        <f>IFERROR(('2a) logm_x(t)'!L85-'2a) logm_x(t)'!K85-'2a)answer'!$C85)^2,"")</f>
        <v>6.9969586432599843E-4</v>
      </c>
      <c r="M86" s="32">
        <f>IFERROR(('2a) logm_x(t)'!M85-'2a) logm_x(t)'!L85-'2a)answer'!$C85)^2,"")</f>
        <v>2.4379438552314908E-3</v>
      </c>
      <c r="N86" s="32">
        <f>IFERROR(('2a) logm_x(t)'!N85-'2a) logm_x(t)'!M85-'2a)answer'!$C85)^2,"")</f>
        <v>1.7941486952193031E-3</v>
      </c>
      <c r="O86" s="32">
        <f>IFERROR(('2a) logm_x(t)'!O85-'2a) logm_x(t)'!N85-'2a)answer'!$C85)^2,"")</f>
        <v>4.7285755818794782E-3</v>
      </c>
      <c r="P86" s="32">
        <f>IFERROR(('2a) logm_x(t)'!P85-'2a) logm_x(t)'!O85-'2a)answer'!$C85)^2,"")</f>
        <v>5.9554045019214971E-4</v>
      </c>
      <c r="Q86" s="32">
        <f>IFERROR(('2a) logm_x(t)'!Q85-'2a) logm_x(t)'!P85-'2a)answer'!$C85)^2,"")</f>
        <v>9.8136434512758466E-5</v>
      </c>
      <c r="R86" s="32">
        <f>IFERROR(('2a) logm_x(t)'!R85-'2a) logm_x(t)'!Q85-'2a)answer'!$C85)^2,"")</f>
        <v>1.1145484186931632E-4</v>
      </c>
      <c r="S86" s="32">
        <f>IFERROR(('2a) logm_x(t)'!S85-'2a) logm_x(t)'!R85-'2a)answer'!$C85)^2,"")</f>
        <v>1.0616485566906243E-2</v>
      </c>
      <c r="T86" s="32">
        <f>IFERROR(('2a) logm_x(t)'!T85-'2a) logm_x(t)'!S85-'2a)answer'!$C85)^2,"")</f>
        <v>1.745854470956326E-10</v>
      </c>
      <c r="U86" s="32">
        <f>IFERROR(('2a) logm_x(t)'!U85-'2a) logm_x(t)'!T85-'2a)answer'!$C85)^2,"")</f>
        <v>1.3935557635290356E-2</v>
      </c>
      <c r="V86" s="32">
        <f>IFERROR(('2a) logm_x(t)'!V85-'2a) logm_x(t)'!U85-'2a)answer'!$C85)^2,"")</f>
        <v>1.0687111152917882E-2</v>
      </c>
      <c r="W86" s="32">
        <f>IFERROR(('2a) logm_x(t)'!W85-'2a) logm_x(t)'!V85-'2a)answer'!$C85)^2,"")</f>
        <v>1.08780951053861E-3</v>
      </c>
      <c r="X86" s="32">
        <f>IFERROR(('2a) logm_x(t)'!X85-'2a) logm_x(t)'!W85-'2a)answer'!$C85)^2,"")</f>
        <v>2.7123052176119905E-5</v>
      </c>
      <c r="Y86" s="32">
        <f>IFERROR(('2a) logm_x(t)'!Y85-'2a) logm_x(t)'!X85-'2a)answer'!$C85)^2,"")</f>
        <v>2.0312235197433585E-2</v>
      </c>
      <c r="Z86" s="32">
        <f>IFERROR(('2a) logm_x(t)'!Z85-'2a) logm_x(t)'!Y85-'2a)answer'!$C85)^2,"")</f>
        <v>7.4718542690972646E-4</v>
      </c>
      <c r="AA86" s="32">
        <f>IFERROR(('2a) logm_x(t)'!AA85-'2a) logm_x(t)'!Z85-'2a)answer'!$C85)^2,"")</f>
        <v>1.247620723144636E-2</v>
      </c>
      <c r="AB86" s="32">
        <f>IFERROR(('2a) logm_x(t)'!AB85-'2a) logm_x(t)'!AA85-'2a)answer'!$C85)^2,"")</f>
        <v>2.9471942672937325E-2</v>
      </c>
      <c r="AC86" s="32">
        <f>IFERROR(('2a) logm_x(t)'!AC85-'2a) logm_x(t)'!AB85-'2a)answer'!$C85)^2,"")</f>
        <v>9.2270531383325197E-3</v>
      </c>
      <c r="AD86" s="32">
        <f>IFERROR(('2a) logm_x(t)'!AD85-'2a) logm_x(t)'!AC85-'2a)answer'!$C85)^2,"")</f>
        <v>4.3444131199675178E-3</v>
      </c>
      <c r="AE86" s="32">
        <f>IFERROR(('2a) logm_x(t)'!AE85-'2a) logm_x(t)'!AD85-'2a)answer'!$C85)^2,"")</f>
        <v>1.5137644189969887E-5</v>
      </c>
      <c r="AF86" s="32">
        <f>IFERROR(('2a) logm_x(t)'!AF85-'2a) logm_x(t)'!AE85-'2a)answer'!$C85)^2,"")</f>
        <v>2.5677543656373882E-4</v>
      </c>
      <c r="AG86" s="32">
        <f>IFERROR(('2a) logm_x(t)'!AG85-'2a) logm_x(t)'!AF85-'2a)answer'!$C85)^2,"")</f>
        <v>7.0954107968654373E-3</v>
      </c>
      <c r="AH86" s="32">
        <f>IFERROR(('2a) logm_x(t)'!AH85-'2a) logm_x(t)'!AG85-'2a)answer'!$C85)^2,"")</f>
        <v>1.5834190690518876E-2</v>
      </c>
      <c r="AI86" s="32">
        <f>IFERROR(('2a) logm_x(t)'!AI85-'2a) logm_x(t)'!AH85-'2a)answer'!$C85)^2,"")</f>
        <v>2.7095503840626435E-3</v>
      </c>
      <c r="AJ86" s="32">
        <f>IFERROR(('2a) logm_x(t)'!AJ85-'2a) logm_x(t)'!AI85-'2a)answer'!$C85)^2,"")</f>
        <v>7.9969091383510018E-4</v>
      </c>
      <c r="AK86" s="32">
        <f>IFERROR(('2a) logm_x(t)'!AK85-'2a) logm_x(t)'!AJ85-'2a)answer'!$C85)^2,"")</f>
        <v>1.3698639073587908E-3</v>
      </c>
      <c r="AL86" s="32">
        <f>IFERROR(('2a) logm_x(t)'!AL85-'2a) logm_x(t)'!AK85-'2a)answer'!$C85)^2,"")</f>
        <v>1.8567829657153909E-2</v>
      </c>
      <c r="AM86" s="32">
        <f>IFERROR(('2a) logm_x(t)'!AM85-'2a) logm_x(t)'!AL85-'2a)answer'!$C85)^2,"")</f>
        <v>1.1626214015025362E-2</v>
      </c>
      <c r="AN86" s="32">
        <f>IFERROR(('2a) logm_x(t)'!AN85-'2a) logm_x(t)'!AM85-'2a)answer'!$C85)^2,"")</f>
        <v>5.6911212163866295E-3</v>
      </c>
      <c r="AO86" s="32">
        <f>IFERROR(('2a) logm_x(t)'!AO85-'2a) logm_x(t)'!AN85-'2a)answer'!$C85)^2,"")</f>
        <v>3.1417127002289144E-3</v>
      </c>
      <c r="AP86" s="32">
        <f>IFERROR(('2a) logm_x(t)'!AP85-'2a) logm_x(t)'!AO85-'2a)answer'!$C85)^2,"")</f>
        <v>5.2286871241288085E-5</v>
      </c>
      <c r="AQ86" s="32">
        <f>IFERROR(('2a) logm_x(t)'!AQ85-'2a) logm_x(t)'!AP85-'2a)answer'!$C85)^2,"")</f>
        <v>5.8971366977492072E-3</v>
      </c>
      <c r="AR86" s="32">
        <f>IFERROR(('2a) logm_x(t)'!AR85-'2a) logm_x(t)'!AQ85-'2a)answer'!$C85)^2,"")</f>
        <v>3.0696637708800176E-3</v>
      </c>
      <c r="AS86" s="32">
        <f>IFERROR(('2a) logm_x(t)'!AS85-'2a) logm_x(t)'!AR85-'2a)answer'!$C85)^2,"")</f>
        <v>9.8555511721797467E-3</v>
      </c>
      <c r="AT86" s="32">
        <f>IFERROR(('2a) logm_x(t)'!AT85-'2a) logm_x(t)'!AS85-'2a)answer'!$C85)^2,"")</f>
        <v>8.7322230604587048E-3</v>
      </c>
      <c r="AU86" s="32">
        <f>IFERROR(('2a) logm_x(t)'!AU85-'2a) logm_x(t)'!AT85-'2a)answer'!$C85)^2,"")</f>
        <v>5.9196072146901835E-3</v>
      </c>
      <c r="AV86" s="32">
        <f>IFERROR(('2a) logm_x(t)'!AV85-'2a) logm_x(t)'!AU85-'2a)answer'!$C85)^2,"")</f>
        <v>1.3519277032643194E-4</v>
      </c>
      <c r="AW86" s="32">
        <f>IFERROR(('2a) logm_x(t)'!AW85-'2a) logm_x(t)'!AV85-'2a)answer'!$C85)^2,"")</f>
        <v>4.883951134443172E-3</v>
      </c>
      <c r="AX86" s="32">
        <f>IFERROR(('2a) logm_x(t)'!AX85-'2a) logm_x(t)'!AW85-'2a)answer'!$C85)^2,"")</f>
        <v>1.4729867080710052E-2</v>
      </c>
      <c r="AY86" s="32">
        <f>IFERROR(('2a) logm_x(t)'!AY85-'2a) logm_x(t)'!AX85-'2a)answer'!$C85)^2,"")</f>
        <v>1.5482554766381728E-2</v>
      </c>
      <c r="AZ86" s="32">
        <f>IFERROR(('2a) logm_x(t)'!AZ85-'2a) logm_x(t)'!AY85-'2a)answer'!$C85)^2,"")</f>
        <v>1.914544344012542E-3</v>
      </c>
      <c r="BA86" s="32">
        <f>IFERROR(('2a) logm_x(t)'!BA85-'2a) logm_x(t)'!AZ85-'2a)answer'!$C85)^2,"")</f>
        <v>4.0072909016111762E-4</v>
      </c>
      <c r="BB86" s="32">
        <f>IFERROR(('2a) logm_x(t)'!BB85-'2a) logm_x(t)'!BA85-'2a)answer'!$C85)^2,"")</f>
        <v>1.1829385630463952E-3</v>
      </c>
      <c r="BC86" s="32">
        <f>IFERROR(('2a) logm_x(t)'!BC85-'2a) logm_x(t)'!BB85-'2a)answer'!$C85)^2,"")</f>
        <v>5.8144623976345801E-3</v>
      </c>
      <c r="BD86" s="32">
        <f>IFERROR(('2a) logm_x(t)'!BD85-'2a) logm_x(t)'!BC85-'2a)answer'!$C85)^2,"")</f>
        <v>1.6528591656034507E-2</v>
      </c>
      <c r="BE86" s="32">
        <f>IFERROR(('2a) logm_x(t)'!BE85-'2a) logm_x(t)'!BD85-'2a)answer'!$C85)^2,"")</f>
        <v>3.3195006319467718E-3</v>
      </c>
      <c r="BF86" s="32">
        <f>IFERROR(('2a) logm_x(t)'!BF85-'2a) logm_x(t)'!BE85-'2a)answer'!$C85)^2,"")</f>
        <v>3.1471221829503684E-3</v>
      </c>
      <c r="BG86" s="32">
        <f>IFERROR(('2a) logm_x(t)'!BG85-'2a) logm_x(t)'!BF85-'2a)answer'!$C85)^2,"")</f>
        <v>9.4369808720733302E-5</v>
      </c>
      <c r="BH86" s="32">
        <f>IFERROR(('2a) logm_x(t)'!BH85-'2a) logm_x(t)'!BG85-'2a)answer'!$C85)^2,"")</f>
        <v>1.8765489997526195E-4</v>
      </c>
      <c r="BI86" s="32">
        <f>IFERROR(('2a) logm_x(t)'!BI85-'2a) logm_x(t)'!BH85-'2a)answer'!$C85)^2,"")</f>
        <v>1.4413054250175962E-4</v>
      </c>
      <c r="BJ86" s="32">
        <f>IFERROR(('2a) logm_x(t)'!BJ85-'2a) logm_x(t)'!BI85-'2a)answer'!$C85)^2,"")</f>
        <v>5.1238463731187551E-3</v>
      </c>
      <c r="BK86" s="32">
        <f>IFERROR(('2a) logm_x(t)'!BK85-'2a) logm_x(t)'!BJ85-'2a)answer'!$C85)^2,"")</f>
        <v>1.5324348722218748E-2</v>
      </c>
      <c r="BL86" s="32">
        <f>IFERROR(('2a) logm_x(t)'!BL85-'2a) logm_x(t)'!BK85-'2a)answer'!$C85)^2,"")</f>
        <v>1.851189860951312E-3</v>
      </c>
      <c r="BM86" s="32">
        <f>IFERROR(('2a) logm_x(t)'!BM85-'2a) logm_x(t)'!BL85-'2a)answer'!$C85)^2,"")</f>
        <v>4.7415868334514518E-3</v>
      </c>
      <c r="BN86" s="32">
        <f>IFERROR(('2a) logm_x(t)'!BN85-'2a) logm_x(t)'!BM85-'2a)answer'!$C85)^2,"")</f>
        <v>6.1698823898180353E-3</v>
      </c>
      <c r="BO86" s="32">
        <f>IFERROR(('2a) logm_x(t)'!BO85-'2a) logm_x(t)'!BN85-'2a)answer'!$C85)^2,"")</f>
        <v>4.3129722331481778E-3</v>
      </c>
      <c r="BP86" s="32">
        <f>IFERROR(('2a) logm_x(t)'!BP85-'2a) logm_x(t)'!BO85-'2a)answer'!$C85)^2,"")</f>
        <v>3.9345072952534032E-5</v>
      </c>
      <c r="BQ86" s="32">
        <f>IFERROR(('2a) logm_x(t)'!BQ85-'2a) logm_x(t)'!BP85-'2a)answer'!$C85)^2,"")</f>
        <v>1.1423375084960914E-3</v>
      </c>
      <c r="BR86" s="32">
        <f>IFERROR(('2a) logm_x(t)'!BR85-'2a) logm_x(t)'!BQ85-'2a)answer'!$C85)^2,"")</f>
        <v>3.8678225869128547E-4</v>
      </c>
      <c r="BS86" s="32">
        <f>IFERROR(('2a) logm_x(t)'!BS85-'2a) logm_x(t)'!BR85-'2a)answer'!$C85)^2,"")</f>
        <v>9.941020231852303E-3</v>
      </c>
      <c r="BT86" s="32">
        <f>IFERROR(('2a) logm_x(t)'!BT85-'2a) logm_x(t)'!BS85-'2a)answer'!$C85)^2,"")</f>
        <v>1.2851935002266852E-3</v>
      </c>
      <c r="BU86" s="32">
        <f>IFERROR(('2a) logm_x(t)'!BU85-'2a) logm_x(t)'!BT85-'2a)answer'!$C85)^2,"")</f>
        <v>1.5747903363661414E-4</v>
      </c>
      <c r="BV86" s="32">
        <f>IFERROR(('2a) logm_x(t)'!BV85-'2a) logm_x(t)'!BU85-'2a)answer'!$C85)^2,"")</f>
        <v>9.3505717397222268E-6</v>
      </c>
      <c r="BW86" s="32">
        <f>IFERROR(('2a) logm_x(t)'!BW85-'2a) logm_x(t)'!BV85-'2a)answer'!$C85)^2,"")</f>
        <v>3.6287544788392626E-4</v>
      </c>
      <c r="BX86" s="32">
        <f>IFERROR(('2a) logm_x(t)'!BX85-'2a) logm_x(t)'!BW85-'2a)answer'!$C85)^2,"")</f>
        <v>2.3624851515710063E-3</v>
      </c>
      <c r="BY86" s="32">
        <f>IFERROR(('2a) logm_x(t)'!BY85-'2a) logm_x(t)'!BX85-'2a)answer'!$C85)^2,"")</f>
        <v>2.8273666152835175E-4</v>
      </c>
      <c r="BZ86" s="32">
        <f>IFERROR(('2a) logm_x(t)'!BZ85-'2a) logm_x(t)'!BY85-'2a)answer'!$C85)^2,"")</f>
        <v>7.8234126428998161E-6</v>
      </c>
      <c r="CA86" s="32">
        <f>IFERROR(('2a) logm_x(t)'!CA85-'2a) logm_x(t)'!BZ85-'2a)answer'!$C85)^2,"")</f>
        <v>4.2369420504010042E-3</v>
      </c>
      <c r="CB86" s="32">
        <f>IFERROR(('2a) logm_x(t)'!CB85-'2a) logm_x(t)'!CA85-'2a)answer'!$C85)^2,"")</f>
        <v>3.5011201513196143E-3</v>
      </c>
      <c r="CC86" s="32">
        <f>IFERROR(('2a) logm_x(t)'!CC85-'2a) logm_x(t)'!CB85-'2a)answer'!$C85)^2,"")</f>
        <v>3.4753689015446177E-4</v>
      </c>
      <c r="CD86" s="32">
        <f>IFERROR(('2a) logm_x(t)'!CD85-'2a) logm_x(t)'!CC85-'2a)answer'!$C85)^2,"")</f>
        <v>7.302742139302966E-3</v>
      </c>
      <c r="CE86" s="32">
        <f>IFERROR(('2a) logm_x(t)'!CE85-'2a) logm_x(t)'!CD85-'2a)answer'!$C85)^2,"")</f>
        <v>1.0580176289724668E-3</v>
      </c>
      <c r="CF86" s="32">
        <f>IFERROR(('2a) logm_x(t)'!CF85-'2a) logm_x(t)'!CE85-'2a)answer'!$C85)^2,"")</f>
        <v>1.2918772866762503E-4</v>
      </c>
      <c r="CG86" s="32">
        <f>IFERROR(('2a) logm_x(t)'!CG85-'2a) logm_x(t)'!CF85-'2a)answer'!$C85)^2,"")</f>
        <v>8.7395709268919963E-5</v>
      </c>
      <c r="CH86" s="32">
        <f>IFERROR(('2a) logm_x(t)'!CH85-'2a) logm_x(t)'!CG85-'2a)answer'!$C85)^2,"")</f>
        <v>5.1216144078671385E-3</v>
      </c>
      <c r="CI86" s="32">
        <f>IFERROR(('2a) logm_x(t)'!CI85-'2a) logm_x(t)'!CH85-'2a)answer'!$C85)^2,"")</f>
        <v>1.4813146716149091E-4</v>
      </c>
      <c r="CJ86" s="32">
        <f>IFERROR(('2a) logm_x(t)'!CJ85-'2a) logm_x(t)'!CI85-'2a)answer'!$C85)^2,"")</f>
        <v>3.3103279742789085E-5</v>
      </c>
      <c r="CK86" s="32">
        <f>IFERROR(('2a) logm_x(t)'!CK85-'2a) logm_x(t)'!CJ85-'2a)answer'!$C85)^2,"")</f>
        <v>1.4509077869401405E-5</v>
      </c>
      <c r="CL86" s="32">
        <f>IFERROR(('2a) logm_x(t)'!CL85-'2a) logm_x(t)'!CK85-'2a)answer'!$C85)^2,"")</f>
        <v>2.7964781071453896E-3</v>
      </c>
      <c r="CM86" s="32">
        <f>IFERROR(('2a) logm_x(t)'!CM85-'2a) logm_x(t)'!CL85-'2a)answer'!$C85)^2,"")</f>
        <v>3.8641883109933673E-4</v>
      </c>
      <c r="CN86" s="32">
        <f>IFERROR(('2a) logm_x(t)'!CN85-'2a) logm_x(t)'!CM85-'2a)answer'!$C85)^2,"")</f>
        <v>4.5282473898463526E-4</v>
      </c>
      <c r="CT86" s="31">
        <f t="shared" si="5"/>
        <v>82</v>
      </c>
      <c r="CU86" s="32">
        <f>('2a) logm_x(t)'!C85-'2a) logm_x(t)'!B85-'2a)answer'!$C85)/$CP$5</f>
        <v>0.78008702239447936</v>
      </c>
      <c r="CV86" s="32">
        <f>('2a) logm_x(t)'!D85-'2a) logm_x(t)'!C85-'2a)answer'!$C85)/$CP$5</f>
        <v>0.4025921968253815</v>
      </c>
      <c r="CW86" s="32">
        <f>('2a) logm_x(t)'!E85-'2a) logm_x(t)'!D85-'2a)answer'!$C85)/$CP$5</f>
        <v>-0.2471352422690325</v>
      </c>
      <c r="CX86" s="32">
        <f>('2a) logm_x(t)'!F85-'2a) logm_x(t)'!E85-'2a)answer'!$C85)/$CP$5</f>
        <v>-0.21949164967399962</v>
      </c>
      <c r="CY86" s="32">
        <f>('2a) logm_x(t)'!G85-'2a) logm_x(t)'!F85-'2a)answer'!$C85)/$CP$5</f>
        <v>0.23646994316637635</v>
      </c>
      <c r="CZ86" s="32">
        <f>('2a) logm_x(t)'!H85-'2a) logm_x(t)'!G85-'2a)answer'!$C85)/$CP$5</f>
        <v>0.14652688093578156</v>
      </c>
      <c r="DA86" s="32">
        <f>('2a) logm_x(t)'!I85-'2a) logm_x(t)'!H85-'2a)answer'!$C85)/$CP$5</f>
        <v>-0.4917478939862534</v>
      </c>
      <c r="DB86" s="32">
        <f>('2a) logm_x(t)'!J85-'2a) logm_x(t)'!I85-'2a)answer'!$C85)/$CP$5</f>
        <v>0.84729922252098488</v>
      </c>
      <c r="DC86" s="32">
        <f>('2a) logm_x(t)'!K85-'2a) logm_x(t)'!J85-'2a)answer'!$C85)/$CP$5</f>
        <v>-0.65332248356820011</v>
      </c>
      <c r="DD86" s="32">
        <f>('2a) logm_x(t)'!L85-'2a) logm_x(t)'!K85-'2a)answer'!$C85)/$CP$5</f>
        <v>-0.18951641256640187</v>
      </c>
      <c r="DE86" s="32">
        <f>('2a) logm_x(t)'!M85-'2a) logm_x(t)'!L85-'2a)answer'!$C85)/$CP$5</f>
        <v>0.35375616998100667</v>
      </c>
      <c r="DF86" s="32">
        <f>('2a) logm_x(t)'!N85-'2a) logm_x(t)'!M85-'2a)answer'!$C85)/$CP$5</f>
        <v>0.30347393093542546</v>
      </c>
      <c r="DG86" s="32">
        <f>('2a) logm_x(t)'!O85-'2a) logm_x(t)'!N85-'2a)answer'!$C85)/$CP$5</f>
        <v>0.49267138769699226</v>
      </c>
      <c r="DH86" s="32">
        <f>('2a) logm_x(t)'!P85-'2a) logm_x(t)'!O85-'2a)answer'!$C85)/$CP$5</f>
        <v>-0.17484282133543239</v>
      </c>
      <c r="DI86" s="32">
        <f>('2a) logm_x(t)'!Q85-'2a) logm_x(t)'!P85-'2a)answer'!$C85)/$CP$5</f>
        <v>-7.0975312106452748E-2</v>
      </c>
      <c r="DJ86" s="32">
        <f>('2a) logm_x(t)'!R85-'2a) logm_x(t)'!Q85-'2a)answer'!$C85)/$CP$5</f>
        <v>-7.5638279806100217E-2</v>
      </c>
      <c r="DK86" s="32">
        <f>('2a) logm_x(t)'!S85-'2a) logm_x(t)'!R85-'2a)answer'!$C85)/$CP$5</f>
        <v>0.73821448107166732</v>
      </c>
      <c r="DL86" s="32">
        <f>('2a) logm_x(t)'!T85-'2a) logm_x(t)'!S85-'2a)answer'!$C85)/$CP$5</f>
        <v>-9.4666472180094386E-5</v>
      </c>
      <c r="DM86" s="32">
        <f>('2a) logm_x(t)'!U85-'2a) logm_x(t)'!T85-'2a)answer'!$C85)/$CP$5</f>
        <v>-0.84577403690559738</v>
      </c>
      <c r="DN86" s="32">
        <f>('2a) logm_x(t)'!V85-'2a) logm_x(t)'!U85-'2a)answer'!$C85)/$CP$5</f>
        <v>0.74066587649213134</v>
      </c>
      <c r="DO86" s="32">
        <f>('2a) logm_x(t)'!W85-'2a) logm_x(t)'!V85-'2a)answer'!$C85)/$CP$5</f>
        <v>0.23630265385562513</v>
      </c>
      <c r="DP86" s="32">
        <f>('2a) logm_x(t)'!X85-'2a) logm_x(t)'!W85-'2a)answer'!$C85)/$CP$5</f>
        <v>3.7313110399210918E-2</v>
      </c>
      <c r="DQ86" s="32">
        <f>('2a) logm_x(t)'!Y85-'2a) logm_x(t)'!X85-'2a)answer'!$C85)/$CP$5</f>
        <v>-1.0211064786840194</v>
      </c>
      <c r="DR86" s="32">
        <f>('2a) logm_x(t)'!Z85-'2a) logm_x(t)'!Y85-'2a)answer'!$C85)/$CP$5</f>
        <v>0.19584224087508553</v>
      </c>
      <c r="DS86" s="32">
        <f>('2a) logm_x(t)'!AA85-'2a) logm_x(t)'!Z85-'2a)answer'!$C85)/$CP$5</f>
        <v>0.80026433678493081</v>
      </c>
      <c r="DT86" s="32">
        <f>('2a) logm_x(t)'!AB85-'2a) logm_x(t)'!AA85-'2a)answer'!$C85)/$CP$5</f>
        <v>-1.2299757675969576</v>
      </c>
      <c r="DU86" s="32">
        <f>('2a) logm_x(t)'!AC85-'2a) logm_x(t)'!AB85-'2a)answer'!$C85)/$CP$5</f>
        <v>0.6882142871755732</v>
      </c>
      <c r="DV86" s="32">
        <f>('2a) logm_x(t)'!AD85-'2a) logm_x(t)'!AC85-'2a)answer'!$C85)/$CP$5</f>
        <v>0.47223452125807486</v>
      </c>
      <c r="DW86" s="32">
        <f>('2a) logm_x(t)'!AE85-'2a) logm_x(t)'!AD85-'2a)answer'!$C85)/$CP$5</f>
        <v>-2.7875413595161345E-2</v>
      </c>
      <c r="DX86" s="32">
        <f>('2a) logm_x(t)'!AF85-'2a) logm_x(t)'!AE85-'2a)answer'!$C85)/$CP$5</f>
        <v>-0.1148071435148495</v>
      </c>
      <c r="DY86" s="32">
        <f>('2a) logm_x(t)'!AG85-'2a) logm_x(t)'!AF85-'2a)answer'!$C85)/$CP$5</f>
        <v>0.60350510155110426</v>
      </c>
      <c r="DZ86" s="32">
        <f>('2a) logm_x(t)'!AH85-'2a) logm_x(t)'!AG85-'2a)answer'!$C85)/$CP$5</f>
        <v>-0.90155060424854438</v>
      </c>
      <c r="EA86" s="32">
        <f>('2a) logm_x(t)'!AI85-'2a) logm_x(t)'!AH85-'2a)answer'!$C85)/$CP$5</f>
        <v>0.37294156499453868</v>
      </c>
      <c r="EB86" s="32">
        <f>('2a) logm_x(t)'!AJ85-'2a) logm_x(t)'!AI85-'2a)answer'!$C85)/$CP$5</f>
        <v>0.20260644398025249</v>
      </c>
      <c r="EC86" s="32">
        <f>('2a) logm_x(t)'!AK85-'2a) logm_x(t)'!AJ85-'2a)answer'!$C85)/$CP$5</f>
        <v>0.26517396655633441</v>
      </c>
      <c r="ED86" s="32">
        <f>('2a) logm_x(t)'!AL85-'2a) logm_x(t)'!AK85-'2a)answer'!$C85)/$CP$5</f>
        <v>-0.97627629650232584</v>
      </c>
      <c r="EE86" s="32">
        <f>('2a) logm_x(t)'!AM85-'2a) logm_x(t)'!AL85-'2a)answer'!$C85)/$CP$5</f>
        <v>0.7725228427787808</v>
      </c>
      <c r="EF86" s="32">
        <f>('2a) logm_x(t)'!AN85-'2a) logm_x(t)'!AM85-'2a)answer'!$C85)/$CP$5</f>
        <v>-0.54049426641406439</v>
      </c>
      <c r="EG86" s="32">
        <f>('2a) logm_x(t)'!AO85-'2a) logm_x(t)'!AN85-'2a)answer'!$C85)/$CP$5</f>
        <v>0.40158308085307431</v>
      </c>
      <c r="EH86" s="32">
        <f>('2a) logm_x(t)'!AP85-'2a) logm_x(t)'!AO85-'2a)answer'!$C85)/$CP$5</f>
        <v>-5.1807006767868556E-2</v>
      </c>
      <c r="EI86" s="32">
        <f>('2a) logm_x(t)'!AQ85-'2a) logm_x(t)'!AP85-'2a)answer'!$C85)/$CP$5</f>
        <v>0.55019009918357265</v>
      </c>
      <c r="EJ86" s="32">
        <f>('2a) logm_x(t)'!AR85-'2a) logm_x(t)'!AQ85-'2a)answer'!$C85)/$CP$5</f>
        <v>-0.39695161906349674</v>
      </c>
      <c r="EK86" s="32">
        <f>('2a) logm_x(t)'!AS85-'2a) logm_x(t)'!AR85-'2a)answer'!$C85)/$CP$5</f>
        <v>0.71126695478936364</v>
      </c>
      <c r="EL86" s="32">
        <f>('2a) logm_x(t)'!AT85-'2a) logm_x(t)'!AS85-'2a)answer'!$C85)/$CP$5</f>
        <v>-0.66950617027493509</v>
      </c>
      <c r="EM86" s="32">
        <f>('2a) logm_x(t)'!AU85-'2a) logm_x(t)'!AT85-'2a)answer'!$C85)/$CP$5</f>
        <v>0.55123732785399659</v>
      </c>
      <c r="EN86" s="32">
        <f>('2a) logm_x(t)'!AV85-'2a) logm_x(t)'!AU85-'2a)answer'!$C85)/$CP$5</f>
        <v>-8.3304585377337731E-2</v>
      </c>
      <c r="EO86" s="32">
        <f>('2a) logm_x(t)'!AW85-'2a) logm_x(t)'!AV85-'2a)answer'!$C85)/$CP$5</f>
        <v>0.50070027323775879</v>
      </c>
      <c r="EP86" s="32">
        <f>('2a) logm_x(t)'!AX85-'2a) logm_x(t)'!AW85-'2a)answer'!$C85)/$CP$5</f>
        <v>-0.86954404922980622</v>
      </c>
      <c r="EQ86" s="32">
        <f>('2a) logm_x(t)'!AY85-'2a) logm_x(t)'!AX85-'2a)answer'!$C85)/$CP$5</f>
        <v>0.89148386205929231</v>
      </c>
      <c r="ER86" s="32">
        <f>('2a) logm_x(t)'!AZ85-'2a) logm_x(t)'!AY85-'2a)answer'!$C85)/$CP$5</f>
        <v>-0.31349086362077494</v>
      </c>
      <c r="ES86" s="32">
        <f>('2a) logm_x(t)'!BA85-'2a) logm_x(t)'!AZ85-'2a)answer'!$C85)/$CP$5</f>
        <v>0.14342260572129586</v>
      </c>
      <c r="ET86" s="32">
        <f>('2a) logm_x(t)'!BB85-'2a) logm_x(t)'!BA85-'2a)answer'!$C85)/$CP$5</f>
        <v>-0.24641847653796342</v>
      </c>
      <c r="EU86" s="32">
        <f>('2a) logm_x(t)'!BC85-'2a) logm_x(t)'!BB85-'2a)answer'!$C85)/$CP$5</f>
        <v>0.54631981986585076</v>
      </c>
      <c r="EV86" s="32">
        <f>('2a) logm_x(t)'!BD85-'2a) logm_x(t)'!BC85-'2a)answer'!$C85)/$CP$5</f>
        <v>-0.92110703357953683</v>
      </c>
      <c r="EW86" s="32">
        <f>('2a) logm_x(t)'!BE85-'2a) logm_x(t)'!BD85-'2a)answer'!$C85)/$CP$5</f>
        <v>0.41278941395101754</v>
      </c>
      <c r="EX86" s="32">
        <f>('2a) logm_x(t)'!BF85-'2a) logm_x(t)'!BE85-'2a)answer'!$C85)/$CP$5</f>
        <v>-0.40192866026204238</v>
      </c>
      <c r="EY86" s="32">
        <f>('2a) logm_x(t)'!BG85-'2a) logm_x(t)'!BF85-'2a)answer'!$C85)/$CP$5</f>
        <v>6.9599915247771191E-2</v>
      </c>
      <c r="EZ86" s="32">
        <f>('2a) logm_x(t)'!BH85-'2a) logm_x(t)'!BG85-'2a)answer'!$C85)/$CP$5</f>
        <v>-9.814589232459725E-2</v>
      </c>
      <c r="FA86" s="32">
        <f>('2a) logm_x(t)'!BI85-'2a) logm_x(t)'!BH85-'2a)answer'!$C85)/$CP$5</f>
        <v>8.6014205866393204E-2</v>
      </c>
      <c r="FB86" s="32">
        <f>('2a) logm_x(t)'!BJ85-'2a) logm_x(t)'!BI85-'2a)answer'!$C85)/$CP$5</f>
        <v>-0.5128498388061794</v>
      </c>
      <c r="FC86" s="32">
        <f>('2a) logm_x(t)'!BK85-'2a) logm_x(t)'!BJ85-'2a)answer'!$C85)/$CP$5</f>
        <v>0.88691742312155519</v>
      </c>
      <c r="FD86" s="32">
        <f>('2a) logm_x(t)'!BL85-'2a) logm_x(t)'!BK85-'2a)answer'!$C85)/$CP$5</f>
        <v>-0.30826034126247853</v>
      </c>
      <c r="FE86" s="32">
        <f>('2a) logm_x(t)'!BM85-'2a) logm_x(t)'!BL85-'2a)answer'!$C85)/$CP$5</f>
        <v>-0.49334874472053764</v>
      </c>
      <c r="FF86" s="32">
        <f>('2a) logm_x(t)'!BN85-'2a) logm_x(t)'!BM85-'2a)answer'!$C85)/$CP$5</f>
        <v>0.56276958282321377</v>
      </c>
      <c r="FG86" s="32">
        <f>('2a) logm_x(t)'!BO85-'2a) logm_x(t)'!BN85-'2a)answer'!$C85)/$CP$5</f>
        <v>-0.47052261766191478</v>
      </c>
      <c r="FH86" s="32">
        <f>('2a) logm_x(t)'!BP85-'2a) logm_x(t)'!BO85-'2a)answer'!$C85)/$CP$5</f>
        <v>-4.4940443173346153E-2</v>
      </c>
      <c r="FI86" s="32">
        <f>('2a) logm_x(t)'!BQ85-'2a) logm_x(t)'!BP85-'2a)answer'!$C85)/$CP$5</f>
        <v>0.24215274243579907</v>
      </c>
      <c r="FJ86" s="32">
        <f>('2a) logm_x(t)'!BR85-'2a) logm_x(t)'!BQ85-'2a)answer'!$C85)/$CP$5</f>
        <v>0.14090468908813261</v>
      </c>
      <c r="FK86" s="32">
        <f>('2a) logm_x(t)'!BS85-'2a) logm_x(t)'!BR85-'2a)answer'!$C85)/$CP$5</f>
        <v>-0.71434441270738569</v>
      </c>
      <c r="FL86" s="32">
        <f>('2a) logm_x(t)'!BT85-'2a) logm_x(t)'!BS85-'2a)answer'!$C85)/$CP$5</f>
        <v>0.25684814505486658</v>
      </c>
      <c r="FM86" s="32">
        <f>('2a) logm_x(t)'!BU85-'2a) logm_x(t)'!BT85-'2a)answer'!$C85)/$CP$5</f>
        <v>-8.9909077968252468E-2</v>
      </c>
      <c r="FN86" s="32">
        <f>('2a) logm_x(t)'!BV85-'2a) logm_x(t)'!BU85-'2a)answer'!$C85)/$CP$5</f>
        <v>2.1908430018478628E-2</v>
      </c>
      <c r="FO86" s="32">
        <f>('2a) logm_x(t)'!BW85-'2a) logm_x(t)'!BV85-'2a)answer'!$C85)/$CP$5</f>
        <v>0.13648061342910198</v>
      </c>
      <c r="FP86" s="32">
        <f>('2a) logm_x(t)'!BX85-'2a) logm_x(t)'!BW85-'2a)answer'!$C85)/$CP$5</f>
        <v>-0.34823844684566685</v>
      </c>
      <c r="FQ86" s="32">
        <f>('2a) logm_x(t)'!BY85-'2a) logm_x(t)'!BX85-'2a)answer'!$C85)/$CP$5</f>
        <v>0.12047119997095551</v>
      </c>
      <c r="FR86" s="32">
        <f>('2a) logm_x(t)'!BZ85-'2a) logm_x(t)'!BY85-'2a)answer'!$C85)/$CP$5</f>
        <v>-2.0039657383296904E-2</v>
      </c>
      <c r="FS86" s="32">
        <f>('2a) logm_x(t)'!CA85-'2a) logm_x(t)'!BZ85-'2a)answer'!$C85)/$CP$5</f>
        <v>-0.46635693078166351</v>
      </c>
      <c r="FT86" s="32">
        <f>('2a) logm_x(t)'!CB85-'2a) logm_x(t)'!CA85-'2a)answer'!$C85)/$CP$5</f>
        <v>-0.42393149332361202</v>
      </c>
      <c r="FU86" s="32">
        <f>('2a) logm_x(t)'!CC85-'2a) logm_x(t)'!CB85-'2a)answer'!$C85)/$CP$5</f>
        <v>0.13356498776339013</v>
      </c>
      <c r="FV86" s="32">
        <f>('2a) logm_x(t)'!CD85-'2a) logm_x(t)'!CC85-'2a)answer'!$C85)/$CP$5</f>
        <v>-0.61225896971380467</v>
      </c>
      <c r="FW86" s="32">
        <f>('2a) logm_x(t)'!CE85-'2a) logm_x(t)'!CD85-'2a)answer'!$C85)/$CP$5</f>
        <v>0.23304437532846969</v>
      </c>
      <c r="FX86" s="32">
        <f>('2a) logm_x(t)'!CF85-'2a) logm_x(t)'!CE85-'2a)answer'!$C85)/$CP$5</f>
        <v>-8.1433444426412524E-2</v>
      </c>
      <c r="FY86" s="32">
        <f>('2a) logm_x(t)'!CG85-'2a) logm_x(t)'!CF85-'2a)answer'!$C85)/$CP$5</f>
        <v>-6.6978779429158766E-2</v>
      </c>
      <c r="FZ86" s="32">
        <f>('2a) logm_x(t)'!CH85-'2a) logm_x(t)'!CG85-'2a)answer'!$C85)/$CP$5</f>
        <v>-0.51273812705507471</v>
      </c>
      <c r="GA86" s="32">
        <f>('2a) logm_x(t)'!CI85-'2a) logm_x(t)'!CH85-'2a)answer'!$C85)/$CP$5</f>
        <v>8.7199869610599376E-2</v>
      </c>
      <c r="GB86" s="32">
        <f>('2a) logm_x(t)'!CJ85-'2a) logm_x(t)'!CI85-'2a)answer'!$C85)/$CP$5</f>
        <v>4.1221869628700857E-2</v>
      </c>
      <c r="GC86" s="32">
        <f>('2a) logm_x(t)'!CK85-'2a) logm_x(t)'!CJ85-'2a)answer'!$C85)/$CP$5</f>
        <v>-2.7290536856858685E-2</v>
      </c>
      <c r="GD86" s="32">
        <f>('2a) logm_x(t)'!CL85-'2a) logm_x(t)'!CK85-'2a)answer'!$C85)/$CP$5</f>
        <v>-0.37887668883137693</v>
      </c>
      <c r="GE86" s="32">
        <f>('2a) logm_x(t)'!CM85-'2a) logm_x(t)'!CL85-'2a)answer'!$C85)/$CP$5</f>
        <v>0.14083847523589824</v>
      </c>
      <c r="GF86" s="32">
        <f>('2a) logm_x(t)'!CN85-'2a) logm_x(t)'!CM85-'2a)answer'!$C85)/$CP$5</f>
        <v>-0.15246046713737735</v>
      </c>
    </row>
    <row r="87" spans="1:188" x14ac:dyDescent="0.25">
      <c r="A87" s="31">
        <f>'2a) logm_x(t)'!A86</f>
        <v>83</v>
      </c>
      <c r="B87" s="32"/>
      <c r="C87" s="32">
        <f>IFERROR(('2a) logm_x(t)'!C86-'2a) logm_x(t)'!B86-'2a)answer'!$C86)^2,"")</f>
        <v>7.7111741639524535E-3</v>
      </c>
      <c r="D87" s="32">
        <f>IFERROR(('2a) logm_x(t)'!D86-'2a) logm_x(t)'!C86-'2a)answer'!$C86)^2,"")</f>
        <v>3.329824362652356E-2</v>
      </c>
      <c r="E87" s="32">
        <f>IFERROR(('2a) logm_x(t)'!E86-'2a) logm_x(t)'!D86-'2a)answer'!$C86)^2,"")</f>
        <v>2.5969635691900497E-2</v>
      </c>
      <c r="F87" s="32">
        <f>IFERROR(('2a) logm_x(t)'!F86-'2a) logm_x(t)'!E86-'2a)answer'!$C86)^2,"")</f>
        <v>2.7072076114796175E-3</v>
      </c>
      <c r="G87" s="32">
        <f>IFERROR(('2a) logm_x(t)'!G86-'2a) logm_x(t)'!F86-'2a)answer'!$C86)^2,"")</f>
        <v>1.9545872445194605E-3</v>
      </c>
      <c r="H87" s="32">
        <f>IFERROR(('2a) logm_x(t)'!H86-'2a) logm_x(t)'!G86-'2a)answer'!$C86)^2,"")</f>
        <v>1.4402550472742402E-4</v>
      </c>
      <c r="I87" s="32">
        <f>IFERROR(('2a) logm_x(t)'!I86-'2a) logm_x(t)'!H86-'2a)answer'!$C86)^2,"")</f>
        <v>1.1649929079779696E-4</v>
      </c>
      <c r="J87" s="32">
        <f>IFERROR(('2a) logm_x(t)'!J86-'2a) logm_x(t)'!I86-'2a)answer'!$C86)^2,"")</f>
        <v>6.0472580312877873E-3</v>
      </c>
      <c r="K87" s="32">
        <f>IFERROR(('2a) logm_x(t)'!K86-'2a) logm_x(t)'!J86-'2a)answer'!$C86)^2,"")</f>
        <v>2.6153101605437153E-2</v>
      </c>
      <c r="L87" s="32">
        <f>IFERROR(('2a) logm_x(t)'!L86-'2a) logm_x(t)'!K86-'2a)answer'!$C86)^2,"")</f>
        <v>5.5835616630150083E-3</v>
      </c>
      <c r="M87" s="32">
        <f>IFERROR(('2a) logm_x(t)'!M86-'2a) logm_x(t)'!L86-'2a)answer'!$C86)^2,"")</f>
        <v>3.8488215325489291E-3</v>
      </c>
      <c r="N87" s="32">
        <f>IFERROR(('2a) logm_x(t)'!N86-'2a) logm_x(t)'!M86-'2a)answer'!$C86)^2,"")</f>
        <v>9.8772340673387599E-3</v>
      </c>
      <c r="O87" s="32">
        <f>IFERROR(('2a) logm_x(t)'!O86-'2a) logm_x(t)'!N86-'2a)answer'!$C86)^2,"")</f>
        <v>1.7107155069208149E-2</v>
      </c>
      <c r="P87" s="32">
        <f>IFERROR(('2a) logm_x(t)'!P86-'2a) logm_x(t)'!O86-'2a)answer'!$C86)^2,"")</f>
        <v>4.8092121776875949E-3</v>
      </c>
      <c r="Q87" s="32">
        <f>IFERROR(('2a) logm_x(t)'!Q86-'2a) logm_x(t)'!P86-'2a)answer'!$C86)^2,"")</f>
        <v>3.6968594136915001E-3</v>
      </c>
      <c r="R87" s="32">
        <f>IFERROR(('2a) logm_x(t)'!R86-'2a) logm_x(t)'!Q86-'2a)answer'!$C86)^2,"")</f>
        <v>1.6781475612366245E-2</v>
      </c>
      <c r="S87" s="32">
        <f>IFERROR(('2a) logm_x(t)'!S86-'2a) logm_x(t)'!R86-'2a)answer'!$C86)^2,"")</f>
        <v>3.3873999538263386E-4</v>
      </c>
      <c r="T87" s="32">
        <f>IFERROR(('2a) logm_x(t)'!T86-'2a) logm_x(t)'!S86-'2a)answer'!$C86)^2,"")</f>
        <v>9.0040390712980373E-5</v>
      </c>
      <c r="U87" s="32">
        <f>IFERROR(('2a) logm_x(t)'!U86-'2a) logm_x(t)'!T86-'2a)answer'!$C86)^2,"")</f>
        <v>6.4033006449301449E-5</v>
      </c>
      <c r="V87" s="32">
        <f>IFERROR(('2a) logm_x(t)'!V86-'2a) logm_x(t)'!U86-'2a)answer'!$C86)^2,"")</f>
        <v>1.9537074006781632E-3</v>
      </c>
      <c r="W87" s="32">
        <f>IFERROR(('2a) logm_x(t)'!W86-'2a) logm_x(t)'!V86-'2a)answer'!$C86)^2,"")</f>
        <v>1.0423973494290808E-2</v>
      </c>
      <c r="X87" s="32">
        <f>IFERROR(('2a) logm_x(t)'!X86-'2a) logm_x(t)'!W86-'2a)answer'!$C86)^2,"")</f>
        <v>6.3553334848908126E-6</v>
      </c>
      <c r="Y87" s="32">
        <f>IFERROR(('2a) logm_x(t)'!Y86-'2a) logm_x(t)'!X86-'2a)answer'!$C86)^2,"")</f>
        <v>2.0147702522259756E-2</v>
      </c>
      <c r="Z87" s="32">
        <f>IFERROR(('2a) logm_x(t)'!Z86-'2a) logm_x(t)'!Y86-'2a)answer'!$C86)^2,"")</f>
        <v>5.9028728267900303E-4</v>
      </c>
      <c r="AA87" s="32">
        <f>IFERROR(('2a) logm_x(t)'!AA86-'2a) logm_x(t)'!Z86-'2a)answer'!$C86)^2,"")</f>
        <v>1.5753672207766162E-3</v>
      </c>
      <c r="AB87" s="32">
        <f>IFERROR(('2a) logm_x(t)'!AB86-'2a) logm_x(t)'!AA86-'2a)answer'!$C86)^2,"")</f>
        <v>8.5398634881095261E-4</v>
      </c>
      <c r="AC87" s="32">
        <f>IFERROR(('2a) logm_x(t)'!AC86-'2a) logm_x(t)'!AB86-'2a)answer'!$C86)^2,"")</f>
        <v>1.2515348957362075E-3</v>
      </c>
      <c r="AD87" s="32">
        <f>IFERROR(('2a) logm_x(t)'!AD86-'2a) logm_x(t)'!AC86-'2a)answer'!$C86)^2,"")</f>
        <v>1.4477205746547409E-3</v>
      </c>
      <c r="AE87" s="32">
        <f>IFERROR(('2a) logm_x(t)'!AE86-'2a) logm_x(t)'!AD86-'2a)answer'!$C86)^2,"")</f>
        <v>1.273876666920493E-3</v>
      </c>
      <c r="AF87" s="32">
        <f>IFERROR(('2a) logm_x(t)'!AF86-'2a) logm_x(t)'!AE86-'2a)answer'!$C86)^2,"")</f>
        <v>2.0615430822118449E-3</v>
      </c>
      <c r="AG87" s="32">
        <f>IFERROR(('2a) logm_x(t)'!AG86-'2a) logm_x(t)'!AF86-'2a)answer'!$C86)^2,"")</f>
        <v>1.3132303577697835E-2</v>
      </c>
      <c r="AH87" s="32">
        <f>IFERROR(('2a) logm_x(t)'!AH86-'2a) logm_x(t)'!AG86-'2a)answer'!$C86)^2,"")</f>
        <v>1.7865793933575309E-2</v>
      </c>
      <c r="AI87" s="32">
        <f>IFERROR(('2a) logm_x(t)'!AI86-'2a) logm_x(t)'!AH86-'2a)answer'!$C86)^2,"")</f>
        <v>5.2685829514294786E-3</v>
      </c>
      <c r="AJ87" s="32">
        <f>IFERROR(('2a) logm_x(t)'!AJ86-'2a) logm_x(t)'!AI86-'2a)answer'!$C86)^2,"")</f>
        <v>8.2665281582996824E-4</v>
      </c>
      <c r="AK87" s="32">
        <f>IFERROR(('2a) logm_x(t)'!AK86-'2a) logm_x(t)'!AJ86-'2a)answer'!$C86)^2,"")</f>
        <v>9.9865346668531526E-3</v>
      </c>
      <c r="AL87" s="32">
        <f>IFERROR(('2a) logm_x(t)'!AL86-'2a) logm_x(t)'!AK86-'2a)answer'!$C86)^2,"")</f>
        <v>5.8254815524449424E-4</v>
      </c>
      <c r="AM87" s="32">
        <f>IFERROR(('2a) logm_x(t)'!AM86-'2a) logm_x(t)'!AL86-'2a)answer'!$C86)^2,"")</f>
        <v>9.616526446255871E-3</v>
      </c>
      <c r="AN87" s="32">
        <f>IFERROR(('2a) logm_x(t)'!AN86-'2a) logm_x(t)'!AM86-'2a)answer'!$C86)^2,"")</f>
        <v>7.6918468690504093E-3</v>
      </c>
      <c r="AO87" s="32">
        <f>IFERROR(('2a) logm_x(t)'!AO86-'2a) logm_x(t)'!AN86-'2a)answer'!$C86)^2,"")</f>
        <v>1.8939916744849883E-3</v>
      </c>
      <c r="AP87" s="32">
        <f>IFERROR(('2a) logm_x(t)'!AP86-'2a) logm_x(t)'!AO86-'2a)answer'!$C86)^2,"")</f>
        <v>8.9263529885725679E-6</v>
      </c>
      <c r="AQ87" s="32">
        <f>IFERROR(('2a) logm_x(t)'!AQ86-'2a) logm_x(t)'!AP86-'2a)answer'!$C86)^2,"")</f>
        <v>1.4499584132867868E-3</v>
      </c>
      <c r="AR87" s="32">
        <f>IFERROR(('2a) logm_x(t)'!AR86-'2a) logm_x(t)'!AQ86-'2a)answer'!$C86)^2,"")</f>
        <v>1.3484454464720599E-2</v>
      </c>
      <c r="AS87" s="32">
        <f>IFERROR(('2a) logm_x(t)'!AS86-'2a) logm_x(t)'!AR86-'2a)answer'!$C86)^2,"")</f>
        <v>1.8818186451116097E-4</v>
      </c>
      <c r="AT87" s="32">
        <f>IFERROR(('2a) logm_x(t)'!AT86-'2a) logm_x(t)'!AS86-'2a)answer'!$C86)^2,"")</f>
        <v>3.0955888824304753E-3</v>
      </c>
      <c r="AU87" s="32">
        <f>IFERROR(('2a) logm_x(t)'!AU86-'2a) logm_x(t)'!AT86-'2a)answer'!$C86)^2,"")</f>
        <v>1.5402226618911174E-2</v>
      </c>
      <c r="AV87" s="32">
        <f>IFERROR(('2a) logm_x(t)'!AV86-'2a) logm_x(t)'!AU86-'2a)answer'!$C86)^2,"")</f>
        <v>3.5788245874250387E-3</v>
      </c>
      <c r="AW87" s="32">
        <f>IFERROR(('2a) logm_x(t)'!AW86-'2a) logm_x(t)'!AV86-'2a)answer'!$C86)^2,"")</f>
        <v>3.3556743302210023E-3</v>
      </c>
      <c r="AX87" s="32">
        <f>IFERROR(('2a) logm_x(t)'!AX86-'2a) logm_x(t)'!AW86-'2a)answer'!$C86)^2,"")</f>
        <v>2.2708303200548001E-3</v>
      </c>
      <c r="AY87" s="32">
        <f>IFERROR(('2a) logm_x(t)'!AY86-'2a) logm_x(t)'!AX86-'2a)answer'!$C86)^2,"")</f>
        <v>8.7073334404519451E-3</v>
      </c>
      <c r="AZ87" s="32">
        <f>IFERROR(('2a) logm_x(t)'!AZ86-'2a) logm_x(t)'!AY86-'2a)answer'!$C86)^2,"")</f>
        <v>4.9921411420188804E-3</v>
      </c>
      <c r="BA87" s="32">
        <f>IFERROR(('2a) logm_x(t)'!BA86-'2a) logm_x(t)'!AZ86-'2a)answer'!$C86)^2,"")</f>
        <v>1.6233247627557286E-4</v>
      </c>
      <c r="BB87" s="32">
        <f>IFERROR(('2a) logm_x(t)'!BB86-'2a) logm_x(t)'!BA86-'2a)answer'!$C86)^2,"")</f>
        <v>2.7972511268138443E-3</v>
      </c>
      <c r="BC87" s="32">
        <f>IFERROR(('2a) logm_x(t)'!BC86-'2a) logm_x(t)'!BB86-'2a)answer'!$C86)^2,"")</f>
        <v>4.6189843251804724E-3</v>
      </c>
      <c r="BD87" s="32">
        <f>IFERROR(('2a) logm_x(t)'!BD86-'2a) logm_x(t)'!BC86-'2a)answer'!$C86)^2,"")</f>
        <v>8.6112736370115963E-4</v>
      </c>
      <c r="BE87" s="32">
        <f>IFERROR(('2a) logm_x(t)'!BE86-'2a) logm_x(t)'!BD86-'2a)answer'!$C86)^2,"")</f>
        <v>8.4922892091321509E-3</v>
      </c>
      <c r="BF87" s="32">
        <f>IFERROR(('2a) logm_x(t)'!BF86-'2a) logm_x(t)'!BE86-'2a)answer'!$C86)^2,"")</f>
        <v>6.9983490493877084E-3</v>
      </c>
      <c r="BG87" s="32">
        <f>IFERROR(('2a) logm_x(t)'!BG86-'2a) logm_x(t)'!BF86-'2a)answer'!$C86)^2,"")</f>
        <v>3.7827158066959213E-3</v>
      </c>
      <c r="BH87" s="32">
        <f>IFERROR(('2a) logm_x(t)'!BH86-'2a) logm_x(t)'!BG86-'2a)answer'!$C86)^2,"")</f>
        <v>6.1600698026612814E-4</v>
      </c>
      <c r="BI87" s="32">
        <f>IFERROR(('2a) logm_x(t)'!BI86-'2a) logm_x(t)'!BH86-'2a)answer'!$C86)^2,"")</f>
        <v>4.6611353436277401E-5</v>
      </c>
      <c r="BJ87" s="32">
        <f>IFERROR(('2a) logm_x(t)'!BJ86-'2a) logm_x(t)'!BI86-'2a)answer'!$C86)^2,"")</f>
        <v>1.8870961930810518E-3</v>
      </c>
      <c r="BK87" s="32">
        <f>IFERROR(('2a) logm_x(t)'!BK86-'2a) logm_x(t)'!BJ86-'2a)answer'!$C86)^2,"")</f>
        <v>9.1236366597174684E-4</v>
      </c>
      <c r="BL87" s="32">
        <f>IFERROR(('2a) logm_x(t)'!BL86-'2a) logm_x(t)'!BK86-'2a)answer'!$C86)^2,"")</f>
        <v>2.9798056353660452E-3</v>
      </c>
      <c r="BM87" s="32">
        <f>IFERROR(('2a) logm_x(t)'!BM86-'2a) logm_x(t)'!BL86-'2a)answer'!$C86)^2,"")</f>
        <v>2.0223675984236598E-3</v>
      </c>
      <c r="BN87" s="32">
        <f>IFERROR(('2a) logm_x(t)'!BN86-'2a) logm_x(t)'!BM86-'2a)answer'!$C86)^2,"")</f>
        <v>9.9977312257602856E-4</v>
      </c>
      <c r="BO87" s="32">
        <f>IFERROR(('2a) logm_x(t)'!BO86-'2a) logm_x(t)'!BN86-'2a)answer'!$C86)^2,"")</f>
        <v>1.0777169192957745E-2</v>
      </c>
      <c r="BP87" s="32">
        <f>IFERROR(('2a) logm_x(t)'!BP86-'2a) logm_x(t)'!BO86-'2a)answer'!$C86)^2,"")</f>
        <v>2.4180738213230493E-3</v>
      </c>
      <c r="BQ87" s="32">
        <f>IFERROR(('2a) logm_x(t)'!BQ86-'2a) logm_x(t)'!BP86-'2a)answer'!$C86)^2,"")</f>
        <v>2.2306259585561823E-3</v>
      </c>
      <c r="BR87" s="32">
        <f>IFERROR(('2a) logm_x(t)'!BR86-'2a) logm_x(t)'!BQ86-'2a)answer'!$C86)^2,"")</f>
        <v>4.0605625816979209E-3</v>
      </c>
      <c r="BS87" s="32">
        <f>IFERROR(('2a) logm_x(t)'!BS86-'2a) logm_x(t)'!BR86-'2a)answer'!$C86)^2,"")</f>
        <v>7.0471344695698154E-3</v>
      </c>
      <c r="BT87" s="32">
        <f>IFERROR(('2a) logm_x(t)'!BT86-'2a) logm_x(t)'!BS86-'2a)answer'!$C86)^2,"")</f>
        <v>7.6600351576109422E-4</v>
      </c>
      <c r="BU87" s="32">
        <f>IFERROR(('2a) logm_x(t)'!BU86-'2a) logm_x(t)'!BT86-'2a)answer'!$C86)^2,"")</f>
        <v>1.5271592079876302E-4</v>
      </c>
      <c r="BV87" s="32">
        <f>IFERROR(('2a) logm_x(t)'!BV86-'2a) logm_x(t)'!BU86-'2a)answer'!$C86)^2,"")</f>
        <v>1.0057408768316834E-5</v>
      </c>
      <c r="BW87" s="32">
        <f>IFERROR(('2a) logm_x(t)'!BW86-'2a) logm_x(t)'!BV86-'2a)answer'!$C86)^2,"")</f>
        <v>1.0069239842175191E-4</v>
      </c>
      <c r="BX87" s="32">
        <f>IFERROR(('2a) logm_x(t)'!BX86-'2a) logm_x(t)'!BW86-'2a)answer'!$C86)^2,"")</f>
        <v>2.236945339779401E-3</v>
      </c>
      <c r="BY87" s="32">
        <f>IFERROR(('2a) logm_x(t)'!BY86-'2a) logm_x(t)'!BX86-'2a)answer'!$C86)^2,"")</f>
        <v>3.8463995199780514E-3</v>
      </c>
      <c r="BZ87" s="32">
        <f>IFERROR(('2a) logm_x(t)'!BZ86-'2a) logm_x(t)'!BY86-'2a)answer'!$C86)^2,"")</f>
        <v>8.9410335715495119E-3</v>
      </c>
      <c r="CA87" s="32">
        <f>IFERROR(('2a) logm_x(t)'!CA86-'2a) logm_x(t)'!BZ86-'2a)answer'!$C86)^2,"")</f>
        <v>1.2572355855992436E-4</v>
      </c>
      <c r="CB87" s="32">
        <f>IFERROR(('2a) logm_x(t)'!CB86-'2a) logm_x(t)'!CA86-'2a)answer'!$C86)^2,"")</f>
        <v>1.2086214433491523E-3</v>
      </c>
      <c r="CC87" s="32">
        <f>IFERROR(('2a) logm_x(t)'!CC86-'2a) logm_x(t)'!CB86-'2a)answer'!$C86)^2,"")</f>
        <v>1.8292623673990618E-3</v>
      </c>
      <c r="CD87" s="32">
        <f>IFERROR(('2a) logm_x(t)'!CD86-'2a) logm_x(t)'!CC86-'2a)answer'!$C86)^2,"")</f>
        <v>1.9389862226903696E-5</v>
      </c>
      <c r="CE87" s="32">
        <f>IFERROR(('2a) logm_x(t)'!CE86-'2a) logm_x(t)'!CD86-'2a)answer'!$C86)^2,"")</f>
        <v>2.5384572929326235E-6</v>
      </c>
      <c r="CF87" s="32">
        <f>IFERROR(('2a) logm_x(t)'!CF86-'2a) logm_x(t)'!CE86-'2a)answer'!$C86)^2,"")</f>
        <v>1.6414488576035685E-3</v>
      </c>
      <c r="CG87" s="32">
        <f>IFERROR(('2a) logm_x(t)'!CG86-'2a) logm_x(t)'!CF86-'2a)answer'!$C86)^2,"")</f>
        <v>6.0531466409482088E-8</v>
      </c>
      <c r="CH87" s="32">
        <f>IFERROR(('2a) logm_x(t)'!CH86-'2a) logm_x(t)'!CG86-'2a)answer'!$C86)^2,"")</f>
        <v>2.1431225331864697E-3</v>
      </c>
      <c r="CI87" s="32">
        <f>IFERROR(('2a) logm_x(t)'!CI86-'2a) logm_x(t)'!CH86-'2a)answer'!$C86)^2,"")</f>
        <v>8.557982186651539E-6</v>
      </c>
      <c r="CJ87" s="32">
        <f>IFERROR(('2a) logm_x(t)'!CJ86-'2a) logm_x(t)'!CI86-'2a)answer'!$C86)^2,"")</f>
        <v>5.0803627862387618E-5</v>
      </c>
      <c r="CK87" s="32">
        <f>IFERROR(('2a) logm_x(t)'!CK86-'2a) logm_x(t)'!CJ86-'2a)answer'!$C86)^2,"")</f>
        <v>2.8815302632477876E-4</v>
      </c>
      <c r="CL87" s="32">
        <f>IFERROR(('2a) logm_x(t)'!CL86-'2a) logm_x(t)'!CK86-'2a)answer'!$C86)^2,"")</f>
        <v>3.5515977507019923E-4</v>
      </c>
      <c r="CM87" s="32">
        <f>IFERROR(('2a) logm_x(t)'!CM86-'2a) logm_x(t)'!CL86-'2a)answer'!$C86)^2,"")</f>
        <v>5.7045482192861758E-4</v>
      </c>
      <c r="CN87" s="32">
        <f>IFERROR(('2a) logm_x(t)'!CN86-'2a) logm_x(t)'!CM86-'2a)answer'!$C86)^2,"")</f>
        <v>8.6428293849662247E-5</v>
      </c>
      <c r="CT87" s="31">
        <f t="shared" si="5"/>
        <v>83</v>
      </c>
      <c r="CU87" s="32">
        <f>('2a) logm_x(t)'!C86-'2a) logm_x(t)'!B86-'2a)answer'!$C86)/$CP$5</f>
        <v>0.62914743372676363</v>
      </c>
      <c r="CV87" s="32">
        <f>('2a) logm_x(t)'!D86-'2a) logm_x(t)'!C86-'2a)answer'!$C86)/$CP$5</f>
        <v>1.3073830094137668</v>
      </c>
      <c r="CW87" s="32">
        <f>('2a) logm_x(t)'!E86-'2a) logm_x(t)'!D86-'2a)answer'!$C86)/$CP$5</f>
        <v>-1.154582849361447</v>
      </c>
      <c r="CX87" s="32">
        <f>('2a) logm_x(t)'!F86-'2a) logm_x(t)'!E86-'2a)answer'!$C86)/$CP$5</f>
        <v>0.37278030092983527</v>
      </c>
      <c r="CY87" s="32">
        <f>('2a) logm_x(t)'!G86-'2a) logm_x(t)'!F86-'2a)answer'!$C86)/$CP$5</f>
        <v>0.31675224635937455</v>
      </c>
      <c r="CZ87" s="32">
        <f>('2a) logm_x(t)'!H86-'2a) logm_x(t)'!G86-'2a)answer'!$C86)/$CP$5</f>
        <v>8.5982857939552376E-2</v>
      </c>
      <c r="DA87" s="32">
        <f>('2a) logm_x(t)'!I86-'2a) logm_x(t)'!H86-'2a)answer'!$C86)/$CP$5</f>
        <v>-7.7331033457380877E-2</v>
      </c>
      <c r="DB87" s="32">
        <f>('2a) logm_x(t)'!J86-'2a) logm_x(t)'!I86-'2a)answer'!$C86)/$CP$5</f>
        <v>0.5571490872448186</v>
      </c>
      <c r="DC87" s="32">
        <f>('2a) logm_x(t)'!K86-'2a) logm_x(t)'!J86-'2a)answer'!$C86)/$CP$5</f>
        <v>-1.1586540230235283</v>
      </c>
      <c r="DD87" s="32">
        <f>('2a) logm_x(t)'!L86-'2a) logm_x(t)'!K86-'2a)answer'!$C86)/$CP$5</f>
        <v>0.53536235750769035</v>
      </c>
      <c r="DE87" s="32">
        <f>('2a) logm_x(t)'!M86-'2a) logm_x(t)'!L86-'2a)answer'!$C86)/$CP$5</f>
        <v>0.44448392610874182</v>
      </c>
      <c r="DF87" s="32">
        <f>('2a) logm_x(t)'!N86-'2a) logm_x(t)'!M86-'2a)answer'!$C86)/$CP$5</f>
        <v>0.71204894319939716</v>
      </c>
      <c r="DG87" s="32">
        <f>('2a) logm_x(t)'!O86-'2a) logm_x(t)'!N86-'2a)answer'!$C86)/$CP$5</f>
        <v>-0.93708949515030127</v>
      </c>
      <c r="DH87" s="32">
        <f>('2a) logm_x(t)'!P86-'2a) logm_x(t)'!O86-'2a)answer'!$C86)/$CP$5</f>
        <v>0.49685440262089564</v>
      </c>
      <c r="DI87" s="32">
        <f>('2a) logm_x(t)'!Q86-'2a) logm_x(t)'!P86-'2a)answer'!$C86)/$CP$5</f>
        <v>-0.43562083287438808</v>
      </c>
      <c r="DJ87" s="32">
        <f>('2a) logm_x(t)'!R86-'2a) logm_x(t)'!Q86-'2a)answer'!$C86)/$CP$5</f>
        <v>0.92812665720480181</v>
      </c>
      <c r="DK87" s="32">
        <f>('2a) logm_x(t)'!S86-'2a) logm_x(t)'!R86-'2a)answer'!$C86)/$CP$5</f>
        <v>0.13186374689524819</v>
      </c>
      <c r="DL87" s="32">
        <f>('2a) logm_x(t)'!T86-'2a) logm_x(t)'!S86-'2a)answer'!$C86)/$CP$5</f>
        <v>6.7984648868148909E-2</v>
      </c>
      <c r="DM87" s="32">
        <f>('2a) logm_x(t)'!U86-'2a) logm_x(t)'!T86-'2a)answer'!$C86)/$CP$5</f>
        <v>-5.7331607627269354E-2</v>
      </c>
      <c r="DN87" s="32">
        <f>('2a) logm_x(t)'!V86-'2a) logm_x(t)'!U86-'2a)answer'!$C86)/$CP$5</f>
        <v>-0.31668094642536226</v>
      </c>
      <c r="DO87" s="32">
        <f>('2a) logm_x(t)'!W86-'2a) logm_x(t)'!V86-'2a)answer'!$C86)/$CP$5</f>
        <v>0.73149072290878492</v>
      </c>
      <c r="DP87" s="32">
        <f>('2a) logm_x(t)'!X86-'2a) logm_x(t)'!W86-'2a)answer'!$C86)/$CP$5</f>
        <v>-1.8061813165291339E-2</v>
      </c>
      <c r="DQ87" s="32">
        <f>('2a) logm_x(t)'!Y86-'2a) logm_x(t)'!X86-'2a)answer'!$C86)/$CP$5</f>
        <v>-1.0169624989066521</v>
      </c>
      <c r="DR87" s="32">
        <f>('2a) logm_x(t)'!Z86-'2a) logm_x(t)'!Y86-'2a)answer'!$C86)/$CP$5</f>
        <v>0.17406998294159692</v>
      </c>
      <c r="DS87" s="32">
        <f>('2a) logm_x(t)'!AA86-'2a) logm_x(t)'!Z86-'2a)answer'!$C86)/$CP$5</f>
        <v>0.28436954017584171</v>
      </c>
      <c r="DT87" s="32">
        <f>('2a) logm_x(t)'!AB86-'2a) logm_x(t)'!AA86-'2a)answer'!$C86)/$CP$5</f>
        <v>-0.20937153525453006</v>
      </c>
      <c r="DU87" s="32">
        <f>('2a) logm_x(t)'!AC86-'2a) logm_x(t)'!AB86-'2a)answer'!$C86)/$CP$5</f>
        <v>0.25346246547459711</v>
      </c>
      <c r="DV87" s="32">
        <f>('2a) logm_x(t)'!AD86-'2a) logm_x(t)'!AC86-'2a)answer'!$C86)/$CP$5</f>
        <v>-0.27260545786661627</v>
      </c>
      <c r="DW87" s="32">
        <f>('2a) logm_x(t)'!AE86-'2a) logm_x(t)'!AD86-'2a)answer'!$C86)/$CP$5</f>
        <v>0.25571480024761994</v>
      </c>
      <c r="DX87" s="32">
        <f>('2a) logm_x(t)'!AF86-'2a) logm_x(t)'!AE86-'2a)answer'!$C86)/$CP$5</f>
        <v>0.32530323408271705</v>
      </c>
      <c r="DY87" s="32">
        <f>('2a) logm_x(t)'!AG86-'2a) logm_x(t)'!AF86-'2a)answer'!$C86)/$CP$5</f>
        <v>-0.82103681323228728</v>
      </c>
      <c r="DZ87" s="32">
        <f>('2a) logm_x(t)'!AH86-'2a) logm_x(t)'!AG86-'2a)answer'!$C86)/$CP$5</f>
        <v>0.95764232774391123</v>
      </c>
      <c r="EA87" s="32">
        <f>('2a) logm_x(t)'!AI86-'2a) logm_x(t)'!AH86-'2a)answer'!$C86)/$CP$5</f>
        <v>-0.52004279586349178</v>
      </c>
      <c r="EB87" s="32">
        <f>('2a) logm_x(t)'!AJ86-'2a) logm_x(t)'!AI86-'2a)answer'!$C86)/$CP$5</f>
        <v>-0.20599360976011399</v>
      </c>
      <c r="EC87" s="32">
        <f>('2a) logm_x(t)'!AK86-'2a) logm_x(t)'!AJ86-'2a)answer'!$C86)/$CP$5</f>
        <v>0.71597783924664427</v>
      </c>
      <c r="ED87" s="32">
        <f>('2a) logm_x(t)'!AL86-'2a) logm_x(t)'!AK86-'2a)answer'!$C86)/$CP$5</f>
        <v>-0.17292512131937918</v>
      </c>
      <c r="EE87" s="32">
        <f>('2a) logm_x(t)'!AM86-'2a) logm_x(t)'!AL86-'2a)answer'!$C86)/$CP$5</f>
        <v>-0.70258890697033249</v>
      </c>
      <c r="EF87" s="32">
        <f>('2a) logm_x(t)'!AN86-'2a) logm_x(t)'!AM86-'2a)answer'!$C86)/$CP$5</f>
        <v>0.62835849117562215</v>
      </c>
      <c r="EG87" s="32">
        <f>('2a) logm_x(t)'!AO86-'2a) logm_x(t)'!AN86-'2a)answer'!$C86)/$CP$5</f>
        <v>-0.31180365820007344</v>
      </c>
      <c r="EH87" s="32">
        <f>('2a) logm_x(t)'!AP86-'2a) logm_x(t)'!AO86-'2a)answer'!$C86)/$CP$5</f>
        <v>2.1405688529521179E-2</v>
      </c>
      <c r="EI87" s="32">
        <f>('2a) logm_x(t)'!AQ86-'2a) logm_x(t)'!AP86-'2a)answer'!$C86)/$CP$5</f>
        <v>-0.27281606876418596</v>
      </c>
      <c r="EJ87" s="32">
        <f>('2a) logm_x(t)'!AR86-'2a) logm_x(t)'!AQ86-'2a)answer'!$C86)/$CP$5</f>
        <v>0.83197229414962037</v>
      </c>
      <c r="EK87" s="32">
        <f>('2a) logm_x(t)'!AS86-'2a) logm_x(t)'!AR86-'2a)answer'!$C86)/$CP$5</f>
        <v>-9.8283600283295872E-2</v>
      </c>
      <c r="EL87" s="32">
        <f>('2a) logm_x(t)'!AT86-'2a) logm_x(t)'!AS86-'2a)answer'!$C86)/$CP$5</f>
        <v>-0.3986243393724781</v>
      </c>
      <c r="EM87" s="32">
        <f>('2a) logm_x(t)'!AU86-'2a) logm_x(t)'!AT86-'2a)answer'!$C86)/$CP$5</f>
        <v>0.88916821147282066</v>
      </c>
      <c r="EN87" s="32">
        <f>('2a) logm_x(t)'!AV86-'2a) logm_x(t)'!AU86-'2a)answer'!$C86)/$CP$5</f>
        <v>-0.42861007907961707</v>
      </c>
      <c r="EO87" s="32">
        <f>('2a) logm_x(t)'!AW86-'2a) logm_x(t)'!AV86-'2a)answer'!$C86)/$CP$5</f>
        <v>0.41503247118341707</v>
      </c>
      <c r="EP87" s="32">
        <f>('2a) logm_x(t)'!AX86-'2a) logm_x(t)'!AW86-'2a)answer'!$C86)/$CP$5</f>
        <v>-0.34141650756366737</v>
      </c>
      <c r="EQ87" s="32">
        <f>('2a) logm_x(t)'!AY86-'2a) logm_x(t)'!AX86-'2a)answer'!$C86)/$CP$5</f>
        <v>0.66855133636489061</v>
      </c>
      <c r="ER87" s="32">
        <f>('2a) logm_x(t)'!AZ86-'2a) logm_x(t)'!AY86-'2a)answer'!$C86)/$CP$5</f>
        <v>-0.50621568920747395</v>
      </c>
      <c r="ES87" s="32">
        <f>('2a) logm_x(t)'!BA86-'2a) logm_x(t)'!AZ86-'2a)answer'!$C86)/$CP$5</f>
        <v>9.1284045793743121E-2</v>
      </c>
      <c r="ET87" s="32">
        <f>('2a) logm_x(t)'!BB86-'2a) logm_x(t)'!BA86-'2a)answer'!$C86)/$CP$5</f>
        <v>0.37892905092471352</v>
      </c>
      <c r="EU87" s="32">
        <f>('2a) logm_x(t)'!BC86-'2a) logm_x(t)'!BB86-'2a)answer'!$C86)/$CP$5</f>
        <v>-0.48692875001548763</v>
      </c>
      <c r="EV87" s="32">
        <f>('2a) logm_x(t)'!BD86-'2a) logm_x(t)'!BC86-'2a)answer'!$C86)/$CP$5</f>
        <v>-0.21024509295359173</v>
      </c>
      <c r="EW87" s="32">
        <f>('2a) logm_x(t)'!BE86-'2a) logm_x(t)'!BD86-'2a)answer'!$C86)/$CP$5</f>
        <v>0.66024414911907614</v>
      </c>
      <c r="EX87" s="32">
        <f>('2a) logm_x(t)'!BF86-'2a) logm_x(t)'!BE86-'2a)answer'!$C86)/$CP$5</f>
        <v>-0.59936306027053488</v>
      </c>
      <c r="EY87" s="32">
        <f>('2a) logm_x(t)'!BG86-'2a) logm_x(t)'!BF86-'2a)answer'!$C86)/$CP$5</f>
        <v>-0.44065025977973249</v>
      </c>
      <c r="EZ87" s="32">
        <f>('2a) logm_x(t)'!BH86-'2a) logm_x(t)'!BG86-'2a)answer'!$C86)/$CP$5</f>
        <v>-0.17782179508693086</v>
      </c>
      <c r="FA87" s="32">
        <f>('2a) logm_x(t)'!BI86-'2a) logm_x(t)'!BH86-'2a)answer'!$C86)/$CP$5</f>
        <v>-4.8914546358444937E-2</v>
      </c>
      <c r="FB87" s="32">
        <f>('2a) logm_x(t)'!BJ86-'2a) logm_x(t)'!BI86-'2a)answer'!$C86)/$CP$5</f>
        <v>0.31123554672343129</v>
      </c>
      <c r="FC87" s="32">
        <f>('2a) logm_x(t)'!BK86-'2a) logm_x(t)'!BJ86-'2a)answer'!$C86)/$CP$5</f>
        <v>0.21640942154071033</v>
      </c>
      <c r="FD87" s="32">
        <f>('2a) logm_x(t)'!BL86-'2a) logm_x(t)'!BK86-'2a)answer'!$C86)/$CP$5</f>
        <v>-0.39109849250104006</v>
      </c>
      <c r="FE87" s="32">
        <f>('2a) logm_x(t)'!BM86-'2a) logm_x(t)'!BL86-'2a)answer'!$C86)/$CP$5</f>
        <v>0.32219754180641152</v>
      </c>
      <c r="FF87" s="32">
        <f>('2a) logm_x(t)'!BN86-'2a) logm_x(t)'!BM86-'2a)answer'!$C86)/$CP$5</f>
        <v>0.22653895977819338</v>
      </c>
      <c r="FG87" s="32">
        <f>('2a) logm_x(t)'!BO86-'2a) logm_x(t)'!BN86-'2a)answer'!$C86)/$CP$5</f>
        <v>-0.74378004749308924</v>
      </c>
      <c r="FH87" s="32">
        <f>('2a) logm_x(t)'!BP86-'2a) logm_x(t)'!BO86-'2a)answer'!$C86)/$CP$5</f>
        <v>0.35231160672726264</v>
      </c>
      <c r="FI87" s="32">
        <f>('2a) logm_x(t)'!BQ86-'2a) logm_x(t)'!BP86-'2a)answer'!$C86)/$CP$5</f>
        <v>-0.33838067260793059</v>
      </c>
      <c r="FJ87" s="32">
        <f>('2a) logm_x(t)'!BR86-'2a) logm_x(t)'!BQ86-'2a)answer'!$C86)/$CP$5</f>
        <v>0.45654677310208092</v>
      </c>
      <c r="FK87" s="32">
        <f>('2a) logm_x(t)'!BS86-'2a) logm_x(t)'!BR86-'2a)answer'!$C86)/$CP$5</f>
        <v>-0.60144850907626579</v>
      </c>
      <c r="FL87" s="32">
        <f>('2a) logm_x(t)'!BT86-'2a) logm_x(t)'!BS86-'2a)answer'!$C86)/$CP$5</f>
        <v>-0.19829307831967735</v>
      </c>
      <c r="FM87" s="32">
        <f>('2a) logm_x(t)'!BU86-'2a) logm_x(t)'!BT86-'2a)answer'!$C86)/$CP$5</f>
        <v>-8.8538942585131425E-2</v>
      </c>
      <c r="FN87" s="32">
        <f>('2a) logm_x(t)'!BV86-'2a) logm_x(t)'!BU86-'2a)answer'!$C86)/$CP$5</f>
        <v>2.2721407163964646E-2</v>
      </c>
      <c r="FO87" s="32">
        <f>('2a) logm_x(t)'!BW86-'2a) logm_x(t)'!BV86-'2a)answer'!$C86)/$CP$5</f>
        <v>7.1893647203755434E-2</v>
      </c>
      <c r="FP87" s="32">
        <f>('2a) logm_x(t)'!BX86-'2a) logm_x(t)'!BW86-'2a)answer'!$C86)/$CP$5</f>
        <v>-0.33885965118944156</v>
      </c>
      <c r="FQ87" s="32">
        <f>('2a) logm_x(t)'!BY86-'2a) logm_x(t)'!BX86-'2a)answer'!$C86)/$CP$5</f>
        <v>0.44434405016687434</v>
      </c>
      <c r="FR87" s="32">
        <f>('2a) logm_x(t)'!BZ86-'2a) logm_x(t)'!BY86-'2a)answer'!$C86)/$CP$5</f>
        <v>-0.67746371005919781</v>
      </c>
      <c r="FS87" s="32">
        <f>('2a) logm_x(t)'!CA86-'2a) logm_x(t)'!BZ86-'2a)answer'!$C86)/$CP$5</f>
        <v>8.0334206058139387E-2</v>
      </c>
      <c r="FT87" s="32">
        <f>('2a) logm_x(t)'!CB86-'2a) logm_x(t)'!CA86-'2a)answer'!$C86)/$CP$5</f>
        <v>-0.24907911903209684</v>
      </c>
      <c r="FU87" s="32">
        <f>('2a) logm_x(t)'!CC86-'2a) logm_x(t)'!CB86-'2a)answer'!$C86)/$CP$5</f>
        <v>-0.30642921832860009</v>
      </c>
      <c r="FV87" s="32">
        <f>('2a) logm_x(t)'!CD86-'2a) logm_x(t)'!CC86-'2a)answer'!$C86)/$CP$5</f>
        <v>3.1548559555055325E-2</v>
      </c>
      <c r="FW87" s="32">
        <f>('2a) logm_x(t)'!CE86-'2a) logm_x(t)'!CD86-'2a)answer'!$C86)/$CP$5</f>
        <v>1.1415031229803037E-2</v>
      </c>
      <c r="FX87" s="32">
        <f>('2a) logm_x(t)'!CF86-'2a) logm_x(t)'!CE86-'2a)answer'!$C86)/$CP$5</f>
        <v>-0.29027247196032885</v>
      </c>
      <c r="FY87" s="32">
        <f>('2a) logm_x(t)'!CG86-'2a) logm_x(t)'!CF86-'2a)answer'!$C86)/$CP$5</f>
        <v>1.7627177223167726E-3</v>
      </c>
      <c r="FZ87" s="32">
        <f>('2a) logm_x(t)'!CH86-'2a) logm_x(t)'!CG86-'2a)answer'!$C86)/$CP$5</f>
        <v>-0.33167724291359535</v>
      </c>
      <c r="GA87" s="32">
        <f>('2a) logm_x(t)'!CI86-'2a) logm_x(t)'!CH86-'2a)answer'!$C86)/$CP$5</f>
        <v>-2.0959352532005489E-2</v>
      </c>
      <c r="GB87" s="32">
        <f>('2a) logm_x(t)'!CJ86-'2a) logm_x(t)'!CI86-'2a)answer'!$C86)/$CP$5</f>
        <v>5.1066904880927147E-2</v>
      </c>
      <c r="GC87" s="32">
        <f>('2a) logm_x(t)'!CK86-'2a) logm_x(t)'!CJ86-'2a)answer'!$C86)/$CP$5</f>
        <v>-0.12161965467220046</v>
      </c>
      <c r="GD87" s="32">
        <f>('2a) logm_x(t)'!CL86-'2a) logm_x(t)'!CK86-'2a)answer'!$C86)/$CP$5</f>
        <v>-0.13502185166101804</v>
      </c>
      <c r="GE87" s="32">
        <f>('2a) logm_x(t)'!CM86-'2a) logm_x(t)'!CL86-'2a)answer'!$C86)/$CP$5</f>
        <v>-0.17112079968461882</v>
      </c>
      <c r="GF87" s="32">
        <f>('2a) logm_x(t)'!CN86-'2a) logm_x(t)'!CM86-'2a)answer'!$C86)/$CP$5</f>
        <v>-6.6607041403048906E-2</v>
      </c>
    </row>
    <row r="88" spans="1:188" x14ac:dyDescent="0.25">
      <c r="A88" s="31">
        <f>'2a) logm_x(t)'!A87</f>
        <v>84</v>
      </c>
      <c r="B88" s="32"/>
      <c r="C88" s="32">
        <f>IFERROR(('2a) logm_x(t)'!C87-'2a) logm_x(t)'!B87-'2a)answer'!$C87)^2,"")</f>
        <v>7.787169369566185E-3</v>
      </c>
      <c r="D88" s="32">
        <f>IFERROR(('2a) logm_x(t)'!D87-'2a) logm_x(t)'!C87-'2a)answer'!$C87)^2,"")</f>
        <v>3.0884116368026363E-3</v>
      </c>
      <c r="E88" s="32">
        <f>IFERROR(('2a) logm_x(t)'!E87-'2a) logm_x(t)'!D87-'2a)answer'!$C87)^2,"")</f>
        <v>1.279421877229645E-2</v>
      </c>
      <c r="F88" s="32">
        <f>IFERROR(('2a) logm_x(t)'!F87-'2a) logm_x(t)'!E87-'2a)answer'!$C87)^2,"")</f>
        <v>1.3873521893044002E-3</v>
      </c>
      <c r="G88" s="32">
        <f>IFERROR(('2a) logm_x(t)'!G87-'2a) logm_x(t)'!F87-'2a)answer'!$C87)^2,"")</f>
        <v>1.1889304217847492E-3</v>
      </c>
      <c r="H88" s="32">
        <f>IFERROR(('2a) logm_x(t)'!H87-'2a) logm_x(t)'!G87-'2a)answer'!$C87)^2,"")</f>
        <v>2.8353276741449103E-4</v>
      </c>
      <c r="I88" s="32">
        <f>IFERROR(('2a) logm_x(t)'!I87-'2a) logm_x(t)'!H87-'2a)answer'!$C87)^2,"")</f>
        <v>1.3458708554951247E-3</v>
      </c>
      <c r="J88" s="32">
        <f>IFERROR(('2a) logm_x(t)'!J87-'2a) logm_x(t)'!I87-'2a)answer'!$C87)^2,"")</f>
        <v>6.8930523623356816E-4</v>
      </c>
      <c r="K88" s="32">
        <f>IFERROR(('2a) logm_x(t)'!K87-'2a) logm_x(t)'!J87-'2a)answer'!$C87)^2,"")</f>
        <v>2.0902963968811916E-2</v>
      </c>
      <c r="L88" s="32">
        <f>IFERROR(('2a) logm_x(t)'!L87-'2a) logm_x(t)'!K87-'2a)answer'!$C87)^2,"")</f>
        <v>6.0500245095916521E-3</v>
      </c>
      <c r="M88" s="32">
        <f>IFERROR(('2a) logm_x(t)'!M87-'2a) logm_x(t)'!L87-'2a)answer'!$C87)^2,"")</f>
        <v>5.8614346424733146E-4</v>
      </c>
      <c r="N88" s="32">
        <f>IFERROR(('2a) logm_x(t)'!N87-'2a) logm_x(t)'!M87-'2a)answer'!$C87)^2,"")</f>
        <v>3.5870598404794173E-4</v>
      </c>
      <c r="O88" s="32">
        <f>IFERROR(('2a) logm_x(t)'!O87-'2a) logm_x(t)'!N87-'2a)answer'!$C87)^2,"")</f>
        <v>5.3029980195306373E-2</v>
      </c>
      <c r="P88" s="32">
        <f>IFERROR(('2a) logm_x(t)'!P87-'2a) logm_x(t)'!O87-'2a)answer'!$C87)^2,"")</f>
        <v>2.3124121927383501E-2</v>
      </c>
      <c r="Q88" s="32">
        <f>IFERROR(('2a) logm_x(t)'!Q87-'2a) logm_x(t)'!P87-'2a)answer'!$C87)^2,"")</f>
        <v>1.891820492452312E-3</v>
      </c>
      <c r="R88" s="32">
        <f>IFERROR(('2a) logm_x(t)'!R87-'2a) logm_x(t)'!Q87-'2a)answer'!$C87)^2,"")</f>
        <v>8.1406882223216998E-4</v>
      </c>
      <c r="S88" s="32">
        <f>IFERROR(('2a) logm_x(t)'!S87-'2a) logm_x(t)'!R87-'2a)answer'!$C87)^2,"")</f>
        <v>2.7655437980893755E-3</v>
      </c>
      <c r="T88" s="32">
        <f>IFERROR(('2a) logm_x(t)'!T87-'2a) logm_x(t)'!S87-'2a)answer'!$C87)^2,"")</f>
        <v>1.0315471630490377E-2</v>
      </c>
      <c r="U88" s="32">
        <f>IFERROR(('2a) logm_x(t)'!U87-'2a) logm_x(t)'!T87-'2a)answer'!$C87)^2,"")</f>
        <v>7.9898219548662931E-3</v>
      </c>
      <c r="V88" s="32">
        <f>IFERROR(('2a) logm_x(t)'!V87-'2a) logm_x(t)'!U87-'2a)answer'!$C87)^2,"")</f>
        <v>1.9246548473029928E-3</v>
      </c>
      <c r="W88" s="32">
        <f>IFERROR(('2a) logm_x(t)'!W87-'2a) logm_x(t)'!V87-'2a)answer'!$C87)^2,"")</f>
        <v>3.075123720184816E-2</v>
      </c>
      <c r="X88" s="32">
        <f>IFERROR(('2a) logm_x(t)'!X87-'2a) logm_x(t)'!W87-'2a)answer'!$C87)^2,"")</f>
        <v>1.9315235844386092E-2</v>
      </c>
      <c r="Y88" s="32">
        <f>IFERROR(('2a) logm_x(t)'!Y87-'2a) logm_x(t)'!X87-'2a)answer'!$C87)^2,"")</f>
        <v>9.7100541138256944E-4</v>
      </c>
      <c r="Z88" s="32">
        <f>IFERROR(('2a) logm_x(t)'!Z87-'2a) logm_x(t)'!Y87-'2a)answer'!$C87)^2,"")</f>
        <v>2.3908569591455913E-5</v>
      </c>
      <c r="AA88" s="32">
        <f>IFERROR(('2a) logm_x(t)'!AA87-'2a) logm_x(t)'!Z87-'2a)answer'!$C87)^2,"")</f>
        <v>9.9598794793036511E-4</v>
      </c>
      <c r="AB88" s="32">
        <f>IFERROR(('2a) logm_x(t)'!AB87-'2a) logm_x(t)'!AA87-'2a)answer'!$C87)^2,"")</f>
        <v>6.6763043304580462E-4</v>
      </c>
      <c r="AC88" s="32">
        <f>IFERROR(('2a) logm_x(t)'!AC87-'2a) logm_x(t)'!AB87-'2a)answer'!$C87)^2,"")</f>
        <v>1.9912434377645939E-3</v>
      </c>
      <c r="AD88" s="32">
        <f>IFERROR(('2a) logm_x(t)'!AD87-'2a) logm_x(t)'!AC87-'2a)answer'!$C87)^2,"")</f>
        <v>1.3672127679353364E-3</v>
      </c>
      <c r="AE88" s="32">
        <f>IFERROR(('2a) logm_x(t)'!AE87-'2a) logm_x(t)'!AD87-'2a)answer'!$C87)^2,"")</f>
        <v>1.95643652859193E-3</v>
      </c>
      <c r="AF88" s="32">
        <f>IFERROR(('2a) logm_x(t)'!AF87-'2a) logm_x(t)'!AE87-'2a)answer'!$C87)^2,"")</f>
        <v>1.7426743789424246E-3</v>
      </c>
      <c r="AG88" s="32">
        <f>IFERROR(('2a) logm_x(t)'!AG87-'2a) logm_x(t)'!AF87-'2a)answer'!$C87)^2,"")</f>
        <v>4.2776777142526682E-6</v>
      </c>
      <c r="AH88" s="32">
        <f>IFERROR(('2a) logm_x(t)'!AH87-'2a) logm_x(t)'!AG87-'2a)answer'!$C87)^2,"")</f>
        <v>4.9111051257446185E-3</v>
      </c>
      <c r="AI88" s="32">
        <f>IFERROR(('2a) logm_x(t)'!AI87-'2a) logm_x(t)'!AH87-'2a)answer'!$C87)^2,"")</f>
        <v>5.2662355316527706E-3</v>
      </c>
      <c r="AJ88" s="32">
        <f>IFERROR(('2a) logm_x(t)'!AJ87-'2a) logm_x(t)'!AI87-'2a)answer'!$C87)^2,"")</f>
        <v>7.8949252856149268E-4</v>
      </c>
      <c r="AK88" s="32">
        <f>IFERROR(('2a) logm_x(t)'!AK87-'2a) logm_x(t)'!AJ87-'2a)answer'!$C87)^2,"")</f>
        <v>7.1312873269645154E-3</v>
      </c>
      <c r="AL88" s="32">
        <f>IFERROR(('2a) logm_x(t)'!AL87-'2a) logm_x(t)'!AK87-'2a)answer'!$C87)^2,"")</f>
        <v>1.634834670347032E-2</v>
      </c>
      <c r="AM88" s="32">
        <f>IFERROR(('2a) logm_x(t)'!AM87-'2a) logm_x(t)'!AL87-'2a)answer'!$C87)^2,"")</f>
        <v>1.9663053772642995E-3</v>
      </c>
      <c r="AN88" s="32">
        <f>IFERROR(('2a) logm_x(t)'!AN87-'2a) logm_x(t)'!AM87-'2a)answer'!$C87)^2,"")</f>
        <v>1.7178049253148028E-2</v>
      </c>
      <c r="AO88" s="32">
        <f>IFERROR(('2a) logm_x(t)'!AO87-'2a) logm_x(t)'!AN87-'2a)answer'!$C87)^2,"")</f>
        <v>2.3013043163311386E-7</v>
      </c>
      <c r="AP88" s="32">
        <f>IFERROR(('2a) logm_x(t)'!AP87-'2a) logm_x(t)'!AO87-'2a)answer'!$C87)^2,"")</f>
        <v>1.7456727629864032E-3</v>
      </c>
      <c r="AQ88" s="32">
        <f>IFERROR(('2a) logm_x(t)'!AQ87-'2a) logm_x(t)'!AP87-'2a)answer'!$C87)^2,"")</f>
        <v>5.5390946144539708E-4</v>
      </c>
      <c r="AR88" s="32">
        <f>IFERROR(('2a) logm_x(t)'!AR87-'2a) logm_x(t)'!AQ87-'2a)answer'!$C87)^2,"")</f>
        <v>3.2492803958818501E-3</v>
      </c>
      <c r="AS88" s="32">
        <f>IFERROR(('2a) logm_x(t)'!AS87-'2a) logm_x(t)'!AR87-'2a)answer'!$C87)^2,"")</f>
        <v>1.812752953006826E-2</v>
      </c>
      <c r="AT88" s="32">
        <f>IFERROR(('2a) logm_x(t)'!AT87-'2a) logm_x(t)'!AS87-'2a)answer'!$C87)^2,"")</f>
        <v>3.2278919910508049E-3</v>
      </c>
      <c r="AU88" s="32">
        <f>IFERROR(('2a) logm_x(t)'!AU87-'2a) logm_x(t)'!AT87-'2a)answer'!$C87)^2,"")</f>
        <v>4.2704786051464278E-5</v>
      </c>
      <c r="AV88" s="32">
        <f>IFERROR(('2a) logm_x(t)'!AV87-'2a) logm_x(t)'!AU87-'2a)answer'!$C87)^2,"")</f>
        <v>3.8854649336685287E-3</v>
      </c>
      <c r="AW88" s="32">
        <f>IFERROR(('2a) logm_x(t)'!AW87-'2a) logm_x(t)'!AV87-'2a)answer'!$C87)^2,"")</f>
        <v>3.1152256823229797E-2</v>
      </c>
      <c r="AX88" s="32">
        <f>IFERROR(('2a) logm_x(t)'!AX87-'2a) logm_x(t)'!AW87-'2a)answer'!$C87)^2,"")</f>
        <v>2.6385498088765495E-2</v>
      </c>
      <c r="AY88" s="32">
        <f>IFERROR(('2a) logm_x(t)'!AY87-'2a) logm_x(t)'!AX87-'2a)answer'!$C87)^2,"")</f>
        <v>2.8431545026833512E-3</v>
      </c>
      <c r="AZ88" s="32">
        <f>IFERROR(('2a) logm_x(t)'!AZ87-'2a) logm_x(t)'!AY87-'2a)answer'!$C87)^2,"")</f>
        <v>1.8401360687735175E-4</v>
      </c>
      <c r="BA88" s="32">
        <f>IFERROR(('2a) logm_x(t)'!BA87-'2a) logm_x(t)'!AZ87-'2a)answer'!$C87)^2,"")</f>
        <v>1.8036523208383893E-3</v>
      </c>
      <c r="BB88" s="32">
        <f>IFERROR(('2a) logm_x(t)'!BB87-'2a) logm_x(t)'!BA87-'2a)answer'!$C87)^2,"")</f>
        <v>9.2489686427510551E-5</v>
      </c>
      <c r="BC88" s="32">
        <f>IFERROR(('2a) logm_x(t)'!BC87-'2a) logm_x(t)'!BB87-'2a)answer'!$C87)^2,"")</f>
        <v>1.4543042530202908E-2</v>
      </c>
      <c r="BD88" s="32">
        <f>IFERROR(('2a) logm_x(t)'!BD87-'2a) logm_x(t)'!BC87-'2a)answer'!$C87)^2,"")</f>
        <v>1.0032523501233256E-2</v>
      </c>
      <c r="BE88" s="32">
        <f>IFERROR(('2a) logm_x(t)'!BE87-'2a) logm_x(t)'!BD87-'2a)answer'!$C87)^2,"")</f>
        <v>3.1117851302880602E-4</v>
      </c>
      <c r="BF88" s="32">
        <f>IFERROR(('2a) logm_x(t)'!BF87-'2a) logm_x(t)'!BE87-'2a)answer'!$C87)^2,"")</f>
        <v>3.7591744507356787E-4</v>
      </c>
      <c r="BG88" s="32">
        <f>IFERROR(('2a) logm_x(t)'!BG87-'2a) logm_x(t)'!BF87-'2a)answer'!$C87)^2,"")</f>
        <v>2.778756379647197E-4</v>
      </c>
      <c r="BH88" s="32">
        <f>IFERROR(('2a) logm_x(t)'!BH87-'2a) logm_x(t)'!BG87-'2a)answer'!$C87)^2,"")</f>
        <v>3.2032633968871798E-3</v>
      </c>
      <c r="BI88" s="32">
        <f>IFERROR(('2a) logm_x(t)'!BI87-'2a) logm_x(t)'!BH87-'2a)answer'!$C87)^2,"")</f>
        <v>7.7613823869092102E-3</v>
      </c>
      <c r="BJ88" s="32">
        <f>IFERROR(('2a) logm_x(t)'!BJ87-'2a) logm_x(t)'!BI87-'2a)answer'!$C87)^2,"")</f>
        <v>5.2223309580682418E-3</v>
      </c>
      <c r="BK88" s="32">
        <f>IFERROR(('2a) logm_x(t)'!BK87-'2a) logm_x(t)'!BJ87-'2a)answer'!$C87)^2,"")</f>
        <v>1.1119455869909439E-3</v>
      </c>
      <c r="BL88" s="32">
        <f>IFERROR(('2a) logm_x(t)'!BL87-'2a) logm_x(t)'!BK87-'2a)answer'!$C87)^2,"")</f>
        <v>1.2665666661021498E-3</v>
      </c>
      <c r="BM88" s="32">
        <f>IFERROR(('2a) logm_x(t)'!BM87-'2a) logm_x(t)'!BL87-'2a)answer'!$C87)^2,"")</f>
        <v>8.5086539401619014E-4</v>
      </c>
      <c r="BN88" s="32">
        <f>IFERROR(('2a) logm_x(t)'!BN87-'2a) logm_x(t)'!BM87-'2a)answer'!$C87)^2,"")</f>
        <v>7.545389987036286E-4</v>
      </c>
      <c r="BO88" s="32">
        <f>IFERROR(('2a) logm_x(t)'!BO87-'2a) logm_x(t)'!BN87-'2a)answer'!$C87)^2,"")</f>
        <v>8.1415785727167924E-4</v>
      </c>
      <c r="BP88" s="32">
        <f>IFERROR(('2a) logm_x(t)'!BP87-'2a) logm_x(t)'!BO87-'2a)answer'!$C87)^2,"")</f>
        <v>1.143845145241032E-3</v>
      </c>
      <c r="BQ88" s="32">
        <f>IFERROR(('2a) logm_x(t)'!BQ87-'2a) logm_x(t)'!BP87-'2a)answer'!$C87)^2,"")</f>
        <v>7.6916767513235916E-5</v>
      </c>
      <c r="BR88" s="32">
        <f>IFERROR(('2a) logm_x(t)'!BR87-'2a) logm_x(t)'!BQ87-'2a)answer'!$C87)^2,"")</f>
        <v>2.4493566249224074E-3</v>
      </c>
      <c r="BS88" s="32">
        <f>IFERROR(('2a) logm_x(t)'!BS87-'2a) logm_x(t)'!BR87-'2a)answer'!$C87)^2,"")</f>
        <v>1.2110373314321028E-2</v>
      </c>
      <c r="BT88" s="32">
        <f>IFERROR(('2a) logm_x(t)'!BT87-'2a) logm_x(t)'!BS87-'2a)answer'!$C87)^2,"")</f>
        <v>2.1702934678493944E-3</v>
      </c>
      <c r="BU88" s="32">
        <f>IFERROR(('2a) logm_x(t)'!BU87-'2a) logm_x(t)'!BT87-'2a)answer'!$C87)^2,"")</f>
        <v>3.0809739599759155E-3</v>
      </c>
      <c r="BV88" s="32">
        <f>IFERROR(('2a) logm_x(t)'!BV87-'2a) logm_x(t)'!BU87-'2a)answer'!$C87)^2,"")</f>
        <v>2.0435930935552745E-4</v>
      </c>
      <c r="BW88" s="32">
        <f>IFERROR(('2a) logm_x(t)'!BW87-'2a) logm_x(t)'!BV87-'2a)answer'!$C87)^2,"")</f>
        <v>4.6741478954477819E-3</v>
      </c>
      <c r="BX88" s="32">
        <f>IFERROR(('2a) logm_x(t)'!BX87-'2a) logm_x(t)'!BW87-'2a)answer'!$C87)^2,"")</f>
        <v>2.0542953523356789E-4</v>
      </c>
      <c r="BY88" s="32">
        <f>IFERROR(('2a) logm_x(t)'!BY87-'2a) logm_x(t)'!BX87-'2a)answer'!$C87)^2,"")</f>
        <v>1.1041927029347459E-3</v>
      </c>
      <c r="BZ88" s="32">
        <f>IFERROR(('2a) logm_x(t)'!BZ87-'2a) logm_x(t)'!BY87-'2a)answer'!$C87)^2,"")</f>
        <v>7.084910177116887E-5</v>
      </c>
      <c r="CA88" s="32">
        <f>IFERROR(('2a) logm_x(t)'!CA87-'2a) logm_x(t)'!BZ87-'2a)answer'!$C87)^2,"")</f>
        <v>3.9996226497014484E-3</v>
      </c>
      <c r="CB88" s="32">
        <f>IFERROR(('2a) logm_x(t)'!CB87-'2a) logm_x(t)'!CA87-'2a)answer'!$C87)^2,"")</f>
        <v>4.2019427593947692E-4</v>
      </c>
      <c r="CC88" s="32">
        <f>IFERROR(('2a) logm_x(t)'!CC87-'2a) logm_x(t)'!CB87-'2a)answer'!$C87)^2,"")</f>
        <v>8.8062086590727439E-5</v>
      </c>
      <c r="CD88" s="32">
        <f>IFERROR(('2a) logm_x(t)'!CD87-'2a) logm_x(t)'!CC87-'2a)answer'!$C87)^2,"")</f>
        <v>5.7219877457676698E-4</v>
      </c>
      <c r="CE88" s="32">
        <f>IFERROR(('2a) logm_x(t)'!CE87-'2a) logm_x(t)'!CD87-'2a)answer'!$C87)^2,"")</f>
        <v>4.0868198532861637E-4</v>
      </c>
      <c r="CF88" s="32">
        <f>IFERROR(('2a) logm_x(t)'!CF87-'2a) logm_x(t)'!CE87-'2a)answer'!$C87)^2,"")</f>
        <v>1.235597857912573E-3</v>
      </c>
      <c r="CG88" s="32">
        <f>IFERROR(('2a) logm_x(t)'!CG87-'2a) logm_x(t)'!CF87-'2a)answer'!$C87)^2,"")</f>
        <v>3.5506414913559226E-4</v>
      </c>
      <c r="CH88" s="32">
        <f>IFERROR(('2a) logm_x(t)'!CH87-'2a) logm_x(t)'!CG87-'2a)answer'!$C87)^2,"")</f>
        <v>1.035271283731137E-3</v>
      </c>
      <c r="CI88" s="32">
        <f>IFERROR(('2a) logm_x(t)'!CI87-'2a) logm_x(t)'!CH87-'2a)answer'!$C87)^2,"")</f>
        <v>1.5847257800370625E-4</v>
      </c>
      <c r="CJ88" s="32">
        <f>IFERROR(('2a) logm_x(t)'!CJ87-'2a) logm_x(t)'!CI87-'2a)answer'!$C87)^2,"")</f>
        <v>1.0473076394530833E-3</v>
      </c>
      <c r="CK88" s="32">
        <f>IFERROR(('2a) logm_x(t)'!CK87-'2a) logm_x(t)'!CJ87-'2a)answer'!$C87)^2,"")</f>
        <v>1.9399696075909458E-3</v>
      </c>
      <c r="CL88" s="32">
        <f>IFERROR(('2a) logm_x(t)'!CL87-'2a) logm_x(t)'!CK87-'2a)answer'!$C87)^2,"")</f>
        <v>1.0292945074925441E-3</v>
      </c>
      <c r="CM88" s="32">
        <f>IFERROR(('2a) logm_x(t)'!CM87-'2a) logm_x(t)'!CL87-'2a)answer'!$C87)^2,"")</f>
        <v>2.3031431751539282E-4</v>
      </c>
      <c r="CN88" s="32">
        <f>IFERROR(('2a) logm_x(t)'!CN87-'2a) logm_x(t)'!CM87-'2a)answer'!$C87)^2,"")</f>
        <v>2.5087454734693692E-4</v>
      </c>
      <c r="CT88" s="31">
        <f t="shared" si="5"/>
        <v>84</v>
      </c>
      <c r="CU88" s="32">
        <f>('2a) logm_x(t)'!C87-'2a) logm_x(t)'!B87-'2a)answer'!$C87)/$CP$5</f>
        <v>0.6322400214933851</v>
      </c>
      <c r="CV88" s="32">
        <f>('2a) logm_x(t)'!D87-'2a) logm_x(t)'!C87-'2a)answer'!$C87)/$CP$5</f>
        <v>0.3981619580323239</v>
      </c>
      <c r="CW88" s="32">
        <f>('2a) logm_x(t)'!E87-'2a) logm_x(t)'!D87-'2a)answer'!$C87)/$CP$5</f>
        <v>0.81039930457288245</v>
      </c>
      <c r="CX88" s="32">
        <f>('2a) logm_x(t)'!F87-'2a) logm_x(t)'!E87-'2a)answer'!$C87)/$CP$5</f>
        <v>-0.2668612618815821</v>
      </c>
      <c r="CY88" s="32">
        <f>('2a) logm_x(t)'!G87-'2a) logm_x(t)'!F87-'2a)answer'!$C87)/$CP$5</f>
        <v>-0.24704177167705912</v>
      </c>
      <c r="CZ88" s="32">
        <f>('2a) logm_x(t)'!H87-'2a) logm_x(t)'!G87-'2a)answer'!$C87)/$CP$5</f>
        <v>-0.12064068703621196</v>
      </c>
      <c r="DA88" s="32">
        <f>('2a) logm_x(t)'!I87-'2a) logm_x(t)'!H87-'2a)answer'!$C87)/$CP$5</f>
        <v>0.26284145808340192</v>
      </c>
      <c r="DB88" s="32">
        <f>('2a) logm_x(t)'!J87-'2a) logm_x(t)'!I87-'2a)answer'!$C87)/$CP$5</f>
        <v>0.18810397025415335</v>
      </c>
      <c r="DC88" s="32">
        <f>('2a) logm_x(t)'!K87-'2a) logm_x(t)'!J87-'2a)answer'!$C87)/$CP$5</f>
        <v>-1.0358481848559475</v>
      </c>
      <c r="DD88" s="32">
        <f>('2a) logm_x(t)'!L87-'2a) logm_x(t)'!K87-'2a)answer'!$C87)/$CP$5</f>
        <v>0.55727651397379407</v>
      </c>
      <c r="DE88" s="32">
        <f>('2a) logm_x(t)'!M87-'2a) logm_x(t)'!L87-'2a)answer'!$C87)/$CP$5</f>
        <v>0.17345792098876042</v>
      </c>
      <c r="DF88" s="32">
        <f>('2a) logm_x(t)'!N87-'2a) logm_x(t)'!M87-'2a)answer'!$C87)/$CP$5</f>
        <v>-0.13569426228172349</v>
      </c>
      <c r="DG88" s="32">
        <f>('2a) logm_x(t)'!O87-'2a) logm_x(t)'!N87-'2a)answer'!$C87)/$CP$5</f>
        <v>1.6498820812106916</v>
      </c>
      <c r="DH88" s="32">
        <f>('2a) logm_x(t)'!P87-'2a) logm_x(t)'!O87-'2a)answer'!$C87)/$CP$5</f>
        <v>-1.0894938891910764</v>
      </c>
      <c r="DI88" s="32">
        <f>('2a) logm_x(t)'!Q87-'2a) logm_x(t)'!P87-'2a)answer'!$C87)/$CP$5</f>
        <v>-0.31162488850537146</v>
      </c>
      <c r="DJ88" s="32">
        <f>('2a) logm_x(t)'!R87-'2a) logm_x(t)'!Q87-'2a)answer'!$C87)/$CP$5</f>
        <v>0.20441969428707457</v>
      </c>
      <c r="DK88" s="32">
        <f>('2a) logm_x(t)'!S87-'2a) logm_x(t)'!R87-'2a)answer'!$C87)/$CP$5</f>
        <v>0.37677531689761873</v>
      </c>
      <c r="DL88" s="32">
        <f>('2a) logm_x(t)'!T87-'2a) logm_x(t)'!S87-'2a)answer'!$C87)/$CP$5</f>
        <v>0.72767376568071862</v>
      </c>
      <c r="DM88" s="32">
        <f>('2a) logm_x(t)'!U87-'2a) logm_x(t)'!T87-'2a)answer'!$C87)/$CP$5</f>
        <v>-0.64041386254225352</v>
      </c>
      <c r="DN88" s="32">
        <f>('2a) logm_x(t)'!V87-'2a) logm_x(t)'!U87-'2a)answer'!$C87)/$CP$5</f>
        <v>-0.31431752948432479</v>
      </c>
      <c r="DO88" s="32">
        <f>('2a) logm_x(t)'!W87-'2a) logm_x(t)'!V87-'2a)answer'!$C87)/$CP$5</f>
        <v>1.256387104030771</v>
      </c>
      <c r="DP88" s="32">
        <f>('2a) logm_x(t)'!X87-'2a) logm_x(t)'!W87-'2a)answer'!$C87)/$CP$5</f>
        <v>-0.99573135051176231</v>
      </c>
      <c r="DQ88" s="32">
        <f>('2a) logm_x(t)'!Y87-'2a) logm_x(t)'!X87-'2a)answer'!$C87)/$CP$5</f>
        <v>-0.22325592757927229</v>
      </c>
      <c r="DR88" s="32">
        <f>('2a) logm_x(t)'!Z87-'2a) logm_x(t)'!Y87-'2a)answer'!$C87)/$CP$5</f>
        <v>3.5032325731338153E-2</v>
      </c>
      <c r="DS88" s="32">
        <f>('2a) logm_x(t)'!AA87-'2a) logm_x(t)'!Z87-'2a)answer'!$C87)/$CP$5</f>
        <v>0.22610971104739341</v>
      </c>
      <c r="DT88" s="32">
        <f>('2a) logm_x(t)'!AB87-'2a) logm_x(t)'!AA87-'2a)answer'!$C87)/$CP$5</f>
        <v>-0.1851229387804986</v>
      </c>
      <c r="DU88" s="32">
        <f>('2a) logm_x(t)'!AC87-'2a) logm_x(t)'!AB87-'2a)answer'!$C87)/$CP$5</f>
        <v>0.31970862461501021</v>
      </c>
      <c r="DV88" s="32">
        <f>('2a) logm_x(t)'!AD87-'2a) logm_x(t)'!AC87-'2a)answer'!$C87)/$CP$5</f>
        <v>-0.26491724264993832</v>
      </c>
      <c r="DW88" s="32">
        <f>('2a) logm_x(t)'!AE87-'2a) logm_x(t)'!AD87-'2a)answer'!$C87)/$CP$5</f>
        <v>0.31690205456045173</v>
      </c>
      <c r="DX88" s="32">
        <f>('2a) logm_x(t)'!AF87-'2a) logm_x(t)'!AE87-'2a)answer'!$C87)/$CP$5</f>
        <v>0.29908890067988642</v>
      </c>
      <c r="DY88" s="32">
        <f>('2a) logm_x(t)'!AG87-'2a) logm_x(t)'!AF87-'2a)answer'!$C87)/$CP$5</f>
        <v>-1.4818225652951378E-2</v>
      </c>
      <c r="DZ88" s="32">
        <f>('2a) logm_x(t)'!AH87-'2a) logm_x(t)'!AG87-'2a)answer'!$C87)/$CP$5</f>
        <v>-0.50209025083262981</v>
      </c>
      <c r="EA88" s="32">
        <f>('2a) logm_x(t)'!AI87-'2a) logm_x(t)'!AH87-'2a)answer'!$C87)/$CP$5</f>
        <v>0.51992693029178882</v>
      </c>
      <c r="EB88" s="32">
        <f>('2a) logm_x(t)'!AJ87-'2a) logm_x(t)'!AI87-'2a)answer'!$C87)/$CP$5</f>
        <v>-0.20131038785122027</v>
      </c>
      <c r="EC88" s="32">
        <f>('2a) logm_x(t)'!AK87-'2a) logm_x(t)'!AJ87-'2a)answer'!$C87)/$CP$5</f>
        <v>0.60502892936029629</v>
      </c>
      <c r="ED88" s="32">
        <f>('2a) logm_x(t)'!AL87-'2a) logm_x(t)'!AK87-'2a)answer'!$C87)/$CP$5</f>
        <v>-0.91607091165906229</v>
      </c>
      <c r="EE88" s="32">
        <f>('2a) logm_x(t)'!AM87-'2a) logm_x(t)'!AL87-'2a)answer'!$C87)/$CP$5</f>
        <v>-0.3177003233345177</v>
      </c>
      <c r="EF88" s="32">
        <f>('2a) logm_x(t)'!AN87-'2a) logm_x(t)'!AM87-'2a)answer'!$C87)/$CP$5</f>
        <v>0.9390291955013822</v>
      </c>
      <c r="EG88" s="32">
        <f>('2a) logm_x(t)'!AO87-'2a) logm_x(t)'!AN87-'2a)answer'!$C87)/$CP$5</f>
        <v>-3.4369973666959919E-3</v>
      </c>
      <c r="EH88" s="32">
        <f>('2a) logm_x(t)'!AP87-'2a) logm_x(t)'!AO87-'2a)answer'!$C87)/$CP$5</f>
        <v>-0.29934609100367554</v>
      </c>
      <c r="EI88" s="32">
        <f>('2a) logm_x(t)'!AQ87-'2a) logm_x(t)'!AP87-'2a)answer'!$C87)/$CP$5</f>
        <v>0.16862096295409185</v>
      </c>
      <c r="EJ88" s="32">
        <f>('2a) logm_x(t)'!AR87-'2a) logm_x(t)'!AQ87-'2a)answer'!$C87)/$CP$5</f>
        <v>-0.40840003302353256</v>
      </c>
      <c r="EK88" s="32">
        <f>('2a) logm_x(t)'!AS87-'2a) logm_x(t)'!AR87-'2a)answer'!$C87)/$CP$5</f>
        <v>0.96463159847047875</v>
      </c>
      <c r="EL88" s="32">
        <f>('2a) logm_x(t)'!AT87-'2a) logm_x(t)'!AS87-'2a)answer'!$C87)/$CP$5</f>
        <v>-0.40705366609511551</v>
      </c>
      <c r="EM88" s="32">
        <f>('2a) logm_x(t)'!AU87-'2a) logm_x(t)'!AT87-'2a)answer'!$C87)/$CP$5</f>
        <v>4.6819896422314163E-2</v>
      </c>
      <c r="EN88" s="32">
        <f>('2a) logm_x(t)'!AV87-'2a) logm_x(t)'!AU87-'2a)answer'!$C87)/$CP$5</f>
        <v>-0.4465948085333834</v>
      </c>
      <c r="EO88" s="32">
        <f>('2a) logm_x(t)'!AW87-'2a) logm_x(t)'!AV87-'2a)answer'!$C87)/$CP$5</f>
        <v>1.2645526926243531</v>
      </c>
      <c r="EP88" s="32">
        <f>('2a) logm_x(t)'!AX87-'2a) logm_x(t)'!AW87-'2a)answer'!$C87)/$CP$5</f>
        <v>-1.1637905378137072</v>
      </c>
      <c r="EQ88" s="32">
        <f>('2a) logm_x(t)'!AY87-'2a) logm_x(t)'!AX87-'2a)answer'!$C87)/$CP$5</f>
        <v>0.38202554482250572</v>
      </c>
      <c r="ER88" s="32">
        <f>('2a) logm_x(t)'!AZ87-'2a) logm_x(t)'!AY87-'2a)answer'!$C87)/$CP$5</f>
        <v>9.7189006451690013E-2</v>
      </c>
      <c r="ES88" s="32">
        <f>('2a) logm_x(t)'!BA87-'2a) logm_x(t)'!AZ87-'2a)answer'!$C87)/$CP$5</f>
        <v>-0.30427662176967157</v>
      </c>
      <c r="ET88" s="32">
        <f>('2a) logm_x(t)'!BB87-'2a) logm_x(t)'!BA87-'2a)answer'!$C87)/$CP$5</f>
        <v>-6.8903110365323372E-2</v>
      </c>
      <c r="EU88" s="32">
        <f>('2a) logm_x(t)'!BC87-'2a) logm_x(t)'!BB87-'2a)answer'!$C87)/$CP$5</f>
        <v>0.86401207196017593</v>
      </c>
      <c r="EV88" s="32">
        <f>('2a) logm_x(t)'!BD87-'2a) logm_x(t)'!BC87-'2a)answer'!$C87)/$CP$5</f>
        <v>-0.71762451482095591</v>
      </c>
      <c r="EW88" s="32">
        <f>('2a) logm_x(t)'!BE87-'2a) logm_x(t)'!BD87-'2a)answer'!$C87)/$CP$5</f>
        <v>0.12638541940682391</v>
      </c>
      <c r="EX88" s="32">
        <f>('2a) logm_x(t)'!BF87-'2a) logm_x(t)'!BE87-'2a)answer'!$C87)/$CP$5</f>
        <v>-0.1389115679996808</v>
      </c>
      <c r="EY88" s="32">
        <f>('2a) logm_x(t)'!BG87-'2a) logm_x(t)'!BF87-'2a)answer'!$C87)/$CP$5</f>
        <v>-0.11943109380091707</v>
      </c>
      <c r="EZ88" s="32">
        <f>('2a) logm_x(t)'!BH87-'2a) logm_x(t)'!BG87-'2a)answer'!$C87)/$CP$5</f>
        <v>-0.40549779686292747</v>
      </c>
      <c r="FA88" s="32">
        <f>('2a) logm_x(t)'!BI87-'2a) logm_x(t)'!BH87-'2a)answer'!$C87)/$CP$5</f>
        <v>0.6311923312942177</v>
      </c>
      <c r="FB88" s="32">
        <f>('2a) logm_x(t)'!BJ87-'2a) logm_x(t)'!BI87-'2a)answer'!$C87)/$CP$5</f>
        <v>-0.51775508031537765</v>
      </c>
      <c r="FC88" s="32">
        <f>('2a) logm_x(t)'!BK87-'2a) logm_x(t)'!BJ87-'2a)answer'!$C87)/$CP$5</f>
        <v>0.23890978704170543</v>
      </c>
      <c r="FD88" s="32">
        <f>('2a) logm_x(t)'!BL87-'2a) logm_x(t)'!BK87-'2a)answer'!$C87)/$CP$5</f>
        <v>-0.25498004906358096</v>
      </c>
      <c r="FE88" s="32">
        <f>('2a) logm_x(t)'!BM87-'2a) logm_x(t)'!BL87-'2a)answer'!$C87)/$CP$5</f>
        <v>0.20898860337204112</v>
      </c>
      <c r="FF88" s="32">
        <f>('2a) logm_x(t)'!BN87-'2a) logm_x(t)'!BM87-'2a)answer'!$C87)/$CP$5</f>
        <v>-0.19680359123180854</v>
      </c>
      <c r="FG88" s="32">
        <f>('2a) logm_x(t)'!BO87-'2a) logm_x(t)'!BN87-'2a)answer'!$C87)/$CP$5</f>
        <v>-0.20443087271415472</v>
      </c>
      <c r="FH88" s="32">
        <f>('2a) logm_x(t)'!BP87-'2a) logm_x(t)'!BO87-'2a)answer'!$C87)/$CP$5</f>
        <v>0.24231248419036161</v>
      </c>
      <c r="FI88" s="32">
        <f>('2a) logm_x(t)'!BQ87-'2a) logm_x(t)'!BP87-'2a)answer'!$C87)/$CP$5</f>
        <v>-6.2835154255125328E-2</v>
      </c>
      <c r="FJ88" s="32">
        <f>('2a) logm_x(t)'!BR87-'2a) logm_x(t)'!BQ87-'2a)answer'!$C87)/$CP$5</f>
        <v>0.35458322424368532</v>
      </c>
      <c r="FK88" s="32">
        <f>('2a) logm_x(t)'!BS87-'2a) logm_x(t)'!BR87-'2a)answer'!$C87)/$CP$5</f>
        <v>-0.7884441566066035</v>
      </c>
      <c r="FL88" s="32">
        <f>('2a) logm_x(t)'!BT87-'2a) logm_x(t)'!BS87-'2a)answer'!$C87)/$CP$5</f>
        <v>0.33377315583568823</v>
      </c>
      <c r="FM88" s="32">
        <f>('2a) logm_x(t)'!BU87-'2a) logm_x(t)'!BT87-'2a)answer'!$C87)/$CP$5</f>
        <v>-0.3976822316523444</v>
      </c>
      <c r="FN88" s="32">
        <f>('2a) logm_x(t)'!BV87-'2a) logm_x(t)'!BU87-'2a)answer'!$C87)/$CP$5</f>
        <v>-0.10242108837122824</v>
      </c>
      <c r="FO88" s="32">
        <f>('2a) logm_x(t)'!BW87-'2a) logm_x(t)'!BV87-'2a)answer'!$C87)/$CP$5</f>
        <v>0.48982776457755017</v>
      </c>
      <c r="FP88" s="32">
        <f>('2a) logm_x(t)'!BX87-'2a) logm_x(t)'!BW87-'2a)answer'!$C87)/$CP$5</f>
        <v>-0.10268892682427373</v>
      </c>
      <c r="FQ88" s="32">
        <f>('2a) logm_x(t)'!BY87-'2a) logm_x(t)'!BX87-'2a)answer'!$C87)/$CP$5</f>
        <v>-0.23807544774227454</v>
      </c>
      <c r="FR88" s="32">
        <f>('2a) logm_x(t)'!BZ87-'2a) logm_x(t)'!BY87-'2a)answer'!$C87)/$CP$5</f>
        <v>-6.0305836744859155E-2</v>
      </c>
      <c r="FS88" s="32">
        <f>('2a) logm_x(t)'!CA87-'2a) logm_x(t)'!BZ87-'2a)answer'!$C87)/$CP$5</f>
        <v>-0.45310795081434679</v>
      </c>
      <c r="FT88" s="32">
        <f>('2a) logm_x(t)'!CB87-'2a) logm_x(t)'!CA87-'2a)answer'!$C87)/$CP$5</f>
        <v>-0.14686463807279018</v>
      </c>
      <c r="FU88" s="32">
        <f>('2a) logm_x(t)'!CC87-'2a) logm_x(t)'!CB87-'2a)answer'!$C87)/$CP$5</f>
        <v>-6.7233645387894309E-2</v>
      </c>
      <c r="FV88" s="32">
        <f>('2a) logm_x(t)'!CD87-'2a) logm_x(t)'!CC87-'2a)answer'!$C87)/$CP$5</f>
        <v>-0.171382169057193</v>
      </c>
      <c r="FW88" s="32">
        <f>('2a) logm_x(t)'!CE87-'2a) logm_x(t)'!CD87-'2a)answer'!$C87)/$CP$5</f>
        <v>0.14483880087230891</v>
      </c>
      <c r="FX88" s="32">
        <f>('2a) logm_x(t)'!CF87-'2a) logm_x(t)'!CE87-'2a)answer'!$C87)/$CP$5</f>
        <v>-0.25184350023391217</v>
      </c>
      <c r="FY88" s="32">
        <f>('2a) logm_x(t)'!CG87-'2a) logm_x(t)'!CF87-'2a)answer'!$C87)/$CP$5</f>
        <v>-0.13500367327922383</v>
      </c>
      <c r="FZ88" s="32">
        <f>('2a) logm_x(t)'!CH87-'2a) logm_x(t)'!CG87-'2a)answer'!$C87)/$CP$5</f>
        <v>-0.23052565106532175</v>
      </c>
      <c r="GA88" s="32">
        <f>('2a) logm_x(t)'!CI87-'2a) logm_x(t)'!CH87-'2a)answer'!$C87)/$CP$5</f>
        <v>-9.0192252825552502E-2</v>
      </c>
      <c r="GB88" s="32">
        <f>('2a) logm_x(t)'!CJ87-'2a) logm_x(t)'!CI87-'2a)answer'!$C87)/$CP$5</f>
        <v>0.23186185660800282</v>
      </c>
      <c r="GC88" s="32">
        <f>('2a) logm_x(t)'!CK87-'2a) logm_x(t)'!CJ87-'2a)answer'!$C87)/$CP$5</f>
        <v>-0.31556558695049247</v>
      </c>
      <c r="GD88" s="32">
        <f>('2a) logm_x(t)'!CL87-'2a) logm_x(t)'!CK87-'2a)answer'!$C87)/$CP$5</f>
        <v>-0.22985925831489884</v>
      </c>
      <c r="GE88" s="32">
        <f>('2a) logm_x(t)'!CM87-'2a) logm_x(t)'!CL87-'2a)answer'!$C87)/$CP$5</f>
        <v>0.10873081460813727</v>
      </c>
      <c r="GF88" s="32">
        <f>('2a) logm_x(t)'!CN87-'2a) logm_x(t)'!CM87-'2a)answer'!$C87)/$CP$5</f>
        <v>-0.11348029976253257</v>
      </c>
    </row>
    <row r="89" spans="1:188" x14ac:dyDescent="0.25">
      <c r="A89" s="31">
        <f>'2a) logm_x(t)'!A88</f>
        <v>85</v>
      </c>
      <c r="B89" s="32"/>
      <c r="C89" s="32">
        <f>IFERROR(('2a) logm_x(t)'!C88-'2a) logm_x(t)'!B88-'2a)answer'!$C88)^2,"")</f>
        <v>8.4271631869012164E-6</v>
      </c>
      <c r="D89" s="32">
        <f>IFERROR(('2a) logm_x(t)'!D88-'2a) logm_x(t)'!C88-'2a)answer'!$C88)^2,"")</f>
        <v>9.7432807172820728E-5</v>
      </c>
      <c r="E89" s="32">
        <f>IFERROR(('2a) logm_x(t)'!E88-'2a) logm_x(t)'!D88-'2a)answer'!$C88)^2,"")</f>
        <v>1.6923046037968968E-3</v>
      </c>
      <c r="F89" s="32">
        <f>IFERROR(('2a) logm_x(t)'!F88-'2a) logm_x(t)'!E88-'2a)answer'!$C88)^2,"")</f>
        <v>1.4867995501718093E-4</v>
      </c>
      <c r="G89" s="32">
        <f>IFERROR(('2a) logm_x(t)'!G88-'2a) logm_x(t)'!F88-'2a)answer'!$C88)^2,"")</f>
        <v>1.0733981906859119E-3</v>
      </c>
      <c r="H89" s="32">
        <f>IFERROR(('2a) logm_x(t)'!H88-'2a) logm_x(t)'!G88-'2a)answer'!$C88)^2,"")</f>
        <v>2.5763392239938762E-4</v>
      </c>
      <c r="I89" s="32">
        <f>IFERROR(('2a) logm_x(t)'!I88-'2a) logm_x(t)'!H88-'2a)answer'!$C88)^2,"")</f>
        <v>1.091791053447823E-2</v>
      </c>
      <c r="J89" s="32">
        <f>IFERROR(('2a) logm_x(t)'!J88-'2a) logm_x(t)'!I88-'2a)answer'!$C88)^2,"")</f>
        <v>3.8756834480972745E-2</v>
      </c>
      <c r="K89" s="32">
        <f>IFERROR(('2a) logm_x(t)'!K88-'2a) logm_x(t)'!J88-'2a)answer'!$C88)^2,"")</f>
        <v>2.5451650852849783E-2</v>
      </c>
      <c r="L89" s="32">
        <f>IFERROR(('2a) logm_x(t)'!L88-'2a) logm_x(t)'!K88-'2a)answer'!$C88)^2,"")</f>
        <v>1.1774222694735479E-4</v>
      </c>
      <c r="M89" s="32">
        <f>IFERROR(('2a) logm_x(t)'!M88-'2a) logm_x(t)'!L88-'2a)answer'!$C88)^2,"")</f>
        <v>1.8339265845603081E-2</v>
      </c>
      <c r="N89" s="32">
        <f>IFERROR(('2a) logm_x(t)'!N88-'2a) logm_x(t)'!M88-'2a)answer'!$C88)^2,"")</f>
        <v>1.4648072681900569E-2</v>
      </c>
      <c r="O89" s="32">
        <f>IFERROR(('2a) logm_x(t)'!O88-'2a) logm_x(t)'!N88-'2a)answer'!$C88)^2,"")</f>
        <v>9.9475376657526E-3</v>
      </c>
      <c r="P89" s="32">
        <f>IFERROR(('2a) logm_x(t)'!P88-'2a) logm_x(t)'!O88-'2a)answer'!$C88)^2,"")</f>
        <v>8.6315420694830396E-4</v>
      </c>
      <c r="Q89" s="32">
        <f>IFERROR(('2a) logm_x(t)'!Q88-'2a) logm_x(t)'!P88-'2a)answer'!$C88)^2,"")</f>
        <v>1.1582231855495446E-3</v>
      </c>
      <c r="R89" s="32">
        <f>IFERROR(('2a) logm_x(t)'!R88-'2a) logm_x(t)'!Q88-'2a)answer'!$C88)^2,"")</f>
        <v>1.3858167425503299E-2</v>
      </c>
      <c r="S89" s="32">
        <f>IFERROR(('2a) logm_x(t)'!S88-'2a) logm_x(t)'!R88-'2a)answer'!$C88)^2,"")</f>
        <v>8.1976207107168856E-3</v>
      </c>
      <c r="T89" s="32">
        <f>IFERROR(('2a) logm_x(t)'!T88-'2a) logm_x(t)'!S88-'2a)answer'!$C88)^2,"")</f>
        <v>1.4106133059312341E-3</v>
      </c>
      <c r="U89" s="32">
        <f>IFERROR(('2a) logm_x(t)'!U88-'2a) logm_x(t)'!T88-'2a)answer'!$C88)^2,"")</f>
        <v>8.9688909801124842E-4</v>
      </c>
      <c r="V89" s="32">
        <f>IFERROR(('2a) logm_x(t)'!V88-'2a) logm_x(t)'!U88-'2a)answer'!$C88)^2,"")</f>
        <v>3.0104339044182218E-2</v>
      </c>
      <c r="W89" s="32">
        <f>IFERROR(('2a) logm_x(t)'!W88-'2a) logm_x(t)'!V88-'2a)answer'!$C88)^2,"")</f>
        <v>4.8704723029749428E-5</v>
      </c>
      <c r="X89" s="32">
        <f>IFERROR(('2a) logm_x(t)'!X88-'2a) logm_x(t)'!W88-'2a)answer'!$C88)^2,"")</f>
        <v>1.9941868187881291E-3</v>
      </c>
      <c r="Y89" s="32">
        <f>IFERROR(('2a) logm_x(t)'!Y88-'2a) logm_x(t)'!X88-'2a)answer'!$C88)^2,"")</f>
        <v>3.2909592338873403E-2</v>
      </c>
      <c r="Z89" s="32">
        <f>IFERROR(('2a) logm_x(t)'!Z88-'2a) logm_x(t)'!Y88-'2a)answer'!$C88)^2,"")</f>
        <v>1.7685246010992388E-3</v>
      </c>
      <c r="AA89" s="32">
        <f>IFERROR(('2a) logm_x(t)'!AA88-'2a) logm_x(t)'!Z88-'2a)answer'!$C88)^2,"")</f>
        <v>2.4309456365335484E-3</v>
      </c>
      <c r="AB89" s="32">
        <f>IFERROR(('2a) logm_x(t)'!AB88-'2a) logm_x(t)'!AA88-'2a)answer'!$C88)^2,"")</f>
        <v>9.0215819359853611E-3</v>
      </c>
      <c r="AC89" s="32">
        <f>IFERROR(('2a) logm_x(t)'!AC88-'2a) logm_x(t)'!AB88-'2a)answer'!$C88)^2,"")</f>
        <v>7.5948844174043495E-3</v>
      </c>
      <c r="AD89" s="32">
        <f>IFERROR(('2a) logm_x(t)'!AD88-'2a) logm_x(t)'!AC88-'2a)answer'!$C88)^2,"")</f>
        <v>3.2603330542800699E-6</v>
      </c>
      <c r="AE89" s="32">
        <f>IFERROR(('2a) logm_x(t)'!AE88-'2a) logm_x(t)'!AD88-'2a)answer'!$C88)^2,"")</f>
        <v>2.0042443264934806E-4</v>
      </c>
      <c r="AF89" s="32">
        <f>IFERROR(('2a) logm_x(t)'!AF88-'2a) logm_x(t)'!AE88-'2a)answer'!$C88)^2,"")</f>
        <v>7.7924987644390799E-4</v>
      </c>
      <c r="AG89" s="32">
        <f>IFERROR(('2a) logm_x(t)'!AG88-'2a) logm_x(t)'!AF88-'2a)answer'!$C88)^2,"")</f>
        <v>9.5473854195561245E-3</v>
      </c>
      <c r="AH89" s="32">
        <f>IFERROR(('2a) logm_x(t)'!AH88-'2a) logm_x(t)'!AG88-'2a)answer'!$C88)^2,"")</f>
        <v>2.3656223881262E-3</v>
      </c>
      <c r="AI89" s="32">
        <f>IFERROR(('2a) logm_x(t)'!AI88-'2a) logm_x(t)'!AH88-'2a)answer'!$C88)^2,"")</f>
        <v>1.4729375684278912E-4</v>
      </c>
      <c r="AJ89" s="32">
        <f>IFERROR(('2a) logm_x(t)'!AJ88-'2a) logm_x(t)'!AI88-'2a)answer'!$C88)^2,"")</f>
        <v>6.3957169029931309E-3</v>
      </c>
      <c r="AK89" s="32">
        <f>IFERROR(('2a) logm_x(t)'!AK88-'2a) logm_x(t)'!AJ88-'2a)answer'!$C88)^2,"")</f>
        <v>3.3047300049191958E-3</v>
      </c>
      <c r="AL89" s="32">
        <f>IFERROR(('2a) logm_x(t)'!AL88-'2a) logm_x(t)'!AK88-'2a)answer'!$C88)^2,"")</f>
        <v>1.0067004099904221E-2</v>
      </c>
      <c r="AM89" s="32">
        <f>IFERROR(('2a) logm_x(t)'!AM88-'2a) logm_x(t)'!AL88-'2a)answer'!$C88)^2,"")</f>
        <v>1.4645848546447905E-4</v>
      </c>
      <c r="AN89" s="32">
        <f>IFERROR(('2a) logm_x(t)'!AN88-'2a) logm_x(t)'!AM88-'2a)answer'!$C88)^2,"")</f>
        <v>9.9259808390669249E-4</v>
      </c>
      <c r="AO89" s="32">
        <f>IFERROR(('2a) logm_x(t)'!AO88-'2a) logm_x(t)'!AN88-'2a)answer'!$C88)^2,"")</f>
        <v>7.6903319979536712E-4</v>
      </c>
      <c r="AP89" s="32">
        <f>IFERROR(('2a) logm_x(t)'!AP88-'2a) logm_x(t)'!AO88-'2a)answer'!$C88)^2,"")</f>
        <v>1.0393223986888739E-3</v>
      </c>
      <c r="AQ89" s="32">
        <f>IFERROR(('2a) logm_x(t)'!AQ88-'2a) logm_x(t)'!AP88-'2a)answer'!$C88)^2,"")</f>
        <v>1.3926502874002647E-3</v>
      </c>
      <c r="AR89" s="32">
        <f>IFERROR(('2a) logm_x(t)'!AR88-'2a) logm_x(t)'!AQ88-'2a)answer'!$C88)^2,"")</f>
        <v>6.949295462694007E-5</v>
      </c>
      <c r="AS89" s="32">
        <f>IFERROR(('2a) logm_x(t)'!AS88-'2a) logm_x(t)'!AR88-'2a)answer'!$C88)^2,"")</f>
        <v>1.9649621724111975E-3</v>
      </c>
      <c r="AT89" s="32">
        <f>IFERROR(('2a) logm_x(t)'!AT88-'2a) logm_x(t)'!AS88-'2a)answer'!$C88)^2,"")</f>
        <v>1.4231756113502564E-4</v>
      </c>
      <c r="AU89" s="32">
        <f>IFERROR(('2a) logm_x(t)'!AU88-'2a) logm_x(t)'!AT88-'2a)answer'!$C88)^2,"")</f>
        <v>1.2588948429430287E-6</v>
      </c>
      <c r="AV89" s="32">
        <f>IFERROR(('2a) logm_x(t)'!AV88-'2a) logm_x(t)'!AU88-'2a)answer'!$C88)^2,"")</f>
        <v>1.3009939540566088E-2</v>
      </c>
      <c r="AW89" s="32">
        <f>IFERROR(('2a) logm_x(t)'!AW88-'2a) logm_x(t)'!AV88-'2a)answer'!$C88)^2,"")</f>
        <v>5.7627036691348832E-2</v>
      </c>
      <c r="AX89" s="32">
        <f>IFERROR(('2a) logm_x(t)'!AX88-'2a) logm_x(t)'!AW88-'2a)answer'!$C88)^2,"")</f>
        <v>2.8092681724038629E-2</v>
      </c>
      <c r="AY89" s="32">
        <f>IFERROR(('2a) logm_x(t)'!AY88-'2a) logm_x(t)'!AX88-'2a)answer'!$C88)^2,"")</f>
        <v>6.7536456098595075E-3</v>
      </c>
      <c r="AZ89" s="32">
        <f>IFERROR(('2a) logm_x(t)'!AZ88-'2a) logm_x(t)'!AY88-'2a)answer'!$C88)^2,"")</f>
        <v>2.6242131183472871E-3</v>
      </c>
      <c r="BA89" s="32">
        <f>IFERROR(('2a) logm_x(t)'!BA88-'2a) logm_x(t)'!AZ88-'2a)answer'!$C88)^2,"")</f>
        <v>1.0298455029489681E-4</v>
      </c>
      <c r="BB89" s="32">
        <f>IFERROR(('2a) logm_x(t)'!BB88-'2a) logm_x(t)'!BA88-'2a)answer'!$C88)^2,"")</f>
        <v>6.5991335826681255E-5</v>
      </c>
      <c r="BC89" s="32">
        <f>IFERROR(('2a) logm_x(t)'!BC88-'2a) logm_x(t)'!BB88-'2a)answer'!$C88)^2,"")</f>
        <v>2.2747547251223783E-3</v>
      </c>
      <c r="BD89" s="32">
        <f>IFERROR(('2a) logm_x(t)'!BD88-'2a) logm_x(t)'!BC88-'2a)answer'!$C88)^2,"")</f>
        <v>2.3663979371670112E-3</v>
      </c>
      <c r="BE89" s="32">
        <f>IFERROR(('2a) logm_x(t)'!BE88-'2a) logm_x(t)'!BD88-'2a)answer'!$C88)^2,"")</f>
        <v>8.9145108428247272E-3</v>
      </c>
      <c r="BF89" s="32">
        <f>IFERROR(('2a) logm_x(t)'!BF88-'2a) logm_x(t)'!BE88-'2a)answer'!$C88)^2,"")</f>
        <v>3.1371603210534671E-2</v>
      </c>
      <c r="BG89" s="32">
        <f>IFERROR(('2a) logm_x(t)'!BG88-'2a) logm_x(t)'!BF88-'2a)answer'!$C88)^2,"")</f>
        <v>4.1127482733997328E-3</v>
      </c>
      <c r="BH89" s="32">
        <f>IFERROR(('2a) logm_x(t)'!BH88-'2a) logm_x(t)'!BG88-'2a)answer'!$C88)^2,"")</f>
        <v>2.4503821245113627E-3</v>
      </c>
      <c r="BI89" s="32">
        <f>IFERROR(('2a) logm_x(t)'!BI88-'2a) logm_x(t)'!BH88-'2a)answer'!$C88)^2,"")</f>
        <v>8.3970018808210184E-4</v>
      </c>
      <c r="BJ89" s="32">
        <f>IFERROR(('2a) logm_x(t)'!BJ88-'2a) logm_x(t)'!BI88-'2a)answer'!$C88)^2,"")</f>
        <v>1.0524857790992366E-4</v>
      </c>
      <c r="BK89" s="32">
        <f>IFERROR(('2a) logm_x(t)'!BK88-'2a) logm_x(t)'!BJ88-'2a)answer'!$C88)^2,"")</f>
        <v>4.1838368784415502E-3</v>
      </c>
      <c r="BL89" s="32">
        <f>IFERROR(('2a) logm_x(t)'!BL88-'2a) logm_x(t)'!BK88-'2a)answer'!$C88)^2,"")</f>
        <v>5.8667295999689627E-3</v>
      </c>
      <c r="BM89" s="32">
        <f>IFERROR(('2a) logm_x(t)'!BM88-'2a) logm_x(t)'!BL88-'2a)answer'!$C88)^2,"")</f>
        <v>2.4425926258245332E-6</v>
      </c>
      <c r="BN89" s="32">
        <f>IFERROR(('2a) logm_x(t)'!BN88-'2a) logm_x(t)'!BM88-'2a)answer'!$C88)^2,"")</f>
        <v>1.6950243483808216E-2</v>
      </c>
      <c r="BO89" s="32">
        <f>IFERROR(('2a) logm_x(t)'!BO88-'2a) logm_x(t)'!BN88-'2a)answer'!$C88)^2,"")</f>
        <v>8.0512583015850056E-3</v>
      </c>
      <c r="BP89" s="32">
        <f>IFERROR(('2a) logm_x(t)'!BP88-'2a) logm_x(t)'!BO88-'2a)answer'!$C88)^2,"")</f>
        <v>1.1841494770733518E-4</v>
      </c>
      <c r="BQ89" s="32">
        <f>IFERROR(('2a) logm_x(t)'!BQ88-'2a) logm_x(t)'!BP88-'2a)answer'!$C88)^2,"")</f>
        <v>1.0189559504536394E-3</v>
      </c>
      <c r="BR89" s="32">
        <f>IFERROR(('2a) logm_x(t)'!BR88-'2a) logm_x(t)'!BQ88-'2a)answer'!$C88)^2,"")</f>
        <v>2.2309040862539685E-3</v>
      </c>
      <c r="BS89" s="32">
        <f>IFERROR(('2a) logm_x(t)'!BS88-'2a) logm_x(t)'!BR88-'2a)answer'!$C88)^2,"")</f>
        <v>1.8183154249910042E-3</v>
      </c>
      <c r="BT89" s="32">
        <f>IFERROR(('2a) logm_x(t)'!BT88-'2a) logm_x(t)'!BS88-'2a)answer'!$C88)^2,"")</f>
        <v>3.7736647058693247E-3</v>
      </c>
      <c r="BU89" s="32">
        <f>IFERROR(('2a) logm_x(t)'!BU88-'2a) logm_x(t)'!BT88-'2a)answer'!$C88)^2,"")</f>
        <v>4.0785151121157295E-3</v>
      </c>
      <c r="BV89" s="32">
        <f>IFERROR(('2a) logm_x(t)'!BV88-'2a) logm_x(t)'!BU88-'2a)answer'!$C88)^2,"")</f>
        <v>1.8985321292186899E-3</v>
      </c>
      <c r="BW89" s="32">
        <f>IFERROR(('2a) logm_x(t)'!BW88-'2a) logm_x(t)'!BV88-'2a)answer'!$C88)^2,"")</f>
        <v>2.6960959085320269E-3</v>
      </c>
      <c r="BX89" s="32">
        <f>IFERROR(('2a) logm_x(t)'!BX88-'2a) logm_x(t)'!BW88-'2a)answer'!$C88)^2,"")</f>
        <v>1.2718846600038108E-3</v>
      </c>
      <c r="BY89" s="32">
        <f>IFERROR(('2a) logm_x(t)'!BY88-'2a) logm_x(t)'!BX88-'2a)answer'!$C88)^2,"")</f>
        <v>1.6757249653898373E-3</v>
      </c>
      <c r="BZ89" s="32">
        <f>IFERROR(('2a) logm_x(t)'!BZ88-'2a) logm_x(t)'!BY88-'2a)answer'!$C88)^2,"")</f>
        <v>5.8412758452880214E-4</v>
      </c>
      <c r="CA89" s="32">
        <f>IFERROR(('2a) logm_x(t)'!CA88-'2a) logm_x(t)'!BZ88-'2a)answer'!$C88)^2,"")</f>
        <v>5.1758680931380347E-3</v>
      </c>
      <c r="CB89" s="32">
        <f>IFERROR(('2a) logm_x(t)'!CB88-'2a) logm_x(t)'!CA88-'2a)answer'!$C88)^2,"")</f>
        <v>1.8056316926500079E-4</v>
      </c>
      <c r="CC89" s="32">
        <f>IFERROR(('2a) logm_x(t)'!CC88-'2a) logm_x(t)'!CB88-'2a)answer'!$C88)^2,"")</f>
        <v>4.7918563125244894E-4</v>
      </c>
      <c r="CD89" s="32">
        <f>IFERROR(('2a) logm_x(t)'!CD88-'2a) logm_x(t)'!CC88-'2a)answer'!$C88)^2,"")</f>
        <v>4.9228480769995036E-3</v>
      </c>
      <c r="CE89" s="32">
        <f>IFERROR(('2a) logm_x(t)'!CE88-'2a) logm_x(t)'!CD88-'2a)answer'!$C88)^2,"")</f>
        <v>6.049906754305355E-3</v>
      </c>
      <c r="CF89" s="32">
        <f>IFERROR(('2a) logm_x(t)'!CF88-'2a) logm_x(t)'!CE88-'2a)answer'!$C88)^2,"")</f>
        <v>4.7406507549911424E-3</v>
      </c>
      <c r="CG89" s="32">
        <f>IFERROR(('2a) logm_x(t)'!CG88-'2a) logm_x(t)'!CF88-'2a)answer'!$C88)^2,"")</f>
        <v>7.9828020452461627E-4</v>
      </c>
      <c r="CH89" s="32">
        <f>IFERROR(('2a) logm_x(t)'!CH88-'2a) logm_x(t)'!CG88-'2a)answer'!$C88)^2,"")</f>
        <v>4.3038330429935926E-5</v>
      </c>
      <c r="CI89" s="32">
        <f>IFERROR(('2a) logm_x(t)'!CI88-'2a) logm_x(t)'!CH88-'2a)answer'!$C88)^2,"")</f>
        <v>6.611966231053896E-3</v>
      </c>
      <c r="CJ89" s="32">
        <f>IFERROR(('2a) logm_x(t)'!CJ88-'2a) logm_x(t)'!CI88-'2a)answer'!$C88)^2,"")</f>
        <v>3.3316033442481211E-3</v>
      </c>
      <c r="CK89" s="32">
        <f>IFERROR(('2a) logm_x(t)'!CK88-'2a) logm_x(t)'!CJ88-'2a)answer'!$C88)^2,"")</f>
        <v>4.4760525537328579E-4</v>
      </c>
      <c r="CL89" s="32">
        <f>IFERROR(('2a) logm_x(t)'!CL88-'2a) logm_x(t)'!CK88-'2a)answer'!$C88)^2,"")</f>
        <v>1.169332688298241E-3</v>
      </c>
      <c r="CM89" s="32">
        <f>IFERROR(('2a) logm_x(t)'!CM88-'2a) logm_x(t)'!CL88-'2a)answer'!$C88)^2,"")</f>
        <v>2.7299773550191082E-4</v>
      </c>
      <c r="CN89" s="32">
        <f>IFERROR(('2a) logm_x(t)'!CN88-'2a) logm_x(t)'!CM88-'2a)answer'!$C88)^2,"")</f>
        <v>3.7651308361364555E-4</v>
      </c>
      <c r="CT89" s="31">
        <f t="shared" si="5"/>
        <v>85</v>
      </c>
      <c r="CU89" s="32">
        <f>('2a) logm_x(t)'!C88-'2a) logm_x(t)'!B88-'2a)answer'!$C88)/$CP$5</f>
        <v>-2.079854122342913E-2</v>
      </c>
      <c r="CV89" s="32">
        <f>('2a) logm_x(t)'!D88-'2a) logm_x(t)'!C88-'2a)answer'!$C88)/$CP$5</f>
        <v>-7.0720411828934376E-2</v>
      </c>
      <c r="CW89" s="32">
        <f>('2a) logm_x(t)'!E88-'2a) logm_x(t)'!D88-'2a)answer'!$C88)/$CP$5</f>
        <v>-0.2947348165157852</v>
      </c>
      <c r="CX89" s="32">
        <f>('2a) logm_x(t)'!F88-'2a) logm_x(t)'!E88-'2a)answer'!$C88)/$CP$5</f>
        <v>8.7361158359115329E-2</v>
      </c>
      <c r="CY89" s="32">
        <f>('2a) logm_x(t)'!G88-'2a) logm_x(t)'!F88-'2a)answer'!$C88)/$CP$5</f>
        <v>-0.23473216415189702</v>
      </c>
      <c r="CZ89" s="32">
        <f>('2a) logm_x(t)'!H88-'2a) logm_x(t)'!G88-'2a)answer'!$C88)/$CP$5</f>
        <v>0.11499890263576815</v>
      </c>
      <c r="DA89" s="32">
        <f>('2a) logm_x(t)'!I88-'2a) logm_x(t)'!H88-'2a)answer'!$C88)/$CP$5</f>
        <v>-0.74862088518332959</v>
      </c>
      <c r="DB89" s="32">
        <f>('2a) logm_x(t)'!J88-'2a) logm_x(t)'!I88-'2a)answer'!$C88)/$CP$5</f>
        <v>1.4104780190765636</v>
      </c>
      <c r="DC89" s="32">
        <f>('2a) logm_x(t)'!K88-'2a) logm_x(t)'!J88-'2a)answer'!$C88)/$CP$5</f>
        <v>-1.1430103207358135</v>
      </c>
      <c r="DD89" s="32">
        <f>('2a) logm_x(t)'!L88-'2a) logm_x(t)'!K88-'2a)answer'!$C88)/$CP$5</f>
        <v>7.7742463107710533E-2</v>
      </c>
      <c r="DE89" s="32">
        <f>('2a) logm_x(t)'!M88-'2a) logm_x(t)'!L88-'2a)answer'!$C88)/$CP$5</f>
        <v>0.97024887180808284</v>
      </c>
      <c r="DF89" s="32">
        <f>('2a) logm_x(t)'!N88-'2a) logm_x(t)'!M88-'2a)answer'!$C88)/$CP$5</f>
        <v>-0.86712641557280945</v>
      </c>
      <c r="DG89" s="32">
        <f>('2a) logm_x(t)'!O88-'2a) logm_x(t)'!N88-'2a)answer'!$C88)/$CP$5</f>
        <v>0.71457854006823551</v>
      </c>
      <c r="DH89" s="32">
        <f>('2a) logm_x(t)'!P88-'2a) logm_x(t)'!O88-'2a)answer'!$C88)/$CP$5</f>
        <v>0.21049237541768562</v>
      </c>
      <c r="DI89" s="32">
        <f>('2a) logm_x(t)'!Q88-'2a) logm_x(t)'!P88-'2a)answer'!$C88)/$CP$5</f>
        <v>-0.24383065237131366</v>
      </c>
      <c r="DJ89" s="32">
        <f>('2a) logm_x(t)'!R88-'2a) logm_x(t)'!Q88-'2a)answer'!$C88)/$CP$5</f>
        <v>0.84342229183804618</v>
      </c>
      <c r="DK89" s="32">
        <f>('2a) logm_x(t)'!S88-'2a) logm_x(t)'!R88-'2a)answer'!$C88)/$CP$5</f>
        <v>-0.64868832792515041</v>
      </c>
      <c r="DL89" s="32">
        <f>('2a) logm_x(t)'!T88-'2a) logm_x(t)'!S88-'2a)answer'!$C88)/$CP$5</f>
        <v>0.26908913426106251</v>
      </c>
      <c r="DM89" s="32">
        <f>('2a) logm_x(t)'!U88-'2a) logm_x(t)'!T88-'2a)answer'!$C88)/$CP$5</f>
        <v>-0.21456631662581252</v>
      </c>
      <c r="DN89" s="32">
        <f>('2a) logm_x(t)'!V88-'2a) logm_x(t)'!U88-'2a)answer'!$C88)/$CP$5</f>
        <v>1.2431018753364373</v>
      </c>
      <c r="DO89" s="32">
        <f>('2a) logm_x(t)'!W88-'2a) logm_x(t)'!V88-'2a)answer'!$C88)/$CP$5</f>
        <v>-5.0000887428048542E-2</v>
      </c>
      <c r="DP89" s="32">
        <f>('2a) logm_x(t)'!X88-'2a) logm_x(t)'!W88-'2a)answer'!$C88)/$CP$5</f>
        <v>0.31994482798196733</v>
      </c>
      <c r="DQ89" s="32">
        <f>('2a) logm_x(t)'!Y88-'2a) logm_x(t)'!X88-'2a)answer'!$C88)/$CP$5</f>
        <v>-1.2997308420401121</v>
      </c>
      <c r="DR89" s="32">
        <f>('2a) logm_x(t)'!Z88-'2a) logm_x(t)'!Y88-'2a)answer'!$C88)/$CP$5</f>
        <v>0.30129902486490301</v>
      </c>
      <c r="DS89" s="32">
        <f>('2a) logm_x(t)'!AA88-'2a) logm_x(t)'!Z88-'2a)answer'!$C88)/$CP$5</f>
        <v>0.35324806922721502</v>
      </c>
      <c r="DT89" s="32">
        <f>('2a) logm_x(t)'!AB88-'2a) logm_x(t)'!AA88-'2a)answer'!$C88)/$CP$5</f>
        <v>-0.68050845001578941</v>
      </c>
      <c r="DU89" s="32">
        <f>('2a) logm_x(t)'!AC88-'2a) logm_x(t)'!AB88-'2a)answer'!$C88)/$CP$5</f>
        <v>0.62438542652734441</v>
      </c>
      <c r="DV89" s="32">
        <f>('2a) logm_x(t)'!AD88-'2a) logm_x(t)'!AC88-'2a)answer'!$C88)/$CP$5</f>
        <v>-1.2936689569575251E-2</v>
      </c>
      <c r="DW89" s="32">
        <f>('2a) logm_x(t)'!AE88-'2a) logm_x(t)'!AD88-'2a)answer'!$C88)/$CP$5</f>
        <v>0.10143025208216348</v>
      </c>
      <c r="DX89" s="32">
        <f>('2a) logm_x(t)'!AF88-'2a) logm_x(t)'!AE88-'2a)answer'!$C88)/$CP$5</f>
        <v>0.2000002527142018</v>
      </c>
      <c r="DY89" s="32">
        <f>('2a) logm_x(t)'!AG88-'2a) logm_x(t)'!AF88-'2a)answer'!$C88)/$CP$5</f>
        <v>-0.70005860925127117</v>
      </c>
      <c r="DZ89" s="32">
        <f>('2a) logm_x(t)'!AH88-'2a) logm_x(t)'!AG88-'2a)answer'!$C88)/$CP$5</f>
        <v>0.34846958987100124</v>
      </c>
      <c r="EA89" s="32">
        <f>('2a) logm_x(t)'!AI88-'2a) logm_x(t)'!AH88-'2a)answer'!$C88)/$CP$5</f>
        <v>-8.6952954487603665E-2</v>
      </c>
      <c r="EB89" s="32">
        <f>('2a) logm_x(t)'!AJ88-'2a) logm_x(t)'!AI88-'2a)answer'!$C88)/$CP$5</f>
        <v>0.57297647256462891</v>
      </c>
      <c r="EC89" s="32">
        <f>('2a) logm_x(t)'!AK88-'2a) logm_x(t)'!AJ88-'2a)answer'!$C88)/$CP$5</f>
        <v>0.41187000515378047</v>
      </c>
      <c r="ED89" s="32">
        <f>('2a) logm_x(t)'!AL88-'2a) logm_x(t)'!AK88-'2a)answer'!$C88)/$CP$5</f>
        <v>-0.71885665241269292</v>
      </c>
      <c r="EE89" s="32">
        <f>('2a) logm_x(t)'!AM88-'2a) logm_x(t)'!AL88-'2a)answer'!$C88)/$CP$5</f>
        <v>-8.6706058166212213E-2</v>
      </c>
      <c r="EF89" s="32">
        <f>('2a) logm_x(t)'!AN88-'2a) logm_x(t)'!AM88-'2a)answer'!$C88)/$CP$5</f>
        <v>-0.22572459872146833</v>
      </c>
      <c r="EG89" s="32">
        <f>('2a) logm_x(t)'!AO88-'2a) logm_x(t)'!AN88-'2a)answer'!$C88)/$CP$5</f>
        <v>0.19868483403539247</v>
      </c>
      <c r="EH89" s="32">
        <f>('2a) logm_x(t)'!AP88-'2a) logm_x(t)'!AO88-'2a)answer'!$C88)/$CP$5</f>
        <v>0.2309762450858831</v>
      </c>
      <c r="EI89" s="32">
        <f>('2a) logm_x(t)'!AQ88-'2a) logm_x(t)'!AP88-'2a)answer'!$C88)/$CP$5</f>
        <v>0.26737032868394722</v>
      </c>
      <c r="EJ89" s="32">
        <f>('2a) logm_x(t)'!AR88-'2a) logm_x(t)'!AQ88-'2a)answer'!$C88)/$CP$5</f>
        <v>-5.9725880618201152E-2</v>
      </c>
      <c r="EK89" s="32">
        <f>('2a) logm_x(t)'!AS88-'2a) logm_x(t)'!AR88-'2a)answer'!$C88)/$CP$5</f>
        <v>0.31759179250225417</v>
      </c>
      <c r="EL89" s="32">
        <f>('2a) logm_x(t)'!AT88-'2a) logm_x(t)'!AS88-'2a)answer'!$C88)/$CP$5</f>
        <v>8.5471518495459614E-2</v>
      </c>
      <c r="EM89" s="32">
        <f>('2a) logm_x(t)'!AU88-'2a) logm_x(t)'!AT88-'2a)answer'!$C88)/$CP$5</f>
        <v>8.0387199773985351E-3</v>
      </c>
      <c r="EN89" s="32">
        <f>('2a) logm_x(t)'!AV88-'2a) logm_x(t)'!AU88-'2a)answer'!$C88)/$CP$5</f>
        <v>-0.81720273705443602</v>
      </c>
      <c r="EO89" s="32">
        <f>('2a) logm_x(t)'!AW88-'2a) logm_x(t)'!AV88-'2a)answer'!$C88)/$CP$5</f>
        <v>1.7199083987572854</v>
      </c>
      <c r="EP89" s="32">
        <f>('2a) logm_x(t)'!AX88-'2a) logm_x(t)'!AW88-'2a)answer'!$C88)/$CP$5</f>
        <v>-1.2008500287979063</v>
      </c>
      <c r="EQ89" s="32">
        <f>('2a) logm_x(t)'!AY88-'2a) logm_x(t)'!AX88-'2a)answer'!$C88)/$CP$5</f>
        <v>0.58879119566207749</v>
      </c>
      <c r="ER89" s="32">
        <f>('2a) logm_x(t)'!AZ88-'2a) logm_x(t)'!AY88-'2a)answer'!$C88)/$CP$5</f>
        <v>-0.3670216847779737</v>
      </c>
      <c r="ES89" s="32">
        <f>('2a) logm_x(t)'!BA88-'2a) logm_x(t)'!AZ88-'2a)answer'!$C88)/$CP$5</f>
        <v>7.270733256133069E-2</v>
      </c>
      <c r="ET89" s="32">
        <f>('2a) logm_x(t)'!BB88-'2a) logm_x(t)'!BA88-'2a)answer'!$C88)/$CP$5</f>
        <v>-5.8201695062660631E-2</v>
      </c>
      <c r="EU89" s="32">
        <f>('2a) logm_x(t)'!BC88-'2a) logm_x(t)'!BB88-'2a)answer'!$C88)/$CP$5</f>
        <v>0.34171139491867419</v>
      </c>
      <c r="EV89" s="32">
        <f>('2a) logm_x(t)'!BD88-'2a) logm_x(t)'!BC88-'2a)answer'!$C88)/$CP$5</f>
        <v>-0.34852670657545609</v>
      </c>
      <c r="EW89" s="32">
        <f>('2a) logm_x(t)'!BE88-'2a) logm_x(t)'!BD88-'2a)answer'!$C88)/$CP$5</f>
        <v>0.67645814783364544</v>
      </c>
      <c r="EX89" s="32">
        <f>('2a) logm_x(t)'!BF88-'2a) logm_x(t)'!BE88-'2a)answer'!$C88)/$CP$5</f>
        <v>-1.2689968091574553</v>
      </c>
      <c r="EY89" s="32">
        <f>('2a) logm_x(t)'!BG88-'2a) logm_x(t)'!BF88-'2a)answer'!$C88)/$CP$5</f>
        <v>0.45947113976609794</v>
      </c>
      <c r="EZ89" s="32">
        <f>('2a) logm_x(t)'!BH88-'2a) logm_x(t)'!BG88-'2a)answer'!$C88)/$CP$5</f>
        <v>-0.35465744514199082</v>
      </c>
      <c r="FA89" s="32">
        <f>('2a) logm_x(t)'!BI88-'2a) logm_x(t)'!BH88-'2a)answer'!$C88)/$CP$5</f>
        <v>0.20761288267932002</v>
      </c>
      <c r="FB89" s="32">
        <f>('2a) logm_x(t)'!BJ88-'2a) logm_x(t)'!BI88-'2a)answer'!$C88)/$CP$5</f>
        <v>-7.3502192120051976E-2</v>
      </c>
      <c r="FC89" s="32">
        <f>('2a) logm_x(t)'!BK88-'2a) logm_x(t)'!BJ88-'2a)answer'!$C88)/$CP$5</f>
        <v>0.46342509243314928</v>
      </c>
      <c r="FD89" s="32">
        <f>('2a) logm_x(t)'!BL88-'2a) logm_x(t)'!BK88-'2a)answer'!$C88)/$CP$5</f>
        <v>-0.54876980774555817</v>
      </c>
      <c r="FE89" s="32">
        <f>('2a) logm_x(t)'!BM88-'2a) logm_x(t)'!BL88-'2a)answer'!$C88)/$CP$5</f>
        <v>-1.1197412932566585E-2</v>
      </c>
      <c r="FF89" s="32">
        <f>('2a) logm_x(t)'!BN88-'2a) logm_x(t)'!BM88-'2a)answer'!$C88)/$CP$5</f>
        <v>0.93278197217536329</v>
      </c>
      <c r="FG89" s="32">
        <f>('2a) logm_x(t)'!BO88-'2a) logm_x(t)'!BN88-'2a)answer'!$C88)/$CP$5</f>
        <v>-0.64287132305797934</v>
      </c>
      <c r="FH89" s="32">
        <f>('2a) logm_x(t)'!BP88-'2a) logm_x(t)'!BO88-'2a)answer'!$C88)/$CP$5</f>
        <v>7.7964237743141027E-2</v>
      </c>
      <c r="FI89" s="32">
        <f>('2a) logm_x(t)'!BQ88-'2a) logm_x(t)'!BP88-'2a)answer'!$C88)/$CP$5</f>
        <v>-0.22870195564119108</v>
      </c>
      <c r="FJ89" s="32">
        <f>('2a) logm_x(t)'!BR88-'2a) logm_x(t)'!BQ88-'2a)answer'!$C88)/$CP$5</f>
        <v>0.3384017676067641</v>
      </c>
      <c r="FK89" s="32">
        <f>('2a) logm_x(t)'!BS88-'2a) logm_x(t)'!BR88-'2a)answer'!$C88)/$CP$5</f>
        <v>-0.30551095293750491</v>
      </c>
      <c r="FL89" s="32">
        <f>('2a) logm_x(t)'!BT88-'2a) logm_x(t)'!BS88-'2a)answer'!$C88)/$CP$5</f>
        <v>-0.44012276065105255</v>
      </c>
      <c r="FM89" s="32">
        <f>('2a) logm_x(t)'!BU88-'2a) logm_x(t)'!BT88-'2a)answer'!$C88)/$CP$5</f>
        <v>0.4575549007230314</v>
      </c>
      <c r="FN89" s="32">
        <f>('2a) logm_x(t)'!BV88-'2a) logm_x(t)'!BU88-'2a)answer'!$C88)/$CP$5</f>
        <v>-0.31217717698317027</v>
      </c>
      <c r="FO89" s="32">
        <f>('2a) logm_x(t)'!BW88-'2a) logm_x(t)'!BV88-'2a)answer'!$C88)/$CP$5</f>
        <v>0.37201447803464061</v>
      </c>
      <c r="FP89" s="32">
        <f>('2a) logm_x(t)'!BX88-'2a) logm_x(t)'!BW88-'2a)answer'!$C88)/$CP$5</f>
        <v>-0.25551478679417666</v>
      </c>
      <c r="FQ89" s="32">
        <f>('2a) logm_x(t)'!BY88-'2a) logm_x(t)'!BX88-'2a)answer'!$C88)/$CP$5</f>
        <v>0.29328749306886903</v>
      </c>
      <c r="FR89" s="32">
        <f>('2a) logm_x(t)'!BZ88-'2a) logm_x(t)'!BY88-'2a)answer'!$C88)/$CP$5</f>
        <v>-0.17315938360569411</v>
      </c>
      <c r="FS89" s="32">
        <f>('2a) logm_x(t)'!CA88-'2a) logm_x(t)'!BZ88-'2a)answer'!$C88)/$CP$5</f>
        <v>-0.51544671159252731</v>
      </c>
      <c r="FT89" s="32">
        <f>('2a) logm_x(t)'!CB88-'2a) logm_x(t)'!CA88-'2a)answer'!$C88)/$CP$5</f>
        <v>9.6273499350179551E-2</v>
      </c>
      <c r="FU89" s="32">
        <f>('2a) logm_x(t)'!CC88-'2a) logm_x(t)'!CB88-'2a)answer'!$C88)/$CP$5</f>
        <v>0.15683538950382156</v>
      </c>
      <c r="FV89" s="32">
        <f>('2a) logm_x(t)'!CD88-'2a) logm_x(t)'!CC88-'2a)answer'!$C88)/$CP$5</f>
        <v>-0.50269016682924783</v>
      </c>
      <c r="FW89" s="32">
        <f>('2a) logm_x(t)'!CE88-'2a) logm_x(t)'!CD88-'2a)answer'!$C88)/$CP$5</f>
        <v>0.55727109064247859</v>
      </c>
      <c r="FX89" s="32">
        <f>('2a) logm_x(t)'!CF88-'2a) logm_x(t)'!CE88-'2a)answer'!$C88)/$CP$5</f>
        <v>-0.4933000441542002</v>
      </c>
      <c r="FY89" s="32">
        <f>('2a) logm_x(t)'!CG88-'2a) logm_x(t)'!CF88-'2a)answer'!$C88)/$CP$5</f>
        <v>-0.20242765930594486</v>
      </c>
      <c r="FZ89" s="32">
        <f>('2a) logm_x(t)'!CH88-'2a) logm_x(t)'!CG88-'2a)answer'!$C88)/$CP$5</f>
        <v>-4.7002383446923542E-2</v>
      </c>
      <c r="GA89" s="32">
        <f>('2a) logm_x(t)'!CI88-'2a) logm_x(t)'!CH88-'2a)answer'!$C88)/$CP$5</f>
        <v>-0.58258256968521449</v>
      </c>
      <c r="GB89" s="32">
        <f>('2a) logm_x(t)'!CJ88-'2a) logm_x(t)'!CI88-'2a)answer'!$C88)/$CP$5</f>
        <v>0.41354123277669641</v>
      </c>
      <c r="GC89" s="32">
        <f>('2a) logm_x(t)'!CK88-'2a) logm_x(t)'!CJ88-'2a)answer'!$C88)/$CP$5</f>
        <v>0.15157925278633869</v>
      </c>
      <c r="GD89" s="32">
        <f>('2a) logm_x(t)'!CL88-'2a) logm_x(t)'!CK88-'2a)answer'!$C88)/$CP$5</f>
        <v>-0.24499725506658537</v>
      </c>
      <c r="GE89" s="32">
        <f>('2a) logm_x(t)'!CM88-'2a) logm_x(t)'!CL88-'2a)answer'!$C88)/$CP$5</f>
        <v>-0.11837819009653312</v>
      </c>
      <c r="GF89" s="32">
        <f>('2a) logm_x(t)'!CN88-'2a) logm_x(t)'!CM88-'2a)answer'!$C88)/$CP$5</f>
        <v>-0.13902157663977191</v>
      </c>
    </row>
    <row r="90" spans="1:188" x14ac:dyDescent="0.25">
      <c r="A90" s="31">
        <f>'2a) logm_x(t)'!A89</f>
        <v>86</v>
      </c>
      <c r="B90" s="32"/>
      <c r="C90" s="32">
        <f>IFERROR(('2a) logm_x(t)'!C89-'2a) logm_x(t)'!B89-'2a)answer'!$C89)^2,"")</f>
        <v>2.8911482675448109E-2</v>
      </c>
      <c r="D90" s="32">
        <f>IFERROR(('2a) logm_x(t)'!D89-'2a) logm_x(t)'!C89-'2a)answer'!$C89)^2,"")</f>
        <v>7.9888040771987114E-3</v>
      </c>
      <c r="E90" s="32">
        <f>IFERROR(('2a) logm_x(t)'!E89-'2a) logm_x(t)'!D89-'2a)answer'!$C89)^2,"")</f>
        <v>9.2550433276997968E-2</v>
      </c>
      <c r="F90" s="32">
        <f>IFERROR(('2a) logm_x(t)'!F89-'2a) logm_x(t)'!E89-'2a)answer'!$C89)^2,"")</f>
        <v>8.2829021289240693E-3</v>
      </c>
      <c r="G90" s="32">
        <f>IFERROR(('2a) logm_x(t)'!G89-'2a) logm_x(t)'!F89-'2a)answer'!$C89)^2,"")</f>
        <v>8.8306009303214569E-2</v>
      </c>
      <c r="H90" s="32">
        <f>IFERROR(('2a) logm_x(t)'!H89-'2a) logm_x(t)'!G89-'2a)answer'!$C89)^2,"")</f>
        <v>5.2729442483760904E-3</v>
      </c>
      <c r="I90" s="32">
        <f>IFERROR(('2a) logm_x(t)'!I89-'2a) logm_x(t)'!H89-'2a)answer'!$C89)^2,"")</f>
        <v>9.7435669864209696E-3</v>
      </c>
      <c r="J90" s="32">
        <f>IFERROR(('2a) logm_x(t)'!J89-'2a) logm_x(t)'!I89-'2a)answer'!$C89)^2,"")</f>
        <v>6.2959731063571908E-5</v>
      </c>
      <c r="K90" s="32">
        <f>IFERROR(('2a) logm_x(t)'!K89-'2a) logm_x(t)'!J89-'2a)answer'!$C89)^2,"")</f>
        <v>3.8513903004088468E-3</v>
      </c>
      <c r="L90" s="32">
        <f>IFERROR(('2a) logm_x(t)'!L89-'2a) logm_x(t)'!K89-'2a)answer'!$C89)^2,"")</f>
        <v>5.1872605407314466E-3</v>
      </c>
      <c r="M90" s="32">
        <f>IFERROR(('2a) logm_x(t)'!M89-'2a) logm_x(t)'!L89-'2a)answer'!$C89)^2,"")</f>
        <v>3.7721496652868853E-3</v>
      </c>
      <c r="N90" s="32">
        <f>IFERROR(('2a) logm_x(t)'!N89-'2a) logm_x(t)'!M89-'2a)answer'!$C89)^2,"")</f>
        <v>2.5695693028370695E-3</v>
      </c>
      <c r="O90" s="32">
        <f>IFERROR(('2a) logm_x(t)'!O89-'2a) logm_x(t)'!N89-'2a)answer'!$C89)^2,"")</f>
        <v>3.2991038180941838E-3</v>
      </c>
      <c r="P90" s="32">
        <f>IFERROR(('2a) logm_x(t)'!P89-'2a) logm_x(t)'!O89-'2a)answer'!$C89)^2,"")</f>
        <v>1.4205608300156382E-3</v>
      </c>
      <c r="Q90" s="32">
        <f>IFERROR(('2a) logm_x(t)'!Q89-'2a) logm_x(t)'!P89-'2a)answer'!$C89)^2,"")</f>
        <v>3.4186797808884845E-3</v>
      </c>
      <c r="R90" s="32">
        <f>IFERROR(('2a) logm_x(t)'!R89-'2a) logm_x(t)'!Q89-'2a)answer'!$C89)^2,"")</f>
        <v>4.6037132105422544E-3</v>
      </c>
      <c r="S90" s="32">
        <f>IFERROR(('2a) logm_x(t)'!S89-'2a) logm_x(t)'!R89-'2a)answer'!$C89)^2,"")</f>
        <v>1.5791004814729068E-5</v>
      </c>
      <c r="T90" s="32">
        <f>IFERROR(('2a) logm_x(t)'!T89-'2a) logm_x(t)'!S89-'2a)answer'!$C89)^2,"")</f>
        <v>1.3145024086866628E-2</v>
      </c>
      <c r="U90" s="32">
        <f>IFERROR(('2a) logm_x(t)'!U89-'2a) logm_x(t)'!T89-'2a)answer'!$C89)^2,"")</f>
        <v>2.1923076117358123E-2</v>
      </c>
      <c r="V90" s="32">
        <f>IFERROR(('2a) logm_x(t)'!V89-'2a) logm_x(t)'!U89-'2a)answer'!$C89)^2,"")</f>
        <v>7.9219243711589494E-3</v>
      </c>
      <c r="W90" s="32">
        <f>IFERROR(('2a) logm_x(t)'!W89-'2a) logm_x(t)'!V89-'2a)answer'!$C89)^2,"")</f>
        <v>2.2645810232104161E-2</v>
      </c>
      <c r="X90" s="32">
        <f>IFERROR(('2a) logm_x(t)'!X89-'2a) logm_x(t)'!W89-'2a)answer'!$C89)^2,"")</f>
        <v>8.2935120520604283E-3</v>
      </c>
      <c r="Y90" s="32">
        <f>IFERROR(('2a) logm_x(t)'!Y89-'2a) logm_x(t)'!X89-'2a)answer'!$C89)^2,"")</f>
        <v>1.0564714784426072E-2</v>
      </c>
      <c r="Z90" s="32">
        <f>IFERROR(('2a) logm_x(t)'!Z89-'2a) logm_x(t)'!Y89-'2a)answer'!$C89)^2,"")</f>
        <v>1.7024446399678813E-4</v>
      </c>
      <c r="AA90" s="32">
        <f>IFERROR(('2a) logm_x(t)'!AA89-'2a) logm_x(t)'!Z89-'2a)answer'!$C89)^2,"")</f>
        <v>1.0455183850841316E-2</v>
      </c>
      <c r="AB90" s="32">
        <f>IFERROR(('2a) logm_x(t)'!AB89-'2a) logm_x(t)'!AA89-'2a)answer'!$C89)^2,"")</f>
        <v>5.2738822300903523E-4</v>
      </c>
      <c r="AC90" s="32">
        <f>IFERROR(('2a) logm_x(t)'!AC89-'2a) logm_x(t)'!AB89-'2a)answer'!$C89)^2,"")</f>
        <v>3.8124672297456031E-3</v>
      </c>
      <c r="AD90" s="32">
        <f>IFERROR(('2a) logm_x(t)'!AD89-'2a) logm_x(t)'!AC89-'2a)answer'!$C89)^2,"")</f>
        <v>7.6946708680649721E-3</v>
      </c>
      <c r="AE90" s="32">
        <f>IFERROR(('2a) logm_x(t)'!AE89-'2a) logm_x(t)'!AD89-'2a)answer'!$C89)^2,"")</f>
        <v>9.5842455009022449E-3</v>
      </c>
      <c r="AF90" s="32">
        <f>IFERROR(('2a) logm_x(t)'!AF89-'2a) logm_x(t)'!AE89-'2a)answer'!$C89)^2,"")</f>
        <v>1.8575120194926835E-3</v>
      </c>
      <c r="AG90" s="32">
        <f>IFERROR(('2a) logm_x(t)'!AG89-'2a) logm_x(t)'!AF89-'2a)answer'!$C89)^2,"")</f>
        <v>3.5497783801914022E-4</v>
      </c>
      <c r="AH90" s="32">
        <f>IFERROR(('2a) logm_x(t)'!AH89-'2a) logm_x(t)'!AG89-'2a)answer'!$C89)^2,"")</f>
        <v>1.6881252336183826E-3</v>
      </c>
      <c r="AI90" s="32">
        <f>IFERROR(('2a) logm_x(t)'!AI89-'2a) logm_x(t)'!AH89-'2a)answer'!$C89)^2,"")</f>
        <v>6.6897427942121438E-4</v>
      </c>
      <c r="AJ90" s="32">
        <f>IFERROR(('2a) logm_x(t)'!AJ89-'2a) logm_x(t)'!AI89-'2a)answer'!$C89)^2,"")</f>
        <v>5.470365617893558E-3</v>
      </c>
      <c r="AK90" s="32">
        <f>IFERROR(('2a) logm_x(t)'!AK89-'2a) logm_x(t)'!AJ89-'2a)answer'!$C89)^2,"")</f>
        <v>3.2646505063753738E-2</v>
      </c>
      <c r="AL90" s="32">
        <f>IFERROR(('2a) logm_x(t)'!AL89-'2a) logm_x(t)'!AK89-'2a)answer'!$C89)^2,"")</f>
        <v>2.3299876142235443E-2</v>
      </c>
      <c r="AM90" s="32">
        <f>IFERROR(('2a) logm_x(t)'!AM89-'2a) logm_x(t)'!AL89-'2a)answer'!$C89)^2,"")</f>
        <v>5.9809375428197949E-4</v>
      </c>
      <c r="AN90" s="32">
        <f>IFERROR(('2a) logm_x(t)'!AN89-'2a) logm_x(t)'!AM89-'2a)answer'!$C89)^2,"")</f>
        <v>8.707938892298752E-4</v>
      </c>
      <c r="AO90" s="32">
        <f>IFERROR(('2a) logm_x(t)'!AO89-'2a) logm_x(t)'!AN89-'2a)answer'!$C89)^2,"")</f>
        <v>3.6906687690113946E-4</v>
      </c>
      <c r="AP90" s="32">
        <f>IFERROR(('2a) logm_x(t)'!AP89-'2a) logm_x(t)'!AO89-'2a)answer'!$C89)^2,"")</f>
        <v>1.2917223593879954E-3</v>
      </c>
      <c r="AQ90" s="32">
        <f>IFERROR(('2a) logm_x(t)'!AQ89-'2a) logm_x(t)'!AP89-'2a)answer'!$C89)^2,"")</f>
        <v>1.0617762623565688E-2</v>
      </c>
      <c r="AR90" s="32">
        <f>IFERROR(('2a) logm_x(t)'!AR89-'2a) logm_x(t)'!AQ89-'2a)answer'!$C89)^2,"")</f>
        <v>5.2326348703921038E-3</v>
      </c>
      <c r="AS90" s="32">
        <f>IFERROR(('2a) logm_x(t)'!AS89-'2a) logm_x(t)'!AR89-'2a)answer'!$C89)^2,"")</f>
        <v>3.4425664185770231E-3</v>
      </c>
      <c r="AT90" s="32">
        <f>IFERROR(('2a) logm_x(t)'!AT89-'2a) logm_x(t)'!AS89-'2a)answer'!$C89)^2,"")</f>
        <v>7.0583089575499582E-6</v>
      </c>
      <c r="AU90" s="32">
        <f>IFERROR(('2a) logm_x(t)'!AU89-'2a) logm_x(t)'!AT89-'2a)answer'!$C89)^2,"")</f>
        <v>3.8330398023763638E-4</v>
      </c>
      <c r="AV90" s="32">
        <f>IFERROR(('2a) logm_x(t)'!AV89-'2a) logm_x(t)'!AU89-'2a)answer'!$C89)^2,"")</f>
        <v>2.9330523979908926E-3</v>
      </c>
      <c r="AW90" s="32">
        <f>IFERROR(('2a) logm_x(t)'!AW89-'2a) logm_x(t)'!AV89-'2a)answer'!$C89)^2,"")</f>
        <v>7.8096110163529825E-3</v>
      </c>
      <c r="AX90" s="32">
        <f>IFERROR(('2a) logm_x(t)'!AX89-'2a) logm_x(t)'!AW89-'2a)answer'!$C89)^2,"")</f>
        <v>9.3706118432449245E-3</v>
      </c>
      <c r="AY90" s="32">
        <f>IFERROR(('2a) logm_x(t)'!AY89-'2a) logm_x(t)'!AX89-'2a)answer'!$C89)^2,"")</f>
        <v>3.3160621758704556E-3</v>
      </c>
      <c r="AZ90" s="32">
        <f>IFERROR(('2a) logm_x(t)'!AZ89-'2a) logm_x(t)'!AY89-'2a)answer'!$C89)^2,"")</f>
        <v>1.6812606416420285E-3</v>
      </c>
      <c r="BA90" s="32">
        <f>IFERROR(('2a) logm_x(t)'!BA89-'2a) logm_x(t)'!AZ89-'2a)answer'!$C89)^2,"")</f>
        <v>1.0452086134224478E-2</v>
      </c>
      <c r="BB90" s="32">
        <f>IFERROR(('2a) logm_x(t)'!BB89-'2a) logm_x(t)'!BA89-'2a)answer'!$C89)^2,"")</f>
        <v>9.7996462856149741E-6</v>
      </c>
      <c r="BC90" s="32">
        <f>IFERROR(('2a) logm_x(t)'!BC89-'2a) logm_x(t)'!BB89-'2a)answer'!$C89)^2,"")</f>
        <v>2.1808966736447923E-2</v>
      </c>
      <c r="BD90" s="32">
        <f>IFERROR(('2a) logm_x(t)'!BD89-'2a) logm_x(t)'!BC89-'2a)answer'!$C89)^2,"")</f>
        <v>1.6828750653554349E-2</v>
      </c>
      <c r="BE90" s="32">
        <f>IFERROR(('2a) logm_x(t)'!BE89-'2a) logm_x(t)'!BD89-'2a)answer'!$C89)^2,"")</f>
        <v>1.4882848977163163E-3</v>
      </c>
      <c r="BF90" s="32">
        <f>IFERROR(('2a) logm_x(t)'!BF89-'2a) logm_x(t)'!BE89-'2a)answer'!$C89)^2,"")</f>
        <v>8.7659443125201377E-3</v>
      </c>
      <c r="BG90" s="32">
        <f>IFERROR(('2a) logm_x(t)'!BG89-'2a) logm_x(t)'!BF89-'2a)answer'!$C89)^2,"")</f>
        <v>1.1448278997225672E-3</v>
      </c>
      <c r="BH90" s="32">
        <f>IFERROR(('2a) logm_x(t)'!BH89-'2a) logm_x(t)'!BG89-'2a)answer'!$C89)^2,"")</f>
        <v>1.2239572253629335E-3</v>
      </c>
      <c r="BI90" s="32">
        <f>IFERROR(('2a) logm_x(t)'!BI89-'2a) logm_x(t)'!BH89-'2a)answer'!$C89)^2,"")</f>
        <v>9.5528557971035464E-4</v>
      </c>
      <c r="BJ90" s="32">
        <f>IFERROR(('2a) logm_x(t)'!BJ89-'2a) logm_x(t)'!BI89-'2a)answer'!$C89)^2,"")</f>
        <v>4.9229447364019275E-5</v>
      </c>
      <c r="BK90" s="32">
        <f>IFERROR(('2a) logm_x(t)'!BK89-'2a) logm_x(t)'!BJ89-'2a)answer'!$C89)^2,"")</f>
        <v>1.6793968211616266E-3</v>
      </c>
      <c r="BL90" s="32">
        <f>IFERROR(('2a) logm_x(t)'!BL89-'2a) logm_x(t)'!BK89-'2a)answer'!$C89)^2,"")</f>
        <v>4.7980838783151045E-3</v>
      </c>
      <c r="BM90" s="32">
        <f>IFERROR(('2a) logm_x(t)'!BM89-'2a) logm_x(t)'!BL89-'2a)answer'!$C89)^2,"")</f>
        <v>6.5870338677595738E-5</v>
      </c>
      <c r="BN90" s="32">
        <f>IFERROR(('2a) logm_x(t)'!BN89-'2a) logm_x(t)'!BM89-'2a)answer'!$C89)^2,"")</f>
        <v>1.2038896278347005E-3</v>
      </c>
      <c r="BO90" s="32">
        <f>IFERROR(('2a) logm_x(t)'!BO89-'2a) logm_x(t)'!BN89-'2a)answer'!$C89)^2,"")</f>
        <v>2.6777137148743494E-3</v>
      </c>
      <c r="BP90" s="32">
        <f>IFERROR(('2a) logm_x(t)'!BP89-'2a) logm_x(t)'!BO89-'2a)answer'!$C89)^2,"")</f>
        <v>4.8214692950972818E-3</v>
      </c>
      <c r="BQ90" s="32">
        <f>IFERROR(('2a) logm_x(t)'!BQ89-'2a) logm_x(t)'!BP89-'2a)answer'!$C89)^2,"")</f>
        <v>1.7695869057556355E-2</v>
      </c>
      <c r="BR90" s="32">
        <f>IFERROR(('2a) logm_x(t)'!BR89-'2a) logm_x(t)'!BQ89-'2a)answer'!$C89)^2,"")</f>
        <v>2.6913145281315803E-2</v>
      </c>
      <c r="BS90" s="32">
        <f>IFERROR(('2a) logm_x(t)'!BS89-'2a) logm_x(t)'!BR89-'2a)answer'!$C89)^2,"")</f>
        <v>6.901409535916554E-3</v>
      </c>
      <c r="BT90" s="32">
        <f>IFERROR(('2a) logm_x(t)'!BT89-'2a) logm_x(t)'!BS89-'2a)answer'!$C89)^2,"")</f>
        <v>1.9472196963456398E-3</v>
      </c>
      <c r="BU90" s="32">
        <f>IFERROR(('2a) logm_x(t)'!BU89-'2a) logm_x(t)'!BT89-'2a)answer'!$C89)^2,"")</f>
        <v>1.5538493735848989E-3</v>
      </c>
      <c r="BV90" s="32">
        <f>IFERROR(('2a) logm_x(t)'!BV89-'2a) logm_x(t)'!BU89-'2a)answer'!$C89)^2,"")</f>
        <v>7.621117414140231E-3</v>
      </c>
      <c r="BW90" s="32">
        <f>IFERROR(('2a) logm_x(t)'!BW89-'2a) logm_x(t)'!BV89-'2a)answer'!$C89)^2,"")</f>
        <v>8.0003178174903843E-4</v>
      </c>
      <c r="BX90" s="32">
        <f>IFERROR(('2a) logm_x(t)'!BX89-'2a) logm_x(t)'!BW89-'2a)answer'!$C89)^2,"")</f>
        <v>1.598731385938387E-6</v>
      </c>
      <c r="BY90" s="32">
        <f>IFERROR(('2a) logm_x(t)'!BY89-'2a) logm_x(t)'!BX89-'2a)answer'!$C89)^2,"")</f>
        <v>5.7078226648826122E-5</v>
      </c>
      <c r="BZ90" s="32">
        <f>IFERROR(('2a) logm_x(t)'!BZ89-'2a) logm_x(t)'!BY89-'2a)answer'!$C89)^2,"")</f>
        <v>1.8427963265808961E-3</v>
      </c>
      <c r="CA90" s="32">
        <f>IFERROR(('2a) logm_x(t)'!CA89-'2a) logm_x(t)'!BZ89-'2a)answer'!$C89)^2,"")</f>
        <v>1.4447870218284301E-4</v>
      </c>
      <c r="CB90" s="32">
        <f>IFERROR(('2a) logm_x(t)'!CB89-'2a) logm_x(t)'!CA89-'2a)answer'!$C89)^2,"")</f>
        <v>1.5933117184034333E-4</v>
      </c>
      <c r="CC90" s="32">
        <f>IFERROR(('2a) logm_x(t)'!CC89-'2a) logm_x(t)'!CB89-'2a)answer'!$C89)^2,"")</f>
        <v>1.6594282870463549E-3</v>
      </c>
      <c r="CD90" s="32">
        <f>IFERROR(('2a) logm_x(t)'!CD89-'2a) logm_x(t)'!CC89-'2a)answer'!$C89)^2,"")</f>
        <v>5.2096315298948257E-4</v>
      </c>
      <c r="CE90" s="32">
        <f>IFERROR(('2a) logm_x(t)'!CE89-'2a) logm_x(t)'!CD89-'2a)answer'!$C89)^2,"")</f>
        <v>1.2658305579403182E-4</v>
      </c>
      <c r="CF90" s="32">
        <f>IFERROR(('2a) logm_x(t)'!CF89-'2a) logm_x(t)'!CE89-'2a)answer'!$C89)^2,"")</f>
        <v>9.9780474424471829E-4</v>
      </c>
      <c r="CG90" s="32">
        <f>IFERROR(('2a) logm_x(t)'!CG89-'2a) logm_x(t)'!CF89-'2a)answer'!$C89)^2,"")</f>
        <v>4.3284060744274771E-3</v>
      </c>
      <c r="CH90" s="32">
        <f>IFERROR(('2a) logm_x(t)'!CH89-'2a) logm_x(t)'!CG89-'2a)answer'!$C89)^2,"")</f>
        <v>7.1401206383499031E-3</v>
      </c>
      <c r="CI90" s="32">
        <f>IFERROR(('2a) logm_x(t)'!CI89-'2a) logm_x(t)'!CH89-'2a)answer'!$C89)^2,"")</f>
        <v>8.8252780516760113E-3</v>
      </c>
      <c r="CJ90" s="32">
        <f>IFERROR(('2a) logm_x(t)'!CJ89-'2a) logm_x(t)'!CI89-'2a)answer'!$C89)^2,"")</f>
        <v>5.0705669984257516E-5</v>
      </c>
      <c r="CK90" s="32">
        <f>IFERROR(('2a) logm_x(t)'!CK89-'2a) logm_x(t)'!CJ89-'2a)answer'!$C89)^2,"")</f>
        <v>1.3707407212116703E-3</v>
      </c>
      <c r="CL90" s="32">
        <f>IFERROR(('2a) logm_x(t)'!CL89-'2a) logm_x(t)'!CK89-'2a)answer'!$C89)^2,"")</f>
        <v>1.3441693826117247E-2</v>
      </c>
      <c r="CM90" s="32">
        <f>IFERROR(('2a) logm_x(t)'!CM89-'2a) logm_x(t)'!CL89-'2a)answer'!$C89)^2,"")</f>
        <v>9.1585059623106643E-4</v>
      </c>
      <c r="CN90" s="32">
        <f>IFERROR(('2a) logm_x(t)'!CN89-'2a) logm_x(t)'!CM89-'2a)answer'!$C89)^2,"")</f>
        <v>7.7494287591721618E-4</v>
      </c>
      <c r="CT90" s="31">
        <f t="shared" si="5"/>
        <v>86</v>
      </c>
      <c r="CU90" s="32">
        <f>('2a) logm_x(t)'!C89-'2a) logm_x(t)'!B89-'2a)answer'!$C89)/$CP$5</f>
        <v>1.2182245731326211</v>
      </c>
      <c r="CV90" s="32">
        <f>('2a) logm_x(t)'!D89-'2a) logm_x(t)'!C89-'2a)answer'!$C89)/$CP$5</f>
        <v>0.64037306790784188</v>
      </c>
      <c r="CW90" s="32">
        <f>('2a) logm_x(t)'!E89-'2a) logm_x(t)'!D89-'2a)answer'!$C89)/$CP$5</f>
        <v>-2.1796230976320037</v>
      </c>
      <c r="CX90" s="32">
        <f>('2a) logm_x(t)'!F89-'2a) logm_x(t)'!E89-'2a)answer'!$C89)/$CP$5</f>
        <v>0.65205381208201774</v>
      </c>
      <c r="CY90" s="32">
        <f>('2a) logm_x(t)'!G89-'2a) logm_x(t)'!F89-'2a)answer'!$C89)/$CP$5</f>
        <v>2.1290570687857509</v>
      </c>
      <c r="CZ90" s="32">
        <f>('2a) logm_x(t)'!H89-'2a) logm_x(t)'!G89-'2a)answer'!$C89)/$CP$5</f>
        <v>-0.52025799527303163</v>
      </c>
      <c r="DA90" s="32">
        <f>('2a) logm_x(t)'!I89-'2a) logm_x(t)'!H89-'2a)answer'!$C89)/$CP$5</f>
        <v>-0.70721450746075343</v>
      </c>
      <c r="DB90" s="32">
        <f>('2a) logm_x(t)'!J89-'2a) logm_x(t)'!I89-'2a)answer'!$C89)/$CP$5</f>
        <v>5.6849101558494625E-2</v>
      </c>
      <c r="DC90" s="32">
        <f>('2a) logm_x(t)'!K89-'2a) logm_x(t)'!J89-'2a)answer'!$C89)/$CP$5</f>
        <v>-0.44463222937084801</v>
      </c>
      <c r="DD90" s="32">
        <f>('2a) logm_x(t)'!L89-'2a) logm_x(t)'!K89-'2a)answer'!$C89)/$CP$5</f>
        <v>0.51601366691423833</v>
      </c>
      <c r="DE90" s="32">
        <f>('2a) logm_x(t)'!M89-'2a) logm_x(t)'!L89-'2a)answer'!$C89)/$CP$5</f>
        <v>-0.44003440214073125</v>
      </c>
      <c r="DF90" s="32">
        <f>('2a) logm_x(t)'!N89-'2a) logm_x(t)'!M89-'2a)answer'!$C89)/$CP$5</f>
        <v>0.36318034852291842</v>
      </c>
      <c r="DG90" s="32">
        <f>('2a) logm_x(t)'!O89-'2a) logm_x(t)'!N89-'2a)answer'!$C89)/$CP$5</f>
        <v>0.41151925869400552</v>
      </c>
      <c r="DH90" s="32">
        <f>('2a) logm_x(t)'!P89-'2a) logm_x(t)'!O89-'2a)answer'!$C89)/$CP$5</f>
        <v>-0.27003626417602239</v>
      </c>
      <c r="DI90" s="32">
        <f>('2a) logm_x(t)'!Q89-'2a) logm_x(t)'!P89-'2a)answer'!$C89)/$CP$5</f>
        <v>-0.41891063407675078</v>
      </c>
      <c r="DJ90" s="32">
        <f>('2a) logm_x(t)'!R89-'2a) logm_x(t)'!Q89-'2a)answer'!$C89)/$CP$5</f>
        <v>0.48612315071806089</v>
      </c>
      <c r="DK90" s="32">
        <f>('2a) logm_x(t)'!S89-'2a) logm_x(t)'!R89-'2a)answer'!$C89)/$CP$5</f>
        <v>2.8470628623895142E-2</v>
      </c>
      <c r="DL90" s="32">
        <f>('2a) logm_x(t)'!T89-'2a) logm_x(t)'!S89-'2a)answer'!$C89)/$CP$5</f>
        <v>0.82143436261673375</v>
      </c>
      <c r="DM90" s="32">
        <f>('2a) logm_x(t)'!U89-'2a) logm_x(t)'!T89-'2a)answer'!$C89)/$CP$5</f>
        <v>-1.0608229805294322</v>
      </c>
      <c r="DN90" s="32">
        <f>('2a) logm_x(t)'!V89-'2a) logm_x(t)'!U89-'2a)answer'!$C89)/$CP$5</f>
        <v>0.63768693524082798</v>
      </c>
      <c r="DO90" s="32">
        <f>('2a) logm_x(t)'!W89-'2a) logm_x(t)'!V89-'2a)answer'!$C89)/$CP$5</f>
        <v>1.0781671742678496</v>
      </c>
      <c r="DP90" s="32">
        <f>('2a) logm_x(t)'!X89-'2a) logm_x(t)'!W89-'2a)answer'!$C89)/$CP$5</f>
        <v>-0.65247130022020738</v>
      </c>
      <c r="DQ90" s="32">
        <f>('2a) logm_x(t)'!Y89-'2a) logm_x(t)'!X89-'2a)answer'!$C89)/$CP$5</f>
        <v>-0.73641234763397601</v>
      </c>
      <c r="DR90" s="32">
        <f>('2a) logm_x(t)'!Z89-'2a) logm_x(t)'!Y89-'2a)answer'!$C89)/$CP$5</f>
        <v>-9.3482145783270895E-2</v>
      </c>
      <c r="DS90" s="32">
        <f>('2a) logm_x(t)'!AA89-'2a) logm_x(t)'!Z89-'2a)answer'!$C89)/$CP$5</f>
        <v>0.73258498043768217</v>
      </c>
      <c r="DT90" s="32">
        <f>('2a) logm_x(t)'!AB89-'2a) logm_x(t)'!AA89-'2a)answer'!$C89)/$CP$5</f>
        <v>-0.16453465583191779</v>
      </c>
      <c r="DU90" s="32">
        <f>('2a) logm_x(t)'!AC89-'2a) logm_x(t)'!AB89-'2a)answer'!$C89)/$CP$5</f>
        <v>0.44237974410308489</v>
      </c>
      <c r="DV90" s="32">
        <f>('2a) logm_x(t)'!AD89-'2a) logm_x(t)'!AC89-'2a)answer'!$C89)/$CP$5</f>
        <v>-0.62847382894483095</v>
      </c>
      <c r="DW90" s="32">
        <f>('2a) logm_x(t)'!AE89-'2a) logm_x(t)'!AD89-'2a)answer'!$C89)/$CP$5</f>
        <v>0.70140868354891683</v>
      </c>
      <c r="DX90" s="32">
        <f>('2a) logm_x(t)'!AF89-'2a) logm_x(t)'!AE89-'2a)answer'!$C89)/$CP$5</f>
        <v>-0.30878627587528801</v>
      </c>
      <c r="DY90" s="32">
        <f>('2a) logm_x(t)'!AG89-'2a) logm_x(t)'!AF89-'2a)answer'!$C89)/$CP$5</f>
        <v>-0.13498726353184567</v>
      </c>
      <c r="DZ90" s="32">
        <f>('2a) logm_x(t)'!AH89-'2a) logm_x(t)'!AG89-'2a)answer'!$C89)/$CP$5</f>
        <v>0.29437064821906223</v>
      </c>
      <c r="EA90" s="32">
        <f>('2a) logm_x(t)'!AI89-'2a) logm_x(t)'!AH89-'2a)answer'!$C89)/$CP$5</f>
        <v>-0.18530915836817799</v>
      </c>
      <c r="EB90" s="32">
        <f>('2a) logm_x(t)'!AJ89-'2a) logm_x(t)'!AI89-'2a)answer'!$C89)/$CP$5</f>
        <v>-0.52990784652510103</v>
      </c>
      <c r="EC90" s="32">
        <f>('2a) logm_x(t)'!AK89-'2a) logm_x(t)'!AJ89-'2a)answer'!$C89)/$CP$5</f>
        <v>1.294525235410805</v>
      </c>
      <c r="ED90" s="32">
        <f>('2a) logm_x(t)'!AL89-'2a) logm_x(t)'!AK89-'2a)answer'!$C89)/$CP$5</f>
        <v>-1.0936263851041084</v>
      </c>
      <c r="EE90" s="32">
        <f>('2a) logm_x(t)'!AM89-'2a) logm_x(t)'!AL89-'2a)answer'!$C89)/$CP$5</f>
        <v>-0.17521722866074882</v>
      </c>
      <c r="EF90" s="32">
        <f>('2a) logm_x(t)'!AN89-'2a) logm_x(t)'!AM89-'2a)answer'!$C89)/$CP$5</f>
        <v>0.21142184563917882</v>
      </c>
      <c r="EG90" s="32">
        <f>('2a) logm_x(t)'!AO89-'2a) logm_x(t)'!AN89-'2a)answer'!$C89)/$CP$5</f>
        <v>0.13764001404764534</v>
      </c>
      <c r="EH90" s="32">
        <f>('2a) logm_x(t)'!AP89-'2a) logm_x(t)'!AO89-'2a)answer'!$C89)/$CP$5</f>
        <v>-0.25749972049350112</v>
      </c>
      <c r="EI90" s="32">
        <f>('2a) logm_x(t)'!AQ89-'2a) logm_x(t)'!AP89-'2a)answer'!$C89)/$CP$5</f>
        <v>0.73825887963295778</v>
      </c>
      <c r="EJ90" s="32">
        <f>('2a) logm_x(t)'!AR89-'2a) logm_x(t)'!AQ89-'2a)answer'!$C89)/$CP$5</f>
        <v>-0.51826560656150056</v>
      </c>
      <c r="EK90" s="32">
        <f>('2a) logm_x(t)'!AS89-'2a) logm_x(t)'!AR89-'2a)answer'!$C89)/$CP$5</f>
        <v>0.42037157062561048</v>
      </c>
      <c r="EL90" s="32">
        <f>('2a) logm_x(t)'!AT89-'2a) logm_x(t)'!AS89-'2a)answer'!$C89)/$CP$5</f>
        <v>-1.9034545248490145E-2</v>
      </c>
      <c r="EM90" s="32">
        <f>('2a) logm_x(t)'!AU89-'2a) logm_x(t)'!AT89-'2a)answer'!$C89)/$CP$5</f>
        <v>0.14026969022441199</v>
      </c>
      <c r="EN90" s="32">
        <f>('2a) logm_x(t)'!AV89-'2a) logm_x(t)'!AU89-'2a)answer'!$C89)/$CP$5</f>
        <v>-0.38801818883805023</v>
      </c>
      <c r="EO90" s="32">
        <f>('2a) logm_x(t)'!AW89-'2a) logm_x(t)'!AV89-'2a)answer'!$C89)/$CP$5</f>
        <v>0.63315038435452775</v>
      </c>
      <c r="EP90" s="32">
        <f>('2a) logm_x(t)'!AX89-'2a) logm_x(t)'!AW89-'2a)answer'!$C89)/$CP$5</f>
        <v>-0.69354739951623623</v>
      </c>
      <c r="EQ90" s="32">
        <f>('2a) logm_x(t)'!AY89-'2a) logm_x(t)'!AX89-'2a)answer'!$C89)/$CP$5</f>
        <v>0.4125755676271417</v>
      </c>
      <c r="ER90" s="32">
        <f>('2a) logm_x(t)'!AZ89-'2a) logm_x(t)'!AY89-'2a)answer'!$C89)/$CP$5</f>
        <v>0.29377152416848862</v>
      </c>
      <c r="ES90" s="32">
        <f>('2a) logm_x(t)'!BA89-'2a) logm_x(t)'!AZ89-'2a)answer'!$C89)/$CP$5</f>
        <v>-0.73247644534076439</v>
      </c>
      <c r="ET90" s="32">
        <f>('2a) logm_x(t)'!BB89-'2a) logm_x(t)'!BA89-'2a)answer'!$C89)/$CP$5</f>
        <v>2.2428352518723233E-2</v>
      </c>
      <c r="EU90" s="32">
        <f>('2a) logm_x(t)'!BC89-'2a) logm_x(t)'!BB89-'2a)answer'!$C89)/$CP$5</f>
        <v>1.0580585924483243</v>
      </c>
      <c r="EV90" s="32">
        <f>('2a) logm_x(t)'!BD89-'2a) logm_x(t)'!BC89-'2a)answer'!$C89)/$CP$5</f>
        <v>-0.92943304911012903</v>
      </c>
      <c r="EW90" s="32">
        <f>('2a) logm_x(t)'!BE89-'2a) logm_x(t)'!BD89-'2a)answer'!$C89)/$CP$5</f>
        <v>0.27639820021965916</v>
      </c>
      <c r="EX90" s="32">
        <f>('2a) logm_x(t)'!BF89-'2a) logm_x(t)'!BE89-'2a)answer'!$C89)/$CP$5</f>
        <v>-0.67079764165250455</v>
      </c>
      <c r="EY90" s="32">
        <f>('2a) logm_x(t)'!BG89-'2a) logm_x(t)'!BF89-'2a)answer'!$C89)/$CP$5</f>
        <v>-0.2424165553373813</v>
      </c>
      <c r="EZ90" s="32">
        <f>('2a) logm_x(t)'!BH89-'2a) logm_x(t)'!BG89-'2a)answer'!$C89)/$CP$5</f>
        <v>0.25065437746382341</v>
      </c>
      <c r="FA90" s="32">
        <f>('2a) logm_x(t)'!BI89-'2a) logm_x(t)'!BH89-'2a)answer'!$C89)/$CP$5</f>
        <v>-0.22144138261061189</v>
      </c>
      <c r="FB90" s="32">
        <f>('2a) logm_x(t)'!BJ89-'2a) logm_x(t)'!BI89-'2a)answer'!$C89)/$CP$5</f>
        <v>5.02695101928997E-2</v>
      </c>
      <c r="FC90" s="32">
        <f>('2a) logm_x(t)'!BK89-'2a) logm_x(t)'!BJ89-'2a)answer'!$C89)/$CP$5</f>
        <v>0.29360864364840306</v>
      </c>
      <c r="FD90" s="32">
        <f>('2a) logm_x(t)'!BL89-'2a) logm_x(t)'!BK89-'2a)answer'!$C89)/$CP$5</f>
        <v>-0.49627922038874656</v>
      </c>
      <c r="FE90" s="32">
        <f>('2a) logm_x(t)'!BM89-'2a) logm_x(t)'!BL89-'2a)answer'!$C89)/$CP$5</f>
        <v>5.8148313280873012E-2</v>
      </c>
      <c r="FF90" s="32">
        <f>('2a) logm_x(t)'!BN89-'2a) logm_x(t)'!BM89-'2a)answer'!$C89)/$CP$5</f>
        <v>0.24859106204930512</v>
      </c>
      <c r="FG90" s="32">
        <f>('2a) logm_x(t)'!BO89-'2a) logm_x(t)'!BN89-'2a)answer'!$C89)/$CP$5</f>
        <v>-0.37074409697683608</v>
      </c>
      <c r="FH90" s="32">
        <f>('2a) logm_x(t)'!BP89-'2a) logm_x(t)'!BO89-'2a)answer'!$C89)/$CP$5</f>
        <v>0.49748715982744196</v>
      </c>
      <c r="FI90" s="32">
        <f>('2a) logm_x(t)'!BQ89-'2a) logm_x(t)'!BP89-'2a)answer'!$C89)/$CP$5</f>
        <v>-0.95307729028216936</v>
      </c>
      <c r="FJ90" s="32">
        <f>('2a) logm_x(t)'!BR89-'2a) logm_x(t)'!BQ89-'2a)answer'!$C89)/$CP$5</f>
        <v>1.175369457737198</v>
      </c>
      <c r="FK90" s="32">
        <f>('2a) logm_x(t)'!BS89-'2a) logm_x(t)'!BR89-'2a)answer'!$C89)/$CP$5</f>
        <v>-0.59519746546509822</v>
      </c>
      <c r="FL90" s="32">
        <f>('2a) logm_x(t)'!BT89-'2a) logm_x(t)'!BS89-'2a)answer'!$C89)/$CP$5</f>
        <v>-0.31615470569604953</v>
      </c>
      <c r="FM90" s="32">
        <f>('2a) logm_x(t)'!BU89-'2a) logm_x(t)'!BT89-'2a)answer'!$C89)/$CP$5</f>
        <v>-0.28242076944011274</v>
      </c>
      <c r="FN90" s="32">
        <f>('2a) logm_x(t)'!BV89-'2a) logm_x(t)'!BU89-'2a)answer'!$C89)/$CP$5</f>
        <v>0.6254628215532777</v>
      </c>
      <c r="FO90" s="32">
        <f>('2a) logm_x(t)'!BW89-'2a) logm_x(t)'!BV89-'2a)answer'!$C89)/$CP$5</f>
        <v>-0.2026496198353657</v>
      </c>
      <c r="FP90" s="32">
        <f>('2a) logm_x(t)'!BX89-'2a) logm_x(t)'!BW89-'2a)answer'!$C89)/$CP$5</f>
        <v>-9.0589929961776786E-3</v>
      </c>
      <c r="FQ90" s="32">
        <f>('2a) logm_x(t)'!BY89-'2a) logm_x(t)'!BX89-'2a)answer'!$C89)/$CP$5</f>
        <v>-5.4128676614403258E-2</v>
      </c>
      <c r="FR90" s="32">
        <f>('2a) logm_x(t)'!BZ89-'2a) logm_x(t)'!BY89-'2a)answer'!$C89)/$CP$5</f>
        <v>-0.30756070115895229</v>
      </c>
      <c r="FS90" s="32">
        <f>('2a) logm_x(t)'!CA89-'2a) logm_x(t)'!BZ89-'2a)answer'!$C89)/$CP$5</f>
        <v>8.611803054879906E-2</v>
      </c>
      <c r="FT90" s="32">
        <f>('2a) logm_x(t)'!CB89-'2a) logm_x(t)'!CA89-'2a)answer'!$C89)/$CP$5</f>
        <v>-9.0436250580161387E-2</v>
      </c>
      <c r="FU90" s="32">
        <f>('2a) logm_x(t)'!CC89-'2a) logm_x(t)'!CB89-'2a)answer'!$C89)/$CP$5</f>
        <v>-0.29185787618675851</v>
      </c>
      <c r="FV90" s="32">
        <f>('2a) logm_x(t)'!CD89-'2a) logm_x(t)'!CC89-'2a)answer'!$C89)/$CP$5</f>
        <v>0.16352933740082939</v>
      </c>
      <c r="FW90" s="32">
        <f>('2a) logm_x(t)'!CE89-'2a) logm_x(t)'!CD89-'2a)answer'!$C89)/$CP$5</f>
        <v>-8.060833694494636E-2</v>
      </c>
      <c r="FX90" s="32">
        <f>('2a) logm_x(t)'!CF89-'2a) logm_x(t)'!CE89-'2a)answer'!$C89)/$CP$5</f>
        <v>-0.22631584211893463</v>
      </c>
      <c r="FY90" s="32">
        <f>('2a) logm_x(t)'!CG89-'2a) logm_x(t)'!CF89-'2a)answer'!$C89)/$CP$5</f>
        <v>-0.47136374136023301</v>
      </c>
      <c r="FZ90" s="32">
        <f>('2a) logm_x(t)'!CH89-'2a) logm_x(t)'!CG89-'2a)answer'!$C89)/$CP$5</f>
        <v>-0.6054035289746259</v>
      </c>
      <c r="GA90" s="32">
        <f>('2a) logm_x(t)'!CI89-'2a) logm_x(t)'!CH89-'2a)answer'!$C89)/$CP$5</f>
        <v>0.67306401524906856</v>
      </c>
      <c r="GB90" s="32">
        <f>('2a) logm_x(t)'!CJ89-'2a) logm_x(t)'!CI89-'2a)answer'!$C89)/$CP$5</f>
        <v>-5.1017648365680963E-2</v>
      </c>
      <c r="GC90" s="32">
        <f>('2a) logm_x(t)'!CK89-'2a) logm_x(t)'!CJ89-'2a)answer'!$C89)/$CP$5</f>
        <v>0.26525881842094529</v>
      </c>
      <c r="GD90" s="32">
        <f>('2a) logm_x(t)'!CL89-'2a) logm_x(t)'!CK89-'2a)answer'!$C89)/$CP$5</f>
        <v>-0.83065211041309883</v>
      </c>
      <c r="GE90" s="32">
        <f>('2a) logm_x(t)'!CM89-'2a) logm_x(t)'!CL89-'2a)answer'!$C89)/$CP$5</f>
        <v>0.21682257090422744</v>
      </c>
      <c r="GF90" s="32">
        <f>('2a) logm_x(t)'!CN89-'2a) logm_x(t)'!CM89-'2a)answer'!$C89)/$CP$5</f>
        <v>0.19944677507781222</v>
      </c>
    </row>
    <row r="91" spans="1:188" x14ac:dyDescent="0.25">
      <c r="A91" s="31">
        <f>'2a) logm_x(t)'!A90</f>
        <v>87</v>
      </c>
      <c r="B91" s="32"/>
      <c r="C91" s="32">
        <f>IFERROR(('2a) logm_x(t)'!C90-'2a) logm_x(t)'!B90-'2a)answer'!$C90)^2,"")</f>
        <v>5.1825480023460734E-3</v>
      </c>
      <c r="D91" s="32">
        <f>IFERROR(('2a) logm_x(t)'!D90-'2a) logm_x(t)'!C90-'2a)answer'!$C90)^2,"")</f>
        <v>6.1917886488859056E-2</v>
      </c>
      <c r="E91" s="32">
        <f>IFERROR(('2a) logm_x(t)'!E90-'2a) logm_x(t)'!D90-'2a)answer'!$C90)^2,"")</f>
        <v>1.981024790531076E-2</v>
      </c>
      <c r="F91" s="32">
        <f>IFERROR(('2a) logm_x(t)'!F90-'2a) logm_x(t)'!E90-'2a)answer'!$C90)^2,"")</f>
        <v>8.2204372693401515E-3</v>
      </c>
      <c r="G91" s="32">
        <f>IFERROR(('2a) logm_x(t)'!G90-'2a) logm_x(t)'!F90-'2a)answer'!$C90)^2,"")</f>
        <v>3.0721899053285915E-3</v>
      </c>
      <c r="H91" s="32">
        <f>IFERROR(('2a) logm_x(t)'!H90-'2a) logm_x(t)'!G90-'2a)answer'!$C90)^2,"")</f>
        <v>1.5385432839344149E-2</v>
      </c>
      <c r="I91" s="32">
        <f>IFERROR(('2a) logm_x(t)'!I90-'2a) logm_x(t)'!H90-'2a)answer'!$C90)^2,"")</f>
        <v>4.2470305327699E-2</v>
      </c>
      <c r="J91" s="32">
        <f>IFERROR(('2a) logm_x(t)'!J90-'2a) logm_x(t)'!I90-'2a)answer'!$C90)^2,"")</f>
        <v>5.9033708269999437E-2</v>
      </c>
      <c r="K91" s="32">
        <f>IFERROR(('2a) logm_x(t)'!K90-'2a) logm_x(t)'!J90-'2a)answer'!$C90)^2,"")</f>
        <v>3.280890784845894E-2</v>
      </c>
      <c r="L91" s="32">
        <f>IFERROR(('2a) logm_x(t)'!L90-'2a) logm_x(t)'!K90-'2a)answer'!$C90)^2,"")</f>
        <v>2.8033813056125797E-3</v>
      </c>
      <c r="M91" s="32">
        <f>IFERROR(('2a) logm_x(t)'!M90-'2a) logm_x(t)'!L90-'2a)answer'!$C90)^2,"")</f>
        <v>3.5954604692530514E-4</v>
      </c>
      <c r="N91" s="32">
        <f>IFERROR(('2a) logm_x(t)'!N90-'2a) logm_x(t)'!M90-'2a)answer'!$C90)^2,"")</f>
        <v>2.7696008000158923E-2</v>
      </c>
      <c r="O91" s="32">
        <f>IFERROR(('2a) logm_x(t)'!O90-'2a) logm_x(t)'!N90-'2a)answer'!$C90)^2,"")</f>
        <v>5.3978129915735612E-3</v>
      </c>
      <c r="P91" s="32">
        <f>IFERROR(('2a) logm_x(t)'!P90-'2a) logm_x(t)'!O90-'2a)answer'!$C90)^2,"")</f>
        <v>2.7717911395476807E-3</v>
      </c>
      <c r="Q91" s="32">
        <f>IFERROR(('2a) logm_x(t)'!Q90-'2a) logm_x(t)'!P90-'2a)answer'!$C90)^2,"")</f>
        <v>2.6514917675895266E-2</v>
      </c>
      <c r="R91" s="32">
        <f>IFERROR(('2a) logm_x(t)'!R90-'2a) logm_x(t)'!Q90-'2a)answer'!$C90)^2,"")</f>
        <v>1.3993797916890718E-2</v>
      </c>
      <c r="S91" s="32">
        <f>IFERROR(('2a) logm_x(t)'!S90-'2a) logm_x(t)'!R90-'2a)answer'!$C90)^2,"")</f>
        <v>5.2004729230316381E-4</v>
      </c>
      <c r="T91" s="32">
        <f>IFERROR(('2a) logm_x(t)'!T90-'2a) logm_x(t)'!S90-'2a)answer'!$C90)^2,"")</f>
        <v>1.3639932146447267E-3</v>
      </c>
      <c r="U91" s="32">
        <f>IFERROR(('2a) logm_x(t)'!U90-'2a) logm_x(t)'!T90-'2a)answer'!$C90)^2,"")</f>
        <v>1.3168606011436584E-2</v>
      </c>
      <c r="V91" s="32">
        <f>IFERROR(('2a) logm_x(t)'!V90-'2a) logm_x(t)'!U90-'2a)answer'!$C90)^2,"")</f>
        <v>1.9826354040987273E-2</v>
      </c>
      <c r="W91" s="32">
        <f>IFERROR(('2a) logm_x(t)'!W90-'2a) logm_x(t)'!V90-'2a)answer'!$C90)^2,"")</f>
        <v>2.1293065442244369E-3</v>
      </c>
      <c r="X91" s="32">
        <f>IFERROR(('2a) logm_x(t)'!X90-'2a) logm_x(t)'!W90-'2a)answer'!$C90)^2,"")</f>
        <v>1.7411653245082585E-2</v>
      </c>
      <c r="Y91" s="32">
        <f>IFERROR(('2a) logm_x(t)'!Y90-'2a) logm_x(t)'!X90-'2a)answer'!$C90)^2,"")</f>
        <v>1.229400453999137E-2</v>
      </c>
      <c r="Z91" s="32">
        <f>IFERROR(('2a) logm_x(t)'!Z90-'2a) logm_x(t)'!Y90-'2a)answer'!$C90)^2,"")</f>
        <v>5.0839636889309916E-3</v>
      </c>
      <c r="AA91" s="32">
        <f>IFERROR(('2a) logm_x(t)'!AA90-'2a) logm_x(t)'!Z90-'2a)answer'!$C90)^2,"")</f>
        <v>8.5072304257476014E-3</v>
      </c>
      <c r="AB91" s="32">
        <f>IFERROR(('2a) logm_x(t)'!AB90-'2a) logm_x(t)'!AA90-'2a)answer'!$C90)^2,"")</f>
        <v>2.0320193411600481E-6</v>
      </c>
      <c r="AC91" s="32">
        <f>IFERROR(('2a) logm_x(t)'!AC90-'2a) logm_x(t)'!AB90-'2a)answer'!$C90)^2,"")</f>
        <v>5.3963797098692327E-5</v>
      </c>
      <c r="AD91" s="32">
        <f>IFERROR(('2a) logm_x(t)'!AD90-'2a) logm_x(t)'!AC90-'2a)answer'!$C90)^2,"")</f>
        <v>4.4583473243742146E-3</v>
      </c>
      <c r="AE91" s="32">
        <f>IFERROR(('2a) logm_x(t)'!AE90-'2a) logm_x(t)'!AD90-'2a)answer'!$C90)^2,"")</f>
        <v>1.1358442882991209E-3</v>
      </c>
      <c r="AF91" s="32">
        <f>IFERROR(('2a) logm_x(t)'!AF90-'2a) logm_x(t)'!AE90-'2a)answer'!$C90)^2,"")</f>
        <v>9.2425300313836081E-3</v>
      </c>
      <c r="AG91" s="32">
        <f>IFERROR(('2a) logm_x(t)'!AG90-'2a) logm_x(t)'!AF90-'2a)answer'!$C90)^2,"")</f>
        <v>1.829943894408341E-2</v>
      </c>
      <c r="AH91" s="32">
        <f>IFERROR(('2a) logm_x(t)'!AH90-'2a) logm_x(t)'!AG90-'2a)answer'!$C90)^2,"")</f>
        <v>9.9203559183099507E-4</v>
      </c>
      <c r="AI91" s="32">
        <f>IFERROR(('2a) logm_x(t)'!AI90-'2a) logm_x(t)'!AH90-'2a)answer'!$C90)^2,"")</f>
        <v>2.6832635529279074E-3</v>
      </c>
      <c r="AJ91" s="32">
        <f>IFERROR(('2a) logm_x(t)'!AJ90-'2a) logm_x(t)'!AI90-'2a)answer'!$C90)^2,"")</f>
        <v>1.854241763361919E-3</v>
      </c>
      <c r="AK91" s="32">
        <f>IFERROR(('2a) logm_x(t)'!AK90-'2a) logm_x(t)'!AJ90-'2a)answer'!$C90)^2,"")</f>
        <v>1.5051937232066706E-2</v>
      </c>
      <c r="AL91" s="32">
        <f>IFERROR(('2a) logm_x(t)'!AL90-'2a) logm_x(t)'!AK90-'2a)answer'!$C90)^2,"")</f>
        <v>1.0080893467863982E-2</v>
      </c>
      <c r="AM91" s="32">
        <f>IFERROR(('2a) logm_x(t)'!AM90-'2a) logm_x(t)'!AL90-'2a)answer'!$C90)^2,"")</f>
        <v>8.5441544124636015E-3</v>
      </c>
      <c r="AN91" s="32">
        <f>IFERROR(('2a) logm_x(t)'!AN90-'2a) logm_x(t)'!AM90-'2a)answer'!$C90)^2,"")</f>
        <v>1.3673172222678267E-2</v>
      </c>
      <c r="AO91" s="32">
        <f>IFERROR(('2a) logm_x(t)'!AO90-'2a) logm_x(t)'!AN90-'2a)answer'!$C90)^2,"")</f>
        <v>3.7903059287870381E-3</v>
      </c>
      <c r="AP91" s="32">
        <f>IFERROR(('2a) logm_x(t)'!AP90-'2a) logm_x(t)'!AO90-'2a)answer'!$C90)^2,"")</f>
        <v>4.368431750734512E-4</v>
      </c>
      <c r="AQ91" s="32">
        <f>IFERROR(('2a) logm_x(t)'!AQ90-'2a) logm_x(t)'!AP90-'2a)answer'!$C90)^2,"")</f>
        <v>5.6243608300637774E-3</v>
      </c>
      <c r="AR91" s="32">
        <f>IFERROR(('2a) logm_x(t)'!AR90-'2a) logm_x(t)'!AQ90-'2a)answer'!$C90)^2,"")</f>
        <v>1.9873524375004902E-3</v>
      </c>
      <c r="AS91" s="32">
        <f>IFERROR(('2a) logm_x(t)'!AS90-'2a) logm_x(t)'!AR90-'2a)answer'!$C90)^2,"")</f>
        <v>6.4508280421400098E-3</v>
      </c>
      <c r="AT91" s="32">
        <f>IFERROR(('2a) logm_x(t)'!AT90-'2a) logm_x(t)'!AS90-'2a)answer'!$C90)^2,"")</f>
        <v>3.5481476105356723E-4</v>
      </c>
      <c r="AU91" s="32">
        <f>IFERROR(('2a) logm_x(t)'!AU90-'2a) logm_x(t)'!AT90-'2a)answer'!$C90)^2,"")</f>
        <v>7.6280037073634442E-3</v>
      </c>
      <c r="AV91" s="32">
        <f>IFERROR(('2a) logm_x(t)'!AV90-'2a) logm_x(t)'!AU90-'2a)answer'!$C90)^2,"")</f>
        <v>2.0118936159590774E-3</v>
      </c>
      <c r="AW91" s="32">
        <f>IFERROR(('2a) logm_x(t)'!AW90-'2a) logm_x(t)'!AV90-'2a)answer'!$C90)^2,"")</f>
        <v>4.625685815579439E-4</v>
      </c>
      <c r="AX91" s="32">
        <f>IFERROR(('2a) logm_x(t)'!AX90-'2a) logm_x(t)'!AW90-'2a)answer'!$C90)^2,"")</f>
        <v>3.3112519997269001E-3</v>
      </c>
      <c r="AY91" s="32">
        <f>IFERROR(('2a) logm_x(t)'!AY90-'2a) logm_x(t)'!AX90-'2a)answer'!$C90)^2,"")</f>
        <v>1.4021030631142763E-4</v>
      </c>
      <c r="AZ91" s="32">
        <f>IFERROR(('2a) logm_x(t)'!AZ90-'2a) logm_x(t)'!AY90-'2a)answer'!$C90)^2,"")</f>
        <v>8.7939576081545094E-4</v>
      </c>
      <c r="BA91" s="32">
        <f>IFERROR(('2a) logm_x(t)'!BA90-'2a) logm_x(t)'!AZ90-'2a)answer'!$C90)^2,"")</f>
        <v>6.495985636504819E-4</v>
      </c>
      <c r="BB91" s="32">
        <f>IFERROR(('2a) logm_x(t)'!BB90-'2a) logm_x(t)'!BA90-'2a)answer'!$C90)^2,"")</f>
        <v>1.8123519698801862E-3</v>
      </c>
      <c r="BC91" s="32">
        <f>IFERROR(('2a) logm_x(t)'!BC90-'2a) logm_x(t)'!BB90-'2a)answer'!$C90)^2,"")</f>
        <v>2.7687785546860414E-3</v>
      </c>
      <c r="BD91" s="32">
        <f>IFERROR(('2a) logm_x(t)'!BD90-'2a) logm_x(t)'!BC90-'2a)answer'!$C90)^2,"")</f>
        <v>1.1551975327096358E-2</v>
      </c>
      <c r="BE91" s="32">
        <f>IFERROR(('2a) logm_x(t)'!BE90-'2a) logm_x(t)'!BD90-'2a)answer'!$C90)^2,"")</f>
        <v>6.5672492907312954E-4</v>
      </c>
      <c r="BF91" s="32">
        <f>IFERROR(('2a) logm_x(t)'!BF90-'2a) logm_x(t)'!BE90-'2a)answer'!$C90)^2,"")</f>
        <v>2.3224162587192204E-3</v>
      </c>
      <c r="BG91" s="32">
        <f>IFERROR(('2a) logm_x(t)'!BG90-'2a) logm_x(t)'!BF90-'2a)answer'!$C90)^2,"")</f>
        <v>9.173214675290332E-4</v>
      </c>
      <c r="BH91" s="32">
        <f>IFERROR(('2a) logm_x(t)'!BH90-'2a) logm_x(t)'!BG90-'2a)answer'!$C90)^2,"")</f>
        <v>4.078264665663284E-5</v>
      </c>
      <c r="BI91" s="32">
        <f>IFERROR(('2a) logm_x(t)'!BI90-'2a) logm_x(t)'!BH90-'2a)answer'!$C90)^2,"")</f>
        <v>1.20791375509154E-2</v>
      </c>
      <c r="BJ91" s="32">
        <f>IFERROR(('2a) logm_x(t)'!BJ90-'2a) logm_x(t)'!BI90-'2a)answer'!$C90)^2,"")</f>
        <v>1.8393618642983778E-2</v>
      </c>
      <c r="BK91" s="32">
        <f>IFERROR(('2a) logm_x(t)'!BK90-'2a) logm_x(t)'!BJ90-'2a)answer'!$C90)^2,"")</f>
        <v>3.2796284245741194E-4</v>
      </c>
      <c r="BL91" s="32">
        <f>IFERROR(('2a) logm_x(t)'!BL90-'2a) logm_x(t)'!BK90-'2a)answer'!$C90)^2,"")</f>
        <v>1.8117336285545262E-3</v>
      </c>
      <c r="BM91" s="32">
        <f>IFERROR(('2a) logm_x(t)'!BM90-'2a) logm_x(t)'!BL90-'2a)answer'!$C90)^2,"")</f>
        <v>3.0903047975409624E-3</v>
      </c>
      <c r="BN91" s="32">
        <f>IFERROR(('2a) logm_x(t)'!BN90-'2a) logm_x(t)'!BM90-'2a)answer'!$C90)^2,"")</f>
        <v>8.8785020894550648E-3</v>
      </c>
      <c r="BO91" s="32">
        <f>IFERROR(('2a) logm_x(t)'!BO90-'2a) logm_x(t)'!BN90-'2a)answer'!$C90)^2,"")</f>
        <v>2.9941569325131468E-2</v>
      </c>
      <c r="BP91" s="32">
        <f>IFERROR(('2a) logm_x(t)'!BP90-'2a) logm_x(t)'!BO90-'2a)answer'!$C90)^2,"")</f>
        <v>2.7688385607052328E-2</v>
      </c>
      <c r="BQ91" s="32">
        <f>IFERROR(('2a) logm_x(t)'!BQ90-'2a) logm_x(t)'!BP90-'2a)answer'!$C90)^2,"")</f>
        <v>1.4532916999633615E-2</v>
      </c>
      <c r="BR91" s="32">
        <f>IFERROR(('2a) logm_x(t)'!BR90-'2a) logm_x(t)'!BQ90-'2a)answer'!$C90)^2,"")</f>
        <v>9.6917986335520144E-3</v>
      </c>
      <c r="BS91" s="32">
        <f>IFERROR(('2a) logm_x(t)'!BS90-'2a) logm_x(t)'!BR90-'2a)answer'!$C90)^2,"")</f>
        <v>2.6358584158969772E-2</v>
      </c>
      <c r="BT91" s="32">
        <f>IFERROR(('2a) logm_x(t)'!BT90-'2a) logm_x(t)'!BS90-'2a)answer'!$C90)^2,"")</f>
        <v>2.7432917129292258E-4</v>
      </c>
      <c r="BU91" s="32">
        <f>IFERROR(('2a) logm_x(t)'!BU90-'2a) logm_x(t)'!BT90-'2a)answer'!$C90)^2,"")</f>
        <v>4.688057921375618E-3</v>
      </c>
      <c r="BV91" s="32">
        <f>IFERROR(('2a) logm_x(t)'!BV90-'2a) logm_x(t)'!BU90-'2a)answer'!$C90)^2,"")</f>
        <v>5.4980937152280243E-3</v>
      </c>
      <c r="BW91" s="32">
        <f>IFERROR(('2a) logm_x(t)'!BW90-'2a) logm_x(t)'!BV90-'2a)answer'!$C90)^2,"")</f>
        <v>5.5099701547588597E-3</v>
      </c>
      <c r="BX91" s="32">
        <f>IFERROR(('2a) logm_x(t)'!BX90-'2a) logm_x(t)'!BW90-'2a)answer'!$C90)^2,"")</f>
        <v>7.9902844469550928E-4</v>
      </c>
      <c r="BY91" s="32">
        <f>IFERROR(('2a) logm_x(t)'!BY90-'2a) logm_x(t)'!BX90-'2a)answer'!$C90)^2,"")</f>
        <v>8.3081226396496683E-5</v>
      </c>
      <c r="BZ91" s="32">
        <f>IFERROR(('2a) logm_x(t)'!BZ90-'2a) logm_x(t)'!BY90-'2a)answer'!$C90)^2,"")</f>
        <v>8.4827688360531342E-5</v>
      </c>
      <c r="CA91" s="32">
        <f>IFERROR(('2a) logm_x(t)'!CA90-'2a) logm_x(t)'!BZ90-'2a)answer'!$C90)^2,"")</f>
        <v>6.8522196083199715E-4</v>
      </c>
      <c r="CB91" s="32">
        <f>IFERROR(('2a) logm_x(t)'!CB90-'2a) logm_x(t)'!CA90-'2a)answer'!$C90)^2,"")</f>
        <v>6.4634805296129826E-3</v>
      </c>
      <c r="CC91" s="32">
        <f>IFERROR(('2a) logm_x(t)'!CC90-'2a) logm_x(t)'!CB90-'2a)answer'!$C90)^2,"")</f>
        <v>5.8332946510151367E-4</v>
      </c>
      <c r="CD91" s="32">
        <f>IFERROR(('2a) logm_x(t)'!CD90-'2a) logm_x(t)'!CC90-'2a)answer'!$C90)^2,"")</f>
        <v>8.5468584952666797E-4</v>
      </c>
      <c r="CE91" s="32">
        <f>IFERROR(('2a) logm_x(t)'!CE90-'2a) logm_x(t)'!CD90-'2a)answer'!$C90)^2,"")</f>
        <v>1.4057152884003278E-4</v>
      </c>
      <c r="CF91" s="32">
        <f>IFERROR(('2a) logm_x(t)'!CF90-'2a) logm_x(t)'!CE90-'2a)answer'!$C90)^2,"")</f>
        <v>2.8864880709010207E-3</v>
      </c>
      <c r="CG91" s="32">
        <f>IFERROR(('2a) logm_x(t)'!CG90-'2a) logm_x(t)'!CF90-'2a)answer'!$C90)^2,"")</f>
        <v>2.7710188078582836E-4</v>
      </c>
      <c r="CH91" s="32">
        <f>IFERROR(('2a) logm_x(t)'!CH90-'2a) logm_x(t)'!CG90-'2a)answer'!$C90)^2,"")</f>
        <v>2.1513026298215351E-3</v>
      </c>
      <c r="CI91" s="32">
        <f>IFERROR(('2a) logm_x(t)'!CI90-'2a) logm_x(t)'!CH90-'2a)answer'!$C90)^2,"")</f>
        <v>6.4850068629939675E-4</v>
      </c>
      <c r="CJ91" s="32">
        <f>IFERROR(('2a) logm_x(t)'!CJ90-'2a) logm_x(t)'!CI90-'2a)answer'!$C90)^2,"")</f>
        <v>1.3189289283170757E-5</v>
      </c>
      <c r="CK91" s="32">
        <f>IFERROR(('2a) logm_x(t)'!CK90-'2a) logm_x(t)'!CJ90-'2a)answer'!$C90)^2,"")</f>
        <v>2.4245756200192068E-4</v>
      </c>
      <c r="CL91" s="32">
        <f>IFERROR(('2a) logm_x(t)'!CL90-'2a) logm_x(t)'!CK90-'2a)answer'!$C90)^2,"")</f>
        <v>5.0376027760049762E-4</v>
      </c>
      <c r="CM91" s="32">
        <f>IFERROR(('2a) logm_x(t)'!CM90-'2a) logm_x(t)'!CL90-'2a)answer'!$C90)^2,"")</f>
        <v>1.3869178616771863E-5</v>
      </c>
      <c r="CN91" s="32">
        <f>IFERROR(('2a) logm_x(t)'!CN90-'2a) logm_x(t)'!CM90-'2a)answer'!$C90)^2,"")</f>
        <v>1.4213549954084168E-3</v>
      </c>
      <c r="CT91" s="31">
        <f t="shared" si="5"/>
        <v>87</v>
      </c>
      <c r="CU91" s="32">
        <f>('2a) logm_x(t)'!C90-'2a) logm_x(t)'!B90-'2a)answer'!$C90)/$CP$5</f>
        <v>-0.51577921881374555</v>
      </c>
      <c r="CV91" s="32">
        <f>('2a) logm_x(t)'!D90-'2a) logm_x(t)'!C90-'2a)answer'!$C90)/$CP$5</f>
        <v>1.7827901881653925</v>
      </c>
      <c r="CW91" s="32">
        <f>('2a) logm_x(t)'!E90-'2a) logm_x(t)'!D90-'2a)answer'!$C90)/$CP$5</f>
        <v>-1.0084099646967719</v>
      </c>
      <c r="CX91" s="32">
        <f>('2a) logm_x(t)'!F90-'2a) logm_x(t)'!E90-'2a)answer'!$C90)/$CP$5</f>
        <v>0.64959045253216041</v>
      </c>
      <c r="CY91" s="32">
        <f>('2a) logm_x(t)'!G90-'2a) logm_x(t)'!F90-'2a)answer'!$C90)/$CP$5</f>
        <v>-0.39711491820939376</v>
      </c>
      <c r="CZ91" s="32">
        <f>('2a) logm_x(t)'!H90-'2a) logm_x(t)'!G90-'2a)answer'!$C90)/$CP$5</f>
        <v>0.88868332808765049</v>
      </c>
      <c r="DA91" s="32">
        <f>('2a) logm_x(t)'!I90-'2a) logm_x(t)'!H90-'2a)answer'!$C90)/$CP$5</f>
        <v>-1.4765048062487629</v>
      </c>
      <c r="DB91" s="32">
        <f>('2a) logm_x(t)'!J90-'2a) logm_x(t)'!I90-'2a)answer'!$C90)/$CP$5</f>
        <v>1.7407732555783773</v>
      </c>
      <c r="DC91" s="32">
        <f>('2a) logm_x(t)'!K90-'2a) logm_x(t)'!J90-'2a)answer'!$C90)/$CP$5</f>
        <v>-1.2977411032915165</v>
      </c>
      <c r="DD91" s="32">
        <f>('2a) logm_x(t)'!L90-'2a) logm_x(t)'!K90-'2a)answer'!$C90)/$CP$5</f>
        <v>0.37934403539706874</v>
      </c>
      <c r="DE91" s="32">
        <f>('2a) logm_x(t)'!M90-'2a) logm_x(t)'!L90-'2a)answer'!$C90)/$CP$5</f>
        <v>-0.13585306232336911</v>
      </c>
      <c r="DF91" s="32">
        <f>('2a) logm_x(t)'!N90-'2a) logm_x(t)'!M90-'2a)answer'!$C90)/$CP$5</f>
        <v>1.1923417782053716</v>
      </c>
      <c r="DG91" s="32">
        <f>('2a) logm_x(t)'!O90-'2a) logm_x(t)'!N90-'2a)answer'!$C90)/$CP$5</f>
        <v>-0.52638207351141653</v>
      </c>
      <c r="DH91" s="32">
        <f>('2a) logm_x(t)'!P90-'2a) logm_x(t)'!O90-'2a)answer'!$C90)/$CP$5</f>
        <v>0.3772006430540778</v>
      </c>
      <c r="DI91" s="32">
        <f>('2a) logm_x(t)'!Q90-'2a) logm_x(t)'!P90-'2a)answer'!$C90)/$CP$5</f>
        <v>-1.1666412145253759</v>
      </c>
      <c r="DJ91" s="32">
        <f>('2a) logm_x(t)'!R90-'2a) logm_x(t)'!Q90-'2a)answer'!$C90)/$CP$5</f>
        <v>0.8475395478755704</v>
      </c>
      <c r="DK91" s="32">
        <f>('2a) logm_x(t)'!S90-'2a) logm_x(t)'!R90-'2a)answer'!$C90)/$CP$5</f>
        <v>0.16338553071052828</v>
      </c>
      <c r="DL91" s="32">
        <f>('2a) logm_x(t)'!T90-'2a) logm_x(t)'!S90-'2a)answer'!$C90)/$CP$5</f>
        <v>0.2646051413040803</v>
      </c>
      <c r="DM91" s="32">
        <f>('2a) logm_x(t)'!U90-'2a) logm_x(t)'!T90-'2a)answer'!$C90)/$CP$5</f>
        <v>-0.82217085130748357</v>
      </c>
      <c r="DN91" s="32">
        <f>('2a) logm_x(t)'!V90-'2a) logm_x(t)'!U90-'2a)answer'!$C90)/$CP$5</f>
        <v>1.0088198103469201</v>
      </c>
      <c r="DO91" s="32">
        <f>('2a) logm_x(t)'!W90-'2a) logm_x(t)'!V90-'2a)answer'!$C90)/$CP$5</f>
        <v>-0.33060640857391721</v>
      </c>
      <c r="DP91" s="32">
        <f>('2a) logm_x(t)'!X90-'2a) logm_x(t)'!W90-'2a)answer'!$C90)/$CP$5</f>
        <v>0.94539255556830504</v>
      </c>
      <c r="DQ91" s="32">
        <f>('2a) logm_x(t)'!Y90-'2a) logm_x(t)'!X90-'2a)answer'!$C90)/$CP$5</f>
        <v>-0.79439930944301929</v>
      </c>
      <c r="DR91" s="32">
        <f>('2a) logm_x(t)'!Z90-'2a) logm_x(t)'!Y90-'2a)answer'!$C90)/$CP$5</f>
        <v>0.51084999492503957</v>
      </c>
      <c r="DS91" s="32">
        <f>('2a) logm_x(t)'!AA90-'2a) logm_x(t)'!Z90-'2a)answer'!$C90)/$CP$5</f>
        <v>-0.66082470610438337</v>
      </c>
      <c r="DT91" s="32">
        <f>('2a) logm_x(t)'!AB90-'2a) logm_x(t)'!AA90-'2a)answer'!$C90)/$CP$5</f>
        <v>-1.021306490848454E-2</v>
      </c>
      <c r="DU91" s="32">
        <f>('2a) logm_x(t)'!AC90-'2a) logm_x(t)'!AB90-'2a)answer'!$C90)/$CP$5</f>
        <v>-5.2631218373514768E-2</v>
      </c>
      <c r="DV91" s="32">
        <f>('2a) logm_x(t)'!AD90-'2a) logm_x(t)'!AC90-'2a)answer'!$C90)/$CP$5</f>
        <v>0.47838672844537372</v>
      </c>
      <c r="DW91" s="32">
        <f>('2a) logm_x(t)'!AE90-'2a) logm_x(t)'!AD90-'2a)answer'!$C90)/$CP$5</f>
        <v>-0.24146354514961449</v>
      </c>
      <c r="DX91" s="32">
        <f>('2a) logm_x(t)'!AF90-'2a) logm_x(t)'!AE90-'2a)answer'!$C90)/$CP$5</f>
        <v>0.68879122956400507</v>
      </c>
      <c r="DY91" s="32">
        <f>('2a) logm_x(t)'!AG90-'2a) logm_x(t)'!AF90-'2a)answer'!$C90)/$CP$5</f>
        <v>-0.96919476722011588</v>
      </c>
      <c r="DZ91" s="32">
        <f>('2a) logm_x(t)'!AH90-'2a) logm_x(t)'!AG90-'2a)answer'!$C90)/$CP$5</f>
        <v>0.22566063210041704</v>
      </c>
      <c r="EA91" s="32">
        <f>('2a) logm_x(t)'!AI90-'2a) logm_x(t)'!AH90-'2a)answer'!$C90)/$CP$5</f>
        <v>0.37112810081154823</v>
      </c>
      <c r="EB91" s="32">
        <f>('2a) logm_x(t)'!AJ90-'2a) logm_x(t)'!AI90-'2a)answer'!$C90)/$CP$5</f>
        <v>-0.30851433818390073</v>
      </c>
      <c r="EC91" s="32">
        <f>('2a) logm_x(t)'!AK90-'2a) logm_x(t)'!AJ90-'2a)answer'!$C90)/$CP$5</f>
        <v>0.8789989831770848</v>
      </c>
      <c r="ED91" s="32">
        <f>('2a) logm_x(t)'!AL90-'2a) logm_x(t)'!AK90-'2a)answer'!$C90)/$CP$5</f>
        <v>-0.71935238197424523</v>
      </c>
      <c r="EE91" s="32">
        <f>('2a) logm_x(t)'!AM90-'2a) logm_x(t)'!AL90-'2a)answer'!$C90)/$CP$5</f>
        <v>-0.66225724422643795</v>
      </c>
      <c r="EF91" s="32">
        <f>('2a) logm_x(t)'!AN90-'2a) logm_x(t)'!AM90-'2a)answer'!$C90)/$CP$5</f>
        <v>0.83777387913235424</v>
      </c>
      <c r="EG91" s="32">
        <f>('2a) logm_x(t)'!AO90-'2a) logm_x(t)'!AN90-'2a)answer'!$C90)/$CP$5</f>
        <v>-0.44109212659855229</v>
      </c>
      <c r="EH91" s="32">
        <f>('2a) logm_x(t)'!AP90-'2a) logm_x(t)'!AO90-'2a)answer'!$C90)/$CP$5</f>
        <v>-0.1497459036248785</v>
      </c>
      <c r="EI91" s="32">
        <f>('2a) logm_x(t)'!AQ90-'2a) logm_x(t)'!AP90-'2a)answer'!$C90)/$CP$5</f>
        <v>0.53731474776632115</v>
      </c>
      <c r="EJ91" s="32">
        <f>('2a) logm_x(t)'!AR90-'2a) logm_x(t)'!AQ90-'2a)answer'!$C90)/$CP$5</f>
        <v>0.31939610766748899</v>
      </c>
      <c r="EK91" s="32">
        <f>('2a) logm_x(t)'!AS90-'2a) logm_x(t)'!AR90-'2a)answer'!$C90)/$CP$5</f>
        <v>0.57543981275326728</v>
      </c>
      <c r="EL91" s="32">
        <f>('2a) logm_x(t)'!AT90-'2a) logm_x(t)'!AS90-'2a)answer'!$C90)/$CP$5</f>
        <v>-0.13495625336757339</v>
      </c>
      <c r="EM91" s="32">
        <f>('2a) logm_x(t)'!AU90-'2a) logm_x(t)'!AT90-'2a)answer'!$C90)/$CP$5</f>
        <v>-0.62574533575934743</v>
      </c>
      <c r="EN91" s="32">
        <f>('2a) logm_x(t)'!AV90-'2a) logm_x(t)'!AU90-'2a)answer'!$C90)/$CP$5</f>
        <v>0.32136211698117195</v>
      </c>
      <c r="EO91" s="32">
        <f>('2a) logm_x(t)'!AW90-'2a) logm_x(t)'!AV90-'2a)answer'!$C90)/$CP$5</f>
        <v>0.15409205218184144</v>
      </c>
      <c r="EP91" s="32">
        <f>('2a) logm_x(t)'!AX90-'2a) logm_x(t)'!AW90-'2a)answer'!$C90)/$CP$5</f>
        <v>-0.41227622442192308</v>
      </c>
      <c r="EQ91" s="32">
        <f>('2a) logm_x(t)'!AY90-'2a) logm_x(t)'!AX90-'2a)answer'!$C90)/$CP$5</f>
        <v>-8.4836382675401362E-2</v>
      </c>
      <c r="ER91" s="32">
        <f>('2a) logm_x(t)'!AZ90-'2a) logm_x(t)'!AY90-'2a)answer'!$C90)/$CP$5</f>
        <v>0.21246351259157209</v>
      </c>
      <c r="ES91" s="32">
        <f>('2a) logm_x(t)'!BA90-'2a) logm_x(t)'!AZ90-'2a)answer'!$C90)/$CP$5</f>
        <v>-0.18260585621658759</v>
      </c>
      <c r="ET91" s="32">
        <f>('2a) logm_x(t)'!BB90-'2a) logm_x(t)'!BA90-'2a)answer'!$C90)/$CP$5</f>
        <v>0.3050095555763031</v>
      </c>
      <c r="EU91" s="32">
        <f>('2a) logm_x(t)'!BC90-'2a) logm_x(t)'!BB90-'2a)answer'!$C90)/$CP$5</f>
        <v>0.37699560273457194</v>
      </c>
      <c r="EV91" s="32">
        <f>('2a) logm_x(t)'!BD90-'2a) logm_x(t)'!BC90-'2a)answer'!$C90)/$CP$5</f>
        <v>-0.77005243715660465</v>
      </c>
      <c r="EW91" s="32">
        <f>('2a) logm_x(t)'!BE90-'2a) logm_x(t)'!BD90-'2a)answer'!$C90)/$CP$5</f>
        <v>0.18360475506096449</v>
      </c>
      <c r="EX91" s="32">
        <f>('2a) logm_x(t)'!BF90-'2a) logm_x(t)'!BE90-'2a)answer'!$C90)/$CP$5</f>
        <v>-0.34527267142682844</v>
      </c>
      <c r="EY91" s="32">
        <f>('2a) logm_x(t)'!BG90-'2a) logm_x(t)'!BF90-'2a)answer'!$C90)/$CP$5</f>
        <v>-0.21699661138276374</v>
      </c>
      <c r="EZ91" s="32">
        <f>('2a) logm_x(t)'!BH90-'2a) logm_x(t)'!BG90-'2a)answer'!$C90)/$CP$5</f>
        <v>-4.5754085213454129E-2</v>
      </c>
      <c r="FA91" s="32">
        <f>('2a) logm_x(t)'!BI90-'2a) logm_x(t)'!BH90-'2a)answer'!$C90)/$CP$5</f>
        <v>-0.78742670011416105</v>
      </c>
      <c r="FB91" s="32">
        <f>('2a) logm_x(t)'!BJ90-'2a) logm_x(t)'!BI90-'2a)answer'!$C90)/$CP$5</f>
        <v>0.97168559029055879</v>
      </c>
      <c r="FC91" s="32">
        <f>('2a) logm_x(t)'!BK90-'2a) logm_x(t)'!BJ90-'2a)answer'!$C90)/$CP$5</f>
        <v>0.12974914189023867</v>
      </c>
      <c r="FD91" s="32">
        <f>('2a) logm_x(t)'!BL90-'2a) logm_x(t)'!BK90-'2a)answer'!$C90)/$CP$5</f>
        <v>-0.30495751929815967</v>
      </c>
      <c r="FE91" s="32">
        <f>('2a) logm_x(t)'!BM90-'2a) logm_x(t)'!BL90-'2a)answer'!$C90)/$CP$5</f>
        <v>0.39828397368230012</v>
      </c>
      <c r="FF91" s="32">
        <f>('2a) logm_x(t)'!BN90-'2a) logm_x(t)'!BM90-'2a)answer'!$C90)/$CP$5</f>
        <v>0.675090542654048</v>
      </c>
      <c r="FG91" s="32">
        <f>('2a) logm_x(t)'!BO90-'2a) logm_x(t)'!BN90-'2a)answer'!$C90)/$CP$5</f>
        <v>-1.2397366861962058</v>
      </c>
      <c r="FH91" s="32">
        <f>('2a) logm_x(t)'!BP90-'2a) logm_x(t)'!BO90-'2a)answer'!$C90)/$CP$5</f>
        <v>1.1921776909628596</v>
      </c>
      <c r="FI91" s="32">
        <f>('2a) logm_x(t)'!BQ90-'2a) logm_x(t)'!BP90-'2a)answer'!$C90)/$CP$5</f>
        <v>-0.86371123725005861</v>
      </c>
      <c r="FJ91" s="32">
        <f>('2a) logm_x(t)'!BR90-'2a) logm_x(t)'!BQ90-'2a)answer'!$C90)/$CP$5</f>
        <v>0.70533326163064891</v>
      </c>
      <c r="FK91" s="32">
        <f>('2a) logm_x(t)'!BS90-'2a) logm_x(t)'!BR90-'2a)answer'!$C90)/$CP$5</f>
        <v>-1.1631968372860195</v>
      </c>
      <c r="FL91" s="32">
        <f>('2a) logm_x(t)'!BT90-'2a) logm_x(t)'!BS90-'2a)answer'!$C90)/$CP$5</f>
        <v>-0.1186665098013671</v>
      </c>
      <c r="FM91" s="32">
        <f>('2a) logm_x(t)'!BU90-'2a) logm_x(t)'!BT90-'2a)answer'!$C90)/$CP$5</f>
        <v>0.49055607435900844</v>
      </c>
      <c r="FN91" s="32">
        <f>('2a) logm_x(t)'!BV90-'2a) logm_x(t)'!BU90-'2a)answer'!$C90)/$CP$5</f>
        <v>-0.53124914298290649</v>
      </c>
      <c r="FO91" s="32">
        <f>('2a) logm_x(t)'!BW90-'2a) logm_x(t)'!BV90-'2a)answer'!$C90)/$CP$5</f>
        <v>0.53182260945293536</v>
      </c>
      <c r="FP91" s="32">
        <f>('2a) logm_x(t)'!BX90-'2a) logm_x(t)'!BW90-'2a)answer'!$C90)/$CP$5</f>
        <v>-0.2025225063469101</v>
      </c>
      <c r="FQ91" s="32">
        <f>('2a) logm_x(t)'!BY90-'2a) logm_x(t)'!BX90-'2a)answer'!$C90)/$CP$5</f>
        <v>-6.5304577302350245E-2</v>
      </c>
      <c r="FR91" s="32">
        <f>('2a) logm_x(t)'!BZ90-'2a) logm_x(t)'!BY90-'2a)answer'!$C90)/$CP$5</f>
        <v>-6.598739584002343E-2</v>
      </c>
      <c r="FS91" s="32">
        <f>('2a) logm_x(t)'!CA90-'2a) logm_x(t)'!BZ90-'2a)answer'!$C90)/$CP$5</f>
        <v>0.18754600178404585</v>
      </c>
      <c r="FT91" s="32">
        <f>('2a) logm_x(t)'!CB90-'2a) logm_x(t)'!CA90-'2a)answer'!$C90)/$CP$5</f>
        <v>-0.57600386270199522</v>
      </c>
      <c r="FU91" s="32">
        <f>('2a) logm_x(t)'!CC90-'2a) logm_x(t)'!CB90-'2a)answer'!$C90)/$CP$5</f>
        <v>-0.17304104549613647</v>
      </c>
      <c r="FV91" s="32">
        <f>('2a) logm_x(t)'!CD90-'2a) logm_x(t)'!CC90-'2a)answer'!$C90)/$CP$5</f>
        <v>0.20945726587586075</v>
      </c>
      <c r="FW91" s="32">
        <f>('2a) logm_x(t)'!CE90-'2a) logm_x(t)'!CD90-'2a)answer'!$C90)/$CP$5</f>
        <v>8.4945593978656073E-2</v>
      </c>
      <c r="FX91" s="32">
        <f>('2a) logm_x(t)'!CF90-'2a) logm_x(t)'!CE90-'2a)answer'!$C90)/$CP$5</f>
        <v>-0.38492583176345102</v>
      </c>
      <c r="FY91" s="32">
        <f>('2a) logm_x(t)'!CG90-'2a) logm_x(t)'!CF90-'2a)answer'!$C90)/$CP$5</f>
        <v>-0.11926469726644283</v>
      </c>
      <c r="FZ91" s="32">
        <f>('2a) logm_x(t)'!CH90-'2a) logm_x(t)'!CG90-'2a)answer'!$C90)/$CP$5</f>
        <v>-0.33230963042868678</v>
      </c>
      <c r="GA91" s="32">
        <f>('2a) logm_x(t)'!CI90-'2a) logm_x(t)'!CH90-'2a)answer'!$C90)/$CP$5</f>
        <v>0.18245148117390286</v>
      </c>
      <c r="GB91" s="32">
        <f>('2a) logm_x(t)'!CJ90-'2a) logm_x(t)'!CI90-'2a)answer'!$C90)/$CP$5</f>
        <v>2.6019735068974759E-2</v>
      </c>
      <c r="GC91" s="32">
        <f>('2a) logm_x(t)'!CK90-'2a) logm_x(t)'!CJ90-'2a)answer'!$C90)/$CP$5</f>
        <v>-0.1115603942334966</v>
      </c>
      <c r="GD91" s="32">
        <f>('2a) logm_x(t)'!CL90-'2a) logm_x(t)'!CK90-'2a)answer'!$C90)/$CP$5</f>
        <v>-0.16080669761179103</v>
      </c>
      <c r="GE91" s="32">
        <f>('2a) logm_x(t)'!CM90-'2a) logm_x(t)'!CL90-'2a)answer'!$C90)/$CP$5</f>
        <v>-2.6681948651539535E-2</v>
      </c>
      <c r="GF91" s="32">
        <f>('2a) logm_x(t)'!CN90-'2a) logm_x(t)'!CM90-'2a)answer'!$C90)/$CP$5</f>
        <v>-0.27011173559796531</v>
      </c>
    </row>
    <row r="92" spans="1:188" x14ac:dyDescent="0.25">
      <c r="A92" s="31">
        <f>'2a) logm_x(t)'!A91</f>
        <v>88</v>
      </c>
      <c r="B92" s="32"/>
      <c r="C92" s="32">
        <f>IFERROR(('2a) logm_x(t)'!C91-'2a) logm_x(t)'!B91-'2a)answer'!$C91)^2,"")</f>
        <v>2.6991739334296199E-4</v>
      </c>
      <c r="D92" s="32">
        <f>IFERROR(('2a) logm_x(t)'!D91-'2a) logm_x(t)'!C91-'2a)answer'!$C91)^2,"")</f>
        <v>2.0628014793587151E-2</v>
      </c>
      <c r="E92" s="32">
        <f>IFERROR(('2a) logm_x(t)'!E91-'2a) logm_x(t)'!D91-'2a)answer'!$C91)^2,"")</f>
        <v>6.947265419667949E-4</v>
      </c>
      <c r="F92" s="32">
        <f>IFERROR(('2a) logm_x(t)'!F91-'2a) logm_x(t)'!E91-'2a)answer'!$C91)^2,"")</f>
        <v>0.10527219112362073</v>
      </c>
      <c r="G92" s="32">
        <f>IFERROR(('2a) logm_x(t)'!G91-'2a) logm_x(t)'!F91-'2a)answer'!$C91)^2,"")</f>
        <v>0.10088752771509517</v>
      </c>
      <c r="H92" s="32">
        <f>IFERROR(('2a) logm_x(t)'!H91-'2a) logm_x(t)'!G91-'2a)answer'!$C91)^2,"")</f>
        <v>3.1956041907631412E-2</v>
      </c>
      <c r="I92" s="32">
        <f>IFERROR(('2a) logm_x(t)'!I91-'2a) logm_x(t)'!H91-'2a)answer'!$C91)^2,"")</f>
        <v>7.1956142796838702E-3</v>
      </c>
      <c r="J92" s="32">
        <f>IFERROR(('2a) logm_x(t)'!J91-'2a) logm_x(t)'!I91-'2a)answer'!$C91)^2,"")</f>
        <v>1.7336828109522445E-2</v>
      </c>
      <c r="K92" s="32">
        <f>IFERROR(('2a) logm_x(t)'!K91-'2a) logm_x(t)'!J91-'2a)answer'!$C91)^2,"")</f>
        <v>4.282202990780614E-2</v>
      </c>
      <c r="L92" s="32">
        <f>IFERROR(('2a) logm_x(t)'!L91-'2a) logm_x(t)'!K91-'2a)answer'!$C91)^2,"")</f>
        <v>3.9956772212418733E-3</v>
      </c>
      <c r="M92" s="32">
        <f>IFERROR(('2a) logm_x(t)'!M91-'2a) logm_x(t)'!L91-'2a)answer'!$C91)^2,"")</f>
        <v>1.5643285062565123E-2</v>
      </c>
      <c r="N92" s="32">
        <f>IFERROR(('2a) logm_x(t)'!N91-'2a) logm_x(t)'!M91-'2a)answer'!$C91)^2,"")</f>
        <v>1.0224378706950307E-4</v>
      </c>
      <c r="O92" s="32">
        <f>IFERROR(('2a) logm_x(t)'!O91-'2a) logm_x(t)'!N91-'2a)answer'!$C91)^2,"")</f>
        <v>8.8563541490350797E-3</v>
      </c>
      <c r="P92" s="32">
        <f>IFERROR(('2a) logm_x(t)'!P91-'2a) logm_x(t)'!O91-'2a)answer'!$C91)^2,"")</f>
        <v>4.1986954457746631E-4</v>
      </c>
      <c r="Q92" s="32">
        <f>IFERROR(('2a) logm_x(t)'!Q91-'2a) logm_x(t)'!P91-'2a)answer'!$C91)^2,"")</f>
        <v>9.0431671475130586E-5</v>
      </c>
      <c r="R92" s="32">
        <f>IFERROR(('2a) logm_x(t)'!R91-'2a) logm_x(t)'!Q91-'2a)answer'!$C91)^2,"")</f>
        <v>2.4682629737561638E-2</v>
      </c>
      <c r="S92" s="32">
        <f>IFERROR(('2a) logm_x(t)'!S91-'2a) logm_x(t)'!R91-'2a)answer'!$C91)^2,"")</f>
        <v>5.9573303357639273E-3</v>
      </c>
      <c r="T92" s="32">
        <f>IFERROR(('2a) logm_x(t)'!T91-'2a) logm_x(t)'!S91-'2a)answer'!$C91)^2,"")</f>
        <v>7.0770420712326781E-2</v>
      </c>
      <c r="U92" s="32">
        <f>IFERROR(('2a) logm_x(t)'!U91-'2a) logm_x(t)'!T91-'2a)answer'!$C91)^2,"")</f>
        <v>8.9453924333508752E-2</v>
      </c>
      <c r="V92" s="32">
        <f>IFERROR(('2a) logm_x(t)'!V91-'2a) logm_x(t)'!U91-'2a)answer'!$C91)^2,"")</f>
        <v>2.408334482931111E-4</v>
      </c>
      <c r="W92" s="32">
        <f>IFERROR(('2a) logm_x(t)'!W91-'2a) logm_x(t)'!V91-'2a)answer'!$C91)^2,"")</f>
        <v>4.590549048631821E-3</v>
      </c>
      <c r="X92" s="32">
        <f>IFERROR(('2a) logm_x(t)'!X91-'2a) logm_x(t)'!W91-'2a)answer'!$C91)^2,"")</f>
        <v>8.4523794126052047E-3</v>
      </c>
      <c r="Y92" s="32">
        <f>IFERROR(('2a) logm_x(t)'!Y91-'2a) logm_x(t)'!X91-'2a)answer'!$C91)^2,"")</f>
        <v>2.087357672473918E-2</v>
      </c>
      <c r="Z92" s="32">
        <f>IFERROR(('2a) logm_x(t)'!Z91-'2a) logm_x(t)'!Y91-'2a)answer'!$C91)^2,"")</f>
        <v>1.5403147828624531E-2</v>
      </c>
      <c r="AA92" s="32">
        <f>IFERROR(('2a) logm_x(t)'!AA91-'2a) logm_x(t)'!Z91-'2a)answer'!$C91)^2,"")</f>
        <v>4.9418155439685399E-3</v>
      </c>
      <c r="AB92" s="32">
        <f>IFERROR(('2a) logm_x(t)'!AB91-'2a) logm_x(t)'!AA91-'2a)answer'!$C91)^2,"")</f>
        <v>4.3049999910106342E-4</v>
      </c>
      <c r="AC92" s="32">
        <f>IFERROR(('2a) logm_x(t)'!AC91-'2a) logm_x(t)'!AB91-'2a)answer'!$C91)^2,"")</f>
        <v>3.8463814061822366E-3</v>
      </c>
      <c r="AD92" s="32">
        <f>IFERROR(('2a) logm_x(t)'!AD91-'2a) logm_x(t)'!AC91-'2a)answer'!$C91)^2,"")</f>
        <v>6.2429344085545462E-4</v>
      </c>
      <c r="AE92" s="32">
        <f>IFERROR(('2a) logm_x(t)'!AE91-'2a) logm_x(t)'!AD91-'2a)answer'!$C91)^2,"")</f>
        <v>5.1940193362667419E-4</v>
      </c>
      <c r="AF92" s="32">
        <f>IFERROR(('2a) logm_x(t)'!AF91-'2a) logm_x(t)'!AE91-'2a)answer'!$C91)^2,"")</f>
        <v>1.6449317818708031E-4</v>
      </c>
      <c r="AG92" s="32">
        <f>IFERROR(('2a) logm_x(t)'!AG91-'2a) logm_x(t)'!AF91-'2a)answer'!$C91)^2,"")</f>
        <v>1.0068292982805902E-2</v>
      </c>
      <c r="AH92" s="32">
        <f>IFERROR(('2a) logm_x(t)'!AH91-'2a) logm_x(t)'!AG91-'2a)answer'!$C91)^2,"")</f>
        <v>1.9661833056465097E-2</v>
      </c>
      <c r="AI92" s="32">
        <f>IFERROR(('2a) logm_x(t)'!AI91-'2a) logm_x(t)'!AH91-'2a)answer'!$C91)^2,"")</f>
        <v>3.3031911772112781E-2</v>
      </c>
      <c r="AJ92" s="32">
        <f>IFERROR(('2a) logm_x(t)'!AJ91-'2a) logm_x(t)'!AI91-'2a)answer'!$C91)^2,"")</f>
        <v>9.9365773337599054E-3</v>
      </c>
      <c r="AK92" s="32">
        <f>IFERROR(('2a) logm_x(t)'!AK91-'2a) logm_x(t)'!AJ91-'2a)answer'!$C91)^2,"")</f>
        <v>2.5438651957574157E-3</v>
      </c>
      <c r="AL92" s="32">
        <f>IFERROR(('2a) logm_x(t)'!AL91-'2a) logm_x(t)'!AK91-'2a)answer'!$C91)^2,"")</f>
        <v>4.4685683644311936E-3</v>
      </c>
      <c r="AM92" s="32">
        <f>IFERROR(('2a) logm_x(t)'!AM91-'2a) logm_x(t)'!AL91-'2a)answer'!$C91)^2,"")</f>
        <v>2.528661340070014E-3</v>
      </c>
      <c r="AN92" s="32">
        <f>IFERROR(('2a) logm_x(t)'!AN91-'2a) logm_x(t)'!AM91-'2a)answer'!$C91)^2,"")</f>
        <v>3.1192717607474636E-7</v>
      </c>
      <c r="AO92" s="32">
        <f>IFERROR(('2a) logm_x(t)'!AO91-'2a) logm_x(t)'!AN91-'2a)answer'!$C91)^2,"")</f>
        <v>1.9338736595342146E-2</v>
      </c>
      <c r="AP92" s="32">
        <f>IFERROR(('2a) logm_x(t)'!AP91-'2a) logm_x(t)'!AO91-'2a)answer'!$C91)^2,"")</f>
        <v>9.820617984655531E-3</v>
      </c>
      <c r="AQ92" s="32">
        <f>IFERROR(('2a) logm_x(t)'!AQ91-'2a) logm_x(t)'!AP91-'2a)answer'!$C91)^2,"")</f>
        <v>1.1695323193416382E-2</v>
      </c>
      <c r="AR92" s="32">
        <f>IFERROR(('2a) logm_x(t)'!AR91-'2a) logm_x(t)'!AQ91-'2a)answer'!$C91)^2,"")</f>
        <v>4.1556465984784715E-3</v>
      </c>
      <c r="AS92" s="32">
        <f>IFERROR(('2a) logm_x(t)'!AS91-'2a) logm_x(t)'!AR91-'2a)answer'!$C91)^2,"")</f>
        <v>7.6656705058140661E-5</v>
      </c>
      <c r="AT92" s="32">
        <f>IFERROR(('2a) logm_x(t)'!AT91-'2a) logm_x(t)'!AS91-'2a)answer'!$C91)^2,"")</f>
        <v>3.7998060016314648E-4</v>
      </c>
      <c r="AU92" s="32">
        <f>IFERROR(('2a) logm_x(t)'!AU91-'2a) logm_x(t)'!AT91-'2a)answer'!$C91)^2,"")</f>
        <v>3.4191849766863024E-4</v>
      </c>
      <c r="AV92" s="32">
        <f>IFERROR(('2a) logm_x(t)'!AV91-'2a) logm_x(t)'!AU91-'2a)answer'!$C91)^2,"")</f>
        <v>8.6153232102513504E-3</v>
      </c>
      <c r="AW92" s="32">
        <f>IFERROR(('2a) logm_x(t)'!AW91-'2a) logm_x(t)'!AV91-'2a)answer'!$C91)^2,"")</f>
        <v>2.1293236579493464E-2</v>
      </c>
      <c r="AX92" s="32">
        <f>IFERROR(('2a) logm_x(t)'!AX91-'2a) logm_x(t)'!AW91-'2a)answer'!$C91)^2,"")</f>
        <v>2.3080879467034354E-2</v>
      </c>
      <c r="AY92" s="32">
        <f>IFERROR(('2a) logm_x(t)'!AY91-'2a) logm_x(t)'!AX91-'2a)answer'!$C91)^2,"")</f>
        <v>9.0046028829315183E-3</v>
      </c>
      <c r="AZ92" s="32">
        <f>IFERROR(('2a) logm_x(t)'!AZ91-'2a) logm_x(t)'!AY91-'2a)answer'!$C91)^2,"")</f>
        <v>7.2207008198553322E-5</v>
      </c>
      <c r="BA92" s="32">
        <f>IFERROR(('2a) logm_x(t)'!BA91-'2a) logm_x(t)'!AZ91-'2a)answer'!$C91)^2,"")</f>
        <v>1.2428364577540907E-3</v>
      </c>
      <c r="BB92" s="32">
        <f>IFERROR(('2a) logm_x(t)'!BB91-'2a) logm_x(t)'!BA91-'2a)answer'!$C91)^2,"")</f>
        <v>8.1347839740079843E-4</v>
      </c>
      <c r="BC92" s="32">
        <f>IFERROR(('2a) logm_x(t)'!BC91-'2a) logm_x(t)'!BB91-'2a)answer'!$C91)^2,"")</f>
        <v>7.0077568605037199E-3</v>
      </c>
      <c r="BD92" s="32">
        <f>IFERROR(('2a) logm_x(t)'!BD91-'2a) logm_x(t)'!BC91-'2a)answer'!$C91)^2,"")</f>
        <v>1.1726140099512363E-2</v>
      </c>
      <c r="BE92" s="32">
        <f>IFERROR(('2a) logm_x(t)'!BE91-'2a) logm_x(t)'!BD91-'2a)answer'!$C91)^2,"")</f>
        <v>3.7909668313409932E-3</v>
      </c>
      <c r="BF92" s="32">
        <f>IFERROR(('2a) logm_x(t)'!BF91-'2a) logm_x(t)'!BE91-'2a)answer'!$C91)^2,"")</f>
        <v>1.1471641290336022E-2</v>
      </c>
      <c r="BG92" s="32">
        <f>IFERROR(('2a) logm_x(t)'!BG91-'2a) logm_x(t)'!BF91-'2a)answer'!$C91)^2,"")</f>
        <v>2.0656387707807367E-5</v>
      </c>
      <c r="BH92" s="32">
        <f>IFERROR(('2a) logm_x(t)'!BH91-'2a) logm_x(t)'!BG91-'2a)answer'!$C91)^2,"")</f>
        <v>1.9561484809752956E-3</v>
      </c>
      <c r="BI92" s="32">
        <f>IFERROR(('2a) logm_x(t)'!BI91-'2a) logm_x(t)'!BH91-'2a)answer'!$C91)^2,"")</f>
        <v>3.0076433213596934E-5</v>
      </c>
      <c r="BJ92" s="32">
        <f>IFERROR(('2a) logm_x(t)'!BJ91-'2a) logm_x(t)'!BI91-'2a)answer'!$C91)^2,"")</f>
        <v>3.1216998868396802E-3</v>
      </c>
      <c r="BK92" s="32">
        <f>IFERROR(('2a) logm_x(t)'!BK91-'2a) logm_x(t)'!BJ91-'2a)answer'!$C91)^2,"")</f>
        <v>1.8055225136258076E-3</v>
      </c>
      <c r="BL92" s="32">
        <f>IFERROR(('2a) logm_x(t)'!BL91-'2a) logm_x(t)'!BK91-'2a)answer'!$C91)^2,"")</f>
        <v>6.5222795070295493E-6</v>
      </c>
      <c r="BM92" s="32">
        <f>IFERROR(('2a) logm_x(t)'!BM91-'2a) logm_x(t)'!BL91-'2a)answer'!$C91)^2,"")</f>
        <v>4.3192129850662546E-5</v>
      </c>
      <c r="BN92" s="32">
        <f>IFERROR(('2a) logm_x(t)'!BN91-'2a) logm_x(t)'!BM91-'2a)answer'!$C91)^2,"")</f>
        <v>4.9741857289132439E-3</v>
      </c>
      <c r="BO92" s="32">
        <f>IFERROR(('2a) logm_x(t)'!BO91-'2a) logm_x(t)'!BN91-'2a)answer'!$C91)^2,"")</f>
        <v>4.9647065124186146E-3</v>
      </c>
      <c r="BP92" s="32">
        <f>IFERROR(('2a) logm_x(t)'!BP91-'2a) logm_x(t)'!BO91-'2a)answer'!$C91)^2,"")</f>
        <v>3.5151906083164437E-3</v>
      </c>
      <c r="BQ92" s="32">
        <f>IFERROR(('2a) logm_x(t)'!BQ91-'2a) logm_x(t)'!BP91-'2a)answer'!$C91)^2,"")</f>
        <v>1.0530799026857499E-4</v>
      </c>
      <c r="BR92" s="32">
        <f>IFERROR(('2a) logm_x(t)'!BR91-'2a) logm_x(t)'!BQ91-'2a)answer'!$C91)^2,"")</f>
        <v>1.1432393599155414E-2</v>
      </c>
      <c r="BS92" s="32">
        <f>IFERROR(('2a) logm_x(t)'!BS91-'2a) logm_x(t)'!BR91-'2a)answer'!$C91)^2,"")</f>
        <v>1.8600580750909465E-2</v>
      </c>
      <c r="BT92" s="32">
        <f>IFERROR(('2a) logm_x(t)'!BT91-'2a) logm_x(t)'!BS91-'2a)answer'!$C91)^2,"")</f>
        <v>3.8290216543238893E-2</v>
      </c>
      <c r="BU92" s="32">
        <f>IFERROR(('2a) logm_x(t)'!BU91-'2a) logm_x(t)'!BT91-'2a)answer'!$C91)^2,"")</f>
        <v>3.3531225877459901E-2</v>
      </c>
      <c r="BV92" s="32">
        <f>IFERROR(('2a) logm_x(t)'!BV91-'2a) logm_x(t)'!BU91-'2a)answer'!$C91)^2,"")</f>
        <v>3.2695921689025419E-5</v>
      </c>
      <c r="BW92" s="32">
        <f>IFERROR(('2a) logm_x(t)'!BW91-'2a) logm_x(t)'!BV91-'2a)answer'!$C91)^2,"")</f>
        <v>2.3210462990331622E-3</v>
      </c>
      <c r="BX92" s="32">
        <f>IFERROR(('2a) logm_x(t)'!BX91-'2a) logm_x(t)'!BW91-'2a)answer'!$C91)^2,"")</f>
        <v>6.2599486675746804E-4</v>
      </c>
      <c r="BY92" s="32">
        <f>IFERROR(('2a) logm_x(t)'!BY91-'2a) logm_x(t)'!BX91-'2a)answer'!$C91)^2,"")</f>
        <v>1.6496955656838056E-3</v>
      </c>
      <c r="BZ92" s="32">
        <f>IFERROR(('2a) logm_x(t)'!BZ91-'2a) logm_x(t)'!BY91-'2a)answer'!$C91)^2,"")</f>
        <v>6.8715858141711892E-3</v>
      </c>
      <c r="CA92" s="32">
        <f>IFERROR(('2a) logm_x(t)'!CA91-'2a) logm_x(t)'!BZ91-'2a)answer'!$C91)^2,"")</f>
        <v>2.4515046376911004E-5</v>
      </c>
      <c r="CB92" s="32">
        <f>IFERROR(('2a) logm_x(t)'!CB91-'2a) logm_x(t)'!CA91-'2a)answer'!$C91)^2,"")</f>
        <v>1.614061143784586E-3</v>
      </c>
      <c r="CC92" s="32">
        <f>IFERROR(('2a) logm_x(t)'!CC91-'2a) logm_x(t)'!CB91-'2a)answer'!$C91)^2,"")</f>
        <v>2.1669309463521443E-3</v>
      </c>
      <c r="CD92" s="32">
        <f>IFERROR(('2a) logm_x(t)'!CD91-'2a) logm_x(t)'!CC91-'2a)answer'!$C91)^2,"")</f>
        <v>4.6739513323670894E-4</v>
      </c>
      <c r="CE92" s="32">
        <f>IFERROR(('2a) logm_x(t)'!CE91-'2a) logm_x(t)'!CD91-'2a)answer'!$C91)^2,"")</f>
        <v>5.1217974640556797E-4</v>
      </c>
      <c r="CF92" s="32">
        <f>IFERROR(('2a) logm_x(t)'!CF91-'2a) logm_x(t)'!CE91-'2a)answer'!$C91)^2,"")</f>
        <v>4.0966098983903832E-4</v>
      </c>
      <c r="CG92" s="32">
        <f>IFERROR(('2a) logm_x(t)'!CG91-'2a) logm_x(t)'!CF91-'2a)answer'!$C91)^2,"")</f>
        <v>2.7970060585473181E-7</v>
      </c>
      <c r="CH92" s="32">
        <f>IFERROR(('2a) logm_x(t)'!CH91-'2a) logm_x(t)'!CG91-'2a)answer'!$C91)^2,"")</f>
        <v>1.2574170127666864E-2</v>
      </c>
      <c r="CI92" s="32">
        <f>IFERROR(('2a) logm_x(t)'!CI91-'2a) logm_x(t)'!CH91-'2a)answer'!$C91)^2,"")</f>
        <v>1.2675436103176728E-4</v>
      </c>
      <c r="CJ92" s="32">
        <f>IFERROR(('2a) logm_x(t)'!CJ91-'2a) logm_x(t)'!CI91-'2a)answer'!$C91)^2,"")</f>
        <v>1.9324879791108527E-4</v>
      </c>
      <c r="CK92" s="32">
        <f>IFERROR(('2a) logm_x(t)'!CK91-'2a) logm_x(t)'!CJ91-'2a)answer'!$C91)^2,"")</f>
        <v>2.0347918449696261E-5</v>
      </c>
      <c r="CL92" s="32">
        <f>IFERROR(('2a) logm_x(t)'!CL91-'2a) logm_x(t)'!CK91-'2a)answer'!$C91)^2,"")</f>
        <v>1.2009431177613665E-4</v>
      </c>
      <c r="CM92" s="32">
        <f>IFERROR(('2a) logm_x(t)'!CM91-'2a) logm_x(t)'!CL91-'2a)answer'!$C91)^2,"")</f>
        <v>1.3647479349613021E-3</v>
      </c>
      <c r="CN92" s="32">
        <f>IFERROR(('2a) logm_x(t)'!CN91-'2a) logm_x(t)'!CM91-'2a)answer'!$C91)^2,"")</f>
        <v>5.6378625037628268E-4</v>
      </c>
      <c r="CT92" s="31">
        <f t="shared" si="5"/>
        <v>88</v>
      </c>
      <c r="CU92" s="32">
        <f>('2a) logm_x(t)'!C91-'2a) logm_x(t)'!B91-'2a)answer'!$C91)/$CP$5</f>
        <v>-0.11770844134760512</v>
      </c>
      <c r="CV92" s="32">
        <f>('2a) logm_x(t)'!D91-'2a) logm_x(t)'!C91-'2a)answer'!$C91)/$CP$5</f>
        <v>1.0290130687996195</v>
      </c>
      <c r="CW92" s="32">
        <f>('2a) logm_x(t)'!E91-'2a) logm_x(t)'!D91-'2a)answer'!$C91)/$CP$5</f>
        <v>0.18884222947064749</v>
      </c>
      <c r="CX92" s="32">
        <f>('2a) logm_x(t)'!F91-'2a) logm_x(t)'!E91-'2a)answer'!$C91)/$CP$5</f>
        <v>-2.3246041274213596</v>
      </c>
      <c r="CY92" s="32">
        <f>('2a) logm_x(t)'!G91-'2a) logm_x(t)'!F91-'2a)answer'!$C91)/$CP$5</f>
        <v>2.2756785354278897</v>
      </c>
      <c r="CZ92" s="32">
        <f>('2a) logm_x(t)'!H91-'2a) logm_x(t)'!G91-'2a)answer'!$C91)/$CP$5</f>
        <v>-1.2807626804649181</v>
      </c>
      <c r="DA92" s="32">
        <f>('2a) logm_x(t)'!I91-'2a) logm_x(t)'!H91-'2a)answer'!$C91)/$CP$5</f>
        <v>0.60775160000822259</v>
      </c>
      <c r="DB92" s="32">
        <f>('2a) logm_x(t)'!J91-'2a) logm_x(t)'!I91-'2a)answer'!$C91)/$CP$5</f>
        <v>0.94335899540741008</v>
      </c>
      <c r="DC92" s="32">
        <f>('2a) logm_x(t)'!K91-'2a) logm_x(t)'!J91-'2a)answer'!$C91)/$CP$5</f>
        <v>-1.4826061545240148</v>
      </c>
      <c r="DD92" s="32">
        <f>('2a) logm_x(t)'!L91-'2a) logm_x(t)'!K91-'2a)answer'!$C91)/$CP$5</f>
        <v>0.45288441146462877</v>
      </c>
      <c r="DE92" s="32">
        <f>('2a) logm_x(t)'!M91-'2a) logm_x(t)'!L91-'2a)answer'!$C91)/$CP$5</f>
        <v>0.89609933096007655</v>
      </c>
      <c r="DF92" s="32">
        <f>('2a) logm_x(t)'!N91-'2a) logm_x(t)'!M91-'2a)answer'!$C91)/$CP$5</f>
        <v>7.2445370358686229E-2</v>
      </c>
      <c r="DG92" s="32">
        <f>('2a) logm_x(t)'!O91-'2a) logm_x(t)'!N91-'2a)answer'!$C91)/$CP$5</f>
        <v>-0.67424799054395679</v>
      </c>
      <c r="DH92" s="32">
        <f>('2a) logm_x(t)'!P91-'2a) logm_x(t)'!O91-'2a)answer'!$C91)/$CP$5</f>
        <v>-0.14680787769502854</v>
      </c>
      <c r="DI92" s="32">
        <f>('2a) logm_x(t)'!Q91-'2a) logm_x(t)'!P91-'2a)answer'!$C91)/$CP$5</f>
        <v>-6.8132206248373878E-2</v>
      </c>
      <c r="DJ92" s="32">
        <f>('2a) logm_x(t)'!R91-'2a) logm_x(t)'!Q91-'2a)answer'!$C91)/$CP$5</f>
        <v>1.1256098570772013</v>
      </c>
      <c r="DK92" s="32">
        <f>('2a) logm_x(t)'!S91-'2a) logm_x(t)'!R91-'2a)answer'!$C91)/$CP$5</f>
        <v>-0.55299093822080247</v>
      </c>
      <c r="DL92" s="32">
        <f>('2a) logm_x(t)'!T91-'2a) logm_x(t)'!S91-'2a)answer'!$C91)/$CP$5</f>
        <v>1.9059787840071474</v>
      </c>
      <c r="DM92" s="32">
        <f>('2a) logm_x(t)'!U91-'2a) logm_x(t)'!T91-'2a)answer'!$C91)/$CP$5</f>
        <v>-2.142850497732864</v>
      </c>
      <c r="DN92" s="32">
        <f>('2a) logm_x(t)'!V91-'2a) logm_x(t)'!U91-'2a)answer'!$C91)/$CP$5</f>
        <v>0.11118612005798015</v>
      </c>
      <c r="DO92" s="32">
        <f>('2a) logm_x(t)'!W91-'2a) logm_x(t)'!V91-'2a)answer'!$C91)/$CP$5</f>
        <v>0.48542762681772772</v>
      </c>
      <c r="DP92" s="32">
        <f>('2a) logm_x(t)'!X91-'2a) logm_x(t)'!W91-'2a)answer'!$C91)/$CP$5</f>
        <v>0.65869090238067529</v>
      </c>
      <c r="DQ92" s="32">
        <f>('2a) logm_x(t)'!Y91-'2a) logm_x(t)'!X91-'2a)answer'!$C91)/$CP$5</f>
        <v>-1.0351197850445137</v>
      </c>
      <c r="DR92" s="32">
        <f>('2a) logm_x(t)'!Z91-'2a) logm_x(t)'!Y91-'2a)answer'!$C91)/$CP$5</f>
        <v>0.88919480172389498</v>
      </c>
      <c r="DS92" s="32">
        <f>('2a) logm_x(t)'!AA91-'2a) logm_x(t)'!Z91-'2a)answer'!$C91)/$CP$5</f>
        <v>-0.50365765479648372</v>
      </c>
      <c r="DT92" s="32">
        <f>('2a) logm_x(t)'!AB91-'2a) logm_x(t)'!AA91-'2a)answer'!$C91)/$CP$5</f>
        <v>0.14865473629026774</v>
      </c>
      <c r="DU92" s="32">
        <f>('2a) logm_x(t)'!AC91-'2a) logm_x(t)'!AB91-'2a)answer'!$C91)/$CP$5</f>
        <v>0.44434300389401182</v>
      </c>
      <c r="DV92" s="32">
        <f>('2a) logm_x(t)'!AD91-'2a) logm_x(t)'!AC91-'2a)answer'!$C91)/$CP$5</f>
        <v>-0.17901381969854704</v>
      </c>
      <c r="DW92" s="32">
        <f>('2a) logm_x(t)'!AE91-'2a) logm_x(t)'!AD91-'2a)answer'!$C91)/$CP$5</f>
        <v>-0.16328412166160047</v>
      </c>
      <c r="DX92" s="32">
        <f>('2a) logm_x(t)'!AF91-'2a) logm_x(t)'!AE91-'2a)answer'!$C91)/$CP$5</f>
        <v>-9.1889548843231195E-2</v>
      </c>
      <c r="DY92" s="32">
        <f>('2a) logm_x(t)'!AG91-'2a) logm_x(t)'!AF91-'2a)answer'!$C91)/$CP$5</f>
        <v>0.71890266870438224</v>
      </c>
      <c r="DZ92" s="32">
        <f>('2a) logm_x(t)'!AH91-'2a) logm_x(t)'!AG91-'2a)answer'!$C91)/$CP$5</f>
        <v>-1.0046254492195621</v>
      </c>
      <c r="EA92" s="32">
        <f>('2a) logm_x(t)'!AI91-'2a) logm_x(t)'!AH91-'2a)answer'!$C91)/$CP$5</f>
        <v>1.302144042491806</v>
      </c>
      <c r="EB92" s="32">
        <f>('2a) logm_x(t)'!AJ91-'2a) logm_x(t)'!AI91-'2a)answer'!$C91)/$CP$5</f>
        <v>-0.71418476540547482</v>
      </c>
      <c r="EC92" s="32">
        <f>('2a) logm_x(t)'!AK91-'2a) logm_x(t)'!AJ91-'2a)answer'!$C91)/$CP$5</f>
        <v>0.36135928657145849</v>
      </c>
      <c r="ED92" s="32">
        <f>('2a) logm_x(t)'!AL91-'2a) logm_x(t)'!AK91-'2a)answer'!$C91)/$CP$5</f>
        <v>-0.47893478026057262</v>
      </c>
      <c r="EE92" s="32">
        <f>('2a) logm_x(t)'!AM91-'2a) logm_x(t)'!AL91-'2a)answer'!$C91)/$CP$5</f>
        <v>0.36027780471434595</v>
      </c>
      <c r="EF92" s="32">
        <f>('2a) logm_x(t)'!AN91-'2a) logm_x(t)'!AM91-'2a)answer'!$C91)/$CP$5</f>
        <v>-4.0014627663417521E-3</v>
      </c>
      <c r="EG92" s="32">
        <f>('2a) logm_x(t)'!AO91-'2a) logm_x(t)'!AN91-'2a)answer'!$C91)/$CP$5</f>
        <v>-0.99633691705013783</v>
      </c>
      <c r="EH92" s="32">
        <f>('2a) logm_x(t)'!AP91-'2a) logm_x(t)'!AO91-'2a)answer'!$C91)/$CP$5</f>
        <v>0.71000528620828141</v>
      </c>
      <c r="EI92" s="32">
        <f>('2a) logm_x(t)'!AQ91-'2a) logm_x(t)'!AP91-'2a)answer'!$C91)/$CP$5</f>
        <v>0.77481547713182553</v>
      </c>
      <c r="EJ92" s="32">
        <f>('2a) logm_x(t)'!AR91-'2a) logm_x(t)'!AQ91-'2a)answer'!$C91)/$CP$5</f>
        <v>-0.4618611973704721</v>
      </c>
      <c r="EK92" s="32">
        <f>('2a) logm_x(t)'!AS91-'2a) logm_x(t)'!AR91-'2a)answer'!$C91)/$CP$5</f>
        <v>6.2728838681419305E-2</v>
      </c>
      <c r="EL92" s="32">
        <f>('2a) logm_x(t)'!AT91-'2a) logm_x(t)'!AS91-'2a)answer'!$C91)/$CP$5</f>
        <v>0.13966027265331429</v>
      </c>
      <c r="EM92" s="32">
        <f>('2a) logm_x(t)'!AU91-'2a) logm_x(t)'!AT91-'2a)answer'!$C91)/$CP$5</f>
        <v>0.13248096158469511</v>
      </c>
      <c r="EN92" s="32">
        <f>('2a) logm_x(t)'!AV91-'2a) logm_x(t)'!AU91-'2a)answer'!$C91)/$CP$5</f>
        <v>-0.66500967058138316</v>
      </c>
      <c r="EO92" s="32">
        <f>('2a) logm_x(t)'!AW91-'2a) logm_x(t)'!AV91-'2a)answer'!$C91)/$CP$5</f>
        <v>1.0454734614714323</v>
      </c>
      <c r="EP92" s="32">
        <f>('2a) logm_x(t)'!AX91-'2a) logm_x(t)'!AW91-'2a)answer'!$C91)/$CP$5</f>
        <v>-1.0884747274193431</v>
      </c>
      <c r="EQ92" s="32">
        <f>('2a) logm_x(t)'!AY91-'2a) logm_x(t)'!AX91-'2a)answer'!$C91)/$CP$5</f>
        <v>0.67986777353798711</v>
      </c>
      <c r="ER92" s="32">
        <f>('2a) logm_x(t)'!AZ91-'2a) logm_x(t)'!AY91-'2a)answer'!$C91)/$CP$5</f>
        <v>-6.0881010028581921E-2</v>
      </c>
      <c r="ES92" s="32">
        <f>('2a) logm_x(t)'!BA91-'2a) logm_x(t)'!AZ91-'2a)answer'!$C91)/$CP$5</f>
        <v>-0.2525801202247262</v>
      </c>
      <c r="ET92" s="32">
        <f>('2a) logm_x(t)'!BB91-'2a) logm_x(t)'!BA91-'2a)answer'!$C91)/$CP$5</f>
        <v>-0.2043455504601768</v>
      </c>
      <c r="EU92" s="32">
        <f>('2a) logm_x(t)'!BC91-'2a) logm_x(t)'!BB91-'2a)answer'!$C91)/$CP$5</f>
        <v>0.59976578387602908</v>
      </c>
      <c r="EV92" s="32">
        <f>('2a) logm_x(t)'!BD91-'2a) logm_x(t)'!BC91-'2a)answer'!$C91)/$CP$5</f>
        <v>-0.77583561599353679</v>
      </c>
      <c r="EW92" s="32">
        <f>('2a) logm_x(t)'!BE91-'2a) logm_x(t)'!BD91-'2a)answer'!$C91)/$CP$5</f>
        <v>0.44113058077768674</v>
      </c>
      <c r="EX92" s="32">
        <f>('2a) logm_x(t)'!BF91-'2a) logm_x(t)'!BE91-'2a)answer'!$C91)/$CP$5</f>
        <v>-0.76737024026613054</v>
      </c>
      <c r="EY92" s="32">
        <f>('2a) logm_x(t)'!BG91-'2a) logm_x(t)'!BF91-'2a)answer'!$C91)/$CP$5</f>
        <v>3.2562621536347737E-2</v>
      </c>
      <c r="EZ92" s="32">
        <f>('2a) logm_x(t)'!BH91-'2a) logm_x(t)'!BG91-'2a)answer'!$C91)/$CP$5</f>
        <v>-0.31687872483818685</v>
      </c>
      <c r="FA92" s="32">
        <f>('2a) logm_x(t)'!BI91-'2a) logm_x(t)'!BH91-'2a)answer'!$C91)/$CP$5</f>
        <v>3.929210891554661E-2</v>
      </c>
      <c r="FB92" s="32">
        <f>('2a) logm_x(t)'!BJ91-'2a) logm_x(t)'!BI91-'2a)answer'!$C91)/$CP$5</f>
        <v>0.40030198871731465</v>
      </c>
      <c r="FC92" s="32">
        <f>('2a) logm_x(t)'!BK91-'2a) logm_x(t)'!BJ91-'2a)answer'!$C91)/$CP$5</f>
        <v>-0.30443433190617342</v>
      </c>
      <c r="FD92" s="32">
        <f>('2a) logm_x(t)'!BL91-'2a) logm_x(t)'!BK91-'2a)answer'!$C91)/$CP$5</f>
        <v>-1.8297505083406666E-2</v>
      </c>
      <c r="FE92" s="32">
        <f>('2a) logm_x(t)'!BM91-'2a) logm_x(t)'!BL91-'2a)answer'!$C91)/$CP$5</f>
        <v>-4.7086291123557417E-2</v>
      </c>
      <c r="FF92" s="32">
        <f>('2a) logm_x(t)'!BN91-'2a) logm_x(t)'!BM91-'2a)answer'!$C91)/$CP$5</f>
        <v>0.50530450708581065</v>
      </c>
      <c r="FG92" s="32">
        <f>('2a) logm_x(t)'!BO91-'2a) logm_x(t)'!BN91-'2a)answer'!$C91)/$CP$5</f>
        <v>-0.50482280261609724</v>
      </c>
      <c r="FH92" s="32">
        <f>('2a) logm_x(t)'!BP91-'2a) logm_x(t)'!BO91-'2a)answer'!$C91)/$CP$5</f>
        <v>0.42478249651546307</v>
      </c>
      <c r="FI92" s="32">
        <f>('2a) logm_x(t)'!BQ91-'2a) logm_x(t)'!BP91-'2a)answer'!$C91)/$CP$5</f>
        <v>-7.3522935024997044E-2</v>
      </c>
      <c r="FJ92" s="32">
        <f>('2a) logm_x(t)'!BR91-'2a) logm_x(t)'!BQ91-'2a)answer'!$C91)/$CP$5</f>
        <v>0.76605642153200004</v>
      </c>
      <c r="FK92" s="32">
        <f>('2a) logm_x(t)'!BS91-'2a) logm_x(t)'!BR91-'2a)answer'!$C91)/$CP$5</f>
        <v>-0.9771369256131327</v>
      </c>
      <c r="FL92" s="32">
        <f>('2a) logm_x(t)'!BT91-'2a) logm_x(t)'!BS91-'2a)answer'!$C91)/$CP$5</f>
        <v>-1.4019614909257114</v>
      </c>
      <c r="FM92" s="32">
        <f>('2a) logm_x(t)'!BU91-'2a) logm_x(t)'!BT91-'2a)answer'!$C91)/$CP$5</f>
        <v>1.3119488071174803</v>
      </c>
      <c r="FN92" s="32">
        <f>('2a) logm_x(t)'!BV91-'2a) logm_x(t)'!BU91-'2a)answer'!$C91)/$CP$5</f>
        <v>4.0967453141510533E-2</v>
      </c>
      <c r="FO92" s="32">
        <f>('2a) logm_x(t)'!BW91-'2a) logm_x(t)'!BV91-'2a)answer'!$C91)/$CP$5</f>
        <v>0.34517082073259125</v>
      </c>
      <c r="FP92" s="32">
        <f>('2a) logm_x(t)'!BX91-'2a) logm_x(t)'!BW91-'2a)answer'!$C91)/$CP$5</f>
        <v>-0.17925759249044909</v>
      </c>
      <c r="FQ92" s="32">
        <f>('2a) logm_x(t)'!BY91-'2a) logm_x(t)'!BX91-'2a)answer'!$C91)/$CP$5</f>
        <v>0.29100072896012796</v>
      </c>
      <c r="FR92" s="32">
        <f>('2a) logm_x(t)'!BZ91-'2a) logm_x(t)'!BY91-'2a)answer'!$C91)/$CP$5</f>
        <v>-0.59391003118609564</v>
      </c>
      <c r="FS92" s="32">
        <f>('2a) logm_x(t)'!CA91-'2a) logm_x(t)'!BZ91-'2a)answer'!$C91)/$CP$5</f>
        <v>-3.5473866963141268E-2</v>
      </c>
      <c r="FT92" s="32">
        <f>('2a) logm_x(t)'!CB91-'2a) logm_x(t)'!CA91-'2a)answer'!$C91)/$CP$5</f>
        <v>0.28784067516410994</v>
      </c>
      <c r="FU92" s="32">
        <f>('2a) logm_x(t)'!CC91-'2a) logm_x(t)'!CB91-'2a)answer'!$C91)/$CP$5</f>
        <v>-0.33351449163223307</v>
      </c>
      <c r="FV92" s="32">
        <f>('2a) logm_x(t)'!CD91-'2a) logm_x(t)'!CC91-'2a)answer'!$C91)/$CP$5</f>
        <v>0.15489388272755289</v>
      </c>
      <c r="FW92" s="32">
        <f>('2a) logm_x(t)'!CE91-'2a) logm_x(t)'!CD91-'2a)answer'!$C91)/$CP$5</f>
        <v>-0.16214493007589148</v>
      </c>
      <c r="FX92" s="32">
        <f>('2a) logm_x(t)'!CF91-'2a) logm_x(t)'!CE91-'2a)answer'!$C91)/$CP$5</f>
        <v>-0.14501217898318081</v>
      </c>
      <c r="FY92" s="32">
        <f>('2a) logm_x(t)'!CG91-'2a) logm_x(t)'!CF91-'2a)answer'!$C91)/$CP$5</f>
        <v>-3.7891245149987156E-3</v>
      </c>
      <c r="FZ92" s="32">
        <f>('2a) logm_x(t)'!CH91-'2a) logm_x(t)'!CG91-'2a)answer'!$C91)/$CP$5</f>
        <v>-0.80340002219912565</v>
      </c>
      <c r="GA92" s="32">
        <f>('2a) logm_x(t)'!CI91-'2a) logm_x(t)'!CH91-'2a)answer'!$C91)/$CP$5</f>
        <v>8.0662862258703005E-2</v>
      </c>
      <c r="GB92" s="32">
        <f>('2a) logm_x(t)'!CJ91-'2a) logm_x(t)'!CI91-'2a)answer'!$C91)/$CP$5</f>
        <v>9.9597989994243921E-2</v>
      </c>
      <c r="GC92" s="32">
        <f>('2a) logm_x(t)'!CK91-'2a) logm_x(t)'!CJ91-'2a)answer'!$C91)/$CP$5</f>
        <v>-3.2318572328073746E-2</v>
      </c>
      <c r="GD92" s="32">
        <f>('2a) logm_x(t)'!CL91-'2a) logm_x(t)'!CK91-'2a)answer'!$C91)/$CP$5</f>
        <v>-7.8515136892606766E-2</v>
      </c>
      <c r="GE92" s="32">
        <f>('2a) logm_x(t)'!CM91-'2a) logm_x(t)'!CL91-'2a)answer'!$C91)/$CP$5</f>
        <v>-0.26467833641120075</v>
      </c>
      <c r="GF92" s="32">
        <f>('2a) logm_x(t)'!CN91-'2a) logm_x(t)'!CM91-'2a)answer'!$C91)/$CP$5</f>
        <v>0.17011766514837356</v>
      </c>
    </row>
    <row r="93" spans="1:188" x14ac:dyDescent="0.25">
      <c r="A93" s="31">
        <f>'2a) logm_x(t)'!A92</f>
        <v>89</v>
      </c>
      <c r="B93" s="32"/>
      <c r="C93" s="32">
        <f>IFERROR(('2a) logm_x(t)'!C92-'2a) logm_x(t)'!B92-'2a)answer'!$C92)^2,"")</f>
        <v>1.8906811609208443E-2</v>
      </c>
      <c r="D93" s="32">
        <f>IFERROR(('2a) logm_x(t)'!D92-'2a) logm_x(t)'!C92-'2a)answer'!$C92)^2,"")</f>
        <v>1.5200282759295511E-2</v>
      </c>
      <c r="E93" s="32">
        <f>IFERROR(('2a) logm_x(t)'!E92-'2a) logm_x(t)'!D92-'2a)answer'!$C92)^2,"")</f>
        <v>1.2600552130496441E-2</v>
      </c>
      <c r="F93" s="32">
        <f>IFERROR(('2a) logm_x(t)'!F92-'2a) logm_x(t)'!E92-'2a)answer'!$C92)^2,"")</f>
        <v>2.4397638837863949E-3</v>
      </c>
      <c r="G93" s="32">
        <f>IFERROR(('2a) logm_x(t)'!G92-'2a) logm_x(t)'!F92-'2a)answer'!$C92)^2,"")</f>
        <v>6.5301289655462381E-3</v>
      </c>
      <c r="H93" s="32">
        <f>IFERROR(('2a) logm_x(t)'!H92-'2a) logm_x(t)'!G92-'2a)answer'!$C92)^2,"")</f>
        <v>3.1542168707609191E-3</v>
      </c>
      <c r="I93" s="32">
        <f>IFERROR(('2a) logm_x(t)'!I92-'2a) logm_x(t)'!H92-'2a)answer'!$C92)^2,"")</f>
        <v>3.4154236267096287E-2</v>
      </c>
      <c r="J93" s="32">
        <f>IFERROR(('2a) logm_x(t)'!J92-'2a) logm_x(t)'!I92-'2a)answer'!$C92)^2,"")</f>
        <v>4.6202237660887088E-2</v>
      </c>
      <c r="K93" s="32">
        <f>IFERROR(('2a) logm_x(t)'!K92-'2a) logm_x(t)'!J92-'2a)answer'!$C92)^2,"")</f>
        <v>2.7418509873905112E-2</v>
      </c>
      <c r="L93" s="32">
        <f>IFERROR(('2a) logm_x(t)'!L92-'2a) logm_x(t)'!K92-'2a)answer'!$C92)^2,"")</f>
        <v>1.5917383942559125E-2</v>
      </c>
      <c r="M93" s="32">
        <f>IFERROR(('2a) logm_x(t)'!M92-'2a) logm_x(t)'!L92-'2a)answer'!$C92)^2,"")</f>
        <v>3.8690213360635405E-2</v>
      </c>
      <c r="N93" s="32">
        <f>IFERROR(('2a) logm_x(t)'!N92-'2a) logm_x(t)'!M92-'2a)answer'!$C92)^2,"")</f>
        <v>2.1922700627289311E-2</v>
      </c>
      <c r="O93" s="32">
        <f>IFERROR(('2a) logm_x(t)'!O92-'2a) logm_x(t)'!N92-'2a)answer'!$C92)^2,"")</f>
        <v>1.3081365513826982E-2</v>
      </c>
      <c r="P93" s="32">
        <f>IFERROR(('2a) logm_x(t)'!P92-'2a) logm_x(t)'!O92-'2a)answer'!$C92)^2,"")</f>
        <v>5.5378220167554033E-5</v>
      </c>
      <c r="Q93" s="32">
        <f>IFERROR(('2a) logm_x(t)'!Q92-'2a) logm_x(t)'!P92-'2a)answer'!$C92)^2,"")</f>
        <v>1.729000471552811E-2</v>
      </c>
      <c r="R93" s="32">
        <f>IFERROR(('2a) logm_x(t)'!R92-'2a) logm_x(t)'!Q92-'2a)answer'!$C92)^2,"")</f>
        <v>1.1514598589001531E-3</v>
      </c>
      <c r="S93" s="32">
        <f>IFERROR(('2a) logm_x(t)'!S92-'2a) logm_x(t)'!R92-'2a)answer'!$C92)^2,"")</f>
        <v>1.3386001446249064E-3</v>
      </c>
      <c r="T93" s="32">
        <f>IFERROR(('2a) logm_x(t)'!T92-'2a) logm_x(t)'!S92-'2a)answer'!$C92)^2,"")</f>
        <v>6.1707647934833076E-2</v>
      </c>
      <c r="U93" s="32">
        <f>IFERROR(('2a) logm_x(t)'!U92-'2a) logm_x(t)'!T92-'2a)answer'!$C92)^2,"")</f>
        <v>3.9509711240007656E-2</v>
      </c>
      <c r="V93" s="32">
        <f>IFERROR(('2a) logm_x(t)'!V92-'2a) logm_x(t)'!U92-'2a)answer'!$C92)^2,"")</f>
        <v>4.400277064935548E-4</v>
      </c>
      <c r="W93" s="32">
        <f>IFERROR(('2a) logm_x(t)'!W92-'2a) logm_x(t)'!V92-'2a)answer'!$C92)^2,"")</f>
        <v>3.0464651847210448E-3</v>
      </c>
      <c r="X93" s="32">
        <f>IFERROR(('2a) logm_x(t)'!X92-'2a) logm_x(t)'!W92-'2a)answer'!$C92)^2,"")</f>
        <v>2.4171879638533318E-5</v>
      </c>
      <c r="Y93" s="32">
        <f>IFERROR(('2a) logm_x(t)'!Y92-'2a) logm_x(t)'!X92-'2a)answer'!$C92)^2,"")</f>
        <v>1.0508725034438761E-2</v>
      </c>
      <c r="Z93" s="32">
        <f>IFERROR(('2a) logm_x(t)'!Z92-'2a) logm_x(t)'!Y92-'2a)answer'!$C92)^2,"")</f>
        <v>2.0738840702962213E-3</v>
      </c>
      <c r="AA93" s="32">
        <f>IFERROR(('2a) logm_x(t)'!AA92-'2a) logm_x(t)'!Z92-'2a)answer'!$C92)^2,"")</f>
        <v>0.11817167093328136</v>
      </c>
      <c r="AB93" s="32">
        <f>IFERROR(('2a) logm_x(t)'!AB92-'2a) logm_x(t)'!AA92-'2a)answer'!$C92)^2,"")</f>
        <v>2.6571953238220761E-2</v>
      </c>
      <c r="AC93" s="32">
        <f>IFERROR(('2a) logm_x(t)'!AC92-'2a) logm_x(t)'!AB92-'2a)answer'!$C92)^2,"")</f>
        <v>2.2831174535963822E-4</v>
      </c>
      <c r="AD93" s="32">
        <f>IFERROR(('2a) logm_x(t)'!AD92-'2a) logm_x(t)'!AC92-'2a)answer'!$C92)^2,"")</f>
        <v>8.2368891959048508E-4</v>
      </c>
      <c r="AE93" s="32">
        <f>IFERROR(('2a) logm_x(t)'!AE92-'2a) logm_x(t)'!AD92-'2a)answer'!$C92)^2,"")</f>
        <v>2.4385877559705081E-4</v>
      </c>
      <c r="AF93" s="32">
        <f>IFERROR(('2a) logm_x(t)'!AF92-'2a) logm_x(t)'!AE92-'2a)answer'!$C92)^2,"")</f>
        <v>5.9122610332675365E-4</v>
      </c>
      <c r="AG93" s="32">
        <f>IFERROR(('2a) logm_x(t)'!AG92-'2a) logm_x(t)'!AF92-'2a)answer'!$C92)^2,"")</f>
        <v>1.8821384567505512E-3</v>
      </c>
      <c r="AH93" s="32">
        <f>IFERROR(('2a) logm_x(t)'!AH92-'2a) logm_x(t)'!AG92-'2a)answer'!$C92)^2,"")</f>
        <v>5.3652842058478688E-3</v>
      </c>
      <c r="AI93" s="32">
        <f>IFERROR(('2a) logm_x(t)'!AI92-'2a) logm_x(t)'!AH92-'2a)answer'!$C92)^2,"")</f>
        <v>1.2016275840503165E-8</v>
      </c>
      <c r="AJ93" s="32">
        <f>IFERROR(('2a) logm_x(t)'!AJ92-'2a) logm_x(t)'!AI92-'2a)answer'!$C92)^2,"")</f>
        <v>4.5193798596788556E-6</v>
      </c>
      <c r="AK93" s="32">
        <f>IFERROR(('2a) logm_x(t)'!AK92-'2a) logm_x(t)'!AJ92-'2a)answer'!$C92)^2,"")</f>
        <v>8.7064250608984075E-4</v>
      </c>
      <c r="AL93" s="32">
        <f>IFERROR(('2a) logm_x(t)'!AL92-'2a) logm_x(t)'!AK92-'2a)answer'!$C92)^2,"")</f>
        <v>1.2044595910001692E-4</v>
      </c>
      <c r="AM93" s="32">
        <f>IFERROR(('2a) logm_x(t)'!AM92-'2a) logm_x(t)'!AL92-'2a)answer'!$C92)^2,"")</f>
        <v>1.9740589584737928E-3</v>
      </c>
      <c r="AN93" s="32">
        <f>IFERROR(('2a) logm_x(t)'!AN92-'2a) logm_x(t)'!AM92-'2a)answer'!$C92)^2,"")</f>
        <v>1.7049442426383347E-4</v>
      </c>
      <c r="AO93" s="32">
        <f>IFERROR(('2a) logm_x(t)'!AO92-'2a) logm_x(t)'!AN92-'2a)answer'!$C92)^2,"")</f>
        <v>3.7974868948077263E-3</v>
      </c>
      <c r="AP93" s="32">
        <f>IFERROR(('2a) logm_x(t)'!AP92-'2a) logm_x(t)'!AO92-'2a)answer'!$C92)^2,"")</f>
        <v>1.0446052415857253E-3</v>
      </c>
      <c r="AQ93" s="32">
        <f>IFERROR(('2a) logm_x(t)'!AQ92-'2a) logm_x(t)'!AP92-'2a)answer'!$C92)^2,"")</f>
        <v>4.1148422193525798E-4</v>
      </c>
      <c r="AR93" s="32">
        <f>IFERROR(('2a) logm_x(t)'!AR92-'2a) logm_x(t)'!AQ92-'2a)answer'!$C92)^2,"")</f>
        <v>1.1018172885663429E-2</v>
      </c>
      <c r="AS93" s="32">
        <f>IFERROR(('2a) logm_x(t)'!AS92-'2a) logm_x(t)'!AR92-'2a)answer'!$C92)^2,"")</f>
        <v>2.4781572120871464E-2</v>
      </c>
      <c r="AT93" s="32">
        <f>IFERROR(('2a) logm_x(t)'!AT92-'2a) logm_x(t)'!AS92-'2a)answer'!$C92)^2,"")</f>
        <v>5.0869134869417684E-3</v>
      </c>
      <c r="AU93" s="32">
        <f>IFERROR(('2a) logm_x(t)'!AU92-'2a) logm_x(t)'!AT92-'2a)answer'!$C92)^2,"")</f>
        <v>2.3782471152128636E-3</v>
      </c>
      <c r="AV93" s="32">
        <f>IFERROR(('2a) logm_x(t)'!AV92-'2a) logm_x(t)'!AU92-'2a)answer'!$C92)^2,"")</f>
        <v>3.2339406880791295E-3</v>
      </c>
      <c r="AW93" s="32">
        <f>IFERROR(('2a) logm_x(t)'!AW92-'2a) logm_x(t)'!AV92-'2a)answer'!$C92)^2,"")</f>
        <v>8.7439987614645314E-3</v>
      </c>
      <c r="AX93" s="32">
        <f>IFERROR(('2a) logm_x(t)'!AX92-'2a) logm_x(t)'!AW92-'2a)answer'!$C92)^2,"")</f>
        <v>3.4393387108192336E-8</v>
      </c>
      <c r="AY93" s="32">
        <f>IFERROR(('2a) logm_x(t)'!AY92-'2a) logm_x(t)'!AX92-'2a)answer'!$C92)^2,"")</f>
        <v>2.0988810536809287E-5</v>
      </c>
      <c r="AZ93" s="32">
        <f>IFERROR(('2a) logm_x(t)'!AZ92-'2a) logm_x(t)'!AY92-'2a)answer'!$C92)^2,"")</f>
        <v>3.7130102392858432E-5</v>
      </c>
      <c r="BA93" s="32">
        <f>IFERROR(('2a) logm_x(t)'!BA92-'2a) logm_x(t)'!AZ92-'2a)answer'!$C92)^2,"")</f>
        <v>3.2455899881337973E-4</v>
      </c>
      <c r="BB93" s="32">
        <f>IFERROR(('2a) logm_x(t)'!BB92-'2a) logm_x(t)'!BA92-'2a)answer'!$C92)^2,"")</f>
        <v>8.0924485222027744E-3</v>
      </c>
      <c r="BC93" s="32">
        <f>IFERROR(('2a) logm_x(t)'!BC92-'2a) logm_x(t)'!BB92-'2a)answer'!$C92)^2,"")</f>
        <v>1.6969267534061118E-2</v>
      </c>
      <c r="BD93" s="32">
        <f>IFERROR(('2a) logm_x(t)'!BD92-'2a) logm_x(t)'!BC92-'2a)answer'!$C92)^2,"")</f>
        <v>5.8073693043017311E-3</v>
      </c>
      <c r="BE93" s="32">
        <f>IFERROR(('2a) logm_x(t)'!BE92-'2a) logm_x(t)'!BD92-'2a)answer'!$C92)^2,"")</f>
        <v>1.176998969862414E-3</v>
      </c>
      <c r="BF93" s="32">
        <f>IFERROR(('2a) logm_x(t)'!BF92-'2a) logm_x(t)'!BE92-'2a)answer'!$C92)^2,"")</f>
        <v>5.5223865627294368E-4</v>
      </c>
      <c r="BG93" s="32">
        <f>IFERROR(('2a) logm_x(t)'!BG92-'2a) logm_x(t)'!BF92-'2a)answer'!$C92)^2,"")</f>
        <v>1.0947190060621576E-2</v>
      </c>
      <c r="BH93" s="32">
        <f>IFERROR(('2a) logm_x(t)'!BH92-'2a) logm_x(t)'!BG92-'2a)answer'!$C92)^2,"")</f>
        <v>1.7751543998419954E-3</v>
      </c>
      <c r="BI93" s="32">
        <f>IFERROR(('2a) logm_x(t)'!BI92-'2a) logm_x(t)'!BH92-'2a)answer'!$C92)^2,"")</f>
        <v>1.1629471757913375E-2</v>
      </c>
      <c r="BJ93" s="32">
        <f>IFERROR(('2a) logm_x(t)'!BJ92-'2a) logm_x(t)'!BI92-'2a)answer'!$C92)^2,"")</f>
        <v>1.4135192259968603E-3</v>
      </c>
      <c r="BK93" s="32">
        <f>IFERROR(('2a) logm_x(t)'!BK92-'2a) logm_x(t)'!BJ92-'2a)answer'!$C92)^2,"")</f>
        <v>1.8503294981446903E-2</v>
      </c>
      <c r="BL93" s="32">
        <f>IFERROR(('2a) logm_x(t)'!BL92-'2a) logm_x(t)'!BK92-'2a)answer'!$C92)^2,"")</f>
        <v>1.701577465021329E-2</v>
      </c>
      <c r="BM93" s="32">
        <f>IFERROR(('2a) logm_x(t)'!BM92-'2a) logm_x(t)'!BL92-'2a)answer'!$C92)^2,"")</f>
        <v>8.7598288112578481E-3</v>
      </c>
      <c r="BN93" s="32">
        <f>IFERROR(('2a) logm_x(t)'!BN92-'2a) logm_x(t)'!BM92-'2a)answer'!$C92)^2,"")</f>
        <v>2.289230152719235E-4</v>
      </c>
      <c r="BO93" s="32">
        <f>IFERROR(('2a) logm_x(t)'!BO92-'2a) logm_x(t)'!BN92-'2a)answer'!$C92)^2,"")</f>
        <v>1.3441045193617994E-2</v>
      </c>
      <c r="BP93" s="32">
        <f>IFERROR(('2a) logm_x(t)'!BP92-'2a) logm_x(t)'!BO92-'2a)answer'!$C92)^2,"")</f>
        <v>1.6098534127585687E-3</v>
      </c>
      <c r="BQ93" s="32">
        <f>IFERROR(('2a) logm_x(t)'!BQ92-'2a) logm_x(t)'!BP92-'2a)answer'!$C92)^2,"")</f>
        <v>3.1627183143787826E-4</v>
      </c>
      <c r="BR93" s="32">
        <f>IFERROR(('2a) logm_x(t)'!BR92-'2a) logm_x(t)'!BQ92-'2a)answer'!$C92)^2,"")</f>
        <v>1.336628882665216E-3</v>
      </c>
      <c r="BS93" s="32">
        <f>IFERROR(('2a) logm_x(t)'!BS92-'2a) logm_x(t)'!BR92-'2a)answer'!$C92)^2,"")</f>
        <v>9.4028323505821235E-4</v>
      </c>
      <c r="BT93" s="32">
        <f>IFERROR(('2a) logm_x(t)'!BT92-'2a) logm_x(t)'!BS92-'2a)answer'!$C92)^2,"")</f>
        <v>1.2880997400334226E-2</v>
      </c>
      <c r="BU93" s="32">
        <f>IFERROR(('2a) logm_x(t)'!BU92-'2a) logm_x(t)'!BT92-'2a)answer'!$C92)^2,"")</f>
        <v>4.2224089291572394E-3</v>
      </c>
      <c r="BV93" s="32">
        <f>IFERROR(('2a) logm_x(t)'!BV92-'2a) logm_x(t)'!BU92-'2a)answer'!$C92)^2,"")</f>
        <v>5.9478097291902308E-3</v>
      </c>
      <c r="BW93" s="32">
        <f>IFERROR(('2a) logm_x(t)'!BW92-'2a) logm_x(t)'!BV92-'2a)answer'!$C92)^2,"")</f>
        <v>1.2123411498907411E-2</v>
      </c>
      <c r="BX93" s="32">
        <f>IFERROR(('2a) logm_x(t)'!BX92-'2a) logm_x(t)'!BW92-'2a)answer'!$C92)^2,"")</f>
        <v>1.2684402803620592E-5</v>
      </c>
      <c r="BY93" s="32">
        <f>IFERROR(('2a) logm_x(t)'!BY92-'2a) logm_x(t)'!BX92-'2a)answer'!$C92)^2,"")</f>
        <v>5.225170798094125E-3</v>
      </c>
      <c r="BZ93" s="32">
        <f>IFERROR(('2a) logm_x(t)'!BZ92-'2a) logm_x(t)'!BY92-'2a)answer'!$C92)^2,"")</f>
        <v>3.8783422741463266E-5</v>
      </c>
      <c r="CA93" s="32">
        <f>IFERROR(('2a) logm_x(t)'!CA92-'2a) logm_x(t)'!BZ92-'2a)answer'!$C92)^2,"")</f>
        <v>9.6480720234482439E-3</v>
      </c>
      <c r="CB93" s="32">
        <f>IFERROR(('2a) logm_x(t)'!CB92-'2a) logm_x(t)'!CA92-'2a)answer'!$C92)^2,"")</f>
        <v>5.0186565994476979E-3</v>
      </c>
      <c r="CC93" s="32">
        <f>IFERROR(('2a) logm_x(t)'!CC92-'2a) logm_x(t)'!CB92-'2a)answer'!$C92)^2,"")</f>
        <v>1.1069207187753339E-3</v>
      </c>
      <c r="CD93" s="32">
        <f>IFERROR(('2a) logm_x(t)'!CD92-'2a) logm_x(t)'!CC92-'2a)answer'!$C92)^2,"")</f>
        <v>1.5073758225877902E-4</v>
      </c>
      <c r="CE93" s="32">
        <f>IFERROR(('2a) logm_x(t)'!CE92-'2a) logm_x(t)'!CD92-'2a)answer'!$C92)^2,"")</f>
        <v>3.9456691863359216E-4</v>
      </c>
      <c r="CF93" s="32">
        <f>IFERROR(('2a) logm_x(t)'!CF92-'2a) logm_x(t)'!CE92-'2a)answer'!$C92)^2,"")</f>
        <v>1.2161984011553639E-2</v>
      </c>
      <c r="CG93" s="32">
        <f>IFERROR(('2a) logm_x(t)'!CG92-'2a) logm_x(t)'!CF92-'2a)answer'!$C92)^2,"")</f>
        <v>3.8726593076803205E-3</v>
      </c>
      <c r="CH93" s="32">
        <f>IFERROR(('2a) logm_x(t)'!CH92-'2a) logm_x(t)'!CG92-'2a)answer'!$C92)^2,"")</f>
        <v>1.0182818142164632E-2</v>
      </c>
      <c r="CI93" s="32">
        <f>IFERROR(('2a) logm_x(t)'!CI92-'2a) logm_x(t)'!CH92-'2a)answer'!$C92)^2,"")</f>
        <v>2.0643837234727421E-3</v>
      </c>
      <c r="CJ93" s="32">
        <f>IFERROR(('2a) logm_x(t)'!CJ92-'2a) logm_x(t)'!CI92-'2a)answer'!$C92)^2,"")</f>
        <v>1.0587321789390736E-3</v>
      </c>
      <c r="CK93" s="32">
        <f>IFERROR(('2a) logm_x(t)'!CK92-'2a) logm_x(t)'!CJ92-'2a)answer'!$C92)^2,"")</f>
        <v>1.291105842947213E-3</v>
      </c>
      <c r="CL93" s="32">
        <f>IFERROR(('2a) logm_x(t)'!CL92-'2a) logm_x(t)'!CK92-'2a)answer'!$C92)^2,"")</f>
        <v>1.5339738185073954E-3</v>
      </c>
      <c r="CM93" s="32">
        <f>IFERROR(('2a) logm_x(t)'!CM92-'2a) logm_x(t)'!CL92-'2a)answer'!$C92)^2,"")</f>
        <v>3.3502881539736666E-3</v>
      </c>
      <c r="CN93" s="32">
        <f>IFERROR(('2a) logm_x(t)'!CN92-'2a) logm_x(t)'!CM92-'2a)answer'!$C92)^2,"")</f>
        <v>5.0044022544984022E-3</v>
      </c>
      <c r="CT93" s="31">
        <f t="shared" si="5"/>
        <v>89</v>
      </c>
      <c r="CU93" s="32">
        <f>('2a) logm_x(t)'!C92-'2a) logm_x(t)'!B92-'2a)answer'!$C92)/$CP$5</f>
        <v>0.98514764115215203</v>
      </c>
      <c r="CV93" s="32">
        <f>('2a) logm_x(t)'!D92-'2a) logm_x(t)'!C92-'2a)answer'!$C92)/$CP$5</f>
        <v>0.8833198841420381</v>
      </c>
      <c r="CW93" s="32">
        <f>('2a) logm_x(t)'!E92-'2a) logm_x(t)'!D92-'2a)answer'!$C92)/$CP$5</f>
        <v>-0.80424239173796452</v>
      </c>
      <c r="CX93" s="32">
        <f>('2a) logm_x(t)'!F92-'2a) logm_x(t)'!E92-'2a)answer'!$C92)/$CP$5</f>
        <v>-0.35388819234272723</v>
      </c>
      <c r="CY93" s="32">
        <f>('2a) logm_x(t)'!G92-'2a) logm_x(t)'!F92-'2a)answer'!$C92)/$CP$5</f>
        <v>0.5789659896058732</v>
      </c>
      <c r="CZ93" s="32">
        <f>('2a) logm_x(t)'!H92-'2a) logm_x(t)'!G92-'2a)answer'!$C92)/$CP$5</f>
        <v>0.40238144742971566</v>
      </c>
      <c r="DA93" s="32">
        <f>('2a) logm_x(t)'!I92-'2a) logm_x(t)'!H92-'2a)answer'!$C92)/$CP$5</f>
        <v>-1.3240807222888753</v>
      </c>
      <c r="DB93" s="32">
        <f>('2a) logm_x(t)'!J92-'2a) logm_x(t)'!I92-'2a)answer'!$C92)/$CP$5</f>
        <v>1.5400104870096529</v>
      </c>
      <c r="DC93" s="32">
        <f>('2a) logm_x(t)'!K92-'2a) logm_x(t)'!J92-'2a)answer'!$C92)/$CP$5</f>
        <v>-1.1863534499243127</v>
      </c>
      <c r="DD93" s="32">
        <f>('2a) logm_x(t)'!L92-'2a) logm_x(t)'!K92-'2a)answer'!$C92)/$CP$5</f>
        <v>0.90391588673231615</v>
      </c>
      <c r="DE93" s="32">
        <f>('2a) logm_x(t)'!M92-'2a) logm_x(t)'!L92-'2a)answer'!$C92)/$CP$5</f>
        <v>-1.4092652259873701</v>
      </c>
      <c r="DF93" s="32">
        <f>('2a) logm_x(t)'!N92-'2a) logm_x(t)'!M92-'2a)answer'!$C92)/$CP$5</f>
        <v>1.0608138958052484</v>
      </c>
      <c r="DG93" s="32">
        <f>('2a) logm_x(t)'!O92-'2a) logm_x(t)'!N92-'2a)answer'!$C92)/$CP$5</f>
        <v>0.81944293218034636</v>
      </c>
      <c r="DH93" s="32">
        <f>('2a) logm_x(t)'!P92-'2a) logm_x(t)'!O92-'2a)answer'!$C92)/$CP$5</f>
        <v>-5.3316504674257262E-2</v>
      </c>
      <c r="DI93" s="32">
        <f>('2a) logm_x(t)'!Q92-'2a) logm_x(t)'!P92-'2a)answer'!$C92)/$CP$5</f>
        <v>-0.94208421969636513</v>
      </c>
      <c r="DJ93" s="32">
        <f>('2a) logm_x(t)'!R92-'2a) logm_x(t)'!Q92-'2a)answer'!$C92)/$CP$5</f>
        <v>-0.24311769787698012</v>
      </c>
      <c r="DK93" s="32">
        <f>('2a) logm_x(t)'!S92-'2a) logm_x(t)'!R92-'2a)answer'!$C92)/$CP$5</f>
        <v>0.26213053094972494</v>
      </c>
      <c r="DL93" s="32">
        <f>('2a) logm_x(t)'!T92-'2a) logm_x(t)'!S92-'2a)answer'!$C92)/$CP$5</f>
        <v>1.7797609347763075</v>
      </c>
      <c r="DM93" s="32">
        <f>('2a) logm_x(t)'!U92-'2a) logm_x(t)'!T92-'2a)answer'!$C92)/$CP$5</f>
        <v>-1.4241118532220085</v>
      </c>
      <c r="DN93" s="32">
        <f>('2a) logm_x(t)'!V92-'2a) logm_x(t)'!U92-'2a)answer'!$C92)/$CP$5</f>
        <v>-0.15029072684087719</v>
      </c>
      <c r="DO93" s="32">
        <f>('2a) logm_x(t)'!W92-'2a) logm_x(t)'!V92-'2a)answer'!$C92)/$CP$5</f>
        <v>0.39544881916424751</v>
      </c>
      <c r="DP93" s="32">
        <f>('2a) logm_x(t)'!X92-'2a) logm_x(t)'!W92-'2a)answer'!$C92)/$CP$5</f>
        <v>3.5224706641937158E-2</v>
      </c>
      <c r="DQ93" s="32">
        <f>('2a) logm_x(t)'!Y92-'2a) logm_x(t)'!X92-'2a)answer'!$C92)/$CP$5</f>
        <v>-0.73445837547533466</v>
      </c>
      <c r="DR93" s="32">
        <f>('2a) logm_x(t)'!Z92-'2a) logm_x(t)'!Y92-'2a)answer'!$C92)/$CP$5</f>
        <v>-0.32627546047090472</v>
      </c>
      <c r="DS93" s="32">
        <f>('2a) logm_x(t)'!AA92-'2a) logm_x(t)'!Z92-'2a)answer'!$C92)/$CP$5</f>
        <v>2.4629118120399962</v>
      </c>
      <c r="DT93" s="32">
        <f>('2a) logm_x(t)'!AB92-'2a) logm_x(t)'!AA92-'2a)answer'!$C92)/$CP$5</f>
        <v>-1.1678953065388968</v>
      </c>
      <c r="DU93" s="32">
        <f>('2a) logm_x(t)'!AC92-'2a) logm_x(t)'!AB92-'2a)answer'!$C92)/$CP$5</f>
        <v>0.10825707792141932</v>
      </c>
      <c r="DV93" s="32">
        <f>('2a) logm_x(t)'!AD92-'2a) logm_x(t)'!AC92-'2a)answer'!$C92)/$CP$5</f>
        <v>0.20562399151134184</v>
      </c>
      <c r="DW93" s="32">
        <f>('2a) logm_x(t)'!AE92-'2a) logm_x(t)'!AD92-'2a)answer'!$C92)/$CP$5</f>
        <v>0.1118822953912757</v>
      </c>
      <c r="DX93" s="32">
        <f>('2a) logm_x(t)'!AF92-'2a) logm_x(t)'!AE92-'2a)answer'!$C92)/$CP$5</f>
        <v>-0.17420835248863265</v>
      </c>
      <c r="DY93" s="32">
        <f>('2a) logm_x(t)'!AG92-'2a) logm_x(t)'!AF92-'2a)answer'!$C92)/$CP$5</f>
        <v>-0.31082644236359236</v>
      </c>
      <c r="DZ93" s="32">
        <f>('2a) logm_x(t)'!AH92-'2a) logm_x(t)'!AG92-'2a)answer'!$C92)/$CP$5</f>
        <v>0.5247936112841991</v>
      </c>
      <c r="EA93" s="32">
        <f>('2a) logm_x(t)'!AI92-'2a) logm_x(t)'!AH92-'2a)answer'!$C92)/$CP$5</f>
        <v>7.8537508189161951E-4</v>
      </c>
      <c r="EB93" s="32">
        <f>('2a) logm_x(t)'!AJ92-'2a) logm_x(t)'!AI92-'2a)answer'!$C92)/$CP$5</f>
        <v>-1.5231111461820894E-2</v>
      </c>
      <c r="EC93" s="32">
        <f>('2a) logm_x(t)'!AK92-'2a) logm_x(t)'!AJ92-'2a)answer'!$C92)/$CP$5</f>
        <v>-0.2114034675279006</v>
      </c>
      <c r="ED93" s="32">
        <f>('2a) logm_x(t)'!AL92-'2a) logm_x(t)'!AK92-'2a)answer'!$C92)/$CP$5</f>
        <v>7.8630002684344252E-2</v>
      </c>
      <c r="EE93" s="32">
        <f>('2a) logm_x(t)'!AM92-'2a) logm_x(t)'!AL92-'2a)answer'!$C92)/$CP$5</f>
        <v>-0.31832608871947998</v>
      </c>
      <c r="EF93" s="32">
        <f>('2a) logm_x(t)'!AN92-'2a) logm_x(t)'!AM92-'2a)answer'!$C92)/$CP$5</f>
        <v>9.3550747871181159E-2</v>
      </c>
      <c r="EG93" s="32">
        <f>('2a) logm_x(t)'!AO92-'2a) logm_x(t)'!AN92-'2a)answer'!$C92)/$CP$5</f>
        <v>-0.44150976686451854</v>
      </c>
      <c r="EH93" s="32">
        <f>('2a) logm_x(t)'!AP92-'2a) logm_x(t)'!AO92-'2a)answer'!$C92)/$CP$5</f>
        <v>0.23156252349754619</v>
      </c>
      <c r="EI93" s="32">
        <f>('2a) logm_x(t)'!AQ92-'2a) logm_x(t)'!AP92-'2a)answer'!$C92)/$CP$5</f>
        <v>0.14533451543302264</v>
      </c>
      <c r="EJ93" s="32">
        <f>('2a) logm_x(t)'!AR92-'2a) logm_x(t)'!AQ92-'2a)answer'!$C92)/$CP$5</f>
        <v>-0.75205043132180316</v>
      </c>
      <c r="EK93" s="32">
        <f>('2a) logm_x(t)'!AS92-'2a) logm_x(t)'!AR92-'2a)answer'!$C92)/$CP$5</f>
        <v>1.127863651278793</v>
      </c>
      <c r="EL93" s="32">
        <f>('2a) logm_x(t)'!AT92-'2a) logm_x(t)'!AS92-'2a)answer'!$C92)/$CP$5</f>
        <v>-0.51099817515132051</v>
      </c>
      <c r="EM93" s="32">
        <f>('2a) logm_x(t)'!AU92-'2a) logm_x(t)'!AT92-'2a)answer'!$C92)/$CP$5</f>
        <v>0.34939819951942108</v>
      </c>
      <c r="EN93" s="32">
        <f>('2a) logm_x(t)'!AV92-'2a) logm_x(t)'!AU92-'2a)answer'!$C92)/$CP$5</f>
        <v>-0.40743487338817047</v>
      </c>
      <c r="EO93" s="32">
        <f>('2a) logm_x(t)'!AW92-'2a) logm_x(t)'!AV92-'2a)answer'!$C92)/$CP$5</f>
        <v>0.66995744415388803</v>
      </c>
      <c r="EP93" s="32">
        <f>('2a) logm_x(t)'!AX92-'2a) logm_x(t)'!AW92-'2a)answer'!$C92)/$CP$5</f>
        <v>-1.328708298160809E-3</v>
      </c>
      <c r="EQ93" s="32">
        <f>('2a) logm_x(t)'!AY92-'2a) logm_x(t)'!AX92-'2a)answer'!$C92)/$CP$5</f>
        <v>3.2823590588878716E-2</v>
      </c>
      <c r="ER93" s="32">
        <f>('2a) logm_x(t)'!AZ92-'2a) logm_x(t)'!AY92-'2a)answer'!$C92)/$CP$5</f>
        <v>-4.3657136516887095E-2</v>
      </c>
      <c r="ES93" s="32">
        <f>('2a) logm_x(t)'!BA92-'2a) logm_x(t)'!AZ92-'2a)answer'!$C92)/$CP$5</f>
        <v>-0.12907406890524584</v>
      </c>
      <c r="ET93" s="32">
        <f>('2a) logm_x(t)'!BB92-'2a) logm_x(t)'!BA92-'2a)answer'!$C92)/$CP$5</f>
        <v>-0.64451368932372555</v>
      </c>
      <c r="EU93" s="32">
        <f>('2a) logm_x(t)'!BC92-'2a) logm_x(t)'!BB92-'2a)answer'!$C92)/$CP$5</f>
        <v>0.93330527777951133</v>
      </c>
      <c r="EV93" s="32">
        <f>('2a) logm_x(t)'!BD92-'2a) logm_x(t)'!BC92-'2a)answer'!$C92)/$CP$5</f>
        <v>-0.54598648896256474</v>
      </c>
      <c r="EW93" s="32">
        <f>('2a) logm_x(t)'!BE92-'2a) logm_x(t)'!BD92-'2a)answer'!$C92)/$CP$5</f>
        <v>0.24579905833213411</v>
      </c>
      <c r="EX93" s="32">
        <f>('2a) logm_x(t)'!BF92-'2a) logm_x(t)'!BE92-'2a)answer'!$C92)/$CP$5</f>
        <v>-0.16836645786662296</v>
      </c>
      <c r="EY93" s="32">
        <f>('2a) logm_x(t)'!BG92-'2a) logm_x(t)'!BF92-'2a)answer'!$C92)/$CP$5</f>
        <v>-0.74962403448899406</v>
      </c>
      <c r="EZ93" s="32">
        <f>('2a) logm_x(t)'!BH92-'2a) logm_x(t)'!BG92-'2a)answer'!$C92)/$CP$5</f>
        <v>0.30186324752351351</v>
      </c>
      <c r="FA93" s="32">
        <f>('2a) logm_x(t)'!BI92-'2a) logm_x(t)'!BH92-'2a)answer'!$C92)/$CP$5</f>
        <v>-0.7726310682303611</v>
      </c>
      <c r="FB93" s="32">
        <f>('2a) logm_x(t)'!BJ92-'2a) logm_x(t)'!BI92-'2a)answer'!$C92)/$CP$5</f>
        <v>0.26936615887609783</v>
      </c>
      <c r="FC93" s="32">
        <f>('2a) logm_x(t)'!BK92-'2a) logm_x(t)'!BJ92-'2a)answer'!$C92)/$CP$5</f>
        <v>0.97457823822433964</v>
      </c>
      <c r="FD93" s="32">
        <f>('2a) logm_x(t)'!BL92-'2a) logm_x(t)'!BK92-'2a)answer'!$C92)/$CP$5</f>
        <v>-0.93458334230584883</v>
      </c>
      <c r="FE93" s="32">
        <f>('2a) logm_x(t)'!BM92-'2a) logm_x(t)'!BL92-'2a)answer'!$C92)/$CP$5</f>
        <v>0.67056361212831594</v>
      </c>
      <c r="FF93" s="32">
        <f>('2a) logm_x(t)'!BN92-'2a) logm_x(t)'!BM92-'2a)answer'!$C92)/$CP$5</f>
        <v>0.10840190196610006</v>
      </c>
      <c r="FG93" s="32">
        <f>('2a) logm_x(t)'!BO92-'2a) logm_x(t)'!BN92-'2a)answer'!$C92)/$CP$5</f>
        <v>-0.83063206850240845</v>
      </c>
      <c r="FH93" s="32">
        <f>('2a) logm_x(t)'!BP92-'2a) logm_x(t)'!BO92-'2a)answer'!$C92)/$CP$5</f>
        <v>0.2874652412711704</v>
      </c>
      <c r="FI93" s="32">
        <f>('2a) logm_x(t)'!BQ92-'2a) logm_x(t)'!BP92-'2a)answer'!$C92)/$CP$5</f>
        <v>0.12741554908331806</v>
      </c>
      <c r="FJ93" s="32">
        <f>('2a) logm_x(t)'!BR92-'2a) logm_x(t)'!BQ92-'2a)answer'!$C92)/$CP$5</f>
        <v>0.261937449272718</v>
      </c>
      <c r="FK93" s="32">
        <f>('2a) logm_x(t)'!BS92-'2a) logm_x(t)'!BR92-'2a)answer'!$C92)/$CP$5</f>
        <v>-0.21969568130458075</v>
      </c>
      <c r="FL93" s="32">
        <f>('2a) logm_x(t)'!BT92-'2a) logm_x(t)'!BS92-'2a)answer'!$C92)/$CP$5</f>
        <v>-0.81314298497390036</v>
      </c>
      <c r="FM93" s="32">
        <f>('2a) logm_x(t)'!BU92-'2a) logm_x(t)'!BT92-'2a)answer'!$C92)/$CP$5</f>
        <v>0.46555641903272488</v>
      </c>
      <c r="FN93" s="32">
        <f>('2a) logm_x(t)'!BV92-'2a) logm_x(t)'!BU92-'2a)answer'!$C92)/$CP$5</f>
        <v>-0.55254888498439825</v>
      </c>
      <c r="FO93" s="32">
        <f>('2a) logm_x(t)'!BW92-'2a) logm_x(t)'!BV92-'2a)answer'!$C92)/$CP$5</f>
        <v>0.78886846702249658</v>
      </c>
      <c r="FP93" s="32">
        <f>('2a) logm_x(t)'!BX92-'2a) logm_x(t)'!BW92-'2a)answer'!$C92)/$CP$5</f>
        <v>2.5516857356957974E-2</v>
      </c>
      <c r="FQ93" s="32">
        <f>('2a) logm_x(t)'!BY92-'2a) logm_x(t)'!BX92-'2a)answer'!$C92)/$CP$5</f>
        <v>-0.51789583563884822</v>
      </c>
      <c r="FR93" s="32">
        <f>('2a) logm_x(t)'!BZ92-'2a) logm_x(t)'!BY92-'2a)answer'!$C92)/$CP$5</f>
        <v>4.4618528200980126E-2</v>
      </c>
      <c r="FS93" s="32">
        <f>('2a) logm_x(t)'!CA92-'2a) logm_x(t)'!BZ92-'2a)answer'!$C92)/$CP$5</f>
        <v>-0.70374033240458522</v>
      </c>
      <c r="FT93" s="32">
        <f>('2a) logm_x(t)'!CB92-'2a) logm_x(t)'!CA92-'2a)answer'!$C92)/$CP$5</f>
        <v>0.50755827589507319</v>
      </c>
      <c r="FU93" s="32">
        <f>('2a) logm_x(t)'!CC92-'2a) logm_x(t)'!CB92-'2a)answer'!$C92)/$CP$5</f>
        <v>-0.23836936063391417</v>
      </c>
      <c r="FV93" s="32">
        <f>('2a) logm_x(t)'!CD92-'2a) logm_x(t)'!CC92-'2a)answer'!$C92)/$CP$5</f>
        <v>8.7963590068831699E-2</v>
      </c>
      <c r="FW93" s="32">
        <f>('2a) logm_x(t)'!CE92-'2a) logm_x(t)'!CD92-'2a)answer'!$C92)/$CP$5</f>
        <v>0.14231560012528421</v>
      </c>
      <c r="FX93" s="32">
        <f>('2a) logm_x(t)'!CF92-'2a) logm_x(t)'!CE92-'2a)answer'!$C92)/$CP$5</f>
        <v>-0.79012242404575106</v>
      </c>
      <c r="FY93" s="32">
        <f>('2a) logm_x(t)'!CG92-'2a) logm_x(t)'!CF92-'2a)answer'!$C92)/$CP$5</f>
        <v>0.44585826270922224</v>
      </c>
      <c r="FZ93" s="32">
        <f>('2a) logm_x(t)'!CH92-'2a) logm_x(t)'!CG92-'2a)answer'!$C92)/$CP$5</f>
        <v>-0.72297980648602411</v>
      </c>
      <c r="GA93" s="32">
        <f>('2a) logm_x(t)'!CI92-'2a) logm_x(t)'!CH92-'2a)answer'!$C92)/$CP$5</f>
        <v>0.32552727783241903</v>
      </c>
      <c r="GB93" s="32">
        <f>('2a) logm_x(t)'!CJ92-'2a) logm_x(t)'!CI92-'2a)answer'!$C92)/$CP$5</f>
        <v>-0.23312305726141111</v>
      </c>
      <c r="GC93" s="32">
        <f>('2a) logm_x(t)'!CK92-'2a) logm_x(t)'!CJ92-'2a)answer'!$C92)/$CP$5</f>
        <v>0.25743826310792883</v>
      </c>
      <c r="GD93" s="32">
        <f>('2a) logm_x(t)'!CL92-'2a) logm_x(t)'!CK92-'2a)answer'!$C92)/$CP$5</f>
        <v>-0.28060870983651703</v>
      </c>
      <c r="GE93" s="32">
        <f>('2a) logm_x(t)'!CM92-'2a) logm_x(t)'!CL92-'2a)answer'!$C92)/$CP$5</f>
        <v>-0.41469925413650671</v>
      </c>
      <c r="GF93" s="32">
        <f>('2a) logm_x(t)'!CN92-'2a) logm_x(t)'!CM92-'2a)answer'!$C92)/$CP$5</f>
        <v>0.50683696181545168</v>
      </c>
    </row>
    <row r="94" spans="1:188" x14ac:dyDescent="0.25">
      <c r="A94" s="31">
        <f>'2a) logm_x(t)'!A93</f>
        <v>90</v>
      </c>
      <c r="B94" s="32"/>
      <c r="C94" s="32">
        <f>IFERROR(('2a) logm_x(t)'!C93-'2a) logm_x(t)'!B93-'2a)answer'!$C93)^2,"")</f>
        <v>3.0955664200656985E-2</v>
      </c>
      <c r="D94" s="32">
        <f>IFERROR(('2a) logm_x(t)'!D93-'2a) logm_x(t)'!C93-'2a)answer'!$C93)^2,"")</f>
        <v>3.7824865221124208E-2</v>
      </c>
      <c r="E94" s="32">
        <f>IFERROR(('2a) logm_x(t)'!E93-'2a) logm_x(t)'!D93-'2a)answer'!$C93)^2,"")</f>
        <v>2.6418062737071724E-3</v>
      </c>
      <c r="F94" s="32">
        <f>IFERROR(('2a) logm_x(t)'!F93-'2a) logm_x(t)'!E93-'2a)answer'!$C93)^2,"")</f>
        <v>3.5877285062529046E-2</v>
      </c>
      <c r="G94" s="32">
        <f>IFERROR(('2a) logm_x(t)'!G93-'2a) logm_x(t)'!F93-'2a)answer'!$C93)^2,"")</f>
        <v>2.4406904356540477E-3</v>
      </c>
      <c r="H94" s="32">
        <f>IFERROR(('2a) logm_x(t)'!H93-'2a) logm_x(t)'!G93-'2a)answer'!$C93)^2,"")</f>
        <v>3.5853605581656525E-2</v>
      </c>
      <c r="I94" s="32">
        <f>IFERROR(('2a) logm_x(t)'!I93-'2a) logm_x(t)'!H93-'2a)answer'!$C93)^2,"")</f>
        <v>3.9997217169517804E-3</v>
      </c>
      <c r="J94" s="32">
        <f>IFERROR(('2a) logm_x(t)'!J93-'2a) logm_x(t)'!I93-'2a)answer'!$C93)^2,"")</f>
        <v>2.4007694876533978E-3</v>
      </c>
      <c r="K94" s="32">
        <f>IFERROR(('2a) logm_x(t)'!K93-'2a) logm_x(t)'!J93-'2a)answer'!$C93)^2,"")</f>
        <v>7.9047381861356257E-3</v>
      </c>
      <c r="L94" s="32">
        <f>IFERROR(('2a) logm_x(t)'!L93-'2a) logm_x(t)'!K93-'2a)answer'!$C93)^2,"")</f>
        <v>1.0502104088386517E-2</v>
      </c>
      <c r="M94" s="32">
        <f>IFERROR(('2a) logm_x(t)'!M93-'2a) logm_x(t)'!L93-'2a)answer'!$C93)^2,"")</f>
        <v>3.0344583827643765E-3</v>
      </c>
      <c r="N94" s="32">
        <f>IFERROR(('2a) logm_x(t)'!N93-'2a) logm_x(t)'!M93-'2a)answer'!$C93)^2,"")</f>
        <v>1.8048804386081096E-2</v>
      </c>
      <c r="O94" s="32">
        <f>IFERROR(('2a) logm_x(t)'!O93-'2a) logm_x(t)'!N93-'2a)answer'!$C93)^2,"")</f>
        <v>3.6762999487475342E-2</v>
      </c>
      <c r="P94" s="32">
        <f>IFERROR(('2a) logm_x(t)'!P93-'2a) logm_x(t)'!O93-'2a)answer'!$C93)^2,"")</f>
        <v>3.7339967547694912E-2</v>
      </c>
      <c r="Q94" s="32">
        <f>IFERROR(('2a) logm_x(t)'!Q93-'2a) logm_x(t)'!P93-'2a)answer'!$C93)^2,"")</f>
        <v>5.2972190315187196E-3</v>
      </c>
      <c r="R94" s="32">
        <f>IFERROR(('2a) logm_x(t)'!R93-'2a) logm_x(t)'!Q93-'2a)answer'!$C93)^2,"")</f>
        <v>3.0792219100564233E-2</v>
      </c>
      <c r="S94" s="32">
        <f>IFERROR(('2a) logm_x(t)'!S93-'2a) logm_x(t)'!R93-'2a)answer'!$C93)^2,"")</f>
        <v>1.6863750035297255E-2</v>
      </c>
      <c r="T94" s="32">
        <f>IFERROR(('2a) logm_x(t)'!T93-'2a) logm_x(t)'!S93-'2a)answer'!$C93)^2,"")</f>
        <v>1.0358964155410392E-3</v>
      </c>
      <c r="U94" s="32">
        <f>IFERROR(('2a) logm_x(t)'!U93-'2a) logm_x(t)'!T93-'2a)answer'!$C93)^2,"")</f>
        <v>3.1320066737177644E-3</v>
      </c>
      <c r="V94" s="32">
        <f>IFERROR(('2a) logm_x(t)'!V93-'2a) logm_x(t)'!U93-'2a)answer'!$C93)^2,"")</f>
        <v>6.1442008512254569E-4</v>
      </c>
      <c r="W94" s="32">
        <f>IFERROR(('2a) logm_x(t)'!W93-'2a) logm_x(t)'!V93-'2a)answer'!$C93)^2,"")</f>
        <v>6.3388984027875803E-4</v>
      </c>
      <c r="X94" s="32">
        <f>IFERROR(('2a) logm_x(t)'!X93-'2a) logm_x(t)'!W93-'2a)answer'!$C93)^2,"")</f>
        <v>1.0692895541287816E-4</v>
      </c>
      <c r="Y94" s="32">
        <f>IFERROR(('2a) logm_x(t)'!Y93-'2a) logm_x(t)'!X93-'2a)answer'!$C93)^2,"")</f>
        <v>3.3462364467536462E-2</v>
      </c>
      <c r="Z94" s="32">
        <f>IFERROR(('2a) logm_x(t)'!Z93-'2a) logm_x(t)'!Y93-'2a)answer'!$C93)^2,"")</f>
        <v>8.3173385520517E-3</v>
      </c>
      <c r="AA94" s="32">
        <f>IFERROR(('2a) logm_x(t)'!AA93-'2a) logm_x(t)'!Z93-'2a)answer'!$C93)^2,"")</f>
        <v>7.747052476775278E-3</v>
      </c>
      <c r="AB94" s="32">
        <f>IFERROR(('2a) logm_x(t)'!AB93-'2a) logm_x(t)'!AA93-'2a)answer'!$C93)^2,"")</f>
        <v>3.1118171769636636E-3</v>
      </c>
      <c r="AC94" s="32">
        <f>IFERROR(('2a) logm_x(t)'!AC93-'2a) logm_x(t)'!AB93-'2a)answer'!$C93)^2,"")</f>
        <v>2.2281362515614222E-3</v>
      </c>
      <c r="AD94" s="32">
        <f>IFERROR(('2a) logm_x(t)'!AD93-'2a) logm_x(t)'!AC93-'2a)answer'!$C93)^2,"")</f>
        <v>4.4709886326657596E-3</v>
      </c>
      <c r="AE94" s="32">
        <f>IFERROR(('2a) logm_x(t)'!AE93-'2a) logm_x(t)'!AD93-'2a)answer'!$C93)^2,"")</f>
        <v>3.3189819960126269E-3</v>
      </c>
      <c r="AF94" s="32">
        <f>IFERROR(('2a) logm_x(t)'!AF93-'2a) logm_x(t)'!AE93-'2a)answer'!$C93)^2,"")</f>
        <v>2.5953211575568794E-2</v>
      </c>
      <c r="AG94" s="32">
        <f>IFERROR(('2a) logm_x(t)'!AG93-'2a) logm_x(t)'!AF93-'2a)answer'!$C93)^2,"")</f>
        <v>7.5463650738242663E-3</v>
      </c>
      <c r="AH94" s="32">
        <f>IFERROR(('2a) logm_x(t)'!AH93-'2a) logm_x(t)'!AG93-'2a)answer'!$C93)^2,"")</f>
        <v>3.5539447102989332E-3</v>
      </c>
      <c r="AI94" s="32">
        <f>IFERROR(('2a) logm_x(t)'!AI93-'2a) logm_x(t)'!AH93-'2a)answer'!$C93)^2,"")</f>
        <v>1.4958042923944456E-3</v>
      </c>
      <c r="AJ94" s="32">
        <f>IFERROR(('2a) logm_x(t)'!AJ93-'2a) logm_x(t)'!AI93-'2a)answer'!$C93)^2,"")</f>
        <v>4.6640727891162818E-4</v>
      </c>
      <c r="AK94" s="32">
        <f>IFERROR(('2a) logm_x(t)'!AK93-'2a) logm_x(t)'!AJ93-'2a)answer'!$C93)^2,"")</f>
        <v>1.164142382479131E-5</v>
      </c>
      <c r="AL94" s="32">
        <f>IFERROR(('2a) logm_x(t)'!AL93-'2a) logm_x(t)'!AK93-'2a)answer'!$C93)^2,"")</f>
        <v>6.6329927857535962E-4</v>
      </c>
      <c r="AM94" s="32">
        <f>IFERROR(('2a) logm_x(t)'!AM93-'2a) logm_x(t)'!AL93-'2a)answer'!$C93)^2,"")</f>
        <v>6.7292497803574519E-3</v>
      </c>
      <c r="AN94" s="32">
        <f>IFERROR(('2a) logm_x(t)'!AN93-'2a) logm_x(t)'!AM93-'2a)answer'!$C93)^2,"")</f>
        <v>9.9655724085662891E-3</v>
      </c>
      <c r="AO94" s="32">
        <f>IFERROR(('2a) logm_x(t)'!AO93-'2a) logm_x(t)'!AN93-'2a)answer'!$C93)^2,"")</f>
        <v>1.0908223083256688E-3</v>
      </c>
      <c r="AP94" s="32">
        <f>IFERROR(('2a) logm_x(t)'!AP93-'2a) logm_x(t)'!AO93-'2a)answer'!$C93)^2,"")</f>
        <v>3.3420321839274462E-3</v>
      </c>
      <c r="AQ94" s="32">
        <f>IFERROR(('2a) logm_x(t)'!AQ93-'2a) logm_x(t)'!AP93-'2a)answer'!$C93)^2,"")</f>
        <v>5.5224280448792928E-4</v>
      </c>
      <c r="AR94" s="32">
        <f>IFERROR(('2a) logm_x(t)'!AR93-'2a) logm_x(t)'!AQ93-'2a)answer'!$C93)^2,"")</f>
        <v>8.7906055622367116E-4</v>
      </c>
      <c r="AS94" s="32">
        <f>IFERROR(('2a) logm_x(t)'!AS93-'2a) logm_x(t)'!AR93-'2a)answer'!$C93)^2,"")</f>
        <v>7.6621195976577473E-3</v>
      </c>
      <c r="AT94" s="32">
        <f>IFERROR(('2a) logm_x(t)'!AT93-'2a) logm_x(t)'!AS93-'2a)answer'!$C93)^2,"")</f>
        <v>2.4581292315057584E-3</v>
      </c>
      <c r="AU94" s="32">
        <f>IFERROR(('2a) logm_x(t)'!AU93-'2a) logm_x(t)'!AT93-'2a)answer'!$C93)^2,"")</f>
        <v>3.0645189667904008E-3</v>
      </c>
      <c r="AV94" s="32">
        <f>IFERROR(('2a) logm_x(t)'!AV93-'2a) logm_x(t)'!AU93-'2a)answer'!$C93)^2,"")</f>
        <v>4.6201912769324328E-4</v>
      </c>
      <c r="AW94" s="32">
        <f>IFERROR(('2a) logm_x(t)'!AW93-'2a) logm_x(t)'!AV93-'2a)answer'!$C93)^2,"")</f>
        <v>1.5278575198644034E-2</v>
      </c>
      <c r="AX94" s="32">
        <f>IFERROR(('2a) logm_x(t)'!AX93-'2a) logm_x(t)'!AW93-'2a)answer'!$C93)^2,"")</f>
        <v>2.88397713889397E-2</v>
      </c>
      <c r="AY94" s="32">
        <f>IFERROR(('2a) logm_x(t)'!AY93-'2a) logm_x(t)'!AX93-'2a)answer'!$C93)^2,"")</f>
        <v>1.0759647471814682E-3</v>
      </c>
      <c r="AZ94" s="32">
        <f>IFERROR(('2a) logm_x(t)'!AZ93-'2a) logm_x(t)'!AY93-'2a)answer'!$C93)^2,"")</f>
        <v>1.2347722026096616E-3</v>
      </c>
      <c r="BA94" s="32">
        <f>IFERROR(('2a) logm_x(t)'!BA93-'2a) logm_x(t)'!AZ93-'2a)answer'!$C93)^2,"")</f>
        <v>1.0401602371868027E-2</v>
      </c>
      <c r="BB94" s="32">
        <f>IFERROR(('2a) logm_x(t)'!BB93-'2a) logm_x(t)'!BA93-'2a)answer'!$C93)^2,"")</f>
        <v>1.6825374540158793E-2</v>
      </c>
      <c r="BC94" s="32">
        <f>IFERROR(('2a) logm_x(t)'!BC93-'2a) logm_x(t)'!BB93-'2a)answer'!$C93)^2,"")</f>
        <v>1.8403946787190251E-2</v>
      </c>
      <c r="BD94" s="32">
        <f>IFERROR(('2a) logm_x(t)'!BD93-'2a) logm_x(t)'!BC93-'2a)answer'!$C93)^2,"")</f>
        <v>6.6674755356170082E-3</v>
      </c>
      <c r="BE94" s="32">
        <f>IFERROR(('2a) logm_x(t)'!BE93-'2a) logm_x(t)'!BD93-'2a)answer'!$C93)^2,"")</f>
        <v>6.6920776738520131E-5</v>
      </c>
      <c r="BF94" s="32">
        <f>IFERROR(('2a) logm_x(t)'!BF93-'2a) logm_x(t)'!BE93-'2a)answer'!$C93)^2,"")</f>
        <v>1.8483724042702876E-2</v>
      </c>
      <c r="BG94" s="32">
        <f>IFERROR(('2a) logm_x(t)'!BG93-'2a) logm_x(t)'!BF93-'2a)answer'!$C93)^2,"")</f>
        <v>1.3359138725010639E-5</v>
      </c>
      <c r="BH94" s="32">
        <f>IFERROR(('2a) logm_x(t)'!BH93-'2a) logm_x(t)'!BG93-'2a)answer'!$C93)^2,"")</f>
        <v>3.0638210161517479E-3</v>
      </c>
      <c r="BI94" s="32">
        <f>IFERROR(('2a) logm_x(t)'!BI93-'2a) logm_x(t)'!BH93-'2a)answer'!$C93)^2,"")</f>
        <v>1.2073822048470667E-3</v>
      </c>
      <c r="BJ94" s="32">
        <f>IFERROR(('2a) logm_x(t)'!BJ93-'2a) logm_x(t)'!BI93-'2a)answer'!$C93)^2,"")</f>
        <v>1.5078455738051387E-3</v>
      </c>
      <c r="BK94" s="32">
        <f>IFERROR(('2a) logm_x(t)'!BK93-'2a) logm_x(t)'!BJ93-'2a)answer'!$C93)^2,"")</f>
        <v>3.8927988428800027E-2</v>
      </c>
      <c r="BL94" s="32">
        <f>IFERROR(('2a) logm_x(t)'!BL93-'2a) logm_x(t)'!BK93-'2a)answer'!$C93)^2,"")</f>
        <v>3.1208913245511446E-2</v>
      </c>
      <c r="BM94" s="32">
        <f>IFERROR(('2a) logm_x(t)'!BM93-'2a) logm_x(t)'!BL93-'2a)answer'!$C93)^2,"")</f>
        <v>1.0656764584229461E-3</v>
      </c>
      <c r="BN94" s="32">
        <f>IFERROR(('2a) logm_x(t)'!BN93-'2a) logm_x(t)'!BM93-'2a)answer'!$C93)^2,"")</f>
        <v>8.5030773692612691E-4</v>
      </c>
      <c r="BO94" s="32">
        <f>IFERROR(('2a) logm_x(t)'!BO93-'2a) logm_x(t)'!BN93-'2a)answer'!$C93)^2,"")</f>
        <v>2.0445504160382885E-3</v>
      </c>
      <c r="BP94" s="32">
        <f>IFERROR(('2a) logm_x(t)'!BP93-'2a) logm_x(t)'!BO93-'2a)answer'!$C93)^2,"")</f>
        <v>1.3100485205615622E-3</v>
      </c>
      <c r="BQ94" s="32">
        <f>IFERROR(('2a) logm_x(t)'!BQ93-'2a) logm_x(t)'!BP93-'2a)answer'!$C93)^2,"")</f>
        <v>5.7380895279989408E-4</v>
      </c>
      <c r="BR94" s="32">
        <f>IFERROR(('2a) logm_x(t)'!BR93-'2a) logm_x(t)'!BQ93-'2a)answer'!$C93)^2,"")</f>
        <v>2.3051402121657098E-4</v>
      </c>
      <c r="BS94" s="32">
        <f>IFERROR(('2a) logm_x(t)'!BS93-'2a) logm_x(t)'!BR93-'2a)answer'!$C93)^2,"")</f>
        <v>4.0196659499077926E-3</v>
      </c>
      <c r="BT94" s="32">
        <f>IFERROR(('2a) logm_x(t)'!BT93-'2a) logm_x(t)'!BS93-'2a)answer'!$C93)^2,"")</f>
        <v>2.8031915243253089E-3</v>
      </c>
      <c r="BU94" s="32">
        <f>IFERROR(('2a) logm_x(t)'!BU93-'2a) logm_x(t)'!BT93-'2a)answer'!$C93)^2,"")</f>
        <v>3.3046607876010365E-3</v>
      </c>
      <c r="BV94" s="32">
        <f>IFERROR(('2a) logm_x(t)'!BV93-'2a) logm_x(t)'!BU93-'2a)answer'!$C93)^2,"")</f>
        <v>3.5678575340317765E-3</v>
      </c>
      <c r="BW94" s="32">
        <f>IFERROR(('2a) logm_x(t)'!BW93-'2a) logm_x(t)'!BV93-'2a)answer'!$C93)^2,"")</f>
        <v>4.7484998463723071E-3</v>
      </c>
      <c r="BX94" s="32">
        <f>IFERROR(('2a) logm_x(t)'!BX93-'2a) logm_x(t)'!BW93-'2a)answer'!$C93)^2,"")</f>
        <v>7.4129792876756594E-3</v>
      </c>
      <c r="BY94" s="32">
        <f>IFERROR(('2a) logm_x(t)'!BY93-'2a) logm_x(t)'!BX93-'2a)answer'!$C93)^2,"")</f>
        <v>8.6482645606134785E-3</v>
      </c>
      <c r="BZ94" s="32">
        <f>IFERROR(('2a) logm_x(t)'!BZ93-'2a) logm_x(t)'!BY93-'2a)answer'!$C93)^2,"")</f>
        <v>3.6967928107805924E-3</v>
      </c>
      <c r="CA94" s="32">
        <f>IFERROR(('2a) logm_x(t)'!CA93-'2a) logm_x(t)'!BZ93-'2a)answer'!$C93)^2,"")</f>
        <v>1.3941633470749155E-4</v>
      </c>
      <c r="CB94" s="32">
        <f>IFERROR(('2a) logm_x(t)'!CB93-'2a) logm_x(t)'!CA93-'2a)answer'!$C93)^2,"")</f>
        <v>4.8381953213763864E-3</v>
      </c>
      <c r="CC94" s="32">
        <f>IFERROR(('2a) logm_x(t)'!CC93-'2a) logm_x(t)'!CB93-'2a)answer'!$C93)^2,"")</f>
        <v>6.5607324853518955E-3</v>
      </c>
      <c r="CD94" s="32">
        <f>IFERROR(('2a) logm_x(t)'!CD93-'2a) logm_x(t)'!CC93-'2a)answer'!$C93)^2,"")</f>
        <v>4.1361555006199638E-3</v>
      </c>
      <c r="CE94" s="32">
        <f>IFERROR(('2a) logm_x(t)'!CE93-'2a) logm_x(t)'!CD93-'2a)answer'!$C93)^2,"")</f>
        <v>6.2199197209629438E-3</v>
      </c>
      <c r="CF94" s="32">
        <f>IFERROR(('2a) logm_x(t)'!CF93-'2a) logm_x(t)'!CE93-'2a)answer'!$C93)^2,"")</f>
        <v>5.5598292982876633E-6</v>
      </c>
      <c r="CG94" s="32">
        <f>IFERROR(('2a) logm_x(t)'!CG93-'2a) logm_x(t)'!CF93-'2a)answer'!$C93)^2,"")</f>
        <v>7.1927942158064159E-3</v>
      </c>
      <c r="CH94" s="32">
        <f>IFERROR(('2a) logm_x(t)'!CH93-'2a) logm_x(t)'!CG93-'2a)answer'!$C93)^2,"")</f>
        <v>8.2165674163016368E-4</v>
      </c>
      <c r="CI94" s="32">
        <f>IFERROR(('2a) logm_x(t)'!CI93-'2a) logm_x(t)'!CH93-'2a)answer'!$C93)^2,"")</f>
        <v>1.4078977302414378E-3</v>
      </c>
      <c r="CJ94" s="32">
        <f>IFERROR(('2a) logm_x(t)'!CJ93-'2a) logm_x(t)'!CI93-'2a)answer'!$C93)^2,"")</f>
        <v>4.234968289122209E-5</v>
      </c>
      <c r="CK94" s="32">
        <f>IFERROR(('2a) logm_x(t)'!CK93-'2a) logm_x(t)'!CJ93-'2a)answer'!$C93)^2,"")</f>
        <v>1.259097623011141E-3</v>
      </c>
      <c r="CL94" s="32">
        <f>IFERROR(('2a) logm_x(t)'!CL93-'2a) logm_x(t)'!CK93-'2a)answer'!$C93)^2,"")</f>
        <v>7.5515341140709865E-3</v>
      </c>
      <c r="CM94" s="32">
        <f>IFERROR(('2a) logm_x(t)'!CM93-'2a) logm_x(t)'!CL93-'2a)answer'!$C93)^2,"")</f>
        <v>5.1304920084847393E-4</v>
      </c>
      <c r="CN94" s="32">
        <f>IFERROR(('2a) logm_x(t)'!CN93-'2a) logm_x(t)'!CM93-'2a)answer'!$C93)^2,"")</f>
        <v>4.8272620615651843E-6</v>
      </c>
      <c r="CT94" s="31">
        <f t="shared" si="5"/>
        <v>90</v>
      </c>
      <c r="CU94" s="32">
        <f>('2a) logm_x(t)'!C93-'2a) logm_x(t)'!B93-'2a)answer'!$C93)/$CP$5</f>
        <v>1.2605562697167778</v>
      </c>
      <c r="CV94" s="32">
        <f>('2a) logm_x(t)'!D93-'2a) logm_x(t)'!C93-'2a)answer'!$C93)/$CP$5</f>
        <v>1.3934162404383681</v>
      </c>
      <c r="CW94" s="32">
        <f>('2a) logm_x(t)'!E93-'2a) logm_x(t)'!D93-'2a)answer'!$C93)/$CP$5</f>
        <v>-0.36824991645021415</v>
      </c>
      <c r="CX94" s="32">
        <f>('2a) logm_x(t)'!F93-'2a) logm_x(t)'!E93-'2a)answer'!$C93)/$CP$5</f>
        <v>-1.3570690911294834</v>
      </c>
      <c r="CY94" s="32">
        <f>('2a) logm_x(t)'!G93-'2a) logm_x(t)'!F93-'2a)answer'!$C93)/$CP$5</f>
        <v>0.35395538422188988</v>
      </c>
      <c r="CZ94" s="32">
        <f>('2a) logm_x(t)'!H93-'2a) logm_x(t)'!G93-'2a)answer'!$C93)/$CP$5</f>
        <v>1.3566211754690514</v>
      </c>
      <c r="DA94" s="32">
        <f>('2a) logm_x(t)'!I93-'2a) logm_x(t)'!H93-'2a)answer'!$C93)/$CP$5</f>
        <v>-0.45311356232882766</v>
      </c>
      <c r="DB94" s="32">
        <f>('2a) logm_x(t)'!J93-'2a) logm_x(t)'!I93-'2a)answer'!$C93)/$CP$5</f>
        <v>0.35104872885451804</v>
      </c>
      <c r="DC94" s="32">
        <f>('2a) logm_x(t)'!K93-'2a) logm_x(t)'!J93-'2a)answer'!$C93)/$CP$5</f>
        <v>-0.63699484607426216</v>
      </c>
      <c r="DD94" s="32">
        <f>('2a) logm_x(t)'!L93-'2a) logm_x(t)'!K93-'2a)answer'!$C93)/$CP$5</f>
        <v>-0.7342269689321278</v>
      </c>
      <c r="DE94" s="32">
        <f>('2a) logm_x(t)'!M93-'2a) logm_x(t)'!L93-'2a)answer'!$C93)/$CP$5</f>
        <v>-0.39466877361687464</v>
      </c>
      <c r="DF94" s="32">
        <f>('2a) logm_x(t)'!N93-'2a) logm_x(t)'!M93-'2a)answer'!$C93)/$CP$5</f>
        <v>0.96253469412629855</v>
      </c>
      <c r="DG94" s="32">
        <f>('2a) logm_x(t)'!O93-'2a) logm_x(t)'!N93-'2a)answer'!$C93)/$CP$5</f>
        <v>1.3737181694517711</v>
      </c>
      <c r="DH94" s="32">
        <f>('2a) logm_x(t)'!P93-'2a) logm_x(t)'!O93-'2a)answer'!$C93)/$CP$5</f>
        <v>-1.3844559479301985</v>
      </c>
      <c r="DI94" s="32">
        <f>('2a) logm_x(t)'!Q93-'2a) logm_x(t)'!P93-'2a)answer'!$C93)/$CP$5</f>
        <v>0.52145416270225109</v>
      </c>
      <c r="DJ94" s="32">
        <f>('2a) logm_x(t)'!R93-'2a) logm_x(t)'!Q93-'2a)answer'!$C93)/$CP$5</f>
        <v>-1.2572240132151689</v>
      </c>
      <c r="DK94" s="32">
        <f>('2a) logm_x(t)'!S93-'2a) logm_x(t)'!R93-'2a)answer'!$C93)/$CP$5</f>
        <v>0.93039903544736213</v>
      </c>
      <c r="DL94" s="32">
        <f>('2a) logm_x(t)'!T93-'2a) logm_x(t)'!S93-'2a)answer'!$C93)/$CP$5</f>
        <v>-0.23059524015363597</v>
      </c>
      <c r="DM94" s="32">
        <f>('2a) logm_x(t)'!U93-'2a) logm_x(t)'!T93-'2a)answer'!$C93)/$CP$5</f>
        <v>0.40096227438317328</v>
      </c>
      <c r="DN94" s="32">
        <f>('2a) logm_x(t)'!V93-'2a) logm_x(t)'!U93-'2a)answer'!$C93)/$CP$5</f>
        <v>0.17759260408715152</v>
      </c>
      <c r="DO94" s="32">
        <f>('2a) logm_x(t)'!W93-'2a) logm_x(t)'!V93-'2a)answer'!$C93)/$CP$5</f>
        <v>0.18038443853074407</v>
      </c>
      <c r="DP94" s="32">
        <f>('2a) logm_x(t)'!X93-'2a) logm_x(t)'!W93-'2a)answer'!$C93)/$CP$5</f>
        <v>-7.4086629171470006E-2</v>
      </c>
      <c r="DQ94" s="32">
        <f>('2a) logm_x(t)'!Y93-'2a) logm_x(t)'!X93-'2a)answer'!$C93)/$CP$5</f>
        <v>-1.3106009727783385</v>
      </c>
      <c r="DR94" s="32">
        <f>('2a) logm_x(t)'!Z93-'2a) logm_x(t)'!Y93-'2a)answer'!$C93)/$CP$5</f>
        <v>0.65340787315253213</v>
      </c>
      <c r="DS94" s="32">
        <f>('2a) logm_x(t)'!AA93-'2a) logm_x(t)'!Z93-'2a)answer'!$C93)/$CP$5</f>
        <v>0.63060937404989204</v>
      </c>
      <c r="DT94" s="32">
        <f>('2a) logm_x(t)'!AB93-'2a) logm_x(t)'!AA93-'2a)answer'!$C93)/$CP$5</f>
        <v>-0.39966784633217523</v>
      </c>
      <c r="DU94" s="32">
        <f>('2a) logm_x(t)'!AC93-'2a) logm_x(t)'!AB93-'2a)answer'!$C93)/$CP$5</f>
        <v>0.33819177855885896</v>
      </c>
      <c r="DV94" s="32">
        <f>('2a) logm_x(t)'!AD93-'2a) logm_x(t)'!AC93-'2a)answer'!$C93)/$CP$5</f>
        <v>-0.47906446315094448</v>
      </c>
      <c r="DW94" s="32">
        <f>('2a) logm_x(t)'!AE93-'2a) logm_x(t)'!AD93-'2a)answer'!$C93)/$CP$5</f>
        <v>-0.41275716575920951</v>
      </c>
      <c r="DX94" s="32">
        <f>('2a) logm_x(t)'!AF93-'2a) logm_x(t)'!AE93-'2a)answer'!$C93)/$CP$5</f>
        <v>1.1542176920980864</v>
      </c>
      <c r="DY94" s="32">
        <f>('2a) logm_x(t)'!AG93-'2a) logm_x(t)'!AF93-'2a)answer'!$C93)/$CP$5</f>
        <v>-0.6223878115210314</v>
      </c>
      <c r="DZ94" s="32">
        <f>('2a) logm_x(t)'!AH93-'2a) logm_x(t)'!AG93-'2a)answer'!$C93)/$CP$5</f>
        <v>0.42711763874234376</v>
      </c>
      <c r="EA94" s="32">
        <f>('2a) logm_x(t)'!AI93-'2a) logm_x(t)'!AH93-'2a)answer'!$C93)/$CP$5</f>
        <v>-0.27709555615433873</v>
      </c>
      <c r="EB94" s="32">
        <f>('2a) logm_x(t)'!AJ93-'2a) logm_x(t)'!AI93-'2a)answer'!$C93)/$CP$5</f>
        <v>0.15473010959869635</v>
      </c>
      <c r="EC94" s="32">
        <f>('2a) logm_x(t)'!AK93-'2a) logm_x(t)'!AJ93-'2a)answer'!$C93)/$CP$5</f>
        <v>2.4445291687126836E-2</v>
      </c>
      <c r="ED94" s="32">
        <f>('2a) logm_x(t)'!AL93-'2a) logm_x(t)'!AK93-'2a)answer'!$C93)/$CP$5</f>
        <v>-0.18452148277813557</v>
      </c>
      <c r="EE94" s="32">
        <f>('2a) logm_x(t)'!AM93-'2a) logm_x(t)'!AL93-'2a)answer'!$C93)/$CP$5</f>
        <v>-0.58772680425380253</v>
      </c>
      <c r="EF94" s="32">
        <f>('2a) logm_x(t)'!AN93-'2a) logm_x(t)'!AM93-'2a)answer'!$C93)/$CP$5</f>
        <v>0.71522600705035455</v>
      </c>
      <c r="EG94" s="32">
        <f>('2a) logm_x(t)'!AO93-'2a) logm_x(t)'!AN93-'2a)answer'!$C93)/$CP$5</f>
        <v>0.23662965956998927</v>
      </c>
      <c r="EH94" s="32">
        <f>('2a) logm_x(t)'!AP93-'2a) logm_x(t)'!AO93-'2a)answer'!$C93)/$CP$5</f>
        <v>-0.41418797625350456</v>
      </c>
      <c r="EI94" s="32">
        <f>('2a) logm_x(t)'!AQ93-'2a) logm_x(t)'!AP93-'2a)answer'!$C93)/$CP$5</f>
        <v>-0.1683670902190888</v>
      </c>
      <c r="EJ94" s="32">
        <f>('2a) logm_x(t)'!AR93-'2a) logm_x(t)'!AQ93-'2a)answer'!$C93)/$CP$5</f>
        <v>0.21242301573214112</v>
      </c>
      <c r="EK94" s="32">
        <f>('2a) logm_x(t)'!AS93-'2a) logm_x(t)'!AR93-'2a)answer'!$C93)/$CP$5</f>
        <v>0.62714308305652144</v>
      </c>
      <c r="EL94" s="32">
        <f>('2a) logm_x(t)'!AT93-'2a) logm_x(t)'!AS93-'2a)answer'!$C93)/$CP$5</f>
        <v>-0.35521764367181646</v>
      </c>
      <c r="EM94" s="32">
        <f>('2a) logm_x(t)'!AU93-'2a) logm_x(t)'!AT93-'2a)answer'!$C93)/$CP$5</f>
        <v>-0.39661883103046663</v>
      </c>
      <c r="EN94" s="32">
        <f>('2a) logm_x(t)'!AV93-'2a) logm_x(t)'!AU93-'2a)answer'!$C93)/$CP$5</f>
        <v>-0.15400050723661346</v>
      </c>
      <c r="EO94" s="32">
        <f>('2a) logm_x(t)'!AW93-'2a) logm_x(t)'!AV93-'2a)answer'!$C93)/$CP$5</f>
        <v>0.88559183018670029</v>
      </c>
      <c r="EP94" s="32">
        <f>('2a) logm_x(t)'!AX93-'2a) logm_x(t)'!AW93-'2a)answer'!$C93)/$CP$5</f>
        <v>-1.216712808908877</v>
      </c>
      <c r="EQ94" s="32">
        <f>('2a) logm_x(t)'!AY93-'2a) logm_x(t)'!AX93-'2a)answer'!$C93)/$CP$5</f>
        <v>0.23501262562026332</v>
      </c>
      <c r="ER94" s="32">
        <f>('2a) logm_x(t)'!AZ93-'2a) logm_x(t)'!AY93-'2a)answer'!$C93)/$CP$5</f>
        <v>0.2517593423225582</v>
      </c>
      <c r="ES94" s="32">
        <f>('2a) logm_x(t)'!BA93-'2a) logm_x(t)'!AZ93-'2a)answer'!$C93)/$CP$5</f>
        <v>0.73070536702281108</v>
      </c>
      <c r="ET94" s="32">
        <f>('2a) logm_x(t)'!BB93-'2a) logm_x(t)'!BA93-'2a)answer'!$C93)/$CP$5</f>
        <v>-0.9293398149531672</v>
      </c>
      <c r="EU94" s="32">
        <f>('2a) logm_x(t)'!BC93-'2a) logm_x(t)'!BB93-'2a)answer'!$C93)/$CP$5</f>
        <v>0.97195835609890813</v>
      </c>
      <c r="EV94" s="32">
        <f>('2a) logm_x(t)'!BD93-'2a) logm_x(t)'!BC93-'2a)answer'!$C93)/$CP$5</f>
        <v>-0.58502293026549246</v>
      </c>
      <c r="EW94" s="32">
        <f>('2a) logm_x(t)'!BE93-'2a) logm_x(t)'!BD93-'2a)answer'!$C93)/$CP$5</f>
        <v>5.8610126661992897E-2</v>
      </c>
      <c r="EX94" s="32">
        <f>('2a) logm_x(t)'!BF93-'2a) logm_x(t)'!BE93-'2a)answer'!$C93)/$CP$5</f>
        <v>-0.97406269606881168</v>
      </c>
      <c r="EY94" s="32">
        <f>('2a) logm_x(t)'!BG93-'2a) logm_x(t)'!BF93-'2a)answer'!$C93)/$CP$5</f>
        <v>2.6186738008804309E-2</v>
      </c>
      <c r="EZ94" s="32">
        <f>('2a) logm_x(t)'!BH93-'2a) logm_x(t)'!BG93-'2a)answer'!$C93)/$CP$5</f>
        <v>0.39657366307216391</v>
      </c>
      <c r="FA94" s="32">
        <f>('2a) logm_x(t)'!BI93-'2a) logm_x(t)'!BH93-'2a)answer'!$C93)/$CP$5</f>
        <v>-0.24895139186054091</v>
      </c>
      <c r="FB94" s="32">
        <f>('2a) logm_x(t)'!BJ93-'2a) logm_x(t)'!BI93-'2a)answer'!$C93)/$CP$5</f>
        <v>-0.27820863544168012</v>
      </c>
      <c r="FC94" s="32">
        <f>('2a) logm_x(t)'!BK93-'2a) logm_x(t)'!BJ93-'2a)answer'!$C93)/$CP$5</f>
        <v>1.4135889922780649</v>
      </c>
      <c r="FD94" s="32">
        <f>('2a) logm_x(t)'!BL93-'2a) logm_x(t)'!BK93-'2a)answer'!$C93)/$CP$5</f>
        <v>-1.2657020874538918</v>
      </c>
      <c r="FE94" s="32">
        <f>('2a) logm_x(t)'!BM93-'2a) logm_x(t)'!BL93-'2a)answer'!$C93)/$CP$5</f>
        <v>0.23388634083785262</v>
      </c>
      <c r="FF94" s="32">
        <f>('2a) logm_x(t)'!BN93-'2a) logm_x(t)'!BM93-'2a)answer'!$C93)/$CP$5</f>
        <v>0.2089201065926326</v>
      </c>
      <c r="FG94" s="32">
        <f>('2a) logm_x(t)'!BO93-'2a) logm_x(t)'!BN93-'2a)answer'!$C93)/$CP$5</f>
        <v>-0.32395977261814174</v>
      </c>
      <c r="FH94" s="32">
        <f>('2a) logm_x(t)'!BP93-'2a) logm_x(t)'!BO93-'2a)answer'!$C93)/$CP$5</f>
        <v>0.25931991100645763</v>
      </c>
      <c r="FI94" s="32">
        <f>('2a) logm_x(t)'!BQ93-'2a) logm_x(t)'!BP93-'2a)answer'!$C93)/$CP$5</f>
        <v>0.17162313599484724</v>
      </c>
      <c r="FJ94" s="32">
        <f>('2a) logm_x(t)'!BR93-'2a) logm_x(t)'!BQ93-'2a)answer'!$C93)/$CP$5</f>
        <v>0.10877794420343542</v>
      </c>
      <c r="FK94" s="32">
        <f>('2a) logm_x(t)'!BS93-'2a) logm_x(t)'!BR93-'2a)answer'!$C93)/$CP$5</f>
        <v>-0.45424186143842932</v>
      </c>
      <c r="FL94" s="32">
        <f>('2a) logm_x(t)'!BT93-'2a) logm_x(t)'!BS93-'2a)answer'!$C93)/$CP$5</f>
        <v>-0.37933119490018813</v>
      </c>
      <c r="FM94" s="32">
        <f>('2a) logm_x(t)'!BU93-'2a) logm_x(t)'!BT93-'2a)answer'!$C93)/$CP$5</f>
        <v>0.4118656918382565</v>
      </c>
      <c r="FN94" s="32">
        <f>('2a) logm_x(t)'!BV93-'2a) logm_x(t)'!BU93-'2a)answer'!$C93)/$CP$5</f>
        <v>-0.42795285263679872</v>
      </c>
      <c r="FO94" s="32">
        <f>('2a) logm_x(t)'!BW93-'2a) logm_x(t)'!BV93-'2a)answer'!$C93)/$CP$5</f>
        <v>0.49370825348571712</v>
      </c>
      <c r="FP94" s="32">
        <f>('2a) logm_x(t)'!BX93-'2a) logm_x(t)'!BW93-'2a)answer'!$C93)/$CP$5</f>
        <v>-0.61686277994135397</v>
      </c>
      <c r="FQ94" s="32">
        <f>('2a) logm_x(t)'!BY93-'2a) logm_x(t)'!BX93-'2a)answer'!$C93)/$CP$5</f>
        <v>0.66627981540562231</v>
      </c>
      <c r="FR94" s="32">
        <f>('2a) logm_x(t)'!BZ93-'2a) logm_x(t)'!BY93-'2a)answer'!$C93)/$CP$5</f>
        <v>-0.43561690876706427</v>
      </c>
      <c r="FS94" s="32">
        <f>('2a) logm_x(t)'!CA93-'2a) logm_x(t)'!BZ93-'2a)answer'!$C93)/$CP$5</f>
        <v>-8.4595839349967505E-2</v>
      </c>
      <c r="FT94" s="32">
        <f>('2a) logm_x(t)'!CB93-'2a) logm_x(t)'!CA93-'2a)answer'!$C93)/$CP$5</f>
        <v>-0.49834932224793199</v>
      </c>
      <c r="FU94" s="32">
        <f>('2a) logm_x(t)'!CC93-'2a) logm_x(t)'!CB93-'2a)answer'!$C93)/$CP$5</f>
        <v>0.58032106898950864</v>
      </c>
      <c r="FV94" s="32">
        <f>('2a) logm_x(t)'!CD93-'2a) logm_x(t)'!CC93-'2a)answer'!$C93)/$CP$5</f>
        <v>-0.46077679785876785</v>
      </c>
      <c r="FW94" s="32">
        <f>('2a) logm_x(t)'!CE93-'2a) logm_x(t)'!CD93-'2a)answer'!$C93)/$CP$5</f>
        <v>0.56504698647964191</v>
      </c>
      <c r="FX94" s="32">
        <f>('2a) logm_x(t)'!CF93-'2a) logm_x(t)'!CE93-'2a)answer'!$C93)/$CP$5</f>
        <v>-1.689362704862931E-2</v>
      </c>
      <c r="FY94" s="32">
        <f>('2a) logm_x(t)'!CG93-'2a) logm_x(t)'!CF93-'2a)answer'!$C93)/$CP$5</f>
        <v>-0.60763249507671568</v>
      </c>
      <c r="FZ94" s="32">
        <f>('2a) logm_x(t)'!CH93-'2a) logm_x(t)'!CG93-'2a)answer'!$C93)/$CP$5</f>
        <v>-0.2053701805230366</v>
      </c>
      <c r="GA94" s="32">
        <f>('2a) logm_x(t)'!CI93-'2a) logm_x(t)'!CH93-'2a)answer'!$C93)/$CP$5</f>
        <v>-0.26882999735559182</v>
      </c>
      <c r="GB94" s="32">
        <f>('2a) logm_x(t)'!CJ93-'2a) logm_x(t)'!CI93-'2a)answer'!$C93)/$CP$5</f>
        <v>4.6624829294024443E-2</v>
      </c>
      <c r="GC94" s="32">
        <f>('2a) logm_x(t)'!CK93-'2a) logm_x(t)'!CJ93-'2a)answer'!$C93)/$CP$5</f>
        <v>0.25422711871370945</v>
      </c>
      <c r="GD94" s="32">
        <f>('2a) logm_x(t)'!CL93-'2a) logm_x(t)'!CK93-'2a)answer'!$C93)/$CP$5</f>
        <v>-0.62260093379187609</v>
      </c>
      <c r="GE94" s="32">
        <f>('2a) logm_x(t)'!CM93-'2a) logm_x(t)'!CL93-'2a)answer'!$C93)/$CP$5</f>
        <v>0.16228249686974336</v>
      </c>
      <c r="GF94" s="32">
        <f>('2a) logm_x(t)'!CN93-'2a) logm_x(t)'!CM93-'2a)answer'!$C93)/$CP$5</f>
        <v>-1.5741373061239995E-2</v>
      </c>
    </row>
    <row r="95" spans="1:188" x14ac:dyDescent="0.25">
      <c r="A95" s="31">
        <f>'2a) logm_x(t)'!A94</f>
        <v>91</v>
      </c>
      <c r="B95" s="32"/>
      <c r="C95" s="32">
        <f>IFERROR(('2a) logm_x(t)'!C94-'2a) logm_x(t)'!B94-'2a)answer'!$C94)^2,"")</f>
        <v>1.703104998761187E-2</v>
      </c>
      <c r="D95" s="32">
        <f>IFERROR(('2a) logm_x(t)'!D94-'2a) logm_x(t)'!C94-'2a)answer'!$C94)^2,"")</f>
        <v>4.2240858101962866E-3</v>
      </c>
      <c r="E95" s="32">
        <f>IFERROR(('2a) logm_x(t)'!E94-'2a) logm_x(t)'!D94-'2a)answer'!$C94)^2,"")</f>
        <v>4.2828314019931688E-6</v>
      </c>
      <c r="F95" s="32">
        <f>IFERROR(('2a) logm_x(t)'!F94-'2a) logm_x(t)'!E94-'2a)answer'!$C94)^2,"")</f>
        <v>4.0149878986949876E-3</v>
      </c>
      <c r="G95" s="32">
        <f>IFERROR(('2a) logm_x(t)'!G94-'2a) logm_x(t)'!F94-'2a)answer'!$C94)^2,"")</f>
        <v>6.7062881007205382E-3</v>
      </c>
      <c r="H95" s="32">
        <f>IFERROR(('2a) logm_x(t)'!H94-'2a) logm_x(t)'!G94-'2a)answer'!$C94)^2,"")</f>
        <v>1.3285179758532597E-3</v>
      </c>
      <c r="I95" s="32">
        <f>IFERROR(('2a) logm_x(t)'!I94-'2a) logm_x(t)'!H94-'2a)answer'!$C94)^2,"")</f>
        <v>1.6036945090964602E-3</v>
      </c>
      <c r="J95" s="32">
        <f>IFERROR(('2a) logm_x(t)'!J94-'2a) logm_x(t)'!I94-'2a)answer'!$C94)^2,"")</f>
        <v>2.3608663955338421E-2</v>
      </c>
      <c r="K95" s="32">
        <f>IFERROR(('2a) logm_x(t)'!K94-'2a) logm_x(t)'!J94-'2a)answer'!$C94)^2,"")</f>
        <v>2.8453098435954765E-2</v>
      </c>
      <c r="L95" s="32">
        <f>IFERROR(('2a) logm_x(t)'!L94-'2a) logm_x(t)'!K94-'2a)answer'!$C94)^2,"")</f>
        <v>2.0512680909489734E-3</v>
      </c>
      <c r="M95" s="32">
        <f>IFERROR(('2a) logm_x(t)'!M94-'2a) logm_x(t)'!L94-'2a)answer'!$C94)^2,"")</f>
        <v>1.7438624213550301E-4</v>
      </c>
      <c r="N95" s="32">
        <f>IFERROR(('2a) logm_x(t)'!N94-'2a) logm_x(t)'!M94-'2a)answer'!$C94)^2,"")</f>
        <v>1.177599504328774E-4</v>
      </c>
      <c r="O95" s="32">
        <f>IFERROR(('2a) logm_x(t)'!O94-'2a) logm_x(t)'!N94-'2a)answer'!$C94)^2,"")</f>
        <v>7.6174727402980331E-3</v>
      </c>
      <c r="P95" s="32">
        <f>IFERROR(('2a) logm_x(t)'!P94-'2a) logm_x(t)'!O94-'2a)answer'!$C94)^2,"")</f>
        <v>1.3100670180957185E-3</v>
      </c>
      <c r="Q95" s="32">
        <f>IFERROR(('2a) logm_x(t)'!Q94-'2a) logm_x(t)'!P94-'2a)answer'!$C94)^2,"")</f>
        <v>2.1888696830807534E-3</v>
      </c>
      <c r="R95" s="32">
        <f>IFERROR(('2a) logm_x(t)'!R94-'2a) logm_x(t)'!Q94-'2a)answer'!$C94)^2,"")</f>
        <v>2.7660370856150457E-3</v>
      </c>
      <c r="S95" s="32">
        <f>IFERROR(('2a) logm_x(t)'!S94-'2a) logm_x(t)'!R94-'2a)answer'!$C94)^2,"")</f>
        <v>1.994046984000344E-5</v>
      </c>
      <c r="T95" s="32">
        <f>IFERROR(('2a) logm_x(t)'!T94-'2a) logm_x(t)'!S94-'2a)answer'!$C94)^2,"")</f>
        <v>4.3628682622740861E-5</v>
      </c>
      <c r="U95" s="32">
        <f>IFERROR(('2a) logm_x(t)'!U94-'2a) logm_x(t)'!T94-'2a)answer'!$C94)^2,"")</f>
        <v>1.1278755623122558E-4</v>
      </c>
      <c r="V95" s="32">
        <f>IFERROR(('2a) logm_x(t)'!V94-'2a) logm_x(t)'!U94-'2a)answer'!$C94)^2,"")</f>
        <v>1.659580984445695E-3</v>
      </c>
      <c r="W95" s="32">
        <f>IFERROR(('2a) logm_x(t)'!W94-'2a) logm_x(t)'!V94-'2a)answer'!$C94)^2,"")</f>
        <v>1.4115818257953891E-2</v>
      </c>
      <c r="X95" s="32">
        <f>IFERROR(('2a) logm_x(t)'!X94-'2a) logm_x(t)'!W94-'2a)answer'!$C94)^2,"")</f>
        <v>2.5668571020313695E-3</v>
      </c>
      <c r="Y95" s="32">
        <f>IFERROR(('2a) logm_x(t)'!Y94-'2a) logm_x(t)'!X94-'2a)answer'!$C94)^2,"")</f>
        <v>6.3311609066424648E-2</v>
      </c>
      <c r="Z95" s="32">
        <f>IFERROR(('2a) logm_x(t)'!Z94-'2a) logm_x(t)'!Y94-'2a)answer'!$C94)^2,"")</f>
        <v>1.1345516518362273E-3</v>
      </c>
      <c r="AA95" s="32">
        <f>IFERROR(('2a) logm_x(t)'!AA94-'2a) logm_x(t)'!Z94-'2a)answer'!$C94)^2,"")</f>
        <v>1.0689323658981478E-3</v>
      </c>
      <c r="AB95" s="32">
        <f>IFERROR(('2a) logm_x(t)'!AB94-'2a) logm_x(t)'!AA94-'2a)answer'!$C94)^2,"")</f>
        <v>4.6109893164796092E-3</v>
      </c>
      <c r="AC95" s="32">
        <f>IFERROR(('2a) logm_x(t)'!AC94-'2a) logm_x(t)'!AB94-'2a)answer'!$C94)^2,"")</f>
        <v>3.5884727081482598E-3</v>
      </c>
      <c r="AD95" s="32">
        <f>IFERROR(('2a) logm_x(t)'!AD94-'2a) logm_x(t)'!AC94-'2a)answer'!$C94)^2,"")</f>
        <v>6.2815675966616498E-3</v>
      </c>
      <c r="AE95" s="32">
        <f>IFERROR(('2a) logm_x(t)'!AE94-'2a) logm_x(t)'!AD94-'2a)answer'!$C94)^2,"")</f>
        <v>1.0103821894074888E-2</v>
      </c>
      <c r="AF95" s="32">
        <f>IFERROR(('2a) logm_x(t)'!AF94-'2a) logm_x(t)'!AE94-'2a)answer'!$C94)^2,"")</f>
        <v>4.7088372156971522E-2</v>
      </c>
      <c r="AG95" s="32">
        <f>IFERROR(('2a) logm_x(t)'!AG94-'2a) logm_x(t)'!AF94-'2a)answer'!$C94)^2,"")</f>
        <v>3.5776333374192185E-2</v>
      </c>
      <c r="AH95" s="32">
        <f>IFERROR(('2a) logm_x(t)'!AH94-'2a) logm_x(t)'!AG94-'2a)answer'!$C94)^2,"")</f>
        <v>7.4783444563195245E-2</v>
      </c>
      <c r="AI95" s="32">
        <f>IFERROR(('2a) logm_x(t)'!AI94-'2a) logm_x(t)'!AH94-'2a)answer'!$C94)^2,"")</f>
        <v>7.4595501652604437E-2</v>
      </c>
      <c r="AJ95" s="32">
        <f>IFERROR(('2a) logm_x(t)'!AJ94-'2a) logm_x(t)'!AI94-'2a)answer'!$C94)^2,"")</f>
        <v>4.2892280606659453E-3</v>
      </c>
      <c r="AK95" s="32">
        <f>IFERROR(('2a) logm_x(t)'!AK94-'2a) logm_x(t)'!AJ94-'2a)answer'!$C94)^2,"")</f>
        <v>2.1268955177076478E-2</v>
      </c>
      <c r="AL95" s="32">
        <f>IFERROR(('2a) logm_x(t)'!AL94-'2a) logm_x(t)'!AK94-'2a)answer'!$C94)^2,"")</f>
        <v>2.7281911295728516E-3</v>
      </c>
      <c r="AM95" s="32">
        <f>IFERROR(('2a) logm_x(t)'!AM94-'2a) logm_x(t)'!AL94-'2a)answer'!$C94)^2,"")</f>
        <v>1.0706077177598356E-3</v>
      </c>
      <c r="AN95" s="32">
        <f>IFERROR(('2a) logm_x(t)'!AN94-'2a) logm_x(t)'!AM94-'2a)answer'!$C94)^2,"")</f>
        <v>9.3434331289610102E-3</v>
      </c>
      <c r="AO95" s="32">
        <f>IFERROR(('2a) logm_x(t)'!AO94-'2a) logm_x(t)'!AN94-'2a)answer'!$C94)^2,"")</f>
        <v>1.3496283988366288E-2</v>
      </c>
      <c r="AP95" s="32">
        <f>IFERROR(('2a) logm_x(t)'!AP94-'2a) logm_x(t)'!AO94-'2a)answer'!$C94)^2,"")</f>
        <v>9.9529861244310493E-3</v>
      </c>
      <c r="AQ95" s="32">
        <f>IFERROR(('2a) logm_x(t)'!AQ94-'2a) logm_x(t)'!AP94-'2a)answer'!$C94)^2,"")</f>
        <v>3.2421243747249142E-3</v>
      </c>
      <c r="AR95" s="32">
        <f>IFERROR(('2a) logm_x(t)'!AR94-'2a) logm_x(t)'!AQ94-'2a)answer'!$C94)^2,"")</f>
        <v>1.1678064710924491E-4</v>
      </c>
      <c r="AS95" s="32">
        <f>IFERROR(('2a) logm_x(t)'!AS94-'2a) logm_x(t)'!AR94-'2a)answer'!$C94)^2,"")</f>
        <v>5.040750058624028E-5</v>
      </c>
      <c r="AT95" s="32">
        <f>IFERROR(('2a) logm_x(t)'!AT94-'2a) logm_x(t)'!AS94-'2a)answer'!$C94)^2,"")</f>
        <v>2.5536726708488231E-4</v>
      </c>
      <c r="AU95" s="32">
        <f>IFERROR(('2a) logm_x(t)'!AU94-'2a) logm_x(t)'!AT94-'2a)answer'!$C94)^2,"")</f>
        <v>8.3936191231813266E-4</v>
      </c>
      <c r="AV95" s="32">
        <f>IFERROR(('2a) logm_x(t)'!AV94-'2a) logm_x(t)'!AU94-'2a)answer'!$C94)^2,"")</f>
        <v>1.4237919416747933E-2</v>
      </c>
      <c r="AW95" s="32">
        <f>IFERROR(('2a) logm_x(t)'!AW94-'2a) logm_x(t)'!AV94-'2a)answer'!$C94)^2,"")</f>
        <v>3.0830254316820078E-2</v>
      </c>
      <c r="AX95" s="32">
        <f>IFERROR(('2a) logm_x(t)'!AX94-'2a) logm_x(t)'!AW94-'2a)answer'!$C94)^2,"")</f>
        <v>5.2775623824873562E-4</v>
      </c>
      <c r="AY95" s="32">
        <f>IFERROR(('2a) logm_x(t)'!AY94-'2a) logm_x(t)'!AX94-'2a)answer'!$C94)^2,"")</f>
        <v>3.4586014423670405E-3</v>
      </c>
      <c r="AZ95" s="32">
        <f>IFERROR(('2a) logm_x(t)'!AZ94-'2a) logm_x(t)'!AY94-'2a)answer'!$C94)^2,"")</f>
        <v>2.363942960375719E-3</v>
      </c>
      <c r="BA95" s="32">
        <f>IFERROR(('2a) logm_x(t)'!BA94-'2a) logm_x(t)'!AZ94-'2a)answer'!$C94)^2,"")</f>
        <v>1.508068500200297E-3</v>
      </c>
      <c r="BB95" s="32">
        <f>IFERROR(('2a) logm_x(t)'!BB94-'2a) logm_x(t)'!BA94-'2a)answer'!$C94)^2,"")</f>
        <v>3.219625715278953E-2</v>
      </c>
      <c r="BC95" s="32">
        <f>IFERROR(('2a) logm_x(t)'!BC94-'2a) logm_x(t)'!BB94-'2a)answer'!$C94)^2,"")</f>
        <v>5.0036278021408113E-3</v>
      </c>
      <c r="BD95" s="32">
        <f>IFERROR(('2a) logm_x(t)'!BD94-'2a) logm_x(t)'!BC94-'2a)answer'!$C94)^2,"")</f>
        <v>1.1525445067064556E-2</v>
      </c>
      <c r="BE95" s="32">
        <f>IFERROR(('2a) logm_x(t)'!BE94-'2a) logm_x(t)'!BD94-'2a)answer'!$C94)^2,"")</f>
        <v>6.5655449203894586E-3</v>
      </c>
      <c r="BF95" s="32">
        <f>IFERROR(('2a) logm_x(t)'!BF94-'2a) logm_x(t)'!BE94-'2a)answer'!$C94)^2,"")</f>
        <v>6.6478206624421684E-3</v>
      </c>
      <c r="BG95" s="32">
        <f>IFERROR(('2a) logm_x(t)'!BG94-'2a) logm_x(t)'!BF94-'2a)answer'!$C94)^2,"")</f>
        <v>3.3745772737880002E-3</v>
      </c>
      <c r="BH95" s="32">
        <f>IFERROR(('2a) logm_x(t)'!BH94-'2a) logm_x(t)'!BG94-'2a)answer'!$C94)^2,"")</f>
        <v>1.856922170197665E-3</v>
      </c>
      <c r="BI95" s="32">
        <f>IFERROR(('2a) logm_x(t)'!BI94-'2a) logm_x(t)'!BH94-'2a)answer'!$C94)^2,"")</f>
        <v>1.2565366575135437E-4</v>
      </c>
      <c r="BJ95" s="32">
        <f>IFERROR(('2a) logm_x(t)'!BJ94-'2a) logm_x(t)'!BI94-'2a)answer'!$C94)^2,"")</f>
        <v>1.352175890937927E-2</v>
      </c>
      <c r="BK95" s="32">
        <f>IFERROR(('2a) logm_x(t)'!BK94-'2a) logm_x(t)'!BJ94-'2a)answer'!$C94)^2,"")</f>
        <v>1.6153663607786948E-2</v>
      </c>
      <c r="BL95" s="32">
        <f>IFERROR(('2a) logm_x(t)'!BL94-'2a) logm_x(t)'!BK94-'2a)answer'!$C94)^2,"")</f>
        <v>8.6446071194118023E-6</v>
      </c>
      <c r="BM95" s="32">
        <f>IFERROR(('2a) logm_x(t)'!BM94-'2a) logm_x(t)'!BL94-'2a)answer'!$C94)^2,"")</f>
        <v>3.3463221163930121E-4</v>
      </c>
      <c r="BN95" s="32">
        <f>IFERROR(('2a) logm_x(t)'!BN94-'2a) logm_x(t)'!BM94-'2a)answer'!$C94)^2,"")</f>
        <v>2.4518959089461684E-2</v>
      </c>
      <c r="BO95" s="32">
        <f>IFERROR(('2a) logm_x(t)'!BO94-'2a) logm_x(t)'!BN94-'2a)answer'!$C94)^2,"")</f>
        <v>3.0440371527119788E-3</v>
      </c>
      <c r="BP95" s="32">
        <f>IFERROR(('2a) logm_x(t)'!BP94-'2a) logm_x(t)'!BO94-'2a)answer'!$C94)^2,"")</f>
        <v>2.5682324546575271E-3</v>
      </c>
      <c r="BQ95" s="32">
        <f>IFERROR(('2a) logm_x(t)'!BQ94-'2a) logm_x(t)'!BP94-'2a)answer'!$C94)^2,"")</f>
        <v>1.939421915209553E-5</v>
      </c>
      <c r="BR95" s="32">
        <f>IFERROR(('2a) logm_x(t)'!BR94-'2a) logm_x(t)'!BQ94-'2a)answer'!$C94)^2,"")</f>
        <v>3.3307343777623987E-3</v>
      </c>
      <c r="BS95" s="32">
        <f>IFERROR(('2a) logm_x(t)'!BS94-'2a) logm_x(t)'!BR94-'2a)answer'!$C94)^2,"")</f>
        <v>1.4717603957220896E-3</v>
      </c>
      <c r="BT95" s="32">
        <f>IFERROR(('2a) logm_x(t)'!BT94-'2a) logm_x(t)'!BS94-'2a)answer'!$C94)^2,"")</f>
        <v>1.0405008036560297E-3</v>
      </c>
      <c r="BU95" s="32">
        <f>IFERROR(('2a) logm_x(t)'!BU94-'2a) logm_x(t)'!BT94-'2a)answer'!$C94)^2,"")</f>
        <v>2.1930242157224986E-2</v>
      </c>
      <c r="BV95" s="32">
        <f>IFERROR(('2a) logm_x(t)'!BV94-'2a) logm_x(t)'!BU94-'2a)answer'!$C94)^2,"")</f>
        <v>1.3711957253266E-3</v>
      </c>
      <c r="BW95" s="32">
        <f>IFERROR(('2a) logm_x(t)'!BW94-'2a) logm_x(t)'!BV94-'2a)answer'!$C94)^2,"")</f>
        <v>6.3052353365919706E-3</v>
      </c>
      <c r="BX95" s="32">
        <f>IFERROR(('2a) logm_x(t)'!BX94-'2a) logm_x(t)'!BW94-'2a)answer'!$C94)^2,"")</f>
        <v>3.2997616749004641E-3</v>
      </c>
      <c r="BY95" s="32">
        <f>IFERROR(('2a) logm_x(t)'!BY94-'2a) logm_x(t)'!BX94-'2a)answer'!$C94)^2,"")</f>
        <v>3.2218329084307104E-3</v>
      </c>
      <c r="BZ95" s="32">
        <f>IFERROR(('2a) logm_x(t)'!BZ94-'2a) logm_x(t)'!BY94-'2a)answer'!$C94)^2,"")</f>
        <v>1.9071599674536212E-3</v>
      </c>
      <c r="CA95" s="32">
        <f>IFERROR(('2a) logm_x(t)'!CA94-'2a) logm_x(t)'!BZ94-'2a)answer'!$C94)^2,"")</f>
        <v>2.5342769028096723E-4</v>
      </c>
      <c r="CB95" s="32">
        <f>IFERROR(('2a) logm_x(t)'!CB94-'2a) logm_x(t)'!CA94-'2a)answer'!$C94)^2,"")</f>
        <v>6.0656560776104253E-5</v>
      </c>
      <c r="CC95" s="32">
        <f>IFERROR(('2a) logm_x(t)'!CC94-'2a) logm_x(t)'!CB94-'2a)answer'!$C94)^2,"")</f>
        <v>8.2169294299783569E-4</v>
      </c>
      <c r="CD95" s="32">
        <f>IFERROR(('2a) logm_x(t)'!CD94-'2a) logm_x(t)'!CC94-'2a)answer'!$C94)^2,"")</f>
        <v>1.2079263465016455E-3</v>
      </c>
      <c r="CE95" s="32">
        <f>IFERROR(('2a) logm_x(t)'!CE94-'2a) logm_x(t)'!CD94-'2a)answer'!$C94)^2,"")</f>
        <v>1.376135413062584E-3</v>
      </c>
      <c r="CF95" s="32">
        <f>IFERROR(('2a) logm_x(t)'!CF94-'2a) logm_x(t)'!CE94-'2a)answer'!$C94)^2,"")</f>
        <v>3.5762143667739834E-3</v>
      </c>
      <c r="CG95" s="32">
        <f>IFERROR(('2a) logm_x(t)'!CG94-'2a) logm_x(t)'!CF94-'2a)answer'!$C94)^2,"")</f>
        <v>6.0254916782490776E-3</v>
      </c>
      <c r="CH95" s="32">
        <f>IFERROR(('2a) logm_x(t)'!CH94-'2a) logm_x(t)'!CG94-'2a)answer'!$C94)^2,"")</f>
        <v>6.0162810739646105E-3</v>
      </c>
      <c r="CI95" s="32">
        <f>IFERROR(('2a) logm_x(t)'!CI94-'2a) logm_x(t)'!CH94-'2a)answer'!$C94)^2,"")</f>
        <v>6.8058997383683257E-5</v>
      </c>
      <c r="CJ95" s="32">
        <f>IFERROR(('2a) logm_x(t)'!CJ94-'2a) logm_x(t)'!CI94-'2a)answer'!$C94)^2,"")</f>
        <v>2.3837395096347638E-3</v>
      </c>
      <c r="CK95" s="32">
        <f>IFERROR(('2a) logm_x(t)'!CK94-'2a) logm_x(t)'!CJ94-'2a)answer'!$C94)^2,"")</f>
        <v>3.1600074749368011E-3</v>
      </c>
      <c r="CL95" s="32">
        <f>IFERROR(('2a) logm_x(t)'!CL94-'2a) logm_x(t)'!CK94-'2a)answer'!$C94)^2,"")</f>
        <v>7.1368379714821691E-3</v>
      </c>
      <c r="CM95" s="32">
        <f>IFERROR(('2a) logm_x(t)'!CM94-'2a) logm_x(t)'!CL94-'2a)answer'!$C94)^2,"")</f>
        <v>1.76923617963686E-4</v>
      </c>
      <c r="CN95" s="32">
        <f>IFERROR(('2a) logm_x(t)'!CN94-'2a) logm_x(t)'!CM94-'2a)answer'!$C94)^2,"")</f>
        <v>1.8796739760494601E-3</v>
      </c>
      <c r="CT95" s="31">
        <f t="shared" si="5"/>
        <v>91</v>
      </c>
      <c r="CU95" s="32">
        <f>('2a) logm_x(t)'!C94-'2a) logm_x(t)'!B94-'2a)answer'!$C94)/$CP$5</f>
        <v>0.93500274352751567</v>
      </c>
      <c r="CV95" s="32">
        <f>('2a) logm_x(t)'!D94-'2a) logm_x(t)'!C94-'2a)answer'!$C94)/$CP$5</f>
        <v>0.46564885503908759</v>
      </c>
      <c r="CW95" s="32">
        <f>('2a) logm_x(t)'!E94-'2a) logm_x(t)'!D94-'2a)answer'!$C94)/$CP$5</f>
        <v>1.4827149364003865E-2</v>
      </c>
      <c r="CX95" s="32">
        <f>('2a) logm_x(t)'!F94-'2a) logm_x(t)'!E94-'2a)answer'!$C94)/$CP$5</f>
        <v>-0.45397746318598531</v>
      </c>
      <c r="CY95" s="32">
        <f>('2a) logm_x(t)'!G94-'2a) logm_x(t)'!F94-'2a)answer'!$C94)/$CP$5</f>
        <v>0.58672322087825335</v>
      </c>
      <c r="CZ95" s="32">
        <f>('2a) logm_x(t)'!H94-'2a) logm_x(t)'!G94-'2a)answer'!$C94)/$CP$5</f>
        <v>-0.26114149793400809</v>
      </c>
      <c r="DA95" s="32">
        <f>('2a) logm_x(t)'!I94-'2a) logm_x(t)'!H94-'2a)answer'!$C94)/$CP$5</f>
        <v>-0.28691482863527734</v>
      </c>
      <c r="DB95" s="32">
        <f>('2a) logm_x(t)'!J94-'2a) logm_x(t)'!I94-'2a)answer'!$C94)/$CP$5</f>
        <v>1.1008493203480061</v>
      </c>
      <c r="DC95" s="32">
        <f>('2a) logm_x(t)'!K94-'2a) logm_x(t)'!J94-'2a)answer'!$C94)/$CP$5</f>
        <v>-1.2085286669280249</v>
      </c>
      <c r="DD95" s="32">
        <f>('2a) logm_x(t)'!L94-'2a) logm_x(t)'!K94-'2a)answer'!$C94)/$CP$5</f>
        <v>0.32449154521385976</v>
      </c>
      <c r="DE95" s="32">
        <f>('2a) logm_x(t)'!M94-'2a) logm_x(t)'!L94-'2a)answer'!$C94)/$CP$5</f>
        <v>-9.4612448739038568E-2</v>
      </c>
      <c r="DF95" s="32">
        <f>('2a) logm_x(t)'!N94-'2a) logm_x(t)'!M94-'2a)answer'!$C94)/$CP$5</f>
        <v>7.7748314090858833E-2</v>
      </c>
      <c r="DG95" s="32">
        <f>('2a) logm_x(t)'!O94-'2a) logm_x(t)'!N94-'2a)answer'!$C94)/$CP$5</f>
        <v>0.62531324502318897</v>
      </c>
      <c r="DH95" s="32">
        <f>('2a) logm_x(t)'!P94-'2a) logm_x(t)'!O94-'2a)answer'!$C94)/$CP$5</f>
        <v>-0.25932174176383183</v>
      </c>
      <c r="DI95" s="32">
        <f>('2a) logm_x(t)'!Q94-'2a) logm_x(t)'!P94-'2a)answer'!$C94)/$CP$5</f>
        <v>-0.33519854625000567</v>
      </c>
      <c r="DJ95" s="32">
        <f>('2a) logm_x(t)'!R94-'2a) logm_x(t)'!Q94-'2a)answer'!$C94)/$CP$5</f>
        <v>0.37680891793420651</v>
      </c>
      <c r="DK95" s="32">
        <f>('2a) logm_x(t)'!S94-'2a) logm_x(t)'!R94-'2a)answer'!$C94)/$CP$5</f>
        <v>-3.1993361032647355E-2</v>
      </c>
      <c r="DL95" s="32">
        <f>('2a) logm_x(t)'!T94-'2a) logm_x(t)'!S94-'2a)answer'!$C94)/$CP$5</f>
        <v>4.7323648851182766E-2</v>
      </c>
      <c r="DM95" s="32">
        <f>('2a) logm_x(t)'!U94-'2a) logm_x(t)'!T94-'2a)answer'!$C94)/$CP$5</f>
        <v>7.6089156001063057E-2</v>
      </c>
      <c r="DN95" s="32">
        <f>('2a) logm_x(t)'!V94-'2a) logm_x(t)'!U94-'2a)answer'!$C94)/$CP$5</f>
        <v>-0.29187130397807909</v>
      </c>
      <c r="DO95" s="32">
        <f>('2a) logm_x(t)'!W94-'2a) logm_x(t)'!V94-'2a)answer'!$C94)/$CP$5</f>
        <v>0.85122663139486476</v>
      </c>
      <c r="DP95" s="32">
        <f>('2a) logm_x(t)'!X94-'2a) logm_x(t)'!W94-'2a)answer'!$C94)/$CP$5</f>
        <v>0.36298862804788667</v>
      </c>
      <c r="DQ95" s="32">
        <f>('2a) logm_x(t)'!Y94-'2a) logm_x(t)'!X94-'2a)answer'!$C94)/$CP$5</f>
        <v>-1.8027431292315579</v>
      </c>
      <c r="DR95" s="32">
        <f>('2a) logm_x(t)'!Z94-'2a) logm_x(t)'!Y94-'2a)answer'!$C94)/$CP$5</f>
        <v>0.24132610842554789</v>
      </c>
      <c r="DS95" s="32">
        <f>('2a) logm_x(t)'!AA94-'2a) logm_x(t)'!Z94-'2a)answer'!$C94)/$CP$5</f>
        <v>0.23424335891487408</v>
      </c>
      <c r="DT95" s="32">
        <f>('2a) logm_x(t)'!AB94-'2a) logm_x(t)'!AA94-'2a)answer'!$C94)/$CP$5</f>
        <v>0.48650715455439797</v>
      </c>
      <c r="DU95" s="32">
        <f>('2a) logm_x(t)'!AC94-'2a) logm_x(t)'!AB94-'2a)answer'!$C94)/$CP$5</f>
        <v>0.42918743323159303</v>
      </c>
      <c r="DV95" s="32">
        <f>('2a) logm_x(t)'!AD94-'2a) logm_x(t)'!AC94-'2a)answer'!$C94)/$CP$5</f>
        <v>-0.5678402748250394</v>
      </c>
      <c r="DW95" s="32">
        <f>('2a) logm_x(t)'!AE94-'2a) logm_x(t)'!AD94-'2a)answer'!$C94)/$CP$5</f>
        <v>-0.72016998064545878</v>
      </c>
      <c r="DX95" s="32">
        <f>('2a) logm_x(t)'!AF94-'2a) logm_x(t)'!AE94-'2a)answer'!$C94)/$CP$5</f>
        <v>1.5547086395796783</v>
      </c>
      <c r="DY95" s="32">
        <f>('2a) logm_x(t)'!AG94-'2a) logm_x(t)'!AF94-'2a)answer'!$C94)/$CP$5</f>
        <v>-1.3551584821851907</v>
      </c>
      <c r="DZ95" s="32">
        <f>('2a) logm_x(t)'!AH94-'2a) logm_x(t)'!AG94-'2a)answer'!$C94)/$CP$5</f>
        <v>-1.9592727846204241</v>
      </c>
      <c r="EA95" s="32">
        <f>('2a) logm_x(t)'!AI94-'2a) logm_x(t)'!AH94-'2a)answer'!$C94)/$CP$5</f>
        <v>1.9568092508836528</v>
      </c>
      <c r="EB95" s="32">
        <f>('2a) logm_x(t)'!AJ94-'2a) logm_x(t)'!AI94-'2a)answer'!$C94)/$CP$5</f>
        <v>-0.46922564789564952</v>
      </c>
      <c r="EC95" s="32">
        <f>('2a) logm_x(t)'!AK94-'2a) logm_x(t)'!AJ94-'2a)answer'!$C94)/$CP$5</f>
        <v>1.044877196951622</v>
      </c>
      <c r="ED95" s="32">
        <f>('2a) logm_x(t)'!AL94-'2a) logm_x(t)'!AK94-'2a)answer'!$C94)/$CP$5</f>
        <v>-0.37422221899717906</v>
      </c>
      <c r="EE95" s="32">
        <f>('2a) logm_x(t)'!AM94-'2a) logm_x(t)'!AL94-'2a)answer'!$C94)/$CP$5</f>
        <v>0.23442685340490155</v>
      </c>
      <c r="EF95" s="32">
        <f>('2a) logm_x(t)'!AN94-'2a) logm_x(t)'!AM94-'2a)answer'!$C94)/$CP$5</f>
        <v>0.69254087962084121</v>
      </c>
      <c r="EG95" s="32">
        <f>('2a) logm_x(t)'!AO94-'2a) logm_x(t)'!AN94-'2a)answer'!$C94)/$CP$5</f>
        <v>-0.83233714681786874</v>
      </c>
      <c r="EH95" s="32">
        <f>('2a) logm_x(t)'!AP94-'2a) logm_x(t)'!AO94-'2a)answer'!$C94)/$CP$5</f>
        <v>0.71477420751925858</v>
      </c>
      <c r="EI95" s="32">
        <f>('2a) logm_x(t)'!AQ94-'2a) logm_x(t)'!AP94-'2a)answer'!$C94)/$CP$5</f>
        <v>-0.407950067217205</v>
      </c>
      <c r="EJ95" s="32">
        <f>('2a) logm_x(t)'!AR94-'2a) logm_x(t)'!AQ94-'2a)answer'!$C94)/$CP$5</f>
        <v>7.7424357860462659E-2</v>
      </c>
      <c r="EK95" s="32">
        <f>('2a) logm_x(t)'!AS94-'2a) logm_x(t)'!AR94-'2a)answer'!$C94)/$CP$5</f>
        <v>5.0867425220023979E-2</v>
      </c>
      <c r="EL95" s="32">
        <f>('2a) logm_x(t)'!AT94-'2a) logm_x(t)'!AS94-'2a)answer'!$C94)/$CP$5</f>
        <v>0.11449190663660221</v>
      </c>
      <c r="EM95" s="32">
        <f>('2a) logm_x(t)'!AU94-'2a) logm_x(t)'!AT94-'2a)answer'!$C94)/$CP$5</f>
        <v>-0.20757105972747772</v>
      </c>
      <c r="EN95" s="32">
        <f>('2a) logm_x(t)'!AV94-'2a) logm_x(t)'!AU94-'2a)answer'!$C94)/$CP$5</f>
        <v>-0.85490023937162574</v>
      </c>
      <c r="EO95" s="32">
        <f>('2a) logm_x(t)'!AW94-'2a) logm_x(t)'!AV94-'2a)answer'!$C94)/$CP$5</f>
        <v>1.2580002487550801</v>
      </c>
      <c r="EP95" s="32">
        <f>('2a) logm_x(t)'!AX94-'2a) logm_x(t)'!AW94-'2a)answer'!$C94)/$CP$5</f>
        <v>-0.16459205254516709</v>
      </c>
      <c r="EQ95" s="32">
        <f>('2a) logm_x(t)'!AY94-'2a) logm_x(t)'!AX94-'2a)answer'!$C94)/$CP$5</f>
        <v>0.42134945111605671</v>
      </c>
      <c r="ER95" s="32">
        <f>('2a) logm_x(t)'!AZ94-'2a) logm_x(t)'!AY94-'2a)answer'!$C94)/$CP$5</f>
        <v>-0.34834587329490352</v>
      </c>
      <c r="ES95" s="32">
        <f>('2a) logm_x(t)'!BA94-'2a) logm_x(t)'!AZ94-'2a)answer'!$C94)/$CP$5</f>
        <v>0.2782292004640935</v>
      </c>
      <c r="ET95" s="32">
        <f>('2a) logm_x(t)'!BB94-'2a) logm_x(t)'!BA94-'2a)answer'!$C94)/$CP$5</f>
        <v>-1.2855674481109125</v>
      </c>
      <c r="EU95" s="32">
        <f>('2a) logm_x(t)'!BC94-'2a) logm_x(t)'!BB94-'2a)answer'!$C94)/$CP$5</f>
        <v>0.50679774271921618</v>
      </c>
      <c r="EV95" s="32">
        <f>('2a) logm_x(t)'!BD94-'2a) logm_x(t)'!BC94-'2a)answer'!$C94)/$CP$5</f>
        <v>-0.76916767788340223</v>
      </c>
      <c r="EW95" s="32">
        <f>('2a) logm_x(t)'!BE94-'2a) logm_x(t)'!BD94-'2a)answer'!$C94)/$CP$5</f>
        <v>0.58053386881809976</v>
      </c>
      <c r="EX95" s="32">
        <f>('2a) logm_x(t)'!BF94-'2a) logm_x(t)'!BE94-'2a)answer'!$C94)/$CP$5</f>
        <v>-0.58416000710823168</v>
      </c>
      <c r="EY95" s="32">
        <f>('2a) logm_x(t)'!BG94-'2a) logm_x(t)'!BF94-'2a)answer'!$C94)/$CP$5</f>
        <v>0.41619979512115801</v>
      </c>
      <c r="EZ95" s="32">
        <f>('2a) logm_x(t)'!BH94-'2a) logm_x(t)'!BG94-'2a)answer'!$C94)/$CP$5</f>
        <v>-0.30873724474470532</v>
      </c>
      <c r="FA95" s="32">
        <f>('2a) logm_x(t)'!BI94-'2a) logm_x(t)'!BH94-'2a)answer'!$C94)/$CP$5</f>
        <v>8.0311873076493498E-2</v>
      </c>
      <c r="FB95" s="32">
        <f>('2a) logm_x(t)'!BJ94-'2a) logm_x(t)'!BI94-'2a)answer'!$C94)/$CP$5</f>
        <v>0.83312231578533558</v>
      </c>
      <c r="FC95" s="32">
        <f>('2a) logm_x(t)'!BK94-'2a) logm_x(t)'!BJ94-'2a)answer'!$C94)/$CP$5</f>
        <v>-0.91060009381424623</v>
      </c>
      <c r="FD95" s="32">
        <f>('2a) logm_x(t)'!BL94-'2a) logm_x(t)'!BK94-'2a)answer'!$C94)/$CP$5</f>
        <v>2.1065162005185E-2</v>
      </c>
      <c r="FE95" s="32">
        <f>('2a) logm_x(t)'!BM94-'2a) logm_x(t)'!BL94-'2a)answer'!$C94)/$CP$5</f>
        <v>-0.13106177495357274</v>
      </c>
      <c r="FF95" s="32">
        <f>('2a) logm_x(t)'!BN94-'2a) logm_x(t)'!BM94-'2a)answer'!$C94)/$CP$5</f>
        <v>1.1218716873617802</v>
      </c>
      <c r="FG95" s="32">
        <f>('2a) logm_x(t)'!BO94-'2a) logm_x(t)'!BN94-'2a)answer'!$C94)/$CP$5</f>
        <v>-0.3952912014464629</v>
      </c>
      <c r="FH95" s="32">
        <f>('2a) logm_x(t)'!BP94-'2a) logm_x(t)'!BO94-'2a)answer'!$C94)/$CP$5</f>
        <v>-0.36308586184131325</v>
      </c>
      <c r="FI95" s="32">
        <f>('2a) logm_x(t)'!BQ94-'2a) logm_x(t)'!BP94-'2a)answer'!$C94)/$CP$5</f>
        <v>-3.1552103855463205E-2</v>
      </c>
      <c r="FJ95" s="32">
        <f>('2a) logm_x(t)'!BR94-'2a) logm_x(t)'!BQ94-'2a)answer'!$C94)/$CP$5</f>
        <v>0.41348729824881442</v>
      </c>
      <c r="FK95" s="32">
        <f>('2a) logm_x(t)'!BS94-'2a) logm_x(t)'!BR94-'2a)answer'!$C94)/$CP$5</f>
        <v>-0.27485948563951978</v>
      </c>
      <c r="FL95" s="32">
        <f>('2a) logm_x(t)'!BT94-'2a) logm_x(t)'!BS94-'2a)answer'!$C94)/$CP$5</f>
        <v>0.23110715078306429</v>
      </c>
      <c r="FM95" s="32">
        <f>('2a) logm_x(t)'!BU94-'2a) logm_x(t)'!BT94-'2a)answer'!$C94)/$CP$5</f>
        <v>-1.0609963430315492</v>
      </c>
      <c r="FN95" s="32">
        <f>('2a) logm_x(t)'!BV94-'2a) logm_x(t)'!BU94-'2a)answer'!$C94)/$CP$5</f>
        <v>0.2653028398167892</v>
      </c>
      <c r="FO95" s="32">
        <f>('2a) logm_x(t)'!BW94-'2a) logm_x(t)'!BV94-'2a)answer'!$C94)/$CP$5</f>
        <v>0.56890902559251955</v>
      </c>
      <c r="FP95" s="32">
        <f>('2a) logm_x(t)'!BX94-'2a) logm_x(t)'!BW94-'2a)answer'!$C94)/$CP$5</f>
        <v>-0.41156028608595369</v>
      </c>
      <c r="FQ95" s="32">
        <f>('2a) logm_x(t)'!BY94-'2a) logm_x(t)'!BX94-'2a)answer'!$C94)/$CP$5</f>
        <v>0.4066714460121692</v>
      </c>
      <c r="FR95" s="32">
        <f>('2a) logm_x(t)'!BZ94-'2a) logm_x(t)'!BY94-'2a)answer'!$C94)/$CP$5</f>
        <v>-0.31288571413012251</v>
      </c>
      <c r="FS95" s="32">
        <f>('2a) logm_x(t)'!CA94-'2a) logm_x(t)'!BZ94-'2a)answer'!$C94)/$CP$5</f>
        <v>-0.1140562808828917</v>
      </c>
      <c r="FT95" s="32">
        <f>('2a) logm_x(t)'!CB94-'2a) logm_x(t)'!CA94-'2a)answer'!$C94)/$CP$5</f>
        <v>5.579959727307679E-2</v>
      </c>
      <c r="FU95" s="32">
        <f>('2a) logm_x(t)'!CC94-'2a) logm_x(t)'!CB94-'2a)answer'!$C94)/$CP$5</f>
        <v>-0.20537470467475835</v>
      </c>
      <c r="FV95" s="32">
        <f>('2a) logm_x(t)'!CD94-'2a) logm_x(t)'!CC94-'2a)answer'!$C94)/$CP$5</f>
        <v>-0.24900748410804457</v>
      </c>
      <c r="FW95" s="32">
        <f>('2a) logm_x(t)'!CE94-'2a) logm_x(t)'!CD94-'2a)answer'!$C94)/$CP$5</f>
        <v>0.26578028261030578</v>
      </c>
      <c r="FX95" s="32">
        <f>('2a) logm_x(t)'!CF94-'2a) logm_x(t)'!CE94-'2a)answer'!$C94)/$CP$5</f>
        <v>-0.42845374689284782</v>
      </c>
      <c r="FY95" s="32">
        <f>('2a) logm_x(t)'!CG94-'2a) logm_x(t)'!CF94-'2a)answer'!$C94)/$CP$5</f>
        <v>0.55614548893223781</v>
      </c>
      <c r="FZ95" s="32">
        <f>('2a) logm_x(t)'!CH94-'2a) logm_x(t)'!CG94-'2a)answer'!$C94)/$CP$5</f>
        <v>-0.55572026263193652</v>
      </c>
      <c r="GA95" s="32">
        <f>('2a) logm_x(t)'!CI94-'2a) logm_x(t)'!CH94-'2a)answer'!$C94)/$CP$5</f>
        <v>5.9106459655805653E-2</v>
      </c>
      <c r="GB95" s="32">
        <f>('2a) logm_x(t)'!CJ94-'2a) logm_x(t)'!CI94-'2a)answer'!$C94)/$CP$5</f>
        <v>-0.34980142213232085</v>
      </c>
      <c r="GC95" s="32">
        <f>('2a) logm_x(t)'!CK94-'2a) logm_x(t)'!CJ94-'2a)answer'!$C94)/$CP$5</f>
        <v>0.40275062992104382</v>
      </c>
      <c r="GD95" s="32">
        <f>('2a) logm_x(t)'!CL94-'2a) logm_x(t)'!CK94-'2a)answer'!$C94)/$CP$5</f>
        <v>-0.605264345991677</v>
      </c>
      <c r="GE95" s="32">
        <f>('2a) logm_x(t)'!CM94-'2a) logm_x(t)'!CL94-'2a)answer'!$C94)/$CP$5</f>
        <v>-9.5298283725976665E-2</v>
      </c>
      <c r="GF95" s="32">
        <f>('2a) logm_x(t)'!CN94-'2a) logm_x(t)'!CM94-'2a)answer'!$C94)/$CP$5</f>
        <v>0.310622876921963</v>
      </c>
    </row>
    <row r="96" spans="1:188" x14ac:dyDescent="0.25">
      <c r="A96" s="31">
        <f>'2a) logm_x(t)'!A95</f>
        <v>92</v>
      </c>
      <c r="B96" s="32"/>
      <c r="C96" s="32">
        <f>IFERROR(('2a) logm_x(t)'!C95-'2a) logm_x(t)'!B95-'2a)answer'!$C95)^2,"")</f>
        <v>2.0144743363750037E-2</v>
      </c>
      <c r="D96" s="32">
        <f>IFERROR(('2a) logm_x(t)'!D95-'2a) logm_x(t)'!C95-'2a)answer'!$C95)^2,"")</f>
        <v>3.4703605594388156E-3</v>
      </c>
      <c r="E96" s="32">
        <f>IFERROR(('2a) logm_x(t)'!E95-'2a) logm_x(t)'!D95-'2a)answer'!$C95)^2,"")</f>
        <v>5.2306534720838676E-5</v>
      </c>
      <c r="F96" s="32">
        <f>IFERROR(('2a) logm_x(t)'!F95-'2a) logm_x(t)'!E95-'2a)answer'!$C95)^2,"")</f>
        <v>4.3136819377869139E-3</v>
      </c>
      <c r="G96" s="32">
        <f>IFERROR(('2a) logm_x(t)'!G95-'2a) logm_x(t)'!F95-'2a)answer'!$C95)^2,"")</f>
        <v>7.2563992760120979E-3</v>
      </c>
      <c r="H96" s="32">
        <f>IFERROR(('2a) logm_x(t)'!H95-'2a) logm_x(t)'!G95-'2a)answer'!$C95)^2,"")</f>
        <v>1.6281041673526155E-3</v>
      </c>
      <c r="I96" s="32">
        <f>IFERROR(('2a) logm_x(t)'!I95-'2a) logm_x(t)'!H95-'2a)answer'!$C95)^2,"")</f>
        <v>1.2409153781923737E-3</v>
      </c>
      <c r="J96" s="32">
        <f>IFERROR(('2a) logm_x(t)'!J95-'2a) logm_x(t)'!I95-'2a)answer'!$C95)^2,"")</f>
        <v>2.4089633206928026E-2</v>
      </c>
      <c r="K96" s="32">
        <f>IFERROR(('2a) logm_x(t)'!K95-'2a) logm_x(t)'!J95-'2a)answer'!$C95)^2,"")</f>
        <v>2.7389011958323828E-2</v>
      </c>
      <c r="L96" s="32">
        <f>IFERROR(('2a) logm_x(t)'!L95-'2a) logm_x(t)'!K95-'2a)answer'!$C95)^2,"")</f>
        <v>1.9343891123641402E-3</v>
      </c>
      <c r="M96" s="32">
        <f>IFERROR(('2a) logm_x(t)'!M95-'2a) logm_x(t)'!L95-'2a)answer'!$C95)^2,"")</f>
        <v>2.8493400765631008E-4</v>
      </c>
      <c r="N96" s="32">
        <f>IFERROR(('2a) logm_x(t)'!N95-'2a) logm_x(t)'!M95-'2a)answer'!$C95)^2,"")</f>
        <v>8.3655051772560683E-5</v>
      </c>
      <c r="O96" s="32">
        <f>IFERROR(('2a) logm_x(t)'!O95-'2a) logm_x(t)'!N95-'2a)answer'!$C95)^2,"")</f>
        <v>8.2221887534629102E-3</v>
      </c>
      <c r="P96" s="32">
        <f>IFERROR(('2a) logm_x(t)'!P95-'2a) logm_x(t)'!O95-'2a)answer'!$C95)^2,"")</f>
        <v>1.2790214396330086E-3</v>
      </c>
      <c r="Q96" s="32">
        <f>IFERROR(('2a) logm_x(t)'!Q95-'2a) logm_x(t)'!P95-'2a)answer'!$C95)^2,"")</f>
        <v>2.0743712436878071E-3</v>
      </c>
      <c r="R96" s="32">
        <f>IFERROR(('2a) logm_x(t)'!R95-'2a) logm_x(t)'!Q95-'2a)answer'!$C95)^2,"")</f>
        <v>2.9803399969100869E-3</v>
      </c>
      <c r="S96" s="32">
        <f>IFERROR(('2a) logm_x(t)'!S95-'2a) logm_x(t)'!R95-'2a)answer'!$C95)^2,"")</f>
        <v>6.4695600076027757E-5</v>
      </c>
      <c r="T96" s="32">
        <f>IFERROR(('2a) logm_x(t)'!T95-'2a) logm_x(t)'!S95-'2a)answer'!$C95)^2,"")</f>
        <v>2.9952267964299457E-2</v>
      </c>
      <c r="U96" s="32">
        <f>IFERROR(('2a) logm_x(t)'!U95-'2a) logm_x(t)'!T95-'2a)answer'!$C95)^2,"")</f>
        <v>2.3922428009691989E-2</v>
      </c>
      <c r="V96" s="32">
        <f>IFERROR(('2a) logm_x(t)'!V95-'2a) logm_x(t)'!U95-'2a)answer'!$C95)^2,"")</f>
        <v>3.9923243810665787E-3</v>
      </c>
      <c r="W96" s="32">
        <f>IFERROR(('2a) logm_x(t)'!W95-'2a) logm_x(t)'!V95-'2a)answer'!$C95)^2,"")</f>
        <v>3.011286957517215E-3</v>
      </c>
      <c r="X96" s="32">
        <f>IFERROR(('2a) logm_x(t)'!X95-'2a) logm_x(t)'!W95-'2a)answer'!$C95)^2,"")</f>
        <v>2.6493397242063546E-4</v>
      </c>
      <c r="Y96" s="32">
        <f>IFERROR(('2a) logm_x(t)'!Y95-'2a) logm_x(t)'!X95-'2a)answer'!$C95)^2,"")</f>
        <v>1.3893973355757596E-2</v>
      </c>
      <c r="Z96" s="32">
        <f>IFERROR(('2a) logm_x(t)'!Z95-'2a) logm_x(t)'!Y95-'2a)answer'!$C95)^2,"")</f>
        <v>1.5203432600617838E-4</v>
      </c>
      <c r="AA96" s="32">
        <f>IFERROR(('2a) logm_x(t)'!AA95-'2a) logm_x(t)'!Z95-'2a)answer'!$C95)^2,"")</f>
        <v>8.7893274909091296E-2</v>
      </c>
      <c r="AB96" s="32">
        <f>IFERROR(('2a) logm_x(t)'!AB95-'2a) logm_x(t)'!AA95-'2a)answer'!$C95)^2,"")</f>
        <v>5.7467060570590443E-2</v>
      </c>
      <c r="AC96" s="32">
        <f>IFERROR(('2a) logm_x(t)'!AC95-'2a) logm_x(t)'!AB95-'2a)answer'!$C95)^2,"")</f>
        <v>1.2475401793268861E-2</v>
      </c>
      <c r="AD96" s="32">
        <f>IFERROR(('2a) logm_x(t)'!AD95-'2a) logm_x(t)'!AC95-'2a)answer'!$C95)^2,"")</f>
        <v>1.4528169367014532E-2</v>
      </c>
      <c r="AE96" s="32">
        <f>IFERROR(('2a) logm_x(t)'!AE95-'2a) logm_x(t)'!AD95-'2a)answer'!$C95)^2,"")</f>
        <v>2.8570831519103723E-2</v>
      </c>
      <c r="AF96" s="32">
        <f>IFERROR(('2a) logm_x(t)'!AF95-'2a) logm_x(t)'!AE95-'2a)answer'!$C95)^2,"")</f>
        <v>2.9824553006497809E-2</v>
      </c>
      <c r="AG96" s="32">
        <f>IFERROR(('2a) logm_x(t)'!AG95-'2a) logm_x(t)'!AF95-'2a)answer'!$C95)^2,"")</f>
        <v>1.0256792694055012E-2</v>
      </c>
      <c r="AH96" s="32">
        <f>IFERROR(('2a) logm_x(t)'!AH95-'2a) logm_x(t)'!AG95-'2a)answer'!$C95)^2,"")</f>
        <v>6.3405468116388489E-2</v>
      </c>
      <c r="AI96" s="32">
        <f>IFERROR(('2a) logm_x(t)'!AI95-'2a) logm_x(t)'!AH95-'2a)answer'!$C95)^2,"")</f>
        <v>5.6192241562779258E-2</v>
      </c>
      <c r="AJ96" s="32">
        <f>IFERROR(('2a) logm_x(t)'!AJ95-'2a) logm_x(t)'!AI95-'2a)answer'!$C95)^2,"")</f>
        <v>6.8149728023876839E-3</v>
      </c>
      <c r="AK96" s="32">
        <f>IFERROR(('2a) logm_x(t)'!AK95-'2a) logm_x(t)'!AJ95-'2a)answer'!$C95)^2,"")</f>
        <v>3.5983710369377225E-2</v>
      </c>
      <c r="AL96" s="32">
        <f>IFERROR(('2a) logm_x(t)'!AL95-'2a) logm_x(t)'!AK95-'2a)answer'!$C95)^2,"")</f>
        <v>3.6780193928378623E-3</v>
      </c>
      <c r="AM96" s="32">
        <f>IFERROR(('2a) logm_x(t)'!AM95-'2a) logm_x(t)'!AL95-'2a)answer'!$C95)^2,"")</f>
        <v>1.0557561070852683E-2</v>
      </c>
      <c r="AN96" s="32">
        <f>IFERROR(('2a) logm_x(t)'!AN95-'2a) logm_x(t)'!AM95-'2a)answer'!$C95)^2,"")</f>
        <v>7.9028911739650685E-3</v>
      </c>
      <c r="AO96" s="32">
        <f>IFERROR(('2a) logm_x(t)'!AO95-'2a) logm_x(t)'!AN95-'2a)answer'!$C95)^2,"")</f>
        <v>4.2355894980683172E-2</v>
      </c>
      <c r="AP96" s="32">
        <f>IFERROR(('2a) logm_x(t)'!AP95-'2a) logm_x(t)'!AO95-'2a)answer'!$C95)^2,"")</f>
        <v>9.2365788765851834E-3</v>
      </c>
      <c r="AQ96" s="32">
        <f>IFERROR(('2a) logm_x(t)'!AQ95-'2a) logm_x(t)'!AP95-'2a)answer'!$C95)^2,"")</f>
        <v>1.6723216834496502E-2</v>
      </c>
      <c r="AR96" s="32">
        <f>IFERROR(('2a) logm_x(t)'!AR95-'2a) logm_x(t)'!AQ95-'2a)answer'!$C95)^2,"")</f>
        <v>4.7128809743594388E-2</v>
      </c>
      <c r="AS96" s="32">
        <f>IFERROR(('2a) logm_x(t)'!AS95-'2a) logm_x(t)'!AR95-'2a)answer'!$C95)^2,"")</f>
        <v>1.6608329455132091E-5</v>
      </c>
      <c r="AT96" s="32">
        <f>IFERROR(('2a) logm_x(t)'!AT95-'2a) logm_x(t)'!AS95-'2a)answer'!$C95)^2,"")</f>
        <v>1.9260343305844335E-2</v>
      </c>
      <c r="AU96" s="32">
        <f>IFERROR(('2a) logm_x(t)'!AU95-'2a) logm_x(t)'!AT95-'2a)answer'!$C95)^2,"")</f>
        <v>9.4719740616179765E-4</v>
      </c>
      <c r="AV96" s="32">
        <f>IFERROR(('2a) logm_x(t)'!AV95-'2a) logm_x(t)'!AU95-'2a)answer'!$C95)^2,"")</f>
        <v>1.5901913865554278E-2</v>
      </c>
      <c r="AW96" s="32">
        <f>IFERROR(('2a) logm_x(t)'!AW95-'2a) logm_x(t)'!AV95-'2a)answer'!$C95)^2,"")</f>
        <v>3.1949039796825133E-3</v>
      </c>
      <c r="AX96" s="32">
        <f>IFERROR(('2a) logm_x(t)'!AX95-'2a) logm_x(t)'!AW95-'2a)answer'!$C95)^2,"")</f>
        <v>6.0072688365251745E-2</v>
      </c>
      <c r="AY96" s="32">
        <f>IFERROR(('2a) logm_x(t)'!AY95-'2a) logm_x(t)'!AX95-'2a)answer'!$C95)^2,"")</f>
        <v>0.13310801276173456</v>
      </c>
      <c r="AZ96" s="32">
        <f>IFERROR(('2a) logm_x(t)'!AZ95-'2a) logm_x(t)'!AY95-'2a)answer'!$C95)^2,"")</f>
        <v>1.8077660628579476E-2</v>
      </c>
      <c r="BA96" s="32">
        <f>IFERROR(('2a) logm_x(t)'!BA95-'2a) logm_x(t)'!AZ95-'2a)answer'!$C95)^2,"")</f>
        <v>4.7424693552139442E-3</v>
      </c>
      <c r="BB96" s="32">
        <f>IFERROR(('2a) logm_x(t)'!BB95-'2a) logm_x(t)'!BA95-'2a)answer'!$C95)^2,"")</f>
        <v>5.4494916406094981E-4</v>
      </c>
      <c r="BC96" s="32">
        <f>IFERROR(('2a) logm_x(t)'!BC95-'2a) logm_x(t)'!BB95-'2a)answer'!$C95)^2,"")</f>
        <v>4.184280517568733E-3</v>
      </c>
      <c r="BD96" s="32">
        <f>IFERROR(('2a) logm_x(t)'!BD95-'2a) logm_x(t)'!BC95-'2a)answer'!$C95)^2,"")</f>
        <v>3.3297590693517523E-2</v>
      </c>
      <c r="BE96" s="32">
        <f>IFERROR(('2a) logm_x(t)'!BE95-'2a) logm_x(t)'!BD95-'2a)answer'!$C95)^2,"")</f>
        <v>1.9186760214751668E-2</v>
      </c>
      <c r="BF96" s="32">
        <f>IFERROR(('2a) logm_x(t)'!BF95-'2a) logm_x(t)'!BE95-'2a)answer'!$C95)^2,"")</f>
        <v>2.4990056264430328E-2</v>
      </c>
      <c r="BG96" s="32">
        <f>IFERROR(('2a) logm_x(t)'!BG95-'2a) logm_x(t)'!BF95-'2a)answer'!$C95)^2,"")</f>
        <v>1.3600494367961799E-2</v>
      </c>
      <c r="BH96" s="32">
        <f>IFERROR(('2a) logm_x(t)'!BH95-'2a) logm_x(t)'!BG95-'2a)answer'!$C95)^2,"")</f>
        <v>1.4334081042255916E-2</v>
      </c>
      <c r="BI96" s="32">
        <f>IFERROR(('2a) logm_x(t)'!BI95-'2a) logm_x(t)'!BH95-'2a)answer'!$C95)^2,"")</f>
        <v>8.4545527544455518E-3</v>
      </c>
      <c r="BJ96" s="32">
        <f>IFERROR(('2a) logm_x(t)'!BJ95-'2a) logm_x(t)'!BI95-'2a)answer'!$C95)^2,"")</f>
        <v>9.8369599125453574E-6</v>
      </c>
      <c r="BK96" s="32">
        <f>IFERROR(('2a) logm_x(t)'!BK95-'2a) logm_x(t)'!BJ95-'2a)answer'!$C95)^2,"")</f>
        <v>4.0472110768530637E-6</v>
      </c>
      <c r="BL96" s="32">
        <f>IFERROR(('2a) logm_x(t)'!BL95-'2a) logm_x(t)'!BK95-'2a)answer'!$C95)^2,"")</f>
        <v>6.8489716486826368E-3</v>
      </c>
      <c r="BM96" s="32">
        <f>IFERROR(('2a) logm_x(t)'!BM95-'2a) logm_x(t)'!BL95-'2a)answer'!$C95)^2,"")</f>
        <v>2.3502855759770062E-3</v>
      </c>
      <c r="BN96" s="32">
        <f>IFERROR(('2a) logm_x(t)'!BN95-'2a) logm_x(t)'!BM95-'2a)answer'!$C95)^2,"")</f>
        <v>1.4543564499381984E-3</v>
      </c>
      <c r="BO96" s="32">
        <f>IFERROR(('2a) logm_x(t)'!BO95-'2a) logm_x(t)'!BN95-'2a)answer'!$C95)^2,"")</f>
        <v>5.2444009785870147E-2</v>
      </c>
      <c r="BP96" s="32">
        <f>IFERROR(('2a) logm_x(t)'!BP95-'2a) logm_x(t)'!BO95-'2a)answer'!$C95)^2,"")</f>
        <v>3.4485103000482867E-2</v>
      </c>
      <c r="BQ96" s="32">
        <f>IFERROR(('2a) logm_x(t)'!BQ95-'2a) logm_x(t)'!BP95-'2a)answer'!$C95)^2,"")</f>
        <v>9.2397445339121166E-4</v>
      </c>
      <c r="BR96" s="32">
        <f>IFERROR(('2a) logm_x(t)'!BR95-'2a) logm_x(t)'!BQ95-'2a)answer'!$C95)^2,"")</f>
        <v>1.8194592951557631E-4</v>
      </c>
      <c r="BS96" s="32">
        <f>IFERROR(('2a) logm_x(t)'!BS95-'2a) logm_x(t)'!BR95-'2a)answer'!$C95)^2,"")</f>
        <v>1.4892718559270069E-2</v>
      </c>
      <c r="BT96" s="32">
        <f>IFERROR(('2a) logm_x(t)'!BT95-'2a) logm_x(t)'!BS95-'2a)answer'!$C95)^2,"")</f>
        <v>3.2400783525576909E-3</v>
      </c>
      <c r="BU96" s="32">
        <f>IFERROR(('2a) logm_x(t)'!BU95-'2a) logm_x(t)'!BT95-'2a)answer'!$C95)^2,"")</f>
        <v>3.2571490040551661E-2</v>
      </c>
      <c r="BV96" s="32">
        <f>IFERROR(('2a) logm_x(t)'!BV95-'2a) logm_x(t)'!BU95-'2a)answer'!$C95)^2,"")</f>
        <v>9.2562032557608059E-3</v>
      </c>
      <c r="BW96" s="32">
        <f>IFERROR(('2a) logm_x(t)'!BW95-'2a) logm_x(t)'!BV95-'2a)answer'!$C95)^2,"")</f>
        <v>6.0504702987468498E-3</v>
      </c>
      <c r="BX96" s="32">
        <f>IFERROR(('2a) logm_x(t)'!BX95-'2a) logm_x(t)'!BW95-'2a)answer'!$C95)^2,"")</f>
        <v>1.3043110415165144E-2</v>
      </c>
      <c r="BY96" s="32">
        <f>IFERROR(('2a) logm_x(t)'!BY95-'2a) logm_x(t)'!BX95-'2a)answer'!$C95)^2,"")</f>
        <v>2.8390222578284453E-3</v>
      </c>
      <c r="BZ96" s="32">
        <f>IFERROR(('2a) logm_x(t)'!BZ95-'2a) logm_x(t)'!BY95-'2a)answer'!$C95)^2,"")</f>
        <v>7.5426832894989564E-4</v>
      </c>
      <c r="CA96" s="32">
        <f>IFERROR(('2a) logm_x(t)'!CA95-'2a) logm_x(t)'!BZ95-'2a)answer'!$C95)^2,"")</f>
        <v>1.2192680465014998E-3</v>
      </c>
      <c r="CB96" s="32">
        <f>IFERROR(('2a) logm_x(t)'!CB95-'2a) logm_x(t)'!CA95-'2a)answer'!$C95)^2,"")</f>
        <v>3.0346598927851469E-3</v>
      </c>
      <c r="CC96" s="32">
        <f>IFERROR(('2a) logm_x(t)'!CC95-'2a) logm_x(t)'!CB95-'2a)answer'!$C95)^2,"")</f>
        <v>1.6543620124485257E-3</v>
      </c>
      <c r="CD96" s="32">
        <f>IFERROR(('2a) logm_x(t)'!CD95-'2a) logm_x(t)'!CC95-'2a)answer'!$C95)^2,"")</f>
        <v>8.8314883484499982E-3</v>
      </c>
      <c r="CE96" s="32">
        <f>IFERROR(('2a) logm_x(t)'!CE95-'2a) logm_x(t)'!CD95-'2a)answer'!$C95)^2,"")</f>
        <v>4.9902551124077606E-2</v>
      </c>
      <c r="CF96" s="32">
        <f>IFERROR(('2a) logm_x(t)'!CF95-'2a) logm_x(t)'!CE95-'2a)answer'!$C95)^2,"")</f>
        <v>2.6035484813364977E-2</v>
      </c>
      <c r="CG96" s="32">
        <f>IFERROR(('2a) logm_x(t)'!CG95-'2a) logm_x(t)'!CF95-'2a)answer'!$C95)^2,"")</f>
        <v>7.5978262430144832E-5</v>
      </c>
      <c r="CH96" s="32">
        <f>IFERROR(('2a) logm_x(t)'!CH95-'2a) logm_x(t)'!CG95-'2a)answer'!$C95)^2,"")</f>
        <v>7.8016004848816011E-4</v>
      </c>
      <c r="CI96" s="32">
        <f>IFERROR(('2a) logm_x(t)'!CI95-'2a) logm_x(t)'!CH95-'2a)answer'!$C95)^2,"")</f>
        <v>1.0154233510890941E-3</v>
      </c>
      <c r="CJ96" s="32">
        <f>IFERROR(('2a) logm_x(t)'!CJ95-'2a) logm_x(t)'!CI95-'2a)answer'!$C95)^2,"")</f>
        <v>6.2054042967052078E-4</v>
      </c>
      <c r="CK96" s="32">
        <f>IFERROR(('2a) logm_x(t)'!CK95-'2a) logm_x(t)'!CJ95-'2a)answer'!$C95)^2,"")</f>
        <v>1.4402739097298279E-3</v>
      </c>
      <c r="CL96" s="32">
        <f>IFERROR(('2a) logm_x(t)'!CL95-'2a) logm_x(t)'!CK95-'2a)answer'!$C95)^2,"")</f>
        <v>4.295373848248885E-4</v>
      </c>
      <c r="CM96" s="32">
        <f>IFERROR(('2a) logm_x(t)'!CM95-'2a) logm_x(t)'!CL95-'2a)answer'!$C95)^2,"")</f>
        <v>9.0648964446730815E-5</v>
      </c>
      <c r="CN96" s="32">
        <f>IFERROR(('2a) logm_x(t)'!CN95-'2a) logm_x(t)'!CM95-'2a)answer'!$C95)^2,"")</f>
        <v>5.0930749130942499E-3</v>
      </c>
      <c r="CT96" s="31">
        <f t="shared" si="5"/>
        <v>92</v>
      </c>
      <c r="CU96" s="32">
        <f>('2a) logm_x(t)'!C95-'2a) logm_x(t)'!B95-'2a)answer'!$C95)/$CP$5</f>
        <v>1.0168878138715751</v>
      </c>
      <c r="CV96" s="32">
        <f>('2a) logm_x(t)'!D95-'2a) logm_x(t)'!C95-'2a)answer'!$C95)/$CP$5</f>
        <v>0.42206512959236964</v>
      </c>
      <c r="CW96" s="32">
        <f>('2a) logm_x(t)'!E95-'2a) logm_x(t)'!D95-'2a)answer'!$C95)/$CP$5</f>
        <v>5.1816747360831979E-2</v>
      </c>
      <c r="CX96" s="32">
        <f>('2a) logm_x(t)'!F95-'2a) logm_x(t)'!E95-'2a)answer'!$C95)/$CP$5</f>
        <v>-0.47056132859375432</v>
      </c>
      <c r="CY96" s="32">
        <f>('2a) logm_x(t)'!G95-'2a) logm_x(t)'!F95-'2a)answer'!$C95)/$CP$5</f>
        <v>0.61031319432229081</v>
      </c>
      <c r="CZ96" s="32">
        <f>('2a) logm_x(t)'!H95-'2a) logm_x(t)'!G95-'2a)answer'!$C95)/$CP$5</f>
        <v>-0.28909013195357036</v>
      </c>
      <c r="DA96" s="32">
        <f>('2a) logm_x(t)'!I95-'2a) logm_x(t)'!H95-'2a)answer'!$C95)/$CP$5</f>
        <v>-0.25238483541673712</v>
      </c>
      <c r="DB96" s="32">
        <f>('2a) logm_x(t)'!J95-'2a) logm_x(t)'!I95-'2a)answer'!$C95)/$CP$5</f>
        <v>1.1120063495777983</v>
      </c>
      <c r="DC96" s="32">
        <f>('2a) logm_x(t)'!K95-'2a) logm_x(t)'!J95-'2a)answer'!$C95)/$CP$5</f>
        <v>-1.1857151152485561</v>
      </c>
      <c r="DD96" s="32">
        <f>('2a) logm_x(t)'!L95-'2a) logm_x(t)'!K95-'2a)answer'!$C95)/$CP$5</f>
        <v>0.31511138382877379</v>
      </c>
      <c r="DE96" s="32">
        <f>('2a) logm_x(t)'!M95-'2a) logm_x(t)'!L95-'2a)answer'!$C95)/$CP$5</f>
        <v>-0.12093842729617613</v>
      </c>
      <c r="DF96" s="32">
        <f>('2a) logm_x(t)'!N95-'2a) logm_x(t)'!M95-'2a)answer'!$C95)/$CP$5</f>
        <v>6.5529712043308153E-2</v>
      </c>
      <c r="DG96" s="32">
        <f>('2a) logm_x(t)'!O95-'2a) logm_x(t)'!N95-'2a)answer'!$C95)/$CP$5</f>
        <v>0.64965965120916902</v>
      </c>
      <c r="DH96" s="32">
        <f>('2a) logm_x(t)'!P95-'2a) logm_x(t)'!O95-'2a)answer'!$C95)/$CP$5</f>
        <v>-0.25623065430233483</v>
      </c>
      <c r="DI96" s="32">
        <f>('2a) logm_x(t)'!Q95-'2a) logm_x(t)'!P95-'2a)answer'!$C95)/$CP$5</f>
        <v>-0.32631378069120964</v>
      </c>
      <c r="DJ96" s="32">
        <f>('2a) logm_x(t)'!R95-'2a) logm_x(t)'!Q95-'2a)answer'!$C95)/$CP$5</f>
        <v>0.39113355831596325</v>
      </c>
      <c r="DK96" s="32">
        <f>('2a) logm_x(t)'!S95-'2a) logm_x(t)'!R95-'2a)answer'!$C95)/$CP$5</f>
        <v>-5.7627469045007297E-2</v>
      </c>
      <c r="DL96" s="32">
        <f>('2a) logm_x(t)'!T95-'2a) logm_x(t)'!S95-'2a)answer'!$C95)/$CP$5</f>
        <v>1.2399581560650297</v>
      </c>
      <c r="DM96" s="32">
        <f>('2a) logm_x(t)'!U95-'2a) logm_x(t)'!T95-'2a)answer'!$C95)/$CP$5</f>
        <v>-1.1081404334214329</v>
      </c>
      <c r="DN96" s="32">
        <f>('2a) logm_x(t)'!V95-'2a) logm_x(t)'!U95-'2a)answer'!$C95)/$CP$5</f>
        <v>0.45269436011185438</v>
      </c>
      <c r="DO96" s="32">
        <f>('2a) logm_x(t)'!W95-'2a) logm_x(t)'!V95-'2a)answer'!$C95)/$CP$5</f>
        <v>0.39315902098402294</v>
      </c>
      <c r="DP96" s="32">
        <f>('2a) logm_x(t)'!X95-'2a) logm_x(t)'!W95-'2a)answer'!$C95)/$CP$5</f>
        <v>0.11661676750297699</v>
      </c>
      <c r="DQ96" s="32">
        <f>('2a) logm_x(t)'!Y95-'2a) logm_x(t)'!X95-'2a)answer'!$C95)/$CP$5</f>
        <v>-0.84451118177014162</v>
      </c>
      <c r="DR96" s="32">
        <f>('2a) logm_x(t)'!Z95-'2a) logm_x(t)'!Y95-'2a)answer'!$C95)/$CP$5</f>
        <v>-8.8341140129968465E-2</v>
      </c>
      <c r="DS96" s="32">
        <f>('2a) logm_x(t)'!AA95-'2a) logm_x(t)'!Z95-'2a)answer'!$C95)/$CP$5</f>
        <v>2.1240757301703987</v>
      </c>
      <c r="DT96" s="32">
        <f>('2a) logm_x(t)'!AB95-'2a) logm_x(t)'!AA95-'2a)answer'!$C95)/$CP$5</f>
        <v>-1.7175194550489452</v>
      </c>
      <c r="DU96" s="32">
        <f>('2a) logm_x(t)'!AC95-'2a) logm_x(t)'!AB95-'2a)answer'!$C95)/$CP$5</f>
        <v>-0.8002385046614241</v>
      </c>
      <c r="DV96" s="32">
        <f>('2a) logm_x(t)'!AD95-'2a) logm_x(t)'!AC95-'2a)answer'!$C95)/$CP$5</f>
        <v>-0.86357014655937758</v>
      </c>
      <c r="DW96" s="32">
        <f>('2a) logm_x(t)'!AE95-'2a) logm_x(t)'!AD95-'2a)answer'!$C95)/$CP$5</f>
        <v>1.2110264076359245</v>
      </c>
      <c r="DX96" s="32">
        <f>('2a) logm_x(t)'!AF95-'2a) logm_x(t)'!AE95-'2a)answer'!$C95)/$CP$5</f>
        <v>1.237311772564573</v>
      </c>
      <c r="DY96" s="32">
        <f>('2a) logm_x(t)'!AG95-'2a) logm_x(t)'!AF95-'2a)answer'!$C95)/$CP$5</f>
        <v>-0.72560114988846602</v>
      </c>
      <c r="DZ96" s="32">
        <f>('2a) logm_x(t)'!AH95-'2a) logm_x(t)'!AG95-'2a)answer'!$C95)/$CP$5</f>
        <v>-1.8040789118431948</v>
      </c>
      <c r="EA96" s="32">
        <f>('2a) logm_x(t)'!AI95-'2a) logm_x(t)'!AH95-'2a)answer'!$C95)/$CP$5</f>
        <v>1.6983623428441048</v>
      </c>
      <c r="EB96" s="32">
        <f>('2a) logm_x(t)'!AJ95-'2a) logm_x(t)'!AI95-'2a)answer'!$C95)/$CP$5</f>
        <v>-0.59145844461789998</v>
      </c>
      <c r="EC96" s="32">
        <f>('2a) logm_x(t)'!AK95-'2a) logm_x(t)'!AJ95-'2a)answer'!$C95)/$CP$5</f>
        <v>1.3590803852831488</v>
      </c>
      <c r="ED96" s="32">
        <f>('2a) logm_x(t)'!AL95-'2a) logm_x(t)'!AK95-'2a)answer'!$C95)/$CP$5</f>
        <v>-0.43450940453811543</v>
      </c>
      <c r="EE96" s="32">
        <f>('2a) logm_x(t)'!AM95-'2a) logm_x(t)'!AL95-'2a)answer'!$C95)/$CP$5</f>
        <v>-0.73616298098214306</v>
      </c>
      <c r="EF96" s="32">
        <f>('2a) logm_x(t)'!AN95-'2a) logm_x(t)'!AM95-'2a)answer'!$C95)/$CP$5</f>
        <v>-0.63692042197945364</v>
      </c>
      <c r="EG96" s="32">
        <f>('2a) logm_x(t)'!AO95-'2a) logm_x(t)'!AN95-'2a)answer'!$C95)/$CP$5</f>
        <v>1.4745146940110507</v>
      </c>
      <c r="EH96" s="32">
        <f>('2a) logm_x(t)'!AP95-'2a) logm_x(t)'!AO95-'2a)answer'!$C95)/$CP$5</f>
        <v>-0.68856944162983313</v>
      </c>
      <c r="EI96" s="32">
        <f>('2a) logm_x(t)'!AQ95-'2a) logm_x(t)'!AP95-'2a)answer'!$C95)/$CP$5</f>
        <v>0.92651420855943534</v>
      </c>
      <c r="EJ96" s="32">
        <f>('2a) logm_x(t)'!AR95-'2a) logm_x(t)'!AQ95-'2a)answer'!$C95)/$CP$5</f>
        <v>-1.5553760567246515</v>
      </c>
      <c r="EK96" s="32">
        <f>('2a) logm_x(t)'!AS95-'2a) logm_x(t)'!AR95-'2a)answer'!$C95)/$CP$5</f>
        <v>2.9198137471990404E-2</v>
      </c>
      <c r="EL96" s="32">
        <f>('2a) logm_x(t)'!AT95-'2a) logm_x(t)'!AS95-'2a)answer'!$C95)/$CP$5</f>
        <v>0.99431544467042421</v>
      </c>
      <c r="EM96" s="32">
        <f>('2a) logm_x(t)'!AU95-'2a) logm_x(t)'!AT95-'2a)answer'!$C95)/$CP$5</f>
        <v>0.22050194438548884</v>
      </c>
      <c r="EN96" s="32">
        <f>('2a) logm_x(t)'!AV95-'2a) logm_x(t)'!AU95-'2a)answer'!$C95)/$CP$5</f>
        <v>-0.90347652283473912</v>
      </c>
      <c r="EO96" s="32">
        <f>('2a) logm_x(t)'!AW95-'2a) logm_x(t)'!AV95-'2a)answer'!$C95)/$CP$5</f>
        <v>0.40496834623176015</v>
      </c>
      <c r="EP96" s="32">
        <f>('2a) logm_x(t)'!AX95-'2a) logm_x(t)'!AW95-'2a)answer'!$C95)/$CP$5</f>
        <v>-1.7560250516909561</v>
      </c>
      <c r="EQ96" s="32">
        <f>('2a) logm_x(t)'!AY95-'2a) logm_x(t)'!AX95-'2a)answer'!$C95)/$CP$5</f>
        <v>2.6139319263331475</v>
      </c>
      <c r="ER96" s="32">
        <f>('2a) logm_x(t)'!AZ95-'2a) logm_x(t)'!AY95-'2a)answer'!$C95)/$CP$5</f>
        <v>-0.96330383210266857</v>
      </c>
      <c r="ES96" s="32">
        <f>('2a) logm_x(t)'!BA95-'2a) logm_x(t)'!AZ95-'2a)answer'!$C95)/$CP$5</f>
        <v>0.49339465453530468</v>
      </c>
      <c r="ET96" s="32">
        <f>('2a) logm_x(t)'!BB95-'2a) logm_x(t)'!BA95-'2a)answer'!$C95)/$CP$5</f>
        <v>-0.16725155672762815</v>
      </c>
      <c r="EU96" s="32">
        <f>('2a) logm_x(t)'!BC95-'2a) logm_x(t)'!BB95-'2a)answer'!$C95)/$CP$5</f>
        <v>0.4634496617530921</v>
      </c>
      <c r="EV96" s="32">
        <f>('2a) logm_x(t)'!BD95-'2a) logm_x(t)'!BC95-'2a)answer'!$C95)/$CP$5</f>
        <v>-1.3073701913547628</v>
      </c>
      <c r="EW96" s="32">
        <f>('2a) logm_x(t)'!BE95-'2a) logm_x(t)'!BD95-'2a)answer'!$C95)/$CP$5</f>
        <v>0.99241426313072378</v>
      </c>
      <c r="EX96" s="32">
        <f>('2a) logm_x(t)'!BF95-'2a) logm_x(t)'!BE95-'2a)answer'!$C95)/$CP$5</f>
        <v>-1.1325979998820532</v>
      </c>
      <c r="EY96" s="32">
        <f>('2a) logm_x(t)'!BG95-'2a) logm_x(t)'!BF95-'2a)answer'!$C95)/$CP$5</f>
        <v>-0.8355443769750075</v>
      </c>
      <c r="EZ96" s="32">
        <f>('2a) logm_x(t)'!BH95-'2a) logm_x(t)'!BG95-'2a)answer'!$C95)/$CP$5</f>
        <v>0.85778234081057847</v>
      </c>
      <c r="FA96" s="32">
        <f>('2a) logm_x(t)'!BI95-'2a) logm_x(t)'!BH95-'2a)answer'!$C95)/$CP$5</f>
        <v>0.6587755808136021</v>
      </c>
      <c r="FB96" s="32">
        <f>('2a) logm_x(t)'!BJ95-'2a) logm_x(t)'!BI95-'2a)answer'!$C95)/$CP$5</f>
        <v>2.2471011612102867E-2</v>
      </c>
      <c r="FC96" s="32">
        <f>('2a) logm_x(t)'!BK95-'2a) logm_x(t)'!BJ95-'2a)answer'!$C95)/$CP$5</f>
        <v>1.4413521521170787E-2</v>
      </c>
      <c r="FD96" s="32">
        <f>('2a) logm_x(t)'!BL95-'2a) logm_x(t)'!BK95-'2a)answer'!$C95)/$CP$5</f>
        <v>-0.59293195651897368</v>
      </c>
      <c r="FE96" s="32">
        <f>('2a) logm_x(t)'!BM95-'2a) logm_x(t)'!BL95-'2a)answer'!$C95)/$CP$5</f>
        <v>0.34733815336419466</v>
      </c>
      <c r="FF96" s="32">
        <f>('2a) logm_x(t)'!BN95-'2a) logm_x(t)'!BM95-'2a)answer'!$C95)/$CP$5</f>
        <v>0.27322951048120359</v>
      </c>
      <c r="FG96" s="32">
        <f>('2a) logm_x(t)'!BO95-'2a) logm_x(t)'!BN95-'2a)answer'!$C95)/$CP$5</f>
        <v>-1.640741330837199</v>
      </c>
      <c r="FH96" s="32">
        <f>('2a) logm_x(t)'!BP95-'2a) logm_x(t)'!BO95-'2a)answer'!$C95)/$CP$5</f>
        <v>1.3304787334526871</v>
      </c>
      <c r="FI96" s="32">
        <f>('2a) logm_x(t)'!BQ95-'2a) logm_x(t)'!BP95-'2a)answer'!$C95)/$CP$5</f>
        <v>0.21778208696583867</v>
      </c>
      <c r="FJ96" s="32">
        <f>('2a) logm_x(t)'!BR95-'2a) logm_x(t)'!BQ95-'2a)answer'!$C95)/$CP$5</f>
        <v>9.6641429516055574E-2</v>
      </c>
      <c r="FK96" s="32">
        <f>('2a) logm_x(t)'!BS95-'2a) logm_x(t)'!BR95-'2a)answer'!$C95)/$CP$5</f>
        <v>-0.87433761886196926</v>
      </c>
      <c r="FL96" s="32">
        <f>('2a) logm_x(t)'!BT95-'2a) logm_x(t)'!BS95-'2a)answer'!$C95)/$CP$5</f>
        <v>-0.40782132345058075</v>
      </c>
      <c r="FM96" s="32">
        <f>('2a) logm_x(t)'!BU95-'2a) logm_x(t)'!BT95-'2a)answer'!$C95)/$CP$5</f>
        <v>1.2930371023219829</v>
      </c>
      <c r="FN96" s="32">
        <f>('2a) logm_x(t)'!BV95-'2a) logm_x(t)'!BU95-'2a)answer'!$C95)/$CP$5</f>
        <v>-0.68930053363828359</v>
      </c>
      <c r="FO96" s="32">
        <f>('2a) logm_x(t)'!BW95-'2a) logm_x(t)'!BV95-'2a)answer'!$C95)/$CP$5</f>
        <v>0.55729704473774966</v>
      </c>
      <c r="FP96" s="32">
        <f>('2a) logm_x(t)'!BX95-'2a) logm_x(t)'!BW95-'2a)answer'!$C95)/$CP$5</f>
        <v>-0.81824386690853912</v>
      </c>
      <c r="FQ96" s="32">
        <f>('2a) logm_x(t)'!BY95-'2a) logm_x(t)'!BX95-'2a)answer'!$C95)/$CP$5</f>
        <v>0.38174782563752574</v>
      </c>
      <c r="FR96" s="32">
        <f>('2a) logm_x(t)'!BZ95-'2a) logm_x(t)'!BY95-'2a)answer'!$C95)/$CP$5</f>
        <v>-0.19676828917472994</v>
      </c>
      <c r="FS96" s="32">
        <f>('2a) logm_x(t)'!CA95-'2a) logm_x(t)'!BZ95-'2a)answer'!$C95)/$CP$5</f>
        <v>-0.25017376788964085</v>
      </c>
      <c r="FT96" s="32">
        <f>('2a) logm_x(t)'!CB95-'2a) logm_x(t)'!CA95-'2a)answer'!$C95)/$CP$5</f>
        <v>0.39468187783226399</v>
      </c>
      <c r="FU96" s="32">
        <f>('2a) logm_x(t)'!CC95-'2a) logm_x(t)'!CB95-'2a)answer'!$C95)/$CP$5</f>
        <v>-0.29141201104849579</v>
      </c>
      <c r="FV96" s="32">
        <f>('2a) logm_x(t)'!CD95-'2a) logm_x(t)'!CC95-'2a)answer'!$C95)/$CP$5</f>
        <v>-0.67330078921636516</v>
      </c>
      <c r="FW96" s="32">
        <f>('2a) logm_x(t)'!CE95-'2a) logm_x(t)'!CD95-'2a)answer'!$C95)/$CP$5</f>
        <v>1.6004921467584741</v>
      </c>
      <c r="FX96" s="32">
        <f>('2a) logm_x(t)'!CF95-'2a) logm_x(t)'!CE95-'2a)answer'!$C95)/$CP$5</f>
        <v>-1.1560457141759801</v>
      </c>
      <c r="FY96" s="32">
        <f>('2a) logm_x(t)'!CG95-'2a) logm_x(t)'!CF95-'2a)answer'!$C95)/$CP$5</f>
        <v>-6.2450634049395208E-2</v>
      </c>
      <c r="FZ96" s="32">
        <f>('2a) logm_x(t)'!CH95-'2a) logm_x(t)'!CG95-'2a)answer'!$C95)/$CP$5</f>
        <v>-0.20011701982626184</v>
      </c>
      <c r="GA96" s="32">
        <f>('2a) logm_x(t)'!CI95-'2a) logm_x(t)'!CH95-'2a)answer'!$C95)/$CP$5</f>
        <v>0.22830517017006782</v>
      </c>
      <c r="GB96" s="32">
        <f>('2a) logm_x(t)'!CJ95-'2a) logm_x(t)'!CI95-'2a)answer'!$C95)/$CP$5</f>
        <v>-0.17847492758308173</v>
      </c>
      <c r="GC96" s="32">
        <f>('2a) logm_x(t)'!CK95-'2a) logm_x(t)'!CJ95-'2a)answer'!$C95)/$CP$5</f>
        <v>-0.27190345130862931</v>
      </c>
      <c r="GD96" s="32">
        <f>('2a) logm_x(t)'!CL95-'2a) logm_x(t)'!CK95-'2a)answer'!$C95)/$CP$5</f>
        <v>0.14848844447388793</v>
      </c>
      <c r="GE96" s="32">
        <f>('2a) logm_x(t)'!CM95-'2a) logm_x(t)'!CL95-'2a)answer'!$C95)/$CP$5</f>
        <v>-6.8214012581697681E-2</v>
      </c>
      <c r="GF96" s="32">
        <f>('2a) logm_x(t)'!CN95-'2a) logm_x(t)'!CM95-'2a)answer'!$C95)/$CP$5</f>
        <v>-0.51130754985585003</v>
      </c>
    </row>
    <row r="97" spans="1:188" x14ac:dyDescent="0.25">
      <c r="A97" s="31">
        <f>'2a) logm_x(t)'!A96</f>
        <v>93</v>
      </c>
      <c r="B97" s="32"/>
      <c r="C97" s="32">
        <f>IFERROR(('2a) logm_x(t)'!C96-'2a) logm_x(t)'!B96-'2a)answer'!$C96)^2,"")</f>
        <v>2.3542049871728483E-2</v>
      </c>
      <c r="D97" s="32">
        <f>IFERROR(('2a) logm_x(t)'!D96-'2a) logm_x(t)'!C96-'2a)answer'!$C96)^2,"")</f>
        <v>2.4068432073862051E-3</v>
      </c>
      <c r="E97" s="32">
        <f>IFERROR(('2a) logm_x(t)'!E96-'2a) logm_x(t)'!D96-'2a)answer'!$C96)^2,"")</f>
        <v>2.9230839322609667E-4</v>
      </c>
      <c r="F97" s="32">
        <f>IFERROR(('2a) logm_x(t)'!F96-'2a) logm_x(t)'!E96-'2a)answer'!$C96)^2,"")</f>
        <v>5.5533144347068531E-3</v>
      </c>
      <c r="G97" s="32">
        <f>IFERROR(('2a) logm_x(t)'!G96-'2a) logm_x(t)'!F96-'2a)answer'!$C96)^2,"")</f>
        <v>7.0887358548605449E-3</v>
      </c>
      <c r="H97" s="32">
        <f>IFERROR(('2a) logm_x(t)'!H96-'2a) logm_x(t)'!G96-'2a)answer'!$C96)^2,"")</f>
        <v>1.9000163323371888E-3</v>
      </c>
      <c r="I97" s="32">
        <f>IFERROR(('2a) logm_x(t)'!I96-'2a) logm_x(t)'!H96-'2a)answer'!$C96)^2,"")</f>
        <v>1.0102024740607017E-3</v>
      </c>
      <c r="J97" s="32">
        <f>IFERROR(('2a) logm_x(t)'!J96-'2a) logm_x(t)'!I96-'2a)answer'!$C96)^2,"")</f>
        <v>2.5612743266676827E-2</v>
      </c>
      <c r="K97" s="32">
        <f>IFERROR(('2a) logm_x(t)'!K96-'2a) logm_x(t)'!J96-'2a)answer'!$C96)^2,"")</f>
        <v>2.797998959560313E-2</v>
      </c>
      <c r="L97" s="32">
        <f>IFERROR(('2a) logm_x(t)'!L96-'2a) logm_x(t)'!K96-'2a)answer'!$C96)^2,"")</f>
        <v>1.6431073732909082E-3</v>
      </c>
      <c r="M97" s="32">
        <f>IFERROR(('2a) logm_x(t)'!M96-'2a) logm_x(t)'!L96-'2a)answer'!$C96)^2,"")</f>
        <v>2.6662126464028796E-4</v>
      </c>
      <c r="N97" s="32">
        <f>IFERROR(('2a) logm_x(t)'!N96-'2a) logm_x(t)'!M96-'2a)answer'!$C96)^2,"")</f>
        <v>4.6367420964685322E-7</v>
      </c>
      <c r="O97" s="32">
        <f>IFERROR(('2a) logm_x(t)'!O96-'2a) logm_x(t)'!N96-'2a)answer'!$C96)^2,"")</f>
        <v>9.2222577417142744E-3</v>
      </c>
      <c r="P97" s="32">
        <f>IFERROR(('2a) logm_x(t)'!P96-'2a) logm_x(t)'!O96-'2a)answer'!$C96)^2,"")</f>
        <v>1.9359483229843026E-3</v>
      </c>
      <c r="Q97" s="32">
        <f>IFERROR(('2a) logm_x(t)'!Q96-'2a) logm_x(t)'!P96-'2a)answer'!$C96)^2,"")</f>
        <v>1.546534191893817E-3</v>
      </c>
      <c r="R97" s="32">
        <f>IFERROR(('2a) logm_x(t)'!R96-'2a) logm_x(t)'!Q96-'2a)answer'!$C96)^2,"")</f>
        <v>2.6782349623929507E-3</v>
      </c>
      <c r="S97" s="32">
        <f>IFERROR(('2a) logm_x(t)'!S96-'2a) logm_x(t)'!R96-'2a)answer'!$C96)^2,"")</f>
        <v>4.4114344500402595E-5</v>
      </c>
      <c r="T97" s="32">
        <f>IFERROR(('2a) logm_x(t)'!T96-'2a) logm_x(t)'!S96-'2a)answer'!$C96)^2,"")</f>
        <v>3.042518715635634E-2</v>
      </c>
      <c r="U97" s="32">
        <f>IFERROR(('2a) logm_x(t)'!U96-'2a) logm_x(t)'!T96-'2a)answer'!$C96)^2,"")</f>
        <v>2.4139226143518756E-2</v>
      </c>
      <c r="V97" s="32">
        <f>IFERROR(('2a) logm_x(t)'!V96-'2a) logm_x(t)'!U96-'2a)answer'!$C96)^2,"")</f>
        <v>3.7221686656522643E-3</v>
      </c>
      <c r="W97" s="32">
        <f>IFERROR(('2a) logm_x(t)'!W96-'2a) logm_x(t)'!V96-'2a)answer'!$C96)^2,"")</f>
        <v>2.9850734743122349E-3</v>
      </c>
      <c r="X97" s="32">
        <f>IFERROR(('2a) logm_x(t)'!X96-'2a) logm_x(t)'!W96-'2a)answer'!$C96)^2,"")</f>
        <v>2.5184478706121881E-4</v>
      </c>
      <c r="Y97" s="32">
        <f>IFERROR(('2a) logm_x(t)'!Y96-'2a) logm_x(t)'!X96-'2a)answer'!$C96)^2,"")</f>
        <v>1.4429660216310524E-2</v>
      </c>
      <c r="Z97" s="32">
        <f>IFERROR(('2a) logm_x(t)'!Z96-'2a) logm_x(t)'!Y96-'2a)answer'!$C96)^2,"")</f>
        <v>2.6717877218572261E-4</v>
      </c>
      <c r="AA97" s="32">
        <f>IFERROR(('2a) logm_x(t)'!AA96-'2a) logm_x(t)'!Z96-'2a)answer'!$C96)^2,"")</f>
        <v>1.7625367569182288E-2</v>
      </c>
      <c r="AB97" s="32">
        <f>IFERROR(('2a) logm_x(t)'!AB96-'2a) logm_x(t)'!AA96-'2a)answer'!$C96)^2,"")</f>
        <v>3.5401224914164936E-3</v>
      </c>
      <c r="AC97" s="32">
        <f>IFERROR(('2a) logm_x(t)'!AC96-'2a) logm_x(t)'!AB96-'2a)answer'!$C96)^2,"")</f>
        <v>4.7512466031502734E-3</v>
      </c>
      <c r="AD97" s="32">
        <f>IFERROR(('2a) logm_x(t)'!AD96-'2a) logm_x(t)'!AC96-'2a)answer'!$C96)^2,"")</f>
        <v>7.3486766152456298E-3</v>
      </c>
      <c r="AE97" s="32">
        <f>IFERROR(('2a) logm_x(t)'!AE96-'2a) logm_x(t)'!AD96-'2a)answer'!$C96)^2,"")</f>
        <v>4.6084983522201447E-5</v>
      </c>
      <c r="AF97" s="32">
        <f>IFERROR(('2a) logm_x(t)'!AF96-'2a) logm_x(t)'!AE96-'2a)answer'!$C96)^2,"")</f>
        <v>1.3674030819931283E-2</v>
      </c>
      <c r="AG97" s="32">
        <f>IFERROR(('2a) logm_x(t)'!AG96-'2a) logm_x(t)'!AF96-'2a)answer'!$C96)^2,"")</f>
        <v>1.404068692999463E-2</v>
      </c>
      <c r="AH97" s="32">
        <f>IFERROR(('2a) logm_x(t)'!AH96-'2a) logm_x(t)'!AG96-'2a)answer'!$C96)^2,"")</f>
        <v>2.5222886232215788E-2</v>
      </c>
      <c r="AI97" s="32">
        <f>IFERROR(('2a) logm_x(t)'!AI96-'2a) logm_x(t)'!AH96-'2a)answer'!$C96)^2,"")</f>
        <v>4.8962108982516128E-2</v>
      </c>
      <c r="AJ97" s="32">
        <f>IFERROR(('2a) logm_x(t)'!AJ96-'2a) logm_x(t)'!AI96-'2a)answer'!$C96)^2,"")</f>
        <v>1.392895407896126E-2</v>
      </c>
      <c r="AK97" s="32">
        <f>IFERROR(('2a) logm_x(t)'!AK96-'2a) logm_x(t)'!AJ96-'2a)answer'!$C96)^2,"")</f>
        <v>1.6121611648145874E-7</v>
      </c>
      <c r="AL97" s="32">
        <f>IFERROR(('2a) logm_x(t)'!AL96-'2a) logm_x(t)'!AK96-'2a)answer'!$C96)^2,"")</f>
        <v>1.1963540843041824E-2</v>
      </c>
      <c r="AM97" s="32">
        <f>IFERROR(('2a) logm_x(t)'!AM96-'2a) logm_x(t)'!AL96-'2a)answer'!$C96)^2,"")</f>
        <v>4.9097745305261217E-3</v>
      </c>
      <c r="AN97" s="32">
        <f>IFERROR(('2a) logm_x(t)'!AN96-'2a) logm_x(t)'!AM96-'2a)answer'!$C96)^2,"")</f>
        <v>1.4278196555208569E-4</v>
      </c>
      <c r="AO97" s="32">
        <f>IFERROR(('2a) logm_x(t)'!AO96-'2a) logm_x(t)'!AN96-'2a)answer'!$C96)^2,"")</f>
        <v>3.1525200688722846E-2</v>
      </c>
      <c r="AP97" s="32">
        <f>IFERROR(('2a) logm_x(t)'!AP96-'2a) logm_x(t)'!AO96-'2a)answer'!$C96)^2,"")</f>
        <v>7.8313359591696899E-2</v>
      </c>
      <c r="AQ97" s="32">
        <f>IFERROR(('2a) logm_x(t)'!AQ96-'2a) logm_x(t)'!AP96-'2a)answer'!$C96)^2,"")</f>
        <v>2.6968153271597819E-3</v>
      </c>
      <c r="AR97" s="32">
        <f>IFERROR(('2a) logm_x(t)'!AR96-'2a) logm_x(t)'!AQ96-'2a)answer'!$C96)^2,"")</f>
        <v>7.8230559926152615E-3</v>
      </c>
      <c r="AS97" s="32">
        <f>IFERROR(('2a) logm_x(t)'!AS96-'2a) logm_x(t)'!AR96-'2a)answer'!$C96)^2,"")</f>
        <v>8.8459065420136186E-3</v>
      </c>
      <c r="AT97" s="32">
        <f>IFERROR(('2a) logm_x(t)'!AT96-'2a) logm_x(t)'!AS96-'2a)answer'!$C96)^2,"")</f>
        <v>2.6297362853739967E-3</v>
      </c>
      <c r="AU97" s="32">
        <f>IFERROR(('2a) logm_x(t)'!AU96-'2a) logm_x(t)'!AT96-'2a)answer'!$C96)^2,"")</f>
        <v>2.9841718467167825E-2</v>
      </c>
      <c r="AV97" s="32">
        <f>IFERROR(('2a) logm_x(t)'!AV96-'2a) logm_x(t)'!AU96-'2a)answer'!$C96)^2,"")</f>
        <v>6.7334925046400484E-2</v>
      </c>
      <c r="AW97" s="32">
        <f>IFERROR(('2a) logm_x(t)'!AW96-'2a) logm_x(t)'!AV96-'2a)answer'!$C96)^2,"")</f>
        <v>4.2356108112288765E-2</v>
      </c>
      <c r="AX97" s="32">
        <f>IFERROR(('2a) logm_x(t)'!AX96-'2a) logm_x(t)'!AW96-'2a)answer'!$C96)^2,"")</f>
        <v>3.0848586557756423E-3</v>
      </c>
      <c r="AY97" s="32">
        <f>IFERROR(('2a) logm_x(t)'!AY96-'2a) logm_x(t)'!AX96-'2a)answer'!$C96)^2,"")</f>
        <v>1.2080126426280212E-3</v>
      </c>
      <c r="AZ97" s="32">
        <f>IFERROR(('2a) logm_x(t)'!AZ96-'2a) logm_x(t)'!AY96-'2a)answer'!$C96)^2,"")</f>
        <v>4.087228196108663E-2</v>
      </c>
      <c r="BA97" s="32">
        <f>IFERROR(('2a) logm_x(t)'!BA96-'2a) logm_x(t)'!AZ96-'2a)answer'!$C96)^2,"")</f>
        <v>7.4401183961830791E-2</v>
      </c>
      <c r="BB97" s="32">
        <f>IFERROR(('2a) logm_x(t)'!BB96-'2a) logm_x(t)'!BA96-'2a)answer'!$C96)^2,"")</f>
        <v>1.1097945796609274E-3</v>
      </c>
      <c r="BC97" s="32">
        <f>IFERROR(('2a) logm_x(t)'!BC96-'2a) logm_x(t)'!BB96-'2a)answer'!$C96)^2,"")</f>
        <v>4.642069757426142E-2</v>
      </c>
      <c r="BD97" s="32">
        <f>IFERROR(('2a) logm_x(t)'!BD96-'2a) logm_x(t)'!BC96-'2a)answer'!$C96)^2,"")</f>
        <v>2.9932726019304839E-2</v>
      </c>
      <c r="BE97" s="32">
        <f>IFERROR(('2a) logm_x(t)'!BE96-'2a) logm_x(t)'!BD96-'2a)answer'!$C96)^2,"")</f>
        <v>3.5247338051717348E-3</v>
      </c>
      <c r="BF97" s="32">
        <f>IFERROR(('2a) logm_x(t)'!BF96-'2a) logm_x(t)'!BE96-'2a)answer'!$C96)^2,"")</f>
        <v>3.2997188187908299E-3</v>
      </c>
      <c r="BG97" s="32">
        <f>IFERROR(('2a) logm_x(t)'!BG96-'2a) logm_x(t)'!BF96-'2a)answer'!$C96)^2,"")</f>
        <v>6.5654009723745425E-4</v>
      </c>
      <c r="BH97" s="32">
        <f>IFERROR(('2a) logm_x(t)'!BH96-'2a) logm_x(t)'!BG96-'2a)answer'!$C96)^2,"")</f>
        <v>6.5344521789448594E-3</v>
      </c>
      <c r="BI97" s="32">
        <f>IFERROR(('2a) logm_x(t)'!BI96-'2a) logm_x(t)'!BH96-'2a)answer'!$C96)^2,"")</f>
        <v>1.1325655803734494E-2</v>
      </c>
      <c r="BJ97" s="32">
        <f>IFERROR(('2a) logm_x(t)'!BJ96-'2a) logm_x(t)'!BI96-'2a)answer'!$C96)^2,"")</f>
        <v>2.2742657875112174E-3</v>
      </c>
      <c r="BK97" s="32">
        <f>IFERROR(('2a) logm_x(t)'!BK96-'2a) logm_x(t)'!BJ96-'2a)answer'!$C96)^2,"")</f>
        <v>2.7487754336308137E-3</v>
      </c>
      <c r="BL97" s="32">
        <f>IFERROR(('2a) logm_x(t)'!BL96-'2a) logm_x(t)'!BK96-'2a)answer'!$C96)^2,"")</f>
        <v>4.5989364980223886E-2</v>
      </c>
      <c r="BM97" s="32">
        <f>IFERROR(('2a) logm_x(t)'!BM96-'2a) logm_x(t)'!BL96-'2a)answer'!$C96)^2,"")</f>
        <v>3.2860189743322395E-2</v>
      </c>
      <c r="BN97" s="32">
        <f>IFERROR(('2a) logm_x(t)'!BN96-'2a) logm_x(t)'!BM96-'2a)answer'!$C96)^2,"")</f>
        <v>4.9807356087722635E-5</v>
      </c>
      <c r="BO97" s="32">
        <f>IFERROR(('2a) logm_x(t)'!BO96-'2a) logm_x(t)'!BN96-'2a)answer'!$C96)^2,"")</f>
        <v>4.9502388700048581E-3</v>
      </c>
      <c r="BP97" s="32">
        <f>IFERROR(('2a) logm_x(t)'!BP96-'2a) logm_x(t)'!BO96-'2a)answer'!$C96)^2,"")</f>
        <v>6.0818452878556523E-3</v>
      </c>
      <c r="BQ97" s="32">
        <f>IFERROR(('2a) logm_x(t)'!BQ96-'2a) logm_x(t)'!BP96-'2a)answer'!$C96)^2,"")</f>
        <v>2.9309187185193483E-2</v>
      </c>
      <c r="BR97" s="32">
        <f>IFERROR(('2a) logm_x(t)'!BR96-'2a) logm_x(t)'!BQ96-'2a)answer'!$C96)^2,"")</f>
        <v>7.511897067588166E-4</v>
      </c>
      <c r="BS97" s="32">
        <f>IFERROR(('2a) logm_x(t)'!BS96-'2a) logm_x(t)'!BR96-'2a)answer'!$C96)^2,"")</f>
        <v>7.8396469767402412E-3</v>
      </c>
      <c r="BT97" s="32">
        <f>IFERROR(('2a) logm_x(t)'!BT96-'2a) logm_x(t)'!BS96-'2a)answer'!$C96)^2,"")</f>
        <v>1.1436887410905035E-2</v>
      </c>
      <c r="BU97" s="32">
        <f>IFERROR(('2a) logm_x(t)'!BU96-'2a) logm_x(t)'!BT96-'2a)answer'!$C96)^2,"")</f>
        <v>6.3122556920982269E-3</v>
      </c>
      <c r="BV97" s="32">
        <f>IFERROR(('2a) logm_x(t)'!BV96-'2a) logm_x(t)'!BU96-'2a)answer'!$C96)^2,"")</f>
        <v>1.507046509178421E-4</v>
      </c>
      <c r="BW97" s="32">
        <f>IFERROR(('2a) logm_x(t)'!BW96-'2a) logm_x(t)'!BV96-'2a)answer'!$C96)^2,"")</f>
        <v>6.3570870124041645E-3</v>
      </c>
      <c r="BX97" s="32">
        <f>IFERROR(('2a) logm_x(t)'!BX96-'2a) logm_x(t)'!BW96-'2a)answer'!$C96)^2,"")</f>
        <v>8.406752182282826E-3</v>
      </c>
      <c r="BY97" s="32">
        <f>IFERROR(('2a) logm_x(t)'!BY96-'2a) logm_x(t)'!BX96-'2a)answer'!$C96)^2,"")</f>
        <v>4.5163843266750493E-4</v>
      </c>
      <c r="BZ97" s="32">
        <f>IFERROR(('2a) logm_x(t)'!BZ96-'2a) logm_x(t)'!BY96-'2a)answer'!$C96)^2,"")</f>
        <v>9.2342540855362275E-4</v>
      </c>
      <c r="CA97" s="32">
        <f>IFERROR(('2a) logm_x(t)'!CA96-'2a) logm_x(t)'!BZ96-'2a)answer'!$C96)^2,"")</f>
        <v>2.7838423712176191E-4</v>
      </c>
      <c r="CB97" s="32">
        <f>IFERROR(('2a) logm_x(t)'!CB96-'2a) logm_x(t)'!CA96-'2a)answer'!$C96)^2,"")</f>
        <v>5.4784193992410768E-3</v>
      </c>
      <c r="CC97" s="32">
        <f>IFERROR(('2a) logm_x(t)'!CC96-'2a) logm_x(t)'!CB96-'2a)answer'!$C96)^2,"")</f>
        <v>1.6334233419490476E-5</v>
      </c>
      <c r="CD97" s="32">
        <f>IFERROR(('2a) logm_x(t)'!CD96-'2a) logm_x(t)'!CC96-'2a)answer'!$C96)^2,"")</f>
        <v>9.3111615871856212E-4</v>
      </c>
      <c r="CE97" s="32">
        <f>IFERROR(('2a) logm_x(t)'!CE96-'2a) logm_x(t)'!CD96-'2a)answer'!$C96)^2,"")</f>
        <v>3.347336034404695E-3</v>
      </c>
      <c r="CF97" s="32">
        <f>IFERROR(('2a) logm_x(t)'!CF96-'2a) logm_x(t)'!CE96-'2a)answer'!$C96)^2,"")</f>
        <v>3.51454011558638E-5</v>
      </c>
      <c r="CG97" s="32">
        <f>IFERROR(('2a) logm_x(t)'!CG96-'2a) logm_x(t)'!CF96-'2a)answer'!$C96)^2,"")</f>
        <v>1.0066233164973768E-3</v>
      </c>
      <c r="CH97" s="32">
        <f>IFERROR(('2a) logm_x(t)'!CH96-'2a) logm_x(t)'!CG96-'2a)answer'!$C96)^2,"")</f>
        <v>4.194624658392954E-3</v>
      </c>
      <c r="CI97" s="32">
        <f>IFERROR(('2a) logm_x(t)'!CI96-'2a) logm_x(t)'!CH96-'2a)answer'!$C96)^2,"")</f>
        <v>3.5231861761848785E-3</v>
      </c>
      <c r="CJ97" s="32">
        <f>IFERROR(('2a) logm_x(t)'!CJ96-'2a) logm_x(t)'!CI96-'2a)answer'!$C96)^2,"")</f>
        <v>1.2403258347229293E-3</v>
      </c>
      <c r="CK97" s="32">
        <f>IFERROR(('2a) logm_x(t)'!CK96-'2a) logm_x(t)'!CJ96-'2a)answer'!$C96)^2,"")</f>
        <v>1.0725964746121084E-3</v>
      </c>
      <c r="CL97" s="32">
        <f>IFERROR(('2a) logm_x(t)'!CL96-'2a) logm_x(t)'!CK96-'2a)answer'!$C96)^2,"")</f>
        <v>1.8040610835934384E-3</v>
      </c>
      <c r="CM97" s="32">
        <f>IFERROR(('2a) logm_x(t)'!CM96-'2a) logm_x(t)'!CL96-'2a)answer'!$C96)^2,"")</f>
        <v>1.8003952984086305E-4</v>
      </c>
      <c r="CN97" s="32">
        <f>IFERROR(('2a) logm_x(t)'!CN96-'2a) logm_x(t)'!CM96-'2a)answer'!$C96)^2,"")</f>
        <v>3.0503618912018898E-3</v>
      </c>
      <c r="CT97" s="31">
        <f t="shared" si="5"/>
        <v>93</v>
      </c>
      <c r="CU97" s="32">
        <f>('2a) logm_x(t)'!C96-'2a) logm_x(t)'!B96-'2a)answer'!$C96)/$CP$5</f>
        <v>1.0992951478997128</v>
      </c>
      <c r="CV97" s="32">
        <f>('2a) logm_x(t)'!D96-'2a) logm_x(t)'!C96-'2a)answer'!$C96)/$CP$5</f>
        <v>0.35149250839220808</v>
      </c>
      <c r="CW97" s="32">
        <f>('2a) logm_x(t)'!E96-'2a) logm_x(t)'!D96-'2a)answer'!$C96)/$CP$5</f>
        <v>0.12249343578712305</v>
      </c>
      <c r="CX97" s="32">
        <f>('2a) logm_x(t)'!F96-'2a) logm_x(t)'!E96-'2a)answer'!$C96)/$CP$5</f>
        <v>-0.53391030785784843</v>
      </c>
      <c r="CY97" s="32">
        <f>('2a) logm_x(t)'!G96-'2a) logm_x(t)'!F96-'2a)answer'!$C96)/$CP$5</f>
        <v>0.60322116383948199</v>
      </c>
      <c r="CZ97" s="32">
        <f>('2a) logm_x(t)'!H96-'2a) logm_x(t)'!G96-'2a)answer'!$C96)/$CP$5</f>
        <v>-0.31229917750488478</v>
      </c>
      <c r="DA97" s="32">
        <f>('2a) logm_x(t)'!I96-'2a) logm_x(t)'!H96-'2a)answer'!$C96)/$CP$5</f>
        <v>-0.22771748952517826</v>
      </c>
      <c r="DB97" s="32">
        <f>('2a) logm_x(t)'!J96-'2a) logm_x(t)'!I96-'2a)answer'!$C96)/$CP$5</f>
        <v>1.1466218714127652</v>
      </c>
      <c r="DC97" s="32">
        <f>('2a) logm_x(t)'!K96-'2a) logm_x(t)'!J96-'2a)answer'!$C96)/$CP$5</f>
        <v>-1.1984390391084938</v>
      </c>
      <c r="DD97" s="32">
        <f>('2a) logm_x(t)'!L96-'2a) logm_x(t)'!K96-'2a)answer'!$C96)/$CP$5</f>
        <v>0.29041908021460655</v>
      </c>
      <c r="DE97" s="32">
        <f>('2a) logm_x(t)'!M96-'2a) logm_x(t)'!L96-'2a)answer'!$C96)/$CP$5</f>
        <v>-0.11698752831597636</v>
      </c>
      <c r="DF97" s="32">
        <f>('2a) logm_x(t)'!N96-'2a) logm_x(t)'!M96-'2a)answer'!$C96)/$CP$5</f>
        <v>4.8786385544545719E-3</v>
      </c>
      <c r="DG97" s="32">
        <f>('2a) logm_x(t)'!O96-'2a) logm_x(t)'!N96-'2a)answer'!$C96)/$CP$5</f>
        <v>0.68803542782999716</v>
      </c>
      <c r="DH97" s="32">
        <f>('2a) logm_x(t)'!P96-'2a) logm_x(t)'!O96-'2a)answer'!$C96)/$CP$5</f>
        <v>-0.31523835570972747</v>
      </c>
      <c r="DI97" s="32">
        <f>('2a) logm_x(t)'!Q96-'2a) logm_x(t)'!P96-'2a)answer'!$C96)/$CP$5</f>
        <v>-0.28175519768714585</v>
      </c>
      <c r="DJ97" s="32">
        <f>('2a) logm_x(t)'!R96-'2a) logm_x(t)'!Q96-'2a)answer'!$C96)/$CP$5</f>
        <v>0.37078018000465851</v>
      </c>
      <c r="DK97" s="32">
        <f>('2a) logm_x(t)'!S96-'2a) logm_x(t)'!R96-'2a)answer'!$C96)/$CP$5</f>
        <v>-4.7586316475779655E-2</v>
      </c>
      <c r="DL97" s="32">
        <f>('2a) logm_x(t)'!T96-'2a) logm_x(t)'!S96-'2a)answer'!$C96)/$CP$5</f>
        <v>1.2497087269358054</v>
      </c>
      <c r="DM97" s="32">
        <f>('2a) logm_x(t)'!U96-'2a) logm_x(t)'!T96-'2a)answer'!$C96)/$CP$5</f>
        <v>-1.1131503957778719</v>
      </c>
      <c r="DN97" s="32">
        <f>('2a) logm_x(t)'!V96-'2a) logm_x(t)'!U96-'2a)answer'!$C96)/$CP$5</f>
        <v>0.43710945205081847</v>
      </c>
      <c r="DO97" s="32">
        <f>('2a) logm_x(t)'!W96-'2a) logm_x(t)'!V96-'2a)answer'!$C96)/$CP$5</f>
        <v>0.39144404089879337</v>
      </c>
      <c r="DP97" s="32">
        <f>('2a) logm_x(t)'!X96-'2a) logm_x(t)'!W96-'2a)answer'!$C96)/$CP$5</f>
        <v>0.11369952655564307</v>
      </c>
      <c r="DQ97" s="32">
        <f>('2a) logm_x(t)'!Y96-'2a) logm_x(t)'!X96-'2a)answer'!$C96)/$CP$5</f>
        <v>-0.86063742133465304</v>
      </c>
      <c r="DR97" s="32">
        <f>('2a) logm_x(t)'!Z96-'2a) logm_x(t)'!Y96-'2a)answer'!$C96)/$CP$5</f>
        <v>-0.11710977544954862</v>
      </c>
      <c r="DS97" s="32">
        <f>('2a) logm_x(t)'!AA96-'2a) logm_x(t)'!Z96-'2a)answer'!$C96)/$CP$5</f>
        <v>0.9511768346838988</v>
      </c>
      <c r="DT97" s="32">
        <f>('2a) logm_x(t)'!AB96-'2a) logm_x(t)'!AA96-'2a)answer'!$C96)/$CP$5</f>
        <v>-0.42628624356970213</v>
      </c>
      <c r="DU97" s="32">
        <f>('2a) logm_x(t)'!AC96-'2a) logm_x(t)'!AB96-'2a)answer'!$C96)/$CP$5</f>
        <v>0.49385102493823757</v>
      </c>
      <c r="DV97" s="32">
        <f>('2a) logm_x(t)'!AD96-'2a) logm_x(t)'!AC96-'2a)answer'!$C96)/$CP$5</f>
        <v>-0.61418151524779863</v>
      </c>
      <c r="DW97" s="32">
        <f>('2a) logm_x(t)'!AE96-'2a) logm_x(t)'!AD96-'2a)answer'!$C96)/$CP$5</f>
        <v>-4.863757255306686E-2</v>
      </c>
      <c r="DX97" s="32">
        <f>('2a) logm_x(t)'!AF96-'2a) logm_x(t)'!AE96-'2a)answer'!$C96)/$CP$5</f>
        <v>0.83780018243080479</v>
      </c>
      <c r="DY97" s="32">
        <f>('2a) logm_x(t)'!AG96-'2a) logm_x(t)'!AF96-'2a)answer'!$C96)/$CP$5</f>
        <v>-0.84895828564108744</v>
      </c>
      <c r="DZ97" s="32">
        <f>('2a) logm_x(t)'!AH96-'2a) logm_x(t)'!AG96-'2a)answer'!$C96)/$CP$5</f>
        <v>1.1378619211487853</v>
      </c>
      <c r="EA97" s="32">
        <f>('2a) logm_x(t)'!AI96-'2a) logm_x(t)'!AH96-'2a)answer'!$C96)/$CP$5</f>
        <v>-1.5853393209452482</v>
      </c>
      <c r="EB97" s="32">
        <f>('2a) logm_x(t)'!AJ96-'2a) logm_x(t)'!AI96-'2a)answer'!$C96)/$CP$5</f>
        <v>0.84557362230994482</v>
      </c>
      <c r="EC97" s="32">
        <f>('2a) logm_x(t)'!AK96-'2a) logm_x(t)'!AJ96-'2a)answer'!$C96)/$CP$5</f>
        <v>-2.8767121062165234E-3</v>
      </c>
      <c r="ED97" s="32">
        <f>('2a) logm_x(t)'!AL96-'2a) logm_x(t)'!AK96-'2a)answer'!$C96)/$CP$5</f>
        <v>-0.78364982632182356</v>
      </c>
      <c r="EE97" s="32">
        <f>('2a) logm_x(t)'!AM96-'2a) logm_x(t)'!AL96-'2a)answer'!$C96)/$CP$5</f>
        <v>0.50202222906077887</v>
      </c>
      <c r="EF97" s="32">
        <f>('2a) logm_x(t)'!AN96-'2a) logm_x(t)'!AM96-'2a)answer'!$C96)/$CP$5</f>
        <v>8.5610858369369949E-2</v>
      </c>
      <c r="EG97" s="32">
        <f>('2a) logm_x(t)'!AO96-'2a) logm_x(t)'!AN96-'2a)answer'!$C96)/$CP$5</f>
        <v>1.2720995628133112</v>
      </c>
      <c r="EH97" s="32">
        <f>('2a) logm_x(t)'!AP96-'2a) logm_x(t)'!AO96-'2a)answer'!$C96)/$CP$5</f>
        <v>-2.0049802595427622</v>
      </c>
      <c r="EI97" s="32">
        <f>('2a) logm_x(t)'!AQ96-'2a) logm_x(t)'!AP96-'2a)answer'!$C96)/$CP$5</f>
        <v>0.37206410837107312</v>
      </c>
      <c r="EJ97" s="32">
        <f>('2a) logm_x(t)'!AR96-'2a) logm_x(t)'!AQ96-'2a)answer'!$C96)/$CP$5</f>
        <v>0.63369516380460378</v>
      </c>
      <c r="EK97" s="32">
        <f>('2a) logm_x(t)'!AS96-'2a) logm_x(t)'!AR96-'2a)answer'!$C96)/$CP$5</f>
        <v>-0.67385017691573601</v>
      </c>
      <c r="EL97" s="32">
        <f>('2a) logm_x(t)'!AT96-'2a) logm_x(t)'!AS96-'2a)answer'!$C96)/$CP$5</f>
        <v>-0.36740771603360578</v>
      </c>
      <c r="EM97" s="32">
        <f>('2a) logm_x(t)'!AU96-'2a) logm_x(t)'!AT96-'2a)answer'!$C96)/$CP$5</f>
        <v>1.2376677874799247</v>
      </c>
      <c r="EN97" s="32">
        <f>('2a) logm_x(t)'!AV96-'2a) logm_x(t)'!AU96-'2a)answer'!$C96)/$CP$5</f>
        <v>-1.8591411512744134</v>
      </c>
      <c r="EO97" s="32">
        <f>('2a) logm_x(t)'!AW96-'2a) logm_x(t)'!AV96-'2a)answer'!$C96)/$CP$5</f>
        <v>1.4745184038286452</v>
      </c>
      <c r="EP97" s="32">
        <f>('2a) logm_x(t)'!AX96-'2a) logm_x(t)'!AW96-'2a)answer'!$C96)/$CP$5</f>
        <v>-0.39793286470730632</v>
      </c>
      <c r="EQ97" s="32">
        <f>('2a) logm_x(t)'!AY96-'2a) logm_x(t)'!AX96-'2a)answer'!$C96)/$CP$5</f>
        <v>-0.24901637868907686</v>
      </c>
      <c r="ER97" s="32">
        <f>('2a) logm_x(t)'!AZ96-'2a) logm_x(t)'!AY96-'2a)answer'!$C96)/$CP$5</f>
        <v>1.4484603662156903</v>
      </c>
      <c r="ES97" s="32">
        <f>('2a) logm_x(t)'!BA96-'2a) logm_x(t)'!AZ96-'2a)answer'!$C96)/$CP$5</f>
        <v>-1.9542588919612263</v>
      </c>
      <c r="ET97" s="32">
        <f>('2a) logm_x(t)'!BB96-'2a) logm_x(t)'!BA96-'2a)answer'!$C96)/$CP$5</f>
        <v>0.23867859521128618</v>
      </c>
      <c r="EU97" s="32">
        <f>('2a) logm_x(t)'!BC96-'2a) logm_x(t)'!BB96-'2a)answer'!$C96)/$CP$5</f>
        <v>1.5436470403723872</v>
      </c>
      <c r="EV97" s="32">
        <f>('2a) logm_x(t)'!BD96-'2a) logm_x(t)'!BC96-'2a)answer'!$C96)/$CP$5</f>
        <v>-1.2395535932498289</v>
      </c>
      <c r="EW97" s="32">
        <f>('2a) logm_x(t)'!BE96-'2a) logm_x(t)'!BD96-'2a)answer'!$C96)/$CP$5</f>
        <v>0.42535871496516431</v>
      </c>
      <c r="EX97" s="32">
        <f>('2a) logm_x(t)'!BF96-'2a) logm_x(t)'!BE96-'2a)answer'!$C96)/$CP$5</f>
        <v>-0.41155761347930081</v>
      </c>
      <c r="EY97" s="32">
        <f>('2a) logm_x(t)'!BG96-'2a) logm_x(t)'!BF96-'2a)answer'!$C96)/$CP$5</f>
        <v>-0.18357891593827516</v>
      </c>
      <c r="EZ97" s="32">
        <f>('2a) logm_x(t)'!BH96-'2a) logm_x(t)'!BG96-'2a)answer'!$C96)/$CP$5</f>
        <v>-0.57915760752052536</v>
      </c>
      <c r="FA97" s="32">
        <f>('2a) logm_x(t)'!BI96-'2a) logm_x(t)'!BH96-'2a)answer'!$C96)/$CP$5</f>
        <v>0.76247191744115661</v>
      </c>
      <c r="FB97" s="32">
        <f>('2a) logm_x(t)'!BJ96-'2a) logm_x(t)'!BI96-'2a)answer'!$C96)/$CP$5</f>
        <v>-0.34167466908399491</v>
      </c>
      <c r="FC97" s="32">
        <f>('2a) logm_x(t)'!BK96-'2a) logm_x(t)'!BJ96-'2a)answer'!$C96)/$CP$5</f>
        <v>0.37563132636573987</v>
      </c>
      <c r="FD97" s="32">
        <f>('2a) logm_x(t)'!BL96-'2a) logm_x(t)'!BK96-'2a)answer'!$C96)/$CP$5</f>
        <v>-1.5364586607661785</v>
      </c>
      <c r="FE97" s="32">
        <f>('2a) logm_x(t)'!BM96-'2a) logm_x(t)'!BL96-'2a)answer'!$C96)/$CP$5</f>
        <v>1.2987549230440256</v>
      </c>
      <c r="FF97" s="32">
        <f>('2a) logm_x(t)'!BN96-'2a) logm_x(t)'!BM96-'2a)answer'!$C96)/$CP$5</f>
        <v>5.0563708363040034E-2</v>
      </c>
      <c r="FG97" s="32">
        <f>('2a) logm_x(t)'!BO96-'2a) logm_x(t)'!BN96-'2a)answer'!$C96)/$CP$5</f>
        <v>-0.5040867143510569</v>
      </c>
      <c r="FH97" s="32">
        <f>('2a) logm_x(t)'!BP96-'2a) logm_x(t)'!BO96-'2a)answer'!$C96)/$CP$5</f>
        <v>-0.55874012096722991</v>
      </c>
      <c r="FI97" s="32">
        <f>('2a) logm_x(t)'!BQ96-'2a) logm_x(t)'!BP96-'2a)answer'!$C96)/$CP$5</f>
        <v>1.2265748644198184</v>
      </c>
      <c r="FJ97" s="32">
        <f>('2a) logm_x(t)'!BR96-'2a) logm_x(t)'!BQ96-'2a)answer'!$C96)/$CP$5</f>
        <v>0.19636631377940589</v>
      </c>
      <c r="FK97" s="32">
        <f>('2a) logm_x(t)'!BS96-'2a) logm_x(t)'!BR96-'2a)answer'!$C96)/$CP$5</f>
        <v>-0.6343667720637326</v>
      </c>
      <c r="FL97" s="32">
        <f>('2a) logm_x(t)'!BT96-'2a) logm_x(t)'!BS96-'2a)answer'!$C96)/$CP$5</f>
        <v>-0.76620696634535457</v>
      </c>
      <c r="FM97" s="32">
        <f>('2a) logm_x(t)'!BU96-'2a) logm_x(t)'!BT96-'2a)answer'!$C96)/$CP$5</f>
        <v>0.56922565394060176</v>
      </c>
      <c r="FN97" s="32">
        <f>('2a) logm_x(t)'!BV96-'2a) logm_x(t)'!BU96-'2a)answer'!$C96)/$CP$5</f>
        <v>8.7953980928361333E-2</v>
      </c>
      <c r="FO97" s="32">
        <f>('2a) logm_x(t)'!BW96-'2a) logm_x(t)'!BV96-'2a)answer'!$C96)/$CP$5</f>
        <v>0.57124347357022165</v>
      </c>
      <c r="FP97" s="32">
        <f>('2a) logm_x(t)'!BX96-'2a) logm_x(t)'!BW96-'2a)answer'!$C96)/$CP$5</f>
        <v>-0.65691063973326602</v>
      </c>
      <c r="FQ97" s="32">
        <f>('2a) logm_x(t)'!BY96-'2a) logm_x(t)'!BX96-'2a)answer'!$C96)/$CP$5</f>
        <v>0.15226062886427158</v>
      </c>
      <c r="FR97" s="32">
        <f>('2a) logm_x(t)'!BZ96-'2a) logm_x(t)'!BY96-'2a)answer'!$C96)/$CP$5</f>
        <v>-0.21771737202784971</v>
      </c>
      <c r="FS97" s="32">
        <f>('2a) logm_x(t)'!CA96-'2a) logm_x(t)'!BZ96-'2a)answer'!$C96)/$CP$5</f>
        <v>0.11954034192541112</v>
      </c>
      <c r="FT97" s="32">
        <f>('2a) logm_x(t)'!CB96-'2a) logm_x(t)'!CA96-'2a)answer'!$C96)/$CP$5</f>
        <v>-0.53029778319235832</v>
      </c>
      <c r="FU97" s="32">
        <f>('2a) logm_x(t)'!CC96-'2a) logm_x(t)'!CB96-'2a)answer'!$C96)/$CP$5</f>
        <v>-2.8956198964958848E-2</v>
      </c>
      <c r="FV97" s="32">
        <f>('2a) logm_x(t)'!CD96-'2a) logm_x(t)'!CC96-'2a)answer'!$C96)/$CP$5</f>
        <v>-0.21862212189215391</v>
      </c>
      <c r="FW97" s="32">
        <f>('2a) logm_x(t)'!CE96-'2a) logm_x(t)'!CD96-'2a)answer'!$C96)/$CP$5</f>
        <v>0.41451650693203579</v>
      </c>
      <c r="FX97" s="32">
        <f>('2a) logm_x(t)'!CF96-'2a) logm_x(t)'!CE96-'2a)answer'!$C96)/$CP$5</f>
        <v>4.2474319129120863E-2</v>
      </c>
      <c r="FY97" s="32">
        <f>('2a) logm_x(t)'!CG96-'2a) logm_x(t)'!CF96-'2a)answer'!$C96)/$CP$5</f>
        <v>-0.22731372889377627</v>
      </c>
      <c r="FZ97" s="32">
        <f>('2a) logm_x(t)'!CH96-'2a) logm_x(t)'!CG96-'2a)answer'!$C96)/$CP$5</f>
        <v>-0.46402216511968458</v>
      </c>
      <c r="GA97" s="32">
        <f>('2a) logm_x(t)'!CI96-'2a) logm_x(t)'!CH96-'2a)answer'!$C96)/$CP$5</f>
        <v>0.42526532213181206</v>
      </c>
      <c r="GB97" s="32">
        <f>('2a) logm_x(t)'!CJ96-'2a) logm_x(t)'!CI96-'2a)answer'!$C96)/$CP$5</f>
        <v>-0.25232487584551716</v>
      </c>
      <c r="GC97" s="32">
        <f>('2a) logm_x(t)'!CK96-'2a) logm_x(t)'!CJ96-'2a)answer'!$C96)/$CP$5</f>
        <v>0.23464448760134596</v>
      </c>
      <c r="GD97" s="32">
        <f>('2a) logm_x(t)'!CL96-'2a) logm_x(t)'!CK96-'2a)answer'!$C96)/$CP$5</f>
        <v>-0.30431109900862396</v>
      </c>
      <c r="GE97" s="32">
        <f>('2a) logm_x(t)'!CM96-'2a) logm_x(t)'!CL96-'2a)answer'!$C96)/$CP$5</f>
        <v>9.6133799757431818E-2</v>
      </c>
      <c r="GF97" s="32">
        <f>('2a) logm_x(t)'!CN96-'2a) logm_x(t)'!CM96-'2a)answer'!$C96)/$CP$5</f>
        <v>-0.39570164587401663</v>
      </c>
    </row>
    <row r="98" spans="1:188" x14ac:dyDescent="0.25">
      <c r="A98" s="31">
        <f>'2a) logm_x(t)'!A97</f>
        <v>94</v>
      </c>
      <c r="B98" s="32"/>
      <c r="C98" s="32">
        <f>IFERROR(('2a) logm_x(t)'!C97-'2a) logm_x(t)'!B97-'2a)answer'!$C97)^2,"")</f>
        <v>2.6620048952145134E-2</v>
      </c>
      <c r="D98" s="32">
        <f>IFERROR(('2a) logm_x(t)'!D97-'2a) logm_x(t)'!C97-'2a)answer'!$C97)^2,"")</f>
        <v>1.7592741637244417E-3</v>
      </c>
      <c r="E98" s="32">
        <f>IFERROR(('2a) logm_x(t)'!E97-'2a) logm_x(t)'!D97-'2a)answer'!$C97)^2,"")</f>
        <v>4.5851829035544709E-4</v>
      </c>
      <c r="F98" s="32">
        <f>IFERROR(('2a) logm_x(t)'!F97-'2a) logm_x(t)'!E97-'2a)answer'!$C97)^2,"")</f>
        <v>6.3257149254187586E-3</v>
      </c>
      <c r="G98" s="32">
        <f>IFERROR(('2a) logm_x(t)'!G97-'2a) logm_x(t)'!F97-'2a)answer'!$C97)^2,"")</f>
        <v>7.5722820954665145E-3</v>
      </c>
      <c r="H98" s="32">
        <f>IFERROR(('2a) logm_x(t)'!H97-'2a) logm_x(t)'!G97-'2a)answer'!$C97)^2,"")</f>
        <v>2.2304397731629393E-3</v>
      </c>
      <c r="I98" s="32">
        <f>IFERROR(('2a) logm_x(t)'!I97-'2a) logm_x(t)'!H97-'2a)answer'!$C97)^2,"")</f>
        <v>8.4561246105176624E-4</v>
      </c>
      <c r="J98" s="32">
        <f>IFERROR(('2a) logm_x(t)'!J97-'2a) logm_x(t)'!I97-'2a)answer'!$C97)^2,"")</f>
        <v>2.6754304328737783E-2</v>
      </c>
      <c r="K98" s="32">
        <f>IFERROR(('2a) logm_x(t)'!K97-'2a) logm_x(t)'!J97-'2a)answer'!$C97)^2,"")</f>
        <v>2.8770796801734048E-2</v>
      </c>
      <c r="L98" s="32">
        <f>IFERROR(('2a) logm_x(t)'!L97-'2a) logm_x(t)'!K97-'2a)answer'!$C97)^2,"")</f>
        <v>1.3934816458949909E-3</v>
      </c>
      <c r="M98" s="32">
        <f>IFERROR(('2a) logm_x(t)'!M97-'2a) logm_x(t)'!L97-'2a)answer'!$C97)^2,"")</f>
        <v>5.4144766083795426E-4</v>
      </c>
      <c r="N98" s="32">
        <f>IFERROR(('2a) logm_x(t)'!N97-'2a) logm_x(t)'!M97-'2a)answer'!$C97)^2,"")</f>
        <v>5.4840119247458091E-6</v>
      </c>
      <c r="O98" s="32">
        <f>IFERROR(('2a) logm_x(t)'!O97-'2a) logm_x(t)'!N97-'2a)answer'!$C97)^2,"")</f>
        <v>9.6181355770259755E-3</v>
      </c>
      <c r="P98" s="32">
        <f>IFERROR(('2a) logm_x(t)'!P97-'2a) logm_x(t)'!O97-'2a)answer'!$C97)^2,"")</f>
        <v>2.055852791818101E-3</v>
      </c>
      <c r="Q98" s="32">
        <f>IFERROR(('2a) logm_x(t)'!Q97-'2a) logm_x(t)'!P97-'2a)answer'!$C97)^2,"")</f>
        <v>1.8392825310727297E-3</v>
      </c>
      <c r="R98" s="32">
        <f>IFERROR(('2a) logm_x(t)'!R97-'2a) logm_x(t)'!Q97-'2a)answer'!$C97)^2,"")</f>
        <v>3.2595375304795169E-3</v>
      </c>
      <c r="S98" s="32">
        <f>IFERROR(('2a) logm_x(t)'!S97-'2a) logm_x(t)'!R97-'2a)answer'!$C97)^2,"")</f>
        <v>3.0162855420546409E-4</v>
      </c>
      <c r="T98" s="32">
        <f>IFERROR(('2a) logm_x(t)'!T97-'2a) logm_x(t)'!S97-'2a)answer'!$C97)^2,"")</f>
        <v>3.5638246001339718E-2</v>
      </c>
      <c r="U98" s="32">
        <f>IFERROR(('2a) logm_x(t)'!U97-'2a) logm_x(t)'!T97-'2a)answer'!$C97)^2,"")</f>
        <v>2.8185804461726111E-2</v>
      </c>
      <c r="V98" s="32">
        <f>IFERROR(('2a) logm_x(t)'!V97-'2a) logm_x(t)'!U97-'2a)answer'!$C97)^2,"")</f>
        <v>4.2494771736077555E-3</v>
      </c>
      <c r="W98" s="32">
        <f>IFERROR(('2a) logm_x(t)'!W97-'2a) logm_x(t)'!V97-'2a)answer'!$C97)^2,"")</f>
        <v>2.0303695439292902E-3</v>
      </c>
      <c r="X98" s="32">
        <f>IFERROR(('2a) logm_x(t)'!X97-'2a) logm_x(t)'!W97-'2a)answer'!$C97)^2,"")</f>
        <v>4.9031231315715311E-4</v>
      </c>
      <c r="Y98" s="32">
        <f>IFERROR(('2a) logm_x(t)'!Y97-'2a) logm_x(t)'!X97-'2a)answer'!$C97)^2,"")</f>
        <v>1.3716658996622543E-2</v>
      </c>
      <c r="Z98" s="32">
        <f>IFERROR(('2a) logm_x(t)'!Z97-'2a) logm_x(t)'!Y97-'2a)answer'!$C97)^2,"")</f>
        <v>3.9404963227266971E-4</v>
      </c>
      <c r="AA98" s="32">
        <f>IFERROR(('2a) logm_x(t)'!AA97-'2a) logm_x(t)'!Z97-'2a)answer'!$C97)^2,"")</f>
        <v>1.7981686938464268E-2</v>
      </c>
      <c r="AB98" s="32">
        <f>IFERROR(('2a) logm_x(t)'!AB97-'2a) logm_x(t)'!AA97-'2a)answer'!$C97)^2,"")</f>
        <v>3.4482039033628953E-3</v>
      </c>
      <c r="AC98" s="32">
        <f>IFERROR(('2a) logm_x(t)'!AC97-'2a) logm_x(t)'!AB97-'2a)answer'!$C97)^2,"")</f>
        <v>1.4301165497554375E-3</v>
      </c>
      <c r="AD98" s="32">
        <f>IFERROR(('2a) logm_x(t)'!AD97-'2a) logm_x(t)'!AC97-'2a)answer'!$C97)^2,"")</f>
        <v>3.5084776415204451E-3</v>
      </c>
      <c r="AE98" s="32">
        <f>IFERROR(('2a) logm_x(t)'!AE97-'2a) logm_x(t)'!AD97-'2a)answer'!$C97)^2,"")</f>
        <v>8.1716208214043759E-5</v>
      </c>
      <c r="AF98" s="32">
        <f>IFERROR(('2a) logm_x(t)'!AF97-'2a) logm_x(t)'!AE97-'2a)answer'!$C97)^2,"")</f>
        <v>6.0781000678889101E-3</v>
      </c>
      <c r="AG98" s="32">
        <f>IFERROR(('2a) logm_x(t)'!AG97-'2a) logm_x(t)'!AF97-'2a)answer'!$C97)^2,"")</f>
        <v>5.357619992812198E-3</v>
      </c>
      <c r="AH98" s="32">
        <f>IFERROR(('2a) logm_x(t)'!AH97-'2a) logm_x(t)'!AG97-'2a)answer'!$C97)^2,"")</f>
        <v>4.1161416668269313E-4</v>
      </c>
      <c r="AI98" s="32">
        <f>IFERROR(('2a) logm_x(t)'!AI97-'2a) logm_x(t)'!AH97-'2a)answer'!$C97)^2,"")</f>
        <v>2.1830093650116399E-3</v>
      </c>
      <c r="AJ98" s="32">
        <f>IFERROR(('2a) logm_x(t)'!AJ97-'2a) logm_x(t)'!AI97-'2a)answer'!$C97)^2,"")</f>
        <v>4.2159136263219561E-3</v>
      </c>
      <c r="AK98" s="32">
        <f>IFERROR(('2a) logm_x(t)'!AK97-'2a) logm_x(t)'!AJ97-'2a)answer'!$C97)^2,"")</f>
        <v>1.2261440884726953E-2</v>
      </c>
      <c r="AL98" s="32">
        <f>IFERROR(('2a) logm_x(t)'!AL97-'2a) logm_x(t)'!AK97-'2a)answer'!$C97)^2,"")</f>
        <v>9.0845998724985828E-4</v>
      </c>
      <c r="AM98" s="32">
        <f>IFERROR(('2a) logm_x(t)'!AM97-'2a) logm_x(t)'!AL97-'2a)answer'!$C97)^2,"")</f>
        <v>3.4793106677663598E-3</v>
      </c>
      <c r="AN98" s="32">
        <f>IFERROR(('2a) logm_x(t)'!AN97-'2a) logm_x(t)'!AM97-'2a)answer'!$C97)^2,"")</f>
        <v>3.5082179100065234E-3</v>
      </c>
      <c r="AO98" s="32">
        <f>IFERROR(('2a) logm_x(t)'!AO97-'2a) logm_x(t)'!AN97-'2a)answer'!$C97)^2,"")</f>
        <v>8.9040756763425553E-5</v>
      </c>
      <c r="AP98" s="32">
        <f>IFERROR(('2a) logm_x(t)'!AP97-'2a) logm_x(t)'!AO97-'2a)answer'!$C97)^2,"")</f>
        <v>4.5450435092289062E-4</v>
      </c>
      <c r="AQ98" s="32">
        <f>IFERROR(('2a) logm_x(t)'!AQ97-'2a) logm_x(t)'!AP97-'2a)answer'!$C97)^2,"")</f>
        <v>4.209036763512055E-3</v>
      </c>
      <c r="AR98" s="32">
        <f>IFERROR(('2a) logm_x(t)'!AR97-'2a) logm_x(t)'!AQ97-'2a)answer'!$C97)^2,"")</f>
        <v>1.3390542233749919E-2</v>
      </c>
      <c r="AS98" s="32">
        <f>IFERROR(('2a) logm_x(t)'!AS97-'2a) logm_x(t)'!AR97-'2a)answer'!$C97)^2,"")</f>
        <v>1.5103402772091044E-2</v>
      </c>
      <c r="AT98" s="32">
        <f>IFERROR(('2a) logm_x(t)'!AT97-'2a) logm_x(t)'!AS97-'2a)answer'!$C97)^2,"")</f>
        <v>4.3295967315255882E-2</v>
      </c>
      <c r="AU98" s="32">
        <f>IFERROR(('2a) logm_x(t)'!AU97-'2a) logm_x(t)'!AT97-'2a)answer'!$C97)^2,"")</f>
        <v>1.2950247896177575E-2</v>
      </c>
      <c r="AV98" s="32">
        <f>IFERROR(('2a) logm_x(t)'!AV97-'2a) logm_x(t)'!AU97-'2a)answer'!$C97)^2,"")</f>
        <v>2.6152961357438819E-3</v>
      </c>
      <c r="AW98" s="32">
        <f>IFERROR(('2a) logm_x(t)'!AW97-'2a) logm_x(t)'!AV97-'2a)answer'!$C97)^2,"")</f>
        <v>1.8589964527127793E-3</v>
      </c>
      <c r="AX98" s="32">
        <f>IFERROR(('2a) logm_x(t)'!AX97-'2a) logm_x(t)'!AW97-'2a)answer'!$C97)^2,"")</f>
        <v>3.1872657105963938E-2</v>
      </c>
      <c r="AY98" s="32">
        <f>IFERROR(('2a) logm_x(t)'!AY97-'2a) logm_x(t)'!AX97-'2a)answer'!$C97)^2,"")</f>
        <v>6.0518659339856059E-3</v>
      </c>
      <c r="AZ98" s="32">
        <f>IFERROR(('2a) logm_x(t)'!AZ97-'2a) logm_x(t)'!AY97-'2a)answer'!$C97)^2,"")</f>
        <v>2.0797816407659989E-2</v>
      </c>
      <c r="BA98" s="32">
        <f>IFERROR(('2a) logm_x(t)'!BA97-'2a) logm_x(t)'!AZ97-'2a)answer'!$C97)^2,"")</f>
        <v>8.422865635019423E-4</v>
      </c>
      <c r="BB98" s="32">
        <f>IFERROR(('2a) logm_x(t)'!BB97-'2a) logm_x(t)'!BA97-'2a)answer'!$C97)^2,"")</f>
        <v>9.8309270388750314E-3</v>
      </c>
      <c r="BC98" s="32">
        <f>IFERROR(('2a) logm_x(t)'!BC97-'2a) logm_x(t)'!BB97-'2a)answer'!$C97)^2,"")</f>
        <v>1.9306828802695786E-2</v>
      </c>
      <c r="BD98" s="32">
        <f>IFERROR(('2a) logm_x(t)'!BD97-'2a) logm_x(t)'!BC97-'2a)answer'!$C97)^2,"")</f>
        <v>2.3960532055345679E-2</v>
      </c>
      <c r="BE98" s="32">
        <f>IFERROR(('2a) logm_x(t)'!BE97-'2a) logm_x(t)'!BD97-'2a)answer'!$C97)^2,"")</f>
        <v>2.808896702007924E-2</v>
      </c>
      <c r="BF98" s="32">
        <f>IFERROR(('2a) logm_x(t)'!BF97-'2a) logm_x(t)'!BE97-'2a)answer'!$C97)^2,"")</f>
        <v>8.81002147617653E-3</v>
      </c>
      <c r="BG98" s="32">
        <f>IFERROR(('2a) logm_x(t)'!BG97-'2a) logm_x(t)'!BF97-'2a)answer'!$C97)^2,"")</f>
        <v>8.8331819233627845E-3</v>
      </c>
      <c r="BH98" s="32">
        <f>IFERROR(('2a) logm_x(t)'!BH97-'2a) logm_x(t)'!BG97-'2a)answer'!$C97)^2,"")</f>
        <v>3.9717227020712297E-3</v>
      </c>
      <c r="BI98" s="32">
        <f>IFERROR(('2a) logm_x(t)'!BI97-'2a) logm_x(t)'!BH97-'2a)answer'!$C97)^2,"")</f>
        <v>7.4002933099481753E-3</v>
      </c>
      <c r="BJ98" s="32">
        <f>IFERROR(('2a) logm_x(t)'!BJ97-'2a) logm_x(t)'!BI97-'2a)answer'!$C97)^2,"")</f>
        <v>2.3233833747036176E-3</v>
      </c>
      <c r="BK98" s="32">
        <f>IFERROR(('2a) logm_x(t)'!BK97-'2a) logm_x(t)'!BJ97-'2a)answer'!$C97)^2,"")</f>
        <v>1.7366356125551253E-2</v>
      </c>
      <c r="BL98" s="32">
        <f>IFERROR(('2a) logm_x(t)'!BL97-'2a) logm_x(t)'!BK97-'2a)answer'!$C97)^2,"")</f>
        <v>1.0774065624584555E-2</v>
      </c>
      <c r="BM98" s="32">
        <f>IFERROR(('2a) logm_x(t)'!BM97-'2a) logm_x(t)'!BL97-'2a)answer'!$C97)^2,"")</f>
        <v>9.8597090935440852E-3</v>
      </c>
      <c r="BN98" s="32">
        <f>IFERROR(('2a) logm_x(t)'!BN97-'2a) logm_x(t)'!BM97-'2a)answer'!$C97)^2,"")</f>
        <v>1.0200634254735188E-2</v>
      </c>
      <c r="BO98" s="32">
        <f>IFERROR(('2a) logm_x(t)'!BO97-'2a) logm_x(t)'!BN97-'2a)answer'!$C97)^2,"")</f>
        <v>4.4596987280222464E-4</v>
      </c>
      <c r="BP98" s="32">
        <f>IFERROR(('2a) logm_x(t)'!BP97-'2a) logm_x(t)'!BO97-'2a)answer'!$C97)^2,"")</f>
        <v>5.2474445391893308E-3</v>
      </c>
      <c r="BQ98" s="32">
        <f>IFERROR(('2a) logm_x(t)'!BQ97-'2a) logm_x(t)'!BP97-'2a)answer'!$C97)^2,"")</f>
        <v>3.5838003209500778E-2</v>
      </c>
      <c r="BR98" s="32">
        <f>IFERROR(('2a) logm_x(t)'!BR97-'2a) logm_x(t)'!BQ97-'2a)answer'!$C97)^2,"")</f>
        <v>0.10320774433805351</v>
      </c>
      <c r="BS98" s="32">
        <f>IFERROR(('2a) logm_x(t)'!BS97-'2a) logm_x(t)'!BR97-'2a)answer'!$C97)^2,"")</f>
        <v>0.13175306391472869</v>
      </c>
      <c r="BT98" s="32">
        <f>IFERROR(('2a) logm_x(t)'!BT97-'2a) logm_x(t)'!BS97-'2a)answer'!$C97)^2,"")</f>
        <v>3.1155140556396468E-3</v>
      </c>
      <c r="BU98" s="32">
        <f>IFERROR(('2a) logm_x(t)'!BU97-'2a) logm_x(t)'!BT97-'2a)answer'!$C97)^2,"")</f>
        <v>4.3058495854636482E-2</v>
      </c>
      <c r="BV98" s="32">
        <f>IFERROR(('2a) logm_x(t)'!BV97-'2a) logm_x(t)'!BU97-'2a)answer'!$C97)^2,"")</f>
        <v>0.12840015028572624</v>
      </c>
      <c r="BW98" s="32">
        <f>IFERROR(('2a) logm_x(t)'!BW97-'2a) logm_x(t)'!BV97-'2a)answer'!$C97)^2,"")</f>
        <v>8.7304265380894794E-2</v>
      </c>
      <c r="BX98" s="32">
        <f>IFERROR(('2a) logm_x(t)'!BX97-'2a) logm_x(t)'!BW97-'2a)answer'!$C97)^2,"")</f>
        <v>1.4056009801693345E-2</v>
      </c>
      <c r="BY98" s="32">
        <f>IFERROR(('2a) logm_x(t)'!BY97-'2a) logm_x(t)'!BX97-'2a)answer'!$C97)^2,"")</f>
        <v>3.7463151062132972E-4</v>
      </c>
      <c r="BZ98" s="32">
        <f>IFERROR(('2a) logm_x(t)'!BZ97-'2a) logm_x(t)'!BY97-'2a)answer'!$C97)^2,"")</f>
        <v>5.9078161571821759E-3</v>
      </c>
      <c r="CA98" s="32">
        <f>IFERROR(('2a) logm_x(t)'!CA97-'2a) logm_x(t)'!BZ97-'2a)answer'!$C97)^2,"")</f>
        <v>6.8745139567088468E-4</v>
      </c>
      <c r="CB98" s="32">
        <f>IFERROR(('2a) logm_x(t)'!CB97-'2a) logm_x(t)'!CA97-'2a)answer'!$C97)^2,"")</f>
        <v>7.5655811181538698E-4</v>
      </c>
      <c r="CC98" s="32">
        <f>IFERROR(('2a) logm_x(t)'!CC97-'2a) logm_x(t)'!CB97-'2a)answer'!$C97)^2,"")</f>
        <v>3.1859278638904295E-3</v>
      </c>
      <c r="CD98" s="32">
        <f>IFERROR(('2a) logm_x(t)'!CD97-'2a) logm_x(t)'!CC97-'2a)answer'!$C97)^2,"")</f>
        <v>1.869455884128295E-2</v>
      </c>
      <c r="CE98" s="32">
        <f>IFERROR(('2a) logm_x(t)'!CE97-'2a) logm_x(t)'!CD97-'2a)answer'!$C97)^2,"")</f>
        <v>4.0848859839823547E-3</v>
      </c>
      <c r="CF98" s="32">
        <f>IFERROR(('2a) logm_x(t)'!CF97-'2a) logm_x(t)'!CE97-'2a)answer'!$C97)^2,"")</f>
        <v>2.382628188606354E-4</v>
      </c>
      <c r="CG98" s="32">
        <f>IFERROR(('2a) logm_x(t)'!CG97-'2a) logm_x(t)'!CF97-'2a)answer'!$C97)^2,"")</f>
        <v>9.627919227769028E-3</v>
      </c>
      <c r="CH98" s="32">
        <f>IFERROR(('2a) logm_x(t)'!CH97-'2a) logm_x(t)'!CG97-'2a)answer'!$C97)^2,"")</f>
        <v>4.1384606893715885E-3</v>
      </c>
      <c r="CI98" s="32">
        <f>IFERROR(('2a) logm_x(t)'!CI97-'2a) logm_x(t)'!CH97-'2a)answer'!$C97)^2,"")</f>
        <v>1.1136129965909048E-3</v>
      </c>
      <c r="CJ98" s="32">
        <f>IFERROR(('2a) logm_x(t)'!CJ97-'2a) logm_x(t)'!CI97-'2a)answer'!$C97)^2,"")</f>
        <v>1.7907400683260248E-3</v>
      </c>
      <c r="CK98" s="32">
        <f>IFERROR(('2a) logm_x(t)'!CK97-'2a) logm_x(t)'!CJ97-'2a)answer'!$C97)^2,"")</f>
        <v>5.5333040991049822E-3</v>
      </c>
      <c r="CL98" s="32">
        <f>IFERROR(('2a) logm_x(t)'!CL97-'2a) logm_x(t)'!CK97-'2a)answer'!$C97)^2,"")</f>
        <v>3.7757916365761825E-3</v>
      </c>
      <c r="CM98" s="32">
        <f>IFERROR(('2a) logm_x(t)'!CM97-'2a) logm_x(t)'!CL97-'2a)answer'!$C97)^2,"")</f>
        <v>7.4082915763303882E-7</v>
      </c>
      <c r="CN98" s="32">
        <f>IFERROR(('2a) logm_x(t)'!CN97-'2a) logm_x(t)'!CM97-'2a)answer'!$C97)^2,"")</f>
        <v>2.158999200054554E-5</v>
      </c>
      <c r="CT98" s="31">
        <f t="shared" si="5"/>
        <v>94</v>
      </c>
      <c r="CU98" s="32">
        <f>('2a) logm_x(t)'!C97-'2a) logm_x(t)'!B97-'2a)answer'!$C97)/$CP$5</f>
        <v>1.1689517844633741</v>
      </c>
      <c r="CV98" s="32">
        <f>('2a) logm_x(t)'!D97-'2a) logm_x(t)'!C97-'2a)answer'!$C97)/$CP$5</f>
        <v>0.300510005042183</v>
      </c>
      <c r="CW98" s="32">
        <f>('2a) logm_x(t)'!E97-'2a) logm_x(t)'!D97-'2a)answer'!$C97)/$CP$5</f>
        <v>0.15341594713509449</v>
      </c>
      <c r="CX98" s="32">
        <f>('2a) logm_x(t)'!F97-'2a) logm_x(t)'!E97-'2a)answer'!$C97)/$CP$5</f>
        <v>-0.569832193160415</v>
      </c>
      <c r="CY98" s="32">
        <f>('2a) logm_x(t)'!G97-'2a) logm_x(t)'!F97-'2a)answer'!$C97)/$CP$5</f>
        <v>0.62345565096922051</v>
      </c>
      <c r="CZ98" s="32">
        <f>('2a) logm_x(t)'!H97-'2a) logm_x(t)'!G97-'2a)answer'!$C97)/$CP$5</f>
        <v>-0.33836655037173541</v>
      </c>
      <c r="DA98" s="32">
        <f>('2a) logm_x(t)'!I97-'2a) logm_x(t)'!H97-'2a)answer'!$C97)/$CP$5</f>
        <v>-0.20834249486818296</v>
      </c>
      <c r="DB98" s="32">
        <f>('2a) logm_x(t)'!J97-'2a) logm_x(t)'!I97-'2a)answer'!$C97)/$CP$5</f>
        <v>1.1718958189511479</v>
      </c>
      <c r="DC98" s="32">
        <f>('2a) logm_x(t)'!K97-'2a) logm_x(t)'!J97-'2a)answer'!$C97)/$CP$5</f>
        <v>-1.2152569634232009</v>
      </c>
      <c r="DD98" s="32">
        <f>('2a) logm_x(t)'!L97-'2a) logm_x(t)'!K97-'2a)answer'!$C97)/$CP$5</f>
        <v>0.26745012166308313</v>
      </c>
      <c r="DE98" s="32">
        <f>('2a) logm_x(t)'!M97-'2a) logm_x(t)'!L97-'2a)answer'!$C97)/$CP$5</f>
        <v>-0.16671336375084622</v>
      </c>
      <c r="DF98" s="32">
        <f>('2a) logm_x(t)'!N97-'2a) logm_x(t)'!M97-'2a)answer'!$C97)/$CP$5</f>
        <v>1.6778045531003347E-2</v>
      </c>
      <c r="DG98" s="32">
        <f>('2a) logm_x(t)'!O97-'2a) logm_x(t)'!N97-'2a)answer'!$C97)/$CP$5</f>
        <v>0.70264768651746146</v>
      </c>
      <c r="DH98" s="32">
        <f>('2a) logm_x(t)'!P97-'2a) logm_x(t)'!O97-'2a)answer'!$C97)/$CP$5</f>
        <v>-0.32485397134721855</v>
      </c>
      <c r="DI98" s="32">
        <f>('2a) logm_x(t)'!Q97-'2a) logm_x(t)'!P97-'2a)answer'!$C97)/$CP$5</f>
        <v>-0.30726733692452302</v>
      </c>
      <c r="DJ98" s="32">
        <f>('2a) logm_x(t)'!R97-'2a) logm_x(t)'!Q97-'2a)answer'!$C97)/$CP$5</f>
        <v>0.40904413154668651</v>
      </c>
      <c r="DK98" s="32">
        <f>('2a) logm_x(t)'!S97-'2a) logm_x(t)'!R97-'2a)answer'!$C97)/$CP$5</f>
        <v>-0.12443094504767077</v>
      </c>
      <c r="DL98" s="32">
        <f>('2a) logm_x(t)'!T97-'2a) logm_x(t)'!S97-'2a)answer'!$C97)/$CP$5</f>
        <v>1.3525406734993561</v>
      </c>
      <c r="DM98" s="32">
        <f>('2a) logm_x(t)'!U97-'2a) logm_x(t)'!T97-'2a)answer'!$C97)/$CP$5</f>
        <v>-1.2028386948306862</v>
      </c>
      <c r="DN98" s="32">
        <f>('2a) logm_x(t)'!V97-'2a) logm_x(t)'!U97-'2a)answer'!$C97)/$CP$5</f>
        <v>0.46704628694052935</v>
      </c>
      <c r="DO98" s="32">
        <f>('2a) logm_x(t)'!W97-'2a) logm_x(t)'!V97-'2a)answer'!$C97)/$CP$5</f>
        <v>0.32283433550667684</v>
      </c>
      <c r="DP98" s="32">
        <f>('2a) logm_x(t)'!X97-'2a) logm_x(t)'!W97-'2a)answer'!$C97)/$CP$5</f>
        <v>0.15864579788887551</v>
      </c>
      <c r="DQ98" s="32">
        <f>('2a) logm_x(t)'!Y97-'2a) logm_x(t)'!X97-'2a)answer'!$C97)/$CP$5</f>
        <v>-0.8391050684539858</v>
      </c>
      <c r="DR98" s="32">
        <f>('2a) logm_x(t)'!Z97-'2a) logm_x(t)'!Y97-'2a)answer'!$C97)/$CP$5</f>
        <v>-0.14222228000651355</v>
      </c>
      <c r="DS98" s="32">
        <f>('2a) logm_x(t)'!AA97-'2a) logm_x(t)'!Z97-'2a)answer'!$C97)/$CP$5</f>
        <v>0.96074335544368106</v>
      </c>
      <c r="DT98" s="32">
        <f>('2a) logm_x(t)'!AB97-'2a) logm_x(t)'!AA97-'2a)answer'!$C97)/$CP$5</f>
        <v>-0.42071562628615855</v>
      </c>
      <c r="DU98" s="32">
        <f>('2a) logm_x(t)'!AC97-'2a) logm_x(t)'!AB97-'2a)answer'!$C97)/$CP$5</f>
        <v>0.27094297156426578</v>
      </c>
      <c r="DV98" s="32">
        <f>('2a) logm_x(t)'!AD97-'2a) logm_x(t)'!AC97-'2a)answer'!$C97)/$CP$5</f>
        <v>-0.42437669867729072</v>
      </c>
      <c r="DW98" s="32">
        <f>('2a) logm_x(t)'!AE97-'2a) logm_x(t)'!AD97-'2a)answer'!$C97)/$CP$5</f>
        <v>-6.4765880852896751E-2</v>
      </c>
      <c r="DX98" s="32">
        <f>('2a) logm_x(t)'!AF97-'2a) logm_x(t)'!AE97-'2a)answer'!$C97)/$CP$5</f>
        <v>0.55856805748849814</v>
      </c>
      <c r="DY98" s="32">
        <f>('2a) logm_x(t)'!AG97-'2a) logm_x(t)'!AF97-'2a)answer'!$C97)/$CP$5</f>
        <v>-0.52441864816068018</v>
      </c>
      <c r="DZ98" s="32">
        <f>('2a) logm_x(t)'!AH97-'2a) logm_x(t)'!AG97-'2a)answer'!$C97)/$CP$5</f>
        <v>-0.1453574615937088</v>
      </c>
      <c r="EA98" s="32">
        <f>('2a) logm_x(t)'!AI97-'2a) logm_x(t)'!AH97-'2a)answer'!$C97)/$CP$5</f>
        <v>0.33474952758744386</v>
      </c>
      <c r="EB98" s="32">
        <f>('2a) logm_x(t)'!AJ97-'2a) logm_x(t)'!AI97-'2a)answer'!$C97)/$CP$5</f>
        <v>0.46519820008741514</v>
      </c>
      <c r="EC98" s="32">
        <f>('2a) logm_x(t)'!AK97-'2a) logm_x(t)'!AJ97-'2a)answer'!$C97)/$CP$5</f>
        <v>-0.79334653214515172</v>
      </c>
      <c r="ED98" s="32">
        <f>('2a) logm_x(t)'!AL97-'2a) logm_x(t)'!AK97-'2a)answer'!$C97)/$CP$5</f>
        <v>0.21594595589328175</v>
      </c>
      <c r="EE98" s="32">
        <f>('2a) logm_x(t)'!AM97-'2a) logm_x(t)'!AL97-'2a)answer'!$C97)/$CP$5</f>
        <v>0.42260903506376685</v>
      </c>
      <c r="EF98" s="32">
        <f>('2a) logm_x(t)'!AN97-'2a) logm_x(t)'!AM97-'2a)answer'!$C97)/$CP$5</f>
        <v>-0.42436099014873208</v>
      </c>
      <c r="EG98" s="32">
        <f>('2a) logm_x(t)'!AO97-'2a) logm_x(t)'!AN97-'2a)answer'!$C97)/$CP$5</f>
        <v>-6.7606210701343802E-2</v>
      </c>
      <c r="EH98" s="32">
        <f>('2a) logm_x(t)'!AP97-'2a) logm_x(t)'!AO97-'2a)answer'!$C97)/$CP$5</f>
        <v>0.15274295766962684</v>
      </c>
      <c r="EI98" s="32">
        <f>('2a) logm_x(t)'!AQ97-'2a) logm_x(t)'!AP97-'2a)answer'!$C97)/$CP$5</f>
        <v>0.46481863706512117</v>
      </c>
      <c r="EJ98" s="32">
        <f>('2a) logm_x(t)'!AR97-'2a) logm_x(t)'!AQ97-'2a)answer'!$C97)/$CP$5</f>
        <v>-0.82907010451682128</v>
      </c>
      <c r="EK98" s="32">
        <f>('2a) logm_x(t)'!AS97-'2a) logm_x(t)'!AR97-'2a)answer'!$C97)/$CP$5</f>
        <v>0.88050043621524232</v>
      </c>
      <c r="EL98" s="32">
        <f>('2a) logm_x(t)'!AT97-'2a) logm_x(t)'!AS97-'2a)answer'!$C97)/$CP$5</f>
        <v>-1.490788029664297</v>
      </c>
      <c r="EM98" s="32">
        <f>('2a) logm_x(t)'!AU97-'2a) logm_x(t)'!AT97-'2a)answer'!$C97)/$CP$5</f>
        <v>0.81532585451684092</v>
      </c>
      <c r="EN98" s="32">
        <f>('2a) logm_x(t)'!AV97-'2a) logm_x(t)'!AU97-'2a)answer'!$C97)/$CP$5</f>
        <v>0.36639759086571405</v>
      </c>
      <c r="EO98" s="32">
        <f>('2a) logm_x(t)'!AW97-'2a) logm_x(t)'!AV97-'2a)answer'!$C97)/$CP$5</f>
        <v>0.30890963471773775</v>
      </c>
      <c r="EP98" s="32">
        <f>('2a) logm_x(t)'!AX97-'2a) logm_x(t)'!AW97-'2a)answer'!$C97)/$CP$5</f>
        <v>-1.2790906038537599</v>
      </c>
      <c r="EQ98" s="32">
        <f>('2a) logm_x(t)'!AY97-'2a) logm_x(t)'!AX97-'2a)answer'!$C97)/$CP$5</f>
        <v>-0.55736131565462854</v>
      </c>
      <c r="ER98" s="32">
        <f>('2a) logm_x(t)'!AZ97-'2a) logm_x(t)'!AY97-'2a)answer'!$C97)/$CP$5</f>
        <v>1.0332396020136352</v>
      </c>
      <c r="ES98" s="32">
        <f>('2a) logm_x(t)'!BA97-'2a) logm_x(t)'!AZ97-'2a)answer'!$C97)/$CP$5</f>
        <v>-0.20793237290990271</v>
      </c>
      <c r="ET98" s="32">
        <f>('2a) logm_x(t)'!BB97-'2a) logm_x(t)'!BA97-'2a)answer'!$C97)/$CP$5</f>
        <v>-0.71037784744270738</v>
      </c>
      <c r="EU98" s="32">
        <f>('2a) logm_x(t)'!BC97-'2a) logm_x(t)'!BB97-'2a)answer'!$C97)/$CP$5</f>
        <v>0.99551462869336527</v>
      </c>
      <c r="EV98" s="32">
        <f>('2a) logm_x(t)'!BD97-'2a) logm_x(t)'!BC97-'2a)answer'!$C97)/$CP$5</f>
        <v>-1.1090226146322939</v>
      </c>
      <c r="EW98" s="32">
        <f>('2a) logm_x(t)'!BE97-'2a) logm_x(t)'!BD97-'2a)answer'!$C97)/$CP$5</f>
        <v>1.200770631788509</v>
      </c>
      <c r="EX98" s="32">
        <f>('2a) logm_x(t)'!BF97-'2a) logm_x(t)'!BE97-'2a)answer'!$C97)/$CP$5</f>
        <v>-0.67248198861536834</v>
      </c>
      <c r="EY98" s="32">
        <f>('2a) logm_x(t)'!BG97-'2a) logm_x(t)'!BF97-'2a)answer'!$C97)/$CP$5</f>
        <v>-0.67336534405801685</v>
      </c>
      <c r="EZ98" s="32">
        <f>('2a) logm_x(t)'!BH97-'2a) logm_x(t)'!BG97-'2a)answer'!$C97)/$CP$5</f>
        <v>0.45152482505236252</v>
      </c>
      <c r="FA98" s="32">
        <f>('2a) logm_x(t)'!BI97-'2a) logm_x(t)'!BH97-'2a)answer'!$C97)/$CP$5</f>
        <v>-0.61633472920509913</v>
      </c>
      <c r="FB98" s="32">
        <f>('2a) logm_x(t)'!BJ97-'2a) logm_x(t)'!BI97-'2a)answer'!$C97)/$CP$5</f>
        <v>0.3453445543122356</v>
      </c>
      <c r="FC98" s="32">
        <f>('2a) logm_x(t)'!BK97-'2a) logm_x(t)'!BJ97-'2a)answer'!$C97)/$CP$5</f>
        <v>0.94416201625410401</v>
      </c>
      <c r="FD98" s="32">
        <f>('2a) logm_x(t)'!BL97-'2a) logm_x(t)'!BK97-'2a)answer'!$C97)/$CP$5</f>
        <v>-0.74367294430097619</v>
      </c>
      <c r="FE98" s="32">
        <f>('2a) logm_x(t)'!BM97-'2a) logm_x(t)'!BL97-'2a)answer'!$C97)/$CP$5</f>
        <v>-0.71141697583640784</v>
      </c>
      <c r="FF98" s="32">
        <f>('2a) logm_x(t)'!BN97-'2a) logm_x(t)'!BM97-'2a)answer'!$C97)/$CP$5</f>
        <v>0.72361200183058827</v>
      </c>
      <c r="FG98" s="32">
        <f>('2a) logm_x(t)'!BO97-'2a) logm_x(t)'!BN97-'2a)answer'!$C97)/$CP$5</f>
        <v>-0.15130209238194667</v>
      </c>
      <c r="FH98" s="32">
        <f>('2a) logm_x(t)'!BP97-'2a) logm_x(t)'!BO97-'2a)answer'!$C97)/$CP$5</f>
        <v>0.51899849917279584</v>
      </c>
      <c r="FI98" s="32">
        <f>('2a) logm_x(t)'!BQ97-'2a) logm_x(t)'!BP97-'2a)answer'!$C97)/$CP$5</f>
        <v>-1.3563259637133149</v>
      </c>
      <c r="FJ98" s="32">
        <f>('2a) logm_x(t)'!BR97-'2a) logm_x(t)'!BQ97-'2a)answer'!$C97)/$CP$5</f>
        <v>2.3016978740783105</v>
      </c>
      <c r="FK98" s="32">
        <f>('2a) logm_x(t)'!BS97-'2a) logm_x(t)'!BR97-'2a)answer'!$C97)/$CP$5</f>
        <v>-2.6005938737286667</v>
      </c>
      <c r="FL98" s="32">
        <f>('2a) logm_x(t)'!BT97-'2a) logm_x(t)'!BS97-'2a)answer'!$C97)/$CP$5</f>
        <v>0.39990518112497198</v>
      </c>
      <c r="FM98" s="32">
        <f>('2a) logm_x(t)'!BU97-'2a) logm_x(t)'!BT97-'2a)answer'!$C97)/$CP$5</f>
        <v>1.4866940411942968</v>
      </c>
      <c r="FN98" s="32">
        <f>('2a) logm_x(t)'!BV97-'2a) logm_x(t)'!BU97-'2a)answer'!$C97)/$CP$5</f>
        <v>-2.5672900605503823</v>
      </c>
      <c r="FO98" s="32">
        <f>('2a) logm_x(t)'!BW97-'2a) logm_x(t)'!BV97-'2a)answer'!$C97)/$CP$5</f>
        <v>2.1169466071800112</v>
      </c>
      <c r="FP98" s="32">
        <f>('2a) logm_x(t)'!BX97-'2a) logm_x(t)'!BW97-'2a)answer'!$C97)/$CP$5</f>
        <v>-0.84942140157650281</v>
      </c>
      <c r="FQ98" s="32">
        <f>('2a) logm_x(t)'!BY97-'2a) logm_x(t)'!BX97-'2a)answer'!$C97)/$CP$5</f>
        <v>0.13867377084473964</v>
      </c>
      <c r="FR98" s="32">
        <f>('2a) logm_x(t)'!BZ97-'2a) logm_x(t)'!BY97-'2a)answer'!$C97)/$CP$5</f>
        <v>0.55068805907302254</v>
      </c>
      <c r="FS98" s="32">
        <f>('2a) logm_x(t)'!CA97-'2a) logm_x(t)'!BZ97-'2a)answer'!$C97)/$CP$5</f>
        <v>-0.18785085339907706</v>
      </c>
      <c r="FT98" s="32">
        <f>('2a) logm_x(t)'!CB97-'2a) logm_x(t)'!CA97-'2a)answer'!$C97)/$CP$5</f>
        <v>-0.19706673417867879</v>
      </c>
      <c r="FU98" s="32">
        <f>('2a) logm_x(t)'!CC97-'2a) logm_x(t)'!CB97-'2a)answer'!$C97)/$CP$5</f>
        <v>0.40439906472025017</v>
      </c>
      <c r="FV98" s="32">
        <f>('2a) logm_x(t)'!CD97-'2a) logm_x(t)'!CC97-'2a)answer'!$C97)/$CP$5</f>
        <v>-0.97960227239973086</v>
      </c>
      <c r="FW98" s="32">
        <f>('2a) logm_x(t)'!CE97-'2a) logm_x(t)'!CD97-'2a)answer'!$C97)/$CP$5</f>
        <v>0.45791212462615782</v>
      </c>
      <c r="FX98" s="32">
        <f>('2a) logm_x(t)'!CF97-'2a) logm_x(t)'!CE97-'2a)answer'!$C97)/$CP$5</f>
        <v>0.11059113395702547</v>
      </c>
      <c r="FY98" s="32">
        <f>('2a) logm_x(t)'!CG97-'2a) logm_x(t)'!CF97-'2a)answer'!$C97)/$CP$5</f>
        <v>-0.70300496533745171</v>
      </c>
      <c r="FZ98" s="32">
        <f>('2a) logm_x(t)'!CH97-'2a) logm_x(t)'!CG97-'2a)answer'!$C97)/$CP$5</f>
        <v>0.46090518151571758</v>
      </c>
      <c r="GA98" s="32">
        <f>('2a) logm_x(t)'!CI97-'2a) logm_x(t)'!CH97-'2a)answer'!$C97)/$CP$5</f>
        <v>-0.23908884762225616</v>
      </c>
      <c r="GB98" s="32">
        <f>('2a) logm_x(t)'!CJ97-'2a) logm_x(t)'!CI97-'2a)answer'!$C97)/$CP$5</f>
        <v>-0.30318551526799936</v>
      </c>
      <c r="GC98" s="32">
        <f>('2a) logm_x(t)'!CK97-'2a) logm_x(t)'!CJ97-'2a)answer'!$C97)/$CP$5</f>
        <v>0.53294751652400951</v>
      </c>
      <c r="GD98" s="32">
        <f>('2a) logm_x(t)'!CL97-'2a) logm_x(t)'!CK97-'2a)answer'!$C97)/$CP$5</f>
        <v>-0.44024677521259387</v>
      </c>
      <c r="GE98" s="32">
        <f>('2a) logm_x(t)'!CM97-'2a) logm_x(t)'!CL97-'2a)answer'!$C97)/$CP$5</f>
        <v>6.1666770776908058E-3</v>
      </c>
      <c r="GF98" s="32">
        <f>('2a) logm_x(t)'!CN97-'2a) logm_x(t)'!CM97-'2a)answer'!$C97)/$CP$5</f>
        <v>-3.3290354057393112E-2</v>
      </c>
    </row>
    <row r="99" spans="1:188" x14ac:dyDescent="0.25">
      <c r="A99" s="31">
        <f>'2a) logm_x(t)'!A98</f>
        <v>95</v>
      </c>
      <c r="B99" s="32"/>
      <c r="C99" s="32">
        <f>IFERROR(('2a) logm_x(t)'!C98-'2a) logm_x(t)'!B98-'2a)answer'!$C98)^2,"")</f>
        <v>2.8625813530708685E-2</v>
      </c>
      <c r="D99" s="32">
        <f>IFERROR(('2a) logm_x(t)'!D98-'2a) logm_x(t)'!C98-'2a)answer'!$C98)^2,"")</f>
        <v>1.9542519836591821E-3</v>
      </c>
      <c r="E99" s="32">
        <f>IFERROR(('2a) logm_x(t)'!E98-'2a) logm_x(t)'!D98-'2a)answer'!$C98)^2,"")</f>
        <v>6.7035348194520027E-4</v>
      </c>
      <c r="F99" s="32">
        <f>IFERROR(('2a) logm_x(t)'!F98-'2a) logm_x(t)'!E98-'2a)answer'!$C98)^2,"")</f>
        <v>7.4327461479902074E-3</v>
      </c>
      <c r="G99" s="32">
        <f>IFERROR(('2a) logm_x(t)'!G98-'2a) logm_x(t)'!F98-'2a)answer'!$C98)^2,"")</f>
        <v>8.7085056413742593E-3</v>
      </c>
      <c r="H99" s="32">
        <f>IFERROR(('2a) logm_x(t)'!H98-'2a) logm_x(t)'!G98-'2a)answer'!$C98)^2,"")</f>
        <v>2.8540696419494874E-3</v>
      </c>
      <c r="I99" s="32">
        <f>IFERROR(('2a) logm_x(t)'!I98-'2a) logm_x(t)'!H98-'2a)answer'!$C98)^2,"")</f>
        <v>9.2411282180935705E-4</v>
      </c>
      <c r="J99" s="32">
        <f>IFERROR(('2a) logm_x(t)'!J98-'2a) logm_x(t)'!I98-'2a)answer'!$C98)^2,"")</f>
        <v>2.5866642061761515E-2</v>
      </c>
      <c r="K99" s="32">
        <f>IFERROR(('2a) logm_x(t)'!K98-'2a) logm_x(t)'!J98-'2a)answer'!$C98)^2,"")</f>
        <v>2.473657766990759E-2</v>
      </c>
      <c r="L99" s="32">
        <f>IFERROR(('2a) logm_x(t)'!L98-'2a) logm_x(t)'!K98-'2a)answer'!$C98)^2,"")</f>
        <v>1.2229549505675989E-3</v>
      </c>
      <c r="M99" s="32">
        <f>IFERROR(('2a) logm_x(t)'!M98-'2a) logm_x(t)'!L98-'2a)answer'!$C98)^2,"")</f>
        <v>6.8055262484349938E-4</v>
      </c>
      <c r="N99" s="32">
        <f>IFERROR(('2a) logm_x(t)'!N98-'2a) logm_x(t)'!M98-'2a)answer'!$C98)^2,"")</f>
        <v>6.1695210279191533E-7</v>
      </c>
      <c r="O99" s="32">
        <f>IFERROR(('2a) logm_x(t)'!O98-'2a) logm_x(t)'!N98-'2a)answer'!$C98)^2,"")</f>
        <v>1.011400633145576E-2</v>
      </c>
      <c r="P99" s="32">
        <f>IFERROR(('2a) logm_x(t)'!P98-'2a) logm_x(t)'!O98-'2a)answer'!$C98)^2,"")</f>
        <v>2.0144994290439773E-3</v>
      </c>
      <c r="Q99" s="32">
        <f>IFERROR(('2a) logm_x(t)'!Q98-'2a) logm_x(t)'!P98-'2a)answer'!$C98)^2,"")</f>
        <v>1.4907699551604523E-3</v>
      </c>
      <c r="R99" s="32">
        <f>IFERROR(('2a) logm_x(t)'!R98-'2a) logm_x(t)'!Q98-'2a)answer'!$C98)^2,"")</f>
        <v>2.6446074687682163E-3</v>
      </c>
      <c r="S99" s="32">
        <f>IFERROR(('2a) logm_x(t)'!S98-'2a) logm_x(t)'!R98-'2a)answer'!$C98)^2,"")</f>
        <v>2.4386797886676405E-4</v>
      </c>
      <c r="T99" s="32">
        <f>IFERROR(('2a) logm_x(t)'!T98-'2a) logm_x(t)'!S98-'2a)answer'!$C98)^2,"")</f>
        <v>3.5599446424849517E-2</v>
      </c>
      <c r="U99" s="32">
        <f>IFERROR(('2a) logm_x(t)'!U98-'2a) logm_x(t)'!T98-'2a)answer'!$C98)^2,"")</f>
        <v>2.8399841519468692E-2</v>
      </c>
      <c r="V99" s="32">
        <f>IFERROR(('2a) logm_x(t)'!V98-'2a) logm_x(t)'!U98-'2a)answer'!$C98)^2,"")</f>
        <v>4.1183586984590449E-3</v>
      </c>
      <c r="W99" s="32">
        <f>IFERROR(('2a) logm_x(t)'!W98-'2a) logm_x(t)'!V98-'2a)answer'!$C98)^2,"")</f>
        <v>2.0414821280731583E-3</v>
      </c>
      <c r="X99" s="32">
        <f>IFERROR(('2a) logm_x(t)'!X98-'2a) logm_x(t)'!W98-'2a)answer'!$C98)^2,"")</f>
        <v>6.562989591744361E-4</v>
      </c>
      <c r="Y99" s="32">
        <f>IFERROR(('2a) logm_x(t)'!Y98-'2a) logm_x(t)'!X98-'2a)answer'!$C98)^2,"")</f>
        <v>1.4084541892139167E-2</v>
      </c>
      <c r="Z99" s="32">
        <f>IFERROR(('2a) logm_x(t)'!Z98-'2a) logm_x(t)'!Y98-'2a)answer'!$C98)^2,"")</f>
        <v>6.9505906226489727E-4</v>
      </c>
      <c r="AA99" s="32">
        <f>IFERROR(('2a) logm_x(t)'!AA98-'2a) logm_x(t)'!Z98-'2a)answer'!$C98)^2,"")</f>
        <v>1.9469402924587393E-2</v>
      </c>
      <c r="AB99" s="32">
        <f>IFERROR(('2a) logm_x(t)'!AB98-'2a) logm_x(t)'!AA98-'2a)answer'!$C98)^2,"")</f>
        <v>2.8669683521365722E-3</v>
      </c>
      <c r="AC99" s="32">
        <f>IFERROR(('2a) logm_x(t)'!AC98-'2a) logm_x(t)'!AB98-'2a)answer'!$C98)^2,"")</f>
        <v>6.9907567572874538E-4</v>
      </c>
      <c r="AD99" s="32">
        <f>IFERROR(('2a) logm_x(t)'!AD98-'2a) logm_x(t)'!AC98-'2a)answer'!$C98)^2,"")</f>
        <v>2.8986501707536634E-3</v>
      </c>
      <c r="AE99" s="32">
        <f>IFERROR(('2a) logm_x(t)'!AE98-'2a) logm_x(t)'!AD98-'2a)answer'!$C98)^2,"")</f>
        <v>1.2418360413201255E-4</v>
      </c>
      <c r="AF99" s="32">
        <f>IFERROR(('2a) logm_x(t)'!AF98-'2a) logm_x(t)'!AE98-'2a)answer'!$C98)^2,"")</f>
        <v>6.1986251322397297E-3</v>
      </c>
      <c r="AG99" s="32">
        <f>IFERROR(('2a) logm_x(t)'!AG98-'2a) logm_x(t)'!AF98-'2a)answer'!$C98)^2,"")</f>
        <v>4.7535913934515263E-3</v>
      </c>
      <c r="AH99" s="32">
        <f>IFERROR(('2a) logm_x(t)'!AH98-'2a) logm_x(t)'!AG98-'2a)answer'!$C98)^2,"")</f>
        <v>4.6147299330478591E-4</v>
      </c>
      <c r="AI99" s="32">
        <f>IFERROR(('2a) logm_x(t)'!AI98-'2a) logm_x(t)'!AH98-'2a)answer'!$C98)^2,"")</f>
        <v>2.3058678468603705E-3</v>
      </c>
      <c r="AJ99" s="32">
        <f>IFERROR(('2a) logm_x(t)'!AJ98-'2a) logm_x(t)'!AI98-'2a)answer'!$C98)^2,"")</f>
        <v>2.1543336001937996E-3</v>
      </c>
      <c r="AK99" s="32">
        <f>IFERROR(('2a) logm_x(t)'!AK98-'2a) logm_x(t)'!AJ98-'2a)answer'!$C98)^2,"")</f>
        <v>4.8378631521696514E-3</v>
      </c>
      <c r="AL99" s="32">
        <f>IFERROR(('2a) logm_x(t)'!AL98-'2a) logm_x(t)'!AK98-'2a)answer'!$C98)^2,"")</f>
        <v>1.8571502833863954E-3</v>
      </c>
      <c r="AM99" s="32">
        <f>IFERROR(('2a) logm_x(t)'!AM98-'2a) logm_x(t)'!AL98-'2a)answer'!$C98)^2,"")</f>
        <v>2.3446071161393558E-3</v>
      </c>
      <c r="AN99" s="32">
        <f>IFERROR(('2a) logm_x(t)'!AN98-'2a) logm_x(t)'!AM98-'2a)answer'!$C98)^2,"")</f>
        <v>2.5126440825358415E-3</v>
      </c>
      <c r="AO99" s="32">
        <f>IFERROR(('2a) logm_x(t)'!AO98-'2a) logm_x(t)'!AN98-'2a)answer'!$C98)^2,"")</f>
        <v>2.5993961404857272E-4</v>
      </c>
      <c r="AP99" s="32">
        <f>IFERROR(('2a) logm_x(t)'!AP98-'2a) logm_x(t)'!AO98-'2a)answer'!$C98)^2,"")</f>
        <v>8.0540167412974397E-4</v>
      </c>
      <c r="AQ99" s="32">
        <f>IFERROR(('2a) logm_x(t)'!AQ98-'2a) logm_x(t)'!AP98-'2a)answer'!$C98)^2,"")</f>
        <v>1.9680841069688996E-3</v>
      </c>
      <c r="AR99" s="32">
        <f>IFERROR(('2a) logm_x(t)'!AR98-'2a) logm_x(t)'!AQ98-'2a)answer'!$C98)^2,"")</f>
        <v>1.7511303565912555E-3</v>
      </c>
      <c r="AS99" s="32">
        <f>IFERROR(('2a) logm_x(t)'!AS98-'2a) logm_x(t)'!AR98-'2a)answer'!$C98)^2,"")</f>
        <v>2.4744325385778858E-3</v>
      </c>
      <c r="AT99" s="32">
        <f>IFERROR(('2a) logm_x(t)'!AT98-'2a) logm_x(t)'!AS98-'2a)answer'!$C98)^2,"")</f>
        <v>2.9785665020991341E-4</v>
      </c>
      <c r="AU99" s="32">
        <f>IFERROR(('2a) logm_x(t)'!AU98-'2a) logm_x(t)'!AT98-'2a)answer'!$C98)^2,"")</f>
        <v>4.9191242314115313E-6</v>
      </c>
      <c r="AV99" s="32">
        <f>IFERROR(('2a) logm_x(t)'!AV98-'2a) logm_x(t)'!AU98-'2a)answer'!$C98)^2,"")</f>
        <v>6.3495143802282236E-3</v>
      </c>
      <c r="AW99" s="32">
        <f>IFERROR(('2a) logm_x(t)'!AW98-'2a) logm_x(t)'!AV98-'2a)answer'!$C98)^2,"")</f>
        <v>1.403774109619603E-2</v>
      </c>
      <c r="AX99" s="32">
        <f>IFERROR(('2a) logm_x(t)'!AX98-'2a) logm_x(t)'!AW98-'2a)answer'!$C98)^2,"")</f>
        <v>1.0963441160643475E-2</v>
      </c>
      <c r="AY99" s="32">
        <f>IFERROR(('2a) logm_x(t)'!AY98-'2a) logm_x(t)'!AX98-'2a)answer'!$C98)^2,"")</f>
        <v>8.6034705844111167E-4</v>
      </c>
      <c r="AZ99" s="32">
        <f>IFERROR(('2a) logm_x(t)'!AZ98-'2a) logm_x(t)'!AY98-'2a)answer'!$C98)^2,"")</f>
        <v>4.2357418932025464E-4</v>
      </c>
      <c r="BA99" s="32">
        <f>IFERROR(('2a) logm_x(t)'!BA98-'2a) logm_x(t)'!AZ98-'2a)answer'!$C98)^2,"")</f>
        <v>6.5112081342104703E-4</v>
      </c>
      <c r="BB99" s="32">
        <f>IFERROR(('2a) logm_x(t)'!BB98-'2a) logm_x(t)'!BA98-'2a)answer'!$C98)^2,"")</f>
        <v>4.0430376373063555E-3</v>
      </c>
      <c r="BC99" s="32">
        <f>IFERROR(('2a) logm_x(t)'!BC98-'2a) logm_x(t)'!BB98-'2a)answer'!$C98)^2,"")</f>
        <v>1.1654635380313631E-2</v>
      </c>
      <c r="BD99" s="32">
        <f>IFERROR(('2a) logm_x(t)'!BD98-'2a) logm_x(t)'!BC98-'2a)answer'!$C98)^2,"")</f>
        <v>1.1081360198119958E-2</v>
      </c>
      <c r="BE99" s="32">
        <f>IFERROR(('2a) logm_x(t)'!BE98-'2a) logm_x(t)'!BD98-'2a)answer'!$C98)^2,"")</f>
        <v>2.2358046060017601E-3</v>
      </c>
      <c r="BF99" s="32">
        <f>IFERROR(('2a) logm_x(t)'!BF98-'2a) logm_x(t)'!BE98-'2a)answer'!$C98)^2,"")</f>
        <v>5.3054807076406757E-3</v>
      </c>
      <c r="BG99" s="32">
        <f>IFERROR(('2a) logm_x(t)'!BG98-'2a) logm_x(t)'!BF98-'2a)answer'!$C98)^2,"")</f>
        <v>2.563046241791198E-3</v>
      </c>
      <c r="BH99" s="32">
        <f>IFERROR(('2a) logm_x(t)'!BH98-'2a) logm_x(t)'!BG98-'2a)answer'!$C98)^2,"")</f>
        <v>7.1363520845569393E-5</v>
      </c>
      <c r="BI99" s="32">
        <f>IFERROR(('2a) logm_x(t)'!BI98-'2a) logm_x(t)'!BH98-'2a)answer'!$C98)^2,"")</f>
        <v>9.7006888466354157E-4</v>
      </c>
      <c r="BJ99" s="32">
        <f>IFERROR(('2a) logm_x(t)'!BJ98-'2a) logm_x(t)'!BI98-'2a)answer'!$C98)^2,"")</f>
        <v>2.4125343063811687E-3</v>
      </c>
      <c r="BK99" s="32">
        <f>IFERROR(('2a) logm_x(t)'!BK98-'2a) logm_x(t)'!BJ98-'2a)answer'!$C98)^2,"")</f>
        <v>2.9096899444905613E-3</v>
      </c>
      <c r="BL99" s="32">
        <f>IFERROR(('2a) logm_x(t)'!BL98-'2a) logm_x(t)'!BK98-'2a)answer'!$C98)^2,"")</f>
        <v>8.3026295373689381E-3</v>
      </c>
      <c r="BM99" s="32">
        <f>IFERROR(('2a) logm_x(t)'!BM98-'2a) logm_x(t)'!BL98-'2a)answer'!$C98)^2,"")</f>
        <v>1.8347016325375297E-3</v>
      </c>
      <c r="BN99" s="32">
        <f>IFERROR(('2a) logm_x(t)'!BN98-'2a) logm_x(t)'!BM98-'2a)answer'!$C98)^2,"")</f>
        <v>2.9449709869784095E-3</v>
      </c>
      <c r="BO99" s="32">
        <f>IFERROR(('2a) logm_x(t)'!BO98-'2a) logm_x(t)'!BN98-'2a)answer'!$C98)^2,"")</f>
        <v>9.6568048904291538E-3</v>
      </c>
      <c r="BP99" s="32">
        <f>IFERROR(('2a) logm_x(t)'!BP98-'2a) logm_x(t)'!BO98-'2a)answer'!$C98)^2,"")</f>
        <v>2.3464560643555697E-3</v>
      </c>
      <c r="BQ99" s="32">
        <f>IFERROR(('2a) logm_x(t)'!BQ98-'2a) logm_x(t)'!BP98-'2a)answer'!$C98)^2,"")</f>
        <v>8.5903213196223695E-4</v>
      </c>
      <c r="BR99" s="32">
        <f>IFERROR(('2a) logm_x(t)'!BR98-'2a) logm_x(t)'!BQ98-'2a)answer'!$C98)^2,"")</f>
        <v>1.2457763698150544E-2</v>
      </c>
      <c r="BS99" s="32">
        <f>IFERROR(('2a) logm_x(t)'!BS98-'2a) logm_x(t)'!BR98-'2a)answer'!$C98)^2,"")</f>
        <v>1.1682218776224591E-2</v>
      </c>
      <c r="BT99" s="32">
        <f>IFERROR(('2a) logm_x(t)'!BT98-'2a) logm_x(t)'!BS98-'2a)answer'!$C98)^2,"")</f>
        <v>4.0549983380206616E-3</v>
      </c>
      <c r="BU99" s="32">
        <f>IFERROR(('2a) logm_x(t)'!BU98-'2a) logm_x(t)'!BT98-'2a)answer'!$C98)^2,"")</f>
        <v>2.932924563002108E-3</v>
      </c>
      <c r="BV99" s="32">
        <f>IFERROR(('2a) logm_x(t)'!BV98-'2a) logm_x(t)'!BU98-'2a)answer'!$C98)^2,"")</f>
        <v>1.3947940537885931E-3</v>
      </c>
      <c r="BW99" s="32">
        <f>IFERROR(('2a) logm_x(t)'!BW98-'2a) logm_x(t)'!BV98-'2a)answer'!$C98)^2,"")</f>
        <v>9.9004588918159327E-3</v>
      </c>
      <c r="BX99" s="32">
        <f>IFERROR(('2a) logm_x(t)'!BX98-'2a) logm_x(t)'!BW98-'2a)answer'!$C98)^2,"")</f>
        <v>4.8285500547236128E-3</v>
      </c>
      <c r="BY99" s="32">
        <f>IFERROR(('2a) logm_x(t)'!BY98-'2a) logm_x(t)'!BX98-'2a)answer'!$C98)^2,"")</f>
        <v>9.9968218261073513E-4</v>
      </c>
      <c r="BZ99" s="32">
        <f>IFERROR(('2a) logm_x(t)'!BZ98-'2a) logm_x(t)'!BY98-'2a)answer'!$C98)^2,"")</f>
        <v>5.446146019436307E-4</v>
      </c>
      <c r="CA99" s="32">
        <f>IFERROR(('2a) logm_x(t)'!CA98-'2a) logm_x(t)'!BZ98-'2a)answer'!$C98)^2,"")</f>
        <v>4.0354751507856327E-4</v>
      </c>
      <c r="CB99" s="32">
        <f>IFERROR(('2a) logm_x(t)'!CB98-'2a) logm_x(t)'!CA98-'2a)answer'!$C98)^2,"")</f>
        <v>3.9304457586086845E-6</v>
      </c>
      <c r="CC99" s="32">
        <f>IFERROR(('2a) logm_x(t)'!CC98-'2a) logm_x(t)'!CB98-'2a)answer'!$C98)^2,"")</f>
        <v>3.9300164042101354E-5</v>
      </c>
      <c r="CD99" s="32">
        <f>IFERROR(('2a) logm_x(t)'!CD98-'2a) logm_x(t)'!CC98-'2a)answer'!$C98)^2,"")</f>
        <v>9.1533058807084333E-4</v>
      </c>
      <c r="CE99" s="32">
        <f>IFERROR(('2a) logm_x(t)'!CE98-'2a) logm_x(t)'!CD98-'2a)answer'!$C98)^2,"")</f>
        <v>4.2114877458445284E-3</v>
      </c>
      <c r="CF99" s="32">
        <f>IFERROR(('2a) logm_x(t)'!CF98-'2a) logm_x(t)'!CE98-'2a)answer'!$C98)^2,"")</f>
        <v>2.0949609651829525E-3</v>
      </c>
      <c r="CG99" s="32">
        <f>IFERROR(('2a) logm_x(t)'!CG98-'2a) logm_x(t)'!CF98-'2a)answer'!$C98)^2,"")</f>
        <v>4.7037746138052467E-4</v>
      </c>
      <c r="CH99" s="32">
        <f>IFERROR(('2a) logm_x(t)'!CH98-'2a) logm_x(t)'!CG98-'2a)answer'!$C98)^2,"")</f>
        <v>2.4032290388545166E-3</v>
      </c>
      <c r="CI99" s="32">
        <f>IFERROR(('2a) logm_x(t)'!CI98-'2a) logm_x(t)'!CH98-'2a)answer'!$C98)^2,"")</f>
        <v>3.2028264931971564E-4</v>
      </c>
      <c r="CJ99" s="32">
        <f>IFERROR(('2a) logm_x(t)'!CJ98-'2a) logm_x(t)'!CI98-'2a)answer'!$C98)^2,"")</f>
        <v>3.0148560416130541E-5</v>
      </c>
      <c r="CK99" s="32">
        <f>IFERROR(('2a) logm_x(t)'!CK98-'2a) logm_x(t)'!CJ98-'2a)answer'!$C98)^2,"")</f>
        <v>2.6668299979210232E-4</v>
      </c>
      <c r="CL99" s="32">
        <f>IFERROR(('2a) logm_x(t)'!CL98-'2a) logm_x(t)'!CK98-'2a)answer'!$C98)^2,"")</f>
        <v>2.106429101679466E-3</v>
      </c>
      <c r="CM99" s="32">
        <f>IFERROR(('2a) logm_x(t)'!CM98-'2a) logm_x(t)'!CL98-'2a)answer'!$C98)^2,"")</f>
        <v>4.8929076259087944E-5</v>
      </c>
      <c r="CN99" s="32">
        <f>IFERROR(('2a) logm_x(t)'!CN98-'2a) logm_x(t)'!CM98-'2a)answer'!$C98)^2,"")</f>
        <v>1.0667320993761285E-5</v>
      </c>
      <c r="CT99" s="31">
        <f t="shared" si="5"/>
        <v>95</v>
      </c>
      <c r="CU99" s="32">
        <f>('2a) logm_x(t)'!C98-'2a) logm_x(t)'!B98-'2a)answer'!$C98)/$CP$5</f>
        <v>1.2121911036070552</v>
      </c>
      <c r="CV99" s="32">
        <f>('2a) logm_x(t)'!D98-'2a) logm_x(t)'!C98-'2a)answer'!$C98)/$CP$5</f>
        <v>0.31672507970691111</v>
      </c>
      <c r="CW99" s="32">
        <f>('2a) logm_x(t)'!E98-'2a) logm_x(t)'!D98-'2a)answer'!$C98)/$CP$5</f>
        <v>0.18550008294686327</v>
      </c>
      <c r="CX99" s="32">
        <f>('2a) logm_x(t)'!F98-'2a) logm_x(t)'!E98-'2a)answer'!$C98)/$CP$5</f>
        <v>-0.61768467099463653</v>
      </c>
      <c r="CY99" s="32">
        <f>('2a) logm_x(t)'!G98-'2a) logm_x(t)'!F98-'2a)answer'!$C98)/$CP$5</f>
        <v>0.66859633579698763</v>
      </c>
      <c r="CZ99" s="32">
        <f>('2a) logm_x(t)'!H98-'2a) logm_x(t)'!G98-'2a)answer'!$C98)/$CP$5</f>
        <v>-0.38275815846716565</v>
      </c>
      <c r="DA99" s="32">
        <f>('2a) logm_x(t)'!I98-'2a) logm_x(t)'!H98-'2a)answer'!$C98)/$CP$5</f>
        <v>-0.21779839317142344</v>
      </c>
      <c r="DB99" s="32">
        <f>('2a) logm_x(t)'!J98-'2a) logm_x(t)'!I98-'2a)answer'!$C98)/$CP$5</f>
        <v>1.1522910803043549</v>
      </c>
      <c r="DC99" s="32">
        <f>('2a) logm_x(t)'!K98-'2a) logm_x(t)'!J98-'2a)answer'!$C98)/$CP$5</f>
        <v>-1.1268392880684224</v>
      </c>
      <c r="DD99" s="32">
        <f>('2a) logm_x(t)'!L98-'2a) logm_x(t)'!K98-'2a)answer'!$C98)/$CP$5</f>
        <v>0.25055172844494317</v>
      </c>
      <c r="DE99" s="32">
        <f>('2a) logm_x(t)'!M98-'2a) logm_x(t)'!L98-'2a)answer'!$C98)/$CP$5</f>
        <v>-0.1869059082770112</v>
      </c>
      <c r="DF99" s="32">
        <f>('2a) logm_x(t)'!N98-'2a) logm_x(t)'!M98-'2a)answer'!$C98)/$CP$5</f>
        <v>-5.6275310224465462E-3</v>
      </c>
      <c r="DG99" s="32">
        <f>('2a) logm_x(t)'!O98-'2a) logm_x(t)'!N98-'2a)answer'!$C98)/$CP$5</f>
        <v>0.72053284723286115</v>
      </c>
      <c r="DH99" s="32">
        <f>('2a) logm_x(t)'!P98-'2a) logm_x(t)'!O98-'2a)answer'!$C98)/$CP$5</f>
        <v>-0.32157016442068986</v>
      </c>
      <c r="DI99" s="32">
        <f>('2a) logm_x(t)'!Q98-'2a) logm_x(t)'!P98-'2a)answer'!$C98)/$CP$5</f>
        <v>-0.27662886133922293</v>
      </c>
      <c r="DJ99" s="32">
        <f>('2a) logm_x(t)'!R98-'2a) logm_x(t)'!Q98-'2a)answer'!$C98)/$CP$5</f>
        <v>0.36844509854178653</v>
      </c>
      <c r="DK99" s="32">
        <f>('2a) logm_x(t)'!S98-'2a) logm_x(t)'!R98-'2a)answer'!$C98)/$CP$5</f>
        <v>-0.11188440659933697</v>
      </c>
      <c r="DL99" s="32">
        <f>('2a) logm_x(t)'!T98-'2a) logm_x(t)'!S98-'2a)answer'!$C98)/$CP$5</f>
        <v>1.3518042133439183</v>
      </c>
      <c r="DM99" s="32">
        <f>('2a) logm_x(t)'!U98-'2a) logm_x(t)'!T98-'2a)answer'!$C98)/$CP$5</f>
        <v>-1.2073971090383726</v>
      </c>
      <c r="DN99" s="32">
        <f>('2a) logm_x(t)'!V98-'2a) logm_x(t)'!U98-'2a)answer'!$C98)/$CP$5</f>
        <v>0.45978442782619677</v>
      </c>
      <c r="DO99" s="32">
        <f>('2a) logm_x(t)'!W98-'2a) logm_x(t)'!V98-'2a)answer'!$C98)/$CP$5</f>
        <v>0.32371659566534039</v>
      </c>
      <c r="DP99" s="32">
        <f>('2a) logm_x(t)'!X98-'2a) logm_x(t)'!W98-'2a)answer'!$C98)/$CP$5</f>
        <v>0.18354519984852205</v>
      </c>
      <c r="DQ99" s="32">
        <f>('2a) logm_x(t)'!Y98-'2a) logm_x(t)'!X98-'2a)answer'!$C98)/$CP$5</f>
        <v>-0.85028307861381469</v>
      </c>
      <c r="DR99" s="32">
        <f>('2a) logm_x(t)'!Z98-'2a) logm_x(t)'!Y98-'2a)answer'!$C98)/$CP$5</f>
        <v>-0.18888741729535938</v>
      </c>
      <c r="DS99" s="32">
        <f>('2a) logm_x(t)'!AA98-'2a) logm_x(t)'!Z98-'2a)answer'!$C98)/$CP$5</f>
        <v>0.99969723266701227</v>
      </c>
      <c r="DT99" s="32">
        <f>('2a) logm_x(t)'!AB98-'2a) logm_x(t)'!AA98-'2a)answer'!$C98)/$CP$5</f>
        <v>-0.38362210391467377</v>
      </c>
      <c r="DU99" s="32">
        <f>('2a) logm_x(t)'!AC98-'2a) logm_x(t)'!AB98-'2a)answer'!$C98)/$CP$5</f>
        <v>0.18943240322702154</v>
      </c>
      <c r="DV99" s="32">
        <f>('2a) logm_x(t)'!AD98-'2a) logm_x(t)'!AC98-'2a)answer'!$C98)/$CP$5</f>
        <v>-0.38573591400084428</v>
      </c>
      <c r="DW99" s="32">
        <f>('2a) logm_x(t)'!AE98-'2a) logm_x(t)'!AD98-'2a)answer'!$C98)/$CP$5</f>
        <v>-7.9840694016442143E-2</v>
      </c>
      <c r="DX99" s="32">
        <f>('2a) logm_x(t)'!AF98-'2a) logm_x(t)'!AE98-'2a)answer'!$C98)/$CP$5</f>
        <v>0.56407890650462689</v>
      </c>
      <c r="DY99" s="32">
        <f>('2a) logm_x(t)'!AG98-'2a) logm_x(t)'!AF98-'2a)answer'!$C98)/$CP$5</f>
        <v>-0.49397287025137471</v>
      </c>
      <c r="DZ99" s="32">
        <f>('2a) logm_x(t)'!AH98-'2a) logm_x(t)'!AG98-'2a)answer'!$C98)/$CP$5</f>
        <v>-0.15390946139372158</v>
      </c>
      <c r="EA99" s="32">
        <f>('2a) logm_x(t)'!AI98-'2a) logm_x(t)'!AH98-'2a)answer'!$C98)/$CP$5</f>
        <v>0.34404034947263246</v>
      </c>
      <c r="EB99" s="32">
        <f>('2a) logm_x(t)'!AJ98-'2a) logm_x(t)'!AI98-'2a)answer'!$C98)/$CP$5</f>
        <v>-0.33254364355907678</v>
      </c>
      <c r="EC99" s="32">
        <f>('2a) logm_x(t)'!AK98-'2a) logm_x(t)'!AJ98-'2a)answer'!$C98)/$CP$5</f>
        <v>0.49833221471822325</v>
      </c>
      <c r="ED99" s="32">
        <f>('2a) logm_x(t)'!AL98-'2a) logm_x(t)'!AK98-'2a)answer'!$C98)/$CP$5</f>
        <v>-0.30875620754124661</v>
      </c>
      <c r="EE99" s="32">
        <f>('2a) logm_x(t)'!AM98-'2a) logm_x(t)'!AL98-'2a)answer'!$C98)/$CP$5</f>
        <v>-0.3469183025707504</v>
      </c>
      <c r="EF99" s="32">
        <f>('2a) logm_x(t)'!AN98-'2a) logm_x(t)'!AM98-'2a)answer'!$C98)/$CP$5</f>
        <v>0.35913494117617217</v>
      </c>
      <c r="EG99" s="32">
        <f>('2a) logm_x(t)'!AO98-'2a) logm_x(t)'!AN98-'2a)answer'!$C98)/$CP$5</f>
        <v>-0.11551234706730278</v>
      </c>
      <c r="EH99" s="32">
        <f>('2a) logm_x(t)'!AP98-'2a) logm_x(t)'!AO98-'2a)answer'!$C98)/$CP$5</f>
        <v>-0.20332858455860026</v>
      </c>
      <c r="EI99" s="32">
        <f>('2a) logm_x(t)'!AQ98-'2a) logm_x(t)'!AP98-'2a)answer'!$C98)/$CP$5</f>
        <v>0.31784398750485138</v>
      </c>
      <c r="EJ99" s="32">
        <f>('2a) logm_x(t)'!AR98-'2a) logm_x(t)'!AQ98-'2a)answer'!$C98)/$CP$5</f>
        <v>-0.29981365699015666</v>
      </c>
      <c r="EK99" s="32">
        <f>('2a) logm_x(t)'!AS98-'2a) logm_x(t)'!AR98-'2a)answer'!$C98)/$CP$5</f>
        <v>0.35639367045028358</v>
      </c>
      <c r="EL99" s="32">
        <f>('2a) logm_x(t)'!AT98-'2a) logm_x(t)'!AS98-'2a)answer'!$C98)/$CP$5</f>
        <v>-0.12365048492018357</v>
      </c>
      <c r="EM99" s="32">
        <f>('2a) logm_x(t)'!AU98-'2a) logm_x(t)'!AT98-'2a)answer'!$C98)/$CP$5</f>
        <v>-1.5890445339093843E-2</v>
      </c>
      <c r="EN99" s="32">
        <f>('2a) logm_x(t)'!AV98-'2a) logm_x(t)'!AU98-'2a)answer'!$C98)/$CP$5</f>
        <v>-0.57090313642304946</v>
      </c>
      <c r="EO99" s="32">
        <f>('2a) logm_x(t)'!AW98-'2a) logm_x(t)'!AV98-'2a)answer'!$C98)/$CP$5</f>
        <v>0.84886922229206097</v>
      </c>
      <c r="EP99" s="32">
        <f>('2a) logm_x(t)'!AX98-'2a) logm_x(t)'!AW98-'2a)answer'!$C98)/$CP$5</f>
        <v>-0.75018023646068555</v>
      </c>
      <c r="EQ99" s="32">
        <f>('2a) logm_x(t)'!AY98-'2a) logm_x(t)'!AX98-'2a)answer'!$C98)/$CP$5</f>
        <v>0.21014981521644596</v>
      </c>
      <c r="ER99" s="32">
        <f>('2a) logm_x(t)'!AZ98-'2a) logm_x(t)'!AY98-'2a)answer'!$C98)/$CP$5</f>
        <v>0.14745412200523039</v>
      </c>
      <c r="ES99" s="32">
        <f>('2a) logm_x(t)'!BA98-'2a) logm_x(t)'!AZ98-'2a)answer'!$C98)/$CP$5</f>
        <v>-0.18281968755886166</v>
      </c>
      <c r="ET99" s="32">
        <f>('2a) logm_x(t)'!BB98-'2a) logm_x(t)'!BA98-'2a)answer'!$C98)/$CP$5</f>
        <v>-0.45556050480267901</v>
      </c>
      <c r="EU99" s="32">
        <f>('2a) logm_x(t)'!BC98-'2a) logm_x(t)'!BB98-'2a)answer'!$C98)/$CP$5</f>
        <v>0.77346651850112891</v>
      </c>
      <c r="EV99" s="32">
        <f>('2a) logm_x(t)'!BD98-'2a) logm_x(t)'!BC98-'2a)answer'!$C98)/$CP$5</f>
        <v>-0.75420378791419507</v>
      </c>
      <c r="EW99" s="32">
        <f>('2a) logm_x(t)'!BE98-'2a) logm_x(t)'!BD98-'2a)answer'!$C98)/$CP$5</f>
        <v>0.33877323916676982</v>
      </c>
      <c r="EX99" s="32">
        <f>('2a) logm_x(t)'!BF98-'2a) logm_x(t)'!BE98-'2a)answer'!$C98)/$CP$5</f>
        <v>-0.5218606407936871</v>
      </c>
      <c r="EY99" s="32">
        <f>('2a) logm_x(t)'!BG98-'2a) logm_x(t)'!BF98-'2a)answer'!$C98)/$CP$5</f>
        <v>-0.36271907413776022</v>
      </c>
      <c r="EZ99" s="32">
        <f>('2a) logm_x(t)'!BH98-'2a) logm_x(t)'!BG98-'2a)answer'!$C98)/$CP$5</f>
        <v>6.0524374197636267E-2</v>
      </c>
      <c r="FA99" s="32">
        <f>('2a) logm_x(t)'!BI98-'2a) logm_x(t)'!BH98-'2a)answer'!$C98)/$CP$5</f>
        <v>-0.22314823735506806</v>
      </c>
      <c r="FB99" s="32">
        <f>('2a) logm_x(t)'!BJ98-'2a) logm_x(t)'!BI98-'2a)answer'!$C98)/$CP$5</f>
        <v>0.35190782368002699</v>
      </c>
      <c r="FC99" s="32">
        <f>('2a) logm_x(t)'!BK98-'2a) logm_x(t)'!BJ98-'2a)answer'!$C98)/$CP$5</f>
        <v>0.3864697711418224</v>
      </c>
      <c r="FD99" s="32">
        <f>('2a) logm_x(t)'!BL98-'2a) logm_x(t)'!BK98-'2a)answer'!$C98)/$CP$5</f>
        <v>-0.65282984937117772</v>
      </c>
      <c r="FE99" s="32">
        <f>('2a) logm_x(t)'!BM98-'2a) logm_x(t)'!BL98-'2a)answer'!$C98)/$CP$5</f>
        <v>0.30688445991217472</v>
      </c>
      <c r="FF99" s="32">
        <f>('2a) logm_x(t)'!BN98-'2a) logm_x(t)'!BM98-'2a)answer'!$C98)/$CP$5</f>
        <v>0.3888057541642142</v>
      </c>
      <c r="FG99" s="32">
        <f>('2a) logm_x(t)'!BO98-'2a) logm_x(t)'!BN98-'2a)answer'!$C98)/$CP$5</f>
        <v>-0.70405875253304306</v>
      </c>
      <c r="FH99" s="32">
        <f>('2a) logm_x(t)'!BP98-'2a) logm_x(t)'!BO98-'2a)answer'!$C98)/$CP$5</f>
        <v>0.34705506483766441</v>
      </c>
      <c r="FI99" s="32">
        <f>('2a) logm_x(t)'!BQ98-'2a) logm_x(t)'!BP98-'2a)answer'!$C98)/$CP$5</f>
        <v>-0.20998916073483209</v>
      </c>
      <c r="FJ99" s="32">
        <f>('2a) logm_x(t)'!BR98-'2a) logm_x(t)'!BQ98-'2a)answer'!$C98)/$CP$5</f>
        <v>0.79967260403688689</v>
      </c>
      <c r="FK99" s="32">
        <f>('2a) logm_x(t)'!BS98-'2a) logm_x(t)'!BR98-'2a)answer'!$C98)/$CP$5</f>
        <v>-0.77438127147138847</v>
      </c>
      <c r="FL99" s="32">
        <f>('2a) logm_x(t)'!BT98-'2a) logm_x(t)'!BS98-'2a)answer'!$C98)/$CP$5</f>
        <v>-0.4562338597672978</v>
      </c>
      <c r="FM99" s="32">
        <f>('2a) logm_x(t)'!BU98-'2a) logm_x(t)'!BT98-'2a)answer'!$C98)/$CP$5</f>
        <v>0.38800973299843849</v>
      </c>
      <c r="FN99" s="32">
        <f>('2a) logm_x(t)'!BV98-'2a) logm_x(t)'!BU98-'2a)answer'!$C98)/$CP$5</f>
        <v>-0.26757603686449344</v>
      </c>
      <c r="FO99" s="32">
        <f>('2a) logm_x(t)'!BW98-'2a) logm_x(t)'!BV98-'2a)answer'!$C98)/$CP$5</f>
        <v>0.71288558946268277</v>
      </c>
      <c r="FP99" s="32">
        <f>('2a) logm_x(t)'!BX98-'2a) logm_x(t)'!BW98-'2a)answer'!$C98)/$CP$5</f>
        <v>-0.4978523280386814</v>
      </c>
      <c r="FQ99" s="32">
        <f>('2a) logm_x(t)'!BY98-'2a) logm_x(t)'!BX98-'2a)answer'!$C98)/$CP$5</f>
        <v>0.22652865648378795</v>
      </c>
      <c r="FR99" s="32">
        <f>('2a) logm_x(t)'!BZ98-'2a) logm_x(t)'!BY98-'2a)answer'!$C98)/$CP$5</f>
        <v>-0.16720020824452006</v>
      </c>
      <c r="FS99" s="32">
        <f>('2a) logm_x(t)'!CA98-'2a) logm_x(t)'!BZ98-'2a)answer'!$C98)/$CP$5</f>
        <v>-0.14392608499134005</v>
      </c>
      <c r="FT99" s="32">
        <f>('2a) logm_x(t)'!CB98-'2a) logm_x(t)'!CA98-'2a)answer'!$C98)/$CP$5</f>
        <v>1.4204078931964738E-2</v>
      </c>
      <c r="FU99" s="32">
        <f>('2a) logm_x(t)'!CC98-'2a) logm_x(t)'!CB98-'2a)answer'!$C98)/$CP$5</f>
        <v>4.4914788085920074E-2</v>
      </c>
      <c r="FV99" s="32">
        <f>('2a) logm_x(t)'!CD98-'2a) logm_x(t)'!CC98-'2a)answer'!$C98)/$CP$5</f>
        <v>-0.21676100763417611</v>
      </c>
      <c r="FW99" s="32">
        <f>('2a) logm_x(t)'!CE98-'2a) logm_x(t)'!CD98-'2a)answer'!$C98)/$CP$5</f>
        <v>0.46495395264055367</v>
      </c>
      <c r="FX99" s="32">
        <f>('2a) logm_x(t)'!CF98-'2a) logm_x(t)'!CE98-'2a)answer'!$C98)/$CP$5</f>
        <v>-0.32792923887712516</v>
      </c>
      <c r="FY99" s="32">
        <f>('2a) logm_x(t)'!CG98-'2a) logm_x(t)'!CF98-'2a)answer'!$C98)/$CP$5</f>
        <v>-0.15538726595674654</v>
      </c>
      <c r="FZ99" s="32">
        <f>('2a) logm_x(t)'!CH98-'2a) logm_x(t)'!CG98-'2a)answer'!$C98)/$CP$5</f>
        <v>-0.35122850481794277</v>
      </c>
      <c r="GA99" s="32">
        <f>('2a) logm_x(t)'!CI98-'2a) logm_x(t)'!CH98-'2a)answer'!$C98)/$CP$5</f>
        <v>0.12822091729460899</v>
      </c>
      <c r="GB99" s="32">
        <f>('2a) logm_x(t)'!CJ98-'2a) logm_x(t)'!CI98-'2a)answer'!$C98)/$CP$5</f>
        <v>-3.9339194499444133E-2</v>
      </c>
      <c r="GC99" s="32">
        <f>('2a) logm_x(t)'!CK98-'2a) logm_x(t)'!CJ98-'2a)answer'!$C98)/$CP$5</f>
        <v>0.11700107154331105</v>
      </c>
      <c r="GD99" s="32">
        <f>('2a) logm_x(t)'!CL98-'2a) logm_x(t)'!CK98-'2a)answer'!$C98)/$CP$5</f>
        <v>-0.32882558125804395</v>
      </c>
      <c r="GE99" s="32">
        <f>('2a) logm_x(t)'!CM98-'2a) logm_x(t)'!CL98-'2a)answer'!$C98)/$CP$5</f>
        <v>-5.011591705001698E-2</v>
      </c>
      <c r="GF99" s="32">
        <f>('2a) logm_x(t)'!CN98-'2a) logm_x(t)'!CM98-'2a)answer'!$C98)/$CP$5</f>
        <v>2.340021540775835E-2</v>
      </c>
    </row>
    <row r="100" spans="1:188" x14ac:dyDescent="0.25">
      <c r="A100" s="31">
        <f>'2a) logm_x(t)'!A99</f>
        <v>96</v>
      </c>
      <c r="B100" s="32"/>
      <c r="C100" s="32">
        <f>IFERROR(('2a) logm_x(t)'!C99-'2a) logm_x(t)'!B99-'2a)answer'!$C99)^2,"")</f>
        <v>3.3679142964091163E-2</v>
      </c>
      <c r="D100" s="32">
        <f>IFERROR(('2a) logm_x(t)'!D99-'2a) logm_x(t)'!C99-'2a)answer'!$C99)^2,"")</f>
        <v>2.968346884090419E-4</v>
      </c>
      <c r="E100" s="32">
        <f>IFERROR(('2a) logm_x(t)'!E99-'2a) logm_x(t)'!D99-'2a)answer'!$C99)^2,"")</f>
        <v>1.3768653592776891E-3</v>
      </c>
      <c r="F100" s="32">
        <f>IFERROR(('2a) logm_x(t)'!F99-'2a) logm_x(t)'!E99-'2a)answer'!$C99)^2,"")</f>
        <v>7.0707216383874023E-3</v>
      </c>
      <c r="G100" s="32">
        <f>IFERROR(('2a) logm_x(t)'!G99-'2a) logm_x(t)'!F99-'2a)answer'!$C99)^2,"")</f>
        <v>7.982762187703437E-3</v>
      </c>
      <c r="H100" s="32">
        <f>IFERROR(('2a) logm_x(t)'!H99-'2a) logm_x(t)'!G99-'2a)answer'!$C99)^2,"")</f>
        <v>2.6970956409651265E-3</v>
      </c>
      <c r="I100" s="32">
        <f>IFERROR(('2a) logm_x(t)'!I99-'2a) logm_x(t)'!H99-'2a)answer'!$C99)^2,"")</f>
        <v>5.7895753983692967E-4</v>
      </c>
      <c r="J100" s="32">
        <f>IFERROR(('2a) logm_x(t)'!J99-'2a) logm_x(t)'!I99-'2a)answer'!$C99)^2,"")</f>
        <v>2.9253940705604602E-2</v>
      </c>
      <c r="K100" s="32">
        <f>IFERROR(('2a) logm_x(t)'!K99-'2a) logm_x(t)'!J99-'2a)answer'!$C99)^2,"")</f>
        <v>3.0411513029712445E-2</v>
      </c>
      <c r="L100" s="32">
        <f>IFERROR(('2a) logm_x(t)'!L99-'2a) logm_x(t)'!K99-'2a)answer'!$C99)^2,"")</f>
        <v>1.1167246331898208E-3</v>
      </c>
      <c r="M100" s="32">
        <f>IFERROR(('2a) logm_x(t)'!M99-'2a) logm_x(t)'!L99-'2a)answer'!$C99)^2,"")</f>
        <v>5.1822742253053433E-4</v>
      </c>
      <c r="N100" s="32">
        <f>IFERROR(('2a) logm_x(t)'!N99-'2a) logm_x(t)'!M99-'2a)answer'!$C99)^2,"")</f>
        <v>9.5911342483749985E-6</v>
      </c>
      <c r="O100" s="32">
        <f>IFERROR(('2a) logm_x(t)'!O99-'2a) logm_x(t)'!N99-'2a)answer'!$C99)^2,"")</f>
        <v>9.6944317124617214E-3</v>
      </c>
      <c r="P100" s="32">
        <f>IFERROR(('2a) logm_x(t)'!P99-'2a) logm_x(t)'!O99-'2a)answer'!$C99)^2,"")</f>
        <v>2.02572622775622E-3</v>
      </c>
      <c r="Q100" s="32">
        <f>IFERROR(('2a) logm_x(t)'!Q99-'2a) logm_x(t)'!P99-'2a)answer'!$C99)^2,"")</f>
        <v>1.7609108004859961E-3</v>
      </c>
      <c r="R100" s="32">
        <f>IFERROR(('2a) logm_x(t)'!R99-'2a) logm_x(t)'!Q99-'2a)answer'!$C99)^2,"")</f>
        <v>3.2559819798427419E-3</v>
      </c>
      <c r="S100" s="32">
        <f>IFERROR(('2a) logm_x(t)'!S99-'2a) logm_x(t)'!R99-'2a)answer'!$C99)^2,"")</f>
        <v>2.5551065259345798E-4</v>
      </c>
      <c r="T100" s="32">
        <f>IFERROR(('2a) logm_x(t)'!T99-'2a) logm_x(t)'!S99-'2a)answer'!$C99)^2,"")</f>
        <v>3.515482471393603E-2</v>
      </c>
      <c r="U100" s="32">
        <f>IFERROR(('2a) logm_x(t)'!U99-'2a) logm_x(t)'!T99-'2a)answer'!$C99)^2,"")</f>
        <v>2.6658071269777338E-2</v>
      </c>
      <c r="V100" s="32">
        <f>IFERROR(('2a) logm_x(t)'!V99-'2a) logm_x(t)'!U99-'2a)answer'!$C99)^2,"")</f>
        <v>4.2634424444647438E-3</v>
      </c>
      <c r="W100" s="32">
        <f>IFERROR(('2a) logm_x(t)'!W99-'2a) logm_x(t)'!V99-'2a)answer'!$C99)^2,"")</f>
        <v>1.5244652042519275E-3</v>
      </c>
      <c r="X100" s="32">
        <f>IFERROR(('2a) logm_x(t)'!X99-'2a) logm_x(t)'!W99-'2a)answer'!$C99)^2,"")</f>
        <v>7.4072370731129221E-4</v>
      </c>
      <c r="Y100" s="32">
        <f>IFERROR(('2a) logm_x(t)'!Y99-'2a) logm_x(t)'!X99-'2a)answer'!$C99)^2,"")</f>
        <v>1.3880793504172534E-2</v>
      </c>
      <c r="Z100" s="32">
        <f>IFERROR(('2a) logm_x(t)'!Z99-'2a) logm_x(t)'!Y99-'2a)answer'!$C99)^2,"")</f>
        <v>9.1220727177238482E-4</v>
      </c>
      <c r="AA100" s="32">
        <f>IFERROR(('2a) logm_x(t)'!AA99-'2a) logm_x(t)'!Z99-'2a)answer'!$C99)^2,"")</f>
        <v>2.0644348405085073E-2</v>
      </c>
      <c r="AB100" s="32">
        <f>IFERROR(('2a) logm_x(t)'!AB99-'2a) logm_x(t)'!AA99-'2a)answer'!$C99)^2,"")</f>
        <v>2.6344978010742867E-3</v>
      </c>
      <c r="AC100" s="32">
        <f>IFERROR(('2a) logm_x(t)'!AC99-'2a) logm_x(t)'!AB99-'2a)answer'!$C99)^2,"")</f>
        <v>8.9144781292117348E-4</v>
      </c>
      <c r="AD100" s="32">
        <f>IFERROR(('2a) logm_x(t)'!AD99-'2a) logm_x(t)'!AC99-'2a)answer'!$C99)^2,"")</f>
        <v>4.1173144098519349E-3</v>
      </c>
      <c r="AE100" s="32">
        <f>IFERROR(('2a) logm_x(t)'!AE99-'2a) logm_x(t)'!AD99-'2a)answer'!$C99)^2,"")</f>
        <v>2.7411786662389194E-4</v>
      </c>
      <c r="AF100" s="32">
        <f>IFERROR(('2a) logm_x(t)'!AF99-'2a) logm_x(t)'!AE99-'2a)answer'!$C99)^2,"")</f>
        <v>8.347198609436654E-3</v>
      </c>
      <c r="AG100" s="32">
        <f>IFERROR(('2a) logm_x(t)'!AG99-'2a) logm_x(t)'!AF99-'2a)answer'!$C99)^2,"")</f>
        <v>6.050680797876162E-3</v>
      </c>
      <c r="AH100" s="32">
        <f>IFERROR(('2a) logm_x(t)'!AH99-'2a) logm_x(t)'!AG99-'2a)answer'!$C99)^2,"")</f>
        <v>3.8531702945290012E-4</v>
      </c>
      <c r="AI100" s="32">
        <f>IFERROR(('2a) logm_x(t)'!AI99-'2a) logm_x(t)'!AH99-'2a)answer'!$C99)^2,"")</f>
        <v>1.9546288994269712E-3</v>
      </c>
      <c r="AJ100" s="32">
        <f>IFERROR(('2a) logm_x(t)'!AJ99-'2a) logm_x(t)'!AI99-'2a)answer'!$C99)^2,"")</f>
        <v>2.1884394911880468E-3</v>
      </c>
      <c r="AK100" s="32">
        <f>IFERROR(('2a) logm_x(t)'!AK99-'2a) logm_x(t)'!AJ99-'2a)answer'!$C99)^2,"")</f>
        <v>5.8369609246464059E-3</v>
      </c>
      <c r="AL100" s="32">
        <f>IFERROR(('2a) logm_x(t)'!AL99-'2a) logm_x(t)'!AK99-'2a)answer'!$C99)^2,"")</f>
        <v>1.4813344178189393E-3</v>
      </c>
      <c r="AM100" s="32">
        <f>IFERROR(('2a) logm_x(t)'!AM99-'2a) logm_x(t)'!AL99-'2a)answer'!$C99)^2,"")</f>
        <v>2.5341149726419315E-3</v>
      </c>
      <c r="AN100" s="32">
        <f>IFERROR(('2a) logm_x(t)'!AN99-'2a) logm_x(t)'!AM99-'2a)answer'!$C99)^2,"")</f>
        <v>2.0607245713472194E-3</v>
      </c>
      <c r="AO100" s="32">
        <f>IFERROR(('2a) logm_x(t)'!AO99-'2a) logm_x(t)'!AN99-'2a)answer'!$C99)^2,"")</f>
        <v>9.7323362229628077E-5</v>
      </c>
      <c r="AP100" s="32">
        <f>IFERROR(('2a) logm_x(t)'!AP99-'2a) logm_x(t)'!AO99-'2a)answer'!$C99)^2,"")</f>
        <v>1.428929132281225E-3</v>
      </c>
      <c r="AQ100" s="32">
        <f>IFERROR(('2a) logm_x(t)'!AQ99-'2a) logm_x(t)'!AP99-'2a)answer'!$C99)^2,"")</f>
        <v>2.4064644963666605E-3</v>
      </c>
      <c r="AR100" s="32">
        <f>IFERROR(('2a) logm_x(t)'!AR99-'2a) logm_x(t)'!AQ99-'2a)answer'!$C99)^2,"")</f>
        <v>1.8665508226359221E-3</v>
      </c>
      <c r="AS100" s="32">
        <f>IFERROR(('2a) logm_x(t)'!AS99-'2a) logm_x(t)'!AR99-'2a)answer'!$C99)^2,"")</f>
        <v>1.449177445686437E-3</v>
      </c>
      <c r="AT100" s="32">
        <f>IFERROR(('2a) logm_x(t)'!AT99-'2a) logm_x(t)'!AS99-'2a)answer'!$C99)^2,"")</f>
        <v>1.5467877479537326E-4</v>
      </c>
      <c r="AU100" s="32">
        <f>IFERROR(('2a) logm_x(t)'!AU99-'2a) logm_x(t)'!AT99-'2a)answer'!$C99)^2,"")</f>
        <v>1.6858522300767075E-4</v>
      </c>
      <c r="AV100" s="32">
        <f>IFERROR(('2a) logm_x(t)'!AV99-'2a) logm_x(t)'!AU99-'2a)answer'!$C99)^2,"")</f>
        <v>4.6556016577573855E-3</v>
      </c>
      <c r="AW100" s="32">
        <f>IFERROR(('2a) logm_x(t)'!AW99-'2a) logm_x(t)'!AV99-'2a)answer'!$C99)^2,"")</f>
        <v>1.3678694220711914E-2</v>
      </c>
      <c r="AX100" s="32">
        <f>IFERROR(('2a) logm_x(t)'!AX99-'2a) logm_x(t)'!AW99-'2a)answer'!$C99)^2,"")</f>
        <v>1.1427312435467641E-2</v>
      </c>
      <c r="AY100" s="32">
        <f>IFERROR(('2a) logm_x(t)'!AY99-'2a) logm_x(t)'!AX99-'2a)answer'!$C99)^2,"")</f>
        <v>8.3534096825614535E-4</v>
      </c>
      <c r="AZ100" s="32">
        <f>IFERROR(('2a) logm_x(t)'!AZ99-'2a) logm_x(t)'!AY99-'2a)answer'!$C99)^2,"")</f>
        <v>6.7304299031201869E-4</v>
      </c>
      <c r="BA100" s="32">
        <f>IFERROR(('2a) logm_x(t)'!BA99-'2a) logm_x(t)'!AZ99-'2a)answer'!$C99)^2,"")</f>
        <v>1.1844056956967931E-3</v>
      </c>
      <c r="BB100" s="32">
        <f>IFERROR(('2a) logm_x(t)'!BB99-'2a) logm_x(t)'!BA99-'2a)answer'!$C99)^2,"")</f>
        <v>4.0932213802300594E-3</v>
      </c>
      <c r="BC100" s="32">
        <f>IFERROR(('2a) logm_x(t)'!BC99-'2a) logm_x(t)'!BB99-'2a)answer'!$C99)^2,"")</f>
        <v>1.2530976318750985E-2</v>
      </c>
      <c r="BD100" s="32">
        <f>IFERROR(('2a) logm_x(t)'!BD99-'2a) logm_x(t)'!BC99-'2a)answer'!$C99)^2,"")</f>
        <v>1.0306236315429483E-2</v>
      </c>
      <c r="BE100" s="32">
        <f>IFERROR(('2a) logm_x(t)'!BE99-'2a) logm_x(t)'!BD99-'2a)answer'!$C99)^2,"")</f>
        <v>1.4911005270259801E-3</v>
      </c>
      <c r="BF100" s="32">
        <f>IFERROR(('2a) logm_x(t)'!BF99-'2a) logm_x(t)'!BE99-'2a)answer'!$C99)^2,"")</f>
        <v>4.9015891979190263E-3</v>
      </c>
      <c r="BG100" s="32">
        <f>IFERROR(('2a) logm_x(t)'!BG99-'2a) logm_x(t)'!BF99-'2a)answer'!$C99)^2,"")</f>
        <v>2.5659799467995206E-3</v>
      </c>
      <c r="BH100" s="32">
        <f>IFERROR(('2a) logm_x(t)'!BH99-'2a) logm_x(t)'!BG99-'2a)answer'!$C99)^2,"")</f>
        <v>1.4411407346717829E-4</v>
      </c>
      <c r="BI100" s="32">
        <f>IFERROR(('2a) logm_x(t)'!BI99-'2a) logm_x(t)'!BH99-'2a)answer'!$C99)^2,"")</f>
        <v>1.1781648365041773E-3</v>
      </c>
      <c r="BJ100" s="32">
        <f>IFERROR(('2a) logm_x(t)'!BJ99-'2a) logm_x(t)'!BI99-'2a)answer'!$C99)^2,"")</f>
        <v>2.3643639385468071E-3</v>
      </c>
      <c r="BK100" s="32">
        <f>IFERROR(('2a) logm_x(t)'!BK99-'2a) logm_x(t)'!BJ99-'2a)answer'!$C99)^2,"")</f>
        <v>3.0968763962170563E-3</v>
      </c>
      <c r="BL100" s="32">
        <f>IFERROR(('2a) logm_x(t)'!BL99-'2a) logm_x(t)'!BK99-'2a)answer'!$C99)^2,"")</f>
        <v>7.6749984317465887E-3</v>
      </c>
      <c r="BM100" s="32">
        <f>IFERROR(('2a) logm_x(t)'!BM99-'2a) logm_x(t)'!BL99-'2a)answer'!$C99)^2,"")</f>
        <v>1.6505722544943599E-3</v>
      </c>
      <c r="BN100" s="32">
        <f>IFERROR(('2a) logm_x(t)'!BN99-'2a) logm_x(t)'!BM99-'2a)answer'!$C99)^2,"")</f>
        <v>3.1862252922049308E-3</v>
      </c>
      <c r="BO100" s="32">
        <f>IFERROR(('2a) logm_x(t)'!BO99-'2a) logm_x(t)'!BN99-'2a)answer'!$C99)^2,"")</f>
        <v>1.0559843750369323E-2</v>
      </c>
      <c r="BP100" s="32">
        <f>IFERROR(('2a) logm_x(t)'!BP99-'2a) logm_x(t)'!BO99-'2a)answer'!$C99)^2,"")</f>
        <v>2.5380461524919466E-3</v>
      </c>
      <c r="BQ100" s="32">
        <f>IFERROR(('2a) logm_x(t)'!BQ99-'2a) logm_x(t)'!BP99-'2a)answer'!$C99)^2,"")</f>
        <v>7.5355346120212642E-4</v>
      </c>
      <c r="BR100" s="32">
        <f>IFERROR(('2a) logm_x(t)'!BR99-'2a) logm_x(t)'!BQ99-'2a)answer'!$C99)^2,"")</f>
        <v>1.2484005001694849E-2</v>
      </c>
      <c r="BS100" s="32">
        <f>IFERROR(('2a) logm_x(t)'!BS99-'2a) logm_x(t)'!BR99-'2a)answer'!$C99)^2,"")</f>
        <v>1.1478100079844915E-2</v>
      </c>
      <c r="BT100" s="32">
        <f>IFERROR(('2a) logm_x(t)'!BT99-'2a) logm_x(t)'!BS99-'2a)answer'!$C99)^2,"")</f>
        <v>4.4106831131930828E-3</v>
      </c>
      <c r="BU100" s="32">
        <f>IFERROR(('2a) logm_x(t)'!BU99-'2a) logm_x(t)'!BT99-'2a)answer'!$C99)^2,"")</f>
        <v>2.9238777476603829E-3</v>
      </c>
      <c r="BV100" s="32">
        <f>IFERROR(('2a) logm_x(t)'!BV99-'2a) logm_x(t)'!BU99-'2a)answer'!$C99)^2,"")</f>
        <v>1.1884244693912383E-3</v>
      </c>
      <c r="BW100" s="32">
        <f>IFERROR(('2a) logm_x(t)'!BW99-'2a) logm_x(t)'!BV99-'2a)answer'!$C99)^2,"")</f>
        <v>1.0086753839050281E-2</v>
      </c>
      <c r="BX100" s="32">
        <f>IFERROR(('2a) logm_x(t)'!BX99-'2a) logm_x(t)'!BW99-'2a)answer'!$C99)^2,"")</f>
        <v>5.0671446833234577E-3</v>
      </c>
      <c r="BY100" s="32">
        <f>IFERROR(('2a) logm_x(t)'!BY99-'2a) logm_x(t)'!BX99-'2a)answer'!$C99)^2,"")</f>
        <v>9.8957228856748521E-4</v>
      </c>
      <c r="BZ100" s="32">
        <f>IFERROR(('2a) logm_x(t)'!BZ99-'2a) logm_x(t)'!BY99-'2a)answer'!$C99)^2,"")</f>
        <v>4.9051213670400046E-4</v>
      </c>
      <c r="CA100" s="32">
        <f>IFERROR(('2a) logm_x(t)'!CA99-'2a) logm_x(t)'!BZ99-'2a)answer'!$C99)^2,"")</f>
        <v>3.6015665680161829E-4</v>
      </c>
      <c r="CB100" s="32">
        <f>IFERROR(('2a) logm_x(t)'!CB99-'2a) logm_x(t)'!CA99-'2a)answer'!$C99)^2,"")</f>
        <v>1.2986562412188761E-5</v>
      </c>
      <c r="CC100" s="32">
        <f>IFERROR(('2a) logm_x(t)'!CC99-'2a) logm_x(t)'!CB99-'2a)answer'!$C99)^2,"")</f>
        <v>7.195869406224796E-5</v>
      </c>
      <c r="CD100" s="32">
        <f>IFERROR(('2a) logm_x(t)'!CD99-'2a) logm_x(t)'!CC99-'2a)answer'!$C99)^2,"")</f>
        <v>8.9446715110252483E-4</v>
      </c>
      <c r="CE100" s="32">
        <f>IFERROR(('2a) logm_x(t)'!CE99-'2a) logm_x(t)'!CD99-'2a)answer'!$C99)^2,"")</f>
        <v>4.3981144979739189E-3</v>
      </c>
      <c r="CF100" s="32">
        <f>IFERROR(('2a) logm_x(t)'!CF99-'2a) logm_x(t)'!CE99-'2a)answer'!$C99)^2,"")</f>
        <v>2.0267043272903032E-3</v>
      </c>
      <c r="CG100" s="32">
        <f>IFERROR(('2a) logm_x(t)'!CG99-'2a) logm_x(t)'!CF99-'2a)answer'!$C99)^2,"")</f>
        <v>3.9547070162751166E-4</v>
      </c>
      <c r="CH100" s="32">
        <f>IFERROR(('2a) logm_x(t)'!CH99-'2a) logm_x(t)'!CG99-'2a)answer'!$C99)^2,"")</f>
        <v>2.4547840794902596E-3</v>
      </c>
      <c r="CI100" s="32">
        <f>IFERROR(('2a) logm_x(t)'!CI99-'2a) logm_x(t)'!CH99-'2a)answer'!$C99)^2,"")</f>
        <v>3.1268735024201114E-4</v>
      </c>
      <c r="CJ100" s="32">
        <f>IFERROR(('2a) logm_x(t)'!CJ99-'2a) logm_x(t)'!CI99-'2a)answer'!$C99)^2,"")</f>
        <v>2.4679784695392542E-5</v>
      </c>
      <c r="CK100" s="32">
        <f>IFERROR(('2a) logm_x(t)'!CK99-'2a) logm_x(t)'!CJ99-'2a)answer'!$C99)^2,"")</f>
        <v>2.4329423528837062E-4</v>
      </c>
      <c r="CL100" s="32">
        <f>IFERROR(('2a) logm_x(t)'!CL99-'2a) logm_x(t)'!CK99-'2a)answer'!$C99)^2,"")</f>
        <v>1.8993450021240279E-3</v>
      </c>
      <c r="CM100" s="32">
        <f>IFERROR(('2a) logm_x(t)'!CM99-'2a) logm_x(t)'!CL99-'2a)answer'!$C99)^2,"")</f>
        <v>3.8474309823461196E-5</v>
      </c>
      <c r="CN100" s="32">
        <f>IFERROR(('2a) logm_x(t)'!CN99-'2a) logm_x(t)'!CM99-'2a)answer'!$C99)^2,"")</f>
        <v>1.2340515568114775E-5</v>
      </c>
      <c r="CT100" s="31">
        <f t="shared" ref="CT100:CT114" si="6">A100</f>
        <v>96</v>
      </c>
      <c r="CU100" s="32">
        <f>('2a) logm_x(t)'!C99-'2a) logm_x(t)'!B99-'2a)answer'!$C99)/$CP$5</f>
        <v>1.3148393381980095</v>
      </c>
      <c r="CV100" s="32">
        <f>('2a) logm_x(t)'!D99-'2a) logm_x(t)'!C99-'2a)answer'!$C99)/$CP$5</f>
        <v>0.12343817700182001</v>
      </c>
      <c r="CW100" s="32">
        <f>('2a) logm_x(t)'!E99-'2a) logm_x(t)'!D99-'2a)answer'!$C99)/$CP$5</f>
        <v>0.26585076244450878</v>
      </c>
      <c r="CX100" s="32">
        <f>('2a) logm_x(t)'!F99-'2a) logm_x(t)'!E99-'2a)answer'!$C99)/$CP$5</f>
        <v>-0.60245420980977105</v>
      </c>
      <c r="CY100" s="32">
        <f>('2a) logm_x(t)'!G99-'2a) logm_x(t)'!F99-'2a)answer'!$C99)/$CP$5</f>
        <v>0.64013086675424302</v>
      </c>
      <c r="CZ100" s="32">
        <f>('2a) logm_x(t)'!H99-'2a) logm_x(t)'!G99-'2a)answer'!$C99)/$CP$5</f>
        <v>-0.37208344451081099</v>
      </c>
      <c r="DA100" s="32">
        <f>('2a) logm_x(t)'!I99-'2a) logm_x(t)'!H99-'2a)answer'!$C99)/$CP$5</f>
        <v>-0.17239137374707547</v>
      </c>
      <c r="DB100" s="32">
        <f>('2a) logm_x(t)'!J99-'2a) logm_x(t)'!I99-'2a)answer'!$C99)/$CP$5</f>
        <v>1.2254183003380623</v>
      </c>
      <c r="DC100" s="32">
        <f>('2a) logm_x(t)'!K99-'2a) logm_x(t)'!J99-'2a)answer'!$C99)/$CP$5</f>
        <v>-1.2494278643103163</v>
      </c>
      <c r="DD100" s="32">
        <f>('2a) logm_x(t)'!L99-'2a) logm_x(t)'!K99-'2a)answer'!$C99)/$CP$5</f>
        <v>0.23942264340571426</v>
      </c>
      <c r="DE100" s="32">
        <f>('2a) logm_x(t)'!M99-'2a) logm_x(t)'!L99-'2a)answer'!$C99)/$CP$5</f>
        <v>-0.16309940194902151</v>
      </c>
      <c r="DF100" s="32">
        <f>('2a) logm_x(t)'!N99-'2a) logm_x(t)'!M99-'2a)answer'!$C99)/$CP$5</f>
        <v>-2.2188459870334389E-2</v>
      </c>
      <c r="DG100" s="32">
        <f>('2a) logm_x(t)'!O99-'2a) logm_x(t)'!N99-'2a)answer'!$C99)/$CP$5</f>
        <v>0.70542906799649674</v>
      </c>
      <c r="DH100" s="32">
        <f>('2a) logm_x(t)'!P99-'2a) logm_x(t)'!O99-'2a)answer'!$C99)/$CP$5</f>
        <v>-0.32246497419575698</v>
      </c>
      <c r="DI100" s="32">
        <f>('2a) logm_x(t)'!Q99-'2a) logm_x(t)'!P99-'2a)answer'!$C99)/$CP$5</f>
        <v>-0.30064975341100786</v>
      </c>
      <c r="DJ100" s="32">
        <f>('2a) logm_x(t)'!R99-'2a) logm_x(t)'!Q99-'2a)answer'!$C99)/$CP$5</f>
        <v>0.40882097504992199</v>
      </c>
      <c r="DK100" s="32">
        <f>('2a) logm_x(t)'!S99-'2a) logm_x(t)'!R99-'2a)answer'!$C99)/$CP$5</f>
        <v>-0.11452404500868721</v>
      </c>
      <c r="DL100" s="32">
        <f>('2a) logm_x(t)'!T99-'2a) logm_x(t)'!S99-'2a)answer'!$C99)/$CP$5</f>
        <v>1.3433359636701387</v>
      </c>
      <c r="DM100" s="32">
        <f>('2a) logm_x(t)'!U99-'2a) logm_x(t)'!T99-'2a)answer'!$C99)/$CP$5</f>
        <v>-1.169786313288371</v>
      </c>
      <c r="DN100" s="32">
        <f>('2a) logm_x(t)'!V99-'2a) logm_x(t)'!U99-'2a)answer'!$C99)/$CP$5</f>
        <v>0.4678130963237917</v>
      </c>
      <c r="DO100" s="32">
        <f>('2a) logm_x(t)'!W99-'2a) logm_x(t)'!V99-'2a)answer'!$C99)/$CP$5</f>
        <v>0.27973765596274486</v>
      </c>
      <c r="DP100" s="32">
        <f>('2a) logm_x(t)'!X99-'2a) logm_x(t)'!W99-'2a)answer'!$C99)/$CP$5</f>
        <v>0.19499357233623799</v>
      </c>
      <c r="DQ100" s="32">
        <f>('2a) logm_x(t)'!Y99-'2a) logm_x(t)'!X99-'2a)answer'!$C99)/$CP$5</f>
        <v>-0.84411053421538262</v>
      </c>
      <c r="DR100" s="32">
        <f>('2a) logm_x(t)'!Z99-'2a) logm_x(t)'!Y99-'2a)answer'!$C99)/$CP$5</f>
        <v>-0.21639087267143345</v>
      </c>
      <c r="DS100" s="32">
        <f>('2a) logm_x(t)'!AA99-'2a) logm_x(t)'!Z99-'2a)answer'!$C99)/$CP$5</f>
        <v>1.0294203831742954</v>
      </c>
      <c r="DT100" s="32">
        <f>('2a) logm_x(t)'!AB99-'2a) logm_x(t)'!AA99-'2a)answer'!$C99)/$CP$5</f>
        <v>-0.36774018785617957</v>
      </c>
      <c r="DU100" s="32">
        <f>('2a) logm_x(t)'!AC99-'2a) logm_x(t)'!AB99-'2a)answer'!$C99)/$CP$5</f>
        <v>0.21391445639091045</v>
      </c>
      <c r="DV100" s="32">
        <f>('2a) logm_x(t)'!AD99-'2a) logm_x(t)'!AC99-'2a)answer'!$C99)/$CP$5</f>
        <v>-0.45972613056309064</v>
      </c>
      <c r="DW100" s="32">
        <f>('2a) logm_x(t)'!AE99-'2a) logm_x(t)'!AD99-'2a)answer'!$C99)/$CP$5</f>
        <v>-0.11862079899007302</v>
      </c>
      <c r="DX100" s="32">
        <f>('2a) logm_x(t)'!AF99-'2a) logm_x(t)'!AE99-'2a)answer'!$C99)/$CP$5</f>
        <v>0.65457972135935272</v>
      </c>
      <c r="DY100" s="32">
        <f>('2a) logm_x(t)'!AG99-'2a) logm_x(t)'!AF99-'2a)answer'!$C99)/$CP$5</f>
        <v>-0.55730673898601357</v>
      </c>
      <c r="DZ100" s="32">
        <f>('2a) logm_x(t)'!AH99-'2a) logm_x(t)'!AG99-'2a)answer'!$C99)/$CP$5</f>
        <v>-0.14063754450566285</v>
      </c>
      <c r="EA100" s="32">
        <f>('2a) logm_x(t)'!AI99-'2a) logm_x(t)'!AH99-'2a)answer'!$C99)/$CP$5</f>
        <v>0.31675562155157089</v>
      </c>
      <c r="EB100" s="32">
        <f>('2a) logm_x(t)'!AJ99-'2a) logm_x(t)'!AI99-'2a)answer'!$C99)/$CP$5</f>
        <v>-0.33516560532529782</v>
      </c>
      <c r="EC100" s="32">
        <f>('2a) logm_x(t)'!AK99-'2a) logm_x(t)'!AJ99-'2a)answer'!$C99)/$CP$5</f>
        <v>0.54737576650641784</v>
      </c>
      <c r="ED100" s="32">
        <f>('2a) logm_x(t)'!AL99-'2a) logm_x(t)'!AK99-'2a)answer'!$C99)/$CP$5</f>
        <v>-0.27575203753416055</v>
      </c>
      <c r="EE100" s="32">
        <f>('2a) logm_x(t)'!AM99-'2a) logm_x(t)'!AL99-'2a)answer'!$C99)/$CP$5</f>
        <v>-0.36066610592412696</v>
      </c>
      <c r="EF100" s="32">
        <f>('2a) logm_x(t)'!AN99-'2a) logm_x(t)'!AM99-'2a)answer'!$C99)/$CP$5</f>
        <v>0.32523864880477837</v>
      </c>
      <c r="EG100" s="32">
        <f>('2a) logm_x(t)'!AO99-'2a) logm_x(t)'!AN99-'2a)answer'!$C99)/$CP$5</f>
        <v>-7.0680681031587173E-2</v>
      </c>
      <c r="EH100" s="32">
        <f>('2a) logm_x(t)'!AP99-'2a) logm_x(t)'!AO99-'2a)answer'!$C99)/$CP$5</f>
        <v>-0.27083046701776281</v>
      </c>
      <c r="EI100" s="32">
        <f>('2a) logm_x(t)'!AQ99-'2a) logm_x(t)'!AP99-'2a)answer'!$C99)/$CP$5</f>
        <v>0.35146485405176026</v>
      </c>
      <c r="EJ100" s="32">
        <f>('2a) logm_x(t)'!AR99-'2a) logm_x(t)'!AQ99-'2a)answer'!$C99)/$CP$5</f>
        <v>-0.30953665358188076</v>
      </c>
      <c r="EK100" s="32">
        <f>('2a) logm_x(t)'!AS99-'2a) logm_x(t)'!AR99-'2a)answer'!$C99)/$CP$5</f>
        <v>0.27274258761959991</v>
      </c>
      <c r="EL100" s="32">
        <f>('2a) logm_x(t)'!AT99-'2a) logm_x(t)'!AS99-'2a)answer'!$C99)/$CP$5</f>
        <v>-8.910612035564297E-2</v>
      </c>
      <c r="EM100" s="32">
        <f>('2a) logm_x(t)'!AU99-'2a) logm_x(t)'!AT99-'2a)answer'!$C99)/$CP$5</f>
        <v>-9.3025481319070721E-2</v>
      </c>
      <c r="EN100" s="32">
        <f>('2a) logm_x(t)'!AV99-'2a) logm_x(t)'!AU99-'2a)answer'!$C99)/$CP$5</f>
        <v>-0.48885502134371922</v>
      </c>
      <c r="EO100" s="32">
        <f>('2a) logm_x(t)'!AW99-'2a) logm_x(t)'!AV99-'2a)answer'!$C99)/$CP$5</f>
        <v>0.83794303222475663</v>
      </c>
      <c r="EP100" s="32">
        <f>('2a) logm_x(t)'!AX99-'2a) logm_x(t)'!AW99-'2a)answer'!$C99)/$CP$5</f>
        <v>-0.76588616450585356</v>
      </c>
      <c r="EQ100" s="32">
        <f>('2a) logm_x(t)'!AY99-'2a) logm_x(t)'!AX99-'2a)answer'!$C99)/$CP$5</f>
        <v>0.20707328065261277</v>
      </c>
      <c r="ER100" s="32">
        <f>('2a) logm_x(t)'!AZ99-'2a) logm_x(t)'!AY99-'2a)answer'!$C99)/$CP$5</f>
        <v>0.18587183056197162</v>
      </c>
      <c r="ES100" s="32">
        <f>('2a) logm_x(t)'!BA99-'2a) logm_x(t)'!AZ99-'2a)answer'!$C99)/$CP$5</f>
        <v>-0.24657123872587741</v>
      </c>
      <c r="ET100" s="32">
        <f>('2a) logm_x(t)'!BB99-'2a) logm_x(t)'!BA99-'2a)answer'!$C99)/$CP$5</f>
        <v>-0.45837908182832637</v>
      </c>
      <c r="EU100" s="32">
        <f>('2a) logm_x(t)'!BC99-'2a) logm_x(t)'!BB99-'2a)answer'!$C99)/$CP$5</f>
        <v>0.80201894657717987</v>
      </c>
      <c r="EV100" s="32">
        <f>('2a) logm_x(t)'!BD99-'2a) logm_x(t)'!BC99-'2a)answer'!$C99)/$CP$5</f>
        <v>-0.72734795404787156</v>
      </c>
      <c r="EW100" s="32">
        <f>('2a) logm_x(t)'!BE99-'2a) logm_x(t)'!BD99-'2a)answer'!$C99)/$CP$5</f>
        <v>0.27665953027294166</v>
      </c>
      <c r="EX100" s="32">
        <f>('2a) logm_x(t)'!BF99-'2a) logm_x(t)'!BE99-'2a)answer'!$C99)/$CP$5</f>
        <v>-0.50160358121900039</v>
      </c>
      <c r="EY100" s="32">
        <f>('2a) logm_x(t)'!BG99-'2a) logm_x(t)'!BF99-'2a)answer'!$C99)/$CP$5</f>
        <v>-0.36292660188765519</v>
      </c>
      <c r="EZ100" s="32">
        <f>('2a) logm_x(t)'!BH99-'2a) logm_x(t)'!BG99-'2a)answer'!$C99)/$CP$5</f>
        <v>8.6009291531878668E-2</v>
      </c>
      <c r="FA100" s="32">
        <f>('2a) logm_x(t)'!BI99-'2a) logm_x(t)'!BH99-'2a)answer'!$C99)/$CP$5</f>
        <v>-0.2459207653176648</v>
      </c>
      <c r="FB100" s="32">
        <f>('2a) logm_x(t)'!BJ99-'2a) logm_x(t)'!BI99-'2a)answer'!$C99)/$CP$5</f>
        <v>0.3483768891618032</v>
      </c>
      <c r="FC100" s="32">
        <f>('2a) logm_x(t)'!BK99-'2a) logm_x(t)'!BJ99-'2a)answer'!$C99)/$CP$5</f>
        <v>0.39870722844419193</v>
      </c>
      <c r="FD100" s="32">
        <f>('2a) logm_x(t)'!BL99-'2a) logm_x(t)'!BK99-'2a)answer'!$C99)/$CP$5</f>
        <v>-0.62766992686724066</v>
      </c>
      <c r="FE100" s="32">
        <f>('2a) logm_x(t)'!BM99-'2a) logm_x(t)'!BL99-'2a)answer'!$C99)/$CP$5</f>
        <v>0.29107804116347563</v>
      </c>
      <c r="FF100" s="32">
        <f>('2a) logm_x(t)'!BN99-'2a) logm_x(t)'!BM99-'2a)answer'!$C99)/$CP$5</f>
        <v>0.40441794099903611</v>
      </c>
      <c r="FG100" s="32">
        <f>('2a) logm_x(t)'!BO99-'2a) logm_x(t)'!BN99-'2a)answer'!$C99)/$CP$5</f>
        <v>-0.7362425605992462</v>
      </c>
      <c r="FH100" s="32">
        <f>('2a) logm_x(t)'!BP99-'2a) logm_x(t)'!BO99-'2a)answer'!$C99)/$CP$5</f>
        <v>0.3609457486975377</v>
      </c>
      <c r="FI100" s="32">
        <f>('2a) logm_x(t)'!BQ99-'2a) logm_x(t)'!BP99-'2a)answer'!$C99)/$CP$5</f>
        <v>-0.19667502220129832</v>
      </c>
      <c r="FJ100" s="32">
        <f>('2a) logm_x(t)'!BR99-'2a) logm_x(t)'!BQ99-'2a)answer'!$C99)/$CP$5</f>
        <v>0.80051438483896709</v>
      </c>
      <c r="FK100" s="32">
        <f>('2a) logm_x(t)'!BS99-'2a) logm_x(t)'!BR99-'2a)answer'!$C99)/$CP$5</f>
        <v>-0.76758623313514385</v>
      </c>
      <c r="FL100" s="32">
        <f>('2a) logm_x(t)'!BT99-'2a) logm_x(t)'!BS99-'2a)answer'!$C99)/$CP$5</f>
        <v>-0.4758226395319724</v>
      </c>
      <c r="FM100" s="32">
        <f>('2a) logm_x(t)'!BU99-'2a) logm_x(t)'!BT99-'2a)answer'!$C99)/$CP$5</f>
        <v>0.38741084894623495</v>
      </c>
      <c r="FN100" s="32">
        <f>('2a) logm_x(t)'!BV99-'2a) logm_x(t)'!BU99-'2a)answer'!$C99)/$CP$5</f>
        <v>-0.24698920145351319</v>
      </c>
      <c r="FO100" s="32">
        <f>('2a) logm_x(t)'!BW99-'2a) logm_x(t)'!BV99-'2a)answer'!$C99)/$CP$5</f>
        <v>0.71956144377440612</v>
      </c>
      <c r="FP100" s="32">
        <f>('2a) logm_x(t)'!BX99-'2a) logm_x(t)'!BW99-'2a)answer'!$C99)/$CP$5</f>
        <v>-0.51000428601180936</v>
      </c>
      <c r="FQ100" s="32">
        <f>('2a) logm_x(t)'!BY99-'2a) logm_x(t)'!BX99-'2a)answer'!$C99)/$CP$5</f>
        <v>0.22538029131785414</v>
      </c>
      <c r="FR100" s="32">
        <f>('2a) logm_x(t)'!BZ99-'2a) logm_x(t)'!BY99-'2a)answer'!$C99)/$CP$5</f>
        <v>-0.15867812211971141</v>
      </c>
      <c r="FS100" s="32">
        <f>('2a) logm_x(t)'!CA99-'2a) logm_x(t)'!BZ99-'2a)answer'!$C99)/$CP$5</f>
        <v>-0.13596837165956605</v>
      </c>
      <c r="FT100" s="32">
        <f>('2a) logm_x(t)'!CB99-'2a) logm_x(t)'!CA99-'2a)answer'!$C99)/$CP$5</f>
        <v>2.5818991639922462E-2</v>
      </c>
      <c r="FU100" s="32">
        <f>('2a) logm_x(t)'!CC99-'2a) logm_x(t)'!CB99-'2a)answer'!$C99)/$CP$5</f>
        <v>6.0776237408414313E-2</v>
      </c>
      <c r="FV100" s="32">
        <f>('2a) logm_x(t)'!CD99-'2a) logm_x(t)'!CC99-'2a)answer'!$C99)/$CP$5</f>
        <v>-0.21427641482573062</v>
      </c>
      <c r="FW100" s="32">
        <f>('2a) logm_x(t)'!CE99-'2a) logm_x(t)'!CD99-'2a)answer'!$C99)/$CP$5</f>
        <v>0.47514420741238828</v>
      </c>
      <c r="FX100" s="32">
        <f>('2a) logm_x(t)'!CF99-'2a) logm_x(t)'!CE99-'2a)answer'!$C99)/$CP$5</f>
        <v>-0.32254281412636859</v>
      </c>
      <c r="FY100" s="32">
        <f>('2a) logm_x(t)'!CG99-'2a) logm_x(t)'!CF99-'2a)answer'!$C99)/$CP$5</f>
        <v>-0.14247849879047342</v>
      </c>
      <c r="FZ100" s="32">
        <f>('2a) logm_x(t)'!CH99-'2a) logm_x(t)'!CG99-'2a)answer'!$C99)/$CP$5</f>
        <v>-0.35497586192628078</v>
      </c>
      <c r="GA100" s="32">
        <f>('2a) logm_x(t)'!CI99-'2a) logm_x(t)'!CH99-'2a)answer'!$C99)/$CP$5</f>
        <v>0.12669145664115181</v>
      </c>
      <c r="GB100" s="32">
        <f>('2a) logm_x(t)'!CJ99-'2a) logm_x(t)'!CI99-'2a)answer'!$C99)/$CP$5</f>
        <v>-3.5592857569119465E-2</v>
      </c>
      <c r="GC100" s="32">
        <f>('2a) logm_x(t)'!CK99-'2a) logm_x(t)'!CJ99-'2a)answer'!$C99)/$CP$5</f>
        <v>0.11175271493367141</v>
      </c>
      <c r="GD100" s="32">
        <f>('2a) logm_x(t)'!CL99-'2a) logm_x(t)'!CK99-'2a)answer'!$C99)/$CP$5</f>
        <v>-0.31224400050654399</v>
      </c>
      <c r="GE100" s="32">
        <f>('2a) logm_x(t)'!CM99-'2a) logm_x(t)'!CL99-'2a)answer'!$C99)/$CP$5</f>
        <v>-4.4440362450926321E-2</v>
      </c>
      <c r="GF100" s="32">
        <f>('2a) logm_x(t)'!CN99-'2a) logm_x(t)'!CM99-'2a)answer'!$C99)/$CP$5</f>
        <v>2.5168586488628221E-2</v>
      </c>
    </row>
    <row r="101" spans="1:188" x14ac:dyDescent="0.25">
      <c r="A101" s="31">
        <f>'2a) logm_x(t)'!A100</f>
        <v>97</v>
      </c>
      <c r="B101" s="32"/>
      <c r="C101" s="32">
        <f>IFERROR(('2a) logm_x(t)'!C100-'2a) logm_x(t)'!B100-'2a)answer'!$C100)^2,"")</f>
        <v>3.4314583511376111E-2</v>
      </c>
      <c r="D101" s="32">
        <f>IFERROR(('2a) logm_x(t)'!D100-'2a) logm_x(t)'!C100-'2a)answer'!$C100)^2,"")</f>
        <v>6.211355453182673E-4</v>
      </c>
      <c r="E101" s="32">
        <f>IFERROR(('2a) logm_x(t)'!E100-'2a) logm_x(t)'!D100-'2a)answer'!$C100)^2,"")</f>
        <v>2.0666881809167296E-3</v>
      </c>
      <c r="F101" s="32">
        <f>IFERROR(('2a) logm_x(t)'!F100-'2a) logm_x(t)'!E100-'2a)answer'!$C100)^2,"")</f>
        <v>9.4336371270648256E-3</v>
      </c>
      <c r="G101" s="32">
        <f>IFERROR(('2a) logm_x(t)'!G100-'2a) logm_x(t)'!F100-'2a)answer'!$C100)^2,"")</f>
        <v>7.2064616809378017E-3</v>
      </c>
      <c r="H101" s="32">
        <f>IFERROR(('2a) logm_x(t)'!H100-'2a) logm_x(t)'!G100-'2a)answer'!$C100)^2,"")</f>
        <v>3.2731063301620796E-3</v>
      </c>
      <c r="I101" s="32">
        <f>IFERROR(('2a) logm_x(t)'!I100-'2a) logm_x(t)'!H100-'2a)answer'!$C100)^2,"")</f>
        <v>2.3494932022015278E-4</v>
      </c>
      <c r="J101" s="32">
        <f>IFERROR(('2a) logm_x(t)'!J100-'2a) logm_x(t)'!I100-'2a)answer'!$C100)^2,"")</f>
        <v>2.5674270529638114E-2</v>
      </c>
      <c r="K101" s="32">
        <f>IFERROR(('2a) logm_x(t)'!K100-'2a) logm_x(t)'!J100-'2a)answer'!$C100)^2,"")</f>
        <v>2.1944818995442525E-2</v>
      </c>
      <c r="L101" s="32">
        <f>IFERROR(('2a) logm_x(t)'!L100-'2a) logm_x(t)'!K100-'2a)answer'!$C100)^2,"")</f>
        <v>7.5436555566163509E-4</v>
      </c>
      <c r="M101" s="32">
        <f>IFERROR(('2a) logm_x(t)'!M100-'2a) logm_x(t)'!L100-'2a)answer'!$C100)^2,"")</f>
        <v>1.0580404768093295E-3</v>
      </c>
      <c r="N101" s="32">
        <f>IFERROR(('2a) logm_x(t)'!N100-'2a) logm_x(t)'!M100-'2a)answer'!$C100)^2,"")</f>
        <v>3.3056949081721189E-6</v>
      </c>
      <c r="O101" s="32">
        <f>IFERROR(('2a) logm_x(t)'!O100-'2a) logm_x(t)'!N100-'2a)answer'!$C100)^2,"")</f>
        <v>8.9850981056254862E-3</v>
      </c>
      <c r="P101" s="32">
        <f>IFERROR(('2a) logm_x(t)'!P100-'2a) logm_x(t)'!O100-'2a)answer'!$C100)^2,"")</f>
        <v>1.7029779802032671E-3</v>
      </c>
      <c r="Q101" s="32">
        <f>IFERROR(('2a) logm_x(t)'!Q100-'2a) logm_x(t)'!P100-'2a)answer'!$C100)^2,"")</f>
        <v>1.2790529473877389E-3</v>
      </c>
      <c r="R101" s="32">
        <f>IFERROR(('2a) logm_x(t)'!R100-'2a) logm_x(t)'!Q100-'2a)answer'!$C100)^2,"")</f>
        <v>3.1682075099909337E-3</v>
      </c>
      <c r="S101" s="32">
        <f>IFERROR(('2a) logm_x(t)'!S100-'2a) logm_x(t)'!R100-'2a)answer'!$C100)^2,"")</f>
        <v>7.5248124749640059E-4</v>
      </c>
      <c r="T101" s="32">
        <f>IFERROR(('2a) logm_x(t)'!T100-'2a) logm_x(t)'!S100-'2a)answer'!$C100)^2,"")</f>
        <v>3.6162645640628016E-2</v>
      </c>
      <c r="U101" s="32">
        <f>IFERROR(('2a) logm_x(t)'!U100-'2a) logm_x(t)'!T100-'2a)answer'!$C100)^2,"")</f>
        <v>2.7811544838961512E-2</v>
      </c>
      <c r="V101" s="32">
        <f>IFERROR(('2a) logm_x(t)'!V100-'2a) logm_x(t)'!U100-'2a)answer'!$C100)^2,"")</f>
        <v>4.8550757884720476E-3</v>
      </c>
      <c r="W101" s="32">
        <f>IFERROR(('2a) logm_x(t)'!W100-'2a) logm_x(t)'!V100-'2a)answer'!$C100)^2,"")</f>
        <v>2.0133857714253094E-3</v>
      </c>
      <c r="X101" s="32">
        <f>IFERROR(('2a) logm_x(t)'!X100-'2a) logm_x(t)'!W100-'2a)answer'!$C100)^2,"")</f>
        <v>4.7747512838302331E-5</v>
      </c>
      <c r="Y101" s="32">
        <f>IFERROR(('2a) logm_x(t)'!Y100-'2a) logm_x(t)'!X100-'2a)answer'!$C100)^2,"")</f>
        <v>1.0484716710651914E-2</v>
      </c>
      <c r="Z101" s="32">
        <f>IFERROR(('2a) logm_x(t)'!Z100-'2a) logm_x(t)'!Y100-'2a)answer'!$C100)^2,"")</f>
        <v>1.1689641261757146E-3</v>
      </c>
      <c r="AA101" s="32">
        <f>IFERROR(('2a) logm_x(t)'!AA100-'2a) logm_x(t)'!Z100-'2a)answer'!$C100)^2,"")</f>
        <v>1.9699444141891433E-2</v>
      </c>
      <c r="AB101" s="32">
        <f>IFERROR(('2a) logm_x(t)'!AB100-'2a) logm_x(t)'!AA100-'2a)answer'!$C100)^2,"")</f>
        <v>1.7842056443998233E-3</v>
      </c>
      <c r="AC101" s="32">
        <f>IFERROR(('2a) logm_x(t)'!AC100-'2a) logm_x(t)'!AB100-'2a)answer'!$C100)^2,"")</f>
        <v>4.4566534480917111E-4</v>
      </c>
      <c r="AD101" s="32">
        <f>IFERROR(('2a) logm_x(t)'!AD100-'2a) logm_x(t)'!AC100-'2a)answer'!$C100)^2,"")</f>
        <v>3.7980652795627321E-3</v>
      </c>
      <c r="AE101" s="32">
        <f>IFERROR(('2a) logm_x(t)'!AE100-'2a) logm_x(t)'!AD100-'2a)answer'!$C100)^2,"")</f>
        <v>9.2575785942397562E-5</v>
      </c>
      <c r="AF101" s="32">
        <f>IFERROR(('2a) logm_x(t)'!AF100-'2a) logm_x(t)'!AE100-'2a)answer'!$C100)^2,"")</f>
        <v>7.0137714538482865E-3</v>
      </c>
      <c r="AG101" s="32">
        <f>IFERROR(('2a) logm_x(t)'!AG100-'2a) logm_x(t)'!AF100-'2a)answer'!$C100)^2,"")</f>
        <v>7.5010852318583452E-3</v>
      </c>
      <c r="AH101" s="32">
        <f>IFERROR(('2a) logm_x(t)'!AH100-'2a) logm_x(t)'!AG100-'2a)answer'!$C100)^2,"")</f>
        <v>8.7069178749808821E-5</v>
      </c>
      <c r="AI101" s="32">
        <f>IFERROR(('2a) logm_x(t)'!AI100-'2a) logm_x(t)'!AH100-'2a)answer'!$C100)^2,"")</f>
        <v>1.8425072240068384E-3</v>
      </c>
      <c r="AJ101" s="32">
        <f>IFERROR(('2a) logm_x(t)'!AJ100-'2a) logm_x(t)'!AI100-'2a)answer'!$C100)^2,"")</f>
        <v>2.3246420501781442E-3</v>
      </c>
      <c r="AK101" s="32">
        <f>IFERROR(('2a) logm_x(t)'!AK100-'2a) logm_x(t)'!AJ100-'2a)answer'!$C100)^2,"")</f>
        <v>5.3337418246782479E-3</v>
      </c>
      <c r="AL101" s="32">
        <f>IFERROR(('2a) logm_x(t)'!AL100-'2a) logm_x(t)'!AK100-'2a)answer'!$C100)^2,"")</f>
        <v>1.1723430933997644E-3</v>
      </c>
      <c r="AM101" s="32">
        <f>IFERROR(('2a) logm_x(t)'!AM100-'2a) logm_x(t)'!AL100-'2a)answer'!$C100)^2,"")</f>
        <v>2.7389533206178475E-3</v>
      </c>
      <c r="AN101" s="32">
        <f>IFERROR(('2a) logm_x(t)'!AN100-'2a) logm_x(t)'!AM100-'2a)answer'!$C100)^2,"")</f>
        <v>1.6720872770937575E-3</v>
      </c>
      <c r="AO101" s="32">
        <f>IFERROR(('2a) logm_x(t)'!AO100-'2a) logm_x(t)'!AN100-'2a)answer'!$C100)^2,"")</f>
        <v>8.6657838573990406E-5</v>
      </c>
      <c r="AP101" s="32">
        <f>IFERROR(('2a) logm_x(t)'!AP100-'2a) logm_x(t)'!AO100-'2a)answer'!$C100)^2,"")</f>
        <v>1.3260186788925112E-3</v>
      </c>
      <c r="AQ101" s="32">
        <f>IFERROR(('2a) logm_x(t)'!AQ100-'2a) logm_x(t)'!AP100-'2a)answer'!$C100)^2,"")</f>
        <v>2.1870736567846144E-3</v>
      </c>
      <c r="AR101" s="32">
        <f>IFERROR(('2a) logm_x(t)'!AR100-'2a) logm_x(t)'!AQ100-'2a)answer'!$C100)^2,"")</f>
        <v>1.8721332165107852E-3</v>
      </c>
      <c r="AS101" s="32">
        <f>IFERROR(('2a) logm_x(t)'!AS100-'2a) logm_x(t)'!AR100-'2a)answer'!$C100)^2,"")</f>
        <v>1.887451994891534E-3</v>
      </c>
      <c r="AT101" s="32">
        <f>IFERROR(('2a) logm_x(t)'!AT100-'2a) logm_x(t)'!AS100-'2a)answer'!$C100)^2,"")</f>
        <v>1.6405846452420333E-4</v>
      </c>
      <c r="AU101" s="32">
        <f>IFERROR(('2a) logm_x(t)'!AU100-'2a) logm_x(t)'!AT100-'2a)answer'!$C100)^2,"")</f>
        <v>1.7460769541066814E-5</v>
      </c>
      <c r="AV101" s="32">
        <f>IFERROR(('2a) logm_x(t)'!AV100-'2a) logm_x(t)'!AU100-'2a)answer'!$C100)^2,"")</f>
        <v>6.2503846331601835E-3</v>
      </c>
      <c r="AW101" s="32">
        <f>IFERROR(('2a) logm_x(t)'!AW100-'2a) logm_x(t)'!AV100-'2a)answer'!$C100)^2,"")</f>
        <v>1.230838338034598E-2</v>
      </c>
      <c r="AX101" s="32">
        <f>IFERROR(('2a) logm_x(t)'!AX100-'2a) logm_x(t)'!AW100-'2a)answer'!$C100)^2,"")</f>
        <v>1.0229864677046866E-2</v>
      </c>
      <c r="AY101" s="32">
        <f>IFERROR(('2a) logm_x(t)'!AY100-'2a) logm_x(t)'!AX100-'2a)answer'!$C100)^2,"")</f>
        <v>5.437169811381272E-4</v>
      </c>
      <c r="AZ101" s="32">
        <f>IFERROR(('2a) logm_x(t)'!AZ100-'2a) logm_x(t)'!AY100-'2a)answer'!$C100)^2,"")</f>
        <v>6.6378879085368496E-4</v>
      </c>
      <c r="BA101" s="32">
        <f>IFERROR(('2a) logm_x(t)'!BA100-'2a) logm_x(t)'!AZ100-'2a)answer'!$C100)^2,"")</f>
        <v>5.1536851185766768E-4</v>
      </c>
      <c r="BB101" s="32">
        <f>IFERROR(('2a) logm_x(t)'!BB100-'2a) logm_x(t)'!BA100-'2a)answer'!$C100)^2,"")</f>
        <v>4.7351622943960017E-3</v>
      </c>
      <c r="BC101" s="32">
        <f>IFERROR(('2a) logm_x(t)'!BC100-'2a) logm_x(t)'!BB100-'2a)answer'!$C100)^2,"")</f>
        <v>1.1244413561059286E-2</v>
      </c>
      <c r="BD101" s="32">
        <f>IFERROR(('2a) logm_x(t)'!BD100-'2a) logm_x(t)'!BC100-'2a)answer'!$C100)^2,"")</f>
        <v>1.026460857146075E-2</v>
      </c>
      <c r="BE101" s="32">
        <f>IFERROR(('2a) logm_x(t)'!BE100-'2a) logm_x(t)'!BD100-'2a)answer'!$C100)^2,"")</f>
        <v>1.6178859407197644E-3</v>
      </c>
      <c r="BF101" s="32">
        <f>IFERROR(('2a) logm_x(t)'!BF100-'2a) logm_x(t)'!BE100-'2a)answer'!$C100)^2,"")</f>
        <v>5.1911259640762923E-3</v>
      </c>
      <c r="BG101" s="32">
        <f>IFERROR(('2a) logm_x(t)'!BG100-'2a) logm_x(t)'!BF100-'2a)answer'!$C100)^2,"")</f>
        <v>2.8109930609817517E-3</v>
      </c>
      <c r="BH101" s="32">
        <f>IFERROR(('2a) logm_x(t)'!BH100-'2a) logm_x(t)'!BG100-'2a)answer'!$C100)^2,"")</f>
        <v>2.3516790712595198E-4</v>
      </c>
      <c r="BI101" s="32">
        <f>IFERROR(('2a) logm_x(t)'!BI100-'2a) logm_x(t)'!BH100-'2a)answer'!$C100)^2,"")</f>
        <v>1.2405046864853117E-3</v>
      </c>
      <c r="BJ101" s="32">
        <f>IFERROR(('2a) logm_x(t)'!BJ100-'2a) logm_x(t)'!BI100-'2a)answer'!$C100)^2,"")</f>
        <v>2.552295057491381E-3</v>
      </c>
      <c r="BK101" s="32">
        <f>IFERROR(('2a) logm_x(t)'!BK100-'2a) logm_x(t)'!BJ100-'2a)answer'!$C100)^2,"")</f>
        <v>2.5813917449564331E-3</v>
      </c>
      <c r="BL101" s="32">
        <f>IFERROR(('2a) logm_x(t)'!BL100-'2a) logm_x(t)'!BK100-'2a)answer'!$C100)^2,"")</f>
        <v>7.3590707339023266E-3</v>
      </c>
      <c r="BM101" s="32">
        <f>IFERROR(('2a) logm_x(t)'!BM100-'2a) logm_x(t)'!BL100-'2a)answer'!$C100)^2,"")</f>
        <v>1.7053091681131143E-3</v>
      </c>
      <c r="BN101" s="32">
        <f>IFERROR(('2a) logm_x(t)'!BN100-'2a) logm_x(t)'!BM100-'2a)answer'!$C100)^2,"")</f>
        <v>3.2134809361273357E-3</v>
      </c>
      <c r="BO101" s="32">
        <f>IFERROR(('2a) logm_x(t)'!BO100-'2a) logm_x(t)'!BN100-'2a)answer'!$C100)^2,"")</f>
        <v>1.0083726866646152E-2</v>
      </c>
      <c r="BP101" s="32">
        <f>IFERROR(('2a) logm_x(t)'!BP100-'2a) logm_x(t)'!BO100-'2a)answer'!$C100)^2,"")</f>
        <v>2.4396137050871295E-3</v>
      </c>
      <c r="BQ101" s="32">
        <f>IFERROR(('2a) logm_x(t)'!BQ100-'2a) logm_x(t)'!BP100-'2a)answer'!$C100)^2,"")</f>
        <v>9.2352303845645199E-4</v>
      </c>
      <c r="BR101" s="32">
        <f>IFERROR(('2a) logm_x(t)'!BR100-'2a) logm_x(t)'!BQ100-'2a)answer'!$C100)^2,"")</f>
        <v>1.2998774240808666E-2</v>
      </c>
      <c r="BS101" s="32">
        <f>IFERROR(('2a) logm_x(t)'!BS100-'2a) logm_x(t)'!BR100-'2a)answer'!$C100)^2,"")</f>
        <v>1.1176594429540904E-2</v>
      </c>
      <c r="BT101" s="32">
        <f>IFERROR(('2a) logm_x(t)'!BT100-'2a) logm_x(t)'!BS100-'2a)answer'!$C100)^2,"")</f>
        <v>4.6714799817466233E-3</v>
      </c>
      <c r="BU101" s="32">
        <f>IFERROR(('2a) logm_x(t)'!BU100-'2a) logm_x(t)'!BT100-'2a)answer'!$C100)^2,"")</f>
        <v>3.4209465566599267E-3</v>
      </c>
      <c r="BV101" s="32">
        <f>IFERROR(('2a) logm_x(t)'!BV100-'2a) logm_x(t)'!BU100-'2a)answer'!$C100)^2,"")</f>
        <v>1.5428692111465843E-3</v>
      </c>
      <c r="BW101" s="32">
        <f>IFERROR(('2a) logm_x(t)'!BW100-'2a) logm_x(t)'!BV100-'2a)answer'!$C100)^2,"")</f>
        <v>1.0960480390973769E-2</v>
      </c>
      <c r="BX101" s="32">
        <f>IFERROR(('2a) logm_x(t)'!BX100-'2a) logm_x(t)'!BW100-'2a)answer'!$C100)^2,"")</f>
        <v>5.0362220084007921E-3</v>
      </c>
      <c r="BY101" s="32">
        <f>IFERROR(('2a) logm_x(t)'!BY100-'2a) logm_x(t)'!BX100-'2a)answer'!$C100)^2,"")</f>
        <v>8.9361325529772623E-4</v>
      </c>
      <c r="BZ101" s="32">
        <f>IFERROR(('2a) logm_x(t)'!BZ100-'2a) logm_x(t)'!BY100-'2a)answer'!$C100)^2,"")</f>
        <v>3.9781169882404147E-4</v>
      </c>
      <c r="CA101" s="32">
        <f>IFERROR(('2a) logm_x(t)'!CA100-'2a) logm_x(t)'!BZ100-'2a)answer'!$C100)^2,"")</f>
        <v>3.1534438371657057E-4</v>
      </c>
      <c r="CB101" s="32">
        <f>IFERROR(('2a) logm_x(t)'!CB100-'2a) logm_x(t)'!CA100-'2a)answer'!$C100)^2,"")</f>
        <v>2.9860238895756884E-5</v>
      </c>
      <c r="CC101" s="32">
        <f>IFERROR(('2a) logm_x(t)'!CC100-'2a) logm_x(t)'!CB100-'2a)answer'!$C100)^2,"")</f>
        <v>6.4986338195259101E-5</v>
      </c>
      <c r="CD101" s="32">
        <f>IFERROR(('2a) logm_x(t)'!CD100-'2a) logm_x(t)'!CC100-'2a)answer'!$C100)^2,"")</f>
        <v>9.3387291558307722E-4</v>
      </c>
      <c r="CE101" s="32">
        <f>IFERROR(('2a) logm_x(t)'!CE100-'2a) logm_x(t)'!CD100-'2a)answer'!$C100)^2,"")</f>
        <v>4.5624614997401437E-3</v>
      </c>
      <c r="CF101" s="32">
        <f>IFERROR(('2a) logm_x(t)'!CF100-'2a) logm_x(t)'!CE100-'2a)answer'!$C100)^2,"")</f>
        <v>1.8948450894304121E-3</v>
      </c>
      <c r="CG101" s="32">
        <f>IFERROR(('2a) logm_x(t)'!CG100-'2a) logm_x(t)'!CF100-'2a)answer'!$C100)^2,"")</f>
        <v>4.4028124778936714E-4</v>
      </c>
      <c r="CH101" s="32">
        <f>IFERROR(('2a) logm_x(t)'!CH100-'2a) logm_x(t)'!CG100-'2a)answer'!$C100)^2,"")</f>
        <v>2.2021555045091236E-3</v>
      </c>
      <c r="CI101" s="32">
        <f>IFERROR(('2a) logm_x(t)'!CI100-'2a) logm_x(t)'!CH100-'2a)answer'!$C100)^2,"")</f>
        <v>2.960710343896493E-4</v>
      </c>
      <c r="CJ101" s="32">
        <f>IFERROR(('2a) logm_x(t)'!CJ100-'2a) logm_x(t)'!CI100-'2a)answer'!$C100)^2,"")</f>
        <v>2.4723460930968093E-5</v>
      </c>
      <c r="CK101" s="32">
        <f>IFERROR(('2a) logm_x(t)'!CK100-'2a) logm_x(t)'!CJ100-'2a)answer'!$C100)^2,"")</f>
        <v>2.2836601192826342E-4</v>
      </c>
      <c r="CL101" s="32">
        <f>IFERROR(('2a) logm_x(t)'!CL100-'2a) logm_x(t)'!CK100-'2a)answer'!$C100)^2,"")</f>
        <v>1.8449784202512556E-3</v>
      </c>
      <c r="CM101" s="32">
        <f>IFERROR(('2a) logm_x(t)'!CM100-'2a) logm_x(t)'!CL100-'2a)answer'!$C100)^2,"")</f>
        <v>3.7392189834263886E-5</v>
      </c>
      <c r="CN101" s="32">
        <f>IFERROR(('2a) logm_x(t)'!CN100-'2a) logm_x(t)'!CM100-'2a)answer'!$C100)^2,"")</f>
        <v>1.7146235128429481E-5</v>
      </c>
      <c r="CT101" s="31">
        <f t="shared" si="6"/>
        <v>97</v>
      </c>
      <c r="CU101" s="32">
        <f>('2a) logm_x(t)'!C100-'2a) logm_x(t)'!B100-'2a)answer'!$C100)/$CP$5</f>
        <v>1.3271852286419801</v>
      </c>
      <c r="CV101" s="32">
        <f>('2a) logm_x(t)'!D100-'2a) logm_x(t)'!C100-'2a)answer'!$C100)/$CP$5</f>
        <v>0.17856048830072238</v>
      </c>
      <c r="CW101" s="32">
        <f>('2a) logm_x(t)'!E100-'2a) logm_x(t)'!D100-'2a)answer'!$C100)/$CP$5</f>
        <v>0.32570891909324479</v>
      </c>
      <c r="CX101" s="32">
        <f>('2a) logm_x(t)'!F100-'2a) logm_x(t)'!E100-'2a)answer'!$C100)/$CP$5</f>
        <v>-0.69587583709170864</v>
      </c>
      <c r="CY101" s="32">
        <f>('2a) logm_x(t)'!G100-'2a) logm_x(t)'!F100-'2a)answer'!$C100)/$CP$5</f>
        <v>0.60820952080010282</v>
      </c>
      <c r="CZ101" s="32">
        <f>('2a) logm_x(t)'!H100-'2a) logm_x(t)'!G100-'2a)answer'!$C100)/$CP$5</f>
        <v>-0.40989463160849959</v>
      </c>
      <c r="DA101" s="32">
        <f>('2a) logm_x(t)'!I100-'2a) logm_x(t)'!H100-'2a)answer'!$C100)/$CP$5</f>
        <v>-0.1098194513787665</v>
      </c>
      <c r="DB101" s="32">
        <f>('2a) logm_x(t)'!J100-'2a) logm_x(t)'!I100-'2a)answer'!$C100)/$CP$5</f>
        <v>1.1479982602545407</v>
      </c>
      <c r="DC101" s="32">
        <f>('2a) logm_x(t)'!K100-'2a) logm_x(t)'!J100-'2a)answer'!$C100)/$CP$5</f>
        <v>-1.0613489019034701</v>
      </c>
      <c r="DD101" s="32">
        <f>('2a) logm_x(t)'!L100-'2a) logm_x(t)'!K100-'2a)answer'!$C100)/$CP$5</f>
        <v>0.19678097068111572</v>
      </c>
      <c r="DE101" s="32">
        <f>('2a) logm_x(t)'!M100-'2a) logm_x(t)'!L100-'2a)answer'!$C100)/$CP$5</f>
        <v>-0.23304689160559866</v>
      </c>
      <c r="DF101" s="32">
        <f>('2a) logm_x(t)'!N100-'2a) logm_x(t)'!M100-'2a)answer'!$C100)/$CP$5</f>
        <v>-1.3026374442696831E-2</v>
      </c>
      <c r="DG101" s="32">
        <f>('2a) logm_x(t)'!O100-'2a) logm_x(t)'!N100-'2a)answer'!$C100)/$CP$5</f>
        <v>0.67913104708649552</v>
      </c>
      <c r="DH101" s="32">
        <f>('2a) logm_x(t)'!P100-'2a) logm_x(t)'!O100-'2a)answer'!$C100)/$CP$5</f>
        <v>-0.29566280283697433</v>
      </c>
      <c r="DI101" s="32">
        <f>('2a) logm_x(t)'!Q100-'2a) logm_x(t)'!P100-'2a)answer'!$C100)/$CP$5</f>
        <v>-0.25623381030998288</v>
      </c>
      <c r="DJ101" s="32">
        <f>('2a) logm_x(t)'!R100-'2a) logm_x(t)'!Q100-'2a)answer'!$C100)/$CP$5</f>
        <v>0.40327284855363699</v>
      </c>
      <c r="DK101" s="32">
        <f>('2a) logm_x(t)'!S100-'2a) logm_x(t)'!R100-'2a)answer'!$C100)/$CP$5</f>
        <v>-0.19653505023389159</v>
      </c>
      <c r="DL101" s="32">
        <f>('2a) logm_x(t)'!T100-'2a) logm_x(t)'!S100-'2a)answer'!$C100)/$CP$5</f>
        <v>1.3624553269066431</v>
      </c>
      <c r="DM101" s="32">
        <f>('2a) logm_x(t)'!U100-'2a) logm_x(t)'!T100-'2a)answer'!$C100)/$CP$5</f>
        <v>-1.1948261800950015</v>
      </c>
      <c r="DN101" s="32">
        <f>('2a) logm_x(t)'!V100-'2a) logm_x(t)'!U100-'2a)answer'!$C100)/$CP$5</f>
        <v>0.49921793583833907</v>
      </c>
      <c r="DO101" s="32">
        <f>('2a) logm_x(t)'!W100-'2a) logm_x(t)'!V100-'2a)answer'!$C100)/$CP$5</f>
        <v>0.32148126676055627</v>
      </c>
      <c r="DP101" s="32">
        <f>('2a) logm_x(t)'!X100-'2a) logm_x(t)'!W100-'2a)answer'!$C100)/$CP$5</f>
        <v>4.9507107210616477E-2</v>
      </c>
      <c r="DQ101" s="32">
        <f>('2a) logm_x(t)'!Y100-'2a) logm_x(t)'!X100-'2a)answer'!$C100)/$CP$5</f>
        <v>-0.73361892077741908</v>
      </c>
      <c r="DR101" s="32">
        <f>('2a) logm_x(t)'!Z100-'2a) logm_x(t)'!Y100-'2a)answer'!$C100)/$CP$5</f>
        <v>-0.24495864166531664</v>
      </c>
      <c r="DS101" s="32">
        <f>('2a) logm_x(t)'!AA100-'2a) logm_x(t)'!Z100-'2a)answer'!$C100)/$CP$5</f>
        <v>1.0055858632614607</v>
      </c>
      <c r="DT101" s="32">
        <f>('2a) logm_x(t)'!AB100-'2a) logm_x(t)'!AA100-'2a)answer'!$C100)/$CP$5</f>
        <v>-0.30263184661272907</v>
      </c>
      <c r="DU101" s="32">
        <f>('2a) logm_x(t)'!AC100-'2a) logm_x(t)'!AB100-'2a)answer'!$C100)/$CP$5</f>
        <v>0.15125042567341848</v>
      </c>
      <c r="DV101" s="32">
        <f>('2a) logm_x(t)'!AD100-'2a) logm_x(t)'!AC100-'2a)answer'!$C100)/$CP$5</f>
        <v>-0.441543388151802</v>
      </c>
      <c r="DW101" s="32">
        <f>('2a) logm_x(t)'!AE100-'2a) logm_x(t)'!AD100-'2a)answer'!$C100)/$CP$5</f>
        <v>-6.8935174180151798E-2</v>
      </c>
      <c r="DX101" s="32">
        <f>('2a) logm_x(t)'!AF100-'2a) logm_x(t)'!AE100-'2a)answer'!$C100)/$CP$5</f>
        <v>0.60002311112570295</v>
      </c>
      <c r="DY101" s="32">
        <f>('2a) logm_x(t)'!AG100-'2a) logm_x(t)'!AF100-'2a)answer'!$C100)/$CP$5</f>
        <v>-0.62051777059737068</v>
      </c>
      <c r="DZ101" s="32">
        <f>('2a) logm_x(t)'!AH100-'2a) logm_x(t)'!AG100-'2a)answer'!$C100)/$CP$5</f>
        <v>-6.6853538256181816E-2</v>
      </c>
      <c r="EA101" s="32">
        <f>('2a) logm_x(t)'!AI100-'2a) logm_x(t)'!AH100-'2a)answer'!$C100)/$CP$5</f>
        <v>0.30753657476019075</v>
      </c>
      <c r="EB101" s="32">
        <f>('2a) logm_x(t)'!AJ100-'2a) logm_x(t)'!AI100-'2a)answer'!$C100)/$CP$5</f>
        <v>-0.34543808555437494</v>
      </c>
      <c r="EC101" s="32">
        <f>('2a) logm_x(t)'!AK100-'2a) logm_x(t)'!AJ100-'2a)answer'!$C100)/$CP$5</f>
        <v>0.52324871260840311</v>
      </c>
      <c r="ED101" s="32">
        <f>('2a) logm_x(t)'!AL100-'2a) logm_x(t)'!AK100-'2a)answer'!$C100)/$CP$5</f>
        <v>-0.24531242067802206</v>
      </c>
      <c r="EE101" s="32">
        <f>('2a) logm_x(t)'!AM100-'2a) logm_x(t)'!AL100-'2a)answer'!$C100)/$CP$5</f>
        <v>-0.37495960995649436</v>
      </c>
      <c r="EF101" s="32">
        <f>('2a) logm_x(t)'!AN100-'2a) logm_x(t)'!AM100-'2a)answer'!$C100)/$CP$5</f>
        <v>0.29296898372617713</v>
      </c>
      <c r="EG101" s="32">
        <f>('2a) logm_x(t)'!AO100-'2a) logm_x(t)'!AN100-'2a)answer'!$C100)/$CP$5</f>
        <v>-6.6695433502635876E-2</v>
      </c>
      <c r="EH101" s="32">
        <f>('2a) logm_x(t)'!AP100-'2a) logm_x(t)'!AO100-'2a)answer'!$C100)/$CP$5</f>
        <v>-0.26089574386264619</v>
      </c>
      <c r="EI101" s="32">
        <f>('2a) logm_x(t)'!AQ100-'2a) logm_x(t)'!AP100-'2a)answer'!$C100)/$CP$5</f>
        <v>0.33506099832896297</v>
      </c>
      <c r="EJ101" s="32">
        <f>('2a) logm_x(t)'!AR100-'2a) logm_x(t)'!AQ100-'2a)answer'!$C100)/$CP$5</f>
        <v>-0.30999918196687859</v>
      </c>
      <c r="EK101" s="32">
        <f>('2a) logm_x(t)'!AS100-'2a) logm_x(t)'!AR100-'2a)answer'!$C100)/$CP$5</f>
        <v>0.31126488623249748</v>
      </c>
      <c r="EL101" s="32">
        <f>('2a) logm_x(t)'!AT100-'2a) logm_x(t)'!AS100-'2a)answer'!$C100)/$CP$5</f>
        <v>-9.1768048154649007E-2</v>
      </c>
      <c r="EM101" s="32">
        <f>('2a) logm_x(t)'!AU100-'2a) logm_x(t)'!AT100-'2a)answer'!$C100)/$CP$5</f>
        <v>-2.9938074412756043E-2</v>
      </c>
      <c r="EN101" s="32">
        <f>('2a) logm_x(t)'!AV100-'2a) logm_x(t)'!AU100-'2a)answer'!$C100)/$CP$5</f>
        <v>-0.56642908468728737</v>
      </c>
      <c r="EO101" s="32">
        <f>('2a) logm_x(t)'!AW100-'2a) logm_x(t)'!AV100-'2a)answer'!$C100)/$CP$5</f>
        <v>0.79486373105864205</v>
      </c>
      <c r="EP101" s="32">
        <f>('2a) logm_x(t)'!AX100-'2a) logm_x(t)'!AW100-'2a)answer'!$C100)/$CP$5</f>
        <v>-0.72464803316406567</v>
      </c>
      <c r="EQ101" s="32">
        <f>('2a) logm_x(t)'!AY100-'2a) logm_x(t)'!AX100-'2a)answer'!$C100)/$CP$5</f>
        <v>0.16706236372415995</v>
      </c>
      <c r="ER101" s="32">
        <f>('2a) logm_x(t)'!AZ100-'2a) logm_x(t)'!AY100-'2a)answer'!$C100)/$CP$5</f>
        <v>0.18458955828758189</v>
      </c>
      <c r="ES101" s="32">
        <f>('2a) logm_x(t)'!BA100-'2a) logm_x(t)'!AZ100-'2a)answer'!$C100)/$CP$5</f>
        <v>-0.1626488936656281</v>
      </c>
      <c r="ET101" s="32">
        <f>('2a) logm_x(t)'!BB100-'2a) logm_x(t)'!BA100-'2a)answer'!$C100)/$CP$5</f>
        <v>-0.49301440383985262</v>
      </c>
      <c r="EU101" s="32">
        <f>('2a) logm_x(t)'!BC100-'2a) logm_x(t)'!BB100-'2a)answer'!$C100)/$CP$5</f>
        <v>0.75973227846901947</v>
      </c>
      <c r="EV101" s="32">
        <f>('2a) logm_x(t)'!BD100-'2a) logm_x(t)'!BC100-'2a)answer'!$C100)/$CP$5</f>
        <v>-0.7258775584023307</v>
      </c>
      <c r="EW101" s="32">
        <f>('2a) logm_x(t)'!BE100-'2a) logm_x(t)'!BD100-'2a)answer'!$C100)/$CP$5</f>
        <v>0.28818151748467191</v>
      </c>
      <c r="EX101" s="32">
        <f>('2a) logm_x(t)'!BF100-'2a) logm_x(t)'!BE100-'2a)answer'!$C100)/$CP$5</f>
        <v>-0.51620589167457542</v>
      </c>
      <c r="EY101" s="32">
        <f>('2a) logm_x(t)'!BG100-'2a) logm_x(t)'!BF100-'2a)answer'!$C100)/$CP$5</f>
        <v>-0.379858684729247</v>
      </c>
      <c r="EZ101" s="32">
        <f>('2a) logm_x(t)'!BH100-'2a) logm_x(t)'!BG100-'2a)answer'!$C100)/$CP$5</f>
        <v>0.10987052518761123</v>
      </c>
      <c r="FA101" s="32">
        <f>('2a) logm_x(t)'!BI100-'2a) logm_x(t)'!BH100-'2a)answer'!$C100)/$CP$5</f>
        <v>-0.25234306748545959</v>
      </c>
      <c r="FB101" s="32">
        <f>('2a) logm_x(t)'!BJ100-'2a) logm_x(t)'!BI100-'2a)answer'!$C100)/$CP$5</f>
        <v>0.36195752765904682</v>
      </c>
      <c r="FC101" s="32">
        <f>('2a) logm_x(t)'!BK100-'2a) logm_x(t)'!BJ100-'2a)answer'!$C100)/$CP$5</f>
        <v>0.36401487577825731</v>
      </c>
      <c r="FD101" s="32">
        <f>('2a) logm_x(t)'!BL100-'2a) logm_x(t)'!BK100-'2a)answer'!$C100)/$CP$5</f>
        <v>-0.61461571722077391</v>
      </c>
      <c r="FE101" s="32">
        <f>('2a) logm_x(t)'!BM100-'2a) logm_x(t)'!BL100-'2a)answer'!$C100)/$CP$5</f>
        <v>0.29586509841727782</v>
      </c>
      <c r="FF101" s="32">
        <f>('2a) logm_x(t)'!BN100-'2a) logm_x(t)'!BM100-'2a)answer'!$C100)/$CP$5</f>
        <v>0.40614399583020122</v>
      </c>
      <c r="FG101" s="32">
        <f>('2a) logm_x(t)'!BO100-'2a) logm_x(t)'!BN100-'2a)answer'!$C100)/$CP$5</f>
        <v>-0.71945346770496443</v>
      </c>
      <c r="FH101" s="32">
        <f>('2a) logm_x(t)'!BP100-'2a) logm_x(t)'!BO100-'2a)answer'!$C100)/$CP$5</f>
        <v>0.35387730045137611</v>
      </c>
      <c r="FI101" s="32">
        <f>('2a) logm_x(t)'!BQ100-'2a) logm_x(t)'!BP100-'2a)answer'!$C100)/$CP$5</f>
        <v>-0.21772888089683273</v>
      </c>
      <c r="FJ101" s="32">
        <f>('2a) logm_x(t)'!BR100-'2a) logm_x(t)'!BQ100-'2a)answer'!$C100)/$CP$5</f>
        <v>0.8168519947629348</v>
      </c>
      <c r="FK101" s="32">
        <f>('2a) logm_x(t)'!BS100-'2a) logm_x(t)'!BR100-'2a)answer'!$C100)/$CP$5</f>
        <v>-0.75743770308880631</v>
      </c>
      <c r="FL101" s="32">
        <f>('2a) logm_x(t)'!BT100-'2a) logm_x(t)'!BS100-'2a)answer'!$C100)/$CP$5</f>
        <v>-0.48968795249163949</v>
      </c>
      <c r="FM101" s="32">
        <f>('2a) logm_x(t)'!BU100-'2a) logm_x(t)'!BT100-'2a)answer'!$C100)/$CP$5</f>
        <v>0.4190494916450474</v>
      </c>
      <c r="FN101" s="32">
        <f>('2a) logm_x(t)'!BV100-'2a) logm_x(t)'!BU100-'2a)answer'!$C100)/$CP$5</f>
        <v>-0.28142114756167613</v>
      </c>
      <c r="FO101" s="32">
        <f>('2a) logm_x(t)'!BW100-'2a) logm_x(t)'!BV100-'2a)answer'!$C100)/$CP$5</f>
        <v>0.75007893337363207</v>
      </c>
      <c r="FP101" s="32">
        <f>('2a) logm_x(t)'!BX100-'2a) logm_x(t)'!BW100-'2a)answer'!$C100)/$CP$5</f>
        <v>-0.50844573263224724</v>
      </c>
      <c r="FQ101" s="32">
        <f>('2a) logm_x(t)'!BY100-'2a) logm_x(t)'!BX100-'2a)answer'!$C100)/$CP$5</f>
        <v>0.21417411178421614</v>
      </c>
      <c r="FR101" s="32">
        <f>('2a) logm_x(t)'!BZ100-'2a) logm_x(t)'!BY100-'2a)answer'!$C100)/$CP$5</f>
        <v>-0.1428995788079519</v>
      </c>
      <c r="FS101" s="32">
        <f>('2a) logm_x(t)'!CA100-'2a) logm_x(t)'!BZ100-'2a)answer'!$C100)/$CP$5</f>
        <v>-0.12722859278710696</v>
      </c>
      <c r="FT101" s="32">
        <f>('2a) logm_x(t)'!CB100-'2a) logm_x(t)'!CA100-'2a)answer'!$C100)/$CP$5</f>
        <v>3.9150635172401027E-2</v>
      </c>
      <c r="FU101" s="32">
        <f>('2a) logm_x(t)'!CC100-'2a) logm_x(t)'!CB100-'2a)answer'!$C100)/$CP$5</f>
        <v>5.77568110767206E-2</v>
      </c>
      <c r="FV101" s="32">
        <f>('2a) logm_x(t)'!CD100-'2a) logm_x(t)'!CC100-'2a)answer'!$C100)/$CP$5</f>
        <v>-0.21894552010297857</v>
      </c>
      <c r="FW101" s="32">
        <f>('2a) logm_x(t)'!CE100-'2a) logm_x(t)'!CD100-'2a)answer'!$C100)/$CP$5</f>
        <v>0.48394028925317739</v>
      </c>
      <c r="FX101" s="32">
        <f>('2a) logm_x(t)'!CF100-'2a) logm_x(t)'!CE100-'2a)answer'!$C100)/$CP$5</f>
        <v>-0.31187389819557471</v>
      </c>
      <c r="FY101" s="32">
        <f>('2a) logm_x(t)'!CG100-'2a) logm_x(t)'!CF100-'2a)answer'!$C100)/$CP$5</f>
        <v>-0.15033401890828166</v>
      </c>
      <c r="FZ101" s="32">
        <f>('2a) logm_x(t)'!CH100-'2a) logm_x(t)'!CG100-'2a)answer'!$C100)/$CP$5</f>
        <v>-0.3362142875688871</v>
      </c>
      <c r="GA101" s="32">
        <f>('2a) logm_x(t)'!CI100-'2a) logm_x(t)'!CH100-'2a)answer'!$C100)/$CP$5</f>
        <v>0.12327929266468352</v>
      </c>
      <c r="GB101" s="32">
        <f>('2a) logm_x(t)'!CJ100-'2a) logm_x(t)'!CI100-'2a)answer'!$C100)/$CP$5</f>
        <v>-3.5624338290595831E-2</v>
      </c>
      <c r="GC101" s="32">
        <f>('2a) logm_x(t)'!CK100-'2a) logm_x(t)'!CJ100-'2a)answer'!$C100)/$CP$5</f>
        <v>0.10826994276789083</v>
      </c>
      <c r="GD101" s="32">
        <f>('2a) logm_x(t)'!CL100-'2a) logm_x(t)'!CK100-'2a)answer'!$C100)/$CP$5</f>
        <v>-0.30774274181462669</v>
      </c>
      <c r="GE101" s="32">
        <f>('2a) logm_x(t)'!CM100-'2a) logm_x(t)'!CL100-'2a)answer'!$C100)/$CP$5</f>
        <v>-4.3810945236076058E-2</v>
      </c>
      <c r="GF101" s="32">
        <f>('2a) logm_x(t)'!CN100-'2a) logm_x(t)'!CM100-'2a)answer'!$C100)/$CP$5</f>
        <v>2.9667200100263236E-2</v>
      </c>
    </row>
    <row r="102" spans="1:188" x14ac:dyDescent="0.25">
      <c r="A102" s="31">
        <f>'2a) logm_x(t)'!A101</f>
        <v>98</v>
      </c>
      <c r="B102" s="32"/>
      <c r="C102" s="32">
        <f>IFERROR(('2a) logm_x(t)'!C101-'2a) logm_x(t)'!B101-'2a)answer'!$C101)^2,"")</f>
        <v>3.7509974887258331E-2</v>
      </c>
      <c r="D102" s="32">
        <f>IFERROR(('2a) logm_x(t)'!D101-'2a) logm_x(t)'!C101-'2a)answer'!$C101)^2,"")</f>
        <v>6.5960611669275103E-4</v>
      </c>
      <c r="E102" s="32">
        <f>IFERROR(('2a) logm_x(t)'!E101-'2a) logm_x(t)'!D101-'2a)answer'!$C101)^2,"")</f>
        <v>4.6795441933900945E-4</v>
      </c>
      <c r="F102" s="32">
        <f>IFERROR(('2a) logm_x(t)'!F101-'2a) logm_x(t)'!E101-'2a)answer'!$C101)^2,"")</f>
        <v>8.2529690431431737E-3</v>
      </c>
      <c r="G102" s="32">
        <f>IFERROR(('2a) logm_x(t)'!G101-'2a) logm_x(t)'!F101-'2a)answer'!$C101)^2,"")</f>
        <v>8.6412373137313425E-3</v>
      </c>
      <c r="H102" s="32">
        <f>IFERROR(('2a) logm_x(t)'!H101-'2a) logm_x(t)'!G101-'2a)answer'!$C101)^2,"")</f>
        <v>3.0764574220696183E-3</v>
      </c>
      <c r="I102" s="32">
        <f>IFERROR(('2a) logm_x(t)'!I101-'2a) logm_x(t)'!H101-'2a)answer'!$C101)^2,"")</f>
        <v>1.7040196870968436E-4</v>
      </c>
      <c r="J102" s="32">
        <f>IFERROR(('2a) logm_x(t)'!J101-'2a) logm_x(t)'!I101-'2a)answer'!$C101)^2,"")</f>
        <v>2.7363159551121841E-2</v>
      </c>
      <c r="K102" s="32">
        <f>IFERROR(('2a) logm_x(t)'!K101-'2a) logm_x(t)'!J101-'2a)answer'!$C101)^2,"")</f>
        <v>2.6800081040906358E-2</v>
      </c>
      <c r="L102" s="32">
        <f>IFERROR(('2a) logm_x(t)'!L101-'2a) logm_x(t)'!K101-'2a)answer'!$C101)^2,"")</f>
        <v>6.8006139171275721E-4</v>
      </c>
      <c r="M102" s="32">
        <f>IFERROR(('2a) logm_x(t)'!M101-'2a) logm_x(t)'!L101-'2a)answer'!$C101)^2,"")</f>
        <v>2.097280120831126E-4</v>
      </c>
      <c r="N102" s="32">
        <f>IFERROR(('2a) logm_x(t)'!N101-'2a) logm_x(t)'!M101-'2a)answer'!$C101)^2,"")</f>
        <v>5.7603671836469513E-4</v>
      </c>
      <c r="O102" s="32">
        <f>IFERROR(('2a) logm_x(t)'!O101-'2a) logm_x(t)'!N101-'2a)answer'!$C101)^2,"")</f>
        <v>1.4943330860709857E-2</v>
      </c>
      <c r="P102" s="32">
        <f>IFERROR(('2a) logm_x(t)'!P101-'2a) logm_x(t)'!O101-'2a)answer'!$C101)^2,"")</f>
        <v>5.3604919364910793E-3</v>
      </c>
      <c r="Q102" s="32">
        <f>IFERROR(('2a) logm_x(t)'!Q101-'2a) logm_x(t)'!P101-'2a)answer'!$C101)^2,"")</f>
        <v>4.5926027438796408E-4</v>
      </c>
      <c r="R102" s="32">
        <f>IFERROR(('2a) logm_x(t)'!R101-'2a) logm_x(t)'!Q101-'2a)answer'!$C101)^2,"")</f>
        <v>2.2003043987665945E-3</v>
      </c>
      <c r="S102" s="32">
        <f>IFERROR(('2a) logm_x(t)'!S101-'2a) logm_x(t)'!R101-'2a)answer'!$C101)^2,"")</f>
        <v>6.2587761948679937E-4</v>
      </c>
      <c r="T102" s="32">
        <f>IFERROR(('2a) logm_x(t)'!T101-'2a) logm_x(t)'!S101-'2a)answer'!$C101)^2,"")</f>
        <v>3.9632509690881557E-2</v>
      </c>
      <c r="U102" s="32">
        <f>IFERROR(('2a) logm_x(t)'!U101-'2a) logm_x(t)'!T101-'2a)answer'!$C101)^2,"")</f>
        <v>3.0482858765222644E-2</v>
      </c>
      <c r="V102" s="32">
        <f>IFERROR(('2a) logm_x(t)'!V101-'2a) logm_x(t)'!U101-'2a)answer'!$C101)^2,"")</f>
        <v>3.091013066528443E-3</v>
      </c>
      <c r="W102" s="32">
        <f>IFERROR(('2a) logm_x(t)'!W101-'2a) logm_x(t)'!V101-'2a)answer'!$C101)^2,"")</f>
        <v>1.2590772373966212E-3</v>
      </c>
      <c r="X102" s="32">
        <f>IFERROR(('2a) logm_x(t)'!X101-'2a) logm_x(t)'!W101-'2a)answer'!$C101)^2,"")</f>
        <v>1.7473489590106659E-3</v>
      </c>
      <c r="Y102" s="32">
        <f>IFERROR(('2a) logm_x(t)'!Y101-'2a) logm_x(t)'!X101-'2a)answer'!$C101)^2,"")</f>
        <v>1.4079167902416733E-2</v>
      </c>
      <c r="Z102" s="32">
        <f>IFERROR(('2a) logm_x(t)'!Z101-'2a) logm_x(t)'!Y101-'2a)answer'!$C101)^2,"")</f>
        <v>1.9035403062050011E-4</v>
      </c>
      <c r="AA102" s="32">
        <f>IFERROR(('2a) logm_x(t)'!AA101-'2a) logm_x(t)'!Z101-'2a)answer'!$C101)^2,"")</f>
        <v>1.9266362416215956E-2</v>
      </c>
      <c r="AB102" s="32">
        <f>IFERROR(('2a) logm_x(t)'!AB101-'2a) logm_x(t)'!AA101-'2a)answer'!$C101)^2,"")</f>
        <v>3.4376490383175038E-3</v>
      </c>
      <c r="AC102" s="32">
        <f>IFERROR(('2a) logm_x(t)'!AC101-'2a) logm_x(t)'!AB101-'2a)answer'!$C101)^2,"")</f>
        <v>6.4159565547528062E-4</v>
      </c>
      <c r="AD102" s="32">
        <f>IFERROR(('2a) logm_x(t)'!AD101-'2a) logm_x(t)'!AC101-'2a)answer'!$C101)^2,"")</f>
        <v>2.5140475942313661E-3</v>
      </c>
      <c r="AE102" s="32">
        <f>IFERROR(('2a) logm_x(t)'!AE101-'2a) logm_x(t)'!AD101-'2a)answer'!$C101)^2,"")</f>
        <v>1.1140382848101678E-3</v>
      </c>
      <c r="AF102" s="32">
        <f>IFERROR(('2a) logm_x(t)'!AF101-'2a) logm_x(t)'!AE101-'2a)answer'!$C101)^2,"")</f>
        <v>9.1239198305729189E-3</v>
      </c>
      <c r="AG102" s="32">
        <f>IFERROR(('2a) logm_x(t)'!AG101-'2a) logm_x(t)'!AF101-'2a)answer'!$C101)^2,"")</f>
        <v>5.8960818358117905E-3</v>
      </c>
      <c r="AH102" s="32">
        <f>IFERROR(('2a) logm_x(t)'!AH101-'2a) logm_x(t)'!AG101-'2a)answer'!$C101)^2,"")</f>
        <v>6.2351015960589217E-4</v>
      </c>
      <c r="AI102" s="32">
        <f>IFERROR(('2a) logm_x(t)'!AI101-'2a) logm_x(t)'!AH101-'2a)answer'!$C101)^2,"")</f>
        <v>3.8246281489247667E-3</v>
      </c>
      <c r="AJ102" s="32">
        <f>IFERROR(('2a) logm_x(t)'!AJ101-'2a) logm_x(t)'!AI101-'2a)answer'!$C101)^2,"")</f>
        <v>2.4426977454002656E-3</v>
      </c>
      <c r="AK102" s="32">
        <f>IFERROR(('2a) logm_x(t)'!AK101-'2a) logm_x(t)'!AJ101-'2a)answer'!$C101)^2,"")</f>
        <v>3.2943323022706895E-3</v>
      </c>
      <c r="AL102" s="32">
        <f>IFERROR(('2a) logm_x(t)'!AL101-'2a) logm_x(t)'!AK101-'2a)answer'!$C101)^2,"")</f>
        <v>1.780909995946717E-3</v>
      </c>
      <c r="AM102" s="32">
        <f>IFERROR(('2a) logm_x(t)'!AM101-'2a) logm_x(t)'!AL101-'2a)answer'!$C101)^2,"")</f>
        <v>2.2744289309780878E-3</v>
      </c>
      <c r="AN102" s="32">
        <f>IFERROR(('2a) logm_x(t)'!AN101-'2a) logm_x(t)'!AM101-'2a)answer'!$C101)^2,"")</f>
        <v>2.9685147844172597E-3</v>
      </c>
      <c r="AO102" s="32">
        <f>IFERROR(('2a) logm_x(t)'!AO101-'2a) logm_x(t)'!AN101-'2a)answer'!$C101)^2,"")</f>
        <v>8.856704343190924E-5</v>
      </c>
      <c r="AP102" s="32">
        <f>IFERROR(('2a) logm_x(t)'!AP101-'2a) logm_x(t)'!AO101-'2a)answer'!$C101)^2,"")</f>
        <v>1.5378272894338591E-3</v>
      </c>
      <c r="AQ102" s="32">
        <f>IFERROR(('2a) logm_x(t)'!AQ101-'2a) logm_x(t)'!AP101-'2a)answer'!$C101)^2,"")</f>
        <v>1.5120117333439764E-3</v>
      </c>
      <c r="AR102" s="32">
        <f>IFERROR(('2a) logm_x(t)'!AR101-'2a) logm_x(t)'!AQ101-'2a)answer'!$C101)^2,"")</f>
        <v>2.2151834127447632E-3</v>
      </c>
      <c r="AS102" s="32">
        <f>IFERROR(('2a) logm_x(t)'!AS101-'2a) logm_x(t)'!AR101-'2a)answer'!$C101)^2,"")</f>
        <v>3.2936023447233433E-3</v>
      </c>
      <c r="AT102" s="32">
        <f>IFERROR(('2a) logm_x(t)'!AT101-'2a) logm_x(t)'!AS101-'2a)answer'!$C101)^2,"")</f>
        <v>8.4645103697376315E-4</v>
      </c>
      <c r="AU102" s="32">
        <f>IFERROR(('2a) logm_x(t)'!AU101-'2a) logm_x(t)'!AT101-'2a)answer'!$C101)^2,"")</f>
        <v>1.6633828199854235E-5</v>
      </c>
      <c r="AV102" s="32">
        <f>IFERROR(('2a) logm_x(t)'!AV101-'2a) logm_x(t)'!AU101-'2a)answer'!$C101)^2,"")</f>
        <v>5.7961541526968018E-3</v>
      </c>
      <c r="AW102" s="32">
        <f>IFERROR(('2a) logm_x(t)'!AW101-'2a) logm_x(t)'!AV101-'2a)answer'!$C101)^2,"")</f>
        <v>1.0674732902095673E-2</v>
      </c>
      <c r="AX102" s="32">
        <f>IFERROR(('2a) logm_x(t)'!AX101-'2a) logm_x(t)'!AW101-'2a)answer'!$C101)^2,"")</f>
        <v>7.8998234428501162E-3</v>
      </c>
      <c r="AY102" s="32">
        <f>IFERROR(('2a) logm_x(t)'!AY101-'2a) logm_x(t)'!AX101-'2a)answer'!$C101)^2,"")</f>
        <v>1.4291821225163908E-4</v>
      </c>
      <c r="AZ102" s="32">
        <f>IFERROR(('2a) logm_x(t)'!AZ101-'2a) logm_x(t)'!AY101-'2a)answer'!$C101)^2,"")</f>
        <v>6.2065263650841972E-4</v>
      </c>
      <c r="BA102" s="32">
        <f>IFERROR(('2a) logm_x(t)'!BA101-'2a) logm_x(t)'!AZ101-'2a)answer'!$C101)^2,"")</f>
        <v>4.4797016183913883E-4</v>
      </c>
      <c r="BB102" s="32">
        <f>IFERROR(('2a) logm_x(t)'!BB101-'2a) logm_x(t)'!BA101-'2a)answer'!$C101)^2,"")</f>
        <v>5.3908281685979467E-3</v>
      </c>
      <c r="BC102" s="32">
        <f>IFERROR(('2a) logm_x(t)'!BC101-'2a) logm_x(t)'!BB101-'2a)answer'!$C101)^2,"")</f>
        <v>1.1196956281869555E-2</v>
      </c>
      <c r="BD102" s="32">
        <f>IFERROR(('2a) logm_x(t)'!BD101-'2a) logm_x(t)'!BC101-'2a)answer'!$C101)^2,"")</f>
        <v>9.0756121064719114E-3</v>
      </c>
      <c r="BE102" s="32">
        <f>IFERROR(('2a) logm_x(t)'!BE101-'2a) logm_x(t)'!BD101-'2a)answer'!$C101)^2,"")</f>
        <v>2.4507518268431674E-3</v>
      </c>
      <c r="BF102" s="32">
        <f>IFERROR(('2a) logm_x(t)'!BF101-'2a) logm_x(t)'!BE101-'2a)answer'!$C101)^2,"")</f>
        <v>5.0254161000104032E-3</v>
      </c>
      <c r="BG102" s="32">
        <f>IFERROR(('2a) logm_x(t)'!BG101-'2a) logm_x(t)'!BF101-'2a)answer'!$C101)^2,"")</f>
        <v>3.5595693884722932E-3</v>
      </c>
      <c r="BH102" s="32">
        <f>IFERROR(('2a) logm_x(t)'!BH101-'2a) logm_x(t)'!BG101-'2a)answer'!$C101)^2,"")</f>
        <v>2.8172318593779738E-4</v>
      </c>
      <c r="BI102" s="32">
        <f>IFERROR(('2a) logm_x(t)'!BI101-'2a) logm_x(t)'!BH101-'2a)answer'!$C101)^2,"")</f>
        <v>1.9167168342586643E-3</v>
      </c>
      <c r="BJ102" s="32">
        <f>IFERROR(('2a) logm_x(t)'!BJ101-'2a) logm_x(t)'!BI101-'2a)answer'!$C101)^2,"")</f>
        <v>3.3585776293252297E-3</v>
      </c>
      <c r="BK102" s="32">
        <f>IFERROR(('2a) logm_x(t)'!BK101-'2a) logm_x(t)'!BJ101-'2a)answer'!$C101)^2,"")</f>
        <v>2.6854413105377051E-3</v>
      </c>
      <c r="BL102" s="32">
        <f>IFERROR(('2a) logm_x(t)'!BL101-'2a) logm_x(t)'!BK101-'2a)answer'!$C101)^2,"")</f>
        <v>7.8061867985562243E-3</v>
      </c>
      <c r="BM102" s="32">
        <f>IFERROR(('2a) logm_x(t)'!BM101-'2a) logm_x(t)'!BL101-'2a)answer'!$C101)^2,"")</f>
        <v>2.0118094358916685E-3</v>
      </c>
      <c r="BN102" s="32">
        <f>IFERROR(('2a) logm_x(t)'!BN101-'2a) logm_x(t)'!BM101-'2a)answer'!$C101)^2,"")</f>
        <v>3.0157137379043719E-3</v>
      </c>
      <c r="BO102" s="32">
        <f>IFERROR(('2a) logm_x(t)'!BO101-'2a) logm_x(t)'!BN101-'2a)answer'!$C101)^2,"")</f>
        <v>9.7719239512202953E-3</v>
      </c>
      <c r="BP102" s="32">
        <f>IFERROR(('2a) logm_x(t)'!BP101-'2a) logm_x(t)'!BO101-'2a)answer'!$C101)^2,"")</f>
        <v>2.1779312454449778E-3</v>
      </c>
      <c r="BQ102" s="32">
        <f>IFERROR(('2a) logm_x(t)'!BQ101-'2a) logm_x(t)'!BP101-'2a)answer'!$C101)^2,"")</f>
        <v>9.1301992401219114E-4</v>
      </c>
      <c r="BR102" s="32">
        <f>IFERROR(('2a) logm_x(t)'!BR101-'2a) logm_x(t)'!BQ101-'2a)answer'!$C101)^2,"")</f>
        <v>1.3970074404420043E-2</v>
      </c>
      <c r="BS102" s="32">
        <f>IFERROR(('2a) logm_x(t)'!BS101-'2a) logm_x(t)'!BR101-'2a)answer'!$C101)^2,"")</f>
        <v>1.0816975467524472E-2</v>
      </c>
      <c r="BT102" s="32">
        <f>IFERROR(('2a) logm_x(t)'!BT101-'2a) logm_x(t)'!BS101-'2a)answer'!$C101)^2,"")</f>
        <v>5.0590428197530056E-3</v>
      </c>
      <c r="BU102" s="32">
        <f>IFERROR(('2a) logm_x(t)'!BU101-'2a) logm_x(t)'!BT101-'2a)answer'!$C101)^2,"")</f>
        <v>3.4303684494179669E-3</v>
      </c>
      <c r="BV102" s="32">
        <f>IFERROR(('2a) logm_x(t)'!BV101-'2a) logm_x(t)'!BU101-'2a)answer'!$C101)^2,"")</f>
        <v>1.2925362408636998E-3</v>
      </c>
      <c r="BW102" s="32">
        <f>IFERROR(('2a) logm_x(t)'!BW101-'2a) logm_x(t)'!BV101-'2a)answer'!$C101)^2,"")</f>
        <v>1.0881897575232726E-2</v>
      </c>
      <c r="BX102" s="32">
        <f>IFERROR(('2a) logm_x(t)'!BX101-'2a) logm_x(t)'!BW101-'2a)answer'!$C101)^2,"")</f>
        <v>5.230781470557385E-3</v>
      </c>
      <c r="BY102" s="32">
        <f>IFERROR(('2a) logm_x(t)'!BY101-'2a) logm_x(t)'!BX101-'2a)answer'!$C101)^2,"")</f>
        <v>9.1556379663581015E-4</v>
      </c>
      <c r="BZ102" s="32">
        <f>IFERROR(('2a) logm_x(t)'!BZ101-'2a) logm_x(t)'!BY101-'2a)answer'!$C101)^2,"")</f>
        <v>4.1764385598321854E-4</v>
      </c>
      <c r="CA102" s="32">
        <f>IFERROR(('2a) logm_x(t)'!CA101-'2a) logm_x(t)'!BZ101-'2a)answer'!$C101)^2,"")</f>
        <v>3.1016979338431712E-4</v>
      </c>
      <c r="CB102" s="32">
        <f>IFERROR(('2a) logm_x(t)'!CB101-'2a) logm_x(t)'!CA101-'2a)answer'!$C101)^2,"")</f>
        <v>5.750060539756685E-5</v>
      </c>
      <c r="CC102" s="32">
        <f>IFERROR(('2a) logm_x(t)'!CC101-'2a) logm_x(t)'!CB101-'2a)answer'!$C101)^2,"")</f>
        <v>1.4543061632298044E-4</v>
      </c>
      <c r="CD102" s="32">
        <f>IFERROR(('2a) logm_x(t)'!CD101-'2a) logm_x(t)'!CC101-'2a)answer'!$C101)^2,"")</f>
        <v>8.9320535866269329E-4</v>
      </c>
      <c r="CE102" s="32">
        <f>IFERROR(('2a) logm_x(t)'!CE101-'2a) logm_x(t)'!CD101-'2a)answer'!$C101)^2,"")</f>
        <v>4.5238556514153073E-3</v>
      </c>
      <c r="CF102" s="32">
        <f>IFERROR(('2a) logm_x(t)'!CF101-'2a) logm_x(t)'!CE101-'2a)answer'!$C101)^2,"")</f>
        <v>1.7783733580049089E-3</v>
      </c>
      <c r="CG102" s="32">
        <f>IFERROR(('2a) logm_x(t)'!CG101-'2a) logm_x(t)'!CF101-'2a)answer'!$C101)^2,"")</f>
        <v>4.4581826059854281E-4</v>
      </c>
      <c r="CH102" s="32">
        <f>IFERROR(('2a) logm_x(t)'!CH101-'2a) logm_x(t)'!CG101-'2a)answer'!$C101)^2,"")</f>
        <v>2.1106858327603777E-3</v>
      </c>
      <c r="CI102" s="32">
        <f>IFERROR(('2a) logm_x(t)'!CI101-'2a) logm_x(t)'!CH101-'2a)answer'!$C101)^2,"")</f>
        <v>3.3045047755396397E-4</v>
      </c>
      <c r="CJ102" s="32">
        <f>IFERROR(('2a) logm_x(t)'!CJ101-'2a) logm_x(t)'!CI101-'2a)answer'!$C101)^2,"")</f>
        <v>5.1521821256902961E-5</v>
      </c>
      <c r="CK102" s="32">
        <f>IFERROR(('2a) logm_x(t)'!CK101-'2a) logm_x(t)'!CJ101-'2a)answer'!$C101)^2,"")</f>
        <v>3.1722483711869648E-4</v>
      </c>
      <c r="CL102" s="32">
        <f>IFERROR(('2a) logm_x(t)'!CL101-'2a) logm_x(t)'!CK101-'2a)answer'!$C101)^2,"")</f>
        <v>1.7381012547866086E-3</v>
      </c>
      <c r="CM102" s="32">
        <f>IFERROR(('2a) logm_x(t)'!CM101-'2a) logm_x(t)'!CL101-'2a)answer'!$C101)^2,"")</f>
        <v>2.5608444318641391E-5</v>
      </c>
      <c r="CN102" s="32">
        <f>IFERROR(('2a) logm_x(t)'!CN101-'2a) logm_x(t)'!CM101-'2a)answer'!$C101)^2,"")</f>
        <v>6.4005007006148379E-6</v>
      </c>
      <c r="CT102" s="31">
        <f t="shared" si="6"/>
        <v>98</v>
      </c>
      <c r="CU102" s="32">
        <f>('2a) logm_x(t)'!C101-'2a) logm_x(t)'!B101-'2a)answer'!$C101)/$CP$5</f>
        <v>1.3876040542516899</v>
      </c>
      <c r="CV102" s="32">
        <f>('2a) logm_x(t)'!D101-'2a) logm_x(t)'!C101-'2a)answer'!$C101)/$CP$5</f>
        <v>0.18400707023534574</v>
      </c>
      <c r="CW102" s="32">
        <f>('2a) logm_x(t)'!E101-'2a) logm_x(t)'!D101-'2a)answer'!$C101)/$CP$5</f>
        <v>0.15498652821085221</v>
      </c>
      <c r="CX102" s="32">
        <f>('2a) logm_x(t)'!F101-'2a) logm_x(t)'!E101-'2a)answer'!$C101)/$CP$5</f>
        <v>-0.65087453650687088</v>
      </c>
      <c r="CY102" s="32">
        <f>('2a) logm_x(t)'!G101-'2a) logm_x(t)'!F101-'2a)answer'!$C101)/$CP$5</f>
        <v>0.66600906372848601</v>
      </c>
      <c r="CZ102" s="32">
        <f>('2a) logm_x(t)'!H101-'2a) logm_x(t)'!G101-'2a)answer'!$C101)/$CP$5</f>
        <v>-0.3973906346373654</v>
      </c>
      <c r="DA102" s="32">
        <f>('2a) logm_x(t)'!I101-'2a) logm_x(t)'!H101-'2a)answer'!$C101)/$CP$5</f>
        <v>-9.3525379126213212E-2</v>
      </c>
      <c r="DB102" s="32">
        <f>('2a) logm_x(t)'!J101-'2a) logm_x(t)'!I101-'2a)answer'!$C101)/$CP$5</f>
        <v>1.1851553866445153</v>
      </c>
      <c r="DC102" s="32">
        <f>('2a) logm_x(t)'!K101-'2a) logm_x(t)'!J101-'2a)answer'!$C101)/$CP$5</f>
        <v>-1.1728979494797427</v>
      </c>
      <c r="DD102" s="32">
        <f>('2a) logm_x(t)'!L101-'2a) logm_x(t)'!K101-'2a)answer'!$C101)/$CP$5</f>
        <v>0.18683844035068442</v>
      </c>
      <c r="DE102" s="32">
        <f>('2a) logm_x(t)'!M101-'2a) logm_x(t)'!L101-'2a)answer'!$C101)/$CP$5</f>
        <v>-0.10375771371612992</v>
      </c>
      <c r="DF102" s="32">
        <f>('2a) logm_x(t)'!N101-'2a) logm_x(t)'!M101-'2a)answer'!$C101)/$CP$5</f>
        <v>-0.17195596953832701</v>
      </c>
      <c r="DG102" s="32">
        <f>('2a) logm_x(t)'!O101-'2a) logm_x(t)'!N101-'2a)answer'!$C101)/$CP$5</f>
        <v>0.87582205923933099</v>
      </c>
      <c r="DH102" s="32">
        <f>('2a) logm_x(t)'!P101-'2a) logm_x(t)'!O101-'2a)answer'!$C101)/$CP$5</f>
        <v>-0.5245591862206801</v>
      </c>
      <c r="DI102" s="32">
        <f>('2a) logm_x(t)'!Q101-'2a) logm_x(t)'!P101-'2a)answer'!$C101)/$CP$5</f>
        <v>-0.15354002742950179</v>
      </c>
      <c r="DJ102" s="32">
        <f>('2a) logm_x(t)'!R101-'2a) logm_x(t)'!Q101-'2a)answer'!$C101)/$CP$5</f>
        <v>0.33607294899379769</v>
      </c>
      <c r="DK102" s="32">
        <f>('2a) logm_x(t)'!S101-'2a) logm_x(t)'!R101-'2a)answer'!$C101)/$CP$5</f>
        <v>-0.1792408044552718</v>
      </c>
      <c r="DL102" s="32">
        <f>('2a) logm_x(t)'!T101-'2a) logm_x(t)'!S101-'2a)answer'!$C101)/$CP$5</f>
        <v>1.4263232469709999</v>
      </c>
      <c r="DM102" s="32">
        <f>('2a) logm_x(t)'!U101-'2a) logm_x(t)'!T101-'2a)answer'!$C101)/$CP$5</f>
        <v>-1.2508925913276041</v>
      </c>
      <c r="DN102" s="32">
        <f>('2a) logm_x(t)'!V101-'2a) logm_x(t)'!U101-'2a)answer'!$C101)/$CP$5</f>
        <v>0.39832961255028859</v>
      </c>
      <c r="DO102" s="32">
        <f>('2a) logm_x(t)'!W101-'2a) logm_x(t)'!V101-'2a)answer'!$C101)/$CP$5</f>
        <v>0.25422506065366496</v>
      </c>
      <c r="DP102" s="32">
        <f>('2a) logm_x(t)'!X101-'2a) logm_x(t)'!W101-'2a)answer'!$C101)/$CP$5</f>
        <v>0.29948977266836968</v>
      </c>
      <c r="DQ102" s="32">
        <f>('2a) logm_x(t)'!Y101-'2a) logm_x(t)'!X101-'2a)answer'!$C101)/$CP$5</f>
        <v>-0.85012084939431665</v>
      </c>
      <c r="DR102" s="32">
        <f>('2a) logm_x(t)'!Z101-'2a) logm_x(t)'!Y101-'2a)answer'!$C101)/$CP$5</f>
        <v>-9.8849212084803503E-2</v>
      </c>
      <c r="DS102" s="32">
        <f>('2a) logm_x(t)'!AA101-'2a) logm_x(t)'!Z101-'2a)answer'!$C101)/$CP$5</f>
        <v>0.99447080085473938</v>
      </c>
      <c r="DT102" s="32">
        <f>('2a) logm_x(t)'!AB101-'2a) logm_x(t)'!AA101-'2a)answer'!$C101)/$CP$5</f>
        <v>-0.42007123283788639</v>
      </c>
      <c r="DU102" s="32">
        <f>('2a) logm_x(t)'!AC101-'2a) logm_x(t)'!AB101-'2a)answer'!$C101)/$CP$5</f>
        <v>0.18147753875709299</v>
      </c>
      <c r="DV102" s="32">
        <f>('2a) logm_x(t)'!AD101-'2a) logm_x(t)'!AC101-'2a)answer'!$C101)/$CP$5</f>
        <v>-0.35923522989699502</v>
      </c>
      <c r="DW102" s="32">
        <f>('2a) logm_x(t)'!AE101-'2a) logm_x(t)'!AD101-'2a)answer'!$C101)/$CP$5</f>
        <v>-0.2391344972170307</v>
      </c>
      <c r="DX102" s="32">
        <f>('2a) logm_x(t)'!AF101-'2a) logm_x(t)'!AE101-'2a)answer'!$C101)/$CP$5</f>
        <v>0.68435729916010724</v>
      </c>
      <c r="DY102" s="32">
        <f>('2a) logm_x(t)'!AG101-'2a) logm_x(t)'!AF101-'2a)answer'!$C101)/$CP$5</f>
        <v>-0.55014088881420586</v>
      </c>
      <c r="DZ102" s="32">
        <f>('2a) logm_x(t)'!AH101-'2a) logm_x(t)'!AG101-'2a)answer'!$C101)/$CP$5</f>
        <v>-0.17890148296021027</v>
      </c>
      <c r="EA102" s="32">
        <f>('2a) logm_x(t)'!AI101-'2a) logm_x(t)'!AH101-'2a)answer'!$C101)/$CP$5</f>
        <v>0.44308472866732579</v>
      </c>
      <c r="EB102" s="32">
        <f>('2a) logm_x(t)'!AJ101-'2a) logm_x(t)'!AI101-'2a)answer'!$C101)/$CP$5</f>
        <v>-0.35410090699230723</v>
      </c>
      <c r="EC102" s="32">
        <f>('2a) logm_x(t)'!AK101-'2a) logm_x(t)'!AJ101-'2a)answer'!$C101)/$CP$5</f>
        <v>0.41122155949172873</v>
      </c>
      <c r="ED102" s="32">
        <f>('2a) logm_x(t)'!AL101-'2a) logm_x(t)'!AK101-'2a)answer'!$C101)/$CP$5</f>
        <v>-0.30235221820450076</v>
      </c>
      <c r="EE102" s="32">
        <f>('2a) logm_x(t)'!AM101-'2a) logm_x(t)'!AL101-'2a)answer'!$C101)/$CP$5</f>
        <v>-0.34168692380609933</v>
      </c>
      <c r="EF102" s="32">
        <f>('2a) logm_x(t)'!AN101-'2a) logm_x(t)'!AM101-'2a)answer'!$C101)/$CP$5</f>
        <v>0.39035682906633234</v>
      </c>
      <c r="EG102" s="32">
        <f>('2a) logm_x(t)'!AO101-'2a) logm_x(t)'!AN101-'2a)answer'!$C101)/$CP$5</f>
        <v>-6.7426132082455736E-2</v>
      </c>
      <c r="EH102" s="32">
        <f>('2a) logm_x(t)'!AP101-'2a) logm_x(t)'!AO101-'2a)answer'!$C101)/$CP$5</f>
        <v>-0.28096094507468922</v>
      </c>
      <c r="EI102" s="32">
        <f>('2a) logm_x(t)'!AQ101-'2a) logm_x(t)'!AP101-'2a)answer'!$C101)/$CP$5</f>
        <v>0.27859271391305729</v>
      </c>
      <c r="EJ102" s="32">
        <f>('2a) logm_x(t)'!AR101-'2a) logm_x(t)'!AQ101-'2a)answer'!$C101)/$CP$5</f>
        <v>-0.33720733954023913</v>
      </c>
      <c r="EK102" s="32">
        <f>('2a) logm_x(t)'!AS101-'2a) logm_x(t)'!AR101-'2a)answer'!$C101)/$CP$5</f>
        <v>0.41117599776883296</v>
      </c>
      <c r="EL102" s="32">
        <f>('2a) logm_x(t)'!AT101-'2a) logm_x(t)'!AS101-'2a)answer'!$C101)/$CP$5</f>
        <v>-0.20844577368379694</v>
      </c>
      <c r="EM102" s="32">
        <f>('2a) logm_x(t)'!AU101-'2a) logm_x(t)'!AT101-'2a)answer'!$C101)/$CP$5</f>
        <v>-2.9220542805151472E-2</v>
      </c>
      <c r="EN102" s="32">
        <f>('2a) logm_x(t)'!AV101-'2a) logm_x(t)'!AU101-'2a)answer'!$C101)/$CP$5</f>
        <v>-0.54545903151031983</v>
      </c>
      <c r="EO102" s="32">
        <f>('2a) logm_x(t)'!AW101-'2a) logm_x(t)'!AV101-'2a)answer'!$C101)/$CP$5</f>
        <v>0.7402368174071593</v>
      </c>
      <c r="EP102" s="32">
        <f>('2a) logm_x(t)'!AX101-'2a) logm_x(t)'!AW101-'2a)answer'!$C101)/$CP$5</f>
        <v>-0.6367967906269828</v>
      </c>
      <c r="EQ102" s="32">
        <f>('2a) logm_x(t)'!AY101-'2a) logm_x(t)'!AX101-'2a)answer'!$C101)/$CP$5</f>
        <v>8.5651694813950338E-2</v>
      </c>
      <c r="ER102" s="32">
        <f>('2a) logm_x(t)'!AZ101-'2a) logm_x(t)'!AY101-'2a)answer'!$C101)/$CP$5</f>
        <v>0.17849106287508426</v>
      </c>
      <c r="ES102" s="32">
        <f>('2a) logm_x(t)'!BA101-'2a) logm_x(t)'!AZ101-'2a)answer'!$C101)/$CP$5</f>
        <v>-0.1516410270619386</v>
      </c>
      <c r="ET102" s="32">
        <f>('2a) logm_x(t)'!BB101-'2a) logm_x(t)'!BA101-'2a)answer'!$C101)/$CP$5</f>
        <v>-0.52604139148021722</v>
      </c>
      <c r="EU102" s="32">
        <f>('2a) logm_x(t)'!BC101-'2a) logm_x(t)'!BB101-'2a)answer'!$C101)/$CP$5</f>
        <v>0.75812735040052737</v>
      </c>
      <c r="EV102" s="32">
        <f>('2a) logm_x(t)'!BD101-'2a) logm_x(t)'!BC101-'2a)answer'!$C101)/$CP$5</f>
        <v>-0.68254318745336728</v>
      </c>
      <c r="EW102" s="32">
        <f>('2a) logm_x(t)'!BE101-'2a) logm_x(t)'!BD101-'2a)answer'!$C101)/$CP$5</f>
        <v>0.35468419867114753</v>
      </c>
      <c r="EX102" s="32">
        <f>('2a) logm_x(t)'!BF101-'2a) logm_x(t)'!BE101-'2a)answer'!$C101)/$CP$5</f>
        <v>-0.50789996952692495</v>
      </c>
      <c r="EY102" s="32">
        <f>('2a) logm_x(t)'!BG101-'2a) logm_x(t)'!BF101-'2a)answer'!$C101)/$CP$5</f>
        <v>-0.42745549563986723</v>
      </c>
      <c r="EZ102" s="32">
        <f>('2a) logm_x(t)'!BH101-'2a) logm_x(t)'!BG101-'2a)answer'!$C101)/$CP$5</f>
        <v>0.1202550903424698</v>
      </c>
      <c r="FA102" s="32">
        <f>('2a) logm_x(t)'!BI101-'2a) logm_x(t)'!BH101-'2a)answer'!$C101)/$CP$5</f>
        <v>-0.31366867688260069</v>
      </c>
      <c r="FB102" s="32">
        <f>('2a) logm_x(t)'!BJ101-'2a) logm_x(t)'!BI101-'2a)answer'!$C101)/$CP$5</f>
        <v>0.4152119735375025</v>
      </c>
      <c r="FC102" s="32">
        <f>('2a) logm_x(t)'!BK101-'2a) logm_x(t)'!BJ101-'2a)answer'!$C101)/$CP$5</f>
        <v>0.37127867549522825</v>
      </c>
      <c r="FD102" s="32">
        <f>('2a) logm_x(t)'!BL101-'2a) logm_x(t)'!BK101-'2a)answer'!$C101)/$CP$5</f>
        <v>-0.63301156293864469</v>
      </c>
      <c r="FE102" s="32">
        <f>('2a) logm_x(t)'!BM101-'2a) logm_x(t)'!BL101-'2a)answer'!$C101)/$CP$5</f>
        <v>0.32135539382060407</v>
      </c>
      <c r="FF102" s="32">
        <f>('2a) logm_x(t)'!BN101-'2a) logm_x(t)'!BM101-'2a)answer'!$C101)/$CP$5</f>
        <v>0.39344789904556593</v>
      </c>
      <c r="FG102" s="32">
        <f>('2a) logm_x(t)'!BO101-'2a) logm_x(t)'!BN101-'2a)answer'!$C101)/$CP$5</f>
        <v>-0.70824287247633244</v>
      </c>
      <c r="FH102" s="32">
        <f>('2a) logm_x(t)'!BP101-'2a) logm_x(t)'!BO101-'2a)answer'!$C101)/$CP$5</f>
        <v>0.33435995347908304</v>
      </c>
      <c r="FI102" s="32">
        <f>('2a) logm_x(t)'!BQ101-'2a) logm_x(t)'!BP101-'2a)answer'!$C101)/$CP$5</f>
        <v>-0.21648723858821473</v>
      </c>
      <c r="FJ102" s="32">
        <f>('2a) logm_x(t)'!BR101-'2a) logm_x(t)'!BQ101-'2a)answer'!$C101)/$CP$5</f>
        <v>0.84682083148393139</v>
      </c>
      <c r="FK102" s="32">
        <f>('2a) logm_x(t)'!BS101-'2a) logm_x(t)'!BR101-'2a)answer'!$C101)/$CP$5</f>
        <v>-0.74515238486730739</v>
      </c>
      <c r="FL102" s="32">
        <f>('2a) logm_x(t)'!BT101-'2a) logm_x(t)'!BS101-'2a)answer'!$C101)/$CP$5</f>
        <v>-0.50959639967890757</v>
      </c>
      <c r="FM102" s="32">
        <f>('2a) logm_x(t)'!BU101-'2a) logm_x(t)'!BT101-'2a)answer'!$C101)/$CP$5</f>
        <v>0.41962616311664691</v>
      </c>
      <c r="FN102" s="32">
        <f>('2a) logm_x(t)'!BV101-'2a) logm_x(t)'!BU101-'2a)answer'!$C101)/$CP$5</f>
        <v>-0.2575808297386602</v>
      </c>
      <c r="FO102" s="32">
        <f>('2a) logm_x(t)'!BW101-'2a) logm_x(t)'!BV101-'2a)answer'!$C101)/$CP$5</f>
        <v>0.74738519442719253</v>
      </c>
      <c r="FP102" s="32">
        <f>('2a) logm_x(t)'!BX101-'2a) logm_x(t)'!BW101-'2a)answer'!$C101)/$CP$5</f>
        <v>-0.51817381356567427</v>
      </c>
      <c r="FQ102" s="32">
        <f>('2a) logm_x(t)'!BY101-'2a) logm_x(t)'!BX101-'2a)answer'!$C101)/$CP$5</f>
        <v>0.21678861913584316</v>
      </c>
      <c r="FR102" s="32">
        <f>('2a) logm_x(t)'!BZ101-'2a) logm_x(t)'!BY101-'2a)answer'!$C101)/$CP$5</f>
        <v>-0.1464182533575247</v>
      </c>
      <c r="FS102" s="32">
        <f>('2a) logm_x(t)'!CA101-'2a) logm_x(t)'!BZ101-'2a)answer'!$C101)/$CP$5</f>
        <v>-0.12618040695582616</v>
      </c>
      <c r="FT102" s="32">
        <f>('2a) logm_x(t)'!CB101-'2a) logm_x(t)'!CA101-'2a)answer'!$C101)/$CP$5</f>
        <v>5.432858351098032E-2</v>
      </c>
      <c r="FU102" s="32">
        <f>('2a) logm_x(t)'!CC101-'2a) logm_x(t)'!CB101-'2a)answer'!$C101)/$CP$5</f>
        <v>8.6401263939423739E-2</v>
      </c>
      <c r="FV102" s="32">
        <f>('2a) logm_x(t)'!CD101-'2a) logm_x(t)'!CC101-'2a)answer'!$C101)/$CP$5</f>
        <v>-0.21412522549565433</v>
      </c>
      <c r="FW102" s="32">
        <f>('2a) logm_x(t)'!CE101-'2a) logm_x(t)'!CD101-'2a)answer'!$C101)/$CP$5</f>
        <v>0.48188847846053567</v>
      </c>
      <c r="FX102" s="32">
        <f>('2a) logm_x(t)'!CF101-'2a) logm_x(t)'!CE101-'2a)answer'!$C101)/$CP$5</f>
        <v>-0.30213681388621133</v>
      </c>
      <c r="FY102" s="32">
        <f>('2a) logm_x(t)'!CG101-'2a) logm_x(t)'!CF101-'2a)answer'!$C101)/$CP$5</f>
        <v>-0.15127637181763476</v>
      </c>
      <c r="FZ102" s="32">
        <f>('2a) logm_x(t)'!CH101-'2a) logm_x(t)'!CG101-'2a)answer'!$C101)/$CP$5</f>
        <v>-0.32915766355671228</v>
      </c>
      <c r="GA102" s="32">
        <f>('2a) logm_x(t)'!CI101-'2a) logm_x(t)'!CH101-'2a)answer'!$C101)/$CP$5</f>
        <v>0.13024029321721367</v>
      </c>
      <c r="GB102" s="32">
        <f>('2a) logm_x(t)'!CJ101-'2a) logm_x(t)'!CI101-'2a)answer'!$C101)/$CP$5</f>
        <v>-5.1426595761108154E-2</v>
      </c>
      <c r="GC102" s="32">
        <f>('2a) logm_x(t)'!CK101-'2a) logm_x(t)'!CJ101-'2a)answer'!$C101)/$CP$5</f>
        <v>0.12760737205741865</v>
      </c>
      <c r="GD102" s="32">
        <f>('2a) logm_x(t)'!CL101-'2a) logm_x(t)'!CK101-'2a)answer'!$C101)/$CP$5</f>
        <v>-0.29869620850576062</v>
      </c>
      <c r="GE102" s="32">
        <f>('2a) logm_x(t)'!CM101-'2a) logm_x(t)'!CL101-'2a)answer'!$C101)/$CP$5</f>
        <v>-3.6256324198022806E-2</v>
      </c>
      <c r="GF102" s="32">
        <f>('2a) logm_x(t)'!CN101-'2a) logm_x(t)'!CM101-'2a)answer'!$C101)/$CP$5</f>
        <v>1.812588198796275E-2</v>
      </c>
    </row>
    <row r="103" spans="1:188" x14ac:dyDescent="0.25">
      <c r="A103" s="31">
        <f>'2a) logm_x(t)'!A102</f>
        <v>99</v>
      </c>
      <c r="B103" s="32"/>
      <c r="C103" s="32">
        <f>IFERROR(('2a) logm_x(t)'!C102-'2a) logm_x(t)'!B102-'2a)answer'!$C102)^2,"")</f>
        <v>4.4118345325572919E-2</v>
      </c>
      <c r="D103" s="32">
        <f>IFERROR(('2a) logm_x(t)'!D102-'2a) logm_x(t)'!C102-'2a)answer'!$C102)^2,"")</f>
        <v>4.8189669710210522E-5</v>
      </c>
      <c r="E103" s="32">
        <f>IFERROR(('2a) logm_x(t)'!E102-'2a) logm_x(t)'!D102-'2a)answer'!$C102)^2,"")</f>
        <v>4.9081797459605628E-3</v>
      </c>
      <c r="F103" s="32">
        <f>IFERROR(('2a) logm_x(t)'!F102-'2a) logm_x(t)'!E102-'2a)answer'!$C102)^2,"")</f>
        <v>1.3253622845120354E-2</v>
      </c>
      <c r="G103" s="32">
        <f>IFERROR(('2a) logm_x(t)'!G102-'2a) logm_x(t)'!F102-'2a)answer'!$C102)^2,"")</f>
        <v>9.442664507204759E-3</v>
      </c>
      <c r="H103" s="32">
        <f>IFERROR(('2a) logm_x(t)'!H102-'2a) logm_x(t)'!G102-'2a)answer'!$C102)^2,"")</f>
        <v>4.4664263376465946E-3</v>
      </c>
      <c r="I103" s="32">
        <f>IFERROR(('2a) logm_x(t)'!I102-'2a) logm_x(t)'!H102-'2a)answer'!$C102)^2,"")</f>
        <v>5.1406699321004468E-4</v>
      </c>
      <c r="J103" s="32">
        <f>IFERROR(('2a) logm_x(t)'!J102-'2a) logm_x(t)'!I102-'2a)answer'!$C102)^2,"")</f>
        <v>3.4396010949631073E-2</v>
      </c>
      <c r="K103" s="32">
        <f>IFERROR(('2a) logm_x(t)'!K102-'2a) logm_x(t)'!J102-'2a)answer'!$C102)^2,"")</f>
        <v>2.7694781093251835E-2</v>
      </c>
      <c r="L103" s="32">
        <f>IFERROR(('2a) logm_x(t)'!L102-'2a) logm_x(t)'!K102-'2a)answer'!$C102)^2,"")</f>
        <v>1.5321845826271102E-3</v>
      </c>
      <c r="M103" s="32">
        <f>IFERROR(('2a) logm_x(t)'!M102-'2a) logm_x(t)'!L102-'2a)answer'!$C102)^2,"")</f>
        <v>2.7392339664365924E-3</v>
      </c>
      <c r="N103" s="32">
        <f>IFERROR(('2a) logm_x(t)'!N102-'2a) logm_x(t)'!M102-'2a)answer'!$C102)^2,"")</f>
        <v>6.430485137036316E-6</v>
      </c>
      <c r="O103" s="32">
        <f>IFERROR(('2a) logm_x(t)'!O102-'2a) logm_x(t)'!N102-'2a)answer'!$C102)^2,"")</f>
        <v>6.6800276257558879E-3</v>
      </c>
      <c r="P103" s="32">
        <f>IFERROR(('2a) logm_x(t)'!P102-'2a) logm_x(t)'!O102-'2a)answer'!$C102)^2,"")</f>
        <v>1.4473257683091951E-3</v>
      </c>
      <c r="Q103" s="32">
        <f>IFERROR(('2a) logm_x(t)'!Q102-'2a) logm_x(t)'!P102-'2a)answer'!$C102)^2,"")</f>
        <v>6.9922200997640284E-4</v>
      </c>
      <c r="R103" s="32">
        <f>IFERROR(('2a) logm_x(t)'!R102-'2a) logm_x(t)'!Q102-'2a)answer'!$C102)^2,"")</f>
        <v>2.432592539883587E-3</v>
      </c>
      <c r="S103" s="32">
        <f>IFERROR(('2a) logm_x(t)'!S102-'2a) logm_x(t)'!R102-'2a)answer'!$C102)^2,"")</f>
        <v>4.9552801736062906E-4</v>
      </c>
      <c r="T103" s="32">
        <f>IFERROR(('2a) logm_x(t)'!T102-'2a) logm_x(t)'!S102-'2a)answer'!$C102)^2,"")</f>
        <v>3.1982118937659766E-2</v>
      </c>
      <c r="U103" s="32">
        <f>IFERROR(('2a) logm_x(t)'!U102-'2a) logm_x(t)'!T102-'2a)answer'!$C102)^2,"")</f>
        <v>2.7861471851171552E-2</v>
      </c>
      <c r="V103" s="32">
        <f>IFERROR(('2a) logm_x(t)'!V102-'2a) logm_x(t)'!U102-'2a)answer'!$C102)^2,"")</f>
        <v>7.2552538048670755E-3</v>
      </c>
      <c r="W103" s="32">
        <f>IFERROR(('2a) logm_x(t)'!W102-'2a) logm_x(t)'!V102-'2a)answer'!$C102)^2,"")</f>
        <v>9.0986403550068315E-4</v>
      </c>
      <c r="X103" s="32">
        <f>IFERROR(('2a) logm_x(t)'!X102-'2a) logm_x(t)'!W102-'2a)answer'!$C102)^2,"")</f>
        <v>1.6919436562829024E-3</v>
      </c>
      <c r="Y103" s="32">
        <f>IFERROR(('2a) logm_x(t)'!Y102-'2a) logm_x(t)'!X102-'2a)answer'!$C102)^2,"")</f>
        <v>1.6528663259700965E-2</v>
      </c>
      <c r="Z103" s="32">
        <f>IFERROR(('2a) logm_x(t)'!Z102-'2a) logm_x(t)'!Y102-'2a)answer'!$C102)^2,"")</f>
        <v>1.47975958750001E-3</v>
      </c>
      <c r="AA103" s="32">
        <f>IFERROR(('2a) logm_x(t)'!AA102-'2a) logm_x(t)'!Z102-'2a)answer'!$C102)^2,"")</f>
        <v>2.6962527939273159E-2</v>
      </c>
      <c r="AB103" s="32">
        <f>IFERROR(('2a) logm_x(t)'!AB102-'2a) logm_x(t)'!AA102-'2a)answer'!$C102)^2,"")</f>
        <v>4.4866973300676394E-3</v>
      </c>
      <c r="AC103" s="32">
        <f>IFERROR(('2a) logm_x(t)'!AC102-'2a) logm_x(t)'!AB102-'2a)answer'!$C102)^2,"")</f>
        <v>7.3380300984121855E-4</v>
      </c>
      <c r="AD103" s="32">
        <f>IFERROR(('2a) logm_x(t)'!AD102-'2a) logm_x(t)'!AC102-'2a)answer'!$C102)^2,"")</f>
        <v>5.2347556058178245E-3</v>
      </c>
      <c r="AE103" s="32">
        <f>IFERROR(('2a) logm_x(t)'!AE102-'2a) logm_x(t)'!AD102-'2a)answer'!$C102)^2,"")</f>
        <v>1.9948704517557184E-5</v>
      </c>
      <c r="AF103" s="32">
        <f>IFERROR(('2a) logm_x(t)'!AF102-'2a) logm_x(t)'!AE102-'2a)answer'!$C102)^2,"")</f>
        <v>2.0782286414387954E-3</v>
      </c>
      <c r="AG103" s="32">
        <f>IFERROR(('2a) logm_x(t)'!AG102-'2a) logm_x(t)'!AF102-'2a)answer'!$C102)^2,"")</f>
        <v>1.7849244485688789E-3</v>
      </c>
      <c r="AH103" s="32">
        <f>IFERROR(('2a) logm_x(t)'!AH102-'2a) logm_x(t)'!AG102-'2a)answer'!$C102)^2,"")</f>
        <v>1.1767053937935018E-3</v>
      </c>
      <c r="AI103" s="32">
        <f>IFERROR(('2a) logm_x(t)'!AI102-'2a) logm_x(t)'!AH102-'2a)answer'!$C102)^2,"")</f>
        <v>2.4799936831183091E-3</v>
      </c>
      <c r="AJ103" s="32">
        <f>IFERROR(('2a) logm_x(t)'!AJ102-'2a) logm_x(t)'!AI102-'2a)answer'!$C102)^2,"")</f>
        <v>3.3999598161598963E-3</v>
      </c>
      <c r="AK103" s="32">
        <f>IFERROR(('2a) logm_x(t)'!AK102-'2a) logm_x(t)'!AJ102-'2a)answer'!$C102)^2,"")</f>
        <v>3.6276179329178555E-3</v>
      </c>
      <c r="AL103" s="32">
        <f>IFERROR(('2a) logm_x(t)'!AL102-'2a) logm_x(t)'!AK102-'2a)answer'!$C102)^2,"")</f>
        <v>5.7748308911102898E-5</v>
      </c>
      <c r="AM103" s="32">
        <f>IFERROR(('2a) logm_x(t)'!AM102-'2a) logm_x(t)'!AL102-'2a)answer'!$C102)^2,"")</f>
        <v>3.5021012404855391E-3</v>
      </c>
      <c r="AN103" s="32">
        <f>IFERROR(('2a) logm_x(t)'!AN102-'2a) logm_x(t)'!AM102-'2a)answer'!$C102)^2,"")</f>
        <v>1.8450524317099933E-3</v>
      </c>
      <c r="AO103" s="32">
        <f>IFERROR(('2a) logm_x(t)'!AO102-'2a) logm_x(t)'!AN102-'2a)answer'!$C102)^2,"")</f>
        <v>1.6828219403254677E-4</v>
      </c>
      <c r="AP103" s="32">
        <f>IFERROR(('2a) logm_x(t)'!AP102-'2a) logm_x(t)'!AO102-'2a)answer'!$C102)^2,"")</f>
        <v>1.1738041931885065E-3</v>
      </c>
      <c r="AQ103" s="32">
        <f>IFERROR(('2a) logm_x(t)'!AQ102-'2a) logm_x(t)'!AP102-'2a)answer'!$C102)^2,"")</f>
        <v>1.4562760551832981E-3</v>
      </c>
      <c r="AR103" s="32">
        <f>IFERROR(('2a) logm_x(t)'!AR102-'2a) logm_x(t)'!AQ102-'2a)answer'!$C102)^2,"")</f>
        <v>2.123528493303108E-3</v>
      </c>
      <c r="AS103" s="32">
        <f>IFERROR(('2a) logm_x(t)'!AS102-'2a) logm_x(t)'!AR102-'2a)answer'!$C102)^2,"")</f>
        <v>7.9802839937723918E-4</v>
      </c>
      <c r="AT103" s="32">
        <f>IFERROR(('2a) logm_x(t)'!AT102-'2a) logm_x(t)'!AS102-'2a)answer'!$C102)^2,"")</f>
        <v>2.5178769727099486E-4</v>
      </c>
      <c r="AU103" s="32">
        <f>IFERROR(('2a) logm_x(t)'!AU102-'2a) logm_x(t)'!AT102-'2a)answer'!$C102)^2,"")</f>
        <v>9.4229070635277665E-4</v>
      </c>
      <c r="AV103" s="32">
        <f>IFERROR(('2a) logm_x(t)'!AV102-'2a) logm_x(t)'!AU102-'2a)answer'!$C102)^2,"")</f>
        <v>5.4931970309973401E-3</v>
      </c>
      <c r="AW103" s="32">
        <f>IFERROR(('2a) logm_x(t)'!AW102-'2a) logm_x(t)'!AV102-'2a)answer'!$C102)^2,"")</f>
        <v>1.4331859613071757E-2</v>
      </c>
      <c r="AX103" s="32">
        <f>IFERROR(('2a) logm_x(t)'!AX102-'2a) logm_x(t)'!AW102-'2a)answer'!$C102)^2,"")</f>
        <v>1.0634408734678965E-2</v>
      </c>
      <c r="AY103" s="32">
        <f>IFERROR(('2a) logm_x(t)'!AY102-'2a) logm_x(t)'!AX102-'2a)answer'!$C102)^2,"")</f>
        <v>1.0249932339616242E-3</v>
      </c>
      <c r="AZ103" s="32">
        <f>IFERROR(('2a) logm_x(t)'!AZ102-'2a) logm_x(t)'!AY102-'2a)answer'!$C102)^2,"")</f>
        <v>7.7559806850771153E-5</v>
      </c>
      <c r="BA103" s="32">
        <f>IFERROR(('2a) logm_x(t)'!BA102-'2a) logm_x(t)'!AZ102-'2a)answer'!$C102)^2,"")</f>
        <v>1.3997664122281026E-3</v>
      </c>
      <c r="BB103" s="32">
        <f>IFERROR(('2a) logm_x(t)'!BB102-'2a) logm_x(t)'!BA102-'2a)answer'!$C102)^2,"")</f>
        <v>2.9382623380514259E-3</v>
      </c>
      <c r="BC103" s="32">
        <f>IFERROR(('2a) logm_x(t)'!BC102-'2a) logm_x(t)'!BB102-'2a)answer'!$C102)^2,"")</f>
        <v>1.1530642411975532E-2</v>
      </c>
      <c r="BD103" s="32">
        <f>IFERROR(('2a) logm_x(t)'!BD102-'2a) logm_x(t)'!BC102-'2a)answer'!$C102)^2,"")</f>
        <v>9.099563789199596E-3</v>
      </c>
      <c r="BE103" s="32">
        <f>IFERROR(('2a) logm_x(t)'!BE102-'2a) logm_x(t)'!BD102-'2a)answer'!$C102)^2,"")</f>
        <v>9.2389127928230804E-4</v>
      </c>
      <c r="BF103" s="32">
        <f>IFERROR(('2a) logm_x(t)'!BF102-'2a) logm_x(t)'!BE102-'2a)answer'!$C102)^2,"")</f>
        <v>4.0011615028895265E-3</v>
      </c>
      <c r="BG103" s="32">
        <f>IFERROR(('2a) logm_x(t)'!BG102-'2a) logm_x(t)'!BF102-'2a)answer'!$C102)^2,"")</f>
        <v>3.5732006338122001E-3</v>
      </c>
      <c r="BH103" s="32">
        <f>IFERROR(('2a) logm_x(t)'!BH102-'2a) logm_x(t)'!BG102-'2a)answer'!$C102)^2,"")</f>
        <v>4.7826151062558029E-4</v>
      </c>
      <c r="BI103" s="32">
        <f>IFERROR(('2a) logm_x(t)'!BI102-'2a) logm_x(t)'!BH102-'2a)answer'!$C102)^2,"")</f>
        <v>1.7735617920438458E-3</v>
      </c>
      <c r="BJ103" s="32">
        <f>IFERROR(('2a) logm_x(t)'!BJ102-'2a) logm_x(t)'!BI102-'2a)answer'!$C102)^2,"")</f>
        <v>3.3365063700815825E-3</v>
      </c>
      <c r="BK103" s="32">
        <f>IFERROR(('2a) logm_x(t)'!BK102-'2a) logm_x(t)'!BJ102-'2a)answer'!$C102)^2,"")</f>
        <v>2.5064475559143564E-3</v>
      </c>
      <c r="BL103" s="32">
        <f>IFERROR(('2a) logm_x(t)'!BL102-'2a) logm_x(t)'!BK102-'2a)answer'!$C102)^2,"")</f>
        <v>7.4657323283908138E-3</v>
      </c>
      <c r="BM103" s="32">
        <f>IFERROR(('2a) logm_x(t)'!BM102-'2a) logm_x(t)'!BL102-'2a)answer'!$C102)^2,"")</f>
        <v>2.0328516831156708E-3</v>
      </c>
      <c r="BN103" s="32">
        <f>IFERROR(('2a) logm_x(t)'!BN102-'2a) logm_x(t)'!BM102-'2a)answer'!$C102)^2,"")</f>
        <v>2.8642326575962691E-3</v>
      </c>
      <c r="BO103" s="32">
        <f>IFERROR(('2a) logm_x(t)'!BO102-'2a) logm_x(t)'!BN102-'2a)answer'!$C102)^2,"")</f>
        <v>1.1458949005989266E-2</v>
      </c>
      <c r="BP103" s="32">
        <f>IFERROR(('2a) logm_x(t)'!BP102-'2a) logm_x(t)'!BO102-'2a)answer'!$C102)^2,"")</f>
        <v>2.7911248175306108E-3</v>
      </c>
      <c r="BQ103" s="32">
        <f>IFERROR(('2a) logm_x(t)'!BQ102-'2a) logm_x(t)'!BP102-'2a)answer'!$C102)^2,"")</f>
        <v>9.1796636961060394E-4</v>
      </c>
      <c r="BR103" s="32">
        <f>IFERROR(('2a) logm_x(t)'!BR102-'2a) logm_x(t)'!BQ102-'2a)answer'!$C102)^2,"")</f>
        <v>1.308386670809851E-2</v>
      </c>
      <c r="BS103" s="32">
        <f>IFERROR(('2a) logm_x(t)'!BS102-'2a) logm_x(t)'!BR102-'2a)answer'!$C102)^2,"")</f>
        <v>1.0478838675500837E-2</v>
      </c>
      <c r="BT103" s="32">
        <f>IFERROR(('2a) logm_x(t)'!BT102-'2a) logm_x(t)'!BS102-'2a)answer'!$C102)^2,"")</f>
        <v>5.0381172932534475E-3</v>
      </c>
      <c r="BU103" s="32">
        <f>IFERROR(('2a) logm_x(t)'!BU102-'2a) logm_x(t)'!BT102-'2a)answer'!$C102)^2,"")</f>
        <v>3.356244096396092E-3</v>
      </c>
      <c r="BV103" s="32">
        <f>IFERROR(('2a) logm_x(t)'!BV102-'2a) logm_x(t)'!BU102-'2a)answer'!$C102)^2,"")</f>
        <v>1.4781146330748516E-3</v>
      </c>
      <c r="BW103" s="32">
        <f>IFERROR(('2a) logm_x(t)'!BW102-'2a) logm_x(t)'!BV102-'2a)answer'!$C102)^2,"")</f>
        <v>1.0901900689901867E-2</v>
      </c>
      <c r="BX103" s="32">
        <f>IFERROR(('2a) logm_x(t)'!BX102-'2a) logm_x(t)'!BW102-'2a)answer'!$C102)^2,"")</f>
        <v>5.0422141111281463E-3</v>
      </c>
      <c r="BY103" s="32">
        <f>IFERROR(('2a) logm_x(t)'!BY102-'2a) logm_x(t)'!BX102-'2a)answer'!$C102)^2,"")</f>
        <v>9.5378969918373752E-4</v>
      </c>
      <c r="BZ103" s="32">
        <f>IFERROR(('2a) logm_x(t)'!BZ102-'2a) logm_x(t)'!BY102-'2a)answer'!$C102)^2,"")</f>
        <v>2.4283096623651669E-4</v>
      </c>
      <c r="CA103" s="32">
        <f>IFERROR(('2a) logm_x(t)'!CA102-'2a) logm_x(t)'!BZ102-'2a)answer'!$C102)^2,"")</f>
        <v>3.0587980063530621E-4</v>
      </c>
      <c r="CB103" s="32">
        <f>IFERROR(('2a) logm_x(t)'!CB102-'2a) logm_x(t)'!CA102-'2a)answer'!$C102)^2,"")</f>
        <v>5.2375114734313127E-5</v>
      </c>
      <c r="CC103" s="32">
        <f>IFERROR(('2a) logm_x(t)'!CC102-'2a) logm_x(t)'!CB102-'2a)answer'!$C102)^2,"")</f>
        <v>1.1497865695677427E-4</v>
      </c>
      <c r="CD103" s="32">
        <f>IFERROR(('2a) logm_x(t)'!CD102-'2a) logm_x(t)'!CC102-'2a)answer'!$C102)^2,"")</f>
        <v>7.8799549256713052E-4</v>
      </c>
      <c r="CE103" s="32">
        <f>IFERROR(('2a) logm_x(t)'!CE102-'2a) logm_x(t)'!CD102-'2a)answer'!$C102)^2,"")</f>
        <v>4.5489454004160931E-3</v>
      </c>
      <c r="CF103" s="32">
        <f>IFERROR(('2a) logm_x(t)'!CF102-'2a) logm_x(t)'!CE102-'2a)answer'!$C102)^2,"")</f>
        <v>1.7754385094707528E-3</v>
      </c>
      <c r="CG103" s="32">
        <f>IFERROR(('2a) logm_x(t)'!CG102-'2a) logm_x(t)'!CF102-'2a)answer'!$C102)^2,"")</f>
        <v>3.137863597939045E-4</v>
      </c>
      <c r="CH103" s="32">
        <f>IFERROR(('2a) logm_x(t)'!CH102-'2a) logm_x(t)'!CG102-'2a)answer'!$C102)^2,"")</f>
        <v>2.2420928823917415E-3</v>
      </c>
      <c r="CI103" s="32">
        <f>IFERROR(('2a) logm_x(t)'!CI102-'2a) logm_x(t)'!CH102-'2a)answer'!$C102)^2,"")</f>
        <v>2.829687603554678E-4</v>
      </c>
      <c r="CJ103" s="32">
        <f>IFERROR(('2a) logm_x(t)'!CJ102-'2a) logm_x(t)'!CI102-'2a)answer'!$C102)^2,"")</f>
        <v>3.3577520975906662E-5</v>
      </c>
      <c r="CK103" s="32">
        <f>IFERROR(('2a) logm_x(t)'!CK102-'2a) logm_x(t)'!CJ102-'2a)answer'!$C102)^2,"")</f>
        <v>2.040367861290744E-4</v>
      </c>
      <c r="CL103" s="32">
        <f>IFERROR(('2a) logm_x(t)'!CL102-'2a) logm_x(t)'!CK102-'2a)answer'!$C102)^2,"")</f>
        <v>1.4962606203085726E-3</v>
      </c>
      <c r="CM103" s="32">
        <f>IFERROR(('2a) logm_x(t)'!CM102-'2a) logm_x(t)'!CL102-'2a)answer'!$C102)^2,"")</f>
        <v>2.1612690618554937E-5</v>
      </c>
      <c r="CN103" s="32">
        <f>IFERROR(('2a) logm_x(t)'!CN102-'2a) logm_x(t)'!CM102-'2a)answer'!$C102)^2,"")</f>
        <v>2.0956534666644076E-5</v>
      </c>
      <c r="CT103" s="31">
        <f t="shared" si="6"/>
        <v>99</v>
      </c>
      <c r="CU103" s="32">
        <f>('2a) logm_x(t)'!C102-'2a) logm_x(t)'!B102-'2a)answer'!$C102)/$CP$5</f>
        <v>1.50487969096383</v>
      </c>
      <c r="CV103" s="32">
        <f>('2a) logm_x(t)'!D102-'2a) logm_x(t)'!C102-'2a)answer'!$C102)/$CP$5</f>
        <v>4.9735804610871868E-2</v>
      </c>
      <c r="CW103" s="32">
        <f>('2a) logm_x(t)'!E102-'2a) logm_x(t)'!D102-'2a)answer'!$C102)/$CP$5</f>
        <v>0.50194068943794656</v>
      </c>
      <c r="CX103" s="32">
        <f>('2a) logm_x(t)'!F102-'2a) logm_x(t)'!E102-'2a)answer'!$C102)/$CP$5</f>
        <v>-0.8248205588316353</v>
      </c>
      <c r="CY103" s="32">
        <f>('2a) logm_x(t)'!G102-'2a) logm_x(t)'!F102-'2a)answer'!$C102)/$CP$5</f>
        <v>0.69620871154374631</v>
      </c>
      <c r="CZ103" s="32">
        <f>('2a) logm_x(t)'!H102-'2a) logm_x(t)'!G102-'2a)answer'!$C102)/$CP$5</f>
        <v>-0.47881997681408983</v>
      </c>
      <c r="DA103" s="32">
        <f>('2a) logm_x(t)'!I102-'2a) logm_x(t)'!H102-'2a)answer'!$C102)/$CP$5</f>
        <v>-0.16244338597177724</v>
      </c>
      <c r="DB103" s="32">
        <f>('2a) logm_x(t)'!J102-'2a) logm_x(t)'!I102-'2a)answer'!$C102)/$CP$5</f>
        <v>1.3287589801915174</v>
      </c>
      <c r="DC103" s="32">
        <f>('2a) logm_x(t)'!K102-'2a) logm_x(t)'!J102-'2a)answer'!$C102)/$CP$5</f>
        <v>-1.1923153681074827</v>
      </c>
      <c r="DD103" s="32">
        <f>('2a) logm_x(t)'!L102-'2a) logm_x(t)'!K102-'2a)answer'!$C102)/$CP$5</f>
        <v>0.28044501028141738</v>
      </c>
      <c r="DE103" s="32">
        <f>('2a) logm_x(t)'!M102-'2a) logm_x(t)'!L102-'2a)answer'!$C102)/$CP$5</f>
        <v>-0.37497881951192352</v>
      </c>
      <c r="DF103" s="32">
        <f>('2a) logm_x(t)'!N102-'2a) logm_x(t)'!M102-'2a)answer'!$C102)/$CP$5</f>
        <v>1.8168289554247881E-2</v>
      </c>
      <c r="DG103" s="32">
        <f>('2a) logm_x(t)'!O102-'2a) logm_x(t)'!N102-'2a)answer'!$C102)/$CP$5</f>
        <v>0.58557334906237568</v>
      </c>
      <c r="DH103" s="32">
        <f>('2a) logm_x(t)'!P102-'2a) logm_x(t)'!O102-'2a)answer'!$C102)/$CP$5</f>
        <v>-0.27256828435912139</v>
      </c>
      <c r="DI103" s="32">
        <f>('2a) logm_x(t)'!Q102-'2a) logm_x(t)'!P102-'2a)answer'!$C102)/$CP$5</f>
        <v>-0.18945222868989656</v>
      </c>
      <c r="DJ103" s="32">
        <f>('2a) logm_x(t)'!R102-'2a) logm_x(t)'!Q102-'2a)answer'!$C102)/$CP$5</f>
        <v>0.35336770722331723</v>
      </c>
      <c r="DK103" s="32">
        <f>('2a) logm_x(t)'!S102-'2a) logm_x(t)'!R102-'2a)answer'!$C102)/$CP$5</f>
        <v>-0.15948736423124679</v>
      </c>
      <c r="DL103" s="32">
        <f>('2a) logm_x(t)'!T102-'2a) logm_x(t)'!S102-'2a)answer'!$C102)/$CP$5</f>
        <v>1.281285143106355</v>
      </c>
      <c r="DM103" s="32">
        <f>('2a) logm_x(t)'!U102-'2a) logm_x(t)'!T102-'2a)answer'!$C102)/$CP$5</f>
        <v>-1.1958981693177786</v>
      </c>
      <c r="DN103" s="32">
        <f>('2a) logm_x(t)'!V102-'2a) logm_x(t)'!U102-'2a)answer'!$C102)/$CP$5</f>
        <v>0.61026502141184591</v>
      </c>
      <c r="DO103" s="32">
        <f>('2a) logm_x(t)'!W102-'2a) logm_x(t)'!V102-'2a)answer'!$C102)/$CP$5</f>
        <v>0.21611276647715799</v>
      </c>
      <c r="DP103" s="32">
        <f>('2a) logm_x(t)'!X102-'2a) logm_x(t)'!W102-'2a)answer'!$C102)/$CP$5</f>
        <v>0.29470338320518008</v>
      </c>
      <c r="DQ103" s="32">
        <f>('2a) logm_x(t)'!Y102-'2a) logm_x(t)'!X102-'2a)answer'!$C102)/$CP$5</f>
        <v>-0.92110902874557243</v>
      </c>
      <c r="DR103" s="32">
        <f>('2a) logm_x(t)'!Z102-'2a) logm_x(t)'!Y102-'2a)answer'!$C102)/$CP$5</f>
        <v>-0.27560542035464991</v>
      </c>
      <c r="DS103" s="32">
        <f>('2a) logm_x(t)'!AA102-'2a) logm_x(t)'!Z102-'2a)answer'!$C102)/$CP$5</f>
        <v>1.1764473002957376</v>
      </c>
      <c r="DT103" s="32">
        <f>('2a) logm_x(t)'!AB102-'2a) logm_x(t)'!AA102-'2a)answer'!$C102)/$CP$5</f>
        <v>-0.47990531522538032</v>
      </c>
      <c r="DU103" s="32">
        <f>('2a) logm_x(t)'!AC102-'2a) logm_x(t)'!AB102-'2a)answer'!$C102)/$CP$5</f>
        <v>0.19408050687811754</v>
      </c>
      <c r="DV103" s="32">
        <f>('2a) logm_x(t)'!AD102-'2a) logm_x(t)'!AC102-'2a)answer'!$C102)/$CP$5</f>
        <v>-0.51837061989775635</v>
      </c>
      <c r="DW103" s="32">
        <f>('2a) logm_x(t)'!AE102-'2a) logm_x(t)'!AD102-'2a)answer'!$C102)/$CP$5</f>
        <v>3.1999966389000427E-2</v>
      </c>
      <c r="DX103" s="32">
        <f>('2a) logm_x(t)'!AF102-'2a) logm_x(t)'!AE102-'2a)answer'!$C102)/$CP$5</f>
        <v>0.32661703822690191</v>
      </c>
      <c r="DY103" s="32">
        <f>('2a) logm_x(t)'!AG102-'2a) logm_x(t)'!AF102-'2a)answer'!$C102)/$CP$5</f>
        <v>-0.30269280122541847</v>
      </c>
      <c r="DZ103" s="32">
        <f>('2a) logm_x(t)'!AH102-'2a) logm_x(t)'!AG102-'2a)answer'!$C102)/$CP$5</f>
        <v>-0.2457684018815271</v>
      </c>
      <c r="EA103" s="32">
        <f>('2a) logm_x(t)'!AI102-'2a) logm_x(t)'!AH102-'2a)answer'!$C102)/$CP$5</f>
        <v>0.35679393280337052</v>
      </c>
      <c r="EB103" s="32">
        <f>('2a) logm_x(t)'!AJ102-'2a) logm_x(t)'!AI102-'2a)answer'!$C102)/$CP$5</f>
        <v>-0.41776212682220848</v>
      </c>
      <c r="EC103" s="32">
        <f>('2a) logm_x(t)'!AK102-'2a) logm_x(t)'!AJ102-'2a)answer'!$C102)/$CP$5</f>
        <v>0.43152200147882508</v>
      </c>
      <c r="ED103" s="32">
        <f>('2a) logm_x(t)'!AL102-'2a) logm_x(t)'!AK102-'2a)answer'!$C102)/$CP$5</f>
        <v>-5.4445477228829399E-2</v>
      </c>
      <c r="EE103" s="32">
        <f>('2a) logm_x(t)'!AM102-'2a) logm_x(t)'!AL102-'2a)answer'!$C102)/$CP$5</f>
        <v>-0.42399088652410888</v>
      </c>
      <c r="EF103" s="32">
        <f>('2a) logm_x(t)'!AN102-'2a) logm_x(t)'!AM102-'2a)answer'!$C102)/$CP$5</f>
        <v>0.30774891431522938</v>
      </c>
      <c r="EG103" s="32">
        <f>('2a) logm_x(t)'!AO102-'2a) logm_x(t)'!AN102-'2a)answer'!$C102)/$CP$5</f>
        <v>-9.294183788148451E-2</v>
      </c>
      <c r="EH103" s="32">
        <f>('2a) logm_x(t)'!AP102-'2a) logm_x(t)'!AO102-'2a)answer'!$C102)/$CP$5</f>
        <v>-0.24546524041158346</v>
      </c>
      <c r="EI103" s="32">
        <f>('2a) logm_x(t)'!AQ102-'2a) logm_x(t)'!AP102-'2a)answer'!$C102)/$CP$5</f>
        <v>0.27340976885116991</v>
      </c>
      <c r="EJ103" s="32">
        <f>('2a) logm_x(t)'!AR102-'2a) logm_x(t)'!AQ102-'2a)answer'!$C102)/$CP$5</f>
        <v>-0.33015753982295515</v>
      </c>
      <c r="EK103" s="32">
        <f>('2a) logm_x(t)'!AS102-'2a) logm_x(t)'!AR102-'2a)answer'!$C102)/$CP$5</f>
        <v>0.20239573045030124</v>
      </c>
      <c r="EL103" s="32">
        <f>('2a) logm_x(t)'!AT102-'2a) logm_x(t)'!AS102-'2a)answer'!$C102)/$CP$5</f>
        <v>0.11368663875658021</v>
      </c>
      <c r="EM103" s="32">
        <f>('2a) logm_x(t)'!AU102-'2a) logm_x(t)'!AT102-'2a)answer'!$C102)/$CP$5</f>
        <v>-0.21993007750082583</v>
      </c>
      <c r="EN103" s="32">
        <f>('2a) logm_x(t)'!AV102-'2a) logm_x(t)'!AU102-'2a)answer'!$C102)/$CP$5</f>
        <v>-0.53101252108300934</v>
      </c>
      <c r="EO103" s="32">
        <f>('2a) logm_x(t)'!AW102-'2a) logm_x(t)'!AV102-'2a)answer'!$C102)/$CP$5</f>
        <v>0.85771587067719068</v>
      </c>
      <c r="EP103" s="32">
        <f>('2a) logm_x(t)'!AX102-'2a) logm_x(t)'!AW102-'2a)answer'!$C102)/$CP$5</f>
        <v>-0.73883735962637709</v>
      </c>
      <c r="EQ103" s="32">
        <f>('2a) logm_x(t)'!AY102-'2a) logm_x(t)'!AX102-'2a)answer'!$C102)/$CP$5</f>
        <v>0.22937848114376089</v>
      </c>
      <c r="ER103" s="32">
        <f>('2a) logm_x(t)'!AZ102-'2a) logm_x(t)'!AY102-'2a)answer'!$C102)/$CP$5</f>
        <v>6.3097264709107495E-2</v>
      </c>
      <c r="ES103" s="32">
        <f>('2a) logm_x(t)'!BA102-'2a) logm_x(t)'!AZ102-'2a)answer'!$C102)/$CP$5</f>
        <v>-0.26805255893462276</v>
      </c>
      <c r="ET103" s="32">
        <f>('2a) logm_x(t)'!BB102-'2a) logm_x(t)'!BA102-'2a)answer'!$C102)/$CP$5</f>
        <v>-0.38836265158794953</v>
      </c>
      <c r="EU103" s="32">
        <f>('2a) logm_x(t)'!BC102-'2a) logm_x(t)'!BB102-'2a)answer'!$C102)/$CP$5</f>
        <v>0.76934108459857076</v>
      </c>
      <c r="EV103" s="32">
        <f>('2a) logm_x(t)'!BD102-'2a) logm_x(t)'!BC102-'2a)answer'!$C102)/$CP$5</f>
        <v>-0.68344325269117701</v>
      </c>
      <c r="EW103" s="32">
        <f>('2a) logm_x(t)'!BE102-'2a) logm_x(t)'!BD102-'2a)answer'!$C102)/$CP$5</f>
        <v>0.21777228461761788</v>
      </c>
      <c r="EX103" s="32">
        <f>('2a) logm_x(t)'!BF102-'2a) logm_x(t)'!BE102-'2a)answer'!$C102)/$CP$5</f>
        <v>-0.45319510898154836</v>
      </c>
      <c r="EY103" s="32">
        <f>('2a) logm_x(t)'!BG102-'2a) logm_x(t)'!BF102-'2a)answer'!$C102)/$CP$5</f>
        <v>-0.42827317643480572</v>
      </c>
      <c r="EZ103" s="32">
        <f>('2a) logm_x(t)'!BH102-'2a) logm_x(t)'!BG102-'2a)answer'!$C102)/$CP$5</f>
        <v>0.15668408617374519</v>
      </c>
      <c r="FA103" s="32">
        <f>('2a) logm_x(t)'!BI102-'2a) logm_x(t)'!BH102-'2a)answer'!$C102)/$CP$5</f>
        <v>-0.30172780644906938</v>
      </c>
      <c r="FB103" s="32">
        <f>('2a) logm_x(t)'!BJ102-'2a) logm_x(t)'!BI102-'2a)answer'!$C102)/$CP$5</f>
        <v>0.41384541933418245</v>
      </c>
      <c r="FC103" s="32">
        <f>('2a) logm_x(t)'!BK102-'2a) logm_x(t)'!BJ102-'2a)answer'!$C102)/$CP$5</f>
        <v>0.35869182968204205</v>
      </c>
      <c r="FD103" s="32">
        <f>('2a) logm_x(t)'!BL102-'2a) logm_x(t)'!BK102-'2a)answer'!$C102)/$CP$5</f>
        <v>-0.61905378153043944</v>
      </c>
      <c r="FE103" s="32">
        <f>('2a) logm_x(t)'!BM102-'2a) logm_x(t)'!BL102-'2a)answer'!$C102)/$CP$5</f>
        <v>0.32303160870806874</v>
      </c>
      <c r="FF103" s="32">
        <f>('2a) logm_x(t)'!BN102-'2a) logm_x(t)'!BM102-'2a)answer'!$C102)/$CP$5</f>
        <v>0.38343903189562556</v>
      </c>
      <c r="FG103" s="32">
        <f>('2a) logm_x(t)'!BO102-'2a) logm_x(t)'!BN102-'2a)answer'!$C102)/$CP$5</f>
        <v>-0.76694561154290952</v>
      </c>
      <c r="FH103" s="32">
        <f>('2a) logm_x(t)'!BP102-'2a) logm_x(t)'!BO102-'2a)answer'!$C102)/$CP$5</f>
        <v>0.37851387386235885</v>
      </c>
      <c r="FI103" s="32">
        <f>('2a) logm_x(t)'!BQ102-'2a) logm_x(t)'!BP102-'2a)answer'!$C102)/$CP$5</f>
        <v>-0.21707287525768765</v>
      </c>
      <c r="FJ103" s="32">
        <f>('2a) logm_x(t)'!BR102-'2a) logm_x(t)'!BQ102-'2a)answer'!$C102)/$CP$5</f>
        <v>0.81952126834499783</v>
      </c>
      <c r="FK103" s="32">
        <f>('2a) logm_x(t)'!BS102-'2a) logm_x(t)'!BR102-'2a)answer'!$C102)/$CP$5</f>
        <v>-0.73341324796414209</v>
      </c>
      <c r="FL103" s="32">
        <f>('2a) logm_x(t)'!BT102-'2a) logm_x(t)'!BS102-'2a)answer'!$C102)/$CP$5</f>
        <v>-0.50854139549700839</v>
      </c>
      <c r="FM103" s="32">
        <f>('2a) logm_x(t)'!BU102-'2a) logm_x(t)'!BT102-'2a)answer'!$C102)/$CP$5</f>
        <v>0.4150677042548499</v>
      </c>
      <c r="FN103" s="32">
        <f>('2a) logm_x(t)'!BV102-'2a) logm_x(t)'!BU102-'2a)answer'!$C102)/$CP$5</f>
        <v>-0.27545219126861598</v>
      </c>
      <c r="FO103" s="32">
        <f>('2a) logm_x(t)'!BW102-'2a) logm_x(t)'!BV102-'2a)answer'!$C102)/$CP$5</f>
        <v>0.74807180113614957</v>
      </c>
      <c r="FP103" s="32">
        <f>('2a) logm_x(t)'!BX102-'2a) logm_x(t)'!BW102-'2a)answer'!$C102)/$CP$5</f>
        <v>-0.50874811737275716</v>
      </c>
      <c r="FQ103" s="32">
        <f>('2a) logm_x(t)'!BY102-'2a) logm_x(t)'!BX102-'2a)answer'!$C102)/$CP$5</f>
        <v>0.22126793728879562</v>
      </c>
      <c r="FR103" s="32">
        <f>('2a) logm_x(t)'!BZ102-'2a) logm_x(t)'!BY102-'2a)answer'!$C102)/$CP$5</f>
        <v>-0.11164626719365679</v>
      </c>
      <c r="FS103" s="32">
        <f>('2a) logm_x(t)'!CA102-'2a) logm_x(t)'!BZ102-'2a)answer'!$C102)/$CP$5</f>
        <v>-0.12530476103588264</v>
      </c>
      <c r="FT103" s="32">
        <f>('2a) logm_x(t)'!CB102-'2a) logm_x(t)'!CA102-'2a)answer'!$C102)/$CP$5</f>
        <v>5.1850705156158673E-2</v>
      </c>
      <c r="FU103" s="32">
        <f>('2a) logm_x(t)'!CC102-'2a) logm_x(t)'!CB102-'2a)answer'!$C102)/$CP$5</f>
        <v>7.6824685155371081E-2</v>
      </c>
      <c r="FV103" s="32">
        <f>('2a) logm_x(t)'!CD102-'2a) logm_x(t)'!CC102-'2a)answer'!$C102)/$CP$5</f>
        <v>-0.20111943487490638</v>
      </c>
      <c r="FW103" s="32">
        <f>('2a) logm_x(t)'!CE102-'2a) logm_x(t)'!CD102-'2a)answer'!$C102)/$CP$5</f>
        <v>0.48322293124877219</v>
      </c>
      <c r="FX103" s="32">
        <f>('2a) logm_x(t)'!CF102-'2a) logm_x(t)'!CE102-'2a)answer'!$C102)/$CP$5</f>
        <v>-0.30188740283754018</v>
      </c>
      <c r="FY103" s="32">
        <f>('2a) logm_x(t)'!CG102-'2a) logm_x(t)'!CF102-'2a)answer'!$C102)/$CP$5</f>
        <v>-0.1269139040669581</v>
      </c>
      <c r="FZ103" s="32">
        <f>('2a) logm_x(t)'!CH102-'2a) logm_x(t)'!CG102-'2a)answer'!$C102)/$CP$5</f>
        <v>-0.33924931028079258</v>
      </c>
      <c r="GA103" s="32">
        <f>('2a) logm_x(t)'!CI102-'2a) logm_x(t)'!CH102-'2a)answer'!$C102)/$CP$5</f>
        <v>0.12052063729554549</v>
      </c>
      <c r="GB103" s="32">
        <f>('2a) logm_x(t)'!CJ102-'2a) logm_x(t)'!CI102-'2a)answer'!$C102)/$CP$5</f>
        <v>-4.1516094126071226E-2</v>
      </c>
      <c r="GC103" s="32">
        <f>('2a) logm_x(t)'!CK102-'2a) logm_x(t)'!CJ102-'2a)answer'!$C102)/$CP$5</f>
        <v>0.10234023513372582</v>
      </c>
      <c r="GD103" s="32">
        <f>('2a) logm_x(t)'!CL102-'2a) logm_x(t)'!CK102-'2a)answer'!$C102)/$CP$5</f>
        <v>-0.27713781997035147</v>
      </c>
      <c r="GE103" s="32">
        <f>('2a) logm_x(t)'!CM102-'2a) logm_x(t)'!CL102-'2a)answer'!$C102)/$CP$5</f>
        <v>-3.3307849351573597E-2</v>
      </c>
      <c r="GF103" s="32">
        <f>('2a) logm_x(t)'!CN102-'2a) logm_x(t)'!CM102-'2a)answer'!$C102)/$CP$5</f>
        <v>3.2798343385354915E-2</v>
      </c>
    </row>
    <row r="104" spans="1:188" x14ac:dyDescent="0.25">
      <c r="A104" s="31">
        <f>'2a) logm_x(t)'!A103</f>
        <v>100</v>
      </c>
      <c r="B104" s="32"/>
      <c r="C104" s="32">
        <f>IFERROR(('2a) logm_x(t)'!C103-'2a) logm_x(t)'!B103-'2a)answer'!$C103)^2,"")</f>
        <v>4.3252080188838762E-2</v>
      </c>
      <c r="D104" s="32">
        <f>IFERROR(('2a) logm_x(t)'!D103-'2a) logm_x(t)'!C103-'2a)answer'!$C103)^2,"")</f>
        <v>5.7092000729465643E-5</v>
      </c>
      <c r="E104" s="32">
        <f>IFERROR(('2a) logm_x(t)'!E103-'2a) logm_x(t)'!D103-'2a)answer'!$C103)^2,"")</f>
        <v>5.6116147314982045E-4</v>
      </c>
      <c r="F104" s="32">
        <f>IFERROR(('2a) logm_x(t)'!F103-'2a) logm_x(t)'!E103-'2a)answer'!$C103)^2,"")</f>
        <v>3.9934487171478196E-3</v>
      </c>
      <c r="G104" s="32">
        <f>IFERROR(('2a) logm_x(t)'!G103-'2a) logm_x(t)'!F103-'2a)answer'!$C103)^2,"")</f>
        <v>3.5317906386923437E-3</v>
      </c>
      <c r="H104" s="32">
        <f>IFERROR(('2a) logm_x(t)'!H103-'2a) logm_x(t)'!G103-'2a)answer'!$C103)^2,"")</f>
        <v>1.288653295644281E-3</v>
      </c>
      <c r="I104" s="32">
        <f>IFERROR(('2a) logm_x(t)'!I103-'2a) logm_x(t)'!H103-'2a)answer'!$C103)^2,"")</f>
        <v>8.8950386026728013E-6</v>
      </c>
      <c r="J104" s="32">
        <f>IFERROR(('2a) logm_x(t)'!J103-'2a) logm_x(t)'!I103-'2a)answer'!$C103)^2,"")</f>
        <v>1.8991575537562064E-2</v>
      </c>
      <c r="K104" s="32">
        <f>IFERROR(('2a) logm_x(t)'!K103-'2a) logm_x(t)'!J103-'2a)answer'!$C103)^2,"")</f>
        <v>1.9056140611770141E-2</v>
      </c>
      <c r="L104" s="32">
        <f>IFERROR(('2a) logm_x(t)'!L103-'2a) logm_x(t)'!K103-'2a)answer'!$C103)^2,"")</f>
        <v>2.4016991432933646E-4</v>
      </c>
      <c r="M104" s="32">
        <f>IFERROR(('2a) logm_x(t)'!M103-'2a) logm_x(t)'!L103-'2a)answer'!$C103)^2,"")</f>
        <v>1.3205520605524322E-3</v>
      </c>
      <c r="N104" s="32">
        <f>IFERROR(('2a) logm_x(t)'!N103-'2a) logm_x(t)'!M103-'2a)answer'!$C103)^2,"")</f>
        <v>8.7930881202322131E-6</v>
      </c>
      <c r="O104" s="32">
        <f>IFERROR(('2a) logm_x(t)'!O103-'2a) logm_x(t)'!N103-'2a)answer'!$C103)^2,"")</f>
        <v>5.3596143201986727E-3</v>
      </c>
      <c r="P104" s="32">
        <f>IFERROR(('2a) logm_x(t)'!P103-'2a) logm_x(t)'!O103-'2a)answer'!$C103)^2,"")</f>
        <v>1.1328821866432839E-3</v>
      </c>
      <c r="Q104" s="32">
        <f>IFERROR(('2a) logm_x(t)'!Q103-'2a) logm_x(t)'!P103-'2a)answer'!$C103)^2,"")</f>
        <v>3.8551205958599653E-4</v>
      </c>
      <c r="R104" s="32">
        <f>IFERROR(('2a) logm_x(t)'!R103-'2a) logm_x(t)'!Q103-'2a)answer'!$C103)^2,"")</f>
        <v>1.1974987575041249E-3</v>
      </c>
      <c r="S104" s="32">
        <f>IFERROR(('2a) logm_x(t)'!S103-'2a) logm_x(t)'!R103-'2a)answer'!$C103)^2,"")</f>
        <v>4.4848652240488407E-5</v>
      </c>
      <c r="T104" s="32">
        <f>IFERROR(('2a) logm_x(t)'!T103-'2a) logm_x(t)'!S103-'2a)answer'!$C103)^2,"")</f>
        <v>4.9685656715461823E-2</v>
      </c>
      <c r="U104" s="32">
        <f>IFERROR(('2a) logm_x(t)'!U103-'2a) logm_x(t)'!T103-'2a)answer'!$C103)^2,"")</f>
        <v>4.6834078588771401E-2</v>
      </c>
      <c r="V104" s="32">
        <f>IFERROR(('2a) logm_x(t)'!V103-'2a) logm_x(t)'!U103-'2a)answer'!$C103)^2,"")</f>
        <v>1.8458239129500048E-3</v>
      </c>
      <c r="W104" s="32">
        <f>IFERROR(('2a) logm_x(t)'!W103-'2a) logm_x(t)'!V103-'2a)answer'!$C103)^2,"")</f>
        <v>2.2325343777651109E-4</v>
      </c>
      <c r="X104" s="32">
        <f>IFERROR(('2a) logm_x(t)'!X103-'2a) logm_x(t)'!W103-'2a)answer'!$C103)^2,"")</f>
        <v>5.4842038347378622E-3</v>
      </c>
      <c r="Y104" s="32">
        <f>IFERROR(('2a) logm_x(t)'!Y103-'2a) logm_x(t)'!X103-'2a)answer'!$C103)^2,"")</f>
        <v>1.7987666970194952E-2</v>
      </c>
      <c r="Z104" s="32">
        <f>IFERROR(('2a) logm_x(t)'!Z103-'2a) logm_x(t)'!Y103-'2a)answer'!$C103)^2,"")</f>
        <v>2.7192073659257029E-4</v>
      </c>
      <c r="AA104" s="32">
        <f>IFERROR(('2a) logm_x(t)'!AA103-'2a) logm_x(t)'!Z103-'2a)answer'!$C103)^2,"")</f>
        <v>1.5801252643022776E-2</v>
      </c>
      <c r="AB104" s="32">
        <f>IFERROR(('2a) logm_x(t)'!AB103-'2a) logm_x(t)'!AA103-'2a)answer'!$C103)^2,"")</f>
        <v>2.3007027728275836E-4</v>
      </c>
      <c r="AC104" s="32">
        <f>IFERROR(('2a) logm_x(t)'!AC103-'2a) logm_x(t)'!AB103-'2a)answer'!$C103)^2,"")</f>
        <v>2.6823207585620524E-4</v>
      </c>
      <c r="AD104" s="32">
        <f>IFERROR(('2a) logm_x(t)'!AD103-'2a) logm_x(t)'!AC103-'2a)answer'!$C103)^2,"")</f>
        <v>2.7602959122640029E-3</v>
      </c>
      <c r="AE104" s="32">
        <f>IFERROR(('2a) logm_x(t)'!AE103-'2a) logm_x(t)'!AD103-'2a)answer'!$C103)^2,"")</f>
        <v>7.4557588731574272E-5</v>
      </c>
      <c r="AF104" s="32">
        <f>IFERROR(('2a) logm_x(t)'!AF103-'2a) logm_x(t)'!AE103-'2a)answer'!$C103)^2,"")</f>
        <v>1.7183721546756181E-2</v>
      </c>
      <c r="AG104" s="32">
        <f>IFERROR(('2a) logm_x(t)'!AG103-'2a) logm_x(t)'!AF103-'2a)answer'!$C103)^2,"")</f>
        <v>2.0064302350747638E-2</v>
      </c>
      <c r="AH104" s="32">
        <f>IFERROR(('2a) logm_x(t)'!AH103-'2a) logm_x(t)'!AG103-'2a)answer'!$C103)^2,"")</f>
        <v>1.0484827575821816E-4</v>
      </c>
      <c r="AI104" s="32">
        <f>IFERROR(('2a) logm_x(t)'!AI103-'2a) logm_x(t)'!AH103-'2a)answer'!$C103)^2,"")</f>
        <v>4.5364630544855742E-3</v>
      </c>
      <c r="AJ104" s="32">
        <f>IFERROR(('2a) logm_x(t)'!AJ103-'2a) logm_x(t)'!AI103-'2a)answer'!$C103)^2,"")</f>
        <v>5.6206266828186585E-3</v>
      </c>
      <c r="AK104" s="32">
        <f>IFERROR(('2a) logm_x(t)'!AK103-'2a) logm_x(t)'!AJ103-'2a)answer'!$C103)^2,"")</f>
        <v>2.6685162517872188E-3</v>
      </c>
      <c r="AL104" s="32">
        <f>IFERROR(('2a) logm_x(t)'!AL103-'2a) logm_x(t)'!AK103-'2a)answer'!$C103)^2,"")</f>
        <v>1.9626919823958498E-5</v>
      </c>
      <c r="AM104" s="32">
        <f>IFERROR(('2a) logm_x(t)'!AM103-'2a) logm_x(t)'!AL103-'2a)answer'!$C103)^2,"")</f>
        <v>3.5973899124241118E-3</v>
      </c>
      <c r="AN104" s="32">
        <f>IFERROR(('2a) logm_x(t)'!AN103-'2a) logm_x(t)'!AM103-'2a)answer'!$C103)^2,"")</f>
        <v>6.9814974468276588E-4</v>
      </c>
      <c r="AO104" s="32">
        <f>IFERROR(('2a) logm_x(t)'!AO103-'2a) logm_x(t)'!AN103-'2a)answer'!$C103)^2,"")</f>
        <v>1.3583870860738202E-4</v>
      </c>
      <c r="AP104" s="32">
        <f>IFERROR(('2a) logm_x(t)'!AP103-'2a) logm_x(t)'!AO103-'2a)answer'!$C103)^2,"")</f>
        <v>1.8006388969047968E-3</v>
      </c>
      <c r="AQ104" s="32">
        <f>IFERROR(('2a) logm_x(t)'!AQ103-'2a) logm_x(t)'!AP103-'2a)answer'!$C103)^2,"")</f>
        <v>2.0197448221421777E-3</v>
      </c>
      <c r="AR104" s="32">
        <f>IFERROR(('2a) logm_x(t)'!AR103-'2a) logm_x(t)'!AQ103-'2a)answer'!$C103)^2,"")</f>
        <v>6.2775727144586074E-4</v>
      </c>
      <c r="AS104" s="32">
        <f>IFERROR(('2a) logm_x(t)'!AS103-'2a) logm_x(t)'!AR103-'2a)answer'!$C103)^2,"")</f>
        <v>6.6074900916098389E-7</v>
      </c>
      <c r="AT104" s="32">
        <f>IFERROR(('2a) logm_x(t)'!AT103-'2a) logm_x(t)'!AS103-'2a)answer'!$C103)^2,"")</f>
        <v>3.887794085530092E-4</v>
      </c>
      <c r="AU104" s="32">
        <f>IFERROR(('2a) logm_x(t)'!AU103-'2a) logm_x(t)'!AT103-'2a)answer'!$C103)^2,"")</f>
        <v>2.084944664178144E-4</v>
      </c>
      <c r="AV104" s="32">
        <f>IFERROR(('2a) logm_x(t)'!AV103-'2a) logm_x(t)'!AU103-'2a)answer'!$C103)^2,"")</f>
        <v>2.2801010341342849E-3</v>
      </c>
      <c r="AW104" s="32">
        <f>IFERROR(('2a) logm_x(t)'!AW103-'2a) logm_x(t)'!AV103-'2a)answer'!$C103)^2,"")</f>
        <v>7.6200346547694222E-3</v>
      </c>
      <c r="AX104" s="32">
        <f>IFERROR(('2a) logm_x(t)'!AX103-'2a) logm_x(t)'!AW103-'2a)answer'!$C103)^2,"")</f>
        <v>6.107227943711842E-3</v>
      </c>
      <c r="AY104" s="32">
        <f>IFERROR(('2a) logm_x(t)'!AY103-'2a) logm_x(t)'!AX103-'2a)answer'!$C103)^2,"")</f>
        <v>1.6190308653063812E-4</v>
      </c>
      <c r="AZ104" s="32">
        <f>IFERROR(('2a) logm_x(t)'!AZ103-'2a) logm_x(t)'!AY103-'2a)answer'!$C103)^2,"")</f>
        <v>2.0194987216137681E-3</v>
      </c>
      <c r="BA104" s="32">
        <f>IFERROR(('2a) logm_x(t)'!BA103-'2a) logm_x(t)'!AZ103-'2a)answer'!$C103)^2,"")</f>
        <v>1.8228716043038988E-3</v>
      </c>
      <c r="BB104" s="32">
        <f>IFERROR(('2a) logm_x(t)'!BB103-'2a) logm_x(t)'!BA103-'2a)answer'!$C103)^2,"")</f>
        <v>4.8026982796248417E-3</v>
      </c>
      <c r="BC104" s="32">
        <f>IFERROR(('2a) logm_x(t)'!BC103-'2a) logm_x(t)'!BB103-'2a)answer'!$C103)^2,"")</f>
        <v>1.4919367699947292E-2</v>
      </c>
      <c r="BD104" s="32">
        <f>IFERROR(('2a) logm_x(t)'!BD103-'2a) logm_x(t)'!BC103-'2a)answer'!$C103)^2,"")</f>
        <v>1.0888205648265245E-2</v>
      </c>
      <c r="BE104" s="32">
        <f>IFERROR(('2a) logm_x(t)'!BE103-'2a) logm_x(t)'!BD103-'2a)answer'!$C103)^2,"")</f>
        <v>4.2497624970795107E-4</v>
      </c>
      <c r="BF104" s="32">
        <f>IFERROR(('2a) logm_x(t)'!BF103-'2a) logm_x(t)'!BE103-'2a)answer'!$C103)^2,"")</f>
        <v>2.4393155577414512E-3</v>
      </c>
      <c r="BG104" s="32">
        <f>IFERROR(('2a) logm_x(t)'!BG103-'2a) logm_x(t)'!BF103-'2a)answer'!$C103)^2,"")</f>
        <v>3.2205316760502687E-3</v>
      </c>
      <c r="BH104" s="32">
        <f>IFERROR(('2a) logm_x(t)'!BH103-'2a) logm_x(t)'!BG103-'2a)answer'!$C103)^2,"")</f>
        <v>7.9995425319526886E-4</v>
      </c>
      <c r="BI104" s="32">
        <f>IFERROR(('2a) logm_x(t)'!BI103-'2a) logm_x(t)'!BH103-'2a)answer'!$C103)^2,"")</f>
        <v>2.2319075896881763E-3</v>
      </c>
      <c r="BJ104" s="32">
        <f>IFERROR(('2a) logm_x(t)'!BJ103-'2a) logm_x(t)'!BI103-'2a)answer'!$C103)^2,"")</f>
        <v>2.4631173440907636E-3</v>
      </c>
      <c r="BK104" s="32">
        <f>IFERROR(('2a) logm_x(t)'!BK103-'2a) logm_x(t)'!BJ103-'2a)answer'!$C103)^2,"")</f>
        <v>3.2230052947499871E-3</v>
      </c>
      <c r="BL104" s="32">
        <f>IFERROR(('2a) logm_x(t)'!BL103-'2a) logm_x(t)'!BK103-'2a)answer'!$C103)^2,"")</f>
        <v>7.9480114109736297E-3</v>
      </c>
      <c r="BM104" s="32">
        <f>IFERROR(('2a) logm_x(t)'!BM103-'2a) logm_x(t)'!BL103-'2a)answer'!$C103)^2,"")</f>
        <v>1.294956332106362E-3</v>
      </c>
      <c r="BN104" s="32">
        <f>IFERROR(('2a) logm_x(t)'!BN103-'2a) logm_x(t)'!BM103-'2a)answer'!$C103)^2,"")</f>
        <v>3.3512190402913231E-3</v>
      </c>
      <c r="BO104" s="32">
        <f>IFERROR(('2a) logm_x(t)'!BO103-'2a) logm_x(t)'!BN103-'2a)answer'!$C103)^2,"")</f>
        <v>8.7728908982063619E-3</v>
      </c>
      <c r="BP104" s="32">
        <f>IFERROR(('2a) logm_x(t)'!BP103-'2a) logm_x(t)'!BO103-'2a)answer'!$C103)^2,"")</f>
        <v>2.8927267231436083E-3</v>
      </c>
      <c r="BQ104" s="32">
        <f>IFERROR(('2a) logm_x(t)'!BQ103-'2a) logm_x(t)'!BP103-'2a)answer'!$C103)^2,"")</f>
        <v>1.0967601661262052E-3</v>
      </c>
      <c r="BR104" s="32">
        <f>IFERROR(('2a) logm_x(t)'!BR103-'2a) logm_x(t)'!BQ103-'2a)answer'!$C103)^2,"")</f>
        <v>1.2008581588366107E-2</v>
      </c>
      <c r="BS104" s="32">
        <f>IFERROR(('2a) logm_x(t)'!BS103-'2a) logm_x(t)'!BR103-'2a)answer'!$C103)^2,"")</f>
        <v>1.0214526386761742E-2</v>
      </c>
      <c r="BT104" s="32">
        <f>IFERROR(('2a) logm_x(t)'!BT103-'2a) logm_x(t)'!BS103-'2a)answer'!$C103)^2,"")</f>
        <v>4.5162170342027139E-3</v>
      </c>
      <c r="BU104" s="32">
        <f>IFERROR(('2a) logm_x(t)'!BU103-'2a) logm_x(t)'!BT103-'2a)answer'!$C103)^2,"")</f>
        <v>2.9392014181740915E-3</v>
      </c>
      <c r="BV104" s="32">
        <f>IFERROR(('2a) logm_x(t)'!BV103-'2a) logm_x(t)'!BU103-'2a)answer'!$C103)^2,"")</f>
        <v>1.1725121506813453E-3</v>
      </c>
      <c r="BW104" s="32">
        <f>IFERROR(('2a) logm_x(t)'!BW103-'2a) logm_x(t)'!BV103-'2a)answer'!$C103)^2,"")</f>
        <v>1.0707118888268873E-2</v>
      </c>
      <c r="BX104" s="32">
        <f>IFERROR(('2a) logm_x(t)'!BX103-'2a) logm_x(t)'!BW103-'2a)answer'!$C103)^2,"")</f>
        <v>4.9036675584391339E-3</v>
      </c>
      <c r="BY104" s="32">
        <f>IFERROR(('2a) logm_x(t)'!BY103-'2a) logm_x(t)'!BX103-'2a)answer'!$C103)^2,"")</f>
        <v>9.2650899465667347E-4</v>
      </c>
      <c r="BZ104" s="32">
        <f>IFERROR(('2a) logm_x(t)'!BZ103-'2a) logm_x(t)'!BY103-'2a)answer'!$C103)^2,"")</f>
        <v>2.11966624196161E-4</v>
      </c>
      <c r="CA104" s="32">
        <f>IFERROR(('2a) logm_x(t)'!CA103-'2a) logm_x(t)'!BZ103-'2a)answer'!$C103)^2,"")</f>
        <v>2.4056067803234987E-4</v>
      </c>
      <c r="CB104" s="32">
        <f>IFERROR(('2a) logm_x(t)'!CB103-'2a) logm_x(t)'!CA103-'2a)answer'!$C103)^2,"")</f>
        <v>1.6615819771455547E-4</v>
      </c>
      <c r="CC104" s="32">
        <f>IFERROR(('2a) logm_x(t)'!CC103-'2a) logm_x(t)'!CB103-'2a)answer'!$C103)^2,"")</f>
        <v>6.4011536189348761E-5</v>
      </c>
      <c r="CD104" s="32">
        <f>IFERROR(('2a) logm_x(t)'!CD103-'2a) logm_x(t)'!CC103-'2a)answer'!$C103)^2,"")</f>
        <v>7.1563568532782645E-4</v>
      </c>
      <c r="CE104" s="32">
        <f>IFERROR(('2a) logm_x(t)'!CE103-'2a) logm_x(t)'!CD103-'2a)answer'!$C103)^2,"")</f>
        <v>4.3910433281365959E-3</v>
      </c>
      <c r="CF104" s="32">
        <f>IFERROR(('2a) logm_x(t)'!CF103-'2a) logm_x(t)'!CE103-'2a)answer'!$C103)^2,"")</f>
        <v>1.4800621584627155E-3</v>
      </c>
      <c r="CG104" s="32">
        <f>IFERROR(('2a) logm_x(t)'!CG103-'2a) logm_x(t)'!CF103-'2a)answer'!$C103)^2,"")</f>
        <v>4.6813408460324313E-4</v>
      </c>
      <c r="CH104" s="32">
        <f>IFERROR(('2a) logm_x(t)'!CH103-'2a) logm_x(t)'!CG103-'2a)answer'!$C103)^2,"")</f>
        <v>1.7840347228258902E-3</v>
      </c>
      <c r="CI104" s="32">
        <f>IFERROR(('2a) logm_x(t)'!CI103-'2a) logm_x(t)'!CH103-'2a)answer'!$C103)^2,"")</f>
        <v>3.0174235803413578E-4</v>
      </c>
      <c r="CJ104" s="32">
        <f>IFERROR(('2a) logm_x(t)'!CJ103-'2a) logm_x(t)'!CI103-'2a)answer'!$C103)^2,"")</f>
        <v>1.9991326065886431E-5</v>
      </c>
      <c r="CK104" s="32">
        <f>IFERROR(('2a) logm_x(t)'!CK103-'2a) logm_x(t)'!CJ103-'2a)answer'!$C103)^2,"")</f>
        <v>2.4171082643102703E-4</v>
      </c>
      <c r="CL104" s="32">
        <f>IFERROR(('2a) logm_x(t)'!CL103-'2a) logm_x(t)'!CK103-'2a)answer'!$C103)^2,"")</f>
        <v>1.4425476620433669E-3</v>
      </c>
      <c r="CM104" s="32">
        <f>IFERROR(('2a) logm_x(t)'!CM103-'2a) logm_x(t)'!CL103-'2a)answer'!$C103)^2,"")</f>
        <v>5.4018154570462932E-5</v>
      </c>
      <c r="CN104" s="32">
        <f>IFERROR(('2a) logm_x(t)'!CN103-'2a) logm_x(t)'!CM103-'2a)answer'!$C103)^2,"")</f>
        <v>1.5859849612834166E-5</v>
      </c>
      <c r="CT104" s="31">
        <f t="shared" si="6"/>
        <v>100</v>
      </c>
      <c r="CU104" s="32">
        <f>('2a) logm_x(t)'!C103-'2a) logm_x(t)'!B103-'2a)answer'!$C103)/$CP$5</f>
        <v>1.4900322665399495</v>
      </c>
      <c r="CV104" s="32">
        <f>('2a) logm_x(t)'!D103-'2a) logm_x(t)'!C103-'2a)answer'!$C103)/$CP$5</f>
        <v>-5.4135207368996657E-2</v>
      </c>
      <c r="CW104" s="32">
        <f>('2a) logm_x(t)'!E103-'2a) logm_x(t)'!D103-'2a)answer'!$C103)/$CP$5</f>
        <v>0.16972120115617578</v>
      </c>
      <c r="CX104" s="32">
        <f>('2a) logm_x(t)'!F103-'2a) logm_x(t)'!E103-'2a)answer'!$C103)/$CP$5</f>
        <v>-0.45275810052019438</v>
      </c>
      <c r="CY104" s="32">
        <f>('2a) logm_x(t)'!G103-'2a) logm_x(t)'!F103-'2a)answer'!$C103)/$CP$5</f>
        <v>0.42578430522175559</v>
      </c>
      <c r="CZ104" s="32">
        <f>('2a) logm_x(t)'!H103-'2a) logm_x(t)'!G103-'2a)answer'!$C103)/$CP$5</f>
        <v>-0.25719363574294812</v>
      </c>
      <c r="DA104" s="32">
        <f>('2a) logm_x(t)'!I103-'2a) logm_x(t)'!H103-'2a)answer'!$C103)/$CP$5</f>
        <v>2.1368109078115868E-2</v>
      </c>
      <c r="DB104" s="32">
        <f>('2a) logm_x(t)'!J103-'2a) logm_x(t)'!I103-'2a)answer'!$C103)/$CP$5</f>
        <v>0.98735350223597862</v>
      </c>
      <c r="DC104" s="32">
        <f>('2a) logm_x(t)'!K103-'2a) logm_x(t)'!J103-'2a)answer'!$C103)/$CP$5</f>
        <v>-0.98903041584753915</v>
      </c>
      <c r="DD104" s="32">
        <f>('2a) logm_x(t)'!L103-'2a) logm_x(t)'!K103-'2a)answer'!$C103)/$CP$5</f>
        <v>0.11103284680303738</v>
      </c>
      <c r="DE104" s="32">
        <f>('2a) logm_x(t)'!M103-'2a) logm_x(t)'!L103-'2a)answer'!$C103)/$CP$5</f>
        <v>-0.26035740664209867</v>
      </c>
      <c r="DF104" s="32">
        <f>('2a) logm_x(t)'!N103-'2a) logm_x(t)'!M103-'2a)answer'!$C103)/$CP$5</f>
        <v>2.1245300884383346E-2</v>
      </c>
      <c r="DG104" s="32">
        <f>('2a) logm_x(t)'!O103-'2a) logm_x(t)'!N103-'2a)answer'!$C103)/$CP$5</f>
        <v>0.52451624421669185</v>
      </c>
      <c r="DH104" s="32">
        <f>('2a) logm_x(t)'!P103-'2a) logm_x(t)'!O103-'2a)answer'!$C103)/$CP$5</f>
        <v>-0.24114849030841479</v>
      </c>
      <c r="DI104" s="32">
        <f>('2a) logm_x(t)'!Q103-'2a) logm_x(t)'!P103-'2a)answer'!$C103)/$CP$5</f>
        <v>-0.14067313219972985</v>
      </c>
      <c r="DJ104" s="32">
        <f>('2a) logm_x(t)'!R103-'2a) logm_x(t)'!Q103-'2a)answer'!$C103)/$CP$5</f>
        <v>0.24793035892109935</v>
      </c>
      <c r="DK104" s="32">
        <f>('2a) logm_x(t)'!S103-'2a) logm_x(t)'!R103-'2a)answer'!$C103)/$CP$5</f>
        <v>4.7980732252301317E-2</v>
      </c>
      <c r="DL104" s="32">
        <f>('2a) logm_x(t)'!T103-'2a) logm_x(t)'!S103-'2a)answer'!$C103)/$CP$5</f>
        <v>1.5970102023671517</v>
      </c>
      <c r="DM104" s="32">
        <f>('2a) logm_x(t)'!U103-'2a) logm_x(t)'!T103-'2a)answer'!$C103)/$CP$5</f>
        <v>-1.5505049732014371</v>
      </c>
      <c r="DN104" s="32">
        <f>('2a) logm_x(t)'!V103-'2a) logm_x(t)'!U103-'2a)answer'!$C103)/$CP$5</f>
        <v>0.30781324790718106</v>
      </c>
      <c r="DO104" s="32">
        <f>('2a) logm_x(t)'!W103-'2a) logm_x(t)'!V103-'2a)answer'!$C103)/$CP$5</f>
        <v>0.10705112876729243</v>
      </c>
      <c r="DP104" s="32">
        <f>('2a) logm_x(t)'!X103-'2a) logm_x(t)'!W103-'2a)answer'!$C103)/$CP$5</f>
        <v>0.53057766903353321</v>
      </c>
      <c r="DQ104" s="32">
        <f>('2a) logm_x(t)'!Y103-'2a) logm_x(t)'!X103-'2a)answer'!$C103)/$CP$5</f>
        <v>-0.96090309568896759</v>
      </c>
      <c r="DR104" s="32">
        <f>('2a) logm_x(t)'!Z103-'2a) logm_x(t)'!Y103-'2a)answer'!$C103)/$CP$5</f>
        <v>-0.11814445340847486</v>
      </c>
      <c r="DS104" s="32">
        <f>('2a) logm_x(t)'!AA103-'2a) logm_x(t)'!Z103-'2a)answer'!$C103)/$CP$5</f>
        <v>0.90061242002980701</v>
      </c>
      <c r="DT104" s="32">
        <f>('2a) logm_x(t)'!AB103-'2a) logm_x(t)'!AA103-'2a)answer'!$C103)/$CP$5</f>
        <v>-0.10867319394798694</v>
      </c>
      <c r="DU104" s="32">
        <f>('2a) logm_x(t)'!AC103-'2a) logm_x(t)'!AB103-'2a)answer'!$C103)/$CP$5</f>
        <v>-0.11734039036895018</v>
      </c>
      <c r="DV104" s="32">
        <f>('2a) logm_x(t)'!AD103-'2a) logm_x(t)'!AC103-'2a)answer'!$C103)/$CP$5</f>
        <v>-0.3764176634129372</v>
      </c>
      <c r="DW104" s="32">
        <f>('2a) logm_x(t)'!AE103-'2a) logm_x(t)'!AD103-'2a)answer'!$C103)/$CP$5</f>
        <v>-6.1864014705512678E-2</v>
      </c>
      <c r="DX104" s="32">
        <f>('2a) logm_x(t)'!AF103-'2a) logm_x(t)'!AE103-'2a)answer'!$C103)/$CP$5</f>
        <v>0.93918421920609185</v>
      </c>
      <c r="DY104" s="32">
        <f>('2a) logm_x(t)'!AG103-'2a) logm_x(t)'!AF103-'2a)answer'!$C103)/$CP$5</f>
        <v>-1.0148554894268764</v>
      </c>
      <c r="DZ104" s="32">
        <f>('2a) logm_x(t)'!AH103-'2a) logm_x(t)'!AG103-'2a)answer'!$C103)/$CP$5</f>
        <v>-7.3362279940254266E-2</v>
      </c>
      <c r="EA104" s="32">
        <f>('2a) logm_x(t)'!AI103-'2a) logm_x(t)'!AH103-'2a)answer'!$C103)/$CP$5</f>
        <v>0.48255949184220837</v>
      </c>
      <c r="EB104" s="32">
        <f>('2a) logm_x(t)'!AJ103-'2a) logm_x(t)'!AI103-'2a)answer'!$C103)/$CP$5</f>
        <v>-0.53713635011522631</v>
      </c>
      <c r="EC104" s="32">
        <f>('2a) logm_x(t)'!AK103-'2a) logm_x(t)'!AJ103-'2a)answer'!$C103)/$CP$5</f>
        <v>0.3701068297683513</v>
      </c>
      <c r="ED104" s="32">
        <f>('2a) logm_x(t)'!AL103-'2a) logm_x(t)'!AK103-'2a)answer'!$C103)/$CP$5</f>
        <v>3.1740827698878392E-2</v>
      </c>
      <c r="EE104" s="32">
        <f>('2a) logm_x(t)'!AM103-'2a) logm_x(t)'!AL103-'2a)answer'!$C103)/$CP$5</f>
        <v>-0.42972035875412712</v>
      </c>
      <c r="EF104" s="32">
        <f>('2a) logm_x(t)'!AN103-'2a) logm_x(t)'!AM103-'2a)answer'!$C103)/$CP$5</f>
        <v>0.1893069093298993</v>
      </c>
      <c r="EG104" s="32">
        <f>('2a) logm_x(t)'!AO103-'2a) logm_x(t)'!AN103-'2a)answer'!$C103)/$CP$5</f>
        <v>8.3503358948272016E-2</v>
      </c>
      <c r="EH104" s="32">
        <f>('2a) logm_x(t)'!AP103-'2a) logm_x(t)'!AO103-'2a)answer'!$C103)/$CP$5</f>
        <v>-0.30402233280714158</v>
      </c>
      <c r="EI104" s="32">
        <f>('2a) logm_x(t)'!AQ103-'2a) logm_x(t)'!AP103-'2a)answer'!$C103)/$CP$5</f>
        <v>0.32198854759766704</v>
      </c>
      <c r="EJ104" s="32">
        <f>('2a) logm_x(t)'!AR103-'2a) logm_x(t)'!AQ103-'2a)answer'!$C103)/$CP$5</f>
        <v>-0.17950975300321209</v>
      </c>
      <c r="EK104" s="32">
        <f>('2a) logm_x(t)'!AS103-'2a) logm_x(t)'!AR103-'2a)answer'!$C103)/$CP$5</f>
        <v>5.8238533922314734E-3</v>
      </c>
      <c r="EL104" s="32">
        <f>('2a) logm_x(t)'!AT103-'2a) logm_x(t)'!AS103-'2a)answer'!$C103)/$CP$5</f>
        <v>-0.14126800132213688</v>
      </c>
      <c r="EM104" s="32">
        <f>('2a) logm_x(t)'!AU103-'2a) logm_x(t)'!AT103-'2a)answer'!$C103)/$CP$5</f>
        <v>-0.10345213071371918</v>
      </c>
      <c r="EN104" s="32">
        <f>('2a) logm_x(t)'!AV103-'2a) logm_x(t)'!AU103-'2a)answer'!$C103)/$CP$5</f>
        <v>-0.34211271786600556</v>
      </c>
      <c r="EO104" s="32">
        <f>('2a) logm_x(t)'!AW103-'2a) logm_x(t)'!AV103-'2a)answer'!$C103)/$CP$5</f>
        <v>0.62541838910656389</v>
      </c>
      <c r="EP104" s="32">
        <f>('2a) logm_x(t)'!AX103-'2a) logm_x(t)'!AW103-'2a)answer'!$C103)/$CP$5</f>
        <v>-0.55990486133978168</v>
      </c>
      <c r="EQ104" s="32">
        <f>('2a) logm_x(t)'!AY103-'2a) logm_x(t)'!AX103-'2a)answer'!$C103)/$CP$5</f>
        <v>9.1163236981338963E-2</v>
      </c>
      <c r="ER104" s="32">
        <f>('2a) logm_x(t)'!AZ103-'2a) logm_x(t)'!AY103-'2a)answer'!$C103)/$CP$5</f>
        <v>0.32196893027650175</v>
      </c>
      <c r="ES104" s="32">
        <f>('2a) logm_x(t)'!BA103-'2a) logm_x(t)'!AZ103-'2a)answer'!$C103)/$CP$5</f>
        <v>-0.30589347507585068</v>
      </c>
      <c r="ET104" s="32">
        <f>('2a) logm_x(t)'!BB103-'2a) logm_x(t)'!BA103-'2a)answer'!$C103)/$CP$5</f>
        <v>-0.49651780324977718</v>
      </c>
      <c r="EU104" s="32">
        <f>('2a) logm_x(t)'!BC103-'2a) logm_x(t)'!BB103-'2a)answer'!$C103)/$CP$5</f>
        <v>0.87511954232256184</v>
      </c>
      <c r="EV104" s="32">
        <f>('2a) logm_x(t)'!BD103-'2a) logm_x(t)'!BC103-'2a)answer'!$C103)/$CP$5</f>
        <v>-0.74760178704420766</v>
      </c>
      <c r="EW104" s="32">
        <f>('2a) logm_x(t)'!BE103-'2a) logm_x(t)'!BD103-'2a)answer'!$C103)/$CP$5</f>
        <v>0.14769796215247066</v>
      </c>
      <c r="EX104" s="32">
        <f>('2a) logm_x(t)'!BF103-'2a) logm_x(t)'!BE103-'2a)answer'!$C103)/$CP$5</f>
        <v>-0.35385567596194445</v>
      </c>
      <c r="EY104" s="32">
        <f>('2a) logm_x(t)'!BG103-'2a) logm_x(t)'!BF103-'2a)answer'!$C103)/$CP$5</f>
        <v>-0.4065893145810508</v>
      </c>
      <c r="EZ104" s="32">
        <f>('2a) logm_x(t)'!BH103-'2a) logm_x(t)'!BG103-'2a)answer'!$C103)/$CP$5</f>
        <v>0.20263980053008701</v>
      </c>
      <c r="FA104" s="32">
        <f>('2a) logm_x(t)'!BI103-'2a) logm_x(t)'!BH103-'2a)answer'!$C103)/$CP$5</f>
        <v>-0.33847786885163395</v>
      </c>
      <c r="FB104" s="32">
        <f>('2a) logm_x(t)'!BJ103-'2a) logm_x(t)'!BI103-'2a)answer'!$C103)/$CP$5</f>
        <v>0.3555778703852317</v>
      </c>
      <c r="FC104" s="32">
        <f>('2a) logm_x(t)'!BK103-'2a) logm_x(t)'!BJ103-'2a)answer'!$C103)/$CP$5</f>
        <v>0.40674543071092839</v>
      </c>
      <c r="FD104" s="32">
        <f>('2a) logm_x(t)'!BL103-'2a) logm_x(t)'!BK103-'2a)answer'!$C103)/$CP$5</f>
        <v>-0.63873602956780196</v>
      </c>
      <c r="FE104" s="32">
        <f>('2a) logm_x(t)'!BM103-'2a) logm_x(t)'!BL103-'2a)answer'!$C103)/$CP$5</f>
        <v>0.25782185879876091</v>
      </c>
      <c r="FF104" s="32">
        <f>('2a) logm_x(t)'!BN103-'2a) logm_x(t)'!BM103-'2a)answer'!$C103)/$CP$5</f>
        <v>0.41475686277077867</v>
      </c>
      <c r="FG104" s="32">
        <f>('2a) logm_x(t)'!BO103-'2a) logm_x(t)'!BN103-'2a)answer'!$C103)/$CP$5</f>
        <v>-0.67106337631486612</v>
      </c>
      <c r="FH104" s="32">
        <f>('2a) logm_x(t)'!BP103-'2a) logm_x(t)'!BO103-'2a)answer'!$C103)/$CP$5</f>
        <v>0.38534158304680122</v>
      </c>
      <c r="FI104" s="32">
        <f>('2a) logm_x(t)'!BQ103-'2a) logm_x(t)'!BP103-'2a)answer'!$C103)/$CP$5</f>
        <v>-0.23727282863956503</v>
      </c>
      <c r="FJ104" s="32">
        <f>('2a) logm_x(t)'!BR103-'2a) logm_x(t)'!BQ103-'2a)answer'!$C103)/$CP$5</f>
        <v>0.78512359625520711</v>
      </c>
      <c r="FK104" s="32">
        <f>('2a) logm_x(t)'!BS103-'2a) logm_x(t)'!BR103-'2a)answer'!$C103)/$CP$5</f>
        <v>-0.72410457380901194</v>
      </c>
      <c r="FL104" s="32">
        <f>('2a) logm_x(t)'!BT103-'2a) logm_x(t)'!BS103-'2a)answer'!$C103)/$CP$5</f>
        <v>-0.48148146759782023</v>
      </c>
      <c r="FM104" s="32">
        <f>('2a) logm_x(t)'!BU103-'2a) logm_x(t)'!BT103-'2a)answer'!$C103)/$CP$5</f>
        <v>0.38842470774036447</v>
      </c>
      <c r="FN104" s="32">
        <f>('2a) logm_x(t)'!BV103-'2a) logm_x(t)'!BU103-'2a)answer'!$C103)/$CP$5</f>
        <v>-0.24533010763170102</v>
      </c>
      <c r="FO104" s="32">
        <f>('2a) logm_x(t)'!BW103-'2a) logm_x(t)'!BV103-'2a)answer'!$C103)/$CP$5</f>
        <v>0.74135886626701364</v>
      </c>
      <c r="FP104" s="32">
        <f>('2a) logm_x(t)'!BX103-'2a) logm_x(t)'!BW103-'2a)answer'!$C103)/$CP$5</f>
        <v>-0.50170991434385914</v>
      </c>
      <c r="FQ104" s="32">
        <f>('2a) logm_x(t)'!BY103-'2a) logm_x(t)'!BX103-'2a)answer'!$C103)/$CP$5</f>
        <v>0.21808057989061796</v>
      </c>
      <c r="FR104" s="32">
        <f>('2a) logm_x(t)'!BZ103-'2a) logm_x(t)'!BY103-'2a)answer'!$C103)/$CP$5</f>
        <v>-0.10430999269893454</v>
      </c>
      <c r="FS104" s="32">
        <f>('2a) logm_x(t)'!CA103-'2a) logm_x(t)'!BZ103-'2a)answer'!$C103)/$CP$5</f>
        <v>-0.11112313698905021</v>
      </c>
      <c r="FT104" s="32">
        <f>('2a) logm_x(t)'!CB103-'2a) logm_x(t)'!CA103-'2a)answer'!$C103)/$CP$5</f>
        <v>9.2353436392597618E-2</v>
      </c>
      <c r="FU104" s="32">
        <f>('2a) logm_x(t)'!CC103-'2a) logm_x(t)'!CB103-'2a)answer'!$C103)/$CP$5</f>
        <v>5.732199518060286E-2</v>
      </c>
      <c r="FV104" s="32">
        <f>('2a) logm_x(t)'!CD103-'2a) logm_x(t)'!CC103-'2a)answer'!$C103)/$CP$5</f>
        <v>-0.19166294970930522</v>
      </c>
      <c r="FW104" s="32">
        <f>('2a) logm_x(t)'!CE103-'2a) logm_x(t)'!CD103-'2a)answer'!$C103)/$CP$5</f>
        <v>0.4747620917426798</v>
      </c>
      <c r="FX104" s="32">
        <f>('2a) logm_x(t)'!CF103-'2a) logm_x(t)'!CE103-'2a)answer'!$C103)/$CP$5</f>
        <v>-0.27563359585550207</v>
      </c>
      <c r="FY104" s="32">
        <f>('2a) logm_x(t)'!CG103-'2a) logm_x(t)'!CF103-'2a)answer'!$C103)/$CP$5</f>
        <v>-0.15501627792808326</v>
      </c>
      <c r="FZ104" s="32">
        <f>('2a) logm_x(t)'!CH103-'2a) logm_x(t)'!CG103-'2a)answer'!$C103)/$CP$5</f>
        <v>-0.30261735065185885</v>
      </c>
      <c r="GA104" s="32">
        <f>('2a) logm_x(t)'!CI103-'2a) logm_x(t)'!CH103-'2a)answer'!$C103)/$CP$5</f>
        <v>0.12445441660283985</v>
      </c>
      <c r="GB104" s="32">
        <f>('2a) logm_x(t)'!CJ103-'2a) logm_x(t)'!CI103-'2a)answer'!$C103)/$CP$5</f>
        <v>-3.2034133028336575E-2</v>
      </c>
      <c r="GC104" s="32">
        <f>('2a) logm_x(t)'!CK103-'2a) logm_x(t)'!CJ103-'2a)answer'!$C103)/$CP$5</f>
        <v>0.11138846650361567</v>
      </c>
      <c r="GD104" s="32">
        <f>('2a) logm_x(t)'!CL103-'2a) logm_x(t)'!CK103-'2a)answer'!$C103)/$CP$5</f>
        <v>-0.27211799289209976</v>
      </c>
      <c r="GE104" s="32">
        <f>('2a) logm_x(t)'!CM103-'2a) logm_x(t)'!CL103-'2a)answer'!$C103)/$CP$5</f>
        <v>-5.2657719287467382E-2</v>
      </c>
      <c r="GF104" s="32">
        <f>('2a) logm_x(t)'!CN103-'2a) logm_x(t)'!CM103-'2a)answer'!$C103)/$CP$5</f>
        <v>2.8532623506766566E-2</v>
      </c>
    </row>
    <row r="105" spans="1:188" x14ac:dyDescent="0.25">
      <c r="A105" s="31">
        <f>'2a) logm_x(t)'!A104</f>
        <v>101</v>
      </c>
      <c r="B105" s="32"/>
      <c r="C105" s="32">
        <f>IFERROR(('2a) logm_x(t)'!C104-'2a) logm_x(t)'!B104-'2a)answer'!$C104)^2,"")</f>
        <v>3.4968594171938983E-2</v>
      </c>
      <c r="D105" s="32">
        <f>IFERROR(('2a) logm_x(t)'!D104-'2a) logm_x(t)'!C104-'2a)answer'!$C104)^2,"")</f>
        <v>8.1921691536093814E-5</v>
      </c>
      <c r="E105" s="32">
        <f>IFERROR(('2a) logm_x(t)'!E104-'2a) logm_x(t)'!D104-'2a)answer'!$C104)^2,"")</f>
        <v>6.6829632866391934E-3</v>
      </c>
      <c r="F105" s="32">
        <f>IFERROR(('2a) logm_x(t)'!F104-'2a) logm_x(t)'!E104-'2a)answer'!$C104)^2,"")</f>
        <v>1.9518078580459525E-2</v>
      </c>
      <c r="G105" s="32">
        <f>IFERROR(('2a) logm_x(t)'!G104-'2a) logm_x(t)'!F104-'2a)answer'!$C104)^2,"")</f>
        <v>2.5123938736550163E-2</v>
      </c>
      <c r="H105" s="32">
        <f>IFERROR(('2a) logm_x(t)'!H104-'2a) logm_x(t)'!G104-'2a)answer'!$C104)^2,"")</f>
        <v>1.0701385117805436E-2</v>
      </c>
      <c r="I105" s="32">
        <f>IFERROR(('2a) logm_x(t)'!I104-'2a) logm_x(t)'!H104-'2a)answer'!$C104)^2,"")</f>
        <v>1.004274231182285E-3</v>
      </c>
      <c r="J105" s="32">
        <f>IFERROR(('2a) logm_x(t)'!J104-'2a) logm_x(t)'!I104-'2a)answer'!$C104)^2,"")</f>
        <v>1.6802852339690491E-2</v>
      </c>
      <c r="K105" s="32">
        <f>IFERROR(('2a) logm_x(t)'!K104-'2a) logm_x(t)'!J104-'2a)answer'!$C104)^2,"")</f>
        <v>1.1352535333606755E-2</v>
      </c>
      <c r="L105" s="32">
        <f>IFERROR(('2a) logm_x(t)'!L104-'2a) logm_x(t)'!K104-'2a)answer'!$C104)^2,"")</f>
        <v>1.5094602189349938E-3</v>
      </c>
      <c r="M105" s="32">
        <f>IFERROR(('2a) logm_x(t)'!M104-'2a) logm_x(t)'!L104-'2a)answer'!$C104)^2,"")</f>
        <v>1.209451692173662E-3</v>
      </c>
      <c r="N105" s="32">
        <f>IFERROR(('2a) logm_x(t)'!N104-'2a) logm_x(t)'!M104-'2a)answer'!$C104)^2,"")</f>
        <v>1.3849187973076824E-5</v>
      </c>
      <c r="O105" s="32">
        <f>IFERROR(('2a) logm_x(t)'!O104-'2a) logm_x(t)'!N104-'2a)answer'!$C104)^2,"")</f>
        <v>1.5209257887044286E-2</v>
      </c>
      <c r="P105" s="32">
        <f>IFERROR(('2a) logm_x(t)'!P104-'2a) logm_x(t)'!O104-'2a)answer'!$C104)^2,"")</f>
        <v>4.9063822894171247E-3</v>
      </c>
      <c r="Q105" s="32">
        <f>IFERROR(('2a) logm_x(t)'!Q104-'2a) logm_x(t)'!P104-'2a)answer'!$C104)^2,"")</f>
        <v>4.8206101677200092E-3</v>
      </c>
      <c r="R105" s="32">
        <f>IFERROR(('2a) logm_x(t)'!R104-'2a) logm_x(t)'!Q104-'2a)answer'!$C104)^2,"")</f>
        <v>6.0518981543559352E-3</v>
      </c>
      <c r="S105" s="32">
        <f>IFERROR(('2a) logm_x(t)'!S104-'2a) logm_x(t)'!R104-'2a)answer'!$C104)^2,"")</f>
        <v>9.5017198127761069E-4</v>
      </c>
      <c r="T105" s="32">
        <f>IFERROR(('2a) logm_x(t)'!T104-'2a) logm_x(t)'!S104-'2a)answer'!$C104)^2,"")</f>
        <v>2.778958826377502E-2</v>
      </c>
      <c r="U105" s="32">
        <f>IFERROR(('2a) logm_x(t)'!U104-'2a) logm_x(t)'!T104-'2a)answer'!$C104)^2,"")</f>
        <v>1.2440332872707342E-2</v>
      </c>
      <c r="V105" s="32">
        <f>IFERROR(('2a) logm_x(t)'!V104-'2a) logm_x(t)'!U104-'2a)answer'!$C104)^2,"")</f>
        <v>1.4999922223312768E-4</v>
      </c>
      <c r="W105" s="32">
        <f>IFERROR(('2a) logm_x(t)'!W104-'2a) logm_x(t)'!V104-'2a)answer'!$C104)^2,"")</f>
        <v>2.1714010204421158E-3</v>
      </c>
      <c r="X105" s="32">
        <f>IFERROR(('2a) logm_x(t)'!X104-'2a) logm_x(t)'!W104-'2a)answer'!$C104)^2,"")</f>
        <v>3.1818226648455613E-4</v>
      </c>
      <c r="Y105" s="32">
        <f>IFERROR(('2a) logm_x(t)'!Y104-'2a) logm_x(t)'!X104-'2a)answer'!$C104)^2,"")</f>
        <v>2.3384321921187095E-3</v>
      </c>
      <c r="Z105" s="32">
        <f>IFERROR(('2a) logm_x(t)'!Z104-'2a) logm_x(t)'!Y104-'2a)answer'!$C104)^2,"")</f>
        <v>7.5513685425650093E-4</v>
      </c>
      <c r="AA105" s="32">
        <f>IFERROR(('2a) logm_x(t)'!AA104-'2a) logm_x(t)'!Z104-'2a)answer'!$C104)^2,"")</f>
        <v>2.5579934179258496E-2</v>
      </c>
      <c r="AB105" s="32">
        <f>IFERROR(('2a) logm_x(t)'!AB104-'2a) logm_x(t)'!AA104-'2a)answer'!$C104)^2,"")</f>
        <v>1.0186506715557188E-2</v>
      </c>
      <c r="AC105" s="32">
        <f>IFERROR(('2a) logm_x(t)'!AC104-'2a) logm_x(t)'!AB104-'2a)answer'!$C104)^2,"")</f>
        <v>5.839131542619004E-5</v>
      </c>
      <c r="AD105" s="32">
        <f>IFERROR(('2a) logm_x(t)'!AD104-'2a) logm_x(t)'!AC104-'2a)answer'!$C104)^2,"")</f>
        <v>2.0059109094590252E-4</v>
      </c>
      <c r="AE105" s="32">
        <f>IFERROR(('2a) logm_x(t)'!AE104-'2a) logm_x(t)'!AD104-'2a)answer'!$C104)^2,"")</f>
        <v>1.8262986770138242E-3</v>
      </c>
      <c r="AF105" s="32">
        <f>IFERROR(('2a) logm_x(t)'!AF104-'2a) logm_x(t)'!AE104-'2a)answer'!$C104)^2,"")</f>
        <v>2.7089699013413669E-3</v>
      </c>
      <c r="AG105" s="32">
        <f>IFERROR(('2a) logm_x(t)'!AG104-'2a) logm_x(t)'!AF104-'2a)answer'!$C104)^2,"")</f>
        <v>5.0113259965378176E-4</v>
      </c>
      <c r="AH105" s="32">
        <f>IFERROR(('2a) logm_x(t)'!AH104-'2a) logm_x(t)'!AG104-'2a)answer'!$C104)^2,"")</f>
        <v>1.1904062870448903E-5</v>
      </c>
      <c r="AI105" s="32">
        <f>IFERROR(('2a) logm_x(t)'!AI104-'2a) logm_x(t)'!AH104-'2a)answer'!$C104)^2,"")</f>
        <v>7.6753135137108013E-4</v>
      </c>
      <c r="AJ105" s="32">
        <f>IFERROR(('2a) logm_x(t)'!AJ104-'2a) logm_x(t)'!AI104-'2a)answer'!$C104)^2,"")</f>
        <v>2.0880914071766984E-3</v>
      </c>
      <c r="AK105" s="32">
        <f>IFERROR(('2a) logm_x(t)'!AK104-'2a) logm_x(t)'!AJ104-'2a)answer'!$C104)^2,"")</f>
        <v>3.8645567347885129E-3</v>
      </c>
      <c r="AL105" s="32">
        <f>IFERROR(('2a) logm_x(t)'!AL104-'2a) logm_x(t)'!AK104-'2a)answer'!$C104)^2,"")</f>
        <v>5.4904973249104722E-3</v>
      </c>
      <c r="AM105" s="32">
        <f>IFERROR(('2a) logm_x(t)'!AM104-'2a) logm_x(t)'!AL104-'2a)answer'!$C104)^2,"")</f>
        <v>2.7796856577119608E-4</v>
      </c>
      <c r="AN105" s="32">
        <f>IFERROR(('2a) logm_x(t)'!AN104-'2a) logm_x(t)'!AM104-'2a)answer'!$C104)^2,"")</f>
        <v>2.0022440536227332E-3</v>
      </c>
      <c r="AO105" s="32">
        <f>IFERROR(('2a) logm_x(t)'!AO104-'2a) logm_x(t)'!AN104-'2a)answer'!$C104)^2,"")</f>
        <v>4.1419109622908117E-3</v>
      </c>
      <c r="AP105" s="32">
        <f>IFERROR(('2a) logm_x(t)'!AP104-'2a) logm_x(t)'!AO104-'2a)answer'!$C104)^2,"")</f>
        <v>1.9878939599937592E-4</v>
      </c>
      <c r="AQ105" s="32">
        <f>IFERROR(('2a) logm_x(t)'!AQ104-'2a) logm_x(t)'!AP104-'2a)answer'!$C104)^2,"")</f>
        <v>1.4811328099118852E-5</v>
      </c>
      <c r="AR105" s="32">
        <f>IFERROR(('2a) logm_x(t)'!AR104-'2a) logm_x(t)'!AQ104-'2a)answer'!$C104)^2,"")</f>
        <v>2.4110277679904274E-3</v>
      </c>
      <c r="AS105" s="32">
        <f>IFERROR(('2a) logm_x(t)'!AS104-'2a) logm_x(t)'!AR104-'2a)answer'!$C104)^2,"")</f>
        <v>4.9456229711218394E-3</v>
      </c>
      <c r="AT105" s="32">
        <f>IFERROR(('2a) logm_x(t)'!AT104-'2a) logm_x(t)'!AS104-'2a)answer'!$C104)^2,"")</f>
        <v>7.3713411770390854E-4</v>
      </c>
      <c r="AU105" s="32">
        <f>IFERROR(('2a) logm_x(t)'!AU104-'2a) logm_x(t)'!AT104-'2a)answer'!$C104)^2,"")</f>
        <v>3.1049871339073679E-3</v>
      </c>
      <c r="AV105" s="32">
        <f>IFERROR(('2a) logm_x(t)'!AV104-'2a) logm_x(t)'!AU104-'2a)answer'!$C104)^2,"")</f>
        <v>5.0766267348680569E-3</v>
      </c>
      <c r="AW105" s="32">
        <f>IFERROR(('2a) logm_x(t)'!AW104-'2a) logm_x(t)'!AV104-'2a)answer'!$C104)^2,"")</f>
        <v>3.6045711459099941E-3</v>
      </c>
      <c r="AX105" s="32">
        <f>IFERROR(('2a) logm_x(t)'!AX104-'2a) logm_x(t)'!AW104-'2a)answer'!$C104)^2,"")</f>
        <v>1.8931217812817684E-3</v>
      </c>
      <c r="AY105" s="32">
        <f>IFERROR(('2a) logm_x(t)'!AY104-'2a) logm_x(t)'!AX104-'2a)answer'!$C104)^2,"")</f>
        <v>4.4044763169652284E-4</v>
      </c>
      <c r="AZ105" s="32">
        <f>IFERROR(('2a) logm_x(t)'!AZ104-'2a) logm_x(t)'!AY104-'2a)answer'!$C104)^2,"")</f>
        <v>4.0004731408765466E-3</v>
      </c>
      <c r="BA105" s="32">
        <f>IFERROR(('2a) logm_x(t)'!BA104-'2a) logm_x(t)'!AZ104-'2a)answer'!$C104)^2,"")</f>
        <v>4.0749323145432075E-4</v>
      </c>
      <c r="BB105" s="32">
        <f>IFERROR(('2a) logm_x(t)'!BB104-'2a) logm_x(t)'!BA104-'2a)answer'!$C104)^2,"")</f>
        <v>5.3436601381728769E-3</v>
      </c>
      <c r="BC105" s="32">
        <f>IFERROR(('2a) logm_x(t)'!BC104-'2a) logm_x(t)'!BB104-'2a)answer'!$C104)^2,"")</f>
        <v>1.0039510102935311E-2</v>
      </c>
      <c r="BD105" s="32">
        <f>IFERROR(('2a) logm_x(t)'!BD104-'2a) logm_x(t)'!BC104-'2a)answer'!$C104)^2,"")</f>
        <v>9.8291019070795259E-3</v>
      </c>
      <c r="BE105" s="32">
        <f>IFERROR(('2a) logm_x(t)'!BE104-'2a) logm_x(t)'!BD104-'2a)answer'!$C104)^2,"")</f>
        <v>1.9976301545909249E-3</v>
      </c>
      <c r="BF105" s="32">
        <f>IFERROR(('2a) logm_x(t)'!BF104-'2a) logm_x(t)'!BE104-'2a)answer'!$C104)^2,"")</f>
        <v>8.3395047778107422E-3</v>
      </c>
      <c r="BG105" s="32">
        <f>IFERROR(('2a) logm_x(t)'!BG104-'2a) logm_x(t)'!BF104-'2a)answer'!$C104)^2,"")</f>
        <v>2.5830211437093882E-3</v>
      </c>
      <c r="BH105" s="32">
        <f>IFERROR(('2a) logm_x(t)'!BH104-'2a) logm_x(t)'!BG104-'2a)answer'!$C104)^2,"")</f>
        <v>3.0401018656533633E-4</v>
      </c>
      <c r="BI105" s="32">
        <f>IFERROR(('2a) logm_x(t)'!BI104-'2a) logm_x(t)'!BH104-'2a)answer'!$C104)^2,"")</f>
        <v>2.0215589229403124E-3</v>
      </c>
      <c r="BJ105" s="32">
        <f>IFERROR(('2a) logm_x(t)'!BJ104-'2a) logm_x(t)'!BI104-'2a)answer'!$C104)^2,"")</f>
        <v>5.04100014657273E-3</v>
      </c>
      <c r="BK105" s="32">
        <f>IFERROR(('2a) logm_x(t)'!BK104-'2a) logm_x(t)'!BJ104-'2a)answer'!$C104)^2,"")</f>
        <v>2.5136382825815934E-3</v>
      </c>
      <c r="BL105" s="32">
        <f>IFERROR(('2a) logm_x(t)'!BL104-'2a) logm_x(t)'!BK104-'2a)answer'!$C104)^2,"")</f>
        <v>9.2345478184689012E-3</v>
      </c>
      <c r="BM105" s="32">
        <f>IFERROR(('2a) logm_x(t)'!BM104-'2a) logm_x(t)'!BL104-'2a)answer'!$C104)^2,"")</f>
        <v>3.959083000380597E-3</v>
      </c>
      <c r="BN105" s="32">
        <f>IFERROR(('2a) logm_x(t)'!BN104-'2a) logm_x(t)'!BM104-'2a)answer'!$C104)^2,"")</f>
        <v>1.1923430856841987E-3</v>
      </c>
      <c r="BO105" s="32">
        <f>IFERROR(('2a) logm_x(t)'!BO104-'2a) logm_x(t)'!BN104-'2a)answer'!$C104)^2,"")</f>
        <v>6.9658317771381165E-3</v>
      </c>
      <c r="BP105" s="32">
        <f>IFERROR(('2a) logm_x(t)'!BP104-'2a) logm_x(t)'!BO104-'2a)answer'!$C104)^2,"")</f>
        <v>1.8852328916689116E-3</v>
      </c>
      <c r="BQ105" s="32">
        <f>IFERROR(('2a) logm_x(t)'!BQ104-'2a) logm_x(t)'!BP104-'2a)answer'!$C104)^2,"")</f>
        <v>9.8571667516337636E-4</v>
      </c>
      <c r="BR105" s="32">
        <f>IFERROR(('2a) logm_x(t)'!BR104-'2a) logm_x(t)'!BQ104-'2a)answer'!$C104)^2,"")</f>
        <v>1.5916737237044943E-2</v>
      </c>
      <c r="BS105" s="32">
        <f>IFERROR(('2a) logm_x(t)'!BS104-'2a) logm_x(t)'!BR104-'2a)answer'!$C104)^2,"")</f>
        <v>1.2393752566947518E-2</v>
      </c>
      <c r="BT105" s="32">
        <f>IFERROR(('2a) logm_x(t)'!BT104-'2a) logm_x(t)'!BS104-'2a)answer'!$C104)^2,"")</f>
        <v>5.8014268688045224E-3</v>
      </c>
      <c r="BU105" s="32">
        <f>IFERROR(('2a) logm_x(t)'!BU104-'2a) logm_x(t)'!BT104-'2a)answer'!$C104)^2,"")</f>
        <v>4.8859418166846249E-3</v>
      </c>
      <c r="BV105" s="32">
        <f>IFERROR(('2a) logm_x(t)'!BV104-'2a) logm_x(t)'!BU104-'2a)answer'!$C104)^2,"")</f>
        <v>1.6765021886514522E-3</v>
      </c>
      <c r="BW105" s="32">
        <f>IFERROR(('2a) logm_x(t)'!BW104-'2a) logm_x(t)'!BV104-'2a)answer'!$C104)^2,"")</f>
        <v>1.1839011316579585E-2</v>
      </c>
      <c r="BX105" s="32">
        <f>IFERROR(('2a) logm_x(t)'!BX104-'2a) logm_x(t)'!BW104-'2a)answer'!$C104)^2,"")</f>
        <v>4.6874536654666179E-3</v>
      </c>
      <c r="BY105" s="32">
        <f>IFERROR(('2a) logm_x(t)'!BY104-'2a) logm_x(t)'!BX104-'2a)answer'!$C104)^2,"")</f>
        <v>8.4002266229849811E-4</v>
      </c>
      <c r="BZ105" s="32">
        <f>IFERROR(('2a) logm_x(t)'!BZ104-'2a) logm_x(t)'!BY104-'2a)answer'!$C104)^2,"")</f>
        <v>6.7904974023058661E-4</v>
      </c>
      <c r="CA105" s="32">
        <f>IFERROR(('2a) logm_x(t)'!CA104-'2a) logm_x(t)'!BZ104-'2a)answer'!$C104)^2,"")</f>
        <v>1.1739052387079684E-4</v>
      </c>
      <c r="CB105" s="32">
        <f>IFERROR(('2a) logm_x(t)'!CB104-'2a) logm_x(t)'!CA104-'2a)answer'!$C104)^2,"")</f>
        <v>3.3403491126175791E-5</v>
      </c>
      <c r="CC105" s="32">
        <f>IFERROR(('2a) logm_x(t)'!CC104-'2a) logm_x(t)'!CB104-'2a)answer'!$C104)^2,"")</f>
        <v>2.3357837989197846E-4</v>
      </c>
      <c r="CD105" s="32">
        <f>IFERROR(('2a) logm_x(t)'!CD104-'2a) logm_x(t)'!CC104-'2a)answer'!$C104)^2,"")</f>
        <v>6.3363110307883817E-4</v>
      </c>
      <c r="CE105" s="32">
        <f>IFERROR(('2a) logm_x(t)'!CE104-'2a) logm_x(t)'!CD104-'2a)answer'!$C104)^2,"")</f>
        <v>3.8631931621673525E-3</v>
      </c>
      <c r="CF105" s="32">
        <f>IFERROR(('2a) logm_x(t)'!CF104-'2a) logm_x(t)'!CE104-'2a)answer'!$C104)^2,"")</f>
        <v>1.313437104590574E-3</v>
      </c>
      <c r="CG105" s="32">
        <f>IFERROR(('2a) logm_x(t)'!CG104-'2a) logm_x(t)'!CF104-'2a)answer'!$C104)^2,"")</f>
        <v>2.007284028767251E-4</v>
      </c>
      <c r="CH105" s="32">
        <f>IFERROR(('2a) logm_x(t)'!CH104-'2a) logm_x(t)'!CG104-'2a)answer'!$C104)^2,"")</f>
        <v>1.7825883324400008E-3</v>
      </c>
      <c r="CI105" s="32">
        <f>IFERROR(('2a) logm_x(t)'!CI104-'2a) logm_x(t)'!CH104-'2a)answer'!$C104)^2,"")</f>
        <v>2.7356426674509017E-4</v>
      </c>
      <c r="CJ105" s="32">
        <f>IFERROR(('2a) logm_x(t)'!CJ104-'2a) logm_x(t)'!CI104-'2a)answer'!$C104)^2,"")</f>
        <v>6.4961908382158546E-5</v>
      </c>
      <c r="CK105" s="32">
        <f>IFERROR(('2a) logm_x(t)'!CK104-'2a) logm_x(t)'!CJ104-'2a)answer'!$C104)^2,"")</f>
        <v>2.8163895414872955E-4</v>
      </c>
      <c r="CL105" s="32">
        <f>IFERROR(('2a) logm_x(t)'!CL104-'2a) logm_x(t)'!CK104-'2a)answer'!$C104)^2,"")</f>
        <v>1.5476569992989679E-3</v>
      </c>
      <c r="CM105" s="32">
        <f>IFERROR(('2a) logm_x(t)'!CM104-'2a) logm_x(t)'!CL104-'2a)answer'!$C104)^2,"")</f>
        <v>4.1440787466708209E-6</v>
      </c>
      <c r="CN105" s="32">
        <f>IFERROR(('2a) logm_x(t)'!CN104-'2a) logm_x(t)'!CM104-'2a)answer'!$C104)^2,"")</f>
        <v>6.9355214003141311E-6</v>
      </c>
      <c r="CT105" s="31">
        <f t="shared" si="6"/>
        <v>101</v>
      </c>
      <c r="CU105" s="32">
        <f>('2a) logm_x(t)'!C104-'2a) logm_x(t)'!B104-'2a)answer'!$C104)/$CP$5</f>
        <v>1.3397731187058679</v>
      </c>
      <c r="CV105" s="32">
        <f>('2a) logm_x(t)'!D104-'2a) logm_x(t)'!C104-'2a)answer'!$C104)/$CP$5</f>
        <v>-6.4847259767120455E-2</v>
      </c>
      <c r="CW105" s="32">
        <f>('2a) logm_x(t)'!E104-'2a) logm_x(t)'!D104-'2a)answer'!$C104)/$CP$5</f>
        <v>0.58570200541280426</v>
      </c>
      <c r="CX105" s="32">
        <f>('2a) logm_x(t)'!F104-'2a) logm_x(t)'!E104-'2a)answer'!$C104)/$CP$5</f>
        <v>-1.0009461292614747</v>
      </c>
      <c r="CY105" s="32">
        <f>('2a) logm_x(t)'!G104-'2a) logm_x(t)'!F104-'2a)answer'!$C104)/$CP$5</f>
        <v>1.1356278543821927</v>
      </c>
      <c r="CZ105" s="32">
        <f>('2a) logm_x(t)'!H104-'2a) logm_x(t)'!G104-'2a)answer'!$C104)/$CP$5</f>
        <v>-0.74116033709912399</v>
      </c>
      <c r="DA105" s="32">
        <f>('2a) logm_x(t)'!I104-'2a) logm_x(t)'!H104-'2a)answer'!$C104)/$CP$5</f>
        <v>-0.2270483410246768</v>
      </c>
      <c r="DB105" s="32">
        <f>('2a) logm_x(t)'!J104-'2a) logm_x(t)'!I104-'2a)answer'!$C104)/$CP$5</f>
        <v>0.92871760631627298</v>
      </c>
      <c r="DC105" s="32">
        <f>('2a) logm_x(t)'!K104-'2a) logm_x(t)'!J104-'2a)answer'!$C104)/$CP$5</f>
        <v>-0.76337618034469101</v>
      </c>
      <c r="DD105" s="32">
        <f>('2a) logm_x(t)'!L104-'2a) logm_x(t)'!K104-'2a)answer'!$C104)/$CP$5</f>
        <v>0.27835755255697409</v>
      </c>
      <c r="DE105" s="32">
        <f>('2a) logm_x(t)'!M104-'2a) logm_x(t)'!L104-'2a)answer'!$C104)/$CP$5</f>
        <v>-0.24916465538625937</v>
      </c>
      <c r="DF105" s="32">
        <f>('2a) logm_x(t)'!N104-'2a) logm_x(t)'!M104-'2a)answer'!$C104)/$CP$5</f>
        <v>-2.666271241249971E-2</v>
      </c>
      <c r="DG105" s="32">
        <f>('2a) logm_x(t)'!O104-'2a) logm_x(t)'!N104-'2a)answer'!$C104)/$CP$5</f>
        <v>0.88358062728083075</v>
      </c>
      <c r="DH105" s="32">
        <f>('2a) logm_x(t)'!P104-'2a) logm_x(t)'!O104-'2a)answer'!$C104)/$CP$5</f>
        <v>-0.50184877153353669</v>
      </c>
      <c r="DI105" s="32">
        <f>('2a) logm_x(t)'!Q104-'2a) logm_x(t)'!P104-'2a)answer'!$C104)/$CP$5</f>
        <v>-0.49744283476240725</v>
      </c>
      <c r="DJ105" s="32">
        <f>('2a) logm_x(t)'!R104-'2a) logm_x(t)'!Q104-'2a)answer'!$C104)/$CP$5</f>
        <v>0.55736279935934796</v>
      </c>
      <c r="DK105" s="32">
        <f>('2a) logm_x(t)'!S104-'2a) logm_x(t)'!R104-'2a)answer'!$C104)/$CP$5</f>
        <v>-0.22084790471716359</v>
      </c>
      <c r="DL105" s="32">
        <f>('2a) logm_x(t)'!T104-'2a) logm_x(t)'!S104-'2a)answer'!$C104)/$CP$5</f>
        <v>1.1943544430718112</v>
      </c>
      <c r="DM105" s="32">
        <f>('2a) logm_x(t)'!U104-'2a) logm_x(t)'!T104-'2a)answer'!$C104)/$CP$5</f>
        <v>-0.79911295974000873</v>
      </c>
      <c r="DN105" s="32">
        <f>('2a) logm_x(t)'!V104-'2a) logm_x(t)'!U104-'2a)answer'!$C104)/$CP$5</f>
        <v>8.7747888954546965E-2</v>
      </c>
      <c r="DO105" s="32">
        <f>('2a) logm_x(t)'!W104-'2a) logm_x(t)'!V104-'2a)answer'!$C104)/$CP$5</f>
        <v>0.3338583111795636</v>
      </c>
      <c r="DP105" s="32">
        <f>('2a) logm_x(t)'!X104-'2a) logm_x(t)'!W104-'2a)answer'!$C104)/$CP$5</f>
        <v>-0.12779979551310275</v>
      </c>
      <c r="DQ105" s="32">
        <f>('2a) logm_x(t)'!Y104-'2a) logm_x(t)'!X104-'2a)answer'!$C104)/$CP$5</f>
        <v>-0.34646116703104496</v>
      </c>
      <c r="DR105" s="32">
        <f>('2a) logm_x(t)'!Z104-'2a) logm_x(t)'!Y104-'2a)answer'!$C104)/$CP$5</f>
        <v>-0.19688154400986818</v>
      </c>
      <c r="DS105" s="32">
        <f>('2a) logm_x(t)'!AA104-'2a) logm_x(t)'!Z104-'2a)answer'!$C104)/$CP$5</f>
        <v>1.1458872434988272</v>
      </c>
      <c r="DT105" s="32">
        <f>('2a) logm_x(t)'!AB104-'2a) logm_x(t)'!AA104-'2a)answer'!$C104)/$CP$5</f>
        <v>-0.72311073893444966</v>
      </c>
      <c r="DU105" s="32">
        <f>('2a) logm_x(t)'!AC104-'2a) logm_x(t)'!AB104-'2a)answer'!$C104)/$CP$5</f>
        <v>5.4747753463989322E-2</v>
      </c>
      <c r="DV105" s="32">
        <f>('2a) logm_x(t)'!AD104-'2a) logm_x(t)'!AC104-'2a)answer'!$C104)/$CP$5</f>
        <v>0.10147241430808419</v>
      </c>
      <c r="DW105" s="32">
        <f>('2a) logm_x(t)'!AE104-'2a) logm_x(t)'!AD104-'2a)answer'!$C104)/$CP$5</f>
        <v>-0.30618088613652522</v>
      </c>
      <c r="DX105" s="32">
        <f>('2a) logm_x(t)'!AF104-'2a) logm_x(t)'!AE104-'2a)answer'!$C104)/$CP$5</f>
        <v>0.37290161413556749</v>
      </c>
      <c r="DY105" s="32">
        <f>('2a) logm_x(t)'!AG104-'2a) logm_x(t)'!AF104-'2a)answer'!$C104)/$CP$5</f>
        <v>-0.16038675514117437</v>
      </c>
      <c r="DZ105" s="32">
        <f>('2a) logm_x(t)'!AH104-'2a) logm_x(t)'!AG104-'2a)answer'!$C104)/$CP$5</f>
        <v>-2.4719505536968993E-2</v>
      </c>
      <c r="EA105" s="32">
        <f>('2a) logm_x(t)'!AI104-'2a) logm_x(t)'!AH104-'2a)answer'!$C104)/$CP$5</f>
        <v>0.19849073296704584</v>
      </c>
      <c r="EB105" s="32">
        <f>('2a) logm_x(t)'!AJ104-'2a) logm_x(t)'!AI104-'2a)answer'!$C104)/$CP$5</f>
        <v>-0.32739114324596968</v>
      </c>
      <c r="EC105" s="32">
        <f>('2a) logm_x(t)'!AK104-'2a) logm_x(t)'!AJ104-'2a)answer'!$C104)/$CP$5</f>
        <v>0.44539159492609803</v>
      </c>
      <c r="ED105" s="32">
        <f>('2a) logm_x(t)'!AL104-'2a) logm_x(t)'!AK104-'2a)answer'!$C104)/$CP$5</f>
        <v>-0.5308820183986549</v>
      </c>
      <c r="EE105" s="32">
        <f>('2a) logm_x(t)'!AM104-'2a) logm_x(t)'!AL104-'2a)answer'!$C104)/$CP$5</f>
        <v>-0.11945106234136652</v>
      </c>
      <c r="EF105" s="32">
        <f>('2a) logm_x(t)'!AN104-'2a) logm_x(t)'!AM104-'2a)answer'!$C104)/$CP$5</f>
        <v>0.32059052274685562</v>
      </c>
      <c r="EG105" s="32">
        <f>('2a) logm_x(t)'!AO104-'2a) logm_x(t)'!AN104-'2a)answer'!$C104)/$CP$5</f>
        <v>-0.46109727194163846</v>
      </c>
      <c r="EH105" s="32">
        <f>('2a) logm_x(t)'!AP104-'2a) logm_x(t)'!AO104-'2a)answer'!$C104)/$CP$5</f>
        <v>0.10101567738725495</v>
      </c>
      <c r="EI105" s="32">
        <f>('2a) logm_x(t)'!AQ104-'2a) logm_x(t)'!AP104-'2a)answer'!$C104)/$CP$5</f>
        <v>2.7573327212839671E-2</v>
      </c>
      <c r="EJ105" s="32">
        <f>('2a) logm_x(t)'!AR104-'2a) logm_x(t)'!AQ104-'2a)answer'!$C104)/$CP$5</f>
        <v>-0.35179792981498137</v>
      </c>
      <c r="EK105" s="32">
        <f>('2a) logm_x(t)'!AS104-'2a) logm_x(t)'!AR104-'2a)answer'!$C104)/$CP$5</f>
        <v>0.50385163923338527</v>
      </c>
      <c r="EL105" s="32">
        <f>('2a) logm_x(t)'!AT104-'2a) logm_x(t)'!AS104-'2a)answer'!$C104)/$CP$5</f>
        <v>0.19452052351214505</v>
      </c>
      <c r="EM105" s="32">
        <f>('2a) logm_x(t)'!AU104-'2a) logm_x(t)'!AT104-'2a)answer'!$C104)/$CP$5</f>
        <v>-0.39922899534058603</v>
      </c>
      <c r="EN105" s="32">
        <f>('2a) logm_x(t)'!AV104-'2a) logm_x(t)'!AU104-'2a)answer'!$C104)/$CP$5</f>
        <v>-0.51048124364953618</v>
      </c>
      <c r="EO105" s="32">
        <f>('2a) logm_x(t)'!AW104-'2a) logm_x(t)'!AV104-'2a)answer'!$C104)/$CP$5</f>
        <v>0.43014905619646071</v>
      </c>
      <c r="EP105" s="32">
        <f>('2a) logm_x(t)'!AX104-'2a) logm_x(t)'!AW104-'2a)answer'!$C104)/$CP$5</f>
        <v>-0.31173204567984403</v>
      </c>
      <c r="EQ105" s="32">
        <f>('2a) logm_x(t)'!AY104-'2a) logm_x(t)'!AX104-'2a)answer'!$C104)/$CP$5</f>
        <v>-0.15036242211518053</v>
      </c>
      <c r="ER105" s="32">
        <f>('2a) logm_x(t)'!AZ104-'2a) logm_x(t)'!AY104-'2a)answer'!$C104)/$CP$5</f>
        <v>0.4531561233375096</v>
      </c>
      <c r="ES105" s="32">
        <f>('2a) logm_x(t)'!BA104-'2a) logm_x(t)'!AZ104-'2a)answer'!$C104)/$CP$5</f>
        <v>-0.14462799750957842</v>
      </c>
      <c r="ET105" s="32">
        <f>('2a) logm_x(t)'!BB104-'2a) logm_x(t)'!BA104-'2a)answer'!$C104)/$CP$5</f>
        <v>-0.52373498796088191</v>
      </c>
      <c r="EU105" s="32">
        <f>('2a) logm_x(t)'!BC104-'2a) logm_x(t)'!BB104-'2a)answer'!$C104)/$CP$5</f>
        <v>0.71787434648448478</v>
      </c>
      <c r="EV105" s="32">
        <f>('2a) logm_x(t)'!BD104-'2a) logm_x(t)'!BC104-'2a)answer'!$C104)/$CP$5</f>
        <v>-0.71031190282870182</v>
      </c>
      <c r="EW105" s="32">
        <f>('2a) logm_x(t)'!BE104-'2a) logm_x(t)'!BD104-'2a)answer'!$C104)/$CP$5</f>
        <v>0.32022093108271754</v>
      </c>
      <c r="EX105" s="32">
        <f>('2a) logm_x(t)'!BF104-'2a) logm_x(t)'!BE104-'2a)answer'!$C104)/$CP$5</f>
        <v>-0.65427798017418914</v>
      </c>
      <c r="EY105" s="32">
        <f>('2a) logm_x(t)'!BG104-'2a) logm_x(t)'!BF104-'2a)answer'!$C104)/$CP$5</f>
        <v>-0.36412974246185081</v>
      </c>
      <c r="EZ105" s="32">
        <f>('2a) logm_x(t)'!BH104-'2a) logm_x(t)'!BG104-'2a)answer'!$C104)/$CP$5</f>
        <v>0.12492122700776971</v>
      </c>
      <c r="FA105" s="32">
        <f>('2a) logm_x(t)'!BI104-'2a) logm_x(t)'!BH104-'2a)answer'!$C104)/$CP$5</f>
        <v>-0.32213311748888285</v>
      </c>
      <c r="FB105" s="32">
        <f>('2a) logm_x(t)'!BJ104-'2a) logm_x(t)'!BI104-'2a)answer'!$C104)/$CP$5</f>
        <v>0.50868687053292683</v>
      </c>
      <c r="FC105" s="32">
        <f>('2a) logm_x(t)'!BK104-'2a) logm_x(t)'!BJ104-'2a)answer'!$C104)/$CP$5</f>
        <v>0.3592059851940933</v>
      </c>
      <c r="FD105" s="32">
        <f>('2a) logm_x(t)'!BL104-'2a) logm_x(t)'!BK104-'2a)answer'!$C104)/$CP$5</f>
        <v>-0.68849373170186134</v>
      </c>
      <c r="FE105" s="32">
        <f>('2a) logm_x(t)'!BM104-'2a) logm_x(t)'!BL104-'2a)answer'!$C104)/$CP$5</f>
        <v>0.45080578102597657</v>
      </c>
      <c r="FF105" s="32">
        <f>('2a) logm_x(t)'!BN104-'2a) logm_x(t)'!BM104-'2a)answer'!$C104)/$CP$5</f>
        <v>0.24739606760857452</v>
      </c>
      <c r="FG105" s="32">
        <f>('2a) logm_x(t)'!BO104-'2a) logm_x(t)'!BN104-'2a)answer'!$C104)/$CP$5</f>
        <v>-0.59796899263417058</v>
      </c>
      <c r="FH105" s="32">
        <f>('2a) logm_x(t)'!BP104-'2a) logm_x(t)'!BO104-'2a)answer'!$C104)/$CP$5</f>
        <v>0.31108185321806814</v>
      </c>
      <c r="FI105" s="32">
        <f>('2a) logm_x(t)'!BQ104-'2a) logm_x(t)'!BP104-'2a)answer'!$C104)/$CP$5</f>
        <v>-0.22494079469203124</v>
      </c>
      <c r="FJ105" s="32">
        <f>('2a) logm_x(t)'!BR104-'2a) logm_x(t)'!BQ104-'2a)answer'!$C104)/$CP$5</f>
        <v>0.90389752399984336</v>
      </c>
      <c r="FK105" s="32">
        <f>('2a) logm_x(t)'!BS104-'2a) logm_x(t)'!BR104-'2a)answer'!$C104)/$CP$5</f>
        <v>-0.7976154984102457</v>
      </c>
      <c r="FL105" s="32">
        <f>('2a) logm_x(t)'!BT104-'2a) logm_x(t)'!BS104-'2a)answer'!$C104)/$CP$5</f>
        <v>-0.54570707502011462</v>
      </c>
      <c r="FM105" s="32">
        <f>('2a) logm_x(t)'!BU104-'2a) logm_x(t)'!BT104-'2a)answer'!$C104)/$CP$5</f>
        <v>0.50080230472507326</v>
      </c>
      <c r="FN105" s="32">
        <f>('2a) logm_x(t)'!BV104-'2a) logm_x(t)'!BU104-'2a)answer'!$C104)/$CP$5</f>
        <v>-0.29335550048096043</v>
      </c>
      <c r="FO105" s="32">
        <f>('2a) logm_x(t)'!BW104-'2a) logm_x(t)'!BV104-'2a)answer'!$C104)/$CP$5</f>
        <v>0.77956061800548804</v>
      </c>
      <c r="FP105" s="32">
        <f>('2a) logm_x(t)'!BX104-'2a) logm_x(t)'!BW104-'2a)answer'!$C104)/$CP$5</f>
        <v>-0.49052445881971213</v>
      </c>
      <c r="FQ105" s="32">
        <f>('2a) logm_x(t)'!BY104-'2a) logm_x(t)'!BX104-'2a)answer'!$C104)/$CP$5</f>
        <v>0.20765274415373317</v>
      </c>
      <c r="FR105" s="32">
        <f>('2a) logm_x(t)'!BZ104-'2a) logm_x(t)'!BY104-'2a)answer'!$C104)/$CP$5</f>
        <v>-0.18669941927551295</v>
      </c>
      <c r="FS105" s="32">
        <f>('2a) logm_x(t)'!CA104-'2a) logm_x(t)'!BZ104-'2a)answer'!$C104)/$CP$5</f>
        <v>-7.7626265576204126E-2</v>
      </c>
      <c r="FT105" s="32">
        <f>('2a) logm_x(t)'!CB104-'2a) logm_x(t)'!CA104-'2a)answer'!$C104)/$CP$5</f>
        <v>4.1408366910584818E-2</v>
      </c>
      <c r="FU105" s="32">
        <f>('2a) logm_x(t)'!CC104-'2a) logm_x(t)'!CB104-'2a)answer'!$C104)/$CP$5</f>
        <v>0.10949858179104031</v>
      </c>
      <c r="FV105" s="32">
        <f>('2a) logm_x(t)'!CD104-'2a) logm_x(t)'!CC104-'2a)answer'!$C104)/$CP$5</f>
        <v>-0.18034762067602464</v>
      </c>
      <c r="FW105" s="32">
        <f>('2a) logm_x(t)'!CE104-'2a) logm_x(t)'!CD104-'2a)answer'!$C104)/$CP$5</f>
        <v>0.44531301186886818</v>
      </c>
      <c r="FX105" s="32">
        <f>('2a) logm_x(t)'!CF104-'2a) logm_x(t)'!CE104-'2a)answer'!$C104)/$CP$5</f>
        <v>-0.25965507409303562</v>
      </c>
      <c r="FY105" s="32">
        <f>('2a) logm_x(t)'!CG104-'2a) logm_x(t)'!CF104-'2a)answer'!$C104)/$CP$5</f>
        <v>-0.10150713915405868</v>
      </c>
      <c r="FZ105" s="32">
        <f>('2a) logm_x(t)'!CH104-'2a) logm_x(t)'!CG104-'2a)answer'!$C104)/$CP$5</f>
        <v>-0.30249465360653499</v>
      </c>
      <c r="GA105" s="32">
        <f>('2a) logm_x(t)'!CI104-'2a) logm_x(t)'!CH104-'2a)answer'!$C104)/$CP$5</f>
        <v>0.11850095702251327</v>
      </c>
      <c r="GB105" s="32">
        <f>('2a) logm_x(t)'!CJ104-'2a) logm_x(t)'!CI104-'2a)answer'!$C104)/$CP$5</f>
        <v>-5.7745954019918534E-2</v>
      </c>
      <c r="GC105" s="32">
        <f>('2a) logm_x(t)'!CK104-'2a) logm_x(t)'!CJ104-'2a)answer'!$C104)/$CP$5</f>
        <v>0.12023711159745122</v>
      </c>
      <c r="GD105" s="32">
        <f>('2a) logm_x(t)'!CL104-'2a) logm_x(t)'!CK104-'2a)answer'!$C104)/$CP$5</f>
        <v>-0.2818574584146894</v>
      </c>
      <c r="GE105" s="32">
        <f>('2a) logm_x(t)'!CM104-'2a) logm_x(t)'!CL104-'2a)answer'!$C104)/$CP$5</f>
        <v>-1.4584991255267151E-2</v>
      </c>
      <c r="GF105" s="32">
        <f>('2a) logm_x(t)'!CN104-'2a) logm_x(t)'!CM104-'2a)answer'!$C104)/$CP$5</f>
        <v>1.8868254758764341E-2</v>
      </c>
    </row>
    <row r="106" spans="1:188" x14ac:dyDescent="0.25">
      <c r="A106" s="31">
        <f>'2a) logm_x(t)'!A105</f>
        <v>102</v>
      </c>
      <c r="B106" s="32"/>
      <c r="C106" s="32">
        <f>IFERROR(('2a) logm_x(t)'!C105-'2a) logm_x(t)'!B105-'2a)answer'!$C105)^2,"")</f>
        <v>4.2515958199235065E-2</v>
      </c>
      <c r="D106" s="32">
        <f>IFERROR(('2a) logm_x(t)'!D105-'2a) logm_x(t)'!C105-'2a)answer'!$C105)^2,"")</f>
        <v>4.7891774508885962E-4</v>
      </c>
      <c r="E106" s="32">
        <f>IFERROR(('2a) logm_x(t)'!E105-'2a) logm_x(t)'!D105-'2a)answer'!$C105)^2,"")</f>
        <v>2.5616907100575566E-2</v>
      </c>
      <c r="F106" s="32">
        <f>IFERROR(('2a) logm_x(t)'!F105-'2a) logm_x(t)'!E105-'2a)answer'!$C105)^2,"")</f>
        <v>1.0089501750717619E-2</v>
      </c>
      <c r="G106" s="32">
        <f>IFERROR(('2a) logm_x(t)'!G105-'2a) logm_x(t)'!F105-'2a)answer'!$C105)^2,"")</f>
        <v>6.8107237701312447E-3</v>
      </c>
      <c r="H106" s="32">
        <f>IFERROR(('2a) logm_x(t)'!H105-'2a) logm_x(t)'!G105-'2a)answer'!$C105)^2,"")</f>
        <v>6.6227483918319206E-3</v>
      </c>
      <c r="I106" s="32">
        <f>IFERROR(('2a) logm_x(t)'!I105-'2a) logm_x(t)'!H105-'2a)answer'!$C105)^2,"")</f>
        <v>1.9398100129236706E-4</v>
      </c>
      <c r="J106" s="32">
        <f>IFERROR(('2a) logm_x(t)'!J105-'2a) logm_x(t)'!I105-'2a)answer'!$C105)^2,"")</f>
        <v>3.9285060263367921E-2</v>
      </c>
      <c r="K106" s="32">
        <f>IFERROR(('2a) logm_x(t)'!K105-'2a) logm_x(t)'!J105-'2a)answer'!$C105)^2,"")</f>
        <v>5.4284229262463991E-2</v>
      </c>
      <c r="L106" s="32">
        <f>IFERROR(('2a) logm_x(t)'!L105-'2a) logm_x(t)'!K105-'2a)answer'!$C105)^2,"")</f>
        <v>2.8841376539136174E-3</v>
      </c>
      <c r="M106" s="32">
        <f>IFERROR(('2a) logm_x(t)'!M105-'2a) logm_x(t)'!L105-'2a)answer'!$C105)^2,"")</f>
        <v>2.6272049783782662E-3</v>
      </c>
      <c r="N106" s="32">
        <f>IFERROR(('2a) logm_x(t)'!N105-'2a) logm_x(t)'!M105-'2a)answer'!$C105)^2,"")</f>
        <v>2.2644786758697303E-3</v>
      </c>
      <c r="O106" s="32">
        <f>IFERROR(('2a) logm_x(t)'!O105-'2a) logm_x(t)'!N105-'2a)answer'!$C105)^2,"")</f>
        <v>1.2465097990950564E-2</v>
      </c>
      <c r="P106" s="32">
        <f>IFERROR(('2a) logm_x(t)'!P105-'2a) logm_x(t)'!O105-'2a)answer'!$C105)^2,"")</f>
        <v>7.1748017968186403E-3</v>
      </c>
      <c r="Q106" s="32">
        <f>IFERROR(('2a) logm_x(t)'!Q105-'2a) logm_x(t)'!P105-'2a)answer'!$C105)^2,"")</f>
        <v>4.9411411014775933E-3</v>
      </c>
      <c r="R106" s="32">
        <f>IFERROR(('2a) logm_x(t)'!R105-'2a) logm_x(t)'!Q105-'2a)answer'!$C105)^2,"")</f>
        <v>3.4701105338977956E-5</v>
      </c>
      <c r="S106" s="32">
        <f>IFERROR(('2a) logm_x(t)'!S105-'2a) logm_x(t)'!R105-'2a)answer'!$C105)^2,"")</f>
        <v>2.7537855820071906E-3</v>
      </c>
      <c r="T106" s="32">
        <f>IFERROR(('2a) logm_x(t)'!T105-'2a) logm_x(t)'!S105-'2a)answer'!$C105)^2,"")</f>
        <v>4.6052474015962651E-2</v>
      </c>
      <c r="U106" s="32">
        <f>IFERROR(('2a) logm_x(t)'!U105-'2a) logm_x(t)'!T105-'2a)answer'!$C105)^2,"")</f>
        <v>5.7051654460939051E-2</v>
      </c>
      <c r="V106" s="32">
        <f>IFERROR(('2a) logm_x(t)'!V105-'2a) logm_x(t)'!U105-'2a)answer'!$C105)^2,"")</f>
        <v>2.3679044201341266E-2</v>
      </c>
      <c r="W106" s="32">
        <f>IFERROR(('2a) logm_x(t)'!W105-'2a) logm_x(t)'!V105-'2a)answer'!$C105)^2,"")</f>
        <v>2.2644786758697303E-3</v>
      </c>
      <c r="X106" s="32">
        <f>IFERROR(('2a) logm_x(t)'!X105-'2a) logm_x(t)'!W105-'2a)answer'!$C105)^2,"")</f>
        <v>1.5054563483649669E-2</v>
      </c>
      <c r="Y106" s="32">
        <f>IFERROR(('2a) logm_x(t)'!Y105-'2a) logm_x(t)'!X105-'2a)answer'!$C105)^2,"")</f>
        <v>1.0020925554124588E-2</v>
      </c>
      <c r="Z106" s="32">
        <f>IFERROR(('2a) logm_x(t)'!Z105-'2a) logm_x(t)'!Y105-'2a)answer'!$C105)^2,"")</f>
        <v>2.2485030090243757E-2</v>
      </c>
      <c r="AA106" s="32">
        <f>IFERROR(('2a) logm_x(t)'!AA105-'2a) logm_x(t)'!Z105-'2a)answer'!$C105)^2,"")</f>
        <v>1.380465476031684E-2</v>
      </c>
      <c r="AB106" s="32">
        <f>IFERROR(('2a) logm_x(t)'!AB105-'2a) logm_x(t)'!AA105-'2a)answer'!$C105)^2,"")</f>
        <v>2.6253403750833995E-3</v>
      </c>
      <c r="AC106" s="32">
        <f>IFERROR(('2a) logm_x(t)'!AC105-'2a) logm_x(t)'!AB105-'2a)answer'!$C105)^2,"")</f>
        <v>4.8307282557686319E-4</v>
      </c>
      <c r="AD106" s="32">
        <f>IFERROR(('2a) logm_x(t)'!AD105-'2a) logm_x(t)'!AC105-'2a)answer'!$C105)^2,"")</f>
        <v>1.3437699805032674E-3</v>
      </c>
      <c r="AE106" s="32">
        <f>IFERROR(('2a) logm_x(t)'!AE105-'2a) logm_x(t)'!AD105-'2a)answer'!$C105)^2,"")</f>
        <v>6.0816666159832505E-6</v>
      </c>
      <c r="AF106" s="32">
        <f>IFERROR(('2a) logm_x(t)'!AF105-'2a) logm_x(t)'!AE105-'2a)answer'!$C105)^2,"")</f>
        <v>1.5054563483649669E-2</v>
      </c>
      <c r="AG106" s="32">
        <f>IFERROR(('2a) logm_x(t)'!AG105-'2a) logm_x(t)'!AF105-'2a)answer'!$C105)^2,"")</f>
        <v>4.1264559104390877E-2</v>
      </c>
      <c r="AH106" s="32">
        <f>IFERROR(('2a) logm_x(t)'!AH105-'2a) logm_x(t)'!AG105-'2a)answer'!$C105)^2,"")</f>
        <v>3.5569632986171798E-4</v>
      </c>
      <c r="AI106" s="32">
        <f>IFERROR(('2a) logm_x(t)'!AI105-'2a) logm_x(t)'!AH105-'2a)answer'!$C105)^2,"")</f>
        <v>2.0488898632697088E-2</v>
      </c>
      <c r="AJ106" s="32">
        <f>IFERROR(('2a) logm_x(t)'!AJ105-'2a) logm_x(t)'!AI105-'2a)answer'!$C105)^2,"")</f>
        <v>2.0627484637234204E-3</v>
      </c>
      <c r="AK106" s="32">
        <f>IFERROR(('2a) logm_x(t)'!AK105-'2a) logm_x(t)'!AJ105-'2a)answer'!$C105)^2,"")</f>
        <v>4.3984447453628776E-4</v>
      </c>
      <c r="AL106" s="32">
        <f>IFERROR(('2a) logm_x(t)'!AL105-'2a) logm_x(t)'!AK105-'2a)answer'!$C105)^2,"")</f>
        <v>8.8002258723720087E-4</v>
      </c>
      <c r="AM106" s="32">
        <f>IFERROR(('2a) logm_x(t)'!AM105-'2a) logm_x(t)'!AL105-'2a)answer'!$C105)^2,"")</f>
        <v>1.6955050119744044E-2</v>
      </c>
      <c r="AN106" s="32">
        <f>IFERROR(('2a) logm_x(t)'!AN105-'2a) logm_x(t)'!AM105-'2a)answer'!$C105)^2,"")</f>
        <v>3.4758935475905062E-3</v>
      </c>
      <c r="AO106" s="32">
        <f>IFERROR(('2a) logm_x(t)'!AO105-'2a) logm_x(t)'!AN105-'2a)answer'!$C105)^2,"")</f>
        <v>6.8669202106511664E-5</v>
      </c>
      <c r="AP106" s="32">
        <f>IFERROR(('2a) logm_x(t)'!AP105-'2a) logm_x(t)'!AO105-'2a)answer'!$C105)^2,"")</f>
        <v>5.571384562963605E-3</v>
      </c>
      <c r="AQ106" s="32">
        <f>IFERROR(('2a) logm_x(t)'!AQ105-'2a) logm_x(t)'!AP105-'2a)answer'!$C105)^2,"")</f>
        <v>3.4758935475905062E-3</v>
      </c>
      <c r="AR106" s="32">
        <f>IFERROR(('2a) logm_x(t)'!AR105-'2a) logm_x(t)'!AQ105-'2a)answer'!$C105)^2,"")</f>
        <v>4.1631522647324955E-4</v>
      </c>
      <c r="AS106" s="32">
        <f>IFERROR(('2a) logm_x(t)'!AS105-'2a) logm_x(t)'!AR105-'2a)answer'!$C105)^2,"")</f>
        <v>6.172251463162632E-6</v>
      </c>
      <c r="AT106" s="32">
        <f>IFERROR(('2a) logm_x(t)'!AT105-'2a) logm_x(t)'!AS105-'2a)answer'!$C105)^2,"")</f>
        <v>4.5257813083072318E-4</v>
      </c>
      <c r="AU106" s="32">
        <f>IFERROR(('2a) logm_x(t)'!AU105-'2a) logm_x(t)'!AT105-'2a)answer'!$C105)^2,"")</f>
        <v>1.7473919309274471E-4</v>
      </c>
      <c r="AV106" s="32">
        <f>IFERROR(('2a) logm_x(t)'!AV105-'2a) logm_x(t)'!AU105-'2a)answer'!$C105)^2,"")</f>
        <v>4.4282317298256742E-3</v>
      </c>
      <c r="AW106" s="32">
        <f>IFERROR(('2a) logm_x(t)'!AW105-'2a) logm_x(t)'!AV105-'2a)answer'!$C105)^2,"")</f>
        <v>1.1391973513702721E-2</v>
      </c>
      <c r="AX106" s="32">
        <f>IFERROR(('2a) logm_x(t)'!AX105-'2a) logm_x(t)'!AW105-'2a)answer'!$C105)^2,"")</f>
        <v>2.5221306585114411E-2</v>
      </c>
      <c r="AY106" s="32">
        <f>IFERROR(('2a) logm_x(t)'!AY105-'2a) logm_x(t)'!AX105-'2a)answer'!$C105)^2,"")</f>
        <v>6.3635711396810516E-3</v>
      </c>
      <c r="AZ106" s="32">
        <f>IFERROR(('2a) logm_x(t)'!AZ105-'2a) logm_x(t)'!AY105-'2a)answer'!$C105)^2,"")</f>
        <v>2.1459185942139737E-3</v>
      </c>
      <c r="BA106" s="32">
        <f>IFERROR(('2a) logm_x(t)'!BA105-'2a) logm_x(t)'!AZ105-'2a)answer'!$C105)^2,"")</f>
        <v>5.1063851103372235E-3</v>
      </c>
      <c r="BB106" s="32">
        <f>IFERROR(('2a) logm_x(t)'!BB105-'2a) logm_x(t)'!BA105-'2a)answer'!$C105)^2,"")</f>
        <v>1.0516412684036641E-2</v>
      </c>
      <c r="BC106" s="32">
        <f>IFERROR(('2a) logm_x(t)'!BC105-'2a) logm_x(t)'!BB105-'2a)answer'!$C105)^2,"")</f>
        <v>8.0369764390748402E-3</v>
      </c>
      <c r="BD106" s="32">
        <f>IFERROR(('2a) logm_x(t)'!BD105-'2a) logm_x(t)'!BC105-'2a)answer'!$C105)^2,"")</f>
        <v>8.2307585577520324E-4</v>
      </c>
      <c r="BE106" s="32">
        <f>IFERROR(('2a) logm_x(t)'!BE105-'2a) logm_x(t)'!BD105-'2a)answer'!$C105)^2,"")</f>
        <v>2.8347274030522944E-4</v>
      </c>
      <c r="BF106" s="32">
        <f>IFERROR(('2a) logm_x(t)'!BF105-'2a) logm_x(t)'!BE105-'2a)answer'!$C105)^2,"")</f>
        <v>4.1652221348421597E-3</v>
      </c>
      <c r="BG106" s="32">
        <f>IFERROR(('2a) logm_x(t)'!BG105-'2a) logm_x(t)'!BF105-'2a)answer'!$C105)^2,"")</f>
        <v>3.6043159348503311E-3</v>
      </c>
      <c r="BH106" s="32">
        <f>IFERROR(('2a) logm_x(t)'!BH105-'2a) logm_x(t)'!BG105-'2a)answer'!$C105)^2,"")</f>
        <v>3.5104159765374785E-4</v>
      </c>
      <c r="BI106" s="32">
        <f>IFERROR(('2a) logm_x(t)'!BI105-'2a) logm_x(t)'!BH105-'2a)answer'!$C105)^2,"")</f>
        <v>7.3759586125522422E-4</v>
      </c>
      <c r="BJ106" s="32">
        <f>IFERROR(('2a) logm_x(t)'!BJ105-'2a) logm_x(t)'!BI105-'2a)answer'!$C105)^2,"")</f>
        <v>3.4332747929983376E-3</v>
      </c>
      <c r="BK106" s="32">
        <f>IFERROR(('2a) logm_x(t)'!BK105-'2a) logm_x(t)'!BJ105-'2a)answer'!$C105)^2,"")</f>
        <v>4.2393462481183053E-4</v>
      </c>
      <c r="BL106" s="32">
        <f>IFERROR(('2a) logm_x(t)'!BL105-'2a) logm_x(t)'!BK105-'2a)answer'!$C105)^2,"")</f>
        <v>5.2853539913246678E-3</v>
      </c>
      <c r="BM106" s="32">
        <f>IFERROR(('2a) logm_x(t)'!BM105-'2a) logm_x(t)'!BL105-'2a)answer'!$C105)^2,"")</f>
        <v>3.5567038020966079E-3</v>
      </c>
      <c r="BN106" s="32">
        <f>IFERROR(('2a) logm_x(t)'!BN105-'2a) logm_x(t)'!BM105-'2a)answer'!$C105)^2,"")</f>
        <v>1.1056941122733017E-3</v>
      </c>
      <c r="BO106" s="32">
        <f>IFERROR(('2a) logm_x(t)'!BO105-'2a) logm_x(t)'!BN105-'2a)answer'!$C105)^2,"")</f>
        <v>6.3705251516804262E-3</v>
      </c>
      <c r="BP106" s="32">
        <f>IFERROR(('2a) logm_x(t)'!BP105-'2a) logm_x(t)'!BO105-'2a)answer'!$C105)^2,"")</f>
        <v>9.9178436085279025E-4</v>
      </c>
      <c r="BQ106" s="32">
        <f>IFERROR(('2a) logm_x(t)'!BQ105-'2a) logm_x(t)'!BP105-'2a)answer'!$C105)^2,"")</f>
        <v>2.0557903804947739E-4</v>
      </c>
      <c r="BR106" s="32">
        <f>IFERROR(('2a) logm_x(t)'!BR105-'2a) logm_x(t)'!BQ105-'2a)answer'!$C105)^2,"")</f>
        <v>9.8637852043395972E-3</v>
      </c>
      <c r="BS106" s="32">
        <f>IFERROR(('2a) logm_x(t)'!BS105-'2a) logm_x(t)'!BR105-'2a)answer'!$C105)^2,"")</f>
        <v>7.4907676106301816E-3</v>
      </c>
      <c r="BT106" s="32">
        <f>IFERROR(('2a) logm_x(t)'!BT105-'2a) logm_x(t)'!BS105-'2a)answer'!$C105)^2,"")</f>
        <v>5.1063851103372391E-3</v>
      </c>
      <c r="BU106" s="32">
        <f>IFERROR(('2a) logm_x(t)'!BU105-'2a) logm_x(t)'!BT105-'2a)answer'!$C105)^2,"")</f>
        <v>2.3291646585448527E-3</v>
      </c>
      <c r="BV106" s="32">
        <f>IFERROR(('2a) logm_x(t)'!BV105-'2a) logm_x(t)'!BU105-'2a)answer'!$C105)^2,"")</f>
        <v>1.3609108266528511E-3</v>
      </c>
      <c r="BW106" s="32">
        <f>IFERROR(('2a) logm_x(t)'!BW105-'2a) logm_x(t)'!BV105-'2a)answer'!$C105)^2,"")</f>
        <v>9.8437081396524941E-3</v>
      </c>
      <c r="BX106" s="32">
        <f>IFERROR(('2a) logm_x(t)'!BX105-'2a) logm_x(t)'!BW105-'2a)answer'!$C105)^2,"")</f>
        <v>4.7201071346856622E-3</v>
      </c>
      <c r="BY106" s="32">
        <f>IFERROR(('2a) logm_x(t)'!BY105-'2a) logm_x(t)'!BX105-'2a)answer'!$C105)^2,"")</f>
        <v>7.1287410571792731E-4</v>
      </c>
      <c r="BZ106" s="32">
        <f>IFERROR(('2a) logm_x(t)'!BZ105-'2a) logm_x(t)'!BY105-'2a)answer'!$C105)^2,"")</f>
        <v>1.2027712271080821E-6</v>
      </c>
      <c r="CA106" s="32">
        <f>IFERROR(('2a) logm_x(t)'!CA105-'2a) logm_x(t)'!BZ105-'2a)answer'!$C105)^2,"")</f>
        <v>1.9352008806028146E-4</v>
      </c>
      <c r="CB106" s="32">
        <f>IFERROR(('2a) logm_x(t)'!CB105-'2a) logm_x(t)'!CA105-'2a)answer'!$C105)^2,"")</f>
        <v>8.646652933253086E-5</v>
      </c>
      <c r="CC106" s="32">
        <f>IFERROR(('2a) logm_x(t)'!CC105-'2a) logm_x(t)'!CB105-'2a)answer'!$C105)^2,"")</f>
        <v>2.445835635656272E-4</v>
      </c>
      <c r="CD106" s="32">
        <f>IFERROR(('2a) logm_x(t)'!CD105-'2a) logm_x(t)'!CC105-'2a)answer'!$C105)^2,"")</f>
        <v>1.2999933768365463E-3</v>
      </c>
      <c r="CE106" s="32">
        <f>IFERROR(('2a) logm_x(t)'!CE105-'2a) logm_x(t)'!CD105-'2a)answer'!$C105)^2,"")</f>
        <v>4.7363313650056575E-3</v>
      </c>
      <c r="CF106" s="32">
        <f>IFERROR(('2a) logm_x(t)'!CF105-'2a) logm_x(t)'!CE105-'2a)answer'!$C105)^2,"")</f>
        <v>1.5380436816927413E-3</v>
      </c>
      <c r="CG106" s="32">
        <f>IFERROR(('2a) logm_x(t)'!CG105-'2a) logm_x(t)'!CF105-'2a)answer'!$C105)^2,"")</f>
        <v>4.2313230286923935E-4</v>
      </c>
      <c r="CH106" s="32">
        <f>IFERROR(('2a) logm_x(t)'!CH105-'2a) logm_x(t)'!CG105-'2a)answer'!$C105)^2,"")</f>
        <v>1.6670074771241434E-3</v>
      </c>
      <c r="CI106" s="32">
        <f>IFERROR(('2a) logm_x(t)'!CI105-'2a) logm_x(t)'!CH105-'2a)answer'!$C105)^2,"")</f>
        <v>2.4323209969036319E-4</v>
      </c>
      <c r="CJ106" s="32">
        <f>IFERROR(('2a) logm_x(t)'!CJ105-'2a) logm_x(t)'!CI105-'2a)answer'!$C105)^2,"")</f>
        <v>2.2064529184201292E-5</v>
      </c>
      <c r="CK106" s="32">
        <f>IFERROR(('2a) logm_x(t)'!CK105-'2a) logm_x(t)'!CJ105-'2a)answer'!$C105)^2,"")</f>
        <v>1.4995561434770705E-4</v>
      </c>
      <c r="CL106" s="32">
        <f>IFERROR(('2a) logm_x(t)'!CL105-'2a) logm_x(t)'!CK105-'2a)answer'!$C105)^2,"")</f>
        <v>1.0045908896064049E-3</v>
      </c>
      <c r="CM106" s="32">
        <f>IFERROR(('2a) logm_x(t)'!CM105-'2a) logm_x(t)'!CL105-'2a)answer'!$C105)^2,"")</f>
        <v>7.2132908056109289E-6</v>
      </c>
      <c r="CN106" s="32">
        <f>IFERROR(('2a) logm_x(t)'!CN105-'2a) logm_x(t)'!CM105-'2a)answer'!$C105)^2,"")</f>
        <v>1.2285431272817607E-5</v>
      </c>
      <c r="CT106" s="31">
        <f t="shared" si="6"/>
        <v>102</v>
      </c>
      <c r="CU106" s="32">
        <f>('2a) logm_x(t)'!C105-'2a) logm_x(t)'!B105-'2a)answer'!$C105)/$CP$5</f>
        <v>1.4772981673863754</v>
      </c>
      <c r="CV106" s="32">
        <f>('2a) logm_x(t)'!D105-'2a) logm_x(t)'!C105-'2a)answer'!$C105)/$CP$5</f>
        <v>-0.15679154438239015</v>
      </c>
      <c r="CW106" s="32">
        <f>('2a) logm_x(t)'!E105-'2a) logm_x(t)'!D105-'2a)answer'!$C105)/$CP$5</f>
        <v>1.1467150701174771</v>
      </c>
      <c r="CX106" s="32">
        <f>('2a) logm_x(t)'!F105-'2a) logm_x(t)'!E105-'2a)answer'!$C105)/$CP$5</f>
        <v>-0.71965945135292697</v>
      </c>
      <c r="CY106" s="32">
        <f>('2a) logm_x(t)'!G105-'2a) logm_x(t)'!F105-'2a)answer'!$C105)/$CP$5</f>
        <v>0.59127403318086513</v>
      </c>
      <c r="CZ106" s="32">
        <f>('2a) logm_x(t)'!H105-'2a) logm_x(t)'!G105-'2a)answer'!$C105)/$CP$5</f>
        <v>-0.58305738610007884</v>
      </c>
      <c r="DA106" s="32">
        <f>('2a) logm_x(t)'!I105-'2a) logm_x(t)'!H105-'2a)answer'!$C105)/$CP$5</f>
        <v>9.9786495792948723E-2</v>
      </c>
      <c r="DB106" s="32">
        <f>('2a) logm_x(t)'!J105-'2a) logm_x(t)'!I105-'2a)answer'!$C105)/$CP$5</f>
        <v>1.4200573539425285</v>
      </c>
      <c r="DC106" s="32">
        <f>('2a) logm_x(t)'!K105-'2a) logm_x(t)'!J105-'2a)answer'!$C105)/$CP$5</f>
        <v>-1.6692793133326962</v>
      </c>
      <c r="DD106" s="32">
        <f>('2a) logm_x(t)'!L105-'2a) logm_x(t)'!K105-'2a)answer'!$C105)/$CP$5</f>
        <v>0.38476908064506748</v>
      </c>
      <c r="DE106" s="32">
        <f>('2a) logm_x(t)'!M105-'2a) logm_x(t)'!L105-'2a)answer'!$C105)/$CP$5</f>
        <v>-0.3672308455166382</v>
      </c>
      <c r="DF106" s="32">
        <f>('2a) logm_x(t)'!N105-'2a) logm_x(t)'!M105-'2a)answer'!$C105)/$CP$5</f>
        <v>-0.34093869231816193</v>
      </c>
      <c r="DG106" s="32">
        <f>('2a) logm_x(t)'!O105-'2a) logm_x(t)'!N105-'2a)answer'!$C105)/$CP$5</f>
        <v>0.79990796610443315</v>
      </c>
      <c r="DH106" s="32">
        <f>('2a) logm_x(t)'!P105-'2a) logm_x(t)'!O105-'2a)answer'!$C105)/$CP$5</f>
        <v>-0.60687203790044575</v>
      </c>
      <c r="DI106" s="32">
        <f>('2a) logm_x(t)'!Q105-'2a) logm_x(t)'!P105-'2a)answer'!$C105)/$CP$5</f>
        <v>0.5036232848659461</v>
      </c>
      <c r="DJ106" s="32">
        <f>('2a) logm_x(t)'!R105-'2a) logm_x(t)'!Q105-'2a)answer'!$C105)/$CP$5</f>
        <v>-4.2204992526974475E-2</v>
      </c>
      <c r="DK106" s="32">
        <f>('2a) logm_x(t)'!S105-'2a) logm_x(t)'!R105-'2a)answer'!$C105)/$CP$5</f>
        <v>-0.37597349908001276</v>
      </c>
      <c r="DL106" s="32">
        <f>('2a) logm_x(t)'!T105-'2a) logm_x(t)'!S105-'2a)answer'!$C105)/$CP$5</f>
        <v>1.5375125042194775</v>
      </c>
      <c r="DM106" s="32">
        <f>('2a) logm_x(t)'!U105-'2a) logm_x(t)'!T105-'2a)answer'!$C105)/$CP$5</f>
        <v>-1.7113005698984389</v>
      </c>
      <c r="DN106" s="32">
        <f>('2a) logm_x(t)'!V105-'2a) logm_x(t)'!U105-'2a)answer'!$C105)/$CP$5</f>
        <v>1.1024889808812606</v>
      </c>
      <c r="DO106" s="32">
        <f>('2a) logm_x(t)'!W105-'2a) logm_x(t)'!V105-'2a)answer'!$C105)/$CP$5</f>
        <v>-0.34093869231816193</v>
      </c>
      <c r="DP106" s="32">
        <f>('2a) logm_x(t)'!X105-'2a) logm_x(t)'!W105-'2a)answer'!$C105)/$CP$5</f>
        <v>0.8790756633993384</v>
      </c>
      <c r="DQ106" s="32">
        <f>('2a) logm_x(t)'!Y105-'2a) logm_x(t)'!X105-'2a)answer'!$C105)/$CP$5</f>
        <v>-0.71720959538576223</v>
      </c>
      <c r="DR106" s="32">
        <f>('2a) logm_x(t)'!Z105-'2a) logm_x(t)'!Y105-'2a)answer'!$C105)/$CP$5</f>
        <v>-1.0743329848692622</v>
      </c>
      <c r="DS106" s="32">
        <f>('2a) logm_x(t)'!AA105-'2a) logm_x(t)'!Z105-'2a)answer'!$C105)/$CP$5</f>
        <v>0.8417922989196841</v>
      </c>
      <c r="DT106" s="32">
        <f>('2a) logm_x(t)'!AB105-'2a) logm_x(t)'!AA105-'2a)answer'!$C105)/$CP$5</f>
        <v>0.36710050521426163</v>
      </c>
      <c r="DU106" s="32">
        <f>('2a) logm_x(t)'!AC105-'2a) logm_x(t)'!AB105-'2a)answer'!$C105)/$CP$5</f>
        <v>-0.15747023558795317</v>
      </c>
      <c r="DV106" s="32">
        <f>('2a) logm_x(t)'!AD105-'2a) logm_x(t)'!AC105-'2a)answer'!$C105)/$CP$5</f>
        <v>-0.26263623307830991</v>
      </c>
      <c r="DW106" s="32">
        <f>('2a) logm_x(t)'!AE105-'2a) logm_x(t)'!AD105-'2a)answer'!$C105)/$CP$5</f>
        <v>-1.7668654484000474E-2</v>
      </c>
      <c r="DX106" s="32">
        <f>('2a) logm_x(t)'!AF105-'2a) logm_x(t)'!AE105-'2a)answer'!$C105)/$CP$5</f>
        <v>0.8790756633993384</v>
      </c>
      <c r="DY106" s="32">
        <f>('2a) logm_x(t)'!AG105-'2a) logm_x(t)'!AF105-'2a)answer'!$C105)/$CP$5</f>
        <v>-1.4553946629105294</v>
      </c>
      <c r="DZ106" s="32">
        <f>('2a) logm_x(t)'!AH105-'2a) logm_x(t)'!AG105-'2a)answer'!$C105)/$CP$5</f>
        <v>-0.13512380476094968</v>
      </c>
      <c r="EA106" s="32">
        <f>('2a) logm_x(t)'!AI105-'2a) logm_x(t)'!AH105-'2a)answer'!$C105)/$CP$5</f>
        <v>1.0255373460344008</v>
      </c>
      <c r="EB106" s="32">
        <f>('2a) logm_x(t)'!AJ105-'2a) logm_x(t)'!AI105-'2a)answer'!$C105)/$CP$5</f>
        <v>-0.32539832237045274</v>
      </c>
      <c r="EC106" s="32">
        <f>('2a) logm_x(t)'!AK105-'2a) logm_x(t)'!AJ105-'2a)answer'!$C105)/$CP$5</f>
        <v>0.15025943229849908</v>
      </c>
      <c r="ED106" s="32">
        <f>('2a) logm_x(t)'!AL105-'2a) logm_x(t)'!AK105-'2a)answer'!$C105)/$CP$5</f>
        <v>0.21253922026820873</v>
      </c>
      <c r="EE106" s="32">
        <f>('2a) logm_x(t)'!AM105-'2a) logm_x(t)'!AL105-'2a)answer'!$C105)/$CP$5</f>
        <v>-0.93291421881665293</v>
      </c>
      <c r="EF106" s="32">
        <f>('2a) logm_x(t)'!AN105-'2a) logm_x(t)'!AM105-'2a)answer'!$C105)/$CP$5</f>
        <v>0.42240145650213323</v>
      </c>
      <c r="EG106" s="32">
        <f>('2a) logm_x(t)'!AO105-'2a) logm_x(t)'!AN105-'2a)answer'!$C105)/$CP$5</f>
        <v>5.93708373278094E-2</v>
      </c>
      <c r="EH106" s="32">
        <f>('2a) logm_x(t)'!AP105-'2a) logm_x(t)'!AO105-'2a)answer'!$C105)/$CP$5</f>
        <v>-0.53477825728194406</v>
      </c>
      <c r="EI106" s="32">
        <f>('2a) logm_x(t)'!AQ105-'2a) logm_x(t)'!AP105-'2a)answer'!$C105)/$CP$5</f>
        <v>0.42240145650213323</v>
      </c>
      <c r="EJ106" s="32">
        <f>('2a) logm_x(t)'!AR105-'2a) logm_x(t)'!AQ105-'2a)answer'!$C105)/$CP$5</f>
        <v>-0.14618517130374906</v>
      </c>
      <c r="EK106" s="32">
        <f>('2a) logm_x(t)'!AS105-'2a) logm_x(t)'!AR105-'2a)answer'!$C105)/$CP$5</f>
        <v>1.7799753131687267E-2</v>
      </c>
      <c r="EL106" s="32">
        <f>('2a) logm_x(t)'!AT105-'2a) logm_x(t)'!AS105-'2a)answer'!$C105)/$CP$5</f>
        <v>0.15241894653187021</v>
      </c>
      <c r="EM106" s="32">
        <f>('2a) logm_x(t)'!AU105-'2a) logm_x(t)'!AT105-'2a)answer'!$C105)/$CP$5</f>
        <v>-9.4708146295810341E-2</v>
      </c>
      <c r="EN106" s="32">
        <f>('2a) logm_x(t)'!AV105-'2a) logm_x(t)'!AU105-'2a)answer'!$C105)/$CP$5</f>
        <v>-0.47676826857264742</v>
      </c>
      <c r="EO106" s="32">
        <f>('2a) logm_x(t)'!AW105-'2a) logm_x(t)'!AV105-'2a)answer'!$C105)/$CP$5</f>
        <v>0.76470099743880793</v>
      </c>
      <c r="EP106" s="32">
        <f>('2a) logm_x(t)'!AX105-'2a) logm_x(t)'!AW105-'2a)answer'!$C105)/$CP$5</f>
        <v>-1.1378262898492615</v>
      </c>
      <c r="EQ106" s="32">
        <f>('2a) logm_x(t)'!AY105-'2a) logm_x(t)'!AX105-'2a)answer'!$C105)/$CP$5</f>
        <v>0.57153472893244472</v>
      </c>
      <c r="ER106" s="32">
        <f>('2a) logm_x(t)'!AZ105-'2a) logm_x(t)'!AY105-'2a)answer'!$C105)/$CP$5</f>
        <v>0.3318935365486364</v>
      </c>
      <c r="ES106" s="32">
        <f>('2a) logm_x(t)'!BA105-'2a) logm_x(t)'!AZ105-'2a)answer'!$C105)/$CP$5</f>
        <v>-0.51197523723827187</v>
      </c>
      <c r="ET106" s="32">
        <f>('2a) logm_x(t)'!BB105-'2a) logm_x(t)'!BA105-'2a)answer'!$C105)/$CP$5</f>
        <v>-0.73472697258701536</v>
      </c>
      <c r="EU106" s="32">
        <f>('2a) logm_x(t)'!BC105-'2a) logm_x(t)'!BB105-'2a)answer'!$C105)/$CP$5</f>
        <v>0.64230088581918232</v>
      </c>
      <c r="EV106" s="32">
        <f>('2a) logm_x(t)'!BD105-'2a) logm_x(t)'!BC105-'2a)answer'!$C105)/$CP$5</f>
        <v>-0.20554745527847823</v>
      </c>
      <c r="EW106" s="32">
        <f>('2a) logm_x(t)'!BE105-'2a) logm_x(t)'!BD105-'2a)answer'!$C105)/$CP$5</f>
        <v>0.12062791585795116</v>
      </c>
      <c r="EX106" s="32">
        <f>('2a) logm_x(t)'!BF105-'2a) logm_x(t)'!BE105-'2a)answer'!$C105)/$CP$5</f>
        <v>-0.4623930067857473</v>
      </c>
      <c r="EY106" s="32">
        <f>('2a) logm_x(t)'!BG105-'2a) logm_x(t)'!BF105-'2a)answer'!$C105)/$CP$5</f>
        <v>-0.43013382820744189</v>
      </c>
      <c r="EZ106" s="32">
        <f>('2a) logm_x(t)'!BH105-'2a) logm_x(t)'!BG105-'2a)answer'!$C105)/$CP$5</f>
        <v>0.13423676102835713</v>
      </c>
      <c r="FA106" s="32">
        <f>('2a) logm_x(t)'!BI105-'2a) logm_x(t)'!BH105-'2a)answer'!$C105)/$CP$5</f>
        <v>-0.1945814381638355</v>
      </c>
      <c r="FB106" s="32">
        <f>('2a) logm_x(t)'!BJ105-'2a) logm_x(t)'!BI105-'2a)answer'!$C105)/$CP$5</f>
        <v>0.41980388740691832</v>
      </c>
      <c r="FC106" s="32">
        <f>('2a) logm_x(t)'!BK105-'2a) logm_x(t)'!BJ105-'2a)answer'!$C105)/$CP$5</f>
        <v>0.14751684584292479</v>
      </c>
      <c r="FD106" s="32">
        <f>('2a) logm_x(t)'!BL105-'2a) logm_x(t)'!BK105-'2a)answer'!$C105)/$CP$5</f>
        <v>-0.5208698426092957</v>
      </c>
      <c r="FE106" s="32">
        <f>('2a) logm_x(t)'!BM105-'2a) logm_x(t)'!BL105-'2a)answer'!$C105)/$CP$5</f>
        <v>0.42728340217366362</v>
      </c>
      <c r="FF106" s="32">
        <f>('2a) logm_x(t)'!BN105-'2a) logm_x(t)'!BM105-'2a)answer'!$C105)/$CP$5</f>
        <v>0.23823725250390909</v>
      </c>
      <c r="FG106" s="32">
        <f>('2a) logm_x(t)'!BO105-'2a) logm_x(t)'!BN105-'2a)answer'!$C105)/$CP$5</f>
        <v>-0.57184692581543695</v>
      </c>
      <c r="FH106" s="32">
        <f>('2a) logm_x(t)'!BP105-'2a) logm_x(t)'!BO105-'2a)answer'!$C105)/$CP$5</f>
        <v>0.22563205624507013</v>
      </c>
      <c r="FI106" s="32">
        <f>('2a) logm_x(t)'!BQ105-'2a) logm_x(t)'!BP105-'2a)answer'!$C105)/$CP$5</f>
        <v>-0.10272628632941451</v>
      </c>
      <c r="FJ106" s="32">
        <f>('2a) logm_x(t)'!BR105-'2a) logm_x(t)'!BQ105-'2a)answer'!$C105)/$CP$5</f>
        <v>0.71156401439231509</v>
      </c>
      <c r="FK106" s="32">
        <f>('2a) logm_x(t)'!BS105-'2a) logm_x(t)'!BR105-'2a)answer'!$C105)/$CP$5</f>
        <v>-0.62009086767642274</v>
      </c>
      <c r="FL106" s="32">
        <f>('2a) logm_x(t)'!BT105-'2a) logm_x(t)'!BS105-'2a)answer'!$C105)/$CP$5</f>
        <v>-0.51197523723827265</v>
      </c>
      <c r="FM106" s="32">
        <f>('2a) logm_x(t)'!BU105-'2a) logm_x(t)'!BT105-'2a)answer'!$C105)/$CP$5</f>
        <v>0.3457739484577923</v>
      </c>
      <c r="FN106" s="32">
        <f>('2a) logm_x(t)'!BV105-'2a) logm_x(t)'!BU105-'2a)answer'!$C105)/$CP$5</f>
        <v>-0.26430599134854371</v>
      </c>
      <c r="FO106" s="32">
        <f>('2a) logm_x(t)'!BW105-'2a) logm_x(t)'!BV105-'2a)answer'!$C105)/$CP$5</f>
        <v>0.71083947541145165</v>
      </c>
      <c r="FP106" s="32">
        <f>('2a) logm_x(t)'!BX105-'2a) logm_x(t)'!BW105-'2a)answer'!$C105)/$CP$5</f>
        <v>-0.49223002525886855</v>
      </c>
      <c r="FQ106" s="32">
        <f>('2a) logm_x(t)'!BY105-'2a) logm_x(t)'!BX105-'2a)answer'!$C105)/$CP$5</f>
        <v>0.19129278642896563</v>
      </c>
      <c r="FR106" s="32">
        <f>('2a) logm_x(t)'!BZ105-'2a) logm_x(t)'!BY105-'2a)answer'!$C105)/$CP$5</f>
        <v>-7.8574873141583051E-3</v>
      </c>
      <c r="FS106" s="32">
        <f>('2a) logm_x(t)'!CA105-'2a) logm_x(t)'!BZ105-'2a)answer'!$C105)/$CP$5</f>
        <v>-9.9667875234393286E-2</v>
      </c>
      <c r="FT106" s="32">
        <f>('2a) logm_x(t)'!CB105-'2a) logm_x(t)'!CA105-'2a)answer'!$C105)/$CP$5</f>
        <v>6.6621773099530754E-2</v>
      </c>
      <c r="FU106" s="32">
        <f>('2a) logm_x(t)'!CC105-'2a) logm_x(t)'!CB105-'2a)answer'!$C105)/$CP$5</f>
        <v>0.11204843822723706</v>
      </c>
      <c r="FV106" s="32">
        <f>('2a) logm_x(t)'!CD105-'2a) logm_x(t)'!CC105-'2a)answer'!$C105)/$CP$5</f>
        <v>-0.2583228022631015</v>
      </c>
      <c r="FW106" s="32">
        <f>('2a) logm_x(t)'!CE105-'2a) logm_x(t)'!CD105-'2a)answer'!$C105)/$CP$5</f>
        <v>0.49307526057961321</v>
      </c>
      <c r="FX106" s="32">
        <f>('2a) logm_x(t)'!CF105-'2a) logm_x(t)'!CE105-'2a)answer'!$C105)/$CP$5</f>
        <v>-0.28098071180511841</v>
      </c>
      <c r="FY106" s="32">
        <f>('2a) logm_x(t)'!CG105-'2a) logm_x(t)'!CF105-'2a)answer'!$C105)/$CP$5</f>
        <v>-0.14737718745290465</v>
      </c>
      <c r="FZ106" s="32">
        <f>('2a) logm_x(t)'!CH105-'2a) logm_x(t)'!CG105-'2a)answer'!$C105)/$CP$5</f>
        <v>-0.29252362543627974</v>
      </c>
      <c r="GA106" s="32">
        <f>('2a) logm_x(t)'!CI105-'2a) logm_x(t)'!CH105-'2a)answer'!$C105)/$CP$5</f>
        <v>0.11173844360256015</v>
      </c>
      <c r="GB106" s="32">
        <f>('2a) logm_x(t)'!CJ105-'2a) logm_x(t)'!CI105-'2a)answer'!$C105)/$CP$5</f>
        <v>-3.3654218170454185E-2</v>
      </c>
      <c r="GC106" s="32">
        <f>('2a) logm_x(t)'!CK105-'2a) logm_x(t)'!CJ105-'2a)answer'!$C105)/$CP$5</f>
        <v>8.773513296161041E-2</v>
      </c>
      <c r="GD106" s="32">
        <f>('2a) logm_x(t)'!CL105-'2a) logm_x(t)'!CK105-'2a)answer'!$C105)/$CP$5</f>
        <v>-0.22708413359062823</v>
      </c>
      <c r="GE106" s="32">
        <f>('2a) logm_x(t)'!CM105-'2a) logm_x(t)'!CL105-'2a)answer'!$C105)/$CP$5</f>
        <v>-1.9242384746205658E-2</v>
      </c>
      <c r="GF106" s="32">
        <f>('2a) logm_x(t)'!CN105-'2a) logm_x(t)'!CM105-'2a)answer'!$C105)/$CP$5</f>
        <v>2.5112351219727751E-2</v>
      </c>
    </row>
    <row r="107" spans="1:188" x14ac:dyDescent="0.25">
      <c r="A107" s="31">
        <f>'2a) logm_x(t)'!A106</f>
        <v>103</v>
      </c>
      <c r="B107" s="32"/>
      <c r="C107" s="32">
        <f>IFERROR(('2a) logm_x(t)'!C106-'2a) logm_x(t)'!B106-'2a)answer'!$C106)^2,"")</f>
        <v>2.5722501994253379E-2</v>
      </c>
      <c r="D107" s="32">
        <f>IFERROR(('2a) logm_x(t)'!D106-'2a) logm_x(t)'!C106-'2a)answer'!$C106)^2,"")</f>
        <v>2.3659959873598033E-4</v>
      </c>
      <c r="E107" s="32">
        <f>IFERROR(('2a) logm_x(t)'!E106-'2a) logm_x(t)'!D106-'2a)answer'!$C106)^2,"")</f>
        <v>4.5649212912838953E-6</v>
      </c>
      <c r="F107" s="32">
        <f>IFERROR(('2a) logm_x(t)'!F106-'2a) logm_x(t)'!E106-'2a)answer'!$C106)^2,"")</f>
        <v>6.3801632643437209E-4</v>
      </c>
      <c r="G107" s="32">
        <f>IFERROR(('2a) logm_x(t)'!G106-'2a) logm_x(t)'!F106-'2a)answer'!$C106)^2,"")</f>
        <v>1.7479876736423955E-2</v>
      </c>
      <c r="H107" s="32">
        <f>IFERROR(('2a) logm_x(t)'!H106-'2a) logm_x(t)'!G106-'2a)answer'!$C106)^2,"")</f>
        <v>2.7111432738534655E-2</v>
      </c>
      <c r="I107" s="32">
        <f>IFERROR(('2a) logm_x(t)'!I106-'2a) logm_x(t)'!H106-'2a)answer'!$C106)^2,"")</f>
        <v>4.5649212912838953E-6</v>
      </c>
      <c r="J107" s="32">
        <f>IFERROR(('2a) logm_x(t)'!J106-'2a) logm_x(t)'!I106-'2a)answer'!$C106)^2,"")</f>
        <v>8.1536235316746156E-2</v>
      </c>
      <c r="K107" s="32">
        <f>IFERROR(('2a) logm_x(t)'!K106-'2a) logm_x(t)'!J106-'2a)answer'!$C106)^2,"")</f>
        <v>2.8625476827641029E-2</v>
      </c>
      <c r="L107" s="32">
        <f>IFERROR(('2a) logm_x(t)'!L106-'2a) logm_x(t)'!K106-'2a)answer'!$C106)^2,"")</f>
        <v>1.1592478314780798E-4</v>
      </c>
      <c r="M107" s="32">
        <f>IFERROR(('2a) logm_x(t)'!M106-'2a) logm_x(t)'!L106-'2a)answer'!$C106)^2,"")</f>
        <v>1.155562291809269E-2</v>
      </c>
      <c r="N107" s="32">
        <f>IFERROR(('2a) logm_x(t)'!N106-'2a) logm_x(t)'!M106-'2a)answer'!$C106)^2,"")</f>
        <v>1.1717666002865582E-3</v>
      </c>
      <c r="O107" s="32">
        <f>IFERROR(('2a) logm_x(t)'!O106-'2a) logm_x(t)'!N106-'2a)answer'!$C106)^2,"")</f>
        <v>4.8844086831635748E-2</v>
      </c>
      <c r="P107" s="32">
        <f>IFERROR(('2a) logm_x(t)'!P106-'2a) logm_x(t)'!O106-'2a)answer'!$C106)^2,"")</f>
        <v>4.1130785968028237E-2</v>
      </c>
      <c r="Q107" s="32">
        <f>IFERROR(('2a) logm_x(t)'!Q106-'2a) logm_x(t)'!P106-'2a)answer'!$C106)^2,"")</f>
        <v>6.0562372473805636E-4</v>
      </c>
      <c r="R107" s="32">
        <f>IFERROR(('2a) logm_x(t)'!R106-'2a) logm_x(t)'!Q106-'2a)answer'!$C106)^2,"")</f>
        <v>4.1356461813932076E-4</v>
      </c>
      <c r="S107" s="32">
        <f>IFERROR(('2a) logm_x(t)'!S106-'2a) logm_x(t)'!R106-'2a)answer'!$C106)^2,"")</f>
        <v>1.1569659054452747E-2</v>
      </c>
      <c r="T107" s="32">
        <f>IFERROR(('2a) logm_x(t)'!T106-'2a) logm_x(t)'!S106-'2a)answer'!$C106)^2,"")</f>
        <v>7.8916946358000787E-3</v>
      </c>
      <c r="U107" s="32">
        <f>IFERROR(('2a) logm_x(t)'!U106-'2a) logm_x(t)'!T106-'2a)answer'!$C106)^2,"")</f>
        <v>4.1130785968028237E-2</v>
      </c>
      <c r="V107" s="32">
        <f>IFERROR(('2a) logm_x(t)'!V106-'2a) logm_x(t)'!U106-'2a)answer'!$C106)^2,"")</f>
        <v>1.9698904556870846E-3</v>
      </c>
      <c r="W107" s="32">
        <f>IFERROR(('2a) logm_x(t)'!W106-'2a) logm_x(t)'!V106-'2a)answer'!$C106)^2,"")</f>
        <v>2.3108290303298529E-2</v>
      </c>
      <c r="X107" s="32">
        <f>IFERROR(('2a) logm_x(t)'!X106-'2a) logm_x(t)'!W106-'2a)answer'!$C106)^2,"")</f>
        <v>8.399484414613978E-2</v>
      </c>
      <c r="Y107" s="32">
        <f>IFERROR(('2a) logm_x(t)'!Y106-'2a) logm_x(t)'!X106-'2a)answer'!$C106)^2,"")</f>
        <v>3.7858935084366836E-2</v>
      </c>
      <c r="Z107" s="32">
        <f>IFERROR(('2a) logm_x(t)'!Z106-'2a) logm_x(t)'!Y106-'2a)answer'!$C106)^2,"")</f>
        <v>7.7308107063952104E-5</v>
      </c>
      <c r="AA107" s="32">
        <f>IFERROR(('2a) logm_x(t)'!AA106-'2a) logm_x(t)'!Z106-'2a)answer'!$C106)^2,"")</f>
        <v>6.0693666545242868E-3</v>
      </c>
      <c r="AB107" s="32">
        <f>IFERROR(('2a) logm_x(t)'!AB106-'2a) logm_x(t)'!AA106-'2a)answer'!$C106)^2,"")</f>
        <v>4.5649212912838953E-6</v>
      </c>
      <c r="AC107" s="32">
        <f>IFERROR(('2a) logm_x(t)'!AC106-'2a) logm_x(t)'!AB106-'2a)answer'!$C106)^2,"")</f>
        <v>4.5649212912838953E-6</v>
      </c>
      <c r="AD107" s="32">
        <f>IFERROR(('2a) logm_x(t)'!AD106-'2a) logm_x(t)'!AC106-'2a)answer'!$C106)^2,"")</f>
        <v>4.5649212912838953E-6</v>
      </c>
      <c r="AE107" s="32">
        <f>IFERROR(('2a) logm_x(t)'!AE106-'2a) logm_x(t)'!AD106-'2a)answer'!$C106)^2,"")</f>
        <v>5.6894340544549386E-2</v>
      </c>
      <c r="AF107" s="32">
        <f>IFERROR(('2a) logm_x(t)'!AF106-'2a) logm_x(t)'!AE106-'2a)answer'!$C106)^2,"")</f>
        <v>5.4874098087433106E-2</v>
      </c>
      <c r="AG107" s="32">
        <f>IFERROR(('2a) logm_x(t)'!AG106-'2a) logm_x(t)'!AF106-'2a)answer'!$C106)^2,"")</f>
        <v>4.5649212912838953E-6</v>
      </c>
      <c r="AH107" s="32">
        <f>IFERROR(('2a) logm_x(t)'!AH106-'2a) logm_x(t)'!AG106-'2a)answer'!$C106)^2,"")</f>
        <v>8.6691640666062969E-3</v>
      </c>
      <c r="AI107" s="32">
        <f>IFERROR(('2a) logm_x(t)'!AI106-'2a) logm_x(t)'!AH106-'2a)answer'!$C106)^2,"")</f>
        <v>7.8916946358000787E-3</v>
      </c>
      <c r="AJ107" s="32">
        <f>IFERROR(('2a) logm_x(t)'!AJ106-'2a) logm_x(t)'!AI106-'2a)answer'!$C106)^2,"")</f>
        <v>1.1555622918092678E-2</v>
      </c>
      <c r="AK107" s="32">
        <f>IFERROR(('2a) logm_x(t)'!AK106-'2a) logm_x(t)'!AJ106-'2a)answer'!$C106)^2,"")</f>
        <v>1.0655183443856004E-2</v>
      </c>
      <c r="AL107" s="32">
        <f>IFERROR(('2a) logm_x(t)'!AL106-'2a) logm_x(t)'!AK106-'2a)answer'!$C106)^2,"")</f>
        <v>4.5649212912838953E-6</v>
      </c>
      <c r="AM107" s="32">
        <f>IFERROR(('2a) logm_x(t)'!AM106-'2a) logm_x(t)'!AL106-'2a)answer'!$C106)^2,"")</f>
        <v>6.753433291480663E-3</v>
      </c>
      <c r="AN107" s="32">
        <f>IFERROR(('2a) logm_x(t)'!AN106-'2a) logm_x(t)'!AM106-'2a)answer'!$C106)^2,"")</f>
        <v>6.0693666545242868E-3</v>
      </c>
      <c r="AO107" s="32">
        <f>IFERROR(('2a) logm_x(t)'!AO106-'2a) logm_x(t)'!AN106-'2a)answer'!$C106)^2,"")</f>
        <v>1.1555622918092678E-2</v>
      </c>
      <c r="AP107" s="32">
        <f>IFERROR(('2a) logm_x(t)'!AP106-'2a) logm_x(t)'!AO106-'2a)answer'!$C106)^2,"")</f>
        <v>5.3736990378051115E-4</v>
      </c>
      <c r="AQ107" s="32">
        <f>IFERROR(('2a) logm_x(t)'!AQ106-'2a) logm_x(t)'!AP106-'2a)answer'!$C106)^2,"")</f>
        <v>6.0693666545242868E-3</v>
      </c>
      <c r="AR107" s="32">
        <f>IFERROR(('2a) logm_x(t)'!AR106-'2a) logm_x(t)'!AQ106-'2a)answer'!$C106)^2,"")</f>
        <v>3.1148704140840561E-2</v>
      </c>
      <c r="AS107" s="32">
        <f>IFERROR(('2a) logm_x(t)'!AS106-'2a) logm_x(t)'!AR106-'2a)answer'!$C106)^2,"")</f>
        <v>2.2140484767026345E-3</v>
      </c>
      <c r="AT107" s="32">
        <f>IFERROR(('2a) logm_x(t)'!AT106-'2a) logm_x(t)'!AS106-'2a)answer'!$C106)^2,"")</f>
        <v>3.1208966368483884E-4</v>
      </c>
      <c r="AU107" s="32">
        <f>IFERROR(('2a) logm_x(t)'!AU106-'2a) logm_x(t)'!AT106-'2a)answer'!$C106)^2,"")</f>
        <v>1.0655183443856004E-2</v>
      </c>
      <c r="AV107" s="32">
        <f>IFERROR(('2a) logm_x(t)'!AV106-'2a) logm_x(t)'!AU106-'2a)answer'!$C106)^2,"")</f>
        <v>4.1130785968028237E-2</v>
      </c>
      <c r="AW107" s="32">
        <f>IFERROR(('2a) logm_x(t)'!AW106-'2a) logm_x(t)'!AV106-'2a)answer'!$C106)^2,"")</f>
        <v>1.9698904556870846E-3</v>
      </c>
      <c r="AX107" s="32">
        <f>IFERROR(('2a) logm_x(t)'!AX106-'2a) logm_x(t)'!AW106-'2a)answer'!$C106)^2,"")</f>
        <v>7.6519790290422128E-3</v>
      </c>
      <c r="AY107" s="32">
        <f>IFERROR(('2a) logm_x(t)'!AY106-'2a) logm_x(t)'!AX106-'2a)answer'!$C106)^2,"")</f>
        <v>8.16234884001667E-4</v>
      </c>
      <c r="AZ107" s="32">
        <f>IFERROR(('2a) logm_x(t)'!AZ106-'2a) logm_x(t)'!AY106-'2a)answer'!$C106)^2,"")</f>
        <v>1.2507175682593605E-2</v>
      </c>
      <c r="BA107" s="32">
        <f>IFERROR(('2a) logm_x(t)'!BA106-'2a) logm_x(t)'!AZ106-'2a)answer'!$C106)^2,"")</f>
        <v>1.9698904556870846E-3</v>
      </c>
      <c r="BB107" s="32">
        <f>IFERROR(('2a) logm_x(t)'!BB106-'2a) logm_x(t)'!BA106-'2a)answer'!$C106)^2,"")</f>
        <v>2.3674630962368299E-3</v>
      </c>
      <c r="BC107" s="32">
        <f>IFERROR(('2a) logm_x(t)'!BC106-'2a) logm_x(t)'!BB106-'2a)answer'!$C106)^2,"")</f>
        <v>8.681322003268821E-3</v>
      </c>
      <c r="BD107" s="32">
        <f>IFERROR(('2a) logm_x(t)'!BD106-'2a) logm_x(t)'!BC106-'2a)answer'!$C106)^2,"")</f>
        <v>1.5633677195796589E-2</v>
      </c>
      <c r="BE107" s="32">
        <f>IFERROR(('2a) logm_x(t)'!BE106-'2a) logm_x(t)'!BD106-'2a)answer'!$C106)^2,"")</f>
        <v>6.4777319573047711E-4</v>
      </c>
      <c r="BF107" s="32">
        <f>IFERROR(('2a) logm_x(t)'!BF106-'2a) logm_x(t)'!BE106-'2a)answer'!$C106)^2,"")</f>
        <v>1.6319975240804458E-4</v>
      </c>
      <c r="BG107" s="32">
        <f>IFERROR(('2a) logm_x(t)'!BG106-'2a) logm_x(t)'!BF106-'2a)answer'!$C106)^2,"")</f>
        <v>3.0824735316004859E-3</v>
      </c>
      <c r="BH107" s="32">
        <f>IFERROR(('2a) logm_x(t)'!BH106-'2a) logm_x(t)'!BG106-'2a)answer'!$C106)^2,"")</f>
        <v>2.9172134728952669E-3</v>
      </c>
      <c r="BI107" s="32">
        <f>IFERROR(('2a) logm_x(t)'!BI106-'2a) logm_x(t)'!BH106-'2a)answer'!$C106)^2,"")</f>
        <v>5.0727944090389419E-3</v>
      </c>
      <c r="BJ107" s="32">
        <f>IFERROR(('2a) logm_x(t)'!BJ106-'2a) logm_x(t)'!BI106-'2a)answer'!$C106)^2,"")</f>
        <v>2.4188733418716939E-3</v>
      </c>
      <c r="BK107" s="32">
        <f>IFERROR(('2a) logm_x(t)'!BK106-'2a) logm_x(t)'!BJ106-'2a)answer'!$C106)^2,"")</f>
        <v>4.9036236744944839E-3</v>
      </c>
      <c r="BL107" s="32">
        <f>IFERROR(('2a) logm_x(t)'!BL106-'2a) logm_x(t)'!BK106-'2a)answer'!$C106)^2,"")</f>
        <v>8.3920202541936974E-3</v>
      </c>
      <c r="BM107" s="32">
        <f>IFERROR(('2a) logm_x(t)'!BM106-'2a) logm_x(t)'!BL106-'2a)answer'!$C106)^2,"")</f>
        <v>1.6658494951462062E-3</v>
      </c>
      <c r="BN107" s="32">
        <f>IFERROR(('2a) logm_x(t)'!BN106-'2a) logm_x(t)'!BM106-'2a)answer'!$C106)^2,"")</f>
        <v>3.6462020149080456E-3</v>
      </c>
      <c r="BO107" s="32">
        <f>IFERROR(('2a) logm_x(t)'!BO106-'2a) logm_x(t)'!BN106-'2a)answer'!$C106)^2,"")</f>
        <v>1.0745205369643809E-2</v>
      </c>
      <c r="BP107" s="32">
        <f>IFERROR(('2a) logm_x(t)'!BP106-'2a) logm_x(t)'!BO106-'2a)answer'!$C106)^2,"")</f>
        <v>1.9505377421066988E-3</v>
      </c>
      <c r="BQ107" s="32">
        <f>IFERROR(('2a) logm_x(t)'!BQ106-'2a) logm_x(t)'!BP106-'2a)answer'!$C106)^2,"")</f>
        <v>1.1699777997690763E-3</v>
      </c>
      <c r="BR107" s="32">
        <f>IFERROR(('2a) logm_x(t)'!BR106-'2a) logm_x(t)'!BQ106-'2a)answer'!$C106)^2,"")</f>
        <v>1.1134504224589347E-2</v>
      </c>
      <c r="BS107" s="32">
        <f>IFERROR(('2a) logm_x(t)'!BS106-'2a) logm_x(t)'!BR106-'2a)answer'!$C106)^2,"")</f>
        <v>9.1513379469015995E-3</v>
      </c>
      <c r="BT107" s="32">
        <f>IFERROR(('2a) logm_x(t)'!BT106-'2a) logm_x(t)'!BS106-'2a)answer'!$C106)^2,"")</f>
        <v>2.1865769162063976E-3</v>
      </c>
      <c r="BU107" s="32">
        <f>IFERROR(('2a) logm_x(t)'!BU106-'2a) logm_x(t)'!BT106-'2a)answer'!$C106)^2,"")</f>
        <v>2.2986992721955148E-3</v>
      </c>
      <c r="BV107" s="32">
        <f>IFERROR(('2a) logm_x(t)'!BV106-'2a) logm_x(t)'!BU106-'2a)answer'!$C106)^2,"")</f>
        <v>2.3525668278229044E-4</v>
      </c>
      <c r="BW107" s="32">
        <f>IFERROR(('2a) logm_x(t)'!BW106-'2a) logm_x(t)'!BV106-'2a)answer'!$C106)^2,"")</f>
        <v>1.1688666959017255E-2</v>
      </c>
      <c r="BX107" s="32">
        <f>IFERROR(('2a) logm_x(t)'!BX106-'2a) logm_x(t)'!BW106-'2a)answer'!$C106)^2,"")</f>
        <v>7.3454499469915056E-3</v>
      </c>
      <c r="BY107" s="32">
        <f>IFERROR(('2a) logm_x(t)'!BY106-'2a) logm_x(t)'!BX106-'2a)answer'!$C106)^2,"")</f>
        <v>1.8985774523861166E-4</v>
      </c>
      <c r="BZ107" s="32">
        <f>IFERROR(('2a) logm_x(t)'!BZ106-'2a) logm_x(t)'!BY106-'2a)answer'!$C106)^2,"")</f>
        <v>3.2587553253212852E-4</v>
      </c>
      <c r="CA107" s="32">
        <f>IFERROR(('2a) logm_x(t)'!CA106-'2a) logm_x(t)'!BZ106-'2a)answer'!$C106)^2,"")</f>
        <v>2.0576922866420139E-4</v>
      </c>
      <c r="CB107" s="32">
        <f>IFERROR(('2a) logm_x(t)'!CB106-'2a) logm_x(t)'!CA106-'2a)answer'!$C106)^2,"")</f>
        <v>4.2350484803844882E-5</v>
      </c>
      <c r="CC107" s="32">
        <f>IFERROR(('2a) logm_x(t)'!CC106-'2a) logm_x(t)'!CB106-'2a)answer'!$C106)^2,"")</f>
        <v>1.225708389405379E-4</v>
      </c>
      <c r="CD107" s="32">
        <f>IFERROR(('2a) logm_x(t)'!CD106-'2a) logm_x(t)'!CC106-'2a)answer'!$C106)^2,"")</f>
        <v>3.9269708777958288E-4</v>
      </c>
      <c r="CE107" s="32">
        <f>IFERROR(('2a) logm_x(t)'!CE106-'2a) logm_x(t)'!CD106-'2a)answer'!$C106)^2,"")</f>
        <v>5.0939481733511677E-3</v>
      </c>
      <c r="CF107" s="32">
        <f>IFERROR(('2a) logm_x(t)'!CF106-'2a) logm_x(t)'!CE106-'2a)answer'!$C106)^2,"")</f>
        <v>9.01424663053884E-4</v>
      </c>
      <c r="CG107" s="32">
        <f>IFERROR(('2a) logm_x(t)'!CG106-'2a) logm_x(t)'!CF106-'2a)answer'!$C106)^2,"")</f>
        <v>6.0836798361381438E-4</v>
      </c>
      <c r="CH107" s="32">
        <f>IFERROR(('2a) logm_x(t)'!CH106-'2a) logm_x(t)'!CG106-'2a)answer'!$C106)^2,"")</f>
        <v>9.0513525070223409E-4</v>
      </c>
      <c r="CI107" s="32">
        <f>IFERROR(('2a) logm_x(t)'!CI106-'2a) logm_x(t)'!CH106-'2a)answer'!$C106)^2,"")</f>
        <v>1.5005252910460105E-4</v>
      </c>
      <c r="CJ107" s="32">
        <f>IFERROR(('2a) logm_x(t)'!CJ106-'2a) logm_x(t)'!CI106-'2a)answer'!$C106)^2,"")</f>
        <v>2.8282499147252222E-5</v>
      </c>
      <c r="CK107" s="32">
        <f>IFERROR(('2a) logm_x(t)'!CK106-'2a) logm_x(t)'!CJ106-'2a)answer'!$C106)^2,"")</f>
        <v>3.0627428888056231E-4</v>
      </c>
      <c r="CL107" s="32">
        <f>IFERROR(('2a) logm_x(t)'!CL106-'2a) logm_x(t)'!CK106-'2a)answer'!$C106)^2,"")</f>
        <v>1.5512545012478451E-3</v>
      </c>
      <c r="CM107" s="32">
        <f>IFERROR(('2a) logm_x(t)'!CM106-'2a) logm_x(t)'!CL106-'2a)answer'!$C106)^2,"")</f>
        <v>8.5952078641580011E-7</v>
      </c>
      <c r="CN107" s="32">
        <f>IFERROR(('2a) logm_x(t)'!CN106-'2a) logm_x(t)'!CM106-'2a)answer'!$C106)^2,"")</f>
        <v>5.178746253763467E-7</v>
      </c>
      <c r="CT107" s="31">
        <f t="shared" si="6"/>
        <v>103</v>
      </c>
      <c r="CU107" s="32">
        <f>IFERROR(('2a) logm_x(t)'!C106-'2a) logm_x(t)'!B106-'2a)answer'!$C106)/$CP$5,"")</f>
        <v>1.1490760641510402</v>
      </c>
      <c r="CV107" s="32">
        <f>IFERROR(('2a) logm_x(t)'!D106-'2a) logm_x(t)'!C106-'2a)answer'!$C106)/$CP$5,"")</f>
        <v>-0.11020446111261041</v>
      </c>
      <c r="CW107" s="32">
        <f>IFERROR(('2a) logm_x(t)'!E106-'2a) logm_x(t)'!D106-'2a)answer'!$C106)/$CP$5,"")</f>
        <v>-1.5307660450437315E-2</v>
      </c>
      <c r="CX107" s="32">
        <f>IFERROR(('2a) logm_x(t)'!F106-'2a) logm_x(t)'!E106-'2a)answer'!$C106)/$CP$5,"")</f>
        <v>-0.1809706179993488</v>
      </c>
      <c r="CY107" s="32">
        <f>IFERROR(('2a) logm_x(t)'!G106-'2a) logm_x(t)'!F106-'2a)answer'!$C106)/$CP$5,"")</f>
        <v>0.94724289462957367</v>
      </c>
      <c r="CZ107" s="32">
        <f>IFERROR(('2a) logm_x(t)'!H106-'2a) logm_x(t)'!G106-'2a)answer'!$C106)/$CP$5,"")</f>
        <v>-1.1796913850519148</v>
      </c>
      <c r="DA107" s="32">
        <f>IFERROR(('2a) logm_x(t)'!I106-'2a) logm_x(t)'!H106-'2a)answer'!$C106)/$CP$5,"")</f>
        <v>-1.5307660450437315E-2</v>
      </c>
      <c r="DB107" s="32">
        <f>IFERROR(('2a) logm_x(t)'!J106-'2a) logm_x(t)'!I106-'2a)answer'!$C106)/$CP$5,"")</f>
        <v>2.0458203820343792</v>
      </c>
      <c r="DC107" s="32">
        <f>IFERROR(('2a) logm_x(t)'!K106-'2a) logm_x(t)'!J106-'2a)answer'!$C106)/$CP$5,"")</f>
        <v>-1.2121839745579031</v>
      </c>
      <c r="DD107" s="32">
        <f>IFERROR(('2a) logm_x(t)'!L106-'2a) logm_x(t)'!K106-'2a)answer'!$C106)/$CP$5,"")</f>
        <v>7.7140121659035291E-2</v>
      </c>
      <c r="DE107" s="32">
        <f>IFERROR(('2a) logm_x(t)'!M106-'2a) logm_x(t)'!L106-'2a)answer'!$C106)/$CP$5,"")</f>
        <v>-0.77017400141579406</v>
      </c>
      <c r="DF107" s="32">
        <f>IFERROR(('2a) logm_x(t)'!N106-'2a) logm_x(t)'!M106-'2a)answer'!$C106)/$CP$5,"")</f>
        <v>0.24525209776064727</v>
      </c>
      <c r="DG107" s="32">
        <f>IFERROR(('2a) logm_x(t)'!O106-'2a) logm_x(t)'!N106-'2a)answer'!$C106)/$CP$5,"")</f>
        <v>1.5834274543018281</v>
      </c>
      <c r="DH107" s="32">
        <f>IFERROR(('2a) logm_x(t)'!P106-'2a) logm_x(t)'!O106-'2a)answer'!$C106)/$CP$5,"")</f>
        <v>-1.4530336688769663</v>
      </c>
      <c r="DI107" s="32">
        <f>IFERROR(('2a) logm_x(t)'!Q106-'2a) logm_x(t)'!P106-'2a)answer'!$C106)/$CP$5,"")</f>
        <v>-0.17631676677617378</v>
      </c>
      <c r="DJ107" s="32">
        <f>IFERROR(('2a) logm_x(t)'!R106-'2a) logm_x(t)'!Q106-'2a)answer'!$C106)/$CP$5,"")</f>
        <v>0.14570144587529915</v>
      </c>
      <c r="DK107" s="32">
        <f>IFERROR(('2a) logm_x(t)'!S106-'2a) logm_x(t)'!R106-'2a)answer'!$C106)/$CP$5,"")</f>
        <v>0.77064160868706211</v>
      </c>
      <c r="DL107" s="32">
        <f>IFERROR(('2a) logm_x(t)'!T106-'2a) logm_x(t)'!S106-'2a)answer'!$C106)/$CP$5,"")</f>
        <v>0.63646907883859216</v>
      </c>
      <c r="DM107" s="32">
        <f>IFERROR(('2a) logm_x(t)'!U106-'2a) logm_x(t)'!T106-'2a)answer'!$C106)/$CP$5,"")</f>
        <v>-1.4530336688769663</v>
      </c>
      <c r="DN107" s="32">
        <f>IFERROR(('2a) logm_x(t)'!V106-'2a) logm_x(t)'!U106-'2a)answer'!$C106)/$CP$5,"")</f>
        <v>0.31798981597809833</v>
      </c>
      <c r="DO107" s="32">
        <f>IFERROR(('2a) logm_x(t)'!W106-'2a) logm_x(t)'!V106-'2a)answer'!$C106)/$CP$5,"")</f>
        <v>1.089120871547556</v>
      </c>
      <c r="DP107" s="32">
        <f>IFERROR(('2a) logm_x(t)'!X106-'2a) logm_x(t)'!W106-'2a)answer'!$C106)/$CP$5,"")</f>
        <v>-2.0764357029352536</v>
      </c>
      <c r="DQ107" s="32">
        <f>IFERROR(('2a) logm_x(t)'!Y106-'2a) logm_x(t)'!X106-'2a)answer'!$C106)/$CP$5,"")</f>
        <v>1.3940436427453498</v>
      </c>
      <c r="DR107" s="32">
        <f>IFERROR(('2a) logm_x(t)'!Z106-'2a) logm_x(t)'!Y106-'2a)answer'!$C106)/$CP$5,"")</f>
        <v>6.2994798789414705E-2</v>
      </c>
      <c r="DS107" s="32">
        <f>IFERROR(('2a) logm_x(t)'!AA106-'2a) logm_x(t)'!Z106-'2a)answer'!$C106)/$CP$5,"")</f>
        <v>0.55816661959874014</v>
      </c>
      <c r="DT107" s="32">
        <f>IFERROR(('2a) logm_x(t)'!AB106-'2a) logm_x(t)'!AA106-'2a)answer'!$C106)/$CP$5,"")</f>
        <v>-1.5307660450437315E-2</v>
      </c>
      <c r="DU107" s="32">
        <f>IFERROR(('2a) logm_x(t)'!AC106-'2a) logm_x(t)'!AB106-'2a)answer'!$C106)/$CP$5,"")</f>
        <v>-1.5307660450437315E-2</v>
      </c>
      <c r="DV107" s="32">
        <f>IFERROR(('2a) logm_x(t)'!AD106-'2a) logm_x(t)'!AC106-'2a)answer'!$C106)/$CP$5,"")</f>
        <v>-1.5307660450437315E-2</v>
      </c>
      <c r="DW107" s="32">
        <f>IFERROR(('2a) logm_x(t)'!AE106-'2a) logm_x(t)'!AD106-'2a)answer'!$C106)/$CP$5,"")</f>
        <v>-1.7089395758648758</v>
      </c>
      <c r="DX107" s="32">
        <f>IFERROR(('2a) logm_x(t)'!AF106-'2a) logm_x(t)'!AE106-'2a)answer'!$C106)/$CP$5,"")</f>
        <v>1.6783242549640012</v>
      </c>
      <c r="DY107" s="32">
        <f>IFERROR(('2a) logm_x(t)'!AG106-'2a) logm_x(t)'!AF106-'2a)answer'!$C106)/$CP$5,"")</f>
        <v>-1.5307660450437315E-2</v>
      </c>
      <c r="DZ107" s="32">
        <f>IFERROR(('2a) logm_x(t)'!AH106-'2a) logm_x(t)'!AG106-'2a)answer'!$C106)/$CP$5,"")</f>
        <v>-0.66708439973946676</v>
      </c>
      <c r="EA107" s="32">
        <f>IFERROR(('2a) logm_x(t)'!AI106-'2a) logm_x(t)'!AH106-'2a)answer'!$C106)/$CP$5,"")</f>
        <v>0.63646907883859216</v>
      </c>
      <c r="EB107" s="32">
        <f>IFERROR(('2a) logm_x(t)'!AJ106-'2a) logm_x(t)'!AI106-'2a)answer'!$C106)/$CP$5,"")</f>
        <v>-0.77017400141579362</v>
      </c>
      <c r="EC107" s="32">
        <f>IFERROR(('2a) logm_x(t)'!AK106-'2a) logm_x(t)'!AJ106-'2a)answer'!$C106)/$CP$5,"")</f>
        <v>0.73955868051491902</v>
      </c>
      <c r="ED107" s="32">
        <f>IFERROR(('2a) logm_x(t)'!AL106-'2a) logm_x(t)'!AK106-'2a)answer'!$C106)/$CP$5,"")</f>
        <v>-1.5307660450437315E-2</v>
      </c>
      <c r="EE107" s="32">
        <f>IFERROR(('2a) logm_x(t)'!AM106-'2a) logm_x(t)'!AL106-'2a)answer'!$C106)/$CP$5,"")</f>
        <v>-0.58878194049961474</v>
      </c>
      <c r="EF107" s="32">
        <f>IFERROR(('2a) logm_x(t)'!AN106-'2a) logm_x(t)'!AM106-'2a)answer'!$C106)/$CP$5,"")</f>
        <v>0.55816661959874014</v>
      </c>
      <c r="EG107" s="32">
        <f>IFERROR(('2a) logm_x(t)'!AO106-'2a) logm_x(t)'!AN106-'2a)answer'!$C106)/$CP$5,"")</f>
        <v>-0.77017400141579362</v>
      </c>
      <c r="EH107" s="32">
        <f>IFERROR(('2a) logm_x(t)'!AP106-'2a) logm_x(t)'!AO106-'2a)answer'!$C106)/$CP$5,"")</f>
        <v>0.16608440046574152</v>
      </c>
      <c r="EI107" s="32">
        <f>IFERROR(('2a) logm_x(t)'!AQ106-'2a) logm_x(t)'!AP106-'2a)answer'!$C106)/$CP$5,"")</f>
        <v>0.55816661959874014</v>
      </c>
      <c r="EJ107" s="32">
        <f>IFERROR(('2a) logm_x(t)'!AR106-'2a) logm_x(t)'!AQ106-'2a)answer'!$C106)/$CP$5,"")</f>
        <v>-1.264480584170065</v>
      </c>
      <c r="EK107" s="32">
        <f>IFERROR(('2a) logm_x(t)'!AS106-'2a) logm_x(t)'!AR106-'2a)answer'!$C106)/$CP$5,"")</f>
        <v>0.33712094538585141</v>
      </c>
      <c r="EL107" s="32">
        <f>IFERROR(('2a) logm_x(t)'!AT106-'2a) logm_x(t)'!AS106-'2a)answer'!$C106)/$CP$5,"")</f>
        <v>0.1265703164675453</v>
      </c>
      <c r="EM107" s="32">
        <f>IFERROR(('2a) logm_x(t)'!AU106-'2a) logm_x(t)'!AT106-'2a)answer'!$C106)/$CP$5,"")</f>
        <v>0.73955868051491902</v>
      </c>
      <c r="EN107" s="32">
        <f>IFERROR(('2a) logm_x(t)'!AV106-'2a) logm_x(t)'!AU106-'2a)answer'!$C106)/$CP$5,"")</f>
        <v>-1.4530336688769663</v>
      </c>
      <c r="EO107" s="32">
        <f>IFERROR(('2a) logm_x(t)'!AW106-'2a) logm_x(t)'!AV106-'2a)answer'!$C106)/$CP$5,"")</f>
        <v>0.31798981597809833</v>
      </c>
      <c r="EP107" s="32">
        <f>IFERROR(('2a) logm_x(t)'!AX106-'2a) logm_x(t)'!AW106-'2a)answer'!$C106)/$CP$5,"")</f>
        <v>0.62672794381500441</v>
      </c>
      <c r="EQ107" s="32">
        <f>IFERROR(('2a) logm_x(t)'!AY106-'2a) logm_x(t)'!AX106-'2a)answer'!$C106)/$CP$5,"")</f>
        <v>-0.20469147200691529</v>
      </c>
      <c r="ER107" s="32">
        <f>IFERROR(('2a) logm_x(t)'!AZ106-'2a) logm_x(t)'!AY106-'2a)answer'!$C106)/$CP$5,"")</f>
        <v>-0.80125692958793671</v>
      </c>
      <c r="ES107" s="32">
        <f>IFERROR(('2a) logm_x(t)'!BA106-'2a) logm_x(t)'!AZ106-'2a)answer'!$C106)/$CP$5,"")</f>
        <v>0.31798981597809833</v>
      </c>
      <c r="ET107" s="32">
        <f>IFERROR(('2a) logm_x(t)'!BB106-'2a) logm_x(t)'!BA106-'2a)answer'!$C106)/$CP$5,"")</f>
        <v>-0.34860513687897299</v>
      </c>
      <c r="EU107" s="32">
        <f>IFERROR(('2a) logm_x(t)'!BC106-'2a) logm_x(t)'!BB106-'2a)answer'!$C106)/$CP$5,"")</f>
        <v>0.66755200701073525</v>
      </c>
      <c r="EV107" s="32">
        <f>IFERROR(('2a) logm_x(t)'!BD106-'2a) logm_x(t)'!BC106-'2a)answer'!$C106)/$CP$5,"")</f>
        <v>-0.89582410343188845</v>
      </c>
      <c r="EW107" s="32">
        <f>IFERROR(('2a) logm_x(t)'!BE106-'2a) logm_x(t)'!BD106-'2a)answer'!$C106)/$CP$5,"")</f>
        <v>0.18234911506984117</v>
      </c>
      <c r="EX107" s="32">
        <f>IFERROR(('2a) logm_x(t)'!BF106-'2a) logm_x(t)'!BE106-'2a)answer'!$C106)/$CP$5,"")</f>
        <v>-9.1527567658022474E-2</v>
      </c>
      <c r="EY107" s="32">
        <f>IFERROR(('2a) logm_x(t)'!BG106-'2a) logm_x(t)'!BF106-'2a)answer'!$C106)/$CP$5,"")</f>
        <v>-0.39777899982555048</v>
      </c>
      <c r="EZ107" s="32">
        <f>IFERROR(('2a) logm_x(t)'!BH106-'2a) logm_x(t)'!BG106-'2a)answer'!$C106)/$CP$5,"")</f>
        <v>0.38696909224485243</v>
      </c>
      <c r="FA107" s="32">
        <f>IFERROR(('2a) logm_x(t)'!BI106-'2a) logm_x(t)'!BH106-'2a)answer'!$C106)/$CP$5,"")</f>
        <v>-0.51028852711713213</v>
      </c>
      <c r="FB107" s="32">
        <f>IFERROR(('2a) logm_x(t)'!BJ106-'2a) logm_x(t)'!BI106-'2a)answer'!$C106)/$CP$5,"")</f>
        <v>0.35236984669630722</v>
      </c>
      <c r="FC107" s="32">
        <f>IFERROR(('2a) logm_x(t)'!BK106-'2a) logm_x(t)'!BJ106-'2a)answer'!$C106)/$CP$5,"")</f>
        <v>0.5017076693854573</v>
      </c>
      <c r="FD107" s="32">
        <f>IFERROR(('2a) logm_x(t)'!BL106-'2a) logm_x(t)'!BK106-'2a)answer'!$C106)/$CP$5,"")</f>
        <v>-0.65633480476542527</v>
      </c>
      <c r="FE107" s="32">
        <f>IFERROR(('2a) logm_x(t)'!BM106-'2a) logm_x(t)'!BL106-'2a)answer'!$C106)/$CP$5,"")</f>
        <v>0.29242200743601493</v>
      </c>
      <c r="FF107" s="32">
        <f>IFERROR(('2a) logm_x(t)'!BN106-'2a) logm_x(t)'!BM106-'2a)answer'!$C106)/$CP$5,"")</f>
        <v>0.43262592088869184</v>
      </c>
      <c r="FG107" s="32">
        <f>IFERROR(('2a) logm_x(t)'!BO106-'2a) logm_x(t)'!BN106-'2a)answer'!$C106)/$CP$5,"")</f>
        <v>-0.74267624613524075</v>
      </c>
      <c r="FH107" s="32">
        <f>IFERROR(('2a) logm_x(t)'!BP106-'2a) logm_x(t)'!BO106-'2a)answer'!$C106)/$CP$5,"")</f>
        <v>0.31642395350740032</v>
      </c>
      <c r="FI107" s="32">
        <f>IFERROR(('2a) logm_x(t)'!BQ106-'2a) logm_x(t)'!BP106-'2a)answer'!$C106)/$CP$5,"")</f>
        <v>-0.24506482725897988</v>
      </c>
      <c r="FJ107" s="32">
        <f>IFERROR(('2a) logm_x(t)'!BR106-'2a) logm_x(t)'!BQ106-'2a)answer'!$C106)/$CP$5,"")</f>
        <v>0.75601013138556206</v>
      </c>
      <c r="FK107" s="32">
        <f>IFERROR(('2a) logm_x(t)'!BS106-'2a) logm_x(t)'!BR106-'2a)answer'!$C106)/$CP$5,"")</f>
        <v>-0.68538480229764276</v>
      </c>
      <c r="FL107" s="32">
        <f>IFERROR(('2a) logm_x(t)'!BT106-'2a) logm_x(t)'!BS106-'2a)answer'!$C106)/$CP$5,"")</f>
        <v>-0.33502294569063207</v>
      </c>
      <c r="FM107" s="32">
        <f>IFERROR(('2a) logm_x(t)'!BU106-'2a) logm_x(t)'!BT106-'2a)answer'!$C106)/$CP$5,"")</f>
        <v>0.34350514995146447</v>
      </c>
      <c r="FN107" s="32">
        <f>IFERROR(('2a) logm_x(t)'!BV106-'2a) logm_x(t)'!BU106-'2a)answer'!$C106)/$CP$5,"")</f>
        <v>-0.10989126123906386</v>
      </c>
      <c r="FO107" s="32">
        <f>IFERROR(('2a) logm_x(t)'!BW106-'2a) logm_x(t)'!BV106-'2a)answer'!$C106)/$CP$5,"")</f>
        <v>0.77459495789670607</v>
      </c>
      <c r="FP107" s="32">
        <f>IFERROR(('2a) logm_x(t)'!BX106-'2a) logm_x(t)'!BW106-'2a)answer'!$C106)/$CP$5,"")</f>
        <v>-0.61404666256019103</v>
      </c>
      <c r="FQ107" s="32">
        <f>IFERROR(('2a) logm_x(t)'!BY106-'2a) logm_x(t)'!BX106-'2a)answer'!$C106)/$CP$5,"")</f>
        <v>9.8720269619489653E-2</v>
      </c>
      <c r="FR107" s="32">
        <f>IFERROR(('2a) logm_x(t)'!BZ106-'2a) logm_x(t)'!BY106-'2a)answer'!$C106)/$CP$5,"")</f>
        <v>-0.12933559052036428</v>
      </c>
      <c r="FS107" s="32">
        <f>IFERROR(('2a) logm_x(t)'!CA106-'2a) logm_x(t)'!BZ106-'2a)answer'!$C106)/$CP$5,"")</f>
        <v>0.10277379374807563</v>
      </c>
      <c r="FT107" s="32">
        <f>IFERROR(('2a) logm_x(t)'!CB106-'2a) logm_x(t)'!CA106-'2a)answer'!$C106)/$CP$5,"")</f>
        <v>-4.6625270724273749E-2</v>
      </c>
      <c r="FU107" s="32">
        <f>IFERROR(('2a) logm_x(t)'!CC106-'2a) logm_x(t)'!CB106-'2a)answer'!$C106)/$CP$5,"")</f>
        <v>7.9320556541064222E-2</v>
      </c>
      <c r="FV107" s="32">
        <f>IFERROR(('2a) logm_x(t)'!CD106-'2a) logm_x(t)'!CC106-'2a)answer'!$C106)/$CP$5,"")</f>
        <v>-0.14197798677973616</v>
      </c>
      <c r="FW107" s="32">
        <f>IFERROR(('2a) logm_x(t)'!CE106-'2a) logm_x(t)'!CD106-'2a)answer'!$C106)/$CP$5,"")</f>
        <v>0.51135138245522815</v>
      </c>
      <c r="FX107" s="32">
        <f>IFERROR(('2a) logm_x(t)'!CF106-'2a) logm_x(t)'!CE106-'2a)answer'!$C106)/$CP$5,"")</f>
        <v>-0.21510816301851171</v>
      </c>
      <c r="FY107" s="32">
        <f>IFERROR(('2a) logm_x(t)'!CG106-'2a) logm_x(t)'!CF106-'2a)answer'!$C106)/$CP$5,"")</f>
        <v>-0.17671578678163288</v>
      </c>
      <c r="FZ107" s="32">
        <f>IFERROR(('2a) logm_x(t)'!CH106-'2a) logm_x(t)'!CG106-'2a)answer'!$C106)/$CP$5,"")</f>
        <v>-0.21555043956982625</v>
      </c>
      <c r="GA107" s="32">
        <f>IFERROR(('2a) logm_x(t)'!CI106-'2a) logm_x(t)'!CH106-'2a)answer'!$C106)/$CP$5,"")</f>
        <v>8.7763479535162323E-2</v>
      </c>
      <c r="GB107" s="32">
        <f>IFERROR(('2a) logm_x(t)'!CJ106-'2a) logm_x(t)'!CI106-'2a)answer'!$C106)/$CP$5,"")</f>
        <v>-3.8102288822402575E-2</v>
      </c>
      <c r="GC107" s="32">
        <f>IFERROR(('2a) logm_x(t)'!CK106-'2a) logm_x(t)'!CJ106-'2a)answer'!$C106)/$CP$5,"")</f>
        <v>0.12538553676510125</v>
      </c>
      <c r="GD107" s="32">
        <f>IFERROR(('2a) logm_x(t)'!CL106-'2a) logm_x(t)'!CK106-'2a)answer'!$C106)/$CP$5,"")</f>
        <v>-0.28218485466396048</v>
      </c>
      <c r="GE107" s="32">
        <f>IFERROR(('2a) logm_x(t)'!CM106-'2a) logm_x(t)'!CL106-'2a)answer'!$C106)/$CP$5,"")</f>
        <v>-6.6423287343228121E-3</v>
      </c>
      <c r="GF107" s="32">
        <f>IFERROR(('2a) logm_x(t)'!CN106-'2a) logm_x(t)'!CM106-'2a)answer'!$C106)/$CP$5,"")</f>
        <v>-5.1559000468090581E-3</v>
      </c>
    </row>
    <row r="108" spans="1:188" x14ac:dyDescent="0.25">
      <c r="A108" s="31">
        <f>'2a) logm_x(t)'!A107</f>
        <v>104</v>
      </c>
      <c r="B108" s="32"/>
      <c r="C108" s="32">
        <f>IFERROR(('2a) logm_x(t)'!C107-'2a) logm_x(t)'!B107-'2a)answer'!$C107)^2,"")</f>
        <v>5.1048099635252787E-2</v>
      </c>
      <c r="D108" s="32">
        <f>IFERROR(('2a) logm_x(t)'!D107-'2a) logm_x(t)'!C107-'2a)answer'!$C107)^2,"")</f>
        <v>6.0912069462657889E-3</v>
      </c>
      <c r="E108" s="32">
        <f>IFERROR(('2a) logm_x(t)'!E107-'2a) logm_x(t)'!D107-'2a)answer'!$C107)^2,"")</f>
        <v>6.4446534067988758E-6</v>
      </c>
      <c r="F108" s="32">
        <f>IFERROR(('2a) logm_x(t)'!F107-'2a) logm_x(t)'!E107-'2a)answer'!$C107)^2,"")</f>
        <v>8.6065600463661237E-3</v>
      </c>
      <c r="G108" s="32">
        <f>IFERROR(('2a) logm_x(t)'!G107-'2a) logm_x(t)'!F107-'2a)answer'!$C107)^2,"")</f>
        <v>1.0572339719438082E-2</v>
      </c>
      <c r="H108" s="32">
        <f>IFERROR(('2a) logm_x(t)'!H107-'2a) logm_x(t)'!G107-'2a)answer'!$C107)^2,"")</f>
        <v>2.4551540501101837E-2</v>
      </c>
      <c r="I108" s="32">
        <f>IFERROR(('2a) logm_x(t)'!I107-'2a) logm_x(t)'!H107-'2a)answer'!$C107)^2,"")</f>
        <v>7.1870940222446313E-3</v>
      </c>
      <c r="J108" s="32">
        <f>IFERROR(('2a) logm_x(t)'!J107-'2a) logm_x(t)'!I107-'2a)answer'!$C107)^2,"")</f>
        <v>7.6715415354535771E-2</v>
      </c>
      <c r="K108" s="32">
        <f>IFERROR(('2a) logm_x(t)'!K107-'2a) logm_x(t)'!J107-'2a)answer'!$C107)^2,"")</f>
        <v>9.462778563350141E-2</v>
      </c>
      <c r="L108" s="32">
        <f>IFERROR(('2a) logm_x(t)'!L107-'2a) logm_x(t)'!K107-'2a)answer'!$C107)^2,"")</f>
        <v>8.0192041444490138E-3</v>
      </c>
      <c r="M108" s="32">
        <f>IFERROR(('2a) logm_x(t)'!M107-'2a) logm_x(t)'!L107-'2a)answer'!$C107)^2,"")</f>
        <v>3.2321899978393825E-2</v>
      </c>
      <c r="N108" s="32">
        <f>IFERROR(('2a) logm_x(t)'!N107-'2a) logm_x(t)'!M107-'2a)answer'!$C107)^2,"")</f>
        <v>4.9913187552293094E-4</v>
      </c>
      <c r="O108" s="32">
        <f>IFERROR(('2a) logm_x(t)'!O107-'2a) logm_x(t)'!N107-'2a)answer'!$C107)^2,"")</f>
        <v>2.7243998671008976E-2</v>
      </c>
      <c r="P108" s="32">
        <f>IFERROR(('2a) logm_x(t)'!P107-'2a) logm_x(t)'!O107-'2a)answer'!$C107)^2,"")</f>
        <v>8.130678152312254E-2</v>
      </c>
      <c r="Q108" s="32">
        <f>IFERROR(('2a) logm_x(t)'!Q107-'2a) logm_x(t)'!P107-'2a)answer'!$C107)^2,"")</f>
        <v>1.6307743375468232E-2</v>
      </c>
      <c r="R108" s="32">
        <f>IFERROR(('2a) logm_x(t)'!R107-'2a) logm_x(t)'!Q107-'2a)answer'!$C107)^2,"")</f>
        <v>1.5036770639595218E-2</v>
      </c>
      <c r="S108" s="32">
        <f>IFERROR(('2a) logm_x(t)'!S107-'2a) logm_x(t)'!R107-'2a)answer'!$C107)^2,"")</f>
        <v>0.13709499450094242</v>
      </c>
      <c r="T108" s="32">
        <f>IFERROR(('2a) logm_x(t)'!T107-'2a) logm_x(t)'!S107-'2a)answer'!$C107)^2,"")</f>
        <v>0.13336092264229696</v>
      </c>
      <c r="U108" s="32">
        <f>IFERROR(('2a) logm_x(t)'!U107-'2a) logm_x(t)'!T107-'2a)answer'!$C107)^2,"")</f>
        <v>6.4446534067988758E-6</v>
      </c>
      <c r="V108" s="32">
        <f>IFERROR(('2a) logm_x(t)'!V107-'2a) logm_x(t)'!U107-'2a)answer'!$C107)^2,"")</f>
        <v>6.1889396719616054E-2</v>
      </c>
      <c r="W108" s="32">
        <f>IFERROR(('2a) logm_x(t)'!W107-'2a) logm_x(t)'!V107-'2a)answer'!$C107)^2,"")</f>
        <v>2.2986212988123585E-2</v>
      </c>
      <c r="X108" s="32">
        <f>IFERROR(('2a) logm_x(t)'!X107-'2a) logm_x(t)'!W107-'2a)answer'!$C107)^2,"")</f>
        <v>6.4446534067988758E-6</v>
      </c>
      <c r="Y108" s="32">
        <f>IFERROR(('2a) logm_x(t)'!Y107-'2a) logm_x(t)'!X107-'2a)answer'!$C107)^2,"")</f>
        <v>0.16646705209901083</v>
      </c>
      <c r="Z108" s="32">
        <f>IFERROR(('2a) logm_x(t)'!Z107-'2a) logm_x(t)'!Y107-'2a)answer'!$C107)^2,"")</f>
        <v>2.4551540501101837E-2</v>
      </c>
      <c r="AA108" s="32">
        <f>IFERROR(('2a) logm_x(t)'!AA107-'2a) logm_x(t)'!Z107-'2a)answer'!$C107)^2,"")</f>
        <v>0.31033495745106321</v>
      </c>
      <c r="AB108" s="32">
        <f>IFERROR(('2a) logm_x(t)'!AB107-'2a) logm_x(t)'!AA107-'2a)answer'!$C107)^2,"")</f>
        <v>0.48397875006448265</v>
      </c>
      <c r="AC108" s="32">
        <f>IFERROR(('2a) logm_x(t)'!AC107-'2a) logm_x(t)'!AB107-'2a)answer'!$C107)^2,"")</f>
        <v>8.130678152312254E-2</v>
      </c>
      <c r="AD108" s="32">
        <f>IFERROR(('2a) logm_x(t)'!AD107-'2a) logm_x(t)'!AC107-'2a)answer'!$C107)^2,"")</f>
        <v>6.4446534067988758E-6</v>
      </c>
      <c r="AE108" s="32">
        <f>IFERROR(('2a) logm_x(t)'!AE107-'2a) logm_x(t)'!AD107-'2a)answer'!$C107)^2,"")</f>
        <v>3.2321899978393881E-2</v>
      </c>
      <c r="AF108" s="32">
        <f>IFERROR(('2a) logm_x(t)'!AF107-'2a) logm_x(t)'!AE107-'2a)answer'!$C107)^2,"")</f>
        <v>0.48397875006448265</v>
      </c>
      <c r="AG108" s="32">
        <f>IFERROR(('2a) logm_x(t)'!AG107-'2a) logm_x(t)'!AF107-'2a)answer'!$C107)^2,"")</f>
        <v>0.25835566580322977</v>
      </c>
      <c r="AH108" s="32">
        <f>IFERROR(('2a) logm_x(t)'!AH107-'2a) logm_x(t)'!AG107-'2a)answer'!$C107)^2,"")</f>
        <v>6.4446534067988758E-6</v>
      </c>
      <c r="AI108" s="32">
        <f>IFERROR(('2a) logm_x(t)'!AI107-'2a) logm_x(t)'!AH107-'2a)answer'!$C107)^2,"")</f>
        <v>8.4228057403994416E-2</v>
      </c>
      <c r="AJ108" s="32">
        <f>IFERROR(('2a) logm_x(t)'!AJ107-'2a) logm_x(t)'!AI107-'2a)answer'!$C107)^2,"")</f>
        <v>7.1356446136274995E-3</v>
      </c>
      <c r="AK108" s="32">
        <f>IFERROR(('2a) logm_x(t)'!AK107-'2a) logm_x(t)'!AJ107-'2a)answer'!$C107)^2,"")</f>
        <v>3.9256314495645019E-2</v>
      </c>
      <c r="AL108" s="32">
        <f>IFERROR(('2a) logm_x(t)'!AL107-'2a) logm_x(t)'!AK107-'2a)answer'!$C107)^2,"")</f>
        <v>6.4446534067988758E-6</v>
      </c>
      <c r="AM108" s="32">
        <f>IFERROR(('2a) logm_x(t)'!AM107-'2a) logm_x(t)'!AL107-'2a)answer'!$C107)^2,"")</f>
        <v>2.4551540501101837E-2</v>
      </c>
      <c r="AN108" s="32">
        <f>IFERROR(('2a) logm_x(t)'!AN107-'2a) logm_x(t)'!AM107-'2a)answer'!$C107)^2,"")</f>
        <v>2.2986212988123578E-2</v>
      </c>
      <c r="AO108" s="32">
        <f>IFERROR(('2a) logm_x(t)'!AO107-'2a) logm_x(t)'!AN107-'2a)answer'!$C107)^2,"")</f>
        <v>3.2321899978393881E-2</v>
      </c>
      <c r="AP108" s="32">
        <f>IFERROR(('2a) logm_x(t)'!AP107-'2a) logm_x(t)'!AO107-'2a)answer'!$C107)^2,"")</f>
        <v>0.11492836917356168</v>
      </c>
      <c r="AQ108" s="32">
        <f>IFERROR(('2a) logm_x(t)'!AQ107-'2a) logm_x(t)'!AP107-'2a)answer'!$C107)^2,"")</f>
        <v>2.2986212988123578E-2</v>
      </c>
      <c r="AR108" s="32">
        <f>IFERROR(('2a) logm_x(t)'!AR107-'2a) logm_x(t)'!AQ107-'2a)answer'!$C107)^2,"")</f>
        <v>2.4551540501101837E-2</v>
      </c>
      <c r="AS108" s="32">
        <f>IFERROR(('2a) logm_x(t)'!AS107-'2a) logm_x(t)'!AR107-'2a)answer'!$C107)^2,"")</f>
        <v>2.2986212988123578E-2</v>
      </c>
      <c r="AT108" s="32">
        <f>IFERROR(('2a) logm_x(t)'!AT107-'2a) logm_x(t)'!AS107-'2a)answer'!$C107)^2,"")</f>
        <v>4.1294030845695405E-2</v>
      </c>
      <c r="AU108" s="32">
        <f>IFERROR(('2a) logm_x(t)'!AU107-'2a) logm_x(t)'!AT107-'2a)answer'!$C107)^2,"")</f>
        <v>3.9256314495645019E-2</v>
      </c>
      <c r="AV108" s="32">
        <f>IFERROR(('2a) logm_x(t)'!AV107-'2a) logm_x(t)'!AU107-'2a)answer'!$C107)^2,"")</f>
        <v>5.7086307371799858E-2</v>
      </c>
      <c r="AW108" s="32">
        <f>IFERROR(('2a) logm_x(t)'!AW107-'2a) logm_x(t)'!AV107-'2a)answer'!$C107)^2,"")</f>
        <v>0.23538466401309099</v>
      </c>
      <c r="AX108" s="32">
        <f>IFERROR(('2a) logm_x(t)'!AX107-'2a) logm_x(t)'!AW107-'2a)answer'!$C107)^2,"")</f>
        <v>0.14365328246023096</v>
      </c>
      <c r="AY108" s="32">
        <f>IFERROR(('2a) logm_x(t)'!AY107-'2a) logm_x(t)'!AX107-'2a)answer'!$C107)^2,"")</f>
        <v>1.5036770639595218E-2</v>
      </c>
      <c r="AZ108" s="32">
        <f>IFERROR(('2a) logm_x(t)'!AZ107-'2a) logm_x(t)'!AY107-'2a)answer'!$C107)^2,"")</f>
        <v>6.4446534067988758E-6</v>
      </c>
      <c r="BA108" s="32">
        <f>IFERROR(('2a) logm_x(t)'!BA107-'2a) logm_x(t)'!AZ107-'2a)answer'!$C107)^2,"")</f>
        <v>6.4446534067988758E-6</v>
      </c>
      <c r="BB108" s="32">
        <f>IFERROR(('2a) logm_x(t)'!BB107-'2a) logm_x(t)'!BA107-'2a)answer'!$C107)^2,"")</f>
        <v>3.1290786505080548E-2</v>
      </c>
      <c r="BC108" s="32">
        <f>IFERROR(('2a) logm_x(t)'!BC107-'2a) logm_x(t)'!BB107-'2a)answer'!$C107)^2,"")</f>
        <v>8.3266530268664551E-4</v>
      </c>
      <c r="BD108" s="32">
        <f>IFERROR(('2a) logm_x(t)'!BD107-'2a) logm_x(t)'!BC107-'2a)answer'!$C107)^2,"")</f>
        <v>1.9343620895414097E-3</v>
      </c>
      <c r="BE108" s="32">
        <f>IFERROR(('2a) logm_x(t)'!BE107-'2a) logm_x(t)'!BD107-'2a)answer'!$C107)^2,"")</f>
        <v>2.2986212988123578E-2</v>
      </c>
      <c r="BF108" s="32">
        <f>IFERROR(('2a) logm_x(t)'!BF107-'2a) logm_x(t)'!BE107-'2a)answer'!$C107)^2,"")</f>
        <v>3.4173289471962152E-2</v>
      </c>
      <c r="BG108" s="32">
        <f>IFERROR(('2a) logm_x(t)'!BG107-'2a) logm_x(t)'!BF107-'2a)answer'!$C107)^2,"")</f>
        <v>2.9479876997731784E-5</v>
      </c>
      <c r="BH108" s="32">
        <f>IFERROR(('2a) logm_x(t)'!BH107-'2a) logm_x(t)'!BG107-'2a)answer'!$C107)^2,"")</f>
        <v>3.1859135117423372E-3</v>
      </c>
      <c r="BI108" s="32">
        <f>IFERROR(('2a) logm_x(t)'!BI107-'2a) logm_x(t)'!BH107-'2a)answer'!$C107)^2,"")</f>
        <v>2.0389680958390706E-3</v>
      </c>
      <c r="BJ108" s="32">
        <f>IFERROR(('2a) logm_x(t)'!BJ107-'2a) logm_x(t)'!BI107-'2a)answer'!$C107)^2,"")</f>
        <v>1.5683925025685982E-2</v>
      </c>
      <c r="BK108" s="32">
        <f>IFERROR(('2a) logm_x(t)'!BK107-'2a) logm_x(t)'!BJ107-'2a)answer'!$C107)^2,"")</f>
        <v>5.8171312125627228E-6</v>
      </c>
      <c r="BL108" s="32">
        <f>IFERROR(('2a) logm_x(t)'!BL107-'2a) logm_x(t)'!BK107-'2a)answer'!$C107)^2,"")</f>
        <v>1.1756210332747655E-3</v>
      </c>
      <c r="BM108" s="32">
        <f>IFERROR(('2a) logm_x(t)'!BM107-'2a) logm_x(t)'!BL107-'2a)answer'!$C107)^2,"")</f>
        <v>4.8901804825536794E-5</v>
      </c>
      <c r="BN108" s="32">
        <f>IFERROR(('2a) logm_x(t)'!BN107-'2a) logm_x(t)'!BM107-'2a)answer'!$C107)^2,"")</f>
        <v>2.1763729020740107E-3</v>
      </c>
      <c r="BO108" s="32">
        <f>IFERROR(('2a) logm_x(t)'!BO107-'2a) logm_x(t)'!BN107-'2a)answer'!$C107)^2,"")</f>
        <v>9.4097951151011962E-3</v>
      </c>
      <c r="BP108" s="32">
        <f>IFERROR(('2a) logm_x(t)'!BP107-'2a) logm_x(t)'!BO107-'2a)answer'!$C107)^2,"")</f>
        <v>8.4505428204148195E-3</v>
      </c>
      <c r="BQ108" s="32">
        <f>IFERROR(('2a) logm_x(t)'!BQ107-'2a) logm_x(t)'!BP107-'2a)answer'!$C107)^2,"")</f>
        <v>2.4105132635750831E-4</v>
      </c>
      <c r="BR108" s="32">
        <f>IFERROR(('2a) logm_x(t)'!BR107-'2a) logm_x(t)'!BQ107-'2a)answer'!$C107)^2,"")</f>
        <v>4.1155743454526442E-3</v>
      </c>
      <c r="BS108" s="32">
        <f>IFERROR(('2a) logm_x(t)'!BS107-'2a) logm_x(t)'!BR107-'2a)answer'!$C107)^2,"")</f>
        <v>2.562872284581917E-3</v>
      </c>
      <c r="BT108" s="32">
        <f>IFERROR(('2a) logm_x(t)'!BT107-'2a) logm_x(t)'!BS107-'2a)answer'!$C107)^2,"")</f>
        <v>1.1757768646578157E-2</v>
      </c>
      <c r="BU108" s="32">
        <f>IFERROR(('2a) logm_x(t)'!BU107-'2a) logm_x(t)'!BT107-'2a)answer'!$C107)^2,"")</f>
        <v>5.7117947499655273E-3</v>
      </c>
      <c r="BV108" s="32">
        <f>IFERROR(('2a) logm_x(t)'!BV107-'2a) logm_x(t)'!BU107-'2a)answer'!$C107)^2,"")</f>
        <v>1.8719596439414224E-3</v>
      </c>
      <c r="BW108" s="32">
        <f>IFERROR(('2a) logm_x(t)'!BW107-'2a) logm_x(t)'!BV107-'2a)answer'!$C107)^2,"")</f>
        <v>1.1124108982766409E-2</v>
      </c>
      <c r="BX108" s="32">
        <f>IFERROR(('2a) logm_x(t)'!BX107-'2a) logm_x(t)'!BW107-'2a)answer'!$C107)^2,"")</f>
        <v>4.3029359929375333E-3</v>
      </c>
      <c r="BY108" s="32">
        <f>IFERROR(('2a) logm_x(t)'!BY107-'2a) logm_x(t)'!BX107-'2a)answer'!$C107)^2,"")</f>
        <v>3.2696213033512607E-3</v>
      </c>
      <c r="BZ108" s="32">
        <f>IFERROR(('2a) logm_x(t)'!BZ107-'2a) logm_x(t)'!BY107-'2a)answer'!$C107)^2,"")</f>
        <v>1.7806869614763276E-4</v>
      </c>
      <c r="CA108" s="32">
        <f>IFERROR(('2a) logm_x(t)'!CA107-'2a) logm_x(t)'!BZ107-'2a)answer'!$C107)^2,"")</f>
        <v>2.8018650065813095E-3</v>
      </c>
      <c r="CB108" s="32">
        <f>IFERROR(('2a) logm_x(t)'!CB107-'2a) logm_x(t)'!CA107-'2a)answer'!$C107)^2,"")</f>
        <v>5.8852629809897034E-4</v>
      </c>
      <c r="CC108" s="32">
        <f>IFERROR(('2a) logm_x(t)'!CC107-'2a) logm_x(t)'!CB107-'2a)answer'!$C107)^2,"")</f>
        <v>6.4446534067988758E-6</v>
      </c>
      <c r="CD108" s="32">
        <f>IFERROR(('2a) logm_x(t)'!CD107-'2a) logm_x(t)'!CC107-'2a)answer'!$C107)^2,"")</f>
        <v>4.9634480832799195E-5</v>
      </c>
      <c r="CE108" s="32">
        <f>IFERROR(('2a) logm_x(t)'!CE107-'2a) logm_x(t)'!CD107-'2a)answer'!$C107)^2,"")</f>
        <v>8.2824047396029121E-4</v>
      </c>
      <c r="CF108" s="32">
        <f>IFERROR(('2a) logm_x(t)'!CF107-'2a) logm_x(t)'!CE107-'2a)answer'!$C107)^2,"")</f>
        <v>1.3572978235802774E-4</v>
      </c>
      <c r="CG108" s="32">
        <f>IFERROR(('2a) logm_x(t)'!CG107-'2a) logm_x(t)'!CF107-'2a)answer'!$C107)^2,"")</f>
        <v>2.8444592721346159E-4</v>
      </c>
      <c r="CH108" s="32">
        <f>IFERROR(('2a) logm_x(t)'!CH107-'2a) logm_x(t)'!CG107-'2a)answer'!$C107)^2,"")</f>
        <v>1.3943263231948335E-3</v>
      </c>
      <c r="CI108" s="32">
        <f>IFERROR(('2a) logm_x(t)'!CI107-'2a) logm_x(t)'!CH107-'2a)answer'!$C107)^2,"")</f>
        <v>4.627069035932161E-4</v>
      </c>
      <c r="CJ108" s="32">
        <f>IFERROR(('2a) logm_x(t)'!CJ107-'2a) logm_x(t)'!CI107-'2a)answer'!$C107)^2,"")</f>
        <v>4.339147678905275E-5</v>
      </c>
      <c r="CK108" s="32">
        <f>IFERROR(('2a) logm_x(t)'!CK107-'2a) logm_x(t)'!CJ107-'2a)answer'!$C107)^2,"")</f>
        <v>8.5248218579668713E-6</v>
      </c>
      <c r="CL108" s="32">
        <f>IFERROR(('2a) logm_x(t)'!CL107-'2a) logm_x(t)'!CK107-'2a)answer'!$C107)^2,"")</f>
        <v>4.1954065056308185E-5</v>
      </c>
      <c r="CM108" s="32">
        <f>IFERROR(('2a) logm_x(t)'!CM107-'2a) logm_x(t)'!CL107-'2a)answer'!$C107)^2,"")</f>
        <v>4.4939992905638842E-4</v>
      </c>
      <c r="CN108" s="32">
        <f>IFERROR(('2a) logm_x(t)'!CN107-'2a) logm_x(t)'!CM107-'2a)answer'!$C107)^2,"")</f>
        <v>5.9976206879253687E-4</v>
      </c>
      <c r="CT108" s="31">
        <f t="shared" si="6"/>
        <v>104</v>
      </c>
      <c r="CU108" s="32">
        <f>IFERROR(('2a) logm_x(t)'!C107-'2a) logm_x(t)'!B107-'2a)answer'!$C107)/$CP$5,"")</f>
        <v>1.6187581314814485</v>
      </c>
      <c r="CV108" s="32">
        <f>IFERROR(('2a) logm_x(t)'!D107-'2a) logm_x(t)'!C107-'2a)answer'!$C107)/$CP$5,"")</f>
        <v>-0.55916998415534125</v>
      </c>
      <c r="CW108" s="32">
        <f>IFERROR(('2a) logm_x(t)'!E107-'2a) logm_x(t)'!D107-'2a)answer'!$C107)/$CP$5,"")</f>
        <v>-1.8188293612151303E-2</v>
      </c>
      <c r="CX108" s="32">
        <f>IFERROR(('2a) logm_x(t)'!F107-'2a) logm_x(t)'!E107-'2a)answer'!$C107)/$CP$5,"")</f>
        <v>0.66467137384902131</v>
      </c>
      <c r="CY108" s="32">
        <f>IFERROR(('2a) logm_x(t)'!G107-'2a) logm_x(t)'!F107-'2a)answer'!$C107)/$CP$5,"")</f>
        <v>0.73667804735320497</v>
      </c>
      <c r="CZ108" s="32">
        <f>IFERROR(('2a) logm_x(t)'!H107-'2a) logm_x(t)'!G107-'2a)answer'!$C107)/$CP$5,"")</f>
        <v>-1.1226168256101445</v>
      </c>
      <c r="DA108" s="32">
        <f>IFERROR(('2a) logm_x(t)'!I107-'2a) logm_x(t)'!H107-'2a)answer'!$C107)/$CP$5,"")</f>
        <v>-0.60739167702859653</v>
      </c>
      <c r="DB108" s="32">
        <f>IFERROR(('2a) logm_x(t)'!J107-'2a) logm_x(t)'!I107-'2a)answer'!$C107)/$CP$5,"")</f>
        <v>-1.9844195354347942</v>
      </c>
      <c r="DC108" s="32">
        <f>IFERROR(('2a) logm_x(t)'!K107-'2a) logm_x(t)'!J107-'2a)answer'!$C107)/$CP$5,"")</f>
        <v>2.2039488551984014</v>
      </c>
      <c r="DD108" s="32">
        <f>IFERROR(('2a) logm_x(t)'!L107-'2a) logm_x(t)'!K107-'2a)answer'!$C107)/$CP$5,"")</f>
        <v>-0.64159032767043889</v>
      </c>
      <c r="DE108" s="32">
        <f>IFERROR(('2a) logm_x(t)'!M107-'2a) logm_x(t)'!L107-'2a)answer'!$C107)/$CP$5,"")</f>
        <v>1.2880734079073088</v>
      </c>
      <c r="DF108" s="32">
        <f>IFERROR(('2a) logm_x(t)'!N107-'2a) logm_x(t)'!M107-'2a)answer'!$C107)/$CP$5,"")</f>
        <v>-0.16006627053013392</v>
      </c>
      <c r="DG108" s="32">
        <f>IFERROR(('2a) logm_x(t)'!O107-'2a) logm_x(t)'!N107-'2a)answer'!$C107)/$CP$5,"")</f>
        <v>-1.182572018213629</v>
      </c>
      <c r="DH108" s="32">
        <f>IFERROR(('2a) logm_x(t)'!P107-'2a) logm_x(t)'!O107-'2a)answer'!$C107)/$CP$5,"")</f>
        <v>2.0429397488726653</v>
      </c>
      <c r="DI108" s="32">
        <f>IFERROR(('2a) logm_x(t)'!Q107-'2a) logm_x(t)'!P107-'2a)answer'!$C107)/$CP$5,"")</f>
        <v>-0.91493261149549032</v>
      </c>
      <c r="DJ108" s="32">
        <f>IFERROR(('2a) logm_x(t)'!R107-'2a) logm_x(t)'!Q107-'2a)answer'!$C107)/$CP$5,"")</f>
        <v>0.87855602427118762</v>
      </c>
      <c r="DK108" s="32">
        <f>IFERROR(('2a) logm_x(t)'!S107-'2a) logm_x(t)'!R107-'2a)answer'!$C107)/$CP$5,"")</f>
        <v>-2.6527906161461456</v>
      </c>
      <c r="DL108" s="32">
        <f>IFERROR(('2a) logm_x(t)'!T107-'2a) logm_x(t)'!S107-'2a)answer'!$C107)/$CP$5,"")</f>
        <v>2.6164140289218429</v>
      </c>
      <c r="DM108" s="32">
        <f>IFERROR(('2a) logm_x(t)'!U107-'2a) logm_x(t)'!T107-'2a)answer'!$C107)/$CP$5,"")</f>
        <v>-1.8188293612151303E-2</v>
      </c>
      <c r="DN108" s="32">
        <f>IFERROR(('2a) logm_x(t)'!V107-'2a) logm_x(t)'!U107-'2a)answer'!$C107)/$CP$5,"")</f>
        <v>1.7823799906615816</v>
      </c>
      <c r="DO108" s="32">
        <f>IFERROR(('2a) logm_x(t)'!W107-'2a) logm_x(t)'!V107-'2a)answer'!$C107)/$CP$5,"")</f>
        <v>1.086240238385842</v>
      </c>
      <c r="DP108" s="32">
        <f>IFERROR(('2a) logm_x(t)'!X107-'2a) logm_x(t)'!W107-'2a)answer'!$C107)/$CP$5,"")</f>
        <v>-1.8188293612151303E-2</v>
      </c>
      <c r="DQ108" s="32">
        <f>IFERROR(('2a) logm_x(t)'!Y107-'2a) logm_x(t)'!X107-'2a)answer'!$C107)/$CP$5,"")</f>
        <v>-2.9231851098838777</v>
      </c>
      <c r="DR108" s="32">
        <f>IFERROR(('2a) logm_x(t)'!Z107-'2a) logm_x(t)'!Y107-'2a)answer'!$C107)/$CP$5,"")</f>
        <v>-1.1226168256101445</v>
      </c>
      <c r="DS108" s="32">
        <f>IFERROR(('2a) logm_x(t)'!AA107-'2a) logm_x(t)'!Z107-'2a)answer'!$C107)/$CP$5,"")</f>
        <v>3.9912370546575682</v>
      </c>
      <c r="DT108" s="32">
        <f>IFERROR(('2a) logm_x(t)'!AB107-'2a) logm_x(t)'!AA107-'2a)answer'!$C107)/$CP$5,"")</f>
        <v>-4.9843131523686939</v>
      </c>
      <c r="DU108" s="32">
        <f>IFERROR(('2a) logm_x(t)'!AC107-'2a) logm_x(t)'!AB107-'2a)answer'!$C107)/$CP$5,"")</f>
        <v>2.0429397488726653</v>
      </c>
      <c r="DV108" s="32">
        <f>IFERROR(('2a) logm_x(t)'!AD107-'2a) logm_x(t)'!AC107-'2a)answer'!$C107)/$CP$5,"")</f>
        <v>-1.8188293612151303E-2</v>
      </c>
      <c r="DW108" s="32">
        <f>IFERROR(('2a) logm_x(t)'!AE107-'2a) logm_x(t)'!AD107-'2a)answer'!$C107)/$CP$5,"")</f>
        <v>1.28807340790731</v>
      </c>
      <c r="DX108" s="32">
        <f>IFERROR(('2a) logm_x(t)'!AF107-'2a) logm_x(t)'!AE107-'2a)answer'!$C107)/$CP$5,"")</f>
        <v>-4.9843131523686939</v>
      </c>
      <c r="DY108" s="32">
        <f>IFERROR(('2a) logm_x(t)'!AG107-'2a) logm_x(t)'!AF107-'2a)answer'!$C107)/$CP$5,"")</f>
        <v>3.6416748636249299</v>
      </c>
      <c r="DZ108" s="32">
        <f>IFERROR(('2a) logm_x(t)'!AH107-'2a) logm_x(t)'!AG107-'2a)answer'!$C107)/$CP$5,"")</f>
        <v>-1.8188293612151303E-2</v>
      </c>
      <c r="EA108" s="32">
        <f>IFERROR(('2a) logm_x(t)'!AI107-'2a) logm_x(t)'!AH107-'2a)answer'!$C107)/$CP$5,"")</f>
        <v>-2.0793163360969675</v>
      </c>
      <c r="EB108" s="32">
        <f>IFERROR(('2a) logm_x(t)'!AJ107-'2a) logm_x(t)'!AI107-'2a)answer'!$C107)/$CP$5,"")</f>
        <v>0.60521374044613629</v>
      </c>
      <c r="EC108" s="32">
        <f>IFERROR(('2a) logm_x(t)'!AK107-'2a) logm_x(t)'!AJ107-'2a)answer'!$C107)/$CP$5,"")</f>
        <v>1.4195377148143775</v>
      </c>
      <c r="ED108" s="32">
        <f>IFERROR(('2a) logm_x(t)'!AL107-'2a) logm_x(t)'!AK107-'2a)answer'!$C107)/$CP$5,"")</f>
        <v>-1.8188293612151303E-2</v>
      </c>
      <c r="EE108" s="32">
        <f>IFERROR(('2a) logm_x(t)'!AM107-'2a) logm_x(t)'!AL107-'2a)answer'!$C107)/$CP$5,"")</f>
        <v>-1.1226168256101445</v>
      </c>
      <c r="EF108" s="32">
        <f>IFERROR(('2a) logm_x(t)'!AN107-'2a) logm_x(t)'!AM107-'2a)answer'!$C107)/$CP$5,"")</f>
        <v>1.0862402383858418</v>
      </c>
      <c r="EG108" s="32">
        <f>IFERROR(('2a) logm_x(t)'!AO107-'2a) logm_x(t)'!AN107-'2a)answer'!$C107)/$CP$5,"")</f>
        <v>1.28807340790731</v>
      </c>
      <c r="EH108" s="32">
        <f>IFERROR(('2a) logm_x(t)'!AP107-'2a) logm_x(t)'!AO107-'2a)answer'!$C107)/$CP$5,"")</f>
        <v>-2.4288785271296058</v>
      </c>
      <c r="EI108" s="32">
        <f>IFERROR(('2a) logm_x(t)'!AQ107-'2a) logm_x(t)'!AP107-'2a)answer'!$C107)/$CP$5,"")</f>
        <v>1.0862402383858418</v>
      </c>
      <c r="EJ108" s="32">
        <f>IFERROR(('2a) logm_x(t)'!AR107-'2a) logm_x(t)'!AQ107-'2a)answer'!$C107)/$CP$5,"")</f>
        <v>-1.1226168256101445</v>
      </c>
      <c r="EK108" s="32">
        <f>IFERROR(('2a) logm_x(t)'!AS107-'2a) logm_x(t)'!AR107-'2a)answer'!$C107)/$CP$5,"")</f>
        <v>1.0862402383858418</v>
      </c>
      <c r="EL108" s="32">
        <f>IFERROR(('2a) logm_x(t)'!AT107-'2a) logm_x(t)'!AS107-'2a)answer'!$C107)/$CP$5,"")</f>
        <v>-1.4559143020386802</v>
      </c>
      <c r="EM108" s="32">
        <f>IFERROR(('2a) logm_x(t)'!AU107-'2a) logm_x(t)'!AT107-'2a)answer'!$C107)/$CP$5,"")</f>
        <v>1.4195377148143775</v>
      </c>
      <c r="EN108" s="32">
        <f>IFERROR(('2a) logm_x(t)'!AV107-'2a) logm_x(t)'!AU107-'2a)answer'!$C107)/$CP$5,"")</f>
        <v>-1.7118202090265899</v>
      </c>
      <c r="EO108" s="32">
        <f>IFERROR(('2a) logm_x(t)'!AW107-'2a) logm_x(t)'!AV107-'2a)answer'!$C107)/$CP$5,"")</f>
        <v>3.4760119060760197</v>
      </c>
      <c r="EP108" s="32">
        <f>IFERROR(('2a) logm_x(t)'!AX107-'2a) logm_x(t)'!AW107-'2a)answer'!$C107)/$CP$5,"")</f>
        <v>-2.7155008957692228</v>
      </c>
      <c r="EQ108" s="32">
        <f>IFERROR(('2a) logm_x(t)'!AY107-'2a) logm_x(t)'!AX107-'2a)answer'!$C107)/$CP$5,"")</f>
        <v>0.87855602427118762</v>
      </c>
      <c r="ER108" s="32">
        <f>IFERROR(('2a) logm_x(t)'!AZ107-'2a) logm_x(t)'!AY107-'2a)answer'!$C107)/$CP$5,"")</f>
        <v>-1.8188293612151303E-2</v>
      </c>
      <c r="ES108" s="32">
        <f>IFERROR(('2a) logm_x(t)'!BA107-'2a) logm_x(t)'!AZ107-'2a)answer'!$C107)/$CP$5,"")</f>
        <v>-1.8188293612151303E-2</v>
      </c>
      <c r="ET108" s="32">
        <f>IFERROR(('2a) logm_x(t)'!BB107-'2a) logm_x(t)'!BA107-'2a)answer'!$C107)/$CP$5,"")</f>
        <v>-1.267361217331779</v>
      </c>
      <c r="EU108" s="32">
        <f>IFERROR(('2a) logm_x(t)'!BC107-'2a) logm_x(t)'!BB107-'2a)answer'!$C107)/$CP$5,"")</f>
        <v>-0.20674137831905254</v>
      </c>
      <c r="EV108" s="32">
        <f>IFERROR(('2a) logm_x(t)'!BD107-'2a) logm_x(t)'!BC107-'2a)answer'!$C107)/$CP$5,"")</f>
        <v>0.31510918281638439</v>
      </c>
      <c r="EW108" s="32">
        <f>IFERROR(('2a) logm_x(t)'!BE107-'2a) logm_x(t)'!BD107-'2a)answer'!$C107)/$CP$5,"")</f>
        <v>1.0862402383858418</v>
      </c>
      <c r="EX108" s="32">
        <f>IFERROR(('2a) logm_x(t)'!BF107-'2a) logm_x(t)'!BE107-'2a)answer'!$C107)/$CP$5,"")</f>
        <v>-1.3244499951316111</v>
      </c>
      <c r="EY108" s="32">
        <f>IFERROR(('2a) logm_x(t)'!BG107-'2a) logm_x(t)'!BF107-'2a)answer'!$C107)/$CP$5,"")</f>
        <v>3.8900484187680807E-2</v>
      </c>
      <c r="EZ108" s="32">
        <f>IFERROR(('2a) logm_x(t)'!BH107-'2a) logm_x(t)'!BG107-'2a)answer'!$C107)/$CP$5,"")</f>
        <v>-0.40439815383933103</v>
      </c>
      <c r="FA108" s="32">
        <f>IFERROR(('2a) logm_x(t)'!BI107-'2a) logm_x(t)'!BH107-'2a)answer'!$C107)/$CP$5,"")</f>
        <v>-0.32351720997068806</v>
      </c>
      <c r="FB108" s="32">
        <f>IFERROR(('2a) logm_x(t)'!BJ107-'2a) logm_x(t)'!BI107-'2a)answer'!$C107)/$CP$5,"")</f>
        <v>0.89726257199010528</v>
      </c>
      <c r="FC108" s="32">
        <f>IFERROR(('2a) logm_x(t)'!BK107-'2a) logm_x(t)'!BJ107-'2a)answer'!$C107)/$CP$5,"")</f>
        <v>1.7280114003536434E-2</v>
      </c>
      <c r="FD108" s="32">
        <f>IFERROR(('2a) logm_x(t)'!BL107-'2a) logm_x(t)'!BK107-'2a)answer'!$C107)/$CP$5,"")</f>
        <v>-0.24565513522265897</v>
      </c>
      <c r="FE108" s="32">
        <f>IFERROR(('2a) logm_x(t)'!BM107-'2a) logm_x(t)'!BL107-'2a)answer'!$C107)/$CP$5,"")</f>
        <v>-5.0101948633871532E-2</v>
      </c>
      <c r="FF108" s="32">
        <f>IFERROR(('2a) logm_x(t)'!BN107-'2a) logm_x(t)'!BM107-'2a)answer'!$C107)/$CP$5,"")</f>
        <v>0.33424031222413741</v>
      </c>
      <c r="FG108" s="32">
        <f>IFERROR(('2a) logm_x(t)'!BO107-'2a) logm_x(t)'!BN107-'2a)answer'!$C107)/$CP$5,"")</f>
        <v>-0.69499592323113069</v>
      </c>
      <c r="FH108" s="32">
        <f>IFERROR(('2a) logm_x(t)'!BP107-'2a) logm_x(t)'!BO107-'2a)answer'!$C107)/$CP$5,"")</f>
        <v>0.65861933600682809</v>
      </c>
      <c r="FI108" s="32">
        <f>IFERROR(('2a) logm_x(t)'!BQ107-'2a) logm_x(t)'!BP107-'2a)answer'!$C107)/$CP$5,"")</f>
        <v>-0.11123640281621214</v>
      </c>
      <c r="FJ108" s="32">
        <f>IFERROR(('2a) logm_x(t)'!BR107-'2a) logm_x(t)'!BQ107-'2a)answer'!$C107)/$CP$5,"")</f>
        <v>0.45962897529017166</v>
      </c>
      <c r="FK108" s="32">
        <f>IFERROR(('2a) logm_x(t)'!BS107-'2a) logm_x(t)'!BR107-'2a)answer'!$C107)/$CP$5,"")</f>
        <v>-0.36270676482637793</v>
      </c>
      <c r="FL108" s="32">
        <f>IFERROR(('2a) logm_x(t)'!BT107-'2a) logm_x(t)'!BS107-'2a)answer'!$C107)/$CP$5,"")</f>
        <v>-0.77688122983575592</v>
      </c>
      <c r="FM108" s="32">
        <f>IFERROR(('2a) logm_x(t)'!BU107-'2a) logm_x(t)'!BT107-'2a)answer'!$C107)/$CP$5,"")</f>
        <v>0.54147507465429301</v>
      </c>
      <c r="FN108" s="32">
        <f>IFERROR(('2a) logm_x(t)'!BV107-'2a) logm_x(t)'!BU107-'2a)answer'!$C107)/$CP$5,"")</f>
        <v>-0.3099848110339587</v>
      </c>
      <c r="FO108" s="32">
        <f>IFERROR(('2a) logm_x(t)'!BW107-'2a) logm_x(t)'!BV107-'2a)answer'!$C107)/$CP$5,"")</f>
        <v>0.75565714111694238</v>
      </c>
      <c r="FP108" s="32">
        <f>IFERROR(('2a) logm_x(t)'!BX107-'2a) logm_x(t)'!BW107-'2a)answer'!$C107)/$CP$5,"")</f>
        <v>-0.46997484826606134</v>
      </c>
      <c r="FQ108" s="32">
        <f>IFERROR(('2a) logm_x(t)'!BY107-'2a) logm_x(t)'!BX107-'2a)answer'!$C107)/$CP$5,"")</f>
        <v>0.40967635666033803</v>
      </c>
      <c r="FR108" s="32">
        <f>IFERROR(('2a) logm_x(t)'!BZ107-'2a) logm_x(t)'!BY107-'2a)answer'!$C107)/$CP$5,"")</f>
        <v>-9.5606179271502251E-2</v>
      </c>
      <c r="FS108" s="32">
        <f>IFERROR(('2a) logm_x(t)'!CA107-'2a) logm_x(t)'!BZ107-'2a)answer'!$C107)/$CP$5,"")</f>
        <v>-0.37924143130393234</v>
      </c>
      <c r="FT108" s="32">
        <f>IFERROR(('2a) logm_x(t)'!CB107-'2a) logm_x(t)'!CA107-'2a)answer'!$C107)/$CP$5,"")</f>
        <v>0.17381014038267023</v>
      </c>
      <c r="FU108" s="32">
        <f>IFERROR(('2a) logm_x(t)'!CC107-'2a) logm_x(t)'!CB107-'2a)answer'!$C107)/$CP$5,"")</f>
        <v>-1.8188293612151303E-2</v>
      </c>
      <c r="FV108" s="32">
        <f>IFERROR(('2a) logm_x(t)'!CD107-'2a) logm_x(t)'!CC107-'2a)answer'!$C107)/$CP$5,"")</f>
        <v>-5.047588185734006E-2</v>
      </c>
      <c r="FW108" s="32">
        <f>IFERROR(('2a) logm_x(t)'!CE107-'2a) logm_x(t)'!CD107-'2a)answer'!$C107)/$CP$5,"")</f>
        <v>0.20619132913091662</v>
      </c>
      <c r="FX108" s="32">
        <f>IFERROR(('2a) logm_x(t)'!CF107-'2a) logm_x(t)'!CE107-'2a)answer'!$C107)/$CP$5,"")</f>
        <v>-8.346987242613714E-2</v>
      </c>
      <c r="FY108" s="32">
        <f>IFERROR(('2a) logm_x(t)'!CG107-'2a) logm_x(t)'!CF107-'2a)answer'!$C107)/$CP$5,"")</f>
        <v>-0.12083480158066502</v>
      </c>
      <c r="FZ108" s="32">
        <f>IFERROR(('2a) logm_x(t)'!CH107-'2a) logm_x(t)'!CG107-'2a)answer'!$C107)/$CP$5,"")</f>
        <v>-0.26753116859441817</v>
      </c>
      <c r="GA108" s="32">
        <f>IFERROR(('2a) logm_x(t)'!CI107-'2a) logm_x(t)'!CH107-'2a)answer'!$C107)/$CP$5,"")</f>
        <v>0.15411508955830569</v>
      </c>
      <c r="GB108" s="32">
        <f>IFERROR(('2a) logm_x(t)'!CJ107-'2a) logm_x(t)'!CI107-'2a)answer'!$C107)/$CP$5,"")</f>
        <v>-4.7194825970263282E-2</v>
      </c>
      <c r="GC108" s="32">
        <f>IFERROR(('2a) logm_x(t)'!CK107-'2a) logm_x(t)'!CJ107-'2a)answer'!$C107)/$CP$5,"")</f>
        <v>-2.0918706642973888E-2</v>
      </c>
      <c r="GD108" s="32">
        <f>IFERROR(('2a) logm_x(t)'!CL107-'2a) logm_x(t)'!CK107-'2a)answer'!$C107)/$CP$5,"")</f>
        <v>-4.6406540826700662E-2</v>
      </c>
      <c r="GE108" s="32">
        <f>IFERROR(('2a) logm_x(t)'!CM107-'2a) logm_x(t)'!CL107-'2a)answer'!$C107)/$CP$5,"")</f>
        <v>-0.15188282737183287</v>
      </c>
      <c r="GF108" s="32">
        <f>IFERROR(('2a) logm_x(t)'!CN107-'2a) logm_x(t)'!CM107-'2a)answer'!$C107)/$CP$5,"")</f>
        <v>0.1754614327510142</v>
      </c>
    </row>
    <row r="109" spans="1:188" x14ac:dyDescent="0.25">
      <c r="A109" s="31">
        <f>'2a) logm_x(t)'!A108</f>
        <v>105</v>
      </c>
      <c r="B109" s="32"/>
      <c r="C109" s="32">
        <f>IFERROR(('2a) logm_x(t)'!C108-'2a) logm_x(t)'!B108-'2a)answer'!$C108)^2,"")</f>
        <v>0.10246977565481367</v>
      </c>
      <c r="D109" s="32">
        <f>IFERROR(('2a) logm_x(t)'!D108-'2a) logm_x(t)'!C108-'2a)answer'!$C108)^2,"")</f>
        <v>7.0989547205153935E-6</v>
      </c>
      <c r="E109" s="32">
        <f>IFERROR(('2a) logm_x(t)'!E108-'2a) logm_x(t)'!D108-'2a)answer'!$C108)^2,"")</f>
        <v>7.0989547205153935E-6</v>
      </c>
      <c r="F109" s="32">
        <f>IFERROR(('2a) logm_x(t)'!F108-'2a) logm_x(t)'!E108-'2a)answer'!$C108)^2,"")</f>
        <v>4.1345155503067436E-2</v>
      </c>
      <c r="G109" s="32">
        <f>IFERROR(('2a) logm_x(t)'!G108-'2a) logm_x(t)'!F108-'2a)answer'!$C108)^2,"")</f>
        <v>9.7855923632056446E-2</v>
      </c>
      <c r="H109" s="32">
        <f>IFERROR(('2a) logm_x(t)'!H108-'2a) logm_x(t)'!G108-'2a)answer'!$C108)^2,"")</f>
        <v>4.8611062175168494E-2</v>
      </c>
      <c r="I109" s="32">
        <f>IFERROR(('2a) logm_x(t)'!I108-'2a) logm_x(t)'!H108-'2a)answer'!$C108)^2,"")</f>
        <v>7.1144148268451552E-3</v>
      </c>
      <c r="J109" s="32">
        <f>IFERROR(('2a) logm_x(t)'!J108-'2a) logm_x(t)'!I108-'2a)answer'!$C108)^2,"")</f>
        <v>3.9206498440900427E-2</v>
      </c>
      <c r="K109" s="32">
        <f>IFERROR(('2a) logm_x(t)'!K108-'2a) logm_x(t)'!J108-'2a)answer'!$C108)^2,"")</f>
        <v>7.0989547205153935E-6</v>
      </c>
      <c r="L109" s="32">
        <f>IFERROR(('2a) logm_x(t)'!L108-'2a) logm_x(t)'!K108-'2a)answer'!$C108)^2,"")</f>
        <v>7.0989547205153935E-6</v>
      </c>
      <c r="M109" s="32">
        <f>IFERROR(('2a) logm_x(t)'!M108-'2a) logm_x(t)'!L108-'2a)answer'!$C108)^2,"")</f>
        <v>4.1345155503067436E-2</v>
      </c>
      <c r="N109" s="32">
        <f>IFERROR(('2a) logm_x(t)'!N108-'2a) logm_x(t)'!M108-'2a)answer'!$C108)^2,"")</f>
        <v>3.9206498440900427E-2</v>
      </c>
      <c r="O109" s="32">
        <f>IFERROR(('2a) logm_x(t)'!O108-'2a) logm_x(t)'!N108-'2a)answer'!$C108)^2,"")</f>
        <v>0.16224842143401472</v>
      </c>
      <c r="P109" s="32">
        <f>IFERROR(('2a) logm_x(t)'!P108-'2a) logm_x(t)'!O108-'2a)answer'!$C108)^2,"")</f>
        <v>0.16656968426175725</v>
      </c>
      <c r="Q109" s="32">
        <f>IFERROR(('2a) logm_x(t)'!Q108-'2a) logm_x(t)'!P108-'2a)answer'!$C108)^2,"")</f>
        <v>7.0989547205153935E-6</v>
      </c>
      <c r="R109" s="32">
        <f>IFERROR(('2a) logm_x(t)'!R108-'2a) logm_x(t)'!Q108-'2a)answer'!$C108)^2,"")</f>
        <v>7.0989547205153935E-6</v>
      </c>
      <c r="S109" s="32">
        <f>IFERROR(('2a) logm_x(t)'!S108-'2a) logm_x(t)'!R108-'2a)answer'!$C108)^2,"")</f>
        <v>6.1826843343053751E-2</v>
      </c>
      <c r="T109" s="32">
        <f>IFERROR(('2a) logm_x(t)'!T108-'2a) logm_x(t)'!S108-'2a)answer'!$C108)^2,"")</f>
        <v>0.71340570543294646</v>
      </c>
      <c r="U109" s="32">
        <f>IFERROR(('2a) logm_x(t)'!U108-'2a) logm_x(t)'!T108-'2a)answer'!$C108)^2,"")</f>
        <v>1.2128103149796357</v>
      </c>
      <c r="V109" s="32">
        <f>IFERROR(('2a) logm_x(t)'!V108-'2a) logm_x(t)'!U108-'2a)answer'!$C108)^2,"")</f>
        <v>7.0989547205153935E-6</v>
      </c>
      <c r="W109" s="32" t="str">
        <f>IFERROR(('2a) logm_x(t)'!W108-'2a) logm_x(t)'!V108-'2a)answer'!$C108)^2,"")</f>
        <v/>
      </c>
      <c r="X109" s="32" t="str">
        <f>IFERROR(('2a) logm_x(t)'!X108-'2a) logm_x(t)'!W108-'2a)answer'!$C108)^2,"")</f>
        <v/>
      </c>
      <c r="Y109" s="32" t="str">
        <f>IFERROR(('2a) logm_x(t)'!Y108-'2a) logm_x(t)'!X108-'2a)answer'!$C108)^2,"")</f>
        <v/>
      </c>
      <c r="Z109" s="32">
        <f>IFERROR(('2a) logm_x(t)'!Z108-'2a) logm_x(t)'!Y108-'2a)answer'!$C108)^2,"")</f>
        <v>8.430106614946252E-2</v>
      </c>
      <c r="AA109" s="32" t="str">
        <f>IFERROR(('2a) logm_x(t)'!AA108-'2a) logm_x(t)'!Z108-'2a)answer'!$C108)^2,"")</f>
        <v/>
      </c>
      <c r="AB109" s="32" t="str">
        <f>IFERROR(('2a) logm_x(t)'!AB108-'2a) logm_x(t)'!AA108-'2a)answer'!$C108)^2,"")</f>
        <v/>
      </c>
      <c r="AC109" s="32">
        <f>IFERROR(('2a) logm_x(t)'!AC108-'2a) logm_x(t)'!AB108-'2a)answer'!$C108)^2,"")</f>
        <v>0.16656968426175725</v>
      </c>
      <c r="AD109" s="32">
        <f>IFERROR(('2a) logm_x(t)'!AD108-'2a) logm_x(t)'!AC108-'2a)answer'!$C108)^2,"")</f>
        <v>0.26367199050789347</v>
      </c>
      <c r="AE109" s="32">
        <f>IFERROR(('2a) logm_x(t)'!AE108-'2a) logm_x(t)'!AD108-'2a)answer'!$C108)^2,"")</f>
        <v>7.0989547205153935E-6</v>
      </c>
      <c r="AF109" s="32">
        <f>IFERROR(('2a) logm_x(t)'!AF108-'2a) logm_x(t)'!AE108-'2a)answer'!$C108)^2,"")</f>
        <v>0.25822784319337411</v>
      </c>
      <c r="AG109" s="32">
        <f>IFERROR(('2a) logm_x(t)'!AG108-'2a) logm_x(t)'!AF108-'2a)answer'!$C108)^2,"")</f>
        <v>0.26367199050789347</v>
      </c>
      <c r="AH109" s="32">
        <f>IFERROR(('2a) logm_x(t)'!AH108-'2a) logm_x(t)'!AG108-'2a)answer'!$C108)^2,"")</f>
        <v>0.25822784319337411</v>
      </c>
      <c r="AI109" s="32">
        <f>IFERROR(('2a) logm_x(t)'!AI108-'2a) logm_x(t)'!AH108-'2a)answer'!$C108)^2,"")</f>
        <v>0.16224842143401472</v>
      </c>
      <c r="AJ109" s="32">
        <f>IFERROR(('2a) logm_x(t)'!AJ108-'2a) logm_x(t)'!AI108-'2a)answer'!$C108)^2,"")</f>
        <v>0.16656968426175725</v>
      </c>
      <c r="AK109" s="32">
        <f>IFERROR(('2a) logm_x(t)'!AK108-'2a) logm_x(t)'!AJ108-'2a)answer'!$C108)^2,"")</f>
        <v>7.0989547205153935E-6</v>
      </c>
      <c r="AL109" s="32">
        <f>IFERROR(('2a) logm_x(t)'!AL108-'2a) logm_x(t)'!AK108-'2a)answer'!$C108)^2,"")</f>
        <v>0.26367199050789347</v>
      </c>
      <c r="AM109" s="32">
        <f>IFERROR(('2a) logm_x(t)'!AM108-'2a) logm_x(t)'!AL108-'2a)answer'!$C108)^2,"")</f>
        <v>0.57680328675768167</v>
      </c>
      <c r="AN109" s="32">
        <f>IFERROR(('2a) logm_x(t)'!AN108-'2a) logm_x(t)'!AM108-'2a)answer'!$C108)^2,"")</f>
        <v>0.58492582901985191</v>
      </c>
      <c r="AO109" s="32">
        <f>IFERROR(('2a) logm_x(t)'!AO108-'2a) logm_x(t)'!AN108-'2a)answer'!$C108)^2,"")</f>
        <v>7.0989547205153935E-6</v>
      </c>
      <c r="AP109" s="32">
        <f>IFERROR(('2a) logm_x(t)'!AP108-'2a) logm_x(t)'!AO108-'2a)answer'!$C108)^2,"")</f>
        <v>0.57680328675768167</v>
      </c>
      <c r="AQ109" s="32">
        <f>IFERROR(('2a) logm_x(t)'!AQ108-'2a) logm_x(t)'!AP108-'2a)answer'!$C108)^2,"")</f>
        <v>0.58492582901985191</v>
      </c>
      <c r="AR109" s="32">
        <f>IFERROR(('2a) logm_x(t)'!AR108-'2a) logm_x(t)'!AQ108-'2a)answer'!$C108)^2,"")</f>
        <v>0.57680328675768167</v>
      </c>
      <c r="AS109" s="32">
        <f>IFERROR(('2a) logm_x(t)'!AS108-'2a) logm_x(t)'!AR108-'2a)answer'!$C108)^2,"")</f>
        <v>2.2948097105880631E-2</v>
      </c>
      <c r="AT109" s="32">
        <f>IFERROR(('2a) logm_x(t)'!AT108-'2a) logm_x(t)'!AS108-'2a)answer'!$C108)^2,"")</f>
        <v>0.16656968426175725</v>
      </c>
      <c r="AU109" s="32">
        <f>IFERROR(('2a) logm_x(t)'!AU108-'2a) logm_x(t)'!AT108-'2a)answer'!$C108)^2,"")</f>
        <v>0.26367199050789347</v>
      </c>
      <c r="AV109" s="32">
        <f>IFERROR(('2a) logm_x(t)'!AV108-'2a) logm_x(t)'!AU108-'2a)answer'!$C108)^2,"")</f>
        <v>0.47676648907446034</v>
      </c>
      <c r="AW109" s="32">
        <f>IFERROR(('2a) logm_x(t)'!AW108-'2a) logm_x(t)'!AV108-'2a)answer'!$C108)^2,"")</f>
        <v>3.4219799167693681E-2</v>
      </c>
      <c r="AX109" s="32">
        <f>IFERROR(('2a) logm_x(t)'!AX108-'2a) logm_x(t)'!AW108-'2a)answer'!$C108)^2,"")</f>
        <v>7.0989547205153935E-6</v>
      </c>
      <c r="AY109" s="32">
        <f>IFERROR(('2a) logm_x(t)'!AY108-'2a) logm_x(t)'!AX108-'2a)answer'!$C108)^2,"")</f>
        <v>7.0989547205153935E-6</v>
      </c>
      <c r="AZ109" s="32">
        <f>IFERROR(('2a) logm_x(t)'!AZ108-'2a) logm_x(t)'!AY108-'2a)answer'!$C108)^2,"")</f>
        <v>7.0989547205153935E-6</v>
      </c>
      <c r="BA109" s="32">
        <f>IFERROR(('2a) logm_x(t)'!BA108-'2a) logm_x(t)'!AZ108-'2a)answer'!$C108)^2,"")</f>
        <v>8.430106614946252E-2</v>
      </c>
      <c r="BB109" s="32">
        <f>IFERROR(('2a) logm_x(t)'!BB108-'2a) logm_x(t)'!BA108-'2a)answer'!$C108)^2,"")</f>
        <v>1.7126173326420382E-2</v>
      </c>
      <c r="BC109" s="32">
        <f>IFERROR(('2a) logm_x(t)'!BC108-'2a) logm_x(t)'!BB108-'2a)answer'!$C108)^2,"")</f>
        <v>2.2948097105880624E-2</v>
      </c>
      <c r="BD109" s="32">
        <f>IFERROR(('2a) logm_x(t)'!BD108-'2a) logm_x(t)'!BC108-'2a)answer'!$C108)^2,"")</f>
        <v>7.0989547205153935E-6</v>
      </c>
      <c r="BE109" s="32">
        <f>IFERROR(('2a) logm_x(t)'!BE108-'2a) logm_x(t)'!BD108-'2a)answer'!$C108)^2,"")</f>
        <v>7.0989547205153935E-6</v>
      </c>
      <c r="BF109" s="32">
        <f>IFERROR(('2a) logm_x(t)'!BF108-'2a) logm_x(t)'!BE108-'2a)answer'!$C108)^2,"")</f>
        <v>1.1669379457791992E-2</v>
      </c>
      <c r="BG109" s="32">
        <f>IFERROR(('2a) logm_x(t)'!BG108-'2a) logm_x(t)'!BF108-'2a)answer'!$C108)^2,"")</f>
        <v>2.6475707710580305E-3</v>
      </c>
      <c r="BH109" s="32">
        <f>IFERROR(('2a) logm_x(t)'!BH108-'2a) logm_x(t)'!BG108-'2a)answer'!$C108)^2,"")</f>
        <v>7.0989547205153935E-6</v>
      </c>
      <c r="BI109" s="32">
        <f>IFERROR(('2a) logm_x(t)'!BI108-'2a) logm_x(t)'!BH108-'2a)answer'!$C108)^2,"")</f>
        <v>6.929082524971625E-4</v>
      </c>
      <c r="BJ109" s="32">
        <f>IFERROR(('2a) logm_x(t)'!BJ108-'2a) logm_x(t)'!BI108-'2a)answer'!$C108)^2,"")</f>
        <v>2.6889027104359583E-3</v>
      </c>
      <c r="BK109" s="32">
        <f>IFERROR(('2a) logm_x(t)'!BK108-'2a) logm_x(t)'!BJ108-'2a)answer'!$C108)^2,"")</f>
        <v>2.1646554461005646E-3</v>
      </c>
      <c r="BL109" s="32">
        <f>IFERROR(('2a) logm_x(t)'!BL108-'2a) logm_x(t)'!BK108-'2a)answer'!$C108)^2,"")</f>
        <v>3.5787674247769632E-3</v>
      </c>
      <c r="BM109" s="32">
        <f>IFERROR(('2a) logm_x(t)'!BM108-'2a) logm_x(t)'!BL108-'2a)answer'!$C108)^2,"")</f>
        <v>6.5058106263714548E-4</v>
      </c>
      <c r="BN109" s="32">
        <f>IFERROR(('2a) logm_x(t)'!BN108-'2a) logm_x(t)'!BM108-'2a)answer'!$C108)^2,"")</f>
        <v>2.2948097105880624E-2</v>
      </c>
      <c r="BO109" s="32">
        <f>IFERROR(('2a) logm_x(t)'!BO108-'2a) logm_x(t)'!BN108-'2a)answer'!$C108)^2,"")</f>
        <v>1.1669379457791992E-2</v>
      </c>
      <c r="BP109" s="32">
        <f>IFERROR(('2a) logm_x(t)'!BP108-'2a) logm_x(t)'!BO108-'2a)answer'!$C108)^2,"")</f>
        <v>2.6475707710580305E-3</v>
      </c>
      <c r="BQ109" s="32">
        <f>IFERROR(('2a) logm_x(t)'!BQ108-'2a) logm_x(t)'!BP108-'2a)answer'!$C108)^2,"")</f>
        <v>6.929082524971625E-4</v>
      </c>
      <c r="BR109" s="32">
        <f>IFERROR(('2a) logm_x(t)'!BR108-'2a) logm_x(t)'!BQ108-'2a)answer'!$C108)^2,"")</f>
        <v>1.5005945365001157E-2</v>
      </c>
      <c r="BS109" s="32">
        <f>IFERROR(('2a) logm_x(t)'!BS108-'2a) logm_x(t)'!BR108-'2a)answer'!$C108)^2,"")</f>
        <v>2.8804359409318005E-2</v>
      </c>
      <c r="BT109" s="32">
        <f>IFERROR(('2a) logm_x(t)'!BT108-'2a) logm_x(t)'!BS108-'2a)answer'!$C108)^2,"")</f>
        <v>6.8850400344194762E-4</v>
      </c>
      <c r="BU109" s="32">
        <f>IFERROR(('2a) logm_x(t)'!BU108-'2a) logm_x(t)'!BT108-'2a)answer'!$C108)^2,"")</f>
        <v>9.0754192157507026E-4</v>
      </c>
      <c r="BV109" s="32">
        <f>IFERROR(('2a) logm_x(t)'!BV108-'2a) logm_x(t)'!BU108-'2a)answer'!$C108)^2,"")</f>
        <v>1.8503488886373765E-3</v>
      </c>
      <c r="BW109" s="32">
        <f>IFERROR(('2a) logm_x(t)'!BW108-'2a) logm_x(t)'!BV108-'2a)answer'!$C108)^2,"")</f>
        <v>2.0462565745607598E-2</v>
      </c>
      <c r="BX109" s="32">
        <f>IFERROR(('2a) logm_x(t)'!BX108-'2a) logm_x(t)'!BW108-'2a)answer'!$C108)^2,"")</f>
        <v>7.7127378834671804E-3</v>
      </c>
      <c r="BY109" s="32">
        <f>IFERROR(('2a) logm_x(t)'!BY108-'2a) logm_x(t)'!BX108-'2a)answer'!$C108)^2,"")</f>
        <v>5.229039736440493E-4</v>
      </c>
      <c r="BZ109" s="32">
        <f>IFERROR(('2a) logm_x(t)'!BZ108-'2a) logm_x(t)'!BY108-'2a)answer'!$C108)^2,"")</f>
        <v>9.5081346494935192E-4</v>
      </c>
      <c r="CA109" s="32">
        <f>IFERROR(('2a) logm_x(t)'!CA108-'2a) logm_x(t)'!BZ108-'2a)answer'!$C108)^2,"")</f>
        <v>3.8578346048797176E-4</v>
      </c>
      <c r="CB109" s="32">
        <f>IFERROR(('2a) logm_x(t)'!CB108-'2a) logm_x(t)'!CA108-'2a)answer'!$C108)^2,"")</f>
        <v>1.3765795343827821E-3</v>
      </c>
      <c r="CC109" s="32">
        <f>IFERROR(('2a) logm_x(t)'!CC108-'2a) logm_x(t)'!CB108-'2a)answer'!$C108)^2,"")</f>
        <v>7.0989547205153935E-6</v>
      </c>
      <c r="CD109" s="32">
        <f>IFERROR(('2a) logm_x(t)'!CD108-'2a) logm_x(t)'!CC108-'2a)answer'!$C108)^2,"")</f>
        <v>2.1278148288765244E-4</v>
      </c>
      <c r="CE109" s="32">
        <f>IFERROR(('2a) logm_x(t)'!CE108-'2a) logm_x(t)'!CD108-'2a)answer'!$C108)^2,"")</f>
        <v>6.5152700195079119E-3</v>
      </c>
      <c r="CF109" s="32">
        <f>IFERROR(('2a) logm_x(t)'!CF108-'2a) logm_x(t)'!CE108-'2a)answer'!$C108)^2,"")</f>
        <v>4.1245011672096559E-3</v>
      </c>
      <c r="CG109" s="32">
        <f>IFERROR(('2a) logm_x(t)'!CG108-'2a) logm_x(t)'!CF108-'2a)answer'!$C108)^2,"")</f>
        <v>4.8077134520993175E-5</v>
      </c>
      <c r="CH109" s="32">
        <f>IFERROR(('2a) logm_x(t)'!CH108-'2a) logm_x(t)'!CG108-'2a)answer'!$C108)^2,"")</f>
        <v>6.8707942600432139E-4</v>
      </c>
      <c r="CI109" s="32">
        <f>IFERROR(('2a) logm_x(t)'!CI108-'2a) logm_x(t)'!CH108-'2a)answer'!$C108)^2,"")</f>
        <v>9.366092672583265E-5</v>
      </c>
      <c r="CJ109" s="32">
        <f>IFERROR(('2a) logm_x(t)'!CJ108-'2a) logm_x(t)'!CI108-'2a)answer'!$C108)^2,"")</f>
        <v>4.6124133749579872E-6</v>
      </c>
      <c r="CK109" s="32">
        <f>IFERROR(('2a) logm_x(t)'!CK108-'2a) logm_x(t)'!CJ108-'2a)answer'!$C108)^2,"")</f>
        <v>1.0845899060982593E-3</v>
      </c>
      <c r="CL109" s="32">
        <f>IFERROR(('2a) logm_x(t)'!CL108-'2a) logm_x(t)'!CK108-'2a)answer'!$C108)^2,"")</f>
        <v>1.6480034450645999E-3</v>
      </c>
      <c r="CM109" s="32">
        <f>IFERROR(('2a) logm_x(t)'!CM108-'2a) logm_x(t)'!CL108-'2a)answer'!$C108)^2,"")</f>
        <v>7.3809616838923384E-6</v>
      </c>
      <c r="CN109" s="32">
        <f>IFERROR(('2a) logm_x(t)'!CN108-'2a) logm_x(t)'!CM108-'2a)answer'!$C108)^2,"")</f>
        <v>3.6003680393929479E-4</v>
      </c>
      <c r="CT109" s="31">
        <f t="shared" si="6"/>
        <v>105</v>
      </c>
      <c r="CU109" s="32">
        <f>IFERROR(('2a) logm_x(t)'!C108-'2a) logm_x(t)'!B108-'2a)answer'!$C108)/$CP$5,"")</f>
        <v>2.2934541700085824</v>
      </c>
      <c r="CV109" s="32">
        <f>IFERROR(('2a) logm_x(t)'!D108-'2a) logm_x(t)'!C108-'2a)answer'!$C108)/$CP$5,"")</f>
        <v>-1.9089272450227405E-2</v>
      </c>
      <c r="CW109" s="32">
        <f>IFERROR(('2a) logm_x(t)'!E108-'2a) logm_x(t)'!D108-'2a)answer'!$C108)/$CP$5,"")</f>
        <v>-1.9089272450227405E-2</v>
      </c>
      <c r="CX109" s="32">
        <f>IFERROR(('2a) logm_x(t)'!F108-'2a) logm_x(t)'!E108-'2a)answer'!$C108)/$CP$5,"")</f>
        <v>-1.4568152808767563</v>
      </c>
      <c r="CY109" s="32">
        <f>IFERROR(('2a) logm_x(t)'!G108-'2a) logm_x(t)'!F108-'2a)answer'!$C108)/$CP$5,"")</f>
        <v>-2.2412264212607798</v>
      </c>
      <c r="CZ109" s="32">
        <f>IFERROR(('2a) logm_x(t)'!H108-'2a) logm_x(t)'!G108-'2a)answer'!$C108)/$CP$5,"")</f>
        <v>1.5796458423020376</v>
      </c>
      <c r="DA109" s="32">
        <f>IFERROR(('2a) logm_x(t)'!I108-'2a) logm_x(t)'!H108-'2a)answer'!$C108)/$CP$5,"")</f>
        <v>0.60431276160806013</v>
      </c>
      <c r="DB109" s="32">
        <f>IFERROR(('2a) logm_x(t)'!J108-'2a) logm_x(t)'!I108-'2a)answer'!$C108)/$CP$5,"")</f>
        <v>1.4186367359763015</v>
      </c>
      <c r="DC109" s="32">
        <f>IFERROR(('2a) logm_x(t)'!K108-'2a) logm_x(t)'!J108-'2a)answer'!$C108)/$CP$5,"")</f>
        <v>-1.9089272450227405E-2</v>
      </c>
      <c r="DD109" s="32">
        <f>IFERROR(('2a) logm_x(t)'!L108-'2a) logm_x(t)'!K108-'2a)answer'!$C108)/$CP$5,"")</f>
        <v>-1.9089272450227405E-2</v>
      </c>
      <c r="DE109" s="32">
        <f>IFERROR(('2a) logm_x(t)'!M108-'2a) logm_x(t)'!L108-'2a)answer'!$C108)/$CP$5,"")</f>
        <v>-1.4568152808767563</v>
      </c>
      <c r="DF109" s="32">
        <f>IFERROR(('2a) logm_x(t)'!N108-'2a) logm_x(t)'!M108-'2a)answer'!$C108)/$CP$5,"")</f>
        <v>1.4186367359763015</v>
      </c>
      <c r="DG109" s="32">
        <f>IFERROR(('2a) logm_x(t)'!O108-'2a) logm_x(t)'!N108-'2a)answer'!$C108)/$CP$5,"")</f>
        <v>2.8859075438214989</v>
      </c>
      <c r="DH109" s="32">
        <f>IFERROR(('2a) logm_x(t)'!P108-'2a) logm_x(t)'!O108-'2a)answer'!$C108)/$CP$5,"")</f>
        <v>-2.9240860887219537</v>
      </c>
      <c r="DI109" s="32">
        <f>IFERROR(('2a) logm_x(t)'!Q108-'2a) logm_x(t)'!P108-'2a)answer'!$C108)/$CP$5,"")</f>
        <v>-1.9089272450227405E-2</v>
      </c>
      <c r="DJ109" s="32">
        <f>IFERROR(('2a) logm_x(t)'!R108-'2a) logm_x(t)'!Q108-'2a)answer'!$C108)/$CP$5,"")</f>
        <v>-1.9089272450227405E-2</v>
      </c>
      <c r="DK109" s="32">
        <f>IFERROR(('2a) logm_x(t)'!S108-'2a) logm_x(t)'!R108-'2a)answer'!$C108)/$CP$5,"")</f>
        <v>1.7814790118235058</v>
      </c>
      <c r="DL109" s="32">
        <f>IFERROR(('2a) logm_x(t)'!T108-'2a) logm_x(t)'!S108-'2a)answer'!$C108)/$CP$5,"")</f>
        <v>6.0514641183043087</v>
      </c>
      <c r="DM109" s="32">
        <f>IFERROR(('2a) logm_x(t)'!U108-'2a) logm_x(t)'!T108-'2a)answer'!$C108)/$CP$5,"")</f>
        <v>-7.8902109474784972</v>
      </c>
      <c r="DN109" s="32">
        <f>IFERROR(('2a) logm_x(t)'!V108-'2a) logm_x(t)'!U108-'2a)answer'!$C108)/$CP$5,"")</f>
        <v>-1.9089272450227405E-2</v>
      </c>
      <c r="DO109" s="32" t="str">
        <f>IFERROR(('2a) logm_x(t)'!W108-'2a) logm_x(t)'!V108-'2a)answer'!$C108)/$CP$5,"")</f>
        <v/>
      </c>
      <c r="DP109" s="32" t="str">
        <f>IFERROR(('2a) logm_x(t)'!X108-'2a) logm_x(t)'!W108-'2a)answer'!$C108)/$CP$5,"")</f>
        <v/>
      </c>
      <c r="DQ109" s="32" t="str">
        <f>IFERROR(('2a) logm_x(t)'!Y108-'2a) logm_x(t)'!X108-'2a)answer'!$C108)/$CP$5,"")</f>
        <v/>
      </c>
      <c r="DR109" s="32">
        <f>IFERROR(('2a) logm_x(t)'!Z108-'2a) logm_x(t)'!Y108-'2a)answer'!$C108)/$CP$5,"")</f>
        <v>-2.080217314935044</v>
      </c>
      <c r="DS109" s="32" t="str">
        <f>IFERROR(('2a) logm_x(t)'!AA108-'2a) logm_x(t)'!Z108-'2a)answer'!$C108)/$CP$5,"")</f>
        <v/>
      </c>
      <c r="DT109" s="32" t="str">
        <f>IFERROR(('2a) logm_x(t)'!AB108-'2a) logm_x(t)'!AA108-'2a)answer'!$C108)/$CP$5,"")</f>
        <v/>
      </c>
      <c r="DU109" s="32">
        <f>IFERROR(('2a) logm_x(t)'!AC108-'2a) logm_x(t)'!AB108-'2a)answer'!$C108)/$CP$5,"")</f>
        <v>-2.9240860887219537</v>
      </c>
      <c r="DV109" s="32">
        <f>IFERROR(('2a) logm_x(t)'!AD108-'2a) logm_x(t)'!AC108-'2a)answer'!$C108)/$CP$5,"")</f>
        <v>-3.6789524296873082</v>
      </c>
      <c r="DW109" s="32">
        <f>IFERROR(('2a) logm_x(t)'!AE108-'2a) logm_x(t)'!AD108-'2a)answer'!$C108)/$CP$5,"")</f>
        <v>-1.9089272450227405E-2</v>
      </c>
      <c r="DX109" s="32">
        <f>IFERROR(('2a) logm_x(t)'!AF108-'2a) logm_x(t)'!AE108-'2a)answer'!$C108)/$CP$5,"")</f>
        <v>3.6407738847868538</v>
      </c>
      <c r="DY109" s="32">
        <f>IFERROR(('2a) logm_x(t)'!AG108-'2a) logm_x(t)'!AF108-'2a)answer'!$C108)/$CP$5,"")</f>
        <v>-3.6789524296873082</v>
      </c>
      <c r="DZ109" s="32">
        <f>IFERROR(('2a) logm_x(t)'!AH108-'2a) logm_x(t)'!AG108-'2a)answer'!$C108)/$CP$5,"")</f>
        <v>3.6407738847868538</v>
      </c>
      <c r="EA109" s="32">
        <f>IFERROR(('2a) logm_x(t)'!AI108-'2a) logm_x(t)'!AH108-'2a)answer'!$C108)/$CP$5,"")</f>
        <v>2.8859075438214989</v>
      </c>
      <c r="EB109" s="32">
        <f>IFERROR(('2a) logm_x(t)'!AJ108-'2a) logm_x(t)'!AI108-'2a)answer'!$C108)/$CP$5,"")</f>
        <v>-2.9240860887219537</v>
      </c>
      <c r="EC109" s="32">
        <f>IFERROR(('2a) logm_x(t)'!AK108-'2a) logm_x(t)'!AJ108-'2a)answer'!$C108)/$CP$5,"")</f>
        <v>-1.9089272450227405E-2</v>
      </c>
      <c r="ED109" s="32">
        <f>IFERROR(('2a) logm_x(t)'!AL108-'2a) logm_x(t)'!AK108-'2a)answer'!$C108)/$CP$5,"")</f>
        <v>-3.6789524296873082</v>
      </c>
      <c r="EE109" s="32">
        <f>IFERROR(('2a) logm_x(t)'!AM108-'2a) logm_x(t)'!AL108-'2a)answer'!$C108)/$CP$5,"")</f>
        <v>5.4413421690605865</v>
      </c>
      <c r="EF109" s="32">
        <f>IFERROR(('2a) logm_x(t)'!AN108-'2a) logm_x(t)'!AM108-'2a)answer'!$C108)/$CP$5,"")</f>
        <v>-5.4795207139610413</v>
      </c>
      <c r="EG109" s="32">
        <f>IFERROR(('2a) logm_x(t)'!AO108-'2a) logm_x(t)'!AN108-'2a)answer'!$C108)/$CP$5,"")</f>
        <v>-1.9089272450227405E-2</v>
      </c>
      <c r="EH109" s="32">
        <f>IFERROR(('2a) logm_x(t)'!AP108-'2a) logm_x(t)'!AO108-'2a)answer'!$C108)/$CP$5,"")</f>
        <v>5.4413421690605865</v>
      </c>
      <c r="EI109" s="32">
        <f>IFERROR(('2a) logm_x(t)'!AQ108-'2a) logm_x(t)'!AP108-'2a)answer'!$C108)/$CP$5,"")</f>
        <v>-5.4795207139610413</v>
      </c>
      <c r="EJ109" s="32">
        <f>IFERROR(('2a) logm_x(t)'!AR108-'2a) logm_x(t)'!AQ108-'2a)answer'!$C108)/$CP$5,"")</f>
        <v>5.4413421690605865</v>
      </c>
      <c r="EK109" s="32">
        <f>IFERROR(('2a) logm_x(t)'!AS108-'2a) logm_x(t)'!AR108-'2a)answer'!$C108)/$CP$5,"")</f>
        <v>1.085339259547766</v>
      </c>
      <c r="EL109" s="32">
        <f>IFERROR(('2a) logm_x(t)'!AT108-'2a) logm_x(t)'!AS108-'2a)answer'!$C108)/$CP$5,"")</f>
        <v>-2.9240860887219537</v>
      </c>
      <c r="EM109" s="32">
        <f>IFERROR(('2a) logm_x(t)'!AU108-'2a) logm_x(t)'!AT108-'2a)answer'!$C108)/$CP$5,"")</f>
        <v>-3.6789524296873082</v>
      </c>
      <c r="EN109" s="32">
        <f>IFERROR(('2a) logm_x(t)'!AV108-'2a) logm_x(t)'!AU108-'2a)answer'!$C108)/$CP$5,"")</f>
        <v>4.9470355863063151</v>
      </c>
      <c r="EO109" s="32">
        <f>IFERROR(('2a) logm_x(t)'!AW108-'2a) logm_x(t)'!AV108-'2a)answer'!$C108)/$CP$5,"")</f>
        <v>-1.3253509739696887</v>
      </c>
      <c r="EP109" s="32">
        <f>IFERROR(('2a) logm_x(t)'!AX108-'2a) logm_x(t)'!AW108-'2a)answer'!$C108)/$CP$5,"")</f>
        <v>-1.9089272450227405E-2</v>
      </c>
      <c r="EQ109" s="32">
        <f>IFERROR(('2a) logm_x(t)'!AY108-'2a) logm_x(t)'!AX108-'2a)answer'!$C108)/$CP$5,"")</f>
        <v>-1.9089272450227405E-2</v>
      </c>
      <c r="ER109" s="32">
        <f>IFERROR(('2a) logm_x(t)'!AZ108-'2a) logm_x(t)'!AY108-'2a)answer'!$C108)/$CP$5,"")</f>
        <v>-1.9089272450227405E-2</v>
      </c>
      <c r="ES109" s="32">
        <f>IFERROR(('2a) logm_x(t)'!BA108-'2a) logm_x(t)'!AZ108-'2a)answer'!$C108)/$CP$5,"")</f>
        <v>-2.080217314935044</v>
      </c>
      <c r="ET109" s="32">
        <f>IFERROR(('2a) logm_x(t)'!BB108-'2a) logm_x(t)'!BA108-'2a)answer'!$C108)/$CP$5,"")</f>
        <v>0.93761023803659593</v>
      </c>
      <c r="EU109" s="32">
        <f>IFERROR(('2a) logm_x(t)'!BC108-'2a) logm_x(t)'!BB108-'2a)answer'!$C108)/$CP$5,"")</f>
        <v>1.0853392595477658</v>
      </c>
      <c r="EV109" s="32">
        <f>IFERROR(('2a) logm_x(t)'!BD108-'2a) logm_x(t)'!BC108-'2a)answer'!$C108)/$CP$5,"")</f>
        <v>-1.9089272450227405E-2</v>
      </c>
      <c r="EW109" s="32">
        <f>IFERROR(('2a) logm_x(t)'!BE108-'2a) logm_x(t)'!BD108-'2a)answer'!$C108)/$CP$5,"")</f>
        <v>-1.9089272450227405E-2</v>
      </c>
      <c r="EX109" s="32">
        <f>IFERROR(('2a) logm_x(t)'!BF108-'2a) logm_x(t)'!BE108-'2a)answer'!$C108)/$CP$5,"")</f>
        <v>-0.77395561341558372</v>
      </c>
      <c r="EY109" s="32">
        <f>IFERROR(('2a) logm_x(t)'!BG108-'2a) logm_x(t)'!BF108-'2a)answer'!$C108)/$CP$5,"")</f>
        <v>-0.36865146348286432</v>
      </c>
      <c r="EZ109" s="32">
        <f>IFERROR(('2a) logm_x(t)'!BH108-'2a) logm_x(t)'!BG108-'2a)answer'!$C108)/$CP$5,"")</f>
        <v>-1.9089272450227405E-2</v>
      </c>
      <c r="FA109" s="32">
        <f>IFERROR(('2a) logm_x(t)'!BI108-'2a) logm_x(t)'!BH108-'2a)answer'!$C108)/$CP$5,"")</f>
        <v>0.18859494166442692</v>
      </c>
      <c r="FB109" s="32">
        <f>IFERROR(('2a) logm_x(t)'!BJ108-'2a) logm_x(t)'!BI108-'2a)answer'!$C108)/$CP$5,"")</f>
        <v>-0.37151787828651611</v>
      </c>
      <c r="FC109" s="32">
        <f>IFERROR(('2a) logm_x(t)'!BK108-'2a) logm_x(t)'!BJ108-'2a)answer'!$C108)/$CP$5,"")</f>
        <v>0.33333933338606131</v>
      </c>
      <c r="FD109" s="32">
        <f>IFERROR(('2a) logm_x(t)'!BL108-'2a) logm_x(t)'!BK108-'2a)answer'!$C108)/$CP$5,"")</f>
        <v>-0.42860665608634824</v>
      </c>
      <c r="FE109" s="32">
        <f>IFERROR(('2a) logm_x(t)'!BM108-'2a) logm_x(t)'!BL108-'2a)answer'!$C108)/$CP$5,"")</f>
        <v>0.18274389707123914</v>
      </c>
      <c r="FF109" s="32">
        <f>IFERROR(('2a) logm_x(t)'!BN108-'2a) logm_x(t)'!BM108-'2a)answer'!$C108)/$CP$5,"")</f>
        <v>1.0853392595477658</v>
      </c>
      <c r="FG109" s="32">
        <f>IFERROR(('2a) logm_x(t)'!BO108-'2a) logm_x(t)'!BN108-'2a)answer'!$C108)/$CP$5,"")</f>
        <v>-0.77395561341558372</v>
      </c>
      <c r="FH109" s="32">
        <f>IFERROR(('2a) logm_x(t)'!BP108-'2a) logm_x(t)'!BO108-'2a)answer'!$C108)/$CP$5,"")</f>
        <v>-0.36865146348286432</v>
      </c>
      <c r="FI109" s="32">
        <f>IFERROR(('2a) logm_x(t)'!BQ108-'2a) logm_x(t)'!BP108-'2a)answer'!$C108)/$CP$5,"")</f>
        <v>0.18859494166442692</v>
      </c>
      <c r="FJ109" s="32">
        <f>IFERROR(('2a) logm_x(t)'!BR108-'2a) logm_x(t)'!BQ108-'2a)answer'!$C108)/$CP$5,"")</f>
        <v>0.87765504543311146</v>
      </c>
      <c r="FK109" s="32">
        <f>IFERROR(('2a) logm_x(t)'!BS108-'2a) logm_x(t)'!BR108-'2a)answer'!$C108)/$CP$5,"")</f>
        <v>-1.2159655865576933</v>
      </c>
      <c r="FL109" s="32">
        <f>IFERROR(('2a) logm_x(t)'!BT108-'2a) logm_x(t)'!BS108-'2a)answer'!$C108)/$CP$5,"")</f>
        <v>0.18799461456983868</v>
      </c>
      <c r="FM109" s="32">
        <f>IFERROR(('2a) logm_x(t)'!BU108-'2a) logm_x(t)'!BT108-'2a)answer'!$C108)/$CP$5,"")</f>
        <v>0.21583681367181604</v>
      </c>
      <c r="FN109" s="32">
        <f>IFERROR(('2a) logm_x(t)'!BV108-'2a) logm_x(t)'!BU108-'2a)answer'!$C108)/$CP$5,"")</f>
        <v>-0.30819031390687512</v>
      </c>
      <c r="FO109" s="32">
        <f>IFERROR(('2a) logm_x(t)'!BW108-'2a) logm_x(t)'!BV108-'2a)answer'!$C108)/$CP$5,"")</f>
        <v>1.0248781099717768</v>
      </c>
      <c r="FP109" s="32">
        <f>IFERROR(('2a) logm_x(t)'!BX108-'2a) logm_x(t)'!BW108-'2a)answer'!$C108)/$CP$5,"")</f>
        <v>-0.62921122169394772</v>
      </c>
      <c r="FQ109" s="32">
        <f>IFERROR(('2a) logm_x(t)'!BY108-'2a) logm_x(t)'!BX108-'2a)answer'!$C108)/$CP$5,"")</f>
        <v>-0.1638336641718634</v>
      </c>
      <c r="FR109" s="32">
        <f>IFERROR(('2a) logm_x(t)'!BZ108-'2a) logm_x(t)'!BY108-'2a)answer'!$C108)/$CP$5,"")</f>
        <v>-0.22092244197169392</v>
      </c>
      <c r="FS109" s="32">
        <f>IFERROR(('2a) logm_x(t)'!CA108-'2a) logm_x(t)'!BZ108-'2a)answer'!$C108)/$CP$5,"")</f>
        <v>0.14072264050549629</v>
      </c>
      <c r="FT109" s="32">
        <f>IFERROR(('2a) logm_x(t)'!CB108-'2a) logm_x(t)'!CA108-'2a)answer'!$C108)/$CP$5,"")</f>
        <v>0.26582316689579494</v>
      </c>
      <c r="FU109" s="32">
        <f>IFERROR(('2a) logm_x(t)'!CC108-'2a) logm_x(t)'!CB108-'2a)answer'!$C108)/$CP$5,"")</f>
        <v>-1.9089272450227405E-2</v>
      </c>
      <c r="FV109" s="32">
        <f>IFERROR(('2a) logm_x(t)'!CD108-'2a) logm_x(t)'!CC108-'2a)answer'!$C108)/$CP$5,"")</f>
        <v>-0.10451029869574877</v>
      </c>
      <c r="FW109" s="32">
        <f>IFERROR(('2a) logm_x(t)'!CE108-'2a) logm_x(t)'!CD108-'2a)answer'!$C108)/$CP$5,"")</f>
        <v>0.57830691198037076</v>
      </c>
      <c r="FX109" s="32">
        <f>IFERROR(('2a) logm_x(t)'!CF108-'2a) logm_x(t)'!CE108-'2a)answer'!$C108)/$CP$5,"")</f>
        <v>-0.46012718077758119</v>
      </c>
      <c r="FY109" s="32">
        <f>IFERROR(('2a) logm_x(t)'!CG108-'2a) logm_x(t)'!CF108-'2a)answer'!$C108)/$CP$5,"")</f>
        <v>4.9677697762868581E-2</v>
      </c>
      <c r="FZ109" s="32">
        <f>IFERROR(('2a) logm_x(t)'!CH108-'2a) logm_x(t)'!CG108-'2a)answer'!$C108)/$CP$5,"")</f>
        <v>-0.18780002487915878</v>
      </c>
      <c r="GA109" s="32">
        <f>IFERROR(('2a) logm_x(t)'!CI108-'2a) logm_x(t)'!CH108-'2a)answer'!$C108)/$CP$5,"")</f>
        <v>-6.9338014058511158E-2</v>
      </c>
      <c r="GB109" s="32">
        <f>IFERROR(('2a) logm_x(t)'!CJ108-'2a) logm_x(t)'!CI108-'2a)answer'!$C108)/$CP$5,"")</f>
        <v>1.5387082587556543E-2</v>
      </c>
      <c r="GC109" s="32">
        <f>IFERROR(('2a) logm_x(t)'!CK108-'2a) logm_x(t)'!CJ108-'2a)answer'!$C108)/$CP$5,"")</f>
        <v>0.23595270065189358</v>
      </c>
      <c r="GD109" s="32">
        <f>IFERROR(('2a) logm_x(t)'!CL108-'2a) logm_x(t)'!CK108-'2a)answer'!$C108)/$CP$5,"")</f>
        <v>-0.29085144848783684</v>
      </c>
      <c r="GE109" s="32">
        <f>IFERROR(('2a) logm_x(t)'!CM108-'2a) logm_x(t)'!CL108-'2a)answer'!$C108)/$CP$5,"")</f>
        <v>1.94647418726022E-2</v>
      </c>
      <c r="GF109" s="32">
        <f>IFERROR(('2a) logm_x(t)'!CN108-'2a) logm_x(t)'!CM108-'2a)answer'!$C108)/$CP$5,"")</f>
        <v>-0.13594574601290901</v>
      </c>
    </row>
    <row r="110" spans="1:188" x14ac:dyDescent="0.25">
      <c r="A110" s="31">
        <f>'2a) logm_x(t)'!A109</f>
        <v>106</v>
      </c>
      <c r="B110" s="32"/>
      <c r="C110" s="32">
        <f>IFERROR(('2a) logm_x(t)'!C109-'2a) logm_x(t)'!B109-'2a)answer'!$C109)^2,"")</f>
        <v>1.2004858768561385E-2</v>
      </c>
      <c r="D110" s="32">
        <f>IFERROR(('2a) logm_x(t)'!D109-'2a) logm_x(t)'!C109-'2a)answer'!$C109)^2,"")</f>
        <v>0.25666327018268098</v>
      </c>
      <c r="E110" s="32">
        <f>IFERROR(('2a) logm_x(t)'!E109-'2a) logm_x(t)'!D109-'2a)answer'!$C109)^2,"")</f>
        <v>1.7691872307920775E-5</v>
      </c>
      <c r="F110" s="32">
        <f>IFERROR(('2a) logm_x(t)'!F109-'2a) logm_x(t)'!E109-'2a)answer'!$C109)^2,"")</f>
        <v>1.7691872307920775E-5</v>
      </c>
      <c r="G110" s="32">
        <f>IFERROR(('2a) logm_x(t)'!G109-'2a) logm_x(t)'!F109-'2a)answer'!$C109)^2,"")</f>
        <v>1.7691872307920775E-5</v>
      </c>
      <c r="H110" s="32">
        <f>IFERROR(('2a) logm_x(t)'!H109-'2a) logm_x(t)'!G109-'2a)answer'!$C109)^2,"")</f>
        <v>0.16100873481650357</v>
      </c>
      <c r="I110" s="32">
        <f>IFERROR(('2a) logm_x(t)'!I109-'2a) logm_x(t)'!H109-'2a)answer'!$C109)^2,"")</f>
        <v>0.16783055671444322</v>
      </c>
      <c r="J110" s="32">
        <f>IFERROR(('2a) logm_x(t)'!J109-'2a) logm_x(t)'!I109-'2a)answer'!$C109)^2,"")</f>
        <v>1.1977247509548621</v>
      </c>
      <c r="K110" s="32">
        <f>IFERROR(('2a) logm_x(t)'!K109-'2a) logm_x(t)'!J109-'2a)answer'!$C109)^2,"")</f>
        <v>1.2162085544149182</v>
      </c>
      <c r="L110" s="32">
        <f>IFERROR(('2a) logm_x(t)'!L109-'2a) logm_x(t)'!K109-'2a)answer'!$C109)^2,"")</f>
        <v>0.26525774935376145</v>
      </c>
      <c r="M110" s="32">
        <f>IFERROR(('2a) logm_x(t)'!M109-'2a) logm_x(t)'!L109-'2a)answer'!$C109)^2,"")</f>
        <v>0.25666327018268098</v>
      </c>
      <c r="N110" s="32">
        <f>IFERROR(('2a) logm_x(t)'!N109-'2a) logm_x(t)'!M109-'2a)answer'!$C109)^2,"")</f>
        <v>0.26525774935376145</v>
      </c>
      <c r="O110" s="32" t="str">
        <f>IFERROR(('2a) logm_x(t)'!O109-'2a) logm_x(t)'!N109-'2a)answer'!$C109)^2,"")</f>
        <v/>
      </c>
      <c r="P110" s="32" t="str">
        <f>IFERROR(('2a) logm_x(t)'!P109-'2a) logm_x(t)'!O109-'2a)answer'!$C109)^2,"")</f>
        <v/>
      </c>
      <c r="Q110" s="32">
        <f>IFERROR(('2a) logm_x(t)'!Q109-'2a) logm_x(t)'!P109-'2a)answer'!$C109)^2,"")</f>
        <v>0.26525774935376145</v>
      </c>
      <c r="R110" s="32">
        <f>IFERROR(('2a) logm_x(t)'!R109-'2a) logm_x(t)'!Q109-'2a)answer'!$C109)^2,"")</f>
        <v>0.25666327018268098</v>
      </c>
      <c r="S110" s="32">
        <f>IFERROR(('2a) logm_x(t)'!S109-'2a) logm_x(t)'!R109-'2a)answer'!$C109)^2,"")</f>
        <v>1.7691872307920775E-5</v>
      </c>
      <c r="T110" s="32" t="str">
        <f>IFERROR(('2a) logm_x(t)'!T109-'2a) logm_x(t)'!S109-'2a)answer'!$C109)^2,"")</f>
        <v/>
      </c>
      <c r="U110" s="32" t="str">
        <f>IFERROR(('2a) logm_x(t)'!U109-'2a) logm_x(t)'!T109-'2a)answer'!$C109)^2,"")</f>
        <v/>
      </c>
      <c r="V110" s="32" t="str">
        <f>IFERROR(('2a) logm_x(t)'!V109-'2a) logm_x(t)'!U109-'2a)answer'!$C109)^2,"")</f>
        <v/>
      </c>
      <c r="W110" s="32" t="str">
        <f>IFERROR(('2a) logm_x(t)'!W109-'2a) logm_x(t)'!V109-'2a)answer'!$C109)^2,"")</f>
        <v/>
      </c>
      <c r="X110" s="32">
        <f>IFERROR(('2a) logm_x(t)'!X109-'2a) logm_x(t)'!W109-'2a)answer'!$C109)^2,"")</f>
        <v>1.7691872307920775E-5</v>
      </c>
      <c r="Y110" s="32">
        <f>IFERROR(('2a) logm_x(t)'!Y109-'2a) logm_x(t)'!X109-'2a)answer'!$C109)^2,"")</f>
        <v>1.2162085544149182</v>
      </c>
      <c r="Z110" s="32">
        <f>IFERROR(('2a) logm_x(t)'!Z109-'2a) logm_x(t)'!Y109-'2a)answer'!$C109)^2,"")</f>
        <v>0.16100873481650357</v>
      </c>
      <c r="AA110" s="32">
        <f>IFERROR(('2a) logm_x(t)'!AA109-'2a) logm_x(t)'!Z109-'2a)answer'!$C109)^2,"")</f>
        <v>0.47463971500945112</v>
      </c>
      <c r="AB110" s="32" t="str">
        <f>IFERROR(('2a) logm_x(t)'!AB109-'2a) logm_x(t)'!AA109-'2a)answer'!$C109)^2,"")</f>
        <v/>
      </c>
      <c r="AC110" s="32" t="str">
        <f>IFERROR(('2a) logm_x(t)'!AC109-'2a) logm_x(t)'!AB109-'2a)answer'!$C109)^2,"")</f>
        <v/>
      </c>
      <c r="AD110" s="32">
        <f>IFERROR(('2a) logm_x(t)'!AD109-'2a) logm_x(t)'!AC109-'2a)answer'!$C109)^2,"")</f>
        <v>1.2162085544149182</v>
      </c>
      <c r="AE110" s="32">
        <f>IFERROR(('2a) logm_x(t)'!AE109-'2a) logm_x(t)'!AD109-'2a)answer'!$C109)^2,"")</f>
        <v>1.7691872307920775E-5</v>
      </c>
      <c r="AF110" s="32">
        <f>IFERROR(('2a) logm_x(t)'!AF109-'2a) logm_x(t)'!AE109-'2a)answer'!$C109)^2,"")</f>
        <v>1.1977247509548621</v>
      </c>
      <c r="AG110" s="32">
        <f>IFERROR(('2a) logm_x(t)'!AG109-'2a) logm_x(t)'!AF109-'2a)answer'!$C109)^2,"")</f>
        <v>1.2162085544149182</v>
      </c>
      <c r="AH110" s="32">
        <f>IFERROR(('2a) logm_x(t)'!AH109-'2a) logm_x(t)'!AG109-'2a)answer'!$C109)^2,"")</f>
        <v>1.7691872307920775E-5</v>
      </c>
      <c r="AI110" s="32" t="str">
        <f>IFERROR(('2a) logm_x(t)'!AI109-'2a) logm_x(t)'!AH109-'2a)answer'!$C109)^2,"")</f>
        <v/>
      </c>
      <c r="AJ110" s="32" t="str">
        <f>IFERROR(('2a) logm_x(t)'!AJ109-'2a) logm_x(t)'!AI109-'2a)answer'!$C109)^2,"")</f>
        <v/>
      </c>
      <c r="AK110" s="32">
        <f>IFERROR(('2a) logm_x(t)'!AK109-'2a) logm_x(t)'!AJ109-'2a)answer'!$C109)^2,"")</f>
        <v>1.1977247509548621</v>
      </c>
      <c r="AL110" s="32">
        <f>IFERROR(('2a) logm_x(t)'!AL109-'2a) logm_x(t)'!AK109-'2a)answer'!$C109)^2,"")</f>
        <v>1.2162085544149182</v>
      </c>
      <c r="AM110" s="32">
        <f>IFERROR(('2a) logm_x(t)'!AM109-'2a) logm_x(t)'!AL109-'2a)answer'!$C109)^2,"")</f>
        <v>1.7691872307920775E-5</v>
      </c>
      <c r="AN110" s="32">
        <f>IFERROR(('2a) logm_x(t)'!AN109-'2a) logm_x(t)'!AM109-'2a)answer'!$C109)^2,"")</f>
        <v>1.7691872307920775E-5</v>
      </c>
      <c r="AO110" s="32">
        <f>IFERROR(('2a) logm_x(t)'!AO109-'2a) logm_x(t)'!AN109-'2a)answer'!$C109)^2,"")</f>
        <v>1.7691872307920775E-5</v>
      </c>
      <c r="AP110" s="32">
        <f>IFERROR(('2a) logm_x(t)'!AP109-'2a) logm_x(t)'!AO109-'2a)answer'!$C109)^2,"")</f>
        <v>1.7691872307920775E-5</v>
      </c>
      <c r="AQ110" s="32">
        <f>IFERROR(('2a) logm_x(t)'!AQ109-'2a) logm_x(t)'!AP109-'2a)answer'!$C109)^2,"")</f>
        <v>1.7691872307920775E-5</v>
      </c>
      <c r="AR110" s="32">
        <f>IFERROR(('2a) logm_x(t)'!AR109-'2a) logm_x(t)'!AQ109-'2a)answer'!$C109)^2,"")</f>
        <v>1.7691872307920775E-5</v>
      </c>
      <c r="AS110" s="32" t="str">
        <f>IFERROR(('2a) logm_x(t)'!AS109-'2a) logm_x(t)'!AR109-'2a)answer'!$C109)^2,"")</f>
        <v/>
      </c>
      <c r="AT110" s="32" t="str">
        <f>IFERROR(('2a) logm_x(t)'!AT109-'2a) logm_x(t)'!AS109-'2a)answer'!$C109)^2,"")</f>
        <v/>
      </c>
      <c r="AU110" s="32">
        <f>IFERROR(('2a) logm_x(t)'!AU109-'2a) logm_x(t)'!AT109-'2a)answer'!$C109)^2,"")</f>
        <v>1.7691872307920775E-5</v>
      </c>
      <c r="AV110" s="32">
        <f>IFERROR(('2a) logm_x(t)'!AV109-'2a) logm_x(t)'!AU109-'2a)answer'!$C109)^2,"")</f>
        <v>0.26525774935376145</v>
      </c>
      <c r="AW110" s="32" t="str">
        <f>IFERROR(('2a) logm_x(t)'!AW109-'2a) logm_x(t)'!AV109-'2a)answer'!$C109)^2,"")</f>
        <v/>
      </c>
      <c r="AX110" s="32" t="str">
        <f>IFERROR(('2a) logm_x(t)'!AX109-'2a) logm_x(t)'!AW109-'2a)answer'!$C109)^2,"")</f>
        <v/>
      </c>
      <c r="AY110" s="32">
        <f>IFERROR(('2a) logm_x(t)'!AY109-'2a) logm_x(t)'!AX109-'2a)answer'!$C109)^2,"")</f>
        <v>0.25666327018268098</v>
      </c>
      <c r="AZ110" s="32">
        <f>IFERROR(('2a) logm_x(t)'!AZ109-'2a) logm_x(t)'!AY109-'2a)answer'!$C109)^2,"")</f>
        <v>1.7691872307920775E-5</v>
      </c>
      <c r="BA110" s="32">
        <f>IFERROR(('2a) logm_x(t)'!BA109-'2a) logm_x(t)'!AZ109-'2a)answer'!$C109)^2,"")</f>
        <v>0.16100873481650357</v>
      </c>
      <c r="BB110" s="32">
        <f>IFERROR(('2a) logm_x(t)'!BB109-'2a) logm_x(t)'!BA109-'2a)answer'!$C109)^2,"")</f>
        <v>0.48630169657156752</v>
      </c>
      <c r="BC110" s="32">
        <f>IFERROR(('2a) logm_x(t)'!BC109-'2a) logm_x(t)'!BB109-'2a)answer'!$C109)^2,"")</f>
        <v>8.0358586850371214E-2</v>
      </c>
      <c r="BD110" s="32">
        <f>IFERROR(('2a) logm_x(t)'!BD109-'2a) logm_x(t)'!BC109-'2a)answer'!$C109)^2,"")</f>
        <v>8.5198746514547993E-2</v>
      </c>
      <c r="BE110" s="32">
        <f>IFERROR(('2a) logm_x(t)'!BE109-'2a) logm_x(t)'!BD109-'2a)answer'!$C109)^2,"")</f>
        <v>5.1687896118877107E-2</v>
      </c>
      <c r="BF110" s="32">
        <f>IFERROR(('2a) logm_x(t)'!BF109-'2a) logm_x(t)'!BE109-'2a)answer'!$C109)^2,"")</f>
        <v>9.3604642253846751E-2</v>
      </c>
      <c r="BG110" s="32">
        <f>IFERROR(('2a) logm_x(t)'!BG109-'2a) logm_x(t)'!BF109-'2a)answer'!$C109)^2,"")</f>
        <v>8.320641014108468E-3</v>
      </c>
      <c r="BH110" s="32">
        <f>IFERROR(('2a) logm_x(t)'!BH109-'2a) logm_x(t)'!BG109-'2a)answer'!$C109)^2,"")</f>
        <v>8.0358586850371214E-2</v>
      </c>
      <c r="BI110" s="32">
        <f>IFERROR(('2a) logm_x(t)'!BI109-'2a) logm_x(t)'!BH109-'2a)answer'!$C109)^2,"")</f>
        <v>5.7885929390904658E-2</v>
      </c>
      <c r="BJ110" s="32">
        <f>IFERROR(('2a) logm_x(t)'!BJ109-'2a) logm_x(t)'!BI109-'2a)answer'!$C109)^2,"")</f>
        <v>6.0889817086350415E-3</v>
      </c>
      <c r="BK110" s="32">
        <f>IFERROR(('2a) logm_x(t)'!BK109-'2a) logm_x(t)'!BJ109-'2a)answer'!$C109)^2,"")</f>
        <v>2.2483355804923787E-2</v>
      </c>
      <c r="BL110" s="32">
        <f>IFERROR(('2a) logm_x(t)'!BL109-'2a) logm_x(t)'!BK109-'2a)answer'!$C109)^2,"")</f>
        <v>1.2004858768561397E-2</v>
      </c>
      <c r="BM110" s="32">
        <f>IFERROR(('2a) logm_x(t)'!BM109-'2a) logm_x(t)'!BL109-'2a)answer'!$C109)^2,"")</f>
        <v>1.0232201495420559E-2</v>
      </c>
      <c r="BN110" s="32">
        <f>IFERROR(('2a) logm_x(t)'!BN109-'2a) logm_x(t)'!BM109-'2a)answer'!$C109)^2,"")</f>
        <v>1.7691872307920775E-5</v>
      </c>
      <c r="BO110" s="32">
        <f>IFERROR(('2a) logm_x(t)'!BO109-'2a) logm_x(t)'!BN109-'2a)answer'!$C109)^2,"")</f>
        <v>4.1974530305490643E-2</v>
      </c>
      <c r="BP110" s="32">
        <f>IFERROR(('2a) logm_x(t)'!BP109-'2a) logm_x(t)'!BO109-'2a)answer'!$C109)^2,"")</f>
        <v>3.8598309473652032E-2</v>
      </c>
      <c r="BQ110" s="32">
        <f>IFERROR(('2a) logm_x(t)'!BQ109-'2a) logm_x(t)'!BP109-'2a)answer'!$C109)^2,"")</f>
        <v>1.7691872307920775E-5</v>
      </c>
      <c r="BR110" s="32">
        <f>IFERROR(('2a) logm_x(t)'!BR109-'2a) logm_x(t)'!BQ109-'2a)answer'!$C109)^2,"")</f>
        <v>6.106249094408684E-2</v>
      </c>
      <c r="BS110" s="32">
        <f>IFERROR(('2a) logm_x(t)'!BS109-'2a) logm_x(t)'!BR109-'2a)answer'!$C109)^2,"")</f>
        <v>6.5290776524846397E-2</v>
      </c>
      <c r="BT110" s="32">
        <f>IFERROR(('2a) logm_x(t)'!BT109-'2a) logm_x(t)'!BS109-'2a)answer'!$C109)^2,"")</f>
        <v>1.6736419326085283E-2</v>
      </c>
      <c r="BU110" s="32">
        <f>IFERROR(('2a) logm_x(t)'!BU109-'2a) logm_x(t)'!BT109-'2a)answer'!$C109)^2,"")</f>
        <v>1.4630589126780407E-2</v>
      </c>
      <c r="BV110" s="32">
        <f>IFERROR(('2a) logm_x(t)'!BV109-'2a) logm_x(t)'!BU109-'2a)answer'!$C109)^2,"")</f>
        <v>4.7258326615691884E-3</v>
      </c>
      <c r="BW110" s="32">
        <f>IFERROR(('2a) logm_x(t)'!BW109-'2a) logm_x(t)'!BV109-'2a)answer'!$C109)^2,"")</f>
        <v>8.801878937287096E-3</v>
      </c>
      <c r="BX110" s="32">
        <f>IFERROR(('2a) logm_x(t)'!BX109-'2a) logm_x(t)'!BW109-'2a)answer'!$C109)^2,"")</f>
        <v>4.8862618406526137E-3</v>
      </c>
      <c r="BY110" s="32">
        <f>IFERROR(('2a) logm_x(t)'!BY109-'2a) logm_x(t)'!BX109-'2a)answer'!$C109)^2,"")</f>
        <v>5.7511803338212092E-3</v>
      </c>
      <c r="BZ110" s="32">
        <f>IFERROR(('2a) logm_x(t)'!BZ109-'2a) logm_x(t)'!BY109-'2a)answer'!$C109)^2,"")</f>
        <v>7.0978735142170147E-3</v>
      </c>
      <c r="CA110" s="32">
        <f>IFERROR(('2a) logm_x(t)'!CA109-'2a) logm_x(t)'!BZ109-'2a)answer'!$C109)^2,"")</f>
        <v>5.7511803338212092E-3</v>
      </c>
      <c r="CB110" s="32">
        <f>IFERROR(('2a) logm_x(t)'!CB109-'2a) logm_x(t)'!CA109-'2a)answer'!$C109)^2,"")</f>
        <v>1.7691872307920775E-5</v>
      </c>
      <c r="CC110" s="32">
        <f>IFERROR(('2a) logm_x(t)'!CC109-'2a) logm_x(t)'!CB109-'2a)answer'!$C109)^2,"")</f>
        <v>1.7691872307920775E-5</v>
      </c>
      <c r="CD110" s="32">
        <f>IFERROR(('2a) logm_x(t)'!CD109-'2a) logm_x(t)'!CC109-'2a)answer'!$C109)^2,"")</f>
        <v>1.7691872307920775E-5</v>
      </c>
      <c r="CE110" s="32">
        <f>IFERROR(('2a) logm_x(t)'!CE109-'2a) logm_x(t)'!CD109-'2a)answer'!$C109)^2,"")</f>
        <v>1.7691872307920775E-5</v>
      </c>
      <c r="CF110" s="32">
        <f>IFERROR(('2a) logm_x(t)'!CF109-'2a) logm_x(t)'!CE109-'2a)answer'!$C109)^2,"")</f>
        <v>2.8039400491412223E-3</v>
      </c>
      <c r="CG110" s="32">
        <f>IFERROR(('2a) logm_x(t)'!CG109-'2a) logm_x(t)'!CF109-'2a)answer'!$C109)^2,"")</f>
        <v>1.2404391773557174E-2</v>
      </c>
      <c r="CH110" s="32">
        <f>IFERROR(('2a) logm_x(t)'!CH109-'2a) logm_x(t)'!CG109-'2a)answer'!$C109)^2,"")</f>
        <v>6.5816435807380274E-4</v>
      </c>
      <c r="CI110" s="32">
        <f>IFERROR(('2a) logm_x(t)'!CI109-'2a) logm_x(t)'!CH109-'2a)answer'!$C109)^2,"")</f>
        <v>8.2866329688640434E-4</v>
      </c>
      <c r="CJ110" s="32">
        <f>IFERROR(('2a) logm_x(t)'!CJ109-'2a) logm_x(t)'!CI109-'2a)answer'!$C109)^2,"")</f>
        <v>4.4416999182972206E-6</v>
      </c>
      <c r="CK110" s="32">
        <f>IFERROR(('2a) logm_x(t)'!CK109-'2a) logm_x(t)'!CJ109-'2a)answer'!$C109)^2,"")</f>
        <v>7.5004625568197641E-5</v>
      </c>
      <c r="CL110" s="32">
        <f>IFERROR(('2a) logm_x(t)'!CL109-'2a) logm_x(t)'!CK109-'2a)answer'!$C109)^2,"")</f>
        <v>4.573628388623674E-5</v>
      </c>
      <c r="CM110" s="32">
        <f>IFERROR(('2a) logm_x(t)'!CM109-'2a) logm_x(t)'!CL109-'2a)answer'!$C109)^2,"")</f>
        <v>9.4286728813693869E-4</v>
      </c>
      <c r="CN110" s="32">
        <f>IFERROR(('2a) logm_x(t)'!CN109-'2a) logm_x(t)'!CM109-'2a)answer'!$C109)^2,"")</f>
        <v>1.7691872307920775E-5</v>
      </c>
      <c r="CT110" s="31">
        <f t="shared" si="6"/>
        <v>106</v>
      </c>
      <c r="CU110" s="32">
        <f>IFERROR(('2a) logm_x(t)'!C109-'2a) logm_x(t)'!B109-'2a)answer'!$C109)/$CP$5,"")</f>
        <v>-0.78500188744974486</v>
      </c>
      <c r="CV110" s="32">
        <f>IFERROR(('2a) logm_x(t)'!D109-'2a) logm_x(t)'!C109-'2a)answer'!$C109)/$CP$5,"")</f>
        <v>3.6297276107526923</v>
      </c>
      <c r="CW110" s="32">
        <f>IFERROR(('2a) logm_x(t)'!E109-'2a) logm_x(t)'!D109-'2a)answer'!$C109)/$CP$5,"")</f>
        <v>-3.0135546484388973E-2</v>
      </c>
      <c r="CX110" s="32">
        <f>IFERROR(('2a) logm_x(t)'!F109-'2a) logm_x(t)'!E109-'2a)answer'!$C109)/$CP$5,"")</f>
        <v>-3.0135546484388973E-2</v>
      </c>
      <c r="CY110" s="32">
        <f>IFERROR(('2a) logm_x(t)'!G109-'2a) logm_x(t)'!F109-'2a)answer'!$C109)/$CP$5,"")</f>
        <v>-3.0135546484388973E-2</v>
      </c>
      <c r="CZ110" s="32">
        <f>IFERROR(('2a) logm_x(t)'!H109-'2a) logm_x(t)'!G109-'2a)answer'!$C109)/$CP$5,"")</f>
        <v>2.8748612697873375</v>
      </c>
      <c r="DA110" s="32">
        <f>IFERROR(('2a) logm_x(t)'!I109-'2a) logm_x(t)'!H109-'2a)answer'!$C109)/$CP$5,"")</f>
        <v>-2.9351323627561152</v>
      </c>
      <c r="DB110" s="32">
        <f>IFERROR(('2a) logm_x(t)'!J109-'2a) logm_x(t)'!I109-'2a)answer'!$C109)/$CP$5,"")</f>
        <v>7.8409861285438804</v>
      </c>
      <c r="DC110" s="32">
        <f>IFERROR(('2a) logm_x(t)'!K109-'2a) logm_x(t)'!J109-'2a)answer'!$C109)/$CP$5,"")</f>
        <v>-7.9012572215126582</v>
      </c>
      <c r="DD110" s="32">
        <f>IFERROR(('2a) logm_x(t)'!L109-'2a) logm_x(t)'!K109-'2a)answer'!$C109)/$CP$5,"")</f>
        <v>-3.6899987037214701</v>
      </c>
      <c r="DE110" s="32">
        <f>IFERROR(('2a) logm_x(t)'!M109-'2a) logm_x(t)'!L109-'2a)answer'!$C109)/$CP$5,"")</f>
        <v>3.6297276107526923</v>
      </c>
      <c r="DF110" s="32">
        <f>IFERROR(('2a) logm_x(t)'!N109-'2a) logm_x(t)'!M109-'2a)answer'!$C109)/$CP$5,"")</f>
        <v>-3.6899987037214701</v>
      </c>
      <c r="DG110" s="32" t="str">
        <f>IFERROR(('2a) logm_x(t)'!O109-'2a) logm_x(t)'!N109-'2a)answer'!$C109)/$CP$5,"")</f>
        <v/>
      </c>
      <c r="DH110" s="32" t="str">
        <f>IFERROR(('2a) logm_x(t)'!P109-'2a) logm_x(t)'!O109-'2a)answer'!$C109)/$CP$5,"")</f>
        <v/>
      </c>
      <c r="DI110" s="32">
        <f>IFERROR(('2a) logm_x(t)'!Q109-'2a) logm_x(t)'!P109-'2a)answer'!$C109)/$CP$5,"")</f>
        <v>-3.6899987037214701</v>
      </c>
      <c r="DJ110" s="32">
        <f>IFERROR(('2a) logm_x(t)'!R109-'2a) logm_x(t)'!Q109-'2a)answer'!$C109)/$CP$5,"")</f>
        <v>3.6297276107526923</v>
      </c>
      <c r="DK110" s="32">
        <f>IFERROR(('2a) logm_x(t)'!S109-'2a) logm_x(t)'!R109-'2a)answer'!$C109)/$CP$5,"")</f>
        <v>-3.0135546484388973E-2</v>
      </c>
      <c r="DL110" s="32" t="str">
        <f>IFERROR(('2a) logm_x(t)'!T109-'2a) logm_x(t)'!S109-'2a)answer'!$C109)/$CP$5,"")</f>
        <v/>
      </c>
      <c r="DM110" s="32" t="str">
        <f>IFERROR(('2a) logm_x(t)'!U109-'2a) logm_x(t)'!T109-'2a)answer'!$C109)/$CP$5,"")</f>
        <v/>
      </c>
      <c r="DN110" s="32" t="str">
        <f>IFERROR(('2a) logm_x(t)'!V109-'2a) logm_x(t)'!U109-'2a)answer'!$C109)/$CP$5,"")</f>
        <v/>
      </c>
      <c r="DO110" s="32" t="str">
        <f>IFERROR(('2a) logm_x(t)'!W109-'2a) logm_x(t)'!V109-'2a)answer'!$C109)/$CP$5,"")</f>
        <v/>
      </c>
      <c r="DP110" s="32">
        <f>IFERROR(('2a) logm_x(t)'!X109-'2a) logm_x(t)'!W109-'2a)answer'!$C109)/$CP$5,"")</f>
        <v>-3.0135546484388973E-2</v>
      </c>
      <c r="DQ110" s="32">
        <f>IFERROR(('2a) logm_x(t)'!Y109-'2a) logm_x(t)'!X109-'2a)answer'!$C109)/$CP$5,"")</f>
        <v>-7.9012572215126582</v>
      </c>
      <c r="DR110" s="32">
        <f>IFERROR(('2a) logm_x(t)'!Z109-'2a) logm_x(t)'!Y109-'2a)answer'!$C109)/$CP$5,"")</f>
        <v>2.8748612697873375</v>
      </c>
      <c r="DS110" s="32">
        <f>IFERROR(('2a) logm_x(t)'!AA109-'2a) logm_x(t)'!Z109-'2a)answer'!$C109)/$CP$5,"")</f>
        <v>4.9359893122721541</v>
      </c>
      <c r="DT110" s="32" t="str">
        <f>IFERROR(('2a) logm_x(t)'!AB109-'2a) logm_x(t)'!AA109-'2a)answer'!$C109)/$CP$5,"")</f>
        <v/>
      </c>
      <c r="DU110" s="32" t="str">
        <f>IFERROR(('2a) logm_x(t)'!AC109-'2a) logm_x(t)'!AB109-'2a)answer'!$C109)/$CP$5,"")</f>
        <v/>
      </c>
      <c r="DV110" s="32">
        <f>IFERROR(('2a) logm_x(t)'!AD109-'2a) logm_x(t)'!AC109-'2a)answer'!$C109)/$CP$5,"")</f>
        <v>-7.9012572215126582</v>
      </c>
      <c r="DW110" s="32">
        <f>IFERROR(('2a) logm_x(t)'!AE109-'2a) logm_x(t)'!AD109-'2a)answer'!$C109)/$CP$5,"")</f>
        <v>-3.0135546484388973E-2</v>
      </c>
      <c r="DX110" s="32">
        <f>IFERROR(('2a) logm_x(t)'!AF109-'2a) logm_x(t)'!AE109-'2a)answer'!$C109)/$CP$5,"")</f>
        <v>7.8409861285438804</v>
      </c>
      <c r="DY110" s="32">
        <f>IFERROR(('2a) logm_x(t)'!AG109-'2a) logm_x(t)'!AF109-'2a)answer'!$C109)/$CP$5,"")</f>
        <v>-7.9012572215126582</v>
      </c>
      <c r="DZ110" s="32">
        <f>IFERROR(('2a) logm_x(t)'!AH109-'2a) logm_x(t)'!AG109-'2a)answer'!$C109)/$CP$5,"")</f>
        <v>-3.0135546484388973E-2</v>
      </c>
      <c r="EA110" s="32" t="str">
        <f>IFERROR(('2a) logm_x(t)'!AI109-'2a) logm_x(t)'!AH109-'2a)answer'!$C109)/$CP$5,"")</f>
        <v/>
      </c>
      <c r="EB110" s="32" t="str">
        <f>IFERROR(('2a) logm_x(t)'!AJ109-'2a) logm_x(t)'!AI109-'2a)answer'!$C109)/$CP$5,"")</f>
        <v/>
      </c>
      <c r="EC110" s="32">
        <f>IFERROR(('2a) logm_x(t)'!AK109-'2a) logm_x(t)'!AJ109-'2a)answer'!$C109)/$CP$5,"")</f>
        <v>7.8409861285438804</v>
      </c>
      <c r="ED110" s="32">
        <f>IFERROR(('2a) logm_x(t)'!AL109-'2a) logm_x(t)'!AK109-'2a)answer'!$C109)/$CP$5,"")</f>
        <v>-7.9012572215126582</v>
      </c>
      <c r="EE110" s="32">
        <f>IFERROR(('2a) logm_x(t)'!AM109-'2a) logm_x(t)'!AL109-'2a)answer'!$C109)/$CP$5,"")</f>
        <v>-3.0135546484388973E-2</v>
      </c>
      <c r="EF110" s="32">
        <f>IFERROR(('2a) logm_x(t)'!AN109-'2a) logm_x(t)'!AM109-'2a)answer'!$C109)/$CP$5,"")</f>
        <v>-3.0135546484388973E-2</v>
      </c>
      <c r="EG110" s="32">
        <f>IFERROR(('2a) logm_x(t)'!AO109-'2a) logm_x(t)'!AN109-'2a)answer'!$C109)/$CP$5,"")</f>
        <v>-3.0135546484388973E-2</v>
      </c>
      <c r="EH110" s="32">
        <f>IFERROR(('2a) logm_x(t)'!AP109-'2a) logm_x(t)'!AO109-'2a)answer'!$C109)/$CP$5,"")</f>
        <v>-3.0135546484388973E-2</v>
      </c>
      <c r="EI110" s="32">
        <f>IFERROR(('2a) logm_x(t)'!AQ109-'2a) logm_x(t)'!AP109-'2a)answer'!$C109)/$CP$5,"")</f>
        <v>-3.0135546484388973E-2</v>
      </c>
      <c r="EJ110" s="32">
        <f>IFERROR(('2a) logm_x(t)'!AR109-'2a) logm_x(t)'!AQ109-'2a)answer'!$C109)/$CP$5,"")</f>
        <v>-3.0135546484388973E-2</v>
      </c>
      <c r="EK110" s="32" t="str">
        <f>IFERROR(('2a) logm_x(t)'!AS109-'2a) logm_x(t)'!AR109-'2a)answer'!$C109)/$CP$5,"")</f>
        <v/>
      </c>
      <c r="EL110" s="32" t="str">
        <f>IFERROR(('2a) logm_x(t)'!AT109-'2a) logm_x(t)'!AS109-'2a)answer'!$C109)/$CP$5,"")</f>
        <v/>
      </c>
      <c r="EM110" s="32">
        <f>IFERROR(('2a) logm_x(t)'!AU109-'2a) logm_x(t)'!AT109-'2a)answer'!$C109)/$CP$5,"")</f>
        <v>-3.0135546484388973E-2</v>
      </c>
      <c r="EN110" s="32">
        <f>IFERROR(('2a) logm_x(t)'!AV109-'2a) logm_x(t)'!AU109-'2a)answer'!$C109)/$CP$5,"")</f>
        <v>-3.6899987037214701</v>
      </c>
      <c r="EO110" s="32" t="str">
        <f>IFERROR(('2a) logm_x(t)'!AW109-'2a) logm_x(t)'!AV109-'2a)answer'!$C109)/$CP$5,"")</f>
        <v/>
      </c>
      <c r="EP110" s="32" t="str">
        <f>IFERROR(('2a) logm_x(t)'!AX109-'2a) logm_x(t)'!AW109-'2a)answer'!$C109)/$CP$5,"")</f>
        <v/>
      </c>
      <c r="EQ110" s="32">
        <f>IFERROR(('2a) logm_x(t)'!AY109-'2a) logm_x(t)'!AX109-'2a)answer'!$C109)/$CP$5,"")</f>
        <v>3.6297276107526923</v>
      </c>
      <c r="ER110" s="32">
        <f>IFERROR(('2a) logm_x(t)'!AZ109-'2a) logm_x(t)'!AY109-'2a)answer'!$C109)/$CP$5,"")</f>
        <v>-3.0135546484388973E-2</v>
      </c>
      <c r="ES110" s="32">
        <f>IFERROR(('2a) logm_x(t)'!BA109-'2a) logm_x(t)'!AZ109-'2a)answer'!$C109)/$CP$5,"")</f>
        <v>2.8748612697873375</v>
      </c>
      <c r="ET110" s="32">
        <f>IFERROR(('2a) logm_x(t)'!BB109-'2a) logm_x(t)'!BA109-'2a)answer'!$C109)/$CP$5,"")</f>
        <v>-4.9962604052409318</v>
      </c>
      <c r="EU110" s="32">
        <f>IFERROR(('2a) logm_x(t)'!BC109-'2a) logm_x(t)'!BB109-'2a)answer'!$C109)/$CP$5,"")</f>
        <v>2.0309924960004277</v>
      </c>
      <c r="EV110" s="32">
        <f>IFERROR(('2a) logm_x(t)'!BD109-'2a) logm_x(t)'!BC109-'2a)answer'!$C109)/$CP$5,"")</f>
        <v>-2.0912635889692055</v>
      </c>
      <c r="EW110" s="32">
        <f>IFERROR(('2a) logm_x(t)'!BE109-'2a) logm_x(t)'!BD109-'2a)answer'!$C109)/$CP$5,"")</f>
        <v>-1.6288706612366539</v>
      </c>
      <c r="EX110" s="32">
        <f>IFERROR(('2a) logm_x(t)'!BF109-'2a) logm_x(t)'!BE109-'2a)answer'!$C109)/$CP$5,"")</f>
        <v>2.1920016023261635</v>
      </c>
      <c r="EY110" s="32">
        <f>IFERROR(('2a) logm_x(t)'!BG109-'2a) logm_x(t)'!BF109-'2a)answer'!$C109)/$CP$5,"")</f>
        <v>-0.65353758054267652</v>
      </c>
      <c r="EZ110" s="32">
        <f>IFERROR(('2a) logm_x(t)'!BH109-'2a) logm_x(t)'!BG109-'2a)answer'!$C109)/$CP$5,"")</f>
        <v>2.0309924960004277</v>
      </c>
      <c r="FA110" s="32">
        <f>IFERROR(('2a) logm_x(t)'!BI109-'2a) logm_x(t)'!BH109-'2a)answer'!$C109)/$CP$5,"")</f>
        <v>-1.7237674618988275</v>
      </c>
      <c r="FB110" s="32">
        <f>IFERROR(('2a) logm_x(t)'!BJ109-'2a) logm_x(t)'!BI109-'2a)answer'!$C109)/$CP$5,"")</f>
        <v>0.55906783693205619</v>
      </c>
      <c r="FC110" s="32">
        <f>IFERROR(('2a) logm_x(t)'!BK109-'2a) logm_x(t)'!BJ109-'2a)answer'!$C109)/$CP$5,"")</f>
        <v>1.0742929855136043</v>
      </c>
      <c r="FD110" s="32">
        <f>IFERROR(('2a) logm_x(t)'!BL109-'2a) logm_x(t)'!BK109-'2a)answer'!$C109)/$CP$5,"")</f>
        <v>-0.78500188744974531</v>
      </c>
      <c r="FE110" s="32">
        <f>IFERROR(('2a) logm_x(t)'!BM109-'2a) logm_x(t)'!BL109-'2a)answer'!$C109)/$CP$5,"")</f>
        <v>0.72473079448096733</v>
      </c>
      <c r="FF110" s="32">
        <f>IFERROR(('2a) logm_x(t)'!BN109-'2a) logm_x(t)'!BM109-'2a)answer'!$C109)/$CP$5,"")</f>
        <v>-3.0135546484388973E-2</v>
      </c>
      <c r="FG110" s="32">
        <f>IFERROR(('2a) logm_x(t)'!BO109-'2a) logm_x(t)'!BN109-'2a)answer'!$C109)/$CP$5,"")</f>
        <v>-1.4678615549109177</v>
      </c>
      <c r="FH110" s="32">
        <f>IFERROR(('2a) logm_x(t)'!BP109-'2a) logm_x(t)'!BO109-'2a)answer'!$C109)/$CP$5,"")</f>
        <v>1.40759046194214</v>
      </c>
      <c r="FI110" s="32">
        <f>IFERROR(('2a) logm_x(t)'!BQ109-'2a) logm_x(t)'!BP109-'2a)answer'!$C109)/$CP$5,"")</f>
        <v>-3.0135546484388973E-2</v>
      </c>
      <c r="FJ110" s="32">
        <f>IFERROR(('2a) logm_x(t)'!BR109-'2a) logm_x(t)'!BQ109-'2a)answer'!$C109)/$CP$5,"")</f>
        <v>1.7704327377893443</v>
      </c>
      <c r="FK110" s="32">
        <f>IFERROR(('2a) logm_x(t)'!BS109-'2a) logm_x(t)'!BR109-'2a)answer'!$C109)/$CP$5,"")</f>
        <v>-1.830703830758122</v>
      </c>
      <c r="FL110" s="32">
        <f>IFERROR(('2a) logm_x(t)'!BT109-'2a) logm_x(t)'!BS109-'2a)answer'!$C109)/$CP$5,"")</f>
        <v>-0.92687986436772785</v>
      </c>
      <c r="FM110" s="32">
        <f>IFERROR(('2a) logm_x(t)'!BU109-'2a) logm_x(t)'!BT109-'2a)answer'!$C109)/$CP$5,"")</f>
        <v>0.86660877139894987</v>
      </c>
      <c r="FN110" s="32">
        <f>IFERROR(('2a) logm_x(t)'!BV109-'2a) logm_x(t)'!BU109-'2a)answer'!$C109)/$CP$5,"")</f>
        <v>-0.49252847421694051</v>
      </c>
      <c r="FO110" s="32">
        <f>IFERROR(('2a) logm_x(t)'!BW109-'2a) logm_x(t)'!BV109-'2a)answer'!$C109)/$CP$5,"")</f>
        <v>-0.67217115074983069</v>
      </c>
      <c r="FP110" s="32">
        <f>IFERROR(('2a) logm_x(t)'!BX109-'2a) logm_x(t)'!BW109-'2a)answer'!$C109)/$CP$5,"")</f>
        <v>0.50081870546442675</v>
      </c>
      <c r="FQ110" s="32">
        <f>IFERROR(('2a) logm_x(t)'!BY109-'2a) logm_x(t)'!BX109-'2a)answer'!$C109)/$CP$5,"")</f>
        <v>0.54333873356478846</v>
      </c>
      <c r="FR110" s="32">
        <f>IFERROR(('2a) logm_x(t)'!BZ109-'2a) logm_x(t)'!BY109-'2a)answer'!$C109)/$CP$5,"")</f>
        <v>-0.60360982653356643</v>
      </c>
      <c r="FS110" s="32">
        <f>IFERROR(('2a) logm_x(t)'!CA109-'2a) logm_x(t)'!BZ109-'2a)answer'!$C109)/$CP$5,"")</f>
        <v>0.54333873356478846</v>
      </c>
      <c r="FT110" s="32">
        <f>IFERROR(('2a) logm_x(t)'!CB109-'2a) logm_x(t)'!CA109-'2a)answer'!$C109)/$CP$5,"")</f>
        <v>-3.0135546484388973E-2</v>
      </c>
      <c r="FU110" s="32">
        <f>IFERROR(('2a) logm_x(t)'!CC109-'2a) logm_x(t)'!CB109-'2a)answer'!$C109)/$CP$5,"")</f>
        <v>-3.0135546484388973E-2</v>
      </c>
      <c r="FV110" s="32">
        <f>IFERROR(('2a) logm_x(t)'!CD109-'2a) logm_x(t)'!CC109-'2a)answer'!$C109)/$CP$5,"")</f>
        <v>-3.0135546484388973E-2</v>
      </c>
      <c r="FW110" s="32">
        <f>IFERROR(('2a) logm_x(t)'!CE109-'2a) logm_x(t)'!CD109-'2a)answer'!$C109)/$CP$5,"")</f>
        <v>-3.0135546484388973E-2</v>
      </c>
      <c r="FX110" s="32">
        <f>IFERROR(('2a) logm_x(t)'!CF109-'2a) logm_x(t)'!CE109-'2a)answer'!$C109)/$CP$5,"")</f>
        <v>0.37938183715173301</v>
      </c>
      <c r="FY110" s="32">
        <f>IFERROR(('2a) logm_x(t)'!CG109-'2a) logm_x(t)'!CF109-'2a)answer'!$C109)/$CP$5,"")</f>
        <v>-0.79795777471652329</v>
      </c>
      <c r="FZ110" s="32">
        <f>IFERROR(('2a) logm_x(t)'!CH109-'2a) logm_x(t)'!CG109-'2a)answer'!$C109)/$CP$5,"")</f>
        <v>-0.18380586007345354</v>
      </c>
      <c r="GA110" s="32">
        <f>IFERROR(('2a) logm_x(t)'!CI109-'2a) logm_x(t)'!CH109-'2a)answer'!$C109)/$CP$5,"")</f>
        <v>0.20624395351953531</v>
      </c>
      <c r="GB110" s="32">
        <f>IFERROR(('2a) logm_x(t)'!CJ109-'2a) logm_x(t)'!CI109-'2a)answer'!$C109)/$CP$5,"")</f>
        <v>-1.5099646514319845E-2</v>
      </c>
      <c r="GC110" s="32">
        <f>IFERROR(('2a) logm_x(t)'!CK109-'2a) logm_x(t)'!CJ109-'2a)answer'!$C109)/$CP$5,"")</f>
        <v>-6.2049201506109597E-2</v>
      </c>
      <c r="GD110" s="32">
        <f>IFERROR(('2a) logm_x(t)'!CL109-'2a) logm_x(t)'!CK109-'2a)answer'!$C109)/$CP$5,"")</f>
        <v>4.8453216326248702E-2</v>
      </c>
      <c r="GE110" s="32">
        <f>IFERROR(('2a) logm_x(t)'!CM109-'2a) logm_x(t)'!CL109-'2a)answer'!$C109)/$CP$5,"")</f>
        <v>-0.2199973541296561</v>
      </c>
      <c r="GF110" s="32">
        <f>IFERROR(('2a) logm_x(t)'!CN109-'2a) logm_x(t)'!CM109-'2a)answer'!$C109)/$CP$5,"")</f>
        <v>-3.0135546484388973E-2</v>
      </c>
    </row>
    <row r="111" spans="1:188" x14ac:dyDescent="0.25">
      <c r="A111" s="31">
        <f>'2a) logm_x(t)'!A110</f>
        <v>107</v>
      </c>
      <c r="B111" s="32"/>
      <c r="C111" s="32">
        <f>IFERROR(('2a) logm_x(t)'!C110-'2a) logm_x(t)'!B110-'2a)answer'!$C110)^2,"")</f>
        <v>3.8808791910839774E-2</v>
      </c>
      <c r="D111" s="32" t="str">
        <f>IFERROR(('2a) logm_x(t)'!D110-'2a) logm_x(t)'!C110-'2a)answer'!$C110)^2,"")</f>
        <v/>
      </c>
      <c r="E111" s="32" t="str">
        <f>IFERROR(('2a) logm_x(t)'!E110-'2a) logm_x(t)'!D110-'2a)answer'!$C110)^2,"")</f>
        <v/>
      </c>
      <c r="F111" s="32">
        <f>IFERROR(('2a) logm_x(t)'!F110-'2a) logm_x(t)'!E110-'2a)answer'!$C110)^2,"")</f>
        <v>1.2150289414356155</v>
      </c>
      <c r="G111" s="32">
        <f>IFERROR(('2a) logm_x(t)'!G110-'2a) logm_x(t)'!F110-'2a)answer'!$C110)^2,"")</f>
        <v>1.1988959359551079</v>
      </c>
      <c r="H111" s="32" t="str">
        <f>IFERROR(('2a) logm_x(t)'!H110-'2a) logm_x(t)'!G110-'2a)answer'!$C110)^2,"")</f>
        <v/>
      </c>
      <c r="I111" s="32"/>
      <c r="J111" s="32" t="str">
        <f>IFERROR(('2a) logm_x(t)'!J110-'2a) logm_x(t)'!I110-'2a)answer'!$C110)^2,"")</f>
        <v/>
      </c>
      <c r="K111" s="32" t="str">
        <f>IFERROR(('2a) logm_x(t)'!K110-'2a) logm_x(t)'!J110-'2a)answer'!$C110)^2,"")</f>
        <v/>
      </c>
      <c r="L111" s="32">
        <f>IFERROR(('2a) logm_x(t)'!L110-'2a) logm_x(t)'!K110-'2a)answer'!$C110)^2,"")</f>
        <v>1.3477882779465552E-5</v>
      </c>
      <c r="M111" s="32">
        <f>IFERROR(('2a) logm_x(t)'!M110-'2a) logm_x(t)'!L110-'2a)answer'!$C110)^2,"")</f>
        <v>1.3477882779465552E-5</v>
      </c>
      <c r="N111" s="32">
        <f>IFERROR(('2a) logm_x(t)'!N110-'2a) logm_x(t)'!M110-'2a)answer'!$C110)^2,"")</f>
        <v>1.3477882779465552E-5</v>
      </c>
      <c r="O111" s="32">
        <f>IFERROR(('2a) logm_x(t)'!O110-'2a) logm_x(t)'!N110-'2a)answer'!$C110)^2,"")</f>
        <v>1.1988959359551079</v>
      </c>
      <c r="P111" s="32" t="str">
        <f>IFERROR(('2a) logm_x(t)'!P110-'2a) logm_x(t)'!O110-'2a)answer'!$C110)^2,"")</f>
        <v/>
      </c>
      <c r="Q111" s="32" t="str">
        <f>IFERROR(('2a) logm_x(t)'!Q110-'2a) logm_x(t)'!P110-'2a)answer'!$C110)^2,"")</f>
        <v/>
      </c>
      <c r="R111" s="32" t="str">
        <f>IFERROR(('2a) logm_x(t)'!R110-'2a) logm_x(t)'!Q110-'2a)answer'!$C110)^2,"")</f>
        <v/>
      </c>
      <c r="S111" s="32" t="str">
        <f>IFERROR(('2a) logm_x(t)'!S110-'2a) logm_x(t)'!R110-'2a)answer'!$C110)^2,"")</f>
        <v/>
      </c>
      <c r="T111" s="32" t="str">
        <f>IFERROR(('2a) logm_x(t)'!T110-'2a) logm_x(t)'!S110-'2a)answer'!$C110)^2,"")</f>
        <v/>
      </c>
      <c r="U111" s="32" t="str">
        <f>IFERROR(('2a) logm_x(t)'!U110-'2a) logm_x(t)'!T110-'2a)answer'!$C110)^2,"")</f>
        <v/>
      </c>
      <c r="V111" s="32" t="str">
        <f>IFERROR(('2a) logm_x(t)'!V110-'2a) logm_x(t)'!U110-'2a)answer'!$C110)^2,"")</f>
        <v/>
      </c>
      <c r="W111" s="32" t="str">
        <f>IFERROR(('2a) logm_x(t)'!W110-'2a) logm_x(t)'!V110-'2a)answer'!$C110)^2,"")</f>
        <v/>
      </c>
      <c r="X111" s="32" t="str">
        <f>IFERROR(('2a) logm_x(t)'!X110-'2a) logm_x(t)'!W110-'2a)answer'!$C110)^2,"")</f>
        <v/>
      </c>
      <c r="Y111" s="32" t="str">
        <f>IFERROR(('2a) logm_x(t)'!Y110-'2a) logm_x(t)'!X110-'2a)answer'!$C110)^2,"")</f>
        <v/>
      </c>
      <c r="Z111" s="32" t="str">
        <f>IFERROR(('2a) logm_x(t)'!Z110-'2a) logm_x(t)'!Y110-'2a)answer'!$C110)^2,"")</f>
        <v/>
      </c>
      <c r="AA111" s="32" t="str">
        <f>IFERROR(('2a) logm_x(t)'!AA110-'2a) logm_x(t)'!Z110-'2a)answer'!$C110)^2,"")</f>
        <v/>
      </c>
      <c r="AB111" s="32" t="str">
        <f>IFERROR(('2a) logm_x(t)'!AB110-'2a) logm_x(t)'!AA110-'2a)answer'!$C110)^2,"")</f>
        <v/>
      </c>
      <c r="AC111" s="32" t="str">
        <f>IFERROR(('2a) logm_x(t)'!AC110-'2a) logm_x(t)'!AB110-'2a)answer'!$C110)^2,"")</f>
        <v/>
      </c>
      <c r="AD111" s="32" t="str">
        <f>IFERROR(('2a) logm_x(t)'!AD110-'2a) logm_x(t)'!AC110-'2a)answer'!$C110)^2,"")</f>
        <v/>
      </c>
      <c r="AE111" s="32">
        <f>IFERROR(('2a) logm_x(t)'!AE110-'2a) logm_x(t)'!AD110-'2a)answer'!$C110)^2,"")</f>
        <v>1.3477882779465552E-5</v>
      </c>
      <c r="AF111" s="32" t="str">
        <f>IFERROR(('2a) logm_x(t)'!AF110-'2a) logm_x(t)'!AE110-'2a)answer'!$C110)^2,"")</f>
        <v/>
      </c>
      <c r="AG111" s="32" t="str">
        <f>IFERROR(('2a) logm_x(t)'!AG110-'2a) logm_x(t)'!AF110-'2a)answer'!$C110)^2,"")</f>
        <v/>
      </c>
      <c r="AH111" s="32">
        <f>IFERROR(('2a) logm_x(t)'!AH110-'2a) logm_x(t)'!AG110-'2a)answer'!$C110)^2,"")</f>
        <v>1.3477882779465552E-5</v>
      </c>
      <c r="AI111" s="32">
        <f>IFERROR(('2a) logm_x(t)'!AI110-'2a) logm_x(t)'!AH110-'2a)answer'!$C110)^2,"")</f>
        <v>1.3477882779465552E-5</v>
      </c>
      <c r="AJ111" s="32">
        <f>IFERROR(('2a) logm_x(t)'!AJ110-'2a) logm_x(t)'!AI110-'2a)answer'!$C110)^2,"")</f>
        <v>1.3477882779465552E-5</v>
      </c>
      <c r="AK111" s="32" t="str">
        <f>IFERROR(('2a) logm_x(t)'!AK110-'2a) logm_x(t)'!AJ110-'2a)answer'!$C110)^2,"")</f>
        <v/>
      </c>
      <c r="AL111" s="32" t="str">
        <f>IFERROR(('2a) logm_x(t)'!AL110-'2a) logm_x(t)'!AK110-'2a)answer'!$C110)^2,"")</f>
        <v/>
      </c>
      <c r="AM111" s="32" t="str">
        <f>IFERROR(('2a) logm_x(t)'!AM110-'2a) logm_x(t)'!AL110-'2a)answer'!$C110)^2,"")</f>
        <v/>
      </c>
      <c r="AN111" s="32" t="str">
        <f>IFERROR(('2a) logm_x(t)'!AN110-'2a) logm_x(t)'!AM110-'2a)answer'!$C110)^2,"")</f>
        <v/>
      </c>
      <c r="AO111" s="32">
        <f>IFERROR(('2a) logm_x(t)'!AO110-'2a) logm_x(t)'!AN110-'2a)answer'!$C110)^2,"")</f>
        <v>1.3477882779465552E-5</v>
      </c>
      <c r="AP111" s="32" t="str">
        <f>IFERROR(('2a) logm_x(t)'!AP110-'2a) logm_x(t)'!AO110-'2a)answer'!$C110)^2,"")</f>
        <v/>
      </c>
      <c r="AQ111" s="32" t="str">
        <f>IFERROR(('2a) logm_x(t)'!AQ110-'2a) logm_x(t)'!AP110-'2a)answer'!$C110)^2,"")</f>
        <v/>
      </c>
      <c r="AR111" s="32" t="str">
        <f>IFERROR(('2a) logm_x(t)'!AR110-'2a) logm_x(t)'!AQ110-'2a)answer'!$C110)^2,"")</f>
        <v/>
      </c>
      <c r="AS111" s="32" t="str">
        <f>IFERROR(('2a) logm_x(t)'!AS110-'2a) logm_x(t)'!AR110-'2a)answer'!$C110)^2,"")</f>
        <v/>
      </c>
      <c r="AT111" s="32">
        <f>IFERROR(('2a) logm_x(t)'!AT110-'2a) logm_x(t)'!AS110-'2a)answer'!$C110)^2,"")</f>
        <v>1.3477882779465552E-5</v>
      </c>
      <c r="AU111" s="32">
        <f>IFERROR(('2a) logm_x(t)'!AU110-'2a) logm_x(t)'!AT110-'2a)answer'!$C110)^2,"")</f>
        <v>1.3477882779465552E-5</v>
      </c>
      <c r="AV111" s="32">
        <f>IFERROR(('2a) logm_x(t)'!AV110-'2a) logm_x(t)'!AU110-'2a)answer'!$C110)^2,"")</f>
        <v>1.2150289414356155</v>
      </c>
      <c r="AW111" s="32">
        <f>IFERROR(('2a) logm_x(t)'!AW110-'2a) logm_x(t)'!AV110-'2a)answer'!$C110)^2,"")</f>
        <v>1.1988959359551079</v>
      </c>
      <c r="AX111" s="32">
        <f>IFERROR(('2a) logm_x(t)'!AX110-'2a) logm_x(t)'!AW110-'2a)answer'!$C110)^2,"")</f>
        <v>1.2150289414356155</v>
      </c>
      <c r="AY111" s="32" t="str">
        <f>IFERROR(('2a) logm_x(t)'!AY110-'2a) logm_x(t)'!AX110-'2a)answer'!$C110)^2,"")</f>
        <v/>
      </c>
      <c r="AZ111" s="32" t="str">
        <f>IFERROR(('2a) logm_x(t)'!AZ110-'2a) logm_x(t)'!AY110-'2a)answer'!$C110)^2,"")</f>
        <v/>
      </c>
      <c r="BA111" s="32" t="str">
        <f>IFERROR(('2a) logm_x(t)'!BA110-'2a) logm_x(t)'!AZ110-'2a)answer'!$C110)^2,"")</f>
        <v/>
      </c>
      <c r="BB111" s="32" t="str">
        <f>IFERROR(('2a) logm_x(t)'!BB110-'2a) logm_x(t)'!BA110-'2a)answer'!$C110)^2,"")</f>
        <v/>
      </c>
      <c r="BC111" s="32">
        <f>IFERROR(('2a) logm_x(t)'!BC110-'2a) logm_x(t)'!BB110-'2a)answer'!$C110)^2,"")</f>
        <v>0.47537709521488924</v>
      </c>
      <c r="BD111" s="32">
        <f>IFERROR(('2a) logm_x(t)'!BD110-'2a) logm_x(t)'!BC110-'2a)answer'!$C110)^2,"")</f>
        <v>0.48555588838707248</v>
      </c>
      <c r="BE111" s="32">
        <f>IFERROR(('2a) logm_x(t)'!BE110-'2a) logm_x(t)'!BD110-'2a)answer'!$C110)^2,"")</f>
        <v>0.16739253793010686</v>
      </c>
      <c r="BF111" s="32">
        <f>IFERROR(('2a) logm_x(t)'!BF110-'2a) logm_x(t)'!BE110-'2a)answer'!$C110)^2,"")</f>
        <v>1.3477882779465552E-5</v>
      </c>
      <c r="BG111" s="32">
        <f>IFERROR(('2a) logm_x(t)'!BG110-'2a) logm_x(t)'!BF110-'2a)answer'!$C110)^2,"")</f>
        <v>1.3477882779465552E-5</v>
      </c>
      <c r="BH111" s="32">
        <f>IFERROR(('2a) logm_x(t)'!BH110-'2a) logm_x(t)'!BG110-'2a)answer'!$C110)^2,"")</f>
        <v>8.4886743124860942E-2</v>
      </c>
      <c r="BI111" s="32">
        <f>IFERROR(('2a) logm_x(t)'!BI110-'2a) logm_x(t)'!BH110-'2a)answer'!$C110)^2,"")</f>
        <v>6.9455811656842538E-3</v>
      </c>
      <c r="BJ111" s="32">
        <f>IFERROR(('2a) logm_x(t)'!BJ110-'2a) logm_x(t)'!BI110-'2a)answer'!$C110)^2,"")</f>
        <v>0.20098535305436355</v>
      </c>
      <c r="BK111" s="32">
        <f>IFERROR(('2a) logm_x(t)'!BK110-'2a) logm_x(t)'!BJ110-'2a)answer'!$C110)^2,"")</f>
        <v>2.2644066744063003E-2</v>
      </c>
      <c r="BL111" s="32">
        <f>IFERROR(('2a) logm_x(t)'!BL110-'2a) logm_x(t)'!BK110-'2a)answer'!$C110)^2,"")</f>
        <v>0.37186461039597668</v>
      </c>
      <c r="BM111" s="32">
        <f>IFERROR(('2a) logm_x(t)'!BM110-'2a) logm_x(t)'!BL110-'2a)answer'!$C110)^2,"")</f>
        <v>8.2233340511375947E-3</v>
      </c>
      <c r="BN111" s="32">
        <f>IFERROR(('2a) logm_x(t)'!BN110-'2a) logm_x(t)'!BM110-'2a)answer'!$C110)^2,"")</f>
        <v>5.1444942122983547E-2</v>
      </c>
      <c r="BO111" s="32">
        <f>IFERROR(('2a) logm_x(t)'!BO110-'2a) logm_x(t)'!BN110-'2a)answer'!$C110)^2,"")</f>
        <v>0.25720558559967627</v>
      </c>
      <c r="BP111" s="32">
        <f>IFERROR(('2a) logm_x(t)'!BP110-'2a) logm_x(t)'!BO110-'2a)answer'!$C110)^2,"")</f>
        <v>8.4886743124860942E-2</v>
      </c>
      <c r="BQ111" s="32">
        <f>IFERROR(('2a) logm_x(t)'!BQ110-'2a) logm_x(t)'!BP110-'2a)answer'!$C110)^2,"")</f>
        <v>8.0662162261001355E-2</v>
      </c>
      <c r="BR111" s="32">
        <f>IFERROR(('2a) logm_x(t)'!BR110-'2a) logm_x(t)'!BQ110-'2a)answer'!$C110)^2,"")</f>
        <v>1.3477882779465552E-5</v>
      </c>
      <c r="BS111" s="32">
        <f>IFERROR(('2a) logm_x(t)'!BS110-'2a) logm_x(t)'!BR110-'2a)answer'!$C110)^2,"")</f>
        <v>4.1755619889245983E-2</v>
      </c>
      <c r="BT111" s="32">
        <f>IFERROR(('2a) logm_x(t)'!BT110-'2a) logm_x(t)'!BS110-'2a)answer'!$C110)^2,"")</f>
        <v>3.8808791910839774E-2</v>
      </c>
      <c r="BU111" s="32">
        <f>IFERROR(('2a) logm_x(t)'!BU110-'2a) logm_x(t)'!BT110-'2a)answer'!$C110)^2,"")</f>
        <v>4.1755619889245983E-2</v>
      </c>
      <c r="BV111" s="32">
        <f>IFERROR(('2a) logm_x(t)'!BV110-'2a) logm_x(t)'!BU110-'2a)answer'!$C110)^2,"")</f>
        <v>5.1604581498590563E-3</v>
      </c>
      <c r="BW111" s="32">
        <f>IFERROR(('2a) logm_x(t)'!BW110-'2a) logm_x(t)'!BV110-'2a)answer'!$C110)^2,"")</f>
        <v>0.13898457283096577</v>
      </c>
      <c r="BX111" s="32">
        <f>IFERROR(('2a) logm_x(t)'!BX110-'2a) logm_x(t)'!BW110-'2a)answer'!$C110)^2,"")</f>
        <v>0.16739253793010683</v>
      </c>
      <c r="BY111" s="32">
        <f>IFERROR(('2a) logm_x(t)'!BY110-'2a) logm_x(t)'!BX110-'2a)answer'!$C110)^2,"")</f>
        <v>2.5191604967308664E-3</v>
      </c>
      <c r="BZ111" s="32">
        <f>IFERROR(('2a) logm_x(t)'!BZ110-'2a) logm_x(t)'!BY110-'2a)answer'!$C110)^2,"")</f>
        <v>0.11566822459972285</v>
      </c>
      <c r="CA111" s="32">
        <f>IFERROR(('2a) logm_x(t)'!CA110-'2a) logm_x(t)'!BZ110-'2a)answer'!$C110)^2,"")</f>
        <v>2.1542039724430286E-2</v>
      </c>
      <c r="CB111" s="32">
        <f>IFERROR(('2a) logm_x(t)'!CB110-'2a) logm_x(t)'!CA110-'2a)answer'!$C110)^2,"")</f>
        <v>1.3477882779465552E-5</v>
      </c>
      <c r="CC111" s="32">
        <f>IFERROR(('2a) logm_x(t)'!CC110-'2a) logm_x(t)'!CB110-'2a)answer'!$C110)^2,"")</f>
        <v>1.3477882779465552E-5</v>
      </c>
      <c r="CD111" s="32">
        <f>IFERROR(('2a) logm_x(t)'!CD110-'2a) logm_x(t)'!CC110-'2a)answer'!$C110)^2,"")</f>
        <v>1.1887920167317137E-2</v>
      </c>
      <c r="CE111" s="32">
        <f>IFERROR(('2a) logm_x(t)'!CE110-'2a) logm_x(t)'!CD110-'2a)answer'!$C110)^2,"")</f>
        <v>1.0340712117607908E-2</v>
      </c>
      <c r="CF111" s="32">
        <f>IFERROR(('2a) logm_x(t)'!CF110-'2a) logm_x(t)'!CE110-'2a)answer'!$C110)^2,"")</f>
        <v>1.6598294007416782E-2</v>
      </c>
      <c r="CG111" s="32">
        <f>IFERROR(('2a) logm_x(t)'!CG110-'2a) logm_x(t)'!CF110-'2a)answer'!$C110)^2,"")</f>
        <v>1.4760286466391997E-2</v>
      </c>
      <c r="CH111" s="32">
        <f>IFERROR(('2a) logm_x(t)'!CH110-'2a) logm_x(t)'!CG110-'2a)answer'!$C110)^2,"")</f>
        <v>1.3477882779465552E-5</v>
      </c>
      <c r="CI111" s="32">
        <f>IFERROR(('2a) logm_x(t)'!CI110-'2a) logm_x(t)'!CH110-'2a)answer'!$C110)^2,"")</f>
        <v>1.3477882779465552E-5</v>
      </c>
      <c r="CJ111" s="32">
        <f>IFERROR(('2a) logm_x(t)'!CJ110-'2a) logm_x(t)'!CI110-'2a)answer'!$C110)^2,"")</f>
        <v>4.2669176816301146E-3</v>
      </c>
      <c r="CK111" s="32">
        <f>IFERROR(('2a) logm_x(t)'!CK110-'2a) logm_x(t)'!CJ110-'2a)answer'!$C110)^2,"")</f>
        <v>1.8463745281336177E-5</v>
      </c>
      <c r="CL111" s="32">
        <f>IFERROR(('2a) logm_x(t)'!CL110-'2a) logm_x(t)'!CK110-'2a)answer'!$C110)^2,"")</f>
        <v>1.9452652111750242E-2</v>
      </c>
      <c r="CM111" s="32">
        <f>IFERROR(('2a) logm_x(t)'!CM110-'2a) logm_x(t)'!CL110-'2a)answer'!$C110)^2,"")</f>
        <v>1.1623645103787987E-2</v>
      </c>
      <c r="CN111" s="32">
        <f>IFERROR(('2a) logm_x(t)'!CN110-'2a) logm_x(t)'!CM110-'2a)answer'!$C110)^2,"")</f>
        <v>1.3477882779465552E-5</v>
      </c>
      <c r="CT111" s="31">
        <f t="shared" si="6"/>
        <v>107</v>
      </c>
      <c r="CU111" s="32">
        <f>IFERROR(('2a) logm_x(t)'!C110-'2a) logm_x(t)'!B110-'2a)answer'!$C110)/$CP$5,"")</f>
        <v>1.411423146158957</v>
      </c>
      <c r="CV111" s="32" t="str">
        <f>IFERROR(('2a) logm_x(t)'!D110-'2a) logm_x(t)'!C110-'2a)answer'!$C110)/$CP$5,"")</f>
        <v/>
      </c>
      <c r="CW111" s="32" t="str">
        <f>IFERROR(('2a) logm_x(t)'!E110-'2a) logm_x(t)'!D110-'2a)answer'!$C110)/$CP$5,"")</f>
        <v/>
      </c>
      <c r="CX111" s="32">
        <f>IFERROR(('2a) logm_x(t)'!F110-'2a) logm_x(t)'!E110-'2a)answer'!$C110)/$CP$5,"")</f>
        <v>-7.8974245372958425</v>
      </c>
      <c r="CY111" s="32">
        <f>IFERROR(('2a) logm_x(t)'!G110-'2a) logm_x(t)'!F110-'2a)answer'!$C110)/$CP$5,"")</f>
        <v>7.844818812760697</v>
      </c>
      <c r="CZ111" s="32" t="str">
        <f>IFERROR(('2a) logm_x(t)'!H110-'2a) logm_x(t)'!G110-'2a)answer'!$C110)/$CP$5,"")</f>
        <v/>
      </c>
      <c r="DA111" s="32" t="str">
        <f>IFERROR(('2a) logm_x(t)'!I110-'2a) logm_x(t)'!H110-'2a)answer'!$C110)/$CP$5,"")</f>
        <v/>
      </c>
      <c r="DB111" s="32" t="str">
        <f>IFERROR(('2a) logm_x(t)'!J110-'2a) logm_x(t)'!I110-'2a)answer'!$C110)/$CP$5,"")</f>
        <v/>
      </c>
      <c r="DC111" s="32" t="str">
        <f>IFERROR(('2a) logm_x(t)'!K110-'2a) logm_x(t)'!J110-'2a)answer'!$C110)/$CP$5,"")</f>
        <v/>
      </c>
      <c r="DD111" s="32">
        <f>IFERROR(('2a) logm_x(t)'!L110-'2a) logm_x(t)'!K110-'2a)answer'!$C110)/$CP$5,"")</f>
        <v>-2.6302862267572041E-2</v>
      </c>
      <c r="DE111" s="32">
        <f>IFERROR(('2a) logm_x(t)'!M110-'2a) logm_x(t)'!L110-'2a)answer'!$C110)/$CP$5,"")</f>
        <v>-2.6302862267572041E-2</v>
      </c>
      <c r="DF111" s="32">
        <f>IFERROR(('2a) logm_x(t)'!N110-'2a) logm_x(t)'!M110-'2a)answer'!$C110)/$CP$5,"")</f>
        <v>-2.6302862267572041E-2</v>
      </c>
      <c r="DG111" s="32">
        <f>IFERROR(('2a) logm_x(t)'!O110-'2a) logm_x(t)'!N110-'2a)answer'!$C110)/$CP$5,"")</f>
        <v>7.844818812760697</v>
      </c>
      <c r="DH111" s="32" t="str">
        <f>IFERROR(('2a) logm_x(t)'!P110-'2a) logm_x(t)'!O110-'2a)answer'!$C110)/$CP$5,"")</f>
        <v/>
      </c>
      <c r="DI111" s="32" t="str">
        <f>IFERROR(('2a) logm_x(t)'!Q110-'2a) logm_x(t)'!P110-'2a)answer'!$C110)/$CP$5,"")</f>
        <v/>
      </c>
      <c r="DJ111" s="32" t="str">
        <f>IFERROR(('2a) logm_x(t)'!R110-'2a) logm_x(t)'!Q110-'2a)answer'!$C110)/$CP$5,"")</f>
        <v/>
      </c>
      <c r="DK111" s="32" t="str">
        <f>IFERROR(('2a) logm_x(t)'!S110-'2a) logm_x(t)'!R110-'2a)answer'!$C110)/$CP$5,"")</f>
        <v/>
      </c>
      <c r="DL111" s="32" t="str">
        <f>IFERROR(('2a) logm_x(t)'!T110-'2a) logm_x(t)'!S110-'2a)answer'!$C110)/$CP$5,"")</f>
        <v/>
      </c>
      <c r="DM111" s="32" t="str">
        <f>IFERROR(('2a) logm_x(t)'!U110-'2a) logm_x(t)'!T110-'2a)answer'!$C110)/$CP$5,"")</f>
        <v/>
      </c>
      <c r="DN111" s="32" t="str">
        <f>IFERROR(('2a) logm_x(t)'!V110-'2a) logm_x(t)'!U110-'2a)answer'!$C110)/$CP$5,"")</f>
        <v/>
      </c>
      <c r="DO111" s="32" t="str">
        <f>IFERROR(('2a) logm_x(t)'!W110-'2a) logm_x(t)'!V110-'2a)answer'!$C110)/$CP$5,"")</f>
        <v/>
      </c>
      <c r="DP111" s="32" t="str">
        <f>IFERROR(('2a) logm_x(t)'!X110-'2a) logm_x(t)'!W110-'2a)answer'!$C110)/$CP$5,"")</f>
        <v/>
      </c>
      <c r="DQ111" s="32" t="str">
        <f>IFERROR(('2a) logm_x(t)'!Y110-'2a) logm_x(t)'!X110-'2a)answer'!$C110)/$CP$5,"")</f>
        <v/>
      </c>
      <c r="DR111" s="32" t="str">
        <f>IFERROR(('2a) logm_x(t)'!Z110-'2a) logm_x(t)'!Y110-'2a)answer'!$C110)/$CP$5,"")</f>
        <v/>
      </c>
      <c r="DS111" s="32" t="str">
        <f>IFERROR(('2a) logm_x(t)'!AA110-'2a) logm_x(t)'!Z110-'2a)answer'!$C110)/$CP$5,"")</f>
        <v/>
      </c>
      <c r="DT111" s="32" t="str">
        <f>IFERROR(('2a) logm_x(t)'!AB110-'2a) logm_x(t)'!AA110-'2a)answer'!$C110)/$CP$5,"")</f>
        <v/>
      </c>
      <c r="DU111" s="32" t="str">
        <f>IFERROR(('2a) logm_x(t)'!AC110-'2a) logm_x(t)'!AB110-'2a)answer'!$C110)/$CP$5,"")</f>
        <v/>
      </c>
      <c r="DV111" s="32" t="str">
        <f>IFERROR(('2a) logm_x(t)'!AD110-'2a) logm_x(t)'!AC110-'2a)answer'!$C110)/$CP$5,"")</f>
        <v/>
      </c>
      <c r="DW111" s="32">
        <f>IFERROR(('2a) logm_x(t)'!AE110-'2a) logm_x(t)'!AD110-'2a)answer'!$C110)/$CP$5,"")</f>
        <v>-2.6302862267572041E-2</v>
      </c>
      <c r="DX111" s="32" t="str">
        <f>IFERROR(('2a) logm_x(t)'!AF110-'2a) logm_x(t)'!AE110-'2a)answer'!$C110)/$CP$5,"")</f>
        <v/>
      </c>
      <c r="DY111" s="32" t="str">
        <f>IFERROR(('2a) logm_x(t)'!AG110-'2a) logm_x(t)'!AF110-'2a)answer'!$C110)/$CP$5,"")</f>
        <v/>
      </c>
      <c r="DZ111" s="32">
        <f>IFERROR(('2a) logm_x(t)'!AH110-'2a) logm_x(t)'!AG110-'2a)answer'!$C110)/$CP$5,"")</f>
        <v>-2.6302862267572041E-2</v>
      </c>
      <c r="EA111" s="32">
        <f>IFERROR(('2a) logm_x(t)'!AI110-'2a) logm_x(t)'!AH110-'2a)answer'!$C110)/$CP$5,"")</f>
        <v>-2.6302862267572041E-2</v>
      </c>
      <c r="EB111" s="32">
        <f>IFERROR(('2a) logm_x(t)'!AJ110-'2a) logm_x(t)'!AI110-'2a)answer'!$C110)/$CP$5,"")</f>
        <v>-2.6302862267572041E-2</v>
      </c>
      <c r="EC111" s="32" t="str">
        <f>IFERROR(('2a) logm_x(t)'!AK110-'2a) logm_x(t)'!AJ110-'2a)answer'!$C110)/$CP$5,"")</f>
        <v/>
      </c>
      <c r="ED111" s="32" t="str">
        <f>IFERROR(('2a) logm_x(t)'!AL110-'2a) logm_x(t)'!AK110-'2a)answer'!$C110)/$CP$5,"")</f>
        <v/>
      </c>
      <c r="EE111" s="32" t="str">
        <f>IFERROR(('2a) logm_x(t)'!AM110-'2a) logm_x(t)'!AL110-'2a)answer'!$C110)/$CP$5,"")</f>
        <v/>
      </c>
      <c r="EF111" s="32" t="str">
        <f>IFERROR(('2a) logm_x(t)'!AN110-'2a) logm_x(t)'!AM110-'2a)answer'!$C110)/$CP$5,"")</f>
        <v/>
      </c>
      <c r="EG111" s="32">
        <f>IFERROR(('2a) logm_x(t)'!AO110-'2a) logm_x(t)'!AN110-'2a)answer'!$C110)/$CP$5,"")</f>
        <v>-2.6302862267572041E-2</v>
      </c>
      <c r="EH111" s="32" t="str">
        <f>IFERROR(('2a) logm_x(t)'!AP110-'2a) logm_x(t)'!AO110-'2a)answer'!$C110)/$CP$5,"")</f>
        <v/>
      </c>
      <c r="EI111" s="32" t="str">
        <f>IFERROR(('2a) logm_x(t)'!AQ110-'2a) logm_x(t)'!AP110-'2a)answer'!$C110)/$CP$5,"")</f>
        <v/>
      </c>
      <c r="EJ111" s="32" t="str">
        <f>IFERROR(('2a) logm_x(t)'!AR110-'2a) logm_x(t)'!AQ110-'2a)answer'!$C110)/$CP$5,"")</f>
        <v/>
      </c>
      <c r="EK111" s="32" t="str">
        <f>IFERROR(('2a) logm_x(t)'!AS110-'2a) logm_x(t)'!AR110-'2a)answer'!$C110)/$CP$5,"")</f>
        <v/>
      </c>
      <c r="EL111" s="32">
        <f>IFERROR(('2a) logm_x(t)'!AT110-'2a) logm_x(t)'!AS110-'2a)answer'!$C110)/$CP$5,"")</f>
        <v>-2.6302862267572041E-2</v>
      </c>
      <c r="EM111" s="32">
        <f>IFERROR(('2a) logm_x(t)'!AU110-'2a) logm_x(t)'!AT110-'2a)answer'!$C110)/$CP$5,"")</f>
        <v>-2.6302862267572041E-2</v>
      </c>
      <c r="EN111" s="32">
        <f>IFERROR(('2a) logm_x(t)'!AV110-'2a) logm_x(t)'!AU110-'2a)answer'!$C110)/$CP$5,"")</f>
        <v>-7.8974245372958425</v>
      </c>
      <c r="EO111" s="32">
        <f>IFERROR(('2a) logm_x(t)'!AW110-'2a) logm_x(t)'!AV110-'2a)answer'!$C110)/$CP$5,"")</f>
        <v>7.844818812760697</v>
      </c>
      <c r="EP111" s="32">
        <f>IFERROR(('2a) logm_x(t)'!AX110-'2a) logm_x(t)'!AW110-'2a)answer'!$C110)/$CP$5,"")</f>
        <v>-7.8974245372958425</v>
      </c>
      <c r="EQ111" s="32" t="str">
        <f>IFERROR(('2a) logm_x(t)'!AY110-'2a) logm_x(t)'!AX110-'2a)answer'!$C110)/$CP$5,"")</f>
        <v/>
      </c>
      <c r="ER111" s="32" t="str">
        <f>IFERROR(('2a) logm_x(t)'!AZ110-'2a) logm_x(t)'!AY110-'2a)answer'!$C110)/$CP$5,"")</f>
        <v/>
      </c>
      <c r="ES111" s="32" t="str">
        <f>IFERROR(('2a) logm_x(t)'!BA110-'2a) logm_x(t)'!AZ110-'2a)answer'!$C110)/$CP$5,"")</f>
        <v/>
      </c>
      <c r="ET111" s="32" t="str">
        <f>IFERROR(('2a) logm_x(t)'!BB110-'2a) logm_x(t)'!BA110-'2a)answer'!$C110)/$CP$5,"")</f>
        <v/>
      </c>
      <c r="EU111" s="32">
        <f>IFERROR(('2a) logm_x(t)'!BC110-'2a) logm_x(t)'!BB110-'2a)answer'!$C110)/$CP$5,"")</f>
        <v>4.9398219964889707</v>
      </c>
      <c r="EV111" s="32">
        <f>IFERROR(('2a) logm_x(t)'!BD110-'2a) logm_x(t)'!BC110-'2a)answer'!$C110)/$CP$5,"")</f>
        <v>-4.9924277210241144</v>
      </c>
      <c r="EW111" s="32">
        <f>IFERROR(('2a) logm_x(t)'!BE110-'2a) logm_x(t)'!BD110-'2a)answer'!$C110)/$CP$5,"")</f>
        <v>-2.9312996785392986</v>
      </c>
      <c r="EX111" s="32">
        <f>IFERROR(('2a) logm_x(t)'!BF110-'2a) logm_x(t)'!BE110-'2a)answer'!$C110)/$CP$5,"")</f>
        <v>-2.6302862267572041E-2</v>
      </c>
      <c r="EY111" s="32">
        <f>IFERROR(('2a) logm_x(t)'!BG110-'2a) logm_x(t)'!BF110-'2a)answer'!$C110)/$CP$5,"")</f>
        <v>-2.6302862267572041E-2</v>
      </c>
      <c r="EZ111" s="32">
        <f>IFERROR(('2a) logm_x(t)'!BH110-'2a) logm_x(t)'!BG110-'2a)answer'!$C110)/$CP$5,"")</f>
        <v>-2.0874309047523885</v>
      </c>
      <c r="FA111" s="32">
        <f>IFERROR(('2a) logm_x(t)'!BI110-'2a) logm_x(t)'!BH110-'2a)answer'!$C110)/$CP$5,"")</f>
        <v>0.59709917179071548</v>
      </c>
      <c r="FB111" s="32">
        <f>IFERROR(('2a) logm_x(t)'!BJ110-'2a) logm_x(t)'!BI110-'2a)answer'!$C110)/$CP$5,"")</f>
        <v>3.2119914304326893</v>
      </c>
      <c r="FC111" s="32">
        <f>IFERROR(('2a) logm_x(t)'!BK110-'2a) logm_x(t)'!BJ110-'2a)answer'!$C110)/$CP$5,"")</f>
        <v>1.0781256697304216</v>
      </c>
      <c r="FD111" s="32">
        <f>IFERROR(('2a) logm_x(t)'!BL110-'2a) logm_x(t)'!BK110-'2a)answer'!$C110)/$CP$5,"")</f>
        <v>-4.369025686965827</v>
      </c>
      <c r="FE111" s="32">
        <f>IFERROR(('2a) logm_x(t)'!BM110-'2a) logm_x(t)'!BL110-'2a)answer'!$C110)/$CP$5,"")</f>
        <v>-0.64970489632585959</v>
      </c>
      <c r="FF111" s="32">
        <f>IFERROR(('2a) logm_x(t)'!BN110-'2a) logm_x(t)'!BM110-'2a)answer'!$C110)/$CP$5,"")</f>
        <v>-1.6250379770198369</v>
      </c>
      <c r="FG111" s="32">
        <f>IFERROR(('2a) logm_x(t)'!BO110-'2a) logm_x(t)'!BN110-'2a)answer'!$C110)/$CP$5,"")</f>
        <v>3.6335602949695094</v>
      </c>
      <c r="FH111" s="32">
        <f>IFERROR(('2a) logm_x(t)'!BP110-'2a) logm_x(t)'!BO110-'2a)answer'!$C110)/$CP$5,"")</f>
        <v>-2.0874309047523885</v>
      </c>
      <c r="FI111" s="32">
        <f>IFERROR(('2a) logm_x(t)'!BQ110-'2a) logm_x(t)'!BP110-'2a)answer'!$C110)/$CP$5,"")</f>
        <v>2.0348251802172443</v>
      </c>
      <c r="FJ111" s="32">
        <f>IFERROR(('2a) logm_x(t)'!BR110-'2a) logm_x(t)'!BQ110-'2a)answer'!$C110)/$CP$5,"")</f>
        <v>-2.6302862267572041E-2</v>
      </c>
      <c r="FK111" s="32">
        <f>IFERROR(('2a) logm_x(t)'!BS110-'2a) logm_x(t)'!BR110-'2a)answer'!$C110)/$CP$5,"")</f>
        <v>-1.4640288706941009</v>
      </c>
      <c r="FL111" s="32">
        <f>IFERROR(('2a) logm_x(t)'!BT110-'2a) logm_x(t)'!BS110-'2a)answer'!$C110)/$CP$5,"")</f>
        <v>1.411423146158957</v>
      </c>
      <c r="FM111" s="32">
        <f>IFERROR(('2a) logm_x(t)'!BU110-'2a) logm_x(t)'!BT110-'2a)answer'!$C110)/$CP$5,"")</f>
        <v>-1.4640288706941009</v>
      </c>
      <c r="FN111" s="32">
        <f>IFERROR(('2a) logm_x(t)'!BV110-'2a) logm_x(t)'!BU110-'2a)answer'!$C110)/$CP$5,"")</f>
        <v>0.51467882827561795</v>
      </c>
      <c r="FO111" s="32">
        <f>IFERROR(('2a) logm_x(t)'!BW110-'2a) logm_x(t)'!BV110-'2a)answer'!$C110)/$CP$5,"")</f>
        <v>2.6710097398894996</v>
      </c>
      <c r="FP111" s="32">
        <f>IFERROR(('2a) logm_x(t)'!BX110-'2a) logm_x(t)'!BW110-'2a)answer'!$C110)/$CP$5,"")</f>
        <v>-2.9312996785392982</v>
      </c>
      <c r="FQ111" s="32">
        <f>IFERROR(('2a) logm_x(t)'!BY110-'2a) logm_x(t)'!BX110-'2a)answer'!$C110)/$CP$5,"")</f>
        <v>-0.35960033869610775</v>
      </c>
      <c r="FR111" s="32">
        <f>IFERROR(('2a) logm_x(t)'!BZ110-'2a) logm_x(t)'!BY110-'2a)answer'!$C110)/$CP$5,"")</f>
        <v>2.4366839808620449</v>
      </c>
      <c r="FS111" s="32">
        <f>IFERROR(('2a) logm_x(t)'!CA110-'2a) logm_x(t)'!BZ110-'2a)answer'!$C110)/$CP$5,"")</f>
        <v>-1.0515636969706599</v>
      </c>
      <c r="FT111" s="32">
        <f>IFERROR(('2a) logm_x(t)'!CB110-'2a) logm_x(t)'!CA110-'2a)answer'!$C110)/$CP$5,"")</f>
        <v>-2.6302862267572041E-2</v>
      </c>
      <c r="FU111" s="32">
        <f>IFERROR(('2a) logm_x(t)'!CC110-'2a) logm_x(t)'!CB110-'2a)answer'!$C110)/$CP$5,"")</f>
        <v>-2.6302862267572041E-2</v>
      </c>
      <c r="FV111" s="32">
        <f>IFERROR(('2a) logm_x(t)'!CD110-'2a) logm_x(t)'!CC110-'2a)answer'!$C110)/$CP$5,"")</f>
        <v>-0.78116920323292838</v>
      </c>
      <c r="FW111" s="32">
        <f>IFERROR(('2a) logm_x(t)'!CE110-'2a) logm_x(t)'!CD110-'2a)answer'!$C110)/$CP$5,"")</f>
        <v>0.72856347869778426</v>
      </c>
      <c r="FX111" s="32">
        <f>IFERROR(('2a) logm_x(t)'!CF110-'2a) logm_x(t)'!CE110-'2a)answer'!$C110)/$CP$5,"")</f>
        <v>-0.92304718015091092</v>
      </c>
      <c r="FY111" s="32">
        <f>IFERROR(('2a) logm_x(t)'!CG110-'2a) logm_x(t)'!CF110-'2a)answer'!$C110)/$CP$5,"")</f>
        <v>0.87044145561576691</v>
      </c>
      <c r="FZ111" s="32">
        <f>IFERROR(('2a) logm_x(t)'!CH110-'2a) logm_x(t)'!CG110-'2a)answer'!$C110)/$CP$5,"")</f>
        <v>-2.6302862267572041E-2</v>
      </c>
      <c r="GA111" s="32">
        <f>IFERROR(('2a) logm_x(t)'!CI110-'2a) logm_x(t)'!CH110-'2a)answer'!$C110)/$CP$5,"")</f>
        <v>-2.6302862267572041E-2</v>
      </c>
      <c r="GB111" s="32">
        <f>IFERROR(('2a) logm_x(t)'!CJ110-'2a) logm_x(t)'!CI110-'2a)answer'!$C110)/$CP$5,"")</f>
        <v>0.46800372048670086</v>
      </c>
      <c r="GC111" s="32">
        <f>IFERROR(('2a) logm_x(t)'!CK110-'2a) logm_x(t)'!CJ110-'2a)answer'!$C110)/$CP$5,"")</f>
        <v>3.0785915532259275E-2</v>
      </c>
      <c r="GD111" s="32">
        <f>IFERROR(('2a) logm_x(t)'!CL110-'2a) logm_x(t)'!CK110-'2a)answer'!$C110)/$CP$5,"")</f>
        <v>-0.99926708735849645</v>
      </c>
      <c r="GE111" s="32">
        <f>IFERROR(('2a) logm_x(t)'!CM110-'2a) logm_x(t)'!CL110-'2a)answer'!$C110)/$CP$5,"")</f>
        <v>0.77243749030518538</v>
      </c>
      <c r="GF111" s="32">
        <f>IFERROR(('2a) logm_x(t)'!CN110-'2a) logm_x(t)'!CM110-'2a)answer'!$C110)/$CP$5,"")</f>
        <v>-2.6302862267572041E-2</v>
      </c>
    </row>
    <row r="112" spans="1:188" x14ac:dyDescent="0.25">
      <c r="A112" s="31">
        <f>'2a) logm_x(t)'!A111</f>
        <v>108</v>
      </c>
      <c r="B112" s="32"/>
      <c r="C112" s="32">
        <f>IFERROR(('2a) logm_x(t)'!C111-'2a) logm_x(t)'!B111-'2a)answer'!$C111)^2,"")</f>
        <v>1.2069489608125821</v>
      </c>
      <c r="D112" s="32">
        <f>IFERROR(('2a) logm_x(t)'!D111-'2a) logm_x(t)'!C111-'2a)answer'!$C111)^2,"")</f>
        <v>7.0208339731311119E-35</v>
      </c>
      <c r="E112" s="32" t="str">
        <f>IFERROR(('2a) logm_x(t)'!E111-'2a) logm_x(t)'!D111-'2a)answer'!$C111)^2,"")</f>
        <v/>
      </c>
      <c r="F112" s="32"/>
      <c r="G112" s="32" t="str">
        <f>IFERROR(('2a) logm_x(t)'!G111-'2a) logm_x(t)'!F111-'2a)answer'!$C111)^2,"")</f>
        <v/>
      </c>
      <c r="H112" s="32"/>
      <c r="I112" s="32" t="str">
        <f>IFERROR(('2a) logm_x(t)'!I111-'2a) logm_x(t)'!H111-'2a)answer'!$C111)^2,"")</f>
        <v/>
      </c>
      <c r="J112" s="32" t="str">
        <f>IFERROR(('2a) logm_x(t)'!J111-'2a) logm_x(t)'!I111-'2a)answer'!$C111)^2,"")</f>
        <v/>
      </c>
      <c r="K112" s="32" t="str">
        <f>IFERROR(('2a) logm_x(t)'!K111-'2a) logm_x(t)'!J111-'2a)answer'!$C111)^2,"")</f>
        <v/>
      </c>
      <c r="L112" s="32" t="str">
        <f>IFERROR(('2a) logm_x(t)'!L111-'2a) logm_x(t)'!K111-'2a)answer'!$C111)^2,"")</f>
        <v/>
      </c>
      <c r="M112" s="32" t="str">
        <f>IFERROR(('2a) logm_x(t)'!M111-'2a) logm_x(t)'!L111-'2a)answer'!$C111)^2,"")</f>
        <v/>
      </c>
      <c r="N112" s="32" t="str">
        <f>IFERROR(('2a) logm_x(t)'!N111-'2a) logm_x(t)'!M111-'2a)answer'!$C111)^2,"")</f>
        <v/>
      </c>
      <c r="O112" s="32" t="str">
        <f>IFERROR(('2a) logm_x(t)'!O111-'2a) logm_x(t)'!N111-'2a)answer'!$C111)^2,"")</f>
        <v/>
      </c>
      <c r="P112" s="32" t="str">
        <f>IFERROR(('2a) logm_x(t)'!P111-'2a) logm_x(t)'!O111-'2a)answer'!$C111)^2,"")</f>
        <v/>
      </c>
      <c r="Q112" s="32">
        <f>IFERROR(('2a) logm_x(t)'!Q111-'2a) logm_x(t)'!P111-'2a)answer'!$C111)^2,"")</f>
        <v>7.0208339731311119E-35</v>
      </c>
      <c r="R112" s="32">
        <f>IFERROR(('2a) logm_x(t)'!R111-'2a) logm_x(t)'!Q111-'2a)answer'!$C111)^2,"")</f>
        <v>7.0208339731311119E-35</v>
      </c>
      <c r="S112" s="32">
        <f>IFERROR(('2a) logm_x(t)'!S111-'2a) logm_x(t)'!R111-'2a)answer'!$C111)^2,"")</f>
        <v>7.0208339731311119E-35</v>
      </c>
      <c r="T112" s="32" t="str">
        <f>IFERROR(('2a) logm_x(t)'!T111-'2a) logm_x(t)'!S111-'2a)answer'!$C111)^2,"")</f>
        <v/>
      </c>
      <c r="U112" s="32" t="str">
        <f>IFERROR(('2a) logm_x(t)'!U111-'2a) logm_x(t)'!T111-'2a)answer'!$C111)^2,"")</f>
        <v/>
      </c>
      <c r="V112" s="32" t="str">
        <f>IFERROR(('2a) logm_x(t)'!V111-'2a) logm_x(t)'!U111-'2a)answer'!$C111)^2,"")</f>
        <v/>
      </c>
      <c r="W112" s="32" t="str">
        <f>IFERROR(('2a) logm_x(t)'!W111-'2a) logm_x(t)'!V111-'2a)answer'!$C111)^2,"")</f>
        <v/>
      </c>
      <c r="X112" s="32" t="str">
        <f>IFERROR(('2a) logm_x(t)'!X111-'2a) logm_x(t)'!W111-'2a)answer'!$C111)^2,"")</f>
        <v/>
      </c>
      <c r="Y112" s="32" t="str">
        <f>IFERROR(('2a) logm_x(t)'!Y111-'2a) logm_x(t)'!X111-'2a)answer'!$C111)^2,"")</f>
        <v/>
      </c>
      <c r="Z112" s="32">
        <f>IFERROR(('2a) logm_x(t)'!Z111-'2a) logm_x(t)'!Y111-'2a)answer'!$C111)^2,"")</f>
        <v>7.0208339731311119E-35</v>
      </c>
      <c r="AA112" s="32" t="str">
        <f>IFERROR(('2a) logm_x(t)'!AA111-'2a) logm_x(t)'!Z111-'2a)answer'!$C111)^2,"")</f>
        <v/>
      </c>
      <c r="AB112" s="32" t="str">
        <f>IFERROR(('2a) logm_x(t)'!AB111-'2a) logm_x(t)'!AA111-'2a)answer'!$C111)^2,"")</f>
        <v/>
      </c>
      <c r="AC112" s="32" t="str">
        <f>IFERROR(('2a) logm_x(t)'!AC111-'2a) logm_x(t)'!AB111-'2a)answer'!$C111)^2,"")</f>
        <v/>
      </c>
      <c r="AD112" s="32" t="str">
        <f>IFERROR(('2a) logm_x(t)'!AD111-'2a) logm_x(t)'!AC111-'2a)answer'!$C111)^2,"")</f>
        <v/>
      </c>
      <c r="AE112" s="32" t="str">
        <f>IFERROR(('2a) logm_x(t)'!AE111-'2a) logm_x(t)'!AD111-'2a)answer'!$C111)^2,"")</f>
        <v/>
      </c>
      <c r="AF112" s="32" t="str">
        <f>IFERROR(('2a) logm_x(t)'!AF111-'2a) logm_x(t)'!AE111-'2a)answer'!$C111)^2,"")</f>
        <v/>
      </c>
      <c r="AG112" s="32" t="str">
        <f>IFERROR(('2a) logm_x(t)'!AG111-'2a) logm_x(t)'!AF111-'2a)answer'!$C111)^2,"")</f>
        <v/>
      </c>
      <c r="AH112" s="32" t="str">
        <f>IFERROR(('2a) logm_x(t)'!AH111-'2a) logm_x(t)'!AG111-'2a)answer'!$C111)^2,"")</f>
        <v/>
      </c>
      <c r="AI112" s="32" t="str">
        <f>IFERROR(('2a) logm_x(t)'!AI111-'2a) logm_x(t)'!AH111-'2a)answer'!$C111)^2,"")</f>
        <v/>
      </c>
      <c r="AJ112" s="32" t="str">
        <f>IFERROR(('2a) logm_x(t)'!AJ111-'2a) logm_x(t)'!AI111-'2a)answer'!$C111)^2,"")</f>
        <v/>
      </c>
      <c r="AK112" s="32" t="str">
        <f>IFERROR(('2a) logm_x(t)'!AK111-'2a) logm_x(t)'!AJ111-'2a)answer'!$C111)^2,"")</f>
        <v/>
      </c>
      <c r="AL112" s="32" t="str">
        <f>IFERROR(('2a) logm_x(t)'!AL111-'2a) logm_x(t)'!AK111-'2a)answer'!$C111)^2,"")</f>
        <v/>
      </c>
      <c r="AM112" s="32" t="str">
        <f>IFERROR(('2a) logm_x(t)'!AM111-'2a) logm_x(t)'!AL111-'2a)answer'!$C111)^2,"")</f>
        <v/>
      </c>
      <c r="AN112" s="32" t="str">
        <f>IFERROR(('2a) logm_x(t)'!AN111-'2a) logm_x(t)'!AM111-'2a)answer'!$C111)^2,"")</f>
        <v/>
      </c>
      <c r="AO112" s="32" t="str">
        <f>IFERROR(('2a) logm_x(t)'!AO111-'2a) logm_x(t)'!AN111-'2a)answer'!$C111)^2,"")</f>
        <v/>
      </c>
      <c r="AP112" s="32" t="str">
        <f>IFERROR(('2a) logm_x(t)'!AP111-'2a) logm_x(t)'!AO111-'2a)answer'!$C111)^2,"")</f>
        <v/>
      </c>
      <c r="AQ112" s="32" t="str">
        <f>IFERROR(('2a) logm_x(t)'!AQ111-'2a) logm_x(t)'!AP111-'2a)answer'!$C111)^2,"")</f>
        <v/>
      </c>
      <c r="AR112" s="32" t="str">
        <f>IFERROR(('2a) logm_x(t)'!AR111-'2a) logm_x(t)'!AQ111-'2a)answer'!$C111)^2,"")</f>
        <v/>
      </c>
      <c r="AS112" s="32" t="str">
        <f>IFERROR(('2a) logm_x(t)'!AS111-'2a) logm_x(t)'!AR111-'2a)answer'!$C111)^2,"")</f>
        <v/>
      </c>
      <c r="AT112" s="32" t="str">
        <f>IFERROR(('2a) logm_x(t)'!AT111-'2a) logm_x(t)'!AS111-'2a)answer'!$C111)^2,"")</f>
        <v/>
      </c>
      <c r="AU112" s="32" t="str">
        <f>IFERROR(('2a) logm_x(t)'!AU111-'2a) logm_x(t)'!AT111-'2a)answer'!$C111)^2,"")</f>
        <v/>
      </c>
      <c r="AV112" s="32" t="str">
        <f>IFERROR(('2a) logm_x(t)'!AV111-'2a) logm_x(t)'!AU111-'2a)answer'!$C111)^2,"")</f>
        <v/>
      </c>
      <c r="AW112" s="32" t="str">
        <f>IFERROR(('2a) logm_x(t)'!AW111-'2a) logm_x(t)'!AV111-'2a)answer'!$C111)^2,"")</f>
        <v/>
      </c>
      <c r="AX112" s="32" t="str">
        <f>IFERROR(('2a) logm_x(t)'!AX111-'2a) logm_x(t)'!AW111-'2a)answer'!$C111)^2,"")</f>
        <v/>
      </c>
      <c r="AY112" s="32">
        <f>IFERROR(('2a) logm_x(t)'!AY111-'2a) logm_x(t)'!AX111-'2a)answer'!$C111)^2,"")</f>
        <v>7.0208339731311119E-35</v>
      </c>
      <c r="AZ112" s="32" t="str">
        <f>IFERROR(('2a) logm_x(t)'!AZ111-'2a) logm_x(t)'!AY111-'2a)answer'!$C111)^2,"")</f>
        <v/>
      </c>
      <c r="BA112" s="32" t="str">
        <f>IFERROR(('2a) logm_x(t)'!BA111-'2a) logm_x(t)'!AZ111-'2a)answer'!$C111)^2,"")</f>
        <v/>
      </c>
      <c r="BB112" s="32" t="str">
        <f>IFERROR(('2a) logm_x(t)'!BB111-'2a) logm_x(t)'!BA111-'2a)answer'!$C111)^2,"")</f>
        <v/>
      </c>
      <c r="BC112" s="32" t="str">
        <f>IFERROR(('2a) logm_x(t)'!BC111-'2a) logm_x(t)'!BB111-'2a)answer'!$C111)^2,"")</f>
        <v/>
      </c>
      <c r="BD112" s="32" t="str">
        <f>IFERROR(('2a) logm_x(t)'!BD111-'2a) logm_x(t)'!BC111-'2a)answer'!$C111)^2,"")</f>
        <v/>
      </c>
      <c r="BE112" s="32" t="str">
        <f>IFERROR(('2a) logm_x(t)'!BE111-'2a) logm_x(t)'!BD111-'2a)answer'!$C111)^2,"")</f>
        <v/>
      </c>
      <c r="BF112" s="32">
        <f>IFERROR(('2a) logm_x(t)'!BF111-'2a) logm_x(t)'!BE111-'2a)answer'!$C111)^2,"")</f>
        <v>1.2069489608125821</v>
      </c>
      <c r="BG112" s="32">
        <f>IFERROR(('2a) logm_x(t)'!BG111-'2a) logm_x(t)'!BF111-'2a)answer'!$C111)^2,"")</f>
        <v>0.26094281789591328</v>
      </c>
      <c r="BH112" s="32">
        <f>IFERROR(('2a) logm_x(t)'!BH111-'2a) logm_x(t)'!BG111-'2a)answer'!$C111)^2,"")</f>
        <v>0.83958870531847463</v>
      </c>
      <c r="BI112" s="32">
        <f>IFERROR(('2a) logm_x(t)'!BI111-'2a) logm_x(t)'!BH111-'2a)answer'!$C111)^2,"")</f>
        <v>0.16440195389316548</v>
      </c>
      <c r="BJ112" s="32">
        <f>IFERROR(('2a) logm_x(t)'!BJ111-'2a) logm_x(t)'!BI111-'2a)answer'!$C111)^2,"")</f>
        <v>7.0208339731311119E-35</v>
      </c>
      <c r="BK112" s="32" t="str">
        <f>IFERROR(('2a) logm_x(t)'!BK111-'2a) logm_x(t)'!BJ111-'2a)answer'!$C111)^2,"")</f>
        <v/>
      </c>
      <c r="BL112" s="32" t="str">
        <f>IFERROR(('2a) logm_x(t)'!BL111-'2a) logm_x(t)'!BK111-'2a)answer'!$C111)^2,"")</f>
        <v/>
      </c>
      <c r="BM112" s="32">
        <f>IFERROR(('2a) logm_x(t)'!BM111-'2a) logm_x(t)'!BL111-'2a)answer'!$C111)^2,"")</f>
        <v>0.16440195389316548</v>
      </c>
      <c r="BN112" s="32">
        <f>IFERROR(('2a) logm_x(t)'!BN111-'2a) logm_x(t)'!BM111-'2a)answer'!$C111)^2,"")</f>
        <v>0.16440195389316548</v>
      </c>
      <c r="BO112" s="32">
        <f>IFERROR(('2a) logm_x(t)'!BO111-'2a) logm_x(t)'!BN111-'2a)answer'!$C111)^2,"")</f>
        <v>7.0208339731311119E-35</v>
      </c>
      <c r="BP112" s="32">
        <f>IFERROR(('2a) logm_x(t)'!BP111-'2a) logm_x(t)'!BO111-'2a)answer'!$C111)^2,"")</f>
        <v>0.16440195389316548</v>
      </c>
      <c r="BQ112" s="32">
        <f>IFERROR(('2a) logm_x(t)'!BQ111-'2a) logm_x(t)'!BP111-'2a)answer'!$C111)^2,"")</f>
        <v>0.83958870531847463</v>
      </c>
      <c r="BR112" s="32" t="str">
        <f>IFERROR(('2a) logm_x(t)'!BR111-'2a) logm_x(t)'!BQ111-'2a)answer'!$C111)^2,"")</f>
        <v/>
      </c>
      <c r="BS112" s="32" t="str">
        <f>IFERROR(('2a) logm_x(t)'!BS111-'2a) logm_x(t)'!BR111-'2a)answer'!$C111)^2,"")</f>
        <v/>
      </c>
      <c r="BT112" s="32">
        <f>IFERROR(('2a) logm_x(t)'!BT111-'2a) logm_x(t)'!BS111-'2a)answer'!$C111)^2,"")</f>
        <v>7.0208339731311119E-35</v>
      </c>
      <c r="BU112" s="32">
        <f>IFERROR(('2a) logm_x(t)'!BU111-'2a) logm_x(t)'!BT111-'2a)answer'!$C111)^2,"")</f>
        <v>7.0208339731311119E-35</v>
      </c>
      <c r="BV112" s="32">
        <f>IFERROR(('2a) logm_x(t)'!BV111-'2a) logm_x(t)'!BU111-'2a)answer'!$C111)^2,"")</f>
        <v>7.0208339731311119E-35</v>
      </c>
      <c r="BW112" s="32">
        <f>IFERROR(('2a) logm_x(t)'!BW111-'2a) logm_x(t)'!BV111-'2a)answer'!$C111)^2,"")</f>
        <v>7.0208339731311119E-35</v>
      </c>
      <c r="BX112" s="32">
        <f>IFERROR(('2a) logm_x(t)'!BX111-'2a) logm_x(t)'!BW111-'2a)answer'!$C111)^2,"")</f>
        <v>6.3158941862158702E-2</v>
      </c>
      <c r="BY112" s="32">
        <f>IFERROR(('2a) logm_x(t)'!BY111-'2a) logm_x(t)'!BX111-'2a)answer'!$C111)^2,"")</f>
        <v>6.3158941862158702E-2</v>
      </c>
      <c r="BZ112" s="32">
        <f>IFERROR(('2a) logm_x(t)'!BZ111-'2a) logm_x(t)'!BY111-'2a)answer'!$C111)^2,"")</f>
        <v>7.0208339731311119E-35</v>
      </c>
      <c r="CA112" s="32">
        <f>IFERROR(('2a) logm_x(t)'!CA111-'2a) logm_x(t)'!BZ111-'2a)answer'!$C111)^2,"")</f>
        <v>6.3158941862158702E-2</v>
      </c>
      <c r="CB112" s="32">
        <f>IFERROR(('2a) logm_x(t)'!CB111-'2a) logm_x(t)'!CA111-'2a)answer'!$C111)^2,"")</f>
        <v>7.0208339731311119E-35</v>
      </c>
      <c r="CC112" s="32">
        <f>IFERROR(('2a) logm_x(t)'!CC111-'2a) logm_x(t)'!CB111-'2a)answer'!$C111)^2,"")</f>
        <v>7.0208339731311119E-35</v>
      </c>
      <c r="CD112" s="32">
        <f>IFERROR(('2a) logm_x(t)'!CD111-'2a) logm_x(t)'!CC111-'2a)answer'!$C111)^2,"")</f>
        <v>4.760016316014983E-3</v>
      </c>
      <c r="CE112" s="32">
        <f>IFERROR(('2a) logm_x(t)'!CE111-'2a) logm_x(t)'!CD111-'2a)answer'!$C111)^2,"")</f>
        <v>3.324115007177126E-2</v>
      </c>
      <c r="CF112" s="32">
        <f>IFERROR(('2a) logm_x(t)'!CF111-'2a) logm_x(t)'!CE111-'2a)answer'!$C111)^2,"")</f>
        <v>7.0208339731311119E-35</v>
      </c>
      <c r="CG112" s="32">
        <f>IFERROR(('2a) logm_x(t)'!CG111-'2a) logm_x(t)'!CF111-'2a)answer'!$C111)^2,"")</f>
        <v>3.324115007177126E-2</v>
      </c>
      <c r="CH112" s="32">
        <f>IFERROR(('2a) logm_x(t)'!CH111-'2a) logm_x(t)'!CG111-'2a)answer'!$C111)^2,"")</f>
        <v>3.324115007177126E-2</v>
      </c>
      <c r="CI112" s="32">
        <f>IFERROR(('2a) logm_x(t)'!CI111-'2a) logm_x(t)'!CH111-'2a)answer'!$C111)^2,"")</f>
        <v>2.0477851450672466E-2</v>
      </c>
      <c r="CJ112" s="32">
        <f>IFERROR(('2a) logm_x(t)'!CJ111-'2a) logm_x(t)'!CI111-'2a)answer'!$C111)^2,"")</f>
        <v>7.0208339731311119E-35</v>
      </c>
      <c r="CK112" s="32">
        <f>IFERROR(('2a) logm_x(t)'!CK111-'2a) logm_x(t)'!CJ111-'2a)answer'!$C111)^2,"")</f>
        <v>2.0477851450672466E-2</v>
      </c>
      <c r="CL112" s="32">
        <f>IFERROR(('2a) logm_x(t)'!CL111-'2a) logm_x(t)'!CK111-'2a)answer'!$C111)^2,"")</f>
        <v>7.0208339731311119E-35</v>
      </c>
      <c r="CM112" s="32">
        <f>IFERROR(('2a) logm_x(t)'!CM111-'2a) logm_x(t)'!CL111-'2a)answer'!$C111)^2,"")</f>
        <v>7.0208339731311119E-35</v>
      </c>
      <c r="CN112" s="32">
        <f>IFERROR(('2a) logm_x(t)'!CN111-'2a) logm_x(t)'!CM111-'2a)answer'!$C111)^2,"")</f>
        <v>7.0208339731311119E-35</v>
      </c>
      <c r="CP112" s="12"/>
      <c r="CQ112" s="12"/>
      <c r="CT112" s="31">
        <f t="shared" si="6"/>
        <v>108</v>
      </c>
      <c r="CU112" s="32">
        <f>IFERROR(('2a) logm_x(t)'!C111-'2a) logm_x(t)'!B111-'2a)answer'!$C111)/$CP$5,"")</f>
        <v>7.8711216750282693</v>
      </c>
      <c r="CV112" s="32">
        <f>IFERROR(('2a) logm_x(t)'!D111-'2a) logm_x(t)'!C111-'2a)answer'!$C111)/$CP$5,"")</f>
        <v>6.0032513184131413E-17</v>
      </c>
      <c r="CW112" s="32" t="str">
        <f>IFERROR(('2a) logm_x(t)'!E111-'2a) logm_x(t)'!D111-'2a)answer'!$C111)/$CP$5,"")</f>
        <v/>
      </c>
      <c r="CX112" s="32" t="str">
        <f>IFERROR(('2a) logm_x(t)'!F111-'2a) logm_x(t)'!E111-'2a)answer'!$C111)/$CP$5,"")</f>
        <v/>
      </c>
      <c r="CY112" s="32" t="str">
        <f>IFERROR(('2a) logm_x(t)'!G111-'2a) logm_x(t)'!F111-'2a)answer'!$C111)/$CP$5,"")</f>
        <v/>
      </c>
      <c r="CZ112" s="32" t="str">
        <f>IFERROR(('2a) logm_x(t)'!H111-'2a) logm_x(t)'!G111-'2a)answer'!$C111)/$CP$5,"")</f>
        <v/>
      </c>
      <c r="DA112" s="32" t="str">
        <f>IFERROR(('2a) logm_x(t)'!I111-'2a) logm_x(t)'!H111-'2a)answer'!$C111)/$CP$5,"")</f>
        <v/>
      </c>
      <c r="DB112" s="32" t="str">
        <f>IFERROR(('2a) logm_x(t)'!J111-'2a) logm_x(t)'!I111-'2a)answer'!$C111)/$CP$5,"")</f>
        <v/>
      </c>
      <c r="DC112" s="32" t="str">
        <f>IFERROR(('2a) logm_x(t)'!K111-'2a) logm_x(t)'!J111-'2a)answer'!$C111)/$CP$5,"")</f>
        <v/>
      </c>
      <c r="DD112" s="32" t="str">
        <f>IFERROR(('2a) logm_x(t)'!L111-'2a) logm_x(t)'!K111-'2a)answer'!$C111)/$CP$5,"")</f>
        <v/>
      </c>
      <c r="DE112" s="32" t="str">
        <f>IFERROR(('2a) logm_x(t)'!M111-'2a) logm_x(t)'!L111-'2a)answer'!$C111)/$CP$5,"")</f>
        <v/>
      </c>
      <c r="DF112" s="32" t="str">
        <f>IFERROR(('2a) logm_x(t)'!N111-'2a) logm_x(t)'!M111-'2a)answer'!$C111)/$CP$5,"")</f>
        <v/>
      </c>
      <c r="DG112" s="32" t="str">
        <f>IFERROR(('2a) logm_x(t)'!O111-'2a) logm_x(t)'!N111-'2a)answer'!$C111)/$CP$5,"")</f>
        <v/>
      </c>
      <c r="DH112" s="32" t="str">
        <f>IFERROR(('2a) logm_x(t)'!P111-'2a) logm_x(t)'!O111-'2a)answer'!$C111)/$CP$5,"")</f>
        <v/>
      </c>
      <c r="DI112" s="32">
        <f>IFERROR(('2a) logm_x(t)'!Q111-'2a) logm_x(t)'!P111-'2a)answer'!$C111)/$CP$5,"")</f>
        <v>6.0032513184131413E-17</v>
      </c>
      <c r="DJ112" s="32">
        <f>IFERROR(('2a) logm_x(t)'!R111-'2a) logm_x(t)'!Q111-'2a)answer'!$C111)/$CP$5,"")</f>
        <v>6.0032513184131413E-17</v>
      </c>
      <c r="DK112" s="32">
        <f>IFERROR(('2a) logm_x(t)'!S111-'2a) logm_x(t)'!R111-'2a)answer'!$C111)/$CP$5,"")</f>
        <v>6.0032513184131413E-17</v>
      </c>
      <c r="DL112" s="32" t="str">
        <f>IFERROR(('2a) logm_x(t)'!T111-'2a) logm_x(t)'!S111-'2a)answer'!$C111)/$CP$5,"")</f>
        <v/>
      </c>
      <c r="DM112" s="32" t="str">
        <f>IFERROR(('2a) logm_x(t)'!U111-'2a) logm_x(t)'!T111-'2a)answer'!$C111)/$CP$5,"")</f>
        <v/>
      </c>
      <c r="DN112" s="32" t="str">
        <f>IFERROR(('2a) logm_x(t)'!V111-'2a) logm_x(t)'!U111-'2a)answer'!$C111)/$CP$5,"")</f>
        <v/>
      </c>
      <c r="DO112" s="32" t="str">
        <f>IFERROR(('2a) logm_x(t)'!W111-'2a) logm_x(t)'!V111-'2a)answer'!$C111)/$CP$5,"")</f>
        <v/>
      </c>
      <c r="DP112" s="32" t="str">
        <f>IFERROR(('2a) logm_x(t)'!X111-'2a) logm_x(t)'!W111-'2a)answer'!$C111)/$CP$5,"")</f>
        <v/>
      </c>
      <c r="DQ112" s="32" t="str">
        <f>IFERROR(('2a) logm_x(t)'!Y111-'2a) logm_x(t)'!X111-'2a)answer'!$C111)/$CP$5,"")</f>
        <v/>
      </c>
      <c r="DR112" s="32">
        <f>IFERROR(('2a) logm_x(t)'!Z111-'2a) logm_x(t)'!Y111-'2a)answer'!$C111)/$CP$5,"")</f>
        <v>6.0032513184131413E-17</v>
      </c>
      <c r="DS112" s="32" t="str">
        <f>IFERROR(('2a) logm_x(t)'!AA111-'2a) logm_x(t)'!Z111-'2a)answer'!$C111)/$CP$5,"")</f>
        <v/>
      </c>
      <c r="DT112" s="32" t="str">
        <f>IFERROR(('2a) logm_x(t)'!AB111-'2a) logm_x(t)'!AA111-'2a)answer'!$C111)/$CP$5,"")</f>
        <v/>
      </c>
      <c r="DU112" s="32" t="str">
        <f>IFERROR(('2a) logm_x(t)'!AC111-'2a) logm_x(t)'!AB111-'2a)answer'!$C111)/$CP$5,"")</f>
        <v/>
      </c>
      <c r="DV112" s="32" t="str">
        <f>IFERROR(('2a) logm_x(t)'!AD111-'2a) logm_x(t)'!AC111-'2a)answer'!$C111)/$CP$5,"")</f>
        <v/>
      </c>
      <c r="DW112" s="32" t="str">
        <f>IFERROR(('2a) logm_x(t)'!AE111-'2a) logm_x(t)'!AD111-'2a)answer'!$C111)/$CP$5,"")</f>
        <v/>
      </c>
      <c r="DX112" s="32" t="str">
        <f>IFERROR(('2a) logm_x(t)'!AF111-'2a) logm_x(t)'!AE111-'2a)answer'!$C111)/$CP$5,"")</f>
        <v/>
      </c>
      <c r="DY112" s="32" t="str">
        <f>IFERROR(('2a) logm_x(t)'!AG111-'2a) logm_x(t)'!AF111-'2a)answer'!$C111)/$CP$5,"")</f>
        <v/>
      </c>
      <c r="DZ112" s="32" t="str">
        <f>IFERROR(('2a) logm_x(t)'!AH111-'2a) logm_x(t)'!AG111-'2a)answer'!$C111)/$CP$5,"")</f>
        <v/>
      </c>
      <c r="EA112" s="32" t="str">
        <f>IFERROR(('2a) logm_x(t)'!AI111-'2a) logm_x(t)'!AH111-'2a)answer'!$C111)/$CP$5,"")</f>
        <v/>
      </c>
      <c r="EB112" s="32" t="str">
        <f>IFERROR(('2a) logm_x(t)'!AJ111-'2a) logm_x(t)'!AI111-'2a)answer'!$C111)/$CP$5,"")</f>
        <v/>
      </c>
      <c r="EC112" s="32" t="str">
        <f>IFERROR(('2a) logm_x(t)'!AK111-'2a) logm_x(t)'!AJ111-'2a)answer'!$C111)/$CP$5,"")</f>
        <v/>
      </c>
      <c r="ED112" s="32" t="str">
        <f>IFERROR(('2a) logm_x(t)'!AL111-'2a) logm_x(t)'!AK111-'2a)answer'!$C111)/$CP$5,"")</f>
        <v/>
      </c>
      <c r="EE112" s="32" t="str">
        <f>IFERROR(('2a) logm_x(t)'!AM111-'2a) logm_x(t)'!AL111-'2a)answer'!$C111)/$CP$5,"")</f>
        <v/>
      </c>
      <c r="EF112" s="32" t="str">
        <f>IFERROR(('2a) logm_x(t)'!AN111-'2a) logm_x(t)'!AM111-'2a)answer'!$C111)/$CP$5,"")</f>
        <v/>
      </c>
      <c r="EG112" s="32" t="str">
        <f>IFERROR(('2a) logm_x(t)'!AO111-'2a) logm_x(t)'!AN111-'2a)answer'!$C111)/$CP$5,"")</f>
        <v/>
      </c>
      <c r="EH112" s="32" t="str">
        <f>IFERROR(('2a) logm_x(t)'!AP111-'2a) logm_x(t)'!AO111-'2a)answer'!$C111)/$CP$5,"")</f>
        <v/>
      </c>
      <c r="EI112" s="32" t="str">
        <f>IFERROR(('2a) logm_x(t)'!AQ111-'2a) logm_x(t)'!AP111-'2a)answer'!$C111)/$CP$5,"")</f>
        <v/>
      </c>
      <c r="EJ112" s="32" t="str">
        <f>IFERROR(('2a) logm_x(t)'!AR111-'2a) logm_x(t)'!AQ111-'2a)answer'!$C111)/$CP$5,"")</f>
        <v/>
      </c>
      <c r="EK112" s="32" t="str">
        <f>IFERROR(('2a) logm_x(t)'!AS111-'2a) logm_x(t)'!AR111-'2a)answer'!$C111)/$CP$5,"")</f>
        <v/>
      </c>
      <c r="EL112" s="32" t="str">
        <f>IFERROR(('2a) logm_x(t)'!AT111-'2a) logm_x(t)'!AS111-'2a)answer'!$C111)/$CP$5,"")</f>
        <v/>
      </c>
      <c r="EM112" s="32" t="str">
        <f>IFERROR(('2a) logm_x(t)'!AU111-'2a) logm_x(t)'!AT111-'2a)answer'!$C111)/$CP$5,"")</f>
        <v/>
      </c>
      <c r="EN112" s="32" t="str">
        <f>IFERROR(('2a) logm_x(t)'!AV111-'2a) logm_x(t)'!AU111-'2a)answer'!$C111)/$CP$5,"")</f>
        <v/>
      </c>
      <c r="EO112" s="32" t="str">
        <f>IFERROR(('2a) logm_x(t)'!AW111-'2a) logm_x(t)'!AV111-'2a)answer'!$C111)/$CP$5,"")</f>
        <v/>
      </c>
      <c r="EP112" s="32" t="str">
        <f>IFERROR(('2a) logm_x(t)'!AX111-'2a) logm_x(t)'!AW111-'2a)answer'!$C111)/$CP$5,"")</f>
        <v/>
      </c>
      <c r="EQ112" s="32">
        <f>IFERROR(('2a) logm_x(t)'!AY111-'2a) logm_x(t)'!AX111-'2a)answer'!$C111)/$CP$5,"")</f>
        <v>6.0032513184131413E-17</v>
      </c>
      <c r="ER112" s="32" t="str">
        <f>IFERROR(('2a) logm_x(t)'!AZ111-'2a) logm_x(t)'!AY111-'2a)answer'!$C111)/$CP$5,"")</f>
        <v/>
      </c>
      <c r="ES112" s="32" t="str">
        <f>IFERROR(('2a) logm_x(t)'!BA111-'2a) logm_x(t)'!AZ111-'2a)answer'!$C111)/$CP$5,"")</f>
        <v/>
      </c>
      <c r="ET112" s="32" t="str">
        <f>IFERROR(('2a) logm_x(t)'!BB111-'2a) logm_x(t)'!BA111-'2a)answer'!$C111)/$CP$5,"")</f>
        <v/>
      </c>
      <c r="EU112" s="32" t="str">
        <f>IFERROR(('2a) logm_x(t)'!BC111-'2a) logm_x(t)'!BB111-'2a)answer'!$C111)/$CP$5,"")</f>
        <v/>
      </c>
      <c r="EV112" s="32" t="str">
        <f>IFERROR(('2a) logm_x(t)'!BD111-'2a) logm_x(t)'!BC111-'2a)answer'!$C111)/$CP$5,"")</f>
        <v/>
      </c>
      <c r="EW112" s="32" t="str">
        <f>IFERROR(('2a) logm_x(t)'!BE111-'2a) logm_x(t)'!BD111-'2a)answer'!$C111)/$CP$5,"")</f>
        <v/>
      </c>
      <c r="EX112" s="32">
        <f>IFERROR(('2a) logm_x(t)'!BF111-'2a) logm_x(t)'!BE111-'2a)answer'!$C111)/$CP$5,"")</f>
        <v>-7.8711216750282693</v>
      </c>
      <c r="EY112" s="32">
        <f>IFERROR(('2a) logm_x(t)'!BG111-'2a) logm_x(t)'!BF111-'2a)answer'!$C111)/$CP$5,"")</f>
        <v>-3.6598631572370812</v>
      </c>
      <c r="EZ112" s="32">
        <f>IFERROR(('2a) logm_x(t)'!BH111-'2a) logm_x(t)'!BG111-'2a)answer'!$C111)/$CP$5,"")</f>
        <v>6.564859973508808</v>
      </c>
      <c r="FA112" s="32">
        <f>IFERROR(('2a) logm_x(t)'!BI111-'2a) logm_x(t)'!BH111-'2a)answer'!$C111)/$CP$5,"")</f>
        <v>-2.9049968162717263</v>
      </c>
      <c r="FB112" s="32">
        <f>IFERROR(('2a) logm_x(t)'!BJ111-'2a) logm_x(t)'!BI111-'2a)answer'!$C111)/$CP$5,"")</f>
        <v>6.0032513184131413E-17</v>
      </c>
      <c r="FC112" s="32" t="str">
        <f>IFERROR(('2a) logm_x(t)'!BK111-'2a) logm_x(t)'!BJ111-'2a)answer'!$C111)/$CP$5,"")</f>
        <v/>
      </c>
      <c r="FD112" s="32" t="str">
        <f>IFERROR(('2a) logm_x(t)'!BL111-'2a) logm_x(t)'!BK111-'2a)answer'!$C111)/$CP$5,"")</f>
        <v/>
      </c>
      <c r="FE112" s="32">
        <f>IFERROR(('2a) logm_x(t)'!BM111-'2a) logm_x(t)'!BL111-'2a)answer'!$C111)/$CP$5,"")</f>
        <v>2.9049968162717263</v>
      </c>
      <c r="FF112" s="32">
        <f>IFERROR(('2a) logm_x(t)'!BN111-'2a) logm_x(t)'!BM111-'2a)answer'!$C111)/$CP$5,"")</f>
        <v>-2.9049968162717263</v>
      </c>
      <c r="FG112" s="32">
        <f>IFERROR(('2a) logm_x(t)'!BO111-'2a) logm_x(t)'!BN111-'2a)answer'!$C111)/$CP$5,"")</f>
        <v>6.0032513184131413E-17</v>
      </c>
      <c r="FH112" s="32">
        <f>IFERROR(('2a) logm_x(t)'!BP111-'2a) logm_x(t)'!BO111-'2a)answer'!$C111)/$CP$5,"")</f>
        <v>2.9049968162717263</v>
      </c>
      <c r="FI112" s="32">
        <f>IFERROR(('2a) logm_x(t)'!BQ111-'2a) logm_x(t)'!BP111-'2a)answer'!$C111)/$CP$5,"")</f>
        <v>-6.564859973508808</v>
      </c>
      <c r="FJ112" s="32" t="str">
        <f>IFERROR(('2a) logm_x(t)'!BR111-'2a) logm_x(t)'!BQ111-'2a)answer'!$C111)/$CP$5,"")</f>
        <v/>
      </c>
      <c r="FK112" s="32" t="str">
        <f>IFERROR(('2a) logm_x(t)'!BS111-'2a) logm_x(t)'!BR111-'2a)answer'!$C111)/$CP$5,"")</f>
        <v/>
      </c>
      <c r="FL112" s="32">
        <f>IFERROR(('2a) logm_x(t)'!BT111-'2a) logm_x(t)'!BS111-'2a)answer'!$C111)/$CP$5,"")</f>
        <v>6.0032513184131413E-17</v>
      </c>
      <c r="FM112" s="32">
        <f>IFERROR(('2a) logm_x(t)'!BU111-'2a) logm_x(t)'!BT111-'2a)answer'!$C111)/$CP$5,"")</f>
        <v>6.0032513184131413E-17</v>
      </c>
      <c r="FN112" s="32">
        <f>IFERROR(('2a) logm_x(t)'!BV111-'2a) logm_x(t)'!BU111-'2a)answer'!$C111)/$CP$5,"")</f>
        <v>6.0032513184131413E-17</v>
      </c>
      <c r="FO112" s="32">
        <f>IFERROR(('2a) logm_x(t)'!BW111-'2a) logm_x(t)'!BV111-'2a)answer'!$C111)/$CP$5,"")</f>
        <v>6.0032513184131413E-17</v>
      </c>
      <c r="FP112" s="32">
        <f>IFERROR(('2a) logm_x(t)'!BX111-'2a) logm_x(t)'!BW111-'2a)answer'!$C111)/$CP$5,"")</f>
        <v>1.8005682842737332</v>
      </c>
      <c r="FQ112" s="32">
        <f>IFERROR(('2a) logm_x(t)'!BY111-'2a) logm_x(t)'!BX111-'2a)answer'!$C111)/$CP$5,"")</f>
        <v>-1.8005682842737332</v>
      </c>
      <c r="FR112" s="32">
        <f>IFERROR(('2a) logm_x(t)'!BZ111-'2a) logm_x(t)'!BY111-'2a)answer'!$C111)/$CP$5,"")</f>
        <v>6.0032513184131413E-17</v>
      </c>
      <c r="FS112" s="32">
        <f>IFERROR(('2a) logm_x(t)'!CA111-'2a) logm_x(t)'!BZ111-'2a)answer'!$C111)/$CP$5,"")</f>
        <v>1.8005682842737332</v>
      </c>
      <c r="FT112" s="32">
        <f>IFERROR(('2a) logm_x(t)'!CB111-'2a) logm_x(t)'!CA111-'2a)answer'!$C111)/$CP$5,"")</f>
        <v>6.0032513184131413E-17</v>
      </c>
      <c r="FU112" s="32">
        <f>IFERROR(('2a) logm_x(t)'!CC111-'2a) logm_x(t)'!CB111-'2a)answer'!$C111)/$CP$5,"")</f>
        <v>6.0032513184131413E-17</v>
      </c>
      <c r="FV112" s="32">
        <f>IFERROR(('2a) logm_x(t)'!CD111-'2a) logm_x(t)'!CC111-'2a)answer'!$C111)/$CP$5,"")</f>
        <v>-0.49430658275427142</v>
      </c>
      <c r="FW112" s="32">
        <f>IFERROR(('2a) logm_x(t)'!CE111-'2a) logm_x(t)'!CD111-'2a)answer'!$C111)/$CP$5,"")</f>
        <v>-1.3062617015194613</v>
      </c>
      <c r="FX112" s="32">
        <f>IFERROR(('2a) logm_x(t)'!CF111-'2a) logm_x(t)'!CE111-'2a)answer'!$C111)/$CP$5,"")</f>
        <v>6.0032513184131413E-17</v>
      </c>
      <c r="FY112" s="32">
        <f>IFERROR(('2a) logm_x(t)'!CG111-'2a) logm_x(t)'!CF111-'2a)answer'!$C111)/$CP$5,"")</f>
        <v>1.3062617015194613</v>
      </c>
      <c r="FZ112" s="32">
        <f>IFERROR(('2a) logm_x(t)'!CH111-'2a) logm_x(t)'!CG111-'2a)answer'!$C111)/$CP$5,"")</f>
        <v>-1.3062617015194613</v>
      </c>
      <c r="GA112" s="32">
        <f>IFERROR(('2a) logm_x(t)'!CI111-'2a) logm_x(t)'!CH111-'2a)answer'!$C111)/$CP$5,"")</f>
        <v>1.0252608347030878</v>
      </c>
      <c r="GB112" s="32">
        <f>IFERROR(('2a) logm_x(t)'!CJ111-'2a) logm_x(t)'!CI111-'2a)answer'!$C111)/$CP$5,"")</f>
        <v>6.0032513184131413E-17</v>
      </c>
      <c r="GC112" s="32">
        <f>IFERROR(('2a) logm_x(t)'!CK111-'2a) logm_x(t)'!CJ111-'2a)answer'!$C111)/$CP$5,"")</f>
        <v>-1.0252608347030878</v>
      </c>
      <c r="GD112" s="32">
        <f>IFERROR(('2a) logm_x(t)'!CL111-'2a) logm_x(t)'!CK111-'2a)answer'!$C111)/$CP$5,"")</f>
        <v>6.0032513184131413E-17</v>
      </c>
      <c r="GE112" s="32">
        <f>IFERROR(('2a) logm_x(t)'!CM111-'2a) logm_x(t)'!CL111-'2a)answer'!$C111)/$CP$5,"")</f>
        <v>6.0032513184131413E-17</v>
      </c>
      <c r="GF112" s="32">
        <f>IFERROR(('2a) logm_x(t)'!CN111-'2a) logm_x(t)'!CM111-'2a)answer'!$C111)/$CP$5,"")</f>
        <v>6.0032513184131413E-17</v>
      </c>
    </row>
    <row r="113" spans="1:188" x14ac:dyDescent="0.25">
      <c r="A113" s="31">
        <f>'2a) logm_x(t)'!A112</f>
        <v>109</v>
      </c>
      <c r="B113" s="32"/>
      <c r="C113" s="32" t="str">
        <f>IFERROR(('2a) logm_x(t)'!C112-'2a) logm_x(t)'!B112-'2a)answer'!$C112)^2,"")</f>
        <v/>
      </c>
      <c r="D113" s="32" t="str">
        <f>IFERROR(('2a) logm_x(t)'!D112-'2a) logm_x(t)'!C112-'2a)answer'!$C112)^2,"")</f>
        <v/>
      </c>
      <c r="E113" s="32" t="str">
        <f>IFERROR(('2a) logm_x(t)'!E112-'2a) logm_x(t)'!D112-'2a)answer'!$C112)^2,"")</f>
        <v/>
      </c>
      <c r="F113" s="32"/>
      <c r="G113" s="32"/>
      <c r="H113" s="32"/>
      <c r="I113" s="32"/>
      <c r="J113" s="32" t="str">
        <f>IFERROR(('2a) logm_x(t)'!J112-'2a) logm_x(t)'!I112-'2a)answer'!$C112)^2,"")</f>
        <v/>
      </c>
      <c r="K113" s="32" t="str">
        <f>IFERROR(('2a) logm_x(t)'!K112-'2a) logm_x(t)'!J112-'2a)answer'!$C112)^2,"")</f>
        <v/>
      </c>
      <c r="L113" s="32" t="str">
        <f>IFERROR(('2a) logm_x(t)'!L112-'2a) logm_x(t)'!K112-'2a)answer'!$C112)^2,"")</f>
        <v/>
      </c>
      <c r="M113" s="32" t="str">
        <f>IFERROR(('2a) logm_x(t)'!M112-'2a) logm_x(t)'!L112-'2a)answer'!$C112)^2,"")</f>
        <v/>
      </c>
      <c r="N113" s="32" t="str">
        <f>IFERROR(('2a) logm_x(t)'!N112-'2a) logm_x(t)'!M112-'2a)answer'!$C112)^2,"")</f>
        <v/>
      </c>
      <c r="O113" s="32" t="str">
        <f>IFERROR(('2a) logm_x(t)'!O112-'2a) logm_x(t)'!N112-'2a)answer'!$C112)^2,"")</f>
        <v/>
      </c>
      <c r="P113" s="32" t="str">
        <f>IFERROR(('2a) logm_x(t)'!P112-'2a) logm_x(t)'!O112-'2a)answer'!$C112)^2,"")</f>
        <v/>
      </c>
      <c r="Q113" s="32" t="str">
        <f>IFERROR(('2a) logm_x(t)'!Q112-'2a) logm_x(t)'!P112-'2a)answer'!$C112)^2,"")</f>
        <v/>
      </c>
      <c r="R113" s="32" t="str">
        <f>IFERROR(('2a) logm_x(t)'!R112-'2a) logm_x(t)'!Q112-'2a)answer'!$C112)^2,"")</f>
        <v/>
      </c>
      <c r="S113" s="32" t="str">
        <f>IFERROR(('2a) logm_x(t)'!S112-'2a) logm_x(t)'!R112-'2a)answer'!$C112)^2,"")</f>
        <v/>
      </c>
      <c r="T113" s="32" t="str">
        <f>IFERROR(('2a) logm_x(t)'!T112-'2a) logm_x(t)'!S112-'2a)answer'!$C112)^2,"")</f>
        <v/>
      </c>
      <c r="U113" s="32" t="str">
        <f>IFERROR(('2a) logm_x(t)'!U112-'2a) logm_x(t)'!T112-'2a)answer'!$C112)^2,"")</f>
        <v/>
      </c>
      <c r="V113" s="32" t="str">
        <f>IFERROR(('2a) logm_x(t)'!V112-'2a) logm_x(t)'!U112-'2a)answer'!$C112)^2,"")</f>
        <v/>
      </c>
      <c r="W113" s="32" t="str">
        <f>IFERROR(('2a) logm_x(t)'!W112-'2a) logm_x(t)'!V112-'2a)answer'!$C112)^2,"")</f>
        <v/>
      </c>
      <c r="X113" s="32" t="str">
        <f>IFERROR(('2a) logm_x(t)'!X112-'2a) logm_x(t)'!W112-'2a)answer'!$C112)^2,"")</f>
        <v/>
      </c>
      <c r="Y113" s="32" t="str">
        <f>IFERROR(('2a) logm_x(t)'!Y112-'2a) logm_x(t)'!X112-'2a)answer'!$C112)^2,"")</f>
        <v/>
      </c>
      <c r="Z113" s="32" t="str">
        <f>IFERROR(('2a) logm_x(t)'!Z112-'2a) logm_x(t)'!Y112-'2a)answer'!$C112)^2,"")</f>
        <v/>
      </c>
      <c r="AA113" s="32" t="str">
        <f>IFERROR(('2a) logm_x(t)'!AA112-'2a) logm_x(t)'!Z112-'2a)answer'!$C112)^2,"")</f>
        <v/>
      </c>
      <c r="AB113" s="32" t="str">
        <f>IFERROR(('2a) logm_x(t)'!AB112-'2a) logm_x(t)'!AA112-'2a)answer'!$C112)^2,"")</f>
        <v/>
      </c>
      <c r="AC113" s="32" t="str">
        <f>IFERROR(('2a) logm_x(t)'!AC112-'2a) logm_x(t)'!AB112-'2a)answer'!$C112)^2,"")</f>
        <v/>
      </c>
      <c r="AD113" s="32" t="str">
        <f>IFERROR(('2a) logm_x(t)'!AD112-'2a) logm_x(t)'!AC112-'2a)answer'!$C112)^2,"")</f>
        <v/>
      </c>
      <c r="AE113" s="32" t="str">
        <f>IFERROR(('2a) logm_x(t)'!AE112-'2a) logm_x(t)'!AD112-'2a)answer'!$C112)^2,"")</f>
        <v/>
      </c>
      <c r="AF113" s="32" t="str">
        <f>IFERROR(('2a) logm_x(t)'!AF112-'2a) logm_x(t)'!AE112-'2a)answer'!$C112)^2,"")</f>
        <v/>
      </c>
      <c r="AG113" s="32" t="str">
        <f>IFERROR(('2a) logm_x(t)'!AG112-'2a) logm_x(t)'!AF112-'2a)answer'!$C112)^2,"")</f>
        <v/>
      </c>
      <c r="AH113" s="32" t="str">
        <f>IFERROR(('2a) logm_x(t)'!AH112-'2a) logm_x(t)'!AG112-'2a)answer'!$C112)^2,"")</f>
        <v/>
      </c>
      <c r="AI113" s="32" t="str">
        <f>IFERROR(('2a) logm_x(t)'!AI112-'2a) logm_x(t)'!AH112-'2a)answer'!$C112)^2,"")</f>
        <v/>
      </c>
      <c r="AJ113" s="32" t="str">
        <f>IFERROR(('2a) logm_x(t)'!AJ112-'2a) logm_x(t)'!AI112-'2a)answer'!$C112)^2,"")</f>
        <v/>
      </c>
      <c r="AK113" s="32" t="str">
        <f>IFERROR(('2a) logm_x(t)'!AK112-'2a) logm_x(t)'!AJ112-'2a)answer'!$C112)^2,"")</f>
        <v/>
      </c>
      <c r="AL113" s="32" t="str">
        <f>IFERROR(('2a) logm_x(t)'!AL112-'2a) logm_x(t)'!AK112-'2a)answer'!$C112)^2,"")</f>
        <v/>
      </c>
      <c r="AM113" s="32" t="str">
        <f>IFERROR(('2a) logm_x(t)'!AM112-'2a) logm_x(t)'!AL112-'2a)answer'!$C112)^2,"")</f>
        <v/>
      </c>
      <c r="AN113" s="32" t="str">
        <f>IFERROR(('2a) logm_x(t)'!AN112-'2a) logm_x(t)'!AM112-'2a)answer'!$C112)^2,"")</f>
        <v/>
      </c>
      <c r="AO113" s="32" t="str">
        <f>IFERROR(('2a) logm_x(t)'!AO112-'2a) logm_x(t)'!AN112-'2a)answer'!$C112)^2,"")</f>
        <v/>
      </c>
      <c r="AP113" s="32" t="str">
        <f>IFERROR(('2a) logm_x(t)'!AP112-'2a) logm_x(t)'!AO112-'2a)answer'!$C112)^2,"")</f>
        <v/>
      </c>
      <c r="AQ113" s="32" t="str">
        <f>IFERROR(('2a) logm_x(t)'!AQ112-'2a) logm_x(t)'!AP112-'2a)answer'!$C112)^2,"")</f>
        <v/>
      </c>
      <c r="AR113" s="32" t="str">
        <f>IFERROR(('2a) logm_x(t)'!AR112-'2a) logm_x(t)'!AQ112-'2a)answer'!$C112)^2,"")</f>
        <v/>
      </c>
      <c r="AS113" s="32" t="str">
        <f>IFERROR(('2a) logm_x(t)'!AS112-'2a) logm_x(t)'!AR112-'2a)answer'!$C112)^2,"")</f>
        <v/>
      </c>
      <c r="AT113" s="32" t="str">
        <f>IFERROR(('2a) logm_x(t)'!AT112-'2a) logm_x(t)'!AS112-'2a)answer'!$C112)^2,"")</f>
        <v/>
      </c>
      <c r="AU113" s="32" t="str">
        <f>IFERROR(('2a) logm_x(t)'!AU112-'2a) logm_x(t)'!AT112-'2a)answer'!$C112)^2,"")</f>
        <v/>
      </c>
      <c r="AV113" s="32" t="str">
        <f>IFERROR(('2a) logm_x(t)'!AV112-'2a) logm_x(t)'!AU112-'2a)answer'!$C112)^2,"")</f>
        <v/>
      </c>
      <c r="AW113" s="32" t="str">
        <f>IFERROR(('2a) logm_x(t)'!AW112-'2a) logm_x(t)'!AV112-'2a)answer'!$C112)^2,"")</f>
        <v/>
      </c>
      <c r="AX113" s="32" t="str">
        <f>IFERROR(('2a) logm_x(t)'!AX112-'2a) logm_x(t)'!AW112-'2a)answer'!$C112)^2,"")</f>
        <v/>
      </c>
      <c r="AY113" s="32" t="str">
        <f>IFERROR(('2a) logm_x(t)'!AY112-'2a) logm_x(t)'!AX112-'2a)answer'!$C112)^2,"")</f>
        <v/>
      </c>
      <c r="AZ113" s="32" t="str">
        <f>IFERROR(('2a) logm_x(t)'!AZ112-'2a) logm_x(t)'!AY112-'2a)answer'!$C112)^2,"")</f>
        <v/>
      </c>
      <c r="BA113" s="32" t="str">
        <f>IFERROR(('2a) logm_x(t)'!BA112-'2a) logm_x(t)'!AZ112-'2a)answer'!$C112)^2,"")</f>
        <v/>
      </c>
      <c r="BB113" s="32" t="str">
        <f>IFERROR(('2a) logm_x(t)'!BB112-'2a) logm_x(t)'!BA112-'2a)answer'!$C112)^2,"")</f>
        <v/>
      </c>
      <c r="BC113" s="32" t="str">
        <f>IFERROR(('2a) logm_x(t)'!BC112-'2a) logm_x(t)'!BB112-'2a)answer'!$C112)^2,"")</f>
        <v/>
      </c>
      <c r="BD113" s="32" t="str">
        <f>IFERROR(('2a) logm_x(t)'!BD112-'2a) logm_x(t)'!BC112-'2a)answer'!$C112)^2,"")</f>
        <v/>
      </c>
      <c r="BE113" s="32" t="str">
        <f>IFERROR(('2a) logm_x(t)'!BE112-'2a) logm_x(t)'!BD112-'2a)answer'!$C112)^2,"")</f>
        <v/>
      </c>
      <c r="BF113" s="32" t="str">
        <f>IFERROR(('2a) logm_x(t)'!BF112-'2a) logm_x(t)'!BE112-'2a)answer'!$C112)^2,"")</f>
        <v/>
      </c>
      <c r="BG113" s="32">
        <f>IFERROR(('2a) logm_x(t)'!BG112-'2a) logm_x(t)'!BF112-'2a)answer'!$C112)^2,"")</f>
        <v>1.2069489608125821</v>
      </c>
      <c r="BH113" s="32" t="str">
        <f>IFERROR(('2a) logm_x(t)'!BH112-'2a) logm_x(t)'!BG112-'2a)answer'!$C112)^2,"")</f>
        <v/>
      </c>
      <c r="BI113" s="32" t="str">
        <f>IFERROR(('2a) logm_x(t)'!BI112-'2a) logm_x(t)'!BH112-'2a)answer'!$C112)^2,"")</f>
        <v/>
      </c>
      <c r="BJ113" s="32" t="str">
        <f>IFERROR(('2a) logm_x(t)'!BJ112-'2a) logm_x(t)'!BI112-'2a)answer'!$C112)^2,"")</f>
        <v/>
      </c>
      <c r="BK113" s="32" t="str">
        <f>IFERROR(('2a) logm_x(t)'!BK112-'2a) logm_x(t)'!BJ112-'2a)answer'!$C112)^2,"")</f>
        <v/>
      </c>
      <c r="BL113" s="32">
        <f>IFERROR(('2a) logm_x(t)'!BL112-'2a) logm_x(t)'!BK112-'2a)answer'!$C112)^2,"")</f>
        <v>1.2069489608125821</v>
      </c>
      <c r="BM113" s="32" t="str">
        <f>IFERROR(('2a) logm_x(t)'!BM112-'2a) logm_x(t)'!BL112-'2a)answer'!$C112)^2,"")</f>
        <v/>
      </c>
      <c r="BN113" s="32" t="str">
        <f>IFERROR(('2a) logm_x(t)'!BN112-'2a) logm_x(t)'!BM112-'2a)answer'!$C112)^2,"")</f>
        <v/>
      </c>
      <c r="BO113" s="32">
        <f>IFERROR(('2a) logm_x(t)'!BO112-'2a) logm_x(t)'!BN112-'2a)answer'!$C112)^2,"")</f>
        <v>1.2069489608125821</v>
      </c>
      <c r="BP113" s="32" t="str">
        <f>IFERROR(('2a) logm_x(t)'!BP112-'2a) logm_x(t)'!BO112-'2a)answer'!$C112)^2,"")</f>
        <v/>
      </c>
      <c r="BQ113" s="32" t="str">
        <f>IFERROR(('2a) logm_x(t)'!BQ112-'2a) logm_x(t)'!BP112-'2a)answer'!$C112)^2,"")</f>
        <v/>
      </c>
      <c r="BR113" s="32">
        <f>IFERROR(('2a) logm_x(t)'!BR112-'2a) logm_x(t)'!BQ112-'2a)answer'!$C112)^2,"")</f>
        <v>1.2069489608125821</v>
      </c>
      <c r="BS113" s="32">
        <f>IFERROR(('2a) logm_x(t)'!BS112-'2a) logm_x(t)'!BR112-'2a)answer'!$C112)^2,"")</f>
        <v>1.2069489608125821</v>
      </c>
      <c r="BT113" s="32">
        <f>IFERROR(('2a) logm_x(t)'!BT112-'2a) logm_x(t)'!BS112-'2a)answer'!$C112)^2,"")</f>
        <v>0.26094281789591328</v>
      </c>
      <c r="BU113" s="32">
        <f>IFERROR(('2a) logm_x(t)'!BU112-'2a) logm_x(t)'!BT112-'2a)answer'!$C112)^2,"")</f>
        <v>0.26094281789591328</v>
      </c>
      <c r="BV113" s="32">
        <f>IFERROR(('2a) logm_x(t)'!BV112-'2a) logm_x(t)'!BU112-'2a)answer'!$C112)^2,"")</f>
        <v>0.16440195389316553</v>
      </c>
      <c r="BW113" s="32">
        <f>IFERROR(('2a) logm_x(t)'!BW112-'2a) logm_x(t)'!BV112-'2a)answer'!$C112)^2,"")</f>
        <v>0.48045301391820139</v>
      </c>
      <c r="BX113" s="32">
        <f>IFERROR(('2a) logm_x(t)'!BX112-'2a) logm_x(t)'!BW112-'2a)answer'!$C112)^2,"")</f>
        <v>1.2069489608125821</v>
      </c>
      <c r="BY113" s="32">
        <f>IFERROR(('2a) logm_x(t)'!BY112-'2a) logm_x(t)'!BX112-'2a)answer'!$C112)^2,"")</f>
        <v>9.0036169788738573E-34</v>
      </c>
      <c r="BZ113" s="32">
        <f>IFERROR(('2a) logm_x(t)'!BZ112-'2a) logm_x(t)'!BY112-'2a)answer'!$C112)^2,"")</f>
        <v>9.0036169788738573E-34</v>
      </c>
      <c r="CA113" s="32">
        <f>IFERROR(('2a) logm_x(t)'!CA112-'2a) logm_x(t)'!BZ112-'2a)answer'!$C112)^2,"")</f>
        <v>9.0036169788738573E-34</v>
      </c>
      <c r="CB113" s="32">
        <f>IFERROR(('2a) logm_x(t)'!CB112-'2a) logm_x(t)'!CA112-'2a)answer'!$C112)^2,"")</f>
        <v>9.0036169788738573E-34</v>
      </c>
      <c r="CC113" s="32">
        <f>IFERROR(('2a) logm_x(t)'!CC112-'2a) logm_x(t)'!CB112-'2a)answer'!$C112)^2,"")</f>
        <v>9.0036169788738573E-34</v>
      </c>
      <c r="CD113" s="32">
        <f>IFERROR(('2a) logm_x(t)'!CD112-'2a) logm_x(t)'!CC112-'2a)answer'!$C112)^2,"")</f>
        <v>0.16440195389316553</v>
      </c>
      <c r="CE113" s="32">
        <f>IFERROR(('2a) logm_x(t)'!CE112-'2a) logm_x(t)'!CD112-'2a)answer'!$C112)^2,"")</f>
        <v>0.16440195389316542</v>
      </c>
      <c r="CF113" s="32">
        <f>IFERROR(('2a) logm_x(t)'!CF112-'2a) logm_x(t)'!CE112-'2a)answer'!$C112)^2,"")</f>
        <v>0.16440195389316553</v>
      </c>
      <c r="CG113" s="32">
        <f>IFERROR(('2a) logm_x(t)'!CG112-'2a) logm_x(t)'!CF112-'2a)answer'!$C112)^2,"")</f>
        <v>9.0036169788738573E-34</v>
      </c>
      <c r="CH113" s="32">
        <f>IFERROR(('2a) logm_x(t)'!CH112-'2a) logm_x(t)'!CG112-'2a)answer'!$C112)^2,"")</f>
        <v>2.3762432091205907E-2</v>
      </c>
      <c r="CI113" s="32">
        <f>IFERROR(('2a) logm_x(t)'!CI112-'2a) logm_x(t)'!CH112-'2a)answer'!$C112)^2,"")</f>
        <v>6.3158941862158674E-2</v>
      </c>
      <c r="CJ113" s="32">
        <f>IFERROR(('2a) logm_x(t)'!CJ112-'2a) logm_x(t)'!CI112-'2a)answer'!$C112)^2,"")</f>
        <v>9.0036169788738573E-34</v>
      </c>
      <c r="CK113" s="32">
        <f>IFERROR(('2a) logm_x(t)'!CK112-'2a) logm_x(t)'!CJ112-'2a)answer'!$C112)^2,"")</f>
        <v>9.0036169788738573E-34</v>
      </c>
      <c r="CL113" s="32">
        <f>IFERROR(('2a) logm_x(t)'!CL112-'2a) logm_x(t)'!CK112-'2a)answer'!$C112)^2,"")</f>
        <v>9.0036169788738573E-34</v>
      </c>
      <c r="CM113" s="32">
        <f>IFERROR(('2a) logm_x(t)'!CM112-'2a) logm_x(t)'!CL112-'2a)answer'!$C112)^2,"")</f>
        <v>9.0036169788738573E-34</v>
      </c>
      <c r="CN113" s="32">
        <f>IFERROR(('2a) logm_x(t)'!CN112-'2a) logm_x(t)'!CM112-'2a)answer'!$C112)^2,"")</f>
        <v>9.0036169788738573E-34</v>
      </c>
      <c r="CP113" s="12"/>
      <c r="CQ113" s="12"/>
      <c r="CT113" s="31">
        <f t="shared" si="6"/>
        <v>109</v>
      </c>
      <c r="CU113" s="32" t="str">
        <f>IFERROR(('2a) logm_x(t)'!C112-'2a) logm_x(t)'!B112-'2a)answer'!$C112)/$CP$5,"")</f>
        <v/>
      </c>
      <c r="CV113" s="32" t="str">
        <f>IFERROR(('2a) logm_x(t)'!D112-'2a) logm_x(t)'!C112-'2a)answer'!$C112)/$CP$5,"")</f>
        <v/>
      </c>
      <c r="CW113" s="32" t="str">
        <f>IFERROR(('2a) logm_x(t)'!E112-'2a) logm_x(t)'!D112-'2a)answer'!$C112)/$CP$5,"")</f>
        <v/>
      </c>
      <c r="CX113" s="32" t="str">
        <f>IFERROR(('2a) logm_x(t)'!F112-'2a) logm_x(t)'!E112-'2a)answer'!$C112)/$CP$5,"")</f>
        <v/>
      </c>
      <c r="CY113" s="32" t="str">
        <f>IFERROR(('2a) logm_x(t)'!G112-'2a) logm_x(t)'!F112-'2a)answer'!$C112)/$CP$5,"")</f>
        <v/>
      </c>
      <c r="CZ113" s="32" t="str">
        <f>IFERROR(('2a) logm_x(t)'!H112-'2a) logm_x(t)'!G112-'2a)answer'!$C112)/$CP$5,"")</f>
        <v/>
      </c>
      <c r="DA113" s="32" t="str">
        <f>IFERROR(('2a) logm_x(t)'!I112-'2a) logm_x(t)'!H112-'2a)answer'!$C112)/$CP$5,"")</f>
        <v/>
      </c>
      <c r="DB113" s="32" t="str">
        <f>IFERROR(('2a) logm_x(t)'!J112-'2a) logm_x(t)'!I112-'2a)answer'!$C112)/$CP$5,"")</f>
        <v/>
      </c>
      <c r="DC113" s="32" t="str">
        <f>IFERROR(('2a) logm_x(t)'!K112-'2a) logm_x(t)'!J112-'2a)answer'!$C112)/$CP$5,"")</f>
        <v/>
      </c>
      <c r="DD113" s="32" t="str">
        <f>IFERROR(('2a) logm_x(t)'!L112-'2a) logm_x(t)'!K112-'2a)answer'!$C112)/$CP$5,"")</f>
        <v/>
      </c>
      <c r="DE113" s="32" t="str">
        <f>IFERROR(('2a) logm_x(t)'!M112-'2a) logm_x(t)'!L112-'2a)answer'!$C112)/$CP$5,"")</f>
        <v/>
      </c>
      <c r="DF113" s="32" t="str">
        <f>IFERROR(('2a) logm_x(t)'!N112-'2a) logm_x(t)'!M112-'2a)answer'!$C112)/$CP$5,"")</f>
        <v/>
      </c>
      <c r="DG113" s="32" t="str">
        <f>IFERROR(('2a) logm_x(t)'!O112-'2a) logm_x(t)'!N112-'2a)answer'!$C112)/$CP$5,"")</f>
        <v/>
      </c>
      <c r="DH113" s="32" t="str">
        <f>IFERROR(('2a) logm_x(t)'!P112-'2a) logm_x(t)'!O112-'2a)answer'!$C112)/$CP$5,"")</f>
        <v/>
      </c>
      <c r="DI113" s="32" t="str">
        <f>IFERROR(('2a) logm_x(t)'!Q112-'2a) logm_x(t)'!P112-'2a)answer'!$C112)/$CP$5,"")</f>
        <v/>
      </c>
      <c r="DJ113" s="32" t="str">
        <f>IFERROR(('2a) logm_x(t)'!R112-'2a) logm_x(t)'!Q112-'2a)answer'!$C112)/$CP$5,"")</f>
        <v/>
      </c>
      <c r="DK113" s="32" t="str">
        <f>IFERROR(('2a) logm_x(t)'!S112-'2a) logm_x(t)'!R112-'2a)answer'!$C112)/$CP$5,"")</f>
        <v/>
      </c>
      <c r="DL113" s="32" t="str">
        <f>IFERROR(('2a) logm_x(t)'!T112-'2a) logm_x(t)'!S112-'2a)answer'!$C112)/$CP$5,"")</f>
        <v/>
      </c>
      <c r="DM113" s="32" t="str">
        <f>IFERROR(('2a) logm_x(t)'!U112-'2a) logm_x(t)'!T112-'2a)answer'!$C112)/$CP$5,"")</f>
        <v/>
      </c>
      <c r="DN113" s="32" t="str">
        <f>IFERROR(('2a) logm_x(t)'!V112-'2a) logm_x(t)'!U112-'2a)answer'!$C112)/$CP$5,"")</f>
        <v/>
      </c>
      <c r="DO113" s="32" t="str">
        <f>IFERROR(('2a) logm_x(t)'!W112-'2a) logm_x(t)'!V112-'2a)answer'!$C112)/$CP$5,"")</f>
        <v/>
      </c>
      <c r="DP113" s="32" t="str">
        <f>IFERROR(('2a) logm_x(t)'!X112-'2a) logm_x(t)'!W112-'2a)answer'!$C112)/$CP$5,"")</f>
        <v/>
      </c>
      <c r="DQ113" s="32" t="str">
        <f>IFERROR(('2a) logm_x(t)'!Y112-'2a) logm_x(t)'!X112-'2a)answer'!$C112)/$CP$5,"")</f>
        <v/>
      </c>
      <c r="DR113" s="32" t="str">
        <f>IFERROR(('2a) logm_x(t)'!Z112-'2a) logm_x(t)'!Y112-'2a)answer'!$C112)/$CP$5,"")</f>
        <v/>
      </c>
      <c r="DS113" s="32" t="str">
        <f>IFERROR(('2a) logm_x(t)'!AA112-'2a) logm_x(t)'!Z112-'2a)answer'!$C112)/$CP$5,"")</f>
        <v/>
      </c>
      <c r="DT113" s="32" t="str">
        <f>IFERROR(('2a) logm_x(t)'!AB112-'2a) logm_x(t)'!AA112-'2a)answer'!$C112)/$CP$5,"")</f>
        <v/>
      </c>
      <c r="DU113" s="32" t="str">
        <f>IFERROR(('2a) logm_x(t)'!AC112-'2a) logm_x(t)'!AB112-'2a)answer'!$C112)/$CP$5,"")</f>
        <v/>
      </c>
      <c r="DV113" s="32" t="str">
        <f>IFERROR(('2a) logm_x(t)'!AD112-'2a) logm_x(t)'!AC112-'2a)answer'!$C112)/$CP$5,"")</f>
        <v/>
      </c>
      <c r="DW113" s="32" t="str">
        <f>IFERROR(('2a) logm_x(t)'!AE112-'2a) logm_x(t)'!AD112-'2a)answer'!$C112)/$CP$5,"")</f>
        <v/>
      </c>
      <c r="DX113" s="32" t="str">
        <f>IFERROR(('2a) logm_x(t)'!AF112-'2a) logm_x(t)'!AE112-'2a)answer'!$C112)/$CP$5,"")</f>
        <v/>
      </c>
      <c r="DY113" s="32" t="str">
        <f>IFERROR(('2a) logm_x(t)'!AG112-'2a) logm_x(t)'!AF112-'2a)answer'!$C112)/$CP$5,"")</f>
        <v/>
      </c>
      <c r="DZ113" s="32" t="str">
        <f>IFERROR(('2a) logm_x(t)'!AH112-'2a) logm_x(t)'!AG112-'2a)answer'!$C112)/$CP$5,"")</f>
        <v/>
      </c>
      <c r="EA113" s="32" t="str">
        <f>IFERROR(('2a) logm_x(t)'!AI112-'2a) logm_x(t)'!AH112-'2a)answer'!$C112)/$CP$5,"")</f>
        <v/>
      </c>
      <c r="EB113" s="32" t="str">
        <f>IFERROR(('2a) logm_x(t)'!AJ112-'2a) logm_x(t)'!AI112-'2a)answer'!$C112)/$CP$5,"")</f>
        <v/>
      </c>
      <c r="EC113" s="32" t="str">
        <f>IFERROR(('2a) logm_x(t)'!AK112-'2a) logm_x(t)'!AJ112-'2a)answer'!$C112)/$CP$5,"")</f>
        <v/>
      </c>
      <c r="ED113" s="32" t="str">
        <f>IFERROR(('2a) logm_x(t)'!AL112-'2a) logm_x(t)'!AK112-'2a)answer'!$C112)/$CP$5,"")</f>
        <v/>
      </c>
      <c r="EE113" s="32" t="str">
        <f>IFERROR(('2a) logm_x(t)'!AM112-'2a) logm_x(t)'!AL112-'2a)answer'!$C112)/$CP$5,"")</f>
        <v/>
      </c>
      <c r="EF113" s="32" t="str">
        <f>IFERROR(('2a) logm_x(t)'!AN112-'2a) logm_x(t)'!AM112-'2a)answer'!$C112)/$CP$5,"")</f>
        <v/>
      </c>
      <c r="EG113" s="32" t="str">
        <f>IFERROR(('2a) logm_x(t)'!AO112-'2a) logm_x(t)'!AN112-'2a)answer'!$C112)/$CP$5,"")</f>
        <v/>
      </c>
      <c r="EH113" s="32" t="str">
        <f>IFERROR(('2a) logm_x(t)'!AP112-'2a) logm_x(t)'!AO112-'2a)answer'!$C112)/$CP$5,"")</f>
        <v/>
      </c>
      <c r="EI113" s="32" t="str">
        <f>IFERROR(('2a) logm_x(t)'!AQ112-'2a) logm_x(t)'!AP112-'2a)answer'!$C112)/$CP$5,"")</f>
        <v/>
      </c>
      <c r="EJ113" s="32" t="str">
        <f>IFERROR(('2a) logm_x(t)'!AR112-'2a) logm_x(t)'!AQ112-'2a)answer'!$C112)/$CP$5,"")</f>
        <v/>
      </c>
      <c r="EK113" s="32" t="str">
        <f>IFERROR(('2a) logm_x(t)'!AS112-'2a) logm_x(t)'!AR112-'2a)answer'!$C112)/$CP$5,"")</f>
        <v/>
      </c>
      <c r="EL113" s="32" t="str">
        <f>IFERROR(('2a) logm_x(t)'!AT112-'2a) logm_x(t)'!AS112-'2a)answer'!$C112)/$CP$5,"")</f>
        <v/>
      </c>
      <c r="EM113" s="32" t="str">
        <f>IFERROR(('2a) logm_x(t)'!AU112-'2a) logm_x(t)'!AT112-'2a)answer'!$C112)/$CP$5,"")</f>
        <v/>
      </c>
      <c r="EN113" s="32" t="str">
        <f>IFERROR(('2a) logm_x(t)'!AV112-'2a) logm_x(t)'!AU112-'2a)answer'!$C112)/$CP$5,"")</f>
        <v/>
      </c>
      <c r="EO113" s="32" t="str">
        <f>IFERROR(('2a) logm_x(t)'!AW112-'2a) logm_x(t)'!AV112-'2a)answer'!$C112)/$CP$5,"")</f>
        <v/>
      </c>
      <c r="EP113" s="32" t="str">
        <f>IFERROR(('2a) logm_x(t)'!AX112-'2a) logm_x(t)'!AW112-'2a)answer'!$C112)/$CP$5,"")</f>
        <v/>
      </c>
      <c r="EQ113" s="32" t="str">
        <f>IFERROR(('2a) logm_x(t)'!AY112-'2a) logm_x(t)'!AX112-'2a)answer'!$C112)/$CP$5,"")</f>
        <v/>
      </c>
      <c r="ER113" s="32" t="str">
        <f>IFERROR(('2a) logm_x(t)'!AZ112-'2a) logm_x(t)'!AY112-'2a)answer'!$C112)/$CP$5,"")</f>
        <v/>
      </c>
      <c r="ES113" s="32" t="str">
        <f>IFERROR(('2a) logm_x(t)'!BA112-'2a) logm_x(t)'!AZ112-'2a)answer'!$C112)/$CP$5,"")</f>
        <v/>
      </c>
      <c r="ET113" s="32" t="str">
        <f>IFERROR(('2a) logm_x(t)'!BB112-'2a) logm_x(t)'!BA112-'2a)answer'!$C112)/$CP$5,"")</f>
        <v/>
      </c>
      <c r="EU113" s="32" t="str">
        <f>IFERROR(('2a) logm_x(t)'!BC112-'2a) logm_x(t)'!BB112-'2a)answer'!$C112)/$CP$5,"")</f>
        <v/>
      </c>
      <c r="EV113" s="32" t="str">
        <f>IFERROR(('2a) logm_x(t)'!BD112-'2a) logm_x(t)'!BC112-'2a)answer'!$C112)/$CP$5,"")</f>
        <v/>
      </c>
      <c r="EW113" s="32" t="str">
        <f>IFERROR(('2a) logm_x(t)'!BE112-'2a) logm_x(t)'!BD112-'2a)answer'!$C112)/$CP$5,"")</f>
        <v/>
      </c>
      <c r="EX113" s="32" t="str">
        <f>IFERROR(('2a) logm_x(t)'!BF112-'2a) logm_x(t)'!BE112-'2a)answer'!$C112)/$CP$5,"")</f>
        <v/>
      </c>
      <c r="EY113" s="32">
        <f>IFERROR(('2a) logm_x(t)'!BG112-'2a) logm_x(t)'!BF112-'2a)answer'!$C112)/$CP$5,"")</f>
        <v>-7.8711216750282693</v>
      </c>
      <c r="EZ113" s="32" t="str">
        <f>IFERROR(('2a) logm_x(t)'!BH112-'2a) logm_x(t)'!BG112-'2a)answer'!$C112)/$CP$5,"")</f>
        <v/>
      </c>
      <c r="FA113" s="32" t="str">
        <f>IFERROR(('2a) logm_x(t)'!BI112-'2a) logm_x(t)'!BH112-'2a)answer'!$C112)/$CP$5,"")</f>
        <v/>
      </c>
      <c r="FB113" s="32" t="str">
        <f>IFERROR(('2a) logm_x(t)'!BJ112-'2a) logm_x(t)'!BI112-'2a)answer'!$C112)/$CP$5,"")</f>
        <v/>
      </c>
      <c r="FC113" s="32" t="str">
        <f>IFERROR(('2a) logm_x(t)'!BK112-'2a) logm_x(t)'!BJ112-'2a)answer'!$C112)/$CP$5,"")</f>
        <v/>
      </c>
      <c r="FD113" s="32">
        <f>IFERROR(('2a) logm_x(t)'!BL112-'2a) logm_x(t)'!BK112-'2a)answer'!$C112)/$CP$5,"")</f>
        <v>-7.8711216750282693</v>
      </c>
      <c r="FE113" s="32" t="str">
        <f>IFERROR(('2a) logm_x(t)'!BM112-'2a) logm_x(t)'!BL112-'2a)answer'!$C112)/$CP$5,"")</f>
        <v/>
      </c>
      <c r="FF113" s="32" t="str">
        <f>IFERROR(('2a) logm_x(t)'!BN112-'2a) logm_x(t)'!BM112-'2a)answer'!$C112)/$CP$5,"")</f>
        <v/>
      </c>
      <c r="FG113" s="32">
        <f>IFERROR(('2a) logm_x(t)'!BO112-'2a) logm_x(t)'!BN112-'2a)answer'!$C112)/$CP$5,"")</f>
        <v>-7.8711216750282693</v>
      </c>
      <c r="FH113" s="32" t="str">
        <f>IFERROR(('2a) logm_x(t)'!BP112-'2a) logm_x(t)'!BO112-'2a)answer'!$C112)/$CP$5,"")</f>
        <v/>
      </c>
      <c r="FI113" s="32" t="str">
        <f>IFERROR(('2a) logm_x(t)'!BQ112-'2a) logm_x(t)'!BP112-'2a)answer'!$C112)/$CP$5,"")</f>
        <v/>
      </c>
      <c r="FJ113" s="32">
        <f>IFERROR(('2a) logm_x(t)'!BR112-'2a) logm_x(t)'!BQ112-'2a)answer'!$C112)/$CP$5,"")</f>
        <v>7.8711216750282693</v>
      </c>
      <c r="FK113" s="32">
        <f>IFERROR(('2a) logm_x(t)'!BS112-'2a) logm_x(t)'!BR112-'2a)answer'!$C112)/$CP$5,"")</f>
        <v>-7.8711216750282693</v>
      </c>
      <c r="FL113" s="32">
        <f>IFERROR(('2a) logm_x(t)'!BT112-'2a) logm_x(t)'!BS112-'2a)answer'!$C112)/$CP$5,"")</f>
        <v>-3.6598631572370812</v>
      </c>
      <c r="FM113" s="32">
        <f>IFERROR(('2a) logm_x(t)'!BU112-'2a) logm_x(t)'!BT112-'2a)answer'!$C112)/$CP$5,"")</f>
        <v>3.6598631572370812</v>
      </c>
      <c r="FN113" s="32">
        <f>IFERROR(('2a) logm_x(t)'!BV112-'2a) logm_x(t)'!BU112-'2a)answer'!$C112)/$CP$5,"")</f>
        <v>2.9049968162717268</v>
      </c>
      <c r="FO113" s="32">
        <f>IFERROR(('2a) logm_x(t)'!BW112-'2a) logm_x(t)'!BV112-'2a)answer'!$C112)/$CP$5,"")</f>
        <v>4.966124858756543</v>
      </c>
      <c r="FP113" s="32">
        <f>IFERROR(('2a) logm_x(t)'!BX112-'2a) logm_x(t)'!BW112-'2a)answer'!$C112)/$CP$5,"")</f>
        <v>-7.8711216750282693</v>
      </c>
      <c r="FQ113" s="32">
        <f>IFERROR(('2a) logm_x(t)'!BY112-'2a) logm_x(t)'!BX112-'2a)answer'!$C112)/$CP$5,"")</f>
        <v>2.1498129721344357E-16</v>
      </c>
      <c r="FR113" s="32">
        <f>IFERROR(('2a) logm_x(t)'!BZ112-'2a) logm_x(t)'!BY112-'2a)answer'!$C112)/$CP$5,"")</f>
        <v>2.1498129721344357E-16</v>
      </c>
      <c r="FS113" s="32">
        <f>IFERROR(('2a) logm_x(t)'!CA112-'2a) logm_x(t)'!BZ112-'2a)answer'!$C112)/$CP$5,"")</f>
        <v>2.1498129721344357E-16</v>
      </c>
      <c r="FT113" s="32">
        <f>IFERROR(('2a) logm_x(t)'!CB112-'2a) logm_x(t)'!CA112-'2a)answer'!$C112)/$CP$5,"")</f>
        <v>2.1498129721344357E-16</v>
      </c>
      <c r="FU113" s="32">
        <f>IFERROR(('2a) logm_x(t)'!CC112-'2a) logm_x(t)'!CB112-'2a)answer'!$C112)/$CP$5,"")</f>
        <v>2.1498129721344357E-16</v>
      </c>
      <c r="FV113" s="32">
        <f>IFERROR(('2a) logm_x(t)'!CD112-'2a) logm_x(t)'!CC112-'2a)answer'!$C112)/$CP$5,"")</f>
        <v>2.9049968162717268</v>
      </c>
      <c r="FW113" s="32">
        <f>IFERROR(('2a) logm_x(t)'!CE112-'2a) logm_x(t)'!CD112-'2a)answer'!$C112)/$CP$5,"")</f>
        <v>-2.9049968162717259</v>
      </c>
      <c r="FX113" s="32">
        <f>IFERROR(('2a) logm_x(t)'!CF112-'2a) logm_x(t)'!CE112-'2a)answer'!$C112)/$CP$5,"")</f>
        <v>2.9049968162717268</v>
      </c>
      <c r="FY113" s="32">
        <f>IFERROR(('2a) logm_x(t)'!CG112-'2a) logm_x(t)'!CF112-'2a)answer'!$C112)/$CP$5,"")</f>
        <v>2.1498129721344357E-16</v>
      </c>
      <c r="FZ113" s="32">
        <f>IFERROR(('2a) logm_x(t)'!CH112-'2a) logm_x(t)'!CG112-'2a)answer'!$C112)/$CP$5,"")</f>
        <v>-1.1044285319979932</v>
      </c>
      <c r="GA113" s="32">
        <f>IFERROR(('2a) logm_x(t)'!CI112-'2a) logm_x(t)'!CH112-'2a)answer'!$C112)/$CP$5,"")</f>
        <v>-1.8005682842737327</v>
      </c>
      <c r="GB113" s="32">
        <f>IFERROR(('2a) logm_x(t)'!CJ112-'2a) logm_x(t)'!CI112-'2a)answer'!$C112)/$CP$5,"")</f>
        <v>2.1498129721344357E-16</v>
      </c>
      <c r="GC113" s="32">
        <f>IFERROR(('2a) logm_x(t)'!CK112-'2a) logm_x(t)'!CJ112-'2a)answer'!$C112)/$CP$5,"")</f>
        <v>2.1498129721344357E-16</v>
      </c>
      <c r="GD113" s="32">
        <f>IFERROR(('2a) logm_x(t)'!CL112-'2a) logm_x(t)'!CK112-'2a)answer'!$C112)/$CP$5,"")</f>
        <v>2.1498129721344357E-16</v>
      </c>
      <c r="GE113" s="32">
        <f>IFERROR(('2a) logm_x(t)'!CM112-'2a) logm_x(t)'!CL112-'2a)answer'!$C112)/$CP$5,"")</f>
        <v>2.1498129721344357E-16</v>
      </c>
      <c r="GF113" s="32">
        <f>IFERROR(('2a) logm_x(t)'!CN112-'2a) logm_x(t)'!CM112-'2a)answer'!$C112)/$CP$5,"")</f>
        <v>2.1498129721344357E-16</v>
      </c>
    </row>
    <row r="114" spans="1:188" x14ac:dyDescent="0.25">
      <c r="A114" s="31">
        <f>'2a) logm_x(t)'!A113</f>
        <v>110</v>
      </c>
      <c r="B114" s="32"/>
      <c r="C114" s="32" t="str">
        <f>IFERROR(('2a) logm_x(t)'!C113-'2a) logm_x(t)'!B113-'2a)answer'!$C113)^2,"")</f>
        <v/>
      </c>
      <c r="D114" s="32" t="str">
        <f>IFERROR(('2a) logm_x(t)'!D113-'2a) logm_x(t)'!C113-'2a)answer'!$C113)^2,"")</f>
        <v/>
      </c>
      <c r="E114" s="32" t="str">
        <f>IFERROR(('2a) logm_x(t)'!E113-'2a) logm_x(t)'!D113-'2a)answer'!$C113)^2,"")</f>
        <v/>
      </c>
      <c r="F114" s="32" t="str">
        <f>IFERROR(('2a) logm_x(t)'!F113-'2a) logm_x(t)'!E113-'2a)answer'!$C113)^2,"")</f>
        <v/>
      </c>
      <c r="G114" s="32" t="str">
        <f>IFERROR(('2a) logm_x(t)'!G113-'2a) logm_x(t)'!F113-'2a)answer'!$C113)^2,"")</f>
        <v/>
      </c>
      <c r="H114" s="32" t="str">
        <f>IFERROR(('2a) logm_x(t)'!H113-'2a) logm_x(t)'!G113-'2a)answer'!$C113)^2,"")</f>
        <v/>
      </c>
      <c r="I114" s="32" t="str">
        <f>IFERROR(('2a) logm_x(t)'!I113-'2a) logm_x(t)'!H113-'2a)answer'!$C113)^2,"")</f>
        <v/>
      </c>
      <c r="J114" s="32" t="str">
        <f>IFERROR(('2a) logm_x(t)'!J113-'2a) logm_x(t)'!I113-'2a)answer'!$C113)^2,"")</f>
        <v/>
      </c>
      <c r="K114" s="32" t="str">
        <f>IFERROR(('2a) logm_x(t)'!K113-'2a) logm_x(t)'!J113-'2a)answer'!$C113)^2,"")</f>
        <v/>
      </c>
      <c r="L114" s="32" t="str">
        <f>IFERROR(('2a) logm_x(t)'!L113-'2a) logm_x(t)'!K113-'2a)answer'!$C113)^2,"")</f>
        <v/>
      </c>
      <c r="M114" s="32" t="str">
        <f>IFERROR(('2a) logm_x(t)'!M113-'2a) logm_x(t)'!L113-'2a)answer'!$C113)^2,"")</f>
        <v/>
      </c>
      <c r="N114" s="32" t="str">
        <f>IFERROR(('2a) logm_x(t)'!N113-'2a) logm_x(t)'!M113-'2a)answer'!$C113)^2,"")</f>
        <v/>
      </c>
      <c r="O114" s="32" t="str">
        <f>IFERROR(('2a) logm_x(t)'!O113-'2a) logm_x(t)'!N113-'2a)answer'!$C113)^2,"")</f>
        <v/>
      </c>
      <c r="P114" s="32" t="str">
        <f>IFERROR(('2a) logm_x(t)'!P113-'2a) logm_x(t)'!O113-'2a)answer'!$C113)^2,"")</f>
        <v/>
      </c>
      <c r="Q114" s="32" t="str">
        <f>IFERROR(('2a) logm_x(t)'!Q113-'2a) logm_x(t)'!P113-'2a)answer'!$C113)^2,"")</f>
        <v/>
      </c>
      <c r="R114" s="32" t="str">
        <f>IFERROR(('2a) logm_x(t)'!R113-'2a) logm_x(t)'!Q113-'2a)answer'!$C113)^2,"")</f>
        <v/>
      </c>
      <c r="S114" s="32" t="str">
        <f>IFERROR(('2a) logm_x(t)'!S113-'2a) logm_x(t)'!R113-'2a)answer'!$C113)^2,"")</f>
        <v/>
      </c>
      <c r="T114" s="32" t="str">
        <f>IFERROR(('2a) logm_x(t)'!T113-'2a) logm_x(t)'!S113-'2a)answer'!$C113)^2,"")</f>
        <v/>
      </c>
      <c r="U114" s="32" t="str">
        <f>IFERROR(('2a) logm_x(t)'!U113-'2a) logm_x(t)'!T113-'2a)answer'!$C113)^2,"")</f>
        <v/>
      </c>
      <c r="V114" s="32" t="str">
        <f>IFERROR(('2a) logm_x(t)'!V113-'2a) logm_x(t)'!U113-'2a)answer'!$C113)^2,"")</f>
        <v/>
      </c>
      <c r="W114" s="32" t="str">
        <f>IFERROR(('2a) logm_x(t)'!W113-'2a) logm_x(t)'!V113-'2a)answer'!$C113)^2,"")</f>
        <v/>
      </c>
      <c r="X114" s="32" t="str">
        <f>IFERROR(('2a) logm_x(t)'!X113-'2a) logm_x(t)'!W113-'2a)answer'!$C113)^2,"")</f>
        <v/>
      </c>
      <c r="Y114" s="32" t="str">
        <f>IFERROR(('2a) logm_x(t)'!Y113-'2a) logm_x(t)'!X113-'2a)answer'!$C113)^2,"")</f>
        <v/>
      </c>
      <c r="Z114" s="32" t="str">
        <f>IFERROR(('2a) logm_x(t)'!Z113-'2a) logm_x(t)'!Y113-'2a)answer'!$C113)^2,"")</f>
        <v/>
      </c>
      <c r="AA114" s="32" t="str">
        <f>IFERROR(('2a) logm_x(t)'!AA113-'2a) logm_x(t)'!Z113-'2a)answer'!$C113)^2,"")</f>
        <v/>
      </c>
      <c r="AB114" s="32" t="str">
        <f>IFERROR(('2a) logm_x(t)'!AB113-'2a) logm_x(t)'!AA113-'2a)answer'!$C113)^2,"")</f>
        <v/>
      </c>
      <c r="AC114" s="32" t="str">
        <f>IFERROR(('2a) logm_x(t)'!AC113-'2a) logm_x(t)'!AB113-'2a)answer'!$C113)^2,"")</f>
        <v/>
      </c>
      <c r="AD114" s="32" t="str">
        <f>IFERROR(('2a) logm_x(t)'!AD113-'2a) logm_x(t)'!AC113-'2a)answer'!$C113)^2,"")</f>
        <v/>
      </c>
      <c r="AE114" s="32" t="str">
        <f>IFERROR(('2a) logm_x(t)'!AE113-'2a) logm_x(t)'!AD113-'2a)answer'!$C113)^2,"")</f>
        <v/>
      </c>
      <c r="AF114" s="32" t="str">
        <f>IFERROR(('2a) logm_x(t)'!AF113-'2a) logm_x(t)'!AE113-'2a)answer'!$C113)^2,"")</f>
        <v/>
      </c>
      <c r="AG114" s="32" t="str">
        <f>IFERROR(('2a) logm_x(t)'!AG113-'2a) logm_x(t)'!AF113-'2a)answer'!$C113)^2,"")</f>
        <v/>
      </c>
      <c r="AH114" s="32" t="str">
        <f>IFERROR(('2a) logm_x(t)'!AH113-'2a) logm_x(t)'!AG113-'2a)answer'!$C113)^2,"")</f>
        <v/>
      </c>
      <c r="AI114" s="32" t="str">
        <f>IFERROR(('2a) logm_x(t)'!AI113-'2a) logm_x(t)'!AH113-'2a)answer'!$C113)^2,"")</f>
        <v/>
      </c>
      <c r="AJ114" s="32" t="str">
        <f>IFERROR(('2a) logm_x(t)'!AJ113-'2a) logm_x(t)'!AI113-'2a)answer'!$C113)^2,"")</f>
        <v/>
      </c>
      <c r="AK114" s="32" t="str">
        <f>IFERROR(('2a) logm_x(t)'!AK113-'2a) logm_x(t)'!AJ113-'2a)answer'!$C113)^2,"")</f>
        <v/>
      </c>
      <c r="AL114" s="32" t="str">
        <f>IFERROR(('2a) logm_x(t)'!AL113-'2a) logm_x(t)'!AK113-'2a)answer'!$C113)^2,"")</f>
        <v/>
      </c>
      <c r="AM114" s="32" t="str">
        <f>IFERROR(('2a) logm_x(t)'!AM113-'2a) logm_x(t)'!AL113-'2a)answer'!$C113)^2,"")</f>
        <v/>
      </c>
      <c r="AN114" s="32" t="str">
        <f>IFERROR(('2a) logm_x(t)'!AN113-'2a) logm_x(t)'!AM113-'2a)answer'!$C113)^2,"")</f>
        <v/>
      </c>
      <c r="AO114" s="32" t="str">
        <f>IFERROR(('2a) logm_x(t)'!AO113-'2a) logm_x(t)'!AN113-'2a)answer'!$C113)^2,"")</f>
        <v/>
      </c>
      <c r="AP114" s="32" t="str">
        <f>IFERROR(('2a) logm_x(t)'!AP113-'2a) logm_x(t)'!AO113-'2a)answer'!$C113)^2,"")</f>
        <v/>
      </c>
      <c r="AQ114" s="32" t="str">
        <f>IFERROR(('2a) logm_x(t)'!AQ113-'2a) logm_x(t)'!AP113-'2a)answer'!$C113)^2,"")</f>
        <v/>
      </c>
      <c r="AR114" s="32" t="str">
        <f>IFERROR(('2a) logm_x(t)'!AR113-'2a) logm_x(t)'!AQ113-'2a)answer'!$C113)^2,"")</f>
        <v/>
      </c>
      <c r="AS114" s="32" t="str">
        <f>IFERROR(('2a) logm_x(t)'!AS113-'2a) logm_x(t)'!AR113-'2a)answer'!$C113)^2,"")</f>
        <v/>
      </c>
      <c r="AT114" s="32" t="str">
        <f>IFERROR(('2a) logm_x(t)'!AT113-'2a) logm_x(t)'!AS113-'2a)answer'!$C113)^2,"")</f>
        <v/>
      </c>
      <c r="AU114" s="32" t="str">
        <f>IFERROR(('2a) logm_x(t)'!AU113-'2a) logm_x(t)'!AT113-'2a)answer'!$C113)^2,"")</f>
        <v/>
      </c>
      <c r="AV114" s="32" t="str">
        <f>IFERROR(('2a) logm_x(t)'!AV113-'2a) logm_x(t)'!AU113-'2a)answer'!$C113)^2,"")</f>
        <v/>
      </c>
      <c r="AW114" s="32" t="str">
        <f>IFERROR(('2a) logm_x(t)'!AW113-'2a) logm_x(t)'!AV113-'2a)answer'!$C113)^2,"")</f>
        <v/>
      </c>
      <c r="AX114" s="32" t="str">
        <f>IFERROR(('2a) logm_x(t)'!AX113-'2a) logm_x(t)'!AW113-'2a)answer'!$C113)^2,"")</f>
        <v/>
      </c>
      <c r="AY114" s="32" t="str">
        <f>IFERROR(('2a) logm_x(t)'!AY113-'2a) logm_x(t)'!AX113-'2a)answer'!$C113)^2,"")</f>
        <v/>
      </c>
      <c r="AZ114" s="32" t="str">
        <f>IFERROR(('2a) logm_x(t)'!AZ113-'2a) logm_x(t)'!AY113-'2a)answer'!$C113)^2,"")</f>
        <v/>
      </c>
      <c r="BA114" s="32" t="str">
        <f>IFERROR(('2a) logm_x(t)'!BA113-'2a) logm_x(t)'!AZ113-'2a)answer'!$C113)^2,"")</f>
        <v/>
      </c>
      <c r="BB114" s="32" t="str">
        <f>IFERROR(('2a) logm_x(t)'!BB113-'2a) logm_x(t)'!BA113-'2a)answer'!$C113)^2,"")</f>
        <v/>
      </c>
      <c r="BC114" s="32" t="str">
        <f>IFERROR(('2a) logm_x(t)'!BC113-'2a) logm_x(t)'!BB113-'2a)answer'!$C113)^2,"")</f>
        <v/>
      </c>
      <c r="BD114" s="32" t="str">
        <f>IFERROR(('2a) logm_x(t)'!BD113-'2a) logm_x(t)'!BC113-'2a)answer'!$C113)^2,"")</f>
        <v/>
      </c>
      <c r="BE114" s="32" t="str">
        <f>IFERROR(('2a) logm_x(t)'!BE113-'2a) logm_x(t)'!BD113-'2a)answer'!$C113)^2,"")</f>
        <v/>
      </c>
      <c r="BF114" s="32" t="str">
        <f>IFERROR(('2a) logm_x(t)'!BF113-'2a) logm_x(t)'!BE113-'2a)answer'!$C113)^2,"")</f>
        <v/>
      </c>
      <c r="BG114" s="32" t="str">
        <f>IFERROR(('2a) logm_x(t)'!BG113-'2a) logm_x(t)'!BF113-'2a)answer'!$C113)^2,"")</f>
        <v/>
      </c>
      <c r="BH114" s="32">
        <f>IFERROR(('2a) logm_x(t)'!BH113-'2a) logm_x(t)'!BG113-'2a)answer'!$C113)^2,"")</f>
        <v>0</v>
      </c>
      <c r="BI114" s="32">
        <f>IFERROR(('2a) logm_x(t)'!BI113-'2a) logm_x(t)'!BH113-'2a)answer'!$C113)^2,"")</f>
        <v>0</v>
      </c>
      <c r="BJ114" s="32">
        <f>IFERROR(('2a) logm_x(t)'!BJ113-'2a) logm_x(t)'!BI113-'2a)answer'!$C113)^2,"")</f>
        <v>0</v>
      </c>
      <c r="BK114" s="32" t="str">
        <f>IFERROR(('2a) logm_x(t)'!BK113-'2a) logm_x(t)'!BJ113-'2a)answer'!$C113)^2,"")</f>
        <v/>
      </c>
      <c r="BL114" s="32" t="str">
        <f>IFERROR(('2a) logm_x(t)'!BL113-'2a) logm_x(t)'!BK113-'2a)answer'!$C113)^2,"")</f>
        <v/>
      </c>
      <c r="BM114" s="32">
        <f>IFERROR(('2a) logm_x(t)'!BM113-'2a) logm_x(t)'!BL113-'2a)answer'!$C113)^2,"")</f>
        <v>0</v>
      </c>
      <c r="BN114" s="32" t="str">
        <f>IFERROR(('2a) logm_x(t)'!BN113-'2a) logm_x(t)'!BM113-'2a)answer'!$C113)^2,"")</f>
        <v/>
      </c>
      <c r="BO114" s="32" t="str">
        <f>IFERROR(('2a) logm_x(t)'!BO113-'2a) logm_x(t)'!BN113-'2a)answer'!$C113)^2,"")</f>
        <v/>
      </c>
      <c r="BP114" s="32">
        <f>IFERROR(('2a) logm_x(t)'!BP113-'2a) logm_x(t)'!BO113-'2a)answer'!$C113)^2,"")</f>
        <v>0</v>
      </c>
      <c r="BQ114" s="32">
        <f>IFERROR(('2a) logm_x(t)'!BQ113-'2a) logm_x(t)'!BP113-'2a)answer'!$C113)^2,"")</f>
        <v>0</v>
      </c>
      <c r="BR114" s="32" t="str">
        <f>IFERROR(('2a) logm_x(t)'!BR113-'2a) logm_x(t)'!BQ113-'2a)answer'!$C113)^2,"")</f>
        <v/>
      </c>
      <c r="BS114" s="32" t="str">
        <f>IFERROR(('2a) logm_x(t)'!BS113-'2a) logm_x(t)'!BR113-'2a)answer'!$C113)^2,"")</f>
        <v/>
      </c>
      <c r="BT114" s="32">
        <f>IFERROR(('2a) logm_x(t)'!BT113-'2a) logm_x(t)'!BS113-'2a)answer'!$C113)^2,"")</f>
        <v>0</v>
      </c>
      <c r="BU114" s="32">
        <f>IFERROR(('2a) logm_x(t)'!BU113-'2a) logm_x(t)'!BT113-'2a)answer'!$C113)^2,"")</f>
        <v>0</v>
      </c>
      <c r="BV114" s="32">
        <f>IFERROR(('2a) logm_x(t)'!BV113-'2a) logm_x(t)'!BU113-'2a)answer'!$C113)^2,"")</f>
        <v>0</v>
      </c>
      <c r="BW114" s="32" t="str">
        <f>IFERROR(('2a) logm_x(t)'!BW113-'2a) logm_x(t)'!BV113-'2a)answer'!$C113)^2,"")</f>
        <v/>
      </c>
      <c r="BX114" s="32" t="str">
        <f>IFERROR(('2a) logm_x(t)'!BX113-'2a) logm_x(t)'!BW113-'2a)answer'!$C113)^2,"")</f>
        <v/>
      </c>
      <c r="BY114" s="32">
        <f>IFERROR(('2a) logm_x(t)'!BY113-'2a) logm_x(t)'!BX113-'2a)answer'!$C113)^2,"")</f>
        <v>0</v>
      </c>
      <c r="BZ114" s="32">
        <f>IFERROR(('2a) logm_x(t)'!BZ113-'2a) logm_x(t)'!BY113-'2a)answer'!$C113)^2,"")</f>
        <v>0</v>
      </c>
      <c r="CA114" s="32">
        <f>IFERROR(('2a) logm_x(t)'!CA113-'2a) logm_x(t)'!BZ113-'2a)answer'!$C113)^2,"")</f>
        <v>0</v>
      </c>
      <c r="CB114" s="32">
        <f>IFERROR(('2a) logm_x(t)'!CB113-'2a) logm_x(t)'!CA113-'2a)answer'!$C113)^2,"")</f>
        <v>0</v>
      </c>
      <c r="CC114" s="32">
        <f>IFERROR(('2a) logm_x(t)'!CC113-'2a) logm_x(t)'!CB113-'2a)answer'!$C113)^2,"")</f>
        <v>0</v>
      </c>
      <c r="CD114" s="32">
        <f>IFERROR(('2a) logm_x(t)'!CD113-'2a) logm_x(t)'!CC113-'2a)answer'!$C113)^2,"")</f>
        <v>0</v>
      </c>
      <c r="CE114" s="32">
        <f>IFERROR(('2a) logm_x(t)'!CE113-'2a) logm_x(t)'!CD113-'2a)answer'!$C113)^2,"")</f>
        <v>0</v>
      </c>
      <c r="CF114" s="32">
        <f>IFERROR(('2a) logm_x(t)'!CF113-'2a) logm_x(t)'!CE113-'2a)answer'!$C113)^2,"")</f>
        <v>0</v>
      </c>
      <c r="CG114" s="32">
        <f>IFERROR(('2a) logm_x(t)'!CG113-'2a) logm_x(t)'!CF113-'2a)answer'!$C113)^2,"")</f>
        <v>0</v>
      </c>
      <c r="CH114" s="32">
        <f>IFERROR(('2a) logm_x(t)'!CH113-'2a) logm_x(t)'!CG113-'2a)answer'!$C113)^2,"")</f>
        <v>0</v>
      </c>
      <c r="CI114" s="32">
        <f>IFERROR(('2a) logm_x(t)'!CI113-'2a) logm_x(t)'!CH113-'2a)answer'!$C113)^2,"")</f>
        <v>0</v>
      </c>
      <c r="CJ114" s="32">
        <f>IFERROR(('2a) logm_x(t)'!CJ113-'2a) logm_x(t)'!CI113-'2a)answer'!$C113)^2,"")</f>
        <v>0</v>
      </c>
      <c r="CK114" s="32">
        <f>IFERROR(('2a) logm_x(t)'!CK113-'2a) logm_x(t)'!CJ113-'2a)answer'!$C113)^2,"")</f>
        <v>0</v>
      </c>
      <c r="CL114" s="32">
        <f>IFERROR(('2a) logm_x(t)'!CL113-'2a) logm_x(t)'!CK113-'2a)answer'!$C113)^2,"")</f>
        <v>0</v>
      </c>
      <c r="CM114" s="32">
        <f>IFERROR(('2a) logm_x(t)'!CM113-'2a) logm_x(t)'!CL113-'2a)answer'!$C113)^2,"")</f>
        <v>0</v>
      </c>
      <c r="CN114" s="32">
        <f>IFERROR(('2a) logm_x(t)'!CN113-'2a) logm_x(t)'!CM113-'2a)answer'!$C113)^2,"")</f>
        <v>0</v>
      </c>
      <c r="CP114" s="12"/>
      <c r="CQ114" s="12"/>
      <c r="CT114" s="31">
        <f t="shared" si="6"/>
        <v>110</v>
      </c>
      <c r="CU114" s="32" t="str">
        <f>IFERROR(('2a) logm_x(t)'!C113-'2a) logm_x(t)'!B113-'2a)answer'!$C113)/$CP$5,"")</f>
        <v/>
      </c>
      <c r="CV114" s="32" t="str">
        <f>IFERROR(('2a) logm_x(t)'!D113-'2a) logm_x(t)'!C113-'2a)answer'!$C113)/$CP$5,"")</f>
        <v/>
      </c>
      <c r="CW114" s="32" t="str">
        <f>IFERROR(('2a) logm_x(t)'!E113-'2a) logm_x(t)'!D113-'2a)answer'!$C113)/$CP$5,"")</f>
        <v/>
      </c>
      <c r="CX114" s="32" t="str">
        <f>IFERROR(('2a) logm_x(t)'!F113-'2a) logm_x(t)'!E113-'2a)answer'!$C113)/$CP$5,"")</f>
        <v/>
      </c>
      <c r="CY114" s="32" t="str">
        <f>IFERROR(('2a) logm_x(t)'!G113-'2a) logm_x(t)'!F113-'2a)answer'!$C113)/$CP$5,"")</f>
        <v/>
      </c>
      <c r="CZ114" s="32" t="str">
        <f>IFERROR(('2a) logm_x(t)'!H113-'2a) logm_x(t)'!G113-'2a)answer'!$C113)/$CP$5,"")</f>
        <v/>
      </c>
      <c r="DA114" s="32" t="str">
        <f>IFERROR(('2a) logm_x(t)'!I113-'2a) logm_x(t)'!H113-'2a)answer'!$C113)/$CP$5,"")</f>
        <v/>
      </c>
      <c r="DB114" s="32" t="str">
        <f>IFERROR(('2a) logm_x(t)'!J113-'2a) logm_x(t)'!I113-'2a)answer'!$C113)/$CP$5,"")</f>
        <v/>
      </c>
      <c r="DC114" s="32" t="str">
        <f>IFERROR(('2a) logm_x(t)'!K113-'2a) logm_x(t)'!J113-'2a)answer'!$C113)/$CP$5,"")</f>
        <v/>
      </c>
      <c r="DD114" s="32" t="str">
        <f>IFERROR(('2a) logm_x(t)'!L113-'2a) logm_x(t)'!K113-'2a)answer'!$C113)/$CP$5,"")</f>
        <v/>
      </c>
      <c r="DE114" s="32" t="str">
        <f>IFERROR(('2a) logm_x(t)'!M113-'2a) logm_x(t)'!L113-'2a)answer'!$C113)/$CP$5,"")</f>
        <v/>
      </c>
      <c r="DF114" s="32" t="str">
        <f>IFERROR(('2a) logm_x(t)'!N113-'2a) logm_x(t)'!M113-'2a)answer'!$C113)/$CP$5,"")</f>
        <v/>
      </c>
      <c r="DG114" s="32" t="str">
        <f>IFERROR(('2a) logm_x(t)'!O113-'2a) logm_x(t)'!N113-'2a)answer'!$C113)/$CP$5,"")</f>
        <v/>
      </c>
      <c r="DH114" s="32" t="str">
        <f>IFERROR(('2a) logm_x(t)'!P113-'2a) logm_x(t)'!O113-'2a)answer'!$C113)/$CP$5,"")</f>
        <v/>
      </c>
      <c r="DI114" s="32" t="str">
        <f>IFERROR(('2a) logm_x(t)'!Q113-'2a) logm_x(t)'!P113-'2a)answer'!$C113)/$CP$5,"")</f>
        <v/>
      </c>
      <c r="DJ114" s="32" t="str">
        <f>IFERROR(('2a) logm_x(t)'!R113-'2a) logm_x(t)'!Q113-'2a)answer'!$C113)/$CP$5,"")</f>
        <v/>
      </c>
      <c r="DK114" s="32" t="str">
        <f>IFERROR(('2a) logm_x(t)'!S113-'2a) logm_x(t)'!R113-'2a)answer'!$C113)/$CP$5,"")</f>
        <v/>
      </c>
      <c r="DL114" s="32" t="str">
        <f>IFERROR(('2a) logm_x(t)'!T113-'2a) logm_x(t)'!S113-'2a)answer'!$C113)/$CP$5,"")</f>
        <v/>
      </c>
      <c r="DM114" s="32" t="str">
        <f>IFERROR(('2a) logm_x(t)'!U113-'2a) logm_x(t)'!T113-'2a)answer'!$C113)/$CP$5,"")</f>
        <v/>
      </c>
      <c r="DN114" s="32" t="str">
        <f>IFERROR(('2a) logm_x(t)'!V113-'2a) logm_x(t)'!U113-'2a)answer'!$C113)/$CP$5,"")</f>
        <v/>
      </c>
      <c r="DO114" s="32" t="str">
        <f>IFERROR(('2a) logm_x(t)'!W113-'2a) logm_x(t)'!V113-'2a)answer'!$C113)/$CP$5,"")</f>
        <v/>
      </c>
      <c r="DP114" s="32" t="str">
        <f>IFERROR(('2a) logm_x(t)'!X113-'2a) logm_x(t)'!W113-'2a)answer'!$C113)/$CP$5,"")</f>
        <v/>
      </c>
      <c r="DQ114" s="32" t="str">
        <f>IFERROR(('2a) logm_x(t)'!Y113-'2a) logm_x(t)'!X113-'2a)answer'!$C113)/$CP$5,"")</f>
        <v/>
      </c>
      <c r="DR114" s="32" t="str">
        <f>IFERROR(('2a) logm_x(t)'!Z113-'2a) logm_x(t)'!Y113-'2a)answer'!$C113)/$CP$5,"")</f>
        <v/>
      </c>
      <c r="DS114" s="32" t="str">
        <f>IFERROR(('2a) logm_x(t)'!AA113-'2a) logm_x(t)'!Z113-'2a)answer'!$C113)/$CP$5,"")</f>
        <v/>
      </c>
      <c r="DT114" s="32" t="str">
        <f>IFERROR(('2a) logm_x(t)'!AB113-'2a) logm_x(t)'!AA113-'2a)answer'!$C113)/$CP$5,"")</f>
        <v/>
      </c>
      <c r="DU114" s="32" t="str">
        <f>IFERROR(('2a) logm_x(t)'!AC113-'2a) logm_x(t)'!AB113-'2a)answer'!$C113)/$CP$5,"")</f>
        <v/>
      </c>
      <c r="DV114" s="32" t="str">
        <f>IFERROR(('2a) logm_x(t)'!AD113-'2a) logm_x(t)'!AC113-'2a)answer'!$C113)/$CP$5,"")</f>
        <v/>
      </c>
      <c r="DW114" s="32" t="str">
        <f>IFERROR(('2a) logm_x(t)'!AE113-'2a) logm_x(t)'!AD113-'2a)answer'!$C113)/$CP$5,"")</f>
        <v/>
      </c>
      <c r="DX114" s="32" t="str">
        <f>IFERROR(('2a) logm_x(t)'!AF113-'2a) logm_x(t)'!AE113-'2a)answer'!$C113)/$CP$5,"")</f>
        <v/>
      </c>
      <c r="DY114" s="32" t="str">
        <f>IFERROR(('2a) logm_x(t)'!AG113-'2a) logm_x(t)'!AF113-'2a)answer'!$C113)/$CP$5,"")</f>
        <v/>
      </c>
      <c r="DZ114" s="32" t="str">
        <f>IFERROR(('2a) logm_x(t)'!AH113-'2a) logm_x(t)'!AG113-'2a)answer'!$C113)/$CP$5,"")</f>
        <v/>
      </c>
      <c r="EA114" s="32" t="str">
        <f>IFERROR(('2a) logm_x(t)'!AI113-'2a) logm_x(t)'!AH113-'2a)answer'!$C113)/$CP$5,"")</f>
        <v/>
      </c>
      <c r="EB114" s="32" t="str">
        <f>IFERROR(('2a) logm_x(t)'!AJ113-'2a) logm_x(t)'!AI113-'2a)answer'!$C113)/$CP$5,"")</f>
        <v/>
      </c>
      <c r="EC114" s="32" t="str">
        <f>IFERROR(('2a) logm_x(t)'!AK113-'2a) logm_x(t)'!AJ113-'2a)answer'!$C113)/$CP$5,"")</f>
        <v/>
      </c>
      <c r="ED114" s="32" t="str">
        <f>IFERROR(('2a) logm_x(t)'!AL113-'2a) logm_x(t)'!AK113-'2a)answer'!$C113)/$CP$5,"")</f>
        <v/>
      </c>
      <c r="EE114" s="32" t="str">
        <f>IFERROR(('2a) logm_x(t)'!AM113-'2a) logm_x(t)'!AL113-'2a)answer'!$C113)/$CP$5,"")</f>
        <v/>
      </c>
      <c r="EF114" s="32" t="str">
        <f>IFERROR(('2a) logm_x(t)'!AN113-'2a) logm_x(t)'!AM113-'2a)answer'!$C113)/$CP$5,"")</f>
        <v/>
      </c>
      <c r="EG114" s="32" t="str">
        <f>IFERROR(('2a) logm_x(t)'!AO113-'2a) logm_x(t)'!AN113-'2a)answer'!$C113)/$CP$5,"")</f>
        <v/>
      </c>
      <c r="EH114" s="32" t="str">
        <f>IFERROR(('2a) logm_x(t)'!AP113-'2a) logm_x(t)'!AO113-'2a)answer'!$C113)/$CP$5,"")</f>
        <v/>
      </c>
      <c r="EI114" s="32" t="str">
        <f>IFERROR(('2a) logm_x(t)'!AQ113-'2a) logm_x(t)'!AP113-'2a)answer'!$C113)/$CP$5,"")</f>
        <v/>
      </c>
      <c r="EJ114" s="32" t="str">
        <f>IFERROR(('2a) logm_x(t)'!AR113-'2a) logm_x(t)'!AQ113-'2a)answer'!$C113)/$CP$5,"")</f>
        <v/>
      </c>
      <c r="EK114" s="32" t="str">
        <f>IFERROR(('2a) logm_x(t)'!AS113-'2a) logm_x(t)'!AR113-'2a)answer'!$C113)/$CP$5,"")</f>
        <v/>
      </c>
      <c r="EL114" s="32" t="str">
        <f>IFERROR(('2a) logm_x(t)'!AT113-'2a) logm_x(t)'!AS113-'2a)answer'!$C113)/$CP$5,"")</f>
        <v/>
      </c>
      <c r="EM114" s="32" t="str">
        <f>IFERROR(('2a) logm_x(t)'!AU113-'2a) logm_x(t)'!AT113-'2a)answer'!$C113)/$CP$5,"")</f>
        <v/>
      </c>
      <c r="EN114" s="32" t="str">
        <f>IFERROR(('2a) logm_x(t)'!AV113-'2a) logm_x(t)'!AU113-'2a)answer'!$C113)/$CP$5,"")</f>
        <v/>
      </c>
      <c r="EO114" s="32" t="str">
        <f>IFERROR(('2a) logm_x(t)'!AW113-'2a) logm_x(t)'!AV113-'2a)answer'!$C113)/$CP$5,"")</f>
        <v/>
      </c>
      <c r="EP114" s="32" t="str">
        <f>IFERROR(('2a) logm_x(t)'!AX113-'2a) logm_x(t)'!AW113-'2a)answer'!$C113)/$CP$5,"")</f>
        <v/>
      </c>
      <c r="EQ114" s="32" t="str">
        <f>IFERROR(('2a) logm_x(t)'!AY113-'2a) logm_x(t)'!AX113-'2a)answer'!$C113)/$CP$5,"")</f>
        <v/>
      </c>
      <c r="ER114" s="32" t="str">
        <f>IFERROR(('2a) logm_x(t)'!AZ113-'2a) logm_x(t)'!AY113-'2a)answer'!$C113)/$CP$5,"")</f>
        <v/>
      </c>
      <c r="ES114" s="32" t="str">
        <f>IFERROR(('2a) logm_x(t)'!BA113-'2a) logm_x(t)'!AZ113-'2a)answer'!$C113)/$CP$5,"")</f>
        <v/>
      </c>
      <c r="ET114" s="32" t="str">
        <f>IFERROR(('2a) logm_x(t)'!BB113-'2a) logm_x(t)'!BA113-'2a)answer'!$C113)/$CP$5,"")</f>
        <v/>
      </c>
      <c r="EU114" s="32" t="str">
        <f>IFERROR(('2a) logm_x(t)'!BC113-'2a) logm_x(t)'!BB113-'2a)answer'!$C113)/$CP$5,"")</f>
        <v/>
      </c>
      <c r="EV114" s="32" t="str">
        <f>IFERROR(('2a) logm_x(t)'!BD113-'2a) logm_x(t)'!BC113-'2a)answer'!$C113)/$CP$5,"")</f>
        <v/>
      </c>
      <c r="EW114" s="32" t="str">
        <f>IFERROR(('2a) logm_x(t)'!BE113-'2a) logm_x(t)'!BD113-'2a)answer'!$C113)/$CP$5,"")</f>
        <v/>
      </c>
      <c r="EX114" s="32" t="str">
        <f>IFERROR(('2a) logm_x(t)'!BF113-'2a) logm_x(t)'!BE113-'2a)answer'!$C113)/$CP$5,"")</f>
        <v/>
      </c>
      <c r="EY114" s="32" t="str">
        <f>IFERROR(('2a) logm_x(t)'!BG113-'2a) logm_x(t)'!BF113-'2a)answer'!$C113)/$CP$5,"")</f>
        <v/>
      </c>
      <c r="EZ114" s="32">
        <f>IFERROR(('2a) logm_x(t)'!BH113-'2a) logm_x(t)'!BG113-'2a)answer'!$C113)/$CP$5,"")</f>
        <v>0</v>
      </c>
      <c r="FA114" s="32">
        <f>IFERROR(('2a) logm_x(t)'!BI113-'2a) logm_x(t)'!BH113-'2a)answer'!$C113)/$CP$5,"")</f>
        <v>0</v>
      </c>
      <c r="FB114" s="32">
        <f>IFERROR(('2a) logm_x(t)'!BJ113-'2a) logm_x(t)'!BI113-'2a)answer'!$C113)/$CP$5,"")</f>
        <v>0</v>
      </c>
      <c r="FC114" s="32" t="str">
        <f>IFERROR(('2a) logm_x(t)'!BK113-'2a) logm_x(t)'!BJ113-'2a)answer'!$C113)/$CP$5,"")</f>
        <v/>
      </c>
      <c r="FD114" s="32" t="str">
        <f>IFERROR(('2a) logm_x(t)'!BL113-'2a) logm_x(t)'!BK113-'2a)answer'!$C113)/$CP$5,"")</f>
        <v/>
      </c>
      <c r="FE114" s="32">
        <f>IFERROR(('2a) logm_x(t)'!BM113-'2a) logm_x(t)'!BL113-'2a)answer'!$C113)/$CP$5,"")</f>
        <v>0</v>
      </c>
      <c r="FF114" s="32" t="str">
        <f>IFERROR(('2a) logm_x(t)'!BN113-'2a) logm_x(t)'!BM113-'2a)answer'!$C113)/$CP$5,"")</f>
        <v/>
      </c>
      <c r="FG114" s="32" t="str">
        <f>IFERROR(('2a) logm_x(t)'!BO113-'2a) logm_x(t)'!BN113-'2a)answer'!$C113)/$CP$5,"")</f>
        <v/>
      </c>
      <c r="FH114" s="32">
        <f>IFERROR(('2a) logm_x(t)'!BP113-'2a) logm_x(t)'!BO113-'2a)answer'!$C113)/$CP$5,"")</f>
        <v>0</v>
      </c>
      <c r="FI114" s="32">
        <f>IFERROR(('2a) logm_x(t)'!BQ113-'2a) logm_x(t)'!BP113-'2a)answer'!$C113)/$CP$5,"")</f>
        <v>0</v>
      </c>
      <c r="FJ114" s="32" t="str">
        <f>IFERROR(('2a) logm_x(t)'!BR113-'2a) logm_x(t)'!BQ113-'2a)answer'!$C113)/$CP$5,"")</f>
        <v/>
      </c>
      <c r="FK114" s="32" t="str">
        <f>IFERROR(('2a) logm_x(t)'!BS113-'2a) logm_x(t)'!BR113-'2a)answer'!$C113)/$CP$5,"")</f>
        <v/>
      </c>
      <c r="FL114" s="32">
        <f>IFERROR(('2a) logm_x(t)'!BT113-'2a) logm_x(t)'!BS113-'2a)answer'!$C113)/$CP$5,"")</f>
        <v>0</v>
      </c>
      <c r="FM114" s="32">
        <f>IFERROR(('2a) logm_x(t)'!BU113-'2a) logm_x(t)'!BT113-'2a)answer'!$C113)/$CP$5,"")</f>
        <v>0</v>
      </c>
      <c r="FN114" s="32">
        <f>IFERROR(('2a) logm_x(t)'!BV113-'2a) logm_x(t)'!BU113-'2a)answer'!$C113)/$CP$5,"")</f>
        <v>0</v>
      </c>
      <c r="FO114" s="32" t="str">
        <f>IFERROR(('2a) logm_x(t)'!BW113-'2a) logm_x(t)'!BV113-'2a)answer'!$C113)/$CP$5,"")</f>
        <v/>
      </c>
      <c r="FP114" s="32" t="str">
        <f>IFERROR(('2a) logm_x(t)'!BX113-'2a) logm_x(t)'!BW113-'2a)answer'!$C113)/$CP$5,"")</f>
        <v/>
      </c>
      <c r="FQ114" s="32">
        <f>IFERROR(('2a) logm_x(t)'!BY113-'2a) logm_x(t)'!BX113-'2a)answer'!$C113)/$CP$5,"")</f>
        <v>0</v>
      </c>
      <c r="FR114" s="32">
        <f>IFERROR(('2a) logm_x(t)'!BZ113-'2a) logm_x(t)'!BY113-'2a)answer'!$C113)/$CP$5,"")</f>
        <v>0</v>
      </c>
      <c r="FS114" s="32">
        <f>IFERROR(('2a) logm_x(t)'!CA113-'2a) logm_x(t)'!BZ113-'2a)answer'!$C113)/$CP$5,"")</f>
        <v>0</v>
      </c>
      <c r="FT114" s="32">
        <f>IFERROR(('2a) logm_x(t)'!CB113-'2a) logm_x(t)'!CA113-'2a)answer'!$C113)/$CP$5,"")</f>
        <v>0</v>
      </c>
      <c r="FU114" s="32">
        <f>IFERROR(('2a) logm_x(t)'!CC113-'2a) logm_x(t)'!CB113-'2a)answer'!$C113)/$CP$5,"")</f>
        <v>0</v>
      </c>
      <c r="FV114" s="32">
        <f>IFERROR(('2a) logm_x(t)'!CD113-'2a) logm_x(t)'!CC113-'2a)answer'!$C113)/$CP$5,"")</f>
        <v>0</v>
      </c>
      <c r="FW114" s="32">
        <f>IFERROR(('2a) logm_x(t)'!CE113-'2a) logm_x(t)'!CD113-'2a)answer'!$C113)/$CP$5,"")</f>
        <v>0</v>
      </c>
      <c r="FX114" s="32">
        <f>IFERROR(('2a) logm_x(t)'!CF113-'2a) logm_x(t)'!CE113-'2a)answer'!$C113)/$CP$5,"")</f>
        <v>0</v>
      </c>
      <c r="FY114" s="32">
        <f>IFERROR(('2a) logm_x(t)'!CG113-'2a) logm_x(t)'!CF113-'2a)answer'!$C113)/$CP$5,"")</f>
        <v>0</v>
      </c>
      <c r="FZ114" s="32">
        <f>IFERROR(('2a) logm_x(t)'!CH113-'2a) logm_x(t)'!CG113-'2a)answer'!$C113)/$CP$5,"")</f>
        <v>0</v>
      </c>
      <c r="GA114" s="32">
        <f>IFERROR(('2a) logm_x(t)'!CI113-'2a) logm_x(t)'!CH113-'2a)answer'!$C113)/$CP$5,"")</f>
        <v>0</v>
      </c>
      <c r="GB114" s="32">
        <f>IFERROR(('2a) logm_x(t)'!CJ113-'2a) logm_x(t)'!CI113-'2a)answer'!$C113)/$CP$5,"")</f>
        <v>0</v>
      </c>
      <c r="GC114" s="32">
        <f>IFERROR(('2a) logm_x(t)'!CK113-'2a) logm_x(t)'!CJ113-'2a)answer'!$C113)/$CP$5,"")</f>
        <v>0</v>
      </c>
      <c r="GD114" s="32">
        <f>IFERROR(('2a) logm_x(t)'!CL113-'2a) logm_x(t)'!CK113-'2a)answer'!$C113)/$CP$5,"")</f>
        <v>0</v>
      </c>
      <c r="GE114" s="32">
        <f>IFERROR(('2a) logm_x(t)'!CM113-'2a) logm_x(t)'!CL113-'2a)answer'!$C113)/$CP$5,"")</f>
        <v>0</v>
      </c>
      <c r="GF114" s="32">
        <f>IFERROR(('2a) logm_x(t)'!CN113-'2a) logm_x(t)'!CM113-'2a)answer'!$C113)/$CP$5,"")</f>
        <v>0</v>
      </c>
    </row>
    <row r="115" spans="1:188" x14ac:dyDescent="0.25">
      <c r="CP115" s="12"/>
      <c r="CQ115" s="12"/>
    </row>
    <row r="116" spans="1:188" x14ac:dyDescent="0.25">
      <c r="CP116" s="12"/>
      <c r="CQ116" s="12"/>
      <c r="CT116" s="31" t="s">
        <v>97</v>
      </c>
      <c r="CU116" s="4">
        <f>SUM(CU4:CU114)/COUNT(CU4:CU114)</f>
        <v>2.1603853366902836E-3</v>
      </c>
      <c r="CV116" s="4">
        <f t="shared" ref="CV116:FG116" si="7">SUM(CV4:CV114)/COUNT(CV4:CV114)</f>
        <v>0.38330570011651149</v>
      </c>
      <c r="CW116" s="4">
        <f t="shared" si="7"/>
        <v>-0.10680696349694592</v>
      </c>
      <c r="CX116" s="4">
        <f t="shared" si="7"/>
        <v>-0.16827906828946457</v>
      </c>
      <c r="CY116" s="4">
        <f t="shared" si="7"/>
        <v>0.36099304329600473</v>
      </c>
      <c r="CZ116" s="4">
        <f t="shared" si="7"/>
        <v>7.4379250253980064E-3</v>
      </c>
      <c r="DA116" s="4">
        <f t="shared" si="7"/>
        <v>-1.0795606789826314E-3</v>
      </c>
      <c r="DB116" s="4">
        <f t="shared" si="7"/>
        <v>0.48920731373745557</v>
      </c>
      <c r="DC116" s="4">
        <f t="shared" si="7"/>
        <v>-0.88501705567379496</v>
      </c>
      <c r="DD116" s="4">
        <f t="shared" si="7"/>
        <v>0.13079164584235151</v>
      </c>
      <c r="DE116" s="4">
        <f t="shared" si="7"/>
        <v>-2.2611312092120115E-2</v>
      </c>
      <c r="DF116" s="4">
        <f t="shared" si="7"/>
        <v>0.13559326751491255</v>
      </c>
      <c r="DG116" s="4">
        <f t="shared" si="7"/>
        <v>0.49486142247437592</v>
      </c>
      <c r="DH116" s="4">
        <f t="shared" si="7"/>
        <v>5.3729458470682293E-2</v>
      </c>
      <c r="DI116" s="4">
        <f t="shared" si="7"/>
        <v>-7.8127098508226689E-2</v>
      </c>
      <c r="DJ116" s="4">
        <f t="shared" si="7"/>
        <v>0.12562374990675793</v>
      </c>
      <c r="DK116" s="4">
        <f t="shared" si="7"/>
        <v>2.6385735387295627E-2</v>
      </c>
      <c r="DL116" s="4">
        <f t="shared" si="7"/>
        <v>0.40690598184100718</v>
      </c>
      <c r="DM116" s="4">
        <f t="shared" si="7"/>
        <v>-0.32080549643600798</v>
      </c>
      <c r="DN116" s="4">
        <f t="shared" si="7"/>
        <v>8.2784086463508072E-3</v>
      </c>
      <c r="DO116" s="4">
        <f t="shared" si="7"/>
        <v>0.13013350966517587</v>
      </c>
      <c r="DP116" s="4">
        <f t="shared" si="7"/>
        <v>-0.23559534578513283</v>
      </c>
      <c r="DQ116" s="4">
        <f t="shared" si="7"/>
        <v>-0.79105759094198014</v>
      </c>
      <c r="DR116" s="4">
        <f t="shared" si="7"/>
        <v>-1.5989810122532002E-2</v>
      </c>
      <c r="DS116" s="4">
        <f t="shared" si="7"/>
        <v>0.72599534836678326</v>
      </c>
      <c r="DT116" s="4">
        <f t="shared" si="7"/>
        <v>-0.10250468350172037</v>
      </c>
      <c r="DU116" s="4">
        <f t="shared" si="7"/>
        <v>0.19824255597771107</v>
      </c>
      <c r="DV116" s="4">
        <f t="shared" si="7"/>
        <v>-0.23728392174026783</v>
      </c>
      <c r="DW116" s="4">
        <f t="shared" si="7"/>
        <v>0.18996243493480686</v>
      </c>
      <c r="DX116" s="4">
        <f t="shared" si="7"/>
        <v>0.50496201445622102</v>
      </c>
      <c r="DY116" s="4">
        <f t="shared" si="7"/>
        <v>-0.33058634390757857</v>
      </c>
      <c r="DZ116" s="4">
        <f t="shared" si="7"/>
        <v>-9.7833623309347459E-2</v>
      </c>
      <c r="EA116" s="4">
        <f t="shared" si="7"/>
        <v>6.4464710919036092E-2</v>
      </c>
      <c r="EB116" s="4">
        <f t="shared" si="7"/>
        <v>-5.8767795319092098E-2</v>
      </c>
      <c r="EC116" s="4">
        <f t="shared" si="7"/>
        <v>0.24437505102624585</v>
      </c>
      <c r="ED116" s="4">
        <f t="shared" si="7"/>
        <v>-7.7120047160242136E-2</v>
      </c>
      <c r="EE116" s="4">
        <f t="shared" si="7"/>
        <v>-0.16888457573584256</v>
      </c>
      <c r="EF116" s="4">
        <f t="shared" si="7"/>
        <v>0.26776866525005122</v>
      </c>
      <c r="EG116" s="4">
        <f t="shared" si="7"/>
        <v>-0.11367017096149058</v>
      </c>
      <c r="EH116" s="4">
        <f t="shared" si="7"/>
        <v>7.9880674754101752E-2</v>
      </c>
      <c r="EI116" s="4">
        <f t="shared" si="7"/>
        <v>0.1406055529752992</v>
      </c>
      <c r="EJ116" s="4">
        <f t="shared" si="7"/>
        <v>5.651513306399223E-2</v>
      </c>
      <c r="EK116" s="4">
        <f t="shared" si="7"/>
        <v>0.40793937379444783</v>
      </c>
      <c r="EL116" s="4">
        <f t="shared" si="7"/>
        <v>-4.1673865297010858E-2</v>
      </c>
      <c r="EM116" s="4">
        <f t="shared" si="7"/>
        <v>0.11875386890395274</v>
      </c>
      <c r="EN116" s="4">
        <f t="shared" si="7"/>
        <v>-0.25090935857266994</v>
      </c>
      <c r="EO116" s="4">
        <f t="shared" si="7"/>
        <v>0.54632750477527414</v>
      </c>
      <c r="EP116" s="4">
        <f t="shared" si="7"/>
        <v>-0.27491117637894708</v>
      </c>
      <c r="EQ116" s="4">
        <f t="shared" si="7"/>
        <v>0.33838623658818995</v>
      </c>
      <c r="ER116" s="4">
        <f t="shared" si="7"/>
        <v>-0.17211228472426143</v>
      </c>
      <c r="ES116" s="4">
        <f t="shared" si="7"/>
        <v>-7.5822329112311251E-2</v>
      </c>
      <c r="ET116" s="4">
        <f t="shared" si="7"/>
        <v>-6.4858089267275931E-2</v>
      </c>
      <c r="EU116" s="4">
        <f t="shared" si="7"/>
        <v>0.37184876649986476</v>
      </c>
      <c r="EV116" s="4">
        <f t="shared" si="7"/>
        <v>-0.36962307069759964</v>
      </c>
      <c r="EW116" s="4">
        <f t="shared" si="7"/>
        <v>2.3069970953872625E-2</v>
      </c>
      <c r="EX116" s="4">
        <f t="shared" si="7"/>
        <v>-0.21393067955378173</v>
      </c>
      <c r="EY116" s="4">
        <f t="shared" si="7"/>
        <v>-0.25431640006640505</v>
      </c>
      <c r="EZ116" s="4">
        <f t="shared" si="7"/>
        <v>-1.7444842319673189E-2</v>
      </c>
      <c r="FA116" s="4">
        <f t="shared" si="7"/>
        <v>-0.11427411737970287</v>
      </c>
      <c r="FB116" s="4">
        <f t="shared" si="7"/>
        <v>0.1212532755039489</v>
      </c>
      <c r="FC116" s="4">
        <f t="shared" si="7"/>
        <v>0.20352289053529959</v>
      </c>
      <c r="FD116" s="4">
        <f t="shared" si="7"/>
        <v>-0.59747246431560364</v>
      </c>
      <c r="FE116" s="4">
        <f t="shared" si="7"/>
        <v>9.2152723326572761E-2</v>
      </c>
      <c r="FF116" s="4">
        <f t="shared" si="7"/>
        <v>0.19234862274491149</v>
      </c>
      <c r="FG116" s="4">
        <f t="shared" si="7"/>
        <v>-0.3448188367375184</v>
      </c>
      <c r="FH116" s="4">
        <f t="shared" ref="FH116:GF116" si="8">SUM(FH4:FH114)/COUNT(FH4:FH114)</f>
        <v>0.10124186539185472</v>
      </c>
      <c r="FI116" s="4">
        <f t="shared" si="8"/>
        <v>-2.9334166153191364E-2</v>
      </c>
      <c r="FJ116" s="4">
        <f t="shared" si="8"/>
        <v>0.31682775221113207</v>
      </c>
      <c r="FK116" s="4">
        <f t="shared" si="8"/>
        <v>-0.54012660468939944</v>
      </c>
      <c r="FL116" s="4">
        <f t="shared" si="8"/>
        <v>-0.27494467617795482</v>
      </c>
      <c r="FM116" s="4">
        <f t="shared" si="8"/>
        <v>0.15991508371668894</v>
      </c>
      <c r="FN116" s="4">
        <f t="shared" si="8"/>
        <v>-0.14742794900888859</v>
      </c>
      <c r="FO116" s="4">
        <f t="shared" si="8"/>
        <v>0.36176980437952311</v>
      </c>
      <c r="FP116" s="4">
        <f t="shared" si="8"/>
        <v>-0.20750481157388284</v>
      </c>
      <c r="FQ116" s="4">
        <f t="shared" si="8"/>
        <v>0.10593799627674264</v>
      </c>
      <c r="FR116" s="4">
        <f t="shared" si="8"/>
        <v>-0.10901388159294617</v>
      </c>
      <c r="FS116" s="4">
        <f t="shared" si="8"/>
        <v>2.4660115678913887E-2</v>
      </c>
      <c r="FT116" s="4">
        <f t="shared" si="8"/>
        <v>-0.12805709570941895</v>
      </c>
      <c r="FU116" s="4">
        <f t="shared" si="8"/>
        <v>-7.5415981802541651E-2</v>
      </c>
      <c r="FV116" s="4">
        <f t="shared" si="8"/>
        <v>-0.2549382704075796</v>
      </c>
      <c r="FW116" s="4">
        <f t="shared" si="8"/>
        <v>1.9938975882875187E-2</v>
      </c>
      <c r="FX116" s="4">
        <f t="shared" si="8"/>
        <v>-0.19631018760063326</v>
      </c>
      <c r="FY116" s="4">
        <f t="shared" si="8"/>
        <v>-5.3747467502218579E-2</v>
      </c>
      <c r="FZ116" s="4">
        <f t="shared" si="8"/>
        <v>-0.20949592446209667</v>
      </c>
      <c r="GA116" s="4">
        <f t="shared" si="8"/>
        <v>-9.2490754571327133E-2</v>
      </c>
      <c r="GB116" s="4">
        <f t="shared" si="8"/>
        <v>0.13754713983902581</v>
      </c>
      <c r="GC116" s="4">
        <f t="shared" si="8"/>
        <v>-3.5171731054212778E-2</v>
      </c>
      <c r="GD116" s="4">
        <f t="shared" si="8"/>
        <v>-5.4303683021181895E-2</v>
      </c>
      <c r="GE116" s="4">
        <f t="shared" si="8"/>
        <v>-0.1532591620489627</v>
      </c>
      <c r="GF116" s="4">
        <f t="shared" si="8"/>
        <v>-6.7298385208037756E-2</v>
      </c>
    </row>
    <row r="117" spans="1:188" x14ac:dyDescent="0.25">
      <c r="CP117" s="12"/>
      <c r="CQ117" s="12"/>
    </row>
    <row r="119" spans="1:188" x14ac:dyDescent="0.25">
      <c r="A119" s="31" t="s">
        <v>87</v>
      </c>
      <c r="B119" s="31">
        <v>0</v>
      </c>
      <c r="C119" s="31">
        <f>C3</f>
        <v>1</v>
      </c>
      <c r="D119" s="31">
        <f t="shared" ref="D119:BO119" si="9">D3</f>
        <v>2</v>
      </c>
      <c r="E119" s="31">
        <f t="shared" si="9"/>
        <v>3</v>
      </c>
      <c r="F119" s="31">
        <f t="shared" si="9"/>
        <v>4</v>
      </c>
      <c r="G119" s="31">
        <f t="shared" si="9"/>
        <v>5</v>
      </c>
      <c r="H119" s="31">
        <f t="shared" si="9"/>
        <v>6</v>
      </c>
      <c r="I119" s="31">
        <f t="shared" si="9"/>
        <v>7</v>
      </c>
      <c r="J119" s="31">
        <f t="shared" si="9"/>
        <v>8</v>
      </c>
      <c r="K119" s="31">
        <f t="shared" si="9"/>
        <v>9</v>
      </c>
      <c r="L119" s="31">
        <f t="shared" si="9"/>
        <v>10</v>
      </c>
      <c r="M119" s="31">
        <f t="shared" si="9"/>
        <v>11</v>
      </c>
      <c r="N119" s="31">
        <f t="shared" si="9"/>
        <v>12</v>
      </c>
      <c r="O119" s="31">
        <f t="shared" si="9"/>
        <v>13</v>
      </c>
      <c r="P119" s="31">
        <f t="shared" si="9"/>
        <v>14</v>
      </c>
      <c r="Q119" s="31">
        <f t="shared" si="9"/>
        <v>15</v>
      </c>
      <c r="R119" s="31">
        <f t="shared" si="9"/>
        <v>16</v>
      </c>
      <c r="S119" s="31">
        <f t="shared" si="9"/>
        <v>17</v>
      </c>
      <c r="T119" s="31">
        <f t="shared" si="9"/>
        <v>18</v>
      </c>
      <c r="U119" s="31">
        <f t="shared" si="9"/>
        <v>19</v>
      </c>
      <c r="V119" s="31">
        <f t="shared" si="9"/>
        <v>20</v>
      </c>
      <c r="W119" s="31">
        <f t="shared" si="9"/>
        <v>21</v>
      </c>
      <c r="X119" s="31">
        <f t="shared" si="9"/>
        <v>22</v>
      </c>
      <c r="Y119" s="31">
        <f t="shared" si="9"/>
        <v>23</v>
      </c>
      <c r="Z119" s="31">
        <f t="shared" si="9"/>
        <v>24</v>
      </c>
      <c r="AA119" s="31">
        <f t="shared" si="9"/>
        <v>25</v>
      </c>
      <c r="AB119" s="31">
        <f t="shared" si="9"/>
        <v>26</v>
      </c>
      <c r="AC119" s="31">
        <f t="shared" si="9"/>
        <v>27</v>
      </c>
      <c r="AD119" s="31">
        <f t="shared" si="9"/>
        <v>28</v>
      </c>
      <c r="AE119" s="31">
        <f t="shared" si="9"/>
        <v>29</v>
      </c>
      <c r="AF119" s="31">
        <f t="shared" si="9"/>
        <v>30</v>
      </c>
      <c r="AG119" s="31">
        <f t="shared" si="9"/>
        <v>31</v>
      </c>
      <c r="AH119" s="31">
        <f t="shared" si="9"/>
        <v>32</v>
      </c>
      <c r="AI119" s="31">
        <f t="shared" si="9"/>
        <v>33</v>
      </c>
      <c r="AJ119" s="31">
        <f t="shared" si="9"/>
        <v>34</v>
      </c>
      <c r="AK119" s="31">
        <f t="shared" si="9"/>
        <v>35</v>
      </c>
      <c r="AL119" s="31">
        <f t="shared" si="9"/>
        <v>36</v>
      </c>
      <c r="AM119" s="31">
        <f t="shared" si="9"/>
        <v>37</v>
      </c>
      <c r="AN119" s="31">
        <f t="shared" si="9"/>
        <v>38</v>
      </c>
      <c r="AO119" s="31">
        <f t="shared" si="9"/>
        <v>39</v>
      </c>
      <c r="AP119" s="31">
        <f t="shared" si="9"/>
        <v>40</v>
      </c>
      <c r="AQ119" s="31">
        <f t="shared" si="9"/>
        <v>41</v>
      </c>
      <c r="AR119" s="31">
        <f t="shared" si="9"/>
        <v>42</v>
      </c>
      <c r="AS119" s="31">
        <f t="shared" si="9"/>
        <v>43</v>
      </c>
      <c r="AT119" s="31">
        <f t="shared" si="9"/>
        <v>44</v>
      </c>
      <c r="AU119" s="31">
        <f t="shared" si="9"/>
        <v>45</v>
      </c>
      <c r="AV119" s="31">
        <f t="shared" si="9"/>
        <v>46</v>
      </c>
      <c r="AW119" s="31">
        <f t="shared" si="9"/>
        <v>47</v>
      </c>
      <c r="AX119" s="31">
        <f t="shared" si="9"/>
        <v>48</v>
      </c>
      <c r="AY119" s="31">
        <f t="shared" si="9"/>
        <v>49</v>
      </c>
      <c r="AZ119" s="31">
        <f t="shared" si="9"/>
        <v>50</v>
      </c>
      <c r="BA119" s="31">
        <f t="shared" si="9"/>
        <v>51</v>
      </c>
      <c r="BB119" s="31">
        <f t="shared" si="9"/>
        <v>52</v>
      </c>
      <c r="BC119" s="31">
        <f t="shared" si="9"/>
        <v>53</v>
      </c>
      <c r="BD119" s="31">
        <f t="shared" si="9"/>
        <v>54</v>
      </c>
      <c r="BE119" s="31">
        <f t="shared" si="9"/>
        <v>55</v>
      </c>
      <c r="BF119" s="31">
        <f t="shared" si="9"/>
        <v>56</v>
      </c>
      <c r="BG119" s="31">
        <f t="shared" si="9"/>
        <v>57</v>
      </c>
      <c r="BH119" s="31">
        <f t="shared" si="9"/>
        <v>58</v>
      </c>
      <c r="BI119" s="31">
        <f t="shared" si="9"/>
        <v>59</v>
      </c>
      <c r="BJ119" s="31">
        <f t="shared" si="9"/>
        <v>60</v>
      </c>
      <c r="BK119" s="31">
        <f t="shared" si="9"/>
        <v>61</v>
      </c>
      <c r="BL119" s="31">
        <f t="shared" si="9"/>
        <v>62</v>
      </c>
      <c r="BM119" s="31">
        <f t="shared" si="9"/>
        <v>63</v>
      </c>
      <c r="BN119" s="31">
        <f t="shared" si="9"/>
        <v>64</v>
      </c>
      <c r="BO119" s="31">
        <f t="shared" si="9"/>
        <v>65</v>
      </c>
      <c r="BP119" s="31">
        <f t="shared" ref="BP119:CN119" si="10">BP3</f>
        <v>66</v>
      </c>
      <c r="BQ119" s="31">
        <f t="shared" si="10"/>
        <v>67</v>
      </c>
      <c r="BR119" s="31">
        <f t="shared" si="10"/>
        <v>68</v>
      </c>
      <c r="BS119" s="31">
        <f t="shared" si="10"/>
        <v>69</v>
      </c>
      <c r="BT119" s="31">
        <f t="shared" si="10"/>
        <v>70</v>
      </c>
      <c r="BU119" s="31">
        <f t="shared" si="10"/>
        <v>71</v>
      </c>
      <c r="BV119" s="31">
        <f t="shared" si="10"/>
        <v>72</v>
      </c>
      <c r="BW119" s="31">
        <f t="shared" si="10"/>
        <v>73</v>
      </c>
      <c r="BX119" s="31">
        <f t="shared" si="10"/>
        <v>74</v>
      </c>
      <c r="BY119" s="31">
        <f t="shared" si="10"/>
        <v>75</v>
      </c>
      <c r="BZ119" s="31">
        <f t="shared" si="10"/>
        <v>76</v>
      </c>
      <c r="CA119" s="31">
        <f t="shared" si="10"/>
        <v>77</v>
      </c>
      <c r="CB119" s="31">
        <f t="shared" si="10"/>
        <v>78</v>
      </c>
      <c r="CC119" s="31">
        <f t="shared" si="10"/>
        <v>79</v>
      </c>
      <c r="CD119" s="31">
        <f t="shared" si="10"/>
        <v>80</v>
      </c>
      <c r="CE119" s="31">
        <f t="shared" si="10"/>
        <v>81</v>
      </c>
      <c r="CF119" s="31">
        <f t="shared" si="10"/>
        <v>82</v>
      </c>
      <c r="CG119" s="31">
        <f t="shared" si="10"/>
        <v>83</v>
      </c>
      <c r="CH119" s="31">
        <f t="shared" si="10"/>
        <v>84</v>
      </c>
      <c r="CI119" s="31">
        <f t="shared" si="10"/>
        <v>85</v>
      </c>
      <c r="CJ119" s="31">
        <f t="shared" si="10"/>
        <v>86</v>
      </c>
      <c r="CK119" s="31">
        <f t="shared" si="10"/>
        <v>87</v>
      </c>
      <c r="CL119" s="31">
        <f t="shared" si="10"/>
        <v>88</v>
      </c>
      <c r="CM119" s="31">
        <f t="shared" si="10"/>
        <v>89</v>
      </c>
      <c r="CN119" s="31">
        <f t="shared" si="10"/>
        <v>90</v>
      </c>
      <c r="CT119" s="31" t="s">
        <v>80</v>
      </c>
      <c r="CU119" s="4">
        <f>CORREL(CU116:GF116,C344:CN344)</f>
        <v>0.76047599552467748</v>
      </c>
    </row>
    <row r="120" spans="1:188" x14ac:dyDescent="0.25">
      <c r="A120" s="31">
        <v>0</v>
      </c>
      <c r="C120" s="32">
        <f>IFERROR(('2a) logm_x(t)'!CR3-'2a) logm_x(t)'!CQ3-'2a)answer'!$I3)^2,"")</f>
        <v>5.4274938318187894E-2</v>
      </c>
      <c r="D120" s="32">
        <f>IFERROR(('2a) logm_x(t)'!CS3-'2a) logm_x(t)'!CR3-'2a)answer'!$I3)^2,"")</f>
        <v>4.9143354070681121E-2</v>
      </c>
      <c r="E120" s="32">
        <f>IFERROR(('2a) logm_x(t)'!CT3-'2a) logm_x(t)'!CS3-'2a)answer'!$I3)^2,"")</f>
        <v>4.1147622197122101E-6</v>
      </c>
      <c r="F120" s="32">
        <f>IFERROR(('2a) logm_x(t)'!CU3-'2a) logm_x(t)'!CT3-'2a)answer'!$I3)^2,"")</f>
        <v>2.5471858906330417E-3</v>
      </c>
      <c r="G120" s="32">
        <f>IFERROR(('2a) logm_x(t)'!CV3-'2a) logm_x(t)'!CU3-'2a)answer'!$I3)^2,"")</f>
        <v>2.0995734683360641E-7</v>
      </c>
      <c r="H120" s="32">
        <f>IFERROR(('2a) logm_x(t)'!CW3-'2a) logm_x(t)'!CV3-'2a)answer'!$I3)^2,"")</f>
        <v>7.5632352328878182E-3</v>
      </c>
      <c r="I120" s="32">
        <f>IFERROR(('2a) logm_x(t)'!CX3-'2a) logm_x(t)'!CW3-'2a)answer'!$I3)^2,"")</f>
        <v>9.9349068215190875E-5</v>
      </c>
      <c r="J120" s="32">
        <f>IFERROR(('2a) logm_x(t)'!CY3-'2a) logm_x(t)'!CX3-'2a)answer'!$I3)^2,"")</f>
        <v>5.2055605524864027E-3</v>
      </c>
      <c r="K120" s="32">
        <f>IFERROR(('2a) logm_x(t)'!CZ3-'2a) logm_x(t)'!CY3-'2a)answer'!$I3)^2,"")</f>
        <v>3.5220221025304368E-4</v>
      </c>
      <c r="L120" s="32">
        <f>IFERROR(('2a) logm_x(t)'!DA3-'2a) logm_x(t)'!CZ3-'2a)answer'!$I3)^2,"")</f>
        <v>2.4697950478523717E-2</v>
      </c>
      <c r="M120" s="32">
        <f>IFERROR(('2a) logm_x(t)'!DB3-'2a) logm_x(t)'!DA3-'2a)answer'!$I3)^2,"")</f>
        <v>4.0294531886096713E-4</v>
      </c>
      <c r="N120" s="32">
        <f>IFERROR(('2a) logm_x(t)'!DC3-'2a) logm_x(t)'!DB3-'2a)answer'!$I3)^2,"")</f>
        <v>1.3392536821517638E-3</v>
      </c>
      <c r="O120" s="32">
        <f>IFERROR(('2a) logm_x(t)'!DD3-'2a) logm_x(t)'!DC3-'2a)answer'!$I3)^2,"")</f>
        <v>1.6226355370018278E-2</v>
      </c>
      <c r="P120" s="32">
        <f>IFERROR(('2a) logm_x(t)'!DE3-'2a) logm_x(t)'!DD3-'2a)answer'!$I3)^2,"")</f>
        <v>4.8023211572926468E-3</v>
      </c>
      <c r="Q120" s="32">
        <f>IFERROR(('2a) logm_x(t)'!DF3-'2a) logm_x(t)'!DE3-'2a)answer'!$I3)^2,"")</f>
        <v>1.2316788820238959E-2</v>
      </c>
      <c r="R120" s="32">
        <f>IFERROR(('2a) logm_x(t)'!DG3-'2a) logm_x(t)'!DF3-'2a)answer'!$I3)^2,"")</f>
        <v>4.6595563918054262E-3</v>
      </c>
      <c r="S120" s="32">
        <f>IFERROR(('2a) logm_x(t)'!DH3-'2a) logm_x(t)'!DG3-'2a)answer'!$I3)^2,"")</f>
        <v>2.0201844145058018E-4</v>
      </c>
      <c r="T120" s="32">
        <f>IFERROR(('2a) logm_x(t)'!DI3-'2a) logm_x(t)'!DH3-'2a)answer'!$I3)^2,"")</f>
        <v>2.3324582882391603E-3</v>
      </c>
      <c r="U120" s="32">
        <f>IFERROR(('2a) logm_x(t)'!DJ3-'2a) logm_x(t)'!DI3-'2a)answer'!$I3)^2,"")</f>
        <v>3.7801473229947978E-3</v>
      </c>
      <c r="V120" s="32">
        <f>IFERROR(('2a) logm_x(t)'!DK3-'2a) logm_x(t)'!DJ3-'2a)answer'!$I3)^2,"")</f>
        <v>8.0951880550413167E-3</v>
      </c>
      <c r="W120" s="32">
        <f>IFERROR(('2a) logm_x(t)'!DL3-'2a) logm_x(t)'!DK3-'2a)answer'!$I3)^2,"")</f>
        <v>3.4863922490846087E-4</v>
      </c>
      <c r="X120" s="32">
        <f>IFERROR(('2a) logm_x(t)'!DM3-'2a) logm_x(t)'!DL3-'2a)answer'!$I3)^2,"")</f>
        <v>4.766692423317344E-5</v>
      </c>
      <c r="Y120" s="32">
        <f>IFERROR(('2a) logm_x(t)'!DN3-'2a) logm_x(t)'!DM3-'2a)answer'!$I3)^2,"")</f>
        <v>2.4163120546556689E-2</v>
      </c>
      <c r="Z120" s="32">
        <f>IFERROR(('2a) logm_x(t)'!DO3-'2a) logm_x(t)'!DN3-'2a)answer'!$I3)^2,"")</f>
        <v>7.588000837451611E-4</v>
      </c>
      <c r="AA120" s="32">
        <f>IFERROR(('2a) logm_x(t)'!DP3-'2a) logm_x(t)'!DO3-'2a)answer'!$I3)^2,"")</f>
        <v>3.4679351321984988E-3</v>
      </c>
      <c r="AB120" s="32">
        <f>IFERROR(('2a) logm_x(t)'!DQ3-'2a) logm_x(t)'!DP3-'2a)answer'!$I3)^2,"")</f>
        <v>1.0659064106848344E-3</v>
      </c>
      <c r="AC120" s="32">
        <f>IFERROR(('2a) logm_x(t)'!DR3-'2a) logm_x(t)'!DQ3-'2a)answer'!$I3)^2,"")</f>
        <v>1.8416690843379275E-3</v>
      </c>
      <c r="AD120" s="32">
        <f>IFERROR(('2a) logm_x(t)'!DS3-'2a) logm_x(t)'!DR3-'2a)answer'!$I3)^2,"")</f>
        <v>7.4380643801448001E-4</v>
      </c>
      <c r="AE120" s="32">
        <f>IFERROR(('2a) logm_x(t)'!DT3-'2a) logm_x(t)'!DS3-'2a)answer'!$I3)^2,"")</f>
        <v>1.4409492099261414E-4</v>
      </c>
      <c r="AF120" s="32">
        <f>IFERROR(('2a) logm_x(t)'!DU3-'2a) logm_x(t)'!DT3-'2a)answer'!$I3)^2,"")</f>
        <v>3.5314583868408717E-3</v>
      </c>
      <c r="AG120" s="32">
        <f>IFERROR(('2a) logm_x(t)'!DV3-'2a) logm_x(t)'!DU3-'2a)answer'!$I3)^2,"")</f>
        <v>1.9198886447085168E-3</v>
      </c>
      <c r="AH120" s="32">
        <f>IFERROR(('2a) logm_x(t)'!DW3-'2a) logm_x(t)'!DV3-'2a)answer'!$I3)^2,"")</f>
        <v>6.4271346505360624E-4</v>
      </c>
      <c r="AI120" s="32">
        <f>IFERROR(('2a) logm_x(t)'!DX3-'2a) logm_x(t)'!DW3-'2a)answer'!$I3)^2,"")</f>
        <v>1.0966626019368632E-3</v>
      </c>
      <c r="AJ120" s="32">
        <f>IFERROR(('2a) logm_x(t)'!DY3-'2a) logm_x(t)'!DX3-'2a)answer'!$I3)^2,"")</f>
        <v>6.1978510149496258E-4</v>
      </c>
      <c r="AK120" s="32">
        <f>IFERROR(('2a) logm_x(t)'!DZ3-'2a) logm_x(t)'!DY3-'2a)answer'!$I3)^2,"")</f>
        <v>2.5790912366286077E-3</v>
      </c>
      <c r="AL120" s="32">
        <f>IFERROR(('2a) logm_x(t)'!EA3-'2a) logm_x(t)'!DZ3-'2a)answer'!$I3)^2,"")</f>
        <v>6.1180449726815528E-5</v>
      </c>
      <c r="AM120" s="32">
        <f>IFERROR(('2a) logm_x(t)'!EB3-'2a) logm_x(t)'!EA3-'2a)answer'!$I3)^2,"")</f>
        <v>4.6710987537875663E-4</v>
      </c>
      <c r="AN120" s="32">
        <f>IFERROR(('2a) logm_x(t)'!EC3-'2a) logm_x(t)'!EB3-'2a)answer'!$I3)^2,"")</f>
        <v>4.9197261119224541E-3</v>
      </c>
      <c r="AO120" s="32">
        <f>IFERROR(('2a) logm_x(t)'!ED3-'2a) logm_x(t)'!EC3-'2a)answer'!$I3)^2,"")</f>
        <v>1.4623144561634815E-3</v>
      </c>
      <c r="AP120" s="32">
        <f>IFERROR(('2a) logm_x(t)'!EE3-'2a) logm_x(t)'!ED3-'2a)answer'!$I3)^2,"")</f>
        <v>1.3270369593013551E-4</v>
      </c>
      <c r="AQ120" s="32">
        <f>IFERROR(('2a) logm_x(t)'!EF3-'2a) logm_x(t)'!EE3-'2a)answer'!$I3)^2,"")</f>
        <v>2.5658537523168155E-3</v>
      </c>
      <c r="AR120" s="32">
        <f>IFERROR(('2a) logm_x(t)'!EG3-'2a) logm_x(t)'!EF3-'2a)answer'!$I3)^2,"")</f>
        <v>1.1020536214067815E-5</v>
      </c>
      <c r="AS120" s="32">
        <f>IFERROR(('2a) logm_x(t)'!EH3-'2a) logm_x(t)'!EG3-'2a)answer'!$I3)^2,"")</f>
        <v>3.5715384135942855E-5</v>
      </c>
      <c r="AT120" s="32">
        <f>IFERROR(('2a) logm_x(t)'!EI3-'2a) logm_x(t)'!EH3-'2a)answer'!$I3)^2,"")</f>
        <v>9.044041360057082E-5</v>
      </c>
      <c r="AU120" s="32">
        <f>IFERROR(('2a) logm_x(t)'!EJ3-'2a) logm_x(t)'!EI3-'2a)answer'!$I3)^2,"")</f>
        <v>1.4863312612215302E-4</v>
      </c>
      <c r="AV120" s="32">
        <f>IFERROR(('2a) logm_x(t)'!EK3-'2a) logm_x(t)'!EJ3-'2a)answer'!$I3)^2,"")</f>
        <v>3.1021881882808397E-4</v>
      </c>
      <c r="AW120" s="32">
        <f>IFERROR(('2a) logm_x(t)'!EL3-'2a) logm_x(t)'!EK3-'2a)answer'!$I3)^2,"")</f>
        <v>1.4006861744846853E-3</v>
      </c>
      <c r="AX120" s="32">
        <f>IFERROR(('2a) logm_x(t)'!EM3-'2a) logm_x(t)'!EL3-'2a)answer'!$I3)^2,"")</f>
        <v>1.9678415895881523E-3</v>
      </c>
      <c r="AY120" s="32">
        <f>IFERROR(('2a) logm_x(t)'!EN3-'2a) logm_x(t)'!EM3-'2a)answer'!$I3)^2,"")</f>
        <v>1.7384147461202816E-4</v>
      </c>
      <c r="AZ120" s="32">
        <f>IFERROR(('2a) logm_x(t)'!EO3-'2a) logm_x(t)'!EN3-'2a)answer'!$I3)^2,"")</f>
        <v>2.2658651161436044E-3</v>
      </c>
      <c r="BA120" s="32">
        <f>IFERROR(('2a) logm_x(t)'!EP3-'2a) logm_x(t)'!EO3-'2a)answer'!$I3)^2,"")</f>
        <v>6.5022618679508619E-3</v>
      </c>
      <c r="BB120" s="32">
        <f>IFERROR(('2a) logm_x(t)'!EQ3-'2a) logm_x(t)'!EP3-'2a)answer'!$I3)^2,"")</f>
        <v>2.8355637365552045E-4</v>
      </c>
      <c r="BC120" s="32">
        <f>IFERROR(('2a) logm_x(t)'!ER3-'2a) logm_x(t)'!EQ3-'2a)answer'!$I3)^2,"")</f>
        <v>2.4275490916236017E-6</v>
      </c>
      <c r="BD120" s="32">
        <f>IFERROR(('2a) logm_x(t)'!ES3-'2a) logm_x(t)'!ER3-'2a)answer'!$I3)^2,"")</f>
        <v>3.6262853933388722E-3</v>
      </c>
      <c r="BE120" s="32">
        <f>IFERROR(('2a) logm_x(t)'!ET3-'2a) logm_x(t)'!ES3-'2a)answer'!$I3)^2,"")</f>
        <v>1.2247638188482744E-3</v>
      </c>
      <c r="BF120" s="32">
        <f>IFERROR(('2a) logm_x(t)'!EU3-'2a) logm_x(t)'!ET3-'2a)answer'!$I3)^2,"")</f>
        <v>6.8815780337712186E-3</v>
      </c>
      <c r="BG120" s="32">
        <f>IFERROR(('2a) logm_x(t)'!EV3-'2a) logm_x(t)'!EU3-'2a)answer'!$I3)^2,"")</f>
        <v>4.9632283663618513E-4</v>
      </c>
      <c r="BH120" s="32">
        <f>IFERROR(('2a) logm_x(t)'!EW3-'2a) logm_x(t)'!EV3-'2a)answer'!$I3)^2,"")</f>
        <v>4.8071695178947063E-3</v>
      </c>
      <c r="BI120" s="32">
        <f>IFERROR(('2a) logm_x(t)'!EX3-'2a) logm_x(t)'!EW3-'2a)answer'!$I3)^2,"")</f>
        <v>1.6224541051234893E-4</v>
      </c>
      <c r="BJ120" s="32">
        <f>IFERROR(('2a) logm_x(t)'!EY3-'2a) logm_x(t)'!EX3-'2a)answer'!$I3)^2,"")</f>
        <v>4.7167850490996074E-4</v>
      </c>
      <c r="BK120" s="32">
        <f>IFERROR(('2a) logm_x(t)'!EZ3-'2a) logm_x(t)'!EY3-'2a)answer'!$I3)^2,"")</f>
        <v>1.8492272647862199E-4</v>
      </c>
      <c r="BL120" s="32">
        <f>IFERROR(('2a) logm_x(t)'!FA3-'2a) logm_x(t)'!EZ3-'2a)answer'!$I3)^2,"")</f>
        <v>7.3394659304668313E-4</v>
      </c>
      <c r="BM120" s="32">
        <f>IFERROR(('2a) logm_x(t)'!FB3-'2a) logm_x(t)'!FA3-'2a)answer'!$I3)^2,"")</f>
        <v>2.3095675761615909E-3</v>
      </c>
      <c r="BN120" s="32">
        <f>IFERROR(('2a) logm_x(t)'!FC3-'2a) logm_x(t)'!FB3-'2a)answer'!$I3)^2,"")</f>
        <v>9.5160047842221783E-3</v>
      </c>
      <c r="BO120" s="32">
        <f>IFERROR(('2a) logm_x(t)'!FD3-'2a) logm_x(t)'!FC3-'2a)answer'!$I3)^2,"")</f>
        <v>1.2409868923733384E-2</v>
      </c>
      <c r="BP120" s="32">
        <f>IFERROR(('2a) logm_x(t)'!FE3-'2a) logm_x(t)'!FD3-'2a)answer'!$I3)^2,"")</f>
        <v>6.5948046978515995E-3</v>
      </c>
      <c r="BQ120" s="32">
        <f>IFERROR(('2a) logm_x(t)'!FF3-'2a) logm_x(t)'!FE3-'2a)answer'!$I3)^2,"")</f>
        <v>8.0838547458498451E-3</v>
      </c>
      <c r="BR120" s="32">
        <f>IFERROR(('2a) logm_x(t)'!FG3-'2a) logm_x(t)'!FF3-'2a)answer'!$I3)^2,"")</f>
        <v>1.0748060849012088E-2</v>
      </c>
      <c r="BS120" s="32">
        <f>IFERROR(('2a) logm_x(t)'!FH3-'2a) logm_x(t)'!FG3-'2a)answer'!$I3)^2,"")</f>
        <v>6.0956813984586471E-4</v>
      </c>
      <c r="BT120" s="32">
        <f>IFERROR(('2a) logm_x(t)'!FI3-'2a) logm_x(t)'!FH3-'2a)answer'!$I3)^2,"")</f>
        <v>1.79271486154115E-2</v>
      </c>
      <c r="BU120" s="32">
        <f>IFERROR(('2a) logm_x(t)'!FJ3-'2a) logm_x(t)'!FI3-'2a)answer'!$I3)^2,"")</f>
        <v>4.0311710607772902E-5</v>
      </c>
      <c r="BV120" s="32">
        <f>IFERROR(('2a) logm_x(t)'!FK3-'2a) logm_x(t)'!FJ3-'2a)answer'!$I3)^2,"")</f>
        <v>5.2809579488427268E-3</v>
      </c>
      <c r="BW120" s="32">
        <f>IFERROR(('2a) logm_x(t)'!FL3-'2a) logm_x(t)'!FK3-'2a)answer'!$I3)^2,"")</f>
        <v>1.5374276301988879E-3</v>
      </c>
      <c r="BX120" s="32">
        <f>IFERROR(('2a) logm_x(t)'!FM3-'2a) logm_x(t)'!FL3-'2a)answer'!$I3)^2,"")</f>
        <v>1.1246861997165876E-4</v>
      </c>
      <c r="BY120" s="32">
        <f>IFERROR(('2a) logm_x(t)'!FN3-'2a) logm_x(t)'!FM3-'2a)answer'!$I3)^2,"")</f>
        <v>9.6832848700116299E-5</v>
      </c>
      <c r="BZ120" s="32">
        <f>IFERROR(('2a) logm_x(t)'!FO3-'2a) logm_x(t)'!FN3-'2a)answer'!$I3)^2,"")</f>
        <v>3.7565857623536908E-3</v>
      </c>
      <c r="CA120" s="32">
        <f>IFERROR(('2a) logm_x(t)'!FP3-'2a) logm_x(t)'!FO3-'2a)answer'!$I3)^2,"")</f>
        <v>1.648435071890245E-2</v>
      </c>
      <c r="CB120" s="32">
        <f>IFERROR(('2a) logm_x(t)'!FQ3-'2a) logm_x(t)'!FP3-'2a)answer'!$I3)^2,"")</f>
        <v>2.8247024683497435E-2</v>
      </c>
      <c r="CC120" s="32">
        <f>IFERROR(('2a) logm_x(t)'!FR3-'2a) logm_x(t)'!FQ3-'2a)answer'!$I3)^2,"")</f>
        <v>2.6426385971546279E-3</v>
      </c>
      <c r="CD120" s="32">
        <f>IFERROR(('2a) logm_x(t)'!FS3-'2a) logm_x(t)'!FR3-'2a)answer'!$I3)^2,"")</f>
        <v>9.5260739334721044E-4</v>
      </c>
      <c r="CE120" s="32">
        <f>IFERROR(('2a) logm_x(t)'!FT3-'2a) logm_x(t)'!FS3-'2a)answer'!$I3)^2,"")</f>
        <v>1.1467009162216451E-2</v>
      </c>
      <c r="CF120" s="32">
        <f>IFERROR(('2a) logm_x(t)'!FU3-'2a) logm_x(t)'!FT3-'2a)answer'!$I3)^2,"")</f>
        <v>4.4993363860837028E-3</v>
      </c>
      <c r="CG120" s="32">
        <f>IFERROR(('2a) logm_x(t)'!FV3-'2a) logm_x(t)'!FU3-'2a)answer'!$I3)^2,"")</f>
        <v>8.5827173708470455E-4</v>
      </c>
      <c r="CH120" s="32">
        <f>IFERROR(('2a) logm_x(t)'!FW3-'2a) logm_x(t)'!FV3-'2a)answer'!$I3)^2,"")</f>
        <v>1.7623044682981755E-2</v>
      </c>
      <c r="CI120" s="32">
        <f>IFERROR(('2a) logm_x(t)'!FX3-'2a) logm_x(t)'!FW3-'2a)answer'!$I3)^2,"")</f>
        <v>6.2309873607236969E-3</v>
      </c>
      <c r="CJ120" s="32">
        <f>IFERROR(('2a) logm_x(t)'!FY3-'2a) logm_x(t)'!FX3-'2a)answer'!$I3)^2,"")</f>
        <v>8.9025863012924219E-4</v>
      </c>
      <c r="CK120" s="32">
        <f>IFERROR(('2a) logm_x(t)'!FZ3-'2a) logm_x(t)'!FY3-'2a)answer'!$I3)^2,"")</f>
        <v>3.1452332647023061E-4</v>
      </c>
      <c r="CL120" s="32">
        <f>IFERROR(('2a) logm_x(t)'!GA3-'2a) logm_x(t)'!FZ3-'2a)answer'!$I3)^2,"")</f>
        <v>1.3891384775405432E-3</v>
      </c>
      <c r="CM120" s="32">
        <f>IFERROR(('2a) logm_x(t)'!GB3-'2a) logm_x(t)'!GA3-'2a)answer'!$I3)^2,"")</f>
        <v>7.3293351769014123E-5</v>
      </c>
      <c r="CN120" s="32">
        <f>IFERROR(('2a) logm_x(t)'!GC3-'2a) logm_x(t)'!GB3-'2a)answer'!$I3)^2,"")</f>
        <v>6.6558904370083024E-4</v>
      </c>
      <c r="CO120" s="31" t="s">
        <v>85</v>
      </c>
      <c r="CP120" s="32">
        <f>SUM(C120:CN230)/COUNT(C120:CN230)</f>
        <v>2.4800987986466648E-2</v>
      </c>
      <c r="CT120" s="31" t="s">
        <v>81</v>
      </c>
      <c r="CU120" s="4"/>
    </row>
    <row r="121" spans="1:188" x14ac:dyDescent="0.25">
      <c r="A121" s="31">
        <f>A120+1</f>
        <v>1</v>
      </c>
      <c r="C121" s="32">
        <f>IFERROR(('2a) logm_x(t)'!CR4-'2a) logm_x(t)'!CQ4-'2a)answer'!$I4)^2,"")</f>
        <v>7.1016067022231927E-2</v>
      </c>
      <c r="D121" s="32">
        <f>IFERROR(('2a) logm_x(t)'!CS4-'2a) logm_x(t)'!CR4-'2a)answer'!$I4)^2,"")</f>
        <v>2.6277642830808245E-2</v>
      </c>
      <c r="E121" s="32">
        <f>IFERROR(('2a) logm_x(t)'!CT4-'2a) logm_x(t)'!CS4-'2a)answer'!$I4)^2,"")</f>
        <v>8.5250796207730489E-3</v>
      </c>
      <c r="F121" s="32">
        <f>IFERROR(('2a) logm_x(t)'!CU4-'2a) logm_x(t)'!CT4-'2a)answer'!$I4)^2,"")</f>
        <v>2.3139244827164961E-2</v>
      </c>
      <c r="G121" s="32">
        <f>IFERROR(('2a) logm_x(t)'!CV4-'2a) logm_x(t)'!CU4-'2a)answer'!$I4)^2,"")</f>
        <v>2.88347899708472E-3</v>
      </c>
      <c r="H121" s="32">
        <f>IFERROR(('2a) logm_x(t)'!CW4-'2a) logm_x(t)'!CV4-'2a)answer'!$I4)^2,"")</f>
        <v>1.0485860648281888E-2</v>
      </c>
      <c r="I121" s="32">
        <f>IFERROR(('2a) logm_x(t)'!CX4-'2a) logm_x(t)'!CW4-'2a)answer'!$I4)^2,"")</f>
        <v>2.6565483160629164E-2</v>
      </c>
      <c r="J121" s="32">
        <f>IFERROR(('2a) logm_x(t)'!CY4-'2a) logm_x(t)'!CX4-'2a)answer'!$I4)^2,"")</f>
        <v>1.7492682132975036E-2</v>
      </c>
      <c r="K121" s="32">
        <f>IFERROR(('2a) logm_x(t)'!CZ4-'2a) logm_x(t)'!CY4-'2a)answer'!$I4)^2,"")</f>
        <v>5.9037479888123115E-3</v>
      </c>
      <c r="L121" s="32">
        <f>IFERROR(('2a) logm_x(t)'!DA4-'2a) logm_x(t)'!CZ4-'2a)answer'!$I4)^2,"")</f>
        <v>6.3763381353269019E-2</v>
      </c>
      <c r="M121" s="32">
        <f>IFERROR(('2a) logm_x(t)'!DB4-'2a) logm_x(t)'!DA4-'2a)answer'!$I4)^2,"")</f>
        <v>6.1124616382056505E-4</v>
      </c>
      <c r="N121" s="32">
        <f>IFERROR(('2a) logm_x(t)'!DC4-'2a) logm_x(t)'!DB4-'2a)answer'!$I4)^2,"")</f>
        <v>6.5022815987799349E-3</v>
      </c>
      <c r="O121" s="32">
        <f>IFERROR(('2a) logm_x(t)'!DD4-'2a) logm_x(t)'!DC4-'2a)answer'!$I4)^2,"")</f>
        <v>6.0976960252066238E-3</v>
      </c>
      <c r="P121" s="32">
        <f>IFERROR(('2a) logm_x(t)'!DE4-'2a) logm_x(t)'!DD4-'2a)answer'!$I4)^2,"")</f>
        <v>1.1958509288790282E-3</v>
      </c>
      <c r="Q121" s="32">
        <f>IFERROR(('2a) logm_x(t)'!DF4-'2a) logm_x(t)'!DE4-'2a)answer'!$I4)^2,"")</f>
        <v>3.2728266464752123E-6</v>
      </c>
      <c r="R121" s="32">
        <f>IFERROR(('2a) logm_x(t)'!DG4-'2a) logm_x(t)'!DF4-'2a)answer'!$I4)^2,"")</f>
        <v>4.5200172778728301E-3</v>
      </c>
      <c r="S121" s="32">
        <f>IFERROR(('2a) logm_x(t)'!DH4-'2a) logm_x(t)'!DG4-'2a)answer'!$I4)^2,"")</f>
        <v>3.0995980019242134E-4</v>
      </c>
      <c r="T121" s="32">
        <f>IFERROR(('2a) logm_x(t)'!DI4-'2a) logm_x(t)'!DH4-'2a)answer'!$I4)^2,"")</f>
        <v>2.7911466457265534E-3</v>
      </c>
      <c r="U121" s="32">
        <f>IFERROR(('2a) logm_x(t)'!DJ4-'2a) logm_x(t)'!DI4-'2a)answer'!$I4)^2,"")</f>
        <v>1.9680124754034348E-3</v>
      </c>
      <c r="V121" s="32">
        <f>IFERROR(('2a) logm_x(t)'!DK4-'2a) logm_x(t)'!DJ4-'2a)answer'!$I4)^2,"")</f>
        <v>1.1319986132685134E-4</v>
      </c>
      <c r="W121" s="32">
        <f>IFERROR(('2a) logm_x(t)'!DL4-'2a) logm_x(t)'!DK4-'2a)answer'!$I4)^2,"")</f>
        <v>4.146524100697848E-2</v>
      </c>
      <c r="X121" s="32">
        <f>IFERROR(('2a) logm_x(t)'!DM4-'2a) logm_x(t)'!DL4-'2a)answer'!$I4)^2,"")</f>
        <v>1.357329065929829E-4</v>
      </c>
      <c r="Y121" s="32">
        <f>IFERROR(('2a) logm_x(t)'!DN4-'2a) logm_x(t)'!DM4-'2a)answer'!$I4)^2,"")</f>
        <v>3.9212308297436535E-2</v>
      </c>
      <c r="Z121" s="32">
        <f>IFERROR(('2a) logm_x(t)'!DO4-'2a) logm_x(t)'!DN4-'2a)answer'!$I4)^2,"")</f>
        <v>7.4443372516542414E-2</v>
      </c>
      <c r="AA121" s="32">
        <f>IFERROR(('2a) logm_x(t)'!DP4-'2a) logm_x(t)'!DO4-'2a)answer'!$I4)^2,"")</f>
        <v>1.1575281196587751E-2</v>
      </c>
      <c r="AB121" s="32">
        <f>IFERROR(('2a) logm_x(t)'!DQ4-'2a) logm_x(t)'!DP4-'2a)answer'!$I4)^2,"")</f>
        <v>1.0261507585149968E-2</v>
      </c>
      <c r="AC121" s="32">
        <f>IFERROR(('2a) logm_x(t)'!DR4-'2a) logm_x(t)'!DQ4-'2a)answer'!$I4)^2,"")</f>
        <v>7.3473460942440161E-5</v>
      </c>
      <c r="AD121" s="32">
        <f>IFERROR(('2a) logm_x(t)'!DS4-'2a) logm_x(t)'!DR4-'2a)answer'!$I4)^2,"")</f>
        <v>2.5848046008983931E-3</v>
      </c>
      <c r="AE121" s="32">
        <f>IFERROR(('2a) logm_x(t)'!DT4-'2a) logm_x(t)'!DS4-'2a)answer'!$I4)^2,"")</f>
        <v>1.4459833020397618E-2</v>
      </c>
      <c r="AF121" s="32">
        <f>IFERROR(('2a) logm_x(t)'!DU4-'2a) logm_x(t)'!DT4-'2a)answer'!$I4)^2,"")</f>
        <v>8.9577220037203205E-3</v>
      </c>
      <c r="AG121" s="32">
        <f>IFERROR(('2a) logm_x(t)'!DV4-'2a) logm_x(t)'!DU4-'2a)answer'!$I4)^2,"")</f>
        <v>3.9005616613790196E-3</v>
      </c>
      <c r="AH121" s="32">
        <f>IFERROR(('2a) logm_x(t)'!DW4-'2a) logm_x(t)'!DV4-'2a)answer'!$I4)^2,"")</f>
        <v>7.5436500533037935E-3</v>
      </c>
      <c r="AI121" s="32">
        <f>IFERROR(('2a) logm_x(t)'!DX4-'2a) logm_x(t)'!DW4-'2a)answer'!$I4)^2,"")</f>
        <v>1.7726898035122795E-6</v>
      </c>
      <c r="AJ121" s="32">
        <f>IFERROR(('2a) logm_x(t)'!DY4-'2a) logm_x(t)'!DX4-'2a)answer'!$I4)^2,"")</f>
        <v>2.715979464917642E-3</v>
      </c>
      <c r="AK121" s="32">
        <f>IFERROR(('2a) logm_x(t)'!DZ4-'2a) logm_x(t)'!DY4-'2a)answer'!$I4)^2,"")</f>
        <v>8.5024920199562159E-3</v>
      </c>
      <c r="AL121" s="32">
        <f>IFERROR(('2a) logm_x(t)'!EA4-'2a) logm_x(t)'!DZ4-'2a)answer'!$I4)^2,"")</f>
        <v>2.2686153679640875E-2</v>
      </c>
      <c r="AM121" s="32">
        <f>IFERROR(('2a) logm_x(t)'!EB4-'2a) logm_x(t)'!EA4-'2a)answer'!$I4)^2,"")</f>
        <v>4.9697236031172619E-2</v>
      </c>
      <c r="AN121" s="32">
        <f>IFERROR(('2a) logm_x(t)'!EC4-'2a) logm_x(t)'!EB4-'2a)answer'!$I4)^2,"")</f>
        <v>3.817585897249183E-3</v>
      </c>
      <c r="AO121" s="32">
        <f>IFERROR(('2a) logm_x(t)'!ED4-'2a) logm_x(t)'!EC4-'2a)answer'!$I4)^2,"")</f>
        <v>3.261183149078592E-2</v>
      </c>
      <c r="AP121" s="32">
        <f>IFERROR(('2a) logm_x(t)'!EE4-'2a) logm_x(t)'!ED4-'2a)answer'!$I4)^2,"")</f>
        <v>4.3932896792291801E-2</v>
      </c>
      <c r="AQ121" s="32">
        <f>IFERROR(('2a) logm_x(t)'!EF4-'2a) logm_x(t)'!EE4-'2a)answer'!$I4)^2,"")</f>
        <v>1.6013889287954244E-2</v>
      </c>
      <c r="AR121" s="32">
        <f>IFERROR(('2a) logm_x(t)'!EG4-'2a) logm_x(t)'!EF4-'2a)answer'!$I4)^2,"")</f>
        <v>4.3403828605906563E-4</v>
      </c>
      <c r="AS121" s="32">
        <f>IFERROR(('2a) logm_x(t)'!EH4-'2a) logm_x(t)'!EG4-'2a)answer'!$I4)^2,"")</f>
        <v>8.7225427983375244E-3</v>
      </c>
      <c r="AT121" s="32">
        <f>IFERROR(('2a) logm_x(t)'!EI4-'2a) logm_x(t)'!EH4-'2a)answer'!$I4)^2,"")</f>
        <v>1.0895164454302173E-2</v>
      </c>
      <c r="AU121" s="32">
        <f>IFERROR(('2a) logm_x(t)'!EJ4-'2a) logm_x(t)'!EI4-'2a)answer'!$I4)^2,"")</f>
        <v>1.8208670673568544E-4</v>
      </c>
      <c r="AV121" s="32">
        <f>IFERROR(('2a) logm_x(t)'!EK4-'2a) logm_x(t)'!EJ4-'2a)answer'!$I4)^2,"")</f>
        <v>1.8173363759430603E-2</v>
      </c>
      <c r="AW121" s="32">
        <f>IFERROR(('2a) logm_x(t)'!EL4-'2a) logm_x(t)'!EK4-'2a)answer'!$I4)^2,"")</f>
        <v>8.7051023732646004E-4</v>
      </c>
      <c r="AX121" s="32">
        <f>IFERROR(('2a) logm_x(t)'!EM4-'2a) logm_x(t)'!EL4-'2a)answer'!$I4)^2,"")</f>
        <v>3.5238264302042251E-5</v>
      </c>
      <c r="AY121" s="32">
        <f>IFERROR(('2a) logm_x(t)'!EN4-'2a) logm_x(t)'!EM4-'2a)answer'!$I4)^2,"")</f>
        <v>2.2670921630097711E-3</v>
      </c>
      <c r="AZ121" s="32">
        <f>IFERROR(('2a) logm_x(t)'!EO4-'2a) logm_x(t)'!EN4-'2a)answer'!$I4)^2,"")</f>
        <v>1.7857180436354952E-2</v>
      </c>
      <c r="BA121" s="32">
        <f>IFERROR(('2a) logm_x(t)'!EP4-'2a) logm_x(t)'!EO4-'2a)answer'!$I4)^2,"")</f>
        <v>4.2132400956097372E-3</v>
      </c>
      <c r="BB121" s="32">
        <f>IFERROR(('2a) logm_x(t)'!EQ4-'2a) logm_x(t)'!EP4-'2a)answer'!$I4)^2,"")</f>
        <v>3.2547513832132264E-4</v>
      </c>
      <c r="BC121" s="32">
        <f>IFERROR(('2a) logm_x(t)'!ER4-'2a) logm_x(t)'!EQ4-'2a)answer'!$I4)^2,"")</f>
        <v>1.371202394641673E-2</v>
      </c>
      <c r="BD121" s="32">
        <f>IFERROR(('2a) logm_x(t)'!ES4-'2a) logm_x(t)'!ER4-'2a)answer'!$I4)^2,"")</f>
        <v>4.944417927789763E-3</v>
      </c>
      <c r="BE121" s="32">
        <f>IFERROR(('2a) logm_x(t)'!ET4-'2a) logm_x(t)'!ES4-'2a)answer'!$I4)^2,"")</f>
        <v>6.06383786441884E-4</v>
      </c>
      <c r="BF121" s="32">
        <f>IFERROR(('2a) logm_x(t)'!EU4-'2a) logm_x(t)'!ET4-'2a)answer'!$I4)^2,"")</f>
        <v>4.279088020310727E-2</v>
      </c>
      <c r="BG121" s="32">
        <f>IFERROR(('2a) logm_x(t)'!EV4-'2a) logm_x(t)'!EU4-'2a)answer'!$I4)^2,"")</f>
        <v>8.6412352506294414E-3</v>
      </c>
      <c r="BH121" s="32">
        <f>IFERROR(('2a) logm_x(t)'!EW4-'2a) logm_x(t)'!EV4-'2a)answer'!$I4)^2,"")</f>
        <v>8.0364195626895195E-3</v>
      </c>
      <c r="BI121" s="32">
        <f>IFERROR(('2a) logm_x(t)'!EX4-'2a) logm_x(t)'!EW4-'2a)answer'!$I4)^2,"")</f>
        <v>6.531475951017292E-3</v>
      </c>
      <c r="BJ121" s="32">
        <f>IFERROR(('2a) logm_x(t)'!EY4-'2a) logm_x(t)'!EX4-'2a)answer'!$I4)^2,"")</f>
        <v>4.9611258570665874E-2</v>
      </c>
      <c r="BK121" s="32">
        <f>IFERROR(('2a) logm_x(t)'!EZ4-'2a) logm_x(t)'!EY4-'2a)answer'!$I4)^2,"")</f>
        <v>1.3846452707782853E-3</v>
      </c>
      <c r="BL121" s="32">
        <f>IFERROR(('2a) logm_x(t)'!FA4-'2a) logm_x(t)'!EZ4-'2a)answer'!$I4)^2,"")</f>
        <v>2.8359059066649435E-2</v>
      </c>
      <c r="BM121" s="32">
        <f>IFERROR(('2a) logm_x(t)'!FB4-'2a) logm_x(t)'!FA4-'2a)answer'!$I4)^2,"")</f>
        <v>3.34597501957213E-4</v>
      </c>
      <c r="BN121" s="32">
        <f>IFERROR(('2a) logm_x(t)'!FC4-'2a) logm_x(t)'!FB4-'2a)answer'!$I4)^2,"")</f>
        <v>7.9938307986659376E-3</v>
      </c>
      <c r="BO121" s="32">
        <f>IFERROR(('2a) logm_x(t)'!FD4-'2a) logm_x(t)'!FC4-'2a)answer'!$I4)^2,"")</f>
        <v>1.5647532305863519E-5</v>
      </c>
      <c r="BP121" s="32">
        <f>IFERROR(('2a) logm_x(t)'!FE4-'2a) logm_x(t)'!FD4-'2a)answer'!$I4)^2,"")</f>
        <v>1.6011777750199119E-2</v>
      </c>
      <c r="BQ121" s="32">
        <f>IFERROR(('2a) logm_x(t)'!FF4-'2a) logm_x(t)'!FE4-'2a)answer'!$I4)^2,"")</f>
        <v>0.16807326555026467</v>
      </c>
      <c r="BR121" s="32">
        <f>IFERROR(('2a) logm_x(t)'!FG4-'2a) logm_x(t)'!FF4-'2a)answer'!$I4)^2,"")</f>
        <v>8.2895207673861271E-2</v>
      </c>
      <c r="BS121" s="32">
        <f>IFERROR(('2a) logm_x(t)'!FH4-'2a) logm_x(t)'!FG4-'2a)answer'!$I4)^2,"")</f>
        <v>6.322000644783668E-2</v>
      </c>
      <c r="BT121" s="32">
        <f>IFERROR(('2a) logm_x(t)'!FI4-'2a) logm_x(t)'!FH4-'2a)answer'!$I4)^2,"")</f>
        <v>2.4069577391382401E-3</v>
      </c>
      <c r="BU121" s="32">
        <f>IFERROR(('2a) logm_x(t)'!FJ4-'2a) logm_x(t)'!FI4-'2a)answer'!$I4)^2,"")</f>
        <v>1.6903989668417368E-2</v>
      </c>
      <c r="BV121" s="32">
        <f>IFERROR(('2a) logm_x(t)'!FK4-'2a) logm_x(t)'!FJ4-'2a)answer'!$I4)^2,"")</f>
        <v>5.4718990986802859E-4</v>
      </c>
      <c r="BW121" s="32">
        <f>IFERROR(('2a) logm_x(t)'!FL4-'2a) logm_x(t)'!FK4-'2a)answer'!$I4)^2,"")</f>
        <v>3.4674170448098403E-2</v>
      </c>
      <c r="BX121" s="32">
        <f>IFERROR(('2a) logm_x(t)'!FM4-'2a) logm_x(t)'!FL4-'2a)answer'!$I4)^2,"")</f>
        <v>1.0066822832794422E-2</v>
      </c>
      <c r="BY121" s="32">
        <f>IFERROR(('2a) logm_x(t)'!FN4-'2a) logm_x(t)'!FM4-'2a)answer'!$I4)^2,"")</f>
        <v>6.3543766959795875E-3</v>
      </c>
      <c r="BZ121" s="32">
        <f>IFERROR(('2a) logm_x(t)'!FO4-'2a) logm_x(t)'!FN4-'2a)answer'!$I4)^2,"")</f>
        <v>3.0481389645575455E-2</v>
      </c>
      <c r="CA121" s="32">
        <f>IFERROR(('2a) logm_x(t)'!FP4-'2a) logm_x(t)'!FO4-'2a)answer'!$I4)^2,"")</f>
        <v>0.13194546497189441</v>
      </c>
      <c r="CB121" s="32">
        <f>IFERROR(('2a) logm_x(t)'!FQ4-'2a) logm_x(t)'!FP4-'2a)answer'!$I4)^2,"")</f>
        <v>3.5447081403789391E-3</v>
      </c>
      <c r="CC121" s="32">
        <f>IFERROR(('2a) logm_x(t)'!FR4-'2a) logm_x(t)'!FQ4-'2a)answer'!$I4)^2,"")</f>
        <v>3.3676726290576682E-6</v>
      </c>
      <c r="CD121" s="32">
        <f>IFERROR(('2a) logm_x(t)'!FS4-'2a) logm_x(t)'!FR4-'2a)answer'!$I4)^2,"")</f>
        <v>7.605445816828163E-3</v>
      </c>
      <c r="CE121" s="32">
        <f>IFERROR(('2a) logm_x(t)'!FT4-'2a) logm_x(t)'!FS4-'2a)answer'!$I4)^2,"")</f>
        <v>3.0414787592223106E-2</v>
      </c>
      <c r="CF121" s="32">
        <f>IFERROR(('2a) logm_x(t)'!FU4-'2a) logm_x(t)'!FT4-'2a)answer'!$I4)^2,"")</f>
        <v>1.8136241128834166E-3</v>
      </c>
      <c r="CG121" s="32">
        <f>IFERROR(('2a) logm_x(t)'!FV4-'2a) logm_x(t)'!FU4-'2a)answer'!$I4)^2,"")</f>
        <v>1.7267162492275632E-3</v>
      </c>
      <c r="CH121" s="32">
        <f>IFERROR(('2a) logm_x(t)'!FW4-'2a) logm_x(t)'!FV4-'2a)answer'!$I4)^2,"")</f>
        <v>3.4998181736880671E-2</v>
      </c>
      <c r="CI121" s="32">
        <f>IFERROR(('2a) logm_x(t)'!FX4-'2a) logm_x(t)'!FW4-'2a)answer'!$I4)^2,"")</f>
        <v>0.1683637434797853</v>
      </c>
      <c r="CJ121" s="32">
        <f>IFERROR(('2a) logm_x(t)'!FY4-'2a) logm_x(t)'!FX4-'2a)answer'!$I4)^2,"")</f>
        <v>8.3309996822067175E-2</v>
      </c>
      <c r="CK121" s="32">
        <f>IFERROR(('2a) logm_x(t)'!FZ4-'2a) logm_x(t)'!FY4-'2a)answer'!$I4)^2,"")</f>
        <v>1.2394991539840299E-2</v>
      </c>
      <c r="CL121" s="32">
        <f>IFERROR(('2a) logm_x(t)'!GA4-'2a) logm_x(t)'!FZ4-'2a)answer'!$I4)^2,"")</f>
        <v>0.13052083769451725</v>
      </c>
      <c r="CM121" s="32">
        <f>IFERROR(('2a) logm_x(t)'!GB4-'2a) logm_x(t)'!GA4-'2a)answer'!$I4)^2,"")</f>
        <v>7.4448202160471485E-3</v>
      </c>
      <c r="CN121" s="32">
        <f>IFERROR(('2a) logm_x(t)'!GC4-'2a) logm_x(t)'!GB4-'2a)answer'!$I4)^2,"")</f>
        <v>1.1115785195067987E-2</v>
      </c>
      <c r="CO121" s="31" t="s">
        <v>86</v>
      </c>
      <c r="CP121" s="4">
        <f>SQRT(CP120)</f>
        <v>0.15748329430916364</v>
      </c>
      <c r="CT121" s="31" t="s">
        <v>82</v>
      </c>
      <c r="CU121" s="4"/>
    </row>
    <row r="122" spans="1:188" x14ac:dyDescent="0.25">
      <c r="A122" s="31">
        <f t="shared" ref="A122:A185" si="11">A121+1</f>
        <v>2</v>
      </c>
      <c r="C122" s="32">
        <f>IFERROR(('2a) logm_x(t)'!CR5-'2a) logm_x(t)'!CQ5-'2a)answer'!$I5)^2,"")</f>
        <v>0.14129568569994119</v>
      </c>
      <c r="D122" s="32">
        <f>IFERROR(('2a) logm_x(t)'!CS5-'2a) logm_x(t)'!CR5-'2a)answer'!$I5)^2,"")</f>
        <v>2.6417069512402334E-2</v>
      </c>
      <c r="E122" s="32">
        <f>IFERROR(('2a) logm_x(t)'!CT5-'2a) logm_x(t)'!CS5-'2a)answer'!$I5)^2,"")</f>
        <v>3.4129404312797543E-3</v>
      </c>
      <c r="F122" s="32">
        <f>IFERROR(('2a) logm_x(t)'!CU5-'2a) logm_x(t)'!CT5-'2a)answer'!$I5)^2,"")</f>
        <v>5.3826540494576625E-3</v>
      </c>
      <c r="G122" s="32">
        <f>IFERROR(('2a) logm_x(t)'!CV5-'2a) logm_x(t)'!CU5-'2a)answer'!$I5)^2,"")</f>
        <v>1.6292356235225989E-2</v>
      </c>
      <c r="H122" s="32">
        <f>IFERROR(('2a) logm_x(t)'!CW5-'2a) logm_x(t)'!CV5-'2a)answer'!$I5)^2,"")</f>
        <v>6.5426595293754811E-4</v>
      </c>
      <c r="I122" s="32">
        <f>IFERROR(('2a) logm_x(t)'!CX5-'2a) logm_x(t)'!CW5-'2a)answer'!$I5)^2,"")</f>
        <v>1.850466456411631E-2</v>
      </c>
      <c r="J122" s="32">
        <f>IFERROR(('2a) logm_x(t)'!CY5-'2a) logm_x(t)'!CX5-'2a)answer'!$I5)^2,"")</f>
        <v>3.6529671948058087E-3</v>
      </c>
      <c r="K122" s="32">
        <f>IFERROR(('2a) logm_x(t)'!CZ5-'2a) logm_x(t)'!CY5-'2a)answer'!$I5)^2,"")</f>
        <v>1.7398738893530167E-2</v>
      </c>
      <c r="L122" s="32">
        <f>IFERROR(('2a) logm_x(t)'!DA5-'2a) logm_x(t)'!CZ5-'2a)answer'!$I5)^2,"")</f>
        <v>8.0563131961113709E-3</v>
      </c>
      <c r="M122" s="32">
        <f>IFERROR(('2a) logm_x(t)'!DB5-'2a) logm_x(t)'!DA5-'2a)answer'!$I5)^2,"")</f>
        <v>7.5686385290343518E-3</v>
      </c>
      <c r="N122" s="32">
        <f>IFERROR(('2a) logm_x(t)'!DC5-'2a) logm_x(t)'!DB5-'2a)answer'!$I5)^2,"")</f>
        <v>4.145712726634223E-4</v>
      </c>
      <c r="O122" s="32">
        <f>IFERROR(('2a) logm_x(t)'!DD5-'2a) logm_x(t)'!DC5-'2a)answer'!$I5)^2,"")</f>
        <v>1.115162265523195E-2</v>
      </c>
      <c r="P122" s="32">
        <f>IFERROR(('2a) logm_x(t)'!DE5-'2a) logm_x(t)'!DD5-'2a)answer'!$I5)^2,"")</f>
        <v>2.0877598395059642E-2</v>
      </c>
      <c r="Q122" s="32">
        <f>IFERROR(('2a) logm_x(t)'!DF5-'2a) logm_x(t)'!DE5-'2a)answer'!$I5)^2,"")</f>
        <v>1.2995029452014587E-2</v>
      </c>
      <c r="R122" s="32">
        <f>IFERROR(('2a) logm_x(t)'!DG5-'2a) logm_x(t)'!DF5-'2a)answer'!$I5)^2,"")</f>
        <v>6.3405741697992257E-7</v>
      </c>
      <c r="S122" s="32">
        <f>IFERROR(('2a) logm_x(t)'!DH5-'2a) logm_x(t)'!DG5-'2a)answer'!$I5)^2,"")</f>
        <v>1.5486129006746966E-5</v>
      </c>
      <c r="T122" s="32">
        <f>IFERROR(('2a) logm_x(t)'!DI5-'2a) logm_x(t)'!DH5-'2a)answer'!$I5)^2,"")</f>
        <v>9.4845010602975896E-4</v>
      </c>
      <c r="U122" s="32">
        <f>IFERROR(('2a) logm_x(t)'!DJ5-'2a) logm_x(t)'!DI5-'2a)answer'!$I5)^2,"")</f>
        <v>3.1481970804407879E-3</v>
      </c>
      <c r="V122" s="32">
        <f>IFERROR(('2a) logm_x(t)'!DK5-'2a) logm_x(t)'!DJ5-'2a)answer'!$I5)^2,"")</f>
        <v>5.2758265918290735E-3</v>
      </c>
      <c r="W122" s="32">
        <f>IFERROR(('2a) logm_x(t)'!DL5-'2a) logm_x(t)'!DK5-'2a)answer'!$I5)^2,"")</f>
        <v>4.2501758240557932E-5</v>
      </c>
      <c r="X122" s="32">
        <f>IFERROR(('2a) logm_x(t)'!DM5-'2a) logm_x(t)'!DL5-'2a)answer'!$I5)^2,"")</f>
        <v>6.2966418625440432E-2</v>
      </c>
      <c r="Y122" s="32">
        <f>IFERROR(('2a) logm_x(t)'!DN5-'2a) logm_x(t)'!DM5-'2a)answer'!$I5)^2,"")</f>
        <v>0.2185596744316223</v>
      </c>
      <c r="Z122" s="32">
        <f>IFERROR(('2a) logm_x(t)'!DO5-'2a) logm_x(t)'!DN5-'2a)answer'!$I5)^2,"")</f>
        <v>0.14661911786633031</v>
      </c>
      <c r="AA122" s="32">
        <f>IFERROR(('2a) logm_x(t)'!DP5-'2a) logm_x(t)'!DO5-'2a)answer'!$I5)^2,"")</f>
        <v>0.11568076100269165</v>
      </c>
      <c r="AB122" s="32">
        <f>IFERROR(('2a) logm_x(t)'!DQ5-'2a) logm_x(t)'!DP5-'2a)answer'!$I5)^2,"")</f>
        <v>2.6408958257746605E-2</v>
      </c>
      <c r="AC122" s="32">
        <f>IFERROR(('2a) logm_x(t)'!DR5-'2a) logm_x(t)'!DQ5-'2a)answer'!$I5)^2,"")</f>
        <v>5.3525267121915645E-5</v>
      </c>
      <c r="AD122" s="32">
        <f>IFERROR(('2a) logm_x(t)'!DS5-'2a) logm_x(t)'!DR5-'2a)answer'!$I5)^2,"")</f>
        <v>3.3466183248042972E-3</v>
      </c>
      <c r="AE122" s="32">
        <f>IFERROR(('2a) logm_x(t)'!DT5-'2a) logm_x(t)'!DS5-'2a)answer'!$I5)^2,"")</f>
        <v>2.3584101760932216E-2</v>
      </c>
      <c r="AF122" s="32">
        <f>IFERROR(('2a) logm_x(t)'!DU5-'2a) logm_x(t)'!DT5-'2a)answer'!$I5)^2,"")</f>
        <v>0.303687442867769</v>
      </c>
      <c r="AG122" s="32">
        <f>IFERROR(('2a) logm_x(t)'!DV5-'2a) logm_x(t)'!DU5-'2a)answer'!$I5)^2,"")</f>
        <v>2.9145589562672505E-2</v>
      </c>
      <c r="AH122" s="32">
        <f>IFERROR(('2a) logm_x(t)'!DW5-'2a) logm_x(t)'!DV5-'2a)answer'!$I5)^2,"")</f>
        <v>4.6358228167745754E-3</v>
      </c>
      <c r="AI122" s="32">
        <f>IFERROR(('2a) logm_x(t)'!DX5-'2a) logm_x(t)'!DW5-'2a)answer'!$I5)^2,"")</f>
        <v>1.0431101119071935E-2</v>
      </c>
      <c r="AJ122" s="32">
        <f>IFERROR(('2a) logm_x(t)'!DY5-'2a) logm_x(t)'!DX5-'2a)answer'!$I5)^2,"")</f>
        <v>9.2495365348528819E-4</v>
      </c>
      <c r="AK122" s="32">
        <f>IFERROR(('2a) logm_x(t)'!DZ5-'2a) logm_x(t)'!DY5-'2a)answer'!$I5)^2,"")</f>
        <v>1.8325483602154514E-2</v>
      </c>
      <c r="AL122" s="32">
        <f>IFERROR(('2a) logm_x(t)'!EA5-'2a) logm_x(t)'!DZ5-'2a)answer'!$I5)^2,"")</f>
        <v>1.044797560229732E-3</v>
      </c>
      <c r="AM122" s="32">
        <f>IFERROR(('2a) logm_x(t)'!EB5-'2a) logm_x(t)'!EA5-'2a)answer'!$I5)^2,"")</f>
        <v>1.4154164192015904E-3</v>
      </c>
      <c r="AN122" s="32">
        <f>IFERROR(('2a) logm_x(t)'!EC5-'2a) logm_x(t)'!EB5-'2a)answer'!$I5)^2,"")</f>
        <v>2.2233075879421686E-2</v>
      </c>
      <c r="AO122" s="32">
        <f>IFERROR(('2a) logm_x(t)'!ED5-'2a) logm_x(t)'!EC5-'2a)answer'!$I5)^2,"")</f>
        <v>2.0032831004138212E-2</v>
      </c>
      <c r="AP122" s="32">
        <f>IFERROR(('2a) logm_x(t)'!EE5-'2a) logm_x(t)'!ED5-'2a)answer'!$I5)^2,"")</f>
        <v>1.5966853122557769E-2</v>
      </c>
      <c r="AQ122" s="32">
        <f>IFERROR(('2a) logm_x(t)'!EF5-'2a) logm_x(t)'!EE5-'2a)answer'!$I5)^2,"")</f>
        <v>3.3584186116774402E-4</v>
      </c>
      <c r="AR122" s="32">
        <f>IFERROR(('2a) logm_x(t)'!EG5-'2a) logm_x(t)'!EF5-'2a)answer'!$I5)^2,"")</f>
        <v>9.9338754783318117E-3</v>
      </c>
      <c r="AS122" s="32">
        <f>IFERROR(('2a) logm_x(t)'!EH5-'2a) logm_x(t)'!EG5-'2a)answer'!$I5)^2,"")</f>
        <v>2.6869591309239449E-3</v>
      </c>
      <c r="AT122" s="32">
        <f>IFERROR(('2a) logm_x(t)'!EI5-'2a) logm_x(t)'!EH5-'2a)answer'!$I5)^2,"")</f>
        <v>1.0808063921418211E-2</v>
      </c>
      <c r="AU122" s="32">
        <f>IFERROR(('2a) logm_x(t)'!EJ5-'2a) logm_x(t)'!EI5-'2a)answer'!$I5)^2,"")</f>
        <v>1.2367235783884019E-2</v>
      </c>
      <c r="AV122" s="32">
        <f>IFERROR(('2a) logm_x(t)'!EK5-'2a) logm_x(t)'!EJ5-'2a)answer'!$I5)^2,"")</f>
        <v>4.0655786977376353E-2</v>
      </c>
      <c r="AW122" s="32">
        <f>IFERROR(('2a) logm_x(t)'!EL5-'2a) logm_x(t)'!EK5-'2a)answer'!$I5)^2,"")</f>
        <v>7.7486095155096073E-3</v>
      </c>
      <c r="AX122" s="32">
        <f>IFERROR(('2a) logm_x(t)'!EM5-'2a) logm_x(t)'!EL5-'2a)answer'!$I5)^2,"")</f>
        <v>1.5426634049255474E-3</v>
      </c>
      <c r="AY122" s="32">
        <f>IFERROR(('2a) logm_x(t)'!EN5-'2a) logm_x(t)'!EM5-'2a)answer'!$I5)^2,"")</f>
        <v>2.3348146877006743E-3</v>
      </c>
      <c r="AZ122" s="32">
        <f>IFERROR(('2a) logm_x(t)'!EO5-'2a) logm_x(t)'!EN5-'2a)answer'!$I5)^2,"")</f>
        <v>1.740689439682498E-4</v>
      </c>
      <c r="BA122" s="32">
        <f>IFERROR(('2a) logm_x(t)'!EP5-'2a) logm_x(t)'!EO5-'2a)answer'!$I5)^2,"")</f>
        <v>3.6872382238534829E-3</v>
      </c>
      <c r="BB122" s="32">
        <f>IFERROR(('2a) logm_x(t)'!EQ5-'2a) logm_x(t)'!EP5-'2a)answer'!$I5)^2,"")</f>
        <v>7.5290955741722449E-3</v>
      </c>
      <c r="BC122" s="32">
        <f>IFERROR(('2a) logm_x(t)'!ER5-'2a) logm_x(t)'!EQ5-'2a)answer'!$I5)^2,"")</f>
        <v>4.8813658727771631E-2</v>
      </c>
      <c r="BD122" s="32">
        <f>IFERROR(('2a) logm_x(t)'!ES5-'2a) logm_x(t)'!ER5-'2a)answer'!$I5)^2,"")</f>
        <v>2.4042647165491483E-3</v>
      </c>
      <c r="BE122" s="32">
        <f>IFERROR(('2a) logm_x(t)'!ET5-'2a) logm_x(t)'!ES5-'2a)answer'!$I5)^2,"")</f>
        <v>5.3346621078295088E-3</v>
      </c>
      <c r="BF122" s="32">
        <f>IFERROR(('2a) logm_x(t)'!EU5-'2a) logm_x(t)'!ET5-'2a)answer'!$I5)^2,"")</f>
        <v>2.9612298371623292E-3</v>
      </c>
      <c r="BG122" s="32">
        <f>IFERROR(('2a) logm_x(t)'!EV5-'2a) logm_x(t)'!EU5-'2a)answer'!$I5)^2,"")</f>
        <v>7.7244824874228343E-3</v>
      </c>
      <c r="BH122" s="32">
        <f>IFERROR(('2a) logm_x(t)'!EW5-'2a) logm_x(t)'!EV5-'2a)answer'!$I5)^2,"")</f>
        <v>1.3465972607307499E-2</v>
      </c>
      <c r="BI122" s="32">
        <f>IFERROR(('2a) logm_x(t)'!EX5-'2a) logm_x(t)'!EW5-'2a)answer'!$I5)^2,"")</f>
        <v>3.5712727826637793E-2</v>
      </c>
      <c r="BJ122" s="32">
        <f>IFERROR(('2a) logm_x(t)'!EY5-'2a) logm_x(t)'!EX5-'2a)answer'!$I5)^2,"")</f>
        <v>1.5055082691759309E-3</v>
      </c>
      <c r="BK122" s="32">
        <f>IFERROR(('2a) logm_x(t)'!EZ5-'2a) logm_x(t)'!EY5-'2a)answer'!$I5)^2,"")</f>
        <v>0.11440002966976424</v>
      </c>
      <c r="BL122" s="32">
        <f>IFERROR(('2a) logm_x(t)'!FA5-'2a) logm_x(t)'!EZ5-'2a)answer'!$I5)^2,"")</f>
        <v>3.7218042696192666E-2</v>
      </c>
      <c r="BM122" s="32">
        <f>IFERROR(('2a) logm_x(t)'!FB5-'2a) logm_x(t)'!FA5-'2a)answer'!$I5)^2,"")</f>
        <v>1.6049684067075749E-2</v>
      </c>
      <c r="BN122" s="32">
        <f>IFERROR(('2a) logm_x(t)'!FC5-'2a) logm_x(t)'!FB5-'2a)answer'!$I5)^2,"")</f>
        <v>8.3086163240595687E-2</v>
      </c>
      <c r="BO122" s="32">
        <f>IFERROR(('2a) logm_x(t)'!FD5-'2a) logm_x(t)'!FC5-'2a)answer'!$I5)^2,"")</f>
        <v>2.5773930894083228E-2</v>
      </c>
      <c r="BP122" s="32">
        <f>IFERROR(('2a) logm_x(t)'!FE5-'2a) logm_x(t)'!FD5-'2a)answer'!$I5)^2,"")</f>
        <v>2.1850763581693394E-2</v>
      </c>
      <c r="BQ122" s="32">
        <f>IFERROR(('2a) logm_x(t)'!FF5-'2a) logm_x(t)'!FE5-'2a)answer'!$I5)^2,"")</f>
        <v>7.4727798885124971E-2</v>
      </c>
      <c r="BR122" s="32">
        <f>IFERROR(('2a) logm_x(t)'!FG5-'2a) logm_x(t)'!FF5-'2a)answer'!$I5)^2,"")</f>
        <v>1.0816808443739124E-3</v>
      </c>
      <c r="BS122" s="32">
        <f>IFERROR(('2a) logm_x(t)'!FH5-'2a) logm_x(t)'!FG5-'2a)answer'!$I5)^2,"")</f>
        <v>4.6688620225489169E-2</v>
      </c>
      <c r="BT122" s="32">
        <f>IFERROR(('2a) logm_x(t)'!FI5-'2a) logm_x(t)'!FH5-'2a)answer'!$I5)^2,"")</f>
        <v>4.0706770259772975E-3</v>
      </c>
      <c r="BU122" s="32">
        <f>IFERROR(('2a) logm_x(t)'!FJ5-'2a) logm_x(t)'!FI5-'2a)answer'!$I5)^2,"")</f>
        <v>1.9793823897237651E-2</v>
      </c>
      <c r="BV122" s="32">
        <f>IFERROR(('2a) logm_x(t)'!FK5-'2a) logm_x(t)'!FJ5-'2a)answer'!$I5)^2,"")</f>
        <v>4.0001945670919926E-3</v>
      </c>
      <c r="BW122" s="32">
        <f>IFERROR(('2a) logm_x(t)'!FL5-'2a) logm_x(t)'!FK5-'2a)answer'!$I5)^2,"")</f>
        <v>1.9898747712038801E-2</v>
      </c>
      <c r="BX122" s="32">
        <f>IFERROR(('2a) logm_x(t)'!FM5-'2a) logm_x(t)'!FL5-'2a)answer'!$I5)^2,"")</f>
        <v>9.8660190571181212E-3</v>
      </c>
      <c r="BY122" s="32">
        <f>IFERROR(('2a) logm_x(t)'!FN5-'2a) logm_x(t)'!FM5-'2a)answer'!$I5)^2,"")</f>
        <v>0.10673338989744503</v>
      </c>
      <c r="BZ122" s="32">
        <f>IFERROR(('2a) logm_x(t)'!FO5-'2a) logm_x(t)'!FN5-'2a)answer'!$I5)^2,"")</f>
        <v>0.16718722237505321</v>
      </c>
      <c r="CA122" s="32">
        <f>IFERROR(('2a) logm_x(t)'!FP5-'2a) logm_x(t)'!FO5-'2a)answer'!$I5)^2,"")</f>
        <v>0.18442101347695314</v>
      </c>
      <c r="CB122" s="32">
        <f>IFERROR(('2a) logm_x(t)'!FQ5-'2a) logm_x(t)'!FP5-'2a)answer'!$I5)^2,"")</f>
        <v>7.1712749634767384E-2</v>
      </c>
      <c r="CC122" s="32">
        <f>IFERROR(('2a) logm_x(t)'!FR5-'2a) logm_x(t)'!FQ5-'2a)answer'!$I5)^2,"")</f>
        <v>1.9953672707670165E-3</v>
      </c>
      <c r="CD122" s="32">
        <f>IFERROR(('2a) logm_x(t)'!FS5-'2a) logm_x(t)'!FR5-'2a)answer'!$I5)^2,"")</f>
        <v>0.10501331370289151</v>
      </c>
      <c r="CE122" s="32">
        <f>IFERROR(('2a) logm_x(t)'!FT5-'2a) logm_x(t)'!FS5-'2a)answer'!$I5)^2,"")</f>
        <v>6.8937398848904347E-2</v>
      </c>
      <c r="CF122" s="32">
        <f>IFERROR(('2a) logm_x(t)'!FU5-'2a) logm_x(t)'!FT5-'2a)answer'!$I5)^2,"")</f>
        <v>7.6557972843301772E-3</v>
      </c>
      <c r="CG122" s="32">
        <f>IFERROR(('2a) logm_x(t)'!FV5-'2a) logm_x(t)'!FU5-'2a)answer'!$I5)^2,"")</f>
        <v>7.3323701017502588E-3</v>
      </c>
      <c r="CH122" s="32">
        <f>IFERROR(('2a) logm_x(t)'!FW5-'2a) logm_x(t)'!FV5-'2a)answer'!$I5)^2,"")</f>
        <v>1.5623262586686468E-3</v>
      </c>
      <c r="CI122" s="32">
        <f>IFERROR(('2a) logm_x(t)'!FX5-'2a) logm_x(t)'!FW5-'2a)answer'!$I5)^2,"")</f>
        <v>3.1976348865262725E-3</v>
      </c>
      <c r="CJ122" s="32">
        <f>IFERROR(('2a) logm_x(t)'!FY5-'2a) logm_x(t)'!FX5-'2a)answer'!$I5)^2,"")</f>
        <v>1.5314363475612575E-2</v>
      </c>
      <c r="CK122" s="32">
        <f>IFERROR(('2a) logm_x(t)'!FZ5-'2a) logm_x(t)'!FY5-'2a)answer'!$I5)^2,"")</f>
        <v>2.2544756922083804E-2</v>
      </c>
      <c r="CL122" s="32">
        <f>IFERROR(('2a) logm_x(t)'!GA5-'2a) logm_x(t)'!FZ5-'2a)answer'!$I5)^2,"")</f>
        <v>0.11596475043163268</v>
      </c>
      <c r="CM122" s="32">
        <f>IFERROR(('2a) logm_x(t)'!GB5-'2a) logm_x(t)'!GA5-'2a)answer'!$I5)^2,"")</f>
        <v>0.17517881414214206</v>
      </c>
      <c r="CN122" s="32">
        <f>IFERROR(('2a) logm_x(t)'!GC5-'2a) logm_x(t)'!GB5-'2a)answer'!$I5)^2,"")</f>
        <v>5.2058376816678503E-3</v>
      </c>
    </row>
    <row r="123" spans="1:188" x14ac:dyDescent="0.25">
      <c r="A123" s="31">
        <f t="shared" si="11"/>
        <v>3</v>
      </c>
      <c r="C123" s="32">
        <f>IFERROR(('2a) logm_x(t)'!CR6-'2a) logm_x(t)'!CQ6-'2a)answer'!$I6)^2,"")</f>
        <v>3.7820833171398416E-3</v>
      </c>
      <c r="D123" s="32">
        <f>IFERROR(('2a) logm_x(t)'!CS6-'2a) logm_x(t)'!CR6-'2a)answer'!$I6)^2,"")</f>
        <v>1.2194314968062702E-2</v>
      </c>
      <c r="E123" s="32">
        <f>IFERROR(('2a) logm_x(t)'!CT6-'2a) logm_x(t)'!CS6-'2a)answer'!$I6)^2,"")</f>
        <v>2.2214773085236044E-2</v>
      </c>
      <c r="F123" s="32">
        <f>IFERROR(('2a) logm_x(t)'!CU6-'2a) logm_x(t)'!CT6-'2a)answer'!$I6)^2,"")</f>
        <v>4.470316469351256E-3</v>
      </c>
      <c r="G123" s="32">
        <f>IFERROR(('2a) logm_x(t)'!CV6-'2a) logm_x(t)'!CU6-'2a)answer'!$I6)^2,"")</f>
        <v>4.0622138764155854E-3</v>
      </c>
      <c r="H123" s="32">
        <f>IFERROR(('2a) logm_x(t)'!CW6-'2a) logm_x(t)'!CV6-'2a)answer'!$I6)^2,"")</f>
        <v>2.3968822222105841E-2</v>
      </c>
      <c r="I123" s="32">
        <f>IFERROR(('2a) logm_x(t)'!CX6-'2a) logm_x(t)'!CW6-'2a)answer'!$I6)^2,"")</f>
        <v>6.9064631790521523E-4</v>
      </c>
      <c r="J123" s="32">
        <f>IFERROR(('2a) logm_x(t)'!CY6-'2a) logm_x(t)'!CX6-'2a)answer'!$I6)^2,"")</f>
        <v>1.2299526775383863E-2</v>
      </c>
      <c r="K123" s="32">
        <f>IFERROR(('2a) logm_x(t)'!CZ6-'2a) logm_x(t)'!CY6-'2a)answer'!$I6)^2,"")</f>
        <v>0.10977038757945477</v>
      </c>
      <c r="L123" s="32">
        <f>IFERROR(('2a) logm_x(t)'!DA6-'2a) logm_x(t)'!CZ6-'2a)answer'!$I6)^2,"")</f>
        <v>1.5458176579857319E-2</v>
      </c>
      <c r="M123" s="32">
        <f>IFERROR(('2a) logm_x(t)'!DB6-'2a) logm_x(t)'!DA6-'2a)answer'!$I6)^2,"")</f>
        <v>1.0930887237867116E-3</v>
      </c>
      <c r="N123" s="32">
        <f>IFERROR(('2a) logm_x(t)'!DC6-'2a) logm_x(t)'!DB6-'2a)answer'!$I6)^2,"")</f>
        <v>8.2220987691247174E-4</v>
      </c>
      <c r="O123" s="32">
        <f>IFERROR(('2a) logm_x(t)'!DD6-'2a) logm_x(t)'!DC6-'2a)answer'!$I6)^2,"")</f>
        <v>3.5096988288126817E-2</v>
      </c>
      <c r="P123" s="32">
        <f>IFERROR(('2a) logm_x(t)'!DE6-'2a) logm_x(t)'!DD6-'2a)answer'!$I6)^2,"")</f>
        <v>1.6944102727957322E-2</v>
      </c>
      <c r="Q123" s="32">
        <f>IFERROR(('2a) logm_x(t)'!DF6-'2a) logm_x(t)'!DE6-'2a)answer'!$I6)^2,"")</f>
        <v>4.7610470587506544E-5</v>
      </c>
      <c r="R123" s="32">
        <f>IFERROR(('2a) logm_x(t)'!DG6-'2a) logm_x(t)'!DF6-'2a)answer'!$I6)^2,"")</f>
        <v>3.1051842831646637E-2</v>
      </c>
      <c r="S123" s="32">
        <f>IFERROR(('2a) logm_x(t)'!DH6-'2a) logm_x(t)'!DG6-'2a)answer'!$I6)^2,"")</f>
        <v>1.8462818744478103E-2</v>
      </c>
      <c r="T123" s="32">
        <f>IFERROR(('2a) logm_x(t)'!DI6-'2a) logm_x(t)'!DH6-'2a)answer'!$I6)^2,"")</f>
        <v>1.449408608526598E-4</v>
      </c>
      <c r="U123" s="32">
        <f>IFERROR(('2a) logm_x(t)'!DJ6-'2a) logm_x(t)'!DI6-'2a)answer'!$I6)^2,"")</f>
        <v>4.6503979947985011E-3</v>
      </c>
      <c r="V123" s="32">
        <f>IFERROR(('2a) logm_x(t)'!DK6-'2a) logm_x(t)'!DJ6-'2a)answer'!$I6)^2,"")</f>
        <v>1.3085429905985192E-2</v>
      </c>
      <c r="W123" s="32">
        <f>IFERROR(('2a) logm_x(t)'!DL6-'2a) logm_x(t)'!DK6-'2a)answer'!$I6)^2,"")</f>
        <v>1.8191728054502061E-3</v>
      </c>
      <c r="X123" s="32">
        <f>IFERROR(('2a) logm_x(t)'!DM6-'2a) logm_x(t)'!DL6-'2a)answer'!$I6)^2,"")</f>
        <v>4.5725730763014621E-4</v>
      </c>
      <c r="Y123" s="32">
        <f>IFERROR(('2a) logm_x(t)'!DN6-'2a) logm_x(t)'!DM6-'2a)answer'!$I6)^2,"")</f>
        <v>1.5007865396179395E-2</v>
      </c>
      <c r="Z123" s="32">
        <f>IFERROR(('2a) logm_x(t)'!DO6-'2a) logm_x(t)'!DN6-'2a)answer'!$I6)^2,"")</f>
        <v>2.3210725365792029E-3</v>
      </c>
      <c r="AA123" s="32">
        <f>IFERROR(('2a) logm_x(t)'!DP6-'2a) logm_x(t)'!DO6-'2a)answer'!$I6)^2,"")</f>
        <v>3.5173066256890401E-2</v>
      </c>
      <c r="AB123" s="32">
        <f>IFERROR(('2a) logm_x(t)'!DQ6-'2a) logm_x(t)'!DP6-'2a)answer'!$I6)^2,"")</f>
        <v>4.1877214215376574E-2</v>
      </c>
      <c r="AC123" s="32">
        <f>IFERROR(('2a) logm_x(t)'!DR6-'2a) logm_x(t)'!DQ6-'2a)answer'!$I6)^2,"")</f>
        <v>1.1147989120397179E-2</v>
      </c>
      <c r="AD123" s="32">
        <f>IFERROR(('2a) logm_x(t)'!DS6-'2a) logm_x(t)'!DR6-'2a)answer'!$I6)^2,"")</f>
        <v>1.3732465073361906E-2</v>
      </c>
      <c r="AE123" s="32">
        <f>IFERROR(('2a) logm_x(t)'!DT6-'2a) logm_x(t)'!DS6-'2a)answer'!$I6)^2,"")</f>
        <v>8.7267126692317949E-7</v>
      </c>
      <c r="AF123" s="32">
        <f>IFERROR(('2a) logm_x(t)'!DU6-'2a) logm_x(t)'!DT6-'2a)answer'!$I6)^2,"")</f>
        <v>2.0118504845442319E-3</v>
      </c>
      <c r="AG123" s="32">
        <f>IFERROR(('2a) logm_x(t)'!DV6-'2a) logm_x(t)'!DU6-'2a)answer'!$I6)^2,"")</f>
        <v>3.2619110597124075E-3</v>
      </c>
      <c r="AH123" s="32">
        <f>IFERROR(('2a) logm_x(t)'!DW6-'2a) logm_x(t)'!DV6-'2a)answer'!$I6)^2,"")</f>
        <v>9.8185020144371648E-3</v>
      </c>
      <c r="AI123" s="32">
        <f>IFERROR(('2a) logm_x(t)'!DX6-'2a) logm_x(t)'!DW6-'2a)answer'!$I6)^2,"")</f>
        <v>3.8975937846545065E-2</v>
      </c>
      <c r="AJ123" s="32">
        <f>IFERROR(('2a) logm_x(t)'!DY6-'2a) logm_x(t)'!DX6-'2a)answer'!$I6)^2,"")</f>
        <v>5.7279080869952204E-2</v>
      </c>
      <c r="AK123" s="32">
        <f>IFERROR(('2a) logm_x(t)'!DZ6-'2a) logm_x(t)'!DY6-'2a)answer'!$I6)^2,"")</f>
        <v>2.2133157993676129E-3</v>
      </c>
      <c r="AL123" s="32">
        <f>IFERROR(('2a) logm_x(t)'!EA6-'2a) logm_x(t)'!DZ6-'2a)answer'!$I6)^2,"")</f>
        <v>4.5757919876870945E-3</v>
      </c>
      <c r="AM123" s="32">
        <f>IFERROR(('2a) logm_x(t)'!EB6-'2a) logm_x(t)'!EA6-'2a)answer'!$I6)^2,"")</f>
        <v>4.9279137751660131E-2</v>
      </c>
      <c r="AN123" s="32">
        <f>IFERROR(('2a) logm_x(t)'!EC6-'2a) logm_x(t)'!EB6-'2a)answer'!$I6)^2,"")</f>
        <v>4.1768500922637182E-2</v>
      </c>
      <c r="AO123" s="32">
        <f>IFERROR(('2a) logm_x(t)'!ED6-'2a) logm_x(t)'!EC6-'2a)answer'!$I6)^2,"")</f>
        <v>3.0603100624127227E-4</v>
      </c>
      <c r="AP123" s="32">
        <f>IFERROR(('2a) logm_x(t)'!EE6-'2a) logm_x(t)'!ED6-'2a)answer'!$I6)^2,"")</f>
        <v>7.7796441004636104E-4</v>
      </c>
      <c r="AQ123" s="32">
        <f>IFERROR(('2a) logm_x(t)'!EF6-'2a) logm_x(t)'!EE6-'2a)answer'!$I6)^2,"")</f>
        <v>2.9203333546536116E-2</v>
      </c>
      <c r="AR123" s="32">
        <f>IFERROR(('2a) logm_x(t)'!EG6-'2a) logm_x(t)'!EF6-'2a)answer'!$I6)^2,"")</f>
        <v>1.4949864434998425E-2</v>
      </c>
      <c r="AS123" s="32">
        <f>IFERROR(('2a) logm_x(t)'!EH6-'2a) logm_x(t)'!EG6-'2a)answer'!$I6)^2,"")</f>
        <v>9.9631499147543198E-2</v>
      </c>
      <c r="AT123" s="32">
        <f>IFERROR(('2a) logm_x(t)'!EI6-'2a) logm_x(t)'!EH6-'2a)answer'!$I6)^2,"")</f>
        <v>2.3891333287342758E-3</v>
      </c>
      <c r="AU123" s="32">
        <f>IFERROR(('2a) logm_x(t)'!EJ6-'2a) logm_x(t)'!EI6-'2a)answer'!$I6)^2,"")</f>
        <v>7.794368176788799E-2</v>
      </c>
      <c r="AV123" s="32">
        <f>IFERROR(('2a) logm_x(t)'!EK6-'2a) logm_x(t)'!EJ6-'2a)answer'!$I6)^2,"")</f>
        <v>2.2292447452216323E-3</v>
      </c>
      <c r="AW123" s="32">
        <f>IFERROR(('2a) logm_x(t)'!EL6-'2a) logm_x(t)'!EK6-'2a)answer'!$I6)^2,"")</f>
        <v>9.2988285633999621E-2</v>
      </c>
      <c r="AX123" s="32">
        <f>IFERROR(('2a) logm_x(t)'!EM6-'2a) logm_x(t)'!EL6-'2a)answer'!$I6)^2,"")</f>
        <v>6.3179266227058588E-3</v>
      </c>
      <c r="AY123" s="32">
        <f>IFERROR(('2a) logm_x(t)'!EN6-'2a) logm_x(t)'!EM6-'2a)answer'!$I6)^2,"")</f>
        <v>2.2514661910551046E-2</v>
      </c>
      <c r="AZ123" s="32">
        <f>IFERROR(('2a) logm_x(t)'!EO6-'2a) logm_x(t)'!EN6-'2a)answer'!$I6)^2,"")</f>
        <v>3.8640552600051779E-3</v>
      </c>
      <c r="BA123" s="32">
        <f>IFERROR(('2a) logm_x(t)'!EP6-'2a) logm_x(t)'!EO6-'2a)answer'!$I6)^2,"")</f>
        <v>1.5933967874899275E-2</v>
      </c>
      <c r="BB123" s="32">
        <f>IFERROR(('2a) logm_x(t)'!EQ6-'2a) logm_x(t)'!EP6-'2a)answer'!$I6)^2,"")</f>
        <v>1.8925077207954937E-3</v>
      </c>
      <c r="BC123" s="32">
        <f>IFERROR(('2a) logm_x(t)'!ER6-'2a) logm_x(t)'!EQ6-'2a)answer'!$I6)^2,"")</f>
        <v>4.4710866293788648E-2</v>
      </c>
      <c r="BD123" s="32">
        <f>IFERROR(('2a) logm_x(t)'!ES6-'2a) logm_x(t)'!ER6-'2a)answer'!$I6)^2,"")</f>
        <v>5.1769482380742667E-3</v>
      </c>
      <c r="BE123" s="32">
        <f>IFERROR(('2a) logm_x(t)'!ET6-'2a) logm_x(t)'!ES6-'2a)answer'!$I6)^2,"")</f>
        <v>0.29241212374354225</v>
      </c>
      <c r="BF123" s="32">
        <f>IFERROR(('2a) logm_x(t)'!EU6-'2a) logm_x(t)'!ET6-'2a)answer'!$I6)^2,"")</f>
        <v>9.6673204259997106E-2</v>
      </c>
      <c r="BG123" s="32">
        <f>IFERROR(('2a) logm_x(t)'!EV6-'2a) logm_x(t)'!EU6-'2a)answer'!$I6)^2,"")</f>
        <v>2.9698580913067218E-4</v>
      </c>
      <c r="BH123" s="32">
        <f>IFERROR(('2a) logm_x(t)'!EW6-'2a) logm_x(t)'!EV6-'2a)answer'!$I6)^2,"")</f>
        <v>4.3760281217969209E-4</v>
      </c>
      <c r="BI123" s="32">
        <f>IFERROR(('2a) logm_x(t)'!EX6-'2a) logm_x(t)'!EW6-'2a)answer'!$I6)^2,"")</f>
        <v>0.19631206295504749</v>
      </c>
      <c r="BJ123" s="32">
        <f>IFERROR(('2a) logm_x(t)'!EY6-'2a) logm_x(t)'!EX6-'2a)answer'!$I6)^2,"")</f>
        <v>0.20465533653813497</v>
      </c>
      <c r="BK123" s="32">
        <f>IFERROR(('2a) logm_x(t)'!EZ6-'2a) logm_x(t)'!EY6-'2a)answer'!$I6)^2,"")</f>
        <v>3.2365310110082372E-3</v>
      </c>
      <c r="BL123" s="32">
        <f>IFERROR(('2a) logm_x(t)'!FA6-'2a) logm_x(t)'!EZ6-'2a)answer'!$I6)^2,"")</f>
        <v>7.8610676912203983E-2</v>
      </c>
      <c r="BM123" s="32">
        <f>IFERROR(('2a) logm_x(t)'!FB6-'2a) logm_x(t)'!FA6-'2a)answer'!$I6)^2,"")</f>
        <v>1.9334552104532704E-3</v>
      </c>
      <c r="BN123" s="32">
        <f>IFERROR(('2a) logm_x(t)'!FC6-'2a) logm_x(t)'!FB6-'2a)answer'!$I6)^2,"")</f>
        <v>1.1575493206744655E-2</v>
      </c>
      <c r="BO123" s="32">
        <f>IFERROR(('2a) logm_x(t)'!FD6-'2a) logm_x(t)'!FC6-'2a)answer'!$I6)^2,"")</f>
        <v>9.5445598202821471E-3</v>
      </c>
      <c r="BP123" s="32">
        <f>IFERROR(('2a) logm_x(t)'!FE6-'2a) logm_x(t)'!FD6-'2a)answer'!$I6)^2,"")</f>
        <v>1.3319623754500919E-2</v>
      </c>
      <c r="BQ123" s="32">
        <f>IFERROR(('2a) logm_x(t)'!FF6-'2a) logm_x(t)'!FE6-'2a)answer'!$I6)^2,"")</f>
        <v>7.3690943010131619E-5</v>
      </c>
      <c r="BR123" s="32">
        <f>IFERROR(('2a) logm_x(t)'!FG6-'2a) logm_x(t)'!FF6-'2a)answer'!$I6)^2,"")</f>
        <v>2.2767222335671643E-2</v>
      </c>
      <c r="BS123" s="32">
        <f>IFERROR(('2a) logm_x(t)'!FH6-'2a) logm_x(t)'!FG6-'2a)answer'!$I6)^2,"")</f>
        <v>7.1660816678760467E-2</v>
      </c>
      <c r="BT123" s="32">
        <f>IFERROR(('2a) logm_x(t)'!FI6-'2a) logm_x(t)'!FH6-'2a)answer'!$I6)^2,"")</f>
        <v>1.7133597812222734E-2</v>
      </c>
      <c r="BU123" s="32">
        <f>IFERROR(('2a) logm_x(t)'!FJ6-'2a) logm_x(t)'!FI6-'2a)answer'!$I6)^2,"")</f>
        <v>0.24529235264091856</v>
      </c>
      <c r="BV123" s="32">
        <f>IFERROR(('2a) logm_x(t)'!FK6-'2a) logm_x(t)'!FJ6-'2a)answer'!$I6)^2,"")</f>
        <v>1.642734629048179E-2</v>
      </c>
      <c r="BW123" s="32">
        <f>IFERROR(('2a) logm_x(t)'!FL6-'2a) logm_x(t)'!FK6-'2a)answer'!$I6)^2,"")</f>
        <v>4.5019938961092923E-2</v>
      </c>
      <c r="BX123" s="32">
        <f>IFERROR(('2a) logm_x(t)'!FM6-'2a) logm_x(t)'!FL6-'2a)answer'!$I6)^2,"")</f>
        <v>0.10252022100997532</v>
      </c>
      <c r="BY123" s="32">
        <f>IFERROR(('2a) logm_x(t)'!FN6-'2a) logm_x(t)'!FM6-'2a)answer'!$I6)^2,"")</f>
        <v>1.2721568336912747E-2</v>
      </c>
      <c r="BZ123" s="32">
        <f>IFERROR(('2a) logm_x(t)'!FO6-'2a) logm_x(t)'!FN6-'2a)answer'!$I6)^2,"")</f>
        <v>5.2737842920140575E-2</v>
      </c>
      <c r="CA123" s="32">
        <f>IFERROR(('2a) logm_x(t)'!FP6-'2a) logm_x(t)'!FO6-'2a)answer'!$I6)^2,"")</f>
        <v>8.6847618708874558E-2</v>
      </c>
      <c r="CB123" s="32">
        <f>IFERROR(('2a) logm_x(t)'!FQ6-'2a) logm_x(t)'!FP6-'2a)answer'!$I6)^2,"")</f>
        <v>2.1839075694889618E-3</v>
      </c>
      <c r="CC123" s="32">
        <f>IFERROR(('2a) logm_x(t)'!FR6-'2a) logm_x(t)'!FQ6-'2a)answer'!$I6)^2,"")</f>
        <v>0.1915582897420218</v>
      </c>
      <c r="CD123" s="32">
        <f>IFERROR(('2a) logm_x(t)'!FS6-'2a) logm_x(t)'!FR6-'2a)answer'!$I6)^2,"")</f>
        <v>1.0553347132434333E-3</v>
      </c>
      <c r="CE123" s="32">
        <f>IFERROR(('2a) logm_x(t)'!FT6-'2a) logm_x(t)'!FS6-'2a)answer'!$I6)^2,"")</f>
        <v>1.2100382880259976E-2</v>
      </c>
      <c r="CF123" s="32">
        <f>IFERROR(('2a) logm_x(t)'!FU6-'2a) logm_x(t)'!FT6-'2a)answer'!$I6)^2,"")</f>
        <v>0.36358553283945377</v>
      </c>
      <c r="CG123" s="32">
        <f>IFERROR(('2a) logm_x(t)'!FV6-'2a) logm_x(t)'!FU6-'2a)answer'!$I6)^2,"")</f>
        <v>7.2642930155726607E-2</v>
      </c>
      <c r="CH123" s="32">
        <f>IFERROR(('2a) logm_x(t)'!FW6-'2a) logm_x(t)'!FV6-'2a)answer'!$I6)^2,"")</f>
        <v>3.8311638750326379E-2</v>
      </c>
      <c r="CI123" s="32">
        <f>IFERROR(('2a) logm_x(t)'!FX6-'2a) logm_x(t)'!FW6-'2a)answer'!$I6)^2,"")</f>
        <v>0.22890499520676949</v>
      </c>
      <c r="CJ123" s="32">
        <f>IFERROR(('2a) logm_x(t)'!FY6-'2a) logm_x(t)'!FX6-'2a)answer'!$I6)^2,"")</f>
        <v>6.5323405255972286E-2</v>
      </c>
      <c r="CK123" s="32">
        <f>IFERROR(('2a) logm_x(t)'!FZ6-'2a) logm_x(t)'!FY6-'2a)answer'!$I6)^2,"")</f>
        <v>0.13904209911508247</v>
      </c>
      <c r="CL123" s="32">
        <f>IFERROR(('2a) logm_x(t)'!GA6-'2a) logm_x(t)'!FZ6-'2a)answer'!$I6)^2,"")</f>
        <v>0.1919201677703043</v>
      </c>
      <c r="CM123" s="32">
        <f>IFERROR(('2a) logm_x(t)'!GB6-'2a) logm_x(t)'!GA6-'2a)answer'!$I6)^2,"")</f>
        <v>0.22857802394509896</v>
      </c>
      <c r="CN123" s="32">
        <f>IFERROR(('2a) logm_x(t)'!GC6-'2a) logm_x(t)'!GB6-'2a)answer'!$I6)^2,"")</f>
        <v>0.29549342619955044</v>
      </c>
    </row>
    <row r="124" spans="1:188" x14ac:dyDescent="0.25">
      <c r="A124" s="31">
        <f t="shared" si="11"/>
        <v>4</v>
      </c>
      <c r="C124" s="32">
        <f>IFERROR(('2a) logm_x(t)'!CR7-'2a) logm_x(t)'!CQ7-'2a)answer'!$I7)^2,"")</f>
        <v>0.10511223977627698</v>
      </c>
      <c r="D124" s="32">
        <f>IFERROR(('2a) logm_x(t)'!CS7-'2a) logm_x(t)'!CR7-'2a)answer'!$I7)^2,"")</f>
        <v>2.5903323672023841E-5</v>
      </c>
      <c r="E124" s="32">
        <f>IFERROR(('2a) logm_x(t)'!CT7-'2a) logm_x(t)'!CS7-'2a)answer'!$I7)^2,"")</f>
        <v>1.2233832205469769E-3</v>
      </c>
      <c r="F124" s="32">
        <f>IFERROR(('2a) logm_x(t)'!CU7-'2a) logm_x(t)'!CT7-'2a)answer'!$I7)^2,"")</f>
        <v>2.2481816894118087E-2</v>
      </c>
      <c r="G124" s="32">
        <f>IFERROR(('2a) logm_x(t)'!CV7-'2a) logm_x(t)'!CU7-'2a)answer'!$I7)^2,"")</f>
        <v>5.8617411774779603E-2</v>
      </c>
      <c r="H124" s="32">
        <f>IFERROR(('2a) logm_x(t)'!CW7-'2a) logm_x(t)'!CV7-'2a)answer'!$I7)^2,"")</f>
        <v>8.4856233058137706E-2</v>
      </c>
      <c r="I124" s="32">
        <f>IFERROR(('2a) logm_x(t)'!CX7-'2a) logm_x(t)'!CW7-'2a)answer'!$I7)^2,"")</f>
        <v>3.5236170496482699E-2</v>
      </c>
      <c r="J124" s="32">
        <f>IFERROR(('2a) logm_x(t)'!CY7-'2a) logm_x(t)'!CX7-'2a)answer'!$I7)^2,"")</f>
        <v>3.9090826616338885E-2</v>
      </c>
      <c r="K124" s="32">
        <f>IFERROR(('2a) logm_x(t)'!CZ7-'2a) logm_x(t)'!CY7-'2a)answer'!$I7)^2,"")</f>
        <v>2.8099876568992338E-4</v>
      </c>
      <c r="L124" s="32">
        <f>IFERROR(('2a) logm_x(t)'!DA7-'2a) logm_x(t)'!CZ7-'2a)answer'!$I7)^2,"")</f>
        <v>3.2789734325623814E-2</v>
      </c>
      <c r="M124" s="32">
        <f>IFERROR(('2a) logm_x(t)'!DB7-'2a) logm_x(t)'!DA7-'2a)answer'!$I7)^2,"")</f>
        <v>6.287458932025293E-2</v>
      </c>
      <c r="N124" s="32">
        <f>IFERROR(('2a) logm_x(t)'!DC7-'2a) logm_x(t)'!DB7-'2a)answer'!$I7)^2,"")</f>
        <v>1.6882745899665645E-2</v>
      </c>
      <c r="O124" s="32">
        <f>IFERROR(('2a) logm_x(t)'!DD7-'2a) logm_x(t)'!DC7-'2a)answer'!$I7)^2,"")</f>
        <v>3.2009179253485315E-3</v>
      </c>
      <c r="P124" s="32">
        <f>IFERROR(('2a) logm_x(t)'!DE7-'2a) logm_x(t)'!DD7-'2a)answer'!$I7)^2,"")</f>
        <v>5.5301982634891181E-2</v>
      </c>
      <c r="Q124" s="32">
        <f>IFERROR(('2a) logm_x(t)'!DF7-'2a) logm_x(t)'!DE7-'2a)answer'!$I7)^2,"")</f>
        <v>0.14987999084882919</v>
      </c>
      <c r="R124" s="32">
        <f>IFERROR(('2a) logm_x(t)'!DG7-'2a) logm_x(t)'!DF7-'2a)answer'!$I7)^2,"")</f>
        <v>7.3828900879900877E-2</v>
      </c>
      <c r="S124" s="32">
        <f>IFERROR(('2a) logm_x(t)'!DH7-'2a) logm_x(t)'!DG7-'2a)answer'!$I7)^2,"")</f>
        <v>1.7623387789037618E-3</v>
      </c>
      <c r="T124" s="32">
        <f>IFERROR(('2a) logm_x(t)'!DI7-'2a) logm_x(t)'!DH7-'2a)answer'!$I7)^2,"")</f>
        <v>1.276638912574659E-2</v>
      </c>
      <c r="U124" s="32">
        <f>IFERROR(('2a) logm_x(t)'!DJ7-'2a) logm_x(t)'!DI7-'2a)answer'!$I7)^2,"")</f>
        <v>7.8579262352912363E-2</v>
      </c>
      <c r="V124" s="32">
        <f>IFERROR(('2a) logm_x(t)'!DK7-'2a) logm_x(t)'!DJ7-'2a)answer'!$I7)^2,"")</f>
        <v>9.7956188750460312E-3</v>
      </c>
      <c r="W124" s="32">
        <f>IFERROR(('2a) logm_x(t)'!DL7-'2a) logm_x(t)'!DK7-'2a)answer'!$I7)^2,"")</f>
        <v>7.4402540265861752E-2</v>
      </c>
      <c r="X124" s="32">
        <f>IFERROR(('2a) logm_x(t)'!DM7-'2a) logm_x(t)'!DL7-'2a)answer'!$I7)^2,"")</f>
        <v>1.8605751837218226E-2</v>
      </c>
      <c r="Y124" s="32">
        <f>IFERROR(('2a) logm_x(t)'!DN7-'2a) logm_x(t)'!DM7-'2a)answer'!$I7)^2,"")</f>
        <v>3.5806228457083547E-2</v>
      </c>
      <c r="Z124" s="32">
        <f>IFERROR(('2a) logm_x(t)'!DO7-'2a) logm_x(t)'!DN7-'2a)answer'!$I7)^2,"")</f>
        <v>1.5035719652273431E-2</v>
      </c>
      <c r="AA124" s="32">
        <f>IFERROR(('2a) logm_x(t)'!DP7-'2a) logm_x(t)'!DO7-'2a)answer'!$I7)^2,"")</f>
        <v>1.0978291752934959E-3</v>
      </c>
      <c r="AB124" s="32">
        <f>IFERROR(('2a) logm_x(t)'!DQ7-'2a) logm_x(t)'!DP7-'2a)answer'!$I7)^2,"")</f>
        <v>8.0538342888342454E-2</v>
      </c>
      <c r="AC124" s="32">
        <f>IFERROR(('2a) logm_x(t)'!DR7-'2a) logm_x(t)'!DQ7-'2a)answer'!$I7)^2,"")</f>
        <v>3.7433415911320746E-2</v>
      </c>
      <c r="AD124" s="32">
        <f>IFERROR(('2a) logm_x(t)'!DS7-'2a) logm_x(t)'!DR7-'2a)answer'!$I7)^2,"")</f>
        <v>1.3969659811380802E-2</v>
      </c>
      <c r="AE124" s="32">
        <f>IFERROR(('2a) logm_x(t)'!DT7-'2a) logm_x(t)'!DS7-'2a)answer'!$I7)^2,"")</f>
        <v>3.9745525066108581E-2</v>
      </c>
      <c r="AF124" s="32">
        <f>IFERROR(('2a) logm_x(t)'!DU7-'2a) logm_x(t)'!DT7-'2a)answer'!$I7)^2,"")</f>
        <v>0.11510016141084009</v>
      </c>
      <c r="AG124" s="32">
        <f>IFERROR(('2a) logm_x(t)'!DV7-'2a) logm_x(t)'!DU7-'2a)answer'!$I7)^2,"")</f>
        <v>4.6846322510508461E-3</v>
      </c>
      <c r="AH124" s="32">
        <f>IFERROR(('2a) logm_x(t)'!DW7-'2a) logm_x(t)'!DV7-'2a)answer'!$I7)^2,"")</f>
        <v>2.7434485890417581E-2</v>
      </c>
      <c r="AI124" s="32">
        <f>IFERROR(('2a) logm_x(t)'!DX7-'2a) logm_x(t)'!DW7-'2a)answer'!$I7)^2,"")</f>
        <v>6.5550299703429807E-2</v>
      </c>
      <c r="AJ124" s="32">
        <f>IFERROR(('2a) logm_x(t)'!DY7-'2a) logm_x(t)'!DX7-'2a)answer'!$I7)^2,"")</f>
        <v>0.15923046538212596</v>
      </c>
      <c r="AK124" s="32">
        <f>IFERROR(('2a) logm_x(t)'!DZ7-'2a) logm_x(t)'!DY7-'2a)answer'!$I7)^2,"")</f>
        <v>3.0388366378981912E-2</v>
      </c>
      <c r="AL124" s="32">
        <f>IFERROR(('2a) logm_x(t)'!EA7-'2a) logm_x(t)'!DZ7-'2a)answer'!$I7)^2,"")</f>
        <v>0.16891001918456947</v>
      </c>
      <c r="AM124" s="32">
        <f>IFERROR(('2a) logm_x(t)'!EB7-'2a) logm_x(t)'!EA7-'2a)answer'!$I7)^2,"")</f>
        <v>0.1228312016589144</v>
      </c>
      <c r="AN124" s="32">
        <f>IFERROR(('2a) logm_x(t)'!EC7-'2a) logm_x(t)'!EB7-'2a)answer'!$I7)^2,"")</f>
        <v>1.4627518364628766E-3</v>
      </c>
      <c r="AO124" s="32">
        <f>IFERROR(('2a) logm_x(t)'!ED7-'2a) logm_x(t)'!EC7-'2a)answer'!$I7)^2,"")</f>
        <v>1.4774674460454927E-4</v>
      </c>
      <c r="AP124" s="32">
        <f>IFERROR(('2a) logm_x(t)'!EE7-'2a) logm_x(t)'!ED7-'2a)answer'!$I7)^2,"")</f>
        <v>3.1112619188197566E-2</v>
      </c>
      <c r="AQ124" s="32">
        <f>IFERROR(('2a) logm_x(t)'!EF7-'2a) logm_x(t)'!EE7-'2a)answer'!$I7)^2,"")</f>
        <v>9.270210825435457E-2</v>
      </c>
      <c r="AR124" s="32">
        <f>IFERROR(('2a) logm_x(t)'!EG7-'2a) logm_x(t)'!EF7-'2a)answer'!$I7)^2,"")</f>
        <v>7.4146086855986795E-2</v>
      </c>
      <c r="AS124" s="32">
        <f>IFERROR(('2a) logm_x(t)'!EH7-'2a) logm_x(t)'!EG7-'2a)answer'!$I7)^2,"")</f>
        <v>1.4336700800504644E-2</v>
      </c>
      <c r="AT124" s="32">
        <f>IFERROR(('2a) logm_x(t)'!EI7-'2a) logm_x(t)'!EH7-'2a)answer'!$I7)^2,"")</f>
        <v>3.1010082761514274E-3</v>
      </c>
      <c r="AU124" s="32">
        <f>IFERROR(('2a) logm_x(t)'!EJ7-'2a) logm_x(t)'!EI7-'2a)answer'!$I7)^2,"")</f>
        <v>6.5423717982795266E-3</v>
      </c>
      <c r="AV124" s="32">
        <f>IFERROR(('2a) logm_x(t)'!EK7-'2a) logm_x(t)'!EJ7-'2a)answer'!$I7)^2,"")</f>
        <v>1.4123396292740527E-3</v>
      </c>
      <c r="AW124" s="32">
        <f>IFERROR(('2a) logm_x(t)'!EL7-'2a) logm_x(t)'!EK7-'2a)answer'!$I7)^2,"")</f>
        <v>6.1918752698205178E-3</v>
      </c>
      <c r="AX124" s="32">
        <f>IFERROR(('2a) logm_x(t)'!EM7-'2a) logm_x(t)'!EL7-'2a)answer'!$I7)^2,"")</f>
        <v>1.3164311284668136E-2</v>
      </c>
      <c r="AY124" s="32">
        <f>IFERROR(('2a) logm_x(t)'!EN7-'2a) logm_x(t)'!EM7-'2a)answer'!$I7)^2,"")</f>
        <v>5.7842880852646374E-7</v>
      </c>
      <c r="AZ124" s="32">
        <f>IFERROR(('2a) logm_x(t)'!EO7-'2a) logm_x(t)'!EN7-'2a)answer'!$I7)^2,"")</f>
        <v>5.0413004943593472E-2</v>
      </c>
      <c r="BA124" s="32">
        <f>IFERROR(('2a) logm_x(t)'!EP7-'2a) logm_x(t)'!EO7-'2a)answer'!$I7)^2,"")</f>
        <v>0.12549156185212151</v>
      </c>
      <c r="BB124" s="32">
        <f>IFERROR(('2a) logm_x(t)'!EQ7-'2a) logm_x(t)'!EP7-'2a)answer'!$I7)^2,"")</f>
        <v>9.882405621782487E-3</v>
      </c>
      <c r="BC124" s="32">
        <f>IFERROR(('2a) logm_x(t)'!ER7-'2a) logm_x(t)'!EQ7-'2a)answer'!$I7)^2,"")</f>
        <v>0.16005977448760034</v>
      </c>
      <c r="BD124" s="32">
        <f>IFERROR(('2a) logm_x(t)'!ES7-'2a) logm_x(t)'!ER7-'2a)answer'!$I7)^2,"")</f>
        <v>0.13220939551644018</v>
      </c>
      <c r="BE124" s="32">
        <f>IFERROR(('2a) logm_x(t)'!ET7-'2a) logm_x(t)'!ES7-'2a)answer'!$I7)^2,"")</f>
        <v>8.411590825934584E-2</v>
      </c>
      <c r="BF124" s="32">
        <f>IFERROR(('2a) logm_x(t)'!EU7-'2a) logm_x(t)'!ET7-'2a)answer'!$I7)^2,"")</f>
        <v>5.7502373184039397E-2</v>
      </c>
      <c r="BG124" s="32">
        <f>IFERROR(('2a) logm_x(t)'!EV7-'2a) logm_x(t)'!EU7-'2a)answer'!$I7)^2,"")</f>
        <v>4.0349433620562114E-3</v>
      </c>
      <c r="BH124" s="32">
        <f>IFERROR(('2a) logm_x(t)'!EW7-'2a) logm_x(t)'!EV7-'2a)answer'!$I7)^2,"")</f>
        <v>3.7298050026423349E-2</v>
      </c>
      <c r="BI124" s="32">
        <f>IFERROR(('2a) logm_x(t)'!EX7-'2a) logm_x(t)'!EW7-'2a)answer'!$I7)^2,"")</f>
        <v>1.6755677330950305E-2</v>
      </c>
      <c r="BJ124" s="32">
        <f>IFERROR(('2a) logm_x(t)'!EY7-'2a) logm_x(t)'!EX7-'2a)answer'!$I7)^2,"")</f>
        <v>5.3331233818229559E-2</v>
      </c>
      <c r="BK124" s="32">
        <f>IFERROR(('2a) logm_x(t)'!EZ7-'2a) logm_x(t)'!EY7-'2a)answer'!$I7)^2,"")</f>
        <v>7.2483736597881172E-3</v>
      </c>
      <c r="BL124" s="32">
        <f>IFERROR(('2a) logm_x(t)'!FA7-'2a) logm_x(t)'!EZ7-'2a)answer'!$I7)^2,"")</f>
        <v>6.3877674887059211E-3</v>
      </c>
      <c r="BM124" s="32">
        <f>IFERROR(('2a) logm_x(t)'!FB7-'2a) logm_x(t)'!FA7-'2a)answer'!$I7)^2,"")</f>
        <v>2.5249012583500501E-3</v>
      </c>
      <c r="BN124" s="32">
        <f>IFERROR(('2a) logm_x(t)'!FC7-'2a) logm_x(t)'!FB7-'2a)answer'!$I7)^2,"")</f>
        <v>2.758464477984068E-2</v>
      </c>
      <c r="BO124" s="32">
        <f>IFERROR(('2a) logm_x(t)'!FD7-'2a) logm_x(t)'!FC7-'2a)answer'!$I7)^2,"")</f>
        <v>2.2205903100467497E-3</v>
      </c>
      <c r="BP124" s="32">
        <f>IFERROR(('2a) logm_x(t)'!FE7-'2a) logm_x(t)'!FD7-'2a)answer'!$I7)^2,"")</f>
        <v>6.4525089963617874E-3</v>
      </c>
      <c r="BQ124" s="32">
        <f>IFERROR(('2a) logm_x(t)'!FF7-'2a) logm_x(t)'!FE7-'2a)answer'!$I7)^2,"")</f>
        <v>3.0897352170798131E-5</v>
      </c>
      <c r="BR124" s="32">
        <f>IFERROR(('2a) logm_x(t)'!FG7-'2a) logm_x(t)'!FF7-'2a)answer'!$I7)^2,"")</f>
        <v>1.4359500966523776E-3</v>
      </c>
      <c r="BS124" s="32">
        <f>IFERROR(('2a) logm_x(t)'!FH7-'2a) logm_x(t)'!FG7-'2a)answer'!$I7)^2,"")</f>
        <v>0.28456657267804364</v>
      </c>
      <c r="BT124" s="32">
        <f>IFERROR(('2a) logm_x(t)'!FI7-'2a) logm_x(t)'!FH7-'2a)answer'!$I7)^2,"")</f>
        <v>1.3236431340239144E-3</v>
      </c>
      <c r="BU124" s="32">
        <f>IFERROR(('2a) logm_x(t)'!FJ7-'2a) logm_x(t)'!FI7-'2a)answer'!$I7)^2,"")</f>
        <v>0.59048227774112516</v>
      </c>
      <c r="BV124" s="32">
        <f>IFERROR(('2a) logm_x(t)'!FK7-'2a) logm_x(t)'!FJ7-'2a)answer'!$I7)^2,"")</f>
        <v>2.8187987495503195E-2</v>
      </c>
      <c r="BW124" s="32">
        <f>IFERROR(('2a) logm_x(t)'!FL7-'2a) logm_x(t)'!FK7-'2a)answer'!$I7)^2,"")</f>
        <v>1.1865009131185704E-2</v>
      </c>
      <c r="BX124" s="32">
        <f>IFERROR(('2a) logm_x(t)'!FM7-'2a) logm_x(t)'!FL7-'2a)answer'!$I7)^2,"")</f>
        <v>5.4650825292964257E-3</v>
      </c>
      <c r="BY124" s="32">
        <f>IFERROR(('2a) logm_x(t)'!FN7-'2a) logm_x(t)'!FM7-'2a)answer'!$I7)^2,"")</f>
        <v>2.2131507502621089E-2</v>
      </c>
      <c r="BZ124" s="32">
        <f>IFERROR(('2a) logm_x(t)'!FO7-'2a) logm_x(t)'!FN7-'2a)answer'!$I7)^2,"")</f>
        <v>7.8781287275478552E-3</v>
      </c>
      <c r="CA124" s="32">
        <f>IFERROR(('2a) logm_x(t)'!FP7-'2a) logm_x(t)'!FO7-'2a)answer'!$I7)^2,"")</f>
        <v>3.1299160695452764E-2</v>
      </c>
      <c r="CB124" s="32">
        <f>IFERROR(('2a) logm_x(t)'!FQ7-'2a) logm_x(t)'!FP7-'2a)answer'!$I7)^2,"")</f>
        <v>3.9377202344630935E-2</v>
      </c>
      <c r="CC124" s="32">
        <f>IFERROR(('2a) logm_x(t)'!FR7-'2a) logm_x(t)'!FQ7-'2a)answer'!$I7)^2,"")</f>
        <v>0.48149682171525388</v>
      </c>
      <c r="CD124" s="32">
        <f>IFERROR(('2a) logm_x(t)'!FS7-'2a) logm_x(t)'!FR7-'2a)answer'!$I7)^2,"")</f>
        <v>9.3356899928295087E-2</v>
      </c>
      <c r="CE124" s="32">
        <f>IFERROR(('2a) logm_x(t)'!FT7-'2a) logm_x(t)'!FS7-'2a)answer'!$I7)^2,"")</f>
        <v>0.5125905622503325</v>
      </c>
      <c r="CF124" s="32">
        <f>IFERROR(('2a) logm_x(t)'!FU7-'2a) logm_x(t)'!FT7-'2a)answer'!$I7)^2,"")</f>
        <v>0.53355272852873281</v>
      </c>
      <c r="CG124" s="32">
        <f>IFERROR(('2a) logm_x(t)'!FV7-'2a) logm_x(t)'!FU7-'2a)answer'!$I7)^2,"")</f>
        <v>7.3130814514416802E-4</v>
      </c>
      <c r="CH124" s="32">
        <f>IFERROR(('2a) logm_x(t)'!FW7-'2a) logm_x(t)'!FV7-'2a)answer'!$I7)^2,"")</f>
        <v>1.0515889299656311E-2</v>
      </c>
      <c r="CI124" s="32">
        <f>IFERROR(('2a) logm_x(t)'!FX7-'2a) logm_x(t)'!FW7-'2a)answer'!$I7)^2,"")</f>
        <v>0.1139735880982897</v>
      </c>
      <c r="CJ124" s="32">
        <f>IFERROR(('2a) logm_x(t)'!FY7-'2a) logm_x(t)'!FX7-'2a)answer'!$I7)^2,"")</f>
        <v>0.1720388391699168</v>
      </c>
      <c r="CK124" s="32">
        <f>IFERROR(('2a) logm_x(t)'!FZ7-'2a) logm_x(t)'!FY7-'2a)answer'!$I7)^2,"")</f>
        <v>0.1552518734655973</v>
      </c>
      <c r="CL124" s="32">
        <f>IFERROR(('2a) logm_x(t)'!GA7-'2a) logm_x(t)'!FZ7-'2a)answer'!$I7)^2,"")</f>
        <v>8.9879979263035759E-2</v>
      </c>
      <c r="CM124" s="32">
        <f>IFERROR(('2a) logm_x(t)'!GB7-'2a) logm_x(t)'!GA7-'2a)answer'!$I7)^2,"")</f>
        <v>1.6794429813645727E-2</v>
      </c>
      <c r="CN124" s="32">
        <f>IFERROR(('2a) logm_x(t)'!GC7-'2a) logm_x(t)'!GB7-'2a)answer'!$I7)^2,"")</f>
        <v>1.411596311105914E-3</v>
      </c>
    </row>
    <row r="125" spans="1:188" x14ac:dyDescent="0.25">
      <c r="A125" s="31">
        <f t="shared" si="11"/>
        <v>5</v>
      </c>
      <c r="C125" s="32">
        <f>IFERROR(('2a) logm_x(t)'!CR8-'2a) logm_x(t)'!CQ8-'2a)answer'!$I8)^2,"")</f>
        <v>0.14784809343286029</v>
      </c>
      <c r="D125" s="32">
        <f>IFERROR(('2a) logm_x(t)'!CS8-'2a) logm_x(t)'!CR8-'2a)answer'!$I8)^2,"")</f>
        <v>2.5951140199065824E-2</v>
      </c>
      <c r="E125" s="32">
        <f>IFERROR(('2a) logm_x(t)'!CT8-'2a) logm_x(t)'!CS8-'2a)answer'!$I8)^2,"")</f>
        <v>0.2141972514561645</v>
      </c>
      <c r="F125" s="32">
        <f>IFERROR(('2a) logm_x(t)'!CU8-'2a) logm_x(t)'!CT8-'2a)answer'!$I8)^2,"")</f>
        <v>9.4013959633573521E-2</v>
      </c>
      <c r="G125" s="32">
        <f>IFERROR(('2a) logm_x(t)'!CV8-'2a) logm_x(t)'!CU8-'2a)answer'!$I8)^2,"")</f>
        <v>1.1840103529392215E-2</v>
      </c>
      <c r="H125" s="32">
        <f>IFERROR(('2a) logm_x(t)'!CW8-'2a) logm_x(t)'!CV8-'2a)answer'!$I8)^2,"")</f>
        <v>5.0909621360456993E-2</v>
      </c>
      <c r="I125" s="32">
        <f>IFERROR(('2a) logm_x(t)'!CX8-'2a) logm_x(t)'!CW8-'2a)answer'!$I8)^2,"")</f>
        <v>5.2587638006793419E-3</v>
      </c>
      <c r="J125" s="32">
        <f>IFERROR(('2a) logm_x(t)'!CY8-'2a) logm_x(t)'!CX8-'2a)answer'!$I8)^2,"")</f>
        <v>3.3356836514198421E-2</v>
      </c>
      <c r="K125" s="32">
        <f>IFERROR(('2a) logm_x(t)'!CZ8-'2a) logm_x(t)'!CY8-'2a)answer'!$I8)^2,"")</f>
        <v>3.8049090429926463E-4</v>
      </c>
      <c r="L125" s="32">
        <f>IFERROR(('2a) logm_x(t)'!DA8-'2a) logm_x(t)'!CZ8-'2a)answer'!$I8)^2,"")</f>
        <v>3.575858056888178E-2</v>
      </c>
      <c r="M125" s="32">
        <f>IFERROR(('2a) logm_x(t)'!DB8-'2a) logm_x(t)'!DA8-'2a)answer'!$I8)^2,"")</f>
        <v>8.5847574357336975E-2</v>
      </c>
      <c r="N125" s="32">
        <f>IFERROR(('2a) logm_x(t)'!DC8-'2a) logm_x(t)'!DB8-'2a)answer'!$I8)^2,"")</f>
        <v>6.1845296998585568E-3</v>
      </c>
      <c r="O125" s="32">
        <f>IFERROR(('2a) logm_x(t)'!DD8-'2a) logm_x(t)'!DC8-'2a)answer'!$I8)^2,"")</f>
        <v>1.2329899974564067E-2</v>
      </c>
      <c r="P125" s="32">
        <f>IFERROR(('2a) logm_x(t)'!DE8-'2a) logm_x(t)'!DD8-'2a)answer'!$I8)^2,"")</f>
        <v>4.9353619974958921E-2</v>
      </c>
      <c r="Q125" s="32">
        <f>IFERROR(('2a) logm_x(t)'!DF8-'2a) logm_x(t)'!DE8-'2a)answer'!$I8)^2,"")</f>
        <v>5.5266013596045979E-2</v>
      </c>
      <c r="R125" s="32">
        <f>IFERROR(('2a) logm_x(t)'!DG8-'2a) logm_x(t)'!DF8-'2a)answer'!$I8)^2,"")</f>
        <v>3.3373443202318526E-2</v>
      </c>
      <c r="S125" s="32">
        <f>IFERROR(('2a) logm_x(t)'!DH8-'2a) logm_x(t)'!DG8-'2a)answer'!$I8)^2,"")</f>
        <v>0.1298248158709123</v>
      </c>
      <c r="T125" s="32">
        <f>IFERROR(('2a) logm_x(t)'!DI8-'2a) logm_x(t)'!DH8-'2a)answer'!$I8)^2,"")</f>
        <v>2.0492775764070228E-2</v>
      </c>
      <c r="U125" s="32">
        <f>IFERROR(('2a) logm_x(t)'!DJ8-'2a) logm_x(t)'!DI8-'2a)answer'!$I8)^2,"")</f>
        <v>6.3867477833229339E-2</v>
      </c>
      <c r="V125" s="32">
        <f>IFERROR(('2a) logm_x(t)'!DK8-'2a) logm_x(t)'!DJ8-'2a)answer'!$I8)^2,"")</f>
        <v>4.253959672421756E-2</v>
      </c>
      <c r="W125" s="32">
        <f>IFERROR(('2a) logm_x(t)'!DL8-'2a) logm_x(t)'!DK8-'2a)answer'!$I8)^2,"")</f>
        <v>4.1017851383134241E-2</v>
      </c>
      <c r="X125" s="32">
        <f>IFERROR(('2a) logm_x(t)'!DM8-'2a) logm_x(t)'!DL8-'2a)answer'!$I8)^2,"")</f>
        <v>2.1939648182873811E-3</v>
      </c>
      <c r="Y125" s="32">
        <f>IFERROR(('2a) logm_x(t)'!DN8-'2a) logm_x(t)'!DM8-'2a)answer'!$I8)^2,"")</f>
        <v>0.11473038453257629</v>
      </c>
      <c r="Z125" s="32">
        <f>IFERROR(('2a) logm_x(t)'!DO8-'2a) logm_x(t)'!DN8-'2a)answer'!$I8)^2,"")</f>
        <v>2.8238203264399206E-3</v>
      </c>
      <c r="AA125" s="32">
        <f>IFERROR(('2a) logm_x(t)'!DP8-'2a) logm_x(t)'!DO8-'2a)answer'!$I8)^2,"")</f>
        <v>8.3309691242176364E-6</v>
      </c>
      <c r="AB125" s="32">
        <f>IFERROR(('2a) logm_x(t)'!DQ8-'2a) logm_x(t)'!DP8-'2a)answer'!$I8)^2,"")</f>
        <v>3.1621371273587794E-2</v>
      </c>
      <c r="AC125" s="32">
        <f>IFERROR(('2a) logm_x(t)'!DR8-'2a) logm_x(t)'!DQ8-'2a)answer'!$I8)^2,"")</f>
        <v>4.6846095481749943E-3</v>
      </c>
      <c r="AD125" s="32">
        <f>IFERROR(('2a) logm_x(t)'!DS8-'2a) logm_x(t)'!DR8-'2a)answer'!$I8)^2,"")</f>
        <v>1.0963849903667436E-3</v>
      </c>
      <c r="AE125" s="32">
        <f>IFERROR(('2a) logm_x(t)'!DT8-'2a) logm_x(t)'!DS8-'2a)answer'!$I8)^2,"")</f>
        <v>2.6227710449019805E-2</v>
      </c>
      <c r="AF125" s="32">
        <f>IFERROR(('2a) logm_x(t)'!DU8-'2a) logm_x(t)'!DT8-'2a)answer'!$I8)^2,"")</f>
        <v>1.0642644600489391E-3</v>
      </c>
      <c r="AG125" s="32">
        <f>IFERROR(('2a) logm_x(t)'!DV8-'2a) logm_x(t)'!DU8-'2a)answer'!$I8)^2,"")</f>
        <v>1.4779913076055955E-2</v>
      </c>
      <c r="AH125" s="32">
        <f>IFERROR(('2a) logm_x(t)'!DW8-'2a) logm_x(t)'!DV8-'2a)answer'!$I8)^2,"")</f>
        <v>8.8141933389658339E-2</v>
      </c>
      <c r="AI125" s="32">
        <f>IFERROR(('2a) logm_x(t)'!DX8-'2a) logm_x(t)'!DW8-'2a)answer'!$I8)^2,"")</f>
        <v>0.13905636022751777</v>
      </c>
      <c r="AJ125" s="32">
        <f>IFERROR(('2a) logm_x(t)'!DY8-'2a) logm_x(t)'!DX8-'2a)answer'!$I8)^2,"")</f>
        <v>8.2637090133660558E-3</v>
      </c>
      <c r="AK125" s="32">
        <f>IFERROR(('2a) logm_x(t)'!DZ8-'2a) logm_x(t)'!DY8-'2a)answer'!$I8)^2,"")</f>
        <v>2.075058413115384E-2</v>
      </c>
      <c r="AL125" s="32">
        <f>IFERROR(('2a) logm_x(t)'!EA8-'2a) logm_x(t)'!DZ8-'2a)answer'!$I8)^2,"")</f>
        <v>3.7797166967718308E-2</v>
      </c>
      <c r="AM125" s="32">
        <f>IFERROR(('2a) logm_x(t)'!EB8-'2a) logm_x(t)'!EA8-'2a)answer'!$I8)^2,"")</f>
        <v>7.1280354109125602E-2</v>
      </c>
      <c r="AN125" s="32">
        <f>IFERROR(('2a) logm_x(t)'!EC8-'2a) logm_x(t)'!EB8-'2a)answer'!$I8)^2,"")</f>
        <v>2.3464627234592708E-2</v>
      </c>
      <c r="AO125" s="32">
        <f>IFERROR(('2a) logm_x(t)'!ED8-'2a) logm_x(t)'!EC8-'2a)answer'!$I8)^2,"")</f>
        <v>1.2696735427645311E-4</v>
      </c>
      <c r="AP125" s="32">
        <f>IFERROR(('2a) logm_x(t)'!EE8-'2a) logm_x(t)'!ED8-'2a)answer'!$I8)^2,"")</f>
        <v>1.4599841153382922E-2</v>
      </c>
      <c r="AQ125" s="32">
        <f>IFERROR(('2a) logm_x(t)'!EF8-'2a) logm_x(t)'!EE8-'2a)answer'!$I8)^2,"")</f>
        <v>9.7459062493563016E-3</v>
      </c>
      <c r="AR125" s="32">
        <f>IFERROR(('2a) logm_x(t)'!EG8-'2a) logm_x(t)'!EF8-'2a)answer'!$I8)^2,"")</f>
        <v>8.1540110894094089E-2</v>
      </c>
      <c r="AS125" s="32">
        <f>IFERROR(('2a) logm_x(t)'!EH8-'2a) logm_x(t)'!EG8-'2a)answer'!$I8)^2,"")</f>
        <v>2.760587075044286E-3</v>
      </c>
      <c r="AT125" s="32">
        <f>IFERROR(('2a) logm_x(t)'!EI8-'2a) logm_x(t)'!EH8-'2a)answer'!$I8)^2,"")</f>
        <v>9.5930850029996448E-2</v>
      </c>
      <c r="AU125" s="32">
        <f>IFERROR(('2a) logm_x(t)'!EJ8-'2a) logm_x(t)'!EI8-'2a)answer'!$I8)^2,"")</f>
        <v>4.8673491210017406E-2</v>
      </c>
      <c r="AV125" s="32">
        <f>IFERROR(('2a) logm_x(t)'!EK8-'2a) logm_x(t)'!EJ8-'2a)answer'!$I8)^2,"")</f>
        <v>4.1850028432861917E-2</v>
      </c>
      <c r="AW125" s="32">
        <f>IFERROR(('2a) logm_x(t)'!EL8-'2a) logm_x(t)'!EK8-'2a)answer'!$I8)^2,"")</f>
        <v>8.7227337640649688E-2</v>
      </c>
      <c r="AX125" s="32">
        <f>IFERROR(('2a) logm_x(t)'!EM8-'2a) logm_x(t)'!EL8-'2a)answer'!$I8)^2,"")</f>
        <v>9.7298382879464872E-3</v>
      </c>
      <c r="AY125" s="32">
        <f>IFERROR(('2a) logm_x(t)'!EN8-'2a) logm_x(t)'!EM8-'2a)answer'!$I8)^2,"")</f>
        <v>9.9868209998228347E-5</v>
      </c>
      <c r="AZ125" s="32">
        <f>IFERROR(('2a) logm_x(t)'!EO8-'2a) logm_x(t)'!EN8-'2a)answer'!$I8)^2,"")</f>
        <v>3.3198195453176885E-2</v>
      </c>
      <c r="BA125" s="32">
        <f>IFERROR(('2a) logm_x(t)'!EP8-'2a) logm_x(t)'!EO8-'2a)answer'!$I8)^2,"")</f>
        <v>3.9507045310243089E-3</v>
      </c>
      <c r="BB125" s="32">
        <f>IFERROR(('2a) logm_x(t)'!EQ8-'2a) logm_x(t)'!EP8-'2a)answer'!$I8)^2,"")</f>
        <v>1.1432965368862057E-3</v>
      </c>
      <c r="BC125" s="32">
        <f>IFERROR(('2a) logm_x(t)'!ER8-'2a) logm_x(t)'!EQ8-'2a)answer'!$I8)^2,"")</f>
        <v>7.239576457860597E-2</v>
      </c>
      <c r="BD125" s="32">
        <f>IFERROR(('2a) logm_x(t)'!ES8-'2a) logm_x(t)'!ER8-'2a)answer'!$I8)^2,"")</f>
        <v>2.969151040376642E-2</v>
      </c>
      <c r="BE125" s="32">
        <f>IFERROR(('2a) logm_x(t)'!ET8-'2a) logm_x(t)'!ES8-'2a)answer'!$I8)^2,"")</f>
        <v>6.051323406605025E-4</v>
      </c>
      <c r="BF125" s="32">
        <f>IFERROR(('2a) logm_x(t)'!EU8-'2a) logm_x(t)'!ET8-'2a)answer'!$I8)^2,"")</f>
        <v>5.9688802316428591E-2</v>
      </c>
      <c r="BG125" s="32">
        <f>IFERROR(('2a) logm_x(t)'!EV8-'2a) logm_x(t)'!EU8-'2a)answer'!$I8)^2,"")</f>
        <v>1.2025314973722425E-3</v>
      </c>
      <c r="BH125" s="32">
        <f>IFERROR(('2a) logm_x(t)'!EW8-'2a) logm_x(t)'!EV8-'2a)answer'!$I8)^2,"")</f>
        <v>2.4858603024369417E-3</v>
      </c>
      <c r="BI125" s="32">
        <f>IFERROR(('2a) logm_x(t)'!EX8-'2a) logm_x(t)'!EW8-'2a)answer'!$I8)^2,"")</f>
        <v>2.4595552741064525E-2</v>
      </c>
      <c r="BJ125" s="32">
        <f>IFERROR(('2a) logm_x(t)'!EY8-'2a) logm_x(t)'!EX8-'2a)answer'!$I8)^2,"")</f>
        <v>2.3146736831233691E-5</v>
      </c>
      <c r="BK125" s="32">
        <f>IFERROR(('2a) logm_x(t)'!EZ8-'2a) logm_x(t)'!EY8-'2a)answer'!$I8)^2,"")</f>
        <v>2.3829246891617808E-3</v>
      </c>
      <c r="BL125" s="32">
        <f>IFERROR(('2a) logm_x(t)'!FA8-'2a) logm_x(t)'!EZ8-'2a)answer'!$I8)^2,"")</f>
        <v>1.1084181707169641E-2</v>
      </c>
      <c r="BM125" s="32">
        <f>IFERROR(('2a) logm_x(t)'!FB8-'2a) logm_x(t)'!FA8-'2a)answer'!$I8)^2,"")</f>
        <v>5.1109845654928772E-3</v>
      </c>
      <c r="BN125" s="32">
        <f>IFERROR(('2a) logm_x(t)'!FC8-'2a) logm_x(t)'!FB8-'2a)answer'!$I8)^2,"")</f>
        <v>3.5933290923482214E-2</v>
      </c>
      <c r="BO125" s="32">
        <f>IFERROR(('2a) logm_x(t)'!FD8-'2a) logm_x(t)'!FC8-'2a)answer'!$I8)^2,"")</f>
        <v>1.5464589965990537E-2</v>
      </c>
      <c r="BP125" s="32">
        <f>IFERROR(('2a) logm_x(t)'!FE8-'2a) logm_x(t)'!FD8-'2a)answer'!$I8)^2,"")</f>
        <v>0.10761094538886309</v>
      </c>
      <c r="BQ125" s="32">
        <f>IFERROR(('2a) logm_x(t)'!FF8-'2a) logm_x(t)'!FE8-'2a)answer'!$I8)^2,"")</f>
        <v>1.1643572452038858E-3</v>
      </c>
      <c r="BR125" s="32">
        <f>IFERROR(('2a) logm_x(t)'!FG8-'2a) logm_x(t)'!FF8-'2a)answer'!$I8)^2,"")</f>
        <v>0.12496561827694225</v>
      </c>
      <c r="BS125" s="32">
        <f>IFERROR(('2a) logm_x(t)'!FH8-'2a) logm_x(t)'!FG8-'2a)answer'!$I8)^2,"")</f>
        <v>5.0033216337274859E-2</v>
      </c>
      <c r="BT125" s="32">
        <f>IFERROR(('2a) logm_x(t)'!FI8-'2a) logm_x(t)'!FH8-'2a)answer'!$I8)^2,"")</f>
        <v>5.5119602582899122E-2</v>
      </c>
      <c r="BU125" s="32">
        <f>IFERROR(('2a) logm_x(t)'!FJ8-'2a) logm_x(t)'!FI8-'2a)answer'!$I8)^2,"")</f>
        <v>0.17160973614816663</v>
      </c>
      <c r="BV125" s="32">
        <f>IFERROR(('2a) logm_x(t)'!FK8-'2a) logm_x(t)'!FJ8-'2a)answer'!$I8)^2,"")</f>
        <v>4.0968125967896396E-2</v>
      </c>
      <c r="BW125" s="32">
        <f>IFERROR(('2a) logm_x(t)'!FL8-'2a) logm_x(t)'!FK8-'2a)answer'!$I8)^2,"")</f>
        <v>3.5483301701352214E-2</v>
      </c>
      <c r="BX125" s="32">
        <f>IFERROR(('2a) logm_x(t)'!FM8-'2a) logm_x(t)'!FL8-'2a)answer'!$I8)^2,"")</f>
        <v>0.19352203691594586</v>
      </c>
      <c r="BY125" s="32">
        <f>IFERROR(('2a) logm_x(t)'!FN8-'2a) logm_x(t)'!FM8-'2a)answer'!$I8)^2,"")</f>
        <v>0.13750561229680058</v>
      </c>
      <c r="BZ125" s="32">
        <f>IFERROR(('2a) logm_x(t)'!FO8-'2a) logm_x(t)'!FN8-'2a)answer'!$I8)^2,"")</f>
        <v>0.24419890507807424</v>
      </c>
      <c r="CA125" s="32">
        <f>IFERROR(('2a) logm_x(t)'!FP8-'2a) logm_x(t)'!FO8-'2a)answer'!$I8)^2,"")</f>
        <v>4.084981858736092E-2</v>
      </c>
      <c r="CB125" s="32">
        <f>IFERROR(('2a) logm_x(t)'!FQ8-'2a) logm_x(t)'!FP8-'2a)answer'!$I8)^2,"")</f>
        <v>7.5588604134223539E-2</v>
      </c>
      <c r="CC125" s="32">
        <f>IFERROR(('2a) logm_x(t)'!FR8-'2a) logm_x(t)'!FQ8-'2a)answer'!$I8)^2,"")</f>
        <v>0.11848677676519713</v>
      </c>
      <c r="CD125" s="32">
        <f>IFERROR(('2a) logm_x(t)'!FS8-'2a) logm_x(t)'!FR8-'2a)answer'!$I8)^2,"")</f>
        <v>9.7950620836579523E-3</v>
      </c>
      <c r="CE125" s="32">
        <f>IFERROR(('2a) logm_x(t)'!FT8-'2a) logm_x(t)'!FS8-'2a)answer'!$I8)^2,"")</f>
        <v>9.730322204262903E-3</v>
      </c>
      <c r="CF125" s="32">
        <f>IFERROR(('2a) logm_x(t)'!FU8-'2a) logm_x(t)'!FT8-'2a)answer'!$I8)^2,"")</f>
        <v>4.272920310348776E-2</v>
      </c>
      <c r="CG125" s="32">
        <f>IFERROR(('2a) logm_x(t)'!FV8-'2a) logm_x(t)'!FU8-'2a)answer'!$I8)^2,"")</f>
        <v>2.7576989071197495E-2</v>
      </c>
      <c r="CH125" s="32">
        <f>IFERROR(('2a) logm_x(t)'!FW8-'2a) logm_x(t)'!FV8-'2a)answer'!$I8)^2,"")</f>
        <v>1.2348430962036945E-3</v>
      </c>
      <c r="CI125" s="32">
        <f>IFERROR(('2a) logm_x(t)'!FX8-'2a) logm_x(t)'!FW8-'2a)answer'!$I8)^2,"")</f>
        <v>5.5166748153255923E-2</v>
      </c>
      <c r="CJ125" s="32">
        <f>IFERROR(('2a) logm_x(t)'!FY8-'2a) logm_x(t)'!FX8-'2a)answer'!$I8)^2,"")</f>
        <v>1.1775950662849817E-3</v>
      </c>
      <c r="CK125" s="32">
        <f>IFERROR(('2a) logm_x(t)'!FZ8-'2a) logm_x(t)'!FY8-'2a)answer'!$I8)^2,"")</f>
        <v>3.7000688332461847E-3</v>
      </c>
      <c r="CL125" s="32">
        <f>IFERROR(('2a) logm_x(t)'!GA8-'2a) logm_x(t)'!FZ8-'2a)answer'!$I8)^2,"")</f>
        <v>1.6872100923964517E-2</v>
      </c>
      <c r="CM125" s="32">
        <f>IFERROR(('2a) logm_x(t)'!GB8-'2a) logm_x(t)'!GA8-'2a)answer'!$I8)^2,"")</f>
        <v>2.7590295654402245E-2</v>
      </c>
      <c r="CN125" s="32">
        <f>IFERROR(('2a) logm_x(t)'!GC8-'2a) logm_x(t)'!GB8-'2a)answer'!$I8)^2,"")</f>
        <v>5.5403141077729319E-2</v>
      </c>
    </row>
    <row r="126" spans="1:188" x14ac:dyDescent="0.25">
      <c r="A126" s="31">
        <f t="shared" si="11"/>
        <v>6</v>
      </c>
      <c r="C126" s="32">
        <f>IFERROR(('2a) logm_x(t)'!CR9-'2a) logm_x(t)'!CQ9-'2a)answer'!$I9)^2,"")</f>
        <v>0.2020582116854881</v>
      </c>
      <c r="D126" s="32">
        <f>IFERROR(('2a) logm_x(t)'!CS9-'2a) logm_x(t)'!CR9-'2a)answer'!$I9)^2,"")</f>
        <v>4.8694098313015926E-3</v>
      </c>
      <c r="E126" s="32">
        <f>IFERROR(('2a) logm_x(t)'!CT9-'2a) logm_x(t)'!CS9-'2a)answer'!$I9)^2,"")</f>
        <v>1.1783193673001117E-2</v>
      </c>
      <c r="F126" s="32">
        <f>IFERROR(('2a) logm_x(t)'!CU9-'2a) logm_x(t)'!CT9-'2a)answer'!$I9)^2,"")</f>
        <v>2.7085495426563504E-2</v>
      </c>
      <c r="G126" s="32">
        <f>IFERROR(('2a) logm_x(t)'!CV9-'2a) logm_x(t)'!CU9-'2a)answer'!$I9)^2,"")</f>
        <v>4.5170941303924565E-3</v>
      </c>
      <c r="H126" s="32">
        <f>IFERROR(('2a) logm_x(t)'!CW9-'2a) logm_x(t)'!CV9-'2a)answer'!$I9)^2,"")</f>
        <v>6.9861433100694675E-2</v>
      </c>
      <c r="I126" s="32">
        <f>IFERROR(('2a) logm_x(t)'!CX9-'2a) logm_x(t)'!CW9-'2a)answer'!$I9)^2,"")</f>
        <v>1.8822682181215277E-3</v>
      </c>
      <c r="J126" s="32">
        <f>IFERROR(('2a) logm_x(t)'!CY9-'2a) logm_x(t)'!CX9-'2a)answer'!$I9)^2,"")</f>
        <v>6.1866240848687708E-3</v>
      </c>
      <c r="K126" s="32">
        <f>IFERROR(('2a) logm_x(t)'!CZ9-'2a) logm_x(t)'!CY9-'2a)answer'!$I9)^2,"")</f>
        <v>3.0981226534512237E-3</v>
      </c>
      <c r="L126" s="32">
        <f>IFERROR(('2a) logm_x(t)'!DA9-'2a) logm_x(t)'!CZ9-'2a)answer'!$I9)^2,"")</f>
        <v>3.1385979039294447E-3</v>
      </c>
      <c r="M126" s="32">
        <f>IFERROR(('2a) logm_x(t)'!DB9-'2a) logm_x(t)'!DA9-'2a)answer'!$I9)^2,"")</f>
        <v>3.0973151230995668E-2</v>
      </c>
      <c r="N126" s="32">
        <f>IFERROR(('2a) logm_x(t)'!DC9-'2a) logm_x(t)'!DB9-'2a)answer'!$I9)^2,"")</f>
        <v>6.3301274880056809E-5</v>
      </c>
      <c r="O126" s="32">
        <f>IFERROR(('2a) logm_x(t)'!DD9-'2a) logm_x(t)'!DC9-'2a)answer'!$I9)^2,"")</f>
        <v>3.3521765799142044E-3</v>
      </c>
      <c r="P126" s="32">
        <f>IFERROR(('2a) logm_x(t)'!DE9-'2a) logm_x(t)'!DD9-'2a)answer'!$I9)^2,"")</f>
        <v>3.4397117756543853E-4</v>
      </c>
      <c r="Q126" s="32">
        <f>IFERROR(('2a) logm_x(t)'!DF9-'2a) logm_x(t)'!DE9-'2a)answer'!$I9)^2,"")</f>
        <v>2.0818985792832898E-2</v>
      </c>
      <c r="R126" s="32">
        <f>IFERROR(('2a) logm_x(t)'!DG9-'2a) logm_x(t)'!DF9-'2a)answer'!$I9)^2,"")</f>
        <v>2.1484523691833774E-3</v>
      </c>
      <c r="S126" s="32">
        <f>IFERROR(('2a) logm_x(t)'!DH9-'2a) logm_x(t)'!DG9-'2a)answer'!$I9)^2,"")</f>
        <v>3.3162281701374281E-3</v>
      </c>
      <c r="T126" s="32">
        <f>IFERROR(('2a) logm_x(t)'!DI9-'2a) logm_x(t)'!DH9-'2a)answer'!$I9)^2,"")</f>
        <v>5.46285944879377E-2</v>
      </c>
      <c r="U126" s="32">
        <f>IFERROR(('2a) logm_x(t)'!DJ9-'2a) logm_x(t)'!DI9-'2a)answer'!$I9)^2,"")</f>
        <v>4.2761883161350584E-3</v>
      </c>
      <c r="V126" s="32">
        <f>IFERROR(('2a) logm_x(t)'!DK9-'2a) logm_x(t)'!DJ9-'2a)answer'!$I9)^2,"")</f>
        <v>7.7949109576863854E-3</v>
      </c>
      <c r="W126" s="32">
        <f>IFERROR(('2a) logm_x(t)'!DL9-'2a) logm_x(t)'!DK9-'2a)answer'!$I9)^2,"")</f>
        <v>5.5936024080796886E-3</v>
      </c>
      <c r="X126" s="32">
        <f>IFERROR(('2a) logm_x(t)'!DM9-'2a) logm_x(t)'!DL9-'2a)answer'!$I9)^2,"")</f>
        <v>1.3419184847037271E-2</v>
      </c>
      <c r="Y126" s="32">
        <f>IFERROR(('2a) logm_x(t)'!DN9-'2a) logm_x(t)'!DM9-'2a)answer'!$I9)^2,"")</f>
        <v>3.4624215903225508E-2</v>
      </c>
      <c r="Z126" s="32">
        <f>IFERROR(('2a) logm_x(t)'!DO9-'2a) logm_x(t)'!DN9-'2a)answer'!$I9)^2,"")</f>
        <v>2.5651798604673117E-2</v>
      </c>
      <c r="AA126" s="32">
        <f>IFERROR(('2a) logm_x(t)'!DP9-'2a) logm_x(t)'!DO9-'2a)answer'!$I9)^2,"")</f>
        <v>4.5871030331005895E-3</v>
      </c>
      <c r="AB126" s="32">
        <f>IFERROR(('2a) logm_x(t)'!DQ9-'2a) logm_x(t)'!DP9-'2a)answer'!$I9)^2,"")</f>
        <v>4.1026568065128208E-2</v>
      </c>
      <c r="AC126" s="32">
        <f>IFERROR(('2a) logm_x(t)'!DR9-'2a) logm_x(t)'!DQ9-'2a)answer'!$I9)^2,"")</f>
        <v>6.7059459366888854E-2</v>
      </c>
      <c r="AD126" s="32">
        <f>IFERROR(('2a) logm_x(t)'!DS9-'2a) logm_x(t)'!DR9-'2a)answer'!$I9)^2,"")</f>
        <v>2.5725395013069651E-3</v>
      </c>
      <c r="AE126" s="32">
        <f>IFERROR(('2a) logm_x(t)'!DT9-'2a) logm_x(t)'!DS9-'2a)answer'!$I9)^2,"")</f>
        <v>1.71112139548086E-2</v>
      </c>
      <c r="AF126" s="32">
        <f>IFERROR(('2a) logm_x(t)'!DU9-'2a) logm_x(t)'!DT9-'2a)answer'!$I9)^2,"")</f>
        <v>5.2682921878548184E-4</v>
      </c>
      <c r="AG126" s="32">
        <f>IFERROR(('2a) logm_x(t)'!DV9-'2a) logm_x(t)'!DU9-'2a)answer'!$I9)^2,"")</f>
        <v>1.0315016169962022E-2</v>
      </c>
      <c r="AH126" s="32">
        <f>IFERROR(('2a) logm_x(t)'!DW9-'2a) logm_x(t)'!DV9-'2a)answer'!$I9)^2,"")</f>
        <v>9.5663264692191462E-3</v>
      </c>
      <c r="AI126" s="32">
        <f>IFERROR(('2a) logm_x(t)'!DX9-'2a) logm_x(t)'!DW9-'2a)answer'!$I9)^2,"")</f>
        <v>1.2850424026893594E-3</v>
      </c>
      <c r="AJ126" s="32">
        <f>IFERROR(('2a) logm_x(t)'!DY9-'2a) logm_x(t)'!DX9-'2a)answer'!$I9)^2,"")</f>
        <v>1.3895974715816299E-3</v>
      </c>
      <c r="AK126" s="32">
        <f>IFERROR(('2a) logm_x(t)'!DZ9-'2a) logm_x(t)'!DY9-'2a)answer'!$I9)^2,"")</f>
        <v>0.11461261051442168</v>
      </c>
      <c r="AL126" s="32">
        <f>IFERROR(('2a) logm_x(t)'!EA9-'2a) logm_x(t)'!DZ9-'2a)answer'!$I9)^2,"")</f>
        <v>2.9271751010484973E-2</v>
      </c>
      <c r="AM126" s="32">
        <f>IFERROR(('2a) logm_x(t)'!EB9-'2a) logm_x(t)'!EA9-'2a)answer'!$I9)^2,"")</f>
        <v>1.7370940282754863E-2</v>
      </c>
      <c r="AN126" s="32">
        <f>IFERROR(('2a) logm_x(t)'!EC9-'2a) logm_x(t)'!EB9-'2a)answer'!$I9)^2,"")</f>
        <v>6.6927459415619135E-3</v>
      </c>
      <c r="AO126" s="32">
        <f>IFERROR(('2a) logm_x(t)'!ED9-'2a) logm_x(t)'!EC9-'2a)answer'!$I9)^2,"")</f>
        <v>7.0471644153935586E-2</v>
      </c>
      <c r="AP126" s="32">
        <f>IFERROR(('2a) logm_x(t)'!EE9-'2a) logm_x(t)'!ED9-'2a)answer'!$I9)^2,"")</f>
        <v>8.7221707195190672E-3</v>
      </c>
      <c r="AQ126" s="32">
        <f>IFERROR(('2a) logm_x(t)'!EF9-'2a) logm_x(t)'!EE9-'2a)answer'!$I9)^2,"")</f>
        <v>3.7446912528321932E-3</v>
      </c>
      <c r="AR126" s="32">
        <f>IFERROR(('2a) logm_x(t)'!EG9-'2a) logm_x(t)'!EF9-'2a)answer'!$I9)^2,"")</f>
        <v>6.250973309881333E-2</v>
      </c>
      <c r="AS126" s="32">
        <f>IFERROR(('2a) logm_x(t)'!EH9-'2a) logm_x(t)'!EG9-'2a)answer'!$I9)^2,"")</f>
        <v>0.15313792379018326</v>
      </c>
      <c r="AT126" s="32">
        <f>IFERROR(('2a) logm_x(t)'!EI9-'2a) logm_x(t)'!EH9-'2a)answer'!$I9)^2,"")</f>
        <v>1.5356551090479837E-2</v>
      </c>
      <c r="AU126" s="32">
        <f>IFERROR(('2a) logm_x(t)'!EJ9-'2a) logm_x(t)'!EI9-'2a)answer'!$I9)^2,"")</f>
        <v>1.9067150336741064E-4</v>
      </c>
      <c r="AV126" s="32">
        <f>IFERROR(('2a) logm_x(t)'!EK9-'2a) logm_x(t)'!EJ9-'2a)answer'!$I9)^2,"")</f>
        <v>0.11663938922205694</v>
      </c>
      <c r="AW126" s="32">
        <f>IFERROR(('2a) logm_x(t)'!EL9-'2a) logm_x(t)'!EK9-'2a)answer'!$I9)^2,"")</f>
        <v>0.22032701592944426</v>
      </c>
      <c r="AX126" s="32">
        <f>IFERROR(('2a) logm_x(t)'!EM9-'2a) logm_x(t)'!EL9-'2a)answer'!$I9)^2,"")</f>
        <v>1.6959171440342682E-4</v>
      </c>
      <c r="AY126" s="32">
        <f>IFERROR(('2a) logm_x(t)'!EN9-'2a) logm_x(t)'!EM9-'2a)answer'!$I9)^2,"")</f>
        <v>1.4066588500521496E-3</v>
      </c>
      <c r="AZ126" s="32">
        <f>IFERROR(('2a) logm_x(t)'!EO9-'2a) logm_x(t)'!EN9-'2a)answer'!$I9)^2,"")</f>
        <v>8.018018005799904E-3</v>
      </c>
      <c r="BA126" s="32">
        <f>IFERROR(('2a) logm_x(t)'!EP9-'2a) logm_x(t)'!EO9-'2a)answer'!$I9)^2,"")</f>
        <v>1.3268509334914201E-3</v>
      </c>
      <c r="BB126" s="32">
        <f>IFERROR(('2a) logm_x(t)'!EQ9-'2a) logm_x(t)'!EP9-'2a)answer'!$I9)^2,"")</f>
        <v>3.9416513177775669E-2</v>
      </c>
      <c r="BC126" s="32">
        <f>IFERROR(('2a) logm_x(t)'!ER9-'2a) logm_x(t)'!EQ9-'2a)answer'!$I9)^2,"")</f>
        <v>6.6136475451390023E-2</v>
      </c>
      <c r="BD126" s="32">
        <f>IFERROR(('2a) logm_x(t)'!ES9-'2a) logm_x(t)'!ER9-'2a)answer'!$I9)^2,"")</f>
        <v>8.9762823500741371E-2</v>
      </c>
      <c r="BE126" s="32">
        <f>IFERROR(('2a) logm_x(t)'!ET9-'2a) logm_x(t)'!ES9-'2a)answer'!$I9)^2,"")</f>
        <v>0.14000588203973677</v>
      </c>
      <c r="BF126" s="32">
        <f>IFERROR(('2a) logm_x(t)'!EU9-'2a) logm_x(t)'!ET9-'2a)answer'!$I9)^2,"")</f>
        <v>4.9663949071072536E-2</v>
      </c>
      <c r="BG126" s="32">
        <f>IFERROR(('2a) logm_x(t)'!EV9-'2a) logm_x(t)'!EU9-'2a)answer'!$I9)^2,"")</f>
        <v>1.2004811283812943E-2</v>
      </c>
      <c r="BH126" s="32">
        <f>IFERROR(('2a) logm_x(t)'!EW9-'2a) logm_x(t)'!EV9-'2a)answer'!$I9)^2,"")</f>
        <v>0.19364148684208221</v>
      </c>
      <c r="BI126" s="32">
        <f>IFERROR(('2a) logm_x(t)'!EX9-'2a) logm_x(t)'!EW9-'2a)answer'!$I9)^2,"")</f>
        <v>0.13410373532927086</v>
      </c>
      <c r="BJ126" s="32">
        <f>IFERROR(('2a) logm_x(t)'!EY9-'2a) logm_x(t)'!EX9-'2a)answer'!$I9)^2,"")</f>
        <v>0.2237780788798025</v>
      </c>
      <c r="BK126" s="32">
        <f>IFERROR(('2a) logm_x(t)'!EZ9-'2a) logm_x(t)'!EY9-'2a)answer'!$I9)^2,"")</f>
        <v>1.0510284674698729E-2</v>
      </c>
      <c r="BL126" s="32">
        <f>IFERROR(('2a) logm_x(t)'!FA9-'2a) logm_x(t)'!EZ9-'2a)answer'!$I9)^2,"")</f>
        <v>4.3995296492722685E-2</v>
      </c>
      <c r="BM126" s="32">
        <f>IFERROR(('2a) logm_x(t)'!FB9-'2a) logm_x(t)'!FA9-'2a)answer'!$I9)^2,"")</f>
        <v>1.3897195714649079E-3</v>
      </c>
      <c r="BN126" s="32">
        <f>IFERROR(('2a) logm_x(t)'!FC9-'2a) logm_x(t)'!FB9-'2a)answer'!$I9)^2,"")</f>
        <v>0.21321549646559382</v>
      </c>
      <c r="BO126" s="32">
        <f>IFERROR(('2a) logm_x(t)'!FD9-'2a) logm_x(t)'!FC9-'2a)answer'!$I9)^2,"")</f>
        <v>5.7347882520794431E-2</v>
      </c>
      <c r="BP126" s="32">
        <f>IFERROR(('2a) logm_x(t)'!FE9-'2a) logm_x(t)'!FD9-'2a)answer'!$I9)^2,"")</f>
        <v>0.42896440885115988</v>
      </c>
      <c r="BQ126" s="32">
        <f>IFERROR(('2a) logm_x(t)'!FF9-'2a) logm_x(t)'!FE9-'2a)answer'!$I9)^2,"")</f>
        <v>0.46815708837342657</v>
      </c>
      <c r="BR126" s="32">
        <f>IFERROR(('2a) logm_x(t)'!FG9-'2a) logm_x(t)'!FF9-'2a)answer'!$I9)^2,"")</f>
        <v>3.7936151553434917E-3</v>
      </c>
      <c r="BS126" s="32">
        <f>IFERROR(('2a) logm_x(t)'!FH9-'2a) logm_x(t)'!FG9-'2a)answer'!$I9)^2,"")</f>
        <v>0.17810516610080032</v>
      </c>
      <c r="BT126" s="32">
        <f>IFERROR(('2a) logm_x(t)'!FI9-'2a) logm_x(t)'!FH9-'2a)answer'!$I9)^2,"")</f>
        <v>0.41354421893431631</v>
      </c>
      <c r="BU126" s="32">
        <f>IFERROR(('2a) logm_x(t)'!FJ9-'2a) logm_x(t)'!FI9-'2a)answer'!$I9)^2,"")</f>
        <v>0.32258727066285786</v>
      </c>
      <c r="BV126" s="32">
        <f>IFERROR(('2a) logm_x(t)'!FK9-'2a) logm_x(t)'!FJ9-'2a)answer'!$I9)^2,"")</f>
        <v>0.13549960919242479</v>
      </c>
      <c r="BW126" s="32">
        <f>IFERROR(('2a) logm_x(t)'!FL9-'2a) logm_x(t)'!FK9-'2a)answer'!$I9)^2,"")</f>
        <v>0.5348956939045445</v>
      </c>
      <c r="BX126" s="32">
        <f>IFERROR(('2a) logm_x(t)'!FM9-'2a) logm_x(t)'!FL9-'2a)answer'!$I9)^2,"")</f>
        <v>9.1479975330184937E-3</v>
      </c>
      <c r="BY126" s="32">
        <f>IFERROR(('2a) logm_x(t)'!FN9-'2a) logm_x(t)'!FM9-'2a)answer'!$I9)^2,"")</f>
        <v>1.145652529509949E-2</v>
      </c>
      <c r="BZ126" s="32">
        <f>IFERROR(('2a) logm_x(t)'!FO9-'2a) logm_x(t)'!FN9-'2a)answer'!$I9)^2,"")</f>
        <v>3.4251297887473005E-2</v>
      </c>
      <c r="CA126" s="32">
        <f>IFERROR(('2a) logm_x(t)'!FP9-'2a) logm_x(t)'!FO9-'2a)answer'!$I9)^2,"")</f>
        <v>2.4345690441280312E-3</v>
      </c>
      <c r="CB126" s="32">
        <f>IFERROR(('2a) logm_x(t)'!FQ9-'2a) logm_x(t)'!FP9-'2a)answer'!$I9)^2,"")</f>
        <v>0.22464676296478356</v>
      </c>
      <c r="CC126" s="32">
        <f>IFERROR(('2a) logm_x(t)'!FR9-'2a) logm_x(t)'!FQ9-'2a)answer'!$I9)^2,"")</f>
        <v>5.3259444726224285E-2</v>
      </c>
      <c r="CD126" s="32">
        <f>IFERROR(('2a) logm_x(t)'!FS9-'2a) logm_x(t)'!FR9-'2a)answer'!$I9)^2,"")</f>
        <v>0.20041437051170102</v>
      </c>
      <c r="CE126" s="32">
        <f>IFERROR(('2a) logm_x(t)'!FT9-'2a) logm_x(t)'!FS9-'2a)answer'!$I9)^2,"")</f>
        <v>6.8357365198520412E-2</v>
      </c>
      <c r="CF126" s="32">
        <f>IFERROR(('2a) logm_x(t)'!FU9-'2a) logm_x(t)'!FT9-'2a)answer'!$I9)^2,"")</f>
        <v>0.7716999435802766</v>
      </c>
      <c r="CG126" s="32">
        <f>IFERROR(('2a) logm_x(t)'!FV9-'2a) logm_x(t)'!FU9-'2a)answer'!$I9)^2,"")</f>
        <v>1.1017721940954921</v>
      </c>
      <c r="CH126" s="32">
        <f>IFERROR(('2a) logm_x(t)'!FW9-'2a) logm_x(t)'!FV9-'2a)answer'!$I9)^2,"")</f>
        <v>1.5769489541358202E-2</v>
      </c>
      <c r="CI126" s="32">
        <f>IFERROR(('2a) logm_x(t)'!FX9-'2a) logm_x(t)'!FW9-'2a)answer'!$I9)^2,"")</f>
        <v>2.4385056334141411E-3</v>
      </c>
      <c r="CJ126" s="32">
        <f>IFERROR(('2a) logm_x(t)'!FY9-'2a) logm_x(t)'!FX9-'2a)answer'!$I9)^2,"")</f>
        <v>3.3153754910250012E-3</v>
      </c>
      <c r="CK126" s="32">
        <f>IFERROR(('2a) logm_x(t)'!FZ9-'2a) logm_x(t)'!FY9-'2a)answer'!$I9)^2,"")</f>
        <v>1.4361664477043322E-3</v>
      </c>
      <c r="CL126" s="32">
        <f>IFERROR(('2a) logm_x(t)'!GA9-'2a) logm_x(t)'!FZ9-'2a)answer'!$I9)^2,"")</f>
        <v>4.5371286898850541E-3</v>
      </c>
      <c r="CM126" s="32">
        <f>IFERROR(('2a) logm_x(t)'!GB9-'2a) logm_x(t)'!GA9-'2a)answer'!$I9)^2,"")</f>
        <v>6.3697704297775697E-3</v>
      </c>
      <c r="CN126" s="32">
        <f>IFERROR(('2a) logm_x(t)'!GC9-'2a) logm_x(t)'!GB9-'2a)answer'!$I9)^2,"")</f>
        <v>1.454500210451059E-3</v>
      </c>
    </row>
    <row r="127" spans="1:188" x14ac:dyDescent="0.25">
      <c r="A127" s="31">
        <f t="shared" si="11"/>
        <v>7</v>
      </c>
      <c r="C127" s="32">
        <f>IFERROR(('2a) logm_x(t)'!CR10-'2a) logm_x(t)'!CQ10-'2a)answer'!$I10)^2,"")</f>
        <v>1.9336777588534963E-3</v>
      </c>
      <c r="D127" s="32">
        <f>IFERROR(('2a) logm_x(t)'!CS10-'2a) logm_x(t)'!CR10-'2a)answer'!$I10)^2,"")</f>
        <v>7.4886742492300418E-3</v>
      </c>
      <c r="E127" s="32">
        <f>IFERROR(('2a) logm_x(t)'!CT10-'2a) logm_x(t)'!CS10-'2a)answer'!$I10)^2,"")</f>
        <v>3.2902555077293297E-2</v>
      </c>
      <c r="F127" s="32">
        <f>IFERROR(('2a) logm_x(t)'!CU10-'2a) logm_x(t)'!CT10-'2a)answer'!$I10)^2,"")</f>
        <v>0.24066291197837716</v>
      </c>
      <c r="G127" s="32">
        <f>IFERROR(('2a) logm_x(t)'!CV10-'2a) logm_x(t)'!CU10-'2a)answer'!$I10)^2,"")</f>
        <v>3.8905788216522325E-2</v>
      </c>
      <c r="H127" s="32">
        <f>IFERROR(('2a) logm_x(t)'!CW10-'2a) logm_x(t)'!CV10-'2a)answer'!$I10)^2,"")</f>
        <v>0.11359237082338827</v>
      </c>
      <c r="I127" s="32">
        <f>IFERROR(('2a) logm_x(t)'!CX10-'2a) logm_x(t)'!CW10-'2a)answer'!$I10)^2,"")</f>
        <v>9.9363057956471813E-3</v>
      </c>
      <c r="J127" s="32">
        <f>IFERROR(('2a) logm_x(t)'!CY10-'2a) logm_x(t)'!CX10-'2a)answer'!$I10)^2,"")</f>
        <v>3.9198664675236652E-2</v>
      </c>
      <c r="K127" s="32">
        <f>IFERROR(('2a) logm_x(t)'!CZ10-'2a) logm_x(t)'!CY10-'2a)answer'!$I10)^2,"")</f>
        <v>2.2399535956394458E-2</v>
      </c>
      <c r="L127" s="32">
        <f>IFERROR(('2a) logm_x(t)'!DA10-'2a) logm_x(t)'!CZ10-'2a)answer'!$I10)^2,"")</f>
        <v>7.4307864300045823E-3</v>
      </c>
      <c r="M127" s="32">
        <f>IFERROR(('2a) logm_x(t)'!DB10-'2a) logm_x(t)'!DA10-'2a)answer'!$I10)^2,"")</f>
        <v>5.8246960196864581E-3</v>
      </c>
      <c r="N127" s="32">
        <f>IFERROR(('2a) logm_x(t)'!DC10-'2a) logm_x(t)'!DB10-'2a)answer'!$I10)^2,"")</f>
        <v>2.825140593910157E-3</v>
      </c>
      <c r="O127" s="32">
        <f>IFERROR(('2a) logm_x(t)'!DD10-'2a) logm_x(t)'!DC10-'2a)answer'!$I10)^2,"")</f>
        <v>5.9124756204080207E-4</v>
      </c>
      <c r="P127" s="32">
        <f>IFERROR(('2a) logm_x(t)'!DE10-'2a) logm_x(t)'!DD10-'2a)answer'!$I10)^2,"")</f>
        <v>6.6042569668610482E-4</v>
      </c>
      <c r="Q127" s="32">
        <f>IFERROR(('2a) logm_x(t)'!DF10-'2a) logm_x(t)'!DE10-'2a)answer'!$I10)^2,"")</f>
        <v>1.9201115941271267E-2</v>
      </c>
      <c r="R127" s="32">
        <f>IFERROR(('2a) logm_x(t)'!DG10-'2a) logm_x(t)'!DF10-'2a)answer'!$I10)^2,"")</f>
        <v>2.7332098153351986E-3</v>
      </c>
      <c r="S127" s="32">
        <f>IFERROR(('2a) logm_x(t)'!DH10-'2a) logm_x(t)'!DG10-'2a)answer'!$I10)^2,"")</f>
        <v>3.7486131204262092E-2</v>
      </c>
      <c r="T127" s="32">
        <f>IFERROR(('2a) logm_x(t)'!DI10-'2a) logm_x(t)'!DH10-'2a)answer'!$I10)^2,"")</f>
        <v>6.4446404135164795E-2</v>
      </c>
      <c r="U127" s="32">
        <f>IFERROR(('2a) logm_x(t)'!DJ10-'2a) logm_x(t)'!DI10-'2a)answer'!$I10)^2,"")</f>
        <v>5.7317045288508206E-3</v>
      </c>
      <c r="V127" s="32">
        <f>IFERROR(('2a) logm_x(t)'!DK10-'2a) logm_x(t)'!DJ10-'2a)answer'!$I10)^2,"")</f>
        <v>4.9861411680551465E-3</v>
      </c>
      <c r="W127" s="32">
        <f>IFERROR(('2a) logm_x(t)'!DL10-'2a) logm_x(t)'!DK10-'2a)answer'!$I10)^2,"")</f>
        <v>3.1697360580250557E-2</v>
      </c>
      <c r="X127" s="32">
        <f>IFERROR(('2a) logm_x(t)'!DM10-'2a) logm_x(t)'!DL10-'2a)answer'!$I10)^2,"")</f>
        <v>2.2615225827411801E-2</v>
      </c>
      <c r="Y127" s="32">
        <f>IFERROR(('2a) logm_x(t)'!DN10-'2a) logm_x(t)'!DM10-'2a)answer'!$I10)^2,"")</f>
        <v>7.3717683284902052E-2</v>
      </c>
      <c r="Z127" s="32">
        <f>IFERROR(('2a) logm_x(t)'!DO10-'2a) logm_x(t)'!DN10-'2a)answer'!$I10)^2,"")</f>
        <v>2.6995328290827908E-3</v>
      </c>
      <c r="AA127" s="32">
        <f>IFERROR(('2a) logm_x(t)'!DP10-'2a) logm_x(t)'!DO10-'2a)answer'!$I10)^2,"")</f>
        <v>0.10290444345312467</v>
      </c>
      <c r="AB127" s="32">
        <f>IFERROR(('2a) logm_x(t)'!DQ10-'2a) logm_x(t)'!DP10-'2a)answer'!$I10)^2,"")</f>
        <v>6.7164449550625907E-2</v>
      </c>
      <c r="AC127" s="32">
        <f>IFERROR(('2a) logm_x(t)'!DR10-'2a) logm_x(t)'!DQ10-'2a)answer'!$I10)^2,"")</f>
        <v>1.0857231927959939E-4</v>
      </c>
      <c r="AD127" s="32">
        <f>IFERROR(('2a) logm_x(t)'!DS10-'2a) logm_x(t)'!DR10-'2a)answer'!$I10)^2,"")</f>
        <v>4.2657498522604819E-3</v>
      </c>
      <c r="AE127" s="32">
        <f>IFERROR(('2a) logm_x(t)'!DT10-'2a) logm_x(t)'!DS10-'2a)answer'!$I10)^2,"")</f>
        <v>3.273137428305675E-3</v>
      </c>
      <c r="AF127" s="32">
        <f>IFERROR(('2a) logm_x(t)'!DU10-'2a) logm_x(t)'!DT10-'2a)answer'!$I10)^2,"")</f>
        <v>5.8639698271507222E-3</v>
      </c>
      <c r="AG127" s="32">
        <f>IFERROR(('2a) logm_x(t)'!DV10-'2a) logm_x(t)'!DU10-'2a)answer'!$I10)^2,"")</f>
        <v>6.7729254300385189E-6</v>
      </c>
      <c r="AH127" s="32">
        <f>IFERROR(('2a) logm_x(t)'!DW10-'2a) logm_x(t)'!DV10-'2a)answer'!$I10)^2,"")</f>
        <v>1.3114806905564349E-2</v>
      </c>
      <c r="AI127" s="32">
        <f>IFERROR(('2a) logm_x(t)'!DX10-'2a) logm_x(t)'!DW10-'2a)answer'!$I10)^2,"")</f>
        <v>2.4142740328076995E-2</v>
      </c>
      <c r="AJ127" s="32">
        <f>IFERROR(('2a) logm_x(t)'!DY10-'2a) logm_x(t)'!DX10-'2a)answer'!$I10)^2,"")</f>
        <v>2.0288796452784863E-2</v>
      </c>
      <c r="AK127" s="32">
        <f>IFERROR(('2a) logm_x(t)'!DZ10-'2a) logm_x(t)'!DY10-'2a)answer'!$I10)^2,"")</f>
        <v>2.4403395488088168E-2</v>
      </c>
      <c r="AL127" s="32">
        <f>IFERROR(('2a) logm_x(t)'!EA10-'2a) logm_x(t)'!DZ10-'2a)answer'!$I10)^2,"")</f>
        <v>5.6441714328240933E-3</v>
      </c>
      <c r="AM127" s="32">
        <f>IFERROR(('2a) logm_x(t)'!EB10-'2a) logm_x(t)'!EA10-'2a)answer'!$I10)^2,"")</f>
        <v>7.8084431390259848E-2</v>
      </c>
      <c r="AN127" s="32">
        <f>IFERROR(('2a) logm_x(t)'!EC10-'2a) logm_x(t)'!EB10-'2a)answer'!$I10)^2,"")</f>
        <v>1.6412791997139071E-3</v>
      </c>
      <c r="AO127" s="32">
        <f>IFERROR(('2a) logm_x(t)'!ED10-'2a) logm_x(t)'!EC10-'2a)answer'!$I10)^2,"")</f>
        <v>2.9769516194149446E-2</v>
      </c>
      <c r="AP127" s="32">
        <f>IFERROR(('2a) logm_x(t)'!EE10-'2a) logm_x(t)'!ED10-'2a)answer'!$I10)^2,"")</f>
        <v>0.21630556611712015</v>
      </c>
      <c r="AQ127" s="32">
        <f>IFERROR(('2a) logm_x(t)'!EF10-'2a) logm_x(t)'!EE10-'2a)answer'!$I10)^2,"")</f>
        <v>5.1989315025575203E-2</v>
      </c>
      <c r="AR127" s="32">
        <f>IFERROR(('2a) logm_x(t)'!EG10-'2a) logm_x(t)'!EF10-'2a)answer'!$I10)^2,"")</f>
        <v>4.5564409340952223E-3</v>
      </c>
      <c r="AS127" s="32">
        <f>IFERROR(('2a) logm_x(t)'!EH10-'2a) logm_x(t)'!EG10-'2a)answer'!$I10)^2,"")</f>
        <v>3.1251131811657402E-2</v>
      </c>
      <c r="AT127" s="32">
        <f>IFERROR(('2a) logm_x(t)'!EI10-'2a) logm_x(t)'!EH10-'2a)answer'!$I10)^2,"")</f>
        <v>1.5233244905548332E-3</v>
      </c>
      <c r="AU127" s="32">
        <f>IFERROR(('2a) logm_x(t)'!EJ10-'2a) logm_x(t)'!EI10-'2a)answer'!$I10)^2,"")</f>
        <v>4.9029241361953427E-3</v>
      </c>
      <c r="AV127" s="32">
        <f>IFERROR(('2a) logm_x(t)'!EK10-'2a) logm_x(t)'!EJ10-'2a)answer'!$I10)^2,"")</f>
        <v>9.4819218043142861E-2</v>
      </c>
      <c r="AW127" s="32">
        <f>IFERROR(('2a) logm_x(t)'!EL10-'2a) logm_x(t)'!EK10-'2a)answer'!$I10)^2,"")</f>
        <v>2.7030302015663868E-3</v>
      </c>
      <c r="AX127" s="32">
        <f>IFERROR(('2a) logm_x(t)'!EM10-'2a) logm_x(t)'!EL10-'2a)answer'!$I10)^2,"")</f>
        <v>0.15229382607476941</v>
      </c>
      <c r="AY127" s="32">
        <f>IFERROR(('2a) logm_x(t)'!EN10-'2a) logm_x(t)'!EM10-'2a)answer'!$I10)^2,"")</f>
        <v>6.1759088003112132E-2</v>
      </c>
      <c r="AZ127" s="32">
        <f>IFERROR(('2a) logm_x(t)'!EO10-'2a) logm_x(t)'!EN10-'2a)answer'!$I10)^2,"")</f>
        <v>3.063169895488022E-3</v>
      </c>
      <c r="BA127" s="32">
        <f>IFERROR(('2a) logm_x(t)'!EP10-'2a) logm_x(t)'!EO10-'2a)answer'!$I10)^2,"")</f>
        <v>5.0324136627953086E-3</v>
      </c>
      <c r="BB127" s="32">
        <f>IFERROR(('2a) logm_x(t)'!EQ10-'2a) logm_x(t)'!EP10-'2a)answer'!$I10)^2,"")</f>
        <v>1.8739909930564059E-2</v>
      </c>
      <c r="BC127" s="32">
        <f>IFERROR(('2a) logm_x(t)'!ER10-'2a) logm_x(t)'!EQ10-'2a)answer'!$I10)^2,"")</f>
        <v>3.7989654273401278E-9</v>
      </c>
      <c r="BD127" s="32">
        <f>IFERROR(('2a) logm_x(t)'!ES10-'2a) logm_x(t)'!ER10-'2a)answer'!$I10)^2,"")</f>
        <v>2.0120527506193595E-3</v>
      </c>
      <c r="BE127" s="32">
        <f>IFERROR(('2a) logm_x(t)'!ET10-'2a) logm_x(t)'!ES10-'2a)answer'!$I10)^2,"")</f>
        <v>1.5095321492805583E-2</v>
      </c>
      <c r="BF127" s="32">
        <f>IFERROR(('2a) logm_x(t)'!EU10-'2a) logm_x(t)'!ET10-'2a)answer'!$I10)^2,"")</f>
        <v>3.4885129630894823E-2</v>
      </c>
      <c r="BG127" s="32">
        <f>IFERROR(('2a) logm_x(t)'!EV10-'2a) logm_x(t)'!EU10-'2a)answer'!$I10)^2,"")</f>
        <v>8.0076022242575748E-2</v>
      </c>
      <c r="BH127" s="32">
        <f>IFERROR(('2a) logm_x(t)'!EW10-'2a) logm_x(t)'!EV10-'2a)answer'!$I10)^2,"")</f>
        <v>8.4033293378083185E-2</v>
      </c>
      <c r="BI127" s="32">
        <f>IFERROR(('2a) logm_x(t)'!EX10-'2a) logm_x(t)'!EW10-'2a)answer'!$I10)^2,"")</f>
        <v>6.7958104920020912E-2</v>
      </c>
      <c r="BJ127" s="32">
        <f>IFERROR(('2a) logm_x(t)'!EY10-'2a) logm_x(t)'!EX10-'2a)answer'!$I10)^2,"")</f>
        <v>6.1635530035162277E-2</v>
      </c>
      <c r="BK127" s="32">
        <f>IFERROR(('2a) logm_x(t)'!EZ10-'2a) logm_x(t)'!EY10-'2a)answer'!$I10)^2,"")</f>
        <v>0.17870325702478046</v>
      </c>
      <c r="BL127" s="32">
        <f>IFERROR(('2a) logm_x(t)'!FA10-'2a) logm_x(t)'!EZ10-'2a)answer'!$I10)^2,"")</f>
        <v>7.0713768310046001E-3</v>
      </c>
      <c r="BM127" s="32">
        <f>IFERROR(('2a) logm_x(t)'!FB10-'2a) logm_x(t)'!FA10-'2a)answer'!$I10)^2,"")</f>
        <v>0.1509217058546202</v>
      </c>
      <c r="BN127" s="32">
        <f>IFERROR(('2a) logm_x(t)'!FC10-'2a) logm_x(t)'!FB10-'2a)answer'!$I10)^2,"")</f>
        <v>1.1068993255298604E-2</v>
      </c>
      <c r="BO127" s="32">
        <f>IFERROR(('2a) logm_x(t)'!FD10-'2a) logm_x(t)'!FC10-'2a)answer'!$I10)^2,"")</f>
        <v>6.844844184362589E-2</v>
      </c>
      <c r="BP127" s="32">
        <f>IFERROR(('2a) logm_x(t)'!FE10-'2a) logm_x(t)'!FD10-'2a)answer'!$I10)^2,"")</f>
        <v>7.8592410402035309E-3</v>
      </c>
      <c r="BQ127" s="32">
        <f>IFERROR(('2a) logm_x(t)'!FF10-'2a) logm_x(t)'!FE10-'2a)answer'!$I10)^2,"")</f>
        <v>5.4101105214064908E-2</v>
      </c>
      <c r="BR127" s="32">
        <f>IFERROR(('2a) logm_x(t)'!FG10-'2a) logm_x(t)'!FF10-'2a)answer'!$I10)^2,"")</f>
        <v>9.7443422697760865E-2</v>
      </c>
      <c r="BS127" s="32">
        <f>IFERROR(('2a) logm_x(t)'!FH10-'2a) logm_x(t)'!FG10-'2a)answer'!$I10)^2,"")</f>
        <v>0.27088916446398892</v>
      </c>
      <c r="BT127" s="32">
        <f>IFERROR(('2a) logm_x(t)'!FI10-'2a) logm_x(t)'!FH10-'2a)answer'!$I10)^2,"")</f>
        <v>1.4982868752011001E-3</v>
      </c>
      <c r="BU127" s="32">
        <f>IFERROR(('2a) logm_x(t)'!FJ10-'2a) logm_x(t)'!FI10-'2a)answer'!$I10)^2,"")</f>
        <v>0.24940494728577323</v>
      </c>
      <c r="BV127" s="32">
        <f>IFERROR(('2a) logm_x(t)'!FK10-'2a) logm_x(t)'!FJ10-'2a)answer'!$I10)^2,"")</f>
        <v>2.2532668062204329E-4</v>
      </c>
      <c r="BW127" s="32">
        <f>IFERROR(('2a) logm_x(t)'!FL10-'2a) logm_x(t)'!FK10-'2a)answer'!$I10)^2,"")</f>
        <v>2.0265993238410811E-2</v>
      </c>
      <c r="BX127" s="32">
        <f>IFERROR(('2a) logm_x(t)'!FM10-'2a) logm_x(t)'!FL10-'2a)answer'!$I10)^2,"")</f>
        <v>1.0844913278097862E-2</v>
      </c>
      <c r="BY127" s="32">
        <f>IFERROR(('2a) logm_x(t)'!FN10-'2a) logm_x(t)'!FM10-'2a)answer'!$I10)^2,"")</f>
        <v>0.28690253243122543</v>
      </c>
      <c r="BZ127" s="32">
        <f>IFERROR(('2a) logm_x(t)'!FO10-'2a) logm_x(t)'!FN10-'2a)answer'!$I10)^2,"")</f>
        <v>0.45671327682288393</v>
      </c>
      <c r="CA127" s="32">
        <f>IFERROR(('2a) logm_x(t)'!FP10-'2a) logm_x(t)'!FO10-'2a)answer'!$I10)^2,"")</f>
        <v>1.402925671551611</v>
      </c>
      <c r="CB127" s="32">
        <f>IFERROR(('2a) logm_x(t)'!FQ10-'2a) logm_x(t)'!FP10-'2a)answer'!$I10)^2,"")</f>
        <v>0.68705551870610926</v>
      </c>
      <c r="CC127" s="32">
        <f>IFERROR(('2a) logm_x(t)'!FR10-'2a) logm_x(t)'!FQ10-'2a)answer'!$I10)^2,"")</f>
        <v>0.12205099920223707</v>
      </c>
      <c r="CD127" s="32">
        <f>IFERROR(('2a) logm_x(t)'!FS10-'2a) logm_x(t)'!FR10-'2a)answer'!$I10)^2,"")</f>
        <v>1.1217718977506861</v>
      </c>
      <c r="CE127" s="32">
        <f>IFERROR(('2a) logm_x(t)'!FT10-'2a) logm_x(t)'!FS10-'2a)answer'!$I10)^2,"")</f>
        <v>0.83821735431584254</v>
      </c>
      <c r="CF127" s="32">
        <f>IFERROR(('2a) logm_x(t)'!FU10-'2a) logm_x(t)'!FT10-'2a)answer'!$I10)^2,"")</f>
        <v>1.5614536449929217E-3</v>
      </c>
      <c r="CG127" s="32">
        <f>IFERROR(('2a) logm_x(t)'!FV10-'2a) logm_x(t)'!FU10-'2a)answer'!$I10)^2,"")</f>
        <v>0.24921537616447459</v>
      </c>
      <c r="CH127" s="32">
        <f>IFERROR(('2a) logm_x(t)'!FW10-'2a) logm_x(t)'!FV10-'2a)answer'!$I10)^2,"")</f>
        <v>1.6232483487214266E-3</v>
      </c>
      <c r="CI127" s="32">
        <f>IFERROR(('2a) logm_x(t)'!FX10-'2a) logm_x(t)'!FW10-'2a)answer'!$I10)^2,"")</f>
        <v>8.4488347321736421E-2</v>
      </c>
      <c r="CJ127" s="32">
        <f>IFERROR(('2a) logm_x(t)'!FY10-'2a) logm_x(t)'!FX10-'2a)answer'!$I10)^2,"")</f>
        <v>1.5559123135081262E-3</v>
      </c>
      <c r="CK127" s="32">
        <f>IFERROR(('2a) logm_x(t)'!FZ10-'2a) logm_x(t)'!FY10-'2a)answer'!$I10)^2,"")</f>
        <v>1.5694275469223572E-3</v>
      </c>
      <c r="CL127" s="32">
        <f>IFERROR(('2a) logm_x(t)'!GA10-'2a) logm_x(t)'!FZ10-'2a)answer'!$I10)^2,"")</f>
        <v>0.59480932212319959</v>
      </c>
      <c r="CM127" s="32">
        <f>IFERROR(('2a) logm_x(t)'!GB10-'2a) logm_x(t)'!GA10-'2a)answer'!$I10)^2,"")</f>
        <v>0.72359134186660967</v>
      </c>
      <c r="CN127" s="32">
        <f>IFERROR(('2a) logm_x(t)'!GC10-'2a) logm_x(t)'!GB10-'2a)answer'!$I10)^2,"")</f>
        <v>0.30024876827725688</v>
      </c>
    </row>
    <row r="128" spans="1:188" x14ac:dyDescent="0.25">
      <c r="A128" s="31">
        <f t="shared" si="11"/>
        <v>8</v>
      </c>
      <c r="C128" s="32">
        <f>IFERROR(('2a) logm_x(t)'!CR11-'2a) logm_x(t)'!CQ11-'2a)answer'!$I11)^2,"")</f>
        <v>1.3315191539092075E-2</v>
      </c>
      <c r="D128" s="32">
        <f>IFERROR(('2a) logm_x(t)'!CS11-'2a) logm_x(t)'!CR11-'2a)answer'!$I11)^2,"")</f>
        <v>0.13397837245494845</v>
      </c>
      <c r="E128" s="32">
        <f>IFERROR(('2a) logm_x(t)'!CT11-'2a) logm_x(t)'!CS11-'2a)answer'!$I11)^2,"")</f>
        <v>5.3790327404200027E-2</v>
      </c>
      <c r="F128" s="32">
        <f>IFERROR(('2a) logm_x(t)'!CU11-'2a) logm_x(t)'!CT11-'2a)answer'!$I11)^2,"")</f>
        <v>7.2016524402464049E-4</v>
      </c>
      <c r="G128" s="32">
        <f>IFERROR(('2a) logm_x(t)'!CV11-'2a) logm_x(t)'!CU11-'2a)answer'!$I11)^2,"")</f>
        <v>1.7285129531254526E-2</v>
      </c>
      <c r="H128" s="32">
        <f>IFERROR(('2a) logm_x(t)'!CW11-'2a) logm_x(t)'!CV11-'2a)answer'!$I11)^2,"")</f>
        <v>3.6175049160950087E-2</v>
      </c>
      <c r="I128" s="32">
        <f>IFERROR(('2a) logm_x(t)'!CX11-'2a) logm_x(t)'!CW11-'2a)answer'!$I11)^2,"")</f>
        <v>6.0659258047436437E-2</v>
      </c>
      <c r="J128" s="32">
        <f>IFERROR(('2a) logm_x(t)'!CY11-'2a) logm_x(t)'!CX11-'2a)answer'!$I11)^2,"")</f>
        <v>1.9550312480766097E-2</v>
      </c>
      <c r="K128" s="32">
        <f>IFERROR(('2a) logm_x(t)'!CZ11-'2a) logm_x(t)'!CY11-'2a)answer'!$I11)^2,"")</f>
        <v>6.7064299190230214E-2</v>
      </c>
      <c r="L128" s="32">
        <f>IFERROR(('2a) logm_x(t)'!DA11-'2a) logm_x(t)'!CZ11-'2a)answer'!$I11)^2,"")</f>
        <v>2.4182304200276596E-2</v>
      </c>
      <c r="M128" s="32">
        <f>IFERROR(('2a) logm_x(t)'!DB11-'2a) logm_x(t)'!DA11-'2a)answer'!$I11)^2,"")</f>
        <v>2.3767112370234772E-4</v>
      </c>
      <c r="N128" s="32">
        <f>IFERROR(('2a) logm_x(t)'!DC11-'2a) logm_x(t)'!DB11-'2a)answer'!$I11)^2,"")</f>
        <v>1.646137159513452E-2</v>
      </c>
      <c r="O128" s="32">
        <f>IFERROR(('2a) logm_x(t)'!DD11-'2a) logm_x(t)'!DC11-'2a)answer'!$I11)^2,"")</f>
        <v>9.5215050687557395E-2</v>
      </c>
      <c r="P128" s="32">
        <f>IFERROR(('2a) logm_x(t)'!DE11-'2a) logm_x(t)'!DD11-'2a)answer'!$I11)^2,"")</f>
        <v>2.772284872399507E-2</v>
      </c>
      <c r="Q128" s="32">
        <f>IFERROR(('2a) logm_x(t)'!DF11-'2a) logm_x(t)'!DE11-'2a)answer'!$I11)^2,"")</f>
        <v>3.5503549202676898E-2</v>
      </c>
      <c r="R128" s="32">
        <f>IFERROR(('2a) logm_x(t)'!DG11-'2a) logm_x(t)'!DF11-'2a)answer'!$I11)^2,"")</f>
        <v>2.6475727261479048E-2</v>
      </c>
      <c r="S128" s="32">
        <f>IFERROR(('2a) logm_x(t)'!DH11-'2a) logm_x(t)'!DG11-'2a)answer'!$I11)^2,"")</f>
        <v>1.0973301697509191E-3</v>
      </c>
      <c r="T128" s="32">
        <f>IFERROR(('2a) logm_x(t)'!DI11-'2a) logm_x(t)'!DH11-'2a)answer'!$I11)^2,"")</f>
        <v>6.8472253188583488E-3</v>
      </c>
      <c r="U128" s="32">
        <f>IFERROR(('2a) logm_x(t)'!DJ11-'2a) logm_x(t)'!DI11-'2a)answer'!$I11)^2,"")</f>
        <v>7.8765053135955683E-6</v>
      </c>
      <c r="V128" s="32">
        <f>IFERROR(('2a) logm_x(t)'!DK11-'2a) logm_x(t)'!DJ11-'2a)answer'!$I11)^2,"")</f>
        <v>1.761533979452895E-2</v>
      </c>
      <c r="W128" s="32">
        <f>IFERROR(('2a) logm_x(t)'!DL11-'2a) logm_x(t)'!DK11-'2a)answer'!$I11)^2,"")</f>
        <v>1.4820963669962641E-3</v>
      </c>
      <c r="X128" s="32">
        <f>IFERROR(('2a) logm_x(t)'!DM11-'2a) logm_x(t)'!DL11-'2a)answer'!$I11)^2,"")</f>
        <v>2.9247759183972981E-2</v>
      </c>
      <c r="Y128" s="32">
        <f>IFERROR(('2a) logm_x(t)'!DN11-'2a) logm_x(t)'!DM11-'2a)answer'!$I11)^2,"")</f>
        <v>0.24167784446819826</v>
      </c>
      <c r="Z128" s="32">
        <f>IFERROR(('2a) logm_x(t)'!DO11-'2a) logm_x(t)'!DN11-'2a)answer'!$I11)^2,"")</f>
        <v>0.19909949496557186</v>
      </c>
      <c r="AA128" s="32">
        <f>IFERROR(('2a) logm_x(t)'!DP11-'2a) logm_x(t)'!DO11-'2a)answer'!$I11)^2,"")</f>
        <v>0.24689129335856155</v>
      </c>
      <c r="AB128" s="32">
        <f>IFERROR(('2a) logm_x(t)'!DQ11-'2a) logm_x(t)'!DP11-'2a)answer'!$I11)^2,"")</f>
        <v>7.0732780375722906E-2</v>
      </c>
      <c r="AC128" s="32">
        <f>IFERROR(('2a) logm_x(t)'!DR11-'2a) logm_x(t)'!DQ11-'2a)answer'!$I11)^2,"")</f>
        <v>2.348637856546636E-2</v>
      </c>
      <c r="AD128" s="32">
        <f>IFERROR(('2a) logm_x(t)'!DS11-'2a) logm_x(t)'!DR11-'2a)answer'!$I11)^2,"")</f>
        <v>2.2943966895121971E-3</v>
      </c>
      <c r="AE128" s="32">
        <f>IFERROR(('2a) logm_x(t)'!DT11-'2a) logm_x(t)'!DS11-'2a)answer'!$I11)^2,"")</f>
        <v>2.5078179750966205E-2</v>
      </c>
      <c r="AF128" s="32">
        <f>IFERROR(('2a) logm_x(t)'!DU11-'2a) logm_x(t)'!DT11-'2a)answer'!$I11)^2,"")</f>
        <v>0.14322459366970686</v>
      </c>
      <c r="AG128" s="32">
        <f>IFERROR(('2a) logm_x(t)'!DV11-'2a) logm_x(t)'!DU11-'2a)answer'!$I11)^2,"")</f>
        <v>0.1838959792205741</v>
      </c>
      <c r="AH128" s="32">
        <f>IFERROR(('2a) logm_x(t)'!DW11-'2a) logm_x(t)'!DV11-'2a)answer'!$I11)^2,"")</f>
        <v>7.3668773817025905E-3</v>
      </c>
      <c r="AI128" s="32">
        <f>IFERROR(('2a) logm_x(t)'!DX11-'2a) logm_x(t)'!DW11-'2a)answer'!$I11)^2,"")</f>
        <v>1.1690735115666363E-5</v>
      </c>
      <c r="AJ128" s="32">
        <f>IFERROR(('2a) logm_x(t)'!DY11-'2a) logm_x(t)'!DX11-'2a)answer'!$I11)^2,"")</f>
        <v>4.9764807046990732E-2</v>
      </c>
      <c r="AK128" s="32">
        <f>IFERROR(('2a) logm_x(t)'!DZ11-'2a) logm_x(t)'!DY11-'2a)answer'!$I11)^2,"")</f>
        <v>4.1831305341403821E-2</v>
      </c>
      <c r="AL128" s="32">
        <f>IFERROR(('2a) logm_x(t)'!EA11-'2a) logm_x(t)'!DZ11-'2a)answer'!$I11)^2,"")</f>
        <v>5.9190228154443036E-3</v>
      </c>
      <c r="AM128" s="32">
        <f>IFERROR(('2a) logm_x(t)'!EB11-'2a) logm_x(t)'!EA11-'2a)answer'!$I11)^2,"")</f>
        <v>5.7218673300108791E-4</v>
      </c>
      <c r="AN128" s="32">
        <f>IFERROR(('2a) logm_x(t)'!EC11-'2a) logm_x(t)'!EB11-'2a)answer'!$I11)^2,"")</f>
        <v>9.2947811092689084E-2</v>
      </c>
      <c r="AO128" s="32">
        <f>IFERROR(('2a) logm_x(t)'!ED11-'2a) logm_x(t)'!EC11-'2a)answer'!$I11)^2,"")</f>
        <v>2.3202305503542998E-2</v>
      </c>
      <c r="AP128" s="32">
        <f>IFERROR(('2a) logm_x(t)'!EE11-'2a) logm_x(t)'!ED11-'2a)answer'!$I11)^2,"")</f>
        <v>1.36213591932731E-2</v>
      </c>
      <c r="AQ128" s="32">
        <f>IFERROR(('2a) logm_x(t)'!EF11-'2a) logm_x(t)'!EE11-'2a)answer'!$I11)^2,"")</f>
        <v>7.9489951352608834E-2</v>
      </c>
      <c r="AR128" s="32">
        <f>IFERROR(('2a) logm_x(t)'!EG11-'2a) logm_x(t)'!EF11-'2a)answer'!$I11)^2,"")</f>
        <v>4.2966481275415747E-2</v>
      </c>
      <c r="AS128" s="32">
        <f>IFERROR(('2a) logm_x(t)'!EH11-'2a) logm_x(t)'!EG11-'2a)answer'!$I11)^2,"")</f>
        <v>1.4480217318842399E-2</v>
      </c>
      <c r="AT128" s="32">
        <f>IFERROR(('2a) logm_x(t)'!EI11-'2a) logm_x(t)'!EH11-'2a)answer'!$I11)^2,"")</f>
        <v>4.5717399617125773E-2</v>
      </c>
      <c r="AU128" s="32">
        <f>IFERROR(('2a) logm_x(t)'!EJ11-'2a) logm_x(t)'!EI11-'2a)answer'!$I11)^2,"")</f>
        <v>6.1324951516719098E-4</v>
      </c>
      <c r="AV128" s="32">
        <f>IFERROR(('2a) logm_x(t)'!EK11-'2a) logm_x(t)'!EJ11-'2a)answer'!$I11)^2,"")</f>
        <v>0.12304552883715351</v>
      </c>
      <c r="AW128" s="32">
        <f>IFERROR(('2a) logm_x(t)'!EL11-'2a) logm_x(t)'!EK11-'2a)answer'!$I11)^2,"")</f>
        <v>5.0799201821094341E-2</v>
      </c>
      <c r="AX128" s="32">
        <f>IFERROR(('2a) logm_x(t)'!EM11-'2a) logm_x(t)'!EL11-'2a)answer'!$I11)^2,"")</f>
        <v>1.650138513612984E-2</v>
      </c>
      <c r="AY128" s="32">
        <f>IFERROR(('2a) logm_x(t)'!EN11-'2a) logm_x(t)'!EM11-'2a)answer'!$I11)^2,"")</f>
        <v>3.1999487080537931E-2</v>
      </c>
      <c r="AZ128" s="32">
        <f>IFERROR(('2a) logm_x(t)'!EO11-'2a) logm_x(t)'!EN11-'2a)answer'!$I11)^2,"")</f>
        <v>2.9304594575989003E-2</v>
      </c>
      <c r="BA128" s="32">
        <f>IFERROR(('2a) logm_x(t)'!EP11-'2a) logm_x(t)'!EO11-'2a)answer'!$I11)^2,"")</f>
        <v>6.5324950404067328E-2</v>
      </c>
      <c r="BB128" s="32">
        <f>IFERROR(('2a) logm_x(t)'!EQ11-'2a) logm_x(t)'!EP11-'2a)answer'!$I11)^2,"")</f>
        <v>1.1076043843101564E-4</v>
      </c>
      <c r="BC128" s="32">
        <f>IFERROR(('2a) logm_x(t)'!ER11-'2a) logm_x(t)'!EQ11-'2a)answer'!$I11)^2,"")</f>
        <v>3.5969378976878374E-3</v>
      </c>
      <c r="BD128" s="32">
        <f>IFERROR(('2a) logm_x(t)'!ES11-'2a) logm_x(t)'!ER11-'2a)answer'!$I11)^2,"")</f>
        <v>8.9220430112596241E-2</v>
      </c>
      <c r="BE128" s="32">
        <f>IFERROR(('2a) logm_x(t)'!ET11-'2a) logm_x(t)'!ES11-'2a)answer'!$I11)^2,"")</f>
        <v>2.516635583488382E-2</v>
      </c>
      <c r="BF128" s="32">
        <f>IFERROR(('2a) logm_x(t)'!EU11-'2a) logm_x(t)'!ET11-'2a)answer'!$I11)^2,"")</f>
        <v>1.2005611527569612E-2</v>
      </c>
      <c r="BG128" s="32">
        <f>IFERROR(('2a) logm_x(t)'!EV11-'2a) logm_x(t)'!EU11-'2a)answer'!$I11)^2,"")</f>
        <v>6.4296295739215033E-4</v>
      </c>
      <c r="BH128" s="32">
        <f>IFERROR(('2a) logm_x(t)'!EW11-'2a) logm_x(t)'!EV11-'2a)answer'!$I11)^2,"")</f>
        <v>3.5016790033571825E-2</v>
      </c>
      <c r="BI128" s="32">
        <f>IFERROR(('2a) logm_x(t)'!EX11-'2a) logm_x(t)'!EW11-'2a)answer'!$I11)^2,"")</f>
        <v>1.270737292121356E-3</v>
      </c>
      <c r="BJ128" s="32">
        <f>IFERROR(('2a) logm_x(t)'!EY11-'2a) logm_x(t)'!EX11-'2a)answer'!$I11)^2,"")</f>
        <v>6.2463135229000192E-4</v>
      </c>
      <c r="BK128" s="32">
        <f>IFERROR(('2a) logm_x(t)'!EZ11-'2a) logm_x(t)'!EY11-'2a)answer'!$I11)^2,"")</f>
        <v>1.5340066900385145E-3</v>
      </c>
      <c r="BL128" s="32">
        <f>IFERROR(('2a) logm_x(t)'!FA11-'2a) logm_x(t)'!EZ11-'2a)answer'!$I11)^2,"")</f>
        <v>1.3892219187845837E-2</v>
      </c>
      <c r="BM128" s="32">
        <f>IFERROR(('2a) logm_x(t)'!FB11-'2a) logm_x(t)'!FA11-'2a)answer'!$I11)^2,"")</f>
        <v>0.12247594317406595</v>
      </c>
      <c r="BN128" s="32">
        <f>IFERROR(('2a) logm_x(t)'!FC11-'2a) logm_x(t)'!FB11-'2a)answer'!$I11)^2,"")</f>
        <v>6.4559936339202142E-3</v>
      </c>
      <c r="BO128" s="32">
        <f>IFERROR(('2a) logm_x(t)'!FD11-'2a) logm_x(t)'!FC11-'2a)answer'!$I11)^2,"")</f>
        <v>0.27298556048607664</v>
      </c>
      <c r="BP128" s="32">
        <f>IFERROR(('2a) logm_x(t)'!FE11-'2a) logm_x(t)'!FD11-'2a)answer'!$I11)^2,"")</f>
        <v>0.16014956293275018</v>
      </c>
      <c r="BQ128" s="32">
        <f>IFERROR(('2a) logm_x(t)'!FF11-'2a) logm_x(t)'!FE11-'2a)answer'!$I11)^2,"")</f>
        <v>7.3175323082886158E-3</v>
      </c>
      <c r="BR128" s="32">
        <f>IFERROR(('2a) logm_x(t)'!FG11-'2a) logm_x(t)'!FF11-'2a)answer'!$I11)^2,"")</f>
        <v>0.10399340943072316</v>
      </c>
      <c r="BS128" s="32">
        <f>IFERROR(('2a) logm_x(t)'!FH11-'2a) logm_x(t)'!FG11-'2a)answer'!$I11)^2,"")</f>
        <v>6.1434469941629856E-2</v>
      </c>
      <c r="BT128" s="32">
        <f>IFERROR(('2a) logm_x(t)'!FI11-'2a) logm_x(t)'!FH11-'2a)answer'!$I11)^2,"")</f>
        <v>0.23672831191869456</v>
      </c>
      <c r="BU128" s="32">
        <f>IFERROR(('2a) logm_x(t)'!FJ11-'2a) logm_x(t)'!FI11-'2a)answer'!$I11)^2,"")</f>
        <v>0.15464827048404081</v>
      </c>
      <c r="BV128" s="32">
        <f>IFERROR(('2a) logm_x(t)'!FK11-'2a) logm_x(t)'!FJ11-'2a)answer'!$I11)^2,"")</f>
        <v>9.7545539068940642E-3</v>
      </c>
      <c r="BW128" s="32">
        <f>IFERROR(('2a) logm_x(t)'!FL11-'2a) logm_x(t)'!FK11-'2a)answer'!$I11)^2,"")</f>
        <v>4.6495611057135428E-2</v>
      </c>
      <c r="BX128" s="32">
        <f>IFERROR(('2a) logm_x(t)'!FM11-'2a) logm_x(t)'!FL11-'2a)answer'!$I11)^2,"")</f>
        <v>3.696795015976901E-2</v>
      </c>
      <c r="BY128" s="32">
        <f>IFERROR(('2a) logm_x(t)'!FN11-'2a) logm_x(t)'!FM11-'2a)answer'!$I11)^2,"")</f>
        <v>6.3993935631494214E-4</v>
      </c>
      <c r="BZ128" s="32">
        <f>IFERROR(('2a) logm_x(t)'!FO11-'2a) logm_x(t)'!FN11-'2a)answer'!$I11)^2,"")</f>
        <v>2.0052269981719221E-2</v>
      </c>
      <c r="CA128" s="32">
        <f>IFERROR(('2a) logm_x(t)'!FP11-'2a) logm_x(t)'!FO11-'2a)answer'!$I11)^2,"")</f>
        <v>6.1823439454722698E-4</v>
      </c>
      <c r="CB128" s="32">
        <f>IFERROR(('2a) logm_x(t)'!FQ11-'2a) logm_x(t)'!FP11-'2a)answer'!$I11)^2,"")</f>
        <v>4.7960109328962965E-3</v>
      </c>
      <c r="CC128" s="32">
        <f>IFERROR(('2a) logm_x(t)'!FR11-'2a) logm_x(t)'!FQ11-'2a)answer'!$I11)^2,"")</f>
        <v>3.933460651624026E-2</v>
      </c>
      <c r="CD128" s="32">
        <f>IFERROR(('2a) logm_x(t)'!FS11-'2a) logm_x(t)'!FR11-'2a)answer'!$I11)^2,"")</f>
        <v>6.2628016928560507E-4</v>
      </c>
      <c r="CE128" s="32">
        <f>IFERROR(('2a) logm_x(t)'!FT11-'2a) logm_x(t)'!FS11-'2a)answer'!$I11)^2,"")</f>
        <v>2.0591568040270496E-2</v>
      </c>
      <c r="CF128" s="32">
        <f>IFERROR(('2a) logm_x(t)'!FU11-'2a) logm_x(t)'!FT11-'2a)answer'!$I11)^2,"")</f>
        <v>5.098424655680333E-2</v>
      </c>
      <c r="CG128" s="32">
        <f>IFERROR(('2a) logm_x(t)'!FV11-'2a) logm_x(t)'!FU11-'2a)answer'!$I11)^2,"")</f>
        <v>0.33733256458096533</v>
      </c>
      <c r="CH128" s="32">
        <f>IFERROR(('2a) logm_x(t)'!FW11-'2a) logm_x(t)'!FV11-'2a)answer'!$I11)^2,"")</f>
        <v>3.2416655783723894E-2</v>
      </c>
      <c r="CI128" s="32">
        <f>IFERROR(('2a) logm_x(t)'!FX11-'2a) logm_x(t)'!FW11-'2a)answer'!$I11)^2,"")</f>
        <v>0.1456608249722541</v>
      </c>
      <c r="CJ128" s="32">
        <f>IFERROR(('2a) logm_x(t)'!FY11-'2a) logm_x(t)'!FX11-'2a)answer'!$I11)^2,"")</f>
        <v>0.10998776758877141</v>
      </c>
      <c r="CK128" s="32">
        <f>IFERROR(('2a) logm_x(t)'!FZ11-'2a) logm_x(t)'!FY11-'2a)answer'!$I11)^2,"")</f>
        <v>0.28559822810938573</v>
      </c>
      <c r="CL128" s="32">
        <f>IFERROR(('2a) logm_x(t)'!GA11-'2a) logm_x(t)'!FZ11-'2a)answer'!$I11)^2,"")</f>
        <v>0.69926817799031027</v>
      </c>
      <c r="CM128" s="32">
        <f>IFERROR(('2a) logm_x(t)'!GB11-'2a) logm_x(t)'!GA11-'2a)answer'!$I11)^2,"")</f>
        <v>0.61719525242740858</v>
      </c>
      <c r="CN128" s="32">
        <f>IFERROR(('2a) logm_x(t)'!GC11-'2a) logm_x(t)'!GB11-'2a)answer'!$I11)^2,"")</f>
        <v>1.6338748132923906</v>
      </c>
    </row>
    <row r="129" spans="1:92" x14ac:dyDescent="0.25">
      <c r="A129" s="31">
        <f t="shared" si="11"/>
        <v>9</v>
      </c>
      <c r="C129" s="32">
        <f>IFERROR(('2a) logm_x(t)'!CR12-'2a) logm_x(t)'!CQ12-'2a)answer'!$I12)^2,"")</f>
        <v>2.7526601775544269E-2</v>
      </c>
      <c r="D129" s="32">
        <f>IFERROR(('2a) logm_x(t)'!CS12-'2a) logm_x(t)'!CR12-'2a)answer'!$I12)^2,"")</f>
        <v>2.2112993769336078E-2</v>
      </c>
      <c r="E129" s="32">
        <f>IFERROR(('2a) logm_x(t)'!CT12-'2a) logm_x(t)'!CS12-'2a)answer'!$I12)^2,"")</f>
        <v>1.1047128675142693E-3</v>
      </c>
      <c r="F129" s="32">
        <f>IFERROR(('2a) logm_x(t)'!CU12-'2a) logm_x(t)'!CT12-'2a)answer'!$I12)^2,"")</f>
        <v>2.1149506901964295E-5</v>
      </c>
      <c r="G129" s="32">
        <f>IFERROR(('2a) logm_x(t)'!CV12-'2a) logm_x(t)'!CU12-'2a)answer'!$I12)^2,"")</f>
        <v>2.0841262089395119E-2</v>
      </c>
      <c r="H129" s="32">
        <f>IFERROR(('2a) logm_x(t)'!CW12-'2a) logm_x(t)'!CV12-'2a)answer'!$I12)^2,"")</f>
        <v>3.0388704138356228E-2</v>
      </c>
      <c r="I129" s="32">
        <f>IFERROR(('2a) logm_x(t)'!CX12-'2a) logm_x(t)'!CW12-'2a)answer'!$I12)^2,"")</f>
        <v>0.11240935885285201</v>
      </c>
      <c r="J129" s="32">
        <f>IFERROR(('2a) logm_x(t)'!CY12-'2a) logm_x(t)'!CX12-'2a)answer'!$I12)^2,"")</f>
        <v>1.9051850606858132E-2</v>
      </c>
      <c r="K129" s="32">
        <f>IFERROR(('2a) logm_x(t)'!CZ12-'2a) logm_x(t)'!CY12-'2a)answer'!$I12)^2,"")</f>
        <v>0.11453395225018369</v>
      </c>
      <c r="L129" s="32">
        <f>IFERROR(('2a) logm_x(t)'!DA12-'2a) logm_x(t)'!CZ12-'2a)answer'!$I12)^2,"")</f>
        <v>2.007772947200883E-2</v>
      </c>
      <c r="M129" s="32">
        <f>IFERROR(('2a) logm_x(t)'!DB12-'2a) logm_x(t)'!DA12-'2a)answer'!$I12)^2,"")</f>
        <v>3.5136048513720628E-4</v>
      </c>
      <c r="N129" s="32">
        <f>IFERROR(('2a) logm_x(t)'!DC12-'2a) logm_x(t)'!DB12-'2a)answer'!$I12)^2,"")</f>
        <v>4.5102816832697174E-3</v>
      </c>
      <c r="O129" s="32">
        <f>IFERROR(('2a) logm_x(t)'!DD12-'2a) logm_x(t)'!DC12-'2a)answer'!$I12)^2,"")</f>
        <v>4.7704205237485511E-4</v>
      </c>
      <c r="P129" s="32">
        <f>IFERROR(('2a) logm_x(t)'!DE12-'2a) logm_x(t)'!DD12-'2a)answer'!$I12)^2,"")</f>
        <v>0.10667430965544376</v>
      </c>
      <c r="Q129" s="32">
        <f>IFERROR(('2a) logm_x(t)'!DF12-'2a) logm_x(t)'!DE12-'2a)answer'!$I12)^2,"")</f>
        <v>0.16563168723567118</v>
      </c>
      <c r="R129" s="32">
        <f>IFERROR(('2a) logm_x(t)'!DG12-'2a) logm_x(t)'!DF12-'2a)answer'!$I12)^2,"")</f>
        <v>9.5057691698523392E-2</v>
      </c>
      <c r="S129" s="32">
        <f>IFERROR(('2a) logm_x(t)'!DH12-'2a) logm_x(t)'!DG12-'2a)answer'!$I12)^2,"")</f>
        <v>4.4727756241240632E-2</v>
      </c>
      <c r="T129" s="32">
        <f>IFERROR(('2a) logm_x(t)'!DI12-'2a) logm_x(t)'!DH12-'2a)answer'!$I12)^2,"")</f>
        <v>2.4885842865785789E-2</v>
      </c>
      <c r="U129" s="32">
        <f>IFERROR(('2a) logm_x(t)'!DJ12-'2a) logm_x(t)'!DI12-'2a)answer'!$I12)^2,"")</f>
        <v>0.13259997322833983</v>
      </c>
      <c r="V129" s="32">
        <f>IFERROR(('2a) logm_x(t)'!DK12-'2a) logm_x(t)'!DJ12-'2a)answer'!$I12)^2,"")</f>
        <v>4.6497766360295645E-3</v>
      </c>
      <c r="W129" s="32">
        <f>IFERROR(('2a) logm_x(t)'!DL12-'2a) logm_x(t)'!DK12-'2a)answer'!$I12)^2,"")</f>
        <v>1.7509652784233921E-3</v>
      </c>
      <c r="X129" s="32">
        <f>IFERROR(('2a) logm_x(t)'!DM12-'2a) logm_x(t)'!DL12-'2a)answer'!$I12)^2,"")</f>
        <v>6.8458720310507074E-3</v>
      </c>
      <c r="Y129" s="32">
        <f>IFERROR(('2a) logm_x(t)'!DN12-'2a) logm_x(t)'!DM12-'2a)answer'!$I12)^2,"")</f>
        <v>3.9973811390543447E-4</v>
      </c>
      <c r="Z129" s="32">
        <f>IFERROR(('2a) logm_x(t)'!DO12-'2a) logm_x(t)'!DN12-'2a)answer'!$I12)^2,"")</f>
        <v>9.9177798542058215E-2</v>
      </c>
      <c r="AA129" s="32">
        <f>IFERROR(('2a) logm_x(t)'!DP12-'2a) logm_x(t)'!DO12-'2a)answer'!$I12)^2,"")</f>
        <v>1.4994799040364784E-4</v>
      </c>
      <c r="AB129" s="32">
        <f>IFERROR(('2a) logm_x(t)'!DQ12-'2a) logm_x(t)'!DP12-'2a)answer'!$I12)^2,"")</f>
        <v>1.3289056799475526E-2</v>
      </c>
      <c r="AC129" s="32">
        <f>IFERROR(('2a) logm_x(t)'!DR12-'2a) logm_x(t)'!DQ12-'2a)answer'!$I12)^2,"")</f>
        <v>0.15138945956273897</v>
      </c>
      <c r="AD129" s="32">
        <f>IFERROR(('2a) logm_x(t)'!DS12-'2a) logm_x(t)'!DR12-'2a)answer'!$I12)^2,"")</f>
        <v>0.12570361291304982</v>
      </c>
      <c r="AE129" s="32">
        <f>IFERROR(('2a) logm_x(t)'!DT12-'2a) logm_x(t)'!DS12-'2a)answer'!$I12)^2,"")</f>
        <v>8.7658013910357378E-4</v>
      </c>
      <c r="AF129" s="32">
        <f>IFERROR(('2a) logm_x(t)'!DU12-'2a) logm_x(t)'!DT12-'2a)answer'!$I12)^2,"")</f>
        <v>3.6676094194153609E-2</v>
      </c>
      <c r="AG129" s="32">
        <f>IFERROR(('2a) logm_x(t)'!DV12-'2a) logm_x(t)'!DU12-'2a)answer'!$I12)^2,"")</f>
        <v>6.3194088224937106E-2</v>
      </c>
      <c r="AH129" s="32">
        <f>IFERROR(('2a) logm_x(t)'!DW12-'2a) logm_x(t)'!DV12-'2a)answer'!$I12)^2,"")</f>
        <v>9.6736780119074661E-2</v>
      </c>
      <c r="AI129" s="32">
        <f>IFERROR(('2a) logm_x(t)'!DX12-'2a) logm_x(t)'!DW12-'2a)answer'!$I12)^2,"")</f>
        <v>6.7475531922563267E-2</v>
      </c>
      <c r="AJ129" s="32">
        <f>IFERROR(('2a) logm_x(t)'!DY12-'2a) logm_x(t)'!DX12-'2a)answer'!$I12)^2,"")</f>
        <v>0.14320892636985696</v>
      </c>
      <c r="AK129" s="32">
        <f>IFERROR(('2a) logm_x(t)'!DZ12-'2a) logm_x(t)'!DY12-'2a)answer'!$I12)^2,"")</f>
        <v>7.7160500489839759E-2</v>
      </c>
      <c r="AL129" s="32">
        <f>IFERROR(('2a) logm_x(t)'!EA12-'2a) logm_x(t)'!DZ12-'2a)answer'!$I12)^2,"")</f>
        <v>0.13403098426366511</v>
      </c>
      <c r="AM129" s="32">
        <f>IFERROR(('2a) logm_x(t)'!EB12-'2a) logm_x(t)'!EA12-'2a)answer'!$I12)^2,"")</f>
        <v>1.5752617599248033E-2</v>
      </c>
      <c r="AN129" s="32">
        <f>IFERROR(('2a) logm_x(t)'!EC12-'2a) logm_x(t)'!EB12-'2a)answer'!$I12)^2,"")</f>
        <v>2.437875341533834E-2</v>
      </c>
      <c r="AO129" s="32">
        <f>IFERROR(('2a) logm_x(t)'!ED12-'2a) logm_x(t)'!EC12-'2a)answer'!$I12)^2,"")</f>
        <v>5.7112109040028287E-2</v>
      </c>
      <c r="AP129" s="32">
        <f>IFERROR(('2a) logm_x(t)'!EE12-'2a) logm_x(t)'!ED12-'2a)answer'!$I12)^2,"")</f>
        <v>2.9659910340929466E-2</v>
      </c>
      <c r="AQ129" s="32">
        <f>IFERROR(('2a) logm_x(t)'!EF12-'2a) logm_x(t)'!EE12-'2a)answer'!$I12)^2,"")</f>
        <v>9.1481963640236113E-4</v>
      </c>
      <c r="AR129" s="32">
        <f>IFERROR(('2a) logm_x(t)'!EG12-'2a) logm_x(t)'!EF12-'2a)answer'!$I12)^2,"")</f>
        <v>5.569816111525442E-2</v>
      </c>
      <c r="AS129" s="32">
        <f>IFERROR(('2a) logm_x(t)'!EH12-'2a) logm_x(t)'!EG12-'2a)answer'!$I12)^2,"")</f>
        <v>2.3226799021919584E-2</v>
      </c>
      <c r="AT129" s="32">
        <f>IFERROR(('2a) logm_x(t)'!EI12-'2a) logm_x(t)'!EH12-'2a)answer'!$I12)^2,"")</f>
        <v>8.5882217290137971E-4</v>
      </c>
      <c r="AU129" s="32">
        <f>IFERROR(('2a) logm_x(t)'!EJ12-'2a) logm_x(t)'!EI12-'2a)answer'!$I12)^2,"")</f>
        <v>0.12601369067209378</v>
      </c>
      <c r="AV129" s="32">
        <f>IFERROR(('2a) logm_x(t)'!EK12-'2a) logm_x(t)'!EJ12-'2a)answer'!$I12)^2,"")</f>
        <v>2.31642849140558E-2</v>
      </c>
      <c r="AW129" s="32">
        <f>IFERROR(('2a) logm_x(t)'!EL12-'2a) logm_x(t)'!EK12-'2a)answer'!$I12)^2,"")</f>
        <v>9.0597315020134548E-3</v>
      </c>
      <c r="AX129" s="32">
        <f>IFERROR(('2a) logm_x(t)'!EM12-'2a) logm_x(t)'!EL12-'2a)answer'!$I12)^2,"")</f>
        <v>1.164802018506491E-3</v>
      </c>
      <c r="AY129" s="32">
        <f>IFERROR(('2a) logm_x(t)'!EN12-'2a) logm_x(t)'!EM12-'2a)answer'!$I12)^2,"")</f>
        <v>1.5604556860892259E-3</v>
      </c>
      <c r="AZ129" s="32">
        <f>IFERROR(('2a) logm_x(t)'!EO12-'2a) logm_x(t)'!EN12-'2a)answer'!$I12)^2,"")</f>
        <v>4.2696167401435276E-3</v>
      </c>
      <c r="BA129" s="32">
        <f>IFERROR(('2a) logm_x(t)'!EP12-'2a) logm_x(t)'!EO12-'2a)answer'!$I12)^2,"")</f>
        <v>8.6583794420198201E-2</v>
      </c>
      <c r="BB129" s="32">
        <f>IFERROR(('2a) logm_x(t)'!EQ12-'2a) logm_x(t)'!EP12-'2a)answer'!$I12)^2,"")</f>
        <v>5.7507600051872635E-3</v>
      </c>
      <c r="BC129" s="32">
        <f>IFERROR(('2a) logm_x(t)'!ER12-'2a) logm_x(t)'!EQ12-'2a)answer'!$I12)^2,"")</f>
        <v>2.9260159465080374E-2</v>
      </c>
      <c r="BD129" s="32">
        <f>IFERROR(('2a) logm_x(t)'!ES12-'2a) logm_x(t)'!ER12-'2a)answer'!$I12)^2,"")</f>
        <v>0.10016846295698539</v>
      </c>
      <c r="BE129" s="32">
        <f>IFERROR(('2a) logm_x(t)'!ET12-'2a) logm_x(t)'!ES12-'2a)answer'!$I12)^2,"")</f>
        <v>2.3247740915465838E-2</v>
      </c>
      <c r="BF129" s="32">
        <f>IFERROR(('2a) logm_x(t)'!EU12-'2a) logm_x(t)'!ET12-'2a)answer'!$I12)^2,"")</f>
        <v>2.8382078508592971E-2</v>
      </c>
      <c r="BG129" s="32">
        <f>IFERROR(('2a) logm_x(t)'!EV12-'2a) logm_x(t)'!EU12-'2a)answer'!$I12)^2,"")</f>
        <v>3.7061665181559065E-3</v>
      </c>
      <c r="BH129" s="32">
        <f>IFERROR(('2a) logm_x(t)'!EW12-'2a) logm_x(t)'!EV12-'2a)answer'!$I12)^2,"")</f>
        <v>0.12370813325131361</v>
      </c>
      <c r="BI129" s="32">
        <f>IFERROR(('2a) logm_x(t)'!EX12-'2a) logm_x(t)'!EW12-'2a)answer'!$I12)^2,"")</f>
        <v>4.0849666551084102E-2</v>
      </c>
      <c r="BJ129" s="32">
        <f>IFERROR(('2a) logm_x(t)'!EY12-'2a) logm_x(t)'!EX12-'2a)answer'!$I12)^2,"")</f>
        <v>7.4295363572260423E-2</v>
      </c>
      <c r="BK129" s="32">
        <f>IFERROR(('2a) logm_x(t)'!EZ12-'2a) logm_x(t)'!EY12-'2a)answer'!$I12)^2,"")</f>
        <v>9.3120761811663836E-4</v>
      </c>
      <c r="BL129" s="32">
        <f>IFERROR(('2a) logm_x(t)'!FA12-'2a) logm_x(t)'!EZ12-'2a)answer'!$I12)^2,"")</f>
        <v>1.0726566247488082E-2</v>
      </c>
      <c r="BM129" s="32">
        <f>IFERROR(('2a) logm_x(t)'!FB12-'2a) logm_x(t)'!FA12-'2a)answer'!$I12)^2,"")</f>
        <v>0.11203896612634187</v>
      </c>
      <c r="BN129" s="32">
        <f>IFERROR(('2a) logm_x(t)'!FC12-'2a) logm_x(t)'!FB12-'2a)answer'!$I12)^2,"")</f>
        <v>0.12144238198744813</v>
      </c>
      <c r="BO129" s="32">
        <f>IFERROR(('2a) logm_x(t)'!FD12-'2a) logm_x(t)'!FC12-'2a)answer'!$I12)^2,"")</f>
        <v>0.16670050908445216</v>
      </c>
      <c r="BP129" s="32">
        <f>IFERROR(('2a) logm_x(t)'!FE12-'2a) logm_x(t)'!FD12-'2a)answer'!$I12)^2,"")</f>
        <v>6.5561542492359364E-3</v>
      </c>
      <c r="BQ129" s="32">
        <f>IFERROR(('2a) logm_x(t)'!FF12-'2a) logm_x(t)'!FE12-'2a)answer'!$I12)^2,"")</f>
        <v>9.5851058079260583E-4</v>
      </c>
      <c r="BR129" s="32">
        <f>IFERROR(('2a) logm_x(t)'!FG12-'2a) logm_x(t)'!FF12-'2a)answer'!$I12)^2,"")</f>
        <v>0.19314756900645355</v>
      </c>
      <c r="BS129" s="32">
        <f>IFERROR(('2a) logm_x(t)'!FH12-'2a) logm_x(t)'!FG12-'2a)answer'!$I12)^2,"")</f>
        <v>0.13393450691663839</v>
      </c>
      <c r="BT129" s="32">
        <f>IFERROR(('2a) logm_x(t)'!FI12-'2a) logm_x(t)'!FH12-'2a)answer'!$I12)^2,"")</f>
        <v>2.0356520480985839E-3</v>
      </c>
      <c r="BU129" s="32">
        <f>IFERROR(('2a) logm_x(t)'!FJ12-'2a) logm_x(t)'!FI12-'2a)answer'!$I12)^2,"")</f>
        <v>0.16794884956755318</v>
      </c>
      <c r="BV129" s="32">
        <f>IFERROR(('2a) logm_x(t)'!FK12-'2a) logm_x(t)'!FJ12-'2a)answer'!$I12)^2,"")</f>
        <v>0.37514423912100814</v>
      </c>
      <c r="BW129" s="32">
        <f>IFERROR(('2a) logm_x(t)'!FL12-'2a) logm_x(t)'!FK12-'2a)answer'!$I12)^2,"")</f>
        <v>1.5770511974381153E-2</v>
      </c>
      <c r="BX129" s="32">
        <f>IFERROR(('2a) logm_x(t)'!FM12-'2a) logm_x(t)'!FL12-'2a)answer'!$I12)^2,"")</f>
        <v>0.16377564131461203</v>
      </c>
      <c r="BY129" s="32">
        <f>IFERROR(('2a) logm_x(t)'!FN12-'2a) logm_x(t)'!FM12-'2a)answer'!$I12)^2,"")</f>
        <v>6.6387786799488466E-2</v>
      </c>
      <c r="BZ129" s="32">
        <f>IFERROR(('2a) logm_x(t)'!FO12-'2a) logm_x(t)'!FN12-'2a)answer'!$I12)^2,"")</f>
        <v>0.14085033942702704</v>
      </c>
      <c r="CA129" s="32">
        <f>IFERROR(('2a) logm_x(t)'!FP12-'2a) logm_x(t)'!FO12-'2a)answer'!$I12)^2,"")</f>
        <v>6.3890050274086355E-2</v>
      </c>
      <c r="CB129" s="32">
        <f>IFERROR(('2a) logm_x(t)'!FQ12-'2a) logm_x(t)'!FP12-'2a)answer'!$I12)^2,"")</f>
        <v>0.10620503485974636</v>
      </c>
      <c r="CC129" s="32">
        <f>IFERROR(('2a) logm_x(t)'!FR12-'2a) logm_x(t)'!FQ12-'2a)answer'!$I12)^2,"")</f>
        <v>8.7325154934758784E-4</v>
      </c>
      <c r="CD129" s="32">
        <f>IFERROR(('2a) logm_x(t)'!FS12-'2a) logm_x(t)'!FR12-'2a)answer'!$I12)^2,"")</f>
        <v>0.23210978280985622</v>
      </c>
      <c r="CE129" s="32">
        <f>IFERROR(('2a) logm_x(t)'!FT12-'2a) logm_x(t)'!FS12-'2a)answer'!$I12)^2,"")</f>
        <v>4.2053450129782791E-3</v>
      </c>
      <c r="CF129" s="32">
        <f>IFERROR(('2a) logm_x(t)'!FU12-'2a) logm_x(t)'!FT12-'2a)answer'!$I12)^2,"")</f>
        <v>0.10680271685221403</v>
      </c>
      <c r="CG129" s="32">
        <f>IFERROR(('2a) logm_x(t)'!FV12-'2a) logm_x(t)'!FU12-'2a)answer'!$I12)^2,"")</f>
        <v>2.6761894622047658E-2</v>
      </c>
      <c r="CH129" s="32">
        <f>IFERROR(('2a) logm_x(t)'!FW12-'2a) logm_x(t)'!FV12-'2a)answer'!$I12)^2,"")</f>
        <v>2.2033139815468627E-2</v>
      </c>
      <c r="CI129" s="32">
        <f>IFERROR(('2a) logm_x(t)'!FX12-'2a) logm_x(t)'!FW12-'2a)answer'!$I12)^2,"")</f>
        <v>0.1411788795224253</v>
      </c>
      <c r="CJ129" s="32">
        <f>IFERROR(('2a) logm_x(t)'!FY12-'2a) logm_x(t)'!FX12-'2a)answer'!$I12)^2,"")</f>
        <v>0.2922575035522445</v>
      </c>
      <c r="CK129" s="32">
        <f>IFERROR(('2a) logm_x(t)'!FZ12-'2a) logm_x(t)'!FY12-'2a)answer'!$I12)^2,"")</f>
        <v>8.9602752044517934E-4</v>
      </c>
      <c r="CL129" s="32">
        <f>IFERROR(('2a) logm_x(t)'!GA12-'2a) logm_x(t)'!FZ12-'2a)answer'!$I12)^2,"")</f>
        <v>9.0386745946373717E-4</v>
      </c>
      <c r="CM129" s="32">
        <f>IFERROR(('2a) logm_x(t)'!GB12-'2a) logm_x(t)'!GA12-'2a)answer'!$I12)^2,"")</f>
        <v>1.5712491059706759E-2</v>
      </c>
      <c r="CN129" s="32">
        <f>IFERROR(('2a) logm_x(t)'!GC12-'2a) logm_x(t)'!GB12-'2a)answer'!$I12)^2,"")</f>
        <v>2.9041415470073034E-2</v>
      </c>
    </row>
    <row r="130" spans="1:92" x14ac:dyDescent="0.25">
      <c r="A130" s="31">
        <f t="shared" si="11"/>
        <v>10</v>
      </c>
      <c r="C130" s="32">
        <f>IFERROR(('2a) logm_x(t)'!CR13-'2a) logm_x(t)'!CQ13-'2a)answer'!$I13)^2,"")</f>
        <v>9.6675326263989724E-4</v>
      </c>
      <c r="D130" s="32">
        <f>IFERROR(('2a) logm_x(t)'!CS13-'2a) logm_x(t)'!CR13-'2a)answer'!$I13)^2,"")</f>
        <v>1.1685513009309131E-2</v>
      </c>
      <c r="E130" s="32">
        <f>IFERROR(('2a) logm_x(t)'!CT13-'2a) logm_x(t)'!CS13-'2a)answer'!$I13)^2,"")</f>
        <v>0.13531607323398659</v>
      </c>
      <c r="F130" s="32">
        <f>IFERROR(('2a) logm_x(t)'!CU13-'2a) logm_x(t)'!CT13-'2a)answer'!$I13)^2,"")</f>
        <v>1.0417223029082759E-3</v>
      </c>
      <c r="G130" s="32">
        <f>IFERROR(('2a) logm_x(t)'!CV13-'2a) logm_x(t)'!CU13-'2a)answer'!$I13)^2,"")</f>
        <v>6.6786190645738847E-2</v>
      </c>
      <c r="H130" s="32">
        <f>IFERROR(('2a) logm_x(t)'!CW13-'2a) logm_x(t)'!CV13-'2a)answer'!$I13)^2,"")</f>
        <v>3.1294137208508058E-2</v>
      </c>
      <c r="I130" s="32">
        <f>IFERROR(('2a) logm_x(t)'!CX13-'2a) logm_x(t)'!CW13-'2a)answer'!$I13)^2,"")</f>
        <v>4.0152211913399884E-3</v>
      </c>
      <c r="J130" s="32">
        <f>IFERROR(('2a) logm_x(t)'!CY13-'2a) logm_x(t)'!CX13-'2a)answer'!$I13)^2,"")</f>
        <v>5.8196077216438873E-2</v>
      </c>
      <c r="K130" s="32">
        <f>IFERROR(('2a) logm_x(t)'!CZ13-'2a) logm_x(t)'!CY13-'2a)answer'!$I13)^2,"")</f>
        <v>8.7625076800188342E-2</v>
      </c>
      <c r="L130" s="32">
        <f>IFERROR(('2a) logm_x(t)'!DA13-'2a) logm_x(t)'!CZ13-'2a)answer'!$I13)^2,"")</f>
        <v>2.6568060069753692E-4</v>
      </c>
      <c r="M130" s="32">
        <f>IFERROR(('2a) logm_x(t)'!DB13-'2a) logm_x(t)'!DA13-'2a)answer'!$I13)^2,"")</f>
        <v>4.250991176119644E-3</v>
      </c>
      <c r="N130" s="32">
        <f>IFERROR(('2a) logm_x(t)'!DC13-'2a) logm_x(t)'!DB13-'2a)answer'!$I13)^2,"")</f>
        <v>3.1388865779815965E-6</v>
      </c>
      <c r="O130" s="32">
        <f>IFERROR(('2a) logm_x(t)'!DD13-'2a) logm_x(t)'!DC13-'2a)answer'!$I13)^2,"")</f>
        <v>3.0474706186137603E-2</v>
      </c>
      <c r="P130" s="32">
        <f>IFERROR(('2a) logm_x(t)'!DE13-'2a) logm_x(t)'!DD13-'2a)answer'!$I13)^2,"")</f>
        <v>1.7754681295206493E-2</v>
      </c>
      <c r="Q130" s="32">
        <f>IFERROR(('2a) logm_x(t)'!DF13-'2a) logm_x(t)'!DE13-'2a)answer'!$I13)^2,"")</f>
        <v>1.086910632433361E-2</v>
      </c>
      <c r="R130" s="32">
        <f>IFERROR(('2a) logm_x(t)'!DG13-'2a) logm_x(t)'!DF13-'2a)answer'!$I13)^2,"")</f>
        <v>1.824654778795497E-2</v>
      </c>
      <c r="S130" s="32">
        <f>IFERROR(('2a) logm_x(t)'!DH13-'2a) logm_x(t)'!DG13-'2a)answer'!$I13)^2,"")</f>
        <v>3.741055524486505E-2</v>
      </c>
      <c r="T130" s="32">
        <f>IFERROR(('2a) logm_x(t)'!DI13-'2a) logm_x(t)'!DH13-'2a)answer'!$I13)^2,"")</f>
        <v>0.18817302866932686</v>
      </c>
      <c r="U130" s="32">
        <f>IFERROR(('2a) logm_x(t)'!DJ13-'2a) logm_x(t)'!DI13-'2a)answer'!$I13)^2,"")</f>
        <v>6.0688959472229478E-2</v>
      </c>
      <c r="V130" s="32">
        <f>IFERROR(('2a) logm_x(t)'!DK13-'2a) logm_x(t)'!DJ13-'2a)answer'!$I13)^2,"")</f>
        <v>8.1230789561009874E-4</v>
      </c>
      <c r="W130" s="32">
        <f>IFERROR(('2a) logm_x(t)'!DL13-'2a) logm_x(t)'!DK13-'2a)answer'!$I13)^2,"")</f>
        <v>7.1168969117298044E-4</v>
      </c>
      <c r="X130" s="32">
        <f>IFERROR(('2a) logm_x(t)'!DM13-'2a) logm_x(t)'!DL13-'2a)answer'!$I13)^2,"")</f>
        <v>6.5059499427668074E-2</v>
      </c>
      <c r="Y130" s="32">
        <f>IFERROR(('2a) logm_x(t)'!DN13-'2a) logm_x(t)'!DM13-'2a)answer'!$I13)^2,"")</f>
        <v>3.9039499709347787E-2</v>
      </c>
      <c r="Z130" s="32">
        <f>IFERROR(('2a) logm_x(t)'!DO13-'2a) logm_x(t)'!DN13-'2a)answer'!$I13)^2,"")</f>
        <v>7.57156082014529E-3</v>
      </c>
      <c r="AA130" s="32">
        <f>IFERROR(('2a) logm_x(t)'!DP13-'2a) logm_x(t)'!DO13-'2a)answer'!$I13)^2,"")</f>
        <v>1.7155054972400495E-3</v>
      </c>
      <c r="AB130" s="32">
        <f>IFERROR(('2a) logm_x(t)'!DQ13-'2a) logm_x(t)'!DP13-'2a)answer'!$I13)^2,"")</f>
        <v>4.9781090264273912E-3</v>
      </c>
      <c r="AC130" s="32">
        <f>IFERROR(('2a) logm_x(t)'!DR13-'2a) logm_x(t)'!DQ13-'2a)answer'!$I13)^2,"")</f>
        <v>0.14494293641811221</v>
      </c>
      <c r="AD130" s="32">
        <f>IFERROR(('2a) logm_x(t)'!DS13-'2a) logm_x(t)'!DR13-'2a)answer'!$I13)^2,"")</f>
        <v>1.8562575045685838E-2</v>
      </c>
      <c r="AE130" s="32">
        <f>IFERROR(('2a) logm_x(t)'!DT13-'2a) logm_x(t)'!DS13-'2a)answer'!$I13)^2,"")</f>
        <v>0.18647906701513606</v>
      </c>
      <c r="AF130" s="32">
        <f>IFERROR(('2a) logm_x(t)'!DU13-'2a) logm_x(t)'!DT13-'2a)answer'!$I13)^2,"")</f>
        <v>1.0570778473647374E-2</v>
      </c>
      <c r="AG130" s="32">
        <f>IFERROR(('2a) logm_x(t)'!DV13-'2a) logm_x(t)'!DU13-'2a)answer'!$I13)^2,"")</f>
        <v>1.4468374542835677E-2</v>
      </c>
      <c r="AH130" s="32">
        <f>IFERROR(('2a) logm_x(t)'!DW13-'2a) logm_x(t)'!DV13-'2a)answer'!$I13)^2,"")</f>
        <v>0.3765968458339719</v>
      </c>
      <c r="AI130" s="32">
        <f>IFERROR(('2a) logm_x(t)'!DX13-'2a) logm_x(t)'!DW13-'2a)answer'!$I13)^2,"")</f>
        <v>5.7985175575859138E-2</v>
      </c>
      <c r="AJ130" s="32">
        <f>IFERROR(('2a) logm_x(t)'!DY13-'2a) logm_x(t)'!DX13-'2a)answer'!$I13)^2,"")</f>
        <v>1.5060417911244862E-2</v>
      </c>
      <c r="AK130" s="32">
        <f>IFERROR(('2a) logm_x(t)'!DZ13-'2a) logm_x(t)'!DY13-'2a)answer'!$I13)^2,"")</f>
        <v>5.2737508942952149E-2</v>
      </c>
      <c r="AL130" s="32">
        <f>IFERROR(('2a) logm_x(t)'!EA13-'2a) logm_x(t)'!DZ13-'2a)answer'!$I13)^2,"")</f>
        <v>0.2886391041350107</v>
      </c>
      <c r="AM130" s="32">
        <f>IFERROR(('2a) logm_x(t)'!EB13-'2a) logm_x(t)'!EA13-'2a)answer'!$I13)^2,"")</f>
        <v>2.0791877039205679E-9</v>
      </c>
      <c r="AN130" s="32">
        <f>IFERROR(('2a) logm_x(t)'!EC13-'2a) logm_x(t)'!EB13-'2a)answer'!$I13)^2,"")</f>
        <v>0.14278940538928361</v>
      </c>
      <c r="AO130" s="32">
        <f>IFERROR(('2a) logm_x(t)'!ED13-'2a) logm_x(t)'!EC13-'2a)answer'!$I13)^2,"")</f>
        <v>6.7099790798581056E-4</v>
      </c>
      <c r="AP130" s="32">
        <f>IFERROR(('2a) logm_x(t)'!EE13-'2a) logm_x(t)'!ED13-'2a)answer'!$I13)^2,"")</f>
        <v>2.8535149002102658E-2</v>
      </c>
      <c r="AQ130" s="32">
        <f>IFERROR(('2a) logm_x(t)'!EF13-'2a) logm_x(t)'!EE13-'2a)answer'!$I13)^2,"")</f>
        <v>0.29283495124622788</v>
      </c>
      <c r="AR130" s="32">
        <f>IFERROR(('2a) logm_x(t)'!EG13-'2a) logm_x(t)'!EF13-'2a)answer'!$I13)^2,"")</f>
        <v>8.0758077917492996E-2</v>
      </c>
      <c r="AS130" s="32">
        <f>IFERROR(('2a) logm_x(t)'!EH13-'2a) logm_x(t)'!EG13-'2a)answer'!$I13)^2,"")</f>
        <v>7.0111886511101573E-4</v>
      </c>
      <c r="AT130" s="32">
        <f>IFERROR(('2a) logm_x(t)'!EI13-'2a) logm_x(t)'!EH13-'2a)answer'!$I13)^2,"")</f>
        <v>0.18618281872491663</v>
      </c>
      <c r="AU130" s="32">
        <f>IFERROR(('2a) logm_x(t)'!EJ13-'2a) logm_x(t)'!EI13-'2a)answer'!$I13)^2,"")</f>
        <v>0.14382784930027762</v>
      </c>
      <c r="AV130" s="32">
        <f>IFERROR(('2a) logm_x(t)'!EK13-'2a) logm_x(t)'!EJ13-'2a)answer'!$I13)^2,"")</f>
        <v>0.1269304167518476</v>
      </c>
      <c r="AW130" s="32">
        <f>IFERROR(('2a) logm_x(t)'!EL13-'2a) logm_x(t)'!EK13-'2a)answer'!$I13)^2,"")</f>
        <v>0.3784275947985633</v>
      </c>
      <c r="AX130" s="32">
        <f>IFERROR(('2a) logm_x(t)'!EM13-'2a) logm_x(t)'!EL13-'2a)answer'!$I13)^2,"")</f>
        <v>0.14322410252536288</v>
      </c>
      <c r="AY130" s="32">
        <f>IFERROR(('2a) logm_x(t)'!EN13-'2a) logm_x(t)'!EM13-'2a)answer'!$I13)^2,"")</f>
        <v>0.25313217507498603</v>
      </c>
      <c r="AZ130" s="32">
        <f>IFERROR(('2a) logm_x(t)'!EO13-'2a) logm_x(t)'!EN13-'2a)answer'!$I13)^2,"")</f>
        <v>0.20255563560697434</v>
      </c>
      <c r="BA130" s="32">
        <f>IFERROR(('2a) logm_x(t)'!EP13-'2a) logm_x(t)'!EO13-'2a)answer'!$I13)^2,"")</f>
        <v>0.12509168571602985</v>
      </c>
      <c r="BB130" s="32">
        <f>IFERROR(('2a) logm_x(t)'!EQ13-'2a) logm_x(t)'!EP13-'2a)answer'!$I13)^2,"")</f>
        <v>6.1745515854442205E-2</v>
      </c>
      <c r="BC130" s="32">
        <f>IFERROR(('2a) logm_x(t)'!ER13-'2a) logm_x(t)'!EQ13-'2a)answer'!$I13)^2,"")</f>
        <v>1.5964361644243755E-2</v>
      </c>
      <c r="BD130" s="32">
        <f>IFERROR(('2a) logm_x(t)'!ES13-'2a) logm_x(t)'!ER13-'2a)answer'!$I13)^2,"")</f>
        <v>5.4246005200490953E-4</v>
      </c>
      <c r="BE130" s="32">
        <f>IFERROR(('2a) logm_x(t)'!ET13-'2a) logm_x(t)'!ES13-'2a)answer'!$I13)^2,"")</f>
        <v>7.0179283274649884E-4</v>
      </c>
      <c r="BF130" s="32">
        <f>IFERROR(('2a) logm_x(t)'!EU13-'2a) logm_x(t)'!ET13-'2a)answer'!$I13)^2,"")</f>
        <v>6.397689844099671E-3</v>
      </c>
      <c r="BG130" s="32">
        <f>IFERROR(('2a) logm_x(t)'!EV13-'2a) logm_x(t)'!EU13-'2a)answer'!$I13)^2,"")</f>
        <v>7.1532889585872801E-4</v>
      </c>
      <c r="BH130" s="32">
        <f>IFERROR(('2a) logm_x(t)'!EW13-'2a) logm_x(t)'!EV13-'2a)answer'!$I13)^2,"")</f>
        <v>6.5796704940476367E-4</v>
      </c>
      <c r="BI130" s="32">
        <f>IFERROR(('2a) logm_x(t)'!EX13-'2a) logm_x(t)'!EW13-'2a)answer'!$I13)^2,"")</f>
        <v>3.2575301643563363E-2</v>
      </c>
      <c r="BJ130" s="32">
        <f>IFERROR(('2a) logm_x(t)'!EY13-'2a) logm_x(t)'!EX13-'2a)answer'!$I13)^2,"")</f>
        <v>5.0419420826598076E-4</v>
      </c>
      <c r="BK130" s="32">
        <f>IFERROR(('2a) logm_x(t)'!EZ13-'2a) logm_x(t)'!EY13-'2a)answer'!$I13)^2,"")</f>
        <v>6.8090313468348554E-2</v>
      </c>
      <c r="BL130" s="32">
        <f>IFERROR(('2a) logm_x(t)'!FA13-'2a) logm_x(t)'!EZ13-'2a)answer'!$I13)^2,"")</f>
        <v>8.3097799308855091E-3</v>
      </c>
      <c r="BM130" s="32">
        <f>IFERROR(('2a) logm_x(t)'!FB13-'2a) logm_x(t)'!FA13-'2a)answer'!$I13)^2,"")</f>
        <v>1.4834474923353311E-3</v>
      </c>
      <c r="BN130" s="32">
        <f>IFERROR(('2a) logm_x(t)'!FC13-'2a) logm_x(t)'!FB13-'2a)answer'!$I13)^2,"")</f>
        <v>1.3334493239953107E-2</v>
      </c>
      <c r="BO130" s="32">
        <f>IFERROR(('2a) logm_x(t)'!FD13-'2a) logm_x(t)'!FC13-'2a)answer'!$I13)^2,"")</f>
        <v>2.8427138885045389E-2</v>
      </c>
      <c r="BP130" s="32">
        <f>IFERROR(('2a) logm_x(t)'!FE13-'2a) logm_x(t)'!FD13-'2a)answer'!$I13)^2,"")</f>
        <v>1.3503177348013484E-2</v>
      </c>
      <c r="BQ130" s="32">
        <f>IFERROR(('2a) logm_x(t)'!FF13-'2a) logm_x(t)'!FE13-'2a)answer'!$I13)^2,"")</f>
        <v>1.980836614431929E-2</v>
      </c>
      <c r="BR130" s="32">
        <f>IFERROR(('2a) logm_x(t)'!FG13-'2a) logm_x(t)'!FF13-'2a)answer'!$I13)^2,"")</f>
        <v>0.16149854271068378</v>
      </c>
      <c r="BS130" s="32">
        <f>IFERROR(('2a) logm_x(t)'!FH13-'2a) logm_x(t)'!FG13-'2a)answer'!$I13)^2,"")</f>
        <v>0.1214786495635268</v>
      </c>
      <c r="BT130" s="32">
        <f>IFERROR(('2a) logm_x(t)'!FI13-'2a) logm_x(t)'!FH13-'2a)answer'!$I13)^2,"")</f>
        <v>3.713755169551692E-2</v>
      </c>
      <c r="BU130" s="32">
        <f>IFERROR(('2a) logm_x(t)'!FJ13-'2a) logm_x(t)'!FI13-'2a)answer'!$I13)^2,"")</f>
        <v>0.11609445301640151</v>
      </c>
      <c r="BV130" s="32">
        <f>IFERROR(('2a) logm_x(t)'!FK13-'2a) logm_x(t)'!FJ13-'2a)answer'!$I13)^2,"")</f>
        <v>0.21887285527005559</v>
      </c>
      <c r="BW130" s="32">
        <f>IFERROR(('2a) logm_x(t)'!FL13-'2a) logm_x(t)'!FK13-'2a)answer'!$I13)^2,"")</f>
        <v>4.888919162591062E-2</v>
      </c>
      <c r="BX130" s="32">
        <f>IFERROR(('2a) logm_x(t)'!FM13-'2a) logm_x(t)'!FL13-'2a)answer'!$I13)^2,"")</f>
        <v>5.8369633198907638E-2</v>
      </c>
      <c r="BY130" s="32">
        <f>IFERROR(('2a) logm_x(t)'!FN13-'2a) logm_x(t)'!FM13-'2a)answer'!$I13)^2,"")</f>
        <v>8.6995544912395167E-2</v>
      </c>
      <c r="BZ130" s="32">
        <f>IFERROR(('2a) logm_x(t)'!FO13-'2a) logm_x(t)'!FN13-'2a)answer'!$I13)^2,"")</f>
        <v>0.37115156567710877</v>
      </c>
      <c r="CA130" s="32">
        <f>IFERROR(('2a) logm_x(t)'!FP13-'2a) logm_x(t)'!FO13-'2a)answer'!$I13)^2,"")</f>
        <v>5.1517354481894186E-2</v>
      </c>
      <c r="CB130" s="32">
        <f>IFERROR(('2a) logm_x(t)'!FQ13-'2a) logm_x(t)'!FP13-'2a)answer'!$I13)^2,"")</f>
        <v>0.33492829689924125</v>
      </c>
      <c r="CC130" s="32">
        <f>IFERROR(('2a) logm_x(t)'!FR13-'2a) logm_x(t)'!FQ13-'2a)answer'!$I13)^2,"")</f>
        <v>0.39989695338374137</v>
      </c>
      <c r="CD130" s="32">
        <f>IFERROR(('2a) logm_x(t)'!FS13-'2a) logm_x(t)'!FR13-'2a)answer'!$I13)^2,"")</f>
        <v>0.58066310118221498</v>
      </c>
      <c r="CE130" s="32">
        <f>IFERROR(('2a) logm_x(t)'!FT13-'2a) logm_x(t)'!FS13-'2a)answer'!$I13)^2,"")</f>
        <v>0.37813354246027114</v>
      </c>
      <c r="CF130" s="32">
        <f>IFERROR(('2a) logm_x(t)'!FU13-'2a) logm_x(t)'!FT13-'2a)answer'!$I13)^2,"")</f>
        <v>5.053917424666169E-2</v>
      </c>
      <c r="CG130" s="32">
        <f>IFERROR(('2a) logm_x(t)'!FV13-'2a) logm_x(t)'!FU13-'2a)answer'!$I13)^2,"")</f>
        <v>7.731238926904184E-2</v>
      </c>
      <c r="CH130" s="32">
        <f>IFERROR(('2a) logm_x(t)'!FW13-'2a) logm_x(t)'!FV13-'2a)answer'!$I13)^2,"")</f>
        <v>0.14300514401645431</v>
      </c>
      <c r="CI130" s="32">
        <f>IFERROR(('2a) logm_x(t)'!FX13-'2a) logm_x(t)'!FW13-'2a)answer'!$I13)^2,"")</f>
        <v>2.4321045501060838E-2</v>
      </c>
      <c r="CJ130" s="32">
        <f>IFERROR(('2a) logm_x(t)'!FY13-'2a) logm_x(t)'!FX13-'2a)answer'!$I13)^2,"")</f>
        <v>4.3594019661582509E-2</v>
      </c>
      <c r="CK130" s="32">
        <f>IFERROR(('2a) logm_x(t)'!FZ13-'2a) logm_x(t)'!FY13-'2a)answer'!$I13)^2,"")</f>
        <v>3.2671182742750361E-2</v>
      </c>
      <c r="CL130" s="32">
        <f>IFERROR(('2a) logm_x(t)'!GA13-'2a) logm_x(t)'!FZ13-'2a)answer'!$I13)^2,"")</f>
        <v>0.32007115093166855</v>
      </c>
      <c r="CM130" s="32">
        <f>IFERROR(('2a) logm_x(t)'!GB13-'2a) logm_x(t)'!GA13-'2a)answer'!$I13)^2,"")</f>
        <v>6.8116054776193605E-2</v>
      </c>
      <c r="CN130" s="32">
        <f>IFERROR(('2a) logm_x(t)'!GC13-'2a) logm_x(t)'!GB13-'2a)answer'!$I13)^2,"")</f>
        <v>5.1796429857385987E-2</v>
      </c>
    </row>
    <row r="131" spans="1:92" x14ac:dyDescent="0.25">
      <c r="A131" s="31">
        <f t="shared" si="11"/>
        <v>11</v>
      </c>
      <c r="C131" s="32">
        <f>IFERROR(('2a) logm_x(t)'!CR14-'2a) logm_x(t)'!CQ14-'2a)answer'!$I14)^2,"")</f>
        <v>4.1933641291318482E-3</v>
      </c>
      <c r="D131" s="32">
        <f>IFERROR(('2a) logm_x(t)'!CS14-'2a) logm_x(t)'!CR14-'2a)answer'!$I14)^2,"")</f>
        <v>5.7361396713821754E-2</v>
      </c>
      <c r="E131" s="32">
        <f>IFERROR(('2a) logm_x(t)'!CT14-'2a) logm_x(t)'!CS14-'2a)answer'!$I14)^2,"")</f>
        <v>0.14619135986971213</v>
      </c>
      <c r="F131" s="32">
        <f>IFERROR(('2a) logm_x(t)'!CU14-'2a) logm_x(t)'!CT14-'2a)answer'!$I14)^2,"")</f>
        <v>2.4493543653884065E-3</v>
      </c>
      <c r="G131" s="32">
        <f>IFERROR(('2a) logm_x(t)'!CV14-'2a) logm_x(t)'!CU14-'2a)answer'!$I14)^2,"")</f>
        <v>5.7108469048237154E-3</v>
      </c>
      <c r="H131" s="32">
        <f>IFERROR(('2a) logm_x(t)'!CW14-'2a) logm_x(t)'!CV14-'2a)answer'!$I14)^2,"")</f>
        <v>4.7171685083524616E-3</v>
      </c>
      <c r="I131" s="32">
        <f>IFERROR(('2a) logm_x(t)'!CX14-'2a) logm_x(t)'!CW14-'2a)answer'!$I14)^2,"")</f>
        <v>6.7487705355400898E-2</v>
      </c>
      <c r="J131" s="32">
        <f>IFERROR(('2a) logm_x(t)'!CY14-'2a) logm_x(t)'!CX14-'2a)answer'!$I14)^2,"")</f>
        <v>5.4967428948232222E-4</v>
      </c>
      <c r="K131" s="32">
        <f>IFERROR(('2a) logm_x(t)'!CZ14-'2a) logm_x(t)'!CY14-'2a)answer'!$I14)^2,"")</f>
        <v>5.4870879906370094E-2</v>
      </c>
      <c r="L131" s="32">
        <f>IFERROR(('2a) logm_x(t)'!DA14-'2a) logm_x(t)'!CZ14-'2a)answer'!$I14)^2,"")</f>
        <v>9.4607392179663023E-5</v>
      </c>
      <c r="M131" s="32">
        <f>IFERROR(('2a) logm_x(t)'!DB14-'2a) logm_x(t)'!DA14-'2a)answer'!$I14)^2,"")</f>
        <v>8.723149306366338E-3</v>
      </c>
      <c r="N131" s="32">
        <f>IFERROR(('2a) logm_x(t)'!DC14-'2a) logm_x(t)'!DB14-'2a)answer'!$I14)^2,"")</f>
        <v>2.8688807588770028E-3</v>
      </c>
      <c r="O131" s="32">
        <f>IFERROR(('2a) logm_x(t)'!DD14-'2a) logm_x(t)'!DC14-'2a)answer'!$I14)^2,"")</f>
        <v>2.7065874935545606E-2</v>
      </c>
      <c r="P131" s="32">
        <f>IFERROR(('2a) logm_x(t)'!DE14-'2a) logm_x(t)'!DD14-'2a)answer'!$I14)^2,"")</f>
        <v>3.3415660264329056E-3</v>
      </c>
      <c r="Q131" s="32">
        <f>IFERROR(('2a) logm_x(t)'!DF14-'2a) logm_x(t)'!DE14-'2a)answer'!$I14)^2,"")</f>
        <v>3.7258843249114416E-3</v>
      </c>
      <c r="R131" s="32">
        <f>IFERROR(('2a) logm_x(t)'!DG14-'2a) logm_x(t)'!DF14-'2a)answer'!$I14)^2,"")</f>
        <v>2.281871831324251E-2</v>
      </c>
      <c r="S131" s="32">
        <f>IFERROR(('2a) logm_x(t)'!DH14-'2a) logm_x(t)'!DG14-'2a)answer'!$I14)^2,"")</f>
        <v>4.3615863344429948E-2</v>
      </c>
      <c r="T131" s="32">
        <f>IFERROR(('2a) logm_x(t)'!DI14-'2a) logm_x(t)'!DH14-'2a)answer'!$I14)^2,"")</f>
        <v>0.10509891791744638</v>
      </c>
      <c r="U131" s="32">
        <f>IFERROR(('2a) logm_x(t)'!DJ14-'2a) logm_x(t)'!DI14-'2a)answer'!$I14)^2,"")</f>
        <v>9.5743395565516358E-3</v>
      </c>
      <c r="V131" s="32">
        <f>IFERROR(('2a) logm_x(t)'!DK14-'2a) logm_x(t)'!DJ14-'2a)answer'!$I14)^2,"")</f>
        <v>1.7842800956651612E-3</v>
      </c>
      <c r="W131" s="32">
        <f>IFERROR(('2a) logm_x(t)'!DL14-'2a) logm_x(t)'!DK14-'2a)answer'!$I14)^2,"")</f>
        <v>1.4020713709993115E-2</v>
      </c>
      <c r="X131" s="32">
        <f>IFERROR(('2a) logm_x(t)'!DM14-'2a) logm_x(t)'!DL14-'2a)answer'!$I14)^2,"")</f>
        <v>8.8125076972280208E-3</v>
      </c>
      <c r="Y131" s="32">
        <f>IFERROR(('2a) logm_x(t)'!DN14-'2a) logm_x(t)'!DM14-'2a)answer'!$I14)^2,"")</f>
        <v>8.3159817444316362E-3</v>
      </c>
      <c r="Z131" s="32">
        <f>IFERROR(('2a) logm_x(t)'!DO14-'2a) logm_x(t)'!DN14-'2a)answer'!$I14)^2,"")</f>
        <v>2.0747983720501018E-2</v>
      </c>
      <c r="AA131" s="32">
        <f>IFERROR(('2a) logm_x(t)'!DP14-'2a) logm_x(t)'!DO14-'2a)answer'!$I14)^2,"")</f>
        <v>7.8899165280514133E-2</v>
      </c>
      <c r="AB131" s="32">
        <f>IFERROR(('2a) logm_x(t)'!DQ14-'2a) logm_x(t)'!DP14-'2a)answer'!$I14)^2,"")</f>
        <v>2.1829012845780657E-3</v>
      </c>
      <c r="AC131" s="32">
        <f>IFERROR(('2a) logm_x(t)'!DR14-'2a) logm_x(t)'!DQ14-'2a)answer'!$I14)^2,"")</f>
        <v>1.4746326945873456E-3</v>
      </c>
      <c r="AD131" s="32">
        <f>IFERROR(('2a) logm_x(t)'!DS14-'2a) logm_x(t)'!DR14-'2a)answer'!$I14)^2,"")</f>
        <v>2.8201276347931487E-4</v>
      </c>
      <c r="AE131" s="32">
        <f>IFERROR(('2a) logm_x(t)'!DT14-'2a) logm_x(t)'!DS14-'2a)answer'!$I14)^2,"")</f>
        <v>2.7356340109151365E-2</v>
      </c>
      <c r="AF131" s="32">
        <f>IFERROR(('2a) logm_x(t)'!DU14-'2a) logm_x(t)'!DT14-'2a)answer'!$I14)^2,"")</f>
        <v>1.1184136327355747E-2</v>
      </c>
      <c r="AG131" s="32">
        <f>IFERROR(('2a) logm_x(t)'!DV14-'2a) logm_x(t)'!DU14-'2a)answer'!$I14)^2,"")</f>
        <v>1.8109099995046243E-2</v>
      </c>
      <c r="AH131" s="32">
        <f>IFERROR(('2a) logm_x(t)'!DW14-'2a) logm_x(t)'!DV14-'2a)answer'!$I14)^2,"")</f>
        <v>2.4377700597622863E-4</v>
      </c>
      <c r="AI131" s="32">
        <f>IFERROR(('2a) logm_x(t)'!DX14-'2a) logm_x(t)'!DW14-'2a)answer'!$I14)^2,"")</f>
        <v>8.8231987622621778E-3</v>
      </c>
      <c r="AJ131" s="32">
        <f>IFERROR(('2a) logm_x(t)'!DY14-'2a) logm_x(t)'!DX14-'2a)answer'!$I14)^2,"")</f>
        <v>2.2669809842701993E-4</v>
      </c>
      <c r="AK131" s="32">
        <f>IFERROR(('2a) logm_x(t)'!DZ14-'2a) logm_x(t)'!DY14-'2a)answer'!$I14)^2,"")</f>
        <v>9.8181386793281283E-2</v>
      </c>
      <c r="AL131" s="32">
        <f>IFERROR(('2a) logm_x(t)'!EA14-'2a) logm_x(t)'!DZ14-'2a)answer'!$I14)^2,"")</f>
        <v>6.8694397780499586E-2</v>
      </c>
      <c r="AM131" s="32">
        <f>IFERROR(('2a) logm_x(t)'!EB14-'2a) logm_x(t)'!EA14-'2a)answer'!$I14)^2,"")</f>
        <v>5.1190160487574805E-2</v>
      </c>
      <c r="AN131" s="32">
        <f>IFERROR(('2a) logm_x(t)'!EC14-'2a) logm_x(t)'!EB14-'2a)answer'!$I14)^2,"")</f>
        <v>0.11571690854478246</v>
      </c>
      <c r="AO131" s="32">
        <f>IFERROR(('2a) logm_x(t)'!ED14-'2a) logm_x(t)'!EC14-'2a)answer'!$I14)^2,"")</f>
        <v>0.13768210482743304</v>
      </c>
      <c r="AP131" s="32">
        <f>IFERROR(('2a) logm_x(t)'!EE14-'2a) logm_x(t)'!ED14-'2a)answer'!$I14)^2,"")</f>
        <v>6.5913224634211703E-2</v>
      </c>
      <c r="AQ131" s="32">
        <f>IFERROR(('2a) logm_x(t)'!EF14-'2a) logm_x(t)'!EE14-'2a)answer'!$I14)^2,"")</f>
        <v>1.1648184737267956E-2</v>
      </c>
      <c r="AR131" s="32">
        <f>IFERROR(('2a) logm_x(t)'!EG14-'2a) logm_x(t)'!EF14-'2a)answer'!$I14)^2,"")</f>
        <v>8.2374990555594135E-2</v>
      </c>
      <c r="AS131" s="32">
        <f>IFERROR(('2a) logm_x(t)'!EH14-'2a) logm_x(t)'!EG14-'2a)answer'!$I14)^2,"")</f>
        <v>2.804050556706927E-2</v>
      </c>
      <c r="AT131" s="32">
        <f>IFERROR(('2a) logm_x(t)'!EI14-'2a) logm_x(t)'!EH14-'2a)answer'!$I14)^2,"")</f>
        <v>0.10754934890102896</v>
      </c>
      <c r="AU131" s="32">
        <f>IFERROR(('2a) logm_x(t)'!EJ14-'2a) logm_x(t)'!EI14-'2a)answer'!$I14)^2,"")</f>
        <v>0.19839178512772179</v>
      </c>
      <c r="AV131" s="32">
        <f>IFERROR(('2a) logm_x(t)'!EK14-'2a) logm_x(t)'!EJ14-'2a)answer'!$I14)^2,"")</f>
        <v>5.8974391119935368E-3</v>
      </c>
      <c r="AW131" s="32">
        <f>IFERROR(('2a) logm_x(t)'!EL14-'2a) logm_x(t)'!EK14-'2a)answer'!$I14)^2,"")</f>
        <v>8.7222848449636084E-2</v>
      </c>
      <c r="AX131" s="32">
        <f>IFERROR(('2a) logm_x(t)'!EM14-'2a) logm_x(t)'!EL14-'2a)answer'!$I14)^2,"")</f>
        <v>3.2574958469529507E-2</v>
      </c>
      <c r="AY131" s="32">
        <f>IFERROR(('2a) logm_x(t)'!EN14-'2a) logm_x(t)'!EM14-'2a)answer'!$I14)^2,"")</f>
        <v>4.0142518300686297E-2</v>
      </c>
      <c r="AZ131" s="32">
        <f>IFERROR(('2a) logm_x(t)'!EO14-'2a) logm_x(t)'!EN14-'2a)answer'!$I14)^2,"")</f>
        <v>0.299540941783492</v>
      </c>
      <c r="BA131" s="32">
        <f>IFERROR(('2a) logm_x(t)'!EP14-'2a) logm_x(t)'!EO14-'2a)answer'!$I14)^2,"")</f>
        <v>0.10670704343355172</v>
      </c>
      <c r="BB131" s="32">
        <f>IFERROR(('2a) logm_x(t)'!EQ14-'2a) logm_x(t)'!EP14-'2a)answer'!$I14)^2,"")</f>
        <v>1.8219198408435059E-2</v>
      </c>
      <c r="BC131" s="32">
        <f>IFERROR(('2a) logm_x(t)'!ER14-'2a) logm_x(t)'!EQ14-'2a)answer'!$I14)^2,"")</f>
        <v>5.9944241723499339E-2</v>
      </c>
      <c r="BD131" s="32">
        <f>IFERROR(('2a) logm_x(t)'!ES14-'2a) logm_x(t)'!ER14-'2a)answer'!$I14)^2,"")</f>
        <v>2.2114128741715797E-6</v>
      </c>
      <c r="BE131" s="32">
        <f>IFERROR(('2a) logm_x(t)'!ET14-'2a) logm_x(t)'!ES14-'2a)answer'!$I14)^2,"")</f>
        <v>6.7877434532070896E-3</v>
      </c>
      <c r="BF131" s="32">
        <f>IFERROR(('2a) logm_x(t)'!EU14-'2a) logm_x(t)'!ET14-'2a)answer'!$I14)^2,"")</f>
        <v>0.28248437492097223</v>
      </c>
      <c r="BG131" s="32">
        <f>IFERROR(('2a) logm_x(t)'!EV14-'2a) logm_x(t)'!EU14-'2a)answer'!$I14)^2,"")</f>
        <v>0.53831166741743508</v>
      </c>
      <c r="BH131" s="32">
        <f>IFERROR(('2a) logm_x(t)'!EW14-'2a) logm_x(t)'!EV14-'2a)answer'!$I14)^2,"")</f>
        <v>0.14864084409526734</v>
      </c>
      <c r="BI131" s="32">
        <f>IFERROR(('2a) logm_x(t)'!EX14-'2a) logm_x(t)'!EW14-'2a)answer'!$I14)^2,"")</f>
        <v>2.3741256102121463E-2</v>
      </c>
      <c r="BJ131" s="32">
        <f>IFERROR(('2a) logm_x(t)'!EY14-'2a) logm_x(t)'!EX14-'2a)answer'!$I14)^2,"")</f>
        <v>1.1895651962004292E-2</v>
      </c>
      <c r="BK131" s="32">
        <f>IFERROR(('2a) logm_x(t)'!EZ14-'2a) logm_x(t)'!EY14-'2a)answer'!$I14)^2,"")</f>
        <v>0.14209632215341919</v>
      </c>
      <c r="BL131" s="32">
        <f>IFERROR(('2a) logm_x(t)'!FA14-'2a) logm_x(t)'!EZ14-'2a)answer'!$I14)^2,"")</f>
        <v>0.13332540666477447</v>
      </c>
      <c r="BM131" s="32">
        <f>IFERROR(('2a) logm_x(t)'!FB14-'2a) logm_x(t)'!FA14-'2a)answer'!$I14)^2,"")</f>
        <v>0.15718178508435252</v>
      </c>
      <c r="BN131" s="32">
        <f>IFERROR(('2a) logm_x(t)'!FC14-'2a) logm_x(t)'!FB14-'2a)answer'!$I14)^2,"")</f>
        <v>1.4684544859487505E-2</v>
      </c>
      <c r="BO131" s="32">
        <f>IFERROR(('2a) logm_x(t)'!FD14-'2a) logm_x(t)'!FC14-'2a)answer'!$I14)^2,"")</f>
        <v>0.510604855661693</v>
      </c>
      <c r="BP131" s="32">
        <f>IFERROR(('2a) logm_x(t)'!FE14-'2a) logm_x(t)'!FD14-'2a)answer'!$I14)^2,"")</f>
        <v>0.12894920126340467</v>
      </c>
      <c r="BQ131" s="32">
        <f>IFERROR(('2a) logm_x(t)'!FF14-'2a) logm_x(t)'!FE14-'2a)answer'!$I14)^2,"")</f>
        <v>0.2259943260005931</v>
      </c>
      <c r="BR131" s="32">
        <f>IFERROR(('2a) logm_x(t)'!FG14-'2a) logm_x(t)'!FF14-'2a)answer'!$I14)^2,"")</f>
        <v>7.0953778814704304E-3</v>
      </c>
      <c r="BS131" s="32">
        <f>IFERROR(('2a) logm_x(t)'!FH14-'2a) logm_x(t)'!FG14-'2a)answer'!$I14)^2,"")</f>
        <v>0.13367915162786581</v>
      </c>
      <c r="BT131" s="32">
        <f>IFERROR(('2a) logm_x(t)'!FI14-'2a) logm_x(t)'!FH14-'2a)answer'!$I14)^2,"")</f>
        <v>3.3763396866698457E-2</v>
      </c>
      <c r="BU131" s="32">
        <f>IFERROR(('2a) logm_x(t)'!FJ14-'2a) logm_x(t)'!FI14-'2a)answer'!$I14)^2,"")</f>
        <v>2.5123791419457829E-2</v>
      </c>
      <c r="BV131" s="32">
        <f>IFERROR(('2a) logm_x(t)'!FK14-'2a) logm_x(t)'!FJ14-'2a)answer'!$I14)^2,"")</f>
        <v>0.16606790025762089</v>
      </c>
      <c r="BW131" s="32">
        <f>IFERROR(('2a) logm_x(t)'!FL14-'2a) logm_x(t)'!FK14-'2a)answer'!$I14)^2,"")</f>
        <v>1.59662248600814E-2</v>
      </c>
      <c r="BX131" s="32">
        <f>IFERROR(('2a) logm_x(t)'!FM14-'2a) logm_x(t)'!FL14-'2a)answer'!$I14)^2,"")</f>
        <v>0.12289183855387049</v>
      </c>
      <c r="BY131" s="32">
        <f>IFERROR(('2a) logm_x(t)'!FN14-'2a) logm_x(t)'!FM14-'2a)answer'!$I14)^2,"")</f>
        <v>1.1022538516584458E-2</v>
      </c>
      <c r="BZ131" s="32">
        <f>IFERROR(('2a) logm_x(t)'!FO14-'2a) logm_x(t)'!FN14-'2a)answer'!$I14)^2,"")</f>
        <v>6.1126295530435956E-2</v>
      </c>
      <c r="CA131" s="32">
        <f>IFERROR(('2a) logm_x(t)'!FP14-'2a) logm_x(t)'!FO14-'2a)answer'!$I14)^2,"")</f>
        <v>6.1328043157912591E-2</v>
      </c>
      <c r="CB131" s="32">
        <f>IFERROR(('2a) logm_x(t)'!FQ14-'2a) logm_x(t)'!FP14-'2a)answer'!$I14)^2,"")</f>
        <v>5.8467272236971984E-2</v>
      </c>
      <c r="CC131" s="32">
        <f>IFERROR(('2a) logm_x(t)'!FR14-'2a) logm_x(t)'!FQ14-'2a)answer'!$I14)^2,"")</f>
        <v>3.0595645879297685E-3</v>
      </c>
      <c r="CD131" s="32">
        <f>IFERROR(('2a) logm_x(t)'!FS14-'2a) logm_x(t)'!FR14-'2a)answer'!$I14)^2,"")</f>
        <v>1.8351668946333995E-2</v>
      </c>
      <c r="CE131" s="32">
        <f>IFERROR(('2a) logm_x(t)'!FT14-'2a) logm_x(t)'!FS14-'2a)answer'!$I14)^2,"")</f>
        <v>7.7045763045468979E-2</v>
      </c>
      <c r="CF131" s="32">
        <f>IFERROR(('2a) logm_x(t)'!FU14-'2a) logm_x(t)'!FT14-'2a)answer'!$I14)^2,"")</f>
        <v>0.12866746935168985</v>
      </c>
      <c r="CG131" s="32">
        <f>IFERROR(('2a) logm_x(t)'!FV14-'2a) logm_x(t)'!FU14-'2a)answer'!$I14)^2,"")</f>
        <v>0.55950750239401803</v>
      </c>
      <c r="CH131" s="32">
        <f>IFERROR(('2a) logm_x(t)'!FW14-'2a) logm_x(t)'!FV14-'2a)answer'!$I14)^2,"")</f>
        <v>0.53905065194443658</v>
      </c>
      <c r="CI131" s="32">
        <f>IFERROR(('2a) logm_x(t)'!FX14-'2a) logm_x(t)'!FW14-'2a)answer'!$I14)^2,"")</f>
        <v>0.10022738123525259</v>
      </c>
      <c r="CJ131" s="32">
        <f>IFERROR(('2a) logm_x(t)'!FY14-'2a) logm_x(t)'!FX14-'2a)answer'!$I14)^2,"")</f>
        <v>8.7775033640149755E-2</v>
      </c>
      <c r="CK131" s="32">
        <f>IFERROR(('2a) logm_x(t)'!FZ14-'2a) logm_x(t)'!FY14-'2a)answer'!$I14)^2,"")</f>
        <v>0.22136188395771478</v>
      </c>
      <c r="CL131" s="32">
        <f>IFERROR(('2a) logm_x(t)'!GA14-'2a) logm_x(t)'!FZ14-'2a)answer'!$I14)^2,"")</f>
        <v>1.7951675304985195</v>
      </c>
      <c r="CM131" s="32">
        <f>IFERROR(('2a) logm_x(t)'!GB14-'2a) logm_x(t)'!GA14-'2a)answer'!$I14)^2,"")</f>
        <v>0.55961250581726585</v>
      </c>
      <c r="CN131" s="32">
        <f>IFERROR(('2a) logm_x(t)'!GC14-'2a) logm_x(t)'!GB14-'2a)answer'!$I14)^2,"")</f>
        <v>0.2210593658235793</v>
      </c>
    </row>
    <row r="132" spans="1:92" x14ac:dyDescent="0.25">
      <c r="A132" s="31">
        <f t="shared" si="11"/>
        <v>12</v>
      </c>
      <c r="C132" s="32">
        <f>IFERROR(('2a) logm_x(t)'!CR15-'2a) logm_x(t)'!CQ15-'2a)answer'!$I15)^2,"")</f>
        <v>1.1691559676369218E-2</v>
      </c>
      <c r="D132" s="32">
        <f>IFERROR(('2a) logm_x(t)'!CS15-'2a) logm_x(t)'!CR15-'2a)answer'!$I15)^2,"")</f>
        <v>0.18780257278966098</v>
      </c>
      <c r="E132" s="32">
        <f>IFERROR(('2a) logm_x(t)'!CT15-'2a) logm_x(t)'!CS15-'2a)answer'!$I15)^2,"")</f>
        <v>0.20201147846319906</v>
      </c>
      <c r="F132" s="32">
        <f>IFERROR(('2a) logm_x(t)'!CU15-'2a) logm_x(t)'!CT15-'2a)answer'!$I15)^2,"")</f>
        <v>7.6537303763213736E-5</v>
      </c>
      <c r="G132" s="32">
        <f>IFERROR(('2a) logm_x(t)'!CV15-'2a) logm_x(t)'!CU15-'2a)answer'!$I15)^2,"")</f>
        <v>9.2974446251002912E-3</v>
      </c>
      <c r="H132" s="32">
        <f>IFERROR(('2a) logm_x(t)'!CW15-'2a) logm_x(t)'!CV15-'2a)answer'!$I15)^2,"")</f>
        <v>1.9343672749673226E-2</v>
      </c>
      <c r="I132" s="32">
        <f>IFERROR(('2a) logm_x(t)'!CX15-'2a) logm_x(t)'!CW15-'2a)answer'!$I15)^2,"")</f>
        <v>1.8384556442502177E-2</v>
      </c>
      <c r="J132" s="32">
        <f>IFERROR(('2a) logm_x(t)'!CY15-'2a) logm_x(t)'!CX15-'2a)answer'!$I15)^2,"")</f>
        <v>2.4086454840654317E-2</v>
      </c>
      <c r="K132" s="32">
        <f>IFERROR(('2a) logm_x(t)'!CZ15-'2a) logm_x(t)'!CY15-'2a)answer'!$I15)^2,"")</f>
        <v>3.8545121340099936E-2</v>
      </c>
      <c r="L132" s="32">
        <f>IFERROR(('2a) logm_x(t)'!DA15-'2a) logm_x(t)'!CZ15-'2a)answer'!$I15)^2,"")</f>
        <v>5.0127918060637879E-4</v>
      </c>
      <c r="M132" s="32">
        <f>IFERROR(('2a) logm_x(t)'!DB15-'2a) logm_x(t)'!DA15-'2a)answer'!$I15)^2,"")</f>
        <v>1.1267085086783526E-2</v>
      </c>
      <c r="N132" s="32">
        <f>IFERROR(('2a) logm_x(t)'!DC15-'2a) logm_x(t)'!DB15-'2a)answer'!$I15)^2,"")</f>
        <v>1.6511249695527225E-3</v>
      </c>
      <c r="O132" s="32">
        <f>IFERROR(('2a) logm_x(t)'!DD15-'2a) logm_x(t)'!DC15-'2a)answer'!$I15)^2,"")</f>
        <v>4.1104543745268368E-2</v>
      </c>
      <c r="P132" s="32">
        <f>IFERROR(('2a) logm_x(t)'!DE15-'2a) logm_x(t)'!DD15-'2a)answer'!$I15)^2,"")</f>
        <v>1.4850907799553713E-2</v>
      </c>
      <c r="Q132" s="32">
        <f>IFERROR(('2a) logm_x(t)'!DF15-'2a) logm_x(t)'!DE15-'2a)answer'!$I15)^2,"")</f>
        <v>1.7866310444193221E-3</v>
      </c>
      <c r="R132" s="32">
        <f>IFERROR(('2a) logm_x(t)'!DG15-'2a) logm_x(t)'!DF15-'2a)answer'!$I15)^2,"")</f>
        <v>4.1613791295699122E-2</v>
      </c>
      <c r="S132" s="32">
        <f>IFERROR(('2a) logm_x(t)'!DH15-'2a) logm_x(t)'!DG15-'2a)answer'!$I15)^2,"")</f>
        <v>3.6516230174615617E-2</v>
      </c>
      <c r="T132" s="32">
        <f>IFERROR(('2a) logm_x(t)'!DI15-'2a) logm_x(t)'!DH15-'2a)answer'!$I15)^2,"")</f>
        <v>1.170820929346703E-4</v>
      </c>
      <c r="U132" s="32">
        <f>IFERROR(('2a) logm_x(t)'!DJ15-'2a) logm_x(t)'!DI15-'2a)answer'!$I15)^2,"")</f>
        <v>4.7068120235775985E-3</v>
      </c>
      <c r="V132" s="32">
        <f>IFERROR(('2a) logm_x(t)'!DK15-'2a) logm_x(t)'!DJ15-'2a)answer'!$I15)^2,"")</f>
        <v>1.6129527152874572E-2</v>
      </c>
      <c r="W132" s="32">
        <f>IFERROR(('2a) logm_x(t)'!DL15-'2a) logm_x(t)'!DK15-'2a)answer'!$I15)^2,"")</f>
        <v>4.4086671909777089E-5</v>
      </c>
      <c r="X132" s="32">
        <f>IFERROR(('2a) logm_x(t)'!DM15-'2a) logm_x(t)'!DL15-'2a)answer'!$I15)^2,"")</f>
        <v>0.16233432353799956</v>
      </c>
      <c r="Y132" s="32">
        <f>IFERROR(('2a) logm_x(t)'!DN15-'2a) logm_x(t)'!DM15-'2a)answer'!$I15)^2,"")</f>
        <v>2.3383521157472553E-2</v>
      </c>
      <c r="Z132" s="32">
        <f>IFERROR(('2a) logm_x(t)'!DO15-'2a) logm_x(t)'!DN15-'2a)answer'!$I15)^2,"")</f>
        <v>2.116464514291547E-2</v>
      </c>
      <c r="AA132" s="32">
        <f>IFERROR(('2a) logm_x(t)'!DP15-'2a) logm_x(t)'!DO15-'2a)answer'!$I15)^2,"")</f>
        <v>2.2918284720853818E-2</v>
      </c>
      <c r="AB132" s="32">
        <f>IFERROR(('2a) logm_x(t)'!DQ15-'2a) logm_x(t)'!DP15-'2a)answer'!$I15)^2,"")</f>
        <v>0.18326511760439429</v>
      </c>
      <c r="AC132" s="32">
        <f>IFERROR(('2a) logm_x(t)'!DR15-'2a) logm_x(t)'!DQ15-'2a)answer'!$I15)^2,"")</f>
        <v>4.839135040165625E-2</v>
      </c>
      <c r="AD132" s="32">
        <f>IFERROR(('2a) logm_x(t)'!DS15-'2a) logm_x(t)'!DR15-'2a)answer'!$I15)^2,"")</f>
        <v>5.8652147132966466E-2</v>
      </c>
      <c r="AE132" s="32">
        <f>IFERROR(('2a) logm_x(t)'!DT15-'2a) logm_x(t)'!DS15-'2a)answer'!$I15)^2,"")</f>
        <v>7.6413627019052642E-4</v>
      </c>
      <c r="AF132" s="32">
        <f>IFERROR(('2a) logm_x(t)'!DU15-'2a) logm_x(t)'!DT15-'2a)answer'!$I15)^2,"")</f>
        <v>6.6323503885559562E-2</v>
      </c>
      <c r="AG132" s="32">
        <f>IFERROR(('2a) logm_x(t)'!DV15-'2a) logm_x(t)'!DU15-'2a)answer'!$I15)^2,"")</f>
        <v>3.1309457916260053E-2</v>
      </c>
      <c r="AH132" s="32">
        <f>IFERROR(('2a) logm_x(t)'!DW15-'2a) logm_x(t)'!DV15-'2a)answer'!$I15)^2,"")</f>
        <v>2.7252798323020959E-2</v>
      </c>
      <c r="AI132" s="32">
        <f>IFERROR(('2a) logm_x(t)'!DX15-'2a) logm_x(t)'!DW15-'2a)answer'!$I15)^2,"")</f>
        <v>5.897855533221729E-2</v>
      </c>
      <c r="AJ132" s="32">
        <f>IFERROR(('2a) logm_x(t)'!DY15-'2a) logm_x(t)'!DX15-'2a)answer'!$I15)^2,"")</f>
        <v>6.3380791321774391E-2</v>
      </c>
      <c r="AK132" s="32">
        <f>IFERROR(('2a) logm_x(t)'!DZ15-'2a) logm_x(t)'!DY15-'2a)answer'!$I15)^2,"")</f>
        <v>0.14269443732834117</v>
      </c>
      <c r="AL132" s="32">
        <f>IFERROR(('2a) logm_x(t)'!EA15-'2a) logm_x(t)'!DZ15-'2a)answer'!$I15)^2,"")</f>
        <v>0.10417951303016228</v>
      </c>
      <c r="AM132" s="32">
        <f>IFERROR(('2a) logm_x(t)'!EB15-'2a) logm_x(t)'!EA15-'2a)answer'!$I15)^2,"")</f>
        <v>1.6198642423302608E-3</v>
      </c>
      <c r="AN132" s="32">
        <f>IFERROR(('2a) logm_x(t)'!EC15-'2a) logm_x(t)'!EB15-'2a)answer'!$I15)^2,"")</f>
        <v>2.4881674994276716E-2</v>
      </c>
      <c r="AO132" s="32">
        <f>IFERROR(('2a) logm_x(t)'!ED15-'2a) logm_x(t)'!EC15-'2a)answer'!$I15)^2,"")</f>
        <v>1.8822875307903032E-2</v>
      </c>
      <c r="AP132" s="32">
        <f>IFERROR(('2a) logm_x(t)'!EE15-'2a) logm_x(t)'!ED15-'2a)answer'!$I15)^2,"")</f>
        <v>7.2126362121736562E-4</v>
      </c>
      <c r="AQ132" s="32">
        <f>IFERROR(('2a) logm_x(t)'!EF15-'2a) logm_x(t)'!EE15-'2a)answer'!$I15)^2,"")</f>
        <v>2.1406954906174761E-3</v>
      </c>
      <c r="AR132" s="32">
        <f>IFERROR(('2a) logm_x(t)'!EG15-'2a) logm_x(t)'!EF15-'2a)answer'!$I15)^2,"")</f>
        <v>3.4609316398788129E-2</v>
      </c>
      <c r="AS132" s="32">
        <f>IFERROR(('2a) logm_x(t)'!EH15-'2a) logm_x(t)'!EG15-'2a)answer'!$I15)^2,"")</f>
        <v>9.9383366593361375E-2</v>
      </c>
      <c r="AT132" s="32">
        <f>IFERROR(('2a) logm_x(t)'!EI15-'2a) logm_x(t)'!EH15-'2a)answer'!$I15)^2,"")</f>
        <v>2.2093650979207427E-3</v>
      </c>
      <c r="AU132" s="32">
        <f>IFERROR(('2a) logm_x(t)'!EJ15-'2a) logm_x(t)'!EI15-'2a)answer'!$I15)^2,"")</f>
        <v>0.20993663045768574</v>
      </c>
      <c r="AV132" s="32">
        <f>IFERROR(('2a) logm_x(t)'!EK15-'2a) logm_x(t)'!EJ15-'2a)answer'!$I15)^2,"")</f>
        <v>0.47511400302585249</v>
      </c>
      <c r="AW132" s="32">
        <f>IFERROR(('2a) logm_x(t)'!EL15-'2a) logm_x(t)'!EK15-'2a)answer'!$I15)^2,"")</f>
        <v>8.2818690432411579E-3</v>
      </c>
      <c r="AX132" s="32">
        <f>IFERROR(('2a) logm_x(t)'!EM15-'2a) logm_x(t)'!EL15-'2a)answer'!$I15)^2,"")</f>
        <v>0.1108542782674464</v>
      </c>
      <c r="AY132" s="32">
        <f>IFERROR(('2a) logm_x(t)'!EN15-'2a) logm_x(t)'!EM15-'2a)answer'!$I15)^2,"")</f>
        <v>2.2508730338750636E-2</v>
      </c>
      <c r="AZ132" s="32">
        <f>IFERROR(('2a) logm_x(t)'!EO15-'2a) logm_x(t)'!EN15-'2a)answer'!$I15)^2,"")</f>
        <v>8.1735076023402908E-2</v>
      </c>
      <c r="BA132" s="32">
        <f>IFERROR(('2a) logm_x(t)'!EP15-'2a) logm_x(t)'!EO15-'2a)answer'!$I15)^2,"")</f>
        <v>6.034151825402477E-3</v>
      </c>
      <c r="BB132" s="32">
        <f>IFERROR(('2a) logm_x(t)'!EQ15-'2a) logm_x(t)'!EP15-'2a)answer'!$I15)^2,"")</f>
        <v>0.10705749100931664</v>
      </c>
      <c r="BC132" s="32">
        <f>IFERROR(('2a) logm_x(t)'!ER15-'2a) logm_x(t)'!EQ15-'2a)answer'!$I15)^2,"")</f>
        <v>3.1462246784323925E-2</v>
      </c>
      <c r="BD132" s="32">
        <f>IFERROR(('2a) logm_x(t)'!ES15-'2a) logm_x(t)'!ER15-'2a)answer'!$I15)^2,"")</f>
        <v>1.4404539843844053E-2</v>
      </c>
      <c r="BE132" s="32">
        <f>IFERROR(('2a) logm_x(t)'!ET15-'2a) logm_x(t)'!ES15-'2a)answer'!$I15)^2,"")</f>
        <v>7.6049389209051723E-4</v>
      </c>
      <c r="BF132" s="32">
        <f>IFERROR(('2a) logm_x(t)'!EU15-'2a) logm_x(t)'!ET15-'2a)answer'!$I15)^2,"")</f>
        <v>6.7610008333411395E-2</v>
      </c>
      <c r="BG132" s="32">
        <f>IFERROR(('2a) logm_x(t)'!EV15-'2a) logm_x(t)'!EU15-'2a)answer'!$I15)^2,"")</f>
        <v>3.4842651430711459E-3</v>
      </c>
      <c r="BH132" s="32">
        <f>IFERROR(('2a) logm_x(t)'!EW15-'2a) logm_x(t)'!EV15-'2a)answer'!$I15)^2,"")</f>
        <v>0.18092282156277861</v>
      </c>
      <c r="BI132" s="32">
        <f>IFERROR(('2a) logm_x(t)'!EX15-'2a) logm_x(t)'!EW15-'2a)answer'!$I15)^2,"")</f>
        <v>4.5685070255487403E-2</v>
      </c>
      <c r="BJ132" s="32">
        <f>IFERROR(('2a) logm_x(t)'!EY15-'2a) logm_x(t)'!EX15-'2a)answer'!$I15)^2,"")</f>
        <v>0.32952346650598413</v>
      </c>
      <c r="BK132" s="32">
        <f>IFERROR(('2a) logm_x(t)'!EZ15-'2a) logm_x(t)'!EY15-'2a)answer'!$I15)^2,"")</f>
        <v>1.638046279423519E-2</v>
      </c>
      <c r="BL132" s="32">
        <f>IFERROR(('2a) logm_x(t)'!FA15-'2a) logm_x(t)'!EZ15-'2a)answer'!$I15)^2,"")</f>
        <v>9.5377608886698648E-2</v>
      </c>
      <c r="BM132" s="32">
        <f>IFERROR(('2a) logm_x(t)'!FB15-'2a) logm_x(t)'!FA15-'2a)answer'!$I15)^2,"")</f>
        <v>2.3215988246282199E-2</v>
      </c>
      <c r="BN132" s="32">
        <f>IFERROR(('2a) logm_x(t)'!FC15-'2a) logm_x(t)'!FB15-'2a)answer'!$I15)^2,"")</f>
        <v>5.7399683278574108E-2</v>
      </c>
      <c r="BO132" s="32">
        <f>IFERROR(('2a) logm_x(t)'!FD15-'2a) logm_x(t)'!FC15-'2a)answer'!$I15)^2,"")</f>
        <v>5.4846019546444386E-2</v>
      </c>
      <c r="BP132" s="32">
        <f>IFERROR(('2a) logm_x(t)'!FE15-'2a) logm_x(t)'!FD15-'2a)answer'!$I15)^2,"")</f>
        <v>1.1131782148006631E-2</v>
      </c>
      <c r="BQ132" s="32">
        <f>IFERROR(('2a) logm_x(t)'!FF15-'2a) logm_x(t)'!FE15-'2a)answer'!$I15)^2,"")</f>
        <v>1.6048375650556931E-2</v>
      </c>
      <c r="BR132" s="32">
        <f>IFERROR(('2a) logm_x(t)'!FG15-'2a) logm_x(t)'!FF15-'2a)answer'!$I15)^2,"")</f>
        <v>6.7288554349300964E-2</v>
      </c>
      <c r="BS132" s="32">
        <f>IFERROR(('2a) logm_x(t)'!FH15-'2a) logm_x(t)'!FG15-'2a)answer'!$I15)^2,"")</f>
        <v>5.1927837444674052E-2</v>
      </c>
      <c r="BT132" s="32">
        <f>IFERROR(('2a) logm_x(t)'!FI15-'2a) logm_x(t)'!FH15-'2a)answer'!$I15)^2,"")</f>
        <v>4.6994094243739204E-3</v>
      </c>
      <c r="BU132" s="32">
        <f>IFERROR(('2a) logm_x(t)'!FJ15-'2a) logm_x(t)'!FI15-'2a)answer'!$I15)^2,"")</f>
        <v>0.13293105553769011</v>
      </c>
      <c r="BV132" s="32">
        <f>IFERROR(('2a) logm_x(t)'!FK15-'2a) logm_x(t)'!FJ15-'2a)answer'!$I15)^2,"")</f>
        <v>2.202012696517272E-3</v>
      </c>
      <c r="BW132" s="32">
        <f>IFERROR(('2a) logm_x(t)'!FL15-'2a) logm_x(t)'!FK15-'2a)answer'!$I15)^2,"")</f>
        <v>8.782241131379194E-2</v>
      </c>
      <c r="BX132" s="32">
        <f>IFERROR(('2a) logm_x(t)'!FM15-'2a) logm_x(t)'!FL15-'2a)answer'!$I15)^2,"")</f>
        <v>1.9331581111615211E-2</v>
      </c>
      <c r="BY132" s="32">
        <f>IFERROR(('2a) logm_x(t)'!FN15-'2a) logm_x(t)'!FM15-'2a)answer'!$I15)^2,"")</f>
        <v>6.9560789422308464E-3</v>
      </c>
      <c r="BZ132" s="32">
        <f>IFERROR(('2a) logm_x(t)'!FO15-'2a) logm_x(t)'!FN15-'2a)answer'!$I15)^2,"")</f>
        <v>0.10273913898583363</v>
      </c>
      <c r="CA132" s="32">
        <f>IFERROR(('2a) logm_x(t)'!FP15-'2a) logm_x(t)'!FO15-'2a)answer'!$I15)^2,"")</f>
        <v>3.5541471020347636E-3</v>
      </c>
      <c r="CB132" s="32">
        <f>IFERROR(('2a) logm_x(t)'!FQ15-'2a) logm_x(t)'!FP15-'2a)answer'!$I15)^2,"")</f>
        <v>4.4619580917362213E-3</v>
      </c>
      <c r="CC132" s="32">
        <f>IFERROR(('2a) logm_x(t)'!FR15-'2a) logm_x(t)'!FQ15-'2a)answer'!$I15)^2,"")</f>
        <v>0.3114008966803154</v>
      </c>
      <c r="CD132" s="32">
        <f>IFERROR(('2a) logm_x(t)'!FS15-'2a) logm_x(t)'!FR15-'2a)answer'!$I15)^2,"")</f>
        <v>0.16630679409046845</v>
      </c>
      <c r="CE132" s="32">
        <f>IFERROR(('2a) logm_x(t)'!FT15-'2a) logm_x(t)'!FS15-'2a)answer'!$I15)^2,"")</f>
        <v>0.17957248401181183</v>
      </c>
      <c r="CF132" s="32">
        <f>IFERROR(('2a) logm_x(t)'!FU15-'2a) logm_x(t)'!FT15-'2a)answer'!$I15)^2,"")</f>
        <v>0.14771083592923306</v>
      </c>
      <c r="CG132" s="32">
        <f>IFERROR(('2a) logm_x(t)'!FV15-'2a) logm_x(t)'!FU15-'2a)answer'!$I15)^2,"")</f>
        <v>4.4156413627615666E-2</v>
      </c>
      <c r="CH132" s="32">
        <f>IFERROR(('2a) logm_x(t)'!FW15-'2a) logm_x(t)'!FV15-'2a)answer'!$I15)^2,"")</f>
        <v>1.8438465341273045</v>
      </c>
      <c r="CI132" s="32">
        <f>IFERROR(('2a) logm_x(t)'!FX15-'2a) logm_x(t)'!FW15-'2a)answer'!$I15)^2,"")</f>
        <v>1.0166789071044238</v>
      </c>
      <c r="CJ132" s="32">
        <f>IFERROR(('2a) logm_x(t)'!FY15-'2a) logm_x(t)'!FX15-'2a)answer'!$I15)^2,"")</f>
        <v>2.1129392990966216E-2</v>
      </c>
      <c r="CK132" s="32">
        <f>IFERROR(('2a) logm_x(t)'!FZ15-'2a) logm_x(t)'!FY15-'2a)answer'!$I15)^2,"")</f>
        <v>5.2158804484490701E-2</v>
      </c>
      <c r="CL132" s="32">
        <f>IFERROR(('2a) logm_x(t)'!GA15-'2a) logm_x(t)'!FZ15-'2a)answer'!$I15)^2,"")</f>
        <v>4.5348832678276281E-3</v>
      </c>
      <c r="CM132" s="32">
        <f>IFERROR(('2a) logm_x(t)'!GB15-'2a) logm_x(t)'!GA15-'2a)answer'!$I15)^2,"")</f>
        <v>0.10821304776857336</v>
      </c>
      <c r="CN132" s="32">
        <f>IFERROR(('2a) logm_x(t)'!GC15-'2a) logm_x(t)'!GB15-'2a)answer'!$I15)^2,"")</f>
        <v>7.8035516387005691E-2</v>
      </c>
    </row>
    <row r="133" spans="1:92" x14ac:dyDescent="0.25">
      <c r="A133" s="31">
        <f t="shared" si="11"/>
        <v>13</v>
      </c>
      <c r="C133" s="32">
        <f>IFERROR(('2a) logm_x(t)'!CR16-'2a) logm_x(t)'!CQ16-'2a)answer'!$I16)^2,"")</f>
        <v>4.2863451900288826E-2</v>
      </c>
      <c r="D133" s="32">
        <f>IFERROR(('2a) logm_x(t)'!CS16-'2a) logm_x(t)'!CR16-'2a)answer'!$I16)^2,"")</f>
        <v>1.4642794666292565E-3</v>
      </c>
      <c r="E133" s="32">
        <f>IFERROR(('2a) logm_x(t)'!CT16-'2a) logm_x(t)'!CS16-'2a)answer'!$I16)^2,"")</f>
        <v>6.8502534643019098E-4</v>
      </c>
      <c r="F133" s="32">
        <f>IFERROR(('2a) logm_x(t)'!CU16-'2a) logm_x(t)'!CT16-'2a)answer'!$I16)^2,"")</f>
        <v>7.6071114803808659E-3</v>
      </c>
      <c r="G133" s="32">
        <f>IFERROR(('2a) logm_x(t)'!CV16-'2a) logm_x(t)'!CU16-'2a)answer'!$I16)^2,"")</f>
        <v>1.8703408048901544E-2</v>
      </c>
      <c r="H133" s="32">
        <f>IFERROR(('2a) logm_x(t)'!CW16-'2a) logm_x(t)'!CV16-'2a)answer'!$I16)^2,"")</f>
        <v>6.8175477070329723E-3</v>
      </c>
      <c r="I133" s="32">
        <f>IFERROR(('2a) logm_x(t)'!CX16-'2a) logm_x(t)'!CW16-'2a)answer'!$I16)^2,"")</f>
        <v>5.1982757153835107E-3</v>
      </c>
      <c r="J133" s="32">
        <f>IFERROR(('2a) logm_x(t)'!CY16-'2a) logm_x(t)'!CX16-'2a)answer'!$I16)^2,"")</f>
        <v>2.7212011364987536E-4</v>
      </c>
      <c r="K133" s="32">
        <f>IFERROR(('2a) logm_x(t)'!CZ16-'2a) logm_x(t)'!CY16-'2a)answer'!$I16)^2,"")</f>
        <v>3.2762946737047438E-2</v>
      </c>
      <c r="L133" s="32">
        <f>IFERROR(('2a) logm_x(t)'!DA16-'2a) logm_x(t)'!CZ16-'2a)answer'!$I16)^2,"")</f>
        <v>3.9795595147100097E-4</v>
      </c>
      <c r="M133" s="32">
        <f>IFERROR(('2a) logm_x(t)'!DB16-'2a) logm_x(t)'!DA16-'2a)answer'!$I16)^2,"")</f>
        <v>1.3646667310346548E-2</v>
      </c>
      <c r="N133" s="32">
        <f>IFERROR(('2a) logm_x(t)'!DC16-'2a) logm_x(t)'!DB16-'2a)answer'!$I16)^2,"")</f>
        <v>4.9255378185738187E-5</v>
      </c>
      <c r="O133" s="32">
        <f>IFERROR(('2a) logm_x(t)'!DD16-'2a) logm_x(t)'!DC16-'2a)answer'!$I16)^2,"")</f>
        <v>2.5620145481178871E-2</v>
      </c>
      <c r="P133" s="32">
        <f>IFERROR(('2a) logm_x(t)'!DE16-'2a) logm_x(t)'!DD16-'2a)answer'!$I16)^2,"")</f>
        <v>6.4792938098690134E-2</v>
      </c>
      <c r="Q133" s="32">
        <f>IFERROR(('2a) logm_x(t)'!DF16-'2a) logm_x(t)'!DE16-'2a)answer'!$I16)^2,"")</f>
        <v>6.7067658864834692E-2</v>
      </c>
      <c r="R133" s="32">
        <f>IFERROR(('2a) logm_x(t)'!DG16-'2a) logm_x(t)'!DF16-'2a)answer'!$I16)^2,"")</f>
        <v>1.4649589293031711E-2</v>
      </c>
      <c r="S133" s="32">
        <f>IFERROR(('2a) logm_x(t)'!DH16-'2a) logm_x(t)'!DG16-'2a)answer'!$I16)^2,"")</f>
        <v>4.5370040043738397E-3</v>
      </c>
      <c r="T133" s="32">
        <f>IFERROR(('2a) logm_x(t)'!DI16-'2a) logm_x(t)'!DH16-'2a)answer'!$I16)^2,"")</f>
        <v>5.7998322838123846E-3</v>
      </c>
      <c r="U133" s="32">
        <f>IFERROR(('2a) logm_x(t)'!DJ16-'2a) logm_x(t)'!DI16-'2a)answer'!$I16)^2,"")</f>
        <v>7.8833247038900649E-3</v>
      </c>
      <c r="V133" s="32">
        <f>IFERROR(('2a) logm_x(t)'!DK16-'2a) logm_x(t)'!DJ16-'2a)answer'!$I16)^2,"")</f>
        <v>2.2961971532084863E-2</v>
      </c>
      <c r="W133" s="32">
        <f>IFERROR(('2a) logm_x(t)'!DL16-'2a) logm_x(t)'!DK16-'2a)answer'!$I16)^2,"")</f>
        <v>4.9832690656966099E-2</v>
      </c>
      <c r="X133" s="32">
        <f>IFERROR(('2a) logm_x(t)'!DM16-'2a) logm_x(t)'!DL16-'2a)answer'!$I16)^2,"")</f>
        <v>2.2641000514170631E-2</v>
      </c>
      <c r="Y133" s="32">
        <f>IFERROR(('2a) logm_x(t)'!DN16-'2a) logm_x(t)'!DM16-'2a)answer'!$I16)^2,"")</f>
        <v>0.1099248726217064</v>
      </c>
      <c r="Z133" s="32">
        <f>IFERROR(('2a) logm_x(t)'!DO16-'2a) logm_x(t)'!DN16-'2a)answer'!$I16)^2,"")</f>
        <v>7.3957624658665142E-4</v>
      </c>
      <c r="AA133" s="32">
        <f>IFERROR(('2a) logm_x(t)'!DP16-'2a) logm_x(t)'!DO16-'2a)answer'!$I16)^2,"")</f>
        <v>1.9863194784384672E-2</v>
      </c>
      <c r="AB133" s="32">
        <f>IFERROR(('2a) logm_x(t)'!DQ16-'2a) logm_x(t)'!DP16-'2a)answer'!$I16)^2,"")</f>
        <v>2.6192413371490576E-4</v>
      </c>
      <c r="AC133" s="32">
        <f>IFERROR(('2a) logm_x(t)'!DR16-'2a) logm_x(t)'!DQ16-'2a)answer'!$I16)^2,"")</f>
        <v>3.9062633976481445E-3</v>
      </c>
      <c r="AD133" s="32">
        <f>IFERROR(('2a) logm_x(t)'!DS16-'2a) logm_x(t)'!DR16-'2a)answer'!$I16)^2,"")</f>
        <v>1.9921994941851522E-2</v>
      </c>
      <c r="AE133" s="32">
        <f>IFERROR(('2a) logm_x(t)'!DT16-'2a) logm_x(t)'!DS16-'2a)answer'!$I16)^2,"")</f>
        <v>5.7896793534583893E-2</v>
      </c>
      <c r="AF133" s="32">
        <f>IFERROR(('2a) logm_x(t)'!DU16-'2a) logm_x(t)'!DT16-'2a)answer'!$I16)^2,"")</f>
        <v>3.9965609948242956E-2</v>
      </c>
      <c r="AG133" s="32">
        <f>IFERROR(('2a) logm_x(t)'!DV16-'2a) logm_x(t)'!DU16-'2a)answer'!$I16)^2,"")</f>
        <v>1.5120950850389179E-3</v>
      </c>
      <c r="AH133" s="32">
        <f>IFERROR(('2a) logm_x(t)'!DW16-'2a) logm_x(t)'!DV16-'2a)answer'!$I16)^2,"")</f>
        <v>3.0982886562463841E-2</v>
      </c>
      <c r="AI133" s="32">
        <f>IFERROR(('2a) logm_x(t)'!DX16-'2a) logm_x(t)'!DW16-'2a)answer'!$I16)^2,"")</f>
        <v>1.5806287227764271E-2</v>
      </c>
      <c r="AJ133" s="32">
        <f>IFERROR(('2a) logm_x(t)'!DY16-'2a) logm_x(t)'!DX16-'2a)answer'!$I16)^2,"")</f>
        <v>8.5738258169842679E-2</v>
      </c>
      <c r="AK133" s="32">
        <f>IFERROR(('2a) logm_x(t)'!DZ16-'2a) logm_x(t)'!DY16-'2a)answer'!$I16)^2,"")</f>
        <v>0.14084713973780796</v>
      </c>
      <c r="AL133" s="32">
        <f>IFERROR(('2a) logm_x(t)'!EA16-'2a) logm_x(t)'!DZ16-'2a)answer'!$I16)^2,"")</f>
        <v>5.6482069228447562E-2</v>
      </c>
      <c r="AM133" s="32">
        <f>IFERROR(('2a) logm_x(t)'!EB16-'2a) logm_x(t)'!EA16-'2a)answer'!$I16)^2,"")</f>
        <v>6.690891963772494E-2</v>
      </c>
      <c r="AN133" s="32">
        <f>IFERROR(('2a) logm_x(t)'!EC16-'2a) logm_x(t)'!EB16-'2a)answer'!$I16)^2,"")</f>
        <v>6.4691387261113065E-2</v>
      </c>
      <c r="AO133" s="32">
        <f>IFERROR(('2a) logm_x(t)'!ED16-'2a) logm_x(t)'!EC16-'2a)answer'!$I16)^2,"")</f>
        <v>3.7431117403986525E-2</v>
      </c>
      <c r="AP133" s="32">
        <f>IFERROR(('2a) logm_x(t)'!EE16-'2a) logm_x(t)'!ED16-'2a)answer'!$I16)^2,"")</f>
        <v>0.10061682971160929</v>
      </c>
      <c r="AQ133" s="32">
        <f>IFERROR(('2a) logm_x(t)'!EF16-'2a) logm_x(t)'!EE16-'2a)answer'!$I16)^2,"")</f>
        <v>6.4331735939896703E-2</v>
      </c>
      <c r="AR133" s="32">
        <f>IFERROR(('2a) logm_x(t)'!EG16-'2a) logm_x(t)'!EF16-'2a)answer'!$I16)^2,"")</f>
        <v>0.13175022491713706</v>
      </c>
      <c r="AS133" s="32">
        <f>IFERROR(('2a) logm_x(t)'!EH16-'2a) logm_x(t)'!EG16-'2a)answer'!$I16)^2,"")</f>
        <v>0.22291325215269464</v>
      </c>
      <c r="AT133" s="32">
        <f>IFERROR(('2a) logm_x(t)'!EI16-'2a) logm_x(t)'!EH16-'2a)answer'!$I16)^2,"")</f>
        <v>4.4728899689822896E-2</v>
      </c>
      <c r="AU133" s="32">
        <f>IFERROR(('2a) logm_x(t)'!EJ16-'2a) logm_x(t)'!EI16-'2a)answer'!$I16)^2,"")</f>
        <v>4.2817342012810133E-3</v>
      </c>
      <c r="AV133" s="32">
        <f>IFERROR(('2a) logm_x(t)'!EK16-'2a) logm_x(t)'!EJ16-'2a)answer'!$I16)^2,"")</f>
        <v>0.2306892515636971</v>
      </c>
      <c r="AW133" s="32">
        <f>IFERROR(('2a) logm_x(t)'!EL16-'2a) logm_x(t)'!EK16-'2a)answer'!$I16)^2,"")</f>
        <v>0.10165254580818842</v>
      </c>
      <c r="AX133" s="32">
        <f>IFERROR(('2a) logm_x(t)'!EM16-'2a) logm_x(t)'!EL16-'2a)answer'!$I16)^2,"")</f>
        <v>1.0590445629618502E-2</v>
      </c>
      <c r="AY133" s="32">
        <f>IFERROR(('2a) logm_x(t)'!EN16-'2a) logm_x(t)'!EM16-'2a)answer'!$I16)^2,"")</f>
        <v>0.48890336730806894</v>
      </c>
      <c r="AZ133" s="32">
        <f>IFERROR(('2a) logm_x(t)'!EO16-'2a) logm_x(t)'!EN16-'2a)answer'!$I16)^2,"")</f>
        <v>9.9847677176813837E-2</v>
      </c>
      <c r="BA133" s="32">
        <f>IFERROR(('2a) logm_x(t)'!EP16-'2a) logm_x(t)'!EO16-'2a)answer'!$I16)^2,"")</f>
        <v>8.4179307447564296E-4</v>
      </c>
      <c r="BB133" s="32">
        <f>IFERROR(('2a) logm_x(t)'!EQ16-'2a) logm_x(t)'!EP16-'2a)answer'!$I16)^2,"")</f>
        <v>0.11686805404464072</v>
      </c>
      <c r="BC133" s="32">
        <f>IFERROR(('2a) logm_x(t)'!ER16-'2a) logm_x(t)'!EQ16-'2a)answer'!$I16)^2,"")</f>
        <v>0.13434295130000581</v>
      </c>
      <c r="BD133" s="32">
        <f>IFERROR(('2a) logm_x(t)'!ES16-'2a) logm_x(t)'!ER16-'2a)answer'!$I16)^2,"")</f>
        <v>9.4446516486445392E-2</v>
      </c>
      <c r="BE133" s="32">
        <f>IFERROR(('2a) logm_x(t)'!ET16-'2a) logm_x(t)'!ES16-'2a)answer'!$I16)^2,"")</f>
        <v>0.13447793233843092</v>
      </c>
      <c r="BF133" s="32">
        <f>IFERROR(('2a) logm_x(t)'!EU16-'2a) logm_x(t)'!ET16-'2a)answer'!$I16)^2,"")</f>
        <v>9.4532261555106037E-2</v>
      </c>
      <c r="BG133" s="32">
        <f>IFERROR(('2a) logm_x(t)'!EV16-'2a) logm_x(t)'!EU16-'2a)answer'!$I16)^2,"")</f>
        <v>8.5843568811883528E-2</v>
      </c>
      <c r="BH133" s="32">
        <f>IFERROR(('2a) logm_x(t)'!EW16-'2a) logm_x(t)'!EV16-'2a)answer'!$I16)^2,"")</f>
        <v>5.4372076581642122E-2</v>
      </c>
      <c r="BI133" s="32">
        <f>IFERROR(('2a) logm_x(t)'!EX16-'2a) logm_x(t)'!EW16-'2a)answer'!$I16)^2,"")</f>
        <v>8.5511335104070996E-2</v>
      </c>
      <c r="BJ133" s="32">
        <f>IFERROR(('2a) logm_x(t)'!EY16-'2a) logm_x(t)'!EX16-'2a)answer'!$I16)^2,"")</f>
        <v>0.15584197582082718</v>
      </c>
      <c r="BK133" s="32">
        <f>IFERROR(('2a) logm_x(t)'!EZ16-'2a) logm_x(t)'!EY16-'2a)answer'!$I16)^2,"")</f>
        <v>7.6910730708978827E-3</v>
      </c>
      <c r="BL133" s="32">
        <f>IFERROR(('2a) logm_x(t)'!FA16-'2a) logm_x(t)'!EZ16-'2a)answer'!$I16)^2,"")</f>
        <v>0.10108841186418885</v>
      </c>
      <c r="BM133" s="32">
        <f>IFERROR(('2a) logm_x(t)'!FB16-'2a) logm_x(t)'!FA16-'2a)answer'!$I16)^2,"")</f>
        <v>2.3257646094874351E-2</v>
      </c>
      <c r="BN133" s="32">
        <f>IFERROR(('2a) logm_x(t)'!FC16-'2a) logm_x(t)'!FB16-'2a)answer'!$I16)^2,"")</f>
        <v>0.1596276721196325</v>
      </c>
      <c r="BO133" s="32">
        <f>IFERROR(('2a) logm_x(t)'!FD16-'2a) logm_x(t)'!FC16-'2a)answer'!$I16)^2,"")</f>
        <v>0.12576810747107406</v>
      </c>
      <c r="BP133" s="32">
        <f>IFERROR(('2a) logm_x(t)'!FE16-'2a) logm_x(t)'!FD16-'2a)answer'!$I16)^2,"")</f>
        <v>9.3859419958312461E-4</v>
      </c>
      <c r="BQ133" s="32">
        <f>IFERROR(('2a) logm_x(t)'!FF16-'2a) logm_x(t)'!FE16-'2a)answer'!$I16)^2,"")</f>
        <v>4.8953273207082808E-2</v>
      </c>
      <c r="BR133" s="32">
        <f>IFERROR(('2a) logm_x(t)'!FG16-'2a) logm_x(t)'!FF16-'2a)answer'!$I16)^2,"")</f>
        <v>0.19043580114486819</v>
      </c>
      <c r="BS133" s="32">
        <f>IFERROR(('2a) logm_x(t)'!FH16-'2a) logm_x(t)'!FG16-'2a)answer'!$I16)^2,"")</f>
        <v>1.5457273834271753E-2</v>
      </c>
      <c r="BT133" s="32">
        <f>IFERROR(('2a) logm_x(t)'!FI16-'2a) logm_x(t)'!FH16-'2a)answer'!$I16)^2,"")</f>
        <v>7.8177333082885495E-3</v>
      </c>
      <c r="BU133" s="32">
        <f>IFERROR(('2a) logm_x(t)'!FJ16-'2a) logm_x(t)'!FI16-'2a)answer'!$I16)^2,"")</f>
        <v>1.1408211758761699E-3</v>
      </c>
      <c r="BV133" s="32">
        <f>IFERROR(('2a) logm_x(t)'!FK16-'2a) logm_x(t)'!FJ16-'2a)answer'!$I16)^2,"")</f>
        <v>0.20910864364655615</v>
      </c>
      <c r="BW133" s="32">
        <f>IFERROR(('2a) logm_x(t)'!FL16-'2a) logm_x(t)'!FK16-'2a)answer'!$I16)^2,"")</f>
        <v>0.38429571515267097</v>
      </c>
      <c r="BX133" s="32">
        <f>IFERROR(('2a) logm_x(t)'!FM16-'2a) logm_x(t)'!FL16-'2a)answer'!$I16)^2,"")</f>
        <v>0.34822516178199109</v>
      </c>
      <c r="BY133" s="32">
        <f>IFERROR(('2a) logm_x(t)'!FN16-'2a) logm_x(t)'!FM16-'2a)answer'!$I16)^2,"")</f>
        <v>5.8333859361576937E-2</v>
      </c>
      <c r="BZ133" s="32">
        <f>IFERROR(('2a) logm_x(t)'!FO16-'2a) logm_x(t)'!FN16-'2a)answer'!$I16)^2,"")</f>
        <v>9.2260805227659657E-4</v>
      </c>
      <c r="CA133" s="32">
        <f>IFERROR(('2a) logm_x(t)'!FP16-'2a) logm_x(t)'!FO16-'2a)answer'!$I16)^2,"")</f>
        <v>1.0718339560915193E-2</v>
      </c>
      <c r="CB133" s="32">
        <f>IFERROR(('2a) logm_x(t)'!FQ16-'2a) logm_x(t)'!FP16-'2a)answer'!$I16)^2,"")</f>
        <v>2.711661663391975E-2</v>
      </c>
      <c r="CC133" s="32">
        <f>IFERROR(('2a) logm_x(t)'!FR16-'2a) logm_x(t)'!FQ16-'2a)answer'!$I16)^2,"")</f>
        <v>0.43973480152689493</v>
      </c>
      <c r="CD133" s="32">
        <f>IFERROR(('2a) logm_x(t)'!FS16-'2a) logm_x(t)'!FR16-'2a)answer'!$I16)^2,"")</f>
        <v>2.1871761709456667E-2</v>
      </c>
      <c r="CE133" s="32">
        <f>IFERROR(('2a) logm_x(t)'!FT16-'2a) logm_x(t)'!FS16-'2a)answer'!$I16)^2,"")</f>
        <v>0.10145798757262213</v>
      </c>
      <c r="CF133" s="32">
        <f>IFERROR(('2a) logm_x(t)'!FU16-'2a) logm_x(t)'!FT16-'2a)answer'!$I16)^2,"")</f>
        <v>3.2174039508573067E-3</v>
      </c>
      <c r="CG133" s="32">
        <f>IFERROR(('2a) logm_x(t)'!FV16-'2a) logm_x(t)'!FU16-'2a)answer'!$I16)^2,"")</f>
        <v>1.3797231801435104E-2</v>
      </c>
      <c r="CH133" s="32">
        <f>IFERROR(('2a) logm_x(t)'!FW16-'2a) logm_x(t)'!FV16-'2a)answer'!$I16)^2,"")</f>
        <v>9.6028557178025754E-4</v>
      </c>
      <c r="CI133" s="32">
        <f>IFERROR(('2a) logm_x(t)'!FX16-'2a) logm_x(t)'!FW16-'2a)answer'!$I16)^2,"")</f>
        <v>3.2368285551322659E-3</v>
      </c>
      <c r="CJ133" s="32">
        <f>IFERROR(('2a) logm_x(t)'!FY16-'2a) logm_x(t)'!FX16-'2a)answer'!$I16)^2,"")</f>
        <v>1.3740607914647649E-2</v>
      </c>
      <c r="CK133" s="32">
        <f>IFERROR(('2a) logm_x(t)'!FZ16-'2a) logm_x(t)'!FY16-'2a)answer'!$I16)^2,"")</f>
        <v>0.14073032637487753</v>
      </c>
      <c r="CL133" s="32">
        <f>IFERROR(('2a) logm_x(t)'!GA16-'2a) logm_x(t)'!FZ16-'2a)answer'!$I16)^2,"")</f>
        <v>9.3550730827157756E-4</v>
      </c>
      <c r="CM133" s="32">
        <f>IFERROR(('2a) logm_x(t)'!GB16-'2a) logm_x(t)'!GA16-'2a)answer'!$I16)^2,"")</f>
        <v>9.1959252976814287E-4</v>
      </c>
      <c r="CN133" s="32">
        <f>IFERROR(('2a) logm_x(t)'!GC16-'2a) logm_x(t)'!GB16-'2a)answer'!$I16)^2,"")</f>
        <v>2.2038743022453598E-2</v>
      </c>
    </row>
    <row r="134" spans="1:92" x14ac:dyDescent="0.25">
      <c r="A134" s="31">
        <f t="shared" si="11"/>
        <v>14</v>
      </c>
      <c r="C134" s="32">
        <f>IFERROR(('2a) logm_x(t)'!CR17-'2a) logm_x(t)'!CQ17-'2a)answer'!$I17)^2,"")</f>
        <v>1.4709529512077294E-2</v>
      </c>
      <c r="D134" s="32">
        <f>IFERROR(('2a) logm_x(t)'!CS17-'2a) logm_x(t)'!CR17-'2a)answer'!$I17)^2,"")</f>
        <v>2.2290521296161776E-2</v>
      </c>
      <c r="E134" s="32">
        <f>IFERROR(('2a) logm_x(t)'!CT17-'2a) logm_x(t)'!CS17-'2a)answer'!$I17)^2,"")</f>
        <v>2.3712983825223445E-3</v>
      </c>
      <c r="F134" s="32">
        <f>IFERROR(('2a) logm_x(t)'!CU17-'2a) logm_x(t)'!CT17-'2a)answer'!$I17)^2,"")</f>
        <v>1.3181543748726527E-3</v>
      </c>
      <c r="G134" s="32">
        <f>IFERROR(('2a) logm_x(t)'!CV17-'2a) logm_x(t)'!CU17-'2a)answer'!$I17)^2,"")</f>
        <v>6.8330414401075682E-3</v>
      </c>
      <c r="H134" s="32">
        <f>IFERROR(('2a) logm_x(t)'!CW17-'2a) logm_x(t)'!CV17-'2a)answer'!$I17)^2,"")</f>
        <v>5.2698407804156154E-2</v>
      </c>
      <c r="I134" s="32">
        <f>IFERROR(('2a) logm_x(t)'!CX17-'2a) logm_x(t)'!CW17-'2a)answer'!$I17)^2,"")</f>
        <v>0.12247610535789986</v>
      </c>
      <c r="J134" s="32">
        <f>IFERROR(('2a) logm_x(t)'!CY17-'2a) logm_x(t)'!CX17-'2a)answer'!$I17)^2,"")</f>
        <v>3.675029086109885E-2</v>
      </c>
      <c r="K134" s="32">
        <f>IFERROR(('2a) logm_x(t)'!CZ17-'2a) logm_x(t)'!CY17-'2a)answer'!$I17)^2,"")</f>
        <v>2.8675402157120392E-2</v>
      </c>
      <c r="L134" s="32">
        <f>IFERROR(('2a) logm_x(t)'!DA17-'2a) logm_x(t)'!CZ17-'2a)answer'!$I17)^2,"")</f>
        <v>4.3106131893093438E-3</v>
      </c>
      <c r="M134" s="32">
        <f>IFERROR(('2a) logm_x(t)'!DB17-'2a) logm_x(t)'!DA17-'2a)answer'!$I17)^2,"")</f>
        <v>3.9595760086826226E-3</v>
      </c>
      <c r="N134" s="32">
        <f>IFERROR(('2a) logm_x(t)'!DC17-'2a) logm_x(t)'!DB17-'2a)answer'!$I17)^2,"")</f>
        <v>1.9847023982923379E-5</v>
      </c>
      <c r="O134" s="32">
        <f>IFERROR(('2a) logm_x(t)'!DD17-'2a) logm_x(t)'!DC17-'2a)answer'!$I17)^2,"")</f>
        <v>8.0570426002796822E-3</v>
      </c>
      <c r="P134" s="32">
        <f>IFERROR(('2a) logm_x(t)'!DE17-'2a) logm_x(t)'!DD17-'2a)answer'!$I17)^2,"")</f>
        <v>4.5960027402566002E-2</v>
      </c>
      <c r="Q134" s="32">
        <f>IFERROR(('2a) logm_x(t)'!DF17-'2a) logm_x(t)'!DE17-'2a)answer'!$I17)^2,"")</f>
        <v>4.9180453769768366E-2</v>
      </c>
      <c r="R134" s="32">
        <f>IFERROR(('2a) logm_x(t)'!DG17-'2a) logm_x(t)'!DF17-'2a)answer'!$I17)^2,"")</f>
        <v>3.5741147956120353E-6</v>
      </c>
      <c r="S134" s="32">
        <f>IFERROR(('2a) logm_x(t)'!DH17-'2a) logm_x(t)'!DG17-'2a)answer'!$I17)^2,"")</f>
        <v>6.6712306818826096E-4</v>
      </c>
      <c r="T134" s="32">
        <f>IFERROR(('2a) logm_x(t)'!DI17-'2a) logm_x(t)'!DH17-'2a)answer'!$I17)^2,"")</f>
        <v>2.87234955771579E-2</v>
      </c>
      <c r="U134" s="32">
        <f>IFERROR(('2a) logm_x(t)'!DJ17-'2a) logm_x(t)'!DI17-'2a)answer'!$I17)^2,"")</f>
        <v>2.2881588800062751E-3</v>
      </c>
      <c r="V134" s="32">
        <f>IFERROR(('2a) logm_x(t)'!DK17-'2a) logm_x(t)'!DJ17-'2a)answer'!$I17)^2,"")</f>
        <v>3.5904444374397805E-3</v>
      </c>
      <c r="W134" s="32">
        <f>IFERROR(('2a) logm_x(t)'!DL17-'2a) logm_x(t)'!DK17-'2a)answer'!$I17)^2,"")</f>
        <v>3.2953881023750731E-3</v>
      </c>
      <c r="X134" s="32">
        <f>IFERROR(('2a) logm_x(t)'!DM17-'2a) logm_x(t)'!DL17-'2a)answer'!$I17)^2,"")</f>
        <v>1.553231501273227E-2</v>
      </c>
      <c r="Y134" s="32">
        <f>IFERROR(('2a) logm_x(t)'!DN17-'2a) logm_x(t)'!DM17-'2a)answer'!$I17)^2,"")</f>
        <v>4.4615149682043767E-3</v>
      </c>
      <c r="Z134" s="32">
        <f>IFERROR(('2a) logm_x(t)'!DO17-'2a) logm_x(t)'!DN17-'2a)answer'!$I17)^2,"")</f>
        <v>2.2387303205203855E-2</v>
      </c>
      <c r="AA134" s="32">
        <f>IFERROR(('2a) logm_x(t)'!DP17-'2a) logm_x(t)'!DO17-'2a)answer'!$I17)^2,"")</f>
        <v>1.9104847935816275E-3</v>
      </c>
      <c r="AB134" s="32">
        <f>IFERROR(('2a) logm_x(t)'!DQ17-'2a) logm_x(t)'!DP17-'2a)answer'!$I17)^2,"")</f>
        <v>8.9769306922036912E-3</v>
      </c>
      <c r="AC134" s="32">
        <f>IFERROR(('2a) logm_x(t)'!DR17-'2a) logm_x(t)'!DQ17-'2a)answer'!$I17)^2,"")</f>
        <v>6.3312434873253394E-5</v>
      </c>
      <c r="AD134" s="32">
        <f>IFERROR(('2a) logm_x(t)'!DS17-'2a) logm_x(t)'!DR17-'2a)answer'!$I17)^2,"")</f>
        <v>3.5672078544709614E-2</v>
      </c>
      <c r="AE134" s="32">
        <f>IFERROR(('2a) logm_x(t)'!DT17-'2a) logm_x(t)'!DS17-'2a)answer'!$I17)^2,"")</f>
        <v>6.71568820891352E-2</v>
      </c>
      <c r="AF134" s="32">
        <f>IFERROR(('2a) logm_x(t)'!DU17-'2a) logm_x(t)'!DT17-'2a)answer'!$I17)^2,"")</f>
        <v>6.4802518063166543E-3</v>
      </c>
      <c r="AG134" s="32">
        <f>IFERROR(('2a) logm_x(t)'!DV17-'2a) logm_x(t)'!DU17-'2a)answer'!$I17)^2,"")</f>
        <v>2.9833711672665065E-3</v>
      </c>
      <c r="AH134" s="32">
        <f>IFERROR(('2a) logm_x(t)'!DW17-'2a) logm_x(t)'!DV17-'2a)answer'!$I17)^2,"")</f>
        <v>0.16859778246387983</v>
      </c>
      <c r="AI134" s="32">
        <f>IFERROR(('2a) logm_x(t)'!DX17-'2a) logm_x(t)'!DW17-'2a)answer'!$I17)^2,"")</f>
        <v>0.25345058261944625</v>
      </c>
      <c r="AJ134" s="32">
        <f>IFERROR(('2a) logm_x(t)'!DY17-'2a) logm_x(t)'!DX17-'2a)answer'!$I17)^2,"")</f>
        <v>1.8050780379255554E-4</v>
      </c>
      <c r="AK134" s="32">
        <f>IFERROR(('2a) logm_x(t)'!DZ17-'2a) logm_x(t)'!DY17-'2a)answer'!$I17)^2,"")</f>
        <v>6.7984197124183562E-2</v>
      </c>
      <c r="AL134" s="32">
        <f>IFERROR(('2a) logm_x(t)'!EA17-'2a) logm_x(t)'!DZ17-'2a)answer'!$I17)^2,"")</f>
        <v>3.2810395987314826E-2</v>
      </c>
      <c r="AM134" s="32">
        <f>IFERROR(('2a) logm_x(t)'!EB17-'2a) logm_x(t)'!EA17-'2a)answer'!$I17)^2,"")</f>
        <v>1.01809144606765E-2</v>
      </c>
      <c r="AN134" s="32">
        <f>IFERROR(('2a) logm_x(t)'!EC17-'2a) logm_x(t)'!EB17-'2a)answer'!$I17)^2,"")</f>
        <v>3.2985821184321883E-2</v>
      </c>
      <c r="AO134" s="32">
        <f>IFERROR(('2a) logm_x(t)'!ED17-'2a) logm_x(t)'!EC17-'2a)answer'!$I17)^2,"")</f>
        <v>5.5838501468315413E-2</v>
      </c>
      <c r="AP134" s="32">
        <f>IFERROR(('2a) logm_x(t)'!EE17-'2a) logm_x(t)'!ED17-'2a)answer'!$I17)^2,"")</f>
        <v>3.3596043418760164E-2</v>
      </c>
      <c r="AQ134" s="32">
        <f>IFERROR(('2a) logm_x(t)'!EF17-'2a) logm_x(t)'!EE17-'2a)answer'!$I17)^2,"")</f>
        <v>3.8312523173569486E-2</v>
      </c>
      <c r="AR134" s="32">
        <f>IFERROR(('2a) logm_x(t)'!EG17-'2a) logm_x(t)'!EF17-'2a)answer'!$I17)^2,"")</f>
        <v>2.0939282410957768E-2</v>
      </c>
      <c r="AS134" s="32">
        <f>IFERROR(('2a) logm_x(t)'!EH17-'2a) logm_x(t)'!EG17-'2a)answer'!$I17)^2,"")</f>
        <v>3.8891595362954189E-2</v>
      </c>
      <c r="AT134" s="32">
        <f>IFERROR(('2a) logm_x(t)'!EI17-'2a) logm_x(t)'!EH17-'2a)answer'!$I17)^2,"")</f>
        <v>2.7313207462524764E-5</v>
      </c>
      <c r="AU134" s="32">
        <f>IFERROR(('2a) logm_x(t)'!EJ17-'2a) logm_x(t)'!EI17-'2a)answer'!$I17)^2,"")</f>
        <v>3.4242952627348282E-3</v>
      </c>
      <c r="AV134" s="32">
        <f>IFERROR(('2a) logm_x(t)'!EK17-'2a) logm_x(t)'!EJ17-'2a)answer'!$I17)^2,"")</f>
        <v>1.3824757160231782E-3</v>
      </c>
      <c r="AW134" s="32">
        <f>IFERROR(('2a) logm_x(t)'!EL17-'2a) logm_x(t)'!EK17-'2a)answer'!$I17)^2,"")</f>
        <v>2.3490566275620905E-2</v>
      </c>
      <c r="AX134" s="32">
        <f>IFERROR(('2a) logm_x(t)'!EM17-'2a) logm_x(t)'!EL17-'2a)answer'!$I17)^2,"")</f>
        <v>1.7313315525721205E-2</v>
      </c>
      <c r="AY134" s="32">
        <f>IFERROR(('2a) logm_x(t)'!EN17-'2a) logm_x(t)'!EM17-'2a)answer'!$I17)^2,"")</f>
        <v>8.8511663533862153E-2</v>
      </c>
      <c r="AZ134" s="32">
        <f>IFERROR(('2a) logm_x(t)'!EO17-'2a) logm_x(t)'!EN17-'2a)answer'!$I17)^2,"")</f>
        <v>0.1241991228231188</v>
      </c>
      <c r="BA134" s="32">
        <f>IFERROR(('2a) logm_x(t)'!EP17-'2a) logm_x(t)'!EO17-'2a)answer'!$I17)^2,"")</f>
        <v>6.9888314752915584E-2</v>
      </c>
      <c r="BB134" s="32">
        <f>IFERROR(('2a) logm_x(t)'!EQ17-'2a) logm_x(t)'!EP17-'2a)answer'!$I17)^2,"")</f>
        <v>3.1831918616751073E-3</v>
      </c>
      <c r="BC134" s="32">
        <f>IFERROR(('2a) logm_x(t)'!ER17-'2a) logm_x(t)'!EQ17-'2a)answer'!$I17)^2,"")</f>
        <v>9.6398798977262549E-3</v>
      </c>
      <c r="BD134" s="32">
        <f>IFERROR(('2a) logm_x(t)'!ES17-'2a) logm_x(t)'!ER17-'2a)answer'!$I17)^2,"")</f>
        <v>6.2299779218162008E-5</v>
      </c>
      <c r="BE134" s="32">
        <f>IFERROR(('2a) logm_x(t)'!ET17-'2a) logm_x(t)'!ES17-'2a)answer'!$I17)^2,"")</f>
        <v>4.6340072652051902E-2</v>
      </c>
      <c r="BF134" s="32">
        <f>IFERROR(('2a) logm_x(t)'!EU17-'2a) logm_x(t)'!ET17-'2a)answer'!$I17)^2,"")</f>
        <v>3.8929241248501022E-2</v>
      </c>
      <c r="BG134" s="32">
        <f>IFERROR(('2a) logm_x(t)'!EV17-'2a) logm_x(t)'!EU17-'2a)answer'!$I17)^2,"")</f>
        <v>6.7681484332246827E-2</v>
      </c>
      <c r="BH134" s="32">
        <f>IFERROR(('2a) logm_x(t)'!EW17-'2a) logm_x(t)'!EV17-'2a)answer'!$I17)^2,"")</f>
        <v>6.0466680147360674E-2</v>
      </c>
      <c r="BI134" s="32">
        <f>IFERROR(('2a) logm_x(t)'!EX17-'2a) logm_x(t)'!EW17-'2a)answer'!$I17)^2,"")</f>
        <v>0.47398784725103971</v>
      </c>
      <c r="BJ134" s="32">
        <f>IFERROR(('2a) logm_x(t)'!EY17-'2a) logm_x(t)'!EX17-'2a)answer'!$I17)^2,"")</f>
        <v>7.2755573570919285E-4</v>
      </c>
      <c r="BK134" s="32">
        <f>IFERROR(('2a) logm_x(t)'!EZ17-'2a) logm_x(t)'!EY17-'2a)answer'!$I17)^2,"")</f>
        <v>0.48799809084063761</v>
      </c>
      <c r="BL134" s="32">
        <f>IFERROR(('2a) logm_x(t)'!FA17-'2a) logm_x(t)'!EZ17-'2a)answer'!$I17)^2,"")</f>
        <v>0.24725307785572601</v>
      </c>
      <c r="BM134" s="32">
        <f>IFERROR(('2a) logm_x(t)'!FB17-'2a) logm_x(t)'!FA17-'2a)answer'!$I17)^2,"")</f>
        <v>6.8127181128241288E-2</v>
      </c>
      <c r="BN134" s="32">
        <f>IFERROR(('2a) logm_x(t)'!FC17-'2a) logm_x(t)'!FB17-'2a)answer'!$I17)^2,"")</f>
        <v>5.2353218162789164E-2</v>
      </c>
      <c r="BO134" s="32">
        <f>IFERROR(('2a) logm_x(t)'!FD17-'2a) logm_x(t)'!FC17-'2a)answer'!$I17)^2,"")</f>
        <v>1.4513983278891715E-2</v>
      </c>
      <c r="BP134" s="32">
        <f>IFERROR(('2a) logm_x(t)'!FE17-'2a) logm_x(t)'!FD17-'2a)answer'!$I17)^2,"")</f>
        <v>0.18664749652169496</v>
      </c>
      <c r="BQ134" s="32">
        <f>IFERROR(('2a) logm_x(t)'!FF17-'2a) logm_x(t)'!FE17-'2a)answer'!$I17)^2,"")</f>
        <v>0.18700410612699928</v>
      </c>
      <c r="BR134" s="32">
        <f>IFERROR(('2a) logm_x(t)'!FG17-'2a) logm_x(t)'!FF17-'2a)answer'!$I17)^2,"")</f>
        <v>4.9939196778620659E-2</v>
      </c>
      <c r="BS134" s="32">
        <f>IFERROR(('2a) logm_x(t)'!FH17-'2a) logm_x(t)'!FG17-'2a)answer'!$I17)^2,"")</f>
        <v>0.36794677960423389</v>
      </c>
      <c r="BT134" s="32">
        <f>IFERROR(('2a) logm_x(t)'!FI17-'2a) logm_x(t)'!FH17-'2a)answer'!$I17)^2,"")</f>
        <v>4.3516266749563805E-2</v>
      </c>
      <c r="BU134" s="32">
        <f>IFERROR(('2a) logm_x(t)'!FJ17-'2a) logm_x(t)'!FI17-'2a)answer'!$I17)^2,"")</f>
        <v>0.10827972326229778</v>
      </c>
      <c r="BV134" s="32">
        <f>IFERROR(('2a) logm_x(t)'!FK17-'2a) logm_x(t)'!FJ17-'2a)answer'!$I17)^2,"")</f>
        <v>1.6226078483833735E-2</v>
      </c>
      <c r="BW134" s="32">
        <f>IFERROR(('2a) logm_x(t)'!FL17-'2a) logm_x(t)'!FK17-'2a)answer'!$I17)^2,"")</f>
        <v>7.4347798381259725E-2</v>
      </c>
      <c r="BX134" s="32">
        <f>IFERROR(('2a) logm_x(t)'!FM17-'2a) logm_x(t)'!FL17-'2a)answer'!$I17)^2,"")</f>
        <v>4.7396784167463075E-2</v>
      </c>
      <c r="BY134" s="32">
        <f>IFERROR(('2a) logm_x(t)'!FN17-'2a) logm_x(t)'!FM17-'2a)answer'!$I17)^2,"")</f>
        <v>1.7598427722557399E-2</v>
      </c>
      <c r="BZ134" s="32">
        <f>IFERROR(('2a) logm_x(t)'!FO17-'2a) logm_x(t)'!FN17-'2a)answer'!$I17)^2,"")</f>
        <v>1.8294076252182507E-2</v>
      </c>
      <c r="CA134" s="32">
        <f>IFERROR(('2a) logm_x(t)'!FP17-'2a) logm_x(t)'!FO17-'2a)answer'!$I17)^2,"")</f>
        <v>8.1082627324645495E-2</v>
      </c>
      <c r="CB134" s="32">
        <f>IFERROR(('2a) logm_x(t)'!FQ17-'2a) logm_x(t)'!FP17-'2a)answer'!$I17)^2,"")</f>
        <v>7.8702914355142483E-4</v>
      </c>
      <c r="CC134" s="32">
        <f>IFERROR(('2a) logm_x(t)'!FR17-'2a) logm_x(t)'!FQ17-'2a)answer'!$I17)^2,"")</f>
        <v>8.5029475525747411E-2</v>
      </c>
      <c r="CD134" s="32">
        <f>IFERROR(('2a) logm_x(t)'!FS17-'2a) logm_x(t)'!FR17-'2a)answer'!$I17)^2,"")</f>
        <v>3.2629889310523727E-2</v>
      </c>
      <c r="CE134" s="32">
        <f>IFERROR(('2a) logm_x(t)'!FT17-'2a) logm_x(t)'!FS17-'2a)answer'!$I17)^2,"")</f>
        <v>0.16587829847441421</v>
      </c>
      <c r="CF134" s="32">
        <f>IFERROR(('2a) logm_x(t)'!FU17-'2a) logm_x(t)'!FT17-'2a)answer'!$I17)^2,"")</f>
        <v>7.0639892169962427E-3</v>
      </c>
      <c r="CG134" s="32">
        <f>IFERROR(('2a) logm_x(t)'!FV17-'2a) logm_x(t)'!FU17-'2a)answer'!$I17)^2,"")</f>
        <v>0.10302339169717371</v>
      </c>
      <c r="CH134" s="32">
        <f>IFERROR(('2a) logm_x(t)'!FW17-'2a) logm_x(t)'!FV17-'2a)answer'!$I17)^2,"")</f>
        <v>2.385142822949959E-2</v>
      </c>
      <c r="CI134" s="32">
        <f>IFERROR(('2a) logm_x(t)'!FX17-'2a) logm_x(t)'!FW17-'2a)answer'!$I17)^2,"")</f>
        <v>6.1384656268052467E-3</v>
      </c>
      <c r="CJ134" s="32">
        <f>IFERROR(('2a) logm_x(t)'!FY17-'2a) logm_x(t)'!FX17-'2a)answer'!$I17)^2,"")</f>
        <v>0.59966848945878104</v>
      </c>
      <c r="CK134" s="32">
        <f>IFERROR(('2a) logm_x(t)'!FZ17-'2a) logm_x(t)'!FY17-'2a)answer'!$I17)^2,"")</f>
        <v>0.70198281911298765</v>
      </c>
      <c r="CL134" s="32">
        <f>IFERROR(('2a) logm_x(t)'!GA17-'2a) logm_x(t)'!FZ17-'2a)answer'!$I17)^2,"")</f>
        <v>0.18746760810198743</v>
      </c>
      <c r="CM134" s="32">
        <f>IFERROR(('2a) logm_x(t)'!GB17-'2a) logm_x(t)'!GA17-'2a)answer'!$I17)^2,"")</f>
        <v>3.5745597545794269E-3</v>
      </c>
      <c r="CN134" s="32">
        <f>IFERROR(('2a) logm_x(t)'!GC17-'2a) logm_x(t)'!GB17-'2a)answer'!$I17)^2,"")</f>
        <v>1.3132457675284481E-2</v>
      </c>
    </row>
    <row r="135" spans="1:92" x14ac:dyDescent="0.25">
      <c r="A135" s="31">
        <f t="shared" si="11"/>
        <v>15</v>
      </c>
      <c r="C135" s="32">
        <f>IFERROR(('2a) logm_x(t)'!CR18-'2a) logm_x(t)'!CQ18-'2a)answer'!$I18)^2,"")</f>
        <v>2.9395374094893678E-2</v>
      </c>
      <c r="D135" s="32">
        <f>IFERROR(('2a) logm_x(t)'!CS18-'2a) logm_x(t)'!CR18-'2a)answer'!$I18)^2,"")</f>
        <v>1.118167270473572E-2</v>
      </c>
      <c r="E135" s="32">
        <f>IFERROR(('2a) logm_x(t)'!CT18-'2a) logm_x(t)'!CS18-'2a)answer'!$I18)^2,"")</f>
        <v>1.1981682511373933E-3</v>
      </c>
      <c r="F135" s="32">
        <f>IFERROR(('2a) logm_x(t)'!CU18-'2a) logm_x(t)'!CT18-'2a)answer'!$I18)^2,"")</f>
        <v>5.8558420848389752E-3</v>
      </c>
      <c r="G135" s="32">
        <f>IFERROR(('2a) logm_x(t)'!CV18-'2a) logm_x(t)'!CU18-'2a)answer'!$I18)^2,"")</f>
        <v>9.7939544717597915E-3</v>
      </c>
      <c r="H135" s="32">
        <f>IFERROR(('2a) logm_x(t)'!CW18-'2a) logm_x(t)'!CV18-'2a)answer'!$I18)^2,"")</f>
        <v>7.0449886012697707E-2</v>
      </c>
      <c r="I135" s="32">
        <f>IFERROR(('2a) logm_x(t)'!CX18-'2a) logm_x(t)'!CW18-'2a)answer'!$I18)^2,"")</f>
        <v>9.5962682409546154E-2</v>
      </c>
      <c r="J135" s="32">
        <f>IFERROR(('2a) logm_x(t)'!CY18-'2a) logm_x(t)'!CX18-'2a)answer'!$I18)^2,"")</f>
        <v>7.6457641077510834E-3</v>
      </c>
      <c r="K135" s="32">
        <f>IFERROR(('2a) logm_x(t)'!CZ18-'2a) logm_x(t)'!CY18-'2a)answer'!$I18)^2,"")</f>
        <v>2.2583369119116285E-2</v>
      </c>
      <c r="L135" s="32">
        <f>IFERROR(('2a) logm_x(t)'!DA18-'2a) logm_x(t)'!CZ18-'2a)answer'!$I18)^2,"")</f>
        <v>3.0891322922832775E-3</v>
      </c>
      <c r="M135" s="32">
        <f>IFERROR(('2a) logm_x(t)'!DB18-'2a) logm_x(t)'!DA18-'2a)answer'!$I18)^2,"")</f>
        <v>1.8214262749318197E-4</v>
      </c>
      <c r="N135" s="32">
        <f>IFERROR(('2a) logm_x(t)'!DC18-'2a) logm_x(t)'!DB18-'2a)answer'!$I18)^2,"")</f>
        <v>4.120008902835968E-3</v>
      </c>
      <c r="O135" s="32">
        <f>IFERROR(('2a) logm_x(t)'!DD18-'2a) logm_x(t)'!DC18-'2a)answer'!$I18)^2,"")</f>
        <v>2.1540524246519324E-2</v>
      </c>
      <c r="P135" s="32">
        <f>IFERROR(('2a) logm_x(t)'!DE18-'2a) logm_x(t)'!DD18-'2a)answer'!$I18)^2,"")</f>
        <v>4.7100411622950047E-2</v>
      </c>
      <c r="Q135" s="32">
        <f>IFERROR(('2a) logm_x(t)'!DF18-'2a) logm_x(t)'!DE18-'2a)answer'!$I18)^2,"")</f>
        <v>2.3559093355365905E-3</v>
      </c>
      <c r="R135" s="32">
        <f>IFERROR(('2a) logm_x(t)'!DG18-'2a) logm_x(t)'!DF18-'2a)answer'!$I18)^2,"")</f>
        <v>2.0073065248144929E-2</v>
      </c>
      <c r="S135" s="32">
        <f>IFERROR(('2a) logm_x(t)'!DH18-'2a) logm_x(t)'!DG18-'2a)answer'!$I18)^2,"")</f>
        <v>4.8347256675499023E-3</v>
      </c>
      <c r="T135" s="32">
        <f>IFERROR(('2a) logm_x(t)'!DI18-'2a) logm_x(t)'!DH18-'2a)answer'!$I18)^2,"")</f>
        <v>1.0249358302907879E-2</v>
      </c>
      <c r="U135" s="32">
        <f>IFERROR(('2a) logm_x(t)'!DJ18-'2a) logm_x(t)'!DI18-'2a)answer'!$I18)^2,"")</f>
        <v>2.6607187307922031E-3</v>
      </c>
      <c r="V135" s="32">
        <f>IFERROR(('2a) logm_x(t)'!DK18-'2a) logm_x(t)'!DJ18-'2a)answer'!$I18)^2,"")</f>
        <v>7.7833524154027152E-3</v>
      </c>
      <c r="W135" s="32">
        <f>IFERROR(('2a) logm_x(t)'!DL18-'2a) logm_x(t)'!DK18-'2a)answer'!$I18)^2,"")</f>
        <v>1.3646551155035625E-2</v>
      </c>
      <c r="X135" s="32">
        <f>IFERROR(('2a) logm_x(t)'!DM18-'2a) logm_x(t)'!DL18-'2a)answer'!$I18)^2,"")</f>
        <v>5.1421809546435679E-4</v>
      </c>
      <c r="Y135" s="32">
        <f>IFERROR(('2a) logm_x(t)'!DN18-'2a) logm_x(t)'!DM18-'2a)answer'!$I18)^2,"")</f>
        <v>4.312300688800675E-2</v>
      </c>
      <c r="Z135" s="32">
        <f>IFERROR(('2a) logm_x(t)'!DO18-'2a) logm_x(t)'!DN18-'2a)answer'!$I18)^2,"")</f>
        <v>0.11758908365541727</v>
      </c>
      <c r="AA135" s="32">
        <f>IFERROR(('2a) logm_x(t)'!DP18-'2a) logm_x(t)'!DO18-'2a)answer'!$I18)^2,"")</f>
        <v>8.7535282843977311E-2</v>
      </c>
      <c r="AB135" s="32">
        <f>IFERROR(('2a) logm_x(t)'!DQ18-'2a) logm_x(t)'!DP18-'2a)answer'!$I18)^2,"")</f>
        <v>5.3804825110597074E-2</v>
      </c>
      <c r="AC135" s="32">
        <f>IFERROR(('2a) logm_x(t)'!DR18-'2a) logm_x(t)'!DQ18-'2a)answer'!$I18)^2,"")</f>
        <v>1.7366146842930064E-3</v>
      </c>
      <c r="AD135" s="32">
        <f>IFERROR(('2a) logm_x(t)'!DS18-'2a) logm_x(t)'!DR18-'2a)answer'!$I18)^2,"")</f>
        <v>4.160668985756906E-2</v>
      </c>
      <c r="AE135" s="32">
        <f>IFERROR(('2a) logm_x(t)'!DT18-'2a) logm_x(t)'!DS18-'2a)answer'!$I18)^2,"")</f>
        <v>7.7169916984008453E-4</v>
      </c>
      <c r="AF135" s="32">
        <f>IFERROR(('2a) logm_x(t)'!DU18-'2a) logm_x(t)'!DT18-'2a)answer'!$I18)^2,"")</f>
        <v>1.5997417339132652E-2</v>
      </c>
      <c r="AG135" s="32">
        <f>IFERROR(('2a) logm_x(t)'!DV18-'2a) logm_x(t)'!DU18-'2a)answer'!$I18)^2,"")</f>
        <v>4.0641615217614115E-4</v>
      </c>
      <c r="AH135" s="32">
        <f>IFERROR(('2a) logm_x(t)'!DW18-'2a) logm_x(t)'!DV18-'2a)answer'!$I18)^2,"")</f>
        <v>2.6086821619317593E-2</v>
      </c>
      <c r="AI135" s="32">
        <f>IFERROR(('2a) logm_x(t)'!DX18-'2a) logm_x(t)'!DW18-'2a)answer'!$I18)^2,"")</f>
        <v>1.5981369070587402E-3</v>
      </c>
      <c r="AJ135" s="32">
        <f>IFERROR(('2a) logm_x(t)'!DY18-'2a) logm_x(t)'!DX18-'2a)answer'!$I18)^2,"")</f>
        <v>0.10262736363262148</v>
      </c>
      <c r="AK135" s="32">
        <f>IFERROR(('2a) logm_x(t)'!DZ18-'2a) logm_x(t)'!DY18-'2a)answer'!$I18)^2,"")</f>
        <v>9.6567918408561909E-2</v>
      </c>
      <c r="AL135" s="32">
        <f>IFERROR(('2a) logm_x(t)'!EA18-'2a) logm_x(t)'!DZ18-'2a)answer'!$I18)^2,"")</f>
        <v>3.628515983354607E-2</v>
      </c>
      <c r="AM135" s="32">
        <f>IFERROR(('2a) logm_x(t)'!EB18-'2a) logm_x(t)'!EA18-'2a)answer'!$I18)^2,"")</f>
        <v>6.1084612715678931E-3</v>
      </c>
      <c r="AN135" s="32">
        <f>IFERROR(('2a) logm_x(t)'!EC18-'2a) logm_x(t)'!EB18-'2a)answer'!$I18)^2,"")</f>
        <v>6.1803320780696554E-6</v>
      </c>
      <c r="AO135" s="32">
        <f>IFERROR(('2a) logm_x(t)'!ED18-'2a) logm_x(t)'!EC18-'2a)answer'!$I18)^2,"")</f>
        <v>2.2355245196869947E-2</v>
      </c>
      <c r="AP135" s="32">
        <f>IFERROR(('2a) logm_x(t)'!EE18-'2a) logm_x(t)'!ED18-'2a)answer'!$I18)^2,"")</f>
        <v>6.2235511197571113E-2</v>
      </c>
      <c r="AQ135" s="32">
        <f>IFERROR(('2a) logm_x(t)'!EF18-'2a) logm_x(t)'!EE18-'2a)answer'!$I18)^2,"")</f>
        <v>7.0785862568362575E-3</v>
      </c>
      <c r="AR135" s="32">
        <f>IFERROR(('2a) logm_x(t)'!EG18-'2a) logm_x(t)'!EF18-'2a)answer'!$I18)^2,"")</f>
        <v>1.8504564350283595E-2</v>
      </c>
      <c r="AS135" s="32">
        <f>IFERROR(('2a) logm_x(t)'!EH18-'2a) logm_x(t)'!EG18-'2a)answer'!$I18)^2,"")</f>
        <v>0.17425162479213729</v>
      </c>
      <c r="AT135" s="32">
        <f>IFERROR(('2a) logm_x(t)'!EI18-'2a) logm_x(t)'!EH18-'2a)answer'!$I18)^2,"")</f>
        <v>5.1254902541618928E-4</v>
      </c>
      <c r="AU135" s="32">
        <f>IFERROR(('2a) logm_x(t)'!EJ18-'2a) logm_x(t)'!EI18-'2a)answer'!$I18)^2,"")</f>
        <v>2.396948296572507E-2</v>
      </c>
      <c r="AV135" s="32">
        <f>IFERROR(('2a) logm_x(t)'!EK18-'2a) logm_x(t)'!EJ18-'2a)answer'!$I18)^2,"")</f>
        <v>1.5898224649265814E-2</v>
      </c>
      <c r="AW135" s="32">
        <f>IFERROR(('2a) logm_x(t)'!EL18-'2a) logm_x(t)'!EK18-'2a)answer'!$I18)^2,"")</f>
        <v>0.17554197630679785</v>
      </c>
      <c r="AX135" s="32">
        <f>IFERROR(('2a) logm_x(t)'!EM18-'2a) logm_x(t)'!EL18-'2a)answer'!$I18)^2,"")</f>
        <v>4.3599157770373359E-4</v>
      </c>
      <c r="AY135" s="32">
        <f>IFERROR(('2a) logm_x(t)'!EN18-'2a) logm_x(t)'!EM18-'2a)answer'!$I18)^2,"")</f>
        <v>2.2476092286083521E-2</v>
      </c>
      <c r="AZ135" s="32">
        <f>IFERROR(('2a) logm_x(t)'!EO18-'2a) logm_x(t)'!EN18-'2a)answer'!$I18)^2,"")</f>
        <v>8.0355823759675191E-2</v>
      </c>
      <c r="BA135" s="32">
        <f>IFERROR(('2a) logm_x(t)'!EP18-'2a) logm_x(t)'!EO18-'2a)answer'!$I18)^2,"")</f>
        <v>0.14702326018271333</v>
      </c>
      <c r="BB135" s="32">
        <f>IFERROR(('2a) logm_x(t)'!EQ18-'2a) logm_x(t)'!EP18-'2a)answer'!$I18)^2,"")</f>
        <v>0.11642362873042277</v>
      </c>
      <c r="BC135" s="32">
        <f>IFERROR(('2a) logm_x(t)'!ER18-'2a) logm_x(t)'!EQ18-'2a)answer'!$I18)^2,"")</f>
        <v>9.5201513655035243E-3</v>
      </c>
      <c r="BD135" s="32">
        <f>IFERROR(('2a) logm_x(t)'!ES18-'2a) logm_x(t)'!ER18-'2a)answer'!$I18)^2,"")</f>
        <v>3.356175736791461E-3</v>
      </c>
      <c r="BE135" s="32">
        <f>IFERROR(('2a) logm_x(t)'!ET18-'2a) logm_x(t)'!ES18-'2a)answer'!$I18)^2,"")</f>
        <v>2.311474943394319E-5</v>
      </c>
      <c r="BF135" s="32">
        <f>IFERROR(('2a) logm_x(t)'!EU18-'2a) logm_x(t)'!ET18-'2a)answer'!$I18)^2,"")</f>
        <v>8.7186857848927463E-2</v>
      </c>
      <c r="BG135" s="32">
        <f>IFERROR(('2a) logm_x(t)'!EV18-'2a) logm_x(t)'!EU18-'2a)answer'!$I18)^2,"")</f>
        <v>7.7690071325833346E-2</v>
      </c>
      <c r="BH135" s="32">
        <f>IFERROR(('2a) logm_x(t)'!EW18-'2a) logm_x(t)'!EV18-'2a)answer'!$I18)^2,"")</f>
        <v>6.0601533236900484E-2</v>
      </c>
      <c r="BI135" s="32">
        <f>IFERROR(('2a) logm_x(t)'!EX18-'2a) logm_x(t)'!EW18-'2a)answer'!$I18)^2,"")</f>
        <v>1.7551545105077088E-2</v>
      </c>
      <c r="BJ135" s="32">
        <f>IFERROR(('2a) logm_x(t)'!EY18-'2a) logm_x(t)'!EX18-'2a)answer'!$I18)^2,"")</f>
        <v>3.2492556785950512E-3</v>
      </c>
      <c r="BK135" s="32">
        <f>IFERROR(('2a) logm_x(t)'!EZ18-'2a) logm_x(t)'!EY18-'2a)answer'!$I18)^2,"")</f>
        <v>5.4802193781912443E-4</v>
      </c>
      <c r="BL135" s="32">
        <f>IFERROR(('2a) logm_x(t)'!FA18-'2a) logm_x(t)'!EZ18-'2a)answer'!$I18)^2,"")</f>
        <v>1.1018065031441796E-4</v>
      </c>
      <c r="BM135" s="32">
        <f>IFERROR(('2a) logm_x(t)'!FB18-'2a) logm_x(t)'!FA18-'2a)answer'!$I18)^2,"")</f>
        <v>3.3070218665265189E-2</v>
      </c>
      <c r="BN135" s="32">
        <f>IFERROR(('2a) logm_x(t)'!FC18-'2a) logm_x(t)'!FB18-'2a)answer'!$I18)^2,"")</f>
        <v>4.2550849333856632E-2</v>
      </c>
      <c r="BO135" s="32">
        <f>IFERROR(('2a) logm_x(t)'!FD18-'2a) logm_x(t)'!FC18-'2a)answer'!$I18)^2,"")</f>
        <v>0.31991558430418437</v>
      </c>
      <c r="BP135" s="32">
        <f>IFERROR(('2a) logm_x(t)'!FE18-'2a) logm_x(t)'!FD18-'2a)answer'!$I18)^2,"")</f>
        <v>0.20347023576943618</v>
      </c>
      <c r="BQ135" s="32">
        <f>IFERROR(('2a) logm_x(t)'!FF18-'2a) logm_x(t)'!FE18-'2a)answer'!$I18)^2,"")</f>
        <v>4.6042346146144596E-3</v>
      </c>
      <c r="BR135" s="32">
        <f>IFERROR(('2a) logm_x(t)'!FG18-'2a) logm_x(t)'!FF18-'2a)answer'!$I18)^2,"")</f>
        <v>0.22656819537190034</v>
      </c>
      <c r="BS135" s="32">
        <f>IFERROR(('2a) logm_x(t)'!FH18-'2a) logm_x(t)'!FG18-'2a)answer'!$I18)^2,"")</f>
        <v>6.4885610634273672E-2</v>
      </c>
      <c r="BT135" s="32">
        <f>IFERROR(('2a) logm_x(t)'!FI18-'2a) logm_x(t)'!FH18-'2a)answer'!$I18)^2,"")</f>
        <v>3.7161539745010873E-3</v>
      </c>
      <c r="BU135" s="32">
        <f>IFERROR(('2a) logm_x(t)'!FJ18-'2a) logm_x(t)'!FI18-'2a)answer'!$I18)^2,"")</f>
        <v>0.16304725264720207</v>
      </c>
      <c r="BV135" s="32">
        <f>IFERROR(('2a) logm_x(t)'!FK18-'2a) logm_x(t)'!FJ18-'2a)answer'!$I18)^2,"")</f>
        <v>0.20282474787870527</v>
      </c>
      <c r="BW135" s="32">
        <f>IFERROR(('2a) logm_x(t)'!FL18-'2a) logm_x(t)'!FK18-'2a)answer'!$I18)^2,"")</f>
        <v>4.9042066497797708E-2</v>
      </c>
      <c r="BX135" s="32">
        <f>IFERROR(('2a) logm_x(t)'!FM18-'2a) logm_x(t)'!FL18-'2a)answer'!$I18)^2,"")</f>
        <v>8.8889745741991839E-3</v>
      </c>
      <c r="BY135" s="32">
        <f>IFERROR(('2a) logm_x(t)'!FN18-'2a) logm_x(t)'!FM18-'2a)answer'!$I18)^2,"")</f>
        <v>7.0662183139662453E-3</v>
      </c>
      <c r="BZ135" s="32">
        <f>IFERROR(('2a) logm_x(t)'!FO18-'2a) logm_x(t)'!FN18-'2a)answer'!$I18)^2,"")</f>
        <v>0.23623937733174546</v>
      </c>
      <c r="CA135" s="32">
        <f>IFERROR(('2a) logm_x(t)'!FP18-'2a) logm_x(t)'!FO18-'2a)answer'!$I18)^2,"")</f>
        <v>1.6497917929740809E-2</v>
      </c>
      <c r="CB135" s="32">
        <f>IFERROR(('2a) logm_x(t)'!FQ18-'2a) logm_x(t)'!FP18-'2a)answer'!$I18)^2,"")</f>
        <v>1.4147738695433681E-2</v>
      </c>
      <c r="CC135" s="32">
        <f>IFERROR(('2a) logm_x(t)'!FR18-'2a) logm_x(t)'!FQ18-'2a)answer'!$I18)^2,"")</f>
        <v>0.21400837455243121</v>
      </c>
      <c r="CD135" s="32">
        <f>IFERROR(('2a) logm_x(t)'!FS18-'2a) logm_x(t)'!FR18-'2a)answer'!$I18)^2,"")</f>
        <v>6.0650371326433007E-2</v>
      </c>
      <c r="CE135" s="32">
        <f>IFERROR(('2a) logm_x(t)'!FT18-'2a) logm_x(t)'!FS18-'2a)answer'!$I18)^2,"")</f>
        <v>2.6804831989567662E-2</v>
      </c>
      <c r="CF135" s="32">
        <f>IFERROR(('2a) logm_x(t)'!FU18-'2a) logm_x(t)'!FT18-'2a)answer'!$I18)^2,"")</f>
        <v>2.8151758305067706E-2</v>
      </c>
      <c r="CG135" s="32">
        <f>IFERROR(('2a) logm_x(t)'!FV18-'2a) logm_x(t)'!FU18-'2a)answer'!$I18)^2,"")</f>
        <v>5.5845443705243268E-3</v>
      </c>
      <c r="CH135" s="32">
        <f>IFERROR(('2a) logm_x(t)'!FW18-'2a) logm_x(t)'!FV18-'2a)answer'!$I18)^2,"")</f>
        <v>2.6821288686529277E-2</v>
      </c>
      <c r="CI135" s="32">
        <f>IFERROR(('2a) logm_x(t)'!FX18-'2a) logm_x(t)'!FW18-'2a)answer'!$I18)^2,"")</f>
        <v>0.11547159388363441</v>
      </c>
      <c r="CJ135" s="32">
        <f>IFERROR(('2a) logm_x(t)'!FY18-'2a) logm_x(t)'!FX18-'2a)answer'!$I18)^2,"")</f>
        <v>3.8105530901641656E-2</v>
      </c>
      <c r="CK135" s="32">
        <f>IFERROR(('2a) logm_x(t)'!FZ18-'2a) logm_x(t)'!FY18-'2a)answer'!$I18)^2,"")</f>
        <v>0.12694919636287727</v>
      </c>
      <c r="CL135" s="32">
        <f>IFERROR(('2a) logm_x(t)'!GA18-'2a) logm_x(t)'!FZ18-'2a)answer'!$I18)^2,"")</f>
        <v>2.7810144738567587E-2</v>
      </c>
      <c r="CM135" s="32">
        <f>IFERROR(('2a) logm_x(t)'!GB18-'2a) logm_x(t)'!GA18-'2a)answer'!$I18)^2,"")</f>
        <v>5.4481340995936474E-4</v>
      </c>
      <c r="CN135" s="32">
        <f>IFERROR(('2a) logm_x(t)'!GC18-'2a) logm_x(t)'!GB18-'2a)answer'!$I18)^2,"")</f>
        <v>6.7663466237756653E-2</v>
      </c>
    </row>
    <row r="136" spans="1:92" x14ac:dyDescent="0.25">
      <c r="A136" s="31">
        <f t="shared" si="11"/>
        <v>16</v>
      </c>
      <c r="C136" s="32">
        <f>IFERROR(('2a) logm_x(t)'!CR19-'2a) logm_x(t)'!CQ19-'2a)answer'!$I19)^2,"")</f>
        <v>0.15983169942925779</v>
      </c>
      <c r="D136" s="32">
        <f>IFERROR(('2a) logm_x(t)'!CS19-'2a) logm_x(t)'!CR19-'2a)answer'!$I19)^2,"")</f>
        <v>0.14183513053443295</v>
      </c>
      <c r="E136" s="32">
        <f>IFERROR(('2a) logm_x(t)'!CT19-'2a) logm_x(t)'!CS19-'2a)answer'!$I19)^2,"")</f>
        <v>2.2294014358952018E-2</v>
      </c>
      <c r="F136" s="32">
        <f>IFERROR(('2a) logm_x(t)'!CU19-'2a) logm_x(t)'!CT19-'2a)answer'!$I19)^2,"")</f>
        <v>4.5136808380309588E-3</v>
      </c>
      <c r="G136" s="32">
        <f>IFERROR(('2a) logm_x(t)'!CV19-'2a) logm_x(t)'!CU19-'2a)answer'!$I19)^2,"")</f>
        <v>9.5648754876235273E-4</v>
      </c>
      <c r="H136" s="32">
        <f>IFERROR(('2a) logm_x(t)'!CW19-'2a) logm_x(t)'!CV19-'2a)answer'!$I19)^2,"")</f>
        <v>1.5822040854790678E-4</v>
      </c>
      <c r="I136" s="32">
        <f>IFERROR(('2a) logm_x(t)'!CX19-'2a) logm_x(t)'!CW19-'2a)answer'!$I19)^2,"")</f>
        <v>5.8289921891377305E-3</v>
      </c>
      <c r="J136" s="32">
        <f>IFERROR(('2a) logm_x(t)'!CY19-'2a) logm_x(t)'!CX19-'2a)answer'!$I19)^2,"")</f>
        <v>4.5851149839572725E-2</v>
      </c>
      <c r="K136" s="32">
        <f>IFERROR(('2a) logm_x(t)'!CZ19-'2a) logm_x(t)'!CY19-'2a)answer'!$I19)^2,"")</f>
        <v>1.459423374168408E-2</v>
      </c>
      <c r="L136" s="32">
        <f>IFERROR(('2a) logm_x(t)'!DA19-'2a) logm_x(t)'!CZ19-'2a)answer'!$I19)^2,"")</f>
        <v>1.4547412567803501E-2</v>
      </c>
      <c r="M136" s="32">
        <f>IFERROR(('2a) logm_x(t)'!DB19-'2a) logm_x(t)'!DA19-'2a)answer'!$I19)^2,"")</f>
        <v>2.1573282863259831E-2</v>
      </c>
      <c r="N136" s="32">
        <f>IFERROR(('2a) logm_x(t)'!DC19-'2a) logm_x(t)'!DB19-'2a)answer'!$I19)^2,"")</f>
        <v>1.0322357131606612E-2</v>
      </c>
      <c r="O136" s="32">
        <f>IFERROR(('2a) logm_x(t)'!DD19-'2a) logm_x(t)'!DC19-'2a)answer'!$I19)^2,"")</f>
        <v>3.0609625539509684E-3</v>
      </c>
      <c r="P136" s="32">
        <f>IFERROR(('2a) logm_x(t)'!DE19-'2a) logm_x(t)'!DD19-'2a)answer'!$I19)^2,"")</f>
        <v>1.1140304821149581E-2</v>
      </c>
      <c r="Q136" s="32">
        <f>IFERROR(('2a) logm_x(t)'!DF19-'2a) logm_x(t)'!DE19-'2a)answer'!$I19)^2,"")</f>
        <v>1.9819189508555909E-3</v>
      </c>
      <c r="R136" s="32">
        <f>IFERROR(('2a) logm_x(t)'!DG19-'2a) logm_x(t)'!DF19-'2a)answer'!$I19)^2,"")</f>
        <v>9.5682907606046055E-3</v>
      </c>
      <c r="S136" s="32">
        <f>IFERROR(('2a) logm_x(t)'!DH19-'2a) logm_x(t)'!DG19-'2a)answer'!$I19)^2,"")</f>
        <v>1.8256170637854594E-2</v>
      </c>
      <c r="T136" s="32">
        <f>IFERROR(('2a) logm_x(t)'!DI19-'2a) logm_x(t)'!DH19-'2a)answer'!$I19)^2,"")</f>
        <v>4.919686566193323E-2</v>
      </c>
      <c r="U136" s="32">
        <f>IFERROR(('2a) logm_x(t)'!DJ19-'2a) logm_x(t)'!DI19-'2a)answer'!$I19)^2,"")</f>
        <v>6.1022720284522056E-3</v>
      </c>
      <c r="V136" s="32">
        <f>IFERROR(('2a) logm_x(t)'!DK19-'2a) logm_x(t)'!DJ19-'2a)answer'!$I19)^2,"")</f>
        <v>5.2825047626589051E-2</v>
      </c>
      <c r="W136" s="32">
        <f>IFERROR(('2a) logm_x(t)'!DL19-'2a) logm_x(t)'!DK19-'2a)answer'!$I19)^2,"")</f>
        <v>6.8814626704361379E-2</v>
      </c>
      <c r="X136" s="32">
        <f>IFERROR(('2a) logm_x(t)'!DM19-'2a) logm_x(t)'!DL19-'2a)answer'!$I19)^2,"")</f>
        <v>2.0721192578020451E-4</v>
      </c>
      <c r="Y136" s="32">
        <f>IFERROR(('2a) logm_x(t)'!DN19-'2a) logm_x(t)'!DM19-'2a)answer'!$I19)^2,"")</f>
        <v>0.11231324569729767</v>
      </c>
      <c r="Z136" s="32">
        <f>IFERROR(('2a) logm_x(t)'!DO19-'2a) logm_x(t)'!DN19-'2a)answer'!$I19)^2,"")</f>
        <v>2.6558063855885623E-2</v>
      </c>
      <c r="AA136" s="32">
        <f>IFERROR(('2a) logm_x(t)'!DP19-'2a) logm_x(t)'!DO19-'2a)answer'!$I19)^2,"")</f>
        <v>1.8396741824654471E-2</v>
      </c>
      <c r="AB136" s="32">
        <f>IFERROR(('2a) logm_x(t)'!DQ19-'2a) logm_x(t)'!DP19-'2a)answer'!$I19)^2,"")</f>
        <v>2.4444315879417849E-2</v>
      </c>
      <c r="AC136" s="32">
        <f>IFERROR(('2a) logm_x(t)'!DR19-'2a) logm_x(t)'!DQ19-'2a)answer'!$I19)^2,"")</f>
        <v>1.3358754825711448E-2</v>
      </c>
      <c r="AD136" s="32">
        <f>IFERROR(('2a) logm_x(t)'!DS19-'2a) logm_x(t)'!DR19-'2a)answer'!$I19)^2,"")</f>
        <v>3.5194175870608781E-2</v>
      </c>
      <c r="AE136" s="32">
        <f>IFERROR(('2a) logm_x(t)'!DT19-'2a) logm_x(t)'!DS19-'2a)answer'!$I19)^2,"")</f>
        <v>7.8953679228619289E-2</v>
      </c>
      <c r="AF136" s="32">
        <f>IFERROR(('2a) logm_x(t)'!DU19-'2a) logm_x(t)'!DT19-'2a)answer'!$I19)^2,"")</f>
        <v>4.0365482139181957E-3</v>
      </c>
      <c r="AG136" s="32">
        <f>IFERROR(('2a) logm_x(t)'!DV19-'2a) logm_x(t)'!DU19-'2a)answer'!$I19)^2,"")</f>
        <v>0.26307847016074404</v>
      </c>
      <c r="AH136" s="32">
        <f>IFERROR(('2a) logm_x(t)'!DW19-'2a) logm_x(t)'!DV19-'2a)answer'!$I19)^2,"")</f>
        <v>0.1178236051450805</v>
      </c>
      <c r="AI136" s="32">
        <f>IFERROR(('2a) logm_x(t)'!DX19-'2a) logm_x(t)'!DW19-'2a)answer'!$I19)^2,"")</f>
        <v>5.2028418237413845E-2</v>
      </c>
      <c r="AJ136" s="32">
        <f>IFERROR(('2a) logm_x(t)'!DY19-'2a) logm_x(t)'!DX19-'2a)answer'!$I19)^2,"")</f>
        <v>0.17564665040311234</v>
      </c>
      <c r="AK136" s="32">
        <f>IFERROR(('2a) logm_x(t)'!DZ19-'2a) logm_x(t)'!DY19-'2a)answer'!$I19)^2,"")</f>
        <v>7.6217813326300236E-3</v>
      </c>
      <c r="AL136" s="32">
        <f>IFERROR(('2a) logm_x(t)'!EA19-'2a) logm_x(t)'!DZ19-'2a)answer'!$I19)^2,"")</f>
        <v>1.0162348519276316E-2</v>
      </c>
      <c r="AM136" s="32">
        <f>IFERROR(('2a) logm_x(t)'!EB19-'2a) logm_x(t)'!EA19-'2a)answer'!$I19)^2,"")</f>
        <v>1.0836113122499335E-2</v>
      </c>
      <c r="AN136" s="32">
        <f>IFERROR(('2a) logm_x(t)'!EC19-'2a) logm_x(t)'!EB19-'2a)answer'!$I19)^2,"")</f>
        <v>4.0091495786519354E-2</v>
      </c>
      <c r="AO136" s="32">
        <f>IFERROR(('2a) logm_x(t)'!ED19-'2a) logm_x(t)'!EC19-'2a)answer'!$I19)^2,"")</f>
        <v>0.10352680061414253</v>
      </c>
      <c r="AP136" s="32">
        <f>IFERROR(('2a) logm_x(t)'!EE19-'2a) logm_x(t)'!ED19-'2a)answer'!$I19)^2,"")</f>
        <v>7.7827606592471413E-2</v>
      </c>
      <c r="AQ136" s="32">
        <f>IFERROR(('2a) logm_x(t)'!EF19-'2a) logm_x(t)'!EE19-'2a)answer'!$I19)^2,"")</f>
        <v>2.2096266041022055E-3</v>
      </c>
      <c r="AR136" s="32">
        <f>IFERROR(('2a) logm_x(t)'!EG19-'2a) logm_x(t)'!EF19-'2a)answer'!$I19)^2,"")</f>
        <v>2.1067216361018667E-3</v>
      </c>
      <c r="AS136" s="32">
        <f>IFERROR(('2a) logm_x(t)'!EH19-'2a) logm_x(t)'!EG19-'2a)answer'!$I19)^2,"")</f>
        <v>0.21088898831639524</v>
      </c>
      <c r="AT136" s="32">
        <f>IFERROR(('2a) logm_x(t)'!EI19-'2a) logm_x(t)'!EH19-'2a)answer'!$I19)^2,"")</f>
        <v>5.8087295117991163E-2</v>
      </c>
      <c r="AU136" s="32">
        <f>IFERROR(('2a) logm_x(t)'!EJ19-'2a) logm_x(t)'!EI19-'2a)answer'!$I19)^2,"")</f>
        <v>2.3310347427132297E-2</v>
      </c>
      <c r="AV136" s="32">
        <f>IFERROR(('2a) logm_x(t)'!EK19-'2a) logm_x(t)'!EJ19-'2a)answer'!$I19)^2,"")</f>
        <v>0.16812355560623746</v>
      </c>
      <c r="AW136" s="32">
        <f>IFERROR(('2a) logm_x(t)'!EL19-'2a) logm_x(t)'!EK19-'2a)answer'!$I19)^2,"")</f>
        <v>5.7521730761465779E-3</v>
      </c>
      <c r="AX136" s="32">
        <f>IFERROR(('2a) logm_x(t)'!EM19-'2a) logm_x(t)'!EL19-'2a)answer'!$I19)^2,"")</f>
        <v>4.3671381709935495E-2</v>
      </c>
      <c r="AY136" s="32">
        <f>IFERROR(('2a) logm_x(t)'!EN19-'2a) logm_x(t)'!EM19-'2a)answer'!$I19)^2,"")</f>
        <v>1.8630461934066006E-3</v>
      </c>
      <c r="AZ136" s="32">
        <f>IFERROR(('2a) logm_x(t)'!EO19-'2a) logm_x(t)'!EN19-'2a)answer'!$I19)^2,"")</f>
        <v>6.0141634944916332E-2</v>
      </c>
      <c r="BA136" s="32">
        <f>IFERROR(('2a) logm_x(t)'!EP19-'2a) logm_x(t)'!EO19-'2a)answer'!$I19)^2,"")</f>
        <v>4.0993862762074777E-2</v>
      </c>
      <c r="BB136" s="32">
        <f>IFERROR(('2a) logm_x(t)'!EQ19-'2a) logm_x(t)'!EP19-'2a)answer'!$I19)^2,"")</f>
        <v>2.988652989716601E-7</v>
      </c>
      <c r="BC136" s="32">
        <f>IFERROR(('2a) logm_x(t)'!ER19-'2a) logm_x(t)'!EQ19-'2a)answer'!$I19)^2,"")</f>
        <v>5.9958757190815046E-2</v>
      </c>
      <c r="BD136" s="32">
        <f>IFERROR(('2a) logm_x(t)'!ES19-'2a) logm_x(t)'!ER19-'2a)answer'!$I19)^2,"")</f>
        <v>3.0647603319023841E-2</v>
      </c>
      <c r="BE136" s="32">
        <f>IFERROR(('2a) logm_x(t)'!ET19-'2a) logm_x(t)'!ES19-'2a)answer'!$I19)^2,"")</f>
        <v>3.8249060654781686E-6</v>
      </c>
      <c r="BF136" s="32">
        <f>IFERROR(('2a) logm_x(t)'!EU19-'2a) logm_x(t)'!ET19-'2a)answer'!$I19)^2,"")</f>
        <v>1.8474207572856099E-2</v>
      </c>
      <c r="BG136" s="32">
        <f>IFERROR(('2a) logm_x(t)'!EV19-'2a) logm_x(t)'!EU19-'2a)answer'!$I19)^2,"")</f>
        <v>8.7319857404507414E-8</v>
      </c>
      <c r="BH136" s="32">
        <f>IFERROR(('2a) logm_x(t)'!EW19-'2a) logm_x(t)'!EV19-'2a)answer'!$I19)^2,"")</f>
        <v>5.2233437673362528E-3</v>
      </c>
      <c r="BI136" s="32">
        <f>IFERROR(('2a) logm_x(t)'!EX19-'2a) logm_x(t)'!EW19-'2a)answer'!$I19)^2,"")</f>
        <v>2.7277821021566086E-2</v>
      </c>
      <c r="BJ136" s="32">
        <f>IFERROR(('2a) logm_x(t)'!EY19-'2a) logm_x(t)'!EX19-'2a)answer'!$I19)^2,"")</f>
        <v>5.4402868480195307E-2</v>
      </c>
      <c r="BK136" s="32">
        <f>IFERROR(('2a) logm_x(t)'!EZ19-'2a) logm_x(t)'!EY19-'2a)answer'!$I19)^2,"")</f>
        <v>6.0691788065443415E-3</v>
      </c>
      <c r="BL136" s="32">
        <f>IFERROR(('2a) logm_x(t)'!FA19-'2a) logm_x(t)'!EZ19-'2a)answer'!$I19)^2,"")</f>
        <v>3.2922541079494591E-2</v>
      </c>
      <c r="BM136" s="32">
        <f>IFERROR(('2a) logm_x(t)'!FB19-'2a) logm_x(t)'!FA19-'2a)answer'!$I19)^2,"")</f>
        <v>2.9295260518261191E-2</v>
      </c>
      <c r="BN136" s="32">
        <f>IFERROR(('2a) logm_x(t)'!FC19-'2a) logm_x(t)'!FB19-'2a)answer'!$I19)^2,"")</f>
        <v>5.2146499496330385E-2</v>
      </c>
      <c r="BO136" s="32">
        <f>IFERROR(('2a) logm_x(t)'!FD19-'2a) logm_x(t)'!FC19-'2a)answer'!$I19)^2,"")</f>
        <v>0.20247770799552123</v>
      </c>
      <c r="BP136" s="32">
        <f>IFERROR(('2a) logm_x(t)'!FE19-'2a) logm_x(t)'!FD19-'2a)answer'!$I19)^2,"")</f>
        <v>1.6345712184972671E-2</v>
      </c>
      <c r="BQ136" s="32">
        <f>IFERROR(('2a) logm_x(t)'!FF19-'2a) logm_x(t)'!FE19-'2a)answer'!$I19)^2,"")</f>
        <v>1.5205669851100516E-2</v>
      </c>
      <c r="BR136" s="32">
        <f>IFERROR(('2a) logm_x(t)'!FG19-'2a) logm_x(t)'!FF19-'2a)answer'!$I19)^2,"")</f>
        <v>1.2652599850772392E-2</v>
      </c>
      <c r="BS136" s="32">
        <f>IFERROR(('2a) logm_x(t)'!FH19-'2a) logm_x(t)'!FG19-'2a)answer'!$I19)^2,"")</f>
        <v>9.9455810261982313E-3</v>
      </c>
      <c r="BT136" s="32">
        <f>IFERROR(('2a) logm_x(t)'!FI19-'2a) logm_x(t)'!FH19-'2a)answer'!$I19)^2,"")</f>
        <v>7.6913838084008798E-2</v>
      </c>
      <c r="BU136" s="32">
        <f>IFERROR(('2a) logm_x(t)'!FJ19-'2a) logm_x(t)'!FI19-'2a)answer'!$I19)^2,"")</f>
        <v>2.1030514991613396E-2</v>
      </c>
      <c r="BV136" s="32">
        <f>IFERROR(('2a) logm_x(t)'!FK19-'2a) logm_x(t)'!FJ19-'2a)answer'!$I19)^2,"")</f>
        <v>6.7699971473977591E-2</v>
      </c>
      <c r="BW136" s="32">
        <f>IFERROR(('2a) logm_x(t)'!FL19-'2a) logm_x(t)'!FK19-'2a)answer'!$I19)^2,"")</f>
        <v>0.11467159344256365</v>
      </c>
      <c r="BX136" s="32">
        <f>IFERROR(('2a) logm_x(t)'!FM19-'2a) logm_x(t)'!FL19-'2a)answer'!$I19)^2,"")</f>
        <v>0.1243039340721917</v>
      </c>
      <c r="BY136" s="32">
        <f>IFERROR(('2a) logm_x(t)'!FN19-'2a) logm_x(t)'!FM19-'2a)answer'!$I19)^2,"")</f>
        <v>1.2392449602497494E-2</v>
      </c>
      <c r="BZ136" s="32">
        <f>IFERROR(('2a) logm_x(t)'!FO19-'2a) logm_x(t)'!FN19-'2a)answer'!$I19)^2,"")</f>
        <v>6.0240442270169156E-2</v>
      </c>
      <c r="CA136" s="32">
        <f>IFERROR(('2a) logm_x(t)'!FP19-'2a) logm_x(t)'!FO19-'2a)answer'!$I19)^2,"")</f>
        <v>2.5063602928340743E-3</v>
      </c>
      <c r="CB136" s="32">
        <f>IFERROR(('2a) logm_x(t)'!FQ19-'2a) logm_x(t)'!FP19-'2a)answer'!$I19)^2,"")</f>
        <v>0.22054430260642258</v>
      </c>
      <c r="CC136" s="32">
        <f>IFERROR(('2a) logm_x(t)'!FR19-'2a) logm_x(t)'!FQ19-'2a)answer'!$I19)^2,"")</f>
        <v>3.5611509229858937E-2</v>
      </c>
      <c r="CD136" s="32">
        <f>IFERROR(('2a) logm_x(t)'!FS19-'2a) logm_x(t)'!FR19-'2a)answer'!$I19)^2,"")</f>
        <v>2.1064394242118263E-2</v>
      </c>
      <c r="CE136" s="32">
        <f>IFERROR(('2a) logm_x(t)'!FT19-'2a) logm_x(t)'!FS19-'2a)answer'!$I19)^2,"")</f>
        <v>5.6458530214096529E-4</v>
      </c>
      <c r="CF136" s="32">
        <f>IFERROR(('2a) logm_x(t)'!FU19-'2a) logm_x(t)'!FT19-'2a)answer'!$I19)^2,"")</f>
        <v>0.22475629341599385</v>
      </c>
      <c r="CG136" s="32">
        <f>IFERROR(('2a) logm_x(t)'!FV19-'2a) logm_x(t)'!FU19-'2a)answer'!$I19)^2,"")</f>
        <v>0.22906772912604623</v>
      </c>
      <c r="CH136" s="32">
        <f>IFERROR(('2a) logm_x(t)'!FW19-'2a) logm_x(t)'!FV19-'2a)answer'!$I19)^2,"")</f>
        <v>4.2088981554863077E-2</v>
      </c>
      <c r="CI136" s="32">
        <f>IFERROR(('2a) logm_x(t)'!FX19-'2a) logm_x(t)'!FW19-'2a)answer'!$I19)^2,"")</f>
        <v>1.0383774260255061E-2</v>
      </c>
      <c r="CJ136" s="32">
        <f>IFERROR(('2a) logm_x(t)'!FY19-'2a) logm_x(t)'!FX19-'2a)answer'!$I19)^2,"")</f>
        <v>0.11944271970815294</v>
      </c>
      <c r="CK136" s="32">
        <f>IFERROR(('2a) logm_x(t)'!FZ19-'2a) logm_x(t)'!FY19-'2a)answer'!$I19)^2,"")</f>
        <v>4.9568514242530011E-2</v>
      </c>
      <c r="CL136" s="32">
        <f>IFERROR(('2a) logm_x(t)'!GA19-'2a) logm_x(t)'!FZ19-'2a)answer'!$I19)^2,"")</f>
        <v>0.13000746933232413</v>
      </c>
      <c r="CM136" s="32">
        <f>IFERROR(('2a) logm_x(t)'!GB19-'2a) logm_x(t)'!GA19-'2a)answer'!$I19)^2,"")</f>
        <v>9.5999213970575037E-2</v>
      </c>
      <c r="CN136" s="32">
        <f>IFERROR(('2a) logm_x(t)'!GC19-'2a) logm_x(t)'!GB19-'2a)answer'!$I19)^2,"")</f>
        <v>4.1977467267582919E-2</v>
      </c>
    </row>
    <row r="137" spans="1:92" x14ac:dyDescent="0.25">
      <c r="A137" s="31">
        <f t="shared" si="11"/>
        <v>17</v>
      </c>
      <c r="C137" s="32">
        <f>IFERROR(('2a) logm_x(t)'!CR20-'2a) logm_x(t)'!CQ20-'2a)answer'!$I20)^2,"")</f>
        <v>8.2042313634869815E-2</v>
      </c>
      <c r="D137" s="32">
        <f>IFERROR(('2a) logm_x(t)'!CS20-'2a) logm_x(t)'!CR20-'2a)answer'!$I20)^2,"")</f>
        <v>5.3180803080939719E-2</v>
      </c>
      <c r="E137" s="32">
        <f>IFERROR(('2a) logm_x(t)'!CT20-'2a) logm_x(t)'!CS20-'2a)answer'!$I20)^2,"")</f>
        <v>1.856791826483049E-2</v>
      </c>
      <c r="F137" s="32">
        <f>IFERROR(('2a) logm_x(t)'!CU20-'2a) logm_x(t)'!CT20-'2a)answer'!$I20)^2,"")</f>
        <v>4.0637418556435656E-3</v>
      </c>
      <c r="G137" s="32">
        <f>IFERROR(('2a) logm_x(t)'!CV20-'2a) logm_x(t)'!CU20-'2a)answer'!$I20)^2,"")</f>
        <v>3.180115102274724E-4</v>
      </c>
      <c r="H137" s="32">
        <f>IFERROR(('2a) logm_x(t)'!CW20-'2a) logm_x(t)'!CV20-'2a)answer'!$I20)^2,"")</f>
        <v>3.8776260555116827E-2</v>
      </c>
      <c r="I137" s="32">
        <f>IFERROR(('2a) logm_x(t)'!CX20-'2a) logm_x(t)'!CW20-'2a)answer'!$I20)^2,"")</f>
        <v>7.775780622718341E-2</v>
      </c>
      <c r="J137" s="32">
        <f>IFERROR(('2a) logm_x(t)'!CY20-'2a) logm_x(t)'!CX20-'2a)answer'!$I20)^2,"")</f>
        <v>1.0009202441135269E-2</v>
      </c>
      <c r="K137" s="32">
        <f>IFERROR(('2a) logm_x(t)'!CZ20-'2a) logm_x(t)'!CY20-'2a)answer'!$I20)^2,"")</f>
        <v>3.8782265656424758E-5</v>
      </c>
      <c r="L137" s="32">
        <f>IFERROR(('2a) logm_x(t)'!DA20-'2a) logm_x(t)'!CZ20-'2a)answer'!$I20)^2,"")</f>
        <v>6.0300800200065859E-5</v>
      </c>
      <c r="M137" s="32">
        <f>IFERROR(('2a) logm_x(t)'!DB20-'2a) logm_x(t)'!DA20-'2a)answer'!$I20)^2,"")</f>
        <v>3.0005860723868849E-2</v>
      </c>
      <c r="N137" s="32">
        <f>IFERROR(('2a) logm_x(t)'!DC20-'2a) logm_x(t)'!DB20-'2a)answer'!$I20)^2,"")</f>
        <v>0.14392746641809756</v>
      </c>
      <c r="O137" s="32">
        <f>IFERROR(('2a) logm_x(t)'!DD20-'2a) logm_x(t)'!DC20-'2a)answer'!$I20)^2,"")</f>
        <v>0.13980723435352432</v>
      </c>
      <c r="P137" s="32">
        <f>IFERROR(('2a) logm_x(t)'!DE20-'2a) logm_x(t)'!DD20-'2a)answer'!$I20)^2,"")</f>
        <v>2.8694589912541531E-2</v>
      </c>
      <c r="Q137" s="32">
        <f>IFERROR(('2a) logm_x(t)'!DF20-'2a) logm_x(t)'!DE20-'2a)answer'!$I20)^2,"")</f>
        <v>1.257862060995762E-2</v>
      </c>
      <c r="R137" s="32">
        <f>IFERROR(('2a) logm_x(t)'!DG20-'2a) logm_x(t)'!DF20-'2a)answer'!$I20)^2,"")</f>
        <v>4.5358351579059833E-2</v>
      </c>
      <c r="S137" s="32">
        <f>IFERROR(('2a) logm_x(t)'!DH20-'2a) logm_x(t)'!DG20-'2a)answer'!$I20)^2,"")</f>
        <v>9.8785831149538015E-3</v>
      </c>
      <c r="T137" s="32">
        <f>IFERROR(('2a) logm_x(t)'!DI20-'2a) logm_x(t)'!DH20-'2a)answer'!$I20)^2,"")</f>
        <v>1.9997635317272791E-2</v>
      </c>
      <c r="U137" s="32">
        <f>IFERROR(('2a) logm_x(t)'!DJ20-'2a) logm_x(t)'!DI20-'2a)answer'!$I20)^2,"")</f>
        <v>9.6360749419488828E-2</v>
      </c>
      <c r="V137" s="32">
        <f>IFERROR(('2a) logm_x(t)'!DK20-'2a) logm_x(t)'!DJ20-'2a)answer'!$I20)^2,"")</f>
        <v>1.5360002266623039E-2</v>
      </c>
      <c r="W137" s="32">
        <f>IFERROR(('2a) logm_x(t)'!DL20-'2a) logm_x(t)'!DK20-'2a)answer'!$I20)^2,"")</f>
        <v>0.23969894209971826</v>
      </c>
      <c r="X137" s="32">
        <f>IFERROR(('2a) logm_x(t)'!DM20-'2a) logm_x(t)'!DL20-'2a)answer'!$I20)^2,"")</f>
        <v>7.5028026582857274E-2</v>
      </c>
      <c r="Y137" s="32">
        <f>IFERROR(('2a) logm_x(t)'!DN20-'2a) logm_x(t)'!DM20-'2a)answer'!$I20)^2,"")</f>
        <v>2.0201771408611636E-3</v>
      </c>
      <c r="Z137" s="32">
        <f>IFERROR(('2a) logm_x(t)'!DO20-'2a) logm_x(t)'!DN20-'2a)answer'!$I20)^2,"")</f>
        <v>6.8317668022230228E-3</v>
      </c>
      <c r="AA137" s="32">
        <f>IFERROR(('2a) logm_x(t)'!DP20-'2a) logm_x(t)'!DO20-'2a)answer'!$I20)^2,"")</f>
        <v>0.11108100132179875</v>
      </c>
      <c r="AB137" s="32">
        <f>IFERROR(('2a) logm_x(t)'!DQ20-'2a) logm_x(t)'!DP20-'2a)answer'!$I20)^2,"")</f>
        <v>1.7501887638101815E-2</v>
      </c>
      <c r="AC137" s="32">
        <f>IFERROR(('2a) logm_x(t)'!DR20-'2a) logm_x(t)'!DQ20-'2a)answer'!$I20)^2,"")</f>
        <v>0.32465231024740343</v>
      </c>
      <c r="AD137" s="32">
        <f>IFERROR(('2a) logm_x(t)'!DS20-'2a) logm_x(t)'!DR20-'2a)answer'!$I20)^2,"")</f>
        <v>0.3101581557281054</v>
      </c>
      <c r="AE137" s="32">
        <f>IFERROR(('2a) logm_x(t)'!DT20-'2a) logm_x(t)'!DS20-'2a)answer'!$I20)^2,"")</f>
        <v>9.1137380950109259E-2</v>
      </c>
      <c r="AF137" s="32">
        <f>IFERROR(('2a) logm_x(t)'!DU20-'2a) logm_x(t)'!DT20-'2a)answer'!$I20)^2,"")</f>
        <v>5.4711585243469325E-3</v>
      </c>
      <c r="AG137" s="32">
        <f>IFERROR(('2a) logm_x(t)'!DV20-'2a) logm_x(t)'!DU20-'2a)answer'!$I20)^2,"")</f>
        <v>0.11683773747513052</v>
      </c>
      <c r="AH137" s="32">
        <f>IFERROR(('2a) logm_x(t)'!DW20-'2a) logm_x(t)'!DV20-'2a)answer'!$I20)^2,"")</f>
        <v>6.172949623654915E-2</v>
      </c>
      <c r="AI137" s="32">
        <f>IFERROR(('2a) logm_x(t)'!DX20-'2a) logm_x(t)'!DW20-'2a)answer'!$I20)^2,"")</f>
        <v>1.5576734704232389E-2</v>
      </c>
      <c r="AJ137" s="32">
        <f>IFERROR(('2a) logm_x(t)'!DY20-'2a) logm_x(t)'!DX20-'2a)answer'!$I20)^2,"")</f>
        <v>2.2887420223264583E-3</v>
      </c>
      <c r="AK137" s="32">
        <f>IFERROR(('2a) logm_x(t)'!DZ20-'2a) logm_x(t)'!DY20-'2a)answer'!$I20)^2,"")</f>
        <v>0.11694538530271226</v>
      </c>
      <c r="AL137" s="32">
        <f>IFERROR(('2a) logm_x(t)'!EA20-'2a) logm_x(t)'!DZ20-'2a)answer'!$I20)^2,"")</f>
        <v>0.39945186704825281</v>
      </c>
      <c r="AM137" s="32">
        <f>IFERROR(('2a) logm_x(t)'!EB20-'2a) logm_x(t)'!EA20-'2a)answer'!$I20)^2,"")</f>
        <v>6.4014166151691157E-2</v>
      </c>
      <c r="AN137" s="32">
        <f>IFERROR(('2a) logm_x(t)'!EC20-'2a) logm_x(t)'!EB20-'2a)answer'!$I20)^2,"")</f>
        <v>4.3891546819432329E-5</v>
      </c>
      <c r="AO137" s="32">
        <f>IFERROR(('2a) logm_x(t)'!ED20-'2a) logm_x(t)'!EC20-'2a)answer'!$I20)^2,"")</f>
        <v>3.1316254991761439E-2</v>
      </c>
      <c r="AP137" s="32">
        <f>IFERROR(('2a) logm_x(t)'!EE20-'2a) logm_x(t)'!ED20-'2a)answer'!$I20)^2,"")</f>
        <v>2.8200421566705398E-2</v>
      </c>
      <c r="AQ137" s="32">
        <f>IFERROR(('2a) logm_x(t)'!EF20-'2a) logm_x(t)'!EE20-'2a)answer'!$I20)^2,"")</f>
        <v>4.8067597000772198E-2</v>
      </c>
      <c r="AR137" s="32">
        <f>IFERROR(('2a) logm_x(t)'!EG20-'2a) logm_x(t)'!EF20-'2a)answer'!$I20)^2,"")</f>
        <v>1.8638480123879979E-3</v>
      </c>
      <c r="AS137" s="32">
        <f>IFERROR(('2a) logm_x(t)'!EH20-'2a) logm_x(t)'!EG20-'2a)answer'!$I20)^2,"")</f>
        <v>4.0425127614278208E-3</v>
      </c>
      <c r="AT137" s="32">
        <f>IFERROR(('2a) logm_x(t)'!EI20-'2a) logm_x(t)'!EH20-'2a)answer'!$I20)^2,"")</f>
        <v>3.8310405231842491E-5</v>
      </c>
      <c r="AU137" s="32">
        <f>IFERROR(('2a) logm_x(t)'!EJ20-'2a) logm_x(t)'!EI20-'2a)answer'!$I20)^2,"")</f>
        <v>6.1933118453487868E-2</v>
      </c>
      <c r="AV137" s="32">
        <f>IFERROR(('2a) logm_x(t)'!EK20-'2a) logm_x(t)'!EJ20-'2a)answer'!$I20)^2,"")</f>
        <v>6.5883391234378155E-2</v>
      </c>
      <c r="AW137" s="32">
        <f>IFERROR(('2a) logm_x(t)'!EL20-'2a) logm_x(t)'!EK20-'2a)answer'!$I20)^2,"")</f>
        <v>0.1814258207704974</v>
      </c>
      <c r="AX137" s="32">
        <f>IFERROR(('2a) logm_x(t)'!EM20-'2a) logm_x(t)'!EL20-'2a)answer'!$I20)^2,"")</f>
        <v>3.481678720375006E-2</v>
      </c>
      <c r="AY137" s="32">
        <f>IFERROR(('2a) logm_x(t)'!EN20-'2a) logm_x(t)'!EM20-'2a)answer'!$I20)^2,"")</f>
        <v>2.825761892080204E-2</v>
      </c>
      <c r="AZ137" s="32">
        <f>IFERROR(('2a) logm_x(t)'!EO20-'2a) logm_x(t)'!EN20-'2a)answer'!$I20)^2,"")</f>
        <v>9.4288063176752451E-3</v>
      </c>
      <c r="BA137" s="32">
        <f>IFERROR(('2a) logm_x(t)'!EP20-'2a) logm_x(t)'!EO20-'2a)answer'!$I20)^2,"")</f>
        <v>3.7474834522719814E-3</v>
      </c>
      <c r="BB137" s="32">
        <f>IFERROR(('2a) logm_x(t)'!EQ20-'2a) logm_x(t)'!EP20-'2a)answer'!$I20)^2,"")</f>
        <v>1.409726473831324E-2</v>
      </c>
      <c r="BC137" s="32">
        <f>IFERROR(('2a) logm_x(t)'!ER20-'2a) logm_x(t)'!EQ20-'2a)answer'!$I20)^2,"")</f>
        <v>6.8553827608578395E-5</v>
      </c>
      <c r="BD137" s="32">
        <f>IFERROR(('2a) logm_x(t)'!ES20-'2a) logm_x(t)'!ER20-'2a)answer'!$I20)^2,"")</f>
        <v>2.2912362189124792E-3</v>
      </c>
      <c r="BE137" s="32">
        <f>IFERROR(('2a) logm_x(t)'!ET20-'2a) logm_x(t)'!ES20-'2a)answer'!$I20)^2,"")</f>
        <v>1.3358836248145163E-2</v>
      </c>
      <c r="BF137" s="32">
        <f>IFERROR(('2a) logm_x(t)'!EU20-'2a) logm_x(t)'!ET20-'2a)answer'!$I20)^2,"")</f>
        <v>1.6397836003621925E-2</v>
      </c>
      <c r="BG137" s="32">
        <f>IFERROR(('2a) logm_x(t)'!EV20-'2a) logm_x(t)'!EU20-'2a)answer'!$I20)^2,"")</f>
        <v>6.9575696866354319E-3</v>
      </c>
      <c r="BH137" s="32">
        <f>IFERROR(('2a) logm_x(t)'!EW20-'2a) logm_x(t)'!EV20-'2a)answer'!$I20)^2,"")</f>
        <v>8.6578803833143661E-3</v>
      </c>
      <c r="BI137" s="32">
        <f>IFERROR(('2a) logm_x(t)'!EX20-'2a) logm_x(t)'!EW20-'2a)answer'!$I20)^2,"")</f>
        <v>7.0629296379935043E-3</v>
      </c>
      <c r="BJ137" s="32">
        <f>IFERROR(('2a) logm_x(t)'!EY20-'2a) logm_x(t)'!EX20-'2a)answer'!$I20)^2,"")</f>
        <v>4.6670631209761948E-2</v>
      </c>
      <c r="BK137" s="32">
        <f>IFERROR(('2a) logm_x(t)'!EZ20-'2a) logm_x(t)'!EY20-'2a)answer'!$I20)^2,"")</f>
        <v>0.21112363096500472</v>
      </c>
      <c r="BL137" s="32">
        <f>IFERROR(('2a) logm_x(t)'!FA20-'2a) logm_x(t)'!EZ20-'2a)answer'!$I20)^2,"")</f>
        <v>2.0704370418473929E-2</v>
      </c>
      <c r="BM137" s="32">
        <f>IFERROR(('2a) logm_x(t)'!FB20-'2a) logm_x(t)'!FA20-'2a)answer'!$I20)^2,"")</f>
        <v>6.5275732121228983E-6</v>
      </c>
      <c r="BN137" s="32">
        <f>IFERROR(('2a) logm_x(t)'!FC20-'2a) logm_x(t)'!FB20-'2a)answer'!$I20)^2,"")</f>
        <v>0.13208158737273243</v>
      </c>
      <c r="BO137" s="32">
        <f>IFERROR(('2a) logm_x(t)'!FD20-'2a) logm_x(t)'!FC20-'2a)answer'!$I20)^2,"")</f>
        <v>2.0459195758095951E-3</v>
      </c>
      <c r="BP137" s="32">
        <f>IFERROR(('2a) logm_x(t)'!FE20-'2a) logm_x(t)'!FD20-'2a)answer'!$I20)^2,"")</f>
        <v>3.8739489049621337E-2</v>
      </c>
      <c r="BQ137" s="32">
        <f>IFERROR(('2a) logm_x(t)'!FF20-'2a) logm_x(t)'!FE20-'2a)answer'!$I20)^2,"")</f>
        <v>5.2349771744204791E-2</v>
      </c>
      <c r="BR137" s="32">
        <f>IFERROR(('2a) logm_x(t)'!FG20-'2a) logm_x(t)'!FF20-'2a)answer'!$I20)^2,"")</f>
        <v>0.21516879442158429</v>
      </c>
      <c r="BS137" s="32">
        <f>IFERROR(('2a) logm_x(t)'!FH20-'2a) logm_x(t)'!FG20-'2a)answer'!$I20)^2,"")</f>
        <v>4.3236491457993742E-2</v>
      </c>
      <c r="BT137" s="32">
        <f>IFERROR(('2a) logm_x(t)'!FI20-'2a) logm_x(t)'!FH20-'2a)answer'!$I20)^2,"")</f>
        <v>2.7553993847287553E-3</v>
      </c>
      <c r="BU137" s="32">
        <f>IFERROR(('2a) logm_x(t)'!FJ20-'2a) logm_x(t)'!FI20-'2a)answer'!$I20)^2,"")</f>
        <v>7.7492053327961573E-3</v>
      </c>
      <c r="BV137" s="32">
        <f>IFERROR(('2a) logm_x(t)'!FK20-'2a) logm_x(t)'!FJ20-'2a)answer'!$I20)^2,"")</f>
        <v>3.0961899008083963E-3</v>
      </c>
      <c r="BW137" s="32">
        <f>IFERROR(('2a) logm_x(t)'!FL20-'2a) logm_x(t)'!FK20-'2a)answer'!$I20)^2,"")</f>
        <v>6.9670050351290603E-3</v>
      </c>
      <c r="BX137" s="32">
        <f>IFERROR(('2a) logm_x(t)'!FM20-'2a) logm_x(t)'!FL20-'2a)answer'!$I20)^2,"")</f>
        <v>2.4339549755246652E-2</v>
      </c>
      <c r="BY137" s="32">
        <f>IFERROR(('2a) logm_x(t)'!FN20-'2a) logm_x(t)'!FM20-'2a)answer'!$I20)^2,"")</f>
        <v>2.4394645547415172E-2</v>
      </c>
      <c r="BZ137" s="32">
        <f>IFERROR(('2a) logm_x(t)'!FO20-'2a) logm_x(t)'!FN20-'2a)answer'!$I20)^2,"")</f>
        <v>0.19809264589015096</v>
      </c>
      <c r="CA137" s="32">
        <f>IFERROR(('2a) logm_x(t)'!FP20-'2a) logm_x(t)'!FO20-'2a)answer'!$I20)^2,"")</f>
        <v>6.6908436633253865E-4</v>
      </c>
      <c r="CB137" s="32">
        <f>IFERROR(('2a) logm_x(t)'!FQ20-'2a) logm_x(t)'!FP20-'2a)answer'!$I20)^2,"")</f>
        <v>2.7809050157634571E-3</v>
      </c>
      <c r="CC137" s="32">
        <f>IFERROR(('2a) logm_x(t)'!FR20-'2a) logm_x(t)'!FQ20-'2a)answer'!$I20)^2,"")</f>
        <v>1.5203802985311219E-2</v>
      </c>
      <c r="CD137" s="32">
        <f>IFERROR(('2a) logm_x(t)'!FS20-'2a) logm_x(t)'!FR20-'2a)answer'!$I20)^2,"")</f>
        <v>0.62570446954818448</v>
      </c>
      <c r="CE137" s="32">
        <f>IFERROR(('2a) logm_x(t)'!FT20-'2a) logm_x(t)'!FS20-'2a)answer'!$I20)^2,"")</f>
        <v>0.44340783001248035</v>
      </c>
      <c r="CF137" s="32">
        <f>IFERROR(('2a) logm_x(t)'!FU20-'2a) logm_x(t)'!FT20-'2a)answer'!$I20)^2,"")</f>
        <v>2.4405544421610637E-2</v>
      </c>
      <c r="CG137" s="32">
        <f>IFERROR(('2a) logm_x(t)'!FV20-'2a) logm_x(t)'!FU20-'2a)answer'!$I20)^2,"")</f>
        <v>6.7957728298474491E-4</v>
      </c>
      <c r="CH137" s="32">
        <f>IFERROR(('2a) logm_x(t)'!FW20-'2a) logm_x(t)'!FV20-'2a)answer'!$I20)^2,"")</f>
        <v>0.14340736077948754</v>
      </c>
      <c r="CI137" s="32">
        <f>IFERROR(('2a) logm_x(t)'!FX20-'2a) logm_x(t)'!FW20-'2a)answer'!$I20)^2,"")</f>
        <v>0.21543286494874794</v>
      </c>
      <c r="CJ137" s="32">
        <f>IFERROR(('2a) logm_x(t)'!FY20-'2a) logm_x(t)'!FX20-'2a)answer'!$I20)^2,"")</f>
        <v>1.2571284765604223E-2</v>
      </c>
      <c r="CK137" s="32">
        <f>IFERROR(('2a) logm_x(t)'!FZ20-'2a) logm_x(t)'!FY20-'2a)answer'!$I20)^2,"")</f>
        <v>9.4920881313273944E-3</v>
      </c>
      <c r="CL137" s="32">
        <f>IFERROR(('2a) logm_x(t)'!GA20-'2a) logm_x(t)'!FZ20-'2a)answer'!$I20)^2,"")</f>
        <v>6.8647312386798196E-3</v>
      </c>
      <c r="CM137" s="32">
        <f>IFERROR(('2a) logm_x(t)'!GB20-'2a) logm_x(t)'!GA20-'2a)answer'!$I20)^2,"")</f>
        <v>1.8323389737014924E-2</v>
      </c>
      <c r="CN137" s="32">
        <f>IFERROR(('2a) logm_x(t)'!GC20-'2a) logm_x(t)'!GB20-'2a)answer'!$I20)^2,"")</f>
        <v>0.11906436710708863</v>
      </c>
    </row>
    <row r="138" spans="1:92" x14ac:dyDescent="0.25">
      <c r="A138" s="31">
        <f t="shared" si="11"/>
        <v>18</v>
      </c>
      <c r="C138" s="32">
        <f>IFERROR(('2a) logm_x(t)'!CR21-'2a) logm_x(t)'!CQ21-'2a)answer'!$I21)^2,"")</f>
        <v>3.0320324510007456E-2</v>
      </c>
      <c r="D138" s="32">
        <f>IFERROR(('2a) logm_x(t)'!CS21-'2a) logm_x(t)'!CR21-'2a)answer'!$I21)^2,"")</f>
        <v>3.4731060255105244E-3</v>
      </c>
      <c r="E138" s="32">
        <f>IFERROR(('2a) logm_x(t)'!CT21-'2a) logm_x(t)'!CS21-'2a)answer'!$I21)^2,"")</f>
        <v>8.6039263643435341E-3</v>
      </c>
      <c r="F138" s="32">
        <f>IFERROR(('2a) logm_x(t)'!CU21-'2a) logm_x(t)'!CT21-'2a)answer'!$I21)^2,"")</f>
        <v>4.4529624418999728E-2</v>
      </c>
      <c r="G138" s="32">
        <f>IFERROR(('2a) logm_x(t)'!CV21-'2a) logm_x(t)'!CU21-'2a)answer'!$I21)^2,"")</f>
        <v>1.5079743440227645E-3</v>
      </c>
      <c r="H138" s="32">
        <f>IFERROR(('2a) logm_x(t)'!CW21-'2a) logm_x(t)'!CV21-'2a)answer'!$I21)^2,"")</f>
        <v>3.7139869069035991E-2</v>
      </c>
      <c r="I138" s="32">
        <f>IFERROR(('2a) logm_x(t)'!CX21-'2a) logm_x(t)'!CW21-'2a)answer'!$I21)^2,"")</f>
        <v>3.538586423170737E-3</v>
      </c>
      <c r="J138" s="32">
        <f>IFERROR(('2a) logm_x(t)'!CY21-'2a) logm_x(t)'!CX21-'2a)answer'!$I21)^2,"")</f>
        <v>4.0992289607653706E-2</v>
      </c>
      <c r="K138" s="32">
        <f>IFERROR(('2a) logm_x(t)'!CZ21-'2a) logm_x(t)'!CY21-'2a)answer'!$I21)^2,"")</f>
        <v>4.4953596780882439E-4</v>
      </c>
      <c r="L138" s="32">
        <f>IFERROR(('2a) logm_x(t)'!DA21-'2a) logm_x(t)'!CZ21-'2a)answer'!$I21)^2,"")</f>
        <v>2.3381484251995835E-2</v>
      </c>
      <c r="M138" s="32">
        <f>IFERROR(('2a) logm_x(t)'!DB21-'2a) logm_x(t)'!DA21-'2a)answer'!$I21)^2,"")</f>
        <v>2.1147509351341742E-2</v>
      </c>
      <c r="N138" s="32">
        <f>IFERROR(('2a) logm_x(t)'!DC21-'2a) logm_x(t)'!DB21-'2a)answer'!$I21)^2,"")</f>
        <v>1.0394028084240476E-3</v>
      </c>
      <c r="O138" s="32">
        <f>IFERROR(('2a) logm_x(t)'!DD21-'2a) logm_x(t)'!DC21-'2a)answer'!$I21)^2,"")</f>
        <v>1.5271236901493901E-2</v>
      </c>
      <c r="P138" s="32">
        <f>IFERROR(('2a) logm_x(t)'!DE21-'2a) logm_x(t)'!DD21-'2a)answer'!$I21)^2,"")</f>
        <v>7.2474002820197116E-3</v>
      </c>
      <c r="Q138" s="32">
        <f>IFERROR(('2a) logm_x(t)'!DF21-'2a) logm_x(t)'!DE21-'2a)answer'!$I21)^2,"")</f>
        <v>1.4838111082361634E-2</v>
      </c>
      <c r="R138" s="32">
        <f>IFERROR(('2a) logm_x(t)'!DG21-'2a) logm_x(t)'!DF21-'2a)answer'!$I21)^2,"")</f>
        <v>2.3525917109196135E-2</v>
      </c>
      <c r="S138" s="32">
        <f>IFERROR(('2a) logm_x(t)'!DH21-'2a) logm_x(t)'!DG21-'2a)answer'!$I21)^2,"")</f>
        <v>3.7550969001230862E-3</v>
      </c>
      <c r="T138" s="32">
        <f>IFERROR(('2a) logm_x(t)'!DI21-'2a) logm_x(t)'!DH21-'2a)answer'!$I21)^2,"")</f>
        <v>3.1092133821849111E-2</v>
      </c>
      <c r="U138" s="32">
        <f>IFERROR(('2a) logm_x(t)'!DJ21-'2a) logm_x(t)'!DI21-'2a)answer'!$I21)^2,"")</f>
        <v>1.6608978924542581E-2</v>
      </c>
      <c r="V138" s="32">
        <f>IFERROR(('2a) logm_x(t)'!DK21-'2a) logm_x(t)'!DJ21-'2a)answer'!$I21)^2,"")</f>
        <v>2.3341125881162048E-3</v>
      </c>
      <c r="W138" s="32">
        <f>IFERROR(('2a) logm_x(t)'!DL21-'2a) logm_x(t)'!DK21-'2a)answer'!$I21)^2,"")</f>
        <v>0.11508385235320588</v>
      </c>
      <c r="X138" s="32">
        <f>IFERROR(('2a) logm_x(t)'!DM21-'2a) logm_x(t)'!DL21-'2a)answer'!$I21)^2,"")</f>
        <v>0.16607484007096887</v>
      </c>
      <c r="Y138" s="32">
        <f>IFERROR(('2a) logm_x(t)'!DN21-'2a) logm_x(t)'!DM21-'2a)answer'!$I21)^2,"")</f>
        <v>4.4958437227320992E-2</v>
      </c>
      <c r="Z138" s="32">
        <f>IFERROR(('2a) logm_x(t)'!DO21-'2a) logm_x(t)'!DN21-'2a)answer'!$I21)^2,"")</f>
        <v>9.6469401776495101E-2</v>
      </c>
      <c r="AA138" s="32">
        <f>IFERROR(('2a) logm_x(t)'!DP21-'2a) logm_x(t)'!DO21-'2a)answer'!$I21)^2,"")</f>
        <v>0.17141336230651816</v>
      </c>
      <c r="AB138" s="32">
        <f>IFERROR(('2a) logm_x(t)'!DQ21-'2a) logm_x(t)'!DP21-'2a)answer'!$I21)^2,"")</f>
        <v>0.18884665141675647</v>
      </c>
      <c r="AC138" s="32">
        <f>IFERROR(('2a) logm_x(t)'!DR21-'2a) logm_x(t)'!DQ21-'2a)answer'!$I21)^2,"")</f>
        <v>1.6521233881958208E-2</v>
      </c>
      <c r="AD138" s="32">
        <f>IFERROR(('2a) logm_x(t)'!DS21-'2a) logm_x(t)'!DR21-'2a)answer'!$I21)^2,"")</f>
        <v>3.7943898819693227E-2</v>
      </c>
      <c r="AE138" s="32">
        <f>IFERROR(('2a) logm_x(t)'!DT21-'2a) logm_x(t)'!DS21-'2a)answer'!$I21)^2,"")</f>
        <v>7.6819081050034724E-2</v>
      </c>
      <c r="AF138" s="32">
        <f>IFERROR(('2a) logm_x(t)'!DU21-'2a) logm_x(t)'!DT21-'2a)answer'!$I21)^2,"")</f>
        <v>2.5731649403549651E-2</v>
      </c>
      <c r="AG138" s="32">
        <f>IFERROR(('2a) logm_x(t)'!DV21-'2a) logm_x(t)'!DU21-'2a)answer'!$I21)^2,"")</f>
        <v>2.5149771600760588E-2</v>
      </c>
      <c r="AH138" s="32">
        <f>IFERROR(('2a) logm_x(t)'!DW21-'2a) logm_x(t)'!DV21-'2a)answer'!$I21)^2,"")</f>
        <v>0.11380770380918413</v>
      </c>
      <c r="AI138" s="32">
        <f>IFERROR(('2a) logm_x(t)'!DX21-'2a) logm_x(t)'!DW21-'2a)answer'!$I21)^2,"")</f>
        <v>0.11568696821986336</v>
      </c>
      <c r="AJ138" s="32">
        <f>IFERROR(('2a) logm_x(t)'!DY21-'2a) logm_x(t)'!DX21-'2a)answer'!$I21)^2,"")</f>
        <v>3.6278090103183521E-3</v>
      </c>
      <c r="AK138" s="32">
        <f>IFERROR(('2a) logm_x(t)'!DZ21-'2a) logm_x(t)'!DY21-'2a)answer'!$I21)^2,"")</f>
        <v>3.4227455751062574E-3</v>
      </c>
      <c r="AL138" s="32">
        <f>IFERROR(('2a) logm_x(t)'!EA21-'2a) logm_x(t)'!DZ21-'2a)answer'!$I21)^2,"")</f>
        <v>2.3584018793955778E-2</v>
      </c>
      <c r="AM138" s="32">
        <f>IFERROR(('2a) logm_x(t)'!EB21-'2a) logm_x(t)'!EA21-'2a)answer'!$I21)^2,"")</f>
        <v>1.3405499268546511E-3</v>
      </c>
      <c r="AN138" s="32">
        <f>IFERROR(('2a) logm_x(t)'!EC21-'2a) logm_x(t)'!EB21-'2a)answer'!$I21)^2,"")</f>
        <v>5.4151245201953552E-2</v>
      </c>
      <c r="AO138" s="32">
        <f>IFERROR(('2a) logm_x(t)'!ED21-'2a) logm_x(t)'!EC21-'2a)answer'!$I21)^2,"")</f>
        <v>8.2591675896921748E-3</v>
      </c>
      <c r="AP138" s="32">
        <f>IFERROR(('2a) logm_x(t)'!EE21-'2a) logm_x(t)'!ED21-'2a)answer'!$I21)^2,"")</f>
        <v>0.23161784350753778</v>
      </c>
      <c r="AQ138" s="32">
        <f>IFERROR(('2a) logm_x(t)'!EF21-'2a) logm_x(t)'!EE21-'2a)answer'!$I21)^2,"")</f>
        <v>0.12863839768759439</v>
      </c>
      <c r="AR138" s="32">
        <f>IFERROR(('2a) logm_x(t)'!EG21-'2a) logm_x(t)'!EF21-'2a)answer'!$I21)^2,"")</f>
        <v>1.3551927296283487E-2</v>
      </c>
      <c r="AS138" s="32">
        <f>IFERROR(('2a) logm_x(t)'!EH21-'2a) logm_x(t)'!EG21-'2a)answer'!$I21)^2,"")</f>
        <v>4.1931194879274047E-2</v>
      </c>
      <c r="AT138" s="32">
        <f>IFERROR(('2a) logm_x(t)'!EI21-'2a) logm_x(t)'!EH21-'2a)answer'!$I21)^2,"")</f>
        <v>3.6797075716980113E-2</v>
      </c>
      <c r="AU138" s="32">
        <f>IFERROR(('2a) logm_x(t)'!EJ21-'2a) logm_x(t)'!EI21-'2a)answer'!$I21)^2,"")</f>
        <v>3.5858174299979162E-5</v>
      </c>
      <c r="AV138" s="32">
        <f>IFERROR(('2a) logm_x(t)'!EK21-'2a) logm_x(t)'!EJ21-'2a)answer'!$I21)^2,"")</f>
        <v>1.6258873045669675E-3</v>
      </c>
      <c r="AW138" s="32">
        <f>IFERROR(('2a) logm_x(t)'!EL21-'2a) logm_x(t)'!EK21-'2a)answer'!$I21)^2,"")</f>
        <v>6.4271519919076286E-2</v>
      </c>
      <c r="AX138" s="32">
        <f>IFERROR(('2a) logm_x(t)'!EM21-'2a) logm_x(t)'!EL21-'2a)answer'!$I21)^2,"")</f>
        <v>7.3486146291912718E-2</v>
      </c>
      <c r="AY138" s="32">
        <f>IFERROR(('2a) logm_x(t)'!EN21-'2a) logm_x(t)'!EM21-'2a)answer'!$I21)^2,"")</f>
        <v>2.1170570681196363E-2</v>
      </c>
      <c r="AZ138" s="32">
        <f>IFERROR(('2a) logm_x(t)'!EO21-'2a) logm_x(t)'!EN21-'2a)answer'!$I21)^2,"")</f>
        <v>0.10854334816602654</v>
      </c>
      <c r="BA138" s="32">
        <f>IFERROR(('2a) logm_x(t)'!EP21-'2a) logm_x(t)'!EO21-'2a)answer'!$I21)^2,"")</f>
        <v>0.12006252366269797</v>
      </c>
      <c r="BB138" s="32">
        <f>IFERROR(('2a) logm_x(t)'!EQ21-'2a) logm_x(t)'!EP21-'2a)answer'!$I21)^2,"")</f>
        <v>4.5400117861412827E-2</v>
      </c>
      <c r="BC138" s="32">
        <f>IFERROR(('2a) logm_x(t)'!ER21-'2a) logm_x(t)'!EQ21-'2a)answer'!$I21)^2,"")</f>
        <v>4.1587737381607566E-3</v>
      </c>
      <c r="BD138" s="32">
        <f>IFERROR(('2a) logm_x(t)'!ES21-'2a) logm_x(t)'!ER21-'2a)answer'!$I21)^2,"")</f>
        <v>1.6433184766848696E-2</v>
      </c>
      <c r="BE138" s="32">
        <f>IFERROR(('2a) logm_x(t)'!ET21-'2a) logm_x(t)'!ES21-'2a)answer'!$I21)^2,"")</f>
        <v>2.0411492075657341E-2</v>
      </c>
      <c r="BF138" s="32">
        <f>IFERROR(('2a) logm_x(t)'!EU21-'2a) logm_x(t)'!ET21-'2a)answer'!$I21)^2,"")</f>
        <v>1.6742115070110201E-3</v>
      </c>
      <c r="BG138" s="32">
        <f>IFERROR(('2a) logm_x(t)'!EV21-'2a) logm_x(t)'!EU21-'2a)answer'!$I21)^2,"")</f>
        <v>8.505924743941523E-5</v>
      </c>
      <c r="BH138" s="32">
        <f>IFERROR(('2a) logm_x(t)'!EW21-'2a) logm_x(t)'!EV21-'2a)answer'!$I21)^2,"")</f>
        <v>5.4464684065379644E-5</v>
      </c>
      <c r="BI138" s="32">
        <f>IFERROR(('2a) logm_x(t)'!EX21-'2a) logm_x(t)'!EW21-'2a)answer'!$I21)^2,"")</f>
        <v>1.0182195514239146E-2</v>
      </c>
      <c r="BJ138" s="32">
        <f>IFERROR(('2a) logm_x(t)'!EY21-'2a) logm_x(t)'!EX21-'2a)answer'!$I21)^2,"")</f>
        <v>1.8787645186721516E-4</v>
      </c>
      <c r="BK138" s="32">
        <f>IFERROR(('2a) logm_x(t)'!EZ21-'2a) logm_x(t)'!EY21-'2a)answer'!$I21)^2,"")</f>
        <v>7.0051462723500369E-3</v>
      </c>
      <c r="BL138" s="32">
        <f>IFERROR(('2a) logm_x(t)'!FA21-'2a) logm_x(t)'!EZ21-'2a)answer'!$I21)^2,"")</f>
        <v>0.13049691058159563</v>
      </c>
      <c r="BM138" s="32">
        <f>IFERROR(('2a) logm_x(t)'!FB21-'2a) logm_x(t)'!FA21-'2a)answer'!$I21)^2,"")</f>
        <v>0.18546392353755861</v>
      </c>
      <c r="BN138" s="32">
        <f>IFERROR(('2a) logm_x(t)'!FC21-'2a) logm_x(t)'!FB21-'2a)answer'!$I21)^2,"")</f>
        <v>6.4963660940763387E-3</v>
      </c>
      <c r="BO138" s="32">
        <f>IFERROR(('2a) logm_x(t)'!FD21-'2a) logm_x(t)'!FC21-'2a)answer'!$I21)^2,"")</f>
        <v>7.8924907792432261E-2</v>
      </c>
      <c r="BP138" s="32">
        <f>IFERROR(('2a) logm_x(t)'!FE21-'2a) logm_x(t)'!FD21-'2a)answer'!$I21)^2,"")</f>
        <v>9.8288939692465091E-2</v>
      </c>
      <c r="BQ138" s="32">
        <f>IFERROR(('2a) logm_x(t)'!FF21-'2a) logm_x(t)'!FE21-'2a)answer'!$I21)^2,"")</f>
        <v>1.6588838843557278E-2</v>
      </c>
      <c r="BR138" s="32">
        <f>IFERROR(('2a) logm_x(t)'!FG21-'2a) logm_x(t)'!FF21-'2a)answer'!$I21)^2,"")</f>
        <v>2.0726146318932489E-2</v>
      </c>
      <c r="BS138" s="32">
        <f>IFERROR(('2a) logm_x(t)'!FH21-'2a) logm_x(t)'!FG21-'2a)answer'!$I21)^2,"")</f>
        <v>1.2929809624108649E-2</v>
      </c>
      <c r="BT138" s="32">
        <f>IFERROR(('2a) logm_x(t)'!FI21-'2a) logm_x(t)'!FH21-'2a)answer'!$I21)^2,"")</f>
        <v>0.38329215786179938</v>
      </c>
      <c r="BU138" s="32">
        <f>IFERROR(('2a) logm_x(t)'!FJ21-'2a) logm_x(t)'!FI21-'2a)answer'!$I21)^2,"")</f>
        <v>0.17688656023704372</v>
      </c>
      <c r="BV138" s="32">
        <f>IFERROR(('2a) logm_x(t)'!FK21-'2a) logm_x(t)'!FJ21-'2a)answer'!$I21)^2,"")</f>
        <v>2.7493623108527394E-2</v>
      </c>
      <c r="BW138" s="32">
        <f>IFERROR(('2a) logm_x(t)'!FL21-'2a) logm_x(t)'!FK21-'2a)answer'!$I21)^2,"")</f>
        <v>2.682110787865676E-3</v>
      </c>
      <c r="BX138" s="32">
        <f>IFERROR(('2a) logm_x(t)'!FM21-'2a) logm_x(t)'!FL21-'2a)answer'!$I21)^2,"")</f>
        <v>0.15026788940599906</v>
      </c>
      <c r="BY138" s="32">
        <f>IFERROR(('2a) logm_x(t)'!FN21-'2a) logm_x(t)'!FM21-'2a)answer'!$I21)^2,"")</f>
        <v>0.22420738631225637</v>
      </c>
      <c r="BZ138" s="32">
        <f>IFERROR(('2a) logm_x(t)'!FO21-'2a) logm_x(t)'!FN21-'2a)answer'!$I21)^2,"")</f>
        <v>5.629657766947796E-2</v>
      </c>
      <c r="CA138" s="32">
        <f>IFERROR(('2a) logm_x(t)'!FP21-'2a) logm_x(t)'!FO21-'2a)answer'!$I21)^2,"")</f>
        <v>5.5873886540990948E-3</v>
      </c>
      <c r="CB138" s="32">
        <f>IFERROR(('2a) logm_x(t)'!FQ21-'2a) logm_x(t)'!FP21-'2a)answer'!$I21)^2,"")</f>
        <v>6.8918413277701792E-4</v>
      </c>
      <c r="CC138" s="32">
        <f>IFERROR(('2a) logm_x(t)'!FR21-'2a) logm_x(t)'!FQ21-'2a)answer'!$I21)^2,"")</f>
        <v>3.7746679574212023E-2</v>
      </c>
      <c r="CD138" s="32">
        <f>IFERROR(('2a) logm_x(t)'!FS21-'2a) logm_x(t)'!FR21-'2a)answer'!$I21)^2,"")</f>
        <v>9.9779268637350066E-2</v>
      </c>
      <c r="CE138" s="32">
        <f>IFERROR(('2a) logm_x(t)'!FT21-'2a) logm_x(t)'!FS21-'2a)answer'!$I21)^2,"")</f>
        <v>2.0604119910479515E-2</v>
      </c>
      <c r="CF138" s="32">
        <f>IFERROR(('2a) logm_x(t)'!FU21-'2a) logm_x(t)'!FT21-'2a)answer'!$I21)^2,"")</f>
        <v>6.5315202188241217E-4</v>
      </c>
      <c r="CG138" s="32">
        <f>IFERROR(('2a) logm_x(t)'!FV21-'2a) logm_x(t)'!FU21-'2a)answer'!$I21)^2,"")</f>
        <v>0.11606854260038127</v>
      </c>
      <c r="CH138" s="32">
        <f>IFERROR(('2a) logm_x(t)'!FW21-'2a) logm_x(t)'!FV21-'2a)answer'!$I21)^2,"")</f>
        <v>0.13387619747971638</v>
      </c>
      <c r="CI138" s="32">
        <f>IFERROR(('2a) logm_x(t)'!FX21-'2a) logm_x(t)'!FW21-'2a)answer'!$I21)^2,"")</f>
        <v>1.925986286966971E-2</v>
      </c>
      <c r="CJ138" s="32">
        <f>IFERROR(('2a) logm_x(t)'!FY21-'2a) logm_x(t)'!FX21-'2a)answer'!$I21)^2,"")</f>
        <v>6.5008139073628756E-4</v>
      </c>
      <c r="CK138" s="32">
        <f>IFERROR(('2a) logm_x(t)'!FZ21-'2a) logm_x(t)'!FY21-'2a)answer'!$I21)^2,"")</f>
        <v>7.7223875041836009E-3</v>
      </c>
      <c r="CL138" s="32">
        <f>IFERROR(('2a) logm_x(t)'!GA21-'2a) logm_x(t)'!FZ21-'2a)answer'!$I21)^2,"")</f>
        <v>4.2307989529048714E-3</v>
      </c>
      <c r="CM138" s="32">
        <f>IFERROR(('2a) logm_x(t)'!GB21-'2a) logm_x(t)'!GA21-'2a)answer'!$I21)^2,"")</f>
        <v>3.531815858015367E-2</v>
      </c>
      <c r="CN138" s="32">
        <f>IFERROR(('2a) logm_x(t)'!GC21-'2a) logm_x(t)'!GB21-'2a)answer'!$I21)^2,"")</f>
        <v>2.5439001890919206E-2</v>
      </c>
    </row>
    <row r="139" spans="1:92" x14ac:dyDescent="0.25">
      <c r="A139" s="31">
        <f t="shared" si="11"/>
        <v>19</v>
      </c>
      <c r="C139" s="32">
        <f>IFERROR(('2a) logm_x(t)'!CR22-'2a) logm_x(t)'!CQ22-'2a)answer'!$I22)^2,"")</f>
        <v>1.0865814412140391E-5</v>
      </c>
      <c r="D139" s="32">
        <f>IFERROR(('2a) logm_x(t)'!CS22-'2a) logm_x(t)'!CR22-'2a)answer'!$I22)^2,"")</f>
        <v>2.7815655964216531E-2</v>
      </c>
      <c r="E139" s="32">
        <f>IFERROR(('2a) logm_x(t)'!CT22-'2a) logm_x(t)'!CS22-'2a)answer'!$I22)^2,"")</f>
        <v>3.4713711660057589E-4</v>
      </c>
      <c r="F139" s="32">
        <f>IFERROR(('2a) logm_x(t)'!CU22-'2a) logm_x(t)'!CT22-'2a)answer'!$I22)^2,"")</f>
        <v>1.5386783612991039E-4</v>
      </c>
      <c r="G139" s="32">
        <f>IFERROR(('2a) logm_x(t)'!CV22-'2a) logm_x(t)'!CU22-'2a)answer'!$I22)^2,"")</f>
        <v>2.0126105025648406E-3</v>
      </c>
      <c r="H139" s="32">
        <f>IFERROR(('2a) logm_x(t)'!CW22-'2a) logm_x(t)'!CV22-'2a)answer'!$I22)^2,"")</f>
        <v>1.7115779561420411E-3</v>
      </c>
      <c r="I139" s="32">
        <f>IFERROR(('2a) logm_x(t)'!CX22-'2a) logm_x(t)'!CW22-'2a)answer'!$I22)^2,"")</f>
        <v>7.0036322874741106E-3</v>
      </c>
      <c r="J139" s="32">
        <f>IFERROR(('2a) logm_x(t)'!CY22-'2a) logm_x(t)'!CX22-'2a)answer'!$I22)^2,"")</f>
        <v>4.3583797192087502E-5</v>
      </c>
      <c r="K139" s="32">
        <f>IFERROR(('2a) logm_x(t)'!CZ22-'2a) logm_x(t)'!CY22-'2a)answer'!$I22)^2,"")</f>
        <v>7.9777555763728747E-2</v>
      </c>
      <c r="L139" s="32">
        <f>IFERROR(('2a) logm_x(t)'!DA22-'2a) logm_x(t)'!CZ22-'2a)answer'!$I22)^2,"")</f>
        <v>1.1083310437740536E-2</v>
      </c>
      <c r="M139" s="32">
        <f>IFERROR(('2a) logm_x(t)'!DB22-'2a) logm_x(t)'!DA22-'2a)answer'!$I22)^2,"")</f>
        <v>1.3241853428485476E-2</v>
      </c>
      <c r="N139" s="32">
        <f>IFERROR(('2a) logm_x(t)'!DC22-'2a) logm_x(t)'!DB22-'2a)answer'!$I22)^2,"")</f>
        <v>3.3937222846163517E-2</v>
      </c>
      <c r="O139" s="32">
        <f>IFERROR(('2a) logm_x(t)'!DD22-'2a) logm_x(t)'!DC22-'2a)answer'!$I22)^2,"")</f>
        <v>1.1137572947390159E-3</v>
      </c>
      <c r="P139" s="32">
        <f>IFERROR(('2a) logm_x(t)'!DE22-'2a) logm_x(t)'!DD22-'2a)answer'!$I22)^2,"")</f>
        <v>4.9313881854500766E-2</v>
      </c>
      <c r="Q139" s="32">
        <f>IFERROR(('2a) logm_x(t)'!DF22-'2a) logm_x(t)'!DE22-'2a)answer'!$I22)^2,"")</f>
        <v>5.382815748279992E-2</v>
      </c>
      <c r="R139" s="32">
        <f>IFERROR(('2a) logm_x(t)'!DG22-'2a) logm_x(t)'!DF22-'2a)answer'!$I22)^2,"")</f>
        <v>2.904652698963759E-2</v>
      </c>
      <c r="S139" s="32">
        <f>IFERROR(('2a) logm_x(t)'!DH22-'2a) logm_x(t)'!DG22-'2a)answer'!$I22)^2,"")</f>
        <v>1.1969821717242925E-2</v>
      </c>
      <c r="T139" s="32">
        <f>IFERROR(('2a) logm_x(t)'!DI22-'2a) logm_x(t)'!DH22-'2a)answer'!$I22)^2,"")</f>
        <v>1.4800252008777784E-2</v>
      </c>
      <c r="U139" s="32">
        <f>IFERROR(('2a) logm_x(t)'!DJ22-'2a) logm_x(t)'!DI22-'2a)answer'!$I22)^2,"")</f>
        <v>1.8070942827290483E-3</v>
      </c>
      <c r="V139" s="32">
        <f>IFERROR(('2a) logm_x(t)'!DK22-'2a) logm_x(t)'!DJ22-'2a)answer'!$I22)^2,"")</f>
        <v>1.7201711271350062E-2</v>
      </c>
      <c r="W139" s="32">
        <f>IFERROR(('2a) logm_x(t)'!DL22-'2a) logm_x(t)'!DK22-'2a)answer'!$I22)^2,"")</f>
        <v>1.75503959909959E-2</v>
      </c>
      <c r="X139" s="32">
        <f>IFERROR(('2a) logm_x(t)'!DM22-'2a) logm_x(t)'!DL22-'2a)answer'!$I22)^2,"")</f>
        <v>3.2548350825805403E-3</v>
      </c>
      <c r="Y139" s="32">
        <f>IFERROR(('2a) logm_x(t)'!DN22-'2a) logm_x(t)'!DM22-'2a)answer'!$I22)^2,"")</f>
        <v>9.543627227544658E-7</v>
      </c>
      <c r="Z139" s="32">
        <f>IFERROR(('2a) logm_x(t)'!DO22-'2a) logm_x(t)'!DN22-'2a)answer'!$I22)^2,"")</f>
        <v>2.0484249633434065E-2</v>
      </c>
      <c r="AA139" s="32">
        <f>IFERROR(('2a) logm_x(t)'!DP22-'2a) logm_x(t)'!DO22-'2a)answer'!$I22)^2,"")</f>
        <v>2.3727655326388812E-2</v>
      </c>
      <c r="AB139" s="32">
        <f>IFERROR(('2a) logm_x(t)'!DQ22-'2a) logm_x(t)'!DP22-'2a)answer'!$I22)^2,"")</f>
        <v>6.9724564365757937E-4</v>
      </c>
      <c r="AC139" s="32">
        <f>IFERROR(('2a) logm_x(t)'!DR22-'2a) logm_x(t)'!DQ22-'2a)answer'!$I22)^2,"")</f>
        <v>0.31031139481379411</v>
      </c>
      <c r="AD139" s="32">
        <f>IFERROR(('2a) logm_x(t)'!DS22-'2a) logm_x(t)'!DR22-'2a)answer'!$I22)^2,"")</f>
        <v>0.26584697424820247</v>
      </c>
      <c r="AE139" s="32">
        <f>IFERROR(('2a) logm_x(t)'!DT22-'2a) logm_x(t)'!DS22-'2a)answer'!$I22)^2,"")</f>
        <v>3.2459461935639332E-2</v>
      </c>
      <c r="AF139" s="32">
        <f>IFERROR(('2a) logm_x(t)'!DU22-'2a) logm_x(t)'!DT22-'2a)answer'!$I22)^2,"")</f>
        <v>0.11312201053010718</v>
      </c>
      <c r="AG139" s="32">
        <f>IFERROR(('2a) logm_x(t)'!DV22-'2a) logm_x(t)'!DU22-'2a)answer'!$I22)^2,"")</f>
        <v>5.4434763128480348E-2</v>
      </c>
      <c r="AH139" s="32">
        <f>IFERROR(('2a) logm_x(t)'!DW22-'2a) logm_x(t)'!DV22-'2a)answer'!$I22)^2,"")</f>
        <v>0.111002194918689</v>
      </c>
      <c r="AI139" s="32">
        <f>IFERROR(('2a) logm_x(t)'!DX22-'2a) logm_x(t)'!DW22-'2a)answer'!$I22)^2,"")</f>
        <v>4.6746553159272841E-3</v>
      </c>
      <c r="AJ139" s="32">
        <f>IFERROR(('2a) logm_x(t)'!DY22-'2a) logm_x(t)'!DX22-'2a)answer'!$I22)^2,"")</f>
        <v>0.13542969954472006</v>
      </c>
      <c r="AK139" s="32">
        <f>IFERROR(('2a) logm_x(t)'!DZ22-'2a) logm_x(t)'!DY22-'2a)answer'!$I22)^2,"")</f>
        <v>0.12144704233467352</v>
      </c>
      <c r="AL139" s="32">
        <f>IFERROR(('2a) logm_x(t)'!EA22-'2a) logm_x(t)'!DZ22-'2a)answer'!$I22)^2,"")</f>
        <v>1.0155618158215423E-2</v>
      </c>
      <c r="AM139" s="32">
        <f>IFERROR(('2a) logm_x(t)'!EB22-'2a) logm_x(t)'!EA22-'2a)answer'!$I22)^2,"")</f>
        <v>7.6942139518485983E-2</v>
      </c>
      <c r="AN139" s="32">
        <f>IFERROR(('2a) logm_x(t)'!EC22-'2a) logm_x(t)'!EB22-'2a)answer'!$I22)^2,"")</f>
        <v>1.1595745580856539E-2</v>
      </c>
      <c r="AO139" s="32">
        <f>IFERROR(('2a) logm_x(t)'!ED22-'2a) logm_x(t)'!EC22-'2a)answer'!$I22)^2,"")</f>
        <v>2.5492660866425661E-3</v>
      </c>
      <c r="AP139" s="32">
        <f>IFERROR(('2a) logm_x(t)'!EE22-'2a) logm_x(t)'!ED22-'2a)answer'!$I22)^2,"")</f>
        <v>0.37045033458251603</v>
      </c>
      <c r="AQ139" s="32">
        <f>IFERROR(('2a) logm_x(t)'!EF22-'2a) logm_x(t)'!EE22-'2a)answer'!$I22)^2,"")</f>
        <v>2.5538280670138781E-2</v>
      </c>
      <c r="AR139" s="32">
        <f>IFERROR(('2a) logm_x(t)'!EG22-'2a) logm_x(t)'!EF22-'2a)answer'!$I22)^2,"")</f>
        <v>7.448279597806761E-3</v>
      </c>
      <c r="AS139" s="32">
        <f>IFERROR(('2a) logm_x(t)'!EH22-'2a) logm_x(t)'!EG22-'2a)answer'!$I22)^2,"")</f>
        <v>1.6622326321002832E-2</v>
      </c>
      <c r="AT139" s="32">
        <f>IFERROR(('2a) logm_x(t)'!EI22-'2a) logm_x(t)'!EH22-'2a)answer'!$I22)^2,"")</f>
        <v>4.5646769766476803E-4</v>
      </c>
      <c r="AU139" s="32">
        <f>IFERROR(('2a) logm_x(t)'!EJ22-'2a) logm_x(t)'!EI22-'2a)answer'!$I22)^2,"")</f>
        <v>3.0065016059202799E-2</v>
      </c>
      <c r="AV139" s="32">
        <f>IFERROR(('2a) logm_x(t)'!EK22-'2a) logm_x(t)'!EJ22-'2a)answer'!$I22)^2,"")</f>
        <v>9.9240277300748165E-5</v>
      </c>
      <c r="AW139" s="32">
        <f>IFERROR(('2a) logm_x(t)'!EL22-'2a) logm_x(t)'!EK22-'2a)answer'!$I22)^2,"")</f>
        <v>8.4436661230426373E-5</v>
      </c>
      <c r="AX139" s="32">
        <f>IFERROR(('2a) logm_x(t)'!EM22-'2a) logm_x(t)'!EL22-'2a)answer'!$I22)^2,"")</f>
        <v>4.7644184200937079E-2</v>
      </c>
      <c r="AY139" s="32">
        <f>IFERROR(('2a) logm_x(t)'!EN22-'2a) logm_x(t)'!EM22-'2a)answer'!$I22)^2,"")</f>
        <v>2.4322142880190754E-3</v>
      </c>
      <c r="AZ139" s="32">
        <f>IFERROR(('2a) logm_x(t)'!EO22-'2a) logm_x(t)'!EN22-'2a)answer'!$I22)^2,"")</f>
        <v>1.1119102144256456E-2</v>
      </c>
      <c r="BA139" s="32">
        <f>IFERROR(('2a) logm_x(t)'!EP22-'2a) logm_x(t)'!EO22-'2a)answer'!$I22)^2,"")</f>
        <v>5.6338717045771236E-3</v>
      </c>
      <c r="BB139" s="32">
        <f>IFERROR(('2a) logm_x(t)'!EQ22-'2a) logm_x(t)'!EP22-'2a)answer'!$I22)^2,"")</f>
        <v>8.8114704348279884E-4</v>
      </c>
      <c r="BC139" s="32">
        <f>IFERROR(('2a) logm_x(t)'!ER22-'2a) logm_x(t)'!EQ22-'2a)answer'!$I22)^2,"")</f>
        <v>2.6157510949015032E-3</v>
      </c>
      <c r="BD139" s="32">
        <f>IFERROR(('2a) logm_x(t)'!ES22-'2a) logm_x(t)'!ER22-'2a)answer'!$I22)^2,"")</f>
        <v>5.7832931543824843E-3</v>
      </c>
      <c r="BE139" s="32">
        <f>IFERROR(('2a) logm_x(t)'!ET22-'2a) logm_x(t)'!ES22-'2a)answer'!$I22)^2,"")</f>
        <v>1.0970659827063121E-3</v>
      </c>
      <c r="BF139" s="32">
        <f>IFERROR(('2a) logm_x(t)'!EU22-'2a) logm_x(t)'!ET22-'2a)answer'!$I22)^2,"")</f>
        <v>1.2345764441066821E-2</v>
      </c>
      <c r="BG139" s="32">
        <f>IFERROR(('2a) logm_x(t)'!EV22-'2a) logm_x(t)'!EU22-'2a)answer'!$I22)^2,"")</f>
        <v>3.8419629081364204E-2</v>
      </c>
      <c r="BH139" s="32">
        <f>IFERROR(('2a) logm_x(t)'!EW22-'2a) logm_x(t)'!EV22-'2a)answer'!$I22)^2,"")</f>
        <v>6.8762111255508837E-2</v>
      </c>
      <c r="BI139" s="32">
        <f>IFERROR(('2a) logm_x(t)'!EX22-'2a) logm_x(t)'!EW22-'2a)answer'!$I22)^2,"")</f>
        <v>2.1083262514426871E-2</v>
      </c>
      <c r="BJ139" s="32">
        <f>IFERROR(('2a) logm_x(t)'!EY22-'2a) logm_x(t)'!EX22-'2a)answer'!$I22)^2,"")</f>
        <v>2.2473097382300924E-2</v>
      </c>
      <c r="BK139" s="32">
        <f>IFERROR(('2a) logm_x(t)'!EZ22-'2a) logm_x(t)'!EY22-'2a)answer'!$I22)^2,"")</f>
        <v>3.5518729304736391E-4</v>
      </c>
      <c r="BL139" s="32">
        <f>IFERROR(('2a) logm_x(t)'!FA22-'2a) logm_x(t)'!EZ22-'2a)answer'!$I22)^2,"")</f>
        <v>7.0626781707756145E-2</v>
      </c>
      <c r="BM139" s="32">
        <f>IFERROR(('2a) logm_x(t)'!FB22-'2a) logm_x(t)'!FA22-'2a)answer'!$I22)^2,"")</f>
        <v>0.30173662843129945</v>
      </c>
      <c r="BN139" s="32">
        <f>IFERROR(('2a) logm_x(t)'!FC22-'2a) logm_x(t)'!FB22-'2a)answer'!$I22)^2,"")</f>
        <v>6.7193572784430805E-2</v>
      </c>
      <c r="BO139" s="32">
        <f>IFERROR(('2a) logm_x(t)'!FD22-'2a) logm_x(t)'!FC22-'2a)answer'!$I22)^2,"")</f>
        <v>1.08813964754197E-2</v>
      </c>
      <c r="BP139" s="32">
        <f>IFERROR(('2a) logm_x(t)'!FE22-'2a) logm_x(t)'!FD22-'2a)answer'!$I22)^2,"")</f>
        <v>4.1948999356871075E-2</v>
      </c>
      <c r="BQ139" s="32">
        <f>IFERROR(('2a) logm_x(t)'!FF22-'2a) logm_x(t)'!FE22-'2a)answer'!$I22)^2,"")</f>
        <v>0.1121653297548787</v>
      </c>
      <c r="BR139" s="32">
        <f>IFERROR(('2a) logm_x(t)'!FG22-'2a) logm_x(t)'!FF22-'2a)answer'!$I22)^2,"")</f>
        <v>6.7829711079874205E-4</v>
      </c>
      <c r="BS139" s="32">
        <f>IFERROR(('2a) logm_x(t)'!FH22-'2a) logm_x(t)'!FG22-'2a)answer'!$I22)^2,"")</f>
        <v>8.8472089863985397E-3</v>
      </c>
      <c r="BT139" s="32">
        <f>IFERROR(('2a) logm_x(t)'!FI22-'2a) logm_x(t)'!FH22-'2a)answer'!$I22)^2,"")</f>
        <v>1.2058832918195313E-2</v>
      </c>
      <c r="BU139" s="32">
        <f>IFERROR(('2a) logm_x(t)'!FJ22-'2a) logm_x(t)'!FI22-'2a)answer'!$I22)^2,"")</f>
        <v>1.0651709843643984E-6</v>
      </c>
      <c r="BV139" s="32">
        <f>IFERROR(('2a) logm_x(t)'!FK22-'2a) logm_x(t)'!FJ22-'2a)answer'!$I22)^2,"")</f>
        <v>4.9919846927187518E-2</v>
      </c>
      <c r="BW139" s="32">
        <f>IFERROR(('2a) logm_x(t)'!FL22-'2a) logm_x(t)'!FK22-'2a)answer'!$I22)^2,"")</f>
        <v>2.5596899856225496E-2</v>
      </c>
      <c r="BX139" s="32">
        <f>IFERROR(('2a) logm_x(t)'!FM22-'2a) logm_x(t)'!FL22-'2a)answer'!$I22)^2,"")</f>
        <v>3.120825669020276E-2</v>
      </c>
      <c r="BY139" s="32">
        <f>IFERROR(('2a) logm_x(t)'!FN22-'2a) logm_x(t)'!FM22-'2a)answer'!$I22)^2,"")</f>
        <v>6.2902864739034572E-2</v>
      </c>
      <c r="BZ139" s="32">
        <f>IFERROR(('2a) logm_x(t)'!FO22-'2a) logm_x(t)'!FN22-'2a)answer'!$I22)^2,"")</f>
        <v>5.5383207348610096E-2</v>
      </c>
      <c r="CA139" s="32">
        <f>IFERROR(('2a) logm_x(t)'!FP22-'2a) logm_x(t)'!FO22-'2a)answer'!$I22)^2,"")</f>
        <v>0.19965803633539925</v>
      </c>
      <c r="CB139" s="32">
        <f>IFERROR(('2a) logm_x(t)'!FQ22-'2a) logm_x(t)'!FP22-'2a)answer'!$I22)^2,"")</f>
        <v>8.4641900074710882E-2</v>
      </c>
      <c r="CC139" s="32">
        <f>IFERROR(('2a) logm_x(t)'!FR22-'2a) logm_x(t)'!FQ22-'2a)answer'!$I22)^2,"")</f>
        <v>4.7465790185485714E-4</v>
      </c>
      <c r="CD139" s="32">
        <f>IFERROR(('2a) logm_x(t)'!FS22-'2a) logm_x(t)'!FR22-'2a)answer'!$I22)^2,"")</f>
        <v>0.19191212917550643</v>
      </c>
      <c r="CE139" s="32">
        <f>IFERROR(('2a) logm_x(t)'!FT22-'2a) logm_x(t)'!FS22-'2a)answer'!$I22)^2,"")</f>
        <v>0.11653661822105303</v>
      </c>
      <c r="CF139" s="32">
        <f>IFERROR(('2a) logm_x(t)'!FU22-'2a) logm_x(t)'!FT22-'2a)answer'!$I22)^2,"")</f>
        <v>1.1477318329117718E-2</v>
      </c>
      <c r="CG139" s="32">
        <f>IFERROR(('2a) logm_x(t)'!FV22-'2a) logm_x(t)'!FU22-'2a)answer'!$I22)^2,"")</f>
        <v>3.1480020166389155E-3</v>
      </c>
      <c r="CH139" s="32">
        <f>IFERROR(('2a) logm_x(t)'!FW22-'2a) logm_x(t)'!FV22-'2a)answer'!$I22)^2,"")</f>
        <v>0.23839042218656181</v>
      </c>
      <c r="CI139" s="32">
        <f>IFERROR(('2a) logm_x(t)'!FX22-'2a) logm_x(t)'!FW22-'2a)answer'!$I22)^2,"")</f>
        <v>0.43306726242123078</v>
      </c>
      <c r="CJ139" s="32">
        <f>IFERROR(('2a) logm_x(t)'!FY22-'2a) logm_x(t)'!FX22-'2a)answer'!$I22)^2,"")</f>
        <v>1.0638645444061295E-2</v>
      </c>
      <c r="CK139" s="32">
        <f>IFERROR(('2a) logm_x(t)'!FZ22-'2a) logm_x(t)'!FY22-'2a)answer'!$I22)^2,"")</f>
        <v>2.2112274322950137E-3</v>
      </c>
      <c r="CL139" s="32">
        <f>IFERROR(('2a) logm_x(t)'!GA22-'2a) logm_x(t)'!FZ22-'2a)answer'!$I22)^2,"")</f>
        <v>2.6776739157674343E-3</v>
      </c>
      <c r="CM139" s="32">
        <f>IFERROR(('2a) logm_x(t)'!GB22-'2a) logm_x(t)'!GA22-'2a)answer'!$I22)^2,"")</f>
        <v>3.6648785517564793E-2</v>
      </c>
      <c r="CN139" s="32">
        <f>IFERROR(('2a) logm_x(t)'!GC22-'2a) logm_x(t)'!GB22-'2a)answer'!$I22)^2,"")</f>
        <v>0.11925718080485374</v>
      </c>
    </row>
    <row r="140" spans="1:92" x14ac:dyDescent="0.25">
      <c r="A140" s="31">
        <f t="shared" si="11"/>
        <v>20</v>
      </c>
      <c r="C140" s="32">
        <f>IFERROR(('2a) logm_x(t)'!CR23-'2a) logm_x(t)'!CQ23-'2a)answer'!$I23)^2,"")</f>
        <v>1.683064735241473E-2</v>
      </c>
      <c r="D140" s="32">
        <f>IFERROR(('2a) logm_x(t)'!CS23-'2a) logm_x(t)'!CR23-'2a)answer'!$I23)^2,"")</f>
        <v>4.6783261608152201E-4</v>
      </c>
      <c r="E140" s="32">
        <f>IFERROR(('2a) logm_x(t)'!CT23-'2a) logm_x(t)'!CS23-'2a)answer'!$I23)^2,"")</f>
        <v>6.6032267856863623E-5</v>
      </c>
      <c r="F140" s="32">
        <f>IFERROR(('2a) logm_x(t)'!CU23-'2a) logm_x(t)'!CT23-'2a)answer'!$I23)^2,"")</f>
        <v>1.3673561332889144E-2</v>
      </c>
      <c r="G140" s="32">
        <f>IFERROR(('2a) logm_x(t)'!CV23-'2a) logm_x(t)'!CU23-'2a)answer'!$I23)^2,"")</f>
        <v>3.0778024180927923E-3</v>
      </c>
      <c r="H140" s="32">
        <f>IFERROR(('2a) logm_x(t)'!CW23-'2a) logm_x(t)'!CV23-'2a)answer'!$I23)^2,"")</f>
        <v>3.7457518693041767E-3</v>
      </c>
      <c r="I140" s="32">
        <f>IFERROR(('2a) logm_x(t)'!CX23-'2a) logm_x(t)'!CW23-'2a)answer'!$I23)^2,"")</f>
        <v>2.2743168591248617E-3</v>
      </c>
      <c r="J140" s="32">
        <f>IFERROR(('2a) logm_x(t)'!CY23-'2a) logm_x(t)'!CX23-'2a)answer'!$I23)^2,"")</f>
        <v>1.4299247838456239E-4</v>
      </c>
      <c r="K140" s="32">
        <f>IFERROR(('2a) logm_x(t)'!CZ23-'2a) logm_x(t)'!CY23-'2a)answer'!$I23)^2,"")</f>
        <v>1.3260657823572011E-4</v>
      </c>
      <c r="L140" s="32">
        <f>IFERROR(('2a) logm_x(t)'!DA23-'2a) logm_x(t)'!CZ23-'2a)answer'!$I23)^2,"")</f>
        <v>1.5317941202213704E-4</v>
      </c>
      <c r="M140" s="32">
        <f>IFERROR(('2a) logm_x(t)'!DB23-'2a) logm_x(t)'!DA23-'2a)answer'!$I23)^2,"")</f>
        <v>4.732196961115734E-3</v>
      </c>
      <c r="N140" s="32">
        <f>IFERROR(('2a) logm_x(t)'!DC23-'2a) logm_x(t)'!DB23-'2a)answer'!$I23)^2,"")</f>
        <v>6.6375381898334425E-3</v>
      </c>
      <c r="O140" s="32">
        <f>IFERROR(('2a) logm_x(t)'!DD23-'2a) logm_x(t)'!DC23-'2a)answer'!$I23)^2,"")</f>
        <v>1.9447084624650926E-3</v>
      </c>
      <c r="P140" s="32">
        <f>IFERROR(('2a) logm_x(t)'!DE23-'2a) logm_x(t)'!DD23-'2a)answer'!$I23)^2,"")</f>
        <v>5.2957127323034498E-3</v>
      </c>
      <c r="Q140" s="32">
        <f>IFERROR(('2a) logm_x(t)'!DF23-'2a) logm_x(t)'!DE23-'2a)answer'!$I23)^2,"")</f>
        <v>2.8064676889247069E-2</v>
      </c>
      <c r="R140" s="32">
        <f>IFERROR(('2a) logm_x(t)'!DG23-'2a) logm_x(t)'!DF23-'2a)answer'!$I23)^2,"")</f>
        <v>2.556854447359894E-2</v>
      </c>
      <c r="S140" s="32">
        <f>IFERROR(('2a) logm_x(t)'!DH23-'2a) logm_x(t)'!DG23-'2a)answer'!$I23)^2,"")</f>
        <v>5.5348835079953437E-4</v>
      </c>
      <c r="T140" s="32">
        <f>IFERROR(('2a) logm_x(t)'!DI23-'2a) logm_x(t)'!DH23-'2a)answer'!$I23)^2,"")</f>
        <v>1.3075898165800239E-2</v>
      </c>
      <c r="U140" s="32">
        <f>IFERROR(('2a) logm_x(t)'!DJ23-'2a) logm_x(t)'!DI23-'2a)answer'!$I23)^2,"")</f>
        <v>1.6338765272177782E-2</v>
      </c>
      <c r="V140" s="32">
        <f>IFERROR(('2a) logm_x(t)'!DK23-'2a) logm_x(t)'!DJ23-'2a)answer'!$I23)^2,"")</f>
        <v>1.2733596248796694E-4</v>
      </c>
      <c r="W140" s="32">
        <f>IFERROR(('2a) logm_x(t)'!DL23-'2a) logm_x(t)'!DK23-'2a)answer'!$I23)^2,"")</f>
        <v>2.7155925079209831E-2</v>
      </c>
      <c r="X140" s="32">
        <f>IFERROR(('2a) logm_x(t)'!DM23-'2a) logm_x(t)'!DL23-'2a)answer'!$I23)^2,"")</f>
        <v>6.8989285232629635E-2</v>
      </c>
      <c r="Y140" s="32">
        <f>IFERROR(('2a) logm_x(t)'!DN23-'2a) logm_x(t)'!DM23-'2a)answer'!$I23)^2,"")</f>
        <v>0.19336163787329685</v>
      </c>
      <c r="Z140" s="32">
        <f>IFERROR(('2a) logm_x(t)'!DO23-'2a) logm_x(t)'!DN23-'2a)answer'!$I23)^2,"")</f>
        <v>5.7748525008227337E-6</v>
      </c>
      <c r="AA140" s="32">
        <f>IFERROR(('2a) logm_x(t)'!DP23-'2a) logm_x(t)'!DO23-'2a)answer'!$I23)^2,"")</f>
        <v>9.3535173866362859E-3</v>
      </c>
      <c r="AB140" s="32">
        <f>IFERROR(('2a) logm_x(t)'!DQ23-'2a) logm_x(t)'!DP23-'2a)answer'!$I23)^2,"")</f>
        <v>4.6680434250345987E-2</v>
      </c>
      <c r="AC140" s="32">
        <f>IFERROR(('2a) logm_x(t)'!DR23-'2a) logm_x(t)'!DQ23-'2a)answer'!$I23)^2,"")</f>
        <v>1.1353971267846786E-2</v>
      </c>
      <c r="AD140" s="32">
        <f>IFERROR(('2a) logm_x(t)'!DS23-'2a) logm_x(t)'!DR23-'2a)answer'!$I23)^2,"")</f>
        <v>3.0250224752482915E-2</v>
      </c>
      <c r="AE140" s="32">
        <f>IFERROR(('2a) logm_x(t)'!DT23-'2a) logm_x(t)'!DS23-'2a)answer'!$I23)^2,"")</f>
        <v>0.24279834854623156</v>
      </c>
      <c r="AF140" s="32">
        <f>IFERROR(('2a) logm_x(t)'!DU23-'2a) logm_x(t)'!DT23-'2a)answer'!$I23)^2,"")</f>
        <v>5.3762174424633984E-3</v>
      </c>
      <c r="AG140" s="32">
        <f>IFERROR(('2a) logm_x(t)'!DV23-'2a) logm_x(t)'!DU23-'2a)answer'!$I23)^2,"")</f>
        <v>0.10509365896075015</v>
      </c>
      <c r="AH140" s="32">
        <f>IFERROR(('2a) logm_x(t)'!DW23-'2a) logm_x(t)'!DV23-'2a)answer'!$I23)^2,"")</f>
        <v>2.2871776702727876E-2</v>
      </c>
      <c r="AI140" s="32">
        <f>IFERROR(('2a) logm_x(t)'!DX23-'2a) logm_x(t)'!DW23-'2a)answer'!$I23)^2,"")</f>
        <v>8.036736708398648E-2</v>
      </c>
      <c r="AJ140" s="32">
        <f>IFERROR(('2a) logm_x(t)'!DY23-'2a) logm_x(t)'!DX23-'2a)answer'!$I23)^2,"")</f>
        <v>3.053425646330522E-2</v>
      </c>
      <c r="AK140" s="32">
        <f>IFERROR(('2a) logm_x(t)'!DZ23-'2a) logm_x(t)'!DY23-'2a)answer'!$I23)^2,"")</f>
        <v>8.6128776169587043E-3</v>
      </c>
      <c r="AL140" s="32">
        <f>IFERROR(('2a) logm_x(t)'!EA23-'2a) logm_x(t)'!DZ23-'2a)answer'!$I23)^2,"")</f>
        <v>8.7646452021870602E-3</v>
      </c>
      <c r="AM140" s="32">
        <f>IFERROR(('2a) logm_x(t)'!EB23-'2a) logm_x(t)'!EA23-'2a)answer'!$I23)^2,"")</f>
        <v>3.6345853990273048E-3</v>
      </c>
      <c r="AN140" s="32">
        <f>IFERROR(('2a) logm_x(t)'!EC23-'2a) logm_x(t)'!EB23-'2a)answer'!$I23)^2,"")</f>
        <v>7.2785311748947853E-4</v>
      </c>
      <c r="AO140" s="32">
        <f>IFERROR(('2a) logm_x(t)'!ED23-'2a) logm_x(t)'!EC23-'2a)answer'!$I23)^2,"")</f>
        <v>6.2233441881027821E-2</v>
      </c>
      <c r="AP140" s="32">
        <f>IFERROR(('2a) logm_x(t)'!EE23-'2a) logm_x(t)'!ED23-'2a)answer'!$I23)^2,"")</f>
        <v>0.17861264119431985</v>
      </c>
      <c r="AQ140" s="32">
        <f>IFERROR(('2a) logm_x(t)'!EF23-'2a) logm_x(t)'!EE23-'2a)answer'!$I23)^2,"")</f>
        <v>5.9167918196396854E-3</v>
      </c>
      <c r="AR140" s="32">
        <f>IFERROR(('2a) logm_x(t)'!EG23-'2a) logm_x(t)'!EF23-'2a)answer'!$I23)^2,"")</f>
        <v>3.8082842267943284E-3</v>
      </c>
      <c r="AS140" s="32">
        <f>IFERROR(('2a) logm_x(t)'!EH23-'2a) logm_x(t)'!EG23-'2a)answer'!$I23)^2,"")</f>
        <v>8.0179000502038141E-5</v>
      </c>
      <c r="AT140" s="32">
        <f>IFERROR(('2a) logm_x(t)'!EI23-'2a) logm_x(t)'!EH23-'2a)answer'!$I23)^2,"")</f>
        <v>1.6675555813445698E-2</v>
      </c>
      <c r="AU140" s="32">
        <f>IFERROR(('2a) logm_x(t)'!EJ23-'2a) logm_x(t)'!EI23-'2a)answer'!$I23)^2,"")</f>
        <v>6.5650186245456099E-2</v>
      </c>
      <c r="AV140" s="32">
        <f>IFERROR(('2a) logm_x(t)'!EK23-'2a) logm_x(t)'!EJ23-'2a)answer'!$I23)^2,"")</f>
        <v>0.2790160999486771</v>
      </c>
      <c r="AW140" s="32">
        <f>IFERROR(('2a) logm_x(t)'!EL23-'2a) logm_x(t)'!EK23-'2a)answer'!$I23)^2,"")</f>
        <v>9.8641749402878523E-2</v>
      </c>
      <c r="AX140" s="32">
        <f>IFERROR(('2a) logm_x(t)'!EM23-'2a) logm_x(t)'!EL23-'2a)answer'!$I23)^2,"")</f>
        <v>6.4814802198891776E-3</v>
      </c>
      <c r="AY140" s="32">
        <f>IFERROR(('2a) logm_x(t)'!EN23-'2a) logm_x(t)'!EM23-'2a)answer'!$I23)^2,"")</f>
        <v>7.1841790287617878E-3</v>
      </c>
      <c r="AZ140" s="32">
        <f>IFERROR(('2a) logm_x(t)'!EO23-'2a) logm_x(t)'!EN23-'2a)answer'!$I23)^2,"")</f>
        <v>8.0908374096094943E-2</v>
      </c>
      <c r="BA140" s="32">
        <f>IFERROR(('2a) logm_x(t)'!EP23-'2a) logm_x(t)'!EO23-'2a)answer'!$I23)^2,"")</f>
        <v>7.6976671665476342E-3</v>
      </c>
      <c r="BB140" s="32">
        <f>IFERROR(('2a) logm_x(t)'!EQ23-'2a) logm_x(t)'!EP23-'2a)answer'!$I23)^2,"")</f>
        <v>4.0666745238169121E-2</v>
      </c>
      <c r="BC140" s="32">
        <f>IFERROR(('2a) logm_x(t)'!ER23-'2a) logm_x(t)'!EQ23-'2a)answer'!$I23)^2,"")</f>
        <v>2.7114291222145259E-2</v>
      </c>
      <c r="BD140" s="32">
        <f>IFERROR(('2a) logm_x(t)'!ES23-'2a) logm_x(t)'!ER23-'2a)answer'!$I23)^2,"")</f>
        <v>2.6696867585489295E-2</v>
      </c>
      <c r="BE140" s="32">
        <f>IFERROR(('2a) logm_x(t)'!ET23-'2a) logm_x(t)'!ES23-'2a)answer'!$I23)^2,"")</f>
        <v>6.2972481359121021E-2</v>
      </c>
      <c r="BF140" s="32">
        <f>IFERROR(('2a) logm_x(t)'!EU23-'2a) logm_x(t)'!ET23-'2a)answer'!$I23)^2,"")</f>
        <v>8.178488091400718E-2</v>
      </c>
      <c r="BG140" s="32">
        <f>IFERROR(('2a) logm_x(t)'!EV23-'2a) logm_x(t)'!EU23-'2a)answer'!$I23)^2,"")</f>
        <v>1.013088560324426E-4</v>
      </c>
      <c r="BH140" s="32">
        <f>IFERROR(('2a) logm_x(t)'!EW23-'2a) logm_x(t)'!EV23-'2a)answer'!$I23)^2,"")</f>
        <v>9.8685222241046647E-3</v>
      </c>
      <c r="BI140" s="32">
        <f>IFERROR(('2a) logm_x(t)'!EX23-'2a) logm_x(t)'!EW23-'2a)answer'!$I23)^2,"")</f>
        <v>1.9987591386380057E-3</v>
      </c>
      <c r="BJ140" s="32">
        <f>IFERROR(('2a) logm_x(t)'!EY23-'2a) logm_x(t)'!EX23-'2a)answer'!$I23)^2,"")</f>
        <v>2.5680810850778205E-3</v>
      </c>
      <c r="BK140" s="32">
        <f>IFERROR(('2a) logm_x(t)'!EZ23-'2a) logm_x(t)'!EY23-'2a)answer'!$I23)^2,"")</f>
        <v>2.113314416243624E-3</v>
      </c>
      <c r="BL140" s="32">
        <f>IFERROR(('2a) logm_x(t)'!FA23-'2a) logm_x(t)'!EZ23-'2a)answer'!$I23)^2,"")</f>
        <v>2.8270999975234499E-2</v>
      </c>
      <c r="BM140" s="32">
        <f>IFERROR(('2a) logm_x(t)'!FB23-'2a) logm_x(t)'!FA23-'2a)answer'!$I23)^2,"")</f>
        <v>9.861370549132166E-2</v>
      </c>
      <c r="BN140" s="32">
        <f>IFERROR(('2a) logm_x(t)'!FC23-'2a) logm_x(t)'!FB23-'2a)answer'!$I23)^2,"")</f>
        <v>4.4108262904726811E-3</v>
      </c>
      <c r="BO140" s="32">
        <f>IFERROR(('2a) logm_x(t)'!FD23-'2a) logm_x(t)'!FC23-'2a)answer'!$I23)^2,"")</f>
        <v>2.3655236446826888E-2</v>
      </c>
      <c r="BP140" s="32">
        <f>IFERROR(('2a) logm_x(t)'!FE23-'2a) logm_x(t)'!FD23-'2a)answer'!$I23)^2,"")</f>
        <v>2.642285221104583E-2</v>
      </c>
      <c r="BQ140" s="32">
        <f>IFERROR(('2a) logm_x(t)'!FF23-'2a) logm_x(t)'!FE23-'2a)answer'!$I23)^2,"")</f>
        <v>1.5621657963553724E-2</v>
      </c>
      <c r="BR140" s="32">
        <f>IFERROR(('2a) logm_x(t)'!FG23-'2a) logm_x(t)'!FF23-'2a)answer'!$I23)^2,"")</f>
        <v>1.3322846402681561E-4</v>
      </c>
      <c r="BS140" s="32">
        <f>IFERROR(('2a) logm_x(t)'!FH23-'2a) logm_x(t)'!FG23-'2a)answer'!$I23)^2,"")</f>
        <v>6.909815636217404E-3</v>
      </c>
      <c r="BT140" s="32">
        <f>IFERROR(('2a) logm_x(t)'!FI23-'2a) logm_x(t)'!FH23-'2a)answer'!$I23)^2,"")</f>
        <v>5.1993388016979966E-3</v>
      </c>
      <c r="BU140" s="32">
        <f>IFERROR(('2a) logm_x(t)'!FJ23-'2a) logm_x(t)'!FI23-'2a)answer'!$I23)^2,"")</f>
        <v>1.6244747445732288E-2</v>
      </c>
      <c r="BV140" s="32">
        <f>IFERROR(('2a) logm_x(t)'!FK23-'2a) logm_x(t)'!FJ23-'2a)answer'!$I23)^2,"")</f>
        <v>1.9139411974136929E-2</v>
      </c>
      <c r="BW140" s="32">
        <f>IFERROR(('2a) logm_x(t)'!FL23-'2a) logm_x(t)'!FK23-'2a)answer'!$I23)^2,"")</f>
        <v>4.5275914028635712E-2</v>
      </c>
      <c r="BX140" s="32">
        <f>IFERROR(('2a) logm_x(t)'!FM23-'2a) logm_x(t)'!FL23-'2a)answer'!$I23)^2,"")</f>
        <v>5.9780254303755054E-2</v>
      </c>
      <c r="BY140" s="32">
        <f>IFERROR(('2a) logm_x(t)'!FN23-'2a) logm_x(t)'!FM23-'2a)answer'!$I23)^2,"")</f>
        <v>4.7946519598260011E-2</v>
      </c>
      <c r="BZ140" s="32">
        <f>IFERROR(('2a) logm_x(t)'!FO23-'2a) logm_x(t)'!FN23-'2a)answer'!$I23)^2,"")</f>
        <v>6.2414611161860228E-2</v>
      </c>
      <c r="CA140" s="32">
        <f>IFERROR(('2a) logm_x(t)'!FP23-'2a) logm_x(t)'!FO23-'2a)answer'!$I23)^2,"")</f>
        <v>2.3252058922932023E-3</v>
      </c>
      <c r="CB140" s="32">
        <f>IFERROR(('2a) logm_x(t)'!FQ23-'2a) logm_x(t)'!FP23-'2a)answer'!$I23)^2,"")</f>
        <v>1.2755464750905837E-2</v>
      </c>
      <c r="CC140" s="32">
        <f>IFERROR(('2a) logm_x(t)'!FR23-'2a) logm_x(t)'!FQ23-'2a)answer'!$I23)^2,"")</f>
        <v>2.5686594975194948E-3</v>
      </c>
      <c r="CD140" s="32">
        <f>IFERROR(('2a) logm_x(t)'!FS23-'2a) logm_x(t)'!FR23-'2a)answer'!$I23)^2,"")</f>
        <v>5.0210867663012242E-2</v>
      </c>
      <c r="CE140" s="32">
        <f>IFERROR(('2a) logm_x(t)'!FT23-'2a) logm_x(t)'!FS23-'2a)answer'!$I23)^2,"")</f>
        <v>9.0848183139649236E-2</v>
      </c>
      <c r="CF140" s="32">
        <f>IFERROR(('2a) logm_x(t)'!FU23-'2a) logm_x(t)'!FT23-'2a)answer'!$I23)^2,"")</f>
        <v>2.4365552382962223E-2</v>
      </c>
      <c r="CG140" s="32">
        <f>IFERROR(('2a) logm_x(t)'!FV23-'2a) logm_x(t)'!FU23-'2a)answer'!$I23)^2,"")</f>
        <v>0.13172621929992534</v>
      </c>
      <c r="CH140" s="32">
        <f>IFERROR(('2a) logm_x(t)'!FW23-'2a) logm_x(t)'!FV23-'2a)answer'!$I23)^2,"")</f>
        <v>4.6008841614038176E-2</v>
      </c>
      <c r="CI140" s="32">
        <f>IFERROR(('2a) logm_x(t)'!FX23-'2a) logm_x(t)'!FW23-'2a)answer'!$I23)^2,"")</f>
        <v>4.4977157412714019E-2</v>
      </c>
      <c r="CJ140" s="32">
        <f>IFERROR(('2a) logm_x(t)'!FY23-'2a) logm_x(t)'!FX23-'2a)answer'!$I23)^2,"")</f>
        <v>1.8336236919254296E-2</v>
      </c>
      <c r="CK140" s="32">
        <f>IFERROR(('2a) logm_x(t)'!FZ23-'2a) logm_x(t)'!FY23-'2a)answer'!$I23)^2,"")</f>
        <v>4.2302179074756814E-2</v>
      </c>
      <c r="CL140" s="32">
        <f>IFERROR(('2a) logm_x(t)'!GA23-'2a) logm_x(t)'!FZ23-'2a)answer'!$I23)^2,"")</f>
        <v>8.5432235157974601E-2</v>
      </c>
      <c r="CM140" s="32">
        <f>IFERROR(('2a) logm_x(t)'!GB23-'2a) logm_x(t)'!GA23-'2a)answer'!$I23)^2,"")</f>
        <v>1.4794660994404586E-2</v>
      </c>
      <c r="CN140" s="32">
        <f>IFERROR(('2a) logm_x(t)'!GC23-'2a) logm_x(t)'!GB23-'2a)answer'!$I23)^2,"")</f>
        <v>3.0241127548313103E-2</v>
      </c>
    </row>
    <row r="141" spans="1:92" x14ac:dyDescent="0.25">
      <c r="A141" s="31">
        <f t="shared" si="11"/>
        <v>21</v>
      </c>
      <c r="C141" s="32">
        <f>IFERROR(('2a) logm_x(t)'!CR24-'2a) logm_x(t)'!CQ24-'2a)answer'!$I24)^2,"")</f>
        <v>5.3300928005205177E-3</v>
      </c>
      <c r="D141" s="32">
        <f>IFERROR(('2a) logm_x(t)'!CS24-'2a) logm_x(t)'!CR24-'2a)answer'!$I24)^2,"")</f>
        <v>2.3546682165686016E-2</v>
      </c>
      <c r="E141" s="32">
        <f>IFERROR(('2a) logm_x(t)'!CT24-'2a) logm_x(t)'!CS24-'2a)answer'!$I24)^2,"")</f>
        <v>6.2663580477951397E-2</v>
      </c>
      <c r="F141" s="32">
        <f>IFERROR(('2a) logm_x(t)'!CU24-'2a) logm_x(t)'!CT24-'2a)answer'!$I24)^2,"")</f>
        <v>1.9310760230211929E-2</v>
      </c>
      <c r="G141" s="32">
        <f>IFERROR(('2a) logm_x(t)'!CV24-'2a) logm_x(t)'!CU24-'2a)answer'!$I24)^2,"")</f>
        <v>7.2570301594881655E-4</v>
      </c>
      <c r="H141" s="32">
        <f>IFERROR(('2a) logm_x(t)'!CW24-'2a) logm_x(t)'!CV24-'2a)answer'!$I24)^2,"")</f>
        <v>6.9565006224331533E-6</v>
      </c>
      <c r="I141" s="32">
        <f>IFERROR(('2a) logm_x(t)'!CX24-'2a) logm_x(t)'!CW24-'2a)answer'!$I24)^2,"")</f>
        <v>2.5633618272378065E-2</v>
      </c>
      <c r="J141" s="32">
        <f>IFERROR(('2a) logm_x(t)'!CY24-'2a) logm_x(t)'!CX24-'2a)answer'!$I24)^2,"")</f>
        <v>7.0216384120267991E-3</v>
      </c>
      <c r="K141" s="32">
        <f>IFERROR(('2a) logm_x(t)'!CZ24-'2a) logm_x(t)'!CY24-'2a)answer'!$I24)^2,"")</f>
        <v>3.5518755282625369E-3</v>
      </c>
      <c r="L141" s="32">
        <f>IFERROR(('2a) logm_x(t)'!DA24-'2a) logm_x(t)'!CZ24-'2a)answer'!$I24)^2,"")</f>
        <v>2.4729691096557985E-2</v>
      </c>
      <c r="M141" s="32">
        <f>IFERROR(('2a) logm_x(t)'!DB24-'2a) logm_x(t)'!DA24-'2a)answer'!$I24)^2,"")</f>
        <v>1.8196106118560523E-5</v>
      </c>
      <c r="N141" s="32">
        <f>IFERROR(('2a) logm_x(t)'!DC24-'2a) logm_x(t)'!DB24-'2a)answer'!$I24)^2,"")</f>
        <v>3.3742846896210868E-3</v>
      </c>
      <c r="O141" s="32">
        <f>IFERROR(('2a) logm_x(t)'!DD24-'2a) logm_x(t)'!DC24-'2a)answer'!$I24)^2,"")</f>
        <v>1.165796238774691E-2</v>
      </c>
      <c r="P141" s="32">
        <f>IFERROR(('2a) logm_x(t)'!DE24-'2a) logm_x(t)'!DD24-'2a)answer'!$I24)^2,"")</f>
        <v>2.0904529149370146E-3</v>
      </c>
      <c r="Q141" s="32">
        <f>IFERROR(('2a) logm_x(t)'!DF24-'2a) logm_x(t)'!DE24-'2a)answer'!$I24)^2,"")</f>
        <v>3.4975976422359821E-3</v>
      </c>
      <c r="R141" s="32">
        <f>IFERROR(('2a) logm_x(t)'!DG24-'2a) logm_x(t)'!DF24-'2a)answer'!$I24)^2,"")</f>
        <v>1.5557218883400161E-3</v>
      </c>
      <c r="S141" s="32">
        <f>IFERROR(('2a) logm_x(t)'!DH24-'2a) logm_x(t)'!DG24-'2a)answer'!$I24)^2,"")</f>
        <v>3.4195044911521778E-3</v>
      </c>
      <c r="T141" s="32">
        <f>IFERROR(('2a) logm_x(t)'!DI24-'2a) logm_x(t)'!DH24-'2a)answer'!$I24)^2,"")</f>
        <v>3.2826107899617901E-2</v>
      </c>
      <c r="U141" s="32">
        <f>IFERROR(('2a) logm_x(t)'!DJ24-'2a) logm_x(t)'!DI24-'2a)answer'!$I24)^2,"")</f>
        <v>1.9859764854757655E-5</v>
      </c>
      <c r="V141" s="32">
        <f>IFERROR(('2a) logm_x(t)'!DK24-'2a) logm_x(t)'!DJ24-'2a)answer'!$I24)^2,"")</f>
        <v>3.8765689120436888E-3</v>
      </c>
      <c r="W141" s="32">
        <f>IFERROR(('2a) logm_x(t)'!DL24-'2a) logm_x(t)'!DK24-'2a)answer'!$I24)^2,"")</f>
        <v>3.5628769183097026E-3</v>
      </c>
      <c r="X141" s="32">
        <f>IFERROR(('2a) logm_x(t)'!DM24-'2a) logm_x(t)'!DL24-'2a)answer'!$I24)^2,"")</f>
        <v>1.0638728694793832E-3</v>
      </c>
      <c r="Y141" s="32">
        <f>IFERROR(('2a) logm_x(t)'!DN24-'2a) logm_x(t)'!DM24-'2a)answer'!$I24)^2,"")</f>
        <v>2.1534555037127034E-3</v>
      </c>
      <c r="Z141" s="32">
        <f>IFERROR(('2a) logm_x(t)'!DO24-'2a) logm_x(t)'!DN24-'2a)answer'!$I24)^2,"")</f>
        <v>0.22317756323566162</v>
      </c>
      <c r="AA141" s="32">
        <f>IFERROR(('2a) logm_x(t)'!DP24-'2a) logm_x(t)'!DO24-'2a)answer'!$I24)^2,"")</f>
        <v>8.2820319837121639E-2</v>
      </c>
      <c r="AB141" s="32">
        <f>IFERROR(('2a) logm_x(t)'!DQ24-'2a) logm_x(t)'!DP24-'2a)answer'!$I24)^2,"")</f>
        <v>1.0104517687461223E-4</v>
      </c>
      <c r="AC141" s="32">
        <f>IFERROR(('2a) logm_x(t)'!DR24-'2a) logm_x(t)'!DQ24-'2a)answer'!$I24)^2,"")</f>
        <v>0.25241181045730821</v>
      </c>
      <c r="AD141" s="32">
        <f>IFERROR(('2a) logm_x(t)'!DS24-'2a) logm_x(t)'!DR24-'2a)answer'!$I24)^2,"")</f>
        <v>7.9538712746773571E-2</v>
      </c>
      <c r="AE141" s="32">
        <f>IFERROR(('2a) logm_x(t)'!DT24-'2a) logm_x(t)'!DS24-'2a)answer'!$I24)^2,"")</f>
        <v>7.5324539786790221E-3</v>
      </c>
      <c r="AF141" s="32">
        <f>IFERROR(('2a) logm_x(t)'!DU24-'2a) logm_x(t)'!DT24-'2a)answer'!$I24)^2,"")</f>
        <v>5.5690367405528303E-3</v>
      </c>
      <c r="AG141" s="32">
        <f>IFERROR(('2a) logm_x(t)'!DV24-'2a) logm_x(t)'!DU24-'2a)answer'!$I24)^2,"")</f>
        <v>2.2408479013639536E-2</v>
      </c>
      <c r="AH141" s="32">
        <f>IFERROR(('2a) logm_x(t)'!DW24-'2a) logm_x(t)'!DV24-'2a)answer'!$I24)^2,"")</f>
        <v>7.4128729658334447E-2</v>
      </c>
      <c r="AI141" s="32">
        <f>IFERROR(('2a) logm_x(t)'!DX24-'2a) logm_x(t)'!DW24-'2a)answer'!$I24)^2,"")</f>
        <v>0.22348213022452676</v>
      </c>
      <c r="AJ141" s="32">
        <f>IFERROR(('2a) logm_x(t)'!DY24-'2a) logm_x(t)'!DX24-'2a)answer'!$I24)^2,"")</f>
        <v>2.9945399367784578E-2</v>
      </c>
      <c r="AK141" s="32">
        <f>IFERROR(('2a) logm_x(t)'!DZ24-'2a) logm_x(t)'!DY24-'2a)answer'!$I24)^2,"")</f>
        <v>7.9237634677795515E-2</v>
      </c>
      <c r="AL141" s="32">
        <f>IFERROR(('2a) logm_x(t)'!EA24-'2a) logm_x(t)'!DZ24-'2a)answer'!$I24)^2,"")</f>
        <v>2.2513764618432516E-2</v>
      </c>
      <c r="AM141" s="32">
        <f>IFERROR(('2a) logm_x(t)'!EB24-'2a) logm_x(t)'!EA24-'2a)answer'!$I24)^2,"")</f>
        <v>4.6204147734617291E-5</v>
      </c>
      <c r="AN141" s="32">
        <f>IFERROR(('2a) logm_x(t)'!EC24-'2a) logm_x(t)'!EB24-'2a)answer'!$I24)^2,"")</f>
        <v>8.9377370229982277E-3</v>
      </c>
      <c r="AO141" s="32">
        <f>IFERROR(('2a) logm_x(t)'!ED24-'2a) logm_x(t)'!EC24-'2a)answer'!$I24)^2,"")</f>
        <v>5.5858566221816779E-2</v>
      </c>
      <c r="AP141" s="32">
        <f>IFERROR(('2a) logm_x(t)'!EE24-'2a) logm_x(t)'!ED24-'2a)answer'!$I24)^2,"")</f>
        <v>4.282626630102055E-2</v>
      </c>
      <c r="AQ141" s="32">
        <f>IFERROR(('2a) logm_x(t)'!EF24-'2a) logm_x(t)'!EE24-'2a)answer'!$I24)^2,"")</f>
        <v>2.6570623006427898E-2</v>
      </c>
      <c r="AR141" s="32">
        <f>IFERROR(('2a) logm_x(t)'!EG24-'2a) logm_x(t)'!EF24-'2a)answer'!$I24)^2,"")</f>
        <v>2.9288147491445527E-2</v>
      </c>
      <c r="AS141" s="32">
        <f>IFERROR(('2a) logm_x(t)'!EH24-'2a) logm_x(t)'!EG24-'2a)answer'!$I24)^2,"")</f>
        <v>4.8551152473356375E-2</v>
      </c>
      <c r="AT141" s="32">
        <f>IFERROR(('2a) logm_x(t)'!EI24-'2a) logm_x(t)'!EH24-'2a)answer'!$I24)^2,"")</f>
        <v>3.0921060332164763E-3</v>
      </c>
      <c r="AU141" s="32">
        <f>IFERROR(('2a) logm_x(t)'!EJ24-'2a) logm_x(t)'!EI24-'2a)answer'!$I24)^2,"")</f>
        <v>3.0182350145125532E-3</v>
      </c>
      <c r="AV141" s="32">
        <f>IFERROR(('2a) logm_x(t)'!EK24-'2a) logm_x(t)'!EJ24-'2a)answer'!$I24)^2,"")</f>
        <v>6.005319488748955E-4</v>
      </c>
      <c r="AW141" s="32">
        <f>IFERROR(('2a) logm_x(t)'!EL24-'2a) logm_x(t)'!EK24-'2a)answer'!$I24)^2,"")</f>
        <v>3.097128982102266E-3</v>
      </c>
      <c r="AX141" s="32">
        <f>IFERROR(('2a) logm_x(t)'!EM24-'2a) logm_x(t)'!EL24-'2a)answer'!$I24)^2,"")</f>
        <v>8.0030729325314034E-2</v>
      </c>
      <c r="AY141" s="32">
        <f>IFERROR(('2a) logm_x(t)'!EN24-'2a) logm_x(t)'!EM24-'2a)answer'!$I24)^2,"")</f>
        <v>7.3761949831853177E-2</v>
      </c>
      <c r="AZ141" s="32">
        <f>IFERROR(('2a) logm_x(t)'!EO24-'2a) logm_x(t)'!EN24-'2a)answer'!$I24)^2,"")</f>
        <v>1.3123803182260451E-2</v>
      </c>
      <c r="BA141" s="32">
        <f>IFERROR(('2a) logm_x(t)'!EP24-'2a) logm_x(t)'!EO24-'2a)answer'!$I24)^2,"")</f>
        <v>4.02593585812967E-2</v>
      </c>
      <c r="BB141" s="32">
        <f>IFERROR(('2a) logm_x(t)'!EQ24-'2a) logm_x(t)'!EP24-'2a)answer'!$I24)^2,"")</f>
        <v>2.2909190223082136E-2</v>
      </c>
      <c r="BC141" s="32">
        <f>IFERROR(('2a) logm_x(t)'!ER24-'2a) logm_x(t)'!EQ24-'2a)answer'!$I24)^2,"")</f>
        <v>3.7666422782365401E-4</v>
      </c>
      <c r="BD141" s="32">
        <f>IFERROR(('2a) logm_x(t)'!ES24-'2a) logm_x(t)'!ER24-'2a)answer'!$I24)^2,"")</f>
        <v>4.4891674115420102E-3</v>
      </c>
      <c r="BE141" s="32">
        <f>IFERROR(('2a) logm_x(t)'!ET24-'2a) logm_x(t)'!ES24-'2a)answer'!$I24)^2,"")</f>
        <v>1.263713994964573E-2</v>
      </c>
      <c r="BF141" s="32">
        <f>IFERROR(('2a) logm_x(t)'!EU24-'2a) logm_x(t)'!ET24-'2a)answer'!$I24)^2,"")</f>
        <v>4.9304501804806063E-2</v>
      </c>
      <c r="BG141" s="32">
        <f>IFERROR(('2a) logm_x(t)'!EV24-'2a) logm_x(t)'!EU24-'2a)answer'!$I24)^2,"")</f>
        <v>3.0024070131232563E-2</v>
      </c>
      <c r="BH141" s="32">
        <f>IFERROR(('2a) logm_x(t)'!EW24-'2a) logm_x(t)'!EV24-'2a)answer'!$I24)^2,"")</f>
        <v>5.3796269099859332E-3</v>
      </c>
      <c r="BI141" s="32">
        <f>IFERROR(('2a) logm_x(t)'!EX24-'2a) logm_x(t)'!EW24-'2a)answer'!$I24)^2,"")</f>
        <v>4.6437870076982864E-2</v>
      </c>
      <c r="BJ141" s="32">
        <f>IFERROR(('2a) logm_x(t)'!EY24-'2a) logm_x(t)'!EX24-'2a)answer'!$I24)^2,"")</f>
        <v>3.9116303671994142E-3</v>
      </c>
      <c r="BK141" s="32">
        <f>IFERROR(('2a) logm_x(t)'!EZ24-'2a) logm_x(t)'!EY24-'2a)answer'!$I24)^2,"")</f>
        <v>4.8985973197963114E-4</v>
      </c>
      <c r="BL141" s="32">
        <f>IFERROR(('2a) logm_x(t)'!FA24-'2a) logm_x(t)'!EZ24-'2a)answer'!$I24)^2,"")</f>
        <v>6.0544131621667325E-4</v>
      </c>
      <c r="BM141" s="32">
        <f>IFERROR(('2a) logm_x(t)'!FB24-'2a) logm_x(t)'!FA24-'2a)answer'!$I24)^2,"")</f>
        <v>0.13046169115399101</v>
      </c>
      <c r="BN141" s="32">
        <f>IFERROR(('2a) logm_x(t)'!FC24-'2a) logm_x(t)'!FB24-'2a)answer'!$I24)^2,"")</f>
        <v>1.6610060462805113E-2</v>
      </c>
      <c r="BO141" s="32">
        <f>IFERROR(('2a) logm_x(t)'!FD24-'2a) logm_x(t)'!FC24-'2a)answer'!$I24)^2,"")</f>
        <v>4.5257042175520262E-2</v>
      </c>
      <c r="BP141" s="32">
        <f>IFERROR(('2a) logm_x(t)'!FE24-'2a) logm_x(t)'!FD24-'2a)answer'!$I24)^2,"")</f>
        <v>6.3231986873466914E-2</v>
      </c>
      <c r="BQ141" s="32">
        <f>IFERROR(('2a) logm_x(t)'!FF24-'2a) logm_x(t)'!FE24-'2a)answer'!$I24)^2,"")</f>
        <v>2.9520922457235307E-2</v>
      </c>
      <c r="BR141" s="32">
        <f>IFERROR(('2a) logm_x(t)'!FG24-'2a) logm_x(t)'!FF24-'2a)answer'!$I24)^2,"")</f>
        <v>3.7313115482431006E-2</v>
      </c>
      <c r="BS141" s="32">
        <f>IFERROR(('2a) logm_x(t)'!FH24-'2a) logm_x(t)'!FG24-'2a)answer'!$I24)^2,"")</f>
        <v>7.8953552250070461E-2</v>
      </c>
      <c r="BT141" s="32">
        <f>IFERROR(('2a) logm_x(t)'!FI24-'2a) logm_x(t)'!FH24-'2a)answer'!$I24)^2,"")</f>
        <v>0.13220741639810307</v>
      </c>
      <c r="BU141" s="32">
        <f>IFERROR(('2a) logm_x(t)'!FJ24-'2a) logm_x(t)'!FI24-'2a)answer'!$I24)^2,"")</f>
        <v>2.4013595505687955E-2</v>
      </c>
      <c r="BV141" s="32">
        <f>IFERROR(('2a) logm_x(t)'!FK24-'2a) logm_x(t)'!FJ24-'2a)answer'!$I24)^2,"")</f>
        <v>3.7244497334884268E-2</v>
      </c>
      <c r="BW141" s="32">
        <f>IFERROR(('2a) logm_x(t)'!FL24-'2a) logm_x(t)'!FK24-'2a)answer'!$I24)^2,"")</f>
        <v>1.9335639703698112E-2</v>
      </c>
      <c r="BX141" s="32">
        <f>IFERROR(('2a) logm_x(t)'!FM24-'2a) logm_x(t)'!FL24-'2a)answer'!$I24)^2,"")</f>
        <v>6.2732272875837486E-4</v>
      </c>
      <c r="BY141" s="32">
        <f>IFERROR(('2a) logm_x(t)'!FN24-'2a) logm_x(t)'!FM24-'2a)answer'!$I24)^2,"")</f>
        <v>2.3296469392715576E-2</v>
      </c>
      <c r="BZ141" s="32">
        <f>IFERROR(('2a) logm_x(t)'!FO24-'2a) logm_x(t)'!FN24-'2a)answer'!$I24)^2,"")</f>
        <v>0.19465447430215613</v>
      </c>
      <c r="CA141" s="32">
        <f>IFERROR(('2a) logm_x(t)'!FP24-'2a) logm_x(t)'!FO24-'2a)answer'!$I24)^2,"")</f>
        <v>4.6143101453118972E-2</v>
      </c>
      <c r="CB141" s="32">
        <f>IFERROR(('2a) logm_x(t)'!FQ24-'2a) logm_x(t)'!FP24-'2a)answer'!$I24)^2,"")</f>
        <v>6.0326029416201982E-3</v>
      </c>
      <c r="CC141" s="32">
        <f>IFERROR(('2a) logm_x(t)'!FR24-'2a) logm_x(t)'!FQ24-'2a)answer'!$I24)^2,"")</f>
        <v>3.0151743795999844E-2</v>
      </c>
      <c r="CD141" s="32">
        <f>IFERROR(('2a) logm_x(t)'!FS24-'2a) logm_x(t)'!FR24-'2a)answer'!$I24)^2,"")</f>
        <v>3.8328532588936773E-2</v>
      </c>
      <c r="CE141" s="32">
        <f>IFERROR(('2a) logm_x(t)'!FT24-'2a) logm_x(t)'!FS24-'2a)answer'!$I24)^2,"")</f>
        <v>0.22745256614530349</v>
      </c>
      <c r="CF141" s="32">
        <f>IFERROR(('2a) logm_x(t)'!FU24-'2a) logm_x(t)'!FT24-'2a)answer'!$I24)^2,"")</f>
        <v>0.17250949474598512</v>
      </c>
      <c r="CG141" s="32">
        <f>IFERROR(('2a) logm_x(t)'!FV24-'2a) logm_x(t)'!FU24-'2a)answer'!$I24)^2,"")</f>
        <v>6.7112339094057777E-3</v>
      </c>
      <c r="CH141" s="32">
        <f>IFERROR(('2a) logm_x(t)'!FW24-'2a) logm_x(t)'!FV24-'2a)answer'!$I24)^2,"")</f>
        <v>8.6413461513908559E-3</v>
      </c>
      <c r="CI141" s="32">
        <f>IFERROR(('2a) logm_x(t)'!FX24-'2a) logm_x(t)'!FW24-'2a)answer'!$I24)^2,"")</f>
        <v>1.1887478394235432E-2</v>
      </c>
      <c r="CJ141" s="32">
        <f>IFERROR(('2a) logm_x(t)'!FY24-'2a) logm_x(t)'!FX24-'2a)answer'!$I24)^2,"")</f>
        <v>2.4667726347918448E-3</v>
      </c>
      <c r="CK141" s="32">
        <f>IFERROR(('2a) logm_x(t)'!FZ24-'2a) logm_x(t)'!FY24-'2a)answer'!$I24)^2,"")</f>
        <v>2.0378567278079112E-2</v>
      </c>
      <c r="CL141" s="32">
        <f>IFERROR(('2a) logm_x(t)'!GA24-'2a) logm_x(t)'!FZ24-'2a)answer'!$I24)^2,"")</f>
        <v>4.7005248248807412E-4</v>
      </c>
      <c r="CM141" s="32">
        <f>IFERROR(('2a) logm_x(t)'!GB24-'2a) logm_x(t)'!GA24-'2a)answer'!$I24)^2,"")</f>
        <v>2.4998455137072155E-2</v>
      </c>
      <c r="CN141" s="32">
        <f>IFERROR(('2a) logm_x(t)'!GC24-'2a) logm_x(t)'!GB24-'2a)answer'!$I24)^2,"")</f>
        <v>2.038135244051708E-2</v>
      </c>
    </row>
    <row r="142" spans="1:92" x14ac:dyDescent="0.25">
      <c r="A142" s="31">
        <f t="shared" si="11"/>
        <v>22</v>
      </c>
      <c r="C142" s="32">
        <f>IFERROR(('2a) logm_x(t)'!CR25-'2a) logm_x(t)'!CQ25-'2a)answer'!$I25)^2,"")</f>
        <v>1.2156402526515682E-2</v>
      </c>
      <c r="D142" s="32">
        <f>IFERROR(('2a) logm_x(t)'!CS25-'2a) logm_x(t)'!CR25-'2a)answer'!$I25)^2,"")</f>
        <v>9.333672862255624E-3</v>
      </c>
      <c r="E142" s="32">
        <f>IFERROR(('2a) logm_x(t)'!CT25-'2a) logm_x(t)'!CS25-'2a)answer'!$I25)^2,"")</f>
        <v>2.0889166022104932E-8</v>
      </c>
      <c r="F142" s="32">
        <f>IFERROR(('2a) logm_x(t)'!CU25-'2a) logm_x(t)'!CT25-'2a)answer'!$I25)^2,"")</f>
        <v>1.3797870915820265E-2</v>
      </c>
      <c r="G142" s="32">
        <f>IFERROR(('2a) logm_x(t)'!CV25-'2a) logm_x(t)'!CU25-'2a)answer'!$I25)^2,"")</f>
        <v>6.6695099972253924E-2</v>
      </c>
      <c r="H142" s="32">
        <f>IFERROR(('2a) logm_x(t)'!CW25-'2a) logm_x(t)'!CV25-'2a)answer'!$I25)^2,"")</f>
        <v>1.4253180973641888E-2</v>
      </c>
      <c r="I142" s="32">
        <f>IFERROR(('2a) logm_x(t)'!CX25-'2a) logm_x(t)'!CW25-'2a)answer'!$I25)^2,"")</f>
        <v>2.4077276478453442E-2</v>
      </c>
      <c r="J142" s="32">
        <f>IFERROR(('2a) logm_x(t)'!CY25-'2a) logm_x(t)'!CX25-'2a)answer'!$I25)^2,"")</f>
        <v>0.10868127312848026</v>
      </c>
      <c r="K142" s="32">
        <f>IFERROR(('2a) logm_x(t)'!CZ25-'2a) logm_x(t)'!CY25-'2a)answer'!$I25)^2,"")</f>
        <v>8.7567559389557861E-3</v>
      </c>
      <c r="L142" s="32">
        <f>IFERROR(('2a) logm_x(t)'!DA25-'2a) logm_x(t)'!CZ25-'2a)answer'!$I25)^2,"")</f>
        <v>6.1285424325438782E-3</v>
      </c>
      <c r="M142" s="32">
        <f>IFERROR(('2a) logm_x(t)'!DB25-'2a) logm_x(t)'!DA25-'2a)answer'!$I25)^2,"")</f>
        <v>3.120518607468824E-3</v>
      </c>
      <c r="N142" s="32">
        <f>IFERROR(('2a) logm_x(t)'!DC25-'2a) logm_x(t)'!DB25-'2a)answer'!$I25)^2,"")</f>
        <v>4.4219375540896613E-4</v>
      </c>
      <c r="O142" s="32">
        <f>IFERROR(('2a) logm_x(t)'!DD25-'2a) logm_x(t)'!DC25-'2a)answer'!$I25)^2,"")</f>
        <v>1.8063228027899534E-2</v>
      </c>
      <c r="P142" s="32">
        <f>IFERROR(('2a) logm_x(t)'!DE25-'2a) logm_x(t)'!DD25-'2a)answer'!$I25)^2,"")</f>
        <v>1.8889330903679069E-4</v>
      </c>
      <c r="Q142" s="32">
        <f>IFERROR(('2a) logm_x(t)'!DF25-'2a) logm_x(t)'!DE25-'2a)answer'!$I25)^2,"")</f>
        <v>5.5307701664902096E-3</v>
      </c>
      <c r="R142" s="32">
        <f>IFERROR(('2a) logm_x(t)'!DG25-'2a) logm_x(t)'!DF25-'2a)answer'!$I25)^2,"")</f>
        <v>7.2054473889135292E-3</v>
      </c>
      <c r="S142" s="32">
        <f>IFERROR(('2a) logm_x(t)'!DH25-'2a) logm_x(t)'!DG25-'2a)answer'!$I25)^2,"")</f>
        <v>1.208135800318289E-2</v>
      </c>
      <c r="T142" s="32">
        <f>IFERROR(('2a) logm_x(t)'!DI25-'2a) logm_x(t)'!DH25-'2a)answer'!$I25)^2,"")</f>
        <v>6.0854826961373118E-4</v>
      </c>
      <c r="U142" s="32">
        <f>IFERROR(('2a) logm_x(t)'!DJ25-'2a) logm_x(t)'!DI25-'2a)answer'!$I25)^2,"")</f>
        <v>1.6674244565634741E-4</v>
      </c>
      <c r="V142" s="32">
        <f>IFERROR(('2a) logm_x(t)'!DK25-'2a) logm_x(t)'!DJ25-'2a)answer'!$I25)^2,"")</f>
        <v>4.2885492194128433E-2</v>
      </c>
      <c r="W142" s="32">
        <f>IFERROR(('2a) logm_x(t)'!DL25-'2a) logm_x(t)'!DK25-'2a)answer'!$I25)^2,"")</f>
        <v>0.15205648973416372</v>
      </c>
      <c r="X142" s="32">
        <f>IFERROR(('2a) logm_x(t)'!DM25-'2a) logm_x(t)'!DL25-'2a)answer'!$I25)^2,"")</f>
        <v>0.10938247482489682</v>
      </c>
      <c r="Y142" s="32">
        <f>IFERROR(('2a) logm_x(t)'!DN25-'2a) logm_x(t)'!DM25-'2a)answer'!$I25)^2,"")</f>
        <v>2.9473998336492146E-3</v>
      </c>
      <c r="Z142" s="32">
        <f>IFERROR(('2a) logm_x(t)'!DO25-'2a) logm_x(t)'!DN25-'2a)answer'!$I25)^2,"")</f>
        <v>8.1506360949329497E-3</v>
      </c>
      <c r="AA142" s="32">
        <f>IFERROR(('2a) logm_x(t)'!DP25-'2a) logm_x(t)'!DO25-'2a)answer'!$I25)^2,"")</f>
        <v>2.2421868186344323E-2</v>
      </c>
      <c r="AB142" s="32">
        <f>IFERROR(('2a) logm_x(t)'!DQ25-'2a) logm_x(t)'!DP25-'2a)answer'!$I25)^2,"")</f>
        <v>2.2787797734918024E-2</v>
      </c>
      <c r="AC142" s="32">
        <f>IFERROR(('2a) logm_x(t)'!DR25-'2a) logm_x(t)'!DQ25-'2a)answer'!$I25)^2,"")</f>
        <v>1.0526018511988018E-2</v>
      </c>
      <c r="AD142" s="32">
        <f>IFERROR(('2a) logm_x(t)'!DS25-'2a) logm_x(t)'!DR25-'2a)answer'!$I25)^2,"")</f>
        <v>3.133215684255676E-2</v>
      </c>
      <c r="AE142" s="32">
        <f>IFERROR(('2a) logm_x(t)'!DT25-'2a) logm_x(t)'!DS25-'2a)answer'!$I25)^2,"")</f>
        <v>9.0196263130968447E-3</v>
      </c>
      <c r="AF142" s="32">
        <f>IFERROR(('2a) logm_x(t)'!DU25-'2a) logm_x(t)'!DT25-'2a)answer'!$I25)^2,"")</f>
        <v>6.0040241191834211E-3</v>
      </c>
      <c r="AG142" s="32">
        <f>IFERROR(('2a) logm_x(t)'!DV25-'2a) logm_x(t)'!DU25-'2a)answer'!$I25)^2,"")</f>
        <v>5.7747397496112213E-2</v>
      </c>
      <c r="AH142" s="32">
        <f>IFERROR(('2a) logm_x(t)'!DW25-'2a) logm_x(t)'!DV25-'2a)answer'!$I25)^2,"")</f>
        <v>2.9992836517390844E-2</v>
      </c>
      <c r="AI142" s="32">
        <f>IFERROR(('2a) logm_x(t)'!DX25-'2a) logm_x(t)'!DW25-'2a)answer'!$I25)^2,"")</f>
        <v>8.8325693467107808E-2</v>
      </c>
      <c r="AJ142" s="32">
        <f>IFERROR(('2a) logm_x(t)'!DY25-'2a) logm_x(t)'!DX25-'2a)answer'!$I25)^2,"")</f>
        <v>0.17015605608066173</v>
      </c>
      <c r="AK142" s="32">
        <f>IFERROR(('2a) logm_x(t)'!DZ25-'2a) logm_x(t)'!DY25-'2a)answer'!$I25)^2,"")</f>
        <v>9.3422859163720604E-2</v>
      </c>
      <c r="AL142" s="32">
        <f>IFERROR(('2a) logm_x(t)'!EA25-'2a) logm_x(t)'!DZ25-'2a)answer'!$I25)^2,"")</f>
        <v>8.7291102692906258E-4</v>
      </c>
      <c r="AM142" s="32">
        <f>IFERROR(('2a) logm_x(t)'!EB25-'2a) logm_x(t)'!EA25-'2a)answer'!$I25)^2,"")</f>
        <v>6.2649729290926229E-3</v>
      </c>
      <c r="AN142" s="32">
        <f>IFERROR(('2a) logm_x(t)'!EC25-'2a) logm_x(t)'!EB25-'2a)answer'!$I25)^2,"")</f>
        <v>1.9550115292906304E-3</v>
      </c>
      <c r="AO142" s="32">
        <f>IFERROR(('2a) logm_x(t)'!ED25-'2a) logm_x(t)'!EC25-'2a)answer'!$I25)^2,"")</f>
        <v>4.3972888891800135E-3</v>
      </c>
      <c r="AP142" s="32">
        <f>IFERROR(('2a) logm_x(t)'!EE25-'2a) logm_x(t)'!ED25-'2a)answer'!$I25)^2,"")</f>
        <v>1.9223070611004117E-3</v>
      </c>
      <c r="AQ142" s="32">
        <f>IFERROR(('2a) logm_x(t)'!EF25-'2a) logm_x(t)'!EE25-'2a)answer'!$I25)^2,"")</f>
        <v>0.14956829221934898</v>
      </c>
      <c r="AR142" s="32">
        <f>IFERROR(('2a) logm_x(t)'!EG25-'2a) logm_x(t)'!EF25-'2a)answer'!$I25)^2,"")</f>
        <v>3.7844908892823312E-2</v>
      </c>
      <c r="AS142" s="32">
        <f>IFERROR(('2a) logm_x(t)'!EH25-'2a) logm_x(t)'!EG25-'2a)answer'!$I25)^2,"")</f>
        <v>3.4395123655699875E-3</v>
      </c>
      <c r="AT142" s="32">
        <f>IFERROR(('2a) logm_x(t)'!EI25-'2a) logm_x(t)'!EH25-'2a)answer'!$I25)^2,"")</f>
        <v>5.0672575786200151E-5</v>
      </c>
      <c r="AU142" s="32">
        <f>IFERROR(('2a) logm_x(t)'!EJ25-'2a) logm_x(t)'!EI25-'2a)answer'!$I25)^2,"")</f>
        <v>3.7501685471220493E-2</v>
      </c>
      <c r="AV142" s="32">
        <f>IFERROR(('2a) logm_x(t)'!EK25-'2a) logm_x(t)'!EJ25-'2a)answer'!$I25)^2,"")</f>
        <v>1.3990387886095926E-3</v>
      </c>
      <c r="AW142" s="32">
        <f>IFERROR(('2a) logm_x(t)'!EL25-'2a) logm_x(t)'!EK25-'2a)answer'!$I25)^2,"")</f>
        <v>1.6979303805256214E-2</v>
      </c>
      <c r="AX142" s="32">
        <f>IFERROR(('2a) logm_x(t)'!EM25-'2a) logm_x(t)'!EL25-'2a)answer'!$I25)^2,"")</f>
        <v>9.8831179389769364E-3</v>
      </c>
      <c r="AY142" s="32">
        <f>IFERROR(('2a) logm_x(t)'!EN25-'2a) logm_x(t)'!EM25-'2a)answer'!$I25)^2,"")</f>
        <v>2.9140356602622739E-2</v>
      </c>
      <c r="AZ142" s="32">
        <f>IFERROR(('2a) logm_x(t)'!EO25-'2a) logm_x(t)'!EN25-'2a)answer'!$I25)^2,"")</f>
        <v>2.894477183566173E-3</v>
      </c>
      <c r="BA142" s="32">
        <f>IFERROR(('2a) logm_x(t)'!EP25-'2a) logm_x(t)'!EO25-'2a)answer'!$I25)^2,"")</f>
        <v>3.5576735933384555E-4</v>
      </c>
      <c r="BB142" s="32">
        <f>IFERROR(('2a) logm_x(t)'!EQ25-'2a) logm_x(t)'!EP25-'2a)answer'!$I25)^2,"")</f>
        <v>7.7931739668097039E-3</v>
      </c>
      <c r="BC142" s="32">
        <f>IFERROR(('2a) logm_x(t)'!ER25-'2a) logm_x(t)'!EQ25-'2a)answer'!$I25)^2,"")</f>
        <v>3.5792196856137557E-3</v>
      </c>
      <c r="BD142" s="32">
        <f>IFERROR(('2a) logm_x(t)'!ES25-'2a) logm_x(t)'!ER25-'2a)answer'!$I25)^2,"")</f>
        <v>3.552510430654237E-2</v>
      </c>
      <c r="BE142" s="32">
        <f>IFERROR(('2a) logm_x(t)'!ET25-'2a) logm_x(t)'!ES25-'2a)answer'!$I25)^2,"")</f>
        <v>0.11158346862686816</v>
      </c>
      <c r="BF142" s="32">
        <f>IFERROR(('2a) logm_x(t)'!EU25-'2a) logm_x(t)'!ET25-'2a)answer'!$I25)^2,"")</f>
        <v>9.3568195321650116E-2</v>
      </c>
      <c r="BG142" s="32">
        <f>IFERROR(('2a) logm_x(t)'!EV25-'2a) logm_x(t)'!EU25-'2a)answer'!$I25)^2,"")</f>
        <v>5.2331457359844867E-2</v>
      </c>
      <c r="BH142" s="32">
        <f>IFERROR(('2a) logm_x(t)'!EW25-'2a) logm_x(t)'!EV25-'2a)answer'!$I25)^2,"")</f>
        <v>1.4143712388965174E-2</v>
      </c>
      <c r="BI142" s="32">
        <f>IFERROR(('2a) logm_x(t)'!EX25-'2a) logm_x(t)'!EW25-'2a)answer'!$I25)^2,"")</f>
        <v>2.8405202278987466E-2</v>
      </c>
      <c r="BJ142" s="32">
        <f>IFERROR(('2a) logm_x(t)'!EY25-'2a) logm_x(t)'!EX25-'2a)answer'!$I25)^2,"")</f>
        <v>8.0942197286529877E-2</v>
      </c>
      <c r="BK142" s="32">
        <f>IFERROR(('2a) logm_x(t)'!EZ25-'2a) logm_x(t)'!EY25-'2a)answer'!$I25)^2,"")</f>
        <v>9.0233838526938386E-3</v>
      </c>
      <c r="BL142" s="32">
        <f>IFERROR(('2a) logm_x(t)'!FA25-'2a) logm_x(t)'!EZ25-'2a)answer'!$I25)^2,"")</f>
        <v>9.8098694441571363E-2</v>
      </c>
      <c r="BM142" s="32">
        <f>IFERROR(('2a) logm_x(t)'!FB25-'2a) logm_x(t)'!FA25-'2a)answer'!$I25)^2,"")</f>
        <v>1.4048888088989986E-2</v>
      </c>
      <c r="BN142" s="32">
        <f>IFERROR(('2a) logm_x(t)'!FC25-'2a) logm_x(t)'!FB25-'2a)answer'!$I25)^2,"")</f>
        <v>1.8056416275526103E-3</v>
      </c>
      <c r="BO142" s="32">
        <f>IFERROR(('2a) logm_x(t)'!FD25-'2a) logm_x(t)'!FC25-'2a)answer'!$I25)^2,"")</f>
        <v>3.9690245157852432E-2</v>
      </c>
      <c r="BP142" s="32">
        <f>IFERROR(('2a) logm_x(t)'!FE25-'2a) logm_x(t)'!FD25-'2a)answer'!$I25)^2,"")</f>
        <v>2.4671429684284603E-2</v>
      </c>
      <c r="BQ142" s="32">
        <f>IFERROR(('2a) logm_x(t)'!FF25-'2a) logm_x(t)'!FE25-'2a)answer'!$I25)^2,"")</f>
        <v>1.581829938575563E-2</v>
      </c>
      <c r="BR142" s="32">
        <f>IFERROR(('2a) logm_x(t)'!FG25-'2a) logm_x(t)'!FF25-'2a)answer'!$I25)^2,"")</f>
        <v>3.1539454046989913E-2</v>
      </c>
      <c r="BS142" s="32">
        <f>IFERROR(('2a) logm_x(t)'!FH25-'2a) logm_x(t)'!FG25-'2a)answer'!$I25)^2,"")</f>
        <v>0.27149609281119891</v>
      </c>
      <c r="BT142" s="32">
        <f>IFERROR(('2a) logm_x(t)'!FI25-'2a) logm_x(t)'!FH25-'2a)answer'!$I25)^2,"")</f>
        <v>3.6653997996214722E-2</v>
      </c>
      <c r="BU142" s="32">
        <f>IFERROR(('2a) logm_x(t)'!FJ25-'2a) logm_x(t)'!FI25-'2a)answer'!$I25)^2,"")</f>
        <v>5.8126820519995943E-3</v>
      </c>
      <c r="BV142" s="32">
        <f>IFERROR(('2a) logm_x(t)'!FK25-'2a) logm_x(t)'!FJ25-'2a)answer'!$I25)^2,"")</f>
        <v>6.1009438233409021E-4</v>
      </c>
      <c r="BW142" s="32">
        <f>IFERROR(('2a) logm_x(t)'!FL25-'2a) logm_x(t)'!FK25-'2a)answer'!$I25)^2,"")</f>
        <v>1.0945121174684651E-9</v>
      </c>
      <c r="BX142" s="32">
        <f>IFERROR(('2a) logm_x(t)'!FM25-'2a) logm_x(t)'!FL25-'2a)answer'!$I25)^2,"")</f>
        <v>2.7365502480803591E-3</v>
      </c>
      <c r="BY142" s="32">
        <f>IFERROR(('2a) logm_x(t)'!FN25-'2a) logm_x(t)'!FM25-'2a)answer'!$I25)^2,"")</f>
        <v>2.9689942788197553E-2</v>
      </c>
      <c r="BZ142" s="32">
        <f>IFERROR(('2a) logm_x(t)'!FO25-'2a) logm_x(t)'!FN25-'2a)answer'!$I25)^2,"")</f>
        <v>0.11896739955821989</v>
      </c>
      <c r="CA142" s="32">
        <f>IFERROR(('2a) logm_x(t)'!FP25-'2a) logm_x(t)'!FO25-'2a)answer'!$I25)^2,"")</f>
        <v>4.1303434708692667E-2</v>
      </c>
      <c r="CB142" s="32">
        <f>IFERROR(('2a) logm_x(t)'!FQ25-'2a) logm_x(t)'!FP25-'2a)answer'!$I25)^2,"")</f>
        <v>3.4068150624752602E-2</v>
      </c>
      <c r="CC142" s="32">
        <f>IFERROR(('2a) logm_x(t)'!FR25-'2a) logm_x(t)'!FQ25-'2a)answer'!$I25)^2,"")</f>
        <v>1.405249035082856E-2</v>
      </c>
      <c r="CD142" s="32">
        <f>IFERROR(('2a) logm_x(t)'!FS25-'2a) logm_x(t)'!FR25-'2a)answer'!$I25)^2,"")</f>
        <v>0.20187255956186356</v>
      </c>
      <c r="CE142" s="32">
        <f>IFERROR(('2a) logm_x(t)'!FT25-'2a) logm_x(t)'!FS25-'2a)answer'!$I25)^2,"")</f>
        <v>4.865016084539759E-2</v>
      </c>
      <c r="CF142" s="32">
        <f>IFERROR(('2a) logm_x(t)'!FU25-'2a) logm_x(t)'!FT25-'2a)answer'!$I25)^2,"")</f>
        <v>1.7761749492044846E-2</v>
      </c>
      <c r="CG142" s="32">
        <f>IFERROR(('2a) logm_x(t)'!FV25-'2a) logm_x(t)'!FU25-'2a)answer'!$I25)^2,"")</f>
        <v>6.9148594280040165E-3</v>
      </c>
      <c r="CH142" s="32">
        <f>IFERROR(('2a) logm_x(t)'!FW25-'2a) logm_x(t)'!FV25-'2a)answer'!$I25)^2,"")</f>
        <v>2.9120864488329005E-3</v>
      </c>
      <c r="CI142" s="32">
        <f>IFERROR(('2a) logm_x(t)'!FX25-'2a) logm_x(t)'!FW25-'2a)answer'!$I25)^2,"")</f>
        <v>0.13996841968080057</v>
      </c>
      <c r="CJ142" s="32">
        <f>IFERROR(('2a) logm_x(t)'!FY25-'2a) logm_x(t)'!FX25-'2a)answer'!$I25)^2,"")</f>
        <v>7.9419055466628585E-2</v>
      </c>
      <c r="CK142" s="32">
        <f>IFERROR(('2a) logm_x(t)'!FZ25-'2a) logm_x(t)'!FY25-'2a)answer'!$I25)^2,"")</f>
        <v>4.1978804763317095E-3</v>
      </c>
      <c r="CL142" s="32">
        <f>IFERROR(('2a) logm_x(t)'!GA25-'2a) logm_x(t)'!FZ25-'2a)answer'!$I25)^2,"")</f>
        <v>8.2698516852786411E-2</v>
      </c>
      <c r="CM142" s="32">
        <f>IFERROR(('2a) logm_x(t)'!GB25-'2a) logm_x(t)'!GA25-'2a)answer'!$I25)^2,"")</f>
        <v>0.14236723204039836</v>
      </c>
      <c r="CN142" s="32">
        <f>IFERROR(('2a) logm_x(t)'!GC25-'2a) logm_x(t)'!GB25-'2a)answer'!$I25)^2,"")</f>
        <v>8.3754974184849559E-3</v>
      </c>
    </row>
    <row r="143" spans="1:92" x14ac:dyDescent="0.25">
      <c r="A143" s="31">
        <f t="shared" si="11"/>
        <v>23</v>
      </c>
      <c r="C143" s="32">
        <f>IFERROR(('2a) logm_x(t)'!CR26-'2a) logm_x(t)'!CQ26-'2a)answer'!$I26)^2,"")</f>
        <v>9.385561302807521E-3</v>
      </c>
      <c r="D143" s="32">
        <f>IFERROR(('2a) logm_x(t)'!CS26-'2a) logm_x(t)'!CR26-'2a)answer'!$I26)^2,"")</f>
        <v>2.4851251179176404E-2</v>
      </c>
      <c r="E143" s="32">
        <f>IFERROR(('2a) logm_x(t)'!CT26-'2a) logm_x(t)'!CS26-'2a)answer'!$I26)^2,"")</f>
        <v>3.0116734510405468E-3</v>
      </c>
      <c r="F143" s="32">
        <f>IFERROR(('2a) logm_x(t)'!CU26-'2a) logm_x(t)'!CT26-'2a)answer'!$I26)^2,"")</f>
        <v>4.5139510472258351E-2</v>
      </c>
      <c r="G143" s="32">
        <f>IFERROR(('2a) logm_x(t)'!CV26-'2a) logm_x(t)'!CU26-'2a)answer'!$I26)^2,"")</f>
        <v>7.4496809908321693E-2</v>
      </c>
      <c r="H143" s="32">
        <f>IFERROR(('2a) logm_x(t)'!CW26-'2a) logm_x(t)'!CV26-'2a)answer'!$I26)^2,"")</f>
        <v>1.9316038738114417E-2</v>
      </c>
      <c r="I143" s="32">
        <f>IFERROR(('2a) logm_x(t)'!CX26-'2a) logm_x(t)'!CW26-'2a)answer'!$I26)^2,"")</f>
        <v>2.2030015029029012E-3</v>
      </c>
      <c r="J143" s="32">
        <f>IFERROR(('2a) logm_x(t)'!CY26-'2a) logm_x(t)'!CX26-'2a)answer'!$I26)^2,"")</f>
        <v>1.3306596525190095E-2</v>
      </c>
      <c r="K143" s="32">
        <f>IFERROR(('2a) logm_x(t)'!CZ26-'2a) logm_x(t)'!CY26-'2a)answer'!$I26)^2,"")</f>
        <v>1.3441638628513021E-3</v>
      </c>
      <c r="L143" s="32">
        <f>IFERROR(('2a) logm_x(t)'!DA26-'2a) logm_x(t)'!CZ26-'2a)answer'!$I26)^2,"")</f>
        <v>5.016215917424096E-3</v>
      </c>
      <c r="M143" s="32">
        <f>IFERROR(('2a) logm_x(t)'!DB26-'2a) logm_x(t)'!DA26-'2a)answer'!$I26)^2,"")</f>
        <v>2.3994631597899843E-3</v>
      </c>
      <c r="N143" s="32">
        <f>IFERROR(('2a) logm_x(t)'!DC26-'2a) logm_x(t)'!DB26-'2a)answer'!$I26)^2,"")</f>
        <v>1.7744258250354535E-2</v>
      </c>
      <c r="O143" s="32">
        <f>IFERROR(('2a) logm_x(t)'!DD26-'2a) logm_x(t)'!DC26-'2a)answer'!$I26)^2,"")</f>
        <v>3.4543888050098566E-2</v>
      </c>
      <c r="P143" s="32">
        <f>IFERROR(('2a) logm_x(t)'!DE26-'2a) logm_x(t)'!DD26-'2a)answer'!$I26)^2,"")</f>
        <v>1.3849754303687177E-2</v>
      </c>
      <c r="Q143" s="32">
        <f>IFERROR(('2a) logm_x(t)'!DF26-'2a) logm_x(t)'!DE26-'2a)answer'!$I26)^2,"")</f>
        <v>1.3186706551963473E-2</v>
      </c>
      <c r="R143" s="32">
        <f>IFERROR(('2a) logm_x(t)'!DG26-'2a) logm_x(t)'!DF26-'2a)answer'!$I26)^2,"")</f>
        <v>5.1414066308694675E-2</v>
      </c>
      <c r="S143" s="32">
        <f>IFERROR(('2a) logm_x(t)'!DH26-'2a) logm_x(t)'!DG26-'2a)answer'!$I26)^2,"")</f>
        <v>6.3117986333000115E-2</v>
      </c>
      <c r="T143" s="32">
        <f>IFERROR(('2a) logm_x(t)'!DI26-'2a) logm_x(t)'!DH26-'2a)answer'!$I26)^2,"")</f>
        <v>8.3058061732874267E-3</v>
      </c>
      <c r="U143" s="32">
        <f>IFERROR(('2a) logm_x(t)'!DJ26-'2a) logm_x(t)'!DI26-'2a)answer'!$I26)^2,"")</f>
        <v>3.9447725576992316E-4</v>
      </c>
      <c r="V143" s="32">
        <f>IFERROR(('2a) logm_x(t)'!DK26-'2a) logm_x(t)'!DJ26-'2a)answer'!$I26)^2,"")</f>
        <v>2.9384018379384966E-3</v>
      </c>
      <c r="W143" s="32">
        <f>IFERROR(('2a) logm_x(t)'!DL26-'2a) logm_x(t)'!DK26-'2a)answer'!$I26)^2,"")</f>
        <v>2.6507560105581349E-2</v>
      </c>
      <c r="X143" s="32">
        <f>IFERROR(('2a) logm_x(t)'!DM26-'2a) logm_x(t)'!DL26-'2a)answer'!$I26)^2,"")</f>
        <v>0.1124322970740763</v>
      </c>
      <c r="Y143" s="32">
        <f>IFERROR(('2a) logm_x(t)'!DN26-'2a) logm_x(t)'!DM26-'2a)answer'!$I26)^2,"")</f>
        <v>1.4825849541492608E-2</v>
      </c>
      <c r="Z143" s="32">
        <f>IFERROR(('2a) logm_x(t)'!DO26-'2a) logm_x(t)'!DN26-'2a)answer'!$I26)^2,"")</f>
        <v>2.7149555904112947E-2</v>
      </c>
      <c r="AA143" s="32">
        <f>IFERROR(('2a) logm_x(t)'!DP26-'2a) logm_x(t)'!DO26-'2a)answer'!$I26)^2,"")</f>
        <v>9.553767416788931E-3</v>
      </c>
      <c r="AB143" s="32">
        <f>IFERROR(('2a) logm_x(t)'!DQ26-'2a) logm_x(t)'!DP26-'2a)answer'!$I26)^2,"")</f>
        <v>4.2893202834775007E-4</v>
      </c>
      <c r="AC143" s="32">
        <f>IFERROR(('2a) logm_x(t)'!DR26-'2a) logm_x(t)'!DQ26-'2a)answer'!$I26)^2,"")</f>
        <v>0.19911644978361581</v>
      </c>
      <c r="AD143" s="32">
        <f>IFERROR(('2a) logm_x(t)'!DS26-'2a) logm_x(t)'!DR26-'2a)answer'!$I26)^2,"")</f>
        <v>1.6572738654622998E-2</v>
      </c>
      <c r="AE143" s="32">
        <f>IFERROR(('2a) logm_x(t)'!DT26-'2a) logm_x(t)'!DS26-'2a)answer'!$I26)^2,"")</f>
        <v>4.6587599305785221E-5</v>
      </c>
      <c r="AF143" s="32">
        <f>IFERROR(('2a) logm_x(t)'!DU26-'2a) logm_x(t)'!DT26-'2a)answer'!$I26)^2,"")</f>
        <v>3.7505422730665143E-2</v>
      </c>
      <c r="AG143" s="32">
        <f>IFERROR(('2a) logm_x(t)'!DV26-'2a) logm_x(t)'!DU26-'2a)answer'!$I26)^2,"")</f>
        <v>0.13911287938644748</v>
      </c>
      <c r="AH143" s="32">
        <f>IFERROR(('2a) logm_x(t)'!DW26-'2a) logm_x(t)'!DV26-'2a)answer'!$I26)^2,"")</f>
        <v>2.9170989334330035E-3</v>
      </c>
      <c r="AI143" s="32">
        <f>IFERROR(('2a) logm_x(t)'!DX26-'2a) logm_x(t)'!DW26-'2a)answer'!$I26)^2,"")</f>
        <v>2.0467971265101997E-2</v>
      </c>
      <c r="AJ143" s="32">
        <f>IFERROR(('2a) logm_x(t)'!DY26-'2a) logm_x(t)'!DX26-'2a)answer'!$I26)^2,"")</f>
        <v>5.4988747129059729E-3</v>
      </c>
      <c r="AK143" s="32">
        <f>IFERROR(('2a) logm_x(t)'!DZ26-'2a) logm_x(t)'!DY26-'2a)answer'!$I26)^2,"")</f>
        <v>7.4225759768061427E-3</v>
      </c>
      <c r="AL143" s="32">
        <f>IFERROR(('2a) logm_x(t)'!EA26-'2a) logm_x(t)'!DZ26-'2a)answer'!$I26)^2,"")</f>
        <v>1.2410788328405941E-3</v>
      </c>
      <c r="AM143" s="32">
        <f>IFERROR(('2a) logm_x(t)'!EB26-'2a) logm_x(t)'!EA26-'2a)answer'!$I26)^2,"")</f>
        <v>5.9105661018474816E-2</v>
      </c>
      <c r="AN143" s="32">
        <f>IFERROR(('2a) logm_x(t)'!EC26-'2a) logm_x(t)'!EB26-'2a)answer'!$I26)^2,"")</f>
        <v>1.5283973059895201E-2</v>
      </c>
      <c r="AO143" s="32">
        <f>IFERROR(('2a) logm_x(t)'!ED26-'2a) logm_x(t)'!EC26-'2a)answer'!$I26)^2,"")</f>
        <v>5.112999892425029E-2</v>
      </c>
      <c r="AP143" s="32">
        <f>IFERROR(('2a) logm_x(t)'!EE26-'2a) logm_x(t)'!ED26-'2a)answer'!$I26)^2,"")</f>
        <v>4.7601070032034573E-4</v>
      </c>
      <c r="AQ143" s="32">
        <f>IFERROR(('2a) logm_x(t)'!EF26-'2a) logm_x(t)'!EE26-'2a)answer'!$I26)^2,"")</f>
        <v>2.1479561912594071E-2</v>
      </c>
      <c r="AR143" s="32">
        <f>IFERROR(('2a) logm_x(t)'!EG26-'2a) logm_x(t)'!EF26-'2a)answer'!$I26)^2,"")</f>
        <v>7.5325314991013678E-2</v>
      </c>
      <c r="AS143" s="32">
        <f>IFERROR(('2a) logm_x(t)'!EH26-'2a) logm_x(t)'!EG26-'2a)answer'!$I26)^2,"")</f>
        <v>4.8305411602418162E-3</v>
      </c>
      <c r="AT143" s="32">
        <f>IFERROR(('2a) logm_x(t)'!EI26-'2a) logm_x(t)'!EH26-'2a)answer'!$I26)^2,"")</f>
        <v>1.0862868475730984E-3</v>
      </c>
      <c r="AU143" s="32">
        <f>IFERROR(('2a) logm_x(t)'!EJ26-'2a) logm_x(t)'!EI26-'2a)answer'!$I26)^2,"")</f>
        <v>5.169217563883774E-2</v>
      </c>
      <c r="AV143" s="32">
        <f>IFERROR(('2a) logm_x(t)'!EK26-'2a) logm_x(t)'!EJ26-'2a)answer'!$I26)^2,"")</f>
        <v>0.11432466877257513</v>
      </c>
      <c r="AW143" s="32">
        <f>IFERROR(('2a) logm_x(t)'!EL26-'2a) logm_x(t)'!EK26-'2a)answer'!$I26)^2,"")</f>
        <v>7.3246945824240336E-4</v>
      </c>
      <c r="AX143" s="32">
        <f>IFERROR(('2a) logm_x(t)'!EM26-'2a) logm_x(t)'!EL26-'2a)answer'!$I26)^2,"")</f>
        <v>3.6158824789288514E-3</v>
      </c>
      <c r="AY143" s="32">
        <f>IFERROR(('2a) logm_x(t)'!EN26-'2a) logm_x(t)'!EM26-'2a)answer'!$I26)^2,"")</f>
        <v>3.9064199075937063E-3</v>
      </c>
      <c r="AZ143" s="32">
        <f>IFERROR(('2a) logm_x(t)'!EO26-'2a) logm_x(t)'!EN26-'2a)answer'!$I26)^2,"")</f>
        <v>5.147079405150503E-2</v>
      </c>
      <c r="BA143" s="32">
        <f>IFERROR(('2a) logm_x(t)'!EP26-'2a) logm_x(t)'!EO26-'2a)answer'!$I26)^2,"")</f>
        <v>4.6173038431804793E-2</v>
      </c>
      <c r="BB143" s="32">
        <f>IFERROR(('2a) logm_x(t)'!EQ26-'2a) logm_x(t)'!EP26-'2a)answer'!$I26)^2,"")</f>
        <v>1.4300488450238583E-2</v>
      </c>
      <c r="BC143" s="32">
        <f>IFERROR(('2a) logm_x(t)'!ER26-'2a) logm_x(t)'!EQ26-'2a)answer'!$I26)^2,"")</f>
        <v>2.26267017718874E-2</v>
      </c>
      <c r="BD143" s="32">
        <f>IFERROR(('2a) logm_x(t)'!ES26-'2a) logm_x(t)'!ER26-'2a)answer'!$I26)^2,"")</f>
        <v>1.5095161707740151E-2</v>
      </c>
      <c r="BE143" s="32">
        <f>IFERROR(('2a) logm_x(t)'!ET26-'2a) logm_x(t)'!ES26-'2a)answer'!$I26)^2,"")</f>
        <v>1.7642350774794997E-2</v>
      </c>
      <c r="BF143" s="32">
        <f>IFERROR(('2a) logm_x(t)'!EU26-'2a) logm_x(t)'!ET26-'2a)answer'!$I26)^2,"")</f>
        <v>2.794870928766895E-4</v>
      </c>
      <c r="BG143" s="32">
        <f>IFERROR(('2a) logm_x(t)'!EV26-'2a) logm_x(t)'!EU26-'2a)answer'!$I26)^2,"")</f>
        <v>1.1644257372116879E-2</v>
      </c>
      <c r="BH143" s="32">
        <f>IFERROR(('2a) logm_x(t)'!EW26-'2a) logm_x(t)'!EV26-'2a)answer'!$I26)^2,"")</f>
        <v>5.5422285046394834E-2</v>
      </c>
      <c r="BI143" s="32">
        <f>IFERROR(('2a) logm_x(t)'!EX26-'2a) logm_x(t)'!EW26-'2a)answer'!$I26)^2,"")</f>
        <v>0.42531414145828839</v>
      </c>
      <c r="BJ143" s="32">
        <f>IFERROR(('2a) logm_x(t)'!EY26-'2a) logm_x(t)'!EX26-'2a)answer'!$I26)^2,"")</f>
        <v>0.18579023689919497</v>
      </c>
      <c r="BK143" s="32">
        <f>IFERROR(('2a) logm_x(t)'!EZ26-'2a) logm_x(t)'!EY26-'2a)answer'!$I26)^2,"")</f>
        <v>4.4037208574873787E-3</v>
      </c>
      <c r="BL143" s="32">
        <f>IFERROR(('2a) logm_x(t)'!FA26-'2a) logm_x(t)'!EZ26-'2a)answer'!$I26)^2,"")</f>
        <v>4.1911633993032948E-3</v>
      </c>
      <c r="BM143" s="32">
        <f>IFERROR(('2a) logm_x(t)'!FB26-'2a) logm_x(t)'!FA26-'2a)answer'!$I26)^2,"")</f>
        <v>1.9926021714503181E-2</v>
      </c>
      <c r="BN143" s="32">
        <f>IFERROR(('2a) logm_x(t)'!FC26-'2a) logm_x(t)'!FB26-'2a)answer'!$I26)^2,"")</f>
        <v>7.1623411922414115E-2</v>
      </c>
      <c r="BO143" s="32">
        <f>IFERROR(('2a) logm_x(t)'!FD26-'2a) logm_x(t)'!FC26-'2a)answer'!$I26)^2,"")</f>
        <v>2.2626640751603352E-2</v>
      </c>
      <c r="BP143" s="32">
        <f>IFERROR(('2a) logm_x(t)'!FE26-'2a) logm_x(t)'!FD26-'2a)answer'!$I26)^2,"")</f>
        <v>6.7580012050274076E-4</v>
      </c>
      <c r="BQ143" s="32">
        <f>IFERROR(('2a) logm_x(t)'!FF26-'2a) logm_x(t)'!FE26-'2a)answer'!$I26)^2,"")</f>
        <v>7.5980128539145505E-3</v>
      </c>
      <c r="BR143" s="32">
        <f>IFERROR(('2a) logm_x(t)'!FG26-'2a) logm_x(t)'!FF26-'2a)answer'!$I26)^2,"")</f>
        <v>6.70803959612256E-2</v>
      </c>
      <c r="BS143" s="32">
        <f>IFERROR(('2a) logm_x(t)'!FH26-'2a) logm_x(t)'!FG26-'2a)answer'!$I26)^2,"")</f>
        <v>1.9150023816741336E-2</v>
      </c>
      <c r="BT143" s="32">
        <f>IFERROR(('2a) logm_x(t)'!FI26-'2a) logm_x(t)'!FH26-'2a)answer'!$I26)^2,"")</f>
        <v>4.6023583621698089E-3</v>
      </c>
      <c r="BU143" s="32">
        <f>IFERROR(('2a) logm_x(t)'!FJ26-'2a) logm_x(t)'!FI26-'2a)answer'!$I26)^2,"")</f>
        <v>6.8425229902994381E-4</v>
      </c>
      <c r="BV143" s="32">
        <f>IFERROR(('2a) logm_x(t)'!FK26-'2a) logm_x(t)'!FJ26-'2a)answer'!$I26)^2,"")</f>
        <v>7.2707255068485674E-2</v>
      </c>
      <c r="BW143" s="32">
        <f>IFERROR(('2a) logm_x(t)'!FL26-'2a) logm_x(t)'!FK26-'2a)answer'!$I26)^2,"")</f>
        <v>9.8457104395473839E-6</v>
      </c>
      <c r="BX143" s="32">
        <f>IFERROR(('2a) logm_x(t)'!FM26-'2a) logm_x(t)'!FL26-'2a)answer'!$I26)^2,"")</f>
        <v>2.6727547173021879E-2</v>
      </c>
      <c r="BY143" s="32">
        <f>IFERROR(('2a) logm_x(t)'!FN26-'2a) logm_x(t)'!FM26-'2a)answer'!$I26)^2,"")</f>
        <v>2.0074480052926294E-2</v>
      </c>
      <c r="BZ143" s="32">
        <f>IFERROR(('2a) logm_x(t)'!FO26-'2a) logm_x(t)'!FN26-'2a)answer'!$I26)^2,"")</f>
        <v>1.2874897716916432E-2</v>
      </c>
      <c r="CA143" s="32">
        <f>IFERROR(('2a) logm_x(t)'!FP26-'2a) logm_x(t)'!FO26-'2a)answer'!$I26)^2,"")</f>
        <v>2.4198709530634414E-2</v>
      </c>
      <c r="CB143" s="32">
        <f>IFERROR(('2a) logm_x(t)'!FQ26-'2a) logm_x(t)'!FP26-'2a)answer'!$I26)^2,"")</f>
        <v>2.5659357346913857E-6</v>
      </c>
      <c r="CC143" s="32">
        <f>IFERROR(('2a) logm_x(t)'!FR26-'2a) logm_x(t)'!FQ26-'2a)answer'!$I26)^2,"")</f>
        <v>1.1699973570077743E-2</v>
      </c>
      <c r="CD143" s="32">
        <f>IFERROR(('2a) logm_x(t)'!FS26-'2a) logm_x(t)'!FR26-'2a)answer'!$I26)^2,"")</f>
        <v>9.70544448699968E-2</v>
      </c>
      <c r="CE143" s="32">
        <f>IFERROR(('2a) logm_x(t)'!FT26-'2a) logm_x(t)'!FS26-'2a)answer'!$I26)^2,"")</f>
        <v>0.19814570512281149</v>
      </c>
      <c r="CF143" s="32">
        <f>IFERROR(('2a) logm_x(t)'!FU26-'2a) logm_x(t)'!FT26-'2a)answer'!$I26)^2,"")</f>
        <v>6.5965056278640343E-4</v>
      </c>
      <c r="CG143" s="32">
        <f>IFERROR(('2a) logm_x(t)'!FV26-'2a) logm_x(t)'!FU26-'2a)answer'!$I26)^2,"")</f>
        <v>3.1573108897472765E-2</v>
      </c>
      <c r="CH143" s="32">
        <f>IFERROR(('2a) logm_x(t)'!FW26-'2a) logm_x(t)'!FV26-'2a)answer'!$I26)^2,"")</f>
        <v>2.2478854943920244E-2</v>
      </c>
      <c r="CI143" s="32">
        <f>IFERROR(('2a) logm_x(t)'!FX26-'2a) logm_x(t)'!FW26-'2a)answer'!$I26)^2,"")</f>
        <v>2.8529139812237116E-2</v>
      </c>
      <c r="CJ143" s="32">
        <f>IFERROR(('2a) logm_x(t)'!FY26-'2a) logm_x(t)'!FX26-'2a)answer'!$I26)^2,"")</f>
        <v>6.9952037441635035E-5</v>
      </c>
      <c r="CK143" s="32">
        <f>IFERROR(('2a) logm_x(t)'!FZ26-'2a) logm_x(t)'!FY26-'2a)answer'!$I26)^2,"")</f>
        <v>4.2575816942546418E-2</v>
      </c>
      <c r="CL143" s="32">
        <f>IFERROR(('2a) logm_x(t)'!GA26-'2a) logm_x(t)'!FZ26-'2a)answer'!$I26)^2,"")</f>
        <v>1.1959173174397542E-2</v>
      </c>
      <c r="CM143" s="32">
        <f>IFERROR(('2a) logm_x(t)'!GB26-'2a) logm_x(t)'!GA26-'2a)answer'!$I26)^2,"")</f>
        <v>2.2051605689885269E-2</v>
      </c>
      <c r="CN143" s="32">
        <f>IFERROR(('2a) logm_x(t)'!GC26-'2a) logm_x(t)'!GB26-'2a)answer'!$I26)^2,"")</f>
        <v>0.17279224563462217</v>
      </c>
    </row>
    <row r="144" spans="1:92" x14ac:dyDescent="0.25">
      <c r="A144" s="31">
        <f t="shared" si="11"/>
        <v>24</v>
      </c>
      <c r="C144" s="32">
        <f>IFERROR(('2a) logm_x(t)'!CR27-'2a) logm_x(t)'!CQ27-'2a)answer'!$I27)^2,"")</f>
        <v>4.2184181180623176E-3</v>
      </c>
      <c r="D144" s="32">
        <f>IFERROR(('2a) logm_x(t)'!CS27-'2a) logm_x(t)'!CR27-'2a)answer'!$I27)^2,"")</f>
        <v>6.0866893022592395E-3</v>
      </c>
      <c r="E144" s="32">
        <f>IFERROR(('2a) logm_x(t)'!CT27-'2a) logm_x(t)'!CS27-'2a)answer'!$I27)^2,"")</f>
        <v>6.8516502278780983E-3</v>
      </c>
      <c r="F144" s="32">
        <f>IFERROR(('2a) logm_x(t)'!CU27-'2a) logm_x(t)'!CT27-'2a)answer'!$I27)^2,"")</f>
        <v>3.2085111774608969E-3</v>
      </c>
      <c r="G144" s="32">
        <f>IFERROR(('2a) logm_x(t)'!CV27-'2a) logm_x(t)'!CU27-'2a)answer'!$I27)^2,"")</f>
        <v>1.7711529068641347E-6</v>
      </c>
      <c r="H144" s="32">
        <f>IFERROR(('2a) logm_x(t)'!CW27-'2a) logm_x(t)'!CV27-'2a)answer'!$I27)^2,"")</f>
        <v>1.2738591428496886E-6</v>
      </c>
      <c r="I144" s="32">
        <f>IFERROR(('2a) logm_x(t)'!CX27-'2a) logm_x(t)'!CW27-'2a)answer'!$I27)^2,"")</f>
        <v>3.3733192508223438E-2</v>
      </c>
      <c r="J144" s="32">
        <f>IFERROR(('2a) logm_x(t)'!CY27-'2a) logm_x(t)'!CX27-'2a)answer'!$I27)^2,"")</f>
        <v>1.2793631070953636E-3</v>
      </c>
      <c r="K144" s="32">
        <f>IFERROR(('2a) logm_x(t)'!CZ27-'2a) logm_x(t)'!CY27-'2a)answer'!$I27)^2,"")</f>
        <v>3.8271463365326074E-2</v>
      </c>
      <c r="L144" s="32">
        <f>IFERROR(('2a) logm_x(t)'!DA27-'2a) logm_x(t)'!CZ27-'2a)answer'!$I27)^2,"")</f>
        <v>1.3525078084439157E-4</v>
      </c>
      <c r="M144" s="32">
        <f>IFERROR(('2a) logm_x(t)'!DB27-'2a) logm_x(t)'!DA27-'2a)answer'!$I27)^2,"")</f>
        <v>2.2684483289732225E-3</v>
      </c>
      <c r="N144" s="32">
        <f>IFERROR(('2a) logm_x(t)'!DC27-'2a) logm_x(t)'!DB27-'2a)answer'!$I27)^2,"")</f>
        <v>3.7979238644743001E-2</v>
      </c>
      <c r="O144" s="32">
        <f>IFERROR(('2a) logm_x(t)'!DD27-'2a) logm_x(t)'!DC27-'2a)answer'!$I27)^2,"")</f>
        <v>6.0649618237807949E-2</v>
      </c>
      <c r="P144" s="32">
        <f>IFERROR(('2a) logm_x(t)'!DE27-'2a) logm_x(t)'!DD27-'2a)answer'!$I27)^2,"")</f>
        <v>2.5571090686909801E-3</v>
      </c>
      <c r="Q144" s="32">
        <f>IFERROR(('2a) logm_x(t)'!DF27-'2a) logm_x(t)'!DE27-'2a)answer'!$I27)^2,"")</f>
        <v>8.3172398023006393E-4</v>
      </c>
      <c r="R144" s="32">
        <f>IFERROR(('2a) logm_x(t)'!DG27-'2a) logm_x(t)'!DF27-'2a)answer'!$I27)^2,"")</f>
        <v>1.548585774691306E-2</v>
      </c>
      <c r="S144" s="32">
        <f>IFERROR(('2a) logm_x(t)'!DH27-'2a) logm_x(t)'!DG27-'2a)answer'!$I27)^2,"")</f>
        <v>3.9317448395731029E-3</v>
      </c>
      <c r="T144" s="32">
        <f>IFERROR(('2a) logm_x(t)'!DI27-'2a) logm_x(t)'!DH27-'2a)answer'!$I27)^2,"")</f>
        <v>1.4205499124576974E-2</v>
      </c>
      <c r="U144" s="32">
        <f>IFERROR(('2a) logm_x(t)'!DJ27-'2a) logm_x(t)'!DI27-'2a)answer'!$I27)^2,"")</f>
        <v>1.7343091861604956E-2</v>
      </c>
      <c r="V144" s="32">
        <f>IFERROR(('2a) logm_x(t)'!DK27-'2a) logm_x(t)'!DJ27-'2a)answer'!$I27)^2,"")</f>
        <v>2.3433851667061956E-2</v>
      </c>
      <c r="W144" s="32">
        <f>IFERROR(('2a) logm_x(t)'!DL27-'2a) logm_x(t)'!DK27-'2a)answer'!$I27)^2,"")</f>
        <v>6.8653350972769996E-4</v>
      </c>
      <c r="X144" s="32">
        <f>IFERROR(('2a) logm_x(t)'!DM27-'2a) logm_x(t)'!DL27-'2a)answer'!$I27)^2,"")</f>
        <v>4.3029110853296353E-3</v>
      </c>
      <c r="Y144" s="32">
        <f>IFERROR(('2a) logm_x(t)'!DN27-'2a) logm_x(t)'!DM27-'2a)answer'!$I27)^2,"")</f>
        <v>5.4796496595727459E-3</v>
      </c>
      <c r="Z144" s="32">
        <f>IFERROR(('2a) logm_x(t)'!DO27-'2a) logm_x(t)'!DN27-'2a)answer'!$I27)^2,"")</f>
        <v>7.2621088337115627E-2</v>
      </c>
      <c r="AA144" s="32">
        <f>IFERROR(('2a) logm_x(t)'!DP27-'2a) logm_x(t)'!DO27-'2a)answer'!$I27)^2,"")</f>
        <v>1.367424055815741E-2</v>
      </c>
      <c r="AB144" s="32">
        <f>IFERROR(('2a) logm_x(t)'!DQ27-'2a) logm_x(t)'!DP27-'2a)answer'!$I27)^2,"")</f>
        <v>1.2247590376371065E-2</v>
      </c>
      <c r="AC144" s="32">
        <f>IFERROR(('2a) logm_x(t)'!DR27-'2a) logm_x(t)'!DQ27-'2a)answer'!$I27)^2,"")</f>
        <v>2.0263651647130752E-4</v>
      </c>
      <c r="AD144" s="32">
        <f>IFERROR(('2a) logm_x(t)'!DS27-'2a) logm_x(t)'!DR27-'2a)answer'!$I27)^2,"")</f>
        <v>6.0309551639870776E-3</v>
      </c>
      <c r="AE144" s="32">
        <f>IFERROR(('2a) logm_x(t)'!DT27-'2a) logm_x(t)'!DS27-'2a)answer'!$I27)^2,"")</f>
        <v>4.2981788189671785E-3</v>
      </c>
      <c r="AF144" s="32">
        <f>IFERROR(('2a) logm_x(t)'!DU27-'2a) logm_x(t)'!DT27-'2a)answer'!$I27)^2,"")</f>
        <v>4.726170565753695E-2</v>
      </c>
      <c r="AG144" s="32">
        <f>IFERROR(('2a) logm_x(t)'!DV27-'2a) logm_x(t)'!DU27-'2a)answer'!$I27)^2,"")</f>
        <v>0.11728425173556362</v>
      </c>
      <c r="AH144" s="32">
        <f>IFERROR(('2a) logm_x(t)'!DW27-'2a) logm_x(t)'!DV27-'2a)answer'!$I27)^2,"")</f>
        <v>0.14337648701144262</v>
      </c>
      <c r="AI144" s="32">
        <f>IFERROR(('2a) logm_x(t)'!DX27-'2a) logm_x(t)'!DW27-'2a)answer'!$I27)^2,"")</f>
        <v>1.9114307665149821E-2</v>
      </c>
      <c r="AJ144" s="32">
        <f>IFERROR(('2a) logm_x(t)'!DY27-'2a) logm_x(t)'!DX27-'2a)answer'!$I27)^2,"")</f>
        <v>8.2879314006507832E-2</v>
      </c>
      <c r="AK144" s="32">
        <f>IFERROR(('2a) logm_x(t)'!DZ27-'2a) logm_x(t)'!DY27-'2a)answer'!$I27)^2,"")</f>
        <v>5.8787858860027124E-2</v>
      </c>
      <c r="AL144" s="32">
        <f>IFERROR(('2a) logm_x(t)'!EA27-'2a) logm_x(t)'!DZ27-'2a)answer'!$I27)^2,"")</f>
        <v>9.7042215316714697E-3</v>
      </c>
      <c r="AM144" s="32">
        <f>IFERROR(('2a) logm_x(t)'!EB27-'2a) logm_x(t)'!EA27-'2a)answer'!$I27)^2,"")</f>
        <v>3.8488191322209844E-3</v>
      </c>
      <c r="AN144" s="32">
        <f>IFERROR(('2a) logm_x(t)'!EC27-'2a) logm_x(t)'!EB27-'2a)answer'!$I27)^2,"")</f>
        <v>3.6788441371685292E-2</v>
      </c>
      <c r="AO144" s="32">
        <f>IFERROR(('2a) logm_x(t)'!ED27-'2a) logm_x(t)'!EC27-'2a)answer'!$I27)^2,"")</f>
        <v>1.0009603874058227E-3</v>
      </c>
      <c r="AP144" s="32">
        <f>IFERROR(('2a) logm_x(t)'!EE27-'2a) logm_x(t)'!ED27-'2a)answer'!$I27)^2,"")</f>
        <v>9.2134324922010638E-2</v>
      </c>
      <c r="AQ144" s="32">
        <f>IFERROR(('2a) logm_x(t)'!EF27-'2a) logm_x(t)'!EE27-'2a)answer'!$I27)^2,"")</f>
        <v>5.3147724777719015E-2</v>
      </c>
      <c r="AR144" s="32">
        <f>IFERROR(('2a) logm_x(t)'!EG27-'2a) logm_x(t)'!EF27-'2a)answer'!$I27)^2,"")</f>
        <v>8.0859489199445259E-2</v>
      </c>
      <c r="AS144" s="32">
        <f>IFERROR(('2a) logm_x(t)'!EH27-'2a) logm_x(t)'!EG27-'2a)answer'!$I27)^2,"")</f>
        <v>2.3992931962544053E-2</v>
      </c>
      <c r="AT144" s="32">
        <f>IFERROR(('2a) logm_x(t)'!EI27-'2a) logm_x(t)'!EH27-'2a)answer'!$I27)^2,"")</f>
        <v>2.6239454527971353E-2</v>
      </c>
      <c r="AU144" s="32">
        <f>IFERROR(('2a) logm_x(t)'!EJ27-'2a) logm_x(t)'!EI27-'2a)answer'!$I27)^2,"")</f>
        <v>1.6294952831615469E-2</v>
      </c>
      <c r="AV144" s="32">
        <f>IFERROR(('2a) logm_x(t)'!EK27-'2a) logm_x(t)'!EJ27-'2a)answer'!$I27)^2,"")</f>
        <v>6.1759288547938462E-5</v>
      </c>
      <c r="AW144" s="32">
        <f>IFERROR(('2a) logm_x(t)'!EL27-'2a) logm_x(t)'!EK27-'2a)answer'!$I27)^2,"")</f>
        <v>7.9528890636400848E-4</v>
      </c>
      <c r="AX144" s="32">
        <f>IFERROR(('2a) logm_x(t)'!EM27-'2a) logm_x(t)'!EL27-'2a)answer'!$I27)^2,"")</f>
        <v>4.0760258357555998E-3</v>
      </c>
      <c r="AY144" s="32">
        <f>IFERROR(('2a) logm_x(t)'!EN27-'2a) logm_x(t)'!EM27-'2a)answer'!$I27)^2,"")</f>
        <v>7.377988898394826E-4</v>
      </c>
      <c r="AZ144" s="32">
        <f>IFERROR(('2a) logm_x(t)'!EO27-'2a) logm_x(t)'!EN27-'2a)answer'!$I27)^2,"")</f>
        <v>6.4640157419635372E-2</v>
      </c>
      <c r="BA144" s="32">
        <f>IFERROR(('2a) logm_x(t)'!EP27-'2a) logm_x(t)'!EO27-'2a)answer'!$I27)^2,"")</f>
        <v>3.9492386027095065E-4</v>
      </c>
      <c r="BB144" s="32">
        <f>IFERROR(('2a) logm_x(t)'!EQ27-'2a) logm_x(t)'!EP27-'2a)answer'!$I27)^2,"")</f>
        <v>5.3735767897531407E-2</v>
      </c>
      <c r="BC144" s="32">
        <f>IFERROR(('2a) logm_x(t)'!ER27-'2a) logm_x(t)'!EQ27-'2a)answer'!$I27)^2,"")</f>
        <v>4.2122138987125812E-3</v>
      </c>
      <c r="BD144" s="32">
        <f>IFERROR(('2a) logm_x(t)'!ES27-'2a) logm_x(t)'!ER27-'2a)answer'!$I27)^2,"")</f>
        <v>1.3412656805740024E-2</v>
      </c>
      <c r="BE144" s="32">
        <f>IFERROR(('2a) logm_x(t)'!ET27-'2a) logm_x(t)'!ES27-'2a)answer'!$I27)^2,"")</f>
        <v>6.6676552041363205E-2</v>
      </c>
      <c r="BF144" s="32">
        <f>IFERROR(('2a) logm_x(t)'!EU27-'2a) logm_x(t)'!ET27-'2a)answer'!$I27)^2,"")</f>
        <v>5.8562758135446025E-3</v>
      </c>
      <c r="BG144" s="32">
        <f>IFERROR(('2a) logm_x(t)'!EV27-'2a) logm_x(t)'!EU27-'2a)answer'!$I27)^2,"")</f>
        <v>2.3016563172061934E-2</v>
      </c>
      <c r="BH144" s="32">
        <f>IFERROR(('2a) logm_x(t)'!EW27-'2a) logm_x(t)'!EV27-'2a)answer'!$I27)^2,"")</f>
        <v>2.9261214609900128E-2</v>
      </c>
      <c r="BI144" s="32">
        <f>IFERROR(('2a) logm_x(t)'!EX27-'2a) logm_x(t)'!EW27-'2a)answer'!$I27)^2,"")</f>
        <v>6.8725330609007448E-4</v>
      </c>
      <c r="BJ144" s="32">
        <f>IFERROR(('2a) logm_x(t)'!EY27-'2a) logm_x(t)'!EX27-'2a)answer'!$I27)^2,"")</f>
        <v>9.8074326011941756E-2</v>
      </c>
      <c r="BK144" s="32">
        <f>IFERROR(('2a) logm_x(t)'!EZ27-'2a) logm_x(t)'!EY27-'2a)answer'!$I27)^2,"")</f>
        <v>9.8871166601634822E-2</v>
      </c>
      <c r="BL144" s="32">
        <f>IFERROR(('2a) logm_x(t)'!FA27-'2a) logm_x(t)'!EZ27-'2a)answer'!$I27)^2,"")</f>
        <v>4.4738692503892893E-3</v>
      </c>
      <c r="BM144" s="32">
        <f>IFERROR(('2a) logm_x(t)'!FB27-'2a) logm_x(t)'!FA27-'2a)answer'!$I27)^2,"")</f>
        <v>1.6966587770086646E-4</v>
      </c>
      <c r="BN144" s="32">
        <f>IFERROR(('2a) logm_x(t)'!FC27-'2a) logm_x(t)'!FB27-'2a)answer'!$I27)^2,"")</f>
        <v>5.301089673458579E-2</v>
      </c>
      <c r="BO144" s="32">
        <f>IFERROR(('2a) logm_x(t)'!FD27-'2a) logm_x(t)'!FC27-'2a)answer'!$I27)^2,"")</f>
        <v>9.4469268274001691E-2</v>
      </c>
      <c r="BP144" s="32">
        <f>IFERROR(('2a) logm_x(t)'!FE27-'2a) logm_x(t)'!FD27-'2a)answer'!$I27)^2,"")</f>
        <v>2.4895441630834226E-2</v>
      </c>
      <c r="BQ144" s="32">
        <f>IFERROR(('2a) logm_x(t)'!FF27-'2a) logm_x(t)'!FE27-'2a)answer'!$I27)^2,"")</f>
        <v>4.4139119992116071E-3</v>
      </c>
      <c r="BR144" s="32">
        <f>IFERROR(('2a) logm_x(t)'!FG27-'2a) logm_x(t)'!FF27-'2a)answer'!$I27)^2,"")</f>
        <v>4.6411534978811737E-2</v>
      </c>
      <c r="BS144" s="32">
        <f>IFERROR(('2a) logm_x(t)'!FH27-'2a) logm_x(t)'!FG27-'2a)answer'!$I27)^2,"")</f>
        <v>2.7578047222147385E-2</v>
      </c>
      <c r="BT144" s="32">
        <f>IFERROR(('2a) logm_x(t)'!FI27-'2a) logm_x(t)'!FH27-'2a)answer'!$I27)^2,"")</f>
        <v>0.1127057800100188</v>
      </c>
      <c r="BU144" s="32">
        <f>IFERROR(('2a) logm_x(t)'!FJ27-'2a) logm_x(t)'!FI27-'2a)answer'!$I27)^2,"")</f>
        <v>8.4360727694569784E-3</v>
      </c>
      <c r="BV144" s="32">
        <f>IFERROR(('2a) logm_x(t)'!FK27-'2a) logm_x(t)'!FJ27-'2a)answer'!$I27)^2,"")</f>
        <v>8.3918552517077444E-2</v>
      </c>
      <c r="BW144" s="32">
        <f>IFERROR(('2a) logm_x(t)'!FL27-'2a) logm_x(t)'!FK27-'2a)answer'!$I27)^2,"")</f>
        <v>1.8282975218600513E-2</v>
      </c>
      <c r="BX144" s="32">
        <f>IFERROR(('2a) logm_x(t)'!FM27-'2a) logm_x(t)'!FL27-'2a)answer'!$I27)^2,"")</f>
        <v>6.001062946644686E-3</v>
      </c>
      <c r="BY144" s="32">
        <f>IFERROR(('2a) logm_x(t)'!FN27-'2a) logm_x(t)'!FM27-'2a)answer'!$I27)^2,"")</f>
        <v>2.5847557715478097E-2</v>
      </c>
      <c r="BZ144" s="32">
        <f>IFERROR(('2a) logm_x(t)'!FO27-'2a) logm_x(t)'!FN27-'2a)answer'!$I27)^2,"")</f>
        <v>5.0641366375668414E-6</v>
      </c>
      <c r="CA144" s="32">
        <f>IFERROR(('2a) logm_x(t)'!FP27-'2a) logm_x(t)'!FO27-'2a)answer'!$I27)^2,"")</f>
        <v>1.6886331938954409E-5</v>
      </c>
      <c r="CB144" s="32">
        <f>IFERROR(('2a) logm_x(t)'!FQ27-'2a) logm_x(t)'!FP27-'2a)answer'!$I27)^2,"")</f>
        <v>0.22448996111975045</v>
      </c>
      <c r="CC144" s="32">
        <f>IFERROR(('2a) logm_x(t)'!FR27-'2a) logm_x(t)'!FQ27-'2a)answer'!$I27)^2,"")</f>
        <v>2.0611114809112907E-4</v>
      </c>
      <c r="CD144" s="32">
        <f>IFERROR(('2a) logm_x(t)'!FS27-'2a) logm_x(t)'!FR27-'2a)answer'!$I27)^2,"")</f>
        <v>0.12162469790991079</v>
      </c>
      <c r="CE144" s="32">
        <f>IFERROR(('2a) logm_x(t)'!FT27-'2a) logm_x(t)'!FS27-'2a)answer'!$I27)^2,"")</f>
        <v>0.40417534333953559</v>
      </c>
      <c r="CF144" s="32">
        <f>IFERROR(('2a) logm_x(t)'!FU27-'2a) logm_x(t)'!FT27-'2a)answer'!$I27)^2,"")</f>
        <v>0.31467916696803178</v>
      </c>
      <c r="CG144" s="32">
        <f>IFERROR(('2a) logm_x(t)'!FV27-'2a) logm_x(t)'!FU27-'2a)answer'!$I27)^2,"")</f>
        <v>8.7821156045588995E-3</v>
      </c>
      <c r="CH144" s="32">
        <f>IFERROR(('2a) logm_x(t)'!FW27-'2a) logm_x(t)'!FV27-'2a)answer'!$I27)^2,"")</f>
        <v>1.2342872086763261E-2</v>
      </c>
      <c r="CI144" s="32">
        <f>IFERROR(('2a) logm_x(t)'!FX27-'2a) logm_x(t)'!FW27-'2a)answer'!$I27)^2,"")</f>
        <v>0.1359882636207366</v>
      </c>
      <c r="CJ144" s="32">
        <f>IFERROR(('2a) logm_x(t)'!FY27-'2a) logm_x(t)'!FX27-'2a)answer'!$I27)^2,"")</f>
        <v>7.1532818675336726E-3</v>
      </c>
      <c r="CK144" s="32">
        <f>IFERROR(('2a) logm_x(t)'!FZ27-'2a) logm_x(t)'!FY27-'2a)answer'!$I27)^2,"")</f>
        <v>4.3322979567240764E-3</v>
      </c>
      <c r="CL144" s="32">
        <f>IFERROR(('2a) logm_x(t)'!GA27-'2a) logm_x(t)'!FZ27-'2a)answer'!$I27)^2,"")</f>
        <v>3.4664193431736376E-3</v>
      </c>
      <c r="CM144" s="32">
        <f>IFERROR(('2a) logm_x(t)'!GB27-'2a) logm_x(t)'!GA27-'2a)answer'!$I27)^2,"")</f>
        <v>3.3348511826863849E-3</v>
      </c>
      <c r="CN144" s="32">
        <f>IFERROR(('2a) logm_x(t)'!GC27-'2a) logm_x(t)'!GB27-'2a)answer'!$I27)^2,"")</f>
        <v>3.0031601177376618E-2</v>
      </c>
    </row>
    <row r="145" spans="1:92" x14ac:dyDescent="0.25">
      <c r="A145" s="31">
        <f t="shared" si="11"/>
        <v>25</v>
      </c>
      <c r="C145" s="32">
        <f>IFERROR(('2a) logm_x(t)'!CR28-'2a) logm_x(t)'!CQ28-'2a)answer'!$I28)^2,"")</f>
        <v>2.0223484048325906E-2</v>
      </c>
      <c r="D145" s="32">
        <f>IFERROR(('2a) logm_x(t)'!CS28-'2a) logm_x(t)'!CR28-'2a)answer'!$I28)^2,"")</f>
        <v>1.8692293900556215E-2</v>
      </c>
      <c r="E145" s="32">
        <f>IFERROR(('2a) logm_x(t)'!CT28-'2a) logm_x(t)'!CS28-'2a)answer'!$I28)^2,"")</f>
        <v>1.456732293268224E-3</v>
      </c>
      <c r="F145" s="32">
        <f>IFERROR(('2a) logm_x(t)'!CU28-'2a) logm_x(t)'!CT28-'2a)answer'!$I28)^2,"")</f>
        <v>6.1358043538863117E-3</v>
      </c>
      <c r="G145" s="32">
        <f>IFERROR(('2a) logm_x(t)'!CV28-'2a) logm_x(t)'!CU28-'2a)answer'!$I28)^2,"")</f>
        <v>1.1198223514380585E-2</v>
      </c>
      <c r="H145" s="32">
        <f>IFERROR(('2a) logm_x(t)'!CW28-'2a) logm_x(t)'!CV28-'2a)answer'!$I28)^2,"")</f>
        <v>1.0415154833515647E-2</v>
      </c>
      <c r="I145" s="32">
        <f>IFERROR(('2a) logm_x(t)'!CX28-'2a) logm_x(t)'!CW28-'2a)answer'!$I28)^2,"")</f>
        <v>5.3397898013353759E-5</v>
      </c>
      <c r="J145" s="32">
        <f>IFERROR(('2a) logm_x(t)'!CY28-'2a) logm_x(t)'!CX28-'2a)answer'!$I28)^2,"")</f>
        <v>3.9482568631311367E-3</v>
      </c>
      <c r="K145" s="32">
        <f>IFERROR(('2a) logm_x(t)'!CZ28-'2a) logm_x(t)'!CY28-'2a)answer'!$I28)^2,"")</f>
        <v>1.4650395693677714E-2</v>
      </c>
      <c r="L145" s="32">
        <f>IFERROR(('2a) logm_x(t)'!DA28-'2a) logm_x(t)'!CZ28-'2a)answer'!$I28)^2,"")</f>
        <v>2.7535331959855193E-4</v>
      </c>
      <c r="M145" s="32">
        <f>IFERROR(('2a) logm_x(t)'!DB28-'2a) logm_x(t)'!DA28-'2a)answer'!$I28)^2,"")</f>
        <v>4.8700699723158349E-3</v>
      </c>
      <c r="N145" s="32">
        <f>IFERROR(('2a) logm_x(t)'!DC28-'2a) logm_x(t)'!DB28-'2a)answer'!$I28)^2,"")</f>
        <v>6.6614828355186055E-3</v>
      </c>
      <c r="O145" s="32">
        <f>IFERROR(('2a) logm_x(t)'!DD28-'2a) logm_x(t)'!DC28-'2a)answer'!$I28)^2,"")</f>
        <v>7.4353148132495009E-2</v>
      </c>
      <c r="P145" s="32">
        <f>IFERROR(('2a) logm_x(t)'!DE28-'2a) logm_x(t)'!DD28-'2a)answer'!$I28)^2,"")</f>
        <v>1.5803547577453961E-2</v>
      </c>
      <c r="Q145" s="32">
        <f>IFERROR(('2a) logm_x(t)'!DF28-'2a) logm_x(t)'!DE28-'2a)answer'!$I28)^2,"")</f>
        <v>8.1150040948395237E-3</v>
      </c>
      <c r="R145" s="32">
        <f>IFERROR(('2a) logm_x(t)'!DG28-'2a) logm_x(t)'!DF28-'2a)answer'!$I28)^2,"")</f>
        <v>1.6427695724718385E-2</v>
      </c>
      <c r="S145" s="32">
        <f>IFERROR(('2a) logm_x(t)'!DH28-'2a) logm_x(t)'!DG28-'2a)answer'!$I28)^2,"")</f>
        <v>2.7570935371592886E-2</v>
      </c>
      <c r="T145" s="32">
        <f>IFERROR(('2a) logm_x(t)'!DI28-'2a) logm_x(t)'!DH28-'2a)answer'!$I28)^2,"")</f>
        <v>1.0138846471129891E-3</v>
      </c>
      <c r="U145" s="32">
        <f>IFERROR(('2a) logm_x(t)'!DJ28-'2a) logm_x(t)'!DI28-'2a)answer'!$I28)^2,"")</f>
        <v>2.6267439636564999E-2</v>
      </c>
      <c r="V145" s="32">
        <f>IFERROR(('2a) logm_x(t)'!DK28-'2a) logm_x(t)'!DJ28-'2a)answer'!$I28)^2,"")</f>
        <v>8.585266580900866E-2</v>
      </c>
      <c r="W145" s="32">
        <f>IFERROR(('2a) logm_x(t)'!DL28-'2a) logm_x(t)'!DK28-'2a)answer'!$I28)^2,"")</f>
        <v>3.5773046983229716E-2</v>
      </c>
      <c r="X145" s="32">
        <f>IFERROR(('2a) logm_x(t)'!DM28-'2a) logm_x(t)'!DL28-'2a)answer'!$I28)^2,"")</f>
        <v>4.9617183911421454E-2</v>
      </c>
      <c r="Y145" s="32">
        <f>IFERROR(('2a) logm_x(t)'!DN28-'2a) logm_x(t)'!DM28-'2a)answer'!$I28)^2,"")</f>
        <v>0.1013636393781378</v>
      </c>
      <c r="Z145" s="32">
        <f>IFERROR(('2a) logm_x(t)'!DO28-'2a) logm_x(t)'!DN28-'2a)answer'!$I28)^2,"")</f>
        <v>4.3942746301817168E-3</v>
      </c>
      <c r="AA145" s="32">
        <f>IFERROR(('2a) logm_x(t)'!DP28-'2a) logm_x(t)'!DO28-'2a)answer'!$I28)^2,"")</f>
        <v>6.9880548509411878E-3</v>
      </c>
      <c r="AB145" s="32">
        <f>IFERROR(('2a) logm_x(t)'!DQ28-'2a) logm_x(t)'!DP28-'2a)answer'!$I28)^2,"")</f>
        <v>1.0439377267805246E-3</v>
      </c>
      <c r="AC145" s="32">
        <f>IFERROR(('2a) logm_x(t)'!DR28-'2a) logm_x(t)'!DQ28-'2a)answer'!$I28)^2,"")</f>
        <v>7.6963232746763977E-3</v>
      </c>
      <c r="AD145" s="32">
        <f>IFERROR(('2a) logm_x(t)'!DS28-'2a) logm_x(t)'!DR28-'2a)answer'!$I28)^2,"")</f>
        <v>0.21270305785052715</v>
      </c>
      <c r="AE145" s="32">
        <f>IFERROR(('2a) logm_x(t)'!DT28-'2a) logm_x(t)'!DS28-'2a)answer'!$I28)^2,"")</f>
        <v>4.403286064116445E-3</v>
      </c>
      <c r="AF145" s="32">
        <f>IFERROR(('2a) logm_x(t)'!DU28-'2a) logm_x(t)'!DT28-'2a)answer'!$I28)^2,"")</f>
        <v>1.241473828295917E-2</v>
      </c>
      <c r="AG145" s="32">
        <f>IFERROR(('2a) logm_x(t)'!DV28-'2a) logm_x(t)'!DU28-'2a)answer'!$I28)^2,"")</f>
        <v>1.2562175455060403E-2</v>
      </c>
      <c r="AH145" s="32">
        <f>IFERROR(('2a) logm_x(t)'!DW28-'2a) logm_x(t)'!DV28-'2a)answer'!$I28)^2,"")</f>
        <v>1.3937362342544278E-2</v>
      </c>
      <c r="AI145" s="32">
        <f>IFERROR(('2a) logm_x(t)'!DX28-'2a) logm_x(t)'!DW28-'2a)answer'!$I28)^2,"")</f>
        <v>3.6338547938882886E-3</v>
      </c>
      <c r="AJ145" s="32">
        <f>IFERROR(('2a) logm_x(t)'!DY28-'2a) logm_x(t)'!DX28-'2a)answer'!$I28)^2,"")</f>
        <v>0.1609493908979262</v>
      </c>
      <c r="AK145" s="32">
        <f>IFERROR(('2a) logm_x(t)'!DZ28-'2a) logm_x(t)'!DY28-'2a)answer'!$I28)^2,"")</f>
        <v>4.2888198244833468E-2</v>
      </c>
      <c r="AL145" s="32">
        <f>IFERROR(('2a) logm_x(t)'!EA28-'2a) logm_x(t)'!DZ28-'2a)answer'!$I28)^2,"")</f>
        <v>9.7029596333901694E-2</v>
      </c>
      <c r="AM145" s="32">
        <f>IFERROR(('2a) logm_x(t)'!EB28-'2a) logm_x(t)'!EA28-'2a)answer'!$I28)^2,"")</f>
        <v>0.14856235801998494</v>
      </c>
      <c r="AN145" s="32">
        <f>IFERROR(('2a) logm_x(t)'!EC28-'2a) logm_x(t)'!EB28-'2a)answer'!$I28)^2,"")</f>
        <v>3.6252666347356111E-3</v>
      </c>
      <c r="AO145" s="32">
        <f>IFERROR(('2a) logm_x(t)'!ED28-'2a) logm_x(t)'!EC28-'2a)answer'!$I28)^2,"")</f>
        <v>2.4492896814505573E-3</v>
      </c>
      <c r="AP145" s="32">
        <f>IFERROR(('2a) logm_x(t)'!EE28-'2a) logm_x(t)'!ED28-'2a)answer'!$I28)^2,"")</f>
        <v>0.16436347938331469</v>
      </c>
      <c r="AQ145" s="32">
        <f>IFERROR(('2a) logm_x(t)'!EF28-'2a) logm_x(t)'!EE28-'2a)answer'!$I28)^2,"")</f>
        <v>6.5090742653013497E-2</v>
      </c>
      <c r="AR145" s="32">
        <f>IFERROR(('2a) logm_x(t)'!EG28-'2a) logm_x(t)'!EF28-'2a)answer'!$I28)^2,"")</f>
        <v>5.0581503759537461E-2</v>
      </c>
      <c r="AS145" s="32">
        <f>IFERROR(('2a) logm_x(t)'!EH28-'2a) logm_x(t)'!EG28-'2a)answer'!$I28)^2,"")</f>
        <v>4.2530032838201184E-2</v>
      </c>
      <c r="AT145" s="32">
        <f>IFERROR(('2a) logm_x(t)'!EI28-'2a) logm_x(t)'!EH28-'2a)answer'!$I28)^2,"")</f>
        <v>9.3264349964727794E-2</v>
      </c>
      <c r="AU145" s="32">
        <f>IFERROR(('2a) logm_x(t)'!EJ28-'2a) logm_x(t)'!EI28-'2a)answer'!$I28)^2,"")</f>
        <v>0.10854028531776837</v>
      </c>
      <c r="AV145" s="32">
        <f>IFERROR(('2a) logm_x(t)'!EK28-'2a) logm_x(t)'!EJ28-'2a)answer'!$I28)^2,"")</f>
        <v>8.676646988803409E-2</v>
      </c>
      <c r="AW145" s="32">
        <f>IFERROR(('2a) logm_x(t)'!EL28-'2a) logm_x(t)'!EK28-'2a)answer'!$I28)^2,"")</f>
        <v>1.9845144750569442E-2</v>
      </c>
      <c r="AX145" s="32">
        <f>IFERROR(('2a) logm_x(t)'!EM28-'2a) logm_x(t)'!EL28-'2a)answer'!$I28)^2,"")</f>
        <v>4.1045451201582681E-3</v>
      </c>
      <c r="AY145" s="32">
        <f>IFERROR(('2a) logm_x(t)'!EN28-'2a) logm_x(t)'!EM28-'2a)answer'!$I28)^2,"")</f>
        <v>4.9397912238182858E-2</v>
      </c>
      <c r="AZ145" s="32">
        <f>IFERROR(('2a) logm_x(t)'!EO28-'2a) logm_x(t)'!EN28-'2a)answer'!$I28)^2,"")</f>
        <v>4.8785131590709761E-2</v>
      </c>
      <c r="BA145" s="32">
        <f>IFERROR(('2a) logm_x(t)'!EP28-'2a) logm_x(t)'!EO28-'2a)answer'!$I28)^2,"")</f>
        <v>1.0788624154509639E-3</v>
      </c>
      <c r="BB145" s="32">
        <f>IFERROR(('2a) logm_x(t)'!EQ28-'2a) logm_x(t)'!EP28-'2a)answer'!$I28)^2,"")</f>
        <v>2.1739590483672894E-3</v>
      </c>
      <c r="BC145" s="32">
        <f>IFERROR(('2a) logm_x(t)'!ER28-'2a) logm_x(t)'!EQ28-'2a)answer'!$I28)^2,"")</f>
        <v>7.139429934377421E-3</v>
      </c>
      <c r="BD145" s="32">
        <f>IFERROR(('2a) logm_x(t)'!ES28-'2a) logm_x(t)'!ER28-'2a)answer'!$I28)^2,"")</f>
        <v>2.5305257492566793E-3</v>
      </c>
      <c r="BE145" s="32">
        <f>IFERROR(('2a) logm_x(t)'!ET28-'2a) logm_x(t)'!ES28-'2a)answer'!$I28)^2,"")</f>
        <v>1.1928138308210461E-3</v>
      </c>
      <c r="BF145" s="32">
        <f>IFERROR(('2a) logm_x(t)'!EU28-'2a) logm_x(t)'!ET28-'2a)answer'!$I28)^2,"")</f>
        <v>1.8041184608315115E-2</v>
      </c>
      <c r="BG145" s="32">
        <f>IFERROR(('2a) logm_x(t)'!EV28-'2a) logm_x(t)'!EU28-'2a)answer'!$I28)^2,"")</f>
        <v>1.52502661835793E-2</v>
      </c>
      <c r="BH145" s="32">
        <f>IFERROR(('2a) logm_x(t)'!EW28-'2a) logm_x(t)'!EV28-'2a)answer'!$I28)^2,"")</f>
        <v>2.3755240552383431E-2</v>
      </c>
      <c r="BI145" s="32">
        <f>IFERROR(('2a) logm_x(t)'!EX28-'2a) logm_x(t)'!EW28-'2a)answer'!$I28)^2,"")</f>
        <v>9.0892696837852768E-2</v>
      </c>
      <c r="BJ145" s="32">
        <f>IFERROR(('2a) logm_x(t)'!EY28-'2a) logm_x(t)'!EX28-'2a)answer'!$I28)^2,"")</f>
        <v>0.12678186108577702</v>
      </c>
      <c r="BK145" s="32">
        <f>IFERROR(('2a) logm_x(t)'!EZ28-'2a) logm_x(t)'!EY28-'2a)answer'!$I28)^2,"")</f>
        <v>4.4801501279705521E-3</v>
      </c>
      <c r="BL145" s="32">
        <f>IFERROR(('2a) logm_x(t)'!FA28-'2a) logm_x(t)'!EZ28-'2a)answer'!$I28)^2,"")</f>
        <v>3.4646379493448558E-2</v>
      </c>
      <c r="BM145" s="32">
        <f>IFERROR(('2a) logm_x(t)'!FB28-'2a) logm_x(t)'!FA28-'2a)answer'!$I28)^2,"")</f>
        <v>1.401060094470582E-5</v>
      </c>
      <c r="BN145" s="32">
        <f>IFERROR(('2a) logm_x(t)'!FC28-'2a) logm_x(t)'!FB28-'2a)answer'!$I28)^2,"")</f>
        <v>2.7309268583185834E-2</v>
      </c>
      <c r="BO145" s="32">
        <f>IFERROR(('2a) logm_x(t)'!FD28-'2a) logm_x(t)'!FC28-'2a)answer'!$I28)^2,"")</f>
        <v>7.0623203521077938E-4</v>
      </c>
      <c r="BP145" s="32">
        <f>IFERROR(('2a) logm_x(t)'!FE28-'2a) logm_x(t)'!FD28-'2a)answer'!$I28)^2,"")</f>
        <v>3.7086154282672968E-3</v>
      </c>
      <c r="BQ145" s="32">
        <f>IFERROR(('2a) logm_x(t)'!FF28-'2a) logm_x(t)'!FE28-'2a)answer'!$I28)^2,"")</f>
        <v>4.1291185600179773E-4</v>
      </c>
      <c r="BR145" s="32">
        <f>IFERROR(('2a) logm_x(t)'!FG28-'2a) logm_x(t)'!FF28-'2a)answer'!$I28)^2,"")</f>
        <v>2.0571608000728336E-2</v>
      </c>
      <c r="BS145" s="32">
        <f>IFERROR(('2a) logm_x(t)'!FH28-'2a) logm_x(t)'!FG28-'2a)answer'!$I28)^2,"")</f>
        <v>2.9984641900010863E-4</v>
      </c>
      <c r="BT145" s="32">
        <f>IFERROR(('2a) logm_x(t)'!FI28-'2a) logm_x(t)'!FH28-'2a)answer'!$I28)^2,"")</f>
        <v>8.5509610417770481E-3</v>
      </c>
      <c r="BU145" s="32">
        <f>IFERROR(('2a) logm_x(t)'!FJ28-'2a) logm_x(t)'!FI28-'2a)answer'!$I28)^2,"")</f>
        <v>1.1751616407871915E-2</v>
      </c>
      <c r="BV145" s="32">
        <f>IFERROR(('2a) logm_x(t)'!FK28-'2a) logm_x(t)'!FJ28-'2a)answer'!$I28)^2,"")</f>
        <v>4.8799349296144476E-2</v>
      </c>
      <c r="BW145" s="32">
        <f>IFERROR(('2a) logm_x(t)'!FL28-'2a) logm_x(t)'!FK28-'2a)answer'!$I28)^2,"")</f>
        <v>0.17006133789565858</v>
      </c>
      <c r="BX145" s="32">
        <f>IFERROR(('2a) logm_x(t)'!FM28-'2a) logm_x(t)'!FL28-'2a)answer'!$I28)^2,"")</f>
        <v>1.7678627119272282E-2</v>
      </c>
      <c r="BY145" s="32">
        <f>IFERROR(('2a) logm_x(t)'!FN28-'2a) logm_x(t)'!FM28-'2a)answer'!$I28)^2,"")</f>
        <v>9.9233755581398485E-3</v>
      </c>
      <c r="BZ145" s="32">
        <f>IFERROR(('2a) logm_x(t)'!FO28-'2a) logm_x(t)'!FN28-'2a)answer'!$I28)^2,"")</f>
        <v>2.2273370442416271E-2</v>
      </c>
      <c r="CA145" s="32">
        <f>IFERROR(('2a) logm_x(t)'!FP28-'2a) logm_x(t)'!FO28-'2a)answer'!$I28)^2,"")</f>
        <v>8.6564008031356054E-2</v>
      </c>
      <c r="CB145" s="32">
        <f>IFERROR(('2a) logm_x(t)'!FQ28-'2a) logm_x(t)'!FP28-'2a)answer'!$I28)^2,"")</f>
        <v>1.1690340016262932E-2</v>
      </c>
      <c r="CC145" s="32">
        <f>IFERROR(('2a) logm_x(t)'!FR28-'2a) logm_x(t)'!FQ28-'2a)answer'!$I28)^2,"")</f>
        <v>1.4506238499287012E-2</v>
      </c>
      <c r="CD145" s="32">
        <f>IFERROR(('2a) logm_x(t)'!FS28-'2a) logm_x(t)'!FR28-'2a)answer'!$I28)^2,"")</f>
        <v>2.0267967133739528E-2</v>
      </c>
      <c r="CE145" s="32">
        <f>IFERROR(('2a) logm_x(t)'!FT28-'2a) logm_x(t)'!FS28-'2a)answer'!$I28)^2,"")</f>
        <v>6.6231036387610258E-4</v>
      </c>
      <c r="CF145" s="32">
        <f>IFERROR(('2a) logm_x(t)'!FU28-'2a) logm_x(t)'!FT28-'2a)answer'!$I28)^2,"")</f>
        <v>8.097531951647096E-3</v>
      </c>
      <c r="CG145" s="32">
        <f>IFERROR(('2a) logm_x(t)'!FV28-'2a) logm_x(t)'!FU28-'2a)answer'!$I28)^2,"")</f>
        <v>2.1231711962152851E-2</v>
      </c>
      <c r="CH145" s="32">
        <f>IFERROR(('2a) logm_x(t)'!FW28-'2a) logm_x(t)'!FV28-'2a)answer'!$I28)^2,"")</f>
        <v>0.11342801755575643</v>
      </c>
      <c r="CI145" s="32">
        <f>IFERROR(('2a) logm_x(t)'!FX28-'2a) logm_x(t)'!FW28-'2a)answer'!$I28)^2,"")</f>
        <v>9.3403793840925939E-2</v>
      </c>
      <c r="CJ145" s="32">
        <f>IFERROR(('2a) logm_x(t)'!FY28-'2a) logm_x(t)'!FX28-'2a)answer'!$I28)^2,"")</f>
        <v>4.4496484958936461E-2</v>
      </c>
      <c r="CK145" s="32">
        <f>IFERROR(('2a) logm_x(t)'!FZ28-'2a) logm_x(t)'!FY28-'2a)answer'!$I28)^2,"")</f>
        <v>0.12452911701654561</v>
      </c>
      <c r="CL145" s="32">
        <f>IFERROR(('2a) logm_x(t)'!GA28-'2a) logm_x(t)'!FZ28-'2a)answer'!$I28)^2,"")</f>
        <v>2.382174308593266E-2</v>
      </c>
      <c r="CM145" s="32">
        <f>IFERROR(('2a) logm_x(t)'!GB28-'2a) logm_x(t)'!GA28-'2a)answer'!$I28)^2,"")</f>
        <v>7.7605190060584276E-4</v>
      </c>
      <c r="CN145" s="32">
        <f>IFERROR(('2a) logm_x(t)'!GC28-'2a) logm_x(t)'!GB28-'2a)answer'!$I28)^2,"")</f>
        <v>1.6632109415514842E-3</v>
      </c>
    </row>
    <row r="146" spans="1:92" x14ac:dyDescent="0.25">
      <c r="A146" s="31">
        <f t="shared" si="11"/>
        <v>26</v>
      </c>
      <c r="C146" s="32">
        <f>IFERROR(('2a) logm_x(t)'!CR29-'2a) logm_x(t)'!CQ29-'2a)answer'!$I29)^2,"")</f>
        <v>5.521347297316858E-4</v>
      </c>
      <c r="D146" s="32">
        <f>IFERROR(('2a) logm_x(t)'!CS29-'2a) logm_x(t)'!CR29-'2a)answer'!$I29)^2,"")</f>
        <v>3.3252777031942626E-2</v>
      </c>
      <c r="E146" s="32">
        <f>IFERROR(('2a) logm_x(t)'!CT29-'2a) logm_x(t)'!CS29-'2a)answer'!$I29)^2,"")</f>
        <v>3.0496983479850994E-2</v>
      </c>
      <c r="F146" s="32">
        <f>IFERROR(('2a) logm_x(t)'!CU29-'2a) logm_x(t)'!CT29-'2a)answer'!$I29)^2,"")</f>
        <v>2.2625262545325907E-3</v>
      </c>
      <c r="G146" s="32">
        <f>IFERROR(('2a) logm_x(t)'!CV29-'2a) logm_x(t)'!CU29-'2a)answer'!$I29)^2,"")</f>
        <v>3.3510390999486245E-2</v>
      </c>
      <c r="H146" s="32">
        <f>IFERROR(('2a) logm_x(t)'!CW29-'2a) logm_x(t)'!CV29-'2a)answer'!$I29)^2,"")</f>
        <v>2.1041281936513257E-3</v>
      </c>
      <c r="I146" s="32">
        <f>IFERROR(('2a) logm_x(t)'!CX29-'2a) logm_x(t)'!CW29-'2a)answer'!$I29)^2,"")</f>
        <v>3.1231170807444167E-3</v>
      </c>
      <c r="J146" s="32">
        <f>IFERROR(('2a) logm_x(t)'!CY29-'2a) logm_x(t)'!CX29-'2a)answer'!$I29)^2,"")</f>
        <v>2.2420827153503589E-2</v>
      </c>
      <c r="K146" s="32">
        <f>IFERROR(('2a) logm_x(t)'!CZ29-'2a) logm_x(t)'!CY29-'2a)answer'!$I29)^2,"")</f>
        <v>7.8896552400409461E-3</v>
      </c>
      <c r="L146" s="32">
        <f>IFERROR(('2a) logm_x(t)'!DA29-'2a) logm_x(t)'!CZ29-'2a)answer'!$I29)^2,"")</f>
        <v>7.6094962695374638E-3</v>
      </c>
      <c r="M146" s="32">
        <f>IFERROR(('2a) logm_x(t)'!DB29-'2a) logm_x(t)'!DA29-'2a)answer'!$I29)^2,"")</f>
        <v>1.5443413823035386E-2</v>
      </c>
      <c r="N146" s="32">
        <f>IFERROR(('2a) logm_x(t)'!DC29-'2a) logm_x(t)'!DB29-'2a)answer'!$I29)^2,"")</f>
        <v>1.9695641808130961E-2</v>
      </c>
      <c r="O146" s="32">
        <f>IFERROR(('2a) logm_x(t)'!DD29-'2a) logm_x(t)'!DC29-'2a)answer'!$I29)^2,"")</f>
        <v>1.6621862021816932E-3</v>
      </c>
      <c r="P146" s="32">
        <f>IFERROR(('2a) logm_x(t)'!DE29-'2a) logm_x(t)'!DD29-'2a)answer'!$I29)^2,"")</f>
        <v>1.6308111143514208E-2</v>
      </c>
      <c r="Q146" s="32">
        <f>IFERROR(('2a) logm_x(t)'!DF29-'2a) logm_x(t)'!DE29-'2a)answer'!$I29)^2,"")</f>
        <v>1.511448558835419E-3</v>
      </c>
      <c r="R146" s="32">
        <f>IFERROR(('2a) logm_x(t)'!DG29-'2a) logm_x(t)'!DF29-'2a)answer'!$I29)^2,"")</f>
        <v>7.8382064156985141E-3</v>
      </c>
      <c r="S146" s="32">
        <f>IFERROR(('2a) logm_x(t)'!DH29-'2a) logm_x(t)'!DG29-'2a)answer'!$I29)^2,"")</f>
        <v>4.2307694294163511E-3</v>
      </c>
      <c r="T146" s="32">
        <f>IFERROR(('2a) logm_x(t)'!DI29-'2a) logm_x(t)'!DH29-'2a)answer'!$I29)^2,"")</f>
        <v>1.542548805713613E-2</v>
      </c>
      <c r="U146" s="32">
        <f>IFERROR(('2a) logm_x(t)'!DJ29-'2a) logm_x(t)'!DI29-'2a)answer'!$I29)^2,"")</f>
        <v>1.3168639784319347E-2</v>
      </c>
      <c r="V146" s="32">
        <f>IFERROR(('2a) logm_x(t)'!DK29-'2a) logm_x(t)'!DJ29-'2a)answer'!$I29)^2,"")</f>
        <v>9.710641589245594E-3</v>
      </c>
      <c r="W146" s="32">
        <f>IFERROR(('2a) logm_x(t)'!DL29-'2a) logm_x(t)'!DK29-'2a)answer'!$I29)^2,"")</f>
        <v>2.3719250876758348E-4</v>
      </c>
      <c r="X146" s="32">
        <f>IFERROR(('2a) logm_x(t)'!DM29-'2a) logm_x(t)'!DL29-'2a)answer'!$I29)^2,"")</f>
        <v>1.9185649759363042E-3</v>
      </c>
      <c r="Y146" s="32">
        <f>IFERROR(('2a) logm_x(t)'!DN29-'2a) logm_x(t)'!DM29-'2a)answer'!$I29)^2,"")</f>
        <v>4.3374601370574544E-3</v>
      </c>
      <c r="Z146" s="32">
        <f>IFERROR(('2a) logm_x(t)'!DO29-'2a) logm_x(t)'!DN29-'2a)answer'!$I29)^2,"")</f>
        <v>1.5438873027504997E-3</v>
      </c>
      <c r="AA146" s="32">
        <f>IFERROR(('2a) logm_x(t)'!DP29-'2a) logm_x(t)'!DO29-'2a)answer'!$I29)^2,"")</f>
        <v>8.8574241848133261E-4</v>
      </c>
      <c r="AB146" s="32">
        <f>IFERROR(('2a) logm_x(t)'!DQ29-'2a) logm_x(t)'!DP29-'2a)answer'!$I29)^2,"")</f>
        <v>1.0425366471009761E-4</v>
      </c>
      <c r="AC146" s="32">
        <f>IFERROR(('2a) logm_x(t)'!DR29-'2a) logm_x(t)'!DQ29-'2a)answer'!$I29)^2,"")</f>
        <v>5.3141965729530956E-2</v>
      </c>
      <c r="AD146" s="32">
        <f>IFERROR(('2a) logm_x(t)'!DS29-'2a) logm_x(t)'!DR29-'2a)answer'!$I29)^2,"")</f>
        <v>8.5693721281721993E-2</v>
      </c>
      <c r="AE146" s="32">
        <f>IFERROR(('2a) logm_x(t)'!DT29-'2a) logm_x(t)'!DS29-'2a)answer'!$I29)^2,"")</f>
        <v>7.5254368234350466E-3</v>
      </c>
      <c r="AF146" s="32">
        <f>IFERROR(('2a) logm_x(t)'!DU29-'2a) logm_x(t)'!DT29-'2a)answer'!$I29)^2,"")</f>
        <v>7.0764804752309285E-2</v>
      </c>
      <c r="AG146" s="32">
        <f>IFERROR(('2a) logm_x(t)'!DV29-'2a) logm_x(t)'!DU29-'2a)answer'!$I29)^2,"")</f>
        <v>4.4299209126467169E-2</v>
      </c>
      <c r="AH146" s="32">
        <f>IFERROR(('2a) logm_x(t)'!DW29-'2a) logm_x(t)'!DV29-'2a)answer'!$I29)^2,"")</f>
        <v>1.042534247992289E-2</v>
      </c>
      <c r="AI146" s="32">
        <f>IFERROR(('2a) logm_x(t)'!DX29-'2a) logm_x(t)'!DW29-'2a)answer'!$I29)^2,"")</f>
        <v>6.614811357692241E-4</v>
      </c>
      <c r="AJ146" s="32">
        <f>IFERROR(('2a) logm_x(t)'!DY29-'2a) logm_x(t)'!DX29-'2a)answer'!$I29)^2,"")</f>
        <v>7.8695419439526335E-2</v>
      </c>
      <c r="AK146" s="32">
        <f>IFERROR(('2a) logm_x(t)'!DZ29-'2a) logm_x(t)'!DY29-'2a)answer'!$I29)^2,"")</f>
        <v>0.17875273979746717</v>
      </c>
      <c r="AL146" s="32">
        <f>IFERROR(('2a) logm_x(t)'!EA29-'2a) logm_x(t)'!DZ29-'2a)answer'!$I29)^2,"")</f>
        <v>1.4822360035448109E-2</v>
      </c>
      <c r="AM146" s="32">
        <f>IFERROR(('2a) logm_x(t)'!EB29-'2a) logm_x(t)'!EA29-'2a)answer'!$I29)^2,"")</f>
        <v>7.7468039251562424E-3</v>
      </c>
      <c r="AN146" s="32">
        <f>IFERROR(('2a) logm_x(t)'!EC29-'2a) logm_x(t)'!EB29-'2a)answer'!$I29)^2,"")</f>
        <v>2.3492431090887702E-6</v>
      </c>
      <c r="AO146" s="32">
        <f>IFERROR(('2a) logm_x(t)'!ED29-'2a) logm_x(t)'!EC29-'2a)answer'!$I29)^2,"")</f>
        <v>3.9498835416968678E-2</v>
      </c>
      <c r="AP146" s="32">
        <f>IFERROR(('2a) logm_x(t)'!EE29-'2a) logm_x(t)'!ED29-'2a)answer'!$I29)^2,"")</f>
        <v>1.9401034946612716E-2</v>
      </c>
      <c r="AQ146" s="32">
        <f>IFERROR(('2a) logm_x(t)'!EF29-'2a) logm_x(t)'!EE29-'2a)answer'!$I29)^2,"")</f>
        <v>8.3152668231054679E-4</v>
      </c>
      <c r="AR146" s="32">
        <f>IFERROR(('2a) logm_x(t)'!EG29-'2a) logm_x(t)'!EF29-'2a)answer'!$I29)^2,"")</f>
        <v>1.2689134559151719E-2</v>
      </c>
      <c r="AS146" s="32">
        <f>IFERROR(('2a) logm_x(t)'!EH29-'2a) logm_x(t)'!EG29-'2a)answer'!$I29)^2,"")</f>
        <v>1.4197344899351303E-5</v>
      </c>
      <c r="AT146" s="32">
        <f>IFERROR(('2a) logm_x(t)'!EI29-'2a) logm_x(t)'!EH29-'2a)answer'!$I29)^2,"")</f>
        <v>3.3273325984104353E-2</v>
      </c>
      <c r="AU146" s="32">
        <f>IFERROR(('2a) logm_x(t)'!EJ29-'2a) logm_x(t)'!EI29-'2a)answer'!$I29)^2,"")</f>
        <v>6.994623597513871E-3</v>
      </c>
      <c r="AV146" s="32">
        <f>IFERROR(('2a) logm_x(t)'!EK29-'2a) logm_x(t)'!EJ29-'2a)answer'!$I29)^2,"")</f>
        <v>3.9242655809958761E-2</v>
      </c>
      <c r="AW146" s="32">
        <f>IFERROR(('2a) logm_x(t)'!EL29-'2a) logm_x(t)'!EK29-'2a)answer'!$I29)^2,"")</f>
        <v>2.4681490765166677E-2</v>
      </c>
      <c r="AX146" s="32">
        <f>IFERROR(('2a) logm_x(t)'!EM29-'2a) logm_x(t)'!EL29-'2a)answer'!$I29)^2,"")</f>
        <v>4.2521848733667869E-3</v>
      </c>
      <c r="AY146" s="32">
        <f>IFERROR(('2a) logm_x(t)'!EN29-'2a) logm_x(t)'!EM29-'2a)answer'!$I29)^2,"")</f>
        <v>3.7656708582340143E-3</v>
      </c>
      <c r="AZ146" s="32">
        <f>IFERROR(('2a) logm_x(t)'!EO29-'2a) logm_x(t)'!EN29-'2a)answer'!$I29)^2,"")</f>
        <v>9.4511353057287995E-6</v>
      </c>
      <c r="BA146" s="32">
        <f>IFERROR(('2a) logm_x(t)'!EP29-'2a) logm_x(t)'!EO29-'2a)answer'!$I29)^2,"")</f>
        <v>1.306115408123615E-2</v>
      </c>
      <c r="BB146" s="32">
        <f>IFERROR(('2a) logm_x(t)'!EQ29-'2a) logm_x(t)'!EP29-'2a)answer'!$I29)^2,"")</f>
        <v>7.5793884727776078E-5</v>
      </c>
      <c r="BC146" s="32">
        <f>IFERROR(('2a) logm_x(t)'!ER29-'2a) logm_x(t)'!EQ29-'2a)answer'!$I29)^2,"")</f>
        <v>0.10603308449396265</v>
      </c>
      <c r="BD146" s="32">
        <f>IFERROR(('2a) logm_x(t)'!ES29-'2a) logm_x(t)'!ER29-'2a)answer'!$I29)^2,"")</f>
        <v>0.10838275732393761</v>
      </c>
      <c r="BE146" s="32">
        <f>IFERROR(('2a) logm_x(t)'!ET29-'2a) logm_x(t)'!ES29-'2a)answer'!$I29)^2,"")</f>
        <v>2.0677819135374243E-2</v>
      </c>
      <c r="BF146" s="32">
        <f>IFERROR(('2a) logm_x(t)'!EU29-'2a) logm_x(t)'!ET29-'2a)answer'!$I29)^2,"")</f>
        <v>4.5548564189856052E-3</v>
      </c>
      <c r="BG146" s="32">
        <f>IFERROR(('2a) logm_x(t)'!EV29-'2a) logm_x(t)'!EU29-'2a)answer'!$I29)^2,"")</f>
        <v>4.6737624371964524E-3</v>
      </c>
      <c r="BH146" s="32">
        <f>IFERROR(('2a) logm_x(t)'!EW29-'2a) logm_x(t)'!EV29-'2a)answer'!$I29)^2,"")</f>
        <v>6.9489216646533925E-3</v>
      </c>
      <c r="BI146" s="32">
        <f>IFERROR(('2a) logm_x(t)'!EX29-'2a) logm_x(t)'!EW29-'2a)answer'!$I29)^2,"")</f>
        <v>0.1169324622105619</v>
      </c>
      <c r="BJ146" s="32">
        <f>IFERROR(('2a) logm_x(t)'!EY29-'2a) logm_x(t)'!EX29-'2a)answer'!$I29)^2,"")</f>
        <v>0.21960598226145431</v>
      </c>
      <c r="BK146" s="32">
        <f>IFERROR(('2a) logm_x(t)'!EZ29-'2a) logm_x(t)'!EY29-'2a)answer'!$I29)^2,"")</f>
        <v>1.3352694444792551E-4</v>
      </c>
      <c r="BL146" s="32">
        <f>IFERROR(('2a) logm_x(t)'!FA29-'2a) logm_x(t)'!EZ29-'2a)answer'!$I29)^2,"")</f>
        <v>6.1533153308915474E-4</v>
      </c>
      <c r="BM146" s="32">
        <f>IFERROR(('2a) logm_x(t)'!FB29-'2a) logm_x(t)'!FA29-'2a)answer'!$I29)^2,"")</f>
        <v>7.530119505113112E-3</v>
      </c>
      <c r="BN146" s="32">
        <f>IFERROR(('2a) logm_x(t)'!FC29-'2a) logm_x(t)'!FB29-'2a)answer'!$I29)^2,"")</f>
        <v>3.2729817528816235E-2</v>
      </c>
      <c r="BO146" s="32">
        <f>IFERROR(('2a) logm_x(t)'!FD29-'2a) logm_x(t)'!FC29-'2a)answer'!$I29)^2,"")</f>
        <v>0.12395690344463924</v>
      </c>
      <c r="BP146" s="32">
        <f>IFERROR(('2a) logm_x(t)'!FE29-'2a) logm_x(t)'!FD29-'2a)answer'!$I29)^2,"")</f>
        <v>6.2380058316338569E-3</v>
      </c>
      <c r="BQ146" s="32">
        <f>IFERROR(('2a) logm_x(t)'!FF29-'2a) logm_x(t)'!FE29-'2a)answer'!$I29)^2,"")</f>
        <v>3.4556407383688224E-2</v>
      </c>
      <c r="BR146" s="32">
        <f>IFERROR(('2a) logm_x(t)'!FG29-'2a) logm_x(t)'!FF29-'2a)answer'!$I29)^2,"")</f>
        <v>1.2417017326526174E-3</v>
      </c>
      <c r="BS146" s="32">
        <f>IFERROR(('2a) logm_x(t)'!FH29-'2a) logm_x(t)'!FG29-'2a)answer'!$I29)^2,"")</f>
        <v>8.5767172615062691E-3</v>
      </c>
      <c r="BT146" s="32">
        <f>IFERROR(('2a) logm_x(t)'!FI29-'2a) logm_x(t)'!FH29-'2a)answer'!$I29)^2,"")</f>
        <v>7.5403117232626291E-4</v>
      </c>
      <c r="BU146" s="32">
        <f>IFERROR(('2a) logm_x(t)'!FJ29-'2a) logm_x(t)'!FI29-'2a)answer'!$I29)^2,"")</f>
        <v>5.3484338458891043E-2</v>
      </c>
      <c r="BV146" s="32">
        <f>IFERROR(('2a) logm_x(t)'!FK29-'2a) logm_x(t)'!FJ29-'2a)answer'!$I29)^2,"")</f>
        <v>4.9997495184331074E-2</v>
      </c>
      <c r="BW146" s="32">
        <f>IFERROR(('2a) logm_x(t)'!FL29-'2a) logm_x(t)'!FK29-'2a)answer'!$I29)^2,"")</f>
        <v>2.7823652796940948E-2</v>
      </c>
      <c r="BX146" s="32">
        <f>IFERROR(('2a) logm_x(t)'!FM29-'2a) logm_x(t)'!FL29-'2a)answer'!$I29)^2,"")</f>
        <v>7.2083572491058789E-2</v>
      </c>
      <c r="BY146" s="32">
        <f>IFERROR(('2a) logm_x(t)'!FN29-'2a) logm_x(t)'!FM29-'2a)answer'!$I29)^2,"")</f>
        <v>3.6876095280605164E-3</v>
      </c>
      <c r="BZ146" s="32">
        <f>IFERROR(('2a) logm_x(t)'!FO29-'2a) logm_x(t)'!FN29-'2a)answer'!$I29)^2,"")</f>
        <v>8.6054078067612566E-4</v>
      </c>
      <c r="CA146" s="32">
        <f>IFERROR(('2a) logm_x(t)'!FP29-'2a) logm_x(t)'!FO29-'2a)answer'!$I29)^2,"")</f>
        <v>1.9149131172516169E-3</v>
      </c>
      <c r="CB146" s="32">
        <f>IFERROR(('2a) logm_x(t)'!FQ29-'2a) logm_x(t)'!FP29-'2a)answer'!$I29)^2,"")</f>
        <v>2.3640537686434064E-3</v>
      </c>
      <c r="CC146" s="32">
        <f>IFERROR(('2a) logm_x(t)'!FR29-'2a) logm_x(t)'!FQ29-'2a)answer'!$I29)^2,"")</f>
        <v>3.0224026370730484E-3</v>
      </c>
      <c r="CD146" s="32">
        <f>IFERROR(('2a) logm_x(t)'!FS29-'2a) logm_x(t)'!FR29-'2a)answer'!$I29)^2,"")</f>
        <v>7.7187075669011382E-2</v>
      </c>
      <c r="CE146" s="32">
        <f>IFERROR(('2a) logm_x(t)'!FT29-'2a) logm_x(t)'!FS29-'2a)answer'!$I29)^2,"")</f>
        <v>4.9925365204275332E-2</v>
      </c>
      <c r="CF146" s="32">
        <f>IFERROR(('2a) logm_x(t)'!FU29-'2a) logm_x(t)'!FT29-'2a)answer'!$I29)^2,"")</f>
        <v>8.2415899278213002E-4</v>
      </c>
      <c r="CG146" s="32">
        <f>IFERROR(('2a) logm_x(t)'!FV29-'2a) logm_x(t)'!FU29-'2a)answer'!$I29)^2,"")</f>
        <v>7.4043256733004065E-3</v>
      </c>
      <c r="CH146" s="32">
        <f>IFERROR(('2a) logm_x(t)'!FW29-'2a) logm_x(t)'!FV29-'2a)answer'!$I29)^2,"")</f>
        <v>8.0883597675094016E-4</v>
      </c>
      <c r="CI146" s="32">
        <f>IFERROR(('2a) logm_x(t)'!FX29-'2a) logm_x(t)'!FW29-'2a)answer'!$I29)^2,"")</f>
        <v>7.7600939140092237E-2</v>
      </c>
      <c r="CJ146" s="32">
        <f>IFERROR(('2a) logm_x(t)'!FY29-'2a) logm_x(t)'!FX29-'2a)answer'!$I29)^2,"")</f>
        <v>9.3658915826517974E-2</v>
      </c>
      <c r="CK146" s="32">
        <f>IFERROR(('2a) logm_x(t)'!FZ29-'2a) logm_x(t)'!FY29-'2a)answer'!$I29)^2,"")</f>
        <v>7.6207586896064909E-3</v>
      </c>
      <c r="CL146" s="32">
        <f>IFERROR(('2a) logm_x(t)'!GA29-'2a) logm_x(t)'!FZ29-'2a)answer'!$I29)^2,"")</f>
        <v>7.1334894165516844E-3</v>
      </c>
      <c r="CM146" s="32">
        <f>IFERROR(('2a) logm_x(t)'!GB29-'2a) logm_x(t)'!GA29-'2a)answer'!$I29)^2,"")</f>
        <v>4.6170426682450083E-2</v>
      </c>
      <c r="CN146" s="32">
        <f>IFERROR(('2a) logm_x(t)'!GC29-'2a) logm_x(t)'!GB29-'2a)answer'!$I29)^2,"")</f>
        <v>1.4234423157641734E-2</v>
      </c>
    </row>
    <row r="147" spans="1:92" x14ac:dyDescent="0.25">
      <c r="A147" s="31">
        <f t="shared" si="11"/>
        <v>27</v>
      </c>
      <c r="C147" s="32">
        <f>IFERROR(('2a) logm_x(t)'!CR30-'2a) logm_x(t)'!CQ30-'2a)answer'!$I30)^2,"")</f>
        <v>6.5393384668684704E-2</v>
      </c>
      <c r="D147" s="32">
        <f>IFERROR(('2a) logm_x(t)'!CS30-'2a) logm_x(t)'!CR30-'2a)answer'!$I30)^2,"")</f>
        <v>7.9049289761420061E-3</v>
      </c>
      <c r="E147" s="32">
        <f>IFERROR(('2a) logm_x(t)'!CT30-'2a) logm_x(t)'!CS30-'2a)answer'!$I30)^2,"")</f>
        <v>3.0322402242235818E-3</v>
      </c>
      <c r="F147" s="32">
        <f>IFERROR(('2a) logm_x(t)'!CU30-'2a) logm_x(t)'!CT30-'2a)answer'!$I30)^2,"")</f>
        <v>2.6800522226009946E-4</v>
      </c>
      <c r="G147" s="32">
        <f>IFERROR(('2a) logm_x(t)'!CV30-'2a) logm_x(t)'!CU30-'2a)answer'!$I30)^2,"")</f>
        <v>6.7858172101982472E-5</v>
      </c>
      <c r="H147" s="32">
        <f>IFERROR(('2a) logm_x(t)'!CW30-'2a) logm_x(t)'!CV30-'2a)answer'!$I30)^2,"")</f>
        <v>2.6583726217015612E-2</v>
      </c>
      <c r="I147" s="32">
        <f>IFERROR(('2a) logm_x(t)'!CX30-'2a) logm_x(t)'!CW30-'2a)answer'!$I30)^2,"")</f>
        <v>8.6615381572528657E-5</v>
      </c>
      <c r="J147" s="32">
        <f>IFERROR(('2a) logm_x(t)'!CY30-'2a) logm_x(t)'!CX30-'2a)answer'!$I30)^2,"")</f>
        <v>2.0920720730007894E-3</v>
      </c>
      <c r="K147" s="32">
        <f>IFERROR(('2a) logm_x(t)'!CZ30-'2a) logm_x(t)'!CY30-'2a)answer'!$I30)^2,"")</f>
        <v>1.2583048329157235E-4</v>
      </c>
      <c r="L147" s="32">
        <f>IFERROR(('2a) logm_x(t)'!DA30-'2a) logm_x(t)'!CZ30-'2a)answer'!$I30)^2,"")</f>
        <v>7.9306038960026153E-5</v>
      </c>
      <c r="M147" s="32">
        <f>IFERROR(('2a) logm_x(t)'!DB30-'2a) logm_x(t)'!DA30-'2a)answer'!$I30)^2,"")</f>
        <v>1.4242949997267032E-2</v>
      </c>
      <c r="N147" s="32">
        <f>IFERROR(('2a) logm_x(t)'!DC30-'2a) logm_x(t)'!DB30-'2a)answer'!$I30)^2,"")</f>
        <v>6.2918279118285353E-3</v>
      </c>
      <c r="O147" s="32">
        <f>IFERROR(('2a) logm_x(t)'!DD30-'2a) logm_x(t)'!DC30-'2a)answer'!$I30)^2,"")</f>
        <v>3.3722214595985857E-3</v>
      </c>
      <c r="P147" s="32">
        <f>IFERROR(('2a) logm_x(t)'!DE30-'2a) logm_x(t)'!DD30-'2a)answer'!$I30)^2,"")</f>
        <v>3.0496305013485975E-4</v>
      </c>
      <c r="Q147" s="32">
        <f>IFERROR(('2a) logm_x(t)'!DF30-'2a) logm_x(t)'!DE30-'2a)answer'!$I30)^2,"")</f>
        <v>1.1609440315224746E-3</v>
      </c>
      <c r="R147" s="32">
        <f>IFERROR(('2a) logm_x(t)'!DG30-'2a) logm_x(t)'!DF30-'2a)answer'!$I30)^2,"")</f>
        <v>1.5467746721013391E-2</v>
      </c>
      <c r="S147" s="32">
        <f>IFERROR(('2a) logm_x(t)'!DH30-'2a) logm_x(t)'!DG30-'2a)answer'!$I30)^2,"")</f>
        <v>5.6794429859086662E-3</v>
      </c>
      <c r="T147" s="32">
        <f>IFERROR(('2a) logm_x(t)'!DI30-'2a) logm_x(t)'!DH30-'2a)answer'!$I30)^2,"")</f>
        <v>2.4575245875301462E-2</v>
      </c>
      <c r="U147" s="32">
        <f>IFERROR(('2a) logm_x(t)'!DJ30-'2a) logm_x(t)'!DI30-'2a)answer'!$I30)^2,"")</f>
        <v>4.5713563615761227E-3</v>
      </c>
      <c r="V147" s="32">
        <f>IFERROR(('2a) logm_x(t)'!DK30-'2a) logm_x(t)'!DJ30-'2a)answer'!$I30)^2,"")</f>
        <v>5.9725750470224622E-3</v>
      </c>
      <c r="W147" s="32">
        <f>IFERROR(('2a) logm_x(t)'!DL30-'2a) logm_x(t)'!DK30-'2a)answer'!$I30)^2,"")</f>
        <v>6.9102240114988726E-3</v>
      </c>
      <c r="X147" s="32">
        <f>IFERROR(('2a) logm_x(t)'!DM30-'2a) logm_x(t)'!DL30-'2a)answer'!$I30)^2,"")</f>
        <v>1.6794452938015709E-5</v>
      </c>
      <c r="Y147" s="32">
        <f>IFERROR(('2a) logm_x(t)'!DN30-'2a) logm_x(t)'!DM30-'2a)answer'!$I30)^2,"")</f>
        <v>9.7890853644674641E-5</v>
      </c>
      <c r="Z147" s="32">
        <f>IFERROR(('2a) logm_x(t)'!DO30-'2a) logm_x(t)'!DN30-'2a)answer'!$I30)^2,"")</f>
        <v>1.8743713843379396E-2</v>
      </c>
      <c r="AA147" s="32">
        <f>IFERROR(('2a) logm_x(t)'!DP30-'2a) logm_x(t)'!DO30-'2a)answer'!$I30)^2,"")</f>
        <v>5.767781708257753E-4</v>
      </c>
      <c r="AB147" s="32">
        <f>IFERROR(('2a) logm_x(t)'!DQ30-'2a) logm_x(t)'!DP30-'2a)answer'!$I30)^2,"")</f>
        <v>2.6537419271886027E-2</v>
      </c>
      <c r="AC147" s="32">
        <f>IFERROR(('2a) logm_x(t)'!DR30-'2a) logm_x(t)'!DQ30-'2a)answer'!$I30)^2,"")</f>
        <v>9.5270052746429315E-3</v>
      </c>
      <c r="AD147" s="32">
        <f>IFERROR(('2a) logm_x(t)'!DS30-'2a) logm_x(t)'!DR30-'2a)answer'!$I30)^2,"")</f>
        <v>2.1443155960822014E-2</v>
      </c>
      <c r="AE147" s="32">
        <f>IFERROR(('2a) logm_x(t)'!DT30-'2a) logm_x(t)'!DS30-'2a)answer'!$I30)^2,"")</f>
        <v>6.8661256319686712E-2</v>
      </c>
      <c r="AF147" s="32">
        <f>IFERROR(('2a) logm_x(t)'!DU30-'2a) logm_x(t)'!DT30-'2a)answer'!$I30)^2,"")</f>
        <v>1.0409882054687687E-2</v>
      </c>
      <c r="AG147" s="32">
        <f>IFERROR(('2a) logm_x(t)'!DV30-'2a) logm_x(t)'!DU30-'2a)answer'!$I30)^2,"")</f>
        <v>3.1000930935321885E-2</v>
      </c>
      <c r="AH147" s="32">
        <f>IFERROR(('2a) logm_x(t)'!DW30-'2a) logm_x(t)'!DV30-'2a)answer'!$I30)^2,"")</f>
        <v>1.7559919620776042E-2</v>
      </c>
      <c r="AI147" s="32">
        <f>IFERROR(('2a) logm_x(t)'!DX30-'2a) logm_x(t)'!DW30-'2a)answer'!$I30)^2,"")</f>
        <v>4.5809405964827342E-6</v>
      </c>
      <c r="AJ147" s="32">
        <f>IFERROR(('2a) logm_x(t)'!DY30-'2a) logm_x(t)'!DX30-'2a)answer'!$I30)^2,"")</f>
        <v>7.6061899815077258E-2</v>
      </c>
      <c r="AK147" s="32">
        <f>IFERROR(('2a) logm_x(t)'!DZ30-'2a) logm_x(t)'!DY30-'2a)answer'!$I30)^2,"")</f>
        <v>1.0418995526132525E-2</v>
      </c>
      <c r="AL147" s="32">
        <f>IFERROR(('2a) logm_x(t)'!EA30-'2a) logm_x(t)'!DZ30-'2a)answer'!$I30)^2,"")</f>
        <v>3.0870147716059253E-3</v>
      </c>
      <c r="AM147" s="32">
        <f>IFERROR(('2a) logm_x(t)'!EB30-'2a) logm_x(t)'!EA30-'2a)answer'!$I30)^2,"")</f>
        <v>3.817280399925503E-3</v>
      </c>
      <c r="AN147" s="32">
        <f>IFERROR(('2a) logm_x(t)'!EC30-'2a) logm_x(t)'!EB30-'2a)answer'!$I30)^2,"")</f>
        <v>1.8644222781076024E-3</v>
      </c>
      <c r="AO147" s="32">
        <f>IFERROR(('2a) logm_x(t)'!ED30-'2a) logm_x(t)'!EC30-'2a)answer'!$I30)^2,"")</f>
        <v>7.3733053134242591E-4</v>
      </c>
      <c r="AP147" s="32">
        <f>IFERROR(('2a) logm_x(t)'!EE30-'2a) logm_x(t)'!ED30-'2a)answer'!$I30)^2,"")</f>
        <v>1.9554192018417928E-2</v>
      </c>
      <c r="AQ147" s="32">
        <f>IFERROR(('2a) logm_x(t)'!EF30-'2a) logm_x(t)'!EE30-'2a)answer'!$I30)^2,"")</f>
        <v>8.5206880252657012E-3</v>
      </c>
      <c r="AR147" s="32">
        <f>IFERROR(('2a) logm_x(t)'!EG30-'2a) logm_x(t)'!EF30-'2a)answer'!$I30)^2,"")</f>
        <v>2.7208021020602508E-2</v>
      </c>
      <c r="AS147" s="32">
        <f>IFERROR(('2a) logm_x(t)'!EH30-'2a) logm_x(t)'!EG30-'2a)answer'!$I30)^2,"")</f>
        <v>6.0057241117422978E-2</v>
      </c>
      <c r="AT147" s="32">
        <f>IFERROR(('2a) logm_x(t)'!EI30-'2a) logm_x(t)'!EH30-'2a)answer'!$I30)^2,"")</f>
        <v>2.1159340415331938E-2</v>
      </c>
      <c r="AU147" s="32">
        <f>IFERROR(('2a) logm_x(t)'!EJ30-'2a) logm_x(t)'!EI30-'2a)answer'!$I30)^2,"")</f>
        <v>6.9496635179937191E-3</v>
      </c>
      <c r="AV147" s="32">
        <f>IFERROR(('2a) logm_x(t)'!EK30-'2a) logm_x(t)'!EJ30-'2a)answer'!$I30)^2,"")</f>
        <v>2.3222039101207851E-2</v>
      </c>
      <c r="AW147" s="32">
        <f>IFERROR(('2a) logm_x(t)'!EL30-'2a) logm_x(t)'!EK30-'2a)answer'!$I30)^2,"")</f>
        <v>4.6436325029363047E-4</v>
      </c>
      <c r="AX147" s="32">
        <f>IFERROR(('2a) logm_x(t)'!EM30-'2a) logm_x(t)'!EL30-'2a)answer'!$I30)^2,"")</f>
        <v>1.9878718829404226E-3</v>
      </c>
      <c r="AY147" s="32">
        <f>IFERROR(('2a) logm_x(t)'!EN30-'2a) logm_x(t)'!EM30-'2a)answer'!$I30)^2,"")</f>
        <v>5.1627728864089027E-2</v>
      </c>
      <c r="AZ147" s="32">
        <f>IFERROR(('2a) logm_x(t)'!EO30-'2a) logm_x(t)'!EN30-'2a)answer'!$I30)^2,"")</f>
        <v>1.4762174212782853E-2</v>
      </c>
      <c r="BA147" s="32">
        <f>IFERROR(('2a) logm_x(t)'!EP30-'2a) logm_x(t)'!EO30-'2a)answer'!$I30)^2,"")</f>
        <v>6.3306983881650139E-4</v>
      </c>
      <c r="BB147" s="32">
        <f>IFERROR(('2a) logm_x(t)'!EQ30-'2a) logm_x(t)'!EP30-'2a)answer'!$I30)^2,"")</f>
        <v>1.6960688748357849E-2</v>
      </c>
      <c r="BC147" s="32">
        <f>IFERROR(('2a) logm_x(t)'!ER30-'2a) logm_x(t)'!EQ30-'2a)answer'!$I30)^2,"")</f>
        <v>2.2941153422759843E-2</v>
      </c>
      <c r="BD147" s="32">
        <f>IFERROR(('2a) logm_x(t)'!ES30-'2a) logm_x(t)'!ER30-'2a)answer'!$I30)^2,"")</f>
        <v>3.8788054435364115E-2</v>
      </c>
      <c r="BE147" s="32">
        <f>IFERROR(('2a) logm_x(t)'!ET30-'2a) logm_x(t)'!ES30-'2a)answer'!$I30)^2,"")</f>
        <v>3.5771636524672746E-3</v>
      </c>
      <c r="BF147" s="32">
        <f>IFERROR(('2a) logm_x(t)'!EU30-'2a) logm_x(t)'!ET30-'2a)answer'!$I30)^2,"")</f>
        <v>2.3890505790721942E-2</v>
      </c>
      <c r="BG147" s="32">
        <f>IFERROR(('2a) logm_x(t)'!EV30-'2a) logm_x(t)'!EU30-'2a)answer'!$I30)^2,"")</f>
        <v>4.5282928684248656E-3</v>
      </c>
      <c r="BH147" s="32">
        <f>IFERROR(('2a) logm_x(t)'!EW30-'2a) logm_x(t)'!EV30-'2a)answer'!$I30)^2,"")</f>
        <v>2.0471610841391132E-3</v>
      </c>
      <c r="BI147" s="32">
        <f>IFERROR(('2a) logm_x(t)'!EX30-'2a) logm_x(t)'!EW30-'2a)answer'!$I30)^2,"")</f>
        <v>2.0530150717523155E-3</v>
      </c>
      <c r="BJ147" s="32">
        <f>IFERROR(('2a) logm_x(t)'!EY30-'2a) logm_x(t)'!EX30-'2a)answer'!$I30)^2,"")</f>
        <v>8.1233333274654904E-3</v>
      </c>
      <c r="BK147" s="32">
        <f>IFERROR(('2a) logm_x(t)'!EZ30-'2a) logm_x(t)'!EY30-'2a)answer'!$I30)^2,"")</f>
        <v>7.5909538164091407E-4</v>
      </c>
      <c r="BL147" s="32">
        <f>IFERROR(('2a) logm_x(t)'!FA30-'2a) logm_x(t)'!EZ30-'2a)answer'!$I30)^2,"")</f>
        <v>7.7150478422540261E-3</v>
      </c>
      <c r="BM147" s="32">
        <f>IFERROR(('2a) logm_x(t)'!FB30-'2a) logm_x(t)'!FA30-'2a)answer'!$I30)^2,"")</f>
        <v>1.5381973131668061E-4</v>
      </c>
      <c r="BN147" s="32">
        <f>IFERROR(('2a) logm_x(t)'!FC30-'2a) logm_x(t)'!FB30-'2a)answer'!$I30)^2,"")</f>
        <v>3.8927148055435061E-2</v>
      </c>
      <c r="BO147" s="32">
        <f>IFERROR(('2a) logm_x(t)'!FD30-'2a) logm_x(t)'!FC30-'2a)answer'!$I30)^2,"")</f>
        <v>2.0288946904024656E-2</v>
      </c>
      <c r="BP147" s="32">
        <f>IFERROR(('2a) logm_x(t)'!FE30-'2a) logm_x(t)'!FD30-'2a)answer'!$I30)^2,"")</f>
        <v>7.8668757654581034E-2</v>
      </c>
      <c r="BQ147" s="32">
        <f>IFERROR(('2a) logm_x(t)'!FF30-'2a) logm_x(t)'!FE30-'2a)answer'!$I30)^2,"")</f>
        <v>5.1946772901790339E-2</v>
      </c>
      <c r="BR147" s="32">
        <f>IFERROR(('2a) logm_x(t)'!FG30-'2a) logm_x(t)'!FF30-'2a)answer'!$I30)^2,"")</f>
        <v>1.8454910191845877E-2</v>
      </c>
      <c r="BS147" s="32">
        <f>IFERROR(('2a) logm_x(t)'!FH30-'2a) logm_x(t)'!FG30-'2a)answer'!$I30)^2,"")</f>
        <v>1.6177864308713891E-2</v>
      </c>
      <c r="BT147" s="32">
        <f>IFERROR(('2a) logm_x(t)'!FI30-'2a) logm_x(t)'!FH30-'2a)answer'!$I30)^2,"")</f>
        <v>4.0304583580129921E-2</v>
      </c>
      <c r="BU147" s="32">
        <f>IFERROR(('2a) logm_x(t)'!FJ30-'2a) logm_x(t)'!FI30-'2a)answer'!$I30)^2,"")</f>
        <v>0.1081642215359598</v>
      </c>
      <c r="BV147" s="32">
        <f>IFERROR(('2a) logm_x(t)'!FK30-'2a) logm_x(t)'!FJ30-'2a)answer'!$I30)^2,"")</f>
        <v>4.7906000985618044E-6</v>
      </c>
      <c r="BW147" s="32">
        <f>IFERROR(('2a) logm_x(t)'!FL30-'2a) logm_x(t)'!FK30-'2a)answer'!$I30)^2,"")</f>
        <v>7.2208363915065412E-3</v>
      </c>
      <c r="BX147" s="32">
        <f>IFERROR(('2a) logm_x(t)'!FM30-'2a) logm_x(t)'!FL30-'2a)answer'!$I30)^2,"")</f>
        <v>1.7847038675670491E-2</v>
      </c>
      <c r="BY147" s="32">
        <f>IFERROR(('2a) logm_x(t)'!FN30-'2a) logm_x(t)'!FM30-'2a)answer'!$I30)^2,"")</f>
        <v>6.1265681181623868E-3</v>
      </c>
      <c r="BZ147" s="32">
        <f>IFERROR(('2a) logm_x(t)'!FO30-'2a) logm_x(t)'!FN30-'2a)answer'!$I30)^2,"")</f>
        <v>0.11330590651474096</v>
      </c>
      <c r="CA147" s="32">
        <f>IFERROR(('2a) logm_x(t)'!FP30-'2a) logm_x(t)'!FO30-'2a)answer'!$I30)^2,"")</f>
        <v>1.0649793465282933E-2</v>
      </c>
      <c r="CB147" s="32">
        <f>IFERROR(('2a) logm_x(t)'!FQ30-'2a) logm_x(t)'!FP30-'2a)answer'!$I30)^2,"")</f>
        <v>1.3735803790178209E-2</v>
      </c>
      <c r="CC147" s="32">
        <f>IFERROR(('2a) logm_x(t)'!FR30-'2a) logm_x(t)'!FQ30-'2a)answer'!$I30)^2,"")</f>
        <v>4.7476044495020258E-3</v>
      </c>
      <c r="CD147" s="32">
        <f>IFERROR(('2a) logm_x(t)'!FS30-'2a) logm_x(t)'!FR30-'2a)answer'!$I30)^2,"")</f>
        <v>3.1178472066786193E-2</v>
      </c>
      <c r="CE147" s="32">
        <f>IFERROR(('2a) logm_x(t)'!FT30-'2a) logm_x(t)'!FS30-'2a)answer'!$I30)^2,"")</f>
        <v>8.4014868365036458E-6</v>
      </c>
      <c r="CF147" s="32">
        <f>IFERROR(('2a) logm_x(t)'!FU30-'2a) logm_x(t)'!FT30-'2a)answer'!$I30)^2,"")</f>
        <v>2.8024392239086714E-3</v>
      </c>
      <c r="CG147" s="32">
        <f>IFERROR(('2a) logm_x(t)'!FV30-'2a) logm_x(t)'!FU30-'2a)answer'!$I30)^2,"")</f>
        <v>2.7567592054012708E-3</v>
      </c>
      <c r="CH147" s="32">
        <f>IFERROR(('2a) logm_x(t)'!FW30-'2a) logm_x(t)'!FV30-'2a)answer'!$I30)^2,"")</f>
        <v>4.8517238578963132E-2</v>
      </c>
      <c r="CI147" s="32">
        <f>IFERROR(('2a) logm_x(t)'!FX30-'2a) logm_x(t)'!FW30-'2a)answer'!$I30)^2,"")</f>
        <v>7.715580938454184E-4</v>
      </c>
      <c r="CJ147" s="32">
        <f>IFERROR(('2a) logm_x(t)'!FY30-'2a) logm_x(t)'!FX30-'2a)answer'!$I30)^2,"")</f>
        <v>4.8198843482252354E-2</v>
      </c>
      <c r="CK147" s="32">
        <f>IFERROR(('2a) logm_x(t)'!FZ30-'2a) logm_x(t)'!FY30-'2a)answer'!$I30)^2,"")</f>
        <v>7.5223433904648446E-2</v>
      </c>
      <c r="CL147" s="32">
        <f>IFERROR(('2a) logm_x(t)'!GA30-'2a) logm_x(t)'!FZ30-'2a)answer'!$I30)^2,"")</f>
        <v>8.9874926640876596E-2</v>
      </c>
      <c r="CM147" s="32">
        <f>IFERROR(('2a) logm_x(t)'!GB30-'2a) logm_x(t)'!GA30-'2a)answer'!$I30)^2,"")</f>
        <v>0.28312058749942787</v>
      </c>
      <c r="CN147" s="32">
        <f>IFERROR(('2a) logm_x(t)'!GC30-'2a) logm_x(t)'!GB30-'2a)answer'!$I30)^2,"")</f>
        <v>9.9679951357192154E-2</v>
      </c>
    </row>
    <row r="148" spans="1:92" x14ac:dyDescent="0.25">
      <c r="A148" s="31">
        <f t="shared" si="11"/>
        <v>28</v>
      </c>
      <c r="C148" s="32">
        <f>IFERROR(('2a) logm_x(t)'!CR31-'2a) logm_x(t)'!CQ31-'2a)answer'!$I31)^2,"")</f>
        <v>8.4803542762278382E-3</v>
      </c>
      <c r="D148" s="32">
        <f>IFERROR(('2a) logm_x(t)'!CS31-'2a) logm_x(t)'!CR31-'2a)answer'!$I31)^2,"")</f>
        <v>2.0643887079661548E-2</v>
      </c>
      <c r="E148" s="32">
        <f>IFERROR(('2a) logm_x(t)'!CT31-'2a) logm_x(t)'!CS31-'2a)answer'!$I31)^2,"")</f>
        <v>1.3768791748646327E-3</v>
      </c>
      <c r="F148" s="32">
        <f>IFERROR(('2a) logm_x(t)'!CU31-'2a) logm_x(t)'!CT31-'2a)answer'!$I31)^2,"")</f>
        <v>1.4772962114668818E-2</v>
      </c>
      <c r="G148" s="32">
        <f>IFERROR(('2a) logm_x(t)'!CV31-'2a) logm_x(t)'!CU31-'2a)answer'!$I31)^2,"")</f>
        <v>5.1921634641552798E-3</v>
      </c>
      <c r="H148" s="32">
        <f>IFERROR(('2a) logm_x(t)'!CW31-'2a) logm_x(t)'!CV31-'2a)answer'!$I31)^2,"")</f>
        <v>2.4541777067909505E-2</v>
      </c>
      <c r="I148" s="32">
        <f>IFERROR(('2a) logm_x(t)'!CX31-'2a) logm_x(t)'!CW31-'2a)answer'!$I31)^2,"")</f>
        <v>4.590346827044383E-2</v>
      </c>
      <c r="J148" s="32">
        <f>IFERROR(('2a) logm_x(t)'!CY31-'2a) logm_x(t)'!CX31-'2a)answer'!$I31)^2,"")</f>
        <v>7.1663286895685782E-2</v>
      </c>
      <c r="K148" s="32">
        <f>IFERROR(('2a) logm_x(t)'!CZ31-'2a) logm_x(t)'!CY31-'2a)answer'!$I31)^2,"")</f>
        <v>1.418235515845848E-4</v>
      </c>
      <c r="L148" s="32">
        <f>IFERROR(('2a) logm_x(t)'!DA31-'2a) logm_x(t)'!CZ31-'2a)answer'!$I31)^2,"")</f>
        <v>7.2000293415562747E-3</v>
      </c>
      <c r="M148" s="32">
        <f>IFERROR(('2a) logm_x(t)'!DB31-'2a) logm_x(t)'!DA31-'2a)answer'!$I31)^2,"")</f>
        <v>1.4841565025985009E-3</v>
      </c>
      <c r="N148" s="32">
        <f>IFERROR(('2a) logm_x(t)'!DC31-'2a) logm_x(t)'!DB31-'2a)answer'!$I31)^2,"")</f>
        <v>2.7152730396986413E-3</v>
      </c>
      <c r="O148" s="32">
        <f>IFERROR(('2a) logm_x(t)'!DD31-'2a) logm_x(t)'!DC31-'2a)answer'!$I31)^2,"")</f>
        <v>2.1134557667609816E-2</v>
      </c>
      <c r="P148" s="32">
        <f>IFERROR(('2a) logm_x(t)'!DE31-'2a) logm_x(t)'!DD31-'2a)answer'!$I31)^2,"")</f>
        <v>1.1858925262581744E-4</v>
      </c>
      <c r="Q148" s="32">
        <f>IFERROR(('2a) logm_x(t)'!DF31-'2a) logm_x(t)'!DE31-'2a)answer'!$I31)^2,"")</f>
        <v>6.6492150122832536E-2</v>
      </c>
      <c r="R148" s="32">
        <f>IFERROR(('2a) logm_x(t)'!DG31-'2a) logm_x(t)'!DF31-'2a)answer'!$I31)^2,"")</f>
        <v>0.24144051022095386</v>
      </c>
      <c r="S148" s="32">
        <f>IFERROR(('2a) logm_x(t)'!DH31-'2a) logm_x(t)'!DG31-'2a)answer'!$I31)^2,"")</f>
        <v>5.9756863912956884E-2</v>
      </c>
      <c r="T148" s="32">
        <f>IFERROR(('2a) logm_x(t)'!DI31-'2a) logm_x(t)'!DH31-'2a)answer'!$I31)^2,"")</f>
        <v>5.4849802038115488E-3</v>
      </c>
      <c r="U148" s="32">
        <f>IFERROR(('2a) logm_x(t)'!DJ31-'2a) logm_x(t)'!DI31-'2a)answer'!$I31)^2,"")</f>
        <v>1.8876373440684782E-2</v>
      </c>
      <c r="V148" s="32">
        <f>IFERROR(('2a) logm_x(t)'!DK31-'2a) logm_x(t)'!DJ31-'2a)answer'!$I31)^2,"")</f>
        <v>7.8197492590895883E-4</v>
      </c>
      <c r="W148" s="32">
        <f>IFERROR(('2a) logm_x(t)'!DL31-'2a) logm_x(t)'!DK31-'2a)answer'!$I31)^2,"")</f>
        <v>2.2528587995393111E-2</v>
      </c>
      <c r="X148" s="32">
        <f>IFERROR(('2a) logm_x(t)'!DM31-'2a) logm_x(t)'!DL31-'2a)answer'!$I31)^2,"")</f>
        <v>4.0680654837673802E-4</v>
      </c>
      <c r="Y148" s="32">
        <f>IFERROR(('2a) logm_x(t)'!DN31-'2a) logm_x(t)'!DM31-'2a)answer'!$I31)^2,"")</f>
        <v>4.3537710868562736E-2</v>
      </c>
      <c r="Z148" s="32">
        <f>IFERROR(('2a) logm_x(t)'!DO31-'2a) logm_x(t)'!DN31-'2a)answer'!$I31)^2,"")</f>
        <v>3.1159941410252483E-3</v>
      </c>
      <c r="AA148" s="32">
        <f>IFERROR(('2a) logm_x(t)'!DP31-'2a) logm_x(t)'!DO31-'2a)answer'!$I31)^2,"")</f>
        <v>6.8648152695166564E-4</v>
      </c>
      <c r="AB148" s="32">
        <f>IFERROR(('2a) logm_x(t)'!DQ31-'2a) logm_x(t)'!DP31-'2a)answer'!$I31)^2,"")</f>
        <v>1.560577997366773E-3</v>
      </c>
      <c r="AC148" s="32">
        <f>IFERROR(('2a) logm_x(t)'!DR31-'2a) logm_x(t)'!DQ31-'2a)answer'!$I31)^2,"")</f>
        <v>4.8005378175643961E-3</v>
      </c>
      <c r="AD148" s="32">
        <f>IFERROR(('2a) logm_x(t)'!DS31-'2a) logm_x(t)'!DR31-'2a)answer'!$I31)^2,"")</f>
        <v>6.9050599438968477E-2</v>
      </c>
      <c r="AE148" s="32">
        <f>IFERROR(('2a) logm_x(t)'!DT31-'2a) logm_x(t)'!DS31-'2a)answer'!$I31)^2,"")</f>
        <v>1.3521626833423591E-2</v>
      </c>
      <c r="AF148" s="32">
        <f>IFERROR(('2a) logm_x(t)'!DU31-'2a) logm_x(t)'!DT31-'2a)answer'!$I31)^2,"")</f>
        <v>1.6933642976465356E-3</v>
      </c>
      <c r="AG148" s="32">
        <f>IFERROR(('2a) logm_x(t)'!DV31-'2a) logm_x(t)'!DU31-'2a)answer'!$I31)^2,"")</f>
        <v>1.0989830113104344E-2</v>
      </c>
      <c r="AH148" s="32">
        <f>IFERROR(('2a) logm_x(t)'!DW31-'2a) logm_x(t)'!DV31-'2a)answer'!$I31)^2,"")</f>
        <v>9.090972114858013E-3</v>
      </c>
      <c r="AI148" s="32">
        <f>IFERROR(('2a) logm_x(t)'!DX31-'2a) logm_x(t)'!DW31-'2a)answer'!$I31)^2,"")</f>
        <v>2.2946509733299873E-2</v>
      </c>
      <c r="AJ148" s="32">
        <f>IFERROR(('2a) logm_x(t)'!DY31-'2a) logm_x(t)'!DX31-'2a)answer'!$I31)^2,"")</f>
        <v>3.9550542063819591E-5</v>
      </c>
      <c r="AK148" s="32">
        <f>IFERROR(('2a) logm_x(t)'!DZ31-'2a) logm_x(t)'!DY31-'2a)answer'!$I31)^2,"")</f>
        <v>6.6698760291383323E-3</v>
      </c>
      <c r="AL148" s="32">
        <f>IFERROR(('2a) logm_x(t)'!EA31-'2a) logm_x(t)'!DZ31-'2a)answer'!$I31)^2,"")</f>
        <v>8.1335930639796234E-3</v>
      </c>
      <c r="AM148" s="32">
        <f>IFERROR(('2a) logm_x(t)'!EB31-'2a) logm_x(t)'!EA31-'2a)answer'!$I31)^2,"")</f>
        <v>0.17866885562776713</v>
      </c>
      <c r="AN148" s="32">
        <f>IFERROR(('2a) logm_x(t)'!EC31-'2a) logm_x(t)'!EB31-'2a)answer'!$I31)^2,"")</f>
        <v>0.19186211340896242</v>
      </c>
      <c r="AO148" s="32">
        <f>IFERROR(('2a) logm_x(t)'!ED31-'2a) logm_x(t)'!EC31-'2a)answer'!$I31)^2,"")</f>
        <v>2.3880914320744955E-2</v>
      </c>
      <c r="AP148" s="32">
        <f>IFERROR(('2a) logm_x(t)'!EE31-'2a) logm_x(t)'!ED31-'2a)answer'!$I31)^2,"")</f>
        <v>6.758715399215437E-2</v>
      </c>
      <c r="AQ148" s="32">
        <f>IFERROR(('2a) logm_x(t)'!EF31-'2a) logm_x(t)'!EE31-'2a)answer'!$I31)^2,"")</f>
        <v>3.1656973812437652E-3</v>
      </c>
      <c r="AR148" s="32">
        <f>IFERROR(('2a) logm_x(t)'!EG31-'2a) logm_x(t)'!EF31-'2a)answer'!$I31)^2,"")</f>
        <v>5.1414595116400265E-2</v>
      </c>
      <c r="AS148" s="32">
        <f>IFERROR(('2a) logm_x(t)'!EH31-'2a) logm_x(t)'!EG31-'2a)answer'!$I31)^2,"")</f>
        <v>4.0726555367961149E-5</v>
      </c>
      <c r="AT148" s="32">
        <f>IFERROR(('2a) logm_x(t)'!EI31-'2a) logm_x(t)'!EH31-'2a)answer'!$I31)^2,"")</f>
        <v>6.3872180101721731E-3</v>
      </c>
      <c r="AU148" s="32">
        <f>IFERROR(('2a) logm_x(t)'!EJ31-'2a) logm_x(t)'!EI31-'2a)answer'!$I31)^2,"")</f>
        <v>8.6137877464833202E-4</v>
      </c>
      <c r="AV148" s="32">
        <f>IFERROR(('2a) logm_x(t)'!EK31-'2a) logm_x(t)'!EJ31-'2a)answer'!$I31)^2,"")</f>
        <v>2.7638748732053371E-4</v>
      </c>
      <c r="AW148" s="32">
        <f>IFERROR(('2a) logm_x(t)'!EL31-'2a) logm_x(t)'!EK31-'2a)answer'!$I31)^2,"")</f>
        <v>4.6452690051526198E-8</v>
      </c>
      <c r="AX148" s="32">
        <f>IFERROR(('2a) logm_x(t)'!EM31-'2a) logm_x(t)'!EL31-'2a)answer'!$I31)^2,"")</f>
        <v>3.0198433429691533E-2</v>
      </c>
      <c r="AY148" s="32">
        <f>IFERROR(('2a) logm_x(t)'!EN31-'2a) logm_x(t)'!EM31-'2a)answer'!$I31)^2,"")</f>
        <v>3.0975550654283274E-4</v>
      </c>
      <c r="AZ148" s="32">
        <f>IFERROR(('2a) logm_x(t)'!EO31-'2a) logm_x(t)'!EN31-'2a)answer'!$I31)^2,"")</f>
        <v>6.1057461337698472E-3</v>
      </c>
      <c r="BA148" s="32">
        <f>IFERROR(('2a) logm_x(t)'!EP31-'2a) logm_x(t)'!EO31-'2a)answer'!$I31)^2,"")</f>
        <v>3.3193310326417431E-3</v>
      </c>
      <c r="BB148" s="32">
        <f>IFERROR(('2a) logm_x(t)'!EQ31-'2a) logm_x(t)'!EP31-'2a)answer'!$I31)^2,"")</f>
        <v>2.1877791592841356E-2</v>
      </c>
      <c r="BC148" s="32">
        <f>IFERROR(('2a) logm_x(t)'!ER31-'2a) logm_x(t)'!EQ31-'2a)answer'!$I31)^2,"")</f>
        <v>2.8325837717989594E-3</v>
      </c>
      <c r="BD148" s="32">
        <f>IFERROR(('2a) logm_x(t)'!ES31-'2a) logm_x(t)'!ER31-'2a)answer'!$I31)^2,"")</f>
        <v>5.1957485397202069E-3</v>
      </c>
      <c r="BE148" s="32">
        <f>IFERROR(('2a) logm_x(t)'!ET31-'2a) logm_x(t)'!ES31-'2a)answer'!$I31)^2,"")</f>
        <v>7.9993683755722481E-2</v>
      </c>
      <c r="BF148" s="32">
        <f>IFERROR(('2a) logm_x(t)'!EU31-'2a) logm_x(t)'!ET31-'2a)answer'!$I31)^2,"")</f>
        <v>2.589549054243076E-2</v>
      </c>
      <c r="BG148" s="32">
        <f>IFERROR(('2a) logm_x(t)'!EV31-'2a) logm_x(t)'!EU31-'2a)answer'!$I31)^2,"")</f>
        <v>7.3399153553717561E-4</v>
      </c>
      <c r="BH148" s="32">
        <f>IFERROR(('2a) logm_x(t)'!EW31-'2a) logm_x(t)'!EV31-'2a)answer'!$I31)^2,"")</f>
        <v>1.2582160073794162E-4</v>
      </c>
      <c r="BI148" s="32">
        <f>IFERROR(('2a) logm_x(t)'!EX31-'2a) logm_x(t)'!EW31-'2a)answer'!$I31)^2,"")</f>
        <v>3.373410935887799E-3</v>
      </c>
      <c r="BJ148" s="32">
        <f>IFERROR(('2a) logm_x(t)'!EY31-'2a) logm_x(t)'!EX31-'2a)answer'!$I31)^2,"")</f>
        <v>1.6361113959933132E-3</v>
      </c>
      <c r="BK148" s="32">
        <f>IFERROR(('2a) logm_x(t)'!EZ31-'2a) logm_x(t)'!EY31-'2a)answer'!$I31)^2,"")</f>
        <v>5.5132225385634795E-2</v>
      </c>
      <c r="BL148" s="32">
        <f>IFERROR(('2a) logm_x(t)'!FA31-'2a) logm_x(t)'!EZ31-'2a)answer'!$I31)^2,"")</f>
        <v>1.0051582251226366E-3</v>
      </c>
      <c r="BM148" s="32">
        <f>IFERROR(('2a) logm_x(t)'!FB31-'2a) logm_x(t)'!FA31-'2a)answer'!$I31)^2,"")</f>
        <v>3.6956319203703826E-2</v>
      </c>
      <c r="BN148" s="32">
        <f>IFERROR(('2a) logm_x(t)'!FC31-'2a) logm_x(t)'!FB31-'2a)answer'!$I31)^2,"")</f>
        <v>2.0421130926684807E-4</v>
      </c>
      <c r="BO148" s="32">
        <f>IFERROR(('2a) logm_x(t)'!FD31-'2a) logm_x(t)'!FC31-'2a)answer'!$I31)^2,"")</f>
        <v>1.2877024528708898E-4</v>
      </c>
      <c r="BP148" s="32">
        <f>IFERROR(('2a) logm_x(t)'!FE31-'2a) logm_x(t)'!FD31-'2a)answer'!$I31)^2,"")</f>
        <v>3.6747316784462865E-2</v>
      </c>
      <c r="BQ148" s="32">
        <f>IFERROR(('2a) logm_x(t)'!FF31-'2a) logm_x(t)'!FE31-'2a)answer'!$I31)^2,"")</f>
        <v>2.255371499830409E-4</v>
      </c>
      <c r="BR148" s="32">
        <f>IFERROR(('2a) logm_x(t)'!FG31-'2a) logm_x(t)'!FF31-'2a)answer'!$I31)^2,"")</f>
        <v>0.48260568823743843</v>
      </c>
      <c r="BS148" s="32">
        <f>IFERROR(('2a) logm_x(t)'!FH31-'2a) logm_x(t)'!FG31-'2a)answer'!$I31)^2,"")</f>
        <v>0.33179978100096086</v>
      </c>
      <c r="BT148" s="32">
        <f>IFERROR(('2a) logm_x(t)'!FI31-'2a) logm_x(t)'!FH31-'2a)answer'!$I31)^2,"")</f>
        <v>7.9200951385563576E-3</v>
      </c>
      <c r="BU148" s="32">
        <f>IFERROR(('2a) logm_x(t)'!FJ31-'2a) logm_x(t)'!FI31-'2a)answer'!$I31)^2,"")</f>
        <v>1.7342302681280838E-2</v>
      </c>
      <c r="BV148" s="32">
        <f>IFERROR(('2a) logm_x(t)'!FK31-'2a) logm_x(t)'!FJ31-'2a)answer'!$I31)^2,"")</f>
        <v>9.6059618837823796E-2</v>
      </c>
      <c r="BW148" s="32">
        <f>IFERROR(('2a) logm_x(t)'!FL31-'2a) logm_x(t)'!FK31-'2a)answer'!$I31)^2,"")</f>
        <v>7.838500696415189E-2</v>
      </c>
      <c r="BX148" s="32">
        <f>IFERROR(('2a) logm_x(t)'!FM31-'2a) logm_x(t)'!FL31-'2a)answer'!$I31)^2,"")</f>
        <v>6.1067577051522687E-2</v>
      </c>
      <c r="BY148" s="32">
        <f>IFERROR(('2a) logm_x(t)'!FN31-'2a) logm_x(t)'!FM31-'2a)answer'!$I31)^2,"")</f>
        <v>0.14561864002708905</v>
      </c>
      <c r="BZ148" s="32">
        <f>IFERROR(('2a) logm_x(t)'!FO31-'2a) logm_x(t)'!FN31-'2a)answer'!$I31)^2,"")</f>
        <v>1.2994974282369134E-2</v>
      </c>
      <c r="CA148" s="32">
        <f>IFERROR(('2a) logm_x(t)'!FP31-'2a) logm_x(t)'!FO31-'2a)answer'!$I31)^2,"")</f>
        <v>5.9664438905799498E-2</v>
      </c>
      <c r="CB148" s="32">
        <f>IFERROR(('2a) logm_x(t)'!FQ31-'2a) logm_x(t)'!FP31-'2a)answer'!$I31)^2,"")</f>
        <v>6.3945993684774568E-3</v>
      </c>
      <c r="CC148" s="32">
        <f>IFERROR(('2a) logm_x(t)'!FR31-'2a) logm_x(t)'!FQ31-'2a)answer'!$I31)^2,"")</f>
        <v>2.7246794781202854E-2</v>
      </c>
      <c r="CD148" s="32">
        <f>IFERROR(('2a) logm_x(t)'!FS31-'2a) logm_x(t)'!FR31-'2a)answer'!$I31)^2,"")</f>
        <v>9.880120460906551E-2</v>
      </c>
      <c r="CE148" s="32">
        <f>IFERROR(('2a) logm_x(t)'!FT31-'2a) logm_x(t)'!FS31-'2a)answer'!$I31)^2,"")</f>
        <v>3.8034729975313868E-2</v>
      </c>
      <c r="CF148" s="32">
        <f>IFERROR(('2a) logm_x(t)'!FU31-'2a) logm_x(t)'!FT31-'2a)answer'!$I31)^2,"")</f>
        <v>5.4009617315847582E-3</v>
      </c>
      <c r="CG148" s="32">
        <f>IFERROR(('2a) logm_x(t)'!FV31-'2a) logm_x(t)'!FU31-'2a)answer'!$I31)^2,"")</f>
        <v>2.258117114352131E-2</v>
      </c>
      <c r="CH148" s="32">
        <f>IFERROR(('2a) logm_x(t)'!FW31-'2a) logm_x(t)'!FV31-'2a)answer'!$I31)^2,"")</f>
        <v>4.5856131824633536E-2</v>
      </c>
      <c r="CI148" s="32">
        <f>IFERROR(('2a) logm_x(t)'!FX31-'2a) logm_x(t)'!FW31-'2a)answer'!$I31)^2,"")</f>
        <v>1.3809963843586256E-2</v>
      </c>
      <c r="CJ148" s="32">
        <f>IFERROR(('2a) logm_x(t)'!FY31-'2a) logm_x(t)'!FX31-'2a)answer'!$I31)^2,"")</f>
        <v>4.3475374316700517E-2</v>
      </c>
      <c r="CK148" s="32">
        <f>IFERROR(('2a) logm_x(t)'!FZ31-'2a) logm_x(t)'!FY31-'2a)answer'!$I31)^2,"")</f>
        <v>0.12988408354284822</v>
      </c>
      <c r="CL148" s="32">
        <f>IFERROR(('2a) logm_x(t)'!GA31-'2a) logm_x(t)'!FZ31-'2a)answer'!$I31)^2,"")</f>
        <v>7.490149412016905E-5</v>
      </c>
      <c r="CM148" s="32">
        <f>IFERROR(('2a) logm_x(t)'!GB31-'2a) logm_x(t)'!GA31-'2a)answer'!$I31)^2,"")</f>
        <v>0.14444221169131663</v>
      </c>
      <c r="CN148" s="32">
        <f>IFERROR(('2a) logm_x(t)'!GC31-'2a) logm_x(t)'!GB31-'2a)answer'!$I31)^2,"")</f>
        <v>0.20210394660934333</v>
      </c>
    </row>
    <row r="149" spans="1:92" x14ac:dyDescent="0.25">
      <c r="A149" s="31">
        <f t="shared" si="11"/>
        <v>29</v>
      </c>
      <c r="C149" s="32">
        <f>IFERROR(('2a) logm_x(t)'!CR32-'2a) logm_x(t)'!CQ32-'2a)answer'!$I32)^2,"")</f>
        <v>4.8742394707358069E-3</v>
      </c>
      <c r="D149" s="32">
        <f>IFERROR(('2a) logm_x(t)'!CS32-'2a) logm_x(t)'!CR32-'2a)answer'!$I32)^2,"")</f>
        <v>2.5314967782756929E-6</v>
      </c>
      <c r="E149" s="32">
        <f>IFERROR(('2a) logm_x(t)'!CT32-'2a) logm_x(t)'!CS32-'2a)answer'!$I32)^2,"")</f>
        <v>1.561320833096144E-4</v>
      </c>
      <c r="F149" s="32">
        <f>IFERROR(('2a) logm_x(t)'!CU32-'2a) logm_x(t)'!CT32-'2a)answer'!$I32)^2,"")</f>
        <v>1.9816597791440588E-4</v>
      </c>
      <c r="G149" s="32">
        <f>IFERROR(('2a) logm_x(t)'!CV32-'2a) logm_x(t)'!CU32-'2a)answer'!$I32)^2,"")</f>
        <v>1.466478090537472E-2</v>
      </c>
      <c r="H149" s="32">
        <f>IFERROR(('2a) logm_x(t)'!CW32-'2a) logm_x(t)'!CV32-'2a)answer'!$I32)^2,"")</f>
        <v>8.8147745830778723E-2</v>
      </c>
      <c r="I149" s="32">
        <f>IFERROR(('2a) logm_x(t)'!CX32-'2a) logm_x(t)'!CW32-'2a)answer'!$I32)^2,"")</f>
        <v>4.4162763606032669E-2</v>
      </c>
      <c r="J149" s="32">
        <f>IFERROR(('2a) logm_x(t)'!CY32-'2a) logm_x(t)'!CX32-'2a)answer'!$I32)^2,"")</f>
        <v>1.7227088709136397E-2</v>
      </c>
      <c r="K149" s="32">
        <f>IFERROR(('2a) logm_x(t)'!CZ32-'2a) logm_x(t)'!CY32-'2a)answer'!$I32)^2,"")</f>
        <v>1.3814885608086448E-2</v>
      </c>
      <c r="L149" s="32">
        <f>IFERROR(('2a) logm_x(t)'!DA32-'2a) logm_x(t)'!CZ32-'2a)answer'!$I32)^2,"")</f>
        <v>1.8835782905739801E-4</v>
      </c>
      <c r="M149" s="32">
        <f>IFERROR(('2a) logm_x(t)'!DB32-'2a) logm_x(t)'!DA32-'2a)answer'!$I32)^2,"")</f>
        <v>8.2863523086732421E-2</v>
      </c>
      <c r="N149" s="32">
        <f>IFERROR(('2a) logm_x(t)'!DC32-'2a) logm_x(t)'!DB32-'2a)answer'!$I32)^2,"")</f>
        <v>8.9538672278955705E-2</v>
      </c>
      <c r="O149" s="32">
        <f>IFERROR(('2a) logm_x(t)'!DD32-'2a) logm_x(t)'!DC32-'2a)answer'!$I32)^2,"")</f>
        <v>3.6768819200953692E-3</v>
      </c>
      <c r="P149" s="32">
        <f>IFERROR(('2a) logm_x(t)'!DE32-'2a) logm_x(t)'!DD32-'2a)answer'!$I32)^2,"")</f>
        <v>2.0535579506125133E-2</v>
      </c>
      <c r="Q149" s="32">
        <f>IFERROR(('2a) logm_x(t)'!DF32-'2a) logm_x(t)'!DE32-'2a)answer'!$I32)^2,"")</f>
        <v>5.3229276721393139E-2</v>
      </c>
      <c r="R149" s="32">
        <f>IFERROR(('2a) logm_x(t)'!DG32-'2a) logm_x(t)'!DF32-'2a)answer'!$I32)^2,"")</f>
        <v>1.1290690575610236E-2</v>
      </c>
      <c r="S149" s="32">
        <f>IFERROR(('2a) logm_x(t)'!DH32-'2a) logm_x(t)'!DG32-'2a)answer'!$I32)^2,"")</f>
        <v>9.0828018822522823E-5</v>
      </c>
      <c r="T149" s="32">
        <f>IFERROR(('2a) logm_x(t)'!DI32-'2a) logm_x(t)'!DH32-'2a)answer'!$I32)^2,"")</f>
        <v>6.801153979176189E-4</v>
      </c>
      <c r="U149" s="32">
        <f>IFERROR(('2a) logm_x(t)'!DJ32-'2a) logm_x(t)'!DI32-'2a)answer'!$I32)^2,"")</f>
        <v>1.1731608692747248E-2</v>
      </c>
      <c r="V149" s="32">
        <f>IFERROR(('2a) logm_x(t)'!DK32-'2a) logm_x(t)'!DJ32-'2a)answer'!$I32)^2,"")</f>
        <v>7.2297485931706944E-5</v>
      </c>
      <c r="W149" s="32">
        <f>IFERROR(('2a) logm_x(t)'!DL32-'2a) logm_x(t)'!DK32-'2a)answer'!$I32)^2,"")</f>
        <v>1.7712922117003572E-2</v>
      </c>
      <c r="X149" s="32">
        <f>IFERROR(('2a) logm_x(t)'!DM32-'2a) logm_x(t)'!DL32-'2a)answer'!$I32)^2,"")</f>
        <v>1.4680316006904805E-2</v>
      </c>
      <c r="Y149" s="32">
        <f>IFERROR(('2a) logm_x(t)'!DN32-'2a) logm_x(t)'!DM32-'2a)answer'!$I32)^2,"")</f>
        <v>3.6321523086256893E-3</v>
      </c>
      <c r="Z149" s="32">
        <f>IFERROR(('2a) logm_x(t)'!DO32-'2a) logm_x(t)'!DN32-'2a)answer'!$I32)^2,"")</f>
        <v>1.3839162032859131E-2</v>
      </c>
      <c r="AA149" s="32">
        <f>IFERROR(('2a) logm_x(t)'!DP32-'2a) logm_x(t)'!DO32-'2a)answer'!$I32)^2,"")</f>
        <v>2.1501291801707885E-5</v>
      </c>
      <c r="AB149" s="32">
        <f>IFERROR(('2a) logm_x(t)'!DQ32-'2a) logm_x(t)'!DP32-'2a)answer'!$I32)^2,"")</f>
        <v>4.1838847734544842E-3</v>
      </c>
      <c r="AC149" s="32">
        <f>IFERROR(('2a) logm_x(t)'!DR32-'2a) logm_x(t)'!DQ32-'2a)answer'!$I32)^2,"")</f>
        <v>1.3417654599970499E-5</v>
      </c>
      <c r="AD149" s="32">
        <f>IFERROR(('2a) logm_x(t)'!DS32-'2a) logm_x(t)'!DR32-'2a)answer'!$I32)^2,"")</f>
        <v>7.4016619968033603E-2</v>
      </c>
      <c r="AE149" s="32">
        <f>IFERROR(('2a) logm_x(t)'!DT32-'2a) logm_x(t)'!DS32-'2a)answer'!$I32)^2,"")</f>
        <v>2.0882139501736278E-2</v>
      </c>
      <c r="AF149" s="32">
        <f>IFERROR(('2a) logm_x(t)'!DU32-'2a) logm_x(t)'!DT32-'2a)answer'!$I32)^2,"")</f>
        <v>2.9558657044683623E-2</v>
      </c>
      <c r="AG149" s="32">
        <f>IFERROR(('2a) logm_x(t)'!DV32-'2a) logm_x(t)'!DU32-'2a)answer'!$I32)^2,"")</f>
        <v>1.7679193942711415E-2</v>
      </c>
      <c r="AH149" s="32">
        <f>IFERROR(('2a) logm_x(t)'!DW32-'2a) logm_x(t)'!DV32-'2a)answer'!$I32)^2,"")</f>
        <v>6.8243116095987794E-2</v>
      </c>
      <c r="AI149" s="32">
        <f>IFERROR(('2a) logm_x(t)'!DX32-'2a) logm_x(t)'!DW32-'2a)answer'!$I32)^2,"")</f>
        <v>4.0941205449317265E-2</v>
      </c>
      <c r="AJ149" s="32">
        <f>IFERROR(('2a) logm_x(t)'!DY32-'2a) logm_x(t)'!DX32-'2a)answer'!$I32)^2,"")</f>
        <v>0.25744211083422369</v>
      </c>
      <c r="AK149" s="32">
        <f>IFERROR(('2a) logm_x(t)'!DZ32-'2a) logm_x(t)'!DY32-'2a)answer'!$I32)^2,"")</f>
        <v>7.4689879935262951E-2</v>
      </c>
      <c r="AL149" s="32">
        <f>IFERROR(('2a) logm_x(t)'!EA32-'2a) logm_x(t)'!DZ32-'2a)answer'!$I32)^2,"")</f>
        <v>9.1890305531164597E-3</v>
      </c>
      <c r="AM149" s="32">
        <f>IFERROR(('2a) logm_x(t)'!EB32-'2a) logm_x(t)'!EA32-'2a)answer'!$I32)^2,"")</f>
        <v>1.1580180674684607E-2</v>
      </c>
      <c r="AN149" s="32">
        <f>IFERROR(('2a) logm_x(t)'!EC32-'2a) logm_x(t)'!EB32-'2a)answer'!$I32)^2,"")</f>
        <v>1.6830554623325921E-3</v>
      </c>
      <c r="AO149" s="32">
        <f>IFERROR(('2a) logm_x(t)'!ED32-'2a) logm_x(t)'!EC32-'2a)answer'!$I32)^2,"")</f>
        <v>7.0780465844885721E-4</v>
      </c>
      <c r="AP149" s="32">
        <f>IFERROR(('2a) logm_x(t)'!EE32-'2a) logm_x(t)'!ED32-'2a)answer'!$I32)^2,"")</f>
        <v>8.0842195997409029E-3</v>
      </c>
      <c r="AQ149" s="32">
        <f>IFERROR(('2a) logm_x(t)'!EF32-'2a) logm_x(t)'!EE32-'2a)answer'!$I32)^2,"")</f>
        <v>5.0326951376135048E-2</v>
      </c>
      <c r="AR149" s="32">
        <f>IFERROR(('2a) logm_x(t)'!EG32-'2a) logm_x(t)'!EF32-'2a)answer'!$I32)^2,"")</f>
        <v>7.741780821534637E-2</v>
      </c>
      <c r="AS149" s="32">
        <f>IFERROR(('2a) logm_x(t)'!EH32-'2a) logm_x(t)'!EG32-'2a)answer'!$I32)^2,"")</f>
        <v>1.5734309966078852E-3</v>
      </c>
      <c r="AT149" s="32">
        <f>IFERROR(('2a) logm_x(t)'!EI32-'2a) logm_x(t)'!EH32-'2a)answer'!$I32)^2,"")</f>
        <v>1.4794718266479424E-3</v>
      </c>
      <c r="AU149" s="32">
        <f>IFERROR(('2a) logm_x(t)'!EJ32-'2a) logm_x(t)'!EI32-'2a)answer'!$I32)^2,"")</f>
        <v>4.108309386174424E-2</v>
      </c>
      <c r="AV149" s="32">
        <f>IFERROR(('2a) logm_x(t)'!EK32-'2a) logm_x(t)'!EJ32-'2a)answer'!$I32)^2,"")</f>
        <v>9.372309916350488E-2</v>
      </c>
      <c r="AW149" s="32">
        <f>IFERROR(('2a) logm_x(t)'!EL32-'2a) logm_x(t)'!EK32-'2a)answer'!$I32)^2,"")</f>
        <v>1.7788529564644574E-3</v>
      </c>
      <c r="AX149" s="32">
        <f>IFERROR(('2a) logm_x(t)'!EM32-'2a) logm_x(t)'!EL32-'2a)answer'!$I32)^2,"")</f>
        <v>1.7510827033857659E-2</v>
      </c>
      <c r="AY149" s="32">
        <f>IFERROR(('2a) logm_x(t)'!EN32-'2a) logm_x(t)'!EM32-'2a)answer'!$I32)^2,"")</f>
        <v>4.1113091424696364E-3</v>
      </c>
      <c r="AZ149" s="32">
        <f>IFERROR(('2a) logm_x(t)'!EO32-'2a) logm_x(t)'!EN32-'2a)answer'!$I32)^2,"")</f>
        <v>3.4282486663649919E-3</v>
      </c>
      <c r="BA149" s="32">
        <f>IFERROR(('2a) logm_x(t)'!EP32-'2a) logm_x(t)'!EO32-'2a)answer'!$I32)^2,"")</f>
        <v>5.6965438764216496E-2</v>
      </c>
      <c r="BB149" s="32">
        <f>IFERROR(('2a) logm_x(t)'!EQ32-'2a) logm_x(t)'!EP32-'2a)answer'!$I32)^2,"")</f>
        <v>4.7846683217092061E-2</v>
      </c>
      <c r="BC149" s="32">
        <f>IFERROR(('2a) logm_x(t)'!ER32-'2a) logm_x(t)'!EQ32-'2a)answer'!$I32)^2,"")</f>
        <v>2.8381040716784593E-3</v>
      </c>
      <c r="BD149" s="32">
        <f>IFERROR(('2a) logm_x(t)'!ES32-'2a) logm_x(t)'!ER32-'2a)answer'!$I32)^2,"")</f>
        <v>6.6650274239802459E-4</v>
      </c>
      <c r="BE149" s="32">
        <f>IFERROR(('2a) logm_x(t)'!ET32-'2a) logm_x(t)'!ES32-'2a)answer'!$I32)^2,"")</f>
        <v>8.2192748796950635E-5</v>
      </c>
      <c r="BF149" s="32">
        <f>IFERROR(('2a) logm_x(t)'!EU32-'2a) logm_x(t)'!ET32-'2a)answer'!$I32)^2,"")</f>
        <v>2.1264664266969904E-2</v>
      </c>
      <c r="BG149" s="32">
        <f>IFERROR(('2a) logm_x(t)'!EV32-'2a) logm_x(t)'!EU32-'2a)answer'!$I32)^2,"")</f>
        <v>0.14921228527614006</v>
      </c>
      <c r="BH149" s="32">
        <f>IFERROR(('2a) logm_x(t)'!EW32-'2a) logm_x(t)'!EV32-'2a)answer'!$I32)^2,"")</f>
        <v>5.0182902427935126E-2</v>
      </c>
      <c r="BI149" s="32">
        <f>IFERROR(('2a) logm_x(t)'!EX32-'2a) logm_x(t)'!EW32-'2a)answer'!$I32)^2,"")</f>
        <v>3.3042750542453827E-3</v>
      </c>
      <c r="BJ149" s="32">
        <f>IFERROR(('2a) logm_x(t)'!EY32-'2a) logm_x(t)'!EX32-'2a)answer'!$I32)^2,"")</f>
        <v>5.8272101168112718E-2</v>
      </c>
      <c r="BK149" s="32">
        <f>IFERROR(('2a) logm_x(t)'!EZ32-'2a) logm_x(t)'!EY32-'2a)answer'!$I32)^2,"")</f>
        <v>7.1022730098826131E-3</v>
      </c>
      <c r="BL149" s="32">
        <f>IFERROR(('2a) logm_x(t)'!FA32-'2a) logm_x(t)'!EZ32-'2a)answer'!$I32)^2,"")</f>
        <v>1.1632906628859002E-3</v>
      </c>
      <c r="BM149" s="32">
        <f>IFERROR(('2a) logm_x(t)'!FB32-'2a) logm_x(t)'!FA32-'2a)answer'!$I32)^2,"")</f>
        <v>1.1465086206075443E-2</v>
      </c>
      <c r="BN149" s="32">
        <f>IFERROR(('2a) logm_x(t)'!FC32-'2a) logm_x(t)'!FB32-'2a)answer'!$I32)^2,"")</f>
        <v>2.3833482570310083E-2</v>
      </c>
      <c r="BO149" s="32">
        <f>IFERROR(('2a) logm_x(t)'!FD32-'2a) logm_x(t)'!FC32-'2a)answer'!$I32)^2,"")</f>
        <v>3.2735227927113718E-2</v>
      </c>
      <c r="BP149" s="32">
        <f>IFERROR(('2a) logm_x(t)'!FE32-'2a) logm_x(t)'!FD32-'2a)answer'!$I32)^2,"")</f>
        <v>3.2897511365021143E-2</v>
      </c>
      <c r="BQ149" s="32">
        <f>IFERROR(('2a) logm_x(t)'!FF32-'2a) logm_x(t)'!FE32-'2a)answer'!$I32)^2,"")</f>
        <v>5.6454766521447257E-2</v>
      </c>
      <c r="BR149" s="32">
        <f>IFERROR(('2a) logm_x(t)'!FG32-'2a) logm_x(t)'!FF32-'2a)answer'!$I32)^2,"")</f>
        <v>1.3510470472205147E-2</v>
      </c>
      <c r="BS149" s="32">
        <f>IFERROR(('2a) logm_x(t)'!FH32-'2a) logm_x(t)'!FG32-'2a)answer'!$I32)^2,"")</f>
        <v>3.9055184622513398E-3</v>
      </c>
      <c r="BT149" s="32">
        <f>IFERROR(('2a) logm_x(t)'!FI32-'2a) logm_x(t)'!FH32-'2a)answer'!$I32)^2,"")</f>
        <v>8.4118514913735759E-2</v>
      </c>
      <c r="BU149" s="32">
        <f>IFERROR(('2a) logm_x(t)'!FJ32-'2a) logm_x(t)'!FI32-'2a)answer'!$I32)^2,"")</f>
        <v>3.6776748107256757E-2</v>
      </c>
      <c r="BV149" s="32">
        <f>IFERROR(('2a) logm_x(t)'!FK32-'2a) logm_x(t)'!FJ32-'2a)answer'!$I32)^2,"")</f>
        <v>8.4289339450732432E-3</v>
      </c>
      <c r="BW149" s="32">
        <f>IFERROR(('2a) logm_x(t)'!FL32-'2a) logm_x(t)'!FK32-'2a)answer'!$I32)^2,"")</f>
        <v>7.4291548050229596E-4</v>
      </c>
      <c r="BX149" s="32">
        <f>IFERROR(('2a) logm_x(t)'!FM32-'2a) logm_x(t)'!FL32-'2a)answer'!$I32)^2,"")</f>
        <v>9.9651196717097813E-3</v>
      </c>
      <c r="BY149" s="32">
        <f>IFERROR(('2a) logm_x(t)'!FN32-'2a) logm_x(t)'!FM32-'2a)answer'!$I32)^2,"")</f>
        <v>1.8649526314408624E-2</v>
      </c>
      <c r="BZ149" s="32">
        <f>IFERROR(('2a) logm_x(t)'!FO32-'2a) logm_x(t)'!FN32-'2a)answer'!$I32)^2,"")</f>
        <v>1.3617663571129823E-3</v>
      </c>
      <c r="CA149" s="32">
        <f>IFERROR(('2a) logm_x(t)'!FP32-'2a) logm_x(t)'!FO32-'2a)answer'!$I32)^2,"")</f>
        <v>2.0246717448119199E-2</v>
      </c>
      <c r="CB149" s="32">
        <f>IFERROR(('2a) logm_x(t)'!FQ32-'2a) logm_x(t)'!FP32-'2a)answer'!$I32)^2,"")</f>
        <v>3.8679946838160173E-2</v>
      </c>
      <c r="CC149" s="32">
        <f>IFERROR(('2a) logm_x(t)'!FR32-'2a) logm_x(t)'!FQ32-'2a)answer'!$I32)^2,"")</f>
        <v>7.0961315265763328E-4</v>
      </c>
      <c r="CD149" s="32">
        <f>IFERROR(('2a) logm_x(t)'!FS32-'2a) logm_x(t)'!FR32-'2a)answer'!$I32)^2,"")</f>
        <v>8.1053749716327866E-2</v>
      </c>
      <c r="CE149" s="32">
        <f>IFERROR(('2a) logm_x(t)'!FT32-'2a) logm_x(t)'!FS32-'2a)answer'!$I32)^2,"")</f>
        <v>8.5470516937948479E-2</v>
      </c>
      <c r="CF149" s="32">
        <f>IFERROR(('2a) logm_x(t)'!FU32-'2a) logm_x(t)'!FT32-'2a)answer'!$I32)^2,"")</f>
        <v>3.2030164560790254E-2</v>
      </c>
      <c r="CG149" s="32">
        <f>IFERROR(('2a) logm_x(t)'!FV32-'2a) logm_x(t)'!FU32-'2a)answer'!$I32)^2,"")</f>
        <v>3.4354258802171952E-2</v>
      </c>
      <c r="CH149" s="32">
        <f>IFERROR(('2a) logm_x(t)'!FW32-'2a) logm_x(t)'!FV32-'2a)answer'!$I32)^2,"")</f>
        <v>1.0641053768841396E-2</v>
      </c>
      <c r="CI149" s="32">
        <f>IFERROR(('2a) logm_x(t)'!FX32-'2a) logm_x(t)'!FW32-'2a)answer'!$I32)^2,"")</f>
        <v>1.7541721969524034E-2</v>
      </c>
      <c r="CJ149" s="32">
        <f>IFERROR(('2a) logm_x(t)'!FY32-'2a) logm_x(t)'!FX32-'2a)answer'!$I32)^2,"")</f>
        <v>8.358201411544007E-2</v>
      </c>
      <c r="CK149" s="32">
        <f>IFERROR(('2a) logm_x(t)'!FZ32-'2a) logm_x(t)'!FY32-'2a)answer'!$I32)^2,"")</f>
        <v>0.21063322476284096</v>
      </c>
      <c r="CL149" s="32">
        <f>IFERROR(('2a) logm_x(t)'!GA32-'2a) logm_x(t)'!FZ32-'2a)answer'!$I32)^2,"")</f>
        <v>0.13559214850251608</v>
      </c>
      <c r="CM149" s="32">
        <f>IFERROR(('2a) logm_x(t)'!GB32-'2a) logm_x(t)'!GA32-'2a)answer'!$I32)^2,"")</f>
        <v>5.0396615503404692E-2</v>
      </c>
      <c r="CN149" s="32">
        <f>IFERROR(('2a) logm_x(t)'!GC32-'2a) logm_x(t)'!GB32-'2a)answer'!$I32)^2,"")</f>
        <v>7.4456123361780363E-4</v>
      </c>
    </row>
    <row r="150" spans="1:92" x14ac:dyDescent="0.25">
      <c r="A150" s="31">
        <f t="shared" si="11"/>
        <v>30</v>
      </c>
      <c r="C150" s="32">
        <f>IFERROR(('2a) logm_x(t)'!CR33-'2a) logm_x(t)'!CQ33-'2a)answer'!$I33)^2,"")</f>
        <v>4.7429742647370957E-5</v>
      </c>
      <c r="D150" s="32">
        <f>IFERROR(('2a) logm_x(t)'!CS33-'2a) logm_x(t)'!CR33-'2a)answer'!$I33)^2,"")</f>
        <v>1.314505707492068E-6</v>
      </c>
      <c r="E150" s="32">
        <f>IFERROR(('2a) logm_x(t)'!CT33-'2a) logm_x(t)'!CS33-'2a)answer'!$I33)^2,"")</f>
        <v>2.0412668123922198E-3</v>
      </c>
      <c r="F150" s="32">
        <f>IFERROR(('2a) logm_x(t)'!CU33-'2a) logm_x(t)'!CT33-'2a)answer'!$I33)^2,"")</f>
        <v>2.8669946138322137E-2</v>
      </c>
      <c r="G150" s="32">
        <f>IFERROR(('2a) logm_x(t)'!CV33-'2a) logm_x(t)'!CU33-'2a)answer'!$I33)^2,"")</f>
        <v>1.6383682369665099E-3</v>
      </c>
      <c r="H150" s="32">
        <f>IFERROR(('2a) logm_x(t)'!CW33-'2a) logm_x(t)'!CV33-'2a)answer'!$I33)^2,"")</f>
        <v>6.0539971935724656E-5</v>
      </c>
      <c r="I150" s="32">
        <f>IFERROR(('2a) logm_x(t)'!CX33-'2a) logm_x(t)'!CW33-'2a)answer'!$I33)^2,"")</f>
        <v>7.5374174334490376E-6</v>
      </c>
      <c r="J150" s="32">
        <f>IFERROR(('2a) logm_x(t)'!CY33-'2a) logm_x(t)'!CX33-'2a)answer'!$I33)^2,"")</f>
        <v>1.6531365459696618E-3</v>
      </c>
      <c r="K150" s="32">
        <f>IFERROR(('2a) logm_x(t)'!CZ33-'2a) logm_x(t)'!CY33-'2a)answer'!$I33)^2,"")</f>
        <v>1.5451917250628219E-2</v>
      </c>
      <c r="L150" s="32">
        <f>IFERROR(('2a) logm_x(t)'!DA33-'2a) logm_x(t)'!CZ33-'2a)answer'!$I33)^2,"")</f>
        <v>1.1049303960680289E-2</v>
      </c>
      <c r="M150" s="32">
        <f>IFERROR(('2a) logm_x(t)'!DB33-'2a) logm_x(t)'!DA33-'2a)answer'!$I33)^2,"")</f>
        <v>0.10091573057529427</v>
      </c>
      <c r="N150" s="32">
        <f>IFERROR(('2a) logm_x(t)'!DC33-'2a) logm_x(t)'!DB33-'2a)answer'!$I33)^2,"")</f>
        <v>6.1034917114670004E-2</v>
      </c>
      <c r="O150" s="32">
        <f>IFERROR(('2a) logm_x(t)'!DD33-'2a) logm_x(t)'!DC33-'2a)answer'!$I33)^2,"")</f>
        <v>8.5794867520306791E-4</v>
      </c>
      <c r="P150" s="32">
        <f>IFERROR(('2a) logm_x(t)'!DE33-'2a) logm_x(t)'!DD33-'2a)answer'!$I33)^2,"")</f>
        <v>4.9833280553644283E-6</v>
      </c>
      <c r="Q150" s="32">
        <f>IFERROR(('2a) logm_x(t)'!DF33-'2a) logm_x(t)'!DE33-'2a)answer'!$I33)^2,"")</f>
        <v>3.5836636408864531E-2</v>
      </c>
      <c r="R150" s="32">
        <f>IFERROR(('2a) logm_x(t)'!DG33-'2a) logm_x(t)'!DF33-'2a)answer'!$I33)^2,"")</f>
        <v>1.1993241394273104E-2</v>
      </c>
      <c r="S150" s="32">
        <f>IFERROR(('2a) logm_x(t)'!DH33-'2a) logm_x(t)'!DG33-'2a)answer'!$I33)^2,"")</f>
        <v>3.3787523014531598E-3</v>
      </c>
      <c r="T150" s="32">
        <f>IFERROR(('2a) logm_x(t)'!DI33-'2a) logm_x(t)'!DH33-'2a)answer'!$I33)^2,"")</f>
        <v>1.8440984745455864E-2</v>
      </c>
      <c r="U150" s="32">
        <f>IFERROR(('2a) logm_x(t)'!DJ33-'2a) logm_x(t)'!DI33-'2a)answer'!$I33)^2,"")</f>
        <v>7.679372245526621E-3</v>
      </c>
      <c r="V150" s="32">
        <f>IFERROR(('2a) logm_x(t)'!DK33-'2a) logm_x(t)'!DJ33-'2a)answer'!$I33)^2,"")</f>
        <v>1.1473158269293134E-2</v>
      </c>
      <c r="W150" s="32">
        <f>IFERROR(('2a) logm_x(t)'!DL33-'2a) logm_x(t)'!DK33-'2a)answer'!$I33)^2,"")</f>
        <v>3.274011679435774E-3</v>
      </c>
      <c r="X150" s="32">
        <f>IFERROR(('2a) logm_x(t)'!DM33-'2a) logm_x(t)'!DL33-'2a)answer'!$I33)^2,"")</f>
        <v>1.0937836337680883E-2</v>
      </c>
      <c r="Y150" s="32">
        <f>IFERROR(('2a) logm_x(t)'!DN33-'2a) logm_x(t)'!DM33-'2a)answer'!$I33)^2,"")</f>
        <v>2.3389756032844572E-3</v>
      </c>
      <c r="Z150" s="32">
        <f>IFERROR(('2a) logm_x(t)'!DO33-'2a) logm_x(t)'!DN33-'2a)answer'!$I33)^2,"")</f>
        <v>2.4909215905560686E-3</v>
      </c>
      <c r="AA150" s="32">
        <f>IFERROR(('2a) logm_x(t)'!DP33-'2a) logm_x(t)'!DO33-'2a)answer'!$I33)^2,"")</f>
        <v>4.3849082852010753E-3</v>
      </c>
      <c r="AB150" s="32">
        <f>IFERROR(('2a) logm_x(t)'!DQ33-'2a) logm_x(t)'!DP33-'2a)answer'!$I33)^2,"")</f>
        <v>9.2421559554639859E-3</v>
      </c>
      <c r="AC150" s="32">
        <f>IFERROR(('2a) logm_x(t)'!DR33-'2a) logm_x(t)'!DQ33-'2a)answer'!$I33)^2,"")</f>
        <v>2.4758456558206308E-3</v>
      </c>
      <c r="AD150" s="32">
        <f>IFERROR(('2a) logm_x(t)'!DS33-'2a) logm_x(t)'!DR33-'2a)answer'!$I33)^2,"")</f>
        <v>2.2647161486108486E-2</v>
      </c>
      <c r="AE150" s="32">
        <f>IFERROR(('2a) logm_x(t)'!DT33-'2a) logm_x(t)'!DS33-'2a)answer'!$I33)^2,"")</f>
        <v>6.9155593182079571E-4</v>
      </c>
      <c r="AF150" s="32">
        <f>IFERROR(('2a) logm_x(t)'!DU33-'2a) logm_x(t)'!DT33-'2a)answer'!$I33)^2,"")</f>
        <v>6.8416094841811711E-3</v>
      </c>
      <c r="AG150" s="32">
        <f>IFERROR(('2a) logm_x(t)'!DV33-'2a) logm_x(t)'!DU33-'2a)answer'!$I33)^2,"")</f>
        <v>3.0850982270111623E-2</v>
      </c>
      <c r="AH150" s="32">
        <f>IFERROR(('2a) logm_x(t)'!DW33-'2a) logm_x(t)'!DV33-'2a)answer'!$I33)^2,"")</f>
        <v>2.6222064660363409E-5</v>
      </c>
      <c r="AI150" s="32">
        <f>IFERROR(('2a) logm_x(t)'!DX33-'2a) logm_x(t)'!DW33-'2a)answer'!$I33)^2,"")</f>
        <v>2.345364568214315E-2</v>
      </c>
      <c r="AJ150" s="32">
        <f>IFERROR(('2a) logm_x(t)'!DY33-'2a) logm_x(t)'!DX33-'2a)answer'!$I33)^2,"")</f>
        <v>6.79118905245399E-2</v>
      </c>
      <c r="AK150" s="32">
        <f>IFERROR(('2a) logm_x(t)'!DZ33-'2a) logm_x(t)'!DY33-'2a)answer'!$I33)^2,"")</f>
        <v>6.4903459810285349E-2</v>
      </c>
      <c r="AL150" s="32">
        <f>IFERROR(('2a) logm_x(t)'!EA33-'2a) logm_x(t)'!DZ33-'2a)answer'!$I33)^2,"")</f>
        <v>7.8421086641853688E-4</v>
      </c>
      <c r="AM150" s="32">
        <f>IFERROR(('2a) logm_x(t)'!EB33-'2a) logm_x(t)'!EA33-'2a)answer'!$I33)^2,"")</f>
        <v>8.4786117897215848E-4</v>
      </c>
      <c r="AN150" s="32">
        <f>IFERROR(('2a) logm_x(t)'!EC33-'2a) logm_x(t)'!EB33-'2a)answer'!$I33)^2,"")</f>
        <v>4.0385260354015291E-5</v>
      </c>
      <c r="AO150" s="32">
        <f>IFERROR(('2a) logm_x(t)'!ED33-'2a) logm_x(t)'!EC33-'2a)answer'!$I33)^2,"")</f>
        <v>1.8990331796999965E-3</v>
      </c>
      <c r="AP150" s="32">
        <f>IFERROR(('2a) logm_x(t)'!EE33-'2a) logm_x(t)'!ED33-'2a)answer'!$I33)^2,"")</f>
        <v>5.8524837225323858E-3</v>
      </c>
      <c r="AQ150" s="32">
        <f>IFERROR(('2a) logm_x(t)'!EF33-'2a) logm_x(t)'!EE33-'2a)answer'!$I33)^2,"")</f>
        <v>4.1499229337120074E-2</v>
      </c>
      <c r="AR150" s="32">
        <f>IFERROR(('2a) logm_x(t)'!EG33-'2a) logm_x(t)'!EF33-'2a)answer'!$I33)^2,"")</f>
        <v>1.1428595667956388E-2</v>
      </c>
      <c r="AS150" s="32">
        <f>IFERROR(('2a) logm_x(t)'!EH33-'2a) logm_x(t)'!EG33-'2a)answer'!$I33)^2,"")</f>
        <v>1.365468450546729E-2</v>
      </c>
      <c r="AT150" s="32">
        <f>IFERROR(('2a) logm_x(t)'!EI33-'2a) logm_x(t)'!EH33-'2a)answer'!$I33)^2,"")</f>
        <v>5.4374118475804967E-3</v>
      </c>
      <c r="AU150" s="32">
        <f>IFERROR(('2a) logm_x(t)'!EJ33-'2a) logm_x(t)'!EI33-'2a)answer'!$I33)^2,"")</f>
        <v>8.7260314253030297E-2</v>
      </c>
      <c r="AV150" s="32">
        <f>IFERROR(('2a) logm_x(t)'!EK33-'2a) logm_x(t)'!EJ33-'2a)answer'!$I33)^2,"")</f>
        <v>0.1245909359520276</v>
      </c>
      <c r="AW150" s="32">
        <f>IFERROR(('2a) logm_x(t)'!EL33-'2a) logm_x(t)'!EK33-'2a)answer'!$I33)^2,"")</f>
        <v>3.297025466428069E-2</v>
      </c>
      <c r="AX150" s="32">
        <f>IFERROR(('2a) logm_x(t)'!EM33-'2a) logm_x(t)'!EL33-'2a)answer'!$I33)^2,"")</f>
        <v>0.20916493505626618</v>
      </c>
      <c r="AY150" s="32">
        <f>IFERROR(('2a) logm_x(t)'!EN33-'2a) logm_x(t)'!EM33-'2a)answer'!$I33)^2,"")</f>
        <v>0.16493962026005562</v>
      </c>
      <c r="AZ150" s="32">
        <f>IFERROR(('2a) logm_x(t)'!EO33-'2a) logm_x(t)'!EN33-'2a)answer'!$I33)^2,"")</f>
        <v>2.0831119423530262E-3</v>
      </c>
      <c r="BA150" s="32">
        <f>IFERROR(('2a) logm_x(t)'!EP33-'2a) logm_x(t)'!EO33-'2a)answer'!$I33)^2,"")</f>
        <v>7.3149142101007397E-2</v>
      </c>
      <c r="BB150" s="32">
        <f>IFERROR(('2a) logm_x(t)'!EQ33-'2a) logm_x(t)'!EP33-'2a)answer'!$I33)^2,"")</f>
        <v>2.4925255731257902E-2</v>
      </c>
      <c r="BC150" s="32">
        <f>IFERROR(('2a) logm_x(t)'!ER33-'2a) logm_x(t)'!EQ33-'2a)answer'!$I33)^2,"")</f>
        <v>3.2074739071756599E-3</v>
      </c>
      <c r="BD150" s="32">
        <f>IFERROR(('2a) logm_x(t)'!ES33-'2a) logm_x(t)'!ER33-'2a)answer'!$I33)^2,"")</f>
        <v>2.1420873946318151E-3</v>
      </c>
      <c r="BE150" s="32">
        <f>IFERROR(('2a) logm_x(t)'!ET33-'2a) logm_x(t)'!ES33-'2a)answer'!$I33)^2,"")</f>
        <v>2.9853855270099202E-2</v>
      </c>
      <c r="BF150" s="32">
        <f>IFERROR(('2a) logm_x(t)'!EU33-'2a) logm_x(t)'!ET33-'2a)answer'!$I33)^2,"")</f>
        <v>6.6338914592990383E-3</v>
      </c>
      <c r="BG150" s="32">
        <f>IFERROR(('2a) logm_x(t)'!EV33-'2a) logm_x(t)'!EU33-'2a)answer'!$I33)^2,"")</f>
        <v>6.1594869593112972E-2</v>
      </c>
      <c r="BH150" s="32">
        <f>IFERROR(('2a) logm_x(t)'!EW33-'2a) logm_x(t)'!EV33-'2a)answer'!$I33)^2,"")</f>
        <v>9.2439636766064925E-2</v>
      </c>
      <c r="BI150" s="32">
        <f>IFERROR(('2a) logm_x(t)'!EX33-'2a) logm_x(t)'!EW33-'2a)answer'!$I33)^2,"")</f>
        <v>1.9166192316831886E-2</v>
      </c>
      <c r="BJ150" s="32">
        <f>IFERROR(('2a) logm_x(t)'!EY33-'2a) logm_x(t)'!EX33-'2a)answer'!$I33)^2,"")</f>
        <v>9.0727757536460008E-2</v>
      </c>
      <c r="BK150" s="32">
        <f>IFERROR(('2a) logm_x(t)'!EZ33-'2a) logm_x(t)'!EY33-'2a)answer'!$I33)^2,"")</f>
        <v>2.2822813018352479E-3</v>
      </c>
      <c r="BL150" s="32">
        <f>IFERROR(('2a) logm_x(t)'!FA33-'2a) logm_x(t)'!EZ33-'2a)answer'!$I33)^2,"")</f>
        <v>4.7919859360200927E-2</v>
      </c>
      <c r="BM150" s="32">
        <f>IFERROR(('2a) logm_x(t)'!FB33-'2a) logm_x(t)'!FA33-'2a)answer'!$I33)^2,"")</f>
        <v>2.2799098487971448E-2</v>
      </c>
      <c r="BN150" s="32">
        <f>IFERROR(('2a) logm_x(t)'!FC33-'2a) logm_x(t)'!FB33-'2a)answer'!$I33)^2,"")</f>
        <v>8.6865102202540716E-3</v>
      </c>
      <c r="BO150" s="32">
        <f>IFERROR(('2a) logm_x(t)'!FD33-'2a) logm_x(t)'!FC33-'2a)answer'!$I33)^2,"")</f>
        <v>3.1695424427712315E-4</v>
      </c>
      <c r="BP150" s="32">
        <f>IFERROR(('2a) logm_x(t)'!FE33-'2a) logm_x(t)'!FD33-'2a)answer'!$I33)^2,"")</f>
        <v>3.1062820290645648E-2</v>
      </c>
      <c r="BQ150" s="32">
        <f>IFERROR(('2a) logm_x(t)'!FF33-'2a) logm_x(t)'!FE33-'2a)answer'!$I33)^2,"")</f>
        <v>1.0790479228594415E-3</v>
      </c>
      <c r="BR150" s="32">
        <f>IFERROR(('2a) logm_x(t)'!FG33-'2a) logm_x(t)'!FF33-'2a)answer'!$I33)^2,"")</f>
        <v>2.715353919414127E-2</v>
      </c>
      <c r="BS150" s="32">
        <f>IFERROR(('2a) logm_x(t)'!FH33-'2a) logm_x(t)'!FG33-'2a)answer'!$I33)^2,"")</f>
        <v>1.1756433161307887E-2</v>
      </c>
      <c r="BT150" s="32">
        <f>IFERROR(('2a) logm_x(t)'!FI33-'2a) logm_x(t)'!FH33-'2a)answer'!$I33)^2,"")</f>
        <v>1.3912863367796329E-3</v>
      </c>
      <c r="BU150" s="32">
        <f>IFERROR(('2a) logm_x(t)'!FJ33-'2a) logm_x(t)'!FI33-'2a)answer'!$I33)^2,"")</f>
        <v>5.1357148384423871E-3</v>
      </c>
      <c r="BV150" s="32">
        <f>IFERROR(('2a) logm_x(t)'!FK33-'2a) logm_x(t)'!FJ33-'2a)answer'!$I33)^2,"")</f>
        <v>2.1735805857956224E-2</v>
      </c>
      <c r="BW150" s="32">
        <f>IFERROR(('2a) logm_x(t)'!FL33-'2a) logm_x(t)'!FK33-'2a)answer'!$I33)^2,"")</f>
        <v>1.2796459108363526E-2</v>
      </c>
      <c r="BX150" s="32">
        <f>IFERROR(('2a) logm_x(t)'!FM33-'2a) logm_x(t)'!FL33-'2a)answer'!$I33)^2,"")</f>
        <v>6.7959616895743161E-2</v>
      </c>
      <c r="BY150" s="32">
        <f>IFERROR(('2a) logm_x(t)'!FN33-'2a) logm_x(t)'!FM33-'2a)answer'!$I33)^2,"")</f>
        <v>0.11817047089727498</v>
      </c>
      <c r="BZ150" s="32">
        <f>IFERROR(('2a) logm_x(t)'!FO33-'2a) logm_x(t)'!FN33-'2a)answer'!$I33)^2,"")</f>
        <v>6.3566358063917264E-2</v>
      </c>
      <c r="CA150" s="32">
        <f>IFERROR(('2a) logm_x(t)'!FP33-'2a) logm_x(t)'!FO33-'2a)answer'!$I33)^2,"")</f>
        <v>5.9796326316085176E-3</v>
      </c>
      <c r="CB150" s="32">
        <f>IFERROR(('2a) logm_x(t)'!FQ33-'2a) logm_x(t)'!FP33-'2a)answer'!$I33)^2,"")</f>
        <v>6.1347620962391658E-2</v>
      </c>
      <c r="CC150" s="32">
        <f>IFERROR(('2a) logm_x(t)'!FR33-'2a) logm_x(t)'!FQ33-'2a)answer'!$I33)^2,"")</f>
        <v>7.2953362953135023E-3</v>
      </c>
      <c r="CD150" s="32">
        <f>IFERROR(('2a) logm_x(t)'!FS33-'2a) logm_x(t)'!FR33-'2a)answer'!$I33)^2,"")</f>
        <v>2.9513306882955701E-2</v>
      </c>
      <c r="CE150" s="32">
        <f>IFERROR(('2a) logm_x(t)'!FT33-'2a) logm_x(t)'!FS33-'2a)answer'!$I33)^2,"")</f>
        <v>5.8764253539909488E-3</v>
      </c>
      <c r="CF150" s="32">
        <f>IFERROR(('2a) logm_x(t)'!FU33-'2a) logm_x(t)'!FT33-'2a)answer'!$I33)^2,"")</f>
        <v>3.2043893512500442E-2</v>
      </c>
      <c r="CG150" s="32">
        <f>IFERROR(('2a) logm_x(t)'!FV33-'2a) logm_x(t)'!FU33-'2a)answer'!$I33)^2,"")</f>
        <v>0.20220174544611932</v>
      </c>
      <c r="CH150" s="32">
        <f>IFERROR(('2a) logm_x(t)'!FW33-'2a) logm_x(t)'!FV33-'2a)answer'!$I33)^2,"")</f>
        <v>4.2082979144090371E-2</v>
      </c>
      <c r="CI150" s="32">
        <f>IFERROR(('2a) logm_x(t)'!FX33-'2a) logm_x(t)'!FW33-'2a)answer'!$I33)^2,"")</f>
        <v>7.3990407493367306E-3</v>
      </c>
      <c r="CJ150" s="32">
        <f>IFERROR(('2a) logm_x(t)'!FY33-'2a) logm_x(t)'!FX33-'2a)answer'!$I33)^2,"")</f>
        <v>7.2531811595791473E-2</v>
      </c>
      <c r="CK150" s="32">
        <f>IFERROR(('2a) logm_x(t)'!FZ33-'2a) logm_x(t)'!FY33-'2a)answer'!$I33)^2,"")</f>
        <v>9.3653384012711578E-3</v>
      </c>
      <c r="CL150" s="32">
        <f>IFERROR(('2a) logm_x(t)'!GA33-'2a) logm_x(t)'!FZ33-'2a)answer'!$I33)^2,"")</f>
        <v>1.6267089809912664E-3</v>
      </c>
      <c r="CM150" s="32">
        <f>IFERROR(('2a) logm_x(t)'!GB33-'2a) logm_x(t)'!GA33-'2a)answer'!$I33)^2,"")</f>
        <v>9.7410925347186372E-3</v>
      </c>
      <c r="CN150" s="32">
        <f>IFERROR(('2a) logm_x(t)'!GC33-'2a) logm_x(t)'!GB33-'2a)answer'!$I33)^2,"")</f>
        <v>3.2819345867920631E-2</v>
      </c>
    </row>
    <row r="151" spans="1:92" x14ac:dyDescent="0.25">
      <c r="A151" s="31">
        <f t="shared" si="11"/>
        <v>31</v>
      </c>
      <c r="C151" s="32">
        <f>IFERROR(('2a) logm_x(t)'!CR34-'2a) logm_x(t)'!CQ34-'2a)answer'!$I34)^2,"")</f>
        <v>3.5786745271660628E-4</v>
      </c>
      <c r="D151" s="32">
        <f>IFERROR(('2a) logm_x(t)'!CS34-'2a) logm_x(t)'!CR34-'2a)answer'!$I34)^2,"")</f>
        <v>4.7609949085453077E-3</v>
      </c>
      <c r="E151" s="32">
        <f>IFERROR(('2a) logm_x(t)'!CT34-'2a) logm_x(t)'!CS34-'2a)answer'!$I34)^2,"")</f>
        <v>4.655442168405997E-4</v>
      </c>
      <c r="F151" s="32">
        <f>IFERROR(('2a) logm_x(t)'!CU34-'2a) logm_x(t)'!CT34-'2a)answer'!$I34)^2,"")</f>
        <v>3.002617664905304E-3</v>
      </c>
      <c r="G151" s="32">
        <f>IFERROR(('2a) logm_x(t)'!CV34-'2a) logm_x(t)'!CU34-'2a)answer'!$I34)^2,"")</f>
        <v>4.477494537021824E-3</v>
      </c>
      <c r="H151" s="32">
        <f>IFERROR(('2a) logm_x(t)'!CW34-'2a) logm_x(t)'!CV34-'2a)answer'!$I34)^2,"")</f>
        <v>7.8506518164387327E-3</v>
      </c>
      <c r="I151" s="32">
        <f>IFERROR(('2a) logm_x(t)'!CX34-'2a) logm_x(t)'!CW34-'2a)answer'!$I34)^2,"")</f>
        <v>3.0184035973830337E-5</v>
      </c>
      <c r="J151" s="32">
        <f>IFERROR(('2a) logm_x(t)'!CY34-'2a) logm_x(t)'!CX34-'2a)answer'!$I34)^2,"")</f>
        <v>1.0786093930173163E-2</v>
      </c>
      <c r="K151" s="32">
        <f>IFERROR(('2a) logm_x(t)'!CZ34-'2a) logm_x(t)'!CY34-'2a)answer'!$I34)^2,"")</f>
        <v>3.2056889966171941E-3</v>
      </c>
      <c r="L151" s="32">
        <f>IFERROR(('2a) logm_x(t)'!DA34-'2a) logm_x(t)'!CZ34-'2a)answer'!$I34)^2,"")</f>
        <v>6.9338834134175025E-3</v>
      </c>
      <c r="M151" s="32">
        <f>IFERROR(('2a) logm_x(t)'!DB34-'2a) logm_x(t)'!DA34-'2a)answer'!$I34)^2,"")</f>
        <v>3.9762264890581773E-4</v>
      </c>
      <c r="N151" s="32">
        <f>IFERROR(('2a) logm_x(t)'!DC34-'2a) logm_x(t)'!DB34-'2a)answer'!$I34)^2,"")</f>
        <v>1.2950340888117135E-2</v>
      </c>
      <c r="O151" s="32">
        <f>IFERROR(('2a) logm_x(t)'!DD34-'2a) logm_x(t)'!DC34-'2a)answer'!$I34)^2,"")</f>
        <v>6.2042234249777894E-2</v>
      </c>
      <c r="P151" s="32">
        <f>IFERROR(('2a) logm_x(t)'!DE34-'2a) logm_x(t)'!DD34-'2a)answer'!$I34)^2,"")</f>
        <v>3.5945093458734305E-2</v>
      </c>
      <c r="Q151" s="32">
        <f>IFERROR(('2a) logm_x(t)'!DF34-'2a) logm_x(t)'!DE34-'2a)answer'!$I34)^2,"")</f>
        <v>1.5169592865467393E-2</v>
      </c>
      <c r="R151" s="32">
        <f>IFERROR(('2a) logm_x(t)'!DG34-'2a) logm_x(t)'!DF34-'2a)answer'!$I34)^2,"")</f>
        <v>2.114188675892859E-4</v>
      </c>
      <c r="S151" s="32">
        <f>IFERROR(('2a) logm_x(t)'!DH34-'2a) logm_x(t)'!DG34-'2a)answer'!$I34)^2,"")</f>
        <v>1.780797012180153E-2</v>
      </c>
      <c r="T151" s="32">
        <f>IFERROR(('2a) logm_x(t)'!DI34-'2a) logm_x(t)'!DH34-'2a)answer'!$I34)^2,"")</f>
        <v>7.4701028317849258E-3</v>
      </c>
      <c r="U151" s="32">
        <f>IFERROR(('2a) logm_x(t)'!DJ34-'2a) logm_x(t)'!DI34-'2a)answer'!$I34)^2,"")</f>
        <v>1.8512990043553449E-2</v>
      </c>
      <c r="V151" s="32">
        <f>IFERROR(('2a) logm_x(t)'!DK34-'2a) logm_x(t)'!DJ34-'2a)answer'!$I34)^2,"")</f>
        <v>2.6318790685142578E-5</v>
      </c>
      <c r="W151" s="32">
        <f>IFERROR(('2a) logm_x(t)'!DL34-'2a) logm_x(t)'!DK34-'2a)answer'!$I34)^2,"")</f>
        <v>5.7741222451546115E-3</v>
      </c>
      <c r="X151" s="32">
        <f>IFERROR(('2a) logm_x(t)'!DM34-'2a) logm_x(t)'!DL34-'2a)answer'!$I34)^2,"")</f>
        <v>1.7839723003659335E-2</v>
      </c>
      <c r="Y151" s="32">
        <f>IFERROR(('2a) logm_x(t)'!DN34-'2a) logm_x(t)'!DM34-'2a)answer'!$I34)^2,"")</f>
        <v>1.3331352697550926E-2</v>
      </c>
      <c r="Z151" s="32">
        <f>IFERROR(('2a) logm_x(t)'!DO34-'2a) logm_x(t)'!DN34-'2a)answer'!$I34)^2,"")</f>
        <v>1.4612361804739463E-2</v>
      </c>
      <c r="AA151" s="32">
        <f>IFERROR(('2a) logm_x(t)'!DP34-'2a) logm_x(t)'!DO34-'2a)answer'!$I34)^2,"")</f>
        <v>4.1068028183885906E-2</v>
      </c>
      <c r="AB151" s="32">
        <f>IFERROR(('2a) logm_x(t)'!DQ34-'2a) logm_x(t)'!DP34-'2a)answer'!$I34)^2,"")</f>
        <v>6.1798998683022327E-2</v>
      </c>
      <c r="AC151" s="32">
        <f>IFERROR(('2a) logm_x(t)'!DR34-'2a) logm_x(t)'!DQ34-'2a)answer'!$I34)^2,"")</f>
        <v>0.13594078172095428</v>
      </c>
      <c r="AD151" s="32">
        <f>IFERROR(('2a) logm_x(t)'!DS34-'2a) logm_x(t)'!DR34-'2a)answer'!$I34)^2,"")</f>
        <v>0.10372988688104301</v>
      </c>
      <c r="AE151" s="32">
        <f>IFERROR(('2a) logm_x(t)'!DT34-'2a) logm_x(t)'!DS34-'2a)answer'!$I34)^2,"")</f>
        <v>9.7044592245199067E-4</v>
      </c>
      <c r="AF151" s="32">
        <f>IFERROR(('2a) logm_x(t)'!DU34-'2a) logm_x(t)'!DT34-'2a)answer'!$I34)^2,"")</f>
        <v>4.1069407684597582E-2</v>
      </c>
      <c r="AG151" s="32">
        <f>IFERROR(('2a) logm_x(t)'!DV34-'2a) logm_x(t)'!DU34-'2a)answer'!$I34)^2,"")</f>
        <v>1.3643577925562247E-3</v>
      </c>
      <c r="AH151" s="32">
        <f>IFERROR(('2a) logm_x(t)'!DW34-'2a) logm_x(t)'!DV34-'2a)answer'!$I34)^2,"")</f>
        <v>3.9681021210197003E-2</v>
      </c>
      <c r="AI151" s="32">
        <f>IFERROR(('2a) logm_x(t)'!DX34-'2a) logm_x(t)'!DW34-'2a)answer'!$I34)^2,"")</f>
        <v>1.1039914730187169E-6</v>
      </c>
      <c r="AJ151" s="32">
        <f>IFERROR(('2a) logm_x(t)'!DY34-'2a) logm_x(t)'!DX34-'2a)answer'!$I34)^2,"")</f>
        <v>1.0351823289839765E-2</v>
      </c>
      <c r="AK151" s="32">
        <f>IFERROR(('2a) logm_x(t)'!DZ34-'2a) logm_x(t)'!DY34-'2a)answer'!$I34)^2,"")</f>
        <v>1.5701488020308817E-2</v>
      </c>
      <c r="AL151" s="32">
        <f>IFERROR(('2a) logm_x(t)'!EA34-'2a) logm_x(t)'!DZ34-'2a)answer'!$I34)^2,"")</f>
        <v>6.3050460081642435E-3</v>
      </c>
      <c r="AM151" s="32">
        <f>IFERROR(('2a) logm_x(t)'!EB34-'2a) logm_x(t)'!EA34-'2a)answer'!$I34)^2,"")</f>
        <v>3.9734831259337323E-4</v>
      </c>
      <c r="AN151" s="32">
        <f>IFERROR(('2a) logm_x(t)'!EC34-'2a) logm_x(t)'!EB34-'2a)answer'!$I34)^2,"")</f>
        <v>3.1583883984750483E-2</v>
      </c>
      <c r="AO151" s="32">
        <f>IFERROR(('2a) logm_x(t)'!ED34-'2a) logm_x(t)'!EC34-'2a)answer'!$I34)^2,"")</f>
        <v>2.6908079175761092E-3</v>
      </c>
      <c r="AP151" s="32">
        <f>IFERROR(('2a) logm_x(t)'!EE34-'2a) logm_x(t)'!ED34-'2a)answer'!$I34)^2,"")</f>
        <v>2.9441923566949683E-2</v>
      </c>
      <c r="AQ151" s="32">
        <f>IFERROR(('2a) logm_x(t)'!EF34-'2a) logm_x(t)'!EE34-'2a)answer'!$I34)^2,"")</f>
        <v>3.2682857628520796E-4</v>
      </c>
      <c r="AR151" s="32">
        <f>IFERROR(('2a) logm_x(t)'!EG34-'2a) logm_x(t)'!EF34-'2a)answer'!$I34)^2,"")</f>
        <v>1.0549080218321001E-2</v>
      </c>
      <c r="AS151" s="32">
        <f>IFERROR(('2a) logm_x(t)'!EH34-'2a) logm_x(t)'!EG34-'2a)answer'!$I34)^2,"")</f>
        <v>2.3554030480380673E-3</v>
      </c>
      <c r="AT151" s="32">
        <f>IFERROR(('2a) logm_x(t)'!EI34-'2a) logm_x(t)'!EH34-'2a)answer'!$I34)^2,"")</f>
        <v>7.0253322242029126E-2</v>
      </c>
      <c r="AU151" s="32">
        <f>IFERROR(('2a) logm_x(t)'!EJ34-'2a) logm_x(t)'!EI34-'2a)answer'!$I34)^2,"")</f>
        <v>4.3335892242935908E-2</v>
      </c>
      <c r="AV151" s="32">
        <f>IFERROR(('2a) logm_x(t)'!EK34-'2a) logm_x(t)'!EJ34-'2a)answer'!$I34)^2,"")</f>
        <v>6.0443025618036779E-2</v>
      </c>
      <c r="AW151" s="32">
        <f>IFERROR(('2a) logm_x(t)'!EL34-'2a) logm_x(t)'!EK34-'2a)answer'!$I34)^2,"")</f>
        <v>0.13172783513180616</v>
      </c>
      <c r="AX151" s="32">
        <f>IFERROR(('2a) logm_x(t)'!EM34-'2a) logm_x(t)'!EL34-'2a)answer'!$I34)^2,"")</f>
        <v>3.8052979973827415E-2</v>
      </c>
      <c r="AY151" s="32">
        <f>IFERROR(('2a) logm_x(t)'!EN34-'2a) logm_x(t)'!EM34-'2a)answer'!$I34)^2,"")</f>
        <v>2.8689543805276257E-2</v>
      </c>
      <c r="AZ151" s="32">
        <f>IFERROR(('2a) logm_x(t)'!EO34-'2a) logm_x(t)'!EN34-'2a)answer'!$I34)^2,"")</f>
        <v>1.3710407137209984E-2</v>
      </c>
      <c r="BA151" s="32">
        <f>IFERROR(('2a) logm_x(t)'!EP34-'2a) logm_x(t)'!EO34-'2a)answer'!$I34)^2,"")</f>
        <v>8.6349261948939646E-2</v>
      </c>
      <c r="BB151" s="32">
        <f>IFERROR(('2a) logm_x(t)'!EQ34-'2a) logm_x(t)'!EP34-'2a)answer'!$I34)^2,"")</f>
        <v>5.240524798704168E-2</v>
      </c>
      <c r="BC151" s="32">
        <f>IFERROR(('2a) logm_x(t)'!ER34-'2a) logm_x(t)'!EQ34-'2a)answer'!$I34)^2,"")</f>
        <v>3.4307724193530786E-2</v>
      </c>
      <c r="BD151" s="32">
        <f>IFERROR(('2a) logm_x(t)'!ES34-'2a) logm_x(t)'!ER34-'2a)answer'!$I34)^2,"")</f>
        <v>8.6197701631094085E-3</v>
      </c>
      <c r="BE151" s="32">
        <f>IFERROR(('2a) logm_x(t)'!ET34-'2a) logm_x(t)'!ES34-'2a)answer'!$I34)^2,"")</f>
        <v>4.4252074360588957E-2</v>
      </c>
      <c r="BF151" s="32">
        <f>IFERROR(('2a) logm_x(t)'!EU34-'2a) logm_x(t)'!ET34-'2a)answer'!$I34)^2,"")</f>
        <v>6.9853354819670024E-3</v>
      </c>
      <c r="BG151" s="32">
        <f>IFERROR(('2a) logm_x(t)'!EV34-'2a) logm_x(t)'!EU34-'2a)answer'!$I34)^2,"")</f>
        <v>1.5055702058708851E-3</v>
      </c>
      <c r="BH151" s="32">
        <f>IFERROR(('2a) logm_x(t)'!EW34-'2a) logm_x(t)'!EV34-'2a)answer'!$I34)^2,"")</f>
        <v>4.2431916337908299E-2</v>
      </c>
      <c r="BI151" s="32">
        <f>IFERROR(('2a) logm_x(t)'!EX34-'2a) logm_x(t)'!EW34-'2a)answer'!$I34)^2,"")</f>
        <v>1.6885086015904756E-3</v>
      </c>
      <c r="BJ151" s="32">
        <f>IFERROR(('2a) logm_x(t)'!EY34-'2a) logm_x(t)'!EX34-'2a)answer'!$I34)^2,"")</f>
        <v>1.7381454187527737E-2</v>
      </c>
      <c r="BK151" s="32">
        <f>IFERROR(('2a) logm_x(t)'!EZ34-'2a) logm_x(t)'!EY34-'2a)answer'!$I34)^2,"")</f>
        <v>2.3873223509962476E-3</v>
      </c>
      <c r="BL151" s="32">
        <f>IFERROR(('2a) logm_x(t)'!FA34-'2a) logm_x(t)'!EZ34-'2a)answer'!$I34)^2,"")</f>
        <v>5.8363108760286593E-3</v>
      </c>
      <c r="BM151" s="32">
        <f>IFERROR(('2a) logm_x(t)'!FB34-'2a) logm_x(t)'!FA34-'2a)answer'!$I34)^2,"")</f>
        <v>1.5118643916818201E-2</v>
      </c>
      <c r="BN151" s="32">
        <f>IFERROR(('2a) logm_x(t)'!FC34-'2a) logm_x(t)'!FB34-'2a)answer'!$I34)^2,"")</f>
        <v>3.4721013123702039E-3</v>
      </c>
      <c r="BO151" s="32">
        <f>IFERROR(('2a) logm_x(t)'!FD34-'2a) logm_x(t)'!FC34-'2a)answer'!$I34)^2,"")</f>
        <v>1.6231129896252972E-2</v>
      </c>
      <c r="BP151" s="32">
        <f>IFERROR(('2a) logm_x(t)'!FE34-'2a) logm_x(t)'!FD34-'2a)answer'!$I34)^2,"")</f>
        <v>5.3213772203704584E-4</v>
      </c>
      <c r="BQ151" s="32">
        <f>IFERROR(('2a) logm_x(t)'!FF34-'2a) logm_x(t)'!FE34-'2a)answer'!$I34)^2,"")</f>
        <v>4.1842541010320762E-2</v>
      </c>
      <c r="BR151" s="32">
        <f>IFERROR(('2a) logm_x(t)'!FG34-'2a) logm_x(t)'!FF34-'2a)answer'!$I34)^2,"")</f>
        <v>1.1670392673304834E-4</v>
      </c>
      <c r="BS151" s="32">
        <f>IFERROR(('2a) logm_x(t)'!FH34-'2a) logm_x(t)'!FG34-'2a)answer'!$I34)^2,"")</f>
        <v>5.2616242372869621E-3</v>
      </c>
      <c r="BT151" s="32">
        <f>IFERROR(('2a) logm_x(t)'!FI34-'2a) logm_x(t)'!FH34-'2a)answer'!$I34)^2,"")</f>
        <v>4.0835964541784614E-3</v>
      </c>
      <c r="BU151" s="32">
        <f>IFERROR(('2a) logm_x(t)'!FJ34-'2a) logm_x(t)'!FI34-'2a)answer'!$I34)^2,"")</f>
        <v>0.13340480931267099</v>
      </c>
      <c r="BV151" s="32">
        <f>IFERROR(('2a) logm_x(t)'!FK34-'2a) logm_x(t)'!FJ34-'2a)answer'!$I34)^2,"")</f>
        <v>5.4917711993681423E-2</v>
      </c>
      <c r="BW151" s="32">
        <f>IFERROR(('2a) logm_x(t)'!FL34-'2a) logm_x(t)'!FK34-'2a)answer'!$I34)^2,"")</f>
        <v>1.0944054162432609E-2</v>
      </c>
      <c r="BX151" s="32">
        <f>IFERROR(('2a) logm_x(t)'!FM34-'2a) logm_x(t)'!FL34-'2a)answer'!$I34)^2,"")</f>
        <v>9.7811861978389526E-3</v>
      </c>
      <c r="BY151" s="32">
        <f>IFERROR(('2a) logm_x(t)'!FN34-'2a) logm_x(t)'!FM34-'2a)answer'!$I34)^2,"")</f>
        <v>1.300356145177382E-2</v>
      </c>
      <c r="BZ151" s="32">
        <f>IFERROR(('2a) logm_x(t)'!FO34-'2a) logm_x(t)'!FN34-'2a)answer'!$I34)^2,"")</f>
        <v>4.1325786996272889E-3</v>
      </c>
      <c r="CA151" s="32">
        <f>IFERROR(('2a) logm_x(t)'!FP34-'2a) logm_x(t)'!FO34-'2a)answer'!$I34)^2,"")</f>
        <v>1.7839190200393317E-3</v>
      </c>
      <c r="CB151" s="32">
        <f>IFERROR(('2a) logm_x(t)'!FQ34-'2a) logm_x(t)'!FP34-'2a)answer'!$I34)^2,"")</f>
        <v>1.5425200994196364E-2</v>
      </c>
      <c r="CC151" s="32">
        <f>IFERROR(('2a) logm_x(t)'!FR34-'2a) logm_x(t)'!FQ34-'2a)answer'!$I34)^2,"")</f>
        <v>5.8675334668751103E-4</v>
      </c>
      <c r="CD151" s="32">
        <f>IFERROR(('2a) logm_x(t)'!FS34-'2a) logm_x(t)'!FR34-'2a)answer'!$I34)^2,"")</f>
        <v>5.5063807823650134E-2</v>
      </c>
      <c r="CE151" s="32">
        <f>IFERROR(('2a) logm_x(t)'!FT34-'2a) logm_x(t)'!FS34-'2a)answer'!$I34)^2,"")</f>
        <v>6.0309717371618598E-3</v>
      </c>
      <c r="CF151" s="32">
        <f>IFERROR(('2a) logm_x(t)'!FU34-'2a) logm_x(t)'!FT34-'2a)answer'!$I34)^2,"")</f>
        <v>7.1458226499525454E-3</v>
      </c>
      <c r="CG151" s="32">
        <f>IFERROR(('2a) logm_x(t)'!FV34-'2a) logm_x(t)'!FU34-'2a)answer'!$I34)^2,"")</f>
        <v>6.3405493605269675E-2</v>
      </c>
      <c r="CH151" s="32">
        <f>IFERROR(('2a) logm_x(t)'!FW34-'2a) logm_x(t)'!FV34-'2a)answer'!$I34)^2,"")</f>
        <v>3.2750694316229428E-2</v>
      </c>
      <c r="CI151" s="32">
        <f>IFERROR(('2a) logm_x(t)'!FX34-'2a) logm_x(t)'!FW34-'2a)answer'!$I34)^2,"")</f>
        <v>0.10662338585238472</v>
      </c>
      <c r="CJ151" s="32">
        <f>IFERROR(('2a) logm_x(t)'!FY34-'2a) logm_x(t)'!FX34-'2a)answer'!$I34)^2,"")</f>
        <v>4.7012657712371848E-2</v>
      </c>
      <c r="CK151" s="32">
        <f>IFERROR(('2a) logm_x(t)'!FZ34-'2a) logm_x(t)'!FY34-'2a)answer'!$I34)^2,"")</f>
        <v>0.14694373947484668</v>
      </c>
      <c r="CL151" s="32">
        <f>IFERROR(('2a) logm_x(t)'!GA34-'2a) logm_x(t)'!FZ34-'2a)answer'!$I34)^2,"")</f>
        <v>4.6114741471293949E-5</v>
      </c>
      <c r="CM151" s="32">
        <f>IFERROR(('2a) logm_x(t)'!GB34-'2a) logm_x(t)'!GA34-'2a)answer'!$I34)^2,"")</f>
        <v>5.0405871596788637E-4</v>
      </c>
      <c r="CN151" s="32">
        <f>IFERROR(('2a) logm_x(t)'!GC34-'2a) logm_x(t)'!GB34-'2a)answer'!$I34)^2,"")</f>
        <v>5.7624447740331965E-2</v>
      </c>
    </row>
    <row r="152" spans="1:92" x14ac:dyDescent="0.25">
      <c r="A152" s="31">
        <f t="shared" si="11"/>
        <v>32</v>
      </c>
      <c r="C152" s="32">
        <f>IFERROR(('2a) logm_x(t)'!CR35-'2a) logm_x(t)'!CQ35-'2a)answer'!$I35)^2,"")</f>
        <v>9.200680270746677E-7</v>
      </c>
      <c r="D152" s="32">
        <f>IFERROR(('2a) logm_x(t)'!CS35-'2a) logm_x(t)'!CR35-'2a)answer'!$I35)^2,"")</f>
        <v>3.8492109119646644E-3</v>
      </c>
      <c r="E152" s="32">
        <f>IFERROR(('2a) logm_x(t)'!CT35-'2a) logm_x(t)'!CS35-'2a)answer'!$I35)^2,"")</f>
        <v>5.6310679294846021E-3</v>
      </c>
      <c r="F152" s="32">
        <f>IFERROR(('2a) logm_x(t)'!CU35-'2a) logm_x(t)'!CT35-'2a)answer'!$I35)^2,"")</f>
        <v>1.075135148481977E-2</v>
      </c>
      <c r="G152" s="32">
        <f>IFERROR(('2a) logm_x(t)'!CV35-'2a) logm_x(t)'!CU35-'2a)answer'!$I35)^2,"")</f>
        <v>5.1898181954793988E-3</v>
      </c>
      <c r="H152" s="32">
        <f>IFERROR(('2a) logm_x(t)'!CW35-'2a) logm_x(t)'!CV35-'2a)answer'!$I35)^2,"")</f>
        <v>2.1669438949219925E-7</v>
      </c>
      <c r="I152" s="32">
        <f>IFERROR(('2a) logm_x(t)'!CX35-'2a) logm_x(t)'!CW35-'2a)answer'!$I35)^2,"")</f>
        <v>1.6233038839763756E-3</v>
      </c>
      <c r="J152" s="32">
        <f>IFERROR(('2a) logm_x(t)'!CY35-'2a) logm_x(t)'!CX35-'2a)answer'!$I35)^2,"")</f>
        <v>6.8188267454750897E-3</v>
      </c>
      <c r="K152" s="32">
        <f>IFERROR(('2a) logm_x(t)'!CZ35-'2a) logm_x(t)'!CY35-'2a)answer'!$I35)^2,"")</f>
        <v>2.346501544346757E-4</v>
      </c>
      <c r="L152" s="32">
        <f>IFERROR(('2a) logm_x(t)'!DA35-'2a) logm_x(t)'!CZ35-'2a)answer'!$I35)^2,"")</f>
        <v>3.7835173564420378E-2</v>
      </c>
      <c r="M152" s="32">
        <f>IFERROR(('2a) logm_x(t)'!DB35-'2a) logm_x(t)'!DA35-'2a)answer'!$I35)^2,"")</f>
        <v>8.616133563261133E-2</v>
      </c>
      <c r="N152" s="32">
        <f>IFERROR(('2a) logm_x(t)'!DC35-'2a) logm_x(t)'!DB35-'2a)answer'!$I35)^2,"")</f>
        <v>4.3453969198050983E-5</v>
      </c>
      <c r="O152" s="32">
        <f>IFERROR(('2a) logm_x(t)'!DD35-'2a) logm_x(t)'!DC35-'2a)answer'!$I35)^2,"")</f>
        <v>3.6476297129382148E-5</v>
      </c>
      <c r="P152" s="32">
        <f>IFERROR(('2a) logm_x(t)'!DE35-'2a) logm_x(t)'!DD35-'2a)answer'!$I35)^2,"")</f>
        <v>3.6785175599321658E-2</v>
      </c>
      <c r="Q152" s="32">
        <f>IFERROR(('2a) logm_x(t)'!DF35-'2a) logm_x(t)'!DE35-'2a)answer'!$I35)^2,"")</f>
        <v>1.885599289962115E-3</v>
      </c>
      <c r="R152" s="32">
        <f>IFERROR(('2a) logm_x(t)'!DG35-'2a) logm_x(t)'!DF35-'2a)answer'!$I35)^2,"")</f>
        <v>8.9936416585418791E-3</v>
      </c>
      <c r="S152" s="32">
        <f>IFERROR(('2a) logm_x(t)'!DH35-'2a) logm_x(t)'!DG35-'2a)answer'!$I35)^2,"")</f>
        <v>3.1722314573818821E-3</v>
      </c>
      <c r="T152" s="32">
        <f>IFERROR(('2a) logm_x(t)'!DI35-'2a) logm_x(t)'!DH35-'2a)answer'!$I35)^2,"")</f>
        <v>1.877337666851029E-4</v>
      </c>
      <c r="U152" s="32">
        <f>IFERROR(('2a) logm_x(t)'!DJ35-'2a) logm_x(t)'!DI35-'2a)answer'!$I35)^2,"")</f>
        <v>9.5453315072501627E-7</v>
      </c>
      <c r="V152" s="32">
        <f>IFERROR(('2a) logm_x(t)'!DK35-'2a) logm_x(t)'!DJ35-'2a)answer'!$I35)^2,"")</f>
        <v>4.1922482296038628E-3</v>
      </c>
      <c r="W152" s="32">
        <f>IFERROR(('2a) logm_x(t)'!DL35-'2a) logm_x(t)'!DK35-'2a)answer'!$I35)^2,"")</f>
        <v>4.6053402635728184E-3</v>
      </c>
      <c r="X152" s="32">
        <f>IFERROR(('2a) logm_x(t)'!DM35-'2a) logm_x(t)'!DL35-'2a)answer'!$I35)^2,"")</f>
        <v>2.8236889384815815E-3</v>
      </c>
      <c r="Y152" s="32">
        <f>IFERROR(('2a) logm_x(t)'!DN35-'2a) logm_x(t)'!DM35-'2a)answer'!$I35)^2,"")</f>
        <v>3.4378023046325305E-2</v>
      </c>
      <c r="Z152" s="32">
        <f>IFERROR(('2a) logm_x(t)'!DO35-'2a) logm_x(t)'!DN35-'2a)answer'!$I35)^2,"")</f>
        <v>2.3357815897882735E-4</v>
      </c>
      <c r="AA152" s="32">
        <f>IFERROR(('2a) logm_x(t)'!DP35-'2a) logm_x(t)'!DO35-'2a)answer'!$I35)^2,"")</f>
        <v>7.6812835524019195E-4</v>
      </c>
      <c r="AB152" s="32">
        <f>IFERROR(('2a) logm_x(t)'!DQ35-'2a) logm_x(t)'!DP35-'2a)answer'!$I35)^2,"")</f>
        <v>1.2860364110345954E-3</v>
      </c>
      <c r="AC152" s="32">
        <f>IFERROR(('2a) logm_x(t)'!DR35-'2a) logm_x(t)'!DQ35-'2a)answer'!$I35)^2,"")</f>
        <v>1.1200915615786827E-2</v>
      </c>
      <c r="AD152" s="32">
        <f>IFERROR(('2a) logm_x(t)'!DS35-'2a) logm_x(t)'!DR35-'2a)answer'!$I35)^2,"")</f>
        <v>2.31288160448154E-3</v>
      </c>
      <c r="AE152" s="32">
        <f>IFERROR(('2a) logm_x(t)'!DT35-'2a) logm_x(t)'!DS35-'2a)answer'!$I35)^2,"")</f>
        <v>1.7193135256833015E-2</v>
      </c>
      <c r="AF152" s="32">
        <f>IFERROR(('2a) logm_x(t)'!DU35-'2a) logm_x(t)'!DT35-'2a)answer'!$I35)^2,"")</f>
        <v>8.8620478537595072E-3</v>
      </c>
      <c r="AG152" s="32">
        <f>IFERROR(('2a) logm_x(t)'!DV35-'2a) logm_x(t)'!DU35-'2a)answer'!$I35)^2,"")</f>
        <v>9.8198858349788885E-3</v>
      </c>
      <c r="AH152" s="32">
        <f>IFERROR(('2a) logm_x(t)'!DW35-'2a) logm_x(t)'!DV35-'2a)answer'!$I35)^2,"")</f>
        <v>3.6775907979625322E-2</v>
      </c>
      <c r="AI152" s="32">
        <f>IFERROR(('2a) logm_x(t)'!DX35-'2a) logm_x(t)'!DW35-'2a)answer'!$I35)^2,"")</f>
        <v>5.3798584900434125E-3</v>
      </c>
      <c r="AJ152" s="32">
        <f>IFERROR(('2a) logm_x(t)'!DY35-'2a) logm_x(t)'!DX35-'2a)answer'!$I35)^2,"")</f>
        <v>2.604695378081074E-2</v>
      </c>
      <c r="AK152" s="32">
        <f>IFERROR(('2a) logm_x(t)'!DZ35-'2a) logm_x(t)'!DY35-'2a)answer'!$I35)^2,"")</f>
        <v>4.2714383409144657E-2</v>
      </c>
      <c r="AL152" s="32">
        <f>IFERROR(('2a) logm_x(t)'!EA35-'2a) logm_x(t)'!DZ35-'2a)answer'!$I35)^2,"")</f>
        <v>4.7478894927826074E-2</v>
      </c>
      <c r="AM152" s="32">
        <f>IFERROR(('2a) logm_x(t)'!EB35-'2a) logm_x(t)'!EA35-'2a)answer'!$I35)^2,"")</f>
        <v>0.1036887557695296</v>
      </c>
      <c r="AN152" s="32">
        <f>IFERROR(('2a) logm_x(t)'!EC35-'2a) logm_x(t)'!EB35-'2a)answer'!$I35)^2,"")</f>
        <v>7.0928946777220281E-2</v>
      </c>
      <c r="AO152" s="32">
        <f>IFERROR(('2a) logm_x(t)'!ED35-'2a) logm_x(t)'!EC35-'2a)answer'!$I35)^2,"")</f>
        <v>8.268593974911731E-2</v>
      </c>
      <c r="AP152" s="32">
        <f>IFERROR(('2a) logm_x(t)'!EE35-'2a) logm_x(t)'!ED35-'2a)answer'!$I35)^2,"")</f>
        <v>7.4270216613786244E-3</v>
      </c>
      <c r="AQ152" s="32">
        <f>IFERROR(('2a) logm_x(t)'!EF35-'2a) logm_x(t)'!EE35-'2a)answer'!$I35)^2,"")</f>
        <v>1.2661224944072154E-3</v>
      </c>
      <c r="AR152" s="32">
        <f>IFERROR(('2a) logm_x(t)'!EG35-'2a) logm_x(t)'!EF35-'2a)answer'!$I35)^2,"")</f>
        <v>2.1031246229273173E-2</v>
      </c>
      <c r="AS152" s="32">
        <f>IFERROR(('2a) logm_x(t)'!EH35-'2a) logm_x(t)'!EG35-'2a)answer'!$I35)^2,"")</f>
        <v>1.2639536957667744E-2</v>
      </c>
      <c r="AT152" s="32">
        <f>IFERROR(('2a) logm_x(t)'!EI35-'2a) logm_x(t)'!EH35-'2a)answer'!$I35)^2,"")</f>
        <v>2.0165072826509239E-2</v>
      </c>
      <c r="AU152" s="32">
        <f>IFERROR(('2a) logm_x(t)'!EJ35-'2a) logm_x(t)'!EI35-'2a)answer'!$I35)^2,"")</f>
        <v>4.9283747000835338E-3</v>
      </c>
      <c r="AV152" s="32">
        <f>IFERROR(('2a) logm_x(t)'!EK35-'2a) logm_x(t)'!EJ35-'2a)answer'!$I35)^2,"")</f>
        <v>7.249511352946679E-2</v>
      </c>
      <c r="AW152" s="32">
        <f>IFERROR(('2a) logm_x(t)'!EL35-'2a) logm_x(t)'!EK35-'2a)answer'!$I35)^2,"")</f>
        <v>1.3776599087450329E-2</v>
      </c>
      <c r="AX152" s="32">
        <f>IFERROR(('2a) logm_x(t)'!EM35-'2a) logm_x(t)'!EL35-'2a)answer'!$I35)^2,"")</f>
        <v>1.9012807511467351E-2</v>
      </c>
      <c r="AY152" s="32">
        <f>IFERROR(('2a) logm_x(t)'!EN35-'2a) logm_x(t)'!EM35-'2a)answer'!$I35)^2,"")</f>
        <v>7.9643315931311076E-2</v>
      </c>
      <c r="AZ152" s="32">
        <f>IFERROR(('2a) logm_x(t)'!EO35-'2a) logm_x(t)'!EN35-'2a)answer'!$I35)^2,"")</f>
        <v>0.14410451797759999</v>
      </c>
      <c r="BA152" s="32">
        <f>IFERROR(('2a) logm_x(t)'!EP35-'2a) logm_x(t)'!EO35-'2a)answer'!$I35)^2,"")</f>
        <v>0.13567439533917117</v>
      </c>
      <c r="BB152" s="32">
        <f>IFERROR(('2a) logm_x(t)'!EQ35-'2a) logm_x(t)'!EP35-'2a)answer'!$I35)^2,"")</f>
        <v>9.4693927740312055E-3</v>
      </c>
      <c r="BC152" s="32">
        <f>IFERROR(('2a) logm_x(t)'!ER35-'2a) logm_x(t)'!EQ35-'2a)answer'!$I35)^2,"")</f>
        <v>1.2818797230674622E-2</v>
      </c>
      <c r="BD152" s="32">
        <f>IFERROR(('2a) logm_x(t)'!ES35-'2a) logm_x(t)'!ER35-'2a)answer'!$I35)^2,"")</f>
        <v>2.5833990723743835E-3</v>
      </c>
      <c r="BE152" s="32">
        <f>IFERROR(('2a) logm_x(t)'!ET35-'2a) logm_x(t)'!ES35-'2a)answer'!$I35)^2,"")</f>
        <v>1.8884024743377633E-2</v>
      </c>
      <c r="BF152" s="32">
        <f>IFERROR(('2a) logm_x(t)'!EU35-'2a) logm_x(t)'!ET35-'2a)answer'!$I35)^2,"")</f>
        <v>0.18403789514770355</v>
      </c>
      <c r="BG152" s="32">
        <f>IFERROR(('2a) logm_x(t)'!EV35-'2a) logm_x(t)'!EU35-'2a)answer'!$I35)^2,"")</f>
        <v>5.1472302801278631E-2</v>
      </c>
      <c r="BH152" s="32">
        <f>IFERROR(('2a) logm_x(t)'!EW35-'2a) logm_x(t)'!EV35-'2a)answer'!$I35)^2,"")</f>
        <v>7.7640144402547315E-5</v>
      </c>
      <c r="BI152" s="32">
        <f>IFERROR(('2a) logm_x(t)'!EX35-'2a) logm_x(t)'!EW35-'2a)answer'!$I35)^2,"")</f>
        <v>6.1316130886579306E-4</v>
      </c>
      <c r="BJ152" s="32">
        <f>IFERROR(('2a) logm_x(t)'!EY35-'2a) logm_x(t)'!EX35-'2a)answer'!$I35)^2,"")</f>
        <v>5.058936242433679E-3</v>
      </c>
      <c r="BK152" s="32">
        <f>IFERROR(('2a) logm_x(t)'!EZ35-'2a) logm_x(t)'!EY35-'2a)answer'!$I35)^2,"")</f>
        <v>6.6607975943752491E-3</v>
      </c>
      <c r="BL152" s="32">
        <f>IFERROR(('2a) logm_x(t)'!FA35-'2a) logm_x(t)'!EZ35-'2a)answer'!$I35)^2,"")</f>
        <v>4.5828175850218915E-2</v>
      </c>
      <c r="BM152" s="32">
        <f>IFERROR(('2a) logm_x(t)'!FB35-'2a) logm_x(t)'!FA35-'2a)answer'!$I35)^2,"")</f>
        <v>2.6457602970323204E-2</v>
      </c>
      <c r="BN152" s="32">
        <f>IFERROR(('2a) logm_x(t)'!FC35-'2a) logm_x(t)'!FB35-'2a)answer'!$I35)^2,"")</f>
        <v>2.8039265508792231E-2</v>
      </c>
      <c r="BO152" s="32">
        <f>IFERROR(('2a) logm_x(t)'!FD35-'2a) logm_x(t)'!FC35-'2a)answer'!$I35)^2,"")</f>
        <v>5.6044238240951894E-2</v>
      </c>
      <c r="BP152" s="32">
        <f>IFERROR(('2a) logm_x(t)'!FE35-'2a) logm_x(t)'!FD35-'2a)answer'!$I35)^2,"")</f>
        <v>4.0562963820634727E-2</v>
      </c>
      <c r="BQ152" s="32">
        <f>IFERROR(('2a) logm_x(t)'!FF35-'2a) logm_x(t)'!FE35-'2a)answer'!$I35)^2,"")</f>
        <v>1.1707067091524153E-2</v>
      </c>
      <c r="BR152" s="32">
        <f>IFERROR(('2a) logm_x(t)'!FG35-'2a) logm_x(t)'!FF35-'2a)answer'!$I35)^2,"")</f>
        <v>7.3293376986238896E-3</v>
      </c>
      <c r="BS152" s="32">
        <f>IFERROR(('2a) logm_x(t)'!FH35-'2a) logm_x(t)'!FG35-'2a)answer'!$I35)^2,"")</f>
        <v>1.9671560034303112E-4</v>
      </c>
      <c r="BT152" s="32">
        <f>IFERROR(('2a) logm_x(t)'!FI35-'2a) logm_x(t)'!FH35-'2a)answer'!$I35)^2,"")</f>
        <v>3.4485778228057905E-3</v>
      </c>
      <c r="BU152" s="32">
        <f>IFERROR(('2a) logm_x(t)'!FJ35-'2a) logm_x(t)'!FI35-'2a)answer'!$I35)^2,"")</f>
        <v>8.484769919752852E-2</v>
      </c>
      <c r="BV152" s="32">
        <f>IFERROR(('2a) logm_x(t)'!FK35-'2a) logm_x(t)'!FJ35-'2a)answer'!$I35)^2,"")</f>
        <v>9.835656056320535E-3</v>
      </c>
      <c r="BW152" s="32">
        <f>IFERROR(('2a) logm_x(t)'!FL35-'2a) logm_x(t)'!FK35-'2a)answer'!$I35)^2,"")</f>
        <v>2.5634408921752061E-2</v>
      </c>
      <c r="BX152" s="32">
        <f>IFERROR(('2a) logm_x(t)'!FM35-'2a) logm_x(t)'!FL35-'2a)answer'!$I35)^2,"")</f>
        <v>0.13655488545761602</v>
      </c>
      <c r="BY152" s="32">
        <f>IFERROR(('2a) logm_x(t)'!FN35-'2a) logm_x(t)'!FM35-'2a)answer'!$I35)^2,"")</f>
        <v>2.2738836558484452E-2</v>
      </c>
      <c r="BZ152" s="32">
        <f>IFERROR(('2a) logm_x(t)'!FO35-'2a) logm_x(t)'!FN35-'2a)answer'!$I35)^2,"")</f>
        <v>1.4016389693082361E-2</v>
      </c>
      <c r="CA152" s="32">
        <f>IFERROR(('2a) logm_x(t)'!FP35-'2a) logm_x(t)'!FO35-'2a)answer'!$I35)^2,"")</f>
        <v>7.35015995757943E-3</v>
      </c>
      <c r="CB152" s="32">
        <f>IFERROR(('2a) logm_x(t)'!FQ35-'2a) logm_x(t)'!FP35-'2a)answer'!$I35)^2,"")</f>
        <v>2.4068344736399135E-2</v>
      </c>
      <c r="CC152" s="32">
        <f>IFERROR(('2a) logm_x(t)'!FR35-'2a) logm_x(t)'!FQ35-'2a)answer'!$I35)^2,"")</f>
        <v>9.4683686951908472E-5</v>
      </c>
      <c r="CD152" s="32">
        <f>IFERROR(('2a) logm_x(t)'!FS35-'2a) logm_x(t)'!FR35-'2a)answer'!$I35)^2,"")</f>
        <v>1.1957441467606857E-2</v>
      </c>
      <c r="CE152" s="32">
        <f>IFERROR(('2a) logm_x(t)'!FT35-'2a) logm_x(t)'!FS35-'2a)answer'!$I35)^2,"")</f>
        <v>2.3063717265300789E-4</v>
      </c>
      <c r="CF152" s="32">
        <f>IFERROR(('2a) logm_x(t)'!FU35-'2a) logm_x(t)'!FT35-'2a)answer'!$I35)^2,"")</f>
        <v>1.8372882512756688E-2</v>
      </c>
      <c r="CG152" s="32">
        <f>IFERROR(('2a) logm_x(t)'!FV35-'2a) logm_x(t)'!FU35-'2a)answer'!$I35)^2,"")</f>
        <v>2.5354793952918576E-3</v>
      </c>
      <c r="CH152" s="32">
        <f>IFERROR(('2a) logm_x(t)'!FW35-'2a) logm_x(t)'!FV35-'2a)answer'!$I35)^2,"")</f>
        <v>9.2754229298111224E-3</v>
      </c>
      <c r="CI152" s="32">
        <f>IFERROR(('2a) logm_x(t)'!FX35-'2a) logm_x(t)'!FW35-'2a)answer'!$I35)^2,"")</f>
        <v>8.9720278605494725E-6</v>
      </c>
      <c r="CJ152" s="32">
        <f>IFERROR(('2a) logm_x(t)'!FY35-'2a) logm_x(t)'!FX35-'2a)answer'!$I35)^2,"")</f>
        <v>5.1175690499420639E-6</v>
      </c>
      <c r="CK152" s="32">
        <f>IFERROR(('2a) logm_x(t)'!FZ35-'2a) logm_x(t)'!FY35-'2a)answer'!$I35)^2,"")</f>
        <v>2.3684128223006328E-3</v>
      </c>
      <c r="CL152" s="32">
        <f>IFERROR(('2a) logm_x(t)'!GA35-'2a) logm_x(t)'!FZ35-'2a)answer'!$I35)^2,"")</f>
        <v>2.1339116950241785E-3</v>
      </c>
      <c r="CM152" s="32">
        <f>IFERROR(('2a) logm_x(t)'!GB35-'2a) logm_x(t)'!GA35-'2a)answer'!$I35)^2,"")</f>
        <v>6.3752687555702018E-3</v>
      </c>
      <c r="CN152" s="32">
        <f>IFERROR(('2a) logm_x(t)'!GC35-'2a) logm_x(t)'!GB35-'2a)answer'!$I35)^2,"")</f>
        <v>3.2505267873121857E-2</v>
      </c>
    </row>
    <row r="153" spans="1:92" x14ac:dyDescent="0.25">
      <c r="A153" s="31">
        <f t="shared" si="11"/>
        <v>33</v>
      </c>
      <c r="C153" s="32">
        <f>IFERROR(('2a) logm_x(t)'!CR36-'2a) logm_x(t)'!CQ36-'2a)answer'!$I36)^2,"")</f>
        <v>5.1729197567776129E-2</v>
      </c>
      <c r="D153" s="32">
        <f>IFERROR(('2a) logm_x(t)'!CS36-'2a) logm_x(t)'!CR36-'2a)answer'!$I36)^2,"")</f>
        <v>6.9132056181384323E-3</v>
      </c>
      <c r="E153" s="32">
        <f>IFERROR(('2a) logm_x(t)'!CT36-'2a) logm_x(t)'!CS36-'2a)answer'!$I36)^2,"")</f>
        <v>5.5128331449128746E-4</v>
      </c>
      <c r="F153" s="32">
        <f>IFERROR(('2a) logm_x(t)'!CU36-'2a) logm_x(t)'!CT36-'2a)answer'!$I36)^2,"")</f>
        <v>1.9701795478429967E-2</v>
      </c>
      <c r="G153" s="32">
        <f>IFERROR(('2a) logm_x(t)'!CV36-'2a) logm_x(t)'!CU36-'2a)answer'!$I36)^2,"")</f>
        <v>2.3660299043714316E-2</v>
      </c>
      <c r="H153" s="32">
        <f>IFERROR(('2a) logm_x(t)'!CW36-'2a) logm_x(t)'!CV36-'2a)answer'!$I36)^2,"")</f>
        <v>6.3879220097153583E-6</v>
      </c>
      <c r="I153" s="32">
        <f>IFERROR(('2a) logm_x(t)'!CX36-'2a) logm_x(t)'!CW36-'2a)answer'!$I36)^2,"")</f>
        <v>1.2689716692860134E-2</v>
      </c>
      <c r="J153" s="32">
        <f>IFERROR(('2a) logm_x(t)'!CY36-'2a) logm_x(t)'!CX36-'2a)answer'!$I36)^2,"")</f>
        <v>4.3960118028328225E-4</v>
      </c>
      <c r="K153" s="32">
        <f>IFERROR(('2a) logm_x(t)'!CZ36-'2a) logm_x(t)'!CY36-'2a)answer'!$I36)^2,"")</f>
        <v>7.3637217610685882E-2</v>
      </c>
      <c r="L153" s="32">
        <f>IFERROR(('2a) logm_x(t)'!DA36-'2a) logm_x(t)'!CZ36-'2a)answer'!$I36)^2,"")</f>
        <v>2.086331178069235E-3</v>
      </c>
      <c r="M153" s="32">
        <f>IFERROR(('2a) logm_x(t)'!DB36-'2a) logm_x(t)'!DA36-'2a)answer'!$I36)^2,"")</f>
        <v>1.7445213690001019E-2</v>
      </c>
      <c r="N153" s="32">
        <f>IFERROR(('2a) logm_x(t)'!DC36-'2a) logm_x(t)'!DB36-'2a)answer'!$I36)^2,"")</f>
        <v>2.1040935735397821E-3</v>
      </c>
      <c r="O153" s="32">
        <f>IFERROR(('2a) logm_x(t)'!DD36-'2a) logm_x(t)'!DC36-'2a)answer'!$I36)^2,"")</f>
        <v>3.9422785704604288E-6</v>
      </c>
      <c r="P153" s="32">
        <f>IFERROR(('2a) logm_x(t)'!DE36-'2a) logm_x(t)'!DD36-'2a)answer'!$I36)^2,"")</f>
        <v>2.6587420432922634E-3</v>
      </c>
      <c r="Q153" s="32">
        <f>IFERROR(('2a) logm_x(t)'!DF36-'2a) logm_x(t)'!DE36-'2a)answer'!$I36)^2,"")</f>
        <v>1.3554360049119179E-3</v>
      </c>
      <c r="R153" s="32">
        <f>IFERROR(('2a) logm_x(t)'!DG36-'2a) logm_x(t)'!DF36-'2a)answer'!$I36)^2,"")</f>
        <v>9.1123792029781797E-3</v>
      </c>
      <c r="S153" s="32">
        <f>IFERROR(('2a) logm_x(t)'!DH36-'2a) logm_x(t)'!DG36-'2a)answer'!$I36)^2,"")</f>
        <v>6.0630197513227933E-3</v>
      </c>
      <c r="T153" s="32">
        <f>IFERROR(('2a) logm_x(t)'!DI36-'2a) logm_x(t)'!DH36-'2a)answer'!$I36)^2,"")</f>
        <v>5.6314434507742608E-2</v>
      </c>
      <c r="U153" s="32">
        <f>IFERROR(('2a) logm_x(t)'!DJ36-'2a) logm_x(t)'!DI36-'2a)answer'!$I36)^2,"")</f>
        <v>9.0207132802830221E-3</v>
      </c>
      <c r="V153" s="32">
        <f>IFERROR(('2a) logm_x(t)'!DK36-'2a) logm_x(t)'!DJ36-'2a)answer'!$I36)^2,"")</f>
        <v>3.0859822587834478E-2</v>
      </c>
      <c r="W153" s="32">
        <f>IFERROR(('2a) logm_x(t)'!DL36-'2a) logm_x(t)'!DK36-'2a)answer'!$I36)^2,"")</f>
        <v>5.9006187994268058E-2</v>
      </c>
      <c r="X153" s="32">
        <f>IFERROR(('2a) logm_x(t)'!DM36-'2a) logm_x(t)'!DL36-'2a)answer'!$I36)^2,"")</f>
        <v>7.1286272428581479E-4</v>
      </c>
      <c r="Y153" s="32">
        <f>IFERROR(('2a) logm_x(t)'!DN36-'2a) logm_x(t)'!DM36-'2a)answer'!$I36)^2,"")</f>
        <v>7.3913242834950591E-4</v>
      </c>
      <c r="Z153" s="32">
        <f>IFERROR(('2a) logm_x(t)'!DO36-'2a) logm_x(t)'!DN36-'2a)answer'!$I36)^2,"")</f>
        <v>8.944329224124678E-3</v>
      </c>
      <c r="AA153" s="32">
        <f>IFERROR(('2a) logm_x(t)'!DP36-'2a) logm_x(t)'!DO36-'2a)answer'!$I36)^2,"")</f>
        <v>8.8808947114256027E-3</v>
      </c>
      <c r="AB153" s="32">
        <f>IFERROR(('2a) logm_x(t)'!DQ36-'2a) logm_x(t)'!DP36-'2a)answer'!$I36)^2,"")</f>
        <v>4.7137956625250815E-3</v>
      </c>
      <c r="AC153" s="32">
        <f>IFERROR(('2a) logm_x(t)'!DR36-'2a) logm_x(t)'!DQ36-'2a)answer'!$I36)^2,"")</f>
        <v>0.12534464407536527</v>
      </c>
      <c r="AD153" s="32">
        <f>IFERROR(('2a) logm_x(t)'!DS36-'2a) logm_x(t)'!DR36-'2a)answer'!$I36)^2,"")</f>
        <v>1.3782258837286255E-3</v>
      </c>
      <c r="AE153" s="32">
        <f>IFERROR(('2a) logm_x(t)'!DT36-'2a) logm_x(t)'!DS36-'2a)answer'!$I36)^2,"")</f>
        <v>4.0664454399191828E-2</v>
      </c>
      <c r="AF153" s="32">
        <f>IFERROR(('2a) logm_x(t)'!DU36-'2a) logm_x(t)'!DT36-'2a)answer'!$I36)^2,"")</f>
        <v>0.22541444548522691</v>
      </c>
      <c r="AG153" s="32">
        <f>IFERROR(('2a) logm_x(t)'!DV36-'2a) logm_x(t)'!DU36-'2a)answer'!$I36)^2,"")</f>
        <v>3.4318585574264732E-2</v>
      </c>
      <c r="AH153" s="32">
        <f>IFERROR(('2a) logm_x(t)'!DW36-'2a) logm_x(t)'!DV36-'2a)answer'!$I36)^2,"")</f>
        <v>5.633399710460299E-2</v>
      </c>
      <c r="AI153" s="32">
        <f>IFERROR(('2a) logm_x(t)'!DX36-'2a) logm_x(t)'!DW36-'2a)answer'!$I36)^2,"")</f>
        <v>1.7204349215323576E-2</v>
      </c>
      <c r="AJ153" s="32">
        <f>IFERROR(('2a) logm_x(t)'!DY36-'2a) logm_x(t)'!DX36-'2a)answer'!$I36)^2,"")</f>
        <v>1.0409395178090539E-3</v>
      </c>
      <c r="AK153" s="32">
        <f>IFERROR(('2a) logm_x(t)'!DZ36-'2a) logm_x(t)'!DY36-'2a)answer'!$I36)^2,"")</f>
        <v>1.9230322170220043E-7</v>
      </c>
      <c r="AL153" s="32">
        <f>IFERROR(('2a) logm_x(t)'!EA36-'2a) logm_x(t)'!DZ36-'2a)answer'!$I36)^2,"")</f>
        <v>9.2821431617987893E-3</v>
      </c>
      <c r="AM153" s="32">
        <f>IFERROR(('2a) logm_x(t)'!EB36-'2a) logm_x(t)'!EA36-'2a)answer'!$I36)^2,"")</f>
        <v>1.3464201629792689E-2</v>
      </c>
      <c r="AN153" s="32">
        <f>IFERROR(('2a) logm_x(t)'!EC36-'2a) logm_x(t)'!EB36-'2a)answer'!$I36)^2,"")</f>
        <v>2.3725016266310732E-2</v>
      </c>
      <c r="AO153" s="32">
        <f>IFERROR(('2a) logm_x(t)'!ED36-'2a) logm_x(t)'!EC36-'2a)answer'!$I36)^2,"")</f>
        <v>2.6892156441475253E-2</v>
      </c>
      <c r="AP153" s="32">
        <f>IFERROR(('2a) logm_x(t)'!EE36-'2a) logm_x(t)'!ED36-'2a)answer'!$I36)^2,"")</f>
        <v>2.3175148409921831E-3</v>
      </c>
      <c r="AQ153" s="32">
        <f>IFERROR(('2a) logm_x(t)'!EF36-'2a) logm_x(t)'!EE36-'2a)answer'!$I36)^2,"")</f>
        <v>3.966427896462294E-3</v>
      </c>
      <c r="AR153" s="32">
        <f>IFERROR(('2a) logm_x(t)'!EG36-'2a) logm_x(t)'!EF36-'2a)answer'!$I36)^2,"")</f>
        <v>5.6010871984632626E-3</v>
      </c>
      <c r="AS153" s="32">
        <f>IFERROR(('2a) logm_x(t)'!EH36-'2a) logm_x(t)'!EG36-'2a)answer'!$I36)^2,"")</f>
        <v>1.610557299967002E-5</v>
      </c>
      <c r="AT153" s="32">
        <f>IFERROR(('2a) logm_x(t)'!EI36-'2a) logm_x(t)'!EH36-'2a)answer'!$I36)^2,"")</f>
        <v>3.6177726023202718E-2</v>
      </c>
      <c r="AU153" s="32">
        <f>IFERROR(('2a) logm_x(t)'!EJ36-'2a) logm_x(t)'!EI36-'2a)answer'!$I36)^2,"")</f>
        <v>5.0393752153301254E-2</v>
      </c>
      <c r="AV153" s="32">
        <f>IFERROR(('2a) logm_x(t)'!EK36-'2a) logm_x(t)'!EJ36-'2a)answer'!$I36)^2,"")</f>
        <v>4.0844157924236152E-2</v>
      </c>
      <c r="AW153" s="32">
        <f>IFERROR(('2a) logm_x(t)'!EL36-'2a) logm_x(t)'!EK36-'2a)answer'!$I36)^2,"")</f>
        <v>1.2005151720905369E-2</v>
      </c>
      <c r="AX153" s="32">
        <f>IFERROR(('2a) logm_x(t)'!EM36-'2a) logm_x(t)'!EL36-'2a)answer'!$I36)^2,"")</f>
        <v>4.3830977087746241E-2</v>
      </c>
      <c r="AY153" s="32">
        <f>IFERROR(('2a) logm_x(t)'!EN36-'2a) logm_x(t)'!EM36-'2a)answer'!$I36)^2,"")</f>
        <v>4.2509448746700776E-2</v>
      </c>
      <c r="AZ153" s="32">
        <f>IFERROR(('2a) logm_x(t)'!EO36-'2a) logm_x(t)'!EN36-'2a)answer'!$I36)^2,"")</f>
        <v>1.9019825111643365E-4</v>
      </c>
      <c r="BA153" s="32">
        <f>IFERROR(('2a) logm_x(t)'!EP36-'2a) logm_x(t)'!EO36-'2a)answer'!$I36)^2,"")</f>
        <v>2.0070006598206496E-3</v>
      </c>
      <c r="BB153" s="32">
        <f>IFERROR(('2a) logm_x(t)'!EQ36-'2a) logm_x(t)'!EP36-'2a)answer'!$I36)^2,"")</f>
        <v>1.9338946498239369E-3</v>
      </c>
      <c r="BC153" s="32">
        <f>IFERROR(('2a) logm_x(t)'!ER36-'2a) logm_x(t)'!EQ36-'2a)answer'!$I36)^2,"")</f>
        <v>1.9454029926940796E-2</v>
      </c>
      <c r="BD153" s="32">
        <f>IFERROR(('2a) logm_x(t)'!ES36-'2a) logm_x(t)'!ER36-'2a)answer'!$I36)^2,"")</f>
        <v>1.6222324442385919E-2</v>
      </c>
      <c r="BE153" s="32">
        <f>IFERROR(('2a) logm_x(t)'!ET36-'2a) logm_x(t)'!ES36-'2a)answer'!$I36)^2,"")</f>
        <v>8.7756572759954233E-8</v>
      </c>
      <c r="BF153" s="32">
        <f>IFERROR(('2a) logm_x(t)'!EU36-'2a) logm_x(t)'!ET36-'2a)answer'!$I36)^2,"")</f>
        <v>8.0096356080803122E-4</v>
      </c>
      <c r="BG153" s="32">
        <f>IFERROR(('2a) logm_x(t)'!EV36-'2a) logm_x(t)'!EU36-'2a)answer'!$I36)^2,"")</f>
        <v>2.574663762115632E-6</v>
      </c>
      <c r="BH153" s="32">
        <f>IFERROR(('2a) logm_x(t)'!EW36-'2a) logm_x(t)'!EV36-'2a)answer'!$I36)^2,"")</f>
        <v>2.4462960659146684E-2</v>
      </c>
      <c r="BI153" s="32">
        <f>IFERROR(('2a) logm_x(t)'!EX36-'2a) logm_x(t)'!EW36-'2a)answer'!$I36)^2,"")</f>
        <v>5.9470502713521271E-2</v>
      </c>
      <c r="BJ153" s="32">
        <f>IFERROR(('2a) logm_x(t)'!EY36-'2a) logm_x(t)'!EX36-'2a)answer'!$I36)^2,"")</f>
        <v>0.10048945427725692</v>
      </c>
      <c r="BK153" s="32">
        <f>IFERROR(('2a) logm_x(t)'!EZ36-'2a) logm_x(t)'!EY36-'2a)answer'!$I36)^2,"")</f>
        <v>3.7915629021610248E-2</v>
      </c>
      <c r="BL153" s="32">
        <f>IFERROR(('2a) logm_x(t)'!FA36-'2a) logm_x(t)'!EZ36-'2a)answer'!$I36)^2,"")</f>
        <v>1.6100494067382176E-2</v>
      </c>
      <c r="BM153" s="32">
        <f>IFERROR(('2a) logm_x(t)'!FB36-'2a) logm_x(t)'!FA36-'2a)answer'!$I36)^2,"")</f>
        <v>1.8549322457470923E-3</v>
      </c>
      <c r="BN153" s="32">
        <f>IFERROR(('2a) logm_x(t)'!FC36-'2a) logm_x(t)'!FB36-'2a)answer'!$I36)^2,"")</f>
        <v>6.4856707262715452E-5</v>
      </c>
      <c r="BO153" s="32">
        <f>IFERROR(('2a) logm_x(t)'!FD36-'2a) logm_x(t)'!FC36-'2a)answer'!$I36)^2,"")</f>
        <v>4.2215030400691106E-2</v>
      </c>
      <c r="BP153" s="32">
        <f>IFERROR(('2a) logm_x(t)'!FE36-'2a) logm_x(t)'!FD36-'2a)answer'!$I36)^2,"")</f>
        <v>2.8508852855474447E-3</v>
      </c>
      <c r="BQ153" s="32">
        <f>IFERROR(('2a) logm_x(t)'!FF36-'2a) logm_x(t)'!FE36-'2a)answer'!$I36)^2,"")</f>
        <v>2.3911919578753646E-2</v>
      </c>
      <c r="BR153" s="32">
        <f>IFERROR(('2a) logm_x(t)'!FG36-'2a) logm_x(t)'!FF36-'2a)answer'!$I36)^2,"")</f>
        <v>4.0766019240167451E-3</v>
      </c>
      <c r="BS153" s="32">
        <f>IFERROR(('2a) logm_x(t)'!FH36-'2a) logm_x(t)'!FG36-'2a)answer'!$I36)^2,"")</f>
        <v>1.3116984303919678E-2</v>
      </c>
      <c r="BT153" s="32">
        <f>IFERROR(('2a) logm_x(t)'!FI36-'2a) logm_x(t)'!FH36-'2a)answer'!$I36)^2,"")</f>
        <v>2.0985654326042935E-2</v>
      </c>
      <c r="BU153" s="32">
        <f>IFERROR(('2a) logm_x(t)'!FJ36-'2a) logm_x(t)'!FI36-'2a)answer'!$I36)^2,"")</f>
        <v>8.5241454564045832E-2</v>
      </c>
      <c r="BV153" s="32">
        <f>IFERROR(('2a) logm_x(t)'!FK36-'2a) logm_x(t)'!FJ36-'2a)answer'!$I36)^2,"")</f>
        <v>5.5444011163986433E-3</v>
      </c>
      <c r="BW153" s="32">
        <f>IFERROR(('2a) logm_x(t)'!FL36-'2a) logm_x(t)'!FK36-'2a)answer'!$I36)^2,"")</f>
        <v>1.5213555481719503E-2</v>
      </c>
      <c r="BX153" s="32">
        <f>IFERROR(('2a) logm_x(t)'!FM36-'2a) logm_x(t)'!FL36-'2a)answer'!$I36)^2,"")</f>
        <v>9.2149637978002741E-2</v>
      </c>
      <c r="BY153" s="32">
        <f>IFERROR(('2a) logm_x(t)'!FN36-'2a) logm_x(t)'!FM36-'2a)answer'!$I36)^2,"")</f>
        <v>4.5910983550369058E-2</v>
      </c>
      <c r="BZ153" s="32">
        <f>IFERROR(('2a) logm_x(t)'!FO36-'2a) logm_x(t)'!FN36-'2a)answer'!$I36)^2,"")</f>
        <v>2.8533535201111866E-2</v>
      </c>
      <c r="CA153" s="32">
        <f>IFERROR(('2a) logm_x(t)'!FP36-'2a) logm_x(t)'!FO36-'2a)answer'!$I36)^2,"")</f>
        <v>6.5223185409389187E-3</v>
      </c>
      <c r="CB153" s="32">
        <f>IFERROR(('2a) logm_x(t)'!FQ36-'2a) logm_x(t)'!FP36-'2a)answer'!$I36)^2,"")</f>
        <v>6.618516843874924E-4</v>
      </c>
      <c r="CC153" s="32">
        <f>IFERROR(('2a) logm_x(t)'!FR36-'2a) logm_x(t)'!FQ36-'2a)answer'!$I36)^2,"")</f>
        <v>6.011585255260545E-4</v>
      </c>
      <c r="CD153" s="32">
        <f>IFERROR(('2a) logm_x(t)'!FS36-'2a) logm_x(t)'!FR36-'2a)answer'!$I36)^2,"")</f>
        <v>4.1831091666134794E-2</v>
      </c>
      <c r="CE153" s="32">
        <f>IFERROR(('2a) logm_x(t)'!FT36-'2a) logm_x(t)'!FS36-'2a)answer'!$I36)^2,"")</f>
        <v>9.459709400434152E-2</v>
      </c>
      <c r="CF153" s="32">
        <f>IFERROR(('2a) logm_x(t)'!FU36-'2a) logm_x(t)'!FT36-'2a)answer'!$I36)^2,"")</f>
        <v>5.1116563214138653E-5</v>
      </c>
      <c r="CG153" s="32">
        <f>IFERROR(('2a) logm_x(t)'!FV36-'2a) logm_x(t)'!FU36-'2a)answer'!$I36)^2,"")</f>
        <v>9.1450910381826787E-4</v>
      </c>
      <c r="CH153" s="32">
        <f>IFERROR(('2a) logm_x(t)'!FW36-'2a) logm_x(t)'!FV36-'2a)answer'!$I36)^2,"")</f>
        <v>4.3182173975812803E-2</v>
      </c>
      <c r="CI153" s="32">
        <f>IFERROR(('2a) logm_x(t)'!FX36-'2a) logm_x(t)'!FW36-'2a)answer'!$I36)^2,"")</f>
        <v>5.6183457364763221E-3</v>
      </c>
      <c r="CJ153" s="32">
        <f>IFERROR(('2a) logm_x(t)'!FY36-'2a) logm_x(t)'!FX36-'2a)answer'!$I36)^2,"")</f>
        <v>3.7662227272639737E-2</v>
      </c>
      <c r="CK153" s="32">
        <f>IFERROR(('2a) logm_x(t)'!FZ36-'2a) logm_x(t)'!FY36-'2a)answer'!$I36)^2,"")</f>
        <v>5.9091793385591777E-4</v>
      </c>
      <c r="CL153" s="32">
        <f>IFERROR(('2a) logm_x(t)'!GA36-'2a) logm_x(t)'!FZ36-'2a)answer'!$I36)^2,"")</f>
        <v>0.12073295646429359</v>
      </c>
      <c r="CM153" s="32">
        <f>IFERROR(('2a) logm_x(t)'!GB36-'2a) logm_x(t)'!GA36-'2a)answer'!$I36)^2,"")</f>
        <v>0.10784729783483817</v>
      </c>
      <c r="CN153" s="32">
        <f>IFERROR(('2a) logm_x(t)'!GC36-'2a) logm_x(t)'!GB36-'2a)answer'!$I36)^2,"")</f>
        <v>3.989365129768347E-2</v>
      </c>
    </row>
    <row r="154" spans="1:92" x14ac:dyDescent="0.25">
      <c r="A154" s="31">
        <f t="shared" si="11"/>
        <v>34</v>
      </c>
      <c r="C154" s="32">
        <f>IFERROR(('2a) logm_x(t)'!CR37-'2a) logm_x(t)'!CQ37-'2a)answer'!$I37)^2,"")</f>
        <v>9.9244840214347194E-3</v>
      </c>
      <c r="D154" s="32">
        <f>IFERROR(('2a) logm_x(t)'!CS37-'2a) logm_x(t)'!CR37-'2a)answer'!$I37)^2,"")</f>
        <v>1.1731775957711113E-2</v>
      </c>
      <c r="E154" s="32">
        <f>IFERROR(('2a) logm_x(t)'!CT37-'2a) logm_x(t)'!CS37-'2a)answer'!$I37)^2,"")</f>
        <v>1.8019593579213071E-3</v>
      </c>
      <c r="F154" s="32">
        <f>IFERROR(('2a) logm_x(t)'!CU37-'2a) logm_x(t)'!CT37-'2a)answer'!$I37)^2,"")</f>
        <v>3.0769069305160556E-3</v>
      </c>
      <c r="G154" s="32">
        <f>IFERROR(('2a) logm_x(t)'!CV37-'2a) logm_x(t)'!CU37-'2a)answer'!$I37)^2,"")</f>
        <v>9.4622605327724096E-3</v>
      </c>
      <c r="H154" s="32">
        <f>IFERROR(('2a) logm_x(t)'!CW37-'2a) logm_x(t)'!CV37-'2a)answer'!$I37)^2,"")</f>
        <v>1.5208446916486909E-2</v>
      </c>
      <c r="I154" s="32">
        <f>IFERROR(('2a) logm_x(t)'!CX37-'2a) logm_x(t)'!CW37-'2a)answer'!$I37)^2,"")</f>
        <v>5.6101513148007496E-3</v>
      </c>
      <c r="J154" s="32">
        <f>IFERROR(('2a) logm_x(t)'!CY37-'2a) logm_x(t)'!CX37-'2a)answer'!$I37)^2,"")</f>
        <v>2.0027231178769365E-4</v>
      </c>
      <c r="K154" s="32">
        <f>IFERROR(('2a) logm_x(t)'!CZ37-'2a) logm_x(t)'!CY37-'2a)answer'!$I37)^2,"")</f>
        <v>2.3278826538181353E-2</v>
      </c>
      <c r="L154" s="32">
        <f>IFERROR(('2a) logm_x(t)'!DA37-'2a) logm_x(t)'!CZ37-'2a)answer'!$I37)^2,"")</f>
        <v>6.1062682708948844E-4</v>
      </c>
      <c r="M154" s="32">
        <f>IFERROR(('2a) logm_x(t)'!DB37-'2a) logm_x(t)'!DA37-'2a)answer'!$I37)^2,"")</f>
        <v>1.2294957781188165E-3</v>
      </c>
      <c r="N154" s="32">
        <f>IFERROR(('2a) logm_x(t)'!DC37-'2a) logm_x(t)'!DB37-'2a)answer'!$I37)^2,"")</f>
        <v>4.2146629059648336E-3</v>
      </c>
      <c r="O154" s="32">
        <f>IFERROR(('2a) logm_x(t)'!DD37-'2a) logm_x(t)'!DC37-'2a)answer'!$I37)^2,"")</f>
        <v>7.7259568658106957E-3</v>
      </c>
      <c r="P154" s="32">
        <f>IFERROR(('2a) logm_x(t)'!DE37-'2a) logm_x(t)'!DD37-'2a)answer'!$I37)^2,"")</f>
        <v>1.8106335452017945E-2</v>
      </c>
      <c r="Q154" s="32">
        <f>IFERROR(('2a) logm_x(t)'!DF37-'2a) logm_x(t)'!DE37-'2a)answer'!$I37)^2,"")</f>
        <v>6.3817550218759986E-3</v>
      </c>
      <c r="R154" s="32">
        <f>IFERROR(('2a) logm_x(t)'!DG37-'2a) logm_x(t)'!DF37-'2a)answer'!$I37)^2,"")</f>
        <v>6.0972209395120533E-2</v>
      </c>
      <c r="S154" s="32">
        <f>IFERROR(('2a) logm_x(t)'!DH37-'2a) logm_x(t)'!DG37-'2a)answer'!$I37)^2,"")</f>
        <v>8.9437550225991216E-3</v>
      </c>
      <c r="T154" s="32">
        <f>IFERROR(('2a) logm_x(t)'!DI37-'2a) logm_x(t)'!DH37-'2a)answer'!$I37)^2,"")</f>
        <v>1.0900821394098335E-3</v>
      </c>
      <c r="U154" s="32">
        <f>IFERROR(('2a) logm_x(t)'!DJ37-'2a) logm_x(t)'!DI37-'2a)answer'!$I37)^2,"")</f>
        <v>1.3672216378976336E-2</v>
      </c>
      <c r="V154" s="32">
        <f>IFERROR(('2a) logm_x(t)'!DK37-'2a) logm_x(t)'!DJ37-'2a)answer'!$I37)^2,"")</f>
        <v>5.0105785542925045E-2</v>
      </c>
      <c r="W154" s="32">
        <f>IFERROR(('2a) logm_x(t)'!DL37-'2a) logm_x(t)'!DK37-'2a)answer'!$I37)^2,"")</f>
        <v>2.1121643104759426E-4</v>
      </c>
      <c r="X154" s="32">
        <f>IFERROR(('2a) logm_x(t)'!DM37-'2a) logm_x(t)'!DL37-'2a)answer'!$I37)^2,"")</f>
        <v>4.3786331877190609E-5</v>
      </c>
      <c r="Y154" s="32">
        <f>IFERROR(('2a) logm_x(t)'!DN37-'2a) logm_x(t)'!DM37-'2a)answer'!$I37)^2,"")</f>
        <v>6.20728434129761E-2</v>
      </c>
      <c r="Z154" s="32">
        <f>IFERROR(('2a) logm_x(t)'!DO37-'2a) logm_x(t)'!DN37-'2a)answer'!$I37)^2,"")</f>
        <v>4.8762171908600356E-3</v>
      </c>
      <c r="AA154" s="32">
        <f>IFERROR(('2a) logm_x(t)'!DP37-'2a) logm_x(t)'!DO37-'2a)answer'!$I37)^2,"")</f>
        <v>1.3386172696298633E-2</v>
      </c>
      <c r="AB154" s="32">
        <f>IFERROR(('2a) logm_x(t)'!DQ37-'2a) logm_x(t)'!DP37-'2a)answer'!$I37)^2,"")</f>
        <v>6.2514060656775642E-3</v>
      </c>
      <c r="AC154" s="32">
        <f>IFERROR(('2a) logm_x(t)'!DR37-'2a) logm_x(t)'!DQ37-'2a)answer'!$I37)^2,"")</f>
        <v>5.3244490785862245E-4</v>
      </c>
      <c r="AD154" s="32">
        <f>IFERROR(('2a) logm_x(t)'!DS37-'2a) logm_x(t)'!DR37-'2a)answer'!$I37)^2,"")</f>
        <v>8.6647088147082038E-2</v>
      </c>
      <c r="AE154" s="32">
        <f>IFERROR(('2a) logm_x(t)'!DT37-'2a) logm_x(t)'!DS37-'2a)answer'!$I37)^2,"")</f>
        <v>1.9590275655365055E-2</v>
      </c>
      <c r="AF154" s="32">
        <f>IFERROR(('2a) logm_x(t)'!DU37-'2a) logm_x(t)'!DT37-'2a)answer'!$I37)^2,"")</f>
        <v>7.3796758498264281E-2</v>
      </c>
      <c r="AG154" s="32">
        <f>IFERROR(('2a) logm_x(t)'!DV37-'2a) logm_x(t)'!DU37-'2a)answer'!$I37)^2,"")</f>
        <v>3.8578299442687876E-2</v>
      </c>
      <c r="AH154" s="32">
        <f>IFERROR(('2a) logm_x(t)'!DW37-'2a) logm_x(t)'!DV37-'2a)answer'!$I37)^2,"")</f>
        <v>3.8529313837046213E-2</v>
      </c>
      <c r="AI154" s="32">
        <f>IFERROR(('2a) logm_x(t)'!DX37-'2a) logm_x(t)'!DW37-'2a)answer'!$I37)^2,"")</f>
        <v>8.7619609103497063E-3</v>
      </c>
      <c r="AJ154" s="32">
        <f>IFERROR(('2a) logm_x(t)'!DY37-'2a) logm_x(t)'!DX37-'2a)answer'!$I37)^2,"")</f>
        <v>1.3235914804237419E-2</v>
      </c>
      <c r="AK154" s="32">
        <f>IFERROR(('2a) logm_x(t)'!DZ37-'2a) logm_x(t)'!DY37-'2a)answer'!$I37)^2,"")</f>
        <v>4.353491915328655E-3</v>
      </c>
      <c r="AL154" s="32">
        <f>IFERROR(('2a) logm_x(t)'!EA37-'2a) logm_x(t)'!DZ37-'2a)answer'!$I37)^2,"")</f>
        <v>5.7876188267594053E-2</v>
      </c>
      <c r="AM154" s="32">
        <f>IFERROR(('2a) logm_x(t)'!EB37-'2a) logm_x(t)'!EA37-'2a)answer'!$I37)^2,"")</f>
        <v>1.1420402972195022E-3</v>
      </c>
      <c r="AN154" s="32">
        <f>IFERROR(('2a) logm_x(t)'!EC37-'2a) logm_x(t)'!EB37-'2a)answer'!$I37)^2,"")</f>
        <v>1.3007111716927826E-2</v>
      </c>
      <c r="AO154" s="32">
        <f>IFERROR(('2a) logm_x(t)'!ED37-'2a) logm_x(t)'!EC37-'2a)answer'!$I37)^2,"")</f>
        <v>3.8096576882765045E-3</v>
      </c>
      <c r="AP154" s="32">
        <f>IFERROR(('2a) logm_x(t)'!EE37-'2a) logm_x(t)'!ED37-'2a)answer'!$I37)^2,"")</f>
        <v>1.723158961706487E-3</v>
      </c>
      <c r="AQ154" s="32">
        <f>IFERROR(('2a) logm_x(t)'!EF37-'2a) logm_x(t)'!EE37-'2a)answer'!$I37)^2,"")</f>
        <v>3.4725117024022409E-2</v>
      </c>
      <c r="AR154" s="32">
        <f>IFERROR(('2a) logm_x(t)'!EG37-'2a) logm_x(t)'!EF37-'2a)answer'!$I37)^2,"")</f>
        <v>2.4968380344444021E-3</v>
      </c>
      <c r="AS154" s="32">
        <f>IFERROR(('2a) logm_x(t)'!EH37-'2a) logm_x(t)'!EG37-'2a)answer'!$I37)^2,"")</f>
        <v>5.7695409882918018E-3</v>
      </c>
      <c r="AT154" s="32">
        <f>IFERROR(('2a) logm_x(t)'!EI37-'2a) logm_x(t)'!EH37-'2a)answer'!$I37)^2,"")</f>
        <v>9.7031253822847913E-2</v>
      </c>
      <c r="AU154" s="32">
        <f>IFERROR(('2a) logm_x(t)'!EJ37-'2a) logm_x(t)'!EI37-'2a)answer'!$I37)^2,"")</f>
        <v>5.1831867194027749E-2</v>
      </c>
      <c r="AV154" s="32">
        <f>IFERROR(('2a) logm_x(t)'!EK37-'2a) logm_x(t)'!EJ37-'2a)answer'!$I37)^2,"")</f>
        <v>2.9186590360500571E-3</v>
      </c>
      <c r="AW154" s="32">
        <f>IFERROR(('2a) logm_x(t)'!EL37-'2a) logm_x(t)'!EK37-'2a)answer'!$I37)^2,"")</f>
        <v>5.0188546704396243E-2</v>
      </c>
      <c r="AX154" s="32">
        <f>IFERROR(('2a) logm_x(t)'!EM37-'2a) logm_x(t)'!EL37-'2a)answer'!$I37)^2,"")</f>
        <v>2.6507579514141091E-2</v>
      </c>
      <c r="AY154" s="32">
        <f>IFERROR(('2a) logm_x(t)'!EN37-'2a) logm_x(t)'!EM37-'2a)answer'!$I37)^2,"")</f>
        <v>2.9681201302072746E-2</v>
      </c>
      <c r="AZ154" s="32">
        <f>IFERROR(('2a) logm_x(t)'!EO37-'2a) logm_x(t)'!EN37-'2a)answer'!$I37)^2,"")</f>
        <v>8.6756825088029658E-5</v>
      </c>
      <c r="BA154" s="32">
        <f>IFERROR(('2a) logm_x(t)'!EP37-'2a) logm_x(t)'!EO37-'2a)answer'!$I37)^2,"")</f>
        <v>6.6982775220666063E-2</v>
      </c>
      <c r="BB154" s="32">
        <f>IFERROR(('2a) logm_x(t)'!EQ37-'2a) logm_x(t)'!EP37-'2a)answer'!$I37)^2,"")</f>
        <v>5.4597324609800537E-3</v>
      </c>
      <c r="BC154" s="32">
        <f>IFERROR(('2a) logm_x(t)'!ER37-'2a) logm_x(t)'!EQ37-'2a)answer'!$I37)^2,"")</f>
        <v>1.6544179834821848E-6</v>
      </c>
      <c r="BD154" s="32">
        <f>IFERROR(('2a) logm_x(t)'!ES37-'2a) logm_x(t)'!ER37-'2a)answer'!$I37)^2,"")</f>
        <v>1.5350863721549462E-2</v>
      </c>
      <c r="BE154" s="32">
        <f>IFERROR(('2a) logm_x(t)'!ET37-'2a) logm_x(t)'!ES37-'2a)answer'!$I37)^2,"")</f>
        <v>5.1254153123399485E-3</v>
      </c>
      <c r="BF154" s="32">
        <f>IFERROR(('2a) logm_x(t)'!EU37-'2a) logm_x(t)'!ET37-'2a)answer'!$I37)^2,"")</f>
        <v>4.6875851413449706E-3</v>
      </c>
      <c r="BG154" s="32">
        <f>IFERROR(('2a) logm_x(t)'!EV37-'2a) logm_x(t)'!EU37-'2a)answer'!$I37)^2,"")</f>
        <v>3.190391296545908E-2</v>
      </c>
      <c r="BH154" s="32">
        <f>IFERROR(('2a) logm_x(t)'!EW37-'2a) logm_x(t)'!EV37-'2a)answer'!$I37)^2,"")</f>
        <v>4.7057149308294979E-2</v>
      </c>
      <c r="BI154" s="32">
        <f>IFERROR(('2a) logm_x(t)'!EX37-'2a) logm_x(t)'!EW37-'2a)answer'!$I37)^2,"")</f>
        <v>9.7447687544678335E-2</v>
      </c>
      <c r="BJ154" s="32">
        <f>IFERROR(('2a) logm_x(t)'!EY37-'2a) logm_x(t)'!EX37-'2a)answer'!$I37)^2,"")</f>
        <v>1.6213011016134775E-3</v>
      </c>
      <c r="BK154" s="32">
        <f>IFERROR(('2a) logm_x(t)'!EZ37-'2a) logm_x(t)'!EY37-'2a)answer'!$I37)^2,"")</f>
        <v>4.9157730364544055E-3</v>
      </c>
      <c r="BL154" s="32">
        <f>IFERROR(('2a) logm_x(t)'!FA37-'2a) logm_x(t)'!EZ37-'2a)answer'!$I37)^2,"")</f>
        <v>6.4670954694163417E-3</v>
      </c>
      <c r="BM154" s="32">
        <f>IFERROR(('2a) logm_x(t)'!FB37-'2a) logm_x(t)'!FA37-'2a)answer'!$I37)^2,"")</f>
        <v>1.9155291606257866E-3</v>
      </c>
      <c r="BN154" s="32">
        <f>IFERROR(('2a) logm_x(t)'!FC37-'2a) logm_x(t)'!FB37-'2a)answer'!$I37)^2,"")</f>
        <v>7.1643519154566473E-2</v>
      </c>
      <c r="BO154" s="32">
        <f>IFERROR(('2a) logm_x(t)'!FD37-'2a) logm_x(t)'!FC37-'2a)answer'!$I37)^2,"")</f>
        <v>4.3678200571107611E-3</v>
      </c>
      <c r="BP154" s="32">
        <f>IFERROR(('2a) logm_x(t)'!FE37-'2a) logm_x(t)'!FD37-'2a)answer'!$I37)^2,"")</f>
        <v>1.5085506144161837E-3</v>
      </c>
      <c r="BQ154" s="32">
        <f>IFERROR(('2a) logm_x(t)'!FF37-'2a) logm_x(t)'!FE37-'2a)answer'!$I37)^2,"")</f>
        <v>3.7291639090395366E-2</v>
      </c>
      <c r="BR154" s="32">
        <f>IFERROR(('2a) logm_x(t)'!FG37-'2a) logm_x(t)'!FF37-'2a)answer'!$I37)^2,"")</f>
        <v>3.1171241424114263E-2</v>
      </c>
      <c r="BS154" s="32">
        <f>IFERROR(('2a) logm_x(t)'!FH37-'2a) logm_x(t)'!FG37-'2a)answer'!$I37)^2,"")</f>
        <v>8.3671529078019249E-3</v>
      </c>
      <c r="BT154" s="32">
        <f>IFERROR(('2a) logm_x(t)'!FI37-'2a) logm_x(t)'!FH37-'2a)answer'!$I37)^2,"")</f>
        <v>6.5246322513393303E-4</v>
      </c>
      <c r="BU154" s="32">
        <f>IFERROR(('2a) logm_x(t)'!FJ37-'2a) logm_x(t)'!FI37-'2a)answer'!$I37)^2,"")</f>
        <v>6.4170033264857615E-4</v>
      </c>
      <c r="BV154" s="32">
        <f>IFERROR(('2a) logm_x(t)'!FK37-'2a) logm_x(t)'!FJ37-'2a)answer'!$I37)^2,"")</f>
        <v>1.0408922184234677E-2</v>
      </c>
      <c r="BW154" s="32">
        <f>IFERROR(('2a) logm_x(t)'!FL37-'2a) logm_x(t)'!FK37-'2a)answer'!$I37)^2,"")</f>
        <v>2.9887973590439765E-3</v>
      </c>
      <c r="BX154" s="32">
        <f>IFERROR(('2a) logm_x(t)'!FM37-'2a) logm_x(t)'!FL37-'2a)answer'!$I37)^2,"")</f>
        <v>6.9530345560367488E-4</v>
      </c>
      <c r="BY154" s="32">
        <f>IFERROR(('2a) logm_x(t)'!FN37-'2a) logm_x(t)'!FM37-'2a)answer'!$I37)^2,"")</f>
        <v>6.1321800715703957E-2</v>
      </c>
      <c r="BZ154" s="32">
        <f>IFERROR(('2a) logm_x(t)'!FO37-'2a) logm_x(t)'!FN37-'2a)answer'!$I37)^2,"")</f>
        <v>6.9003942380165009E-2</v>
      </c>
      <c r="CA154" s="32">
        <f>IFERROR(('2a) logm_x(t)'!FP37-'2a) logm_x(t)'!FO37-'2a)answer'!$I37)^2,"")</f>
        <v>0.10044790259287084</v>
      </c>
      <c r="CB154" s="32">
        <f>IFERROR(('2a) logm_x(t)'!FQ37-'2a) logm_x(t)'!FP37-'2a)answer'!$I37)^2,"")</f>
        <v>6.5883910251440747E-2</v>
      </c>
      <c r="CC154" s="32">
        <f>IFERROR(('2a) logm_x(t)'!FR37-'2a) logm_x(t)'!FQ37-'2a)answer'!$I37)^2,"")</f>
        <v>2.8676629106249154E-2</v>
      </c>
      <c r="CD154" s="32">
        <f>IFERROR(('2a) logm_x(t)'!FS37-'2a) logm_x(t)'!FR37-'2a)answer'!$I37)^2,"")</f>
        <v>1.1903941444682145E-2</v>
      </c>
      <c r="CE154" s="32">
        <f>IFERROR(('2a) logm_x(t)'!FT37-'2a) logm_x(t)'!FS37-'2a)answer'!$I37)^2,"")</f>
        <v>0.12051797926645655</v>
      </c>
      <c r="CF154" s="32">
        <f>IFERROR(('2a) logm_x(t)'!FU37-'2a) logm_x(t)'!FT37-'2a)answer'!$I37)^2,"")</f>
        <v>9.7940203584991462E-2</v>
      </c>
      <c r="CG154" s="32">
        <f>IFERROR(('2a) logm_x(t)'!FV37-'2a) logm_x(t)'!FU37-'2a)answer'!$I37)^2,"")</f>
        <v>2.2526734810200753E-2</v>
      </c>
      <c r="CH154" s="32">
        <f>IFERROR(('2a) logm_x(t)'!FW37-'2a) logm_x(t)'!FV37-'2a)answer'!$I37)^2,"")</f>
        <v>2.1110625561437314E-2</v>
      </c>
      <c r="CI154" s="32">
        <f>IFERROR(('2a) logm_x(t)'!FX37-'2a) logm_x(t)'!FW37-'2a)answer'!$I37)^2,"")</f>
        <v>4.2937374424018362E-2</v>
      </c>
      <c r="CJ154" s="32">
        <f>IFERROR(('2a) logm_x(t)'!FY37-'2a) logm_x(t)'!FX37-'2a)answer'!$I37)^2,"")</f>
        <v>6.6595804306697926E-2</v>
      </c>
      <c r="CK154" s="32">
        <f>IFERROR(('2a) logm_x(t)'!FZ37-'2a) logm_x(t)'!FY37-'2a)answer'!$I37)^2,"")</f>
        <v>1.1302133716129651E-3</v>
      </c>
      <c r="CL154" s="32">
        <f>IFERROR(('2a) logm_x(t)'!GA37-'2a) logm_x(t)'!FZ37-'2a)answer'!$I37)^2,"")</f>
        <v>1.3246309275901911E-3</v>
      </c>
      <c r="CM154" s="32">
        <f>IFERROR(('2a) logm_x(t)'!GB37-'2a) logm_x(t)'!GA37-'2a)answer'!$I37)^2,"")</f>
        <v>7.6338790691143693E-3</v>
      </c>
      <c r="CN154" s="32">
        <f>IFERROR(('2a) logm_x(t)'!GC37-'2a) logm_x(t)'!GB37-'2a)answer'!$I37)^2,"")</f>
        <v>1.9121746084900467E-2</v>
      </c>
    </row>
    <row r="155" spans="1:92" x14ac:dyDescent="0.25">
      <c r="A155" s="31">
        <f t="shared" si="11"/>
        <v>35</v>
      </c>
      <c r="C155" s="32">
        <f>IFERROR(('2a) logm_x(t)'!CR38-'2a) logm_x(t)'!CQ38-'2a)answer'!$I38)^2,"")</f>
        <v>3.2033229801351855E-3</v>
      </c>
      <c r="D155" s="32">
        <f>IFERROR(('2a) logm_x(t)'!CS38-'2a) logm_x(t)'!CR38-'2a)answer'!$I38)^2,"")</f>
        <v>3.5982282046245782E-2</v>
      </c>
      <c r="E155" s="32">
        <f>IFERROR(('2a) logm_x(t)'!CT38-'2a) logm_x(t)'!CS38-'2a)answer'!$I38)^2,"")</f>
        <v>2.1411696637114262E-2</v>
      </c>
      <c r="F155" s="32">
        <f>IFERROR(('2a) logm_x(t)'!CU38-'2a) logm_x(t)'!CT38-'2a)answer'!$I38)^2,"")</f>
        <v>8.8895527261149375E-3</v>
      </c>
      <c r="G155" s="32">
        <f>IFERROR(('2a) logm_x(t)'!CV38-'2a) logm_x(t)'!CU38-'2a)answer'!$I38)^2,"")</f>
        <v>3.9073417921489275E-5</v>
      </c>
      <c r="H155" s="32">
        <f>IFERROR(('2a) logm_x(t)'!CW38-'2a) logm_x(t)'!CV38-'2a)answer'!$I38)^2,"")</f>
        <v>6.7509392037618556E-3</v>
      </c>
      <c r="I155" s="32">
        <f>IFERROR(('2a) logm_x(t)'!CX38-'2a) logm_x(t)'!CW38-'2a)answer'!$I38)^2,"")</f>
        <v>2.7331443479032443E-3</v>
      </c>
      <c r="J155" s="32">
        <f>IFERROR(('2a) logm_x(t)'!CY38-'2a) logm_x(t)'!CX38-'2a)answer'!$I38)^2,"")</f>
        <v>1.3417863256710845E-3</v>
      </c>
      <c r="K155" s="32">
        <f>IFERROR(('2a) logm_x(t)'!CZ38-'2a) logm_x(t)'!CY38-'2a)answer'!$I38)^2,"")</f>
        <v>8.5168145407603535E-2</v>
      </c>
      <c r="L155" s="32">
        <f>IFERROR(('2a) logm_x(t)'!DA38-'2a) logm_x(t)'!CZ38-'2a)answer'!$I38)^2,"")</f>
        <v>2.6164448684145199E-3</v>
      </c>
      <c r="M155" s="32">
        <f>IFERROR(('2a) logm_x(t)'!DB38-'2a) logm_x(t)'!DA38-'2a)answer'!$I38)^2,"")</f>
        <v>6.4638914610158915E-2</v>
      </c>
      <c r="N155" s="32">
        <f>IFERROR(('2a) logm_x(t)'!DC38-'2a) logm_x(t)'!DB38-'2a)answer'!$I38)^2,"")</f>
        <v>4.2303389652432917E-2</v>
      </c>
      <c r="O155" s="32">
        <f>IFERROR(('2a) logm_x(t)'!DD38-'2a) logm_x(t)'!DC38-'2a)answer'!$I38)^2,"")</f>
        <v>7.8455308338474649E-3</v>
      </c>
      <c r="P155" s="32">
        <f>IFERROR(('2a) logm_x(t)'!DE38-'2a) logm_x(t)'!DD38-'2a)answer'!$I38)^2,"")</f>
        <v>2.1434874650497666E-2</v>
      </c>
      <c r="Q155" s="32">
        <f>IFERROR(('2a) logm_x(t)'!DF38-'2a) logm_x(t)'!DE38-'2a)answer'!$I38)^2,"")</f>
        <v>9.9785730957778295E-6</v>
      </c>
      <c r="R155" s="32">
        <f>IFERROR(('2a) logm_x(t)'!DG38-'2a) logm_x(t)'!DF38-'2a)answer'!$I38)^2,"")</f>
        <v>4.64499286676004E-2</v>
      </c>
      <c r="S155" s="32">
        <f>IFERROR(('2a) logm_x(t)'!DH38-'2a) logm_x(t)'!DG38-'2a)answer'!$I38)^2,"")</f>
        <v>1.8269355236578803E-2</v>
      </c>
      <c r="T155" s="32">
        <f>IFERROR(('2a) logm_x(t)'!DI38-'2a) logm_x(t)'!DH38-'2a)answer'!$I38)^2,"")</f>
        <v>6.4936657447221807E-3</v>
      </c>
      <c r="U155" s="32">
        <f>IFERROR(('2a) logm_x(t)'!DJ38-'2a) logm_x(t)'!DI38-'2a)answer'!$I38)^2,"")</f>
        <v>4.8112722050148134E-3</v>
      </c>
      <c r="V155" s="32">
        <f>IFERROR(('2a) logm_x(t)'!DK38-'2a) logm_x(t)'!DJ38-'2a)answer'!$I38)^2,"")</f>
        <v>3.9356793957490778E-4</v>
      </c>
      <c r="W155" s="32">
        <f>IFERROR(('2a) logm_x(t)'!DL38-'2a) logm_x(t)'!DK38-'2a)answer'!$I38)^2,"")</f>
        <v>1.3852343731178041E-2</v>
      </c>
      <c r="X155" s="32">
        <f>IFERROR(('2a) logm_x(t)'!DM38-'2a) logm_x(t)'!DL38-'2a)answer'!$I38)^2,"")</f>
        <v>2.8091150816736028E-2</v>
      </c>
      <c r="Y155" s="32">
        <f>IFERROR(('2a) logm_x(t)'!DN38-'2a) logm_x(t)'!DM38-'2a)answer'!$I38)^2,"")</f>
        <v>1.5098103368912247E-3</v>
      </c>
      <c r="Z155" s="32">
        <f>IFERROR(('2a) logm_x(t)'!DO38-'2a) logm_x(t)'!DN38-'2a)answer'!$I38)^2,"")</f>
        <v>2.1997886292908354E-3</v>
      </c>
      <c r="AA155" s="32">
        <f>IFERROR(('2a) logm_x(t)'!DP38-'2a) logm_x(t)'!DO38-'2a)answer'!$I38)^2,"")</f>
        <v>5.0296496409408191E-2</v>
      </c>
      <c r="AB155" s="32">
        <f>IFERROR(('2a) logm_x(t)'!DQ38-'2a) logm_x(t)'!DP38-'2a)answer'!$I38)^2,"")</f>
        <v>1.8985697686652248E-2</v>
      </c>
      <c r="AC155" s="32">
        <f>IFERROR(('2a) logm_x(t)'!DR38-'2a) logm_x(t)'!DQ38-'2a)answer'!$I38)^2,"")</f>
        <v>9.7709472366468986E-3</v>
      </c>
      <c r="AD155" s="32">
        <f>IFERROR(('2a) logm_x(t)'!DS38-'2a) logm_x(t)'!DR38-'2a)answer'!$I38)^2,"")</f>
        <v>5.2669097788264695E-2</v>
      </c>
      <c r="AE155" s="32">
        <f>IFERROR(('2a) logm_x(t)'!DT38-'2a) logm_x(t)'!DS38-'2a)answer'!$I38)^2,"")</f>
        <v>1.8615969477758377E-3</v>
      </c>
      <c r="AF155" s="32">
        <f>IFERROR(('2a) logm_x(t)'!DU38-'2a) logm_x(t)'!DT38-'2a)answer'!$I38)^2,"")</f>
        <v>9.3471295008788638E-5</v>
      </c>
      <c r="AG155" s="32">
        <f>IFERROR(('2a) logm_x(t)'!DV38-'2a) logm_x(t)'!DU38-'2a)answer'!$I38)^2,"")</f>
        <v>1.5338089419345096E-2</v>
      </c>
      <c r="AH155" s="32">
        <f>IFERROR(('2a) logm_x(t)'!DW38-'2a) logm_x(t)'!DV38-'2a)answer'!$I38)^2,"")</f>
        <v>3.8010591645251557E-2</v>
      </c>
      <c r="AI155" s="32">
        <f>IFERROR(('2a) logm_x(t)'!DX38-'2a) logm_x(t)'!DW38-'2a)answer'!$I38)^2,"")</f>
        <v>4.6743927394338573E-2</v>
      </c>
      <c r="AJ155" s="32">
        <f>IFERROR(('2a) logm_x(t)'!DY38-'2a) logm_x(t)'!DX38-'2a)answer'!$I38)^2,"")</f>
        <v>6.1472214618723597E-2</v>
      </c>
      <c r="AK155" s="32">
        <f>IFERROR(('2a) logm_x(t)'!DZ38-'2a) logm_x(t)'!DY38-'2a)answer'!$I38)^2,"")</f>
        <v>1.209222012953185E-4</v>
      </c>
      <c r="AL155" s="32">
        <f>IFERROR(('2a) logm_x(t)'!EA38-'2a) logm_x(t)'!DZ38-'2a)answer'!$I38)^2,"")</f>
        <v>2.5370918155194853E-2</v>
      </c>
      <c r="AM155" s="32">
        <f>IFERROR(('2a) logm_x(t)'!EB38-'2a) logm_x(t)'!EA38-'2a)answer'!$I38)^2,"")</f>
        <v>3.7008362445441266E-4</v>
      </c>
      <c r="AN155" s="32">
        <f>IFERROR(('2a) logm_x(t)'!EC38-'2a) logm_x(t)'!EB38-'2a)answer'!$I38)^2,"")</f>
        <v>6.1523885606346504E-5</v>
      </c>
      <c r="AO155" s="32">
        <f>IFERROR(('2a) logm_x(t)'!ED38-'2a) logm_x(t)'!EC38-'2a)answer'!$I38)^2,"")</f>
        <v>1.2490962116923454E-3</v>
      </c>
      <c r="AP155" s="32">
        <f>IFERROR(('2a) logm_x(t)'!EE38-'2a) logm_x(t)'!ED38-'2a)answer'!$I38)^2,"")</f>
        <v>1.4463796585681083E-3</v>
      </c>
      <c r="AQ155" s="32">
        <f>IFERROR(('2a) logm_x(t)'!EF38-'2a) logm_x(t)'!EE38-'2a)answer'!$I38)^2,"")</f>
        <v>6.2103774153036305E-3</v>
      </c>
      <c r="AR155" s="32">
        <f>IFERROR(('2a) logm_x(t)'!EG38-'2a) logm_x(t)'!EF38-'2a)answer'!$I38)^2,"")</f>
        <v>7.1438813813463377E-3</v>
      </c>
      <c r="AS155" s="32">
        <f>IFERROR(('2a) logm_x(t)'!EH38-'2a) logm_x(t)'!EG38-'2a)answer'!$I38)^2,"")</f>
        <v>1.130992407062679E-2</v>
      </c>
      <c r="AT155" s="32">
        <f>IFERROR(('2a) logm_x(t)'!EI38-'2a) logm_x(t)'!EH38-'2a)answer'!$I38)^2,"")</f>
        <v>1.4632708516863978E-2</v>
      </c>
      <c r="AU155" s="32">
        <f>IFERROR(('2a) logm_x(t)'!EJ38-'2a) logm_x(t)'!EI38-'2a)answer'!$I38)^2,"")</f>
        <v>2.2384178447733789E-4</v>
      </c>
      <c r="AV155" s="32">
        <f>IFERROR(('2a) logm_x(t)'!EK38-'2a) logm_x(t)'!EJ38-'2a)answer'!$I38)^2,"")</f>
        <v>9.9623977190301735E-2</v>
      </c>
      <c r="AW155" s="32">
        <f>IFERROR(('2a) logm_x(t)'!EL38-'2a) logm_x(t)'!EK38-'2a)answer'!$I38)^2,"")</f>
        <v>5.8157292655158822E-2</v>
      </c>
      <c r="AX155" s="32">
        <f>IFERROR(('2a) logm_x(t)'!EM38-'2a) logm_x(t)'!EL38-'2a)answer'!$I38)^2,"")</f>
        <v>3.3573041320463341E-3</v>
      </c>
      <c r="AY155" s="32">
        <f>IFERROR(('2a) logm_x(t)'!EN38-'2a) logm_x(t)'!EM38-'2a)answer'!$I38)^2,"")</f>
        <v>1.4401671062326274E-2</v>
      </c>
      <c r="AZ155" s="32">
        <f>IFERROR(('2a) logm_x(t)'!EO38-'2a) logm_x(t)'!EN38-'2a)answer'!$I38)^2,"")</f>
        <v>3.2521202970496092E-2</v>
      </c>
      <c r="BA155" s="32">
        <f>IFERROR(('2a) logm_x(t)'!EP38-'2a) logm_x(t)'!EO38-'2a)answer'!$I38)^2,"")</f>
        <v>1.6206815268486562E-3</v>
      </c>
      <c r="BB155" s="32">
        <f>IFERROR(('2a) logm_x(t)'!EQ38-'2a) logm_x(t)'!EP38-'2a)answer'!$I38)^2,"")</f>
        <v>3.9943333232307047E-4</v>
      </c>
      <c r="BC155" s="32">
        <f>IFERROR(('2a) logm_x(t)'!ER38-'2a) logm_x(t)'!EQ38-'2a)answer'!$I38)^2,"")</f>
        <v>1.8027787467480389E-3</v>
      </c>
      <c r="BD155" s="32">
        <f>IFERROR(('2a) logm_x(t)'!ES38-'2a) logm_x(t)'!ER38-'2a)answer'!$I38)^2,"")</f>
        <v>1.1544456599097588E-4</v>
      </c>
      <c r="BE155" s="32">
        <f>IFERROR(('2a) logm_x(t)'!ET38-'2a) logm_x(t)'!ES38-'2a)answer'!$I38)^2,"")</f>
        <v>1.6827375380016718E-2</v>
      </c>
      <c r="BF155" s="32">
        <f>IFERROR(('2a) logm_x(t)'!EU38-'2a) logm_x(t)'!ET38-'2a)answer'!$I38)^2,"")</f>
        <v>4.3392599056678088E-3</v>
      </c>
      <c r="BG155" s="32">
        <f>IFERROR(('2a) logm_x(t)'!EV38-'2a) logm_x(t)'!EU38-'2a)answer'!$I38)^2,"")</f>
        <v>1.3945579826987145E-2</v>
      </c>
      <c r="BH155" s="32">
        <f>IFERROR(('2a) logm_x(t)'!EW38-'2a) logm_x(t)'!EV38-'2a)answer'!$I38)^2,"")</f>
        <v>8.4415538456457301E-2</v>
      </c>
      <c r="BI155" s="32">
        <f>IFERROR(('2a) logm_x(t)'!EX38-'2a) logm_x(t)'!EW38-'2a)answer'!$I38)^2,"")</f>
        <v>1.261710281445045E-2</v>
      </c>
      <c r="BJ155" s="32">
        <f>IFERROR(('2a) logm_x(t)'!EY38-'2a) logm_x(t)'!EX38-'2a)answer'!$I38)^2,"")</f>
        <v>8.4894510010234316E-3</v>
      </c>
      <c r="BK155" s="32">
        <f>IFERROR(('2a) logm_x(t)'!EZ38-'2a) logm_x(t)'!EY38-'2a)answer'!$I38)^2,"")</f>
        <v>5.9429048190327719E-3</v>
      </c>
      <c r="BL155" s="32">
        <f>IFERROR(('2a) logm_x(t)'!FA38-'2a) logm_x(t)'!EZ38-'2a)answer'!$I38)^2,"")</f>
        <v>1.1633796630516936E-2</v>
      </c>
      <c r="BM155" s="32">
        <f>IFERROR(('2a) logm_x(t)'!FB38-'2a) logm_x(t)'!FA38-'2a)answer'!$I38)^2,"")</f>
        <v>3.9517906260026995E-3</v>
      </c>
      <c r="BN155" s="32">
        <f>IFERROR(('2a) logm_x(t)'!FC38-'2a) logm_x(t)'!FB38-'2a)answer'!$I38)^2,"")</f>
        <v>3.8496965742610585E-2</v>
      </c>
      <c r="BO155" s="32">
        <f>IFERROR(('2a) logm_x(t)'!FD38-'2a) logm_x(t)'!FC38-'2a)answer'!$I38)^2,"")</f>
        <v>2.5108689863108567E-2</v>
      </c>
      <c r="BP155" s="32">
        <f>IFERROR(('2a) logm_x(t)'!FE38-'2a) logm_x(t)'!FD38-'2a)answer'!$I38)^2,"")</f>
        <v>9.6471359442867097E-2</v>
      </c>
      <c r="BQ155" s="32">
        <f>IFERROR(('2a) logm_x(t)'!FF38-'2a) logm_x(t)'!FE38-'2a)answer'!$I38)^2,"")</f>
        <v>4.832139731959003E-4</v>
      </c>
      <c r="BR155" s="32">
        <f>IFERROR(('2a) logm_x(t)'!FG38-'2a) logm_x(t)'!FF38-'2a)answer'!$I38)^2,"")</f>
        <v>2.6797146304322356E-3</v>
      </c>
      <c r="BS155" s="32">
        <f>IFERROR(('2a) logm_x(t)'!FH38-'2a) logm_x(t)'!FG38-'2a)answer'!$I38)^2,"")</f>
        <v>4.8189255287508544E-4</v>
      </c>
      <c r="BT155" s="32">
        <f>IFERROR(('2a) logm_x(t)'!FI38-'2a) logm_x(t)'!FH38-'2a)answer'!$I38)^2,"")</f>
        <v>7.0908967336059591E-3</v>
      </c>
      <c r="BU155" s="32">
        <f>IFERROR(('2a) logm_x(t)'!FJ38-'2a) logm_x(t)'!FI38-'2a)answer'!$I38)^2,"")</f>
        <v>3.5678339830614601E-2</v>
      </c>
      <c r="BV155" s="32">
        <f>IFERROR(('2a) logm_x(t)'!FK38-'2a) logm_x(t)'!FJ38-'2a)answer'!$I38)^2,"")</f>
        <v>0.15503202480360223</v>
      </c>
      <c r="BW155" s="32">
        <f>IFERROR(('2a) logm_x(t)'!FL38-'2a) logm_x(t)'!FK38-'2a)answer'!$I38)^2,"")</f>
        <v>2.4062722709861805E-5</v>
      </c>
      <c r="BX155" s="32">
        <f>IFERROR(('2a) logm_x(t)'!FM38-'2a) logm_x(t)'!FL38-'2a)answer'!$I38)^2,"")</f>
        <v>1.211247021710944E-2</v>
      </c>
      <c r="BY155" s="32">
        <f>IFERROR(('2a) logm_x(t)'!FN38-'2a) logm_x(t)'!FM38-'2a)answer'!$I38)^2,"")</f>
        <v>2.8586733805403258E-2</v>
      </c>
      <c r="BZ155" s="32">
        <f>IFERROR(('2a) logm_x(t)'!FO38-'2a) logm_x(t)'!FN38-'2a)answer'!$I38)^2,"")</f>
        <v>2.2511869091487976E-3</v>
      </c>
      <c r="CA155" s="32">
        <f>IFERROR(('2a) logm_x(t)'!FP38-'2a) logm_x(t)'!FO38-'2a)answer'!$I38)^2,"")</f>
        <v>7.5370533296651165E-3</v>
      </c>
      <c r="CB155" s="32">
        <f>IFERROR(('2a) logm_x(t)'!FQ38-'2a) logm_x(t)'!FP38-'2a)answer'!$I38)^2,"")</f>
        <v>1.3746332037000169E-2</v>
      </c>
      <c r="CC155" s="32">
        <f>IFERROR(('2a) logm_x(t)'!FR38-'2a) logm_x(t)'!FQ38-'2a)answer'!$I38)^2,"")</f>
        <v>2.1313796136886574E-2</v>
      </c>
      <c r="CD155" s="32">
        <f>IFERROR(('2a) logm_x(t)'!FS38-'2a) logm_x(t)'!FR38-'2a)answer'!$I38)^2,"")</f>
        <v>1.3907650369339485E-3</v>
      </c>
      <c r="CE155" s="32">
        <f>IFERROR(('2a) logm_x(t)'!FT38-'2a) logm_x(t)'!FS38-'2a)answer'!$I38)^2,"")</f>
        <v>3.09070634010425E-2</v>
      </c>
      <c r="CF155" s="32">
        <f>IFERROR(('2a) logm_x(t)'!FU38-'2a) logm_x(t)'!FT38-'2a)answer'!$I38)^2,"")</f>
        <v>6.5251303417019771E-3</v>
      </c>
      <c r="CG155" s="32">
        <f>IFERROR(('2a) logm_x(t)'!FV38-'2a) logm_x(t)'!FU38-'2a)answer'!$I38)^2,"")</f>
        <v>3.5131642222374316E-3</v>
      </c>
      <c r="CH155" s="32">
        <f>IFERROR(('2a) logm_x(t)'!FW38-'2a) logm_x(t)'!FV38-'2a)answer'!$I38)^2,"")</f>
        <v>4.0347568232560457E-2</v>
      </c>
      <c r="CI155" s="32">
        <f>IFERROR(('2a) logm_x(t)'!FX38-'2a) logm_x(t)'!FW38-'2a)answer'!$I38)^2,"")</f>
        <v>3.5947840407367364E-2</v>
      </c>
      <c r="CJ155" s="32">
        <f>IFERROR(('2a) logm_x(t)'!FY38-'2a) logm_x(t)'!FX38-'2a)answer'!$I38)^2,"")</f>
        <v>1.7388593314856702E-3</v>
      </c>
      <c r="CK155" s="32">
        <f>IFERROR(('2a) logm_x(t)'!FZ38-'2a) logm_x(t)'!FY38-'2a)answer'!$I38)^2,"")</f>
        <v>4.7462957345170383E-4</v>
      </c>
      <c r="CL155" s="32">
        <f>IFERROR(('2a) logm_x(t)'!GA38-'2a) logm_x(t)'!FZ38-'2a)answer'!$I38)^2,"")</f>
        <v>9.5176718486062583E-3</v>
      </c>
      <c r="CM155" s="32">
        <f>IFERROR(('2a) logm_x(t)'!GB38-'2a) logm_x(t)'!GA38-'2a)answer'!$I38)^2,"")</f>
        <v>3.2205118104877695E-2</v>
      </c>
      <c r="CN155" s="32">
        <f>IFERROR(('2a) logm_x(t)'!GC38-'2a) logm_x(t)'!GB38-'2a)answer'!$I38)^2,"")</f>
        <v>1.6813103523270788E-3</v>
      </c>
    </row>
    <row r="156" spans="1:92" x14ac:dyDescent="0.25">
      <c r="A156" s="31">
        <f t="shared" si="11"/>
        <v>36</v>
      </c>
      <c r="C156" s="32">
        <f>IFERROR(('2a) logm_x(t)'!CR39-'2a) logm_x(t)'!CQ39-'2a)answer'!$I39)^2,"")</f>
        <v>3.0670719316181587E-3</v>
      </c>
      <c r="D156" s="32">
        <f>IFERROR(('2a) logm_x(t)'!CS39-'2a) logm_x(t)'!CR39-'2a)answer'!$I39)^2,"")</f>
        <v>2.4019860293813804E-2</v>
      </c>
      <c r="E156" s="32">
        <f>IFERROR(('2a) logm_x(t)'!CT39-'2a) logm_x(t)'!CS39-'2a)answer'!$I39)^2,"")</f>
        <v>4.8196100226531577E-2</v>
      </c>
      <c r="F156" s="32">
        <f>IFERROR(('2a) logm_x(t)'!CU39-'2a) logm_x(t)'!CT39-'2a)answer'!$I39)^2,"")</f>
        <v>8.7911628728523433E-5</v>
      </c>
      <c r="G156" s="32">
        <f>IFERROR(('2a) logm_x(t)'!CV39-'2a) logm_x(t)'!CU39-'2a)answer'!$I39)^2,"")</f>
        <v>4.9827874883719404E-2</v>
      </c>
      <c r="H156" s="32">
        <f>IFERROR(('2a) logm_x(t)'!CW39-'2a) logm_x(t)'!CV39-'2a)answer'!$I39)^2,"")</f>
        <v>1.1796247001434074E-2</v>
      </c>
      <c r="I156" s="32">
        <f>IFERROR(('2a) logm_x(t)'!CX39-'2a) logm_x(t)'!CW39-'2a)answer'!$I39)^2,"")</f>
        <v>7.4831554169049654E-4</v>
      </c>
      <c r="J156" s="32">
        <f>IFERROR(('2a) logm_x(t)'!CY39-'2a) logm_x(t)'!CX39-'2a)answer'!$I39)^2,"")</f>
        <v>1.1051823520006195E-2</v>
      </c>
      <c r="K156" s="32">
        <f>IFERROR(('2a) logm_x(t)'!CZ39-'2a) logm_x(t)'!CY39-'2a)answer'!$I39)^2,"")</f>
        <v>6.006239326621364E-2</v>
      </c>
      <c r="L156" s="32">
        <f>IFERROR(('2a) logm_x(t)'!DA39-'2a) logm_x(t)'!CZ39-'2a)answer'!$I39)^2,"")</f>
        <v>1.4532902869219013E-2</v>
      </c>
      <c r="M156" s="32">
        <f>IFERROR(('2a) logm_x(t)'!DB39-'2a) logm_x(t)'!DA39-'2a)answer'!$I39)^2,"")</f>
        <v>4.863343887098877E-3</v>
      </c>
      <c r="N156" s="32">
        <f>IFERROR(('2a) logm_x(t)'!DC39-'2a) logm_x(t)'!DB39-'2a)answer'!$I39)^2,"")</f>
        <v>2.6308601970782945E-2</v>
      </c>
      <c r="O156" s="32">
        <f>IFERROR(('2a) logm_x(t)'!DD39-'2a) logm_x(t)'!DC39-'2a)answer'!$I39)^2,"")</f>
        <v>8.6939738963515978E-3</v>
      </c>
      <c r="P156" s="32">
        <f>IFERROR(('2a) logm_x(t)'!DE39-'2a) logm_x(t)'!DD39-'2a)answer'!$I39)^2,"")</f>
        <v>6.9844432188245556E-3</v>
      </c>
      <c r="Q156" s="32">
        <f>IFERROR(('2a) logm_x(t)'!DF39-'2a) logm_x(t)'!DE39-'2a)answer'!$I39)^2,"")</f>
        <v>6.532702142351441E-3</v>
      </c>
      <c r="R156" s="32">
        <f>IFERROR(('2a) logm_x(t)'!DG39-'2a) logm_x(t)'!DF39-'2a)answer'!$I39)^2,"")</f>
        <v>6.036882522383223E-3</v>
      </c>
      <c r="S156" s="32">
        <f>IFERROR(('2a) logm_x(t)'!DH39-'2a) logm_x(t)'!DG39-'2a)answer'!$I39)^2,"")</f>
        <v>1.7480512969179272E-2</v>
      </c>
      <c r="T156" s="32">
        <f>IFERROR(('2a) logm_x(t)'!DI39-'2a) logm_x(t)'!DH39-'2a)answer'!$I39)^2,"")</f>
        <v>9.2951076643332033E-5</v>
      </c>
      <c r="U156" s="32">
        <f>IFERROR(('2a) logm_x(t)'!DJ39-'2a) logm_x(t)'!DI39-'2a)answer'!$I39)^2,"")</f>
        <v>1.8917480774381417E-2</v>
      </c>
      <c r="V156" s="32">
        <f>IFERROR(('2a) logm_x(t)'!DK39-'2a) logm_x(t)'!DJ39-'2a)answer'!$I39)^2,"")</f>
        <v>0.11709162360871123</v>
      </c>
      <c r="W156" s="32">
        <f>IFERROR(('2a) logm_x(t)'!DL39-'2a) logm_x(t)'!DK39-'2a)answer'!$I39)^2,"")</f>
        <v>3.5075176035693413E-2</v>
      </c>
      <c r="X156" s="32">
        <f>IFERROR(('2a) logm_x(t)'!DM39-'2a) logm_x(t)'!DL39-'2a)answer'!$I39)^2,"")</f>
        <v>1.7340784378148091E-2</v>
      </c>
      <c r="Y156" s="32">
        <f>IFERROR(('2a) logm_x(t)'!DN39-'2a) logm_x(t)'!DM39-'2a)answer'!$I39)^2,"")</f>
        <v>1.4589238626386309E-3</v>
      </c>
      <c r="Z156" s="32">
        <f>IFERROR(('2a) logm_x(t)'!DO39-'2a) logm_x(t)'!DN39-'2a)answer'!$I39)^2,"")</f>
        <v>2.6585099197819624E-4</v>
      </c>
      <c r="AA156" s="32">
        <f>IFERROR(('2a) logm_x(t)'!DP39-'2a) logm_x(t)'!DO39-'2a)answer'!$I39)^2,"")</f>
        <v>4.781872132227109E-3</v>
      </c>
      <c r="AB156" s="32">
        <f>IFERROR(('2a) logm_x(t)'!DQ39-'2a) logm_x(t)'!DP39-'2a)answer'!$I39)^2,"")</f>
        <v>1.1772021951261624E-2</v>
      </c>
      <c r="AC156" s="32">
        <f>IFERROR(('2a) logm_x(t)'!DR39-'2a) logm_x(t)'!DQ39-'2a)answer'!$I39)^2,"")</f>
        <v>9.0995034112421377E-3</v>
      </c>
      <c r="AD156" s="32">
        <f>IFERROR(('2a) logm_x(t)'!DS39-'2a) logm_x(t)'!DR39-'2a)answer'!$I39)^2,"")</f>
        <v>2.3008708463872735E-2</v>
      </c>
      <c r="AE156" s="32">
        <f>IFERROR(('2a) logm_x(t)'!DT39-'2a) logm_x(t)'!DS39-'2a)answer'!$I39)^2,"")</f>
        <v>2.2526825837109951E-2</v>
      </c>
      <c r="AF156" s="32">
        <f>IFERROR(('2a) logm_x(t)'!DU39-'2a) logm_x(t)'!DT39-'2a)answer'!$I39)^2,"")</f>
        <v>1.5700533025863547E-2</v>
      </c>
      <c r="AG156" s="32">
        <f>IFERROR(('2a) logm_x(t)'!DV39-'2a) logm_x(t)'!DU39-'2a)answer'!$I39)^2,"")</f>
        <v>5.2927252438971333E-3</v>
      </c>
      <c r="AH156" s="32">
        <f>IFERROR(('2a) logm_x(t)'!DW39-'2a) logm_x(t)'!DV39-'2a)answer'!$I39)^2,"")</f>
        <v>7.7026233640259623E-2</v>
      </c>
      <c r="AI156" s="32">
        <f>IFERROR(('2a) logm_x(t)'!DX39-'2a) logm_x(t)'!DW39-'2a)answer'!$I39)^2,"")</f>
        <v>5.923243499487197E-2</v>
      </c>
      <c r="AJ156" s="32">
        <f>IFERROR(('2a) logm_x(t)'!DY39-'2a) logm_x(t)'!DX39-'2a)answer'!$I39)^2,"")</f>
        <v>3.8639039934664901E-2</v>
      </c>
      <c r="AK156" s="32">
        <f>IFERROR(('2a) logm_x(t)'!DZ39-'2a) logm_x(t)'!DY39-'2a)answer'!$I39)^2,"")</f>
        <v>4.8798213508700885E-3</v>
      </c>
      <c r="AL156" s="32">
        <f>IFERROR(('2a) logm_x(t)'!EA39-'2a) logm_x(t)'!DZ39-'2a)answer'!$I39)^2,"")</f>
        <v>1.0620469835386594E-5</v>
      </c>
      <c r="AM156" s="32">
        <f>IFERROR(('2a) logm_x(t)'!EB39-'2a) logm_x(t)'!EA39-'2a)answer'!$I39)^2,"")</f>
        <v>1.7821309369471544E-2</v>
      </c>
      <c r="AN156" s="32">
        <f>IFERROR(('2a) logm_x(t)'!EC39-'2a) logm_x(t)'!EB39-'2a)answer'!$I39)^2,"")</f>
        <v>1.3101724596114889E-2</v>
      </c>
      <c r="AO156" s="32">
        <f>IFERROR(('2a) logm_x(t)'!ED39-'2a) logm_x(t)'!EC39-'2a)answer'!$I39)^2,"")</f>
        <v>9.6025713303176646E-3</v>
      </c>
      <c r="AP156" s="32">
        <f>IFERROR(('2a) logm_x(t)'!EE39-'2a) logm_x(t)'!ED39-'2a)answer'!$I39)^2,"")</f>
        <v>5.2803188474415457E-3</v>
      </c>
      <c r="AQ156" s="32">
        <f>IFERROR(('2a) logm_x(t)'!EF39-'2a) logm_x(t)'!EE39-'2a)answer'!$I39)^2,"")</f>
        <v>5.8656142700824303E-2</v>
      </c>
      <c r="AR156" s="32">
        <f>IFERROR(('2a) logm_x(t)'!EG39-'2a) logm_x(t)'!EF39-'2a)answer'!$I39)^2,"")</f>
        <v>3.7959402649535512E-2</v>
      </c>
      <c r="AS156" s="32">
        <f>IFERROR(('2a) logm_x(t)'!EH39-'2a) logm_x(t)'!EG39-'2a)answer'!$I39)^2,"")</f>
        <v>1.2589128482703863E-4</v>
      </c>
      <c r="AT156" s="32">
        <f>IFERROR(('2a) logm_x(t)'!EI39-'2a) logm_x(t)'!EH39-'2a)answer'!$I39)^2,"")</f>
        <v>1.7200582463128495E-4</v>
      </c>
      <c r="AU156" s="32">
        <f>IFERROR(('2a) logm_x(t)'!EJ39-'2a) logm_x(t)'!EI39-'2a)answer'!$I39)^2,"")</f>
        <v>4.6910646211391925E-2</v>
      </c>
      <c r="AV156" s="32">
        <f>IFERROR(('2a) logm_x(t)'!EK39-'2a) logm_x(t)'!EJ39-'2a)answer'!$I39)^2,"")</f>
        <v>8.5543551082932406E-2</v>
      </c>
      <c r="AW156" s="32">
        <f>IFERROR(('2a) logm_x(t)'!EL39-'2a) logm_x(t)'!EK39-'2a)answer'!$I39)^2,"")</f>
        <v>4.2382356065881035E-3</v>
      </c>
      <c r="AX156" s="32">
        <f>IFERROR(('2a) logm_x(t)'!EM39-'2a) logm_x(t)'!EL39-'2a)answer'!$I39)^2,"")</f>
        <v>2.8547851762947871E-2</v>
      </c>
      <c r="AY156" s="32">
        <f>IFERROR(('2a) logm_x(t)'!EN39-'2a) logm_x(t)'!EM39-'2a)answer'!$I39)^2,"")</f>
        <v>0.13849858677099752</v>
      </c>
      <c r="AZ156" s="32">
        <f>IFERROR(('2a) logm_x(t)'!EO39-'2a) logm_x(t)'!EN39-'2a)answer'!$I39)^2,"")</f>
        <v>8.2256045250205884E-2</v>
      </c>
      <c r="BA156" s="32">
        <f>IFERROR(('2a) logm_x(t)'!EP39-'2a) logm_x(t)'!EO39-'2a)answer'!$I39)^2,"")</f>
        <v>7.1479609995914281E-2</v>
      </c>
      <c r="BB156" s="32">
        <f>IFERROR(('2a) logm_x(t)'!EQ39-'2a) logm_x(t)'!EP39-'2a)answer'!$I39)^2,"")</f>
        <v>1.376618085244944E-2</v>
      </c>
      <c r="BC156" s="32">
        <f>IFERROR(('2a) logm_x(t)'!ER39-'2a) logm_x(t)'!EQ39-'2a)answer'!$I39)^2,"")</f>
        <v>6.6623660215457008E-4</v>
      </c>
      <c r="BD156" s="32">
        <f>IFERROR(('2a) logm_x(t)'!ES39-'2a) logm_x(t)'!ER39-'2a)answer'!$I39)^2,"")</f>
        <v>4.9313050455862317E-2</v>
      </c>
      <c r="BE156" s="32">
        <f>IFERROR(('2a) logm_x(t)'!ET39-'2a) logm_x(t)'!ES39-'2a)answer'!$I39)^2,"")</f>
        <v>0.10113345635205592</v>
      </c>
      <c r="BF156" s="32">
        <f>IFERROR(('2a) logm_x(t)'!EU39-'2a) logm_x(t)'!ET39-'2a)answer'!$I39)^2,"")</f>
        <v>3.2461282201202271E-2</v>
      </c>
      <c r="BG156" s="32">
        <f>IFERROR(('2a) logm_x(t)'!EV39-'2a) logm_x(t)'!EU39-'2a)answer'!$I39)^2,"")</f>
        <v>6.9060666341965787E-3</v>
      </c>
      <c r="BH156" s="32">
        <f>IFERROR(('2a) logm_x(t)'!EW39-'2a) logm_x(t)'!EV39-'2a)answer'!$I39)^2,"")</f>
        <v>1.0223044277159966E-2</v>
      </c>
      <c r="BI156" s="32">
        <f>IFERROR(('2a) logm_x(t)'!EX39-'2a) logm_x(t)'!EW39-'2a)answer'!$I39)^2,"")</f>
        <v>1.9100988347252218E-4</v>
      </c>
      <c r="BJ156" s="32">
        <f>IFERROR(('2a) logm_x(t)'!EY39-'2a) logm_x(t)'!EX39-'2a)answer'!$I39)^2,"")</f>
        <v>3.1191494808116015E-2</v>
      </c>
      <c r="BK156" s="32">
        <f>IFERROR(('2a) logm_x(t)'!EZ39-'2a) logm_x(t)'!EY39-'2a)answer'!$I39)^2,"")</f>
        <v>1.6773491048692954E-6</v>
      </c>
      <c r="BL156" s="32">
        <f>IFERROR(('2a) logm_x(t)'!FA39-'2a) logm_x(t)'!EZ39-'2a)answer'!$I39)^2,"")</f>
        <v>2.6049201183225281E-4</v>
      </c>
      <c r="BM156" s="32">
        <f>IFERROR(('2a) logm_x(t)'!FB39-'2a) logm_x(t)'!FA39-'2a)answer'!$I39)^2,"")</f>
        <v>1.5787332019407522E-3</v>
      </c>
      <c r="BN156" s="32">
        <f>IFERROR(('2a) logm_x(t)'!FC39-'2a) logm_x(t)'!FB39-'2a)answer'!$I39)^2,"")</f>
        <v>2.1517203143768156E-6</v>
      </c>
      <c r="BO156" s="32">
        <f>IFERROR(('2a) logm_x(t)'!FD39-'2a) logm_x(t)'!FC39-'2a)answer'!$I39)^2,"")</f>
        <v>5.6054339626507906E-4</v>
      </c>
      <c r="BP156" s="32">
        <f>IFERROR(('2a) logm_x(t)'!FE39-'2a) logm_x(t)'!FD39-'2a)answer'!$I39)^2,"")</f>
        <v>1.8062034947447521E-2</v>
      </c>
      <c r="BQ156" s="32">
        <f>IFERROR(('2a) logm_x(t)'!FF39-'2a) logm_x(t)'!FE39-'2a)answer'!$I39)^2,"")</f>
        <v>2.0163001609058775E-2</v>
      </c>
      <c r="BR156" s="32">
        <f>IFERROR(('2a) logm_x(t)'!FG39-'2a) logm_x(t)'!FF39-'2a)answer'!$I39)^2,"")</f>
        <v>4.247457433167265E-4</v>
      </c>
      <c r="BS156" s="32">
        <f>IFERROR(('2a) logm_x(t)'!FH39-'2a) logm_x(t)'!FG39-'2a)answer'!$I39)^2,"")</f>
        <v>6.2944929654324723E-4</v>
      </c>
      <c r="BT156" s="32">
        <f>IFERROR(('2a) logm_x(t)'!FI39-'2a) logm_x(t)'!FH39-'2a)answer'!$I39)^2,"")</f>
        <v>0.10489970404849959</v>
      </c>
      <c r="BU156" s="32">
        <f>IFERROR(('2a) logm_x(t)'!FJ39-'2a) logm_x(t)'!FI39-'2a)answer'!$I39)^2,"")</f>
        <v>0.1154288928575016</v>
      </c>
      <c r="BV156" s="32">
        <f>IFERROR(('2a) logm_x(t)'!FK39-'2a) logm_x(t)'!FJ39-'2a)answer'!$I39)^2,"")</f>
        <v>5.0153605975289832E-2</v>
      </c>
      <c r="BW156" s="32">
        <f>IFERROR(('2a) logm_x(t)'!FL39-'2a) logm_x(t)'!FK39-'2a)answer'!$I39)^2,"")</f>
        <v>2.8744882774830229E-4</v>
      </c>
      <c r="BX156" s="32">
        <f>IFERROR(('2a) logm_x(t)'!FM39-'2a) logm_x(t)'!FL39-'2a)answer'!$I39)^2,"")</f>
        <v>8.1641832674966867E-6</v>
      </c>
      <c r="BY156" s="32">
        <f>IFERROR(('2a) logm_x(t)'!FN39-'2a) logm_x(t)'!FM39-'2a)answer'!$I39)^2,"")</f>
        <v>2.8907976161693825E-5</v>
      </c>
      <c r="BZ156" s="32">
        <f>IFERROR(('2a) logm_x(t)'!FO39-'2a) logm_x(t)'!FN39-'2a)answer'!$I39)^2,"")</f>
        <v>1.0150740401013313E-2</v>
      </c>
      <c r="CA156" s="32">
        <f>IFERROR(('2a) logm_x(t)'!FP39-'2a) logm_x(t)'!FO39-'2a)answer'!$I39)^2,"")</f>
        <v>1.5294696627400192E-3</v>
      </c>
      <c r="CB156" s="32">
        <f>IFERROR(('2a) logm_x(t)'!FQ39-'2a) logm_x(t)'!FP39-'2a)answer'!$I39)^2,"")</f>
        <v>4.6196072221430892E-6</v>
      </c>
      <c r="CC156" s="32">
        <f>IFERROR(('2a) logm_x(t)'!FR39-'2a) logm_x(t)'!FQ39-'2a)answer'!$I39)^2,"")</f>
        <v>1.1990546865984068E-3</v>
      </c>
      <c r="CD156" s="32">
        <f>IFERROR(('2a) logm_x(t)'!FS39-'2a) logm_x(t)'!FR39-'2a)answer'!$I39)^2,"")</f>
        <v>1.5704501747839975E-3</v>
      </c>
      <c r="CE156" s="32">
        <f>IFERROR(('2a) logm_x(t)'!FT39-'2a) logm_x(t)'!FS39-'2a)answer'!$I39)^2,"")</f>
        <v>9.204719511386393E-5</v>
      </c>
      <c r="CF156" s="32">
        <f>IFERROR(('2a) logm_x(t)'!FU39-'2a) logm_x(t)'!FT39-'2a)answer'!$I39)^2,"")</f>
        <v>6.8061290097569052E-5</v>
      </c>
      <c r="CG156" s="32">
        <f>IFERROR(('2a) logm_x(t)'!FV39-'2a) logm_x(t)'!FU39-'2a)answer'!$I39)^2,"")</f>
        <v>1.5338410817154277E-2</v>
      </c>
      <c r="CH156" s="32">
        <f>IFERROR(('2a) logm_x(t)'!FW39-'2a) logm_x(t)'!FV39-'2a)answer'!$I39)^2,"")</f>
        <v>8.1919686200356747E-3</v>
      </c>
      <c r="CI156" s="32">
        <f>IFERROR(('2a) logm_x(t)'!FX39-'2a) logm_x(t)'!FW39-'2a)answer'!$I39)^2,"")</f>
        <v>2.214342895009326E-3</v>
      </c>
      <c r="CJ156" s="32">
        <f>IFERROR(('2a) logm_x(t)'!FY39-'2a) logm_x(t)'!FX39-'2a)answer'!$I39)^2,"")</f>
        <v>1.3449086321842893E-2</v>
      </c>
      <c r="CK156" s="32">
        <f>IFERROR(('2a) logm_x(t)'!FZ39-'2a) logm_x(t)'!FY39-'2a)answer'!$I39)^2,"")</f>
        <v>8.3968615590873843E-3</v>
      </c>
      <c r="CL156" s="32">
        <f>IFERROR(('2a) logm_x(t)'!GA39-'2a) logm_x(t)'!FZ39-'2a)answer'!$I39)^2,"")</f>
        <v>5.0514202879279075E-5</v>
      </c>
      <c r="CM156" s="32">
        <f>IFERROR(('2a) logm_x(t)'!GB39-'2a) logm_x(t)'!GA39-'2a)answer'!$I39)^2,"")</f>
        <v>2.4624625730181687E-2</v>
      </c>
      <c r="CN156" s="32">
        <f>IFERROR(('2a) logm_x(t)'!GC39-'2a) logm_x(t)'!GB39-'2a)answer'!$I39)^2,"")</f>
        <v>2.1621746840295571E-4</v>
      </c>
    </row>
    <row r="157" spans="1:92" x14ac:dyDescent="0.25">
      <c r="A157" s="31">
        <f t="shared" si="11"/>
        <v>37</v>
      </c>
      <c r="C157" s="32">
        <f>IFERROR(('2a) logm_x(t)'!CR40-'2a) logm_x(t)'!CQ40-'2a)answer'!$I40)^2,"")</f>
        <v>1.6764123795277808E-2</v>
      </c>
      <c r="D157" s="32">
        <f>IFERROR(('2a) logm_x(t)'!CS40-'2a) logm_x(t)'!CR40-'2a)answer'!$I40)^2,"")</f>
        <v>5.125933026365033E-4</v>
      </c>
      <c r="E157" s="32">
        <f>IFERROR(('2a) logm_x(t)'!CT40-'2a) logm_x(t)'!CS40-'2a)answer'!$I40)^2,"")</f>
        <v>2.2757304832182243E-6</v>
      </c>
      <c r="F157" s="32">
        <f>IFERROR(('2a) logm_x(t)'!CU40-'2a) logm_x(t)'!CT40-'2a)answer'!$I40)^2,"")</f>
        <v>5.1358598509175183E-3</v>
      </c>
      <c r="G157" s="32">
        <f>IFERROR(('2a) logm_x(t)'!CV40-'2a) logm_x(t)'!CU40-'2a)answer'!$I40)^2,"")</f>
        <v>1.7946837923293973E-2</v>
      </c>
      <c r="H157" s="32">
        <f>IFERROR(('2a) logm_x(t)'!CW40-'2a) logm_x(t)'!CV40-'2a)answer'!$I40)^2,"")</f>
        <v>9.6202134152549509E-3</v>
      </c>
      <c r="I157" s="32">
        <f>IFERROR(('2a) logm_x(t)'!CX40-'2a) logm_x(t)'!CW40-'2a)answer'!$I40)^2,"")</f>
        <v>8.8167484554698243E-3</v>
      </c>
      <c r="J157" s="32">
        <f>IFERROR(('2a) logm_x(t)'!CY40-'2a) logm_x(t)'!CX40-'2a)answer'!$I40)^2,"")</f>
        <v>3.2166776241919683E-3</v>
      </c>
      <c r="K157" s="32">
        <f>IFERROR(('2a) logm_x(t)'!CZ40-'2a) logm_x(t)'!CY40-'2a)answer'!$I40)^2,"")</f>
        <v>1.3884667839007634E-2</v>
      </c>
      <c r="L157" s="32">
        <f>IFERROR(('2a) logm_x(t)'!DA40-'2a) logm_x(t)'!CZ40-'2a)answer'!$I40)^2,"")</f>
        <v>1.6012623188123309E-2</v>
      </c>
      <c r="M157" s="32">
        <f>IFERROR(('2a) logm_x(t)'!DB40-'2a) logm_x(t)'!DA40-'2a)answer'!$I40)^2,"")</f>
        <v>1.9125095630487608E-3</v>
      </c>
      <c r="N157" s="32">
        <f>IFERROR(('2a) logm_x(t)'!DC40-'2a) logm_x(t)'!DB40-'2a)answer'!$I40)^2,"")</f>
        <v>3.093256837125924E-4</v>
      </c>
      <c r="O157" s="32">
        <f>IFERROR(('2a) logm_x(t)'!DD40-'2a) logm_x(t)'!DC40-'2a)answer'!$I40)^2,"")</f>
        <v>4.7279007492067775E-3</v>
      </c>
      <c r="P157" s="32">
        <f>IFERROR(('2a) logm_x(t)'!DE40-'2a) logm_x(t)'!DD40-'2a)answer'!$I40)^2,"")</f>
        <v>5.8277791595265829E-3</v>
      </c>
      <c r="Q157" s="32">
        <f>IFERROR(('2a) logm_x(t)'!DF40-'2a) logm_x(t)'!DE40-'2a)answer'!$I40)^2,"")</f>
        <v>6.8957479431044234E-3</v>
      </c>
      <c r="R157" s="32">
        <f>IFERROR(('2a) logm_x(t)'!DG40-'2a) logm_x(t)'!DF40-'2a)answer'!$I40)^2,"")</f>
        <v>2.0737022802406442E-3</v>
      </c>
      <c r="S157" s="32">
        <f>IFERROR(('2a) logm_x(t)'!DH40-'2a) logm_x(t)'!DG40-'2a)answer'!$I40)^2,"")</f>
        <v>1.0592395676917358E-2</v>
      </c>
      <c r="T157" s="32">
        <f>IFERROR(('2a) logm_x(t)'!DI40-'2a) logm_x(t)'!DH40-'2a)answer'!$I40)^2,"")</f>
        <v>4.7744809447703881E-5</v>
      </c>
      <c r="U157" s="32">
        <f>IFERROR(('2a) logm_x(t)'!DJ40-'2a) logm_x(t)'!DI40-'2a)answer'!$I40)^2,"")</f>
        <v>5.465225847151671E-2</v>
      </c>
      <c r="V157" s="32">
        <f>IFERROR(('2a) logm_x(t)'!DK40-'2a) logm_x(t)'!DJ40-'2a)answer'!$I40)^2,"")</f>
        <v>7.2028119163948584E-3</v>
      </c>
      <c r="W157" s="32">
        <f>IFERROR(('2a) logm_x(t)'!DL40-'2a) logm_x(t)'!DK40-'2a)answer'!$I40)^2,"")</f>
        <v>2.0061459517959008E-4</v>
      </c>
      <c r="X157" s="32">
        <f>IFERROR(('2a) logm_x(t)'!DM40-'2a) logm_x(t)'!DL40-'2a)answer'!$I40)^2,"")</f>
        <v>8.6357080772132312E-3</v>
      </c>
      <c r="Y157" s="32">
        <f>IFERROR(('2a) logm_x(t)'!DN40-'2a) logm_x(t)'!DM40-'2a)answer'!$I40)^2,"")</f>
        <v>9.4014533883174487E-4</v>
      </c>
      <c r="Z157" s="32">
        <f>IFERROR(('2a) logm_x(t)'!DO40-'2a) logm_x(t)'!DN40-'2a)answer'!$I40)^2,"")</f>
        <v>3.4397092177362588E-4</v>
      </c>
      <c r="AA157" s="32">
        <f>IFERROR(('2a) logm_x(t)'!DP40-'2a) logm_x(t)'!DO40-'2a)answer'!$I40)^2,"")</f>
        <v>1.4043803638318431E-3</v>
      </c>
      <c r="AB157" s="32">
        <f>IFERROR(('2a) logm_x(t)'!DQ40-'2a) logm_x(t)'!DP40-'2a)answer'!$I40)^2,"")</f>
        <v>9.0469624214029581E-3</v>
      </c>
      <c r="AC157" s="32">
        <f>IFERROR(('2a) logm_x(t)'!DR40-'2a) logm_x(t)'!DQ40-'2a)answer'!$I40)^2,"")</f>
        <v>2.9642582204793013E-2</v>
      </c>
      <c r="AD157" s="32">
        <f>IFERROR(('2a) logm_x(t)'!DS40-'2a) logm_x(t)'!DR40-'2a)answer'!$I40)^2,"")</f>
        <v>5.9642936812587862E-3</v>
      </c>
      <c r="AE157" s="32">
        <f>IFERROR(('2a) logm_x(t)'!DT40-'2a) logm_x(t)'!DS40-'2a)answer'!$I40)^2,"")</f>
        <v>5.7627340300771322E-4</v>
      </c>
      <c r="AF157" s="32">
        <f>IFERROR(('2a) logm_x(t)'!DU40-'2a) logm_x(t)'!DT40-'2a)answer'!$I40)^2,"")</f>
        <v>3.1465952369604644E-2</v>
      </c>
      <c r="AG157" s="32">
        <f>IFERROR(('2a) logm_x(t)'!DV40-'2a) logm_x(t)'!DU40-'2a)answer'!$I40)^2,"")</f>
        <v>2.0794825132542322E-3</v>
      </c>
      <c r="AH157" s="32">
        <f>IFERROR(('2a) logm_x(t)'!DW40-'2a) logm_x(t)'!DV40-'2a)answer'!$I40)^2,"")</f>
        <v>4.792192645760601E-3</v>
      </c>
      <c r="AI157" s="32">
        <f>IFERROR(('2a) logm_x(t)'!DX40-'2a) logm_x(t)'!DW40-'2a)answer'!$I40)^2,"")</f>
        <v>5.2316973526636813E-2</v>
      </c>
      <c r="AJ157" s="32">
        <f>IFERROR(('2a) logm_x(t)'!DY40-'2a) logm_x(t)'!DX40-'2a)answer'!$I40)^2,"")</f>
        <v>7.6843216427773392E-2</v>
      </c>
      <c r="AK157" s="32">
        <f>IFERROR(('2a) logm_x(t)'!DZ40-'2a) logm_x(t)'!DY40-'2a)answer'!$I40)^2,"")</f>
        <v>4.5399008780533871E-2</v>
      </c>
      <c r="AL157" s="32">
        <f>IFERROR(('2a) logm_x(t)'!EA40-'2a) logm_x(t)'!DZ40-'2a)answer'!$I40)^2,"")</f>
        <v>1.4649405177374779E-2</v>
      </c>
      <c r="AM157" s="32">
        <f>IFERROR(('2a) logm_x(t)'!EB40-'2a) logm_x(t)'!EA40-'2a)answer'!$I40)^2,"")</f>
        <v>4.1167866543294518E-5</v>
      </c>
      <c r="AN157" s="32">
        <f>IFERROR(('2a) logm_x(t)'!EC40-'2a) logm_x(t)'!EB40-'2a)answer'!$I40)^2,"")</f>
        <v>1.2973563235698008E-2</v>
      </c>
      <c r="AO157" s="32">
        <f>IFERROR(('2a) logm_x(t)'!ED40-'2a) logm_x(t)'!EC40-'2a)answer'!$I40)^2,"")</f>
        <v>3.901607257051086E-2</v>
      </c>
      <c r="AP157" s="32">
        <f>IFERROR(('2a) logm_x(t)'!EE40-'2a) logm_x(t)'!ED40-'2a)answer'!$I40)^2,"")</f>
        <v>8.0064048121972767E-5</v>
      </c>
      <c r="AQ157" s="32">
        <f>IFERROR(('2a) logm_x(t)'!EF40-'2a) logm_x(t)'!EE40-'2a)answer'!$I40)^2,"")</f>
        <v>5.1687213990943672E-3</v>
      </c>
      <c r="AR157" s="32">
        <f>IFERROR(('2a) logm_x(t)'!EG40-'2a) logm_x(t)'!EF40-'2a)answer'!$I40)^2,"")</f>
        <v>3.0586122064032349E-4</v>
      </c>
      <c r="AS157" s="32">
        <f>IFERROR(('2a) logm_x(t)'!EH40-'2a) logm_x(t)'!EG40-'2a)answer'!$I40)^2,"")</f>
        <v>1.9875907757409602E-3</v>
      </c>
      <c r="AT157" s="32">
        <f>IFERROR(('2a) logm_x(t)'!EI40-'2a) logm_x(t)'!EH40-'2a)answer'!$I40)^2,"")</f>
        <v>2.720097343072323E-3</v>
      </c>
      <c r="AU157" s="32">
        <f>IFERROR(('2a) logm_x(t)'!EJ40-'2a) logm_x(t)'!EI40-'2a)answer'!$I40)^2,"")</f>
        <v>2.0950599864071287E-2</v>
      </c>
      <c r="AV157" s="32">
        <f>IFERROR(('2a) logm_x(t)'!EK40-'2a) logm_x(t)'!EJ40-'2a)answer'!$I40)^2,"")</f>
        <v>0.14993115208084887</v>
      </c>
      <c r="AW157" s="32">
        <f>IFERROR(('2a) logm_x(t)'!EL40-'2a) logm_x(t)'!EK40-'2a)answer'!$I40)^2,"")</f>
        <v>0.14652012214388416</v>
      </c>
      <c r="AX157" s="32">
        <f>IFERROR(('2a) logm_x(t)'!EM40-'2a) logm_x(t)'!EL40-'2a)answer'!$I40)^2,"")</f>
        <v>1.5140437147573723E-3</v>
      </c>
      <c r="AY157" s="32">
        <f>IFERROR(('2a) logm_x(t)'!EN40-'2a) logm_x(t)'!EM40-'2a)answer'!$I40)^2,"")</f>
        <v>6.2613177905127015E-4</v>
      </c>
      <c r="AZ157" s="32">
        <f>IFERROR(('2a) logm_x(t)'!EO40-'2a) logm_x(t)'!EN40-'2a)answer'!$I40)^2,"")</f>
        <v>1.4386864820962982E-3</v>
      </c>
      <c r="BA157" s="32">
        <f>IFERROR(('2a) logm_x(t)'!EP40-'2a) logm_x(t)'!EO40-'2a)answer'!$I40)^2,"")</f>
        <v>3.650823255711675E-2</v>
      </c>
      <c r="BB157" s="32">
        <f>IFERROR(('2a) logm_x(t)'!EQ40-'2a) logm_x(t)'!EP40-'2a)answer'!$I40)^2,"")</f>
        <v>1.0220230831574535E-2</v>
      </c>
      <c r="BC157" s="32">
        <f>IFERROR(('2a) logm_x(t)'!ER40-'2a) logm_x(t)'!EQ40-'2a)answer'!$I40)^2,"")</f>
        <v>2.3242412896260695E-3</v>
      </c>
      <c r="BD157" s="32">
        <f>IFERROR(('2a) logm_x(t)'!ES40-'2a) logm_x(t)'!ER40-'2a)answer'!$I40)^2,"")</f>
        <v>2.348564951083253E-2</v>
      </c>
      <c r="BE157" s="32">
        <f>IFERROR(('2a) logm_x(t)'!ET40-'2a) logm_x(t)'!ES40-'2a)answer'!$I40)^2,"")</f>
        <v>6.6143164829059853E-2</v>
      </c>
      <c r="BF157" s="32">
        <f>IFERROR(('2a) logm_x(t)'!EU40-'2a) logm_x(t)'!ET40-'2a)answer'!$I40)^2,"")</f>
        <v>6.1362980179463216E-3</v>
      </c>
      <c r="BG157" s="32">
        <f>IFERROR(('2a) logm_x(t)'!EV40-'2a) logm_x(t)'!EU40-'2a)answer'!$I40)^2,"")</f>
        <v>1.0880567866018379E-3</v>
      </c>
      <c r="BH157" s="32">
        <f>IFERROR(('2a) logm_x(t)'!EW40-'2a) logm_x(t)'!EV40-'2a)answer'!$I40)^2,"")</f>
        <v>0.14370256419034691</v>
      </c>
      <c r="BI157" s="32">
        <f>IFERROR(('2a) logm_x(t)'!EX40-'2a) logm_x(t)'!EW40-'2a)answer'!$I40)^2,"")</f>
        <v>9.0377137850582615E-2</v>
      </c>
      <c r="BJ157" s="32">
        <f>IFERROR(('2a) logm_x(t)'!EY40-'2a) logm_x(t)'!EX40-'2a)answer'!$I40)^2,"")</f>
        <v>3.6930732395323361E-3</v>
      </c>
      <c r="BK157" s="32">
        <f>IFERROR(('2a) logm_x(t)'!EZ40-'2a) logm_x(t)'!EY40-'2a)answer'!$I40)^2,"")</f>
        <v>1.0766234164282312E-3</v>
      </c>
      <c r="BL157" s="32">
        <f>IFERROR(('2a) logm_x(t)'!FA40-'2a) logm_x(t)'!EZ40-'2a)answer'!$I40)^2,"")</f>
        <v>0.11326107998134789</v>
      </c>
      <c r="BM157" s="32">
        <f>IFERROR(('2a) logm_x(t)'!FB40-'2a) logm_x(t)'!FA40-'2a)answer'!$I40)^2,"")</f>
        <v>0.13011214321467984</v>
      </c>
      <c r="BN157" s="32">
        <f>IFERROR(('2a) logm_x(t)'!FC40-'2a) logm_x(t)'!FB40-'2a)answer'!$I40)^2,"")</f>
        <v>1.3472391109815024E-2</v>
      </c>
      <c r="BO157" s="32">
        <f>IFERROR(('2a) logm_x(t)'!FD40-'2a) logm_x(t)'!FC40-'2a)answer'!$I40)^2,"")</f>
        <v>3.3251508649069193E-2</v>
      </c>
      <c r="BP157" s="32">
        <f>IFERROR(('2a) logm_x(t)'!FE40-'2a) logm_x(t)'!FD40-'2a)answer'!$I40)^2,"")</f>
        <v>2.5921951922766879E-3</v>
      </c>
      <c r="BQ157" s="32">
        <f>IFERROR(('2a) logm_x(t)'!FF40-'2a) logm_x(t)'!FE40-'2a)answer'!$I40)^2,"")</f>
        <v>5.4564635275716419E-4</v>
      </c>
      <c r="BR157" s="32">
        <f>IFERROR(('2a) logm_x(t)'!FG40-'2a) logm_x(t)'!FF40-'2a)answer'!$I40)^2,"")</f>
        <v>5.8848901930029821E-4</v>
      </c>
      <c r="BS157" s="32">
        <f>IFERROR(('2a) logm_x(t)'!FH40-'2a) logm_x(t)'!FG40-'2a)answer'!$I40)^2,"")</f>
        <v>7.4456288755261665E-3</v>
      </c>
      <c r="BT157" s="32">
        <f>IFERROR(('2a) logm_x(t)'!FI40-'2a) logm_x(t)'!FH40-'2a)answer'!$I40)^2,"")</f>
        <v>4.2791497659362462E-3</v>
      </c>
      <c r="BU157" s="32">
        <f>IFERROR(('2a) logm_x(t)'!FJ40-'2a) logm_x(t)'!FI40-'2a)answer'!$I40)^2,"")</f>
        <v>4.1516571943220303E-3</v>
      </c>
      <c r="BV157" s="32">
        <f>IFERROR(('2a) logm_x(t)'!FK40-'2a) logm_x(t)'!FJ40-'2a)answer'!$I40)^2,"")</f>
        <v>1.5535990451289935E-2</v>
      </c>
      <c r="BW157" s="32">
        <f>IFERROR(('2a) logm_x(t)'!FL40-'2a) logm_x(t)'!FK40-'2a)answer'!$I40)^2,"")</f>
        <v>1.3989499105597523E-2</v>
      </c>
      <c r="BX157" s="32">
        <f>IFERROR(('2a) logm_x(t)'!FM40-'2a) logm_x(t)'!FL40-'2a)answer'!$I40)^2,"")</f>
        <v>6.2052439461732635E-4</v>
      </c>
      <c r="BY157" s="32">
        <f>IFERROR(('2a) logm_x(t)'!FN40-'2a) logm_x(t)'!FM40-'2a)answer'!$I40)^2,"")</f>
        <v>8.1804923965736985E-3</v>
      </c>
      <c r="BZ157" s="32">
        <f>IFERROR(('2a) logm_x(t)'!FO40-'2a) logm_x(t)'!FN40-'2a)answer'!$I40)^2,"")</f>
        <v>2.5585975147480369E-2</v>
      </c>
      <c r="CA157" s="32">
        <f>IFERROR(('2a) logm_x(t)'!FP40-'2a) logm_x(t)'!FO40-'2a)answer'!$I40)^2,"")</f>
        <v>4.3380621489784388E-2</v>
      </c>
      <c r="CB157" s="32">
        <f>IFERROR(('2a) logm_x(t)'!FQ40-'2a) logm_x(t)'!FP40-'2a)answer'!$I40)^2,"")</f>
        <v>4.9798553245782558E-3</v>
      </c>
      <c r="CC157" s="32">
        <f>IFERROR(('2a) logm_x(t)'!FR40-'2a) logm_x(t)'!FQ40-'2a)answer'!$I40)^2,"")</f>
        <v>8.5475037476086032E-3</v>
      </c>
      <c r="CD157" s="32">
        <f>IFERROR(('2a) logm_x(t)'!FS40-'2a) logm_x(t)'!FR40-'2a)answer'!$I40)^2,"")</f>
        <v>5.7440812639290477E-3</v>
      </c>
      <c r="CE157" s="32">
        <f>IFERROR(('2a) logm_x(t)'!FT40-'2a) logm_x(t)'!FS40-'2a)answer'!$I40)^2,"")</f>
        <v>4.6133750250595563E-3</v>
      </c>
      <c r="CF157" s="32">
        <f>IFERROR(('2a) logm_x(t)'!FU40-'2a) logm_x(t)'!FT40-'2a)answer'!$I40)^2,"")</f>
        <v>3.0132539722817112E-2</v>
      </c>
      <c r="CG157" s="32">
        <f>IFERROR(('2a) logm_x(t)'!FV40-'2a) logm_x(t)'!FU40-'2a)answer'!$I40)^2,"")</f>
        <v>9.1036184007061843E-2</v>
      </c>
      <c r="CH157" s="32">
        <f>IFERROR(('2a) logm_x(t)'!FW40-'2a) logm_x(t)'!FV40-'2a)answer'!$I40)^2,"")</f>
        <v>5.352289370606151E-2</v>
      </c>
      <c r="CI157" s="32">
        <f>IFERROR(('2a) logm_x(t)'!FX40-'2a) logm_x(t)'!FW40-'2a)answer'!$I40)^2,"")</f>
        <v>1.1996020265540955E-2</v>
      </c>
      <c r="CJ157" s="32">
        <f>IFERROR(('2a) logm_x(t)'!FY40-'2a) logm_x(t)'!FX40-'2a)answer'!$I40)^2,"")</f>
        <v>5.8383072310781818E-3</v>
      </c>
      <c r="CK157" s="32">
        <f>IFERROR(('2a) logm_x(t)'!FZ40-'2a) logm_x(t)'!FY40-'2a)answer'!$I40)^2,"")</f>
        <v>2.1994556709782555E-3</v>
      </c>
      <c r="CL157" s="32">
        <f>IFERROR(('2a) logm_x(t)'!GA40-'2a) logm_x(t)'!FZ40-'2a)answer'!$I40)^2,"")</f>
        <v>1.233707438632939E-2</v>
      </c>
      <c r="CM157" s="32">
        <f>IFERROR(('2a) logm_x(t)'!GB40-'2a) logm_x(t)'!GA40-'2a)answer'!$I40)^2,"")</f>
        <v>1.0403871816740748E-4</v>
      </c>
      <c r="CN157" s="32">
        <f>IFERROR(('2a) logm_x(t)'!GC40-'2a) logm_x(t)'!GB40-'2a)answer'!$I40)^2,"")</f>
        <v>8.3142905821212958E-3</v>
      </c>
    </row>
    <row r="158" spans="1:92" x14ac:dyDescent="0.25">
      <c r="A158" s="31">
        <f t="shared" si="11"/>
        <v>38</v>
      </c>
      <c r="C158" s="32">
        <f>IFERROR(('2a) logm_x(t)'!CR41-'2a) logm_x(t)'!CQ41-'2a)answer'!$I41)^2,"")</f>
        <v>0.17138275290663216</v>
      </c>
      <c r="D158" s="32">
        <f>IFERROR(('2a) logm_x(t)'!CS41-'2a) logm_x(t)'!CR41-'2a)answer'!$I41)^2,"")</f>
        <v>9.508124941315993E-2</v>
      </c>
      <c r="E158" s="32">
        <f>IFERROR(('2a) logm_x(t)'!CT41-'2a) logm_x(t)'!CS41-'2a)answer'!$I41)^2,"")</f>
        <v>1.3509284951948471E-2</v>
      </c>
      <c r="F158" s="32">
        <f>IFERROR(('2a) logm_x(t)'!CU41-'2a) logm_x(t)'!CT41-'2a)answer'!$I41)^2,"")</f>
        <v>3.0021794608052353E-3</v>
      </c>
      <c r="G158" s="32">
        <f>IFERROR(('2a) logm_x(t)'!CV41-'2a) logm_x(t)'!CU41-'2a)answer'!$I41)^2,"")</f>
        <v>1.0987630921317118E-3</v>
      </c>
      <c r="H158" s="32">
        <f>IFERROR(('2a) logm_x(t)'!CW41-'2a) logm_x(t)'!CV41-'2a)answer'!$I41)^2,"")</f>
        <v>9.5149601594415141E-4</v>
      </c>
      <c r="I158" s="32">
        <f>IFERROR(('2a) logm_x(t)'!CX41-'2a) logm_x(t)'!CW41-'2a)answer'!$I41)^2,"")</f>
        <v>1.7274900565968161E-2</v>
      </c>
      <c r="J158" s="32">
        <f>IFERROR(('2a) logm_x(t)'!CY41-'2a) logm_x(t)'!CX41-'2a)answer'!$I41)^2,"")</f>
        <v>1.0814919881157355E-2</v>
      </c>
      <c r="K158" s="32">
        <f>IFERROR(('2a) logm_x(t)'!CZ41-'2a) logm_x(t)'!CY41-'2a)answer'!$I41)^2,"")</f>
        <v>2.8871258259349395E-4</v>
      </c>
      <c r="L158" s="32">
        <f>IFERROR(('2a) logm_x(t)'!DA41-'2a) logm_x(t)'!CZ41-'2a)answer'!$I41)^2,"")</f>
        <v>3.7672781135977796E-4</v>
      </c>
      <c r="M158" s="32">
        <f>IFERROR(('2a) logm_x(t)'!DB41-'2a) logm_x(t)'!DA41-'2a)answer'!$I41)^2,"")</f>
        <v>2.7775511957205546E-4</v>
      </c>
      <c r="N158" s="32">
        <f>IFERROR(('2a) logm_x(t)'!DC41-'2a) logm_x(t)'!DB41-'2a)answer'!$I41)^2,"")</f>
        <v>1.1689078809590085E-2</v>
      </c>
      <c r="O158" s="32">
        <f>IFERROR(('2a) logm_x(t)'!DD41-'2a) logm_x(t)'!DC41-'2a)answer'!$I41)^2,"")</f>
        <v>1.2445362729892081E-3</v>
      </c>
      <c r="P158" s="32">
        <f>IFERROR(('2a) logm_x(t)'!DE41-'2a) logm_x(t)'!DD41-'2a)answer'!$I41)^2,"")</f>
        <v>3.8940596960599798E-4</v>
      </c>
      <c r="Q158" s="32">
        <f>IFERROR(('2a) logm_x(t)'!DF41-'2a) logm_x(t)'!DE41-'2a)answer'!$I41)^2,"")</f>
        <v>2.3176175195961908E-3</v>
      </c>
      <c r="R158" s="32">
        <f>IFERROR(('2a) logm_x(t)'!DG41-'2a) logm_x(t)'!DF41-'2a)answer'!$I41)^2,"")</f>
        <v>2.6237882186400989E-2</v>
      </c>
      <c r="S158" s="32">
        <f>IFERROR(('2a) logm_x(t)'!DH41-'2a) logm_x(t)'!DG41-'2a)answer'!$I41)^2,"")</f>
        <v>7.4073189491802777E-2</v>
      </c>
      <c r="T158" s="32">
        <f>IFERROR(('2a) logm_x(t)'!DI41-'2a) logm_x(t)'!DH41-'2a)answer'!$I41)^2,"")</f>
        <v>3.3812489989325796E-2</v>
      </c>
      <c r="U158" s="32">
        <f>IFERROR(('2a) logm_x(t)'!DJ41-'2a) logm_x(t)'!DI41-'2a)answer'!$I41)^2,"")</f>
        <v>1.5276496146637291E-2</v>
      </c>
      <c r="V158" s="32">
        <f>IFERROR(('2a) logm_x(t)'!DK41-'2a) logm_x(t)'!DJ41-'2a)answer'!$I41)^2,"")</f>
        <v>2.8545878636930318E-2</v>
      </c>
      <c r="W158" s="32">
        <f>IFERROR(('2a) logm_x(t)'!DL41-'2a) logm_x(t)'!DK41-'2a)answer'!$I41)^2,"")</f>
        <v>3.5024442354784167E-3</v>
      </c>
      <c r="X158" s="32">
        <f>IFERROR(('2a) logm_x(t)'!DM41-'2a) logm_x(t)'!DL41-'2a)answer'!$I41)^2,"")</f>
        <v>4.5151019458727105E-3</v>
      </c>
      <c r="Y158" s="32">
        <f>IFERROR(('2a) logm_x(t)'!DN41-'2a) logm_x(t)'!DM41-'2a)answer'!$I41)^2,"")</f>
        <v>1.490099851013491E-3</v>
      </c>
      <c r="Z158" s="32">
        <f>IFERROR(('2a) logm_x(t)'!DO41-'2a) logm_x(t)'!DN41-'2a)answer'!$I41)^2,"")</f>
        <v>2.7467843464789015E-2</v>
      </c>
      <c r="AA158" s="32">
        <f>IFERROR(('2a) logm_x(t)'!DP41-'2a) logm_x(t)'!DO41-'2a)answer'!$I41)^2,"")</f>
        <v>4.3983083561548252E-2</v>
      </c>
      <c r="AB158" s="32">
        <f>IFERROR(('2a) logm_x(t)'!DQ41-'2a) logm_x(t)'!DP41-'2a)answer'!$I41)^2,"")</f>
        <v>1.6407093353621598E-2</v>
      </c>
      <c r="AC158" s="32">
        <f>IFERROR(('2a) logm_x(t)'!DR41-'2a) logm_x(t)'!DQ41-'2a)answer'!$I41)^2,"")</f>
        <v>1.0139423005528542E-3</v>
      </c>
      <c r="AD158" s="32">
        <f>IFERROR(('2a) logm_x(t)'!DS41-'2a) logm_x(t)'!DR41-'2a)answer'!$I41)^2,"")</f>
        <v>3.232207562876151E-3</v>
      </c>
      <c r="AE158" s="32">
        <f>IFERROR(('2a) logm_x(t)'!DT41-'2a) logm_x(t)'!DS41-'2a)answer'!$I41)^2,"")</f>
        <v>8.8053848567409951E-4</v>
      </c>
      <c r="AF158" s="32">
        <f>IFERROR(('2a) logm_x(t)'!DU41-'2a) logm_x(t)'!DT41-'2a)answer'!$I41)^2,"")</f>
        <v>3.0460448892643584E-4</v>
      </c>
      <c r="AG158" s="32">
        <f>IFERROR(('2a) logm_x(t)'!DV41-'2a) logm_x(t)'!DU41-'2a)answer'!$I41)^2,"")</f>
        <v>3.0535278495851187E-4</v>
      </c>
      <c r="AH158" s="32">
        <f>IFERROR(('2a) logm_x(t)'!DW41-'2a) logm_x(t)'!DV41-'2a)answer'!$I41)^2,"")</f>
        <v>8.5661555877178421E-3</v>
      </c>
      <c r="AI158" s="32">
        <f>IFERROR(('2a) logm_x(t)'!DX41-'2a) logm_x(t)'!DW41-'2a)answer'!$I41)^2,"")</f>
        <v>4.0050801590560507E-3</v>
      </c>
      <c r="AJ158" s="32">
        <f>IFERROR(('2a) logm_x(t)'!DY41-'2a) logm_x(t)'!DX41-'2a)answer'!$I41)^2,"")</f>
        <v>4.0714092410157011E-3</v>
      </c>
      <c r="AK158" s="32">
        <f>IFERROR(('2a) logm_x(t)'!DZ41-'2a) logm_x(t)'!DY41-'2a)answer'!$I41)^2,"")</f>
        <v>1.1328876840212086E-3</v>
      </c>
      <c r="AL158" s="32">
        <f>IFERROR(('2a) logm_x(t)'!EA41-'2a) logm_x(t)'!DZ41-'2a)answer'!$I41)^2,"")</f>
        <v>1.87366459415247E-3</v>
      </c>
      <c r="AM158" s="32">
        <f>IFERROR(('2a) logm_x(t)'!EB41-'2a) logm_x(t)'!EA41-'2a)answer'!$I41)^2,"")</f>
        <v>3.5687406593630715E-3</v>
      </c>
      <c r="AN158" s="32">
        <f>IFERROR(('2a) logm_x(t)'!EC41-'2a) logm_x(t)'!EB41-'2a)answer'!$I41)^2,"")</f>
        <v>1.1556092027649198E-2</v>
      </c>
      <c r="AO158" s="32">
        <f>IFERROR(('2a) logm_x(t)'!ED41-'2a) logm_x(t)'!EC41-'2a)answer'!$I41)^2,"")</f>
        <v>2.5284567053196079E-3</v>
      </c>
      <c r="AP158" s="32">
        <f>IFERROR(('2a) logm_x(t)'!EE41-'2a) logm_x(t)'!ED41-'2a)answer'!$I41)^2,"")</f>
        <v>1.3069200100289096E-3</v>
      </c>
      <c r="AQ158" s="32">
        <f>IFERROR(('2a) logm_x(t)'!EF41-'2a) logm_x(t)'!EE41-'2a)answer'!$I41)^2,"")</f>
        <v>8.9485890922173131E-6</v>
      </c>
      <c r="AR158" s="32">
        <f>IFERROR(('2a) logm_x(t)'!EG41-'2a) logm_x(t)'!EF41-'2a)answer'!$I41)^2,"")</f>
        <v>8.8327518438767356E-3</v>
      </c>
      <c r="AS158" s="32">
        <f>IFERROR(('2a) logm_x(t)'!EH41-'2a) logm_x(t)'!EG41-'2a)answer'!$I41)^2,"")</f>
        <v>3.4019356626287314E-3</v>
      </c>
      <c r="AT158" s="32">
        <f>IFERROR(('2a) logm_x(t)'!EI41-'2a) logm_x(t)'!EH41-'2a)answer'!$I41)^2,"")</f>
        <v>3.3055030272785996E-4</v>
      </c>
      <c r="AU158" s="32">
        <f>IFERROR(('2a) logm_x(t)'!EJ41-'2a) logm_x(t)'!EI41-'2a)answer'!$I41)^2,"")</f>
        <v>3.6172672100798164E-2</v>
      </c>
      <c r="AV158" s="32">
        <f>IFERROR(('2a) logm_x(t)'!EK41-'2a) logm_x(t)'!EJ41-'2a)answer'!$I41)^2,"")</f>
        <v>4.7543870188402622E-2</v>
      </c>
      <c r="AW158" s="32">
        <f>IFERROR(('2a) logm_x(t)'!EL41-'2a) logm_x(t)'!EK41-'2a)answer'!$I41)^2,"")</f>
        <v>7.24288116243124E-3</v>
      </c>
      <c r="AX158" s="32">
        <f>IFERROR(('2a) logm_x(t)'!EM41-'2a) logm_x(t)'!EL41-'2a)answer'!$I41)^2,"")</f>
        <v>3.3216692875458129E-2</v>
      </c>
      <c r="AY158" s="32">
        <f>IFERROR(('2a) logm_x(t)'!EN41-'2a) logm_x(t)'!EM41-'2a)answer'!$I41)^2,"")</f>
        <v>0.17643819529697044</v>
      </c>
      <c r="AZ158" s="32">
        <f>IFERROR(('2a) logm_x(t)'!EO41-'2a) logm_x(t)'!EN41-'2a)answer'!$I41)^2,"")</f>
        <v>0.13036630615294154</v>
      </c>
      <c r="BA158" s="32">
        <f>IFERROR(('2a) logm_x(t)'!EP41-'2a) logm_x(t)'!EO41-'2a)answer'!$I41)^2,"")</f>
        <v>7.7724524680618367E-3</v>
      </c>
      <c r="BB158" s="32">
        <f>IFERROR(('2a) logm_x(t)'!EQ41-'2a) logm_x(t)'!EP41-'2a)answer'!$I41)^2,"")</f>
        <v>1.2084649773968731E-3</v>
      </c>
      <c r="BC158" s="32">
        <f>IFERROR(('2a) logm_x(t)'!ER41-'2a) logm_x(t)'!EQ41-'2a)answer'!$I41)^2,"")</f>
        <v>1.5544096765365424E-2</v>
      </c>
      <c r="BD158" s="32">
        <f>IFERROR(('2a) logm_x(t)'!ES41-'2a) logm_x(t)'!ER41-'2a)answer'!$I41)^2,"")</f>
        <v>1.3252684142928807E-2</v>
      </c>
      <c r="BE158" s="32">
        <f>IFERROR(('2a) logm_x(t)'!ET41-'2a) logm_x(t)'!ES41-'2a)answer'!$I41)^2,"")</f>
        <v>0.1209550838680287</v>
      </c>
      <c r="BF158" s="32">
        <f>IFERROR(('2a) logm_x(t)'!EU41-'2a) logm_x(t)'!ET41-'2a)answer'!$I41)^2,"")</f>
        <v>4.6338817504369351E-3</v>
      </c>
      <c r="BG158" s="32">
        <f>IFERROR(('2a) logm_x(t)'!EV41-'2a) logm_x(t)'!EU41-'2a)answer'!$I41)^2,"")</f>
        <v>2.739556778591502E-4</v>
      </c>
      <c r="BH158" s="32">
        <f>IFERROR(('2a) logm_x(t)'!EW41-'2a) logm_x(t)'!EV41-'2a)answer'!$I41)^2,"")</f>
        <v>3.1975096029602953E-2</v>
      </c>
      <c r="BI158" s="32">
        <f>IFERROR(('2a) logm_x(t)'!EX41-'2a) logm_x(t)'!EW41-'2a)answer'!$I41)^2,"")</f>
        <v>1.8776897894800738E-2</v>
      </c>
      <c r="BJ158" s="32">
        <f>IFERROR(('2a) logm_x(t)'!EY41-'2a) logm_x(t)'!EX41-'2a)answer'!$I41)^2,"")</f>
        <v>5.1835468177161829E-2</v>
      </c>
      <c r="BK158" s="32">
        <f>IFERROR(('2a) logm_x(t)'!EZ41-'2a) logm_x(t)'!EY41-'2a)answer'!$I41)^2,"")</f>
        <v>5.113718215962979E-3</v>
      </c>
      <c r="BL158" s="32">
        <f>IFERROR(('2a) logm_x(t)'!FA41-'2a) logm_x(t)'!EZ41-'2a)answer'!$I41)^2,"")</f>
        <v>3.2526214477128265E-2</v>
      </c>
      <c r="BM158" s="32">
        <f>IFERROR(('2a) logm_x(t)'!FB41-'2a) logm_x(t)'!FA41-'2a)answer'!$I41)^2,"")</f>
        <v>6.2258688125709082E-2</v>
      </c>
      <c r="BN158" s="32">
        <f>IFERROR(('2a) logm_x(t)'!FC41-'2a) logm_x(t)'!FB41-'2a)answer'!$I41)^2,"")</f>
        <v>1.2380753018949595E-2</v>
      </c>
      <c r="BO158" s="32">
        <f>IFERROR(('2a) logm_x(t)'!FD41-'2a) logm_x(t)'!FC41-'2a)answer'!$I41)^2,"")</f>
        <v>2.8456264872627372E-2</v>
      </c>
      <c r="BP158" s="32">
        <f>IFERROR(('2a) logm_x(t)'!FE41-'2a) logm_x(t)'!FD41-'2a)answer'!$I41)^2,"")</f>
        <v>4.2371227687212264E-2</v>
      </c>
      <c r="BQ158" s="32">
        <f>IFERROR(('2a) logm_x(t)'!FF41-'2a) logm_x(t)'!FE41-'2a)answer'!$I41)^2,"")</f>
        <v>5.5257683933467487E-3</v>
      </c>
      <c r="BR158" s="32">
        <f>IFERROR(('2a) logm_x(t)'!FG41-'2a) logm_x(t)'!FF41-'2a)answer'!$I41)^2,"")</f>
        <v>1.4715061815642181E-3</v>
      </c>
      <c r="BS158" s="32">
        <f>IFERROR(('2a) logm_x(t)'!FH41-'2a) logm_x(t)'!FG41-'2a)answer'!$I41)^2,"")</f>
        <v>2.1532122965276328E-4</v>
      </c>
      <c r="BT158" s="32">
        <f>IFERROR(('2a) logm_x(t)'!FI41-'2a) logm_x(t)'!FH41-'2a)answer'!$I41)^2,"")</f>
        <v>7.8547114891271835E-3</v>
      </c>
      <c r="BU158" s="32">
        <f>IFERROR(('2a) logm_x(t)'!FJ41-'2a) logm_x(t)'!FI41-'2a)answer'!$I41)^2,"")</f>
        <v>7.3049811390736236E-3</v>
      </c>
      <c r="BV158" s="32">
        <f>IFERROR(('2a) logm_x(t)'!FK41-'2a) logm_x(t)'!FJ41-'2a)answer'!$I41)^2,"")</f>
        <v>7.6457424353923217E-3</v>
      </c>
      <c r="BW158" s="32">
        <f>IFERROR(('2a) logm_x(t)'!FL41-'2a) logm_x(t)'!FK41-'2a)answer'!$I41)^2,"")</f>
        <v>2.6029929769272233E-3</v>
      </c>
      <c r="BX158" s="32">
        <f>IFERROR(('2a) logm_x(t)'!FM41-'2a) logm_x(t)'!FL41-'2a)answer'!$I41)^2,"")</f>
        <v>1.7245662203438413E-4</v>
      </c>
      <c r="BY158" s="32">
        <f>IFERROR(('2a) logm_x(t)'!FN41-'2a) logm_x(t)'!FM41-'2a)answer'!$I41)^2,"")</f>
        <v>2.2421614159735998E-2</v>
      </c>
      <c r="BZ158" s="32">
        <f>IFERROR(('2a) logm_x(t)'!FO41-'2a) logm_x(t)'!FN41-'2a)answer'!$I41)^2,"")</f>
        <v>9.7098958292216939E-5</v>
      </c>
      <c r="CA158" s="32">
        <f>IFERROR(('2a) logm_x(t)'!FP41-'2a) logm_x(t)'!FO41-'2a)answer'!$I41)^2,"")</f>
        <v>2.6419828250877492E-3</v>
      </c>
      <c r="CB158" s="32">
        <f>IFERROR(('2a) logm_x(t)'!FQ41-'2a) logm_x(t)'!FP41-'2a)answer'!$I41)^2,"")</f>
        <v>8.0355083876109488E-3</v>
      </c>
      <c r="CC158" s="32">
        <f>IFERROR(('2a) logm_x(t)'!FR41-'2a) logm_x(t)'!FQ41-'2a)answer'!$I41)^2,"")</f>
        <v>1.1149122129098198E-7</v>
      </c>
      <c r="CD158" s="32">
        <f>IFERROR(('2a) logm_x(t)'!FS41-'2a) logm_x(t)'!FR41-'2a)answer'!$I41)^2,"")</f>
        <v>1.1240904913262035E-4</v>
      </c>
      <c r="CE158" s="32">
        <f>IFERROR(('2a) logm_x(t)'!FT41-'2a) logm_x(t)'!FS41-'2a)answer'!$I41)^2,"")</f>
        <v>4.0157090172721135E-3</v>
      </c>
      <c r="CF158" s="32">
        <f>IFERROR(('2a) logm_x(t)'!FU41-'2a) logm_x(t)'!FT41-'2a)answer'!$I41)^2,"")</f>
        <v>5.4054123155916761E-3</v>
      </c>
      <c r="CG158" s="32">
        <f>IFERROR(('2a) logm_x(t)'!FV41-'2a) logm_x(t)'!FU41-'2a)answer'!$I41)^2,"")</f>
        <v>7.5990133001733098E-3</v>
      </c>
      <c r="CH158" s="32">
        <f>IFERROR(('2a) logm_x(t)'!FW41-'2a) logm_x(t)'!FV41-'2a)answer'!$I41)^2,"")</f>
        <v>1.0225692328694032E-2</v>
      </c>
      <c r="CI158" s="32">
        <f>IFERROR(('2a) logm_x(t)'!FX41-'2a) logm_x(t)'!FW41-'2a)answer'!$I41)^2,"")</f>
        <v>2.7001301679659521E-2</v>
      </c>
      <c r="CJ158" s="32">
        <f>IFERROR(('2a) logm_x(t)'!FY41-'2a) logm_x(t)'!FX41-'2a)answer'!$I41)^2,"")</f>
        <v>7.8037055711946543E-4</v>
      </c>
      <c r="CK158" s="32">
        <f>IFERROR(('2a) logm_x(t)'!FZ41-'2a) logm_x(t)'!FY41-'2a)answer'!$I41)^2,"")</f>
        <v>3.7600609340409895E-3</v>
      </c>
      <c r="CL158" s="32">
        <f>IFERROR(('2a) logm_x(t)'!GA41-'2a) logm_x(t)'!FZ41-'2a)answer'!$I41)^2,"")</f>
        <v>6.390338926524653E-4</v>
      </c>
      <c r="CM158" s="32">
        <f>IFERROR(('2a) logm_x(t)'!GB41-'2a) logm_x(t)'!GA41-'2a)answer'!$I41)^2,"")</f>
        <v>2.777240430593614E-3</v>
      </c>
      <c r="CN158" s="32">
        <f>IFERROR(('2a) logm_x(t)'!GC41-'2a) logm_x(t)'!GB41-'2a)answer'!$I41)^2,"")</f>
        <v>5.3250212957755014E-3</v>
      </c>
    </row>
    <row r="159" spans="1:92" x14ac:dyDescent="0.25">
      <c r="A159" s="31">
        <f t="shared" si="11"/>
        <v>39</v>
      </c>
      <c r="C159" s="32">
        <f>IFERROR(('2a) logm_x(t)'!CR42-'2a) logm_x(t)'!CQ42-'2a)answer'!$I42)^2,"")</f>
        <v>1.4680480559459963E-4</v>
      </c>
      <c r="D159" s="32">
        <f>IFERROR(('2a) logm_x(t)'!CS42-'2a) logm_x(t)'!CR42-'2a)answer'!$I42)^2,"")</f>
        <v>1.6396624434148943E-3</v>
      </c>
      <c r="E159" s="32">
        <f>IFERROR(('2a) logm_x(t)'!CT42-'2a) logm_x(t)'!CS42-'2a)answer'!$I42)^2,"")</f>
        <v>1.5813975246061467E-2</v>
      </c>
      <c r="F159" s="32">
        <f>IFERROR(('2a) logm_x(t)'!CU42-'2a) logm_x(t)'!CT42-'2a)answer'!$I42)^2,"")</f>
        <v>1.7641287868080356E-3</v>
      </c>
      <c r="G159" s="32">
        <f>IFERROR(('2a) logm_x(t)'!CV42-'2a) logm_x(t)'!CU42-'2a)answer'!$I42)^2,"")</f>
        <v>4.5619140253150038E-3</v>
      </c>
      <c r="H159" s="32">
        <f>IFERROR(('2a) logm_x(t)'!CW42-'2a) logm_x(t)'!CV42-'2a)answer'!$I42)^2,"")</f>
        <v>2.2445785522073021E-3</v>
      </c>
      <c r="I159" s="32">
        <f>IFERROR(('2a) logm_x(t)'!CX42-'2a) logm_x(t)'!CW42-'2a)answer'!$I42)^2,"")</f>
        <v>8.31931703478519E-3</v>
      </c>
      <c r="J159" s="32">
        <f>IFERROR(('2a) logm_x(t)'!CY42-'2a) logm_x(t)'!CX42-'2a)answer'!$I42)^2,"")</f>
        <v>1.2212618879105741E-2</v>
      </c>
      <c r="K159" s="32">
        <f>IFERROR(('2a) logm_x(t)'!CZ42-'2a) logm_x(t)'!CY42-'2a)answer'!$I42)^2,"")</f>
        <v>1.2020074820312813E-2</v>
      </c>
      <c r="L159" s="32">
        <f>IFERROR(('2a) logm_x(t)'!DA42-'2a) logm_x(t)'!CZ42-'2a)answer'!$I42)^2,"")</f>
        <v>4.5846450881164421E-3</v>
      </c>
      <c r="M159" s="32">
        <f>IFERROR(('2a) logm_x(t)'!DB42-'2a) logm_x(t)'!DA42-'2a)answer'!$I42)^2,"")</f>
        <v>5.2701862218818033E-3</v>
      </c>
      <c r="N159" s="32">
        <f>IFERROR(('2a) logm_x(t)'!DC42-'2a) logm_x(t)'!DB42-'2a)answer'!$I42)^2,"")</f>
        <v>3.3699964070867373E-2</v>
      </c>
      <c r="O159" s="32">
        <f>IFERROR(('2a) logm_x(t)'!DD42-'2a) logm_x(t)'!DC42-'2a)answer'!$I42)^2,"")</f>
        <v>1.4531734961006103E-3</v>
      </c>
      <c r="P159" s="32">
        <f>IFERROR(('2a) logm_x(t)'!DE42-'2a) logm_x(t)'!DD42-'2a)answer'!$I42)^2,"")</f>
        <v>1.3681168312091308E-3</v>
      </c>
      <c r="Q159" s="32">
        <f>IFERROR(('2a) logm_x(t)'!DF42-'2a) logm_x(t)'!DE42-'2a)answer'!$I42)^2,"")</f>
        <v>1.5333949274115037E-3</v>
      </c>
      <c r="R159" s="32">
        <f>IFERROR(('2a) logm_x(t)'!DG42-'2a) logm_x(t)'!DF42-'2a)answer'!$I42)^2,"")</f>
        <v>5.1748883259331614E-3</v>
      </c>
      <c r="S159" s="32">
        <f>IFERROR(('2a) logm_x(t)'!DH42-'2a) logm_x(t)'!DG42-'2a)answer'!$I42)^2,"")</f>
        <v>1.182978354052538E-2</v>
      </c>
      <c r="T159" s="32">
        <f>IFERROR(('2a) logm_x(t)'!DI42-'2a) logm_x(t)'!DH42-'2a)answer'!$I42)^2,"")</f>
        <v>0.10892448577982028</v>
      </c>
      <c r="U159" s="32">
        <f>IFERROR(('2a) logm_x(t)'!DJ42-'2a) logm_x(t)'!DI42-'2a)answer'!$I42)^2,"")</f>
        <v>0.14109127905841759</v>
      </c>
      <c r="V159" s="32">
        <f>IFERROR(('2a) logm_x(t)'!DK42-'2a) logm_x(t)'!DJ42-'2a)answer'!$I42)^2,"")</f>
        <v>1.8599712523261043E-2</v>
      </c>
      <c r="W159" s="32">
        <f>IFERROR(('2a) logm_x(t)'!DL42-'2a) logm_x(t)'!DK42-'2a)answer'!$I42)^2,"")</f>
        <v>8.4520068488902911E-3</v>
      </c>
      <c r="X159" s="32">
        <f>IFERROR(('2a) logm_x(t)'!DM42-'2a) logm_x(t)'!DL42-'2a)answer'!$I42)^2,"")</f>
        <v>9.9928788769365314E-4</v>
      </c>
      <c r="Y159" s="32">
        <f>IFERROR(('2a) logm_x(t)'!DN42-'2a) logm_x(t)'!DM42-'2a)answer'!$I42)^2,"")</f>
        <v>2.4861190378184479E-2</v>
      </c>
      <c r="Z159" s="32">
        <f>IFERROR(('2a) logm_x(t)'!DO42-'2a) logm_x(t)'!DN42-'2a)answer'!$I42)^2,"")</f>
        <v>7.2201856139473641E-4</v>
      </c>
      <c r="AA159" s="32">
        <f>IFERROR(('2a) logm_x(t)'!DP42-'2a) logm_x(t)'!DO42-'2a)answer'!$I42)^2,"")</f>
        <v>3.2013799178746394E-3</v>
      </c>
      <c r="AB159" s="32">
        <f>IFERROR(('2a) logm_x(t)'!DQ42-'2a) logm_x(t)'!DP42-'2a)answer'!$I42)^2,"")</f>
        <v>1.4106859672105837E-2</v>
      </c>
      <c r="AC159" s="32">
        <f>IFERROR(('2a) logm_x(t)'!DR42-'2a) logm_x(t)'!DQ42-'2a)answer'!$I42)^2,"")</f>
        <v>2.8233673628878346E-2</v>
      </c>
      <c r="AD159" s="32">
        <f>IFERROR(('2a) logm_x(t)'!DS42-'2a) logm_x(t)'!DR42-'2a)answer'!$I42)^2,"")</f>
        <v>3.0429280385375055E-3</v>
      </c>
      <c r="AE159" s="32">
        <f>IFERROR(('2a) logm_x(t)'!DT42-'2a) logm_x(t)'!DS42-'2a)answer'!$I42)^2,"")</f>
        <v>3.8450493135938194E-2</v>
      </c>
      <c r="AF159" s="32">
        <f>IFERROR(('2a) logm_x(t)'!DU42-'2a) logm_x(t)'!DT42-'2a)answer'!$I42)^2,"")</f>
        <v>1.68483204930336E-3</v>
      </c>
      <c r="AG159" s="32">
        <f>IFERROR(('2a) logm_x(t)'!DV42-'2a) logm_x(t)'!DU42-'2a)answer'!$I42)^2,"")</f>
        <v>8.0036317935956707E-3</v>
      </c>
      <c r="AH159" s="32">
        <f>IFERROR(('2a) logm_x(t)'!DW42-'2a) logm_x(t)'!DV42-'2a)answer'!$I42)^2,"")</f>
        <v>1.5465029323752408E-2</v>
      </c>
      <c r="AI159" s="32">
        <f>IFERROR(('2a) logm_x(t)'!DX42-'2a) logm_x(t)'!DW42-'2a)answer'!$I42)^2,"")</f>
        <v>2.8981976170521081E-3</v>
      </c>
      <c r="AJ159" s="32">
        <f>IFERROR(('2a) logm_x(t)'!DY42-'2a) logm_x(t)'!DX42-'2a)answer'!$I42)^2,"")</f>
        <v>8.3309308195863227E-3</v>
      </c>
      <c r="AK159" s="32">
        <f>IFERROR(('2a) logm_x(t)'!DZ42-'2a) logm_x(t)'!DY42-'2a)answer'!$I42)^2,"")</f>
        <v>7.2220901111085228E-4</v>
      </c>
      <c r="AL159" s="32">
        <f>IFERROR(('2a) logm_x(t)'!EA42-'2a) logm_x(t)'!DZ42-'2a)answer'!$I42)^2,"")</f>
        <v>1.8328981992897985E-3</v>
      </c>
      <c r="AM159" s="32">
        <f>IFERROR(('2a) logm_x(t)'!EB42-'2a) logm_x(t)'!EA42-'2a)answer'!$I42)^2,"")</f>
        <v>4.4931070507029649E-3</v>
      </c>
      <c r="AN159" s="32">
        <f>IFERROR(('2a) logm_x(t)'!EC42-'2a) logm_x(t)'!EB42-'2a)answer'!$I42)^2,"")</f>
        <v>8.0951207892655211E-2</v>
      </c>
      <c r="AO159" s="32">
        <f>IFERROR(('2a) logm_x(t)'!ED42-'2a) logm_x(t)'!EC42-'2a)answer'!$I42)^2,"")</f>
        <v>5.3069682015109414E-2</v>
      </c>
      <c r="AP159" s="32">
        <f>IFERROR(('2a) logm_x(t)'!EE42-'2a) logm_x(t)'!ED42-'2a)answer'!$I42)^2,"")</f>
        <v>2.7196707309773079E-2</v>
      </c>
      <c r="AQ159" s="32">
        <f>IFERROR(('2a) logm_x(t)'!EF42-'2a) logm_x(t)'!EE42-'2a)answer'!$I42)^2,"")</f>
        <v>1.4558559080610942E-2</v>
      </c>
      <c r="AR159" s="32">
        <f>IFERROR(('2a) logm_x(t)'!EG42-'2a) logm_x(t)'!EF42-'2a)answer'!$I42)^2,"")</f>
        <v>3.6118821424679357E-2</v>
      </c>
      <c r="AS159" s="32">
        <f>IFERROR(('2a) logm_x(t)'!EH42-'2a) logm_x(t)'!EG42-'2a)answer'!$I42)^2,"")</f>
        <v>1.4045285021319093E-2</v>
      </c>
      <c r="AT159" s="32">
        <f>IFERROR(('2a) logm_x(t)'!EI42-'2a) logm_x(t)'!EH42-'2a)answer'!$I42)^2,"")</f>
        <v>9.0882412065844962E-4</v>
      </c>
      <c r="AU159" s="32">
        <f>IFERROR(('2a) logm_x(t)'!EJ42-'2a) logm_x(t)'!EI42-'2a)answer'!$I42)^2,"")</f>
        <v>1.4226100773610768E-6</v>
      </c>
      <c r="AV159" s="32">
        <f>IFERROR(('2a) logm_x(t)'!EK42-'2a) logm_x(t)'!EJ42-'2a)answer'!$I42)^2,"")</f>
        <v>1.2629458599308105E-2</v>
      </c>
      <c r="AW159" s="32">
        <f>IFERROR(('2a) logm_x(t)'!EL42-'2a) logm_x(t)'!EK42-'2a)answer'!$I42)^2,"")</f>
        <v>3.8314324398902133E-3</v>
      </c>
      <c r="AX159" s="32">
        <f>IFERROR(('2a) logm_x(t)'!EM42-'2a) logm_x(t)'!EL42-'2a)answer'!$I42)^2,"")</f>
        <v>1.7172963374723533E-2</v>
      </c>
      <c r="AY159" s="32">
        <f>IFERROR(('2a) logm_x(t)'!EN42-'2a) logm_x(t)'!EM42-'2a)answer'!$I42)^2,"")</f>
        <v>2.8526668737988696E-2</v>
      </c>
      <c r="AZ159" s="32">
        <f>IFERROR(('2a) logm_x(t)'!EO42-'2a) logm_x(t)'!EN42-'2a)answer'!$I42)^2,"")</f>
        <v>3.3751866607868726E-2</v>
      </c>
      <c r="BA159" s="32">
        <f>IFERROR(('2a) logm_x(t)'!EP42-'2a) logm_x(t)'!EO42-'2a)answer'!$I42)^2,"")</f>
        <v>2.0335451333986544E-2</v>
      </c>
      <c r="BB159" s="32">
        <f>IFERROR(('2a) logm_x(t)'!EQ42-'2a) logm_x(t)'!EP42-'2a)answer'!$I42)^2,"")</f>
        <v>3.5300049047776769E-2</v>
      </c>
      <c r="BC159" s="32">
        <f>IFERROR(('2a) logm_x(t)'!ER42-'2a) logm_x(t)'!EQ42-'2a)answer'!$I42)^2,"")</f>
        <v>1.8496892145232674E-2</v>
      </c>
      <c r="BD159" s="32">
        <f>IFERROR(('2a) logm_x(t)'!ES42-'2a) logm_x(t)'!ER42-'2a)answer'!$I42)^2,"")</f>
        <v>1.2074772833006708E-2</v>
      </c>
      <c r="BE159" s="32">
        <f>IFERROR(('2a) logm_x(t)'!ET42-'2a) logm_x(t)'!ES42-'2a)answer'!$I42)^2,"")</f>
        <v>4.8393409697699268E-3</v>
      </c>
      <c r="BF159" s="32">
        <f>IFERROR(('2a) logm_x(t)'!EU42-'2a) logm_x(t)'!ET42-'2a)answer'!$I42)^2,"")</f>
        <v>4.5737788205315655E-2</v>
      </c>
      <c r="BG159" s="32">
        <f>IFERROR(('2a) logm_x(t)'!EV42-'2a) logm_x(t)'!EU42-'2a)answer'!$I42)^2,"")</f>
        <v>3.0737859224337832E-2</v>
      </c>
      <c r="BH159" s="32">
        <f>IFERROR(('2a) logm_x(t)'!EW42-'2a) logm_x(t)'!EV42-'2a)answer'!$I42)^2,"")</f>
        <v>1.6728498379564244E-3</v>
      </c>
      <c r="BI159" s="32">
        <f>IFERROR(('2a) logm_x(t)'!EX42-'2a) logm_x(t)'!EW42-'2a)answer'!$I42)^2,"")</f>
        <v>4.1425393617055568E-3</v>
      </c>
      <c r="BJ159" s="32">
        <f>IFERROR(('2a) logm_x(t)'!EY42-'2a) logm_x(t)'!EX42-'2a)answer'!$I42)^2,"")</f>
        <v>0.14213912812844312</v>
      </c>
      <c r="BK159" s="32">
        <f>IFERROR(('2a) logm_x(t)'!EZ42-'2a) logm_x(t)'!EY42-'2a)answer'!$I42)^2,"")</f>
        <v>3.0578046860078242E-2</v>
      </c>
      <c r="BL159" s="32">
        <f>IFERROR(('2a) logm_x(t)'!FA42-'2a) logm_x(t)'!EZ42-'2a)answer'!$I42)^2,"")</f>
        <v>2.3760447742177053E-2</v>
      </c>
      <c r="BM159" s="32">
        <f>IFERROR(('2a) logm_x(t)'!FB42-'2a) logm_x(t)'!FA42-'2a)answer'!$I42)^2,"")</f>
        <v>2.9000382204440255E-2</v>
      </c>
      <c r="BN159" s="32">
        <f>IFERROR(('2a) logm_x(t)'!FC42-'2a) logm_x(t)'!FB42-'2a)answer'!$I42)^2,"")</f>
        <v>9.1294003365942775E-2</v>
      </c>
      <c r="BO159" s="32">
        <f>IFERROR(('2a) logm_x(t)'!FD42-'2a) logm_x(t)'!FC42-'2a)answer'!$I42)^2,"")</f>
        <v>3.0988388431007905E-2</v>
      </c>
      <c r="BP159" s="32">
        <f>IFERROR(('2a) logm_x(t)'!FE42-'2a) logm_x(t)'!FD42-'2a)answer'!$I42)^2,"")</f>
        <v>2.8192270860966588E-2</v>
      </c>
      <c r="BQ159" s="32">
        <f>IFERROR(('2a) logm_x(t)'!FF42-'2a) logm_x(t)'!FE42-'2a)answer'!$I42)^2,"")</f>
        <v>2.6735594379351146E-2</v>
      </c>
      <c r="BR159" s="32">
        <f>IFERROR(('2a) logm_x(t)'!FG42-'2a) logm_x(t)'!FF42-'2a)answer'!$I42)^2,"")</f>
        <v>4.5753730896815732E-2</v>
      </c>
      <c r="BS159" s="32">
        <f>IFERROR(('2a) logm_x(t)'!FH42-'2a) logm_x(t)'!FG42-'2a)answer'!$I42)^2,"")</f>
        <v>1.9554853745850742E-3</v>
      </c>
      <c r="BT159" s="32">
        <f>IFERROR(('2a) logm_x(t)'!FI42-'2a) logm_x(t)'!FH42-'2a)answer'!$I42)^2,"")</f>
        <v>2.8357905487461886E-3</v>
      </c>
      <c r="BU159" s="32">
        <f>IFERROR(('2a) logm_x(t)'!FJ42-'2a) logm_x(t)'!FI42-'2a)answer'!$I42)^2,"")</f>
        <v>8.8308895513122387E-3</v>
      </c>
      <c r="BV159" s="32">
        <f>IFERROR(('2a) logm_x(t)'!FK42-'2a) logm_x(t)'!FJ42-'2a)answer'!$I42)^2,"")</f>
        <v>6.0038242777576412E-3</v>
      </c>
      <c r="BW159" s="32">
        <f>IFERROR(('2a) logm_x(t)'!FL42-'2a) logm_x(t)'!FK42-'2a)answer'!$I42)^2,"")</f>
        <v>1.0225943312311796E-3</v>
      </c>
      <c r="BX159" s="32">
        <f>IFERROR(('2a) logm_x(t)'!FM42-'2a) logm_x(t)'!FL42-'2a)answer'!$I42)^2,"")</f>
        <v>7.2644390029583436E-2</v>
      </c>
      <c r="BY159" s="32">
        <f>IFERROR(('2a) logm_x(t)'!FN42-'2a) logm_x(t)'!FM42-'2a)answer'!$I42)^2,"")</f>
        <v>6.0331969283433148E-3</v>
      </c>
      <c r="BZ159" s="32">
        <f>IFERROR(('2a) logm_x(t)'!FO42-'2a) logm_x(t)'!FN42-'2a)answer'!$I42)^2,"")</f>
        <v>3.1026850752857681E-2</v>
      </c>
      <c r="CA159" s="32">
        <f>IFERROR(('2a) logm_x(t)'!FP42-'2a) logm_x(t)'!FO42-'2a)answer'!$I42)^2,"")</f>
        <v>3.0836010507371515E-3</v>
      </c>
      <c r="CB159" s="32">
        <f>IFERROR(('2a) logm_x(t)'!FQ42-'2a) logm_x(t)'!FP42-'2a)answer'!$I42)^2,"")</f>
        <v>5.5772201538265781E-3</v>
      </c>
      <c r="CC159" s="32">
        <f>IFERROR(('2a) logm_x(t)'!FR42-'2a) logm_x(t)'!FQ42-'2a)answer'!$I42)^2,"")</f>
        <v>2.6243531049867961E-2</v>
      </c>
      <c r="CD159" s="32">
        <f>IFERROR(('2a) logm_x(t)'!FS42-'2a) logm_x(t)'!FR42-'2a)answer'!$I42)^2,"")</f>
        <v>1.4949716201833649E-2</v>
      </c>
      <c r="CE159" s="32">
        <f>IFERROR(('2a) logm_x(t)'!FT42-'2a) logm_x(t)'!FS42-'2a)answer'!$I42)^2,"")</f>
        <v>2.0535567141998147E-2</v>
      </c>
      <c r="CF159" s="32">
        <f>IFERROR(('2a) logm_x(t)'!FU42-'2a) logm_x(t)'!FT42-'2a)answer'!$I42)^2,"")</f>
        <v>4.4536425534324187E-2</v>
      </c>
      <c r="CG159" s="32">
        <f>IFERROR(('2a) logm_x(t)'!FV42-'2a) logm_x(t)'!FU42-'2a)answer'!$I42)^2,"")</f>
        <v>9.4595640690749629E-3</v>
      </c>
      <c r="CH159" s="32">
        <f>IFERROR(('2a) logm_x(t)'!FW42-'2a) logm_x(t)'!FV42-'2a)answer'!$I42)^2,"")</f>
        <v>2.3184974164832243E-3</v>
      </c>
      <c r="CI159" s="32">
        <f>IFERROR(('2a) logm_x(t)'!FX42-'2a) logm_x(t)'!FW42-'2a)answer'!$I42)^2,"")</f>
        <v>5.6505016988459869E-5</v>
      </c>
      <c r="CJ159" s="32">
        <f>IFERROR(('2a) logm_x(t)'!FY42-'2a) logm_x(t)'!FX42-'2a)answer'!$I42)^2,"")</f>
        <v>1.2159484114327257E-3</v>
      </c>
      <c r="CK159" s="32">
        <f>IFERROR(('2a) logm_x(t)'!FZ42-'2a) logm_x(t)'!FY42-'2a)answer'!$I42)^2,"")</f>
        <v>1.2464174132129887E-3</v>
      </c>
      <c r="CL159" s="32">
        <f>IFERROR(('2a) logm_x(t)'!GA42-'2a) logm_x(t)'!FZ42-'2a)answer'!$I42)^2,"")</f>
        <v>2.0205610419803722E-2</v>
      </c>
      <c r="CM159" s="32">
        <f>IFERROR(('2a) logm_x(t)'!GB42-'2a) logm_x(t)'!GA42-'2a)answer'!$I42)^2,"")</f>
        <v>2.0897292617107683E-3</v>
      </c>
      <c r="CN159" s="32">
        <f>IFERROR(('2a) logm_x(t)'!GC42-'2a) logm_x(t)'!GB42-'2a)answer'!$I42)^2,"")</f>
        <v>1.1607559903569606E-5</v>
      </c>
    </row>
    <row r="160" spans="1:92" x14ac:dyDescent="0.25">
      <c r="A160" s="31">
        <f t="shared" si="11"/>
        <v>40</v>
      </c>
      <c r="C160" s="32">
        <f>IFERROR(('2a) logm_x(t)'!CR43-'2a) logm_x(t)'!CQ43-'2a)answer'!$I43)^2,"")</f>
        <v>5.436941455936148E-3</v>
      </c>
      <c r="D160" s="32">
        <f>IFERROR(('2a) logm_x(t)'!CS43-'2a) logm_x(t)'!CR43-'2a)answer'!$I43)^2,"")</f>
        <v>1.2277967089988035E-2</v>
      </c>
      <c r="E160" s="32">
        <f>IFERROR(('2a) logm_x(t)'!CT43-'2a) logm_x(t)'!CS43-'2a)answer'!$I43)^2,"")</f>
        <v>1.0801444328033189E-3</v>
      </c>
      <c r="F160" s="32">
        <f>IFERROR(('2a) logm_x(t)'!CU43-'2a) logm_x(t)'!CT43-'2a)answer'!$I43)^2,"")</f>
        <v>4.5842680384684644E-3</v>
      </c>
      <c r="G160" s="32">
        <f>IFERROR(('2a) logm_x(t)'!CV43-'2a) logm_x(t)'!CU43-'2a)answer'!$I43)^2,"")</f>
        <v>3.2221682677471461E-3</v>
      </c>
      <c r="H160" s="32">
        <f>IFERROR(('2a) logm_x(t)'!CW43-'2a) logm_x(t)'!CV43-'2a)answer'!$I43)^2,"")</f>
        <v>5.956871701420154E-6</v>
      </c>
      <c r="I160" s="32">
        <f>IFERROR(('2a) logm_x(t)'!CX43-'2a) logm_x(t)'!CW43-'2a)answer'!$I43)^2,"")</f>
        <v>3.6495645352709227E-3</v>
      </c>
      <c r="J160" s="32">
        <f>IFERROR(('2a) logm_x(t)'!CY43-'2a) logm_x(t)'!CX43-'2a)answer'!$I43)^2,"")</f>
        <v>2.123552128058542E-7</v>
      </c>
      <c r="K160" s="32">
        <f>IFERROR(('2a) logm_x(t)'!CZ43-'2a) logm_x(t)'!CY43-'2a)answer'!$I43)^2,"")</f>
        <v>6.0508149535389777E-3</v>
      </c>
      <c r="L160" s="32">
        <f>IFERROR(('2a) logm_x(t)'!DA43-'2a) logm_x(t)'!CZ43-'2a)answer'!$I43)^2,"")</f>
        <v>1.2488857265636056E-2</v>
      </c>
      <c r="M160" s="32">
        <f>IFERROR(('2a) logm_x(t)'!DB43-'2a) logm_x(t)'!DA43-'2a)answer'!$I43)^2,"")</f>
        <v>7.8870890617594502E-2</v>
      </c>
      <c r="N160" s="32">
        <f>IFERROR(('2a) logm_x(t)'!DC43-'2a) logm_x(t)'!DB43-'2a)answer'!$I43)^2,"")</f>
        <v>3.3694866427269841E-2</v>
      </c>
      <c r="O160" s="32">
        <f>IFERROR(('2a) logm_x(t)'!DD43-'2a) logm_x(t)'!DC43-'2a)answer'!$I43)^2,"")</f>
        <v>2.1195616755123742E-2</v>
      </c>
      <c r="P160" s="32">
        <f>IFERROR(('2a) logm_x(t)'!DE43-'2a) logm_x(t)'!DD43-'2a)answer'!$I43)^2,"")</f>
        <v>6.4818825788333281E-3</v>
      </c>
      <c r="Q160" s="32">
        <f>IFERROR(('2a) logm_x(t)'!DF43-'2a) logm_x(t)'!DE43-'2a)answer'!$I43)^2,"")</f>
        <v>1.9007167920208574E-2</v>
      </c>
      <c r="R160" s="32">
        <f>IFERROR(('2a) logm_x(t)'!DG43-'2a) logm_x(t)'!DF43-'2a)answer'!$I43)^2,"")</f>
        <v>1.6484592004540045E-2</v>
      </c>
      <c r="S160" s="32">
        <f>IFERROR(('2a) logm_x(t)'!DH43-'2a) logm_x(t)'!DG43-'2a)answer'!$I43)^2,"")</f>
        <v>3.3919458391719033E-3</v>
      </c>
      <c r="T160" s="32">
        <f>IFERROR(('2a) logm_x(t)'!DI43-'2a) logm_x(t)'!DH43-'2a)answer'!$I43)^2,"")</f>
        <v>1.55757897447227E-2</v>
      </c>
      <c r="U160" s="32">
        <f>IFERROR(('2a) logm_x(t)'!DJ43-'2a) logm_x(t)'!DI43-'2a)answer'!$I43)^2,"")</f>
        <v>2.6020325660483831E-2</v>
      </c>
      <c r="V160" s="32">
        <f>IFERROR(('2a) logm_x(t)'!DK43-'2a) logm_x(t)'!DJ43-'2a)answer'!$I43)^2,"")</f>
        <v>6.2055719782983923E-2</v>
      </c>
      <c r="W160" s="32">
        <f>IFERROR(('2a) logm_x(t)'!DL43-'2a) logm_x(t)'!DK43-'2a)answer'!$I43)^2,"")</f>
        <v>1.2956046181785244E-2</v>
      </c>
      <c r="X160" s="32">
        <f>IFERROR(('2a) logm_x(t)'!DM43-'2a) logm_x(t)'!DL43-'2a)answer'!$I43)^2,"")</f>
        <v>1.1811792370823013E-2</v>
      </c>
      <c r="Y160" s="32">
        <f>IFERROR(('2a) logm_x(t)'!DN43-'2a) logm_x(t)'!DM43-'2a)answer'!$I43)^2,"")</f>
        <v>2.5631912849846561E-2</v>
      </c>
      <c r="Z160" s="32">
        <f>IFERROR(('2a) logm_x(t)'!DO43-'2a) logm_x(t)'!DN43-'2a)answer'!$I43)^2,"")</f>
        <v>3.364141893387268E-2</v>
      </c>
      <c r="AA160" s="32">
        <f>IFERROR(('2a) logm_x(t)'!DP43-'2a) logm_x(t)'!DO43-'2a)answer'!$I43)^2,"")</f>
        <v>3.9260668386232621E-2</v>
      </c>
      <c r="AB160" s="32">
        <f>IFERROR(('2a) logm_x(t)'!DQ43-'2a) logm_x(t)'!DP43-'2a)answer'!$I43)^2,"")</f>
        <v>2.2218483498157516E-2</v>
      </c>
      <c r="AC160" s="32">
        <f>IFERROR(('2a) logm_x(t)'!DR43-'2a) logm_x(t)'!DQ43-'2a)answer'!$I43)^2,"")</f>
        <v>1.6720582806646428E-5</v>
      </c>
      <c r="AD160" s="32">
        <f>IFERROR(('2a) logm_x(t)'!DS43-'2a) logm_x(t)'!DR43-'2a)answer'!$I43)^2,"")</f>
        <v>2.2843575243778795E-3</v>
      </c>
      <c r="AE160" s="32">
        <f>IFERROR(('2a) logm_x(t)'!DT43-'2a) logm_x(t)'!DS43-'2a)answer'!$I43)^2,"")</f>
        <v>5.0181286482288423E-4</v>
      </c>
      <c r="AF160" s="32">
        <f>IFERROR(('2a) logm_x(t)'!DU43-'2a) logm_x(t)'!DT43-'2a)answer'!$I43)^2,"")</f>
        <v>1.8955066848549611E-3</v>
      </c>
      <c r="AG160" s="32">
        <f>IFERROR(('2a) logm_x(t)'!DV43-'2a) logm_x(t)'!DU43-'2a)answer'!$I43)^2,"")</f>
        <v>2.906661387319235E-2</v>
      </c>
      <c r="AH160" s="32">
        <f>IFERROR(('2a) logm_x(t)'!DW43-'2a) logm_x(t)'!DV43-'2a)answer'!$I43)^2,"")</f>
        <v>2.3264601050397099E-2</v>
      </c>
      <c r="AI160" s="32">
        <f>IFERROR(('2a) logm_x(t)'!DX43-'2a) logm_x(t)'!DW43-'2a)answer'!$I43)^2,"")</f>
        <v>9.4781002287305516E-2</v>
      </c>
      <c r="AJ160" s="32">
        <f>IFERROR(('2a) logm_x(t)'!DY43-'2a) logm_x(t)'!DX43-'2a)answer'!$I43)^2,"")</f>
        <v>3.0241948726167586E-2</v>
      </c>
      <c r="AK160" s="32">
        <f>IFERROR(('2a) logm_x(t)'!DZ43-'2a) logm_x(t)'!DY43-'2a)answer'!$I43)^2,"")</f>
        <v>1.4274348760649666E-4</v>
      </c>
      <c r="AL160" s="32">
        <f>IFERROR(('2a) logm_x(t)'!EA43-'2a) logm_x(t)'!DZ43-'2a)answer'!$I43)^2,"")</f>
        <v>2.35944059776424E-3</v>
      </c>
      <c r="AM160" s="32">
        <f>IFERROR(('2a) logm_x(t)'!EB43-'2a) logm_x(t)'!EA43-'2a)answer'!$I43)^2,"")</f>
        <v>1.249010064675628E-3</v>
      </c>
      <c r="AN160" s="32">
        <f>IFERROR(('2a) logm_x(t)'!EC43-'2a) logm_x(t)'!EB43-'2a)answer'!$I43)^2,"")</f>
        <v>2.0567432009830919E-3</v>
      </c>
      <c r="AO160" s="32">
        <f>IFERROR(('2a) logm_x(t)'!ED43-'2a) logm_x(t)'!EC43-'2a)answer'!$I43)^2,"")</f>
        <v>1.7839811545590164E-2</v>
      </c>
      <c r="AP160" s="32">
        <f>IFERROR(('2a) logm_x(t)'!EE43-'2a) logm_x(t)'!ED43-'2a)answer'!$I43)^2,"")</f>
        <v>3.1147548061977826E-2</v>
      </c>
      <c r="AQ160" s="32">
        <f>IFERROR(('2a) logm_x(t)'!EF43-'2a) logm_x(t)'!EE43-'2a)answer'!$I43)^2,"")</f>
        <v>1.0380411331475452E-4</v>
      </c>
      <c r="AR160" s="32">
        <f>IFERROR(('2a) logm_x(t)'!EG43-'2a) logm_x(t)'!EF43-'2a)answer'!$I43)^2,"")</f>
        <v>4.293894094714025E-2</v>
      </c>
      <c r="AS160" s="32">
        <f>IFERROR(('2a) logm_x(t)'!EH43-'2a) logm_x(t)'!EG43-'2a)answer'!$I43)^2,"")</f>
        <v>1.8081392302108854E-3</v>
      </c>
      <c r="AT160" s="32">
        <f>IFERROR(('2a) logm_x(t)'!EI43-'2a) logm_x(t)'!EH43-'2a)answer'!$I43)^2,"")</f>
        <v>4.2720439863591399E-2</v>
      </c>
      <c r="AU160" s="32">
        <f>IFERROR(('2a) logm_x(t)'!EJ43-'2a) logm_x(t)'!EI43-'2a)answer'!$I43)^2,"")</f>
        <v>6.487871248353666E-2</v>
      </c>
      <c r="AV160" s="32">
        <f>IFERROR(('2a) logm_x(t)'!EK43-'2a) logm_x(t)'!EJ43-'2a)answer'!$I43)^2,"")</f>
        <v>3.7108263294734027E-4</v>
      </c>
      <c r="AW160" s="32">
        <f>IFERROR(('2a) logm_x(t)'!EL43-'2a) logm_x(t)'!EK43-'2a)answer'!$I43)^2,"")</f>
        <v>2.1992850485911313E-4</v>
      </c>
      <c r="AX160" s="32">
        <f>IFERROR(('2a) logm_x(t)'!EM43-'2a) logm_x(t)'!EL43-'2a)answer'!$I43)^2,"")</f>
        <v>2.4038391175323061E-2</v>
      </c>
      <c r="AY160" s="32">
        <f>IFERROR(('2a) logm_x(t)'!EN43-'2a) logm_x(t)'!EM43-'2a)answer'!$I43)^2,"")</f>
        <v>2.213152996406895E-2</v>
      </c>
      <c r="AZ160" s="32">
        <f>IFERROR(('2a) logm_x(t)'!EO43-'2a) logm_x(t)'!EN43-'2a)answer'!$I43)^2,"")</f>
        <v>1.9674020035183051E-2</v>
      </c>
      <c r="BA160" s="32">
        <f>IFERROR(('2a) logm_x(t)'!EP43-'2a) logm_x(t)'!EO43-'2a)answer'!$I43)^2,"")</f>
        <v>1.929560120871572E-3</v>
      </c>
      <c r="BB160" s="32">
        <f>IFERROR(('2a) logm_x(t)'!EQ43-'2a) logm_x(t)'!EP43-'2a)answer'!$I43)^2,"")</f>
        <v>2.3879091877907991E-3</v>
      </c>
      <c r="BC160" s="32">
        <f>IFERROR(('2a) logm_x(t)'!ER43-'2a) logm_x(t)'!EQ43-'2a)answer'!$I43)^2,"")</f>
        <v>4.7329908730000419E-4</v>
      </c>
      <c r="BD160" s="32">
        <f>IFERROR(('2a) logm_x(t)'!ES43-'2a) logm_x(t)'!ER43-'2a)answer'!$I43)^2,"")</f>
        <v>1.6196548034452802E-3</v>
      </c>
      <c r="BE160" s="32">
        <f>IFERROR(('2a) logm_x(t)'!ET43-'2a) logm_x(t)'!ES43-'2a)answer'!$I43)^2,"")</f>
        <v>1.8964382676031493E-2</v>
      </c>
      <c r="BF160" s="32">
        <f>IFERROR(('2a) logm_x(t)'!EU43-'2a) logm_x(t)'!ET43-'2a)answer'!$I43)^2,"")</f>
        <v>3.2455004319779973E-3</v>
      </c>
      <c r="BG160" s="32">
        <f>IFERROR(('2a) logm_x(t)'!EV43-'2a) logm_x(t)'!EU43-'2a)answer'!$I43)^2,"")</f>
        <v>3.974888896609103E-2</v>
      </c>
      <c r="BH160" s="32">
        <f>IFERROR(('2a) logm_x(t)'!EW43-'2a) logm_x(t)'!EV43-'2a)answer'!$I43)^2,"")</f>
        <v>4.6459581526302668E-2</v>
      </c>
      <c r="BI160" s="32">
        <f>IFERROR(('2a) logm_x(t)'!EX43-'2a) logm_x(t)'!EW43-'2a)answer'!$I43)^2,"")</f>
        <v>4.6117150507842104E-2</v>
      </c>
      <c r="BJ160" s="32">
        <f>IFERROR(('2a) logm_x(t)'!EY43-'2a) logm_x(t)'!EX43-'2a)answer'!$I43)^2,"")</f>
        <v>7.8814052168615908E-2</v>
      </c>
      <c r="BK160" s="32">
        <f>IFERROR(('2a) logm_x(t)'!EZ43-'2a) logm_x(t)'!EY43-'2a)answer'!$I43)^2,"")</f>
        <v>5.9960487295150676E-3</v>
      </c>
      <c r="BL160" s="32">
        <f>IFERROR(('2a) logm_x(t)'!FA43-'2a) logm_x(t)'!EZ43-'2a)answer'!$I43)^2,"")</f>
        <v>6.8368926511802389E-3</v>
      </c>
      <c r="BM160" s="32">
        <f>IFERROR(('2a) logm_x(t)'!FB43-'2a) logm_x(t)'!FA43-'2a)answer'!$I43)^2,"")</f>
        <v>1.7818265811315394E-3</v>
      </c>
      <c r="BN160" s="32">
        <f>IFERROR(('2a) logm_x(t)'!FC43-'2a) logm_x(t)'!FB43-'2a)answer'!$I43)^2,"")</f>
        <v>2.9341938600697396E-2</v>
      </c>
      <c r="BO160" s="32">
        <f>IFERROR(('2a) logm_x(t)'!FD43-'2a) logm_x(t)'!FC43-'2a)answer'!$I43)^2,"")</f>
        <v>0.12355413814822096</v>
      </c>
      <c r="BP160" s="32">
        <f>IFERROR(('2a) logm_x(t)'!FE43-'2a) logm_x(t)'!FD43-'2a)answer'!$I43)^2,"")</f>
        <v>1.1059127879131716E-5</v>
      </c>
      <c r="BQ160" s="32">
        <f>IFERROR(('2a) logm_x(t)'!FF43-'2a) logm_x(t)'!FE43-'2a)answer'!$I43)^2,"")</f>
        <v>3.3189327627482487E-2</v>
      </c>
      <c r="BR160" s="32">
        <f>IFERROR(('2a) logm_x(t)'!FG43-'2a) logm_x(t)'!FF43-'2a)answer'!$I43)^2,"")</f>
        <v>5.1012407947501712E-2</v>
      </c>
      <c r="BS160" s="32">
        <f>IFERROR(('2a) logm_x(t)'!FH43-'2a) logm_x(t)'!FG43-'2a)answer'!$I43)^2,"")</f>
        <v>2.590562984778487E-2</v>
      </c>
      <c r="BT160" s="32">
        <f>IFERROR(('2a) logm_x(t)'!FI43-'2a) logm_x(t)'!FH43-'2a)answer'!$I43)^2,"")</f>
        <v>8.1559695041326426E-3</v>
      </c>
      <c r="BU160" s="32">
        <f>IFERROR(('2a) logm_x(t)'!FJ43-'2a) logm_x(t)'!FI43-'2a)answer'!$I43)^2,"")</f>
        <v>1.7721821032878868E-2</v>
      </c>
      <c r="BV160" s="32">
        <f>IFERROR(('2a) logm_x(t)'!FK43-'2a) logm_x(t)'!FJ43-'2a)answer'!$I43)^2,"")</f>
        <v>1.2087755146416894E-8</v>
      </c>
      <c r="BW160" s="32">
        <f>IFERROR(('2a) logm_x(t)'!FL43-'2a) logm_x(t)'!FK43-'2a)answer'!$I43)^2,"")</f>
        <v>8.4327430924026753E-3</v>
      </c>
      <c r="BX160" s="32">
        <f>IFERROR(('2a) logm_x(t)'!FM43-'2a) logm_x(t)'!FL43-'2a)answer'!$I43)^2,"")</f>
        <v>5.2434044449309034E-2</v>
      </c>
      <c r="BY160" s="32">
        <f>IFERROR(('2a) logm_x(t)'!FN43-'2a) logm_x(t)'!FM43-'2a)answer'!$I43)^2,"")</f>
        <v>2.981350256900317E-2</v>
      </c>
      <c r="BZ160" s="32">
        <f>IFERROR(('2a) logm_x(t)'!FO43-'2a) logm_x(t)'!FN43-'2a)answer'!$I43)^2,"")</f>
        <v>3.3883048562844053E-3</v>
      </c>
      <c r="CA160" s="32">
        <f>IFERROR(('2a) logm_x(t)'!FP43-'2a) logm_x(t)'!FO43-'2a)answer'!$I43)^2,"")</f>
        <v>4.6226724405968363E-4</v>
      </c>
      <c r="CB160" s="32">
        <f>IFERROR(('2a) logm_x(t)'!FQ43-'2a) logm_x(t)'!FP43-'2a)answer'!$I43)^2,"")</f>
        <v>1.17099967134706E-3</v>
      </c>
      <c r="CC160" s="32">
        <f>IFERROR(('2a) logm_x(t)'!FR43-'2a) logm_x(t)'!FQ43-'2a)answer'!$I43)^2,"")</f>
        <v>5.4252804093455663E-3</v>
      </c>
      <c r="CD160" s="32">
        <f>IFERROR(('2a) logm_x(t)'!FS43-'2a) logm_x(t)'!FR43-'2a)answer'!$I43)^2,"")</f>
        <v>1.9033125295165688E-2</v>
      </c>
      <c r="CE160" s="32">
        <f>IFERROR(('2a) logm_x(t)'!FT43-'2a) logm_x(t)'!FS43-'2a)answer'!$I43)^2,"")</f>
        <v>1.3174190512624598E-4</v>
      </c>
      <c r="CF160" s="32">
        <f>IFERROR(('2a) logm_x(t)'!FU43-'2a) logm_x(t)'!FT43-'2a)answer'!$I43)^2,"")</f>
        <v>4.038794387175472E-2</v>
      </c>
      <c r="CG160" s="32">
        <f>IFERROR(('2a) logm_x(t)'!FV43-'2a) logm_x(t)'!FU43-'2a)answer'!$I43)^2,"")</f>
        <v>5.2228453100699804E-2</v>
      </c>
      <c r="CH160" s="32">
        <f>IFERROR(('2a) logm_x(t)'!FW43-'2a) logm_x(t)'!FV43-'2a)answer'!$I43)^2,"")</f>
        <v>8.8001823369041404E-5</v>
      </c>
      <c r="CI160" s="32">
        <f>IFERROR(('2a) logm_x(t)'!FX43-'2a) logm_x(t)'!FW43-'2a)answer'!$I43)^2,"")</f>
        <v>2.1965323984754646E-3</v>
      </c>
      <c r="CJ160" s="32">
        <f>IFERROR(('2a) logm_x(t)'!FY43-'2a) logm_x(t)'!FX43-'2a)answer'!$I43)^2,"")</f>
        <v>2.1552393632647336E-3</v>
      </c>
      <c r="CK160" s="32">
        <f>IFERROR(('2a) logm_x(t)'!FZ43-'2a) logm_x(t)'!FY43-'2a)answer'!$I43)^2,"")</f>
        <v>8.4793326876877028E-3</v>
      </c>
      <c r="CL160" s="32">
        <f>IFERROR(('2a) logm_x(t)'!GA43-'2a) logm_x(t)'!FZ43-'2a)answer'!$I43)^2,"")</f>
        <v>2.314288899911323E-2</v>
      </c>
      <c r="CM160" s="32">
        <f>IFERROR(('2a) logm_x(t)'!GB43-'2a) logm_x(t)'!GA43-'2a)answer'!$I43)^2,"")</f>
        <v>3.8487853505720232E-2</v>
      </c>
      <c r="CN160" s="32">
        <f>IFERROR(('2a) logm_x(t)'!GC43-'2a) logm_x(t)'!GB43-'2a)answer'!$I43)^2,"")</f>
        <v>8.4700672181844649E-5</v>
      </c>
    </row>
    <row r="161" spans="1:92" x14ac:dyDescent="0.25">
      <c r="A161" s="31">
        <f t="shared" si="11"/>
        <v>41</v>
      </c>
      <c r="C161" s="32">
        <f>IFERROR(('2a) logm_x(t)'!CR44-'2a) logm_x(t)'!CQ44-'2a)answer'!$I44)^2,"")</f>
        <v>5.4013782023734885E-4</v>
      </c>
      <c r="D161" s="32">
        <f>IFERROR(('2a) logm_x(t)'!CS44-'2a) logm_x(t)'!CR44-'2a)answer'!$I44)^2,"")</f>
        <v>1.9483205371932607E-3</v>
      </c>
      <c r="E161" s="32">
        <f>IFERROR(('2a) logm_x(t)'!CT44-'2a) logm_x(t)'!CS44-'2a)answer'!$I44)^2,"")</f>
        <v>2.2744006165822763E-3</v>
      </c>
      <c r="F161" s="32">
        <f>IFERROR(('2a) logm_x(t)'!CU44-'2a) logm_x(t)'!CT44-'2a)answer'!$I44)^2,"")</f>
        <v>1.0996036781759453E-3</v>
      </c>
      <c r="G161" s="32">
        <f>IFERROR(('2a) logm_x(t)'!CV44-'2a) logm_x(t)'!CU44-'2a)answer'!$I44)^2,"")</f>
        <v>4.2534832136650224E-4</v>
      </c>
      <c r="H161" s="32">
        <f>IFERROR(('2a) logm_x(t)'!CW44-'2a) logm_x(t)'!CV44-'2a)answer'!$I44)^2,"")</f>
        <v>8.9468575914310351E-4</v>
      </c>
      <c r="I161" s="32">
        <f>IFERROR(('2a) logm_x(t)'!CX44-'2a) logm_x(t)'!CW44-'2a)answer'!$I44)^2,"")</f>
        <v>6.884497424748566E-3</v>
      </c>
      <c r="J161" s="32">
        <f>IFERROR(('2a) logm_x(t)'!CY44-'2a) logm_x(t)'!CX44-'2a)answer'!$I44)^2,"")</f>
        <v>1.1299432842435092E-2</v>
      </c>
      <c r="K161" s="32">
        <f>IFERROR(('2a) logm_x(t)'!CZ44-'2a) logm_x(t)'!CY44-'2a)answer'!$I44)^2,"")</f>
        <v>6.7690290308850952E-4</v>
      </c>
      <c r="L161" s="32">
        <f>IFERROR(('2a) logm_x(t)'!DA44-'2a) logm_x(t)'!CZ44-'2a)answer'!$I44)^2,"")</f>
        <v>9.8870563459357895E-4</v>
      </c>
      <c r="M161" s="32">
        <f>IFERROR(('2a) logm_x(t)'!DB44-'2a) logm_x(t)'!DA44-'2a)answer'!$I44)^2,"")</f>
        <v>7.4565114843106782E-3</v>
      </c>
      <c r="N161" s="32">
        <f>IFERROR(('2a) logm_x(t)'!DC44-'2a) logm_x(t)'!DB44-'2a)answer'!$I44)^2,"")</f>
        <v>1.6804788340128822E-2</v>
      </c>
      <c r="O161" s="32">
        <f>IFERROR(('2a) logm_x(t)'!DD44-'2a) logm_x(t)'!DC44-'2a)answer'!$I44)^2,"")</f>
        <v>1.8401431153182222E-3</v>
      </c>
      <c r="P161" s="32">
        <f>IFERROR(('2a) logm_x(t)'!DE44-'2a) logm_x(t)'!DD44-'2a)answer'!$I44)^2,"")</f>
        <v>1.070983503198305E-3</v>
      </c>
      <c r="Q161" s="32">
        <f>IFERROR(('2a) logm_x(t)'!DF44-'2a) logm_x(t)'!DE44-'2a)answer'!$I44)^2,"")</f>
        <v>1.2116840445901403E-2</v>
      </c>
      <c r="R161" s="32">
        <f>IFERROR(('2a) logm_x(t)'!DG44-'2a) logm_x(t)'!DF44-'2a)answer'!$I44)^2,"")</f>
        <v>3.3278011359874043E-2</v>
      </c>
      <c r="S161" s="32">
        <f>IFERROR(('2a) logm_x(t)'!DH44-'2a) logm_x(t)'!DG44-'2a)answer'!$I44)^2,"")</f>
        <v>1.1711832315324062E-5</v>
      </c>
      <c r="T161" s="32">
        <f>IFERROR(('2a) logm_x(t)'!DI44-'2a) logm_x(t)'!DH44-'2a)answer'!$I44)^2,"")</f>
        <v>5.4283055732068973E-3</v>
      </c>
      <c r="U161" s="32">
        <f>IFERROR(('2a) logm_x(t)'!DJ44-'2a) logm_x(t)'!DI44-'2a)answer'!$I44)^2,"")</f>
        <v>2.3156123533507158E-3</v>
      </c>
      <c r="V161" s="32">
        <f>IFERROR(('2a) logm_x(t)'!DK44-'2a) logm_x(t)'!DJ44-'2a)answer'!$I44)^2,"")</f>
        <v>7.3893481505325018E-3</v>
      </c>
      <c r="W161" s="32">
        <f>IFERROR(('2a) logm_x(t)'!DL44-'2a) logm_x(t)'!DK44-'2a)answer'!$I44)^2,"")</f>
        <v>1.9575366317652414E-3</v>
      </c>
      <c r="X161" s="32">
        <f>IFERROR(('2a) logm_x(t)'!DM44-'2a) logm_x(t)'!DL44-'2a)answer'!$I44)^2,"")</f>
        <v>1.2101160049503746E-2</v>
      </c>
      <c r="Y161" s="32">
        <f>IFERROR(('2a) logm_x(t)'!DN44-'2a) logm_x(t)'!DM44-'2a)answer'!$I44)^2,"")</f>
        <v>3.9301019027447879E-3</v>
      </c>
      <c r="Z161" s="32">
        <f>IFERROR(('2a) logm_x(t)'!DO44-'2a) logm_x(t)'!DN44-'2a)answer'!$I44)^2,"")</f>
        <v>6.1842787272288315E-3</v>
      </c>
      <c r="AA161" s="32">
        <f>IFERROR(('2a) logm_x(t)'!DP44-'2a) logm_x(t)'!DO44-'2a)answer'!$I44)^2,"")</f>
        <v>4.7191845010085699E-2</v>
      </c>
      <c r="AB161" s="32">
        <f>IFERROR(('2a) logm_x(t)'!DQ44-'2a) logm_x(t)'!DP44-'2a)answer'!$I44)^2,"")</f>
        <v>7.6408475590532418E-2</v>
      </c>
      <c r="AC161" s="32">
        <f>IFERROR(('2a) logm_x(t)'!DR44-'2a) logm_x(t)'!DQ44-'2a)answer'!$I44)^2,"")</f>
        <v>5.2132103439853368E-2</v>
      </c>
      <c r="AD161" s="32">
        <f>IFERROR(('2a) logm_x(t)'!DS44-'2a) logm_x(t)'!DR44-'2a)answer'!$I44)^2,"")</f>
        <v>1.2776614671777459E-2</v>
      </c>
      <c r="AE161" s="32">
        <f>IFERROR(('2a) logm_x(t)'!DT44-'2a) logm_x(t)'!DS44-'2a)answer'!$I44)^2,"")</f>
        <v>1.5658879987600657E-3</v>
      </c>
      <c r="AF161" s="32">
        <f>IFERROR(('2a) logm_x(t)'!DU44-'2a) logm_x(t)'!DT44-'2a)answer'!$I44)^2,"")</f>
        <v>4.1957722465619021E-4</v>
      </c>
      <c r="AG161" s="32">
        <f>IFERROR(('2a) logm_x(t)'!DV44-'2a) logm_x(t)'!DU44-'2a)answer'!$I44)^2,"")</f>
        <v>1.142847474583324E-2</v>
      </c>
      <c r="AH161" s="32">
        <f>IFERROR(('2a) logm_x(t)'!DW44-'2a) logm_x(t)'!DV44-'2a)answer'!$I44)^2,"")</f>
        <v>3.1956993644537281E-2</v>
      </c>
      <c r="AI161" s="32">
        <f>IFERROR(('2a) logm_x(t)'!DX44-'2a) logm_x(t)'!DW44-'2a)answer'!$I44)^2,"")</f>
        <v>7.8645136459495231E-3</v>
      </c>
      <c r="AJ161" s="32">
        <f>IFERROR(('2a) logm_x(t)'!DY44-'2a) logm_x(t)'!DX44-'2a)answer'!$I44)^2,"")</f>
        <v>5.8983886258149078E-3</v>
      </c>
      <c r="AK161" s="32">
        <f>IFERROR(('2a) logm_x(t)'!DZ44-'2a) logm_x(t)'!DY44-'2a)answer'!$I44)^2,"")</f>
        <v>3.0315486180661046E-3</v>
      </c>
      <c r="AL161" s="32">
        <f>IFERROR(('2a) logm_x(t)'!EA44-'2a) logm_x(t)'!DZ44-'2a)answer'!$I44)^2,"")</f>
        <v>4.2276311220249501E-4</v>
      </c>
      <c r="AM161" s="32">
        <f>IFERROR(('2a) logm_x(t)'!EB44-'2a) logm_x(t)'!EA44-'2a)answer'!$I44)^2,"")</f>
        <v>6.0407435978117008E-6</v>
      </c>
      <c r="AN161" s="32">
        <f>IFERROR(('2a) logm_x(t)'!EC44-'2a) logm_x(t)'!EB44-'2a)answer'!$I44)^2,"")</f>
        <v>3.4252415028633997E-3</v>
      </c>
      <c r="AO161" s="32">
        <f>IFERROR(('2a) logm_x(t)'!ED44-'2a) logm_x(t)'!EC44-'2a)answer'!$I44)^2,"")</f>
        <v>1.4278875439347947E-2</v>
      </c>
      <c r="AP161" s="32">
        <f>IFERROR(('2a) logm_x(t)'!EE44-'2a) logm_x(t)'!ED44-'2a)answer'!$I44)^2,"")</f>
        <v>5.452927711780816E-2</v>
      </c>
      <c r="AQ161" s="32">
        <f>IFERROR(('2a) logm_x(t)'!EF44-'2a) logm_x(t)'!EE44-'2a)answer'!$I44)^2,"")</f>
        <v>5.0235397834783084E-2</v>
      </c>
      <c r="AR161" s="32">
        <f>IFERROR(('2a) logm_x(t)'!EG44-'2a) logm_x(t)'!EF44-'2a)answer'!$I44)^2,"")</f>
        <v>1.0012199703990627E-2</v>
      </c>
      <c r="AS161" s="32">
        <f>IFERROR(('2a) logm_x(t)'!EH44-'2a) logm_x(t)'!EG44-'2a)answer'!$I44)^2,"")</f>
        <v>3.6683212542056301E-3</v>
      </c>
      <c r="AT161" s="32">
        <f>IFERROR(('2a) logm_x(t)'!EI44-'2a) logm_x(t)'!EH44-'2a)answer'!$I44)^2,"")</f>
        <v>2.7849034619002119E-2</v>
      </c>
      <c r="AU161" s="32">
        <f>IFERROR(('2a) logm_x(t)'!EJ44-'2a) logm_x(t)'!EI44-'2a)answer'!$I44)^2,"")</f>
        <v>4.2326492718339947E-4</v>
      </c>
      <c r="AV161" s="32">
        <f>IFERROR(('2a) logm_x(t)'!EK44-'2a) logm_x(t)'!EJ44-'2a)answer'!$I44)^2,"")</f>
        <v>3.1489223856025195E-4</v>
      </c>
      <c r="AW161" s="32">
        <f>IFERROR(('2a) logm_x(t)'!EL44-'2a) logm_x(t)'!EK44-'2a)answer'!$I44)^2,"")</f>
        <v>1.926319959391727E-3</v>
      </c>
      <c r="AX161" s="32">
        <f>IFERROR(('2a) logm_x(t)'!EM44-'2a) logm_x(t)'!EL44-'2a)answer'!$I44)^2,"")</f>
        <v>1.0382481194701294E-2</v>
      </c>
      <c r="AY161" s="32">
        <f>IFERROR(('2a) logm_x(t)'!EN44-'2a) logm_x(t)'!EM44-'2a)answer'!$I44)^2,"")</f>
        <v>3.7797208247724874E-2</v>
      </c>
      <c r="AZ161" s="32">
        <f>IFERROR(('2a) logm_x(t)'!EO44-'2a) logm_x(t)'!EN44-'2a)answer'!$I44)^2,"")</f>
        <v>7.2034963689430759E-3</v>
      </c>
      <c r="BA161" s="32">
        <f>IFERROR(('2a) logm_x(t)'!EP44-'2a) logm_x(t)'!EO44-'2a)answer'!$I44)^2,"")</f>
        <v>2.7812315749728627E-2</v>
      </c>
      <c r="BB161" s="32">
        <f>IFERROR(('2a) logm_x(t)'!EQ44-'2a) logm_x(t)'!EP44-'2a)answer'!$I44)^2,"")</f>
        <v>3.9925536042312252E-3</v>
      </c>
      <c r="BC161" s="32">
        <f>IFERROR(('2a) logm_x(t)'!ER44-'2a) logm_x(t)'!EQ44-'2a)answer'!$I44)^2,"")</f>
        <v>1.9734787642174505E-2</v>
      </c>
      <c r="BD161" s="32">
        <f>IFERROR(('2a) logm_x(t)'!ES44-'2a) logm_x(t)'!ER44-'2a)answer'!$I44)^2,"")</f>
        <v>1.5686106818910787E-4</v>
      </c>
      <c r="BE161" s="32">
        <f>IFERROR(('2a) logm_x(t)'!ET44-'2a) logm_x(t)'!ES44-'2a)answer'!$I44)^2,"")</f>
        <v>7.7635249089378095E-3</v>
      </c>
      <c r="BF161" s="32">
        <f>IFERROR(('2a) logm_x(t)'!EU44-'2a) logm_x(t)'!ET44-'2a)answer'!$I44)^2,"")</f>
        <v>1.6740077236005314E-4</v>
      </c>
      <c r="BG161" s="32">
        <f>IFERROR(('2a) logm_x(t)'!EV44-'2a) logm_x(t)'!EU44-'2a)answer'!$I44)^2,"")</f>
        <v>5.109343520725585E-4</v>
      </c>
      <c r="BH161" s="32">
        <f>IFERROR(('2a) logm_x(t)'!EW44-'2a) logm_x(t)'!EV44-'2a)answer'!$I44)^2,"")</f>
        <v>5.5031660327869818E-2</v>
      </c>
      <c r="BI161" s="32">
        <f>IFERROR(('2a) logm_x(t)'!EX44-'2a) logm_x(t)'!EW44-'2a)answer'!$I44)^2,"")</f>
        <v>4.5384581308580543E-2</v>
      </c>
      <c r="BJ161" s="32">
        <f>IFERROR(('2a) logm_x(t)'!EY44-'2a) logm_x(t)'!EX44-'2a)answer'!$I44)^2,"")</f>
        <v>1.7878144654232507E-2</v>
      </c>
      <c r="BK161" s="32">
        <f>IFERROR(('2a) logm_x(t)'!EZ44-'2a) logm_x(t)'!EY44-'2a)answer'!$I44)^2,"")</f>
        <v>2.0000618519366098E-3</v>
      </c>
      <c r="BL161" s="32">
        <f>IFERROR(('2a) logm_x(t)'!FA44-'2a) logm_x(t)'!EZ44-'2a)answer'!$I44)^2,"")</f>
        <v>5.9203098445268117E-3</v>
      </c>
      <c r="BM161" s="32">
        <f>IFERROR(('2a) logm_x(t)'!FB44-'2a) logm_x(t)'!FA44-'2a)answer'!$I44)^2,"")</f>
        <v>1.5959198085303713E-2</v>
      </c>
      <c r="BN161" s="32">
        <f>IFERROR(('2a) logm_x(t)'!FC44-'2a) logm_x(t)'!FB44-'2a)answer'!$I44)^2,"")</f>
        <v>3.2898773930435984E-2</v>
      </c>
      <c r="BO161" s="32">
        <f>IFERROR(('2a) logm_x(t)'!FD44-'2a) logm_x(t)'!FC44-'2a)answer'!$I44)^2,"")</f>
        <v>5.6633390298860997E-2</v>
      </c>
      <c r="BP161" s="32">
        <f>IFERROR(('2a) logm_x(t)'!FE44-'2a) logm_x(t)'!FD44-'2a)answer'!$I44)^2,"")</f>
        <v>6.2723910394105825E-2</v>
      </c>
      <c r="BQ161" s="32">
        <f>IFERROR(('2a) logm_x(t)'!FF44-'2a) logm_x(t)'!FE44-'2a)answer'!$I44)^2,"")</f>
        <v>6.2248512006504872E-2</v>
      </c>
      <c r="BR161" s="32">
        <f>IFERROR(('2a) logm_x(t)'!FG44-'2a) logm_x(t)'!FF44-'2a)answer'!$I44)^2,"")</f>
        <v>2.636660812576168E-5</v>
      </c>
      <c r="BS161" s="32">
        <f>IFERROR(('2a) logm_x(t)'!FH44-'2a) logm_x(t)'!FG44-'2a)answer'!$I44)^2,"")</f>
        <v>4.2311622742784515E-2</v>
      </c>
      <c r="BT161" s="32">
        <f>IFERROR(('2a) logm_x(t)'!FI44-'2a) logm_x(t)'!FH44-'2a)answer'!$I44)^2,"")</f>
        <v>2.9586453809417164E-2</v>
      </c>
      <c r="BU161" s="32">
        <f>IFERROR(('2a) logm_x(t)'!FJ44-'2a) logm_x(t)'!FI44-'2a)answer'!$I44)^2,"")</f>
        <v>4.6700338612002904E-3</v>
      </c>
      <c r="BV161" s="32">
        <f>IFERROR(('2a) logm_x(t)'!FK44-'2a) logm_x(t)'!FJ44-'2a)answer'!$I44)^2,"")</f>
        <v>1.3931843515379029E-2</v>
      </c>
      <c r="BW161" s="32">
        <f>IFERROR(('2a) logm_x(t)'!FL44-'2a) logm_x(t)'!FK44-'2a)answer'!$I44)^2,"")</f>
        <v>1.2035562131987162E-4</v>
      </c>
      <c r="BX161" s="32">
        <f>IFERROR(('2a) logm_x(t)'!FM44-'2a) logm_x(t)'!FL44-'2a)answer'!$I44)^2,"")</f>
        <v>1.4468186247186763E-2</v>
      </c>
      <c r="BY161" s="32">
        <f>IFERROR(('2a) logm_x(t)'!FN44-'2a) logm_x(t)'!FM44-'2a)answer'!$I44)^2,"")</f>
        <v>2.3141602343074285E-2</v>
      </c>
      <c r="BZ161" s="32">
        <f>IFERROR(('2a) logm_x(t)'!FO44-'2a) logm_x(t)'!FN44-'2a)answer'!$I44)^2,"")</f>
        <v>5.4477178306013428E-5</v>
      </c>
      <c r="CA161" s="32">
        <f>IFERROR(('2a) logm_x(t)'!FP44-'2a) logm_x(t)'!FO44-'2a)answer'!$I44)^2,"")</f>
        <v>3.0571116068078884E-8</v>
      </c>
      <c r="CB161" s="32">
        <f>IFERROR(('2a) logm_x(t)'!FQ44-'2a) logm_x(t)'!FP44-'2a)answer'!$I44)^2,"")</f>
        <v>5.3394933341626271E-3</v>
      </c>
      <c r="CC161" s="32">
        <f>IFERROR(('2a) logm_x(t)'!FR44-'2a) logm_x(t)'!FQ44-'2a)answer'!$I44)^2,"")</f>
        <v>3.9864213457697882E-3</v>
      </c>
      <c r="CD161" s="32">
        <f>IFERROR(('2a) logm_x(t)'!FS44-'2a) logm_x(t)'!FR44-'2a)answer'!$I44)^2,"")</f>
        <v>6.6200055625354728E-6</v>
      </c>
      <c r="CE161" s="32">
        <f>IFERROR(('2a) logm_x(t)'!FT44-'2a) logm_x(t)'!FS44-'2a)answer'!$I44)^2,"")</f>
        <v>1.4181347797576923E-4</v>
      </c>
      <c r="CF161" s="32">
        <f>IFERROR(('2a) logm_x(t)'!FU44-'2a) logm_x(t)'!FT44-'2a)answer'!$I44)^2,"")</f>
        <v>2.9014020161415625E-3</v>
      </c>
      <c r="CG161" s="32">
        <f>IFERROR(('2a) logm_x(t)'!FV44-'2a) logm_x(t)'!FU44-'2a)answer'!$I44)^2,"")</f>
        <v>1.6974682441118959E-4</v>
      </c>
      <c r="CH161" s="32">
        <f>IFERROR(('2a) logm_x(t)'!FW44-'2a) logm_x(t)'!FV44-'2a)answer'!$I44)^2,"")</f>
        <v>6.3487519555968403E-4</v>
      </c>
      <c r="CI161" s="32">
        <f>IFERROR(('2a) logm_x(t)'!FX44-'2a) logm_x(t)'!FW44-'2a)answer'!$I44)^2,"")</f>
        <v>1.9072765345096831E-3</v>
      </c>
      <c r="CJ161" s="32">
        <f>IFERROR(('2a) logm_x(t)'!FY44-'2a) logm_x(t)'!FX44-'2a)answer'!$I44)^2,"")</f>
        <v>5.7932436767212225E-3</v>
      </c>
      <c r="CK161" s="32">
        <f>IFERROR(('2a) logm_x(t)'!FZ44-'2a) logm_x(t)'!FY44-'2a)answer'!$I44)^2,"")</f>
        <v>8.8591195609173772E-3</v>
      </c>
      <c r="CL161" s="32">
        <f>IFERROR(('2a) logm_x(t)'!GA44-'2a) logm_x(t)'!FZ44-'2a)answer'!$I44)^2,"")</f>
        <v>8.2716607607428473E-4</v>
      </c>
      <c r="CM161" s="32">
        <f>IFERROR(('2a) logm_x(t)'!GB44-'2a) logm_x(t)'!GA44-'2a)answer'!$I44)^2,"")</f>
        <v>2.6195756150936632E-2</v>
      </c>
      <c r="CN161" s="32">
        <f>IFERROR(('2a) logm_x(t)'!GC44-'2a) logm_x(t)'!GB44-'2a)answer'!$I44)^2,"")</f>
        <v>3.9753137656908202E-2</v>
      </c>
    </row>
    <row r="162" spans="1:92" x14ac:dyDescent="0.25">
      <c r="A162" s="31">
        <f t="shared" si="11"/>
        <v>42</v>
      </c>
      <c r="C162" s="32">
        <f>IFERROR(('2a) logm_x(t)'!CR45-'2a) logm_x(t)'!CQ45-'2a)answer'!$I45)^2,"")</f>
        <v>2.6833956388436014E-4</v>
      </c>
      <c r="D162" s="32">
        <f>IFERROR(('2a) logm_x(t)'!CS45-'2a) logm_x(t)'!CR45-'2a)answer'!$I45)^2,"")</f>
        <v>3.846552033522055E-3</v>
      </c>
      <c r="E162" s="32">
        <f>IFERROR(('2a) logm_x(t)'!CT45-'2a) logm_x(t)'!CS45-'2a)answer'!$I45)^2,"")</f>
        <v>1.1671622318382882E-2</v>
      </c>
      <c r="F162" s="32">
        <f>IFERROR(('2a) logm_x(t)'!CU45-'2a) logm_x(t)'!CT45-'2a)answer'!$I45)^2,"")</f>
        <v>9.7171756922411043E-4</v>
      </c>
      <c r="G162" s="32">
        <f>IFERROR(('2a) logm_x(t)'!CV45-'2a) logm_x(t)'!CU45-'2a)answer'!$I45)^2,"")</f>
        <v>1.8995882854208883E-2</v>
      </c>
      <c r="H162" s="32">
        <f>IFERROR(('2a) logm_x(t)'!CW45-'2a) logm_x(t)'!CV45-'2a)answer'!$I45)^2,"")</f>
        <v>8.5480752930927016E-3</v>
      </c>
      <c r="I162" s="32">
        <f>IFERROR(('2a) logm_x(t)'!CX45-'2a) logm_x(t)'!CW45-'2a)answer'!$I45)^2,"")</f>
        <v>9.0448325474261453E-3</v>
      </c>
      <c r="J162" s="32">
        <f>IFERROR(('2a) logm_x(t)'!CY45-'2a) logm_x(t)'!CX45-'2a)answer'!$I45)^2,"")</f>
        <v>3.3838948626190293E-3</v>
      </c>
      <c r="K162" s="32">
        <f>IFERROR(('2a) logm_x(t)'!CZ45-'2a) logm_x(t)'!CY45-'2a)answer'!$I45)^2,"")</f>
        <v>7.1711375671810193E-3</v>
      </c>
      <c r="L162" s="32">
        <f>IFERROR(('2a) logm_x(t)'!DA45-'2a) logm_x(t)'!CZ45-'2a)answer'!$I45)^2,"")</f>
        <v>7.7606303025250761E-2</v>
      </c>
      <c r="M162" s="32">
        <f>IFERROR(('2a) logm_x(t)'!DB45-'2a) logm_x(t)'!DA45-'2a)answer'!$I45)^2,"")</f>
        <v>3.8662871600848511E-2</v>
      </c>
      <c r="N162" s="32">
        <f>IFERROR(('2a) logm_x(t)'!DC45-'2a) logm_x(t)'!DB45-'2a)answer'!$I45)^2,"")</f>
        <v>1.3955554245501662E-4</v>
      </c>
      <c r="O162" s="32">
        <f>IFERROR(('2a) logm_x(t)'!DD45-'2a) logm_x(t)'!DC45-'2a)answer'!$I45)^2,"")</f>
        <v>1.6260606803484283E-2</v>
      </c>
      <c r="P162" s="32">
        <f>IFERROR(('2a) logm_x(t)'!DE45-'2a) logm_x(t)'!DD45-'2a)answer'!$I45)^2,"")</f>
        <v>3.840505738327425E-6</v>
      </c>
      <c r="Q162" s="32">
        <f>IFERROR(('2a) logm_x(t)'!DF45-'2a) logm_x(t)'!DE45-'2a)answer'!$I45)^2,"")</f>
        <v>1.5952756100602351E-2</v>
      </c>
      <c r="R162" s="32">
        <f>IFERROR(('2a) logm_x(t)'!DG45-'2a) logm_x(t)'!DF45-'2a)answer'!$I45)^2,"")</f>
        <v>7.8485175588290934E-2</v>
      </c>
      <c r="S162" s="32">
        <f>IFERROR(('2a) logm_x(t)'!DH45-'2a) logm_x(t)'!DG45-'2a)answer'!$I45)^2,"")</f>
        <v>0.11623318666578471</v>
      </c>
      <c r="T162" s="32">
        <f>IFERROR(('2a) logm_x(t)'!DI45-'2a) logm_x(t)'!DH45-'2a)answer'!$I45)^2,"")</f>
        <v>1.1542769823759654E-3</v>
      </c>
      <c r="U162" s="32">
        <f>IFERROR(('2a) logm_x(t)'!DJ45-'2a) logm_x(t)'!DI45-'2a)answer'!$I45)^2,"")</f>
        <v>7.3264244685744589E-5</v>
      </c>
      <c r="V162" s="32">
        <f>IFERROR(('2a) logm_x(t)'!DK45-'2a) logm_x(t)'!DJ45-'2a)answer'!$I45)^2,"")</f>
        <v>5.0611637916237679E-3</v>
      </c>
      <c r="W162" s="32">
        <f>IFERROR(('2a) logm_x(t)'!DL45-'2a) logm_x(t)'!DK45-'2a)answer'!$I45)^2,"")</f>
        <v>3.4497347803929868E-4</v>
      </c>
      <c r="X162" s="32">
        <f>IFERROR(('2a) logm_x(t)'!DM45-'2a) logm_x(t)'!DL45-'2a)answer'!$I45)^2,"")</f>
        <v>5.6543763233714728E-4</v>
      </c>
      <c r="Y162" s="32">
        <f>IFERROR(('2a) logm_x(t)'!DN45-'2a) logm_x(t)'!DM45-'2a)answer'!$I45)^2,"")</f>
        <v>5.7514943128261012E-2</v>
      </c>
      <c r="Z162" s="32">
        <f>IFERROR(('2a) logm_x(t)'!DO45-'2a) logm_x(t)'!DN45-'2a)answer'!$I45)^2,"")</f>
        <v>1.4705488097059379E-2</v>
      </c>
      <c r="AA162" s="32">
        <f>IFERROR(('2a) logm_x(t)'!DP45-'2a) logm_x(t)'!DO45-'2a)answer'!$I45)^2,"")</f>
        <v>1.2621670021876249E-2</v>
      </c>
      <c r="AB162" s="32">
        <f>IFERROR(('2a) logm_x(t)'!DQ45-'2a) logm_x(t)'!DP45-'2a)answer'!$I45)^2,"")</f>
        <v>1.8300131903243068E-2</v>
      </c>
      <c r="AC162" s="32">
        <f>IFERROR(('2a) logm_x(t)'!DR45-'2a) logm_x(t)'!DQ45-'2a)answer'!$I45)^2,"")</f>
        <v>1.8201011069745273E-3</v>
      </c>
      <c r="AD162" s="32">
        <f>IFERROR(('2a) logm_x(t)'!DS45-'2a) logm_x(t)'!DR45-'2a)answer'!$I45)^2,"")</f>
        <v>1.0965211152928187E-3</v>
      </c>
      <c r="AE162" s="32">
        <f>IFERROR(('2a) logm_x(t)'!DT45-'2a) logm_x(t)'!DS45-'2a)answer'!$I45)^2,"")</f>
        <v>1.5565752859802358E-4</v>
      </c>
      <c r="AF162" s="32">
        <f>IFERROR(('2a) logm_x(t)'!DU45-'2a) logm_x(t)'!DT45-'2a)answer'!$I45)^2,"")</f>
        <v>1.8124154659814932E-2</v>
      </c>
      <c r="AG162" s="32">
        <f>IFERROR(('2a) logm_x(t)'!DV45-'2a) logm_x(t)'!DU45-'2a)answer'!$I45)^2,"")</f>
        <v>5.5360744002743972E-3</v>
      </c>
      <c r="AH162" s="32">
        <f>IFERROR(('2a) logm_x(t)'!DW45-'2a) logm_x(t)'!DV45-'2a)answer'!$I45)^2,"")</f>
        <v>2.509654421211321E-4</v>
      </c>
      <c r="AI162" s="32">
        <f>IFERROR(('2a) logm_x(t)'!DX45-'2a) logm_x(t)'!DW45-'2a)answer'!$I45)^2,"")</f>
        <v>3.6635534929099498E-3</v>
      </c>
      <c r="AJ162" s="32">
        <f>IFERROR(('2a) logm_x(t)'!DY45-'2a) logm_x(t)'!DX45-'2a)answer'!$I45)^2,"")</f>
        <v>1.5159685949721974E-2</v>
      </c>
      <c r="AK162" s="32">
        <f>IFERROR(('2a) logm_x(t)'!DZ45-'2a) logm_x(t)'!DY45-'2a)answer'!$I45)^2,"")</f>
        <v>5.1645148708271197E-4</v>
      </c>
      <c r="AL162" s="32">
        <f>IFERROR(('2a) logm_x(t)'!EA45-'2a) logm_x(t)'!DZ45-'2a)answer'!$I45)^2,"")</f>
        <v>7.2090511311324705E-4</v>
      </c>
      <c r="AM162" s="32">
        <f>IFERROR(('2a) logm_x(t)'!EB45-'2a) logm_x(t)'!EA45-'2a)answer'!$I45)^2,"")</f>
        <v>4.2745673549635767E-3</v>
      </c>
      <c r="AN162" s="32">
        <f>IFERROR(('2a) logm_x(t)'!EC45-'2a) logm_x(t)'!EB45-'2a)answer'!$I45)^2,"")</f>
        <v>1.9357198603170336E-4</v>
      </c>
      <c r="AO162" s="32">
        <f>IFERROR(('2a) logm_x(t)'!ED45-'2a) logm_x(t)'!EC45-'2a)answer'!$I45)^2,"")</f>
        <v>4.6402581747054432E-3</v>
      </c>
      <c r="AP162" s="32">
        <f>IFERROR(('2a) logm_x(t)'!EE45-'2a) logm_x(t)'!ED45-'2a)answer'!$I45)^2,"")</f>
        <v>6.1163446136893347E-3</v>
      </c>
      <c r="AQ162" s="32">
        <f>IFERROR(('2a) logm_x(t)'!EF45-'2a) logm_x(t)'!EE45-'2a)answer'!$I45)^2,"")</f>
        <v>3.9577794643412968E-4</v>
      </c>
      <c r="AR162" s="32">
        <f>IFERROR(('2a) logm_x(t)'!EG45-'2a) logm_x(t)'!EF45-'2a)answer'!$I45)^2,"")</f>
        <v>1.3952610555800949E-2</v>
      </c>
      <c r="AS162" s="32">
        <f>IFERROR(('2a) logm_x(t)'!EH45-'2a) logm_x(t)'!EG45-'2a)answer'!$I45)^2,"")</f>
        <v>2.1361843765314217E-2</v>
      </c>
      <c r="AT162" s="32">
        <f>IFERROR(('2a) logm_x(t)'!EI45-'2a) logm_x(t)'!EH45-'2a)answer'!$I45)^2,"")</f>
        <v>1.5152012042022558E-2</v>
      </c>
      <c r="AU162" s="32">
        <f>IFERROR(('2a) logm_x(t)'!EJ45-'2a) logm_x(t)'!EI45-'2a)answer'!$I45)^2,"")</f>
        <v>9.0408797915367309E-2</v>
      </c>
      <c r="AV162" s="32">
        <f>IFERROR(('2a) logm_x(t)'!EK45-'2a) logm_x(t)'!EJ45-'2a)answer'!$I45)^2,"")</f>
        <v>8.8914815670799757E-2</v>
      </c>
      <c r="AW162" s="32">
        <f>IFERROR(('2a) logm_x(t)'!EL45-'2a) logm_x(t)'!EK45-'2a)answer'!$I45)^2,"")</f>
        <v>2.8628170503663765E-2</v>
      </c>
      <c r="AX162" s="32">
        <f>IFERROR(('2a) logm_x(t)'!EM45-'2a) logm_x(t)'!EL45-'2a)answer'!$I45)^2,"")</f>
        <v>1.7023106213764537E-2</v>
      </c>
      <c r="AY162" s="32">
        <f>IFERROR(('2a) logm_x(t)'!EN45-'2a) logm_x(t)'!EM45-'2a)answer'!$I45)^2,"")</f>
        <v>9.2244255120647162E-6</v>
      </c>
      <c r="AZ162" s="32">
        <f>IFERROR(('2a) logm_x(t)'!EO45-'2a) logm_x(t)'!EN45-'2a)answer'!$I45)^2,"")</f>
        <v>7.0307172780143331E-5</v>
      </c>
      <c r="BA162" s="32">
        <f>IFERROR(('2a) logm_x(t)'!EP45-'2a) logm_x(t)'!EO45-'2a)answer'!$I45)^2,"")</f>
        <v>2.7238513787420145E-3</v>
      </c>
      <c r="BB162" s="32">
        <f>IFERROR(('2a) logm_x(t)'!EQ45-'2a) logm_x(t)'!EP45-'2a)answer'!$I45)^2,"")</f>
        <v>9.9626742305567026E-4</v>
      </c>
      <c r="BC162" s="32">
        <f>IFERROR(('2a) logm_x(t)'!ER45-'2a) logm_x(t)'!EQ45-'2a)answer'!$I45)^2,"")</f>
        <v>3.6817706780484329E-3</v>
      </c>
      <c r="BD162" s="32">
        <f>IFERROR(('2a) logm_x(t)'!ES45-'2a) logm_x(t)'!ER45-'2a)answer'!$I45)^2,"")</f>
        <v>3.0288098410798877E-2</v>
      </c>
      <c r="BE162" s="32">
        <f>IFERROR(('2a) logm_x(t)'!ET45-'2a) logm_x(t)'!ES45-'2a)answer'!$I45)^2,"")</f>
        <v>1.4605780894728148E-5</v>
      </c>
      <c r="BF162" s="32">
        <f>IFERROR(('2a) logm_x(t)'!EU45-'2a) logm_x(t)'!ET45-'2a)answer'!$I45)^2,"")</f>
        <v>1.1739677576440576E-2</v>
      </c>
      <c r="BG162" s="32">
        <f>IFERROR(('2a) logm_x(t)'!EV45-'2a) logm_x(t)'!EU45-'2a)answer'!$I45)^2,"")</f>
        <v>2.3376028528897669E-3</v>
      </c>
      <c r="BH162" s="32">
        <f>IFERROR(('2a) logm_x(t)'!EW45-'2a) logm_x(t)'!EV45-'2a)answer'!$I45)^2,"")</f>
        <v>4.0583619440268393E-2</v>
      </c>
      <c r="BI162" s="32">
        <f>IFERROR(('2a) logm_x(t)'!EX45-'2a) logm_x(t)'!EW45-'2a)answer'!$I45)^2,"")</f>
        <v>3.4521862301169037E-3</v>
      </c>
      <c r="BJ162" s="32">
        <f>IFERROR(('2a) logm_x(t)'!EY45-'2a) logm_x(t)'!EX45-'2a)answer'!$I45)^2,"")</f>
        <v>2.1815976540795323E-6</v>
      </c>
      <c r="BK162" s="32">
        <f>IFERROR(('2a) logm_x(t)'!EZ45-'2a) logm_x(t)'!EY45-'2a)answer'!$I45)^2,"")</f>
        <v>8.0422522984789878E-3</v>
      </c>
      <c r="BL162" s="32">
        <f>IFERROR(('2a) logm_x(t)'!FA45-'2a) logm_x(t)'!EZ45-'2a)answer'!$I45)^2,"")</f>
        <v>0.11659763579195198</v>
      </c>
      <c r="BM162" s="32">
        <f>IFERROR(('2a) logm_x(t)'!FB45-'2a) logm_x(t)'!FA45-'2a)answer'!$I45)^2,"")</f>
        <v>8.023437990309476E-2</v>
      </c>
      <c r="BN162" s="32">
        <f>IFERROR(('2a) logm_x(t)'!FC45-'2a) logm_x(t)'!FB45-'2a)answer'!$I45)^2,"")</f>
        <v>2.772333391398692E-2</v>
      </c>
      <c r="BO162" s="32">
        <f>IFERROR(('2a) logm_x(t)'!FD45-'2a) logm_x(t)'!FC45-'2a)answer'!$I45)^2,"")</f>
        <v>2.4812925356033108E-3</v>
      </c>
      <c r="BP162" s="32">
        <f>IFERROR(('2a) logm_x(t)'!FE45-'2a) logm_x(t)'!FD45-'2a)answer'!$I45)^2,"")</f>
        <v>1.6354959662991338E-2</v>
      </c>
      <c r="BQ162" s="32">
        <f>IFERROR(('2a) logm_x(t)'!FF45-'2a) logm_x(t)'!FE45-'2a)answer'!$I45)^2,"")</f>
        <v>4.4163015636226349E-2</v>
      </c>
      <c r="BR162" s="32">
        <f>IFERROR(('2a) logm_x(t)'!FG45-'2a) logm_x(t)'!FF45-'2a)answer'!$I45)^2,"")</f>
        <v>8.7157213917470763E-2</v>
      </c>
      <c r="BS162" s="32">
        <f>IFERROR(('2a) logm_x(t)'!FH45-'2a) logm_x(t)'!FG45-'2a)answer'!$I45)^2,"")</f>
        <v>3.2615266087475475E-2</v>
      </c>
      <c r="BT162" s="32">
        <f>IFERROR(('2a) logm_x(t)'!FI45-'2a) logm_x(t)'!FH45-'2a)answer'!$I45)^2,"")</f>
        <v>3.4257344274729183E-4</v>
      </c>
      <c r="BU162" s="32">
        <f>IFERROR(('2a) logm_x(t)'!FJ45-'2a) logm_x(t)'!FI45-'2a)answer'!$I45)^2,"")</f>
        <v>1.658433251767695E-2</v>
      </c>
      <c r="BV162" s="32">
        <f>IFERROR(('2a) logm_x(t)'!FK45-'2a) logm_x(t)'!FJ45-'2a)answer'!$I45)^2,"")</f>
        <v>2.5404596037738518E-3</v>
      </c>
      <c r="BW162" s="32">
        <f>IFERROR(('2a) logm_x(t)'!FL45-'2a) logm_x(t)'!FK45-'2a)answer'!$I45)^2,"")</f>
        <v>2.1082013475393277E-2</v>
      </c>
      <c r="BX162" s="32">
        <f>IFERROR(('2a) logm_x(t)'!FM45-'2a) logm_x(t)'!FL45-'2a)answer'!$I45)^2,"")</f>
        <v>3.7719905293078523E-6</v>
      </c>
      <c r="BY162" s="32">
        <f>IFERROR(('2a) logm_x(t)'!FN45-'2a) logm_x(t)'!FM45-'2a)answer'!$I45)^2,"")</f>
        <v>1.9994300593513713E-2</v>
      </c>
      <c r="BZ162" s="32">
        <f>IFERROR(('2a) logm_x(t)'!FO45-'2a) logm_x(t)'!FN45-'2a)answer'!$I45)^2,"")</f>
        <v>1.0820252215784342E-2</v>
      </c>
      <c r="CA162" s="32">
        <f>IFERROR(('2a) logm_x(t)'!FP45-'2a) logm_x(t)'!FO45-'2a)answer'!$I45)^2,"")</f>
        <v>9.2110283397159876E-3</v>
      </c>
      <c r="CB162" s="32">
        <f>IFERROR(('2a) logm_x(t)'!FQ45-'2a) logm_x(t)'!FP45-'2a)answer'!$I45)^2,"")</f>
        <v>1.4867529784807888E-3</v>
      </c>
      <c r="CC162" s="32">
        <f>IFERROR(('2a) logm_x(t)'!FR45-'2a) logm_x(t)'!FQ45-'2a)answer'!$I45)^2,"")</f>
        <v>2.1753733108831434E-3</v>
      </c>
      <c r="CD162" s="32">
        <f>IFERROR(('2a) logm_x(t)'!FS45-'2a) logm_x(t)'!FR45-'2a)answer'!$I45)^2,"")</f>
        <v>2.1551249901655923E-3</v>
      </c>
      <c r="CE162" s="32">
        <f>IFERROR(('2a) logm_x(t)'!FT45-'2a) logm_x(t)'!FS45-'2a)answer'!$I45)^2,"")</f>
        <v>3.1597192949032266E-2</v>
      </c>
      <c r="CF162" s="32">
        <f>IFERROR(('2a) logm_x(t)'!FU45-'2a) logm_x(t)'!FT45-'2a)answer'!$I45)^2,"")</f>
        <v>9.9413833254956155E-4</v>
      </c>
      <c r="CG162" s="32">
        <f>IFERROR(('2a) logm_x(t)'!FV45-'2a) logm_x(t)'!FU45-'2a)answer'!$I45)^2,"")</f>
        <v>5.4817463223339894E-3</v>
      </c>
      <c r="CH162" s="32">
        <f>IFERROR(('2a) logm_x(t)'!FW45-'2a) logm_x(t)'!FV45-'2a)answer'!$I45)^2,"")</f>
        <v>6.8191172734869765E-3</v>
      </c>
      <c r="CI162" s="32">
        <f>IFERROR(('2a) logm_x(t)'!FX45-'2a) logm_x(t)'!FW45-'2a)answer'!$I45)^2,"")</f>
        <v>6.0130310602945474E-3</v>
      </c>
      <c r="CJ162" s="32">
        <f>IFERROR(('2a) logm_x(t)'!FY45-'2a) logm_x(t)'!FX45-'2a)answer'!$I45)^2,"")</f>
        <v>3.9529220041752144E-4</v>
      </c>
      <c r="CK162" s="32">
        <f>IFERROR(('2a) logm_x(t)'!FZ45-'2a) logm_x(t)'!FY45-'2a)answer'!$I45)^2,"")</f>
        <v>2.6251700069692585E-3</v>
      </c>
      <c r="CL162" s="32">
        <f>IFERROR(('2a) logm_x(t)'!GA45-'2a) logm_x(t)'!FZ45-'2a)answer'!$I45)^2,"")</f>
        <v>3.8407429296078835E-2</v>
      </c>
      <c r="CM162" s="32">
        <f>IFERROR(('2a) logm_x(t)'!GB45-'2a) logm_x(t)'!GA45-'2a)answer'!$I45)^2,"")</f>
        <v>2.0988320785296787E-2</v>
      </c>
      <c r="CN162" s="32">
        <f>IFERROR(('2a) logm_x(t)'!GC45-'2a) logm_x(t)'!GB45-'2a)answer'!$I45)^2,"")</f>
        <v>2.6860889316496162E-2</v>
      </c>
    </row>
    <row r="163" spans="1:92" x14ac:dyDescent="0.25">
      <c r="A163" s="31">
        <f t="shared" si="11"/>
        <v>43</v>
      </c>
      <c r="C163" s="32">
        <f>IFERROR(('2a) logm_x(t)'!CR46-'2a) logm_x(t)'!CQ46-'2a)answer'!$I46)^2,"")</f>
        <v>2.5515374526352792E-2</v>
      </c>
      <c r="D163" s="32">
        <f>IFERROR(('2a) logm_x(t)'!CS46-'2a) logm_x(t)'!CR46-'2a)answer'!$I46)^2,"")</f>
        <v>1.153377451434592E-2</v>
      </c>
      <c r="E163" s="32">
        <f>IFERROR(('2a) logm_x(t)'!CT46-'2a) logm_x(t)'!CS46-'2a)answer'!$I46)^2,"")</f>
        <v>1.4508126685139764E-2</v>
      </c>
      <c r="F163" s="32">
        <f>IFERROR(('2a) logm_x(t)'!CU46-'2a) logm_x(t)'!CT46-'2a)answer'!$I46)^2,"")</f>
        <v>1.7365916212189286E-2</v>
      </c>
      <c r="G163" s="32">
        <f>IFERROR(('2a) logm_x(t)'!CV46-'2a) logm_x(t)'!CU46-'2a)answer'!$I46)^2,"")</f>
        <v>2.484836176943685E-2</v>
      </c>
      <c r="H163" s="32">
        <f>IFERROR(('2a) logm_x(t)'!CW46-'2a) logm_x(t)'!CV46-'2a)answer'!$I46)^2,"")</f>
        <v>9.0376146949245235E-3</v>
      </c>
      <c r="I163" s="32">
        <f>IFERROR(('2a) logm_x(t)'!CX46-'2a) logm_x(t)'!CW46-'2a)answer'!$I46)^2,"")</f>
        <v>1.0620005531129085E-2</v>
      </c>
      <c r="J163" s="32">
        <f>IFERROR(('2a) logm_x(t)'!CY46-'2a) logm_x(t)'!CX46-'2a)answer'!$I46)^2,"")</f>
        <v>1.0443144641868131E-2</v>
      </c>
      <c r="K163" s="32">
        <f>IFERROR(('2a) logm_x(t)'!CZ46-'2a) logm_x(t)'!CY46-'2a)answer'!$I46)^2,"")</f>
        <v>5.3953427138681301E-2</v>
      </c>
      <c r="L163" s="32">
        <f>IFERROR(('2a) logm_x(t)'!DA46-'2a) logm_x(t)'!CZ46-'2a)answer'!$I46)^2,"")</f>
        <v>4.1496821057365275E-2</v>
      </c>
      <c r="M163" s="32">
        <f>IFERROR(('2a) logm_x(t)'!DB46-'2a) logm_x(t)'!DA46-'2a)answer'!$I46)^2,"")</f>
        <v>2.9873886139425515E-2</v>
      </c>
      <c r="N163" s="32">
        <f>IFERROR(('2a) logm_x(t)'!DC46-'2a) logm_x(t)'!DB46-'2a)answer'!$I46)^2,"")</f>
        <v>3.3640139226492859E-3</v>
      </c>
      <c r="O163" s="32">
        <f>IFERROR(('2a) logm_x(t)'!DD46-'2a) logm_x(t)'!DC46-'2a)answer'!$I46)^2,"")</f>
        <v>1.1120233032469172E-2</v>
      </c>
      <c r="P163" s="32">
        <f>IFERROR(('2a) logm_x(t)'!DE46-'2a) logm_x(t)'!DD46-'2a)answer'!$I46)^2,"")</f>
        <v>1.2613120540091983E-3</v>
      </c>
      <c r="Q163" s="32">
        <f>IFERROR(('2a) logm_x(t)'!DF46-'2a) logm_x(t)'!DE46-'2a)answer'!$I46)^2,"")</f>
        <v>6.5089388306760866E-3</v>
      </c>
      <c r="R163" s="32">
        <f>IFERROR(('2a) logm_x(t)'!DG46-'2a) logm_x(t)'!DF46-'2a)answer'!$I46)^2,"")</f>
        <v>1.6882504666434688E-2</v>
      </c>
      <c r="S163" s="32">
        <f>IFERROR(('2a) logm_x(t)'!DH46-'2a) logm_x(t)'!DG46-'2a)answer'!$I46)^2,"")</f>
        <v>1.4861992806888564E-3</v>
      </c>
      <c r="T163" s="32">
        <f>IFERROR(('2a) logm_x(t)'!DI46-'2a) logm_x(t)'!DH46-'2a)answer'!$I46)^2,"")</f>
        <v>3.7158151251258316E-4</v>
      </c>
      <c r="U163" s="32">
        <f>IFERROR(('2a) logm_x(t)'!DJ46-'2a) logm_x(t)'!DI46-'2a)answer'!$I46)^2,"")</f>
        <v>2.1757309989314529E-2</v>
      </c>
      <c r="V163" s="32">
        <f>IFERROR(('2a) logm_x(t)'!DK46-'2a) logm_x(t)'!DJ46-'2a)answer'!$I46)^2,"")</f>
        <v>3.2516325220118505E-2</v>
      </c>
      <c r="W163" s="32">
        <f>IFERROR(('2a) logm_x(t)'!DL46-'2a) logm_x(t)'!DK46-'2a)answer'!$I46)^2,"")</f>
        <v>3.9130790313915143E-3</v>
      </c>
      <c r="X163" s="32">
        <f>IFERROR(('2a) logm_x(t)'!DM46-'2a) logm_x(t)'!DL46-'2a)answer'!$I46)^2,"")</f>
        <v>2.8286512986705013E-2</v>
      </c>
      <c r="Y163" s="32">
        <f>IFERROR(('2a) logm_x(t)'!DN46-'2a) logm_x(t)'!DM46-'2a)answer'!$I46)^2,"")</f>
        <v>2.5642358340637523E-3</v>
      </c>
      <c r="Z163" s="32">
        <f>IFERROR(('2a) logm_x(t)'!DO46-'2a) logm_x(t)'!DN46-'2a)answer'!$I46)^2,"")</f>
        <v>2.7180195035113455E-2</v>
      </c>
      <c r="AA163" s="32">
        <f>IFERROR(('2a) logm_x(t)'!DP46-'2a) logm_x(t)'!DO46-'2a)answer'!$I46)^2,"")</f>
        <v>1.2316298306743335E-2</v>
      </c>
      <c r="AB163" s="32">
        <f>IFERROR(('2a) logm_x(t)'!DQ46-'2a) logm_x(t)'!DP46-'2a)answer'!$I46)^2,"")</f>
        <v>0.10374824224984699</v>
      </c>
      <c r="AC163" s="32">
        <f>IFERROR(('2a) logm_x(t)'!DR46-'2a) logm_x(t)'!DQ46-'2a)answer'!$I46)^2,"")</f>
        <v>1.46340882035387E-2</v>
      </c>
      <c r="AD163" s="32">
        <f>IFERROR(('2a) logm_x(t)'!DS46-'2a) logm_x(t)'!DR46-'2a)answer'!$I46)^2,"")</f>
        <v>6.5478387816045813E-2</v>
      </c>
      <c r="AE163" s="32">
        <f>IFERROR(('2a) logm_x(t)'!DT46-'2a) logm_x(t)'!DS46-'2a)answer'!$I46)^2,"")</f>
        <v>0.10484575955832781</v>
      </c>
      <c r="AF163" s="32">
        <f>IFERROR(('2a) logm_x(t)'!DU46-'2a) logm_x(t)'!DT46-'2a)answer'!$I46)^2,"")</f>
        <v>1.8168827736406955E-3</v>
      </c>
      <c r="AG163" s="32">
        <f>IFERROR(('2a) logm_x(t)'!DV46-'2a) logm_x(t)'!DU46-'2a)answer'!$I46)^2,"")</f>
        <v>1.7028109308190192E-2</v>
      </c>
      <c r="AH163" s="32">
        <f>IFERROR(('2a) logm_x(t)'!DW46-'2a) logm_x(t)'!DV46-'2a)answer'!$I46)^2,"")</f>
        <v>4.3530532769374347E-3</v>
      </c>
      <c r="AI163" s="32">
        <f>IFERROR(('2a) logm_x(t)'!DX46-'2a) logm_x(t)'!DW46-'2a)answer'!$I46)^2,"")</f>
        <v>1.0470143580271459E-2</v>
      </c>
      <c r="AJ163" s="32">
        <f>IFERROR(('2a) logm_x(t)'!DY46-'2a) logm_x(t)'!DX46-'2a)answer'!$I46)^2,"")</f>
        <v>4.7609447082489504E-3</v>
      </c>
      <c r="AK163" s="32">
        <f>IFERROR(('2a) logm_x(t)'!DZ46-'2a) logm_x(t)'!DY46-'2a)answer'!$I46)^2,"")</f>
        <v>2.3170025042703397E-2</v>
      </c>
      <c r="AL163" s="32">
        <f>IFERROR(('2a) logm_x(t)'!EA46-'2a) logm_x(t)'!DZ46-'2a)answer'!$I46)^2,"")</f>
        <v>1.0490251954754148E-2</v>
      </c>
      <c r="AM163" s="32">
        <f>IFERROR(('2a) logm_x(t)'!EB46-'2a) logm_x(t)'!EA46-'2a)answer'!$I46)^2,"")</f>
        <v>5.3349693405308721E-4</v>
      </c>
      <c r="AN163" s="32">
        <f>IFERROR(('2a) logm_x(t)'!EC46-'2a) logm_x(t)'!EB46-'2a)answer'!$I46)^2,"")</f>
        <v>2.1396322099513777E-3</v>
      </c>
      <c r="AO163" s="32">
        <f>IFERROR(('2a) logm_x(t)'!ED46-'2a) logm_x(t)'!EC46-'2a)answer'!$I46)^2,"")</f>
        <v>7.1732374424799674E-4</v>
      </c>
      <c r="AP163" s="32">
        <f>IFERROR(('2a) logm_x(t)'!EE46-'2a) logm_x(t)'!ED46-'2a)answer'!$I46)^2,"")</f>
        <v>1.1961552182881171E-2</v>
      </c>
      <c r="AQ163" s="32">
        <f>IFERROR(('2a) logm_x(t)'!EF46-'2a) logm_x(t)'!EE46-'2a)answer'!$I46)^2,"")</f>
        <v>2.7624782133205787E-2</v>
      </c>
      <c r="AR163" s="32">
        <f>IFERROR(('2a) logm_x(t)'!EG46-'2a) logm_x(t)'!EF46-'2a)answer'!$I46)^2,"")</f>
        <v>4.1697702907415084E-2</v>
      </c>
      <c r="AS163" s="32">
        <f>IFERROR(('2a) logm_x(t)'!EH46-'2a) logm_x(t)'!EG46-'2a)answer'!$I46)^2,"")</f>
        <v>2.8451112623372719E-2</v>
      </c>
      <c r="AT163" s="32">
        <f>IFERROR(('2a) logm_x(t)'!EI46-'2a) logm_x(t)'!EH46-'2a)answer'!$I46)^2,"")</f>
        <v>5.2722458557972829E-3</v>
      </c>
      <c r="AU163" s="32">
        <f>IFERROR(('2a) logm_x(t)'!EJ46-'2a) logm_x(t)'!EI46-'2a)answer'!$I46)^2,"")</f>
        <v>2.6321876183181471E-2</v>
      </c>
      <c r="AV163" s="32">
        <f>IFERROR(('2a) logm_x(t)'!EK46-'2a) logm_x(t)'!EJ46-'2a)answer'!$I46)^2,"")</f>
        <v>4.8277122410875888E-3</v>
      </c>
      <c r="AW163" s="32">
        <f>IFERROR(('2a) logm_x(t)'!EL46-'2a) logm_x(t)'!EK46-'2a)answer'!$I46)^2,"")</f>
        <v>1.9216648681298874E-2</v>
      </c>
      <c r="AX163" s="32">
        <f>IFERROR(('2a) logm_x(t)'!EM46-'2a) logm_x(t)'!EL46-'2a)answer'!$I46)^2,"")</f>
        <v>2.3485757719527708E-2</v>
      </c>
      <c r="AY163" s="32">
        <f>IFERROR(('2a) logm_x(t)'!EN46-'2a) logm_x(t)'!EM46-'2a)answer'!$I46)^2,"")</f>
        <v>3.4289356689478627E-2</v>
      </c>
      <c r="AZ163" s="32">
        <f>IFERROR(('2a) logm_x(t)'!EO46-'2a) logm_x(t)'!EN46-'2a)answer'!$I46)^2,"")</f>
        <v>1.6397221893452999E-2</v>
      </c>
      <c r="BA163" s="32">
        <f>IFERROR(('2a) logm_x(t)'!EP46-'2a) logm_x(t)'!EO46-'2a)answer'!$I46)^2,"")</f>
        <v>2.5392811966436273E-4</v>
      </c>
      <c r="BB163" s="32">
        <f>IFERROR(('2a) logm_x(t)'!EQ46-'2a) logm_x(t)'!EP46-'2a)answer'!$I46)^2,"")</f>
        <v>6.6829430804599252E-4</v>
      </c>
      <c r="BC163" s="32">
        <f>IFERROR(('2a) logm_x(t)'!ER46-'2a) logm_x(t)'!EQ46-'2a)answer'!$I46)^2,"")</f>
        <v>2.1441950465487345E-4</v>
      </c>
      <c r="BD163" s="32">
        <f>IFERROR(('2a) logm_x(t)'!ES46-'2a) logm_x(t)'!ER46-'2a)answer'!$I46)^2,"")</f>
        <v>1.7133562713930807E-4</v>
      </c>
      <c r="BE163" s="32">
        <f>IFERROR(('2a) logm_x(t)'!ET46-'2a) logm_x(t)'!ES46-'2a)answer'!$I46)^2,"")</f>
        <v>7.6195333900695299E-5</v>
      </c>
      <c r="BF163" s="32">
        <f>IFERROR(('2a) logm_x(t)'!EU46-'2a) logm_x(t)'!ET46-'2a)answer'!$I46)^2,"")</f>
        <v>7.4404915669972257E-3</v>
      </c>
      <c r="BG163" s="32">
        <f>IFERROR(('2a) logm_x(t)'!EV46-'2a) logm_x(t)'!EU46-'2a)answer'!$I46)^2,"")</f>
        <v>5.5540011640324094E-3</v>
      </c>
      <c r="BH163" s="32">
        <f>IFERROR(('2a) logm_x(t)'!EW46-'2a) logm_x(t)'!EV46-'2a)answer'!$I46)^2,"")</f>
        <v>7.7478707527097535E-3</v>
      </c>
      <c r="BI163" s="32">
        <f>IFERROR(('2a) logm_x(t)'!EX46-'2a) logm_x(t)'!EW46-'2a)answer'!$I46)^2,"")</f>
        <v>1.4926885505617084E-4</v>
      </c>
      <c r="BJ163" s="32">
        <f>IFERROR(('2a) logm_x(t)'!EY46-'2a) logm_x(t)'!EX46-'2a)answer'!$I46)^2,"")</f>
        <v>1.3437858226272237E-2</v>
      </c>
      <c r="BK163" s="32">
        <f>IFERROR(('2a) logm_x(t)'!EZ46-'2a) logm_x(t)'!EY46-'2a)answer'!$I46)^2,"")</f>
        <v>4.5481643957011667E-2</v>
      </c>
      <c r="BL163" s="32">
        <f>IFERROR(('2a) logm_x(t)'!FA46-'2a) logm_x(t)'!EZ46-'2a)answer'!$I46)^2,"")</f>
        <v>2.1931758304720769E-2</v>
      </c>
      <c r="BM163" s="32">
        <f>IFERROR(('2a) logm_x(t)'!FB46-'2a) logm_x(t)'!FA46-'2a)answer'!$I46)^2,"")</f>
        <v>4.8734422442936132E-2</v>
      </c>
      <c r="BN163" s="32">
        <f>IFERROR(('2a) logm_x(t)'!FC46-'2a) logm_x(t)'!FB46-'2a)answer'!$I46)^2,"")</f>
        <v>1.7960908703241785E-2</v>
      </c>
      <c r="BO163" s="32">
        <f>IFERROR(('2a) logm_x(t)'!FD46-'2a) logm_x(t)'!FC46-'2a)answer'!$I46)^2,"")</f>
        <v>7.7219569101984473E-3</v>
      </c>
      <c r="BP163" s="32">
        <f>IFERROR(('2a) logm_x(t)'!FE46-'2a) logm_x(t)'!FD46-'2a)answer'!$I46)^2,"")</f>
        <v>3.4391211557200825E-2</v>
      </c>
      <c r="BQ163" s="32">
        <f>IFERROR(('2a) logm_x(t)'!FF46-'2a) logm_x(t)'!FE46-'2a)answer'!$I46)^2,"")</f>
        <v>5.9596211166869023E-3</v>
      </c>
      <c r="BR163" s="32">
        <f>IFERROR(('2a) logm_x(t)'!FG46-'2a) logm_x(t)'!FF46-'2a)answer'!$I46)^2,"")</f>
        <v>2.8385587010814794E-2</v>
      </c>
      <c r="BS163" s="32">
        <f>IFERROR(('2a) logm_x(t)'!FH46-'2a) logm_x(t)'!FG46-'2a)answer'!$I46)^2,"")</f>
        <v>6.9713719185444684E-4</v>
      </c>
      <c r="BT163" s="32">
        <f>IFERROR(('2a) logm_x(t)'!FI46-'2a) logm_x(t)'!FH46-'2a)answer'!$I46)^2,"")</f>
        <v>7.0935639274081839E-3</v>
      </c>
      <c r="BU163" s="32">
        <f>IFERROR(('2a) logm_x(t)'!FJ46-'2a) logm_x(t)'!FI46-'2a)answer'!$I46)^2,"")</f>
        <v>1.0024941408308502E-2</v>
      </c>
      <c r="BV163" s="32">
        <f>IFERROR(('2a) logm_x(t)'!FK46-'2a) logm_x(t)'!FJ46-'2a)answer'!$I46)^2,"")</f>
        <v>2.9115654276057118E-3</v>
      </c>
      <c r="BW163" s="32">
        <f>IFERROR(('2a) logm_x(t)'!FL46-'2a) logm_x(t)'!FK46-'2a)answer'!$I46)^2,"")</f>
        <v>3.4916172249567765E-2</v>
      </c>
      <c r="BX163" s="32">
        <f>IFERROR(('2a) logm_x(t)'!FM46-'2a) logm_x(t)'!FL46-'2a)answer'!$I46)^2,"")</f>
        <v>5.7138392301478408E-2</v>
      </c>
      <c r="BY163" s="32">
        <f>IFERROR(('2a) logm_x(t)'!FN46-'2a) logm_x(t)'!FM46-'2a)answer'!$I46)^2,"")</f>
        <v>2.0629189916330563E-2</v>
      </c>
      <c r="BZ163" s="32">
        <f>IFERROR(('2a) logm_x(t)'!FO46-'2a) logm_x(t)'!FN46-'2a)answer'!$I46)^2,"")</f>
        <v>4.0868391727023927E-4</v>
      </c>
      <c r="CA163" s="32">
        <f>IFERROR(('2a) logm_x(t)'!FP46-'2a) logm_x(t)'!FO46-'2a)answer'!$I46)^2,"")</f>
        <v>3.6121101292015552E-3</v>
      </c>
      <c r="CB163" s="32">
        <f>IFERROR(('2a) logm_x(t)'!FQ46-'2a) logm_x(t)'!FP46-'2a)answer'!$I46)^2,"")</f>
        <v>2.1805060550465247E-2</v>
      </c>
      <c r="CC163" s="32">
        <f>IFERROR(('2a) logm_x(t)'!FR46-'2a) logm_x(t)'!FQ46-'2a)answer'!$I46)^2,"")</f>
        <v>1.6297171997030711E-2</v>
      </c>
      <c r="CD163" s="32">
        <f>IFERROR(('2a) logm_x(t)'!FS46-'2a) logm_x(t)'!FR46-'2a)answer'!$I46)^2,"")</f>
        <v>6.4157114972055842E-3</v>
      </c>
      <c r="CE163" s="32">
        <f>IFERROR(('2a) logm_x(t)'!FT46-'2a) logm_x(t)'!FS46-'2a)answer'!$I46)^2,"")</f>
        <v>1.1834724766782634E-3</v>
      </c>
      <c r="CF163" s="32">
        <f>IFERROR(('2a) logm_x(t)'!FU46-'2a) logm_x(t)'!FT46-'2a)answer'!$I46)^2,"")</f>
        <v>9.4199150153291937E-3</v>
      </c>
      <c r="CG163" s="32">
        <f>IFERROR(('2a) logm_x(t)'!FV46-'2a) logm_x(t)'!FU46-'2a)answer'!$I46)^2,"")</f>
        <v>7.7530685500598511E-3</v>
      </c>
      <c r="CH163" s="32">
        <f>IFERROR(('2a) logm_x(t)'!FW46-'2a) logm_x(t)'!FV46-'2a)answer'!$I46)^2,"")</f>
        <v>5.5970695256407025E-3</v>
      </c>
      <c r="CI163" s="32">
        <f>IFERROR(('2a) logm_x(t)'!FX46-'2a) logm_x(t)'!FW46-'2a)answer'!$I46)^2,"")</f>
        <v>2.5439833264130633E-2</v>
      </c>
      <c r="CJ163" s="32">
        <f>IFERROR(('2a) logm_x(t)'!FY46-'2a) logm_x(t)'!FX46-'2a)answer'!$I46)^2,"")</f>
        <v>1.7533394490106845E-2</v>
      </c>
      <c r="CK163" s="32">
        <f>IFERROR(('2a) logm_x(t)'!FZ46-'2a) logm_x(t)'!FY46-'2a)answer'!$I46)^2,"")</f>
        <v>2.4205364758059783E-6</v>
      </c>
      <c r="CL163" s="32">
        <f>IFERROR(('2a) logm_x(t)'!GA46-'2a) logm_x(t)'!FZ46-'2a)answer'!$I46)^2,"")</f>
        <v>1.7605335495905837E-3</v>
      </c>
      <c r="CM163" s="32">
        <f>IFERROR(('2a) logm_x(t)'!GB46-'2a) logm_x(t)'!GA46-'2a)answer'!$I46)^2,"")</f>
        <v>4.7777521083248497E-3</v>
      </c>
      <c r="CN163" s="32">
        <f>IFERROR(('2a) logm_x(t)'!GC46-'2a) logm_x(t)'!GB46-'2a)answer'!$I46)^2,"")</f>
        <v>2.852176706604392E-2</v>
      </c>
    </row>
    <row r="164" spans="1:92" x14ac:dyDescent="0.25">
      <c r="A164" s="31">
        <f t="shared" si="11"/>
        <v>44</v>
      </c>
      <c r="C164" s="32">
        <f>IFERROR(('2a) logm_x(t)'!CR47-'2a) logm_x(t)'!CQ47-'2a)answer'!$I47)^2,"")</f>
        <v>6.5519411779605555E-3</v>
      </c>
      <c r="D164" s="32">
        <f>IFERROR(('2a) logm_x(t)'!CS47-'2a) logm_x(t)'!CR47-'2a)answer'!$I47)^2,"")</f>
        <v>2.1387473373812578E-3</v>
      </c>
      <c r="E164" s="32">
        <f>IFERROR(('2a) logm_x(t)'!CT47-'2a) logm_x(t)'!CS47-'2a)answer'!$I47)^2,"")</f>
        <v>2.8043933800741784E-3</v>
      </c>
      <c r="F164" s="32">
        <f>IFERROR(('2a) logm_x(t)'!CU47-'2a) logm_x(t)'!CT47-'2a)answer'!$I47)^2,"")</f>
        <v>1.9686737619238236E-2</v>
      </c>
      <c r="G164" s="32">
        <f>IFERROR(('2a) logm_x(t)'!CV47-'2a) logm_x(t)'!CU47-'2a)answer'!$I47)^2,"")</f>
        <v>4.4940182673350671E-3</v>
      </c>
      <c r="H164" s="32">
        <f>IFERROR(('2a) logm_x(t)'!CW47-'2a) logm_x(t)'!CV47-'2a)answer'!$I47)^2,"")</f>
        <v>5.3177651390841872E-4</v>
      </c>
      <c r="I164" s="32">
        <f>IFERROR(('2a) logm_x(t)'!CX47-'2a) logm_x(t)'!CW47-'2a)answer'!$I47)^2,"")</f>
        <v>6.5048691661484135E-3</v>
      </c>
      <c r="J164" s="32">
        <f>IFERROR(('2a) logm_x(t)'!CY47-'2a) logm_x(t)'!CX47-'2a)answer'!$I47)^2,"")</f>
        <v>8.72129285721141E-7</v>
      </c>
      <c r="K164" s="32">
        <f>IFERROR(('2a) logm_x(t)'!CZ47-'2a) logm_x(t)'!CY47-'2a)answer'!$I47)^2,"")</f>
        <v>2.041847630918206E-2</v>
      </c>
      <c r="L164" s="32">
        <f>IFERROR(('2a) logm_x(t)'!DA47-'2a) logm_x(t)'!CZ47-'2a)answer'!$I47)^2,"")</f>
        <v>1.0561212196507517E-3</v>
      </c>
      <c r="M164" s="32">
        <f>IFERROR(('2a) logm_x(t)'!DB47-'2a) logm_x(t)'!DA47-'2a)answer'!$I47)^2,"")</f>
        <v>4.1965919269104091E-3</v>
      </c>
      <c r="N164" s="32">
        <f>IFERROR(('2a) logm_x(t)'!DC47-'2a) logm_x(t)'!DB47-'2a)answer'!$I47)^2,"")</f>
        <v>2.4445422929397238E-3</v>
      </c>
      <c r="O164" s="32">
        <f>IFERROR(('2a) logm_x(t)'!DD47-'2a) logm_x(t)'!DC47-'2a)answer'!$I47)^2,"")</f>
        <v>1.0209418923124054E-3</v>
      </c>
      <c r="P164" s="32">
        <f>IFERROR(('2a) logm_x(t)'!DE47-'2a) logm_x(t)'!DD47-'2a)answer'!$I47)^2,"")</f>
        <v>3.6221365439752483E-3</v>
      </c>
      <c r="Q164" s="32">
        <f>IFERROR(('2a) logm_x(t)'!DF47-'2a) logm_x(t)'!DE47-'2a)answer'!$I47)^2,"")</f>
        <v>8.6398891259112428E-3</v>
      </c>
      <c r="R164" s="32">
        <f>IFERROR(('2a) logm_x(t)'!DG47-'2a) logm_x(t)'!DF47-'2a)answer'!$I47)^2,"")</f>
        <v>7.8495256759698179E-4</v>
      </c>
      <c r="S164" s="32">
        <f>IFERROR(('2a) logm_x(t)'!DH47-'2a) logm_x(t)'!DG47-'2a)answer'!$I47)^2,"")</f>
        <v>5.2552102528050752E-3</v>
      </c>
      <c r="T164" s="32">
        <f>IFERROR(('2a) logm_x(t)'!DI47-'2a) logm_x(t)'!DH47-'2a)answer'!$I47)^2,"")</f>
        <v>3.2415524387089979E-3</v>
      </c>
      <c r="U164" s="32">
        <f>IFERROR(('2a) logm_x(t)'!DJ47-'2a) logm_x(t)'!DI47-'2a)answer'!$I47)^2,"")</f>
        <v>1.1080981742200027E-5</v>
      </c>
      <c r="V164" s="32">
        <f>IFERROR(('2a) logm_x(t)'!DK47-'2a) logm_x(t)'!DJ47-'2a)answer'!$I47)^2,"")</f>
        <v>1.0270803484236696E-2</v>
      </c>
      <c r="W164" s="32">
        <f>IFERROR(('2a) logm_x(t)'!DL47-'2a) logm_x(t)'!DK47-'2a)answer'!$I47)^2,"")</f>
        <v>1.5659340925184455E-3</v>
      </c>
      <c r="X164" s="32">
        <f>IFERROR(('2a) logm_x(t)'!DM47-'2a) logm_x(t)'!DL47-'2a)answer'!$I47)^2,"")</f>
        <v>5.5289148809028338E-4</v>
      </c>
      <c r="Y164" s="32">
        <f>IFERROR(('2a) logm_x(t)'!DN47-'2a) logm_x(t)'!DM47-'2a)answer'!$I47)^2,"")</f>
        <v>4.6033378932613229E-2</v>
      </c>
      <c r="Z164" s="32">
        <f>IFERROR(('2a) logm_x(t)'!DO47-'2a) logm_x(t)'!DN47-'2a)answer'!$I47)^2,"")</f>
        <v>7.2050858657784472E-3</v>
      </c>
      <c r="AA164" s="32">
        <f>IFERROR(('2a) logm_x(t)'!DP47-'2a) logm_x(t)'!DO47-'2a)answer'!$I47)^2,"")</f>
        <v>7.7286964998441607E-2</v>
      </c>
      <c r="AB164" s="32">
        <f>IFERROR(('2a) logm_x(t)'!DQ47-'2a) logm_x(t)'!DP47-'2a)answer'!$I47)^2,"")</f>
        <v>1.4894486099406908E-3</v>
      </c>
      <c r="AC164" s="32">
        <f>IFERROR(('2a) logm_x(t)'!DR47-'2a) logm_x(t)'!DQ47-'2a)answer'!$I47)^2,"")</f>
        <v>2.96431748150651E-2</v>
      </c>
      <c r="AD164" s="32">
        <f>IFERROR(('2a) logm_x(t)'!DS47-'2a) logm_x(t)'!DR47-'2a)answer'!$I47)^2,"")</f>
        <v>6.2584317563668225E-3</v>
      </c>
      <c r="AE164" s="32">
        <f>IFERROR(('2a) logm_x(t)'!DT47-'2a) logm_x(t)'!DS47-'2a)answer'!$I47)^2,"")</f>
        <v>1.3861491707316699E-5</v>
      </c>
      <c r="AF164" s="32">
        <f>IFERROR(('2a) logm_x(t)'!DU47-'2a) logm_x(t)'!DT47-'2a)answer'!$I47)^2,"")</f>
        <v>1.2234615002624192E-2</v>
      </c>
      <c r="AG164" s="32">
        <f>IFERROR(('2a) logm_x(t)'!DV47-'2a) logm_x(t)'!DU47-'2a)answer'!$I47)^2,"")</f>
        <v>3.1055267987651115E-2</v>
      </c>
      <c r="AH164" s="32">
        <f>IFERROR(('2a) logm_x(t)'!DW47-'2a) logm_x(t)'!DV47-'2a)answer'!$I47)^2,"")</f>
        <v>6.6100478412667515E-2</v>
      </c>
      <c r="AI164" s="32">
        <f>IFERROR(('2a) logm_x(t)'!DX47-'2a) logm_x(t)'!DW47-'2a)answer'!$I47)^2,"")</f>
        <v>7.9085614396076694E-3</v>
      </c>
      <c r="AJ164" s="32">
        <f>IFERROR(('2a) logm_x(t)'!DY47-'2a) logm_x(t)'!DX47-'2a)answer'!$I47)^2,"")</f>
        <v>2.8790619416678683E-3</v>
      </c>
      <c r="AK164" s="32">
        <f>IFERROR(('2a) logm_x(t)'!DZ47-'2a) logm_x(t)'!DY47-'2a)answer'!$I47)^2,"")</f>
        <v>1.3472877650962823E-2</v>
      </c>
      <c r="AL164" s="32">
        <f>IFERROR(('2a) logm_x(t)'!EA47-'2a) logm_x(t)'!DZ47-'2a)answer'!$I47)^2,"")</f>
        <v>1.8705646840604169E-2</v>
      </c>
      <c r="AM164" s="32">
        <f>IFERROR(('2a) logm_x(t)'!EB47-'2a) logm_x(t)'!EA47-'2a)answer'!$I47)^2,"")</f>
        <v>6.6947301068503639E-3</v>
      </c>
      <c r="AN164" s="32">
        <f>IFERROR(('2a) logm_x(t)'!EC47-'2a) logm_x(t)'!EB47-'2a)answer'!$I47)^2,"")</f>
        <v>7.944462640423909E-4</v>
      </c>
      <c r="AO164" s="32">
        <f>IFERROR(('2a) logm_x(t)'!ED47-'2a) logm_x(t)'!EC47-'2a)answer'!$I47)^2,"")</f>
        <v>4.6584652732432567E-3</v>
      </c>
      <c r="AP164" s="32">
        <f>IFERROR(('2a) logm_x(t)'!EE47-'2a) logm_x(t)'!ED47-'2a)answer'!$I47)^2,"")</f>
        <v>9.7181395449780043E-3</v>
      </c>
      <c r="AQ164" s="32">
        <f>IFERROR(('2a) logm_x(t)'!EF47-'2a) logm_x(t)'!EE47-'2a)answer'!$I47)^2,"")</f>
        <v>8.9874373717273518E-5</v>
      </c>
      <c r="AR164" s="32">
        <f>IFERROR(('2a) logm_x(t)'!EG47-'2a) logm_x(t)'!EF47-'2a)answer'!$I47)^2,"")</f>
        <v>4.5812456476212439E-2</v>
      </c>
      <c r="AS164" s="32">
        <f>IFERROR(('2a) logm_x(t)'!EH47-'2a) logm_x(t)'!EG47-'2a)answer'!$I47)^2,"")</f>
        <v>7.9626906892712752E-3</v>
      </c>
      <c r="AT164" s="32">
        <f>IFERROR(('2a) logm_x(t)'!EI47-'2a) logm_x(t)'!EH47-'2a)answer'!$I47)^2,"")</f>
        <v>6.0584973418013974E-4</v>
      </c>
      <c r="AU164" s="32">
        <f>IFERROR(('2a) logm_x(t)'!EJ47-'2a) logm_x(t)'!EI47-'2a)answer'!$I47)^2,"")</f>
        <v>4.5694948677036225E-2</v>
      </c>
      <c r="AV164" s="32">
        <f>IFERROR(('2a) logm_x(t)'!EK47-'2a) logm_x(t)'!EJ47-'2a)answer'!$I47)^2,"")</f>
        <v>7.2399246486207595E-3</v>
      </c>
      <c r="AW164" s="32">
        <f>IFERROR(('2a) logm_x(t)'!EL47-'2a) logm_x(t)'!EK47-'2a)answer'!$I47)^2,"")</f>
        <v>1.0987161520672155E-2</v>
      </c>
      <c r="AX164" s="32">
        <f>IFERROR(('2a) logm_x(t)'!EM47-'2a) logm_x(t)'!EL47-'2a)answer'!$I47)^2,"")</f>
        <v>1.4076252745476216E-4</v>
      </c>
      <c r="AY164" s="32">
        <f>IFERROR(('2a) logm_x(t)'!EN47-'2a) logm_x(t)'!EM47-'2a)answer'!$I47)^2,"")</f>
        <v>3.9418761997610892E-3</v>
      </c>
      <c r="AZ164" s="32">
        <f>IFERROR(('2a) logm_x(t)'!EO47-'2a) logm_x(t)'!EN47-'2a)answer'!$I47)^2,"")</f>
        <v>1.9693007592290223E-3</v>
      </c>
      <c r="BA164" s="32">
        <f>IFERROR(('2a) logm_x(t)'!EP47-'2a) logm_x(t)'!EO47-'2a)answer'!$I47)^2,"")</f>
        <v>2.3746138261226771E-6</v>
      </c>
      <c r="BB164" s="32">
        <f>IFERROR(('2a) logm_x(t)'!EQ47-'2a) logm_x(t)'!EP47-'2a)answer'!$I47)^2,"")</f>
        <v>3.2739901141192488E-3</v>
      </c>
      <c r="BC164" s="32">
        <f>IFERROR(('2a) logm_x(t)'!ER47-'2a) logm_x(t)'!EQ47-'2a)answer'!$I47)^2,"")</f>
        <v>1.5377124242408925E-2</v>
      </c>
      <c r="BD164" s="32">
        <f>IFERROR(('2a) logm_x(t)'!ES47-'2a) logm_x(t)'!ER47-'2a)answer'!$I47)^2,"")</f>
        <v>1.3808702134419097E-3</v>
      </c>
      <c r="BE164" s="32">
        <f>IFERROR(('2a) logm_x(t)'!ET47-'2a) logm_x(t)'!ES47-'2a)answer'!$I47)^2,"")</f>
        <v>4.5395041296044606E-3</v>
      </c>
      <c r="BF164" s="32">
        <f>IFERROR(('2a) logm_x(t)'!EU47-'2a) logm_x(t)'!ET47-'2a)answer'!$I47)^2,"")</f>
        <v>5.5882045506717281E-3</v>
      </c>
      <c r="BG164" s="32">
        <f>IFERROR(('2a) logm_x(t)'!EV47-'2a) logm_x(t)'!EU47-'2a)answer'!$I47)^2,"")</f>
        <v>4.6702734046019323E-2</v>
      </c>
      <c r="BH164" s="32">
        <f>IFERROR(('2a) logm_x(t)'!EW47-'2a) logm_x(t)'!EV47-'2a)answer'!$I47)^2,"")</f>
        <v>4.7441373092639509E-2</v>
      </c>
      <c r="BI164" s="32">
        <f>IFERROR(('2a) logm_x(t)'!EX47-'2a) logm_x(t)'!EW47-'2a)answer'!$I47)^2,"")</f>
        <v>3.0588912410347554E-2</v>
      </c>
      <c r="BJ164" s="32">
        <f>IFERROR(('2a) logm_x(t)'!EY47-'2a) logm_x(t)'!EX47-'2a)answer'!$I47)^2,"")</f>
        <v>1.5219740229699172E-2</v>
      </c>
      <c r="BK164" s="32">
        <f>IFERROR(('2a) logm_x(t)'!EZ47-'2a) logm_x(t)'!EY47-'2a)answer'!$I47)^2,"")</f>
        <v>1.4406722157765404E-4</v>
      </c>
      <c r="BL164" s="32">
        <f>IFERROR(('2a) logm_x(t)'!FA47-'2a) logm_x(t)'!EZ47-'2a)answer'!$I47)^2,"")</f>
        <v>3.0189471078591535E-2</v>
      </c>
      <c r="BM164" s="32">
        <f>IFERROR(('2a) logm_x(t)'!FB47-'2a) logm_x(t)'!FA47-'2a)answer'!$I47)^2,"")</f>
        <v>2.6638305161631119E-2</v>
      </c>
      <c r="BN164" s="32">
        <f>IFERROR(('2a) logm_x(t)'!FC47-'2a) logm_x(t)'!FB47-'2a)answer'!$I47)^2,"")</f>
        <v>4.6836885128155375E-3</v>
      </c>
      <c r="BO164" s="32">
        <f>IFERROR(('2a) logm_x(t)'!FD47-'2a) logm_x(t)'!FC47-'2a)answer'!$I47)^2,"")</f>
        <v>1.1383687460681266E-3</v>
      </c>
      <c r="BP164" s="32">
        <f>IFERROR(('2a) logm_x(t)'!FE47-'2a) logm_x(t)'!FD47-'2a)answer'!$I47)^2,"")</f>
        <v>2.7125531321061216E-5</v>
      </c>
      <c r="BQ164" s="32">
        <f>IFERROR(('2a) logm_x(t)'!FF47-'2a) logm_x(t)'!FE47-'2a)answer'!$I47)^2,"")</f>
        <v>8.6759047304291366E-4</v>
      </c>
      <c r="BR164" s="32">
        <f>IFERROR(('2a) logm_x(t)'!FG47-'2a) logm_x(t)'!FF47-'2a)answer'!$I47)^2,"")</f>
        <v>2.0714005890335682E-3</v>
      </c>
      <c r="BS164" s="32">
        <f>IFERROR(('2a) logm_x(t)'!FH47-'2a) logm_x(t)'!FG47-'2a)answer'!$I47)^2,"")</f>
        <v>1.2340681609681145E-2</v>
      </c>
      <c r="BT164" s="32">
        <f>IFERROR(('2a) logm_x(t)'!FI47-'2a) logm_x(t)'!FH47-'2a)answer'!$I47)^2,"")</f>
        <v>4.6237548649202825E-4</v>
      </c>
      <c r="BU164" s="32">
        <f>IFERROR(('2a) logm_x(t)'!FJ47-'2a) logm_x(t)'!FI47-'2a)answer'!$I47)^2,"")</f>
        <v>2.2572007023998121E-2</v>
      </c>
      <c r="BV164" s="32">
        <f>IFERROR(('2a) logm_x(t)'!FK47-'2a) logm_x(t)'!FJ47-'2a)answer'!$I47)^2,"")</f>
        <v>6.239341784023212E-2</v>
      </c>
      <c r="BW164" s="32">
        <f>IFERROR(('2a) logm_x(t)'!FL47-'2a) logm_x(t)'!FK47-'2a)answer'!$I47)^2,"")</f>
        <v>2.8436896284522083E-2</v>
      </c>
      <c r="BX164" s="32">
        <f>IFERROR(('2a) logm_x(t)'!FM47-'2a) logm_x(t)'!FL47-'2a)answer'!$I47)^2,"")</f>
        <v>7.7043785887018316E-3</v>
      </c>
      <c r="BY164" s="32">
        <f>IFERROR(('2a) logm_x(t)'!FN47-'2a) logm_x(t)'!FM47-'2a)answer'!$I47)^2,"")</f>
        <v>2.1563320464793465E-2</v>
      </c>
      <c r="BZ164" s="32">
        <f>IFERROR(('2a) logm_x(t)'!FO47-'2a) logm_x(t)'!FN47-'2a)answer'!$I47)^2,"")</f>
        <v>1.2113660002109955E-2</v>
      </c>
      <c r="CA164" s="32">
        <f>IFERROR(('2a) logm_x(t)'!FP47-'2a) logm_x(t)'!FO47-'2a)answer'!$I47)^2,"")</f>
        <v>8.5155076016340918E-3</v>
      </c>
      <c r="CB164" s="32">
        <f>IFERROR(('2a) logm_x(t)'!FQ47-'2a) logm_x(t)'!FP47-'2a)answer'!$I47)^2,"")</f>
        <v>3.5812111494137801E-4</v>
      </c>
      <c r="CC164" s="32">
        <f>IFERROR(('2a) logm_x(t)'!FR47-'2a) logm_x(t)'!FQ47-'2a)answer'!$I47)^2,"")</f>
        <v>5.1800682421901771E-3</v>
      </c>
      <c r="CD164" s="32">
        <f>IFERROR(('2a) logm_x(t)'!FS47-'2a) logm_x(t)'!FR47-'2a)answer'!$I47)^2,"")</f>
        <v>1.4789365709270847E-2</v>
      </c>
      <c r="CE164" s="32">
        <f>IFERROR(('2a) logm_x(t)'!FT47-'2a) logm_x(t)'!FS47-'2a)answer'!$I47)^2,"")</f>
        <v>3.3001823284824487E-4</v>
      </c>
      <c r="CF164" s="32">
        <f>IFERROR(('2a) logm_x(t)'!FU47-'2a) logm_x(t)'!FT47-'2a)answer'!$I47)^2,"")</f>
        <v>1.9627040855877847E-3</v>
      </c>
      <c r="CG164" s="32">
        <f>IFERROR(('2a) logm_x(t)'!FV47-'2a) logm_x(t)'!FU47-'2a)answer'!$I47)^2,"")</f>
        <v>2.4626904118267854E-3</v>
      </c>
      <c r="CH164" s="32">
        <f>IFERROR(('2a) logm_x(t)'!FW47-'2a) logm_x(t)'!FV47-'2a)answer'!$I47)^2,"")</f>
        <v>2.4434342191238013E-2</v>
      </c>
      <c r="CI164" s="32">
        <f>IFERROR(('2a) logm_x(t)'!FX47-'2a) logm_x(t)'!FW47-'2a)answer'!$I47)^2,"")</f>
        <v>2.8886287714466655E-4</v>
      </c>
      <c r="CJ164" s="32">
        <f>IFERROR(('2a) logm_x(t)'!FY47-'2a) logm_x(t)'!FX47-'2a)answer'!$I47)^2,"")</f>
        <v>1.3238483476208464E-2</v>
      </c>
      <c r="CK164" s="32">
        <f>IFERROR(('2a) logm_x(t)'!FZ47-'2a) logm_x(t)'!FY47-'2a)answer'!$I47)^2,"")</f>
        <v>1.9740465012287354E-4</v>
      </c>
      <c r="CL164" s="32">
        <f>IFERROR(('2a) logm_x(t)'!GA47-'2a) logm_x(t)'!FZ47-'2a)answer'!$I47)^2,"")</f>
        <v>4.756289442809495E-2</v>
      </c>
      <c r="CM164" s="32">
        <f>IFERROR(('2a) logm_x(t)'!GB47-'2a) logm_x(t)'!GA47-'2a)answer'!$I47)^2,"")</f>
        <v>6.8982804449726435E-4</v>
      </c>
      <c r="CN164" s="32">
        <f>IFERROR(('2a) logm_x(t)'!GC47-'2a) logm_x(t)'!GB47-'2a)answer'!$I47)^2,"")</f>
        <v>1.3414307757712821E-3</v>
      </c>
    </row>
    <row r="165" spans="1:92" x14ac:dyDescent="0.25">
      <c r="A165" s="31">
        <f t="shared" si="11"/>
        <v>45</v>
      </c>
      <c r="C165" s="32">
        <f>IFERROR(('2a) logm_x(t)'!CR48-'2a) logm_x(t)'!CQ48-'2a)answer'!$I48)^2,"")</f>
        <v>8.96108465376047E-4</v>
      </c>
      <c r="D165" s="32">
        <f>IFERROR(('2a) logm_x(t)'!CS48-'2a) logm_x(t)'!CR48-'2a)answer'!$I48)^2,"")</f>
        <v>1.2813925494820503E-3</v>
      </c>
      <c r="E165" s="32">
        <f>IFERROR(('2a) logm_x(t)'!CT48-'2a) logm_x(t)'!CS48-'2a)answer'!$I48)^2,"")</f>
        <v>1.2386836884353239E-3</v>
      </c>
      <c r="F165" s="32">
        <f>IFERROR(('2a) logm_x(t)'!CU48-'2a) logm_x(t)'!CT48-'2a)answer'!$I48)^2,"")</f>
        <v>2.3660247748998504E-2</v>
      </c>
      <c r="G165" s="32">
        <f>IFERROR(('2a) logm_x(t)'!CV48-'2a) logm_x(t)'!CU48-'2a)answer'!$I48)^2,"")</f>
        <v>5.6355543262978577E-2</v>
      </c>
      <c r="H165" s="32">
        <f>IFERROR(('2a) logm_x(t)'!CW48-'2a) logm_x(t)'!CV48-'2a)answer'!$I48)^2,"")</f>
        <v>4.1080021654999736E-2</v>
      </c>
      <c r="I165" s="32">
        <f>IFERROR(('2a) logm_x(t)'!CX48-'2a) logm_x(t)'!CW48-'2a)answer'!$I48)^2,"")</f>
        <v>6.5611048779804573E-2</v>
      </c>
      <c r="J165" s="32">
        <f>IFERROR(('2a) logm_x(t)'!CY48-'2a) logm_x(t)'!CX48-'2a)answer'!$I48)^2,"")</f>
        <v>1.0153620360252318E-2</v>
      </c>
      <c r="K165" s="32">
        <f>IFERROR(('2a) logm_x(t)'!CZ48-'2a) logm_x(t)'!CY48-'2a)answer'!$I48)^2,"")</f>
        <v>1.0217390884170589E-3</v>
      </c>
      <c r="L165" s="32">
        <f>IFERROR(('2a) logm_x(t)'!DA48-'2a) logm_x(t)'!CZ48-'2a)answer'!$I48)^2,"")</f>
        <v>3.7351759718417073E-4</v>
      </c>
      <c r="M165" s="32">
        <f>IFERROR(('2a) logm_x(t)'!DB48-'2a) logm_x(t)'!DA48-'2a)answer'!$I48)^2,"")</f>
        <v>2.306937249729701E-2</v>
      </c>
      <c r="N165" s="32">
        <f>IFERROR(('2a) logm_x(t)'!DC48-'2a) logm_x(t)'!DB48-'2a)answer'!$I48)^2,"")</f>
        <v>1.8062771627194241E-3</v>
      </c>
      <c r="O165" s="32">
        <f>IFERROR(('2a) logm_x(t)'!DD48-'2a) logm_x(t)'!DC48-'2a)answer'!$I48)^2,"")</f>
        <v>2.0974670752249333E-2</v>
      </c>
      <c r="P165" s="32">
        <f>IFERROR(('2a) logm_x(t)'!DE48-'2a) logm_x(t)'!DD48-'2a)answer'!$I48)^2,"")</f>
        <v>3.9082422642646563E-3</v>
      </c>
      <c r="Q165" s="32">
        <f>IFERROR(('2a) logm_x(t)'!DF48-'2a) logm_x(t)'!DE48-'2a)answer'!$I48)^2,"")</f>
        <v>1.4750761803691229E-4</v>
      </c>
      <c r="R165" s="32">
        <f>IFERROR(('2a) logm_x(t)'!DG48-'2a) logm_x(t)'!DF48-'2a)answer'!$I48)^2,"")</f>
        <v>1.1446618760440789E-2</v>
      </c>
      <c r="S165" s="32">
        <f>IFERROR(('2a) logm_x(t)'!DH48-'2a) logm_x(t)'!DG48-'2a)answer'!$I48)^2,"")</f>
        <v>2.4685486061594538E-2</v>
      </c>
      <c r="T165" s="32">
        <f>IFERROR(('2a) logm_x(t)'!DI48-'2a) logm_x(t)'!DH48-'2a)answer'!$I48)^2,"")</f>
        <v>1.2076603279111791E-3</v>
      </c>
      <c r="U165" s="32">
        <f>IFERROR(('2a) logm_x(t)'!DJ48-'2a) logm_x(t)'!DI48-'2a)answer'!$I48)^2,"")</f>
        <v>3.9247493468093043E-3</v>
      </c>
      <c r="V165" s="32">
        <f>IFERROR(('2a) logm_x(t)'!DK48-'2a) logm_x(t)'!DJ48-'2a)answer'!$I48)^2,"")</f>
        <v>2.5351674147932441E-4</v>
      </c>
      <c r="W165" s="32">
        <f>IFERROR(('2a) logm_x(t)'!DL48-'2a) logm_x(t)'!DK48-'2a)answer'!$I48)^2,"")</f>
        <v>2.0868540078053725E-2</v>
      </c>
      <c r="X165" s="32">
        <f>IFERROR(('2a) logm_x(t)'!DM48-'2a) logm_x(t)'!DL48-'2a)answer'!$I48)^2,"")</f>
        <v>1.6197431000785224E-2</v>
      </c>
      <c r="Y165" s="32">
        <f>IFERROR(('2a) logm_x(t)'!DN48-'2a) logm_x(t)'!DM48-'2a)answer'!$I48)^2,"")</f>
        <v>1.5024091897988014E-2</v>
      </c>
      <c r="Z165" s="32">
        <f>IFERROR(('2a) logm_x(t)'!DO48-'2a) logm_x(t)'!DN48-'2a)answer'!$I48)^2,"")</f>
        <v>4.6661528401947247E-2</v>
      </c>
      <c r="AA165" s="32">
        <f>IFERROR(('2a) logm_x(t)'!DP48-'2a) logm_x(t)'!DO48-'2a)answer'!$I48)^2,"")</f>
        <v>4.9111588610083842E-5</v>
      </c>
      <c r="AB165" s="32">
        <f>IFERROR(('2a) logm_x(t)'!DQ48-'2a) logm_x(t)'!DP48-'2a)answer'!$I48)^2,"")</f>
        <v>0.10264419508833562</v>
      </c>
      <c r="AC165" s="32">
        <f>IFERROR(('2a) logm_x(t)'!DR48-'2a) logm_x(t)'!DQ48-'2a)answer'!$I48)^2,"")</f>
        <v>2.1048585018459118E-2</v>
      </c>
      <c r="AD165" s="32">
        <f>IFERROR(('2a) logm_x(t)'!DS48-'2a) logm_x(t)'!DR48-'2a)answer'!$I48)^2,"")</f>
        <v>2.2246342561806437E-2</v>
      </c>
      <c r="AE165" s="32">
        <f>IFERROR(('2a) logm_x(t)'!DT48-'2a) logm_x(t)'!DS48-'2a)answer'!$I48)^2,"")</f>
        <v>1.1924702900900789E-2</v>
      </c>
      <c r="AF165" s="32">
        <f>IFERROR(('2a) logm_x(t)'!DU48-'2a) logm_x(t)'!DT48-'2a)answer'!$I48)^2,"")</f>
        <v>2.4984254352912858E-8</v>
      </c>
      <c r="AG165" s="32">
        <f>IFERROR(('2a) logm_x(t)'!DV48-'2a) logm_x(t)'!DU48-'2a)answer'!$I48)^2,"")</f>
        <v>2.7698644767735445E-4</v>
      </c>
      <c r="AH165" s="32">
        <f>IFERROR(('2a) logm_x(t)'!DW48-'2a) logm_x(t)'!DV48-'2a)answer'!$I48)^2,"")</f>
        <v>1.7445981868659281E-3</v>
      </c>
      <c r="AI165" s="32">
        <f>IFERROR(('2a) logm_x(t)'!DX48-'2a) logm_x(t)'!DW48-'2a)answer'!$I48)^2,"")</f>
        <v>3.2209401710160583E-3</v>
      </c>
      <c r="AJ165" s="32">
        <f>IFERROR(('2a) logm_x(t)'!DY48-'2a) logm_x(t)'!DX48-'2a)answer'!$I48)^2,"")</f>
        <v>1.0722866782833343E-2</v>
      </c>
      <c r="AK165" s="32">
        <f>IFERROR(('2a) logm_x(t)'!DZ48-'2a) logm_x(t)'!DY48-'2a)answer'!$I48)^2,"")</f>
        <v>1.4142172262737169E-2</v>
      </c>
      <c r="AL165" s="32">
        <f>IFERROR(('2a) logm_x(t)'!EA48-'2a) logm_x(t)'!DZ48-'2a)answer'!$I48)^2,"")</f>
        <v>3.9579097779863555E-4</v>
      </c>
      <c r="AM165" s="32">
        <f>IFERROR(('2a) logm_x(t)'!EB48-'2a) logm_x(t)'!EA48-'2a)answer'!$I48)^2,"")</f>
        <v>1.8492304788701515E-2</v>
      </c>
      <c r="AN165" s="32">
        <f>IFERROR(('2a) logm_x(t)'!EC48-'2a) logm_x(t)'!EB48-'2a)answer'!$I48)^2,"")</f>
        <v>5.1573331747902171E-2</v>
      </c>
      <c r="AO165" s="32">
        <f>IFERROR(('2a) logm_x(t)'!ED48-'2a) logm_x(t)'!EC48-'2a)answer'!$I48)^2,"")</f>
        <v>3.7136589997249963E-3</v>
      </c>
      <c r="AP165" s="32">
        <f>IFERROR(('2a) logm_x(t)'!EE48-'2a) logm_x(t)'!ED48-'2a)answer'!$I48)^2,"")</f>
        <v>5.4929866726095407E-2</v>
      </c>
      <c r="AQ165" s="32">
        <f>IFERROR(('2a) logm_x(t)'!EF48-'2a) logm_x(t)'!EE48-'2a)answer'!$I48)^2,"")</f>
        <v>2.3499766284484735E-3</v>
      </c>
      <c r="AR165" s="32">
        <f>IFERROR(('2a) logm_x(t)'!EG48-'2a) logm_x(t)'!EF48-'2a)answer'!$I48)^2,"")</f>
        <v>1.8493380680388756E-2</v>
      </c>
      <c r="AS165" s="32">
        <f>IFERROR(('2a) logm_x(t)'!EH48-'2a) logm_x(t)'!EG48-'2a)answer'!$I48)^2,"")</f>
        <v>3.5337567317968561E-2</v>
      </c>
      <c r="AT165" s="32">
        <f>IFERROR(('2a) logm_x(t)'!EI48-'2a) logm_x(t)'!EH48-'2a)answer'!$I48)^2,"")</f>
        <v>0.16540208666323414</v>
      </c>
      <c r="AU165" s="32">
        <f>IFERROR(('2a) logm_x(t)'!EJ48-'2a) logm_x(t)'!EI48-'2a)answer'!$I48)^2,"")</f>
        <v>5.0337647324523005E-2</v>
      </c>
      <c r="AV165" s="32">
        <f>IFERROR(('2a) logm_x(t)'!EK48-'2a) logm_x(t)'!EJ48-'2a)answer'!$I48)^2,"")</f>
        <v>4.2354138816581791E-3</v>
      </c>
      <c r="AW165" s="32">
        <f>IFERROR(('2a) logm_x(t)'!EL48-'2a) logm_x(t)'!EK48-'2a)answer'!$I48)^2,"")</f>
        <v>2.2294937522447421E-3</v>
      </c>
      <c r="AX165" s="32">
        <f>IFERROR(('2a) logm_x(t)'!EM48-'2a) logm_x(t)'!EL48-'2a)answer'!$I48)^2,"")</f>
        <v>1.0769604287952749E-2</v>
      </c>
      <c r="AY165" s="32">
        <f>IFERROR(('2a) logm_x(t)'!EN48-'2a) logm_x(t)'!EM48-'2a)answer'!$I48)^2,"")</f>
        <v>1.1272739634614273E-2</v>
      </c>
      <c r="AZ165" s="32">
        <f>IFERROR(('2a) logm_x(t)'!EO48-'2a) logm_x(t)'!EN48-'2a)answer'!$I48)^2,"")</f>
        <v>4.4311201908579807E-3</v>
      </c>
      <c r="BA165" s="32">
        <f>IFERROR(('2a) logm_x(t)'!EP48-'2a) logm_x(t)'!EO48-'2a)answer'!$I48)^2,"")</f>
        <v>2.5553708708061702E-3</v>
      </c>
      <c r="BB165" s="32">
        <f>IFERROR(('2a) logm_x(t)'!EQ48-'2a) logm_x(t)'!EP48-'2a)answer'!$I48)^2,"")</f>
        <v>2.1720719707587093E-3</v>
      </c>
      <c r="BC165" s="32">
        <f>IFERROR(('2a) logm_x(t)'!ER48-'2a) logm_x(t)'!EQ48-'2a)answer'!$I48)^2,"")</f>
        <v>5.8439646437087513E-4</v>
      </c>
      <c r="BD165" s="32">
        <f>IFERROR(('2a) logm_x(t)'!ES48-'2a) logm_x(t)'!ER48-'2a)answer'!$I48)^2,"")</f>
        <v>6.8758316178138345E-6</v>
      </c>
      <c r="BE165" s="32">
        <f>IFERROR(('2a) logm_x(t)'!ET48-'2a) logm_x(t)'!ES48-'2a)answer'!$I48)^2,"")</f>
        <v>1.897951817824993E-4</v>
      </c>
      <c r="BF165" s="32">
        <f>IFERROR(('2a) logm_x(t)'!EU48-'2a) logm_x(t)'!ET48-'2a)answer'!$I48)^2,"")</f>
        <v>6.4197159476173651E-3</v>
      </c>
      <c r="BG165" s="32">
        <f>IFERROR(('2a) logm_x(t)'!EV48-'2a) logm_x(t)'!EU48-'2a)answer'!$I48)^2,"")</f>
        <v>3.0358617111904671E-3</v>
      </c>
      <c r="BH165" s="32">
        <f>IFERROR(('2a) logm_x(t)'!EW48-'2a) logm_x(t)'!EV48-'2a)answer'!$I48)^2,"")</f>
        <v>3.2311162874239567E-2</v>
      </c>
      <c r="BI165" s="32">
        <f>IFERROR(('2a) logm_x(t)'!EX48-'2a) logm_x(t)'!EW48-'2a)answer'!$I48)^2,"")</f>
        <v>1.2138481009881122E-3</v>
      </c>
      <c r="BJ165" s="32">
        <f>IFERROR(('2a) logm_x(t)'!EY48-'2a) logm_x(t)'!EX48-'2a)answer'!$I48)^2,"")</f>
        <v>1.7284139215848909E-2</v>
      </c>
      <c r="BK165" s="32">
        <f>IFERROR(('2a) logm_x(t)'!EZ48-'2a) logm_x(t)'!EY48-'2a)answer'!$I48)^2,"")</f>
        <v>3.6705243928942262E-2</v>
      </c>
      <c r="BL165" s="32">
        <f>IFERROR(('2a) logm_x(t)'!FA48-'2a) logm_x(t)'!EZ48-'2a)answer'!$I48)^2,"")</f>
        <v>1.2609890746976342E-2</v>
      </c>
      <c r="BM165" s="32">
        <f>IFERROR(('2a) logm_x(t)'!FB48-'2a) logm_x(t)'!FA48-'2a)answer'!$I48)^2,"")</f>
        <v>2.7165265084904826E-4</v>
      </c>
      <c r="BN165" s="32">
        <f>IFERROR(('2a) logm_x(t)'!FC48-'2a) logm_x(t)'!FB48-'2a)answer'!$I48)^2,"")</f>
        <v>1.6455274420174647E-2</v>
      </c>
      <c r="BO165" s="32">
        <f>IFERROR(('2a) logm_x(t)'!FD48-'2a) logm_x(t)'!FC48-'2a)answer'!$I48)^2,"")</f>
        <v>9.8843808501095948E-2</v>
      </c>
      <c r="BP165" s="32">
        <f>IFERROR(('2a) logm_x(t)'!FE48-'2a) logm_x(t)'!FD48-'2a)answer'!$I48)^2,"")</f>
        <v>2.3644145563928753E-2</v>
      </c>
      <c r="BQ165" s="32">
        <f>IFERROR(('2a) logm_x(t)'!FF48-'2a) logm_x(t)'!FE48-'2a)answer'!$I48)^2,"")</f>
        <v>1.7702954200389493E-4</v>
      </c>
      <c r="BR165" s="32">
        <f>IFERROR(('2a) logm_x(t)'!FG48-'2a) logm_x(t)'!FF48-'2a)answer'!$I48)^2,"")</f>
        <v>8.2278222947521572E-4</v>
      </c>
      <c r="BS165" s="32">
        <f>IFERROR(('2a) logm_x(t)'!FH48-'2a) logm_x(t)'!FG48-'2a)answer'!$I48)^2,"")</f>
        <v>2.8106490193596723E-2</v>
      </c>
      <c r="BT165" s="32">
        <f>IFERROR(('2a) logm_x(t)'!FI48-'2a) logm_x(t)'!FH48-'2a)answer'!$I48)^2,"")</f>
        <v>1.606155769084754E-2</v>
      </c>
      <c r="BU165" s="32">
        <f>IFERROR(('2a) logm_x(t)'!FJ48-'2a) logm_x(t)'!FI48-'2a)answer'!$I48)^2,"")</f>
        <v>2.8302671291272341E-3</v>
      </c>
      <c r="BV165" s="32">
        <f>IFERROR(('2a) logm_x(t)'!FK48-'2a) logm_x(t)'!FJ48-'2a)answer'!$I48)^2,"")</f>
        <v>2.8408885396029829E-2</v>
      </c>
      <c r="BW165" s="32">
        <f>IFERROR(('2a) logm_x(t)'!FL48-'2a) logm_x(t)'!FK48-'2a)answer'!$I48)^2,"")</f>
        <v>3.0500167613875147E-2</v>
      </c>
      <c r="BX165" s="32">
        <f>IFERROR(('2a) logm_x(t)'!FM48-'2a) logm_x(t)'!FL48-'2a)answer'!$I48)^2,"")</f>
        <v>3.6530641506239997E-2</v>
      </c>
      <c r="BY165" s="32">
        <f>IFERROR(('2a) logm_x(t)'!FN48-'2a) logm_x(t)'!FM48-'2a)answer'!$I48)^2,"")</f>
        <v>4.7440299161904866E-3</v>
      </c>
      <c r="BZ165" s="32">
        <f>IFERROR(('2a) logm_x(t)'!FO48-'2a) logm_x(t)'!FN48-'2a)answer'!$I48)^2,"")</f>
        <v>2.6441218144992222E-2</v>
      </c>
      <c r="CA165" s="32">
        <f>IFERROR(('2a) logm_x(t)'!FP48-'2a) logm_x(t)'!FO48-'2a)answer'!$I48)^2,"")</f>
        <v>2.0287579030253233E-3</v>
      </c>
      <c r="CB165" s="32">
        <f>IFERROR(('2a) logm_x(t)'!FQ48-'2a) logm_x(t)'!FP48-'2a)answer'!$I48)^2,"")</f>
        <v>3.278712335058713E-3</v>
      </c>
      <c r="CC165" s="32">
        <f>IFERROR(('2a) logm_x(t)'!FR48-'2a) logm_x(t)'!FQ48-'2a)answer'!$I48)^2,"")</f>
        <v>1.5999262697264195E-2</v>
      </c>
      <c r="CD165" s="32">
        <f>IFERROR(('2a) logm_x(t)'!FS48-'2a) logm_x(t)'!FR48-'2a)answer'!$I48)^2,"")</f>
        <v>1.8238918519709699E-2</v>
      </c>
      <c r="CE165" s="32">
        <f>IFERROR(('2a) logm_x(t)'!FT48-'2a) logm_x(t)'!FS48-'2a)answer'!$I48)^2,"")</f>
        <v>2.3431195628680172E-3</v>
      </c>
      <c r="CF165" s="32">
        <f>IFERROR(('2a) logm_x(t)'!FU48-'2a) logm_x(t)'!FT48-'2a)answer'!$I48)^2,"")</f>
        <v>1.298902972059732E-3</v>
      </c>
      <c r="CG165" s="32">
        <f>IFERROR(('2a) logm_x(t)'!FV48-'2a) logm_x(t)'!FU48-'2a)answer'!$I48)^2,"")</f>
        <v>1.3356236287478474E-5</v>
      </c>
      <c r="CH165" s="32">
        <f>IFERROR(('2a) logm_x(t)'!FW48-'2a) logm_x(t)'!FV48-'2a)answer'!$I48)^2,"")</f>
        <v>2.590177487411294E-3</v>
      </c>
      <c r="CI165" s="32">
        <f>IFERROR(('2a) logm_x(t)'!FX48-'2a) logm_x(t)'!FW48-'2a)answer'!$I48)^2,"")</f>
        <v>1.2172796383198787E-2</v>
      </c>
      <c r="CJ165" s="32">
        <f>IFERROR(('2a) logm_x(t)'!FY48-'2a) logm_x(t)'!FX48-'2a)answer'!$I48)^2,"")</f>
        <v>2.1262376626603103E-3</v>
      </c>
      <c r="CK165" s="32">
        <f>IFERROR(('2a) logm_x(t)'!FZ48-'2a) logm_x(t)'!FY48-'2a)answer'!$I48)^2,"")</f>
        <v>7.5128774133133031E-4</v>
      </c>
      <c r="CL165" s="32">
        <f>IFERROR(('2a) logm_x(t)'!GA48-'2a) logm_x(t)'!FZ48-'2a)answer'!$I48)^2,"")</f>
        <v>1.3765691371264855E-3</v>
      </c>
      <c r="CM165" s="32">
        <f>IFERROR(('2a) logm_x(t)'!GB48-'2a) logm_x(t)'!GA48-'2a)answer'!$I48)^2,"")</f>
        <v>1.9392928674370191E-4</v>
      </c>
      <c r="CN165" s="32">
        <f>IFERROR(('2a) logm_x(t)'!GC48-'2a) logm_x(t)'!GB48-'2a)answer'!$I48)^2,"")</f>
        <v>6.094990359502438E-3</v>
      </c>
    </row>
    <row r="166" spans="1:92" x14ac:dyDescent="0.25">
      <c r="A166" s="31">
        <f t="shared" si="11"/>
        <v>46</v>
      </c>
      <c r="C166" s="32">
        <f>IFERROR(('2a) logm_x(t)'!CR49-'2a) logm_x(t)'!CQ49-'2a)answer'!$I49)^2,"")</f>
        <v>1.7180749238343042E-3</v>
      </c>
      <c r="D166" s="32">
        <f>IFERROR(('2a) logm_x(t)'!CS49-'2a) logm_x(t)'!CR49-'2a)answer'!$I49)^2,"")</f>
        <v>2.8602572945299505E-2</v>
      </c>
      <c r="E166" s="32">
        <f>IFERROR(('2a) logm_x(t)'!CT49-'2a) logm_x(t)'!CS49-'2a)answer'!$I49)^2,"")</f>
        <v>9.6904972731815097E-3</v>
      </c>
      <c r="F166" s="32">
        <f>IFERROR(('2a) logm_x(t)'!CU49-'2a) logm_x(t)'!CT49-'2a)answer'!$I49)^2,"")</f>
        <v>7.1052442474734475E-5</v>
      </c>
      <c r="G166" s="32">
        <f>IFERROR(('2a) logm_x(t)'!CV49-'2a) logm_x(t)'!CU49-'2a)answer'!$I49)^2,"")</f>
        <v>3.9482945642779523E-3</v>
      </c>
      <c r="H166" s="32">
        <f>IFERROR(('2a) logm_x(t)'!CW49-'2a) logm_x(t)'!CV49-'2a)answer'!$I49)^2,"")</f>
        <v>2.9530416693790439E-2</v>
      </c>
      <c r="I166" s="32">
        <f>IFERROR(('2a) logm_x(t)'!CX49-'2a) logm_x(t)'!CW49-'2a)answer'!$I49)^2,"")</f>
        <v>6.9576936810610751E-2</v>
      </c>
      <c r="J166" s="32">
        <f>IFERROR(('2a) logm_x(t)'!CY49-'2a) logm_x(t)'!CX49-'2a)answer'!$I49)^2,"")</f>
        <v>1.7765234762818556E-2</v>
      </c>
      <c r="K166" s="32">
        <f>IFERROR(('2a) logm_x(t)'!CZ49-'2a) logm_x(t)'!CY49-'2a)answer'!$I49)^2,"")</f>
        <v>7.3580457777616638E-4</v>
      </c>
      <c r="L166" s="32">
        <f>IFERROR(('2a) logm_x(t)'!DA49-'2a) logm_x(t)'!CZ49-'2a)answer'!$I49)^2,"")</f>
        <v>6.58876446113223E-3</v>
      </c>
      <c r="M166" s="32">
        <f>IFERROR(('2a) logm_x(t)'!DB49-'2a) logm_x(t)'!DA49-'2a)answer'!$I49)^2,"")</f>
        <v>4.7172554341109573E-4</v>
      </c>
      <c r="N166" s="32">
        <f>IFERROR(('2a) logm_x(t)'!DC49-'2a) logm_x(t)'!DB49-'2a)answer'!$I49)^2,"")</f>
        <v>6.4755846212504809E-4</v>
      </c>
      <c r="O166" s="32">
        <f>IFERROR(('2a) logm_x(t)'!DD49-'2a) logm_x(t)'!DC49-'2a)answer'!$I49)^2,"")</f>
        <v>5.2512059128946766E-3</v>
      </c>
      <c r="P166" s="32">
        <f>IFERROR(('2a) logm_x(t)'!DE49-'2a) logm_x(t)'!DD49-'2a)answer'!$I49)^2,"")</f>
        <v>8.0577022956906091E-3</v>
      </c>
      <c r="Q166" s="32">
        <f>IFERROR(('2a) logm_x(t)'!DF49-'2a) logm_x(t)'!DE49-'2a)answer'!$I49)^2,"")</f>
        <v>5.3577852338188934E-3</v>
      </c>
      <c r="R166" s="32">
        <f>IFERROR(('2a) logm_x(t)'!DG49-'2a) logm_x(t)'!DF49-'2a)answer'!$I49)^2,"")</f>
        <v>3.9951537504399814E-3</v>
      </c>
      <c r="S166" s="32">
        <f>IFERROR(('2a) logm_x(t)'!DH49-'2a) logm_x(t)'!DG49-'2a)answer'!$I49)^2,"")</f>
        <v>1.99662200878583E-2</v>
      </c>
      <c r="T166" s="32">
        <f>IFERROR(('2a) logm_x(t)'!DI49-'2a) logm_x(t)'!DH49-'2a)answer'!$I49)^2,"")</f>
        <v>1.1671887919538614E-3</v>
      </c>
      <c r="U166" s="32">
        <f>IFERROR(('2a) logm_x(t)'!DJ49-'2a) logm_x(t)'!DI49-'2a)answer'!$I49)^2,"")</f>
        <v>1.1317767089481807E-3</v>
      </c>
      <c r="V166" s="32">
        <f>IFERROR(('2a) logm_x(t)'!DK49-'2a) logm_x(t)'!DJ49-'2a)answer'!$I49)^2,"")</f>
        <v>9.4799774187340246E-4</v>
      </c>
      <c r="W166" s="32">
        <f>IFERROR(('2a) logm_x(t)'!DL49-'2a) logm_x(t)'!DK49-'2a)answer'!$I49)^2,"")</f>
        <v>7.6303878354986432E-5</v>
      </c>
      <c r="X166" s="32">
        <f>IFERROR(('2a) logm_x(t)'!DM49-'2a) logm_x(t)'!DL49-'2a)answer'!$I49)^2,"")</f>
        <v>2.7564880753585885E-4</v>
      </c>
      <c r="Y166" s="32">
        <f>IFERROR(('2a) logm_x(t)'!DN49-'2a) logm_x(t)'!DM49-'2a)answer'!$I49)^2,"")</f>
        <v>1.0133143236783403E-2</v>
      </c>
      <c r="Z166" s="32">
        <f>IFERROR(('2a) logm_x(t)'!DO49-'2a) logm_x(t)'!DN49-'2a)answer'!$I49)^2,"")</f>
        <v>2.6744120684651239E-3</v>
      </c>
      <c r="AA166" s="32">
        <f>IFERROR(('2a) logm_x(t)'!DP49-'2a) logm_x(t)'!DO49-'2a)answer'!$I49)^2,"")</f>
        <v>6.6165160242767501E-2</v>
      </c>
      <c r="AB166" s="32">
        <f>IFERROR(('2a) logm_x(t)'!DQ49-'2a) logm_x(t)'!DP49-'2a)answer'!$I49)^2,"")</f>
        <v>2.5178090676933353E-2</v>
      </c>
      <c r="AC166" s="32">
        <f>IFERROR(('2a) logm_x(t)'!DR49-'2a) logm_x(t)'!DQ49-'2a)answer'!$I49)^2,"")</f>
        <v>1.6533817843418726E-2</v>
      </c>
      <c r="AD166" s="32">
        <f>IFERROR(('2a) logm_x(t)'!DS49-'2a) logm_x(t)'!DR49-'2a)answer'!$I49)^2,"")</f>
        <v>7.0407626011887063E-3</v>
      </c>
      <c r="AE166" s="32">
        <f>IFERROR(('2a) logm_x(t)'!DT49-'2a) logm_x(t)'!DS49-'2a)answer'!$I49)^2,"")</f>
        <v>2.717397577401004E-2</v>
      </c>
      <c r="AF166" s="32">
        <f>IFERROR(('2a) logm_x(t)'!DU49-'2a) logm_x(t)'!DT49-'2a)answer'!$I49)^2,"")</f>
        <v>8.289121751499098E-5</v>
      </c>
      <c r="AG166" s="32">
        <f>IFERROR(('2a) logm_x(t)'!DV49-'2a) logm_x(t)'!DU49-'2a)answer'!$I49)^2,"")</f>
        <v>5.7077375462800924E-3</v>
      </c>
      <c r="AH166" s="32">
        <f>IFERROR(('2a) logm_x(t)'!DW49-'2a) logm_x(t)'!DV49-'2a)answer'!$I49)^2,"")</f>
        <v>9.3057412742238415E-4</v>
      </c>
      <c r="AI166" s="32">
        <f>IFERROR(('2a) logm_x(t)'!DX49-'2a) logm_x(t)'!DW49-'2a)answer'!$I49)^2,"")</f>
        <v>3.5350676209705487E-2</v>
      </c>
      <c r="AJ166" s="32">
        <f>IFERROR(('2a) logm_x(t)'!DY49-'2a) logm_x(t)'!DX49-'2a)answer'!$I49)^2,"")</f>
        <v>2.7430214659293812E-4</v>
      </c>
      <c r="AK166" s="32">
        <f>IFERROR(('2a) logm_x(t)'!DZ49-'2a) logm_x(t)'!DY49-'2a)answer'!$I49)^2,"")</f>
        <v>2.0952895133440334E-2</v>
      </c>
      <c r="AL166" s="32">
        <f>IFERROR(('2a) logm_x(t)'!EA49-'2a) logm_x(t)'!DZ49-'2a)answer'!$I49)^2,"")</f>
        <v>1.1197918602306193E-3</v>
      </c>
      <c r="AM166" s="32">
        <f>IFERROR(('2a) logm_x(t)'!EB49-'2a) logm_x(t)'!EA49-'2a)answer'!$I49)^2,"")</f>
        <v>6.6180471050527271E-3</v>
      </c>
      <c r="AN166" s="32">
        <f>IFERROR(('2a) logm_x(t)'!EC49-'2a) logm_x(t)'!EB49-'2a)answer'!$I49)^2,"")</f>
        <v>1.0182000146191899E-2</v>
      </c>
      <c r="AO166" s="32">
        <f>IFERROR(('2a) logm_x(t)'!ED49-'2a) logm_x(t)'!EC49-'2a)answer'!$I49)^2,"")</f>
        <v>1.9270036988391923E-3</v>
      </c>
      <c r="AP166" s="32">
        <f>IFERROR(('2a) logm_x(t)'!EE49-'2a) logm_x(t)'!ED49-'2a)answer'!$I49)^2,"")</f>
        <v>2.3859077084581446E-4</v>
      </c>
      <c r="AQ166" s="32">
        <f>IFERROR(('2a) logm_x(t)'!EF49-'2a) logm_x(t)'!EE49-'2a)answer'!$I49)^2,"")</f>
        <v>2.5378472501355641E-5</v>
      </c>
      <c r="AR166" s="32">
        <f>IFERROR(('2a) logm_x(t)'!EG49-'2a) logm_x(t)'!EF49-'2a)answer'!$I49)^2,"")</f>
        <v>7.7445215250720898E-3</v>
      </c>
      <c r="AS166" s="32">
        <f>IFERROR(('2a) logm_x(t)'!EH49-'2a) logm_x(t)'!EG49-'2a)answer'!$I49)^2,"")</f>
        <v>1.6077568666746089E-2</v>
      </c>
      <c r="AT166" s="32">
        <f>IFERROR(('2a) logm_x(t)'!EI49-'2a) logm_x(t)'!EH49-'2a)answer'!$I49)^2,"")</f>
        <v>2.1338100366323906E-3</v>
      </c>
      <c r="AU166" s="32">
        <f>IFERROR(('2a) logm_x(t)'!EJ49-'2a) logm_x(t)'!EI49-'2a)answer'!$I49)^2,"")</f>
        <v>2.4190657246250719E-3</v>
      </c>
      <c r="AV166" s="32">
        <f>IFERROR(('2a) logm_x(t)'!EK49-'2a) logm_x(t)'!EJ49-'2a)answer'!$I49)^2,"")</f>
        <v>1.0797118971865227E-3</v>
      </c>
      <c r="AW166" s="32">
        <f>IFERROR(('2a) logm_x(t)'!EL49-'2a) logm_x(t)'!EK49-'2a)answer'!$I49)^2,"")</f>
        <v>5.1102762637281534E-3</v>
      </c>
      <c r="AX166" s="32">
        <f>IFERROR(('2a) logm_x(t)'!EM49-'2a) logm_x(t)'!EL49-'2a)answer'!$I49)^2,"")</f>
        <v>1.5941514786205462E-3</v>
      </c>
      <c r="AY166" s="32">
        <f>IFERROR(('2a) logm_x(t)'!EN49-'2a) logm_x(t)'!EM49-'2a)answer'!$I49)^2,"")</f>
        <v>2.9899603012966424E-3</v>
      </c>
      <c r="AZ166" s="32">
        <f>IFERROR(('2a) logm_x(t)'!EO49-'2a) logm_x(t)'!EN49-'2a)answer'!$I49)^2,"")</f>
        <v>7.8293194274055219E-3</v>
      </c>
      <c r="BA166" s="32">
        <f>IFERROR(('2a) logm_x(t)'!EP49-'2a) logm_x(t)'!EO49-'2a)answer'!$I49)^2,"")</f>
        <v>1.6773927251429671E-3</v>
      </c>
      <c r="BB166" s="32">
        <f>IFERROR(('2a) logm_x(t)'!EQ49-'2a) logm_x(t)'!EP49-'2a)answer'!$I49)^2,"")</f>
        <v>4.5884295620460648E-3</v>
      </c>
      <c r="BC166" s="32">
        <f>IFERROR(('2a) logm_x(t)'!ER49-'2a) logm_x(t)'!EQ49-'2a)answer'!$I49)^2,"")</f>
        <v>6.8166284414572136E-3</v>
      </c>
      <c r="BD166" s="32">
        <f>IFERROR(('2a) logm_x(t)'!ES49-'2a) logm_x(t)'!ER49-'2a)answer'!$I49)^2,"")</f>
        <v>1.5483048800366508E-2</v>
      </c>
      <c r="BE166" s="32">
        <f>IFERROR(('2a) logm_x(t)'!ET49-'2a) logm_x(t)'!ES49-'2a)answer'!$I49)^2,"")</f>
        <v>6.767825659744327E-5</v>
      </c>
      <c r="BF166" s="32">
        <f>IFERROR(('2a) logm_x(t)'!EU49-'2a) logm_x(t)'!ET49-'2a)answer'!$I49)^2,"")</f>
        <v>5.2307031949705689E-3</v>
      </c>
      <c r="BG166" s="32">
        <f>IFERROR(('2a) logm_x(t)'!EV49-'2a) logm_x(t)'!EU49-'2a)answer'!$I49)^2,"")</f>
        <v>5.2798698701624564E-3</v>
      </c>
      <c r="BH166" s="32">
        <f>IFERROR(('2a) logm_x(t)'!EW49-'2a) logm_x(t)'!EV49-'2a)answer'!$I49)^2,"")</f>
        <v>1.0565959428202829E-2</v>
      </c>
      <c r="BI166" s="32">
        <f>IFERROR(('2a) logm_x(t)'!EX49-'2a) logm_x(t)'!EW49-'2a)answer'!$I49)^2,"")</f>
        <v>5.3784216774582401E-3</v>
      </c>
      <c r="BJ166" s="32">
        <f>IFERROR(('2a) logm_x(t)'!EY49-'2a) logm_x(t)'!EX49-'2a)answer'!$I49)^2,"")</f>
        <v>5.6421421189281693E-4</v>
      </c>
      <c r="BK166" s="32">
        <f>IFERROR(('2a) logm_x(t)'!EZ49-'2a) logm_x(t)'!EY49-'2a)answer'!$I49)^2,"")</f>
        <v>1.3299290256087901E-2</v>
      </c>
      <c r="BL166" s="32">
        <f>IFERROR(('2a) logm_x(t)'!FA49-'2a) logm_x(t)'!EZ49-'2a)answer'!$I49)^2,"")</f>
        <v>9.0819453610769957E-3</v>
      </c>
      <c r="BM166" s="32">
        <f>IFERROR(('2a) logm_x(t)'!FB49-'2a) logm_x(t)'!FA49-'2a)answer'!$I49)^2,"")</f>
        <v>1.4289157374445885E-3</v>
      </c>
      <c r="BN166" s="32">
        <f>IFERROR(('2a) logm_x(t)'!FC49-'2a) logm_x(t)'!FB49-'2a)answer'!$I49)^2,"")</f>
        <v>1.0775931200970269E-2</v>
      </c>
      <c r="BO166" s="32">
        <f>IFERROR(('2a) logm_x(t)'!FD49-'2a) logm_x(t)'!FC49-'2a)answer'!$I49)^2,"")</f>
        <v>2.4194854541752637E-6</v>
      </c>
      <c r="BP166" s="32">
        <f>IFERROR(('2a) logm_x(t)'!FE49-'2a) logm_x(t)'!FD49-'2a)answer'!$I49)^2,"")</f>
        <v>8.1905256300284484E-3</v>
      </c>
      <c r="BQ166" s="32">
        <f>IFERROR(('2a) logm_x(t)'!FF49-'2a) logm_x(t)'!FE49-'2a)answer'!$I49)^2,"")</f>
        <v>4.4375377333758973E-4</v>
      </c>
      <c r="BR166" s="32">
        <f>IFERROR(('2a) logm_x(t)'!FG49-'2a) logm_x(t)'!FF49-'2a)answer'!$I49)^2,"")</f>
        <v>2.5509407145509846E-3</v>
      </c>
      <c r="BS166" s="32">
        <f>IFERROR(('2a) logm_x(t)'!FH49-'2a) logm_x(t)'!FG49-'2a)answer'!$I49)^2,"")</f>
        <v>4.7743147860931897E-3</v>
      </c>
      <c r="BT166" s="32">
        <f>IFERROR(('2a) logm_x(t)'!FI49-'2a) logm_x(t)'!FH49-'2a)answer'!$I49)^2,"")</f>
        <v>1.8956869297921878E-4</v>
      </c>
      <c r="BU166" s="32">
        <f>IFERROR(('2a) logm_x(t)'!FJ49-'2a) logm_x(t)'!FI49-'2a)answer'!$I49)^2,"")</f>
        <v>1.9818394289602471E-4</v>
      </c>
      <c r="BV166" s="32">
        <f>IFERROR(('2a) logm_x(t)'!FK49-'2a) logm_x(t)'!FJ49-'2a)answer'!$I49)^2,"")</f>
        <v>7.9361479516494721E-3</v>
      </c>
      <c r="BW166" s="32">
        <f>IFERROR(('2a) logm_x(t)'!FL49-'2a) logm_x(t)'!FK49-'2a)answer'!$I49)^2,"")</f>
        <v>1.0876694524435415E-4</v>
      </c>
      <c r="BX166" s="32">
        <f>IFERROR(('2a) logm_x(t)'!FM49-'2a) logm_x(t)'!FL49-'2a)answer'!$I49)^2,"")</f>
        <v>2.2844079106461102E-3</v>
      </c>
      <c r="BY166" s="32">
        <f>IFERROR(('2a) logm_x(t)'!FN49-'2a) logm_x(t)'!FM49-'2a)answer'!$I49)^2,"")</f>
        <v>2.0086400295643504E-2</v>
      </c>
      <c r="BZ166" s="32">
        <f>IFERROR(('2a) logm_x(t)'!FO49-'2a) logm_x(t)'!FN49-'2a)answer'!$I49)^2,"")</f>
        <v>2.3344130739091726E-2</v>
      </c>
      <c r="CA166" s="32">
        <f>IFERROR(('2a) logm_x(t)'!FP49-'2a) logm_x(t)'!FO49-'2a)answer'!$I49)^2,"")</f>
        <v>6.8917603889289344E-2</v>
      </c>
      <c r="CB166" s="32">
        <f>IFERROR(('2a) logm_x(t)'!FQ49-'2a) logm_x(t)'!FP49-'2a)answer'!$I49)^2,"")</f>
        <v>1.5760468133895311E-2</v>
      </c>
      <c r="CC166" s="32">
        <f>IFERROR(('2a) logm_x(t)'!FR49-'2a) logm_x(t)'!FQ49-'2a)answer'!$I49)^2,"")</f>
        <v>3.2662893568455613E-3</v>
      </c>
      <c r="CD166" s="32">
        <f>IFERROR(('2a) logm_x(t)'!FS49-'2a) logm_x(t)'!FR49-'2a)answer'!$I49)^2,"")</f>
        <v>4.0637642234876821E-2</v>
      </c>
      <c r="CE166" s="32">
        <f>IFERROR(('2a) logm_x(t)'!FT49-'2a) logm_x(t)'!FS49-'2a)answer'!$I49)^2,"")</f>
        <v>4.5376610967423202E-2</v>
      </c>
      <c r="CF166" s="32">
        <f>IFERROR(('2a) logm_x(t)'!FU49-'2a) logm_x(t)'!FT49-'2a)answer'!$I49)^2,"")</f>
        <v>1.2943923121325253E-5</v>
      </c>
      <c r="CG166" s="32">
        <f>IFERROR(('2a) logm_x(t)'!FV49-'2a) logm_x(t)'!FU49-'2a)answer'!$I49)^2,"")</f>
        <v>8.953162846201785E-4</v>
      </c>
      <c r="CH166" s="32">
        <f>IFERROR(('2a) logm_x(t)'!FW49-'2a) logm_x(t)'!FV49-'2a)answer'!$I49)^2,"")</f>
        <v>2.9829513144788381E-2</v>
      </c>
      <c r="CI166" s="32">
        <f>IFERROR(('2a) logm_x(t)'!FX49-'2a) logm_x(t)'!FW49-'2a)answer'!$I49)^2,"")</f>
        <v>1.428756173861997E-2</v>
      </c>
      <c r="CJ166" s="32">
        <f>IFERROR(('2a) logm_x(t)'!FY49-'2a) logm_x(t)'!FX49-'2a)answer'!$I49)^2,"")</f>
        <v>2.9337767474767521E-4</v>
      </c>
      <c r="CK166" s="32">
        <f>IFERROR(('2a) logm_x(t)'!FZ49-'2a) logm_x(t)'!FY49-'2a)answer'!$I49)^2,"")</f>
        <v>6.2238649450061722E-3</v>
      </c>
      <c r="CL166" s="32">
        <f>IFERROR(('2a) logm_x(t)'!GA49-'2a) logm_x(t)'!FZ49-'2a)answer'!$I49)^2,"")</f>
        <v>4.7855621527862262E-2</v>
      </c>
      <c r="CM166" s="32">
        <f>IFERROR(('2a) logm_x(t)'!GB49-'2a) logm_x(t)'!GA49-'2a)answer'!$I49)^2,"")</f>
        <v>8.1931410279857883E-3</v>
      </c>
      <c r="CN166" s="32">
        <f>IFERROR(('2a) logm_x(t)'!GC49-'2a) logm_x(t)'!GB49-'2a)answer'!$I49)^2,"")</f>
        <v>2.9888550549948965E-5</v>
      </c>
    </row>
    <row r="167" spans="1:92" x14ac:dyDescent="0.25">
      <c r="A167" s="31">
        <f t="shared" si="11"/>
        <v>47</v>
      </c>
      <c r="C167" s="32">
        <f>IFERROR(('2a) logm_x(t)'!CR50-'2a) logm_x(t)'!CQ50-'2a)answer'!$I50)^2,"")</f>
        <v>1.1518324618102879E-3</v>
      </c>
      <c r="D167" s="32">
        <f>IFERROR(('2a) logm_x(t)'!CS50-'2a) logm_x(t)'!CR50-'2a)answer'!$I50)^2,"")</f>
        <v>5.5635132570154447E-4</v>
      </c>
      <c r="E167" s="32">
        <f>IFERROR(('2a) logm_x(t)'!CT50-'2a) logm_x(t)'!CS50-'2a)answer'!$I50)^2,"")</f>
        <v>2.2651407067981505E-3</v>
      </c>
      <c r="F167" s="32">
        <f>IFERROR(('2a) logm_x(t)'!CU50-'2a) logm_x(t)'!CT50-'2a)answer'!$I50)^2,"")</f>
        <v>2.4759644756005743E-3</v>
      </c>
      <c r="G167" s="32">
        <f>IFERROR(('2a) logm_x(t)'!CV50-'2a) logm_x(t)'!CU50-'2a)answer'!$I50)^2,"")</f>
        <v>9.2490547438217243E-3</v>
      </c>
      <c r="H167" s="32">
        <f>IFERROR(('2a) logm_x(t)'!CW50-'2a) logm_x(t)'!CV50-'2a)answer'!$I50)^2,"")</f>
        <v>2.5923343391750825E-4</v>
      </c>
      <c r="I167" s="32">
        <f>IFERROR(('2a) logm_x(t)'!CX50-'2a) logm_x(t)'!CW50-'2a)answer'!$I50)^2,"")</f>
        <v>4.714147901322408E-5</v>
      </c>
      <c r="J167" s="32">
        <f>IFERROR(('2a) logm_x(t)'!CY50-'2a) logm_x(t)'!CX50-'2a)answer'!$I50)^2,"")</f>
        <v>9.2213686640843021E-3</v>
      </c>
      <c r="K167" s="32">
        <f>IFERROR(('2a) logm_x(t)'!CZ50-'2a) logm_x(t)'!CY50-'2a)answer'!$I50)^2,"")</f>
        <v>5.6701764955947283E-3</v>
      </c>
      <c r="L167" s="32">
        <f>IFERROR(('2a) logm_x(t)'!DA50-'2a) logm_x(t)'!CZ50-'2a)answer'!$I50)^2,"")</f>
        <v>1.0102634274367812E-2</v>
      </c>
      <c r="M167" s="32">
        <f>IFERROR(('2a) logm_x(t)'!DB50-'2a) logm_x(t)'!DA50-'2a)answer'!$I50)^2,"")</f>
        <v>9.7957550211158415E-3</v>
      </c>
      <c r="N167" s="32">
        <f>IFERROR(('2a) logm_x(t)'!DC50-'2a) logm_x(t)'!DB50-'2a)answer'!$I50)^2,"")</f>
        <v>5.5840558846348854E-3</v>
      </c>
      <c r="O167" s="32">
        <f>IFERROR(('2a) logm_x(t)'!DD50-'2a) logm_x(t)'!DC50-'2a)answer'!$I50)^2,"")</f>
        <v>1.5212225295044388E-2</v>
      </c>
      <c r="P167" s="32">
        <f>IFERROR(('2a) logm_x(t)'!DE50-'2a) logm_x(t)'!DD50-'2a)answer'!$I50)^2,"")</f>
        <v>3.3284185134452589E-2</v>
      </c>
      <c r="Q167" s="32">
        <f>IFERROR(('2a) logm_x(t)'!DF50-'2a) logm_x(t)'!DE50-'2a)answer'!$I50)^2,"")</f>
        <v>2.1173244060075678E-2</v>
      </c>
      <c r="R167" s="32">
        <f>IFERROR(('2a) logm_x(t)'!DG50-'2a) logm_x(t)'!DF50-'2a)answer'!$I50)^2,"")</f>
        <v>1.3581553665149146E-2</v>
      </c>
      <c r="S167" s="32">
        <f>IFERROR(('2a) logm_x(t)'!DH50-'2a) logm_x(t)'!DG50-'2a)answer'!$I50)^2,"")</f>
        <v>2.9084463275236883E-2</v>
      </c>
      <c r="T167" s="32">
        <f>IFERROR(('2a) logm_x(t)'!DI50-'2a) logm_x(t)'!DH50-'2a)answer'!$I50)^2,"")</f>
        <v>1.183078177685316E-2</v>
      </c>
      <c r="U167" s="32">
        <f>IFERROR(('2a) logm_x(t)'!DJ50-'2a) logm_x(t)'!DI50-'2a)answer'!$I50)^2,"")</f>
        <v>4.1915578172798355E-4</v>
      </c>
      <c r="V167" s="32">
        <f>IFERROR(('2a) logm_x(t)'!DK50-'2a) logm_x(t)'!DJ50-'2a)answer'!$I50)^2,"")</f>
        <v>4.9702480682279355E-3</v>
      </c>
      <c r="W167" s="32">
        <f>IFERROR(('2a) logm_x(t)'!DL50-'2a) logm_x(t)'!DK50-'2a)answer'!$I50)^2,"")</f>
        <v>3.5846782247748446E-3</v>
      </c>
      <c r="X167" s="32">
        <f>IFERROR(('2a) logm_x(t)'!DM50-'2a) logm_x(t)'!DL50-'2a)answer'!$I50)^2,"")</f>
        <v>1.5243302477870473E-2</v>
      </c>
      <c r="Y167" s="32">
        <f>IFERROR(('2a) logm_x(t)'!DN50-'2a) logm_x(t)'!DM50-'2a)answer'!$I50)^2,"")</f>
        <v>4.2611424864458095E-4</v>
      </c>
      <c r="Z167" s="32">
        <f>IFERROR(('2a) logm_x(t)'!DO50-'2a) logm_x(t)'!DN50-'2a)answer'!$I50)^2,"")</f>
        <v>1.936919152906582E-2</v>
      </c>
      <c r="AA167" s="32">
        <f>IFERROR(('2a) logm_x(t)'!DP50-'2a) logm_x(t)'!DO50-'2a)answer'!$I50)^2,"")</f>
        <v>6.8715665089911686E-3</v>
      </c>
      <c r="AB167" s="32">
        <f>IFERROR(('2a) logm_x(t)'!DQ50-'2a) logm_x(t)'!DP50-'2a)answer'!$I50)^2,"")</f>
        <v>2.5800839840056419E-2</v>
      </c>
      <c r="AC167" s="32">
        <f>IFERROR(('2a) logm_x(t)'!DR50-'2a) logm_x(t)'!DQ50-'2a)answer'!$I50)^2,"")</f>
        <v>8.7948409289792995E-4</v>
      </c>
      <c r="AD167" s="32">
        <f>IFERROR(('2a) logm_x(t)'!DS50-'2a) logm_x(t)'!DR50-'2a)answer'!$I50)^2,"")</f>
        <v>1.4078199450569961E-2</v>
      </c>
      <c r="AE167" s="32">
        <f>IFERROR(('2a) logm_x(t)'!DT50-'2a) logm_x(t)'!DS50-'2a)answer'!$I50)^2,"")</f>
        <v>5.3996087877622597E-4</v>
      </c>
      <c r="AF167" s="32">
        <f>IFERROR(('2a) logm_x(t)'!DU50-'2a) logm_x(t)'!DT50-'2a)answer'!$I50)^2,"")</f>
        <v>1.3164106434393782E-3</v>
      </c>
      <c r="AG167" s="32">
        <f>IFERROR(('2a) logm_x(t)'!DV50-'2a) logm_x(t)'!DU50-'2a)answer'!$I50)^2,"")</f>
        <v>2.4144040995291143E-3</v>
      </c>
      <c r="AH167" s="32">
        <f>IFERROR(('2a) logm_x(t)'!DW50-'2a) logm_x(t)'!DV50-'2a)answer'!$I50)^2,"")</f>
        <v>6.2074603205881419E-6</v>
      </c>
      <c r="AI167" s="32">
        <f>IFERROR(('2a) logm_x(t)'!DX50-'2a) logm_x(t)'!DW50-'2a)answer'!$I50)^2,"")</f>
        <v>4.0679493117850901E-4</v>
      </c>
      <c r="AJ167" s="32">
        <f>IFERROR(('2a) logm_x(t)'!DY50-'2a) logm_x(t)'!DX50-'2a)answer'!$I50)^2,"")</f>
        <v>3.1738515174352264E-2</v>
      </c>
      <c r="AK167" s="32">
        <f>IFERROR(('2a) logm_x(t)'!DZ50-'2a) logm_x(t)'!DY50-'2a)answer'!$I50)^2,"")</f>
        <v>8.984197773963979E-3</v>
      </c>
      <c r="AL167" s="32">
        <f>IFERROR(('2a) logm_x(t)'!EA50-'2a) logm_x(t)'!DZ50-'2a)answer'!$I50)^2,"")</f>
        <v>2.6355753496104146E-2</v>
      </c>
      <c r="AM167" s="32">
        <f>IFERROR(('2a) logm_x(t)'!EB50-'2a) logm_x(t)'!EA50-'2a)answer'!$I50)^2,"")</f>
        <v>5.6462648753244282E-3</v>
      </c>
      <c r="AN167" s="32">
        <f>IFERROR(('2a) logm_x(t)'!EC50-'2a) logm_x(t)'!EB50-'2a)answer'!$I50)^2,"")</f>
        <v>7.9624218416699726E-4</v>
      </c>
      <c r="AO167" s="32">
        <f>IFERROR(('2a) logm_x(t)'!ED50-'2a) logm_x(t)'!EC50-'2a)answer'!$I50)^2,"")</f>
        <v>2.577115374918212E-3</v>
      </c>
      <c r="AP167" s="32">
        <f>IFERROR(('2a) logm_x(t)'!EE50-'2a) logm_x(t)'!ED50-'2a)answer'!$I50)^2,"")</f>
        <v>6.06928341258662E-2</v>
      </c>
      <c r="AQ167" s="32">
        <f>IFERROR(('2a) logm_x(t)'!EF50-'2a) logm_x(t)'!EE50-'2a)answer'!$I50)^2,"")</f>
        <v>7.41199480626515E-2</v>
      </c>
      <c r="AR167" s="32">
        <f>IFERROR(('2a) logm_x(t)'!EG50-'2a) logm_x(t)'!EF50-'2a)answer'!$I50)^2,"")</f>
        <v>3.9577881052559587E-3</v>
      </c>
      <c r="AS167" s="32">
        <f>IFERROR(('2a) logm_x(t)'!EH50-'2a) logm_x(t)'!EG50-'2a)answer'!$I50)^2,"")</f>
        <v>6.4006437554433387E-2</v>
      </c>
      <c r="AT167" s="32">
        <f>IFERROR(('2a) logm_x(t)'!EI50-'2a) logm_x(t)'!EH50-'2a)answer'!$I50)^2,"")</f>
        <v>1.2765964159129013E-2</v>
      </c>
      <c r="AU167" s="32">
        <f>IFERROR(('2a) logm_x(t)'!EJ50-'2a) logm_x(t)'!EI50-'2a)answer'!$I50)^2,"")</f>
        <v>8.4994762215641621E-4</v>
      </c>
      <c r="AV167" s="32">
        <f>IFERROR(('2a) logm_x(t)'!EK50-'2a) logm_x(t)'!EJ50-'2a)answer'!$I50)^2,"")</f>
        <v>5.7425529331810578E-4</v>
      </c>
      <c r="AW167" s="32">
        <f>IFERROR(('2a) logm_x(t)'!EL50-'2a) logm_x(t)'!EK50-'2a)answer'!$I50)^2,"")</f>
        <v>2.009347770356832E-3</v>
      </c>
      <c r="AX167" s="32">
        <f>IFERROR(('2a) logm_x(t)'!EM50-'2a) logm_x(t)'!EL50-'2a)answer'!$I50)^2,"")</f>
        <v>1.7182139038663528E-3</v>
      </c>
      <c r="AY167" s="32">
        <f>IFERROR(('2a) logm_x(t)'!EN50-'2a) logm_x(t)'!EM50-'2a)answer'!$I50)^2,"")</f>
        <v>3.488405995021376E-3</v>
      </c>
      <c r="AZ167" s="32">
        <f>IFERROR(('2a) logm_x(t)'!EO50-'2a) logm_x(t)'!EN50-'2a)answer'!$I50)^2,"")</f>
        <v>2.4535908881792318E-3</v>
      </c>
      <c r="BA167" s="32">
        <f>IFERROR(('2a) logm_x(t)'!EP50-'2a) logm_x(t)'!EO50-'2a)answer'!$I50)^2,"")</f>
        <v>5.2940780677160409E-3</v>
      </c>
      <c r="BB167" s="32">
        <f>IFERROR(('2a) logm_x(t)'!EQ50-'2a) logm_x(t)'!EP50-'2a)answer'!$I50)^2,"")</f>
        <v>3.9201587018242636E-3</v>
      </c>
      <c r="BC167" s="32">
        <f>IFERROR(('2a) logm_x(t)'!ER50-'2a) logm_x(t)'!EQ50-'2a)answer'!$I50)^2,"")</f>
        <v>3.9948516519036593E-3</v>
      </c>
      <c r="BD167" s="32">
        <f>IFERROR(('2a) logm_x(t)'!ES50-'2a) logm_x(t)'!ER50-'2a)answer'!$I50)^2,"")</f>
        <v>4.3479749572200718E-4</v>
      </c>
      <c r="BE167" s="32">
        <f>IFERROR(('2a) logm_x(t)'!ET50-'2a) logm_x(t)'!ES50-'2a)answer'!$I50)^2,"")</f>
        <v>9.5579507608778338E-3</v>
      </c>
      <c r="BF167" s="32">
        <f>IFERROR(('2a) logm_x(t)'!EU50-'2a) logm_x(t)'!ET50-'2a)answer'!$I50)^2,"")</f>
        <v>2.5191356889222812E-4</v>
      </c>
      <c r="BG167" s="32">
        <f>IFERROR(('2a) logm_x(t)'!EV50-'2a) logm_x(t)'!EU50-'2a)answer'!$I50)^2,"")</f>
        <v>2.550257978360134E-3</v>
      </c>
      <c r="BH167" s="32">
        <f>IFERROR(('2a) logm_x(t)'!EW50-'2a) logm_x(t)'!EV50-'2a)answer'!$I50)^2,"")</f>
        <v>1.7693413847843975E-6</v>
      </c>
      <c r="BI167" s="32">
        <f>IFERROR(('2a) logm_x(t)'!EX50-'2a) logm_x(t)'!EW50-'2a)answer'!$I50)^2,"")</f>
        <v>3.2176697201741506E-3</v>
      </c>
      <c r="BJ167" s="32">
        <f>IFERROR(('2a) logm_x(t)'!EY50-'2a) logm_x(t)'!EX50-'2a)answer'!$I50)^2,"")</f>
        <v>1.9215365256693369E-5</v>
      </c>
      <c r="BK167" s="32">
        <f>IFERROR(('2a) logm_x(t)'!EZ50-'2a) logm_x(t)'!EY50-'2a)answer'!$I50)^2,"")</f>
        <v>4.3874011550597882E-4</v>
      </c>
      <c r="BL167" s="32">
        <f>IFERROR(('2a) logm_x(t)'!FA50-'2a) logm_x(t)'!EZ50-'2a)answer'!$I50)^2,"")</f>
        <v>7.308720550949599E-5</v>
      </c>
      <c r="BM167" s="32">
        <f>IFERROR(('2a) logm_x(t)'!FB50-'2a) logm_x(t)'!FA50-'2a)answer'!$I50)^2,"")</f>
        <v>6.567543516423904E-3</v>
      </c>
      <c r="BN167" s="32">
        <f>IFERROR(('2a) logm_x(t)'!FC50-'2a) logm_x(t)'!FB50-'2a)answer'!$I50)^2,"")</f>
        <v>9.186277241988448E-3</v>
      </c>
      <c r="BO167" s="32">
        <f>IFERROR(('2a) logm_x(t)'!FD50-'2a) logm_x(t)'!FC50-'2a)answer'!$I50)^2,"")</f>
        <v>1.0980410303637972E-2</v>
      </c>
      <c r="BP167" s="32">
        <f>IFERROR(('2a) logm_x(t)'!FE50-'2a) logm_x(t)'!FD50-'2a)answer'!$I50)^2,"")</f>
        <v>3.6204594094671489E-5</v>
      </c>
      <c r="BQ167" s="32">
        <f>IFERROR(('2a) logm_x(t)'!FF50-'2a) logm_x(t)'!FE50-'2a)answer'!$I50)^2,"")</f>
        <v>1.0027785017184892E-2</v>
      </c>
      <c r="BR167" s="32">
        <f>IFERROR(('2a) logm_x(t)'!FG50-'2a) logm_x(t)'!FF50-'2a)answer'!$I50)^2,"")</f>
        <v>2.808011522620955E-2</v>
      </c>
      <c r="BS167" s="32">
        <f>IFERROR(('2a) logm_x(t)'!FH50-'2a) logm_x(t)'!FG50-'2a)answer'!$I50)^2,"")</f>
        <v>9.9032925861671948E-4</v>
      </c>
      <c r="BT167" s="32">
        <f>IFERROR(('2a) logm_x(t)'!FI50-'2a) logm_x(t)'!FH50-'2a)answer'!$I50)^2,"")</f>
        <v>4.4357733948145999E-4</v>
      </c>
      <c r="BU167" s="32">
        <f>IFERROR(('2a) logm_x(t)'!FJ50-'2a) logm_x(t)'!FI50-'2a)answer'!$I50)^2,"")</f>
        <v>2.5087838276434543E-5</v>
      </c>
      <c r="BV167" s="32">
        <f>IFERROR(('2a) logm_x(t)'!FK50-'2a) logm_x(t)'!FJ50-'2a)answer'!$I50)^2,"")</f>
        <v>1.7143433517526998E-3</v>
      </c>
      <c r="BW167" s="32">
        <f>IFERROR(('2a) logm_x(t)'!FL50-'2a) logm_x(t)'!FK50-'2a)answer'!$I50)^2,"")</f>
        <v>3.433908944590064E-3</v>
      </c>
      <c r="BX167" s="32">
        <f>IFERROR(('2a) logm_x(t)'!FM50-'2a) logm_x(t)'!FL50-'2a)answer'!$I50)^2,"")</f>
        <v>2.5890904025374925E-3</v>
      </c>
      <c r="BY167" s="32">
        <f>IFERROR(('2a) logm_x(t)'!FN50-'2a) logm_x(t)'!FM50-'2a)answer'!$I50)^2,"")</f>
        <v>3.859876285287734E-2</v>
      </c>
      <c r="BZ167" s="32">
        <f>IFERROR(('2a) logm_x(t)'!FO50-'2a) logm_x(t)'!FN50-'2a)answer'!$I50)^2,"")</f>
        <v>6.0557020631321155E-3</v>
      </c>
      <c r="CA167" s="32">
        <f>IFERROR(('2a) logm_x(t)'!FP50-'2a) logm_x(t)'!FO50-'2a)answer'!$I50)^2,"")</f>
        <v>2.2491431907214639E-2</v>
      </c>
      <c r="CB167" s="32">
        <f>IFERROR(('2a) logm_x(t)'!FQ50-'2a) logm_x(t)'!FP50-'2a)answer'!$I50)^2,"")</f>
        <v>6.4238449326043084E-2</v>
      </c>
      <c r="CC167" s="32">
        <f>IFERROR(('2a) logm_x(t)'!FR50-'2a) logm_x(t)'!FQ50-'2a)answer'!$I50)^2,"")</f>
        <v>8.1953681349421063E-4</v>
      </c>
      <c r="CD167" s="32">
        <f>IFERROR(('2a) logm_x(t)'!FS50-'2a) logm_x(t)'!FR50-'2a)answer'!$I50)^2,"")</f>
        <v>1.9027546822080556E-2</v>
      </c>
      <c r="CE167" s="32">
        <f>IFERROR(('2a) logm_x(t)'!FT50-'2a) logm_x(t)'!FS50-'2a)answer'!$I50)^2,"")</f>
        <v>6.0737868285449213E-3</v>
      </c>
      <c r="CF167" s="32">
        <f>IFERROR(('2a) logm_x(t)'!FU50-'2a) logm_x(t)'!FT50-'2a)answer'!$I50)^2,"")</f>
        <v>1.2684441779301357E-4</v>
      </c>
      <c r="CG167" s="32">
        <f>IFERROR(('2a) logm_x(t)'!FV50-'2a) logm_x(t)'!FU50-'2a)answer'!$I50)^2,"")</f>
        <v>9.6773661532839009E-5</v>
      </c>
      <c r="CH167" s="32">
        <f>IFERROR(('2a) logm_x(t)'!FW50-'2a) logm_x(t)'!FV50-'2a)answer'!$I50)^2,"")</f>
        <v>7.9475529024350868E-3</v>
      </c>
      <c r="CI167" s="32">
        <f>IFERROR(('2a) logm_x(t)'!FX50-'2a) logm_x(t)'!FW50-'2a)answer'!$I50)^2,"")</f>
        <v>2.2520399078751616E-2</v>
      </c>
      <c r="CJ167" s="32">
        <f>IFERROR(('2a) logm_x(t)'!FY50-'2a) logm_x(t)'!FX50-'2a)answer'!$I50)^2,"")</f>
        <v>1.254218836225772E-4</v>
      </c>
      <c r="CK167" s="32">
        <f>IFERROR(('2a) logm_x(t)'!FZ50-'2a) logm_x(t)'!FY50-'2a)answer'!$I50)^2,"")</f>
        <v>6.4740272648570385E-3</v>
      </c>
      <c r="CL167" s="32">
        <f>IFERROR(('2a) logm_x(t)'!GA50-'2a) logm_x(t)'!FZ50-'2a)answer'!$I50)^2,"")</f>
        <v>2.5557536728333805E-2</v>
      </c>
      <c r="CM167" s="32">
        <f>IFERROR(('2a) logm_x(t)'!GB50-'2a) logm_x(t)'!GA50-'2a)answer'!$I50)^2,"")</f>
        <v>3.4082775699679373E-2</v>
      </c>
      <c r="CN167" s="32">
        <f>IFERROR(('2a) logm_x(t)'!GC50-'2a) logm_x(t)'!GB50-'2a)answer'!$I50)^2,"")</f>
        <v>3.9837725243106487E-3</v>
      </c>
    </row>
    <row r="168" spans="1:92" x14ac:dyDescent="0.25">
      <c r="A168" s="31">
        <f t="shared" si="11"/>
        <v>48</v>
      </c>
      <c r="C168" s="32">
        <f>IFERROR(('2a) logm_x(t)'!CR51-'2a) logm_x(t)'!CQ51-'2a)answer'!$I51)^2,"")</f>
        <v>1.304193796605049E-2</v>
      </c>
      <c r="D168" s="32">
        <f>IFERROR(('2a) logm_x(t)'!CS51-'2a) logm_x(t)'!CR51-'2a)answer'!$I51)^2,"")</f>
        <v>4.8846021807361702E-2</v>
      </c>
      <c r="E168" s="32">
        <f>IFERROR(('2a) logm_x(t)'!CT51-'2a) logm_x(t)'!CS51-'2a)answer'!$I51)^2,"")</f>
        <v>2.8086066883808639E-4</v>
      </c>
      <c r="F168" s="32">
        <f>IFERROR(('2a) logm_x(t)'!CU51-'2a) logm_x(t)'!CT51-'2a)answer'!$I51)^2,"")</f>
        <v>1.3347204931095317E-3</v>
      </c>
      <c r="G168" s="32">
        <f>IFERROR(('2a) logm_x(t)'!CV51-'2a) logm_x(t)'!CU51-'2a)answer'!$I51)^2,"")</f>
        <v>1.7431607927354997E-2</v>
      </c>
      <c r="H168" s="32">
        <f>IFERROR(('2a) logm_x(t)'!CW51-'2a) logm_x(t)'!CV51-'2a)answer'!$I51)^2,"")</f>
        <v>1.8495067006260246E-2</v>
      </c>
      <c r="I168" s="32">
        <f>IFERROR(('2a) logm_x(t)'!CX51-'2a) logm_x(t)'!CW51-'2a)answer'!$I51)^2,"")</f>
        <v>8.5880888258843841E-3</v>
      </c>
      <c r="J168" s="32">
        <f>IFERROR(('2a) logm_x(t)'!CY51-'2a) logm_x(t)'!CX51-'2a)answer'!$I51)^2,"")</f>
        <v>3.0393443364001578E-4</v>
      </c>
      <c r="K168" s="32">
        <f>IFERROR(('2a) logm_x(t)'!CZ51-'2a) logm_x(t)'!CY51-'2a)answer'!$I51)^2,"")</f>
        <v>8.1495447269678035E-3</v>
      </c>
      <c r="L168" s="32">
        <f>IFERROR(('2a) logm_x(t)'!DA51-'2a) logm_x(t)'!CZ51-'2a)answer'!$I51)^2,"")</f>
        <v>1.6825892925031592E-2</v>
      </c>
      <c r="M168" s="32">
        <f>IFERROR(('2a) logm_x(t)'!DB51-'2a) logm_x(t)'!DA51-'2a)answer'!$I51)^2,"")</f>
        <v>4.7657353268410882E-3</v>
      </c>
      <c r="N168" s="32">
        <f>IFERROR(('2a) logm_x(t)'!DC51-'2a) logm_x(t)'!DB51-'2a)answer'!$I51)^2,"")</f>
        <v>3.6743286423392999E-3</v>
      </c>
      <c r="O168" s="32">
        <f>IFERROR(('2a) logm_x(t)'!DD51-'2a) logm_x(t)'!DC51-'2a)answer'!$I51)^2,"")</f>
        <v>7.5209192786069028E-4</v>
      </c>
      <c r="P168" s="32">
        <f>IFERROR(('2a) logm_x(t)'!DE51-'2a) logm_x(t)'!DD51-'2a)answer'!$I51)^2,"")</f>
        <v>1.4897483757454658E-2</v>
      </c>
      <c r="Q168" s="32">
        <f>IFERROR(('2a) logm_x(t)'!DF51-'2a) logm_x(t)'!DE51-'2a)answer'!$I51)^2,"")</f>
        <v>1.6699345056314836E-2</v>
      </c>
      <c r="R168" s="32">
        <f>IFERROR(('2a) logm_x(t)'!DG51-'2a) logm_x(t)'!DF51-'2a)answer'!$I51)^2,"")</f>
        <v>8.4076792740647738E-3</v>
      </c>
      <c r="S168" s="32">
        <f>IFERROR(('2a) logm_x(t)'!DH51-'2a) logm_x(t)'!DG51-'2a)answer'!$I51)^2,"")</f>
        <v>6.0029361850143749E-3</v>
      </c>
      <c r="T168" s="32">
        <f>IFERROR(('2a) logm_x(t)'!DI51-'2a) logm_x(t)'!DH51-'2a)answer'!$I51)^2,"")</f>
        <v>6.8054383116929532E-4</v>
      </c>
      <c r="U168" s="32">
        <f>IFERROR(('2a) logm_x(t)'!DJ51-'2a) logm_x(t)'!DI51-'2a)answer'!$I51)^2,"")</f>
        <v>1.7903622677755764E-3</v>
      </c>
      <c r="V168" s="32">
        <f>IFERROR(('2a) logm_x(t)'!DK51-'2a) logm_x(t)'!DJ51-'2a)answer'!$I51)^2,"")</f>
        <v>1.1243429749605094E-3</v>
      </c>
      <c r="W168" s="32">
        <f>IFERROR(('2a) logm_x(t)'!DL51-'2a) logm_x(t)'!DK51-'2a)answer'!$I51)^2,"")</f>
        <v>6.7067164129113394E-3</v>
      </c>
      <c r="X168" s="32">
        <f>IFERROR(('2a) logm_x(t)'!DM51-'2a) logm_x(t)'!DL51-'2a)answer'!$I51)^2,"")</f>
        <v>1.3597378531174522E-4</v>
      </c>
      <c r="Y168" s="32">
        <f>IFERROR(('2a) logm_x(t)'!DN51-'2a) logm_x(t)'!DM51-'2a)answer'!$I51)^2,"")</f>
        <v>1.3582287219529903E-2</v>
      </c>
      <c r="Z168" s="32">
        <f>IFERROR(('2a) logm_x(t)'!DO51-'2a) logm_x(t)'!DN51-'2a)answer'!$I51)^2,"")</f>
        <v>5.3052658431038298E-4</v>
      </c>
      <c r="AA168" s="32">
        <f>IFERROR(('2a) logm_x(t)'!DP51-'2a) logm_x(t)'!DO51-'2a)answer'!$I51)^2,"")</f>
        <v>1.39519858458203E-5</v>
      </c>
      <c r="AB168" s="32">
        <f>IFERROR(('2a) logm_x(t)'!DQ51-'2a) logm_x(t)'!DP51-'2a)answer'!$I51)^2,"")</f>
        <v>1.8058006056359356E-2</v>
      </c>
      <c r="AC168" s="32">
        <f>IFERROR(('2a) logm_x(t)'!DR51-'2a) logm_x(t)'!DQ51-'2a)answer'!$I51)^2,"")</f>
        <v>3.4802620725119936E-2</v>
      </c>
      <c r="AD168" s="32">
        <f>IFERROR(('2a) logm_x(t)'!DS51-'2a) logm_x(t)'!DR51-'2a)answer'!$I51)^2,"")</f>
        <v>6.5494364405894328E-6</v>
      </c>
      <c r="AE168" s="32">
        <f>IFERROR(('2a) logm_x(t)'!DT51-'2a) logm_x(t)'!DS51-'2a)answer'!$I51)^2,"")</f>
        <v>2.2749671704325795E-2</v>
      </c>
      <c r="AF168" s="32">
        <f>IFERROR(('2a) logm_x(t)'!DU51-'2a) logm_x(t)'!DT51-'2a)answer'!$I51)^2,"")</f>
        <v>9.0316068311525003E-3</v>
      </c>
      <c r="AG168" s="32">
        <f>IFERROR(('2a) logm_x(t)'!DV51-'2a) logm_x(t)'!DU51-'2a)answer'!$I51)^2,"")</f>
        <v>7.1808318741133593E-3</v>
      </c>
      <c r="AH168" s="32">
        <f>IFERROR(('2a) logm_x(t)'!DW51-'2a) logm_x(t)'!DV51-'2a)answer'!$I51)^2,"")</f>
        <v>1.2188768708478792E-2</v>
      </c>
      <c r="AI168" s="32">
        <f>IFERROR(('2a) logm_x(t)'!DX51-'2a) logm_x(t)'!DW51-'2a)answer'!$I51)^2,"")</f>
        <v>4.4330251358229555E-3</v>
      </c>
      <c r="AJ168" s="32">
        <f>IFERROR(('2a) logm_x(t)'!DY51-'2a) logm_x(t)'!DX51-'2a)answer'!$I51)^2,"")</f>
        <v>3.1835797845931574E-2</v>
      </c>
      <c r="AK168" s="32">
        <f>IFERROR(('2a) logm_x(t)'!DZ51-'2a) logm_x(t)'!DY51-'2a)answer'!$I51)^2,"")</f>
        <v>6.1157084149058693E-3</v>
      </c>
      <c r="AL168" s="32">
        <f>IFERROR(('2a) logm_x(t)'!EA51-'2a) logm_x(t)'!DZ51-'2a)answer'!$I51)^2,"")</f>
        <v>8.7609951283929444E-3</v>
      </c>
      <c r="AM168" s="32">
        <f>IFERROR(('2a) logm_x(t)'!EB51-'2a) logm_x(t)'!EA51-'2a)answer'!$I51)^2,"")</f>
        <v>6.1228610450871817E-4</v>
      </c>
      <c r="AN168" s="32">
        <f>IFERROR(('2a) logm_x(t)'!EC51-'2a) logm_x(t)'!EB51-'2a)answer'!$I51)^2,"")</f>
        <v>1.5939290438139533E-2</v>
      </c>
      <c r="AO168" s="32">
        <f>IFERROR(('2a) logm_x(t)'!ED51-'2a) logm_x(t)'!EC51-'2a)answer'!$I51)^2,"")</f>
        <v>4.5056543900115443E-3</v>
      </c>
      <c r="AP168" s="32">
        <f>IFERROR(('2a) logm_x(t)'!EE51-'2a) logm_x(t)'!ED51-'2a)answer'!$I51)^2,"")</f>
        <v>1.9543942474900713E-3</v>
      </c>
      <c r="AQ168" s="32">
        <f>IFERROR(('2a) logm_x(t)'!EF51-'2a) logm_x(t)'!EE51-'2a)answer'!$I51)^2,"")</f>
        <v>9.8654824506608967E-4</v>
      </c>
      <c r="AR168" s="32">
        <f>IFERROR(('2a) logm_x(t)'!EG51-'2a) logm_x(t)'!EF51-'2a)answer'!$I51)^2,"")</f>
        <v>2.6248927181275343E-4</v>
      </c>
      <c r="AS168" s="32">
        <f>IFERROR(('2a) logm_x(t)'!EH51-'2a) logm_x(t)'!EG51-'2a)answer'!$I51)^2,"")</f>
        <v>2.3534491224409159E-2</v>
      </c>
      <c r="AT168" s="32">
        <f>IFERROR(('2a) logm_x(t)'!EI51-'2a) logm_x(t)'!EH51-'2a)answer'!$I51)^2,"")</f>
        <v>6.2108895447170378E-3</v>
      </c>
      <c r="AU168" s="32">
        <f>IFERROR(('2a) logm_x(t)'!EJ51-'2a) logm_x(t)'!EI51-'2a)answer'!$I51)^2,"")</f>
        <v>6.3731290338948964E-3</v>
      </c>
      <c r="AV168" s="32">
        <f>IFERROR(('2a) logm_x(t)'!EK51-'2a) logm_x(t)'!EJ51-'2a)answer'!$I51)^2,"")</f>
        <v>8.7684545709388066E-4</v>
      </c>
      <c r="AW168" s="32">
        <f>IFERROR(('2a) logm_x(t)'!EL51-'2a) logm_x(t)'!EK51-'2a)answer'!$I51)^2,"")</f>
        <v>2.6326481492139303E-3</v>
      </c>
      <c r="AX168" s="32">
        <f>IFERROR(('2a) logm_x(t)'!EM51-'2a) logm_x(t)'!EL51-'2a)answer'!$I51)^2,"")</f>
        <v>1.1259876795629644E-3</v>
      </c>
      <c r="AY168" s="32">
        <f>IFERROR(('2a) logm_x(t)'!EN51-'2a) logm_x(t)'!EM51-'2a)answer'!$I51)^2,"")</f>
        <v>2.8647141176945069E-3</v>
      </c>
      <c r="AZ168" s="32">
        <f>IFERROR(('2a) logm_x(t)'!EO51-'2a) logm_x(t)'!EN51-'2a)answer'!$I51)^2,"")</f>
        <v>3.0100874185122694E-3</v>
      </c>
      <c r="BA168" s="32">
        <f>IFERROR(('2a) logm_x(t)'!EP51-'2a) logm_x(t)'!EO51-'2a)answer'!$I51)^2,"")</f>
        <v>3.0394585505795642E-3</v>
      </c>
      <c r="BB168" s="32">
        <f>IFERROR(('2a) logm_x(t)'!EQ51-'2a) logm_x(t)'!EP51-'2a)answer'!$I51)^2,"")</f>
        <v>6.3170270202642293E-4</v>
      </c>
      <c r="BC168" s="32">
        <f>IFERROR(('2a) logm_x(t)'!ER51-'2a) logm_x(t)'!EQ51-'2a)answer'!$I51)^2,"")</f>
        <v>2.7686543269074562E-5</v>
      </c>
      <c r="BD168" s="32">
        <f>IFERROR(('2a) logm_x(t)'!ES51-'2a) logm_x(t)'!ER51-'2a)answer'!$I51)^2,"")</f>
        <v>2.1296717763626195E-4</v>
      </c>
      <c r="BE168" s="32">
        <f>IFERROR(('2a) logm_x(t)'!ET51-'2a) logm_x(t)'!ES51-'2a)answer'!$I51)^2,"")</f>
        <v>1.3596529121592568E-3</v>
      </c>
      <c r="BF168" s="32">
        <f>IFERROR(('2a) logm_x(t)'!EU51-'2a) logm_x(t)'!ET51-'2a)answer'!$I51)^2,"")</f>
        <v>3.8816335989624693E-3</v>
      </c>
      <c r="BG168" s="32">
        <f>IFERROR(('2a) logm_x(t)'!EV51-'2a) logm_x(t)'!EU51-'2a)answer'!$I51)^2,"")</f>
        <v>1.6201051699036998E-4</v>
      </c>
      <c r="BH168" s="32">
        <f>IFERROR(('2a) logm_x(t)'!EW51-'2a) logm_x(t)'!EV51-'2a)answer'!$I51)^2,"")</f>
        <v>2.4802675907214509E-3</v>
      </c>
      <c r="BI168" s="32">
        <f>IFERROR(('2a) logm_x(t)'!EX51-'2a) logm_x(t)'!EW51-'2a)answer'!$I51)^2,"")</f>
        <v>8.1119274846691587E-3</v>
      </c>
      <c r="BJ168" s="32">
        <f>IFERROR(('2a) logm_x(t)'!EY51-'2a) logm_x(t)'!EX51-'2a)answer'!$I51)^2,"")</f>
        <v>9.1513507371660582E-3</v>
      </c>
      <c r="BK168" s="32">
        <f>IFERROR(('2a) logm_x(t)'!EZ51-'2a) logm_x(t)'!EY51-'2a)answer'!$I51)^2,"")</f>
        <v>2.7321610304640019E-3</v>
      </c>
      <c r="BL168" s="32">
        <f>IFERROR(('2a) logm_x(t)'!FA51-'2a) logm_x(t)'!EZ51-'2a)answer'!$I51)^2,"")</f>
        <v>7.6785361905736538E-3</v>
      </c>
      <c r="BM168" s="32">
        <f>IFERROR(('2a) logm_x(t)'!FB51-'2a) logm_x(t)'!FA51-'2a)answer'!$I51)^2,"")</f>
        <v>2.3427697435548815E-5</v>
      </c>
      <c r="BN168" s="32">
        <f>IFERROR(('2a) logm_x(t)'!FC51-'2a) logm_x(t)'!FB51-'2a)answer'!$I51)^2,"")</f>
        <v>2.2617653011993144E-3</v>
      </c>
      <c r="BO168" s="32">
        <f>IFERROR(('2a) logm_x(t)'!FD51-'2a) logm_x(t)'!FC51-'2a)answer'!$I51)^2,"")</f>
        <v>8.696647861935067E-4</v>
      </c>
      <c r="BP168" s="32">
        <f>IFERROR(('2a) logm_x(t)'!FE51-'2a) logm_x(t)'!FD51-'2a)answer'!$I51)^2,"")</f>
        <v>2.5867614492326767E-2</v>
      </c>
      <c r="BQ168" s="32">
        <f>IFERROR(('2a) logm_x(t)'!FF51-'2a) logm_x(t)'!FE51-'2a)answer'!$I51)^2,"")</f>
        <v>1.0476522588997418E-3</v>
      </c>
      <c r="BR168" s="32">
        <f>IFERROR(('2a) logm_x(t)'!FG51-'2a) logm_x(t)'!FF51-'2a)answer'!$I51)^2,"")</f>
        <v>3.2037708986665152E-3</v>
      </c>
      <c r="BS168" s="32">
        <f>IFERROR(('2a) logm_x(t)'!FH51-'2a) logm_x(t)'!FG51-'2a)answer'!$I51)^2,"")</f>
        <v>7.3400978843026132E-3</v>
      </c>
      <c r="BT168" s="32">
        <f>IFERROR(('2a) logm_x(t)'!FI51-'2a) logm_x(t)'!FH51-'2a)answer'!$I51)^2,"")</f>
        <v>1.5209518888077096E-2</v>
      </c>
      <c r="BU168" s="32">
        <f>IFERROR(('2a) logm_x(t)'!FJ51-'2a) logm_x(t)'!FI51-'2a)answer'!$I51)^2,"")</f>
        <v>7.381191902799537E-3</v>
      </c>
      <c r="BV168" s="32">
        <f>IFERROR(('2a) logm_x(t)'!FK51-'2a) logm_x(t)'!FJ51-'2a)answer'!$I51)^2,"")</f>
        <v>2.9143358321272045E-3</v>
      </c>
      <c r="BW168" s="32">
        <f>IFERROR(('2a) logm_x(t)'!FL51-'2a) logm_x(t)'!FK51-'2a)answer'!$I51)^2,"")</f>
        <v>4.0262011871201391E-5</v>
      </c>
      <c r="BX168" s="32">
        <f>IFERROR(('2a) logm_x(t)'!FM51-'2a) logm_x(t)'!FL51-'2a)answer'!$I51)^2,"")</f>
        <v>8.4977305378315313E-3</v>
      </c>
      <c r="BY168" s="32">
        <f>IFERROR(('2a) logm_x(t)'!FN51-'2a) logm_x(t)'!FM51-'2a)answer'!$I51)^2,"")</f>
        <v>9.863056654381476E-5</v>
      </c>
      <c r="BZ168" s="32">
        <f>IFERROR(('2a) logm_x(t)'!FO51-'2a) logm_x(t)'!FN51-'2a)answer'!$I51)^2,"")</f>
        <v>2.3195253875876688E-3</v>
      </c>
      <c r="CA168" s="32">
        <f>IFERROR(('2a) logm_x(t)'!FP51-'2a) logm_x(t)'!FO51-'2a)answer'!$I51)^2,"")</f>
        <v>4.4041834604363838E-5</v>
      </c>
      <c r="CB168" s="32">
        <f>IFERROR(('2a) logm_x(t)'!FQ51-'2a) logm_x(t)'!FP51-'2a)answer'!$I51)^2,"")</f>
        <v>5.5982398268396749E-4</v>
      </c>
      <c r="CC168" s="32">
        <f>IFERROR(('2a) logm_x(t)'!FR51-'2a) logm_x(t)'!FQ51-'2a)answer'!$I51)^2,"")</f>
        <v>7.6345835763599558E-3</v>
      </c>
      <c r="CD168" s="32">
        <f>IFERROR(('2a) logm_x(t)'!FS51-'2a) logm_x(t)'!FR51-'2a)answer'!$I51)^2,"")</f>
        <v>2.7336289310351488E-3</v>
      </c>
      <c r="CE168" s="32">
        <f>IFERROR(('2a) logm_x(t)'!FT51-'2a) logm_x(t)'!FS51-'2a)answer'!$I51)^2,"")</f>
        <v>4.4274511759714481E-3</v>
      </c>
      <c r="CF168" s="32">
        <f>IFERROR(('2a) logm_x(t)'!FU51-'2a) logm_x(t)'!FT51-'2a)answer'!$I51)^2,"")</f>
        <v>1.4225186222038127E-2</v>
      </c>
      <c r="CG168" s="32">
        <f>IFERROR(('2a) logm_x(t)'!FV51-'2a) logm_x(t)'!FU51-'2a)answer'!$I51)^2,"")</f>
        <v>7.4739575145046759E-4</v>
      </c>
      <c r="CH168" s="32">
        <f>IFERROR(('2a) logm_x(t)'!FW51-'2a) logm_x(t)'!FV51-'2a)answer'!$I51)^2,"")</f>
        <v>8.3528406734966234E-6</v>
      </c>
      <c r="CI168" s="32">
        <f>IFERROR(('2a) logm_x(t)'!FX51-'2a) logm_x(t)'!FW51-'2a)answer'!$I51)^2,"")</f>
        <v>4.5358698911015759E-3</v>
      </c>
      <c r="CJ168" s="32">
        <f>IFERROR(('2a) logm_x(t)'!FY51-'2a) logm_x(t)'!FX51-'2a)answer'!$I51)^2,"")</f>
        <v>4.3578743965277467E-3</v>
      </c>
      <c r="CK168" s="32">
        <f>IFERROR(('2a) logm_x(t)'!FZ51-'2a) logm_x(t)'!FY51-'2a)answer'!$I51)^2,"")</f>
        <v>1.0985151317121425E-2</v>
      </c>
      <c r="CL168" s="32">
        <f>IFERROR(('2a) logm_x(t)'!GA51-'2a) logm_x(t)'!FZ51-'2a)answer'!$I51)^2,"")</f>
        <v>5.6763513876637256E-4</v>
      </c>
      <c r="CM168" s="32">
        <f>IFERROR(('2a) logm_x(t)'!GB51-'2a) logm_x(t)'!GA51-'2a)answer'!$I51)^2,"")</f>
        <v>1.8013863828684577E-2</v>
      </c>
      <c r="CN168" s="32">
        <f>IFERROR(('2a) logm_x(t)'!GC51-'2a) logm_x(t)'!GB51-'2a)answer'!$I51)^2,"")</f>
        <v>5.2262526359100952E-3</v>
      </c>
    </row>
    <row r="169" spans="1:92" x14ac:dyDescent="0.25">
      <c r="A169" s="31">
        <f t="shared" si="11"/>
        <v>49</v>
      </c>
      <c r="C169" s="32">
        <f>IFERROR(('2a) logm_x(t)'!CR52-'2a) logm_x(t)'!CQ52-'2a)answer'!$I52)^2,"")</f>
        <v>5.0489457159381133E-4</v>
      </c>
      <c r="D169" s="32">
        <f>IFERROR(('2a) logm_x(t)'!CS52-'2a) logm_x(t)'!CR52-'2a)answer'!$I52)^2,"")</f>
        <v>1.6694621911674039E-4</v>
      </c>
      <c r="E169" s="32">
        <f>IFERROR(('2a) logm_x(t)'!CT52-'2a) logm_x(t)'!CS52-'2a)answer'!$I52)^2,"")</f>
        <v>3.8395373716924985E-3</v>
      </c>
      <c r="F169" s="32">
        <f>IFERROR(('2a) logm_x(t)'!CU52-'2a) logm_x(t)'!CT52-'2a)answer'!$I52)^2,"")</f>
        <v>2.8741700318366534E-4</v>
      </c>
      <c r="G169" s="32">
        <f>IFERROR(('2a) logm_x(t)'!CV52-'2a) logm_x(t)'!CU52-'2a)answer'!$I52)^2,"")</f>
        <v>2.278921330160762E-2</v>
      </c>
      <c r="H169" s="32">
        <f>IFERROR(('2a) logm_x(t)'!CW52-'2a) logm_x(t)'!CV52-'2a)answer'!$I52)^2,"")</f>
        <v>9.152122169576764E-5</v>
      </c>
      <c r="I169" s="32">
        <f>IFERROR(('2a) logm_x(t)'!CX52-'2a) logm_x(t)'!CW52-'2a)answer'!$I52)^2,"")</f>
        <v>6.7415769748990721E-3</v>
      </c>
      <c r="J169" s="32">
        <f>IFERROR(('2a) logm_x(t)'!CY52-'2a) logm_x(t)'!CX52-'2a)answer'!$I52)^2,"")</f>
        <v>4.3711698932534522E-2</v>
      </c>
      <c r="K169" s="32">
        <f>IFERROR(('2a) logm_x(t)'!CZ52-'2a) logm_x(t)'!CY52-'2a)answer'!$I52)^2,"")</f>
        <v>6.2737660128608486E-2</v>
      </c>
      <c r="L169" s="32">
        <f>IFERROR(('2a) logm_x(t)'!DA52-'2a) logm_x(t)'!CZ52-'2a)answer'!$I52)^2,"")</f>
        <v>9.0893252159006399E-3</v>
      </c>
      <c r="M169" s="32">
        <f>IFERROR(('2a) logm_x(t)'!DB52-'2a) logm_x(t)'!DA52-'2a)answer'!$I52)^2,"")</f>
        <v>4.9537618798653855E-3</v>
      </c>
      <c r="N169" s="32">
        <f>IFERROR(('2a) logm_x(t)'!DC52-'2a) logm_x(t)'!DB52-'2a)answer'!$I52)^2,"")</f>
        <v>2.9419356132781016E-3</v>
      </c>
      <c r="O169" s="32">
        <f>IFERROR(('2a) logm_x(t)'!DD52-'2a) logm_x(t)'!DC52-'2a)answer'!$I52)^2,"")</f>
        <v>4.1948514846460536E-3</v>
      </c>
      <c r="P169" s="32">
        <f>IFERROR(('2a) logm_x(t)'!DE52-'2a) logm_x(t)'!DD52-'2a)answer'!$I52)^2,"")</f>
        <v>2.6718075960818701E-3</v>
      </c>
      <c r="Q169" s="32">
        <f>IFERROR(('2a) logm_x(t)'!DF52-'2a) logm_x(t)'!DE52-'2a)answer'!$I52)^2,"")</f>
        <v>2.5652798016338393E-3</v>
      </c>
      <c r="R169" s="32">
        <f>IFERROR(('2a) logm_x(t)'!DG52-'2a) logm_x(t)'!DF52-'2a)answer'!$I52)^2,"")</f>
        <v>2.7076538527724021E-3</v>
      </c>
      <c r="S169" s="32">
        <f>IFERROR(('2a) logm_x(t)'!DH52-'2a) logm_x(t)'!DG52-'2a)answer'!$I52)^2,"")</f>
        <v>1.7722167136581236E-2</v>
      </c>
      <c r="T169" s="32">
        <f>IFERROR(('2a) logm_x(t)'!DI52-'2a) logm_x(t)'!DH52-'2a)answer'!$I52)^2,"")</f>
        <v>3.4536645590875687E-3</v>
      </c>
      <c r="U169" s="32">
        <f>IFERROR(('2a) logm_x(t)'!DJ52-'2a) logm_x(t)'!DI52-'2a)answer'!$I52)^2,"")</f>
        <v>3.2848622202750295E-5</v>
      </c>
      <c r="V169" s="32">
        <f>IFERROR(('2a) logm_x(t)'!DK52-'2a) logm_x(t)'!DJ52-'2a)answer'!$I52)^2,"")</f>
        <v>1.8269191496888149E-2</v>
      </c>
      <c r="W169" s="32">
        <f>IFERROR(('2a) logm_x(t)'!DL52-'2a) logm_x(t)'!DK52-'2a)answer'!$I52)^2,"")</f>
        <v>3.666412500363894E-3</v>
      </c>
      <c r="X169" s="32">
        <f>IFERROR(('2a) logm_x(t)'!DM52-'2a) logm_x(t)'!DL52-'2a)answer'!$I52)^2,"")</f>
        <v>1.3184698613266451E-3</v>
      </c>
      <c r="Y169" s="32">
        <f>IFERROR(('2a) logm_x(t)'!DN52-'2a) logm_x(t)'!DM52-'2a)answer'!$I52)^2,"")</f>
        <v>1.1622201950561821E-2</v>
      </c>
      <c r="Z169" s="32">
        <f>IFERROR(('2a) logm_x(t)'!DO52-'2a) logm_x(t)'!DN52-'2a)answer'!$I52)^2,"")</f>
        <v>9.1020182279936924E-4</v>
      </c>
      <c r="AA169" s="32">
        <f>IFERROR(('2a) logm_x(t)'!DP52-'2a) logm_x(t)'!DO52-'2a)answer'!$I52)^2,"")</f>
        <v>3.4675618306632757E-3</v>
      </c>
      <c r="AB169" s="32">
        <f>IFERROR(('2a) logm_x(t)'!DQ52-'2a) logm_x(t)'!DP52-'2a)answer'!$I52)^2,"")</f>
        <v>4.9131076759814452E-3</v>
      </c>
      <c r="AC169" s="32">
        <f>IFERROR(('2a) logm_x(t)'!DR52-'2a) logm_x(t)'!DQ52-'2a)answer'!$I52)^2,"")</f>
        <v>2.0327308967718611E-5</v>
      </c>
      <c r="AD169" s="32">
        <f>IFERROR(('2a) logm_x(t)'!DS52-'2a) logm_x(t)'!DR52-'2a)answer'!$I52)^2,"")</f>
        <v>5.6971049979625085E-2</v>
      </c>
      <c r="AE169" s="32">
        <f>IFERROR(('2a) logm_x(t)'!DT52-'2a) logm_x(t)'!DS52-'2a)answer'!$I52)^2,"")</f>
        <v>5.961882273886325E-3</v>
      </c>
      <c r="AF169" s="32">
        <f>IFERROR(('2a) logm_x(t)'!DU52-'2a) logm_x(t)'!DT52-'2a)answer'!$I52)^2,"")</f>
        <v>1.1565509664044351E-2</v>
      </c>
      <c r="AG169" s="32">
        <f>IFERROR(('2a) logm_x(t)'!DV52-'2a) logm_x(t)'!DU52-'2a)answer'!$I52)^2,"")</f>
        <v>4.9972678883138198E-4</v>
      </c>
      <c r="AH169" s="32">
        <f>IFERROR(('2a) logm_x(t)'!DW52-'2a) logm_x(t)'!DV52-'2a)answer'!$I52)^2,"")</f>
        <v>6.8786206903702796E-4</v>
      </c>
      <c r="AI169" s="32">
        <f>IFERROR(('2a) logm_x(t)'!DX52-'2a) logm_x(t)'!DW52-'2a)answer'!$I52)^2,"")</f>
        <v>4.1763435214000618E-4</v>
      </c>
      <c r="AJ169" s="32">
        <f>IFERROR(('2a) logm_x(t)'!DY52-'2a) logm_x(t)'!DX52-'2a)answer'!$I52)^2,"")</f>
        <v>5.4742980375849628E-3</v>
      </c>
      <c r="AK169" s="32">
        <f>IFERROR(('2a) logm_x(t)'!DZ52-'2a) logm_x(t)'!DY52-'2a)answer'!$I52)^2,"")</f>
        <v>8.5035105056229708E-5</v>
      </c>
      <c r="AL169" s="32">
        <f>IFERROR(('2a) logm_x(t)'!EA52-'2a) logm_x(t)'!DZ52-'2a)answer'!$I52)^2,"")</f>
        <v>3.1688705823711832E-4</v>
      </c>
      <c r="AM169" s="32">
        <f>IFERROR(('2a) logm_x(t)'!EB52-'2a) logm_x(t)'!EA52-'2a)answer'!$I52)^2,"")</f>
        <v>1.6839793373287875E-3</v>
      </c>
      <c r="AN169" s="32">
        <f>IFERROR(('2a) logm_x(t)'!EC52-'2a) logm_x(t)'!EB52-'2a)answer'!$I52)^2,"")</f>
        <v>1.0194872914903372E-2</v>
      </c>
      <c r="AO169" s="32">
        <f>IFERROR(('2a) logm_x(t)'!ED52-'2a) logm_x(t)'!EC52-'2a)answer'!$I52)^2,"")</f>
        <v>2.8361878155052592E-2</v>
      </c>
      <c r="AP169" s="32">
        <f>IFERROR(('2a) logm_x(t)'!EE52-'2a) logm_x(t)'!ED52-'2a)answer'!$I52)^2,"")</f>
        <v>6.0979980254153123E-4</v>
      </c>
      <c r="AQ169" s="32">
        <f>IFERROR(('2a) logm_x(t)'!EF52-'2a) logm_x(t)'!EE52-'2a)answer'!$I52)^2,"")</f>
        <v>3.5874828856885658E-3</v>
      </c>
      <c r="AR169" s="32">
        <f>IFERROR(('2a) logm_x(t)'!EG52-'2a) logm_x(t)'!EF52-'2a)answer'!$I52)^2,"")</f>
        <v>2.33347315318242E-2</v>
      </c>
      <c r="AS169" s="32">
        <f>IFERROR(('2a) logm_x(t)'!EH52-'2a) logm_x(t)'!EG52-'2a)answer'!$I52)^2,"")</f>
        <v>1.7823564351970214E-5</v>
      </c>
      <c r="AT169" s="32">
        <f>IFERROR(('2a) logm_x(t)'!EI52-'2a) logm_x(t)'!EH52-'2a)answer'!$I52)^2,"")</f>
        <v>4.2185597122599613E-3</v>
      </c>
      <c r="AU169" s="32">
        <f>IFERROR(('2a) logm_x(t)'!EJ52-'2a) logm_x(t)'!EI52-'2a)answer'!$I52)^2,"")</f>
        <v>8.8704389386130532E-3</v>
      </c>
      <c r="AV169" s="32">
        <f>IFERROR(('2a) logm_x(t)'!EK52-'2a) logm_x(t)'!EJ52-'2a)answer'!$I52)^2,"")</f>
        <v>3.2110385759294021E-3</v>
      </c>
      <c r="AW169" s="32">
        <f>IFERROR(('2a) logm_x(t)'!EL52-'2a) logm_x(t)'!EK52-'2a)answer'!$I52)^2,"")</f>
        <v>3.9386379283163541E-4</v>
      </c>
      <c r="AX169" s="32">
        <f>IFERROR(('2a) logm_x(t)'!EM52-'2a) logm_x(t)'!EL52-'2a)answer'!$I52)^2,"")</f>
        <v>4.6185018041007483E-3</v>
      </c>
      <c r="AY169" s="32">
        <f>IFERROR(('2a) logm_x(t)'!EN52-'2a) logm_x(t)'!EM52-'2a)answer'!$I52)^2,"")</f>
        <v>2.4700363909111688E-2</v>
      </c>
      <c r="AZ169" s="32">
        <f>IFERROR(('2a) logm_x(t)'!EO52-'2a) logm_x(t)'!EN52-'2a)answer'!$I52)^2,"")</f>
        <v>5.2767151609713339E-3</v>
      </c>
      <c r="BA169" s="32">
        <f>IFERROR(('2a) logm_x(t)'!EP52-'2a) logm_x(t)'!EO52-'2a)answer'!$I52)^2,"")</f>
        <v>7.1872190148297406E-3</v>
      </c>
      <c r="BB169" s="32">
        <f>IFERROR(('2a) logm_x(t)'!EQ52-'2a) logm_x(t)'!EP52-'2a)answer'!$I52)^2,"")</f>
        <v>6.0201098971125945E-2</v>
      </c>
      <c r="BC169" s="32">
        <f>IFERROR(('2a) logm_x(t)'!ER52-'2a) logm_x(t)'!EQ52-'2a)answer'!$I52)^2,"")</f>
        <v>1.0324931567259037E-2</v>
      </c>
      <c r="BD169" s="32">
        <f>IFERROR(('2a) logm_x(t)'!ES52-'2a) logm_x(t)'!ER52-'2a)answer'!$I52)^2,"")</f>
        <v>3.4977259058951812E-2</v>
      </c>
      <c r="BE169" s="32">
        <f>IFERROR(('2a) logm_x(t)'!ET52-'2a) logm_x(t)'!ES52-'2a)answer'!$I52)^2,"")</f>
        <v>1.3481737218916951E-2</v>
      </c>
      <c r="BF169" s="32">
        <f>IFERROR(('2a) logm_x(t)'!EU52-'2a) logm_x(t)'!ET52-'2a)answer'!$I52)^2,"")</f>
        <v>1.2861812183945567E-3</v>
      </c>
      <c r="BG169" s="32">
        <f>IFERROR(('2a) logm_x(t)'!EV52-'2a) logm_x(t)'!EU52-'2a)answer'!$I52)^2,"")</f>
        <v>6.4506456973977911E-3</v>
      </c>
      <c r="BH169" s="32">
        <f>IFERROR(('2a) logm_x(t)'!EW52-'2a) logm_x(t)'!EV52-'2a)answer'!$I52)^2,"")</f>
        <v>5.8673640510188271E-3</v>
      </c>
      <c r="BI169" s="32">
        <f>IFERROR(('2a) logm_x(t)'!EX52-'2a) logm_x(t)'!EW52-'2a)answer'!$I52)^2,"")</f>
        <v>4.5954430274067882E-4</v>
      </c>
      <c r="BJ169" s="32">
        <f>IFERROR(('2a) logm_x(t)'!EY52-'2a) logm_x(t)'!EX52-'2a)answer'!$I52)^2,"")</f>
        <v>7.4895501672357792E-3</v>
      </c>
      <c r="BK169" s="32">
        <f>IFERROR(('2a) logm_x(t)'!EZ52-'2a) logm_x(t)'!EY52-'2a)answer'!$I52)^2,"")</f>
        <v>5.4729006015388033E-3</v>
      </c>
      <c r="BL169" s="32">
        <f>IFERROR(('2a) logm_x(t)'!FA52-'2a) logm_x(t)'!EZ52-'2a)answer'!$I52)^2,"")</f>
        <v>1.4823351157414328E-2</v>
      </c>
      <c r="BM169" s="32">
        <f>IFERROR(('2a) logm_x(t)'!FB52-'2a) logm_x(t)'!FA52-'2a)answer'!$I52)^2,"")</f>
        <v>1.8904666800745801E-5</v>
      </c>
      <c r="BN169" s="32">
        <f>IFERROR(('2a) logm_x(t)'!FC52-'2a) logm_x(t)'!FB52-'2a)answer'!$I52)^2,"")</f>
        <v>3.4272398862878528E-2</v>
      </c>
      <c r="BO169" s="32">
        <f>IFERROR(('2a) logm_x(t)'!FD52-'2a) logm_x(t)'!FC52-'2a)answer'!$I52)^2,"")</f>
        <v>3.6429871224049376E-3</v>
      </c>
      <c r="BP169" s="32">
        <f>IFERROR(('2a) logm_x(t)'!FE52-'2a) logm_x(t)'!FD52-'2a)answer'!$I52)^2,"")</f>
        <v>3.0773925895050971E-2</v>
      </c>
      <c r="BQ169" s="32">
        <f>IFERROR(('2a) logm_x(t)'!FF52-'2a) logm_x(t)'!FE52-'2a)answer'!$I52)^2,"")</f>
        <v>4.2806914343942017E-4</v>
      </c>
      <c r="BR169" s="32">
        <f>IFERROR(('2a) logm_x(t)'!FG52-'2a) logm_x(t)'!FF52-'2a)answer'!$I52)^2,"")</f>
        <v>1.641858666673978E-2</v>
      </c>
      <c r="BS169" s="32">
        <f>IFERROR(('2a) logm_x(t)'!FH52-'2a) logm_x(t)'!FG52-'2a)answer'!$I52)^2,"")</f>
        <v>4.1809654062968014E-2</v>
      </c>
      <c r="BT169" s="32">
        <f>IFERROR(('2a) logm_x(t)'!FI52-'2a) logm_x(t)'!FH52-'2a)answer'!$I52)^2,"")</f>
        <v>2.8798142298953451E-2</v>
      </c>
      <c r="BU169" s="32">
        <f>IFERROR(('2a) logm_x(t)'!FJ52-'2a) logm_x(t)'!FI52-'2a)answer'!$I52)^2,"")</f>
        <v>1.1949114536363919E-2</v>
      </c>
      <c r="BV169" s="32">
        <f>IFERROR(('2a) logm_x(t)'!FK52-'2a) logm_x(t)'!FJ52-'2a)answer'!$I52)^2,"")</f>
        <v>1.9432615022146934E-2</v>
      </c>
      <c r="BW169" s="32">
        <f>IFERROR(('2a) logm_x(t)'!FL52-'2a) logm_x(t)'!FK52-'2a)answer'!$I52)^2,"")</f>
        <v>1.4802701298109502E-4</v>
      </c>
      <c r="BX169" s="32">
        <f>IFERROR(('2a) logm_x(t)'!FM52-'2a) logm_x(t)'!FL52-'2a)answer'!$I52)^2,"")</f>
        <v>1.6791576212940928E-2</v>
      </c>
      <c r="BY169" s="32">
        <f>IFERROR(('2a) logm_x(t)'!FN52-'2a) logm_x(t)'!FM52-'2a)answer'!$I52)^2,"")</f>
        <v>1.0467114981692159E-4</v>
      </c>
      <c r="BZ169" s="32">
        <f>IFERROR(('2a) logm_x(t)'!FO52-'2a) logm_x(t)'!FN52-'2a)answer'!$I52)^2,"")</f>
        <v>5.2279784930522079E-3</v>
      </c>
      <c r="CA169" s="32">
        <f>IFERROR(('2a) logm_x(t)'!FP52-'2a) logm_x(t)'!FO52-'2a)answer'!$I52)^2,"")</f>
        <v>6.0680451391634477E-4</v>
      </c>
      <c r="CB169" s="32">
        <f>IFERROR(('2a) logm_x(t)'!FQ52-'2a) logm_x(t)'!FP52-'2a)answer'!$I52)^2,"")</f>
        <v>6.3157613462042177E-3</v>
      </c>
      <c r="CC169" s="32">
        <f>IFERROR(('2a) logm_x(t)'!FR52-'2a) logm_x(t)'!FQ52-'2a)answer'!$I52)^2,"")</f>
        <v>1.4004339205289127E-5</v>
      </c>
      <c r="CD169" s="32">
        <f>IFERROR(('2a) logm_x(t)'!FS52-'2a) logm_x(t)'!FR52-'2a)answer'!$I52)^2,"")</f>
        <v>1.2640169670433783E-5</v>
      </c>
      <c r="CE169" s="32">
        <f>IFERROR(('2a) logm_x(t)'!FT52-'2a) logm_x(t)'!FS52-'2a)answer'!$I52)^2,"")</f>
        <v>3.7666327544485399E-3</v>
      </c>
      <c r="CF169" s="32">
        <f>IFERROR(('2a) logm_x(t)'!FU52-'2a) logm_x(t)'!FT52-'2a)answer'!$I52)^2,"")</f>
        <v>1.1981133089868899E-3</v>
      </c>
      <c r="CG169" s="32">
        <f>IFERROR(('2a) logm_x(t)'!FV52-'2a) logm_x(t)'!FU52-'2a)answer'!$I52)^2,"")</f>
        <v>4.3507805225120064E-4</v>
      </c>
      <c r="CH169" s="32">
        <f>IFERROR(('2a) logm_x(t)'!FW52-'2a) logm_x(t)'!FV52-'2a)answer'!$I52)^2,"")</f>
        <v>9.1068264741856546E-5</v>
      </c>
      <c r="CI169" s="32">
        <f>IFERROR(('2a) logm_x(t)'!FX52-'2a) logm_x(t)'!FW52-'2a)answer'!$I52)^2,"")</f>
        <v>4.8176943182543126E-4</v>
      </c>
      <c r="CJ169" s="32">
        <f>IFERROR(('2a) logm_x(t)'!FY52-'2a) logm_x(t)'!FX52-'2a)answer'!$I52)^2,"")</f>
        <v>5.3249821991081827E-5</v>
      </c>
      <c r="CK169" s="32">
        <f>IFERROR(('2a) logm_x(t)'!FZ52-'2a) logm_x(t)'!FY52-'2a)answer'!$I52)^2,"")</f>
        <v>2.145107572032766E-3</v>
      </c>
      <c r="CL169" s="32">
        <f>IFERROR(('2a) logm_x(t)'!GA52-'2a) logm_x(t)'!FZ52-'2a)answer'!$I52)^2,"")</f>
        <v>1.2632353899423338E-3</v>
      </c>
      <c r="CM169" s="32">
        <f>IFERROR(('2a) logm_x(t)'!GB52-'2a) logm_x(t)'!GA52-'2a)answer'!$I52)^2,"")</f>
        <v>7.3687171150253381E-4</v>
      </c>
      <c r="CN169" s="32">
        <f>IFERROR(('2a) logm_x(t)'!GC52-'2a) logm_x(t)'!GB52-'2a)answer'!$I52)^2,"")</f>
        <v>4.131599336700445E-3</v>
      </c>
    </row>
    <row r="170" spans="1:92" x14ac:dyDescent="0.25">
      <c r="A170" s="31">
        <f t="shared" si="11"/>
        <v>50</v>
      </c>
      <c r="C170" s="32">
        <f>IFERROR(('2a) logm_x(t)'!CR53-'2a) logm_x(t)'!CQ53-'2a)answer'!$I53)^2,"")</f>
        <v>2.3372057009453957E-3</v>
      </c>
      <c r="D170" s="32">
        <f>IFERROR(('2a) logm_x(t)'!CS53-'2a) logm_x(t)'!CR53-'2a)answer'!$I53)^2,"")</f>
        <v>8.613488174729112E-5</v>
      </c>
      <c r="E170" s="32">
        <f>IFERROR(('2a) logm_x(t)'!CT53-'2a) logm_x(t)'!CS53-'2a)answer'!$I53)^2,"")</f>
        <v>4.0978759891705336E-3</v>
      </c>
      <c r="F170" s="32">
        <f>IFERROR(('2a) logm_x(t)'!CU53-'2a) logm_x(t)'!CT53-'2a)answer'!$I53)^2,"")</f>
        <v>2.754016560610837E-2</v>
      </c>
      <c r="G170" s="32">
        <f>IFERROR(('2a) logm_x(t)'!CV53-'2a) logm_x(t)'!CU53-'2a)answer'!$I53)^2,"")</f>
        <v>1.7481067211935961E-2</v>
      </c>
      <c r="H170" s="32">
        <f>IFERROR(('2a) logm_x(t)'!CW53-'2a) logm_x(t)'!CV53-'2a)answer'!$I53)^2,"")</f>
        <v>9.5693171774934149E-3</v>
      </c>
      <c r="I170" s="32">
        <f>IFERROR(('2a) logm_x(t)'!CX53-'2a) logm_x(t)'!CW53-'2a)answer'!$I53)^2,"")</f>
        <v>7.3872173529290304E-3</v>
      </c>
      <c r="J170" s="32">
        <f>IFERROR(('2a) logm_x(t)'!CY53-'2a) logm_x(t)'!CX53-'2a)answer'!$I53)^2,"")</f>
        <v>1.3021165234522365E-2</v>
      </c>
      <c r="K170" s="32">
        <f>IFERROR(('2a) logm_x(t)'!CZ53-'2a) logm_x(t)'!CY53-'2a)answer'!$I53)^2,"")</f>
        <v>6.6956088091390378E-2</v>
      </c>
      <c r="L170" s="32">
        <f>IFERROR(('2a) logm_x(t)'!DA53-'2a) logm_x(t)'!CZ53-'2a)answer'!$I53)^2,"")</f>
        <v>7.2582324811398577E-2</v>
      </c>
      <c r="M170" s="32">
        <f>IFERROR(('2a) logm_x(t)'!DB53-'2a) logm_x(t)'!DA53-'2a)answer'!$I53)^2,"")</f>
        <v>1.3790296156421727E-2</v>
      </c>
      <c r="N170" s="32">
        <f>IFERROR(('2a) logm_x(t)'!DC53-'2a) logm_x(t)'!DB53-'2a)answer'!$I53)^2,"")</f>
        <v>3.9874958474015408E-4</v>
      </c>
      <c r="O170" s="32">
        <f>IFERROR(('2a) logm_x(t)'!DD53-'2a) logm_x(t)'!DC53-'2a)answer'!$I53)^2,"")</f>
        <v>8.1712620969349222E-3</v>
      </c>
      <c r="P170" s="32">
        <f>IFERROR(('2a) logm_x(t)'!DE53-'2a) logm_x(t)'!DD53-'2a)answer'!$I53)^2,"")</f>
        <v>5.4461997530158238E-3</v>
      </c>
      <c r="Q170" s="32">
        <f>IFERROR(('2a) logm_x(t)'!DF53-'2a) logm_x(t)'!DE53-'2a)answer'!$I53)^2,"")</f>
        <v>1.7823029613965637E-4</v>
      </c>
      <c r="R170" s="32">
        <f>IFERROR(('2a) logm_x(t)'!DG53-'2a) logm_x(t)'!DF53-'2a)answer'!$I53)^2,"")</f>
        <v>6.598900149885214E-3</v>
      </c>
      <c r="S170" s="32">
        <f>IFERROR(('2a) logm_x(t)'!DH53-'2a) logm_x(t)'!DG53-'2a)answer'!$I53)^2,"")</f>
        <v>1.5186003154182092E-2</v>
      </c>
      <c r="T170" s="32">
        <f>IFERROR(('2a) logm_x(t)'!DI53-'2a) logm_x(t)'!DH53-'2a)answer'!$I53)^2,"")</f>
        <v>1.0058490043248953E-4</v>
      </c>
      <c r="U170" s="32">
        <f>IFERROR(('2a) logm_x(t)'!DJ53-'2a) logm_x(t)'!DI53-'2a)answer'!$I53)^2,"")</f>
        <v>6.3654668053479838E-3</v>
      </c>
      <c r="V170" s="32">
        <f>IFERROR(('2a) logm_x(t)'!DK53-'2a) logm_x(t)'!DJ53-'2a)answer'!$I53)^2,"")</f>
        <v>3.5608165040814156E-3</v>
      </c>
      <c r="W170" s="32">
        <f>IFERROR(('2a) logm_x(t)'!DL53-'2a) logm_x(t)'!DK53-'2a)answer'!$I53)^2,"")</f>
        <v>4.2259299221009523E-2</v>
      </c>
      <c r="X170" s="32">
        <f>IFERROR(('2a) logm_x(t)'!DM53-'2a) logm_x(t)'!DL53-'2a)answer'!$I53)^2,"")</f>
        <v>5.4892498087374551E-4</v>
      </c>
      <c r="Y170" s="32">
        <f>IFERROR(('2a) logm_x(t)'!DN53-'2a) logm_x(t)'!DM53-'2a)answer'!$I53)^2,"")</f>
        <v>6.2183262110359717E-2</v>
      </c>
      <c r="Z170" s="32">
        <f>IFERROR(('2a) logm_x(t)'!DO53-'2a) logm_x(t)'!DN53-'2a)answer'!$I53)^2,"")</f>
        <v>1.3063835223623891E-2</v>
      </c>
      <c r="AA170" s="32">
        <f>IFERROR(('2a) logm_x(t)'!DP53-'2a) logm_x(t)'!DO53-'2a)answer'!$I53)^2,"")</f>
        <v>2.6517977157903177E-3</v>
      </c>
      <c r="AB170" s="32">
        <f>IFERROR(('2a) logm_x(t)'!DQ53-'2a) logm_x(t)'!DP53-'2a)answer'!$I53)^2,"")</f>
        <v>4.8723475306189348E-6</v>
      </c>
      <c r="AC170" s="32">
        <f>IFERROR(('2a) logm_x(t)'!DR53-'2a) logm_x(t)'!DQ53-'2a)answer'!$I53)^2,"")</f>
        <v>5.9435200513469403E-4</v>
      </c>
      <c r="AD170" s="32">
        <f>IFERROR(('2a) logm_x(t)'!DS53-'2a) logm_x(t)'!DR53-'2a)answer'!$I53)^2,"")</f>
        <v>2.5762590102365805E-2</v>
      </c>
      <c r="AE170" s="32">
        <f>IFERROR(('2a) logm_x(t)'!DT53-'2a) logm_x(t)'!DS53-'2a)answer'!$I53)^2,"")</f>
        <v>5.8543690133054438E-2</v>
      </c>
      <c r="AF170" s="32">
        <f>IFERROR(('2a) logm_x(t)'!DU53-'2a) logm_x(t)'!DT53-'2a)answer'!$I53)^2,"")</f>
        <v>3.5326618577034976E-4</v>
      </c>
      <c r="AG170" s="32">
        <f>IFERROR(('2a) logm_x(t)'!DV53-'2a) logm_x(t)'!DU53-'2a)answer'!$I53)^2,"")</f>
        <v>4.0312022546211711E-2</v>
      </c>
      <c r="AH170" s="32">
        <f>IFERROR(('2a) logm_x(t)'!DW53-'2a) logm_x(t)'!DV53-'2a)answer'!$I53)^2,"")</f>
        <v>4.9140182514568871E-2</v>
      </c>
      <c r="AI170" s="32">
        <f>IFERROR(('2a) logm_x(t)'!DX53-'2a) logm_x(t)'!DW53-'2a)answer'!$I53)^2,"")</f>
        <v>5.5723950835704295E-6</v>
      </c>
      <c r="AJ170" s="32">
        <f>IFERROR(('2a) logm_x(t)'!DY53-'2a) logm_x(t)'!DX53-'2a)answer'!$I53)^2,"")</f>
        <v>6.798005120767979E-2</v>
      </c>
      <c r="AK170" s="32">
        <f>IFERROR(('2a) logm_x(t)'!DZ53-'2a) logm_x(t)'!DY53-'2a)answer'!$I53)^2,"")</f>
        <v>5.3608005396285796E-2</v>
      </c>
      <c r="AL170" s="32">
        <f>IFERROR(('2a) logm_x(t)'!EA53-'2a) logm_x(t)'!DZ53-'2a)answer'!$I53)^2,"")</f>
        <v>2.6654135765385716E-2</v>
      </c>
      <c r="AM170" s="32">
        <f>IFERROR(('2a) logm_x(t)'!EB53-'2a) logm_x(t)'!EA53-'2a)answer'!$I53)^2,"")</f>
        <v>5.4294649764724577E-3</v>
      </c>
      <c r="AN170" s="32">
        <f>IFERROR(('2a) logm_x(t)'!EC53-'2a) logm_x(t)'!EB53-'2a)answer'!$I53)^2,"")</f>
        <v>6.3680288112659376E-3</v>
      </c>
      <c r="AO170" s="32">
        <f>IFERROR(('2a) logm_x(t)'!ED53-'2a) logm_x(t)'!EC53-'2a)answer'!$I53)^2,"")</f>
        <v>3.0209934299212538E-4</v>
      </c>
      <c r="AP170" s="32">
        <f>IFERROR(('2a) logm_x(t)'!EE53-'2a) logm_x(t)'!ED53-'2a)answer'!$I53)^2,"")</f>
        <v>1.3975419226753432E-4</v>
      </c>
      <c r="AQ170" s="32">
        <f>IFERROR(('2a) logm_x(t)'!EF53-'2a) logm_x(t)'!EE53-'2a)answer'!$I53)^2,"")</f>
        <v>1.7925547613085982E-3</v>
      </c>
      <c r="AR170" s="32">
        <f>IFERROR(('2a) logm_x(t)'!EG53-'2a) logm_x(t)'!EF53-'2a)answer'!$I53)^2,"")</f>
        <v>7.6117850134923195E-3</v>
      </c>
      <c r="AS170" s="32">
        <f>IFERROR(('2a) logm_x(t)'!EH53-'2a) logm_x(t)'!EG53-'2a)answer'!$I53)^2,"")</f>
        <v>4.4204287913638214E-3</v>
      </c>
      <c r="AT170" s="32">
        <f>IFERROR(('2a) logm_x(t)'!EI53-'2a) logm_x(t)'!EH53-'2a)answer'!$I53)^2,"")</f>
        <v>7.8479646251080487E-4</v>
      </c>
      <c r="AU170" s="32">
        <f>IFERROR(('2a) logm_x(t)'!EJ53-'2a) logm_x(t)'!EI53-'2a)answer'!$I53)^2,"")</f>
        <v>3.362950756647164E-6</v>
      </c>
      <c r="AV170" s="32">
        <f>IFERROR(('2a) logm_x(t)'!EK53-'2a) logm_x(t)'!EJ53-'2a)answer'!$I53)^2,"")</f>
        <v>7.0627451065914549E-3</v>
      </c>
      <c r="AW170" s="32">
        <f>IFERROR(('2a) logm_x(t)'!EL53-'2a) logm_x(t)'!EK53-'2a)answer'!$I53)^2,"")</f>
        <v>7.6483061757593796E-4</v>
      </c>
      <c r="AX170" s="32">
        <f>IFERROR(('2a) logm_x(t)'!EM53-'2a) logm_x(t)'!EL53-'2a)answer'!$I53)^2,"")</f>
        <v>5.2305557030076074E-3</v>
      </c>
      <c r="AY170" s="32">
        <f>IFERROR(('2a) logm_x(t)'!EN53-'2a) logm_x(t)'!EM53-'2a)answer'!$I53)^2,"")</f>
        <v>1.0673085312198402E-4</v>
      </c>
      <c r="AZ170" s="32">
        <f>IFERROR(('2a) logm_x(t)'!EO53-'2a) logm_x(t)'!EN53-'2a)answer'!$I53)^2,"")</f>
        <v>5.5023673014869764E-4</v>
      </c>
      <c r="BA170" s="32">
        <f>IFERROR(('2a) logm_x(t)'!EP53-'2a) logm_x(t)'!EO53-'2a)answer'!$I53)^2,"")</f>
        <v>6.7322731705272065E-4</v>
      </c>
      <c r="BB170" s="32">
        <f>IFERROR(('2a) logm_x(t)'!EQ53-'2a) logm_x(t)'!EP53-'2a)answer'!$I53)^2,"")</f>
        <v>6.4819073329144593E-3</v>
      </c>
      <c r="BC170" s="32">
        <f>IFERROR(('2a) logm_x(t)'!ER53-'2a) logm_x(t)'!EQ53-'2a)answer'!$I53)^2,"")</f>
        <v>1.914594242956584E-2</v>
      </c>
      <c r="BD170" s="32">
        <f>IFERROR(('2a) logm_x(t)'!ES53-'2a) logm_x(t)'!ER53-'2a)answer'!$I53)^2,"")</f>
        <v>3.5306065807901555E-3</v>
      </c>
      <c r="BE170" s="32">
        <f>IFERROR(('2a) logm_x(t)'!ET53-'2a) logm_x(t)'!ES53-'2a)answer'!$I53)^2,"")</f>
        <v>9.3216147984106167E-5</v>
      </c>
      <c r="BF170" s="32">
        <f>IFERROR(('2a) logm_x(t)'!EU53-'2a) logm_x(t)'!ET53-'2a)answer'!$I53)^2,"")</f>
        <v>4.0121102241517893E-3</v>
      </c>
      <c r="BG170" s="32">
        <f>IFERROR(('2a) logm_x(t)'!EV53-'2a) logm_x(t)'!EU53-'2a)answer'!$I53)^2,"")</f>
        <v>2.9284306762877843E-4</v>
      </c>
      <c r="BH170" s="32">
        <f>IFERROR(('2a) logm_x(t)'!EW53-'2a) logm_x(t)'!EV53-'2a)answer'!$I53)^2,"")</f>
        <v>6.177211377507417E-3</v>
      </c>
      <c r="BI170" s="32">
        <f>IFERROR(('2a) logm_x(t)'!EX53-'2a) logm_x(t)'!EW53-'2a)answer'!$I53)^2,"")</f>
        <v>8.1774270381664615E-5</v>
      </c>
      <c r="BJ170" s="32">
        <f>IFERROR(('2a) logm_x(t)'!EY53-'2a) logm_x(t)'!EX53-'2a)answer'!$I53)^2,"")</f>
        <v>4.2050081884239005E-5</v>
      </c>
      <c r="BK170" s="32">
        <f>IFERROR(('2a) logm_x(t)'!EZ53-'2a) logm_x(t)'!EY53-'2a)answer'!$I53)^2,"")</f>
        <v>1.2347290468797793E-3</v>
      </c>
      <c r="BL170" s="32">
        <f>IFERROR(('2a) logm_x(t)'!FA53-'2a) logm_x(t)'!EZ53-'2a)answer'!$I53)^2,"")</f>
        <v>1.5095187564839214E-3</v>
      </c>
      <c r="BM170" s="32">
        <f>IFERROR(('2a) logm_x(t)'!FB53-'2a) logm_x(t)'!FA53-'2a)answer'!$I53)^2,"")</f>
        <v>8.9015604097569432E-4</v>
      </c>
      <c r="BN170" s="32">
        <f>IFERROR(('2a) logm_x(t)'!FC53-'2a) logm_x(t)'!FB53-'2a)answer'!$I53)^2,"")</f>
        <v>9.9530060781039039E-3</v>
      </c>
      <c r="BO170" s="32">
        <f>IFERROR(('2a) logm_x(t)'!FD53-'2a) logm_x(t)'!FC53-'2a)answer'!$I53)^2,"")</f>
        <v>1.3913423918005437E-2</v>
      </c>
      <c r="BP170" s="32">
        <f>IFERROR(('2a) logm_x(t)'!FE53-'2a) logm_x(t)'!FD53-'2a)answer'!$I53)^2,"")</f>
        <v>1.3106623807699058E-2</v>
      </c>
      <c r="BQ170" s="32">
        <f>IFERROR(('2a) logm_x(t)'!FF53-'2a) logm_x(t)'!FE53-'2a)answer'!$I53)^2,"")</f>
        <v>3.5716056757347835E-3</v>
      </c>
      <c r="BR170" s="32">
        <f>IFERROR(('2a) logm_x(t)'!FG53-'2a) logm_x(t)'!FF53-'2a)answer'!$I53)^2,"")</f>
        <v>2.9097771285525593E-3</v>
      </c>
      <c r="BS170" s="32">
        <f>IFERROR(('2a) logm_x(t)'!FH53-'2a) logm_x(t)'!FG53-'2a)answer'!$I53)^2,"")</f>
        <v>9.4534803782970989E-4</v>
      </c>
      <c r="BT170" s="32">
        <f>IFERROR(('2a) logm_x(t)'!FI53-'2a) logm_x(t)'!FH53-'2a)answer'!$I53)^2,"")</f>
        <v>1.5497566872833839E-3</v>
      </c>
      <c r="BU170" s="32">
        <f>IFERROR(('2a) logm_x(t)'!FJ53-'2a) logm_x(t)'!FI53-'2a)answer'!$I53)^2,"")</f>
        <v>9.8108303758109288E-3</v>
      </c>
      <c r="BV170" s="32">
        <f>IFERROR(('2a) logm_x(t)'!FK53-'2a) logm_x(t)'!FJ53-'2a)answer'!$I53)^2,"")</f>
        <v>1.796127124447185E-2</v>
      </c>
      <c r="BW170" s="32">
        <f>IFERROR(('2a) logm_x(t)'!FL53-'2a) logm_x(t)'!FK53-'2a)answer'!$I53)^2,"")</f>
        <v>1.7631697769026369E-4</v>
      </c>
      <c r="BX170" s="32">
        <f>IFERROR(('2a) logm_x(t)'!FM53-'2a) logm_x(t)'!FL53-'2a)answer'!$I53)^2,"")</f>
        <v>6.7461119888087518E-4</v>
      </c>
      <c r="BY170" s="32">
        <f>IFERROR(('2a) logm_x(t)'!FN53-'2a) logm_x(t)'!FM53-'2a)answer'!$I53)^2,"")</f>
        <v>4.5241612538925915E-3</v>
      </c>
      <c r="BZ170" s="32">
        <f>IFERROR(('2a) logm_x(t)'!FO53-'2a) logm_x(t)'!FN53-'2a)answer'!$I53)^2,"")</f>
        <v>7.1069980859063894E-2</v>
      </c>
      <c r="CA170" s="32">
        <f>IFERROR(('2a) logm_x(t)'!FP53-'2a) logm_x(t)'!FO53-'2a)answer'!$I53)^2,"")</f>
        <v>4.3161622529825451E-2</v>
      </c>
      <c r="CB170" s="32">
        <f>IFERROR(('2a) logm_x(t)'!FQ53-'2a) logm_x(t)'!FP53-'2a)answer'!$I53)^2,"")</f>
        <v>3.9291733991646732E-2</v>
      </c>
      <c r="CC170" s="32">
        <f>IFERROR(('2a) logm_x(t)'!FR53-'2a) logm_x(t)'!FQ53-'2a)answer'!$I53)^2,"")</f>
        <v>3.5700964942932747E-2</v>
      </c>
      <c r="CD170" s="32">
        <f>IFERROR(('2a) logm_x(t)'!FS53-'2a) logm_x(t)'!FR53-'2a)answer'!$I53)^2,"")</f>
        <v>2.1535120009508134E-3</v>
      </c>
      <c r="CE170" s="32">
        <f>IFERROR(('2a) logm_x(t)'!FT53-'2a) logm_x(t)'!FS53-'2a)answer'!$I53)^2,"")</f>
        <v>2.1280972293959997E-2</v>
      </c>
      <c r="CF170" s="32">
        <f>IFERROR(('2a) logm_x(t)'!FU53-'2a) logm_x(t)'!FT53-'2a)answer'!$I53)^2,"")</f>
        <v>9.0404280069124529E-3</v>
      </c>
      <c r="CG170" s="32">
        <f>IFERROR(('2a) logm_x(t)'!FV53-'2a) logm_x(t)'!FU53-'2a)answer'!$I53)^2,"")</f>
        <v>3.8682005170512374E-2</v>
      </c>
      <c r="CH170" s="32">
        <f>IFERROR(('2a) logm_x(t)'!FW53-'2a) logm_x(t)'!FV53-'2a)answer'!$I53)^2,"")</f>
        <v>2.2098955148251026E-2</v>
      </c>
      <c r="CI170" s="32">
        <f>IFERROR(('2a) logm_x(t)'!FX53-'2a) logm_x(t)'!FW53-'2a)answer'!$I53)^2,"")</f>
        <v>1.5748072466446185E-3</v>
      </c>
      <c r="CJ170" s="32">
        <f>IFERROR(('2a) logm_x(t)'!FY53-'2a) logm_x(t)'!FX53-'2a)answer'!$I53)^2,"")</f>
        <v>8.0072877242046505E-4</v>
      </c>
      <c r="CK170" s="32">
        <f>IFERROR(('2a) logm_x(t)'!FZ53-'2a) logm_x(t)'!FY53-'2a)answer'!$I53)^2,"")</f>
        <v>1.1756681692048989E-3</v>
      </c>
      <c r="CL170" s="32">
        <f>IFERROR(('2a) logm_x(t)'!GA53-'2a) logm_x(t)'!FZ53-'2a)answer'!$I53)^2,"")</f>
        <v>1.0093129466720871E-2</v>
      </c>
      <c r="CM170" s="32">
        <f>IFERROR(('2a) logm_x(t)'!GB53-'2a) logm_x(t)'!GA53-'2a)answer'!$I53)^2,"")</f>
        <v>1.4403899528618257E-3</v>
      </c>
      <c r="CN170" s="32">
        <f>IFERROR(('2a) logm_x(t)'!GC53-'2a) logm_x(t)'!GB53-'2a)answer'!$I53)^2,"")</f>
        <v>1.5978996317264757E-3</v>
      </c>
    </row>
    <row r="171" spans="1:92" x14ac:dyDescent="0.25">
      <c r="A171" s="31">
        <f t="shared" si="11"/>
        <v>51</v>
      </c>
      <c r="C171" s="32">
        <f>IFERROR(('2a) logm_x(t)'!CR54-'2a) logm_x(t)'!CQ54-'2a)answer'!$I54)^2,"")</f>
        <v>2.4414398281288179E-5</v>
      </c>
      <c r="D171" s="32">
        <f>IFERROR(('2a) logm_x(t)'!CS54-'2a) logm_x(t)'!CR54-'2a)answer'!$I54)^2,"")</f>
        <v>1.6750238779682788E-2</v>
      </c>
      <c r="E171" s="32">
        <f>IFERROR(('2a) logm_x(t)'!CT54-'2a) logm_x(t)'!CS54-'2a)answer'!$I54)^2,"")</f>
        <v>3.6082184538854603E-3</v>
      </c>
      <c r="F171" s="32">
        <f>IFERROR(('2a) logm_x(t)'!CU54-'2a) logm_x(t)'!CT54-'2a)answer'!$I54)^2,"")</f>
        <v>2.681344930135679E-2</v>
      </c>
      <c r="G171" s="32">
        <f>IFERROR(('2a) logm_x(t)'!CV54-'2a) logm_x(t)'!CU54-'2a)answer'!$I54)^2,"")</f>
        <v>1.8249562088751094E-4</v>
      </c>
      <c r="H171" s="32">
        <f>IFERROR(('2a) logm_x(t)'!CW54-'2a) logm_x(t)'!CV54-'2a)answer'!$I54)^2,"")</f>
        <v>2.6040772129613553E-2</v>
      </c>
      <c r="I171" s="32">
        <f>IFERROR(('2a) logm_x(t)'!CX54-'2a) logm_x(t)'!CW54-'2a)answer'!$I54)^2,"")</f>
        <v>1.1620252848553299E-4</v>
      </c>
      <c r="J171" s="32">
        <f>IFERROR(('2a) logm_x(t)'!CY54-'2a) logm_x(t)'!CX54-'2a)answer'!$I54)^2,"")</f>
        <v>8.8903254991782056E-5</v>
      </c>
      <c r="K171" s="32">
        <f>IFERROR(('2a) logm_x(t)'!CZ54-'2a) logm_x(t)'!CY54-'2a)answer'!$I54)^2,"")</f>
        <v>4.0895750208331687E-4</v>
      </c>
      <c r="L171" s="32">
        <f>IFERROR(('2a) logm_x(t)'!DA54-'2a) logm_x(t)'!CZ54-'2a)answer'!$I54)^2,"")</f>
        <v>1.1055407848275741E-2</v>
      </c>
      <c r="M171" s="32">
        <f>IFERROR(('2a) logm_x(t)'!DB54-'2a) logm_x(t)'!DA54-'2a)answer'!$I54)^2,"")</f>
        <v>9.3909157530799228E-3</v>
      </c>
      <c r="N171" s="32">
        <f>IFERROR(('2a) logm_x(t)'!DC54-'2a) logm_x(t)'!DB54-'2a)answer'!$I54)^2,"")</f>
        <v>9.0923149602729798E-3</v>
      </c>
      <c r="O171" s="32">
        <f>IFERROR(('2a) logm_x(t)'!DD54-'2a) logm_x(t)'!DC54-'2a)answer'!$I54)^2,"")</f>
        <v>1.235537197022085E-2</v>
      </c>
      <c r="P171" s="32">
        <f>IFERROR(('2a) logm_x(t)'!DE54-'2a) logm_x(t)'!DD54-'2a)answer'!$I54)^2,"")</f>
        <v>1.0568085451345651E-2</v>
      </c>
      <c r="Q171" s="32">
        <f>IFERROR(('2a) logm_x(t)'!DF54-'2a) logm_x(t)'!DE54-'2a)answer'!$I54)^2,"")</f>
        <v>2.4939465446046041E-2</v>
      </c>
      <c r="R171" s="32">
        <f>IFERROR(('2a) logm_x(t)'!DG54-'2a) logm_x(t)'!DF54-'2a)answer'!$I54)^2,"")</f>
        <v>1.0025971168349522E-2</v>
      </c>
      <c r="S171" s="32">
        <f>IFERROR(('2a) logm_x(t)'!DH54-'2a) logm_x(t)'!DG54-'2a)answer'!$I54)^2,"")</f>
        <v>1.3516563781995992E-3</v>
      </c>
      <c r="T171" s="32">
        <f>IFERROR(('2a) logm_x(t)'!DI54-'2a) logm_x(t)'!DH54-'2a)answer'!$I54)^2,"")</f>
        <v>1.1700855199311735E-4</v>
      </c>
      <c r="U171" s="32">
        <f>IFERROR(('2a) logm_x(t)'!DJ54-'2a) logm_x(t)'!DI54-'2a)answer'!$I54)^2,"")</f>
        <v>1.1414694938247968E-3</v>
      </c>
      <c r="V171" s="32">
        <f>IFERROR(('2a) logm_x(t)'!DK54-'2a) logm_x(t)'!DJ54-'2a)answer'!$I54)^2,"")</f>
        <v>3.3677230510013819E-3</v>
      </c>
      <c r="W171" s="32">
        <f>IFERROR(('2a) logm_x(t)'!DL54-'2a) logm_x(t)'!DK54-'2a)answer'!$I54)^2,"")</f>
        <v>1.0304100579546744E-2</v>
      </c>
      <c r="X171" s="32">
        <f>IFERROR(('2a) logm_x(t)'!DM54-'2a) logm_x(t)'!DL54-'2a)answer'!$I54)^2,"")</f>
        <v>2.4916318537372861E-2</v>
      </c>
      <c r="Y171" s="32">
        <f>IFERROR(('2a) logm_x(t)'!DN54-'2a) logm_x(t)'!DM54-'2a)answer'!$I54)^2,"")</f>
        <v>6.8808964101597031E-3</v>
      </c>
      <c r="Z171" s="32">
        <f>IFERROR(('2a) logm_x(t)'!DO54-'2a) logm_x(t)'!DN54-'2a)answer'!$I54)^2,"")</f>
        <v>1.2697157334718187E-3</v>
      </c>
      <c r="AA171" s="32">
        <f>IFERROR(('2a) logm_x(t)'!DP54-'2a) logm_x(t)'!DO54-'2a)answer'!$I54)^2,"")</f>
        <v>5.8148163163324789E-3</v>
      </c>
      <c r="AB171" s="32">
        <f>IFERROR(('2a) logm_x(t)'!DQ54-'2a) logm_x(t)'!DP54-'2a)answer'!$I54)^2,"")</f>
        <v>3.0229977512237988E-3</v>
      </c>
      <c r="AC171" s="32">
        <f>IFERROR(('2a) logm_x(t)'!DR54-'2a) logm_x(t)'!DQ54-'2a)answer'!$I54)^2,"")</f>
        <v>6.0815347983639223E-3</v>
      </c>
      <c r="AD171" s="32">
        <f>IFERROR(('2a) logm_x(t)'!DS54-'2a) logm_x(t)'!DR54-'2a)answer'!$I54)^2,"")</f>
        <v>1.664623235549257E-2</v>
      </c>
      <c r="AE171" s="32">
        <f>IFERROR(('2a) logm_x(t)'!DT54-'2a) logm_x(t)'!DS54-'2a)answer'!$I54)^2,"")</f>
        <v>1.3366661147320858E-4</v>
      </c>
      <c r="AF171" s="32">
        <f>IFERROR(('2a) logm_x(t)'!DU54-'2a) logm_x(t)'!DT54-'2a)answer'!$I54)^2,"")</f>
        <v>5.9942740823048492E-2</v>
      </c>
      <c r="AG171" s="32">
        <f>IFERROR(('2a) logm_x(t)'!DV54-'2a) logm_x(t)'!DU54-'2a)answer'!$I54)^2,"")</f>
        <v>5.4436582823244066E-3</v>
      </c>
      <c r="AH171" s="32">
        <f>IFERROR(('2a) logm_x(t)'!DW54-'2a) logm_x(t)'!DV54-'2a)answer'!$I54)^2,"")</f>
        <v>2.6959745127811078E-2</v>
      </c>
      <c r="AI171" s="32">
        <f>IFERROR(('2a) logm_x(t)'!DX54-'2a) logm_x(t)'!DW54-'2a)answer'!$I54)^2,"")</f>
        <v>1.3688142719121393E-4</v>
      </c>
      <c r="AJ171" s="32">
        <f>IFERROR(('2a) logm_x(t)'!DY54-'2a) logm_x(t)'!DX54-'2a)answer'!$I54)^2,"")</f>
        <v>2.5434028629042933E-3</v>
      </c>
      <c r="AK171" s="32">
        <f>IFERROR(('2a) logm_x(t)'!DZ54-'2a) logm_x(t)'!DY54-'2a)answer'!$I54)^2,"")</f>
        <v>1.4101879992611973E-3</v>
      </c>
      <c r="AL171" s="32">
        <f>IFERROR(('2a) logm_x(t)'!EA54-'2a) logm_x(t)'!DZ54-'2a)answer'!$I54)^2,"")</f>
        <v>3.548185276070356E-3</v>
      </c>
      <c r="AM171" s="32">
        <f>IFERROR(('2a) logm_x(t)'!EB54-'2a) logm_x(t)'!EA54-'2a)answer'!$I54)^2,"")</f>
        <v>1.2974201976535298E-2</v>
      </c>
      <c r="AN171" s="32">
        <f>IFERROR(('2a) logm_x(t)'!EC54-'2a) logm_x(t)'!EB54-'2a)answer'!$I54)^2,"")</f>
        <v>3.6330377401741417E-4</v>
      </c>
      <c r="AO171" s="32">
        <f>IFERROR(('2a) logm_x(t)'!ED54-'2a) logm_x(t)'!EC54-'2a)answer'!$I54)^2,"")</f>
        <v>8.9014764899434228E-3</v>
      </c>
      <c r="AP171" s="32">
        <f>IFERROR(('2a) logm_x(t)'!EE54-'2a) logm_x(t)'!ED54-'2a)answer'!$I54)^2,"")</f>
        <v>2.0607732845818828E-2</v>
      </c>
      <c r="AQ171" s="32">
        <f>IFERROR(('2a) logm_x(t)'!EF54-'2a) logm_x(t)'!EE54-'2a)answer'!$I54)^2,"")</f>
        <v>4.0336893276401678E-2</v>
      </c>
      <c r="AR171" s="32">
        <f>IFERROR(('2a) logm_x(t)'!EG54-'2a) logm_x(t)'!EF54-'2a)answer'!$I54)^2,"")</f>
        <v>8.3586610119110727E-3</v>
      </c>
      <c r="AS171" s="32">
        <f>IFERROR(('2a) logm_x(t)'!EH54-'2a) logm_x(t)'!EG54-'2a)answer'!$I54)^2,"")</f>
        <v>5.3363295315981022E-4</v>
      </c>
      <c r="AT171" s="32">
        <f>IFERROR(('2a) logm_x(t)'!EI54-'2a) logm_x(t)'!EH54-'2a)answer'!$I54)^2,"")</f>
        <v>1.6296968577216204E-2</v>
      </c>
      <c r="AU171" s="32">
        <f>IFERROR(('2a) logm_x(t)'!EJ54-'2a) logm_x(t)'!EI54-'2a)answer'!$I54)^2,"")</f>
        <v>1.0398878400878107E-2</v>
      </c>
      <c r="AV171" s="32">
        <f>IFERROR(('2a) logm_x(t)'!EK54-'2a) logm_x(t)'!EJ54-'2a)answer'!$I54)^2,"")</f>
        <v>2.8352337594565935E-3</v>
      </c>
      <c r="AW171" s="32">
        <f>IFERROR(('2a) logm_x(t)'!EL54-'2a) logm_x(t)'!EK54-'2a)answer'!$I54)^2,"")</f>
        <v>3.719723073970573E-3</v>
      </c>
      <c r="AX171" s="32">
        <f>IFERROR(('2a) logm_x(t)'!EM54-'2a) logm_x(t)'!EL54-'2a)answer'!$I54)^2,"")</f>
        <v>3.7141992859316946E-3</v>
      </c>
      <c r="AY171" s="32">
        <f>IFERROR(('2a) logm_x(t)'!EN54-'2a) logm_x(t)'!EM54-'2a)answer'!$I54)^2,"")</f>
        <v>7.7390173717239918E-3</v>
      </c>
      <c r="AZ171" s="32">
        <f>IFERROR(('2a) logm_x(t)'!EO54-'2a) logm_x(t)'!EN54-'2a)answer'!$I54)^2,"")</f>
        <v>1.2884212707777332E-3</v>
      </c>
      <c r="BA171" s="32">
        <f>IFERROR(('2a) logm_x(t)'!EP54-'2a) logm_x(t)'!EO54-'2a)answer'!$I54)^2,"")</f>
        <v>6.7068098173419764E-3</v>
      </c>
      <c r="BB171" s="32">
        <f>IFERROR(('2a) logm_x(t)'!EQ54-'2a) logm_x(t)'!EP54-'2a)answer'!$I54)^2,"")</f>
        <v>7.2806567970933267E-2</v>
      </c>
      <c r="BC171" s="32">
        <f>IFERROR(('2a) logm_x(t)'!ER54-'2a) logm_x(t)'!EQ54-'2a)answer'!$I54)^2,"")</f>
        <v>6.4715525801565532E-2</v>
      </c>
      <c r="BD171" s="32">
        <f>IFERROR(('2a) logm_x(t)'!ES54-'2a) logm_x(t)'!ER54-'2a)answer'!$I54)^2,"")</f>
        <v>2.6801181224516128E-2</v>
      </c>
      <c r="BE171" s="32">
        <f>IFERROR(('2a) logm_x(t)'!ET54-'2a) logm_x(t)'!ES54-'2a)answer'!$I54)^2,"")</f>
        <v>7.2225418772249415E-5</v>
      </c>
      <c r="BF171" s="32">
        <f>IFERROR(('2a) logm_x(t)'!EU54-'2a) logm_x(t)'!ET54-'2a)answer'!$I54)^2,"")</f>
        <v>7.389131668250515E-4</v>
      </c>
      <c r="BG171" s="32">
        <f>IFERROR(('2a) logm_x(t)'!EV54-'2a) logm_x(t)'!EU54-'2a)answer'!$I54)^2,"")</f>
        <v>6.0512527731547026E-3</v>
      </c>
      <c r="BH171" s="32">
        <f>IFERROR(('2a) logm_x(t)'!EW54-'2a) logm_x(t)'!EV54-'2a)answer'!$I54)^2,"")</f>
        <v>3.9599837323491589E-6</v>
      </c>
      <c r="BI171" s="32">
        <f>IFERROR(('2a) logm_x(t)'!EX54-'2a) logm_x(t)'!EW54-'2a)answer'!$I54)^2,"")</f>
        <v>5.7320344370339451E-3</v>
      </c>
      <c r="BJ171" s="32">
        <f>IFERROR(('2a) logm_x(t)'!EY54-'2a) logm_x(t)'!EX54-'2a)answer'!$I54)^2,"")</f>
        <v>1.2897893562437039E-5</v>
      </c>
      <c r="BK171" s="32">
        <f>IFERROR(('2a) logm_x(t)'!EZ54-'2a) logm_x(t)'!EY54-'2a)answer'!$I54)^2,"")</f>
        <v>1.4236608024863233E-2</v>
      </c>
      <c r="BL171" s="32">
        <f>IFERROR(('2a) logm_x(t)'!FA54-'2a) logm_x(t)'!EZ54-'2a)answer'!$I54)^2,"")</f>
        <v>9.4982701824971382E-5</v>
      </c>
      <c r="BM171" s="32">
        <f>IFERROR(('2a) logm_x(t)'!FB54-'2a) logm_x(t)'!FA54-'2a)answer'!$I54)^2,"")</f>
        <v>3.6272710315968223E-2</v>
      </c>
      <c r="BN171" s="32">
        <f>IFERROR(('2a) logm_x(t)'!FC54-'2a) logm_x(t)'!FB54-'2a)answer'!$I54)^2,"")</f>
        <v>6.0334339720147208E-3</v>
      </c>
      <c r="BO171" s="32">
        <f>IFERROR(('2a) logm_x(t)'!FD54-'2a) logm_x(t)'!FC54-'2a)answer'!$I54)^2,"")</f>
        <v>1.1749745893680923E-2</v>
      </c>
      <c r="BP171" s="32">
        <f>IFERROR(('2a) logm_x(t)'!FE54-'2a) logm_x(t)'!FD54-'2a)answer'!$I54)^2,"")</f>
        <v>2.0814411139746664E-2</v>
      </c>
      <c r="BQ171" s="32">
        <f>IFERROR(('2a) logm_x(t)'!FF54-'2a) logm_x(t)'!FE54-'2a)answer'!$I54)^2,"")</f>
        <v>5.3921425825208029E-2</v>
      </c>
      <c r="BR171" s="32">
        <f>IFERROR(('2a) logm_x(t)'!FG54-'2a) logm_x(t)'!FF54-'2a)answer'!$I54)^2,"")</f>
        <v>1.1760801533052983E-3</v>
      </c>
      <c r="BS171" s="32">
        <f>IFERROR(('2a) logm_x(t)'!FH54-'2a) logm_x(t)'!FG54-'2a)answer'!$I54)^2,"")</f>
        <v>2.1345375275782251E-2</v>
      </c>
      <c r="BT171" s="32">
        <f>IFERROR(('2a) logm_x(t)'!FI54-'2a) logm_x(t)'!FH54-'2a)answer'!$I54)^2,"")</f>
        <v>5.0300572341102755E-3</v>
      </c>
      <c r="BU171" s="32">
        <f>IFERROR(('2a) logm_x(t)'!FJ54-'2a) logm_x(t)'!FI54-'2a)answer'!$I54)^2,"")</f>
        <v>3.8616034345205241E-3</v>
      </c>
      <c r="BV171" s="32">
        <f>IFERROR(('2a) logm_x(t)'!FK54-'2a) logm_x(t)'!FJ54-'2a)answer'!$I54)^2,"")</f>
        <v>2.2070795701873074E-2</v>
      </c>
      <c r="BW171" s="32">
        <f>IFERROR(('2a) logm_x(t)'!FL54-'2a) logm_x(t)'!FK54-'2a)answer'!$I54)^2,"")</f>
        <v>7.8386698025890589E-3</v>
      </c>
      <c r="BX171" s="32">
        <f>IFERROR(('2a) logm_x(t)'!FM54-'2a) logm_x(t)'!FL54-'2a)answer'!$I54)^2,"")</f>
        <v>1.0221628754679212E-4</v>
      </c>
      <c r="BY171" s="32">
        <f>IFERROR(('2a) logm_x(t)'!FN54-'2a) logm_x(t)'!FM54-'2a)answer'!$I54)^2,"")</f>
        <v>1.1769425124889057E-6</v>
      </c>
      <c r="BZ171" s="32">
        <f>IFERROR(('2a) logm_x(t)'!FO54-'2a) logm_x(t)'!FN54-'2a)answer'!$I54)^2,"")</f>
        <v>3.1811625622479668E-2</v>
      </c>
      <c r="CA171" s="32">
        <f>IFERROR(('2a) logm_x(t)'!FP54-'2a) logm_x(t)'!FO54-'2a)answer'!$I54)^2,"")</f>
        <v>4.9878726813989437E-2</v>
      </c>
      <c r="CB171" s="32">
        <f>IFERROR(('2a) logm_x(t)'!FQ54-'2a) logm_x(t)'!FP54-'2a)answer'!$I54)^2,"")</f>
        <v>4.6636461687573148E-2</v>
      </c>
      <c r="CC171" s="32">
        <f>IFERROR(('2a) logm_x(t)'!FR54-'2a) logm_x(t)'!FQ54-'2a)answer'!$I54)^2,"")</f>
        <v>5.2914818957250061E-3</v>
      </c>
      <c r="CD171" s="32">
        <f>IFERROR(('2a) logm_x(t)'!FS54-'2a) logm_x(t)'!FR54-'2a)answer'!$I54)^2,"")</f>
        <v>2.903663088851757E-3</v>
      </c>
      <c r="CE171" s="32">
        <f>IFERROR(('2a) logm_x(t)'!FT54-'2a) logm_x(t)'!FS54-'2a)answer'!$I54)^2,"")</f>
        <v>6.3374530480670706E-7</v>
      </c>
      <c r="CF171" s="32">
        <f>IFERROR(('2a) logm_x(t)'!FU54-'2a) logm_x(t)'!FT54-'2a)answer'!$I54)^2,"")</f>
        <v>3.9005489355781853E-2</v>
      </c>
      <c r="CG171" s="32">
        <f>IFERROR(('2a) logm_x(t)'!FV54-'2a) logm_x(t)'!FU54-'2a)answer'!$I54)^2,"")</f>
        <v>1.2688220380832724E-3</v>
      </c>
      <c r="CH171" s="32">
        <f>IFERROR(('2a) logm_x(t)'!FW54-'2a) logm_x(t)'!FV54-'2a)answer'!$I54)^2,"")</f>
        <v>9.9814386210059537E-3</v>
      </c>
      <c r="CI171" s="32">
        <f>IFERROR(('2a) logm_x(t)'!FX54-'2a) logm_x(t)'!FW54-'2a)answer'!$I54)^2,"")</f>
        <v>2.452603675084355E-3</v>
      </c>
      <c r="CJ171" s="32">
        <f>IFERROR(('2a) logm_x(t)'!FY54-'2a) logm_x(t)'!FX54-'2a)answer'!$I54)^2,"")</f>
        <v>9.7277381857665979E-3</v>
      </c>
      <c r="CK171" s="32">
        <f>IFERROR(('2a) logm_x(t)'!FZ54-'2a) logm_x(t)'!FY54-'2a)answer'!$I54)^2,"")</f>
        <v>5.8554494331471924E-5</v>
      </c>
      <c r="CL171" s="32">
        <f>IFERROR(('2a) logm_x(t)'!GA54-'2a) logm_x(t)'!FZ54-'2a)answer'!$I54)^2,"")</f>
        <v>3.2015014577600413E-2</v>
      </c>
      <c r="CM171" s="32">
        <f>IFERROR(('2a) logm_x(t)'!GB54-'2a) logm_x(t)'!GA54-'2a)answer'!$I54)^2,"")</f>
        <v>6.3636612920502156E-2</v>
      </c>
      <c r="CN171" s="32">
        <f>IFERROR(('2a) logm_x(t)'!GC54-'2a) logm_x(t)'!GB54-'2a)answer'!$I54)^2,"")</f>
        <v>1.2398463678361426E-2</v>
      </c>
    </row>
    <row r="172" spans="1:92" x14ac:dyDescent="0.25">
      <c r="A172" s="31">
        <f t="shared" si="11"/>
        <v>52</v>
      </c>
      <c r="C172" s="32">
        <f>IFERROR(('2a) logm_x(t)'!CR55-'2a) logm_x(t)'!CQ55-'2a)answer'!$I55)^2,"")</f>
        <v>1.0172216148955943E-2</v>
      </c>
      <c r="D172" s="32">
        <f>IFERROR(('2a) logm_x(t)'!CS55-'2a) logm_x(t)'!CR55-'2a)answer'!$I55)^2,"")</f>
        <v>8.5693806418875966E-3</v>
      </c>
      <c r="E172" s="32">
        <f>IFERROR(('2a) logm_x(t)'!CT55-'2a) logm_x(t)'!CS55-'2a)answer'!$I55)^2,"")</f>
        <v>6.3060931209381647E-4</v>
      </c>
      <c r="F172" s="32">
        <f>IFERROR(('2a) logm_x(t)'!CU55-'2a) logm_x(t)'!CT55-'2a)answer'!$I55)^2,"")</f>
        <v>1.074414211667152E-2</v>
      </c>
      <c r="G172" s="32">
        <f>IFERROR(('2a) logm_x(t)'!CV55-'2a) logm_x(t)'!CU55-'2a)answer'!$I55)^2,"")</f>
        <v>6.7319586954875865E-3</v>
      </c>
      <c r="H172" s="32">
        <f>IFERROR(('2a) logm_x(t)'!CW55-'2a) logm_x(t)'!CV55-'2a)answer'!$I55)^2,"")</f>
        <v>3.0762083152928599E-3</v>
      </c>
      <c r="I172" s="32">
        <f>IFERROR(('2a) logm_x(t)'!CX55-'2a) logm_x(t)'!CW55-'2a)answer'!$I55)^2,"")</f>
        <v>2.087502146308878E-4</v>
      </c>
      <c r="J172" s="32">
        <f>IFERROR(('2a) logm_x(t)'!CY55-'2a) logm_x(t)'!CX55-'2a)answer'!$I55)^2,"")</f>
        <v>1.8121584301667637E-3</v>
      </c>
      <c r="K172" s="32">
        <f>IFERROR(('2a) logm_x(t)'!CZ55-'2a) logm_x(t)'!CY55-'2a)answer'!$I55)^2,"")</f>
        <v>6.4177538794488592E-2</v>
      </c>
      <c r="L172" s="32">
        <f>IFERROR(('2a) logm_x(t)'!DA55-'2a) logm_x(t)'!CZ55-'2a)answer'!$I55)^2,"")</f>
        <v>1.0129483437830967E-3</v>
      </c>
      <c r="M172" s="32">
        <f>IFERROR(('2a) logm_x(t)'!DB55-'2a) logm_x(t)'!DA55-'2a)answer'!$I55)^2,"")</f>
        <v>9.452097544176365E-3</v>
      </c>
      <c r="N172" s="32">
        <f>IFERROR(('2a) logm_x(t)'!DC55-'2a) logm_x(t)'!DB55-'2a)answer'!$I55)^2,"")</f>
        <v>1.6079300143221308E-4</v>
      </c>
      <c r="O172" s="32">
        <f>IFERROR(('2a) logm_x(t)'!DD55-'2a) logm_x(t)'!DC55-'2a)answer'!$I55)^2,"")</f>
        <v>1.7256926312762414E-3</v>
      </c>
      <c r="P172" s="32">
        <f>IFERROR(('2a) logm_x(t)'!DE55-'2a) logm_x(t)'!DD55-'2a)answer'!$I55)^2,"")</f>
        <v>3.5349565977276691E-4</v>
      </c>
      <c r="Q172" s="32">
        <f>IFERROR(('2a) logm_x(t)'!DF55-'2a) logm_x(t)'!DE55-'2a)answer'!$I55)^2,"")</f>
        <v>9.6578174856359856E-5</v>
      </c>
      <c r="R172" s="32">
        <f>IFERROR(('2a) logm_x(t)'!DG55-'2a) logm_x(t)'!DF55-'2a)answer'!$I55)^2,"")</f>
        <v>8.0964658642547942E-7</v>
      </c>
      <c r="S172" s="32">
        <f>IFERROR(('2a) logm_x(t)'!DH55-'2a) logm_x(t)'!DG55-'2a)answer'!$I55)^2,"")</f>
        <v>1.6178438151263311E-2</v>
      </c>
      <c r="T172" s="32">
        <f>IFERROR(('2a) logm_x(t)'!DI55-'2a) logm_x(t)'!DH55-'2a)answer'!$I55)^2,"")</f>
        <v>6.5143899358929046E-3</v>
      </c>
      <c r="U172" s="32">
        <f>IFERROR(('2a) logm_x(t)'!DJ55-'2a) logm_x(t)'!DI55-'2a)answer'!$I55)^2,"")</f>
        <v>2.6584432181396287E-3</v>
      </c>
      <c r="V172" s="32">
        <f>IFERROR(('2a) logm_x(t)'!DK55-'2a) logm_x(t)'!DJ55-'2a)answer'!$I55)^2,"")</f>
        <v>6.0042362786818784E-3</v>
      </c>
      <c r="W172" s="32">
        <f>IFERROR(('2a) logm_x(t)'!DL55-'2a) logm_x(t)'!DK55-'2a)answer'!$I55)^2,"")</f>
        <v>1.4292908989326404E-2</v>
      </c>
      <c r="X172" s="32">
        <f>IFERROR(('2a) logm_x(t)'!DM55-'2a) logm_x(t)'!DL55-'2a)answer'!$I55)^2,"")</f>
        <v>8.2292933033111595E-3</v>
      </c>
      <c r="Y172" s="32">
        <f>IFERROR(('2a) logm_x(t)'!DN55-'2a) logm_x(t)'!DM55-'2a)answer'!$I55)^2,"")</f>
        <v>3.6585534005635235E-3</v>
      </c>
      <c r="Z172" s="32">
        <f>IFERROR(('2a) logm_x(t)'!DO55-'2a) logm_x(t)'!DN55-'2a)answer'!$I55)^2,"")</f>
        <v>1.3697706777757593E-2</v>
      </c>
      <c r="AA172" s="32">
        <f>IFERROR(('2a) logm_x(t)'!DP55-'2a) logm_x(t)'!DO55-'2a)answer'!$I55)^2,"")</f>
        <v>3.1884947398521601E-3</v>
      </c>
      <c r="AB172" s="32">
        <f>IFERROR(('2a) logm_x(t)'!DQ55-'2a) logm_x(t)'!DP55-'2a)answer'!$I55)^2,"")</f>
        <v>4.5672912654438668E-3</v>
      </c>
      <c r="AC172" s="32">
        <f>IFERROR(('2a) logm_x(t)'!DR55-'2a) logm_x(t)'!DQ55-'2a)answer'!$I55)^2,"")</f>
        <v>3.5368663072749872E-3</v>
      </c>
      <c r="AD172" s="32">
        <f>IFERROR(('2a) logm_x(t)'!DS55-'2a) logm_x(t)'!DR55-'2a)answer'!$I55)^2,"")</f>
        <v>1.0892414046985552E-5</v>
      </c>
      <c r="AE172" s="32">
        <f>IFERROR(('2a) logm_x(t)'!DT55-'2a) logm_x(t)'!DS55-'2a)answer'!$I55)^2,"")</f>
        <v>5.4629119999587009E-3</v>
      </c>
      <c r="AF172" s="32">
        <f>IFERROR(('2a) logm_x(t)'!DU55-'2a) logm_x(t)'!DT55-'2a)answer'!$I55)^2,"")</f>
        <v>5.4253411012929048E-3</v>
      </c>
      <c r="AG172" s="32">
        <f>IFERROR(('2a) logm_x(t)'!DV55-'2a) logm_x(t)'!DU55-'2a)answer'!$I55)^2,"")</f>
        <v>8.9834516513979029E-2</v>
      </c>
      <c r="AH172" s="32">
        <f>IFERROR(('2a) logm_x(t)'!DW55-'2a) logm_x(t)'!DV55-'2a)answer'!$I55)^2,"")</f>
        <v>3.3183620999641061E-2</v>
      </c>
      <c r="AI172" s="32">
        <f>IFERROR(('2a) logm_x(t)'!DX55-'2a) logm_x(t)'!DW55-'2a)answer'!$I55)^2,"")</f>
        <v>2.0242142530328473E-2</v>
      </c>
      <c r="AJ172" s="32">
        <f>IFERROR(('2a) logm_x(t)'!DY55-'2a) logm_x(t)'!DX55-'2a)answer'!$I55)^2,"")</f>
        <v>8.6447145641954694E-3</v>
      </c>
      <c r="AK172" s="32">
        <f>IFERROR(('2a) logm_x(t)'!DZ55-'2a) logm_x(t)'!DY55-'2a)answer'!$I55)^2,"")</f>
        <v>3.6479410566636838E-2</v>
      </c>
      <c r="AL172" s="32">
        <f>IFERROR(('2a) logm_x(t)'!EA55-'2a) logm_x(t)'!DZ55-'2a)answer'!$I55)^2,"")</f>
        <v>8.7106664362267602E-3</v>
      </c>
      <c r="AM172" s="32">
        <f>IFERROR(('2a) logm_x(t)'!EB55-'2a) logm_x(t)'!EA55-'2a)answer'!$I55)^2,"")</f>
        <v>2.4966543115894435E-3</v>
      </c>
      <c r="AN172" s="32">
        <f>IFERROR(('2a) logm_x(t)'!EC55-'2a) logm_x(t)'!EB55-'2a)answer'!$I55)^2,"")</f>
        <v>3.0394665469190875E-3</v>
      </c>
      <c r="AO172" s="32">
        <f>IFERROR(('2a) logm_x(t)'!ED55-'2a) logm_x(t)'!EC55-'2a)answer'!$I55)^2,"")</f>
        <v>1.7126821906104479E-3</v>
      </c>
      <c r="AP172" s="32">
        <f>IFERROR(('2a) logm_x(t)'!EE55-'2a) logm_x(t)'!ED55-'2a)answer'!$I55)^2,"")</f>
        <v>8.9575613043371498E-4</v>
      </c>
      <c r="AQ172" s="32">
        <f>IFERROR(('2a) logm_x(t)'!EF55-'2a) logm_x(t)'!EE55-'2a)answer'!$I55)^2,"")</f>
        <v>1.2035461624612177E-4</v>
      </c>
      <c r="AR172" s="32">
        <f>IFERROR(('2a) logm_x(t)'!EG55-'2a) logm_x(t)'!EF55-'2a)answer'!$I55)^2,"")</f>
        <v>2.083575695408375E-2</v>
      </c>
      <c r="AS172" s="32">
        <f>IFERROR(('2a) logm_x(t)'!EH55-'2a) logm_x(t)'!EG55-'2a)answer'!$I55)^2,"")</f>
        <v>9.2488230969680531E-3</v>
      </c>
      <c r="AT172" s="32">
        <f>IFERROR(('2a) logm_x(t)'!EI55-'2a) logm_x(t)'!EH55-'2a)answer'!$I55)^2,"")</f>
        <v>2.7780706502425613E-3</v>
      </c>
      <c r="AU172" s="32">
        <f>IFERROR(('2a) logm_x(t)'!EJ55-'2a) logm_x(t)'!EI55-'2a)answer'!$I55)^2,"")</f>
        <v>5.7805095342177782E-4</v>
      </c>
      <c r="AV172" s="32">
        <f>IFERROR(('2a) logm_x(t)'!EK55-'2a) logm_x(t)'!EJ55-'2a)answer'!$I55)^2,"")</f>
        <v>2.7017477290232225E-5</v>
      </c>
      <c r="AW172" s="32">
        <f>IFERROR(('2a) logm_x(t)'!EL55-'2a) logm_x(t)'!EK55-'2a)answer'!$I55)^2,"")</f>
        <v>1.7485251246334038E-7</v>
      </c>
      <c r="AX172" s="32">
        <f>IFERROR(('2a) logm_x(t)'!EM55-'2a) logm_x(t)'!EL55-'2a)answer'!$I55)^2,"")</f>
        <v>5.9104661226463151E-6</v>
      </c>
      <c r="AY172" s="32">
        <f>IFERROR(('2a) logm_x(t)'!EN55-'2a) logm_x(t)'!EM55-'2a)answer'!$I55)^2,"")</f>
        <v>1.0162553317831405E-2</v>
      </c>
      <c r="AZ172" s="32">
        <f>IFERROR(('2a) logm_x(t)'!EO55-'2a) logm_x(t)'!EN55-'2a)answer'!$I55)^2,"")</f>
        <v>4.6220837640618935E-3</v>
      </c>
      <c r="BA172" s="32">
        <f>IFERROR(('2a) logm_x(t)'!EP55-'2a) logm_x(t)'!EO55-'2a)answer'!$I55)^2,"")</f>
        <v>1.1249506376629374E-4</v>
      </c>
      <c r="BB172" s="32">
        <f>IFERROR(('2a) logm_x(t)'!EQ55-'2a) logm_x(t)'!EP55-'2a)answer'!$I55)^2,"")</f>
        <v>6.7857250838256169E-3</v>
      </c>
      <c r="BC172" s="32">
        <f>IFERROR(('2a) logm_x(t)'!ER55-'2a) logm_x(t)'!EQ55-'2a)answer'!$I55)^2,"")</f>
        <v>8.4266208978475837E-3</v>
      </c>
      <c r="BD172" s="32">
        <f>IFERROR(('2a) logm_x(t)'!ES55-'2a) logm_x(t)'!ER55-'2a)answer'!$I55)^2,"")</f>
        <v>1.4818990255823549E-3</v>
      </c>
      <c r="BE172" s="32">
        <f>IFERROR(('2a) logm_x(t)'!ET55-'2a) logm_x(t)'!ES55-'2a)answer'!$I55)^2,"")</f>
        <v>2.04533384768798E-4</v>
      </c>
      <c r="BF172" s="32">
        <f>IFERROR(('2a) logm_x(t)'!EU55-'2a) logm_x(t)'!ET55-'2a)answer'!$I55)^2,"")</f>
        <v>6.3438242705460138E-5</v>
      </c>
      <c r="BG172" s="32">
        <f>IFERROR(('2a) logm_x(t)'!EV55-'2a) logm_x(t)'!EU55-'2a)answer'!$I55)^2,"")</f>
        <v>1.5310187492899906E-2</v>
      </c>
      <c r="BH172" s="32">
        <f>IFERROR(('2a) logm_x(t)'!EW55-'2a) logm_x(t)'!EV55-'2a)answer'!$I55)^2,"")</f>
        <v>2.2986546250371525E-4</v>
      </c>
      <c r="BI172" s="32">
        <f>IFERROR(('2a) logm_x(t)'!EX55-'2a) logm_x(t)'!EW55-'2a)answer'!$I55)^2,"")</f>
        <v>4.1080321938903488E-4</v>
      </c>
      <c r="BJ172" s="32">
        <f>IFERROR(('2a) logm_x(t)'!EY55-'2a) logm_x(t)'!EX55-'2a)answer'!$I55)^2,"")</f>
        <v>9.6057379160571898E-3</v>
      </c>
      <c r="BK172" s="32">
        <f>IFERROR(('2a) logm_x(t)'!EZ55-'2a) logm_x(t)'!EY55-'2a)answer'!$I55)^2,"")</f>
        <v>5.8745448201112341E-2</v>
      </c>
      <c r="BL172" s="32">
        <f>IFERROR(('2a) logm_x(t)'!FA55-'2a) logm_x(t)'!EZ55-'2a)answer'!$I55)^2,"")</f>
        <v>6.2172207950248047E-2</v>
      </c>
      <c r="BM172" s="32">
        <f>IFERROR(('2a) logm_x(t)'!FB55-'2a) logm_x(t)'!FA55-'2a)answer'!$I55)^2,"")</f>
        <v>8.144602598311481E-3</v>
      </c>
      <c r="BN172" s="32">
        <f>IFERROR(('2a) logm_x(t)'!FC55-'2a) logm_x(t)'!FB55-'2a)answer'!$I55)^2,"")</f>
        <v>2.0060455099601743E-4</v>
      </c>
      <c r="BO172" s="32">
        <f>IFERROR(('2a) logm_x(t)'!FD55-'2a) logm_x(t)'!FC55-'2a)answer'!$I55)^2,"")</f>
        <v>2.4041510928324399E-3</v>
      </c>
      <c r="BP172" s="32">
        <f>IFERROR(('2a) logm_x(t)'!FE55-'2a) logm_x(t)'!FD55-'2a)answer'!$I55)^2,"")</f>
        <v>1.895078456627481E-3</v>
      </c>
      <c r="BQ172" s="32">
        <f>IFERROR(('2a) logm_x(t)'!FF55-'2a) logm_x(t)'!FE55-'2a)answer'!$I55)^2,"")</f>
        <v>2.5269862589370608E-3</v>
      </c>
      <c r="BR172" s="32">
        <f>IFERROR(('2a) logm_x(t)'!FG55-'2a) logm_x(t)'!FF55-'2a)answer'!$I55)^2,"")</f>
        <v>5.3375510164692483E-5</v>
      </c>
      <c r="BS172" s="32">
        <f>IFERROR(('2a) logm_x(t)'!FH55-'2a) logm_x(t)'!FG55-'2a)answer'!$I55)^2,"")</f>
        <v>8.6678222551521914E-3</v>
      </c>
      <c r="BT172" s="32">
        <f>IFERROR(('2a) logm_x(t)'!FI55-'2a) logm_x(t)'!FH55-'2a)answer'!$I55)^2,"")</f>
        <v>4.7077741531771564E-3</v>
      </c>
      <c r="BU172" s="32">
        <f>IFERROR(('2a) logm_x(t)'!FJ55-'2a) logm_x(t)'!FI55-'2a)answer'!$I55)^2,"")</f>
        <v>4.0281863886465014E-4</v>
      </c>
      <c r="BV172" s="32">
        <f>IFERROR(('2a) logm_x(t)'!FK55-'2a) logm_x(t)'!FJ55-'2a)answer'!$I55)^2,"")</f>
        <v>1.7014055391862071E-2</v>
      </c>
      <c r="BW172" s="32">
        <f>IFERROR(('2a) logm_x(t)'!FL55-'2a) logm_x(t)'!FK55-'2a)answer'!$I55)^2,"")</f>
        <v>2.4123525171945392E-2</v>
      </c>
      <c r="BX172" s="32">
        <f>IFERROR(('2a) logm_x(t)'!FM55-'2a) logm_x(t)'!FL55-'2a)answer'!$I55)^2,"")</f>
        <v>1.0516708371029157E-2</v>
      </c>
      <c r="BY172" s="32">
        <f>IFERROR(('2a) logm_x(t)'!FN55-'2a) logm_x(t)'!FM55-'2a)answer'!$I55)^2,"")</f>
        <v>5.1023715625981075E-3</v>
      </c>
      <c r="BZ172" s="32">
        <f>IFERROR(('2a) logm_x(t)'!FO55-'2a) logm_x(t)'!FN55-'2a)answer'!$I55)^2,"")</f>
        <v>1.0859555984613377E-4</v>
      </c>
      <c r="CA172" s="32">
        <f>IFERROR(('2a) logm_x(t)'!FP55-'2a) logm_x(t)'!FO55-'2a)answer'!$I55)^2,"")</f>
        <v>1.3526736880365065E-2</v>
      </c>
      <c r="CB172" s="32">
        <f>IFERROR(('2a) logm_x(t)'!FQ55-'2a) logm_x(t)'!FP55-'2a)answer'!$I55)^2,"")</f>
        <v>5.3198951167855299E-3</v>
      </c>
      <c r="CC172" s="32">
        <f>IFERROR(('2a) logm_x(t)'!FR55-'2a) logm_x(t)'!FQ55-'2a)answer'!$I55)^2,"")</f>
        <v>3.2753831465686697E-3</v>
      </c>
      <c r="CD172" s="32">
        <f>IFERROR(('2a) logm_x(t)'!FS55-'2a) logm_x(t)'!FR55-'2a)answer'!$I55)^2,"")</f>
        <v>2.6318729928763726E-3</v>
      </c>
      <c r="CE172" s="32">
        <f>IFERROR(('2a) logm_x(t)'!FT55-'2a) logm_x(t)'!FS55-'2a)answer'!$I55)^2,"")</f>
        <v>1.4354445896705295E-2</v>
      </c>
      <c r="CF172" s="32">
        <f>IFERROR(('2a) logm_x(t)'!FU55-'2a) logm_x(t)'!FT55-'2a)answer'!$I55)^2,"")</f>
        <v>5.1370575467403118E-2</v>
      </c>
      <c r="CG172" s="32">
        <f>IFERROR(('2a) logm_x(t)'!FV55-'2a) logm_x(t)'!FU55-'2a)answer'!$I55)^2,"")</f>
        <v>9.9617788322698495E-3</v>
      </c>
      <c r="CH172" s="32">
        <f>IFERROR(('2a) logm_x(t)'!FW55-'2a) logm_x(t)'!FV55-'2a)answer'!$I55)^2,"")</f>
        <v>2.6593366244499528E-4</v>
      </c>
      <c r="CI172" s="32">
        <f>IFERROR(('2a) logm_x(t)'!FX55-'2a) logm_x(t)'!FW55-'2a)answer'!$I55)^2,"")</f>
        <v>2.985555373615752E-4</v>
      </c>
      <c r="CJ172" s="32">
        <f>IFERROR(('2a) logm_x(t)'!FY55-'2a) logm_x(t)'!FX55-'2a)answer'!$I55)^2,"")</f>
        <v>1.6976776289235537E-3</v>
      </c>
      <c r="CK172" s="32">
        <f>IFERROR(('2a) logm_x(t)'!FZ55-'2a) logm_x(t)'!FY55-'2a)answer'!$I55)^2,"")</f>
        <v>1.0558920607530913E-4</v>
      </c>
      <c r="CL172" s="32">
        <f>IFERROR(('2a) logm_x(t)'!GA55-'2a) logm_x(t)'!FZ55-'2a)answer'!$I55)^2,"")</f>
        <v>7.6152451700986056E-4</v>
      </c>
      <c r="CM172" s="32">
        <f>IFERROR(('2a) logm_x(t)'!GB55-'2a) logm_x(t)'!GA55-'2a)answer'!$I55)^2,"")</f>
        <v>3.2500500914755879E-3</v>
      </c>
      <c r="CN172" s="32">
        <f>IFERROR(('2a) logm_x(t)'!GC55-'2a) logm_x(t)'!GB55-'2a)answer'!$I55)^2,"")</f>
        <v>3.9696656105012434E-4</v>
      </c>
    </row>
    <row r="173" spans="1:92" x14ac:dyDescent="0.25">
      <c r="A173" s="31">
        <f t="shared" si="11"/>
        <v>53</v>
      </c>
      <c r="C173" s="32">
        <f>IFERROR(('2a) logm_x(t)'!CR56-'2a) logm_x(t)'!CQ56-'2a)answer'!$I56)^2,"")</f>
        <v>9.4223362763253069E-4</v>
      </c>
      <c r="D173" s="32">
        <f>IFERROR(('2a) logm_x(t)'!CS56-'2a) logm_x(t)'!CR56-'2a)answer'!$I56)^2,"")</f>
        <v>4.7747117607790816E-2</v>
      </c>
      <c r="E173" s="32">
        <f>IFERROR(('2a) logm_x(t)'!CT56-'2a) logm_x(t)'!CS56-'2a)answer'!$I56)^2,"")</f>
        <v>2.933927827201176E-2</v>
      </c>
      <c r="F173" s="32">
        <f>IFERROR(('2a) logm_x(t)'!CU56-'2a) logm_x(t)'!CT56-'2a)answer'!$I56)^2,"")</f>
        <v>9.5337497629746071E-5</v>
      </c>
      <c r="G173" s="32">
        <f>IFERROR(('2a) logm_x(t)'!CV56-'2a) logm_x(t)'!CU56-'2a)answer'!$I56)^2,"")</f>
        <v>7.42010512879886E-4</v>
      </c>
      <c r="H173" s="32">
        <f>IFERROR(('2a) logm_x(t)'!CW56-'2a) logm_x(t)'!CV56-'2a)answer'!$I56)^2,"")</f>
        <v>2.058992533112371E-3</v>
      </c>
      <c r="I173" s="32">
        <f>IFERROR(('2a) logm_x(t)'!CX56-'2a) logm_x(t)'!CW56-'2a)answer'!$I56)^2,"")</f>
        <v>1.2100989657269662E-2</v>
      </c>
      <c r="J173" s="32">
        <f>IFERROR(('2a) logm_x(t)'!CY56-'2a) logm_x(t)'!CX56-'2a)answer'!$I56)^2,"")</f>
        <v>1.8458397685187857E-3</v>
      </c>
      <c r="K173" s="32">
        <f>IFERROR(('2a) logm_x(t)'!CZ56-'2a) logm_x(t)'!CY56-'2a)answer'!$I56)^2,"")</f>
        <v>2.7418712769197145E-3</v>
      </c>
      <c r="L173" s="32">
        <f>IFERROR(('2a) logm_x(t)'!DA56-'2a) logm_x(t)'!CZ56-'2a)answer'!$I56)^2,"")</f>
        <v>8.5032646355233342E-5</v>
      </c>
      <c r="M173" s="32">
        <f>IFERROR(('2a) logm_x(t)'!DB56-'2a) logm_x(t)'!DA56-'2a)answer'!$I56)^2,"")</f>
        <v>3.8089792197047959E-2</v>
      </c>
      <c r="N173" s="32">
        <f>IFERROR(('2a) logm_x(t)'!DC56-'2a) logm_x(t)'!DB56-'2a)answer'!$I56)^2,"")</f>
        <v>1.1063579694389677E-4</v>
      </c>
      <c r="O173" s="32">
        <f>IFERROR(('2a) logm_x(t)'!DD56-'2a) logm_x(t)'!DC56-'2a)answer'!$I56)^2,"")</f>
        <v>1.4204634230253156E-3</v>
      </c>
      <c r="P173" s="32">
        <f>IFERROR(('2a) logm_x(t)'!DE56-'2a) logm_x(t)'!DD56-'2a)answer'!$I56)^2,"")</f>
        <v>1.6516762208358935E-5</v>
      </c>
      <c r="Q173" s="32">
        <f>IFERROR(('2a) logm_x(t)'!DF56-'2a) logm_x(t)'!DE56-'2a)answer'!$I56)^2,"")</f>
        <v>2.3419754999521331E-3</v>
      </c>
      <c r="R173" s="32">
        <f>IFERROR(('2a) logm_x(t)'!DG56-'2a) logm_x(t)'!DF56-'2a)answer'!$I56)^2,"")</f>
        <v>9.2222751875637669E-3</v>
      </c>
      <c r="S173" s="32">
        <f>IFERROR(('2a) logm_x(t)'!DH56-'2a) logm_x(t)'!DG56-'2a)answer'!$I56)^2,"")</f>
        <v>2.1981371831428204E-2</v>
      </c>
      <c r="T173" s="32">
        <f>IFERROR(('2a) logm_x(t)'!DI56-'2a) logm_x(t)'!DH56-'2a)answer'!$I56)^2,"")</f>
        <v>7.4524434907015871E-5</v>
      </c>
      <c r="U173" s="32">
        <f>IFERROR(('2a) logm_x(t)'!DJ56-'2a) logm_x(t)'!DI56-'2a)answer'!$I56)^2,"")</f>
        <v>1.8344619434131224E-2</v>
      </c>
      <c r="V173" s="32">
        <f>IFERROR(('2a) logm_x(t)'!DK56-'2a) logm_x(t)'!DJ56-'2a)answer'!$I56)^2,"")</f>
        <v>7.7591801226885453E-6</v>
      </c>
      <c r="W173" s="32">
        <f>IFERROR(('2a) logm_x(t)'!DL56-'2a) logm_x(t)'!DK56-'2a)answer'!$I56)^2,"")</f>
        <v>8.8929722375251079E-3</v>
      </c>
      <c r="X173" s="32">
        <f>IFERROR(('2a) logm_x(t)'!DM56-'2a) logm_x(t)'!DL56-'2a)answer'!$I56)^2,"")</f>
        <v>8.5041851838701967E-5</v>
      </c>
      <c r="Y173" s="32">
        <f>IFERROR(('2a) logm_x(t)'!DN56-'2a) logm_x(t)'!DM56-'2a)answer'!$I56)^2,"")</f>
        <v>1.6418208391443874E-2</v>
      </c>
      <c r="Z173" s="32">
        <f>IFERROR(('2a) logm_x(t)'!DO56-'2a) logm_x(t)'!DN56-'2a)answer'!$I56)^2,"")</f>
        <v>1.6283247192515407E-3</v>
      </c>
      <c r="AA173" s="32">
        <f>IFERROR(('2a) logm_x(t)'!DP56-'2a) logm_x(t)'!DO56-'2a)answer'!$I56)^2,"")</f>
        <v>1.0493318190014639E-2</v>
      </c>
      <c r="AB173" s="32">
        <f>IFERROR(('2a) logm_x(t)'!DQ56-'2a) logm_x(t)'!DP56-'2a)answer'!$I56)^2,"")</f>
        <v>3.6615758534231502E-4</v>
      </c>
      <c r="AC173" s="32">
        <f>IFERROR(('2a) logm_x(t)'!DR56-'2a) logm_x(t)'!DQ56-'2a)answer'!$I56)^2,"")</f>
        <v>3.2993858546135322E-4</v>
      </c>
      <c r="AD173" s="32">
        <f>IFERROR(('2a) logm_x(t)'!DS56-'2a) logm_x(t)'!DR56-'2a)answer'!$I56)^2,"")</f>
        <v>7.6348483845246817E-3</v>
      </c>
      <c r="AE173" s="32">
        <f>IFERROR(('2a) logm_x(t)'!DT56-'2a) logm_x(t)'!DS56-'2a)answer'!$I56)^2,"")</f>
        <v>1.394307118716487E-3</v>
      </c>
      <c r="AF173" s="32">
        <f>IFERROR(('2a) logm_x(t)'!DU56-'2a) logm_x(t)'!DT56-'2a)answer'!$I56)^2,"")</f>
        <v>5.2032358676771946E-6</v>
      </c>
      <c r="AG173" s="32">
        <f>IFERROR(('2a) logm_x(t)'!DV56-'2a) logm_x(t)'!DU56-'2a)answer'!$I56)^2,"")</f>
        <v>1.2501811276757009E-3</v>
      </c>
      <c r="AH173" s="32">
        <f>IFERROR(('2a) logm_x(t)'!DW56-'2a) logm_x(t)'!DV56-'2a)answer'!$I56)^2,"")</f>
        <v>4.7328241228757971E-2</v>
      </c>
      <c r="AI173" s="32">
        <f>IFERROR(('2a) logm_x(t)'!DX56-'2a) logm_x(t)'!DW56-'2a)answer'!$I56)^2,"")</f>
        <v>7.6811594487807113E-3</v>
      </c>
      <c r="AJ173" s="32">
        <f>IFERROR(('2a) logm_x(t)'!DY56-'2a) logm_x(t)'!DX56-'2a)answer'!$I56)^2,"")</f>
        <v>2.5101847227328453E-3</v>
      </c>
      <c r="AK173" s="32">
        <f>IFERROR(('2a) logm_x(t)'!DZ56-'2a) logm_x(t)'!DY56-'2a)answer'!$I56)^2,"")</f>
        <v>2.75623481984675E-2</v>
      </c>
      <c r="AL173" s="32">
        <f>IFERROR(('2a) logm_x(t)'!EA56-'2a) logm_x(t)'!DZ56-'2a)answer'!$I56)^2,"")</f>
        <v>7.9327502467842973E-4</v>
      </c>
      <c r="AM173" s="32">
        <f>IFERROR(('2a) logm_x(t)'!EB56-'2a) logm_x(t)'!EA56-'2a)answer'!$I56)^2,"")</f>
        <v>1.1488302743789218E-2</v>
      </c>
      <c r="AN173" s="32">
        <f>IFERROR(('2a) logm_x(t)'!EC56-'2a) logm_x(t)'!EB56-'2a)answer'!$I56)^2,"")</f>
        <v>1.9160019124102804E-3</v>
      </c>
      <c r="AO173" s="32">
        <f>IFERROR(('2a) logm_x(t)'!ED56-'2a) logm_x(t)'!EC56-'2a)answer'!$I56)^2,"")</f>
        <v>7.0014008334271004E-3</v>
      </c>
      <c r="AP173" s="32">
        <f>IFERROR(('2a) logm_x(t)'!EE56-'2a) logm_x(t)'!ED56-'2a)answer'!$I56)^2,"")</f>
        <v>1.4056721107372008E-3</v>
      </c>
      <c r="AQ173" s="32">
        <f>IFERROR(('2a) logm_x(t)'!EF56-'2a) logm_x(t)'!EE56-'2a)answer'!$I56)^2,"")</f>
        <v>4.8054212460497405E-4</v>
      </c>
      <c r="AR173" s="32">
        <f>IFERROR(('2a) logm_x(t)'!EG56-'2a) logm_x(t)'!EF56-'2a)answer'!$I56)^2,"")</f>
        <v>1.1852972190047125E-3</v>
      </c>
      <c r="AS173" s="32">
        <f>IFERROR(('2a) logm_x(t)'!EH56-'2a) logm_x(t)'!EG56-'2a)answer'!$I56)^2,"")</f>
        <v>5.5070038729114791E-3</v>
      </c>
      <c r="AT173" s="32">
        <f>IFERROR(('2a) logm_x(t)'!EI56-'2a) logm_x(t)'!EH56-'2a)answer'!$I56)^2,"")</f>
        <v>1.7638665564871283E-2</v>
      </c>
      <c r="AU173" s="32">
        <f>IFERROR(('2a) logm_x(t)'!EJ56-'2a) logm_x(t)'!EI56-'2a)answer'!$I56)^2,"")</f>
        <v>2.7927134033994716E-2</v>
      </c>
      <c r="AV173" s="32">
        <f>IFERROR(('2a) logm_x(t)'!EK56-'2a) logm_x(t)'!EJ56-'2a)answer'!$I56)^2,"")</f>
        <v>1.255494071415865E-3</v>
      </c>
      <c r="AW173" s="32">
        <f>IFERROR(('2a) logm_x(t)'!EL56-'2a) logm_x(t)'!EK56-'2a)answer'!$I56)^2,"")</f>
        <v>4.1496200329237744E-4</v>
      </c>
      <c r="AX173" s="32">
        <f>IFERROR(('2a) logm_x(t)'!EM56-'2a) logm_x(t)'!EL56-'2a)answer'!$I56)^2,"")</f>
        <v>2.7451486145630539E-3</v>
      </c>
      <c r="AY173" s="32">
        <f>IFERROR(('2a) logm_x(t)'!EN56-'2a) logm_x(t)'!EM56-'2a)answer'!$I56)^2,"")</f>
        <v>4.2999795174984215E-3</v>
      </c>
      <c r="AZ173" s="32">
        <f>IFERROR(('2a) logm_x(t)'!EO56-'2a) logm_x(t)'!EN56-'2a)answer'!$I56)^2,"")</f>
        <v>9.7760828434422971E-3</v>
      </c>
      <c r="BA173" s="32">
        <f>IFERROR(('2a) logm_x(t)'!EP56-'2a) logm_x(t)'!EO56-'2a)answer'!$I56)^2,"")</f>
        <v>2.9516452796711235E-5</v>
      </c>
      <c r="BB173" s="32">
        <f>IFERROR(('2a) logm_x(t)'!EQ56-'2a) logm_x(t)'!EP56-'2a)answer'!$I56)^2,"")</f>
        <v>1.6766744334808445E-3</v>
      </c>
      <c r="BC173" s="32">
        <f>IFERROR(('2a) logm_x(t)'!ER56-'2a) logm_x(t)'!EQ56-'2a)answer'!$I56)^2,"")</f>
        <v>3.2780845773830599E-4</v>
      </c>
      <c r="BD173" s="32">
        <f>IFERROR(('2a) logm_x(t)'!ES56-'2a) logm_x(t)'!ER56-'2a)answer'!$I56)^2,"")</f>
        <v>1.4144668474424641E-2</v>
      </c>
      <c r="BE173" s="32">
        <f>IFERROR(('2a) logm_x(t)'!ET56-'2a) logm_x(t)'!ES56-'2a)answer'!$I56)^2,"")</f>
        <v>6.2638106289217635E-3</v>
      </c>
      <c r="BF173" s="32">
        <f>IFERROR(('2a) logm_x(t)'!EU56-'2a) logm_x(t)'!ET56-'2a)answer'!$I56)^2,"")</f>
        <v>1.2537913604142787E-2</v>
      </c>
      <c r="BG173" s="32">
        <f>IFERROR(('2a) logm_x(t)'!EV56-'2a) logm_x(t)'!EU56-'2a)answer'!$I56)^2,"")</f>
        <v>5.2064752072990376E-3</v>
      </c>
      <c r="BH173" s="32">
        <f>IFERROR(('2a) logm_x(t)'!EW56-'2a) logm_x(t)'!EV56-'2a)answer'!$I56)^2,"")</f>
        <v>4.3477460996765461E-3</v>
      </c>
      <c r="BI173" s="32">
        <f>IFERROR(('2a) logm_x(t)'!EX56-'2a) logm_x(t)'!EW56-'2a)answer'!$I56)^2,"")</f>
        <v>5.5056383026829877E-6</v>
      </c>
      <c r="BJ173" s="32">
        <f>IFERROR(('2a) logm_x(t)'!EY56-'2a) logm_x(t)'!EX56-'2a)answer'!$I56)^2,"")</f>
        <v>6.1239102704256617E-3</v>
      </c>
      <c r="BK173" s="32">
        <f>IFERROR(('2a) logm_x(t)'!EZ56-'2a) logm_x(t)'!EY56-'2a)answer'!$I56)^2,"")</f>
        <v>1.3516796687895138E-2</v>
      </c>
      <c r="BL173" s="32">
        <f>IFERROR(('2a) logm_x(t)'!FA56-'2a) logm_x(t)'!EZ56-'2a)answer'!$I56)^2,"")</f>
        <v>1.1781640020978644E-2</v>
      </c>
      <c r="BM173" s="32">
        <f>IFERROR(('2a) logm_x(t)'!FB56-'2a) logm_x(t)'!FA56-'2a)answer'!$I56)^2,"")</f>
        <v>5.9055305368044446E-3</v>
      </c>
      <c r="BN173" s="32">
        <f>IFERROR(('2a) logm_x(t)'!FC56-'2a) logm_x(t)'!FB56-'2a)answer'!$I56)^2,"")</f>
        <v>4.8384036386990503E-6</v>
      </c>
      <c r="BO173" s="32">
        <f>IFERROR(('2a) logm_x(t)'!FD56-'2a) logm_x(t)'!FC56-'2a)answer'!$I56)^2,"")</f>
        <v>9.2334967220934726E-3</v>
      </c>
      <c r="BP173" s="32">
        <f>IFERROR(('2a) logm_x(t)'!FE56-'2a) logm_x(t)'!FD56-'2a)answer'!$I56)^2,"")</f>
        <v>4.8371212714286476E-3</v>
      </c>
      <c r="BQ173" s="32">
        <f>IFERROR(('2a) logm_x(t)'!FF56-'2a) logm_x(t)'!FE56-'2a)answer'!$I56)^2,"")</f>
        <v>5.2251016223453864E-4</v>
      </c>
      <c r="BR173" s="32">
        <f>IFERROR(('2a) logm_x(t)'!FG56-'2a) logm_x(t)'!FF56-'2a)answer'!$I56)^2,"")</f>
        <v>1.9918045435092105E-3</v>
      </c>
      <c r="BS173" s="32">
        <f>IFERROR(('2a) logm_x(t)'!FH56-'2a) logm_x(t)'!FG56-'2a)answer'!$I56)^2,"")</f>
        <v>1.5027396309641558E-4</v>
      </c>
      <c r="BT173" s="32">
        <f>IFERROR(('2a) logm_x(t)'!FI56-'2a) logm_x(t)'!FH56-'2a)answer'!$I56)^2,"")</f>
        <v>2.8888687436406271E-3</v>
      </c>
      <c r="BU173" s="32">
        <f>IFERROR(('2a) logm_x(t)'!FJ56-'2a) logm_x(t)'!FI56-'2a)answer'!$I56)^2,"")</f>
        <v>2.7327966297641202E-3</v>
      </c>
      <c r="BV173" s="32">
        <f>IFERROR(('2a) logm_x(t)'!FK56-'2a) logm_x(t)'!FJ56-'2a)answer'!$I56)^2,"")</f>
        <v>8.0896321848672251E-3</v>
      </c>
      <c r="BW173" s="32">
        <f>IFERROR(('2a) logm_x(t)'!FL56-'2a) logm_x(t)'!FK56-'2a)answer'!$I56)^2,"")</f>
        <v>5.4037728077586142E-4</v>
      </c>
      <c r="BX173" s="32">
        <f>IFERROR(('2a) logm_x(t)'!FM56-'2a) logm_x(t)'!FL56-'2a)answer'!$I56)^2,"")</f>
        <v>1.0611483947801244E-3</v>
      </c>
      <c r="BY173" s="32">
        <f>IFERROR(('2a) logm_x(t)'!FN56-'2a) logm_x(t)'!FM56-'2a)answer'!$I56)^2,"")</f>
        <v>1.7766811726204585E-3</v>
      </c>
      <c r="BZ173" s="32">
        <f>IFERROR(('2a) logm_x(t)'!FO56-'2a) logm_x(t)'!FN56-'2a)answer'!$I56)^2,"")</f>
        <v>2.9618931799578513E-3</v>
      </c>
      <c r="CA173" s="32">
        <f>IFERROR(('2a) logm_x(t)'!FP56-'2a) logm_x(t)'!FO56-'2a)answer'!$I56)^2,"")</f>
        <v>4.9247880138752346E-3</v>
      </c>
      <c r="CB173" s="32">
        <f>IFERROR(('2a) logm_x(t)'!FQ56-'2a) logm_x(t)'!FP56-'2a)answer'!$I56)^2,"")</f>
        <v>7.7015787965346985E-2</v>
      </c>
      <c r="CC173" s="32">
        <f>IFERROR(('2a) logm_x(t)'!FR56-'2a) logm_x(t)'!FQ56-'2a)answer'!$I56)^2,"")</f>
        <v>1.901436850711604E-2</v>
      </c>
      <c r="CD173" s="32">
        <f>IFERROR(('2a) logm_x(t)'!FS56-'2a) logm_x(t)'!FR56-'2a)answer'!$I56)^2,"")</f>
        <v>2.015820982679471E-3</v>
      </c>
      <c r="CE173" s="32">
        <f>IFERROR(('2a) logm_x(t)'!FT56-'2a) logm_x(t)'!FS56-'2a)answer'!$I56)^2,"")</f>
        <v>3.8529137571994506E-3</v>
      </c>
      <c r="CF173" s="32">
        <f>IFERROR(('2a) logm_x(t)'!FU56-'2a) logm_x(t)'!FT56-'2a)answer'!$I56)^2,"")</f>
        <v>4.2545756194187018E-2</v>
      </c>
      <c r="CG173" s="32">
        <f>IFERROR(('2a) logm_x(t)'!FV56-'2a) logm_x(t)'!FU56-'2a)answer'!$I56)^2,"")</f>
        <v>3.5983740126658221E-3</v>
      </c>
      <c r="CH173" s="32">
        <f>IFERROR(('2a) logm_x(t)'!FW56-'2a) logm_x(t)'!FV56-'2a)answer'!$I56)^2,"")</f>
        <v>2.544354345929682E-3</v>
      </c>
      <c r="CI173" s="32">
        <f>IFERROR(('2a) logm_x(t)'!FX56-'2a) logm_x(t)'!FW56-'2a)answer'!$I56)^2,"")</f>
        <v>5.8870686722999894E-5</v>
      </c>
      <c r="CJ173" s="32">
        <f>IFERROR(('2a) logm_x(t)'!FY56-'2a) logm_x(t)'!FX56-'2a)answer'!$I56)^2,"")</f>
        <v>5.7464494601452117E-7</v>
      </c>
      <c r="CK173" s="32">
        <f>IFERROR(('2a) logm_x(t)'!FZ56-'2a) logm_x(t)'!FY56-'2a)answer'!$I56)^2,"")</f>
        <v>2.424675182276818E-2</v>
      </c>
      <c r="CL173" s="32">
        <f>IFERROR(('2a) logm_x(t)'!GA56-'2a) logm_x(t)'!FZ56-'2a)answer'!$I56)^2,"")</f>
        <v>2.9050865565697127E-2</v>
      </c>
      <c r="CM173" s="32">
        <f>IFERROR(('2a) logm_x(t)'!GB56-'2a) logm_x(t)'!GA56-'2a)answer'!$I56)^2,"")</f>
        <v>1.6098421776551469E-3</v>
      </c>
      <c r="CN173" s="32">
        <f>IFERROR(('2a) logm_x(t)'!GC56-'2a) logm_x(t)'!GB56-'2a)answer'!$I56)^2,"")</f>
        <v>1.281325967563128E-3</v>
      </c>
    </row>
    <row r="174" spans="1:92" x14ac:dyDescent="0.25">
      <c r="A174" s="31">
        <f t="shared" si="11"/>
        <v>54</v>
      </c>
      <c r="C174" s="32">
        <f>IFERROR(('2a) logm_x(t)'!CR57-'2a) logm_x(t)'!CQ57-'2a)answer'!$I57)^2,"")</f>
        <v>1.6322304409520306E-2</v>
      </c>
      <c r="D174" s="32">
        <f>IFERROR(('2a) logm_x(t)'!CS57-'2a) logm_x(t)'!CR57-'2a)answer'!$I57)^2,"")</f>
        <v>1.4526373650400376E-3</v>
      </c>
      <c r="E174" s="32">
        <f>IFERROR(('2a) logm_x(t)'!CT57-'2a) logm_x(t)'!CS57-'2a)answer'!$I57)^2,"")</f>
        <v>7.5093621387239302E-3</v>
      </c>
      <c r="F174" s="32">
        <f>IFERROR(('2a) logm_x(t)'!CU57-'2a) logm_x(t)'!CT57-'2a)answer'!$I57)^2,"")</f>
        <v>2.3692225554934575E-2</v>
      </c>
      <c r="G174" s="32">
        <f>IFERROR(('2a) logm_x(t)'!CV57-'2a) logm_x(t)'!CU57-'2a)answer'!$I57)^2,"")</f>
        <v>1.9597393008389398E-2</v>
      </c>
      <c r="H174" s="32">
        <f>IFERROR(('2a) logm_x(t)'!CW57-'2a) logm_x(t)'!CV57-'2a)answer'!$I57)^2,"")</f>
        <v>3.5763841743700407E-3</v>
      </c>
      <c r="I174" s="32">
        <f>IFERROR(('2a) logm_x(t)'!CX57-'2a) logm_x(t)'!CW57-'2a)answer'!$I57)^2,"")</f>
        <v>2.0821187460898123E-2</v>
      </c>
      <c r="J174" s="32">
        <f>IFERROR(('2a) logm_x(t)'!CY57-'2a) logm_x(t)'!CX57-'2a)answer'!$I57)^2,"")</f>
        <v>2.4570199179577467E-3</v>
      </c>
      <c r="K174" s="32">
        <f>IFERROR(('2a) logm_x(t)'!CZ57-'2a) logm_x(t)'!CY57-'2a)answer'!$I57)^2,"")</f>
        <v>3.6990057522082989E-4</v>
      </c>
      <c r="L174" s="32">
        <f>IFERROR(('2a) logm_x(t)'!DA57-'2a) logm_x(t)'!CZ57-'2a)answer'!$I57)^2,"")</f>
        <v>8.293416272163928E-4</v>
      </c>
      <c r="M174" s="32">
        <f>IFERROR(('2a) logm_x(t)'!DB57-'2a) logm_x(t)'!DA57-'2a)answer'!$I57)^2,"")</f>
        <v>1.4047661515241262E-2</v>
      </c>
      <c r="N174" s="32">
        <f>IFERROR(('2a) logm_x(t)'!DC57-'2a) logm_x(t)'!DB57-'2a)answer'!$I57)^2,"")</f>
        <v>8.8160049699403421E-4</v>
      </c>
      <c r="O174" s="32">
        <f>IFERROR(('2a) logm_x(t)'!DD57-'2a) logm_x(t)'!DC57-'2a)answer'!$I57)^2,"")</f>
        <v>6.0733520183557969E-4</v>
      </c>
      <c r="P174" s="32">
        <f>IFERROR(('2a) logm_x(t)'!DE57-'2a) logm_x(t)'!DD57-'2a)answer'!$I57)^2,"")</f>
        <v>3.022729158232455E-4</v>
      </c>
      <c r="Q174" s="32">
        <f>IFERROR(('2a) logm_x(t)'!DF57-'2a) logm_x(t)'!DE57-'2a)answer'!$I57)^2,"")</f>
        <v>3.9196701514066148E-3</v>
      </c>
      <c r="R174" s="32">
        <f>IFERROR(('2a) logm_x(t)'!DG57-'2a) logm_x(t)'!DF57-'2a)answer'!$I57)^2,"")</f>
        <v>3.7602611095499318E-2</v>
      </c>
      <c r="S174" s="32">
        <f>IFERROR(('2a) logm_x(t)'!DH57-'2a) logm_x(t)'!DG57-'2a)answer'!$I57)^2,"")</f>
        <v>1.2082025634181376E-2</v>
      </c>
      <c r="T174" s="32">
        <f>IFERROR(('2a) logm_x(t)'!DI57-'2a) logm_x(t)'!DH57-'2a)answer'!$I57)^2,"")</f>
        <v>2.8650586416313381E-3</v>
      </c>
      <c r="U174" s="32">
        <f>IFERROR(('2a) logm_x(t)'!DJ57-'2a) logm_x(t)'!DI57-'2a)answer'!$I57)^2,"")</f>
        <v>3.1894104394988724E-4</v>
      </c>
      <c r="V174" s="32">
        <f>IFERROR(('2a) logm_x(t)'!DK57-'2a) logm_x(t)'!DJ57-'2a)answer'!$I57)^2,"")</f>
        <v>7.1333047531327781E-6</v>
      </c>
      <c r="W174" s="32">
        <f>IFERROR(('2a) logm_x(t)'!DL57-'2a) logm_x(t)'!DK57-'2a)answer'!$I57)^2,"")</f>
        <v>4.7205572867978159E-5</v>
      </c>
      <c r="X174" s="32">
        <f>IFERROR(('2a) logm_x(t)'!DM57-'2a) logm_x(t)'!DL57-'2a)answer'!$I57)^2,"")</f>
        <v>1.3460860128735944E-3</v>
      </c>
      <c r="Y174" s="32">
        <f>IFERROR(('2a) logm_x(t)'!DN57-'2a) logm_x(t)'!DM57-'2a)answer'!$I57)^2,"")</f>
        <v>1.1381239908638257E-3</v>
      </c>
      <c r="Z174" s="32">
        <f>IFERROR(('2a) logm_x(t)'!DO57-'2a) logm_x(t)'!DN57-'2a)answer'!$I57)^2,"")</f>
        <v>1.0766682288538343E-4</v>
      </c>
      <c r="AA174" s="32">
        <f>IFERROR(('2a) logm_x(t)'!DP57-'2a) logm_x(t)'!DO57-'2a)answer'!$I57)^2,"")</f>
        <v>8.4850712443001377E-3</v>
      </c>
      <c r="AB174" s="32">
        <f>IFERROR(('2a) logm_x(t)'!DQ57-'2a) logm_x(t)'!DP57-'2a)answer'!$I57)^2,"")</f>
        <v>1.7157060391626424E-2</v>
      </c>
      <c r="AC174" s="32">
        <f>IFERROR(('2a) logm_x(t)'!DR57-'2a) logm_x(t)'!DQ57-'2a)answer'!$I57)^2,"")</f>
        <v>1.5765125548054485E-2</v>
      </c>
      <c r="AD174" s="32">
        <f>IFERROR(('2a) logm_x(t)'!DS57-'2a) logm_x(t)'!DR57-'2a)answer'!$I57)^2,"")</f>
        <v>1.2402669690305759E-5</v>
      </c>
      <c r="AE174" s="32">
        <f>IFERROR(('2a) logm_x(t)'!DT57-'2a) logm_x(t)'!DS57-'2a)answer'!$I57)^2,"")</f>
        <v>2.8120016315588115E-3</v>
      </c>
      <c r="AF174" s="32">
        <f>IFERROR(('2a) logm_x(t)'!DU57-'2a) logm_x(t)'!DT57-'2a)answer'!$I57)^2,"")</f>
        <v>9.7861805790260981E-3</v>
      </c>
      <c r="AG174" s="32">
        <f>IFERROR(('2a) logm_x(t)'!DV57-'2a) logm_x(t)'!DU57-'2a)answer'!$I57)^2,"")</f>
        <v>1.2222058288996371E-2</v>
      </c>
      <c r="AH174" s="32">
        <f>IFERROR(('2a) logm_x(t)'!DW57-'2a) logm_x(t)'!DV57-'2a)answer'!$I57)^2,"")</f>
        <v>1.3092500766361426E-2</v>
      </c>
      <c r="AI174" s="32">
        <f>IFERROR(('2a) logm_x(t)'!DX57-'2a) logm_x(t)'!DW57-'2a)answer'!$I57)^2,"")</f>
        <v>4.7221815321205056E-2</v>
      </c>
      <c r="AJ174" s="32">
        <f>IFERROR(('2a) logm_x(t)'!DY57-'2a) logm_x(t)'!DX57-'2a)answer'!$I57)^2,"")</f>
        <v>3.5696762102665402E-3</v>
      </c>
      <c r="AK174" s="32">
        <f>IFERROR(('2a) logm_x(t)'!DZ57-'2a) logm_x(t)'!DY57-'2a)answer'!$I57)^2,"")</f>
        <v>2.325049518039846E-2</v>
      </c>
      <c r="AL174" s="32">
        <f>IFERROR(('2a) logm_x(t)'!EA57-'2a) logm_x(t)'!DZ57-'2a)answer'!$I57)^2,"")</f>
        <v>2.0544843954541552E-3</v>
      </c>
      <c r="AM174" s="32">
        <f>IFERROR(('2a) logm_x(t)'!EB57-'2a) logm_x(t)'!EA57-'2a)answer'!$I57)^2,"")</f>
        <v>3.7763005253554298E-2</v>
      </c>
      <c r="AN174" s="32">
        <f>IFERROR(('2a) logm_x(t)'!EC57-'2a) logm_x(t)'!EB57-'2a)answer'!$I57)^2,"")</f>
        <v>2.5816771496660915E-4</v>
      </c>
      <c r="AO174" s="32">
        <f>IFERROR(('2a) logm_x(t)'!ED57-'2a) logm_x(t)'!EC57-'2a)answer'!$I57)^2,"")</f>
        <v>4.9377430531196169E-3</v>
      </c>
      <c r="AP174" s="32">
        <f>IFERROR(('2a) logm_x(t)'!EE57-'2a) logm_x(t)'!ED57-'2a)answer'!$I57)^2,"")</f>
        <v>4.3413365180643825E-3</v>
      </c>
      <c r="AQ174" s="32">
        <f>IFERROR(('2a) logm_x(t)'!EF57-'2a) logm_x(t)'!EE57-'2a)answer'!$I57)^2,"")</f>
        <v>8.1979251278191476E-3</v>
      </c>
      <c r="AR174" s="32">
        <f>IFERROR(('2a) logm_x(t)'!EG57-'2a) logm_x(t)'!EF57-'2a)answer'!$I57)^2,"")</f>
        <v>2.8521465534689528E-2</v>
      </c>
      <c r="AS174" s="32">
        <f>IFERROR(('2a) logm_x(t)'!EH57-'2a) logm_x(t)'!EG57-'2a)answer'!$I57)^2,"")</f>
        <v>1.353563607397088E-2</v>
      </c>
      <c r="AT174" s="32">
        <f>IFERROR(('2a) logm_x(t)'!EI57-'2a) logm_x(t)'!EH57-'2a)answer'!$I57)^2,"")</f>
        <v>6.1571093200423676E-3</v>
      </c>
      <c r="AU174" s="32">
        <f>IFERROR(('2a) logm_x(t)'!EJ57-'2a) logm_x(t)'!EI57-'2a)answer'!$I57)^2,"")</f>
        <v>1.9419876303186521E-3</v>
      </c>
      <c r="AV174" s="32">
        <f>IFERROR(('2a) logm_x(t)'!EK57-'2a) logm_x(t)'!EJ57-'2a)answer'!$I57)^2,"")</f>
        <v>1.6065119792387798E-3</v>
      </c>
      <c r="AW174" s="32">
        <f>IFERROR(('2a) logm_x(t)'!EL57-'2a) logm_x(t)'!EK57-'2a)answer'!$I57)^2,"")</f>
        <v>2.6314044673436481E-3</v>
      </c>
      <c r="AX174" s="32">
        <f>IFERROR(('2a) logm_x(t)'!EM57-'2a) logm_x(t)'!EL57-'2a)answer'!$I57)^2,"")</f>
        <v>2.3559834155586983E-2</v>
      </c>
      <c r="AY174" s="32">
        <f>IFERROR(('2a) logm_x(t)'!EN57-'2a) logm_x(t)'!EM57-'2a)answer'!$I57)^2,"")</f>
        <v>1.5868673133630478E-2</v>
      </c>
      <c r="AZ174" s="32">
        <f>IFERROR(('2a) logm_x(t)'!EO57-'2a) logm_x(t)'!EN57-'2a)answer'!$I57)^2,"")</f>
        <v>1.06572133152313E-2</v>
      </c>
      <c r="BA174" s="32">
        <f>IFERROR(('2a) logm_x(t)'!EP57-'2a) logm_x(t)'!EO57-'2a)answer'!$I57)^2,"")</f>
        <v>4.7602590191235432E-3</v>
      </c>
      <c r="BB174" s="32">
        <f>IFERROR(('2a) logm_x(t)'!EQ57-'2a) logm_x(t)'!EP57-'2a)answer'!$I57)^2,"")</f>
        <v>1.77331705011806E-3</v>
      </c>
      <c r="BC174" s="32">
        <f>IFERROR(('2a) logm_x(t)'!ER57-'2a) logm_x(t)'!EQ57-'2a)answer'!$I57)^2,"")</f>
        <v>2.7868055593672006E-4</v>
      </c>
      <c r="BD174" s="32">
        <f>IFERROR(('2a) logm_x(t)'!ES57-'2a) logm_x(t)'!ER57-'2a)answer'!$I57)^2,"")</f>
        <v>6.0120547889300335E-3</v>
      </c>
      <c r="BE174" s="32">
        <f>IFERROR(('2a) logm_x(t)'!ET57-'2a) logm_x(t)'!ES57-'2a)answer'!$I57)^2,"")</f>
        <v>4.8626955551074239E-4</v>
      </c>
      <c r="BF174" s="32">
        <f>IFERROR(('2a) logm_x(t)'!EU57-'2a) logm_x(t)'!ET57-'2a)answer'!$I57)^2,"")</f>
        <v>2.3462613594650212E-3</v>
      </c>
      <c r="BG174" s="32">
        <f>IFERROR(('2a) logm_x(t)'!EV57-'2a) logm_x(t)'!EU57-'2a)answer'!$I57)^2,"")</f>
        <v>1.7162367493424109E-3</v>
      </c>
      <c r="BH174" s="32">
        <f>IFERROR(('2a) logm_x(t)'!EW57-'2a) logm_x(t)'!EV57-'2a)answer'!$I57)^2,"")</f>
        <v>4.1657464993641096E-3</v>
      </c>
      <c r="BI174" s="32">
        <f>IFERROR(('2a) logm_x(t)'!EX57-'2a) logm_x(t)'!EW57-'2a)answer'!$I57)^2,"")</f>
        <v>7.6528354225446236E-3</v>
      </c>
      <c r="BJ174" s="32">
        <f>IFERROR(('2a) logm_x(t)'!EY57-'2a) logm_x(t)'!EX57-'2a)answer'!$I57)^2,"")</f>
        <v>1.0494593891488128E-3</v>
      </c>
      <c r="BK174" s="32">
        <f>IFERROR(('2a) logm_x(t)'!EZ57-'2a) logm_x(t)'!EY57-'2a)answer'!$I57)^2,"")</f>
        <v>9.3411567027695006E-4</v>
      </c>
      <c r="BL174" s="32">
        <f>IFERROR(('2a) logm_x(t)'!FA57-'2a) logm_x(t)'!EZ57-'2a)answer'!$I57)^2,"")</f>
        <v>2.9701141054526994E-3</v>
      </c>
      <c r="BM174" s="32">
        <f>IFERROR(('2a) logm_x(t)'!FB57-'2a) logm_x(t)'!FA57-'2a)answer'!$I57)^2,"")</f>
        <v>1.7206196632688483E-3</v>
      </c>
      <c r="BN174" s="32">
        <f>IFERROR(('2a) logm_x(t)'!FC57-'2a) logm_x(t)'!FB57-'2a)answer'!$I57)^2,"")</f>
        <v>6.737031175667725E-4</v>
      </c>
      <c r="BO174" s="32">
        <f>IFERROR(('2a) logm_x(t)'!FD57-'2a) logm_x(t)'!FC57-'2a)answer'!$I57)^2,"")</f>
        <v>1.0192770746908341E-2</v>
      </c>
      <c r="BP174" s="32">
        <f>IFERROR(('2a) logm_x(t)'!FE57-'2a) logm_x(t)'!FD57-'2a)answer'!$I57)^2,"")</f>
        <v>2.6861245665213526E-3</v>
      </c>
      <c r="BQ174" s="32">
        <f>IFERROR(('2a) logm_x(t)'!FF57-'2a) logm_x(t)'!FE57-'2a)answer'!$I57)^2,"")</f>
        <v>4.2653000400564708E-3</v>
      </c>
      <c r="BR174" s="32">
        <f>IFERROR(('2a) logm_x(t)'!FG57-'2a) logm_x(t)'!FF57-'2a)answer'!$I57)^2,"")</f>
        <v>8.3376310038741773E-4</v>
      </c>
      <c r="BS174" s="32">
        <f>IFERROR(('2a) logm_x(t)'!FH57-'2a) logm_x(t)'!FG57-'2a)answer'!$I57)^2,"")</f>
        <v>3.6250895030341809E-4</v>
      </c>
      <c r="BT174" s="32">
        <f>IFERROR(('2a) logm_x(t)'!FI57-'2a) logm_x(t)'!FH57-'2a)answer'!$I57)^2,"")</f>
        <v>4.8918846179573797E-3</v>
      </c>
      <c r="BU174" s="32">
        <f>IFERROR(('2a) logm_x(t)'!FJ57-'2a) logm_x(t)'!FI57-'2a)answer'!$I57)^2,"")</f>
        <v>5.373516977081055E-3</v>
      </c>
      <c r="BV174" s="32">
        <f>IFERROR(('2a) logm_x(t)'!FK57-'2a) logm_x(t)'!FJ57-'2a)answer'!$I57)^2,"")</f>
        <v>5.0071565008272498E-5</v>
      </c>
      <c r="BW174" s="32">
        <f>IFERROR(('2a) logm_x(t)'!FL57-'2a) logm_x(t)'!FK57-'2a)answer'!$I57)^2,"")</f>
        <v>2.4490945911673472E-4</v>
      </c>
      <c r="BX174" s="32">
        <f>IFERROR(('2a) logm_x(t)'!FM57-'2a) logm_x(t)'!FL57-'2a)answer'!$I57)^2,"")</f>
        <v>3.4421876550138931E-2</v>
      </c>
      <c r="BY174" s="32">
        <f>IFERROR(('2a) logm_x(t)'!FN57-'2a) logm_x(t)'!FM57-'2a)answer'!$I57)^2,"")</f>
        <v>1.7051192210425111E-2</v>
      </c>
      <c r="BZ174" s="32">
        <f>IFERROR(('2a) logm_x(t)'!FO57-'2a) logm_x(t)'!FN57-'2a)answer'!$I57)^2,"")</f>
        <v>4.189548697820609E-3</v>
      </c>
      <c r="CA174" s="32">
        <f>IFERROR(('2a) logm_x(t)'!FP57-'2a) logm_x(t)'!FO57-'2a)answer'!$I57)^2,"")</f>
        <v>1.0856670630309399E-2</v>
      </c>
      <c r="CB174" s="32">
        <f>IFERROR(('2a) logm_x(t)'!FQ57-'2a) logm_x(t)'!FP57-'2a)answer'!$I57)^2,"")</f>
        <v>2.0118472855326628E-3</v>
      </c>
      <c r="CC174" s="32">
        <f>IFERROR(('2a) logm_x(t)'!FR57-'2a) logm_x(t)'!FQ57-'2a)answer'!$I57)^2,"")</f>
        <v>8.7730464730858722E-3</v>
      </c>
      <c r="CD174" s="32">
        <f>IFERROR(('2a) logm_x(t)'!FS57-'2a) logm_x(t)'!FR57-'2a)answer'!$I57)^2,"")</f>
        <v>9.1444992660310188E-3</v>
      </c>
      <c r="CE174" s="32">
        <f>IFERROR(('2a) logm_x(t)'!FT57-'2a) logm_x(t)'!FS57-'2a)answer'!$I57)^2,"")</f>
        <v>1.5390299011784807E-2</v>
      </c>
      <c r="CF174" s="32">
        <f>IFERROR(('2a) logm_x(t)'!FU57-'2a) logm_x(t)'!FT57-'2a)answer'!$I57)^2,"")</f>
        <v>3.0559210505096469E-3</v>
      </c>
      <c r="CG174" s="32">
        <f>IFERROR(('2a) logm_x(t)'!FV57-'2a) logm_x(t)'!FU57-'2a)answer'!$I57)^2,"")</f>
        <v>4.7908857891062091E-3</v>
      </c>
      <c r="CH174" s="32">
        <f>IFERROR(('2a) logm_x(t)'!FW57-'2a) logm_x(t)'!FV57-'2a)answer'!$I57)^2,"")</f>
        <v>7.3757816842271685E-3</v>
      </c>
      <c r="CI174" s="32">
        <f>IFERROR(('2a) logm_x(t)'!FX57-'2a) logm_x(t)'!FW57-'2a)answer'!$I57)^2,"")</f>
        <v>1.6810595501628646E-3</v>
      </c>
      <c r="CJ174" s="32">
        <f>IFERROR(('2a) logm_x(t)'!FY57-'2a) logm_x(t)'!FX57-'2a)answer'!$I57)^2,"")</f>
        <v>1.9927655679935039E-3</v>
      </c>
      <c r="CK174" s="32">
        <f>IFERROR(('2a) logm_x(t)'!FZ57-'2a) logm_x(t)'!FY57-'2a)answer'!$I57)^2,"")</f>
        <v>4.5398491573933199E-5</v>
      </c>
      <c r="CL174" s="32">
        <f>IFERROR(('2a) logm_x(t)'!GA57-'2a) logm_x(t)'!FZ57-'2a)answer'!$I57)^2,"")</f>
        <v>3.3532550408743414E-5</v>
      </c>
      <c r="CM174" s="32">
        <f>IFERROR(('2a) logm_x(t)'!GB57-'2a) logm_x(t)'!GA57-'2a)answer'!$I57)^2,"")</f>
        <v>1.5570335196005349E-3</v>
      </c>
      <c r="CN174" s="32">
        <f>IFERROR(('2a) logm_x(t)'!GC57-'2a) logm_x(t)'!GB57-'2a)answer'!$I57)^2,"")</f>
        <v>1.0665943905759083E-2</v>
      </c>
    </row>
    <row r="175" spans="1:92" x14ac:dyDescent="0.25">
      <c r="A175" s="31">
        <f t="shared" si="11"/>
        <v>55</v>
      </c>
      <c r="C175" s="32">
        <f>IFERROR(('2a) logm_x(t)'!CR58-'2a) logm_x(t)'!CQ58-'2a)answer'!$I58)^2,"")</f>
        <v>1.2350513298347828E-3</v>
      </c>
      <c r="D175" s="32">
        <f>IFERROR(('2a) logm_x(t)'!CS58-'2a) logm_x(t)'!CR58-'2a)answer'!$I58)^2,"")</f>
        <v>4.8025501584711911E-3</v>
      </c>
      <c r="E175" s="32">
        <f>IFERROR(('2a) logm_x(t)'!CT58-'2a) logm_x(t)'!CS58-'2a)answer'!$I58)^2,"")</f>
        <v>8.7070929703325552E-3</v>
      </c>
      <c r="F175" s="32">
        <f>IFERROR(('2a) logm_x(t)'!CU58-'2a) logm_x(t)'!CT58-'2a)answer'!$I58)^2,"")</f>
        <v>4.5250595465990697E-4</v>
      </c>
      <c r="G175" s="32">
        <f>IFERROR(('2a) logm_x(t)'!CV58-'2a) logm_x(t)'!CU58-'2a)answer'!$I58)^2,"")</f>
        <v>8.1031937171945328E-3</v>
      </c>
      <c r="H175" s="32">
        <f>IFERROR(('2a) logm_x(t)'!CW58-'2a) logm_x(t)'!CV58-'2a)answer'!$I58)^2,"")</f>
        <v>5.6299381382000557E-3</v>
      </c>
      <c r="I175" s="32">
        <f>IFERROR(('2a) logm_x(t)'!CX58-'2a) logm_x(t)'!CW58-'2a)answer'!$I58)^2,"")</f>
        <v>1.9019746796134526E-4</v>
      </c>
      <c r="J175" s="32">
        <f>IFERROR(('2a) logm_x(t)'!CY58-'2a) logm_x(t)'!CX58-'2a)answer'!$I58)^2,"")</f>
        <v>2.8914902749345031E-3</v>
      </c>
      <c r="K175" s="32">
        <f>IFERROR(('2a) logm_x(t)'!CZ58-'2a) logm_x(t)'!CY58-'2a)answer'!$I58)^2,"")</f>
        <v>1.7439518456710875E-3</v>
      </c>
      <c r="L175" s="32">
        <f>IFERROR(('2a) logm_x(t)'!DA58-'2a) logm_x(t)'!CZ58-'2a)answer'!$I58)^2,"")</f>
        <v>6.012213774444471E-3</v>
      </c>
      <c r="M175" s="32">
        <f>IFERROR(('2a) logm_x(t)'!DB58-'2a) logm_x(t)'!DA58-'2a)answer'!$I58)^2,"")</f>
        <v>4.2556860570990207E-3</v>
      </c>
      <c r="N175" s="32">
        <f>IFERROR(('2a) logm_x(t)'!DC58-'2a) logm_x(t)'!DB58-'2a)answer'!$I58)^2,"")</f>
        <v>1.9512655437241279E-6</v>
      </c>
      <c r="O175" s="32">
        <f>IFERROR(('2a) logm_x(t)'!DD58-'2a) logm_x(t)'!DC58-'2a)answer'!$I58)^2,"")</f>
        <v>5.4667037045220447E-3</v>
      </c>
      <c r="P175" s="32">
        <f>IFERROR(('2a) logm_x(t)'!DE58-'2a) logm_x(t)'!DD58-'2a)answer'!$I58)^2,"")</f>
        <v>2.4189823484192749E-6</v>
      </c>
      <c r="Q175" s="32">
        <f>IFERROR(('2a) logm_x(t)'!DF58-'2a) logm_x(t)'!DE58-'2a)answer'!$I58)^2,"")</f>
        <v>5.5073005583395817E-3</v>
      </c>
      <c r="R175" s="32">
        <f>IFERROR(('2a) logm_x(t)'!DG58-'2a) logm_x(t)'!DF58-'2a)answer'!$I58)^2,"")</f>
        <v>9.5576880317247792E-4</v>
      </c>
      <c r="S175" s="32">
        <f>IFERROR(('2a) logm_x(t)'!DH58-'2a) logm_x(t)'!DG58-'2a)answer'!$I58)^2,"")</f>
        <v>1.302539931541845E-4</v>
      </c>
      <c r="T175" s="32">
        <f>IFERROR(('2a) logm_x(t)'!DI58-'2a) logm_x(t)'!DH58-'2a)answer'!$I58)^2,"")</f>
        <v>6.8132548596748301E-5</v>
      </c>
      <c r="U175" s="32">
        <f>IFERROR(('2a) logm_x(t)'!DJ58-'2a) logm_x(t)'!DI58-'2a)answer'!$I58)^2,"")</f>
        <v>5.3607945021960767E-3</v>
      </c>
      <c r="V175" s="32">
        <f>IFERROR(('2a) logm_x(t)'!DK58-'2a) logm_x(t)'!DJ58-'2a)answer'!$I58)^2,"")</f>
        <v>6.0166743093593804E-4</v>
      </c>
      <c r="W175" s="32">
        <f>IFERROR(('2a) logm_x(t)'!DL58-'2a) logm_x(t)'!DK58-'2a)answer'!$I58)^2,"")</f>
        <v>6.4223227240085525E-5</v>
      </c>
      <c r="X175" s="32">
        <f>IFERROR(('2a) logm_x(t)'!DM58-'2a) logm_x(t)'!DL58-'2a)answer'!$I58)^2,"")</f>
        <v>5.4483304476167652E-3</v>
      </c>
      <c r="Y175" s="32">
        <f>IFERROR(('2a) logm_x(t)'!DN58-'2a) logm_x(t)'!DM58-'2a)answer'!$I58)^2,"")</f>
        <v>8.2747908584780688E-3</v>
      </c>
      <c r="Z175" s="32">
        <f>IFERROR(('2a) logm_x(t)'!DO58-'2a) logm_x(t)'!DN58-'2a)answer'!$I58)^2,"")</f>
        <v>9.6726115281688726E-3</v>
      </c>
      <c r="AA175" s="32">
        <f>IFERROR(('2a) logm_x(t)'!DP58-'2a) logm_x(t)'!DO58-'2a)answer'!$I58)^2,"")</f>
        <v>5.3790685897560642E-3</v>
      </c>
      <c r="AB175" s="32">
        <f>IFERROR(('2a) logm_x(t)'!DQ58-'2a) logm_x(t)'!DP58-'2a)answer'!$I58)^2,"")</f>
        <v>7.5989457841703107E-4</v>
      </c>
      <c r="AC175" s="32">
        <f>IFERROR(('2a) logm_x(t)'!DR58-'2a) logm_x(t)'!DQ58-'2a)answer'!$I58)^2,"")</f>
        <v>8.1485674677495949E-3</v>
      </c>
      <c r="AD175" s="32">
        <f>IFERROR(('2a) logm_x(t)'!DS58-'2a) logm_x(t)'!DR58-'2a)answer'!$I58)^2,"")</f>
        <v>1.3107937307835101E-3</v>
      </c>
      <c r="AE175" s="32">
        <f>IFERROR(('2a) logm_x(t)'!DT58-'2a) logm_x(t)'!DS58-'2a)answer'!$I58)^2,"")</f>
        <v>2.7741472234692329E-4</v>
      </c>
      <c r="AF175" s="32">
        <f>IFERROR(('2a) logm_x(t)'!DU58-'2a) logm_x(t)'!DT58-'2a)answer'!$I58)^2,"")</f>
        <v>6.7042666251486242E-3</v>
      </c>
      <c r="AG175" s="32">
        <f>IFERROR(('2a) logm_x(t)'!DV58-'2a) logm_x(t)'!DU58-'2a)answer'!$I58)^2,"")</f>
        <v>1.1051612735403745E-3</v>
      </c>
      <c r="AH175" s="32">
        <f>IFERROR(('2a) logm_x(t)'!DW58-'2a) logm_x(t)'!DV58-'2a)answer'!$I58)^2,"")</f>
        <v>2.3462417021835069E-3</v>
      </c>
      <c r="AI175" s="32">
        <f>IFERROR(('2a) logm_x(t)'!DX58-'2a) logm_x(t)'!DW58-'2a)answer'!$I58)^2,"")</f>
        <v>1.5558680779541238E-3</v>
      </c>
      <c r="AJ175" s="32">
        <f>IFERROR(('2a) logm_x(t)'!DY58-'2a) logm_x(t)'!DX58-'2a)answer'!$I58)^2,"")</f>
        <v>3.9313476232787976E-2</v>
      </c>
      <c r="AK175" s="32">
        <f>IFERROR(('2a) logm_x(t)'!DZ58-'2a) logm_x(t)'!DY58-'2a)answer'!$I58)^2,"")</f>
        <v>3.0540176657977624E-3</v>
      </c>
      <c r="AL175" s="32">
        <f>IFERROR(('2a) logm_x(t)'!EA58-'2a) logm_x(t)'!DZ58-'2a)answer'!$I58)^2,"")</f>
        <v>8.4758423377117153E-3</v>
      </c>
      <c r="AM175" s="32">
        <f>IFERROR(('2a) logm_x(t)'!EB58-'2a) logm_x(t)'!EA58-'2a)answer'!$I58)^2,"")</f>
        <v>1.1198118542802237E-3</v>
      </c>
      <c r="AN175" s="32">
        <f>IFERROR(('2a) logm_x(t)'!EC58-'2a) logm_x(t)'!EB58-'2a)answer'!$I58)^2,"")</f>
        <v>9.2849098045600804E-5</v>
      </c>
      <c r="AO175" s="32">
        <f>IFERROR(('2a) logm_x(t)'!ED58-'2a) logm_x(t)'!EC58-'2a)answer'!$I58)^2,"")</f>
        <v>1.4953088551728801E-4</v>
      </c>
      <c r="AP175" s="32">
        <f>IFERROR(('2a) logm_x(t)'!EE58-'2a) logm_x(t)'!ED58-'2a)answer'!$I58)^2,"")</f>
        <v>4.9756012281291116E-3</v>
      </c>
      <c r="AQ175" s="32">
        <f>IFERROR(('2a) logm_x(t)'!EF58-'2a) logm_x(t)'!EE58-'2a)answer'!$I58)^2,"")</f>
        <v>1.6871888903417455E-3</v>
      </c>
      <c r="AR175" s="32">
        <f>IFERROR(('2a) logm_x(t)'!EG58-'2a) logm_x(t)'!EF58-'2a)answer'!$I58)^2,"")</f>
        <v>3.6542178962364687E-3</v>
      </c>
      <c r="AS175" s="32">
        <f>IFERROR(('2a) logm_x(t)'!EH58-'2a) logm_x(t)'!EG58-'2a)answer'!$I58)^2,"")</f>
        <v>2.0943313519428009E-6</v>
      </c>
      <c r="AT175" s="32">
        <f>IFERROR(('2a) logm_x(t)'!EI58-'2a) logm_x(t)'!EH58-'2a)answer'!$I58)^2,"")</f>
        <v>9.1137445121187571E-3</v>
      </c>
      <c r="AU175" s="32">
        <f>IFERROR(('2a) logm_x(t)'!EJ58-'2a) logm_x(t)'!EI58-'2a)answer'!$I58)^2,"")</f>
        <v>1.7866188722319015E-3</v>
      </c>
      <c r="AV175" s="32">
        <f>IFERROR(('2a) logm_x(t)'!EK58-'2a) logm_x(t)'!EJ58-'2a)answer'!$I58)^2,"")</f>
        <v>1.375749188742445E-3</v>
      </c>
      <c r="AW175" s="32">
        <f>IFERROR(('2a) logm_x(t)'!EL58-'2a) logm_x(t)'!EK58-'2a)answer'!$I58)^2,"")</f>
        <v>6.5423345327117088E-6</v>
      </c>
      <c r="AX175" s="32">
        <f>IFERROR(('2a) logm_x(t)'!EM58-'2a) logm_x(t)'!EL58-'2a)answer'!$I58)^2,"")</f>
        <v>6.8215295815165556E-4</v>
      </c>
      <c r="AY175" s="32">
        <f>IFERROR(('2a) logm_x(t)'!EN58-'2a) logm_x(t)'!EM58-'2a)answer'!$I58)^2,"")</f>
        <v>3.705006136316804E-3</v>
      </c>
      <c r="AZ175" s="32">
        <f>IFERROR(('2a) logm_x(t)'!EO58-'2a) logm_x(t)'!EN58-'2a)answer'!$I58)^2,"")</f>
        <v>6.6263511587834768E-4</v>
      </c>
      <c r="BA175" s="32">
        <f>IFERROR(('2a) logm_x(t)'!EP58-'2a) logm_x(t)'!EO58-'2a)answer'!$I58)^2,"")</f>
        <v>1.1906159215508182E-3</v>
      </c>
      <c r="BB175" s="32">
        <f>IFERROR(('2a) logm_x(t)'!EQ58-'2a) logm_x(t)'!EP58-'2a)answer'!$I58)^2,"")</f>
        <v>1.9546892314428453E-3</v>
      </c>
      <c r="BC175" s="32">
        <f>IFERROR(('2a) logm_x(t)'!ER58-'2a) logm_x(t)'!EQ58-'2a)answer'!$I58)^2,"")</f>
        <v>2.7161217619848594E-4</v>
      </c>
      <c r="BD175" s="32">
        <f>IFERROR(('2a) logm_x(t)'!ES58-'2a) logm_x(t)'!ER58-'2a)answer'!$I58)^2,"")</f>
        <v>1.4046993925049712E-3</v>
      </c>
      <c r="BE175" s="32">
        <f>IFERROR(('2a) logm_x(t)'!ET58-'2a) logm_x(t)'!ES58-'2a)answer'!$I58)^2,"")</f>
        <v>1.0833100741934319E-4</v>
      </c>
      <c r="BF175" s="32">
        <f>IFERROR(('2a) logm_x(t)'!EU58-'2a) logm_x(t)'!ET58-'2a)answer'!$I58)^2,"")</f>
        <v>6.7349036999548983E-3</v>
      </c>
      <c r="BG175" s="32">
        <f>IFERROR(('2a) logm_x(t)'!EV58-'2a) logm_x(t)'!EU58-'2a)answer'!$I58)^2,"")</f>
        <v>4.7808661394818271E-3</v>
      </c>
      <c r="BH175" s="32">
        <f>IFERROR(('2a) logm_x(t)'!EW58-'2a) logm_x(t)'!EV58-'2a)answer'!$I58)^2,"")</f>
        <v>8.7371495079547983E-4</v>
      </c>
      <c r="BI175" s="32">
        <f>IFERROR(('2a) logm_x(t)'!EX58-'2a) logm_x(t)'!EW58-'2a)answer'!$I58)^2,"")</f>
        <v>8.4958386021370159E-3</v>
      </c>
      <c r="BJ175" s="32">
        <f>IFERROR(('2a) logm_x(t)'!EY58-'2a) logm_x(t)'!EX58-'2a)answer'!$I58)^2,"")</f>
        <v>5.7965878268105972E-5</v>
      </c>
      <c r="BK175" s="32">
        <f>IFERROR(('2a) logm_x(t)'!EZ58-'2a) logm_x(t)'!EY58-'2a)answer'!$I58)^2,"")</f>
        <v>1.741545405618944E-3</v>
      </c>
      <c r="BL175" s="32">
        <f>IFERROR(('2a) logm_x(t)'!FA58-'2a) logm_x(t)'!EZ58-'2a)answer'!$I58)^2,"")</f>
        <v>2.7397387910721416E-3</v>
      </c>
      <c r="BM175" s="32">
        <f>IFERROR(('2a) logm_x(t)'!FB58-'2a) logm_x(t)'!FA58-'2a)answer'!$I58)^2,"")</f>
        <v>1.5917478186474889E-3</v>
      </c>
      <c r="BN175" s="32">
        <f>IFERROR(('2a) logm_x(t)'!FC58-'2a) logm_x(t)'!FB58-'2a)answer'!$I58)^2,"")</f>
        <v>2.8068822483564185E-3</v>
      </c>
      <c r="BO175" s="32">
        <f>IFERROR(('2a) logm_x(t)'!FD58-'2a) logm_x(t)'!FC58-'2a)answer'!$I58)^2,"")</f>
        <v>1.3084565238823622E-4</v>
      </c>
      <c r="BP175" s="32">
        <f>IFERROR(('2a) logm_x(t)'!FE58-'2a) logm_x(t)'!FD58-'2a)answer'!$I58)^2,"")</f>
        <v>7.7171825908201657E-3</v>
      </c>
      <c r="BQ175" s="32">
        <f>IFERROR(('2a) logm_x(t)'!FF58-'2a) logm_x(t)'!FE58-'2a)answer'!$I58)^2,"")</f>
        <v>6.3018136830905514E-6</v>
      </c>
      <c r="BR175" s="32">
        <f>IFERROR(('2a) logm_x(t)'!FG58-'2a) logm_x(t)'!FF58-'2a)answer'!$I58)^2,"")</f>
        <v>5.3189558099309602E-3</v>
      </c>
      <c r="BS175" s="32">
        <f>IFERROR(('2a) logm_x(t)'!FH58-'2a) logm_x(t)'!FG58-'2a)answer'!$I58)^2,"")</f>
        <v>2.978514080779705E-5</v>
      </c>
      <c r="BT175" s="32">
        <f>IFERROR(('2a) logm_x(t)'!FI58-'2a) logm_x(t)'!FH58-'2a)answer'!$I58)^2,"")</f>
        <v>3.9238703857907294E-4</v>
      </c>
      <c r="BU175" s="32">
        <f>IFERROR(('2a) logm_x(t)'!FJ58-'2a) logm_x(t)'!FI58-'2a)answer'!$I58)^2,"")</f>
        <v>3.057729780364951E-3</v>
      </c>
      <c r="BV175" s="32">
        <f>IFERROR(('2a) logm_x(t)'!FK58-'2a) logm_x(t)'!FJ58-'2a)answer'!$I58)^2,"")</f>
        <v>7.6459468859471063E-3</v>
      </c>
      <c r="BW175" s="32">
        <f>IFERROR(('2a) logm_x(t)'!FL58-'2a) logm_x(t)'!FK58-'2a)answer'!$I58)^2,"")</f>
        <v>8.3683728302377594E-3</v>
      </c>
      <c r="BX175" s="32">
        <f>IFERROR(('2a) logm_x(t)'!FM58-'2a) logm_x(t)'!FL58-'2a)answer'!$I58)^2,"")</f>
        <v>1.4785697403067787E-3</v>
      </c>
      <c r="BY175" s="32">
        <f>IFERROR(('2a) logm_x(t)'!FN58-'2a) logm_x(t)'!FM58-'2a)answer'!$I58)^2,"")</f>
        <v>7.8021591593833593E-3</v>
      </c>
      <c r="BZ175" s="32">
        <f>IFERROR(('2a) logm_x(t)'!FO58-'2a) logm_x(t)'!FN58-'2a)answer'!$I58)^2,"")</f>
        <v>8.414208155330961E-3</v>
      </c>
      <c r="CA175" s="32">
        <f>IFERROR(('2a) logm_x(t)'!FP58-'2a) logm_x(t)'!FO58-'2a)answer'!$I58)^2,"")</f>
        <v>5.6289966488189697E-3</v>
      </c>
      <c r="CB175" s="32">
        <f>IFERROR(('2a) logm_x(t)'!FQ58-'2a) logm_x(t)'!FP58-'2a)answer'!$I58)^2,"")</f>
        <v>7.157996616521733E-4</v>
      </c>
      <c r="CC175" s="32">
        <f>IFERROR(('2a) logm_x(t)'!FR58-'2a) logm_x(t)'!FQ58-'2a)answer'!$I58)^2,"")</f>
        <v>4.8993605319047574E-3</v>
      </c>
      <c r="CD175" s="32">
        <f>IFERROR(('2a) logm_x(t)'!FS58-'2a) logm_x(t)'!FR58-'2a)answer'!$I58)^2,"")</f>
        <v>6.5469324946704601E-3</v>
      </c>
      <c r="CE175" s="32">
        <f>IFERROR(('2a) logm_x(t)'!FT58-'2a) logm_x(t)'!FS58-'2a)answer'!$I58)^2,"")</f>
        <v>8.0710587089784046E-6</v>
      </c>
      <c r="CF175" s="32">
        <f>IFERROR(('2a) logm_x(t)'!FU58-'2a) logm_x(t)'!FT58-'2a)answer'!$I58)^2,"")</f>
        <v>3.2715342677065379E-3</v>
      </c>
      <c r="CG175" s="32">
        <f>IFERROR(('2a) logm_x(t)'!FV58-'2a) logm_x(t)'!FU58-'2a)answer'!$I58)^2,"")</f>
        <v>6.4722543202930579E-3</v>
      </c>
      <c r="CH175" s="32">
        <f>IFERROR(('2a) logm_x(t)'!FW58-'2a) logm_x(t)'!FV58-'2a)answer'!$I58)^2,"")</f>
        <v>2.8189416116414169E-3</v>
      </c>
      <c r="CI175" s="32">
        <f>IFERROR(('2a) logm_x(t)'!FX58-'2a) logm_x(t)'!FW58-'2a)answer'!$I58)^2,"")</f>
        <v>1.307283212081214E-6</v>
      </c>
      <c r="CJ175" s="32">
        <f>IFERROR(('2a) logm_x(t)'!FY58-'2a) logm_x(t)'!FX58-'2a)answer'!$I58)^2,"")</f>
        <v>3.9232669876796116E-3</v>
      </c>
      <c r="CK175" s="32">
        <f>IFERROR(('2a) logm_x(t)'!FZ58-'2a) logm_x(t)'!FY58-'2a)answer'!$I58)^2,"")</f>
        <v>2.011441964867813E-2</v>
      </c>
      <c r="CL175" s="32">
        <f>IFERROR(('2a) logm_x(t)'!GA58-'2a) logm_x(t)'!FZ58-'2a)answer'!$I58)^2,"")</f>
        <v>1.2014208107068308E-2</v>
      </c>
      <c r="CM175" s="32">
        <f>IFERROR(('2a) logm_x(t)'!GB58-'2a) logm_x(t)'!GA58-'2a)answer'!$I58)^2,"")</f>
        <v>1.6165771121633941E-2</v>
      </c>
      <c r="CN175" s="32">
        <f>IFERROR(('2a) logm_x(t)'!GC58-'2a) logm_x(t)'!GB58-'2a)answer'!$I58)^2,"")</f>
        <v>5.0845294117288897E-3</v>
      </c>
    </row>
    <row r="176" spans="1:92" x14ac:dyDescent="0.25">
      <c r="A176" s="31">
        <f t="shared" si="11"/>
        <v>56</v>
      </c>
      <c r="C176" s="32">
        <f>IFERROR(('2a) logm_x(t)'!CR59-'2a) logm_x(t)'!CQ59-'2a)answer'!$I59)^2,"")</f>
        <v>2.054793800501469E-3</v>
      </c>
      <c r="D176" s="32">
        <f>IFERROR(('2a) logm_x(t)'!CS59-'2a) logm_x(t)'!CR59-'2a)answer'!$I59)^2,"")</f>
        <v>7.6944564591652029E-3</v>
      </c>
      <c r="E176" s="32">
        <f>IFERROR(('2a) logm_x(t)'!CT59-'2a) logm_x(t)'!CS59-'2a)answer'!$I59)^2,"")</f>
        <v>1.622647129204814E-3</v>
      </c>
      <c r="F176" s="32">
        <f>IFERROR(('2a) logm_x(t)'!CU59-'2a) logm_x(t)'!CT59-'2a)answer'!$I59)^2,"")</f>
        <v>4.5689541960310118E-3</v>
      </c>
      <c r="G176" s="32">
        <f>IFERROR(('2a) logm_x(t)'!CV59-'2a) logm_x(t)'!CU59-'2a)answer'!$I59)^2,"")</f>
        <v>1.5828126216379725E-2</v>
      </c>
      <c r="H176" s="32">
        <f>IFERROR(('2a) logm_x(t)'!CW59-'2a) logm_x(t)'!CV59-'2a)answer'!$I59)^2,"")</f>
        <v>3.6545536918962282E-4</v>
      </c>
      <c r="I176" s="32">
        <f>IFERROR(('2a) logm_x(t)'!CX59-'2a) logm_x(t)'!CW59-'2a)answer'!$I59)^2,"")</f>
        <v>7.7306841678475135E-3</v>
      </c>
      <c r="J176" s="32">
        <f>IFERROR(('2a) logm_x(t)'!CY59-'2a) logm_x(t)'!CX59-'2a)answer'!$I59)^2,"")</f>
        <v>4.3685852263234136E-4</v>
      </c>
      <c r="K176" s="32">
        <f>IFERROR(('2a) logm_x(t)'!CZ59-'2a) logm_x(t)'!CY59-'2a)answer'!$I59)^2,"")</f>
        <v>7.2535964128644416E-3</v>
      </c>
      <c r="L176" s="32">
        <f>IFERROR(('2a) logm_x(t)'!DA59-'2a) logm_x(t)'!CZ59-'2a)answer'!$I59)^2,"")</f>
        <v>3.8646174783395679E-3</v>
      </c>
      <c r="M176" s="32">
        <f>IFERROR(('2a) logm_x(t)'!DB59-'2a) logm_x(t)'!DA59-'2a)answer'!$I59)^2,"")</f>
        <v>1.0726863746597188E-3</v>
      </c>
      <c r="N176" s="32">
        <f>IFERROR(('2a) logm_x(t)'!DC59-'2a) logm_x(t)'!DB59-'2a)answer'!$I59)^2,"")</f>
        <v>4.5380649121468016E-4</v>
      </c>
      <c r="O176" s="32">
        <f>IFERROR(('2a) logm_x(t)'!DD59-'2a) logm_x(t)'!DC59-'2a)answer'!$I59)^2,"")</f>
        <v>5.3632475195738234E-4</v>
      </c>
      <c r="P176" s="32">
        <f>IFERROR(('2a) logm_x(t)'!DE59-'2a) logm_x(t)'!DD59-'2a)answer'!$I59)^2,"")</f>
        <v>5.4326426170320701E-3</v>
      </c>
      <c r="Q176" s="32">
        <f>IFERROR(('2a) logm_x(t)'!DF59-'2a) logm_x(t)'!DE59-'2a)answer'!$I59)^2,"")</f>
        <v>1.5819697893952806E-4</v>
      </c>
      <c r="R176" s="32">
        <f>IFERROR(('2a) logm_x(t)'!DG59-'2a) logm_x(t)'!DF59-'2a)answer'!$I59)^2,"")</f>
        <v>6.3577268746893681E-5</v>
      </c>
      <c r="S176" s="32">
        <f>IFERROR(('2a) logm_x(t)'!DH59-'2a) logm_x(t)'!DG59-'2a)answer'!$I59)^2,"")</f>
        <v>3.3539119802211896E-3</v>
      </c>
      <c r="T176" s="32">
        <f>IFERROR(('2a) logm_x(t)'!DI59-'2a) logm_x(t)'!DH59-'2a)answer'!$I59)^2,"")</f>
        <v>8.5396074359787924E-3</v>
      </c>
      <c r="U176" s="32">
        <f>IFERROR(('2a) logm_x(t)'!DJ59-'2a) logm_x(t)'!DI59-'2a)answer'!$I59)^2,"")</f>
        <v>2.2812694478771538E-2</v>
      </c>
      <c r="V176" s="32">
        <f>IFERROR(('2a) logm_x(t)'!DK59-'2a) logm_x(t)'!DJ59-'2a)answer'!$I59)^2,"")</f>
        <v>2.5227985256560878E-3</v>
      </c>
      <c r="W176" s="32">
        <f>IFERROR(('2a) logm_x(t)'!DL59-'2a) logm_x(t)'!DK59-'2a)answer'!$I59)^2,"")</f>
        <v>3.4374604871423658E-3</v>
      </c>
      <c r="X176" s="32">
        <f>IFERROR(('2a) logm_x(t)'!DM59-'2a) logm_x(t)'!DL59-'2a)answer'!$I59)^2,"")</f>
        <v>3.3988863560023529E-3</v>
      </c>
      <c r="Y176" s="32">
        <f>IFERROR(('2a) logm_x(t)'!DN59-'2a) logm_x(t)'!DM59-'2a)answer'!$I59)^2,"")</f>
        <v>1.6968157391731323E-4</v>
      </c>
      <c r="Z176" s="32">
        <f>IFERROR(('2a) logm_x(t)'!DO59-'2a) logm_x(t)'!DN59-'2a)answer'!$I59)^2,"")</f>
        <v>9.3092933890059795E-4</v>
      </c>
      <c r="AA176" s="32">
        <f>IFERROR(('2a) logm_x(t)'!DP59-'2a) logm_x(t)'!DO59-'2a)answer'!$I59)^2,"")</f>
        <v>9.2736070756219372E-3</v>
      </c>
      <c r="AB176" s="32">
        <f>IFERROR(('2a) logm_x(t)'!DQ59-'2a) logm_x(t)'!DP59-'2a)answer'!$I59)^2,"")</f>
        <v>6.3920334732186163E-3</v>
      </c>
      <c r="AC176" s="32">
        <f>IFERROR(('2a) logm_x(t)'!DR59-'2a) logm_x(t)'!DQ59-'2a)answer'!$I59)^2,"")</f>
        <v>1.9202201145259303E-2</v>
      </c>
      <c r="AD176" s="32">
        <f>IFERROR(('2a) logm_x(t)'!DS59-'2a) logm_x(t)'!DR59-'2a)answer'!$I59)^2,"")</f>
        <v>4.5180866634308139E-3</v>
      </c>
      <c r="AE176" s="32">
        <f>IFERROR(('2a) logm_x(t)'!DT59-'2a) logm_x(t)'!DS59-'2a)answer'!$I59)^2,"")</f>
        <v>2.8588840606028334E-3</v>
      </c>
      <c r="AF176" s="32">
        <f>IFERROR(('2a) logm_x(t)'!DU59-'2a) logm_x(t)'!DT59-'2a)answer'!$I59)^2,"")</f>
        <v>5.3617794340031439E-3</v>
      </c>
      <c r="AG176" s="32">
        <f>IFERROR(('2a) logm_x(t)'!DV59-'2a) logm_x(t)'!DU59-'2a)answer'!$I59)^2,"")</f>
        <v>3.6021021381580131E-3</v>
      </c>
      <c r="AH176" s="32">
        <f>IFERROR(('2a) logm_x(t)'!DW59-'2a) logm_x(t)'!DV59-'2a)answer'!$I59)^2,"")</f>
        <v>5.0559906930718643E-2</v>
      </c>
      <c r="AI176" s="32">
        <f>IFERROR(('2a) logm_x(t)'!DX59-'2a) logm_x(t)'!DW59-'2a)answer'!$I59)^2,"")</f>
        <v>1.0875292646271061E-2</v>
      </c>
      <c r="AJ176" s="32">
        <f>IFERROR(('2a) logm_x(t)'!DY59-'2a) logm_x(t)'!DX59-'2a)answer'!$I59)^2,"")</f>
        <v>1.3880845881829418E-2</v>
      </c>
      <c r="AK176" s="32">
        <f>IFERROR(('2a) logm_x(t)'!DZ59-'2a) logm_x(t)'!DY59-'2a)answer'!$I59)^2,"")</f>
        <v>3.5589311391397697E-2</v>
      </c>
      <c r="AL176" s="32">
        <f>IFERROR(('2a) logm_x(t)'!EA59-'2a) logm_x(t)'!DZ59-'2a)answer'!$I59)^2,"")</f>
        <v>4.9976904454271161E-3</v>
      </c>
      <c r="AM176" s="32">
        <f>IFERROR(('2a) logm_x(t)'!EB59-'2a) logm_x(t)'!EA59-'2a)answer'!$I59)^2,"")</f>
        <v>1.5467544400514973E-2</v>
      </c>
      <c r="AN176" s="32">
        <f>IFERROR(('2a) logm_x(t)'!EC59-'2a) logm_x(t)'!EB59-'2a)answer'!$I59)^2,"")</f>
        <v>1.7989020460307367E-2</v>
      </c>
      <c r="AO176" s="32">
        <f>IFERROR(('2a) logm_x(t)'!ED59-'2a) logm_x(t)'!EC59-'2a)answer'!$I59)^2,"")</f>
        <v>2.4100241395020598E-3</v>
      </c>
      <c r="AP176" s="32">
        <f>IFERROR(('2a) logm_x(t)'!EE59-'2a) logm_x(t)'!ED59-'2a)answer'!$I59)^2,"")</f>
        <v>9.6568002358489446E-3</v>
      </c>
      <c r="AQ176" s="32">
        <f>IFERROR(('2a) logm_x(t)'!EF59-'2a) logm_x(t)'!EE59-'2a)answer'!$I59)^2,"")</f>
        <v>1.2921449886524775E-2</v>
      </c>
      <c r="AR176" s="32">
        <f>IFERROR(('2a) logm_x(t)'!EG59-'2a) logm_x(t)'!EF59-'2a)answer'!$I59)^2,"")</f>
        <v>6.2538744626278316E-4</v>
      </c>
      <c r="AS176" s="32">
        <f>IFERROR(('2a) logm_x(t)'!EH59-'2a) logm_x(t)'!EG59-'2a)answer'!$I59)^2,"")</f>
        <v>7.4084918933954656E-4</v>
      </c>
      <c r="AT176" s="32">
        <f>IFERROR(('2a) logm_x(t)'!EI59-'2a) logm_x(t)'!EH59-'2a)answer'!$I59)^2,"")</f>
        <v>7.4767284467042849E-3</v>
      </c>
      <c r="AU176" s="32">
        <f>IFERROR(('2a) logm_x(t)'!EJ59-'2a) logm_x(t)'!EI59-'2a)answer'!$I59)^2,"")</f>
        <v>4.0571536245678504E-2</v>
      </c>
      <c r="AV176" s="32">
        <f>IFERROR(('2a) logm_x(t)'!EK59-'2a) logm_x(t)'!EJ59-'2a)answer'!$I59)^2,"")</f>
        <v>2.1040621634239561E-3</v>
      </c>
      <c r="AW176" s="32">
        <f>IFERROR(('2a) logm_x(t)'!EL59-'2a) logm_x(t)'!EK59-'2a)answer'!$I59)^2,"")</f>
        <v>1.5078380738467465E-3</v>
      </c>
      <c r="AX176" s="32">
        <f>IFERROR(('2a) logm_x(t)'!EM59-'2a) logm_x(t)'!EL59-'2a)answer'!$I59)^2,"")</f>
        <v>2.2059010740514027E-3</v>
      </c>
      <c r="AY176" s="32">
        <f>IFERROR(('2a) logm_x(t)'!EN59-'2a) logm_x(t)'!EM59-'2a)answer'!$I59)^2,"")</f>
        <v>4.0794460108779161E-4</v>
      </c>
      <c r="AZ176" s="32">
        <f>IFERROR(('2a) logm_x(t)'!EO59-'2a) logm_x(t)'!EN59-'2a)answer'!$I59)^2,"")</f>
        <v>1.2170974158362414E-3</v>
      </c>
      <c r="BA176" s="32">
        <f>IFERROR(('2a) logm_x(t)'!EP59-'2a) logm_x(t)'!EO59-'2a)answer'!$I59)^2,"")</f>
        <v>2.3161800909941412E-3</v>
      </c>
      <c r="BB176" s="32">
        <f>IFERROR(('2a) logm_x(t)'!EQ59-'2a) logm_x(t)'!EP59-'2a)answer'!$I59)^2,"")</f>
        <v>3.065638048670287E-4</v>
      </c>
      <c r="BC176" s="32">
        <f>IFERROR(('2a) logm_x(t)'!ER59-'2a) logm_x(t)'!EQ59-'2a)answer'!$I59)^2,"")</f>
        <v>1.4714211696711011E-4</v>
      </c>
      <c r="BD176" s="32">
        <f>IFERROR(('2a) logm_x(t)'!ES59-'2a) logm_x(t)'!ER59-'2a)answer'!$I59)^2,"")</f>
        <v>5.5557518379554171E-3</v>
      </c>
      <c r="BE176" s="32">
        <f>IFERROR(('2a) logm_x(t)'!ET59-'2a) logm_x(t)'!ES59-'2a)answer'!$I59)^2,"")</f>
        <v>8.4089761831924147E-3</v>
      </c>
      <c r="BF176" s="32">
        <f>IFERROR(('2a) logm_x(t)'!EU59-'2a) logm_x(t)'!ET59-'2a)answer'!$I59)^2,"")</f>
        <v>5.9938984380207829E-3</v>
      </c>
      <c r="BG176" s="32">
        <f>IFERROR(('2a) logm_x(t)'!EV59-'2a) logm_x(t)'!EU59-'2a)answer'!$I59)^2,"")</f>
        <v>1.2526252914688276E-4</v>
      </c>
      <c r="BH176" s="32">
        <f>IFERROR(('2a) logm_x(t)'!EW59-'2a) logm_x(t)'!EV59-'2a)answer'!$I59)^2,"")</f>
        <v>7.0334790384131204E-3</v>
      </c>
      <c r="BI176" s="32">
        <f>IFERROR(('2a) logm_x(t)'!EX59-'2a) logm_x(t)'!EW59-'2a)answer'!$I59)^2,"")</f>
        <v>6.971882192685486E-3</v>
      </c>
      <c r="BJ176" s="32">
        <f>IFERROR(('2a) logm_x(t)'!EY59-'2a) logm_x(t)'!EX59-'2a)answer'!$I59)^2,"")</f>
        <v>5.8452521401323671E-3</v>
      </c>
      <c r="BK176" s="32">
        <f>IFERROR(('2a) logm_x(t)'!EZ59-'2a) logm_x(t)'!EY59-'2a)answer'!$I59)^2,"")</f>
        <v>1.6589125782975216E-3</v>
      </c>
      <c r="BL176" s="32">
        <f>IFERROR(('2a) logm_x(t)'!FA59-'2a) logm_x(t)'!EZ59-'2a)answer'!$I59)^2,"")</f>
        <v>2.0092279042364027E-2</v>
      </c>
      <c r="BM176" s="32">
        <f>IFERROR(('2a) logm_x(t)'!FB59-'2a) logm_x(t)'!FA59-'2a)answer'!$I59)^2,"")</f>
        <v>3.2158761912223346E-2</v>
      </c>
      <c r="BN176" s="32">
        <f>IFERROR(('2a) logm_x(t)'!FC59-'2a) logm_x(t)'!FB59-'2a)answer'!$I59)^2,"")</f>
        <v>4.4495591477735222E-3</v>
      </c>
      <c r="BO176" s="32">
        <f>IFERROR(('2a) logm_x(t)'!FD59-'2a) logm_x(t)'!FC59-'2a)answer'!$I59)^2,"")</f>
        <v>5.6004118228007999E-6</v>
      </c>
      <c r="BP176" s="32">
        <f>IFERROR(('2a) logm_x(t)'!FE59-'2a) logm_x(t)'!FD59-'2a)answer'!$I59)^2,"")</f>
        <v>7.8325753952854082E-3</v>
      </c>
      <c r="BQ176" s="32">
        <f>IFERROR(('2a) logm_x(t)'!FF59-'2a) logm_x(t)'!FE59-'2a)answer'!$I59)^2,"")</f>
        <v>2.1553393706292964E-3</v>
      </c>
      <c r="BR176" s="32">
        <f>IFERROR(('2a) logm_x(t)'!FG59-'2a) logm_x(t)'!FF59-'2a)answer'!$I59)^2,"")</f>
        <v>4.0953214348421122E-4</v>
      </c>
      <c r="BS176" s="32">
        <f>IFERROR(('2a) logm_x(t)'!FH59-'2a) logm_x(t)'!FG59-'2a)answer'!$I59)^2,"")</f>
        <v>1.4185706358363534E-2</v>
      </c>
      <c r="BT176" s="32">
        <f>IFERROR(('2a) logm_x(t)'!FI59-'2a) logm_x(t)'!FH59-'2a)answer'!$I59)^2,"")</f>
        <v>5.0331897174687697E-4</v>
      </c>
      <c r="BU176" s="32">
        <f>IFERROR(('2a) logm_x(t)'!FJ59-'2a) logm_x(t)'!FI59-'2a)answer'!$I59)^2,"")</f>
        <v>1.3099113816457484E-4</v>
      </c>
      <c r="BV176" s="32">
        <f>IFERROR(('2a) logm_x(t)'!FK59-'2a) logm_x(t)'!FJ59-'2a)answer'!$I59)^2,"")</f>
        <v>1.263017071208508E-3</v>
      </c>
      <c r="BW176" s="32">
        <f>IFERROR(('2a) logm_x(t)'!FL59-'2a) logm_x(t)'!FK59-'2a)answer'!$I59)^2,"")</f>
        <v>5.9299091243120248E-4</v>
      </c>
      <c r="BX176" s="32">
        <f>IFERROR(('2a) logm_x(t)'!FM59-'2a) logm_x(t)'!FL59-'2a)answer'!$I59)^2,"")</f>
        <v>1.0813029442313547E-3</v>
      </c>
      <c r="BY176" s="32">
        <f>IFERROR(('2a) logm_x(t)'!FN59-'2a) logm_x(t)'!FM59-'2a)answer'!$I59)^2,"")</f>
        <v>7.9255941548600844E-7</v>
      </c>
      <c r="BZ176" s="32">
        <f>IFERROR(('2a) logm_x(t)'!FO59-'2a) logm_x(t)'!FN59-'2a)answer'!$I59)^2,"")</f>
        <v>5.6697314955308543E-4</v>
      </c>
      <c r="CA176" s="32">
        <f>IFERROR(('2a) logm_x(t)'!FP59-'2a) logm_x(t)'!FO59-'2a)answer'!$I59)^2,"")</f>
        <v>3.4791037850887192E-4</v>
      </c>
      <c r="CB176" s="32">
        <f>IFERROR(('2a) logm_x(t)'!FQ59-'2a) logm_x(t)'!FP59-'2a)answer'!$I59)^2,"")</f>
        <v>2.4328923813991529E-2</v>
      </c>
      <c r="CC176" s="32">
        <f>IFERROR(('2a) logm_x(t)'!FR59-'2a) logm_x(t)'!FQ59-'2a)answer'!$I59)^2,"")</f>
        <v>6.1183755134964428E-2</v>
      </c>
      <c r="CD176" s="32">
        <f>IFERROR(('2a) logm_x(t)'!FS59-'2a) logm_x(t)'!FR59-'2a)answer'!$I59)^2,"")</f>
        <v>8.1274885766363728E-3</v>
      </c>
      <c r="CE176" s="32">
        <f>IFERROR(('2a) logm_x(t)'!FT59-'2a) logm_x(t)'!FS59-'2a)answer'!$I59)^2,"")</f>
        <v>8.8276797111617143E-4</v>
      </c>
      <c r="CF176" s="32">
        <f>IFERROR(('2a) logm_x(t)'!FU59-'2a) logm_x(t)'!FT59-'2a)answer'!$I59)^2,"")</f>
        <v>4.1824748022636152E-3</v>
      </c>
      <c r="CG176" s="32">
        <f>IFERROR(('2a) logm_x(t)'!FV59-'2a) logm_x(t)'!FU59-'2a)answer'!$I59)^2,"")</f>
        <v>2.592194446003898E-4</v>
      </c>
      <c r="CH176" s="32">
        <f>IFERROR(('2a) logm_x(t)'!FW59-'2a) logm_x(t)'!FV59-'2a)answer'!$I59)^2,"")</f>
        <v>2.1926095599537816E-3</v>
      </c>
      <c r="CI176" s="32">
        <f>IFERROR(('2a) logm_x(t)'!FX59-'2a) logm_x(t)'!FW59-'2a)answer'!$I59)^2,"")</f>
        <v>1.7992456471330995E-4</v>
      </c>
      <c r="CJ176" s="32">
        <f>IFERROR(('2a) logm_x(t)'!FY59-'2a) logm_x(t)'!FX59-'2a)answer'!$I59)^2,"")</f>
        <v>1.0991351546312153E-2</v>
      </c>
      <c r="CK176" s="32">
        <f>IFERROR(('2a) logm_x(t)'!FZ59-'2a) logm_x(t)'!FY59-'2a)answer'!$I59)^2,"")</f>
        <v>3.5875125980504344E-3</v>
      </c>
      <c r="CL176" s="32">
        <f>IFERROR(('2a) logm_x(t)'!GA59-'2a) logm_x(t)'!FZ59-'2a)answer'!$I59)^2,"")</f>
        <v>3.2951493062796937E-3</v>
      </c>
      <c r="CM176" s="32">
        <f>IFERROR(('2a) logm_x(t)'!GB59-'2a) logm_x(t)'!GA59-'2a)answer'!$I59)^2,"")</f>
        <v>2.4985477223753551E-3</v>
      </c>
      <c r="CN176" s="32">
        <f>IFERROR(('2a) logm_x(t)'!GC59-'2a) logm_x(t)'!GB59-'2a)answer'!$I59)^2,"")</f>
        <v>1.2959775083182903E-3</v>
      </c>
    </row>
    <row r="177" spans="1:92" x14ac:dyDescent="0.25">
      <c r="A177" s="31">
        <f t="shared" si="11"/>
        <v>57</v>
      </c>
      <c r="C177" s="32">
        <f>IFERROR(('2a) logm_x(t)'!CR60-'2a) logm_x(t)'!CQ60-'2a)answer'!$I60)^2,"")</f>
        <v>7.198220777017253E-5</v>
      </c>
      <c r="D177" s="32">
        <f>IFERROR(('2a) logm_x(t)'!CS60-'2a) logm_x(t)'!CR60-'2a)answer'!$I60)^2,"")</f>
        <v>1.6215620519837613E-3</v>
      </c>
      <c r="E177" s="32">
        <f>IFERROR(('2a) logm_x(t)'!CT60-'2a) logm_x(t)'!CS60-'2a)answer'!$I60)^2,"")</f>
        <v>1.1177502616553553E-6</v>
      </c>
      <c r="F177" s="32">
        <f>IFERROR(('2a) logm_x(t)'!CU60-'2a) logm_x(t)'!CT60-'2a)answer'!$I60)^2,"")</f>
        <v>2.6754523954588511E-2</v>
      </c>
      <c r="G177" s="32">
        <f>IFERROR(('2a) logm_x(t)'!CV60-'2a) logm_x(t)'!CU60-'2a)answer'!$I60)^2,"")</f>
        <v>1.1360451195643552E-3</v>
      </c>
      <c r="H177" s="32">
        <f>IFERROR(('2a) logm_x(t)'!CW60-'2a) logm_x(t)'!CV60-'2a)answer'!$I60)^2,"")</f>
        <v>4.6056149119422435E-2</v>
      </c>
      <c r="I177" s="32">
        <f>IFERROR(('2a) logm_x(t)'!CX60-'2a) logm_x(t)'!CW60-'2a)answer'!$I60)^2,"")</f>
        <v>1.9834193262088757E-2</v>
      </c>
      <c r="J177" s="32">
        <f>IFERROR(('2a) logm_x(t)'!CY60-'2a) logm_x(t)'!CX60-'2a)answer'!$I60)^2,"")</f>
        <v>5.7516823084131407E-3</v>
      </c>
      <c r="K177" s="32">
        <f>IFERROR(('2a) logm_x(t)'!CZ60-'2a) logm_x(t)'!CY60-'2a)answer'!$I60)^2,"")</f>
        <v>1.0969371877196032E-4</v>
      </c>
      <c r="L177" s="32">
        <f>IFERROR(('2a) logm_x(t)'!DA60-'2a) logm_x(t)'!CZ60-'2a)answer'!$I60)^2,"")</f>
        <v>2.6779489133739072E-3</v>
      </c>
      <c r="M177" s="32">
        <f>IFERROR(('2a) logm_x(t)'!DB60-'2a) logm_x(t)'!DA60-'2a)answer'!$I60)^2,"")</f>
        <v>7.6409895753636406E-4</v>
      </c>
      <c r="N177" s="32">
        <f>IFERROR(('2a) logm_x(t)'!DC60-'2a) logm_x(t)'!DB60-'2a)answer'!$I60)^2,"")</f>
        <v>5.2948154390696423E-5</v>
      </c>
      <c r="O177" s="32">
        <f>IFERROR(('2a) logm_x(t)'!DD60-'2a) logm_x(t)'!DC60-'2a)answer'!$I60)^2,"")</f>
        <v>2.0140745966497096E-2</v>
      </c>
      <c r="P177" s="32">
        <f>IFERROR(('2a) logm_x(t)'!DE60-'2a) logm_x(t)'!DD60-'2a)answer'!$I60)^2,"")</f>
        <v>5.0291116894020437E-4</v>
      </c>
      <c r="Q177" s="32">
        <f>IFERROR(('2a) logm_x(t)'!DF60-'2a) logm_x(t)'!DE60-'2a)answer'!$I60)^2,"")</f>
        <v>8.1221848665394075E-4</v>
      </c>
      <c r="R177" s="32">
        <f>IFERROR(('2a) logm_x(t)'!DG60-'2a) logm_x(t)'!DF60-'2a)answer'!$I60)^2,"")</f>
        <v>1.3017953611539146E-3</v>
      </c>
      <c r="S177" s="32">
        <f>IFERROR(('2a) logm_x(t)'!DH60-'2a) logm_x(t)'!DG60-'2a)answer'!$I60)^2,"")</f>
        <v>2.4967304911853753E-3</v>
      </c>
      <c r="T177" s="32">
        <f>IFERROR(('2a) logm_x(t)'!DI60-'2a) logm_x(t)'!DH60-'2a)answer'!$I60)^2,"")</f>
        <v>4.0078734154278206E-4</v>
      </c>
      <c r="U177" s="32">
        <f>IFERROR(('2a) logm_x(t)'!DJ60-'2a) logm_x(t)'!DI60-'2a)answer'!$I60)^2,"")</f>
        <v>3.4772234223877023E-3</v>
      </c>
      <c r="V177" s="32">
        <f>IFERROR(('2a) logm_x(t)'!DK60-'2a) logm_x(t)'!DJ60-'2a)answer'!$I60)^2,"")</f>
        <v>1.3389973851891522E-3</v>
      </c>
      <c r="W177" s="32">
        <f>IFERROR(('2a) logm_x(t)'!DL60-'2a) logm_x(t)'!DK60-'2a)answer'!$I60)^2,"")</f>
        <v>3.0397584348832093E-2</v>
      </c>
      <c r="X177" s="32">
        <f>IFERROR(('2a) logm_x(t)'!DM60-'2a) logm_x(t)'!DL60-'2a)answer'!$I60)^2,"")</f>
        <v>1.2846184550891528E-6</v>
      </c>
      <c r="Y177" s="32">
        <f>IFERROR(('2a) logm_x(t)'!DN60-'2a) logm_x(t)'!DM60-'2a)answer'!$I60)^2,"")</f>
        <v>4.0754988202225728E-2</v>
      </c>
      <c r="Z177" s="32">
        <f>IFERROR(('2a) logm_x(t)'!DO60-'2a) logm_x(t)'!DN60-'2a)answer'!$I60)^2,"")</f>
        <v>9.9490659189607842E-3</v>
      </c>
      <c r="AA177" s="32">
        <f>IFERROR(('2a) logm_x(t)'!DP60-'2a) logm_x(t)'!DO60-'2a)answer'!$I60)^2,"")</f>
        <v>8.7382021403054396E-3</v>
      </c>
      <c r="AB177" s="32">
        <f>IFERROR(('2a) logm_x(t)'!DQ60-'2a) logm_x(t)'!DP60-'2a)answer'!$I60)^2,"")</f>
        <v>5.8684697911236079E-3</v>
      </c>
      <c r="AC177" s="32">
        <f>IFERROR(('2a) logm_x(t)'!DR60-'2a) logm_x(t)'!DQ60-'2a)answer'!$I60)^2,"")</f>
        <v>4.6332642708307118E-4</v>
      </c>
      <c r="AD177" s="32">
        <f>IFERROR(('2a) logm_x(t)'!DS60-'2a) logm_x(t)'!DR60-'2a)answer'!$I60)^2,"")</f>
        <v>4.7344020656590495E-4</v>
      </c>
      <c r="AE177" s="32">
        <f>IFERROR(('2a) logm_x(t)'!DT60-'2a) logm_x(t)'!DS60-'2a)answer'!$I60)^2,"")</f>
        <v>1.7022372205069887E-5</v>
      </c>
      <c r="AF177" s="32">
        <f>IFERROR(('2a) logm_x(t)'!DU60-'2a) logm_x(t)'!DT60-'2a)answer'!$I60)^2,"")</f>
        <v>6.7941606372127466E-3</v>
      </c>
      <c r="AG177" s="32">
        <f>IFERROR(('2a) logm_x(t)'!DV60-'2a) logm_x(t)'!DU60-'2a)answer'!$I60)^2,"")</f>
        <v>1.5063436988811962E-3</v>
      </c>
      <c r="AH177" s="32">
        <f>IFERROR(('2a) logm_x(t)'!DW60-'2a) logm_x(t)'!DV60-'2a)answer'!$I60)^2,"")</f>
        <v>4.7236708742431199E-3</v>
      </c>
      <c r="AI177" s="32">
        <f>IFERROR(('2a) logm_x(t)'!DX60-'2a) logm_x(t)'!DW60-'2a)answer'!$I60)^2,"")</f>
        <v>1.5516149258024728E-2</v>
      </c>
      <c r="AJ177" s="32">
        <f>IFERROR(('2a) logm_x(t)'!DY60-'2a) logm_x(t)'!DX60-'2a)answer'!$I60)^2,"")</f>
        <v>9.9879383180191631E-3</v>
      </c>
      <c r="AK177" s="32">
        <f>IFERROR(('2a) logm_x(t)'!DZ60-'2a) logm_x(t)'!DY60-'2a)answer'!$I60)^2,"")</f>
        <v>4.6833697825075593E-3</v>
      </c>
      <c r="AL177" s="32">
        <f>IFERROR(('2a) logm_x(t)'!EA60-'2a) logm_x(t)'!DZ60-'2a)answer'!$I60)^2,"")</f>
        <v>1.6246304371463204E-2</v>
      </c>
      <c r="AM177" s="32">
        <f>IFERROR(('2a) logm_x(t)'!EB60-'2a) logm_x(t)'!EA60-'2a)answer'!$I60)^2,"")</f>
        <v>1.3419476762872053E-3</v>
      </c>
      <c r="AN177" s="32">
        <f>IFERROR(('2a) logm_x(t)'!EC60-'2a) logm_x(t)'!EB60-'2a)answer'!$I60)^2,"")</f>
        <v>1.812138961654193E-4</v>
      </c>
      <c r="AO177" s="32">
        <f>IFERROR(('2a) logm_x(t)'!ED60-'2a) logm_x(t)'!EC60-'2a)answer'!$I60)^2,"")</f>
        <v>7.4215830184395674E-3</v>
      </c>
      <c r="AP177" s="32">
        <f>IFERROR(('2a) logm_x(t)'!EE60-'2a) logm_x(t)'!ED60-'2a)answer'!$I60)^2,"")</f>
        <v>1.1373195534340457E-3</v>
      </c>
      <c r="AQ177" s="32">
        <f>IFERROR(('2a) logm_x(t)'!EF60-'2a) logm_x(t)'!EE60-'2a)answer'!$I60)^2,"")</f>
        <v>9.0850851650358892E-3</v>
      </c>
      <c r="AR177" s="32">
        <f>IFERROR(('2a) logm_x(t)'!EG60-'2a) logm_x(t)'!EF60-'2a)answer'!$I60)^2,"")</f>
        <v>3.3610397054796376E-2</v>
      </c>
      <c r="AS177" s="32">
        <f>IFERROR(('2a) logm_x(t)'!EH60-'2a) logm_x(t)'!EG60-'2a)answer'!$I60)^2,"")</f>
        <v>1.0534713508202915E-4</v>
      </c>
      <c r="AT177" s="32">
        <f>IFERROR(('2a) logm_x(t)'!EI60-'2a) logm_x(t)'!EH60-'2a)answer'!$I60)^2,"")</f>
        <v>1.0660892018915012E-2</v>
      </c>
      <c r="AU177" s="32">
        <f>IFERROR(('2a) logm_x(t)'!EJ60-'2a) logm_x(t)'!EI60-'2a)answer'!$I60)^2,"")</f>
        <v>3.9399166594714218E-3</v>
      </c>
      <c r="AV177" s="32">
        <f>IFERROR(('2a) logm_x(t)'!EK60-'2a) logm_x(t)'!EJ60-'2a)answer'!$I60)^2,"")</f>
        <v>1.9805220047622576E-3</v>
      </c>
      <c r="AW177" s="32">
        <f>IFERROR(('2a) logm_x(t)'!EL60-'2a) logm_x(t)'!EK60-'2a)answer'!$I60)^2,"")</f>
        <v>3.472262841835108E-3</v>
      </c>
      <c r="AX177" s="32">
        <f>IFERROR(('2a) logm_x(t)'!EM60-'2a) logm_x(t)'!EL60-'2a)answer'!$I60)^2,"")</f>
        <v>5.0944375478240445E-5</v>
      </c>
      <c r="AY177" s="32">
        <f>IFERROR(('2a) logm_x(t)'!EN60-'2a) logm_x(t)'!EM60-'2a)answer'!$I60)^2,"")</f>
        <v>2.8528663624104285E-2</v>
      </c>
      <c r="AZ177" s="32">
        <f>IFERROR(('2a) logm_x(t)'!EO60-'2a) logm_x(t)'!EN60-'2a)answer'!$I60)^2,"")</f>
        <v>1.6457119790231945E-2</v>
      </c>
      <c r="BA177" s="32">
        <f>IFERROR(('2a) logm_x(t)'!EP60-'2a) logm_x(t)'!EO60-'2a)answer'!$I60)^2,"")</f>
        <v>4.3803606150697751E-4</v>
      </c>
      <c r="BB177" s="32">
        <f>IFERROR(('2a) logm_x(t)'!EQ60-'2a) logm_x(t)'!EP60-'2a)answer'!$I60)^2,"")</f>
        <v>4.6222780203212441E-6</v>
      </c>
      <c r="BC177" s="32">
        <f>IFERROR(('2a) logm_x(t)'!ER60-'2a) logm_x(t)'!EQ60-'2a)answer'!$I60)^2,"")</f>
        <v>3.0202943515089437E-3</v>
      </c>
      <c r="BD177" s="32">
        <f>IFERROR(('2a) logm_x(t)'!ES60-'2a) logm_x(t)'!ER60-'2a)answer'!$I60)^2,"")</f>
        <v>8.0598660350385803E-3</v>
      </c>
      <c r="BE177" s="32">
        <f>IFERROR(('2a) logm_x(t)'!ET60-'2a) logm_x(t)'!ES60-'2a)answer'!$I60)^2,"")</f>
        <v>2.5863176134696252E-3</v>
      </c>
      <c r="BF177" s="32">
        <f>IFERROR(('2a) logm_x(t)'!EU60-'2a) logm_x(t)'!ET60-'2a)answer'!$I60)^2,"")</f>
        <v>5.8991851473863075E-3</v>
      </c>
      <c r="BG177" s="32">
        <f>IFERROR(('2a) logm_x(t)'!EV60-'2a) logm_x(t)'!EU60-'2a)answer'!$I60)^2,"")</f>
        <v>2.3294545222742817E-4</v>
      </c>
      <c r="BH177" s="32">
        <f>IFERROR(('2a) logm_x(t)'!EW60-'2a) logm_x(t)'!EV60-'2a)answer'!$I60)^2,"")</f>
        <v>5.0933956870085209E-3</v>
      </c>
      <c r="BI177" s="32">
        <f>IFERROR(('2a) logm_x(t)'!EX60-'2a) logm_x(t)'!EW60-'2a)answer'!$I60)^2,"")</f>
        <v>1.1205569955436658E-4</v>
      </c>
      <c r="BJ177" s="32">
        <f>IFERROR(('2a) logm_x(t)'!EY60-'2a) logm_x(t)'!EX60-'2a)answer'!$I60)^2,"")</f>
        <v>1.3025000562780623E-3</v>
      </c>
      <c r="BK177" s="32">
        <f>IFERROR(('2a) logm_x(t)'!EZ60-'2a) logm_x(t)'!EY60-'2a)answer'!$I60)^2,"")</f>
        <v>1.0760417657369138E-2</v>
      </c>
      <c r="BL177" s="32">
        <f>IFERROR(('2a) logm_x(t)'!FA60-'2a) logm_x(t)'!EZ60-'2a)answer'!$I60)^2,"")</f>
        <v>5.6998785892756615E-3</v>
      </c>
      <c r="BM177" s="32">
        <f>IFERROR(('2a) logm_x(t)'!FB60-'2a) logm_x(t)'!FA60-'2a)answer'!$I60)^2,"")</f>
        <v>1.1375315294531652E-5</v>
      </c>
      <c r="BN177" s="32">
        <f>IFERROR(('2a) logm_x(t)'!FC60-'2a) logm_x(t)'!FB60-'2a)answer'!$I60)^2,"")</f>
        <v>9.6200769659519631E-4</v>
      </c>
      <c r="BO177" s="32">
        <f>IFERROR(('2a) logm_x(t)'!FD60-'2a) logm_x(t)'!FC60-'2a)answer'!$I60)^2,"")</f>
        <v>1.2678818700827309E-2</v>
      </c>
      <c r="BP177" s="32">
        <f>IFERROR(('2a) logm_x(t)'!FE60-'2a) logm_x(t)'!FD60-'2a)answer'!$I60)^2,"")</f>
        <v>2.209613354868959E-4</v>
      </c>
      <c r="BQ177" s="32">
        <f>IFERROR(('2a) logm_x(t)'!FF60-'2a) logm_x(t)'!FE60-'2a)answer'!$I60)^2,"")</f>
        <v>3.9283661355635229E-4</v>
      </c>
      <c r="BR177" s="32">
        <f>IFERROR(('2a) logm_x(t)'!FG60-'2a) logm_x(t)'!FF60-'2a)answer'!$I60)^2,"")</f>
        <v>3.393920326361986E-3</v>
      </c>
      <c r="BS177" s="32">
        <f>IFERROR(('2a) logm_x(t)'!FH60-'2a) logm_x(t)'!FG60-'2a)answer'!$I60)^2,"")</f>
        <v>9.59404102239899E-3</v>
      </c>
      <c r="BT177" s="32">
        <f>IFERROR(('2a) logm_x(t)'!FI60-'2a) logm_x(t)'!FH60-'2a)answer'!$I60)^2,"")</f>
        <v>9.3329326833294125E-3</v>
      </c>
      <c r="BU177" s="32">
        <f>IFERROR(('2a) logm_x(t)'!FJ60-'2a) logm_x(t)'!FI60-'2a)answer'!$I60)^2,"")</f>
        <v>2.1437078671303324E-2</v>
      </c>
      <c r="BV177" s="32">
        <f>IFERROR(('2a) logm_x(t)'!FK60-'2a) logm_x(t)'!FJ60-'2a)answer'!$I60)^2,"")</f>
        <v>1.0056792713635347E-2</v>
      </c>
      <c r="BW177" s="32">
        <f>IFERROR(('2a) logm_x(t)'!FL60-'2a) logm_x(t)'!FK60-'2a)answer'!$I60)^2,"")</f>
        <v>2.2838934728474274E-3</v>
      </c>
      <c r="BX177" s="32">
        <f>IFERROR(('2a) logm_x(t)'!FM60-'2a) logm_x(t)'!FL60-'2a)answer'!$I60)^2,"")</f>
        <v>2.9348456887042702E-2</v>
      </c>
      <c r="BY177" s="32">
        <f>IFERROR(('2a) logm_x(t)'!FN60-'2a) logm_x(t)'!FM60-'2a)answer'!$I60)^2,"")</f>
        <v>1.8980707038595338E-2</v>
      </c>
      <c r="BZ177" s="32">
        <f>IFERROR(('2a) logm_x(t)'!FO60-'2a) logm_x(t)'!FN60-'2a)answer'!$I60)^2,"")</f>
        <v>3.3954254854867585E-3</v>
      </c>
      <c r="CA177" s="32">
        <f>IFERROR(('2a) logm_x(t)'!FP60-'2a) logm_x(t)'!FO60-'2a)answer'!$I60)^2,"")</f>
        <v>1.7623050605657326E-3</v>
      </c>
      <c r="CB177" s="32">
        <f>IFERROR(('2a) logm_x(t)'!FQ60-'2a) logm_x(t)'!FP60-'2a)answer'!$I60)^2,"")</f>
        <v>3.8279178414484515E-6</v>
      </c>
      <c r="CC177" s="32">
        <f>IFERROR(('2a) logm_x(t)'!FR60-'2a) logm_x(t)'!FQ60-'2a)answer'!$I60)^2,"")</f>
        <v>3.8334231513718664E-4</v>
      </c>
      <c r="CD177" s="32">
        <f>IFERROR(('2a) logm_x(t)'!FS60-'2a) logm_x(t)'!FR60-'2a)answer'!$I60)^2,"")</f>
        <v>3.3674181964477685E-4</v>
      </c>
      <c r="CE177" s="32">
        <f>IFERROR(('2a) logm_x(t)'!FT60-'2a) logm_x(t)'!FS60-'2a)answer'!$I60)^2,"")</f>
        <v>8.759968995302285E-3</v>
      </c>
      <c r="CF177" s="32">
        <f>IFERROR(('2a) logm_x(t)'!FU60-'2a) logm_x(t)'!FT60-'2a)answer'!$I60)^2,"")</f>
        <v>8.0588777607296103E-3</v>
      </c>
      <c r="CG177" s="32">
        <f>IFERROR(('2a) logm_x(t)'!FV60-'2a) logm_x(t)'!FU60-'2a)answer'!$I60)^2,"")</f>
        <v>3.271903121534134E-4</v>
      </c>
      <c r="CH177" s="32">
        <f>IFERROR(('2a) logm_x(t)'!FW60-'2a) logm_x(t)'!FV60-'2a)answer'!$I60)^2,"")</f>
        <v>1.2876256143231277E-2</v>
      </c>
      <c r="CI177" s="32">
        <f>IFERROR(('2a) logm_x(t)'!FX60-'2a) logm_x(t)'!FW60-'2a)answer'!$I60)^2,"")</f>
        <v>3.2598337630182528E-5</v>
      </c>
      <c r="CJ177" s="32">
        <f>IFERROR(('2a) logm_x(t)'!FY60-'2a) logm_x(t)'!FX60-'2a)answer'!$I60)^2,"")</f>
        <v>1.0616044869245779E-2</v>
      </c>
      <c r="CK177" s="32">
        <f>IFERROR(('2a) logm_x(t)'!FZ60-'2a) logm_x(t)'!FY60-'2a)answer'!$I60)^2,"")</f>
        <v>3.0530402776868243E-4</v>
      </c>
      <c r="CL177" s="32">
        <f>IFERROR(('2a) logm_x(t)'!GA60-'2a) logm_x(t)'!FZ60-'2a)answer'!$I60)^2,"")</f>
        <v>8.1556519282088447E-3</v>
      </c>
      <c r="CM177" s="32">
        <f>IFERROR(('2a) logm_x(t)'!GB60-'2a) logm_x(t)'!GA60-'2a)answer'!$I60)^2,"")</f>
        <v>4.3345181222129397E-4</v>
      </c>
      <c r="CN177" s="32">
        <f>IFERROR(('2a) logm_x(t)'!GC60-'2a) logm_x(t)'!GB60-'2a)answer'!$I60)^2,"")</f>
        <v>4.726354818425072E-4</v>
      </c>
    </row>
    <row r="178" spans="1:92" x14ac:dyDescent="0.25">
      <c r="A178" s="31">
        <f t="shared" si="11"/>
        <v>58</v>
      </c>
      <c r="C178" s="32">
        <f>IFERROR(('2a) logm_x(t)'!CR61-'2a) logm_x(t)'!CQ61-'2a)answer'!$I61)^2,"")</f>
        <v>2.8766858648911894E-3</v>
      </c>
      <c r="D178" s="32">
        <f>IFERROR(('2a) logm_x(t)'!CS61-'2a) logm_x(t)'!CR61-'2a)answer'!$I61)^2,"")</f>
        <v>2.6693657881280502E-3</v>
      </c>
      <c r="E178" s="32">
        <f>IFERROR(('2a) logm_x(t)'!CT61-'2a) logm_x(t)'!CS61-'2a)answer'!$I61)^2,"")</f>
        <v>2.4636192706494603E-4</v>
      </c>
      <c r="F178" s="32">
        <f>IFERROR(('2a) logm_x(t)'!CU61-'2a) logm_x(t)'!CT61-'2a)answer'!$I61)^2,"")</f>
        <v>1.1067571777695949E-3</v>
      </c>
      <c r="G178" s="32">
        <f>IFERROR(('2a) logm_x(t)'!CV61-'2a) logm_x(t)'!CU61-'2a)answer'!$I61)^2,"")</f>
        <v>1.4027434071205642E-5</v>
      </c>
      <c r="H178" s="32">
        <f>IFERROR(('2a) logm_x(t)'!CW61-'2a) logm_x(t)'!CV61-'2a)answer'!$I61)^2,"")</f>
        <v>1.7876543880033055E-2</v>
      </c>
      <c r="I178" s="32">
        <f>IFERROR(('2a) logm_x(t)'!CX61-'2a) logm_x(t)'!CW61-'2a)answer'!$I61)^2,"")</f>
        <v>2.6942767717636584E-3</v>
      </c>
      <c r="J178" s="32">
        <f>IFERROR(('2a) logm_x(t)'!CY61-'2a) logm_x(t)'!CX61-'2a)answer'!$I61)^2,"")</f>
        <v>1.4794840222875712E-3</v>
      </c>
      <c r="K178" s="32">
        <f>IFERROR(('2a) logm_x(t)'!CZ61-'2a) logm_x(t)'!CY61-'2a)answer'!$I61)^2,"")</f>
        <v>5.22557877527541E-2</v>
      </c>
      <c r="L178" s="32">
        <f>IFERROR(('2a) logm_x(t)'!DA61-'2a) logm_x(t)'!CZ61-'2a)answer'!$I61)^2,"")</f>
        <v>2.2106693590551708E-2</v>
      </c>
      <c r="M178" s="32">
        <f>IFERROR(('2a) logm_x(t)'!DB61-'2a) logm_x(t)'!DA61-'2a)answer'!$I61)^2,"")</f>
        <v>7.1719817504293636E-4</v>
      </c>
      <c r="N178" s="32">
        <f>IFERROR(('2a) logm_x(t)'!DC61-'2a) logm_x(t)'!DB61-'2a)answer'!$I61)^2,"")</f>
        <v>3.2501998560193336E-3</v>
      </c>
      <c r="O178" s="32">
        <f>IFERROR(('2a) logm_x(t)'!DD61-'2a) logm_x(t)'!DC61-'2a)answer'!$I61)^2,"")</f>
        <v>3.2032122746514079E-3</v>
      </c>
      <c r="P178" s="32">
        <f>IFERROR(('2a) logm_x(t)'!DE61-'2a) logm_x(t)'!DD61-'2a)answer'!$I61)^2,"")</f>
        <v>1.7035858964187022E-3</v>
      </c>
      <c r="Q178" s="32">
        <f>IFERROR(('2a) logm_x(t)'!DF61-'2a) logm_x(t)'!DE61-'2a)answer'!$I61)^2,"")</f>
        <v>1.2157409390608743E-3</v>
      </c>
      <c r="R178" s="32">
        <f>IFERROR(('2a) logm_x(t)'!DG61-'2a) logm_x(t)'!DF61-'2a)answer'!$I61)^2,"")</f>
        <v>6.2103912258230981E-3</v>
      </c>
      <c r="S178" s="32">
        <f>IFERROR(('2a) logm_x(t)'!DH61-'2a) logm_x(t)'!DG61-'2a)answer'!$I61)^2,"")</f>
        <v>1.6297582174905421E-3</v>
      </c>
      <c r="T178" s="32">
        <f>IFERROR(('2a) logm_x(t)'!DI61-'2a) logm_x(t)'!DH61-'2a)answer'!$I61)^2,"")</f>
        <v>4.1545006785293135E-5</v>
      </c>
      <c r="U178" s="32">
        <f>IFERROR(('2a) logm_x(t)'!DJ61-'2a) logm_x(t)'!DI61-'2a)answer'!$I61)^2,"")</f>
        <v>3.5098886461754418E-3</v>
      </c>
      <c r="V178" s="32">
        <f>IFERROR(('2a) logm_x(t)'!DK61-'2a) logm_x(t)'!DJ61-'2a)answer'!$I61)^2,"")</f>
        <v>2.3266048615961307E-4</v>
      </c>
      <c r="W178" s="32">
        <f>IFERROR(('2a) logm_x(t)'!DL61-'2a) logm_x(t)'!DK61-'2a)answer'!$I61)^2,"")</f>
        <v>9.4890405323882505E-3</v>
      </c>
      <c r="X178" s="32">
        <f>IFERROR(('2a) logm_x(t)'!DM61-'2a) logm_x(t)'!DL61-'2a)answer'!$I61)^2,"")</f>
        <v>1.039932137373638E-3</v>
      </c>
      <c r="Y178" s="32">
        <f>IFERROR(('2a) logm_x(t)'!DN61-'2a) logm_x(t)'!DM61-'2a)answer'!$I61)^2,"")</f>
        <v>2.5932101473621922E-3</v>
      </c>
      <c r="Z178" s="32">
        <f>IFERROR(('2a) logm_x(t)'!DO61-'2a) logm_x(t)'!DN61-'2a)answer'!$I61)^2,"")</f>
        <v>8.9481109539320329E-6</v>
      </c>
      <c r="AA178" s="32">
        <f>IFERROR(('2a) logm_x(t)'!DP61-'2a) logm_x(t)'!DO61-'2a)answer'!$I61)^2,"")</f>
        <v>3.9442181413430408E-3</v>
      </c>
      <c r="AB178" s="32">
        <f>IFERROR(('2a) logm_x(t)'!DQ61-'2a) logm_x(t)'!DP61-'2a)answer'!$I61)^2,"")</f>
        <v>6.9217646293819098E-3</v>
      </c>
      <c r="AC178" s="32">
        <f>IFERROR(('2a) logm_x(t)'!DR61-'2a) logm_x(t)'!DQ61-'2a)answer'!$I61)^2,"")</f>
        <v>1.5717955517240138E-2</v>
      </c>
      <c r="AD178" s="32">
        <f>IFERROR(('2a) logm_x(t)'!DS61-'2a) logm_x(t)'!DR61-'2a)answer'!$I61)^2,"")</f>
        <v>1.9147596588024087E-2</v>
      </c>
      <c r="AE178" s="32">
        <f>IFERROR(('2a) logm_x(t)'!DT61-'2a) logm_x(t)'!DS61-'2a)answer'!$I61)^2,"")</f>
        <v>3.3838864632972738E-3</v>
      </c>
      <c r="AF178" s="32">
        <f>IFERROR(('2a) logm_x(t)'!DU61-'2a) logm_x(t)'!DT61-'2a)answer'!$I61)^2,"")</f>
        <v>3.0503250358428985E-3</v>
      </c>
      <c r="AG178" s="32">
        <f>IFERROR(('2a) logm_x(t)'!DV61-'2a) logm_x(t)'!DU61-'2a)answer'!$I61)^2,"")</f>
        <v>9.4704100925828705E-3</v>
      </c>
      <c r="AH178" s="32">
        <f>IFERROR(('2a) logm_x(t)'!DW61-'2a) logm_x(t)'!DV61-'2a)answer'!$I61)^2,"")</f>
        <v>1.29633693748259E-3</v>
      </c>
      <c r="AI178" s="32">
        <f>IFERROR(('2a) logm_x(t)'!DX61-'2a) logm_x(t)'!DW61-'2a)answer'!$I61)^2,"")</f>
        <v>2.2479597527913461E-3</v>
      </c>
      <c r="AJ178" s="32">
        <f>IFERROR(('2a) logm_x(t)'!DY61-'2a) logm_x(t)'!DX61-'2a)answer'!$I61)^2,"")</f>
        <v>5.7102504432848551E-4</v>
      </c>
      <c r="AK178" s="32">
        <f>IFERROR(('2a) logm_x(t)'!DZ61-'2a) logm_x(t)'!DY61-'2a)answer'!$I61)^2,"")</f>
        <v>2.6006242969904786E-4</v>
      </c>
      <c r="AL178" s="32">
        <f>IFERROR(('2a) logm_x(t)'!EA61-'2a) logm_x(t)'!DZ61-'2a)answer'!$I61)^2,"")</f>
        <v>1.0031011622579876E-3</v>
      </c>
      <c r="AM178" s="32">
        <f>IFERROR(('2a) logm_x(t)'!EB61-'2a) logm_x(t)'!EA61-'2a)answer'!$I61)^2,"")</f>
        <v>1.2619010695509728E-2</v>
      </c>
      <c r="AN178" s="32">
        <f>IFERROR(('2a) logm_x(t)'!EC61-'2a) logm_x(t)'!EB61-'2a)answer'!$I61)^2,"")</f>
        <v>1.9891220856889001E-6</v>
      </c>
      <c r="AO178" s="32">
        <f>IFERROR(('2a) logm_x(t)'!ED61-'2a) logm_x(t)'!EC61-'2a)answer'!$I61)^2,"")</f>
        <v>1.3291075960083547E-2</v>
      </c>
      <c r="AP178" s="32">
        <f>IFERROR(('2a) logm_x(t)'!EE61-'2a) logm_x(t)'!ED61-'2a)answer'!$I61)^2,"")</f>
        <v>2.5633710662692701E-3</v>
      </c>
      <c r="AQ178" s="32">
        <f>IFERROR(('2a) logm_x(t)'!EF61-'2a) logm_x(t)'!EE61-'2a)answer'!$I61)^2,"")</f>
        <v>2.4521261414432297E-2</v>
      </c>
      <c r="AR178" s="32">
        <f>IFERROR(('2a) logm_x(t)'!EG61-'2a) logm_x(t)'!EF61-'2a)answer'!$I61)^2,"")</f>
        <v>1.2030642603921996E-3</v>
      </c>
      <c r="AS178" s="32">
        <f>IFERROR(('2a) logm_x(t)'!EH61-'2a) logm_x(t)'!EG61-'2a)answer'!$I61)^2,"")</f>
        <v>6.2442849348154682E-3</v>
      </c>
      <c r="AT178" s="32">
        <f>IFERROR(('2a) logm_x(t)'!EI61-'2a) logm_x(t)'!EH61-'2a)answer'!$I61)^2,"")</f>
        <v>3.3601394317573486E-4</v>
      </c>
      <c r="AU178" s="32">
        <f>IFERROR(('2a) logm_x(t)'!EJ61-'2a) logm_x(t)'!EI61-'2a)answer'!$I61)^2,"")</f>
        <v>3.6326199637318153E-4</v>
      </c>
      <c r="AV178" s="32">
        <f>IFERROR(('2a) logm_x(t)'!EK61-'2a) logm_x(t)'!EJ61-'2a)answer'!$I61)^2,"")</f>
        <v>1.7063842557497504E-6</v>
      </c>
      <c r="AW178" s="32">
        <f>IFERROR(('2a) logm_x(t)'!EL61-'2a) logm_x(t)'!EK61-'2a)answer'!$I61)^2,"")</f>
        <v>1.2149505659552541E-2</v>
      </c>
      <c r="AX178" s="32">
        <f>IFERROR(('2a) logm_x(t)'!EM61-'2a) logm_x(t)'!EL61-'2a)answer'!$I61)^2,"")</f>
        <v>1.8753614129385459E-3</v>
      </c>
      <c r="AY178" s="32">
        <f>IFERROR(('2a) logm_x(t)'!EN61-'2a) logm_x(t)'!EM61-'2a)answer'!$I61)^2,"")</f>
        <v>1.3673858374968726E-5</v>
      </c>
      <c r="AZ178" s="32">
        <f>IFERROR(('2a) logm_x(t)'!EO61-'2a) logm_x(t)'!EN61-'2a)answer'!$I61)^2,"")</f>
        <v>3.4359473352420216E-3</v>
      </c>
      <c r="BA178" s="32">
        <f>IFERROR(('2a) logm_x(t)'!EP61-'2a) logm_x(t)'!EO61-'2a)answer'!$I61)^2,"")</f>
        <v>1.2786606171826089E-2</v>
      </c>
      <c r="BB178" s="32">
        <f>IFERROR(('2a) logm_x(t)'!EQ61-'2a) logm_x(t)'!EP61-'2a)answer'!$I61)^2,"")</f>
        <v>1.1030882942227817E-2</v>
      </c>
      <c r="BC178" s="32">
        <f>IFERROR(('2a) logm_x(t)'!ER61-'2a) logm_x(t)'!EQ61-'2a)answer'!$I61)^2,"")</f>
        <v>3.519804458182515E-3</v>
      </c>
      <c r="BD178" s="32">
        <f>IFERROR(('2a) logm_x(t)'!ES61-'2a) logm_x(t)'!ER61-'2a)answer'!$I61)^2,"")</f>
        <v>7.8552218544963685E-3</v>
      </c>
      <c r="BE178" s="32">
        <f>IFERROR(('2a) logm_x(t)'!ET61-'2a) logm_x(t)'!ES61-'2a)answer'!$I61)^2,"")</f>
        <v>2.0527381019952292E-3</v>
      </c>
      <c r="BF178" s="32">
        <f>IFERROR(('2a) logm_x(t)'!EU61-'2a) logm_x(t)'!ET61-'2a)answer'!$I61)^2,"")</f>
        <v>4.3292992813612086E-3</v>
      </c>
      <c r="BG178" s="32">
        <f>IFERROR(('2a) logm_x(t)'!EV61-'2a) logm_x(t)'!EU61-'2a)answer'!$I61)^2,"")</f>
        <v>2.7619881888573408E-4</v>
      </c>
      <c r="BH178" s="32">
        <f>IFERROR(('2a) logm_x(t)'!EW61-'2a) logm_x(t)'!EV61-'2a)answer'!$I61)^2,"")</f>
        <v>2.1431511755871306E-3</v>
      </c>
      <c r="BI178" s="32">
        <f>IFERROR(('2a) logm_x(t)'!EX61-'2a) logm_x(t)'!EW61-'2a)answer'!$I61)^2,"")</f>
        <v>2.1487445203739426E-6</v>
      </c>
      <c r="BJ178" s="32">
        <f>IFERROR(('2a) logm_x(t)'!EY61-'2a) logm_x(t)'!EX61-'2a)answer'!$I61)^2,"")</f>
        <v>9.06086972239586E-4</v>
      </c>
      <c r="BK178" s="32">
        <f>IFERROR(('2a) logm_x(t)'!EZ61-'2a) logm_x(t)'!EY61-'2a)answer'!$I61)^2,"")</f>
        <v>3.581070525978074E-3</v>
      </c>
      <c r="BL178" s="32">
        <f>IFERROR(('2a) logm_x(t)'!FA61-'2a) logm_x(t)'!EZ61-'2a)answer'!$I61)^2,"")</f>
        <v>2.1387766414545175E-2</v>
      </c>
      <c r="BM178" s="32">
        <f>IFERROR(('2a) logm_x(t)'!FB61-'2a) logm_x(t)'!FA61-'2a)answer'!$I61)^2,"")</f>
        <v>3.9229883530725587E-3</v>
      </c>
      <c r="BN178" s="32">
        <f>IFERROR(('2a) logm_x(t)'!FC61-'2a) logm_x(t)'!FB61-'2a)answer'!$I61)^2,"")</f>
        <v>5.3831368794785256E-4</v>
      </c>
      <c r="BO178" s="32">
        <f>IFERROR(('2a) logm_x(t)'!FD61-'2a) logm_x(t)'!FC61-'2a)answer'!$I61)^2,"")</f>
        <v>8.4855560146267998E-4</v>
      </c>
      <c r="BP178" s="32">
        <f>IFERROR(('2a) logm_x(t)'!FE61-'2a) logm_x(t)'!FD61-'2a)answer'!$I61)^2,"")</f>
        <v>2.45270164560068E-3</v>
      </c>
      <c r="BQ178" s="32">
        <f>IFERROR(('2a) logm_x(t)'!FF61-'2a) logm_x(t)'!FE61-'2a)answer'!$I61)^2,"")</f>
        <v>3.2829644752192357E-3</v>
      </c>
      <c r="BR178" s="32">
        <f>IFERROR(('2a) logm_x(t)'!FG61-'2a) logm_x(t)'!FF61-'2a)answer'!$I61)^2,"")</f>
        <v>8.6682363688214649E-4</v>
      </c>
      <c r="BS178" s="32">
        <f>IFERROR(('2a) logm_x(t)'!FH61-'2a) logm_x(t)'!FG61-'2a)answer'!$I61)^2,"")</f>
        <v>1.8060743972726476E-2</v>
      </c>
      <c r="BT178" s="32">
        <f>IFERROR(('2a) logm_x(t)'!FI61-'2a) logm_x(t)'!FH61-'2a)answer'!$I61)^2,"")</f>
        <v>5.8093739507082834E-3</v>
      </c>
      <c r="BU178" s="32">
        <f>IFERROR(('2a) logm_x(t)'!FJ61-'2a) logm_x(t)'!FI61-'2a)answer'!$I61)^2,"")</f>
        <v>7.7198496244330938E-4</v>
      </c>
      <c r="BV178" s="32">
        <f>IFERROR(('2a) logm_x(t)'!FK61-'2a) logm_x(t)'!FJ61-'2a)answer'!$I61)^2,"")</f>
        <v>8.1657772914507524E-4</v>
      </c>
      <c r="BW178" s="32">
        <f>IFERROR(('2a) logm_x(t)'!FL61-'2a) logm_x(t)'!FK61-'2a)answer'!$I61)^2,"")</f>
        <v>1.5326437618019132E-3</v>
      </c>
      <c r="BX178" s="32">
        <f>IFERROR(('2a) logm_x(t)'!FM61-'2a) logm_x(t)'!FL61-'2a)answer'!$I61)^2,"")</f>
        <v>1.0247866415542254E-5</v>
      </c>
      <c r="BY178" s="32">
        <f>IFERROR(('2a) logm_x(t)'!FN61-'2a) logm_x(t)'!FM61-'2a)answer'!$I61)^2,"")</f>
        <v>1.5030010014787205E-3</v>
      </c>
      <c r="BZ178" s="32">
        <f>IFERROR(('2a) logm_x(t)'!FO61-'2a) logm_x(t)'!FN61-'2a)answer'!$I61)^2,"")</f>
        <v>7.2003094217919271E-4</v>
      </c>
      <c r="CA178" s="32">
        <f>IFERROR(('2a) logm_x(t)'!FP61-'2a) logm_x(t)'!FO61-'2a)answer'!$I61)^2,"")</f>
        <v>2.8823140361742508E-2</v>
      </c>
      <c r="CB178" s="32">
        <f>IFERROR(('2a) logm_x(t)'!FQ61-'2a) logm_x(t)'!FP61-'2a)answer'!$I61)^2,"")</f>
        <v>1.2102439041243427E-2</v>
      </c>
      <c r="CC178" s="32">
        <f>IFERROR(('2a) logm_x(t)'!FR61-'2a) logm_x(t)'!FQ61-'2a)answer'!$I61)^2,"")</f>
        <v>5.1722729156218606E-4</v>
      </c>
      <c r="CD178" s="32">
        <f>IFERROR(('2a) logm_x(t)'!FS61-'2a) logm_x(t)'!FR61-'2a)answer'!$I61)^2,"")</f>
        <v>1.0774613599099956E-2</v>
      </c>
      <c r="CE178" s="32">
        <f>IFERROR(('2a) logm_x(t)'!FT61-'2a) logm_x(t)'!FS61-'2a)answer'!$I61)^2,"")</f>
        <v>1.0814507955828489E-2</v>
      </c>
      <c r="CF178" s="32">
        <f>IFERROR(('2a) logm_x(t)'!FU61-'2a) logm_x(t)'!FT61-'2a)answer'!$I61)^2,"")</f>
        <v>1.0207051256997422E-2</v>
      </c>
      <c r="CG178" s="32">
        <f>IFERROR(('2a) logm_x(t)'!FV61-'2a) logm_x(t)'!FU61-'2a)answer'!$I61)^2,"")</f>
        <v>2.9997453922552121E-3</v>
      </c>
      <c r="CH178" s="32">
        <f>IFERROR(('2a) logm_x(t)'!FW61-'2a) logm_x(t)'!FV61-'2a)answer'!$I61)^2,"")</f>
        <v>5.5964851872477401E-4</v>
      </c>
      <c r="CI178" s="32">
        <f>IFERROR(('2a) logm_x(t)'!FX61-'2a) logm_x(t)'!FW61-'2a)answer'!$I61)^2,"")</f>
        <v>9.2569881538897402E-3</v>
      </c>
      <c r="CJ178" s="32">
        <f>IFERROR(('2a) logm_x(t)'!FY61-'2a) logm_x(t)'!FX61-'2a)answer'!$I61)^2,"")</f>
        <v>3.1387555584576586E-3</v>
      </c>
      <c r="CK178" s="32">
        <f>IFERROR(('2a) logm_x(t)'!FZ61-'2a) logm_x(t)'!FY61-'2a)answer'!$I61)^2,"")</f>
        <v>2.0070802434905E-4</v>
      </c>
      <c r="CL178" s="32">
        <f>IFERROR(('2a) logm_x(t)'!GA61-'2a) logm_x(t)'!FZ61-'2a)answer'!$I61)^2,"")</f>
        <v>1.8908892224865393E-4</v>
      </c>
      <c r="CM178" s="32">
        <f>IFERROR(('2a) logm_x(t)'!GB61-'2a) logm_x(t)'!GA61-'2a)answer'!$I61)^2,"")</f>
        <v>2.5896691621512366E-3</v>
      </c>
      <c r="CN178" s="32">
        <f>IFERROR(('2a) logm_x(t)'!GC61-'2a) logm_x(t)'!GB61-'2a)answer'!$I61)^2,"")</f>
        <v>3.7752346677071062E-4</v>
      </c>
    </row>
    <row r="179" spans="1:92" x14ac:dyDescent="0.25">
      <c r="A179" s="31">
        <f t="shared" si="11"/>
        <v>59</v>
      </c>
      <c r="C179" s="32">
        <f>IFERROR(('2a) logm_x(t)'!CR62-'2a) logm_x(t)'!CQ62-'2a)answer'!$I62)^2,"")</f>
        <v>4.8723485441984652E-5</v>
      </c>
      <c r="D179" s="32">
        <f>IFERROR(('2a) logm_x(t)'!CS62-'2a) logm_x(t)'!CR62-'2a)answer'!$I62)^2,"")</f>
        <v>2.0228086804627982E-2</v>
      </c>
      <c r="E179" s="32">
        <f>IFERROR(('2a) logm_x(t)'!CT62-'2a) logm_x(t)'!CS62-'2a)answer'!$I62)^2,"")</f>
        <v>2.2242356450847449E-3</v>
      </c>
      <c r="F179" s="32">
        <f>IFERROR(('2a) logm_x(t)'!CU62-'2a) logm_x(t)'!CT62-'2a)answer'!$I62)^2,"")</f>
        <v>1.5803849480731855E-5</v>
      </c>
      <c r="G179" s="32">
        <f>IFERROR(('2a) logm_x(t)'!CV62-'2a) logm_x(t)'!CU62-'2a)answer'!$I62)^2,"")</f>
        <v>1.6171468963712292E-2</v>
      </c>
      <c r="H179" s="32">
        <f>IFERROR(('2a) logm_x(t)'!CW62-'2a) logm_x(t)'!CV62-'2a)answer'!$I62)^2,"")</f>
        <v>5.0401646294712839E-3</v>
      </c>
      <c r="I179" s="32">
        <f>IFERROR(('2a) logm_x(t)'!CX62-'2a) logm_x(t)'!CW62-'2a)answer'!$I62)^2,"")</f>
        <v>5.4265935270013752E-3</v>
      </c>
      <c r="J179" s="32">
        <f>IFERROR(('2a) logm_x(t)'!CY62-'2a) logm_x(t)'!CX62-'2a)answer'!$I62)^2,"")</f>
        <v>6.0137872088452001E-5</v>
      </c>
      <c r="K179" s="32">
        <f>IFERROR(('2a) logm_x(t)'!CZ62-'2a) logm_x(t)'!CY62-'2a)answer'!$I62)^2,"")</f>
        <v>2.7360192382312624E-2</v>
      </c>
      <c r="L179" s="32">
        <f>IFERROR(('2a) logm_x(t)'!DA62-'2a) logm_x(t)'!CZ62-'2a)answer'!$I62)^2,"")</f>
        <v>1.2879116053139052E-3</v>
      </c>
      <c r="M179" s="32">
        <f>IFERROR(('2a) logm_x(t)'!DB62-'2a) logm_x(t)'!DA62-'2a)answer'!$I62)^2,"")</f>
        <v>2.3886274702521047E-4</v>
      </c>
      <c r="N179" s="32">
        <f>IFERROR(('2a) logm_x(t)'!DC62-'2a) logm_x(t)'!DB62-'2a)answer'!$I62)^2,"")</f>
        <v>1.3917807556004368E-3</v>
      </c>
      <c r="O179" s="32">
        <f>IFERROR(('2a) logm_x(t)'!DD62-'2a) logm_x(t)'!DC62-'2a)answer'!$I62)^2,"")</f>
        <v>2.8350892824474702E-3</v>
      </c>
      <c r="P179" s="32">
        <f>IFERROR(('2a) logm_x(t)'!DE62-'2a) logm_x(t)'!DD62-'2a)answer'!$I62)^2,"")</f>
        <v>2.194301815689689E-3</v>
      </c>
      <c r="Q179" s="32">
        <f>IFERROR(('2a) logm_x(t)'!DF62-'2a) logm_x(t)'!DE62-'2a)answer'!$I62)^2,"")</f>
        <v>1.1994481965950507E-3</v>
      </c>
      <c r="R179" s="32">
        <f>IFERROR(('2a) logm_x(t)'!DG62-'2a) logm_x(t)'!DF62-'2a)answer'!$I62)^2,"")</f>
        <v>9.459149906436465E-4</v>
      </c>
      <c r="S179" s="32">
        <f>IFERROR(('2a) logm_x(t)'!DH62-'2a) logm_x(t)'!DG62-'2a)answer'!$I62)^2,"")</f>
        <v>6.9450129881156917E-4</v>
      </c>
      <c r="T179" s="32">
        <f>IFERROR(('2a) logm_x(t)'!DI62-'2a) logm_x(t)'!DH62-'2a)answer'!$I62)^2,"")</f>
        <v>4.2700012165691782E-3</v>
      </c>
      <c r="U179" s="32">
        <f>IFERROR(('2a) logm_x(t)'!DJ62-'2a) logm_x(t)'!DI62-'2a)answer'!$I62)^2,"")</f>
        <v>3.8422585044574783E-5</v>
      </c>
      <c r="V179" s="32">
        <f>IFERROR(('2a) logm_x(t)'!DK62-'2a) logm_x(t)'!DJ62-'2a)answer'!$I62)^2,"")</f>
        <v>7.3181277149780011E-3</v>
      </c>
      <c r="W179" s="32">
        <f>IFERROR(('2a) logm_x(t)'!DL62-'2a) logm_x(t)'!DK62-'2a)answer'!$I62)^2,"")</f>
        <v>5.328662549034276E-3</v>
      </c>
      <c r="X179" s="32">
        <f>IFERROR(('2a) logm_x(t)'!DM62-'2a) logm_x(t)'!DL62-'2a)answer'!$I62)^2,"")</f>
        <v>1.2720799454269525E-4</v>
      </c>
      <c r="Y179" s="32">
        <f>IFERROR(('2a) logm_x(t)'!DN62-'2a) logm_x(t)'!DM62-'2a)answer'!$I62)^2,"")</f>
        <v>2.1438092283966858E-4</v>
      </c>
      <c r="Z179" s="32">
        <f>IFERROR(('2a) logm_x(t)'!DO62-'2a) logm_x(t)'!DN62-'2a)answer'!$I62)^2,"")</f>
        <v>8.964539160922427E-3</v>
      </c>
      <c r="AA179" s="32">
        <f>IFERROR(('2a) logm_x(t)'!DP62-'2a) logm_x(t)'!DO62-'2a)answer'!$I62)^2,"")</f>
        <v>1.8742740489182414E-2</v>
      </c>
      <c r="AB179" s="32">
        <f>IFERROR(('2a) logm_x(t)'!DQ62-'2a) logm_x(t)'!DP62-'2a)answer'!$I62)^2,"")</f>
        <v>5.380657777833699E-3</v>
      </c>
      <c r="AC179" s="32">
        <f>IFERROR(('2a) logm_x(t)'!DR62-'2a) logm_x(t)'!DQ62-'2a)answer'!$I62)^2,"")</f>
        <v>6.3198016870699356E-3</v>
      </c>
      <c r="AD179" s="32">
        <f>IFERROR(('2a) logm_x(t)'!DS62-'2a) logm_x(t)'!DR62-'2a)answer'!$I62)^2,"")</f>
        <v>6.2491333765661407E-3</v>
      </c>
      <c r="AE179" s="32">
        <f>IFERROR(('2a) logm_x(t)'!DT62-'2a) logm_x(t)'!DS62-'2a)answer'!$I62)^2,"")</f>
        <v>2.4726711381773807E-4</v>
      </c>
      <c r="AF179" s="32">
        <f>IFERROR(('2a) logm_x(t)'!DU62-'2a) logm_x(t)'!DT62-'2a)answer'!$I62)^2,"")</f>
        <v>4.2224091697330313E-3</v>
      </c>
      <c r="AG179" s="32">
        <f>IFERROR(('2a) logm_x(t)'!DV62-'2a) logm_x(t)'!DU62-'2a)answer'!$I62)^2,"")</f>
        <v>3.3497443553626746E-4</v>
      </c>
      <c r="AH179" s="32">
        <f>IFERROR(('2a) logm_x(t)'!DW62-'2a) logm_x(t)'!DV62-'2a)answer'!$I62)^2,"")</f>
        <v>1.152838129899294E-3</v>
      </c>
      <c r="AI179" s="32">
        <f>IFERROR(('2a) logm_x(t)'!DX62-'2a) logm_x(t)'!DW62-'2a)answer'!$I62)^2,"")</f>
        <v>9.865908772324248E-4</v>
      </c>
      <c r="AJ179" s="32">
        <f>IFERROR(('2a) logm_x(t)'!DY62-'2a) logm_x(t)'!DX62-'2a)answer'!$I62)^2,"")</f>
        <v>1.7273281577891832E-3</v>
      </c>
      <c r="AK179" s="32">
        <f>IFERROR(('2a) logm_x(t)'!DZ62-'2a) logm_x(t)'!DY62-'2a)answer'!$I62)^2,"")</f>
        <v>7.3140021296237245E-4</v>
      </c>
      <c r="AL179" s="32">
        <f>IFERROR(('2a) logm_x(t)'!EA62-'2a) logm_x(t)'!DZ62-'2a)answer'!$I62)^2,"")</f>
        <v>2.3446882723747368E-5</v>
      </c>
      <c r="AM179" s="32">
        <f>IFERROR(('2a) logm_x(t)'!EB62-'2a) logm_x(t)'!EA62-'2a)answer'!$I62)^2,"")</f>
        <v>5.406826390334748E-3</v>
      </c>
      <c r="AN179" s="32">
        <f>IFERROR(('2a) logm_x(t)'!EC62-'2a) logm_x(t)'!EB62-'2a)answer'!$I62)^2,"")</f>
        <v>1.5505868356599764E-2</v>
      </c>
      <c r="AO179" s="32">
        <f>IFERROR(('2a) logm_x(t)'!ED62-'2a) logm_x(t)'!EC62-'2a)answer'!$I62)^2,"")</f>
        <v>1.6492623561218112E-3</v>
      </c>
      <c r="AP179" s="32">
        <f>IFERROR(('2a) logm_x(t)'!EE62-'2a) logm_x(t)'!ED62-'2a)answer'!$I62)^2,"")</f>
        <v>3.1790856859486391E-2</v>
      </c>
      <c r="AQ179" s="32">
        <f>IFERROR(('2a) logm_x(t)'!EF62-'2a) logm_x(t)'!EE62-'2a)answer'!$I62)^2,"")</f>
        <v>2.8530638609084763E-3</v>
      </c>
      <c r="AR179" s="32">
        <f>IFERROR(('2a) logm_x(t)'!EG62-'2a) logm_x(t)'!EF62-'2a)answer'!$I62)^2,"")</f>
        <v>1.5152264435214604E-2</v>
      </c>
      <c r="AS179" s="32">
        <f>IFERROR(('2a) logm_x(t)'!EH62-'2a) logm_x(t)'!EG62-'2a)answer'!$I62)^2,"")</f>
        <v>2.7396647025236948E-3</v>
      </c>
      <c r="AT179" s="32">
        <f>IFERROR(('2a) logm_x(t)'!EI62-'2a) logm_x(t)'!EH62-'2a)answer'!$I62)^2,"")</f>
        <v>2.5203314822543838E-3</v>
      </c>
      <c r="AU179" s="32">
        <f>IFERROR(('2a) logm_x(t)'!EJ62-'2a) logm_x(t)'!EI62-'2a)answer'!$I62)^2,"")</f>
        <v>1.7473402366850487E-3</v>
      </c>
      <c r="AV179" s="32">
        <f>IFERROR(('2a) logm_x(t)'!EK62-'2a) logm_x(t)'!EJ62-'2a)answer'!$I62)^2,"")</f>
        <v>5.3680493105427874E-3</v>
      </c>
      <c r="AW179" s="32">
        <f>IFERROR(('2a) logm_x(t)'!EL62-'2a) logm_x(t)'!EK62-'2a)answer'!$I62)^2,"")</f>
        <v>1.1100412780483784E-5</v>
      </c>
      <c r="AX179" s="32">
        <f>IFERROR(('2a) logm_x(t)'!EM62-'2a) logm_x(t)'!EL62-'2a)answer'!$I62)^2,"")</f>
        <v>2.8487019236825314E-3</v>
      </c>
      <c r="AY179" s="32">
        <f>IFERROR(('2a) logm_x(t)'!EN62-'2a) logm_x(t)'!EM62-'2a)answer'!$I62)^2,"")</f>
        <v>4.2191841369193829E-3</v>
      </c>
      <c r="AZ179" s="32">
        <f>IFERROR(('2a) logm_x(t)'!EO62-'2a) logm_x(t)'!EN62-'2a)answer'!$I62)^2,"")</f>
        <v>4.3186661639391232E-3</v>
      </c>
      <c r="BA179" s="32">
        <f>IFERROR(('2a) logm_x(t)'!EP62-'2a) logm_x(t)'!EO62-'2a)answer'!$I62)^2,"")</f>
        <v>3.0913775833506073E-4</v>
      </c>
      <c r="BB179" s="32">
        <f>IFERROR(('2a) logm_x(t)'!EQ62-'2a) logm_x(t)'!EP62-'2a)answer'!$I62)^2,"")</f>
        <v>9.7423220870762953E-4</v>
      </c>
      <c r="BC179" s="32">
        <f>IFERROR(('2a) logm_x(t)'!ER62-'2a) logm_x(t)'!EQ62-'2a)answer'!$I62)^2,"")</f>
        <v>1.1999543651336469E-3</v>
      </c>
      <c r="BD179" s="32">
        <f>IFERROR(('2a) logm_x(t)'!ES62-'2a) logm_x(t)'!ER62-'2a)answer'!$I62)^2,"")</f>
        <v>3.9597740003939868E-4</v>
      </c>
      <c r="BE179" s="32">
        <f>IFERROR(('2a) logm_x(t)'!ET62-'2a) logm_x(t)'!ES62-'2a)answer'!$I62)^2,"")</f>
        <v>2.6123340749085701E-4</v>
      </c>
      <c r="BF179" s="32">
        <f>IFERROR(('2a) logm_x(t)'!EU62-'2a) logm_x(t)'!ET62-'2a)answer'!$I62)^2,"")</f>
        <v>1.9809760276698549E-3</v>
      </c>
      <c r="BG179" s="32">
        <f>IFERROR(('2a) logm_x(t)'!EV62-'2a) logm_x(t)'!EU62-'2a)answer'!$I62)^2,"")</f>
        <v>9.3876672227406454E-6</v>
      </c>
      <c r="BH179" s="32">
        <f>IFERROR(('2a) logm_x(t)'!EW62-'2a) logm_x(t)'!EV62-'2a)answer'!$I62)^2,"")</f>
        <v>3.8730983479202154E-3</v>
      </c>
      <c r="BI179" s="32">
        <f>IFERROR(('2a) logm_x(t)'!EX62-'2a) logm_x(t)'!EW62-'2a)answer'!$I62)^2,"")</f>
        <v>6.6470037089022375E-4</v>
      </c>
      <c r="BJ179" s="32">
        <f>IFERROR(('2a) logm_x(t)'!EY62-'2a) logm_x(t)'!EX62-'2a)answer'!$I62)^2,"")</f>
        <v>8.7094589806503871E-4</v>
      </c>
      <c r="BK179" s="32">
        <f>IFERROR(('2a) logm_x(t)'!EZ62-'2a) logm_x(t)'!EY62-'2a)answer'!$I62)^2,"")</f>
        <v>3.1935182082717907E-5</v>
      </c>
      <c r="BL179" s="32">
        <f>IFERROR(('2a) logm_x(t)'!FA62-'2a) logm_x(t)'!EZ62-'2a)answer'!$I62)^2,"")</f>
        <v>4.6992446713241083E-3</v>
      </c>
      <c r="BM179" s="32">
        <f>IFERROR(('2a) logm_x(t)'!FB62-'2a) logm_x(t)'!FA62-'2a)answer'!$I62)^2,"")</f>
        <v>1.6121147689622844E-2</v>
      </c>
      <c r="BN179" s="32">
        <f>IFERROR(('2a) logm_x(t)'!FC62-'2a) logm_x(t)'!FB62-'2a)answer'!$I62)^2,"")</f>
        <v>2.0224655918266238E-2</v>
      </c>
      <c r="BO179" s="32">
        <f>IFERROR(('2a) logm_x(t)'!FD62-'2a) logm_x(t)'!FC62-'2a)answer'!$I62)^2,"")</f>
        <v>2.048638297857213E-2</v>
      </c>
      <c r="BP179" s="32">
        <f>IFERROR(('2a) logm_x(t)'!FE62-'2a) logm_x(t)'!FD62-'2a)answer'!$I62)^2,"")</f>
        <v>5.1242716270362256E-3</v>
      </c>
      <c r="BQ179" s="32">
        <f>IFERROR(('2a) logm_x(t)'!FF62-'2a) logm_x(t)'!FE62-'2a)answer'!$I62)^2,"")</f>
        <v>1.5316044536124469E-4</v>
      </c>
      <c r="BR179" s="32">
        <f>IFERROR(('2a) logm_x(t)'!FG62-'2a) logm_x(t)'!FF62-'2a)answer'!$I62)^2,"")</f>
        <v>2.4665028953250233E-5</v>
      </c>
      <c r="BS179" s="32">
        <f>IFERROR(('2a) logm_x(t)'!FH62-'2a) logm_x(t)'!FG62-'2a)answer'!$I62)^2,"")</f>
        <v>6.782631830158513E-3</v>
      </c>
      <c r="BT179" s="32">
        <f>IFERROR(('2a) logm_x(t)'!FI62-'2a) logm_x(t)'!FH62-'2a)answer'!$I62)^2,"")</f>
        <v>4.9550654228514826E-5</v>
      </c>
      <c r="BU179" s="32">
        <f>IFERROR(('2a) logm_x(t)'!FJ62-'2a) logm_x(t)'!FI62-'2a)answer'!$I62)^2,"")</f>
        <v>1.2344370688486053E-5</v>
      </c>
      <c r="BV179" s="32">
        <f>IFERROR(('2a) logm_x(t)'!FK62-'2a) logm_x(t)'!FJ62-'2a)answer'!$I62)^2,"")</f>
        <v>2.0408308748240968E-3</v>
      </c>
      <c r="BW179" s="32">
        <f>IFERROR(('2a) logm_x(t)'!FL62-'2a) logm_x(t)'!FK62-'2a)answer'!$I62)^2,"")</f>
        <v>2.9229562870019856E-6</v>
      </c>
      <c r="BX179" s="32">
        <f>IFERROR(('2a) logm_x(t)'!FM62-'2a) logm_x(t)'!FL62-'2a)answer'!$I62)^2,"")</f>
        <v>2.0035830051362089E-3</v>
      </c>
      <c r="BY179" s="32">
        <f>IFERROR(('2a) logm_x(t)'!FN62-'2a) logm_x(t)'!FM62-'2a)answer'!$I62)^2,"")</f>
        <v>1.9695751733690651E-2</v>
      </c>
      <c r="BZ179" s="32">
        <f>IFERROR(('2a) logm_x(t)'!FO62-'2a) logm_x(t)'!FN62-'2a)answer'!$I62)^2,"")</f>
        <v>3.0840618777062491E-2</v>
      </c>
      <c r="CA179" s="32">
        <f>IFERROR(('2a) logm_x(t)'!FP62-'2a) logm_x(t)'!FO62-'2a)answer'!$I62)^2,"")</f>
        <v>1.4478680987678229E-3</v>
      </c>
      <c r="CB179" s="32">
        <f>IFERROR(('2a) logm_x(t)'!FQ62-'2a) logm_x(t)'!FP62-'2a)answer'!$I62)^2,"")</f>
        <v>1.7742599381181929E-5</v>
      </c>
      <c r="CC179" s="32">
        <f>IFERROR(('2a) logm_x(t)'!FR62-'2a) logm_x(t)'!FQ62-'2a)answer'!$I62)^2,"")</f>
        <v>3.5534859920287277E-3</v>
      </c>
      <c r="CD179" s="32">
        <f>IFERROR(('2a) logm_x(t)'!FS62-'2a) logm_x(t)'!FR62-'2a)answer'!$I62)^2,"")</f>
        <v>2.3677928604122184E-2</v>
      </c>
      <c r="CE179" s="32">
        <f>IFERROR(('2a) logm_x(t)'!FT62-'2a) logm_x(t)'!FS62-'2a)answer'!$I62)^2,"")</f>
        <v>3.7191775025177266E-2</v>
      </c>
      <c r="CF179" s="32">
        <f>IFERROR(('2a) logm_x(t)'!FU62-'2a) logm_x(t)'!FT62-'2a)answer'!$I62)^2,"")</f>
        <v>8.3730625560898212E-4</v>
      </c>
      <c r="CG179" s="32">
        <f>IFERROR(('2a) logm_x(t)'!FV62-'2a) logm_x(t)'!FU62-'2a)answer'!$I62)^2,"")</f>
        <v>3.0070061368493474E-3</v>
      </c>
      <c r="CH179" s="32">
        <f>IFERROR(('2a) logm_x(t)'!FW62-'2a) logm_x(t)'!FV62-'2a)answer'!$I62)^2,"")</f>
        <v>3.9495916345500693E-3</v>
      </c>
      <c r="CI179" s="32">
        <f>IFERROR(('2a) logm_x(t)'!FX62-'2a) logm_x(t)'!FW62-'2a)answer'!$I62)^2,"")</f>
        <v>2.2973221136967214E-3</v>
      </c>
      <c r="CJ179" s="32">
        <f>IFERROR(('2a) logm_x(t)'!FY62-'2a) logm_x(t)'!FX62-'2a)answer'!$I62)^2,"")</f>
        <v>2.8547149345624443E-4</v>
      </c>
      <c r="CK179" s="32">
        <f>IFERROR(('2a) logm_x(t)'!FZ62-'2a) logm_x(t)'!FY62-'2a)answer'!$I62)^2,"")</f>
        <v>5.2226883482167415E-3</v>
      </c>
      <c r="CL179" s="32">
        <f>IFERROR(('2a) logm_x(t)'!GA62-'2a) logm_x(t)'!FZ62-'2a)answer'!$I62)^2,"")</f>
        <v>1.7644616122281548E-2</v>
      </c>
      <c r="CM179" s="32">
        <f>IFERROR(('2a) logm_x(t)'!GB62-'2a) logm_x(t)'!GA62-'2a)answer'!$I62)^2,"")</f>
        <v>4.9138511528364643E-3</v>
      </c>
      <c r="CN179" s="32">
        <f>IFERROR(('2a) logm_x(t)'!GC62-'2a) logm_x(t)'!GB62-'2a)answer'!$I62)^2,"")</f>
        <v>4.3020891629948107E-4</v>
      </c>
    </row>
    <row r="180" spans="1:92" x14ac:dyDescent="0.25">
      <c r="A180" s="31">
        <f t="shared" si="11"/>
        <v>60</v>
      </c>
      <c r="C180" s="32">
        <f>IFERROR(('2a) logm_x(t)'!CR63-'2a) logm_x(t)'!CQ63-'2a)answer'!$I63)^2,"")</f>
        <v>2.5753546485843964E-4</v>
      </c>
      <c r="D180" s="32">
        <f>IFERROR(('2a) logm_x(t)'!CS63-'2a) logm_x(t)'!CR63-'2a)answer'!$I63)^2,"")</f>
        <v>1.3859644831328768E-3</v>
      </c>
      <c r="E180" s="32">
        <f>IFERROR(('2a) logm_x(t)'!CT63-'2a) logm_x(t)'!CS63-'2a)answer'!$I63)^2,"")</f>
        <v>2.2873262445573801E-3</v>
      </c>
      <c r="F180" s="32">
        <f>IFERROR(('2a) logm_x(t)'!CU63-'2a) logm_x(t)'!CT63-'2a)answer'!$I63)^2,"")</f>
        <v>3.8485180921009365E-4</v>
      </c>
      <c r="G180" s="32">
        <f>IFERROR(('2a) logm_x(t)'!CV63-'2a) logm_x(t)'!CU63-'2a)answer'!$I63)^2,"")</f>
        <v>1.7641417468489715E-5</v>
      </c>
      <c r="H180" s="32">
        <f>IFERROR(('2a) logm_x(t)'!CW63-'2a) logm_x(t)'!CV63-'2a)answer'!$I63)^2,"")</f>
        <v>7.5944911891367517E-4</v>
      </c>
      <c r="I180" s="32">
        <f>IFERROR(('2a) logm_x(t)'!CX63-'2a) logm_x(t)'!CW63-'2a)answer'!$I63)^2,"")</f>
        <v>4.464707198949076E-4</v>
      </c>
      <c r="J180" s="32">
        <f>IFERROR(('2a) logm_x(t)'!CY63-'2a) logm_x(t)'!CX63-'2a)answer'!$I63)^2,"")</f>
        <v>5.2170625037730812E-3</v>
      </c>
      <c r="K180" s="32">
        <f>IFERROR(('2a) logm_x(t)'!CZ63-'2a) logm_x(t)'!CY63-'2a)answer'!$I63)^2,"")</f>
        <v>1.2763213949402634E-3</v>
      </c>
      <c r="L180" s="32">
        <f>IFERROR(('2a) logm_x(t)'!DA63-'2a) logm_x(t)'!CZ63-'2a)answer'!$I63)^2,"")</f>
        <v>9.9511228812152741E-3</v>
      </c>
      <c r="M180" s="32">
        <f>IFERROR(('2a) logm_x(t)'!DB63-'2a) logm_x(t)'!DA63-'2a)answer'!$I63)^2,"")</f>
        <v>1.1291389265040467E-8</v>
      </c>
      <c r="N180" s="32">
        <f>IFERROR(('2a) logm_x(t)'!DC63-'2a) logm_x(t)'!DB63-'2a)answer'!$I63)^2,"")</f>
        <v>6.5061662713013839E-5</v>
      </c>
      <c r="O180" s="32">
        <f>IFERROR(('2a) logm_x(t)'!DD63-'2a) logm_x(t)'!DC63-'2a)answer'!$I63)^2,"")</f>
        <v>6.2911491129262085E-4</v>
      </c>
      <c r="P180" s="32">
        <f>IFERROR(('2a) logm_x(t)'!DE63-'2a) logm_x(t)'!DD63-'2a)answer'!$I63)^2,"")</f>
        <v>5.7620141834653323E-4</v>
      </c>
      <c r="Q180" s="32">
        <f>IFERROR(('2a) logm_x(t)'!DF63-'2a) logm_x(t)'!DE63-'2a)answer'!$I63)^2,"")</f>
        <v>1.4789826438711972E-3</v>
      </c>
      <c r="R180" s="32">
        <f>IFERROR(('2a) logm_x(t)'!DG63-'2a) logm_x(t)'!DF63-'2a)answer'!$I63)^2,"")</f>
        <v>3.481546422905513E-3</v>
      </c>
      <c r="S180" s="32">
        <f>IFERROR(('2a) logm_x(t)'!DH63-'2a) logm_x(t)'!DG63-'2a)answer'!$I63)^2,"")</f>
        <v>2.8317739076765126E-3</v>
      </c>
      <c r="T180" s="32">
        <f>IFERROR(('2a) logm_x(t)'!DI63-'2a) logm_x(t)'!DH63-'2a)answer'!$I63)^2,"")</f>
        <v>3.3618817341500586E-3</v>
      </c>
      <c r="U180" s="32">
        <f>IFERROR(('2a) logm_x(t)'!DJ63-'2a) logm_x(t)'!DI63-'2a)answer'!$I63)^2,"")</f>
        <v>7.2372162143235998E-4</v>
      </c>
      <c r="V180" s="32">
        <f>IFERROR(('2a) logm_x(t)'!DK63-'2a) logm_x(t)'!DJ63-'2a)answer'!$I63)^2,"")</f>
        <v>7.8102110648939358E-3</v>
      </c>
      <c r="W180" s="32">
        <f>IFERROR(('2a) logm_x(t)'!DL63-'2a) logm_x(t)'!DK63-'2a)answer'!$I63)^2,"")</f>
        <v>8.9552768448292186E-4</v>
      </c>
      <c r="X180" s="32">
        <f>IFERROR(('2a) logm_x(t)'!DM63-'2a) logm_x(t)'!DL63-'2a)answer'!$I63)^2,"")</f>
        <v>1.104678975101233E-2</v>
      </c>
      <c r="Y180" s="32">
        <f>IFERROR(('2a) logm_x(t)'!DN63-'2a) logm_x(t)'!DM63-'2a)answer'!$I63)^2,"")</f>
        <v>3.4990900536874168E-3</v>
      </c>
      <c r="Z180" s="32">
        <f>IFERROR(('2a) logm_x(t)'!DO63-'2a) logm_x(t)'!DN63-'2a)answer'!$I63)^2,"")</f>
        <v>1.6016339808451908E-4</v>
      </c>
      <c r="AA180" s="32">
        <f>IFERROR(('2a) logm_x(t)'!DP63-'2a) logm_x(t)'!DO63-'2a)answer'!$I63)^2,"")</f>
        <v>1.2368932022566848E-4</v>
      </c>
      <c r="AB180" s="32">
        <f>IFERROR(('2a) logm_x(t)'!DQ63-'2a) logm_x(t)'!DP63-'2a)answer'!$I63)^2,"")</f>
        <v>2.3665386529221153E-4</v>
      </c>
      <c r="AC180" s="32">
        <f>IFERROR(('2a) logm_x(t)'!DR63-'2a) logm_x(t)'!DQ63-'2a)answer'!$I63)^2,"")</f>
        <v>6.6261194280989986E-5</v>
      </c>
      <c r="AD180" s="32">
        <f>IFERROR(('2a) logm_x(t)'!DS63-'2a) logm_x(t)'!DR63-'2a)answer'!$I63)^2,"")</f>
        <v>1.2836964554213441E-3</v>
      </c>
      <c r="AE180" s="32">
        <f>IFERROR(('2a) logm_x(t)'!DT63-'2a) logm_x(t)'!DS63-'2a)answer'!$I63)^2,"")</f>
        <v>1.6263568475905925E-4</v>
      </c>
      <c r="AF180" s="32">
        <f>IFERROR(('2a) logm_x(t)'!DU63-'2a) logm_x(t)'!DT63-'2a)answer'!$I63)^2,"")</f>
        <v>5.1031341444304507E-3</v>
      </c>
      <c r="AG180" s="32">
        <f>IFERROR(('2a) logm_x(t)'!DV63-'2a) logm_x(t)'!DU63-'2a)answer'!$I63)^2,"")</f>
        <v>7.2511854582017173E-3</v>
      </c>
      <c r="AH180" s="32">
        <f>IFERROR(('2a) logm_x(t)'!DW63-'2a) logm_x(t)'!DV63-'2a)answer'!$I63)^2,"")</f>
        <v>1.3545355278128904E-2</v>
      </c>
      <c r="AI180" s="32">
        <f>IFERROR(('2a) logm_x(t)'!DX63-'2a) logm_x(t)'!DW63-'2a)answer'!$I63)^2,"")</f>
        <v>6.88950400989657E-3</v>
      </c>
      <c r="AJ180" s="32">
        <f>IFERROR(('2a) logm_x(t)'!DY63-'2a) logm_x(t)'!DX63-'2a)answer'!$I63)^2,"")</f>
        <v>7.8932391550534838E-3</v>
      </c>
      <c r="AK180" s="32">
        <f>IFERROR(('2a) logm_x(t)'!DZ63-'2a) logm_x(t)'!DY63-'2a)answer'!$I63)^2,"")</f>
        <v>5.032150495845958E-3</v>
      </c>
      <c r="AL180" s="32">
        <f>IFERROR(('2a) logm_x(t)'!EA63-'2a) logm_x(t)'!DZ63-'2a)answer'!$I63)^2,"")</f>
        <v>1.0048834513082438E-3</v>
      </c>
      <c r="AM180" s="32">
        <f>IFERROR(('2a) logm_x(t)'!EB63-'2a) logm_x(t)'!EA63-'2a)answer'!$I63)^2,"")</f>
        <v>1.918417959220136E-3</v>
      </c>
      <c r="AN180" s="32">
        <f>IFERROR(('2a) logm_x(t)'!EC63-'2a) logm_x(t)'!EB63-'2a)answer'!$I63)^2,"")</f>
        <v>2.9854364156299971E-2</v>
      </c>
      <c r="AO180" s="32">
        <f>IFERROR(('2a) logm_x(t)'!ED63-'2a) logm_x(t)'!EC63-'2a)answer'!$I63)^2,"")</f>
        <v>7.3610074580274396E-2</v>
      </c>
      <c r="AP180" s="32">
        <f>IFERROR(('2a) logm_x(t)'!EE63-'2a) logm_x(t)'!ED63-'2a)answer'!$I63)^2,"")</f>
        <v>6.1497479989037797E-3</v>
      </c>
      <c r="AQ180" s="32">
        <f>IFERROR(('2a) logm_x(t)'!EF63-'2a) logm_x(t)'!EE63-'2a)answer'!$I63)^2,"")</f>
        <v>5.2914070217366539E-3</v>
      </c>
      <c r="AR180" s="32">
        <f>IFERROR(('2a) logm_x(t)'!EG63-'2a) logm_x(t)'!EF63-'2a)answer'!$I63)^2,"")</f>
        <v>2.1062973657519526E-3</v>
      </c>
      <c r="AS180" s="32">
        <f>IFERROR(('2a) logm_x(t)'!EH63-'2a) logm_x(t)'!EG63-'2a)answer'!$I63)^2,"")</f>
        <v>2.3120415566295753E-3</v>
      </c>
      <c r="AT180" s="32">
        <f>IFERROR(('2a) logm_x(t)'!EI63-'2a) logm_x(t)'!EH63-'2a)answer'!$I63)^2,"")</f>
        <v>4.5261934431939138E-4</v>
      </c>
      <c r="AU180" s="32">
        <f>IFERROR(('2a) logm_x(t)'!EJ63-'2a) logm_x(t)'!EI63-'2a)answer'!$I63)^2,"")</f>
        <v>2.0557973416236771E-3</v>
      </c>
      <c r="AV180" s="32">
        <f>IFERROR(('2a) logm_x(t)'!EK63-'2a) logm_x(t)'!EJ63-'2a)answer'!$I63)^2,"")</f>
        <v>2.1656478201383477E-5</v>
      </c>
      <c r="AW180" s="32">
        <f>IFERROR(('2a) logm_x(t)'!EL63-'2a) logm_x(t)'!EK63-'2a)answer'!$I63)^2,"")</f>
        <v>3.4388551859973237E-3</v>
      </c>
      <c r="AX180" s="32">
        <f>IFERROR(('2a) logm_x(t)'!EM63-'2a) logm_x(t)'!EL63-'2a)answer'!$I63)^2,"")</f>
        <v>4.4662285891147882E-3</v>
      </c>
      <c r="AY180" s="32">
        <f>IFERROR(('2a) logm_x(t)'!EN63-'2a) logm_x(t)'!EM63-'2a)answer'!$I63)^2,"")</f>
        <v>5.4405436859516374E-3</v>
      </c>
      <c r="AZ180" s="32">
        <f>IFERROR(('2a) logm_x(t)'!EO63-'2a) logm_x(t)'!EN63-'2a)answer'!$I63)^2,"")</f>
        <v>1.6067506836100101E-2</v>
      </c>
      <c r="BA180" s="32">
        <f>IFERROR(('2a) logm_x(t)'!EP63-'2a) logm_x(t)'!EO63-'2a)answer'!$I63)^2,"")</f>
        <v>4.2774237798209891E-4</v>
      </c>
      <c r="BB180" s="32">
        <f>IFERROR(('2a) logm_x(t)'!EQ63-'2a) logm_x(t)'!EP63-'2a)answer'!$I63)^2,"")</f>
        <v>1.3604630630870175E-5</v>
      </c>
      <c r="BC180" s="32">
        <f>IFERROR(('2a) logm_x(t)'!ER63-'2a) logm_x(t)'!EQ63-'2a)answer'!$I63)^2,"")</f>
        <v>1.9303902916853164E-2</v>
      </c>
      <c r="BD180" s="32">
        <f>IFERROR(('2a) logm_x(t)'!ES63-'2a) logm_x(t)'!ER63-'2a)answer'!$I63)^2,"")</f>
        <v>3.7400718585894627E-4</v>
      </c>
      <c r="BE180" s="32">
        <f>IFERROR(('2a) logm_x(t)'!ET63-'2a) logm_x(t)'!ES63-'2a)answer'!$I63)^2,"")</f>
        <v>1.3617417806933582E-2</v>
      </c>
      <c r="BF180" s="32">
        <f>IFERROR(('2a) logm_x(t)'!EU63-'2a) logm_x(t)'!ET63-'2a)answer'!$I63)^2,"")</f>
        <v>8.6594798634281325E-5</v>
      </c>
      <c r="BG180" s="32">
        <f>IFERROR(('2a) logm_x(t)'!EV63-'2a) logm_x(t)'!EU63-'2a)answer'!$I63)^2,"")</f>
        <v>3.7671228091800874E-3</v>
      </c>
      <c r="BH180" s="32">
        <f>IFERROR(('2a) logm_x(t)'!EW63-'2a) logm_x(t)'!EV63-'2a)answer'!$I63)^2,"")</f>
        <v>1.0806000292359364E-2</v>
      </c>
      <c r="BI180" s="32">
        <f>IFERROR(('2a) logm_x(t)'!EX63-'2a) logm_x(t)'!EW63-'2a)answer'!$I63)^2,"")</f>
        <v>1.0917271708551672E-4</v>
      </c>
      <c r="BJ180" s="32">
        <f>IFERROR(('2a) logm_x(t)'!EY63-'2a) logm_x(t)'!EX63-'2a)answer'!$I63)^2,"")</f>
        <v>2.4751373882468037E-3</v>
      </c>
      <c r="BK180" s="32">
        <f>IFERROR(('2a) logm_x(t)'!EZ63-'2a) logm_x(t)'!EY63-'2a)answer'!$I63)^2,"")</f>
        <v>1.5492110147811164E-2</v>
      </c>
      <c r="BL180" s="32">
        <f>IFERROR(('2a) logm_x(t)'!FA63-'2a) logm_x(t)'!EZ63-'2a)answer'!$I63)^2,"")</f>
        <v>6.2016101330963505E-3</v>
      </c>
      <c r="BM180" s="32">
        <f>IFERROR(('2a) logm_x(t)'!FB63-'2a) logm_x(t)'!FA63-'2a)answer'!$I63)^2,"")</f>
        <v>4.5969315997260824E-4</v>
      </c>
      <c r="BN180" s="32">
        <f>IFERROR(('2a) logm_x(t)'!FC63-'2a) logm_x(t)'!FB63-'2a)answer'!$I63)^2,"")</f>
        <v>5.3648772200457005E-4</v>
      </c>
      <c r="BO180" s="32">
        <f>IFERROR(('2a) logm_x(t)'!FD63-'2a) logm_x(t)'!FC63-'2a)answer'!$I63)^2,"")</f>
        <v>5.0870556921670223E-4</v>
      </c>
      <c r="BP180" s="32">
        <f>IFERROR(('2a) logm_x(t)'!FE63-'2a) logm_x(t)'!FD63-'2a)answer'!$I63)^2,"")</f>
        <v>2.2375096985305436E-5</v>
      </c>
      <c r="BQ180" s="32">
        <f>IFERROR(('2a) logm_x(t)'!FF63-'2a) logm_x(t)'!FE63-'2a)answer'!$I63)^2,"")</f>
        <v>5.3118964522235754E-3</v>
      </c>
      <c r="BR180" s="32">
        <f>IFERROR(('2a) logm_x(t)'!FG63-'2a) logm_x(t)'!FF63-'2a)answer'!$I63)^2,"")</f>
        <v>1.2597807654733372E-2</v>
      </c>
      <c r="BS180" s="32">
        <f>IFERROR(('2a) logm_x(t)'!FH63-'2a) logm_x(t)'!FG63-'2a)answer'!$I63)^2,"")</f>
        <v>2.7424727979459058E-2</v>
      </c>
      <c r="BT180" s="32">
        <f>IFERROR(('2a) logm_x(t)'!FI63-'2a) logm_x(t)'!FH63-'2a)answer'!$I63)^2,"")</f>
        <v>3.4837032474186163E-3</v>
      </c>
      <c r="BU180" s="32">
        <f>IFERROR(('2a) logm_x(t)'!FJ63-'2a) logm_x(t)'!FI63-'2a)answer'!$I63)^2,"")</f>
        <v>1.1079164739885947E-2</v>
      </c>
      <c r="BV180" s="32">
        <f>IFERROR(('2a) logm_x(t)'!FK63-'2a) logm_x(t)'!FJ63-'2a)answer'!$I63)^2,"")</f>
        <v>8.3337273694416378E-3</v>
      </c>
      <c r="BW180" s="32">
        <f>IFERROR(('2a) logm_x(t)'!FL63-'2a) logm_x(t)'!FK63-'2a)answer'!$I63)^2,"")</f>
        <v>1.1375728456407123E-4</v>
      </c>
      <c r="BX180" s="32">
        <f>IFERROR(('2a) logm_x(t)'!FM63-'2a) logm_x(t)'!FL63-'2a)answer'!$I63)^2,"")</f>
        <v>2.1127403765526479E-5</v>
      </c>
      <c r="BY180" s="32">
        <f>IFERROR(('2a) logm_x(t)'!FN63-'2a) logm_x(t)'!FM63-'2a)answer'!$I63)^2,"")</f>
        <v>2.2303307149893906E-3</v>
      </c>
      <c r="BZ180" s="32">
        <f>IFERROR(('2a) logm_x(t)'!FO63-'2a) logm_x(t)'!FN63-'2a)answer'!$I63)^2,"")</f>
        <v>2.4427165005188234E-4</v>
      </c>
      <c r="CA180" s="32">
        <f>IFERROR(('2a) logm_x(t)'!FP63-'2a) logm_x(t)'!FO63-'2a)answer'!$I63)^2,"")</f>
        <v>2.0534891678651533E-4</v>
      </c>
      <c r="CB180" s="32">
        <f>IFERROR(('2a) logm_x(t)'!FQ63-'2a) logm_x(t)'!FP63-'2a)answer'!$I63)^2,"")</f>
        <v>2.6668876016433508E-3</v>
      </c>
      <c r="CC180" s="32">
        <f>IFERROR(('2a) logm_x(t)'!FR63-'2a) logm_x(t)'!FQ63-'2a)answer'!$I63)^2,"")</f>
        <v>1.2036125500930897E-2</v>
      </c>
      <c r="CD180" s="32">
        <f>IFERROR(('2a) logm_x(t)'!FS63-'2a) logm_x(t)'!FR63-'2a)answer'!$I63)^2,"")</f>
        <v>1.1025171688766825E-6</v>
      </c>
      <c r="CE180" s="32">
        <f>IFERROR(('2a) logm_x(t)'!FT63-'2a) logm_x(t)'!FS63-'2a)answer'!$I63)^2,"")</f>
        <v>5.2995188455014089E-3</v>
      </c>
      <c r="CF180" s="32">
        <f>IFERROR(('2a) logm_x(t)'!FU63-'2a) logm_x(t)'!FT63-'2a)answer'!$I63)^2,"")</f>
        <v>3.1980185143017141E-4</v>
      </c>
      <c r="CG180" s="32">
        <f>IFERROR(('2a) logm_x(t)'!FV63-'2a) logm_x(t)'!FU63-'2a)answer'!$I63)^2,"")</f>
        <v>1.4500830908083732E-5</v>
      </c>
      <c r="CH180" s="32">
        <f>IFERROR(('2a) logm_x(t)'!FW63-'2a) logm_x(t)'!FV63-'2a)answer'!$I63)^2,"")</f>
        <v>4.1600252792183458E-3</v>
      </c>
      <c r="CI180" s="32">
        <f>IFERROR(('2a) logm_x(t)'!FX63-'2a) logm_x(t)'!FW63-'2a)answer'!$I63)^2,"")</f>
        <v>4.6194920462013955E-2</v>
      </c>
      <c r="CJ180" s="32">
        <f>IFERROR(('2a) logm_x(t)'!FY63-'2a) logm_x(t)'!FX63-'2a)answer'!$I63)^2,"")</f>
        <v>9.4980357010364738E-2</v>
      </c>
      <c r="CK180" s="32">
        <f>IFERROR(('2a) logm_x(t)'!FZ63-'2a) logm_x(t)'!FY63-'2a)answer'!$I63)^2,"")</f>
        <v>4.8060116674919252E-2</v>
      </c>
      <c r="CL180" s="32">
        <f>IFERROR(('2a) logm_x(t)'!GA63-'2a) logm_x(t)'!FZ63-'2a)answer'!$I63)^2,"")</f>
        <v>2.7992172694485601E-4</v>
      </c>
      <c r="CM180" s="32">
        <f>IFERROR(('2a) logm_x(t)'!GB63-'2a) logm_x(t)'!GA63-'2a)answer'!$I63)^2,"")</f>
        <v>6.0442340791201665E-4</v>
      </c>
      <c r="CN180" s="32">
        <f>IFERROR(('2a) logm_x(t)'!GC63-'2a) logm_x(t)'!GB63-'2a)answer'!$I63)^2,"")</f>
        <v>7.5938298213843484E-3</v>
      </c>
    </row>
    <row r="181" spans="1:92" x14ac:dyDescent="0.25">
      <c r="A181" s="31">
        <f t="shared" si="11"/>
        <v>61</v>
      </c>
      <c r="C181" s="32">
        <f>IFERROR(('2a) logm_x(t)'!CR64-'2a) logm_x(t)'!CQ64-'2a)answer'!$I64)^2,"")</f>
        <v>2.9763371076190863E-3</v>
      </c>
      <c r="D181" s="32">
        <f>IFERROR(('2a) logm_x(t)'!CS64-'2a) logm_x(t)'!CR64-'2a)answer'!$I64)^2,"")</f>
        <v>4.1462107345854801E-3</v>
      </c>
      <c r="E181" s="32">
        <f>IFERROR(('2a) logm_x(t)'!CT64-'2a) logm_x(t)'!CS64-'2a)answer'!$I64)^2,"")</f>
        <v>3.3576071737006683E-3</v>
      </c>
      <c r="F181" s="32">
        <f>IFERROR(('2a) logm_x(t)'!CU64-'2a) logm_x(t)'!CT64-'2a)answer'!$I64)^2,"")</f>
        <v>7.1861068207885901E-3</v>
      </c>
      <c r="G181" s="32">
        <f>IFERROR(('2a) logm_x(t)'!CV64-'2a) logm_x(t)'!CU64-'2a)answer'!$I64)^2,"")</f>
        <v>1.6873373286633859E-3</v>
      </c>
      <c r="H181" s="32">
        <f>IFERROR(('2a) logm_x(t)'!CW64-'2a) logm_x(t)'!CV64-'2a)answer'!$I64)^2,"")</f>
        <v>1.2964299805895859E-3</v>
      </c>
      <c r="I181" s="32">
        <f>IFERROR(('2a) logm_x(t)'!CX64-'2a) logm_x(t)'!CW64-'2a)answer'!$I64)^2,"")</f>
        <v>6.8663045084347979E-3</v>
      </c>
      <c r="J181" s="32">
        <f>IFERROR(('2a) logm_x(t)'!CY64-'2a) logm_x(t)'!CX64-'2a)answer'!$I64)^2,"")</f>
        <v>3.7355475459811241E-4</v>
      </c>
      <c r="K181" s="32">
        <f>IFERROR(('2a) logm_x(t)'!CZ64-'2a) logm_x(t)'!CY64-'2a)answer'!$I64)^2,"")</f>
        <v>4.71922146409798E-2</v>
      </c>
      <c r="L181" s="32">
        <f>IFERROR(('2a) logm_x(t)'!DA64-'2a) logm_x(t)'!CZ64-'2a)answer'!$I64)^2,"")</f>
        <v>3.2916004932365614E-2</v>
      </c>
      <c r="M181" s="32">
        <f>IFERROR(('2a) logm_x(t)'!DB64-'2a) logm_x(t)'!DA64-'2a)answer'!$I64)^2,"")</f>
        <v>4.3064945542262405E-3</v>
      </c>
      <c r="N181" s="32">
        <f>IFERROR(('2a) logm_x(t)'!DC64-'2a) logm_x(t)'!DB64-'2a)answer'!$I64)^2,"")</f>
        <v>1.8742714457775922E-2</v>
      </c>
      <c r="O181" s="32">
        <f>IFERROR(('2a) logm_x(t)'!DD64-'2a) logm_x(t)'!DC64-'2a)answer'!$I64)^2,"")</f>
        <v>6.5197718908092004E-3</v>
      </c>
      <c r="P181" s="32">
        <f>IFERROR(('2a) logm_x(t)'!DE64-'2a) logm_x(t)'!DD64-'2a)answer'!$I64)^2,"")</f>
        <v>4.7318206100516511E-4</v>
      </c>
      <c r="Q181" s="32">
        <f>IFERROR(('2a) logm_x(t)'!DF64-'2a) logm_x(t)'!DE64-'2a)answer'!$I64)^2,"")</f>
        <v>1.2917288738385596E-5</v>
      </c>
      <c r="R181" s="32">
        <f>IFERROR(('2a) logm_x(t)'!DG64-'2a) logm_x(t)'!DF64-'2a)answer'!$I64)^2,"")</f>
        <v>1.5736565945488319E-3</v>
      </c>
      <c r="S181" s="32">
        <f>IFERROR(('2a) logm_x(t)'!DH64-'2a) logm_x(t)'!DG64-'2a)answer'!$I64)^2,"")</f>
        <v>1.6076384646911558E-3</v>
      </c>
      <c r="T181" s="32">
        <f>IFERROR(('2a) logm_x(t)'!DI64-'2a) logm_x(t)'!DH64-'2a)answer'!$I64)^2,"")</f>
        <v>6.0351176927838949E-3</v>
      </c>
      <c r="U181" s="32">
        <f>IFERROR(('2a) logm_x(t)'!DJ64-'2a) logm_x(t)'!DI64-'2a)answer'!$I64)^2,"")</f>
        <v>3.2755395718347597E-3</v>
      </c>
      <c r="V181" s="32">
        <f>IFERROR(('2a) logm_x(t)'!DK64-'2a) logm_x(t)'!DJ64-'2a)answer'!$I64)^2,"")</f>
        <v>9.7663203947367348E-3</v>
      </c>
      <c r="W181" s="32">
        <f>IFERROR(('2a) logm_x(t)'!DL64-'2a) logm_x(t)'!DK64-'2a)answer'!$I64)^2,"")</f>
        <v>4.172733279070702E-3</v>
      </c>
      <c r="X181" s="32">
        <f>IFERROR(('2a) logm_x(t)'!DM64-'2a) logm_x(t)'!DL64-'2a)answer'!$I64)^2,"")</f>
        <v>3.2029843997288354E-3</v>
      </c>
      <c r="Y181" s="32">
        <f>IFERROR(('2a) logm_x(t)'!DN64-'2a) logm_x(t)'!DM64-'2a)answer'!$I64)^2,"")</f>
        <v>3.7120313097712646E-4</v>
      </c>
      <c r="Z181" s="32">
        <f>IFERROR(('2a) logm_x(t)'!DO64-'2a) logm_x(t)'!DN64-'2a)answer'!$I64)^2,"")</f>
        <v>1.8200913632956809E-4</v>
      </c>
      <c r="AA181" s="32">
        <f>IFERROR(('2a) logm_x(t)'!DP64-'2a) logm_x(t)'!DO64-'2a)answer'!$I64)^2,"")</f>
        <v>3.5584453585813009E-3</v>
      </c>
      <c r="AB181" s="32">
        <f>IFERROR(('2a) logm_x(t)'!DQ64-'2a) logm_x(t)'!DP64-'2a)answer'!$I64)^2,"")</f>
        <v>1.9890445316815947E-3</v>
      </c>
      <c r="AC181" s="32">
        <f>IFERROR(('2a) logm_x(t)'!DR64-'2a) logm_x(t)'!DQ64-'2a)answer'!$I64)^2,"")</f>
        <v>1.164890992494488E-5</v>
      </c>
      <c r="AD181" s="32">
        <f>IFERROR(('2a) logm_x(t)'!DS64-'2a) logm_x(t)'!DR64-'2a)answer'!$I64)^2,"")</f>
        <v>1.2352853538402408E-3</v>
      </c>
      <c r="AE181" s="32">
        <f>IFERROR(('2a) logm_x(t)'!DT64-'2a) logm_x(t)'!DS64-'2a)answer'!$I64)^2,"")</f>
        <v>1.8384619052938878E-3</v>
      </c>
      <c r="AF181" s="32">
        <f>IFERROR(('2a) logm_x(t)'!DU64-'2a) logm_x(t)'!DT64-'2a)answer'!$I64)^2,"")</f>
        <v>7.4168077709927207E-4</v>
      </c>
      <c r="AG181" s="32">
        <f>IFERROR(('2a) logm_x(t)'!DV64-'2a) logm_x(t)'!DU64-'2a)answer'!$I64)^2,"")</f>
        <v>7.8931464531100601E-3</v>
      </c>
      <c r="AH181" s="32">
        <f>IFERROR(('2a) logm_x(t)'!DW64-'2a) logm_x(t)'!DV64-'2a)answer'!$I64)^2,"")</f>
        <v>2.9063971050787844E-3</v>
      </c>
      <c r="AI181" s="32">
        <f>IFERROR(('2a) logm_x(t)'!DX64-'2a) logm_x(t)'!DW64-'2a)answer'!$I64)^2,"")</f>
        <v>8.3199025498312913E-4</v>
      </c>
      <c r="AJ181" s="32">
        <f>IFERROR(('2a) logm_x(t)'!DY64-'2a) logm_x(t)'!DX64-'2a)answer'!$I64)^2,"")</f>
        <v>1.1329255778501821E-4</v>
      </c>
      <c r="AK181" s="32">
        <f>IFERROR(('2a) logm_x(t)'!DZ64-'2a) logm_x(t)'!DY64-'2a)answer'!$I64)^2,"")</f>
        <v>1.8549309813803234E-3</v>
      </c>
      <c r="AL181" s="32">
        <f>IFERROR(('2a) logm_x(t)'!EA64-'2a) logm_x(t)'!DZ64-'2a)answer'!$I64)^2,"")</f>
        <v>2.2088996981242158E-3</v>
      </c>
      <c r="AM181" s="32">
        <f>IFERROR(('2a) logm_x(t)'!EB64-'2a) logm_x(t)'!EA64-'2a)answer'!$I64)^2,"")</f>
        <v>1.5212455242286346E-6</v>
      </c>
      <c r="AN181" s="32">
        <f>IFERROR(('2a) logm_x(t)'!EC64-'2a) logm_x(t)'!EB64-'2a)answer'!$I64)^2,"")</f>
        <v>3.6136170743024227E-3</v>
      </c>
      <c r="AO181" s="32">
        <f>IFERROR(('2a) logm_x(t)'!ED64-'2a) logm_x(t)'!EC64-'2a)answer'!$I64)^2,"")</f>
        <v>1.9808845007220516E-4</v>
      </c>
      <c r="AP181" s="32">
        <f>IFERROR(('2a) logm_x(t)'!EE64-'2a) logm_x(t)'!ED64-'2a)answer'!$I64)^2,"")</f>
        <v>3.6309395883951719E-2</v>
      </c>
      <c r="AQ181" s="32">
        <f>IFERROR(('2a) logm_x(t)'!EF64-'2a) logm_x(t)'!EE64-'2a)answer'!$I64)^2,"")</f>
        <v>3.9409044953106062E-3</v>
      </c>
      <c r="AR181" s="32">
        <f>IFERROR(('2a) logm_x(t)'!EG64-'2a) logm_x(t)'!EF64-'2a)answer'!$I64)^2,"")</f>
        <v>3.19120025321625E-3</v>
      </c>
      <c r="AS181" s="32">
        <f>IFERROR(('2a) logm_x(t)'!EH64-'2a) logm_x(t)'!EG64-'2a)answer'!$I64)^2,"")</f>
        <v>5.9356119843324241E-3</v>
      </c>
      <c r="AT181" s="32">
        <f>IFERROR(('2a) logm_x(t)'!EI64-'2a) logm_x(t)'!EH64-'2a)answer'!$I64)^2,"")</f>
        <v>2.3061570168217854E-3</v>
      </c>
      <c r="AU181" s="32">
        <f>IFERROR(('2a) logm_x(t)'!EJ64-'2a) logm_x(t)'!EI64-'2a)answer'!$I64)^2,"")</f>
        <v>1.4109646708007382E-2</v>
      </c>
      <c r="AV181" s="32">
        <f>IFERROR(('2a) logm_x(t)'!EK64-'2a) logm_x(t)'!EJ64-'2a)answer'!$I64)^2,"")</f>
        <v>1.2067848732823343E-4</v>
      </c>
      <c r="AW181" s="32">
        <f>IFERROR(('2a) logm_x(t)'!EL64-'2a) logm_x(t)'!EK64-'2a)answer'!$I64)^2,"")</f>
        <v>8.224630214652166E-4</v>
      </c>
      <c r="AX181" s="32">
        <f>IFERROR(('2a) logm_x(t)'!EM64-'2a) logm_x(t)'!EL64-'2a)answer'!$I64)^2,"")</f>
        <v>3.2722225685873269E-4</v>
      </c>
      <c r="AY181" s="32">
        <f>IFERROR(('2a) logm_x(t)'!EN64-'2a) logm_x(t)'!EM64-'2a)answer'!$I64)^2,"")</f>
        <v>3.6139802386625703E-3</v>
      </c>
      <c r="AZ181" s="32">
        <f>IFERROR(('2a) logm_x(t)'!EO64-'2a) logm_x(t)'!EN64-'2a)answer'!$I64)^2,"")</f>
        <v>1.9629442156834476E-4</v>
      </c>
      <c r="BA181" s="32">
        <f>IFERROR(('2a) logm_x(t)'!EP64-'2a) logm_x(t)'!EO64-'2a)answer'!$I64)^2,"")</f>
        <v>1.3550918033429922E-2</v>
      </c>
      <c r="BB181" s="32">
        <f>IFERROR(('2a) logm_x(t)'!EQ64-'2a) logm_x(t)'!EP64-'2a)answer'!$I64)^2,"")</f>
        <v>5.0867276484858536E-3</v>
      </c>
      <c r="BC181" s="32">
        <f>IFERROR(('2a) logm_x(t)'!ER64-'2a) logm_x(t)'!EQ64-'2a)answer'!$I64)^2,"")</f>
        <v>2.8154784102381777E-5</v>
      </c>
      <c r="BD181" s="32">
        <f>IFERROR(('2a) logm_x(t)'!ES64-'2a) logm_x(t)'!ER64-'2a)answer'!$I64)^2,"")</f>
        <v>5.6836807926471684E-3</v>
      </c>
      <c r="BE181" s="32">
        <f>IFERROR(('2a) logm_x(t)'!ET64-'2a) logm_x(t)'!ES64-'2a)answer'!$I64)^2,"")</f>
        <v>6.0438859510702147E-4</v>
      </c>
      <c r="BF181" s="32">
        <f>IFERROR(('2a) logm_x(t)'!EU64-'2a) logm_x(t)'!ET64-'2a)answer'!$I64)^2,"")</f>
        <v>2.2906883969004274E-3</v>
      </c>
      <c r="BG181" s="32">
        <f>IFERROR(('2a) logm_x(t)'!EV64-'2a) logm_x(t)'!EU64-'2a)answer'!$I64)^2,"")</f>
        <v>1.3875175558493948E-4</v>
      </c>
      <c r="BH181" s="32">
        <f>IFERROR(('2a) logm_x(t)'!EW64-'2a) logm_x(t)'!EV64-'2a)answer'!$I64)^2,"")</f>
        <v>4.7065405251614859E-3</v>
      </c>
      <c r="BI181" s="32">
        <f>IFERROR(('2a) logm_x(t)'!EX64-'2a) logm_x(t)'!EW64-'2a)answer'!$I64)^2,"")</f>
        <v>3.3411817375752048E-3</v>
      </c>
      <c r="BJ181" s="32">
        <f>IFERROR(('2a) logm_x(t)'!EY64-'2a) logm_x(t)'!EX64-'2a)answer'!$I64)^2,"")</f>
        <v>3.6994403530759348E-3</v>
      </c>
      <c r="BK181" s="32">
        <f>IFERROR(('2a) logm_x(t)'!EZ64-'2a) logm_x(t)'!EY64-'2a)answer'!$I64)^2,"")</f>
        <v>2.3681820337460289E-3</v>
      </c>
      <c r="BL181" s="32">
        <f>IFERROR(('2a) logm_x(t)'!FA64-'2a) logm_x(t)'!EZ64-'2a)answer'!$I64)^2,"")</f>
        <v>3.4364715656377445E-3</v>
      </c>
      <c r="BM181" s="32">
        <f>IFERROR(('2a) logm_x(t)'!FB64-'2a) logm_x(t)'!FA64-'2a)answer'!$I64)^2,"")</f>
        <v>2.5806912089251479E-4</v>
      </c>
      <c r="BN181" s="32">
        <f>IFERROR(('2a) logm_x(t)'!FC64-'2a) logm_x(t)'!FB64-'2a)answer'!$I64)^2,"")</f>
        <v>6.764269690163467E-4</v>
      </c>
      <c r="BO181" s="32">
        <f>IFERROR(('2a) logm_x(t)'!FD64-'2a) logm_x(t)'!FC64-'2a)answer'!$I64)^2,"")</f>
        <v>2.755435960183818E-3</v>
      </c>
      <c r="BP181" s="32">
        <f>IFERROR(('2a) logm_x(t)'!FE64-'2a) logm_x(t)'!FD64-'2a)answer'!$I64)^2,"")</f>
        <v>2.0750243460210128E-4</v>
      </c>
      <c r="BQ181" s="32">
        <f>IFERROR(('2a) logm_x(t)'!FF64-'2a) logm_x(t)'!FE64-'2a)answer'!$I64)^2,"")</f>
        <v>3.9771580466049878E-3</v>
      </c>
      <c r="BR181" s="32">
        <f>IFERROR(('2a) logm_x(t)'!FG64-'2a) logm_x(t)'!FF64-'2a)answer'!$I64)^2,"")</f>
        <v>1.2507626862818844E-5</v>
      </c>
      <c r="BS181" s="32">
        <f>IFERROR(('2a) logm_x(t)'!FH64-'2a) logm_x(t)'!FG64-'2a)answer'!$I64)^2,"")</f>
        <v>2.41936709109806E-3</v>
      </c>
      <c r="BT181" s="32">
        <f>IFERROR(('2a) logm_x(t)'!FI64-'2a) logm_x(t)'!FH64-'2a)answer'!$I64)^2,"")</f>
        <v>4.5416971058958554E-3</v>
      </c>
      <c r="BU181" s="32">
        <f>IFERROR(('2a) logm_x(t)'!FJ64-'2a) logm_x(t)'!FI64-'2a)answer'!$I64)^2,"")</f>
        <v>4.1147429389626804E-3</v>
      </c>
      <c r="BV181" s="32">
        <f>IFERROR(('2a) logm_x(t)'!FK64-'2a) logm_x(t)'!FJ64-'2a)answer'!$I64)^2,"")</f>
        <v>6.6885621598058382E-3</v>
      </c>
      <c r="BW181" s="32">
        <f>IFERROR(('2a) logm_x(t)'!FL64-'2a) logm_x(t)'!FK64-'2a)answer'!$I64)^2,"")</f>
        <v>1.0336737635648586E-3</v>
      </c>
      <c r="BX181" s="32">
        <f>IFERROR(('2a) logm_x(t)'!FM64-'2a) logm_x(t)'!FL64-'2a)answer'!$I64)^2,"")</f>
        <v>2.0819142051820669E-3</v>
      </c>
      <c r="BY181" s="32">
        <f>IFERROR(('2a) logm_x(t)'!FN64-'2a) logm_x(t)'!FM64-'2a)answer'!$I64)^2,"")</f>
        <v>5.0757215632614367E-3</v>
      </c>
      <c r="BZ181" s="32">
        <f>IFERROR(('2a) logm_x(t)'!FO64-'2a) logm_x(t)'!FN64-'2a)answer'!$I64)^2,"")</f>
        <v>2.1736280686709842E-3</v>
      </c>
      <c r="CA181" s="32">
        <f>IFERROR(('2a) logm_x(t)'!FP64-'2a) logm_x(t)'!FO64-'2a)answer'!$I64)^2,"")</f>
        <v>3.5409324451750866E-3</v>
      </c>
      <c r="CB181" s="32">
        <f>IFERROR(('2a) logm_x(t)'!FQ64-'2a) logm_x(t)'!FP64-'2a)answer'!$I64)^2,"")</f>
        <v>1.0468429332193914E-2</v>
      </c>
      <c r="CC181" s="32">
        <f>IFERROR(('2a) logm_x(t)'!FR64-'2a) logm_x(t)'!FQ64-'2a)answer'!$I64)^2,"")</f>
        <v>8.4959138619209694E-3</v>
      </c>
      <c r="CD181" s="32">
        <f>IFERROR(('2a) logm_x(t)'!FS64-'2a) logm_x(t)'!FR64-'2a)answer'!$I64)^2,"")</f>
        <v>1.4457785836240395E-2</v>
      </c>
      <c r="CE181" s="32">
        <f>IFERROR(('2a) logm_x(t)'!FT64-'2a) logm_x(t)'!FS64-'2a)answer'!$I64)^2,"")</f>
        <v>2.1612014247185483E-2</v>
      </c>
      <c r="CF181" s="32">
        <f>IFERROR(('2a) logm_x(t)'!FU64-'2a) logm_x(t)'!FT64-'2a)answer'!$I64)^2,"")</f>
        <v>8.1239453311080755E-3</v>
      </c>
      <c r="CG181" s="32">
        <f>IFERROR(('2a) logm_x(t)'!FV64-'2a) logm_x(t)'!FU64-'2a)answer'!$I64)^2,"")</f>
        <v>3.2300096197801671E-3</v>
      </c>
      <c r="CH181" s="32">
        <f>IFERROR(('2a) logm_x(t)'!FW64-'2a) logm_x(t)'!FV64-'2a)answer'!$I64)^2,"")</f>
        <v>3.0566754998976822E-4</v>
      </c>
      <c r="CI181" s="32">
        <f>IFERROR(('2a) logm_x(t)'!FX64-'2a) logm_x(t)'!FW64-'2a)answer'!$I64)^2,"")</f>
        <v>1.4399738834230179E-5</v>
      </c>
      <c r="CJ181" s="32">
        <f>IFERROR(('2a) logm_x(t)'!FY64-'2a) logm_x(t)'!FX64-'2a)answer'!$I64)^2,"")</f>
        <v>8.7454755882739965E-5</v>
      </c>
      <c r="CK181" s="32">
        <f>IFERROR(('2a) logm_x(t)'!FZ64-'2a) logm_x(t)'!FY64-'2a)answer'!$I64)^2,"")</f>
        <v>1.6311602253774597E-3</v>
      </c>
      <c r="CL181" s="32">
        <f>IFERROR(('2a) logm_x(t)'!GA64-'2a) logm_x(t)'!FZ64-'2a)answer'!$I64)^2,"")</f>
        <v>7.7907040922803881E-6</v>
      </c>
      <c r="CM181" s="32">
        <f>IFERROR(('2a) logm_x(t)'!GB64-'2a) logm_x(t)'!GA64-'2a)answer'!$I64)^2,"")</f>
        <v>1.2229183990399572E-2</v>
      </c>
      <c r="CN181" s="32">
        <f>IFERROR(('2a) logm_x(t)'!GC64-'2a) logm_x(t)'!GB64-'2a)answer'!$I64)^2,"")</f>
        <v>2.3493130880484814E-2</v>
      </c>
    </row>
    <row r="182" spans="1:92" x14ac:dyDescent="0.25">
      <c r="A182" s="31">
        <f t="shared" si="11"/>
        <v>62</v>
      </c>
      <c r="C182" s="32">
        <f>IFERROR(('2a) logm_x(t)'!CR65-'2a) logm_x(t)'!CQ65-'2a)answer'!$I65)^2,"")</f>
        <v>2.1804761177618532E-5</v>
      </c>
      <c r="D182" s="32">
        <f>IFERROR(('2a) logm_x(t)'!CS65-'2a) logm_x(t)'!CR65-'2a)answer'!$I65)^2,"")</f>
        <v>6.2603226066497968E-3</v>
      </c>
      <c r="E182" s="32">
        <f>IFERROR(('2a) logm_x(t)'!CT65-'2a) logm_x(t)'!CS65-'2a)answer'!$I65)^2,"")</f>
        <v>7.6720210699164572E-4</v>
      </c>
      <c r="F182" s="32">
        <f>IFERROR(('2a) logm_x(t)'!CU65-'2a) logm_x(t)'!CT65-'2a)answer'!$I65)^2,"")</f>
        <v>1.3779755086668851E-3</v>
      </c>
      <c r="G182" s="32">
        <f>IFERROR(('2a) logm_x(t)'!CV65-'2a) logm_x(t)'!CU65-'2a)answer'!$I65)^2,"")</f>
        <v>2.6887812493653108E-3</v>
      </c>
      <c r="H182" s="32">
        <f>IFERROR(('2a) logm_x(t)'!CW65-'2a) logm_x(t)'!CV65-'2a)answer'!$I65)^2,"")</f>
        <v>7.3023417275829092E-3</v>
      </c>
      <c r="I182" s="32">
        <f>IFERROR(('2a) logm_x(t)'!CX65-'2a) logm_x(t)'!CW65-'2a)answer'!$I65)^2,"")</f>
        <v>5.0532837494053488E-4</v>
      </c>
      <c r="J182" s="32">
        <f>IFERROR(('2a) logm_x(t)'!CY65-'2a) logm_x(t)'!CX65-'2a)answer'!$I65)^2,"")</f>
        <v>3.2561661593195441E-3</v>
      </c>
      <c r="K182" s="32">
        <f>IFERROR(('2a) logm_x(t)'!CZ65-'2a) logm_x(t)'!CY65-'2a)answer'!$I65)^2,"")</f>
        <v>3.2370509590687753E-3</v>
      </c>
      <c r="L182" s="32">
        <f>IFERROR(('2a) logm_x(t)'!DA65-'2a) logm_x(t)'!CZ65-'2a)answer'!$I65)^2,"")</f>
        <v>6.4494006323609148E-4</v>
      </c>
      <c r="M182" s="32">
        <f>IFERROR(('2a) logm_x(t)'!DB65-'2a) logm_x(t)'!DA65-'2a)answer'!$I65)^2,"")</f>
        <v>3.1845520784466667E-2</v>
      </c>
      <c r="N182" s="32">
        <f>IFERROR(('2a) logm_x(t)'!DC65-'2a) logm_x(t)'!DB65-'2a)answer'!$I65)^2,"")</f>
        <v>9.1913444469724631E-3</v>
      </c>
      <c r="O182" s="32">
        <f>IFERROR(('2a) logm_x(t)'!DD65-'2a) logm_x(t)'!DC65-'2a)answer'!$I65)^2,"")</f>
        <v>1.0131814076902244E-2</v>
      </c>
      <c r="P182" s="32">
        <f>IFERROR(('2a) logm_x(t)'!DE65-'2a) logm_x(t)'!DD65-'2a)answer'!$I65)^2,"")</f>
        <v>4.852911496452832E-4</v>
      </c>
      <c r="Q182" s="32">
        <f>IFERROR(('2a) logm_x(t)'!DF65-'2a) logm_x(t)'!DE65-'2a)answer'!$I65)^2,"")</f>
        <v>4.2615392570540867E-4</v>
      </c>
      <c r="R182" s="32">
        <f>IFERROR(('2a) logm_x(t)'!DG65-'2a) logm_x(t)'!DF65-'2a)answer'!$I65)^2,"")</f>
        <v>1.9114635619106384E-5</v>
      </c>
      <c r="S182" s="32">
        <f>IFERROR(('2a) logm_x(t)'!DH65-'2a) logm_x(t)'!DG65-'2a)answer'!$I65)^2,"")</f>
        <v>7.8462140412402674E-5</v>
      </c>
      <c r="T182" s="32">
        <f>IFERROR(('2a) logm_x(t)'!DI65-'2a) logm_x(t)'!DH65-'2a)answer'!$I65)^2,"")</f>
        <v>1.0099424246041773E-3</v>
      </c>
      <c r="U182" s="32">
        <f>IFERROR(('2a) logm_x(t)'!DJ65-'2a) logm_x(t)'!DI65-'2a)answer'!$I65)^2,"")</f>
        <v>3.1561229998053053E-3</v>
      </c>
      <c r="V182" s="32">
        <f>IFERROR(('2a) logm_x(t)'!DK65-'2a) logm_x(t)'!DJ65-'2a)answer'!$I65)^2,"")</f>
        <v>9.6802568176266831E-4</v>
      </c>
      <c r="W182" s="32">
        <f>IFERROR(('2a) logm_x(t)'!DL65-'2a) logm_x(t)'!DK65-'2a)answer'!$I65)^2,"")</f>
        <v>1.0122391944356733E-2</v>
      </c>
      <c r="X182" s="32">
        <f>IFERROR(('2a) logm_x(t)'!DM65-'2a) logm_x(t)'!DL65-'2a)answer'!$I65)^2,"")</f>
        <v>1.917710107942086E-3</v>
      </c>
      <c r="Y182" s="32">
        <f>IFERROR(('2a) logm_x(t)'!DN65-'2a) logm_x(t)'!DM65-'2a)answer'!$I65)^2,"")</f>
        <v>1.222537904414209E-4</v>
      </c>
      <c r="Z182" s="32">
        <f>IFERROR(('2a) logm_x(t)'!DO65-'2a) logm_x(t)'!DN65-'2a)answer'!$I65)^2,"")</f>
        <v>5.5348135202307859E-3</v>
      </c>
      <c r="AA182" s="32">
        <f>IFERROR(('2a) logm_x(t)'!DP65-'2a) logm_x(t)'!DO65-'2a)answer'!$I65)^2,"")</f>
        <v>8.2179192123528668E-3</v>
      </c>
      <c r="AB182" s="32">
        <f>IFERROR(('2a) logm_x(t)'!DQ65-'2a) logm_x(t)'!DP65-'2a)answer'!$I65)^2,"")</f>
        <v>1.5024250503180483E-3</v>
      </c>
      <c r="AC182" s="32">
        <f>IFERROR(('2a) logm_x(t)'!DR65-'2a) logm_x(t)'!DQ65-'2a)answer'!$I65)^2,"")</f>
        <v>2.2704999528746625E-3</v>
      </c>
      <c r="AD182" s="32">
        <f>IFERROR(('2a) logm_x(t)'!DS65-'2a) logm_x(t)'!DR65-'2a)answer'!$I65)^2,"")</f>
        <v>5.6201544219914407E-4</v>
      </c>
      <c r="AE182" s="32">
        <f>IFERROR(('2a) logm_x(t)'!DT65-'2a) logm_x(t)'!DS65-'2a)answer'!$I65)^2,"")</f>
        <v>5.1883325375677385E-4</v>
      </c>
      <c r="AF182" s="32">
        <f>IFERROR(('2a) logm_x(t)'!DU65-'2a) logm_x(t)'!DT65-'2a)answer'!$I65)^2,"")</f>
        <v>4.7256137524804117E-6</v>
      </c>
      <c r="AG182" s="32">
        <f>IFERROR(('2a) logm_x(t)'!DV65-'2a) logm_x(t)'!DU65-'2a)answer'!$I65)^2,"")</f>
        <v>1.008176889695225E-3</v>
      </c>
      <c r="AH182" s="32">
        <f>IFERROR(('2a) logm_x(t)'!DW65-'2a) logm_x(t)'!DV65-'2a)answer'!$I65)^2,"")</f>
        <v>1.5731488485820329E-3</v>
      </c>
      <c r="AI182" s="32">
        <f>IFERROR(('2a) logm_x(t)'!DX65-'2a) logm_x(t)'!DW65-'2a)answer'!$I65)^2,"")</f>
        <v>4.4305262943156754E-5</v>
      </c>
      <c r="AJ182" s="32">
        <f>IFERROR(('2a) logm_x(t)'!DY65-'2a) logm_x(t)'!DX65-'2a)answer'!$I65)^2,"")</f>
        <v>2.760472919766548E-3</v>
      </c>
      <c r="AK182" s="32">
        <f>IFERROR(('2a) logm_x(t)'!DZ65-'2a) logm_x(t)'!DY65-'2a)answer'!$I65)^2,"")</f>
        <v>9.4728352072239955E-3</v>
      </c>
      <c r="AL182" s="32">
        <f>IFERROR(('2a) logm_x(t)'!EA65-'2a) logm_x(t)'!DZ65-'2a)answer'!$I65)^2,"")</f>
        <v>8.2962062999807594E-4</v>
      </c>
      <c r="AM182" s="32">
        <f>IFERROR(('2a) logm_x(t)'!EB65-'2a) logm_x(t)'!EA65-'2a)answer'!$I65)^2,"")</f>
        <v>1.7466798718287848E-2</v>
      </c>
      <c r="AN182" s="32">
        <f>IFERROR(('2a) logm_x(t)'!EC65-'2a) logm_x(t)'!EB65-'2a)answer'!$I65)^2,"")</f>
        <v>1.326661758018361E-3</v>
      </c>
      <c r="AO182" s="32">
        <f>IFERROR(('2a) logm_x(t)'!ED65-'2a) logm_x(t)'!EC65-'2a)answer'!$I65)^2,"")</f>
        <v>1.0032256971494964E-6</v>
      </c>
      <c r="AP182" s="32">
        <f>IFERROR(('2a) logm_x(t)'!EE65-'2a) logm_x(t)'!ED65-'2a)answer'!$I65)^2,"")</f>
        <v>2.9577904412284198E-3</v>
      </c>
      <c r="AQ182" s="32">
        <f>IFERROR(('2a) logm_x(t)'!EF65-'2a) logm_x(t)'!EE65-'2a)answer'!$I65)^2,"")</f>
        <v>4.87221549896504E-2</v>
      </c>
      <c r="AR182" s="32">
        <f>IFERROR(('2a) logm_x(t)'!EG65-'2a) logm_x(t)'!EF65-'2a)answer'!$I65)^2,"")</f>
        <v>7.9738725533055085E-4</v>
      </c>
      <c r="AS182" s="32">
        <f>IFERROR(('2a) logm_x(t)'!EH65-'2a) logm_x(t)'!EG65-'2a)answer'!$I65)^2,"")</f>
        <v>1.7100992440884661E-2</v>
      </c>
      <c r="AT182" s="32">
        <f>IFERROR(('2a) logm_x(t)'!EI65-'2a) logm_x(t)'!EH65-'2a)answer'!$I65)^2,"")</f>
        <v>6.8501047846529107E-5</v>
      </c>
      <c r="AU182" s="32">
        <f>IFERROR(('2a) logm_x(t)'!EJ65-'2a) logm_x(t)'!EI65-'2a)answer'!$I65)^2,"")</f>
        <v>8.5640893859946238E-5</v>
      </c>
      <c r="AV182" s="32">
        <f>IFERROR(('2a) logm_x(t)'!EK65-'2a) logm_x(t)'!EJ65-'2a)answer'!$I65)^2,"")</f>
        <v>1.644240940922961E-3</v>
      </c>
      <c r="AW182" s="32">
        <f>IFERROR(('2a) logm_x(t)'!EL65-'2a) logm_x(t)'!EK65-'2a)answer'!$I65)^2,"")</f>
        <v>7.5539061422541433E-4</v>
      </c>
      <c r="AX182" s="32">
        <f>IFERROR(('2a) logm_x(t)'!EM65-'2a) logm_x(t)'!EL65-'2a)answer'!$I65)^2,"")</f>
        <v>1.8587954647755585E-5</v>
      </c>
      <c r="AY182" s="32">
        <f>IFERROR(('2a) logm_x(t)'!EN65-'2a) logm_x(t)'!EM65-'2a)answer'!$I65)^2,"")</f>
        <v>1.0106941192843317E-3</v>
      </c>
      <c r="AZ182" s="32">
        <f>IFERROR(('2a) logm_x(t)'!EO65-'2a) logm_x(t)'!EN65-'2a)answer'!$I65)^2,"")</f>
        <v>1.8179448519306828E-3</v>
      </c>
      <c r="BA182" s="32">
        <f>IFERROR(('2a) logm_x(t)'!EP65-'2a) logm_x(t)'!EO65-'2a)answer'!$I65)^2,"")</f>
        <v>1.0001604192373006E-3</v>
      </c>
      <c r="BB182" s="32">
        <f>IFERROR(('2a) logm_x(t)'!EQ65-'2a) logm_x(t)'!EP65-'2a)answer'!$I65)^2,"")</f>
        <v>2.6467969207425355E-5</v>
      </c>
      <c r="BC182" s="32">
        <f>IFERROR(('2a) logm_x(t)'!ER65-'2a) logm_x(t)'!EQ65-'2a)answer'!$I65)^2,"")</f>
        <v>3.439284209386982E-4</v>
      </c>
      <c r="BD182" s="32">
        <f>IFERROR(('2a) logm_x(t)'!ES65-'2a) logm_x(t)'!ER65-'2a)answer'!$I65)^2,"")</f>
        <v>1.3289730091166354E-3</v>
      </c>
      <c r="BE182" s="32">
        <f>IFERROR(('2a) logm_x(t)'!ET65-'2a) logm_x(t)'!ES65-'2a)answer'!$I65)^2,"")</f>
        <v>8.369005900904709E-3</v>
      </c>
      <c r="BF182" s="32">
        <f>IFERROR(('2a) logm_x(t)'!EU65-'2a) logm_x(t)'!ET65-'2a)answer'!$I65)^2,"")</f>
        <v>3.2838462831309883E-3</v>
      </c>
      <c r="BG182" s="32">
        <f>IFERROR(('2a) logm_x(t)'!EV65-'2a) logm_x(t)'!EU65-'2a)answer'!$I65)^2,"")</f>
        <v>1.7016681528051218E-4</v>
      </c>
      <c r="BH182" s="32">
        <f>IFERROR(('2a) logm_x(t)'!EW65-'2a) logm_x(t)'!EV65-'2a)answer'!$I65)^2,"")</f>
        <v>1.1941205280355308E-2</v>
      </c>
      <c r="BI182" s="32">
        <f>IFERROR(('2a) logm_x(t)'!EX65-'2a) logm_x(t)'!EW65-'2a)answer'!$I65)^2,"")</f>
        <v>4.6202330728438394E-8</v>
      </c>
      <c r="BJ182" s="32">
        <f>IFERROR(('2a) logm_x(t)'!EY65-'2a) logm_x(t)'!EX65-'2a)answer'!$I65)^2,"")</f>
        <v>1.4231749656989874E-4</v>
      </c>
      <c r="BK182" s="32">
        <f>IFERROR(('2a) logm_x(t)'!EZ65-'2a) logm_x(t)'!EY65-'2a)answer'!$I65)^2,"")</f>
        <v>2.2938926711938437E-2</v>
      </c>
      <c r="BL182" s="32">
        <f>IFERROR(('2a) logm_x(t)'!FA65-'2a) logm_x(t)'!EZ65-'2a)answer'!$I65)^2,"")</f>
        <v>2.0386174828137076E-2</v>
      </c>
      <c r="BM182" s="32">
        <f>IFERROR(('2a) logm_x(t)'!FB65-'2a) logm_x(t)'!FA65-'2a)answer'!$I65)^2,"")</f>
        <v>1.2352166026054321E-3</v>
      </c>
      <c r="BN182" s="32">
        <f>IFERROR(('2a) logm_x(t)'!FC65-'2a) logm_x(t)'!FB65-'2a)answer'!$I65)^2,"")</f>
        <v>8.3515264109749728E-4</v>
      </c>
      <c r="BO182" s="32">
        <f>IFERROR(('2a) logm_x(t)'!FD65-'2a) logm_x(t)'!FC65-'2a)answer'!$I65)^2,"")</f>
        <v>4.4945372441764116E-3</v>
      </c>
      <c r="BP182" s="32">
        <f>IFERROR(('2a) logm_x(t)'!FE65-'2a) logm_x(t)'!FD65-'2a)answer'!$I65)^2,"")</f>
        <v>1.0454212485158927E-3</v>
      </c>
      <c r="BQ182" s="32">
        <f>IFERROR(('2a) logm_x(t)'!FF65-'2a) logm_x(t)'!FE65-'2a)answer'!$I65)^2,"")</f>
        <v>6.9951450770827589E-3</v>
      </c>
      <c r="BR182" s="32">
        <f>IFERROR(('2a) logm_x(t)'!FG65-'2a) logm_x(t)'!FF65-'2a)answer'!$I65)^2,"")</f>
        <v>1.4336362461871964E-2</v>
      </c>
      <c r="BS182" s="32">
        <f>IFERROR(('2a) logm_x(t)'!FH65-'2a) logm_x(t)'!FG65-'2a)answer'!$I65)^2,"")</f>
        <v>2.6991268691559801E-2</v>
      </c>
      <c r="BT182" s="32">
        <f>IFERROR(('2a) logm_x(t)'!FI65-'2a) logm_x(t)'!FH65-'2a)answer'!$I65)^2,"")</f>
        <v>7.7859121075357898E-5</v>
      </c>
      <c r="BU182" s="32">
        <f>IFERROR(('2a) logm_x(t)'!FJ65-'2a) logm_x(t)'!FI65-'2a)answer'!$I65)^2,"")</f>
        <v>3.1892773337523551E-3</v>
      </c>
      <c r="BV182" s="32">
        <f>IFERROR(('2a) logm_x(t)'!FK65-'2a) logm_x(t)'!FJ65-'2a)answer'!$I65)^2,"")</f>
        <v>1.1633793573538909E-2</v>
      </c>
      <c r="BW182" s="32">
        <f>IFERROR(('2a) logm_x(t)'!FL65-'2a) logm_x(t)'!FK65-'2a)answer'!$I65)^2,"")</f>
        <v>1.0002142815592875E-3</v>
      </c>
      <c r="BX182" s="32">
        <f>IFERROR(('2a) logm_x(t)'!FM65-'2a) logm_x(t)'!FL65-'2a)answer'!$I65)^2,"")</f>
        <v>1.9769934554494605E-3</v>
      </c>
      <c r="BY182" s="32">
        <f>IFERROR(('2a) logm_x(t)'!FN65-'2a) logm_x(t)'!FM65-'2a)answer'!$I65)^2,"")</f>
        <v>2.5599201470932293E-3</v>
      </c>
      <c r="BZ182" s="32">
        <f>IFERROR(('2a) logm_x(t)'!FO65-'2a) logm_x(t)'!FN65-'2a)answer'!$I65)^2,"")</f>
        <v>6.4678131030356126E-6</v>
      </c>
      <c r="CA182" s="32">
        <f>IFERROR(('2a) logm_x(t)'!FP65-'2a) logm_x(t)'!FO65-'2a)answer'!$I65)^2,"")</f>
        <v>6.0794640319771472E-3</v>
      </c>
      <c r="CB182" s="32">
        <f>IFERROR(('2a) logm_x(t)'!FQ65-'2a) logm_x(t)'!FP65-'2a)answer'!$I65)^2,"")</f>
        <v>5.8596195604565449E-5</v>
      </c>
      <c r="CC182" s="32">
        <f>IFERROR(('2a) logm_x(t)'!FR65-'2a) logm_x(t)'!FQ65-'2a)answer'!$I65)^2,"")</f>
        <v>4.356259922679768E-3</v>
      </c>
      <c r="CD182" s="32">
        <f>IFERROR(('2a) logm_x(t)'!FS65-'2a) logm_x(t)'!FR65-'2a)answer'!$I65)^2,"")</f>
        <v>3.9494706127884164E-3</v>
      </c>
      <c r="CE182" s="32">
        <f>IFERROR(('2a) logm_x(t)'!FT65-'2a) logm_x(t)'!FS65-'2a)answer'!$I65)^2,"")</f>
        <v>2.7756298746504151E-5</v>
      </c>
      <c r="CF182" s="32">
        <f>IFERROR(('2a) logm_x(t)'!FU65-'2a) logm_x(t)'!FT65-'2a)answer'!$I65)^2,"")</f>
        <v>9.0591297588669582E-4</v>
      </c>
      <c r="CG182" s="32">
        <f>IFERROR(('2a) logm_x(t)'!FV65-'2a) logm_x(t)'!FU65-'2a)answer'!$I65)^2,"")</f>
        <v>8.0527571199139926E-3</v>
      </c>
      <c r="CH182" s="32">
        <f>IFERROR(('2a) logm_x(t)'!FW65-'2a) logm_x(t)'!FV65-'2a)answer'!$I65)^2,"")</f>
        <v>4.380494648203454E-3</v>
      </c>
      <c r="CI182" s="32">
        <f>IFERROR(('2a) logm_x(t)'!FX65-'2a) logm_x(t)'!FW65-'2a)answer'!$I65)^2,"")</f>
        <v>1.4009680328209088E-3</v>
      </c>
      <c r="CJ182" s="32">
        <f>IFERROR(('2a) logm_x(t)'!FY65-'2a) logm_x(t)'!FX65-'2a)answer'!$I65)^2,"")</f>
        <v>2.6538318374551323E-3</v>
      </c>
      <c r="CK182" s="32">
        <f>IFERROR(('2a) logm_x(t)'!FZ65-'2a) logm_x(t)'!FY65-'2a)answer'!$I65)^2,"")</f>
        <v>1.8366346271166973E-2</v>
      </c>
      <c r="CL182" s="32">
        <f>IFERROR(('2a) logm_x(t)'!GA65-'2a) logm_x(t)'!FZ65-'2a)answer'!$I65)^2,"")</f>
        <v>4.4300996353014883E-3</v>
      </c>
      <c r="CM182" s="32">
        <f>IFERROR(('2a) logm_x(t)'!GB65-'2a) logm_x(t)'!GA65-'2a)answer'!$I65)^2,"")</f>
        <v>1.480529891134409E-5</v>
      </c>
      <c r="CN182" s="32">
        <f>IFERROR(('2a) logm_x(t)'!GC65-'2a) logm_x(t)'!GB65-'2a)answer'!$I65)^2,"")</f>
        <v>2.1808015713365727E-3</v>
      </c>
    </row>
    <row r="183" spans="1:92" x14ac:dyDescent="0.25">
      <c r="A183" s="31">
        <f t="shared" si="11"/>
        <v>63</v>
      </c>
      <c r="C183" s="32">
        <f>IFERROR(('2a) logm_x(t)'!CR66-'2a) logm_x(t)'!CQ66-'2a)answer'!$I66)^2,"")</f>
        <v>1.2768544600277086E-2</v>
      </c>
      <c r="D183" s="32">
        <f>IFERROR(('2a) logm_x(t)'!CS66-'2a) logm_x(t)'!CR66-'2a)answer'!$I66)^2,"")</f>
        <v>7.466565843459376E-2</v>
      </c>
      <c r="E183" s="32">
        <f>IFERROR(('2a) logm_x(t)'!CT66-'2a) logm_x(t)'!CS66-'2a)answer'!$I66)^2,"")</f>
        <v>1.370417929157247E-2</v>
      </c>
      <c r="F183" s="32">
        <f>IFERROR(('2a) logm_x(t)'!CU66-'2a) logm_x(t)'!CT66-'2a)answer'!$I66)^2,"")</f>
        <v>3.7612190781161281E-4</v>
      </c>
      <c r="G183" s="32">
        <f>IFERROR(('2a) logm_x(t)'!CV66-'2a) logm_x(t)'!CU66-'2a)answer'!$I66)^2,"")</f>
        <v>5.7939651157614132E-5</v>
      </c>
      <c r="H183" s="32">
        <f>IFERROR(('2a) logm_x(t)'!CW66-'2a) logm_x(t)'!CV66-'2a)answer'!$I66)^2,"")</f>
        <v>6.4882849542492321E-3</v>
      </c>
      <c r="I183" s="32">
        <f>IFERROR(('2a) logm_x(t)'!CX66-'2a) logm_x(t)'!CW66-'2a)answer'!$I66)^2,"")</f>
        <v>9.0018768049455414E-4</v>
      </c>
      <c r="J183" s="32">
        <f>IFERROR(('2a) logm_x(t)'!CY66-'2a) logm_x(t)'!CX66-'2a)answer'!$I66)^2,"")</f>
        <v>2.1284110694301094E-3</v>
      </c>
      <c r="K183" s="32">
        <f>IFERROR(('2a) logm_x(t)'!CZ66-'2a) logm_x(t)'!CY66-'2a)answer'!$I66)^2,"")</f>
        <v>6.4777040101086437E-4</v>
      </c>
      <c r="L183" s="32">
        <f>IFERROR(('2a) logm_x(t)'!DA66-'2a) logm_x(t)'!CZ66-'2a)answer'!$I66)^2,"")</f>
        <v>7.3511000222223517E-4</v>
      </c>
      <c r="M183" s="32">
        <f>IFERROR(('2a) logm_x(t)'!DB66-'2a) logm_x(t)'!DA66-'2a)answer'!$I66)^2,"")</f>
        <v>6.8953396354140117E-6</v>
      </c>
      <c r="N183" s="32">
        <f>IFERROR(('2a) logm_x(t)'!DC66-'2a) logm_x(t)'!DB66-'2a)answer'!$I66)^2,"")</f>
        <v>6.0309446901674144E-4</v>
      </c>
      <c r="O183" s="32">
        <f>IFERROR(('2a) logm_x(t)'!DD66-'2a) logm_x(t)'!DC66-'2a)answer'!$I66)^2,"")</f>
        <v>5.1141341722064684E-5</v>
      </c>
      <c r="P183" s="32">
        <f>IFERROR(('2a) logm_x(t)'!DE66-'2a) logm_x(t)'!DD66-'2a)answer'!$I66)^2,"")</f>
        <v>5.5727516338820969E-3</v>
      </c>
      <c r="Q183" s="32">
        <f>IFERROR(('2a) logm_x(t)'!DF66-'2a) logm_x(t)'!DE66-'2a)answer'!$I66)^2,"")</f>
        <v>1.6195896051527544E-3</v>
      </c>
      <c r="R183" s="32">
        <f>IFERROR(('2a) logm_x(t)'!DG66-'2a) logm_x(t)'!DF66-'2a)answer'!$I66)^2,"")</f>
        <v>1.056807446334389E-2</v>
      </c>
      <c r="S183" s="32">
        <f>IFERROR(('2a) logm_x(t)'!DH66-'2a) logm_x(t)'!DG66-'2a)answer'!$I66)^2,"")</f>
        <v>6.5481540663388836E-3</v>
      </c>
      <c r="T183" s="32">
        <f>IFERROR(('2a) logm_x(t)'!DI66-'2a) logm_x(t)'!DH66-'2a)answer'!$I66)^2,"")</f>
        <v>1.8430352164663887E-3</v>
      </c>
      <c r="U183" s="32">
        <f>IFERROR(('2a) logm_x(t)'!DJ66-'2a) logm_x(t)'!DI66-'2a)answer'!$I66)^2,"")</f>
        <v>1.6483906054262931E-6</v>
      </c>
      <c r="V183" s="32">
        <f>IFERROR(('2a) logm_x(t)'!DK66-'2a) logm_x(t)'!DJ66-'2a)answer'!$I66)^2,"")</f>
        <v>7.3600671007783449E-5</v>
      </c>
      <c r="W183" s="32">
        <f>IFERROR(('2a) logm_x(t)'!DL66-'2a) logm_x(t)'!DK66-'2a)answer'!$I66)^2,"")</f>
        <v>9.0969479079367754E-3</v>
      </c>
      <c r="X183" s="32">
        <f>IFERROR(('2a) logm_x(t)'!DM66-'2a) logm_x(t)'!DL66-'2a)answer'!$I66)^2,"")</f>
        <v>5.9689708869906386E-3</v>
      </c>
      <c r="Y183" s="32">
        <f>IFERROR(('2a) logm_x(t)'!DN66-'2a) logm_x(t)'!DM66-'2a)answer'!$I66)^2,"")</f>
        <v>3.5217354260094438E-4</v>
      </c>
      <c r="Z183" s="32">
        <f>IFERROR(('2a) logm_x(t)'!DO66-'2a) logm_x(t)'!DN66-'2a)answer'!$I66)^2,"")</f>
        <v>2.6894957490401221E-3</v>
      </c>
      <c r="AA183" s="32">
        <f>IFERROR(('2a) logm_x(t)'!DP66-'2a) logm_x(t)'!DO66-'2a)answer'!$I66)^2,"")</f>
        <v>5.9122464859069886E-3</v>
      </c>
      <c r="AB183" s="32">
        <f>IFERROR(('2a) logm_x(t)'!DQ66-'2a) logm_x(t)'!DP66-'2a)answer'!$I66)^2,"")</f>
        <v>1.1452993339998579E-2</v>
      </c>
      <c r="AC183" s="32">
        <f>IFERROR(('2a) logm_x(t)'!DR66-'2a) logm_x(t)'!DQ66-'2a)answer'!$I66)^2,"")</f>
        <v>9.9723445277374E-3</v>
      </c>
      <c r="AD183" s="32">
        <f>IFERROR(('2a) logm_x(t)'!DS66-'2a) logm_x(t)'!DR66-'2a)answer'!$I66)^2,"")</f>
        <v>2.3448352354978533E-7</v>
      </c>
      <c r="AE183" s="32">
        <f>IFERROR(('2a) logm_x(t)'!DT66-'2a) logm_x(t)'!DS66-'2a)answer'!$I66)^2,"")</f>
        <v>9.3299271118308009E-4</v>
      </c>
      <c r="AF183" s="32">
        <f>IFERROR(('2a) logm_x(t)'!DU66-'2a) logm_x(t)'!DT66-'2a)answer'!$I66)^2,"")</f>
        <v>9.5117204404473708E-3</v>
      </c>
      <c r="AG183" s="32">
        <f>IFERROR(('2a) logm_x(t)'!DV66-'2a) logm_x(t)'!DU66-'2a)answer'!$I66)^2,"")</f>
        <v>7.0021601857797535E-4</v>
      </c>
      <c r="AH183" s="32">
        <f>IFERROR(('2a) logm_x(t)'!DW66-'2a) logm_x(t)'!DV66-'2a)answer'!$I66)^2,"")</f>
        <v>3.2564041454110213E-5</v>
      </c>
      <c r="AI183" s="32">
        <f>IFERROR(('2a) logm_x(t)'!DX66-'2a) logm_x(t)'!DW66-'2a)answer'!$I66)^2,"")</f>
        <v>8.8726676887449264E-3</v>
      </c>
      <c r="AJ183" s="32">
        <f>IFERROR(('2a) logm_x(t)'!DY66-'2a) logm_x(t)'!DX66-'2a)answer'!$I66)^2,"")</f>
        <v>1.4214738538636138E-3</v>
      </c>
      <c r="AK183" s="32">
        <f>IFERROR(('2a) logm_x(t)'!DZ66-'2a) logm_x(t)'!DY66-'2a)answer'!$I66)^2,"")</f>
        <v>8.8212366361893212E-4</v>
      </c>
      <c r="AL183" s="32">
        <f>IFERROR(('2a) logm_x(t)'!EA66-'2a) logm_x(t)'!DZ66-'2a)answer'!$I66)^2,"")</f>
        <v>1.5795096435169595E-4</v>
      </c>
      <c r="AM183" s="32">
        <f>IFERROR(('2a) logm_x(t)'!EB66-'2a) logm_x(t)'!EA66-'2a)answer'!$I66)^2,"")</f>
        <v>4.5099220455123469E-3</v>
      </c>
      <c r="AN183" s="32">
        <f>IFERROR(('2a) logm_x(t)'!EC66-'2a) logm_x(t)'!EB66-'2a)answer'!$I66)^2,"")</f>
        <v>4.9060246071315518E-3</v>
      </c>
      <c r="AO183" s="32">
        <f>IFERROR(('2a) logm_x(t)'!ED66-'2a) logm_x(t)'!EC66-'2a)answer'!$I66)^2,"")</f>
        <v>3.783842837865739E-3</v>
      </c>
      <c r="AP183" s="32">
        <f>IFERROR(('2a) logm_x(t)'!EE66-'2a) logm_x(t)'!ED66-'2a)answer'!$I66)^2,"")</f>
        <v>4.4383216798884904E-3</v>
      </c>
      <c r="AQ183" s="32">
        <f>IFERROR(('2a) logm_x(t)'!EF66-'2a) logm_x(t)'!EE66-'2a)answer'!$I66)^2,"")</f>
        <v>2.9524293364499754E-3</v>
      </c>
      <c r="AR183" s="32">
        <f>IFERROR(('2a) logm_x(t)'!EG66-'2a) logm_x(t)'!EF66-'2a)answer'!$I66)^2,"")</f>
        <v>6.9493346837075656E-2</v>
      </c>
      <c r="AS183" s="32">
        <f>IFERROR(('2a) logm_x(t)'!EH66-'2a) logm_x(t)'!EG66-'2a)answer'!$I66)^2,"")</f>
        <v>2.662587585822827E-3</v>
      </c>
      <c r="AT183" s="32">
        <f>IFERROR(('2a) logm_x(t)'!EI66-'2a) logm_x(t)'!EH66-'2a)answer'!$I66)^2,"")</f>
        <v>1.9613808919588308E-2</v>
      </c>
      <c r="AU183" s="32">
        <f>IFERROR(('2a) logm_x(t)'!EJ66-'2a) logm_x(t)'!EI66-'2a)answer'!$I66)^2,"")</f>
        <v>3.1740873949565496E-3</v>
      </c>
      <c r="AV183" s="32">
        <f>IFERROR(('2a) logm_x(t)'!EK66-'2a) logm_x(t)'!EJ66-'2a)answer'!$I66)^2,"")</f>
        <v>2.2236117349473685E-3</v>
      </c>
      <c r="AW183" s="32">
        <f>IFERROR(('2a) logm_x(t)'!EL66-'2a) logm_x(t)'!EK66-'2a)answer'!$I66)^2,"")</f>
        <v>3.7597576078641999E-4</v>
      </c>
      <c r="AX183" s="32">
        <f>IFERROR(('2a) logm_x(t)'!EM66-'2a) logm_x(t)'!EL66-'2a)answer'!$I66)^2,"")</f>
        <v>1.4253062159311916E-3</v>
      </c>
      <c r="AY183" s="32">
        <f>IFERROR(('2a) logm_x(t)'!EN66-'2a) logm_x(t)'!EM66-'2a)answer'!$I66)^2,"")</f>
        <v>6.3955330765753252E-3</v>
      </c>
      <c r="AZ183" s="32">
        <f>IFERROR(('2a) logm_x(t)'!EO66-'2a) logm_x(t)'!EN66-'2a)answer'!$I66)^2,"")</f>
        <v>4.7236788091453577E-3</v>
      </c>
      <c r="BA183" s="32">
        <f>IFERROR(('2a) logm_x(t)'!EP66-'2a) logm_x(t)'!EO66-'2a)answer'!$I66)^2,"")</f>
        <v>6.3374796967655238E-3</v>
      </c>
      <c r="BB183" s="32">
        <f>IFERROR(('2a) logm_x(t)'!EQ66-'2a) logm_x(t)'!EP66-'2a)answer'!$I66)^2,"")</f>
        <v>9.133797996093514E-3</v>
      </c>
      <c r="BC183" s="32">
        <f>IFERROR(('2a) logm_x(t)'!ER66-'2a) logm_x(t)'!EQ66-'2a)answer'!$I66)^2,"")</f>
        <v>2.2840876652244075E-4</v>
      </c>
      <c r="BD183" s="32">
        <f>IFERROR(('2a) logm_x(t)'!ES66-'2a) logm_x(t)'!ER66-'2a)answer'!$I66)^2,"")</f>
        <v>7.8639632970411016E-3</v>
      </c>
      <c r="BE183" s="32">
        <f>IFERROR(('2a) logm_x(t)'!ET66-'2a) logm_x(t)'!ES66-'2a)answer'!$I66)^2,"")</f>
        <v>3.7253401696488568E-3</v>
      </c>
      <c r="BF183" s="32">
        <f>IFERROR(('2a) logm_x(t)'!EU66-'2a) logm_x(t)'!ET66-'2a)answer'!$I66)^2,"")</f>
        <v>1.0539639566266897E-3</v>
      </c>
      <c r="BG183" s="32">
        <f>IFERROR(('2a) logm_x(t)'!EV66-'2a) logm_x(t)'!EU66-'2a)answer'!$I66)^2,"")</f>
        <v>9.6031193071196023E-4</v>
      </c>
      <c r="BH183" s="32">
        <f>IFERROR(('2a) logm_x(t)'!EW66-'2a) logm_x(t)'!EV66-'2a)answer'!$I66)^2,"")</f>
        <v>2.0625643803877541E-3</v>
      </c>
      <c r="BI183" s="32">
        <f>IFERROR(('2a) logm_x(t)'!EX66-'2a) logm_x(t)'!EW66-'2a)answer'!$I66)^2,"")</f>
        <v>2.3414761113814853E-4</v>
      </c>
      <c r="BJ183" s="32">
        <f>IFERROR(('2a) logm_x(t)'!EY66-'2a) logm_x(t)'!EX66-'2a)answer'!$I66)^2,"")</f>
        <v>6.815689179438945E-5</v>
      </c>
      <c r="BK183" s="32">
        <f>IFERROR(('2a) logm_x(t)'!EZ66-'2a) logm_x(t)'!EY66-'2a)answer'!$I66)^2,"")</f>
        <v>7.8641607835833595E-5</v>
      </c>
      <c r="BL183" s="32">
        <f>IFERROR(('2a) logm_x(t)'!FA66-'2a) logm_x(t)'!EZ66-'2a)answer'!$I66)^2,"")</f>
        <v>1.7843438117567162E-3</v>
      </c>
      <c r="BM183" s="32">
        <f>IFERROR(('2a) logm_x(t)'!FB66-'2a) logm_x(t)'!FA66-'2a)answer'!$I66)^2,"")</f>
        <v>3.548393926829629E-3</v>
      </c>
      <c r="BN183" s="32">
        <f>IFERROR(('2a) logm_x(t)'!FC66-'2a) logm_x(t)'!FB66-'2a)answer'!$I66)^2,"")</f>
        <v>4.3025697455504655E-6</v>
      </c>
      <c r="BO183" s="32">
        <f>IFERROR(('2a) logm_x(t)'!FD66-'2a) logm_x(t)'!FC66-'2a)answer'!$I66)^2,"")</f>
        <v>1.5051246120363141E-4</v>
      </c>
      <c r="BP183" s="32">
        <f>IFERROR(('2a) logm_x(t)'!FE66-'2a) logm_x(t)'!FD66-'2a)answer'!$I66)^2,"")</f>
        <v>5.7420717785102932E-3</v>
      </c>
      <c r="BQ183" s="32">
        <f>IFERROR(('2a) logm_x(t)'!FF66-'2a) logm_x(t)'!FE66-'2a)answer'!$I66)^2,"")</f>
        <v>5.9335145309000635E-3</v>
      </c>
      <c r="BR183" s="32">
        <f>IFERROR(('2a) logm_x(t)'!FG66-'2a) logm_x(t)'!FF66-'2a)answer'!$I66)^2,"")</f>
        <v>3.5819449059415606E-3</v>
      </c>
      <c r="BS183" s="32">
        <f>IFERROR(('2a) logm_x(t)'!FH66-'2a) logm_x(t)'!FG66-'2a)answer'!$I66)^2,"")</f>
        <v>2.1006867514629731E-3</v>
      </c>
      <c r="BT183" s="32">
        <f>IFERROR(('2a) logm_x(t)'!FI66-'2a) logm_x(t)'!FH66-'2a)answer'!$I66)^2,"")</f>
        <v>1.9467384051619482E-3</v>
      </c>
      <c r="BU183" s="32">
        <f>IFERROR(('2a) logm_x(t)'!FJ66-'2a) logm_x(t)'!FI66-'2a)answer'!$I66)^2,"")</f>
        <v>5.5272719220945032E-4</v>
      </c>
      <c r="BV183" s="32">
        <f>IFERROR(('2a) logm_x(t)'!FK66-'2a) logm_x(t)'!FJ66-'2a)answer'!$I66)^2,"")</f>
        <v>6.1343775434668583E-5</v>
      </c>
      <c r="BW183" s="32">
        <f>IFERROR(('2a) logm_x(t)'!FL66-'2a) logm_x(t)'!FK66-'2a)answer'!$I66)^2,"")</f>
        <v>3.2690133375469049E-5</v>
      </c>
      <c r="BX183" s="32">
        <f>IFERROR(('2a) logm_x(t)'!FM66-'2a) logm_x(t)'!FL66-'2a)answer'!$I66)^2,"")</f>
        <v>5.2231557745064468E-4</v>
      </c>
      <c r="BY183" s="32">
        <f>IFERROR(('2a) logm_x(t)'!FN66-'2a) logm_x(t)'!FM66-'2a)answer'!$I66)^2,"")</f>
        <v>6.5499671601326549E-6</v>
      </c>
      <c r="BZ183" s="32">
        <f>IFERROR(('2a) logm_x(t)'!FO66-'2a) logm_x(t)'!FN66-'2a)answer'!$I66)^2,"")</f>
        <v>9.7727995309905991E-3</v>
      </c>
      <c r="CA183" s="32">
        <f>IFERROR(('2a) logm_x(t)'!FP66-'2a) logm_x(t)'!FO66-'2a)answer'!$I66)^2,"")</f>
        <v>1.849108051829621E-4</v>
      </c>
      <c r="CB183" s="32">
        <f>IFERROR(('2a) logm_x(t)'!FQ66-'2a) logm_x(t)'!FP66-'2a)answer'!$I66)^2,"")</f>
        <v>2.0315269813759456E-4</v>
      </c>
      <c r="CC183" s="32">
        <f>IFERROR(('2a) logm_x(t)'!FR66-'2a) logm_x(t)'!FQ66-'2a)answer'!$I66)^2,"")</f>
        <v>5.5316561440031178E-3</v>
      </c>
      <c r="CD183" s="32">
        <f>IFERROR(('2a) logm_x(t)'!FS66-'2a) logm_x(t)'!FR66-'2a)answer'!$I66)^2,"")</f>
        <v>6.8332828574712873E-4</v>
      </c>
      <c r="CE183" s="32">
        <f>IFERROR(('2a) logm_x(t)'!FT66-'2a) logm_x(t)'!FS66-'2a)answer'!$I66)^2,"")</f>
        <v>1.1166833322011202E-3</v>
      </c>
      <c r="CF183" s="32">
        <f>IFERROR(('2a) logm_x(t)'!FU66-'2a) logm_x(t)'!FT66-'2a)answer'!$I66)^2,"")</f>
        <v>1.4226694990802244E-4</v>
      </c>
      <c r="CG183" s="32">
        <f>IFERROR(('2a) logm_x(t)'!FV66-'2a) logm_x(t)'!FU66-'2a)answer'!$I66)^2,"")</f>
        <v>5.4179456096242013E-4</v>
      </c>
      <c r="CH183" s="32">
        <f>IFERROR(('2a) logm_x(t)'!FW66-'2a) logm_x(t)'!FV66-'2a)answer'!$I66)^2,"")</f>
        <v>4.4140992607759715E-3</v>
      </c>
      <c r="CI183" s="32">
        <f>IFERROR(('2a) logm_x(t)'!FX66-'2a) logm_x(t)'!FW66-'2a)answer'!$I66)^2,"")</f>
        <v>1.9745641236349298E-4</v>
      </c>
      <c r="CJ183" s="32">
        <f>IFERROR(('2a) logm_x(t)'!FY66-'2a) logm_x(t)'!FX66-'2a)answer'!$I66)^2,"")</f>
        <v>9.7562756413312959E-6</v>
      </c>
      <c r="CK183" s="32">
        <f>IFERROR(('2a) logm_x(t)'!FZ66-'2a) logm_x(t)'!FY66-'2a)answer'!$I66)^2,"")</f>
        <v>6.1040836275221358E-4</v>
      </c>
      <c r="CL183" s="32">
        <f>IFERROR(('2a) logm_x(t)'!GA66-'2a) logm_x(t)'!FZ66-'2a)answer'!$I66)^2,"")</f>
        <v>2.8345088041931397E-2</v>
      </c>
      <c r="CM183" s="32">
        <f>IFERROR(('2a) logm_x(t)'!GB66-'2a) logm_x(t)'!GA66-'2a)answer'!$I66)^2,"")</f>
        <v>1.0470221101220161E-2</v>
      </c>
      <c r="CN183" s="32">
        <f>IFERROR(('2a) logm_x(t)'!GC66-'2a) logm_x(t)'!GB66-'2a)answer'!$I66)^2,"")</f>
        <v>2.7488431894473774E-3</v>
      </c>
    </row>
    <row r="184" spans="1:92" x14ac:dyDescent="0.25">
      <c r="A184" s="31">
        <f t="shared" si="11"/>
        <v>64</v>
      </c>
      <c r="C184" s="32">
        <f>IFERROR(('2a) logm_x(t)'!CR67-'2a) logm_x(t)'!CQ67-'2a)answer'!$I67)^2,"")</f>
        <v>1.3410976129880056E-5</v>
      </c>
      <c r="D184" s="32">
        <f>IFERROR(('2a) logm_x(t)'!CS67-'2a) logm_x(t)'!CR67-'2a)answer'!$I67)^2,"")</f>
        <v>1.2798370145787916E-2</v>
      </c>
      <c r="E184" s="32">
        <f>IFERROR(('2a) logm_x(t)'!CT67-'2a) logm_x(t)'!CS67-'2a)answer'!$I67)^2,"")</f>
        <v>4.1445108501756889E-5</v>
      </c>
      <c r="F184" s="32">
        <f>IFERROR(('2a) logm_x(t)'!CU67-'2a) logm_x(t)'!CT67-'2a)answer'!$I67)^2,"")</f>
        <v>4.4953164943090231E-4</v>
      </c>
      <c r="G184" s="32">
        <f>IFERROR(('2a) logm_x(t)'!CV67-'2a) logm_x(t)'!CU67-'2a)answer'!$I67)^2,"")</f>
        <v>2.1226517706571576E-3</v>
      </c>
      <c r="H184" s="32">
        <f>IFERROR(('2a) logm_x(t)'!CW67-'2a) logm_x(t)'!CV67-'2a)answer'!$I67)^2,"")</f>
        <v>5.2682515509432455E-6</v>
      </c>
      <c r="I184" s="32">
        <f>IFERROR(('2a) logm_x(t)'!CX67-'2a) logm_x(t)'!CW67-'2a)answer'!$I67)^2,"")</f>
        <v>1.3279137627269109E-3</v>
      </c>
      <c r="J184" s="32">
        <f>IFERROR(('2a) logm_x(t)'!CY67-'2a) logm_x(t)'!CX67-'2a)answer'!$I67)^2,"")</f>
        <v>2.0176727432320948E-2</v>
      </c>
      <c r="K184" s="32">
        <f>IFERROR(('2a) logm_x(t)'!CZ67-'2a) logm_x(t)'!CY67-'2a)answer'!$I67)^2,"")</f>
        <v>7.5789909564471774E-3</v>
      </c>
      <c r="L184" s="32">
        <f>IFERROR(('2a) logm_x(t)'!DA67-'2a) logm_x(t)'!CZ67-'2a)answer'!$I67)^2,"")</f>
        <v>1.4139765903852862E-3</v>
      </c>
      <c r="M184" s="32">
        <f>IFERROR(('2a) logm_x(t)'!DB67-'2a) logm_x(t)'!DA67-'2a)answer'!$I67)^2,"")</f>
        <v>1.7635442088125771E-5</v>
      </c>
      <c r="N184" s="32">
        <f>IFERROR(('2a) logm_x(t)'!DC67-'2a) logm_x(t)'!DB67-'2a)answer'!$I67)^2,"")</f>
        <v>1.7686212619934748E-3</v>
      </c>
      <c r="O184" s="32">
        <f>IFERROR(('2a) logm_x(t)'!DD67-'2a) logm_x(t)'!DC67-'2a)answer'!$I67)^2,"")</f>
        <v>3.1157969837795316E-2</v>
      </c>
      <c r="P184" s="32">
        <f>IFERROR(('2a) logm_x(t)'!DE67-'2a) logm_x(t)'!DD67-'2a)answer'!$I67)^2,"")</f>
        <v>9.2304741688190861E-5</v>
      </c>
      <c r="Q184" s="32">
        <f>IFERROR(('2a) logm_x(t)'!DF67-'2a) logm_x(t)'!DE67-'2a)answer'!$I67)^2,"")</f>
        <v>5.2130993074418178E-4</v>
      </c>
      <c r="R184" s="32">
        <f>IFERROR(('2a) logm_x(t)'!DG67-'2a) logm_x(t)'!DF67-'2a)answer'!$I67)^2,"")</f>
        <v>2.9935644184659678E-3</v>
      </c>
      <c r="S184" s="32">
        <f>IFERROR(('2a) logm_x(t)'!DH67-'2a) logm_x(t)'!DG67-'2a)answer'!$I67)^2,"")</f>
        <v>1.0624152621457474E-2</v>
      </c>
      <c r="T184" s="32">
        <f>IFERROR(('2a) logm_x(t)'!DI67-'2a) logm_x(t)'!DH67-'2a)answer'!$I67)^2,"")</f>
        <v>4.1164104625181896E-3</v>
      </c>
      <c r="U184" s="32">
        <f>IFERROR(('2a) logm_x(t)'!DJ67-'2a) logm_x(t)'!DI67-'2a)answer'!$I67)^2,"")</f>
        <v>2.9889029845896263E-3</v>
      </c>
      <c r="V184" s="32">
        <f>IFERROR(('2a) logm_x(t)'!DK67-'2a) logm_x(t)'!DJ67-'2a)answer'!$I67)^2,"")</f>
        <v>2.0584825519384942E-5</v>
      </c>
      <c r="W184" s="32">
        <f>IFERROR(('2a) logm_x(t)'!DL67-'2a) logm_x(t)'!DK67-'2a)answer'!$I67)^2,"")</f>
        <v>3.9454161488014272E-4</v>
      </c>
      <c r="X184" s="32">
        <f>IFERROR(('2a) logm_x(t)'!DM67-'2a) logm_x(t)'!DL67-'2a)answer'!$I67)^2,"")</f>
        <v>7.842282168239352E-4</v>
      </c>
      <c r="Y184" s="32">
        <f>IFERROR(('2a) logm_x(t)'!DN67-'2a) logm_x(t)'!DM67-'2a)answer'!$I67)^2,"")</f>
        <v>1.1614704110321356E-3</v>
      </c>
      <c r="Z184" s="32">
        <f>IFERROR(('2a) logm_x(t)'!DO67-'2a) logm_x(t)'!DN67-'2a)answer'!$I67)^2,"")</f>
        <v>7.3937289043291586E-6</v>
      </c>
      <c r="AA184" s="32">
        <f>IFERROR(('2a) logm_x(t)'!DP67-'2a) logm_x(t)'!DO67-'2a)answer'!$I67)^2,"")</f>
        <v>2.0709589600596372E-3</v>
      </c>
      <c r="AB184" s="32">
        <f>IFERROR(('2a) logm_x(t)'!DQ67-'2a) logm_x(t)'!DP67-'2a)answer'!$I67)^2,"")</f>
        <v>8.6527655818989413E-5</v>
      </c>
      <c r="AC184" s="32">
        <f>IFERROR(('2a) logm_x(t)'!DR67-'2a) logm_x(t)'!DQ67-'2a)answer'!$I67)^2,"")</f>
        <v>9.8587922581991447E-4</v>
      </c>
      <c r="AD184" s="32">
        <f>IFERROR(('2a) logm_x(t)'!DS67-'2a) logm_x(t)'!DR67-'2a)answer'!$I67)^2,"")</f>
        <v>7.9698468770276996E-3</v>
      </c>
      <c r="AE184" s="32">
        <f>IFERROR(('2a) logm_x(t)'!DT67-'2a) logm_x(t)'!DS67-'2a)answer'!$I67)^2,"")</f>
        <v>2.6227527791108734E-3</v>
      </c>
      <c r="AF184" s="32">
        <f>IFERROR(('2a) logm_x(t)'!DU67-'2a) logm_x(t)'!DT67-'2a)answer'!$I67)^2,"")</f>
        <v>2.0613483851644648E-4</v>
      </c>
      <c r="AG184" s="32">
        <f>IFERROR(('2a) logm_x(t)'!DV67-'2a) logm_x(t)'!DU67-'2a)answer'!$I67)^2,"")</f>
        <v>1.0617092554010071E-3</v>
      </c>
      <c r="AH184" s="32">
        <f>IFERROR(('2a) logm_x(t)'!DW67-'2a) logm_x(t)'!DV67-'2a)answer'!$I67)^2,"")</f>
        <v>7.9530368073978062E-7</v>
      </c>
      <c r="AI184" s="32">
        <f>IFERROR(('2a) logm_x(t)'!DX67-'2a) logm_x(t)'!DW67-'2a)answer'!$I67)^2,"")</f>
        <v>4.954880032627661E-3</v>
      </c>
      <c r="AJ184" s="32">
        <f>IFERROR(('2a) logm_x(t)'!DY67-'2a) logm_x(t)'!DX67-'2a)answer'!$I67)^2,"")</f>
        <v>7.5536810537967852E-3</v>
      </c>
      <c r="AK184" s="32">
        <f>IFERROR(('2a) logm_x(t)'!DZ67-'2a) logm_x(t)'!DY67-'2a)answer'!$I67)^2,"")</f>
        <v>1.8430605252915343E-3</v>
      </c>
      <c r="AL184" s="32">
        <f>IFERROR(('2a) logm_x(t)'!EA67-'2a) logm_x(t)'!DZ67-'2a)answer'!$I67)^2,"")</f>
        <v>8.9862748960568048E-4</v>
      </c>
      <c r="AM184" s="32">
        <f>IFERROR(('2a) logm_x(t)'!EB67-'2a) logm_x(t)'!EA67-'2a)answer'!$I67)^2,"")</f>
        <v>8.9783162535980645E-3</v>
      </c>
      <c r="AN184" s="32">
        <f>IFERROR(('2a) logm_x(t)'!EC67-'2a) logm_x(t)'!EB67-'2a)answer'!$I67)^2,"")</f>
        <v>1.5843483160082793E-2</v>
      </c>
      <c r="AO184" s="32">
        <f>IFERROR(('2a) logm_x(t)'!ED67-'2a) logm_x(t)'!EC67-'2a)answer'!$I67)^2,"")</f>
        <v>3.8854718523005378E-4</v>
      </c>
      <c r="AP184" s="32">
        <f>IFERROR(('2a) logm_x(t)'!EE67-'2a) logm_x(t)'!ED67-'2a)answer'!$I67)^2,"")</f>
        <v>8.9383072745972385E-3</v>
      </c>
      <c r="AQ184" s="32">
        <f>IFERROR(('2a) logm_x(t)'!EF67-'2a) logm_x(t)'!EE67-'2a)answer'!$I67)^2,"")</f>
        <v>4.4334974275528531E-3</v>
      </c>
      <c r="AR184" s="32">
        <f>IFERROR(('2a) logm_x(t)'!EG67-'2a) logm_x(t)'!EF67-'2a)answer'!$I67)^2,"")</f>
        <v>2.0401510913513293E-3</v>
      </c>
      <c r="AS184" s="32">
        <f>IFERROR(('2a) logm_x(t)'!EH67-'2a) logm_x(t)'!EG67-'2a)answer'!$I67)^2,"")</f>
        <v>6.3425365553611932E-2</v>
      </c>
      <c r="AT184" s="32">
        <f>IFERROR(('2a) logm_x(t)'!EI67-'2a) logm_x(t)'!EH67-'2a)answer'!$I67)^2,"")</f>
        <v>3.1017556226284062E-3</v>
      </c>
      <c r="AU184" s="32">
        <f>IFERROR(('2a) logm_x(t)'!EJ67-'2a) logm_x(t)'!EI67-'2a)answer'!$I67)^2,"")</f>
        <v>2.147351250057627E-3</v>
      </c>
      <c r="AV184" s="32">
        <f>IFERROR(('2a) logm_x(t)'!EK67-'2a) logm_x(t)'!EJ67-'2a)answer'!$I67)^2,"")</f>
        <v>4.4501637052243962E-4</v>
      </c>
      <c r="AW184" s="32">
        <f>IFERROR(('2a) logm_x(t)'!EL67-'2a) logm_x(t)'!EK67-'2a)answer'!$I67)^2,"")</f>
        <v>9.0442638554004608E-3</v>
      </c>
      <c r="AX184" s="32">
        <f>IFERROR(('2a) logm_x(t)'!EM67-'2a) logm_x(t)'!EL67-'2a)answer'!$I67)^2,"")</f>
        <v>4.0398765163118138E-4</v>
      </c>
      <c r="AY184" s="32">
        <f>IFERROR(('2a) logm_x(t)'!EN67-'2a) logm_x(t)'!EM67-'2a)answer'!$I67)^2,"")</f>
        <v>1.8883807265120375E-4</v>
      </c>
      <c r="AZ184" s="32">
        <f>IFERROR(('2a) logm_x(t)'!EO67-'2a) logm_x(t)'!EN67-'2a)answer'!$I67)^2,"")</f>
        <v>2.157205104815655E-2</v>
      </c>
      <c r="BA184" s="32">
        <f>IFERROR(('2a) logm_x(t)'!EP67-'2a) logm_x(t)'!EO67-'2a)answer'!$I67)^2,"")</f>
        <v>3.4939003882631541E-3</v>
      </c>
      <c r="BB184" s="32">
        <f>IFERROR(('2a) logm_x(t)'!EQ67-'2a) logm_x(t)'!EP67-'2a)answer'!$I67)^2,"")</f>
        <v>1.0957472616007176E-3</v>
      </c>
      <c r="BC184" s="32">
        <f>IFERROR(('2a) logm_x(t)'!ER67-'2a) logm_x(t)'!EQ67-'2a)answer'!$I67)^2,"")</f>
        <v>1.7298059153454951E-2</v>
      </c>
      <c r="BD184" s="32">
        <f>IFERROR(('2a) logm_x(t)'!ES67-'2a) logm_x(t)'!ER67-'2a)answer'!$I67)^2,"")</f>
        <v>2.3953847811818428E-4</v>
      </c>
      <c r="BE184" s="32">
        <f>IFERROR(('2a) logm_x(t)'!ET67-'2a) logm_x(t)'!ES67-'2a)answer'!$I67)^2,"")</f>
        <v>2.0240241404355725E-2</v>
      </c>
      <c r="BF184" s="32">
        <f>IFERROR(('2a) logm_x(t)'!EU67-'2a) logm_x(t)'!ET67-'2a)answer'!$I67)^2,"")</f>
        <v>2.5671999648496377E-3</v>
      </c>
      <c r="BG184" s="32">
        <f>IFERROR(('2a) logm_x(t)'!EV67-'2a) logm_x(t)'!EU67-'2a)answer'!$I67)^2,"")</f>
        <v>8.1537747098934664E-4</v>
      </c>
      <c r="BH184" s="32">
        <f>IFERROR(('2a) logm_x(t)'!EW67-'2a) logm_x(t)'!EV67-'2a)answer'!$I67)^2,"")</f>
        <v>1.3927545285282304E-4</v>
      </c>
      <c r="BI184" s="32">
        <f>IFERROR(('2a) logm_x(t)'!EX67-'2a) logm_x(t)'!EW67-'2a)answer'!$I67)^2,"")</f>
        <v>1.5045576591051621E-2</v>
      </c>
      <c r="BJ184" s="32">
        <f>IFERROR(('2a) logm_x(t)'!EY67-'2a) logm_x(t)'!EX67-'2a)answer'!$I67)^2,"")</f>
        <v>1.4422372811487359E-2</v>
      </c>
      <c r="BK184" s="32">
        <f>IFERROR(('2a) logm_x(t)'!EZ67-'2a) logm_x(t)'!EY67-'2a)answer'!$I67)^2,"")</f>
        <v>4.2613362251361026E-3</v>
      </c>
      <c r="BL184" s="32">
        <f>IFERROR(('2a) logm_x(t)'!FA67-'2a) logm_x(t)'!EZ67-'2a)answer'!$I67)^2,"")</f>
        <v>1.3370403102230284E-2</v>
      </c>
      <c r="BM184" s="32">
        <f>IFERROR(('2a) logm_x(t)'!FB67-'2a) logm_x(t)'!FA67-'2a)answer'!$I67)^2,"")</f>
        <v>7.4313116809865279E-4</v>
      </c>
      <c r="BN184" s="32">
        <f>IFERROR(('2a) logm_x(t)'!FC67-'2a) logm_x(t)'!FB67-'2a)answer'!$I67)^2,"")</f>
        <v>3.4758566541237823E-3</v>
      </c>
      <c r="BO184" s="32">
        <f>IFERROR(('2a) logm_x(t)'!FD67-'2a) logm_x(t)'!FC67-'2a)answer'!$I67)^2,"")</f>
        <v>1.8319780401047082E-2</v>
      </c>
      <c r="BP184" s="32">
        <f>IFERROR(('2a) logm_x(t)'!FE67-'2a) logm_x(t)'!FD67-'2a)answer'!$I67)^2,"")</f>
        <v>4.9845905082223562E-3</v>
      </c>
      <c r="BQ184" s="32">
        <f>IFERROR(('2a) logm_x(t)'!FF67-'2a) logm_x(t)'!FE67-'2a)answer'!$I67)^2,"")</f>
        <v>2.319141275176007E-5</v>
      </c>
      <c r="BR184" s="32">
        <f>IFERROR(('2a) logm_x(t)'!FG67-'2a) logm_x(t)'!FF67-'2a)answer'!$I67)^2,"")</f>
        <v>5.470174721851905E-3</v>
      </c>
      <c r="BS184" s="32">
        <f>IFERROR(('2a) logm_x(t)'!FH67-'2a) logm_x(t)'!FG67-'2a)answer'!$I67)^2,"")</f>
        <v>1.029597919592202E-2</v>
      </c>
      <c r="BT184" s="32">
        <f>IFERROR(('2a) logm_x(t)'!FI67-'2a) logm_x(t)'!FH67-'2a)answer'!$I67)^2,"")</f>
        <v>3.9647885804007418E-4</v>
      </c>
      <c r="BU184" s="32">
        <f>IFERROR(('2a) logm_x(t)'!FJ67-'2a) logm_x(t)'!FI67-'2a)answer'!$I67)^2,"")</f>
        <v>3.9711389420982201E-4</v>
      </c>
      <c r="BV184" s="32">
        <f>IFERROR(('2a) logm_x(t)'!FK67-'2a) logm_x(t)'!FJ67-'2a)answer'!$I67)^2,"")</f>
        <v>7.7554968723084563E-4</v>
      </c>
      <c r="BW184" s="32">
        <f>IFERROR(('2a) logm_x(t)'!FL67-'2a) logm_x(t)'!FK67-'2a)answer'!$I67)^2,"")</f>
        <v>3.4593232509830122E-4</v>
      </c>
      <c r="BX184" s="32">
        <f>IFERROR(('2a) logm_x(t)'!FM67-'2a) logm_x(t)'!FL67-'2a)answer'!$I67)^2,"")</f>
        <v>4.5958627943082295E-3</v>
      </c>
      <c r="BY184" s="32">
        <f>IFERROR(('2a) logm_x(t)'!FN67-'2a) logm_x(t)'!FM67-'2a)answer'!$I67)^2,"")</f>
        <v>7.5364265576465054E-5</v>
      </c>
      <c r="BZ184" s="32">
        <f>IFERROR(('2a) logm_x(t)'!FO67-'2a) logm_x(t)'!FN67-'2a)answer'!$I67)^2,"")</f>
        <v>1.850920397885421E-4</v>
      </c>
      <c r="CA184" s="32">
        <f>IFERROR(('2a) logm_x(t)'!FP67-'2a) logm_x(t)'!FO67-'2a)answer'!$I67)^2,"")</f>
        <v>1.4899004305426351E-3</v>
      </c>
      <c r="CB184" s="32">
        <f>IFERROR(('2a) logm_x(t)'!FQ67-'2a) logm_x(t)'!FP67-'2a)answer'!$I67)^2,"")</f>
        <v>3.4913710682352678E-5</v>
      </c>
      <c r="CC184" s="32">
        <f>IFERROR(('2a) logm_x(t)'!FR67-'2a) logm_x(t)'!FQ67-'2a)answer'!$I67)^2,"")</f>
        <v>2.6253072124941966E-3</v>
      </c>
      <c r="CD184" s="32">
        <f>IFERROR(('2a) logm_x(t)'!FS67-'2a) logm_x(t)'!FR67-'2a)answer'!$I67)^2,"")</f>
        <v>1.9763911415804922E-4</v>
      </c>
      <c r="CE184" s="32">
        <f>IFERROR(('2a) logm_x(t)'!FT67-'2a) logm_x(t)'!FS67-'2a)answer'!$I67)^2,"")</f>
        <v>2.3441950957348631E-2</v>
      </c>
      <c r="CF184" s="32">
        <f>IFERROR(('2a) logm_x(t)'!FU67-'2a) logm_x(t)'!FT67-'2a)answer'!$I67)^2,"")</f>
        <v>7.5033168445090229E-3</v>
      </c>
      <c r="CG184" s="32">
        <f>IFERROR(('2a) logm_x(t)'!FV67-'2a) logm_x(t)'!FU67-'2a)answer'!$I67)^2,"")</f>
        <v>4.0851497094159788E-3</v>
      </c>
      <c r="CH184" s="32">
        <f>IFERROR(('2a) logm_x(t)'!FW67-'2a) logm_x(t)'!FV67-'2a)answer'!$I67)^2,"")</f>
        <v>1.3922952709755805E-3</v>
      </c>
      <c r="CI184" s="32">
        <f>IFERROR(('2a) logm_x(t)'!FX67-'2a) logm_x(t)'!FW67-'2a)answer'!$I67)^2,"")</f>
        <v>3.8398205653299095E-3</v>
      </c>
      <c r="CJ184" s="32">
        <f>IFERROR(('2a) logm_x(t)'!FY67-'2a) logm_x(t)'!FX67-'2a)answer'!$I67)^2,"")</f>
        <v>1.0302006175046482E-4</v>
      </c>
      <c r="CK184" s="32">
        <f>IFERROR(('2a) logm_x(t)'!FZ67-'2a) logm_x(t)'!FY67-'2a)answer'!$I67)^2,"")</f>
        <v>7.9697730900476246E-4</v>
      </c>
      <c r="CL184" s="32">
        <f>IFERROR(('2a) logm_x(t)'!GA67-'2a) logm_x(t)'!FZ67-'2a)answer'!$I67)^2,"")</f>
        <v>1.5635974919073475E-5</v>
      </c>
      <c r="CM184" s="32">
        <f>IFERROR(('2a) logm_x(t)'!GB67-'2a) logm_x(t)'!GA67-'2a)answer'!$I67)^2,"")</f>
        <v>3.0670014580548915E-3</v>
      </c>
      <c r="CN184" s="32">
        <f>IFERROR(('2a) logm_x(t)'!GC67-'2a) logm_x(t)'!GB67-'2a)answer'!$I67)^2,"")</f>
        <v>5.6399836086235512E-3</v>
      </c>
    </row>
    <row r="185" spans="1:92" x14ac:dyDescent="0.25">
      <c r="A185" s="31">
        <f t="shared" si="11"/>
        <v>65</v>
      </c>
      <c r="C185" s="32">
        <f>IFERROR(('2a) logm_x(t)'!CR68-'2a) logm_x(t)'!CQ68-'2a)answer'!$I68)^2,"")</f>
        <v>4.2695809536206944E-4</v>
      </c>
      <c r="D185" s="32">
        <f>IFERROR(('2a) logm_x(t)'!CS68-'2a) logm_x(t)'!CR68-'2a)answer'!$I68)^2,"")</f>
        <v>1.2751560411757075E-3</v>
      </c>
      <c r="E185" s="32">
        <f>IFERROR(('2a) logm_x(t)'!CT68-'2a) logm_x(t)'!CS68-'2a)answer'!$I68)^2,"")</f>
        <v>2.4516900957412101E-4</v>
      </c>
      <c r="F185" s="32">
        <f>IFERROR(('2a) logm_x(t)'!CU68-'2a) logm_x(t)'!CT68-'2a)answer'!$I68)^2,"")</f>
        <v>2.1944968602254744E-3</v>
      </c>
      <c r="G185" s="32">
        <f>IFERROR(('2a) logm_x(t)'!CV68-'2a) logm_x(t)'!CU68-'2a)answer'!$I68)^2,"")</f>
        <v>1.9223272648180172E-2</v>
      </c>
      <c r="H185" s="32">
        <f>IFERROR(('2a) logm_x(t)'!CW68-'2a) logm_x(t)'!CV68-'2a)answer'!$I68)^2,"")</f>
        <v>3.4691768486564355E-3</v>
      </c>
      <c r="I185" s="32">
        <f>IFERROR(('2a) logm_x(t)'!CX68-'2a) logm_x(t)'!CW68-'2a)answer'!$I68)^2,"")</f>
        <v>3.1387128458326702E-4</v>
      </c>
      <c r="J185" s="32">
        <f>IFERROR(('2a) logm_x(t)'!CY68-'2a) logm_x(t)'!CX68-'2a)answer'!$I68)^2,"")</f>
        <v>3.1601555773919261E-4</v>
      </c>
      <c r="K185" s="32">
        <f>IFERROR(('2a) logm_x(t)'!CZ68-'2a) logm_x(t)'!CY68-'2a)answer'!$I68)^2,"")</f>
        <v>6.8665049101459359E-3</v>
      </c>
      <c r="L185" s="32">
        <f>IFERROR(('2a) logm_x(t)'!DA68-'2a) logm_x(t)'!CZ68-'2a)answer'!$I68)^2,"")</f>
        <v>1.2001095364047938E-3</v>
      </c>
      <c r="M185" s="32">
        <f>IFERROR(('2a) logm_x(t)'!DB68-'2a) logm_x(t)'!DA68-'2a)answer'!$I68)^2,"")</f>
        <v>1.4773852016775728E-3</v>
      </c>
      <c r="N185" s="32">
        <f>IFERROR(('2a) logm_x(t)'!DC68-'2a) logm_x(t)'!DB68-'2a)answer'!$I68)^2,"")</f>
        <v>5.4114280588508026E-5</v>
      </c>
      <c r="O185" s="32">
        <f>IFERROR(('2a) logm_x(t)'!DD68-'2a) logm_x(t)'!DC68-'2a)answer'!$I68)^2,"")</f>
        <v>5.4272898220672329E-3</v>
      </c>
      <c r="P185" s="32">
        <f>IFERROR(('2a) logm_x(t)'!DE68-'2a) logm_x(t)'!DD68-'2a)answer'!$I68)^2,"")</f>
        <v>3.6480542912738396E-4</v>
      </c>
      <c r="Q185" s="32">
        <f>IFERROR(('2a) logm_x(t)'!DF68-'2a) logm_x(t)'!DE68-'2a)answer'!$I68)^2,"")</f>
        <v>1.6509810536807293E-3</v>
      </c>
      <c r="R185" s="32">
        <f>IFERROR(('2a) logm_x(t)'!DG68-'2a) logm_x(t)'!DF68-'2a)answer'!$I68)^2,"")</f>
        <v>8.2964371404696947E-4</v>
      </c>
      <c r="S185" s="32">
        <f>IFERROR(('2a) logm_x(t)'!DH68-'2a) logm_x(t)'!DG68-'2a)answer'!$I68)^2,"")</f>
        <v>3.2652860342479871E-4</v>
      </c>
      <c r="T185" s="32">
        <f>IFERROR(('2a) logm_x(t)'!DI68-'2a) logm_x(t)'!DH68-'2a)answer'!$I68)^2,"")</f>
        <v>6.2973399710220994E-3</v>
      </c>
      <c r="U185" s="32">
        <f>IFERROR(('2a) logm_x(t)'!DJ68-'2a) logm_x(t)'!DI68-'2a)answer'!$I68)^2,"")</f>
        <v>5.55769095583457E-3</v>
      </c>
      <c r="V185" s="32">
        <f>IFERROR(('2a) logm_x(t)'!DK68-'2a) logm_x(t)'!DJ68-'2a)answer'!$I68)^2,"")</f>
        <v>4.6666598393534072E-3</v>
      </c>
      <c r="W185" s="32">
        <f>IFERROR(('2a) logm_x(t)'!DL68-'2a) logm_x(t)'!DK68-'2a)answer'!$I68)^2,"")</f>
        <v>2.2726919962002328E-3</v>
      </c>
      <c r="X185" s="32">
        <f>IFERROR(('2a) logm_x(t)'!DM68-'2a) logm_x(t)'!DL68-'2a)answer'!$I68)^2,"")</f>
        <v>1.3107306223098358E-3</v>
      </c>
      <c r="Y185" s="32">
        <f>IFERROR(('2a) logm_x(t)'!DN68-'2a) logm_x(t)'!DM68-'2a)answer'!$I68)^2,"")</f>
        <v>1.9799775270430555E-2</v>
      </c>
      <c r="Z185" s="32">
        <f>IFERROR(('2a) logm_x(t)'!DO68-'2a) logm_x(t)'!DN68-'2a)answer'!$I68)^2,"")</f>
        <v>2.9855172867918273E-3</v>
      </c>
      <c r="AA185" s="32">
        <f>IFERROR(('2a) logm_x(t)'!DP68-'2a) logm_x(t)'!DO68-'2a)answer'!$I68)^2,"")</f>
        <v>1.3360360668550716E-4</v>
      </c>
      <c r="AB185" s="32">
        <f>IFERROR(('2a) logm_x(t)'!DQ68-'2a) logm_x(t)'!DP68-'2a)answer'!$I68)^2,"")</f>
        <v>6.6280768950636147E-4</v>
      </c>
      <c r="AC185" s="32">
        <f>IFERROR(('2a) logm_x(t)'!DR68-'2a) logm_x(t)'!DQ68-'2a)answer'!$I68)^2,"")</f>
        <v>3.5837957097470153E-4</v>
      </c>
      <c r="AD185" s="32">
        <f>IFERROR(('2a) logm_x(t)'!DS68-'2a) logm_x(t)'!DR68-'2a)answer'!$I68)^2,"")</f>
        <v>5.1369127115138003E-4</v>
      </c>
      <c r="AE185" s="32">
        <f>IFERROR(('2a) logm_x(t)'!DT68-'2a) logm_x(t)'!DS68-'2a)answer'!$I68)^2,"")</f>
        <v>5.6360971688777903E-4</v>
      </c>
      <c r="AF185" s="32">
        <f>IFERROR(('2a) logm_x(t)'!DU68-'2a) logm_x(t)'!DT68-'2a)answer'!$I68)^2,"")</f>
        <v>9.8493816039882144E-3</v>
      </c>
      <c r="AG185" s="32">
        <f>IFERROR(('2a) logm_x(t)'!DV68-'2a) logm_x(t)'!DU68-'2a)answer'!$I68)^2,"")</f>
        <v>5.2751052173112831E-3</v>
      </c>
      <c r="AH185" s="32">
        <f>IFERROR(('2a) logm_x(t)'!DW68-'2a) logm_x(t)'!DV68-'2a)answer'!$I68)^2,"")</f>
        <v>8.0129323238695605E-4</v>
      </c>
      <c r="AI185" s="32">
        <f>IFERROR(('2a) logm_x(t)'!DX68-'2a) logm_x(t)'!DW68-'2a)answer'!$I68)^2,"")</f>
        <v>2.708381988649689E-4</v>
      </c>
      <c r="AJ185" s="32">
        <f>IFERROR(('2a) logm_x(t)'!DY68-'2a) logm_x(t)'!DX68-'2a)answer'!$I68)^2,"")</f>
        <v>3.1069681755379347E-5</v>
      </c>
      <c r="AK185" s="32">
        <f>IFERROR(('2a) logm_x(t)'!DZ68-'2a) logm_x(t)'!DY68-'2a)answer'!$I68)^2,"")</f>
        <v>1.5757541408163486E-3</v>
      </c>
      <c r="AL185" s="32">
        <f>IFERROR(('2a) logm_x(t)'!EA68-'2a) logm_x(t)'!DZ68-'2a)answer'!$I68)^2,"")</f>
        <v>1.0833090268954264E-3</v>
      </c>
      <c r="AM185" s="32">
        <f>IFERROR(('2a) logm_x(t)'!EB68-'2a) logm_x(t)'!EA68-'2a)answer'!$I68)^2,"")</f>
        <v>9.6058626077692255E-4</v>
      </c>
      <c r="AN185" s="32">
        <f>IFERROR(('2a) logm_x(t)'!EC68-'2a) logm_x(t)'!EB68-'2a)answer'!$I68)^2,"")</f>
        <v>2.1785236510007928E-4</v>
      </c>
      <c r="AO185" s="32">
        <f>IFERROR(('2a) logm_x(t)'!ED68-'2a) logm_x(t)'!EC68-'2a)answer'!$I68)^2,"")</f>
        <v>9.1354715662034388E-4</v>
      </c>
      <c r="AP185" s="32">
        <f>IFERROR(('2a) logm_x(t)'!EE68-'2a) logm_x(t)'!ED68-'2a)answer'!$I68)^2,"")</f>
        <v>9.3328497970832022E-3</v>
      </c>
      <c r="AQ185" s="32">
        <f>IFERROR(('2a) logm_x(t)'!EF68-'2a) logm_x(t)'!EE68-'2a)answer'!$I68)^2,"")</f>
        <v>5.4564137660976946E-5</v>
      </c>
      <c r="AR185" s="32">
        <f>IFERROR(('2a) logm_x(t)'!EG68-'2a) logm_x(t)'!EF68-'2a)answer'!$I68)^2,"")</f>
        <v>8.7983085570835016E-4</v>
      </c>
      <c r="AS185" s="32">
        <f>IFERROR(('2a) logm_x(t)'!EH68-'2a) logm_x(t)'!EG68-'2a)answer'!$I68)^2,"")</f>
        <v>7.1588827631646919E-4</v>
      </c>
      <c r="AT185" s="32">
        <f>IFERROR(('2a) logm_x(t)'!EI68-'2a) logm_x(t)'!EH68-'2a)answer'!$I68)^2,"")</f>
        <v>4.3243896666411638E-2</v>
      </c>
      <c r="AU185" s="32">
        <f>IFERROR(('2a) logm_x(t)'!EJ68-'2a) logm_x(t)'!EI68-'2a)answer'!$I68)^2,"")</f>
        <v>3.8793342486944369E-3</v>
      </c>
      <c r="AV185" s="32">
        <f>IFERROR(('2a) logm_x(t)'!EK68-'2a) logm_x(t)'!EJ68-'2a)answer'!$I68)^2,"")</f>
        <v>3.6594100213734736E-2</v>
      </c>
      <c r="AW185" s="32">
        <f>IFERROR(('2a) logm_x(t)'!EL68-'2a) logm_x(t)'!EK68-'2a)answer'!$I68)^2,"")</f>
        <v>1.6304088858362122E-2</v>
      </c>
      <c r="AX185" s="32">
        <f>IFERROR(('2a) logm_x(t)'!EM68-'2a) logm_x(t)'!EL68-'2a)answer'!$I68)^2,"")</f>
        <v>3.1814263637638235E-3</v>
      </c>
      <c r="AY185" s="32">
        <f>IFERROR(('2a) logm_x(t)'!EN68-'2a) logm_x(t)'!EM68-'2a)answer'!$I68)^2,"")</f>
        <v>7.9403437170949779E-3</v>
      </c>
      <c r="AZ185" s="32">
        <f>IFERROR(('2a) logm_x(t)'!EO68-'2a) logm_x(t)'!EN68-'2a)answer'!$I68)^2,"")</f>
        <v>1.8455739159974231E-2</v>
      </c>
      <c r="BA185" s="32">
        <f>IFERROR(('2a) logm_x(t)'!EP68-'2a) logm_x(t)'!EO68-'2a)answer'!$I68)^2,"")</f>
        <v>1.8273316631826541E-5</v>
      </c>
      <c r="BB185" s="32">
        <f>IFERROR(('2a) logm_x(t)'!EQ68-'2a) logm_x(t)'!EP68-'2a)answer'!$I68)^2,"")</f>
        <v>2.5462774291339789E-6</v>
      </c>
      <c r="BC185" s="32">
        <f>IFERROR(('2a) logm_x(t)'!ER68-'2a) logm_x(t)'!EQ68-'2a)answer'!$I68)^2,"")</f>
        <v>2.0293247591021352E-3</v>
      </c>
      <c r="BD185" s="32">
        <f>IFERROR(('2a) logm_x(t)'!ES68-'2a) logm_x(t)'!ER68-'2a)answer'!$I68)^2,"")</f>
        <v>1.9354893173285101E-3</v>
      </c>
      <c r="BE185" s="32">
        <f>IFERROR(('2a) logm_x(t)'!ET68-'2a) logm_x(t)'!ES68-'2a)answer'!$I68)^2,"")</f>
        <v>4.6642480503034957E-4</v>
      </c>
      <c r="BF185" s="32">
        <f>IFERROR(('2a) logm_x(t)'!EU68-'2a) logm_x(t)'!ET68-'2a)answer'!$I68)^2,"")</f>
        <v>4.607096701151751E-3</v>
      </c>
      <c r="BG185" s="32">
        <f>IFERROR(('2a) logm_x(t)'!EV68-'2a) logm_x(t)'!EU68-'2a)answer'!$I68)^2,"")</f>
        <v>1.7909646487808107E-3</v>
      </c>
      <c r="BH185" s="32">
        <f>IFERROR(('2a) logm_x(t)'!EW68-'2a) logm_x(t)'!EV68-'2a)answer'!$I68)^2,"")</f>
        <v>4.8612132292015621E-5</v>
      </c>
      <c r="BI185" s="32">
        <f>IFERROR(('2a) logm_x(t)'!EX68-'2a) logm_x(t)'!EW68-'2a)answer'!$I68)^2,"")</f>
        <v>7.864722674226284E-4</v>
      </c>
      <c r="BJ185" s="32">
        <f>IFERROR(('2a) logm_x(t)'!EY68-'2a) logm_x(t)'!EX68-'2a)answer'!$I68)^2,"")</f>
        <v>5.2525476453024241E-3</v>
      </c>
      <c r="BK185" s="32">
        <f>IFERROR(('2a) logm_x(t)'!EZ68-'2a) logm_x(t)'!EY68-'2a)answer'!$I68)^2,"")</f>
        <v>5.535191734230443E-3</v>
      </c>
      <c r="BL185" s="32">
        <f>IFERROR(('2a) logm_x(t)'!FA68-'2a) logm_x(t)'!EZ68-'2a)answer'!$I68)^2,"")</f>
        <v>3.4749631988664764E-3</v>
      </c>
      <c r="BM185" s="32">
        <f>IFERROR(('2a) logm_x(t)'!FB68-'2a) logm_x(t)'!FA68-'2a)answer'!$I68)^2,"")</f>
        <v>3.1959854656277622E-3</v>
      </c>
      <c r="BN185" s="32">
        <f>IFERROR(('2a) logm_x(t)'!FC68-'2a) logm_x(t)'!FB68-'2a)answer'!$I68)^2,"")</f>
        <v>2.2328759701507542E-4</v>
      </c>
      <c r="BO185" s="32">
        <f>IFERROR(('2a) logm_x(t)'!FD68-'2a) logm_x(t)'!FC68-'2a)answer'!$I68)^2,"")</f>
        <v>5.2228260531219728E-3</v>
      </c>
      <c r="BP185" s="32">
        <f>IFERROR(('2a) logm_x(t)'!FE68-'2a) logm_x(t)'!FD68-'2a)answer'!$I68)^2,"")</f>
        <v>2.679092459996845E-3</v>
      </c>
      <c r="BQ185" s="32">
        <f>IFERROR(('2a) logm_x(t)'!FF68-'2a) logm_x(t)'!FE68-'2a)answer'!$I68)^2,"")</f>
        <v>2.0909162553688976E-4</v>
      </c>
      <c r="BR185" s="32">
        <f>IFERROR(('2a) logm_x(t)'!FG68-'2a) logm_x(t)'!FF68-'2a)answer'!$I68)^2,"")</f>
        <v>3.2714184354137003E-4</v>
      </c>
      <c r="BS185" s="32">
        <f>IFERROR(('2a) logm_x(t)'!FH68-'2a) logm_x(t)'!FG68-'2a)answer'!$I68)^2,"")</f>
        <v>2.3824638000501338E-5</v>
      </c>
      <c r="BT185" s="32">
        <f>IFERROR(('2a) logm_x(t)'!FI68-'2a) logm_x(t)'!FH68-'2a)answer'!$I68)^2,"")</f>
        <v>2.3616444804896896E-4</v>
      </c>
      <c r="BU185" s="32">
        <f>IFERROR(('2a) logm_x(t)'!FJ68-'2a) logm_x(t)'!FI68-'2a)answer'!$I68)^2,"")</f>
        <v>1.8738488002167386E-3</v>
      </c>
      <c r="BV185" s="32">
        <f>IFERROR(('2a) logm_x(t)'!FK68-'2a) logm_x(t)'!FJ68-'2a)answer'!$I68)^2,"")</f>
        <v>5.2095686424276071E-3</v>
      </c>
      <c r="BW185" s="32">
        <f>IFERROR(('2a) logm_x(t)'!FL68-'2a) logm_x(t)'!FK68-'2a)answer'!$I68)^2,"")</f>
        <v>3.427861608340957E-3</v>
      </c>
      <c r="BX185" s="32">
        <f>IFERROR(('2a) logm_x(t)'!FM68-'2a) logm_x(t)'!FL68-'2a)answer'!$I68)^2,"")</f>
        <v>3.3125700416424176E-4</v>
      </c>
      <c r="BY185" s="32">
        <f>IFERROR(('2a) logm_x(t)'!FN68-'2a) logm_x(t)'!FM68-'2a)answer'!$I68)^2,"")</f>
        <v>1.2933465204289672E-3</v>
      </c>
      <c r="BZ185" s="32">
        <f>IFERROR(('2a) logm_x(t)'!FO68-'2a) logm_x(t)'!FN68-'2a)answer'!$I68)^2,"")</f>
        <v>1.419352157777241E-2</v>
      </c>
      <c r="CA185" s="32">
        <f>IFERROR(('2a) logm_x(t)'!FP68-'2a) logm_x(t)'!FO68-'2a)answer'!$I68)^2,"")</f>
        <v>1.9350948708009815E-3</v>
      </c>
      <c r="CB185" s="32">
        <f>IFERROR(('2a) logm_x(t)'!FQ68-'2a) logm_x(t)'!FP68-'2a)answer'!$I68)^2,"")</f>
        <v>2.1571791233382914E-3</v>
      </c>
      <c r="CC185" s="32">
        <f>IFERROR(('2a) logm_x(t)'!FR68-'2a) logm_x(t)'!FQ68-'2a)answer'!$I68)^2,"")</f>
        <v>7.1235496057009276E-4</v>
      </c>
      <c r="CD185" s="32">
        <f>IFERROR(('2a) logm_x(t)'!FS68-'2a) logm_x(t)'!FR68-'2a)answer'!$I68)^2,"")</f>
        <v>2.1896864491555571E-4</v>
      </c>
      <c r="CE185" s="32">
        <f>IFERROR(('2a) logm_x(t)'!FT68-'2a) logm_x(t)'!FS68-'2a)answer'!$I68)^2,"")</f>
        <v>5.2161705054857236E-3</v>
      </c>
      <c r="CF185" s="32">
        <f>IFERROR(('2a) logm_x(t)'!FU68-'2a) logm_x(t)'!FT68-'2a)answer'!$I68)^2,"")</f>
        <v>9.2869616192700743E-3</v>
      </c>
      <c r="CG185" s="32">
        <f>IFERROR(('2a) logm_x(t)'!FV68-'2a) logm_x(t)'!FU68-'2a)answer'!$I68)^2,"")</f>
        <v>1.2524945853947572E-3</v>
      </c>
      <c r="CH185" s="32">
        <f>IFERROR(('2a) logm_x(t)'!FW68-'2a) logm_x(t)'!FV68-'2a)answer'!$I68)^2,"")</f>
        <v>9.3101271043233476E-4</v>
      </c>
      <c r="CI185" s="32">
        <f>IFERROR(('2a) logm_x(t)'!FX68-'2a) logm_x(t)'!FW68-'2a)answer'!$I68)^2,"")</f>
        <v>6.9691087050800533E-3</v>
      </c>
      <c r="CJ185" s="32">
        <f>IFERROR(('2a) logm_x(t)'!FY68-'2a) logm_x(t)'!FX68-'2a)answer'!$I68)^2,"")</f>
        <v>5.1429102595567473E-3</v>
      </c>
      <c r="CK185" s="32">
        <f>IFERROR(('2a) logm_x(t)'!FZ68-'2a) logm_x(t)'!FY68-'2a)answer'!$I68)^2,"")</f>
        <v>2.8923197856347243E-3</v>
      </c>
      <c r="CL185" s="32">
        <f>IFERROR(('2a) logm_x(t)'!GA68-'2a) logm_x(t)'!FZ68-'2a)answer'!$I68)^2,"")</f>
        <v>6.969415204942998E-3</v>
      </c>
      <c r="CM185" s="32">
        <f>IFERROR(('2a) logm_x(t)'!GB68-'2a) logm_x(t)'!GA68-'2a)answer'!$I68)^2,"")</f>
        <v>6.722208833341823E-3</v>
      </c>
      <c r="CN185" s="32">
        <f>IFERROR(('2a) logm_x(t)'!GC68-'2a) logm_x(t)'!GB68-'2a)answer'!$I68)^2,"")</f>
        <v>1.128035735796711E-3</v>
      </c>
    </row>
    <row r="186" spans="1:92" x14ac:dyDescent="0.25">
      <c r="A186" s="31">
        <f t="shared" ref="A186:A230" si="12">A185+1</f>
        <v>66</v>
      </c>
      <c r="C186" s="32">
        <f>IFERROR(('2a) logm_x(t)'!CR69-'2a) logm_x(t)'!CQ69-'2a)answer'!$I69)^2,"")</f>
        <v>5.4709986342948956E-3</v>
      </c>
      <c r="D186" s="32">
        <f>IFERROR(('2a) logm_x(t)'!CS69-'2a) logm_x(t)'!CR69-'2a)answer'!$I69)^2,"")</f>
        <v>3.2583225090570527E-3</v>
      </c>
      <c r="E186" s="32">
        <f>IFERROR(('2a) logm_x(t)'!CT69-'2a) logm_x(t)'!CS69-'2a)answer'!$I69)^2,"")</f>
        <v>1.8259086884017443E-2</v>
      </c>
      <c r="F186" s="32">
        <f>IFERROR(('2a) logm_x(t)'!CU69-'2a) logm_x(t)'!CT69-'2a)answer'!$I69)^2,"")</f>
        <v>9.4984058256694149E-4</v>
      </c>
      <c r="G186" s="32">
        <f>IFERROR(('2a) logm_x(t)'!CV69-'2a) logm_x(t)'!CU69-'2a)answer'!$I69)^2,"")</f>
        <v>2.5455638767756484E-3</v>
      </c>
      <c r="H186" s="32">
        <f>IFERROR(('2a) logm_x(t)'!CW69-'2a) logm_x(t)'!CV69-'2a)answer'!$I69)^2,"")</f>
        <v>4.1406814457619912E-4</v>
      </c>
      <c r="I186" s="32">
        <f>IFERROR(('2a) logm_x(t)'!CX69-'2a) logm_x(t)'!CW69-'2a)answer'!$I69)^2,"")</f>
        <v>1.4680008629557228E-3</v>
      </c>
      <c r="J186" s="32">
        <f>IFERROR(('2a) logm_x(t)'!CY69-'2a) logm_x(t)'!CX69-'2a)answer'!$I69)^2,"")</f>
        <v>1.9801162499282147E-2</v>
      </c>
      <c r="K186" s="32">
        <f>IFERROR(('2a) logm_x(t)'!CZ69-'2a) logm_x(t)'!CY69-'2a)answer'!$I69)^2,"")</f>
        <v>1.8846142963280115E-2</v>
      </c>
      <c r="L186" s="32">
        <f>IFERROR(('2a) logm_x(t)'!DA69-'2a) logm_x(t)'!CZ69-'2a)answer'!$I69)^2,"")</f>
        <v>1.0324137483007309E-3</v>
      </c>
      <c r="M186" s="32">
        <f>IFERROR(('2a) logm_x(t)'!DB69-'2a) logm_x(t)'!DA69-'2a)answer'!$I69)^2,"")</f>
        <v>1.5791731426115557E-3</v>
      </c>
      <c r="N186" s="32">
        <f>IFERROR(('2a) logm_x(t)'!DC69-'2a) logm_x(t)'!DB69-'2a)answer'!$I69)^2,"")</f>
        <v>2.460242851620871E-4</v>
      </c>
      <c r="O186" s="32">
        <f>IFERROR(('2a) logm_x(t)'!DD69-'2a) logm_x(t)'!DC69-'2a)answer'!$I69)^2,"")</f>
        <v>1.2989465226285407E-2</v>
      </c>
      <c r="P186" s="32">
        <f>IFERROR(('2a) logm_x(t)'!DE69-'2a) logm_x(t)'!DD69-'2a)answer'!$I69)^2,"")</f>
        <v>3.3659935840868733E-3</v>
      </c>
      <c r="Q186" s="32">
        <f>IFERROR(('2a) logm_x(t)'!DF69-'2a) logm_x(t)'!DE69-'2a)answer'!$I69)^2,"")</f>
        <v>4.1453566845545611E-5</v>
      </c>
      <c r="R186" s="32">
        <f>IFERROR(('2a) logm_x(t)'!DG69-'2a) logm_x(t)'!DF69-'2a)answer'!$I69)^2,"")</f>
        <v>1.5562643971807917E-6</v>
      </c>
      <c r="S186" s="32">
        <f>IFERROR(('2a) logm_x(t)'!DH69-'2a) logm_x(t)'!DG69-'2a)answer'!$I69)^2,"")</f>
        <v>6.8644941660809351E-3</v>
      </c>
      <c r="T186" s="32">
        <f>IFERROR(('2a) logm_x(t)'!DI69-'2a) logm_x(t)'!DH69-'2a)answer'!$I69)^2,"")</f>
        <v>1.8703319994914098E-3</v>
      </c>
      <c r="U186" s="32">
        <f>IFERROR(('2a) logm_x(t)'!DJ69-'2a) logm_x(t)'!DI69-'2a)answer'!$I69)^2,"")</f>
        <v>4.1129947531990562E-4</v>
      </c>
      <c r="V186" s="32">
        <f>IFERROR(('2a) logm_x(t)'!DK69-'2a) logm_x(t)'!DJ69-'2a)answer'!$I69)^2,"")</f>
        <v>2.4426583588383751E-3</v>
      </c>
      <c r="W186" s="32">
        <f>IFERROR(('2a) logm_x(t)'!DL69-'2a) logm_x(t)'!DK69-'2a)answer'!$I69)^2,"")</f>
        <v>1.6293373356980501E-2</v>
      </c>
      <c r="X186" s="32">
        <f>IFERROR(('2a) logm_x(t)'!DM69-'2a) logm_x(t)'!DL69-'2a)answer'!$I69)^2,"")</f>
        <v>6.5411547334957619E-3</v>
      </c>
      <c r="Y186" s="32">
        <f>IFERROR(('2a) logm_x(t)'!DN69-'2a) logm_x(t)'!DM69-'2a)answer'!$I69)^2,"")</f>
        <v>1.1921692096098014E-2</v>
      </c>
      <c r="Z186" s="32">
        <f>IFERROR(('2a) logm_x(t)'!DO69-'2a) logm_x(t)'!DN69-'2a)answer'!$I69)^2,"")</f>
        <v>2.4392349933496397E-3</v>
      </c>
      <c r="AA186" s="32">
        <f>IFERROR(('2a) logm_x(t)'!DP69-'2a) logm_x(t)'!DO69-'2a)answer'!$I69)^2,"")</f>
        <v>2.0668102452724735E-4</v>
      </c>
      <c r="AB186" s="32">
        <f>IFERROR(('2a) logm_x(t)'!DQ69-'2a) logm_x(t)'!DP69-'2a)answer'!$I69)^2,"")</f>
        <v>1.4122714801629359E-4</v>
      </c>
      <c r="AC186" s="32">
        <f>IFERROR(('2a) logm_x(t)'!DR69-'2a) logm_x(t)'!DQ69-'2a)answer'!$I69)^2,"")</f>
        <v>1.8705156473175013E-7</v>
      </c>
      <c r="AD186" s="32">
        <f>IFERROR(('2a) logm_x(t)'!DS69-'2a) logm_x(t)'!DR69-'2a)answer'!$I69)^2,"")</f>
        <v>6.5340722067257163E-4</v>
      </c>
      <c r="AE186" s="32">
        <f>IFERROR(('2a) logm_x(t)'!DT69-'2a) logm_x(t)'!DS69-'2a)answer'!$I69)^2,"")</f>
        <v>8.433668855466335E-3</v>
      </c>
      <c r="AF186" s="32">
        <f>IFERROR(('2a) logm_x(t)'!DU69-'2a) logm_x(t)'!DT69-'2a)answer'!$I69)^2,"")</f>
        <v>2.5772602132051649E-3</v>
      </c>
      <c r="AG186" s="32">
        <f>IFERROR(('2a) logm_x(t)'!DV69-'2a) logm_x(t)'!DU69-'2a)answer'!$I69)^2,"")</f>
        <v>4.6019439618085709E-4</v>
      </c>
      <c r="AH186" s="32">
        <f>IFERROR(('2a) logm_x(t)'!DW69-'2a) logm_x(t)'!DV69-'2a)answer'!$I69)^2,"")</f>
        <v>2.0865064040413188E-3</v>
      </c>
      <c r="AI186" s="32">
        <f>IFERROR(('2a) logm_x(t)'!DX69-'2a) logm_x(t)'!DW69-'2a)answer'!$I69)^2,"")</f>
        <v>2.2712202246061181E-4</v>
      </c>
      <c r="AJ186" s="32">
        <f>IFERROR(('2a) logm_x(t)'!DY69-'2a) logm_x(t)'!DX69-'2a)answer'!$I69)^2,"")</f>
        <v>3.3664733083288933E-4</v>
      </c>
      <c r="AK186" s="32">
        <f>IFERROR(('2a) logm_x(t)'!DZ69-'2a) logm_x(t)'!DY69-'2a)answer'!$I69)^2,"")</f>
        <v>1.0923194664729902E-3</v>
      </c>
      <c r="AL186" s="32">
        <f>IFERROR(('2a) logm_x(t)'!EA69-'2a) logm_x(t)'!DZ69-'2a)answer'!$I69)^2,"")</f>
        <v>6.5783371587927152E-3</v>
      </c>
      <c r="AM186" s="32">
        <f>IFERROR(('2a) logm_x(t)'!EB69-'2a) logm_x(t)'!EA69-'2a)answer'!$I69)^2,"")</f>
        <v>7.7804213540899501E-3</v>
      </c>
      <c r="AN186" s="32">
        <f>IFERROR(('2a) logm_x(t)'!EC69-'2a) logm_x(t)'!EB69-'2a)answer'!$I69)^2,"")</f>
        <v>5.3310971414778485E-3</v>
      </c>
      <c r="AO186" s="32">
        <f>IFERROR(('2a) logm_x(t)'!ED69-'2a) logm_x(t)'!EC69-'2a)answer'!$I69)^2,"")</f>
        <v>1.9118161586965626E-3</v>
      </c>
      <c r="AP186" s="32">
        <f>IFERROR(('2a) logm_x(t)'!EE69-'2a) logm_x(t)'!ED69-'2a)answer'!$I69)^2,"")</f>
        <v>7.6969496660026263E-4</v>
      </c>
      <c r="AQ186" s="32">
        <f>IFERROR(('2a) logm_x(t)'!EF69-'2a) logm_x(t)'!EE69-'2a)answer'!$I69)^2,"")</f>
        <v>1.5933409078022576E-3</v>
      </c>
      <c r="AR186" s="32">
        <f>IFERROR(('2a) logm_x(t)'!EG69-'2a) logm_x(t)'!EF69-'2a)answer'!$I69)^2,"")</f>
        <v>2.9479658943369017E-3</v>
      </c>
      <c r="AS186" s="32">
        <f>IFERROR(('2a) logm_x(t)'!EH69-'2a) logm_x(t)'!EG69-'2a)answer'!$I69)^2,"")</f>
        <v>4.0287666131258353E-3</v>
      </c>
      <c r="AT186" s="32">
        <f>IFERROR(('2a) logm_x(t)'!EI69-'2a) logm_x(t)'!EH69-'2a)answer'!$I69)^2,"")</f>
        <v>1.7240963022487994E-3</v>
      </c>
      <c r="AU186" s="32">
        <f>IFERROR(('2a) logm_x(t)'!EJ69-'2a) logm_x(t)'!EI69-'2a)answer'!$I69)^2,"")</f>
        <v>7.420784399896474E-2</v>
      </c>
      <c r="AV186" s="32">
        <f>IFERROR(('2a) logm_x(t)'!EK69-'2a) logm_x(t)'!EJ69-'2a)answer'!$I69)^2,"")</f>
        <v>5.3804711724597127E-3</v>
      </c>
      <c r="AW186" s="32">
        <f>IFERROR(('2a) logm_x(t)'!EL69-'2a) logm_x(t)'!EK69-'2a)answer'!$I69)^2,"")</f>
        <v>1.8353544177680026E-2</v>
      </c>
      <c r="AX186" s="32">
        <f>IFERROR(('2a) logm_x(t)'!EM69-'2a) logm_x(t)'!EL69-'2a)answer'!$I69)^2,"")</f>
        <v>9.5036732370466746E-3</v>
      </c>
      <c r="AY186" s="32">
        <f>IFERROR(('2a) logm_x(t)'!EN69-'2a) logm_x(t)'!EM69-'2a)answer'!$I69)^2,"")</f>
        <v>5.5946412727880283E-3</v>
      </c>
      <c r="AZ186" s="32">
        <f>IFERROR(('2a) logm_x(t)'!EO69-'2a) logm_x(t)'!EN69-'2a)answer'!$I69)^2,"")</f>
        <v>2.1487630789725303E-2</v>
      </c>
      <c r="BA186" s="32">
        <f>IFERROR(('2a) logm_x(t)'!EP69-'2a) logm_x(t)'!EO69-'2a)answer'!$I69)^2,"")</f>
        <v>4.2315630928206763E-3</v>
      </c>
      <c r="BB186" s="32">
        <f>IFERROR(('2a) logm_x(t)'!EQ69-'2a) logm_x(t)'!EP69-'2a)answer'!$I69)^2,"")</f>
        <v>1.6040501124130635E-3</v>
      </c>
      <c r="BC186" s="32">
        <f>IFERROR(('2a) logm_x(t)'!ER69-'2a) logm_x(t)'!EQ69-'2a)answer'!$I69)^2,"")</f>
        <v>1.1943931639068572E-2</v>
      </c>
      <c r="BD186" s="32">
        <f>IFERROR(('2a) logm_x(t)'!ES69-'2a) logm_x(t)'!ER69-'2a)answer'!$I69)^2,"")</f>
        <v>1.2705646320574741E-3</v>
      </c>
      <c r="BE186" s="32">
        <f>IFERROR(('2a) logm_x(t)'!ET69-'2a) logm_x(t)'!ES69-'2a)answer'!$I69)^2,"")</f>
        <v>4.3887682502977582E-4</v>
      </c>
      <c r="BF186" s="32">
        <f>IFERROR(('2a) logm_x(t)'!EU69-'2a) logm_x(t)'!ET69-'2a)answer'!$I69)^2,"")</f>
        <v>1.3539680879355886E-3</v>
      </c>
      <c r="BG186" s="32">
        <f>IFERROR(('2a) logm_x(t)'!EV69-'2a) logm_x(t)'!EU69-'2a)answer'!$I69)^2,"")</f>
        <v>1.8354790939431199E-3</v>
      </c>
      <c r="BH186" s="32">
        <f>IFERROR(('2a) logm_x(t)'!EW69-'2a) logm_x(t)'!EV69-'2a)answer'!$I69)^2,"")</f>
        <v>1.3084196062068448E-5</v>
      </c>
      <c r="BI186" s="32">
        <f>IFERROR(('2a) logm_x(t)'!EX69-'2a) logm_x(t)'!EW69-'2a)answer'!$I69)^2,"")</f>
        <v>1.5886279318899228E-4</v>
      </c>
      <c r="BJ186" s="32">
        <f>IFERROR(('2a) logm_x(t)'!EY69-'2a) logm_x(t)'!EX69-'2a)answer'!$I69)^2,"")</f>
        <v>2.7853726046481466E-3</v>
      </c>
      <c r="BK186" s="32">
        <f>IFERROR(('2a) logm_x(t)'!EZ69-'2a) logm_x(t)'!EY69-'2a)answer'!$I69)^2,"")</f>
        <v>5.1987533636925435E-3</v>
      </c>
      <c r="BL186" s="32">
        <f>IFERROR(('2a) logm_x(t)'!FA69-'2a) logm_x(t)'!EZ69-'2a)answer'!$I69)^2,"")</f>
        <v>1.3787012097617479E-3</v>
      </c>
      <c r="BM186" s="32">
        <f>IFERROR(('2a) logm_x(t)'!FB69-'2a) logm_x(t)'!FA69-'2a)answer'!$I69)^2,"")</f>
        <v>2.6728141003966128E-3</v>
      </c>
      <c r="BN186" s="32">
        <f>IFERROR(('2a) logm_x(t)'!FC69-'2a) logm_x(t)'!FB69-'2a)answer'!$I69)^2,"")</f>
        <v>1.46346767754835E-2</v>
      </c>
      <c r="BO186" s="32">
        <f>IFERROR(('2a) logm_x(t)'!FD69-'2a) logm_x(t)'!FC69-'2a)answer'!$I69)^2,"")</f>
        <v>1.4834162874464771E-2</v>
      </c>
      <c r="BP186" s="32">
        <f>IFERROR(('2a) logm_x(t)'!FE69-'2a) logm_x(t)'!FD69-'2a)answer'!$I69)^2,"")</f>
        <v>1.0968815650647673E-2</v>
      </c>
      <c r="BQ186" s="32">
        <f>IFERROR(('2a) logm_x(t)'!FF69-'2a) logm_x(t)'!FE69-'2a)answer'!$I69)^2,"")</f>
        <v>4.4355954367612067E-3</v>
      </c>
      <c r="BR186" s="32">
        <f>IFERROR(('2a) logm_x(t)'!FG69-'2a) logm_x(t)'!FF69-'2a)answer'!$I69)^2,"")</f>
        <v>2.0528857304094561E-6</v>
      </c>
      <c r="BS186" s="32">
        <f>IFERROR(('2a) logm_x(t)'!FH69-'2a) logm_x(t)'!FG69-'2a)answer'!$I69)^2,"")</f>
        <v>4.9283253589067506E-4</v>
      </c>
      <c r="BT186" s="32">
        <f>IFERROR(('2a) logm_x(t)'!FI69-'2a) logm_x(t)'!FH69-'2a)answer'!$I69)^2,"")</f>
        <v>3.12352000332058E-6</v>
      </c>
      <c r="BU186" s="32">
        <f>IFERROR(('2a) logm_x(t)'!FJ69-'2a) logm_x(t)'!FI69-'2a)answer'!$I69)^2,"")</f>
        <v>2.0373465226003399E-3</v>
      </c>
      <c r="BV186" s="32">
        <f>IFERROR(('2a) logm_x(t)'!FK69-'2a) logm_x(t)'!FJ69-'2a)answer'!$I69)^2,"")</f>
        <v>1.9175256012597475E-3</v>
      </c>
      <c r="BW186" s="32">
        <f>IFERROR(('2a) logm_x(t)'!FL69-'2a) logm_x(t)'!FK69-'2a)answer'!$I69)^2,"")</f>
        <v>3.4756884679942418E-4</v>
      </c>
      <c r="BX186" s="32">
        <f>IFERROR(('2a) logm_x(t)'!FM69-'2a) logm_x(t)'!FL69-'2a)answer'!$I69)^2,"")</f>
        <v>3.9213797511631655E-3</v>
      </c>
      <c r="BY186" s="32">
        <f>IFERROR(('2a) logm_x(t)'!FN69-'2a) logm_x(t)'!FM69-'2a)answer'!$I69)^2,"")</f>
        <v>1.3397721406859056E-3</v>
      </c>
      <c r="BZ186" s="32">
        <f>IFERROR(('2a) logm_x(t)'!FO69-'2a) logm_x(t)'!FN69-'2a)answer'!$I69)^2,"")</f>
        <v>2.8535411216817821E-3</v>
      </c>
      <c r="CA186" s="32">
        <f>IFERROR(('2a) logm_x(t)'!FP69-'2a) logm_x(t)'!FO69-'2a)answer'!$I69)^2,"")</f>
        <v>2.8564685501522847E-2</v>
      </c>
      <c r="CB186" s="32">
        <f>IFERROR(('2a) logm_x(t)'!FQ69-'2a) logm_x(t)'!FP69-'2a)answer'!$I69)^2,"")</f>
        <v>1.9918997288025719E-5</v>
      </c>
      <c r="CC186" s="32">
        <f>IFERROR(('2a) logm_x(t)'!FR69-'2a) logm_x(t)'!FQ69-'2a)answer'!$I69)^2,"")</f>
        <v>8.6203929216807737E-4</v>
      </c>
      <c r="CD186" s="32">
        <f>IFERROR(('2a) logm_x(t)'!FS69-'2a) logm_x(t)'!FR69-'2a)answer'!$I69)^2,"")</f>
        <v>7.0222697097694371E-3</v>
      </c>
      <c r="CE186" s="32">
        <f>IFERROR(('2a) logm_x(t)'!FT69-'2a) logm_x(t)'!FS69-'2a)answer'!$I69)^2,"")</f>
        <v>9.6564218877961212E-5</v>
      </c>
      <c r="CF186" s="32">
        <f>IFERROR(('2a) logm_x(t)'!FU69-'2a) logm_x(t)'!FT69-'2a)answer'!$I69)^2,"")</f>
        <v>1.5185484251572605E-3</v>
      </c>
      <c r="CG186" s="32">
        <f>IFERROR(('2a) logm_x(t)'!FV69-'2a) logm_x(t)'!FU69-'2a)answer'!$I69)^2,"")</f>
        <v>9.0728512766758698E-4</v>
      </c>
      <c r="CH186" s="32">
        <f>IFERROR(('2a) logm_x(t)'!FW69-'2a) logm_x(t)'!FV69-'2a)answer'!$I69)^2,"")</f>
        <v>2.4777094167648117E-4</v>
      </c>
      <c r="CI186" s="32">
        <f>IFERROR(('2a) logm_x(t)'!FX69-'2a) logm_x(t)'!FW69-'2a)answer'!$I69)^2,"")</f>
        <v>2.8453883742613448E-5</v>
      </c>
      <c r="CJ186" s="32">
        <f>IFERROR(('2a) logm_x(t)'!FY69-'2a) logm_x(t)'!FX69-'2a)answer'!$I69)^2,"")</f>
        <v>3.9744700826885449E-6</v>
      </c>
      <c r="CK186" s="32">
        <f>IFERROR(('2a) logm_x(t)'!FZ69-'2a) logm_x(t)'!FY69-'2a)answer'!$I69)^2,"")</f>
        <v>7.3118482855977218E-4</v>
      </c>
      <c r="CL186" s="32">
        <f>IFERROR(('2a) logm_x(t)'!GA69-'2a) logm_x(t)'!FZ69-'2a)answer'!$I69)^2,"")</f>
        <v>9.5646684100654713E-3</v>
      </c>
      <c r="CM186" s="32">
        <f>IFERROR(('2a) logm_x(t)'!GB69-'2a) logm_x(t)'!GA69-'2a)answer'!$I69)^2,"")</f>
        <v>1.014080504638987E-3</v>
      </c>
      <c r="CN186" s="32">
        <f>IFERROR(('2a) logm_x(t)'!GC69-'2a) logm_x(t)'!GB69-'2a)answer'!$I69)^2,"")</f>
        <v>5.1833899495824206E-3</v>
      </c>
    </row>
    <row r="187" spans="1:92" x14ac:dyDescent="0.25">
      <c r="A187" s="31">
        <f t="shared" si="12"/>
        <v>67</v>
      </c>
      <c r="C187" s="32">
        <f>IFERROR(('2a) logm_x(t)'!CR70-'2a) logm_x(t)'!CQ70-'2a)answer'!$I70)^2,"")</f>
        <v>5.0668166466077632E-4</v>
      </c>
      <c r="D187" s="32">
        <f>IFERROR(('2a) logm_x(t)'!CS70-'2a) logm_x(t)'!CR70-'2a)answer'!$I70)^2,"")</f>
        <v>6.0745968947333411E-3</v>
      </c>
      <c r="E187" s="32">
        <f>IFERROR(('2a) logm_x(t)'!CT70-'2a) logm_x(t)'!CS70-'2a)answer'!$I70)^2,"")</f>
        <v>5.1281077782652334E-5</v>
      </c>
      <c r="F187" s="32">
        <f>IFERROR(('2a) logm_x(t)'!CU70-'2a) logm_x(t)'!CT70-'2a)answer'!$I70)^2,"")</f>
        <v>6.2658641425752937E-4</v>
      </c>
      <c r="G187" s="32">
        <f>IFERROR(('2a) logm_x(t)'!CV70-'2a) logm_x(t)'!CU70-'2a)answer'!$I70)^2,"")</f>
        <v>4.0927004435921794E-5</v>
      </c>
      <c r="H187" s="32">
        <f>IFERROR(('2a) logm_x(t)'!CW70-'2a) logm_x(t)'!CV70-'2a)answer'!$I70)^2,"")</f>
        <v>4.7807829042932713E-3</v>
      </c>
      <c r="I187" s="32">
        <f>IFERROR(('2a) logm_x(t)'!CX70-'2a) logm_x(t)'!CW70-'2a)answer'!$I70)^2,"")</f>
        <v>5.9319408011751871E-3</v>
      </c>
      <c r="J187" s="32">
        <f>IFERROR(('2a) logm_x(t)'!CY70-'2a) logm_x(t)'!CX70-'2a)answer'!$I70)^2,"")</f>
        <v>2.1285534968702217E-3</v>
      </c>
      <c r="K187" s="32">
        <f>IFERROR(('2a) logm_x(t)'!CZ70-'2a) logm_x(t)'!CY70-'2a)answer'!$I70)^2,"")</f>
        <v>1.770922483761616E-2</v>
      </c>
      <c r="L187" s="32">
        <f>IFERROR(('2a) logm_x(t)'!DA70-'2a) logm_x(t)'!CZ70-'2a)answer'!$I70)^2,"")</f>
        <v>1.9511403279643166E-2</v>
      </c>
      <c r="M187" s="32">
        <f>IFERROR(('2a) logm_x(t)'!DB70-'2a) logm_x(t)'!DA70-'2a)answer'!$I70)^2,"")</f>
        <v>9.3355834895750441E-4</v>
      </c>
      <c r="N187" s="32">
        <f>IFERROR(('2a) logm_x(t)'!DC70-'2a) logm_x(t)'!DB70-'2a)answer'!$I70)^2,"")</f>
        <v>6.6516390741725179E-3</v>
      </c>
      <c r="O187" s="32">
        <f>IFERROR(('2a) logm_x(t)'!DD70-'2a) logm_x(t)'!DC70-'2a)answer'!$I70)^2,"")</f>
        <v>2.4475149686645895E-3</v>
      </c>
      <c r="P187" s="32">
        <f>IFERROR(('2a) logm_x(t)'!DE70-'2a) logm_x(t)'!DD70-'2a)answer'!$I70)^2,"")</f>
        <v>2.8560692865666837E-3</v>
      </c>
      <c r="Q187" s="32">
        <f>IFERROR(('2a) logm_x(t)'!DF70-'2a) logm_x(t)'!DE70-'2a)answer'!$I70)^2,"")</f>
        <v>9.9315626005266061E-6</v>
      </c>
      <c r="R187" s="32">
        <f>IFERROR(('2a) logm_x(t)'!DG70-'2a) logm_x(t)'!DF70-'2a)answer'!$I70)^2,"")</f>
        <v>5.5852460974337194E-3</v>
      </c>
      <c r="S187" s="32">
        <f>IFERROR(('2a) logm_x(t)'!DH70-'2a) logm_x(t)'!DG70-'2a)answer'!$I70)^2,"")</f>
        <v>2.2947872917923589E-3</v>
      </c>
      <c r="T187" s="32">
        <f>IFERROR(('2a) logm_x(t)'!DI70-'2a) logm_x(t)'!DH70-'2a)answer'!$I70)^2,"")</f>
        <v>3.902773480447071E-3</v>
      </c>
      <c r="U187" s="32">
        <f>IFERROR(('2a) logm_x(t)'!DJ70-'2a) logm_x(t)'!DI70-'2a)answer'!$I70)^2,"")</f>
        <v>2.2142961423420315E-3</v>
      </c>
      <c r="V187" s="32">
        <f>IFERROR(('2a) logm_x(t)'!DK70-'2a) logm_x(t)'!DJ70-'2a)answer'!$I70)^2,"")</f>
        <v>2.0513867985064416E-3</v>
      </c>
      <c r="W187" s="32">
        <f>IFERROR(('2a) logm_x(t)'!DL70-'2a) logm_x(t)'!DK70-'2a)answer'!$I70)^2,"")</f>
        <v>1.0951085728832202E-2</v>
      </c>
      <c r="X187" s="32">
        <f>IFERROR(('2a) logm_x(t)'!DM70-'2a) logm_x(t)'!DL70-'2a)answer'!$I70)^2,"")</f>
        <v>2.5610959971932149E-3</v>
      </c>
      <c r="Y187" s="32">
        <f>IFERROR(('2a) logm_x(t)'!DN70-'2a) logm_x(t)'!DM70-'2a)answer'!$I70)^2,"")</f>
        <v>2.9260274597082992E-5</v>
      </c>
      <c r="Z187" s="32">
        <f>IFERROR(('2a) logm_x(t)'!DO70-'2a) logm_x(t)'!DN70-'2a)answer'!$I70)^2,"")</f>
        <v>1.4904222100003037E-3</v>
      </c>
      <c r="AA187" s="32">
        <f>IFERROR(('2a) logm_x(t)'!DP70-'2a) logm_x(t)'!DO70-'2a)answer'!$I70)^2,"")</f>
        <v>8.1440575005198319E-3</v>
      </c>
      <c r="AB187" s="32">
        <f>IFERROR(('2a) logm_x(t)'!DQ70-'2a) logm_x(t)'!DP70-'2a)answer'!$I70)^2,"")</f>
        <v>8.7997383816937455E-4</v>
      </c>
      <c r="AC187" s="32">
        <f>IFERROR(('2a) logm_x(t)'!DR70-'2a) logm_x(t)'!DQ70-'2a)answer'!$I70)^2,"")</f>
        <v>4.0739670749503015E-4</v>
      </c>
      <c r="AD187" s="32">
        <f>IFERROR(('2a) logm_x(t)'!DS70-'2a) logm_x(t)'!DR70-'2a)answer'!$I70)^2,"")</f>
        <v>5.0262587190786044E-3</v>
      </c>
      <c r="AE187" s="32">
        <f>IFERROR(('2a) logm_x(t)'!DT70-'2a) logm_x(t)'!DS70-'2a)answer'!$I70)^2,"")</f>
        <v>4.31424538673888E-3</v>
      </c>
      <c r="AF187" s="32">
        <f>IFERROR(('2a) logm_x(t)'!DU70-'2a) logm_x(t)'!DT70-'2a)answer'!$I70)^2,"")</f>
        <v>3.3340962912520129E-3</v>
      </c>
      <c r="AG187" s="32">
        <f>IFERROR(('2a) logm_x(t)'!DV70-'2a) logm_x(t)'!DU70-'2a)answer'!$I70)^2,"")</f>
        <v>1.5408206542218142E-4</v>
      </c>
      <c r="AH187" s="32">
        <f>IFERROR(('2a) logm_x(t)'!DW70-'2a) logm_x(t)'!DV70-'2a)answer'!$I70)^2,"")</f>
        <v>6.3827777550509923E-3</v>
      </c>
      <c r="AI187" s="32">
        <f>IFERROR(('2a) logm_x(t)'!DX70-'2a) logm_x(t)'!DW70-'2a)answer'!$I70)^2,"")</f>
        <v>4.0936211871963361E-3</v>
      </c>
      <c r="AJ187" s="32">
        <f>IFERROR(('2a) logm_x(t)'!DY70-'2a) logm_x(t)'!DX70-'2a)answer'!$I70)^2,"")</f>
        <v>2.9261419499194883E-3</v>
      </c>
      <c r="AK187" s="32">
        <f>IFERROR(('2a) logm_x(t)'!DZ70-'2a) logm_x(t)'!DY70-'2a)answer'!$I70)^2,"")</f>
        <v>2.6165671248378852E-4</v>
      </c>
      <c r="AL187" s="32">
        <f>IFERROR(('2a) logm_x(t)'!EA70-'2a) logm_x(t)'!DZ70-'2a)answer'!$I70)^2,"")</f>
        <v>3.4108746959890479E-5</v>
      </c>
      <c r="AM187" s="32">
        <f>IFERROR(('2a) logm_x(t)'!EB70-'2a) logm_x(t)'!EA70-'2a)answer'!$I70)^2,"")</f>
        <v>6.0429134578129824E-3</v>
      </c>
      <c r="AN187" s="32">
        <f>IFERROR(('2a) logm_x(t)'!EC70-'2a) logm_x(t)'!EB70-'2a)answer'!$I70)^2,"")</f>
        <v>8.6960094316753918E-4</v>
      </c>
      <c r="AO187" s="32">
        <f>IFERROR(('2a) logm_x(t)'!ED70-'2a) logm_x(t)'!EC70-'2a)answer'!$I70)^2,"")</f>
        <v>7.6093501689527875E-3</v>
      </c>
      <c r="AP187" s="32">
        <f>IFERROR(('2a) logm_x(t)'!EE70-'2a) logm_x(t)'!ED70-'2a)answer'!$I70)^2,"")</f>
        <v>2.2261047071524483E-5</v>
      </c>
      <c r="AQ187" s="32">
        <f>IFERROR(('2a) logm_x(t)'!EF70-'2a) logm_x(t)'!EE70-'2a)answer'!$I70)^2,"")</f>
        <v>2.1078077785922993E-3</v>
      </c>
      <c r="AR187" s="32">
        <f>IFERROR(('2a) logm_x(t)'!EG70-'2a) logm_x(t)'!EF70-'2a)answer'!$I70)^2,"")</f>
        <v>7.9035217550830941E-4</v>
      </c>
      <c r="AS187" s="32">
        <f>IFERROR(('2a) logm_x(t)'!EH70-'2a) logm_x(t)'!EG70-'2a)answer'!$I70)^2,"")</f>
        <v>1.8492303922278473E-3</v>
      </c>
      <c r="AT187" s="32">
        <f>IFERROR(('2a) logm_x(t)'!EI70-'2a) logm_x(t)'!EH70-'2a)answer'!$I70)^2,"")</f>
        <v>6.1682253474664222E-3</v>
      </c>
      <c r="AU187" s="32">
        <f>IFERROR(('2a) logm_x(t)'!EJ70-'2a) logm_x(t)'!EI70-'2a)answer'!$I70)^2,"")</f>
        <v>1.1990053199307221E-2</v>
      </c>
      <c r="AV187" s="32">
        <f>IFERROR(('2a) logm_x(t)'!EK70-'2a) logm_x(t)'!EJ70-'2a)answer'!$I70)^2,"")</f>
        <v>3.8386962375331145E-2</v>
      </c>
      <c r="AW187" s="32">
        <f>IFERROR(('2a) logm_x(t)'!EL70-'2a) logm_x(t)'!EK70-'2a)answer'!$I70)^2,"")</f>
        <v>1.2432889630438441E-3</v>
      </c>
      <c r="AX187" s="32">
        <f>IFERROR(('2a) logm_x(t)'!EM70-'2a) logm_x(t)'!EL70-'2a)answer'!$I70)^2,"")</f>
        <v>2.9845759271342611E-2</v>
      </c>
      <c r="AY187" s="32">
        <f>IFERROR(('2a) logm_x(t)'!EN70-'2a) logm_x(t)'!EM70-'2a)answer'!$I70)^2,"")</f>
        <v>9.4566895500047873E-3</v>
      </c>
      <c r="AZ187" s="32">
        <f>IFERROR(('2a) logm_x(t)'!EO70-'2a) logm_x(t)'!EN70-'2a)answer'!$I70)^2,"")</f>
        <v>2.0716633748831009E-4</v>
      </c>
      <c r="BA187" s="32">
        <f>IFERROR(('2a) logm_x(t)'!EP70-'2a) logm_x(t)'!EO70-'2a)answer'!$I70)^2,"")</f>
        <v>9.7341077661407824E-5</v>
      </c>
      <c r="BB187" s="32">
        <f>IFERROR(('2a) logm_x(t)'!EQ70-'2a) logm_x(t)'!EP70-'2a)answer'!$I70)^2,"")</f>
        <v>5.1340476287331733E-3</v>
      </c>
      <c r="BC187" s="32">
        <f>IFERROR(('2a) logm_x(t)'!ER70-'2a) logm_x(t)'!EQ70-'2a)answer'!$I70)^2,"")</f>
        <v>3.8898413882052334E-3</v>
      </c>
      <c r="BD187" s="32">
        <f>IFERROR(('2a) logm_x(t)'!ES70-'2a) logm_x(t)'!ER70-'2a)answer'!$I70)^2,"")</f>
        <v>1.1828925207004585E-3</v>
      </c>
      <c r="BE187" s="32">
        <f>IFERROR(('2a) logm_x(t)'!ET70-'2a) logm_x(t)'!ES70-'2a)answer'!$I70)^2,"")</f>
        <v>5.074958253864422E-5</v>
      </c>
      <c r="BF187" s="32">
        <f>IFERROR(('2a) logm_x(t)'!EU70-'2a) logm_x(t)'!ET70-'2a)answer'!$I70)^2,"")</f>
        <v>1.3168754217146318E-2</v>
      </c>
      <c r="BG187" s="32">
        <f>IFERROR(('2a) logm_x(t)'!EV70-'2a) logm_x(t)'!EU70-'2a)answer'!$I70)^2,"")</f>
        <v>3.5198015752065776E-3</v>
      </c>
      <c r="BH187" s="32">
        <f>IFERROR(('2a) logm_x(t)'!EW70-'2a) logm_x(t)'!EV70-'2a)answer'!$I70)^2,"")</f>
        <v>1.4810740568252498E-4</v>
      </c>
      <c r="BI187" s="32">
        <f>IFERROR(('2a) logm_x(t)'!EX70-'2a) logm_x(t)'!EW70-'2a)answer'!$I70)^2,"")</f>
        <v>8.4629934155475966E-3</v>
      </c>
      <c r="BJ187" s="32">
        <f>IFERROR(('2a) logm_x(t)'!EY70-'2a) logm_x(t)'!EX70-'2a)answer'!$I70)^2,"")</f>
        <v>8.6159824034292253E-3</v>
      </c>
      <c r="BK187" s="32">
        <f>IFERROR(('2a) logm_x(t)'!EZ70-'2a) logm_x(t)'!EY70-'2a)answer'!$I70)^2,"")</f>
        <v>1.051041299860228E-3</v>
      </c>
      <c r="BL187" s="32">
        <f>IFERROR(('2a) logm_x(t)'!FA70-'2a) logm_x(t)'!EZ70-'2a)answer'!$I70)^2,"")</f>
        <v>6.4737579264427369E-3</v>
      </c>
      <c r="BM187" s="32">
        <f>IFERROR(('2a) logm_x(t)'!FB70-'2a) logm_x(t)'!FA70-'2a)answer'!$I70)^2,"")</f>
        <v>6.366830734171115E-5</v>
      </c>
      <c r="BN187" s="32">
        <f>IFERROR(('2a) logm_x(t)'!FC70-'2a) logm_x(t)'!FB70-'2a)answer'!$I70)^2,"")</f>
        <v>3.8705239871272418E-5</v>
      </c>
      <c r="BO187" s="32">
        <f>IFERROR(('2a) logm_x(t)'!FD70-'2a) logm_x(t)'!FC70-'2a)answer'!$I70)^2,"")</f>
        <v>7.0033007741685483E-3</v>
      </c>
      <c r="BP187" s="32">
        <f>IFERROR(('2a) logm_x(t)'!FE70-'2a) logm_x(t)'!FD70-'2a)answer'!$I70)^2,"")</f>
        <v>5.521080956590492E-3</v>
      </c>
      <c r="BQ187" s="32">
        <f>IFERROR(('2a) logm_x(t)'!FF70-'2a) logm_x(t)'!FE70-'2a)answer'!$I70)^2,"")</f>
        <v>3.6220266494866042E-4</v>
      </c>
      <c r="BR187" s="32">
        <f>IFERROR(('2a) logm_x(t)'!FG70-'2a) logm_x(t)'!FF70-'2a)answer'!$I70)^2,"")</f>
        <v>3.8117092337938246E-4</v>
      </c>
      <c r="BS187" s="32">
        <f>IFERROR(('2a) logm_x(t)'!FH70-'2a) logm_x(t)'!FG70-'2a)answer'!$I70)^2,"")</f>
        <v>2.618571693391177E-4</v>
      </c>
      <c r="BT187" s="32">
        <f>IFERROR(('2a) logm_x(t)'!FI70-'2a) logm_x(t)'!FH70-'2a)answer'!$I70)^2,"")</f>
        <v>8.6862685229608207E-4</v>
      </c>
      <c r="BU187" s="32">
        <f>IFERROR(('2a) logm_x(t)'!FJ70-'2a) logm_x(t)'!FI70-'2a)answer'!$I70)^2,"")</f>
        <v>1.5284174199072732E-3</v>
      </c>
      <c r="BV187" s="32">
        <f>IFERROR(('2a) logm_x(t)'!FK70-'2a) logm_x(t)'!FJ70-'2a)answer'!$I70)^2,"")</f>
        <v>4.0466517588432015E-4</v>
      </c>
      <c r="BW187" s="32">
        <f>IFERROR(('2a) logm_x(t)'!FL70-'2a) logm_x(t)'!FK70-'2a)answer'!$I70)^2,"")</f>
        <v>2.2206588449112333E-3</v>
      </c>
      <c r="BX187" s="32">
        <f>IFERROR(('2a) logm_x(t)'!FM70-'2a) logm_x(t)'!FL70-'2a)answer'!$I70)^2,"")</f>
        <v>1.0039632919596874E-3</v>
      </c>
      <c r="BY187" s="32">
        <f>IFERROR(('2a) logm_x(t)'!FN70-'2a) logm_x(t)'!FM70-'2a)answer'!$I70)^2,"")</f>
        <v>1.5208149572698616E-3</v>
      </c>
      <c r="BZ187" s="32">
        <f>IFERROR(('2a) logm_x(t)'!FO70-'2a) logm_x(t)'!FN70-'2a)answer'!$I70)^2,"")</f>
        <v>2.3646009950714655E-3</v>
      </c>
      <c r="CA187" s="32">
        <f>IFERROR(('2a) logm_x(t)'!FP70-'2a) logm_x(t)'!FO70-'2a)answer'!$I70)^2,"")</f>
        <v>4.2585859053619908E-4</v>
      </c>
      <c r="CB187" s="32">
        <f>IFERROR(('2a) logm_x(t)'!FQ70-'2a) logm_x(t)'!FP70-'2a)answer'!$I70)^2,"")</f>
        <v>5.9753517825500736E-3</v>
      </c>
      <c r="CC187" s="32">
        <f>IFERROR(('2a) logm_x(t)'!FR70-'2a) logm_x(t)'!FQ70-'2a)answer'!$I70)^2,"")</f>
        <v>2.0054150582013699E-3</v>
      </c>
      <c r="CD187" s="32">
        <f>IFERROR(('2a) logm_x(t)'!FS70-'2a) logm_x(t)'!FR70-'2a)answer'!$I70)^2,"")</f>
        <v>1.9396891938762518E-4</v>
      </c>
      <c r="CE187" s="32">
        <f>IFERROR(('2a) logm_x(t)'!FT70-'2a) logm_x(t)'!FS70-'2a)answer'!$I70)^2,"")</f>
        <v>6.0459416174816768E-5</v>
      </c>
      <c r="CF187" s="32">
        <f>IFERROR(('2a) logm_x(t)'!FU70-'2a) logm_x(t)'!FT70-'2a)answer'!$I70)^2,"")</f>
        <v>2.1770408588509958E-3</v>
      </c>
      <c r="CG187" s="32">
        <f>IFERROR(('2a) logm_x(t)'!FV70-'2a) logm_x(t)'!FU70-'2a)answer'!$I70)^2,"")</f>
        <v>2.1540775803824535E-4</v>
      </c>
      <c r="CH187" s="32">
        <f>IFERROR(('2a) logm_x(t)'!FW70-'2a) logm_x(t)'!FV70-'2a)answer'!$I70)^2,"")</f>
        <v>1.6505459364726117E-2</v>
      </c>
      <c r="CI187" s="32">
        <f>IFERROR(('2a) logm_x(t)'!FX70-'2a) logm_x(t)'!FW70-'2a)answer'!$I70)^2,"")</f>
        <v>1.2960760772030156E-3</v>
      </c>
      <c r="CJ187" s="32">
        <f>IFERROR(('2a) logm_x(t)'!FY70-'2a) logm_x(t)'!FX70-'2a)answer'!$I70)^2,"")</f>
        <v>1.0785743129274332E-3</v>
      </c>
      <c r="CK187" s="32">
        <f>IFERROR(('2a) logm_x(t)'!FZ70-'2a) logm_x(t)'!FY70-'2a)answer'!$I70)^2,"")</f>
        <v>6.8826837173823808E-4</v>
      </c>
      <c r="CL187" s="32">
        <f>IFERROR(('2a) logm_x(t)'!GA70-'2a) logm_x(t)'!FZ70-'2a)answer'!$I70)^2,"")</f>
        <v>3.2698279616573079E-3</v>
      </c>
      <c r="CM187" s="32">
        <f>IFERROR(('2a) logm_x(t)'!GB70-'2a) logm_x(t)'!GA70-'2a)answer'!$I70)^2,"")</f>
        <v>1.2575051390108442E-2</v>
      </c>
      <c r="CN187" s="32">
        <f>IFERROR(('2a) logm_x(t)'!GC70-'2a) logm_x(t)'!GB70-'2a)answer'!$I70)^2,"")</f>
        <v>2.7723595545275657E-5</v>
      </c>
    </row>
    <row r="188" spans="1:92" x14ac:dyDescent="0.25">
      <c r="A188" s="31">
        <f t="shared" si="12"/>
        <v>68</v>
      </c>
      <c r="C188" s="32">
        <f>IFERROR(('2a) logm_x(t)'!CR71-'2a) logm_x(t)'!CQ71-'2a)answer'!$I71)^2,"")</f>
        <v>3.3605339560195658E-3</v>
      </c>
      <c r="D188" s="32">
        <f>IFERROR(('2a) logm_x(t)'!CS71-'2a) logm_x(t)'!CR71-'2a)answer'!$I71)^2,"")</f>
        <v>5.3872507430280804E-4</v>
      </c>
      <c r="E188" s="32">
        <f>IFERROR(('2a) logm_x(t)'!CT71-'2a) logm_x(t)'!CS71-'2a)answer'!$I71)^2,"")</f>
        <v>1.8471821038636559E-4</v>
      </c>
      <c r="F188" s="32">
        <f>IFERROR(('2a) logm_x(t)'!CU71-'2a) logm_x(t)'!CT71-'2a)answer'!$I71)^2,"")</f>
        <v>3.5024444488675971E-3</v>
      </c>
      <c r="G188" s="32">
        <f>IFERROR(('2a) logm_x(t)'!CV71-'2a) logm_x(t)'!CU71-'2a)answer'!$I71)^2,"")</f>
        <v>9.6464384823864781E-5</v>
      </c>
      <c r="H188" s="32">
        <f>IFERROR(('2a) logm_x(t)'!CW71-'2a) logm_x(t)'!CV71-'2a)answer'!$I71)^2,"")</f>
        <v>4.8339127190751046E-7</v>
      </c>
      <c r="I188" s="32">
        <f>IFERROR(('2a) logm_x(t)'!CX71-'2a) logm_x(t)'!CW71-'2a)answer'!$I71)^2,"")</f>
        <v>9.8923368753491905E-3</v>
      </c>
      <c r="J188" s="32">
        <f>IFERROR(('2a) logm_x(t)'!CY71-'2a) logm_x(t)'!CX71-'2a)answer'!$I71)^2,"")</f>
        <v>5.9956744788146419E-3</v>
      </c>
      <c r="K188" s="32">
        <f>IFERROR(('2a) logm_x(t)'!CZ71-'2a) logm_x(t)'!CY71-'2a)answer'!$I71)^2,"")</f>
        <v>5.5601640607687141E-3</v>
      </c>
      <c r="L188" s="32">
        <f>IFERROR(('2a) logm_x(t)'!DA71-'2a) logm_x(t)'!CZ71-'2a)answer'!$I71)^2,"")</f>
        <v>1.8134373023159647E-2</v>
      </c>
      <c r="M188" s="32">
        <f>IFERROR(('2a) logm_x(t)'!DB71-'2a) logm_x(t)'!DA71-'2a)answer'!$I71)^2,"")</f>
        <v>8.1838744799573495E-5</v>
      </c>
      <c r="N188" s="32">
        <f>IFERROR(('2a) logm_x(t)'!DC71-'2a) logm_x(t)'!DB71-'2a)answer'!$I71)^2,"")</f>
        <v>1.4008130280708276E-4</v>
      </c>
      <c r="O188" s="32">
        <f>IFERROR(('2a) logm_x(t)'!DD71-'2a) logm_x(t)'!DC71-'2a)answer'!$I71)^2,"")</f>
        <v>1.8052821733762676E-3</v>
      </c>
      <c r="P188" s="32">
        <f>IFERROR(('2a) logm_x(t)'!DE71-'2a) logm_x(t)'!DD71-'2a)answer'!$I71)^2,"")</f>
        <v>2.441431171138141E-2</v>
      </c>
      <c r="Q188" s="32">
        <f>IFERROR(('2a) logm_x(t)'!DF71-'2a) logm_x(t)'!DE71-'2a)answer'!$I71)^2,"")</f>
        <v>9.6322328501363685E-4</v>
      </c>
      <c r="R188" s="32">
        <f>IFERROR(('2a) logm_x(t)'!DG71-'2a) logm_x(t)'!DF71-'2a)answer'!$I71)^2,"")</f>
        <v>7.9780014287286777E-3</v>
      </c>
      <c r="S188" s="32">
        <f>IFERROR(('2a) logm_x(t)'!DH71-'2a) logm_x(t)'!DG71-'2a)answer'!$I71)^2,"")</f>
        <v>8.6961450450953777E-3</v>
      </c>
      <c r="T188" s="32">
        <f>IFERROR(('2a) logm_x(t)'!DI71-'2a) logm_x(t)'!DH71-'2a)answer'!$I71)^2,"")</f>
        <v>4.4028786434954868E-3</v>
      </c>
      <c r="U188" s="32">
        <f>IFERROR(('2a) logm_x(t)'!DJ71-'2a) logm_x(t)'!DI71-'2a)answer'!$I71)^2,"")</f>
        <v>1.6327400343300483E-3</v>
      </c>
      <c r="V188" s="32">
        <f>IFERROR(('2a) logm_x(t)'!DK71-'2a) logm_x(t)'!DJ71-'2a)answer'!$I71)^2,"")</f>
        <v>4.7520429547410185E-4</v>
      </c>
      <c r="W188" s="32">
        <f>IFERROR(('2a) logm_x(t)'!DL71-'2a) logm_x(t)'!DK71-'2a)answer'!$I71)^2,"")</f>
        <v>1.688648756672762E-5</v>
      </c>
      <c r="X188" s="32">
        <f>IFERROR(('2a) logm_x(t)'!DM71-'2a) logm_x(t)'!DL71-'2a)answer'!$I71)^2,"")</f>
        <v>1.3280388494625187E-2</v>
      </c>
      <c r="Y188" s="32">
        <f>IFERROR(('2a) logm_x(t)'!DN71-'2a) logm_x(t)'!DM71-'2a)answer'!$I71)^2,"")</f>
        <v>4.460497712142299E-3</v>
      </c>
      <c r="Z188" s="32">
        <f>IFERROR(('2a) logm_x(t)'!DO71-'2a) logm_x(t)'!DN71-'2a)answer'!$I71)^2,"")</f>
        <v>6.5618479042834688E-4</v>
      </c>
      <c r="AA188" s="32">
        <f>IFERROR(('2a) logm_x(t)'!DP71-'2a) logm_x(t)'!DO71-'2a)answer'!$I71)^2,"")</f>
        <v>2.2782676413718744E-5</v>
      </c>
      <c r="AB188" s="32">
        <f>IFERROR(('2a) logm_x(t)'!DQ71-'2a) logm_x(t)'!DP71-'2a)answer'!$I71)^2,"")</f>
        <v>9.3611078108174171E-3</v>
      </c>
      <c r="AC188" s="32">
        <f>IFERROR(('2a) logm_x(t)'!DR71-'2a) logm_x(t)'!DQ71-'2a)answer'!$I71)^2,"")</f>
        <v>5.8688160319622876E-3</v>
      </c>
      <c r="AD188" s="32">
        <f>IFERROR(('2a) logm_x(t)'!DS71-'2a) logm_x(t)'!DR71-'2a)answer'!$I71)^2,"")</f>
        <v>3.808507455000423E-4</v>
      </c>
      <c r="AE188" s="32">
        <f>IFERROR(('2a) logm_x(t)'!DT71-'2a) logm_x(t)'!DS71-'2a)answer'!$I71)^2,"")</f>
        <v>2.7464729446852118E-3</v>
      </c>
      <c r="AF188" s="32">
        <f>IFERROR(('2a) logm_x(t)'!DU71-'2a) logm_x(t)'!DT71-'2a)answer'!$I71)^2,"")</f>
        <v>1.8916007896933487E-3</v>
      </c>
      <c r="AG188" s="32">
        <f>IFERROR(('2a) logm_x(t)'!DV71-'2a) logm_x(t)'!DU71-'2a)answer'!$I71)^2,"")</f>
        <v>1.0040136316022373E-2</v>
      </c>
      <c r="AH188" s="32">
        <f>IFERROR(('2a) logm_x(t)'!DW71-'2a) logm_x(t)'!DV71-'2a)answer'!$I71)^2,"")</f>
        <v>1.7912948637527876E-2</v>
      </c>
      <c r="AI188" s="32">
        <f>IFERROR(('2a) logm_x(t)'!DX71-'2a) logm_x(t)'!DW71-'2a)answer'!$I71)^2,"")</f>
        <v>1.1190434815034584E-4</v>
      </c>
      <c r="AJ188" s="32">
        <f>IFERROR(('2a) logm_x(t)'!DY71-'2a) logm_x(t)'!DX71-'2a)answer'!$I71)^2,"")</f>
        <v>3.3972721978044423E-3</v>
      </c>
      <c r="AK188" s="32">
        <f>IFERROR(('2a) logm_x(t)'!DZ71-'2a) logm_x(t)'!DY71-'2a)answer'!$I71)^2,"")</f>
        <v>1.8109752581859823E-4</v>
      </c>
      <c r="AL188" s="32">
        <f>IFERROR(('2a) logm_x(t)'!EA71-'2a) logm_x(t)'!DZ71-'2a)answer'!$I71)^2,"")</f>
        <v>4.8771439512590041E-4</v>
      </c>
      <c r="AM188" s="32">
        <f>IFERROR(('2a) logm_x(t)'!EB71-'2a) logm_x(t)'!EA71-'2a)answer'!$I71)^2,"")</f>
        <v>1.3658349346874104E-3</v>
      </c>
      <c r="AN188" s="32">
        <f>IFERROR(('2a) logm_x(t)'!EC71-'2a) logm_x(t)'!EB71-'2a)answer'!$I71)^2,"")</f>
        <v>2.3893381376265853E-4</v>
      </c>
      <c r="AO188" s="32">
        <f>IFERROR(('2a) logm_x(t)'!ED71-'2a) logm_x(t)'!EC71-'2a)answer'!$I71)^2,"")</f>
        <v>5.0952918545442059E-4</v>
      </c>
      <c r="AP188" s="32">
        <f>IFERROR(('2a) logm_x(t)'!EE71-'2a) logm_x(t)'!ED71-'2a)answer'!$I71)^2,"")</f>
        <v>2.4183665573694313E-3</v>
      </c>
      <c r="AQ188" s="32">
        <f>IFERROR(('2a) logm_x(t)'!EF71-'2a) logm_x(t)'!EE71-'2a)answer'!$I71)^2,"")</f>
        <v>9.6601573574763987E-4</v>
      </c>
      <c r="AR188" s="32">
        <f>IFERROR(('2a) logm_x(t)'!EG71-'2a) logm_x(t)'!EF71-'2a)answer'!$I71)^2,"")</f>
        <v>2.4672528492833867E-4</v>
      </c>
      <c r="AS188" s="32">
        <f>IFERROR(('2a) logm_x(t)'!EH71-'2a) logm_x(t)'!EG71-'2a)answer'!$I71)^2,"")</f>
        <v>1.1399085996770425E-2</v>
      </c>
      <c r="AT188" s="32">
        <f>IFERROR(('2a) logm_x(t)'!EI71-'2a) logm_x(t)'!EH71-'2a)answer'!$I71)^2,"")</f>
        <v>1.725901629824198E-3</v>
      </c>
      <c r="AU188" s="32">
        <f>IFERROR(('2a) logm_x(t)'!EJ71-'2a) logm_x(t)'!EI71-'2a)answer'!$I71)^2,"")</f>
        <v>1.7540839541824765E-4</v>
      </c>
      <c r="AV188" s="32">
        <f>IFERROR(('2a) logm_x(t)'!EK71-'2a) logm_x(t)'!EJ71-'2a)answer'!$I71)^2,"")</f>
        <v>1.1546266250227579E-2</v>
      </c>
      <c r="AW188" s="32">
        <f>IFERROR(('2a) logm_x(t)'!EL71-'2a) logm_x(t)'!EK71-'2a)answer'!$I71)^2,"")</f>
        <v>5.1923002070179407E-2</v>
      </c>
      <c r="AX188" s="32">
        <f>IFERROR(('2a) logm_x(t)'!EM71-'2a) logm_x(t)'!EL71-'2a)answer'!$I71)^2,"")</f>
        <v>8.7332445822389012E-4</v>
      </c>
      <c r="AY188" s="32">
        <f>IFERROR(('2a) logm_x(t)'!EN71-'2a) logm_x(t)'!EM71-'2a)answer'!$I71)^2,"")</f>
        <v>1.1854265854483006E-3</v>
      </c>
      <c r="AZ188" s="32">
        <f>IFERROR(('2a) logm_x(t)'!EO71-'2a) logm_x(t)'!EN71-'2a)answer'!$I71)^2,"")</f>
        <v>1.220440932337088E-2</v>
      </c>
      <c r="BA188" s="32">
        <f>IFERROR(('2a) logm_x(t)'!EP71-'2a) logm_x(t)'!EO71-'2a)answer'!$I71)^2,"")</f>
        <v>1.0530861810630593E-2</v>
      </c>
      <c r="BB188" s="32">
        <f>IFERROR(('2a) logm_x(t)'!EQ71-'2a) logm_x(t)'!EP71-'2a)answer'!$I71)^2,"")</f>
        <v>5.1796856848987014E-4</v>
      </c>
      <c r="BC188" s="32">
        <f>IFERROR(('2a) logm_x(t)'!ER71-'2a) logm_x(t)'!EQ71-'2a)answer'!$I71)^2,"")</f>
        <v>9.8222814889960088E-6</v>
      </c>
      <c r="BD188" s="32">
        <f>IFERROR(('2a) logm_x(t)'!ES71-'2a) logm_x(t)'!ER71-'2a)answer'!$I71)^2,"")</f>
        <v>5.8494629016605008E-4</v>
      </c>
      <c r="BE188" s="32">
        <f>IFERROR(('2a) logm_x(t)'!ET71-'2a) logm_x(t)'!ES71-'2a)answer'!$I71)^2,"")</f>
        <v>1.0416867775471843E-5</v>
      </c>
      <c r="BF188" s="32">
        <f>IFERROR(('2a) logm_x(t)'!EU71-'2a) logm_x(t)'!ET71-'2a)answer'!$I71)^2,"")</f>
        <v>1.7743767615050251E-3</v>
      </c>
      <c r="BG188" s="32">
        <f>IFERROR(('2a) logm_x(t)'!EV71-'2a) logm_x(t)'!EU71-'2a)answer'!$I71)^2,"")</f>
        <v>1.4968624217810553E-4</v>
      </c>
      <c r="BH188" s="32">
        <f>IFERROR(('2a) logm_x(t)'!EW71-'2a) logm_x(t)'!EV71-'2a)answer'!$I71)^2,"")</f>
        <v>1.4719284296311901E-2</v>
      </c>
      <c r="BI188" s="32">
        <f>IFERROR(('2a) logm_x(t)'!EX71-'2a) logm_x(t)'!EW71-'2a)answer'!$I71)^2,"")</f>
        <v>2.6096245320429683E-3</v>
      </c>
      <c r="BJ188" s="32">
        <f>IFERROR(('2a) logm_x(t)'!EY71-'2a) logm_x(t)'!EX71-'2a)answer'!$I71)^2,"")</f>
        <v>1.9173863016927998E-4</v>
      </c>
      <c r="BK188" s="32">
        <f>IFERROR(('2a) logm_x(t)'!EZ71-'2a) logm_x(t)'!EY71-'2a)answer'!$I71)^2,"")</f>
        <v>1.2980554013368917E-2</v>
      </c>
      <c r="BL188" s="32">
        <f>IFERROR(('2a) logm_x(t)'!FA71-'2a) logm_x(t)'!EZ71-'2a)answer'!$I71)^2,"")</f>
        <v>5.705288264929974E-3</v>
      </c>
      <c r="BM188" s="32">
        <f>IFERROR(('2a) logm_x(t)'!FB71-'2a) logm_x(t)'!FA71-'2a)answer'!$I71)^2,"")</f>
        <v>3.4274026947893502E-6</v>
      </c>
      <c r="BN188" s="32">
        <f>IFERROR(('2a) logm_x(t)'!FC71-'2a) logm_x(t)'!FB71-'2a)answer'!$I71)^2,"")</f>
        <v>7.6984701628384628E-4</v>
      </c>
      <c r="BO188" s="32">
        <f>IFERROR(('2a) logm_x(t)'!FD71-'2a) logm_x(t)'!FC71-'2a)answer'!$I71)^2,"")</f>
        <v>4.2038095588870132E-5</v>
      </c>
      <c r="BP188" s="32">
        <f>IFERROR(('2a) logm_x(t)'!FE71-'2a) logm_x(t)'!FD71-'2a)answer'!$I71)^2,"")</f>
        <v>4.4651417422805015E-3</v>
      </c>
      <c r="BQ188" s="32">
        <f>IFERROR(('2a) logm_x(t)'!FF71-'2a) logm_x(t)'!FE71-'2a)answer'!$I71)^2,"")</f>
        <v>1.6926652692157999E-6</v>
      </c>
      <c r="BR188" s="32">
        <f>IFERROR(('2a) logm_x(t)'!FG71-'2a) logm_x(t)'!FF71-'2a)answer'!$I71)^2,"")</f>
        <v>1.1081203603593303E-2</v>
      </c>
      <c r="BS188" s="32">
        <f>IFERROR(('2a) logm_x(t)'!FH71-'2a) logm_x(t)'!FG71-'2a)answer'!$I71)^2,"")</f>
        <v>3.2200112394182461E-3</v>
      </c>
      <c r="BT188" s="32">
        <f>IFERROR(('2a) logm_x(t)'!FI71-'2a) logm_x(t)'!FH71-'2a)answer'!$I71)^2,"")</f>
        <v>6.9504256688966118E-4</v>
      </c>
      <c r="BU188" s="32">
        <f>IFERROR(('2a) logm_x(t)'!FJ71-'2a) logm_x(t)'!FI71-'2a)answer'!$I71)^2,"")</f>
        <v>1.1740697740818084E-3</v>
      </c>
      <c r="BV188" s="32">
        <f>IFERROR(('2a) logm_x(t)'!FK71-'2a) logm_x(t)'!FJ71-'2a)answer'!$I71)^2,"")</f>
        <v>2.5407833900677255E-4</v>
      </c>
      <c r="BW188" s="32">
        <f>IFERROR(('2a) logm_x(t)'!FL71-'2a) logm_x(t)'!FK71-'2a)answer'!$I71)^2,"")</f>
        <v>4.9421316476111184E-4</v>
      </c>
      <c r="BX188" s="32">
        <f>IFERROR(('2a) logm_x(t)'!FM71-'2a) logm_x(t)'!FL71-'2a)answer'!$I71)^2,"")</f>
        <v>3.0214960654185597E-3</v>
      </c>
      <c r="BY188" s="32">
        <f>IFERROR(('2a) logm_x(t)'!FN71-'2a) logm_x(t)'!FM71-'2a)answer'!$I71)^2,"")</f>
        <v>4.4836592660591894E-4</v>
      </c>
      <c r="BZ188" s="32">
        <f>IFERROR(('2a) logm_x(t)'!FO71-'2a) logm_x(t)'!FN71-'2a)answer'!$I71)^2,"")</f>
        <v>5.1922518685421793E-3</v>
      </c>
      <c r="CA188" s="32">
        <f>IFERROR(('2a) logm_x(t)'!FP71-'2a) logm_x(t)'!FO71-'2a)answer'!$I71)^2,"")</f>
        <v>1.2554934139304636E-2</v>
      </c>
      <c r="CB188" s="32">
        <f>IFERROR(('2a) logm_x(t)'!FQ71-'2a) logm_x(t)'!FP71-'2a)answer'!$I71)^2,"")</f>
        <v>8.8548761040733363E-4</v>
      </c>
      <c r="CC188" s="32">
        <f>IFERROR(('2a) logm_x(t)'!FR71-'2a) logm_x(t)'!FQ71-'2a)answer'!$I71)^2,"")</f>
        <v>2.3284570555849853E-3</v>
      </c>
      <c r="CD188" s="32">
        <f>IFERROR(('2a) logm_x(t)'!FS71-'2a) logm_x(t)'!FR71-'2a)answer'!$I71)^2,"")</f>
        <v>1.4307281794023361E-3</v>
      </c>
      <c r="CE188" s="32">
        <f>IFERROR(('2a) logm_x(t)'!FT71-'2a) logm_x(t)'!FS71-'2a)answer'!$I71)^2,"")</f>
        <v>3.6972993202031365E-5</v>
      </c>
      <c r="CF188" s="32">
        <f>IFERROR(('2a) logm_x(t)'!FU71-'2a) logm_x(t)'!FT71-'2a)answer'!$I71)^2,"")</f>
        <v>4.7616246243486967E-4</v>
      </c>
      <c r="CG188" s="32">
        <f>IFERROR(('2a) logm_x(t)'!FV71-'2a) logm_x(t)'!FU71-'2a)answer'!$I71)^2,"")</f>
        <v>1.47122751225558E-3</v>
      </c>
      <c r="CH188" s="32">
        <f>IFERROR(('2a) logm_x(t)'!FW71-'2a) logm_x(t)'!FV71-'2a)answer'!$I71)^2,"")</f>
        <v>7.9964657312849312E-4</v>
      </c>
      <c r="CI188" s="32">
        <f>IFERROR(('2a) logm_x(t)'!FX71-'2a) logm_x(t)'!FW71-'2a)answer'!$I71)^2,"")</f>
        <v>1.0778905750216004E-2</v>
      </c>
      <c r="CJ188" s="32">
        <f>IFERROR(('2a) logm_x(t)'!FY71-'2a) logm_x(t)'!FX71-'2a)answer'!$I71)^2,"")</f>
        <v>6.3416327697693653E-3</v>
      </c>
      <c r="CK188" s="32">
        <f>IFERROR(('2a) logm_x(t)'!FZ71-'2a) logm_x(t)'!FY71-'2a)answer'!$I71)^2,"")</f>
        <v>6.0077285451782275E-5</v>
      </c>
      <c r="CL188" s="32">
        <f>IFERROR(('2a) logm_x(t)'!GA71-'2a) logm_x(t)'!FZ71-'2a)answer'!$I71)^2,"")</f>
        <v>6.0954619509581763E-5</v>
      </c>
      <c r="CM188" s="32">
        <f>IFERROR(('2a) logm_x(t)'!GB71-'2a) logm_x(t)'!GA71-'2a)answer'!$I71)^2,"")</f>
        <v>5.7148391875310907E-3</v>
      </c>
      <c r="CN188" s="32">
        <f>IFERROR(('2a) logm_x(t)'!GC71-'2a) logm_x(t)'!GB71-'2a)answer'!$I71)^2,"")</f>
        <v>4.3201233829205567E-4</v>
      </c>
    </row>
    <row r="189" spans="1:92" x14ac:dyDescent="0.25">
      <c r="A189" s="31">
        <f t="shared" si="12"/>
        <v>69</v>
      </c>
      <c r="C189" s="32">
        <f>IFERROR(('2a) logm_x(t)'!CR72-'2a) logm_x(t)'!CQ72-'2a)answer'!$I72)^2,"")</f>
        <v>1.5583638589505497E-3</v>
      </c>
      <c r="D189" s="32">
        <f>IFERROR(('2a) logm_x(t)'!CS72-'2a) logm_x(t)'!CR72-'2a)answer'!$I72)^2,"")</f>
        <v>9.1115919257467315E-4</v>
      </c>
      <c r="E189" s="32">
        <f>IFERROR(('2a) logm_x(t)'!CT72-'2a) logm_x(t)'!CS72-'2a)answer'!$I72)^2,"")</f>
        <v>8.0029000380004451E-3</v>
      </c>
      <c r="F189" s="32">
        <f>IFERROR(('2a) logm_x(t)'!CU72-'2a) logm_x(t)'!CT72-'2a)answer'!$I72)^2,"")</f>
        <v>2.2769340634634385E-3</v>
      </c>
      <c r="G189" s="32">
        <f>IFERROR(('2a) logm_x(t)'!CV72-'2a) logm_x(t)'!CU72-'2a)answer'!$I72)^2,"")</f>
        <v>3.9330029329034649E-2</v>
      </c>
      <c r="H189" s="32">
        <f>IFERROR(('2a) logm_x(t)'!CW72-'2a) logm_x(t)'!CV72-'2a)answer'!$I72)^2,"")</f>
        <v>2.8409295975418967E-5</v>
      </c>
      <c r="I189" s="32">
        <f>IFERROR(('2a) logm_x(t)'!CX72-'2a) logm_x(t)'!CW72-'2a)answer'!$I72)^2,"")</f>
        <v>2.7659935558817569E-3</v>
      </c>
      <c r="J189" s="32">
        <f>IFERROR(('2a) logm_x(t)'!CY72-'2a) logm_x(t)'!CX72-'2a)answer'!$I72)^2,"")</f>
        <v>4.341701770884222E-5</v>
      </c>
      <c r="K189" s="32">
        <f>IFERROR(('2a) logm_x(t)'!CZ72-'2a) logm_x(t)'!CY72-'2a)answer'!$I72)^2,"")</f>
        <v>3.5330331534116091E-4</v>
      </c>
      <c r="L189" s="32">
        <f>IFERROR(('2a) logm_x(t)'!DA72-'2a) logm_x(t)'!CZ72-'2a)answer'!$I72)^2,"")</f>
        <v>9.9252899500490129E-4</v>
      </c>
      <c r="M189" s="32">
        <f>IFERROR(('2a) logm_x(t)'!DB72-'2a) logm_x(t)'!DA72-'2a)answer'!$I72)^2,"")</f>
        <v>7.3102486911323975E-4</v>
      </c>
      <c r="N189" s="32">
        <f>IFERROR(('2a) logm_x(t)'!DC72-'2a) logm_x(t)'!DB72-'2a)answer'!$I72)^2,"")</f>
        <v>3.5404840501079301E-4</v>
      </c>
      <c r="O189" s="32">
        <f>IFERROR(('2a) logm_x(t)'!DD72-'2a) logm_x(t)'!DC72-'2a)answer'!$I72)^2,"")</f>
        <v>1.830000112155946E-2</v>
      </c>
      <c r="P189" s="32">
        <f>IFERROR(('2a) logm_x(t)'!DE72-'2a) logm_x(t)'!DD72-'2a)answer'!$I72)^2,"")</f>
        <v>1.9109745353851237E-4</v>
      </c>
      <c r="Q189" s="32">
        <f>IFERROR(('2a) logm_x(t)'!DF72-'2a) logm_x(t)'!DE72-'2a)answer'!$I72)^2,"")</f>
        <v>6.41795256435276E-3</v>
      </c>
      <c r="R189" s="32">
        <f>IFERROR(('2a) logm_x(t)'!DG72-'2a) logm_x(t)'!DF72-'2a)answer'!$I72)^2,"")</f>
        <v>5.1777624902340528E-3</v>
      </c>
      <c r="S189" s="32">
        <f>IFERROR(('2a) logm_x(t)'!DH72-'2a) logm_x(t)'!DG72-'2a)answer'!$I72)^2,"")</f>
        <v>6.035957045982367E-4</v>
      </c>
      <c r="T189" s="32">
        <f>IFERROR(('2a) logm_x(t)'!DI72-'2a) logm_x(t)'!DH72-'2a)answer'!$I72)^2,"")</f>
        <v>4.2924706683705752E-2</v>
      </c>
      <c r="U189" s="32">
        <f>IFERROR(('2a) logm_x(t)'!DJ72-'2a) logm_x(t)'!DI72-'2a)answer'!$I72)^2,"")</f>
        <v>2.4294488396527422E-2</v>
      </c>
      <c r="V189" s="32">
        <f>IFERROR(('2a) logm_x(t)'!DK72-'2a) logm_x(t)'!DJ72-'2a)answer'!$I72)^2,"")</f>
        <v>9.8175330105478194E-4</v>
      </c>
      <c r="W189" s="32">
        <f>IFERROR(('2a) logm_x(t)'!DL72-'2a) logm_x(t)'!DK72-'2a)answer'!$I72)^2,"")</f>
        <v>6.368559053079495E-3</v>
      </c>
      <c r="X189" s="32">
        <f>IFERROR(('2a) logm_x(t)'!DM72-'2a) logm_x(t)'!DL72-'2a)answer'!$I72)^2,"")</f>
        <v>1.6307384134916136E-3</v>
      </c>
      <c r="Y189" s="32">
        <f>IFERROR(('2a) logm_x(t)'!DN72-'2a) logm_x(t)'!DM72-'2a)answer'!$I72)^2,"")</f>
        <v>2.1596525561793155E-3</v>
      </c>
      <c r="Z189" s="32">
        <f>IFERROR(('2a) logm_x(t)'!DO72-'2a) logm_x(t)'!DN72-'2a)answer'!$I72)^2,"")</f>
        <v>3.3420814702234754E-3</v>
      </c>
      <c r="AA189" s="32">
        <f>IFERROR(('2a) logm_x(t)'!DP72-'2a) logm_x(t)'!DO72-'2a)answer'!$I72)^2,"")</f>
        <v>1.1282643349804626E-3</v>
      </c>
      <c r="AB189" s="32">
        <f>IFERROR(('2a) logm_x(t)'!DQ72-'2a) logm_x(t)'!DP72-'2a)answer'!$I72)^2,"")</f>
        <v>1.065792597788814E-3</v>
      </c>
      <c r="AC189" s="32">
        <f>IFERROR(('2a) logm_x(t)'!DR72-'2a) logm_x(t)'!DQ72-'2a)answer'!$I72)^2,"")</f>
        <v>3.577510894040412E-4</v>
      </c>
      <c r="AD189" s="32">
        <f>IFERROR(('2a) logm_x(t)'!DS72-'2a) logm_x(t)'!DR72-'2a)answer'!$I72)^2,"")</f>
        <v>2.1662413947273183E-3</v>
      </c>
      <c r="AE189" s="32">
        <f>IFERROR(('2a) logm_x(t)'!DT72-'2a) logm_x(t)'!DS72-'2a)answer'!$I72)^2,"")</f>
        <v>5.7035899764598067E-4</v>
      </c>
      <c r="AF189" s="32">
        <f>IFERROR(('2a) logm_x(t)'!DU72-'2a) logm_x(t)'!DT72-'2a)answer'!$I72)^2,"")</f>
        <v>2.2164314301797677E-4</v>
      </c>
      <c r="AG189" s="32">
        <f>IFERROR(('2a) logm_x(t)'!DV72-'2a) logm_x(t)'!DU72-'2a)answer'!$I72)^2,"")</f>
        <v>9.7028951076117656E-4</v>
      </c>
      <c r="AH189" s="32">
        <f>IFERROR(('2a) logm_x(t)'!DW72-'2a) logm_x(t)'!DV72-'2a)answer'!$I72)^2,"")</f>
        <v>1.4231558696507359E-4</v>
      </c>
      <c r="AI189" s="32">
        <f>IFERROR(('2a) logm_x(t)'!DX72-'2a) logm_x(t)'!DW72-'2a)answer'!$I72)^2,"")</f>
        <v>8.5752424157683159E-4</v>
      </c>
      <c r="AJ189" s="32">
        <f>IFERROR(('2a) logm_x(t)'!DY72-'2a) logm_x(t)'!DX72-'2a)answer'!$I72)^2,"")</f>
        <v>1.6346038466757819E-3</v>
      </c>
      <c r="AK189" s="32">
        <f>IFERROR(('2a) logm_x(t)'!DZ72-'2a) logm_x(t)'!DY72-'2a)answer'!$I72)^2,"")</f>
        <v>3.5877556358628257E-3</v>
      </c>
      <c r="AL189" s="32">
        <f>IFERROR(('2a) logm_x(t)'!EA72-'2a) logm_x(t)'!DZ72-'2a)answer'!$I72)^2,"")</f>
        <v>1.2860825104793788E-3</v>
      </c>
      <c r="AM189" s="32">
        <f>IFERROR(('2a) logm_x(t)'!EB72-'2a) logm_x(t)'!EA72-'2a)answer'!$I72)^2,"")</f>
        <v>1.8498480099933969E-2</v>
      </c>
      <c r="AN189" s="32">
        <f>IFERROR(('2a) logm_x(t)'!EC72-'2a) logm_x(t)'!EB72-'2a)answer'!$I72)^2,"")</f>
        <v>1.6998869729910989E-2</v>
      </c>
      <c r="AO189" s="32">
        <f>IFERROR(('2a) logm_x(t)'!ED72-'2a) logm_x(t)'!EC72-'2a)answer'!$I72)^2,"")</f>
        <v>2.0824298823161652E-3</v>
      </c>
      <c r="AP189" s="32">
        <f>IFERROR(('2a) logm_x(t)'!EE72-'2a) logm_x(t)'!ED72-'2a)answer'!$I72)^2,"")</f>
        <v>4.1677627434744874E-5</v>
      </c>
      <c r="AQ189" s="32">
        <f>IFERROR(('2a) logm_x(t)'!EF72-'2a) logm_x(t)'!EE72-'2a)answer'!$I72)^2,"")</f>
        <v>7.1971818450742335E-6</v>
      </c>
      <c r="AR189" s="32">
        <f>IFERROR(('2a) logm_x(t)'!EG72-'2a) logm_x(t)'!EF72-'2a)answer'!$I72)^2,"")</f>
        <v>1.3799581767086201E-3</v>
      </c>
      <c r="AS189" s="32">
        <f>IFERROR(('2a) logm_x(t)'!EH72-'2a) logm_x(t)'!EG72-'2a)answer'!$I72)^2,"")</f>
        <v>3.7042236154037015E-3</v>
      </c>
      <c r="AT189" s="32">
        <f>IFERROR(('2a) logm_x(t)'!EI72-'2a) logm_x(t)'!EH72-'2a)answer'!$I72)^2,"")</f>
        <v>4.6210388162020206E-5</v>
      </c>
      <c r="AU189" s="32">
        <f>IFERROR(('2a) logm_x(t)'!EJ72-'2a) logm_x(t)'!EI72-'2a)answer'!$I72)^2,"")</f>
        <v>1.1900428773818644E-4</v>
      </c>
      <c r="AV189" s="32">
        <f>IFERROR(('2a) logm_x(t)'!EK72-'2a) logm_x(t)'!EJ72-'2a)answer'!$I72)^2,"")</f>
        <v>4.9668467440537574E-3</v>
      </c>
      <c r="AW189" s="32">
        <f>IFERROR(('2a) logm_x(t)'!EL72-'2a) logm_x(t)'!EK72-'2a)answer'!$I72)^2,"")</f>
        <v>1.9328538843810077E-7</v>
      </c>
      <c r="AX189" s="32">
        <f>IFERROR(('2a) logm_x(t)'!EM72-'2a) logm_x(t)'!EL72-'2a)answer'!$I72)^2,"")</f>
        <v>4.1914024841383214E-2</v>
      </c>
      <c r="AY189" s="32">
        <f>IFERROR(('2a) logm_x(t)'!EN72-'2a) logm_x(t)'!EM72-'2a)answer'!$I72)^2,"")</f>
        <v>3.1320809014300302E-3</v>
      </c>
      <c r="AZ189" s="32">
        <f>IFERROR(('2a) logm_x(t)'!EO72-'2a) logm_x(t)'!EN72-'2a)answer'!$I72)^2,"")</f>
        <v>2.5158465890909674E-3</v>
      </c>
      <c r="BA189" s="32">
        <f>IFERROR(('2a) logm_x(t)'!EP72-'2a) logm_x(t)'!EO72-'2a)answer'!$I72)^2,"")</f>
        <v>1.3178301249395536E-3</v>
      </c>
      <c r="BB189" s="32">
        <f>IFERROR(('2a) logm_x(t)'!EQ72-'2a) logm_x(t)'!EP72-'2a)answer'!$I72)^2,"")</f>
        <v>3.7797664970235876E-3</v>
      </c>
      <c r="BC189" s="32">
        <f>IFERROR(('2a) logm_x(t)'!ER72-'2a) logm_x(t)'!EQ72-'2a)answer'!$I72)^2,"")</f>
        <v>1.3753724214099232E-2</v>
      </c>
      <c r="BD189" s="32">
        <f>IFERROR(('2a) logm_x(t)'!ES72-'2a) logm_x(t)'!ER72-'2a)answer'!$I72)^2,"")</f>
        <v>1.2251975377166477E-2</v>
      </c>
      <c r="BE189" s="32">
        <f>IFERROR(('2a) logm_x(t)'!ET72-'2a) logm_x(t)'!ES72-'2a)answer'!$I72)^2,"")</f>
        <v>1.0128229327970615E-4</v>
      </c>
      <c r="BF189" s="32">
        <f>IFERROR(('2a) logm_x(t)'!EU72-'2a) logm_x(t)'!ET72-'2a)answer'!$I72)^2,"")</f>
        <v>3.3381283668717024E-4</v>
      </c>
      <c r="BG189" s="32">
        <f>IFERROR(('2a) logm_x(t)'!EV72-'2a) logm_x(t)'!EU72-'2a)answer'!$I72)^2,"")</f>
        <v>4.5200051511039643E-4</v>
      </c>
      <c r="BH189" s="32">
        <f>IFERROR(('2a) logm_x(t)'!EW72-'2a) logm_x(t)'!EV72-'2a)answer'!$I72)^2,"")</f>
        <v>4.6244362660062469E-5</v>
      </c>
      <c r="BI189" s="32">
        <f>IFERROR(('2a) logm_x(t)'!EX72-'2a) logm_x(t)'!EW72-'2a)answer'!$I72)^2,"")</f>
        <v>1.4457041079254719E-3</v>
      </c>
      <c r="BJ189" s="32">
        <f>IFERROR(('2a) logm_x(t)'!EY72-'2a) logm_x(t)'!EX72-'2a)answer'!$I72)^2,"")</f>
        <v>1.9758470846718505E-3</v>
      </c>
      <c r="BK189" s="32">
        <f>IFERROR(('2a) logm_x(t)'!EZ72-'2a) logm_x(t)'!EY72-'2a)answer'!$I72)^2,"")</f>
        <v>2.3255612874087733E-3</v>
      </c>
      <c r="BL189" s="32">
        <f>IFERROR(('2a) logm_x(t)'!FA72-'2a) logm_x(t)'!EZ72-'2a)answer'!$I72)^2,"")</f>
        <v>7.5930197970439756E-4</v>
      </c>
      <c r="BM189" s="32">
        <f>IFERROR(('2a) logm_x(t)'!FB72-'2a) logm_x(t)'!FA72-'2a)answer'!$I72)^2,"")</f>
        <v>8.5861243486524522E-6</v>
      </c>
      <c r="BN189" s="32">
        <f>IFERROR(('2a) logm_x(t)'!FC72-'2a) logm_x(t)'!FB72-'2a)answer'!$I72)^2,"")</f>
        <v>2.5309024555868957E-3</v>
      </c>
      <c r="BO189" s="32">
        <f>IFERROR(('2a) logm_x(t)'!FD72-'2a) logm_x(t)'!FC72-'2a)answer'!$I72)^2,"")</f>
        <v>1.4792790645533053E-5</v>
      </c>
      <c r="BP189" s="32">
        <f>IFERROR(('2a) logm_x(t)'!FE72-'2a) logm_x(t)'!FD72-'2a)answer'!$I72)^2,"")</f>
        <v>2.2903920600993329E-5</v>
      </c>
      <c r="BQ189" s="32">
        <f>IFERROR(('2a) logm_x(t)'!FF72-'2a) logm_x(t)'!FE72-'2a)answer'!$I72)^2,"")</f>
        <v>4.6935091244856017E-3</v>
      </c>
      <c r="BR189" s="32">
        <f>IFERROR(('2a) logm_x(t)'!FG72-'2a) logm_x(t)'!FF72-'2a)answer'!$I72)^2,"")</f>
        <v>5.6385620389200457E-4</v>
      </c>
      <c r="BS189" s="32">
        <f>IFERROR(('2a) logm_x(t)'!FH72-'2a) logm_x(t)'!FG72-'2a)answer'!$I72)^2,"")</f>
        <v>2.4517962867887928E-3</v>
      </c>
      <c r="BT189" s="32">
        <f>IFERROR(('2a) logm_x(t)'!FI72-'2a) logm_x(t)'!FH72-'2a)answer'!$I72)^2,"")</f>
        <v>1.2843180924365679E-4</v>
      </c>
      <c r="BU189" s="32">
        <f>IFERROR(('2a) logm_x(t)'!FJ72-'2a) logm_x(t)'!FI72-'2a)answer'!$I72)^2,"")</f>
        <v>7.859479736324741E-5</v>
      </c>
      <c r="BV189" s="32">
        <f>IFERROR(('2a) logm_x(t)'!FK72-'2a) logm_x(t)'!FJ72-'2a)answer'!$I72)^2,"")</f>
        <v>2.6689448885502689E-3</v>
      </c>
      <c r="BW189" s="32">
        <f>IFERROR(('2a) logm_x(t)'!FL72-'2a) logm_x(t)'!FK72-'2a)answer'!$I72)^2,"")</f>
        <v>5.4556690626999188E-3</v>
      </c>
      <c r="BX189" s="32">
        <f>IFERROR(('2a) logm_x(t)'!FM72-'2a) logm_x(t)'!FL72-'2a)answer'!$I72)^2,"")</f>
        <v>7.4620733225682473E-4</v>
      </c>
      <c r="BY189" s="32">
        <f>IFERROR(('2a) logm_x(t)'!FN72-'2a) logm_x(t)'!FM72-'2a)answer'!$I72)^2,"")</f>
        <v>1.02094718855575E-2</v>
      </c>
      <c r="BZ189" s="32">
        <f>IFERROR(('2a) logm_x(t)'!FO72-'2a) logm_x(t)'!FN72-'2a)answer'!$I72)^2,"")</f>
        <v>2.4258281500389944E-4</v>
      </c>
      <c r="CA189" s="32">
        <f>IFERROR(('2a) logm_x(t)'!FP72-'2a) logm_x(t)'!FO72-'2a)answer'!$I72)^2,"")</f>
        <v>8.21582700216884E-4</v>
      </c>
      <c r="CB189" s="32">
        <f>IFERROR(('2a) logm_x(t)'!FQ72-'2a) logm_x(t)'!FP72-'2a)answer'!$I72)^2,"")</f>
        <v>1.8279606996337173E-4</v>
      </c>
      <c r="CC189" s="32">
        <f>IFERROR(('2a) logm_x(t)'!FR72-'2a) logm_x(t)'!FQ72-'2a)answer'!$I72)^2,"")</f>
        <v>9.6212559033006639E-4</v>
      </c>
      <c r="CD189" s="32">
        <f>IFERROR(('2a) logm_x(t)'!FS72-'2a) logm_x(t)'!FR72-'2a)answer'!$I72)^2,"")</f>
        <v>2.4790515939683696E-3</v>
      </c>
      <c r="CE189" s="32">
        <f>IFERROR(('2a) logm_x(t)'!FT72-'2a) logm_x(t)'!FS72-'2a)answer'!$I72)^2,"")</f>
        <v>1.5588172848714553E-3</v>
      </c>
      <c r="CF189" s="32">
        <f>IFERROR(('2a) logm_x(t)'!FU72-'2a) logm_x(t)'!FT72-'2a)answer'!$I72)^2,"")</f>
        <v>1.0737779786871542E-4</v>
      </c>
      <c r="CG189" s="32">
        <f>IFERROR(('2a) logm_x(t)'!FV72-'2a) logm_x(t)'!FU72-'2a)answer'!$I72)^2,"")</f>
        <v>2.4868613609280513E-4</v>
      </c>
      <c r="CH189" s="32">
        <f>IFERROR(('2a) logm_x(t)'!FW72-'2a) logm_x(t)'!FV72-'2a)answer'!$I72)^2,"")</f>
        <v>6.9770602398170466E-3</v>
      </c>
      <c r="CI189" s="32">
        <f>IFERROR(('2a) logm_x(t)'!FX72-'2a) logm_x(t)'!FW72-'2a)answer'!$I72)^2,"")</f>
        <v>1.074519698799177E-5</v>
      </c>
      <c r="CJ189" s="32">
        <f>IFERROR(('2a) logm_x(t)'!FY72-'2a) logm_x(t)'!FX72-'2a)answer'!$I72)^2,"")</f>
        <v>2.0381518518232927E-3</v>
      </c>
      <c r="CK189" s="32">
        <f>IFERROR(('2a) logm_x(t)'!FZ72-'2a) logm_x(t)'!FY72-'2a)answer'!$I72)^2,"")</f>
        <v>6.7649637785906491E-3</v>
      </c>
      <c r="CL189" s="32">
        <f>IFERROR(('2a) logm_x(t)'!GA72-'2a) logm_x(t)'!FZ72-'2a)answer'!$I72)^2,"")</f>
        <v>4.4446102867420198E-3</v>
      </c>
      <c r="CM189" s="32">
        <f>IFERROR(('2a) logm_x(t)'!GB72-'2a) logm_x(t)'!GA72-'2a)answer'!$I72)^2,"")</f>
        <v>4.4510693779504437E-3</v>
      </c>
      <c r="CN189" s="32">
        <f>IFERROR(('2a) logm_x(t)'!GC72-'2a) logm_x(t)'!GB72-'2a)answer'!$I72)^2,"")</f>
        <v>4.2160628287971161E-4</v>
      </c>
    </row>
    <row r="190" spans="1:92" x14ac:dyDescent="0.25">
      <c r="A190" s="31">
        <f t="shared" si="12"/>
        <v>70</v>
      </c>
      <c r="C190" s="32">
        <f>IFERROR(('2a) logm_x(t)'!CR73-'2a) logm_x(t)'!CQ73-'2a)answer'!$I73)^2,"")</f>
        <v>5.8061782829376231E-4</v>
      </c>
      <c r="D190" s="32">
        <f>IFERROR(('2a) logm_x(t)'!CS73-'2a) logm_x(t)'!CR73-'2a)answer'!$I73)^2,"")</f>
        <v>2.1552493492209886E-3</v>
      </c>
      <c r="E190" s="32">
        <f>IFERROR(('2a) logm_x(t)'!CT73-'2a) logm_x(t)'!CS73-'2a)answer'!$I73)^2,"")</f>
        <v>3.6217461960084559E-3</v>
      </c>
      <c r="F190" s="32">
        <f>IFERROR(('2a) logm_x(t)'!CU73-'2a) logm_x(t)'!CT73-'2a)answer'!$I73)^2,"")</f>
        <v>1.7286747938192147E-2</v>
      </c>
      <c r="G190" s="32">
        <f>IFERROR(('2a) logm_x(t)'!CV73-'2a) logm_x(t)'!CU73-'2a)answer'!$I73)^2,"")</f>
        <v>9.8013936028878003E-4</v>
      </c>
      <c r="H190" s="32">
        <f>IFERROR(('2a) logm_x(t)'!CW73-'2a) logm_x(t)'!CV73-'2a)answer'!$I73)^2,"")</f>
        <v>3.3019847486117243E-3</v>
      </c>
      <c r="I190" s="32">
        <f>IFERROR(('2a) logm_x(t)'!CX73-'2a) logm_x(t)'!CW73-'2a)answer'!$I73)^2,"")</f>
        <v>1.5208346801267069E-3</v>
      </c>
      <c r="J190" s="32">
        <f>IFERROR(('2a) logm_x(t)'!CY73-'2a) logm_x(t)'!CX73-'2a)answer'!$I73)^2,"")</f>
        <v>4.6690799156016869E-3</v>
      </c>
      <c r="K190" s="32">
        <f>IFERROR(('2a) logm_x(t)'!CZ73-'2a) logm_x(t)'!CY73-'2a)answer'!$I73)^2,"")</f>
        <v>1.39609986730337E-2</v>
      </c>
      <c r="L190" s="32">
        <f>IFERROR(('2a) logm_x(t)'!DA73-'2a) logm_x(t)'!CZ73-'2a)answer'!$I73)^2,"")</f>
        <v>3.4180883542889373E-3</v>
      </c>
      <c r="M190" s="32">
        <f>IFERROR(('2a) logm_x(t)'!DB73-'2a) logm_x(t)'!DA73-'2a)answer'!$I73)^2,"")</f>
        <v>2.660303054361466E-3</v>
      </c>
      <c r="N190" s="32">
        <f>IFERROR(('2a) logm_x(t)'!DC73-'2a) logm_x(t)'!DB73-'2a)answer'!$I73)^2,"")</f>
        <v>1.7495794685150182E-2</v>
      </c>
      <c r="O190" s="32">
        <f>IFERROR(('2a) logm_x(t)'!DD73-'2a) logm_x(t)'!DC73-'2a)answer'!$I73)^2,"")</f>
        <v>2.8397187958820458E-3</v>
      </c>
      <c r="P190" s="32">
        <f>IFERROR(('2a) logm_x(t)'!DE73-'2a) logm_x(t)'!DD73-'2a)answer'!$I73)^2,"")</f>
        <v>4.4047823338501965E-4</v>
      </c>
      <c r="Q190" s="32">
        <f>IFERROR(('2a) logm_x(t)'!DF73-'2a) logm_x(t)'!DE73-'2a)answer'!$I73)^2,"")</f>
        <v>7.8878461130966818E-3</v>
      </c>
      <c r="R190" s="32">
        <f>IFERROR(('2a) logm_x(t)'!DG73-'2a) logm_x(t)'!DF73-'2a)answer'!$I73)^2,"")</f>
        <v>9.1906613146795215E-5</v>
      </c>
      <c r="S190" s="32">
        <f>IFERROR(('2a) logm_x(t)'!DH73-'2a) logm_x(t)'!DG73-'2a)answer'!$I73)^2,"")</f>
        <v>1.834941462201734E-4</v>
      </c>
      <c r="T190" s="32">
        <f>IFERROR(('2a) logm_x(t)'!DI73-'2a) logm_x(t)'!DH73-'2a)answer'!$I73)^2,"")</f>
        <v>2.7069944282734557E-3</v>
      </c>
      <c r="U190" s="32">
        <f>IFERROR(('2a) logm_x(t)'!DJ73-'2a) logm_x(t)'!DI73-'2a)answer'!$I73)^2,"")</f>
        <v>8.7979478023563432E-3</v>
      </c>
      <c r="V190" s="32">
        <f>IFERROR(('2a) logm_x(t)'!DK73-'2a) logm_x(t)'!DJ73-'2a)answer'!$I73)^2,"")</f>
        <v>1.7242878224501927E-3</v>
      </c>
      <c r="W190" s="32">
        <f>IFERROR(('2a) logm_x(t)'!DL73-'2a) logm_x(t)'!DK73-'2a)answer'!$I73)^2,"")</f>
        <v>2.3679375410367554E-3</v>
      </c>
      <c r="X190" s="32">
        <f>IFERROR(('2a) logm_x(t)'!DM73-'2a) logm_x(t)'!DL73-'2a)answer'!$I73)^2,"")</f>
        <v>3.5291799607863688E-3</v>
      </c>
      <c r="Y190" s="32">
        <f>IFERROR(('2a) logm_x(t)'!DN73-'2a) logm_x(t)'!DM73-'2a)answer'!$I73)^2,"")</f>
        <v>2.5284276446240674E-3</v>
      </c>
      <c r="Z190" s="32">
        <f>IFERROR(('2a) logm_x(t)'!DO73-'2a) logm_x(t)'!DN73-'2a)answer'!$I73)^2,"")</f>
        <v>4.2128269353403736E-4</v>
      </c>
      <c r="AA190" s="32">
        <f>IFERROR(('2a) logm_x(t)'!DP73-'2a) logm_x(t)'!DO73-'2a)answer'!$I73)^2,"")</f>
        <v>5.6227889119469234E-3</v>
      </c>
      <c r="AB190" s="32">
        <f>IFERROR(('2a) logm_x(t)'!DQ73-'2a) logm_x(t)'!DP73-'2a)answer'!$I73)^2,"")</f>
        <v>9.0643841871273058E-4</v>
      </c>
      <c r="AC190" s="32">
        <f>IFERROR(('2a) logm_x(t)'!DR73-'2a) logm_x(t)'!DQ73-'2a)answer'!$I73)^2,"")</f>
        <v>6.1949327438285173E-6</v>
      </c>
      <c r="AD190" s="32">
        <f>IFERROR(('2a) logm_x(t)'!DS73-'2a) logm_x(t)'!DR73-'2a)answer'!$I73)^2,"")</f>
        <v>7.1386619879179429E-4</v>
      </c>
      <c r="AE190" s="32">
        <f>IFERROR(('2a) logm_x(t)'!DT73-'2a) logm_x(t)'!DS73-'2a)answer'!$I73)^2,"")</f>
        <v>3.4748746544288112E-4</v>
      </c>
      <c r="AF190" s="32">
        <f>IFERROR(('2a) logm_x(t)'!DU73-'2a) logm_x(t)'!DT73-'2a)answer'!$I73)^2,"")</f>
        <v>2.3877659022226595E-4</v>
      </c>
      <c r="AG190" s="32">
        <f>IFERROR(('2a) logm_x(t)'!DV73-'2a) logm_x(t)'!DU73-'2a)answer'!$I73)^2,"")</f>
        <v>2.4464442543862131E-4</v>
      </c>
      <c r="AH190" s="32">
        <f>IFERROR(('2a) logm_x(t)'!DW73-'2a) logm_x(t)'!DV73-'2a)answer'!$I73)^2,"")</f>
        <v>5.3189836927850886E-4</v>
      </c>
      <c r="AI190" s="32">
        <f>IFERROR(('2a) logm_x(t)'!DX73-'2a) logm_x(t)'!DW73-'2a)answer'!$I73)^2,"")</f>
        <v>1.4360508137349342E-3</v>
      </c>
      <c r="AJ190" s="32">
        <f>IFERROR(('2a) logm_x(t)'!DY73-'2a) logm_x(t)'!DX73-'2a)answer'!$I73)^2,"")</f>
        <v>1.7500371239404762E-3</v>
      </c>
      <c r="AK190" s="32">
        <f>IFERROR(('2a) logm_x(t)'!DZ73-'2a) logm_x(t)'!DY73-'2a)answer'!$I73)^2,"")</f>
        <v>6.5524628513363567E-3</v>
      </c>
      <c r="AL190" s="32">
        <f>IFERROR(('2a) logm_x(t)'!EA73-'2a) logm_x(t)'!DZ73-'2a)answer'!$I73)^2,"")</f>
        <v>5.5999738787740659E-3</v>
      </c>
      <c r="AM190" s="32">
        <f>IFERROR(('2a) logm_x(t)'!EB73-'2a) logm_x(t)'!EA73-'2a)answer'!$I73)^2,"")</f>
        <v>6.8371677349330902E-4</v>
      </c>
      <c r="AN190" s="32">
        <f>IFERROR(('2a) logm_x(t)'!EC73-'2a) logm_x(t)'!EB73-'2a)answer'!$I73)^2,"")</f>
        <v>7.7576119000864993E-5</v>
      </c>
      <c r="AO190" s="32">
        <f>IFERROR(('2a) logm_x(t)'!ED73-'2a) logm_x(t)'!EC73-'2a)answer'!$I73)^2,"")</f>
        <v>4.919800722959194E-4</v>
      </c>
      <c r="AP190" s="32">
        <f>IFERROR(('2a) logm_x(t)'!EE73-'2a) logm_x(t)'!ED73-'2a)answer'!$I73)^2,"")</f>
        <v>5.1246787082740602E-4</v>
      </c>
      <c r="AQ190" s="32">
        <f>IFERROR(('2a) logm_x(t)'!EF73-'2a) logm_x(t)'!EE73-'2a)answer'!$I73)^2,"")</f>
        <v>1.3725406841783649E-5</v>
      </c>
      <c r="AR190" s="32">
        <f>IFERROR(('2a) logm_x(t)'!EG73-'2a) logm_x(t)'!EF73-'2a)answer'!$I73)^2,"")</f>
        <v>6.6228135287725856E-3</v>
      </c>
      <c r="AS190" s="32">
        <f>IFERROR(('2a) logm_x(t)'!EH73-'2a) logm_x(t)'!EG73-'2a)answer'!$I73)^2,"")</f>
        <v>1.5206207553752655E-4</v>
      </c>
      <c r="AT190" s="32">
        <f>IFERROR(('2a) logm_x(t)'!EI73-'2a) logm_x(t)'!EH73-'2a)answer'!$I73)^2,"")</f>
        <v>4.3780169518381602E-5</v>
      </c>
      <c r="AU190" s="32">
        <f>IFERROR(('2a) logm_x(t)'!EJ73-'2a) logm_x(t)'!EI73-'2a)answer'!$I73)^2,"")</f>
        <v>8.2079539384043651E-3</v>
      </c>
      <c r="AV190" s="32">
        <f>IFERROR(('2a) logm_x(t)'!EK73-'2a) logm_x(t)'!EJ73-'2a)answer'!$I73)^2,"")</f>
        <v>2.4399049390361926E-4</v>
      </c>
      <c r="AW190" s="32">
        <f>IFERROR(('2a) logm_x(t)'!EL73-'2a) logm_x(t)'!EK73-'2a)answer'!$I73)^2,"")</f>
        <v>8.5727906437692951E-3</v>
      </c>
      <c r="AX190" s="32">
        <f>IFERROR(('2a) logm_x(t)'!EM73-'2a) logm_x(t)'!EL73-'2a)answer'!$I73)^2,"")</f>
        <v>1.7028983691369166E-3</v>
      </c>
      <c r="AY190" s="32">
        <f>IFERROR(('2a) logm_x(t)'!EN73-'2a) logm_x(t)'!EM73-'2a)answer'!$I73)^2,"")</f>
        <v>4.5205423088985001E-2</v>
      </c>
      <c r="AZ190" s="32">
        <f>IFERROR(('2a) logm_x(t)'!EO73-'2a) logm_x(t)'!EN73-'2a)answer'!$I73)^2,"")</f>
        <v>3.1360737501841443E-2</v>
      </c>
      <c r="BA190" s="32">
        <f>IFERROR(('2a) logm_x(t)'!EP73-'2a) logm_x(t)'!EO73-'2a)answer'!$I73)^2,"")</f>
        <v>9.5920507484230488E-3</v>
      </c>
      <c r="BB190" s="32">
        <f>IFERROR(('2a) logm_x(t)'!EQ73-'2a) logm_x(t)'!EP73-'2a)answer'!$I73)^2,"")</f>
        <v>3.5740859915849222E-4</v>
      </c>
      <c r="BC190" s="32">
        <f>IFERROR(('2a) logm_x(t)'!ER73-'2a) logm_x(t)'!EQ73-'2a)answer'!$I73)^2,"")</f>
        <v>5.3946340987585993E-4</v>
      </c>
      <c r="BD190" s="32">
        <f>IFERROR(('2a) logm_x(t)'!ES73-'2a) logm_x(t)'!ER73-'2a)answer'!$I73)^2,"")</f>
        <v>2.9325578396165708E-3</v>
      </c>
      <c r="BE190" s="32">
        <f>IFERROR(('2a) logm_x(t)'!ET73-'2a) logm_x(t)'!ES73-'2a)answer'!$I73)^2,"")</f>
        <v>1.8607108432359275E-3</v>
      </c>
      <c r="BF190" s="32">
        <f>IFERROR(('2a) logm_x(t)'!EU73-'2a) logm_x(t)'!ET73-'2a)answer'!$I73)^2,"")</f>
        <v>2.8779704118817103E-3</v>
      </c>
      <c r="BG190" s="32">
        <f>IFERROR(('2a) logm_x(t)'!EV73-'2a) logm_x(t)'!EU73-'2a)answer'!$I73)^2,"")</f>
        <v>1.2887194703269617E-7</v>
      </c>
      <c r="BH190" s="32">
        <f>IFERROR(('2a) logm_x(t)'!EW73-'2a) logm_x(t)'!EV73-'2a)answer'!$I73)^2,"")</f>
        <v>5.8495895324331686E-4</v>
      </c>
      <c r="BI190" s="32">
        <f>IFERROR(('2a) logm_x(t)'!EX73-'2a) logm_x(t)'!EW73-'2a)answer'!$I73)^2,"")</f>
        <v>1.7407716589005321E-4</v>
      </c>
      <c r="BJ190" s="32">
        <f>IFERROR(('2a) logm_x(t)'!EY73-'2a) logm_x(t)'!EX73-'2a)answer'!$I73)^2,"")</f>
        <v>3.4969996796191233E-3</v>
      </c>
      <c r="BK190" s="32">
        <f>IFERROR(('2a) logm_x(t)'!EZ73-'2a) logm_x(t)'!EY73-'2a)answer'!$I73)^2,"")</f>
        <v>3.1576731887820185E-6</v>
      </c>
      <c r="BL190" s="32">
        <f>IFERROR(('2a) logm_x(t)'!FA73-'2a) logm_x(t)'!EZ73-'2a)answer'!$I73)^2,"")</f>
        <v>5.9923644442222966E-4</v>
      </c>
      <c r="BM190" s="32">
        <f>IFERROR(('2a) logm_x(t)'!FB73-'2a) logm_x(t)'!FA73-'2a)answer'!$I73)^2,"")</f>
        <v>8.3181789333267291E-3</v>
      </c>
      <c r="BN190" s="32">
        <f>IFERROR(('2a) logm_x(t)'!FC73-'2a) logm_x(t)'!FB73-'2a)answer'!$I73)^2,"")</f>
        <v>8.838536502545475E-3</v>
      </c>
      <c r="BO190" s="32">
        <f>IFERROR(('2a) logm_x(t)'!FD73-'2a) logm_x(t)'!FC73-'2a)answer'!$I73)^2,"")</f>
        <v>7.5575359820045286E-6</v>
      </c>
      <c r="BP190" s="32">
        <f>IFERROR(('2a) logm_x(t)'!FE73-'2a) logm_x(t)'!FD73-'2a)answer'!$I73)^2,"")</f>
        <v>1.053442685404977E-4</v>
      </c>
      <c r="BQ190" s="32">
        <f>IFERROR(('2a) logm_x(t)'!FF73-'2a) logm_x(t)'!FE73-'2a)answer'!$I73)^2,"")</f>
        <v>8.2394043300779737E-4</v>
      </c>
      <c r="BR190" s="32">
        <f>IFERROR(('2a) logm_x(t)'!FG73-'2a) logm_x(t)'!FF73-'2a)answer'!$I73)^2,"")</f>
        <v>9.9819781515687114E-3</v>
      </c>
      <c r="BS190" s="32">
        <f>IFERROR(('2a) logm_x(t)'!FH73-'2a) logm_x(t)'!FG73-'2a)answer'!$I73)^2,"")</f>
        <v>4.6398298138644522E-3</v>
      </c>
      <c r="BT190" s="32">
        <f>IFERROR(('2a) logm_x(t)'!FI73-'2a) logm_x(t)'!FH73-'2a)answer'!$I73)^2,"")</f>
        <v>1.1548351084003812E-3</v>
      </c>
      <c r="BU190" s="32">
        <f>IFERROR(('2a) logm_x(t)'!FJ73-'2a) logm_x(t)'!FI73-'2a)answer'!$I73)^2,"")</f>
        <v>1.4706783263255155E-4</v>
      </c>
      <c r="BV190" s="32">
        <f>IFERROR(('2a) logm_x(t)'!FK73-'2a) logm_x(t)'!FJ73-'2a)answer'!$I73)^2,"")</f>
        <v>3.8658461088395571E-4</v>
      </c>
      <c r="BW190" s="32">
        <f>IFERROR(('2a) logm_x(t)'!FL73-'2a) logm_x(t)'!FK73-'2a)answer'!$I73)^2,"")</f>
        <v>3.6623935099135869E-3</v>
      </c>
      <c r="BX190" s="32">
        <f>IFERROR(('2a) logm_x(t)'!FM73-'2a) logm_x(t)'!FL73-'2a)answer'!$I73)^2,"")</f>
        <v>1.1943343546800675E-3</v>
      </c>
      <c r="BY190" s="32">
        <f>IFERROR(('2a) logm_x(t)'!FN73-'2a) logm_x(t)'!FM73-'2a)answer'!$I73)^2,"")</f>
        <v>3.9367367640348536E-8</v>
      </c>
      <c r="BZ190" s="32">
        <f>IFERROR(('2a) logm_x(t)'!FO73-'2a) logm_x(t)'!FN73-'2a)answer'!$I73)^2,"")</f>
        <v>4.9347744045545585E-3</v>
      </c>
      <c r="CA190" s="32">
        <f>IFERROR(('2a) logm_x(t)'!FP73-'2a) logm_x(t)'!FO73-'2a)answer'!$I73)^2,"")</f>
        <v>1.9966280870646808E-3</v>
      </c>
      <c r="CB190" s="32">
        <f>IFERROR(('2a) logm_x(t)'!FQ73-'2a) logm_x(t)'!FP73-'2a)answer'!$I73)^2,"")</f>
        <v>3.8889610679512408E-3</v>
      </c>
      <c r="CC190" s="32">
        <f>IFERROR(('2a) logm_x(t)'!FR73-'2a) logm_x(t)'!FQ73-'2a)answer'!$I73)^2,"")</f>
        <v>6.0869855913066036E-4</v>
      </c>
      <c r="CD190" s="32">
        <f>IFERROR(('2a) logm_x(t)'!FS73-'2a) logm_x(t)'!FR73-'2a)answer'!$I73)^2,"")</f>
        <v>1.3750207723779254E-4</v>
      </c>
      <c r="CE190" s="32">
        <f>IFERROR(('2a) logm_x(t)'!FT73-'2a) logm_x(t)'!FS73-'2a)answer'!$I73)^2,"")</f>
        <v>9.2139558111870392E-4</v>
      </c>
      <c r="CF190" s="32">
        <f>IFERROR(('2a) logm_x(t)'!FU73-'2a) logm_x(t)'!FT73-'2a)answer'!$I73)^2,"")</f>
        <v>2.5396333122764455E-3</v>
      </c>
      <c r="CG190" s="32">
        <f>IFERROR(('2a) logm_x(t)'!FV73-'2a) logm_x(t)'!FU73-'2a)answer'!$I73)^2,"")</f>
        <v>2.4344028809317672E-3</v>
      </c>
      <c r="CH190" s="32">
        <f>IFERROR(('2a) logm_x(t)'!FW73-'2a) logm_x(t)'!FV73-'2a)answer'!$I73)^2,"")</f>
        <v>1.0642565962785235E-3</v>
      </c>
      <c r="CI190" s="32">
        <f>IFERROR(('2a) logm_x(t)'!FX73-'2a) logm_x(t)'!FW73-'2a)answer'!$I73)^2,"")</f>
        <v>3.9641490660067614E-4</v>
      </c>
      <c r="CJ190" s="32">
        <f>IFERROR(('2a) logm_x(t)'!FY73-'2a) logm_x(t)'!FX73-'2a)answer'!$I73)^2,"")</f>
        <v>1.8003898583238631E-4</v>
      </c>
      <c r="CK190" s="32">
        <f>IFERROR(('2a) logm_x(t)'!FZ73-'2a) logm_x(t)'!FY73-'2a)answer'!$I73)^2,"")</f>
        <v>2.7361211608234086E-3</v>
      </c>
      <c r="CL190" s="32">
        <f>IFERROR(('2a) logm_x(t)'!GA73-'2a) logm_x(t)'!FZ73-'2a)answer'!$I73)^2,"")</f>
        <v>6.1512546230295577E-3</v>
      </c>
      <c r="CM190" s="32">
        <f>IFERROR(('2a) logm_x(t)'!GB73-'2a) logm_x(t)'!GA73-'2a)answer'!$I73)^2,"")</f>
        <v>7.1284883664196348E-3</v>
      </c>
      <c r="CN190" s="32">
        <f>IFERROR(('2a) logm_x(t)'!GC73-'2a) logm_x(t)'!GB73-'2a)answer'!$I73)^2,"")</f>
        <v>2.7526244757106692E-3</v>
      </c>
    </row>
    <row r="191" spans="1:92" x14ac:dyDescent="0.25">
      <c r="A191" s="31">
        <f t="shared" si="12"/>
        <v>71</v>
      </c>
      <c r="C191" s="32">
        <f>IFERROR(('2a) logm_x(t)'!CR74-'2a) logm_x(t)'!CQ74-'2a)answer'!$I74)^2,"")</f>
        <v>2.4141539147674641E-3</v>
      </c>
      <c r="D191" s="32">
        <f>IFERROR(('2a) logm_x(t)'!CS74-'2a) logm_x(t)'!CR74-'2a)answer'!$I74)^2,"")</f>
        <v>4.9088912598018045E-3</v>
      </c>
      <c r="E191" s="32">
        <f>IFERROR(('2a) logm_x(t)'!CT74-'2a) logm_x(t)'!CS74-'2a)answer'!$I74)^2,"")</f>
        <v>1.209721502294289E-3</v>
      </c>
      <c r="F191" s="32">
        <f>IFERROR(('2a) logm_x(t)'!CU74-'2a) logm_x(t)'!CT74-'2a)answer'!$I74)^2,"")</f>
        <v>1.1711908464543614E-3</v>
      </c>
      <c r="G191" s="32">
        <f>IFERROR(('2a) logm_x(t)'!CV74-'2a) logm_x(t)'!CU74-'2a)answer'!$I74)^2,"")</f>
        <v>5.6861182452890302E-6</v>
      </c>
      <c r="H191" s="32">
        <f>IFERROR(('2a) logm_x(t)'!CW74-'2a) logm_x(t)'!CV74-'2a)answer'!$I74)^2,"")</f>
        <v>9.9022190614984559E-5</v>
      </c>
      <c r="I191" s="32">
        <f>IFERROR(('2a) logm_x(t)'!CX74-'2a) logm_x(t)'!CW74-'2a)answer'!$I74)^2,"")</f>
        <v>1.2285058536256593E-3</v>
      </c>
      <c r="J191" s="32">
        <f>IFERROR(('2a) logm_x(t)'!CY74-'2a) logm_x(t)'!CX74-'2a)answer'!$I74)^2,"")</f>
        <v>2.0669332548789002E-2</v>
      </c>
      <c r="K191" s="32">
        <f>IFERROR(('2a) logm_x(t)'!CZ74-'2a) logm_x(t)'!CY74-'2a)answer'!$I74)^2,"")</f>
        <v>2.382494327166779E-2</v>
      </c>
      <c r="L191" s="32">
        <f>IFERROR(('2a) logm_x(t)'!DA74-'2a) logm_x(t)'!CZ74-'2a)answer'!$I74)^2,"")</f>
        <v>2.4599413832257087E-2</v>
      </c>
      <c r="M191" s="32">
        <f>IFERROR(('2a) logm_x(t)'!DB74-'2a) logm_x(t)'!DA74-'2a)answer'!$I74)^2,"")</f>
        <v>8.1057411419561531E-3</v>
      </c>
      <c r="N191" s="32">
        <f>IFERROR(('2a) logm_x(t)'!DC74-'2a) logm_x(t)'!DB74-'2a)answer'!$I74)^2,"")</f>
        <v>1.1928073631046533E-3</v>
      </c>
      <c r="O191" s="32">
        <f>IFERROR(('2a) logm_x(t)'!DD74-'2a) logm_x(t)'!DC74-'2a)answer'!$I74)^2,"")</f>
        <v>8.7114846636485825E-3</v>
      </c>
      <c r="P191" s="32">
        <f>IFERROR(('2a) logm_x(t)'!DE74-'2a) logm_x(t)'!DD74-'2a)answer'!$I74)^2,"")</f>
        <v>5.9886943288551629E-3</v>
      </c>
      <c r="Q191" s="32">
        <f>IFERROR(('2a) logm_x(t)'!DF74-'2a) logm_x(t)'!DE74-'2a)answer'!$I74)^2,"")</f>
        <v>9.961177326454991E-4</v>
      </c>
      <c r="R191" s="32">
        <f>IFERROR(('2a) logm_x(t)'!DG74-'2a) logm_x(t)'!DF74-'2a)answer'!$I74)^2,"")</f>
        <v>1.0600414579945169E-3</v>
      </c>
      <c r="S191" s="32">
        <f>IFERROR(('2a) logm_x(t)'!DH74-'2a) logm_x(t)'!DG74-'2a)answer'!$I74)^2,"")</f>
        <v>1.4707375079114055E-4</v>
      </c>
      <c r="T191" s="32">
        <f>IFERROR(('2a) logm_x(t)'!DI74-'2a) logm_x(t)'!DH74-'2a)answer'!$I74)^2,"")</f>
        <v>1.7696471859471254E-3</v>
      </c>
      <c r="U191" s="32">
        <f>IFERROR(('2a) logm_x(t)'!DJ74-'2a) logm_x(t)'!DI74-'2a)answer'!$I74)^2,"")</f>
        <v>4.1639715762700428E-3</v>
      </c>
      <c r="V191" s="32">
        <f>IFERROR(('2a) logm_x(t)'!DK74-'2a) logm_x(t)'!DJ74-'2a)answer'!$I74)^2,"")</f>
        <v>1.2585591799029542E-2</v>
      </c>
      <c r="W191" s="32">
        <f>IFERROR(('2a) logm_x(t)'!DL74-'2a) logm_x(t)'!DK74-'2a)answer'!$I74)^2,"")</f>
        <v>1.6448465879143428E-3</v>
      </c>
      <c r="X191" s="32">
        <f>IFERROR(('2a) logm_x(t)'!DM74-'2a) logm_x(t)'!DL74-'2a)answer'!$I74)^2,"")</f>
        <v>1.5566109425053777E-3</v>
      </c>
      <c r="Y191" s="32">
        <f>IFERROR(('2a) logm_x(t)'!DN74-'2a) logm_x(t)'!DM74-'2a)answer'!$I74)^2,"")</f>
        <v>1.6503026338205148E-2</v>
      </c>
      <c r="Z191" s="32">
        <f>IFERROR(('2a) logm_x(t)'!DO74-'2a) logm_x(t)'!DN74-'2a)answer'!$I74)^2,"")</f>
        <v>3.1955472507463243E-3</v>
      </c>
      <c r="AA191" s="32">
        <f>IFERROR(('2a) logm_x(t)'!DP74-'2a) logm_x(t)'!DO74-'2a)answer'!$I74)^2,"")</f>
        <v>1.0405444717225501E-3</v>
      </c>
      <c r="AB191" s="32">
        <f>IFERROR(('2a) logm_x(t)'!DQ74-'2a) logm_x(t)'!DP74-'2a)answer'!$I74)^2,"")</f>
        <v>7.1310983530285437E-3</v>
      </c>
      <c r="AC191" s="32">
        <f>IFERROR(('2a) logm_x(t)'!DR74-'2a) logm_x(t)'!DQ74-'2a)answer'!$I74)^2,"")</f>
        <v>1.7479370407700231E-4</v>
      </c>
      <c r="AD191" s="32">
        <f>IFERROR(('2a) logm_x(t)'!DS74-'2a) logm_x(t)'!DR74-'2a)answer'!$I74)^2,"")</f>
        <v>6.9191441897729269E-3</v>
      </c>
      <c r="AE191" s="32">
        <f>IFERROR(('2a) logm_x(t)'!DT74-'2a) logm_x(t)'!DS74-'2a)answer'!$I74)^2,"")</f>
        <v>3.1025796863153526E-4</v>
      </c>
      <c r="AF191" s="32">
        <f>IFERROR(('2a) logm_x(t)'!DU74-'2a) logm_x(t)'!DT74-'2a)answer'!$I74)^2,"")</f>
        <v>5.0915310084845688E-3</v>
      </c>
      <c r="AG191" s="32">
        <f>IFERROR(('2a) logm_x(t)'!DV74-'2a) logm_x(t)'!DU74-'2a)answer'!$I74)^2,"")</f>
        <v>3.1125885964521341E-3</v>
      </c>
      <c r="AH191" s="32">
        <f>IFERROR(('2a) logm_x(t)'!DW74-'2a) logm_x(t)'!DV74-'2a)answer'!$I74)^2,"")</f>
        <v>3.673468900882593E-3</v>
      </c>
      <c r="AI191" s="32">
        <f>IFERROR(('2a) logm_x(t)'!DX74-'2a) logm_x(t)'!DW74-'2a)answer'!$I74)^2,"")</f>
        <v>1.3907166232956698E-2</v>
      </c>
      <c r="AJ191" s="32">
        <f>IFERROR(('2a) logm_x(t)'!DY74-'2a) logm_x(t)'!DX74-'2a)answer'!$I74)^2,"")</f>
        <v>5.7156521010863527E-3</v>
      </c>
      <c r="AK191" s="32">
        <f>IFERROR(('2a) logm_x(t)'!DZ74-'2a) logm_x(t)'!DY74-'2a)answer'!$I74)^2,"")</f>
        <v>2.435351343082448E-3</v>
      </c>
      <c r="AL191" s="32">
        <f>IFERROR(('2a) logm_x(t)'!EA74-'2a) logm_x(t)'!DZ74-'2a)answer'!$I74)^2,"")</f>
        <v>1.506703134340714E-3</v>
      </c>
      <c r="AM191" s="32">
        <f>IFERROR(('2a) logm_x(t)'!EB74-'2a) logm_x(t)'!EA74-'2a)answer'!$I74)^2,"")</f>
        <v>1.9686925303859278E-5</v>
      </c>
      <c r="AN191" s="32">
        <f>IFERROR(('2a) logm_x(t)'!EC74-'2a) logm_x(t)'!EB74-'2a)answer'!$I74)^2,"")</f>
        <v>3.8596587903190894E-4</v>
      </c>
      <c r="AO191" s="32">
        <f>IFERROR(('2a) logm_x(t)'!ED74-'2a) logm_x(t)'!EC74-'2a)answer'!$I74)^2,"")</f>
        <v>3.1760396600894912E-3</v>
      </c>
      <c r="AP191" s="32">
        <f>IFERROR(('2a) logm_x(t)'!EE74-'2a) logm_x(t)'!ED74-'2a)answer'!$I74)^2,"")</f>
        <v>7.8896324177052109E-4</v>
      </c>
      <c r="AQ191" s="32">
        <f>IFERROR(('2a) logm_x(t)'!EF74-'2a) logm_x(t)'!EE74-'2a)answer'!$I74)^2,"")</f>
        <v>2.2979600819023264E-3</v>
      </c>
      <c r="AR191" s="32">
        <f>IFERROR(('2a) logm_x(t)'!EG74-'2a) logm_x(t)'!EF74-'2a)answer'!$I74)^2,"")</f>
        <v>7.2143766033122966E-3</v>
      </c>
      <c r="AS191" s="32">
        <f>IFERROR(('2a) logm_x(t)'!EH74-'2a) logm_x(t)'!EG74-'2a)answer'!$I74)^2,"")</f>
        <v>9.3111917062335264E-3</v>
      </c>
      <c r="AT191" s="32">
        <f>IFERROR(('2a) logm_x(t)'!EI74-'2a) logm_x(t)'!EH74-'2a)answer'!$I74)^2,"")</f>
        <v>5.0652804320561531E-4</v>
      </c>
      <c r="AU191" s="32">
        <f>IFERROR(('2a) logm_x(t)'!EJ74-'2a) logm_x(t)'!EI74-'2a)answer'!$I74)^2,"")</f>
        <v>1.7917943350108548E-3</v>
      </c>
      <c r="AV191" s="32">
        <f>IFERROR(('2a) logm_x(t)'!EK74-'2a) logm_x(t)'!EJ74-'2a)answer'!$I74)^2,"")</f>
        <v>4.0102728449976062E-3</v>
      </c>
      <c r="AW191" s="32">
        <f>IFERROR(('2a) logm_x(t)'!EL74-'2a) logm_x(t)'!EK74-'2a)answer'!$I74)^2,"")</f>
        <v>3.9298513664218074E-4</v>
      </c>
      <c r="AX191" s="32">
        <f>IFERROR(('2a) logm_x(t)'!EM74-'2a) logm_x(t)'!EL74-'2a)answer'!$I74)^2,"")</f>
        <v>1.9002078742841013E-4</v>
      </c>
      <c r="AY191" s="32">
        <f>IFERROR(('2a) logm_x(t)'!EN74-'2a) logm_x(t)'!EM74-'2a)answer'!$I74)^2,"")</f>
        <v>6.071159069549836E-3</v>
      </c>
      <c r="AZ191" s="32">
        <f>IFERROR(('2a) logm_x(t)'!EO74-'2a) logm_x(t)'!EN74-'2a)answer'!$I74)^2,"")</f>
        <v>4.9749008973976397E-4</v>
      </c>
      <c r="BA191" s="32">
        <f>IFERROR(('2a) logm_x(t)'!EP74-'2a) logm_x(t)'!EO74-'2a)answer'!$I74)^2,"")</f>
        <v>5.0859022137342551E-4</v>
      </c>
      <c r="BB191" s="32">
        <f>IFERROR(('2a) logm_x(t)'!EQ74-'2a) logm_x(t)'!EP74-'2a)answer'!$I74)^2,"")</f>
        <v>2.590190329032006E-2</v>
      </c>
      <c r="BC191" s="32">
        <f>IFERROR(('2a) logm_x(t)'!ER74-'2a) logm_x(t)'!EQ74-'2a)answer'!$I74)^2,"")</f>
        <v>3.3596714084294854E-3</v>
      </c>
      <c r="BD191" s="32">
        <f>IFERROR(('2a) logm_x(t)'!ES74-'2a) logm_x(t)'!ER74-'2a)answer'!$I74)^2,"")</f>
        <v>2.7329052411940048E-3</v>
      </c>
      <c r="BE191" s="32">
        <f>IFERROR(('2a) logm_x(t)'!ET74-'2a) logm_x(t)'!ES74-'2a)answer'!$I74)^2,"")</f>
        <v>1.4280090100244618E-3</v>
      </c>
      <c r="BF191" s="32">
        <f>IFERROR(('2a) logm_x(t)'!EU74-'2a) logm_x(t)'!ET74-'2a)answer'!$I74)^2,"")</f>
        <v>2.0975643449440526E-3</v>
      </c>
      <c r="BG191" s="32">
        <f>IFERROR(('2a) logm_x(t)'!EV74-'2a) logm_x(t)'!EU74-'2a)answer'!$I74)^2,"")</f>
        <v>4.8761210232065304E-4</v>
      </c>
      <c r="BH191" s="32">
        <f>IFERROR(('2a) logm_x(t)'!EW74-'2a) logm_x(t)'!EV74-'2a)answer'!$I74)^2,"")</f>
        <v>6.8727533990011911E-4</v>
      </c>
      <c r="BI191" s="32">
        <f>IFERROR(('2a) logm_x(t)'!EX74-'2a) logm_x(t)'!EW74-'2a)answer'!$I74)^2,"")</f>
        <v>4.3480617610494008E-4</v>
      </c>
      <c r="BJ191" s="32">
        <f>IFERROR(('2a) logm_x(t)'!EY74-'2a) logm_x(t)'!EX74-'2a)answer'!$I74)^2,"")</f>
        <v>2.4223266988593556E-3</v>
      </c>
      <c r="BK191" s="32">
        <f>IFERROR(('2a) logm_x(t)'!EZ74-'2a) logm_x(t)'!EY74-'2a)answer'!$I74)^2,"")</f>
        <v>1.8317775433075376E-3</v>
      </c>
      <c r="BL191" s="32">
        <f>IFERROR(('2a) logm_x(t)'!FA74-'2a) logm_x(t)'!EZ74-'2a)answer'!$I74)^2,"")</f>
        <v>3.076229933511082E-3</v>
      </c>
      <c r="BM191" s="32">
        <f>IFERROR(('2a) logm_x(t)'!FB74-'2a) logm_x(t)'!FA74-'2a)answer'!$I74)^2,"")</f>
        <v>7.3329485254669394E-4</v>
      </c>
      <c r="BN191" s="32">
        <f>IFERROR(('2a) logm_x(t)'!FC74-'2a) logm_x(t)'!FB74-'2a)answer'!$I74)^2,"")</f>
        <v>4.1128678442573716E-3</v>
      </c>
      <c r="BO191" s="32">
        <f>IFERROR(('2a) logm_x(t)'!FD74-'2a) logm_x(t)'!FC74-'2a)answer'!$I74)^2,"")</f>
        <v>8.6281767264620099E-4</v>
      </c>
      <c r="BP191" s="32">
        <f>IFERROR(('2a) logm_x(t)'!FE74-'2a) logm_x(t)'!FD74-'2a)answer'!$I74)^2,"")</f>
        <v>1.1453122027711158E-3</v>
      </c>
      <c r="BQ191" s="32">
        <f>IFERROR(('2a) logm_x(t)'!FF74-'2a) logm_x(t)'!FE74-'2a)answer'!$I74)^2,"")</f>
        <v>3.6823358072444162E-5</v>
      </c>
      <c r="BR191" s="32">
        <f>IFERROR(('2a) logm_x(t)'!FG74-'2a) logm_x(t)'!FF74-'2a)answer'!$I74)^2,"")</f>
        <v>2.044545770511944E-5</v>
      </c>
      <c r="BS191" s="32">
        <f>IFERROR(('2a) logm_x(t)'!FH74-'2a) logm_x(t)'!FG74-'2a)answer'!$I74)^2,"")</f>
        <v>6.9162563871461996E-3</v>
      </c>
      <c r="BT191" s="32">
        <f>IFERROR(('2a) logm_x(t)'!FI74-'2a) logm_x(t)'!FH74-'2a)answer'!$I74)^2,"")</f>
        <v>1.0411894736315326E-2</v>
      </c>
      <c r="BU191" s="32">
        <f>IFERROR(('2a) logm_x(t)'!FJ74-'2a) logm_x(t)'!FI74-'2a)answer'!$I74)^2,"")</f>
        <v>1.0123002956782238E-2</v>
      </c>
      <c r="BV191" s="32">
        <f>IFERROR(('2a) logm_x(t)'!FK74-'2a) logm_x(t)'!FJ74-'2a)answer'!$I74)^2,"")</f>
        <v>1.822604796121619E-3</v>
      </c>
      <c r="BW191" s="32">
        <f>IFERROR(('2a) logm_x(t)'!FL74-'2a) logm_x(t)'!FK74-'2a)answer'!$I74)^2,"")</f>
        <v>2.0515545106601173E-5</v>
      </c>
      <c r="BX191" s="32">
        <f>IFERROR(('2a) logm_x(t)'!FM74-'2a) logm_x(t)'!FL74-'2a)answer'!$I74)^2,"")</f>
        <v>9.8106249387331911E-5</v>
      </c>
      <c r="BY191" s="32">
        <f>IFERROR(('2a) logm_x(t)'!FN74-'2a) logm_x(t)'!FM74-'2a)answer'!$I74)^2,"")</f>
        <v>2.7196658811117671E-5</v>
      </c>
      <c r="BZ191" s="32">
        <f>IFERROR(('2a) logm_x(t)'!FO74-'2a) logm_x(t)'!FN74-'2a)answer'!$I74)^2,"")</f>
        <v>5.9310607949527746E-6</v>
      </c>
      <c r="CA191" s="32">
        <f>IFERROR(('2a) logm_x(t)'!FP74-'2a) logm_x(t)'!FO74-'2a)answer'!$I74)^2,"")</f>
        <v>1.8066860685251407E-3</v>
      </c>
      <c r="CB191" s="32">
        <f>IFERROR(('2a) logm_x(t)'!FQ74-'2a) logm_x(t)'!FP74-'2a)answer'!$I74)^2,"")</f>
        <v>2.2737856467509279E-4</v>
      </c>
      <c r="CC191" s="32">
        <f>IFERROR(('2a) logm_x(t)'!FR74-'2a) logm_x(t)'!FQ74-'2a)answer'!$I74)^2,"")</f>
        <v>1.2626548928328799E-3</v>
      </c>
      <c r="CD191" s="32">
        <f>IFERROR(('2a) logm_x(t)'!FS74-'2a) logm_x(t)'!FR74-'2a)answer'!$I74)^2,"")</f>
        <v>2.5258093444949247E-4</v>
      </c>
      <c r="CE191" s="32">
        <f>IFERROR(('2a) logm_x(t)'!FT74-'2a) logm_x(t)'!FS74-'2a)answer'!$I74)^2,"")</f>
        <v>1.1553893502190304E-2</v>
      </c>
      <c r="CF191" s="32">
        <f>IFERROR(('2a) logm_x(t)'!FU74-'2a) logm_x(t)'!FT74-'2a)answer'!$I74)^2,"")</f>
        <v>7.4652836793398804E-5</v>
      </c>
      <c r="CG191" s="32">
        <f>IFERROR(('2a) logm_x(t)'!FV74-'2a) logm_x(t)'!FU74-'2a)answer'!$I74)^2,"")</f>
        <v>1.4809723055485532E-4</v>
      </c>
      <c r="CH191" s="32">
        <f>IFERROR(('2a) logm_x(t)'!FW74-'2a) logm_x(t)'!FV74-'2a)answer'!$I74)^2,"")</f>
        <v>9.0135915858370456E-4</v>
      </c>
      <c r="CI191" s="32">
        <f>IFERROR(('2a) logm_x(t)'!FX74-'2a) logm_x(t)'!FW74-'2a)answer'!$I74)^2,"")</f>
        <v>2.7438622552295676E-3</v>
      </c>
      <c r="CJ191" s="32">
        <f>IFERROR(('2a) logm_x(t)'!FY74-'2a) logm_x(t)'!FX74-'2a)answer'!$I74)^2,"")</f>
        <v>8.0244632074103297E-4</v>
      </c>
      <c r="CK191" s="32">
        <f>IFERROR(('2a) logm_x(t)'!FZ74-'2a) logm_x(t)'!FY74-'2a)answer'!$I74)^2,"")</f>
        <v>1.0938180561555582E-3</v>
      </c>
      <c r="CL191" s="32">
        <f>IFERROR(('2a) logm_x(t)'!GA74-'2a) logm_x(t)'!FZ74-'2a)answer'!$I74)^2,"")</f>
        <v>3.4414744478904681E-3</v>
      </c>
      <c r="CM191" s="32">
        <f>IFERROR(('2a) logm_x(t)'!GB74-'2a) logm_x(t)'!GA74-'2a)answer'!$I74)^2,"")</f>
        <v>1.6026484311963223E-3</v>
      </c>
      <c r="CN191" s="32">
        <f>IFERROR(('2a) logm_x(t)'!GC74-'2a) logm_x(t)'!GB74-'2a)answer'!$I74)^2,"")</f>
        <v>2.4112058071840901E-4</v>
      </c>
    </row>
    <row r="192" spans="1:92" x14ac:dyDescent="0.25">
      <c r="A192" s="31">
        <f t="shared" si="12"/>
        <v>72</v>
      </c>
      <c r="C192" s="32">
        <f>IFERROR(('2a) logm_x(t)'!CR75-'2a) logm_x(t)'!CQ75-'2a)answer'!$I75)^2,"")</f>
        <v>4.3808619040054059E-3</v>
      </c>
      <c r="D192" s="32">
        <f>IFERROR(('2a) logm_x(t)'!CS75-'2a) logm_x(t)'!CR75-'2a)answer'!$I75)^2,"")</f>
        <v>3.8577741233526149E-4</v>
      </c>
      <c r="E192" s="32">
        <f>IFERROR(('2a) logm_x(t)'!CT75-'2a) logm_x(t)'!CS75-'2a)answer'!$I75)^2,"")</f>
        <v>3.0825674918375785E-3</v>
      </c>
      <c r="F192" s="32">
        <f>IFERROR(('2a) logm_x(t)'!CU75-'2a) logm_x(t)'!CT75-'2a)answer'!$I75)^2,"")</f>
        <v>5.8360591175182401E-3</v>
      </c>
      <c r="G192" s="32">
        <f>IFERROR(('2a) logm_x(t)'!CV75-'2a) logm_x(t)'!CU75-'2a)answer'!$I75)^2,"")</f>
        <v>4.9164964953416511E-2</v>
      </c>
      <c r="H192" s="32">
        <f>IFERROR(('2a) logm_x(t)'!CW75-'2a) logm_x(t)'!CV75-'2a)answer'!$I75)^2,"")</f>
        <v>1.3383890686230375E-2</v>
      </c>
      <c r="I192" s="32">
        <f>IFERROR(('2a) logm_x(t)'!CX75-'2a) logm_x(t)'!CW75-'2a)answer'!$I75)^2,"")</f>
        <v>3.7893649049894936E-4</v>
      </c>
      <c r="J192" s="32">
        <f>IFERROR(('2a) logm_x(t)'!CY75-'2a) logm_x(t)'!CX75-'2a)answer'!$I75)^2,"")</f>
        <v>3.1679751339777859E-3</v>
      </c>
      <c r="K192" s="32">
        <f>IFERROR(('2a) logm_x(t)'!CZ75-'2a) logm_x(t)'!CY75-'2a)answer'!$I75)^2,"")</f>
        <v>2.6738974332161198E-3</v>
      </c>
      <c r="L192" s="32">
        <f>IFERROR(('2a) logm_x(t)'!DA75-'2a) logm_x(t)'!CZ75-'2a)answer'!$I75)^2,"")</f>
        <v>3.2799188694079477E-3</v>
      </c>
      <c r="M192" s="32">
        <f>IFERROR(('2a) logm_x(t)'!DB75-'2a) logm_x(t)'!DA75-'2a)answer'!$I75)^2,"")</f>
        <v>1.3244500253923269E-3</v>
      </c>
      <c r="N192" s="32">
        <f>IFERROR(('2a) logm_x(t)'!DC75-'2a) logm_x(t)'!DB75-'2a)answer'!$I75)^2,"")</f>
        <v>1.4017005416821391E-3</v>
      </c>
      <c r="O192" s="32">
        <f>IFERROR(('2a) logm_x(t)'!DD75-'2a) logm_x(t)'!DC75-'2a)answer'!$I75)^2,"")</f>
        <v>1.1173852080768857E-2</v>
      </c>
      <c r="P192" s="32">
        <f>IFERROR(('2a) logm_x(t)'!DE75-'2a) logm_x(t)'!DD75-'2a)answer'!$I75)^2,"")</f>
        <v>3.0309834987563601E-3</v>
      </c>
      <c r="Q192" s="32">
        <f>IFERROR(('2a) logm_x(t)'!DF75-'2a) logm_x(t)'!DE75-'2a)answer'!$I75)^2,"")</f>
        <v>2.4016671997858507E-4</v>
      </c>
      <c r="R192" s="32">
        <f>IFERROR(('2a) logm_x(t)'!DG75-'2a) logm_x(t)'!DF75-'2a)answer'!$I75)^2,"")</f>
        <v>1.1692128542593126E-3</v>
      </c>
      <c r="S192" s="32">
        <f>IFERROR(('2a) logm_x(t)'!DH75-'2a) logm_x(t)'!DG75-'2a)answer'!$I75)^2,"")</f>
        <v>8.0229038310510523E-3</v>
      </c>
      <c r="T192" s="32">
        <f>IFERROR(('2a) logm_x(t)'!DI75-'2a) logm_x(t)'!DH75-'2a)answer'!$I75)^2,"")</f>
        <v>3.7881391549149999E-3</v>
      </c>
      <c r="U192" s="32">
        <f>IFERROR(('2a) logm_x(t)'!DJ75-'2a) logm_x(t)'!DI75-'2a)answer'!$I75)^2,"")</f>
        <v>1.3938205823000216E-3</v>
      </c>
      <c r="V192" s="32">
        <f>IFERROR(('2a) logm_x(t)'!DK75-'2a) logm_x(t)'!DJ75-'2a)answer'!$I75)^2,"")</f>
        <v>9.334286698012938E-3</v>
      </c>
      <c r="W192" s="32">
        <f>IFERROR(('2a) logm_x(t)'!DL75-'2a) logm_x(t)'!DK75-'2a)answer'!$I75)^2,"")</f>
        <v>2.3213491323280037E-2</v>
      </c>
      <c r="X192" s="32">
        <f>IFERROR(('2a) logm_x(t)'!DM75-'2a) logm_x(t)'!DL75-'2a)answer'!$I75)^2,"")</f>
        <v>9.3370308973030683E-3</v>
      </c>
      <c r="Y192" s="32">
        <f>IFERROR(('2a) logm_x(t)'!DN75-'2a) logm_x(t)'!DM75-'2a)answer'!$I75)^2,"")</f>
        <v>3.7612067725011266E-5</v>
      </c>
      <c r="Z192" s="32">
        <f>IFERROR(('2a) logm_x(t)'!DO75-'2a) logm_x(t)'!DN75-'2a)answer'!$I75)^2,"")</f>
        <v>5.4236540757660904E-3</v>
      </c>
      <c r="AA192" s="32">
        <f>IFERROR(('2a) logm_x(t)'!DP75-'2a) logm_x(t)'!DO75-'2a)answer'!$I75)^2,"")</f>
        <v>7.2750315653925042E-4</v>
      </c>
      <c r="AB192" s="32">
        <f>IFERROR(('2a) logm_x(t)'!DQ75-'2a) logm_x(t)'!DP75-'2a)answer'!$I75)^2,"")</f>
        <v>6.9428918371493319E-4</v>
      </c>
      <c r="AC192" s="32">
        <f>IFERROR(('2a) logm_x(t)'!DR75-'2a) logm_x(t)'!DQ75-'2a)answer'!$I75)^2,"")</f>
        <v>5.3513517254559426E-3</v>
      </c>
      <c r="AD192" s="32">
        <f>IFERROR(('2a) logm_x(t)'!DS75-'2a) logm_x(t)'!DR75-'2a)answer'!$I75)^2,"")</f>
        <v>8.2637448883090929E-3</v>
      </c>
      <c r="AE192" s="32">
        <f>IFERROR(('2a) logm_x(t)'!DT75-'2a) logm_x(t)'!DS75-'2a)answer'!$I75)^2,"")</f>
        <v>1.1057350309210648E-3</v>
      </c>
      <c r="AF192" s="32">
        <f>IFERROR(('2a) logm_x(t)'!DU75-'2a) logm_x(t)'!DT75-'2a)answer'!$I75)^2,"")</f>
        <v>2.8278431852662143E-4</v>
      </c>
      <c r="AG192" s="32">
        <f>IFERROR(('2a) logm_x(t)'!DV75-'2a) logm_x(t)'!DU75-'2a)answer'!$I75)^2,"")</f>
        <v>2.131317747586097E-3</v>
      </c>
      <c r="AH192" s="32">
        <f>IFERROR(('2a) logm_x(t)'!DW75-'2a) logm_x(t)'!DV75-'2a)answer'!$I75)^2,"")</f>
        <v>1.3626401592861121E-2</v>
      </c>
      <c r="AI192" s="32">
        <f>IFERROR(('2a) logm_x(t)'!DX75-'2a) logm_x(t)'!DW75-'2a)answer'!$I75)^2,"")</f>
        <v>7.1203289668218287E-3</v>
      </c>
      <c r="AJ192" s="32">
        <f>IFERROR(('2a) logm_x(t)'!DY75-'2a) logm_x(t)'!DX75-'2a)answer'!$I75)^2,"")</f>
        <v>6.7876874256335359E-3</v>
      </c>
      <c r="AK192" s="32">
        <f>IFERROR(('2a) logm_x(t)'!DZ75-'2a) logm_x(t)'!DY75-'2a)answer'!$I75)^2,"")</f>
        <v>1.0892370072168565E-3</v>
      </c>
      <c r="AL192" s="32">
        <f>IFERROR(('2a) logm_x(t)'!EA75-'2a) logm_x(t)'!DZ75-'2a)answer'!$I75)^2,"")</f>
        <v>4.5222612519275397E-4</v>
      </c>
      <c r="AM192" s="32">
        <f>IFERROR(('2a) logm_x(t)'!EB75-'2a) logm_x(t)'!EA75-'2a)answer'!$I75)^2,"")</f>
        <v>1.1010287461773768E-3</v>
      </c>
      <c r="AN192" s="32">
        <f>IFERROR(('2a) logm_x(t)'!EC75-'2a) logm_x(t)'!EB75-'2a)answer'!$I75)^2,"")</f>
        <v>3.3515737422867804E-4</v>
      </c>
      <c r="AO192" s="32">
        <f>IFERROR(('2a) logm_x(t)'!ED75-'2a) logm_x(t)'!EC75-'2a)answer'!$I75)^2,"")</f>
        <v>4.2734179752021418E-4</v>
      </c>
      <c r="AP192" s="32">
        <f>IFERROR(('2a) logm_x(t)'!EE75-'2a) logm_x(t)'!ED75-'2a)answer'!$I75)^2,"")</f>
        <v>1.5434069081301481E-3</v>
      </c>
      <c r="AQ192" s="32">
        <f>IFERROR(('2a) logm_x(t)'!EF75-'2a) logm_x(t)'!EE75-'2a)answer'!$I75)^2,"")</f>
        <v>1.346072452098436E-2</v>
      </c>
      <c r="AR192" s="32">
        <f>IFERROR(('2a) logm_x(t)'!EG75-'2a) logm_x(t)'!EF75-'2a)answer'!$I75)^2,"")</f>
        <v>3.2009933638550403E-3</v>
      </c>
      <c r="AS192" s="32">
        <f>IFERROR(('2a) logm_x(t)'!EH75-'2a) logm_x(t)'!EG75-'2a)answer'!$I75)^2,"")</f>
        <v>1.7050354452404887E-3</v>
      </c>
      <c r="AT192" s="32">
        <f>IFERROR(('2a) logm_x(t)'!EI75-'2a) logm_x(t)'!EH75-'2a)answer'!$I75)^2,"")</f>
        <v>3.5254305485436587E-4</v>
      </c>
      <c r="AU192" s="32">
        <f>IFERROR(('2a) logm_x(t)'!EJ75-'2a) logm_x(t)'!EI75-'2a)answer'!$I75)^2,"")</f>
        <v>4.4000128320803838E-3</v>
      </c>
      <c r="AV192" s="32">
        <f>IFERROR(('2a) logm_x(t)'!EK75-'2a) logm_x(t)'!EJ75-'2a)answer'!$I75)^2,"")</f>
        <v>5.7253201133162882E-5</v>
      </c>
      <c r="AW192" s="32">
        <f>IFERROR(('2a) logm_x(t)'!EL75-'2a) logm_x(t)'!EK75-'2a)answer'!$I75)^2,"")</f>
        <v>1.763472625790312E-4</v>
      </c>
      <c r="AX192" s="32">
        <f>IFERROR(('2a) logm_x(t)'!EM75-'2a) logm_x(t)'!EL75-'2a)answer'!$I75)^2,"")</f>
        <v>1.8084141099731694E-3</v>
      </c>
      <c r="AY192" s="32">
        <f>IFERROR(('2a) logm_x(t)'!EN75-'2a) logm_x(t)'!EM75-'2a)answer'!$I75)^2,"")</f>
        <v>2.8510222172805481E-3</v>
      </c>
      <c r="AZ192" s="32">
        <f>IFERROR(('2a) logm_x(t)'!EO75-'2a) logm_x(t)'!EN75-'2a)answer'!$I75)^2,"")</f>
        <v>2.8102057243007302E-3</v>
      </c>
      <c r="BA192" s="32">
        <f>IFERROR(('2a) logm_x(t)'!EP75-'2a) logm_x(t)'!EO75-'2a)answer'!$I75)^2,"")</f>
        <v>3.9124232818872643E-3</v>
      </c>
      <c r="BB192" s="32">
        <f>IFERROR(('2a) logm_x(t)'!EQ75-'2a) logm_x(t)'!EP75-'2a)answer'!$I75)^2,"")</f>
        <v>1.4923238937187549E-3</v>
      </c>
      <c r="BC192" s="32">
        <f>IFERROR(('2a) logm_x(t)'!ER75-'2a) logm_x(t)'!EQ75-'2a)answer'!$I75)^2,"")</f>
        <v>7.7794976047699518E-3</v>
      </c>
      <c r="BD192" s="32">
        <f>IFERROR(('2a) logm_x(t)'!ES75-'2a) logm_x(t)'!ER75-'2a)answer'!$I75)^2,"")</f>
        <v>9.9152116926526352E-5</v>
      </c>
      <c r="BE192" s="32">
        <f>IFERROR(('2a) logm_x(t)'!ET75-'2a) logm_x(t)'!ES75-'2a)answer'!$I75)^2,"")</f>
        <v>1.3681716028057569E-4</v>
      </c>
      <c r="BF192" s="32">
        <f>IFERROR(('2a) logm_x(t)'!EU75-'2a) logm_x(t)'!ET75-'2a)answer'!$I75)^2,"")</f>
        <v>2.0752587565876688E-3</v>
      </c>
      <c r="BG192" s="32">
        <f>IFERROR(('2a) logm_x(t)'!EV75-'2a) logm_x(t)'!EU75-'2a)answer'!$I75)^2,"")</f>
        <v>5.4929069918104721E-5</v>
      </c>
      <c r="BH192" s="32">
        <f>IFERROR(('2a) logm_x(t)'!EW75-'2a) logm_x(t)'!EV75-'2a)answer'!$I75)^2,"")</f>
        <v>5.9132013689279393E-3</v>
      </c>
      <c r="BI192" s="32">
        <f>IFERROR(('2a) logm_x(t)'!EX75-'2a) logm_x(t)'!EW75-'2a)answer'!$I75)^2,"")</f>
        <v>1.0868328172162327E-3</v>
      </c>
      <c r="BJ192" s="32">
        <f>IFERROR(('2a) logm_x(t)'!EY75-'2a) logm_x(t)'!EX75-'2a)answer'!$I75)^2,"")</f>
        <v>7.2892279442989926E-4</v>
      </c>
      <c r="BK192" s="32">
        <f>IFERROR(('2a) logm_x(t)'!EZ75-'2a) logm_x(t)'!EY75-'2a)answer'!$I75)^2,"")</f>
        <v>2.4509194829340562E-3</v>
      </c>
      <c r="BL192" s="32">
        <f>IFERROR(('2a) logm_x(t)'!FA75-'2a) logm_x(t)'!EZ75-'2a)answer'!$I75)^2,"")</f>
        <v>4.5504736412965881E-3</v>
      </c>
      <c r="BM192" s="32">
        <f>IFERROR(('2a) logm_x(t)'!FB75-'2a) logm_x(t)'!FA75-'2a)answer'!$I75)^2,"")</f>
        <v>1.160613449294538E-2</v>
      </c>
      <c r="BN192" s="32">
        <f>IFERROR(('2a) logm_x(t)'!FC75-'2a) logm_x(t)'!FB75-'2a)answer'!$I75)^2,"")</f>
        <v>1.2698343172342098E-2</v>
      </c>
      <c r="BO192" s="32">
        <f>IFERROR(('2a) logm_x(t)'!FD75-'2a) logm_x(t)'!FC75-'2a)answer'!$I75)^2,"")</f>
        <v>3.7603431940717354E-3</v>
      </c>
      <c r="BP192" s="32">
        <f>IFERROR(('2a) logm_x(t)'!FE75-'2a) logm_x(t)'!FD75-'2a)answer'!$I75)^2,"")</f>
        <v>2.7333541362552997E-4</v>
      </c>
      <c r="BQ192" s="32">
        <f>IFERROR(('2a) logm_x(t)'!FF75-'2a) logm_x(t)'!FE75-'2a)answer'!$I75)^2,"")</f>
        <v>1.3737888339051553E-2</v>
      </c>
      <c r="BR192" s="32">
        <f>IFERROR(('2a) logm_x(t)'!FG75-'2a) logm_x(t)'!FF75-'2a)answer'!$I75)^2,"")</f>
        <v>1.0771517607675182E-2</v>
      </c>
      <c r="BS192" s="32">
        <f>IFERROR(('2a) logm_x(t)'!FH75-'2a) logm_x(t)'!FG75-'2a)answer'!$I75)^2,"")</f>
        <v>4.7364961913122896E-3</v>
      </c>
      <c r="BT192" s="32">
        <f>IFERROR(('2a) logm_x(t)'!FI75-'2a) logm_x(t)'!FH75-'2a)answer'!$I75)^2,"")</f>
        <v>3.482563810825554E-3</v>
      </c>
      <c r="BU192" s="32">
        <f>IFERROR(('2a) logm_x(t)'!FJ75-'2a) logm_x(t)'!FI75-'2a)answer'!$I75)^2,"")</f>
        <v>1.6500125691792229E-2</v>
      </c>
      <c r="BV192" s="32">
        <f>IFERROR(('2a) logm_x(t)'!FK75-'2a) logm_x(t)'!FJ75-'2a)answer'!$I75)^2,"")</f>
        <v>1.0569299438830858E-2</v>
      </c>
      <c r="BW192" s="32">
        <f>IFERROR(('2a) logm_x(t)'!FL75-'2a) logm_x(t)'!FK75-'2a)answer'!$I75)^2,"")</f>
        <v>8.2090052377469327E-5</v>
      </c>
      <c r="BX192" s="32">
        <f>IFERROR(('2a) logm_x(t)'!FM75-'2a) logm_x(t)'!FL75-'2a)answer'!$I75)^2,"")</f>
        <v>5.7660464449348851E-4</v>
      </c>
      <c r="BY192" s="32">
        <f>IFERROR(('2a) logm_x(t)'!FN75-'2a) logm_x(t)'!FM75-'2a)answer'!$I75)^2,"")</f>
        <v>1.2272551439965692E-4</v>
      </c>
      <c r="BZ192" s="32">
        <f>IFERROR(('2a) logm_x(t)'!FO75-'2a) logm_x(t)'!FN75-'2a)answer'!$I75)^2,"")</f>
        <v>3.8234387202178675E-4</v>
      </c>
      <c r="CA192" s="32">
        <f>IFERROR(('2a) logm_x(t)'!FP75-'2a) logm_x(t)'!FO75-'2a)answer'!$I75)^2,"")</f>
        <v>2.102732321616502E-3</v>
      </c>
      <c r="CB192" s="32">
        <f>IFERROR(('2a) logm_x(t)'!FQ75-'2a) logm_x(t)'!FP75-'2a)answer'!$I75)^2,"")</f>
        <v>1.4363978492196256E-4</v>
      </c>
      <c r="CC192" s="32">
        <f>IFERROR(('2a) logm_x(t)'!FR75-'2a) logm_x(t)'!FQ75-'2a)answer'!$I75)^2,"")</f>
        <v>1.5964403253527002E-4</v>
      </c>
      <c r="CD192" s="32">
        <f>IFERROR(('2a) logm_x(t)'!FS75-'2a) logm_x(t)'!FR75-'2a)answer'!$I75)^2,"")</f>
        <v>1.0417814087151086E-2</v>
      </c>
      <c r="CE192" s="32">
        <f>IFERROR(('2a) logm_x(t)'!FT75-'2a) logm_x(t)'!FS75-'2a)answer'!$I75)^2,"")</f>
        <v>5.4475137847585542E-5</v>
      </c>
      <c r="CF192" s="32">
        <f>IFERROR(('2a) logm_x(t)'!FU75-'2a) logm_x(t)'!FT75-'2a)answer'!$I75)^2,"")</f>
        <v>1.4715417866846298E-3</v>
      </c>
      <c r="CG192" s="32">
        <f>IFERROR(('2a) logm_x(t)'!FV75-'2a) logm_x(t)'!FU75-'2a)answer'!$I75)^2,"")</f>
        <v>1.0259805024950689E-3</v>
      </c>
      <c r="CH192" s="32">
        <f>IFERROR(('2a) logm_x(t)'!FW75-'2a) logm_x(t)'!FV75-'2a)answer'!$I75)^2,"")</f>
        <v>1.8217743388783855E-4</v>
      </c>
      <c r="CI192" s="32">
        <f>IFERROR(('2a) logm_x(t)'!FX75-'2a) logm_x(t)'!FW75-'2a)answer'!$I75)^2,"")</f>
        <v>7.9144252029556016E-4</v>
      </c>
      <c r="CJ192" s="32">
        <f>IFERROR(('2a) logm_x(t)'!FY75-'2a) logm_x(t)'!FX75-'2a)answer'!$I75)^2,"")</f>
        <v>3.5434652616039608E-4</v>
      </c>
      <c r="CK192" s="32">
        <f>IFERROR(('2a) logm_x(t)'!FZ75-'2a) logm_x(t)'!FY75-'2a)answer'!$I75)^2,"")</f>
        <v>1.3497859766588874E-5</v>
      </c>
      <c r="CL192" s="32">
        <f>IFERROR(('2a) logm_x(t)'!GA75-'2a) logm_x(t)'!FZ75-'2a)answer'!$I75)^2,"")</f>
        <v>1.7089481139101882E-4</v>
      </c>
      <c r="CM192" s="32">
        <f>IFERROR(('2a) logm_x(t)'!GB75-'2a) logm_x(t)'!GA75-'2a)answer'!$I75)^2,"")</f>
        <v>9.8524215254946926E-4</v>
      </c>
      <c r="CN192" s="32">
        <f>IFERROR(('2a) logm_x(t)'!GC75-'2a) logm_x(t)'!GB75-'2a)answer'!$I75)^2,"")</f>
        <v>7.0068670613835401E-4</v>
      </c>
    </row>
    <row r="193" spans="1:92" x14ac:dyDescent="0.25">
      <c r="A193" s="31">
        <f t="shared" si="12"/>
        <v>73</v>
      </c>
      <c r="C193" s="32">
        <f>IFERROR(('2a) logm_x(t)'!CR76-'2a) logm_x(t)'!CQ76-'2a)answer'!$I76)^2,"")</f>
        <v>7.8708268977321586E-3</v>
      </c>
      <c r="D193" s="32">
        <f>IFERROR(('2a) logm_x(t)'!CS76-'2a) logm_x(t)'!CR76-'2a)answer'!$I76)^2,"")</f>
        <v>1.7948511417211117E-2</v>
      </c>
      <c r="E193" s="32">
        <f>IFERROR(('2a) logm_x(t)'!CT76-'2a) logm_x(t)'!CS76-'2a)answer'!$I76)^2,"")</f>
        <v>4.0672443362668341E-3</v>
      </c>
      <c r="F193" s="32">
        <f>IFERROR(('2a) logm_x(t)'!CU76-'2a) logm_x(t)'!CT76-'2a)answer'!$I76)^2,"")</f>
        <v>3.4456333112189335E-3</v>
      </c>
      <c r="G193" s="32">
        <f>IFERROR(('2a) logm_x(t)'!CV76-'2a) logm_x(t)'!CU76-'2a)answer'!$I76)^2,"")</f>
        <v>3.2387168296115266E-3</v>
      </c>
      <c r="H193" s="32">
        <f>IFERROR(('2a) logm_x(t)'!CW76-'2a) logm_x(t)'!CV76-'2a)answer'!$I76)^2,"")</f>
        <v>2.8098330946061791E-3</v>
      </c>
      <c r="I193" s="32">
        <f>IFERROR(('2a) logm_x(t)'!CX76-'2a) logm_x(t)'!CW76-'2a)answer'!$I76)^2,"")</f>
        <v>7.9042386383689593E-3</v>
      </c>
      <c r="J193" s="32">
        <f>IFERROR(('2a) logm_x(t)'!CY76-'2a) logm_x(t)'!CX76-'2a)answer'!$I76)^2,"")</f>
        <v>7.9513455874846879E-4</v>
      </c>
      <c r="K193" s="32">
        <f>IFERROR(('2a) logm_x(t)'!CZ76-'2a) logm_x(t)'!CY76-'2a)answer'!$I76)^2,"")</f>
        <v>2.8649653663215062E-3</v>
      </c>
      <c r="L193" s="32">
        <f>IFERROR(('2a) logm_x(t)'!DA76-'2a) logm_x(t)'!CZ76-'2a)answer'!$I76)^2,"")</f>
        <v>1.5853209962037164E-3</v>
      </c>
      <c r="M193" s="32">
        <f>IFERROR(('2a) logm_x(t)'!DB76-'2a) logm_x(t)'!DA76-'2a)answer'!$I76)^2,"")</f>
        <v>4.7399585665307877E-4</v>
      </c>
      <c r="N193" s="32">
        <f>IFERROR(('2a) logm_x(t)'!DC76-'2a) logm_x(t)'!DB76-'2a)answer'!$I76)^2,"")</f>
        <v>1.6337620240907614E-2</v>
      </c>
      <c r="O193" s="32">
        <f>IFERROR(('2a) logm_x(t)'!DD76-'2a) logm_x(t)'!DC76-'2a)answer'!$I76)^2,"")</f>
        <v>1.9092677532789768E-3</v>
      </c>
      <c r="P193" s="32">
        <f>IFERROR(('2a) logm_x(t)'!DE76-'2a) logm_x(t)'!DD76-'2a)answer'!$I76)^2,"")</f>
        <v>1.4884031245824674E-4</v>
      </c>
      <c r="Q193" s="32">
        <f>IFERROR(('2a) logm_x(t)'!DF76-'2a) logm_x(t)'!DE76-'2a)answer'!$I76)^2,"")</f>
        <v>4.2067557038763466E-4</v>
      </c>
      <c r="R193" s="32">
        <f>IFERROR(('2a) logm_x(t)'!DG76-'2a) logm_x(t)'!DF76-'2a)answer'!$I76)^2,"")</f>
        <v>1.7260918066323539E-3</v>
      </c>
      <c r="S193" s="32">
        <f>IFERROR(('2a) logm_x(t)'!DH76-'2a) logm_x(t)'!DG76-'2a)answer'!$I76)^2,"")</f>
        <v>4.9796059450828659E-3</v>
      </c>
      <c r="T193" s="32">
        <f>IFERROR(('2a) logm_x(t)'!DI76-'2a) logm_x(t)'!DH76-'2a)answer'!$I76)^2,"")</f>
        <v>2.1048318849635077E-2</v>
      </c>
      <c r="U193" s="32">
        <f>IFERROR(('2a) logm_x(t)'!DJ76-'2a) logm_x(t)'!DI76-'2a)answer'!$I76)^2,"")</f>
        <v>4.5458599413650885E-3</v>
      </c>
      <c r="V193" s="32">
        <f>IFERROR(('2a) logm_x(t)'!DK76-'2a) logm_x(t)'!DJ76-'2a)answer'!$I76)^2,"")</f>
        <v>1.8093383796504929E-3</v>
      </c>
      <c r="W193" s="32">
        <f>IFERROR(('2a) logm_x(t)'!DL76-'2a) logm_x(t)'!DK76-'2a)answer'!$I76)^2,"")</f>
        <v>6.6473871909748794E-3</v>
      </c>
      <c r="X193" s="32">
        <f>IFERROR(('2a) logm_x(t)'!DM76-'2a) logm_x(t)'!DL76-'2a)answer'!$I76)^2,"")</f>
        <v>2.5139632121837523E-6</v>
      </c>
      <c r="Y193" s="32">
        <f>IFERROR(('2a) logm_x(t)'!DN76-'2a) logm_x(t)'!DM76-'2a)answer'!$I76)^2,"")</f>
        <v>3.6145176334176554E-3</v>
      </c>
      <c r="Z193" s="32">
        <f>IFERROR(('2a) logm_x(t)'!DO76-'2a) logm_x(t)'!DN76-'2a)answer'!$I76)^2,"")</f>
        <v>1.0728756399990163E-3</v>
      </c>
      <c r="AA193" s="32">
        <f>IFERROR(('2a) logm_x(t)'!DP76-'2a) logm_x(t)'!DO76-'2a)answer'!$I76)^2,"")</f>
        <v>4.0847143230100013E-3</v>
      </c>
      <c r="AB193" s="32">
        <f>IFERROR(('2a) logm_x(t)'!DQ76-'2a) logm_x(t)'!DP76-'2a)answer'!$I76)^2,"")</f>
        <v>1.2684569463411328E-2</v>
      </c>
      <c r="AC193" s="32">
        <f>IFERROR(('2a) logm_x(t)'!DR76-'2a) logm_x(t)'!DQ76-'2a)answer'!$I76)^2,"")</f>
        <v>1.4839723856119525E-2</v>
      </c>
      <c r="AD193" s="32">
        <f>IFERROR(('2a) logm_x(t)'!DS76-'2a) logm_x(t)'!DR76-'2a)answer'!$I76)^2,"")</f>
        <v>6.870506494017298E-4</v>
      </c>
      <c r="AE193" s="32">
        <f>IFERROR(('2a) logm_x(t)'!DT76-'2a) logm_x(t)'!DS76-'2a)answer'!$I76)^2,"")</f>
        <v>3.6701880623620092E-3</v>
      </c>
      <c r="AF193" s="32">
        <f>IFERROR(('2a) logm_x(t)'!DU76-'2a) logm_x(t)'!DT76-'2a)answer'!$I76)^2,"")</f>
        <v>4.0452401325811495E-3</v>
      </c>
      <c r="AG193" s="32">
        <f>IFERROR(('2a) logm_x(t)'!DV76-'2a) logm_x(t)'!DU76-'2a)answer'!$I76)^2,"")</f>
        <v>8.9807304810940597E-3</v>
      </c>
      <c r="AH193" s="32">
        <f>IFERROR(('2a) logm_x(t)'!DW76-'2a) logm_x(t)'!DV76-'2a)answer'!$I76)^2,"")</f>
        <v>5.7335244264491358E-3</v>
      </c>
      <c r="AI193" s="32">
        <f>IFERROR(('2a) logm_x(t)'!DX76-'2a) logm_x(t)'!DW76-'2a)answer'!$I76)^2,"")</f>
        <v>3.4450763114196758E-7</v>
      </c>
      <c r="AJ193" s="32">
        <f>IFERROR(('2a) logm_x(t)'!DY76-'2a) logm_x(t)'!DX76-'2a)answer'!$I76)^2,"")</f>
        <v>1.9502024891762072E-3</v>
      </c>
      <c r="AK193" s="32">
        <f>IFERROR(('2a) logm_x(t)'!DZ76-'2a) logm_x(t)'!DY76-'2a)answer'!$I76)^2,"")</f>
        <v>6.4163606867765682E-3</v>
      </c>
      <c r="AL193" s="32">
        <f>IFERROR(('2a) logm_x(t)'!EA76-'2a) logm_x(t)'!DZ76-'2a)answer'!$I76)^2,"")</f>
        <v>9.7019033717836781E-4</v>
      </c>
      <c r="AM193" s="32">
        <f>IFERROR(('2a) logm_x(t)'!EB76-'2a) logm_x(t)'!EA76-'2a)answer'!$I76)^2,"")</f>
        <v>5.4625655972387515E-3</v>
      </c>
      <c r="AN193" s="32">
        <f>IFERROR(('2a) logm_x(t)'!EC76-'2a) logm_x(t)'!EB76-'2a)answer'!$I76)^2,"")</f>
        <v>8.7366952355993083E-3</v>
      </c>
      <c r="AO193" s="32">
        <f>IFERROR(('2a) logm_x(t)'!ED76-'2a) logm_x(t)'!EC76-'2a)answer'!$I76)^2,"")</f>
        <v>6.9010740687245314E-3</v>
      </c>
      <c r="AP193" s="32">
        <f>IFERROR(('2a) logm_x(t)'!EE76-'2a) logm_x(t)'!ED76-'2a)answer'!$I76)^2,"")</f>
        <v>1.6351225616668575E-3</v>
      </c>
      <c r="AQ193" s="32">
        <f>IFERROR(('2a) logm_x(t)'!EF76-'2a) logm_x(t)'!EE76-'2a)answer'!$I76)^2,"")</f>
        <v>6.5349861105907158E-3</v>
      </c>
      <c r="AR193" s="32">
        <f>IFERROR(('2a) logm_x(t)'!EG76-'2a) logm_x(t)'!EF76-'2a)answer'!$I76)^2,"")</f>
        <v>8.9232815045409041E-5</v>
      </c>
      <c r="AS193" s="32">
        <f>IFERROR(('2a) logm_x(t)'!EH76-'2a) logm_x(t)'!EG76-'2a)answer'!$I76)^2,"")</f>
        <v>3.5376967005507878E-4</v>
      </c>
      <c r="AT193" s="32">
        <f>IFERROR(('2a) logm_x(t)'!EI76-'2a) logm_x(t)'!EH76-'2a)answer'!$I76)^2,"")</f>
        <v>1.0265484502429167E-3</v>
      </c>
      <c r="AU193" s="32">
        <f>IFERROR(('2a) logm_x(t)'!EJ76-'2a) logm_x(t)'!EI76-'2a)answer'!$I76)^2,"")</f>
        <v>3.4201103005903949E-4</v>
      </c>
      <c r="AV193" s="32">
        <f>IFERROR(('2a) logm_x(t)'!EK76-'2a) logm_x(t)'!EJ76-'2a)answer'!$I76)^2,"")</f>
        <v>1.2655137011868814E-3</v>
      </c>
      <c r="AW193" s="32">
        <f>IFERROR(('2a) logm_x(t)'!EL76-'2a) logm_x(t)'!EK76-'2a)answer'!$I76)^2,"")</f>
        <v>1.4703617002541768E-3</v>
      </c>
      <c r="AX193" s="32">
        <f>IFERROR(('2a) logm_x(t)'!EM76-'2a) logm_x(t)'!EL76-'2a)answer'!$I76)^2,"")</f>
        <v>2.5099849256067816E-3</v>
      </c>
      <c r="AY193" s="32">
        <f>IFERROR(('2a) logm_x(t)'!EN76-'2a) logm_x(t)'!EM76-'2a)answer'!$I76)^2,"")</f>
        <v>4.271772131990129E-3</v>
      </c>
      <c r="AZ193" s="32">
        <f>IFERROR(('2a) logm_x(t)'!EO76-'2a) logm_x(t)'!EN76-'2a)answer'!$I76)^2,"")</f>
        <v>9.0116566494189115E-4</v>
      </c>
      <c r="BA193" s="32">
        <f>IFERROR(('2a) logm_x(t)'!EP76-'2a) logm_x(t)'!EO76-'2a)answer'!$I76)^2,"")</f>
        <v>9.133008723829366E-3</v>
      </c>
      <c r="BB193" s="32">
        <f>IFERROR(('2a) logm_x(t)'!EQ76-'2a) logm_x(t)'!EP76-'2a)answer'!$I76)^2,"")</f>
        <v>1.2905003816234377E-2</v>
      </c>
      <c r="BC193" s="32">
        <f>IFERROR(('2a) logm_x(t)'!ER76-'2a) logm_x(t)'!EQ76-'2a)answer'!$I76)^2,"")</f>
        <v>6.9452268195208089E-4</v>
      </c>
      <c r="BD193" s="32">
        <f>IFERROR(('2a) logm_x(t)'!ES76-'2a) logm_x(t)'!ER76-'2a)answer'!$I76)^2,"")</f>
        <v>1.7970807524389877E-2</v>
      </c>
      <c r="BE193" s="32">
        <f>IFERROR(('2a) logm_x(t)'!ET76-'2a) logm_x(t)'!ES76-'2a)answer'!$I76)^2,"")</f>
        <v>7.8049579399824143E-3</v>
      </c>
      <c r="BF193" s="32">
        <f>IFERROR(('2a) logm_x(t)'!EU76-'2a) logm_x(t)'!ET76-'2a)answer'!$I76)^2,"")</f>
        <v>7.2566392933393767E-3</v>
      </c>
      <c r="BG193" s="32">
        <f>IFERROR(('2a) logm_x(t)'!EV76-'2a) logm_x(t)'!EU76-'2a)answer'!$I76)^2,"")</f>
        <v>2.1448331394282177E-3</v>
      </c>
      <c r="BH193" s="32">
        <f>IFERROR(('2a) logm_x(t)'!EW76-'2a) logm_x(t)'!EV76-'2a)answer'!$I76)^2,"")</f>
        <v>1.2364488983022882E-2</v>
      </c>
      <c r="BI193" s="32">
        <f>IFERROR(('2a) logm_x(t)'!EX76-'2a) logm_x(t)'!EW76-'2a)answer'!$I76)^2,"")</f>
        <v>4.236592474071551E-4</v>
      </c>
      <c r="BJ193" s="32">
        <f>IFERROR(('2a) logm_x(t)'!EY76-'2a) logm_x(t)'!EX76-'2a)answer'!$I76)^2,"")</f>
        <v>6.9819973935887289E-4</v>
      </c>
      <c r="BK193" s="32">
        <f>IFERROR(('2a) logm_x(t)'!EZ76-'2a) logm_x(t)'!EY76-'2a)answer'!$I76)^2,"")</f>
        <v>1.6431174744322334E-3</v>
      </c>
      <c r="BL193" s="32">
        <f>IFERROR(('2a) logm_x(t)'!FA76-'2a) logm_x(t)'!EZ76-'2a)answer'!$I76)^2,"")</f>
        <v>7.5305574524739101E-4</v>
      </c>
      <c r="BM193" s="32">
        <f>IFERROR(('2a) logm_x(t)'!FB76-'2a) logm_x(t)'!FA76-'2a)answer'!$I76)^2,"")</f>
        <v>4.2486120501011018E-3</v>
      </c>
      <c r="BN193" s="32">
        <f>IFERROR(('2a) logm_x(t)'!FC76-'2a) logm_x(t)'!FB76-'2a)answer'!$I76)^2,"")</f>
        <v>4.2172707778409769E-3</v>
      </c>
      <c r="BO193" s="32">
        <f>IFERROR(('2a) logm_x(t)'!FD76-'2a) logm_x(t)'!FC76-'2a)answer'!$I76)^2,"")</f>
        <v>1.6607695527710697E-3</v>
      </c>
      <c r="BP193" s="32">
        <f>IFERROR(('2a) logm_x(t)'!FE76-'2a) logm_x(t)'!FD76-'2a)answer'!$I76)^2,"")</f>
        <v>3.4291540663724009E-3</v>
      </c>
      <c r="BQ193" s="32">
        <f>IFERROR(('2a) logm_x(t)'!FF76-'2a) logm_x(t)'!FE76-'2a)answer'!$I76)^2,"")</f>
        <v>1.2251980515679585E-3</v>
      </c>
      <c r="BR193" s="32">
        <f>IFERROR(('2a) logm_x(t)'!FG76-'2a) logm_x(t)'!FF76-'2a)answer'!$I76)^2,"")</f>
        <v>6.4051533977469148E-4</v>
      </c>
      <c r="BS193" s="32">
        <f>IFERROR(('2a) logm_x(t)'!FH76-'2a) logm_x(t)'!FG76-'2a)answer'!$I76)^2,"")</f>
        <v>3.7530086521035596E-4</v>
      </c>
      <c r="BT193" s="32">
        <f>IFERROR(('2a) logm_x(t)'!FI76-'2a) logm_x(t)'!FH76-'2a)answer'!$I76)^2,"")</f>
        <v>1.4870228421414173E-3</v>
      </c>
      <c r="BU193" s="32">
        <f>IFERROR(('2a) logm_x(t)'!FJ76-'2a) logm_x(t)'!FI76-'2a)answer'!$I76)^2,"")</f>
        <v>1.9041578702011939E-4</v>
      </c>
      <c r="BV193" s="32">
        <f>IFERROR(('2a) logm_x(t)'!FK76-'2a) logm_x(t)'!FJ76-'2a)answer'!$I76)^2,"")</f>
        <v>6.2726529347198337E-4</v>
      </c>
      <c r="BW193" s="32">
        <f>IFERROR(('2a) logm_x(t)'!FL76-'2a) logm_x(t)'!FK76-'2a)answer'!$I76)^2,"")</f>
        <v>4.7553851836010474E-4</v>
      </c>
      <c r="BX193" s="32">
        <f>IFERROR(('2a) logm_x(t)'!FM76-'2a) logm_x(t)'!FL76-'2a)answer'!$I76)^2,"")</f>
        <v>6.7311690400900651E-4</v>
      </c>
      <c r="BY193" s="32">
        <f>IFERROR(('2a) logm_x(t)'!FN76-'2a) logm_x(t)'!FM76-'2a)answer'!$I76)^2,"")</f>
        <v>3.2169160974856803E-3</v>
      </c>
      <c r="BZ193" s="32">
        <f>IFERROR(('2a) logm_x(t)'!FO76-'2a) logm_x(t)'!FN76-'2a)answer'!$I76)^2,"")</f>
        <v>8.9833929981535663E-4</v>
      </c>
      <c r="CA193" s="32">
        <f>IFERROR(('2a) logm_x(t)'!FP76-'2a) logm_x(t)'!FO76-'2a)answer'!$I76)^2,"")</f>
        <v>1.0168495182759017E-4</v>
      </c>
      <c r="CB193" s="32">
        <f>IFERROR(('2a) logm_x(t)'!FQ76-'2a) logm_x(t)'!FP76-'2a)answer'!$I76)^2,"")</f>
        <v>1.170607196791849E-3</v>
      </c>
      <c r="CC193" s="32">
        <f>IFERROR(('2a) logm_x(t)'!FR76-'2a) logm_x(t)'!FQ76-'2a)answer'!$I76)^2,"")</f>
        <v>1.6074302140370825E-3</v>
      </c>
      <c r="CD193" s="32">
        <f>IFERROR(('2a) logm_x(t)'!FS76-'2a) logm_x(t)'!FR76-'2a)answer'!$I76)^2,"")</f>
        <v>3.2942403162533663E-3</v>
      </c>
      <c r="CE193" s="32">
        <f>IFERROR(('2a) logm_x(t)'!FT76-'2a) logm_x(t)'!FS76-'2a)answer'!$I76)^2,"")</f>
        <v>4.901493263377907E-3</v>
      </c>
      <c r="CF193" s="32">
        <f>IFERROR(('2a) logm_x(t)'!FU76-'2a) logm_x(t)'!FT76-'2a)answer'!$I76)^2,"")</f>
        <v>7.9990219546607259E-4</v>
      </c>
      <c r="CG193" s="32">
        <f>IFERROR(('2a) logm_x(t)'!FV76-'2a) logm_x(t)'!FU76-'2a)answer'!$I76)^2,"")</f>
        <v>2.1613862030196227E-4</v>
      </c>
      <c r="CH193" s="32">
        <f>IFERROR(('2a) logm_x(t)'!FW76-'2a) logm_x(t)'!FV76-'2a)answer'!$I76)^2,"")</f>
        <v>4.4449211799393725E-3</v>
      </c>
      <c r="CI193" s="32">
        <f>IFERROR(('2a) logm_x(t)'!FX76-'2a) logm_x(t)'!FW76-'2a)answer'!$I76)^2,"")</f>
        <v>2.7594916994834316E-4</v>
      </c>
      <c r="CJ193" s="32">
        <f>IFERROR(('2a) logm_x(t)'!FY76-'2a) logm_x(t)'!FX76-'2a)answer'!$I76)^2,"")</f>
        <v>8.5757004968345131E-3</v>
      </c>
      <c r="CK193" s="32">
        <f>IFERROR(('2a) logm_x(t)'!FZ76-'2a) logm_x(t)'!FY76-'2a)answer'!$I76)^2,"")</f>
        <v>5.7221364069793756E-3</v>
      </c>
      <c r="CL193" s="32">
        <f>IFERROR(('2a) logm_x(t)'!GA76-'2a) logm_x(t)'!FZ76-'2a)answer'!$I76)^2,"")</f>
        <v>1.0053150149085194E-5</v>
      </c>
      <c r="CM193" s="32">
        <f>IFERROR(('2a) logm_x(t)'!GB76-'2a) logm_x(t)'!GA76-'2a)answer'!$I76)^2,"")</f>
        <v>1.6980912667877556E-3</v>
      </c>
      <c r="CN193" s="32">
        <f>IFERROR(('2a) logm_x(t)'!GC76-'2a) logm_x(t)'!GB76-'2a)answer'!$I76)^2,"")</f>
        <v>9.0138712325403124E-4</v>
      </c>
    </row>
    <row r="194" spans="1:92" x14ac:dyDescent="0.25">
      <c r="A194" s="31">
        <f t="shared" si="12"/>
        <v>74</v>
      </c>
      <c r="C194" s="32">
        <f>IFERROR(('2a) logm_x(t)'!CR77-'2a) logm_x(t)'!CQ77-'2a)answer'!$I77)^2,"")</f>
        <v>8.9393900960336638E-3</v>
      </c>
      <c r="D194" s="32">
        <f>IFERROR(('2a) logm_x(t)'!CS77-'2a) logm_x(t)'!CR77-'2a)answer'!$I77)^2,"")</f>
        <v>9.5139679461879664E-3</v>
      </c>
      <c r="E194" s="32">
        <f>IFERROR(('2a) logm_x(t)'!CT77-'2a) logm_x(t)'!CS77-'2a)answer'!$I77)^2,"")</f>
        <v>1.078666671250729E-2</v>
      </c>
      <c r="F194" s="32">
        <f>IFERROR(('2a) logm_x(t)'!CU77-'2a) logm_x(t)'!CT77-'2a)answer'!$I77)^2,"")</f>
        <v>5.288466934956186E-4</v>
      </c>
      <c r="G194" s="32">
        <f>IFERROR(('2a) logm_x(t)'!CV77-'2a) logm_x(t)'!CU77-'2a)answer'!$I77)^2,"")</f>
        <v>8.719648762676275E-4</v>
      </c>
      <c r="H194" s="32">
        <f>IFERROR(('2a) logm_x(t)'!CW77-'2a) logm_x(t)'!CV77-'2a)answer'!$I77)^2,"")</f>
        <v>3.7137048658006394E-4</v>
      </c>
      <c r="I194" s="32">
        <f>IFERROR(('2a) logm_x(t)'!CX77-'2a) logm_x(t)'!CW77-'2a)answer'!$I77)^2,"")</f>
        <v>4.1954444215513845E-5</v>
      </c>
      <c r="J194" s="32">
        <f>IFERROR(('2a) logm_x(t)'!CY77-'2a) logm_x(t)'!CX77-'2a)answer'!$I77)^2,"")</f>
        <v>1.1313543497578275E-3</v>
      </c>
      <c r="K194" s="32">
        <f>IFERROR(('2a) logm_x(t)'!CZ77-'2a) logm_x(t)'!CY77-'2a)answer'!$I77)^2,"")</f>
        <v>1.2624067080278998E-2</v>
      </c>
      <c r="L194" s="32">
        <f>IFERROR(('2a) logm_x(t)'!DA77-'2a) logm_x(t)'!CZ77-'2a)answer'!$I77)^2,"")</f>
        <v>8.1740999334045383E-3</v>
      </c>
      <c r="M194" s="32">
        <f>IFERROR(('2a) logm_x(t)'!DB77-'2a) logm_x(t)'!DA77-'2a)answer'!$I77)^2,"")</f>
        <v>2.5963363978658478E-3</v>
      </c>
      <c r="N194" s="32">
        <f>IFERROR(('2a) logm_x(t)'!DC77-'2a) logm_x(t)'!DB77-'2a)answer'!$I77)^2,"")</f>
        <v>1.9006812424594076E-3</v>
      </c>
      <c r="O194" s="32">
        <f>IFERROR(('2a) logm_x(t)'!DD77-'2a) logm_x(t)'!DC77-'2a)answer'!$I77)^2,"")</f>
        <v>5.9341058124808129E-3</v>
      </c>
      <c r="P194" s="32">
        <f>IFERROR(('2a) logm_x(t)'!DE77-'2a) logm_x(t)'!DD77-'2a)answer'!$I77)^2,"")</f>
        <v>1.8228360464805121E-3</v>
      </c>
      <c r="Q194" s="32">
        <f>IFERROR(('2a) logm_x(t)'!DF77-'2a) logm_x(t)'!DE77-'2a)answer'!$I77)^2,"")</f>
        <v>6.4333383086641685E-4</v>
      </c>
      <c r="R194" s="32">
        <f>IFERROR(('2a) logm_x(t)'!DG77-'2a) logm_x(t)'!DF77-'2a)answer'!$I77)^2,"")</f>
        <v>2.7162568953265874E-5</v>
      </c>
      <c r="S194" s="32">
        <f>IFERROR(('2a) logm_x(t)'!DH77-'2a) logm_x(t)'!DG77-'2a)answer'!$I77)^2,"")</f>
        <v>4.4810578600053951E-3</v>
      </c>
      <c r="T194" s="32">
        <f>IFERROR(('2a) logm_x(t)'!DI77-'2a) logm_x(t)'!DH77-'2a)answer'!$I77)^2,"")</f>
        <v>7.1718980023988116E-5</v>
      </c>
      <c r="U194" s="32">
        <f>IFERROR(('2a) logm_x(t)'!DJ77-'2a) logm_x(t)'!DI77-'2a)answer'!$I77)^2,"")</f>
        <v>2.759988980300266E-3</v>
      </c>
      <c r="V194" s="32">
        <f>IFERROR(('2a) logm_x(t)'!DK77-'2a) logm_x(t)'!DJ77-'2a)answer'!$I77)^2,"")</f>
        <v>5.0202749303538945E-3</v>
      </c>
      <c r="W194" s="32">
        <f>IFERROR(('2a) logm_x(t)'!DL77-'2a) logm_x(t)'!DK77-'2a)answer'!$I77)^2,"")</f>
        <v>3.1677655041982046E-4</v>
      </c>
      <c r="X194" s="32">
        <f>IFERROR(('2a) logm_x(t)'!DM77-'2a) logm_x(t)'!DL77-'2a)answer'!$I77)^2,"")</f>
        <v>4.7884951584187545E-4</v>
      </c>
      <c r="Y194" s="32">
        <f>IFERROR(('2a) logm_x(t)'!DN77-'2a) logm_x(t)'!DM77-'2a)answer'!$I77)^2,"")</f>
        <v>1.205530597604876E-3</v>
      </c>
      <c r="Z194" s="32">
        <f>IFERROR(('2a) logm_x(t)'!DO77-'2a) logm_x(t)'!DN77-'2a)answer'!$I77)^2,"")</f>
        <v>2.4686029215529622E-4</v>
      </c>
      <c r="AA194" s="32">
        <f>IFERROR(('2a) logm_x(t)'!DP77-'2a) logm_x(t)'!DO77-'2a)answer'!$I77)^2,"")</f>
        <v>3.1267878963263607E-4</v>
      </c>
      <c r="AB194" s="32">
        <f>IFERROR(('2a) logm_x(t)'!DQ77-'2a) logm_x(t)'!DP77-'2a)answer'!$I77)^2,"")</f>
        <v>1.4846909414444908E-3</v>
      </c>
      <c r="AC194" s="32">
        <f>IFERROR(('2a) logm_x(t)'!DR77-'2a) logm_x(t)'!DQ77-'2a)answer'!$I77)^2,"")</f>
        <v>7.3592760254990721E-3</v>
      </c>
      <c r="AD194" s="32">
        <f>IFERROR(('2a) logm_x(t)'!DS77-'2a) logm_x(t)'!DR77-'2a)answer'!$I77)^2,"")</f>
        <v>1.6416196770955641E-2</v>
      </c>
      <c r="AE194" s="32">
        <f>IFERROR(('2a) logm_x(t)'!DT77-'2a) logm_x(t)'!DS77-'2a)answer'!$I77)^2,"")</f>
        <v>8.8138921139235757E-3</v>
      </c>
      <c r="AF194" s="32">
        <f>IFERROR(('2a) logm_x(t)'!DU77-'2a) logm_x(t)'!DT77-'2a)answer'!$I77)^2,"")</f>
        <v>6.7783823949011572E-4</v>
      </c>
      <c r="AG194" s="32">
        <f>IFERROR(('2a) logm_x(t)'!DV77-'2a) logm_x(t)'!DU77-'2a)answer'!$I77)^2,"")</f>
        <v>7.1477836173635366E-3</v>
      </c>
      <c r="AH194" s="32">
        <f>IFERROR(('2a) logm_x(t)'!DW77-'2a) logm_x(t)'!DV77-'2a)answer'!$I77)^2,"")</f>
        <v>4.8754633221758503E-3</v>
      </c>
      <c r="AI194" s="32">
        <f>IFERROR(('2a) logm_x(t)'!DX77-'2a) logm_x(t)'!DW77-'2a)answer'!$I77)^2,"")</f>
        <v>1.3828212159126376E-2</v>
      </c>
      <c r="AJ194" s="32">
        <f>IFERROR(('2a) logm_x(t)'!DY77-'2a) logm_x(t)'!DX77-'2a)answer'!$I77)^2,"")</f>
        <v>2.6089088047289561E-4</v>
      </c>
      <c r="AK194" s="32">
        <f>IFERROR(('2a) logm_x(t)'!DZ77-'2a) logm_x(t)'!DY77-'2a)answer'!$I77)^2,"")</f>
        <v>2.9763654718144915E-3</v>
      </c>
      <c r="AL194" s="32">
        <f>IFERROR(('2a) logm_x(t)'!EA77-'2a) logm_x(t)'!DZ77-'2a)answer'!$I77)^2,"")</f>
        <v>1.3120609913173887E-3</v>
      </c>
      <c r="AM194" s="32">
        <f>IFERROR(('2a) logm_x(t)'!EB77-'2a) logm_x(t)'!EA77-'2a)answer'!$I77)^2,"")</f>
        <v>1.3954054477472314E-3</v>
      </c>
      <c r="AN194" s="32">
        <f>IFERROR(('2a) logm_x(t)'!EC77-'2a) logm_x(t)'!EB77-'2a)answer'!$I77)^2,"")</f>
        <v>1.4610499515165742E-3</v>
      </c>
      <c r="AO194" s="32">
        <f>IFERROR(('2a) logm_x(t)'!ED77-'2a) logm_x(t)'!EC77-'2a)answer'!$I77)^2,"")</f>
        <v>1.0344308416798565E-3</v>
      </c>
      <c r="AP194" s="32">
        <f>IFERROR(('2a) logm_x(t)'!EE77-'2a) logm_x(t)'!ED77-'2a)answer'!$I77)^2,"")</f>
        <v>1.1609303417783781E-3</v>
      </c>
      <c r="AQ194" s="32">
        <f>IFERROR(('2a) logm_x(t)'!EF77-'2a) logm_x(t)'!EE77-'2a)answer'!$I77)^2,"")</f>
        <v>1.0748221619104434E-3</v>
      </c>
      <c r="AR194" s="32">
        <f>IFERROR(('2a) logm_x(t)'!EG77-'2a) logm_x(t)'!EF77-'2a)answer'!$I77)^2,"")</f>
        <v>1.0055066700922831E-3</v>
      </c>
      <c r="AS194" s="32">
        <f>IFERROR(('2a) logm_x(t)'!EH77-'2a) logm_x(t)'!EG77-'2a)answer'!$I77)^2,"")</f>
        <v>1.1340192666794742E-2</v>
      </c>
      <c r="AT194" s="32">
        <f>IFERROR(('2a) logm_x(t)'!EI77-'2a) logm_x(t)'!EH77-'2a)answer'!$I77)^2,"")</f>
        <v>6.2647336562361624E-3</v>
      </c>
      <c r="AU194" s="32">
        <f>IFERROR(('2a) logm_x(t)'!EJ77-'2a) logm_x(t)'!EI77-'2a)answer'!$I77)^2,"")</f>
        <v>2.2340416450286329E-3</v>
      </c>
      <c r="AV194" s="32">
        <f>IFERROR(('2a) logm_x(t)'!EK77-'2a) logm_x(t)'!EJ77-'2a)answer'!$I77)^2,"")</f>
        <v>4.1603471362181297E-3</v>
      </c>
      <c r="AW194" s="32">
        <f>IFERROR(('2a) logm_x(t)'!EL77-'2a) logm_x(t)'!EK77-'2a)answer'!$I77)^2,"")</f>
        <v>6.7757673889030741E-3</v>
      </c>
      <c r="AX194" s="32">
        <f>IFERROR(('2a) logm_x(t)'!EM77-'2a) logm_x(t)'!EL77-'2a)answer'!$I77)^2,"")</f>
        <v>4.6627720297066715E-5</v>
      </c>
      <c r="AY194" s="32">
        <f>IFERROR(('2a) logm_x(t)'!EN77-'2a) logm_x(t)'!EM77-'2a)answer'!$I77)^2,"")</f>
        <v>2.4468941484765464E-3</v>
      </c>
      <c r="AZ194" s="32">
        <f>IFERROR(('2a) logm_x(t)'!EO77-'2a) logm_x(t)'!EN77-'2a)answer'!$I77)^2,"")</f>
        <v>1.0247304898374636E-2</v>
      </c>
      <c r="BA194" s="32">
        <f>IFERROR(('2a) logm_x(t)'!EP77-'2a) logm_x(t)'!EO77-'2a)answer'!$I77)^2,"")</f>
        <v>3.5624167211647085E-6</v>
      </c>
      <c r="BB194" s="32">
        <f>IFERROR(('2a) logm_x(t)'!EQ77-'2a) logm_x(t)'!EP77-'2a)answer'!$I77)^2,"")</f>
        <v>5.4654260491106613E-4</v>
      </c>
      <c r="BC194" s="32">
        <f>IFERROR(('2a) logm_x(t)'!ER77-'2a) logm_x(t)'!EQ77-'2a)answer'!$I77)^2,"")</f>
        <v>1.0177401207879296E-2</v>
      </c>
      <c r="BD194" s="32">
        <f>IFERROR(('2a) logm_x(t)'!ES77-'2a) logm_x(t)'!ER77-'2a)answer'!$I77)^2,"")</f>
        <v>1.2046151282620047E-2</v>
      </c>
      <c r="BE194" s="32">
        <f>IFERROR(('2a) logm_x(t)'!ET77-'2a) logm_x(t)'!ES77-'2a)answer'!$I77)^2,"")</f>
        <v>5.8040445232080138E-3</v>
      </c>
      <c r="BF194" s="32">
        <f>IFERROR(('2a) logm_x(t)'!EU77-'2a) logm_x(t)'!ET77-'2a)answer'!$I77)^2,"")</f>
        <v>3.8462051698964338E-4</v>
      </c>
      <c r="BG194" s="32">
        <f>IFERROR(('2a) logm_x(t)'!EV77-'2a) logm_x(t)'!EU77-'2a)answer'!$I77)^2,"")</f>
        <v>9.6720703981228301E-5</v>
      </c>
      <c r="BH194" s="32">
        <f>IFERROR(('2a) logm_x(t)'!EW77-'2a) logm_x(t)'!EV77-'2a)answer'!$I77)^2,"")</f>
        <v>7.7881498707279837E-9</v>
      </c>
      <c r="BI194" s="32">
        <f>IFERROR(('2a) logm_x(t)'!EX77-'2a) logm_x(t)'!EW77-'2a)answer'!$I77)^2,"")</f>
        <v>4.1818427505911845E-3</v>
      </c>
      <c r="BJ194" s="32">
        <f>IFERROR(('2a) logm_x(t)'!EY77-'2a) logm_x(t)'!EX77-'2a)answer'!$I77)^2,"")</f>
        <v>4.8978823859370621E-4</v>
      </c>
      <c r="BK194" s="32">
        <f>IFERROR(('2a) logm_x(t)'!EZ77-'2a) logm_x(t)'!EY77-'2a)answer'!$I77)^2,"")</f>
        <v>2.2519221621957136E-4</v>
      </c>
      <c r="BL194" s="32">
        <f>IFERROR(('2a) logm_x(t)'!FA77-'2a) logm_x(t)'!EZ77-'2a)answer'!$I77)^2,"")</f>
        <v>4.121802585374347E-3</v>
      </c>
      <c r="BM194" s="32">
        <f>IFERROR(('2a) logm_x(t)'!FB77-'2a) logm_x(t)'!FA77-'2a)answer'!$I77)^2,"")</f>
        <v>5.0201599629701599E-4</v>
      </c>
      <c r="BN194" s="32">
        <f>IFERROR(('2a) logm_x(t)'!FC77-'2a) logm_x(t)'!FB77-'2a)answer'!$I77)^2,"")</f>
        <v>1.301890330296749E-2</v>
      </c>
      <c r="BO194" s="32">
        <f>IFERROR(('2a) logm_x(t)'!FD77-'2a) logm_x(t)'!FC77-'2a)answer'!$I77)^2,"")</f>
        <v>9.7907655997749553E-3</v>
      </c>
      <c r="BP194" s="32">
        <f>IFERROR(('2a) logm_x(t)'!FE77-'2a) logm_x(t)'!FD77-'2a)answer'!$I77)^2,"")</f>
        <v>8.1159772400634137E-4</v>
      </c>
      <c r="BQ194" s="32">
        <f>IFERROR(('2a) logm_x(t)'!FF77-'2a) logm_x(t)'!FE77-'2a)answer'!$I77)^2,"")</f>
        <v>2.642433737362885E-4</v>
      </c>
      <c r="BR194" s="32">
        <f>IFERROR(('2a) logm_x(t)'!FG77-'2a) logm_x(t)'!FF77-'2a)answer'!$I77)^2,"")</f>
        <v>2.4937331752457473E-3</v>
      </c>
      <c r="BS194" s="32">
        <f>IFERROR(('2a) logm_x(t)'!FH77-'2a) logm_x(t)'!FG77-'2a)answer'!$I77)^2,"")</f>
        <v>2.2425411574002701E-3</v>
      </c>
      <c r="BT194" s="32">
        <f>IFERROR(('2a) logm_x(t)'!FI77-'2a) logm_x(t)'!FH77-'2a)answer'!$I77)^2,"")</f>
        <v>4.109355687873701E-3</v>
      </c>
      <c r="BU194" s="32">
        <f>IFERROR(('2a) logm_x(t)'!FJ77-'2a) logm_x(t)'!FI77-'2a)answer'!$I77)^2,"")</f>
        <v>2.5030453967565222E-4</v>
      </c>
      <c r="BV194" s="32">
        <f>IFERROR(('2a) logm_x(t)'!FK77-'2a) logm_x(t)'!FJ77-'2a)answer'!$I77)^2,"")</f>
        <v>4.7971268128230134E-5</v>
      </c>
      <c r="BW194" s="32">
        <f>IFERROR(('2a) logm_x(t)'!FL77-'2a) logm_x(t)'!FK77-'2a)answer'!$I77)^2,"")</f>
        <v>2.0474535585249054E-3</v>
      </c>
      <c r="BX194" s="32">
        <f>IFERROR(('2a) logm_x(t)'!FM77-'2a) logm_x(t)'!FL77-'2a)answer'!$I77)^2,"")</f>
        <v>9.2766696351895932E-3</v>
      </c>
      <c r="BY194" s="32">
        <f>IFERROR(('2a) logm_x(t)'!FN77-'2a) logm_x(t)'!FM77-'2a)answer'!$I77)^2,"")</f>
        <v>9.2120787972470905E-4</v>
      </c>
      <c r="BZ194" s="32">
        <f>IFERROR(('2a) logm_x(t)'!FO77-'2a) logm_x(t)'!FN77-'2a)answer'!$I77)^2,"")</f>
        <v>5.230876099305266E-3</v>
      </c>
      <c r="CA194" s="32">
        <f>IFERROR(('2a) logm_x(t)'!FP77-'2a) logm_x(t)'!FO77-'2a)answer'!$I77)^2,"")</f>
        <v>5.7013892814631161E-3</v>
      </c>
      <c r="CB194" s="32">
        <f>IFERROR(('2a) logm_x(t)'!FQ77-'2a) logm_x(t)'!FP77-'2a)answer'!$I77)^2,"")</f>
        <v>6.506147714255426E-5</v>
      </c>
      <c r="CC194" s="32">
        <f>IFERROR(('2a) logm_x(t)'!FR77-'2a) logm_x(t)'!FQ77-'2a)answer'!$I77)^2,"")</f>
        <v>1.4831959962513467E-3</v>
      </c>
      <c r="CD194" s="32">
        <f>IFERROR(('2a) logm_x(t)'!FS77-'2a) logm_x(t)'!FR77-'2a)answer'!$I77)^2,"")</f>
        <v>5.5490743490211073E-4</v>
      </c>
      <c r="CE194" s="32">
        <f>IFERROR(('2a) logm_x(t)'!FT77-'2a) logm_x(t)'!FS77-'2a)answer'!$I77)^2,"")</f>
        <v>2.0109125459173609E-3</v>
      </c>
      <c r="CF194" s="32">
        <f>IFERROR(('2a) logm_x(t)'!FU77-'2a) logm_x(t)'!FT77-'2a)answer'!$I77)^2,"")</f>
        <v>1.0908682215952269E-2</v>
      </c>
      <c r="CG194" s="32">
        <f>IFERROR(('2a) logm_x(t)'!FV77-'2a) logm_x(t)'!FU77-'2a)answer'!$I77)^2,"")</f>
        <v>1.7916007538399227E-6</v>
      </c>
      <c r="CH194" s="32">
        <f>IFERROR(('2a) logm_x(t)'!FW77-'2a) logm_x(t)'!FV77-'2a)answer'!$I77)^2,"")</f>
        <v>1.6131960557073282E-4</v>
      </c>
      <c r="CI194" s="32">
        <f>IFERROR(('2a) logm_x(t)'!FX77-'2a) logm_x(t)'!FW77-'2a)answer'!$I77)^2,"")</f>
        <v>5.9610964960974202E-4</v>
      </c>
      <c r="CJ194" s="32">
        <f>IFERROR(('2a) logm_x(t)'!FY77-'2a) logm_x(t)'!FX77-'2a)answer'!$I77)^2,"")</f>
        <v>2.259205269973052E-4</v>
      </c>
      <c r="CK194" s="32">
        <f>IFERROR(('2a) logm_x(t)'!FZ77-'2a) logm_x(t)'!FY77-'2a)answer'!$I77)^2,"")</f>
        <v>1.1701119012557857E-3</v>
      </c>
      <c r="CL194" s="32">
        <f>IFERROR(('2a) logm_x(t)'!GA77-'2a) logm_x(t)'!FZ77-'2a)answer'!$I77)^2,"")</f>
        <v>2.015329416442755E-4</v>
      </c>
      <c r="CM194" s="32">
        <f>IFERROR(('2a) logm_x(t)'!GB77-'2a) logm_x(t)'!GA77-'2a)answer'!$I77)^2,"")</f>
        <v>3.7928993688393281E-5</v>
      </c>
      <c r="CN194" s="32">
        <f>IFERROR(('2a) logm_x(t)'!GC77-'2a) logm_x(t)'!GB77-'2a)answer'!$I77)^2,"")</f>
        <v>2.5287976259622531E-3</v>
      </c>
    </row>
    <row r="195" spans="1:92" x14ac:dyDescent="0.25">
      <c r="A195" s="31">
        <f t="shared" si="12"/>
        <v>75</v>
      </c>
      <c r="C195" s="32">
        <f>IFERROR(('2a) logm_x(t)'!CR78-'2a) logm_x(t)'!CQ78-'2a)answer'!$I78)^2,"")</f>
        <v>4.7708008902077994E-3</v>
      </c>
      <c r="D195" s="32">
        <f>IFERROR(('2a) logm_x(t)'!CS78-'2a) logm_x(t)'!CR78-'2a)answer'!$I78)^2,"")</f>
        <v>1.1092003638345658E-3</v>
      </c>
      <c r="E195" s="32">
        <f>IFERROR(('2a) logm_x(t)'!CT78-'2a) logm_x(t)'!CS78-'2a)answer'!$I78)^2,"")</f>
        <v>1.4591396660745385E-2</v>
      </c>
      <c r="F195" s="32">
        <f>IFERROR(('2a) logm_x(t)'!CU78-'2a) logm_x(t)'!CT78-'2a)answer'!$I78)^2,"")</f>
        <v>1.6043951596226468E-2</v>
      </c>
      <c r="G195" s="32">
        <f>IFERROR(('2a) logm_x(t)'!CV78-'2a) logm_x(t)'!CU78-'2a)answer'!$I78)^2,"")</f>
        <v>7.2805415651008764E-3</v>
      </c>
      <c r="H195" s="32">
        <f>IFERROR(('2a) logm_x(t)'!CW78-'2a) logm_x(t)'!CV78-'2a)answer'!$I78)^2,"")</f>
        <v>4.0955768435074168E-3</v>
      </c>
      <c r="I195" s="32">
        <f>IFERROR(('2a) logm_x(t)'!CX78-'2a) logm_x(t)'!CW78-'2a)answer'!$I78)^2,"")</f>
        <v>2.854084148883908E-3</v>
      </c>
      <c r="J195" s="32">
        <f>IFERROR(('2a) logm_x(t)'!CY78-'2a) logm_x(t)'!CX78-'2a)answer'!$I78)^2,"")</f>
        <v>1.4627194495659394E-4</v>
      </c>
      <c r="K195" s="32">
        <f>IFERROR(('2a) logm_x(t)'!CZ78-'2a) logm_x(t)'!CY78-'2a)answer'!$I78)^2,"")</f>
        <v>1.3244002177810366E-3</v>
      </c>
      <c r="L195" s="32">
        <f>IFERROR(('2a) logm_x(t)'!DA78-'2a) logm_x(t)'!CZ78-'2a)answer'!$I78)^2,"")</f>
        <v>8.5045929021095642E-3</v>
      </c>
      <c r="M195" s="32">
        <f>IFERROR(('2a) logm_x(t)'!DB78-'2a) logm_x(t)'!DA78-'2a)answer'!$I78)^2,"")</f>
        <v>1.1011400952805247E-4</v>
      </c>
      <c r="N195" s="32">
        <f>IFERROR(('2a) logm_x(t)'!DC78-'2a) logm_x(t)'!DB78-'2a)answer'!$I78)^2,"")</f>
        <v>3.4728606410404034E-3</v>
      </c>
      <c r="O195" s="32">
        <f>IFERROR(('2a) logm_x(t)'!DD78-'2a) logm_x(t)'!DC78-'2a)answer'!$I78)^2,"")</f>
        <v>3.7421819316976078E-3</v>
      </c>
      <c r="P195" s="32">
        <f>IFERROR(('2a) logm_x(t)'!DE78-'2a) logm_x(t)'!DD78-'2a)answer'!$I78)^2,"")</f>
        <v>5.4724068660528668E-4</v>
      </c>
      <c r="Q195" s="32">
        <f>IFERROR(('2a) logm_x(t)'!DF78-'2a) logm_x(t)'!DE78-'2a)answer'!$I78)^2,"")</f>
        <v>4.6966484056569363E-3</v>
      </c>
      <c r="R195" s="32">
        <f>IFERROR(('2a) logm_x(t)'!DG78-'2a) logm_x(t)'!DF78-'2a)answer'!$I78)^2,"")</f>
        <v>9.5388606560814048E-4</v>
      </c>
      <c r="S195" s="32">
        <f>IFERROR(('2a) logm_x(t)'!DH78-'2a) logm_x(t)'!DG78-'2a)answer'!$I78)^2,"")</f>
        <v>5.10795255275072E-3</v>
      </c>
      <c r="T195" s="32">
        <f>IFERROR(('2a) logm_x(t)'!DI78-'2a) logm_x(t)'!DH78-'2a)answer'!$I78)^2,"")</f>
        <v>2.1233948251373307E-3</v>
      </c>
      <c r="U195" s="32">
        <f>IFERROR(('2a) logm_x(t)'!DJ78-'2a) logm_x(t)'!DI78-'2a)answer'!$I78)^2,"")</f>
        <v>3.6852320613371458E-4</v>
      </c>
      <c r="V195" s="32">
        <f>IFERROR(('2a) logm_x(t)'!DK78-'2a) logm_x(t)'!DJ78-'2a)answer'!$I78)^2,"")</f>
        <v>4.9236136656942545E-5</v>
      </c>
      <c r="W195" s="32">
        <f>IFERROR(('2a) logm_x(t)'!DL78-'2a) logm_x(t)'!DK78-'2a)answer'!$I78)^2,"")</f>
        <v>3.5718155968432068E-4</v>
      </c>
      <c r="X195" s="32">
        <f>IFERROR(('2a) logm_x(t)'!DM78-'2a) logm_x(t)'!DL78-'2a)answer'!$I78)^2,"")</f>
        <v>2.4105510692160856E-4</v>
      </c>
      <c r="Y195" s="32">
        <f>IFERROR(('2a) logm_x(t)'!DN78-'2a) logm_x(t)'!DM78-'2a)answer'!$I78)^2,"")</f>
        <v>6.4466832929898988E-3</v>
      </c>
      <c r="Z195" s="32">
        <f>IFERROR(('2a) logm_x(t)'!DO78-'2a) logm_x(t)'!DN78-'2a)answer'!$I78)^2,"")</f>
        <v>3.7960968632216084E-3</v>
      </c>
      <c r="AA195" s="32">
        <f>IFERROR(('2a) logm_x(t)'!DP78-'2a) logm_x(t)'!DO78-'2a)answer'!$I78)^2,"")</f>
        <v>5.3471260377617926E-3</v>
      </c>
      <c r="AB195" s="32">
        <f>IFERROR(('2a) logm_x(t)'!DQ78-'2a) logm_x(t)'!DP78-'2a)answer'!$I78)^2,"")</f>
        <v>7.4299953309076841E-3</v>
      </c>
      <c r="AC195" s="32">
        <f>IFERROR(('2a) logm_x(t)'!DR78-'2a) logm_x(t)'!DQ78-'2a)answer'!$I78)^2,"")</f>
        <v>7.691215368639215E-3</v>
      </c>
      <c r="AD195" s="32">
        <f>IFERROR(('2a) logm_x(t)'!DS78-'2a) logm_x(t)'!DR78-'2a)answer'!$I78)^2,"")</f>
        <v>1.9279576265014294E-3</v>
      </c>
      <c r="AE195" s="32">
        <f>IFERROR(('2a) logm_x(t)'!DT78-'2a) logm_x(t)'!DS78-'2a)answer'!$I78)^2,"")</f>
        <v>1.7718562017403682E-3</v>
      </c>
      <c r="AF195" s="32">
        <f>IFERROR(('2a) logm_x(t)'!DU78-'2a) logm_x(t)'!DT78-'2a)answer'!$I78)^2,"")</f>
        <v>1.3489624763145843E-3</v>
      </c>
      <c r="AG195" s="32">
        <f>IFERROR(('2a) logm_x(t)'!DV78-'2a) logm_x(t)'!DU78-'2a)answer'!$I78)^2,"")</f>
        <v>5.2862809450787175E-3</v>
      </c>
      <c r="AH195" s="32">
        <f>IFERROR(('2a) logm_x(t)'!DW78-'2a) logm_x(t)'!DV78-'2a)answer'!$I78)^2,"")</f>
        <v>9.5728192066348342E-4</v>
      </c>
      <c r="AI195" s="32">
        <f>IFERROR(('2a) logm_x(t)'!DX78-'2a) logm_x(t)'!DW78-'2a)answer'!$I78)^2,"")</f>
        <v>3.4415692617572467E-3</v>
      </c>
      <c r="AJ195" s="32">
        <f>IFERROR(('2a) logm_x(t)'!DY78-'2a) logm_x(t)'!DX78-'2a)answer'!$I78)^2,"")</f>
        <v>2.0949669162793566E-4</v>
      </c>
      <c r="AK195" s="32">
        <f>IFERROR(('2a) logm_x(t)'!DZ78-'2a) logm_x(t)'!DY78-'2a)answer'!$I78)^2,"")</f>
        <v>1.7529797579989741E-3</v>
      </c>
      <c r="AL195" s="32">
        <f>IFERROR(('2a) logm_x(t)'!EA78-'2a) logm_x(t)'!DZ78-'2a)answer'!$I78)^2,"")</f>
        <v>4.8750681254233259E-4</v>
      </c>
      <c r="AM195" s="32">
        <f>IFERROR(('2a) logm_x(t)'!EB78-'2a) logm_x(t)'!EA78-'2a)answer'!$I78)^2,"")</f>
        <v>3.0203728312179615E-7</v>
      </c>
      <c r="AN195" s="32">
        <f>IFERROR(('2a) logm_x(t)'!EC78-'2a) logm_x(t)'!EB78-'2a)answer'!$I78)^2,"")</f>
        <v>3.4692815090023883E-5</v>
      </c>
      <c r="AO195" s="32">
        <f>IFERROR(('2a) logm_x(t)'!ED78-'2a) logm_x(t)'!EC78-'2a)answer'!$I78)^2,"")</f>
        <v>2.4667183238988701E-4</v>
      </c>
      <c r="AP195" s="32">
        <f>IFERROR(('2a) logm_x(t)'!EE78-'2a) logm_x(t)'!ED78-'2a)answer'!$I78)^2,"")</f>
        <v>1.8084837211735212E-4</v>
      </c>
      <c r="AQ195" s="32">
        <f>IFERROR(('2a) logm_x(t)'!EF78-'2a) logm_x(t)'!EE78-'2a)answer'!$I78)^2,"")</f>
        <v>2.8742170645952532E-4</v>
      </c>
      <c r="AR195" s="32">
        <f>IFERROR(('2a) logm_x(t)'!EG78-'2a) logm_x(t)'!EF78-'2a)answer'!$I78)^2,"")</f>
        <v>2.9088191708641418E-4</v>
      </c>
      <c r="AS195" s="32">
        <f>IFERROR(('2a) logm_x(t)'!EH78-'2a) logm_x(t)'!EG78-'2a)answer'!$I78)^2,"")</f>
        <v>9.3175182634358516E-3</v>
      </c>
      <c r="AT195" s="32">
        <f>IFERROR(('2a) logm_x(t)'!EI78-'2a) logm_x(t)'!EH78-'2a)answer'!$I78)^2,"")</f>
        <v>1.4192682404523419E-3</v>
      </c>
      <c r="AU195" s="32">
        <f>IFERROR(('2a) logm_x(t)'!EJ78-'2a) logm_x(t)'!EI78-'2a)answer'!$I78)^2,"")</f>
        <v>6.1281182770637143E-4</v>
      </c>
      <c r="AV195" s="32">
        <f>IFERROR(('2a) logm_x(t)'!EK78-'2a) logm_x(t)'!EJ78-'2a)answer'!$I78)^2,"")</f>
        <v>1.3315571071958847E-4</v>
      </c>
      <c r="AW195" s="32">
        <f>IFERROR(('2a) logm_x(t)'!EL78-'2a) logm_x(t)'!EK78-'2a)answer'!$I78)^2,"")</f>
        <v>2.2273452096897162E-4</v>
      </c>
      <c r="AX195" s="32">
        <f>IFERROR(('2a) logm_x(t)'!EM78-'2a) logm_x(t)'!EL78-'2a)answer'!$I78)^2,"")</f>
        <v>1.9308592000920029E-4</v>
      </c>
      <c r="AY195" s="32">
        <f>IFERROR(('2a) logm_x(t)'!EN78-'2a) logm_x(t)'!EM78-'2a)answer'!$I78)^2,"")</f>
        <v>1.5162798738026576E-3</v>
      </c>
      <c r="AZ195" s="32">
        <f>IFERROR(('2a) logm_x(t)'!EO78-'2a) logm_x(t)'!EN78-'2a)answer'!$I78)^2,"")</f>
        <v>2.6409336620109758E-3</v>
      </c>
      <c r="BA195" s="32">
        <f>IFERROR(('2a) logm_x(t)'!EP78-'2a) logm_x(t)'!EO78-'2a)answer'!$I78)^2,"")</f>
        <v>1.1971969007019811E-3</v>
      </c>
      <c r="BB195" s="32">
        <f>IFERROR(('2a) logm_x(t)'!EQ78-'2a) logm_x(t)'!EP78-'2a)answer'!$I78)^2,"")</f>
        <v>1.8292170882363964E-3</v>
      </c>
      <c r="BC195" s="32">
        <f>IFERROR(('2a) logm_x(t)'!ER78-'2a) logm_x(t)'!EQ78-'2a)answer'!$I78)^2,"")</f>
        <v>2.064930237698871E-4</v>
      </c>
      <c r="BD195" s="32">
        <f>IFERROR(('2a) logm_x(t)'!ES78-'2a) logm_x(t)'!ER78-'2a)answer'!$I78)^2,"")</f>
        <v>1.2636906070205751E-3</v>
      </c>
      <c r="BE195" s="32">
        <f>IFERROR(('2a) logm_x(t)'!ET78-'2a) logm_x(t)'!ES78-'2a)answer'!$I78)^2,"")</f>
        <v>2.8395039158101984E-6</v>
      </c>
      <c r="BF195" s="32">
        <f>IFERROR(('2a) logm_x(t)'!EU78-'2a) logm_x(t)'!ET78-'2a)answer'!$I78)^2,"")</f>
        <v>3.5846792695094803E-2</v>
      </c>
      <c r="BG195" s="32">
        <f>IFERROR(('2a) logm_x(t)'!EV78-'2a) logm_x(t)'!EU78-'2a)answer'!$I78)^2,"")</f>
        <v>8.393138481978063E-3</v>
      </c>
      <c r="BH195" s="32">
        <f>IFERROR(('2a) logm_x(t)'!EW78-'2a) logm_x(t)'!EV78-'2a)answer'!$I78)^2,"")</f>
        <v>2.0183246398407994E-3</v>
      </c>
      <c r="BI195" s="32">
        <f>IFERROR(('2a) logm_x(t)'!EX78-'2a) logm_x(t)'!EW78-'2a)answer'!$I78)^2,"")</f>
        <v>3.4930838265748941E-4</v>
      </c>
      <c r="BJ195" s="32">
        <f>IFERROR(('2a) logm_x(t)'!EY78-'2a) logm_x(t)'!EX78-'2a)answer'!$I78)^2,"")</f>
        <v>6.8260572742167972E-4</v>
      </c>
      <c r="BK195" s="32">
        <f>IFERROR(('2a) logm_x(t)'!EZ78-'2a) logm_x(t)'!EY78-'2a)answer'!$I78)^2,"")</f>
        <v>5.3746656298408915E-4</v>
      </c>
      <c r="BL195" s="32">
        <f>IFERROR(('2a) logm_x(t)'!FA78-'2a) logm_x(t)'!EZ78-'2a)answer'!$I78)^2,"")</f>
        <v>2.0586209352323862E-4</v>
      </c>
      <c r="BM195" s="32">
        <f>IFERROR(('2a) logm_x(t)'!FB78-'2a) logm_x(t)'!FA78-'2a)answer'!$I78)^2,"")</f>
        <v>3.8756875033401179E-3</v>
      </c>
      <c r="BN195" s="32">
        <f>IFERROR(('2a) logm_x(t)'!FC78-'2a) logm_x(t)'!FB78-'2a)answer'!$I78)^2,"")</f>
        <v>1.0403994727785649E-2</v>
      </c>
      <c r="BO195" s="32">
        <f>IFERROR(('2a) logm_x(t)'!FD78-'2a) logm_x(t)'!FC78-'2a)answer'!$I78)^2,"")</f>
        <v>1.5220306087089259E-4</v>
      </c>
      <c r="BP195" s="32">
        <f>IFERROR(('2a) logm_x(t)'!FE78-'2a) logm_x(t)'!FD78-'2a)answer'!$I78)^2,"")</f>
        <v>1.1455270343704777E-3</v>
      </c>
      <c r="BQ195" s="32">
        <f>IFERROR(('2a) logm_x(t)'!FF78-'2a) logm_x(t)'!FE78-'2a)answer'!$I78)^2,"")</f>
        <v>3.0399961477600793E-4</v>
      </c>
      <c r="BR195" s="32">
        <f>IFERROR(('2a) logm_x(t)'!FG78-'2a) logm_x(t)'!FF78-'2a)answer'!$I78)^2,"")</f>
        <v>4.7281021658659859E-4</v>
      </c>
      <c r="BS195" s="32">
        <f>IFERROR(('2a) logm_x(t)'!FH78-'2a) logm_x(t)'!FG78-'2a)answer'!$I78)^2,"")</f>
        <v>3.3264889015926797E-3</v>
      </c>
      <c r="BT195" s="32">
        <f>IFERROR(('2a) logm_x(t)'!FI78-'2a) logm_x(t)'!FH78-'2a)answer'!$I78)^2,"")</f>
        <v>2.5391044549751781E-3</v>
      </c>
      <c r="BU195" s="32">
        <f>IFERROR(('2a) logm_x(t)'!FJ78-'2a) logm_x(t)'!FI78-'2a)answer'!$I78)^2,"")</f>
        <v>1.6576790447154564E-3</v>
      </c>
      <c r="BV195" s="32">
        <f>IFERROR(('2a) logm_x(t)'!FK78-'2a) logm_x(t)'!FJ78-'2a)answer'!$I78)^2,"")</f>
        <v>1.9441863318717703E-4</v>
      </c>
      <c r="BW195" s="32">
        <f>IFERROR(('2a) logm_x(t)'!FL78-'2a) logm_x(t)'!FK78-'2a)answer'!$I78)^2,"")</f>
        <v>8.6570021103973176E-4</v>
      </c>
      <c r="BX195" s="32">
        <f>IFERROR(('2a) logm_x(t)'!FM78-'2a) logm_x(t)'!FL78-'2a)answer'!$I78)^2,"")</f>
        <v>2.7708295715510827E-7</v>
      </c>
      <c r="BY195" s="32">
        <f>IFERROR(('2a) logm_x(t)'!FN78-'2a) logm_x(t)'!FM78-'2a)answer'!$I78)^2,"")</f>
        <v>3.5033951043292209E-5</v>
      </c>
      <c r="BZ195" s="32">
        <f>IFERROR(('2a) logm_x(t)'!FO78-'2a) logm_x(t)'!FN78-'2a)answer'!$I78)^2,"")</f>
        <v>9.4838669756369381E-3</v>
      </c>
      <c r="CA195" s="32">
        <f>IFERROR(('2a) logm_x(t)'!FP78-'2a) logm_x(t)'!FO78-'2a)answer'!$I78)^2,"")</f>
        <v>3.7237993557361006E-4</v>
      </c>
      <c r="CB195" s="32">
        <f>IFERROR(('2a) logm_x(t)'!FQ78-'2a) logm_x(t)'!FP78-'2a)answer'!$I78)^2,"")</f>
        <v>1.8298834421741959E-3</v>
      </c>
      <c r="CC195" s="32">
        <f>IFERROR(('2a) logm_x(t)'!FR78-'2a) logm_x(t)'!FQ78-'2a)answer'!$I78)^2,"")</f>
        <v>3.2851547218017759E-4</v>
      </c>
      <c r="CD195" s="32">
        <f>IFERROR(('2a) logm_x(t)'!FS78-'2a) logm_x(t)'!FR78-'2a)answer'!$I78)^2,"")</f>
        <v>8.1529818275999746E-5</v>
      </c>
      <c r="CE195" s="32">
        <f>IFERROR(('2a) logm_x(t)'!FT78-'2a) logm_x(t)'!FS78-'2a)answer'!$I78)^2,"")</f>
        <v>6.5863360836028824E-3</v>
      </c>
      <c r="CF195" s="32">
        <f>IFERROR(('2a) logm_x(t)'!FU78-'2a) logm_x(t)'!FT78-'2a)answer'!$I78)^2,"")</f>
        <v>3.5249135769790684E-3</v>
      </c>
      <c r="CG195" s="32">
        <f>IFERROR(('2a) logm_x(t)'!FV78-'2a) logm_x(t)'!FU78-'2a)answer'!$I78)^2,"")</f>
        <v>5.5118552510550751E-4</v>
      </c>
      <c r="CH195" s="32">
        <f>IFERROR(('2a) logm_x(t)'!FW78-'2a) logm_x(t)'!FV78-'2a)answer'!$I78)^2,"")</f>
        <v>6.3852357817297824E-4</v>
      </c>
      <c r="CI195" s="32">
        <f>IFERROR(('2a) logm_x(t)'!FX78-'2a) logm_x(t)'!FW78-'2a)answer'!$I78)^2,"")</f>
        <v>7.4114634886288743E-6</v>
      </c>
      <c r="CJ195" s="32">
        <f>IFERROR(('2a) logm_x(t)'!FY78-'2a) logm_x(t)'!FX78-'2a)answer'!$I78)^2,"")</f>
        <v>2.9114600227134236E-9</v>
      </c>
      <c r="CK195" s="32">
        <f>IFERROR(('2a) logm_x(t)'!FZ78-'2a) logm_x(t)'!FY78-'2a)answer'!$I78)^2,"")</f>
        <v>5.99391212862868E-6</v>
      </c>
      <c r="CL195" s="32">
        <f>IFERROR(('2a) logm_x(t)'!GA78-'2a) logm_x(t)'!FZ78-'2a)answer'!$I78)^2,"")</f>
        <v>7.836320657071753E-4</v>
      </c>
      <c r="CM195" s="32">
        <f>IFERROR(('2a) logm_x(t)'!GB78-'2a) logm_x(t)'!GA78-'2a)answer'!$I78)^2,"")</f>
        <v>4.6891975761754855E-4</v>
      </c>
      <c r="CN195" s="32">
        <f>IFERROR(('2a) logm_x(t)'!GC78-'2a) logm_x(t)'!GB78-'2a)answer'!$I78)^2,"")</f>
        <v>3.6269537013677135E-3</v>
      </c>
    </row>
    <row r="196" spans="1:92" x14ac:dyDescent="0.25">
      <c r="A196" s="31">
        <f t="shared" si="12"/>
        <v>76</v>
      </c>
      <c r="C196" s="32">
        <f>IFERROR(('2a) logm_x(t)'!CR79-'2a) logm_x(t)'!CQ79-'2a)answer'!$I79)^2,"")</f>
        <v>3.5078674900406955E-4</v>
      </c>
      <c r="D196" s="32">
        <f>IFERROR(('2a) logm_x(t)'!CS79-'2a) logm_x(t)'!CR79-'2a)answer'!$I79)^2,"")</f>
        <v>8.2321172741731865E-3</v>
      </c>
      <c r="E196" s="32">
        <f>IFERROR(('2a) logm_x(t)'!CT79-'2a) logm_x(t)'!CS79-'2a)answer'!$I79)^2,"")</f>
        <v>3.1189184665863863E-3</v>
      </c>
      <c r="F196" s="32">
        <f>IFERROR(('2a) logm_x(t)'!CU79-'2a) logm_x(t)'!CT79-'2a)answer'!$I79)^2,"")</f>
        <v>2.4260567569321347E-2</v>
      </c>
      <c r="G196" s="32">
        <f>IFERROR(('2a) logm_x(t)'!CV79-'2a) logm_x(t)'!CU79-'2a)answer'!$I79)^2,"")</f>
        <v>5.5482968698568292E-3</v>
      </c>
      <c r="H196" s="32">
        <f>IFERROR(('2a) logm_x(t)'!CW79-'2a) logm_x(t)'!CV79-'2a)answer'!$I79)^2,"")</f>
        <v>1.835595752290893E-5</v>
      </c>
      <c r="I196" s="32">
        <f>IFERROR(('2a) logm_x(t)'!CX79-'2a) logm_x(t)'!CW79-'2a)answer'!$I79)^2,"")</f>
        <v>5.8967435020490261E-4</v>
      </c>
      <c r="J196" s="32">
        <f>IFERROR(('2a) logm_x(t)'!CY79-'2a) logm_x(t)'!CX79-'2a)answer'!$I79)^2,"")</f>
        <v>3.934772508170945E-3</v>
      </c>
      <c r="K196" s="32">
        <f>IFERROR(('2a) logm_x(t)'!CZ79-'2a) logm_x(t)'!CY79-'2a)answer'!$I79)^2,"")</f>
        <v>9.2028723351661131E-4</v>
      </c>
      <c r="L196" s="32">
        <f>IFERROR(('2a) logm_x(t)'!DA79-'2a) logm_x(t)'!CZ79-'2a)answer'!$I79)^2,"")</f>
        <v>1.284426994989424E-4</v>
      </c>
      <c r="M196" s="32">
        <f>IFERROR(('2a) logm_x(t)'!DB79-'2a) logm_x(t)'!DA79-'2a)answer'!$I79)^2,"")</f>
        <v>4.0132661363233152E-3</v>
      </c>
      <c r="N196" s="32">
        <f>IFERROR(('2a) logm_x(t)'!DC79-'2a) logm_x(t)'!DB79-'2a)answer'!$I79)^2,"")</f>
        <v>5.9174045309878815E-3</v>
      </c>
      <c r="O196" s="32">
        <f>IFERROR(('2a) logm_x(t)'!DD79-'2a) logm_x(t)'!DC79-'2a)answer'!$I79)^2,"")</f>
        <v>6.4656447588325649E-4</v>
      </c>
      <c r="P196" s="32">
        <f>IFERROR(('2a) logm_x(t)'!DE79-'2a) logm_x(t)'!DD79-'2a)answer'!$I79)^2,"")</f>
        <v>1.5264166245239044E-3</v>
      </c>
      <c r="Q196" s="32">
        <f>IFERROR(('2a) logm_x(t)'!DF79-'2a) logm_x(t)'!DE79-'2a)answer'!$I79)^2,"")</f>
        <v>1.327437411605265E-2</v>
      </c>
      <c r="R196" s="32">
        <f>IFERROR(('2a) logm_x(t)'!DG79-'2a) logm_x(t)'!DF79-'2a)answer'!$I79)^2,"")</f>
        <v>1.019683427169252E-3</v>
      </c>
      <c r="S196" s="32">
        <f>IFERROR(('2a) logm_x(t)'!DH79-'2a) logm_x(t)'!DG79-'2a)answer'!$I79)^2,"")</f>
        <v>7.3940972460215248E-4</v>
      </c>
      <c r="T196" s="32">
        <f>IFERROR(('2a) logm_x(t)'!DI79-'2a) logm_x(t)'!DH79-'2a)answer'!$I79)^2,"")</f>
        <v>2.2942275236751256E-3</v>
      </c>
      <c r="U196" s="32">
        <f>IFERROR(('2a) logm_x(t)'!DJ79-'2a) logm_x(t)'!DI79-'2a)answer'!$I79)^2,"")</f>
        <v>7.43087199208892E-3</v>
      </c>
      <c r="V196" s="32">
        <f>IFERROR(('2a) logm_x(t)'!DK79-'2a) logm_x(t)'!DJ79-'2a)answer'!$I79)^2,"")</f>
        <v>2.1206156196635216E-3</v>
      </c>
      <c r="W196" s="32">
        <f>IFERROR(('2a) logm_x(t)'!DL79-'2a) logm_x(t)'!DK79-'2a)answer'!$I79)^2,"")</f>
        <v>2.082680517263116E-3</v>
      </c>
      <c r="X196" s="32">
        <f>IFERROR(('2a) logm_x(t)'!DM79-'2a) logm_x(t)'!DL79-'2a)answer'!$I79)^2,"")</f>
        <v>1.0292905078444197E-5</v>
      </c>
      <c r="Y196" s="32">
        <f>IFERROR(('2a) logm_x(t)'!DN79-'2a) logm_x(t)'!DM79-'2a)answer'!$I79)^2,"")</f>
        <v>2.5981047522398625E-2</v>
      </c>
      <c r="Z196" s="32">
        <f>IFERROR(('2a) logm_x(t)'!DO79-'2a) logm_x(t)'!DN79-'2a)answer'!$I79)^2,"")</f>
        <v>1.0525981713894351E-3</v>
      </c>
      <c r="AA196" s="32">
        <f>IFERROR(('2a) logm_x(t)'!DP79-'2a) logm_x(t)'!DO79-'2a)answer'!$I79)^2,"")</f>
        <v>8.3129967113097902E-3</v>
      </c>
      <c r="AB196" s="32">
        <f>IFERROR(('2a) logm_x(t)'!DQ79-'2a) logm_x(t)'!DP79-'2a)answer'!$I79)^2,"")</f>
        <v>1.7824284531620673E-3</v>
      </c>
      <c r="AC196" s="32">
        <f>IFERROR(('2a) logm_x(t)'!DR79-'2a) logm_x(t)'!DQ79-'2a)answer'!$I79)^2,"")</f>
        <v>1.3245417593497257E-2</v>
      </c>
      <c r="AD196" s="32">
        <f>IFERROR(('2a) logm_x(t)'!DS79-'2a) logm_x(t)'!DR79-'2a)answer'!$I79)^2,"")</f>
        <v>9.9628654785454567E-4</v>
      </c>
      <c r="AE196" s="32">
        <f>IFERROR(('2a) logm_x(t)'!DT79-'2a) logm_x(t)'!DS79-'2a)answer'!$I79)^2,"")</f>
        <v>7.2737277838791391E-4</v>
      </c>
      <c r="AF196" s="32">
        <f>IFERROR(('2a) logm_x(t)'!DU79-'2a) logm_x(t)'!DT79-'2a)answer'!$I79)^2,"")</f>
        <v>6.6469643091283517E-5</v>
      </c>
      <c r="AG196" s="32">
        <f>IFERROR(('2a) logm_x(t)'!DV79-'2a) logm_x(t)'!DU79-'2a)answer'!$I79)^2,"")</f>
        <v>1.8156318849705901E-3</v>
      </c>
      <c r="AH196" s="32">
        <f>IFERROR(('2a) logm_x(t)'!DW79-'2a) logm_x(t)'!DV79-'2a)answer'!$I79)^2,"")</f>
        <v>1.3298349030278973E-4</v>
      </c>
      <c r="AI196" s="32">
        <f>IFERROR(('2a) logm_x(t)'!DX79-'2a) logm_x(t)'!DW79-'2a)answer'!$I79)^2,"")</f>
        <v>2.361468783271294E-3</v>
      </c>
      <c r="AJ196" s="32">
        <f>IFERROR(('2a) logm_x(t)'!DY79-'2a) logm_x(t)'!DX79-'2a)answer'!$I79)^2,"")</f>
        <v>6.6921226931388047E-5</v>
      </c>
      <c r="AK196" s="32">
        <f>IFERROR(('2a) logm_x(t)'!DZ79-'2a) logm_x(t)'!DY79-'2a)answer'!$I79)^2,"")</f>
        <v>2.088365499565022E-2</v>
      </c>
      <c r="AL196" s="32">
        <f>IFERROR(('2a) logm_x(t)'!EA79-'2a) logm_x(t)'!DZ79-'2a)answer'!$I79)^2,"")</f>
        <v>5.5872487578569269E-3</v>
      </c>
      <c r="AM196" s="32">
        <f>IFERROR(('2a) logm_x(t)'!EB79-'2a) logm_x(t)'!EA79-'2a)answer'!$I79)^2,"")</f>
        <v>7.8018548420306347E-4</v>
      </c>
      <c r="AN196" s="32">
        <f>IFERROR(('2a) logm_x(t)'!EC79-'2a) logm_x(t)'!EB79-'2a)answer'!$I79)^2,"")</f>
        <v>5.707872855703856E-3</v>
      </c>
      <c r="AO196" s="32">
        <f>IFERROR(('2a) logm_x(t)'!ED79-'2a) logm_x(t)'!EC79-'2a)answer'!$I79)^2,"")</f>
        <v>1.7010858857973812E-3</v>
      </c>
      <c r="AP196" s="32">
        <f>IFERROR(('2a) logm_x(t)'!EE79-'2a) logm_x(t)'!ED79-'2a)answer'!$I79)^2,"")</f>
        <v>1.4275354294597648E-3</v>
      </c>
      <c r="AQ196" s="32">
        <f>IFERROR(('2a) logm_x(t)'!EF79-'2a) logm_x(t)'!EE79-'2a)answer'!$I79)^2,"")</f>
        <v>2.4238029009336949E-3</v>
      </c>
      <c r="AR196" s="32">
        <f>IFERROR(('2a) logm_x(t)'!EG79-'2a) logm_x(t)'!EF79-'2a)answer'!$I79)^2,"")</f>
        <v>2.1837209486179048E-4</v>
      </c>
      <c r="AS196" s="32">
        <f>IFERROR(('2a) logm_x(t)'!EH79-'2a) logm_x(t)'!EG79-'2a)answer'!$I79)^2,"")</f>
        <v>3.1386180531530806E-3</v>
      </c>
      <c r="AT196" s="32">
        <f>IFERROR(('2a) logm_x(t)'!EI79-'2a) logm_x(t)'!EH79-'2a)answer'!$I79)^2,"")</f>
        <v>1.0843870701651768E-2</v>
      </c>
      <c r="AU196" s="32">
        <f>IFERROR(('2a) logm_x(t)'!EJ79-'2a) logm_x(t)'!EI79-'2a)answer'!$I79)^2,"")</f>
        <v>2.342954073120241E-2</v>
      </c>
      <c r="AV196" s="32">
        <f>IFERROR(('2a) logm_x(t)'!EK79-'2a) logm_x(t)'!EJ79-'2a)answer'!$I79)^2,"")</f>
        <v>3.3820770450090081E-3</v>
      </c>
      <c r="AW196" s="32">
        <f>IFERROR(('2a) logm_x(t)'!EL79-'2a) logm_x(t)'!EK79-'2a)answer'!$I79)^2,"")</f>
        <v>8.678266063499101E-4</v>
      </c>
      <c r="AX196" s="32">
        <f>IFERROR(('2a) logm_x(t)'!EM79-'2a) logm_x(t)'!EL79-'2a)answer'!$I79)^2,"")</f>
        <v>7.8518622270806981E-5</v>
      </c>
      <c r="AY196" s="32">
        <f>IFERROR(('2a) logm_x(t)'!EN79-'2a) logm_x(t)'!EM79-'2a)answer'!$I79)^2,"")</f>
        <v>6.4007761203880402E-3</v>
      </c>
      <c r="AZ196" s="32">
        <f>IFERROR(('2a) logm_x(t)'!EO79-'2a) logm_x(t)'!EN79-'2a)answer'!$I79)^2,"")</f>
        <v>6.9417148620204887E-3</v>
      </c>
      <c r="BA196" s="32">
        <f>IFERROR(('2a) logm_x(t)'!EP79-'2a) logm_x(t)'!EO79-'2a)answer'!$I79)^2,"")</f>
        <v>1.7203829015272054E-4</v>
      </c>
      <c r="BB196" s="32">
        <f>IFERROR(('2a) logm_x(t)'!EQ79-'2a) logm_x(t)'!EP79-'2a)answer'!$I79)^2,"")</f>
        <v>2.1107605025848047E-3</v>
      </c>
      <c r="BC196" s="32">
        <f>IFERROR(('2a) logm_x(t)'!ER79-'2a) logm_x(t)'!EQ79-'2a)answer'!$I79)^2,"")</f>
        <v>5.0216145471465874E-3</v>
      </c>
      <c r="BD196" s="32">
        <f>IFERROR(('2a) logm_x(t)'!ES79-'2a) logm_x(t)'!ER79-'2a)answer'!$I79)^2,"")</f>
        <v>2.8666915904795823E-2</v>
      </c>
      <c r="BE196" s="32">
        <f>IFERROR(('2a) logm_x(t)'!ET79-'2a) logm_x(t)'!ES79-'2a)answer'!$I79)^2,"")</f>
        <v>2.5094959262906578E-2</v>
      </c>
      <c r="BF196" s="32">
        <f>IFERROR(('2a) logm_x(t)'!EU79-'2a) logm_x(t)'!ET79-'2a)answer'!$I79)^2,"")</f>
        <v>6.6378798508986755E-3</v>
      </c>
      <c r="BG196" s="32">
        <f>IFERROR(('2a) logm_x(t)'!EV79-'2a) logm_x(t)'!EU79-'2a)answer'!$I79)^2,"")</f>
        <v>6.8714867112545409E-3</v>
      </c>
      <c r="BH196" s="32">
        <f>IFERROR(('2a) logm_x(t)'!EW79-'2a) logm_x(t)'!EV79-'2a)answer'!$I79)^2,"")</f>
        <v>4.823967449048258E-3</v>
      </c>
      <c r="BI196" s="32">
        <f>IFERROR(('2a) logm_x(t)'!EX79-'2a) logm_x(t)'!EW79-'2a)answer'!$I79)^2,"")</f>
        <v>2.4536172483163895E-3</v>
      </c>
      <c r="BJ196" s="32">
        <f>IFERROR(('2a) logm_x(t)'!EY79-'2a) logm_x(t)'!EX79-'2a)answer'!$I79)^2,"")</f>
        <v>1.185087759976186E-3</v>
      </c>
      <c r="BK196" s="32">
        <f>IFERROR(('2a) logm_x(t)'!EZ79-'2a) logm_x(t)'!EY79-'2a)answer'!$I79)^2,"")</f>
        <v>2.7272975296562403E-4</v>
      </c>
      <c r="BL196" s="32">
        <f>IFERROR(('2a) logm_x(t)'!FA79-'2a) logm_x(t)'!EZ79-'2a)answer'!$I79)^2,"")</f>
        <v>2.1295114979536429E-3</v>
      </c>
      <c r="BM196" s="32">
        <f>IFERROR(('2a) logm_x(t)'!FB79-'2a) logm_x(t)'!FA79-'2a)answer'!$I79)^2,"")</f>
        <v>1.3025169268764812E-5</v>
      </c>
      <c r="BN196" s="32">
        <f>IFERROR(('2a) logm_x(t)'!FC79-'2a) logm_x(t)'!FB79-'2a)answer'!$I79)^2,"")</f>
        <v>1.1155351314043275E-5</v>
      </c>
      <c r="BO196" s="32">
        <f>IFERROR(('2a) logm_x(t)'!FD79-'2a) logm_x(t)'!FC79-'2a)answer'!$I79)^2,"")</f>
        <v>3.8703856093811606E-3</v>
      </c>
      <c r="BP196" s="32">
        <f>IFERROR(('2a) logm_x(t)'!FE79-'2a) logm_x(t)'!FD79-'2a)answer'!$I79)^2,"")</f>
        <v>8.9274830162014047E-3</v>
      </c>
      <c r="BQ196" s="32">
        <f>IFERROR(('2a) logm_x(t)'!FF79-'2a) logm_x(t)'!FE79-'2a)answer'!$I79)^2,"")</f>
        <v>4.6561325789426439E-5</v>
      </c>
      <c r="BR196" s="32">
        <f>IFERROR(('2a) logm_x(t)'!FG79-'2a) logm_x(t)'!FF79-'2a)answer'!$I79)^2,"")</f>
        <v>5.1472178962004968E-4</v>
      </c>
      <c r="BS196" s="32">
        <f>IFERROR(('2a) logm_x(t)'!FH79-'2a) logm_x(t)'!FG79-'2a)answer'!$I79)^2,"")</f>
        <v>3.5830282002713063E-3</v>
      </c>
      <c r="BT196" s="32">
        <f>IFERROR(('2a) logm_x(t)'!FI79-'2a) logm_x(t)'!FH79-'2a)answer'!$I79)^2,"")</f>
        <v>1.1766448253643632E-4</v>
      </c>
      <c r="BU196" s="32">
        <f>IFERROR(('2a) logm_x(t)'!FJ79-'2a) logm_x(t)'!FI79-'2a)answer'!$I79)^2,"")</f>
        <v>1.4205985677452119E-4</v>
      </c>
      <c r="BV196" s="32">
        <f>IFERROR(('2a) logm_x(t)'!FK79-'2a) logm_x(t)'!FJ79-'2a)answer'!$I79)^2,"")</f>
        <v>2.7207863843364917E-3</v>
      </c>
      <c r="BW196" s="32">
        <f>IFERROR(('2a) logm_x(t)'!FL79-'2a) logm_x(t)'!FK79-'2a)answer'!$I79)^2,"")</f>
        <v>3.5452130586874297E-3</v>
      </c>
      <c r="BX196" s="32">
        <f>IFERROR(('2a) logm_x(t)'!FM79-'2a) logm_x(t)'!FL79-'2a)answer'!$I79)^2,"")</f>
        <v>6.0315642514222325E-3</v>
      </c>
      <c r="BY196" s="32">
        <f>IFERROR(('2a) logm_x(t)'!FN79-'2a) logm_x(t)'!FM79-'2a)answer'!$I79)^2,"")</f>
        <v>2.6899773110377207E-4</v>
      </c>
      <c r="BZ196" s="32">
        <f>IFERROR(('2a) logm_x(t)'!FO79-'2a) logm_x(t)'!FN79-'2a)answer'!$I79)^2,"")</f>
        <v>7.0169061344204021E-5</v>
      </c>
      <c r="CA196" s="32">
        <f>IFERROR(('2a) logm_x(t)'!FP79-'2a) logm_x(t)'!FO79-'2a)answer'!$I79)^2,"")</f>
        <v>1.65988668985162E-4</v>
      </c>
      <c r="CB196" s="32">
        <f>IFERROR(('2a) logm_x(t)'!FQ79-'2a) logm_x(t)'!FP79-'2a)answer'!$I79)^2,"")</f>
        <v>2.6698356157007575E-3</v>
      </c>
      <c r="CC196" s="32">
        <f>IFERROR(('2a) logm_x(t)'!FR79-'2a) logm_x(t)'!FQ79-'2a)answer'!$I79)^2,"")</f>
        <v>2.3229994792923857E-4</v>
      </c>
      <c r="CD196" s="32">
        <f>IFERROR(('2a) logm_x(t)'!FS79-'2a) logm_x(t)'!FR79-'2a)answer'!$I79)^2,"")</f>
        <v>1.2923827703405155E-3</v>
      </c>
      <c r="CE196" s="32">
        <f>IFERROR(('2a) logm_x(t)'!FT79-'2a) logm_x(t)'!FS79-'2a)answer'!$I79)^2,"")</f>
        <v>5.8006937865192352E-4</v>
      </c>
      <c r="CF196" s="32">
        <f>IFERROR(('2a) logm_x(t)'!FU79-'2a) logm_x(t)'!FT79-'2a)answer'!$I79)^2,"")</f>
        <v>5.3916762103837547E-4</v>
      </c>
      <c r="CG196" s="32">
        <f>IFERROR(('2a) logm_x(t)'!FV79-'2a) logm_x(t)'!FU79-'2a)answer'!$I79)^2,"")</f>
        <v>6.1688997612589525E-5</v>
      </c>
      <c r="CH196" s="32">
        <f>IFERROR(('2a) logm_x(t)'!FW79-'2a) logm_x(t)'!FV79-'2a)answer'!$I79)^2,"")</f>
        <v>1.3420355766977168E-3</v>
      </c>
      <c r="CI196" s="32">
        <f>IFERROR(('2a) logm_x(t)'!FX79-'2a) logm_x(t)'!FW79-'2a)answer'!$I79)^2,"")</f>
        <v>2.6498814738178941E-4</v>
      </c>
      <c r="CJ196" s="32">
        <f>IFERROR(('2a) logm_x(t)'!FY79-'2a) logm_x(t)'!FX79-'2a)answer'!$I79)^2,"")</f>
        <v>2.9625072851286364E-6</v>
      </c>
      <c r="CK196" s="32">
        <f>IFERROR(('2a) logm_x(t)'!FZ79-'2a) logm_x(t)'!FY79-'2a)answer'!$I79)^2,"")</f>
        <v>1.7416906727970993E-6</v>
      </c>
      <c r="CL196" s="32">
        <f>IFERROR(('2a) logm_x(t)'!GA79-'2a) logm_x(t)'!FZ79-'2a)answer'!$I79)^2,"")</f>
        <v>4.9815864863024823E-3</v>
      </c>
      <c r="CM196" s="32">
        <f>IFERROR(('2a) logm_x(t)'!GB79-'2a) logm_x(t)'!GA79-'2a)answer'!$I79)^2,"")</f>
        <v>2.0615672444595422E-4</v>
      </c>
      <c r="CN196" s="32">
        <f>IFERROR(('2a) logm_x(t)'!GC79-'2a) logm_x(t)'!GB79-'2a)answer'!$I79)^2,"")</f>
        <v>6.9970496994901606E-4</v>
      </c>
    </row>
    <row r="197" spans="1:92" x14ac:dyDescent="0.25">
      <c r="A197" s="31">
        <f t="shared" si="12"/>
        <v>77</v>
      </c>
      <c r="C197" s="32">
        <f>IFERROR(('2a) logm_x(t)'!CR80-'2a) logm_x(t)'!CQ80-'2a)answer'!$I80)^2,"")</f>
        <v>3.1718448769606515E-4</v>
      </c>
      <c r="D197" s="32">
        <f>IFERROR(('2a) logm_x(t)'!CS80-'2a) logm_x(t)'!CR80-'2a)answer'!$I80)^2,"")</f>
        <v>4.3511027379849266E-3</v>
      </c>
      <c r="E197" s="32">
        <f>IFERROR(('2a) logm_x(t)'!CT80-'2a) logm_x(t)'!CS80-'2a)answer'!$I80)^2,"")</f>
        <v>8.4856147037482097E-3</v>
      </c>
      <c r="F197" s="32">
        <f>IFERROR(('2a) logm_x(t)'!CU80-'2a) logm_x(t)'!CT80-'2a)answer'!$I80)^2,"")</f>
        <v>8.1702237139113457E-3</v>
      </c>
      <c r="G197" s="32">
        <f>IFERROR(('2a) logm_x(t)'!CV80-'2a) logm_x(t)'!CU80-'2a)answer'!$I80)^2,"")</f>
        <v>1.1596837716489226E-2</v>
      </c>
      <c r="H197" s="32">
        <f>IFERROR(('2a) logm_x(t)'!CW80-'2a) logm_x(t)'!CV80-'2a)answer'!$I80)^2,"")</f>
        <v>2.4255500237676957E-2</v>
      </c>
      <c r="I197" s="32">
        <f>IFERROR(('2a) logm_x(t)'!CX80-'2a) logm_x(t)'!CW80-'2a)answer'!$I80)^2,"")</f>
        <v>4.9557912820901795E-3</v>
      </c>
      <c r="J197" s="32">
        <f>IFERROR(('2a) logm_x(t)'!CY80-'2a) logm_x(t)'!CX80-'2a)answer'!$I80)^2,"")</f>
        <v>3.96746104403291E-6</v>
      </c>
      <c r="K197" s="32">
        <f>IFERROR(('2a) logm_x(t)'!CZ80-'2a) logm_x(t)'!CY80-'2a)answer'!$I80)^2,"")</f>
        <v>2.1616020621886144E-3</v>
      </c>
      <c r="L197" s="32">
        <f>IFERROR(('2a) logm_x(t)'!DA80-'2a) logm_x(t)'!CZ80-'2a)answer'!$I80)^2,"")</f>
        <v>6.6569086344718002E-3</v>
      </c>
      <c r="M197" s="32">
        <f>IFERROR(('2a) logm_x(t)'!DB80-'2a) logm_x(t)'!DA80-'2a)answer'!$I80)^2,"")</f>
        <v>9.791052806647476E-4</v>
      </c>
      <c r="N197" s="32">
        <f>IFERROR(('2a) logm_x(t)'!DC80-'2a) logm_x(t)'!DB80-'2a)answer'!$I80)^2,"")</f>
        <v>2.6641900289155712E-3</v>
      </c>
      <c r="O197" s="32">
        <f>IFERROR(('2a) logm_x(t)'!DD80-'2a) logm_x(t)'!DC80-'2a)answer'!$I80)^2,"")</f>
        <v>5.1104686357439974E-7</v>
      </c>
      <c r="P197" s="32">
        <f>IFERROR(('2a) logm_x(t)'!DE80-'2a) logm_x(t)'!DD80-'2a)answer'!$I80)^2,"")</f>
        <v>1.9699233713984781E-3</v>
      </c>
      <c r="Q197" s="32">
        <f>IFERROR(('2a) logm_x(t)'!DF80-'2a) logm_x(t)'!DE80-'2a)answer'!$I80)^2,"")</f>
        <v>1.1716819836615772E-4</v>
      </c>
      <c r="R197" s="32">
        <f>IFERROR(('2a) logm_x(t)'!DG80-'2a) logm_x(t)'!DF80-'2a)answer'!$I80)^2,"")</f>
        <v>2.0320943262454681E-2</v>
      </c>
      <c r="S197" s="32">
        <f>IFERROR(('2a) logm_x(t)'!DH80-'2a) logm_x(t)'!DG80-'2a)answer'!$I80)^2,"")</f>
        <v>2.1570062181583542E-3</v>
      </c>
      <c r="T197" s="32">
        <f>IFERROR(('2a) logm_x(t)'!DI80-'2a) logm_x(t)'!DH80-'2a)answer'!$I80)^2,"")</f>
        <v>3.7831750375642782E-3</v>
      </c>
      <c r="U197" s="32">
        <f>IFERROR(('2a) logm_x(t)'!DJ80-'2a) logm_x(t)'!DI80-'2a)answer'!$I80)^2,"")</f>
        <v>5.5082776904639766E-3</v>
      </c>
      <c r="V197" s="32">
        <f>IFERROR(('2a) logm_x(t)'!DK80-'2a) logm_x(t)'!DJ80-'2a)answer'!$I80)^2,"")</f>
        <v>1.0794788510739601E-2</v>
      </c>
      <c r="W197" s="32">
        <f>IFERROR(('2a) logm_x(t)'!DL80-'2a) logm_x(t)'!DK80-'2a)answer'!$I80)^2,"")</f>
        <v>2.9138497343931012E-4</v>
      </c>
      <c r="X197" s="32">
        <f>IFERROR(('2a) logm_x(t)'!DM80-'2a) logm_x(t)'!DL80-'2a)answer'!$I80)^2,"")</f>
        <v>4.3850062020544297E-4</v>
      </c>
      <c r="Y197" s="32">
        <f>IFERROR(('2a) logm_x(t)'!DN80-'2a) logm_x(t)'!DM80-'2a)answer'!$I80)^2,"")</f>
        <v>5.3719697589707548E-4</v>
      </c>
      <c r="Z197" s="32">
        <f>IFERROR(('2a) logm_x(t)'!DO80-'2a) logm_x(t)'!DN80-'2a)answer'!$I80)^2,"")</f>
        <v>1.0496112263307805E-2</v>
      </c>
      <c r="AA197" s="32">
        <f>IFERROR(('2a) logm_x(t)'!DP80-'2a) logm_x(t)'!DO80-'2a)answer'!$I80)^2,"")</f>
        <v>1.024178112060818E-5</v>
      </c>
      <c r="AB197" s="32">
        <f>IFERROR(('2a) logm_x(t)'!DQ80-'2a) logm_x(t)'!DP80-'2a)answer'!$I80)^2,"")</f>
        <v>3.4806253599426644E-3</v>
      </c>
      <c r="AC197" s="32">
        <f>IFERROR(('2a) logm_x(t)'!DR80-'2a) logm_x(t)'!DQ80-'2a)answer'!$I80)^2,"")</f>
        <v>9.581566035539587E-4</v>
      </c>
      <c r="AD197" s="32">
        <f>IFERROR(('2a) logm_x(t)'!DS80-'2a) logm_x(t)'!DR80-'2a)answer'!$I80)^2,"")</f>
        <v>1.0048668173366748E-3</v>
      </c>
      <c r="AE197" s="32">
        <f>IFERROR(('2a) logm_x(t)'!DT80-'2a) logm_x(t)'!DS80-'2a)answer'!$I80)^2,"")</f>
        <v>2.683128990180553E-4</v>
      </c>
      <c r="AF197" s="32">
        <f>IFERROR(('2a) logm_x(t)'!DU80-'2a) logm_x(t)'!DT80-'2a)answer'!$I80)^2,"")</f>
        <v>7.3019160525830516E-5</v>
      </c>
      <c r="AG197" s="32">
        <f>IFERROR(('2a) logm_x(t)'!DV80-'2a) logm_x(t)'!DU80-'2a)answer'!$I80)^2,"")</f>
        <v>1.804579532069287E-3</v>
      </c>
      <c r="AH197" s="32">
        <f>IFERROR(('2a) logm_x(t)'!DW80-'2a) logm_x(t)'!DV80-'2a)answer'!$I80)^2,"")</f>
        <v>4.9531235752405802E-3</v>
      </c>
      <c r="AI197" s="32">
        <f>IFERROR(('2a) logm_x(t)'!DX80-'2a) logm_x(t)'!DW80-'2a)answer'!$I80)^2,"")</f>
        <v>2.2199264385382582E-4</v>
      </c>
      <c r="AJ197" s="32">
        <f>IFERROR(('2a) logm_x(t)'!DY80-'2a) logm_x(t)'!DX80-'2a)answer'!$I80)^2,"")</f>
        <v>1.8760033774539696E-3</v>
      </c>
      <c r="AK197" s="32">
        <f>IFERROR(('2a) logm_x(t)'!DZ80-'2a) logm_x(t)'!DY80-'2a)answer'!$I80)^2,"")</f>
        <v>1.3567741372189925E-3</v>
      </c>
      <c r="AL197" s="32">
        <f>IFERROR(('2a) logm_x(t)'!EA80-'2a) logm_x(t)'!DZ80-'2a)answer'!$I80)^2,"")</f>
        <v>7.713286571270439E-6</v>
      </c>
      <c r="AM197" s="32">
        <f>IFERROR(('2a) logm_x(t)'!EB80-'2a) logm_x(t)'!EA80-'2a)answer'!$I80)^2,"")</f>
        <v>8.7440346677180876E-5</v>
      </c>
      <c r="AN197" s="32">
        <f>IFERROR(('2a) logm_x(t)'!EC80-'2a) logm_x(t)'!EB80-'2a)answer'!$I80)^2,"")</f>
        <v>6.1346532927776748E-4</v>
      </c>
      <c r="AO197" s="32">
        <f>IFERROR(('2a) logm_x(t)'!ED80-'2a) logm_x(t)'!EC80-'2a)answer'!$I80)^2,"")</f>
        <v>1.6703098250744523E-4</v>
      </c>
      <c r="AP197" s="32">
        <f>IFERROR(('2a) logm_x(t)'!EE80-'2a) logm_x(t)'!ED80-'2a)answer'!$I80)^2,"")</f>
        <v>3.7018927338648526E-4</v>
      </c>
      <c r="AQ197" s="32">
        <f>IFERROR(('2a) logm_x(t)'!EF80-'2a) logm_x(t)'!EE80-'2a)answer'!$I80)^2,"")</f>
        <v>2.0573179272309842E-3</v>
      </c>
      <c r="AR197" s="32">
        <f>IFERROR(('2a) logm_x(t)'!EG80-'2a) logm_x(t)'!EF80-'2a)answer'!$I80)^2,"")</f>
        <v>6.0459778804526762E-4</v>
      </c>
      <c r="AS197" s="32">
        <f>IFERROR(('2a) logm_x(t)'!EH80-'2a) logm_x(t)'!EG80-'2a)answer'!$I80)^2,"")</f>
        <v>4.8896091498925676E-3</v>
      </c>
      <c r="AT197" s="32">
        <f>IFERROR(('2a) logm_x(t)'!EI80-'2a) logm_x(t)'!EH80-'2a)answer'!$I80)^2,"")</f>
        <v>6.5637393949535367E-3</v>
      </c>
      <c r="AU197" s="32">
        <f>IFERROR(('2a) logm_x(t)'!EJ80-'2a) logm_x(t)'!EI80-'2a)answer'!$I80)^2,"")</f>
        <v>7.1470027088320525E-3</v>
      </c>
      <c r="AV197" s="32">
        <f>IFERROR(('2a) logm_x(t)'!EK80-'2a) logm_x(t)'!EJ80-'2a)answer'!$I80)^2,"")</f>
        <v>5.6290712656435033E-4</v>
      </c>
      <c r="AW197" s="32">
        <f>IFERROR(('2a) logm_x(t)'!EL80-'2a) logm_x(t)'!EK80-'2a)answer'!$I80)^2,"")</f>
        <v>7.71879042650047E-3</v>
      </c>
      <c r="AX197" s="32">
        <f>IFERROR(('2a) logm_x(t)'!EM80-'2a) logm_x(t)'!EL80-'2a)answer'!$I80)^2,"")</f>
        <v>4.247747463603721E-3</v>
      </c>
      <c r="AY197" s="32">
        <f>IFERROR(('2a) logm_x(t)'!EN80-'2a) logm_x(t)'!EM80-'2a)answer'!$I80)^2,"")</f>
        <v>1.683626397271944E-3</v>
      </c>
      <c r="AZ197" s="32">
        <f>IFERROR(('2a) logm_x(t)'!EO80-'2a) logm_x(t)'!EN80-'2a)answer'!$I80)^2,"")</f>
        <v>2.4479745151523855E-4</v>
      </c>
      <c r="BA197" s="32">
        <f>IFERROR(('2a) logm_x(t)'!EP80-'2a) logm_x(t)'!EO80-'2a)answer'!$I80)^2,"")</f>
        <v>1.9038600257718637E-3</v>
      </c>
      <c r="BB197" s="32">
        <f>IFERROR(('2a) logm_x(t)'!EQ80-'2a) logm_x(t)'!EP80-'2a)answer'!$I80)^2,"")</f>
        <v>1.6161129416031816E-3</v>
      </c>
      <c r="BC197" s="32">
        <f>IFERROR(('2a) logm_x(t)'!ER80-'2a) logm_x(t)'!EQ80-'2a)answer'!$I80)^2,"")</f>
        <v>2.8806585009608686E-3</v>
      </c>
      <c r="BD197" s="32">
        <f>IFERROR(('2a) logm_x(t)'!ES80-'2a) logm_x(t)'!ER80-'2a)answer'!$I80)^2,"")</f>
        <v>1.9563446275805189E-3</v>
      </c>
      <c r="BE197" s="32">
        <f>IFERROR(('2a) logm_x(t)'!ET80-'2a) logm_x(t)'!ES80-'2a)answer'!$I80)^2,"")</f>
        <v>1.3905655814322141E-3</v>
      </c>
      <c r="BF197" s="32">
        <f>IFERROR(('2a) logm_x(t)'!EU80-'2a) logm_x(t)'!ET80-'2a)answer'!$I80)^2,"")</f>
        <v>3.606840407495644E-3</v>
      </c>
      <c r="BG197" s="32">
        <f>IFERROR(('2a) logm_x(t)'!EV80-'2a) logm_x(t)'!EU80-'2a)answer'!$I80)^2,"")</f>
        <v>4.219216889432496E-3</v>
      </c>
      <c r="BH197" s="32">
        <f>IFERROR(('2a) logm_x(t)'!EW80-'2a) logm_x(t)'!EV80-'2a)answer'!$I80)^2,"")</f>
        <v>1.2270667169563666E-2</v>
      </c>
      <c r="BI197" s="32">
        <f>IFERROR(('2a) logm_x(t)'!EX80-'2a) logm_x(t)'!EW80-'2a)answer'!$I80)^2,"")</f>
        <v>1.5938547798905584E-9</v>
      </c>
      <c r="BJ197" s="32">
        <f>IFERROR(('2a) logm_x(t)'!EY80-'2a) logm_x(t)'!EX80-'2a)answer'!$I80)^2,"")</f>
        <v>4.6862406059186811E-3</v>
      </c>
      <c r="BK197" s="32">
        <f>IFERROR(('2a) logm_x(t)'!EZ80-'2a) logm_x(t)'!EY80-'2a)answer'!$I80)^2,"")</f>
        <v>3.1586195351373581E-4</v>
      </c>
      <c r="BL197" s="32">
        <f>IFERROR(('2a) logm_x(t)'!FA80-'2a) logm_x(t)'!EZ80-'2a)answer'!$I80)^2,"")</f>
        <v>5.224684074943E-3</v>
      </c>
      <c r="BM197" s="32">
        <f>IFERROR(('2a) logm_x(t)'!FB80-'2a) logm_x(t)'!FA80-'2a)answer'!$I80)^2,"")</f>
        <v>4.3241043223140995E-3</v>
      </c>
      <c r="BN197" s="32">
        <f>IFERROR(('2a) logm_x(t)'!FC80-'2a) logm_x(t)'!FB80-'2a)answer'!$I80)^2,"")</f>
        <v>1.6916198263144005E-3</v>
      </c>
      <c r="BO197" s="32">
        <f>IFERROR(('2a) logm_x(t)'!FD80-'2a) logm_x(t)'!FC80-'2a)answer'!$I80)^2,"")</f>
        <v>2.1904649034394036E-3</v>
      </c>
      <c r="BP197" s="32">
        <f>IFERROR(('2a) logm_x(t)'!FE80-'2a) logm_x(t)'!FD80-'2a)answer'!$I80)^2,"")</f>
        <v>6.5860149733323708E-6</v>
      </c>
      <c r="BQ197" s="32">
        <f>IFERROR(('2a) logm_x(t)'!FF80-'2a) logm_x(t)'!FE80-'2a)answer'!$I80)^2,"")</f>
        <v>6.2632277794993473E-4</v>
      </c>
      <c r="BR197" s="32">
        <f>IFERROR(('2a) logm_x(t)'!FG80-'2a) logm_x(t)'!FF80-'2a)answer'!$I80)^2,"")</f>
        <v>1.454479830854032E-4</v>
      </c>
      <c r="BS197" s="32">
        <f>IFERROR(('2a) logm_x(t)'!FH80-'2a) logm_x(t)'!FG80-'2a)answer'!$I80)^2,"")</f>
        <v>5.3125641660507707E-4</v>
      </c>
      <c r="BT197" s="32">
        <f>IFERROR(('2a) logm_x(t)'!FI80-'2a) logm_x(t)'!FH80-'2a)answer'!$I80)^2,"")</f>
        <v>1.3520192345937473E-6</v>
      </c>
      <c r="BU197" s="32">
        <f>IFERROR(('2a) logm_x(t)'!FJ80-'2a) logm_x(t)'!FI80-'2a)answer'!$I80)^2,"")</f>
        <v>8.6499836497492282E-7</v>
      </c>
      <c r="BV197" s="32">
        <f>IFERROR(('2a) logm_x(t)'!FK80-'2a) logm_x(t)'!FJ80-'2a)answer'!$I80)^2,"")</f>
        <v>7.270845146089347E-3</v>
      </c>
      <c r="BW197" s="32">
        <f>IFERROR(('2a) logm_x(t)'!FL80-'2a) logm_x(t)'!FK80-'2a)answer'!$I80)^2,"")</f>
        <v>3.3599146385054264E-3</v>
      </c>
      <c r="BX197" s="32">
        <f>IFERROR(('2a) logm_x(t)'!FM80-'2a) logm_x(t)'!FL80-'2a)answer'!$I80)^2,"")</f>
        <v>8.3275239709453775E-5</v>
      </c>
      <c r="BY197" s="32">
        <f>IFERROR(('2a) logm_x(t)'!FN80-'2a) logm_x(t)'!FM80-'2a)answer'!$I80)^2,"")</f>
        <v>9.5972405079414817E-5</v>
      </c>
      <c r="BZ197" s="32">
        <f>IFERROR(('2a) logm_x(t)'!FO80-'2a) logm_x(t)'!FN80-'2a)answer'!$I80)^2,"")</f>
        <v>1.7738756371216916E-3</v>
      </c>
      <c r="CA197" s="32">
        <f>IFERROR(('2a) logm_x(t)'!FP80-'2a) logm_x(t)'!FO80-'2a)answer'!$I80)^2,"")</f>
        <v>2.2294575736189745E-4</v>
      </c>
      <c r="CB197" s="32">
        <f>IFERROR(('2a) logm_x(t)'!FQ80-'2a) logm_x(t)'!FP80-'2a)answer'!$I80)^2,"")</f>
        <v>9.801788031357053E-7</v>
      </c>
      <c r="CC197" s="32">
        <f>IFERROR(('2a) logm_x(t)'!FR80-'2a) logm_x(t)'!FQ80-'2a)answer'!$I80)^2,"")</f>
        <v>4.6434968647764332E-3</v>
      </c>
      <c r="CD197" s="32">
        <f>IFERROR(('2a) logm_x(t)'!FS80-'2a) logm_x(t)'!FR80-'2a)answer'!$I80)^2,"")</f>
        <v>5.8267920928940809E-5</v>
      </c>
      <c r="CE197" s="32">
        <f>IFERROR(('2a) logm_x(t)'!FT80-'2a) logm_x(t)'!FS80-'2a)answer'!$I80)^2,"")</f>
        <v>1.1372124271636862E-3</v>
      </c>
      <c r="CF197" s="32">
        <f>IFERROR(('2a) logm_x(t)'!FU80-'2a) logm_x(t)'!FT80-'2a)answer'!$I80)^2,"")</f>
        <v>7.9248702884245417E-4</v>
      </c>
      <c r="CG197" s="32">
        <f>IFERROR(('2a) logm_x(t)'!FV80-'2a) logm_x(t)'!FU80-'2a)answer'!$I80)^2,"")</f>
        <v>2.2015316892481866E-4</v>
      </c>
      <c r="CH197" s="32">
        <f>IFERROR(('2a) logm_x(t)'!FW80-'2a) logm_x(t)'!FV80-'2a)answer'!$I80)^2,"")</f>
        <v>2.448684981879556E-3</v>
      </c>
      <c r="CI197" s="32">
        <f>IFERROR(('2a) logm_x(t)'!FX80-'2a) logm_x(t)'!FW80-'2a)answer'!$I80)^2,"")</f>
        <v>4.0039760191958243E-6</v>
      </c>
      <c r="CJ197" s="32">
        <f>IFERROR(('2a) logm_x(t)'!FY80-'2a) logm_x(t)'!FX80-'2a)answer'!$I80)^2,"")</f>
        <v>1.3591935874569878E-4</v>
      </c>
      <c r="CK197" s="32">
        <f>IFERROR(('2a) logm_x(t)'!FZ80-'2a) logm_x(t)'!FY80-'2a)answer'!$I80)^2,"")</f>
        <v>1.833407871893117E-6</v>
      </c>
      <c r="CL197" s="32">
        <f>IFERROR(('2a) logm_x(t)'!GA80-'2a) logm_x(t)'!FZ80-'2a)answer'!$I80)^2,"")</f>
        <v>3.8750396671485689E-3</v>
      </c>
      <c r="CM197" s="32">
        <f>IFERROR(('2a) logm_x(t)'!GB80-'2a) logm_x(t)'!GA80-'2a)answer'!$I80)^2,"")</f>
        <v>1.5444622481532936E-5</v>
      </c>
      <c r="CN197" s="32">
        <f>IFERROR(('2a) logm_x(t)'!GC80-'2a) logm_x(t)'!GB80-'2a)answer'!$I80)^2,"")</f>
        <v>1.9726201080216982E-5</v>
      </c>
    </row>
    <row r="198" spans="1:92" x14ac:dyDescent="0.25">
      <c r="A198" s="31">
        <f t="shared" si="12"/>
        <v>78</v>
      </c>
      <c r="C198" s="32">
        <f>IFERROR(('2a) logm_x(t)'!CR81-'2a) logm_x(t)'!CQ81-'2a)answer'!$I81)^2,"")</f>
        <v>7.4154348372918518E-4</v>
      </c>
      <c r="D198" s="32">
        <f>IFERROR(('2a) logm_x(t)'!CS81-'2a) logm_x(t)'!CR81-'2a)answer'!$I81)^2,"")</f>
        <v>1.5795456772369966E-2</v>
      </c>
      <c r="E198" s="32">
        <f>IFERROR(('2a) logm_x(t)'!CT81-'2a) logm_x(t)'!CS81-'2a)answer'!$I81)^2,"")</f>
        <v>7.4668212060826883E-2</v>
      </c>
      <c r="F198" s="32">
        <f>IFERROR(('2a) logm_x(t)'!CU81-'2a) logm_x(t)'!CT81-'2a)answer'!$I81)^2,"")</f>
        <v>1.4255619101267348E-2</v>
      </c>
      <c r="G198" s="32">
        <f>IFERROR(('2a) logm_x(t)'!CV81-'2a) logm_x(t)'!CU81-'2a)answer'!$I81)^2,"")</f>
        <v>7.6204571734313532E-3</v>
      </c>
      <c r="H198" s="32">
        <f>IFERROR(('2a) logm_x(t)'!CW81-'2a) logm_x(t)'!CV81-'2a)answer'!$I81)^2,"")</f>
        <v>1.9769751196204978E-2</v>
      </c>
      <c r="I198" s="32">
        <f>IFERROR(('2a) logm_x(t)'!CX81-'2a) logm_x(t)'!CW81-'2a)answer'!$I81)^2,"")</f>
        <v>6.2705996572772239E-3</v>
      </c>
      <c r="J198" s="32">
        <f>IFERROR(('2a) logm_x(t)'!CY81-'2a) logm_x(t)'!CX81-'2a)answer'!$I81)^2,"")</f>
        <v>5.2397034372432018E-4</v>
      </c>
      <c r="K198" s="32">
        <f>IFERROR(('2a) logm_x(t)'!CZ81-'2a) logm_x(t)'!CY81-'2a)answer'!$I81)^2,"")</f>
        <v>1.4455225934213426E-2</v>
      </c>
      <c r="L198" s="32">
        <f>IFERROR(('2a) logm_x(t)'!DA81-'2a) logm_x(t)'!CZ81-'2a)answer'!$I81)^2,"")</f>
        <v>1.0310396243604292E-6</v>
      </c>
      <c r="M198" s="32">
        <f>IFERROR(('2a) logm_x(t)'!DB81-'2a) logm_x(t)'!DA81-'2a)answer'!$I81)^2,"")</f>
        <v>4.4432187266766135E-3</v>
      </c>
      <c r="N198" s="32">
        <f>IFERROR(('2a) logm_x(t)'!DC81-'2a) logm_x(t)'!DB81-'2a)answer'!$I81)^2,"")</f>
        <v>2.5132891997600632E-3</v>
      </c>
      <c r="O198" s="32">
        <f>IFERROR(('2a) logm_x(t)'!DD81-'2a) logm_x(t)'!DC81-'2a)answer'!$I81)^2,"")</f>
        <v>3.5725684435433096E-3</v>
      </c>
      <c r="P198" s="32">
        <f>IFERROR(('2a) logm_x(t)'!DE81-'2a) logm_x(t)'!DD81-'2a)answer'!$I81)^2,"")</f>
        <v>4.8328255701997423E-3</v>
      </c>
      <c r="Q198" s="32">
        <f>IFERROR(('2a) logm_x(t)'!DF81-'2a) logm_x(t)'!DE81-'2a)answer'!$I81)^2,"")</f>
        <v>2.2061893331801804E-7</v>
      </c>
      <c r="R198" s="32">
        <f>IFERROR(('2a) logm_x(t)'!DG81-'2a) logm_x(t)'!DF81-'2a)answer'!$I81)^2,"")</f>
        <v>1.3595186224539682E-2</v>
      </c>
      <c r="S198" s="32">
        <f>IFERROR(('2a) logm_x(t)'!DH81-'2a) logm_x(t)'!DG81-'2a)answer'!$I81)^2,"")</f>
        <v>1.8656329448994428E-2</v>
      </c>
      <c r="T198" s="32">
        <f>IFERROR(('2a) logm_x(t)'!DI81-'2a) logm_x(t)'!DH81-'2a)answer'!$I81)^2,"")</f>
        <v>9.9281827527294324E-4</v>
      </c>
      <c r="U198" s="32">
        <f>IFERROR(('2a) logm_x(t)'!DJ81-'2a) logm_x(t)'!DI81-'2a)answer'!$I81)^2,"")</f>
        <v>7.3390297637769709E-3</v>
      </c>
      <c r="V198" s="32">
        <f>IFERROR(('2a) logm_x(t)'!DK81-'2a) logm_x(t)'!DJ81-'2a)answer'!$I81)^2,"")</f>
        <v>2.9408611289737173E-2</v>
      </c>
      <c r="W198" s="32">
        <f>IFERROR(('2a) logm_x(t)'!DL81-'2a) logm_x(t)'!DK81-'2a)answer'!$I81)^2,"")</f>
        <v>2.6271058627054156E-3</v>
      </c>
      <c r="X198" s="32">
        <f>IFERROR(('2a) logm_x(t)'!DM81-'2a) logm_x(t)'!DL81-'2a)answer'!$I81)^2,"")</f>
        <v>6.4525693102208048E-3</v>
      </c>
      <c r="Y198" s="32">
        <f>IFERROR(('2a) logm_x(t)'!DN81-'2a) logm_x(t)'!DM81-'2a)answer'!$I81)^2,"")</f>
        <v>1.6690777657595406E-3</v>
      </c>
      <c r="Z198" s="32">
        <f>IFERROR(('2a) logm_x(t)'!DO81-'2a) logm_x(t)'!DN81-'2a)answer'!$I81)^2,"")</f>
        <v>1.3623090869322921E-4</v>
      </c>
      <c r="AA198" s="32">
        <f>IFERROR(('2a) logm_x(t)'!DP81-'2a) logm_x(t)'!DO81-'2a)answer'!$I81)^2,"")</f>
        <v>7.9675551388218313E-5</v>
      </c>
      <c r="AB198" s="32">
        <f>IFERROR(('2a) logm_x(t)'!DQ81-'2a) logm_x(t)'!DP81-'2a)answer'!$I81)^2,"")</f>
        <v>1.1317694946115795E-3</v>
      </c>
      <c r="AC198" s="32">
        <f>IFERROR(('2a) logm_x(t)'!DR81-'2a) logm_x(t)'!DQ81-'2a)answer'!$I81)^2,"")</f>
        <v>9.7011938232897683E-3</v>
      </c>
      <c r="AD198" s="32">
        <f>IFERROR(('2a) logm_x(t)'!DS81-'2a) logm_x(t)'!DR81-'2a)answer'!$I81)^2,"")</f>
        <v>7.6457499718802476E-3</v>
      </c>
      <c r="AE198" s="32">
        <f>IFERROR(('2a) logm_x(t)'!DT81-'2a) logm_x(t)'!DS81-'2a)answer'!$I81)^2,"")</f>
        <v>1.1777138456754488E-2</v>
      </c>
      <c r="AF198" s="32">
        <f>IFERROR(('2a) logm_x(t)'!DU81-'2a) logm_x(t)'!DT81-'2a)answer'!$I81)^2,"")</f>
        <v>3.88718077397982E-3</v>
      </c>
      <c r="AG198" s="32">
        <f>IFERROR(('2a) logm_x(t)'!DV81-'2a) logm_x(t)'!DU81-'2a)answer'!$I81)^2,"")</f>
        <v>5.3709876194611194E-3</v>
      </c>
      <c r="AH198" s="32">
        <f>IFERROR(('2a) logm_x(t)'!DW81-'2a) logm_x(t)'!DV81-'2a)answer'!$I81)^2,"")</f>
        <v>3.1492326061185365E-4</v>
      </c>
      <c r="AI198" s="32">
        <f>IFERROR(('2a) logm_x(t)'!DX81-'2a) logm_x(t)'!DW81-'2a)answer'!$I81)^2,"")</f>
        <v>2.5057573792792033E-4</v>
      </c>
      <c r="AJ198" s="32">
        <f>IFERROR(('2a) logm_x(t)'!DY81-'2a) logm_x(t)'!DX81-'2a)answer'!$I81)^2,"")</f>
        <v>3.1797596143977704E-4</v>
      </c>
      <c r="AK198" s="32">
        <f>IFERROR(('2a) logm_x(t)'!DZ81-'2a) logm_x(t)'!DY81-'2a)answer'!$I81)^2,"")</f>
        <v>7.1172713247413837E-5</v>
      </c>
      <c r="AL198" s="32">
        <f>IFERROR(('2a) logm_x(t)'!EA81-'2a) logm_x(t)'!DZ81-'2a)answer'!$I81)^2,"")</f>
        <v>1.6534747769921204E-3</v>
      </c>
      <c r="AM198" s="32">
        <f>IFERROR(('2a) logm_x(t)'!EB81-'2a) logm_x(t)'!EA81-'2a)answer'!$I81)^2,"")</f>
        <v>4.9501382195167183E-5</v>
      </c>
      <c r="AN198" s="32">
        <f>IFERROR(('2a) logm_x(t)'!EC81-'2a) logm_x(t)'!EB81-'2a)answer'!$I81)^2,"")</f>
        <v>6.4568984829092716E-5</v>
      </c>
      <c r="AO198" s="32">
        <f>IFERROR(('2a) logm_x(t)'!ED81-'2a) logm_x(t)'!EC81-'2a)answer'!$I81)^2,"")</f>
        <v>1.3156477039478541E-6</v>
      </c>
      <c r="AP198" s="32">
        <f>IFERROR(('2a) logm_x(t)'!EE81-'2a) logm_x(t)'!ED81-'2a)answer'!$I81)^2,"")</f>
        <v>3.2242134834426224E-3</v>
      </c>
      <c r="AQ198" s="32">
        <f>IFERROR(('2a) logm_x(t)'!EF81-'2a) logm_x(t)'!EE81-'2a)answer'!$I81)^2,"")</f>
        <v>1.1832798801727001E-3</v>
      </c>
      <c r="AR198" s="32">
        <f>IFERROR(('2a) logm_x(t)'!EG81-'2a) logm_x(t)'!EF81-'2a)answer'!$I81)^2,"")</f>
        <v>1.8040761275837609E-5</v>
      </c>
      <c r="AS198" s="32">
        <f>IFERROR(('2a) logm_x(t)'!EH81-'2a) logm_x(t)'!EG81-'2a)answer'!$I81)^2,"")</f>
        <v>5.8031473010747708E-3</v>
      </c>
      <c r="AT198" s="32">
        <f>IFERROR(('2a) logm_x(t)'!EI81-'2a) logm_x(t)'!EH81-'2a)answer'!$I81)^2,"")</f>
        <v>1.2100365435061314E-3</v>
      </c>
      <c r="AU198" s="32">
        <f>IFERROR(('2a) logm_x(t)'!EJ81-'2a) logm_x(t)'!EI81-'2a)answer'!$I81)^2,"")</f>
        <v>1.831726997255746E-3</v>
      </c>
      <c r="AV198" s="32">
        <f>IFERROR(('2a) logm_x(t)'!EK81-'2a) logm_x(t)'!EJ81-'2a)answer'!$I81)^2,"")</f>
        <v>7.095785357063903E-3</v>
      </c>
      <c r="AW198" s="32">
        <f>IFERROR(('2a) logm_x(t)'!EL81-'2a) logm_x(t)'!EK81-'2a)answer'!$I81)^2,"")</f>
        <v>1.455969308808846E-2</v>
      </c>
      <c r="AX198" s="32">
        <f>IFERROR(('2a) logm_x(t)'!EM81-'2a) logm_x(t)'!EL81-'2a)answer'!$I81)^2,"")</f>
        <v>1.1641005650751677E-4</v>
      </c>
      <c r="AY198" s="32">
        <f>IFERROR(('2a) logm_x(t)'!EN81-'2a) logm_x(t)'!EM81-'2a)answer'!$I81)^2,"")</f>
        <v>2.7407528631910729E-4</v>
      </c>
      <c r="AZ198" s="32">
        <f>IFERROR(('2a) logm_x(t)'!EO81-'2a) logm_x(t)'!EN81-'2a)answer'!$I81)^2,"")</f>
        <v>2.0781785045693626E-6</v>
      </c>
      <c r="BA198" s="32">
        <f>IFERROR(('2a) logm_x(t)'!EP81-'2a) logm_x(t)'!EO81-'2a)answer'!$I81)^2,"")</f>
        <v>2.5911256862137691E-3</v>
      </c>
      <c r="BB198" s="32">
        <f>IFERROR(('2a) logm_x(t)'!EQ81-'2a) logm_x(t)'!EP81-'2a)answer'!$I81)^2,"")</f>
        <v>4.5402433567463444E-4</v>
      </c>
      <c r="BC198" s="32">
        <f>IFERROR(('2a) logm_x(t)'!ER81-'2a) logm_x(t)'!EQ81-'2a)answer'!$I81)^2,"")</f>
        <v>4.3649316894202751E-4</v>
      </c>
      <c r="BD198" s="32">
        <f>IFERROR(('2a) logm_x(t)'!ES81-'2a) logm_x(t)'!ER81-'2a)answer'!$I81)^2,"")</f>
        <v>1.5705712362484237E-2</v>
      </c>
      <c r="BE198" s="32">
        <f>IFERROR(('2a) logm_x(t)'!ET81-'2a) logm_x(t)'!ES81-'2a)answer'!$I81)^2,"")</f>
        <v>1.3821539247399622E-2</v>
      </c>
      <c r="BF198" s="32">
        <f>IFERROR(('2a) logm_x(t)'!EU81-'2a) logm_x(t)'!ET81-'2a)answer'!$I81)^2,"")</f>
        <v>9.8481288309069902E-3</v>
      </c>
      <c r="BG198" s="32">
        <f>IFERROR(('2a) logm_x(t)'!EV81-'2a) logm_x(t)'!EU81-'2a)answer'!$I81)^2,"")</f>
        <v>2.932609013416308E-5</v>
      </c>
      <c r="BH198" s="32">
        <f>IFERROR(('2a) logm_x(t)'!EW81-'2a) logm_x(t)'!EV81-'2a)answer'!$I81)^2,"")</f>
        <v>6.1803459401794188E-4</v>
      </c>
      <c r="BI198" s="32">
        <f>IFERROR(('2a) logm_x(t)'!EX81-'2a) logm_x(t)'!EW81-'2a)answer'!$I81)^2,"")</f>
        <v>2.4923123633952453E-3</v>
      </c>
      <c r="BJ198" s="32">
        <f>IFERROR(('2a) logm_x(t)'!EY81-'2a) logm_x(t)'!EX81-'2a)answer'!$I81)^2,"")</f>
        <v>2.0515796585895995E-3</v>
      </c>
      <c r="BK198" s="32">
        <f>IFERROR(('2a) logm_x(t)'!EZ81-'2a) logm_x(t)'!EY81-'2a)answer'!$I81)^2,"")</f>
        <v>4.3583391391215668E-3</v>
      </c>
      <c r="BL198" s="32">
        <f>IFERROR(('2a) logm_x(t)'!FA81-'2a) logm_x(t)'!EZ81-'2a)answer'!$I81)^2,"")</f>
        <v>6.5345154284702058E-3</v>
      </c>
      <c r="BM198" s="32">
        <f>IFERROR(('2a) logm_x(t)'!FB81-'2a) logm_x(t)'!FA81-'2a)answer'!$I81)^2,"")</f>
        <v>1.0654591695807372E-3</v>
      </c>
      <c r="BN198" s="32">
        <f>IFERROR(('2a) logm_x(t)'!FC81-'2a) logm_x(t)'!FB81-'2a)answer'!$I81)^2,"")</f>
        <v>2.5844707708192263E-3</v>
      </c>
      <c r="BO198" s="32">
        <f>IFERROR(('2a) logm_x(t)'!FD81-'2a) logm_x(t)'!FC81-'2a)answer'!$I81)^2,"")</f>
        <v>8.7215194325011511E-4</v>
      </c>
      <c r="BP198" s="32">
        <f>IFERROR(('2a) logm_x(t)'!FE81-'2a) logm_x(t)'!FD81-'2a)answer'!$I81)^2,"")</f>
        <v>3.3118795793882672E-4</v>
      </c>
      <c r="BQ198" s="32">
        <f>IFERROR(('2a) logm_x(t)'!FF81-'2a) logm_x(t)'!FE81-'2a)answer'!$I81)^2,"")</f>
        <v>1.6391108249419458E-5</v>
      </c>
      <c r="BR198" s="32">
        <f>IFERROR(('2a) logm_x(t)'!FG81-'2a) logm_x(t)'!FF81-'2a)answer'!$I81)^2,"")</f>
        <v>9.7370340648530453E-4</v>
      </c>
      <c r="BS198" s="32">
        <f>IFERROR(('2a) logm_x(t)'!FH81-'2a) logm_x(t)'!FG81-'2a)answer'!$I81)^2,"")</f>
        <v>3.4092523778955532E-3</v>
      </c>
      <c r="BT198" s="32">
        <f>IFERROR(('2a) logm_x(t)'!FI81-'2a) logm_x(t)'!FH81-'2a)answer'!$I81)^2,"")</f>
        <v>3.640240258831593E-5</v>
      </c>
      <c r="BU198" s="32">
        <f>IFERROR(('2a) logm_x(t)'!FJ81-'2a) logm_x(t)'!FI81-'2a)answer'!$I81)^2,"")</f>
        <v>8.7127256589074071E-4</v>
      </c>
      <c r="BV198" s="32">
        <f>IFERROR(('2a) logm_x(t)'!FK81-'2a) logm_x(t)'!FJ81-'2a)answer'!$I81)^2,"")</f>
        <v>3.2521273315345918E-4</v>
      </c>
      <c r="BW198" s="32">
        <f>IFERROR(('2a) logm_x(t)'!FL81-'2a) logm_x(t)'!FK81-'2a)answer'!$I81)^2,"")</f>
        <v>7.0651017176398957E-4</v>
      </c>
      <c r="BX198" s="32">
        <f>IFERROR(('2a) logm_x(t)'!FM81-'2a) logm_x(t)'!FL81-'2a)answer'!$I81)^2,"")</f>
        <v>3.3601937074571604E-5</v>
      </c>
      <c r="BY198" s="32">
        <f>IFERROR(('2a) logm_x(t)'!FN81-'2a) logm_x(t)'!FM81-'2a)answer'!$I81)^2,"")</f>
        <v>1.5463721774312226E-3</v>
      </c>
      <c r="BZ198" s="32">
        <f>IFERROR(('2a) logm_x(t)'!FO81-'2a) logm_x(t)'!FN81-'2a)answer'!$I81)^2,"")</f>
        <v>3.6851005906597565E-3</v>
      </c>
      <c r="CA198" s="32">
        <f>IFERROR(('2a) logm_x(t)'!FP81-'2a) logm_x(t)'!FO81-'2a)answer'!$I81)^2,"")</f>
        <v>6.7872207717280231E-4</v>
      </c>
      <c r="CB198" s="32">
        <f>IFERROR(('2a) logm_x(t)'!FQ81-'2a) logm_x(t)'!FP81-'2a)answer'!$I81)^2,"")</f>
        <v>2.3513853529830625E-5</v>
      </c>
      <c r="CC198" s="32">
        <f>IFERROR(('2a) logm_x(t)'!FR81-'2a) logm_x(t)'!FQ81-'2a)answer'!$I81)^2,"")</f>
        <v>1.1375948066777617E-3</v>
      </c>
      <c r="CD198" s="32">
        <f>IFERROR(('2a) logm_x(t)'!FS81-'2a) logm_x(t)'!FR81-'2a)answer'!$I81)^2,"")</f>
        <v>3.07763568331571E-4</v>
      </c>
      <c r="CE198" s="32">
        <f>IFERROR(('2a) logm_x(t)'!FT81-'2a) logm_x(t)'!FS81-'2a)answer'!$I81)^2,"")</f>
        <v>3.1965344799320589E-3</v>
      </c>
      <c r="CF198" s="32">
        <f>IFERROR(('2a) logm_x(t)'!FU81-'2a) logm_x(t)'!FT81-'2a)answer'!$I81)^2,"")</f>
        <v>1.645903264448784E-3</v>
      </c>
      <c r="CG198" s="32">
        <f>IFERROR(('2a) logm_x(t)'!FV81-'2a) logm_x(t)'!FU81-'2a)answer'!$I81)^2,"")</f>
        <v>1.397197088932597E-5</v>
      </c>
      <c r="CH198" s="32">
        <f>IFERROR(('2a) logm_x(t)'!FW81-'2a) logm_x(t)'!FV81-'2a)answer'!$I81)^2,"")</f>
        <v>3.2378422507504411E-3</v>
      </c>
      <c r="CI198" s="32">
        <f>IFERROR(('2a) logm_x(t)'!FX81-'2a) logm_x(t)'!FW81-'2a)answer'!$I81)^2,"")</f>
        <v>1.2193120464733006E-3</v>
      </c>
      <c r="CJ198" s="32">
        <f>IFERROR(('2a) logm_x(t)'!FY81-'2a) logm_x(t)'!FX81-'2a)answer'!$I81)^2,"")</f>
        <v>9.3026755225850252E-4</v>
      </c>
      <c r="CK198" s="32">
        <f>IFERROR(('2a) logm_x(t)'!FZ81-'2a) logm_x(t)'!FY81-'2a)answer'!$I81)^2,"")</f>
        <v>2.8705251671297788E-3</v>
      </c>
      <c r="CL198" s="32">
        <f>IFERROR(('2a) logm_x(t)'!GA81-'2a) logm_x(t)'!FZ81-'2a)answer'!$I81)^2,"")</f>
        <v>1.2457499739053093E-3</v>
      </c>
      <c r="CM198" s="32">
        <f>IFERROR(('2a) logm_x(t)'!GB81-'2a) logm_x(t)'!GA81-'2a)answer'!$I81)^2,"")</f>
        <v>2.1314978390756944E-5</v>
      </c>
      <c r="CN198" s="32">
        <f>IFERROR(('2a) logm_x(t)'!GC81-'2a) logm_x(t)'!GB81-'2a)answer'!$I81)^2,"")</f>
        <v>2.1032152141365273E-5</v>
      </c>
    </row>
    <row r="199" spans="1:92" x14ac:dyDescent="0.25">
      <c r="A199" s="31">
        <f t="shared" si="12"/>
        <v>79</v>
      </c>
      <c r="C199" s="32">
        <f>IFERROR(('2a) logm_x(t)'!CR82-'2a) logm_x(t)'!CQ82-'2a)answer'!$I82)^2,"")</f>
        <v>1.1772447290682392E-3</v>
      </c>
      <c r="D199" s="32">
        <f>IFERROR(('2a) logm_x(t)'!CS82-'2a) logm_x(t)'!CR82-'2a)answer'!$I82)^2,"")</f>
        <v>8.5207846015254399E-2</v>
      </c>
      <c r="E199" s="32">
        <f>IFERROR(('2a) logm_x(t)'!CT82-'2a) logm_x(t)'!CS82-'2a)answer'!$I82)^2,"")</f>
        <v>3.4822538284751479E-2</v>
      </c>
      <c r="F199" s="32">
        <f>IFERROR(('2a) logm_x(t)'!CU82-'2a) logm_x(t)'!CT82-'2a)answer'!$I82)^2,"")</f>
        <v>1.4017892289681561E-2</v>
      </c>
      <c r="G199" s="32">
        <f>IFERROR(('2a) logm_x(t)'!CV82-'2a) logm_x(t)'!CU82-'2a)answer'!$I82)^2,"")</f>
        <v>4.0548158272234444E-2</v>
      </c>
      <c r="H199" s="32">
        <f>IFERROR(('2a) logm_x(t)'!CW82-'2a) logm_x(t)'!CV82-'2a)answer'!$I82)^2,"")</f>
        <v>6.07142442728314E-3</v>
      </c>
      <c r="I199" s="32">
        <f>IFERROR(('2a) logm_x(t)'!CX82-'2a) logm_x(t)'!CW82-'2a)answer'!$I82)^2,"")</f>
        <v>7.3428409739231869E-4</v>
      </c>
      <c r="J199" s="32">
        <f>IFERROR(('2a) logm_x(t)'!CY82-'2a) logm_x(t)'!CX82-'2a)answer'!$I82)^2,"")</f>
        <v>9.6094018508258387E-3</v>
      </c>
      <c r="K199" s="32">
        <f>IFERROR(('2a) logm_x(t)'!CZ82-'2a) logm_x(t)'!CY82-'2a)answer'!$I82)^2,"")</f>
        <v>5.1192999606763621E-3</v>
      </c>
      <c r="L199" s="32">
        <f>IFERROR(('2a) logm_x(t)'!DA82-'2a) logm_x(t)'!CZ82-'2a)answer'!$I82)^2,"")</f>
        <v>6.0187978591713454E-3</v>
      </c>
      <c r="M199" s="32">
        <f>IFERROR(('2a) logm_x(t)'!DB82-'2a) logm_x(t)'!DA82-'2a)answer'!$I82)^2,"")</f>
        <v>1.2756877498132081E-2</v>
      </c>
      <c r="N199" s="32">
        <f>IFERROR(('2a) logm_x(t)'!DC82-'2a) logm_x(t)'!DB82-'2a)answer'!$I82)^2,"")</f>
        <v>1.4647407460399961E-2</v>
      </c>
      <c r="O199" s="32">
        <f>IFERROR(('2a) logm_x(t)'!DD82-'2a) logm_x(t)'!DC82-'2a)answer'!$I82)^2,"")</f>
        <v>1.0126263571141798E-3</v>
      </c>
      <c r="P199" s="32">
        <f>IFERROR(('2a) logm_x(t)'!DE82-'2a) logm_x(t)'!DD82-'2a)answer'!$I82)^2,"")</f>
        <v>1.0212252756571974E-5</v>
      </c>
      <c r="Q199" s="32">
        <f>IFERROR(('2a) logm_x(t)'!DF82-'2a) logm_x(t)'!DE82-'2a)answer'!$I82)^2,"")</f>
        <v>2.8742781983407041E-4</v>
      </c>
      <c r="R199" s="32">
        <f>IFERROR(('2a) logm_x(t)'!DG82-'2a) logm_x(t)'!DF82-'2a)answer'!$I82)^2,"")</f>
        <v>3.2779768460039875E-3</v>
      </c>
      <c r="S199" s="32">
        <f>IFERROR(('2a) logm_x(t)'!DH82-'2a) logm_x(t)'!DG82-'2a)answer'!$I82)^2,"")</f>
        <v>9.6994045237952476E-4</v>
      </c>
      <c r="T199" s="32">
        <f>IFERROR(('2a) logm_x(t)'!DI82-'2a) logm_x(t)'!DH82-'2a)answer'!$I82)^2,"")</f>
        <v>5.0852051751075177E-3</v>
      </c>
      <c r="U199" s="32">
        <f>IFERROR(('2a) logm_x(t)'!DJ82-'2a) logm_x(t)'!DI82-'2a)answer'!$I82)^2,"")</f>
        <v>7.8351482015778188E-3</v>
      </c>
      <c r="V199" s="32">
        <f>IFERROR(('2a) logm_x(t)'!DK82-'2a) logm_x(t)'!DJ82-'2a)answer'!$I82)^2,"")</f>
        <v>2.5931926102260555E-7</v>
      </c>
      <c r="W199" s="32">
        <f>IFERROR(('2a) logm_x(t)'!DL82-'2a) logm_x(t)'!DK82-'2a)answer'!$I82)^2,"")</f>
        <v>3.2227931670062722E-2</v>
      </c>
      <c r="X199" s="32">
        <f>IFERROR(('2a) logm_x(t)'!DM82-'2a) logm_x(t)'!DL82-'2a)answer'!$I82)^2,"")</f>
        <v>1.1109756140143417E-3</v>
      </c>
      <c r="Y199" s="32">
        <f>IFERROR(('2a) logm_x(t)'!DN82-'2a) logm_x(t)'!DM82-'2a)answer'!$I82)^2,"")</f>
        <v>2.6098886466563513E-4</v>
      </c>
      <c r="Z199" s="32">
        <f>IFERROR(('2a) logm_x(t)'!DO82-'2a) logm_x(t)'!DN82-'2a)answer'!$I82)^2,"")</f>
        <v>2.2594696549336252E-3</v>
      </c>
      <c r="AA199" s="32">
        <f>IFERROR(('2a) logm_x(t)'!DP82-'2a) logm_x(t)'!DO82-'2a)answer'!$I82)^2,"")</f>
        <v>1.1763504914931965E-3</v>
      </c>
      <c r="AB199" s="32">
        <f>IFERROR(('2a) logm_x(t)'!DQ82-'2a) logm_x(t)'!DP82-'2a)answer'!$I82)^2,"")</f>
        <v>2.886272607699308E-3</v>
      </c>
      <c r="AC199" s="32">
        <f>IFERROR(('2a) logm_x(t)'!DR82-'2a) logm_x(t)'!DQ82-'2a)answer'!$I82)^2,"")</f>
        <v>2.2800964947673982E-3</v>
      </c>
      <c r="AD199" s="32">
        <f>IFERROR(('2a) logm_x(t)'!DS82-'2a) logm_x(t)'!DR82-'2a)answer'!$I82)^2,"")</f>
        <v>2.5920943245844827E-6</v>
      </c>
      <c r="AE199" s="32">
        <f>IFERROR(('2a) logm_x(t)'!DT82-'2a) logm_x(t)'!DS82-'2a)answer'!$I82)^2,"")</f>
        <v>2.7026691030434609E-3</v>
      </c>
      <c r="AF199" s="32">
        <f>IFERROR(('2a) logm_x(t)'!DU82-'2a) logm_x(t)'!DT82-'2a)answer'!$I82)^2,"")</f>
        <v>6.4306494134503487E-3</v>
      </c>
      <c r="AG199" s="32">
        <f>IFERROR(('2a) logm_x(t)'!DV82-'2a) logm_x(t)'!DU82-'2a)answer'!$I82)^2,"")</f>
        <v>1.8080178765367105E-3</v>
      </c>
      <c r="AH199" s="32">
        <f>IFERROR(('2a) logm_x(t)'!DW82-'2a) logm_x(t)'!DV82-'2a)answer'!$I82)^2,"")</f>
        <v>1.7754551218131932E-3</v>
      </c>
      <c r="AI199" s="32">
        <f>IFERROR(('2a) logm_x(t)'!DX82-'2a) logm_x(t)'!DW82-'2a)answer'!$I82)^2,"")</f>
        <v>3.7566030584250541E-3</v>
      </c>
      <c r="AJ199" s="32">
        <f>IFERROR(('2a) logm_x(t)'!DY82-'2a) logm_x(t)'!DX82-'2a)answer'!$I82)^2,"")</f>
        <v>6.6563640748676925E-3</v>
      </c>
      <c r="AK199" s="32">
        <f>IFERROR(('2a) logm_x(t)'!DZ82-'2a) logm_x(t)'!DY82-'2a)answer'!$I82)^2,"")</f>
        <v>1.1611184573056396E-2</v>
      </c>
      <c r="AL199" s="32">
        <f>IFERROR(('2a) logm_x(t)'!EA82-'2a) logm_x(t)'!DZ82-'2a)answer'!$I82)^2,"")</f>
        <v>1.007364811410495E-2</v>
      </c>
      <c r="AM199" s="32">
        <f>IFERROR(('2a) logm_x(t)'!EB82-'2a) logm_x(t)'!EA82-'2a)answer'!$I82)^2,"")</f>
        <v>9.5639883917446704E-3</v>
      </c>
      <c r="AN199" s="32">
        <f>IFERROR(('2a) logm_x(t)'!EC82-'2a) logm_x(t)'!EB82-'2a)answer'!$I82)^2,"")</f>
        <v>1.4264070898901565E-2</v>
      </c>
      <c r="AO199" s="32">
        <f>IFERROR(('2a) logm_x(t)'!ED82-'2a) logm_x(t)'!EC82-'2a)answer'!$I82)^2,"")</f>
        <v>3.6059146680864768E-3</v>
      </c>
      <c r="AP199" s="32">
        <f>IFERROR(('2a) logm_x(t)'!EE82-'2a) logm_x(t)'!ED82-'2a)answer'!$I82)^2,"")</f>
        <v>1.7195240902426181E-3</v>
      </c>
      <c r="AQ199" s="32">
        <f>IFERROR(('2a) logm_x(t)'!EF82-'2a) logm_x(t)'!EE82-'2a)answer'!$I82)^2,"")</f>
        <v>2.3953108187026962E-3</v>
      </c>
      <c r="AR199" s="32">
        <f>IFERROR(('2a) logm_x(t)'!EG82-'2a) logm_x(t)'!EF82-'2a)answer'!$I82)^2,"")</f>
        <v>2.4039936065643429E-5</v>
      </c>
      <c r="AS199" s="32">
        <f>IFERROR(('2a) logm_x(t)'!EH82-'2a) logm_x(t)'!EG82-'2a)answer'!$I82)^2,"")</f>
        <v>1.6967857075653459E-3</v>
      </c>
      <c r="AT199" s="32">
        <f>IFERROR(('2a) logm_x(t)'!EI82-'2a) logm_x(t)'!EH82-'2a)answer'!$I82)^2,"")</f>
        <v>3.6879588949681603E-5</v>
      </c>
      <c r="AU199" s="32">
        <f>IFERROR(('2a) logm_x(t)'!EJ82-'2a) logm_x(t)'!EI82-'2a)answer'!$I82)^2,"")</f>
        <v>3.9779635876078563E-8</v>
      </c>
      <c r="AV199" s="32">
        <f>IFERROR(('2a) logm_x(t)'!EK82-'2a) logm_x(t)'!EJ82-'2a)answer'!$I82)^2,"")</f>
        <v>7.549126575508451E-4</v>
      </c>
      <c r="AW199" s="32">
        <f>IFERROR(('2a) logm_x(t)'!EL82-'2a) logm_x(t)'!EK82-'2a)answer'!$I82)^2,"")</f>
        <v>2.4303051151943929E-3</v>
      </c>
      <c r="AX199" s="32">
        <f>IFERROR(('2a) logm_x(t)'!EM82-'2a) logm_x(t)'!EL82-'2a)answer'!$I82)^2,"")</f>
        <v>2.7121448038795768E-5</v>
      </c>
      <c r="AY199" s="32">
        <f>IFERROR(('2a) logm_x(t)'!EN82-'2a) logm_x(t)'!EM82-'2a)answer'!$I82)^2,"")</f>
        <v>1.2992789241955823E-3</v>
      </c>
      <c r="AZ199" s="32">
        <f>IFERROR(('2a) logm_x(t)'!EO82-'2a) logm_x(t)'!EN82-'2a)answer'!$I82)^2,"")</f>
        <v>5.9426310332508778E-4</v>
      </c>
      <c r="BA199" s="32">
        <f>IFERROR(('2a) logm_x(t)'!EP82-'2a) logm_x(t)'!EO82-'2a)answer'!$I82)^2,"")</f>
        <v>2.7260350943228553E-4</v>
      </c>
      <c r="BB199" s="32">
        <f>IFERROR(('2a) logm_x(t)'!EQ82-'2a) logm_x(t)'!EP82-'2a)answer'!$I82)^2,"")</f>
        <v>1.9791418844892177E-4</v>
      </c>
      <c r="BC199" s="32">
        <f>IFERROR(('2a) logm_x(t)'!ER82-'2a) logm_x(t)'!EQ82-'2a)answer'!$I82)^2,"")</f>
        <v>3.6452082617902966E-4</v>
      </c>
      <c r="BD199" s="32">
        <f>IFERROR(('2a) logm_x(t)'!ES82-'2a) logm_x(t)'!ER82-'2a)answer'!$I82)^2,"")</f>
        <v>1.4188991094321096E-2</v>
      </c>
      <c r="BE199" s="32">
        <f>IFERROR(('2a) logm_x(t)'!ET82-'2a) logm_x(t)'!ES82-'2a)answer'!$I82)^2,"")</f>
        <v>4.5257994786314647E-4</v>
      </c>
      <c r="BF199" s="32">
        <f>IFERROR(('2a) logm_x(t)'!EU82-'2a) logm_x(t)'!ET82-'2a)answer'!$I82)^2,"")</f>
        <v>9.8777841675015492E-4</v>
      </c>
      <c r="BG199" s="32">
        <f>IFERROR(('2a) logm_x(t)'!EV82-'2a) logm_x(t)'!EU82-'2a)answer'!$I82)^2,"")</f>
        <v>1.5467364332310333E-2</v>
      </c>
      <c r="BH199" s="32">
        <f>IFERROR(('2a) logm_x(t)'!EW82-'2a) logm_x(t)'!EV82-'2a)answer'!$I82)^2,"")</f>
        <v>2.6387695450594143E-3</v>
      </c>
      <c r="BI199" s="32">
        <f>IFERROR(('2a) logm_x(t)'!EX82-'2a) logm_x(t)'!EW82-'2a)answer'!$I82)^2,"")</f>
        <v>1.8397604535182026E-3</v>
      </c>
      <c r="BJ199" s="32">
        <f>IFERROR(('2a) logm_x(t)'!EY82-'2a) logm_x(t)'!EX82-'2a)answer'!$I82)^2,"")</f>
        <v>1.658581746248422E-2</v>
      </c>
      <c r="BK199" s="32">
        <f>IFERROR(('2a) logm_x(t)'!EZ82-'2a) logm_x(t)'!EY82-'2a)answer'!$I82)^2,"")</f>
        <v>4.6661424359530773E-3</v>
      </c>
      <c r="BL199" s="32">
        <f>IFERROR(('2a) logm_x(t)'!FA82-'2a) logm_x(t)'!EZ82-'2a)answer'!$I82)^2,"")</f>
        <v>2.2581990983088808E-4</v>
      </c>
      <c r="BM199" s="32">
        <f>IFERROR(('2a) logm_x(t)'!FB82-'2a) logm_x(t)'!FA82-'2a)answer'!$I82)^2,"")</f>
        <v>1.3142792196324201E-3</v>
      </c>
      <c r="BN199" s="32">
        <f>IFERROR(('2a) logm_x(t)'!FC82-'2a) logm_x(t)'!FB82-'2a)answer'!$I82)^2,"")</f>
        <v>1.418673410398951E-3</v>
      </c>
      <c r="BO199" s="32">
        <f>IFERROR(('2a) logm_x(t)'!FD82-'2a) logm_x(t)'!FC82-'2a)answer'!$I82)^2,"")</f>
        <v>1.1583581154526776E-2</v>
      </c>
      <c r="BP199" s="32">
        <f>IFERROR(('2a) logm_x(t)'!FE82-'2a) logm_x(t)'!FD82-'2a)answer'!$I82)^2,"")</f>
        <v>1.6621968406656772E-3</v>
      </c>
      <c r="BQ199" s="32">
        <f>IFERROR(('2a) logm_x(t)'!FF82-'2a) logm_x(t)'!FE82-'2a)answer'!$I82)^2,"")</f>
        <v>1.5349637430769265E-3</v>
      </c>
      <c r="BR199" s="32">
        <f>IFERROR(('2a) logm_x(t)'!FG82-'2a) logm_x(t)'!FF82-'2a)answer'!$I82)^2,"")</f>
        <v>8.2885742067511772E-6</v>
      </c>
      <c r="BS199" s="32">
        <f>IFERROR(('2a) logm_x(t)'!FH82-'2a) logm_x(t)'!FG82-'2a)answer'!$I82)^2,"")</f>
        <v>5.5943358424823412E-4</v>
      </c>
      <c r="BT199" s="32">
        <f>IFERROR(('2a) logm_x(t)'!FI82-'2a) logm_x(t)'!FH82-'2a)answer'!$I82)^2,"")</f>
        <v>5.6680549350627771E-4</v>
      </c>
      <c r="BU199" s="32">
        <f>IFERROR(('2a) logm_x(t)'!FJ82-'2a) logm_x(t)'!FI82-'2a)answer'!$I82)^2,"")</f>
        <v>1.768260059743086E-4</v>
      </c>
      <c r="BV199" s="32">
        <f>IFERROR(('2a) logm_x(t)'!FK82-'2a) logm_x(t)'!FJ82-'2a)answer'!$I82)^2,"")</f>
        <v>1.7643969310398485E-4</v>
      </c>
      <c r="BW199" s="32">
        <f>IFERROR(('2a) logm_x(t)'!FL82-'2a) logm_x(t)'!FK82-'2a)answer'!$I82)^2,"")</f>
        <v>1.8163411088774504E-5</v>
      </c>
      <c r="BX199" s="32">
        <f>IFERROR(('2a) logm_x(t)'!FM82-'2a) logm_x(t)'!FL82-'2a)answer'!$I82)^2,"")</f>
        <v>1.2645187544693145E-4</v>
      </c>
      <c r="BY199" s="32">
        <f>IFERROR(('2a) logm_x(t)'!FN82-'2a) logm_x(t)'!FM82-'2a)answer'!$I82)^2,"")</f>
        <v>1.0373385735467703E-4</v>
      </c>
      <c r="BZ199" s="32">
        <f>IFERROR(('2a) logm_x(t)'!FO82-'2a) logm_x(t)'!FN82-'2a)answer'!$I82)^2,"")</f>
        <v>4.2065364241540108E-3</v>
      </c>
      <c r="CA199" s="32">
        <f>IFERROR(('2a) logm_x(t)'!FP82-'2a) logm_x(t)'!FO82-'2a)answer'!$I82)^2,"")</f>
        <v>8.9315526178602577E-4</v>
      </c>
      <c r="CB199" s="32">
        <f>IFERROR(('2a) logm_x(t)'!FQ82-'2a) logm_x(t)'!FP82-'2a)answer'!$I82)^2,"")</f>
        <v>1.70171957292741E-4</v>
      </c>
      <c r="CC199" s="32">
        <f>IFERROR(('2a) logm_x(t)'!FR82-'2a) logm_x(t)'!FQ82-'2a)answer'!$I82)^2,"")</f>
        <v>8.5151485603292294E-3</v>
      </c>
      <c r="CD199" s="32">
        <f>IFERROR(('2a) logm_x(t)'!FS82-'2a) logm_x(t)'!FR82-'2a)answer'!$I82)^2,"")</f>
        <v>3.2173132988922576E-3</v>
      </c>
      <c r="CE199" s="32">
        <f>IFERROR(('2a) logm_x(t)'!FT82-'2a) logm_x(t)'!FS82-'2a)answer'!$I82)^2,"")</f>
        <v>4.4296341423280495E-4</v>
      </c>
      <c r="CF199" s="32">
        <f>IFERROR(('2a) logm_x(t)'!FU82-'2a) logm_x(t)'!FT82-'2a)answer'!$I82)^2,"")</f>
        <v>1.3608776505239244E-3</v>
      </c>
      <c r="CG199" s="32">
        <f>IFERROR(('2a) logm_x(t)'!FV82-'2a) logm_x(t)'!FU82-'2a)answer'!$I82)^2,"")</f>
        <v>3.2947477676814976E-4</v>
      </c>
      <c r="CH199" s="32">
        <f>IFERROR(('2a) logm_x(t)'!FW82-'2a) logm_x(t)'!FV82-'2a)answer'!$I82)^2,"")</f>
        <v>9.371034170165363E-3</v>
      </c>
      <c r="CI199" s="32">
        <f>IFERROR(('2a) logm_x(t)'!FX82-'2a) logm_x(t)'!FW82-'2a)answer'!$I82)^2,"")</f>
        <v>1.5937052154856995E-3</v>
      </c>
      <c r="CJ199" s="32">
        <f>IFERROR(('2a) logm_x(t)'!FY82-'2a) logm_x(t)'!FX82-'2a)answer'!$I82)^2,"")</f>
        <v>3.6861157507724686E-4</v>
      </c>
      <c r="CK199" s="32">
        <f>IFERROR(('2a) logm_x(t)'!FZ82-'2a) logm_x(t)'!FY82-'2a)answer'!$I82)^2,"")</f>
        <v>9.2135629036397529E-4</v>
      </c>
      <c r="CL199" s="32">
        <f>IFERROR(('2a) logm_x(t)'!GA82-'2a) logm_x(t)'!FZ82-'2a)answer'!$I82)^2,"")</f>
        <v>5.697458185235026E-3</v>
      </c>
      <c r="CM199" s="32">
        <f>IFERROR(('2a) logm_x(t)'!GB82-'2a) logm_x(t)'!GA82-'2a)answer'!$I82)^2,"")</f>
        <v>1.5072902642474656E-3</v>
      </c>
      <c r="CN199" s="32">
        <f>IFERROR(('2a) logm_x(t)'!GC82-'2a) logm_x(t)'!GB82-'2a)answer'!$I82)^2,"")</f>
        <v>8.6911533434203567E-4</v>
      </c>
    </row>
    <row r="200" spans="1:92" x14ac:dyDescent="0.25">
      <c r="A200" s="31">
        <f t="shared" si="12"/>
        <v>80</v>
      </c>
      <c r="C200" s="32">
        <f>IFERROR(('2a) logm_x(t)'!CR83-'2a) logm_x(t)'!CQ83-'2a)answer'!$I83)^2,"")</f>
        <v>4.7508405878556221E-4</v>
      </c>
      <c r="D200" s="32">
        <f>IFERROR(('2a) logm_x(t)'!CS83-'2a) logm_x(t)'!CR83-'2a)answer'!$I83)^2,"")</f>
        <v>1.2732270363450362E-3</v>
      </c>
      <c r="E200" s="32">
        <f>IFERROR(('2a) logm_x(t)'!CT83-'2a) logm_x(t)'!CS83-'2a)answer'!$I83)^2,"")</f>
        <v>7.6159724010328397E-4</v>
      </c>
      <c r="F200" s="32">
        <f>IFERROR(('2a) logm_x(t)'!CU83-'2a) logm_x(t)'!CT83-'2a)answer'!$I83)^2,"")</f>
        <v>5.8740241621287157E-4</v>
      </c>
      <c r="G200" s="32">
        <f>IFERROR(('2a) logm_x(t)'!CV83-'2a) logm_x(t)'!CU83-'2a)answer'!$I83)^2,"")</f>
        <v>1.2068582589368986E-5</v>
      </c>
      <c r="H200" s="32">
        <f>IFERROR(('2a) logm_x(t)'!CW83-'2a) logm_x(t)'!CV83-'2a)answer'!$I83)^2,"")</f>
        <v>6.5040232945076E-3</v>
      </c>
      <c r="I200" s="32">
        <f>IFERROR(('2a) logm_x(t)'!CX83-'2a) logm_x(t)'!CW83-'2a)answer'!$I83)^2,"")</f>
        <v>1.1053148528279632E-3</v>
      </c>
      <c r="J200" s="32">
        <f>IFERROR(('2a) logm_x(t)'!CY83-'2a) logm_x(t)'!CX83-'2a)answer'!$I83)^2,"")</f>
        <v>2.7053784519575691E-3</v>
      </c>
      <c r="K200" s="32">
        <f>IFERROR(('2a) logm_x(t)'!CZ83-'2a) logm_x(t)'!CY83-'2a)answer'!$I83)^2,"")</f>
        <v>1.5185062887064208E-2</v>
      </c>
      <c r="L200" s="32">
        <f>IFERROR(('2a) logm_x(t)'!DA83-'2a) logm_x(t)'!CZ83-'2a)answer'!$I83)^2,"")</f>
        <v>9.5354940175241005E-3</v>
      </c>
      <c r="M200" s="32">
        <f>IFERROR(('2a) logm_x(t)'!DB83-'2a) logm_x(t)'!DA83-'2a)answer'!$I83)^2,"")</f>
        <v>8.0121719669543328E-3</v>
      </c>
      <c r="N200" s="32">
        <f>IFERROR(('2a) logm_x(t)'!DC83-'2a) logm_x(t)'!DB83-'2a)answer'!$I83)^2,"")</f>
        <v>8.2413357698431031E-3</v>
      </c>
      <c r="O200" s="32">
        <f>IFERROR(('2a) logm_x(t)'!DD83-'2a) logm_x(t)'!DC83-'2a)answer'!$I83)^2,"")</f>
        <v>1.2761973913123109E-3</v>
      </c>
      <c r="P200" s="32">
        <f>IFERROR(('2a) logm_x(t)'!DE83-'2a) logm_x(t)'!DD83-'2a)answer'!$I83)^2,"")</f>
        <v>2.1008577571039458E-3</v>
      </c>
      <c r="Q200" s="32">
        <f>IFERROR(('2a) logm_x(t)'!DF83-'2a) logm_x(t)'!DE83-'2a)answer'!$I83)^2,"")</f>
        <v>1.2471560078101357E-3</v>
      </c>
      <c r="R200" s="32">
        <f>IFERROR(('2a) logm_x(t)'!DG83-'2a) logm_x(t)'!DF83-'2a)answer'!$I83)^2,"")</f>
        <v>7.0906705694261126E-5</v>
      </c>
      <c r="S200" s="32">
        <f>IFERROR(('2a) logm_x(t)'!DH83-'2a) logm_x(t)'!DG83-'2a)answer'!$I83)^2,"")</f>
        <v>1.643147081136329E-3</v>
      </c>
      <c r="T200" s="32">
        <f>IFERROR(('2a) logm_x(t)'!DI83-'2a) logm_x(t)'!DH83-'2a)answer'!$I83)^2,"")</f>
        <v>4.337640473744073E-4</v>
      </c>
      <c r="U200" s="32">
        <f>IFERROR(('2a) logm_x(t)'!DJ83-'2a) logm_x(t)'!DI83-'2a)answer'!$I83)^2,"")</f>
        <v>3.6299674343087066E-5</v>
      </c>
      <c r="V200" s="32">
        <f>IFERROR(('2a) logm_x(t)'!DK83-'2a) logm_x(t)'!DJ83-'2a)answer'!$I83)^2,"")</f>
        <v>3.4057869706955301E-3</v>
      </c>
      <c r="W200" s="32">
        <f>IFERROR(('2a) logm_x(t)'!DL83-'2a) logm_x(t)'!DK83-'2a)answer'!$I83)^2,"")</f>
        <v>3.0450052408682333E-3</v>
      </c>
      <c r="X200" s="32">
        <f>IFERROR(('2a) logm_x(t)'!DM83-'2a) logm_x(t)'!DL83-'2a)answer'!$I83)^2,"")</f>
        <v>3.4267957810143871E-3</v>
      </c>
      <c r="Y200" s="32">
        <f>IFERROR(('2a) logm_x(t)'!DN83-'2a) logm_x(t)'!DM83-'2a)answer'!$I83)^2,"")</f>
        <v>1.0166443831862552E-2</v>
      </c>
      <c r="Z200" s="32">
        <f>IFERROR(('2a) logm_x(t)'!DO83-'2a) logm_x(t)'!DN83-'2a)answer'!$I83)^2,"")</f>
        <v>2.2229371905039749E-2</v>
      </c>
      <c r="AA200" s="32">
        <f>IFERROR(('2a) logm_x(t)'!DP83-'2a) logm_x(t)'!DO83-'2a)answer'!$I83)^2,"")</f>
        <v>1.7560653186103048E-4</v>
      </c>
      <c r="AB200" s="32">
        <f>IFERROR(('2a) logm_x(t)'!DQ83-'2a) logm_x(t)'!DP83-'2a)answer'!$I83)^2,"")</f>
        <v>2.7793379333964117E-4</v>
      </c>
      <c r="AC200" s="32">
        <f>IFERROR(('2a) logm_x(t)'!DR83-'2a) logm_x(t)'!DQ83-'2a)answer'!$I83)^2,"")</f>
        <v>2.1224176466115093E-3</v>
      </c>
      <c r="AD200" s="32">
        <f>IFERROR(('2a) logm_x(t)'!DS83-'2a) logm_x(t)'!DR83-'2a)answer'!$I83)^2,"")</f>
        <v>3.64143109487495E-3</v>
      </c>
      <c r="AE200" s="32">
        <f>IFERROR(('2a) logm_x(t)'!DT83-'2a) logm_x(t)'!DS83-'2a)answer'!$I83)^2,"")</f>
        <v>1.7714006569675164E-4</v>
      </c>
      <c r="AF200" s="32">
        <f>IFERROR(('2a) logm_x(t)'!DU83-'2a) logm_x(t)'!DT83-'2a)answer'!$I83)^2,"")</f>
        <v>1.0364620377191556E-3</v>
      </c>
      <c r="AG200" s="32">
        <f>IFERROR(('2a) logm_x(t)'!DV83-'2a) logm_x(t)'!DU83-'2a)answer'!$I83)^2,"")</f>
        <v>1.4865505900808422E-3</v>
      </c>
      <c r="AH200" s="32">
        <f>IFERROR(('2a) logm_x(t)'!DW83-'2a) logm_x(t)'!DV83-'2a)answer'!$I83)^2,"")</f>
        <v>4.9421101950454351E-3</v>
      </c>
      <c r="AI200" s="32">
        <f>IFERROR(('2a) logm_x(t)'!DX83-'2a) logm_x(t)'!DW83-'2a)answer'!$I83)^2,"")</f>
        <v>1.9435696238389816E-3</v>
      </c>
      <c r="AJ200" s="32">
        <f>IFERROR(('2a) logm_x(t)'!DY83-'2a) logm_x(t)'!DX83-'2a)answer'!$I83)^2,"")</f>
        <v>2.6314257209499553E-3</v>
      </c>
      <c r="AK200" s="32">
        <f>IFERROR(('2a) logm_x(t)'!DZ83-'2a) logm_x(t)'!DY83-'2a)answer'!$I83)^2,"")</f>
        <v>1.6372330713767657E-2</v>
      </c>
      <c r="AL200" s="32">
        <f>IFERROR(('2a) logm_x(t)'!EA83-'2a) logm_x(t)'!DZ83-'2a)answer'!$I83)^2,"")</f>
        <v>7.2185391394675169E-3</v>
      </c>
      <c r="AM200" s="32">
        <f>IFERROR(('2a) logm_x(t)'!EB83-'2a) logm_x(t)'!EA83-'2a)answer'!$I83)^2,"")</f>
        <v>9.5089147875534487E-4</v>
      </c>
      <c r="AN200" s="32">
        <f>IFERROR(('2a) logm_x(t)'!EC83-'2a) logm_x(t)'!EB83-'2a)answer'!$I83)^2,"")</f>
        <v>1.0915060520454866E-4</v>
      </c>
      <c r="AO200" s="32">
        <f>IFERROR(('2a) logm_x(t)'!ED83-'2a) logm_x(t)'!EC83-'2a)answer'!$I83)^2,"")</f>
        <v>4.4467212004018642E-3</v>
      </c>
      <c r="AP200" s="32">
        <f>IFERROR(('2a) logm_x(t)'!EE83-'2a) logm_x(t)'!ED83-'2a)answer'!$I83)^2,"")</f>
        <v>3.7731060513761881E-3</v>
      </c>
      <c r="AQ200" s="32">
        <f>IFERROR(('2a) logm_x(t)'!EF83-'2a) logm_x(t)'!EE83-'2a)answer'!$I83)^2,"")</f>
        <v>1.3799627723607693E-3</v>
      </c>
      <c r="AR200" s="32">
        <f>IFERROR(('2a) logm_x(t)'!EG83-'2a) logm_x(t)'!EF83-'2a)answer'!$I83)^2,"")</f>
        <v>1.0478406300863292E-3</v>
      </c>
      <c r="AS200" s="32">
        <f>IFERROR(('2a) logm_x(t)'!EH83-'2a) logm_x(t)'!EG83-'2a)answer'!$I83)^2,"")</f>
        <v>1.3014433499442682E-2</v>
      </c>
      <c r="AT200" s="32">
        <f>IFERROR(('2a) logm_x(t)'!EI83-'2a) logm_x(t)'!EH83-'2a)answer'!$I83)^2,"")</f>
        <v>5.925483570965711E-4</v>
      </c>
      <c r="AU200" s="32">
        <f>IFERROR(('2a) logm_x(t)'!EJ83-'2a) logm_x(t)'!EI83-'2a)answer'!$I83)^2,"")</f>
        <v>7.109555834727316E-4</v>
      </c>
      <c r="AV200" s="32">
        <f>IFERROR(('2a) logm_x(t)'!EK83-'2a) logm_x(t)'!EJ83-'2a)answer'!$I83)^2,"")</f>
        <v>3.6201968795355017E-3</v>
      </c>
      <c r="AW200" s="32">
        <f>IFERROR(('2a) logm_x(t)'!EL83-'2a) logm_x(t)'!EK83-'2a)answer'!$I83)^2,"")</f>
        <v>8.4314668801352913E-3</v>
      </c>
      <c r="AX200" s="32">
        <f>IFERROR(('2a) logm_x(t)'!EM83-'2a) logm_x(t)'!EL83-'2a)answer'!$I83)^2,"")</f>
        <v>1.0446107827327338E-2</v>
      </c>
      <c r="AY200" s="32">
        <f>IFERROR(('2a) logm_x(t)'!EN83-'2a) logm_x(t)'!EM83-'2a)answer'!$I83)^2,"")</f>
        <v>1.7611900072738509E-2</v>
      </c>
      <c r="AZ200" s="32">
        <f>IFERROR(('2a) logm_x(t)'!EO83-'2a) logm_x(t)'!EN83-'2a)answer'!$I83)^2,"")</f>
        <v>8.0123955541460349E-3</v>
      </c>
      <c r="BA200" s="32">
        <f>IFERROR(('2a) logm_x(t)'!EP83-'2a) logm_x(t)'!EO83-'2a)answer'!$I83)^2,"")</f>
        <v>4.7299733942013063E-4</v>
      </c>
      <c r="BB200" s="32">
        <f>IFERROR(('2a) logm_x(t)'!EQ83-'2a) logm_x(t)'!EP83-'2a)answer'!$I83)^2,"")</f>
        <v>2.8520678194875523E-3</v>
      </c>
      <c r="BC200" s="32">
        <f>IFERROR(('2a) logm_x(t)'!ER83-'2a) logm_x(t)'!EQ83-'2a)answer'!$I83)^2,"")</f>
        <v>7.3051793092052117E-5</v>
      </c>
      <c r="BD200" s="32">
        <f>IFERROR(('2a) logm_x(t)'!ES83-'2a) logm_x(t)'!ER83-'2a)answer'!$I83)^2,"")</f>
        <v>7.9130107371493327E-3</v>
      </c>
      <c r="BE200" s="32">
        <f>IFERROR(('2a) logm_x(t)'!ET83-'2a) logm_x(t)'!ES83-'2a)answer'!$I83)^2,"")</f>
        <v>7.9212775533503063E-4</v>
      </c>
      <c r="BF200" s="32">
        <f>IFERROR(('2a) logm_x(t)'!EU83-'2a) logm_x(t)'!ET83-'2a)answer'!$I83)^2,"")</f>
        <v>1.1353460594573931E-2</v>
      </c>
      <c r="BG200" s="32">
        <f>IFERROR(('2a) logm_x(t)'!EV83-'2a) logm_x(t)'!EU83-'2a)answer'!$I83)^2,"")</f>
        <v>3.4933335877012973E-3</v>
      </c>
      <c r="BH200" s="32">
        <f>IFERROR(('2a) logm_x(t)'!EW83-'2a) logm_x(t)'!EV83-'2a)answer'!$I83)^2,"")</f>
        <v>3.8401685258578539E-3</v>
      </c>
      <c r="BI200" s="32">
        <f>IFERROR(('2a) logm_x(t)'!EX83-'2a) logm_x(t)'!EW83-'2a)answer'!$I83)^2,"")</f>
        <v>3.8004473261161976E-4</v>
      </c>
      <c r="BJ200" s="32">
        <f>IFERROR(('2a) logm_x(t)'!EY83-'2a) logm_x(t)'!EX83-'2a)answer'!$I83)^2,"")</f>
        <v>1.1062641249112297E-5</v>
      </c>
      <c r="BK200" s="32">
        <f>IFERROR(('2a) logm_x(t)'!EZ83-'2a) logm_x(t)'!EY83-'2a)answer'!$I83)^2,"")</f>
        <v>1.0917337847069044E-3</v>
      </c>
      <c r="BL200" s="32">
        <f>IFERROR(('2a) logm_x(t)'!FA83-'2a) logm_x(t)'!EZ83-'2a)answer'!$I83)^2,"")</f>
        <v>3.2102647318121017E-4</v>
      </c>
      <c r="BM200" s="32">
        <f>IFERROR(('2a) logm_x(t)'!FB83-'2a) logm_x(t)'!FA83-'2a)answer'!$I83)^2,"")</f>
        <v>4.1499765419081002E-6</v>
      </c>
      <c r="BN200" s="32">
        <f>IFERROR(('2a) logm_x(t)'!FC83-'2a) logm_x(t)'!FB83-'2a)answer'!$I83)^2,"")</f>
        <v>1.0789152009244374E-2</v>
      </c>
      <c r="BO200" s="32">
        <f>IFERROR(('2a) logm_x(t)'!FD83-'2a) logm_x(t)'!FC83-'2a)answer'!$I83)^2,"")</f>
        <v>9.1966423064415749E-3</v>
      </c>
      <c r="BP200" s="32">
        <f>IFERROR(('2a) logm_x(t)'!FE83-'2a) logm_x(t)'!FD83-'2a)answer'!$I83)^2,"")</f>
        <v>2.3725892512866916E-3</v>
      </c>
      <c r="BQ200" s="32">
        <f>IFERROR(('2a) logm_x(t)'!FF83-'2a) logm_x(t)'!FE83-'2a)answer'!$I83)^2,"")</f>
        <v>5.8574978193171572E-6</v>
      </c>
      <c r="BR200" s="32">
        <f>IFERROR(('2a) logm_x(t)'!FG83-'2a) logm_x(t)'!FF83-'2a)answer'!$I83)^2,"")</f>
        <v>7.5015104089609663E-4</v>
      </c>
      <c r="BS200" s="32">
        <f>IFERROR(('2a) logm_x(t)'!FH83-'2a) logm_x(t)'!FG83-'2a)answer'!$I83)^2,"")</f>
        <v>7.4891571780935197E-3</v>
      </c>
      <c r="BT200" s="32">
        <f>IFERROR(('2a) logm_x(t)'!FI83-'2a) logm_x(t)'!FH83-'2a)answer'!$I83)^2,"")</f>
        <v>9.0303667416481151E-5</v>
      </c>
      <c r="BU200" s="32">
        <f>IFERROR(('2a) logm_x(t)'!FJ83-'2a) logm_x(t)'!FI83-'2a)answer'!$I83)^2,"")</f>
        <v>3.6767978217635655E-3</v>
      </c>
      <c r="BV200" s="32">
        <f>IFERROR(('2a) logm_x(t)'!FK83-'2a) logm_x(t)'!FJ83-'2a)answer'!$I83)^2,"")</f>
        <v>8.9630330078823081E-3</v>
      </c>
      <c r="BW200" s="32">
        <f>IFERROR(('2a) logm_x(t)'!FL83-'2a) logm_x(t)'!FK83-'2a)answer'!$I83)^2,"")</f>
        <v>4.6973630680199096E-3</v>
      </c>
      <c r="BX200" s="32">
        <f>IFERROR(('2a) logm_x(t)'!FM83-'2a) logm_x(t)'!FL83-'2a)answer'!$I83)^2,"")</f>
        <v>3.9326893088423434E-4</v>
      </c>
      <c r="BY200" s="32">
        <f>IFERROR(('2a) logm_x(t)'!FN83-'2a) logm_x(t)'!FM83-'2a)answer'!$I83)^2,"")</f>
        <v>1.2274223669484E-3</v>
      </c>
      <c r="BZ200" s="32">
        <f>IFERROR(('2a) logm_x(t)'!FO83-'2a) logm_x(t)'!FN83-'2a)answer'!$I83)^2,"")</f>
        <v>1.1650474017564727E-3</v>
      </c>
      <c r="CA200" s="32">
        <f>IFERROR(('2a) logm_x(t)'!FP83-'2a) logm_x(t)'!FO83-'2a)answer'!$I83)^2,"")</f>
        <v>1.4095461872876533E-3</v>
      </c>
      <c r="CB200" s="32">
        <f>IFERROR(('2a) logm_x(t)'!FQ83-'2a) logm_x(t)'!FP83-'2a)answer'!$I83)^2,"")</f>
        <v>2.361913415258252E-3</v>
      </c>
      <c r="CC200" s="32">
        <f>IFERROR(('2a) logm_x(t)'!FR83-'2a) logm_x(t)'!FQ83-'2a)answer'!$I83)^2,"")</f>
        <v>6.6417764808378898E-5</v>
      </c>
      <c r="CD200" s="32">
        <f>IFERROR(('2a) logm_x(t)'!FS83-'2a) logm_x(t)'!FR83-'2a)answer'!$I83)^2,"")</f>
        <v>3.3207795384589231E-4</v>
      </c>
      <c r="CE200" s="32">
        <f>IFERROR(('2a) logm_x(t)'!FT83-'2a) logm_x(t)'!FS83-'2a)answer'!$I83)^2,"")</f>
        <v>8.8907485765139333E-6</v>
      </c>
      <c r="CF200" s="32">
        <f>IFERROR(('2a) logm_x(t)'!FU83-'2a) logm_x(t)'!FT83-'2a)answer'!$I83)^2,"")</f>
        <v>4.3511135765658413E-3</v>
      </c>
      <c r="CG200" s="32">
        <f>IFERROR(('2a) logm_x(t)'!FV83-'2a) logm_x(t)'!FU83-'2a)answer'!$I83)^2,"")</f>
        <v>8.1867061587665219E-5</v>
      </c>
      <c r="CH200" s="32">
        <f>IFERROR(('2a) logm_x(t)'!FW83-'2a) logm_x(t)'!FV83-'2a)answer'!$I83)^2,"")</f>
        <v>1.0943812640645472E-5</v>
      </c>
      <c r="CI200" s="32">
        <f>IFERROR(('2a) logm_x(t)'!FX83-'2a) logm_x(t)'!FW83-'2a)answer'!$I83)^2,"")</f>
        <v>1.2992935281076318E-3</v>
      </c>
      <c r="CJ200" s="32">
        <f>IFERROR(('2a) logm_x(t)'!FY83-'2a) logm_x(t)'!FX83-'2a)answer'!$I83)^2,"")</f>
        <v>1.7941215141104693E-3</v>
      </c>
      <c r="CK200" s="32">
        <f>IFERROR(('2a) logm_x(t)'!FZ83-'2a) logm_x(t)'!FY83-'2a)answer'!$I83)^2,"")</f>
        <v>4.0563480645709517E-5</v>
      </c>
      <c r="CL200" s="32">
        <f>IFERROR(('2a) logm_x(t)'!GA83-'2a) logm_x(t)'!FZ83-'2a)answer'!$I83)^2,"")</f>
        <v>1.4144104661454305E-4</v>
      </c>
      <c r="CM200" s="32">
        <f>IFERROR(('2a) logm_x(t)'!GB83-'2a) logm_x(t)'!GA83-'2a)answer'!$I83)^2,"")</f>
        <v>1.6389600186843397E-4</v>
      </c>
      <c r="CN200" s="32">
        <f>IFERROR(('2a) logm_x(t)'!GC83-'2a) logm_x(t)'!GB83-'2a)answer'!$I83)^2,"")</f>
        <v>1.6567342059098219E-3</v>
      </c>
    </row>
    <row r="201" spans="1:92" x14ac:dyDescent="0.25">
      <c r="A201" s="31">
        <f t="shared" si="12"/>
        <v>81</v>
      </c>
      <c r="C201" s="32">
        <f>IFERROR(('2a) logm_x(t)'!CR84-'2a) logm_x(t)'!CQ84-'2a)answer'!$I84)^2,"")</f>
        <v>3.300686267532649E-3</v>
      </c>
      <c r="D201" s="32">
        <f>IFERROR(('2a) logm_x(t)'!CS84-'2a) logm_x(t)'!CR84-'2a)answer'!$I84)^2,"")</f>
        <v>1.7285018546714489E-2</v>
      </c>
      <c r="E201" s="32">
        <f>IFERROR(('2a) logm_x(t)'!CT84-'2a) logm_x(t)'!CS84-'2a)answer'!$I84)^2,"")</f>
        <v>1.7259027085814203E-2</v>
      </c>
      <c r="F201" s="32">
        <f>IFERROR(('2a) logm_x(t)'!CU84-'2a) logm_x(t)'!CT84-'2a)answer'!$I84)^2,"")</f>
        <v>3.1068900349604432E-2</v>
      </c>
      <c r="G201" s="32">
        <f>IFERROR(('2a) logm_x(t)'!CV84-'2a) logm_x(t)'!CU84-'2a)answer'!$I84)^2,"")</f>
        <v>7.2679780371474791E-3</v>
      </c>
      <c r="H201" s="32">
        <f>IFERROR(('2a) logm_x(t)'!CW84-'2a) logm_x(t)'!CV84-'2a)answer'!$I84)^2,"")</f>
        <v>1.0973412913323176E-3</v>
      </c>
      <c r="I201" s="32">
        <f>IFERROR(('2a) logm_x(t)'!CX84-'2a) logm_x(t)'!CW84-'2a)answer'!$I84)^2,"")</f>
        <v>4.4147496212420716E-3</v>
      </c>
      <c r="J201" s="32">
        <f>IFERROR(('2a) logm_x(t)'!CY84-'2a) logm_x(t)'!CX84-'2a)answer'!$I84)^2,"")</f>
        <v>1.3305774529168235E-3</v>
      </c>
      <c r="K201" s="32">
        <f>IFERROR(('2a) logm_x(t)'!CZ84-'2a) logm_x(t)'!CY84-'2a)answer'!$I84)^2,"")</f>
        <v>1.5080377844869847E-2</v>
      </c>
      <c r="L201" s="32">
        <f>IFERROR(('2a) logm_x(t)'!DA84-'2a) logm_x(t)'!CZ84-'2a)answer'!$I84)^2,"")</f>
        <v>1.9317898991698345E-2</v>
      </c>
      <c r="M201" s="32">
        <f>IFERROR(('2a) logm_x(t)'!DB84-'2a) logm_x(t)'!DA84-'2a)answer'!$I84)^2,"")</f>
        <v>1.5208710465878459E-5</v>
      </c>
      <c r="N201" s="32">
        <f>IFERROR(('2a) logm_x(t)'!DC84-'2a) logm_x(t)'!DB84-'2a)answer'!$I84)^2,"")</f>
        <v>2.8278595945708169E-3</v>
      </c>
      <c r="O201" s="32">
        <f>IFERROR(('2a) logm_x(t)'!DD84-'2a) logm_x(t)'!DC84-'2a)answer'!$I84)^2,"")</f>
        <v>2.5197881662154552E-2</v>
      </c>
      <c r="P201" s="32">
        <f>IFERROR(('2a) logm_x(t)'!DE84-'2a) logm_x(t)'!DD84-'2a)answer'!$I84)^2,"")</f>
        <v>1.7619151873235638E-7</v>
      </c>
      <c r="Q201" s="32">
        <f>IFERROR(('2a) logm_x(t)'!DF84-'2a) logm_x(t)'!DE84-'2a)answer'!$I84)^2,"")</f>
        <v>9.7875599951070535E-3</v>
      </c>
      <c r="R201" s="32">
        <f>IFERROR(('2a) logm_x(t)'!DG84-'2a) logm_x(t)'!DF84-'2a)answer'!$I84)^2,"")</f>
        <v>5.7891697245489445E-3</v>
      </c>
      <c r="S201" s="32">
        <f>IFERROR(('2a) logm_x(t)'!DH84-'2a) logm_x(t)'!DG84-'2a)answer'!$I84)^2,"")</f>
        <v>3.5878616838400743E-3</v>
      </c>
      <c r="T201" s="32">
        <f>IFERROR(('2a) logm_x(t)'!DI84-'2a) logm_x(t)'!DH84-'2a)answer'!$I84)^2,"")</f>
        <v>2.2106372258233584E-3</v>
      </c>
      <c r="U201" s="32">
        <f>IFERROR(('2a) logm_x(t)'!DJ84-'2a) logm_x(t)'!DI84-'2a)answer'!$I84)^2,"")</f>
        <v>1.0454766764704311E-2</v>
      </c>
      <c r="V201" s="32">
        <f>IFERROR(('2a) logm_x(t)'!DK84-'2a) logm_x(t)'!DJ84-'2a)answer'!$I84)^2,"")</f>
        <v>1.0170614778068432E-2</v>
      </c>
      <c r="W201" s="32">
        <f>IFERROR(('2a) logm_x(t)'!DL84-'2a) logm_x(t)'!DK84-'2a)answer'!$I84)^2,"")</f>
        <v>7.1815918606943482E-4</v>
      </c>
      <c r="X201" s="32">
        <f>IFERROR(('2a) logm_x(t)'!DM84-'2a) logm_x(t)'!DL84-'2a)answer'!$I84)^2,"")</f>
        <v>5.5715845044399285E-4</v>
      </c>
      <c r="Y201" s="32">
        <f>IFERROR(('2a) logm_x(t)'!DN84-'2a) logm_x(t)'!DM84-'2a)answer'!$I84)^2,"")</f>
        <v>4.7342854486587789E-3</v>
      </c>
      <c r="Z201" s="32">
        <f>IFERROR(('2a) logm_x(t)'!DO84-'2a) logm_x(t)'!DN84-'2a)answer'!$I84)^2,"")</f>
        <v>3.4821936015105344E-4</v>
      </c>
      <c r="AA201" s="32">
        <f>IFERROR(('2a) logm_x(t)'!DP84-'2a) logm_x(t)'!DO84-'2a)answer'!$I84)^2,"")</f>
        <v>1.3008093287693308E-3</v>
      </c>
      <c r="AB201" s="32">
        <f>IFERROR(('2a) logm_x(t)'!DQ84-'2a) logm_x(t)'!DP84-'2a)answer'!$I84)^2,"")</f>
        <v>1.6124012737849869E-3</v>
      </c>
      <c r="AC201" s="32">
        <f>IFERROR(('2a) logm_x(t)'!DR84-'2a) logm_x(t)'!DQ84-'2a)answer'!$I84)^2,"")</f>
        <v>1.4288273541473913E-2</v>
      </c>
      <c r="AD201" s="32">
        <f>IFERROR(('2a) logm_x(t)'!DS84-'2a) logm_x(t)'!DR84-'2a)answer'!$I84)^2,"")</f>
        <v>1.7922457520089614E-3</v>
      </c>
      <c r="AE201" s="32">
        <f>IFERROR(('2a) logm_x(t)'!DT84-'2a) logm_x(t)'!DS84-'2a)answer'!$I84)^2,"")</f>
        <v>1.0325804796908766E-3</v>
      </c>
      <c r="AF201" s="32">
        <f>IFERROR(('2a) logm_x(t)'!DU84-'2a) logm_x(t)'!DT84-'2a)answer'!$I84)^2,"")</f>
        <v>3.1020388680551721E-3</v>
      </c>
      <c r="AG201" s="32">
        <f>IFERROR(('2a) logm_x(t)'!DV84-'2a) logm_x(t)'!DU84-'2a)answer'!$I84)^2,"")</f>
        <v>4.8699878922992303E-3</v>
      </c>
      <c r="AH201" s="32">
        <f>IFERROR(('2a) logm_x(t)'!DW84-'2a) logm_x(t)'!DV84-'2a)answer'!$I84)^2,"")</f>
        <v>2.0697392991951649E-3</v>
      </c>
      <c r="AI201" s="32">
        <f>IFERROR(('2a) logm_x(t)'!DX84-'2a) logm_x(t)'!DW84-'2a)answer'!$I84)^2,"")</f>
        <v>1.1198111948770536E-4</v>
      </c>
      <c r="AJ201" s="32">
        <f>IFERROR(('2a) logm_x(t)'!DY84-'2a) logm_x(t)'!DX84-'2a)answer'!$I84)^2,"")</f>
        <v>2.0664421938433896E-3</v>
      </c>
      <c r="AK201" s="32">
        <f>IFERROR(('2a) logm_x(t)'!DZ84-'2a) logm_x(t)'!DY84-'2a)answer'!$I84)^2,"")</f>
        <v>2.6881427978264396E-2</v>
      </c>
      <c r="AL201" s="32">
        <f>IFERROR(('2a) logm_x(t)'!EA84-'2a) logm_x(t)'!DZ84-'2a)answer'!$I84)^2,"")</f>
        <v>1.8252523003161381E-2</v>
      </c>
      <c r="AM201" s="32">
        <f>IFERROR(('2a) logm_x(t)'!EB84-'2a) logm_x(t)'!EA84-'2a)answer'!$I84)^2,"")</f>
        <v>4.4157523621114868E-3</v>
      </c>
      <c r="AN201" s="32">
        <f>IFERROR(('2a) logm_x(t)'!EC84-'2a) logm_x(t)'!EB84-'2a)answer'!$I84)^2,"")</f>
        <v>7.6839934734030139E-3</v>
      </c>
      <c r="AO201" s="32">
        <f>IFERROR(('2a) logm_x(t)'!ED84-'2a) logm_x(t)'!EC84-'2a)answer'!$I84)^2,"")</f>
        <v>4.4440206042534733E-5</v>
      </c>
      <c r="AP201" s="32">
        <f>IFERROR(('2a) logm_x(t)'!EE84-'2a) logm_x(t)'!ED84-'2a)answer'!$I84)^2,"")</f>
        <v>1.5284529918088412E-3</v>
      </c>
      <c r="AQ201" s="32">
        <f>IFERROR(('2a) logm_x(t)'!EF84-'2a) logm_x(t)'!EE84-'2a)answer'!$I84)^2,"")</f>
        <v>1.9123952260029819E-4</v>
      </c>
      <c r="AR201" s="32">
        <f>IFERROR(('2a) logm_x(t)'!EG84-'2a) logm_x(t)'!EF84-'2a)answer'!$I84)^2,"")</f>
        <v>9.4311745739140767E-4</v>
      </c>
      <c r="AS201" s="32">
        <f>IFERROR(('2a) logm_x(t)'!EH84-'2a) logm_x(t)'!EG84-'2a)answer'!$I84)^2,"")</f>
        <v>1.4325438990820984E-3</v>
      </c>
      <c r="AT201" s="32">
        <f>IFERROR(('2a) logm_x(t)'!EI84-'2a) logm_x(t)'!EH84-'2a)answer'!$I84)^2,"")</f>
        <v>1.8299321847040185E-4</v>
      </c>
      <c r="AU201" s="32">
        <f>IFERROR(('2a) logm_x(t)'!EJ84-'2a) logm_x(t)'!EI84-'2a)answer'!$I84)^2,"")</f>
        <v>3.595889427828643E-4</v>
      </c>
      <c r="AV201" s="32">
        <f>IFERROR(('2a) logm_x(t)'!EK84-'2a) logm_x(t)'!EJ84-'2a)answer'!$I84)^2,"")</f>
        <v>1.1681603790718546E-5</v>
      </c>
      <c r="AW201" s="32">
        <f>IFERROR(('2a) logm_x(t)'!EL84-'2a) logm_x(t)'!EK84-'2a)answer'!$I84)^2,"")</f>
        <v>1.4684557204015139E-3</v>
      </c>
      <c r="AX201" s="32">
        <f>IFERROR(('2a) logm_x(t)'!EM84-'2a) logm_x(t)'!EL84-'2a)answer'!$I84)^2,"")</f>
        <v>2.3800865828687572E-3</v>
      </c>
      <c r="AY201" s="32">
        <f>IFERROR(('2a) logm_x(t)'!EN84-'2a) logm_x(t)'!EM84-'2a)answer'!$I84)^2,"")</f>
        <v>6.0768591601661291E-3</v>
      </c>
      <c r="AZ201" s="32">
        <f>IFERROR(('2a) logm_x(t)'!EO84-'2a) logm_x(t)'!EN84-'2a)answer'!$I84)^2,"")</f>
        <v>5.6876354183753334E-3</v>
      </c>
      <c r="BA201" s="32">
        <f>IFERROR(('2a) logm_x(t)'!EP84-'2a) logm_x(t)'!EO84-'2a)answer'!$I84)^2,"")</f>
        <v>1.1303245672339772E-4</v>
      </c>
      <c r="BB201" s="32">
        <f>IFERROR(('2a) logm_x(t)'!EQ84-'2a) logm_x(t)'!EP84-'2a)answer'!$I84)^2,"")</f>
        <v>2.4838712433373719E-4</v>
      </c>
      <c r="BC201" s="32">
        <f>IFERROR(('2a) logm_x(t)'!ER84-'2a) logm_x(t)'!EQ84-'2a)answer'!$I84)^2,"")</f>
        <v>4.6126938210664147E-3</v>
      </c>
      <c r="BD201" s="32">
        <f>IFERROR(('2a) logm_x(t)'!ES84-'2a) logm_x(t)'!ER84-'2a)answer'!$I84)^2,"")</f>
        <v>1.0972619494805316E-2</v>
      </c>
      <c r="BE201" s="32">
        <f>IFERROR(('2a) logm_x(t)'!ET84-'2a) logm_x(t)'!ES84-'2a)answer'!$I84)^2,"")</f>
        <v>2.7988160086929773E-3</v>
      </c>
      <c r="BF201" s="32">
        <f>IFERROR(('2a) logm_x(t)'!EU84-'2a) logm_x(t)'!ET84-'2a)answer'!$I84)^2,"")</f>
        <v>4.1450074749072374E-7</v>
      </c>
      <c r="BG201" s="32">
        <f>IFERROR(('2a) logm_x(t)'!EV84-'2a) logm_x(t)'!EU84-'2a)answer'!$I84)^2,"")</f>
        <v>6.4866466987967266E-3</v>
      </c>
      <c r="BH201" s="32">
        <f>IFERROR(('2a) logm_x(t)'!EW84-'2a) logm_x(t)'!EV84-'2a)answer'!$I84)^2,"")</f>
        <v>1.6926356731572843E-5</v>
      </c>
      <c r="BI201" s="32">
        <f>IFERROR(('2a) logm_x(t)'!EX84-'2a) logm_x(t)'!EW84-'2a)answer'!$I84)^2,"")</f>
        <v>5.3829871970495643E-4</v>
      </c>
      <c r="BJ201" s="32">
        <f>IFERROR(('2a) logm_x(t)'!EY84-'2a) logm_x(t)'!EX84-'2a)answer'!$I84)^2,"")</f>
        <v>4.9847061802066354E-3</v>
      </c>
      <c r="BK201" s="32">
        <f>IFERROR(('2a) logm_x(t)'!EZ84-'2a) logm_x(t)'!EY84-'2a)answer'!$I84)^2,"")</f>
        <v>1.6932544923902774E-4</v>
      </c>
      <c r="BL201" s="32">
        <f>IFERROR(('2a) logm_x(t)'!FA84-'2a) logm_x(t)'!EZ84-'2a)answer'!$I84)^2,"")</f>
        <v>1.6811041969830777E-2</v>
      </c>
      <c r="BM201" s="32">
        <f>IFERROR(('2a) logm_x(t)'!FB84-'2a) logm_x(t)'!FA84-'2a)answer'!$I84)^2,"")</f>
        <v>1.4085989686685849E-3</v>
      </c>
      <c r="BN201" s="32">
        <f>IFERROR(('2a) logm_x(t)'!FC84-'2a) logm_x(t)'!FB84-'2a)answer'!$I84)^2,"")</f>
        <v>9.4557097710152259E-4</v>
      </c>
      <c r="BO201" s="32">
        <f>IFERROR(('2a) logm_x(t)'!FD84-'2a) logm_x(t)'!FC84-'2a)answer'!$I84)^2,"")</f>
        <v>3.0065311415668769E-5</v>
      </c>
      <c r="BP201" s="32">
        <f>IFERROR(('2a) logm_x(t)'!FE84-'2a) logm_x(t)'!FD84-'2a)answer'!$I84)^2,"")</f>
        <v>7.6106388867311651E-4</v>
      </c>
      <c r="BQ201" s="32">
        <f>IFERROR(('2a) logm_x(t)'!FF84-'2a) logm_x(t)'!FE84-'2a)answer'!$I84)^2,"")</f>
        <v>2.9516149170199976E-5</v>
      </c>
      <c r="BR201" s="32">
        <f>IFERROR(('2a) logm_x(t)'!FG84-'2a) logm_x(t)'!FF84-'2a)answer'!$I84)^2,"")</f>
        <v>6.0368419275975719E-3</v>
      </c>
      <c r="BS201" s="32">
        <f>IFERROR(('2a) logm_x(t)'!FH84-'2a) logm_x(t)'!FG84-'2a)answer'!$I84)^2,"")</f>
        <v>1.7489034143412401E-2</v>
      </c>
      <c r="BT201" s="32">
        <f>IFERROR(('2a) logm_x(t)'!FI84-'2a) logm_x(t)'!FH84-'2a)answer'!$I84)^2,"")</f>
        <v>1.2062079641817385E-3</v>
      </c>
      <c r="BU201" s="32">
        <f>IFERROR(('2a) logm_x(t)'!FJ84-'2a) logm_x(t)'!FI84-'2a)answer'!$I84)^2,"")</f>
        <v>7.5192725575921934E-3</v>
      </c>
      <c r="BV201" s="32">
        <f>IFERROR(('2a) logm_x(t)'!FK84-'2a) logm_x(t)'!FJ84-'2a)answer'!$I84)^2,"")</f>
        <v>1.4154217830857098E-3</v>
      </c>
      <c r="BW201" s="32">
        <f>IFERROR(('2a) logm_x(t)'!FL84-'2a) logm_x(t)'!FK84-'2a)answer'!$I84)^2,"")</f>
        <v>4.4591401591781172E-3</v>
      </c>
      <c r="BX201" s="32">
        <f>IFERROR(('2a) logm_x(t)'!FM84-'2a) logm_x(t)'!FL84-'2a)answer'!$I84)^2,"")</f>
        <v>4.4985678421033144E-3</v>
      </c>
      <c r="BY201" s="32">
        <f>IFERROR(('2a) logm_x(t)'!FN84-'2a) logm_x(t)'!FM84-'2a)answer'!$I84)^2,"")</f>
        <v>3.1540769338267953E-4</v>
      </c>
      <c r="BZ201" s="32">
        <f>IFERROR(('2a) logm_x(t)'!FO84-'2a) logm_x(t)'!FN84-'2a)answer'!$I84)^2,"")</f>
        <v>4.6410754462571863E-3</v>
      </c>
      <c r="CA201" s="32">
        <f>IFERROR(('2a) logm_x(t)'!FP84-'2a) logm_x(t)'!FO84-'2a)answer'!$I84)^2,"")</f>
        <v>1.658646074104148E-4</v>
      </c>
      <c r="CB201" s="32">
        <f>IFERROR(('2a) logm_x(t)'!FQ84-'2a) logm_x(t)'!FP84-'2a)answer'!$I84)^2,"")</f>
        <v>5.6318032461321276E-4</v>
      </c>
      <c r="CC201" s="32">
        <f>IFERROR(('2a) logm_x(t)'!FR84-'2a) logm_x(t)'!FQ84-'2a)answer'!$I84)^2,"")</f>
        <v>1.3049565516005441E-4</v>
      </c>
      <c r="CD201" s="32">
        <f>IFERROR(('2a) logm_x(t)'!FS84-'2a) logm_x(t)'!FR84-'2a)answer'!$I84)^2,"")</f>
        <v>5.8199923488900292E-4</v>
      </c>
      <c r="CE201" s="32">
        <f>IFERROR(('2a) logm_x(t)'!FT84-'2a) logm_x(t)'!FS84-'2a)answer'!$I84)^2,"")</f>
        <v>1.4211928046032422E-4</v>
      </c>
      <c r="CF201" s="32">
        <f>IFERROR(('2a) logm_x(t)'!FU84-'2a) logm_x(t)'!FT84-'2a)answer'!$I84)^2,"")</f>
        <v>1.5455387145657075E-8</v>
      </c>
      <c r="CG201" s="32">
        <f>IFERROR(('2a) logm_x(t)'!FV84-'2a) logm_x(t)'!FU84-'2a)answer'!$I84)^2,"")</f>
        <v>3.4155076722509274E-4</v>
      </c>
      <c r="CH201" s="32">
        <f>IFERROR(('2a) logm_x(t)'!FW84-'2a) logm_x(t)'!FV84-'2a)answer'!$I84)^2,"")</f>
        <v>6.8058671524311581E-3</v>
      </c>
      <c r="CI201" s="32">
        <f>IFERROR(('2a) logm_x(t)'!FX84-'2a) logm_x(t)'!FW84-'2a)answer'!$I84)^2,"")</f>
        <v>7.0694901896462773E-4</v>
      </c>
      <c r="CJ201" s="32">
        <f>IFERROR(('2a) logm_x(t)'!FY84-'2a) logm_x(t)'!FX84-'2a)answer'!$I84)^2,"")</f>
        <v>1.5986931173604774E-3</v>
      </c>
      <c r="CK201" s="32">
        <f>IFERROR(('2a) logm_x(t)'!FZ84-'2a) logm_x(t)'!FY84-'2a)answer'!$I84)^2,"")</f>
        <v>1.1519004005435482E-3</v>
      </c>
      <c r="CL201" s="32">
        <f>IFERROR(('2a) logm_x(t)'!GA84-'2a) logm_x(t)'!FZ84-'2a)answer'!$I84)^2,"")</f>
        <v>8.8506703763522494E-3</v>
      </c>
      <c r="CM201" s="32">
        <f>IFERROR(('2a) logm_x(t)'!GB84-'2a) logm_x(t)'!GA84-'2a)answer'!$I84)^2,"")</f>
        <v>7.091679679274743E-4</v>
      </c>
      <c r="CN201" s="32">
        <f>IFERROR(('2a) logm_x(t)'!GC84-'2a) logm_x(t)'!GB84-'2a)answer'!$I84)^2,"")</f>
        <v>1.8236875089340896E-3</v>
      </c>
    </row>
    <row r="202" spans="1:92" x14ac:dyDescent="0.25">
      <c r="A202" s="31">
        <f t="shared" si="12"/>
        <v>82</v>
      </c>
      <c r="C202" s="32">
        <f>IFERROR(('2a) logm_x(t)'!CR85-'2a) logm_x(t)'!CQ85-'2a)answer'!$I85)^2,"")</f>
        <v>2.8184284204783371E-2</v>
      </c>
      <c r="D202" s="32">
        <f>IFERROR(('2a) logm_x(t)'!CS85-'2a) logm_x(t)'!CR85-'2a)answer'!$I85)^2,"")</f>
        <v>3.3413815931225385E-3</v>
      </c>
      <c r="E202" s="32">
        <f>IFERROR(('2a) logm_x(t)'!CT85-'2a) logm_x(t)'!CS85-'2a)answer'!$I85)^2,"")</f>
        <v>1.7963595582614687E-3</v>
      </c>
      <c r="F202" s="32">
        <f>IFERROR(('2a) logm_x(t)'!CU85-'2a) logm_x(t)'!CT85-'2a)answer'!$I85)^2,"")</f>
        <v>2.4326302909106584E-5</v>
      </c>
      <c r="G202" s="32">
        <f>IFERROR(('2a) logm_x(t)'!CV85-'2a) logm_x(t)'!CU85-'2a)answer'!$I85)^2,"")</f>
        <v>1.3648573562138048E-4</v>
      </c>
      <c r="H202" s="32">
        <f>IFERROR(('2a) logm_x(t)'!CW85-'2a) logm_x(t)'!CV85-'2a)answer'!$I85)^2,"")</f>
        <v>3.0004421521251465E-4</v>
      </c>
      <c r="I202" s="32">
        <f>IFERROR(('2a) logm_x(t)'!CX85-'2a) logm_x(t)'!CW85-'2a)answer'!$I85)^2,"")</f>
        <v>6.5072289206882978E-4</v>
      </c>
      <c r="J202" s="32">
        <f>IFERROR(('2a) logm_x(t)'!CY85-'2a) logm_x(t)'!CX85-'2a)answer'!$I85)^2,"")</f>
        <v>3.8246500689631566E-3</v>
      </c>
      <c r="K202" s="32">
        <f>IFERROR(('2a) logm_x(t)'!CZ85-'2a) logm_x(t)'!CY85-'2a)answer'!$I85)^2,"")</f>
        <v>1.7390893010365668E-2</v>
      </c>
      <c r="L202" s="32">
        <f>IFERROR(('2a) logm_x(t)'!DA85-'2a) logm_x(t)'!CZ85-'2a)answer'!$I85)^2,"")</f>
        <v>1.9367502363130522E-4</v>
      </c>
      <c r="M202" s="32">
        <f>IFERROR(('2a) logm_x(t)'!DB85-'2a) logm_x(t)'!DA85-'2a)answer'!$I85)^2,"")</f>
        <v>2.2999622761530891E-3</v>
      </c>
      <c r="N202" s="32">
        <f>IFERROR(('2a) logm_x(t)'!DC85-'2a) logm_x(t)'!DB85-'2a)answer'!$I85)^2,"")</f>
        <v>9.2909530806033445E-3</v>
      </c>
      <c r="O202" s="32">
        <f>IFERROR(('2a) logm_x(t)'!DD85-'2a) logm_x(t)'!DC85-'2a)answer'!$I85)^2,"")</f>
        <v>1.0655212441868505E-3</v>
      </c>
      <c r="P202" s="32">
        <f>IFERROR(('2a) logm_x(t)'!DE85-'2a) logm_x(t)'!DD85-'2a)answer'!$I85)^2,"")</f>
        <v>1.9333393274843372E-3</v>
      </c>
      <c r="Q202" s="32">
        <f>IFERROR(('2a) logm_x(t)'!DF85-'2a) logm_x(t)'!DE85-'2a)answer'!$I85)^2,"")</f>
        <v>2.3953790857165671E-5</v>
      </c>
      <c r="R202" s="32">
        <f>IFERROR(('2a) logm_x(t)'!DG85-'2a) logm_x(t)'!DF85-'2a)answer'!$I85)^2,"")</f>
        <v>8.1490495791426316E-3</v>
      </c>
      <c r="S202" s="32">
        <f>IFERROR(('2a) logm_x(t)'!DH85-'2a) logm_x(t)'!DG85-'2a)answer'!$I85)^2,"")</f>
        <v>4.8623173340689364E-2</v>
      </c>
      <c r="T202" s="32">
        <f>IFERROR(('2a) logm_x(t)'!DI85-'2a) logm_x(t)'!DH85-'2a)answer'!$I85)^2,"")</f>
        <v>8.9294000710775732E-3</v>
      </c>
      <c r="U202" s="32">
        <f>IFERROR(('2a) logm_x(t)'!DJ85-'2a) logm_x(t)'!DI85-'2a)answer'!$I85)^2,"")</f>
        <v>1.1906466904624707E-3</v>
      </c>
      <c r="V202" s="32">
        <f>IFERROR(('2a) logm_x(t)'!DK85-'2a) logm_x(t)'!DJ85-'2a)answer'!$I85)^2,"")</f>
        <v>2.8889171248450379E-3</v>
      </c>
      <c r="W202" s="32">
        <f>IFERROR(('2a) logm_x(t)'!DL85-'2a) logm_x(t)'!DK85-'2a)answer'!$I85)^2,"")</f>
        <v>1.7316565153307657E-2</v>
      </c>
      <c r="X202" s="32">
        <f>IFERROR(('2a) logm_x(t)'!DM85-'2a) logm_x(t)'!DL85-'2a)answer'!$I85)^2,"")</f>
        <v>1.1110766192183571E-4</v>
      </c>
      <c r="Y202" s="32">
        <f>IFERROR(('2a) logm_x(t)'!DN85-'2a) logm_x(t)'!DM85-'2a)answer'!$I85)^2,"")</f>
        <v>4.8832097811474691E-3</v>
      </c>
      <c r="Z202" s="32">
        <f>IFERROR(('2a) logm_x(t)'!DO85-'2a) logm_x(t)'!DN85-'2a)answer'!$I85)^2,"")</f>
        <v>1.2368463599240452E-5</v>
      </c>
      <c r="AA202" s="32">
        <f>IFERROR(('2a) logm_x(t)'!DP85-'2a) logm_x(t)'!DO85-'2a)answer'!$I85)^2,"")</f>
        <v>6.6234695728676673E-3</v>
      </c>
      <c r="AB202" s="32">
        <f>IFERROR(('2a) logm_x(t)'!DQ85-'2a) logm_x(t)'!DP85-'2a)answer'!$I85)^2,"")</f>
        <v>1.0332888395511773E-2</v>
      </c>
      <c r="AC202" s="32">
        <f>IFERROR(('2a) logm_x(t)'!DR85-'2a) logm_x(t)'!DQ85-'2a)answer'!$I85)^2,"")</f>
        <v>5.3361050945909634E-3</v>
      </c>
      <c r="AD202" s="32">
        <f>IFERROR(('2a) logm_x(t)'!DS85-'2a) logm_x(t)'!DR85-'2a)answer'!$I85)^2,"")</f>
        <v>4.3773310085376575E-3</v>
      </c>
      <c r="AE202" s="32">
        <f>IFERROR(('2a) logm_x(t)'!DT85-'2a) logm_x(t)'!DS85-'2a)answer'!$I85)^2,"")</f>
        <v>1.7673657323356233E-3</v>
      </c>
      <c r="AF202" s="32">
        <f>IFERROR(('2a) logm_x(t)'!DU85-'2a) logm_x(t)'!DT85-'2a)answer'!$I85)^2,"")</f>
        <v>1.4684357854172533E-3</v>
      </c>
      <c r="AG202" s="32">
        <f>IFERROR(('2a) logm_x(t)'!DV85-'2a) logm_x(t)'!DU85-'2a)answer'!$I85)^2,"")</f>
        <v>1.1029174122561075E-2</v>
      </c>
      <c r="AH202" s="32">
        <f>IFERROR(('2a) logm_x(t)'!DW85-'2a) logm_x(t)'!DV85-'2a)answer'!$I85)^2,"")</f>
        <v>3.6576525221329878E-3</v>
      </c>
      <c r="AI202" s="32">
        <f>IFERROR(('2a) logm_x(t)'!DX85-'2a) logm_x(t)'!DW85-'2a)answer'!$I85)^2,"")</f>
        <v>1.0105634497576213E-5</v>
      </c>
      <c r="AJ202" s="32">
        <f>IFERROR(('2a) logm_x(t)'!DY85-'2a) logm_x(t)'!DX85-'2a)answer'!$I85)^2,"")</f>
        <v>3.5741526003803145E-4</v>
      </c>
      <c r="AK202" s="32">
        <f>IFERROR(('2a) logm_x(t)'!DZ85-'2a) logm_x(t)'!DY85-'2a)answer'!$I85)^2,"")</f>
        <v>7.2754506812388361E-4</v>
      </c>
      <c r="AL202" s="32">
        <f>IFERROR(('2a) logm_x(t)'!EA85-'2a) logm_x(t)'!DZ85-'2a)answer'!$I85)^2,"")</f>
        <v>4.4438581245597321E-4</v>
      </c>
      <c r="AM202" s="32">
        <f>IFERROR(('2a) logm_x(t)'!EB85-'2a) logm_x(t)'!EA85-'2a)answer'!$I85)^2,"")</f>
        <v>7.8205947712545396E-3</v>
      </c>
      <c r="AN202" s="32">
        <f>IFERROR(('2a) logm_x(t)'!EC85-'2a) logm_x(t)'!EB85-'2a)answer'!$I85)^2,"")</f>
        <v>9.8817989113682073E-3</v>
      </c>
      <c r="AO202" s="32">
        <f>IFERROR(('2a) logm_x(t)'!ED85-'2a) logm_x(t)'!EC85-'2a)answer'!$I85)^2,"")</f>
        <v>1.2915090604166933E-3</v>
      </c>
      <c r="AP202" s="32">
        <f>IFERROR(('2a) logm_x(t)'!EE85-'2a) logm_x(t)'!ED85-'2a)answer'!$I85)^2,"")</f>
        <v>5.7928843845756681E-3</v>
      </c>
      <c r="AQ202" s="32">
        <f>IFERROR(('2a) logm_x(t)'!EF85-'2a) logm_x(t)'!EE85-'2a)answer'!$I85)^2,"")</f>
        <v>3.7904885543981678E-3</v>
      </c>
      <c r="AR202" s="32">
        <f>IFERROR(('2a) logm_x(t)'!EG85-'2a) logm_x(t)'!EF85-'2a)answer'!$I85)^2,"")</f>
        <v>5.2242551489704468E-4</v>
      </c>
      <c r="AS202" s="32">
        <f>IFERROR(('2a) logm_x(t)'!EH85-'2a) logm_x(t)'!EG85-'2a)answer'!$I85)^2,"")</f>
        <v>1.6818589934886712E-5</v>
      </c>
      <c r="AT202" s="32">
        <f>IFERROR(('2a) logm_x(t)'!EI85-'2a) logm_x(t)'!EH85-'2a)answer'!$I85)^2,"")</f>
        <v>1.1922139335430002E-4</v>
      </c>
      <c r="AU202" s="32">
        <f>IFERROR(('2a) logm_x(t)'!EJ85-'2a) logm_x(t)'!EI85-'2a)answer'!$I85)^2,"")</f>
        <v>9.9825744064535836E-3</v>
      </c>
      <c r="AV202" s="32">
        <f>IFERROR(('2a) logm_x(t)'!EK85-'2a) logm_x(t)'!EJ85-'2a)answer'!$I85)^2,"")</f>
        <v>8.9166103084820716E-3</v>
      </c>
      <c r="AW202" s="32">
        <f>IFERROR(('2a) logm_x(t)'!EL85-'2a) logm_x(t)'!EK85-'2a)answer'!$I85)^2,"")</f>
        <v>8.9386348593361205E-3</v>
      </c>
      <c r="AX202" s="32">
        <f>IFERROR(('2a) logm_x(t)'!EM85-'2a) logm_x(t)'!EL85-'2a)answer'!$I85)^2,"")</f>
        <v>1.0841803732644697E-2</v>
      </c>
      <c r="AY202" s="32">
        <f>IFERROR(('2a) logm_x(t)'!EN85-'2a) logm_x(t)'!EM85-'2a)answer'!$I85)^2,"")</f>
        <v>7.308725651715091E-3</v>
      </c>
      <c r="AZ202" s="32">
        <f>IFERROR(('2a) logm_x(t)'!EO85-'2a) logm_x(t)'!EN85-'2a)answer'!$I85)^2,"")</f>
        <v>4.7009147084865397E-4</v>
      </c>
      <c r="BA202" s="32">
        <f>IFERROR(('2a) logm_x(t)'!EP85-'2a) logm_x(t)'!EO85-'2a)answer'!$I85)^2,"")</f>
        <v>3.1350787491841704E-4</v>
      </c>
      <c r="BB202" s="32">
        <f>IFERROR(('2a) logm_x(t)'!EQ85-'2a) logm_x(t)'!EP85-'2a)answer'!$I85)^2,"")</f>
        <v>3.2671225699146017E-4</v>
      </c>
      <c r="BC202" s="32">
        <f>IFERROR(('2a) logm_x(t)'!ER85-'2a) logm_x(t)'!EQ85-'2a)answer'!$I85)^2,"")</f>
        <v>2.1274237588340137E-3</v>
      </c>
      <c r="BD202" s="32">
        <f>IFERROR(('2a) logm_x(t)'!ES85-'2a) logm_x(t)'!ER85-'2a)answer'!$I85)^2,"")</f>
        <v>6.7067886434235809E-3</v>
      </c>
      <c r="BE202" s="32">
        <f>IFERROR(('2a) logm_x(t)'!ET85-'2a) logm_x(t)'!ES85-'2a)answer'!$I85)^2,"")</f>
        <v>3.7877929408919784E-6</v>
      </c>
      <c r="BF202" s="32">
        <f>IFERROR(('2a) logm_x(t)'!EU85-'2a) logm_x(t)'!ET85-'2a)answer'!$I85)^2,"")</f>
        <v>6.9908443185579254E-4</v>
      </c>
      <c r="BG202" s="32">
        <f>IFERROR(('2a) logm_x(t)'!EV85-'2a) logm_x(t)'!EU85-'2a)answer'!$I85)^2,"")</f>
        <v>1.4696916222381627E-3</v>
      </c>
      <c r="BH202" s="32">
        <f>IFERROR(('2a) logm_x(t)'!EW85-'2a) logm_x(t)'!EV85-'2a)answer'!$I85)^2,"")</f>
        <v>3.4307790233740001E-4</v>
      </c>
      <c r="BI202" s="32">
        <f>IFERROR(('2a) logm_x(t)'!EX85-'2a) logm_x(t)'!EW85-'2a)answer'!$I85)^2,"")</f>
        <v>4.5687251648103951E-5</v>
      </c>
      <c r="BJ202" s="32">
        <f>IFERROR(('2a) logm_x(t)'!EY85-'2a) logm_x(t)'!EX85-'2a)answer'!$I85)^2,"")</f>
        <v>9.21532497133201E-3</v>
      </c>
      <c r="BK202" s="32">
        <f>IFERROR(('2a) logm_x(t)'!EZ85-'2a) logm_x(t)'!EY85-'2a)answer'!$I85)^2,"")</f>
        <v>1.7778391292760168E-2</v>
      </c>
      <c r="BL202" s="32">
        <f>IFERROR(('2a) logm_x(t)'!FA85-'2a) logm_x(t)'!EZ85-'2a)answer'!$I85)^2,"")</f>
        <v>2.0850569712841829E-3</v>
      </c>
      <c r="BM202" s="32">
        <f>IFERROR(('2a) logm_x(t)'!FB85-'2a) logm_x(t)'!FA85-'2a)answer'!$I85)^2,"")</f>
        <v>2.5195620034464719E-4</v>
      </c>
      <c r="BN202" s="32">
        <f>IFERROR(('2a) logm_x(t)'!FC85-'2a) logm_x(t)'!FB85-'2a)answer'!$I85)^2,"")</f>
        <v>6.8845150534228904E-4</v>
      </c>
      <c r="BO202" s="32">
        <f>IFERROR(('2a) logm_x(t)'!FD85-'2a) logm_x(t)'!FC85-'2a)answer'!$I85)^2,"")</f>
        <v>1.5874315575975947E-3</v>
      </c>
      <c r="BP202" s="32">
        <f>IFERROR(('2a) logm_x(t)'!FE85-'2a) logm_x(t)'!FD85-'2a)answer'!$I85)^2,"")</f>
        <v>1.2379398302203375E-3</v>
      </c>
      <c r="BQ202" s="32">
        <f>IFERROR(('2a) logm_x(t)'!FF85-'2a) logm_x(t)'!FE85-'2a)answer'!$I85)^2,"")</f>
        <v>2.6889000548454066E-3</v>
      </c>
      <c r="BR202" s="32">
        <f>IFERROR(('2a) logm_x(t)'!FG85-'2a) logm_x(t)'!FF85-'2a)answer'!$I85)^2,"")</f>
        <v>1.2883374284904587E-3</v>
      </c>
      <c r="BS202" s="32">
        <f>IFERROR(('2a) logm_x(t)'!FH85-'2a) logm_x(t)'!FG85-'2a)answer'!$I85)^2,"")</f>
        <v>1.6215742977296564E-3</v>
      </c>
      <c r="BT202" s="32">
        <f>IFERROR(('2a) logm_x(t)'!FI85-'2a) logm_x(t)'!FH85-'2a)answer'!$I85)^2,"")</f>
        <v>3.6556713552402171E-4</v>
      </c>
      <c r="BU202" s="32">
        <f>IFERROR(('2a) logm_x(t)'!FJ85-'2a) logm_x(t)'!FI85-'2a)answer'!$I85)^2,"")</f>
        <v>4.0400952952077498E-4</v>
      </c>
      <c r="BV202" s="32">
        <f>IFERROR(('2a) logm_x(t)'!FK85-'2a) logm_x(t)'!FJ85-'2a)answer'!$I85)^2,"")</f>
        <v>3.1195004761612271E-4</v>
      </c>
      <c r="BW202" s="32">
        <f>IFERROR(('2a) logm_x(t)'!FL85-'2a) logm_x(t)'!FK85-'2a)answer'!$I85)^2,"")</f>
        <v>1.4994299639801232E-3</v>
      </c>
      <c r="BX202" s="32">
        <f>IFERROR(('2a) logm_x(t)'!FM85-'2a) logm_x(t)'!FL85-'2a)answer'!$I85)^2,"")</f>
        <v>4.1057507753665713E-3</v>
      </c>
      <c r="BY202" s="32">
        <f>IFERROR(('2a) logm_x(t)'!FN85-'2a) logm_x(t)'!FM85-'2a)answer'!$I85)^2,"")</f>
        <v>3.8730816284186917E-4</v>
      </c>
      <c r="BZ202" s="32">
        <f>IFERROR(('2a) logm_x(t)'!FO85-'2a) logm_x(t)'!FN85-'2a)answer'!$I85)^2,"")</f>
        <v>5.9941309075944675E-4</v>
      </c>
      <c r="CA202" s="32">
        <f>IFERROR(('2a) logm_x(t)'!FP85-'2a) logm_x(t)'!FO85-'2a)answer'!$I85)^2,"")</f>
        <v>1.1447895627385487E-2</v>
      </c>
      <c r="CB202" s="32">
        <f>IFERROR(('2a) logm_x(t)'!FQ85-'2a) logm_x(t)'!FP85-'2a)answer'!$I85)^2,"")</f>
        <v>2.0247007980005016E-3</v>
      </c>
      <c r="CC202" s="32">
        <f>IFERROR(('2a) logm_x(t)'!FR85-'2a) logm_x(t)'!FQ85-'2a)answer'!$I85)^2,"")</f>
        <v>1.8634867220058604E-3</v>
      </c>
      <c r="CD202" s="32">
        <f>IFERROR(('2a) logm_x(t)'!FS85-'2a) logm_x(t)'!FR85-'2a)answer'!$I85)^2,"")</f>
        <v>5.4633005757378198E-6</v>
      </c>
      <c r="CE202" s="32">
        <f>IFERROR(('2a) logm_x(t)'!FT85-'2a) logm_x(t)'!FS85-'2a)answer'!$I85)^2,"")</f>
        <v>4.8834614051911206E-3</v>
      </c>
      <c r="CF202" s="32">
        <f>IFERROR(('2a) logm_x(t)'!FU85-'2a) logm_x(t)'!FT85-'2a)answer'!$I85)^2,"")</f>
        <v>2.7327654551775765E-3</v>
      </c>
      <c r="CG202" s="32">
        <f>IFERROR(('2a) logm_x(t)'!FV85-'2a) logm_x(t)'!FU85-'2a)answer'!$I85)^2,"")</f>
        <v>5.0589378090138359E-4</v>
      </c>
      <c r="CH202" s="32">
        <f>IFERROR(('2a) logm_x(t)'!FW85-'2a) logm_x(t)'!FV85-'2a)answer'!$I85)^2,"")</f>
        <v>2.9309020759993364E-4</v>
      </c>
      <c r="CI202" s="32">
        <f>IFERROR(('2a) logm_x(t)'!FX85-'2a) logm_x(t)'!FW85-'2a)answer'!$I85)^2,"")</f>
        <v>8.634891927559324E-6</v>
      </c>
      <c r="CJ202" s="32">
        <f>IFERROR(('2a) logm_x(t)'!FY85-'2a) logm_x(t)'!FX85-'2a)answer'!$I85)^2,"")</f>
        <v>1.980965003391651E-4</v>
      </c>
      <c r="CK202" s="32">
        <f>IFERROR(('2a) logm_x(t)'!FZ85-'2a) logm_x(t)'!FY85-'2a)answer'!$I85)^2,"")</f>
        <v>2.4930737655492558E-4</v>
      </c>
      <c r="CL202" s="32">
        <f>IFERROR(('2a) logm_x(t)'!GA85-'2a) logm_x(t)'!FZ85-'2a)answer'!$I85)^2,"")</f>
        <v>6.3072362164872135E-4</v>
      </c>
      <c r="CM202" s="32">
        <f>IFERROR(('2a) logm_x(t)'!GB85-'2a) logm_x(t)'!GA85-'2a)answer'!$I85)^2,"")</f>
        <v>1.521331319118972E-3</v>
      </c>
      <c r="CN202" s="32">
        <f>IFERROR(('2a) logm_x(t)'!GC85-'2a) logm_x(t)'!GB85-'2a)answer'!$I85)^2,"")</f>
        <v>1.5588461386546151E-4</v>
      </c>
    </row>
    <row r="203" spans="1:92" x14ac:dyDescent="0.25">
      <c r="A203" s="31">
        <f t="shared" si="12"/>
        <v>83</v>
      </c>
      <c r="C203" s="32">
        <f>IFERROR(('2a) logm_x(t)'!CR86-'2a) logm_x(t)'!CQ86-'2a)answer'!$I86)^2,"")</f>
        <v>1.8035864398445844E-2</v>
      </c>
      <c r="D203" s="32">
        <f>IFERROR(('2a) logm_x(t)'!CS86-'2a) logm_x(t)'!CR86-'2a)answer'!$I86)^2,"")</f>
        <v>9.6446108717085838E-2</v>
      </c>
      <c r="E203" s="32">
        <f>IFERROR(('2a) logm_x(t)'!CT86-'2a) logm_x(t)'!CS86-'2a)answer'!$I86)^2,"")</f>
        <v>3.0565318620934815E-2</v>
      </c>
      <c r="F203" s="32">
        <f>IFERROR(('2a) logm_x(t)'!CU86-'2a) logm_x(t)'!CT86-'2a)answer'!$I86)^2,"")</f>
        <v>3.9966049683582577E-4</v>
      </c>
      <c r="G203" s="32">
        <f>IFERROR(('2a) logm_x(t)'!CV86-'2a) logm_x(t)'!CU86-'2a)answer'!$I86)^2,"")</f>
        <v>5.2215844512993248E-3</v>
      </c>
      <c r="H203" s="32">
        <f>IFERROR(('2a) logm_x(t)'!CW86-'2a) logm_x(t)'!CV86-'2a)answer'!$I86)^2,"")</f>
        <v>5.4838714503901414E-3</v>
      </c>
      <c r="I203" s="32">
        <f>IFERROR(('2a) logm_x(t)'!CX86-'2a) logm_x(t)'!CW86-'2a)answer'!$I86)^2,"")</f>
        <v>1.4802230104287099E-3</v>
      </c>
      <c r="J203" s="32">
        <f>IFERROR(('2a) logm_x(t)'!CY86-'2a) logm_x(t)'!CX86-'2a)answer'!$I86)^2,"")</f>
        <v>4.9602037043777461E-3</v>
      </c>
      <c r="K203" s="32">
        <f>IFERROR(('2a) logm_x(t)'!CZ86-'2a) logm_x(t)'!CY86-'2a)answer'!$I86)^2,"")</f>
        <v>1.9727387429421862E-2</v>
      </c>
      <c r="L203" s="32">
        <f>IFERROR(('2a) logm_x(t)'!DA86-'2a) logm_x(t)'!CZ86-'2a)answer'!$I86)^2,"")</f>
        <v>4.0940357333272233E-2</v>
      </c>
      <c r="M203" s="32">
        <f>IFERROR(('2a) logm_x(t)'!DB86-'2a) logm_x(t)'!DA86-'2a)answer'!$I86)^2,"")</f>
        <v>4.5318711294068108E-2</v>
      </c>
      <c r="N203" s="32">
        <f>IFERROR(('2a) logm_x(t)'!DC86-'2a) logm_x(t)'!DB86-'2a)answer'!$I86)^2,"")</f>
        <v>5.4651504342147321E-2</v>
      </c>
      <c r="O203" s="32">
        <f>IFERROR(('2a) logm_x(t)'!DD86-'2a) logm_x(t)'!DC86-'2a)answer'!$I86)^2,"")</f>
        <v>5.5720296494170817E-5</v>
      </c>
      <c r="P203" s="32">
        <f>IFERROR(('2a) logm_x(t)'!DE86-'2a) logm_x(t)'!DD86-'2a)answer'!$I86)^2,"")</f>
        <v>6.9493455911617751E-5</v>
      </c>
      <c r="Q203" s="32">
        <f>IFERROR(('2a) logm_x(t)'!DF86-'2a) logm_x(t)'!DE86-'2a)answer'!$I86)^2,"")</f>
        <v>4.3067494351937979E-4</v>
      </c>
      <c r="R203" s="32">
        <f>IFERROR(('2a) logm_x(t)'!DG86-'2a) logm_x(t)'!DF86-'2a)answer'!$I86)^2,"")</f>
        <v>1.5351322629503443E-3</v>
      </c>
      <c r="S203" s="32">
        <f>IFERROR(('2a) logm_x(t)'!DH86-'2a) logm_x(t)'!DG86-'2a)answer'!$I86)^2,"")</f>
        <v>3.4878599324039963E-3</v>
      </c>
      <c r="T203" s="32">
        <f>IFERROR(('2a) logm_x(t)'!DI86-'2a) logm_x(t)'!DH86-'2a)answer'!$I86)^2,"")</f>
        <v>3.5721755624941436E-3</v>
      </c>
      <c r="U203" s="32">
        <f>IFERROR(('2a) logm_x(t)'!DJ86-'2a) logm_x(t)'!DI86-'2a)answer'!$I86)^2,"")</f>
        <v>2.5894483925571337E-4</v>
      </c>
      <c r="V203" s="32">
        <f>IFERROR(('2a) logm_x(t)'!DK86-'2a) logm_x(t)'!DJ86-'2a)answer'!$I86)^2,"")</f>
        <v>8.2874367282959119E-3</v>
      </c>
      <c r="W203" s="32">
        <f>IFERROR(('2a) logm_x(t)'!DL86-'2a) logm_x(t)'!DK86-'2a)answer'!$I86)^2,"")</f>
        <v>2.5826236425096683E-4</v>
      </c>
      <c r="X203" s="32">
        <f>IFERROR(('2a) logm_x(t)'!DM86-'2a) logm_x(t)'!DL86-'2a)answer'!$I86)^2,"")</f>
        <v>2.1581779337061274E-3</v>
      </c>
      <c r="Y203" s="32">
        <f>IFERROR(('2a) logm_x(t)'!DN86-'2a) logm_x(t)'!DM86-'2a)answer'!$I86)^2,"")</f>
        <v>1.9407914510436761E-2</v>
      </c>
      <c r="Z203" s="32">
        <f>IFERROR(('2a) logm_x(t)'!DO86-'2a) logm_x(t)'!DN86-'2a)answer'!$I86)^2,"")</f>
        <v>5.1074014100809086E-3</v>
      </c>
      <c r="AA203" s="32">
        <f>IFERROR(('2a) logm_x(t)'!DP86-'2a) logm_x(t)'!DO86-'2a)answer'!$I86)^2,"")</f>
        <v>3.4595926645196306E-7</v>
      </c>
      <c r="AB203" s="32">
        <f>IFERROR(('2a) logm_x(t)'!DQ86-'2a) logm_x(t)'!DP86-'2a)answer'!$I86)^2,"")</f>
        <v>3.2055286962230033E-3</v>
      </c>
      <c r="AC203" s="32">
        <f>IFERROR(('2a) logm_x(t)'!DR86-'2a) logm_x(t)'!DQ86-'2a)answer'!$I86)^2,"")</f>
        <v>9.2002818772750853E-3</v>
      </c>
      <c r="AD203" s="32">
        <f>IFERROR(('2a) logm_x(t)'!DS86-'2a) logm_x(t)'!DR86-'2a)answer'!$I86)^2,"")</f>
        <v>1.8595478465864793E-2</v>
      </c>
      <c r="AE203" s="32">
        <f>IFERROR(('2a) logm_x(t)'!DT86-'2a) logm_x(t)'!DS86-'2a)answer'!$I86)^2,"")</f>
        <v>9.0366158650299483E-3</v>
      </c>
      <c r="AF203" s="32">
        <f>IFERROR(('2a) logm_x(t)'!DU86-'2a) logm_x(t)'!DT86-'2a)answer'!$I86)^2,"")</f>
        <v>6.3888514887148269E-4</v>
      </c>
      <c r="AG203" s="32">
        <f>IFERROR(('2a) logm_x(t)'!DV86-'2a) logm_x(t)'!DU86-'2a)answer'!$I86)^2,"")</f>
        <v>3.9609259925786947E-4</v>
      </c>
      <c r="AH203" s="32">
        <f>IFERROR(('2a) logm_x(t)'!DW86-'2a) logm_x(t)'!DV86-'2a)answer'!$I86)^2,"")</f>
        <v>3.0135082284496695E-4</v>
      </c>
      <c r="AI203" s="32">
        <f>IFERROR(('2a) logm_x(t)'!DX86-'2a) logm_x(t)'!DW86-'2a)answer'!$I86)^2,"")</f>
        <v>5.0357304508132075E-3</v>
      </c>
      <c r="AJ203" s="32">
        <f>IFERROR(('2a) logm_x(t)'!DY86-'2a) logm_x(t)'!DX86-'2a)answer'!$I86)^2,"")</f>
        <v>7.1599456696491931E-4</v>
      </c>
      <c r="AK203" s="32">
        <f>IFERROR(('2a) logm_x(t)'!DZ86-'2a) logm_x(t)'!DY86-'2a)answer'!$I86)^2,"")</f>
        <v>1.9841669808388926E-3</v>
      </c>
      <c r="AL203" s="32">
        <f>IFERROR(('2a) logm_x(t)'!EA86-'2a) logm_x(t)'!DZ86-'2a)answer'!$I86)^2,"")</f>
        <v>6.5887020362394755E-5</v>
      </c>
      <c r="AM203" s="32">
        <f>IFERROR(('2a) logm_x(t)'!EB86-'2a) logm_x(t)'!EA86-'2a)answer'!$I86)^2,"")</f>
        <v>2.1940569694170234E-3</v>
      </c>
      <c r="AN203" s="32">
        <f>IFERROR(('2a) logm_x(t)'!EC86-'2a) logm_x(t)'!EB86-'2a)answer'!$I86)^2,"")</f>
        <v>6.1632651594112263E-6</v>
      </c>
      <c r="AO203" s="32">
        <f>IFERROR(('2a) logm_x(t)'!ED86-'2a) logm_x(t)'!EC86-'2a)answer'!$I86)^2,"")</f>
        <v>9.1456142332765823E-4</v>
      </c>
      <c r="AP203" s="32">
        <f>IFERROR(('2a) logm_x(t)'!EE86-'2a) logm_x(t)'!ED86-'2a)answer'!$I86)^2,"")</f>
        <v>1.1822038100214064E-3</v>
      </c>
      <c r="AQ203" s="32">
        <f>IFERROR(('2a) logm_x(t)'!EF86-'2a) logm_x(t)'!EE86-'2a)answer'!$I86)^2,"")</f>
        <v>3.6681553564534919E-5</v>
      </c>
      <c r="AR203" s="32">
        <f>IFERROR(('2a) logm_x(t)'!EG86-'2a) logm_x(t)'!EF86-'2a)answer'!$I86)^2,"")</f>
        <v>8.4501869998593942E-5</v>
      </c>
      <c r="AS203" s="32">
        <f>IFERROR(('2a) logm_x(t)'!EH86-'2a) logm_x(t)'!EG86-'2a)answer'!$I86)^2,"")</f>
        <v>6.9668091369201671E-3</v>
      </c>
      <c r="AT203" s="32">
        <f>IFERROR(('2a) logm_x(t)'!EI86-'2a) logm_x(t)'!EH86-'2a)answer'!$I86)^2,"")</f>
        <v>3.0587061071236923E-3</v>
      </c>
      <c r="AU203" s="32">
        <f>IFERROR(('2a) logm_x(t)'!EJ86-'2a) logm_x(t)'!EI86-'2a)answer'!$I86)^2,"")</f>
        <v>2.4928338117725084E-3</v>
      </c>
      <c r="AV203" s="32">
        <f>IFERROR(('2a) logm_x(t)'!EK86-'2a) logm_x(t)'!EJ86-'2a)answer'!$I86)^2,"")</f>
        <v>5.7120037333735594E-4</v>
      </c>
      <c r="AW203" s="32">
        <f>IFERROR(('2a) logm_x(t)'!EL86-'2a) logm_x(t)'!EK86-'2a)answer'!$I86)^2,"")</f>
        <v>2.6191313221620338E-4</v>
      </c>
      <c r="AX203" s="32">
        <f>IFERROR(('2a) logm_x(t)'!EM86-'2a) logm_x(t)'!EL86-'2a)answer'!$I86)^2,"")</f>
        <v>4.2979399904048716E-3</v>
      </c>
      <c r="AY203" s="32">
        <f>IFERROR(('2a) logm_x(t)'!EN86-'2a) logm_x(t)'!EM86-'2a)answer'!$I86)^2,"")</f>
        <v>2.0981018206559806E-4</v>
      </c>
      <c r="AZ203" s="32">
        <f>IFERROR(('2a) logm_x(t)'!EO86-'2a) logm_x(t)'!EN86-'2a)answer'!$I86)^2,"")</f>
        <v>1.2409194875098333E-3</v>
      </c>
      <c r="BA203" s="32">
        <f>IFERROR(('2a) logm_x(t)'!EP86-'2a) logm_x(t)'!EO86-'2a)answer'!$I86)^2,"")</f>
        <v>1.4672229963565151E-3</v>
      </c>
      <c r="BB203" s="32">
        <f>IFERROR(('2a) logm_x(t)'!EQ86-'2a) logm_x(t)'!EP86-'2a)answer'!$I86)^2,"")</f>
        <v>4.3732953534155497E-4</v>
      </c>
      <c r="BC203" s="32">
        <f>IFERROR(('2a) logm_x(t)'!ER86-'2a) logm_x(t)'!EQ86-'2a)answer'!$I86)^2,"")</f>
        <v>2.2891954893170992E-5</v>
      </c>
      <c r="BD203" s="32">
        <f>IFERROR(('2a) logm_x(t)'!ES86-'2a) logm_x(t)'!ER86-'2a)answer'!$I86)^2,"")</f>
        <v>1.2121144881724402E-2</v>
      </c>
      <c r="BE203" s="32">
        <f>IFERROR(('2a) logm_x(t)'!ET86-'2a) logm_x(t)'!ES86-'2a)answer'!$I86)^2,"")</f>
        <v>9.3333972402192215E-3</v>
      </c>
      <c r="BF203" s="32">
        <f>IFERROR(('2a) logm_x(t)'!EU86-'2a) logm_x(t)'!ET86-'2a)answer'!$I86)^2,"")</f>
        <v>1.3609818698388204E-3</v>
      </c>
      <c r="BG203" s="32">
        <f>IFERROR(('2a) logm_x(t)'!EV86-'2a) logm_x(t)'!EU86-'2a)answer'!$I86)^2,"")</f>
        <v>1.7343008911629319E-3</v>
      </c>
      <c r="BH203" s="32">
        <f>IFERROR(('2a) logm_x(t)'!EW86-'2a) logm_x(t)'!EV86-'2a)answer'!$I86)^2,"")</f>
        <v>1.451785311961735E-3</v>
      </c>
      <c r="BI203" s="32">
        <f>IFERROR(('2a) logm_x(t)'!EX86-'2a) logm_x(t)'!EW86-'2a)answer'!$I86)^2,"")</f>
        <v>2.2859172190209161E-3</v>
      </c>
      <c r="BJ203" s="32">
        <f>IFERROR(('2a) logm_x(t)'!EY86-'2a) logm_x(t)'!EX86-'2a)answer'!$I86)^2,"")</f>
        <v>1.3631908392839382E-3</v>
      </c>
      <c r="BK203" s="32">
        <f>IFERROR(('2a) logm_x(t)'!EZ86-'2a) logm_x(t)'!EY86-'2a)answer'!$I86)^2,"")</f>
        <v>5.1414734936833554E-4</v>
      </c>
      <c r="BL203" s="32">
        <f>IFERROR(('2a) logm_x(t)'!FA86-'2a) logm_x(t)'!EZ86-'2a)answer'!$I86)^2,"")</f>
        <v>2.2085271913744701E-3</v>
      </c>
      <c r="BM203" s="32">
        <f>IFERROR(('2a) logm_x(t)'!FB86-'2a) logm_x(t)'!FA86-'2a)answer'!$I86)^2,"")</f>
        <v>2.6119183947764053E-4</v>
      </c>
      <c r="BN203" s="32">
        <f>IFERROR(('2a) logm_x(t)'!FC86-'2a) logm_x(t)'!FB86-'2a)answer'!$I86)^2,"")</f>
        <v>4.0259087416115739E-4</v>
      </c>
      <c r="BO203" s="32">
        <f>IFERROR(('2a) logm_x(t)'!FD86-'2a) logm_x(t)'!FC86-'2a)answer'!$I86)^2,"")</f>
        <v>1.648055223965782E-3</v>
      </c>
      <c r="BP203" s="32">
        <f>IFERROR(('2a) logm_x(t)'!FE86-'2a) logm_x(t)'!FD86-'2a)answer'!$I86)^2,"")</f>
        <v>2.5839106569267288E-3</v>
      </c>
      <c r="BQ203" s="32">
        <f>IFERROR(('2a) logm_x(t)'!FF86-'2a) logm_x(t)'!FE86-'2a)answer'!$I86)^2,"")</f>
        <v>2.1546717891993101E-4</v>
      </c>
      <c r="BR203" s="32">
        <f>IFERROR(('2a) logm_x(t)'!FG86-'2a) logm_x(t)'!FF86-'2a)answer'!$I86)^2,"")</f>
        <v>3.4110328920680916E-6</v>
      </c>
      <c r="BS203" s="32">
        <f>IFERROR(('2a) logm_x(t)'!FH86-'2a) logm_x(t)'!FG86-'2a)answer'!$I86)^2,"")</f>
        <v>9.5073062609326731E-3</v>
      </c>
      <c r="BT203" s="32">
        <f>IFERROR(('2a) logm_x(t)'!FI86-'2a) logm_x(t)'!FH86-'2a)answer'!$I86)^2,"")</f>
        <v>9.4235287286898784E-4</v>
      </c>
      <c r="BU203" s="32">
        <f>IFERROR(('2a) logm_x(t)'!FJ86-'2a) logm_x(t)'!FI86-'2a)answer'!$I86)^2,"")</f>
        <v>1.4607749871655191E-4</v>
      </c>
      <c r="BV203" s="32">
        <f>IFERROR(('2a) logm_x(t)'!FK86-'2a) logm_x(t)'!FJ86-'2a)answer'!$I86)^2,"")</f>
        <v>5.7777618117791599E-4</v>
      </c>
      <c r="BW203" s="32">
        <f>IFERROR(('2a) logm_x(t)'!FL86-'2a) logm_x(t)'!FK86-'2a)answer'!$I86)^2,"")</f>
        <v>6.5138459521334559E-4</v>
      </c>
      <c r="BX203" s="32">
        <f>IFERROR(('2a) logm_x(t)'!FM86-'2a) logm_x(t)'!FL86-'2a)answer'!$I86)^2,"")</f>
        <v>1.2015996400246707E-3</v>
      </c>
      <c r="BY203" s="32">
        <f>IFERROR(('2a) logm_x(t)'!FN86-'2a) logm_x(t)'!FM86-'2a)answer'!$I86)^2,"")</f>
        <v>5.0173144737213321E-6</v>
      </c>
      <c r="BZ203" s="32">
        <f>IFERROR(('2a) logm_x(t)'!FO86-'2a) logm_x(t)'!FN86-'2a)answer'!$I86)^2,"")</f>
        <v>8.6586245627676562E-6</v>
      </c>
      <c r="CA203" s="32">
        <f>IFERROR(('2a) logm_x(t)'!FP86-'2a) logm_x(t)'!FO86-'2a)answer'!$I86)^2,"")</f>
        <v>6.4279763082384397E-4</v>
      </c>
      <c r="CB203" s="32">
        <f>IFERROR(('2a) logm_x(t)'!FQ86-'2a) logm_x(t)'!FP86-'2a)answer'!$I86)^2,"")</f>
        <v>1.755720374121325E-3</v>
      </c>
      <c r="CC203" s="32">
        <f>IFERROR(('2a) logm_x(t)'!FR86-'2a) logm_x(t)'!FQ86-'2a)answer'!$I86)^2,"")</f>
        <v>1.2888609682099354E-4</v>
      </c>
      <c r="CD203" s="32">
        <f>IFERROR(('2a) logm_x(t)'!FS86-'2a) logm_x(t)'!FR86-'2a)answer'!$I86)^2,"")</f>
        <v>2.8701282331656873E-3</v>
      </c>
      <c r="CE203" s="32">
        <f>IFERROR(('2a) logm_x(t)'!FT86-'2a) logm_x(t)'!FS86-'2a)answer'!$I86)^2,"")</f>
        <v>3.7273040294894415E-6</v>
      </c>
      <c r="CF203" s="32">
        <f>IFERROR(('2a) logm_x(t)'!FU86-'2a) logm_x(t)'!FT86-'2a)answer'!$I86)^2,"")</f>
        <v>5.3155207640238336E-3</v>
      </c>
      <c r="CG203" s="32">
        <f>IFERROR(('2a) logm_x(t)'!FV86-'2a) logm_x(t)'!FU86-'2a)answer'!$I86)^2,"")</f>
        <v>7.2594209002934881E-4</v>
      </c>
      <c r="CH203" s="32">
        <f>IFERROR(('2a) logm_x(t)'!FW86-'2a) logm_x(t)'!FV86-'2a)answer'!$I86)^2,"")</f>
        <v>4.5707772147042519E-4</v>
      </c>
      <c r="CI203" s="32">
        <f>IFERROR(('2a) logm_x(t)'!FX86-'2a) logm_x(t)'!FW86-'2a)answer'!$I86)^2,"")</f>
        <v>1.6915408269343813E-3</v>
      </c>
      <c r="CJ203" s="32">
        <f>IFERROR(('2a) logm_x(t)'!FY86-'2a) logm_x(t)'!FX86-'2a)answer'!$I86)^2,"")</f>
        <v>8.0182492594100979E-5</v>
      </c>
      <c r="CK203" s="32">
        <f>IFERROR(('2a) logm_x(t)'!FZ86-'2a) logm_x(t)'!FY86-'2a)answer'!$I86)^2,"")</f>
        <v>1.4719149370726776E-3</v>
      </c>
      <c r="CL203" s="32">
        <f>IFERROR(('2a) logm_x(t)'!GA86-'2a) logm_x(t)'!FZ86-'2a)answer'!$I86)^2,"")</f>
        <v>6.5768212041536337E-4</v>
      </c>
      <c r="CM203" s="32">
        <f>IFERROR(('2a) logm_x(t)'!GB86-'2a) logm_x(t)'!GA86-'2a)answer'!$I86)^2,"")</f>
        <v>9.9251259813084485E-4</v>
      </c>
      <c r="CN203" s="32">
        <f>IFERROR(('2a) logm_x(t)'!GC86-'2a) logm_x(t)'!GB86-'2a)answer'!$I86)^2,"")</f>
        <v>8.9981094779365456E-4</v>
      </c>
    </row>
    <row r="204" spans="1:92" x14ac:dyDescent="0.25">
      <c r="A204" s="31">
        <f t="shared" si="12"/>
        <v>84</v>
      </c>
      <c r="C204" s="32">
        <f>IFERROR(('2a) logm_x(t)'!CR87-'2a) logm_x(t)'!CQ87-'2a)answer'!$I87)^2,"")</f>
        <v>2.005081583773546E-2</v>
      </c>
      <c r="D204" s="32">
        <f>IFERROR(('2a) logm_x(t)'!CS87-'2a) logm_x(t)'!CR87-'2a)answer'!$I87)^2,"")</f>
        <v>4.7684029465090991E-5</v>
      </c>
      <c r="E204" s="32">
        <f>IFERROR(('2a) logm_x(t)'!CT87-'2a) logm_x(t)'!CS87-'2a)answer'!$I87)^2,"")</f>
        <v>3.7477266664495061E-3</v>
      </c>
      <c r="F204" s="32">
        <f>IFERROR(('2a) logm_x(t)'!CU87-'2a) logm_x(t)'!CT87-'2a)answer'!$I87)^2,"")</f>
        <v>4.5826379934382514E-3</v>
      </c>
      <c r="G204" s="32">
        <f>IFERROR(('2a) logm_x(t)'!CV87-'2a) logm_x(t)'!CU87-'2a)answer'!$I87)^2,"")</f>
        <v>5.8998949055629937E-3</v>
      </c>
      <c r="H204" s="32">
        <f>IFERROR(('2a) logm_x(t)'!CW87-'2a) logm_x(t)'!CV87-'2a)answer'!$I87)^2,"")</f>
        <v>6.1478636049476509E-3</v>
      </c>
      <c r="I204" s="32">
        <f>IFERROR(('2a) logm_x(t)'!CX87-'2a) logm_x(t)'!CW87-'2a)answer'!$I87)^2,"")</f>
        <v>6.2181160669571634E-4</v>
      </c>
      <c r="J204" s="32">
        <f>IFERROR(('2a) logm_x(t)'!CY87-'2a) logm_x(t)'!CX87-'2a)answer'!$I87)^2,"")</f>
        <v>1.8246982679031066E-2</v>
      </c>
      <c r="K204" s="32">
        <f>IFERROR(('2a) logm_x(t)'!CZ87-'2a) logm_x(t)'!CY87-'2a)answer'!$I87)^2,"")</f>
        <v>2.7360028052446708E-2</v>
      </c>
      <c r="L204" s="32">
        <f>IFERROR(('2a) logm_x(t)'!DA87-'2a) logm_x(t)'!CZ87-'2a)answer'!$I87)^2,"")</f>
        <v>1.0953934188027375E-2</v>
      </c>
      <c r="M204" s="32">
        <f>IFERROR(('2a) logm_x(t)'!DB87-'2a) logm_x(t)'!DA87-'2a)answer'!$I87)^2,"")</f>
        <v>8.0846056482822923E-3</v>
      </c>
      <c r="N204" s="32">
        <f>IFERROR(('2a) logm_x(t)'!DC87-'2a) logm_x(t)'!DB87-'2a)answer'!$I87)^2,"")</f>
        <v>3.7285462989570493E-2</v>
      </c>
      <c r="O204" s="32">
        <f>IFERROR(('2a) logm_x(t)'!DD87-'2a) logm_x(t)'!DC87-'2a)answer'!$I87)^2,"")</f>
        <v>2.0505814711358657E-2</v>
      </c>
      <c r="P204" s="32">
        <f>IFERROR(('2a) logm_x(t)'!DE87-'2a) logm_x(t)'!DD87-'2a)answer'!$I87)^2,"")</f>
        <v>6.050361618540383E-4</v>
      </c>
      <c r="Q204" s="32">
        <f>IFERROR(('2a) logm_x(t)'!DF87-'2a) logm_x(t)'!DE87-'2a)answer'!$I87)^2,"")</f>
        <v>1.3246519855252709E-2</v>
      </c>
      <c r="R204" s="32">
        <f>IFERROR(('2a) logm_x(t)'!DG87-'2a) logm_x(t)'!DF87-'2a)answer'!$I87)^2,"")</f>
        <v>6.6570385193528521E-3</v>
      </c>
      <c r="S204" s="32">
        <f>IFERROR(('2a) logm_x(t)'!DH87-'2a) logm_x(t)'!DG87-'2a)answer'!$I87)^2,"")</f>
        <v>6.6684656193275388E-6</v>
      </c>
      <c r="T204" s="32">
        <f>IFERROR(('2a) logm_x(t)'!DI87-'2a) logm_x(t)'!DH87-'2a)answer'!$I87)^2,"")</f>
        <v>3.195138000476144E-3</v>
      </c>
      <c r="U204" s="32">
        <f>IFERROR(('2a) logm_x(t)'!DJ87-'2a) logm_x(t)'!DI87-'2a)answer'!$I87)^2,"")</f>
        <v>1.3122713359102838E-3</v>
      </c>
      <c r="V204" s="32">
        <f>IFERROR(('2a) logm_x(t)'!DK87-'2a) logm_x(t)'!DJ87-'2a)answer'!$I87)^2,"")</f>
        <v>6.5638888447639848E-3</v>
      </c>
      <c r="W204" s="32">
        <f>IFERROR(('2a) logm_x(t)'!DL87-'2a) logm_x(t)'!DK87-'2a)answer'!$I87)^2,"")</f>
        <v>2.6312372349719623E-3</v>
      </c>
      <c r="X204" s="32">
        <f>IFERROR(('2a) logm_x(t)'!DM87-'2a) logm_x(t)'!DL87-'2a)answer'!$I87)^2,"")</f>
        <v>1.8203255613010255E-2</v>
      </c>
      <c r="Y204" s="32">
        <f>IFERROR(('2a) logm_x(t)'!DN87-'2a) logm_x(t)'!DM87-'2a)answer'!$I87)^2,"")</f>
        <v>2.0425264703930739E-2</v>
      </c>
      <c r="Z204" s="32">
        <f>IFERROR(('2a) logm_x(t)'!DO87-'2a) logm_x(t)'!DN87-'2a)answer'!$I87)^2,"")</f>
        <v>9.386214927349772E-3</v>
      </c>
      <c r="AA204" s="32">
        <f>IFERROR(('2a) logm_x(t)'!DP87-'2a) logm_x(t)'!DO87-'2a)answer'!$I87)^2,"")</f>
        <v>3.0657463149025182E-5</v>
      </c>
      <c r="AB204" s="32">
        <f>IFERROR(('2a) logm_x(t)'!DQ87-'2a) logm_x(t)'!DP87-'2a)answer'!$I87)^2,"")</f>
        <v>2.2600730104175202E-3</v>
      </c>
      <c r="AC204" s="32">
        <f>IFERROR(('2a) logm_x(t)'!DR87-'2a) logm_x(t)'!DQ87-'2a)answer'!$I87)^2,"")</f>
        <v>4.0567983898944946E-3</v>
      </c>
      <c r="AD204" s="32">
        <f>IFERROR(('2a) logm_x(t)'!DS87-'2a) logm_x(t)'!DR87-'2a)answer'!$I87)^2,"")</f>
        <v>1.4471472573588049E-2</v>
      </c>
      <c r="AE204" s="32">
        <f>IFERROR(('2a) logm_x(t)'!DT87-'2a) logm_x(t)'!DS87-'2a)answer'!$I87)^2,"")</f>
        <v>3.2536401696061854E-3</v>
      </c>
      <c r="AF204" s="32">
        <f>IFERROR(('2a) logm_x(t)'!DU87-'2a) logm_x(t)'!DT87-'2a)answer'!$I87)^2,"")</f>
        <v>2.9302817842887666E-3</v>
      </c>
      <c r="AG204" s="32">
        <f>IFERROR(('2a) logm_x(t)'!DV87-'2a) logm_x(t)'!DU87-'2a)answer'!$I87)^2,"")</f>
        <v>7.8258415044492693E-5</v>
      </c>
      <c r="AH204" s="32">
        <f>IFERROR(('2a) logm_x(t)'!DW87-'2a) logm_x(t)'!DV87-'2a)answer'!$I87)^2,"")</f>
        <v>1.5706968053556387E-2</v>
      </c>
      <c r="AI204" s="32">
        <f>IFERROR(('2a) logm_x(t)'!DX87-'2a) logm_x(t)'!DW87-'2a)answer'!$I87)^2,"")</f>
        <v>2.4384074244896966E-2</v>
      </c>
      <c r="AJ204" s="32">
        <f>IFERROR(('2a) logm_x(t)'!DY87-'2a) logm_x(t)'!DX87-'2a)answer'!$I87)^2,"")</f>
        <v>2.9389558972130877E-3</v>
      </c>
      <c r="AK204" s="32">
        <f>IFERROR(('2a) logm_x(t)'!DZ87-'2a) logm_x(t)'!DY87-'2a)answer'!$I87)^2,"")</f>
        <v>3.9991306212661931E-3</v>
      </c>
      <c r="AL204" s="32">
        <f>IFERROR(('2a) logm_x(t)'!EA87-'2a) logm_x(t)'!DZ87-'2a)answer'!$I87)^2,"")</f>
        <v>4.7035757978793405E-3</v>
      </c>
      <c r="AM204" s="32">
        <f>IFERROR(('2a) logm_x(t)'!EB87-'2a) logm_x(t)'!EA87-'2a)answer'!$I87)^2,"")</f>
        <v>1.1112908564652466E-3</v>
      </c>
      <c r="AN204" s="32">
        <f>IFERROR(('2a) logm_x(t)'!EC87-'2a) logm_x(t)'!EB87-'2a)answer'!$I87)^2,"")</f>
        <v>7.7563843856579447E-3</v>
      </c>
      <c r="AO204" s="32">
        <f>IFERROR(('2a) logm_x(t)'!ED87-'2a) logm_x(t)'!EC87-'2a)answer'!$I87)^2,"")</f>
        <v>9.4318733316525773E-3</v>
      </c>
      <c r="AP204" s="32">
        <f>IFERROR(('2a) logm_x(t)'!EE87-'2a) logm_x(t)'!ED87-'2a)answer'!$I87)^2,"")</f>
        <v>9.3697814057490847E-4</v>
      </c>
      <c r="AQ204" s="32">
        <f>IFERROR(('2a) logm_x(t)'!EF87-'2a) logm_x(t)'!EE87-'2a)answer'!$I87)^2,"")</f>
        <v>1.545906430544418E-2</v>
      </c>
      <c r="AR204" s="32">
        <f>IFERROR(('2a) logm_x(t)'!EG87-'2a) logm_x(t)'!EF87-'2a)answer'!$I87)^2,"")</f>
        <v>5.2841986247828942E-3</v>
      </c>
      <c r="AS204" s="32">
        <f>IFERROR(('2a) logm_x(t)'!EH87-'2a) logm_x(t)'!EG87-'2a)answer'!$I87)^2,"")</f>
        <v>1.4393471462113318E-2</v>
      </c>
      <c r="AT204" s="32">
        <f>IFERROR(('2a) logm_x(t)'!EI87-'2a) logm_x(t)'!EH87-'2a)answer'!$I87)^2,"")</f>
        <v>4.2943709264770388E-3</v>
      </c>
      <c r="AU204" s="32">
        <f>IFERROR(('2a) logm_x(t)'!EJ87-'2a) logm_x(t)'!EI87-'2a)answer'!$I87)^2,"")</f>
        <v>1.6105254247138952E-3</v>
      </c>
      <c r="AV204" s="32">
        <f>IFERROR(('2a) logm_x(t)'!EK87-'2a) logm_x(t)'!EJ87-'2a)answer'!$I87)^2,"")</f>
        <v>6.8938915771364516E-3</v>
      </c>
      <c r="AW204" s="32">
        <f>IFERROR(('2a) logm_x(t)'!EL87-'2a) logm_x(t)'!EK87-'2a)answer'!$I87)^2,"")</f>
        <v>4.3018558674326746E-3</v>
      </c>
      <c r="AX204" s="32">
        <f>IFERROR(('2a) logm_x(t)'!EM87-'2a) logm_x(t)'!EL87-'2a)answer'!$I87)^2,"")</f>
        <v>1.3308976521006009E-3</v>
      </c>
      <c r="AY204" s="32">
        <f>IFERROR(('2a) logm_x(t)'!EN87-'2a) logm_x(t)'!EM87-'2a)answer'!$I87)^2,"")</f>
        <v>5.5664724782119078E-3</v>
      </c>
      <c r="AZ204" s="32">
        <f>IFERROR(('2a) logm_x(t)'!EO87-'2a) logm_x(t)'!EN87-'2a)answer'!$I87)^2,"")</f>
        <v>6.5777822796032953E-3</v>
      </c>
      <c r="BA204" s="32">
        <f>IFERROR(('2a) logm_x(t)'!EP87-'2a) logm_x(t)'!EO87-'2a)answer'!$I87)^2,"")</f>
        <v>1.6503905623133901E-3</v>
      </c>
      <c r="BB204" s="32">
        <f>IFERROR(('2a) logm_x(t)'!EQ87-'2a) logm_x(t)'!EP87-'2a)answer'!$I87)^2,"")</f>
        <v>2.1860943029284232E-3</v>
      </c>
      <c r="BC204" s="32">
        <f>IFERROR(('2a) logm_x(t)'!ER87-'2a) logm_x(t)'!EQ87-'2a)answer'!$I87)^2,"")</f>
        <v>2.5477175444321358E-3</v>
      </c>
      <c r="BD204" s="32">
        <f>IFERROR(('2a) logm_x(t)'!ES87-'2a) logm_x(t)'!ER87-'2a)answer'!$I87)^2,"")</f>
        <v>1.4641024969652595E-2</v>
      </c>
      <c r="BE204" s="32">
        <f>IFERROR(('2a) logm_x(t)'!ET87-'2a) logm_x(t)'!ES87-'2a)answer'!$I87)^2,"")</f>
        <v>4.2511773685951597E-3</v>
      </c>
      <c r="BF204" s="32">
        <f>IFERROR(('2a) logm_x(t)'!EU87-'2a) logm_x(t)'!ET87-'2a)answer'!$I87)^2,"")</f>
        <v>1.9540525911619189E-3</v>
      </c>
      <c r="BG204" s="32">
        <f>IFERROR(('2a) logm_x(t)'!EV87-'2a) logm_x(t)'!EU87-'2a)answer'!$I87)^2,"")</f>
        <v>2.988015269584006E-4</v>
      </c>
      <c r="BH204" s="32">
        <f>IFERROR(('2a) logm_x(t)'!EW87-'2a) logm_x(t)'!EV87-'2a)answer'!$I87)^2,"")</f>
        <v>2.571677180538118E-3</v>
      </c>
      <c r="BI204" s="32">
        <f>IFERROR(('2a) logm_x(t)'!EX87-'2a) logm_x(t)'!EW87-'2a)answer'!$I87)^2,"")</f>
        <v>8.4583168010380499E-4</v>
      </c>
      <c r="BJ204" s="32">
        <f>IFERROR(('2a) logm_x(t)'!EY87-'2a) logm_x(t)'!EX87-'2a)answer'!$I87)^2,"")</f>
        <v>1.7883197429747234E-3</v>
      </c>
      <c r="BK204" s="32">
        <f>IFERROR(('2a) logm_x(t)'!EZ87-'2a) logm_x(t)'!EY87-'2a)answer'!$I87)^2,"")</f>
        <v>2.699860756021983E-3</v>
      </c>
      <c r="BL204" s="32">
        <f>IFERROR(('2a) logm_x(t)'!FA87-'2a) logm_x(t)'!EZ87-'2a)answer'!$I87)^2,"")</f>
        <v>2.6279192611655369E-2</v>
      </c>
      <c r="BM204" s="32">
        <f>IFERROR(('2a) logm_x(t)'!FB87-'2a) logm_x(t)'!FA87-'2a)answer'!$I87)^2,"")</f>
        <v>3.9756278965677905E-2</v>
      </c>
      <c r="BN204" s="32">
        <f>IFERROR(('2a) logm_x(t)'!FC87-'2a) logm_x(t)'!FB87-'2a)answer'!$I87)^2,"")</f>
        <v>5.3721348636329809E-4</v>
      </c>
      <c r="BO204" s="32">
        <f>IFERROR(('2a) logm_x(t)'!FD87-'2a) logm_x(t)'!FC87-'2a)answer'!$I87)^2,"")</f>
        <v>1.9138874992991464E-2</v>
      </c>
      <c r="BP204" s="32">
        <f>IFERROR(('2a) logm_x(t)'!FE87-'2a) logm_x(t)'!FD87-'2a)answer'!$I87)^2,"")</f>
        <v>7.1698470130966555E-4</v>
      </c>
      <c r="BQ204" s="32">
        <f>IFERROR(('2a) logm_x(t)'!FF87-'2a) logm_x(t)'!FE87-'2a)answer'!$I87)^2,"")</f>
        <v>6.1972844992574775E-4</v>
      </c>
      <c r="BR204" s="32">
        <f>IFERROR(('2a) logm_x(t)'!FG87-'2a) logm_x(t)'!FF87-'2a)answer'!$I87)^2,"")</f>
        <v>1.0205273363168728E-3</v>
      </c>
      <c r="BS204" s="32">
        <f>IFERROR(('2a) logm_x(t)'!FH87-'2a) logm_x(t)'!FG87-'2a)answer'!$I87)^2,"")</f>
        <v>7.2973733559434633E-3</v>
      </c>
      <c r="BT204" s="32">
        <f>IFERROR(('2a) logm_x(t)'!FI87-'2a) logm_x(t)'!FH87-'2a)answer'!$I87)^2,"")</f>
        <v>4.7998088086627219E-3</v>
      </c>
      <c r="BU204" s="32">
        <f>IFERROR(('2a) logm_x(t)'!FJ87-'2a) logm_x(t)'!FI87-'2a)answer'!$I87)^2,"")</f>
        <v>3.5210028359941676E-3</v>
      </c>
      <c r="BV204" s="32">
        <f>IFERROR(('2a) logm_x(t)'!FK87-'2a) logm_x(t)'!FJ87-'2a)answer'!$I87)^2,"")</f>
        <v>2.2707787635716255E-4</v>
      </c>
      <c r="BW204" s="32">
        <f>IFERROR(('2a) logm_x(t)'!FL87-'2a) logm_x(t)'!FK87-'2a)answer'!$I87)^2,"")</f>
        <v>1.2812836908199655E-3</v>
      </c>
      <c r="BX204" s="32">
        <f>IFERROR(('2a) logm_x(t)'!FM87-'2a) logm_x(t)'!FL87-'2a)answer'!$I87)^2,"")</f>
        <v>1.1257002073850248E-3</v>
      </c>
      <c r="BY204" s="32">
        <f>IFERROR(('2a) logm_x(t)'!FN87-'2a) logm_x(t)'!FM87-'2a)answer'!$I87)^2,"")</f>
        <v>5.807725988830456E-4</v>
      </c>
      <c r="BZ204" s="32">
        <f>IFERROR(('2a) logm_x(t)'!FO87-'2a) logm_x(t)'!FN87-'2a)answer'!$I87)^2,"")</f>
        <v>1.7895778422481916E-3</v>
      </c>
      <c r="CA204" s="32">
        <f>IFERROR(('2a) logm_x(t)'!FP87-'2a) logm_x(t)'!FO87-'2a)answer'!$I87)^2,"")</f>
        <v>1.5720300052681095E-4</v>
      </c>
      <c r="CB204" s="32">
        <f>IFERROR(('2a) logm_x(t)'!FQ87-'2a) logm_x(t)'!FP87-'2a)answer'!$I87)^2,"")</f>
        <v>1.1436899957394849E-4</v>
      </c>
      <c r="CC204" s="32">
        <f>IFERROR(('2a) logm_x(t)'!FR87-'2a) logm_x(t)'!FQ87-'2a)answer'!$I87)^2,"")</f>
        <v>3.4499968728010796E-3</v>
      </c>
      <c r="CD204" s="32">
        <f>IFERROR(('2a) logm_x(t)'!FS87-'2a) logm_x(t)'!FR87-'2a)answer'!$I87)^2,"")</f>
        <v>2.9117467332176364E-5</v>
      </c>
      <c r="CE204" s="32">
        <f>IFERROR(('2a) logm_x(t)'!FT87-'2a) logm_x(t)'!FS87-'2a)answer'!$I87)^2,"")</f>
        <v>1.0705786867864801E-3</v>
      </c>
      <c r="CF204" s="32">
        <f>IFERROR(('2a) logm_x(t)'!FU87-'2a) logm_x(t)'!FT87-'2a)answer'!$I87)^2,"")</f>
        <v>1.7618389335185222E-3</v>
      </c>
      <c r="CG204" s="32">
        <f>IFERROR(('2a) logm_x(t)'!FV87-'2a) logm_x(t)'!FU87-'2a)answer'!$I87)^2,"")</f>
        <v>1.6149629060642097E-4</v>
      </c>
      <c r="CH204" s="32">
        <f>IFERROR(('2a) logm_x(t)'!FW87-'2a) logm_x(t)'!FV87-'2a)answer'!$I87)^2,"")</f>
        <v>1.3887361248947835E-3</v>
      </c>
      <c r="CI204" s="32">
        <f>IFERROR(('2a) logm_x(t)'!FX87-'2a) logm_x(t)'!FW87-'2a)answer'!$I87)^2,"")</f>
        <v>2.0094115681069859E-3</v>
      </c>
      <c r="CJ204" s="32">
        <f>IFERROR(('2a) logm_x(t)'!FY87-'2a) logm_x(t)'!FX87-'2a)answer'!$I87)^2,"")</f>
        <v>3.7638187741493942E-5</v>
      </c>
      <c r="CK204" s="32">
        <f>IFERROR(('2a) logm_x(t)'!FZ87-'2a) logm_x(t)'!FY87-'2a)answer'!$I87)^2,"")</f>
        <v>1.7731746029819691E-4</v>
      </c>
      <c r="CL204" s="32">
        <f>IFERROR(('2a) logm_x(t)'!GA87-'2a) logm_x(t)'!FZ87-'2a)answer'!$I87)^2,"")</f>
        <v>5.8077537387488647E-3</v>
      </c>
      <c r="CM204" s="32">
        <f>IFERROR(('2a) logm_x(t)'!GB87-'2a) logm_x(t)'!GA87-'2a)answer'!$I87)^2,"")</f>
        <v>1.7460173291503886E-4</v>
      </c>
      <c r="CN204" s="32">
        <f>IFERROR(('2a) logm_x(t)'!GC87-'2a) logm_x(t)'!GB87-'2a)answer'!$I87)^2,"")</f>
        <v>1.9877542472057468E-3</v>
      </c>
    </row>
    <row r="205" spans="1:92" x14ac:dyDescent="0.25">
      <c r="A205" s="31">
        <f t="shared" si="12"/>
        <v>85</v>
      </c>
      <c r="C205" s="32">
        <f>IFERROR(('2a) logm_x(t)'!CR88-'2a) logm_x(t)'!CQ88-'2a)answer'!$I88)^2,"")</f>
        <v>9.0962419885233189E-4</v>
      </c>
      <c r="D205" s="32">
        <f>IFERROR(('2a) logm_x(t)'!CS88-'2a) logm_x(t)'!CR88-'2a)answer'!$I88)^2,"")</f>
        <v>4.7681381511049968E-2</v>
      </c>
      <c r="E205" s="32">
        <f>IFERROR(('2a) logm_x(t)'!CT88-'2a) logm_x(t)'!CS88-'2a)answer'!$I88)^2,"")</f>
        <v>1.5202721319064322E-2</v>
      </c>
      <c r="F205" s="32">
        <f>IFERROR(('2a) logm_x(t)'!CU88-'2a) logm_x(t)'!CT88-'2a)answer'!$I88)^2,"")</f>
        <v>4.9609572615375653E-3</v>
      </c>
      <c r="G205" s="32">
        <f>IFERROR(('2a) logm_x(t)'!CV88-'2a) logm_x(t)'!CU88-'2a)answer'!$I88)^2,"")</f>
        <v>1.4891938992028458E-2</v>
      </c>
      <c r="H205" s="32">
        <f>IFERROR(('2a) logm_x(t)'!CW88-'2a) logm_x(t)'!CV88-'2a)answer'!$I88)^2,"")</f>
        <v>2.2687713392663924E-2</v>
      </c>
      <c r="I205" s="32">
        <f>IFERROR(('2a) logm_x(t)'!CX88-'2a) logm_x(t)'!CW88-'2a)answer'!$I88)^2,"")</f>
        <v>4.1144338065771521E-3</v>
      </c>
      <c r="J205" s="32">
        <f>IFERROR(('2a) logm_x(t)'!CY88-'2a) logm_x(t)'!CX88-'2a)answer'!$I88)^2,"")</f>
        <v>2.0098877323722238E-3</v>
      </c>
      <c r="K205" s="32">
        <f>IFERROR(('2a) logm_x(t)'!CZ88-'2a) logm_x(t)'!CY88-'2a)answer'!$I88)^2,"")</f>
        <v>2.930499780515201E-2</v>
      </c>
      <c r="L205" s="32">
        <f>IFERROR(('2a) logm_x(t)'!DA88-'2a) logm_x(t)'!CZ88-'2a)answer'!$I88)^2,"")</f>
        <v>1.2586519154646897E-2</v>
      </c>
      <c r="M205" s="32">
        <f>IFERROR(('2a) logm_x(t)'!DB88-'2a) logm_x(t)'!DA88-'2a)answer'!$I88)^2,"")</f>
        <v>6.1366984363199787E-4</v>
      </c>
      <c r="N205" s="32">
        <f>IFERROR(('2a) logm_x(t)'!DC88-'2a) logm_x(t)'!DB88-'2a)answer'!$I88)^2,"")</f>
        <v>2.999915800623934E-3</v>
      </c>
      <c r="O205" s="32">
        <f>IFERROR(('2a) logm_x(t)'!DD88-'2a) logm_x(t)'!DC88-'2a)answer'!$I88)^2,"")</f>
        <v>1.2812010551756849E-4</v>
      </c>
      <c r="P205" s="32">
        <f>IFERROR(('2a) logm_x(t)'!DE88-'2a) logm_x(t)'!DD88-'2a)answer'!$I88)^2,"")</f>
        <v>1.4917601431360273E-2</v>
      </c>
      <c r="Q205" s="32">
        <f>IFERROR(('2a) logm_x(t)'!DF88-'2a) logm_x(t)'!DE88-'2a)answer'!$I88)^2,"")</f>
        <v>2.5885317087282641E-2</v>
      </c>
      <c r="R205" s="32">
        <f>IFERROR(('2a) logm_x(t)'!DG88-'2a) logm_x(t)'!DF88-'2a)answer'!$I88)^2,"")</f>
        <v>3.6818426408188375E-3</v>
      </c>
      <c r="S205" s="32">
        <f>IFERROR(('2a) logm_x(t)'!DH88-'2a) logm_x(t)'!DG88-'2a)answer'!$I88)^2,"")</f>
        <v>2.8056052833061039E-3</v>
      </c>
      <c r="T205" s="32">
        <f>IFERROR(('2a) logm_x(t)'!DI88-'2a) logm_x(t)'!DH88-'2a)answer'!$I88)^2,"")</f>
        <v>4.333197111324725E-3</v>
      </c>
      <c r="U205" s="32">
        <f>IFERROR(('2a) logm_x(t)'!DJ88-'2a) logm_x(t)'!DI88-'2a)answer'!$I88)^2,"")</f>
        <v>1.6746828450182077E-2</v>
      </c>
      <c r="V205" s="32">
        <f>IFERROR(('2a) logm_x(t)'!DK88-'2a) logm_x(t)'!DJ88-'2a)answer'!$I88)^2,"")</f>
        <v>1.9144912949358297E-2</v>
      </c>
      <c r="W205" s="32">
        <f>IFERROR(('2a) logm_x(t)'!DL88-'2a) logm_x(t)'!DK88-'2a)answer'!$I88)^2,"")</f>
        <v>1.8449271900261572E-3</v>
      </c>
      <c r="X205" s="32">
        <f>IFERROR(('2a) logm_x(t)'!DM88-'2a) logm_x(t)'!DL88-'2a)answer'!$I88)^2,"")</f>
        <v>1.2671414779113909E-3</v>
      </c>
      <c r="Y205" s="32">
        <f>IFERROR(('2a) logm_x(t)'!DN88-'2a) logm_x(t)'!DM88-'2a)answer'!$I88)^2,"")</f>
        <v>2.8947366334146709E-2</v>
      </c>
      <c r="Z205" s="32">
        <f>IFERROR(('2a) logm_x(t)'!DO88-'2a) logm_x(t)'!DN88-'2a)answer'!$I88)^2,"")</f>
        <v>5.0194573852266125E-3</v>
      </c>
      <c r="AA205" s="32">
        <f>IFERROR(('2a) logm_x(t)'!DP88-'2a) logm_x(t)'!DO88-'2a)answer'!$I88)^2,"")</f>
        <v>3.8264994928843116E-3</v>
      </c>
      <c r="AB205" s="32">
        <f>IFERROR(('2a) logm_x(t)'!DQ88-'2a) logm_x(t)'!DP88-'2a)answer'!$I88)^2,"")</f>
        <v>8.4637417149018481E-3</v>
      </c>
      <c r="AC205" s="32">
        <f>IFERROR(('2a) logm_x(t)'!DR88-'2a) logm_x(t)'!DQ88-'2a)answer'!$I88)^2,"")</f>
        <v>2.8094481349930467E-3</v>
      </c>
      <c r="AD205" s="32">
        <f>IFERROR(('2a) logm_x(t)'!DS88-'2a) logm_x(t)'!DR88-'2a)answer'!$I88)^2,"")</f>
        <v>1.8333748171431555E-3</v>
      </c>
      <c r="AE205" s="32">
        <f>IFERROR(('2a) logm_x(t)'!DT88-'2a) logm_x(t)'!DS88-'2a)answer'!$I88)^2,"")</f>
        <v>6.9225881017760211E-3</v>
      </c>
      <c r="AF205" s="32">
        <f>IFERROR(('2a) logm_x(t)'!DU88-'2a) logm_x(t)'!DT88-'2a)answer'!$I88)^2,"")</f>
        <v>5.8619253683710789E-4</v>
      </c>
      <c r="AG205" s="32">
        <f>IFERROR(('2a) logm_x(t)'!DV88-'2a) logm_x(t)'!DU88-'2a)answer'!$I88)^2,"")</f>
        <v>3.9852944428850788E-3</v>
      </c>
      <c r="AH205" s="32">
        <f>IFERROR(('2a) logm_x(t)'!DW88-'2a) logm_x(t)'!DV88-'2a)answer'!$I88)^2,"")</f>
        <v>5.9152412846759459E-4</v>
      </c>
      <c r="AI205" s="32">
        <f>IFERROR(('2a) logm_x(t)'!DX88-'2a) logm_x(t)'!DW88-'2a)answer'!$I88)^2,"")</f>
        <v>9.8930903365486065E-4</v>
      </c>
      <c r="AJ205" s="32">
        <f>IFERROR(('2a) logm_x(t)'!DY88-'2a) logm_x(t)'!DX88-'2a)answer'!$I88)^2,"")</f>
        <v>3.8037345925960378E-3</v>
      </c>
      <c r="AK205" s="32">
        <f>IFERROR(('2a) logm_x(t)'!DZ88-'2a) logm_x(t)'!DY88-'2a)answer'!$I88)^2,"")</f>
        <v>5.9316998817873128E-3</v>
      </c>
      <c r="AL205" s="32">
        <f>IFERROR(('2a) logm_x(t)'!EA88-'2a) logm_x(t)'!DZ88-'2a)answer'!$I88)^2,"")</f>
        <v>2.5282506762731344E-3</v>
      </c>
      <c r="AM205" s="32">
        <f>IFERROR(('2a) logm_x(t)'!EB88-'2a) logm_x(t)'!EA88-'2a)answer'!$I88)^2,"")</f>
        <v>2.0238581046524455E-3</v>
      </c>
      <c r="AN205" s="32">
        <f>IFERROR(('2a) logm_x(t)'!EC88-'2a) logm_x(t)'!EB88-'2a)answer'!$I88)^2,"")</f>
        <v>2.5354651169833512E-3</v>
      </c>
      <c r="AO205" s="32">
        <f>IFERROR(('2a) logm_x(t)'!ED88-'2a) logm_x(t)'!EC88-'2a)answer'!$I88)^2,"")</f>
        <v>2.2718583910407838E-4</v>
      </c>
      <c r="AP205" s="32">
        <f>IFERROR(('2a) logm_x(t)'!EE88-'2a) logm_x(t)'!ED88-'2a)answer'!$I88)^2,"")</f>
        <v>7.3471667027611215E-3</v>
      </c>
      <c r="AQ205" s="32">
        <f>IFERROR(('2a) logm_x(t)'!EF88-'2a) logm_x(t)'!EE88-'2a)answer'!$I88)^2,"")</f>
        <v>7.7319249887017796E-3</v>
      </c>
      <c r="AR205" s="32">
        <f>IFERROR(('2a) logm_x(t)'!EG88-'2a) logm_x(t)'!EF88-'2a)answer'!$I88)^2,"")</f>
        <v>2.5659937647591765E-3</v>
      </c>
      <c r="AS205" s="32">
        <f>IFERROR(('2a) logm_x(t)'!EH88-'2a) logm_x(t)'!EG88-'2a)answer'!$I88)^2,"")</f>
        <v>3.4484489600803722E-3</v>
      </c>
      <c r="AT205" s="32">
        <f>IFERROR(('2a) logm_x(t)'!EI88-'2a) logm_x(t)'!EH88-'2a)answer'!$I88)^2,"")</f>
        <v>1.893356857813407E-3</v>
      </c>
      <c r="AU205" s="32">
        <f>IFERROR(('2a) logm_x(t)'!EJ88-'2a) logm_x(t)'!EI88-'2a)answer'!$I88)^2,"")</f>
        <v>4.6392597512019327E-4</v>
      </c>
      <c r="AV205" s="32">
        <f>IFERROR(('2a) logm_x(t)'!EK88-'2a) logm_x(t)'!EJ88-'2a)answer'!$I88)^2,"")</f>
        <v>1.1262200401549776E-2</v>
      </c>
      <c r="AW205" s="32">
        <f>IFERROR(('2a) logm_x(t)'!EL88-'2a) logm_x(t)'!EK88-'2a)answer'!$I88)^2,"")</f>
        <v>1.6383661787916757E-2</v>
      </c>
      <c r="AX205" s="32">
        <f>IFERROR(('2a) logm_x(t)'!EM88-'2a) logm_x(t)'!EL88-'2a)answer'!$I88)^2,"")</f>
        <v>1.4195351907069007E-2</v>
      </c>
      <c r="AY205" s="32">
        <f>IFERROR(('2a) logm_x(t)'!EN88-'2a) logm_x(t)'!EM88-'2a)answer'!$I88)^2,"")</f>
        <v>6.2755463195244597E-3</v>
      </c>
      <c r="AZ205" s="32">
        <f>IFERROR(('2a) logm_x(t)'!EO88-'2a) logm_x(t)'!EN88-'2a)answer'!$I88)^2,"")</f>
        <v>1.0688908851068629E-3</v>
      </c>
      <c r="BA205" s="32">
        <f>IFERROR(('2a) logm_x(t)'!EP88-'2a) logm_x(t)'!EO88-'2a)answer'!$I88)^2,"")</f>
        <v>6.7315366868120341E-3</v>
      </c>
      <c r="BB205" s="32">
        <f>IFERROR(('2a) logm_x(t)'!EQ88-'2a) logm_x(t)'!EP88-'2a)answer'!$I88)^2,"")</f>
        <v>4.0995992450120677E-3</v>
      </c>
      <c r="BC205" s="32">
        <f>IFERROR(('2a) logm_x(t)'!ER88-'2a) logm_x(t)'!EQ88-'2a)answer'!$I88)^2,"")</f>
        <v>1.5194506650863388E-6</v>
      </c>
      <c r="BD205" s="32">
        <f>IFERROR(('2a) logm_x(t)'!ES88-'2a) logm_x(t)'!ER88-'2a)answer'!$I88)^2,"")</f>
        <v>1.3359066849808355E-2</v>
      </c>
      <c r="BE205" s="32">
        <f>IFERROR(('2a) logm_x(t)'!ET88-'2a) logm_x(t)'!ES88-'2a)answer'!$I88)^2,"")</f>
        <v>6.3894339025963439E-3</v>
      </c>
      <c r="BF205" s="32">
        <f>IFERROR(('2a) logm_x(t)'!EU88-'2a) logm_x(t)'!ET88-'2a)answer'!$I88)^2,"")</f>
        <v>1.1864814294487349E-2</v>
      </c>
      <c r="BG205" s="32">
        <f>IFERROR(('2a) logm_x(t)'!EV88-'2a) logm_x(t)'!EU88-'2a)answer'!$I88)^2,"")</f>
        <v>3.3475521663580169E-4</v>
      </c>
      <c r="BH205" s="32">
        <f>IFERROR(('2a) logm_x(t)'!EW88-'2a) logm_x(t)'!EV88-'2a)answer'!$I88)^2,"")</f>
        <v>8.7008122787334923E-7</v>
      </c>
      <c r="BI205" s="32">
        <f>IFERROR(('2a) logm_x(t)'!EX88-'2a) logm_x(t)'!EW88-'2a)answer'!$I88)^2,"")</f>
        <v>3.6257302557605171E-3</v>
      </c>
      <c r="BJ205" s="32">
        <f>IFERROR(('2a) logm_x(t)'!EY88-'2a) logm_x(t)'!EX88-'2a)answer'!$I88)^2,"")</f>
        <v>1.9365943484286028E-3</v>
      </c>
      <c r="BK205" s="32">
        <f>IFERROR(('2a) logm_x(t)'!EZ88-'2a) logm_x(t)'!EY88-'2a)answer'!$I88)^2,"")</f>
        <v>3.7625963473716066E-4</v>
      </c>
      <c r="BL205" s="32">
        <f>IFERROR(('2a) logm_x(t)'!FA88-'2a) logm_x(t)'!EZ88-'2a)answer'!$I88)^2,"")</f>
        <v>5.6858251705259452E-3</v>
      </c>
      <c r="BM205" s="32">
        <f>IFERROR(('2a) logm_x(t)'!FB88-'2a) logm_x(t)'!FA88-'2a)answer'!$I88)^2,"")</f>
        <v>3.4328878612621737E-6</v>
      </c>
      <c r="BN205" s="32">
        <f>IFERROR(('2a) logm_x(t)'!FC88-'2a) logm_x(t)'!FB88-'2a)answer'!$I88)^2,"")</f>
        <v>2.5506227324315796E-2</v>
      </c>
      <c r="BO205" s="32">
        <f>IFERROR(('2a) logm_x(t)'!FD88-'2a) logm_x(t)'!FC88-'2a)answer'!$I88)^2,"")</f>
        <v>1.1412212351857267E-2</v>
      </c>
      <c r="BP205" s="32">
        <f>IFERROR(('2a) logm_x(t)'!FE88-'2a) logm_x(t)'!FD88-'2a)answer'!$I88)^2,"")</f>
        <v>2.3759581542473051E-3</v>
      </c>
      <c r="BQ205" s="32">
        <f>IFERROR(('2a) logm_x(t)'!FF88-'2a) logm_x(t)'!FE88-'2a)answer'!$I88)^2,"")</f>
        <v>1.8469454873686003E-3</v>
      </c>
      <c r="BR205" s="32">
        <f>IFERROR(('2a) logm_x(t)'!FG88-'2a) logm_x(t)'!FF88-'2a)answer'!$I88)^2,"")</f>
        <v>1.9639426870451111E-3</v>
      </c>
      <c r="BS205" s="32">
        <f>IFERROR(('2a) logm_x(t)'!FH88-'2a) logm_x(t)'!FG88-'2a)answer'!$I88)^2,"")</f>
        <v>6.5540112176734151E-3</v>
      </c>
      <c r="BT205" s="32">
        <f>IFERROR(('2a) logm_x(t)'!FI88-'2a) logm_x(t)'!FH88-'2a)answer'!$I88)^2,"")</f>
        <v>1.9756430691994127E-4</v>
      </c>
      <c r="BU205" s="32">
        <f>IFERROR(('2a) logm_x(t)'!FJ88-'2a) logm_x(t)'!FI88-'2a)answer'!$I88)^2,"")</f>
        <v>5.5848339557825301E-4</v>
      </c>
      <c r="BV205" s="32">
        <f>IFERROR(('2a) logm_x(t)'!FK88-'2a) logm_x(t)'!FJ88-'2a)answer'!$I88)^2,"")</f>
        <v>2.2552278434382744E-3</v>
      </c>
      <c r="BW205" s="32">
        <f>IFERROR(('2a) logm_x(t)'!FL88-'2a) logm_x(t)'!FK88-'2a)answer'!$I88)^2,"")</f>
        <v>3.8648566858036132E-4</v>
      </c>
      <c r="BX205" s="32">
        <f>IFERROR(('2a) logm_x(t)'!FM88-'2a) logm_x(t)'!FL88-'2a)answer'!$I88)^2,"")</f>
        <v>4.465884455252805E-4</v>
      </c>
      <c r="BY205" s="32">
        <f>IFERROR(('2a) logm_x(t)'!FN88-'2a) logm_x(t)'!FM88-'2a)answer'!$I88)^2,"")</f>
        <v>3.5211870740489799E-3</v>
      </c>
      <c r="BZ205" s="32">
        <f>IFERROR(('2a) logm_x(t)'!FO88-'2a) logm_x(t)'!FN88-'2a)answer'!$I88)^2,"")</f>
        <v>9.3153057728081491E-4</v>
      </c>
      <c r="CA205" s="32">
        <f>IFERROR(('2a) logm_x(t)'!FP88-'2a) logm_x(t)'!FO88-'2a)answer'!$I88)^2,"")</f>
        <v>1.2428425227744325E-3</v>
      </c>
      <c r="CB205" s="32">
        <f>IFERROR(('2a) logm_x(t)'!FQ88-'2a) logm_x(t)'!FP88-'2a)answer'!$I88)^2,"")</f>
        <v>4.8295256801458717E-4</v>
      </c>
      <c r="CC205" s="32">
        <f>IFERROR(('2a) logm_x(t)'!FR88-'2a) logm_x(t)'!FQ88-'2a)answer'!$I88)^2,"")</f>
        <v>1.1387333767925647E-3</v>
      </c>
      <c r="CD205" s="32">
        <f>IFERROR(('2a) logm_x(t)'!FS88-'2a) logm_x(t)'!FR88-'2a)answer'!$I88)^2,"")</f>
        <v>9.9944681692079032E-4</v>
      </c>
      <c r="CE205" s="32">
        <f>IFERROR(('2a) logm_x(t)'!FT88-'2a) logm_x(t)'!FS88-'2a)answer'!$I88)^2,"")</f>
        <v>4.6768691439488997E-4</v>
      </c>
      <c r="CF205" s="32">
        <f>IFERROR(('2a) logm_x(t)'!FU88-'2a) logm_x(t)'!FT88-'2a)answer'!$I88)^2,"")</f>
        <v>5.2524583564075356E-4</v>
      </c>
      <c r="CG205" s="32">
        <f>IFERROR(('2a) logm_x(t)'!FV88-'2a) logm_x(t)'!FU88-'2a)answer'!$I88)^2,"")</f>
        <v>2.9786660659211276E-6</v>
      </c>
      <c r="CH205" s="32">
        <f>IFERROR(('2a) logm_x(t)'!FW88-'2a) logm_x(t)'!FV88-'2a)answer'!$I88)^2,"")</f>
        <v>6.7392933558587844E-6</v>
      </c>
      <c r="CI205" s="32">
        <f>IFERROR(('2a) logm_x(t)'!FX88-'2a) logm_x(t)'!FW88-'2a)answer'!$I88)^2,"")</f>
        <v>1.9467790352643741E-3</v>
      </c>
      <c r="CJ205" s="32">
        <f>IFERROR(('2a) logm_x(t)'!FY88-'2a) logm_x(t)'!FX88-'2a)answer'!$I88)^2,"")</f>
        <v>1.2631428506953808E-3</v>
      </c>
      <c r="CK205" s="32">
        <f>IFERROR(('2a) logm_x(t)'!FZ88-'2a) logm_x(t)'!FY88-'2a)answer'!$I88)^2,"")</f>
        <v>6.9129827532808284E-4</v>
      </c>
      <c r="CL205" s="32">
        <f>IFERROR(('2a) logm_x(t)'!GA88-'2a) logm_x(t)'!FZ88-'2a)answer'!$I88)^2,"")</f>
        <v>4.1234360130483158E-4</v>
      </c>
      <c r="CM205" s="32">
        <f>IFERROR(('2a) logm_x(t)'!GB88-'2a) logm_x(t)'!GA88-'2a)answer'!$I88)^2,"")</f>
        <v>1.5385857172091286E-6</v>
      </c>
      <c r="CN205" s="32">
        <f>IFERROR(('2a) logm_x(t)'!GC88-'2a) logm_x(t)'!GB88-'2a)answer'!$I88)^2,"")</f>
        <v>3.8294271406886687E-5</v>
      </c>
    </row>
    <row r="206" spans="1:92" x14ac:dyDescent="0.25">
      <c r="A206" s="31">
        <f t="shared" si="12"/>
        <v>86</v>
      </c>
      <c r="C206" s="32">
        <f>IFERROR(('2a) logm_x(t)'!CR89-'2a) logm_x(t)'!CQ89-'2a)answer'!$I89)^2,"")</f>
        <v>8.9691242152927203E-2</v>
      </c>
      <c r="D206" s="32">
        <f>IFERROR(('2a) logm_x(t)'!CS89-'2a) logm_x(t)'!CR89-'2a)answer'!$I89)^2,"")</f>
        <v>6.0341525663010741E-4</v>
      </c>
      <c r="E206" s="32">
        <f>IFERROR(('2a) logm_x(t)'!CT89-'2a) logm_x(t)'!CS89-'2a)answer'!$I89)^2,"")</f>
        <v>1.929818867131155E-4</v>
      </c>
      <c r="F206" s="32">
        <f>IFERROR(('2a) logm_x(t)'!CU89-'2a) logm_x(t)'!CT89-'2a)answer'!$I89)^2,"")</f>
        <v>3.8395145675208152E-2</v>
      </c>
      <c r="G206" s="32">
        <f>IFERROR(('2a) logm_x(t)'!CV89-'2a) logm_x(t)'!CU89-'2a)answer'!$I89)^2,"")</f>
        <v>3.5110483735832455E-2</v>
      </c>
      <c r="H206" s="32">
        <f>IFERROR(('2a) logm_x(t)'!CW89-'2a) logm_x(t)'!CV89-'2a)answer'!$I89)^2,"")</f>
        <v>5.2594741174332186E-3</v>
      </c>
      <c r="I206" s="32">
        <f>IFERROR(('2a) logm_x(t)'!CX89-'2a) logm_x(t)'!CW89-'2a)answer'!$I89)^2,"")</f>
        <v>1.8255613049355385E-2</v>
      </c>
      <c r="J206" s="32">
        <f>IFERROR(('2a) logm_x(t)'!CY89-'2a) logm_x(t)'!CX89-'2a)answer'!$I89)^2,"")</f>
        <v>6.3707066746758749E-4</v>
      </c>
      <c r="K206" s="32">
        <f>IFERROR(('2a) logm_x(t)'!CZ89-'2a) logm_x(t)'!CY89-'2a)answer'!$I89)^2,"")</f>
        <v>6.1586873585522811E-2</v>
      </c>
      <c r="L206" s="32">
        <f>IFERROR(('2a) logm_x(t)'!DA89-'2a) logm_x(t)'!CZ89-'2a)answer'!$I89)^2,"")</f>
        <v>2.1575939140929819E-2</v>
      </c>
      <c r="M206" s="32">
        <f>IFERROR(('2a) logm_x(t)'!DB89-'2a) logm_x(t)'!DA89-'2a)answer'!$I89)^2,"")</f>
        <v>5.352460329509829E-5</v>
      </c>
      <c r="N206" s="32">
        <f>IFERROR(('2a) logm_x(t)'!DC89-'2a) logm_x(t)'!DB89-'2a)answer'!$I89)^2,"")</f>
        <v>3.1816312889302784E-3</v>
      </c>
      <c r="O206" s="32">
        <f>IFERROR(('2a) logm_x(t)'!DD89-'2a) logm_x(t)'!DC89-'2a)answer'!$I89)^2,"")</f>
        <v>3.3032544996445773E-3</v>
      </c>
      <c r="P206" s="32">
        <f>IFERROR(('2a) logm_x(t)'!DE89-'2a) logm_x(t)'!DD89-'2a)answer'!$I89)^2,"")</f>
        <v>1.3454340683257014E-4</v>
      </c>
      <c r="Q206" s="32">
        <f>IFERROR(('2a) logm_x(t)'!DF89-'2a) logm_x(t)'!DE89-'2a)answer'!$I89)^2,"")</f>
        <v>1.948774592890482E-6</v>
      </c>
      <c r="R206" s="32">
        <f>IFERROR(('2a) logm_x(t)'!DG89-'2a) logm_x(t)'!DF89-'2a)answer'!$I89)^2,"")</f>
        <v>1.1295612855010287E-3</v>
      </c>
      <c r="S206" s="32">
        <f>IFERROR(('2a) logm_x(t)'!DH89-'2a) logm_x(t)'!DG89-'2a)answer'!$I89)^2,"")</f>
        <v>1.5205361809352856E-2</v>
      </c>
      <c r="T206" s="32">
        <f>IFERROR(('2a) logm_x(t)'!DI89-'2a) logm_x(t)'!DH89-'2a)answer'!$I89)^2,"")</f>
        <v>7.4325423719117864E-4</v>
      </c>
      <c r="U206" s="32">
        <f>IFERROR(('2a) logm_x(t)'!DJ89-'2a) logm_x(t)'!DI89-'2a)answer'!$I89)^2,"")</f>
        <v>3.0810460327120349E-2</v>
      </c>
      <c r="V206" s="32">
        <f>IFERROR(('2a) logm_x(t)'!DK89-'2a) logm_x(t)'!DJ89-'2a)answer'!$I89)^2,"")</f>
        <v>1.1091926891304633E-2</v>
      </c>
      <c r="W206" s="32">
        <f>IFERROR(('2a) logm_x(t)'!DL89-'2a) logm_x(t)'!DK89-'2a)answer'!$I89)^2,"")</f>
        <v>1.9244628782452349E-2</v>
      </c>
      <c r="X206" s="32">
        <f>IFERROR(('2a) logm_x(t)'!DM89-'2a) logm_x(t)'!DL89-'2a)answer'!$I89)^2,"")</f>
        <v>5.0219715765346448E-3</v>
      </c>
      <c r="Y206" s="32">
        <f>IFERROR(('2a) logm_x(t)'!DN89-'2a) logm_x(t)'!DM89-'2a)answer'!$I89)^2,"")</f>
        <v>1.5692433723240747E-2</v>
      </c>
      <c r="Z206" s="32">
        <f>IFERROR(('2a) logm_x(t)'!DO89-'2a) logm_x(t)'!DN89-'2a)answer'!$I89)^2,"")</f>
        <v>8.3477552026046562E-4</v>
      </c>
      <c r="AA206" s="32">
        <f>IFERROR(('2a) logm_x(t)'!DP89-'2a) logm_x(t)'!DO89-'2a)answer'!$I89)^2,"")</f>
        <v>2.8052436801647256E-2</v>
      </c>
      <c r="AB206" s="32">
        <f>IFERROR(('2a) logm_x(t)'!DQ89-'2a) logm_x(t)'!DP89-'2a)answer'!$I89)^2,"")</f>
        <v>1.6850566376379363E-2</v>
      </c>
      <c r="AC206" s="32">
        <f>IFERROR(('2a) logm_x(t)'!DR89-'2a) logm_x(t)'!DQ89-'2a)answer'!$I89)^2,"")</f>
        <v>4.8661335776125428E-3</v>
      </c>
      <c r="AD206" s="32">
        <f>IFERROR(('2a) logm_x(t)'!DS89-'2a) logm_x(t)'!DR89-'2a)answer'!$I89)^2,"")</f>
        <v>6.9301288998868862E-3</v>
      </c>
      <c r="AE206" s="32">
        <f>IFERROR(('2a) logm_x(t)'!DT89-'2a) logm_x(t)'!DS89-'2a)answer'!$I89)^2,"")</f>
        <v>2.2256878219779799E-2</v>
      </c>
      <c r="AF206" s="32">
        <f>IFERROR(('2a) logm_x(t)'!DU89-'2a) logm_x(t)'!DT89-'2a)answer'!$I89)^2,"")</f>
        <v>3.2650686664819962E-3</v>
      </c>
      <c r="AG206" s="32">
        <f>IFERROR(('2a) logm_x(t)'!DV89-'2a) logm_x(t)'!DU89-'2a)answer'!$I89)^2,"")</f>
        <v>1.6347133568972579E-3</v>
      </c>
      <c r="AH206" s="32">
        <f>IFERROR(('2a) logm_x(t)'!DW89-'2a) logm_x(t)'!DV89-'2a)answer'!$I89)^2,"")</f>
        <v>4.0192101301660624E-3</v>
      </c>
      <c r="AI206" s="32">
        <f>IFERROR(('2a) logm_x(t)'!DX89-'2a) logm_x(t)'!DW89-'2a)answer'!$I89)^2,"")</f>
        <v>3.3417722592355423E-6</v>
      </c>
      <c r="AJ206" s="32">
        <f>IFERROR(('2a) logm_x(t)'!DY89-'2a) logm_x(t)'!DX89-'2a)answer'!$I89)^2,"")</f>
        <v>7.3780100037821344E-5</v>
      </c>
      <c r="AK206" s="32">
        <f>IFERROR(('2a) logm_x(t)'!DZ89-'2a) logm_x(t)'!DY89-'2a)answer'!$I89)^2,"")</f>
        <v>1.1260613494625071E-2</v>
      </c>
      <c r="AL206" s="32">
        <f>IFERROR(('2a) logm_x(t)'!EA89-'2a) logm_x(t)'!DZ89-'2a)answer'!$I89)^2,"")</f>
        <v>2.9128972386219795E-2</v>
      </c>
      <c r="AM206" s="32">
        <f>IFERROR(('2a) logm_x(t)'!EB89-'2a) logm_x(t)'!EA89-'2a)answer'!$I89)^2,"")</f>
        <v>2.8462831761575405E-4</v>
      </c>
      <c r="AN206" s="32">
        <f>IFERROR(('2a) logm_x(t)'!EC89-'2a) logm_x(t)'!EB89-'2a)answer'!$I89)^2,"")</f>
        <v>4.8057031358833191E-3</v>
      </c>
      <c r="AO206" s="32">
        <f>IFERROR(('2a) logm_x(t)'!ED89-'2a) logm_x(t)'!EC89-'2a)answer'!$I89)^2,"")</f>
        <v>1.0670053354281986E-2</v>
      </c>
      <c r="AP206" s="32">
        <f>IFERROR(('2a) logm_x(t)'!EE89-'2a) logm_x(t)'!ED89-'2a)answer'!$I89)^2,"")</f>
        <v>6.0519637759352766E-3</v>
      </c>
      <c r="AQ206" s="32">
        <f>IFERROR(('2a) logm_x(t)'!EF89-'2a) logm_x(t)'!EE89-'2a)answer'!$I89)^2,"")</f>
        <v>3.1090491207952522E-6</v>
      </c>
      <c r="AR206" s="32">
        <f>IFERROR(('2a) logm_x(t)'!EG89-'2a) logm_x(t)'!EF89-'2a)answer'!$I89)^2,"")</f>
        <v>1.7526197494857477E-4</v>
      </c>
      <c r="AS206" s="32">
        <f>IFERROR(('2a) logm_x(t)'!EH89-'2a) logm_x(t)'!EG89-'2a)answer'!$I89)^2,"")</f>
        <v>1.6558721640816169E-3</v>
      </c>
      <c r="AT206" s="32">
        <f>IFERROR(('2a) logm_x(t)'!EI89-'2a) logm_x(t)'!EH89-'2a)answer'!$I89)^2,"")</f>
        <v>2.8432727026940097E-3</v>
      </c>
      <c r="AU206" s="32">
        <f>IFERROR(('2a) logm_x(t)'!EJ89-'2a) logm_x(t)'!EI89-'2a)answer'!$I89)^2,"")</f>
        <v>5.020537058581612E-3</v>
      </c>
      <c r="AV206" s="32">
        <f>IFERROR(('2a) logm_x(t)'!EK89-'2a) logm_x(t)'!EJ89-'2a)answer'!$I89)^2,"")</f>
        <v>6.3345130806831389E-3</v>
      </c>
      <c r="AW206" s="32">
        <f>IFERROR(('2a) logm_x(t)'!EL89-'2a) logm_x(t)'!EK89-'2a)answer'!$I89)^2,"")</f>
        <v>1.1665916450170212E-2</v>
      </c>
      <c r="AX206" s="32">
        <f>IFERROR(('2a) logm_x(t)'!EM89-'2a) logm_x(t)'!EL89-'2a)answer'!$I89)^2,"")</f>
        <v>6.6571563261835559E-3</v>
      </c>
      <c r="AY206" s="32">
        <f>IFERROR(('2a) logm_x(t)'!EN89-'2a) logm_x(t)'!EM89-'2a)answer'!$I89)^2,"")</f>
        <v>7.9440908547331966E-3</v>
      </c>
      <c r="AZ206" s="32">
        <f>IFERROR(('2a) logm_x(t)'!EO89-'2a) logm_x(t)'!EN89-'2a)answer'!$I89)^2,"")</f>
        <v>3.1294336143673361E-3</v>
      </c>
      <c r="BA206" s="32">
        <f>IFERROR(('2a) logm_x(t)'!EP89-'2a) logm_x(t)'!EO89-'2a)answer'!$I89)^2,"")</f>
        <v>1.2486377658231493E-4</v>
      </c>
      <c r="BB206" s="32">
        <f>IFERROR(('2a) logm_x(t)'!EQ89-'2a) logm_x(t)'!EP89-'2a)answer'!$I89)^2,"")</f>
        <v>5.0295659776245221E-4</v>
      </c>
      <c r="BC206" s="32">
        <f>IFERROR(('2a) logm_x(t)'!ER89-'2a) logm_x(t)'!EQ89-'2a)answer'!$I89)^2,"")</f>
        <v>5.2860649949663611E-3</v>
      </c>
      <c r="BD206" s="32">
        <f>IFERROR(('2a) logm_x(t)'!ES89-'2a) logm_x(t)'!ER89-'2a)answer'!$I89)^2,"")</f>
        <v>9.8692782283575625E-3</v>
      </c>
      <c r="BE206" s="32">
        <f>IFERROR(('2a) logm_x(t)'!ET89-'2a) logm_x(t)'!ES89-'2a)answer'!$I89)^2,"")</f>
        <v>9.6958455787731455E-3</v>
      </c>
      <c r="BF206" s="32">
        <f>IFERROR(('2a) logm_x(t)'!EU89-'2a) logm_x(t)'!ET89-'2a)answer'!$I89)^2,"")</f>
        <v>3.3124616571380515E-2</v>
      </c>
      <c r="BG206" s="32">
        <f>IFERROR(('2a) logm_x(t)'!EV89-'2a) logm_x(t)'!EU89-'2a)answer'!$I89)^2,"")</f>
        <v>2.5199191104986651E-3</v>
      </c>
      <c r="BH206" s="32">
        <f>IFERROR(('2a) logm_x(t)'!EW89-'2a) logm_x(t)'!EV89-'2a)answer'!$I89)^2,"")</f>
        <v>3.0631749217090702E-4</v>
      </c>
      <c r="BI206" s="32">
        <f>IFERROR(('2a) logm_x(t)'!EX89-'2a) logm_x(t)'!EW89-'2a)answer'!$I89)^2,"")</f>
        <v>7.2094432419157284E-4</v>
      </c>
      <c r="BJ206" s="32">
        <f>IFERROR(('2a) logm_x(t)'!EY89-'2a) logm_x(t)'!EX89-'2a)answer'!$I89)^2,"")</f>
        <v>9.5578668010321387E-5</v>
      </c>
      <c r="BK206" s="32">
        <f>IFERROR(('2a) logm_x(t)'!EZ89-'2a) logm_x(t)'!EY89-'2a)answer'!$I89)^2,"")</f>
        <v>4.4635977482969059E-3</v>
      </c>
      <c r="BL206" s="32">
        <f>IFERROR(('2a) logm_x(t)'!FA89-'2a) logm_x(t)'!EZ89-'2a)answer'!$I89)^2,"")</f>
        <v>9.3304038928714323E-3</v>
      </c>
      <c r="BM206" s="32">
        <f>IFERROR(('2a) logm_x(t)'!FB89-'2a) logm_x(t)'!FA89-'2a)answer'!$I89)^2,"")</f>
        <v>1.1961664253007873E-5</v>
      </c>
      <c r="BN206" s="32">
        <f>IFERROR(('2a) logm_x(t)'!FC89-'2a) logm_x(t)'!FB89-'2a)answer'!$I89)^2,"")</f>
        <v>5.2914292848124855E-3</v>
      </c>
      <c r="BO206" s="32">
        <f>IFERROR(('2a) logm_x(t)'!FD89-'2a) logm_x(t)'!FC89-'2a)answer'!$I89)^2,"")</f>
        <v>8.3207538253109029E-4</v>
      </c>
      <c r="BP206" s="32">
        <f>IFERROR(('2a) logm_x(t)'!FE89-'2a) logm_x(t)'!FD89-'2a)answer'!$I89)^2,"")</f>
        <v>1.6036965520944841E-4</v>
      </c>
      <c r="BQ206" s="32">
        <f>IFERROR(('2a) logm_x(t)'!FF89-'2a) logm_x(t)'!FE89-'2a)answer'!$I89)^2,"")</f>
        <v>1.8451192026715059E-2</v>
      </c>
      <c r="BR206" s="32">
        <f>IFERROR(('2a) logm_x(t)'!FG89-'2a) logm_x(t)'!FF89-'2a)answer'!$I89)^2,"")</f>
        <v>1.6969668902142049E-2</v>
      </c>
      <c r="BS206" s="32">
        <f>IFERROR(('2a) logm_x(t)'!FH89-'2a) logm_x(t)'!FG89-'2a)answer'!$I89)^2,"")</f>
        <v>7.0006291763718663E-3</v>
      </c>
      <c r="BT206" s="32">
        <f>IFERROR(('2a) logm_x(t)'!FI89-'2a) logm_x(t)'!FH89-'2a)answer'!$I89)^2,"")</f>
        <v>4.1848778326725291E-3</v>
      </c>
      <c r="BU206" s="32">
        <f>IFERROR(('2a) logm_x(t)'!FJ89-'2a) logm_x(t)'!FI89-'2a)answer'!$I89)^2,"")</f>
        <v>6.9132341087241173E-3</v>
      </c>
      <c r="BV206" s="32">
        <f>IFERROR(('2a) logm_x(t)'!FK89-'2a) logm_x(t)'!FJ89-'2a)answer'!$I89)^2,"")</f>
        <v>6.3405036418344397E-3</v>
      </c>
      <c r="BW206" s="32">
        <f>IFERROR(('2a) logm_x(t)'!FL89-'2a) logm_x(t)'!FK89-'2a)answer'!$I89)^2,"")</f>
        <v>5.4620814101336637E-3</v>
      </c>
      <c r="BX206" s="32">
        <f>IFERROR(('2a) logm_x(t)'!FM89-'2a) logm_x(t)'!FL89-'2a)answer'!$I89)^2,"")</f>
        <v>3.2211204079893974E-4</v>
      </c>
      <c r="BY206" s="32">
        <f>IFERROR(('2a) logm_x(t)'!FN89-'2a) logm_x(t)'!FM89-'2a)answer'!$I89)^2,"")</f>
        <v>7.3113927366718563E-5</v>
      </c>
      <c r="BZ206" s="32">
        <f>IFERROR(('2a) logm_x(t)'!FO89-'2a) logm_x(t)'!FN89-'2a)answer'!$I89)^2,"")</f>
        <v>8.1409388948320692E-4</v>
      </c>
      <c r="CA206" s="32">
        <f>IFERROR(('2a) logm_x(t)'!FP89-'2a) logm_x(t)'!FO89-'2a)answer'!$I89)^2,"")</f>
        <v>1.2028252234371269E-2</v>
      </c>
      <c r="CB206" s="32">
        <f>IFERROR(('2a) logm_x(t)'!FQ89-'2a) logm_x(t)'!FP89-'2a)answer'!$I89)^2,"")</f>
        <v>2.7721093250940069E-3</v>
      </c>
      <c r="CC206" s="32">
        <f>IFERROR(('2a) logm_x(t)'!FR89-'2a) logm_x(t)'!FQ89-'2a)answer'!$I89)^2,"")</f>
        <v>5.0794555201025726E-4</v>
      </c>
      <c r="CD206" s="32">
        <f>IFERROR(('2a) logm_x(t)'!FS89-'2a) logm_x(t)'!FR89-'2a)answer'!$I89)^2,"")</f>
        <v>5.3926831114885646E-3</v>
      </c>
      <c r="CE206" s="32">
        <f>IFERROR(('2a) logm_x(t)'!FT89-'2a) logm_x(t)'!FS89-'2a)answer'!$I89)^2,"")</f>
        <v>5.7772249163347615E-6</v>
      </c>
      <c r="CF206" s="32">
        <f>IFERROR(('2a) logm_x(t)'!FU89-'2a) logm_x(t)'!FT89-'2a)answer'!$I89)^2,"")</f>
        <v>3.5107856081951977E-6</v>
      </c>
      <c r="CG206" s="32">
        <f>IFERROR(('2a) logm_x(t)'!FV89-'2a) logm_x(t)'!FU89-'2a)answer'!$I89)^2,"")</f>
        <v>8.9996256559735088E-4</v>
      </c>
      <c r="CH206" s="32">
        <f>IFERROR(('2a) logm_x(t)'!FW89-'2a) logm_x(t)'!FV89-'2a)answer'!$I89)^2,"")</f>
        <v>5.3714253165424748E-5</v>
      </c>
      <c r="CI206" s="32">
        <f>IFERROR(('2a) logm_x(t)'!FX89-'2a) logm_x(t)'!FW89-'2a)answer'!$I89)^2,"")</f>
        <v>1.2497103678270759E-6</v>
      </c>
      <c r="CJ206" s="32">
        <f>IFERROR(('2a) logm_x(t)'!FY89-'2a) logm_x(t)'!FX89-'2a)answer'!$I89)^2,"")</f>
        <v>5.79458485978728E-4</v>
      </c>
      <c r="CK206" s="32">
        <f>IFERROR(('2a) logm_x(t)'!FZ89-'2a) logm_x(t)'!FY89-'2a)answer'!$I89)^2,"")</f>
        <v>5.3391714476590038E-5</v>
      </c>
      <c r="CL206" s="32">
        <f>IFERROR(('2a) logm_x(t)'!GA89-'2a) logm_x(t)'!FZ89-'2a)answer'!$I89)^2,"")</f>
        <v>2.0409292527138528E-3</v>
      </c>
      <c r="CM206" s="32">
        <f>IFERROR(('2a) logm_x(t)'!GB89-'2a) logm_x(t)'!GA89-'2a)answer'!$I89)^2,"")</f>
        <v>4.9569366667518659E-4</v>
      </c>
      <c r="CN206" s="32">
        <f>IFERROR(('2a) logm_x(t)'!GC89-'2a) logm_x(t)'!GB89-'2a)answer'!$I89)^2,"")</f>
        <v>5.3347104008485274E-4</v>
      </c>
    </row>
    <row r="207" spans="1:92" x14ac:dyDescent="0.25">
      <c r="A207" s="31">
        <f t="shared" si="12"/>
        <v>87</v>
      </c>
      <c r="C207" s="32">
        <f>IFERROR(('2a) logm_x(t)'!CR90-'2a) logm_x(t)'!CQ90-'2a)answer'!$I90)^2,"")</f>
        <v>1.9311115770483094E-2</v>
      </c>
      <c r="D207" s="32">
        <f>IFERROR(('2a) logm_x(t)'!CS90-'2a) logm_x(t)'!CR90-'2a)answer'!$I90)^2,"")</f>
        <v>1.4194733130552639E-2</v>
      </c>
      <c r="E207" s="32">
        <f>IFERROR(('2a) logm_x(t)'!CT90-'2a) logm_x(t)'!CS90-'2a)answer'!$I90)^2,"")</f>
        <v>7.0476556468928014E-3</v>
      </c>
      <c r="F207" s="32">
        <f>IFERROR(('2a) logm_x(t)'!CU90-'2a) logm_x(t)'!CT90-'2a)answer'!$I90)^2,"")</f>
        <v>4.0526175699804341E-3</v>
      </c>
      <c r="G207" s="32">
        <f>IFERROR(('2a) logm_x(t)'!CV90-'2a) logm_x(t)'!CU90-'2a)answer'!$I90)^2,"")</f>
        <v>3.8669866572884227E-3</v>
      </c>
      <c r="H207" s="32">
        <f>IFERROR(('2a) logm_x(t)'!CW90-'2a) logm_x(t)'!CV90-'2a)answer'!$I90)^2,"")</f>
        <v>7.4022311542977809E-2</v>
      </c>
      <c r="I207" s="32">
        <f>IFERROR(('2a) logm_x(t)'!CX90-'2a) logm_x(t)'!CW90-'2a)answer'!$I90)^2,"")</f>
        <v>4.4213631891003732E-2</v>
      </c>
      <c r="J207" s="32">
        <f>IFERROR(('2a) logm_x(t)'!CY90-'2a) logm_x(t)'!CX90-'2a)answer'!$I90)^2,"")</f>
        <v>2.1412594355694863E-2</v>
      </c>
      <c r="K207" s="32">
        <f>IFERROR(('2a) logm_x(t)'!CZ90-'2a) logm_x(t)'!CY90-'2a)answer'!$I90)^2,"")</f>
        <v>5.1114946963023093E-2</v>
      </c>
      <c r="L207" s="32">
        <f>IFERROR(('2a) logm_x(t)'!DA90-'2a) logm_x(t)'!CZ90-'2a)answer'!$I90)^2,"")</f>
        <v>9.0974272454429268E-4</v>
      </c>
      <c r="M207" s="32">
        <f>IFERROR(('2a) logm_x(t)'!DB90-'2a) logm_x(t)'!DA90-'2a)answer'!$I90)^2,"")</f>
        <v>3.2969332416097545E-3</v>
      </c>
      <c r="N207" s="32">
        <f>IFERROR(('2a) logm_x(t)'!DC90-'2a) logm_x(t)'!DB90-'2a)answer'!$I90)^2,"")</f>
        <v>9.0864308884465808E-4</v>
      </c>
      <c r="O207" s="32">
        <f>IFERROR(('2a) logm_x(t)'!DD90-'2a) logm_x(t)'!DC90-'2a)answer'!$I90)^2,"")</f>
        <v>1.6867670857632142E-7</v>
      </c>
      <c r="P207" s="32">
        <f>IFERROR(('2a) logm_x(t)'!DE90-'2a) logm_x(t)'!DD90-'2a)answer'!$I90)^2,"")</f>
        <v>2.1429805201597075E-3</v>
      </c>
      <c r="Q207" s="32">
        <f>IFERROR(('2a) logm_x(t)'!DF90-'2a) logm_x(t)'!DE90-'2a)answer'!$I90)^2,"")</f>
        <v>9.0180700387717302E-3</v>
      </c>
      <c r="R207" s="32">
        <f>IFERROR(('2a) logm_x(t)'!DG90-'2a) logm_x(t)'!DF90-'2a)answer'!$I90)^2,"")</f>
        <v>1.6677469720242335E-2</v>
      </c>
      <c r="S207" s="32">
        <f>IFERROR(('2a) logm_x(t)'!DH90-'2a) logm_x(t)'!DG90-'2a)answer'!$I90)^2,"")</f>
        <v>9.3337903251814358E-4</v>
      </c>
      <c r="T207" s="32">
        <f>IFERROR(('2a) logm_x(t)'!DI90-'2a) logm_x(t)'!DH90-'2a)answer'!$I90)^2,"")</f>
        <v>1.5824469788657241E-2</v>
      </c>
      <c r="U207" s="32">
        <f>IFERROR(('2a) logm_x(t)'!DJ90-'2a) logm_x(t)'!DI90-'2a)answer'!$I90)^2,"")</f>
        <v>1.8287219103651768E-2</v>
      </c>
      <c r="V207" s="32">
        <f>IFERROR(('2a) logm_x(t)'!DK90-'2a) logm_x(t)'!DJ90-'2a)answer'!$I90)^2,"")</f>
        <v>1.1191081821514915E-2</v>
      </c>
      <c r="W207" s="32">
        <f>IFERROR(('2a) logm_x(t)'!DL90-'2a) logm_x(t)'!DK90-'2a)answer'!$I90)^2,"")</f>
        <v>3.7992131125660489E-6</v>
      </c>
      <c r="X207" s="32">
        <f>IFERROR(('2a) logm_x(t)'!DM90-'2a) logm_x(t)'!DL90-'2a)answer'!$I90)^2,"")</f>
        <v>7.1526306662671115E-4</v>
      </c>
      <c r="Y207" s="32">
        <f>IFERROR(('2a) logm_x(t)'!DN90-'2a) logm_x(t)'!DM90-'2a)answer'!$I90)^2,"")</f>
        <v>1.6025344596286833E-2</v>
      </c>
      <c r="Z207" s="32">
        <f>IFERROR(('2a) logm_x(t)'!DO90-'2a) logm_x(t)'!DN90-'2a)answer'!$I90)^2,"")</f>
        <v>3.4763141126198556E-4</v>
      </c>
      <c r="AA207" s="32">
        <f>IFERROR(('2a) logm_x(t)'!DP90-'2a) logm_x(t)'!DO90-'2a)answer'!$I90)^2,"")</f>
        <v>2.4465138504736958E-3</v>
      </c>
      <c r="AB207" s="32">
        <f>IFERROR(('2a) logm_x(t)'!DQ90-'2a) logm_x(t)'!DP90-'2a)answer'!$I90)^2,"")</f>
        <v>7.1678318795538121E-4</v>
      </c>
      <c r="AC207" s="32">
        <f>IFERROR(('2a) logm_x(t)'!DR90-'2a) logm_x(t)'!DQ90-'2a)answer'!$I90)^2,"")</f>
        <v>1.4962275606216031E-2</v>
      </c>
      <c r="AD207" s="32">
        <f>IFERROR(('2a) logm_x(t)'!DS90-'2a) logm_x(t)'!DR90-'2a)answer'!$I90)^2,"")</f>
        <v>1.8207917424479182E-2</v>
      </c>
      <c r="AE207" s="32">
        <f>IFERROR(('2a) logm_x(t)'!DT90-'2a) logm_x(t)'!DS90-'2a)answer'!$I90)^2,"")</f>
        <v>7.5822602639149927E-3</v>
      </c>
      <c r="AF207" s="32">
        <f>IFERROR(('2a) logm_x(t)'!DU90-'2a) logm_x(t)'!DT90-'2a)answer'!$I90)^2,"")</f>
        <v>4.6122590975423046E-3</v>
      </c>
      <c r="AG207" s="32">
        <f>IFERROR(('2a) logm_x(t)'!DV90-'2a) logm_x(t)'!DU90-'2a)answer'!$I90)^2,"")</f>
        <v>2.7316526852635254E-3</v>
      </c>
      <c r="AH207" s="32">
        <f>IFERROR(('2a) logm_x(t)'!DW90-'2a) logm_x(t)'!DV90-'2a)answer'!$I90)^2,"")</f>
        <v>9.1032479633879025E-3</v>
      </c>
      <c r="AI207" s="32">
        <f>IFERROR(('2a) logm_x(t)'!DX90-'2a) logm_x(t)'!DW90-'2a)answer'!$I90)^2,"")</f>
        <v>4.9865196162079987E-3</v>
      </c>
      <c r="AJ207" s="32">
        <f>IFERROR(('2a) logm_x(t)'!DY90-'2a) logm_x(t)'!DX90-'2a)answer'!$I90)^2,"")</f>
        <v>1.7434466468939501E-3</v>
      </c>
      <c r="AK207" s="32">
        <f>IFERROR(('2a) logm_x(t)'!DZ90-'2a) logm_x(t)'!DY90-'2a)answer'!$I90)^2,"")</f>
        <v>1.2930160606348839E-4</v>
      </c>
      <c r="AL207" s="32">
        <f>IFERROR(('2a) logm_x(t)'!EA90-'2a) logm_x(t)'!DZ90-'2a)answer'!$I90)^2,"")</f>
        <v>2.6590260471701159E-4</v>
      </c>
      <c r="AM207" s="32">
        <f>IFERROR(('2a) logm_x(t)'!EB90-'2a) logm_x(t)'!EA90-'2a)answer'!$I90)^2,"")</f>
        <v>3.4686045536060531E-3</v>
      </c>
      <c r="AN207" s="32">
        <f>IFERROR(('2a) logm_x(t)'!EC90-'2a) logm_x(t)'!EB90-'2a)answer'!$I90)^2,"")</f>
        <v>4.7543620113175838E-5</v>
      </c>
      <c r="AO207" s="32">
        <f>IFERROR(('2a) logm_x(t)'!ED90-'2a) logm_x(t)'!EC90-'2a)answer'!$I90)^2,"")</f>
        <v>1.0830699497271666E-3</v>
      </c>
      <c r="AP207" s="32">
        <f>IFERROR(('2a) logm_x(t)'!EE90-'2a) logm_x(t)'!ED90-'2a)answer'!$I90)^2,"")</f>
        <v>2.7730991440380191E-4</v>
      </c>
      <c r="AQ207" s="32">
        <f>IFERROR(('2a) logm_x(t)'!EF90-'2a) logm_x(t)'!EE90-'2a)answer'!$I90)^2,"")</f>
        <v>3.9338546385059706E-6</v>
      </c>
      <c r="AR207" s="32">
        <f>IFERROR(('2a) logm_x(t)'!EG90-'2a) logm_x(t)'!EF90-'2a)answer'!$I90)^2,"")</f>
        <v>1.0707841837440224E-5</v>
      </c>
      <c r="AS207" s="32">
        <f>IFERROR(('2a) logm_x(t)'!EH90-'2a) logm_x(t)'!EG90-'2a)answer'!$I90)^2,"")</f>
        <v>9.1543716331669335E-4</v>
      </c>
      <c r="AT207" s="32">
        <f>IFERROR(('2a) logm_x(t)'!EI90-'2a) logm_x(t)'!EH90-'2a)answer'!$I90)^2,"")</f>
        <v>1.8414312830168799E-4</v>
      </c>
      <c r="AU207" s="32">
        <f>IFERROR(('2a) logm_x(t)'!EJ90-'2a) logm_x(t)'!EI90-'2a)answer'!$I90)^2,"")</f>
        <v>6.4107093022589294E-4</v>
      </c>
      <c r="AV207" s="32">
        <f>IFERROR(('2a) logm_x(t)'!EK90-'2a) logm_x(t)'!EJ90-'2a)answer'!$I90)^2,"")</f>
        <v>1.09518204846017E-3</v>
      </c>
      <c r="AW207" s="32">
        <f>IFERROR(('2a) logm_x(t)'!EL90-'2a) logm_x(t)'!EK90-'2a)answer'!$I90)^2,"")</f>
        <v>4.6414805176852919E-4</v>
      </c>
      <c r="AX207" s="32">
        <f>IFERROR(('2a) logm_x(t)'!EM90-'2a) logm_x(t)'!EL90-'2a)answer'!$I90)^2,"")</f>
        <v>5.2264282995233878E-3</v>
      </c>
      <c r="AY207" s="32">
        <f>IFERROR(('2a) logm_x(t)'!EN90-'2a) logm_x(t)'!EM90-'2a)answer'!$I90)^2,"")</f>
        <v>7.0241126843731709E-4</v>
      </c>
      <c r="AZ207" s="32">
        <f>IFERROR(('2a) logm_x(t)'!EO90-'2a) logm_x(t)'!EN90-'2a)answer'!$I90)^2,"")</f>
        <v>1.4083362923615836E-4</v>
      </c>
      <c r="BA207" s="32">
        <f>IFERROR(('2a) logm_x(t)'!EP90-'2a) logm_x(t)'!EO90-'2a)answer'!$I90)^2,"")</f>
        <v>4.1866264302271145E-4</v>
      </c>
      <c r="BB207" s="32">
        <f>IFERROR(('2a) logm_x(t)'!EQ90-'2a) logm_x(t)'!EP90-'2a)answer'!$I90)^2,"")</f>
        <v>3.1073726520748097E-3</v>
      </c>
      <c r="BC207" s="32">
        <f>IFERROR(('2a) logm_x(t)'!ER90-'2a) logm_x(t)'!EQ90-'2a)answer'!$I90)^2,"")</f>
        <v>9.3489829534937965E-3</v>
      </c>
      <c r="BD207" s="32">
        <f>IFERROR(('2a) logm_x(t)'!ES90-'2a) logm_x(t)'!ER90-'2a)answer'!$I90)^2,"")</f>
        <v>1.0566503683546112E-2</v>
      </c>
      <c r="BE207" s="32">
        <f>IFERROR(('2a) logm_x(t)'!ET90-'2a) logm_x(t)'!ES90-'2a)answer'!$I90)^2,"")</f>
        <v>3.4435399842892289E-3</v>
      </c>
      <c r="BF207" s="32">
        <f>IFERROR(('2a) logm_x(t)'!EU90-'2a) logm_x(t)'!ET90-'2a)answer'!$I90)^2,"")</f>
        <v>3.6605530459785894E-3</v>
      </c>
      <c r="BG207" s="32">
        <f>IFERROR(('2a) logm_x(t)'!EV90-'2a) logm_x(t)'!EU90-'2a)answer'!$I90)^2,"")</f>
        <v>9.8999887219868607E-4</v>
      </c>
      <c r="BH207" s="32">
        <f>IFERROR(('2a) logm_x(t)'!EW90-'2a) logm_x(t)'!EV90-'2a)answer'!$I90)^2,"")</f>
        <v>2.7619718647705067E-3</v>
      </c>
      <c r="BI207" s="32">
        <f>IFERROR(('2a) logm_x(t)'!EX90-'2a) logm_x(t)'!EW90-'2a)answer'!$I90)^2,"")</f>
        <v>1.1351063127507789E-3</v>
      </c>
      <c r="BJ207" s="32">
        <f>IFERROR(('2a) logm_x(t)'!EY90-'2a) logm_x(t)'!EX90-'2a)answer'!$I90)^2,"")</f>
        <v>3.5513800677991611E-5</v>
      </c>
      <c r="BK207" s="32">
        <f>IFERROR(('2a) logm_x(t)'!EZ90-'2a) logm_x(t)'!EY90-'2a)answer'!$I90)^2,"")</f>
        <v>9.9054072781859796E-4</v>
      </c>
      <c r="BL207" s="32">
        <f>IFERROR(('2a) logm_x(t)'!FA90-'2a) logm_x(t)'!EZ90-'2a)answer'!$I90)^2,"")</f>
        <v>4.4556730399010437E-3</v>
      </c>
      <c r="BM207" s="32">
        <f>IFERROR(('2a) logm_x(t)'!FB90-'2a) logm_x(t)'!FA90-'2a)answer'!$I90)^2,"")</f>
        <v>1.7596932335793534E-3</v>
      </c>
      <c r="BN207" s="32">
        <f>IFERROR(('2a) logm_x(t)'!FC90-'2a) logm_x(t)'!FB90-'2a)answer'!$I90)^2,"")</f>
        <v>1.0388243490545599E-2</v>
      </c>
      <c r="BO207" s="32">
        <f>IFERROR(('2a) logm_x(t)'!FD90-'2a) logm_x(t)'!FC90-'2a)answer'!$I90)^2,"")</f>
        <v>2.7960192850307548E-2</v>
      </c>
      <c r="BP207" s="32">
        <f>IFERROR(('2a) logm_x(t)'!FE90-'2a) logm_x(t)'!FD90-'2a)answer'!$I90)^2,"")</f>
        <v>5.2114517990879483E-3</v>
      </c>
      <c r="BQ207" s="32">
        <f>IFERROR(('2a) logm_x(t)'!FF90-'2a) logm_x(t)'!FE90-'2a)answer'!$I90)^2,"")</f>
        <v>3.2902438470140417E-4</v>
      </c>
      <c r="BR207" s="32">
        <f>IFERROR(('2a) logm_x(t)'!FG90-'2a) logm_x(t)'!FF90-'2a)answer'!$I90)^2,"")</f>
        <v>2.4276806139749507E-5</v>
      </c>
      <c r="BS207" s="32">
        <f>IFERROR(('2a) logm_x(t)'!FH90-'2a) logm_x(t)'!FG90-'2a)answer'!$I90)^2,"")</f>
        <v>8.7874103897972559E-3</v>
      </c>
      <c r="BT207" s="32">
        <f>IFERROR(('2a) logm_x(t)'!FI90-'2a) logm_x(t)'!FH90-'2a)answer'!$I90)^2,"")</f>
        <v>1.4932872658108901E-3</v>
      </c>
      <c r="BU207" s="32">
        <f>IFERROR(('2a) logm_x(t)'!FJ90-'2a) logm_x(t)'!FI90-'2a)answer'!$I90)^2,"")</f>
        <v>1.6290722704154843E-3</v>
      </c>
      <c r="BV207" s="32">
        <f>IFERROR(('2a) logm_x(t)'!FK90-'2a) logm_x(t)'!FJ90-'2a)answer'!$I90)^2,"")</f>
        <v>4.85101936269556E-3</v>
      </c>
      <c r="BW207" s="32">
        <f>IFERROR(('2a) logm_x(t)'!FL90-'2a) logm_x(t)'!FK90-'2a)answer'!$I90)^2,"")</f>
        <v>1.1445132770574354E-4</v>
      </c>
      <c r="BX207" s="32">
        <f>IFERROR(('2a) logm_x(t)'!FM90-'2a) logm_x(t)'!FL90-'2a)answer'!$I90)^2,"")</f>
        <v>8.6151213643064395E-4</v>
      </c>
      <c r="BY207" s="32">
        <f>IFERROR(('2a) logm_x(t)'!FN90-'2a) logm_x(t)'!FM90-'2a)answer'!$I90)^2,"")</f>
        <v>9.0811946914300665E-4</v>
      </c>
      <c r="BZ207" s="32">
        <f>IFERROR(('2a) logm_x(t)'!FO90-'2a) logm_x(t)'!FN90-'2a)answer'!$I90)^2,"")</f>
        <v>1.4350780073145622E-3</v>
      </c>
      <c r="CA207" s="32">
        <f>IFERROR(('2a) logm_x(t)'!FP90-'2a) logm_x(t)'!FO90-'2a)answer'!$I90)^2,"")</f>
        <v>2.858615169283857E-3</v>
      </c>
      <c r="CB207" s="32">
        <f>IFERROR(('2a) logm_x(t)'!FQ90-'2a) logm_x(t)'!FP90-'2a)answer'!$I90)^2,"")</f>
        <v>1.3014477450721824E-4</v>
      </c>
      <c r="CC207" s="32">
        <f>IFERROR(('2a) logm_x(t)'!FR90-'2a) logm_x(t)'!FQ90-'2a)answer'!$I90)^2,"")</f>
        <v>6.2459650257352608E-5</v>
      </c>
      <c r="CD207" s="32">
        <f>IFERROR(('2a) logm_x(t)'!FS90-'2a) logm_x(t)'!FR90-'2a)answer'!$I90)^2,"")</f>
        <v>1.8169951115308859E-3</v>
      </c>
      <c r="CE207" s="32">
        <f>IFERROR(('2a) logm_x(t)'!FT90-'2a) logm_x(t)'!FS90-'2a)answer'!$I90)^2,"")</f>
        <v>1.1612557459011912E-3</v>
      </c>
      <c r="CF207" s="32">
        <f>IFERROR(('2a) logm_x(t)'!FU90-'2a) logm_x(t)'!FT90-'2a)answer'!$I90)^2,"")</f>
        <v>5.333046853889978E-3</v>
      </c>
      <c r="CG207" s="32">
        <f>IFERROR(('2a) logm_x(t)'!FV90-'2a) logm_x(t)'!FU90-'2a)answer'!$I90)^2,"")</f>
        <v>6.8019389526065678E-4</v>
      </c>
      <c r="CH207" s="32">
        <f>IFERROR(('2a) logm_x(t)'!FW90-'2a) logm_x(t)'!FV90-'2a)answer'!$I90)^2,"")</f>
        <v>3.8611447236688527E-5</v>
      </c>
      <c r="CI207" s="32">
        <f>IFERROR(('2a) logm_x(t)'!FX90-'2a) logm_x(t)'!FW90-'2a)answer'!$I90)^2,"")</f>
        <v>1.6055357425183827E-4</v>
      </c>
      <c r="CJ207" s="32">
        <f>IFERROR(('2a) logm_x(t)'!FY90-'2a) logm_x(t)'!FX90-'2a)answer'!$I90)^2,"")</f>
        <v>4.7698771078999127E-4</v>
      </c>
      <c r="CK207" s="32">
        <f>IFERROR(('2a) logm_x(t)'!FZ90-'2a) logm_x(t)'!FY90-'2a)answer'!$I90)^2,"")</f>
        <v>3.1067953414181434E-4</v>
      </c>
      <c r="CL207" s="32">
        <f>IFERROR(('2a) logm_x(t)'!GA90-'2a) logm_x(t)'!FZ90-'2a)answer'!$I90)^2,"")</f>
        <v>2.9671874573552041E-3</v>
      </c>
      <c r="CM207" s="32">
        <f>IFERROR(('2a) logm_x(t)'!GB90-'2a) logm_x(t)'!GA90-'2a)answer'!$I90)^2,"")</f>
        <v>8.3428125250084015E-5</v>
      </c>
      <c r="CN207" s="32">
        <f>IFERROR(('2a) logm_x(t)'!GC90-'2a) logm_x(t)'!GB90-'2a)answer'!$I90)^2,"")</f>
        <v>3.9366103708715736E-4</v>
      </c>
    </row>
    <row r="208" spans="1:92" x14ac:dyDescent="0.25">
      <c r="A208" s="31">
        <f t="shared" si="12"/>
        <v>88</v>
      </c>
      <c r="C208" s="32">
        <f>IFERROR(('2a) logm_x(t)'!CR91-'2a) logm_x(t)'!CQ91-'2a)answer'!$I91)^2,"")</f>
        <v>2.5353018100906885E-2</v>
      </c>
      <c r="D208" s="32">
        <f>IFERROR(('2a) logm_x(t)'!CS91-'2a) logm_x(t)'!CR91-'2a)answer'!$I91)^2,"")</f>
        <v>2.5811703650291493E-2</v>
      </c>
      <c r="E208" s="32">
        <f>IFERROR(('2a) logm_x(t)'!CT91-'2a) logm_x(t)'!CS91-'2a)answer'!$I91)^2,"")</f>
        <v>4.9729664971923708E-2</v>
      </c>
      <c r="F208" s="32">
        <f>IFERROR(('2a) logm_x(t)'!CU91-'2a) logm_x(t)'!CT91-'2a)answer'!$I91)^2,"")</f>
        <v>2.5326009125849707E-4</v>
      </c>
      <c r="G208" s="32">
        <f>IFERROR(('2a) logm_x(t)'!CV91-'2a) logm_x(t)'!CU91-'2a)answer'!$I91)^2,"")</f>
        <v>1.9718502054213373E-4</v>
      </c>
      <c r="H208" s="32">
        <f>IFERROR(('2a) logm_x(t)'!CW91-'2a) logm_x(t)'!CV91-'2a)answer'!$I91)^2,"")</f>
        <v>3.8876621760149006E-2</v>
      </c>
      <c r="I208" s="32">
        <f>IFERROR(('2a) logm_x(t)'!CX91-'2a) logm_x(t)'!CW91-'2a)answer'!$I91)^2,"")</f>
        <v>2.3966327362128781E-3</v>
      </c>
      <c r="J208" s="32">
        <f>IFERROR(('2a) logm_x(t)'!CY91-'2a) logm_x(t)'!CX91-'2a)answer'!$I91)^2,"")</f>
        <v>3.0992067724108807E-4</v>
      </c>
      <c r="K208" s="32">
        <f>IFERROR(('2a) logm_x(t)'!CZ91-'2a) logm_x(t)'!CY91-'2a)answer'!$I91)^2,"")</f>
        <v>7.2933582775109917E-2</v>
      </c>
      <c r="L208" s="32">
        <f>IFERROR(('2a) logm_x(t)'!DA91-'2a) logm_x(t)'!CZ91-'2a)answer'!$I91)^2,"")</f>
        <v>1.4220700035300772E-3</v>
      </c>
      <c r="M208" s="32">
        <f>IFERROR(('2a) logm_x(t)'!DB91-'2a) logm_x(t)'!DA91-'2a)answer'!$I91)^2,"")</f>
        <v>4.0977943665644863E-3</v>
      </c>
      <c r="N208" s="32">
        <f>IFERROR(('2a) logm_x(t)'!DC91-'2a) logm_x(t)'!DB91-'2a)answer'!$I91)^2,"")</f>
        <v>5.8779334270503128E-3</v>
      </c>
      <c r="O208" s="32">
        <f>IFERROR(('2a) logm_x(t)'!DD91-'2a) logm_x(t)'!DC91-'2a)answer'!$I91)^2,"")</f>
        <v>1.2041110412929082E-3</v>
      </c>
      <c r="P208" s="32">
        <f>IFERROR(('2a) logm_x(t)'!DE91-'2a) logm_x(t)'!DD91-'2a)answer'!$I91)^2,"")</f>
        <v>4.5064815963244461E-3</v>
      </c>
      <c r="Q208" s="32">
        <f>IFERROR(('2a) logm_x(t)'!DF91-'2a) logm_x(t)'!DE91-'2a)answer'!$I91)^2,"")</f>
        <v>3.027556753965404E-2</v>
      </c>
      <c r="R208" s="32">
        <f>IFERROR(('2a) logm_x(t)'!DG91-'2a) logm_x(t)'!DF91-'2a)answer'!$I91)^2,"")</f>
        <v>5.3586220619057214E-3</v>
      </c>
      <c r="S208" s="32">
        <f>IFERROR(('2a) logm_x(t)'!DH91-'2a) logm_x(t)'!DG91-'2a)answer'!$I91)^2,"")</f>
        <v>4.4771068259767312E-3</v>
      </c>
      <c r="T208" s="32">
        <f>IFERROR(('2a) logm_x(t)'!DI91-'2a) logm_x(t)'!DH91-'2a)answer'!$I91)^2,"")</f>
        <v>1.4161668451207811E-2</v>
      </c>
      <c r="U208" s="32">
        <f>IFERROR(('2a) logm_x(t)'!DJ91-'2a) logm_x(t)'!DI91-'2a)answer'!$I91)^2,"")</f>
        <v>1.5119213155034531E-2</v>
      </c>
      <c r="V208" s="32">
        <f>IFERROR(('2a) logm_x(t)'!DK91-'2a) logm_x(t)'!DJ91-'2a)answer'!$I91)^2,"")</f>
        <v>9.4689846937421988E-3</v>
      </c>
      <c r="W208" s="32">
        <f>IFERROR(('2a) logm_x(t)'!DL91-'2a) logm_x(t)'!DK91-'2a)answer'!$I91)^2,"")</f>
        <v>2.952652282643203E-2</v>
      </c>
      <c r="X208" s="32">
        <f>IFERROR(('2a) logm_x(t)'!DM91-'2a) logm_x(t)'!DL91-'2a)answer'!$I91)^2,"")</f>
        <v>2.7904764510532233E-7</v>
      </c>
      <c r="Y208" s="32">
        <f>IFERROR(('2a) logm_x(t)'!DN91-'2a) logm_x(t)'!DM91-'2a)answer'!$I91)^2,"")</f>
        <v>1.4648237976814072E-2</v>
      </c>
      <c r="Z208" s="32">
        <f>IFERROR(('2a) logm_x(t)'!DO91-'2a) logm_x(t)'!DN91-'2a)answer'!$I91)^2,"")</f>
        <v>1.2178994551335632E-2</v>
      </c>
      <c r="AA208" s="32">
        <f>IFERROR(('2a) logm_x(t)'!DP91-'2a) logm_x(t)'!DO91-'2a)answer'!$I91)^2,"")</f>
        <v>5.8875809832912651E-4</v>
      </c>
      <c r="AB208" s="32">
        <f>IFERROR(('2a) logm_x(t)'!DQ91-'2a) logm_x(t)'!DP91-'2a)answer'!$I91)^2,"")</f>
        <v>9.634321733224609E-3</v>
      </c>
      <c r="AC208" s="32">
        <f>IFERROR(('2a) logm_x(t)'!DR91-'2a) logm_x(t)'!DQ91-'2a)answer'!$I91)^2,"")</f>
        <v>4.6159673596705611E-4</v>
      </c>
      <c r="AD208" s="32">
        <f>IFERROR(('2a) logm_x(t)'!DS91-'2a) logm_x(t)'!DR91-'2a)answer'!$I91)^2,"")</f>
        <v>2.1380907209959204E-2</v>
      </c>
      <c r="AE208" s="32">
        <f>IFERROR(('2a) logm_x(t)'!DT91-'2a) logm_x(t)'!DS91-'2a)answer'!$I91)^2,"")</f>
        <v>1.5809040776753776E-2</v>
      </c>
      <c r="AF208" s="32">
        <f>IFERROR(('2a) logm_x(t)'!DU91-'2a) logm_x(t)'!DT91-'2a)answer'!$I91)^2,"")</f>
        <v>1.1207821446205049E-3</v>
      </c>
      <c r="AG208" s="32">
        <f>IFERROR(('2a) logm_x(t)'!DV91-'2a) logm_x(t)'!DU91-'2a)answer'!$I91)^2,"")</f>
        <v>2.9826833070625949E-4</v>
      </c>
      <c r="AH208" s="32">
        <f>IFERROR(('2a) logm_x(t)'!DW91-'2a) logm_x(t)'!DV91-'2a)answer'!$I91)^2,"")</f>
        <v>3.4294290599267453E-3</v>
      </c>
      <c r="AI208" s="32">
        <f>IFERROR(('2a) logm_x(t)'!DX91-'2a) logm_x(t)'!DW91-'2a)answer'!$I91)^2,"")</f>
        <v>2.1262281805961531E-2</v>
      </c>
      <c r="AJ208" s="32">
        <f>IFERROR(('2a) logm_x(t)'!DY91-'2a) logm_x(t)'!DX91-'2a)answer'!$I91)^2,"")</f>
        <v>6.3285095811489002E-3</v>
      </c>
      <c r="AK208" s="32">
        <f>IFERROR(('2a) logm_x(t)'!DZ91-'2a) logm_x(t)'!DY91-'2a)answer'!$I91)^2,"")</f>
        <v>4.7302089844751382E-3</v>
      </c>
      <c r="AL208" s="32">
        <f>IFERROR(('2a) logm_x(t)'!EA91-'2a) logm_x(t)'!DZ91-'2a)answer'!$I91)^2,"")</f>
        <v>2.1888429575049551E-2</v>
      </c>
      <c r="AM208" s="32">
        <f>IFERROR(('2a) logm_x(t)'!EB91-'2a) logm_x(t)'!EA91-'2a)answer'!$I91)^2,"")</f>
        <v>3.2291000289233129E-3</v>
      </c>
      <c r="AN208" s="32">
        <f>IFERROR(('2a) logm_x(t)'!EC91-'2a) logm_x(t)'!EB91-'2a)answer'!$I91)^2,"")</f>
        <v>8.9486209756584108E-3</v>
      </c>
      <c r="AO208" s="32">
        <f>IFERROR(('2a) logm_x(t)'!ED91-'2a) logm_x(t)'!EC91-'2a)answer'!$I91)^2,"")</f>
        <v>9.4252189355097972E-3</v>
      </c>
      <c r="AP208" s="32">
        <f>IFERROR(('2a) logm_x(t)'!EE91-'2a) logm_x(t)'!ED91-'2a)answer'!$I91)^2,"")</f>
        <v>1.3898208172437219E-3</v>
      </c>
      <c r="AQ208" s="32">
        <f>IFERROR(('2a) logm_x(t)'!EF91-'2a) logm_x(t)'!EE91-'2a)answer'!$I91)^2,"")</f>
        <v>1.8128787725683109E-3</v>
      </c>
      <c r="AR208" s="32">
        <f>IFERROR(('2a) logm_x(t)'!EG91-'2a) logm_x(t)'!EF91-'2a)answer'!$I91)^2,"")</f>
        <v>9.9404055074969501E-3</v>
      </c>
      <c r="AS208" s="32">
        <f>IFERROR(('2a) logm_x(t)'!EH91-'2a) logm_x(t)'!EG91-'2a)answer'!$I91)^2,"")</f>
        <v>1.1820078379443254E-3</v>
      </c>
      <c r="AT208" s="32">
        <f>IFERROR(('2a) logm_x(t)'!EI91-'2a) logm_x(t)'!EH91-'2a)answer'!$I91)^2,"")</f>
        <v>5.5980619290640508E-4</v>
      </c>
      <c r="AU208" s="32">
        <f>IFERROR(('2a) logm_x(t)'!EJ91-'2a) logm_x(t)'!EI91-'2a)answer'!$I91)^2,"")</f>
        <v>5.25911549943168E-3</v>
      </c>
      <c r="AV208" s="32">
        <f>IFERROR(('2a) logm_x(t)'!EK91-'2a) logm_x(t)'!EJ91-'2a)answer'!$I91)^2,"")</f>
        <v>1.5388455566414033E-2</v>
      </c>
      <c r="AW208" s="32">
        <f>IFERROR(('2a) logm_x(t)'!EL91-'2a) logm_x(t)'!EK91-'2a)answer'!$I91)^2,"")</f>
        <v>1.6519782802556733E-2</v>
      </c>
      <c r="AX208" s="32">
        <f>IFERROR(('2a) logm_x(t)'!EM91-'2a) logm_x(t)'!EL91-'2a)answer'!$I91)^2,"")</f>
        <v>1.2596901131585347E-2</v>
      </c>
      <c r="AY208" s="32">
        <f>IFERROR(('2a) logm_x(t)'!EN91-'2a) logm_x(t)'!EM91-'2a)answer'!$I91)^2,"")</f>
        <v>1.6041235756665693E-5</v>
      </c>
      <c r="AZ208" s="32">
        <f>IFERROR(('2a) logm_x(t)'!EO91-'2a) logm_x(t)'!EN91-'2a)answer'!$I91)^2,"")</f>
        <v>3.278391954646196E-4</v>
      </c>
      <c r="BA208" s="32">
        <f>IFERROR(('2a) logm_x(t)'!EP91-'2a) logm_x(t)'!EO91-'2a)answer'!$I91)^2,"")</f>
        <v>4.5890470614589436E-4</v>
      </c>
      <c r="BB208" s="32">
        <f>IFERROR(('2a) logm_x(t)'!EQ91-'2a) logm_x(t)'!EP91-'2a)answer'!$I91)^2,"")</f>
        <v>1.1508910466496442E-3</v>
      </c>
      <c r="BC208" s="32">
        <f>IFERROR(('2a) logm_x(t)'!ER91-'2a) logm_x(t)'!EQ91-'2a)answer'!$I91)^2,"")</f>
        <v>1.2839764508148748E-4</v>
      </c>
      <c r="BD208" s="32">
        <f>IFERROR(('2a) logm_x(t)'!ES91-'2a) logm_x(t)'!ER91-'2a)answer'!$I91)^2,"")</f>
        <v>2.4519740612178082E-3</v>
      </c>
      <c r="BE208" s="32">
        <f>IFERROR(('2a) logm_x(t)'!ET91-'2a) logm_x(t)'!ES91-'2a)answer'!$I91)^2,"")</f>
        <v>1.2353932402891391E-3</v>
      </c>
      <c r="BF208" s="32">
        <f>IFERROR(('2a) logm_x(t)'!EU91-'2a) logm_x(t)'!ET91-'2a)answer'!$I91)^2,"")</f>
        <v>1.7461698017858815E-3</v>
      </c>
      <c r="BG208" s="32">
        <f>IFERROR(('2a) logm_x(t)'!EV91-'2a) logm_x(t)'!EU91-'2a)answer'!$I91)^2,"")</f>
        <v>2.2064727247939264E-3</v>
      </c>
      <c r="BH208" s="32">
        <f>IFERROR(('2a) logm_x(t)'!EW91-'2a) logm_x(t)'!EV91-'2a)answer'!$I91)^2,"")</f>
        <v>8.9752326848364114E-4</v>
      </c>
      <c r="BI208" s="32">
        <f>IFERROR(('2a) logm_x(t)'!EX91-'2a) logm_x(t)'!EW91-'2a)answer'!$I91)^2,"")</f>
        <v>3.9420393932537956E-5</v>
      </c>
      <c r="BJ208" s="32">
        <f>IFERROR(('2a) logm_x(t)'!EY91-'2a) logm_x(t)'!EX91-'2a)answer'!$I91)^2,"")</f>
        <v>1.2119966158338217E-4</v>
      </c>
      <c r="BK208" s="32">
        <f>IFERROR(('2a) logm_x(t)'!EZ91-'2a) logm_x(t)'!EY91-'2a)answer'!$I91)^2,"")</f>
        <v>1.4254004212948589E-3</v>
      </c>
      <c r="BL208" s="32">
        <f>IFERROR(('2a) logm_x(t)'!FA91-'2a) logm_x(t)'!EZ91-'2a)answer'!$I91)^2,"")</f>
        <v>1.5549173174782709E-3</v>
      </c>
      <c r="BM208" s="32">
        <f>IFERROR(('2a) logm_x(t)'!FB91-'2a) logm_x(t)'!FA91-'2a)answer'!$I91)^2,"")</f>
        <v>2.2337494512041089E-6</v>
      </c>
      <c r="BN208" s="32">
        <f>IFERROR(('2a) logm_x(t)'!FC91-'2a) logm_x(t)'!FB91-'2a)answer'!$I91)^2,"")</f>
        <v>6.0409005063390281E-3</v>
      </c>
      <c r="BO208" s="32">
        <f>IFERROR(('2a) logm_x(t)'!FD91-'2a) logm_x(t)'!FC91-'2a)answer'!$I91)^2,"")</f>
        <v>9.955524423591218E-3</v>
      </c>
      <c r="BP208" s="32">
        <f>IFERROR(('2a) logm_x(t)'!FE91-'2a) logm_x(t)'!FD91-'2a)answer'!$I91)^2,"")</f>
        <v>3.0203192210307079E-4</v>
      </c>
      <c r="BQ208" s="32">
        <f>IFERROR(('2a) logm_x(t)'!FF91-'2a) logm_x(t)'!FE91-'2a)answer'!$I91)^2,"")</f>
        <v>1.817198494544628E-3</v>
      </c>
      <c r="BR208" s="32">
        <f>IFERROR(('2a) logm_x(t)'!FG91-'2a) logm_x(t)'!FF91-'2a)answer'!$I91)^2,"")</f>
        <v>7.0345100606635383E-3</v>
      </c>
      <c r="BS208" s="32">
        <f>IFERROR(('2a) logm_x(t)'!FH91-'2a) logm_x(t)'!FG91-'2a)answer'!$I91)^2,"")</f>
        <v>1.4805140196005942E-2</v>
      </c>
      <c r="BT208" s="32">
        <f>IFERROR(('2a) logm_x(t)'!FI91-'2a) logm_x(t)'!FH91-'2a)answer'!$I91)^2,"")</f>
        <v>2.9578761295162323E-3</v>
      </c>
      <c r="BU208" s="32">
        <f>IFERROR(('2a) logm_x(t)'!FJ91-'2a) logm_x(t)'!FI91-'2a)answer'!$I91)^2,"")</f>
        <v>2.8197283787677476E-4</v>
      </c>
      <c r="BV208" s="32">
        <f>IFERROR(('2a) logm_x(t)'!FK91-'2a) logm_x(t)'!FJ91-'2a)answer'!$I91)^2,"")</f>
        <v>1.901360456828602E-4</v>
      </c>
      <c r="BW208" s="32">
        <f>IFERROR(('2a) logm_x(t)'!FL91-'2a) logm_x(t)'!FK91-'2a)answer'!$I91)^2,"")</f>
        <v>1.2411434765014773E-3</v>
      </c>
      <c r="BX208" s="32">
        <f>IFERROR(('2a) logm_x(t)'!FM91-'2a) logm_x(t)'!FL91-'2a)answer'!$I91)^2,"")</f>
        <v>8.8886848166469729E-4</v>
      </c>
      <c r="BY208" s="32">
        <f>IFERROR(('2a) logm_x(t)'!FN91-'2a) logm_x(t)'!FM91-'2a)answer'!$I91)^2,"")</f>
        <v>8.3365316192610545E-5</v>
      </c>
      <c r="BZ208" s="32">
        <f>IFERROR(('2a) logm_x(t)'!FO91-'2a) logm_x(t)'!FN91-'2a)answer'!$I91)^2,"")</f>
        <v>8.6315804861576164E-4</v>
      </c>
      <c r="CA208" s="32">
        <f>IFERROR(('2a) logm_x(t)'!FP91-'2a) logm_x(t)'!FO91-'2a)answer'!$I91)^2,"")</f>
        <v>8.7622598234957225E-4</v>
      </c>
      <c r="CB208" s="32">
        <f>IFERROR(('2a) logm_x(t)'!FQ91-'2a) logm_x(t)'!FP91-'2a)answer'!$I91)^2,"")</f>
        <v>2.0255191892755895E-5</v>
      </c>
      <c r="CC208" s="32">
        <f>IFERROR(('2a) logm_x(t)'!FR91-'2a) logm_x(t)'!FQ91-'2a)answer'!$I91)^2,"")</f>
        <v>2.6341923951899641E-4</v>
      </c>
      <c r="CD208" s="32">
        <f>IFERROR(('2a) logm_x(t)'!FS91-'2a) logm_x(t)'!FR91-'2a)answer'!$I91)^2,"")</f>
        <v>1.6665280636675057E-4</v>
      </c>
      <c r="CE208" s="32">
        <f>IFERROR(('2a) logm_x(t)'!FT91-'2a) logm_x(t)'!FS91-'2a)answer'!$I91)^2,"")</f>
        <v>4.5147096971842706E-5</v>
      </c>
      <c r="CF208" s="32">
        <f>IFERROR(('2a) logm_x(t)'!FU91-'2a) logm_x(t)'!FT91-'2a)answer'!$I91)^2,"")</f>
        <v>9.5186304435492311E-4</v>
      </c>
      <c r="CG208" s="32">
        <f>IFERROR(('2a) logm_x(t)'!FV91-'2a) logm_x(t)'!FU91-'2a)answer'!$I91)^2,"")</f>
        <v>4.5468064866808549E-3</v>
      </c>
      <c r="CH208" s="32">
        <f>IFERROR(('2a) logm_x(t)'!FW91-'2a) logm_x(t)'!FV91-'2a)answer'!$I91)^2,"")</f>
        <v>2.7364137154588866E-3</v>
      </c>
      <c r="CI208" s="32">
        <f>IFERROR(('2a) logm_x(t)'!FX91-'2a) logm_x(t)'!FW91-'2a)answer'!$I91)^2,"")</f>
        <v>1.1421264678162443E-5</v>
      </c>
      <c r="CJ208" s="32">
        <f>IFERROR(('2a) logm_x(t)'!FY91-'2a) logm_x(t)'!FX91-'2a)answer'!$I91)^2,"")</f>
        <v>2.6597304292944149E-4</v>
      </c>
      <c r="CK208" s="32">
        <f>IFERROR(('2a) logm_x(t)'!FZ91-'2a) logm_x(t)'!FY91-'2a)answer'!$I91)^2,"")</f>
        <v>1.5944976820064236E-3</v>
      </c>
      <c r="CL208" s="32">
        <f>IFERROR(('2a) logm_x(t)'!GA91-'2a) logm_x(t)'!FZ91-'2a)answer'!$I91)^2,"")</f>
        <v>3.547954347654455E-3</v>
      </c>
      <c r="CM208" s="32">
        <f>IFERROR(('2a) logm_x(t)'!GB91-'2a) logm_x(t)'!GA91-'2a)answer'!$I91)^2,"")</f>
        <v>6.4269531193322143E-4</v>
      </c>
      <c r="CN208" s="32">
        <f>IFERROR(('2a) logm_x(t)'!GC91-'2a) logm_x(t)'!GB91-'2a)answer'!$I91)^2,"")</f>
        <v>4.687403762945277E-4</v>
      </c>
    </row>
    <row r="209" spans="1:92" x14ac:dyDescent="0.25">
      <c r="A209" s="31">
        <f t="shared" si="12"/>
        <v>89</v>
      </c>
      <c r="C209" s="32">
        <f>IFERROR(('2a) logm_x(t)'!CR92-'2a) logm_x(t)'!CQ92-'2a)answer'!$I92)^2,"")</f>
        <v>3.1188741309748362E-3</v>
      </c>
      <c r="D209" s="32">
        <f>IFERROR(('2a) logm_x(t)'!CS92-'2a) logm_x(t)'!CR92-'2a)answer'!$I92)^2,"")</f>
        <v>8.9433381366470735E-2</v>
      </c>
      <c r="E209" s="32">
        <f>IFERROR(('2a) logm_x(t)'!CT92-'2a) logm_x(t)'!CS92-'2a)answer'!$I92)^2,"")</f>
        <v>1.911220954894597E-2</v>
      </c>
      <c r="F209" s="32">
        <f>IFERROR(('2a) logm_x(t)'!CU92-'2a) logm_x(t)'!CT92-'2a)answer'!$I92)^2,"")</f>
        <v>1.410848890113583E-2</v>
      </c>
      <c r="G209" s="32">
        <f>IFERROR(('2a) logm_x(t)'!CV92-'2a) logm_x(t)'!CU92-'2a)answer'!$I92)^2,"")</f>
        <v>1.1704722408047805E-2</v>
      </c>
      <c r="H209" s="32">
        <f>IFERROR(('2a) logm_x(t)'!CW92-'2a) logm_x(t)'!CV92-'2a)answer'!$I92)^2,"")</f>
        <v>3.0236519744159156E-3</v>
      </c>
      <c r="I209" s="32">
        <f>IFERROR(('2a) logm_x(t)'!CX92-'2a) logm_x(t)'!CW92-'2a)answer'!$I92)^2,"")</f>
        <v>1.7578731935601196E-3</v>
      </c>
      <c r="J209" s="32">
        <f>IFERROR(('2a) logm_x(t)'!CY92-'2a) logm_x(t)'!CX92-'2a)answer'!$I92)^2,"")</f>
        <v>1.1954686106783838E-3</v>
      </c>
      <c r="K209" s="32">
        <f>IFERROR(('2a) logm_x(t)'!CZ92-'2a) logm_x(t)'!CY92-'2a)answer'!$I92)^2,"")</f>
        <v>1.6361283127196984E-3</v>
      </c>
      <c r="L209" s="32">
        <f>IFERROR(('2a) logm_x(t)'!DA92-'2a) logm_x(t)'!CZ92-'2a)answer'!$I92)^2,"")</f>
        <v>6.5285564938955265E-3</v>
      </c>
      <c r="M209" s="32">
        <f>IFERROR(('2a) logm_x(t)'!DB92-'2a) logm_x(t)'!DA92-'2a)answer'!$I92)^2,"")</f>
        <v>2.7125707532220047E-4</v>
      </c>
      <c r="N209" s="32">
        <f>IFERROR(('2a) logm_x(t)'!DC92-'2a) logm_x(t)'!DB92-'2a)answer'!$I92)^2,"")</f>
        <v>1.029657198855227E-2</v>
      </c>
      <c r="O209" s="32">
        <f>IFERROR(('2a) logm_x(t)'!DD92-'2a) logm_x(t)'!DC92-'2a)answer'!$I92)^2,"")</f>
        <v>8.0205232008657892E-3</v>
      </c>
      <c r="P209" s="32">
        <f>IFERROR(('2a) logm_x(t)'!DE92-'2a) logm_x(t)'!DD92-'2a)answer'!$I92)^2,"")</f>
        <v>2.8398009154249645E-3</v>
      </c>
      <c r="Q209" s="32">
        <f>IFERROR(('2a) logm_x(t)'!DF92-'2a) logm_x(t)'!DE92-'2a)answer'!$I92)^2,"")</f>
        <v>1.0679889220073371E-2</v>
      </c>
      <c r="R209" s="32">
        <f>IFERROR(('2a) logm_x(t)'!DG92-'2a) logm_x(t)'!DF92-'2a)answer'!$I92)^2,"")</f>
        <v>1.0513152623668495E-3</v>
      </c>
      <c r="S209" s="32">
        <f>IFERROR(('2a) logm_x(t)'!DH92-'2a) logm_x(t)'!DG92-'2a)answer'!$I92)^2,"")</f>
        <v>4.4997425532126338E-3</v>
      </c>
      <c r="T209" s="32">
        <f>IFERROR(('2a) logm_x(t)'!DI92-'2a) logm_x(t)'!DH92-'2a)answer'!$I92)^2,"")</f>
        <v>2.1804119901031489E-2</v>
      </c>
      <c r="U209" s="32">
        <f>IFERROR(('2a) logm_x(t)'!DJ92-'2a) logm_x(t)'!DI92-'2a)answer'!$I92)^2,"")</f>
        <v>4.881148804670718E-2</v>
      </c>
      <c r="V209" s="32">
        <f>IFERROR(('2a) logm_x(t)'!DK92-'2a) logm_x(t)'!DJ92-'2a)answer'!$I92)^2,"")</f>
        <v>1.7842460513780259E-2</v>
      </c>
      <c r="W209" s="32">
        <f>IFERROR(('2a) logm_x(t)'!DL92-'2a) logm_x(t)'!DK92-'2a)answer'!$I92)^2,"")</f>
        <v>1.5781784168577167E-3</v>
      </c>
      <c r="X209" s="32">
        <f>IFERROR(('2a) logm_x(t)'!DM92-'2a) logm_x(t)'!DL92-'2a)answer'!$I92)^2,"")</f>
        <v>2.1277193122485702E-2</v>
      </c>
      <c r="Y209" s="32">
        <f>IFERROR(('2a) logm_x(t)'!DN92-'2a) logm_x(t)'!DM92-'2a)answer'!$I92)^2,"")</f>
        <v>4.5398342888306369E-3</v>
      </c>
      <c r="Z209" s="32">
        <f>IFERROR(('2a) logm_x(t)'!DO92-'2a) logm_x(t)'!DN92-'2a)answer'!$I92)^2,"")</f>
        <v>3.6856814997579394E-4</v>
      </c>
      <c r="AA209" s="32">
        <f>IFERROR(('2a) logm_x(t)'!DP92-'2a) logm_x(t)'!DO92-'2a)answer'!$I92)^2,"")</f>
        <v>1.8008063022970986E-4</v>
      </c>
      <c r="AB209" s="32">
        <f>IFERROR(('2a) logm_x(t)'!DQ92-'2a) logm_x(t)'!DP92-'2a)answer'!$I92)^2,"")</f>
        <v>3.3404154711785929E-3</v>
      </c>
      <c r="AC209" s="32">
        <f>IFERROR(('2a) logm_x(t)'!DR92-'2a) logm_x(t)'!DQ92-'2a)answer'!$I92)^2,"")</f>
        <v>4.6047778015424938E-3</v>
      </c>
      <c r="AD209" s="32">
        <f>IFERROR(('2a) logm_x(t)'!DS92-'2a) logm_x(t)'!DR92-'2a)answer'!$I92)^2,"")</f>
        <v>5.5034617643592533E-3</v>
      </c>
      <c r="AE209" s="32">
        <f>IFERROR(('2a) logm_x(t)'!DT92-'2a) logm_x(t)'!DS92-'2a)answer'!$I92)^2,"")</f>
        <v>1.6484422639100326E-4</v>
      </c>
      <c r="AF209" s="32">
        <f>IFERROR(('2a) logm_x(t)'!DU92-'2a) logm_x(t)'!DT92-'2a)answer'!$I92)^2,"")</f>
        <v>5.0908793070180763E-3</v>
      </c>
      <c r="AG209" s="32">
        <f>IFERROR(('2a) logm_x(t)'!DV92-'2a) logm_x(t)'!DU92-'2a)answer'!$I92)^2,"")</f>
        <v>9.8205672377069114E-5</v>
      </c>
      <c r="AH209" s="32">
        <f>IFERROR(('2a) logm_x(t)'!DW92-'2a) logm_x(t)'!DV92-'2a)answer'!$I92)^2,"")</f>
        <v>3.0757831335417951E-3</v>
      </c>
      <c r="AI209" s="32">
        <f>IFERROR(('2a) logm_x(t)'!DX92-'2a) logm_x(t)'!DW92-'2a)answer'!$I92)^2,"")</f>
        <v>1.3057666365960876E-3</v>
      </c>
      <c r="AJ209" s="32">
        <f>IFERROR(('2a) logm_x(t)'!DY92-'2a) logm_x(t)'!DX92-'2a)answer'!$I92)^2,"")</f>
        <v>3.740893969098833E-5</v>
      </c>
      <c r="AK209" s="32">
        <f>IFERROR(('2a) logm_x(t)'!DZ92-'2a) logm_x(t)'!DY92-'2a)answer'!$I92)^2,"")</f>
        <v>4.335656696893184E-3</v>
      </c>
      <c r="AL209" s="32">
        <f>IFERROR(('2a) logm_x(t)'!EA92-'2a) logm_x(t)'!DZ92-'2a)answer'!$I92)^2,"")</f>
        <v>3.0149026396557332E-3</v>
      </c>
      <c r="AM209" s="32">
        <f>IFERROR(('2a) logm_x(t)'!EB92-'2a) logm_x(t)'!EA92-'2a)answer'!$I92)^2,"")</f>
        <v>6.8398896159898789E-3</v>
      </c>
      <c r="AN209" s="32">
        <f>IFERROR(('2a) logm_x(t)'!EC92-'2a) logm_x(t)'!EB92-'2a)answer'!$I92)^2,"")</f>
        <v>5.4838604517447754E-4</v>
      </c>
      <c r="AO209" s="32">
        <f>IFERROR(('2a) logm_x(t)'!ED92-'2a) logm_x(t)'!EC92-'2a)answer'!$I92)^2,"")</f>
        <v>2.5023014553000274E-2</v>
      </c>
      <c r="AP209" s="32">
        <f>IFERROR(('2a) logm_x(t)'!EE92-'2a) logm_x(t)'!ED92-'2a)answer'!$I92)^2,"")</f>
        <v>9.1752914144163485E-6</v>
      </c>
      <c r="AQ209" s="32">
        <f>IFERROR(('2a) logm_x(t)'!EF92-'2a) logm_x(t)'!EE92-'2a)answer'!$I92)^2,"")</f>
        <v>1.8001759178864395E-2</v>
      </c>
      <c r="AR209" s="32">
        <f>IFERROR(('2a) logm_x(t)'!EG92-'2a) logm_x(t)'!EF92-'2a)answer'!$I92)^2,"")</f>
        <v>1.2698823227482185E-3</v>
      </c>
      <c r="AS209" s="32">
        <f>IFERROR(('2a) logm_x(t)'!EH92-'2a) logm_x(t)'!EG92-'2a)answer'!$I92)^2,"")</f>
        <v>3.793348318605548E-3</v>
      </c>
      <c r="AT209" s="32">
        <f>IFERROR(('2a) logm_x(t)'!EI92-'2a) logm_x(t)'!EH92-'2a)answer'!$I92)^2,"")</f>
        <v>5.6826714085341208E-3</v>
      </c>
      <c r="AU209" s="32">
        <f>IFERROR(('2a) logm_x(t)'!EJ92-'2a) logm_x(t)'!EI92-'2a)answer'!$I92)^2,"")</f>
        <v>3.3419620581173416E-3</v>
      </c>
      <c r="AV209" s="32">
        <f>IFERROR(('2a) logm_x(t)'!EK92-'2a) logm_x(t)'!EJ92-'2a)answer'!$I92)^2,"")</f>
        <v>2.1812706126398372E-3</v>
      </c>
      <c r="AW209" s="32">
        <f>IFERROR(('2a) logm_x(t)'!EL92-'2a) logm_x(t)'!EK92-'2a)answer'!$I92)^2,"")</f>
        <v>1.2697664051887245E-2</v>
      </c>
      <c r="AX209" s="32">
        <f>IFERROR(('2a) logm_x(t)'!EM92-'2a) logm_x(t)'!EL92-'2a)answer'!$I92)^2,"")</f>
        <v>1.6044147089619369E-2</v>
      </c>
      <c r="AY209" s="32">
        <f>IFERROR(('2a) logm_x(t)'!EN92-'2a) logm_x(t)'!EM92-'2a)answer'!$I92)^2,"")</f>
        <v>1.9484845268014089E-5</v>
      </c>
      <c r="AZ209" s="32">
        <f>IFERROR(('2a) logm_x(t)'!EO92-'2a) logm_x(t)'!EN92-'2a)answer'!$I92)^2,"")</f>
        <v>2.8948653900730958E-4</v>
      </c>
      <c r="BA209" s="32">
        <f>IFERROR(('2a) logm_x(t)'!EP92-'2a) logm_x(t)'!EO92-'2a)answer'!$I92)^2,"")</f>
        <v>4.4589780177516662E-3</v>
      </c>
      <c r="BB209" s="32">
        <f>IFERROR(('2a) logm_x(t)'!EQ92-'2a) logm_x(t)'!EP92-'2a)answer'!$I92)^2,"")</f>
        <v>2.6771584301729044E-4</v>
      </c>
      <c r="BC209" s="32">
        <f>IFERROR(('2a) logm_x(t)'!ER92-'2a) logm_x(t)'!EQ92-'2a)answer'!$I92)^2,"")</f>
        <v>4.212437968742142E-4</v>
      </c>
      <c r="BD209" s="32">
        <f>IFERROR(('2a) logm_x(t)'!ES92-'2a) logm_x(t)'!ER92-'2a)answer'!$I92)^2,"")</f>
        <v>4.7778237492232117E-3</v>
      </c>
      <c r="BE209" s="32">
        <f>IFERROR(('2a) logm_x(t)'!ET92-'2a) logm_x(t)'!ES92-'2a)answer'!$I92)^2,"")</f>
        <v>3.6295217072717721E-3</v>
      </c>
      <c r="BF209" s="32">
        <f>IFERROR(('2a) logm_x(t)'!EU92-'2a) logm_x(t)'!ET92-'2a)answer'!$I92)^2,"")</f>
        <v>2.6064448011885386E-8</v>
      </c>
      <c r="BG209" s="32">
        <f>IFERROR(('2a) logm_x(t)'!EV92-'2a) logm_x(t)'!EU92-'2a)answer'!$I92)^2,"")</f>
        <v>2.9546184157975934E-4</v>
      </c>
      <c r="BH209" s="32">
        <f>IFERROR(('2a) logm_x(t)'!EW92-'2a) logm_x(t)'!EV92-'2a)answer'!$I92)^2,"")</f>
        <v>3.9585860678310828E-3</v>
      </c>
      <c r="BI209" s="32">
        <f>IFERROR(('2a) logm_x(t)'!EX92-'2a) logm_x(t)'!EW92-'2a)answer'!$I92)^2,"")</f>
        <v>1.40364085497658E-3</v>
      </c>
      <c r="BJ209" s="32">
        <f>IFERROR(('2a) logm_x(t)'!EY92-'2a) logm_x(t)'!EX92-'2a)answer'!$I92)^2,"")</f>
        <v>2.2740887129419788E-4</v>
      </c>
      <c r="BK209" s="32">
        <f>IFERROR(('2a) logm_x(t)'!EZ92-'2a) logm_x(t)'!EY92-'2a)answer'!$I92)^2,"")</f>
        <v>6.0090753182166241E-3</v>
      </c>
      <c r="BL209" s="32">
        <f>IFERROR(('2a) logm_x(t)'!FA92-'2a) logm_x(t)'!EZ92-'2a)answer'!$I92)^2,"")</f>
        <v>1.0605607730685092E-2</v>
      </c>
      <c r="BM209" s="32">
        <f>IFERROR(('2a) logm_x(t)'!FB92-'2a) logm_x(t)'!FA92-'2a)answer'!$I92)^2,"")</f>
        <v>2.110770477418649E-3</v>
      </c>
      <c r="BN209" s="32">
        <f>IFERROR(('2a) logm_x(t)'!FC92-'2a) logm_x(t)'!FB92-'2a)answer'!$I92)^2,"")</f>
        <v>4.665691254359932E-3</v>
      </c>
      <c r="BO209" s="32">
        <f>IFERROR(('2a) logm_x(t)'!FD92-'2a) logm_x(t)'!FC92-'2a)answer'!$I92)^2,"")</f>
        <v>2.0686920248804742E-2</v>
      </c>
      <c r="BP209" s="32">
        <f>IFERROR(('2a) logm_x(t)'!FE92-'2a) logm_x(t)'!FD92-'2a)answer'!$I92)^2,"")</f>
        <v>4.5247509058317439E-3</v>
      </c>
      <c r="BQ209" s="32">
        <f>IFERROR(('2a) logm_x(t)'!FF92-'2a) logm_x(t)'!FE92-'2a)answer'!$I92)^2,"")</f>
        <v>5.8144006454100422E-3</v>
      </c>
      <c r="BR209" s="32">
        <f>IFERROR(('2a) logm_x(t)'!FG92-'2a) logm_x(t)'!FF92-'2a)answer'!$I92)^2,"")</f>
        <v>1.4717519376630916E-2</v>
      </c>
      <c r="BS209" s="32">
        <f>IFERROR(('2a) logm_x(t)'!FH92-'2a) logm_x(t)'!FG92-'2a)answer'!$I92)^2,"")</f>
        <v>1.5936548430127587E-3</v>
      </c>
      <c r="BT209" s="32">
        <f>IFERROR(('2a) logm_x(t)'!FI92-'2a) logm_x(t)'!FH92-'2a)answer'!$I92)^2,"")</f>
        <v>1.139160578327765E-2</v>
      </c>
      <c r="BU209" s="32">
        <f>IFERROR(('2a) logm_x(t)'!FJ92-'2a) logm_x(t)'!FI92-'2a)answer'!$I92)^2,"")</f>
        <v>2.7351543065612977E-3</v>
      </c>
      <c r="BV209" s="32">
        <f>IFERROR(('2a) logm_x(t)'!FK92-'2a) logm_x(t)'!FJ92-'2a)answer'!$I92)^2,"")</f>
        <v>1.1242187978915367E-3</v>
      </c>
      <c r="BW209" s="32">
        <f>IFERROR(('2a) logm_x(t)'!FL92-'2a) logm_x(t)'!FK92-'2a)answer'!$I92)^2,"")</f>
        <v>9.1369958051416306E-3</v>
      </c>
      <c r="BX209" s="32">
        <f>IFERROR(('2a) logm_x(t)'!FM92-'2a) logm_x(t)'!FL92-'2a)answer'!$I92)^2,"")</f>
        <v>4.8261079854923679E-3</v>
      </c>
      <c r="BY209" s="32">
        <f>IFERROR(('2a) logm_x(t)'!FN92-'2a) logm_x(t)'!FM92-'2a)answer'!$I92)^2,"")</f>
        <v>1.2989997182852504E-8</v>
      </c>
      <c r="BZ209" s="32">
        <f>IFERROR(('2a) logm_x(t)'!FO92-'2a) logm_x(t)'!FN92-'2a)answer'!$I92)^2,"")</f>
        <v>1.9726456403341061E-4</v>
      </c>
      <c r="CA209" s="32">
        <f>IFERROR(('2a) logm_x(t)'!FP92-'2a) logm_x(t)'!FO92-'2a)answer'!$I92)^2,"")</f>
        <v>6.3143224425356347E-3</v>
      </c>
      <c r="CB209" s="32">
        <f>IFERROR(('2a) logm_x(t)'!FQ92-'2a) logm_x(t)'!FP92-'2a)answer'!$I92)^2,"")</f>
        <v>1.2470436085641362E-5</v>
      </c>
      <c r="CC209" s="32">
        <f>IFERROR(('2a) logm_x(t)'!FR92-'2a) logm_x(t)'!FQ92-'2a)answer'!$I92)^2,"")</f>
        <v>1.6241540674029963E-4</v>
      </c>
      <c r="CD209" s="32">
        <f>IFERROR(('2a) logm_x(t)'!FS92-'2a) logm_x(t)'!FR92-'2a)answer'!$I92)^2,"")</f>
        <v>1.233873307844716E-3</v>
      </c>
      <c r="CE209" s="32">
        <f>IFERROR(('2a) logm_x(t)'!FT92-'2a) logm_x(t)'!FS92-'2a)answer'!$I92)^2,"")</f>
        <v>1.0226117414273294E-2</v>
      </c>
      <c r="CF209" s="32">
        <f>IFERROR(('2a) logm_x(t)'!FU92-'2a) logm_x(t)'!FT92-'2a)answer'!$I92)^2,"")</f>
        <v>1.9541944352328221E-4</v>
      </c>
      <c r="CG209" s="32">
        <f>IFERROR(('2a) logm_x(t)'!FV92-'2a) logm_x(t)'!FU92-'2a)answer'!$I92)^2,"")</f>
        <v>8.2126874096895841E-3</v>
      </c>
      <c r="CH209" s="32">
        <f>IFERROR(('2a) logm_x(t)'!FW92-'2a) logm_x(t)'!FV92-'2a)answer'!$I92)^2,"")</f>
        <v>6.0493769360716264E-4</v>
      </c>
      <c r="CI209" s="32">
        <f>IFERROR(('2a) logm_x(t)'!FX92-'2a) logm_x(t)'!FW92-'2a)answer'!$I92)^2,"")</f>
        <v>3.5203540096100054E-5</v>
      </c>
      <c r="CJ209" s="32">
        <f>IFERROR(('2a) logm_x(t)'!FY92-'2a) logm_x(t)'!FX92-'2a)answer'!$I92)^2,"")</f>
        <v>2.9758827667102036E-3</v>
      </c>
      <c r="CK209" s="32">
        <f>IFERROR(('2a) logm_x(t)'!FZ92-'2a) logm_x(t)'!FY92-'2a)answer'!$I92)^2,"")</f>
        <v>1.1631732944174856E-5</v>
      </c>
      <c r="CL209" s="32">
        <f>IFERROR(('2a) logm_x(t)'!GA92-'2a) logm_x(t)'!FZ92-'2a)answer'!$I92)^2,"")</f>
        <v>3.298267608602949E-5</v>
      </c>
      <c r="CM209" s="32">
        <f>IFERROR(('2a) logm_x(t)'!GB92-'2a) logm_x(t)'!GA92-'2a)answer'!$I92)^2,"")</f>
        <v>6.1691774716504644E-4</v>
      </c>
      <c r="CN209" s="32">
        <f>IFERROR(('2a) logm_x(t)'!GC92-'2a) logm_x(t)'!GB92-'2a)answer'!$I92)^2,"")</f>
        <v>1.6868586663235363E-3</v>
      </c>
    </row>
    <row r="210" spans="1:92" x14ac:dyDescent="0.25">
      <c r="A210" s="31">
        <f t="shared" si="12"/>
        <v>90</v>
      </c>
      <c r="C210" s="32">
        <f>IFERROR(('2a) logm_x(t)'!CR93-'2a) logm_x(t)'!CQ93-'2a)answer'!$I93)^2,"")</f>
        <v>3.3469258560290004E-2</v>
      </c>
      <c r="D210" s="32">
        <f>IFERROR(('2a) logm_x(t)'!CS93-'2a) logm_x(t)'!CR93-'2a)answer'!$I93)^2,"")</f>
        <v>4.3808581909752717E-3</v>
      </c>
      <c r="E210" s="32">
        <f>IFERROR(('2a) logm_x(t)'!CT93-'2a) logm_x(t)'!CS93-'2a)answer'!$I93)^2,"")</f>
        <v>2.621029805732407E-3</v>
      </c>
      <c r="F210" s="32">
        <f>IFERROR(('2a) logm_x(t)'!CU93-'2a) logm_x(t)'!CT93-'2a)answer'!$I93)^2,"")</f>
        <v>1.3240067073634613E-2</v>
      </c>
      <c r="G210" s="32">
        <f>IFERROR(('2a) logm_x(t)'!CV93-'2a) logm_x(t)'!CU93-'2a)answer'!$I93)^2,"")</f>
        <v>5.3255045432233595E-5</v>
      </c>
      <c r="H210" s="32">
        <f>IFERROR(('2a) logm_x(t)'!CW93-'2a) logm_x(t)'!CV93-'2a)answer'!$I93)^2,"")</f>
        <v>3.0999058029939464E-2</v>
      </c>
      <c r="I210" s="32">
        <f>IFERROR(('2a) logm_x(t)'!CX93-'2a) logm_x(t)'!CW93-'2a)answer'!$I93)^2,"")</f>
        <v>1.0529387478712201E-2</v>
      </c>
      <c r="J210" s="32">
        <f>IFERROR(('2a) logm_x(t)'!CY93-'2a) logm_x(t)'!CX93-'2a)answer'!$I93)^2,"")</f>
        <v>4.6636984268723508E-3</v>
      </c>
      <c r="K210" s="32">
        <f>IFERROR(('2a) logm_x(t)'!CZ93-'2a) logm_x(t)'!CY93-'2a)answer'!$I93)^2,"")</f>
        <v>1.8696687658628888E-4</v>
      </c>
      <c r="L210" s="32">
        <f>IFERROR(('2a) logm_x(t)'!DA93-'2a) logm_x(t)'!CZ93-'2a)answer'!$I93)^2,"")</f>
        <v>1.3060408164555925E-2</v>
      </c>
      <c r="M210" s="32">
        <f>IFERROR(('2a) logm_x(t)'!DB93-'2a) logm_x(t)'!DA93-'2a)answer'!$I93)^2,"")</f>
        <v>1.0419362955120364E-2</v>
      </c>
      <c r="N210" s="32">
        <f>IFERROR(('2a) logm_x(t)'!DC93-'2a) logm_x(t)'!DB93-'2a)answer'!$I93)^2,"")</f>
        <v>1.370788273686708E-3</v>
      </c>
      <c r="O210" s="32">
        <f>IFERROR(('2a) logm_x(t)'!DD93-'2a) logm_x(t)'!DC93-'2a)answer'!$I93)^2,"")</f>
        <v>2.1279797275678362E-2</v>
      </c>
      <c r="P210" s="32">
        <f>IFERROR(('2a) logm_x(t)'!DE93-'2a) logm_x(t)'!DD93-'2a)answer'!$I93)^2,"")</f>
        <v>1.1815461177787662E-3</v>
      </c>
      <c r="Q210" s="32">
        <f>IFERROR(('2a) logm_x(t)'!DF93-'2a) logm_x(t)'!DE93-'2a)answer'!$I93)^2,"")</f>
        <v>4.5377489103609409E-5</v>
      </c>
      <c r="R210" s="32">
        <f>IFERROR(('2a) logm_x(t)'!DG93-'2a) logm_x(t)'!DF93-'2a)answer'!$I93)^2,"")</f>
        <v>6.1178009702362504E-7</v>
      </c>
      <c r="S210" s="32">
        <f>IFERROR(('2a) logm_x(t)'!DH93-'2a) logm_x(t)'!DG93-'2a)answer'!$I93)^2,"")</f>
        <v>4.9363443258139742E-4</v>
      </c>
      <c r="T210" s="32">
        <f>IFERROR(('2a) logm_x(t)'!DI93-'2a) logm_x(t)'!DH93-'2a)answer'!$I93)^2,"")</f>
        <v>8.9052914901122625E-3</v>
      </c>
      <c r="U210" s="32">
        <f>IFERROR(('2a) logm_x(t)'!DJ93-'2a) logm_x(t)'!DI93-'2a)answer'!$I93)^2,"")</f>
        <v>1.6299884047602072E-2</v>
      </c>
      <c r="V210" s="32">
        <f>IFERROR(('2a) logm_x(t)'!DK93-'2a) logm_x(t)'!DJ93-'2a)answer'!$I93)^2,"")</f>
        <v>3.5827042694649883E-2</v>
      </c>
      <c r="W210" s="32">
        <f>IFERROR(('2a) logm_x(t)'!DL93-'2a) logm_x(t)'!DK93-'2a)answer'!$I93)^2,"")</f>
        <v>4.8733964992091417E-4</v>
      </c>
      <c r="X210" s="32">
        <f>IFERROR(('2a) logm_x(t)'!DM93-'2a) logm_x(t)'!DL93-'2a)answer'!$I93)^2,"")</f>
        <v>3.8269758695588199E-2</v>
      </c>
      <c r="Y210" s="32">
        <f>IFERROR(('2a) logm_x(t)'!DN93-'2a) logm_x(t)'!DM93-'2a)answer'!$I93)^2,"")</f>
        <v>9.409477156404519E-3</v>
      </c>
      <c r="Z210" s="32">
        <f>IFERROR(('2a) logm_x(t)'!DO93-'2a) logm_x(t)'!DN93-'2a)answer'!$I93)^2,"")</f>
        <v>2.4056259513786812E-2</v>
      </c>
      <c r="AA210" s="32">
        <f>IFERROR(('2a) logm_x(t)'!DP93-'2a) logm_x(t)'!DO93-'2a)answer'!$I93)^2,"")</f>
        <v>4.1629188342900428E-2</v>
      </c>
      <c r="AB210" s="32">
        <f>IFERROR(('2a) logm_x(t)'!DQ93-'2a) logm_x(t)'!DP93-'2a)answer'!$I93)^2,"")</f>
        <v>2.60731651028216E-3</v>
      </c>
      <c r="AC210" s="32">
        <f>IFERROR(('2a) logm_x(t)'!DR93-'2a) logm_x(t)'!DQ93-'2a)answer'!$I93)^2,"")</f>
        <v>5.935519682537845E-3</v>
      </c>
      <c r="AD210" s="32">
        <f>IFERROR(('2a) logm_x(t)'!DS93-'2a) logm_x(t)'!DR93-'2a)answer'!$I93)^2,"")</f>
        <v>1.2096112115589575E-2</v>
      </c>
      <c r="AE210" s="32">
        <f>IFERROR(('2a) logm_x(t)'!DT93-'2a) logm_x(t)'!DS93-'2a)answer'!$I93)^2,"")</f>
        <v>2.9351111635056455E-3</v>
      </c>
      <c r="AF210" s="32">
        <f>IFERROR(('2a) logm_x(t)'!DU93-'2a) logm_x(t)'!DT93-'2a)answer'!$I93)^2,"")</f>
        <v>1.5735075724789219E-2</v>
      </c>
      <c r="AG210" s="32">
        <f>IFERROR(('2a) logm_x(t)'!DV93-'2a) logm_x(t)'!DU93-'2a)answer'!$I93)^2,"")</f>
        <v>1.9834225076830282E-2</v>
      </c>
      <c r="AH210" s="32">
        <f>IFERROR(('2a) logm_x(t)'!DW93-'2a) logm_x(t)'!DV93-'2a)answer'!$I93)^2,"")</f>
        <v>5.8664658700072776E-3</v>
      </c>
      <c r="AI210" s="32">
        <f>IFERROR(('2a) logm_x(t)'!DX93-'2a) logm_x(t)'!DW93-'2a)answer'!$I93)^2,"")</f>
        <v>2.7844256010639539E-2</v>
      </c>
      <c r="AJ210" s="32">
        <f>IFERROR(('2a) logm_x(t)'!DY93-'2a) logm_x(t)'!DX93-'2a)answer'!$I93)^2,"")</f>
        <v>2.7176456516422805E-2</v>
      </c>
      <c r="AK210" s="32">
        <f>IFERROR(('2a) logm_x(t)'!DZ93-'2a) logm_x(t)'!DY93-'2a)answer'!$I93)^2,"")</f>
        <v>1.0172659094945309E-2</v>
      </c>
      <c r="AL210" s="32">
        <f>IFERROR(('2a) logm_x(t)'!EA93-'2a) logm_x(t)'!DZ93-'2a)answer'!$I93)^2,"")</f>
        <v>1.1932217666620036E-3</v>
      </c>
      <c r="AM210" s="32">
        <f>IFERROR(('2a) logm_x(t)'!EB93-'2a) logm_x(t)'!EA93-'2a)answer'!$I93)^2,"")</f>
        <v>1.8523278133087778E-4</v>
      </c>
      <c r="AN210" s="32">
        <f>IFERROR(('2a) logm_x(t)'!EC93-'2a) logm_x(t)'!EB93-'2a)answer'!$I93)^2,"")</f>
        <v>1.5635314668418347E-3</v>
      </c>
      <c r="AO210" s="32">
        <f>IFERROR(('2a) logm_x(t)'!ED93-'2a) logm_x(t)'!EC93-'2a)answer'!$I93)^2,"")</f>
        <v>1.663686819682116E-4</v>
      </c>
      <c r="AP210" s="32">
        <f>IFERROR(('2a) logm_x(t)'!EE93-'2a) logm_x(t)'!ED93-'2a)answer'!$I93)^2,"")</f>
        <v>2.0931679129234802E-4</v>
      </c>
      <c r="AQ210" s="32">
        <f>IFERROR(('2a) logm_x(t)'!EF93-'2a) logm_x(t)'!EE93-'2a)answer'!$I93)^2,"")</f>
        <v>6.5539866592073826E-3</v>
      </c>
      <c r="AR210" s="32">
        <f>IFERROR(('2a) logm_x(t)'!EG93-'2a) logm_x(t)'!EF93-'2a)answer'!$I93)^2,"")</f>
        <v>6.1152281210359984E-5</v>
      </c>
      <c r="AS210" s="32">
        <f>IFERROR(('2a) logm_x(t)'!EH93-'2a) logm_x(t)'!EG93-'2a)answer'!$I93)^2,"")</f>
        <v>1.5159590905876473E-2</v>
      </c>
      <c r="AT210" s="32">
        <f>IFERROR(('2a) logm_x(t)'!EI93-'2a) logm_x(t)'!EH93-'2a)answer'!$I93)^2,"")</f>
        <v>2.8145988117553281E-3</v>
      </c>
      <c r="AU210" s="32">
        <f>IFERROR(('2a) logm_x(t)'!EJ93-'2a) logm_x(t)'!EI93-'2a)answer'!$I93)^2,"")</f>
        <v>1.8413037882053447E-4</v>
      </c>
      <c r="AV210" s="32">
        <f>IFERROR(('2a) logm_x(t)'!EK93-'2a) logm_x(t)'!EJ93-'2a)answer'!$I93)^2,"")</f>
        <v>1.192319687524175E-7</v>
      </c>
      <c r="AW210" s="32">
        <f>IFERROR(('2a) logm_x(t)'!EL93-'2a) logm_x(t)'!EK93-'2a)answer'!$I93)^2,"")</f>
        <v>6.658706158847289E-3</v>
      </c>
      <c r="AX210" s="32">
        <f>IFERROR(('2a) logm_x(t)'!EM93-'2a) logm_x(t)'!EL93-'2a)answer'!$I93)^2,"")</f>
        <v>1.9595070103882558E-2</v>
      </c>
      <c r="AY210" s="32">
        <f>IFERROR(('2a) logm_x(t)'!EN93-'2a) logm_x(t)'!EM93-'2a)answer'!$I93)^2,"")</f>
        <v>6.2652858792699073E-4</v>
      </c>
      <c r="AZ210" s="32">
        <f>IFERROR(('2a) logm_x(t)'!EO93-'2a) logm_x(t)'!EN93-'2a)answer'!$I93)^2,"")</f>
        <v>9.2209667671333984E-4</v>
      </c>
      <c r="BA210" s="32">
        <f>IFERROR(('2a) logm_x(t)'!EP93-'2a) logm_x(t)'!EO93-'2a)answer'!$I93)^2,"")</f>
        <v>7.7306363768116053E-4</v>
      </c>
      <c r="BB210" s="32">
        <f>IFERROR(('2a) logm_x(t)'!EQ93-'2a) logm_x(t)'!EP93-'2a)answer'!$I93)^2,"")</f>
        <v>9.5471122302306713E-3</v>
      </c>
      <c r="BC210" s="32">
        <f>IFERROR(('2a) logm_x(t)'!ER93-'2a) logm_x(t)'!EQ93-'2a)answer'!$I93)^2,"")</f>
        <v>1.9402687338884336E-2</v>
      </c>
      <c r="BD210" s="32">
        <f>IFERROR(('2a) logm_x(t)'!ES93-'2a) logm_x(t)'!ER93-'2a)answer'!$I93)^2,"")</f>
        <v>1.0791887354379038E-2</v>
      </c>
      <c r="BE210" s="32">
        <f>IFERROR(('2a) logm_x(t)'!ET93-'2a) logm_x(t)'!ES93-'2a)answer'!$I93)^2,"")</f>
        <v>9.6599384005692027E-3</v>
      </c>
      <c r="BF210" s="32">
        <f>IFERROR(('2a) logm_x(t)'!EU93-'2a) logm_x(t)'!ET93-'2a)answer'!$I93)^2,"")</f>
        <v>3.9649805488598894E-2</v>
      </c>
      <c r="BG210" s="32">
        <f>IFERROR(('2a) logm_x(t)'!EV93-'2a) logm_x(t)'!EU93-'2a)answer'!$I93)^2,"")</f>
        <v>5.7224362548774022E-3</v>
      </c>
      <c r="BH210" s="32">
        <f>IFERROR(('2a) logm_x(t)'!EW93-'2a) logm_x(t)'!EV93-'2a)answer'!$I93)^2,"")</f>
        <v>1.2760979486317293E-3</v>
      </c>
      <c r="BI210" s="32">
        <f>IFERROR(('2a) logm_x(t)'!EX93-'2a) logm_x(t)'!EW93-'2a)answer'!$I93)^2,"")</f>
        <v>2.6228688010731876E-4</v>
      </c>
      <c r="BJ210" s="32">
        <f>IFERROR(('2a) logm_x(t)'!EY93-'2a) logm_x(t)'!EX93-'2a)answer'!$I93)^2,"")</f>
        <v>9.0467982204470263E-4</v>
      </c>
      <c r="BK210" s="32">
        <f>IFERROR(('2a) logm_x(t)'!EZ93-'2a) logm_x(t)'!EY93-'2a)answer'!$I93)^2,"")</f>
        <v>1.1535477658663276E-2</v>
      </c>
      <c r="BL210" s="32">
        <f>IFERROR(('2a) logm_x(t)'!FA93-'2a) logm_x(t)'!EZ93-'2a)answer'!$I93)^2,"")</f>
        <v>2.6427054082155739E-2</v>
      </c>
      <c r="BM210" s="32">
        <f>IFERROR(('2a) logm_x(t)'!FB93-'2a) logm_x(t)'!FA93-'2a)answer'!$I93)^2,"")</f>
        <v>8.7465266269294711E-3</v>
      </c>
      <c r="BN210" s="32">
        <f>IFERROR(('2a) logm_x(t)'!FC93-'2a) logm_x(t)'!FB93-'2a)answer'!$I93)^2,"")</f>
        <v>1.3388607290650894E-3</v>
      </c>
      <c r="BO210" s="32">
        <f>IFERROR(('2a) logm_x(t)'!FD93-'2a) logm_x(t)'!FC93-'2a)answer'!$I93)^2,"")</f>
        <v>6.2478221479127509E-4</v>
      </c>
      <c r="BP210" s="32">
        <f>IFERROR(('2a) logm_x(t)'!FE93-'2a) logm_x(t)'!FD93-'2a)answer'!$I93)^2,"")</f>
        <v>1.3106570381039108E-2</v>
      </c>
      <c r="BQ210" s="32">
        <f>IFERROR(('2a) logm_x(t)'!FF93-'2a) logm_x(t)'!FE93-'2a)answer'!$I93)^2,"")</f>
        <v>2.5156516456023808E-4</v>
      </c>
      <c r="BR210" s="32">
        <f>IFERROR(('2a) logm_x(t)'!FG93-'2a) logm_x(t)'!FF93-'2a)answer'!$I93)^2,"")</f>
        <v>9.662954059558599E-3</v>
      </c>
      <c r="BS210" s="32">
        <f>IFERROR(('2a) logm_x(t)'!FH93-'2a) logm_x(t)'!FG93-'2a)answer'!$I93)^2,"")</f>
        <v>3.3872879050183486E-3</v>
      </c>
      <c r="BT210" s="32">
        <f>IFERROR(('2a) logm_x(t)'!FI93-'2a) logm_x(t)'!FH93-'2a)answer'!$I93)^2,"")</f>
        <v>1.5000987698978272E-3</v>
      </c>
      <c r="BU210" s="32">
        <f>IFERROR(('2a) logm_x(t)'!FJ93-'2a) logm_x(t)'!FI93-'2a)answer'!$I93)^2,"")</f>
        <v>1.279862758328872E-4</v>
      </c>
      <c r="BV210" s="32">
        <f>IFERROR(('2a) logm_x(t)'!FK93-'2a) logm_x(t)'!FJ93-'2a)answer'!$I93)^2,"")</f>
        <v>6.4497639815143523E-4</v>
      </c>
      <c r="BW210" s="32">
        <f>IFERROR(('2a) logm_x(t)'!FL93-'2a) logm_x(t)'!FK93-'2a)answer'!$I93)^2,"")</f>
        <v>6.6321524182678714E-3</v>
      </c>
      <c r="BX210" s="32">
        <f>IFERROR(('2a) logm_x(t)'!FM93-'2a) logm_x(t)'!FL93-'2a)answer'!$I93)^2,"")</f>
        <v>5.8251429491524304E-3</v>
      </c>
      <c r="BY210" s="32">
        <f>IFERROR(('2a) logm_x(t)'!FN93-'2a) logm_x(t)'!FM93-'2a)answer'!$I93)^2,"")</f>
        <v>2.436935409895181E-3</v>
      </c>
      <c r="BZ210" s="32">
        <f>IFERROR(('2a) logm_x(t)'!FO93-'2a) logm_x(t)'!FN93-'2a)answer'!$I93)^2,"")</f>
        <v>1.7372661193310829E-5</v>
      </c>
      <c r="CA210" s="32">
        <f>IFERROR(('2a) logm_x(t)'!FP93-'2a) logm_x(t)'!FO93-'2a)answer'!$I93)^2,"")</f>
        <v>2.2918477820992522E-3</v>
      </c>
      <c r="CB210" s="32">
        <f>IFERROR(('2a) logm_x(t)'!FQ93-'2a) logm_x(t)'!FP93-'2a)answer'!$I93)^2,"")</f>
        <v>6.4675633966928951E-4</v>
      </c>
      <c r="CC210" s="32">
        <f>IFERROR(('2a) logm_x(t)'!FR93-'2a) logm_x(t)'!FQ93-'2a)answer'!$I93)^2,"")</f>
        <v>5.5740340881859427E-5</v>
      </c>
      <c r="CD210" s="32">
        <f>IFERROR(('2a) logm_x(t)'!FS93-'2a) logm_x(t)'!FR93-'2a)answer'!$I93)^2,"")</f>
        <v>3.2847410870860093E-3</v>
      </c>
      <c r="CE210" s="32">
        <f>IFERROR(('2a) logm_x(t)'!FT93-'2a) logm_x(t)'!FS93-'2a)answer'!$I93)^2,"")</f>
        <v>1.1140620725580755E-3</v>
      </c>
      <c r="CF210" s="32">
        <f>IFERROR(('2a) logm_x(t)'!FU93-'2a) logm_x(t)'!FT93-'2a)answer'!$I93)^2,"")</f>
        <v>1.1548956133924247E-3</v>
      </c>
      <c r="CG210" s="32">
        <f>IFERROR(('2a) logm_x(t)'!FV93-'2a) logm_x(t)'!FU93-'2a)answer'!$I93)^2,"")</f>
        <v>1.357862264303562E-4</v>
      </c>
      <c r="CH210" s="32">
        <f>IFERROR(('2a) logm_x(t)'!FW93-'2a) logm_x(t)'!FV93-'2a)answer'!$I93)^2,"")</f>
        <v>6.6951110409264945E-4</v>
      </c>
      <c r="CI210" s="32">
        <f>IFERROR(('2a) logm_x(t)'!FX93-'2a) logm_x(t)'!FW93-'2a)answer'!$I93)^2,"")</f>
        <v>8.5938017804350179E-4</v>
      </c>
      <c r="CJ210" s="32">
        <f>IFERROR(('2a) logm_x(t)'!FY93-'2a) logm_x(t)'!FX93-'2a)answer'!$I93)^2,"")</f>
        <v>4.3808219806214639E-4</v>
      </c>
      <c r="CK210" s="32">
        <f>IFERROR(('2a) logm_x(t)'!FZ93-'2a) logm_x(t)'!FY93-'2a)answer'!$I93)^2,"")</f>
        <v>3.7336171468775573E-3</v>
      </c>
      <c r="CL210" s="32">
        <f>IFERROR(('2a) logm_x(t)'!GA93-'2a) logm_x(t)'!FZ93-'2a)answer'!$I93)^2,"")</f>
        <v>5.940536745323504E-3</v>
      </c>
      <c r="CM210" s="32">
        <f>IFERROR(('2a) logm_x(t)'!GB93-'2a) logm_x(t)'!GA93-'2a)answer'!$I93)^2,"")</f>
        <v>1.2827467048791422E-3</v>
      </c>
      <c r="CN210" s="32">
        <f>IFERROR(('2a) logm_x(t)'!GC93-'2a) logm_x(t)'!GB93-'2a)answer'!$I93)^2,"")</f>
        <v>2.8716169176831963E-4</v>
      </c>
    </row>
    <row r="211" spans="1:92" x14ac:dyDescent="0.25">
      <c r="A211" s="31">
        <f t="shared" si="12"/>
        <v>91</v>
      </c>
      <c r="C211" s="32">
        <f>IFERROR(('2a) logm_x(t)'!CR94-'2a) logm_x(t)'!CQ94-'2a)answer'!$I94)^2,"")</f>
        <v>1.147809216976863E-2</v>
      </c>
      <c r="D211" s="32">
        <f>IFERROR(('2a) logm_x(t)'!CS94-'2a) logm_x(t)'!CR94-'2a)answer'!$I94)^2,"")</f>
        <v>2.9716572856050963E-2</v>
      </c>
      <c r="E211" s="32">
        <f>IFERROR(('2a) logm_x(t)'!CT94-'2a) logm_x(t)'!CS94-'2a)answer'!$I94)^2,"")</f>
        <v>9.5640986694285595E-3</v>
      </c>
      <c r="F211" s="32">
        <f>IFERROR(('2a) logm_x(t)'!CU94-'2a) logm_x(t)'!CT94-'2a)answer'!$I94)^2,"")</f>
        <v>1.0378891474276567E-2</v>
      </c>
      <c r="G211" s="32">
        <f>IFERROR(('2a) logm_x(t)'!CV94-'2a) logm_x(t)'!CU94-'2a)answer'!$I94)^2,"")</f>
        <v>1.9415057482949972E-3</v>
      </c>
      <c r="H211" s="32">
        <f>IFERROR(('2a) logm_x(t)'!CW94-'2a) logm_x(t)'!CV94-'2a)answer'!$I94)^2,"")</f>
        <v>7.5092854925801018E-3</v>
      </c>
      <c r="I211" s="32">
        <f>IFERROR(('2a) logm_x(t)'!CX94-'2a) logm_x(t)'!CW94-'2a)answer'!$I94)^2,"")</f>
        <v>1.3984363820406949E-3</v>
      </c>
      <c r="J211" s="32">
        <f>IFERROR(('2a) logm_x(t)'!CY94-'2a) logm_x(t)'!CX94-'2a)answer'!$I94)^2,"")</f>
        <v>2.7517898662281861E-3</v>
      </c>
      <c r="K211" s="32">
        <f>IFERROR(('2a) logm_x(t)'!CZ94-'2a) logm_x(t)'!CY94-'2a)answer'!$I94)^2,"")</f>
        <v>4.0884602279111129E-2</v>
      </c>
      <c r="L211" s="32">
        <f>IFERROR(('2a) logm_x(t)'!DA94-'2a) logm_x(t)'!CZ94-'2a)answer'!$I94)^2,"")</f>
        <v>4.6888296398632364E-3</v>
      </c>
      <c r="M211" s="32">
        <f>IFERROR(('2a) logm_x(t)'!DB94-'2a) logm_x(t)'!DA94-'2a)answer'!$I94)^2,"")</f>
        <v>1.511151913318223E-3</v>
      </c>
      <c r="N211" s="32">
        <f>IFERROR(('2a) logm_x(t)'!DC94-'2a) logm_x(t)'!DB94-'2a)answer'!$I94)^2,"")</f>
        <v>3.5441194275498762E-3</v>
      </c>
      <c r="O211" s="32">
        <f>IFERROR(('2a) logm_x(t)'!DD94-'2a) logm_x(t)'!DC94-'2a)answer'!$I94)^2,"")</f>
        <v>2.2178093115897803E-3</v>
      </c>
      <c r="P211" s="32">
        <f>IFERROR(('2a) logm_x(t)'!DE94-'2a) logm_x(t)'!DD94-'2a)answer'!$I94)^2,"")</f>
        <v>1.2273151756530289E-3</v>
      </c>
      <c r="Q211" s="32">
        <f>IFERROR(('2a) logm_x(t)'!DF94-'2a) logm_x(t)'!DE94-'2a)answer'!$I94)^2,"")</f>
        <v>3.8148543508221854E-3</v>
      </c>
      <c r="R211" s="32">
        <f>IFERROR(('2a) logm_x(t)'!DG94-'2a) logm_x(t)'!DF94-'2a)answer'!$I94)^2,"")</f>
        <v>5.2649620713399929E-4</v>
      </c>
      <c r="S211" s="32">
        <f>IFERROR(('2a) logm_x(t)'!DH94-'2a) logm_x(t)'!DG94-'2a)answer'!$I94)^2,"")</f>
        <v>1.3643034714126351E-3</v>
      </c>
      <c r="T211" s="32">
        <f>IFERROR(('2a) logm_x(t)'!DI94-'2a) logm_x(t)'!DH94-'2a)answer'!$I94)^2,"")</f>
        <v>1.7776778546904396E-3</v>
      </c>
      <c r="U211" s="32">
        <f>IFERROR(('2a) logm_x(t)'!DJ94-'2a) logm_x(t)'!DI94-'2a)answer'!$I94)^2,"")</f>
        <v>2.6769728354024321E-4</v>
      </c>
      <c r="V211" s="32">
        <f>IFERROR(('2a) logm_x(t)'!DK94-'2a) logm_x(t)'!DJ94-'2a)answer'!$I94)^2,"")</f>
        <v>1.0755605331430943E-2</v>
      </c>
      <c r="W211" s="32">
        <f>IFERROR(('2a) logm_x(t)'!DL94-'2a) logm_x(t)'!DK94-'2a)answer'!$I94)^2,"")</f>
        <v>1.114110858309973E-2</v>
      </c>
      <c r="X211" s="32">
        <f>IFERROR(('2a) logm_x(t)'!DM94-'2a) logm_x(t)'!DL94-'2a)answer'!$I94)^2,"")</f>
        <v>2.1679798891963194E-2</v>
      </c>
      <c r="Y211" s="32">
        <f>IFERROR(('2a) logm_x(t)'!DN94-'2a) logm_x(t)'!DM94-'2a)answer'!$I94)^2,"")</f>
        <v>0.10766691105989308</v>
      </c>
      <c r="Z211" s="32">
        <f>IFERROR(('2a) logm_x(t)'!DO94-'2a) logm_x(t)'!DN94-'2a)answer'!$I94)^2,"")</f>
        <v>9.0095785948069787E-3</v>
      </c>
      <c r="AA211" s="32">
        <f>IFERROR(('2a) logm_x(t)'!DP94-'2a) logm_x(t)'!DO94-'2a)answer'!$I94)^2,"")</f>
        <v>6.938527420593461E-3</v>
      </c>
      <c r="AB211" s="32">
        <f>IFERROR(('2a) logm_x(t)'!DQ94-'2a) logm_x(t)'!DP94-'2a)answer'!$I94)^2,"")</f>
        <v>1.2378595861692192E-2</v>
      </c>
      <c r="AC211" s="32">
        <f>IFERROR(('2a) logm_x(t)'!DR94-'2a) logm_x(t)'!DQ94-'2a)answer'!$I94)^2,"")</f>
        <v>1.6676199111556669E-2</v>
      </c>
      <c r="AD211" s="32">
        <f>IFERROR(('2a) logm_x(t)'!DS94-'2a) logm_x(t)'!DR94-'2a)answer'!$I94)^2,"")</f>
        <v>2.4828356281966942E-4</v>
      </c>
      <c r="AE211" s="32">
        <f>IFERROR(('2a) logm_x(t)'!DT94-'2a) logm_x(t)'!DS94-'2a)answer'!$I94)^2,"")</f>
        <v>1.2570530943832588E-3</v>
      </c>
      <c r="AF211" s="32">
        <f>IFERROR(('2a) logm_x(t)'!DU94-'2a) logm_x(t)'!DT94-'2a)answer'!$I94)^2,"")</f>
        <v>9.5072277909645213E-3</v>
      </c>
      <c r="AG211" s="32">
        <f>IFERROR(('2a) logm_x(t)'!DV94-'2a) logm_x(t)'!DU94-'2a)answer'!$I94)^2,"")</f>
        <v>9.3576540395432612E-4</v>
      </c>
      <c r="AH211" s="32">
        <f>IFERROR(('2a) logm_x(t)'!DW94-'2a) logm_x(t)'!DV94-'2a)answer'!$I94)^2,"")</f>
        <v>1.1297033641942186E-4</v>
      </c>
      <c r="AI211" s="32">
        <f>IFERROR(('2a) logm_x(t)'!DX94-'2a) logm_x(t)'!DW94-'2a)answer'!$I94)^2,"")</f>
        <v>1.2222423787934251E-3</v>
      </c>
      <c r="AJ211" s="32">
        <f>IFERROR(('2a) logm_x(t)'!DY94-'2a) logm_x(t)'!DX94-'2a)answer'!$I94)^2,"")</f>
        <v>3.4497318924540764E-4</v>
      </c>
      <c r="AK211" s="32">
        <f>IFERROR(('2a) logm_x(t)'!DZ94-'2a) logm_x(t)'!DY94-'2a)answer'!$I94)^2,"")</f>
        <v>1.4963527481717772E-3</v>
      </c>
      <c r="AL211" s="32">
        <f>IFERROR(('2a) logm_x(t)'!EA94-'2a) logm_x(t)'!DZ94-'2a)answer'!$I94)^2,"")</f>
        <v>2.5772685139078145E-5</v>
      </c>
      <c r="AM211" s="32">
        <f>IFERROR(('2a) logm_x(t)'!EB94-'2a) logm_x(t)'!EA94-'2a)answer'!$I94)^2,"")</f>
        <v>3.5550528039464966E-3</v>
      </c>
      <c r="AN211" s="32">
        <f>IFERROR(('2a) logm_x(t)'!EC94-'2a) logm_x(t)'!EB94-'2a)answer'!$I94)^2,"")</f>
        <v>2.82113757125721E-3</v>
      </c>
      <c r="AO211" s="32">
        <f>IFERROR(('2a) logm_x(t)'!ED94-'2a) logm_x(t)'!EC94-'2a)answer'!$I94)^2,"")</f>
        <v>5.3602774152490106E-3</v>
      </c>
      <c r="AP211" s="32">
        <f>IFERROR(('2a) logm_x(t)'!EE94-'2a) logm_x(t)'!ED94-'2a)answer'!$I94)^2,"")</f>
        <v>2.4742887837125266E-3</v>
      </c>
      <c r="AQ211" s="32">
        <f>IFERROR(('2a) logm_x(t)'!EF94-'2a) logm_x(t)'!EE94-'2a)answer'!$I94)^2,"")</f>
        <v>8.3393705313350853E-4</v>
      </c>
      <c r="AR211" s="32">
        <f>IFERROR(('2a) logm_x(t)'!EG94-'2a) logm_x(t)'!EF94-'2a)answer'!$I94)^2,"")</f>
        <v>3.9819289863353741E-6</v>
      </c>
      <c r="AS211" s="32">
        <f>IFERROR(('2a) logm_x(t)'!EH94-'2a) logm_x(t)'!EG94-'2a)answer'!$I94)^2,"")</f>
        <v>2.2592027861244044E-3</v>
      </c>
      <c r="AT211" s="32">
        <f>IFERROR(('2a) logm_x(t)'!EI94-'2a) logm_x(t)'!EH94-'2a)answer'!$I94)^2,"")</f>
        <v>4.0785367815079137E-3</v>
      </c>
      <c r="AU211" s="32">
        <f>IFERROR(('2a) logm_x(t)'!EJ94-'2a) logm_x(t)'!EI94-'2a)answer'!$I94)^2,"")</f>
        <v>1.2634084495240364E-3</v>
      </c>
      <c r="AV211" s="32">
        <f>IFERROR(('2a) logm_x(t)'!EK94-'2a) logm_x(t)'!EJ94-'2a)answer'!$I94)^2,"")</f>
        <v>2.2732812291680364E-3</v>
      </c>
      <c r="AW211" s="32">
        <f>IFERROR(('2a) logm_x(t)'!EL94-'2a) logm_x(t)'!EK94-'2a)answer'!$I94)^2,"")</f>
        <v>1.5494753860369847E-2</v>
      </c>
      <c r="AX211" s="32">
        <f>IFERROR(('2a) logm_x(t)'!EM94-'2a) logm_x(t)'!EL94-'2a)answer'!$I94)^2,"")</f>
        <v>3.8523517896456208E-2</v>
      </c>
      <c r="AY211" s="32">
        <f>IFERROR(('2a) logm_x(t)'!EN94-'2a) logm_x(t)'!EM94-'2a)answer'!$I94)^2,"")</f>
        <v>1.9530284192763953E-2</v>
      </c>
      <c r="AZ211" s="32">
        <f>IFERROR(('2a) logm_x(t)'!EO94-'2a) logm_x(t)'!EN94-'2a)answer'!$I94)^2,"")</f>
        <v>1.5523551701150655E-3</v>
      </c>
      <c r="BA211" s="32">
        <f>IFERROR(('2a) logm_x(t)'!EP94-'2a) logm_x(t)'!EO94-'2a)answer'!$I94)^2,"")</f>
        <v>2.5312092184836537E-5</v>
      </c>
      <c r="BB211" s="32">
        <f>IFERROR(('2a) logm_x(t)'!EQ94-'2a) logm_x(t)'!EP94-'2a)answer'!$I94)^2,"")</f>
        <v>1.0890065920135925E-2</v>
      </c>
      <c r="BC211" s="32">
        <f>IFERROR(('2a) logm_x(t)'!ER94-'2a) logm_x(t)'!EQ94-'2a)answer'!$I94)^2,"")</f>
        <v>3.3986872458996252E-2</v>
      </c>
      <c r="BD211" s="32">
        <f>IFERROR(('2a) logm_x(t)'!ES94-'2a) logm_x(t)'!ER94-'2a)answer'!$I94)^2,"")</f>
        <v>2.3709603936121527E-2</v>
      </c>
      <c r="BE211" s="32">
        <f>IFERROR(('2a) logm_x(t)'!ET94-'2a) logm_x(t)'!ES94-'2a)answer'!$I94)^2,"")</f>
        <v>5.3798556689550548E-3</v>
      </c>
      <c r="BF211" s="32">
        <f>IFERROR(('2a) logm_x(t)'!EU94-'2a) logm_x(t)'!ET94-'2a)answer'!$I94)^2,"")</f>
        <v>2.0398430087892063E-3</v>
      </c>
      <c r="BG211" s="32">
        <f>IFERROR(('2a) logm_x(t)'!EV94-'2a) logm_x(t)'!EU94-'2a)answer'!$I94)^2,"")</f>
        <v>1.2300196161540019E-3</v>
      </c>
      <c r="BH211" s="32">
        <f>IFERROR(('2a) logm_x(t)'!EW94-'2a) logm_x(t)'!EV94-'2a)answer'!$I94)^2,"")</f>
        <v>1.78509584815382E-4</v>
      </c>
      <c r="BI211" s="32">
        <f>IFERROR(('2a) logm_x(t)'!EX94-'2a) logm_x(t)'!EW94-'2a)answer'!$I94)^2,"")</f>
        <v>8.1059987171480338E-4</v>
      </c>
      <c r="BJ211" s="32">
        <f>IFERROR(('2a) logm_x(t)'!EY94-'2a) logm_x(t)'!EX94-'2a)answer'!$I94)^2,"")</f>
        <v>8.173564102991049E-4</v>
      </c>
      <c r="BK211" s="32">
        <f>IFERROR(('2a) logm_x(t)'!EZ94-'2a) logm_x(t)'!EY94-'2a)answer'!$I94)^2,"")</f>
        <v>1.1987526335343944E-2</v>
      </c>
      <c r="BL211" s="32">
        <f>IFERROR(('2a) logm_x(t)'!FA94-'2a) logm_x(t)'!EZ94-'2a)answer'!$I94)^2,"")</f>
        <v>3.8670962472293006E-2</v>
      </c>
      <c r="BM211" s="32">
        <f>IFERROR(('2a) logm_x(t)'!FB94-'2a) logm_x(t)'!FA94-'2a)answer'!$I94)^2,"")</f>
        <v>6.0803796602559215E-3</v>
      </c>
      <c r="BN211" s="32">
        <f>IFERROR(('2a) logm_x(t)'!FC94-'2a) logm_x(t)'!FB94-'2a)answer'!$I94)^2,"")</f>
        <v>1.7678919739465794E-5</v>
      </c>
      <c r="BO211" s="32">
        <f>IFERROR(('2a) logm_x(t)'!FD94-'2a) logm_x(t)'!FC94-'2a)answer'!$I94)^2,"")</f>
        <v>3.8288144987292625E-4</v>
      </c>
      <c r="BP211" s="32">
        <f>IFERROR(('2a) logm_x(t)'!FE94-'2a) logm_x(t)'!FD94-'2a)answer'!$I94)^2,"")</f>
        <v>1.0334720195236409E-2</v>
      </c>
      <c r="BQ211" s="32">
        <f>IFERROR(('2a) logm_x(t)'!FF94-'2a) logm_x(t)'!FE94-'2a)answer'!$I94)^2,"")</f>
        <v>7.430547790879009E-3</v>
      </c>
      <c r="BR211" s="32">
        <f>IFERROR(('2a) logm_x(t)'!FG94-'2a) logm_x(t)'!FF94-'2a)answer'!$I94)^2,"")</f>
        <v>1.2677164833669737E-2</v>
      </c>
      <c r="BS211" s="32">
        <f>IFERROR(('2a) logm_x(t)'!FH94-'2a) logm_x(t)'!FG94-'2a)answer'!$I94)^2,"")</f>
        <v>2.5651526296527637E-2</v>
      </c>
      <c r="BT211" s="32">
        <f>IFERROR(('2a) logm_x(t)'!FI94-'2a) logm_x(t)'!FH94-'2a)answer'!$I94)^2,"")</f>
        <v>2.2626505823218502E-3</v>
      </c>
      <c r="BU211" s="32">
        <f>IFERROR(('2a) logm_x(t)'!FJ94-'2a) logm_x(t)'!FI94-'2a)answer'!$I94)^2,"")</f>
        <v>1.0415340262327421E-3</v>
      </c>
      <c r="BV211" s="32">
        <f>IFERROR(('2a) logm_x(t)'!FK94-'2a) logm_x(t)'!FJ94-'2a)answer'!$I94)^2,"")</f>
        <v>1.3145388672864598E-2</v>
      </c>
      <c r="BW211" s="32">
        <f>IFERROR(('2a) logm_x(t)'!FL94-'2a) logm_x(t)'!FK94-'2a)answer'!$I94)^2,"")</f>
        <v>5.2217890731365187E-3</v>
      </c>
      <c r="BX211" s="32">
        <f>IFERROR(('2a) logm_x(t)'!FM94-'2a) logm_x(t)'!FL94-'2a)answer'!$I94)^2,"")</f>
        <v>4.8696148934725619E-5</v>
      </c>
      <c r="BY211" s="32">
        <f>IFERROR(('2a) logm_x(t)'!FN94-'2a) logm_x(t)'!FM94-'2a)answer'!$I94)^2,"")</f>
        <v>3.6656467724476526E-3</v>
      </c>
      <c r="BZ211" s="32">
        <f>IFERROR(('2a) logm_x(t)'!FO94-'2a) logm_x(t)'!FN94-'2a)answer'!$I94)^2,"")</f>
        <v>3.1990133890590777E-4</v>
      </c>
      <c r="CA211" s="32">
        <f>IFERROR(('2a) logm_x(t)'!FP94-'2a) logm_x(t)'!FO94-'2a)answer'!$I94)^2,"")</f>
        <v>5.6232582957301139E-3</v>
      </c>
      <c r="CB211" s="32">
        <f>IFERROR(('2a) logm_x(t)'!FQ94-'2a) logm_x(t)'!FP94-'2a)answer'!$I94)^2,"")</f>
        <v>1.1991637336336383E-5</v>
      </c>
      <c r="CC211" s="32">
        <f>IFERROR(('2a) logm_x(t)'!FR94-'2a) logm_x(t)'!FQ94-'2a)answer'!$I94)^2,"")</f>
        <v>1.0368204800838732E-3</v>
      </c>
      <c r="CD211" s="32">
        <f>IFERROR(('2a) logm_x(t)'!FS94-'2a) logm_x(t)'!FR94-'2a)answer'!$I94)^2,"")</f>
        <v>1.9996799114856264E-3</v>
      </c>
      <c r="CE211" s="32">
        <f>IFERROR(('2a) logm_x(t)'!FT94-'2a) logm_x(t)'!FS94-'2a)answer'!$I94)^2,"")</f>
        <v>3.4080877980380633E-3</v>
      </c>
      <c r="CF211" s="32">
        <f>IFERROR(('2a) logm_x(t)'!FU94-'2a) logm_x(t)'!FT94-'2a)answer'!$I94)^2,"")</f>
        <v>6.6939391101687425E-4</v>
      </c>
      <c r="CG211" s="32">
        <f>IFERROR(('2a) logm_x(t)'!FV94-'2a) logm_x(t)'!FU94-'2a)answer'!$I94)^2,"")</f>
        <v>4.2495059174442679E-3</v>
      </c>
      <c r="CH211" s="32">
        <f>IFERROR(('2a) logm_x(t)'!FW94-'2a) logm_x(t)'!FV94-'2a)answer'!$I94)^2,"")</f>
        <v>4.1592983345722752E-5</v>
      </c>
      <c r="CI211" s="32">
        <f>IFERROR(('2a) logm_x(t)'!FX94-'2a) logm_x(t)'!FW94-'2a)answer'!$I94)^2,"")</f>
        <v>4.3382061246242227E-4</v>
      </c>
      <c r="CJ211" s="32">
        <f>IFERROR(('2a) logm_x(t)'!FY94-'2a) logm_x(t)'!FX94-'2a)answer'!$I94)^2,"")</f>
        <v>9.4880800522359596E-5</v>
      </c>
      <c r="CK211" s="32">
        <f>IFERROR(('2a) logm_x(t)'!FZ94-'2a) logm_x(t)'!FY94-'2a)answer'!$I94)^2,"")</f>
        <v>3.7017885312858419E-4</v>
      </c>
      <c r="CL211" s="32">
        <f>IFERROR(('2a) logm_x(t)'!GA94-'2a) logm_x(t)'!FZ94-'2a)answer'!$I94)^2,"")</f>
        <v>2.5957358975090624E-3</v>
      </c>
      <c r="CM211" s="32">
        <f>IFERROR(('2a) logm_x(t)'!GB94-'2a) logm_x(t)'!GA94-'2a)answer'!$I94)^2,"")</f>
        <v>1.6345691870850189E-5</v>
      </c>
      <c r="CN211" s="32">
        <f>IFERROR(('2a) logm_x(t)'!GC94-'2a) logm_x(t)'!GB94-'2a)answer'!$I94)^2,"")</f>
        <v>4.7653277042573048E-4</v>
      </c>
    </row>
    <row r="212" spans="1:92" x14ac:dyDescent="0.25">
      <c r="A212" s="31">
        <f t="shared" si="12"/>
        <v>92</v>
      </c>
      <c r="C212" s="32">
        <f>IFERROR(('2a) logm_x(t)'!CR95-'2a) logm_x(t)'!CQ95-'2a)answer'!$I95)^2,"")</f>
        <v>1.2272361086904172E-2</v>
      </c>
      <c r="D212" s="32">
        <f>IFERROR(('2a) logm_x(t)'!CS95-'2a) logm_x(t)'!CR95-'2a)answer'!$I95)^2,"")</f>
        <v>3.2282041153602253E-2</v>
      </c>
      <c r="E212" s="32">
        <f>IFERROR(('2a) logm_x(t)'!CT95-'2a) logm_x(t)'!CS95-'2a)answer'!$I95)^2,"")</f>
        <v>1.0602226818656529E-2</v>
      </c>
      <c r="F212" s="32">
        <f>IFERROR(('2a) logm_x(t)'!CU95-'2a) logm_x(t)'!CT95-'2a)answer'!$I95)^2,"")</f>
        <v>1.2028000021906786E-2</v>
      </c>
      <c r="G212" s="32">
        <f>IFERROR(('2a) logm_x(t)'!CV95-'2a) logm_x(t)'!CU95-'2a)answer'!$I95)^2,"")</f>
        <v>2.432624622619309E-3</v>
      </c>
      <c r="H212" s="32">
        <f>IFERROR(('2a) logm_x(t)'!CW95-'2a) logm_x(t)'!CV95-'2a)answer'!$I95)^2,"")</f>
        <v>8.5269841874263761E-3</v>
      </c>
      <c r="I212" s="32">
        <f>IFERROR(('2a) logm_x(t)'!CX95-'2a) logm_x(t)'!CW95-'2a)answer'!$I95)^2,"")</f>
        <v>1.8258449843350862E-3</v>
      </c>
      <c r="J212" s="32">
        <f>IFERROR(('2a) logm_x(t)'!CY95-'2a) logm_x(t)'!CX95-'2a)answer'!$I95)^2,"")</f>
        <v>2.5351845185052312E-3</v>
      </c>
      <c r="K212" s="32">
        <f>IFERROR(('2a) logm_x(t)'!CZ95-'2a) logm_x(t)'!CY95-'2a)answer'!$I95)^2,"")</f>
        <v>4.1300162407254322E-2</v>
      </c>
      <c r="L212" s="32">
        <f>IFERROR(('2a) logm_x(t)'!DA95-'2a) logm_x(t)'!CZ95-'2a)answer'!$I95)^2,"")</f>
        <v>4.330101354184086E-3</v>
      </c>
      <c r="M212" s="32">
        <f>IFERROR(('2a) logm_x(t)'!DB95-'2a) logm_x(t)'!DA95-'2a)answer'!$I95)^2,"")</f>
        <v>1.9776946442173599E-3</v>
      </c>
      <c r="N212" s="32">
        <f>IFERROR(('2a) logm_x(t)'!DC95-'2a) logm_x(t)'!DB95-'2a)answer'!$I95)^2,"")</f>
        <v>3.6769536105571046E-3</v>
      </c>
      <c r="O212" s="32">
        <f>IFERROR(('2a) logm_x(t)'!DD95-'2a) logm_x(t)'!DC95-'2a)answer'!$I95)^2,"")</f>
        <v>3.305744159883813E-3</v>
      </c>
      <c r="P212" s="32">
        <f>IFERROR(('2a) logm_x(t)'!DE95-'2a) logm_x(t)'!DD95-'2a)answer'!$I95)^2,"")</f>
        <v>1.3161713793071613E-3</v>
      </c>
      <c r="Q212" s="32">
        <f>IFERROR(('2a) logm_x(t)'!DF95-'2a) logm_x(t)'!DE95-'2a)answer'!$I95)^2,"")</f>
        <v>3.531477227333474E-3</v>
      </c>
      <c r="R212" s="32">
        <f>IFERROR(('2a) logm_x(t)'!DG95-'2a) logm_x(t)'!DF95-'2a)answer'!$I95)^2,"")</f>
        <v>5.554352499722938E-4</v>
      </c>
      <c r="S212" s="32">
        <f>IFERROR(('2a) logm_x(t)'!DH95-'2a) logm_x(t)'!DG95-'2a)answer'!$I95)^2,"")</f>
        <v>1.0714074587624598E-3</v>
      </c>
      <c r="T212" s="32">
        <f>IFERROR(('2a) logm_x(t)'!DI95-'2a) logm_x(t)'!DH95-'2a)answer'!$I95)^2,"")</f>
        <v>1.8806625503799974E-2</v>
      </c>
      <c r="U212" s="32">
        <f>IFERROR(('2a) logm_x(t)'!DJ95-'2a) logm_x(t)'!DI95-'2a)answer'!$I95)^2,"")</f>
        <v>2.640752118441219E-2</v>
      </c>
      <c r="V212" s="32">
        <f>IFERROR(('2a) logm_x(t)'!DK95-'2a) logm_x(t)'!DJ95-'2a)answer'!$I95)^2,"")</f>
        <v>9.577697351087858E-3</v>
      </c>
      <c r="W212" s="32">
        <f>IFERROR(('2a) logm_x(t)'!DL95-'2a) logm_x(t)'!DK95-'2a)answer'!$I95)^2,"")</f>
        <v>2.9391633228161404E-3</v>
      </c>
      <c r="X212" s="32">
        <f>IFERROR(('2a) logm_x(t)'!DM95-'2a) logm_x(t)'!DL95-'2a)answer'!$I95)^2,"")</f>
        <v>2.3039696159172032E-6</v>
      </c>
      <c r="Y212" s="32">
        <f>IFERROR(('2a) logm_x(t)'!DN95-'2a) logm_x(t)'!DM95-'2a)answer'!$I95)^2,"")</f>
        <v>1.3160451822213945E-2</v>
      </c>
      <c r="Z212" s="32">
        <f>IFERROR(('2a) logm_x(t)'!DO95-'2a) logm_x(t)'!DN95-'2a)answer'!$I95)^2,"")</f>
        <v>1.6559719207798402E-4</v>
      </c>
      <c r="AA212" s="32">
        <f>IFERROR(('2a) logm_x(t)'!DP95-'2a) logm_x(t)'!DO95-'2a)answer'!$I95)^2,"")</f>
        <v>6.1824224966397466E-3</v>
      </c>
      <c r="AB212" s="32">
        <f>IFERROR(('2a) logm_x(t)'!DQ95-'2a) logm_x(t)'!DP95-'2a)answer'!$I95)^2,"")</f>
        <v>1.6437565329382339E-2</v>
      </c>
      <c r="AC212" s="32">
        <f>IFERROR(('2a) logm_x(t)'!DR95-'2a) logm_x(t)'!DQ95-'2a)answer'!$I95)^2,"")</f>
        <v>4.0913007955349764E-3</v>
      </c>
      <c r="AD212" s="32">
        <f>IFERROR(('2a) logm_x(t)'!DS95-'2a) logm_x(t)'!DR95-'2a)answer'!$I95)^2,"")</f>
        <v>2.5837602993054334E-2</v>
      </c>
      <c r="AE212" s="32">
        <f>IFERROR(('2a) logm_x(t)'!DT95-'2a) logm_x(t)'!DS95-'2a)answer'!$I95)^2,"")</f>
        <v>6.6176168092303917E-3</v>
      </c>
      <c r="AF212" s="32">
        <f>IFERROR(('2a) logm_x(t)'!DU95-'2a) logm_x(t)'!DT95-'2a)answer'!$I95)^2,"")</f>
        <v>7.9763083908898999E-6</v>
      </c>
      <c r="AG212" s="32">
        <f>IFERROR(('2a) logm_x(t)'!DV95-'2a) logm_x(t)'!DU95-'2a)answer'!$I95)^2,"")</f>
        <v>1.0765366117601903E-5</v>
      </c>
      <c r="AH212" s="32">
        <f>IFERROR(('2a) logm_x(t)'!DW95-'2a) logm_x(t)'!DV95-'2a)answer'!$I95)^2,"")</f>
        <v>1.4483807255923997E-3</v>
      </c>
      <c r="AI212" s="32">
        <f>IFERROR(('2a) logm_x(t)'!DX95-'2a) logm_x(t)'!DW95-'2a)answer'!$I95)^2,"")</f>
        <v>8.3596494751417595E-3</v>
      </c>
      <c r="AJ212" s="32">
        <f>IFERROR(('2a) logm_x(t)'!DY95-'2a) logm_x(t)'!DX95-'2a)answer'!$I95)^2,"")</f>
        <v>3.5033896326396719E-4</v>
      </c>
      <c r="AK212" s="32">
        <f>IFERROR(('2a) logm_x(t)'!DZ95-'2a) logm_x(t)'!DY95-'2a)answer'!$I95)^2,"")</f>
        <v>2.801083888514219E-3</v>
      </c>
      <c r="AL212" s="32">
        <f>IFERROR(('2a) logm_x(t)'!EA95-'2a) logm_x(t)'!DZ95-'2a)answer'!$I95)^2,"")</f>
        <v>2.1248834969624457E-3</v>
      </c>
      <c r="AM212" s="32">
        <f>IFERROR(('2a) logm_x(t)'!EB95-'2a) logm_x(t)'!EA95-'2a)answer'!$I95)^2,"")</f>
        <v>7.1937525067362904E-3</v>
      </c>
      <c r="AN212" s="32">
        <f>IFERROR(('2a) logm_x(t)'!EC95-'2a) logm_x(t)'!EB95-'2a)answer'!$I95)^2,"")</f>
        <v>3.676928964609559E-2</v>
      </c>
      <c r="AO212" s="32">
        <f>IFERROR(('2a) logm_x(t)'!ED95-'2a) logm_x(t)'!EC95-'2a)answer'!$I95)^2,"")</f>
        <v>1.3454664315048052E-3</v>
      </c>
      <c r="AP212" s="32">
        <f>IFERROR(('2a) logm_x(t)'!EE95-'2a) logm_x(t)'!ED95-'2a)answer'!$I95)^2,"")</f>
        <v>2.6095094228966949E-2</v>
      </c>
      <c r="AQ212" s="32">
        <f>IFERROR(('2a) logm_x(t)'!EF95-'2a) logm_x(t)'!EE95-'2a)answer'!$I95)^2,"")</f>
        <v>3.4536137703266981E-2</v>
      </c>
      <c r="AR212" s="32">
        <f>IFERROR(('2a) logm_x(t)'!EG95-'2a) logm_x(t)'!EF95-'2a)answer'!$I95)^2,"")</f>
        <v>3.4641737847848951E-3</v>
      </c>
      <c r="AS212" s="32">
        <f>IFERROR(('2a) logm_x(t)'!EH95-'2a) logm_x(t)'!EG95-'2a)answer'!$I95)^2,"")</f>
        <v>1.1882067977566886E-3</v>
      </c>
      <c r="AT212" s="32">
        <f>IFERROR(('2a) logm_x(t)'!EI95-'2a) logm_x(t)'!EH95-'2a)answer'!$I95)^2,"")</f>
        <v>4.723599907610742E-3</v>
      </c>
      <c r="AU212" s="32">
        <f>IFERROR(('2a) logm_x(t)'!EJ95-'2a) logm_x(t)'!EI95-'2a)answer'!$I95)^2,"")</f>
        <v>2.3855127310161383E-2</v>
      </c>
      <c r="AV212" s="32">
        <f>IFERROR(('2a) logm_x(t)'!EK95-'2a) logm_x(t)'!EJ95-'2a)answer'!$I95)^2,"")</f>
        <v>3.7922421051149301E-3</v>
      </c>
      <c r="AW212" s="32">
        <f>IFERROR(('2a) logm_x(t)'!EL95-'2a) logm_x(t)'!EK95-'2a)answer'!$I95)^2,"")</f>
        <v>6.5011389289043652E-4</v>
      </c>
      <c r="AX212" s="32">
        <f>IFERROR(('2a) logm_x(t)'!EM95-'2a) logm_x(t)'!EL95-'2a)answer'!$I95)^2,"")</f>
        <v>8.0794405353029367E-5</v>
      </c>
      <c r="AY212" s="32">
        <f>IFERROR(('2a) logm_x(t)'!EN95-'2a) logm_x(t)'!EM95-'2a)answer'!$I95)^2,"")</f>
        <v>1.4042492261594215E-3</v>
      </c>
      <c r="AZ212" s="32">
        <f>IFERROR(('2a) logm_x(t)'!EO95-'2a) logm_x(t)'!EN95-'2a)answer'!$I95)^2,"")</f>
        <v>1.7033849559006869E-2</v>
      </c>
      <c r="BA212" s="32">
        <f>IFERROR(('2a) logm_x(t)'!EP95-'2a) logm_x(t)'!EO95-'2a)answer'!$I95)^2,"")</f>
        <v>7.2361679414831878E-4</v>
      </c>
      <c r="BB212" s="32">
        <f>IFERROR(('2a) logm_x(t)'!EQ95-'2a) logm_x(t)'!EP95-'2a)answer'!$I95)^2,"")</f>
        <v>7.2449665092421114E-3</v>
      </c>
      <c r="BC212" s="32">
        <f>IFERROR(('2a) logm_x(t)'!ER95-'2a) logm_x(t)'!EQ95-'2a)answer'!$I95)^2,"")</f>
        <v>1.5090860500373005E-3</v>
      </c>
      <c r="BD212" s="32">
        <f>IFERROR(('2a) logm_x(t)'!ES95-'2a) logm_x(t)'!ER95-'2a)answer'!$I95)^2,"")</f>
        <v>2.3129202498205114E-2</v>
      </c>
      <c r="BE212" s="32">
        <f>IFERROR(('2a) logm_x(t)'!ET95-'2a) logm_x(t)'!ES95-'2a)answer'!$I95)^2,"")</f>
        <v>5.5191899626393847E-3</v>
      </c>
      <c r="BF212" s="32">
        <f>IFERROR(('2a) logm_x(t)'!EU95-'2a) logm_x(t)'!ET95-'2a)answer'!$I95)^2,"")</f>
        <v>3.5628255280628204E-3</v>
      </c>
      <c r="BG212" s="32">
        <f>IFERROR(('2a) logm_x(t)'!EV95-'2a) logm_x(t)'!EU95-'2a)answer'!$I95)^2,"")</f>
        <v>3.1399533242437417E-3</v>
      </c>
      <c r="BH212" s="32">
        <f>IFERROR(('2a) logm_x(t)'!EW95-'2a) logm_x(t)'!EV95-'2a)answer'!$I95)^2,"")</f>
        <v>1.7785425440198801E-3</v>
      </c>
      <c r="BI212" s="32">
        <f>IFERROR(('2a) logm_x(t)'!EX95-'2a) logm_x(t)'!EW95-'2a)answer'!$I95)^2,"")</f>
        <v>4.5082730339551845E-4</v>
      </c>
      <c r="BJ212" s="32">
        <f>IFERROR(('2a) logm_x(t)'!EY95-'2a) logm_x(t)'!EX95-'2a)answer'!$I95)^2,"")</f>
        <v>2.5961769403141309E-4</v>
      </c>
      <c r="BK212" s="32">
        <f>IFERROR(('2a) logm_x(t)'!EZ95-'2a) logm_x(t)'!EY95-'2a)answer'!$I95)^2,"")</f>
        <v>1.4552194792662352E-2</v>
      </c>
      <c r="BL212" s="32">
        <f>IFERROR(('2a) logm_x(t)'!FA95-'2a) logm_x(t)'!EZ95-'2a)answer'!$I95)^2,"")</f>
        <v>2.3157004612501107E-2</v>
      </c>
      <c r="BM212" s="32">
        <f>IFERROR(('2a) logm_x(t)'!FB95-'2a) logm_x(t)'!FA95-'2a)answer'!$I95)^2,"")</f>
        <v>2.0546159262533106E-5</v>
      </c>
      <c r="BN212" s="32">
        <f>IFERROR(('2a) logm_x(t)'!FC95-'2a) logm_x(t)'!FB95-'2a)answer'!$I95)^2,"")</f>
        <v>1.2981291774758192E-2</v>
      </c>
      <c r="BO212" s="32">
        <f>IFERROR(('2a) logm_x(t)'!FD95-'2a) logm_x(t)'!FC95-'2a)answer'!$I95)^2,"")</f>
        <v>2.1394709013175311E-3</v>
      </c>
      <c r="BP212" s="32">
        <f>IFERROR(('2a) logm_x(t)'!FE95-'2a) logm_x(t)'!FD95-'2a)answer'!$I95)^2,"")</f>
        <v>1.6432675257953726E-3</v>
      </c>
      <c r="BQ212" s="32">
        <f>IFERROR(('2a) logm_x(t)'!FF95-'2a) logm_x(t)'!FE95-'2a)answer'!$I95)^2,"")</f>
        <v>6.1449443126790164E-4</v>
      </c>
      <c r="BR212" s="32">
        <f>IFERROR(('2a) logm_x(t)'!FG95-'2a) logm_x(t)'!FF95-'2a)answer'!$I95)^2,"")</f>
        <v>2.3506571644134781E-2</v>
      </c>
      <c r="BS212" s="32">
        <f>IFERROR(('2a) logm_x(t)'!FH95-'2a) logm_x(t)'!FG95-'2a)answer'!$I95)^2,"")</f>
        <v>2.3721672445833706E-2</v>
      </c>
      <c r="BT212" s="32">
        <f>IFERROR(('2a) logm_x(t)'!FI95-'2a) logm_x(t)'!FH95-'2a)answer'!$I95)^2,"")</f>
        <v>3.9406191918413414E-5</v>
      </c>
      <c r="BU212" s="32">
        <f>IFERROR(('2a) logm_x(t)'!FJ95-'2a) logm_x(t)'!FI95-'2a)answer'!$I95)^2,"")</f>
        <v>1.1288926222518411E-4</v>
      </c>
      <c r="BV212" s="32">
        <f>IFERROR(('2a) logm_x(t)'!FK95-'2a) logm_x(t)'!FJ95-'2a)answer'!$I95)^2,"")</f>
        <v>1.0444747720738524E-3</v>
      </c>
      <c r="BW212" s="32">
        <f>IFERROR(('2a) logm_x(t)'!FL95-'2a) logm_x(t)'!FK95-'2a)answer'!$I95)^2,"")</f>
        <v>8.7107202725903634E-3</v>
      </c>
      <c r="BX212" s="32">
        <f>IFERROR(('2a) logm_x(t)'!FM95-'2a) logm_x(t)'!FL95-'2a)answer'!$I95)^2,"")</f>
        <v>3.8977416883027895E-3</v>
      </c>
      <c r="BY212" s="32">
        <f>IFERROR(('2a) logm_x(t)'!FN95-'2a) logm_x(t)'!FM95-'2a)answer'!$I95)^2,"")</f>
        <v>3.9258487641039988E-3</v>
      </c>
      <c r="BZ212" s="32">
        <f>IFERROR(('2a) logm_x(t)'!FO95-'2a) logm_x(t)'!FN95-'2a)answer'!$I95)^2,"")</f>
        <v>6.100501604987019E-4</v>
      </c>
      <c r="CA212" s="32">
        <f>IFERROR(('2a) logm_x(t)'!FP95-'2a) logm_x(t)'!FO95-'2a)answer'!$I95)^2,"")</f>
        <v>2.6274304484695558E-3</v>
      </c>
      <c r="CB212" s="32">
        <f>IFERROR(('2a) logm_x(t)'!FQ95-'2a) logm_x(t)'!FP95-'2a)answer'!$I95)^2,"")</f>
        <v>7.1522090748588345E-4</v>
      </c>
      <c r="CC212" s="32">
        <f>IFERROR(('2a) logm_x(t)'!FR95-'2a) logm_x(t)'!FQ95-'2a)answer'!$I95)^2,"")</f>
        <v>1.079958995818792E-3</v>
      </c>
      <c r="CD212" s="32">
        <f>IFERROR(('2a) logm_x(t)'!FS95-'2a) logm_x(t)'!FR95-'2a)answer'!$I95)^2,"")</f>
        <v>1.2359606805954111E-3</v>
      </c>
      <c r="CE212" s="32">
        <f>IFERROR(('2a) logm_x(t)'!FT95-'2a) logm_x(t)'!FS95-'2a)answer'!$I95)^2,"")</f>
        <v>3.1624041600101138E-4</v>
      </c>
      <c r="CF212" s="32">
        <f>IFERROR(('2a) logm_x(t)'!FU95-'2a) logm_x(t)'!FT95-'2a)answer'!$I95)^2,"")</f>
        <v>4.1336314750100173E-4</v>
      </c>
      <c r="CG212" s="32">
        <f>IFERROR(('2a) logm_x(t)'!FV95-'2a) logm_x(t)'!FU95-'2a)answer'!$I95)^2,"")</f>
        <v>1.1146181760564031E-3</v>
      </c>
      <c r="CH212" s="32">
        <f>IFERROR(('2a) logm_x(t)'!FW95-'2a) logm_x(t)'!FV95-'2a)answer'!$I95)^2,"")</f>
        <v>1.8764029383158774E-3</v>
      </c>
      <c r="CI212" s="32">
        <f>IFERROR(('2a) logm_x(t)'!FX95-'2a) logm_x(t)'!FW95-'2a)answer'!$I95)^2,"")</f>
        <v>1.8199033021053981E-3</v>
      </c>
      <c r="CJ212" s="32">
        <f>IFERROR(('2a) logm_x(t)'!FY95-'2a) logm_x(t)'!FX95-'2a)answer'!$I95)^2,"")</f>
        <v>2.0389150993860956E-4</v>
      </c>
      <c r="CK212" s="32">
        <f>IFERROR(('2a) logm_x(t)'!FZ95-'2a) logm_x(t)'!FY95-'2a)answer'!$I95)^2,"")</f>
        <v>8.3931871589136198E-5</v>
      </c>
      <c r="CL212" s="32">
        <f>IFERROR(('2a) logm_x(t)'!GA95-'2a) logm_x(t)'!FZ95-'2a)answer'!$I95)^2,"")</f>
        <v>1.3266981843100514E-3</v>
      </c>
      <c r="CM212" s="32">
        <f>IFERROR(('2a) logm_x(t)'!GB95-'2a) logm_x(t)'!GA95-'2a)answer'!$I95)^2,"")</f>
        <v>1.7714030728646014E-5</v>
      </c>
      <c r="CN212" s="32">
        <f>IFERROR(('2a) logm_x(t)'!GC95-'2a) logm_x(t)'!GB95-'2a)answer'!$I95)^2,"")</f>
        <v>5.1669506923306152E-4</v>
      </c>
    </row>
    <row r="213" spans="1:92" x14ac:dyDescent="0.25">
      <c r="A213" s="31">
        <f t="shared" si="12"/>
        <v>93</v>
      </c>
      <c r="C213" s="32">
        <f>IFERROR(('2a) logm_x(t)'!CR96-'2a) logm_x(t)'!CQ96-'2a)answer'!$I96)^2,"")</f>
        <v>1.2897812625995144E-2</v>
      </c>
      <c r="D213" s="32">
        <f>IFERROR(('2a) logm_x(t)'!CS96-'2a) logm_x(t)'!CR96-'2a)answer'!$I96)^2,"")</f>
        <v>3.4320016483232421E-2</v>
      </c>
      <c r="E213" s="32">
        <f>IFERROR(('2a) logm_x(t)'!CT96-'2a) logm_x(t)'!CS96-'2a)answer'!$I96)^2,"")</f>
        <v>1.0931141296781459E-2</v>
      </c>
      <c r="F213" s="32">
        <f>IFERROR(('2a) logm_x(t)'!CU96-'2a) logm_x(t)'!CT96-'2a)answer'!$I96)^2,"")</f>
        <v>1.4454082720805483E-2</v>
      </c>
      <c r="G213" s="32">
        <f>IFERROR(('2a) logm_x(t)'!CV96-'2a) logm_x(t)'!CU96-'2a)answer'!$I96)^2,"")</f>
        <v>2.8275149254581868E-3</v>
      </c>
      <c r="H213" s="32">
        <f>IFERROR(('2a) logm_x(t)'!CW96-'2a) logm_x(t)'!CV96-'2a)answer'!$I96)^2,"")</f>
        <v>9.5708505229073915E-3</v>
      </c>
      <c r="I213" s="32">
        <f>IFERROR(('2a) logm_x(t)'!CX96-'2a) logm_x(t)'!CW96-'2a)answer'!$I96)^2,"")</f>
        <v>1.9823438051277341E-3</v>
      </c>
      <c r="J213" s="32">
        <f>IFERROR(('2a) logm_x(t)'!CY96-'2a) logm_x(t)'!CX96-'2a)answer'!$I96)^2,"")</f>
        <v>2.9066246795958384E-3</v>
      </c>
      <c r="K213" s="32">
        <f>IFERROR(('2a) logm_x(t)'!CZ96-'2a) logm_x(t)'!CY96-'2a)answer'!$I96)^2,"")</f>
        <v>4.2484101922971591E-2</v>
      </c>
      <c r="L213" s="32">
        <f>IFERROR(('2a) logm_x(t)'!DA96-'2a) logm_x(t)'!CZ96-'2a)answer'!$I96)^2,"")</f>
        <v>3.7431656916636761E-3</v>
      </c>
      <c r="M213" s="32">
        <f>IFERROR(('2a) logm_x(t)'!DB96-'2a) logm_x(t)'!DA96-'2a)answer'!$I96)^2,"")</f>
        <v>2.5950764576328214E-3</v>
      </c>
      <c r="N213" s="32">
        <f>IFERROR(('2a) logm_x(t)'!DC96-'2a) logm_x(t)'!DB96-'2a)answer'!$I96)^2,"")</f>
        <v>3.6727616751507236E-3</v>
      </c>
      <c r="O213" s="32">
        <f>IFERROR(('2a) logm_x(t)'!DD96-'2a) logm_x(t)'!DC96-'2a)answer'!$I96)^2,"")</f>
        <v>3.9912659755460484E-3</v>
      </c>
      <c r="P213" s="32">
        <f>IFERROR(('2a) logm_x(t)'!DE96-'2a) logm_x(t)'!DD96-'2a)answer'!$I96)^2,"")</f>
        <v>1.3874853788298851E-3</v>
      </c>
      <c r="Q213" s="32">
        <f>IFERROR(('2a) logm_x(t)'!DF96-'2a) logm_x(t)'!DE96-'2a)answer'!$I96)^2,"")</f>
        <v>3.7502403039922252E-3</v>
      </c>
      <c r="R213" s="32">
        <f>IFERROR(('2a) logm_x(t)'!DG96-'2a) logm_x(t)'!DF96-'2a)answer'!$I96)^2,"")</f>
        <v>5.1833752116209721E-4</v>
      </c>
      <c r="S213" s="32">
        <f>IFERROR(('2a) logm_x(t)'!DH96-'2a) logm_x(t)'!DG96-'2a)answer'!$I96)^2,"")</f>
        <v>1.0648175281466872E-3</v>
      </c>
      <c r="T213" s="32">
        <f>IFERROR(('2a) logm_x(t)'!DI96-'2a) logm_x(t)'!DH96-'2a)answer'!$I96)^2,"")</f>
        <v>2.0568305001630795E-2</v>
      </c>
      <c r="U213" s="32">
        <f>IFERROR(('2a) logm_x(t)'!DJ96-'2a) logm_x(t)'!DI96-'2a)answer'!$I96)^2,"")</f>
        <v>2.862682717826073E-2</v>
      </c>
      <c r="V213" s="32">
        <f>IFERROR(('2a) logm_x(t)'!DK96-'2a) logm_x(t)'!DJ96-'2a)answer'!$I96)^2,"")</f>
        <v>9.6219640506432884E-3</v>
      </c>
      <c r="W213" s="32">
        <f>IFERROR(('2a) logm_x(t)'!DL96-'2a) logm_x(t)'!DK96-'2a)answer'!$I96)^2,"")</f>
        <v>3.1500984470415024E-3</v>
      </c>
      <c r="X213" s="32">
        <f>IFERROR(('2a) logm_x(t)'!DM96-'2a) logm_x(t)'!DL96-'2a)answer'!$I96)^2,"")</f>
        <v>5.3799798707888602E-8</v>
      </c>
      <c r="Y213" s="32">
        <f>IFERROR(('2a) logm_x(t)'!DN96-'2a) logm_x(t)'!DM96-'2a)answer'!$I96)^2,"")</f>
        <v>1.3184394825703879E-2</v>
      </c>
      <c r="Z213" s="32">
        <f>IFERROR(('2a) logm_x(t)'!DO96-'2a) logm_x(t)'!DN96-'2a)answer'!$I96)^2,"")</f>
        <v>2.626292523035002E-4</v>
      </c>
      <c r="AA213" s="32">
        <f>IFERROR(('2a) logm_x(t)'!DP96-'2a) logm_x(t)'!DO96-'2a)answer'!$I96)^2,"")</f>
        <v>1.7408676503001435E-3</v>
      </c>
      <c r="AB213" s="32">
        <f>IFERROR(('2a) logm_x(t)'!DQ96-'2a) logm_x(t)'!DP96-'2a)answer'!$I96)^2,"")</f>
        <v>2.1899256730980287E-5</v>
      </c>
      <c r="AC213" s="32">
        <f>IFERROR(('2a) logm_x(t)'!DR96-'2a) logm_x(t)'!DQ96-'2a)answer'!$I96)^2,"")</f>
        <v>8.7359782322626325E-4</v>
      </c>
      <c r="AD213" s="32">
        <f>IFERROR(('2a) logm_x(t)'!DS96-'2a) logm_x(t)'!DR96-'2a)answer'!$I96)^2,"")</f>
        <v>1.5051732020510369E-4</v>
      </c>
      <c r="AE213" s="32">
        <f>IFERROR(('2a) logm_x(t)'!DT96-'2a) logm_x(t)'!DS96-'2a)answer'!$I96)^2,"")</f>
        <v>8.4145212769438735E-3</v>
      </c>
      <c r="AF213" s="32">
        <f>IFERROR(('2a) logm_x(t)'!DU96-'2a) logm_x(t)'!DT96-'2a)answer'!$I96)^2,"")</f>
        <v>1.7954083778431518E-3</v>
      </c>
      <c r="AG213" s="32">
        <f>IFERROR(('2a) logm_x(t)'!DV96-'2a) logm_x(t)'!DU96-'2a)answer'!$I96)^2,"")</f>
        <v>4.3848051750405084E-3</v>
      </c>
      <c r="AH213" s="32">
        <f>IFERROR(('2a) logm_x(t)'!DW96-'2a) logm_x(t)'!DV96-'2a)answer'!$I96)^2,"")</f>
        <v>4.6982939606362746E-3</v>
      </c>
      <c r="AI213" s="32">
        <f>IFERROR(('2a) logm_x(t)'!DX96-'2a) logm_x(t)'!DW96-'2a)answer'!$I96)^2,"")</f>
        <v>2.341013977488389E-2</v>
      </c>
      <c r="AJ213" s="32">
        <f>IFERROR(('2a) logm_x(t)'!DY96-'2a) logm_x(t)'!DX96-'2a)answer'!$I96)^2,"")</f>
        <v>5.5416591442293368E-3</v>
      </c>
      <c r="AK213" s="32">
        <f>IFERROR(('2a) logm_x(t)'!DZ96-'2a) logm_x(t)'!DY96-'2a)answer'!$I96)^2,"")</f>
        <v>5.2317645717579854E-3</v>
      </c>
      <c r="AL213" s="32">
        <f>IFERROR(('2a) logm_x(t)'!EA96-'2a) logm_x(t)'!DZ96-'2a)answer'!$I96)^2,"")</f>
        <v>7.0169673720514372E-3</v>
      </c>
      <c r="AM213" s="32">
        <f>IFERROR(('2a) logm_x(t)'!EB96-'2a) logm_x(t)'!EA96-'2a)answer'!$I96)^2,"")</f>
        <v>5.9883717036165541E-4</v>
      </c>
      <c r="AN213" s="32">
        <f>IFERROR(('2a) logm_x(t)'!EC96-'2a) logm_x(t)'!EB96-'2a)answer'!$I96)^2,"")</f>
        <v>1.9487328997012093E-2</v>
      </c>
      <c r="AO213" s="32">
        <f>IFERROR(('2a) logm_x(t)'!ED96-'2a) logm_x(t)'!EC96-'2a)answer'!$I96)^2,"")</f>
        <v>4.202934117282399E-4</v>
      </c>
      <c r="AP213" s="32">
        <f>IFERROR(('2a) logm_x(t)'!EE96-'2a) logm_x(t)'!ED96-'2a)answer'!$I96)^2,"")</f>
        <v>8.7667684735472807E-3</v>
      </c>
      <c r="AQ213" s="32">
        <f>IFERROR(('2a) logm_x(t)'!EF96-'2a) logm_x(t)'!EE96-'2a)answer'!$I96)^2,"")</f>
        <v>2.3399749988300875E-3</v>
      </c>
      <c r="AR213" s="32">
        <f>IFERROR(('2a) logm_x(t)'!EG96-'2a) logm_x(t)'!EF96-'2a)answer'!$I96)^2,"")</f>
        <v>1.6698292785162409E-3</v>
      </c>
      <c r="AS213" s="32">
        <f>IFERROR(('2a) logm_x(t)'!EH96-'2a) logm_x(t)'!EG96-'2a)answer'!$I96)^2,"")</f>
        <v>9.8048311433348309E-4</v>
      </c>
      <c r="AT213" s="32">
        <f>IFERROR(('2a) logm_x(t)'!EI96-'2a) logm_x(t)'!EH96-'2a)answer'!$I96)^2,"")</f>
        <v>5.2500842737843853E-5</v>
      </c>
      <c r="AU213" s="32">
        <f>IFERROR(('2a) logm_x(t)'!EJ96-'2a) logm_x(t)'!EI96-'2a)answer'!$I96)^2,"")</f>
        <v>3.5212171004498105E-3</v>
      </c>
      <c r="AV213" s="32">
        <f>IFERROR(('2a) logm_x(t)'!EK96-'2a) logm_x(t)'!EJ96-'2a)answer'!$I96)^2,"")</f>
        <v>2.070157367058845E-2</v>
      </c>
      <c r="AW213" s="32">
        <f>IFERROR(('2a) logm_x(t)'!EL96-'2a) logm_x(t)'!EK96-'2a)answer'!$I96)^2,"")</f>
        <v>3.0202169766566068E-2</v>
      </c>
      <c r="AX213" s="32">
        <f>IFERROR(('2a) logm_x(t)'!EM96-'2a) logm_x(t)'!EL96-'2a)answer'!$I96)^2,"")</f>
        <v>3.5364662135730883E-2</v>
      </c>
      <c r="AY213" s="32">
        <f>IFERROR(('2a) logm_x(t)'!EN96-'2a) logm_x(t)'!EM96-'2a)answer'!$I96)^2,"")</f>
        <v>5.183581517797549E-5</v>
      </c>
      <c r="AZ213" s="32">
        <f>IFERROR(('2a) logm_x(t)'!EO96-'2a) logm_x(t)'!EN96-'2a)answer'!$I96)^2,"")</f>
        <v>3.1747386559489252E-5</v>
      </c>
      <c r="BA213" s="32">
        <f>IFERROR(('2a) logm_x(t)'!EP96-'2a) logm_x(t)'!EO96-'2a)answer'!$I96)^2,"")</f>
        <v>1.576559784176336E-4</v>
      </c>
      <c r="BB213" s="32">
        <f>IFERROR(('2a) logm_x(t)'!EQ96-'2a) logm_x(t)'!EP96-'2a)answer'!$I96)^2,"")</f>
        <v>1.1409263356032956E-2</v>
      </c>
      <c r="BC213" s="32">
        <f>IFERROR(('2a) logm_x(t)'!ER96-'2a) logm_x(t)'!EQ96-'2a)answer'!$I96)^2,"")</f>
        <v>8.6433152497607509E-5</v>
      </c>
      <c r="BD213" s="32">
        <f>IFERROR(('2a) logm_x(t)'!ES96-'2a) logm_x(t)'!ER96-'2a)answer'!$I96)^2,"")</f>
        <v>6.9843342170191836E-2</v>
      </c>
      <c r="BE213" s="32">
        <f>IFERROR(('2a) logm_x(t)'!ET96-'2a) logm_x(t)'!ES96-'2a)answer'!$I96)^2,"")</f>
        <v>3.166568236734129E-2</v>
      </c>
      <c r="BF213" s="32">
        <f>IFERROR(('2a) logm_x(t)'!EU96-'2a) logm_x(t)'!ET96-'2a)answer'!$I96)^2,"")</f>
        <v>2.2057460877264439E-3</v>
      </c>
      <c r="BG213" s="32">
        <f>IFERROR(('2a) logm_x(t)'!EV96-'2a) logm_x(t)'!EU96-'2a)answer'!$I96)^2,"")</f>
        <v>2.0255436471161379E-2</v>
      </c>
      <c r="BH213" s="32">
        <f>IFERROR(('2a) logm_x(t)'!EW96-'2a) logm_x(t)'!EV96-'2a)answer'!$I96)^2,"")</f>
        <v>1.6663056269309837E-2</v>
      </c>
      <c r="BI213" s="32">
        <f>IFERROR(('2a) logm_x(t)'!EX96-'2a) logm_x(t)'!EW96-'2a)answer'!$I96)^2,"")</f>
        <v>8.8524800672219289E-5</v>
      </c>
      <c r="BJ213" s="32">
        <f>IFERROR(('2a) logm_x(t)'!EY96-'2a) logm_x(t)'!EX96-'2a)answer'!$I96)^2,"")</f>
        <v>1.4203595955214219E-4</v>
      </c>
      <c r="BK213" s="32">
        <f>IFERROR(('2a) logm_x(t)'!EZ96-'2a) logm_x(t)'!EY96-'2a)answer'!$I96)^2,"")</f>
        <v>9.7658565906558265E-7</v>
      </c>
      <c r="BL213" s="32">
        <f>IFERROR(('2a) logm_x(t)'!FA96-'2a) logm_x(t)'!EZ96-'2a)answer'!$I96)^2,"")</f>
        <v>7.4764789412771499E-3</v>
      </c>
      <c r="BM213" s="32">
        <f>IFERROR(('2a) logm_x(t)'!FB96-'2a) logm_x(t)'!FA96-'2a)answer'!$I96)^2,"")</f>
        <v>4.4975403306930974E-3</v>
      </c>
      <c r="BN213" s="32">
        <f>IFERROR(('2a) logm_x(t)'!FC96-'2a) logm_x(t)'!FB96-'2a)answer'!$I96)^2,"")</f>
        <v>1.551656181125204E-3</v>
      </c>
      <c r="BO213" s="32">
        <f>IFERROR(('2a) logm_x(t)'!FD96-'2a) logm_x(t)'!FC96-'2a)answer'!$I96)^2,"")</f>
        <v>8.6251138232988512E-3</v>
      </c>
      <c r="BP213" s="32">
        <f>IFERROR(('2a) logm_x(t)'!FE96-'2a) logm_x(t)'!FD96-'2a)answer'!$I96)^2,"")</f>
        <v>3.9142845814574678E-3</v>
      </c>
      <c r="BQ213" s="32">
        <f>IFERROR(('2a) logm_x(t)'!FF96-'2a) logm_x(t)'!FE96-'2a)answer'!$I96)^2,"")</f>
        <v>5.095526980694619E-5</v>
      </c>
      <c r="BR213" s="32">
        <f>IFERROR(('2a) logm_x(t)'!FG96-'2a) logm_x(t)'!FF96-'2a)answer'!$I96)^2,"")</f>
        <v>1.407571389780205E-2</v>
      </c>
      <c r="BS213" s="32">
        <f>IFERROR(('2a) logm_x(t)'!FH96-'2a) logm_x(t)'!FG96-'2a)answer'!$I96)^2,"")</f>
        <v>5.2812335784803405E-2</v>
      </c>
      <c r="BT213" s="32">
        <f>IFERROR(('2a) logm_x(t)'!FI96-'2a) logm_x(t)'!FH96-'2a)answer'!$I96)^2,"")</f>
        <v>7.4858123743554356E-4</v>
      </c>
      <c r="BU213" s="32">
        <f>IFERROR(('2a) logm_x(t)'!FJ96-'2a) logm_x(t)'!FI96-'2a)answer'!$I96)^2,"")</f>
        <v>1.7366890465559423E-4</v>
      </c>
      <c r="BV213" s="32">
        <f>IFERROR(('2a) logm_x(t)'!FK96-'2a) logm_x(t)'!FJ96-'2a)answer'!$I96)^2,"")</f>
        <v>1.6895803816303861E-3</v>
      </c>
      <c r="BW213" s="32">
        <f>IFERROR(('2a) logm_x(t)'!FL96-'2a) logm_x(t)'!FK96-'2a)answer'!$I96)^2,"")</f>
        <v>2.1397814031056964E-8</v>
      </c>
      <c r="BX213" s="32">
        <f>IFERROR(('2a) logm_x(t)'!FM96-'2a) logm_x(t)'!FL96-'2a)answer'!$I96)^2,"")</f>
        <v>3.1211659465775005E-4</v>
      </c>
      <c r="BY213" s="32">
        <f>IFERROR(('2a) logm_x(t)'!FN96-'2a) logm_x(t)'!FM96-'2a)answer'!$I96)^2,"")</f>
        <v>2.8006259163277833E-3</v>
      </c>
      <c r="BZ213" s="32">
        <f>IFERROR(('2a) logm_x(t)'!FO96-'2a) logm_x(t)'!FN96-'2a)answer'!$I96)^2,"")</f>
        <v>1.5257242617963205E-3</v>
      </c>
      <c r="CA213" s="32">
        <f>IFERROR(('2a) logm_x(t)'!FP96-'2a) logm_x(t)'!FO96-'2a)answer'!$I96)^2,"")</f>
        <v>1.2599499370413026E-3</v>
      </c>
      <c r="CB213" s="32">
        <f>IFERROR(('2a) logm_x(t)'!FQ96-'2a) logm_x(t)'!FP96-'2a)answer'!$I96)^2,"")</f>
        <v>7.1578799469898102E-4</v>
      </c>
      <c r="CC213" s="32">
        <f>IFERROR(('2a) logm_x(t)'!FR96-'2a) logm_x(t)'!FQ96-'2a)answer'!$I96)^2,"")</f>
        <v>9.1087931444785747E-4</v>
      </c>
      <c r="CD213" s="32">
        <f>IFERROR(('2a) logm_x(t)'!FS96-'2a) logm_x(t)'!FR96-'2a)answer'!$I96)^2,"")</f>
        <v>5.4757985479756351E-7</v>
      </c>
      <c r="CE213" s="32">
        <f>IFERROR(('2a) logm_x(t)'!FT96-'2a) logm_x(t)'!FS96-'2a)answer'!$I96)^2,"")</f>
        <v>6.6407600896545456E-4</v>
      </c>
      <c r="CF213" s="32">
        <f>IFERROR(('2a) logm_x(t)'!FU96-'2a) logm_x(t)'!FT96-'2a)answer'!$I96)^2,"")</f>
        <v>6.6462187477829568E-5</v>
      </c>
      <c r="CG213" s="32">
        <f>IFERROR(('2a) logm_x(t)'!FV96-'2a) logm_x(t)'!FU96-'2a)answer'!$I96)^2,"")</f>
        <v>4.6513166668255496E-3</v>
      </c>
      <c r="CH213" s="32">
        <f>IFERROR(('2a) logm_x(t)'!FW96-'2a) logm_x(t)'!FV96-'2a)answer'!$I96)^2,"")</f>
        <v>5.1143526639794858E-5</v>
      </c>
      <c r="CI213" s="32">
        <f>IFERROR(('2a) logm_x(t)'!FX96-'2a) logm_x(t)'!FW96-'2a)answer'!$I96)^2,"")</f>
        <v>1.9133105990575855E-3</v>
      </c>
      <c r="CJ213" s="32">
        <f>IFERROR(('2a) logm_x(t)'!FY96-'2a) logm_x(t)'!FX96-'2a)answer'!$I96)^2,"")</f>
        <v>2.1955292326527535E-4</v>
      </c>
      <c r="CK213" s="32">
        <f>IFERROR(('2a) logm_x(t)'!FZ96-'2a) logm_x(t)'!FY96-'2a)answer'!$I96)^2,"")</f>
        <v>7.0253696773169957E-5</v>
      </c>
      <c r="CL213" s="32">
        <f>IFERROR(('2a) logm_x(t)'!GA96-'2a) logm_x(t)'!FZ96-'2a)answer'!$I96)^2,"")</f>
        <v>2.7914175141100081E-3</v>
      </c>
      <c r="CM213" s="32">
        <f>IFERROR(('2a) logm_x(t)'!GB96-'2a) logm_x(t)'!GA96-'2a)answer'!$I96)^2,"")</f>
        <v>3.6358081435863814E-6</v>
      </c>
      <c r="CN213" s="32">
        <f>IFERROR(('2a) logm_x(t)'!GC96-'2a) logm_x(t)'!GB96-'2a)answer'!$I96)^2,"")</f>
        <v>7.9206363515616399E-5</v>
      </c>
    </row>
    <row r="214" spans="1:92" x14ac:dyDescent="0.25">
      <c r="A214" s="31">
        <f t="shared" si="12"/>
        <v>94</v>
      </c>
      <c r="C214" s="32">
        <f>IFERROR(('2a) logm_x(t)'!CR97-'2a) logm_x(t)'!CQ97-'2a)answer'!$I97)^2,"")</f>
        <v>1.3654167053291436E-2</v>
      </c>
      <c r="D214" s="32">
        <f>IFERROR(('2a) logm_x(t)'!CS97-'2a) logm_x(t)'!CR97-'2a)answer'!$I97)^2,"")</f>
        <v>3.5813655516232903E-2</v>
      </c>
      <c r="E214" s="32">
        <f>IFERROR(('2a) logm_x(t)'!CT97-'2a) logm_x(t)'!CS97-'2a)answer'!$I97)^2,"")</f>
        <v>1.1952239152367537E-2</v>
      </c>
      <c r="F214" s="32">
        <f>IFERROR(('2a) logm_x(t)'!CU97-'2a) logm_x(t)'!CT97-'2a)answer'!$I97)^2,"")</f>
        <v>1.6229685925324921E-2</v>
      </c>
      <c r="G214" s="32">
        <f>IFERROR(('2a) logm_x(t)'!CV97-'2a) logm_x(t)'!CU97-'2a)answer'!$I97)^2,"")</f>
        <v>3.0314755332995374E-3</v>
      </c>
      <c r="H214" s="32">
        <f>IFERROR(('2a) logm_x(t)'!CW97-'2a) logm_x(t)'!CV97-'2a)answer'!$I97)^2,"")</f>
        <v>1.1060174415388861E-2</v>
      </c>
      <c r="I214" s="32">
        <f>IFERROR(('2a) logm_x(t)'!CX97-'2a) logm_x(t)'!CW97-'2a)answer'!$I97)^2,"")</f>
        <v>2.3054472424585914E-3</v>
      </c>
      <c r="J214" s="32">
        <f>IFERROR(('2a) logm_x(t)'!CY97-'2a) logm_x(t)'!CX97-'2a)answer'!$I97)^2,"")</f>
        <v>2.8521517687243223E-3</v>
      </c>
      <c r="K214" s="32">
        <f>IFERROR(('2a) logm_x(t)'!CZ97-'2a) logm_x(t)'!CY97-'2a)answer'!$I97)^2,"")</f>
        <v>4.3783819851268432E-2</v>
      </c>
      <c r="L214" s="32">
        <f>IFERROR(('2a) logm_x(t)'!DA97-'2a) logm_x(t)'!CZ97-'2a)answer'!$I97)^2,"")</f>
        <v>3.4892573889433731E-3</v>
      </c>
      <c r="M214" s="32">
        <f>IFERROR(('2a) logm_x(t)'!DB97-'2a) logm_x(t)'!DA97-'2a)answer'!$I97)^2,"")</f>
        <v>2.8703091415358101E-3</v>
      </c>
      <c r="N214" s="32">
        <f>IFERROR(('2a) logm_x(t)'!DC97-'2a) logm_x(t)'!DB97-'2a)answer'!$I97)^2,"")</f>
        <v>3.6834363675612358E-3</v>
      </c>
      <c r="O214" s="32">
        <f>IFERROR(('2a) logm_x(t)'!DD97-'2a) logm_x(t)'!DC97-'2a)answer'!$I97)^2,"")</f>
        <v>5.2852830536098813E-3</v>
      </c>
      <c r="P214" s="32">
        <f>IFERROR(('2a) logm_x(t)'!DE97-'2a) logm_x(t)'!DD97-'2a)answer'!$I97)^2,"")</f>
        <v>1.4055239654269152E-3</v>
      </c>
      <c r="Q214" s="32">
        <f>IFERROR(('2a) logm_x(t)'!DF97-'2a) logm_x(t)'!DE97-'2a)answer'!$I97)^2,"")</f>
        <v>3.5008747410251698E-3</v>
      </c>
      <c r="R214" s="32">
        <f>IFERROR(('2a) logm_x(t)'!DG97-'2a) logm_x(t)'!DF97-'2a)answer'!$I97)^2,"")</f>
        <v>5.0466713488706906E-4</v>
      </c>
      <c r="S214" s="32">
        <f>IFERROR(('2a) logm_x(t)'!DH97-'2a) logm_x(t)'!DG97-'2a)answer'!$I97)^2,"")</f>
        <v>8.2862608237615684E-4</v>
      </c>
      <c r="T214" s="32">
        <f>IFERROR(('2a) logm_x(t)'!DI97-'2a) logm_x(t)'!DH97-'2a)answer'!$I97)^2,"")</f>
        <v>2.1678161013649434E-2</v>
      </c>
      <c r="U214" s="32">
        <f>IFERROR(('2a) logm_x(t)'!DJ97-'2a) logm_x(t)'!DI97-'2a)answer'!$I97)^2,"")</f>
        <v>3.0447734696278449E-2</v>
      </c>
      <c r="V214" s="32">
        <f>IFERROR(('2a) logm_x(t)'!DK97-'2a) logm_x(t)'!DJ97-'2a)answer'!$I97)^2,"")</f>
        <v>9.9637985309314909E-3</v>
      </c>
      <c r="W214" s="32">
        <f>IFERROR(('2a) logm_x(t)'!DL97-'2a) logm_x(t)'!DK97-'2a)answer'!$I97)^2,"")</f>
        <v>3.2777823203966922E-3</v>
      </c>
      <c r="X214" s="32">
        <f>IFERROR(('2a) logm_x(t)'!DM97-'2a) logm_x(t)'!DL97-'2a)answer'!$I97)^2,"")</f>
        <v>9.2385790108065207E-7</v>
      </c>
      <c r="Y214" s="32">
        <f>IFERROR(('2a) logm_x(t)'!DN97-'2a) logm_x(t)'!DM97-'2a)answer'!$I97)^2,"")</f>
        <v>1.374894958241372E-2</v>
      </c>
      <c r="Z214" s="32">
        <f>IFERROR(('2a) logm_x(t)'!DO97-'2a) logm_x(t)'!DN97-'2a)answer'!$I97)^2,"")</f>
        <v>4.5172574425253492E-4</v>
      </c>
      <c r="AA214" s="32">
        <f>IFERROR(('2a) logm_x(t)'!DP97-'2a) logm_x(t)'!DO97-'2a)answer'!$I97)^2,"")</f>
        <v>1.6702648026593657E-3</v>
      </c>
      <c r="AB214" s="32">
        <f>IFERROR(('2a) logm_x(t)'!DQ97-'2a) logm_x(t)'!DP97-'2a)answer'!$I97)^2,"")</f>
        <v>2.5051980837761601E-6</v>
      </c>
      <c r="AC214" s="32">
        <f>IFERROR(('2a) logm_x(t)'!DR97-'2a) logm_x(t)'!DQ97-'2a)answer'!$I97)^2,"")</f>
        <v>2.5874363731696239E-3</v>
      </c>
      <c r="AD214" s="32">
        <f>IFERROR(('2a) logm_x(t)'!DS97-'2a) logm_x(t)'!DR97-'2a)answer'!$I97)^2,"")</f>
        <v>9.2129655780587381E-3</v>
      </c>
      <c r="AE214" s="32">
        <f>IFERROR(('2a) logm_x(t)'!DT97-'2a) logm_x(t)'!DS97-'2a)answer'!$I97)^2,"")</f>
        <v>8.5583686380321742E-3</v>
      </c>
      <c r="AF214" s="32">
        <f>IFERROR(('2a) logm_x(t)'!DU97-'2a) logm_x(t)'!DT97-'2a)answer'!$I97)^2,"")</f>
        <v>7.4406527070739183E-6</v>
      </c>
      <c r="AG214" s="32">
        <f>IFERROR(('2a) logm_x(t)'!DV97-'2a) logm_x(t)'!DU97-'2a)answer'!$I97)^2,"")</f>
        <v>2.5563851945977639E-4</v>
      </c>
      <c r="AH214" s="32">
        <f>IFERROR(('2a) logm_x(t)'!DW97-'2a) logm_x(t)'!DV97-'2a)answer'!$I97)^2,"")</f>
        <v>5.2804454626879688E-4</v>
      </c>
      <c r="AI214" s="32">
        <f>IFERROR(('2a) logm_x(t)'!DX97-'2a) logm_x(t)'!DW97-'2a)answer'!$I97)^2,"")</f>
        <v>1.5712208805415548E-4</v>
      </c>
      <c r="AJ214" s="32">
        <f>IFERROR(('2a) logm_x(t)'!DY97-'2a) logm_x(t)'!DX97-'2a)answer'!$I97)^2,"")</f>
        <v>5.5847220305576843E-3</v>
      </c>
      <c r="AK214" s="32">
        <f>IFERROR(('2a) logm_x(t)'!DZ97-'2a) logm_x(t)'!DY97-'2a)answer'!$I97)^2,"")</f>
        <v>3.7429081408225247E-3</v>
      </c>
      <c r="AL214" s="32">
        <f>IFERROR(('2a) logm_x(t)'!EA97-'2a) logm_x(t)'!DZ97-'2a)answer'!$I97)^2,"")</f>
        <v>1.5344318484895199E-3</v>
      </c>
      <c r="AM214" s="32">
        <f>IFERROR(('2a) logm_x(t)'!EB97-'2a) logm_x(t)'!EA97-'2a)answer'!$I97)^2,"")</f>
        <v>5.2069437541955666E-3</v>
      </c>
      <c r="AN214" s="32">
        <f>IFERROR(('2a) logm_x(t)'!EC97-'2a) logm_x(t)'!EB97-'2a)answer'!$I97)^2,"")</f>
        <v>1.3891871047545766E-2</v>
      </c>
      <c r="AO214" s="32">
        <f>IFERROR(('2a) logm_x(t)'!ED97-'2a) logm_x(t)'!EC97-'2a)answer'!$I97)^2,"")</f>
        <v>6.4098990402401473E-3</v>
      </c>
      <c r="AP214" s="32">
        <f>IFERROR(('2a) logm_x(t)'!EE97-'2a) logm_x(t)'!ED97-'2a)answer'!$I97)^2,"")</f>
        <v>1.2607770323357914E-4</v>
      </c>
      <c r="AQ214" s="32">
        <f>IFERROR(('2a) logm_x(t)'!EF97-'2a) logm_x(t)'!EE97-'2a)answer'!$I97)^2,"")</f>
        <v>1.1874278198066919E-3</v>
      </c>
      <c r="AR214" s="32">
        <f>IFERROR(('2a) logm_x(t)'!EG97-'2a) logm_x(t)'!EF97-'2a)answer'!$I97)^2,"")</f>
        <v>3.0430270147600155E-3</v>
      </c>
      <c r="AS214" s="32">
        <f>IFERROR(('2a) logm_x(t)'!EH97-'2a) logm_x(t)'!EG97-'2a)answer'!$I97)^2,"")</f>
        <v>1.2566072219173056E-6</v>
      </c>
      <c r="AT214" s="32">
        <f>IFERROR(('2a) logm_x(t)'!EI97-'2a) logm_x(t)'!EH97-'2a)answer'!$I97)^2,"")</f>
        <v>3.9196822289449575E-4</v>
      </c>
      <c r="AU214" s="32">
        <f>IFERROR(('2a) logm_x(t)'!EJ97-'2a) logm_x(t)'!EI97-'2a)answer'!$I97)^2,"")</f>
        <v>5.1547804953912271E-2</v>
      </c>
      <c r="AV214" s="32">
        <f>IFERROR(('2a) logm_x(t)'!EK97-'2a) logm_x(t)'!EJ97-'2a)answer'!$I97)^2,"")</f>
        <v>5.828512580809643E-2</v>
      </c>
      <c r="AW214" s="32">
        <f>IFERROR(('2a) logm_x(t)'!EL97-'2a) logm_x(t)'!EK97-'2a)answer'!$I97)^2,"")</f>
        <v>6.5368153237711909E-3</v>
      </c>
      <c r="AX214" s="32">
        <f>IFERROR(('2a) logm_x(t)'!EM97-'2a) logm_x(t)'!EL97-'2a)answer'!$I97)^2,"")</f>
        <v>1.443865065508315E-2</v>
      </c>
      <c r="AY214" s="32">
        <f>IFERROR(('2a) logm_x(t)'!EN97-'2a) logm_x(t)'!EM97-'2a)answer'!$I97)^2,"")</f>
        <v>5.4271007664383553E-3</v>
      </c>
      <c r="AZ214" s="32">
        <f>IFERROR(('2a) logm_x(t)'!EO97-'2a) logm_x(t)'!EN97-'2a)answer'!$I97)^2,"")</f>
        <v>1.1274096499407395E-5</v>
      </c>
      <c r="BA214" s="32">
        <f>IFERROR(('2a) logm_x(t)'!EP97-'2a) logm_x(t)'!EO97-'2a)answer'!$I97)^2,"")</f>
        <v>3.8924056500593912E-5</v>
      </c>
      <c r="BB214" s="32">
        <f>IFERROR(('2a) logm_x(t)'!EQ97-'2a) logm_x(t)'!EP97-'2a)answer'!$I97)^2,"")</f>
        <v>8.5457793277836161E-3</v>
      </c>
      <c r="BC214" s="32">
        <f>IFERROR(('2a) logm_x(t)'!ER97-'2a) logm_x(t)'!EQ97-'2a)answer'!$I97)^2,"")</f>
        <v>2.5645661652236831E-2</v>
      </c>
      <c r="BD214" s="32">
        <f>IFERROR(('2a) logm_x(t)'!ES97-'2a) logm_x(t)'!ER97-'2a)answer'!$I97)^2,"")</f>
        <v>3.1513986020079224E-2</v>
      </c>
      <c r="BE214" s="32">
        <f>IFERROR(('2a) logm_x(t)'!ET97-'2a) logm_x(t)'!ES97-'2a)answer'!$I97)^2,"")</f>
        <v>1.8604875900425841E-2</v>
      </c>
      <c r="BF214" s="32">
        <f>IFERROR(('2a) logm_x(t)'!EU97-'2a) logm_x(t)'!ET97-'2a)answer'!$I97)^2,"")</f>
        <v>3.0587170845804128E-2</v>
      </c>
      <c r="BG214" s="32">
        <f>IFERROR(('2a) logm_x(t)'!EV97-'2a) logm_x(t)'!EU97-'2a)answer'!$I97)^2,"")</f>
        <v>6.3994729284380582E-4</v>
      </c>
      <c r="BH214" s="32">
        <f>IFERROR(('2a) logm_x(t)'!EW97-'2a) logm_x(t)'!EV97-'2a)answer'!$I97)^2,"")</f>
        <v>7.3286651748639571E-5</v>
      </c>
      <c r="BI214" s="32">
        <f>IFERROR(('2a) logm_x(t)'!EX97-'2a) logm_x(t)'!EW97-'2a)answer'!$I97)^2,"")</f>
        <v>6.4934029366022403E-5</v>
      </c>
      <c r="BJ214" s="32">
        <f>IFERROR(('2a) logm_x(t)'!EY97-'2a) logm_x(t)'!EX97-'2a)answer'!$I97)^2,"")</f>
        <v>8.8862661206427884E-5</v>
      </c>
      <c r="BK214" s="32">
        <f>IFERROR(('2a) logm_x(t)'!EZ97-'2a) logm_x(t)'!EY97-'2a)answer'!$I97)^2,"")</f>
        <v>3.7006447311868952E-3</v>
      </c>
      <c r="BL214" s="32">
        <f>IFERROR(('2a) logm_x(t)'!FA97-'2a) logm_x(t)'!EZ97-'2a)answer'!$I97)^2,"")</f>
        <v>1.5338443695794897E-4</v>
      </c>
      <c r="BM214" s="32">
        <f>IFERROR(('2a) logm_x(t)'!FB97-'2a) logm_x(t)'!FA97-'2a)answer'!$I97)^2,"")</f>
        <v>1.8868740157368849E-3</v>
      </c>
      <c r="BN214" s="32">
        <f>IFERROR(('2a) logm_x(t)'!FC97-'2a) logm_x(t)'!FB97-'2a)answer'!$I97)^2,"")</f>
        <v>1.8285672988501581E-3</v>
      </c>
      <c r="BO214" s="32">
        <f>IFERROR(('2a) logm_x(t)'!FD97-'2a) logm_x(t)'!FC97-'2a)answer'!$I97)^2,"")</f>
        <v>3.1405357316616352E-3</v>
      </c>
      <c r="BP214" s="32">
        <f>IFERROR(('2a) logm_x(t)'!FE97-'2a) logm_x(t)'!FD97-'2a)answer'!$I97)^2,"")</f>
        <v>1.0947453297663567E-2</v>
      </c>
      <c r="BQ214" s="32">
        <f>IFERROR(('2a) logm_x(t)'!FF97-'2a) logm_x(t)'!FE97-'2a)answer'!$I97)^2,"")</f>
        <v>4.5676965538086808E-3</v>
      </c>
      <c r="BR214" s="32">
        <f>IFERROR(('2a) logm_x(t)'!FG97-'2a) logm_x(t)'!FF97-'2a)answer'!$I97)^2,"")</f>
        <v>2.7762873005207234E-2</v>
      </c>
      <c r="BS214" s="32">
        <f>IFERROR(('2a) logm_x(t)'!FH97-'2a) logm_x(t)'!FG97-'2a)answer'!$I97)^2,"")</f>
        <v>2.8325325547756245E-2</v>
      </c>
      <c r="BT214" s="32">
        <f>IFERROR(('2a) logm_x(t)'!FI97-'2a) logm_x(t)'!FH97-'2a)answer'!$I97)^2,"")</f>
        <v>2.3724510407760694E-3</v>
      </c>
      <c r="BU214" s="32">
        <f>IFERROR(('2a) logm_x(t)'!FJ97-'2a) logm_x(t)'!FI97-'2a)answer'!$I97)^2,"")</f>
        <v>1.4944920630149321E-4</v>
      </c>
      <c r="BV214" s="32">
        <f>IFERROR(('2a) logm_x(t)'!FK97-'2a) logm_x(t)'!FJ97-'2a)answer'!$I97)^2,"")</f>
        <v>1.4328612088643727E-3</v>
      </c>
      <c r="BW214" s="32">
        <f>IFERROR(('2a) logm_x(t)'!FL97-'2a) logm_x(t)'!FK97-'2a)answer'!$I97)^2,"")</f>
        <v>9.4140051042344783E-3</v>
      </c>
      <c r="BX214" s="32">
        <f>IFERROR(('2a) logm_x(t)'!FM97-'2a) logm_x(t)'!FL97-'2a)answer'!$I97)^2,"")</f>
        <v>1.065488912706661E-3</v>
      </c>
      <c r="BY214" s="32">
        <f>IFERROR(('2a) logm_x(t)'!FN97-'2a) logm_x(t)'!FM97-'2a)answer'!$I97)^2,"")</f>
        <v>7.3268837944562839E-3</v>
      </c>
      <c r="BZ214" s="32">
        <f>IFERROR(('2a) logm_x(t)'!FO97-'2a) logm_x(t)'!FN97-'2a)answer'!$I97)^2,"")</f>
        <v>5.4716859071140015E-3</v>
      </c>
      <c r="CA214" s="32">
        <f>IFERROR(('2a) logm_x(t)'!FP97-'2a) logm_x(t)'!FO97-'2a)answer'!$I97)^2,"")</f>
        <v>4.4404060300868107E-3</v>
      </c>
      <c r="CB214" s="32">
        <f>IFERROR(('2a) logm_x(t)'!FQ97-'2a) logm_x(t)'!FP97-'2a)answer'!$I97)^2,"")</f>
        <v>7.4967703246140577E-6</v>
      </c>
      <c r="CC214" s="32">
        <f>IFERROR(('2a) logm_x(t)'!FR97-'2a) logm_x(t)'!FQ97-'2a)answer'!$I97)^2,"")</f>
        <v>1.0226368687007825E-3</v>
      </c>
      <c r="CD214" s="32">
        <f>IFERROR(('2a) logm_x(t)'!FS97-'2a) logm_x(t)'!FR97-'2a)answer'!$I97)^2,"")</f>
        <v>4.1560345151719937E-5</v>
      </c>
      <c r="CE214" s="32">
        <f>IFERROR(('2a) logm_x(t)'!FT97-'2a) logm_x(t)'!FS97-'2a)answer'!$I97)^2,"")</f>
        <v>3.5195573438668638E-5</v>
      </c>
      <c r="CF214" s="32">
        <f>IFERROR(('2a) logm_x(t)'!FU97-'2a) logm_x(t)'!FT97-'2a)answer'!$I97)^2,"")</f>
        <v>2.3414593486138762E-3</v>
      </c>
      <c r="CG214" s="32">
        <f>IFERROR(('2a) logm_x(t)'!FV97-'2a) logm_x(t)'!FU97-'2a)answer'!$I97)^2,"")</f>
        <v>4.842154697877421E-4</v>
      </c>
      <c r="CH214" s="32">
        <f>IFERROR(('2a) logm_x(t)'!FW97-'2a) logm_x(t)'!FV97-'2a)answer'!$I97)^2,"")</f>
        <v>2.5273622404304837E-4</v>
      </c>
      <c r="CI214" s="32">
        <f>IFERROR(('2a) logm_x(t)'!FX97-'2a) logm_x(t)'!FW97-'2a)answer'!$I97)^2,"")</f>
        <v>1.0646918116288927E-4</v>
      </c>
      <c r="CJ214" s="32">
        <f>IFERROR(('2a) logm_x(t)'!FY97-'2a) logm_x(t)'!FX97-'2a)answer'!$I97)^2,"")</f>
        <v>1.2981975169121839E-3</v>
      </c>
      <c r="CK214" s="32">
        <f>IFERROR(('2a) logm_x(t)'!FZ97-'2a) logm_x(t)'!FY97-'2a)answer'!$I97)^2,"")</f>
        <v>2.4747201251074033E-3</v>
      </c>
      <c r="CL214" s="32">
        <f>IFERROR(('2a) logm_x(t)'!GA97-'2a) logm_x(t)'!FZ97-'2a)answer'!$I97)^2,"")</f>
        <v>2.7798159149573193E-3</v>
      </c>
      <c r="CM214" s="32">
        <f>IFERROR(('2a) logm_x(t)'!GB97-'2a) logm_x(t)'!GA97-'2a)answer'!$I97)^2,"")</f>
        <v>6.0580441805434704E-4</v>
      </c>
      <c r="CN214" s="32">
        <f>IFERROR(('2a) logm_x(t)'!GC97-'2a) logm_x(t)'!GB97-'2a)answer'!$I97)^2,"")</f>
        <v>7.0351801360727675E-4</v>
      </c>
    </row>
    <row r="215" spans="1:92" x14ac:dyDescent="0.25">
      <c r="A215" s="31">
        <f t="shared" si="12"/>
        <v>95</v>
      </c>
      <c r="C215" s="32">
        <f>IFERROR(('2a) logm_x(t)'!CR98-'2a) logm_x(t)'!CQ98-'2a)answer'!$I98)^2,"")</f>
        <v>1.4001324908072939E-2</v>
      </c>
      <c r="D215" s="32">
        <f>IFERROR(('2a) logm_x(t)'!CS98-'2a) logm_x(t)'!CR98-'2a)answer'!$I98)^2,"")</f>
        <v>3.8238147403654374E-2</v>
      </c>
      <c r="E215" s="32">
        <f>IFERROR(('2a) logm_x(t)'!CT98-'2a) logm_x(t)'!CS98-'2a)answer'!$I98)^2,"")</f>
        <v>1.274136790904406E-2</v>
      </c>
      <c r="F215" s="32">
        <f>IFERROR(('2a) logm_x(t)'!CU98-'2a) logm_x(t)'!CT98-'2a)answer'!$I98)^2,"")</f>
        <v>1.7948843183048308E-2</v>
      </c>
      <c r="G215" s="32">
        <f>IFERROR(('2a) logm_x(t)'!CV98-'2a) logm_x(t)'!CU98-'2a)answer'!$I98)^2,"")</f>
        <v>3.48284666462704E-3</v>
      </c>
      <c r="H215" s="32">
        <f>IFERROR(('2a) logm_x(t)'!CW98-'2a) logm_x(t)'!CV98-'2a)answer'!$I98)^2,"")</f>
        <v>1.1345544110584225E-2</v>
      </c>
      <c r="I215" s="32">
        <f>IFERROR(('2a) logm_x(t)'!CX98-'2a) logm_x(t)'!CW98-'2a)answer'!$I98)^2,"")</f>
        <v>2.6032802012993799E-3</v>
      </c>
      <c r="J215" s="32">
        <f>IFERROR(('2a) logm_x(t)'!CY98-'2a) logm_x(t)'!CX98-'2a)answer'!$I98)^2,"")</f>
        <v>2.901295351305747E-3</v>
      </c>
      <c r="K215" s="32">
        <f>IFERROR(('2a) logm_x(t)'!CZ98-'2a) logm_x(t)'!CY98-'2a)answer'!$I98)^2,"")</f>
        <v>4.3047906382566913E-2</v>
      </c>
      <c r="L215" s="32">
        <f>IFERROR(('2a) logm_x(t)'!DA98-'2a) logm_x(t)'!CZ98-'2a)answer'!$I98)^2,"")</f>
        <v>2.82918192225579E-3</v>
      </c>
      <c r="M215" s="32">
        <f>IFERROR(('2a) logm_x(t)'!DB98-'2a) logm_x(t)'!DA98-'2a)answer'!$I98)^2,"")</f>
        <v>3.6730971655891172E-3</v>
      </c>
      <c r="N215" s="32">
        <f>IFERROR(('2a) logm_x(t)'!DC98-'2a) logm_x(t)'!DB98-'2a)answer'!$I98)^2,"")</f>
        <v>3.559454277439921E-3</v>
      </c>
      <c r="O215" s="32">
        <f>IFERROR(('2a) logm_x(t)'!DD98-'2a) logm_x(t)'!DC98-'2a)answer'!$I98)^2,"")</f>
        <v>6.0877660991791194E-3</v>
      </c>
      <c r="P215" s="32">
        <f>IFERROR(('2a) logm_x(t)'!DE98-'2a) logm_x(t)'!DD98-'2a)answer'!$I98)^2,"")</f>
        <v>1.4320119797379925E-3</v>
      </c>
      <c r="Q215" s="32">
        <f>IFERROR(('2a) logm_x(t)'!DF98-'2a) logm_x(t)'!DE98-'2a)answer'!$I98)^2,"")</f>
        <v>3.5822512956085011E-3</v>
      </c>
      <c r="R215" s="32">
        <f>IFERROR(('2a) logm_x(t)'!DG98-'2a) logm_x(t)'!DF98-'2a)answer'!$I98)^2,"")</f>
        <v>5.2862899286445629E-4</v>
      </c>
      <c r="S215" s="32">
        <f>IFERROR(('2a) logm_x(t)'!DH98-'2a) logm_x(t)'!DG98-'2a)answer'!$I98)^2,"")</f>
        <v>6.8793315569647541E-4</v>
      </c>
      <c r="T215" s="32">
        <f>IFERROR(('2a) logm_x(t)'!DI98-'2a) logm_x(t)'!DH98-'2a)answer'!$I98)^2,"")</f>
        <v>2.3267814799327709E-2</v>
      </c>
      <c r="U215" s="32">
        <f>IFERROR(('2a) logm_x(t)'!DJ98-'2a) logm_x(t)'!DI98-'2a)answer'!$I98)^2,"")</f>
        <v>3.1258574067130021E-2</v>
      </c>
      <c r="V215" s="32">
        <f>IFERROR(('2a) logm_x(t)'!DK98-'2a) logm_x(t)'!DJ98-'2a)answer'!$I98)^2,"")</f>
        <v>9.6986637100549642E-3</v>
      </c>
      <c r="W215" s="32">
        <f>IFERROR(('2a) logm_x(t)'!DL98-'2a) logm_x(t)'!DK98-'2a)answer'!$I98)^2,"")</f>
        <v>3.5787447519542064E-3</v>
      </c>
      <c r="X215" s="32">
        <f>IFERROR(('2a) logm_x(t)'!DM98-'2a) logm_x(t)'!DL98-'2a)answer'!$I98)^2,"")</f>
        <v>1.4045664995135614E-5</v>
      </c>
      <c r="Y215" s="32">
        <f>IFERROR(('2a) logm_x(t)'!DN98-'2a) logm_x(t)'!DM98-'2a)answer'!$I98)^2,"")</f>
        <v>1.2956345217216867E-2</v>
      </c>
      <c r="Z215" s="32">
        <f>IFERROR(('2a) logm_x(t)'!DO98-'2a) logm_x(t)'!DN98-'2a)answer'!$I98)^2,"")</f>
        <v>6.7617485973760075E-4</v>
      </c>
      <c r="AA215" s="32">
        <f>IFERROR(('2a) logm_x(t)'!DP98-'2a) logm_x(t)'!DO98-'2a)answer'!$I98)^2,"")</f>
        <v>1.7921324488092002E-3</v>
      </c>
      <c r="AB215" s="32">
        <f>IFERROR(('2a) logm_x(t)'!DQ98-'2a) logm_x(t)'!DP98-'2a)answer'!$I98)^2,"")</f>
        <v>2.5213999836160311E-6</v>
      </c>
      <c r="AC215" s="32">
        <f>IFERROR(('2a) logm_x(t)'!DR98-'2a) logm_x(t)'!DQ98-'2a)answer'!$I98)^2,"")</f>
        <v>2.5921499746837167E-3</v>
      </c>
      <c r="AD215" s="32">
        <f>IFERROR(('2a) logm_x(t)'!DS98-'2a) logm_x(t)'!DR98-'2a)answer'!$I98)^2,"")</f>
        <v>9.4974180744554233E-3</v>
      </c>
      <c r="AE215" s="32">
        <f>IFERROR(('2a) logm_x(t)'!DT98-'2a) logm_x(t)'!DS98-'2a)answer'!$I98)^2,"")</f>
        <v>8.9009421383050413E-3</v>
      </c>
      <c r="AF215" s="32">
        <f>IFERROR(('2a) logm_x(t)'!DU98-'2a) logm_x(t)'!DT98-'2a)answer'!$I98)^2,"")</f>
        <v>1.5143646938550615E-5</v>
      </c>
      <c r="AG215" s="32">
        <f>IFERROR(('2a) logm_x(t)'!DV98-'2a) logm_x(t)'!DU98-'2a)answer'!$I98)^2,"")</f>
        <v>3.4609138734297625E-4</v>
      </c>
      <c r="AH215" s="32">
        <f>IFERROR(('2a) logm_x(t)'!DW98-'2a) logm_x(t)'!DV98-'2a)answer'!$I98)^2,"")</f>
        <v>4.3197632479105992E-4</v>
      </c>
      <c r="AI215" s="32">
        <f>IFERROR(('2a) logm_x(t)'!DX98-'2a) logm_x(t)'!DW98-'2a)answer'!$I98)^2,"")</f>
        <v>2.0871795971873184E-4</v>
      </c>
      <c r="AJ215" s="32">
        <f>IFERROR(('2a) logm_x(t)'!DY98-'2a) logm_x(t)'!DX98-'2a)answer'!$I98)^2,"")</f>
        <v>2.4950613983626985E-5</v>
      </c>
      <c r="AK215" s="32">
        <f>IFERROR(('2a) logm_x(t)'!DZ98-'2a) logm_x(t)'!DY98-'2a)answer'!$I98)^2,"")</f>
        <v>1.5399092764818479E-3</v>
      </c>
      <c r="AL215" s="32">
        <f>IFERROR(('2a) logm_x(t)'!EA98-'2a) logm_x(t)'!DZ98-'2a)answer'!$I98)^2,"")</f>
        <v>5.0035580534157102E-3</v>
      </c>
      <c r="AM215" s="32">
        <f>IFERROR(('2a) logm_x(t)'!EB98-'2a) logm_x(t)'!EA98-'2a)answer'!$I98)^2,"")</f>
        <v>2.2619487744183777E-3</v>
      </c>
      <c r="AN215" s="32">
        <f>IFERROR(('2a) logm_x(t)'!EC98-'2a) logm_x(t)'!EB98-'2a)answer'!$I98)^2,"")</f>
        <v>9.321431592777157E-3</v>
      </c>
      <c r="AO215" s="32">
        <f>IFERROR(('2a) logm_x(t)'!ED98-'2a) logm_x(t)'!EC98-'2a)answer'!$I98)^2,"")</f>
        <v>7.1937005833886134E-3</v>
      </c>
      <c r="AP215" s="32">
        <f>IFERROR(('2a) logm_x(t)'!EE98-'2a) logm_x(t)'!ED98-'2a)answer'!$I98)^2,"")</f>
        <v>7.012597699176485E-6</v>
      </c>
      <c r="AQ215" s="32">
        <f>IFERROR(('2a) logm_x(t)'!EF98-'2a) logm_x(t)'!EE98-'2a)answer'!$I98)^2,"")</f>
        <v>4.9519182233850509E-4</v>
      </c>
      <c r="AR215" s="32">
        <f>IFERROR(('2a) logm_x(t)'!EG98-'2a) logm_x(t)'!EF98-'2a)answer'!$I98)^2,"")</f>
        <v>6.0854865796619027E-5</v>
      </c>
      <c r="AS215" s="32">
        <f>IFERROR(('2a) logm_x(t)'!EH98-'2a) logm_x(t)'!EG98-'2a)answer'!$I98)^2,"")</f>
        <v>1.2288786439082142E-4</v>
      </c>
      <c r="AT215" s="32">
        <f>IFERROR(('2a) logm_x(t)'!EI98-'2a) logm_x(t)'!EH98-'2a)answer'!$I98)^2,"")</f>
        <v>6.6717546138049251E-4</v>
      </c>
      <c r="AU215" s="32">
        <f>IFERROR(('2a) logm_x(t)'!EJ98-'2a) logm_x(t)'!EI98-'2a)answer'!$I98)^2,"")</f>
        <v>1.1556705963439652E-3</v>
      </c>
      <c r="AV215" s="32">
        <f>IFERROR(('2a) logm_x(t)'!EK98-'2a) logm_x(t)'!EJ98-'2a)answer'!$I98)^2,"")</f>
        <v>3.2431293676293532E-3</v>
      </c>
      <c r="AW215" s="32">
        <f>IFERROR(('2a) logm_x(t)'!EL98-'2a) logm_x(t)'!EK98-'2a)answer'!$I98)^2,"")</f>
        <v>1.262824781666971E-2</v>
      </c>
      <c r="AX215" s="32">
        <f>IFERROR(('2a) logm_x(t)'!EM98-'2a) logm_x(t)'!EL98-'2a)answer'!$I98)^2,"")</f>
        <v>1.724353444778276E-2</v>
      </c>
      <c r="AY215" s="32">
        <f>IFERROR(('2a) logm_x(t)'!EN98-'2a) logm_x(t)'!EM98-'2a)answer'!$I98)^2,"")</f>
        <v>7.405851082601904E-4</v>
      </c>
      <c r="AZ215" s="32">
        <f>IFERROR(('2a) logm_x(t)'!EO98-'2a) logm_x(t)'!EN98-'2a)answer'!$I98)^2,"")</f>
        <v>4.8948605512203582E-5</v>
      </c>
      <c r="BA215" s="32">
        <f>IFERROR(('2a) logm_x(t)'!EP98-'2a) logm_x(t)'!EO98-'2a)answer'!$I98)^2,"")</f>
        <v>5.0097552630586257E-4</v>
      </c>
      <c r="BB215" s="32">
        <f>IFERROR(('2a) logm_x(t)'!EQ98-'2a) logm_x(t)'!EP98-'2a)answer'!$I98)^2,"")</f>
        <v>9.3749911616341385E-6</v>
      </c>
      <c r="BC215" s="32">
        <f>IFERROR(('2a) logm_x(t)'!ER98-'2a) logm_x(t)'!EQ98-'2a)answer'!$I98)^2,"")</f>
        <v>5.3668175587319143E-3</v>
      </c>
      <c r="BD215" s="32">
        <f>IFERROR(('2a) logm_x(t)'!ES98-'2a) logm_x(t)'!ER98-'2a)answer'!$I98)^2,"")</f>
        <v>1.8181594761931836E-2</v>
      </c>
      <c r="BE215" s="32">
        <f>IFERROR(('2a) logm_x(t)'!ET98-'2a) logm_x(t)'!ES98-'2a)answer'!$I98)^2,"")</f>
        <v>6.6316193543142282E-3</v>
      </c>
      <c r="BF215" s="32">
        <f>IFERROR(('2a) logm_x(t)'!EU98-'2a) logm_x(t)'!ET98-'2a)answer'!$I98)^2,"")</f>
        <v>1.1308139355343087E-2</v>
      </c>
      <c r="BG215" s="32">
        <f>IFERROR(('2a) logm_x(t)'!EV98-'2a) logm_x(t)'!EU98-'2a)answer'!$I98)^2,"")</f>
        <v>3.9269953487240417E-4</v>
      </c>
      <c r="BH215" s="32">
        <f>IFERROR(('2a) logm_x(t)'!EW98-'2a) logm_x(t)'!EV98-'2a)answer'!$I98)^2,"")</f>
        <v>1.3406594944879871E-6</v>
      </c>
      <c r="BI215" s="32">
        <f>IFERROR(('2a) logm_x(t)'!EX98-'2a) logm_x(t)'!EW98-'2a)answer'!$I98)^2,"")</f>
        <v>1.1915364696121719E-4</v>
      </c>
      <c r="BJ215" s="32">
        <f>IFERROR(('2a) logm_x(t)'!EY98-'2a) logm_x(t)'!EX98-'2a)answer'!$I98)^2,"")</f>
        <v>1.3081791668344318E-7</v>
      </c>
      <c r="BK215" s="32">
        <f>IFERROR(('2a) logm_x(t)'!EZ98-'2a) logm_x(t)'!EY98-'2a)answer'!$I98)^2,"")</f>
        <v>5.5876488579559309E-3</v>
      </c>
      <c r="BL215" s="32">
        <f>IFERROR(('2a) logm_x(t)'!FA98-'2a) logm_x(t)'!EZ98-'2a)answer'!$I98)^2,"")</f>
        <v>1.5268255051072195E-2</v>
      </c>
      <c r="BM215" s="32">
        <f>IFERROR(('2a) logm_x(t)'!FB98-'2a) logm_x(t)'!FA98-'2a)answer'!$I98)^2,"")</f>
        <v>1.9257192302307689E-3</v>
      </c>
      <c r="BN215" s="32">
        <f>IFERROR(('2a) logm_x(t)'!FC98-'2a) logm_x(t)'!FB98-'2a)answer'!$I98)^2,"")</f>
        <v>3.5627027294651325E-3</v>
      </c>
      <c r="BO215" s="32">
        <f>IFERROR(('2a) logm_x(t)'!FD98-'2a) logm_x(t)'!FC98-'2a)answer'!$I98)^2,"")</f>
        <v>6.3086650801023447E-3</v>
      </c>
      <c r="BP215" s="32">
        <f>IFERROR(('2a) logm_x(t)'!FE98-'2a) logm_x(t)'!FD98-'2a)answer'!$I98)^2,"")</f>
        <v>2.0444706989164712E-3</v>
      </c>
      <c r="BQ215" s="32">
        <f>IFERROR(('2a) logm_x(t)'!FF98-'2a) logm_x(t)'!FE98-'2a)answer'!$I98)^2,"")</f>
        <v>1.9708140163207121E-3</v>
      </c>
      <c r="BR215" s="32">
        <f>IFERROR(('2a) logm_x(t)'!FG98-'2a) logm_x(t)'!FF98-'2a)answer'!$I98)^2,"")</f>
        <v>1.3913580184947311E-2</v>
      </c>
      <c r="BS215" s="32">
        <f>IFERROR(('2a) logm_x(t)'!FH98-'2a) logm_x(t)'!FG98-'2a)answer'!$I98)^2,"")</f>
        <v>1.2587152586501699E-2</v>
      </c>
      <c r="BT215" s="32">
        <f>IFERROR(('2a) logm_x(t)'!FI98-'2a) logm_x(t)'!FH98-'2a)answer'!$I98)^2,"")</f>
        <v>1.0546687306007842E-3</v>
      </c>
      <c r="BU215" s="32">
        <f>IFERROR(('2a) logm_x(t)'!FJ98-'2a) logm_x(t)'!FI98-'2a)answer'!$I98)^2,"")</f>
        <v>7.6589369042395663E-4</v>
      </c>
      <c r="BV215" s="32">
        <f>IFERROR(('2a) logm_x(t)'!FK98-'2a) logm_x(t)'!FJ98-'2a)answer'!$I98)^2,"")</f>
        <v>1.3692618712846073E-3</v>
      </c>
      <c r="BW215" s="32">
        <f>IFERROR(('2a) logm_x(t)'!FL98-'2a) logm_x(t)'!FK98-'2a)answer'!$I98)^2,"")</f>
        <v>4.7902861330348595E-3</v>
      </c>
      <c r="BX215" s="32">
        <f>IFERROR(('2a) logm_x(t)'!FM98-'2a) logm_x(t)'!FL98-'2a)answer'!$I98)^2,"")</f>
        <v>3.4732228576958259E-4</v>
      </c>
      <c r="BY215" s="32">
        <f>IFERROR(('2a) logm_x(t)'!FN98-'2a) logm_x(t)'!FM98-'2a)answer'!$I98)^2,"")</f>
        <v>2.6723749711542812E-4</v>
      </c>
      <c r="BZ215" s="32">
        <f>IFERROR(('2a) logm_x(t)'!FO98-'2a) logm_x(t)'!FN98-'2a)answer'!$I98)^2,"")</f>
        <v>2.2396550058600869E-4</v>
      </c>
      <c r="CA215" s="32">
        <f>IFERROR(('2a) logm_x(t)'!FP98-'2a) logm_x(t)'!FO98-'2a)answer'!$I98)^2,"")</f>
        <v>2.5473340331450883E-3</v>
      </c>
      <c r="CB215" s="32">
        <f>IFERROR(('2a) logm_x(t)'!FQ98-'2a) logm_x(t)'!FP98-'2a)answer'!$I98)^2,"")</f>
        <v>1.2178479455749983E-4</v>
      </c>
      <c r="CC215" s="32">
        <f>IFERROR(('2a) logm_x(t)'!FR98-'2a) logm_x(t)'!FQ98-'2a)answer'!$I98)^2,"")</f>
        <v>9.6320236499182054E-4</v>
      </c>
      <c r="CD215" s="32">
        <f>IFERROR(('2a) logm_x(t)'!FS98-'2a) logm_x(t)'!FR98-'2a)answer'!$I98)^2,"")</f>
        <v>2.290419351691008E-3</v>
      </c>
      <c r="CE215" s="32">
        <f>IFERROR(('2a) logm_x(t)'!FT98-'2a) logm_x(t)'!FS98-'2a)answer'!$I98)^2,"")</f>
        <v>1.5688406651228721E-3</v>
      </c>
      <c r="CF215" s="32">
        <f>IFERROR(('2a) logm_x(t)'!FU98-'2a) logm_x(t)'!FT98-'2a)answer'!$I98)^2,"")</f>
        <v>6.1915923220920427E-5</v>
      </c>
      <c r="CG215" s="32">
        <f>IFERROR(('2a) logm_x(t)'!FV98-'2a) logm_x(t)'!FU98-'2a)answer'!$I98)^2,"")</f>
        <v>2.0657751306224605E-3</v>
      </c>
      <c r="CH215" s="32">
        <f>IFERROR(('2a) logm_x(t)'!FW98-'2a) logm_x(t)'!FV98-'2a)answer'!$I98)^2,"")</f>
        <v>4.7374186063838713E-4</v>
      </c>
      <c r="CI215" s="32">
        <f>IFERROR(('2a) logm_x(t)'!FX98-'2a) logm_x(t)'!FW98-'2a)answer'!$I98)^2,"")</f>
        <v>4.1585820811560506E-4</v>
      </c>
      <c r="CJ215" s="32">
        <f>IFERROR(('2a) logm_x(t)'!FY98-'2a) logm_x(t)'!FX98-'2a)answer'!$I98)^2,"")</f>
        <v>8.1962107958482525E-4</v>
      </c>
      <c r="CK215" s="32">
        <f>IFERROR(('2a) logm_x(t)'!FZ98-'2a) logm_x(t)'!FY98-'2a)answer'!$I98)^2,"")</f>
        <v>4.3451891221044184E-4</v>
      </c>
      <c r="CL215" s="32">
        <f>IFERROR(('2a) logm_x(t)'!GA98-'2a) logm_x(t)'!FZ98-'2a)answer'!$I98)^2,"")</f>
        <v>3.500215142340354E-3</v>
      </c>
      <c r="CM215" s="32">
        <f>IFERROR(('2a) logm_x(t)'!GB98-'2a) logm_x(t)'!GA98-'2a)answer'!$I98)^2,"")</f>
        <v>6.4910109982618641E-6</v>
      </c>
      <c r="CN215" s="32">
        <f>IFERROR(('2a) logm_x(t)'!GC98-'2a) logm_x(t)'!GB98-'2a)answer'!$I98)^2,"")</f>
        <v>1.7663962882398567E-4</v>
      </c>
    </row>
    <row r="216" spans="1:92" x14ac:dyDescent="0.25">
      <c r="A216" s="31">
        <f t="shared" si="12"/>
        <v>96</v>
      </c>
      <c r="C216" s="32">
        <f>IFERROR(('2a) logm_x(t)'!CR99-'2a) logm_x(t)'!CQ99-'2a)answer'!$I99)^2,"")</f>
        <v>1.4274106443625367E-2</v>
      </c>
      <c r="D216" s="32">
        <f>IFERROR(('2a) logm_x(t)'!CS99-'2a) logm_x(t)'!CR99-'2a)answer'!$I99)^2,"")</f>
        <v>3.9422103404440606E-2</v>
      </c>
      <c r="E216" s="32">
        <f>IFERROR(('2a) logm_x(t)'!CT99-'2a) logm_x(t)'!CS99-'2a)answer'!$I99)^2,"")</f>
        <v>1.2576707994844033E-2</v>
      </c>
      <c r="F216" s="32">
        <f>IFERROR(('2a) logm_x(t)'!CU99-'2a) logm_x(t)'!CT99-'2a)answer'!$I99)^2,"")</f>
        <v>2.0282381880713175E-2</v>
      </c>
      <c r="G216" s="32">
        <f>IFERROR(('2a) logm_x(t)'!CV99-'2a) logm_x(t)'!CU99-'2a)answer'!$I99)^2,"")</f>
        <v>3.9907994281634827E-3</v>
      </c>
      <c r="H216" s="32">
        <f>IFERROR(('2a) logm_x(t)'!CW99-'2a) logm_x(t)'!CV99-'2a)answer'!$I99)^2,"")</f>
        <v>1.2678840174634306E-2</v>
      </c>
      <c r="I216" s="32">
        <f>IFERROR(('2a) logm_x(t)'!CX99-'2a) logm_x(t)'!CW99-'2a)answer'!$I99)^2,"")</f>
        <v>2.5943356756994956E-3</v>
      </c>
      <c r="J216" s="32">
        <f>IFERROR(('2a) logm_x(t)'!CY99-'2a) logm_x(t)'!CX99-'2a)answer'!$I99)^2,"")</f>
        <v>2.5057054556078965E-3</v>
      </c>
      <c r="K216" s="32">
        <f>IFERROR(('2a) logm_x(t)'!CZ99-'2a) logm_x(t)'!CY99-'2a)answer'!$I99)^2,"")</f>
        <v>4.2058501517424456E-2</v>
      </c>
      <c r="L216" s="32">
        <f>IFERROR(('2a) logm_x(t)'!DA99-'2a) logm_x(t)'!CZ99-'2a)answer'!$I99)^2,"")</f>
        <v>2.7147822329737278E-3</v>
      </c>
      <c r="M216" s="32">
        <f>IFERROR(('2a) logm_x(t)'!DB99-'2a) logm_x(t)'!DA99-'2a)answer'!$I99)^2,"")</f>
        <v>3.7303640473538039E-3</v>
      </c>
      <c r="N216" s="32">
        <f>IFERROR(('2a) logm_x(t)'!DC99-'2a) logm_x(t)'!DB99-'2a)answer'!$I99)^2,"")</f>
        <v>3.6557273428002991E-3</v>
      </c>
      <c r="O216" s="32">
        <f>IFERROR(('2a) logm_x(t)'!DD99-'2a) logm_x(t)'!DC99-'2a)answer'!$I99)^2,"")</f>
        <v>7.0921569901082043E-3</v>
      </c>
      <c r="P216" s="32">
        <f>IFERROR(('2a) logm_x(t)'!DE99-'2a) logm_x(t)'!DD99-'2a)answer'!$I99)^2,"")</f>
        <v>1.4662805451839418E-3</v>
      </c>
      <c r="Q216" s="32">
        <f>IFERROR(('2a) logm_x(t)'!DF99-'2a) logm_x(t)'!DE99-'2a)answer'!$I99)^2,"")</f>
        <v>3.1963530323201412E-3</v>
      </c>
      <c r="R216" s="32">
        <f>IFERROR(('2a) logm_x(t)'!DG99-'2a) logm_x(t)'!DF99-'2a)answer'!$I99)^2,"")</f>
        <v>4.6764465043162308E-4</v>
      </c>
      <c r="S216" s="32">
        <f>IFERROR(('2a) logm_x(t)'!DH99-'2a) logm_x(t)'!DG99-'2a)answer'!$I99)^2,"")</f>
        <v>4.843388785473731E-4</v>
      </c>
      <c r="T216" s="32">
        <f>IFERROR(('2a) logm_x(t)'!DI99-'2a) logm_x(t)'!DH99-'2a)answer'!$I99)^2,"")</f>
        <v>2.5940027196630154E-2</v>
      </c>
      <c r="U216" s="32">
        <f>IFERROR(('2a) logm_x(t)'!DJ99-'2a) logm_x(t)'!DI99-'2a)answer'!$I99)^2,"")</f>
        <v>3.427173011693526E-2</v>
      </c>
      <c r="V216" s="32">
        <f>IFERROR(('2a) logm_x(t)'!DK99-'2a) logm_x(t)'!DJ99-'2a)answer'!$I99)^2,"")</f>
        <v>1.0365448559481205E-2</v>
      </c>
      <c r="W216" s="32">
        <f>IFERROR(('2a) logm_x(t)'!DL99-'2a) logm_x(t)'!DK99-'2a)answer'!$I99)^2,"")</f>
        <v>2.9190297319266799E-3</v>
      </c>
      <c r="X216" s="32">
        <f>IFERROR(('2a) logm_x(t)'!DM99-'2a) logm_x(t)'!DL99-'2a)answer'!$I99)^2,"")</f>
        <v>9.9888191989300688E-6</v>
      </c>
      <c r="Y216" s="32">
        <f>IFERROR(('2a) logm_x(t)'!DN99-'2a) logm_x(t)'!DM99-'2a)answer'!$I99)^2,"")</f>
        <v>1.3825408376255613E-2</v>
      </c>
      <c r="Z216" s="32">
        <f>IFERROR(('2a) logm_x(t)'!DO99-'2a) logm_x(t)'!DN99-'2a)answer'!$I99)^2,"")</f>
        <v>8.9554048518201556E-4</v>
      </c>
      <c r="AA216" s="32">
        <f>IFERROR(('2a) logm_x(t)'!DP99-'2a) logm_x(t)'!DO99-'2a)answer'!$I99)^2,"")</f>
        <v>1.6619963534481358E-3</v>
      </c>
      <c r="AB216" s="32">
        <f>IFERROR(('2a) logm_x(t)'!DQ99-'2a) logm_x(t)'!DP99-'2a)answer'!$I99)^2,"")</f>
        <v>1.8465380504464525E-5</v>
      </c>
      <c r="AC216" s="32">
        <f>IFERROR(('2a) logm_x(t)'!DR99-'2a) logm_x(t)'!DQ99-'2a)answer'!$I99)^2,"")</f>
        <v>2.2375684378491576E-3</v>
      </c>
      <c r="AD216" s="32">
        <f>IFERROR(('2a) logm_x(t)'!DS99-'2a) logm_x(t)'!DR99-'2a)answer'!$I99)^2,"")</f>
        <v>9.1883410703364077E-3</v>
      </c>
      <c r="AE216" s="32">
        <f>IFERROR(('2a) logm_x(t)'!DT99-'2a) logm_x(t)'!DS99-'2a)answer'!$I99)^2,"")</f>
        <v>8.7496878368536635E-3</v>
      </c>
      <c r="AF216" s="32">
        <f>IFERROR(('2a) logm_x(t)'!DU99-'2a) logm_x(t)'!DT99-'2a)answer'!$I99)^2,"")</f>
        <v>2.9736451022686905E-9</v>
      </c>
      <c r="AG216" s="32">
        <f>IFERROR(('2a) logm_x(t)'!DV99-'2a) logm_x(t)'!DU99-'2a)answer'!$I99)^2,"")</f>
        <v>2.3271183784515805E-4</v>
      </c>
      <c r="AH216" s="32">
        <f>IFERROR(('2a) logm_x(t)'!DW99-'2a) logm_x(t)'!DV99-'2a)answer'!$I99)^2,"")</f>
        <v>4.0355084313131869E-4</v>
      </c>
      <c r="AI216" s="32">
        <f>IFERROR(('2a) logm_x(t)'!DX99-'2a) logm_x(t)'!DW99-'2a)answer'!$I99)^2,"")</f>
        <v>2.3748846302187651E-4</v>
      </c>
      <c r="AJ216" s="32">
        <f>IFERROR(('2a) logm_x(t)'!DY99-'2a) logm_x(t)'!DX99-'2a)answer'!$I99)^2,"")</f>
        <v>2.0794968936720156E-5</v>
      </c>
      <c r="AK216" s="32">
        <f>IFERROR(('2a) logm_x(t)'!DZ99-'2a) logm_x(t)'!DY99-'2a)answer'!$I99)^2,"")</f>
        <v>1.4802123155054801E-3</v>
      </c>
      <c r="AL216" s="32">
        <f>IFERROR(('2a) logm_x(t)'!EA99-'2a) logm_x(t)'!DZ99-'2a)answer'!$I99)^2,"")</f>
        <v>5.1398147954930728E-3</v>
      </c>
      <c r="AM216" s="32">
        <f>IFERROR(('2a) logm_x(t)'!EB99-'2a) logm_x(t)'!EA99-'2a)answer'!$I99)^2,"")</f>
        <v>2.0281124601017569E-3</v>
      </c>
      <c r="AN216" s="32">
        <f>IFERROR(('2a) logm_x(t)'!EC99-'2a) logm_x(t)'!EB99-'2a)answer'!$I99)^2,"")</f>
        <v>9.1195673784167479E-3</v>
      </c>
      <c r="AO216" s="32">
        <f>IFERROR(('2a) logm_x(t)'!ED99-'2a) logm_x(t)'!EC99-'2a)answer'!$I99)^2,"")</f>
        <v>7.2134725399999756E-3</v>
      </c>
      <c r="AP216" s="32">
        <f>IFERROR(('2a) logm_x(t)'!EE99-'2a) logm_x(t)'!ED99-'2a)answer'!$I99)^2,"")</f>
        <v>1.5962568005785541E-5</v>
      </c>
      <c r="AQ216" s="32">
        <f>IFERROR(('2a) logm_x(t)'!EF99-'2a) logm_x(t)'!EE99-'2a)answer'!$I99)^2,"")</f>
        <v>5.8942536920668842E-4</v>
      </c>
      <c r="AR216" s="32">
        <f>IFERROR(('2a) logm_x(t)'!EG99-'2a) logm_x(t)'!EF99-'2a)answer'!$I99)^2,"")</f>
        <v>1.1462357893304845E-4</v>
      </c>
      <c r="AS216" s="32">
        <f>IFERROR(('2a) logm_x(t)'!EH99-'2a) logm_x(t)'!EG99-'2a)answer'!$I99)^2,"")</f>
        <v>6.6714017592898559E-5</v>
      </c>
      <c r="AT216" s="32">
        <f>IFERROR(('2a) logm_x(t)'!EI99-'2a) logm_x(t)'!EH99-'2a)answer'!$I99)^2,"")</f>
        <v>7.4129196526027008E-4</v>
      </c>
      <c r="AU216" s="32">
        <f>IFERROR(('2a) logm_x(t)'!EJ99-'2a) logm_x(t)'!EI99-'2a)answer'!$I99)^2,"")</f>
        <v>1.125757582083117E-3</v>
      </c>
      <c r="AV216" s="32">
        <f>IFERROR(('2a) logm_x(t)'!EK99-'2a) logm_x(t)'!EJ99-'2a)answer'!$I99)^2,"")</f>
        <v>3.0007463297165291E-3</v>
      </c>
      <c r="AW216" s="32">
        <f>IFERROR(('2a) logm_x(t)'!EL99-'2a) logm_x(t)'!EK99-'2a)answer'!$I99)^2,"")</f>
        <v>1.2912171083133561E-2</v>
      </c>
      <c r="AX216" s="32">
        <f>IFERROR(('2a) logm_x(t)'!EM99-'2a) logm_x(t)'!EL99-'2a)answer'!$I99)^2,"")</f>
        <v>1.7166986970695061E-2</v>
      </c>
      <c r="AY216" s="32">
        <f>IFERROR(('2a) logm_x(t)'!EN99-'2a) logm_x(t)'!EM99-'2a)answer'!$I99)^2,"")</f>
        <v>4.2998813953990677E-4</v>
      </c>
      <c r="AZ216" s="32">
        <f>IFERROR(('2a) logm_x(t)'!EO99-'2a) logm_x(t)'!EN99-'2a)answer'!$I99)^2,"")</f>
        <v>1.4764429895454493E-4</v>
      </c>
      <c r="BA216" s="32">
        <f>IFERROR(('2a) logm_x(t)'!EP99-'2a) logm_x(t)'!EO99-'2a)answer'!$I99)^2,"")</f>
        <v>5.1512751474971539E-4</v>
      </c>
      <c r="BB216" s="32">
        <f>IFERROR(('2a) logm_x(t)'!EQ99-'2a) logm_x(t)'!EP99-'2a)answer'!$I99)^2,"")</f>
        <v>2.3617184933062778E-5</v>
      </c>
      <c r="BC216" s="32">
        <f>IFERROR(('2a) logm_x(t)'!ER99-'2a) logm_x(t)'!EQ99-'2a)answer'!$I99)^2,"")</f>
        <v>5.5661821378520746E-3</v>
      </c>
      <c r="BD216" s="32">
        <f>IFERROR(('2a) logm_x(t)'!ES99-'2a) logm_x(t)'!ER99-'2a)answer'!$I99)^2,"")</f>
        <v>1.8179611163999184E-2</v>
      </c>
      <c r="BE216" s="32">
        <f>IFERROR(('2a) logm_x(t)'!ET99-'2a) logm_x(t)'!ES99-'2a)answer'!$I99)^2,"")</f>
        <v>6.8122580304763999E-3</v>
      </c>
      <c r="BF216" s="32">
        <f>IFERROR(('2a) logm_x(t)'!EU99-'2a) logm_x(t)'!ET99-'2a)answer'!$I99)^2,"")</f>
        <v>1.1341614449266206E-2</v>
      </c>
      <c r="BG216" s="32">
        <f>IFERROR(('2a) logm_x(t)'!EV99-'2a) logm_x(t)'!EU99-'2a)answer'!$I99)^2,"")</f>
        <v>4.5739186123468147E-4</v>
      </c>
      <c r="BH216" s="32">
        <f>IFERROR(('2a) logm_x(t)'!EW99-'2a) logm_x(t)'!EV99-'2a)answer'!$I99)^2,"")</f>
        <v>4.237319628310215E-7</v>
      </c>
      <c r="BI216" s="32">
        <f>IFERROR(('2a) logm_x(t)'!EX99-'2a) logm_x(t)'!EW99-'2a)answer'!$I99)^2,"")</f>
        <v>1.4021412886007284E-4</v>
      </c>
      <c r="BJ216" s="32">
        <f>IFERROR(('2a) logm_x(t)'!EY99-'2a) logm_x(t)'!EX99-'2a)answer'!$I99)^2,"")</f>
        <v>1.6828402219912008E-6</v>
      </c>
      <c r="BK216" s="32">
        <f>IFERROR(('2a) logm_x(t)'!EZ99-'2a) logm_x(t)'!EY99-'2a)answer'!$I99)^2,"")</f>
        <v>5.8839293669945255E-3</v>
      </c>
      <c r="BL216" s="32">
        <f>IFERROR(('2a) logm_x(t)'!FA99-'2a) logm_x(t)'!EZ99-'2a)answer'!$I99)^2,"")</f>
        <v>1.5954902131864242E-2</v>
      </c>
      <c r="BM216" s="32">
        <f>IFERROR(('2a) logm_x(t)'!FB99-'2a) logm_x(t)'!FA99-'2a)answer'!$I99)^2,"")</f>
        <v>1.8939196409414885E-3</v>
      </c>
      <c r="BN216" s="32">
        <f>IFERROR(('2a) logm_x(t)'!FC99-'2a) logm_x(t)'!FB99-'2a)answer'!$I99)^2,"")</f>
        <v>3.5805803678028961E-3</v>
      </c>
      <c r="BO216" s="32">
        <f>IFERROR(('2a) logm_x(t)'!FD99-'2a) logm_x(t)'!FC99-'2a)answer'!$I99)^2,"")</f>
        <v>6.1740374237198468E-3</v>
      </c>
      <c r="BP216" s="32">
        <f>IFERROR(('2a) logm_x(t)'!FE99-'2a) logm_x(t)'!FD99-'2a)answer'!$I99)^2,"")</f>
        <v>2.0338214464438865E-3</v>
      </c>
      <c r="BQ216" s="32">
        <f>IFERROR(('2a) logm_x(t)'!FF99-'2a) logm_x(t)'!FE99-'2a)answer'!$I99)^2,"")</f>
        <v>2.0830512783695165E-3</v>
      </c>
      <c r="BR216" s="32">
        <f>IFERROR(('2a) logm_x(t)'!FG99-'2a) logm_x(t)'!FF99-'2a)answer'!$I99)^2,"")</f>
        <v>1.4634211546810473E-2</v>
      </c>
      <c r="BS216" s="32">
        <f>IFERROR(('2a) logm_x(t)'!FH99-'2a) logm_x(t)'!FG99-'2a)answer'!$I99)^2,"")</f>
        <v>1.2493847731494114E-2</v>
      </c>
      <c r="BT216" s="32">
        <f>IFERROR(('2a) logm_x(t)'!FI99-'2a) logm_x(t)'!FH99-'2a)answer'!$I99)^2,"")</f>
        <v>1.0893378636282862E-3</v>
      </c>
      <c r="BU216" s="32">
        <f>IFERROR(('2a) logm_x(t)'!FJ99-'2a) logm_x(t)'!FI99-'2a)answer'!$I99)^2,"")</f>
        <v>7.2003231300406007E-4</v>
      </c>
      <c r="BV216" s="32">
        <f>IFERROR(('2a) logm_x(t)'!FK99-'2a) logm_x(t)'!FJ99-'2a)answer'!$I99)^2,"")</f>
        <v>1.2911312711896598E-3</v>
      </c>
      <c r="BW216" s="32">
        <f>IFERROR(('2a) logm_x(t)'!FL99-'2a) logm_x(t)'!FK99-'2a)answer'!$I99)^2,"")</f>
        <v>4.8038718542866132E-3</v>
      </c>
      <c r="BX216" s="32">
        <f>IFERROR(('2a) logm_x(t)'!FM99-'2a) logm_x(t)'!FL99-'2a)answer'!$I99)^2,"")</f>
        <v>3.1358731723442183E-4</v>
      </c>
      <c r="BY216" s="32">
        <f>IFERROR(('2a) logm_x(t)'!FN99-'2a) logm_x(t)'!FM99-'2a)answer'!$I99)^2,"")</f>
        <v>2.8539186929489721E-4</v>
      </c>
      <c r="BZ216" s="32">
        <f>IFERROR(('2a) logm_x(t)'!FO99-'2a) logm_x(t)'!FN99-'2a)answer'!$I99)^2,"")</f>
        <v>2.4686234286555716E-4</v>
      </c>
      <c r="CA216" s="32">
        <f>IFERROR(('2a) logm_x(t)'!FP99-'2a) logm_x(t)'!FO99-'2a)answer'!$I99)^2,"")</f>
        <v>2.51248527005866E-3</v>
      </c>
      <c r="CB216" s="32">
        <f>IFERROR(('2a) logm_x(t)'!FQ99-'2a) logm_x(t)'!FP99-'2a)answer'!$I99)^2,"")</f>
        <v>1.2391849582745178E-4</v>
      </c>
      <c r="CC216" s="32">
        <f>IFERROR(('2a) logm_x(t)'!FR99-'2a) logm_x(t)'!FQ99-'2a)answer'!$I99)^2,"")</f>
        <v>1.1052995191958308E-3</v>
      </c>
      <c r="CD216" s="32">
        <f>IFERROR(('2a) logm_x(t)'!FS99-'2a) logm_x(t)'!FR99-'2a)answer'!$I99)^2,"")</f>
        <v>2.4346501564576828E-3</v>
      </c>
      <c r="CE216" s="32">
        <f>IFERROR(('2a) logm_x(t)'!FT99-'2a) logm_x(t)'!FS99-'2a)answer'!$I99)^2,"")</f>
        <v>1.6021502798292833E-3</v>
      </c>
      <c r="CF216" s="32">
        <f>IFERROR(('2a) logm_x(t)'!FU99-'2a) logm_x(t)'!FT99-'2a)answer'!$I99)^2,"")</f>
        <v>3.509207850793451E-5</v>
      </c>
      <c r="CG216" s="32">
        <f>IFERROR(('2a) logm_x(t)'!FV99-'2a) logm_x(t)'!FU99-'2a)answer'!$I99)^2,"")</f>
        <v>2.2071606293110058E-3</v>
      </c>
      <c r="CH216" s="32">
        <f>IFERROR(('2a) logm_x(t)'!FW99-'2a) logm_x(t)'!FV99-'2a)answer'!$I99)^2,"")</f>
        <v>4.5519486437962844E-4</v>
      </c>
      <c r="CI216" s="32">
        <f>IFERROR(('2a) logm_x(t)'!FX99-'2a) logm_x(t)'!FW99-'2a)answer'!$I99)^2,"")</f>
        <v>4.7417779858613049E-4</v>
      </c>
      <c r="CJ216" s="32">
        <f>IFERROR(('2a) logm_x(t)'!FY99-'2a) logm_x(t)'!FX99-'2a)answer'!$I99)^2,"")</f>
        <v>8.5596107734735272E-4</v>
      </c>
      <c r="CK216" s="32">
        <f>IFERROR(('2a) logm_x(t)'!FZ99-'2a) logm_x(t)'!FY99-'2a)answer'!$I99)^2,"")</f>
        <v>4.6838986389761159E-4</v>
      </c>
      <c r="CL216" s="32">
        <f>IFERROR(('2a) logm_x(t)'!GA99-'2a) logm_x(t)'!FZ99-'2a)answer'!$I99)^2,"")</f>
        <v>3.5339815855957644E-3</v>
      </c>
      <c r="CM216" s="32">
        <f>IFERROR(('2a) logm_x(t)'!GB99-'2a) logm_x(t)'!GA99-'2a)answer'!$I99)^2,"")</f>
        <v>8.4908177192322807E-6</v>
      </c>
      <c r="CN216" s="32">
        <f>IFERROR(('2a) logm_x(t)'!GC99-'2a) logm_x(t)'!GB99-'2a)answer'!$I99)^2,"")</f>
        <v>2.0236007163396361E-4</v>
      </c>
    </row>
    <row r="217" spans="1:92" x14ac:dyDescent="0.25">
      <c r="A217" s="31">
        <f t="shared" si="12"/>
        <v>97</v>
      </c>
      <c r="C217" s="32">
        <f>IFERROR(('2a) logm_x(t)'!CR100-'2a) logm_x(t)'!CQ100-'2a)answer'!$I100)^2,"")</f>
        <v>1.5895124574861096E-2</v>
      </c>
      <c r="D217" s="32">
        <f>IFERROR(('2a) logm_x(t)'!CS100-'2a) logm_x(t)'!CR100-'2a)answer'!$I100)^2,"")</f>
        <v>3.785972430614773E-2</v>
      </c>
      <c r="E217" s="32">
        <f>IFERROR(('2a) logm_x(t)'!CT100-'2a) logm_x(t)'!CS100-'2a)answer'!$I100)^2,"")</f>
        <v>1.3052800041857946E-2</v>
      </c>
      <c r="F217" s="32">
        <f>IFERROR(('2a) logm_x(t)'!CU100-'2a) logm_x(t)'!CT100-'2a)answer'!$I100)^2,"")</f>
        <v>2.2217887864695762E-2</v>
      </c>
      <c r="G217" s="32">
        <f>IFERROR(('2a) logm_x(t)'!CV100-'2a) logm_x(t)'!CU100-'2a)answer'!$I100)^2,"")</f>
        <v>4.7304567245395933E-3</v>
      </c>
      <c r="H217" s="32">
        <f>IFERROR(('2a) logm_x(t)'!CW100-'2a) logm_x(t)'!CV100-'2a)answer'!$I100)^2,"")</f>
        <v>1.2963804791063393E-2</v>
      </c>
      <c r="I217" s="32">
        <f>IFERROR(('2a) logm_x(t)'!CX100-'2a) logm_x(t)'!CW100-'2a)answer'!$I100)^2,"")</f>
        <v>2.6906437724824143E-3</v>
      </c>
      <c r="J217" s="32">
        <f>IFERROR(('2a) logm_x(t)'!CY100-'2a) logm_x(t)'!CX100-'2a)answer'!$I100)^2,"")</f>
        <v>3.0340811176363018E-3</v>
      </c>
      <c r="K217" s="32">
        <f>IFERROR(('2a) logm_x(t)'!CZ100-'2a) logm_x(t)'!CY100-'2a)answer'!$I100)^2,"")</f>
        <v>4.2066739059366483E-2</v>
      </c>
      <c r="L217" s="32">
        <f>IFERROR(('2a) logm_x(t)'!DA100-'2a) logm_x(t)'!CZ100-'2a)answer'!$I100)^2,"")</f>
        <v>2.1014382188659876E-3</v>
      </c>
      <c r="M217" s="32">
        <f>IFERROR(('2a) logm_x(t)'!DB100-'2a) logm_x(t)'!DA100-'2a)answer'!$I100)^2,"")</f>
        <v>4.3595347807625969E-3</v>
      </c>
      <c r="N217" s="32">
        <f>IFERROR(('2a) logm_x(t)'!DC100-'2a) logm_x(t)'!DB100-'2a)answer'!$I100)^2,"")</f>
        <v>3.4811753822433364E-3</v>
      </c>
      <c r="O217" s="32">
        <f>IFERROR(('2a) logm_x(t)'!DD100-'2a) logm_x(t)'!DC100-'2a)answer'!$I100)^2,"")</f>
        <v>8.2783916731874654E-3</v>
      </c>
      <c r="P217" s="32">
        <f>IFERROR(('2a) logm_x(t)'!DE100-'2a) logm_x(t)'!DD100-'2a)answer'!$I100)^2,"")</f>
        <v>1.8072372507618477E-3</v>
      </c>
      <c r="Q217" s="32">
        <f>IFERROR(('2a) logm_x(t)'!DF100-'2a) logm_x(t)'!DE100-'2a)answer'!$I100)^2,"")</f>
        <v>3.2316563074510606E-3</v>
      </c>
      <c r="R217" s="32">
        <f>IFERROR(('2a) logm_x(t)'!DG100-'2a) logm_x(t)'!DF100-'2a)answer'!$I100)^2,"")</f>
        <v>4.397264933127969E-4</v>
      </c>
      <c r="S217" s="32">
        <f>IFERROR(('2a) logm_x(t)'!DH100-'2a) logm_x(t)'!DG100-'2a)answer'!$I100)^2,"")</f>
        <v>3.0740638401963725E-4</v>
      </c>
      <c r="T217" s="32">
        <f>IFERROR(('2a) logm_x(t)'!DI100-'2a) logm_x(t)'!DH100-'2a)answer'!$I100)^2,"")</f>
        <v>2.5903200583844661E-2</v>
      </c>
      <c r="U217" s="32">
        <f>IFERROR(('2a) logm_x(t)'!DJ100-'2a) logm_x(t)'!DI100-'2a)answer'!$I100)^2,"")</f>
        <v>3.3635782117186104E-2</v>
      </c>
      <c r="V217" s="32">
        <f>IFERROR(('2a) logm_x(t)'!DK100-'2a) logm_x(t)'!DJ100-'2a)answer'!$I100)^2,"")</f>
        <v>9.7572560519223559E-3</v>
      </c>
      <c r="W217" s="32">
        <f>IFERROR(('2a) logm_x(t)'!DL100-'2a) logm_x(t)'!DK100-'2a)answer'!$I100)^2,"")</f>
        <v>3.6528789186475426E-3</v>
      </c>
      <c r="X217" s="32">
        <f>IFERROR(('2a) logm_x(t)'!DM100-'2a) logm_x(t)'!DL100-'2a)answer'!$I100)^2,"")</f>
        <v>1.4637513559321255E-5</v>
      </c>
      <c r="Y217" s="32">
        <f>IFERROR(('2a) logm_x(t)'!DN100-'2a) logm_x(t)'!DM100-'2a)answer'!$I100)^2,"")</f>
        <v>1.3694772381004998E-2</v>
      </c>
      <c r="Z217" s="32">
        <f>IFERROR(('2a) logm_x(t)'!DO100-'2a) logm_x(t)'!DN100-'2a)answer'!$I100)^2,"")</f>
        <v>8.8840519692416295E-4</v>
      </c>
      <c r="AA217" s="32">
        <f>IFERROR(('2a) logm_x(t)'!DP100-'2a) logm_x(t)'!DO100-'2a)answer'!$I100)^2,"")</f>
        <v>1.8594273666162275E-3</v>
      </c>
      <c r="AB217" s="32">
        <f>IFERROR(('2a) logm_x(t)'!DQ100-'2a) logm_x(t)'!DP100-'2a)answer'!$I100)^2,"")</f>
        <v>1.69362714302338E-5</v>
      </c>
      <c r="AC217" s="32">
        <f>IFERROR(('2a) logm_x(t)'!DR100-'2a) logm_x(t)'!DQ100-'2a)answer'!$I100)^2,"")</f>
        <v>1.7726100742230192E-3</v>
      </c>
      <c r="AD217" s="32">
        <f>IFERROR(('2a) logm_x(t)'!DS100-'2a) logm_x(t)'!DR100-'2a)answer'!$I100)^2,"")</f>
        <v>8.5769229768988212E-3</v>
      </c>
      <c r="AE217" s="32">
        <f>IFERROR(('2a) logm_x(t)'!DT100-'2a) logm_x(t)'!DS100-'2a)answer'!$I100)^2,"")</f>
        <v>9.3488565139855512E-3</v>
      </c>
      <c r="AF217" s="32">
        <f>IFERROR(('2a) logm_x(t)'!DU100-'2a) logm_x(t)'!DT100-'2a)answer'!$I100)^2,"")</f>
        <v>2.0420458376867259E-6</v>
      </c>
      <c r="AG217" s="32">
        <f>IFERROR(('2a) logm_x(t)'!DV100-'2a) logm_x(t)'!DU100-'2a)answer'!$I100)^2,"")</f>
        <v>2.853904456353942E-4</v>
      </c>
      <c r="AH217" s="32">
        <f>IFERROR(('2a) logm_x(t)'!DW100-'2a) logm_x(t)'!DV100-'2a)answer'!$I100)^2,"")</f>
        <v>5.6257615583878129E-4</v>
      </c>
      <c r="AI217" s="32">
        <f>IFERROR(('2a) logm_x(t)'!DX100-'2a) logm_x(t)'!DW100-'2a)answer'!$I100)^2,"")</f>
        <v>1.7540834388192556E-4</v>
      </c>
      <c r="AJ217" s="32">
        <f>IFERROR(('2a) logm_x(t)'!DY100-'2a) logm_x(t)'!DX100-'2a)answer'!$I100)^2,"")</f>
        <v>3.0946794029494856E-5</v>
      </c>
      <c r="AK217" s="32">
        <f>IFERROR(('2a) logm_x(t)'!DZ100-'2a) logm_x(t)'!DY100-'2a)answer'!$I100)^2,"")</f>
        <v>1.1971049655617506E-3</v>
      </c>
      <c r="AL217" s="32">
        <f>IFERROR(('2a) logm_x(t)'!EA100-'2a) logm_x(t)'!DZ100-'2a)answer'!$I100)^2,"")</f>
        <v>4.8245268237074833E-3</v>
      </c>
      <c r="AM217" s="32">
        <f>IFERROR(('2a) logm_x(t)'!EB100-'2a) logm_x(t)'!EA100-'2a)answer'!$I100)^2,"")</f>
        <v>2.1452348026462626E-3</v>
      </c>
      <c r="AN217" s="32">
        <f>IFERROR(('2a) logm_x(t)'!EC100-'2a) logm_x(t)'!EB100-'2a)answer'!$I100)^2,"")</f>
        <v>8.901103382123925E-3</v>
      </c>
      <c r="AO217" s="32">
        <f>IFERROR(('2a) logm_x(t)'!ED100-'2a) logm_x(t)'!EC100-'2a)answer'!$I100)^2,"")</f>
        <v>7.4700172195084607E-3</v>
      </c>
      <c r="AP217" s="32">
        <f>IFERROR(('2a) logm_x(t)'!EE100-'2a) logm_x(t)'!ED100-'2a)answer'!$I100)^2,"")</f>
        <v>6.1725000103552638E-6</v>
      </c>
      <c r="AQ217" s="32">
        <f>IFERROR(('2a) logm_x(t)'!EF100-'2a) logm_x(t)'!EE100-'2a)answer'!$I100)^2,"")</f>
        <v>4.0365881759319772E-4</v>
      </c>
      <c r="AR217" s="32">
        <f>IFERROR(('2a) logm_x(t)'!EG100-'2a) logm_x(t)'!EF100-'2a)answer'!$I100)^2,"")</f>
        <v>8.8886272979640617E-5</v>
      </c>
      <c r="AS217" s="32">
        <f>IFERROR(('2a) logm_x(t)'!EH100-'2a) logm_x(t)'!EG100-'2a)answer'!$I100)^2,"")</f>
        <v>2.2779309512897344E-5</v>
      </c>
      <c r="AT217" s="32">
        <f>IFERROR(('2a) logm_x(t)'!EI100-'2a) logm_x(t)'!EH100-'2a)answer'!$I100)^2,"")</f>
        <v>6.034380379958186E-4</v>
      </c>
      <c r="AU217" s="32">
        <f>IFERROR(('2a) logm_x(t)'!EJ100-'2a) logm_x(t)'!EI100-'2a)answer'!$I100)^2,"")</f>
        <v>9.8463380777196168E-4</v>
      </c>
      <c r="AV217" s="32">
        <f>IFERROR(('2a) logm_x(t)'!EK100-'2a) logm_x(t)'!EJ100-'2a)answer'!$I100)^2,"")</f>
        <v>3.0886384945727368E-3</v>
      </c>
      <c r="AW217" s="32">
        <f>IFERROR(('2a) logm_x(t)'!EL100-'2a) logm_x(t)'!EK100-'2a)answer'!$I100)^2,"")</f>
        <v>1.2940281972643752E-2</v>
      </c>
      <c r="AX217" s="32">
        <f>IFERROR(('2a) logm_x(t)'!EM100-'2a) logm_x(t)'!EL100-'2a)answer'!$I100)^2,"")</f>
        <v>1.7368787983607564E-2</v>
      </c>
      <c r="AY217" s="32">
        <f>IFERROR(('2a) logm_x(t)'!EN100-'2a) logm_x(t)'!EM100-'2a)answer'!$I100)^2,"")</f>
        <v>4.3454919032576806E-4</v>
      </c>
      <c r="AZ217" s="32">
        <f>IFERROR(('2a) logm_x(t)'!EO100-'2a) logm_x(t)'!EN100-'2a)answer'!$I100)^2,"")</f>
        <v>1.304625720323724E-4</v>
      </c>
      <c r="BA217" s="32">
        <f>IFERROR(('2a) logm_x(t)'!EP100-'2a) logm_x(t)'!EO100-'2a)answer'!$I100)^2,"")</f>
        <v>4.8007881778458343E-4</v>
      </c>
      <c r="BB217" s="32">
        <f>IFERROR(('2a) logm_x(t)'!EQ100-'2a) logm_x(t)'!EP100-'2a)answer'!$I100)^2,"")</f>
        <v>2.1655068120615602E-5</v>
      </c>
      <c r="BC217" s="32">
        <f>IFERROR(('2a) logm_x(t)'!ER100-'2a) logm_x(t)'!EQ100-'2a)answer'!$I100)^2,"")</f>
        <v>5.2570498362260673E-3</v>
      </c>
      <c r="BD217" s="32">
        <f>IFERROR(('2a) logm_x(t)'!ES100-'2a) logm_x(t)'!ER100-'2a)answer'!$I100)^2,"")</f>
        <v>1.7629456224971116E-2</v>
      </c>
      <c r="BE217" s="32">
        <f>IFERROR(('2a) logm_x(t)'!ET100-'2a) logm_x(t)'!ES100-'2a)answer'!$I100)^2,"")</f>
        <v>6.8997776452641661E-3</v>
      </c>
      <c r="BF217" s="32">
        <f>IFERROR(('2a) logm_x(t)'!EU100-'2a) logm_x(t)'!ET100-'2a)answer'!$I100)^2,"")</f>
        <v>1.1702747174301996E-2</v>
      </c>
      <c r="BG217" s="32">
        <f>IFERROR(('2a) logm_x(t)'!EV100-'2a) logm_x(t)'!EU100-'2a)answer'!$I100)^2,"")</f>
        <v>4.2206897595005878E-4</v>
      </c>
      <c r="BH217" s="32">
        <f>IFERROR(('2a) logm_x(t)'!EW100-'2a) logm_x(t)'!EV100-'2a)answer'!$I100)^2,"")</f>
        <v>4.0632188502573141E-6</v>
      </c>
      <c r="BI217" s="32">
        <f>IFERROR(('2a) logm_x(t)'!EX100-'2a) logm_x(t)'!EW100-'2a)answer'!$I100)^2,"")</f>
        <v>1.6785802830598693E-4</v>
      </c>
      <c r="BJ217" s="32">
        <f>IFERROR(('2a) logm_x(t)'!EY100-'2a) logm_x(t)'!EX100-'2a)answer'!$I100)^2,"")</f>
        <v>7.8438397171153008E-6</v>
      </c>
      <c r="BK217" s="32">
        <f>IFERROR(('2a) logm_x(t)'!EZ100-'2a) logm_x(t)'!EY100-'2a)answer'!$I100)^2,"")</f>
        <v>5.9080055371167747E-3</v>
      </c>
      <c r="BL217" s="32">
        <f>IFERROR(('2a) logm_x(t)'!FA100-'2a) logm_x(t)'!EZ100-'2a)answer'!$I100)^2,"")</f>
        <v>1.6283255341584809E-2</v>
      </c>
      <c r="BM217" s="32">
        <f>IFERROR(('2a) logm_x(t)'!FB100-'2a) logm_x(t)'!FA100-'2a)answer'!$I100)^2,"")</f>
        <v>1.9491480558192751E-3</v>
      </c>
      <c r="BN217" s="32">
        <f>IFERROR(('2a) logm_x(t)'!FC100-'2a) logm_x(t)'!FB100-'2a)answer'!$I100)^2,"")</f>
        <v>3.503466204388587E-3</v>
      </c>
      <c r="BO217" s="32">
        <f>IFERROR(('2a) logm_x(t)'!FD100-'2a) logm_x(t)'!FC100-'2a)answer'!$I100)^2,"")</f>
        <v>5.9399718186873892E-3</v>
      </c>
      <c r="BP217" s="32">
        <f>IFERROR(('2a) logm_x(t)'!FE100-'2a) logm_x(t)'!FD100-'2a)answer'!$I100)^2,"")</f>
        <v>2.0635114987339904E-3</v>
      </c>
      <c r="BQ217" s="32">
        <f>IFERROR(('2a) logm_x(t)'!FF100-'2a) logm_x(t)'!FE100-'2a)answer'!$I100)^2,"")</f>
        <v>2.2551072940266777E-3</v>
      </c>
      <c r="BR217" s="32">
        <f>IFERROR(('2a) logm_x(t)'!FG100-'2a) logm_x(t)'!FF100-'2a)answer'!$I100)^2,"")</f>
        <v>1.5053085691495377E-2</v>
      </c>
      <c r="BS217" s="32">
        <f>IFERROR(('2a) logm_x(t)'!FH100-'2a) logm_x(t)'!FG100-'2a)answer'!$I100)^2,"")</f>
        <v>1.2152283162000389E-2</v>
      </c>
      <c r="BT217" s="32">
        <f>IFERROR(('2a) logm_x(t)'!FI100-'2a) logm_x(t)'!FH100-'2a)answer'!$I100)^2,"")</f>
        <v>1.0965728794801596E-3</v>
      </c>
      <c r="BU217" s="32">
        <f>IFERROR(('2a) logm_x(t)'!FJ100-'2a) logm_x(t)'!FI100-'2a)answer'!$I100)^2,"")</f>
        <v>6.3060166897146617E-4</v>
      </c>
      <c r="BV217" s="32">
        <f>IFERROR(('2a) logm_x(t)'!FK100-'2a) logm_x(t)'!FJ100-'2a)answer'!$I100)^2,"")</f>
        <v>1.1867046699470807E-3</v>
      </c>
      <c r="BW217" s="32">
        <f>IFERROR(('2a) logm_x(t)'!FL100-'2a) logm_x(t)'!FK100-'2a)answer'!$I100)^2,"")</f>
        <v>4.8110868829183166E-3</v>
      </c>
      <c r="BX217" s="32">
        <f>IFERROR(('2a) logm_x(t)'!FM100-'2a) logm_x(t)'!FL100-'2a)answer'!$I100)^2,"")</f>
        <v>2.5908272834686562E-4</v>
      </c>
      <c r="BY217" s="32">
        <f>IFERROR(('2a) logm_x(t)'!FN100-'2a) logm_x(t)'!FM100-'2a)answer'!$I100)^2,"")</f>
        <v>2.9407830936336579E-4</v>
      </c>
      <c r="BZ217" s="32">
        <f>IFERROR(('2a) logm_x(t)'!FO100-'2a) logm_x(t)'!FN100-'2a)answer'!$I100)^2,"")</f>
        <v>2.3892181243719739E-4</v>
      </c>
      <c r="CA217" s="32">
        <f>IFERROR(('2a) logm_x(t)'!FP100-'2a) logm_x(t)'!FO100-'2a)answer'!$I100)^2,"")</f>
        <v>2.4005732927581806E-3</v>
      </c>
      <c r="CB217" s="32">
        <f>IFERROR(('2a) logm_x(t)'!FQ100-'2a) logm_x(t)'!FP100-'2a)answer'!$I100)^2,"")</f>
        <v>1.2899324815114516E-4</v>
      </c>
      <c r="CC217" s="32">
        <f>IFERROR(('2a) logm_x(t)'!FR100-'2a) logm_x(t)'!FQ100-'2a)answer'!$I100)^2,"")</f>
        <v>1.2060391122619063E-3</v>
      </c>
      <c r="CD217" s="32">
        <f>IFERROR(('2a) logm_x(t)'!FS100-'2a) logm_x(t)'!FR100-'2a)answer'!$I100)^2,"")</f>
        <v>2.5393113170212598E-3</v>
      </c>
      <c r="CE217" s="32">
        <f>IFERROR(('2a) logm_x(t)'!FT100-'2a) logm_x(t)'!FS100-'2a)answer'!$I100)^2,"")</f>
        <v>1.6725119115365823E-3</v>
      </c>
      <c r="CF217" s="32">
        <f>IFERROR(('2a) logm_x(t)'!FU100-'2a) logm_x(t)'!FT100-'2a)answer'!$I100)^2,"")</f>
        <v>1.6885437282956503E-5</v>
      </c>
      <c r="CG217" s="32">
        <f>IFERROR(('2a) logm_x(t)'!FV100-'2a) logm_x(t)'!FU100-'2a)answer'!$I100)^2,"")</f>
        <v>2.2859599742730578E-3</v>
      </c>
      <c r="CH217" s="32">
        <f>IFERROR(('2a) logm_x(t)'!FW100-'2a) logm_x(t)'!FV100-'2a)answer'!$I100)^2,"")</f>
        <v>4.4656525509224448E-4</v>
      </c>
      <c r="CI217" s="32">
        <f>IFERROR(('2a) logm_x(t)'!FX100-'2a) logm_x(t)'!FW100-'2a)answer'!$I100)^2,"")</f>
        <v>5.0805559452723884E-4</v>
      </c>
      <c r="CJ217" s="32">
        <f>IFERROR(('2a) logm_x(t)'!FY100-'2a) logm_x(t)'!FX100-'2a)answer'!$I100)^2,"")</f>
        <v>8.9213615285779237E-4</v>
      </c>
      <c r="CK217" s="32">
        <f>IFERROR(('2a) logm_x(t)'!FZ100-'2a) logm_x(t)'!FY100-'2a)answer'!$I100)^2,"")</f>
        <v>4.6744757128827207E-4</v>
      </c>
      <c r="CL217" s="32">
        <f>IFERROR(('2a) logm_x(t)'!GA100-'2a) logm_x(t)'!FZ100-'2a)answer'!$I100)^2,"")</f>
        <v>3.4822449339108157E-3</v>
      </c>
      <c r="CM217" s="32">
        <f>IFERROR(('2a) logm_x(t)'!GB100-'2a) logm_x(t)'!GA100-'2a)answer'!$I100)^2,"")</f>
        <v>1.3276619399137674E-5</v>
      </c>
      <c r="CN217" s="32">
        <f>IFERROR(('2a) logm_x(t)'!GC100-'2a) logm_x(t)'!GB100-'2a)answer'!$I100)^2,"")</f>
        <v>2.246722056925697E-4</v>
      </c>
    </row>
    <row r="218" spans="1:92" x14ac:dyDescent="0.25">
      <c r="A218" s="31">
        <f t="shared" si="12"/>
        <v>98</v>
      </c>
      <c r="C218" s="32">
        <f>IFERROR(('2a) logm_x(t)'!CR101-'2a) logm_x(t)'!CQ101-'2a)answer'!$I101)^2,"")</f>
        <v>1.3893373789030711E-2</v>
      </c>
      <c r="D218" s="32">
        <f>IFERROR(('2a) logm_x(t)'!CS101-'2a) logm_x(t)'!CR101-'2a)answer'!$I101)^2,"")</f>
        <v>3.7856523483483867E-2</v>
      </c>
      <c r="E218" s="32">
        <f>IFERROR(('2a) logm_x(t)'!CT101-'2a) logm_x(t)'!CS101-'2a)answer'!$I101)^2,"")</f>
        <v>1.0998292376900785E-2</v>
      </c>
      <c r="F218" s="32">
        <f>IFERROR(('2a) logm_x(t)'!CU101-'2a) logm_x(t)'!CT101-'2a)answer'!$I101)^2,"")</f>
        <v>2.3051501518769526E-2</v>
      </c>
      <c r="G218" s="32">
        <f>IFERROR(('2a) logm_x(t)'!CV101-'2a) logm_x(t)'!CU101-'2a)answer'!$I101)^2,"")</f>
        <v>4.3677879187181412E-3</v>
      </c>
      <c r="H218" s="32">
        <f>IFERROR(('2a) logm_x(t)'!CW101-'2a) logm_x(t)'!CV101-'2a)answer'!$I101)^2,"")</f>
        <v>1.3106706218121187E-2</v>
      </c>
      <c r="I218" s="32">
        <f>IFERROR(('2a) logm_x(t)'!CX101-'2a) logm_x(t)'!CW101-'2a)answer'!$I101)^2,"")</f>
        <v>2.9220384975162587E-3</v>
      </c>
      <c r="J218" s="32">
        <f>IFERROR(('2a) logm_x(t)'!CY101-'2a) logm_x(t)'!CX101-'2a)answer'!$I101)^2,"")</f>
        <v>3.3677005931863698E-3</v>
      </c>
      <c r="K218" s="32">
        <f>IFERROR(('2a) logm_x(t)'!CZ101-'2a) logm_x(t)'!CY101-'2a)answer'!$I101)^2,"")</f>
        <v>4.1862190960605124E-2</v>
      </c>
      <c r="L218" s="32">
        <f>IFERROR(('2a) logm_x(t)'!DA101-'2a) logm_x(t)'!CZ101-'2a)answer'!$I101)^2,"")</f>
        <v>1.7187034456357538E-3</v>
      </c>
      <c r="M218" s="32">
        <f>IFERROR(('2a) logm_x(t)'!DB101-'2a) logm_x(t)'!DA101-'2a)answer'!$I101)^2,"")</f>
        <v>4.9771352820776648E-3</v>
      </c>
      <c r="N218" s="32">
        <f>IFERROR(('2a) logm_x(t)'!DC101-'2a) logm_x(t)'!DB101-'2a)answer'!$I101)^2,"")</f>
        <v>3.0388420298768271E-3</v>
      </c>
      <c r="O218" s="32">
        <f>IFERROR(('2a) logm_x(t)'!DD101-'2a) logm_x(t)'!DC101-'2a)answer'!$I101)^2,"")</f>
        <v>8.3471085706258649E-3</v>
      </c>
      <c r="P218" s="32">
        <f>IFERROR(('2a) logm_x(t)'!DE101-'2a) logm_x(t)'!DD101-'2a)answer'!$I101)^2,"")</f>
        <v>1.3500265530272204E-3</v>
      </c>
      <c r="Q218" s="32">
        <f>IFERROR(('2a) logm_x(t)'!DF101-'2a) logm_x(t)'!DE101-'2a)answer'!$I101)^2,"")</f>
        <v>2.7583601346281694E-3</v>
      </c>
      <c r="R218" s="32">
        <f>IFERROR(('2a) logm_x(t)'!DG101-'2a) logm_x(t)'!DF101-'2a)answer'!$I101)^2,"")</f>
        <v>3.3864560225578267E-4</v>
      </c>
      <c r="S218" s="32">
        <f>IFERROR(('2a) logm_x(t)'!DH101-'2a) logm_x(t)'!DG101-'2a)answer'!$I101)^2,"")</f>
        <v>6.2345853367241509E-4</v>
      </c>
      <c r="T218" s="32">
        <f>IFERROR(('2a) logm_x(t)'!DI101-'2a) logm_x(t)'!DH101-'2a)answer'!$I101)^2,"")</f>
        <v>2.3667556009695896E-2</v>
      </c>
      <c r="U218" s="32">
        <f>IFERROR(('2a) logm_x(t)'!DJ101-'2a) logm_x(t)'!DI101-'2a)answer'!$I101)^2,"")</f>
        <v>3.2619648313356737E-2</v>
      </c>
      <c r="V218" s="32">
        <f>IFERROR(('2a) logm_x(t)'!DK101-'2a) logm_x(t)'!DJ101-'2a)answer'!$I101)^2,"")</f>
        <v>8.6653121175929073E-3</v>
      </c>
      <c r="W218" s="32">
        <f>IFERROR(('2a) logm_x(t)'!DL101-'2a) logm_x(t)'!DK101-'2a)answer'!$I101)^2,"")</f>
        <v>3.6283786785485648E-3</v>
      </c>
      <c r="X218" s="32">
        <f>IFERROR(('2a) logm_x(t)'!DM101-'2a) logm_x(t)'!DL101-'2a)answer'!$I101)^2,"")</f>
        <v>4.5939446730929703E-6</v>
      </c>
      <c r="Y218" s="32">
        <f>IFERROR(('2a) logm_x(t)'!DN101-'2a) logm_x(t)'!DM101-'2a)answer'!$I101)^2,"")</f>
        <v>1.2434334591655501E-2</v>
      </c>
      <c r="Z218" s="32">
        <f>IFERROR(('2a) logm_x(t)'!DO101-'2a) logm_x(t)'!DN101-'2a)answer'!$I101)^2,"")</f>
        <v>9.8122445943630144E-4</v>
      </c>
      <c r="AA218" s="32">
        <f>IFERROR(('2a) logm_x(t)'!DP101-'2a) logm_x(t)'!DO101-'2a)answer'!$I101)^2,"")</f>
        <v>1.2283818056295539E-3</v>
      </c>
      <c r="AB218" s="32">
        <f>IFERROR(('2a) logm_x(t)'!DQ101-'2a) logm_x(t)'!DP101-'2a)answer'!$I101)^2,"")</f>
        <v>7.3428978749933276E-5</v>
      </c>
      <c r="AC218" s="32">
        <f>IFERROR(('2a) logm_x(t)'!DR101-'2a) logm_x(t)'!DQ101-'2a)answer'!$I101)^2,"")</f>
        <v>1.7214335685402961E-3</v>
      </c>
      <c r="AD218" s="32">
        <f>IFERROR(('2a) logm_x(t)'!DS101-'2a) logm_x(t)'!DR101-'2a)answer'!$I101)^2,"")</f>
        <v>8.6049762982732154E-3</v>
      </c>
      <c r="AE218" s="32">
        <f>IFERROR(('2a) logm_x(t)'!DT101-'2a) logm_x(t)'!DS101-'2a)answer'!$I101)^2,"")</f>
        <v>8.4636605629504758E-3</v>
      </c>
      <c r="AF218" s="32">
        <f>IFERROR(('2a) logm_x(t)'!DU101-'2a) logm_x(t)'!DT101-'2a)answer'!$I101)^2,"")</f>
        <v>2.5357771417851715E-6</v>
      </c>
      <c r="AG218" s="32">
        <f>IFERROR(('2a) logm_x(t)'!DV101-'2a) logm_x(t)'!DU101-'2a)answer'!$I101)^2,"")</f>
        <v>3.826839377586454E-4</v>
      </c>
      <c r="AH218" s="32">
        <f>IFERROR(('2a) logm_x(t)'!DW101-'2a) logm_x(t)'!DV101-'2a)answer'!$I101)^2,"")</f>
        <v>2.081906993694037E-4</v>
      </c>
      <c r="AI218" s="32">
        <f>IFERROR(('2a) logm_x(t)'!DX101-'2a) logm_x(t)'!DW101-'2a)answer'!$I101)^2,"")</f>
        <v>4.0542154795615446E-4</v>
      </c>
      <c r="AJ218" s="32">
        <f>IFERROR(('2a) logm_x(t)'!DY101-'2a) logm_x(t)'!DX101-'2a)answer'!$I101)^2,"")</f>
        <v>5.7995293393656425E-5</v>
      </c>
      <c r="AK218" s="32">
        <f>IFERROR(('2a) logm_x(t)'!DZ101-'2a) logm_x(t)'!DY101-'2a)answer'!$I101)^2,"")</f>
        <v>9.5504176568895918E-4</v>
      </c>
      <c r="AL218" s="32">
        <f>IFERROR(('2a) logm_x(t)'!EA101-'2a) logm_x(t)'!DZ101-'2a)answer'!$I101)^2,"")</f>
        <v>4.3654370057531096E-3</v>
      </c>
      <c r="AM218" s="32">
        <f>IFERROR(('2a) logm_x(t)'!EB101-'2a) logm_x(t)'!EA101-'2a)answer'!$I101)^2,"")</f>
        <v>2.1048563102735091E-3</v>
      </c>
      <c r="AN218" s="32">
        <f>IFERROR(('2a) logm_x(t)'!EC101-'2a) logm_x(t)'!EB101-'2a)answer'!$I101)^2,"")</f>
        <v>9.518411474309884E-3</v>
      </c>
      <c r="AO218" s="32">
        <f>IFERROR(('2a) logm_x(t)'!ED101-'2a) logm_x(t)'!EC101-'2a)answer'!$I101)^2,"")</f>
        <v>7.6117465176292155E-3</v>
      </c>
      <c r="AP218" s="32">
        <f>IFERROR(('2a) logm_x(t)'!EE101-'2a) logm_x(t)'!ED101-'2a)answer'!$I101)^2,"")</f>
        <v>3.8704411853860582E-6</v>
      </c>
      <c r="AQ218" s="32">
        <f>IFERROR(('2a) logm_x(t)'!EF101-'2a) logm_x(t)'!EE101-'2a)answer'!$I101)^2,"")</f>
        <v>3.6442687609161467E-4</v>
      </c>
      <c r="AR218" s="32">
        <f>IFERROR(('2a) logm_x(t)'!EG101-'2a) logm_x(t)'!EF101-'2a)answer'!$I101)^2,"")</f>
        <v>4.2182373443754541E-5</v>
      </c>
      <c r="AS218" s="32">
        <f>IFERROR(('2a) logm_x(t)'!EH101-'2a) logm_x(t)'!EG101-'2a)answer'!$I101)^2,"")</f>
        <v>3.9131457364915779E-6</v>
      </c>
      <c r="AT218" s="32">
        <f>IFERROR(('2a) logm_x(t)'!EI101-'2a) logm_x(t)'!EH101-'2a)answer'!$I101)^2,"")</f>
        <v>6.6145246386125278E-4</v>
      </c>
      <c r="AU218" s="32">
        <f>IFERROR(('2a) logm_x(t)'!EJ101-'2a) logm_x(t)'!EI101-'2a)answer'!$I101)^2,"")</f>
        <v>1.2368912423635695E-3</v>
      </c>
      <c r="AV218" s="32">
        <f>IFERROR(('2a) logm_x(t)'!EK101-'2a) logm_x(t)'!EJ101-'2a)answer'!$I101)^2,"")</f>
        <v>2.6786851439343702E-3</v>
      </c>
      <c r="AW218" s="32">
        <f>IFERROR(('2a) logm_x(t)'!EL101-'2a) logm_x(t)'!EK101-'2a)answer'!$I101)^2,"")</f>
        <v>1.1909948952849324E-2</v>
      </c>
      <c r="AX218" s="32">
        <f>IFERROR(('2a) logm_x(t)'!EM101-'2a) logm_x(t)'!EL101-'2a)answer'!$I101)^2,"")</f>
        <v>1.6509063957172866E-2</v>
      </c>
      <c r="AY218" s="32">
        <f>IFERROR(('2a) logm_x(t)'!EN101-'2a) logm_x(t)'!EM101-'2a)answer'!$I101)^2,"")</f>
        <v>2.3094878295012753E-4</v>
      </c>
      <c r="AZ218" s="32">
        <f>IFERROR(('2a) logm_x(t)'!EO101-'2a) logm_x(t)'!EN101-'2a)answer'!$I101)^2,"")</f>
        <v>2.1237910669106891E-4</v>
      </c>
      <c r="BA218" s="32">
        <f>IFERROR(('2a) logm_x(t)'!EP101-'2a) logm_x(t)'!EO101-'2a)answer'!$I101)^2,"")</f>
        <v>5.4212981738243108E-4</v>
      </c>
      <c r="BB218" s="32">
        <f>IFERROR(('2a) logm_x(t)'!EQ101-'2a) logm_x(t)'!EP101-'2a)answer'!$I101)^2,"")</f>
        <v>1.7588828909508112E-5</v>
      </c>
      <c r="BC218" s="32">
        <f>IFERROR(('2a) logm_x(t)'!ER101-'2a) logm_x(t)'!EQ101-'2a)answer'!$I101)^2,"")</f>
        <v>5.5240959453852073E-3</v>
      </c>
      <c r="BD218" s="32">
        <f>IFERROR(('2a) logm_x(t)'!ES101-'2a) logm_x(t)'!ER101-'2a)answer'!$I101)^2,"")</f>
        <v>1.7442446076591386E-2</v>
      </c>
      <c r="BE218" s="32">
        <f>IFERROR(('2a) logm_x(t)'!ET101-'2a) logm_x(t)'!ES101-'2a)answer'!$I101)^2,"")</f>
        <v>6.6229829019302565E-3</v>
      </c>
      <c r="BF218" s="32">
        <f>IFERROR(('2a) logm_x(t)'!EU101-'2a) logm_x(t)'!ET101-'2a)answer'!$I101)^2,"")</f>
        <v>1.1612252204249255E-2</v>
      </c>
      <c r="BG218" s="32">
        <f>IFERROR(('2a) logm_x(t)'!EV101-'2a) logm_x(t)'!EU101-'2a)answer'!$I101)^2,"")</f>
        <v>4.1557904584702085E-4</v>
      </c>
      <c r="BH218" s="32">
        <f>IFERROR(('2a) logm_x(t)'!EW101-'2a) logm_x(t)'!EV101-'2a)answer'!$I101)^2,"")</f>
        <v>1.5163209557675236E-5</v>
      </c>
      <c r="BI218" s="32">
        <f>IFERROR(('2a) logm_x(t)'!EX101-'2a) logm_x(t)'!EW101-'2a)answer'!$I101)^2,"")</f>
        <v>2.2283335999932476E-4</v>
      </c>
      <c r="BJ218" s="32">
        <f>IFERROR(('2a) logm_x(t)'!EY101-'2a) logm_x(t)'!EX101-'2a)answer'!$I101)^2,"")</f>
        <v>9.4778473128265379E-6</v>
      </c>
      <c r="BK218" s="32">
        <f>IFERROR(('2a) logm_x(t)'!EZ101-'2a) logm_x(t)'!EY101-'2a)answer'!$I101)^2,"")</f>
        <v>6.2101830836460391E-3</v>
      </c>
      <c r="BL218" s="32">
        <f>IFERROR(('2a) logm_x(t)'!FA101-'2a) logm_x(t)'!EZ101-'2a)answer'!$I101)^2,"")</f>
        <v>1.6281754968063455E-2</v>
      </c>
      <c r="BM218" s="32">
        <f>IFERROR(('2a) logm_x(t)'!FB101-'2a) logm_x(t)'!FA101-'2a)answer'!$I101)^2,"")</f>
        <v>1.9078214987174092E-3</v>
      </c>
      <c r="BN218" s="32">
        <f>IFERROR(('2a) logm_x(t)'!FC101-'2a) logm_x(t)'!FB101-'2a)answer'!$I101)^2,"")</f>
        <v>3.3926762576569525E-3</v>
      </c>
      <c r="BO218" s="32">
        <f>IFERROR(('2a) logm_x(t)'!FD101-'2a) logm_x(t)'!FC101-'2a)answer'!$I101)^2,"")</f>
        <v>5.9742880852113366E-3</v>
      </c>
      <c r="BP218" s="32">
        <f>IFERROR(('2a) logm_x(t)'!FE101-'2a) logm_x(t)'!FD101-'2a)answer'!$I101)^2,"")</f>
        <v>2.1036312972014149E-3</v>
      </c>
      <c r="BQ218" s="32">
        <f>IFERROR(('2a) logm_x(t)'!FF101-'2a) logm_x(t)'!FE101-'2a)answer'!$I101)^2,"")</f>
        <v>2.2500618157985457E-3</v>
      </c>
      <c r="BR218" s="32">
        <f>IFERROR(('2a) logm_x(t)'!FG101-'2a) logm_x(t)'!FF101-'2a)answer'!$I101)^2,"")</f>
        <v>1.5190456788195502E-2</v>
      </c>
      <c r="BS218" s="32">
        <f>IFERROR(('2a) logm_x(t)'!FH101-'2a) logm_x(t)'!FG101-'2a)answer'!$I101)^2,"")</f>
        <v>1.176319970329045E-2</v>
      </c>
      <c r="BT218" s="32">
        <f>IFERROR(('2a) logm_x(t)'!FI101-'2a) logm_x(t)'!FH101-'2a)answer'!$I101)^2,"")</f>
        <v>1.0808578313616746E-3</v>
      </c>
      <c r="BU218" s="32">
        <f>IFERROR(('2a) logm_x(t)'!FJ101-'2a) logm_x(t)'!FI101-'2a)answer'!$I101)^2,"")</f>
        <v>5.6424065005445322E-4</v>
      </c>
      <c r="BV218" s="32">
        <f>IFERROR(('2a) logm_x(t)'!FK101-'2a) logm_x(t)'!FJ101-'2a)answer'!$I101)^2,"")</f>
        <v>1.1279058119124004E-3</v>
      </c>
      <c r="BW218" s="32">
        <f>IFERROR(('2a) logm_x(t)'!FL101-'2a) logm_x(t)'!FK101-'2a)answer'!$I101)^2,"")</f>
        <v>4.7263968839006383E-3</v>
      </c>
      <c r="BX218" s="32">
        <f>IFERROR(('2a) logm_x(t)'!FM101-'2a) logm_x(t)'!FL101-'2a)answer'!$I101)^2,"")</f>
        <v>1.7581780973638248E-4</v>
      </c>
      <c r="BY218" s="32">
        <f>IFERROR(('2a) logm_x(t)'!FN101-'2a) logm_x(t)'!FM101-'2a)answer'!$I101)^2,"")</f>
        <v>2.9670876938571081E-4</v>
      </c>
      <c r="BZ218" s="32">
        <f>IFERROR(('2a) logm_x(t)'!FO101-'2a) logm_x(t)'!FN101-'2a)answer'!$I101)^2,"")</f>
        <v>2.5771986193463305E-4</v>
      </c>
      <c r="CA218" s="32">
        <f>IFERROR(('2a) logm_x(t)'!FP101-'2a) logm_x(t)'!FO101-'2a)answer'!$I101)^2,"")</f>
        <v>2.379284738463413E-3</v>
      </c>
      <c r="CB218" s="32">
        <f>IFERROR(('2a) logm_x(t)'!FQ101-'2a) logm_x(t)'!FP101-'2a)answer'!$I101)^2,"")</f>
        <v>1.2585230962189036E-4</v>
      </c>
      <c r="CC218" s="32">
        <f>IFERROR(('2a) logm_x(t)'!FR101-'2a) logm_x(t)'!FQ101-'2a)answer'!$I101)^2,"")</f>
        <v>1.3739247382002784E-3</v>
      </c>
      <c r="CD218" s="32">
        <f>IFERROR(('2a) logm_x(t)'!FS101-'2a) logm_x(t)'!FR101-'2a)answer'!$I101)^2,"")</f>
        <v>2.6892460303948101E-3</v>
      </c>
      <c r="CE218" s="32">
        <f>IFERROR(('2a) logm_x(t)'!FT101-'2a) logm_x(t)'!FS101-'2a)answer'!$I101)^2,"")</f>
        <v>1.5886303723064718E-3</v>
      </c>
      <c r="CF218" s="32">
        <f>IFERROR(('2a) logm_x(t)'!FU101-'2a) logm_x(t)'!FT101-'2a)answer'!$I101)^2,"")</f>
        <v>1.2298044233309937E-6</v>
      </c>
      <c r="CG218" s="32">
        <f>IFERROR(('2a) logm_x(t)'!FV101-'2a) logm_x(t)'!FU101-'2a)answer'!$I101)^2,"")</f>
        <v>2.4028371103551362E-3</v>
      </c>
      <c r="CH218" s="32">
        <f>IFERROR(('2a) logm_x(t)'!FW101-'2a) logm_x(t)'!FV101-'2a)answer'!$I101)^2,"")</f>
        <v>4.4328892611863357E-4</v>
      </c>
      <c r="CI218" s="32">
        <f>IFERROR(('2a) logm_x(t)'!FX101-'2a) logm_x(t)'!FW101-'2a)answer'!$I101)^2,"")</f>
        <v>5.6055216362560414E-4</v>
      </c>
      <c r="CJ218" s="32">
        <f>IFERROR(('2a) logm_x(t)'!FY101-'2a) logm_x(t)'!FX101-'2a)answer'!$I101)^2,"")</f>
        <v>9.6632439850514822E-4</v>
      </c>
      <c r="CK218" s="32">
        <f>IFERROR(('2a) logm_x(t)'!FZ101-'2a) logm_x(t)'!FY101-'2a)answer'!$I101)^2,"")</f>
        <v>4.4539815907373813E-4</v>
      </c>
      <c r="CL218" s="32">
        <f>IFERROR(('2a) logm_x(t)'!GA101-'2a) logm_x(t)'!FZ101-'2a)answer'!$I101)^2,"")</f>
        <v>3.4706129418536672E-3</v>
      </c>
      <c r="CM218" s="32">
        <f>IFERROR(('2a) logm_x(t)'!GB101-'2a) logm_x(t)'!GA101-'2a)answer'!$I101)^2,"")</f>
        <v>1.5819468789431457E-5</v>
      </c>
      <c r="CN218" s="32">
        <f>IFERROR(('2a) logm_x(t)'!GC101-'2a) logm_x(t)'!GB101-'2a)answer'!$I101)^2,"")</f>
        <v>2.4991710361760229E-4</v>
      </c>
    </row>
    <row r="219" spans="1:92" x14ac:dyDescent="0.25">
      <c r="A219" s="31">
        <f t="shared" si="12"/>
        <v>99</v>
      </c>
      <c r="C219" s="32">
        <f>IFERROR(('2a) logm_x(t)'!CR102-'2a) logm_x(t)'!CQ102-'2a)answer'!$I102)^2,"")</f>
        <v>1.5359092924581291E-2</v>
      </c>
      <c r="D219" s="32">
        <f>IFERROR(('2a) logm_x(t)'!CS102-'2a) logm_x(t)'!CR102-'2a)answer'!$I102)^2,"")</f>
        <v>4.2463744277430431E-2</v>
      </c>
      <c r="E219" s="32">
        <f>IFERROR(('2a) logm_x(t)'!CT102-'2a) logm_x(t)'!CS102-'2a)answer'!$I102)^2,"")</f>
        <v>1.5593385636097138E-2</v>
      </c>
      <c r="F219" s="32">
        <f>IFERROR(('2a) logm_x(t)'!CU102-'2a) logm_x(t)'!CT102-'2a)answer'!$I102)^2,"")</f>
        <v>2.5104009877305482E-2</v>
      </c>
      <c r="G219" s="32">
        <f>IFERROR(('2a) logm_x(t)'!CV102-'2a) logm_x(t)'!CU102-'2a)answer'!$I102)^2,"")</f>
        <v>4.6605122852615595E-3</v>
      </c>
      <c r="H219" s="32">
        <f>IFERROR(('2a) logm_x(t)'!CW102-'2a) logm_x(t)'!CV102-'2a)answer'!$I102)^2,"")</f>
        <v>1.5993332760431012E-2</v>
      </c>
      <c r="I219" s="32">
        <f>IFERROR(('2a) logm_x(t)'!CX102-'2a) logm_x(t)'!CW102-'2a)answer'!$I102)^2,"")</f>
        <v>3.1103249566050658E-3</v>
      </c>
      <c r="J219" s="32">
        <f>IFERROR(('2a) logm_x(t)'!CY102-'2a) logm_x(t)'!CX102-'2a)answer'!$I102)^2,"")</f>
        <v>1.525981430647359E-3</v>
      </c>
      <c r="K219" s="32">
        <f>IFERROR(('2a) logm_x(t)'!CZ102-'2a) logm_x(t)'!CY102-'2a)answer'!$I102)^2,"")</f>
        <v>3.6881380804015831E-2</v>
      </c>
      <c r="L219" s="32">
        <f>IFERROR(('2a) logm_x(t)'!DA102-'2a) logm_x(t)'!CZ102-'2a)answer'!$I102)^2,"")</f>
        <v>2.0833786302928048E-3</v>
      </c>
      <c r="M219" s="32">
        <f>IFERROR(('2a) logm_x(t)'!DB102-'2a) logm_x(t)'!DA102-'2a)answer'!$I102)^2,"")</f>
        <v>4.7122581693113917E-3</v>
      </c>
      <c r="N219" s="32">
        <f>IFERROR(('2a) logm_x(t)'!DC102-'2a) logm_x(t)'!DB102-'2a)answer'!$I102)^2,"")</f>
        <v>3.0114046507872202E-3</v>
      </c>
      <c r="O219" s="32">
        <f>IFERROR(('2a) logm_x(t)'!DD102-'2a) logm_x(t)'!DC102-'2a)answer'!$I102)^2,"")</f>
        <v>9.4011648297346144E-3</v>
      </c>
      <c r="P219" s="32">
        <f>IFERROR(('2a) logm_x(t)'!DE102-'2a) logm_x(t)'!DD102-'2a)answer'!$I102)^2,"")</f>
        <v>1.4277163024539329E-3</v>
      </c>
      <c r="Q219" s="32">
        <f>IFERROR(('2a) logm_x(t)'!DF102-'2a) logm_x(t)'!DE102-'2a)answer'!$I102)^2,"")</f>
        <v>2.9424837804604021E-3</v>
      </c>
      <c r="R219" s="32">
        <f>IFERROR(('2a) logm_x(t)'!DG102-'2a) logm_x(t)'!DF102-'2a)answer'!$I102)^2,"")</f>
        <v>5.3951932525239264E-4</v>
      </c>
      <c r="S219" s="32">
        <f>IFERROR(('2a) logm_x(t)'!DH102-'2a) logm_x(t)'!DG102-'2a)answer'!$I102)^2,"")</f>
        <v>4.8543877730885118E-5</v>
      </c>
      <c r="T219" s="32">
        <f>IFERROR(('2a) logm_x(t)'!DI102-'2a) logm_x(t)'!DH102-'2a)answer'!$I102)^2,"")</f>
        <v>2.7636818911131823E-2</v>
      </c>
      <c r="U219" s="32">
        <f>IFERROR(('2a) logm_x(t)'!DJ102-'2a) logm_x(t)'!DI102-'2a)answer'!$I102)^2,"")</f>
        <v>3.3205410832307297E-2</v>
      </c>
      <c r="V219" s="32">
        <f>IFERROR(('2a) logm_x(t)'!DK102-'2a) logm_x(t)'!DJ102-'2a)answer'!$I102)^2,"")</f>
        <v>9.5355279559360476E-3</v>
      </c>
      <c r="W219" s="32">
        <f>IFERROR(('2a) logm_x(t)'!DL102-'2a) logm_x(t)'!DK102-'2a)answer'!$I102)^2,"")</f>
        <v>2.5327617015049909E-3</v>
      </c>
      <c r="X219" s="32">
        <f>IFERROR(('2a) logm_x(t)'!DM102-'2a) logm_x(t)'!DL102-'2a)answer'!$I102)^2,"")</f>
        <v>1.1837545594131479E-4</v>
      </c>
      <c r="Y219" s="32">
        <f>IFERROR(('2a) logm_x(t)'!DN102-'2a) logm_x(t)'!DM102-'2a)answer'!$I102)^2,"")</f>
        <v>1.3105029852785803E-2</v>
      </c>
      <c r="Z219" s="32">
        <f>IFERROR(('2a) logm_x(t)'!DO102-'2a) logm_x(t)'!DN102-'2a)answer'!$I102)^2,"")</f>
        <v>1.9417007740462182E-3</v>
      </c>
      <c r="AA219" s="32">
        <f>IFERROR(('2a) logm_x(t)'!DP102-'2a) logm_x(t)'!DO102-'2a)answer'!$I102)^2,"")</f>
        <v>2.085645957666798E-3</v>
      </c>
      <c r="AB219" s="32">
        <f>IFERROR(('2a) logm_x(t)'!DQ102-'2a) logm_x(t)'!DP102-'2a)answer'!$I102)^2,"")</f>
        <v>2.7575581279182861E-7</v>
      </c>
      <c r="AC219" s="32">
        <f>IFERROR(('2a) logm_x(t)'!DR102-'2a) logm_x(t)'!DQ102-'2a)answer'!$I102)^2,"")</f>
        <v>1.9035144799515783E-3</v>
      </c>
      <c r="AD219" s="32">
        <f>IFERROR(('2a) logm_x(t)'!DS102-'2a) logm_x(t)'!DR102-'2a)answer'!$I102)^2,"")</f>
        <v>8.0186377547530607E-3</v>
      </c>
      <c r="AE219" s="32">
        <f>IFERROR(('2a) logm_x(t)'!DT102-'2a) logm_x(t)'!DS102-'2a)answer'!$I102)^2,"")</f>
        <v>9.0537739650347962E-3</v>
      </c>
      <c r="AF219" s="32">
        <f>IFERROR(('2a) logm_x(t)'!DU102-'2a) logm_x(t)'!DT102-'2a)answer'!$I102)^2,"")</f>
        <v>4.864808709606139E-6</v>
      </c>
      <c r="AG219" s="32">
        <f>IFERROR(('2a) logm_x(t)'!DV102-'2a) logm_x(t)'!DU102-'2a)answer'!$I102)^2,"")</f>
        <v>2.747484015969425E-4</v>
      </c>
      <c r="AH219" s="32">
        <f>IFERROR(('2a) logm_x(t)'!DW102-'2a) logm_x(t)'!DV102-'2a)answer'!$I102)^2,"")</f>
        <v>6.274609999783455E-4</v>
      </c>
      <c r="AI219" s="32">
        <f>IFERROR(('2a) logm_x(t)'!DX102-'2a) logm_x(t)'!DW102-'2a)answer'!$I102)^2,"")</f>
        <v>3.2944228972648656E-4</v>
      </c>
      <c r="AJ219" s="32">
        <f>IFERROR(('2a) logm_x(t)'!DY102-'2a) logm_x(t)'!DX102-'2a)answer'!$I102)^2,"")</f>
        <v>2.0504040469331483E-4</v>
      </c>
      <c r="AK219" s="32">
        <f>IFERROR(('2a) logm_x(t)'!DZ102-'2a) logm_x(t)'!DY102-'2a)answer'!$I102)^2,"")</f>
        <v>8.3500999817164273E-4</v>
      </c>
      <c r="AL219" s="32">
        <f>IFERROR(('2a) logm_x(t)'!EA102-'2a) logm_x(t)'!DZ102-'2a)answer'!$I102)^2,"")</f>
        <v>5.2258927006844647E-3</v>
      </c>
      <c r="AM219" s="32">
        <f>IFERROR(('2a) logm_x(t)'!EB102-'2a) logm_x(t)'!EA102-'2a)answer'!$I102)^2,"")</f>
        <v>1.760799660889706E-3</v>
      </c>
      <c r="AN219" s="32">
        <f>IFERROR(('2a) logm_x(t)'!EC102-'2a) logm_x(t)'!EB102-'2a)answer'!$I102)^2,"")</f>
        <v>9.5115857316732146E-3</v>
      </c>
      <c r="AO219" s="32">
        <f>IFERROR(('2a) logm_x(t)'!ED102-'2a) logm_x(t)'!EC102-'2a)answer'!$I102)^2,"")</f>
        <v>8.5853976523618102E-3</v>
      </c>
      <c r="AP219" s="32">
        <f>IFERROR(('2a) logm_x(t)'!EE102-'2a) logm_x(t)'!ED102-'2a)answer'!$I102)^2,"")</f>
        <v>2.6013547197605119E-5</v>
      </c>
      <c r="AQ219" s="32">
        <f>IFERROR(('2a) logm_x(t)'!EF102-'2a) logm_x(t)'!EE102-'2a)answer'!$I102)^2,"")</f>
        <v>3.4649462888303162E-4</v>
      </c>
      <c r="AR219" s="32">
        <f>IFERROR(('2a) logm_x(t)'!EG102-'2a) logm_x(t)'!EF102-'2a)answer'!$I102)^2,"")</f>
        <v>6.127241264146217E-5</v>
      </c>
      <c r="AS219" s="32">
        <f>IFERROR(('2a) logm_x(t)'!EH102-'2a) logm_x(t)'!EG102-'2a)answer'!$I102)^2,"")</f>
        <v>7.4231599539609428E-7</v>
      </c>
      <c r="AT219" s="32">
        <f>IFERROR(('2a) logm_x(t)'!EI102-'2a) logm_x(t)'!EH102-'2a)answer'!$I102)^2,"")</f>
        <v>6.0229791203583304E-4</v>
      </c>
      <c r="AU219" s="32">
        <f>IFERROR(('2a) logm_x(t)'!EJ102-'2a) logm_x(t)'!EI102-'2a)answer'!$I102)^2,"")</f>
        <v>7.8781136743620312E-4</v>
      </c>
      <c r="AV219" s="32">
        <f>IFERROR(('2a) logm_x(t)'!EK102-'2a) logm_x(t)'!EJ102-'2a)answer'!$I102)^2,"")</f>
        <v>2.6751574319062552E-3</v>
      </c>
      <c r="AW219" s="32">
        <f>IFERROR(('2a) logm_x(t)'!EL102-'2a) logm_x(t)'!EK102-'2a)answer'!$I102)^2,"")</f>
        <v>1.2644909541455021E-2</v>
      </c>
      <c r="AX219" s="32">
        <f>IFERROR(('2a) logm_x(t)'!EM102-'2a) logm_x(t)'!EL102-'2a)answer'!$I102)^2,"")</f>
        <v>1.7336650898706507E-2</v>
      </c>
      <c r="AY219" s="32">
        <f>IFERROR(('2a) logm_x(t)'!EN102-'2a) logm_x(t)'!EM102-'2a)answer'!$I102)^2,"")</f>
        <v>1.2310116299236044E-4</v>
      </c>
      <c r="AZ219" s="32">
        <f>IFERROR(('2a) logm_x(t)'!EO102-'2a) logm_x(t)'!EN102-'2a)answer'!$I102)^2,"")</f>
        <v>3.1025661717231393E-4</v>
      </c>
      <c r="BA219" s="32">
        <f>IFERROR(('2a) logm_x(t)'!EP102-'2a) logm_x(t)'!EO102-'2a)answer'!$I102)^2,"")</f>
        <v>4.6749352497889573E-4</v>
      </c>
      <c r="BB219" s="32">
        <f>IFERROR(('2a) logm_x(t)'!EQ102-'2a) logm_x(t)'!EP102-'2a)answer'!$I102)^2,"")</f>
        <v>1.8196914225970711E-5</v>
      </c>
      <c r="BC219" s="32">
        <f>IFERROR(('2a) logm_x(t)'!ER102-'2a) logm_x(t)'!EQ102-'2a)answer'!$I102)^2,"")</f>
        <v>5.5519926489986625E-3</v>
      </c>
      <c r="BD219" s="32">
        <f>IFERROR(('2a) logm_x(t)'!ES102-'2a) logm_x(t)'!ER102-'2a)answer'!$I102)^2,"")</f>
        <v>1.7253313127707153E-2</v>
      </c>
      <c r="BE219" s="32">
        <f>IFERROR(('2a) logm_x(t)'!ET102-'2a) logm_x(t)'!ES102-'2a)answer'!$I102)^2,"")</f>
        <v>6.7685940236444945E-3</v>
      </c>
      <c r="BF219" s="32">
        <f>IFERROR(('2a) logm_x(t)'!EU102-'2a) logm_x(t)'!ET102-'2a)answer'!$I102)^2,"")</f>
        <v>1.1335982930898035E-2</v>
      </c>
      <c r="BG219" s="32">
        <f>IFERROR(('2a) logm_x(t)'!EV102-'2a) logm_x(t)'!EU102-'2a)answer'!$I102)^2,"")</f>
        <v>3.8157208783392324E-4</v>
      </c>
      <c r="BH219" s="32">
        <f>IFERROR(('2a) logm_x(t)'!EW102-'2a) logm_x(t)'!EV102-'2a)answer'!$I102)^2,"")</f>
        <v>1.1035557430931182E-5</v>
      </c>
      <c r="BI219" s="32">
        <f>IFERROR(('2a) logm_x(t)'!EX102-'2a) logm_x(t)'!EW102-'2a)answer'!$I102)^2,"")</f>
        <v>2.331519272090489E-4</v>
      </c>
      <c r="BJ219" s="32">
        <f>IFERROR(('2a) logm_x(t)'!EY102-'2a) logm_x(t)'!EX102-'2a)answer'!$I102)^2,"")</f>
        <v>2.3372088271754607E-5</v>
      </c>
      <c r="BK219" s="32">
        <f>IFERROR(('2a) logm_x(t)'!EZ102-'2a) logm_x(t)'!EY102-'2a)answer'!$I102)^2,"")</f>
        <v>5.8015504806053567E-3</v>
      </c>
      <c r="BL219" s="32">
        <f>IFERROR(('2a) logm_x(t)'!FA102-'2a) logm_x(t)'!EZ102-'2a)answer'!$I102)^2,"")</f>
        <v>1.5796757336945411E-2</v>
      </c>
      <c r="BM219" s="32">
        <f>IFERROR(('2a) logm_x(t)'!FB102-'2a) logm_x(t)'!FA102-'2a)answer'!$I102)^2,"")</f>
        <v>1.6944933733027128E-3</v>
      </c>
      <c r="BN219" s="32">
        <f>IFERROR(('2a) logm_x(t)'!FC102-'2a) logm_x(t)'!FB102-'2a)answer'!$I102)^2,"")</f>
        <v>3.274657290885369E-3</v>
      </c>
      <c r="BO219" s="32">
        <f>IFERROR(('2a) logm_x(t)'!FD102-'2a) logm_x(t)'!FC102-'2a)answer'!$I102)^2,"")</f>
        <v>5.2324776343826108E-3</v>
      </c>
      <c r="BP219" s="32">
        <f>IFERROR(('2a) logm_x(t)'!FE102-'2a) logm_x(t)'!FD102-'2a)answer'!$I102)^2,"")</f>
        <v>1.9678768061163372E-3</v>
      </c>
      <c r="BQ219" s="32">
        <f>IFERROR(('2a) logm_x(t)'!FF102-'2a) logm_x(t)'!FE102-'2a)answer'!$I102)^2,"")</f>
        <v>2.2784926496666213E-3</v>
      </c>
      <c r="BR219" s="32">
        <f>IFERROR(('2a) logm_x(t)'!FG102-'2a) logm_x(t)'!FF102-'2a)answer'!$I102)^2,"")</f>
        <v>1.4848996050860361E-2</v>
      </c>
      <c r="BS219" s="32">
        <f>IFERROR(('2a) logm_x(t)'!FH102-'2a) logm_x(t)'!FG102-'2a)answer'!$I102)^2,"")</f>
        <v>1.1128825067309982E-2</v>
      </c>
      <c r="BT219" s="32">
        <f>IFERROR(('2a) logm_x(t)'!FI102-'2a) logm_x(t)'!FH102-'2a)answer'!$I102)^2,"")</f>
        <v>1.0227876134759829E-3</v>
      </c>
      <c r="BU219" s="32">
        <f>IFERROR(('2a) logm_x(t)'!FJ102-'2a) logm_x(t)'!FI102-'2a)answer'!$I102)^2,"")</f>
        <v>4.6200656189917302E-4</v>
      </c>
      <c r="BV219" s="32">
        <f>IFERROR(('2a) logm_x(t)'!FK102-'2a) logm_x(t)'!FJ102-'2a)answer'!$I102)^2,"")</f>
        <v>9.0938409681721392E-4</v>
      </c>
      <c r="BW219" s="32">
        <f>IFERROR(('2a) logm_x(t)'!FL102-'2a) logm_x(t)'!FK102-'2a)answer'!$I102)^2,"")</f>
        <v>4.537520438892345E-3</v>
      </c>
      <c r="BX219" s="32">
        <f>IFERROR(('2a) logm_x(t)'!FM102-'2a) logm_x(t)'!FL102-'2a)answer'!$I102)^2,"")</f>
        <v>1.6672085524162706E-4</v>
      </c>
      <c r="BY219" s="32">
        <f>IFERROR(('2a) logm_x(t)'!FN102-'2a) logm_x(t)'!FM102-'2a)answer'!$I102)^2,"")</f>
        <v>3.2261024857606016E-4</v>
      </c>
      <c r="BZ219" s="32">
        <f>IFERROR(('2a) logm_x(t)'!FO102-'2a) logm_x(t)'!FN102-'2a)answer'!$I102)^2,"")</f>
        <v>2.5146728792686362E-4</v>
      </c>
      <c r="CA219" s="32">
        <f>IFERROR(('2a) logm_x(t)'!FP102-'2a) logm_x(t)'!FO102-'2a)answer'!$I102)^2,"")</f>
        <v>2.2836882267245917E-3</v>
      </c>
      <c r="CB219" s="32">
        <f>IFERROR(('2a) logm_x(t)'!FQ102-'2a) logm_x(t)'!FP102-'2a)answer'!$I102)^2,"")</f>
        <v>1.4186695927024425E-4</v>
      </c>
      <c r="CC219" s="32">
        <f>IFERROR(('2a) logm_x(t)'!FR102-'2a) logm_x(t)'!FQ102-'2a)answer'!$I102)^2,"")</f>
        <v>1.5359878872357353E-3</v>
      </c>
      <c r="CD219" s="32">
        <f>IFERROR(('2a) logm_x(t)'!FS102-'2a) logm_x(t)'!FR102-'2a)answer'!$I102)^2,"")</f>
        <v>2.7950245445287169E-3</v>
      </c>
      <c r="CE219" s="32">
        <f>IFERROR(('2a) logm_x(t)'!FT102-'2a) logm_x(t)'!FS102-'2a)answer'!$I102)^2,"")</f>
        <v>1.7383303059432394E-3</v>
      </c>
      <c r="CF219" s="32">
        <f>IFERROR(('2a) logm_x(t)'!FU102-'2a) logm_x(t)'!FT102-'2a)answer'!$I102)^2,"")</f>
        <v>1.1074723164634261E-6</v>
      </c>
      <c r="CG219" s="32">
        <f>IFERROR(('2a) logm_x(t)'!FV102-'2a) logm_x(t)'!FU102-'2a)answer'!$I102)^2,"")</f>
        <v>2.4154963950834712E-3</v>
      </c>
      <c r="CH219" s="32">
        <f>IFERROR(('2a) logm_x(t)'!FW102-'2a) logm_x(t)'!FV102-'2a)answer'!$I102)^2,"")</f>
        <v>3.8650226819387032E-4</v>
      </c>
      <c r="CI219" s="32">
        <f>IFERROR(('2a) logm_x(t)'!FX102-'2a) logm_x(t)'!FW102-'2a)answer'!$I102)^2,"")</f>
        <v>5.7185340276742411E-4</v>
      </c>
      <c r="CJ219" s="32">
        <f>IFERROR(('2a) logm_x(t)'!FY102-'2a) logm_x(t)'!FX102-'2a)answer'!$I102)^2,"")</f>
        <v>9.3298994958357926E-4</v>
      </c>
      <c r="CK219" s="32">
        <f>IFERROR(('2a) logm_x(t)'!FZ102-'2a) logm_x(t)'!FY102-'2a)answer'!$I102)^2,"")</f>
        <v>4.7661412517838148E-4</v>
      </c>
      <c r="CL219" s="32">
        <f>IFERROR(('2a) logm_x(t)'!GA102-'2a) logm_x(t)'!FZ102-'2a)answer'!$I102)^2,"")</f>
        <v>3.2569422828456064E-3</v>
      </c>
      <c r="CM219" s="32">
        <f>IFERROR(('2a) logm_x(t)'!GB102-'2a) logm_x(t)'!GA102-'2a)answer'!$I102)^2,"")</f>
        <v>9.856801830300819E-6</v>
      </c>
      <c r="CN219" s="32">
        <f>IFERROR(('2a) logm_x(t)'!GC102-'2a) logm_x(t)'!GB102-'2a)answer'!$I102)^2,"")</f>
        <v>2.4961020812311162E-4</v>
      </c>
    </row>
    <row r="220" spans="1:92" x14ac:dyDescent="0.25">
      <c r="A220" s="31">
        <f t="shared" si="12"/>
        <v>100</v>
      </c>
      <c r="C220" s="32">
        <f>IFERROR(('2a) logm_x(t)'!CR103-'2a) logm_x(t)'!CQ103-'2a)answer'!$I103)^2,"")</f>
        <v>1.3236484912883269E-2</v>
      </c>
      <c r="D220" s="32">
        <f>IFERROR(('2a) logm_x(t)'!CS103-'2a) logm_x(t)'!CR103-'2a)answer'!$I103)^2,"")</f>
        <v>4.3612089110222463E-2</v>
      </c>
      <c r="E220" s="32">
        <f>IFERROR(('2a) logm_x(t)'!CT103-'2a) logm_x(t)'!CS103-'2a)answer'!$I103)^2,"")</f>
        <v>1.2073814554419946E-2</v>
      </c>
      <c r="F220" s="32">
        <f>IFERROR(('2a) logm_x(t)'!CU103-'2a) logm_x(t)'!CT103-'2a)answer'!$I103)^2,"")</f>
        <v>2.8409335486853756E-2</v>
      </c>
      <c r="G220" s="32">
        <f>IFERROR(('2a) logm_x(t)'!CV103-'2a) logm_x(t)'!CU103-'2a)answer'!$I103)^2,"")</f>
        <v>4.763622160531427E-3</v>
      </c>
      <c r="H220" s="32">
        <f>IFERROR(('2a) logm_x(t)'!CW103-'2a) logm_x(t)'!CV103-'2a)answer'!$I103)^2,"")</f>
        <v>1.6022448814966388E-2</v>
      </c>
      <c r="I220" s="32">
        <f>IFERROR(('2a) logm_x(t)'!CX103-'2a) logm_x(t)'!CW103-'2a)answer'!$I103)^2,"")</f>
        <v>4.1122275976866835E-3</v>
      </c>
      <c r="J220" s="32">
        <f>IFERROR(('2a) logm_x(t)'!CY103-'2a) logm_x(t)'!CX103-'2a)answer'!$I103)^2,"")</f>
        <v>1.2255051646452562E-3</v>
      </c>
      <c r="K220" s="32">
        <f>IFERROR(('2a) logm_x(t)'!CZ103-'2a) logm_x(t)'!CY103-'2a)answer'!$I103)^2,"")</f>
        <v>3.9231844085397115E-2</v>
      </c>
      <c r="L220" s="32">
        <f>IFERROR(('2a) logm_x(t)'!DA103-'2a) logm_x(t)'!CZ103-'2a)answer'!$I103)^2,"")</f>
        <v>1.7804947924735714E-3</v>
      </c>
      <c r="M220" s="32">
        <f>IFERROR(('2a) logm_x(t)'!DB103-'2a) logm_x(t)'!DA103-'2a)answer'!$I103)^2,"")</f>
        <v>4.4529481642756174E-3</v>
      </c>
      <c r="N220" s="32">
        <f>IFERROR(('2a) logm_x(t)'!DC103-'2a) logm_x(t)'!DB103-'2a)answer'!$I103)^2,"")</f>
        <v>3.1303092720323445E-3</v>
      </c>
      <c r="O220" s="32">
        <f>IFERROR(('2a) logm_x(t)'!DD103-'2a) logm_x(t)'!DC103-'2a)answer'!$I103)^2,"")</f>
        <v>8.002951117128081E-3</v>
      </c>
      <c r="P220" s="32">
        <f>IFERROR(('2a) logm_x(t)'!DE103-'2a) logm_x(t)'!DD103-'2a)answer'!$I103)^2,"")</f>
        <v>1.5582486302159573E-3</v>
      </c>
      <c r="Q220" s="32">
        <f>IFERROR(('2a) logm_x(t)'!DF103-'2a) logm_x(t)'!DE103-'2a)answer'!$I103)^2,"")</f>
        <v>3.9923249938881526E-3</v>
      </c>
      <c r="R220" s="32">
        <f>IFERROR(('2a) logm_x(t)'!DG103-'2a) logm_x(t)'!DF103-'2a)answer'!$I103)^2,"")</f>
        <v>6.5448658506778114E-4</v>
      </c>
      <c r="S220" s="32">
        <f>IFERROR(('2a) logm_x(t)'!DH103-'2a) logm_x(t)'!DG103-'2a)answer'!$I103)^2,"")</f>
        <v>1.6315725965702321E-4</v>
      </c>
      <c r="T220" s="32">
        <f>IFERROR(('2a) logm_x(t)'!DI103-'2a) logm_x(t)'!DH103-'2a)answer'!$I103)^2,"")</f>
        <v>2.1732457482975656E-2</v>
      </c>
      <c r="U220" s="32">
        <f>IFERROR(('2a) logm_x(t)'!DJ103-'2a) logm_x(t)'!DI103-'2a)answer'!$I103)^2,"")</f>
        <v>2.8673861025692624E-2</v>
      </c>
      <c r="V220" s="32">
        <f>IFERROR(('2a) logm_x(t)'!DK103-'2a) logm_x(t)'!DJ103-'2a)answer'!$I103)^2,"")</f>
        <v>1.0492707218420045E-2</v>
      </c>
      <c r="W220" s="32">
        <f>IFERROR(('2a) logm_x(t)'!DL103-'2a) logm_x(t)'!DK103-'2a)answer'!$I103)^2,"")</f>
        <v>3.7761406046731708E-3</v>
      </c>
      <c r="X220" s="32">
        <f>IFERROR(('2a) logm_x(t)'!DM103-'2a) logm_x(t)'!DL103-'2a)answer'!$I103)^2,"")</f>
        <v>5.3068239150677132E-4</v>
      </c>
      <c r="Y220" s="32">
        <f>IFERROR(('2a) logm_x(t)'!DN103-'2a) logm_x(t)'!DM103-'2a)answer'!$I103)^2,"")</f>
        <v>1.1132072302158508E-2</v>
      </c>
      <c r="Z220" s="32">
        <f>IFERROR(('2a) logm_x(t)'!DO103-'2a) logm_x(t)'!DN103-'2a)answer'!$I103)^2,"")</f>
        <v>6.9037116508165663E-4</v>
      </c>
      <c r="AA220" s="32">
        <f>IFERROR(('2a) logm_x(t)'!DP103-'2a) logm_x(t)'!DO103-'2a)answer'!$I103)^2,"")</f>
        <v>8.1462727627001962E-4</v>
      </c>
      <c r="AB220" s="32">
        <f>IFERROR(('2a) logm_x(t)'!DQ103-'2a) logm_x(t)'!DP103-'2a)answer'!$I103)^2,"")</f>
        <v>2.7579237877056907E-4</v>
      </c>
      <c r="AC220" s="32">
        <f>IFERROR(('2a) logm_x(t)'!DR103-'2a) logm_x(t)'!DQ103-'2a)answer'!$I103)^2,"")</f>
        <v>1.8328475981128248E-3</v>
      </c>
      <c r="AD220" s="32">
        <f>IFERROR(('2a) logm_x(t)'!DS103-'2a) logm_x(t)'!DR103-'2a)answer'!$I103)^2,"")</f>
        <v>9.8797385526233818E-3</v>
      </c>
      <c r="AE220" s="32">
        <f>IFERROR(('2a) logm_x(t)'!DT103-'2a) logm_x(t)'!DS103-'2a)answer'!$I103)^2,"")</f>
        <v>6.904155651688549E-3</v>
      </c>
      <c r="AF220" s="32">
        <f>IFERROR(('2a) logm_x(t)'!DU103-'2a) logm_x(t)'!DT103-'2a)answer'!$I103)^2,"")</f>
        <v>1.2301823001469153E-4</v>
      </c>
      <c r="AG220" s="32">
        <f>IFERROR(('2a) logm_x(t)'!DV103-'2a) logm_x(t)'!DU103-'2a)answer'!$I103)^2,"")</f>
        <v>4.2080343626502733E-4</v>
      </c>
      <c r="AH220" s="32">
        <f>IFERROR(('2a) logm_x(t)'!DW103-'2a) logm_x(t)'!DV103-'2a)answer'!$I103)^2,"")</f>
        <v>4.1659595555202723E-4</v>
      </c>
      <c r="AI220" s="32">
        <f>IFERROR(('2a) logm_x(t)'!DX103-'2a) logm_x(t)'!DW103-'2a)answer'!$I103)^2,"")</f>
        <v>3.291446996695273E-4</v>
      </c>
      <c r="AJ220" s="32">
        <f>IFERROR(('2a) logm_x(t)'!DY103-'2a) logm_x(t)'!DX103-'2a)answer'!$I103)^2,"")</f>
        <v>2.2815522818325998E-4</v>
      </c>
      <c r="AK220" s="32">
        <f>IFERROR(('2a) logm_x(t)'!DZ103-'2a) logm_x(t)'!DY103-'2a)answer'!$I103)^2,"")</f>
        <v>6.1501433501296679E-4</v>
      </c>
      <c r="AL220" s="32">
        <f>IFERROR(('2a) logm_x(t)'!EA103-'2a) logm_x(t)'!DZ103-'2a)answer'!$I103)^2,"")</f>
        <v>4.6329473448346852E-3</v>
      </c>
      <c r="AM220" s="32">
        <f>IFERROR(('2a) logm_x(t)'!EB103-'2a) logm_x(t)'!EA103-'2a)answer'!$I103)^2,"")</f>
        <v>1.3840153647327379E-3</v>
      </c>
      <c r="AN220" s="32">
        <f>IFERROR(('2a) logm_x(t)'!EC103-'2a) logm_x(t)'!EB103-'2a)answer'!$I103)^2,"")</f>
        <v>8.4539232732043328E-3</v>
      </c>
      <c r="AO220" s="32">
        <f>IFERROR(('2a) logm_x(t)'!ED103-'2a) logm_x(t)'!EC103-'2a)answer'!$I103)^2,"")</f>
        <v>7.4944416073073512E-3</v>
      </c>
      <c r="AP220" s="32">
        <f>IFERROR(('2a) logm_x(t)'!EE103-'2a) logm_x(t)'!ED103-'2a)answer'!$I103)^2,"")</f>
        <v>1.9093229695211017E-6</v>
      </c>
      <c r="AQ220" s="32">
        <f>IFERROR(('2a) logm_x(t)'!EF103-'2a) logm_x(t)'!EE103-'2a)answer'!$I103)^2,"")</f>
        <v>4.5843307833791087E-4</v>
      </c>
      <c r="AR220" s="32">
        <f>IFERROR(('2a) logm_x(t)'!EG103-'2a) logm_x(t)'!EF103-'2a)answer'!$I103)^2,"")</f>
        <v>1.6274441193258831E-4</v>
      </c>
      <c r="AS220" s="32">
        <f>IFERROR(('2a) logm_x(t)'!EH103-'2a) logm_x(t)'!EG103-'2a)answer'!$I103)^2,"")</f>
        <v>3.362813640185804E-5</v>
      </c>
      <c r="AT220" s="32">
        <f>IFERROR(('2a) logm_x(t)'!EI103-'2a) logm_x(t)'!EH103-'2a)answer'!$I103)^2,"")</f>
        <v>7.3799904532006794E-4</v>
      </c>
      <c r="AU220" s="32">
        <f>IFERROR(('2a) logm_x(t)'!EJ103-'2a) logm_x(t)'!EI103-'2a)answer'!$I103)^2,"")</f>
        <v>7.7005686159560657E-4</v>
      </c>
      <c r="AV220" s="32">
        <f>IFERROR(('2a) logm_x(t)'!EK103-'2a) logm_x(t)'!EJ103-'2a)answer'!$I103)^2,"")</f>
        <v>1.7984130368827796E-3</v>
      </c>
      <c r="AW220" s="32">
        <f>IFERROR(('2a) logm_x(t)'!EL103-'2a) logm_x(t)'!EK103-'2a)answer'!$I103)^2,"")</f>
        <v>1.1270698098777419E-2</v>
      </c>
      <c r="AX220" s="32">
        <f>IFERROR(('2a) logm_x(t)'!EM103-'2a) logm_x(t)'!EL103-'2a)answer'!$I103)^2,"")</f>
        <v>1.5434385502155798E-2</v>
      </c>
      <c r="AY220" s="32">
        <f>IFERROR(('2a) logm_x(t)'!EN103-'2a) logm_x(t)'!EM103-'2a)answer'!$I103)^2,"")</f>
        <v>1.9075746556570012E-4</v>
      </c>
      <c r="AZ220" s="32">
        <f>IFERROR(('2a) logm_x(t)'!EO103-'2a) logm_x(t)'!EN103-'2a)answer'!$I103)^2,"")</f>
        <v>1.5227469073106489E-4</v>
      </c>
      <c r="BA220" s="32">
        <f>IFERROR(('2a) logm_x(t)'!EP103-'2a) logm_x(t)'!EO103-'2a)answer'!$I103)^2,"")</f>
        <v>3.7758684859506391E-4</v>
      </c>
      <c r="BB220" s="32">
        <f>IFERROR(('2a) logm_x(t)'!EQ103-'2a) logm_x(t)'!EP103-'2a)answer'!$I103)^2,"")</f>
        <v>4.9436694737902656E-5</v>
      </c>
      <c r="BC220" s="32">
        <f>IFERROR(('2a) logm_x(t)'!ER103-'2a) logm_x(t)'!EQ103-'2a)answer'!$I103)^2,"")</f>
        <v>4.9656760281070415E-3</v>
      </c>
      <c r="BD220" s="32">
        <f>IFERROR(('2a) logm_x(t)'!ES103-'2a) logm_x(t)'!ER103-'2a)answer'!$I103)^2,"")</f>
        <v>1.5154906757804083E-2</v>
      </c>
      <c r="BE220" s="32">
        <f>IFERROR(('2a) logm_x(t)'!ET103-'2a) logm_x(t)'!ES103-'2a)answer'!$I103)^2,"")</f>
        <v>6.2373802781920422E-3</v>
      </c>
      <c r="BF220" s="32">
        <f>IFERROR(('2a) logm_x(t)'!EU103-'2a) logm_x(t)'!ET103-'2a)answer'!$I103)^2,"")</f>
        <v>1.1200582178195501E-2</v>
      </c>
      <c r="BG220" s="32">
        <f>IFERROR(('2a) logm_x(t)'!EV103-'2a) logm_x(t)'!EU103-'2a)answer'!$I103)^2,"")</f>
        <v>4.8253643304015326E-4</v>
      </c>
      <c r="BH220" s="32">
        <f>IFERROR(('2a) logm_x(t)'!EW103-'2a) logm_x(t)'!EV103-'2a)answer'!$I103)^2,"")</f>
        <v>5.1228352277204462E-5</v>
      </c>
      <c r="BI220" s="32">
        <f>IFERROR(('2a) logm_x(t)'!EX103-'2a) logm_x(t)'!EW103-'2a)answer'!$I103)^2,"")</f>
        <v>2.0737636315077375E-4</v>
      </c>
      <c r="BJ220" s="32">
        <f>IFERROR(('2a) logm_x(t)'!EY103-'2a) logm_x(t)'!EX103-'2a)answer'!$I103)^2,"")</f>
        <v>1.8652791635517281E-5</v>
      </c>
      <c r="BK220" s="32">
        <f>IFERROR(('2a) logm_x(t)'!EZ103-'2a) logm_x(t)'!EY103-'2a)answer'!$I103)^2,"")</f>
        <v>5.6647062300320449E-3</v>
      </c>
      <c r="BL220" s="32">
        <f>IFERROR(('2a) logm_x(t)'!FA103-'2a) logm_x(t)'!EZ103-'2a)answer'!$I103)^2,"")</f>
        <v>1.6274006877152011E-2</v>
      </c>
      <c r="BM220" s="32">
        <f>IFERROR(('2a) logm_x(t)'!FB103-'2a) logm_x(t)'!FA103-'2a)answer'!$I103)^2,"")</f>
        <v>1.9233929000415653E-3</v>
      </c>
      <c r="BN220" s="32">
        <f>IFERROR(('2a) logm_x(t)'!FC103-'2a) logm_x(t)'!FB103-'2a)answer'!$I103)^2,"")</f>
        <v>3.2426512683531353E-3</v>
      </c>
      <c r="BO220" s="32">
        <f>IFERROR(('2a) logm_x(t)'!FD103-'2a) logm_x(t)'!FC103-'2a)answer'!$I103)^2,"")</f>
        <v>5.4809852422324293E-3</v>
      </c>
      <c r="BP220" s="32">
        <f>IFERROR(('2a) logm_x(t)'!FE103-'2a) logm_x(t)'!FD103-'2a)answer'!$I103)^2,"")</f>
        <v>2.0078499355124235E-3</v>
      </c>
      <c r="BQ220" s="32">
        <f>IFERROR(('2a) logm_x(t)'!FF103-'2a) logm_x(t)'!FE103-'2a)answer'!$I103)^2,"")</f>
        <v>2.296963717780663E-3</v>
      </c>
      <c r="BR220" s="32">
        <f>IFERROR(('2a) logm_x(t)'!FG103-'2a) logm_x(t)'!FF103-'2a)answer'!$I103)^2,"")</f>
        <v>1.5065151986477425E-2</v>
      </c>
      <c r="BS220" s="32">
        <f>IFERROR(('2a) logm_x(t)'!FH103-'2a) logm_x(t)'!FG103-'2a)answer'!$I103)^2,"")</f>
        <v>1.1009213794547138E-2</v>
      </c>
      <c r="BT220" s="32">
        <f>IFERROR(('2a) logm_x(t)'!FI103-'2a) logm_x(t)'!FH103-'2a)answer'!$I103)^2,"")</f>
        <v>9.1324989842302433E-4</v>
      </c>
      <c r="BU220" s="32">
        <f>IFERROR(('2a) logm_x(t)'!FJ103-'2a) logm_x(t)'!FI103-'2a)answer'!$I103)^2,"")</f>
        <v>4.3244610386315328E-4</v>
      </c>
      <c r="BV220" s="32">
        <f>IFERROR(('2a) logm_x(t)'!FK103-'2a) logm_x(t)'!FJ103-'2a)answer'!$I103)^2,"")</f>
        <v>9.6661726477816718E-4</v>
      </c>
      <c r="BW220" s="32">
        <f>IFERROR(('2a) logm_x(t)'!FL103-'2a) logm_x(t)'!FK103-'2a)answer'!$I103)^2,"")</f>
        <v>4.5803200199168621E-3</v>
      </c>
      <c r="BX220" s="32">
        <f>IFERROR(('2a) logm_x(t)'!FM103-'2a) logm_x(t)'!FL103-'2a)answer'!$I103)^2,"")</f>
        <v>1.7998949042371756E-4</v>
      </c>
      <c r="BY220" s="32">
        <f>IFERROR(('2a) logm_x(t)'!FN103-'2a) logm_x(t)'!FM103-'2a)answer'!$I103)^2,"")</f>
        <v>3.5823814011623365E-4</v>
      </c>
      <c r="BZ220" s="32">
        <f>IFERROR(('2a) logm_x(t)'!FO103-'2a) logm_x(t)'!FN103-'2a)answer'!$I103)^2,"")</f>
        <v>2.3140294272349342E-4</v>
      </c>
      <c r="CA220" s="32">
        <f>IFERROR(('2a) logm_x(t)'!FP103-'2a) logm_x(t)'!FO103-'2a)answer'!$I103)^2,"")</f>
        <v>1.9876463384478735E-3</v>
      </c>
      <c r="CB220" s="32">
        <f>IFERROR(('2a) logm_x(t)'!FQ103-'2a) logm_x(t)'!FP103-'2a)answer'!$I103)^2,"")</f>
        <v>1.6672846369658373E-4</v>
      </c>
      <c r="CC220" s="32">
        <f>IFERROR(('2a) logm_x(t)'!FR103-'2a) logm_x(t)'!FQ103-'2a)answer'!$I103)^2,"")</f>
        <v>1.4549568364839057E-3</v>
      </c>
      <c r="CD220" s="32">
        <f>IFERROR(('2a) logm_x(t)'!FS103-'2a) logm_x(t)'!FR103-'2a)answer'!$I103)^2,"")</f>
        <v>2.5542006327007858E-3</v>
      </c>
      <c r="CE220" s="32">
        <f>IFERROR(('2a) logm_x(t)'!FT103-'2a) logm_x(t)'!FS103-'2a)answer'!$I103)^2,"")</f>
        <v>1.5785295098141342E-3</v>
      </c>
      <c r="CF220" s="32">
        <f>IFERROR(('2a) logm_x(t)'!FU103-'2a) logm_x(t)'!FT103-'2a)answer'!$I103)^2,"")</f>
        <v>8.6896855749844547E-7</v>
      </c>
      <c r="CG220" s="32">
        <f>IFERROR(('2a) logm_x(t)'!FV103-'2a) logm_x(t)'!FU103-'2a)answer'!$I103)^2,"")</f>
        <v>2.3880505859677974E-3</v>
      </c>
      <c r="CH220" s="32">
        <f>IFERROR(('2a) logm_x(t)'!FW103-'2a) logm_x(t)'!FV103-'2a)answer'!$I103)^2,"")</f>
        <v>4.0898363054674494E-4</v>
      </c>
      <c r="CI220" s="32">
        <f>IFERROR(('2a) logm_x(t)'!FX103-'2a) logm_x(t)'!FW103-'2a)answer'!$I103)^2,"")</f>
        <v>6.1327293142627508E-4</v>
      </c>
      <c r="CJ220" s="32">
        <f>IFERROR(('2a) logm_x(t)'!FY103-'2a) logm_x(t)'!FX103-'2a)answer'!$I103)^2,"")</f>
        <v>9.1573228201852945E-4</v>
      </c>
      <c r="CK220" s="32">
        <f>IFERROR(('2a) logm_x(t)'!FZ103-'2a) logm_x(t)'!FY103-'2a)answer'!$I103)^2,"")</f>
        <v>4.5619880128636956E-4</v>
      </c>
      <c r="CL220" s="32">
        <f>IFERROR(('2a) logm_x(t)'!GA103-'2a) logm_x(t)'!FZ103-'2a)answer'!$I103)^2,"")</f>
        <v>3.162594889763567E-3</v>
      </c>
      <c r="CM220" s="32">
        <f>IFERROR(('2a) logm_x(t)'!GB103-'2a) logm_x(t)'!GA103-'2a)answer'!$I103)^2,"")</f>
        <v>1.5735673833831263E-5</v>
      </c>
      <c r="CN220" s="32">
        <f>IFERROR(('2a) logm_x(t)'!GC103-'2a) logm_x(t)'!GB103-'2a)answer'!$I103)^2,"")</f>
        <v>2.9786028117710774E-4</v>
      </c>
    </row>
    <row r="221" spans="1:92" x14ac:dyDescent="0.25">
      <c r="A221" s="31">
        <f t="shared" si="12"/>
        <v>101</v>
      </c>
      <c r="C221" s="32">
        <f>IFERROR(('2a) logm_x(t)'!CR104-'2a) logm_x(t)'!CQ104-'2a)answer'!$I104)^2,"")</f>
        <v>1.9491699342797236E-2</v>
      </c>
      <c r="D221" s="32">
        <f>IFERROR(('2a) logm_x(t)'!CS104-'2a) logm_x(t)'!CR104-'2a)answer'!$I104)^2,"")</f>
        <v>3.5826014789823439E-2</v>
      </c>
      <c r="E221" s="32">
        <f>IFERROR(('2a) logm_x(t)'!CT104-'2a) logm_x(t)'!CS104-'2a)answer'!$I104)^2,"")</f>
        <v>1.3113796643327354E-2</v>
      </c>
      <c r="F221" s="32">
        <f>IFERROR(('2a) logm_x(t)'!CU104-'2a) logm_x(t)'!CT104-'2a)answer'!$I104)^2,"")</f>
        <v>2.249781990466887E-2</v>
      </c>
      <c r="G221" s="32">
        <f>IFERROR(('2a) logm_x(t)'!CV104-'2a) logm_x(t)'!CU104-'2a)answer'!$I104)^2,"")</f>
        <v>5.3562690098840774E-3</v>
      </c>
      <c r="H221" s="32">
        <f>IFERROR(('2a) logm_x(t)'!CW104-'2a) logm_x(t)'!CV104-'2a)answer'!$I104)^2,"")</f>
        <v>1.550998443966585E-2</v>
      </c>
      <c r="I221" s="32">
        <f>IFERROR(('2a) logm_x(t)'!CX104-'2a) logm_x(t)'!CW104-'2a)answer'!$I104)^2,"")</f>
        <v>1.1924093972622604E-3</v>
      </c>
      <c r="J221" s="32">
        <f>IFERROR(('2a) logm_x(t)'!CY104-'2a) logm_x(t)'!CX104-'2a)answer'!$I104)^2,"")</f>
        <v>2.6075207774449655E-3</v>
      </c>
      <c r="K221" s="32">
        <f>IFERROR(('2a) logm_x(t)'!CZ104-'2a) logm_x(t)'!CY104-'2a)answer'!$I104)^2,"")</f>
        <v>3.5811411487423922E-2</v>
      </c>
      <c r="L221" s="32">
        <f>IFERROR(('2a) logm_x(t)'!DA104-'2a) logm_x(t)'!CZ104-'2a)answer'!$I104)^2,"")</f>
        <v>1.4988059737814101E-3</v>
      </c>
      <c r="M221" s="32">
        <f>IFERROR(('2a) logm_x(t)'!DB104-'2a) logm_x(t)'!DA104-'2a)answer'!$I104)^2,"")</f>
        <v>5.2187140240381059E-3</v>
      </c>
      <c r="N221" s="32">
        <f>IFERROR(('2a) logm_x(t)'!DC104-'2a) logm_x(t)'!DB104-'2a)answer'!$I104)^2,"")</f>
        <v>2.7100055189877266E-3</v>
      </c>
      <c r="O221" s="32">
        <f>IFERROR(('2a) logm_x(t)'!DD104-'2a) logm_x(t)'!DC104-'2a)answer'!$I104)^2,"")</f>
        <v>9.2122215591010394E-3</v>
      </c>
      <c r="P221" s="32">
        <f>IFERROR(('2a) logm_x(t)'!DE104-'2a) logm_x(t)'!DD104-'2a)answer'!$I104)^2,"")</f>
        <v>2.5913207355308758E-4</v>
      </c>
      <c r="Q221" s="32">
        <f>IFERROR(('2a) logm_x(t)'!DF104-'2a) logm_x(t)'!DE104-'2a)answer'!$I104)^2,"")</f>
        <v>1.3619704463153164E-3</v>
      </c>
      <c r="R221" s="32">
        <f>IFERROR(('2a) logm_x(t)'!DG104-'2a) logm_x(t)'!DF104-'2a)answer'!$I104)^2,"")</f>
        <v>2.0909419154403901E-4</v>
      </c>
      <c r="S221" s="32">
        <f>IFERROR(('2a) logm_x(t)'!DH104-'2a) logm_x(t)'!DG104-'2a)answer'!$I104)^2,"")</f>
        <v>4.0640521543960077E-4</v>
      </c>
      <c r="T221" s="32">
        <f>IFERROR(('2a) logm_x(t)'!DI104-'2a) logm_x(t)'!DH104-'2a)answer'!$I104)^2,"")</f>
        <v>3.6434810620844242E-2</v>
      </c>
      <c r="U221" s="32">
        <f>IFERROR(('2a) logm_x(t)'!DJ104-'2a) logm_x(t)'!DI104-'2a)answer'!$I104)^2,"")</f>
        <v>4.2696277336601265E-2</v>
      </c>
      <c r="V221" s="32">
        <f>IFERROR(('2a) logm_x(t)'!DK104-'2a) logm_x(t)'!DJ104-'2a)answer'!$I104)^2,"")</f>
        <v>6.2847099985904667E-3</v>
      </c>
      <c r="W221" s="32">
        <f>IFERROR(('2a) logm_x(t)'!DL104-'2a) logm_x(t)'!DK104-'2a)answer'!$I104)^2,"")</f>
        <v>5.8536172905377746E-3</v>
      </c>
      <c r="X221" s="32">
        <f>IFERROR(('2a) logm_x(t)'!DM104-'2a) logm_x(t)'!DL104-'2a)answer'!$I104)^2,"")</f>
        <v>4.1870550436812621E-4</v>
      </c>
      <c r="Y221" s="32">
        <f>IFERROR(('2a) logm_x(t)'!DN104-'2a) logm_x(t)'!DM104-'2a)answer'!$I104)^2,"")</f>
        <v>1.0484596775783553E-2</v>
      </c>
      <c r="Z221" s="32">
        <f>IFERROR(('2a) logm_x(t)'!DO104-'2a) logm_x(t)'!DN104-'2a)answer'!$I104)^2,"")</f>
        <v>2.8412283751934829E-3</v>
      </c>
      <c r="AA221" s="32">
        <f>IFERROR(('2a) logm_x(t)'!DP104-'2a) logm_x(t)'!DO104-'2a)answer'!$I104)^2,"")</f>
        <v>1.6780054165846804E-3</v>
      </c>
      <c r="AB221" s="32">
        <f>IFERROR(('2a) logm_x(t)'!DQ104-'2a) logm_x(t)'!DP104-'2a)answer'!$I104)^2,"")</f>
        <v>5.2787121576032103E-4</v>
      </c>
      <c r="AC221" s="32">
        <f>IFERROR(('2a) logm_x(t)'!DR104-'2a) logm_x(t)'!DQ104-'2a)answer'!$I104)^2,"")</f>
        <v>1.1663977148058976E-3</v>
      </c>
      <c r="AD221" s="32">
        <f>IFERROR(('2a) logm_x(t)'!DS104-'2a) logm_x(t)'!DR104-'2a)answer'!$I104)^2,"")</f>
        <v>7.3611623802948651E-3</v>
      </c>
      <c r="AE221" s="32">
        <f>IFERROR(('2a) logm_x(t)'!DT104-'2a) logm_x(t)'!DS104-'2a)answer'!$I104)^2,"")</f>
        <v>8.4813396166385033E-3</v>
      </c>
      <c r="AF221" s="32">
        <f>IFERROR(('2a) logm_x(t)'!DU104-'2a) logm_x(t)'!DT104-'2a)answer'!$I104)^2,"")</f>
        <v>4.4817270836064639E-4</v>
      </c>
      <c r="AG221" s="32">
        <f>IFERROR(('2a) logm_x(t)'!DV104-'2a) logm_x(t)'!DU104-'2a)answer'!$I104)^2,"")</f>
        <v>1.0832223932780788E-5</v>
      </c>
      <c r="AH221" s="32">
        <f>IFERROR(('2a) logm_x(t)'!DW104-'2a) logm_x(t)'!DV104-'2a)answer'!$I104)^2,"")</f>
        <v>4.2574217422493091E-5</v>
      </c>
      <c r="AI221" s="32">
        <f>IFERROR(('2a) logm_x(t)'!DX104-'2a) logm_x(t)'!DW104-'2a)answer'!$I104)^2,"")</f>
        <v>9.6859521450092347E-4</v>
      </c>
      <c r="AJ221" s="32">
        <f>IFERROR(('2a) logm_x(t)'!DY104-'2a) logm_x(t)'!DX104-'2a)answer'!$I104)^2,"")</f>
        <v>1.8825124798560737E-4</v>
      </c>
      <c r="AK221" s="32">
        <f>IFERROR(('2a) logm_x(t)'!DZ104-'2a) logm_x(t)'!DY104-'2a)answer'!$I104)^2,"")</f>
        <v>2.0673560865156274E-4</v>
      </c>
      <c r="AL221" s="32">
        <f>IFERROR(('2a) logm_x(t)'!EA104-'2a) logm_x(t)'!DZ104-'2a)answer'!$I104)^2,"")</f>
        <v>3.0499246606214511E-3</v>
      </c>
      <c r="AM221" s="32">
        <f>IFERROR(('2a) logm_x(t)'!EB104-'2a) logm_x(t)'!EA104-'2a)answer'!$I104)^2,"")</f>
        <v>1.9634849095778624E-3</v>
      </c>
      <c r="AN221" s="32">
        <f>IFERROR(('2a) logm_x(t)'!EC104-'2a) logm_x(t)'!EB104-'2a)answer'!$I104)^2,"")</f>
        <v>7.3658578144225259E-3</v>
      </c>
      <c r="AO221" s="32">
        <f>IFERROR(('2a) logm_x(t)'!ED104-'2a) logm_x(t)'!EC104-'2a)answer'!$I104)^2,"")</f>
        <v>7.3012145525729643E-3</v>
      </c>
      <c r="AP221" s="32">
        <f>IFERROR(('2a) logm_x(t)'!EE104-'2a) logm_x(t)'!ED104-'2a)answer'!$I104)^2,"")</f>
        <v>1.5756594303264151E-4</v>
      </c>
      <c r="AQ221" s="32">
        <f>IFERROR(('2a) logm_x(t)'!EF104-'2a) logm_x(t)'!EE104-'2a)answer'!$I104)^2,"")</f>
        <v>8.6093288628282208E-5</v>
      </c>
      <c r="AR221" s="32">
        <f>IFERROR(('2a) logm_x(t)'!EG104-'2a) logm_x(t)'!EF104-'2a)answer'!$I104)^2,"")</f>
        <v>5.2963497929570767E-6</v>
      </c>
      <c r="AS221" s="32">
        <f>IFERROR(('2a) logm_x(t)'!EH104-'2a) logm_x(t)'!EG104-'2a)answer'!$I104)^2,"")</f>
        <v>2.3506999683632206E-4</v>
      </c>
      <c r="AT221" s="32">
        <f>IFERROR(('2a) logm_x(t)'!EI104-'2a) logm_x(t)'!EH104-'2a)answer'!$I104)^2,"")</f>
        <v>1.6596759053945413E-4</v>
      </c>
      <c r="AU221" s="32">
        <f>IFERROR(('2a) logm_x(t)'!EJ104-'2a) logm_x(t)'!EI104-'2a)answer'!$I104)^2,"")</f>
        <v>9.3402955700580992E-4</v>
      </c>
      <c r="AV221" s="32">
        <f>IFERROR(('2a) logm_x(t)'!EK104-'2a) logm_x(t)'!EJ104-'2a)answer'!$I104)^2,"")</f>
        <v>3.154821866816062E-3</v>
      </c>
      <c r="AW221" s="32">
        <f>IFERROR(('2a) logm_x(t)'!EL104-'2a) logm_x(t)'!EK104-'2a)answer'!$I104)^2,"")</f>
        <v>1.1364175804601955E-2</v>
      </c>
      <c r="AX221" s="32">
        <f>IFERROR(('2a) logm_x(t)'!EM104-'2a) logm_x(t)'!EL104-'2a)answer'!$I104)^2,"")</f>
        <v>1.7125549940207468E-2</v>
      </c>
      <c r="AY221" s="32">
        <f>IFERROR(('2a) logm_x(t)'!EN104-'2a) logm_x(t)'!EM104-'2a)answer'!$I104)^2,"")</f>
        <v>1.4496810970060809E-4</v>
      </c>
      <c r="AZ221" s="32">
        <f>IFERROR(('2a) logm_x(t)'!EO104-'2a) logm_x(t)'!EN104-'2a)answer'!$I104)^2,"")</f>
        <v>5.0819820918660322E-4</v>
      </c>
      <c r="BA221" s="32">
        <f>IFERROR(('2a) logm_x(t)'!EP104-'2a) logm_x(t)'!EO104-'2a)answer'!$I104)^2,"")</f>
        <v>8.7957464422871317E-4</v>
      </c>
      <c r="BB221" s="32">
        <f>IFERROR(('2a) logm_x(t)'!EQ104-'2a) logm_x(t)'!EP104-'2a)answer'!$I104)^2,"")</f>
        <v>1.7274518857931242E-6</v>
      </c>
      <c r="BC221" s="32">
        <f>IFERROR(('2a) logm_x(t)'!ER104-'2a) logm_x(t)'!EQ104-'2a)answer'!$I104)^2,"")</f>
        <v>5.7011287960511891E-3</v>
      </c>
      <c r="BD221" s="32">
        <f>IFERROR(('2a) logm_x(t)'!ES104-'2a) logm_x(t)'!ER104-'2a)answer'!$I104)^2,"")</f>
        <v>1.7070503981169056E-2</v>
      </c>
      <c r="BE221" s="32">
        <f>IFERROR(('2a) logm_x(t)'!ET104-'2a) logm_x(t)'!ES104-'2a)answer'!$I104)^2,"")</f>
        <v>5.720925961320642E-3</v>
      </c>
      <c r="BF221" s="32">
        <f>IFERROR(('2a) logm_x(t)'!EU104-'2a) logm_x(t)'!ET104-'2a)answer'!$I104)^2,"")</f>
        <v>1.0292252499116538E-2</v>
      </c>
      <c r="BG221" s="32">
        <f>IFERROR(('2a) logm_x(t)'!EV104-'2a) logm_x(t)'!EU104-'2a)answer'!$I104)^2,"")</f>
        <v>2.9807593689649216E-4</v>
      </c>
      <c r="BH221" s="32">
        <f>IFERROR(('2a) logm_x(t)'!EW104-'2a) logm_x(t)'!EV104-'2a)answer'!$I104)^2,"")</f>
        <v>2.9292699989024004E-6</v>
      </c>
      <c r="BI221" s="32">
        <f>IFERROR(('2a) logm_x(t)'!EX104-'2a) logm_x(t)'!EW104-'2a)answer'!$I104)^2,"")</f>
        <v>2.4280261214133005E-4</v>
      </c>
      <c r="BJ221" s="32">
        <f>IFERROR(('2a) logm_x(t)'!EY104-'2a) logm_x(t)'!EX104-'2a)answer'!$I104)^2,"")</f>
        <v>2.203507202408225E-5</v>
      </c>
      <c r="BK221" s="32">
        <f>IFERROR(('2a) logm_x(t)'!EZ104-'2a) logm_x(t)'!EY104-'2a)answer'!$I104)^2,"")</f>
        <v>5.8964225346473231E-3</v>
      </c>
      <c r="BL221" s="32">
        <f>IFERROR(('2a) logm_x(t)'!FA104-'2a) logm_x(t)'!EZ104-'2a)answer'!$I104)^2,"")</f>
        <v>1.531235865349171E-2</v>
      </c>
      <c r="BM221" s="32">
        <f>IFERROR(('2a) logm_x(t)'!FB104-'2a) logm_x(t)'!FA104-'2a)answer'!$I104)^2,"")</f>
        <v>1.7643298989341335E-3</v>
      </c>
      <c r="BN221" s="32">
        <f>IFERROR(('2a) logm_x(t)'!FC104-'2a) logm_x(t)'!FB104-'2a)answer'!$I104)^2,"")</f>
        <v>2.6030981784072134E-3</v>
      </c>
      <c r="BO221" s="32">
        <f>IFERROR(('2a) logm_x(t)'!FD104-'2a) logm_x(t)'!FC104-'2a)answer'!$I104)^2,"")</f>
        <v>4.5089989878982365E-3</v>
      </c>
      <c r="BP221" s="32">
        <f>IFERROR(('2a) logm_x(t)'!FE104-'2a) logm_x(t)'!FD104-'2a)answer'!$I104)^2,"")</f>
        <v>1.8306040238089802E-3</v>
      </c>
      <c r="BQ221" s="32">
        <f>IFERROR(('2a) logm_x(t)'!FF104-'2a) logm_x(t)'!FE104-'2a)answer'!$I104)^2,"")</f>
        <v>2.110032921982038E-3</v>
      </c>
      <c r="BR221" s="32">
        <f>IFERROR(('2a) logm_x(t)'!FG104-'2a) logm_x(t)'!FF104-'2a)answer'!$I104)^2,"")</f>
        <v>1.3629293348782661E-2</v>
      </c>
      <c r="BS221" s="32">
        <f>IFERROR(('2a) logm_x(t)'!FH104-'2a) logm_x(t)'!FG104-'2a)answer'!$I104)^2,"")</f>
        <v>9.6480003996527765E-3</v>
      </c>
      <c r="BT221" s="32">
        <f>IFERROR(('2a) logm_x(t)'!FI104-'2a) logm_x(t)'!FH104-'2a)answer'!$I104)^2,"")</f>
        <v>1.0887803610943386E-3</v>
      </c>
      <c r="BU221" s="32">
        <f>IFERROR(('2a) logm_x(t)'!FJ104-'2a) logm_x(t)'!FI104-'2a)answer'!$I104)^2,"")</f>
        <v>3.7658410328003959E-4</v>
      </c>
      <c r="BV221" s="32">
        <f>IFERROR(('2a) logm_x(t)'!FK104-'2a) logm_x(t)'!FJ104-'2a)answer'!$I104)^2,"")</f>
        <v>8.0334289998354241E-4</v>
      </c>
      <c r="BW221" s="32">
        <f>IFERROR(('2a) logm_x(t)'!FL104-'2a) logm_x(t)'!FK104-'2a)answer'!$I104)^2,"")</f>
        <v>4.4732760041849839E-3</v>
      </c>
      <c r="BX221" s="32">
        <f>IFERROR(('2a) logm_x(t)'!FM104-'2a) logm_x(t)'!FL104-'2a)answer'!$I104)^2,"")</f>
        <v>9.7177203706823865E-5</v>
      </c>
      <c r="BY221" s="32">
        <f>IFERROR(('2a) logm_x(t)'!FN104-'2a) logm_x(t)'!FM104-'2a)answer'!$I104)^2,"")</f>
        <v>2.5117946407796061E-4</v>
      </c>
      <c r="BZ221" s="32">
        <f>IFERROR(('2a) logm_x(t)'!FO104-'2a) logm_x(t)'!FN104-'2a)answer'!$I104)^2,"")</f>
        <v>2.2691245889684244E-4</v>
      </c>
      <c r="CA221" s="32">
        <f>IFERROR(('2a) logm_x(t)'!FP104-'2a) logm_x(t)'!FO104-'2a)answer'!$I104)^2,"")</f>
        <v>1.9222627985409579E-3</v>
      </c>
      <c r="CB221" s="32">
        <f>IFERROR(('2a) logm_x(t)'!FQ104-'2a) logm_x(t)'!FP104-'2a)answer'!$I104)^2,"")</f>
        <v>1.1656065252261502E-4</v>
      </c>
      <c r="CC221" s="32">
        <f>IFERROR(('2a) logm_x(t)'!FR104-'2a) logm_x(t)'!FQ104-'2a)answer'!$I104)^2,"")</f>
        <v>1.4826480302145251E-3</v>
      </c>
      <c r="CD221" s="32">
        <f>IFERROR(('2a) logm_x(t)'!FS104-'2a) logm_x(t)'!FR104-'2a)answer'!$I104)^2,"")</f>
        <v>2.6960617953321843E-3</v>
      </c>
      <c r="CE221" s="32">
        <f>IFERROR(('2a) logm_x(t)'!FT104-'2a) logm_x(t)'!FS104-'2a)answer'!$I104)^2,"")</f>
        <v>1.3912305176354387E-3</v>
      </c>
      <c r="CF221" s="32">
        <f>IFERROR(('2a) logm_x(t)'!FU104-'2a) logm_x(t)'!FT104-'2a)answer'!$I104)^2,"")</f>
        <v>2.6308898292709808E-5</v>
      </c>
      <c r="CG221" s="32">
        <f>IFERROR(('2a) logm_x(t)'!FV104-'2a) logm_x(t)'!FU104-'2a)answer'!$I104)^2,"")</f>
        <v>2.5070726451879807E-3</v>
      </c>
      <c r="CH221" s="32">
        <f>IFERROR(('2a) logm_x(t)'!FW104-'2a) logm_x(t)'!FV104-'2a)answer'!$I104)^2,"")</f>
        <v>3.5862667825471993E-4</v>
      </c>
      <c r="CI221" s="32">
        <f>IFERROR(('2a) logm_x(t)'!FX104-'2a) logm_x(t)'!FW104-'2a)answer'!$I104)^2,"")</f>
        <v>6.184305121411678E-4</v>
      </c>
      <c r="CJ221" s="32">
        <f>IFERROR(('2a) logm_x(t)'!FY104-'2a) logm_x(t)'!FX104-'2a)answer'!$I104)^2,"")</f>
        <v>8.9079541836942179E-4</v>
      </c>
      <c r="CK221" s="32">
        <f>IFERROR(('2a) logm_x(t)'!FZ104-'2a) logm_x(t)'!FY104-'2a)answer'!$I104)^2,"")</f>
        <v>4.1227779076410248E-4</v>
      </c>
      <c r="CL221" s="32">
        <f>IFERROR(('2a) logm_x(t)'!GA104-'2a) logm_x(t)'!FZ104-'2a)answer'!$I104)^2,"")</f>
        <v>2.9386491992489713E-3</v>
      </c>
      <c r="CM221" s="32">
        <f>IFERROR(('2a) logm_x(t)'!GB104-'2a) logm_x(t)'!GA104-'2a)answer'!$I104)^2,"")</f>
        <v>1.0891343590198952E-5</v>
      </c>
      <c r="CN221" s="32">
        <f>IFERROR(('2a) logm_x(t)'!GC104-'2a) logm_x(t)'!GB104-'2a)answer'!$I104)^2,"")</f>
        <v>2.4177585258268469E-4</v>
      </c>
    </row>
    <row r="222" spans="1:92" x14ac:dyDescent="0.25">
      <c r="A222" s="31">
        <f t="shared" si="12"/>
        <v>102</v>
      </c>
      <c r="C222" s="32">
        <f>IFERROR(('2a) logm_x(t)'!CR105-'2a) logm_x(t)'!CQ105-'2a)answer'!$I105)^2,"")</f>
        <v>1.2010153694733983E-2</v>
      </c>
      <c r="D222" s="32">
        <f>IFERROR(('2a) logm_x(t)'!CS105-'2a) logm_x(t)'!CR105-'2a)answer'!$I105)^2,"")</f>
        <v>3.0735665947431771E-2</v>
      </c>
      <c r="E222" s="32">
        <f>IFERROR(('2a) logm_x(t)'!CT105-'2a) logm_x(t)'!CS105-'2a)answer'!$I105)^2,"")</f>
        <v>6.9932676408678068E-3</v>
      </c>
      <c r="F222" s="32">
        <f>IFERROR(('2a) logm_x(t)'!CU105-'2a) logm_x(t)'!CT105-'2a)answer'!$I105)^2,"")</f>
        <v>3.2585422286268845E-2</v>
      </c>
      <c r="G222" s="32">
        <f>IFERROR(('2a) logm_x(t)'!CV105-'2a) logm_x(t)'!CU105-'2a)answer'!$I105)^2,"")</f>
        <v>6.0303838468757876E-3</v>
      </c>
      <c r="H222" s="32">
        <f>IFERROR(('2a) logm_x(t)'!CW105-'2a) logm_x(t)'!CV105-'2a)answer'!$I105)^2,"")</f>
        <v>1.8067091126521051E-2</v>
      </c>
      <c r="I222" s="32">
        <f>IFERROR(('2a) logm_x(t)'!CX105-'2a) logm_x(t)'!CW105-'2a)answer'!$I105)^2,"")</f>
        <v>3.7372064938897293E-3</v>
      </c>
      <c r="J222" s="32">
        <f>IFERROR(('2a) logm_x(t)'!CY105-'2a) logm_x(t)'!CX105-'2a)answer'!$I105)^2,"")</f>
        <v>8.7007041965642754E-3</v>
      </c>
      <c r="K222" s="32">
        <f>IFERROR(('2a) logm_x(t)'!CZ105-'2a) logm_x(t)'!CY105-'2a)answer'!$I105)^2,"")</f>
        <v>5.760651698081036E-2</v>
      </c>
      <c r="L222" s="32">
        <f>IFERROR(('2a) logm_x(t)'!DA105-'2a) logm_x(t)'!CZ105-'2a)answer'!$I105)^2,"")</f>
        <v>8.648856298566869E-4</v>
      </c>
      <c r="M222" s="32">
        <f>IFERROR(('2a) logm_x(t)'!DB105-'2a) logm_x(t)'!DA105-'2a)answer'!$I105)^2,"")</f>
        <v>6.5781666107562684E-3</v>
      </c>
      <c r="N222" s="32">
        <f>IFERROR(('2a) logm_x(t)'!DC105-'2a) logm_x(t)'!DB105-'2a)answer'!$I105)^2,"")</f>
        <v>2.2932660730093889E-3</v>
      </c>
      <c r="O222" s="32">
        <f>IFERROR(('2a) logm_x(t)'!DD105-'2a) logm_x(t)'!DC105-'2a)answer'!$I105)^2,"")</f>
        <v>1.0509094099190056E-2</v>
      </c>
      <c r="P222" s="32">
        <f>IFERROR(('2a) logm_x(t)'!DE105-'2a) logm_x(t)'!DD105-'2a)answer'!$I105)^2,"")</f>
        <v>4.2423104434497405E-3</v>
      </c>
      <c r="Q222" s="32">
        <f>IFERROR(('2a) logm_x(t)'!DF105-'2a) logm_x(t)'!DE105-'2a)answer'!$I105)^2,"")</f>
        <v>2.8184456981399249E-3</v>
      </c>
      <c r="R222" s="32">
        <f>IFERROR(('2a) logm_x(t)'!DG105-'2a) logm_x(t)'!DF105-'2a)answer'!$I105)^2,"")</f>
        <v>6.1909235358802237E-5</v>
      </c>
      <c r="S222" s="32">
        <f>IFERROR(('2a) logm_x(t)'!DH105-'2a) logm_x(t)'!DG105-'2a)answer'!$I105)^2,"")</f>
        <v>1.0927052414472899E-5</v>
      </c>
      <c r="T222" s="32">
        <f>IFERROR(('2a) logm_x(t)'!DI105-'2a) logm_x(t)'!DH105-'2a)answer'!$I105)^2,"")</f>
        <v>1.0179031800647654E-2</v>
      </c>
      <c r="U222" s="32">
        <f>IFERROR(('2a) logm_x(t)'!DJ105-'2a) logm_x(t)'!DI105-'2a)answer'!$I105)^2,"")</f>
        <v>1.2789721475412071E-2</v>
      </c>
      <c r="V222" s="32">
        <f>IFERROR(('2a) logm_x(t)'!DK105-'2a) logm_x(t)'!DJ105-'2a)answer'!$I105)^2,"")</f>
        <v>8.1927300844785861E-3</v>
      </c>
      <c r="W222" s="32">
        <f>IFERROR(('2a) logm_x(t)'!DL105-'2a) logm_x(t)'!DK105-'2a)answer'!$I105)^2,"")</f>
        <v>5.9684070457826175E-3</v>
      </c>
      <c r="X222" s="32">
        <f>IFERROR(('2a) logm_x(t)'!DM105-'2a) logm_x(t)'!DL105-'2a)answer'!$I105)^2,"")</f>
        <v>2.7134078485278674E-6</v>
      </c>
      <c r="Y222" s="32">
        <f>IFERROR(('2a) logm_x(t)'!DN105-'2a) logm_x(t)'!DM105-'2a)answer'!$I105)^2,"")</f>
        <v>1.3607441413947274E-2</v>
      </c>
      <c r="Z222" s="32">
        <f>IFERROR(('2a) logm_x(t)'!DO105-'2a) logm_x(t)'!DN105-'2a)answer'!$I105)^2,"")</f>
        <v>1.0801745095908007E-3</v>
      </c>
      <c r="AA222" s="32">
        <f>IFERROR(('2a) logm_x(t)'!DP105-'2a) logm_x(t)'!DO105-'2a)answer'!$I105)^2,"")</f>
        <v>2.0983515566098593E-4</v>
      </c>
      <c r="AB222" s="32">
        <f>IFERROR(('2a) logm_x(t)'!DQ105-'2a) logm_x(t)'!DP105-'2a)answer'!$I105)^2,"")</f>
        <v>2.0213266773572988E-4</v>
      </c>
      <c r="AC222" s="32">
        <f>IFERROR(('2a) logm_x(t)'!DR105-'2a) logm_x(t)'!DQ105-'2a)answer'!$I105)^2,"")</f>
        <v>2.2716481918347714E-3</v>
      </c>
      <c r="AD222" s="32">
        <f>IFERROR(('2a) logm_x(t)'!DS105-'2a) logm_x(t)'!DR105-'2a)answer'!$I105)^2,"")</f>
        <v>1.3186456033426214E-2</v>
      </c>
      <c r="AE222" s="32">
        <f>IFERROR(('2a) logm_x(t)'!DT105-'2a) logm_x(t)'!DS105-'2a)answer'!$I105)^2,"")</f>
        <v>1.0226852629431156E-2</v>
      </c>
      <c r="AF222" s="32">
        <f>IFERROR(('2a) logm_x(t)'!DU105-'2a) logm_x(t)'!DT105-'2a)answer'!$I105)^2,"")</f>
        <v>4.6664022705566072E-4</v>
      </c>
      <c r="AG222" s="32">
        <f>IFERROR(('2a) logm_x(t)'!DV105-'2a) logm_x(t)'!DU105-'2a)answer'!$I105)^2,"")</f>
        <v>1.0864224524509743E-3</v>
      </c>
      <c r="AH222" s="32">
        <f>IFERROR(('2a) logm_x(t)'!DW105-'2a) logm_x(t)'!DV105-'2a)answer'!$I105)^2,"")</f>
        <v>1.5389940282484402E-3</v>
      </c>
      <c r="AI222" s="32">
        <f>IFERROR(('2a) logm_x(t)'!DX105-'2a) logm_x(t)'!DW105-'2a)answer'!$I105)^2,"")</f>
        <v>2.29598360590425E-4</v>
      </c>
      <c r="AJ222" s="32">
        <f>IFERROR(('2a) logm_x(t)'!DY105-'2a) logm_x(t)'!DX105-'2a)answer'!$I105)^2,"")</f>
        <v>6.3910802270933798E-4</v>
      </c>
      <c r="AK222" s="32">
        <f>IFERROR(('2a) logm_x(t)'!DZ105-'2a) logm_x(t)'!DY105-'2a)answer'!$I105)^2,"")</f>
        <v>2.7658498232781953E-4</v>
      </c>
      <c r="AL222" s="32">
        <f>IFERROR(('2a) logm_x(t)'!EA105-'2a) logm_x(t)'!DZ105-'2a)answer'!$I105)^2,"")</f>
        <v>3.3824870772898264E-3</v>
      </c>
      <c r="AM222" s="32">
        <f>IFERROR(('2a) logm_x(t)'!EB105-'2a) logm_x(t)'!EA105-'2a)answer'!$I105)^2,"")</f>
        <v>1.2108396401714434E-3</v>
      </c>
      <c r="AN222" s="32">
        <f>IFERROR(('2a) logm_x(t)'!EC105-'2a) logm_x(t)'!EB105-'2a)answer'!$I105)^2,"")</f>
        <v>4.5048895317334851E-3</v>
      </c>
      <c r="AO222" s="32">
        <f>IFERROR(('2a) logm_x(t)'!ED105-'2a) logm_x(t)'!EC105-'2a)answer'!$I105)^2,"")</f>
        <v>5.2642486003687799E-3</v>
      </c>
      <c r="AP222" s="32">
        <f>IFERROR(('2a) logm_x(t)'!EE105-'2a) logm_x(t)'!ED105-'2a)answer'!$I105)^2,"")</f>
        <v>5.8810855543459988E-6</v>
      </c>
      <c r="AQ222" s="32">
        <f>IFERROR(('2a) logm_x(t)'!EF105-'2a) logm_x(t)'!EE105-'2a)answer'!$I105)^2,"")</f>
        <v>2.8403501746196273E-4</v>
      </c>
      <c r="AR222" s="32">
        <f>IFERROR(('2a) logm_x(t)'!EG105-'2a) logm_x(t)'!EF105-'2a)answer'!$I105)^2,"")</f>
        <v>1.730841868947947E-4</v>
      </c>
      <c r="AS222" s="32">
        <f>IFERROR(('2a) logm_x(t)'!EH105-'2a) logm_x(t)'!EG105-'2a)answer'!$I105)^2,"")</f>
        <v>4.3303091492378732E-5</v>
      </c>
      <c r="AT222" s="32">
        <f>IFERROR(('2a) logm_x(t)'!EI105-'2a) logm_x(t)'!EH105-'2a)answer'!$I105)^2,"")</f>
        <v>7.3199509908845179E-4</v>
      </c>
      <c r="AU222" s="32">
        <f>IFERROR(('2a) logm_x(t)'!EJ105-'2a) logm_x(t)'!EI105-'2a)answer'!$I105)^2,"")</f>
        <v>7.2558431892817481E-4</v>
      </c>
      <c r="AV222" s="32">
        <f>IFERROR(('2a) logm_x(t)'!EK105-'2a) logm_x(t)'!EJ105-'2a)answer'!$I105)^2,"")</f>
        <v>2.8736370050202295E-3</v>
      </c>
      <c r="AW222" s="32">
        <f>IFERROR(('2a) logm_x(t)'!EL105-'2a) logm_x(t)'!EK105-'2a)answer'!$I105)^2,"")</f>
        <v>1.0971464169193604E-2</v>
      </c>
      <c r="AX222" s="32">
        <f>IFERROR(('2a) logm_x(t)'!EM105-'2a) logm_x(t)'!EL105-'2a)answer'!$I105)^2,"")</f>
        <v>1.3665738197189496E-2</v>
      </c>
      <c r="AY222" s="32">
        <f>IFERROR(('2a) logm_x(t)'!EN105-'2a) logm_x(t)'!EM105-'2a)answer'!$I105)^2,"")</f>
        <v>3.9480102881929282E-5</v>
      </c>
      <c r="AZ222" s="32">
        <f>IFERROR(('2a) logm_x(t)'!EO105-'2a) logm_x(t)'!EN105-'2a)answer'!$I105)^2,"")</f>
        <v>5.2212371765162139E-4</v>
      </c>
      <c r="BA222" s="32">
        <f>IFERROR(('2a) logm_x(t)'!EP105-'2a) logm_x(t)'!EO105-'2a)answer'!$I105)^2,"")</f>
        <v>7.71969423820962E-4</v>
      </c>
      <c r="BB222" s="32">
        <f>IFERROR(('2a) logm_x(t)'!EQ105-'2a) logm_x(t)'!EP105-'2a)answer'!$I105)^2,"")</f>
        <v>8.6392016621413585E-6</v>
      </c>
      <c r="BC222" s="32">
        <f>IFERROR(('2a) logm_x(t)'!ER105-'2a) logm_x(t)'!EQ105-'2a)answer'!$I105)^2,"")</f>
        <v>5.1758832916053415E-3</v>
      </c>
      <c r="BD222" s="32">
        <f>IFERROR(('2a) logm_x(t)'!ES105-'2a) logm_x(t)'!ER105-'2a)answer'!$I105)^2,"")</f>
        <v>1.6015106031204627E-2</v>
      </c>
      <c r="BE222" s="32">
        <f>IFERROR(('2a) logm_x(t)'!ET105-'2a) logm_x(t)'!ES105-'2a)answer'!$I105)^2,"")</f>
        <v>6.9095519107461832E-3</v>
      </c>
      <c r="BF222" s="32">
        <f>IFERROR(('2a) logm_x(t)'!EU105-'2a) logm_x(t)'!ET105-'2a)answer'!$I105)^2,"")</f>
        <v>1.0990636777875059E-2</v>
      </c>
      <c r="BG222" s="32">
        <f>IFERROR(('2a) logm_x(t)'!EV105-'2a) logm_x(t)'!EU105-'2a)answer'!$I105)^2,"")</f>
        <v>6.0074395384145346E-4</v>
      </c>
      <c r="BH222" s="32">
        <f>IFERROR(('2a) logm_x(t)'!EW105-'2a) logm_x(t)'!EV105-'2a)answer'!$I105)^2,"")</f>
        <v>2.0838232475146431E-4</v>
      </c>
      <c r="BI222" s="32">
        <f>IFERROR(('2a) logm_x(t)'!EX105-'2a) logm_x(t)'!EW105-'2a)answer'!$I105)^2,"")</f>
        <v>4.2113671435739584E-4</v>
      </c>
      <c r="BJ222" s="32">
        <f>IFERROR(('2a) logm_x(t)'!EY105-'2a) logm_x(t)'!EX105-'2a)answer'!$I105)^2,"")</f>
        <v>8.7904867586956437E-5</v>
      </c>
      <c r="BK222" s="32">
        <f>IFERROR(('2a) logm_x(t)'!EZ105-'2a) logm_x(t)'!EY105-'2a)answer'!$I105)^2,"")</f>
        <v>5.3275073899545274E-3</v>
      </c>
      <c r="BL222" s="32">
        <f>IFERROR(('2a) logm_x(t)'!FA105-'2a) logm_x(t)'!EZ105-'2a)answer'!$I105)^2,"")</f>
        <v>1.4709944341144029E-2</v>
      </c>
      <c r="BM222" s="32">
        <f>IFERROR(('2a) logm_x(t)'!FB105-'2a) logm_x(t)'!FA105-'2a)answer'!$I105)^2,"")</f>
        <v>1.4949656639460518E-3</v>
      </c>
      <c r="BN222" s="32">
        <f>IFERROR(('2a) logm_x(t)'!FC105-'2a) logm_x(t)'!FB105-'2a)answer'!$I105)^2,"")</f>
        <v>3.2465529813475013E-3</v>
      </c>
      <c r="BO222" s="32">
        <f>IFERROR(('2a) logm_x(t)'!FD105-'2a) logm_x(t)'!FC105-'2a)answer'!$I105)^2,"")</f>
        <v>5.2492718830888475E-3</v>
      </c>
      <c r="BP222" s="32">
        <f>IFERROR(('2a) logm_x(t)'!FE105-'2a) logm_x(t)'!FD105-'2a)answer'!$I105)^2,"")</f>
        <v>1.9228073286869901E-3</v>
      </c>
      <c r="BQ222" s="32">
        <f>IFERROR(('2a) logm_x(t)'!FF105-'2a) logm_x(t)'!FE105-'2a)answer'!$I105)^2,"")</f>
        <v>2.3470870539977701E-3</v>
      </c>
      <c r="BR222" s="32">
        <f>IFERROR(('2a) logm_x(t)'!FG105-'2a) logm_x(t)'!FF105-'2a)answer'!$I105)^2,"")</f>
        <v>1.403973582020121E-2</v>
      </c>
      <c r="BS222" s="32">
        <f>IFERROR(('2a) logm_x(t)'!FH105-'2a) logm_x(t)'!FG105-'2a)answer'!$I105)^2,"")</f>
        <v>9.6252630775488165E-3</v>
      </c>
      <c r="BT222" s="32">
        <f>IFERROR(('2a) logm_x(t)'!FI105-'2a) logm_x(t)'!FH105-'2a)answer'!$I105)^2,"")</f>
        <v>8.6015903470119742E-4</v>
      </c>
      <c r="BU222" s="32">
        <f>IFERROR(('2a) logm_x(t)'!FJ105-'2a) logm_x(t)'!FI105-'2a)answer'!$I105)^2,"")</f>
        <v>3.9675807595547638E-4</v>
      </c>
      <c r="BV222" s="32">
        <f>IFERROR(('2a) logm_x(t)'!FK105-'2a) logm_x(t)'!FJ105-'2a)answer'!$I105)^2,"")</f>
        <v>8.8445606752782843E-4</v>
      </c>
      <c r="BW222" s="32">
        <f>IFERROR(('2a) logm_x(t)'!FL105-'2a) logm_x(t)'!FK105-'2a)answer'!$I105)^2,"")</f>
        <v>3.8639495680625772E-3</v>
      </c>
      <c r="BX222" s="32">
        <f>IFERROR(('2a) logm_x(t)'!FM105-'2a) logm_x(t)'!FL105-'2a)answer'!$I105)^2,"")</f>
        <v>4.0148573799859815E-5</v>
      </c>
      <c r="BY222" s="32">
        <f>IFERROR(('2a) logm_x(t)'!FN105-'2a) logm_x(t)'!FM105-'2a)answer'!$I105)^2,"")</f>
        <v>2.0865782922015663E-4</v>
      </c>
      <c r="BZ222" s="32">
        <f>IFERROR(('2a) logm_x(t)'!FO105-'2a) logm_x(t)'!FN105-'2a)answer'!$I105)^2,"")</f>
        <v>2.5556904881138682E-4</v>
      </c>
      <c r="CA222" s="32">
        <f>IFERROR(('2a) logm_x(t)'!FP105-'2a) logm_x(t)'!FO105-'2a)answer'!$I105)^2,"")</f>
        <v>1.7529938115562165E-3</v>
      </c>
      <c r="CB222" s="32">
        <f>IFERROR(('2a) logm_x(t)'!FQ105-'2a) logm_x(t)'!FP105-'2a)answer'!$I105)^2,"")</f>
        <v>1.0429863088382554E-4</v>
      </c>
      <c r="CC222" s="32">
        <f>IFERROR(('2a) logm_x(t)'!FR105-'2a) logm_x(t)'!FQ105-'2a)answer'!$I105)^2,"")</f>
        <v>1.6172699425227493E-3</v>
      </c>
      <c r="CD222" s="32">
        <f>IFERROR(('2a) logm_x(t)'!FS105-'2a) logm_x(t)'!FR105-'2a)answer'!$I105)^2,"")</f>
        <v>2.6920872054690924E-3</v>
      </c>
      <c r="CE222" s="32">
        <f>IFERROR(('2a) logm_x(t)'!FT105-'2a) logm_x(t)'!FS105-'2a)answer'!$I105)^2,"")</f>
        <v>1.4967213166887348E-3</v>
      </c>
      <c r="CF222" s="32">
        <f>IFERROR(('2a) logm_x(t)'!FU105-'2a) logm_x(t)'!FT105-'2a)answer'!$I105)^2,"")</f>
        <v>1.6746057047934405E-5</v>
      </c>
      <c r="CG222" s="32">
        <f>IFERROR(('2a) logm_x(t)'!FV105-'2a) logm_x(t)'!FU105-'2a)answer'!$I105)^2,"")</f>
        <v>2.3392217312539405E-3</v>
      </c>
      <c r="CH222" s="32">
        <f>IFERROR(('2a) logm_x(t)'!FW105-'2a) logm_x(t)'!FV105-'2a)answer'!$I105)^2,"")</f>
        <v>3.6818984980814583E-4</v>
      </c>
      <c r="CI222" s="32">
        <f>IFERROR(('2a) logm_x(t)'!FX105-'2a) logm_x(t)'!FW105-'2a)answer'!$I105)^2,"")</f>
        <v>5.9621099557416631E-4</v>
      </c>
      <c r="CJ222" s="32">
        <f>IFERROR(('2a) logm_x(t)'!FY105-'2a) logm_x(t)'!FX105-'2a)answer'!$I105)^2,"")</f>
        <v>9.2688754030305581E-4</v>
      </c>
      <c r="CK222" s="32">
        <f>IFERROR(('2a) logm_x(t)'!FZ105-'2a) logm_x(t)'!FY105-'2a)answer'!$I105)^2,"")</f>
        <v>4.458186012434423E-4</v>
      </c>
      <c r="CL222" s="32">
        <f>IFERROR(('2a) logm_x(t)'!GA105-'2a) logm_x(t)'!FZ105-'2a)answer'!$I105)^2,"")</f>
        <v>2.9819258102430596E-3</v>
      </c>
      <c r="CM222" s="32">
        <f>IFERROR(('2a) logm_x(t)'!GB105-'2a) logm_x(t)'!GA105-'2a)answer'!$I105)^2,"")</f>
        <v>4.5800079793163452E-5</v>
      </c>
      <c r="CN222" s="32">
        <f>IFERROR(('2a) logm_x(t)'!GC105-'2a) logm_x(t)'!GB105-'2a)answer'!$I105)^2,"")</f>
        <v>2.6147474311692475E-4</v>
      </c>
    </row>
    <row r="223" spans="1:92" x14ac:dyDescent="0.25">
      <c r="A223" s="31">
        <f t="shared" si="12"/>
        <v>103</v>
      </c>
      <c r="C223" s="32">
        <f>IFERROR(('2a) logm_x(t)'!CR106-'2a) logm_x(t)'!CQ106-'2a)answer'!$I106)^2,"")</f>
        <v>1.9316496393785559E-2</v>
      </c>
      <c r="D223" s="32">
        <f>IFERROR(('2a) logm_x(t)'!CS106-'2a) logm_x(t)'!CR106-'2a)answer'!$I106)^2,"")</f>
        <v>2.9560619904900373E-2</v>
      </c>
      <c r="E223" s="32">
        <f>IFERROR(('2a) logm_x(t)'!CT106-'2a) logm_x(t)'!CS106-'2a)answer'!$I106)^2,"")</f>
        <v>1.2429501031169549E-2</v>
      </c>
      <c r="F223" s="32">
        <f>IFERROR(('2a) logm_x(t)'!CU106-'2a) logm_x(t)'!CT106-'2a)answer'!$I106)^2,"")</f>
        <v>1.8931089555194677E-2</v>
      </c>
      <c r="G223" s="32">
        <f>IFERROR(('2a) logm_x(t)'!CV106-'2a) logm_x(t)'!CU106-'2a)answer'!$I106)^2,"")</f>
        <v>6.4246022602724674E-3</v>
      </c>
      <c r="H223" s="32">
        <f>IFERROR(('2a) logm_x(t)'!CW106-'2a) logm_x(t)'!CV106-'2a)answer'!$I106)^2,"")</f>
        <v>2.7113281000633502E-3</v>
      </c>
      <c r="I223" s="32">
        <f>IFERROR(('2a) logm_x(t)'!CX106-'2a) logm_x(t)'!CW106-'2a)answer'!$I106)^2,"")</f>
        <v>5.4344611285196869E-3</v>
      </c>
      <c r="J223" s="32">
        <f>IFERROR(('2a) logm_x(t)'!CY106-'2a) logm_x(t)'!CX106-'2a)answer'!$I106)^2,"")</f>
        <v>2.5988583429520317E-3</v>
      </c>
      <c r="K223" s="32">
        <f>IFERROR(('2a) logm_x(t)'!CZ106-'2a) logm_x(t)'!CY106-'2a)answer'!$I106)^2,"")</f>
        <v>3.6069228816047261E-3</v>
      </c>
      <c r="L223" s="32">
        <f>IFERROR(('2a) logm_x(t)'!DA106-'2a) logm_x(t)'!CZ106-'2a)answer'!$I106)^2,"")</f>
        <v>2.0434145856691679E-5</v>
      </c>
      <c r="M223" s="32">
        <f>IFERROR(('2a) logm_x(t)'!DB106-'2a) logm_x(t)'!DA106-'2a)answer'!$I106)^2,"")</f>
        <v>1.2836603605865212E-2</v>
      </c>
      <c r="N223" s="32">
        <f>IFERROR(('2a) logm_x(t)'!DC106-'2a) logm_x(t)'!DB106-'2a)answer'!$I106)^2,"")</f>
        <v>3.0657991369314368E-3</v>
      </c>
      <c r="O223" s="32">
        <f>IFERROR(('2a) logm_x(t)'!DD106-'2a) logm_x(t)'!DC106-'2a)answer'!$I106)^2,"")</f>
        <v>1.8759009430963865E-2</v>
      </c>
      <c r="P223" s="32">
        <f>IFERROR(('2a) logm_x(t)'!DE106-'2a) logm_x(t)'!DD106-'2a)answer'!$I106)^2,"")</f>
        <v>7.5219057471649625E-7</v>
      </c>
      <c r="Q223" s="32">
        <f>IFERROR(('2a) logm_x(t)'!DF106-'2a) logm_x(t)'!DE106-'2a)answer'!$I106)^2,"")</f>
        <v>6.2117239071241362E-4</v>
      </c>
      <c r="R223" s="32">
        <f>IFERROR(('2a) logm_x(t)'!DG106-'2a) logm_x(t)'!DF106-'2a)answer'!$I106)^2,"")</f>
        <v>5.8669126059040051E-3</v>
      </c>
      <c r="S223" s="32">
        <f>IFERROR(('2a) logm_x(t)'!DH106-'2a) logm_x(t)'!DG106-'2a)answer'!$I106)^2,"")</f>
        <v>1.3839667356080809E-4</v>
      </c>
      <c r="T223" s="32">
        <f>IFERROR(('2a) logm_x(t)'!DI106-'2a) logm_x(t)'!DH106-'2a)answer'!$I106)^2,"")</f>
        <v>1.3454673180352062E-2</v>
      </c>
      <c r="U223" s="32">
        <f>IFERROR(('2a) logm_x(t)'!DJ106-'2a) logm_x(t)'!DI106-'2a)answer'!$I106)^2,"")</f>
        <v>2.4317107286707471E-2</v>
      </c>
      <c r="V223" s="32">
        <f>IFERROR(('2a) logm_x(t)'!DK106-'2a) logm_x(t)'!DJ106-'2a)answer'!$I106)^2,"")</f>
        <v>1.4403219540438338E-3</v>
      </c>
      <c r="W223" s="32">
        <f>IFERROR(('2a) logm_x(t)'!DL106-'2a) logm_x(t)'!DK106-'2a)answer'!$I106)^2,"")</f>
        <v>4.6871462482132013E-4</v>
      </c>
      <c r="X223" s="32">
        <f>IFERROR(('2a) logm_x(t)'!DM106-'2a) logm_x(t)'!DL106-'2a)answer'!$I106)^2,"")</f>
        <v>7.9536116553001121E-3</v>
      </c>
      <c r="Y223" s="32">
        <f>IFERROR(('2a) logm_x(t)'!DN106-'2a) logm_x(t)'!DM106-'2a)answer'!$I106)^2,"")</f>
        <v>1.1480966169840248E-2</v>
      </c>
      <c r="Z223" s="32">
        <f>IFERROR(('2a) logm_x(t)'!DO106-'2a) logm_x(t)'!DN106-'2a)answer'!$I106)^2,"")</f>
        <v>6.201530367475316E-3</v>
      </c>
      <c r="AA223" s="32">
        <f>IFERROR(('2a) logm_x(t)'!DP106-'2a) logm_x(t)'!DO106-'2a)answer'!$I106)^2,"")</f>
        <v>1.1030303019562773E-2</v>
      </c>
      <c r="AB223" s="32">
        <f>IFERROR(('2a) logm_x(t)'!DQ106-'2a) logm_x(t)'!DP106-'2a)answer'!$I106)^2,"")</f>
        <v>1.001198317818059E-3</v>
      </c>
      <c r="AC223" s="32">
        <f>IFERROR(('2a) logm_x(t)'!DR106-'2a) logm_x(t)'!DQ106-'2a)answer'!$I106)^2,"")</f>
        <v>2.8688171678323332E-3</v>
      </c>
      <c r="AD223" s="32">
        <f>IFERROR(('2a) logm_x(t)'!DS106-'2a) logm_x(t)'!DR106-'2a)answer'!$I106)^2,"")</f>
        <v>1.6759765120503325E-2</v>
      </c>
      <c r="AE223" s="32">
        <f>IFERROR(('2a) logm_x(t)'!DT106-'2a) logm_x(t)'!DS106-'2a)answer'!$I106)^2,"")</f>
        <v>1.7531695860638682E-2</v>
      </c>
      <c r="AF223" s="32">
        <f>IFERROR(('2a) logm_x(t)'!DU106-'2a) logm_x(t)'!DT106-'2a)answer'!$I106)^2,"")</f>
        <v>2.4280671259192272E-3</v>
      </c>
      <c r="AG223" s="32">
        <f>IFERROR(('2a) logm_x(t)'!DV106-'2a) logm_x(t)'!DU106-'2a)answer'!$I106)^2,"")</f>
        <v>8.1796070345917238E-4</v>
      </c>
      <c r="AH223" s="32">
        <f>IFERROR(('2a) logm_x(t)'!DW106-'2a) logm_x(t)'!DV106-'2a)answer'!$I106)^2,"")</f>
        <v>2.6476952033438468E-3</v>
      </c>
      <c r="AI223" s="32">
        <f>IFERROR(('2a) logm_x(t)'!DX106-'2a) logm_x(t)'!DW106-'2a)answer'!$I106)^2,"")</f>
        <v>2.668816030944494E-3</v>
      </c>
      <c r="AJ223" s="32">
        <f>IFERROR(('2a) logm_x(t)'!DY106-'2a) logm_x(t)'!DX106-'2a)answer'!$I106)^2,"")</f>
        <v>8.5420529680882612E-6</v>
      </c>
      <c r="AK223" s="32">
        <f>IFERROR(('2a) logm_x(t)'!DZ106-'2a) logm_x(t)'!DY106-'2a)answer'!$I106)^2,"")</f>
        <v>6.5006985549891929E-6</v>
      </c>
      <c r="AL223" s="32">
        <f>IFERROR(('2a) logm_x(t)'!EA106-'2a) logm_x(t)'!DZ106-'2a)answer'!$I106)^2,"")</f>
        <v>8.9757953844685505E-4</v>
      </c>
      <c r="AM223" s="32">
        <f>IFERROR(('2a) logm_x(t)'!EB106-'2a) logm_x(t)'!EA106-'2a)answer'!$I106)^2,"")</f>
        <v>1.9993238715042706E-3</v>
      </c>
      <c r="AN223" s="32">
        <f>IFERROR(('2a) logm_x(t)'!EC106-'2a) logm_x(t)'!EB106-'2a)answer'!$I106)^2,"")</f>
        <v>8.3331472250756516E-3</v>
      </c>
      <c r="AO223" s="32">
        <f>IFERROR(('2a) logm_x(t)'!ED106-'2a) logm_x(t)'!EC106-'2a)answer'!$I106)^2,"")</f>
        <v>5.8723333225005501E-3</v>
      </c>
      <c r="AP223" s="32">
        <f>IFERROR(('2a) logm_x(t)'!EE106-'2a) logm_x(t)'!ED106-'2a)answer'!$I106)^2,"")</f>
        <v>1.4161153395933512E-4</v>
      </c>
      <c r="AQ223" s="32">
        <f>IFERROR(('2a) logm_x(t)'!EF106-'2a) logm_x(t)'!EE106-'2a)answer'!$I106)^2,"")</f>
        <v>6.1089867569942633E-4</v>
      </c>
      <c r="AR223" s="32">
        <f>IFERROR(('2a) logm_x(t)'!EG106-'2a) logm_x(t)'!EF106-'2a)answer'!$I106)^2,"")</f>
        <v>8.9147605106662563E-4</v>
      </c>
      <c r="AS223" s="32">
        <f>IFERROR(('2a) logm_x(t)'!EH106-'2a) logm_x(t)'!EG106-'2a)answer'!$I106)^2,"")</f>
        <v>1.3987412842346025E-5</v>
      </c>
      <c r="AT223" s="32">
        <f>IFERROR(('2a) logm_x(t)'!EI106-'2a) logm_x(t)'!EH106-'2a)answer'!$I106)^2,"")</f>
        <v>9.369227195621607E-4</v>
      </c>
      <c r="AU223" s="32">
        <f>IFERROR(('2a) logm_x(t)'!EJ106-'2a) logm_x(t)'!EI106-'2a)answer'!$I106)^2,"")</f>
        <v>9.0366799204315295E-4</v>
      </c>
      <c r="AV223" s="32">
        <f>IFERROR(('2a) logm_x(t)'!EK106-'2a) logm_x(t)'!EJ106-'2a)answer'!$I106)^2,"")</f>
        <v>8.8079433953705197E-4</v>
      </c>
      <c r="AW223" s="32">
        <f>IFERROR(('2a) logm_x(t)'!EL106-'2a) logm_x(t)'!EK106-'2a)answer'!$I106)^2,"")</f>
        <v>4.8662338745038974E-3</v>
      </c>
      <c r="AX223" s="32">
        <f>IFERROR(('2a) logm_x(t)'!EM106-'2a) logm_x(t)'!EL106-'2a)answer'!$I106)^2,"")</f>
        <v>8.9544136642565053E-3</v>
      </c>
      <c r="AY223" s="32">
        <f>IFERROR(('2a) logm_x(t)'!EN106-'2a) logm_x(t)'!EM106-'2a)answer'!$I106)^2,"")</f>
        <v>1.0200452808074808E-4</v>
      </c>
      <c r="AZ223" s="32">
        <f>IFERROR(('2a) logm_x(t)'!EO106-'2a) logm_x(t)'!EN106-'2a)answer'!$I106)^2,"")</f>
        <v>2.5534823408684189E-4</v>
      </c>
      <c r="BA223" s="32">
        <f>IFERROR(('2a) logm_x(t)'!EP106-'2a) logm_x(t)'!EO106-'2a)answer'!$I106)^2,"")</f>
        <v>5.6904836899122779E-5</v>
      </c>
      <c r="BB223" s="32">
        <f>IFERROR(('2a) logm_x(t)'!EQ106-'2a) logm_x(t)'!EP106-'2a)answer'!$I106)^2,"")</f>
        <v>5.3647578733580762E-6</v>
      </c>
      <c r="BC223" s="32">
        <f>IFERROR(('2a) logm_x(t)'!ER106-'2a) logm_x(t)'!EQ106-'2a)answer'!$I106)^2,"")</f>
        <v>4.2647402149466095E-3</v>
      </c>
      <c r="BD223" s="32">
        <f>IFERROR(('2a) logm_x(t)'!ES106-'2a) logm_x(t)'!ER106-'2a)answer'!$I106)^2,"")</f>
        <v>1.4950547646666451E-2</v>
      </c>
      <c r="BE223" s="32">
        <f>IFERROR(('2a) logm_x(t)'!ET106-'2a) logm_x(t)'!ES106-'2a)answer'!$I106)^2,"")</f>
        <v>6.4720968517846941E-3</v>
      </c>
      <c r="BF223" s="32">
        <f>IFERROR(('2a) logm_x(t)'!EU106-'2a) logm_x(t)'!ET106-'2a)answer'!$I106)^2,"")</f>
        <v>1.1690886883860168E-2</v>
      </c>
      <c r="BG223" s="32">
        <f>IFERROR(('2a) logm_x(t)'!EV106-'2a) logm_x(t)'!EU106-'2a)answer'!$I106)^2,"")</f>
        <v>1.1401332565622469E-4</v>
      </c>
      <c r="BH223" s="32">
        <f>IFERROR(('2a) logm_x(t)'!EW106-'2a) logm_x(t)'!EV106-'2a)answer'!$I106)^2,"")</f>
        <v>1.2874268670652546E-4</v>
      </c>
      <c r="BI223" s="32">
        <f>IFERROR(('2a) logm_x(t)'!EX106-'2a) logm_x(t)'!EW106-'2a)answer'!$I106)^2,"")</f>
        <v>3.1931915090600572E-4</v>
      </c>
      <c r="BJ223" s="32">
        <f>IFERROR(('2a) logm_x(t)'!EY106-'2a) logm_x(t)'!EX106-'2a)answer'!$I106)^2,"")</f>
        <v>1.6194711013295364E-7</v>
      </c>
      <c r="BK223" s="32">
        <f>IFERROR(('2a) logm_x(t)'!EZ106-'2a) logm_x(t)'!EY106-'2a)answer'!$I106)^2,"")</f>
        <v>5.7620221365458964E-3</v>
      </c>
      <c r="BL223" s="32">
        <f>IFERROR(('2a) logm_x(t)'!FA106-'2a) logm_x(t)'!EZ106-'2a)answer'!$I106)^2,"")</f>
        <v>1.5801947685449291E-2</v>
      </c>
      <c r="BM223" s="32">
        <f>IFERROR(('2a) logm_x(t)'!FB106-'2a) logm_x(t)'!FA106-'2a)answer'!$I106)^2,"")</f>
        <v>2.2049934166882851E-3</v>
      </c>
      <c r="BN223" s="32">
        <f>IFERROR(('2a) logm_x(t)'!FC106-'2a) logm_x(t)'!FB106-'2a)answer'!$I106)^2,"")</f>
        <v>1.8549422844019127E-3</v>
      </c>
      <c r="BO223" s="32">
        <f>IFERROR(('2a) logm_x(t)'!FD106-'2a) logm_x(t)'!FC106-'2a)answer'!$I106)^2,"")</f>
        <v>3.2368556341318988E-3</v>
      </c>
      <c r="BP223" s="32">
        <f>IFERROR(('2a) logm_x(t)'!FE106-'2a) logm_x(t)'!FD106-'2a)answer'!$I106)^2,"")</f>
        <v>1.5955330484158756E-3</v>
      </c>
      <c r="BQ223" s="32">
        <f>IFERROR(('2a) logm_x(t)'!FF106-'2a) logm_x(t)'!FE106-'2a)answer'!$I106)^2,"")</f>
        <v>2.1291430641897824E-3</v>
      </c>
      <c r="BR223" s="32">
        <f>IFERROR(('2a) logm_x(t)'!FG106-'2a) logm_x(t)'!FF106-'2a)answer'!$I106)^2,"")</f>
        <v>1.4438777476132592E-2</v>
      </c>
      <c r="BS223" s="32">
        <f>IFERROR(('2a) logm_x(t)'!FH106-'2a) logm_x(t)'!FG106-'2a)answer'!$I106)^2,"")</f>
        <v>9.8821486647149154E-3</v>
      </c>
      <c r="BT223" s="32">
        <f>IFERROR(('2a) logm_x(t)'!FI106-'2a) logm_x(t)'!FH106-'2a)answer'!$I106)^2,"")</f>
        <v>7.4340002797491673E-4</v>
      </c>
      <c r="BU223" s="32">
        <f>IFERROR(('2a) logm_x(t)'!FJ106-'2a) logm_x(t)'!FI106-'2a)answer'!$I106)^2,"")</f>
        <v>2.7653903914466192E-4</v>
      </c>
      <c r="BV223" s="32">
        <f>IFERROR(('2a) logm_x(t)'!FK106-'2a) logm_x(t)'!FJ106-'2a)answer'!$I106)^2,"")</f>
        <v>7.4061353333192918E-4</v>
      </c>
      <c r="BW223" s="32">
        <f>IFERROR(('2a) logm_x(t)'!FL106-'2a) logm_x(t)'!FK106-'2a)answer'!$I106)^2,"")</f>
        <v>4.2687744108089905E-3</v>
      </c>
      <c r="BX223" s="32">
        <f>IFERROR(('2a) logm_x(t)'!FM106-'2a) logm_x(t)'!FL106-'2a)answer'!$I106)^2,"")</f>
        <v>1.5884379081756978E-4</v>
      </c>
      <c r="BY223" s="32">
        <f>IFERROR(('2a) logm_x(t)'!FN106-'2a) logm_x(t)'!FM106-'2a)answer'!$I106)^2,"")</f>
        <v>4.307891515567641E-4</v>
      </c>
      <c r="BZ223" s="32">
        <f>IFERROR(('2a) logm_x(t)'!FO106-'2a) logm_x(t)'!FN106-'2a)answer'!$I106)^2,"")</f>
        <v>1.030875841847541E-4</v>
      </c>
      <c r="CA223" s="32">
        <f>IFERROR(('2a) logm_x(t)'!FP106-'2a) logm_x(t)'!FO106-'2a)answer'!$I106)^2,"")</f>
        <v>1.5847169509141397E-3</v>
      </c>
      <c r="CB223" s="32">
        <f>IFERROR(('2a) logm_x(t)'!FQ106-'2a) logm_x(t)'!FP106-'2a)answer'!$I106)^2,"")</f>
        <v>1.3189326329372301E-4</v>
      </c>
      <c r="CC223" s="32">
        <f>IFERROR(('2a) logm_x(t)'!FR106-'2a) logm_x(t)'!FQ106-'2a)answer'!$I106)^2,"")</f>
        <v>1.436611430582518E-3</v>
      </c>
      <c r="CD223" s="32">
        <f>IFERROR(('2a) logm_x(t)'!FS106-'2a) logm_x(t)'!FR106-'2a)answer'!$I106)^2,"")</f>
        <v>2.2002598338316586E-3</v>
      </c>
      <c r="CE223" s="32">
        <f>IFERROR(('2a) logm_x(t)'!FT106-'2a) logm_x(t)'!FS106-'2a)answer'!$I106)^2,"")</f>
        <v>1.3891345716701075E-3</v>
      </c>
      <c r="CF223" s="32">
        <f>IFERROR(('2a) logm_x(t)'!FU106-'2a) logm_x(t)'!FT106-'2a)answer'!$I106)^2,"")</f>
        <v>8.6465708509146074E-7</v>
      </c>
      <c r="CG223" s="32">
        <f>IFERROR(('2a) logm_x(t)'!FV106-'2a) logm_x(t)'!FU106-'2a)answer'!$I106)^2,"")</f>
        <v>2.1523161167745211E-3</v>
      </c>
      <c r="CH223" s="32">
        <f>IFERROR(('2a) logm_x(t)'!FW106-'2a) logm_x(t)'!FV106-'2a)answer'!$I106)^2,"")</f>
        <v>3.6206302937418666E-4</v>
      </c>
      <c r="CI223" s="32">
        <f>IFERROR(('2a) logm_x(t)'!FX106-'2a) logm_x(t)'!FW106-'2a)answer'!$I106)^2,"")</f>
        <v>6.5375199500514322E-4</v>
      </c>
      <c r="CJ223" s="32">
        <f>IFERROR(('2a) logm_x(t)'!FY106-'2a) logm_x(t)'!FX106-'2a)answer'!$I106)^2,"")</f>
        <v>1.0220311338494418E-3</v>
      </c>
      <c r="CK223" s="32">
        <f>IFERROR(('2a) logm_x(t)'!FZ106-'2a) logm_x(t)'!FY106-'2a)answer'!$I106)^2,"")</f>
        <v>2.3678525285434195E-4</v>
      </c>
      <c r="CL223" s="32">
        <f>IFERROR(('2a) logm_x(t)'!GA106-'2a) logm_x(t)'!FZ106-'2a)answer'!$I106)^2,"")</f>
        <v>2.534281920815049E-3</v>
      </c>
      <c r="CM223" s="32">
        <f>IFERROR(('2a) logm_x(t)'!GB106-'2a) logm_x(t)'!GA106-'2a)answer'!$I106)^2,"")</f>
        <v>3.6496914312733391E-5</v>
      </c>
      <c r="CN223" s="32">
        <f>IFERROR(('2a) logm_x(t)'!GC106-'2a) logm_x(t)'!GB106-'2a)answer'!$I106)^2,"")</f>
        <v>2.0728347600005066E-4</v>
      </c>
    </row>
    <row r="224" spans="1:92" x14ac:dyDescent="0.25">
      <c r="A224" s="31">
        <f t="shared" si="12"/>
        <v>104</v>
      </c>
      <c r="C224" s="32">
        <f>IFERROR(('2a) logm_x(t)'!CR107-'2a) logm_x(t)'!CQ107-'2a)answer'!$I107)^2,"")</f>
        <v>6.0978306197215452E-3</v>
      </c>
      <c r="D224" s="32">
        <f>IFERROR(('2a) logm_x(t)'!CS107-'2a) logm_x(t)'!CR107-'2a)answer'!$I107)^2,"")</f>
        <v>7.092095560029632E-2</v>
      </c>
      <c r="E224" s="32">
        <f>IFERROR(('2a) logm_x(t)'!CT107-'2a) logm_x(t)'!CS107-'2a)answer'!$I107)^2,"")</f>
        <v>1.9629253733463879E-2</v>
      </c>
      <c r="F224" s="32">
        <f>IFERROR(('2a) logm_x(t)'!CU107-'2a) logm_x(t)'!CT107-'2a)answer'!$I107)^2,"")</f>
        <v>2.7079307626732559E-2</v>
      </c>
      <c r="G224" s="32">
        <f>IFERROR(('2a) logm_x(t)'!CV107-'2a) logm_x(t)'!CU107-'2a)answer'!$I107)^2,"")</f>
        <v>7.2634631563763636E-3</v>
      </c>
      <c r="H224" s="32">
        <f>IFERROR(('2a) logm_x(t)'!CW107-'2a) logm_x(t)'!CV107-'2a)answer'!$I107)^2,"")</f>
        <v>4.4783024448455035E-2</v>
      </c>
      <c r="I224" s="32">
        <f>IFERROR(('2a) logm_x(t)'!CX107-'2a) logm_x(t)'!CW107-'2a)answer'!$I107)^2,"")</f>
        <v>3.818507527440512E-6</v>
      </c>
      <c r="J224" s="32">
        <f>IFERROR(('2a) logm_x(t)'!CY107-'2a) logm_x(t)'!CX107-'2a)answer'!$I107)^2,"")</f>
        <v>1.9922403188544491E-2</v>
      </c>
      <c r="K224" s="32">
        <f>IFERROR(('2a) logm_x(t)'!CZ107-'2a) logm_x(t)'!CY107-'2a)answer'!$I107)^2,"")</f>
        <v>0.10504286822219135</v>
      </c>
      <c r="L224" s="32">
        <f>IFERROR(('2a) logm_x(t)'!DA107-'2a) logm_x(t)'!CZ107-'2a)answer'!$I107)^2,"")</f>
        <v>1.1555436035382309E-3</v>
      </c>
      <c r="M224" s="32">
        <f>IFERROR(('2a) logm_x(t)'!DB107-'2a) logm_x(t)'!DA107-'2a)answer'!$I107)^2,"")</f>
        <v>8.9784427818945214E-6</v>
      </c>
      <c r="N224" s="32">
        <f>IFERROR(('2a) logm_x(t)'!DC107-'2a) logm_x(t)'!DB107-'2a)answer'!$I107)^2,"")</f>
        <v>9.5084179069509654E-4</v>
      </c>
      <c r="O224" s="32">
        <f>IFERROR(('2a) logm_x(t)'!DD107-'2a) logm_x(t)'!DC107-'2a)answer'!$I107)^2,"")</f>
        <v>1.5107132101674784E-3</v>
      </c>
      <c r="P224" s="32">
        <f>IFERROR(('2a) logm_x(t)'!DE107-'2a) logm_x(t)'!DD107-'2a)answer'!$I107)^2,"")</f>
        <v>3.0479177518160787E-4</v>
      </c>
      <c r="Q224" s="32">
        <f>IFERROR(('2a) logm_x(t)'!DF107-'2a) logm_x(t)'!DE107-'2a)answer'!$I107)^2,"")</f>
        <v>5.7854388482439173E-3</v>
      </c>
      <c r="R224" s="32">
        <f>IFERROR(('2a) logm_x(t)'!DG107-'2a) logm_x(t)'!DF107-'2a)answer'!$I107)^2,"")</f>
        <v>9.075142483042475E-4</v>
      </c>
      <c r="S224" s="32">
        <f>IFERROR(('2a) logm_x(t)'!DH107-'2a) logm_x(t)'!DG107-'2a)answer'!$I107)^2,"")</f>
        <v>1.186105976655465E-2</v>
      </c>
      <c r="T224" s="32">
        <f>IFERROR(('2a) logm_x(t)'!DI107-'2a) logm_x(t)'!DH107-'2a)answer'!$I107)^2,"")</f>
        <v>6.3416546108444036E-2</v>
      </c>
      <c r="U224" s="32">
        <f>IFERROR(('2a) logm_x(t)'!DJ107-'2a) logm_x(t)'!DI107-'2a)answer'!$I107)^2,"")</f>
        <v>0.12343258736131678</v>
      </c>
      <c r="V224" s="32">
        <f>IFERROR(('2a) logm_x(t)'!DK107-'2a) logm_x(t)'!DJ107-'2a)answer'!$I107)^2,"")</f>
        <v>7.0322258460732701E-2</v>
      </c>
      <c r="W224" s="32">
        <f>IFERROR(('2a) logm_x(t)'!DL107-'2a) logm_x(t)'!DK107-'2a)answer'!$I107)^2,"")</f>
        <v>1.0411663393732347E-2</v>
      </c>
      <c r="X224" s="32">
        <f>IFERROR(('2a) logm_x(t)'!DM107-'2a) logm_x(t)'!DL107-'2a)answer'!$I107)^2,"")</f>
        <v>3.818507527440512E-6</v>
      </c>
      <c r="Y224" s="32">
        <f>IFERROR(('2a) logm_x(t)'!DN107-'2a) logm_x(t)'!DM107-'2a)answer'!$I107)^2,"")</f>
        <v>4.4212686901570894E-3</v>
      </c>
      <c r="Z224" s="32">
        <f>IFERROR(('2a) logm_x(t)'!DO107-'2a) logm_x(t)'!DN107-'2a)answer'!$I107)^2,"")</f>
        <v>1.8297942781108846E-3</v>
      </c>
      <c r="AA224" s="32">
        <f>IFERROR(('2a) logm_x(t)'!DP107-'2a) logm_x(t)'!DO107-'2a)answer'!$I107)^2,"")</f>
        <v>1.0206396568406132E-3</v>
      </c>
      <c r="AB224" s="32">
        <f>IFERROR(('2a) logm_x(t)'!DQ107-'2a) logm_x(t)'!DP107-'2a)answer'!$I107)^2,"")</f>
        <v>2.4664559426474454E-5</v>
      </c>
      <c r="AC224" s="32">
        <f>IFERROR(('2a) logm_x(t)'!DR107-'2a) logm_x(t)'!DQ107-'2a)answer'!$I107)^2,"")</f>
        <v>3.916809746147225E-3</v>
      </c>
      <c r="AD224" s="32">
        <f>IFERROR(('2a) logm_x(t)'!DS107-'2a) logm_x(t)'!DR107-'2a)answer'!$I107)^2,"")</f>
        <v>1.8356318761452519E-2</v>
      </c>
      <c r="AE224" s="32">
        <f>IFERROR(('2a) logm_x(t)'!DT107-'2a) logm_x(t)'!DS107-'2a)answer'!$I107)^2,"")</f>
        <v>1.7312583886091106E-2</v>
      </c>
      <c r="AF224" s="32">
        <f>IFERROR(('2a) logm_x(t)'!DU107-'2a) logm_x(t)'!DT107-'2a)answer'!$I107)^2,"")</f>
        <v>3.818507527440512E-6</v>
      </c>
      <c r="AG224" s="32">
        <f>IFERROR(('2a) logm_x(t)'!DV107-'2a) logm_x(t)'!DU107-'2a)answer'!$I107)^2,"")</f>
        <v>5.3894779901998259E-3</v>
      </c>
      <c r="AH224" s="32">
        <f>IFERROR(('2a) logm_x(t)'!DW107-'2a) logm_x(t)'!DV107-'2a)answer'!$I107)^2,"")</f>
        <v>3.0978440385442418E-3</v>
      </c>
      <c r="AI224" s="32">
        <f>IFERROR(('2a) logm_x(t)'!DX107-'2a) logm_x(t)'!DW107-'2a)answer'!$I107)^2,"")</f>
        <v>3.1856992008945042E-4</v>
      </c>
      <c r="AJ224" s="32">
        <f>IFERROR(('2a) logm_x(t)'!DY107-'2a) logm_x(t)'!DX107-'2a)answer'!$I107)^2,"")</f>
        <v>2.8511322713172379E-3</v>
      </c>
      <c r="AK224" s="32">
        <f>IFERROR(('2a) logm_x(t)'!DZ107-'2a) logm_x(t)'!DY107-'2a)answer'!$I107)^2,"")</f>
        <v>2.7166294144736282E-4</v>
      </c>
      <c r="AL224" s="32">
        <f>IFERROR(('2a) logm_x(t)'!EA107-'2a) logm_x(t)'!DZ107-'2a)answer'!$I107)^2,"")</f>
        <v>3.0479177518160787E-4</v>
      </c>
      <c r="AM224" s="32">
        <f>IFERROR(('2a) logm_x(t)'!EB107-'2a) logm_x(t)'!EA107-'2a)answer'!$I107)^2,"")</f>
        <v>3.9677389371974145E-3</v>
      </c>
      <c r="AN224" s="32">
        <f>IFERROR(('2a) logm_x(t)'!EC107-'2a) logm_x(t)'!EB107-'2a)answer'!$I107)^2,"")</f>
        <v>1.9355625964991411E-2</v>
      </c>
      <c r="AO224" s="32">
        <f>IFERROR(('2a) logm_x(t)'!ED107-'2a) logm_x(t)'!EC107-'2a)answer'!$I107)^2,"")</f>
        <v>1.6158793502898387E-2</v>
      </c>
      <c r="AP224" s="32">
        <f>IFERROR(('2a) logm_x(t)'!EE107-'2a) logm_x(t)'!ED107-'2a)answer'!$I107)^2,"")</f>
        <v>1.4719282702321134E-4</v>
      </c>
      <c r="AQ224" s="32">
        <f>IFERROR(('2a) logm_x(t)'!EF107-'2a) logm_x(t)'!EE107-'2a)answer'!$I107)^2,"")</f>
        <v>1.4498630984800904E-3</v>
      </c>
      <c r="AR224" s="32">
        <f>IFERROR(('2a) logm_x(t)'!EG107-'2a) logm_x(t)'!EF107-'2a)answer'!$I107)^2,"")</f>
        <v>6.8586744136363168E-4</v>
      </c>
      <c r="AS224" s="32">
        <f>IFERROR(('2a) logm_x(t)'!EH107-'2a) logm_x(t)'!EG107-'2a)answer'!$I107)^2,"")</f>
        <v>3.0651577446003103E-4</v>
      </c>
      <c r="AT224" s="32">
        <f>IFERROR(('2a) logm_x(t)'!EI107-'2a) logm_x(t)'!EH107-'2a)answer'!$I107)^2,"")</f>
        <v>3.8704936643695152E-3</v>
      </c>
      <c r="AU224" s="32">
        <f>IFERROR(('2a) logm_x(t)'!EJ107-'2a) logm_x(t)'!EI107-'2a)answer'!$I107)^2,"")</f>
        <v>2.2243405306758908E-3</v>
      </c>
      <c r="AV224" s="32">
        <f>IFERROR(('2a) logm_x(t)'!EK107-'2a) logm_x(t)'!EJ107-'2a)answer'!$I107)^2,"")</f>
        <v>2.5156445992103346E-3</v>
      </c>
      <c r="AW224" s="32">
        <f>IFERROR(('2a) logm_x(t)'!EL107-'2a) logm_x(t)'!EK107-'2a)answer'!$I107)^2,"")</f>
        <v>2.4797946269547847E-2</v>
      </c>
      <c r="AX224" s="32">
        <f>IFERROR(('2a) logm_x(t)'!EM107-'2a) logm_x(t)'!EL107-'2a)answer'!$I107)^2,"")</f>
        <v>3.1999774655787107E-2</v>
      </c>
      <c r="AY224" s="32">
        <f>IFERROR(('2a) logm_x(t)'!EN107-'2a) logm_x(t)'!EM107-'2a)answer'!$I107)^2,"")</f>
        <v>1.0160643519297311E-3</v>
      </c>
      <c r="AZ224" s="32">
        <f>IFERROR(('2a) logm_x(t)'!EO107-'2a) logm_x(t)'!EN107-'2a)answer'!$I107)^2,"")</f>
        <v>5.7993568303243364E-5</v>
      </c>
      <c r="BA224" s="32">
        <f>IFERROR(('2a) logm_x(t)'!EP107-'2a) logm_x(t)'!EO107-'2a)answer'!$I107)^2,"")</f>
        <v>5.095578180923739E-4</v>
      </c>
      <c r="BB224" s="32">
        <f>IFERROR(('2a) logm_x(t)'!EQ107-'2a) logm_x(t)'!EP107-'2a)answer'!$I107)^2,"")</f>
        <v>1.0655090651022457E-4</v>
      </c>
      <c r="BC224" s="32">
        <f>IFERROR(('2a) logm_x(t)'!ER107-'2a) logm_x(t)'!EQ107-'2a)answer'!$I107)^2,"")</f>
        <v>2.1302358520487491E-3</v>
      </c>
      <c r="BD224" s="32">
        <f>IFERROR(('2a) logm_x(t)'!ES107-'2a) logm_x(t)'!ER107-'2a)answer'!$I107)^2,"")</f>
        <v>9.0598251496318873E-3</v>
      </c>
      <c r="BE224" s="32">
        <f>IFERROR(('2a) logm_x(t)'!ET107-'2a) logm_x(t)'!ES107-'2a)answer'!$I107)^2,"")</f>
        <v>3.1217906054564889E-3</v>
      </c>
      <c r="BF224" s="32">
        <f>IFERROR(('2a) logm_x(t)'!EU107-'2a) logm_x(t)'!ET107-'2a)answer'!$I107)^2,"")</f>
        <v>4.5705288599671478E-3</v>
      </c>
      <c r="BG224" s="32">
        <f>IFERROR(('2a) logm_x(t)'!EV107-'2a) logm_x(t)'!EU107-'2a)answer'!$I107)^2,"")</f>
        <v>3.9638617684485027E-4</v>
      </c>
      <c r="BH224" s="32">
        <f>IFERROR(('2a) logm_x(t)'!EW107-'2a) logm_x(t)'!EV107-'2a)answer'!$I107)^2,"")</f>
        <v>1.1395430762391649E-4</v>
      </c>
      <c r="BI224" s="32">
        <f>IFERROR(('2a) logm_x(t)'!EX107-'2a) logm_x(t)'!EW107-'2a)answer'!$I107)^2,"")</f>
        <v>1.4558072196574156E-4</v>
      </c>
      <c r="BJ224" s="32">
        <f>IFERROR(('2a) logm_x(t)'!EY107-'2a) logm_x(t)'!EX107-'2a)answer'!$I107)^2,"")</f>
        <v>3.6316062544914231E-4</v>
      </c>
      <c r="BK224" s="32">
        <f>IFERROR(('2a) logm_x(t)'!EZ107-'2a) logm_x(t)'!EY107-'2a)answer'!$I107)^2,"")</f>
        <v>3.3343971173779743E-3</v>
      </c>
      <c r="BL224" s="32">
        <f>IFERROR(('2a) logm_x(t)'!FA107-'2a) logm_x(t)'!EZ107-'2a)answer'!$I107)^2,"")</f>
        <v>1.126093633862644E-2</v>
      </c>
      <c r="BM224" s="32">
        <f>IFERROR(('2a) logm_x(t)'!FB107-'2a) logm_x(t)'!FA107-'2a)answer'!$I107)^2,"")</f>
        <v>1.0620901367680521E-3</v>
      </c>
      <c r="BN224" s="32">
        <f>IFERROR(('2a) logm_x(t)'!FC107-'2a) logm_x(t)'!FB107-'2a)answer'!$I107)^2,"")</f>
        <v>3.3311287144834984E-3</v>
      </c>
      <c r="BO224" s="32">
        <f>IFERROR(('2a) logm_x(t)'!FD107-'2a) logm_x(t)'!FC107-'2a)answer'!$I107)^2,"")</f>
        <v>5.5897940296855755E-3</v>
      </c>
      <c r="BP224" s="32">
        <f>IFERROR(('2a) logm_x(t)'!FE107-'2a) logm_x(t)'!FD107-'2a)answer'!$I107)^2,"")</f>
        <v>2.6706213409065298E-3</v>
      </c>
      <c r="BQ224" s="32">
        <f>IFERROR(('2a) logm_x(t)'!FF107-'2a) logm_x(t)'!FE107-'2a)answer'!$I107)^2,"")</f>
        <v>2.921317325060836E-3</v>
      </c>
      <c r="BR224" s="32">
        <f>IFERROR(('2a) logm_x(t)'!FG107-'2a) logm_x(t)'!FF107-'2a)answer'!$I107)^2,"")</f>
        <v>1.4786554085856612E-2</v>
      </c>
      <c r="BS224" s="32">
        <f>IFERROR(('2a) logm_x(t)'!FH107-'2a) logm_x(t)'!FG107-'2a)answer'!$I107)^2,"")</f>
        <v>8.3897142325144274E-3</v>
      </c>
      <c r="BT224" s="32">
        <f>IFERROR(('2a) logm_x(t)'!FI107-'2a) logm_x(t)'!FH107-'2a)answer'!$I107)^2,"")</f>
        <v>8.1600684892698143E-4</v>
      </c>
      <c r="BU224" s="32">
        <f>IFERROR(('2a) logm_x(t)'!FJ107-'2a) logm_x(t)'!FI107-'2a)answer'!$I107)^2,"")</f>
        <v>1.8209389704040491E-4</v>
      </c>
      <c r="BV224" s="32">
        <f>IFERROR(('2a) logm_x(t)'!FK107-'2a) logm_x(t)'!FJ107-'2a)answer'!$I107)^2,"")</f>
        <v>7.2624643127475836E-4</v>
      </c>
      <c r="BW224" s="32">
        <f>IFERROR(('2a) logm_x(t)'!FL107-'2a) logm_x(t)'!FK107-'2a)answer'!$I107)^2,"")</f>
        <v>3.1235943008341344E-3</v>
      </c>
      <c r="BX224" s="32">
        <f>IFERROR(('2a) logm_x(t)'!FM107-'2a) logm_x(t)'!FL107-'2a)answer'!$I107)^2,"")</f>
        <v>2.9775910311841039E-5</v>
      </c>
      <c r="BY224" s="32">
        <f>IFERROR(('2a) logm_x(t)'!FN107-'2a) logm_x(t)'!FM107-'2a)answer'!$I107)^2,"")</f>
        <v>3.2032653305237298E-4</v>
      </c>
      <c r="BZ224" s="32">
        <f>IFERROR(('2a) logm_x(t)'!FO107-'2a) logm_x(t)'!FN107-'2a)answer'!$I107)^2,"")</f>
        <v>3.7780045980558306E-4</v>
      </c>
      <c r="CA224" s="32">
        <f>IFERROR(('2a) logm_x(t)'!FP107-'2a) logm_x(t)'!FO107-'2a)answer'!$I107)^2,"")</f>
        <v>1.5461477155840919E-3</v>
      </c>
      <c r="CB224" s="32">
        <f>IFERROR(('2a) logm_x(t)'!FQ107-'2a) logm_x(t)'!FP107-'2a)answer'!$I107)^2,"")</f>
        <v>1.4289314028155542E-4</v>
      </c>
      <c r="CC224" s="32">
        <f>IFERROR(('2a) logm_x(t)'!FR107-'2a) logm_x(t)'!FQ107-'2a)answer'!$I107)^2,"")</f>
        <v>1.7910995124704018E-3</v>
      </c>
      <c r="CD224" s="32">
        <f>IFERROR(('2a) logm_x(t)'!FS107-'2a) logm_x(t)'!FR107-'2a)answer'!$I107)^2,"")</f>
        <v>2.7125406816283651E-3</v>
      </c>
      <c r="CE224" s="32">
        <f>IFERROR(('2a) logm_x(t)'!FT107-'2a) logm_x(t)'!FS107-'2a)answer'!$I107)^2,"")</f>
        <v>9.4380484045872813E-4</v>
      </c>
      <c r="CF224" s="32">
        <f>IFERROR(('2a) logm_x(t)'!FU107-'2a) logm_x(t)'!FT107-'2a)answer'!$I107)^2,"")</f>
        <v>1.2019163588705979E-4</v>
      </c>
      <c r="CG224" s="32">
        <f>IFERROR(('2a) logm_x(t)'!FV107-'2a) logm_x(t)'!FU107-'2a)answer'!$I107)^2,"")</f>
        <v>2.4897708453540278E-3</v>
      </c>
      <c r="CH224" s="32">
        <f>IFERROR(('2a) logm_x(t)'!FW107-'2a) logm_x(t)'!FV107-'2a)answer'!$I107)^2,"")</f>
        <v>1.5151915185250257E-4</v>
      </c>
      <c r="CI224" s="32">
        <f>IFERROR(('2a) logm_x(t)'!FX107-'2a) logm_x(t)'!FW107-'2a)answer'!$I107)^2,"")</f>
        <v>5.1656215877594544E-4</v>
      </c>
      <c r="CJ224" s="32">
        <f>IFERROR(('2a) logm_x(t)'!FY107-'2a) logm_x(t)'!FX107-'2a)answer'!$I107)^2,"")</f>
        <v>5.2937700845947632E-4</v>
      </c>
      <c r="CK224" s="32">
        <f>IFERROR(('2a) logm_x(t)'!FZ107-'2a) logm_x(t)'!FY107-'2a)answer'!$I107)^2,"")</f>
        <v>4.1901258018399267E-4</v>
      </c>
      <c r="CL224" s="32">
        <f>IFERROR(('2a) logm_x(t)'!GA107-'2a) logm_x(t)'!FZ107-'2a)answer'!$I107)^2,"")</f>
        <v>2.0342803592015252E-3</v>
      </c>
      <c r="CM224" s="32">
        <f>IFERROR(('2a) logm_x(t)'!GB107-'2a) logm_x(t)'!GA107-'2a)answer'!$I107)^2,"")</f>
        <v>1.272593145527765E-6</v>
      </c>
      <c r="CN224" s="32">
        <f>IFERROR(('2a) logm_x(t)'!GC107-'2a) logm_x(t)'!GB107-'2a)answer'!$I107)^2,"")</f>
        <v>4.5010234424284264E-4</v>
      </c>
    </row>
    <row r="225" spans="1:92" x14ac:dyDescent="0.25">
      <c r="A225" s="31">
        <f t="shared" si="12"/>
        <v>105</v>
      </c>
      <c r="C225" s="32">
        <f>IFERROR(('2a) logm_x(t)'!CR108-'2a) logm_x(t)'!CQ108-'2a)answer'!$I108)^2,"")</f>
        <v>1.228590066139356E-2</v>
      </c>
      <c r="D225" s="32">
        <f>IFERROR(('2a) logm_x(t)'!CS108-'2a) logm_x(t)'!CR108-'2a)answer'!$I108)^2,"")</f>
        <v>4.868935635846576E-2</v>
      </c>
      <c r="E225" s="32">
        <f>IFERROR(('2a) logm_x(t)'!CT108-'2a) logm_x(t)'!CS108-'2a)answer'!$I108)^2,"")</f>
        <v>1.6294534282270859E-2</v>
      </c>
      <c r="F225" s="32">
        <f>IFERROR(('2a) logm_x(t)'!CU108-'2a) logm_x(t)'!CT108-'2a)answer'!$I108)^2,"")</f>
        <v>1.4993076370009004E-2</v>
      </c>
      <c r="G225" s="32">
        <f>IFERROR(('2a) logm_x(t)'!CV108-'2a) logm_x(t)'!CU108-'2a)answer'!$I108)^2,"")</f>
        <v>3.7993820130558556E-4</v>
      </c>
      <c r="H225" s="32">
        <f>IFERROR(('2a) logm_x(t)'!CW108-'2a) logm_x(t)'!CV108-'2a)answer'!$I108)^2,"")</f>
        <v>4.868935635846576E-2</v>
      </c>
      <c r="I225" s="32">
        <f>IFERROR(('2a) logm_x(t)'!CX108-'2a) logm_x(t)'!CW108-'2a)answer'!$I108)^2,"")</f>
        <v>6.1846875096300474E-6</v>
      </c>
      <c r="J225" s="32">
        <f>IFERROR(('2a) logm_x(t)'!CY108-'2a) logm_x(t)'!CX108-'2a)answer'!$I108)^2,"")</f>
        <v>6.1846875096300474E-6</v>
      </c>
      <c r="K225" s="32">
        <f>IFERROR(('2a) logm_x(t)'!CZ108-'2a) logm_x(t)'!CY108-'2a)answer'!$I108)^2,"")</f>
        <v>1.6294534282270859E-2</v>
      </c>
      <c r="L225" s="32">
        <f>IFERROR(('2a) logm_x(t)'!DA108-'2a) logm_x(t)'!CZ108-'2a)answer'!$I108)^2,"")</f>
        <v>2.670527562103839E-3</v>
      </c>
      <c r="M225" s="32">
        <f>IFERROR(('2a) logm_x(t)'!DB108-'2a) logm_x(t)'!DA108-'2a)answer'!$I108)^2,"")</f>
        <v>8.3896844207109869E-2</v>
      </c>
      <c r="N225" s="32">
        <f>IFERROR(('2a) logm_x(t)'!DC108-'2a) logm_x(t)'!DB108-'2a)answer'!$I108)^2,"")</f>
        <v>3.8504032890830067E-3</v>
      </c>
      <c r="O225" s="32">
        <f>IFERROR(('2a) logm_x(t)'!DD108-'2a) logm_x(t)'!DC108-'2a)answer'!$I108)^2,"")</f>
        <v>9.6082394632066581E-2</v>
      </c>
      <c r="P225" s="32">
        <f>IFERROR(('2a) logm_x(t)'!DE108-'2a) logm_x(t)'!DD108-'2a)answer'!$I108)^2,"")</f>
        <v>9.906403777154224E-4</v>
      </c>
      <c r="Q225" s="32">
        <f>IFERROR(('2a) logm_x(t)'!DF108-'2a) logm_x(t)'!DE108-'2a)answer'!$I108)^2,"")</f>
        <v>3.6835186728028731E-3</v>
      </c>
      <c r="R225" s="32">
        <f>IFERROR(('2a) logm_x(t)'!DG108-'2a) logm_x(t)'!DF108-'2a)answer'!$I108)^2,"")</f>
        <v>2.8478724730656249E-4</v>
      </c>
      <c r="S225" s="32">
        <f>IFERROR(('2a) logm_x(t)'!DH108-'2a) logm_x(t)'!DG108-'2a)answer'!$I108)^2,"")</f>
        <v>1.0582980140807236E-2</v>
      </c>
      <c r="T225" s="32">
        <f>IFERROR(('2a) logm_x(t)'!DI108-'2a) logm_x(t)'!DH108-'2a)answer'!$I108)^2,"")</f>
        <v>0.26348975033679672</v>
      </c>
      <c r="U225" s="32">
        <f>IFERROR(('2a) logm_x(t)'!DJ108-'2a) logm_x(t)'!DI108-'2a)answer'!$I108)^2,"")</f>
        <v>0.25840825483004909</v>
      </c>
      <c r="V225" s="32">
        <f>IFERROR(('2a) logm_x(t)'!DK108-'2a) logm_x(t)'!DJ108-'2a)answer'!$I108)^2,"")</f>
        <v>6.1846875096300474E-6</v>
      </c>
      <c r="W225" s="32">
        <f>IFERROR(('2a) logm_x(t)'!DL108-'2a) logm_x(t)'!DK108-'2a)answer'!$I108)^2,"")</f>
        <v>6.1846875096300474E-6</v>
      </c>
      <c r="X225" s="32">
        <f>IFERROR(('2a) logm_x(t)'!DM108-'2a) logm_x(t)'!DL108-'2a)answer'!$I108)^2,"")</f>
        <v>6.1846875096300474E-6</v>
      </c>
      <c r="Y225" s="32">
        <f>IFERROR(('2a) logm_x(t)'!DN108-'2a) logm_x(t)'!DM108-'2a)answer'!$I108)^2,"")</f>
        <v>1.6294534282270859E-2</v>
      </c>
      <c r="Z225" s="32">
        <f>IFERROR(('2a) logm_x(t)'!DO108-'2a) logm_x(t)'!DN108-'2a)answer'!$I108)^2,"")</f>
        <v>1.5049459800998257E-2</v>
      </c>
      <c r="AA225" s="32">
        <f>IFERROR(('2a) logm_x(t)'!DP108-'2a) logm_x(t)'!DO108-'2a)answer'!$I108)^2,"")</f>
        <v>6.1846875096300474E-6</v>
      </c>
      <c r="AB225" s="32">
        <f>IFERROR(('2a) logm_x(t)'!DQ108-'2a) logm_x(t)'!DP108-'2a)answer'!$I108)^2,"")</f>
        <v>1.6294534282270859E-2</v>
      </c>
      <c r="AC225" s="32">
        <f>IFERROR(('2a) logm_x(t)'!DR108-'2a) logm_x(t)'!DQ108-'2a)answer'!$I108)^2,"")</f>
        <v>6.0831351206910916E-3</v>
      </c>
      <c r="AD225" s="32">
        <f>IFERROR(('2a) logm_x(t)'!DS108-'2a) logm_x(t)'!DR108-'2a)answer'!$I108)^2,"")</f>
        <v>1.3957315868559993E-2</v>
      </c>
      <c r="AE225" s="32">
        <f>IFERROR(('2a) logm_x(t)'!DT108-'2a) logm_x(t)'!DS108-'2a)answer'!$I108)^2,"")</f>
        <v>6.0149028080532154E-3</v>
      </c>
      <c r="AF225" s="32">
        <f>IFERROR(('2a) logm_x(t)'!DU108-'2a) logm_x(t)'!DT108-'2a)answer'!$I108)^2,"")</f>
        <v>6.1846875096300474E-6</v>
      </c>
      <c r="AG225" s="32">
        <f>IFERROR(('2a) logm_x(t)'!DV108-'2a) logm_x(t)'!DU108-'2a)answer'!$I108)^2,"")</f>
        <v>6.1846875096300474E-6</v>
      </c>
      <c r="AH225" s="32">
        <f>IFERROR(('2a) logm_x(t)'!DW108-'2a) logm_x(t)'!DV108-'2a)answer'!$I108)^2,"")</f>
        <v>6.1846875096300474E-6</v>
      </c>
      <c r="AI225" s="32">
        <f>IFERROR(('2a) logm_x(t)'!DX108-'2a) logm_x(t)'!DW108-'2a)answer'!$I108)^2,"")</f>
        <v>6.1846875096300474E-6</v>
      </c>
      <c r="AJ225" s="32">
        <f>IFERROR(('2a) logm_x(t)'!DY108-'2a) logm_x(t)'!DX108-'2a)answer'!$I108)^2,"")</f>
        <v>6.1846875096300474E-6</v>
      </c>
      <c r="AK225" s="32">
        <f>IFERROR(('2a) logm_x(t)'!DZ108-'2a) logm_x(t)'!DY108-'2a)answer'!$I108)^2,"")</f>
        <v>1.3293198160166764E-2</v>
      </c>
      <c r="AL225" s="32">
        <f>IFERROR(('2a) logm_x(t)'!EA108-'2a) logm_x(t)'!DZ108-'2a)answer'!$I108)^2,"")</f>
        <v>7.5306675956887628E-2</v>
      </c>
      <c r="AM225" s="32">
        <f>IFERROR(('2a) logm_x(t)'!EB108-'2a) logm_x(t)'!EA108-'2a)answer'!$I108)^2,"")</f>
        <v>1.0333404797432151E-2</v>
      </c>
      <c r="AN225" s="32">
        <f>IFERROR(('2a) logm_x(t)'!EC108-'2a) logm_x(t)'!EB108-'2a)answer'!$I108)^2,"")</f>
        <v>3.3451183700221581E-3</v>
      </c>
      <c r="AO225" s="32">
        <f>IFERROR(('2a) logm_x(t)'!ED108-'2a) logm_x(t)'!EC108-'2a)answer'!$I108)^2,"")</f>
        <v>1.3309634021492026E-4</v>
      </c>
      <c r="AP225" s="32">
        <f>IFERROR(('2a) logm_x(t)'!EE108-'2a) logm_x(t)'!ED108-'2a)answer'!$I108)^2,"")</f>
        <v>2.0406060837854109E-4</v>
      </c>
      <c r="AQ225" s="32">
        <f>IFERROR(('2a) logm_x(t)'!EF108-'2a) logm_x(t)'!EE108-'2a)answer'!$I108)^2,"")</f>
        <v>1.3184935390607438E-3</v>
      </c>
      <c r="AR225" s="32">
        <f>IFERROR(('2a) logm_x(t)'!EG108-'2a) logm_x(t)'!EF108-'2a)answer'!$I108)^2,"")</f>
        <v>5.2275131829970756E-6</v>
      </c>
      <c r="AS225" s="32">
        <f>IFERROR(('2a) logm_x(t)'!EH108-'2a) logm_x(t)'!EG108-'2a)answer'!$I108)^2,"")</f>
        <v>5.4144321173803089E-3</v>
      </c>
      <c r="AT225" s="32">
        <f>IFERROR(('2a) logm_x(t)'!EI108-'2a) logm_x(t)'!EH108-'2a)answer'!$I108)^2,"")</f>
        <v>5.7997704725870937E-3</v>
      </c>
      <c r="AU225" s="32">
        <f>IFERROR(('2a) logm_x(t)'!EJ108-'2a) logm_x(t)'!EI108-'2a)answer'!$I108)^2,"")</f>
        <v>8.8580522379536376E-3</v>
      </c>
      <c r="AV225" s="32">
        <f>IFERROR(('2a) logm_x(t)'!EK108-'2a) logm_x(t)'!EJ108-'2a)answer'!$I108)^2,"")</f>
        <v>3.0936653399332532E-3</v>
      </c>
      <c r="AW225" s="32">
        <f>IFERROR(('2a) logm_x(t)'!EL108-'2a) logm_x(t)'!EK108-'2a)answer'!$I108)^2,"")</f>
        <v>1.7998835109358946E-4</v>
      </c>
      <c r="AX225" s="32">
        <f>IFERROR(('2a) logm_x(t)'!EM108-'2a) logm_x(t)'!EL108-'2a)answer'!$I108)^2,"")</f>
        <v>2.4666582618652318E-3</v>
      </c>
      <c r="AY225" s="32">
        <f>IFERROR(('2a) logm_x(t)'!EN108-'2a) logm_x(t)'!EM108-'2a)answer'!$I108)^2,"")</f>
        <v>2.5508183529899093E-3</v>
      </c>
      <c r="AZ225" s="32">
        <f>IFERROR(('2a) logm_x(t)'!EO108-'2a) logm_x(t)'!EN108-'2a)answer'!$I108)^2,"")</f>
        <v>6.9074219418185701E-6</v>
      </c>
      <c r="BA225" s="32">
        <f>IFERROR(('2a) logm_x(t)'!EP108-'2a) logm_x(t)'!EO108-'2a)answer'!$I108)^2,"")</f>
        <v>3.6716975511564961E-3</v>
      </c>
      <c r="BB225" s="32">
        <f>IFERROR(('2a) logm_x(t)'!EQ108-'2a) logm_x(t)'!EP108-'2a)answer'!$I108)^2,"")</f>
        <v>1.6283852278194393E-3</v>
      </c>
      <c r="BC225" s="32">
        <f>IFERROR(('2a) logm_x(t)'!ER108-'2a) logm_x(t)'!EQ108-'2a)answer'!$I108)^2,"")</f>
        <v>8.6161606801803577E-3</v>
      </c>
      <c r="BD225" s="32">
        <f>IFERROR(('2a) logm_x(t)'!ES108-'2a) logm_x(t)'!ER108-'2a)answer'!$I108)^2,"")</f>
        <v>2.5996819474218565E-2</v>
      </c>
      <c r="BE225" s="32">
        <f>IFERROR(('2a) logm_x(t)'!ET108-'2a) logm_x(t)'!ES108-'2a)answer'!$I108)^2,"")</f>
        <v>3.1559707538172817E-3</v>
      </c>
      <c r="BF225" s="32">
        <f>IFERROR(('2a) logm_x(t)'!EU108-'2a) logm_x(t)'!ET108-'2a)answer'!$I108)^2,"")</f>
        <v>7.710010940179029E-3</v>
      </c>
      <c r="BG225" s="32">
        <f>IFERROR(('2a) logm_x(t)'!EV108-'2a) logm_x(t)'!EU108-'2a)answer'!$I108)^2,"")</f>
        <v>4.8496240665347524E-7</v>
      </c>
      <c r="BH225" s="32">
        <f>IFERROR(('2a) logm_x(t)'!EW108-'2a) logm_x(t)'!EV108-'2a)answer'!$I108)^2,"")</f>
        <v>2.4962242415790996E-5</v>
      </c>
      <c r="BI225" s="32">
        <f>IFERROR(('2a) logm_x(t)'!EX108-'2a) logm_x(t)'!EW108-'2a)answer'!$I108)^2,"")</f>
        <v>1.4579264335343406E-4</v>
      </c>
      <c r="BJ225" s="32">
        <f>IFERROR(('2a) logm_x(t)'!EY108-'2a) logm_x(t)'!EX108-'2a)answer'!$I108)^2,"")</f>
        <v>1.8832008302053119E-4</v>
      </c>
      <c r="BK225" s="32">
        <f>IFERROR(('2a) logm_x(t)'!EZ108-'2a) logm_x(t)'!EY108-'2a)answer'!$I108)^2,"")</f>
        <v>1.018893565573711E-2</v>
      </c>
      <c r="BL225" s="32">
        <f>IFERROR(('2a) logm_x(t)'!FA108-'2a) logm_x(t)'!EZ108-'2a)answer'!$I108)^2,"")</f>
        <v>1.882919040271799E-2</v>
      </c>
      <c r="BM225" s="32">
        <f>IFERROR(('2a) logm_x(t)'!FB108-'2a) logm_x(t)'!FA108-'2a)answer'!$I108)^2,"")</f>
        <v>2.0711532692606048E-3</v>
      </c>
      <c r="BN225" s="32">
        <f>IFERROR(('2a) logm_x(t)'!FC108-'2a) logm_x(t)'!FB108-'2a)answer'!$I108)^2,"")</f>
        <v>1.2022916153578264E-3</v>
      </c>
      <c r="BO225" s="32">
        <f>IFERROR(('2a) logm_x(t)'!FD108-'2a) logm_x(t)'!FC108-'2a)answer'!$I108)^2,"")</f>
        <v>3.257176449676406E-3</v>
      </c>
      <c r="BP225" s="32">
        <f>IFERROR(('2a) logm_x(t)'!FE108-'2a) logm_x(t)'!FD108-'2a)answer'!$I108)^2,"")</f>
        <v>2.1882477376821592E-3</v>
      </c>
      <c r="BQ225" s="32">
        <f>IFERROR(('2a) logm_x(t)'!FF108-'2a) logm_x(t)'!FE108-'2a)answer'!$I108)^2,"")</f>
        <v>2.1198553192008653E-3</v>
      </c>
      <c r="BR225" s="32">
        <f>IFERROR(('2a) logm_x(t)'!FG108-'2a) logm_x(t)'!FF108-'2a)answer'!$I108)^2,"")</f>
        <v>1.2494567413797047E-2</v>
      </c>
      <c r="BS225" s="32">
        <f>IFERROR(('2a) logm_x(t)'!FH108-'2a) logm_x(t)'!FG108-'2a)answer'!$I108)^2,"")</f>
        <v>6.9302727665767842E-3</v>
      </c>
      <c r="BT225" s="32">
        <f>IFERROR(('2a) logm_x(t)'!FI108-'2a) logm_x(t)'!FH108-'2a)answer'!$I108)^2,"")</f>
        <v>2.2133025315590241E-3</v>
      </c>
      <c r="BU225" s="32">
        <f>IFERROR(('2a) logm_x(t)'!FJ108-'2a) logm_x(t)'!FI108-'2a)answer'!$I108)^2,"")</f>
        <v>3.3199489717561885E-4</v>
      </c>
      <c r="BV225" s="32">
        <f>IFERROR(('2a) logm_x(t)'!FK108-'2a) logm_x(t)'!FJ108-'2a)answer'!$I108)^2,"")</f>
        <v>6.7528586635584302E-5</v>
      </c>
      <c r="BW225" s="32">
        <f>IFERROR(('2a) logm_x(t)'!FL108-'2a) logm_x(t)'!FK108-'2a)answer'!$I108)^2,"")</f>
        <v>2.0553517170478954E-3</v>
      </c>
      <c r="BX225" s="32">
        <f>IFERROR(('2a) logm_x(t)'!FM108-'2a) logm_x(t)'!FL108-'2a)answer'!$I108)^2,"")</f>
        <v>1.6709759966421325E-5</v>
      </c>
      <c r="BY225" s="32">
        <f>IFERROR(('2a) logm_x(t)'!FN108-'2a) logm_x(t)'!FM108-'2a)answer'!$I108)^2,"")</f>
        <v>6.2165155014074836E-4</v>
      </c>
      <c r="BZ225" s="32">
        <f>IFERROR(('2a) logm_x(t)'!FO108-'2a) logm_x(t)'!FN108-'2a)answer'!$I108)^2,"")</f>
        <v>1.2850968155738059E-4</v>
      </c>
      <c r="CA225" s="32">
        <f>IFERROR(('2a) logm_x(t)'!FP108-'2a) logm_x(t)'!FO108-'2a)answer'!$I108)^2,"")</f>
        <v>1.7936497013783005E-3</v>
      </c>
      <c r="CB225" s="32">
        <f>IFERROR(('2a) logm_x(t)'!FQ108-'2a) logm_x(t)'!FP108-'2a)answer'!$I108)^2,"")</f>
        <v>6.6059283373258993E-5</v>
      </c>
      <c r="CC225" s="32">
        <f>IFERROR(('2a) logm_x(t)'!FR108-'2a) logm_x(t)'!FQ108-'2a)answer'!$I108)^2,"")</f>
        <v>1.0199100408860987E-3</v>
      </c>
      <c r="CD225" s="32">
        <f>IFERROR(('2a) logm_x(t)'!FS108-'2a) logm_x(t)'!FR108-'2a)answer'!$I108)^2,"")</f>
        <v>2.0221118660830734E-3</v>
      </c>
      <c r="CE225" s="32">
        <f>IFERROR(('2a) logm_x(t)'!FT108-'2a) logm_x(t)'!FS108-'2a)answer'!$I108)^2,"")</f>
        <v>1.0316061348945894E-3</v>
      </c>
      <c r="CF225" s="32">
        <f>IFERROR(('2a) logm_x(t)'!FU108-'2a) logm_x(t)'!FT108-'2a)answer'!$I108)^2,"")</f>
        <v>2.5534719844005611E-5</v>
      </c>
      <c r="CG225" s="32">
        <f>IFERROR(('2a) logm_x(t)'!FV108-'2a) logm_x(t)'!FU108-'2a)answer'!$I108)^2,"")</f>
        <v>1.288727049264245E-3</v>
      </c>
      <c r="CH225" s="32">
        <f>IFERROR(('2a) logm_x(t)'!FW108-'2a) logm_x(t)'!FV108-'2a)answer'!$I108)^2,"")</f>
        <v>6.0145349344097509E-4</v>
      </c>
      <c r="CI225" s="32">
        <f>IFERROR(('2a) logm_x(t)'!FX108-'2a) logm_x(t)'!FW108-'2a)answer'!$I108)^2,"")</f>
        <v>8.4032547894302917E-4</v>
      </c>
      <c r="CJ225" s="32">
        <f>IFERROR(('2a) logm_x(t)'!FY108-'2a) logm_x(t)'!FX108-'2a)answer'!$I108)^2,"")</f>
        <v>6.3902209895151543E-4</v>
      </c>
      <c r="CK225" s="32">
        <f>IFERROR(('2a) logm_x(t)'!FZ108-'2a) logm_x(t)'!FY108-'2a)answer'!$I108)^2,"")</f>
        <v>1.6757167853091463E-4</v>
      </c>
      <c r="CL225" s="32">
        <f>IFERROR(('2a) logm_x(t)'!GA108-'2a) logm_x(t)'!FZ108-'2a)answer'!$I108)^2,"")</f>
        <v>2.5373886792485413E-3</v>
      </c>
      <c r="CM225" s="32">
        <f>IFERROR(('2a) logm_x(t)'!GB108-'2a) logm_x(t)'!GA108-'2a)answer'!$I108)^2,"")</f>
        <v>1.69449665535374E-4</v>
      </c>
      <c r="CN225" s="32">
        <f>IFERROR(('2a) logm_x(t)'!GC108-'2a) logm_x(t)'!GB108-'2a)answer'!$I108)^2,"")</f>
        <v>1.0050645636294569E-4</v>
      </c>
    </row>
    <row r="226" spans="1:92" x14ac:dyDescent="0.25">
      <c r="A226" s="31">
        <f t="shared" si="12"/>
        <v>106</v>
      </c>
      <c r="C226" s="32">
        <f>IFERROR(('2a) logm_x(t)'!CR109-'2a) logm_x(t)'!CQ109-'2a)answer'!$I109)^2,"")</f>
        <v>1.1952228429136574E-2</v>
      </c>
      <c r="D226" s="32">
        <f>IFERROR(('2a) logm_x(t)'!CS109-'2a) logm_x(t)'!CR109-'2a)answer'!$I109)^2,"")</f>
        <v>1.5193953422836337E-2</v>
      </c>
      <c r="E226" s="32">
        <f>IFERROR(('2a) logm_x(t)'!CT109-'2a) logm_x(t)'!CS109-'2a)answer'!$I109)^2,"")</f>
        <v>3.6076726561715573E-6</v>
      </c>
      <c r="F226" s="32">
        <f>IFERROR(('2a) logm_x(t)'!CU109-'2a) logm_x(t)'!CT109-'2a)answer'!$I109)^2,"")</f>
        <v>6.4117236473133027E-2</v>
      </c>
      <c r="G226" s="32">
        <f>IFERROR(('2a) logm_x(t)'!CV109-'2a) logm_x(t)'!CU109-'2a)answer'!$I109)^2,"")</f>
        <v>1.5438534127911711E-2</v>
      </c>
      <c r="H226" s="32">
        <f>IFERROR(('2a) logm_x(t)'!CW109-'2a) logm_x(t)'!CV109-'2a)answer'!$I109)^2,"")</f>
        <v>1.5193953422836337E-2</v>
      </c>
      <c r="I226" s="32">
        <f>IFERROR(('2a) logm_x(t)'!CX109-'2a) logm_x(t)'!CW109-'2a)answer'!$I109)^2,"")</f>
        <v>0.26288693711859684</v>
      </c>
      <c r="J226" s="32">
        <f>IFERROR(('2a) logm_x(t)'!CY109-'2a) logm_x(t)'!CX109-'2a)answer'!$I109)^2,"")</f>
        <v>0.25900591401854206</v>
      </c>
      <c r="K226" s="32">
        <f>IFERROR(('2a) logm_x(t)'!CZ109-'2a) logm_x(t)'!CY109-'2a)answer'!$I109)^2,"")</f>
        <v>3.6076726561715573E-6</v>
      </c>
      <c r="L226" s="32">
        <f>IFERROR(('2a) logm_x(t)'!DA109-'2a) logm_x(t)'!CZ109-'2a)answer'!$I109)^2,"")</f>
        <v>1.9937851232525956E-2</v>
      </c>
      <c r="M226" s="32">
        <f>IFERROR(('2a) logm_x(t)'!DB109-'2a) logm_x(t)'!DA109-'2a)answer'!$I109)^2,"")</f>
        <v>0.18721397579218785</v>
      </c>
      <c r="N226" s="32">
        <f>IFERROR(('2a) logm_x(t)'!DC109-'2a) logm_x(t)'!DB109-'2a)answer'!$I109)^2,"")</f>
        <v>5.0644324284190433E-2</v>
      </c>
      <c r="O226" s="32">
        <f>IFERROR(('2a) logm_x(t)'!DD109-'2a) logm_x(t)'!DC109-'2a)answer'!$I109)^2,"")</f>
        <v>0.25900591401854206</v>
      </c>
      <c r="P226" s="32">
        <f>IFERROR(('2a) logm_x(t)'!DE109-'2a) logm_x(t)'!DD109-'2a)answer'!$I109)^2,"")</f>
        <v>6.2207862596496681E-2</v>
      </c>
      <c r="Q226" s="32">
        <f>IFERROR(('2a) logm_x(t)'!DF109-'2a) logm_x(t)'!DE109-'2a)answer'!$I109)^2,"")</f>
        <v>6.4117236473133055E-2</v>
      </c>
      <c r="R226" s="32">
        <f>IFERROR(('2a) logm_x(t)'!DG109-'2a) logm_x(t)'!DF109-'2a)answer'!$I109)^2,"")</f>
        <v>3.2552159193537739E-2</v>
      </c>
      <c r="S226" s="32">
        <f>IFERROR(('2a) logm_x(t)'!DH109-'2a) logm_x(t)'!DG109-'2a)answer'!$I109)^2,"")</f>
        <v>0.22269245715931921</v>
      </c>
      <c r="T226" s="32">
        <f>IFERROR(('2a) logm_x(t)'!DI109-'2a) logm_x(t)'!DH109-'2a)answer'!$I109)^2,"")</f>
        <v>8.1671743051197371E-2</v>
      </c>
      <c r="U226" s="32">
        <f>IFERROR(('2a) logm_x(t)'!DJ109-'2a) logm_x(t)'!DI109-'2a)answer'!$I109)^2,"")</f>
        <v>4.1034638487938042E-2</v>
      </c>
      <c r="V226" s="32">
        <f>IFERROR(('2a) logm_x(t)'!DK109-'2a) logm_x(t)'!DJ109-'2a)answer'!$I109)^2,"")</f>
        <v>9.7377895975824871E-2</v>
      </c>
      <c r="W226" s="32">
        <f>IFERROR(('2a) logm_x(t)'!DL109-'2a) logm_x(t)'!DK109-'2a)answer'!$I109)^2,"")</f>
        <v>0.25900591401854206</v>
      </c>
      <c r="X226" s="32">
        <f>IFERROR(('2a) logm_x(t)'!DM109-'2a) logm_x(t)'!DL109-'2a)answer'!$I109)^2,"")</f>
        <v>3.6076726561715573E-6</v>
      </c>
      <c r="Y226" s="32">
        <f>IFERROR(('2a) logm_x(t)'!DN109-'2a) logm_x(t)'!DM109-'2a)answer'!$I109)^2,"")</f>
        <v>3.6076726561715573E-6</v>
      </c>
      <c r="Z226" s="32">
        <f>IFERROR(('2a) logm_x(t)'!DO109-'2a) logm_x(t)'!DN109-'2a)answer'!$I109)^2,"")</f>
        <v>4.1034638487938042E-2</v>
      </c>
      <c r="AA226" s="32">
        <f>IFERROR(('2a) logm_x(t)'!DP109-'2a) logm_x(t)'!DO109-'2a)answer'!$I109)^2,"")</f>
        <v>7.9051240318796703E-3</v>
      </c>
      <c r="AB226" s="32">
        <f>IFERROR(('2a) logm_x(t)'!DQ109-'2a) logm_x(t)'!DP109-'2a)answer'!$I109)^2,"")</f>
        <v>8.1671743051197371E-2</v>
      </c>
      <c r="AC226" s="32">
        <f>IFERROR(('2a) logm_x(t)'!DR109-'2a) logm_x(t)'!DQ109-'2a)answer'!$I109)^2,"")</f>
        <v>3.6076726561715573E-6</v>
      </c>
      <c r="AD226" s="32">
        <f>IFERROR(('2a) logm_x(t)'!DS109-'2a) logm_x(t)'!DR109-'2a)answer'!$I109)^2,"")</f>
        <v>1.9937851232525956E-2</v>
      </c>
      <c r="AE226" s="32">
        <f>IFERROR(('2a) logm_x(t)'!DT109-'2a) logm_x(t)'!DS109-'2a)answer'!$I109)^2,"")</f>
        <v>2.1025067014131319E-2</v>
      </c>
      <c r="AF226" s="32">
        <f>IFERROR(('2a) logm_x(t)'!DU109-'2a) logm_x(t)'!DT109-'2a)answer'!$I109)^2,"")</f>
        <v>3.6076726561715573E-6</v>
      </c>
      <c r="AG226" s="32">
        <f>IFERROR(('2a) logm_x(t)'!DV109-'2a) logm_x(t)'!DU109-'2a)answer'!$I109)^2,"")</f>
        <v>6.2207862596496681E-2</v>
      </c>
      <c r="AH226" s="32">
        <f>IFERROR(('2a) logm_x(t)'!DW109-'2a) logm_x(t)'!DV109-'2a)answer'!$I109)^2,"")</f>
        <v>6.4117236473133055E-2</v>
      </c>
      <c r="AI226" s="32">
        <f>IFERROR(('2a) logm_x(t)'!DX109-'2a) logm_x(t)'!DW109-'2a)answer'!$I109)^2,"")</f>
        <v>3.2552159193537739E-2</v>
      </c>
      <c r="AJ226" s="32">
        <f>IFERROR(('2a) logm_x(t)'!DY109-'2a) logm_x(t)'!DX109-'2a)answer'!$I109)^2,"")</f>
        <v>0.14814157430976896</v>
      </c>
      <c r="AK226" s="32">
        <f>IFERROR(('2a) logm_x(t)'!DZ109-'2a) logm_x(t)'!DY109-'2a)answer'!$I109)^2,"")</f>
        <v>7.9051240318796703E-3</v>
      </c>
      <c r="AL226" s="32">
        <f>IFERROR(('2a) logm_x(t)'!EA109-'2a) logm_x(t)'!DZ109-'2a)answer'!$I109)^2,"")</f>
        <v>8.1671743051197371E-2</v>
      </c>
      <c r="AM226" s="32">
        <f>IFERROR(('2a) logm_x(t)'!EB109-'2a) logm_x(t)'!EA109-'2a)answer'!$I109)^2,"")</f>
        <v>3.6076726561715573E-6</v>
      </c>
      <c r="AN226" s="32">
        <f>IFERROR(('2a) logm_x(t)'!EC109-'2a) logm_x(t)'!EB109-'2a)answer'!$I109)^2,"")</f>
        <v>3.2552159193537739E-2</v>
      </c>
      <c r="AO226" s="32">
        <f>IFERROR(('2a) logm_x(t)'!ED109-'2a) logm_x(t)'!EC109-'2a)answer'!$I109)^2,"")</f>
        <v>8.3857421914418431E-2</v>
      </c>
      <c r="AP226" s="32">
        <f>IFERROR(('2a) logm_x(t)'!EE109-'2a) logm_x(t)'!ED109-'2a)answer'!$I109)^2,"")</f>
        <v>3.6279775239107706E-2</v>
      </c>
      <c r="AQ226" s="32">
        <f>IFERROR(('2a) logm_x(t)'!EF109-'2a) logm_x(t)'!EE109-'2a)answer'!$I109)^2,"")</f>
        <v>7.9051240318797015E-3</v>
      </c>
      <c r="AR226" s="32">
        <f>IFERROR(('2a) logm_x(t)'!EG109-'2a) logm_x(t)'!EF109-'2a)answer'!$I109)^2,"")</f>
        <v>1.1504686813060034E-2</v>
      </c>
      <c r="AS226" s="32">
        <f>IFERROR(('2a) logm_x(t)'!EH109-'2a) logm_x(t)'!EG109-'2a)answer'!$I109)^2,"")</f>
        <v>1.0704205051618423E-2</v>
      </c>
      <c r="AT226" s="32">
        <f>IFERROR(('2a) logm_x(t)'!EI109-'2a) logm_x(t)'!EH109-'2a)answer'!$I109)^2,"")</f>
        <v>8.6250534088331918E-3</v>
      </c>
      <c r="AU226" s="32">
        <f>IFERROR(('2a) logm_x(t)'!EJ109-'2a) logm_x(t)'!EI109-'2a)answer'!$I109)^2,"")</f>
        <v>4.2789167439299176E-2</v>
      </c>
      <c r="AV226" s="32">
        <f>IFERROR(('2a) logm_x(t)'!EK109-'2a) logm_x(t)'!EJ109-'2a)answer'!$I109)^2,"")</f>
        <v>7.4984568258078962E-2</v>
      </c>
      <c r="AW226" s="32">
        <f>IFERROR(('2a) logm_x(t)'!EL109-'2a) logm_x(t)'!EK109-'2a)answer'!$I109)^2,"")</f>
        <v>2.3180456032873664E-2</v>
      </c>
      <c r="AX226" s="32">
        <f>IFERROR(('2a) logm_x(t)'!EM109-'2a) logm_x(t)'!EL109-'2a)answer'!$I109)^2,"")</f>
        <v>3.6076726561715573E-6</v>
      </c>
      <c r="AY226" s="32">
        <f>IFERROR(('2a) logm_x(t)'!EN109-'2a) logm_x(t)'!EM109-'2a)answer'!$I109)^2,"")</f>
        <v>6.7145069519815954E-3</v>
      </c>
      <c r="AZ226" s="32">
        <f>IFERROR(('2a) logm_x(t)'!EO109-'2a) logm_x(t)'!EN109-'2a)answer'!$I109)^2,"")</f>
        <v>6.1063784967531308E-3</v>
      </c>
      <c r="BA226" s="32">
        <f>IFERROR(('2a) logm_x(t)'!EP109-'2a) logm_x(t)'!EO109-'2a)answer'!$I109)^2,"")</f>
        <v>3.6076726561715573E-6</v>
      </c>
      <c r="BB226" s="32">
        <f>IFERROR(('2a) logm_x(t)'!EQ109-'2a) logm_x(t)'!EP109-'2a)answer'!$I109)^2,"")</f>
        <v>3.6893339292957605E-3</v>
      </c>
      <c r="BC226" s="32">
        <f>IFERROR(('2a) logm_x(t)'!ER109-'2a) logm_x(t)'!EQ109-'2a)answer'!$I109)^2,"")</f>
        <v>2.3444385943568922E-3</v>
      </c>
      <c r="BD226" s="32">
        <f>IFERROR(('2a) logm_x(t)'!ES109-'2a) logm_x(t)'!ER109-'2a)answer'!$I109)^2,"")</f>
        <v>3.6076726561715573E-6</v>
      </c>
      <c r="BE226" s="32">
        <f>IFERROR(('2a) logm_x(t)'!ET109-'2a) logm_x(t)'!ES109-'2a)answer'!$I109)^2,"")</f>
        <v>1.0704205051618423E-2</v>
      </c>
      <c r="BF226" s="32">
        <f>IFERROR(('2a) logm_x(t)'!EU109-'2a) logm_x(t)'!ET109-'2a)answer'!$I109)^2,"")</f>
        <v>2.2267832677160961E-2</v>
      </c>
      <c r="BG226" s="32">
        <f>IFERROR(('2a) logm_x(t)'!EV109-'2a) logm_x(t)'!EU109-'2a)answer'!$I109)^2,"")</f>
        <v>8.9680951483851284E-6</v>
      </c>
      <c r="BH226" s="32">
        <f>IFERROR(('2a) logm_x(t)'!EW109-'2a) logm_x(t)'!EV109-'2a)answer'!$I109)^2,"")</f>
        <v>1.169485445214309E-5</v>
      </c>
      <c r="BI226" s="32">
        <f>IFERROR(('2a) logm_x(t)'!EX109-'2a) logm_x(t)'!EW109-'2a)answer'!$I109)^2,"")</f>
        <v>1.4375349882093472E-4</v>
      </c>
      <c r="BJ226" s="32">
        <f>IFERROR(('2a) logm_x(t)'!EY109-'2a) logm_x(t)'!EX109-'2a)answer'!$I109)^2,"")</f>
        <v>4.8188276921733403E-4</v>
      </c>
      <c r="BK226" s="32">
        <f>IFERROR(('2a) logm_x(t)'!EZ109-'2a) logm_x(t)'!EY109-'2a)answer'!$I109)^2,"")</f>
        <v>3.6076726561715573E-6</v>
      </c>
      <c r="BL226" s="32">
        <f>IFERROR(('2a) logm_x(t)'!FA109-'2a) logm_x(t)'!EZ109-'2a)answer'!$I109)^2,"")</f>
        <v>2.5694306426039077E-3</v>
      </c>
      <c r="BM226" s="32">
        <f>IFERROR(('2a) logm_x(t)'!FB109-'2a) logm_x(t)'!FA109-'2a)answer'!$I109)^2,"")</f>
        <v>4.2212265411984974E-5</v>
      </c>
      <c r="BN226" s="32">
        <f>IFERROR(('2a) logm_x(t)'!FC109-'2a) logm_x(t)'!FB109-'2a)answer'!$I109)^2,"")</f>
        <v>1.0099459097046386E-2</v>
      </c>
      <c r="BO226" s="32">
        <f>IFERROR(('2a) logm_x(t)'!FD109-'2a) logm_x(t)'!FC109-'2a)answer'!$I109)^2,"")</f>
        <v>4.1383472121339603E-3</v>
      </c>
      <c r="BP226" s="32">
        <f>IFERROR(('2a) logm_x(t)'!FE109-'2a) logm_x(t)'!FD109-'2a)answer'!$I109)^2,"")</f>
        <v>8.3609894618484691E-4</v>
      </c>
      <c r="BQ226" s="32">
        <f>IFERROR(('2a) logm_x(t)'!FF109-'2a) logm_x(t)'!FE109-'2a)answer'!$I109)^2,"")</f>
        <v>4.1232859371618108E-3</v>
      </c>
      <c r="BR226" s="32">
        <f>IFERROR(('2a) logm_x(t)'!FG109-'2a) logm_x(t)'!FF109-'2a)answer'!$I109)^2,"")</f>
        <v>1.254739863186095E-2</v>
      </c>
      <c r="BS226" s="32">
        <f>IFERROR(('2a) logm_x(t)'!FH109-'2a) logm_x(t)'!FG109-'2a)answer'!$I109)^2,"")</f>
        <v>6.6200287000479068E-3</v>
      </c>
      <c r="BT226" s="32">
        <f>IFERROR(('2a) logm_x(t)'!FI109-'2a) logm_x(t)'!FH109-'2a)answer'!$I109)^2,"")</f>
        <v>3.858749983899924E-5</v>
      </c>
      <c r="BU226" s="32">
        <f>IFERROR(('2a) logm_x(t)'!FJ109-'2a) logm_x(t)'!FI109-'2a)answer'!$I109)^2,"")</f>
        <v>1.6600798862791391E-4</v>
      </c>
      <c r="BV226" s="32">
        <f>IFERROR(('2a) logm_x(t)'!FK109-'2a) logm_x(t)'!FJ109-'2a)answer'!$I109)^2,"")</f>
        <v>1.7851202110867816E-3</v>
      </c>
      <c r="BW226" s="32">
        <f>IFERROR(('2a) logm_x(t)'!FL109-'2a) logm_x(t)'!FK109-'2a)answer'!$I109)^2,"")</f>
        <v>5.235023138792606E-3</v>
      </c>
      <c r="BX226" s="32">
        <f>IFERROR(('2a) logm_x(t)'!FM109-'2a) logm_x(t)'!FL109-'2a)answer'!$I109)^2,"")</f>
        <v>6.6309356848742067E-4</v>
      </c>
      <c r="BY226" s="32">
        <f>IFERROR(('2a) logm_x(t)'!FN109-'2a) logm_x(t)'!FM109-'2a)answer'!$I109)^2,"")</f>
        <v>5.6727333305782576E-4</v>
      </c>
      <c r="BZ226" s="32">
        <f>IFERROR(('2a) logm_x(t)'!FO109-'2a) logm_x(t)'!FN109-'2a)answer'!$I109)^2,"")</f>
        <v>1.4699266604566768E-4</v>
      </c>
      <c r="CA226" s="32">
        <f>IFERROR(('2a) logm_x(t)'!FP109-'2a) logm_x(t)'!FO109-'2a)answer'!$I109)^2,"")</f>
        <v>1.5296914205584267E-3</v>
      </c>
      <c r="CB226" s="32">
        <f>IFERROR(('2a) logm_x(t)'!FQ109-'2a) logm_x(t)'!FP109-'2a)answer'!$I109)^2,"")</f>
        <v>7.3589761888150838E-5</v>
      </c>
      <c r="CC226" s="32">
        <f>IFERROR(('2a) logm_x(t)'!FR109-'2a) logm_x(t)'!FQ109-'2a)answer'!$I109)^2,"")</f>
        <v>2.9242455888400126E-3</v>
      </c>
      <c r="CD226" s="32">
        <f>IFERROR(('2a) logm_x(t)'!FS109-'2a) logm_x(t)'!FR109-'2a)answer'!$I109)^2,"")</f>
        <v>3.2324169224220121E-3</v>
      </c>
      <c r="CE226" s="32">
        <f>IFERROR(('2a) logm_x(t)'!FT109-'2a) logm_x(t)'!FS109-'2a)answer'!$I109)^2,"")</f>
        <v>1.8039951527069071E-3</v>
      </c>
      <c r="CF226" s="32">
        <f>IFERROR(('2a) logm_x(t)'!FU109-'2a) logm_x(t)'!FT109-'2a)answer'!$I109)^2,"")</f>
        <v>1.4433384989023282E-6</v>
      </c>
      <c r="CG226" s="32">
        <f>IFERROR(('2a) logm_x(t)'!FV109-'2a) logm_x(t)'!FU109-'2a)answer'!$I109)^2,"")</f>
        <v>2.2241576520735462E-3</v>
      </c>
      <c r="CH226" s="32">
        <f>IFERROR(('2a) logm_x(t)'!FW109-'2a) logm_x(t)'!FV109-'2a)answer'!$I109)^2,"")</f>
        <v>2.2571733909572918E-4</v>
      </c>
      <c r="CI226" s="32">
        <f>IFERROR(('2a) logm_x(t)'!FX109-'2a) logm_x(t)'!FW109-'2a)answer'!$I109)^2,"")</f>
        <v>5.2421589269340625E-4</v>
      </c>
      <c r="CJ226" s="32">
        <f>IFERROR(('2a) logm_x(t)'!FY109-'2a) logm_x(t)'!FX109-'2a)answer'!$I109)^2,"")</f>
        <v>7.6724104407524334E-4</v>
      </c>
      <c r="CK226" s="32">
        <f>IFERROR(('2a) logm_x(t)'!FZ109-'2a) logm_x(t)'!FY109-'2a)answer'!$I109)^2,"")</f>
        <v>8.2185673040183129E-4</v>
      </c>
      <c r="CL226" s="32">
        <f>IFERROR(('2a) logm_x(t)'!GA109-'2a) logm_x(t)'!FZ109-'2a)answer'!$I109)^2,"")</f>
        <v>3.0768627441851415E-3</v>
      </c>
      <c r="CM226" s="32">
        <f>IFERROR(('2a) logm_x(t)'!GB109-'2a) logm_x(t)'!GA109-'2a)answer'!$I109)^2,"")</f>
        <v>4.1846178526950295E-5</v>
      </c>
      <c r="CN226" s="32">
        <f>IFERROR(('2a) logm_x(t)'!GC109-'2a) logm_x(t)'!GB109-'2a)answer'!$I109)^2,"")</f>
        <v>5.0624824700744935E-6</v>
      </c>
    </row>
    <row r="227" spans="1:92" x14ac:dyDescent="0.25">
      <c r="A227" s="31">
        <f t="shared" si="12"/>
        <v>107</v>
      </c>
      <c r="C227" s="32">
        <f>IFERROR(('2a) logm_x(t)'!CR110-'2a) logm_x(t)'!CQ110-'2a)answer'!$I110)^2,"")</f>
        <v>3.9378838842560937E-2</v>
      </c>
      <c r="D227" s="32">
        <f>IFERROR(('2a) logm_x(t)'!CS110-'2a) logm_x(t)'!CR110-'2a)answer'!$I110)^2,"")</f>
        <v>1.2020548368824788</v>
      </c>
      <c r="E227" s="32">
        <f>IFERROR(('2a) logm_x(t)'!CT110-'2a) logm_x(t)'!CS110-'2a)answer'!$I110)^2,"")</f>
        <v>2.5974724104323896</v>
      </c>
      <c r="F227" s="32">
        <f>IFERROR(('2a) logm_x(t)'!CU110-'2a) logm_x(t)'!CT110-'2a)answer'!$I110)^2,"")</f>
        <v>4.8802941015907014E-2</v>
      </c>
      <c r="G227" s="32">
        <f>IFERROR(('2a) logm_x(t)'!CV110-'2a) logm_x(t)'!CU110-'2a)answer'!$I110)^2,"")</f>
        <v>8.1483071556924136E-2</v>
      </c>
      <c r="H227" s="32">
        <f>IFERROR(('2a) logm_x(t)'!CW110-'2a) logm_x(t)'!CV110-'2a)answer'!$I110)^2,"")</f>
        <v>4.9714479033658278E-6</v>
      </c>
      <c r="I227" s="32">
        <f>IFERROR(('2a) logm_x(t)'!CX110-'2a) logm_x(t)'!CW110-'2a)answer'!$I110)^2,"")</f>
        <v>4.9714479033658278E-6</v>
      </c>
      <c r="J227" s="32">
        <f>IFERROR(('2a) logm_x(t)'!CY110-'2a) logm_x(t)'!CX110-'2a)answer'!$I110)^2,"")</f>
        <v>1.2020548368824788</v>
      </c>
      <c r="K227" s="32">
        <f>IFERROR(('2a) logm_x(t)'!CZ110-'2a) logm_x(t)'!CY110-'2a)answer'!$I110)^2,"")</f>
        <v>1.2118530276384922</v>
      </c>
      <c r="L227" s="32">
        <f>IFERROR(('2a) logm_x(t)'!DA110-'2a) logm_x(t)'!CZ110-'2a)answer'!$I110)^2,"")</f>
        <v>4.9714479033658278E-6</v>
      </c>
      <c r="M227" s="32">
        <f>IFERROR(('2a) logm_x(t)'!DB110-'2a) logm_x(t)'!DA110-'2a)answer'!$I110)^2,"")</f>
        <v>0.16259881500263104</v>
      </c>
      <c r="N227" s="32">
        <f>IFERROR(('2a) logm_x(t)'!DC110-'2a) logm_x(t)'!DB110-'2a)answer'!$I110)^2,"")</f>
        <v>0.16621503567950666</v>
      </c>
      <c r="O227" s="32">
        <f>IFERROR(('2a) logm_x(t)'!DD110-'2a) logm_x(t)'!DC110-'2a)answer'!$I110)^2,"")</f>
        <v>0.26322573897006124</v>
      </c>
      <c r="P227" s="32">
        <f>IFERROR(('2a) logm_x(t)'!DE110-'2a) logm_x(t)'!DD110-'2a)answer'!$I110)^2,"")</f>
        <v>0.25866983971757201</v>
      </c>
      <c r="Q227" s="32">
        <f>IFERROR(('2a) logm_x(t)'!DF110-'2a) logm_x(t)'!DE110-'2a)answer'!$I110)^2,"")</f>
        <v>4.9714479033658278E-6</v>
      </c>
      <c r="R227" s="32">
        <f>IFERROR(('2a) logm_x(t)'!DG110-'2a) logm_x(t)'!DF110-'2a)answer'!$I110)^2,"")</f>
        <v>0.26322573897006124</v>
      </c>
      <c r="S227" s="32">
        <f>IFERROR(('2a) logm_x(t)'!DH110-'2a) logm_x(t)'!DG110-'2a)answer'!$I110)^2,"")</f>
        <v>0.83550761680169561</v>
      </c>
      <c r="T227" s="32">
        <f>IFERROR(('2a) logm_x(t)'!DI110-'2a) logm_x(t)'!DH110-'2a)answer'!$I110)^2,"")</f>
        <v>0.47736700032653606</v>
      </c>
      <c r="U227" s="32">
        <f>IFERROR(('2a) logm_x(t)'!DJ110-'2a) logm_x(t)'!DI110-'2a)answer'!$I110)^2,"")</f>
        <v>1.2118530276384922</v>
      </c>
      <c r="V227" s="32">
        <f>IFERROR(('2a) logm_x(t)'!DK110-'2a) logm_x(t)'!DJ110-'2a)answer'!$I110)^2,"")</f>
        <v>4.9714479033658278E-6</v>
      </c>
      <c r="W227" s="32">
        <f>IFERROR(('2a) logm_x(t)'!DL110-'2a) logm_x(t)'!DK110-'2a)answer'!$I110)^2,"")</f>
        <v>1.2020548368824788</v>
      </c>
      <c r="X227" s="32">
        <f>IFERROR(('2a) logm_x(t)'!DM110-'2a) logm_x(t)'!DL110-'2a)answer'!$I110)^2,"")</f>
        <v>4.9714479033658278E-6</v>
      </c>
      <c r="Y227" s="32">
        <f>IFERROR(('2a) logm_x(t)'!DN110-'2a) logm_x(t)'!DM110-'2a)answer'!$I110)^2,"")</f>
        <v>0.48354897040567346</v>
      </c>
      <c r="Z227" s="32">
        <f>IFERROR(('2a) logm_x(t)'!DO110-'2a) logm_x(t)'!DN110-'2a)answer'!$I110)^2,"")</f>
        <v>0.16621503567950666</v>
      </c>
      <c r="AA227" s="32">
        <f>IFERROR(('2a) logm_x(t)'!DP110-'2a) logm_x(t)'!DO110-'2a)answer'!$I110)^2,"")</f>
        <v>0.16259881500263104</v>
      </c>
      <c r="AB227" s="32">
        <f>IFERROR(('2a) logm_x(t)'!DQ110-'2a) logm_x(t)'!DP110-'2a)answer'!$I110)^2,"")</f>
        <v>4.9714479033658278E-6</v>
      </c>
      <c r="AC227" s="32">
        <f>IFERROR(('2a) logm_x(t)'!DR110-'2a) logm_x(t)'!DQ110-'2a)answer'!$I110)^2,"")</f>
        <v>0.16621503567950666</v>
      </c>
      <c r="AD227" s="32">
        <f>IFERROR(('2a) logm_x(t)'!DS110-'2a) logm_x(t)'!DR110-'2a)answer'!$I110)^2,"")</f>
        <v>4.9714479033658278E-6</v>
      </c>
      <c r="AE227" s="32">
        <f>IFERROR(('2a) logm_x(t)'!DT110-'2a) logm_x(t)'!DS110-'2a)answer'!$I110)^2,"")</f>
        <v>4.9714479033658278E-6</v>
      </c>
      <c r="AF227" s="32">
        <f>IFERROR(('2a) logm_x(t)'!DU110-'2a) logm_x(t)'!DT110-'2a)answer'!$I110)^2,"")</f>
        <v>4.9714479033658278E-6</v>
      </c>
      <c r="AG227" s="32">
        <f>IFERROR(('2a) logm_x(t)'!DV110-'2a) logm_x(t)'!DU110-'2a)answer'!$I110)^2,"")</f>
        <v>4.9714479033658278E-6</v>
      </c>
      <c r="AH227" s="32">
        <f>IFERROR(('2a) logm_x(t)'!DW110-'2a) logm_x(t)'!DV110-'2a)answer'!$I110)^2,"")</f>
        <v>0.16259881500263104</v>
      </c>
      <c r="AI227" s="32">
        <f>IFERROR(('2a) logm_x(t)'!DX110-'2a) logm_x(t)'!DW110-'2a)answer'!$I110)^2,"")</f>
        <v>0.84367973673106034</v>
      </c>
      <c r="AJ227" s="32">
        <f>IFERROR(('2a) logm_x(t)'!DY110-'2a) logm_x(t)'!DX110-'2a)answer'!$I110)^2,"")</f>
        <v>0.25866983971757201</v>
      </c>
      <c r="AK227" s="32">
        <f>IFERROR(('2a) logm_x(t)'!DZ110-'2a) logm_x(t)'!DY110-'2a)answer'!$I110)^2,"")</f>
        <v>0.16259881500263104</v>
      </c>
      <c r="AL227" s="32">
        <f>IFERROR(('2a) logm_x(t)'!EA110-'2a) logm_x(t)'!DZ110-'2a)answer'!$I110)^2,"")</f>
        <v>2.4454815186373706E-2</v>
      </c>
      <c r="AM227" s="32">
        <f>IFERROR(('2a) logm_x(t)'!EB110-'2a) logm_x(t)'!EA110-'2a)answer'!$I110)^2,"")</f>
        <v>0.20631108284670932</v>
      </c>
      <c r="AN227" s="32">
        <f>IFERROR(('2a) logm_x(t)'!EC110-'2a) logm_x(t)'!EB110-'2a)answer'!$I110)^2,"")</f>
        <v>9.7584140002701894E-2</v>
      </c>
      <c r="AO227" s="32">
        <f>IFERROR(('2a) logm_x(t)'!ED110-'2a) logm_x(t)'!EC110-'2a)answer'!$I110)^2,"")</f>
        <v>0.47736700032653606</v>
      </c>
      <c r="AP227" s="32">
        <f>IFERROR(('2a) logm_x(t)'!EE110-'2a) logm_x(t)'!ED110-'2a)answer'!$I110)^2,"")</f>
        <v>0.14839593277203797</v>
      </c>
      <c r="AQ227" s="32">
        <f>IFERROR(('2a) logm_x(t)'!EF110-'2a) logm_x(t)'!EE110-'2a)answer'!$I110)^2,"")</f>
        <v>3.9378838842560937E-2</v>
      </c>
      <c r="AR227" s="32">
        <f>IFERROR(('2a) logm_x(t)'!EG110-'2a) logm_x(t)'!EF110-'2a)answer'!$I110)^2,"")</f>
        <v>3.2433086106350525E-2</v>
      </c>
      <c r="AS227" s="32">
        <f>IFERROR(('2a) logm_x(t)'!EH110-'2a) logm_x(t)'!EG110-'2a)answer'!$I110)^2,"")</f>
        <v>3.4059156932998734E-2</v>
      </c>
      <c r="AT227" s="32">
        <f>IFERROR(('2a) logm_x(t)'!EI110-'2a) logm_x(t)'!EH110-'2a)answer'!$I110)^2,"")</f>
        <v>4.9714479033658278E-6</v>
      </c>
      <c r="AU227" s="32">
        <f>IFERROR(('2a) logm_x(t)'!EJ110-'2a) logm_x(t)'!EI110-'2a)answer'!$I110)^2,"")</f>
        <v>8.4048820959185963E-2</v>
      </c>
      <c r="AV227" s="32">
        <f>IFERROR(('2a) logm_x(t)'!EK110-'2a) logm_x(t)'!EJ110-'2a)answer'!$I110)^2,"")</f>
        <v>8.1483071556924136E-2</v>
      </c>
      <c r="AW227" s="32">
        <f>IFERROR(('2a) logm_x(t)'!EL110-'2a) logm_x(t)'!EK110-'2a)answer'!$I110)^2,"")</f>
        <v>4.9714479033658278E-6</v>
      </c>
      <c r="AX227" s="32">
        <f>IFERROR(('2a) logm_x(t)'!EM110-'2a) logm_x(t)'!EL110-'2a)answer'!$I110)^2,"")</f>
        <v>1.6228929911868487E-2</v>
      </c>
      <c r="AY227" s="32">
        <f>IFERROR(('2a) logm_x(t)'!EN110-'2a) logm_x(t)'!EM110-'2a)answer'!$I110)^2,"")</f>
        <v>9.745142793057619E-4</v>
      </c>
      <c r="AZ227" s="32">
        <f>IFERROR(('2a) logm_x(t)'!EO110-'2a) logm_x(t)'!EN110-'2a)answer'!$I110)^2,"")</f>
        <v>4.9714479033658278E-6</v>
      </c>
      <c r="BA227" s="32">
        <f>IFERROR(('2a) logm_x(t)'!EP110-'2a) logm_x(t)'!EO110-'2a)answer'!$I110)^2,"")</f>
        <v>7.1598320445730428E-4</v>
      </c>
      <c r="BB227" s="32">
        <f>IFERROR(('2a) logm_x(t)'!EQ110-'2a) logm_x(t)'!EP110-'2a)answer'!$I110)^2,"")</f>
        <v>1.5112637692188092E-2</v>
      </c>
      <c r="BC227" s="32">
        <f>IFERROR(('2a) logm_x(t)'!ER110-'2a) logm_x(t)'!EQ110-'2a)answer'!$I110)^2,"")</f>
        <v>3.2433086106350525E-2</v>
      </c>
      <c r="BD227" s="32">
        <f>IFERROR(('2a) logm_x(t)'!ES110-'2a) logm_x(t)'!ER110-'2a)answer'!$I110)^2,"")</f>
        <v>6.2045704713603718E-2</v>
      </c>
      <c r="BE227" s="32">
        <f>IFERROR(('2a) logm_x(t)'!ET110-'2a) logm_x(t)'!ES110-'2a)answer'!$I110)^2,"")</f>
        <v>3.9506625521120824E-3</v>
      </c>
      <c r="BF227" s="32">
        <f>IFERROR(('2a) logm_x(t)'!EU110-'2a) logm_x(t)'!ET110-'2a)answer'!$I110)^2,"")</f>
        <v>3.0880867370138438E-4</v>
      </c>
      <c r="BG227" s="32">
        <f>IFERROR(('2a) logm_x(t)'!EV110-'2a) logm_x(t)'!EU110-'2a)answer'!$I110)^2,"")</f>
        <v>9.2419352303577931E-4</v>
      </c>
      <c r="BH227" s="32">
        <f>IFERROR(('2a) logm_x(t)'!EW110-'2a) logm_x(t)'!EV110-'2a)answer'!$I110)^2,"")</f>
        <v>2.1292604199541387E-3</v>
      </c>
      <c r="BI227" s="32">
        <f>IFERROR(('2a) logm_x(t)'!EX110-'2a) logm_x(t)'!EW110-'2a)answer'!$I110)^2,"")</f>
        <v>1.2148641732207697E-3</v>
      </c>
      <c r="BJ227" s="32">
        <f>IFERROR(('2a) logm_x(t)'!EY110-'2a) logm_x(t)'!EX110-'2a)answer'!$I110)^2,"")</f>
        <v>4.9714479033658278E-6</v>
      </c>
      <c r="BK227" s="32">
        <f>IFERROR(('2a) logm_x(t)'!EZ110-'2a) logm_x(t)'!EY110-'2a)answer'!$I110)^2,"")</f>
        <v>3.17102491291344E-2</v>
      </c>
      <c r="BL227" s="32">
        <f>IFERROR(('2a) logm_x(t)'!FA110-'2a) logm_x(t)'!EZ110-'2a)answer'!$I110)^2,"")</f>
        <v>3.0432435678734292E-2</v>
      </c>
      <c r="BM227" s="32">
        <f>IFERROR(('2a) logm_x(t)'!FB110-'2a) logm_x(t)'!FA110-'2a)answer'!$I110)^2,"")</f>
        <v>5.3265280382533255E-3</v>
      </c>
      <c r="BN227" s="32">
        <f>IFERROR(('2a) logm_x(t)'!FC110-'2a) logm_x(t)'!FB110-'2a)answer'!$I110)^2,"")</f>
        <v>4.7570748917015861E-4</v>
      </c>
      <c r="BO227" s="32">
        <f>IFERROR(('2a) logm_x(t)'!FD110-'2a) logm_x(t)'!FC110-'2a)answer'!$I110)^2,"")</f>
        <v>5.3766430401579459E-3</v>
      </c>
      <c r="BP227" s="32">
        <f>IFERROR(('2a) logm_x(t)'!FE110-'2a) logm_x(t)'!FD110-'2a)answer'!$I110)^2,"")</f>
        <v>6.7422941689767616E-3</v>
      </c>
      <c r="BQ227" s="32">
        <f>IFERROR(('2a) logm_x(t)'!FF110-'2a) logm_x(t)'!FE110-'2a)answer'!$I110)^2,"")</f>
        <v>4.099887891292175E-4</v>
      </c>
      <c r="BR227" s="32">
        <f>IFERROR(('2a) logm_x(t)'!FG110-'2a) logm_x(t)'!FF110-'2a)answer'!$I110)^2,"")</f>
        <v>2.2046721255681865E-4</v>
      </c>
      <c r="BS227" s="32">
        <f>IFERROR(('2a) logm_x(t)'!FH110-'2a) logm_x(t)'!FG110-'2a)answer'!$I110)^2,"")</f>
        <v>4.7273581128670888E-4</v>
      </c>
      <c r="BT227" s="32">
        <f>IFERROR(('2a) logm_x(t)'!FI110-'2a) logm_x(t)'!FH110-'2a)answer'!$I110)^2,"")</f>
        <v>7.9145323597155082E-5</v>
      </c>
      <c r="BU227" s="32">
        <f>IFERROR(('2a) logm_x(t)'!FJ110-'2a) logm_x(t)'!FI110-'2a)answer'!$I110)^2,"")</f>
        <v>1.4465320863133325E-4</v>
      </c>
      <c r="BV227" s="32">
        <f>IFERROR(('2a) logm_x(t)'!FK110-'2a) logm_x(t)'!FJ110-'2a)answer'!$I110)^2,"")</f>
        <v>7.6457367015477331E-4</v>
      </c>
      <c r="BW227" s="32">
        <f>IFERROR(('2a) logm_x(t)'!FL110-'2a) logm_x(t)'!FK110-'2a)answer'!$I110)^2,"")</f>
        <v>1.501608156838157E-3</v>
      </c>
      <c r="BX227" s="32">
        <f>IFERROR(('2a) logm_x(t)'!FM110-'2a) logm_x(t)'!FL110-'2a)answer'!$I110)^2,"")</f>
        <v>4.3024314092483711E-3</v>
      </c>
      <c r="BY227" s="32">
        <f>IFERROR(('2a) logm_x(t)'!FN110-'2a) logm_x(t)'!FM110-'2a)answer'!$I110)^2,"")</f>
        <v>1.2263651853325049E-3</v>
      </c>
      <c r="BZ227" s="32">
        <f>IFERROR(('2a) logm_x(t)'!FO110-'2a) logm_x(t)'!FN110-'2a)answer'!$I110)^2,"")</f>
        <v>9.3392267200049226E-4</v>
      </c>
      <c r="CA227" s="32">
        <f>IFERROR(('2a) logm_x(t)'!FP110-'2a) logm_x(t)'!FO110-'2a)answer'!$I110)^2,"")</f>
        <v>7.0868443033936192E-4</v>
      </c>
      <c r="CB227" s="32">
        <f>IFERROR(('2a) logm_x(t)'!FQ110-'2a) logm_x(t)'!FP110-'2a)answer'!$I110)^2,"")</f>
        <v>3.2089092039238114E-7</v>
      </c>
      <c r="CC227" s="32">
        <f>IFERROR(('2a) logm_x(t)'!FR110-'2a) logm_x(t)'!FQ110-'2a)answer'!$I110)^2,"")</f>
        <v>4.2019164605064575E-4</v>
      </c>
      <c r="CD227" s="32">
        <f>IFERROR(('2a) logm_x(t)'!FS110-'2a) logm_x(t)'!FR110-'2a)answer'!$I110)^2,"")</f>
        <v>3.9506625521120824E-3</v>
      </c>
      <c r="CE227" s="32">
        <f>IFERROR(('2a) logm_x(t)'!FT110-'2a) logm_x(t)'!FS110-'2a)answer'!$I110)^2,"")</f>
        <v>3.4099698844661337E-3</v>
      </c>
      <c r="CF227" s="32">
        <f>IFERROR(('2a) logm_x(t)'!FU110-'2a) logm_x(t)'!FT110-'2a)answer'!$I110)^2,"")</f>
        <v>7.0868443033936192E-4</v>
      </c>
      <c r="CG227" s="32">
        <f>IFERROR(('2a) logm_x(t)'!FV110-'2a) logm_x(t)'!FU110-'2a)answer'!$I110)^2,"")</f>
        <v>1.7530152755627196E-4</v>
      </c>
      <c r="CH227" s="32">
        <f>IFERROR(('2a) logm_x(t)'!FW110-'2a) logm_x(t)'!FV110-'2a)answer'!$I110)^2,"")</f>
        <v>8.0574457765610367E-4</v>
      </c>
      <c r="CI227" s="32">
        <f>IFERROR(('2a) logm_x(t)'!FX110-'2a) logm_x(t)'!FW110-'2a)answer'!$I110)^2,"")</f>
        <v>1.7586680103694784E-3</v>
      </c>
      <c r="CJ227" s="32">
        <f>IFERROR(('2a) logm_x(t)'!FY110-'2a) logm_x(t)'!FX110-'2a)answer'!$I110)^2,"")</f>
        <v>2.2988831567500719E-4</v>
      </c>
      <c r="CK227" s="32">
        <f>IFERROR(('2a) logm_x(t)'!FZ110-'2a) logm_x(t)'!FY110-'2a)answer'!$I110)^2,"")</f>
        <v>4.9714479033658278E-6</v>
      </c>
      <c r="CL227" s="32">
        <f>IFERROR(('2a) logm_x(t)'!GA110-'2a) logm_x(t)'!FZ110-'2a)answer'!$I110)^2,"")</f>
        <v>3.3705494910440427E-4</v>
      </c>
      <c r="CM227" s="32">
        <f>IFERROR(('2a) logm_x(t)'!GB110-'2a) logm_x(t)'!GA110-'2a)answer'!$I110)^2,"")</f>
        <v>3.5683645556111023E-4</v>
      </c>
      <c r="CN227" s="32">
        <f>IFERROR(('2a) logm_x(t)'!GC110-'2a) logm_x(t)'!GB110-'2a)answer'!$I110)^2,"")</f>
        <v>9.3392267200049226E-4</v>
      </c>
    </row>
    <row r="228" spans="1:92" x14ac:dyDescent="0.25">
      <c r="A228" s="31">
        <f t="shared" si="12"/>
        <v>108</v>
      </c>
      <c r="C228" s="32">
        <f>IFERROR(('2a) logm_x(t)'!CR111-'2a) logm_x(t)'!CQ111-'2a)answer'!$I111)^2,"")</f>
        <v>2.2178282022050792E-2</v>
      </c>
      <c r="D228" s="32" t="str">
        <f>IFERROR(('2a) logm_x(t)'!CS111-'2a) logm_x(t)'!CR111-'2a)answer'!$I111)^2,"")</f>
        <v/>
      </c>
      <c r="E228" s="32" t="str">
        <f>IFERROR(('2a) logm_x(t)'!CT111-'2a) logm_x(t)'!CS111-'2a)answer'!$I111)^2,"")</f>
        <v/>
      </c>
      <c r="F228" s="32">
        <f>IFERROR(('2a) logm_x(t)'!CU111-'2a) logm_x(t)'!CT111-'2a)answer'!$I111)^2,"")</f>
        <v>3.3906187951953579E-5</v>
      </c>
      <c r="G228" s="32">
        <f>IFERROR(('2a) logm_x(t)'!CV111-'2a) logm_x(t)'!CU111-'2a)answer'!$I111)^2,"")</f>
        <v>0.26692569919838405</v>
      </c>
      <c r="H228" s="32" t="str">
        <f>IFERROR(('2a) logm_x(t)'!CW111-'2a) logm_x(t)'!CV111-'2a)answer'!$I111)^2,"")</f>
        <v/>
      </c>
      <c r="I228" s="32" t="str">
        <f>IFERROR(('2a) logm_x(t)'!CX111-'2a) logm_x(t)'!CW111-'2a)answer'!$I111)^2,"")</f>
        <v/>
      </c>
      <c r="J228" s="32" t="str">
        <f>IFERROR(('2a) logm_x(t)'!CY111-'2a) logm_x(t)'!CX111-'2a)answer'!$I111)^2,"")</f>
        <v/>
      </c>
      <c r="K228" s="32" t="str">
        <f>IFERROR(('2a) logm_x(t)'!CZ111-'2a) logm_x(t)'!CY111-'2a)answer'!$I111)^2,"")</f>
        <v/>
      </c>
      <c r="L228" s="32">
        <f>IFERROR(('2a) logm_x(t)'!DA111-'2a) logm_x(t)'!CZ111-'2a)answer'!$I111)^2,"")</f>
        <v>0.25502774896934638</v>
      </c>
      <c r="M228" s="32" t="str">
        <f>IFERROR(('2a) logm_x(t)'!DB111-'2a) logm_x(t)'!DA111-'2a)answer'!$I111)^2,"")</f>
        <v/>
      </c>
      <c r="N228" s="32" t="str">
        <f>IFERROR(('2a) logm_x(t)'!DC111-'2a) logm_x(t)'!DB111-'2a)answer'!$I111)^2,"")</f>
        <v/>
      </c>
      <c r="O228" s="32">
        <f>IFERROR(('2a) logm_x(t)'!DD111-'2a) logm_x(t)'!DC111-'2a)answer'!$I111)^2,"")</f>
        <v>1.2197770904335883</v>
      </c>
      <c r="P228" s="32" t="str">
        <f>IFERROR(('2a) logm_x(t)'!DE111-'2a) logm_x(t)'!DD111-'2a)answer'!$I111)^2,"")</f>
        <v/>
      </c>
      <c r="Q228" s="32" t="str">
        <f>IFERROR(('2a) logm_x(t)'!DF111-'2a) logm_x(t)'!DE111-'2a)answer'!$I111)^2,"")</f>
        <v/>
      </c>
      <c r="R228" s="32">
        <f>IFERROR(('2a) logm_x(t)'!DG111-'2a) logm_x(t)'!DF111-'2a)answer'!$I111)^2,"")</f>
        <v>3.3906187951953579E-5</v>
      </c>
      <c r="S228" s="32" t="str">
        <f>IFERROR(('2a) logm_x(t)'!DH111-'2a) logm_x(t)'!DG111-'2a)answer'!$I111)^2,"")</f>
        <v/>
      </c>
      <c r="T228" s="32" t="str">
        <f>IFERROR(('2a) logm_x(t)'!DI111-'2a) logm_x(t)'!DH111-'2a)answer'!$I111)^2,"")</f>
        <v/>
      </c>
      <c r="U228" s="32" t="str">
        <f>IFERROR(('2a) logm_x(t)'!DJ111-'2a) logm_x(t)'!DI111-'2a)answer'!$I111)^2,"")</f>
        <v/>
      </c>
      <c r="V228" s="32">
        <f>IFERROR(('2a) logm_x(t)'!DK111-'2a) logm_x(t)'!DJ111-'2a)answer'!$I111)^2,"")</f>
        <v>1.19418864356748</v>
      </c>
      <c r="W228" s="32" t="str">
        <f>IFERROR(('2a) logm_x(t)'!DL111-'2a) logm_x(t)'!DK111-'2a)answer'!$I111)^2,"")</f>
        <v/>
      </c>
      <c r="X228" s="32" t="str">
        <f>IFERROR(('2a) logm_x(t)'!DM111-'2a) logm_x(t)'!DL111-'2a)answer'!$I111)^2,"")</f>
        <v/>
      </c>
      <c r="Y228" s="32" t="str">
        <f>IFERROR(('2a) logm_x(t)'!DN111-'2a) logm_x(t)'!DM111-'2a)answer'!$I111)^2,"")</f>
        <v/>
      </c>
      <c r="Z228" s="32" t="str">
        <f>IFERROR(('2a) logm_x(t)'!DO111-'2a) logm_x(t)'!DN111-'2a)answer'!$I111)^2,"")</f>
        <v/>
      </c>
      <c r="AA228" s="32" t="str">
        <f>IFERROR(('2a) logm_x(t)'!DP111-'2a) logm_x(t)'!DO111-'2a)answer'!$I111)^2,"")</f>
        <v/>
      </c>
      <c r="AB228" s="32" t="str">
        <f>IFERROR(('2a) logm_x(t)'!DQ111-'2a) logm_x(t)'!DP111-'2a)answer'!$I111)^2,"")</f>
        <v/>
      </c>
      <c r="AC228" s="32" t="str">
        <f>IFERROR(('2a) logm_x(t)'!DR111-'2a) logm_x(t)'!DQ111-'2a)answer'!$I111)^2,"")</f>
        <v/>
      </c>
      <c r="AD228" s="32">
        <f>IFERROR(('2a) logm_x(t)'!DS111-'2a) logm_x(t)'!DR111-'2a)answer'!$I111)^2,"")</f>
        <v>1.2197770904335883</v>
      </c>
      <c r="AE228" s="32">
        <f>IFERROR(('2a) logm_x(t)'!DT111-'2a) logm_x(t)'!DS111-'2a)answer'!$I111)^2,"")</f>
        <v>1.19418864356748</v>
      </c>
      <c r="AF228" s="32">
        <f>IFERROR(('2a) logm_x(t)'!DU111-'2a) logm_x(t)'!DT111-'2a)answer'!$I111)^2,"")</f>
        <v>3.3906187951953579E-5</v>
      </c>
      <c r="AG228" s="32" t="str">
        <f>IFERROR(('2a) logm_x(t)'!DV111-'2a) logm_x(t)'!DU111-'2a)answer'!$I111)^2,"")</f>
        <v/>
      </c>
      <c r="AH228" s="32" t="str">
        <f>IFERROR(('2a) logm_x(t)'!DW111-'2a) logm_x(t)'!DV111-'2a)answer'!$I111)^2,"")</f>
        <v/>
      </c>
      <c r="AI228" s="32" t="str">
        <f>IFERROR(('2a) logm_x(t)'!DX111-'2a) logm_x(t)'!DW111-'2a)answer'!$I111)^2,"")</f>
        <v/>
      </c>
      <c r="AJ228" s="32">
        <f>IFERROR(('2a) logm_x(t)'!DY111-'2a) logm_x(t)'!DX111-'2a)answer'!$I111)^2,"")</f>
        <v>3.3906187951953579E-5</v>
      </c>
      <c r="AK228" s="32" t="str">
        <f>IFERROR(('2a) logm_x(t)'!DZ111-'2a) logm_x(t)'!DY111-'2a)answer'!$I111)^2,"")</f>
        <v/>
      </c>
      <c r="AL228" s="32" t="str">
        <f>IFERROR(('2a) logm_x(t)'!EA111-'2a) logm_x(t)'!DZ111-'2a)answer'!$I111)^2,"")</f>
        <v/>
      </c>
      <c r="AM228" s="32">
        <f>IFERROR(('2a) logm_x(t)'!EB111-'2a) logm_x(t)'!EA111-'2a)answer'!$I111)^2,"")</f>
        <v>3.3906187951953579E-5</v>
      </c>
      <c r="AN228" s="32">
        <f>IFERROR(('2a) logm_x(t)'!EC111-'2a) logm_x(t)'!EB111-'2a)answer'!$I111)^2,"")</f>
        <v>3.3906187951953579E-5</v>
      </c>
      <c r="AO228" s="32">
        <f>IFERROR(('2a) logm_x(t)'!ED111-'2a) logm_x(t)'!EC111-'2a)answer'!$I111)^2,"")</f>
        <v>0.26692569919838405</v>
      </c>
      <c r="AP228" s="32">
        <f>IFERROR(('2a) logm_x(t)'!EE111-'2a) logm_x(t)'!ED111-'2a)answer'!$I111)^2,"")</f>
        <v>0.25502774896934638</v>
      </c>
      <c r="AQ228" s="32">
        <f>IFERROR(('2a) logm_x(t)'!EF111-'2a) logm_x(t)'!EE111-'2a)answer'!$I111)^2,"")</f>
        <v>0.15971389288581839</v>
      </c>
      <c r="AR228" s="32">
        <f>IFERROR(('2a) logm_x(t)'!EG111-'2a) logm_x(t)'!EF111-'2a)answer'!$I111)^2,"")</f>
        <v>0.85029355381624439</v>
      </c>
      <c r="AS228" s="32">
        <f>IFERROR(('2a) logm_x(t)'!EH111-'2a) logm_x(t)'!EG111-'2a)answer'!$I111)^2,"")</f>
        <v>0.82895166919660868</v>
      </c>
      <c r="AT228" s="32">
        <f>IFERROR(('2a) logm_x(t)'!EI111-'2a) logm_x(t)'!EH111-'2a)answer'!$I111)^2,"")</f>
        <v>0.16915782727641648</v>
      </c>
      <c r="AU228" s="32">
        <f>IFERROR(('2a) logm_x(t)'!EJ111-'2a) logm_x(t)'!EI111-'2a)answer'!$I111)^2,"")</f>
        <v>0.15971389288581839</v>
      </c>
      <c r="AV228" s="32">
        <f>IFERROR(('2a) logm_x(t)'!EK111-'2a) logm_x(t)'!EJ111-'2a)answer'!$I111)^2,"")</f>
        <v>2.5591546889520426E-2</v>
      </c>
      <c r="AW228" s="32">
        <f>IFERROR(('2a) logm_x(t)'!EL111-'2a) logm_x(t)'!EK111-'2a)answer'!$I111)^2,"")</f>
        <v>6.6119606635047151E-2</v>
      </c>
      <c r="AX228" s="32">
        <f>IFERROR(('2a) logm_x(t)'!EM111-'2a) logm_x(t)'!EL111-'2a)answer'!$I111)^2,"")</f>
        <v>3.3906187951953579E-5</v>
      </c>
      <c r="AY228" s="32">
        <f>IFERROR(('2a) logm_x(t)'!EN111-'2a) logm_x(t)'!EM111-'2a)answer'!$I111)^2,"")</f>
        <v>6.0266089465174158E-2</v>
      </c>
      <c r="AZ228" s="32">
        <f>IFERROR(('2a) logm_x(t)'!EO111-'2a) logm_x(t)'!EN111-'2a)answer'!$I111)^2,"")</f>
        <v>3.3906187951953579E-5</v>
      </c>
      <c r="BA228" s="32">
        <f>IFERROR(('2a) logm_x(t)'!EP111-'2a) logm_x(t)'!EO111-'2a)answer'!$I111)^2,"")</f>
        <v>6.6119606635047151E-2</v>
      </c>
      <c r="BB228" s="32">
        <f>IFERROR(('2a) logm_x(t)'!EQ111-'2a) logm_x(t)'!EP111-'2a)answer'!$I111)^2,"")</f>
        <v>3.3906187951953579E-5</v>
      </c>
      <c r="BC228" s="32">
        <f>IFERROR(('2a) logm_x(t)'!ER111-'2a) logm_x(t)'!EQ111-'2a)answer'!$I111)^2,"")</f>
        <v>0.26692569919838405</v>
      </c>
      <c r="BD228" s="32">
        <f>IFERROR(('2a) logm_x(t)'!ES111-'2a) logm_x(t)'!ER111-'2a)answer'!$I111)^2,"")</f>
        <v>0.14427810561573506</v>
      </c>
      <c r="BE228" s="32">
        <f>IFERROR(('2a) logm_x(t)'!ET111-'2a) logm_x(t)'!ES111-'2a)answer'!$I111)^2,"")</f>
        <v>1.4242093105829287E-2</v>
      </c>
      <c r="BF228" s="32">
        <f>IFERROR(('2a) logm_x(t)'!EU111-'2a) logm_x(t)'!ET111-'2a)answer'!$I111)^2,"")</f>
        <v>3.3906187951953579E-5</v>
      </c>
      <c r="BG228" s="32">
        <f>IFERROR(('2a) logm_x(t)'!EV111-'2a) logm_x(t)'!EU111-'2a)answer'!$I111)^2,"")</f>
        <v>7.372902928299797E-3</v>
      </c>
      <c r="BH228" s="32">
        <f>IFERROR(('2a) logm_x(t)'!EW111-'2a) logm_x(t)'!EV111-'2a)answer'!$I111)^2,"")</f>
        <v>3.3906187951953579E-5</v>
      </c>
      <c r="BI228" s="32">
        <f>IFERROR(('2a) logm_x(t)'!EX111-'2a) logm_x(t)'!EW111-'2a)answer'!$I111)^2,"")</f>
        <v>7.622246726225852E-6</v>
      </c>
      <c r="BJ228" s="32">
        <f>IFERROR(('2a) logm_x(t)'!EY111-'2a) logm_x(t)'!EX111-'2a)answer'!$I111)^2,"")</f>
        <v>3.3906187951953579E-5</v>
      </c>
      <c r="BK228" s="32">
        <f>IFERROR(('2a) logm_x(t)'!EZ111-'2a) logm_x(t)'!EY111-'2a)answer'!$I111)^2,"")</f>
        <v>4.308092629702007E-3</v>
      </c>
      <c r="BL228" s="32">
        <f>IFERROR(('2a) logm_x(t)'!FA111-'2a) logm_x(t)'!EZ111-'2a)answer'!$I111)^2,"")</f>
        <v>2.5591546889520419E-2</v>
      </c>
      <c r="BM228" s="32">
        <f>IFERROR(('2a) logm_x(t)'!FB111-'2a) logm_x(t)'!FA111-'2a)answer'!$I111)^2,"")</f>
        <v>1.0358027121292192E-4</v>
      </c>
      <c r="BN228" s="32">
        <f>IFERROR(('2a) logm_x(t)'!FC111-'2a) logm_x(t)'!FB111-'2a)answer'!$I111)^2,"")</f>
        <v>7.2721481751404084E-4</v>
      </c>
      <c r="BO228" s="32">
        <f>IFERROR(('2a) logm_x(t)'!FD111-'2a) logm_x(t)'!FC111-'2a)answer'!$I111)^2,"")</f>
        <v>9.9077365284151696E-3</v>
      </c>
      <c r="BP228" s="32">
        <f>IFERROR(('2a) logm_x(t)'!FE111-'2a) logm_x(t)'!FD111-'2a)answer'!$I111)^2,"")</f>
        <v>7.372902928299797E-3</v>
      </c>
      <c r="BQ228" s="32">
        <f>IFERROR(('2a) logm_x(t)'!FF111-'2a) logm_x(t)'!FE111-'2a)answer'!$I111)^2,"")</f>
        <v>1.6152799496537429E-3</v>
      </c>
      <c r="BR228" s="32">
        <f>IFERROR(('2a) logm_x(t)'!FG111-'2a) logm_x(t)'!FF111-'2a)answer'!$I111)^2,"")</f>
        <v>1.1791234114260547E-2</v>
      </c>
      <c r="BS228" s="32">
        <f>IFERROR(('2a) logm_x(t)'!FH111-'2a) logm_x(t)'!FG111-'2a)answer'!$I111)^2,"")</f>
        <v>3.3906187951953579E-5</v>
      </c>
      <c r="BT228" s="32">
        <f>IFERROR(('2a) logm_x(t)'!FI111-'2a) logm_x(t)'!FH111-'2a)answer'!$I111)^2,"")</f>
        <v>3.3906187951953579E-5</v>
      </c>
      <c r="BU228" s="32">
        <f>IFERROR(('2a) logm_x(t)'!FJ111-'2a) logm_x(t)'!FI111-'2a)answer'!$I111)^2,"")</f>
        <v>3.3906187951953579E-5</v>
      </c>
      <c r="BV228" s="32">
        <f>IFERROR(('2a) logm_x(t)'!FK111-'2a) logm_x(t)'!FJ111-'2a)answer'!$I111)^2,"")</f>
        <v>3.3906187951953579E-5</v>
      </c>
      <c r="BW228" s="32">
        <f>IFERROR(('2a) logm_x(t)'!FL111-'2a) logm_x(t)'!FK111-'2a)answer'!$I111)^2,"")</f>
        <v>3.2146013989227621E-3</v>
      </c>
      <c r="BX228" s="32">
        <f>IFERROR(('2a) logm_x(t)'!FM111-'2a) logm_x(t)'!FL111-'2a)answer'!$I111)^2,"")</f>
        <v>1.6175708559923736E-2</v>
      </c>
      <c r="BY228" s="32">
        <f>IFERROR(('2a) logm_x(t)'!FN111-'2a) logm_x(t)'!FM111-'2a)answer'!$I111)^2,"")</f>
        <v>1.3349019041600713E-2</v>
      </c>
      <c r="BZ228" s="32">
        <f>IFERROR(('2a) logm_x(t)'!FO111-'2a) logm_x(t)'!FN111-'2a)answer'!$I111)^2,"")</f>
        <v>4.2199637952513548E-7</v>
      </c>
      <c r="CA228" s="32">
        <f>IFERROR(('2a) logm_x(t)'!FP111-'2a) logm_x(t)'!FO111-'2a)answer'!$I111)^2,"")</f>
        <v>5.5973999656674673E-3</v>
      </c>
      <c r="CB228" s="32">
        <f>IFERROR(('2a) logm_x(t)'!FQ111-'2a) logm_x(t)'!FP111-'2a)answer'!$I111)^2,"")</f>
        <v>3.3906187951953579E-5</v>
      </c>
      <c r="CC228" s="32">
        <f>IFERROR(('2a) logm_x(t)'!FR111-'2a) logm_x(t)'!FQ111-'2a)answer'!$I111)^2,"")</f>
        <v>3.3906187951953579E-5</v>
      </c>
      <c r="CD228" s="32">
        <f>IFERROR(('2a) logm_x(t)'!FS111-'2a) logm_x(t)'!FR111-'2a)answer'!$I111)^2,"")</f>
        <v>1.0187220799982633E-3</v>
      </c>
      <c r="CE228" s="32">
        <f>IFERROR(('2a) logm_x(t)'!FT111-'2a) logm_x(t)'!FS111-'2a)answer'!$I111)^2,"")</f>
        <v>1.8977550084113791E-3</v>
      </c>
      <c r="CF228" s="32">
        <f>IFERROR(('2a) logm_x(t)'!FU111-'2a) logm_x(t)'!FT111-'2a)answer'!$I111)^2,"")</f>
        <v>7.6156202292548738E-3</v>
      </c>
      <c r="CG228" s="32">
        <f>IFERROR(('2a) logm_x(t)'!FV111-'2a) logm_x(t)'!FU111-'2a)answer'!$I111)^2,"")</f>
        <v>1.779542690938422E-2</v>
      </c>
      <c r="CH228" s="32">
        <f>IFERROR(('2a) logm_x(t)'!FW111-'2a) logm_x(t)'!FV111-'2a)answer'!$I111)^2,"")</f>
        <v>8.2158327924662048E-4</v>
      </c>
      <c r="CI228" s="32">
        <f>IFERROR(('2a) logm_x(t)'!FX111-'2a) logm_x(t)'!FW111-'2a)answer'!$I111)^2,"")</f>
        <v>7.8841056640243583E-4</v>
      </c>
      <c r="CJ228" s="32">
        <f>IFERROR(('2a) logm_x(t)'!FY111-'2a) logm_x(t)'!FX111-'2a)answer'!$I111)^2,"")</f>
        <v>1.5780322215392755E-3</v>
      </c>
      <c r="CK228" s="32">
        <f>IFERROR(('2a) logm_x(t)'!FZ111-'2a) logm_x(t)'!FY111-'2a)answer'!$I111)^2,"")</f>
        <v>7.6156202292548738E-3</v>
      </c>
      <c r="CL228" s="32">
        <f>IFERROR(('2a) logm_x(t)'!GA111-'2a) logm_x(t)'!FZ111-'2a)answer'!$I111)^2,"")</f>
        <v>9.783845879867234E-3</v>
      </c>
      <c r="CM228" s="32">
        <f>IFERROR(('2a) logm_x(t)'!GB111-'2a) logm_x(t)'!GA111-'2a)answer'!$I111)^2,"")</f>
        <v>3.2146013989227621E-3</v>
      </c>
      <c r="CN228" s="32">
        <f>IFERROR(('2a) logm_x(t)'!GC111-'2a) logm_x(t)'!GB111-'2a)answer'!$I111)^2,"")</f>
        <v>4.2199637952513548E-7</v>
      </c>
    </row>
    <row r="229" spans="1:92" x14ac:dyDescent="0.25">
      <c r="A229" s="31">
        <f t="shared" si="12"/>
        <v>109</v>
      </c>
      <c r="C229" s="32">
        <f>IFERROR(('2a) logm_x(t)'!CR112-'2a) logm_x(t)'!CQ112-'2a)answer'!$I112)^2,"")</f>
        <v>7.9400496239569102E-2</v>
      </c>
      <c r="D229" s="32" t="str">
        <f>IFERROR(('2a) logm_x(t)'!CS112-'2a) logm_x(t)'!CR112-'2a)answer'!$I112)^2,"")</f>
        <v/>
      </c>
      <c r="E229" s="32" t="str">
        <f>IFERROR(('2a) logm_x(t)'!CT112-'2a) logm_x(t)'!CS112-'2a)answer'!$I112)^2,"")</f>
        <v/>
      </c>
      <c r="F229" s="32">
        <f>IFERROR(('2a) logm_x(t)'!CU112-'2a) logm_x(t)'!CT112-'2a)answer'!$I112)^2,"")</f>
        <v>2.6093202408690059</v>
      </c>
      <c r="G229" s="32">
        <f>IFERROR(('2a) logm_x(t)'!CV112-'2a) logm_x(t)'!CU112-'2a)answer'!$I112)^2,"")</f>
        <v>0.2549487385104714</v>
      </c>
      <c r="H229" s="32">
        <f>IFERROR(('2a) logm_x(t)'!CW112-'2a) logm_x(t)'!CV112-'2a)answer'!$I112)^2,"")</f>
        <v>1.1940176635217485</v>
      </c>
      <c r="I229" s="32" t="str">
        <f>IFERROR(('2a) logm_x(t)'!CX112-'2a) logm_x(t)'!CW112-'2a)answer'!$I112)^2,"")</f>
        <v/>
      </c>
      <c r="J229" s="32" t="str">
        <f>IFERROR(('2a) logm_x(t)'!CY112-'2a) logm_x(t)'!CX112-'2a)answer'!$I112)^2,"")</f>
        <v/>
      </c>
      <c r="K229" s="32" t="str">
        <f>IFERROR(('2a) logm_x(t)'!CZ112-'2a) logm_x(t)'!CY112-'2a)answer'!$I112)^2,"")</f>
        <v/>
      </c>
      <c r="L229" s="32" t="str">
        <f>IFERROR(('2a) logm_x(t)'!DA112-'2a) logm_x(t)'!CZ112-'2a)answer'!$I112)^2,"")</f>
        <v/>
      </c>
      <c r="M229" s="32" t="str">
        <f>IFERROR(('2a) logm_x(t)'!DB112-'2a) logm_x(t)'!DA112-'2a)answer'!$I112)^2,"")</f>
        <v/>
      </c>
      <c r="N229" s="32" t="str">
        <f>IFERROR(('2a) logm_x(t)'!DC112-'2a) logm_x(t)'!DB112-'2a)answer'!$I112)^2,"")</f>
        <v/>
      </c>
      <c r="O229" s="32" t="str">
        <f>IFERROR(('2a) logm_x(t)'!DD112-'2a) logm_x(t)'!DC112-'2a)answer'!$I112)^2,"")</f>
        <v/>
      </c>
      <c r="P229" s="32">
        <f>IFERROR(('2a) logm_x(t)'!DE112-'2a) logm_x(t)'!DD112-'2a)answer'!$I112)^2,"")</f>
        <v>3.4823404165344531E-5</v>
      </c>
      <c r="Q229" s="32">
        <f>IFERROR(('2a) logm_x(t)'!DF112-'2a) logm_x(t)'!DE112-'2a)answer'!$I112)^2,"")</f>
        <v>3.4823404165344531E-5</v>
      </c>
      <c r="R229" s="32">
        <f>IFERROR(('2a) logm_x(t)'!DG112-'2a) logm_x(t)'!DF112-'2a)answer'!$I112)^2,"")</f>
        <v>3.4823404165344531E-5</v>
      </c>
      <c r="S229" s="32">
        <f>IFERROR(('2a) logm_x(t)'!DH112-'2a) logm_x(t)'!DG112-'2a)answer'!$I112)^2,"")</f>
        <v>3.4823404165344531E-5</v>
      </c>
      <c r="T229" s="32" t="str">
        <f>IFERROR(('2a) logm_x(t)'!DI112-'2a) logm_x(t)'!DH112-'2a)answer'!$I112)^2,"")</f>
        <v/>
      </c>
      <c r="U229" s="32" t="str">
        <f>IFERROR(('2a) logm_x(t)'!DJ112-'2a) logm_x(t)'!DI112-'2a)answer'!$I112)^2,"")</f>
        <v/>
      </c>
      <c r="V229" s="32" t="str">
        <f>IFERROR(('2a) logm_x(t)'!DK112-'2a) logm_x(t)'!DJ112-'2a)answer'!$I112)^2,"")</f>
        <v/>
      </c>
      <c r="W229" s="32" t="str">
        <f>IFERROR(('2a) logm_x(t)'!DL112-'2a) logm_x(t)'!DK112-'2a)answer'!$I112)^2,"")</f>
        <v/>
      </c>
      <c r="X229" s="32" t="str">
        <f>IFERROR(('2a) logm_x(t)'!DM112-'2a) logm_x(t)'!DL112-'2a)answer'!$I112)^2,"")</f>
        <v/>
      </c>
      <c r="Y229" s="32" t="str">
        <f>IFERROR(('2a) logm_x(t)'!DN112-'2a) logm_x(t)'!DM112-'2a)answer'!$I112)^2,"")</f>
        <v/>
      </c>
      <c r="Z229" s="32">
        <f>IFERROR(('2a) logm_x(t)'!DO112-'2a) logm_x(t)'!DN112-'2a)answer'!$I112)^2,"")</f>
        <v>3.4823404165344531E-5</v>
      </c>
      <c r="AA229" s="32">
        <f>IFERROR(('2a) logm_x(t)'!DP112-'2a) logm_x(t)'!DO112-'2a)answer'!$I112)^2,"")</f>
        <v>3.4823404165344531E-5</v>
      </c>
      <c r="AB229" s="32">
        <f>IFERROR(('2a) logm_x(t)'!DQ112-'2a) logm_x(t)'!DP112-'2a)answer'!$I112)^2,"")</f>
        <v>3.4823404165344531E-5</v>
      </c>
      <c r="AC229" s="32" t="str">
        <f>IFERROR(('2a) logm_x(t)'!DR112-'2a) logm_x(t)'!DQ112-'2a)answer'!$I112)^2,"")</f>
        <v/>
      </c>
      <c r="AD229" s="32" t="str">
        <f>IFERROR(('2a) logm_x(t)'!DS112-'2a) logm_x(t)'!DR112-'2a)answer'!$I112)^2,"")</f>
        <v/>
      </c>
      <c r="AE229" s="32" t="str">
        <f>IFERROR(('2a) logm_x(t)'!DT112-'2a) logm_x(t)'!DS112-'2a)answer'!$I112)^2,"")</f>
        <v/>
      </c>
      <c r="AF229" s="32" t="str">
        <f>IFERROR(('2a) logm_x(t)'!DU112-'2a) logm_x(t)'!DT112-'2a)answer'!$I112)^2,"")</f>
        <v/>
      </c>
      <c r="AG229" s="32" t="str">
        <f>IFERROR(('2a) logm_x(t)'!DV112-'2a) logm_x(t)'!DU112-'2a)answer'!$I112)^2,"")</f>
        <v/>
      </c>
      <c r="AH229" s="32">
        <f>IFERROR(('2a) logm_x(t)'!DW112-'2a) logm_x(t)'!DV112-'2a)answer'!$I112)^2,"")</f>
        <v>3.4823404165344531E-5</v>
      </c>
      <c r="AI229" s="32">
        <f>IFERROR(('2a) logm_x(t)'!DX112-'2a) logm_x(t)'!DW112-'2a)answer'!$I112)^2,"")</f>
        <v>3.4823404165344531E-5</v>
      </c>
      <c r="AJ229" s="32">
        <f>IFERROR(('2a) logm_x(t)'!DY112-'2a) logm_x(t)'!DX112-'2a)answer'!$I112)^2,"")</f>
        <v>3.4823404165344531E-5</v>
      </c>
      <c r="AK229" s="32">
        <f>IFERROR(('2a) logm_x(t)'!DZ112-'2a) logm_x(t)'!DY112-'2a)answer'!$I112)^2,"")</f>
        <v>3.4823404165344531E-5</v>
      </c>
      <c r="AL229" s="32" t="str">
        <f>IFERROR(('2a) logm_x(t)'!EA112-'2a) logm_x(t)'!DZ112-'2a)answer'!$I112)^2,"")</f>
        <v/>
      </c>
      <c r="AM229" s="32" t="str">
        <f>IFERROR(('2a) logm_x(t)'!EB112-'2a) logm_x(t)'!EA112-'2a)answer'!$I112)^2,"")</f>
        <v/>
      </c>
      <c r="AN229" s="32">
        <f>IFERROR(('2a) logm_x(t)'!EC112-'2a) logm_x(t)'!EB112-'2a)answer'!$I112)^2,"")</f>
        <v>1.1940176635217485</v>
      </c>
      <c r="AO229" s="32">
        <f>IFERROR(('2a) logm_x(t)'!ED112-'2a) logm_x(t)'!EC112-'2a)answer'!$I112)^2,"")</f>
        <v>1.2199499049117464</v>
      </c>
      <c r="AP229" s="32">
        <f>IFERROR(('2a) logm_x(t)'!EE112-'2a) logm_x(t)'!ED112-'2a)answer'!$I112)^2,"")</f>
        <v>3.4823404165344531E-5</v>
      </c>
      <c r="AQ229" s="32" t="str">
        <f>IFERROR(('2a) logm_x(t)'!EF112-'2a) logm_x(t)'!EE112-'2a)answer'!$I112)^2,"")</f>
        <v/>
      </c>
      <c r="AR229" s="32" t="str">
        <f>IFERROR(('2a) logm_x(t)'!EG112-'2a) logm_x(t)'!EF112-'2a)answer'!$I112)^2,"")</f>
        <v/>
      </c>
      <c r="AS229" s="32" t="str">
        <f>IFERROR(('2a) logm_x(t)'!EH112-'2a) logm_x(t)'!EG112-'2a)answer'!$I112)^2,"")</f>
        <v/>
      </c>
      <c r="AT229" s="32" t="str">
        <f>IFERROR(('2a) logm_x(t)'!EI112-'2a) logm_x(t)'!EH112-'2a)answer'!$I112)^2,"")</f>
        <v/>
      </c>
      <c r="AU229" s="32" t="str">
        <f>IFERROR(('2a) logm_x(t)'!EJ112-'2a) logm_x(t)'!EI112-'2a)answer'!$I112)^2,"")</f>
        <v/>
      </c>
      <c r="AV229" s="32" t="str">
        <f>IFERROR(('2a) logm_x(t)'!EK112-'2a) logm_x(t)'!EJ112-'2a)answer'!$I112)^2,"")</f>
        <v/>
      </c>
      <c r="AW229" s="32">
        <f>IFERROR(('2a) logm_x(t)'!EL112-'2a) logm_x(t)'!EK112-'2a)answer'!$I112)^2,"")</f>
        <v>1.1940176635217485</v>
      </c>
      <c r="AX229" s="32">
        <f>IFERROR(('2a) logm_x(t)'!EM112-'2a) logm_x(t)'!EL112-'2a)answer'!$I112)^2,"")</f>
        <v>0.48866854865724019</v>
      </c>
      <c r="AY229" s="32">
        <f>IFERROR(('2a) logm_x(t)'!EN112-'2a) logm_x(t)'!EM112-'2a)answer'!$I112)^2,"")</f>
        <v>0.16922218665745625</v>
      </c>
      <c r="AZ229" s="32">
        <f>IFERROR(('2a) logm_x(t)'!EO112-'2a) logm_x(t)'!EN112-'2a)answer'!$I112)^2,"")</f>
        <v>3.4823404165344531E-5</v>
      </c>
      <c r="BA229" s="32">
        <f>IFERROR(('2a) logm_x(t)'!EP112-'2a) logm_x(t)'!EO112-'2a)answer'!$I112)^2,"")</f>
        <v>0.15965136793720541</v>
      </c>
      <c r="BB229" s="32">
        <f>IFERROR(('2a) logm_x(t)'!EQ112-'2a) logm_x(t)'!EP112-'2a)answer'!$I112)^2,"")</f>
        <v>3.4823404165344531E-5</v>
      </c>
      <c r="BC229" s="32">
        <f>IFERROR(('2a) logm_x(t)'!ER112-'2a) logm_x(t)'!EQ112-'2a)answer'!$I112)^2,"")</f>
        <v>0.16922218665745625</v>
      </c>
      <c r="BD229" s="32">
        <f>IFERROR(('2a) logm_x(t)'!ES112-'2a) logm_x(t)'!ER112-'2a)answer'!$I112)^2,"")</f>
        <v>3.4823404165344531E-5</v>
      </c>
      <c r="BE229" s="32">
        <f>IFERROR(('2a) logm_x(t)'!ET112-'2a) logm_x(t)'!ES112-'2a)answer'!$I112)^2,"")</f>
        <v>0.15965136793720541</v>
      </c>
      <c r="BF229" s="32">
        <f>IFERROR(('2a) logm_x(t)'!EU112-'2a) logm_x(t)'!ET112-'2a)answer'!$I112)^2,"")</f>
        <v>5.2461468712141926E-2</v>
      </c>
      <c r="BG229" s="32">
        <f>IFERROR(('2a) logm_x(t)'!EV112-'2a) logm_x(t)'!EU112-'2a)answer'!$I112)^2,"")</f>
        <v>2.0359812562911884E-3</v>
      </c>
      <c r="BH229" s="32">
        <f>IFERROR(('2a) logm_x(t)'!EW112-'2a) logm_x(t)'!EV112-'2a)answer'!$I112)^2,"")</f>
        <v>3.4823404165344531E-5</v>
      </c>
      <c r="BI229" s="32">
        <f>IFERROR(('2a) logm_x(t)'!EX112-'2a) logm_x(t)'!EW112-'2a)answer'!$I112)^2,"")</f>
        <v>2.2201589888230143E-2</v>
      </c>
      <c r="BJ229" s="32">
        <f>IFERROR(('2a) logm_x(t)'!EY112-'2a) logm_x(t)'!EX112-'2a)answer'!$I112)^2,"")</f>
        <v>3.4823404165344531E-5</v>
      </c>
      <c r="BK229" s="32">
        <f>IFERROR(('2a) logm_x(t)'!EZ112-'2a) logm_x(t)'!EY112-'2a)answer'!$I112)^2,"")</f>
        <v>6.0227684108215621E-2</v>
      </c>
      <c r="BL229" s="32">
        <f>IFERROR(('2a) logm_x(t)'!FA112-'2a) logm_x(t)'!EZ112-'2a)answer'!$I112)^2,"")</f>
        <v>2.8969465315957437E-2</v>
      </c>
      <c r="BM229" s="32">
        <f>IFERROR(('2a) logm_x(t)'!FB112-'2a) logm_x(t)'!FA112-'2a)answer'!$I112)^2,"")</f>
        <v>6.1854290583112032E-4</v>
      </c>
      <c r="BN229" s="32">
        <f>IFERROR(('2a) logm_x(t)'!FC112-'2a) logm_x(t)'!FB112-'2a)answer'!$I112)^2,"")</f>
        <v>3.4383429549013668E-3</v>
      </c>
      <c r="BO229" s="32">
        <f>IFERROR(('2a) logm_x(t)'!FD112-'2a) logm_x(t)'!FC112-'2a)answer'!$I112)^2,"")</f>
        <v>3.5427782021202808E-2</v>
      </c>
      <c r="BP229" s="32">
        <f>IFERROR(('2a) logm_x(t)'!FE112-'2a) logm_x(t)'!FD112-'2a)answer'!$I112)^2,"")</f>
        <v>1.882375982144548E-2</v>
      </c>
      <c r="BQ229" s="32">
        <f>IFERROR(('2a) logm_x(t)'!FF112-'2a) logm_x(t)'!FE112-'2a)answer'!$I112)^2,"")</f>
        <v>2.3930216890566246E-3</v>
      </c>
      <c r="BR229" s="32">
        <f>IFERROR(('2a) logm_x(t)'!FG112-'2a) logm_x(t)'!FF112-'2a)answer'!$I112)^2,"")</f>
        <v>2.1120760617634807E-2</v>
      </c>
      <c r="BS229" s="32">
        <f>IFERROR(('2a) logm_x(t)'!FH112-'2a) logm_x(t)'!FG112-'2a)answer'!$I112)^2,"")</f>
        <v>6.6159846424432456E-2</v>
      </c>
      <c r="BT229" s="32">
        <f>IFERROR(('2a) logm_x(t)'!FI112-'2a) logm_x(t)'!FH112-'2a)answer'!$I112)^2,"")</f>
        <v>9.3843614751068158E-3</v>
      </c>
      <c r="BU229" s="32">
        <f>IFERROR(('2a) logm_x(t)'!FJ112-'2a) logm_x(t)'!FI112-'2a)answer'!$I112)^2,"")</f>
        <v>4.1167895808297386E-4</v>
      </c>
      <c r="BV229" s="32">
        <f>IFERROR(('2a) logm_x(t)'!FK112-'2a) logm_x(t)'!FJ112-'2a)answer'!$I112)^2,"")</f>
        <v>3.7700715727988991E-4</v>
      </c>
      <c r="BW229" s="32">
        <f>IFERROR(('2a) logm_x(t)'!FL112-'2a) logm_x(t)'!FK112-'2a)answer'!$I112)^2,"")</f>
        <v>5.496972674409629E-3</v>
      </c>
      <c r="BX229" s="32">
        <f>IFERROR(('2a) logm_x(t)'!FM112-'2a) logm_x(t)'!FL112-'2a)answer'!$I112)^2,"")</f>
        <v>3.4823404165344531E-5</v>
      </c>
      <c r="BY229" s="32">
        <f>IFERROR(('2a) logm_x(t)'!FN112-'2a) logm_x(t)'!FM112-'2a)answer'!$I112)^2,"")</f>
        <v>3.4823404165344531E-5</v>
      </c>
      <c r="BZ229" s="32">
        <f>IFERROR(('2a) logm_x(t)'!FO112-'2a) logm_x(t)'!FN112-'2a)answer'!$I112)^2,"")</f>
        <v>1.882375982144548E-2</v>
      </c>
      <c r="CA229" s="32">
        <f>IFERROR(('2a) logm_x(t)'!FP112-'2a) logm_x(t)'!FO112-'2a)answer'!$I112)^2,"")</f>
        <v>2.2201589888230143E-2</v>
      </c>
      <c r="CB229" s="32">
        <f>IFERROR(('2a) logm_x(t)'!FQ112-'2a) logm_x(t)'!FP112-'2a)answer'!$I112)^2,"")</f>
        <v>6.5788712198567518E-3</v>
      </c>
      <c r="CC229" s="32">
        <f>IFERROR(('2a) logm_x(t)'!FR112-'2a) logm_x(t)'!FQ112-'2a)answer'!$I112)^2,"")</f>
        <v>8.6327350397369124E-3</v>
      </c>
      <c r="CD229" s="32">
        <f>IFERROR(('2a) logm_x(t)'!FS112-'2a) logm_x(t)'!FR112-'2a)answer'!$I112)^2,"")</f>
        <v>5.0495101411377188E-3</v>
      </c>
      <c r="CE229" s="32">
        <f>IFERROR(('2a) logm_x(t)'!FT112-'2a) logm_x(t)'!FS112-'2a)answer'!$I112)^2,"")</f>
        <v>2.965725393944262E-4</v>
      </c>
      <c r="CF229" s="32">
        <f>IFERROR(('2a) logm_x(t)'!FU112-'2a) logm_x(t)'!FT112-'2a)answer'!$I112)^2,"")</f>
        <v>3.4823404165344531E-5</v>
      </c>
      <c r="CG229" s="32">
        <f>IFERROR(('2a) logm_x(t)'!FV112-'2a) logm_x(t)'!FU112-'2a)answer'!$I112)^2,"")</f>
        <v>5.3949989721837244E-4</v>
      </c>
      <c r="CH229" s="32">
        <f>IFERROR(('2a) logm_x(t)'!FW112-'2a) logm_x(t)'!FV112-'2a)answer'!$I112)^2,"")</f>
        <v>6.076896816888471E-3</v>
      </c>
      <c r="CI229" s="32">
        <f>IFERROR(('2a) logm_x(t)'!FX112-'2a) logm_x(t)'!FW112-'2a)answer'!$I112)^2,"")</f>
        <v>3.5204307702443654E-5</v>
      </c>
      <c r="CJ229" s="32">
        <f>IFERROR(('2a) logm_x(t)'!FY112-'2a) logm_x(t)'!FX112-'2a)answer'!$I112)^2,"")</f>
        <v>7.3014705480469759E-3</v>
      </c>
      <c r="CK229" s="32">
        <f>IFERROR(('2a) logm_x(t)'!FZ112-'2a) logm_x(t)'!FY112-'2a)answer'!$I112)^2,"")</f>
        <v>4.3771889157313377E-3</v>
      </c>
      <c r="CL229" s="32">
        <f>IFERROR(('2a) logm_x(t)'!GA112-'2a) logm_x(t)'!FZ112-'2a)answer'!$I112)^2,"")</f>
        <v>1.8891399338528926E-3</v>
      </c>
      <c r="CM229" s="32">
        <f>IFERROR(('2a) logm_x(t)'!GB112-'2a) logm_x(t)'!GA112-'2a)answer'!$I112)^2,"")</f>
        <v>4.6815006794733351E-3</v>
      </c>
      <c r="CN229" s="32">
        <f>IFERROR(('2a) logm_x(t)'!GC112-'2a) logm_x(t)'!GB112-'2a)answer'!$I112)^2,"")</f>
        <v>1.882375982144548E-2</v>
      </c>
    </row>
    <row r="230" spans="1:92" x14ac:dyDescent="0.25">
      <c r="A230" s="31">
        <f t="shared" si="12"/>
        <v>110</v>
      </c>
      <c r="C230" s="32">
        <f>IFERROR(('2a) logm_x(t)'!CR113-'2a) logm_x(t)'!CQ113-'2a)answer'!$I113)^2,"")</f>
        <v>0</v>
      </c>
      <c r="D230" s="32" t="str">
        <f>IFERROR(('2a) logm_x(t)'!CS113-'2a) logm_x(t)'!CR113-'2a)answer'!$I113)^2,"")</f>
        <v/>
      </c>
      <c r="E230" s="32" t="str">
        <f>IFERROR(('2a) logm_x(t)'!CT113-'2a) logm_x(t)'!CS113-'2a)answer'!$I113)^2,"")</f>
        <v/>
      </c>
      <c r="F230" s="32" t="str">
        <f>IFERROR(('2a) logm_x(t)'!CU113-'2a) logm_x(t)'!CT113-'2a)answer'!$I113)^2,"")</f>
        <v/>
      </c>
      <c r="G230" s="32">
        <f>IFERROR(('2a) logm_x(t)'!CV113-'2a) logm_x(t)'!CU113-'2a)answer'!$I113)^2,"")</f>
        <v>0</v>
      </c>
      <c r="H230" s="32" t="str">
        <f>IFERROR(('2a) logm_x(t)'!CW113-'2a) logm_x(t)'!CV113-'2a)answer'!$I113)^2,"")</f>
        <v/>
      </c>
      <c r="I230" s="32" t="str">
        <f>IFERROR(('2a) logm_x(t)'!CX113-'2a) logm_x(t)'!CW113-'2a)answer'!$I113)^2,"")</f>
        <v/>
      </c>
      <c r="J230" s="32" t="str">
        <f>IFERROR(('2a) logm_x(t)'!CY113-'2a) logm_x(t)'!CX113-'2a)answer'!$I113)^2,"")</f>
        <v/>
      </c>
      <c r="K230" s="32" t="str">
        <f>IFERROR(('2a) logm_x(t)'!CZ113-'2a) logm_x(t)'!CY113-'2a)answer'!$I113)^2,"")</f>
        <v/>
      </c>
      <c r="L230" s="32">
        <f>IFERROR(('2a) logm_x(t)'!DA113-'2a) logm_x(t)'!CZ113-'2a)answer'!$I113)^2,"")</f>
        <v>0</v>
      </c>
      <c r="M230" s="32" t="str">
        <f>IFERROR(('2a) logm_x(t)'!DB113-'2a) logm_x(t)'!DA113-'2a)answer'!$I113)^2,"")</f>
        <v/>
      </c>
      <c r="N230" s="32" t="str">
        <f>IFERROR(('2a) logm_x(t)'!DC113-'2a) logm_x(t)'!DB113-'2a)answer'!$I113)^2,"")</f>
        <v/>
      </c>
      <c r="O230" s="32" t="str">
        <f>IFERROR(('2a) logm_x(t)'!DD113-'2a) logm_x(t)'!DC113-'2a)answer'!$I113)^2,"")</f>
        <v/>
      </c>
      <c r="P230" s="32" t="str">
        <f>IFERROR(('2a) logm_x(t)'!DE113-'2a) logm_x(t)'!DD113-'2a)answer'!$I113)^2,"")</f>
        <v/>
      </c>
      <c r="Q230" s="32" t="str">
        <f>IFERROR(('2a) logm_x(t)'!DF113-'2a) logm_x(t)'!DE113-'2a)answer'!$I113)^2,"")</f>
        <v/>
      </c>
      <c r="R230" s="32" t="str">
        <f>IFERROR(('2a) logm_x(t)'!DG113-'2a) logm_x(t)'!DF113-'2a)answer'!$I113)^2,"")</f>
        <v/>
      </c>
      <c r="S230" s="32" t="str">
        <f>IFERROR(('2a) logm_x(t)'!DH113-'2a) logm_x(t)'!DG113-'2a)answer'!$I113)^2,"")</f>
        <v/>
      </c>
      <c r="T230" s="32" t="str">
        <f>IFERROR(('2a) logm_x(t)'!DI113-'2a) logm_x(t)'!DH113-'2a)answer'!$I113)^2,"")</f>
        <v/>
      </c>
      <c r="U230" s="32" t="str">
        <f>IFERROR(('2a) logm_x(t)'!DJ113-'2a) logm_x(t)'!DI113-'2a)answer'!$I113)^2,"")</f>
        <v/>
      </c>
      <c r="V230" s="32" t="str">
        <f>IFERROR(('2a) logm_x(t)'!DK113-'2a) logm_x(t)'!DJ113-'2a)answer'!$I113)^2,"")</f>
        <v/>
      </c>
      <c r="W230" s="32" t="str">
        <f>IFERROR(('2a) logm_x(t)'!DL113-'2a) logm_x(t)'!DK113-'2a)answer'!$I113)^2,"")</f>
        <v/>
      </c>
      <c r="X230" s="32" t="str">
        <f>IFERROR(('2a) logm_x(t)'!DM113-'2a) logm_x(t)'!DL113-'2a)answer'!$I113)^2,"")</f>
        <v/>
      </c>
      <c r="Y230" s="32" t="str">
        <f>IFERROR(('2a) logm_x(t)'!DN113-'2a) logm_x(t)'!DM113-'2a)answer'!$I113)^2,"")</f>
        <v/>
      </c>
      <c r="Z230" s="32" t="str">
        <f>IFERROR(('2a) logm_x(t)'!DO113-'2a) logm_x(t)'!DN113-'2a)answer'!$I113)^2,"")</f>
        <v/>
      </c>
      <c r="AA230" s="32" t="str">
        <f>IFERROR(('2a) logm_x(t)'!DP113-'2a) logm_x(t)'!DO113-'2a)answer'!$I113)^2,"")</f>
        <v/>
      </c>
      <c r="AB230" s="32" t="str">
        <f>IFERROR(('2a) logm_x(t)'!DQ113-'2a) logm_x(t)'!DP113-'2a)answer'!$I113)^2,"")</f>
        <v/>
      </c>
      <c r="AC230" s="32" t="str">
        <f>IFERROR(('2a) logm_x(t)'!DR113-'2a) logm_x(t)'!DQ113-'2a)answer'!$I113)^2,"")</f>
        <v/>
      </c>
      <c r="AD230" s="32" t="str">
        <f>IFERROR(('2a) logm_x(t)'!DS113-'2a) logm_x(t)'!DR113-'2a)answer'!$I113)^2,"")</f>
        <v/>
      </c>
      <c r="AE230" s="32" t="str">
        <f>IFERROR(('2a) logm_x(t)'!DT113-'2a) logm_x(t)'!DS113-'2a)answer'!$I113)^2,"")</f>
        <v/>
      </c>
      <c r="AF230" s="32" t="str">
        <f>IFERROR(('2a) logm_x(t)'!DU113-'2a) logm_x(t)'!DT113-'2a)answer'!$I113)^2,"")</f>
        <v/>
      </c>
      <c r="AG230" s="32" t="str">
        <f>IFERROR(('2a) logm_x(t)'!DV113-'2a) logm_x(t)'!DU113-'2a)answer'!$I113)^2,"")</f>
        <v/>
      </c>
      <c r="AH230" s="32" t="str">
        <f>IFERROR(('2a) logm_x(t)'!DW113-'2a) logm_x(t)'!DV113-'2a)answer'!$I113)^2,"")</f>
        <v/>
      </c>
      <c r="AI230" s="32" t="str">
        <f>IFERROR(('2a) logm_x(t)'!DX113-'2a) logm_x(t)'!DW113-'2a)answer'!$I113)^2,"")</f>
        <v/>
      </c>
      <c r="AJ230" s="32" t="str">
        <f>IFERROR(('2a) logm_x(t)'!DY113-'2a) logm_x(t)'!DX113-'2a)answer'!$I113)^2,"")</f>
        <v/>
      </c>
      <c r="AK230" s="32" t="str">
        <f>IFERROR(('2a) logm_x(t)'!DZ113-'2a) logm_x(t)'!DY113-'2a)answer'!$I113)^2,"")</f>
        <v/>
      </c>
      <c r="AL230" s="32" t="str">
        <f>IFERROR(('2a) logm_x(t)'!EA113-'2a) logm_x(t)'!DZ113-'2a)answer'!$I113)^2,"")</f>
        <v/>
      </c>
      <c r="AM230" s="32">
        <f>IFERROR(('2a) logm_x(t)'!EB113-'2a) logm_x(t)'!EA113-'2a)answer'!$I113)^2,"")</f>
        <v>0</v>
      </c>
      <c r="AN230" s="32" t="str">
        <f>IFERROR(('2a) logm_x(t)'!EC113-'2a) logm_x(t)'!EB113-'2a)answer'!$I113)^2,"")</f>
        <v/>
      </c>
      <c r="AO230" s="32" t="str">
        <f>IFERROR(('2a) logm_x(t)'!ED113-'2a) logm_x(t)'!EC113-'2a)answer'!$I113)^2,"")</f>
        <v/>
      </c>
      <c r="AP230" s="32">
        <f>IFERROR(('2a) logm_x(t)'!EE113-'2a) logm_x(t)'!ED113-'2a)answer'!$I113)^2,"")</f>
        <v>0</v>
      </c>
      <c r="AQ230" s="32">
        <f>IFERROR(('2a) logm_x(t)'!EF113-'2a) logm_x(t)'!EE113-'2a)answer'!$I113)^2,"")</f>
        <v>0</v>
      </c>
      <c r="AR230" s="32">
        <f>IFERROR(('2a) logm_x(t)'!EG113-'2a) logm_x(t)'!EF113-'2a)answer'!$I113)^2,"")</f>
        <v>0</v>
      </c>
      <c r="AS230" s="32">
        <f>IFERROR(('2a) logm_x(t)'!EH113-'2a) logm_x(t)'!EG113-'2a)answer'!$I113)^2,"")</f>
        <v>0</v>
      </c>
      <c r="AT230" s="32">
        <f>IFERROR(('2a) logm_x(t)'!EI113-'2a) logm_x(t)'!EH113-'2a)answer'!$I113)^2,"")</f>
        <v>0</v>
      </c>
      <c r="AU230" s="32">
        <f>IFERROR(('2a) logm_x(t)'!EJ113-'2a) logm_x(t)'!EI113-'2a)answer'!$I113)^2,"")</f>
        <v>0</v>
      </c>
      <c r="AV230" s="32">
        <f>IFERROR(('2a) logm_x(t)'!EK113-'2a) logm_x(t)'!EJ113-'2a)answer'!$I113)^2,"")</f>
        <v>0</v>
      </c>
      <c r="AW230" s="32" t="str">
        <f>IFERROR(('2a) logm_x(t)'!EL113-'2a) logm_x(t)'!EK113-'2a)answer'!$I113)^2,"")</f>
        <v/>
      </c>
      <c r="AX230" s="32" t="str">
        <f>IFERROR(('2a) logm_x(t)'!EM113-'2a) logm_x(t)'!EL113-'2a)answer'!$I113)^2,"")</f>
        <v/>
      </c>
      <c r="AY230" s="32">
        <f>IFERROR(('2a) logm_x(t)'!EN113-'2a) logm_x(t)'!EM113-'2a)answer'!$I113)^2,"")</f>
        <v>0</v>
      </c>
      <c r="AZ230" s="32">
        <f>IFERROR(('2a) logm_x(t)'!EO113-'2a) logm_x(t)'!EN113-'2a)answer'!$I113)^2,"")</f>
        <v>0</v>
      </c>
      <c r="BA230" s="32">
        <f>IFERROR(('2a) logm_x(t)'!EP113-'2a) logm_x(t)'!EO113-'2a)answer'!$I113)^2,"")</f>
        <v>0</v>
      </c>
      <c r="BB230" s="32">
        <f>IFERROR(('2a) logm_x(t)'!EQ113-'2a) logm_x(t)'!EP113-'2a)answer'!$I113)^2,"")</f>
        <v>0</v>
      </c>
      <c r="BC230" s="32">
        <f>IFERROR(('2a) logm_x(t)'!ER113-'2a) logm_x(t)'!EQ113-'2a)answer'!$I113)^2,"")</f>
        <v>0</v>
      </c>
      <c r="BD230" s="32">
        <f>IFERROR(('2a) logm_x(t)'!ES113-'2a) logm_x(t)'!ER113-'2a)answer'!$I113)^2,"")</f>
        <v>0</v>
      </c>
      <c r="BE230" s="32">
        <f>IFERROR(('2a) logm_x(t)'!ET113-'2a) logm_x(t)'!ES113-'2a)answer'!$I113)^2,"")</f>
        <v>0</v>
      </c>
      <c r="BF230" s="32">
        <f>IFERROR(('2a) logm_x(t)'!EU113-'2a) logm_x(t)'!ET113-'2a)answer'!$I113)^2,"")</f>
        <v>0</v>
      </c>
      <c r="BG230" s="32">
        <f>IFERROR(('2a) logm_x(t)'!EV113-'2a) logm_x(t)'!EU113-'2a)answer'!$I113)^2,"")</f>
        <v>0</v>
      </c>
      <c r="BH230" s="32">
        <f>IFERROR(('2a) logm_x(t)'!EW113-'2a) logm_x(t)'!EV113-'2a)answer'!$I113)^2,"")</f>
        <v>0</v>
      </c>
      <c r="BI230" s="32">
        <f>IFERROR(('2a) logm_x(t)'!EX113-'2a) logm_x(t)'!EW113-'2a)answer'!$I113)^2,"")</f>
        <v>0</v>
      </c>
      <c r="BJ230" s="32">
        <f>IFERROR(('2a) logm_x(t)'!EY113-'2a) logm_x(t)'!EX113-'2a)answer'!$I113)^2,"")</f>
        <v>0</v>
      </c>
      <c r="BK230" s="32">
        <f>IFERROR(('2a) logm_x(t)'!EZ113-'2a) logm_x(t)'!EY113-'2a)answer'!$I113)^2,"")</f>
        <v>0</v>
      </c>
      <c r="BL230" s="32">
        <f>IFERROR(('2a) logm_x(t)'!FA113-'2a) logm_x(t)'!EZ113-'2a)answer'!$I113)^2,"")</f>
        <v>0</v>
      </c>
      <c r="BM230" s="32">
        <f>IFERROR(('2a) logm_x(t)'!FB113-'2a) logm_x(t)'!FA113-'2a)answer'!$I113)^2,"")</f>
        <v>0</v>
      </c>
      <c r="BN230" s="32">
        <f>IFERROR(('2a) logm_x(t)'!FC113-'2a) logm_x(t)'!FB113-'2a)answer'!$I113)^2,"")</f>
        <v>0</v>
      </c>
      <c r="BO230" s="32">
        <f>IFERROR(('2a) logm_x(t)'!FD113-'2a) logm_x(t)'!FC113-'2a)answer'!$I113)^2,"")</f>
        <v>0</v>
      </c>
      <c r="BP230" s="32">
        <f>IFERROR(('2a) logm_x(t)'!FE113-'2a) logm_x(t)'!FD113-'2a)answer'!$I113)^2,"")</f>
        <v>0</v>
      </c>
      <c r="BQ230" s="32">
        <f>IFERROR(('2a) logm_x(t)'!FF113-'2a) logm_x(t)'!FE113-'2a)answer'!$I113)^2,"")</f>
        <v>0</v>
      </c>
      <c r="BR230" s="32">
        <f>IFERROR(('2a) logm_x(t)'!FG113-'2a) logm_x(t)'!FF113-'2a)answer'!$I113)^2,"")</f>
        <v>0</v>
      </c>
      <c r="BS230" s="32">
        <f>IFERROR(('2a) logm_x(t)'!FH113-'2a) logm_x(t)'!FG113-'2a)answer'!$I113)^2,"")</f>
        <v>0</v>
      </c>
      <c r="BT230" s="32">
        <f>IFERROR(('2a) logm_x(t)'!FI113-'2a) logm_x(t)'!FH113-'2a)answer'!$I113)^2,"")</f>
        <v>0</v>
      </c>
      <c r="BU230" s="32">
        <f>IFERROR(('2a) logm_x(t)'!FJ113-'2a) logm_x(t)'!FI113-'2a)answer'!$I113)^2,"")</f>
        <v>0</v>
      </c>
      <c r="BV230" s="32">
        <f>IFERROR(('2a) logm_x(t)'!FK113-'2a) logm_x(t)'!FJ113-'2a)answer'!$I113)^2,"")</f>
        <v>0</v>
      </c>
      <c r="BW230" s="32">
        <f>IFERROR(('2a) logm_x(t)'!FL113-'2a) logm_x(t)'!FK113-'2a)answer'!$I113)^2,"")</f>
        <v>0</v>
      </c>
      <c r="BX230" s="32">
        <f>IFERROR(('2a) logm_x(t)'!FM113-'2a) logm_x(t)'!FL113-'2a)answer'!$I113)^2,"")</f>
        <v>0</v>
      </c>
      <c r="BY230" s="32">
        <f>IFERROR(('2a) logm_x(t)'!FN113-'2a) logm_x(t)'!FM113-'2a)answer'!$I113)^2,"")</f>
        <v>0</v>
      </c>
      <c r="BZ230" s="32">
        <f>IFERROR(('2a) logm_x(t)'!FO113-'2a) logm_x(t)'!FN113-'2a)answer'!$I113)^2,"")</f>
        <v>0</v>
      </c>
      <c r="CA230" s="32">
        <f>IFERROR(('2a) logm_x(t)'!FP113-'2a) logm_x(t)'!FO113-'2a)answer'!$I113)^2,"")</f>
        <v>0</v>
      </c>
      <c r="CB230" s="32">
        <f>IFERROR(('2a) logm_x(t)'!FQ113-'2a) logm_x(t)'!FP113-'2a)answer'!$I113)^2,"")</f>
        <v>0</v>
      </c>
      <c r="CC230" s="32">
        <f>IFERROR(('2a) logm_x(t)'!FR113-'2a) logm_x(t)'!FQ113-'2a)answer'!$I113)^2,"")</f>
        <v>0</v>
      </c>
      <c r="CD230" s="32">
        <f>IFERROR(('2a) logm_x(t)'!FS113-'2a) logm_x(t)'!FR113-'2a)answer'!$I113)^2,"")</f>
        <v>0</v>
      </c>
      <c r="CE230" s="32">
        <f>IFERROR(('2a) logm_x(t)'!FT113-'2a) logm_x(t)'!FS113-'2a)answer'!$I113)^2,"")</f>
        <v>0</v>
      </c>
      <c r="CF230" s="32">
        <f>IFERROR(('2a) logm_x(t)'!FU113-'2a) logm_x(t)'!FT113-'2a)answer'!$I113)^2,"")</f>
        <v>0</v>
      </c>
      <c r="CG230" s="32">
        <f>IFERROR(('2a) logm_x(t)'!FV113-'2a) logm_x(t)'!FU113-'2a)answer'!$I113)^2,"")</f>
        <v>0</v>
      </c>
      <c r="CH230" s="32">
        <f>IFERROR(('2a) logm_x(t)'!FW113-'2a) logm_x(t)'!FV113-'2a)answer'!$I113)^2,"")</f>
        <v>0</v>
      </c>
      <c r="CI230" s="32">
        <f>IFERROR(('2a) logm_x(t)'!FX113-'2a) logm_x(t)'!FW113-'2a)answer'!$I113)^2,"")</f>
        <v>0</v>
      </c>
      <c r="CJ230" s="32">
        <f>IFERROR(('2a) logm_x(t)'!FY113-'2a) logm_x(t)'!FX113-'2a)answer'!$I113)^2,"")</f>
        <v>0</v>
      </c>
      <c r="CK230" s="32">
        <f>IFERROR(('2a) logm_x(t)'!FZ113-'2a) logm_x(t)'!FY113-'2a)answer'!$I113)^2,"")</f>
        <v>0</v>
      </c>
      <c r="CL230" s="32">
        <f>IFERROR(('2a) logm_x(t)'!GA113-'2a) logm_x(t)'!FZ113-'2a)answer'!$I113)^2,"")</f>
        <v>0</v>
      </c>
      <c r="CM230" s="32">
        <f>IFERROR(('2a) logm_x(t)'!GB113-'2a) logm_x(t)'!GA113-'2a)answer'!$I113)^2,"")</f>
        <v>0</v>
      </c>
      <c r="CN230" s="32">
        <f>IFERROR(('2a) logm_x(t)'!GC113-'2a) logm_x(t)'!GB113-'2a)answer'!$I113)^2,"")</f>
        <v>0</v>
      </c>
    </row>
    <row r="232" spans="1:92" x14ac:dyDescent="0.25">
      <c r="A232" s="31">
        <f>A4</f>
        <v>0</v>
      </c>
      <c r="C232" s="32">
        <f>('2a) logm_x(t)'!CR3-'2a) logm_x(t)'!CQ3-'2a)answer'!$I3)/$CP$121</f>
        <v>-1.4793303872953543</v>
      </c>
      <c r="D232" s="32">
        <f>('2a) logm_x(t)'!CS3-'2a) logm_x(t)'!CR3-'2a)answer'!$I3)/$CP$121</f>
        <v>1.407660441317931</v>
      </c>
      <c r="E232" s="32">
        <f>('2a) logm_x(t)'!CT3-'2a) logm_x(t)'!CS3-'2a)answer'!$I3)/$CP$121</f>
        <v>-1.2880653005245773E-2</v>
      </c>
      <c r="F232" s="32">
        <f>('2a) logm_x(t)'!CU3-'2a) logm_x(t)'!CT3-'2a)answer'!$I3)/$CP$121</f>
        <v>-0.32047623455408147</v>
      </c>
      <c r="G232" s="32">
        <f>('2a) logm_x(t)'!CV3-'2a) logm_x(t)'!CU3-'2a)answer'!$I3)/$CP$121</f>
        <v>-2.9095849862829661E-3</v>
      </c>
      <c r="H232" s="32">
        <f>('2a) logm_x(t)'!CW3-'2a) logm_x(t)'!CV3-'2a)answer'!$I3)/$CP$121</f>
        <v>0.55222913151057751</v>
      </c>
      <c r="I232" s="32">
        <f>('2a) logm_x(t)'!CX3-'2a) logm_x(t)'!CW3-'2a)answer'!$I3)/$CP$121</f>
        <v>6.3291794328890039E-2</v>
      </c>
      <c r="J232" s="32">
        <f>('2a) logm_x(t)'!CY3-'2a) logm_x(t)'!CX3-'2a)answer'!$I3)/$CP$121</f>
        <v>-0.45814110644894007</v>
      </c>
      <c r="K232" s="32">
        <f>('2a) logm_x(t)'!CZ3-'2a) logm_x(t)'!CY3-'2a)answer'!$I3)/$CP$121</f>
        <v>0.11916852050410229</v>
      </c>
      <c r="L232" s="32">
        <f>('2a) logm_x(t)'!DA3-'2a) logm_x(t)'!CZ3-'2a)answer'!$I3)/$CP$121</f>
        <v>-0.99792055159067827</v>
      </c>
      <c r="M232" s="32">
        <f>('2a) logm_x(t)'!DB3-'2a) logm_x(t)'!DA3-'2a)answer'!$I3)/$CP$121</f>
        <v>0.12746430033080244</v>
      </c>
      <c r="N232" s="32">
        <f>('2a) logm_x(t)'!DC3-'2a) logm_x(t)'!DB3-'2a)answer'!$I3)/$CP$121</f>
        <v>0.23237902947879654</v>
      </c>
      <c r="O232" s="32">
        <f>('2a) logm_x(t)'!DD3-'2a) logm_x(t)'!DC3-'2a)answer'!$I3)/$CP$121</f>
        <v>0.8088649197298069</v>
      </c>
      <c r="P232" s="32">
        <f>('2a) logm_x(t)'!DE3-'2a) logm_x(t)'!DD3-'2a)answer'!$I3)/$CP$121</f>
        <v>-0.44003893931693377</v>
      </c>
      <c r="Q232" s="32">
        <f>('2a) logm_x(t)'!DF3-'2a) logm_x(t)'!DE3-'2a)answer'!$I3)/$CP$121</f>
        <v>0.70471620235969756</v>
      </c>
      <c r="R232" s="32">
        <f>('2a) logm_x(t)'!DG3-'2a) logm_x(t)'!DF3-'2a)answer'!$I3)/$CP$121</f>
        <v>-0.43344879013616905</v>
      </c>
      <c r="S232" s="32">
        <f>('2a) logm_x(t)'!DH3-'2a) logm_x(t)'!DG3-'2a)answer'!$I3)/$CP$121</f>
        <v>-9.0252869163442398E-2</v>
      </c>
      <c r="T232" s="32">
        <f>('2a) logm_x(t)'!DI3-'2a) logm_x(t)'!DH3-'2a)answer'!$I3)/$CP$121</f>
        <v>0.30667081825559878</v>
      </c>
      <c r="U232" s="32">
        <f>('2a) logm_x(t)'!DJ3-'2a) logm_x(t)'!DI3-'2a)answer'!$I3)/$CP$121</f>
        <v>0.39040904597619386</v>
      </c>
      <c r="V232" s="32">
        <f>('2a) logm_x(t)'!DK3-'2a) logm_x(t)'!DJ3-'2a)answer'!$I3)/$CP$121</f>
        <v>0.57131941134236497</v>
      </c>
      <c r="W232" s="32">
        <f>('2a) logm_x(t)'!DL3-'2a) logm_x(t)'!DK3-'2a)answer'!$I3)/$CP$121</f>
        <v>-0.11856421567451939</v>
      </c>
      <c r="X232" s="32">
        <f>('2a) logm_x(t)'!DM3-'2a) logm_x(t)'!DL3-'2a)answer'!$I3)/$CP$121</f>
        <v>4.3840356162682739E-2</v>
      </c>
      <c r="Y232" s="32">
        <f>('2a) logm_x(t)'!DN3-'2a) logm_x(t)'!DM3-'2a)answer'!$I3)/$CP$121</f>
        <v>-0.98705651475913148</v>
      </c>
      <c r="Z232" s="32">
        <f>('2a) logm_x(t)'!DO3-'2a) logm_x(t)'!DN3-'2a)answer'!$I3)/$CP$121</f>
        <v>-0.1749158617721244</v>
      </c>
      <c r="AA232" s="32">
        <f>('2a) logm_x(t)'!DP3-'2a) logm_x(t)'!DO3-'2a)answer'!$I3)/$CP$121</f>
        <v>0.3739391975294109</v>
      </c>
      <c r="AB232" s="32">
        <f>('2a) logm_x(t)'!DQ3-'2a) logm_x(t)'!DP3-'2a)answer'!$I3)/$CP$121</f>
        <v>-0.20731228864947565</v>
      </c>
      <c r="AC232" s="32">
        <f>('2a) logm_x(t)'!DR3-'2a) logm_x(t)'!DQ3-'2a)answer'!$I3)/$CP$121</f>
        <v>-0.27250301260140808</v>
      </c>
      <c r="AD232" s="32">
        <f>('2a) logm_x(t)'!DS3-'2a) logm_x(t)'!DR3-'2a)answer'!$I3)/$CP$121</f>
        <v>-0.17317909889718627</v>
      </c>
      <c r="AE232" s="32">
        <f>('2a) logm_x(t)'!DT3-'2a) logm_x(t)'!DS3-'2a)answer'!$I3)/$CP$121</f>
        <v>7.6223668310134454E-2</v>
      </c>
      <c r="AF232" s="32">
        <f>('2a) logm_x(t)'!DU3-'2a) logm_x(t)'!DT3-'2a)answer'!$I3)/$CP$121</f>
        <v>0.37734843708280141</v>
      </c>
      <c r="AG232" s="32">
        <f>('2a) logm_x(t)'!DV3-'2a) logm_x(t)'!DU3-'2a)answer'!$I3)/$CP$121</f>
        <v>-0.27822972659795492</v>
      </c>
      <c r="AH232" s="32">
        <f>('2a) logm_x(t)'!DW3-'2a) logm_x(t)'!DV3-'2a)answer'!$I3)/$CP$121</f>
        <v>0.16098084708120874</v>
      </c>
      <c r="AI232" s="32">
        <f>('2a) logm_x(t)'!DX3-'2a) logm_x(t)'!DW3-'2a)answer'!$I3)/$CP$121</f>
        <v>-0.21028196456922679</v>
      </c>
      <c r="AJ232" s="32">
        <f>('2a) logm_x(t)'!DY3-'2a) logm_x(t)'!DX3-'2a)answer'!$I3)/$CP$121</f>
        <v>0.15808332982471759</v>
      </c>
      <c r="AK232" s="32">
        <f>('2a) logm_x(t)'!DZ3-'2a) logm_x(t)'!DY3-'2a)answer'!$I3)/$CP$121</f>
        <v>0.3224770868618263</v>
      </c>
      <c r="AL232" s="32">
        <f>('2a) logm_x(t)'!EA3-'2a) logm_x(t)'!DZ3-'2a)answer'!$I3)/$CP$121</f>
        <v>4.9667447518763133E-2</v>
      </c>
      <c r="AM232" s="32">
        <f>('2a) logm_x(t)'!EB3-'2a) logm_x(t)'!EA3-'2a)answer'!$I3)/$CP$121</f>
        <v>-0.1372382063973864</v>
      </c>
      <c r="AN232" s="32">
        <f>('2a) logm_x(t)'!EC3-'2a) logm_x(t)'!EB3-'2a)answer'!$I3)/$CP$121</f>
        <v>0.44538539522216064</v>
      </c>
      <c r="AO232" s="32">
        <f>('2a) logm_x(t)'!ED3-'2a) logm_x(t)'!EC3-'2a)answer'!$I3)/$CP$121</f>
        <v>-0.24282080563999764</v>
      </c>
      <c r="AP232" s="32">
        <f>('2a) logm_x(t)'!EE3-'2a) logm_x(t)'!ED3-'2a)answer'!$I3)/$CP$121</f>
        <v>7.3148768392256688E-2</v>
      </c>
      <c r="AQ232" s="32">
        <f>('2a) logm_x(t)'!EF3-'2a) logm_x(t)'!EE3-'2a)answer'!$I3)/$CP$121</f>
        <v>0.32164844673298126</v>
      </c>
      <c r="AR232" s="32">
        <f>('2a) logm_x(t)'!EG3-'2a) logm_x(t)'!EF3-'2a)answer'!$I3)/$CP$121</f>
        <v>2.1079818732797764E-2</v>
      </c>
      <c r="AS232" s="32">
        <f>('2a) logm_x(t)'!EH3-'2a) logm_x(t)'!EG3-'2a)answer'!$I3)/$CP$121</f>
        <v>-3.7948373970272578E-2</v>
      </c>
      <c r="AT232" s="32">
        <f>('2a) logm_x(t)'!EI3-'2a) logm_x(t)'!EH3-'2a)answer'!$I3)/$CP$121</f>
        <v>6.0387462236175839E-2</v>
      </c>
      <c r="AU232" s="32">
        <f>('2a) logm_x(t)'!EJ3-'2a) logm_x(t)'!EI3-'2a)answer'!$I3)/$CP$121</f>
        <v>7.7414678602917106E-2</v>
      </c>
      <c r="AV232" s="32">
        <f>('2a) logm_x(t)'!EK3-'2a) logm_x(t)'!EJ3-'2a)answer'!$I3)/$CP$121</f>
        <v>0.11184062334920356</v>
      </c>
      <c r="AW232" s="32">
        <f>('2a) logm_x(t)'!EL3-'2a) logm_x(t)'!EK3-'2a)answer'!$I3)/$CP$121</f>
        <v>0.23764896651992357</v>
      </c>
      <c r="AX232" s="32">
        <f>('2a) logm_x(t)'!EM3-'2a) logm_x(t)'!EL3-'2a)answer'!$I3)/$CP$121</f>
        <v>0.2816829604757588</v>
      </c>
      <c r="AY232" s="32">
        <f>('2a) logm_x(t)'!EN3-'2a) logm_x(t)'!EM3-'2a)answer'!$I3)/$CP$121</f>
        <v>8.3722503758515143E-2</v>
      </c>
      <c r="AZ232" s="32">
        <f>('2a) logm_x(t)'!EO3-'2a) logm_x(t)'!EN3-'2a)answer'!$I3)/$CP$121</f>
        <v>0.30226129290207748</v>
      </c>
      <c r="BA232" s="32">
        <f>('2a) logm_x(t)'!EP3-'2a) logm_x(t)'!EO3-'2a)answer'!$I3)/$CP$121</f>
        <v>-0.51203274687740419</v>
      </c>
      <c r="BB232" s="32">
        <f>('2a) logm_x(t)'!EQ3-'2a) logm_x(t)'!EP3-'2a)answer'!$I3)/$CP$121</f>
        <v>-0.10692646661944123</v>
      </c>
      <c r="BC232" s="32">
        <f>('2a) logm_x(t)'!ER3-'2a) logm_x(t)'!EQ3-'2a)answer'!$I3)/$CP$121</f>
        <v>9.8934900117193889E-3</v>
      </c>
      <c r="BD232" s="32">
        <f>('2a) logm_x(t)'!ES3-'2a) logm_x(t)'!ER3-'2a)answer'!$I3)/$CP$121</f>
        <v>-0.3823811714294767</v>
      </c>
      <c r="BE232" s="32">
        <f>('2a) logm_x(t)'!ET3-'2a) logm_x(t)'!ES3-'2a)answer'!$I3)/$CP$121</f>
        <v>0.222224369730284</v>
      </c>
      <c r="BF232" s="32">
        <f>('2a) logm_x(t)'!EU3-'2a) logm_x(t)'!ET3-'2a)answer'!$I3)/$CP$121</f>
        <v>-0.52675604530030185</v>
      </c>
      <c r="BG232" s="32">
        <f>('2a) logm_x(t)'!EV3-'2a) logm_x(t)'!EU3-'2a)answer'!$I3)/$CP$121</f>
        <v>0.14146455512311795</v>
      </c>
      <c r="BH232" s="32">
        <f>('2a) logm_x(t)'!EW3-'2a) logm_x(t)'!EV3-'2a)answer'!$I3)/$CP$121</f>
        <v>-0.44026101205825391</v>
      </c>
      <c r="BI232" s="32">
        <f>('2a) logm_x(t)'!EX3-'2a) logm_x(t)'!EW3-'2a)answer'!$I3)/$CP$121</f>
        <v>8.0881969762637007E-2</v>
      </c>
      <c r="BJ232" s="32">
        <f>('2a) logm_x(t)'!EY3-'2a) logm_x(t)'!EX3-'2a)answer'!$I3)/$CP$121</f>
        <v>-0.13790771149297557</v>
      </c>
      <c r="BK232" s="32">
        <f>('2a) logm_x(t)'!EZ3-'2a) logm_x(t)'!EY3-'2a)answer'!$I3)/$CP$121</f>
        <v>8.6349664201253382E-2</v>
      </c>
      <c r="BL232" s="32">
        <f>('2a) logm_x(t)'!FA3-'2a) logm_x(t)'!EZ3-'2a)answer'!$I3)/$CP$121</f>
        <v>0.17202744472607151</v>
      </c>
      <c r="BM232" s="32">
        <f>('2a) logm_x(t)'!FB3-'2a) logm_x(t)'!FA3-'2a)answer'!$I3)/$CP$121</f>
        <v>-0.30516227642919325</v>
      </c>
      <c r="BN232" s="32">
        <f>('2a) logm_x(t)'!FC3-'2a) logm_x(t)'!FB3-'2a)answer'!$I3)/$CP$121</f>
        <v>0.61943085541790621</v>
      </c>
      <c r="BO232" s="32">
        <f>('2a) logm_x(t)'!FD3-'2a) logm_x(t)'!FC3-'2a)answer'!$I3)/$CP$121</f>
        <v>-0.70737402152754603</v>
      </c>
      <c r="BP232" s="32">
        <f>('2a) logm_x(t)'!FE3-'2a) logm_x(t)'!FD3-'2a)answer'!$I3)/$CP$121</f>
        <v>0.51566360250052434</v>
      </c>
      <c r="BQ232" s="32">
        <f>('2a) logm_x(t)'!FF3-'2a) logm_x(t)'!FE3-'2a)answer'!$I3)/$CP$121</f>
        <v>-0.57091934606175787</v>
      </c>
      <c r="BR232" s="32">
        <f>('2a) logm_x(t)'!FG3-'2a) logm_x(t)'!FF3-'2a)answer'!$I3)/$CP$121</f>
        <v>0.65831017431543104</v>
      </c>
      <c r="BS232" s="32">
        <f>('2a) logm_x(t)'!FH3-'2a) logm_x(t)'!FG3-'2a)answer'!$I3)/$CP$121</f>
        <v>-0.156774938431085</v>
      </c>
      <c r="BT232" s="32">
        <f>('2a) logm_x(t)'!FI3-'2a) logm_x(t)'!FH3-'2a)answer'!$I3)/$CP$121</f>
        <v>-0.85020003479200212</v>
      </c>
      <c r="BU232" s="32">
        <f>('2a) logm_x(t)'!FJ3-'2a) logm_x(t)'!FI3-'2a)answer'!$I3)/$CP$121</f>
        <v>4.0316342203600954E-2</v>
      </c>
      <c r="BV232" s="32">
        <f>('2a) logm_x(t)'!FK3-'2a) logm_x(t)'!FJ3-'2a)answer'!$I3)/$CP$121</f>
        <v>-0.46144703910785895</v>
      </c>
      <c r="BW232" s="32">
        <f>('2a) logm_x(t)'!FL3-'2a) logm_x(t)'!FK3-'2a)answer'!$I3)/$CP$121</f>
        <v>0.2489790754539469</v>
      </c>
      <c r="BX232" s="32">
        <f>('2a) logm_x(t)'!FM3-'2a) logm_x(t)'!FL3-'2a)answer'!$I3)/$CP$121</f>
        <v>-6.7341252876560134E-2</v>
      </c>
      <c r="BY232" s="32">
        <f>('2a) logm_x(t)'!FN3-'2a) logm_x(t)'!FM3-'2a)answer'!$I3)/$CP$121</f>
        <v>6.2485156692534509E-2</v>
      </c>
      <c r="BZ232" s="32">
        <f>('2a) logm_x(t)'!FO3-'2a) logm_x(t)'!FN3-'2a)answer'!$I3)/$CP$121</f>
        <v>0.38919043937154979</v>
      </c>
      <c r="CA232" s="32">
        <f>('2a) logm_x(t)'!FP3-'2a) logm_x(t)'!FO3-'2a)answer'!$I3)/$CP$121</f>
        <v>-0.81526994438009981</v>
      </c>
      <c r="CB232" s="32">
        <f>('2a) logm_x(t)'!FQ3-'2a) logm_x(t)'!FP3-'2a)answer'!$I3)/$CP$121</f>
        <v>1.0672148599071514</v>
      </c>
      <c r="CC232" s="32">
        <f>('2a) logm_x(t)'!FR3-'2a) logm_x(t)'!FQ3-'2a)answer'!$I3)/$CP$121</f>
        <v>-0.32642573894149157</v>
      </c>
      <c r="CD232" s="32">
        <f>('2a) logm_x(t)'!FS3-'2a) logm_x(t)'!FR3-'2a)answer'!$I3)/$CP$121</f>
        <v>-0.19598484190166496</v>
      </c>
      <c r="CE232" s="32">
        <f>('2a) logm_x(t)'!FT3-'2a) logm_x(t)'!FS3-'2a)answer'!$I3)/$CP$121</f>
        <v>0.67997130975479747</v>
      </c>
      <c r="CF232" s="32">
        <f>('2a) logm_x(t)'!FU3-'2a) logm_x(t)'!FT3-'2a)answer'!$I3)/$CP$121</f>
        <v>-0.4259314814995464</v>
      </c>
      <c r="CG232" s="32">
        <f>('2a) logm_x(t)'!FV3-'2a) logm_x(t)'!FU3-'2a)answer'!$I3)/$CP$121</f>
        <v>0.18602782770464182</v>
      </c>
      <c r="CH232" s="32">
        <f>('2a) logm_x(t)'!FW3-'2a) logm_x(t)'!FV3-'2a)answer'!$I3)/$CP$121</f>
        <v>0.84295808454910215</v>
      </c>
      <c r="CI232" s="32">
        <f>('2a) logm_x(t)'!FX3-'2a) logm_x(t)'!FW3-'2a)answer'!$I3)/$CP$121</f>
        <v>-0.50123794891458784</v>
      </c>
      <c r="CJ232" s="32">
        <f>('2a) logm_x(t)'!FY3-'2a) logm_x(t)'!FX3-'2a)answer'!$I3)/$CP$121</f>
        <v>-0.1894626490206012</v>
      </c>
      <c r="CK232" s="32">
        <f>('2a) logm_x(t)'!FZ3-'2a) logm_x(t)'!FY3-'2a)answer'!$I3)/$CP$121</f>
        <v>-0.11261388446052056</v>
      </c>
      <c r="CL232" s="32">
        <f>('2a) logm_x(t)'!GA3-'2a) logm_x(t)'!FZ3-'2a)answer'!$I3)/$CP$121</f>
        <v>-0.23666731269001681</v>
      </c>
      <c r="CM232" s="32">
        <f>('2a) logm_x(t)'!GB3-'2a) logm_x(t)'!GA3-'2a)answer'!$I3)/$CP$121</f>
        <v>5.4362297186133064E-2</v>
      </c>
      <c r="CN232" s="32">
        <f>('2a) logm_x(t)'!GC3-'2a) logm_x(t)'!GB3-'2a)answer'!$I3)/$CP$121</f>
        <v>0.16382062979502349</v>
      </c>
    </row>
    <row r="233" spans="1:92" x14ac:dyDescent="0.25">
      <c r="A233" s="31">
        <f t="shared" ref="A233:A296" si="13">A5</f>
        <v>1</v>
      </c>
      <c r="C233" s="32">
        <f>('2a) logm_x(t)'!CR4-'2a) logm_x(t)'!CQ4-'2a)answer'!$I4)/$CP$121</f>
        <v>-1.6921693223589538</v>
      </c>
      <c r="D233" s="32">
        <f>('2a) logm_x(t)'!CS4-'2a) logm_x(t)'!CR4-'2a)answer'!$I4)/$CP$121</f>
        <v>1.0293396728365676</v>
      </c>
      <c r="E233" s="32">
        <f>('2a) logm_x(t)'!CT4-'2a) logm_x(t)'!CS4-'2a)answer'!$I4)/$CP$121</f>
        <v>0.58629302960534657</v>
      </c>
      <c r="F233" s="32">
        <f>('2a) logm_x(t)'!CU4-'2a) logm_x(t)'!CT4-'2a)answer'!$I4)/$CP$121</f>
        <v>-0.9659176448994643</v>
      </c>
      <c r="G233" s="32">
        <f>('2a) logm_x(t)'!CV4-'2a) logm_x(t)'!CU4-'2a)answer'!$I4)/$CP$121</f>
        <v>0.34097607339384695</v>
      </c>
      <c r="H233" s="32">
        <f>('2a) logm_x(t)'!CW4-'2a) logm_x(t)'!CV4-'2a)answer'!$I4)/$CP$121</f>
        <v>0.65023081905107905</v>
      </c>
      <c r="I233" s="32">
        <f>('2a) logm_x(t)'!CX4-'2a) logm_x(t)'!CW4-'2a)answer'!$I4)/$CP$121</f>
        <v>1.0349619145773399</v>
      </c>
      <c r="J233" s="32">
        <f>('2a) logm_x(t)'!CY4-'2a) logm_x(t)'!CX4-'2a)answer'!$I4)/$CP$121</f>
        <v>-0.83983449993083259</v>
      </c>
      <c r="K233" s="32">
        <f>('2a) logm_x(t)'!CZ4-'2a) logm_x(t)'!CY4-'2a)answer'!$I4)/$CP$121</f>
        <v>0.48789842294988367</v>
      </c>
      <c r="L233" s="32">
        <f>('2a) logm_x(t)'!DA4-'2a) logm_x(t)'!CZ4-'2a)answer'!$I4)/$CP$121</f>
        <v>-1.60343433380963</v>
      </c>
      <c r="M233" s="32">
        <f>('2a) logm_x(t)'!DB4-'2a) logm_x(t)'!DA4-'2a)answer'!$I4)/$CP$121</f>
        <v>-0.15699057577345896</v>
      </c>
      <c r="N233" s="32">
        <f>('2a) logm_x(t)'!DC4-'2a) logm_x(t)'!DB4-'2a)answer'!$I4)/$CP$121</f>
        <v>0.51203352374729572</v>
      </c>
      <c r="O233" s="32">
        <f>('2a) logm_x(t)'!DD4-'2a) logm_x(t)'!DC4-'2a)answer'!$I4)/$CP$121</f>
        <v>0.49584780418400343</v>
      </c>
      <c r="P233" s="32">
        <f>('2a) logm_x(t)'!DE4-'2a) logm_x(t)'!DD4-'2a)answer'!$I4)/$CP$121</f>
        <v>0.21958568853119817</v>
      </c>
      <c r="Q233" s="32">
        <f>('2a) logm_x(t)'!DF4-'2a) logm_x(t)'!DE4-'2a)answer'!$I4)/$CP$121</f>
        <v>-1.1487539301530979E-2</v>
      </c>
      <c r="R233" s="32">
        <f>('2a) logm_x(t)'!DG4-'2a) logm_x(t)'!DF4-'2a)answer'!$I4)/$CP$121</f>
        <v>-0.42690924168888861</v>
      </c>
      <c r="S233" s="32">
        <f>('2a) logm_x(t)'!DH4-'2a) logm_x(t)'!DG4-'2a)answer'!$I4)/$CP$121</f>
        <v>0.11179392267640699</v>
      </c>
      <c r="T233" s="32">
        <f>('2a) logm_x(t)'!DI4-'2a) logm_x(t)'!DH4-'2a)answer'!$I4)/$CP$121</f>
        <v>0.33547243144258448</v>
      </c>
      <c r="U233" s="32">
        <f>('2a) logm_x(t)'!DJ4-'2a) logm_x(t)'!DI4-'2a)answer'!$I4)/$CP$121</f>
        <v>-0.28169519077357275</v>
      </c>
      <c r="V233" s="32">
        <f>('2a) logm_x(t)'!DK4-'2a) logm_x(t)'!DJ4-'2a)answer'!$I4)/$CP$121</f>
        <v>-6.7559815740554849E-2</v>
      </c>
      <c r="W233" s="32">
        <f>('2a) logm_x(t)'!DL4-'2a) logm_x(t)'!DK4-'2a)answer'!$I4)/$CP$121</f>
        <v>1.2930270369543377</v>
      </c>
      <c r="X233" s="32">
        <f>('2a) logm_x(t)'!DM4-'2a) logm_x(t)'!DL4-'2a)answer'!$I4)/$CP$121</f>
        <v>-7.3978936479822496E-2</v>
      </c>
      <c r="Y233" s="32">
        <f>('2a) logm_x(t)'!DN4-'2a) logm_x(t)'!DM4-'2a)answer'!$I4)/$CP$121</f>
        <v>-1.257409430671931</v>
      </c>
      <c r="Z233" s="32">
        <f>('2a) logm_x(t)'!DO4-'2a) logm_x(t)'!DN4-'2a)answer'!$I4)/$CP$121</f>
        <v>-1.7325210857000606</v>
      </c>
      <c r="AA233" s="32">
        <f>('2a) logm_x(t)'!DP4-'2a) logm_x(t)'!DO4-'2a)answer'!$I4)/$CP$121</f>
        <v>0.68317392808008071</v>
      </c>
      <c r="AB233" s="32">
        <f>('2a) logm_x(t)'!DQ4-'2a) logm_x(t)'!DP4-'2a)answer'!$I4)/$CP$121</f>
        <v>-0.64323711331365596</v>
      </c>
      <c r="AC233" s="32">
        <f>('2a) logm_x(t)'!DR4-'2a) logm_x(t)'!DQ4-'2a)answer'!$I4)/$CP$121</f>
        <v>5.4429050448377689E-2</v>
      </c>
      <c r="AD233" s="32">
        <f>('2a) logm_x(t)'!DS4-'2a) logm_x(t)'!DR4-'2a)answer'!$I4)/$CP$121</f>
        <v>-0.32283407497499206</v>
      </c>
      <c r="AE233" s="32">
        <f>('2a) logm_x(t)'!DT4-'2a) logm_x(t)'!DS4-'2a)answer'!$I4)/$CP$121</f>
        <v>0.76356699513159965</v>
      </c>
      <c r="AF233" s="32">
        <f>('2a) logm_x(t)'!DU4-'2a) logm_x(t)'!DT4-'2a)answer'!$I4)/$CP$121</f>
        <v>0.60098592244859095</v>
      </c>
      <c r="AG233" s="32">
        <f>('2a) logm_x(t)'!DV4-'2a) logm_x(t)'!DU4-'2a)answer'!$I4)/$CP$121</f>
        <v>0.39657842430871798</v>
      </c>
      <c r="AH233" s="32">
        <f>('2a) logm_x(t)'!DW4-'2a) logm_x(t)'!DV4-'2a)answer'!$I4)/$CP$121</f>
        <v>-0.55151366271892122</v>
      </c>
      <c r="AI233" s="32">
        <f>('2a) logm_x(t)'!DX4-'2a) logm_x(t)'!DW4-'2a)answer'!$I4)/$CP$121</f>
        <v>8.454382299450492E-3</v>
      </c>
      <c r="AJ233" s="32">
        <f>('2a) logm_x(t)'!DY4-'2a) logm_x(t)'!DX4-'2a)answer'!$I4)/$CP$121</f>
        <v>-0.33092436944115594</v>
      </c>
      <c r="AK233" s="32">
        <f>('2a) logm_x(t)'!DZ4-'2a) logm_x(t)'!DY4-'2a)answer'!$I4)/$CP$121</f>
        <v>-0.58551580891643595</v>
      </c>
      <c r="AL233" s="32">
        <f>('2a) logm_x(t)'!EA4-'2a) logm_x(t)'!DZ4-'2a)answer'!$I4)/$CP$121</f>
        <v>0.95641404224266047</v>
      </c>
      <c r="AM233" s="32">
        <f>('2a) logm_x(t)'!EB4-'2a) logm_x(t)'!EA4-'2a)answer'!$I4)/$CP$121</f>
        <v>-1.4155709019201728</v>
      </c>
      <c r="AN233" s="32">
        <f>('2a) logm_x(t)'!EC4-'2a) logm_x(t)'!EB4-'2a)answer'!$I4)/$CP$121</f>
        <v>0.39233758801772189</v>
      </c>
      <c r="AO233" s="32">
        <f>('2a) logm_x(t)'!ED4-'2a) logm_x(t)'!EC4-'2a)answer'!$I4)/$CP$121</f>
        <v>1.1467086903157224</v>
      </c>
      <c r="AP233" s="32">
        <f>('2a) logm_x(t)'!EE4-'2a) logm_x(t)'!ED4-'2a)answer'!$I4)/$CP$121</f>
        <v>-1.3309459808248014</v>
      </c>
      <c r="AQ233" s="32">
        <f>('2a) logm_x(t)'!EF4-'2a) logm_x(t)'!EE4-'2a)answer'!$I4)/$CP$121</f>
        <v>0.80355187693656271</v>
      </c>
      <c r="AR233" s="32">
        <f>('2a) logm_x(t)'!EG4-'2a) logm_x(t)'!EF4-'2a)answer'!$I4)/$CP$121</f>
        <v>-0.13229076532815134</v>
      </c>
      <c r="AS233" s="32">
        <f>('2a) logm_x(t)'!EH4-'2a) logm_x(t)'!EG4-'2a)answer'!$I4)/$CP$121</f>
        <v>0.59304420094780796</v>
      </c>
      <c r="AT233" s="32">
        <f>('2a) logm_x(t)'!EI4-'2a) logm_x(t)'!EH4-'2a)answer'!$I4)/$CP$121</f>
        <v>-0.66279985387762164</v>
      </c>
      <c r="AU233" s="32">
        <f>('2a) logm_x(t)'!EJ4-'2a) logm_x(t)'!EI4-'2a)answer'!$I4)/$CP$121</f>
        <v>8.5684966174997337E-2</v>
      </c>
      <c r="AV233" s="32">
        <f>('2a) logm_x(t)'!EK4-'2a) logm_x(t)'!EJ4-'2a)answer'!$I4)/$CP$121</f>
        <v>0.8560185358170469</v>
      </c>
      <c r="AW233" s="32">
        <f>('2a) logm_x(t)'!EL4-'2a) logm_x(t)'!EK4-'2a)answer'!$I4)/$CP$121</f>
        <v>0.18734946206117778</v>
      </c>
      <c r="AX233" s="32">
        <f>('2a) logm_x(t)'!EM4-'2a) logm_x(t)'!EL4-'2a)answer'!$I4)/$CP$121</f>
        <v>-3.7694046617627437E-2</v>
      </c>
      <c r="AY233" s="32">
        <f>('2a) logm_x(t)'!EN4-'2a) logm_x(t)'!EM4-'2a)answer'!$I4)/$CP$121</f>
        <v>-0.30234312446627565</v>
      </c>
      <c r="AZ233" s="32">
        <f>('2a) logm_x(t)'!EO4-'2a) logm_x(t)'!EN4-'2a)answer'!$I4)/$CP$121</f>
        <v>0.84853928253708766</v>
      </c>
      <c r="BA233" s="32">
        <f>('2a) logm_x(t)'!EP4-'2a) logm_x(t)'!EO4-'2a)answer'!$I4)/$CP$121</f>
        <v>-0.41216737588974589</v>
      </c>
      <c r="BB233" s="32">
        <f>('2a) logm_x(t)'!EQ4-'2a) logm_x(t)'!EP4-'2a)answer'!$I4)/$CP$121</f>
        <v>0.11455773521600184</v>
      </c>
      <c r="BC233" s="32">
        <f>('2a) logm_x(t)'!ER4-'2a) logm_x(t)'!EQ4-'2a)answer'!$I4)/$CP$121</f>
        <v>-0.7435604653136143</v>
      </c>
      <c r="BD233" s="32">
        <f>('2a) logm_x(t)'!ES4-'2a) logm_x(t)'!ER4-'2a)answer'!$I4)/$CP$121</f>
        <v>0.44650167788149009</v>
      </c>
      <c r="BE233" s="32">
        <f>('2a) logm_x(t)'!ET4-'2a) logm_x(t)'!ES4-'2a)answer'!$I4)/$CP$121</f>
        <v>-0.15636491002845213</v>
      </c>
      <c r="BF233" s="32">
        <f>('2a) logm_x(t)'!EU4-'2a) logm_x(t)'!ET4-'2a)answer'!$I4)/$CP$121</f>
        <v>-1.3135333959572371</v>
      </c>
      <c r="BG233" s="32">
        <f>('2a) logm_x(t)'!EV4-'2a) logm_x(t)'!EU4-'2a)answer'!$I4)/$CP$121</f>
        <v>0.59027368629621568</v>
      </c>
      <c r="BH233" s="32">
        <f>('2a) logm_x(t)'!EW4-'2a) logm_x(t)'!EV4-'2a)answer'!$I4)/$CP$121</f>
        <v>0.56924183516758875</v>
      </c>
      <c r="BI233" s="32">
        <f>('2a) logm_x(t)'!EX4-'2a) logm_x(t)'!EW4-'2a)answer'!$I4)/$CP$121</f>
        <v>-0.51318171651790356</v>
      </c>
      <c r="BJ233" s="32">
        <f>('2a) logm_x(t)'!EY4-'2a) logm_x(t)'!EX4-'2a)answer'!$I4)/$CP$121</f>
        <v>1.4143458853423745</v>
      </c>
      <c r="BK233" s="32">
        <f>('2a) logm_x(t)'!EZ4-'2a) logm_x(t)'!EY4-'2a)answer'!$I4)/$CP$121</f>
        <v>-0.23628424920291818</v>
      </c>
      <c r="BL233" s="32">
        <f>('2a) logm_x(t)'!FA4-'2a) logm_x(t)'!EZ4-'2a)answer'!$I4)/$CP$121</f>
        <v>-1.0693291788284682</v>
      </c>
      <c r="BM233" s="32">
        <f>('2a) logm_x(t)'!FB4-'2a) logm_x(t)'!FA4-'2a)answer'!$I4)/$CP$121</f>
        <v>-0.11615204383834839</v>
      </c>
      <c r="BN233" s="32">
        <f>('2a) logm_x(t)'!FC4-'2a) logm_x(t)'!FB4-'2a)answer'!$I4)/$CP$121</f>
        <v>0.56773149150276658</v>
      </c>
      <c r="BO233" s="32">
        <f>('2a) logm_x(t)'!FD4-'2a) logm_x(t)'!FC4-'2a)answer'!$I4)/$CP$121</f>
        <v>-2.5118195565310811E-2</v>
      </c>
      <c r="BP233" s="32">
        <f>('2a) logm_x(t)'!FE4-'2a) logm_x(t)'!FD4-'2a)answer'!$I4)/$CP$121</f>
        <v>-0.80349889836181376</v>
      </c>
      <c r="BQ233" s="32">
        <f>('2a) logm_x(t)'!FF4-'2a) logm_x(t)'!FE4-'2a)answer'!$I4)/$CP$121</f>
        <v>2.603243712385773</v>
      </c>
      <c r="BR233" s="32">
        <f>('2a) logm_x(t)'!FG4-'2a) logm_x(t)'!FF4-'2a)answer'!$I4)/$CP$121</f>
        <v>-1.8282274313739706</v>
      </c>
      <c r="BS233" s="32">
        <f>('2a) logm_x(t)'!FH4-'2a) logm_x(t)'!FG4-'2a)answer'!$I4)/$CP$121</f>
        <v>1.5965876916803452</v>
      </c>
      <c r="BT233" s="32">
        <f>('2a) logm_x(t)'!FI4-'2a) logm_x(t)'!FH4-'2a)answer'!$I4)/$CP$121</f>
        <v>-0.31152990420981524</v>
      </c>
      <c r="BU233" s="32">
        <f>('2a) logm_x(t)'!FJ4-'2a) logm_x(t)'!FI4-'2a)answer'!$I4)/$CP$121</f>
        <v>-0.8255818151591342</v>
      </c>
      <c r="BV233" s="32">
        <f>('2a) logm_x(t)'!FK4-'2a) logm_x(t)'!FJ4-'2a)answer'!$I4)/$CP$121</f>
        <v>0.14853696614070566</v>
      </c>
      <c r="BW233" s="32">
        <f>('2a) logm_x(t)'!FL4-'2a) logm_x(t)'!FK4-'2a)answer'!$I4)/$CP$121</f>
        <v>1.1824112383626948</v>
      </c>
      <c r="BX233" s="32">
        <f>('2a) logm_x(t)'!FM4-'2a) logm_x(t)'!FL4-'2a)answer'!$I4)/$CP$121</f>
        <v>-0.6371060390873784</v>
      </c>
      <c r="BY233" s="32">
        <f>('2a) logm_x(t)'!FN4-'2a) logm_x(t)'!FM4-'2a)answer'!$I4)/$CP$121</f>
        <v>-0.50617651037137801</v>
      </c>
      <c r="BZ233" s="32">
        <f>('2a) logm_x(t)'!FO4-'2a) logm_x(t)'!FN4-'2a)answer'!$I4)/$CP$121</f>
        <v>-1.1086204623269216</v>
      </c>
      <c r="CA233" s="32">
        <f>('2a) logm_x(t)'!FP4-'2a) logm_x(t)'!FO4-'2a)answer'!$I4)/$CP$121</f>
        <v>2.3065493071467964</v>
      </c>
      <c r="CB233" s="32">
        <f>('2a) logm_x(t)'!FQ4-'2a) logm_x(t)'!FP4-'2a)answer'!$I4)/$CP$121</f>
        <v>-0.37805566513562661</v>
      </c>
      <c r="CC233" s="32">
        <f>('2a) logm_x(t)'!FR4-'2a) logm_x(t)'!FQ4-'2a)answer'!$I4)/$CP$121</f>
        <v>-1.1652804024498952E-2</v>
      </c>
      <c r="CD233" s="32">
        <f>('2a) logm_x(t)'!FS4-'2a) logm_x(t)'!FR4-'2a)answer'!$I4)/$CP$121</f>
        <v>0.55376798892722767</v>
      </c>
      <c r="CE233" s="32">
        <f>('2a) logm_x(t)'!FT4-'2a) logm_x(t)'!FS4-'2a)answer'!$I4)/$CP$121</f>
        <v>-1.1074086281975173</v>
      </c>
      <c r="CF233" s="32">
        <f>('2a) logm_x(t)'!FU4-'2a) logm_x(t)'!FT4-'2a)answer'!$I4)/$CP$121</f>
        <v>0.27042021245220582</v>
      </c>
      <c r="CG233" s="32">
        <f>('2a) logm_x(t)'!FV4-'2a) logm_x(t)'!FU4-'2a)answer'!$I4)/$CP$121</f>
        <v>-0.26386148177219143</v>
      </c>
      <c r="CH233" s="32">
        <f>('2a) logm_x(t)'!FW4-'2a) logm_x(t)'!FV4-'2a)answer'!$I4)/$CP$121</f>
        <v>-1.1879228878443802</v>
      </c>
      <c r="CI233" s="32">
        <f>('2a) logm_x(t)'!FX4-'2a) logm_x(t)'!FW4-'2a)answer'!$I4)/$CP$121</f>
        <v>2.6054923103352565</v>
      </c>
      <c r="CJ233" s="32">
        <f>('2a) logm_x(t)'!FY4-'2a) logm_x(t)'!FX4-'2a)answer'!$I4)/$CP$121</f>
        <v>-1.8327957451462213</v>
      </c>
      <c r="CK233" s="32">
        <f>('2a) logm_x(t)'!FZ4-'2a) logm_x(t)'!FY4-'2a)answer'!$I4)/$CP$121</f>
        <v>-0.70694988204113807</v>
      </c>
      <c r="CL233" s="32">
        <f>('2a) logm_x(t)'!GA4-'2a) logm_x(t)'!FZ4-'2a)answer'!$I4)/$CP$121</f>
        <v>2.2940635009554948</v>
      </c>
      <c r="CM233" s="32">
        <f>('2a) logm_x(t)'!GB4-'2a) logm_x(t)'!GA4-'2a)answer'!$I4)/$CP$121</f>
        <v>-0.54788904427303631</v>
      </c>
      <c r="CN233" s="32">
        <f>('2a) logm_x(t)'!GC4-'2a) logm_x(t)'!GB4-'2a)answer'!$I4)/$CP$121</f>
        <v>-0.66947687751380025</v>
      </c>
    </row>
    <row r="234" spans="1:92" x14ac:dyDescent="0.25">
      <c r="A234" s="31">
        <f t="shared" si="13"/>
        <v>2</v>
      </c>
      <c r="C234" s="32">
        <f>('2a) logm_x(t)'!CR5-'2a) logm_x(t)'!CQ5-'2a)answer'!$I5)/$CP$121</f>
        <v>-2.3868765607524605</v>
      </c>
      <c r="D234" s="32">
        <f>('2a) logm_x(t)'!CS5-'2a) logm_x(t)'!CR5-'2a)answer'!$I5)/$CP$121</f>
        <v>1.0320668494458021</v>
      </c>
      <c r="E234" s="32">
        <f>('2a) logm_x(t)'!CT5-'2a) logm_x(t)'!CS5-'2a)answer'!$I5)/$CP$121</f>
        <v>-0.37096237481019889</v>
      </c>
      <c r="F234" s="32">
        <f>('2a) logm_x(t)'!CU5-'2a) logm_x(t)'!CT5-'2a)answer'!$I5)/$CP$121</f>
        <v>-0.4658689255186762</v>
      </c>
      <c r="G234" s="32">
        <f>('2a) logm_x(t)'!CV5-'2a) logm_x(t)'!CU5-'2a)answer'!$I5)/$CP$121</f>
        <v>0.81050828346254955</v>
      </c>
      <c r="H234" s="32">
        <f>('2a) logm_x(t)'!CW5-'2a) logm_x(t)'!CV5-'2a)answer'!$I5)/$CP$121</f>
        <v>0.16242118302246711</v>
      </c>
      <c r="I234" s="32">
        <f>('2a) logm_x(t)'!CX5-'2a) logm_x(t)'!CW5-'2a)answer'!$I5)/$CP$121</f>
        <v>0.86378591381436809</v>
      </c>
      <c r="J234" s="32">
        <f>('2a) logm_x(t)'!CY5-'2a) logm_x(t)'!CX5-'2a)answer'!$I5)/$CP$121</f>
        <v>0.38378535211215048</v>
      </c>
      <c r="K234" s="32">
        <f>('2a) logm_x(t)'!CZ5-'2a) logm_x(t)'!CY5-'2a)answer'!$I5)/$CP$121</f>
        <v>-0.83757632746382593</v>
      </c>
      <c r="L234" s="32">
        <f>('2a) logm_x(t)'!DA5-'2a) logm_x(t)'!CZ5-'2a)answer'!$I5)/$CP$121</f>
        <v>-0.56994596023441424</v>
      </c>
      <c r="M234" s="32">
        <f>('2a) logm_x(t)'!DB5-'2a) logm_x(t)'!DA5-'2a)answer'!$I5)/$CP$121</f>
        <v>0.55242635695100306</v>
      </c>
      <c r="N234" s="32">
        <f>('2a) logm_x(t)'!DC5-'2a) logm_x(t)'!DB5-'2a)answer'!$I5)/$CP$121</f>
        <v>0.12929005237708688</v>
      </c>
      <c r="O234" s="32">
        <f>('2a) logm_x(t)'!DD5-'2a) logm_x(t)'!DC5-'2a)answer'!$I5)/$CP$121</f>
        <v>0.6705552108790207</v>
      </c>
      <c r="P234" s="32">
        <f>('2a) logm_x(t)'!DE5-'2a) logm_x(t)'!DD5-'2a)answer'!$I5)/$CP$121</f>
        <v>0.91749937819712601</v>
      </c>
      <c r="Q234" s="32">
        <f>('2a) logm_x(t)'!DF5-'2a) logm_x(t)'!DE5-'2a)answer'!$I5)/$CP$121</f>
        <v>-0.72385927428798613</v>
      </c>
      <c r="R234" s="32">
        <f>('2a) logm_x(t)'!DG5-'2a) logm_x(t)'!DF5-'2a)answer'!$I5)/$CP$121</f>
        <v>-5.0562647117008861E-3</v>
      </c>
      <c r="S234" s="32">
        <f>('2a) logm_x(t)'!DH5-'2a) logm_x(t)'!DG5-'2a)answer'!$I5)/$CP$121</f>
        <v>2.4988313472031079E-2</v>
      </c>
      <c r="T234" s="32">
        <f>('2a) logm_x(t)'!DI5-'2a) logm_x(t)'!DH5-'2a)answer'!$I5)/$CP$121</f>
        <v>-0.19555672420043413</v>
      </c>
      <c r="U234" s="32">
        <f>('2a) logm_x(t)'!DJ5-'2a) logm_x(t)'!DI5-'2a)answer'!$I5)/$CP$121</f>
        <v>-0.35628411930815779</v>
      </c>
      <c r="V234" s="32">
        <f>('2a) logm_x(t)'!DK5-'2a) logm_x(t)'!DJ5-'2a)answer'!$I5)/$CP$121</f>
        <v>0.46122279712409731</v>
      </c>
      <c r="W234" s="32">
        <f>('2a) logm_x(t)'!DL5-'2a) logm_x(t)'!DK5-'2a)answer'!$I5)/$CP$121</f>
        <v>4.1397008383025763E-2</v>
      </c>
      <c r="X234" s="32">
        <f>('2a) logm_x(t)'!DM5-'2a) logm_x(t)'!DL5-'2a)answer'!$I5)/$CP$121</f>
        <v>1.5933823612515403</v>
      </c>
      <c r="Y234" s="32">
        <f>('2a) logm_x(t)'!DN5-'2a) logm_x(t)'!DM5-'2a)answer'!$I5)/$CP$121</f>
        <v>-2.968592094356286</v>
      </c>
      <c r="Z234" s="32">
        <f>('2a) logm_x(t)'!DO5-'2a) logm_x(t)'!DN5-'2a)answer'!$I5)/$CP$121</f>
        <v>-2.4314246210825341</v>
      </c>
      <c r="AA234" s="32">
        <f>('2a) logm_x(t)'!DP5-'2a) logm_x(t)'!DO5-'2a)answer'!$I5)/$CP$121</f>
        <v>2.1597131742540467</v>
      </c>
      <c r="AB234" s="32">
        <f>('2a) logm_x(t)'!DQ5-'2a) logm_x(t)'!DP5-'2a)answer'!$I5)/$CP$121</f>
        <v>-1.0319083912994473</v>
      </c>
      <c r="AC234" s="32">
        <f>('2a) logm_x(t)'!DR5-'2a) logm_x(t)'!DQ5-'2a)answer'!$I5)/$CP$121</f>
        <v>4.6456333494082472E-2</v>
      </c>
      <c r="AD234" s="32">
        <f>('2a) logm_x(t)'!DS5-'2a) logm_x(t)'!DR5-'2a)answer'!$I5)/$CP$121</f>
        <v>-0.36734032119005072</v>
      </c>
      <c r="AE234" s="32">
        <f>('2a) logm_x(t)'!DT5-'2a) logm_x(t)'!DS5-'2a)answer'!$I5)/$CP$121</f>
        <v>-0.97515842904411176</v>
      </c>
      <c r="AF234" s="32">
        <f>('2a) logm_x(t)'!DU5-'2a) logm_x(t)'!DT5-'2a)answer'!$I5)/$CP$121</f>
        <v>3.4992818675683584</v>
      </c>
      <c r="AG234" s="32">
        <f>('2a) logm_x(t)'!DV5-'2a) logm_x(t)'!DU5-'2a)answer'!$I5)/$CP$121</f>
        <v>-1.0840565338740931</v>
      </c>
      <c r="AH234" s="32">
        <f>('2a) logm_x(t)'!DW5-'2a) logm_x(t)'!DV5-'2a)answer'!$I5)/$CP$121</f>
        <v>0.43234348937030764</v>
      </c>
      <c r="AI234" s="32">
        <f>('2a) logm_x(t)'!DX5-'2a) logm_x(t)'!DW5-'2a)answer'!$I5)/$CP$121</f>
        <v>-0.64853077064404085</v>
      </c>
      <c r="AJ234" s="32">
        <f>('2a) logm_x(t)'!DY5-'2a) logm_x(t)'!DX5-'2a)answer'!$I5)/$CP$121</f>
        <v>0.19311921841203689</v>
      </c>
      <c r="AK234" s="32">
        <f>('2a) logm_x(t)'!DZ5-'2a) logm_x(t)'!DY5-'2a)answer'!$I5)/$CP$121</f>
        <v>0.85959371445826349</v>
      </c>
      <c r="AL234" s="32">
        <f>('2a) logm_x(t)'!EA5-'2a) logm_x(t)'!DZ5-'2a)answer'!$I5)/$CP$121</f>
        <v>-0.20524925239258313</v>
      </c>
      <c r="AM234" s="32">
        <f>('2a) logm_x(t)'!EB5-'2a) logm_x(t)'!EA5-'2a)answer'!$I5)/$CP$121</f>
        <v>0.2388953099311828</v>
      </c>
      <c r="AN234" s="32">
        <f>('2a) logm_x(t)'!EC5-'2a) logm_x(t)'!EB5-'2a)answer'!$I5)/$CP$121</f>
        <v>-0.94681533671888818</v>
      </c>
      <c r="AO234" s="32">
        <f>('2a) logm_x(t)'!ED5-'2a) logm_x(t)'!EC5-'2a)answer'!$I5)/$CP$121</f>
        <v>0.89874538369140955</v>
      </c>
      <c r="AP234" s="32">
        <f>('2a) logm_x(t)'!EE5-'2a) logm_x(t)'!ED5-'2a)answer'!$I5)/$CP$121</f>
        <v>-0.80237090856452786</v>
      </c>
      <c r="AQ234" s="32">
        <f>('2a) logm_x(t)'!EF5-'2a) logm_x(t)'!EE5-'2a)answer'!$I5)/$CP$121</f>
        <v>0.11636782658283468</v>
      </c>
      <c r="AR234" s="32">
        <f>('2a) logm_x(t)'!EG5-'2a) logm_x(t)'!EF5-'2a)answer'!$I5)/$CP$121</f>
        <v>-0.63288509081417821</v>
      </c>
      <c r="AS234" s="32">
        <f>('2a) logm_x(t)'!EH5-'2a) logm_x(t)'!EG5-'2a)answer'!$I5)/$CP$121</f>
        <v>-0.32915165220301279</v>
      </c>
      <c r="AT234" s="32">
        <f>('2a) logm_x(t)'!EI5-'2a) logm_x(t)'!EH5-'2a)answer'!$I5)/$CP$121</f>
        <v>0.66014518702291247</v>
      </c>
      <c r="AU234" s="32">
        <f>('2a) logm_x(t)'!EJ5-'2a) logm_x(t)'!EI5-'2a)answer'!$I5)/$CP$121</f>
        <v>-0.70615791193932853</v>
      </c>
      <c r="AV234" s="32">
        <f>('2a) logm_x(t)'!EK5-'2a) logm_x(t)'!EJ5-'2a)answer'!$I5)/$CP$121</f>
        <v>1.2803440721715149</v>
      </c>
      <c r="AW234" s="32">
        <f>('2a) logm_x(t)'!EL5-'2a) logm_x(t)'!EK5-'2a)answer'!$I5)/$CP$121</f>
        <v>0.55895570967676311</v>
      </c>
      <c r="AX234" s="32">
        <f>('2a) logm_x(t)'!EM5-'2a) logm_x(t)'!EL5-'2a)answer'!$I5)/$CP$121</f>
        <v>0.24940266949706397</v>
      </c>
      <c r="AY234" s="32">
        <f>('2a) logm_x(t)'!EN5-'2a) logm_x(t)'!EM5-'2a)answer'!$I5)/$CP$121</f>
        <v>-0.30682568844828023</v>
      </c>
      <c r="AZ234" s="32">
        <f>('2a) logm_x(t)'!EO5-'2a) logm_x(t)'!EN5-'2a)answer'!$I5)/$CP$121</f>
        <v>8.3777260767275111E-2</v>
      </c>
      <c r="BA234" s="32">
        <f>('2a) logm_x(t)'!EP5-'2a) logm_x(t)'!EO5-'2a)answer'!$I5)/$CP$121</f>
        <v>-0.38558142820731817</v>
      </c>
      <c r="BB234" s="32">
        <f>('2a) logm_x(t)'!EQ5-'2a) logm_x(t)'!EP5-'2a)answer'!$I5)/$CP$121</f>
        <v>-0.55098136936394448</v>
      </c>
      <c r="BC234" s="32">
        <f>('2a) logm_x(t)'!ER5-'2a) logm_x(t)'!EQ5-'2a)answer'!$I5)/$CP$121</f>
        <v>1.4029306043396084</v>
      </c>
      <c r="BD234" s="32">
        <f>('2a) logm_x(t)'!ES5-'2a) logm_x(t)'!ER5-'2a)answer'!$I5)/$CP$121</f>
        <v>-0.31135557795274449</v>
      </c>
      <c r="BE234" s="32">
        <f>('2a) logm_x(t)'!ET5-'2a) logm_x(t)'!ES5-'2a)answer'!$I5)/$CP$121</f>
        <v>-0.46378742319883443</v>
      </c>
      <c r="BF234" s="32">
        <f>('2a) logm_x(t)'!EU5-'2a) logm_x(t)'!ET5-'2a)answer'!$I5)/$CP$121</f>
        <v>0.34554257661555066</v>
      </c>
      <c r="BG234" s="32">
        <f>('2a) logm_x(t)'!EV5-'2a) logm_x(t)'!EU5-'2a)answer'!$I5)/$CP$121</f>
        <v>0.55808481443242108</v>
      </c>
      <c r="BH234" s="32">
        <f>('2a) logm_x(t)'!EW5-'2a) logm_x(t)'!EV5-'2a)answer'!$I5)/$CP$121</f>
        <v>-0.73685896605044165</v>
      </c>
      <c r="BI234" s="32">
        <f>('2a) logm_x(t)'!EX5-'2a) logm_x(t)'!EW5-'2a)answer'!$I5)/$CP$121</f>
        <v>-1.1999883257800283</v>
      </c>
      <c r="BJ234" s="32">
        <f>('2a) logm_x(t)'!EY5-'2a) logm_x(t)'!EX5-'2a)answer'!$I5)/$CP$121</f>
        <v>0.24638092514928037</v>
      </c>
      <c r="BK234" s="32">
        <f>('2a) logm_x(t)'!EZ5-'2a) logm_x(t)'!EY5-'2a)answer'!$I5)/$CP$121</f>
        <v>2.1477245307175412</v>
      </c>
      <c r="BL234" s="32">
        <f>('2a) logm_x(t)'!FA5-'2a) logm_x(t)'!EZ5-'2a)answer'!$I5)/$CP$121</f>
        <v>-1.2250174464980546</v>
      </c>
      <c r="BM234" s="32">
        <f>('2a) logm_x(t)'!FB5-'2a) logm_x(t)'!FA5-'2a)answer'!$I5)/$CP$121</f>
        <v>-0.8044494386214931</v>
      </c>
      <c r="BN234" s="32">
        <f>('2a) logm_x(t)'!FC5-'2a) logm_x(t)'!FB5-'2a)answer'!$I5)/$CP$121</f>
        <v>1.8303319522242505</v>
      </c>
      <c r="BO234" s="32">
        <f>('2a) logm_x(t)'!FD5-'2a) logm_x(t)'!FC5-'2a)answer'!$I5)/$CP$121</f>
        <v>-1.0194263121992169</v>
      </c>
      <c r="BP234" s="32">
        <f>('2a) logm_x(t)'!FE5-'2a) logm_x(t)'!FD5-'2a)answer'!$I5)/$CP$121</f>
        <v>-0.93863948217766435</v>
      </c>
      <c r="BQ234" s="32">
        <f>('2a) logm_x(t)'!FF5-'2a) logm_x(t)'!FE5-'2a)answer'!$I5)/$CP$121</f>
        <v>1.735827658698339</v>
      </c>
      <c r="BR234" s="32">
        <f>('2a) logm_x(t)'!FG5-'2a) logm_x(t)'!FF5-'2a)answer'!$I5)/$CP$121</f>
        <v>-0.20884067027510697</v>
      </c>
      <c r="BS234" s="32">
        <f>('2a) logm_x(t)'!FH5-'2a) logm_x(t)'!FG5-'2a)answer'!$I5)/$CP$121</f>
        <v>-1.3720534456385294</v>
      </c>
      <c r="BT234" s="32">
        <f>('2a) logm_x(t)'!FI5-'2a) logm_x(t)'!FH5-'2a)answer'!$I5)/$CP$121</f>
        <v>-0.40513413072284971</v>
      </c>
      <c r="BU234" s="32">
        <f>('2a) logm_x(t)'!FJ5-'2a) logm_x(t)'!FI5-'2a)answer'!$I5)/$CP$121</f>
        <v>0.89336793387955094</v>
      </c>
      <c r="BV234" s="32">
        <f>('2a) logm_x(t)'!FK5-'2a) logm_x(t)'!FJ5-'2a)answer'!$I5)/$CP$121</f>
        <v>-0.40161143218416789</v>
      </c>
      <c r="BW234" s="32">
        <f>('2a) logm_x(t)'!FL5-'2a) logm_x(t)'!FK5-'2a)answer'!$I5)/$CP$121</f>
        <v>0.89573260280486933</v>
      </c>
      <c r="BX234" s="32">
        <f>('2a) logm_x(t)'!FM5-'2a) logm_x(t)'!FL5-'2a)answer'!$I5)/$CP$121</f>
        <v>-0.63071982778162361</v>
      </c>
      <c r="BY234" s="32">
        <f>('2a) logm_x(t)'!FN5-'2a) logm_x(t)'!FM5-'2a)answer'!$I5)/$CP$121</f>
        <v>2.0745106108132525</v>
      </c>
      <c r="BZ234" s="32">
        <f>('2a) logm_x(t)'!FO5-'2a) logm_x(t)'!FN5-'2a)answer'!$I5)/$CP$121</f>
        <v>-2.5963727971829651</v>
      </c>
      <c r="CA234" s="32">
        <f>('2a) logm_x(t)'!FP5-'2a) logm_x(t)'!FO5-'2a)answer'!$I5)/$CP$121</f>
        <v>2.7269094137149317</v>
      </c>
      <c r="CB234" s="32">
        <f>('2a) logm_x(t)'!FQ5-'2a) logm_x(t)'!FP5-'2a)answer'!$I5)/$CP$121</f>
        <v>-1.7004493339320808</v>
      </c>
      <c r="CC234" s="32">
        <f>('2a) logm_x(t)'!FR5-'2a) logm_x(t)'!FQ5-'2a)answer'!$I5)/$CP$121</f>
        <v>-0.2836461748493358</v>
      </c>
      <c r="CD234" s="32">
        <f>('2a) logm_x(t)'!FS5-'2a) logm_x(t)'!FR5-'2a)answer'!$I5)/$CP$121</f>
        <v>-2.0577266889185815</v>
      </c>
      <c r="CE234" s="32">
        <f>('2a) logm_x(t)'!FT5-'2a) logm_x(t)'!FS5-'2a)answer'!$I5)/$CP$121</f>
        <v>1.6672201682657752</v>
      </c>
      <c r="CF234" s="32">
        <f>('2a) logm_x(t)'!FU5-'2a) logm_x(t)'!FT5-'2a)answer'!$I5)/$CP$121</f>
        <v>0.5555980613619993</v>
      </c>
      <c r="CG234" s="32">
        <f>('2a) logm_x(t)'!FV5-'2a) logm_x(t)'!FU5-'2a)answer'!$I5)/$CP$121</f>
        <v>0.54373551168033318</v>
      </c>
      <c r="CH234" s="32">
        <f>('2a) logm_x(t)'!FW5-'2a) logm_x(t)'!FV5-'2a)answer'!$I5)/$CP$121</f>
        <v>0.25098708527197716</v>
      </c>
      <c r="CI234" s="32">
        <f>('2a) logm_x(t)'!FX5-'2a) logm_x(t)'!FW5-'2a)answer'!$I5)/$CP$121</f>
        <v>-0.35907068131688469</v>
      </c>
      <c r="CJ234" s="32">
        <f>('2a) logm_x(t)'!FY5-'2a) logm_x(t)'!FX5-'2a)answer'!$I5)/$CP$121</f>
        <v>-0.78580535541861185</v>
      </c>
      <c r="CK234" s="32">
        <f>('2a) logm_x(t)'!FZ5-'2a) logm_x(t)'!FY5-'2a)answer'!$I5)/$CP$121</f>
        <v>0.95342884641011316</v>
      </c>
      <c r="CL234" s="32">
        <f>('2a) logm_x(t)'!GA5-'2a) logm_x(t)'!FZ5-'2a)answer'!$I5)/$CP$121</f>
        <v>-2.1623625333235084</v>
      </c>
      <c r="CM234" s="32">
        <f>('2a) logm_x(t)'!GB5-'2a) logm_x(t)'!GA5-'2a)answer'!$I5)/$CP$121</f>
        <v>2.6577021030320354</v>
      </c>
      <c r="CN234" s="32">
        <f>('2a) logm_x(t)'!GC5-'2a) logm_x(t)'!GB5-'2a)answer'!$I5)/$CP$121</f>
        <v>-0.45815330134887244</v>
      </c>
    </row>
    <row r="235" spans="1:92" x14ac:dyDescent="0.25">
      <c r="A235" s="31">
        <f t="shared" si="13"/>
        <v>3</v>
      </c>
      <c r="C235" s="32">
        <f>('2a) logm_x(t)'!CR6-'2a) logm_x(t)'!CQ6-'2a)answer'!$I6)/$CP$121</f>
        <v>0.39050900674666938</v>
      </c>
      <c r="D235" s="32">
        <f>('2a) logm_x(t)'!CS6-'2a) logm_x(t)'!CR6-'2a)answer'!$I6)/$CP$121</f>
        <v>-0.7012037227642095</v>
      </c>
      <c r="E235" s="32">
        <f>('2a) logm_x(t)'!CT6-'2a) logm_x(t)'!CS6-'2a)answer'!$I6)/$CP$121</f>
        <v>0.94642553608382007</v>
      </c>
      <c r="F235" s="32">
        <f>('2a) logm_x(t)'!CU6-'2a) logm_x(t)'!CT6-'2a)answer'!$I6)/$CP$121</f>
        <v>-0.4245556684520006</v>
      </c>
      <c r="G235" s="32">
        <f>('2a) logm_x(t)'!CV6-'2a) logm_x(t)'!CU6-'2a)answer'!$I6)/$CP$121</f>
        <v>0.40471276411835222</v>
      </c>
      <c r="H235" s="32">
        <f>('2a) logm_x(t)'!CW6-'2a) logm_x(t)'!CV6-'2a)answer'!$I6)/$CP$121</f>
        <v>0.98307998940858976</v>
      </c>
      <c r="I235" s="32">
        <f>('2a) logm_x(t)'!CX6-'2a) logm_x(t)'!CW6-'2a)answer'!$I6)/$CP$121</f>
        <v>0.16687579949307318</v>
      </c>
      <c r="J235" s="32">
        <f>('2a) logm_x(t)'!CY6-'2a) logm_x(t)'!CX6-'2a)answer'!$I6)/$CP$121</f>
        <v>0.70422219746381276</v>
      </c>
      <c r="K235" s="32">
        <f>('2a) logm_x(t)'!CZ6-'2a) logm_x(t)'!CY6-'2a)answer'!$I6)/$CP$121</f>
        <v>-2.1038177154777786</v>
      </c>
      <c r="L235" s="32">
        <f>('2a) logm_x(t)'!DA6-'2a) logm_x(t)'!CZ6-'2a)answer'!$I6)/$CP$121</f>
        <v>0.78948637802647814</v>
      </c>
      <c r="M235" s="32">
        <f>('2a) logm_x(t)'!DB6-'2a) logm_x(t)'!DA6-'2a)answer'!$I6)/$CP$121</f>
        <v>-0.20993904442465464</v>
      </c>
      <c r="N235" s="32">
        <f>('2a) logm_x(t)'!DC6-'2a) logm_x(t)'!DB6-'2a)answer'!$I6)/$CP$121</f>
        <v>0.18207773983151948</v>
      </c>
      <c r="O235" s="32">
        <f>('2a) logm_x(t)'!DD6-'2a) logm_x(t)'!DC6-'2a)answer'!$I6)/$CP$121</f>
        <v>1.189598572578632</v>
      </c>
      <c r="P235" s="32">
        <f>('2a) logm_x(t)'!DE6-'2a) logm_x(t)'!DD6-'2a)answer'!$I6)/$CP$121</f>
        <v>-0.82656078491876339</v>
      </c>
      <c r="Q235" s="32">
        <f>('2a) logm_x(t)'!DF6-'2a) logm_x(t)'!DE6-'2a)answer'!$I6)/$CP$121</f>
        <v>-4.3814387619513936E-2</v>
      </c>
      <c r="R235" s="32">
        <f>('2a) logm_x(t)'!DG6-'2a) logm_x(t)'!DF6-'2a)answer'!$I6)/$CP$121</f>
        <v>-1.1189461817991506</v>
      </c>
      <c r="S235" s="32">
        <f>('2a) logm_x(t)'!DH6-'2a) logm_x(t)'!DG6-'2a)answer'!$I6)/$CP$121</f>
        <v>0.86280869298159435</v>
      </c>
      <c r="T235" s="32">
        <f>('2a) logm_x(t)'!DI6-'2a) logm_x(t)'!DH6-'2a)answer'!$I6)/$CP$121</f>
        <v>7.6447084509720528E-2</v>
      </c>
      <c r="U235" s="32">
        <f>('2a) logm_x(t)'!DJ6-'2a) logm_x(t)'!DI6-'2a)answer'!$I6)/$CP$121</f>
        <v>-0.43302260700784911</v>
      </c>
      <c r="V235" s="32">
        <f>('2a) logm_x(t)'!DK6-'2a) logm_x(t)'!DJ6-'2a)answer'!$I6)/$CP$121</f>
        <v>0.72637268902185559</v>
      </c>
      <c r="W235" s="32">
        <f>('2a) logm_x(t)'!DL6-'2a) logm_x(t)'!DK6-'2a)answer'!$I6)/$CP$121</f>
        <v>0.27083356511565443</v>
      </c>
      <c r="X235" s="32">
        <f>('2a) logm_x(t)'!DM6-'2a) logm_x(t)'!DL6-'2a)answer'!$I6)/$CP$121</f>
        <v>0.13578313652247034</v>
      </c>
      <c r="Y235" s="32">
        <f>('2a) logm_x(t)'!DN6-'2a) logm_x(t)'!DM6-'2a)answer'!$I6)/$CP$121</f>
        <v>-0.77790215028052778</v>
      </c>
      <c r="Z235" s="32">
        <f>('2a) logm_x(t)'!DO6-'2a) logm_x(t)'!DN6-'2a)answer'!$I6)/$CP$121</f>
        <v>0.30592140521567246</v>
      </c>
      <c r="AA235" s="32">
        <f>('2a) logm_x(t)'!DP6-'2a) logm_x(t)'!DO6-'2a)answer'!$I6)/$CP$121</f>
        <v>-1.1908871910079619</v>
      </c>
      <c r="AB235" s="32">
        <f>('2a) logm_x(t)'!DQ6-'2a) logm_x(t)'!DP6-'2a)answer'!$I6)/$CP$121</f>
        <v>-1.2994345229583635</v>
      </c>
      <c r="AC235" s="32">
        <f>('2a) logm_x(t)'!DR6-'2a) logm_x(t)'!DQ6-'2a)answer'!$I6)/$CP$121</f>
        <v>-0.67044595842782306</v>
      </c>
      <c r="AD235" s="32">
        <f>('2a) logm_x(t)'!DS6-'2a) logm_x(t)'!DR6-'2a)answer'!$I6)/$CP$121</f>
        <v>0.74411448832304261</v>
      </c>
      <c r="AE235" s="32">
        <f>('2a) logm_x(t)'!DT6-'2a) logm_x(t)'!DS6-'2a)answer'!$I6)/$CP$121</f>
        <v>5.9318593841654567E-3</v>
      </c>
      <c r="AF235" s="32">
        <f>('2a) logm_x(t)'!DU6-'2a) logm_x(t)'!DT6-'2a)answer'!$I6)/$CP$121</f>
        <v>0.2848153291981893</v>
      </c>
      <c r="AG235" s="32">
        <f>('2a) logm_x(t)'!DV6-'2a) logm_x(t)'!DU6-'2a)answer'!$I6)/$CP$121</f>
        <v>-0.36266159447967705</v>
      </c>
      <c r="AH235" s="32">
        <f>('2a) logm_x(t)'!DW6-'2a) logm_x(t)'!DV6-'2a)answer'!$I6)/$CP$121</f>
        <v>0.62919914788453879</v>
      </c>
      <c r="AI235" s="32">
        <f>('2a) logm_x(t)'!DX6-'2a) logm_x(t)'!DW6-'2a)answer'!$I6)/$CP$121</f>
        <v>-1.2536138916985453</v>
      </c>
      <c r="AJ235" s="32">
        <f>('2a) logm_x(t)'!DY6-'2a) logm_x(t)'!DX6-'2a)answer'!$I6)/$CP$121</f>
        <v>1.5197198259855338</v>
      </c>
      <c r="AK235" s="32">
        <f>('2a) logm_x(t)'!DZ6-'2a) logm_x(t)'!DY6-'2a)answer'!$I6)/$CP$121</f>
        <v>-0.29873575201834979</v>
      </c>
      <c r="AL235" s="32">
        <f>('2a) logm_x(t)'!EA6-'2a) logm_x(t)'!DZ6-'2a)answer'!$I6)/$CP$121</f>
        <v>-0.42953508737023322</v>
      </c>
      <c r="AM235" s="32">
        <f>('2a) logm_x(t)'!EB6-'2a) logm_x(t)'!EA6-'2a)answer'!$I6)/$CP$121</f>
        <v>-1.4096037912714314</v>
      </c>
      <c r="AN235" s="32">
        <f>('2a) logm_x(t)'!EC6-'2a) logm_x(t)'!EB6-'2a)answer'!$I6)/$CP$121</f>
        <v>1.2977467601847381</v>
      </c>
      <c r="AO235" s="32">
        <f>('2a) logm_x(t)'!ED6-'2a) logm_x(t)'!EC6-'2a)answer'!$I6)/$CP$121</f>
        <v>0.11108315960270548</v>
      </c>
      <c r="AP235" s="32">
        <f>('2a) logm_x(t)'!EE6-'2a) logm_x(t)'!ED6-'2a)answer'!$I6)/$CP$121</f>
        <v>-0.1771109341863385</v>
      </c>
      <c r="AQ235" s="32">
        <f>('2a) logm_x(t)'!EF6-'2a) logm_x(t)'!EE6-'2a)answer'!$I6)/$CP$121</f>
        <v>-1.0851298826989699</v>
      </c>
      <c r="AR235" s="32">
        <f>('2a) logm_x(t)'!EG6-'2a) logm_x(t)'!EF6-'2a)answer'!$I6)/$CP$121</f>
        <v>0.77639751425676551</v>
      </c>
      <c r="AS235" s="32">
        <f>('2a) logm_x(t)'!EH6-'2a) logm_x(t)'!EG6-'2a)answer'!$I6)/$CP$121</f>
        <v>2.004305146364779</v>
      </c>
      <c r="AT235" s="32">
        <f>('2a) logm_x(t)'!EI6-'2a) logm_x(t)'!EH6-'2a)answer'!$I6)/$CP$121</f>
        <v>-0.31037426378906319</v>
      </c>
      <c r="AU235" s="32">
        <f>('2a) logm_x(t)'!EJ6-'2a) logm_x(t)'!EI6-'2a)answer'!$I6)/$CP$121</f>
        <v>-1.7727845869905889</v>
      </c>
      <c r="AV235" s="32">
        <f>('2a) logm_x(t)'!EK6-'2a) logm_x(t)'!EJ6-'2a)answer'!$I6)/$CP$121</f>
        <v>-0.29980880599288262</v>
      </c>
      <c r="AW235" s="32">
        <f>('2a) logm_x(t)'!EL6-'2a) logm_x(t)'!EK6-'2a)answer'!$I6)/$CP$121</f>
        <v>1.9363311385673632</v>
      </c>
      <c r="AX235" s="32">
        <f>('2a) logm_x(t)'!EM6-'2a) logm_x(t)'!EL6-'2a)answer'!$I6)/$CP$121</f>
        <v>0.50472265372468839</v>
      </c>
      <c r="AY235" s="32">
        <f>('2a) logm_x(t)'!EN6-'2a) logm_x(t)'!EM6-'2a)answer'!$I6)/$CP$121</f>
        <v>-0.95279226748509993</v>
      </c>
      <c r="AZ235" s="32">
        <f>('2a) logm_x(t)'!EO6-'2a) logm_x(t)'!EN6-'2a)answer'!$I6)/$CP$121</f>
        <v>-0.39471821968899884</v>
      </c>
      <c r="BA235" s="32">
        <f>('2a) logm_x(t)'!EP6-'2a) logm_x(t)'!EO6-'2a)answer'!$I6)/$CP$121</f>
        <v>0.80154420320026043</v>
      </c>
      <c r="BB235" s="32">
        <f>('2a) logm_x(t)'!EQ6-'2a) logm_x(t)'!EP6-'2a)answer'!$I6)/$CP$121</f>
        <v>-0.27623858389533662</v>
      </c>
      <c r="BC235" s="32">
        <f>('2a) logm_x(t)'!ER6-'2a) logm_x(t)'!EQ6-'2a)answer'!$I6)/$CP$121</f>
        <v>1.3426785513198214</v>
      </c>
      <c r="BD235" s="32">
        <f>('2a) logm_x(t)'!ES6-'2a) logm_x(t)'!ER6-'2a)answer'!$I6)/$CP$121</f>
        <v>-0.45688028740938297</v>
      </c>
      <c r="BE235" s="32">
        <f>('2a) logm_x(t)'!ET6-'2a) logm_x(t)'!ES6-'2a)answer'!$I6)/$CP$121</f>
        <v>-3.4337067049625021</v>
      </c>
      <c r="BF235" s="32">
        <f>('2a) logm_x(t)'!EU6-'2a) logm_x(t)'!ET6-'2a)answer'!$I6)/$CP$121</f>
        <v>1.9743246408628863</v>
      </c>
      <c r="BG235" s="32">
        <f>('2a) logm_x(t)'!EV6-'2a) logm_x(t)'!EU6-'2a)answer'!$I6)/$CP$121</f>
        <v>-0.10942923369374202</v>
      </c>
      <c r="BH235" s="32">
        <f>('2a) logm_x(t)'!EW6-'2a) logm_x(t)'!EV6-'2a)answer'!$I6)/$CP$121</f>
        <v>-0.13283287152403964</v>
      </c>
      <c r="BI235" s="32">
        <f>('2a) logm_x(t)'!EX6-'2a) logm_x(t)'!EW6-'2a)answer'!$I6)/$CP$121</f>
        <v>-2.8134487113485527</v>
      </c>
      <c r="BJ235" s="32">
        <f>('2a) logm_x(t)'!EY6-'2a) logm_x(t)'!EX6-'2a)answer'!$I6)/$CP$121</f>
        <v>2.8726124993416366</v>
      </c>
      <c r="BK235" s="32">
        <f>('2a) logm_x(t)'!EZ6-'2a) logm_x(t)'!EY6-'2a)answer'!$I6)/$CP$121</f>
        <v>-0.36124795337580362</v>
      </c>
      <c r="BL235" s="32">
        <f>('2a) logm_x(t)'!FA6-'2a) logm_x(t)'!EZ6-'2a)answer'!$I6)/$CP$121</f>
        <v>1.7803536407030609</v>
      </c>
      <c r="BM235" s="32">
        <f>('2a) logm_x(t)'!FB6-'2a) logm_x(t)'!FA6-'2a)answer'!$I6)/$CP$121</f>
        <v>-0.27921102756147465</v>
      </c>
      <c r="BN235" s="32">
        <f>('2a) logm_x(t)'!FC6-'2a) logm_x(t)'!FB6-'2a)answer'!$I6)/$CP$121</f>
        <v>-0.68318018447878148</v>
      </c>
      <c r="BO235" s="32">
        <f>('2a) logm_x(t)'!FD6-'2a) logm_x(t)'!FC6-'2a)answer'!$I6)/$CP$121</f>
        <v>-0.62035953407662736</v>
      </c>
      <c r="BP235" s="32">
        <f>('2a) logm_x(t)'!FE6-'2a) logm_x(t)'!FD6-'2a)answer'!$I6)/$CP$121</f>
        <v>-0.73284391756461797</v>
      </c>
      <c r="BQ235" s="32">
        <f>('2a) logm_x(t)'!FF6-'2a) logm_x(t)'!FE6-'2a)answer'!$I6)/$CP$121</f>
        <v>-5.4509546150935881E-2</v>
      </c>
      <c r="BR235" s="32">
        <f>('2a) logm_x(t)'!FG6-'2a) logm_x(t)'!FF6-'2a)answer'!$I6)/$CP$121</f>
        <v>0.9581213844799924</v>
      </c>
      <c r="BS235" s="32">
        <f>('2a) logm_x(t)'!FH6-'2a) logm_x(t)'!FG6-'2a)answer'!$I6)/$CP$121</f>
        <v>-1.6998335065187824</v>
      </c>
      <c r="BT235" s="32">
        <f>('2a) logm_x(t)'!FI6-'2a) logm_x(t)'!FH6-'2a)answer'!$I6)/$CP$121</f>
        <v>-0.83116987288649202</v>
      </c>
      <c r="BU235" s="32">
        <f>('2a) logm_x(t)'!FJ6-'2a) logm_x(t)'!FI6-'2a)answer'!$I6)/$CP$121</f>
        <v>3.1449048721012063</v>
      </c>
      <c r="BV235" s="32">
        <f>('2a) logm_x(t)'!FK6-'2a) logm_x(t)'!FJ6-'2a)answer'!$I6)/$CP$121</f>
        <v>-0.81385908369594029</v>
      </c>
      <c r="BW235" s="32">
        <f>('2a) logm_x(t)'!FL6-'2a) logm_x(t)'!FK6-'2a)answer'!$I6)/$CP$121</f>
        <v>-1.3473113238072563</v>
      </c>
      <c r="BX235" s="32">
        <f>('2a) logm_x(t)'!FM6-'2a) logm_x(t)'!FL6-'2a)answer'!$I6)/$CP$121</f>
        <v>2.0331540029743249</v>
      </c>
      <c r="BY235" s="32">
        <f>('2a) logm_x(t)'!FN6-'2a) logm_x(t)'!FM6-'2a)answer'!$I6)/$CP$121</f>
        <v>0.71620250653710005</v>
      </c>
      <c r="BZ235" s="32">
        <f>('2a) logm_x(t)'!FO6-'2a) logm_x(t)'!FN6-'2a)answer'!$I6)/$CP$121</f>
        <v>-1.4582322211107448</v>
      </c>
      <c r="CA235" s="32">
        <f>('2a) logm_x(t)'!FP6-'2a) logm_x(t)'!FO6-'2a)answer'!$I6)/$CP$121</f>
        <v>1.8713045195047404</v>
      </c>
      <c r="CB235" s="32">
        <f>('2a) logm_x(t)'!FQ6-'2a) logm_x(t)'!FP6-'2a)answer'!$I6)/$CP$121</f>
        <v>-0.29674447097106099</v>
      </c>
      <c r="CC235" s="32">
        <f>('2a) logm_x(t)'!FR6-'2a) logm_x(t)'!FQ6-'2a)answer'!$I6)/$CP$121</f>
        <v>-2.7791755762614745</v>
      </c>
      <c r="CD235" s="32">
        <f>('2a) logm_x(t)'!FS6-'2a) logm_x(t)'!FR6-'2a)answer'!$I6)/$CP$121</f>
        <v>0.20628166153080019</v>
      </c>
      <c r="CE235" s="32">
        <f>('2a) logm_x(t)'!FT6-'2a) logm_x(t)'!FS6-'2a)answer'!$I6)/$CP$121</f>
        <v>-0.69849783644416641</v>
      </c>
      <c r="CF235" s="32">
        <f>('2a) logm_x(t)'!FU6-'2a) logm_x(t)'!FT6-'2a)answer'!$I6)/$CP$121</f>
        <v>3.8288539978629785</v>
      </c>
      <c r="CG235" s="32">
        <f>('2a) logm_x(t)'!FV6-'2a) logm_x(t)'!FU6-'2a)answer'!$I6)/$CP$121</f>
        <v>-1.7114420008225182</v>
      </c>
      <c r="CH235" s="32">
        <f>('2a) logm_x(t)'!FW6-'2a) logm_x(t)'!FV6-'2a)answer'!$I6)/$CP$121</f>
        <v>1.242884790578938</v>
      </c>
      <c r="CI235" s="32">
        <f>('2a) logm_x(t)'!FX6-'2a) logm_x(t)'!FW6-'2a)answer'!$I6)/$CP$121</f>
        <v>-3.0380375962290609</v>
      </c>
      <c r="CJ235" s="32">
        <f>('2a) logm_x(t)'!FY6-'2a) logm_x(t)'!FX6-'2a)answer'!$I6)/$CP$121</f>
        <v>1.6229304811288352</v>
      </c>
      <c r="CK235" s="32">
        <f>('2a) logm_x(t)'!FZ6-'2a) logm_x(t)'!FY6-'2a)answer'!$I6)/$CP$121</f>
        <v>-2.3677653831043788</v>
      </c>
      <c r="CL235" s="32">
        <f>('2a) logm_x(t)'!GA6-'2a) logm_x(t)'!FZ6-'2a)answer'!$I6)/$CP$121</f>
        <v>2.7817994461099884</v>
      </c>
      <c r="CM235" s="32">
        <f>('2a) logm_x(t)'!GB6-'2a) logm_x(t)'!GA6-'2a)answer'!$I6)/$CP$121</f>
        <v>-3.035867032044103</v>
      </c>
      <c r="CN235" s="32">
        <f>('2a) logm_x(t)'!GC6-'2a) logm_x(t)'!GB6-'2a)answer'!$I6)/$CP$121</f>
        <v>3.4517506939147511</v>
      </c>
    </row>
    <row r="236" spans="1:92" x14ac:dyDescent="0.25">
      <c r="A236" s="31">
        <f t="shared" si="13"/>
        <v>4</v>
      </c>
      <c r="C236" s="32">
        <f>('2a) logm_x(t)'!CR7-'2a) logm_x(t)'!CQ7-'2a)answer'!$I7)/$CP$121</f>
        <v>-2.0586956846395554</v>
      </c>
      <c r="D236" s="32">
        <f>('2a) logm_x(t)'!CS7-'2a) logm_x(t)'!CR7-'2a)answer'!$I7)/$CP$121</f>
        <v>3.2317909104428923E-2</v>
      </c>
      <c r="E236" s="32">
        <f>('2a) logm_x(t)'!CT7-'2a) logm_x(t)'!CS7-'2a)answer'!$I7)/$CP$121</f>
        <v>-0.22209908471975551</v>
      </c>
      <c r="F236" s="32">
        <f>('2a) logm_x(t)'!CU7-'2a) logm_x(t)'!CT7-'2a)answer'!$I7)/$CP$121</f>
        <v>0.95209703387568889</v>
      </c>
      <c r="G236" s="32">
        <f>('2a) logm_x(t)'!CV7-'2a) logm_x(t)'!CU7-'2a)answer'!$I7)/$CP$121</f>
        <v>-1.5373715086322497</v>
      </c>
      <c r="H236" s="32">
        <f>('2a) logm_x(t)'!CW7-'2a) logm_x(t)'!CV7-'2a)answer'!$I7)/$CP$121</f>
        <v>1.8497259242956081</v>
      </c>
      <c r="I236" s="32">
        <f>('2a) logm_x(t)'!CX7-'2a) logm_x(t)'!CW7-'2a)answer'!$I7)/$CP$121</f>
        <v>-1.1919550017226523</v>
      </c>
      <c r="J236" s="32">
        <f>('2a) logm_x(t)'!CY7-'2a) logm_x(t)'!CX7-'2a)answer'!$I7)/$CP$121</f>
        <v>1.2554601612944214</v>
      </c>
      <c r="K236" s="32">
        <f>('2a) logm_x(t)'!CZ7-'2a) logm_x(t)'!CY7-'2a)answer'!$I7)/$CP$121</f>
        <v>-0.10644314923275905</v>
      </c>
      <c r="L236" s="32">
        <f>('2a) logm_x(t)'!DA7-'2a) logm_x(t)'!CZ7-'2a)answer'!$I7)/$CP$121</f>
        <v>-1.1498321773557274</v>
      </c>
      <c r="M236" s="32">
        <f>('2a) logm_x(t)'!DB7-'2a) logm_x(t)'!DA7-'2a)answer'!$I7)/$CP$121</f>
        <v>1.5922200545433984</v>
      </c>
      <c r="N236" s="32">
        <f>('2a) logm_x(t)'!DC7-'2a) logm_x(t)'!DB7-'2a)answer'!$I7)/$CP$121</f>
        <v>0.8250628849166024</v>
      </c>
      <c r="O236" s="32">
        <f>('2a) logm_x(t)'!DD7-'2a) logm_x(t)'!DC7-'2a)answer'!$I7)/$CP$121</f>
        <v>0.35925496448268274</v>
      </c>
      <c r="P236" s="32">
        <f>('2a) logm_x(t)'!DE7-'2a) logm_x(t)'!DD7-'2a)answer'!$I7)/$CP$121</f>
        <v>-1.4932614715134804</v>
      </c>
      <c r="Q236" s="32">
        <f>('2a) logm_x(t)'!DF7-'2a) logm_x(t)'!DE7-'2a)answer'!$I7)/$CP$121</f>
        <v>2.458313906691374</v>
      </c>
      <c r="R236" s="32">
        <f>('2a) logm_x(t)'!DG7-'2a) logm_x(t)'!DF7-'2a)answer'!$I7)/$CP$121</f>
        <v>-1.7253559682879396</v>
      </c>
      <c r="S236" s="32">
        <f>('2a) logm_x(t)'!DH7-'2a) logm_x(t)'!DG7-'2a)answer'!$I7)/$CP$121</f>
        <v>0.26656934682689282</v>
      </c>
      <c r="T236" s="32">
        <f>('2a) logm_x(t)'!DI7-'2a) logm_x(t)'!DH7-'2a)answer'!$I7)/$CP$121</f>
        <v>0.71746306402916327</v>
      </c>
      <c r="U236" s="32">
        <f>('2a) logm_x(t)'!DJ7-'2a) logm_x(t)'!DI7-'2a)answer'!$I7)/$CP$121</f>
        <v>-1.7799978708767628</v>
      </c>
      <c r="V236" s="32">
        <f>('2a) logm_x(t)'!DK7-'2a) logm_x(t)'!DJ7-'2a)answer'!$I7)/$CP$121</f>
        <v>0.62846550997060613</v>
      </c>
      <c r="W236" s="32">
        <f>('2a) logm_x(t)'!DL7-'2a) logm_x(t)'!DK7-'2a)answer'!$I7)/$CP$121</f>
        <v>1.7320458759119868</v>
      </c>
      <c r="X236" s="32">
        <f>('2a) logm_x(t)'!DM7-'2a) logm_x(t)'!DL7-'2a)answer'!$I7)/$CP$121</f>
        <v>-0.86614204507581438</v>
      </c>
      <c r="Y236" s="32">
        <f>('2a) logm_x(t)'!DN7-'2a) logm_x(t)'!DM7-'2a)answer'!$I7)/$CP$121</f>
        <v>-1.2015581627738812</v>
      </c>
      <c r="Z236" s="32">
        <f>('2a) logm_x(t)'!DO7-'2a) logm_x(t)'!DN7-'2a)answer'!$I7)/$CP$121</f>
        <v>0.77862369997069936</v>
      </c>
      <c r="AA236" s="32">
        <f>('2a) logm_x(t)'!DP7-'2a) logm_x(t)'!DO7-'2a)answer'!$I7)/$CP$121</f>
        <v>-0.2103937784190926</v>
      </c>
      <c r="AB236" s="32">
        <f>('2a) logm_x(t)'!DQ7-'2a) logm_x(t)'!DP7-'2a)answer'!$I7)/$CP$121</f>
        <v>-1.802050070422121</v>
      </c>
      <c r="AC236" s="32">
        <f>('2a) logm_x(t)'!DR7-'2a) logm_x(t)'!DQ7-'2a)answer'!$I7)/$CP$121</f>
        <v>-1.2285567964500064</v>
      </c>
      <c r="AD236" s="32">
        <f>('2a) logm_x(t)'!DS7-'2a) logm_x(t)'!DR7-'2a)answer'!$I7)/$CP$121</f>
        <v>0.75051335409538711</v>
      </c>
      <c r="AE236" s="32">
        <f>('2a) logm_x(t)'!DT7-'2a) logm_x(t)'!DS7-'2a)answer'!$I7)/$CP$121</f>
        <v>-1.2659298147944458</v>
      </c>
      <c r="AF236" s="32">
        <f>('2a) logm_x(t)'!DU7-'2a) logm_x(t)'!DT7-'2a)answer'!$I7)/$CP$121</f>
        <v>2.1542865765274875</v>
      </c>
      <c r="AG236" s="32">
        <f>('2a) logm_x(t)'!DV7-'2a) logm_x(t)'!DU7-'2a)answer'!$I7)/$CP$121</f>
        <v>-0.43461354873897506</v>
      </c>
      <c r="AH236" s="32">
        <f>('2a) logm_x(t)'!DW7-'2a) logm_x(t)'!DV7-'2a)answer'!$I7)/$CP$121</f>
        <v>1.0517533938083869</v>
      </c>
      <c r="AI236" s="32">
        <f>('2a) logm_x(t)'!DX7-'2a) logm_x(t)'!DW7-'2a)answer'!$I7)/$CP$121</f>
        <v>-1.6257465828870696</v>
      </c>
      <c r="AJ236" s="32">
        <f>('2a) logm_x(t)'!DY7-'2a) logm_x(t)'!DX7-'2a)answer'!$I7)/$CP$121</f>
        <v>2.533836519485285</v>
      </c>
      <c r="AK236" s="32">
        <f>('2a) logm_x(t)'!DZ7-'2a) logm_x(t)'!DY7-'2a)answer'!$I7)/$CP$121</f>
        <v>-1.1069275228059874</v>
      </c>
      <c r="AL236" s="32">
        <f>('2a) logm_x(t)'!EA7-'2a) logm_x(t)'!DZ7-'2a)answer'!$I7)/$CP$121</f>
        <v>-2.6097157982981054</v>
      </c>
      <c r="AM236" s="32">
        <f>('2a) logm_x(t)'!EB7-'2a) logm_x(t)'!EA7-'2a)answer'!$I7)/$CP$121</f>
        <v>2.2254603409644242</v>
      </c>
      <c r="AN236" s="32">
        <f>('2a) logm_x(t)'!EC7-'2a) logm_x(t)'!EB7-'2a)answer'!$I7)/$CP$121</f>
        <v>0.24285711694632825</v>
      </c>
      <c r="AO236" s="32">
        <f>('2a) logm_x(t)'!ED7-'2a) logm_x(t)'!EC7-'2a)answer'!$I7)/$CP$121</f>
        <v>-7.7183500158866006E-2</v>
      </c>
      <c r="AP236" s="32">
        <f>('2a) logm_x(t)'!EE7-'2a) logm_x(t)'!ED7-'2a)answer'!$I7)/$CP$121</f>
        <v>1.1200406776878038</v>
      </c>
      <c r="AQ236" s="32">
        <f>('2a) logm_x(t)'!EF7-'2a) logm_x(t)'!EE7-'2a)answer'!$I7)/$CP$121</f>
        <v>-1.933349251275267</v>
      </c>
      <c r="AR236" s="32">
        <f>('2a) logm_x(t)'!EG7-'2a) logm_x(t)'!EF7-'2a)answer'!$I7)/$CP$121</f>
        <v>1.7290582595467709</v>
      </c>
      <c r="AS236" s="32">
        <f>('2a) logm_x(t)'!EH7-'2a) logm_x(t)'!EG7-'2a)answer'!$I7)/$CP$121</f>
        <v>-0.76030897993947555</v>
      </c>
      <c r="AT236" s="32">
        <f>('2a) logm_x(t)'!EI7-'2a) logm_x(t)'!EH7-'2a)answer'!$I7)/$CP$121</f>
        <v>0.35360383921091781</v>
      </c>
      <c r="AU236" s="32">
        <f>('2a) logm_x(t)'!EJ7-'2a) logm_x(t)'!EI7-'2a)answer'!$I7)/$CP$121</f>
        <v>-0.5136095845543025</v>
      </c>
      <c r="AV236" s="32">
        <f>('2a) logm_x(t)'!EK7-'2a) logm_x(t)'!EJ7-'2a)answer'!$I7)/$CP$121</f>
        <v>0.23863551692785379</v>
      </c>
      <c r="AW236" s="32">
        <f>('2a) logm_x(t)'!EL7-'2a) logm_x(t)'!EK7-'2a)answer'!$I7)/$CP$121</f>
        <v>0.49966232979757608</v>
      </c>
      <c r="AX236" s="32">
        <f>('2a) logm_x(t)'!EM7-'2a) logm_x(t)'!EL7-'2a)answer'!$I7)/$CP$121</f>
        <v>0.72855875356895927</v>
      </c>
      <c r="AY236" s="32">
        <f>('2a) logm_x(t)'!EN7-'2a) logm_x(t)'!EM7-'2a)answer'!$I7)/$CP$121</f>
        <v>-4.8293698492907489E-3</v>
      </c>
      <c r="AZ236" s="32">
        <f>('2a) logm_x(t)'!EO7-'2a) logm_x(t)'!EN7-'2a)answer'!$I7)/$CP$121</f>
        <v>-1.4257284027149602</v>
      </c>
      <c r="BA236" s="32">
        <f>('2a) logm_x(t)'!EP7-'2a) logm_x(t)'!EO7-'2a)answer'!$I7)/$CP$121</f>
        <v>2.2494314935708837</v>
      </c>
      <c r="BB236" s="32">
        <f>('2a) logm_x(t)'!EQ7-'2a) logm_x(t)'!EP7-'2a)answer'!$I7)/$CP$121</f>
        <v>-0.63124339474571567</v>
      </c>
      <c r="BC236" s="32">
        <f>('2a) logm_x(t)'!ER7-'2a) logm_x(t)'!EQ7-'2a)answer'!$I7)/$CP$121</f>
        <v>-2.540426353711533</v>
      </c>
      <c r="BD236" s="32">
        <f>('2a) logm_x(t)'!ES7-'2a) logm_x(t)'!ER7-'2a)answer'!$I7)/$CP$121</f>
        <v>2.3088550502383893</v>
      </c>
      <c r="BE236" s="32">
        <f>('2a) logm_x(t)'!ET7-'2a) logm_x(t)'!ES7-'2a)answer'!$I7)/$CP$121</f>
        <v>-1.8416393180539254</v>
      </c>
      <c r="BF236" s="32">
        <f>('2a) logm_x(t)'!EU7-'2a) logm_x(t)'!ET7-'2a)answer'!$I7)/$CP$121</f>
        <v>1.5226791235050965</v>
      </c>
      <c r="BG236" s="32">
        <f>('2a) logm_x(t)'!EV7-'2a) logm_x(t)'!EU7-'2a)answer'!$I7)/$CP$121</f>
        <v>0.40335201466067316</v>
      </c>
      <c r="BH236" s="32">
        <f>('2a) logm_x(t)'!EW7-'2a) logm_x(t)'!EV7-'2a)answer'!$I7)/$CP$121</f>
        <v>-1.2263334447584733</v>
      </c>
      <c r="BI236" s="32">
        <f>('2a) logm_x(t)'!EX7-'2a) logm_x(t)'!EW7-'2a)answer'!$I7)/$CP$121</f>
        <v>0.82195208836609557</v>
      </c>
      <c r="BJ236" s="32">
        <f>('2a) logm_x(t)'!EY7-'2a) logm_x(t)'!EX7-'2a)answer'!$I7)/$CP$121</f>
        <v>-1.4664130761337379</v>
      </c>
      <c r="BK236" s="32">
        <f>('2a) logm_x(t)'!EZ7-'2a) logm_x(t)'!EY7-'2a)answer'!$I7)/$CP$121</f>
        <v>-0.54061214218881048</v>
      </c>
      <c r="BL236" s="32">
        <f>('2a) logm_x(t)'!FA7-'2a) logm_x(t)'!EZ7-'2a)answer'!$I7)/$CP$121</f>
        <v>0.50750468859723363</v>
      </c>
      <c r="BM236" s="32">
        <f>('2a) logm_x(t)'!FB7-'2a) logm_x(t)'!FA7-'2a)answer'!$I7)/$CP$121</f>
        <v>-0.3190712754663001</v>
      </c>
      <c r="BN236" s="32">
        <f>('2a) logm_x(t)'!FC7-'2a) logm_x(t)'!FB7-'2a)answer'!$I7)/$CP$121</f>
        <v>1.054627779888974</v>
      </c>
      <c r="BO236" s="32">
        <f>('2a) logm_x(t)'!FD7-'2a) logm_x(t)'!FC7-'2a)answer'!$I7)/$CP$121</f>
        <v>-0.29922627707528832</v>
      </c>
      <c r="BP236" s="32">
        <f>('2a) logm_x(t)'!FE7-'2a) logm_x(t)'!FD7-'2a)answer'!$I7)/$CP$121</f>
        <v>0.51007004383374122</v>
      </c>
      <c r="BQ236" s="32">
        <f>('2a) logm_x(t)'!FF7-'2a) logm_x(t)'!FE7-'2a)answer'!$I7)/$CP$121</f>
        <v>-3.5296052807535824E-2</v>
      </c>
      <c r="BR236" s="32">
        <f>('2a) logm_x(t)'!FG7-'2a) logm_x(t)'!FF7-'2a)answer'!$I7)/$CP$121</f>
        <v>0.24062191709929895</v>
      </c>
      <c r="BS236" s="32">
        <f>('2a) logm_x(t)'!FH7-'2a) logm_x(t)'!FG7-'2a)answer'!$I7)/$CP$121</f>
        <v>-3.3873295488593103</v>
      </c>
      <c r="BT236" s="32">
        <f>('2a) logm_x(t)'!FI7-'2a) logm_x(t)'!FH7-'2a)answer'!$I7)/$CP$121</f>
        <v>0.2310207367989778</v>
      </c>
      <c r="BU236" s="32">
        <f>('2a) logm_x(t)'!FJ7-'2a) logm_x(t)'!FI7-'2a)answer'!$I7)/$CP$121</f>
        <v>4.8794283234872227</v>
      </c>
      <c r="BV236" s="32">
        <f>('2a) logm_x(t)'!FK7-'2a) logm_x(t)'!FJ7-'2a)answer'!$I7)/$CP$121</f>
        <v>-1.0660990199155596</v>
      </c>
      <c r="BW236" s="32">
        <f>('2a) logm_x(t)'!FL7-'2a) logm_x(t)'!FK7-'2a)answer'!$I7)/$CP$121</f>
        <v>-0.69167096846870135</v>
      </c>
      <c r="BX236" s="32">
        <f>('2a) logm_x(t)'!FM7-'2a) logm_x(t)'!FL7-'2a)answer'!$I7)/$CP$121</f>
        <v>-0.46942246685016614</v>
      </c>
      <c r="BY236" s="32">
        <f>('2a) logm_x(t)'!FN7-'2a) logm_x(t)'!FM7-'2a)answer'!$I7)/$CP$121</f>
        <v>0.94465017119155015</v>
      </c>
      <c r="BZ236" s="32">
        <f>('2a) logm_x(t)'!FO7-'2a) logm_x(t)'!FN7-'2a)answer'!$I7)/$CP$121</f>
        <v>0.56360786563380549</v>
      </c>
      <c r="CA236" s="32">
        <f>('2a) logm_x(t)'!FP7-'2a) logm_x(t)'!FO7-'2a)answer'!$I7)/$CP$121</f>
        <v>1.1233933661016362</v>
      </c>
      <c r="CB236" s="32">
        <f>('2a) logm_x(t)'!FQ7-'2a) logm_x(t)'!FP7-'2a)answer'!$I7)/$CP$121</f>
        <v>1.2600504612860011</v>
      </c>
      <c r="CC236" s="32">
        <f>('2a) logm_x(t)'!FR7-'2a) logm_x(t)'!FQ7-'2a)answer'!$I7)/$CP$121</f>
        <v>-4.4061798634548808</v>
      </c>
      <c r="CD236" s="32">
        <f>('2a) logm_x(t)'!FS7-'2a) logm_x(t)'!FR7-'2a)answer'!$I7)/$CP$121</f>
        <v>1.9401652418503226</v>
      </c>
      <c r="CE236" s="32">
        <f>('2a) logm_x(t)'!FT7-'2a) logm_x(t)'!FS7-'2a)answer'!$I7)/$CP$121</f>
        <v>-4.5462238069746199</v>
      </c>
      <c r="CF236" s="32">
        <f>('2a) logm_x(t)'!FU7-'2a) logm_x(t)'!FT7-'2a)answer'!$I7)/$CP$121</f>
        <v>4.6382503028133755</v>
      </c>
      <c r="CG236" s="32">
        <f>('2a) logm_x(t)'!FV7-'2a) logm_x(t)'!FU7-'2a)answer'!$I7)/$CP$121</f>
        <v>-0.17171795756073119</v>
      </c>
      <c r="CH236" s="32">
        <f>('2a) logm_x(t)'!FW7-'2a) logm_x(t)'!FV7-'2a)answer'!$I7)/$CP$121</f>
        <v>0.65116119550009821</v>
      </c>
      <c r="CI236" s="32">
        <f>('2a) logm_x(t)'!FX7-'2a) logm_x(t)'!FW7-'2a)answer'!$I7)/$CP$121</f>
        <v>-2.143717826624703</v>
      </c>
      <c r="CJ236" s="32">
        <f>('2a) logm_x(t)'!FY7-'2a) logm_x(t)'!FX7-'2a)answer'!$I7)/$CP$121</f>
        <v>-2.6337755443856685</v>
      </c>
      <c r="CK236" s="32">
        <f>('2a) logm_x(t)'!FZ7-'2a) logm_x(t)'!FY7-'2a)answer'!$I7)/$CP$121</f>
        <v>2.5019805764504133</v>
      </c>
      <c r="CL236" s="32">
        <f>('2a) logm_x(t)'!GA7-'2a) logm_x(t)'!FZ7-'2a)answer'!$I7)/$CP$121</f>
        <v>1.9036933410576609</v>
      </c>
      <c r="CM236" s="32">
        <f>('2a) logm_x(t)'!GB7-'2a) logm_x(t)'!GA7-'2a)answer'!$I7)/$CP$121</f>
        <v>-0.82290204364154573</v>
      </c>
      <c r="CN236" s="32">
        <f>('2a) logm_x(t)'!GC7-'2a) logm_x(t)'!GB7-'2a)answer'!$I7)/$CP$121</f>
        <v>0.23857271140397904</v>
      </c>
    </row>
    <row r="237" spans="1:92" x14ac:dyDescent="0.25">
      <c r="A237" s="31">
        <f t="shared" si="13"/>
        <v>5</v>
      </c>
      <c r="C237" s="32">
        <f>('2a) logm_x(t)'!CR8-'2a) logm_x(t)'!CQ8-'2a)answer'!$I8)/$CP$121</f>
        <v>-2.4415935739345587</v>
      </c>
      <c r="D237" s="32">
        <f>('2a) logm_x(t)'!CS8-'2a) logm_x(t)'!CR8-'2a)answer'!$I8)/$CP$121</f>
        <v>1.0229248544451417</v>
      </c>
      <c r="E237" s="32">
        <f>('2a) logm_x(t)'!CT8-'2a) logm_x(t)'!CS8-'2a)answer'!$I8)/$CP$121</f>
        <v>-2.9388164076474284</v>
      </c>
      <c r="F237" s="32">
        <f>('2a) logm_x(t)'!CU8-'2a) logm_x(t)'!CT8-'2a)answer'!$I8)/$CP$121</f>
        <v>1.9469808558881527</v>
      </c>
      <c r="G237" s="32">
        <f>('2a) logm_x(t)'!CV8-'2a) logm_x(t)'!CU8-'2a)answer'!$I8)/$CP$121</f>
        <v>0.69094465081640488</v>
      </c>
      <c r="H237" s="32">
        <f>('2a) logm_x(t)'!CW8-'2a) logm_x(t)'!CV8-'2a)answer'!$I8)/$CP$121</f>
        <v>1.4327335886706725</v>
      </c>
      <c r="I237" s="32">
        <f>('2a) logm_x(t)'!CX8-'2a) logm_x(t)'!CW8-'2a)answer'!$I8)/$CP$121</f>
        <v>0.46047636228475713</v>
      </c>
      <c r="J237" s="32">
        <f>('2a) logm_x(t)'!CY8-'2a) logm_x(t)'!CX8-'2a)answer'!$I8)/$CP$121</f>
        <v>-1.1597327920135347</v>
      </c>
      <c r="K237" s="32">
        <f>('2a) logm_x(t)'!CZ8-'2a) logm_x(t)'!CY8-'2a)answer'!$I8)/$CP$121</f>
        <v>0.12386187462511648</v>
      </c>
      <c r="L237" s="32">
        <f>('2a) logm_x(t)'!DA8-'2a) logm_x(t)'!CZ8-'2a)answer'!$I8)/$CP$121</f>
        <v>-1.2007584308475237</v>
      </c>
      <c r="M237" s="32">
        <f>('2a) logm_x(t)'!DB8-'2a) logm_x(t)'!DA8-'2a)answer'!$I8)/$CP$121</f>
        <v>1.8604993528862313</v>
      </c>
      <c r="N237" s="32">
        <f>('2a) logm_x(t)'!DC8-'2a) logm_x(t)'!DB8-'2a)answer'!$I8)/$CP$121</f>
        <v>0.49936586114877202</v>
      </c>
      <c r="O237" s="32">
        <f>('2a) logm_x(t)'!DD8-'2a) logm_x(t)'!DC8-'2a)answer'!$I8)/$CP$121</f>
        <v>-0.70509118586554054</v>
      </c>
      <c r="P237" s="32">
        <f>('2a) logm_x(t)'!DE8-'2a) logm_x(t)'!DD8-'2a)answer'!$I8)/$CP$121</f>
        <v>1.4106686514488731</v>
      </c>
      <c r="Q237" s="32">
        <f>('2a) logm_x(t)'!DF8-'2a) logm_x(t)'!DE8-'2a)answer'!$I8)/$CP$121</f>
        <v>-1.4927757753978312</v>
      </c>
      <c r="R237" s="32">
        <f>('2a) logm_x(t)'!DG8-'2a) logm_x(t)'!DF8-'2a)answer'!$I8)/$CP$121</f>
        <v>-1.160021442352223</v>
      </c>
      <c r="S237" s="32">
        <f>('2a) logm_x(t)'!DH8-'2a) logm_x(t)'!DG8-'2a)answer'!$I8)/$CP$121</f>
        <v>2.2879386067664473</v>
      </c>
      <c r="T237" s="32">
        <f>('2a) logm_x(t)'!DI8-'2a) logm_x(t)'!DH8-'2a)answer'!$I8)/$CP$121</f>
        <v>-0.90900422747409704</v>
      </c>
      <c r="U237" s="32">
        <f>('2a) logm_x(t)'!DJ8-'2a) logm_x(t)'!DI8-'2a)answer'!$I8)/$CP$121</f>
        <v>1.6047426380376448</v>
      </c>
      <c r="V237" s="32">
        <f>('2a) logm_x(t)'!DK8-'2a) logm_x(t)'!DJ8-'2a)answer'!$I8)/$CP$121</f>
        <v>-1.3096709463039526</v>
      </c>
      <c r="W237" s="32">
        <f>('2a) logm_x(t)'!DL8-'2a) logm_x(t)'!DK8-'2a)answer'!$I8)/$CP$121</f>
        <v>1.2860325550916967</v>
      </c>
      <c r="X237" s="32">
        <f>('2a) logm_x(t)'!DM8-'2a) logm_x(t)'!DL8-'2a)answer'!$I8)/$CP$121</f>
        <v>-0.2974269643501446</v>
      </c>
      <c r="Y237" s="32">
        <f>('2a) logm_x(t)'!DN8-'2a) logm_x(t)'!DM8-'2a)answer'!$I8)/$CP$121</f>
        <v>-2.1508233051065906</v>
      </c>
      <c r="Z237" s="32">
        <f>('2a) logm_x(t)'!DO8-'2a) logm_x(t)'!DN8-'2a)answer'!$I8)/$CP$121</f>
        <v>0.33743026968451023</v>
      </c>
      <c r="AA237" s="32">
        <f>('2a) logm_x(t)'!DP8-'2a) logm_x(t)'!DO8-'2a)answer'!$I8)/$CP$121</f>
        <v>1.832792383808695E-2</v>
      </c>
      <c r="AB237" s="32">
        <f>('2a) logm_x(t)'!DQ8-'2a) logm_x(t)'!DP8-'2a)answer'!$I8)/$CP$121</f>
        <v>-1.1291609714524802</v>
      </c>
      <c r="AC237" s="32">
        <f>('2a) logm_x(t)'!DR8-'2a) logm_x(t)'!DQ8-'2a)answer'!$I8)/$CP$121</f>
        <v>-0.43461249561581983</v>
      </c>
      <c r="AD237" s="32">
        <f>('2a) logm_x(t)'!DS8-'2a) logm_x(t)'!DR8-'2a)answer'!$I8)/$CP$121</f>
        <v>0.21025534726636705</v>
      </c>
      <c r="AE237" s="32">
        <f>('2a) logm_x(t)'!DT8-'2a) logm_x(t)'!DS8-'2a)answer'!$I8)/$CP$121</f>
        <v>1.0283612399302522</v>
      </c>
      <c r="AF237" s="32">
        <f>('2a) logm_x(t)'!DU8-'2a) logm_x(t)'!DT8-'2a)answer'!$I8)/$CP$121</f>
        <v>-0.20715255242366643</v>
      </c>
      <c r="AG237" s="32">
        <f>('2a) logm_x(t)'!DV8-'2a) logm_x(t)'!DU8-'2a)answer'!$I8)/$CP$121</f>
        <v>-0.77197182316620139</v>
      </c>
      <c r="AH237" s="32">
        <f>('2a) logm_x(t)'!DW8-'2a) logm_x(t)'!DV8-'2a)answer'!$I8)/$CP$121</f>
        <v>1.8851972400095778</v>
      </c>
      <c r="AI237" s="32">
        <f>('2a) logm_x(t)'!DX8-'2a) logm_x(t)'!DW8-'2a)answer'!$I8)/$CP$121</f>
        <v>-2.3678868071290631</v>
      </c>
      <c r="AJ237" s="32">
        <f>('2a) logm_x(t)'!DY8-'2a) logm_x(t)'!DX8-'2a)answer'!$I8)/$CP$121</f>
        <v>0.5772354796887752</v>
      </c>
      <c r="AK237" s="32">
        <f>('2a) logm_x(t)'!DZ8-'2a) logm_x(t)'!DY8-'2a)answer'!$I8)/$CP$121</f>
        <v>-0.91470419815228976</v>
      </c>
      <c r="AL237" s="32">
        <f>('2a) logm_x(t)'!EA8-'2a) logm_x(t)'!DZ8-'2a)answer'!$I8)/$CP$121</f>
        <v>1.2345114819683092</v>
      </c>
      <c r="AM237" s="32">
        <f>('2a) logm_x(t)'!EB8-'2a) logm_x(t)'!EA8-'2a)answer'!$I8)/$CP$121</f>
        <v>-1.69531511182422</v>
      </c>
      <c r="AN237" s="32">
        <f>('2a) logm_x(t)'!EC8-'2a) logm_x(t)'!EB8-'2a)answer'!$I8)/$CP$121</f>
        <v>0.97268526894672747</v>
      </c>
      <c r="AO237" s="32">
        <f>('2a) logm_x(t)'!ED8-'2a) logm_x(t)'!EC8-'2a)answer'!$I8)/$CP$121</f>
        <v>7.155031399462021E-2</v>
      </c>
      <c r="AP237" s="32">
        <f>('2a) logm_x(t)'!EE8-'2a) logm_x(t)'!ED8-'2a)answer'!$I8)/$CP$121</f>
        <v>0.76725472979357534</v>
      </c>
      <c r="AQ237" s="32">
        <f>('2a) logm_x(t)'!EF8-'2a) logm_x(t)'!EE8-'2a)answer'!$I8)/$CP$121</f>
        <v>-0.62686875477903925</v>
      </c>
      <c r="AR237" s="32">
        <f>('2a) logm_x(t)'!EG8-'2a) logm_x(t)'!EF8-'2a)answer'!$I8)/$CP$121</f>
        <v>1.8132227437230306</v>
      </c>
      <c r="AS237" s="32">
        <f>('2a) logm_x(t)'!EH8-'2a) logm_x(t)'!EG8-'2a)answer'!$I8)/$CP$121</f>
        <v>0.33363087475971998</v>
      </c>
      <c r="AT237" s="32">
        <f>('2a) logm_x(t)'!EI8-'2a) logm_x(t)'!EH8-'2a)answer'!$I8)/$CP$121</f>
        <v>-1.9667296056310266</v>
      </c>
      <c r="AU237" s="32">
        <f>('2a) logm_x(t)'!EJ8-'2a) logm_x(t)'!EI8-'2a)answer'!$I8)/$CP$121</f>
        <v>1.400914911658524</v>
      </c>
      <c r="AV237" s="32">
        <f>('2a) logm_x(t)'!EK8-'2a) logm_x(t)'!EJ8-'2a)answer'!$I8)/$CP$121</f>
        <v>-1.2990126720771713</v>
      </c>
      <c r="AW237" s="32">
        <f>('2a) logm_x(t)'!EL8-'2a) logm_x(t)'!EK8-'2a)answer'!$I8)/$CP$121</f>
        <v>1.8753909571127256</v>
      </c>
      <c r="AX237" s="32">
        <f>('2a) logm_x(t)'!EM8-'2a) logm_x(t)'!EL8-'2a)answer'!$I8)/$CP$121</f>
        <v>-0.62635178602655672</v>
      </c>
      <c r="AY237" s="32">
        <f>('2a) logm_x(t)'!EN8-'2a) logm_x(t)'!EM8-'2a)answer'!$I8)/$CP$121</f>
        <v>6.3456942345804998E-2</v>
      </c>
      <c r="AZ237" s="32">
        <f>('2a) logm_x(t)'!EO8-'2a) logm_x(t)'!EN8-'2a)answer'!$I8)/$CP$121</f>
        <v>-1.1569717311681067</v>
      </c>
      <c r="BA237" s="32">
        <f>('2a) logm_x(t)'!EP8-'2a) logm_x(t)'!EO8-'2a)answer'!$I8)/$CP$121</f>
        <v>0.39911935055452369</v>
      </c>
      <c r="BB237" s="32">
        <f>('2a) logm_x(t)'!EQ8-'2a) logm_x(t)'!EP8-'2a)answer'!$I8)/$CP$121</f>
        <v>0.21470638164052386</v>
      </c>
      <c r="BC237" s="32">
        <f>('2a) logm_x(t)'!ER8-'2a) logm_x(t)'!EQ8-'2a)answer'!$I8)/$CP$121</f>
        <v>1.7085279527384545</v>
      </c>
      <c r="BD237" s="32">
        <f>('2a) logm_x(t)'!ES8-'2a) logm_x(t)'!ER8-'2a)answer'!$I8)/$CP$121</f>
        <v>-1.0941620669973584</v>
      </c>
      <c r="BE237" s="32">
        <f>('2a) logm_x(t)'!ET8-'2a) logm_x(t)'!ES8-'2a)answer'!$I8)/$CP$121</f>
        <v>-0.15620347491326012</v>
      </c>
      <c r="BF237" s="32">
        <f>('2a) logm_x(t)'!EU8-'2a) logm_x(t)'!ET8-'2a)answer'!$I8)/$CP$121</f>
        <v>-1.5513576847661918</v>
      </c>
      <c r="BG237" s="32">
        <f>('2a) logm_x(t)'!EV8-'2a) logm_x(t)'!EU8-'2a)answer'!$I8)/$CP$121</f>
        <v>0.22019818718249154</v>
      </c>
      <c r="BH237" s="32">
        <f>('2a) logm_x(t)'!EW8-'2a) logm_x(t)'!EV8-'2a)answer'!$I8)/$CP$121</f>
        <v>-0.31659486642464529</v>
      </c>
      <c r="BI237" s="32">
        <f>('2a) logm_x(t)'!EX8-'2a) logm_x(t)'!EW8-'2a)answer'!$I8)/$CP$121</f>
        <v>0.99584971293028957</v>
      </c>
      <c r="BJ237" s="32">
        <f>('2a) logm_x(t)'!EY8-'2a) logm_x(t)'!EX8-'2a)answer'!$I8)/$CP$121</f>
        <v>-3.0549942416179362E-2</v>
      </c>
      <c r="BK237" s="32">
        <f>('2a) logm_x(t)'!EZ8-'2a) logm_x(t)'!EY8-'2a)answer'!$I8)/$CP$121</f>
        <v>-0.3099707167229937</v>
      </c>
      <c r="BL237" s="32">
        <f>('2a) logm_x(t)'!FA8-'2a) logm_x(t)'!EZ8-'2a)answer'!$I8)/$CP$121</f>
        <v>-0.6685244992528625</v>
      </c>
      <c r="BM237" s="32">
        <f>('2a) logm_x(t)'!FB8-'2a) logm_x(t)'!FA8-'2a)answer'!$I8)/$CP$121</f>
        <v>-0.45396021573956219</v>
      </c>
      <c r="BN237" s="32">
        <f>('2a) logm_x(t)'!FC8-'2a) logm_x(t)'!FB8-'2a)answer'!$I8)/$CP$121</f>
        <v>1.2036882075416007</v>
      </c>
      <c r="BO237" s="32">
        <f>('2a) logm_x(t)'!FD8-'2a) logm_x(t)'!FC8-'2a)answer'!$I8)/$CP$121</f>
        <v>0.7896501345957101</v>
      </c>
      <c r="BP237" s="32">
        <f>('2a) logm_x(t)'!FE8-'2a) logm_x(t)'!FD8-'2a)answer'!$I8)/$CP$121</f>
        <v>-2.083021403351577</v>
      </c>
      <c r="BQ237" s="32">
        <f>('2a) logm_x(t)'!FF8-'2a) logm_x(t)'!FE8-'2a)answer'!$I8)/$CP$121</f>
        <v>0.21667491455322704</v>
      </c>
      <c r="BR237" s="32">
        <f>('2a) logm_x(t)'!FG8-'2a) logm_x(t)'!FF8-'2a)answer'!$I8)/$CP$121</f>
        <v>2.2447127849401753</v>
      </c>
      <c r="BS237" s="32">
        <f>('2a) logm_x(t)'!FH8-'2a) logm_x(t)'!FG8-'2a)answer'!$I8)/$CP$121</f>
        <v>-1.4203478558653702</v>
      </c>
      <c r="BT237" s="32">
        <f>('2a) logm_x(t)'!FI8-'2a) logm_x(t)'!FH8-'2a)answer'!$I8)/$CP$121</f>
        <v>-1.4907971293612159</v>
      </c>
      <c r="BU237" s="32">
        <f>('2a) logm_x(t)'!FJ8-'2a) logm_x(t)'!FI8-'2a)answer'!$I8)/$CP$121</f>
        <v>2.6304888835116627</v>
      </c>
      <c r="BV237" s="32">
        <f>('2a) logm_x(t)'!FK8-'2a) logm_x(t)'!FJ8-'2a)answer'!$I8)/$CP$121</f>
        <v>-1.285252798310218</v>
      </c>
      <c r="BW237" s="32">
        <f>('2a) logm_x(t)'!FL8-'2a) logm_x(t)'!FK8-'2a)answer'!$I8)/$CP$121</f>
        <v>-1.1961276257572697</v>
      </c>
      <c r="BX237" s="32">
        <f>('2a) logm_x(t)'!FM8-'2a) logm_x(t)'!FL8-'2a)answer'!$I8)/$CP$121</f>
        <v>2.7933845211645663</v>
      </c>
      <c r="BY237" s="32">
        <f>('2a) logm_x(t)'!FN8-'2a) logm_x(t)'!FM8-'2a)answer'!$I8)/$CP$121</f>
        <v>-2.354646526310622</v>
      </c>
      <c r="BZ237" s="32">
        <f>('2a) logm_x(t)'!FO8-'2a) logm_x(t)'!FN8-'2a)answer'!$I8)/$CP$121</f>
        <v>3.1378874714450067</v>
      </c>
      <c r="CA237" s="32">
        <f>('2a) logm_x(t)'!FP8-'2a) logm_x(t)'!FO8-'2a)answer'!$I8)/$CP$121</f>
        <v>-1.2833956859481954</v>
      </c>
      <c r="CB237" s="32">
        <f>('2a) logm_x(t)'!FQ8-'2a) logm_x(t)'!FP8-'2a)answer'!$I8)/$CP$121</f>
        <v>-1.7457967141266892</v>
      </c>
      <c r="CC237" s="32">
        <f>('2a) logm_x(t)'!FR8-'2a) logm_x(t)'!FQ8-'2a)answer'!$I8)/$CP$121</f>
        <v>2.1857498220474514</v>
      </c>
      <c r="CD237" s="32">
        <f>('2a) logm_x(t)'!FS8-'2a) logm_x(t)'!FR8-'2a)answer'!$I8)/$CP$121</f>
        <v>0.62844764845717038</v>
      </c>
      <c r="CE237" s="32">
        <f>('2a) logm_x(t)'!FT8-'2a) logm_x(t)'!FS8-'2a)answer'!$I8)/$CP$121</f>
        <v>-0.62636736172635166</v>
      </c>
      <c r="CF237" s="32">
        <f>('2a) logm_x(t)'!FU8-'2a) logm_x(t)'!FT8-'2a)answer'!$I8)/$CP$121</f>
        <v>-1.3125864167910422</v>
      </c>
      <c r="CG237" s="32">
        <f>('2a) logm_x(t)'!FV8-'2a) logm_x(t)'!FU8-'2a)answer'!$I8)/$CP$121</f>
        <v>-1.0544814215916061</v>
      </c>
      <c r="CH237" s="32">
        <f>('2a) logm_x(t)'!FW8-'2a) logm_x(t)'!FV8-'2a)answer'!$I8)/$CP$121</f>
        <v>0.22313690144292736</v>
      </c>
      <c r="CI237" s="32">
        <f>('2a) logm_x(t)'!FX8-'2a) logm_x(t)'!FW8-'2a)answer'!$I8)/$CP$121</f>
        <v>1.4914345564736813</v>
      </c>
      <c r="CJ237" s="32">
        <f>('2a) logm_x(t)'!FY8-'2a) logm_x(t)'!FX8-'2a)answer'!$I8)/$CP$121</f>
        <v>0.21790314463234595</v>
      </c>
      <c r="CK237" s="32">
        <f>('2a) logm_x(t)'!FZ8-'2a) logm_x(t)'!FY8-'2a)answer'!$I8)/$CP$121</f>
        <v>-0.38625170608086229</v>
      </c>
      <c r="CL237" s="32">
        <f>('2a) logm_x(t)'!GA8-'2a) logm_x(t)'!FZ8-'2a)answer'!$I8)/$CP$121</f>
        <v>0.82480273294582462</v>
      </c>
      <c r="CM237" s="32">
        <f>('2a) logm_x(t)'!GB8-'2a) logm_x(t)'!GA8-'2a)answer'!$I8)/$CP$121</f>
        <v>-1.0547357976676879</v>
      </c>
      <c r="CN237" s="32">
        <f>('2a) logm_x(t)'!GC8-'2a) logm_x(t)'!GB8-'2a)answer'!$I8)/$CP$121</f>
        <v>1.49462658523248</v>
      </c>
    </row>
    <row r="238" spans="1:92" x14ac:dyDescent="0.25">
      <c r="A238" s="31">
        <f t="shared" si="13"/>
        <v>6</v>
      </c>
      <c r="C238" s="32">
        <f>('2a) logm_x(t)'!CR9-'2a) logm_x(t)'!CQ9-'2a)answer'!$I9)/$CP$121</f>
        <v>-2.8543272354189413</v>
      </c>
      <c r="D238" s="32">
        <f>('2a) logm_x(t)'!CS9-'2a) logm_x(t)'!CR9-'2a)answer'!$I9)/$CP$121</f>
        <v>0.44310196210107916</v>
      </c>
      <c r="E238" s="32">
        <f>('2a) logm_x(t)'!CT9-'2a) logm_x(t)'!CS9-'2a)answer'!$I9)/$CP$121</f>
        <v>0.68928212629738528</v>
      </c>
      <c r="F238" s="32">
        <f>('2a) logm_x(t)'!CU9-'2a) logm_x(t)'!CT9-'2a)answer'!$I9)/$CP$121</f>
        <v>-1.0450423751467857</v>
      </c>
      <c r="G238" s="32">
        <f>('2a) logm_x(t)'!CV9-'2a) logm_x(t)'!CU9-'2a)answer'!$I9)/$CP$121</f>
        <v>0.42677117578962426</v>
      </c>
      <c r="H238" s="32">
        <f>('2a) logm_x(t)'!CW9-'2a) logm_x(t)'!CV9-'2a)answer'!$I9)/$CP$121</f>
        <v>1.6783566518532624</v>
      </c>
      <c r="I238" s="32">
        <f>('2a) logm_x(t)'!CX9-'2a) logm_x(t)'!CW9-'2a)answer'!$I9)/$CP$121</f>
        <v>-0.27549026935268672</v>
      </c>
      <c r="J238" s="32">
        <f>('2a) logm_x(t)'!CY9-'2a) logm_x(t)'!CX9-'2a)answer'!$I9)/$CP$121</f>
        <v>-0.49945040887468689</v>
      </c>
      <c r="K238" s="32">
        <f>('2a) logm_x(t)'!CZ9-'2a) logm_x(t)'!CY9-'2a)answer'!$I9)/$CP$121</f>
        <v>-0.35343927906484174</v>
      </c>
      <c r="L238" s="32">
        <f>('2a) logm_x(t)'!DA9-'2a) logm_x(t)'!CZ9-'2a)answer'!$I9)/$CP$121</f>
        <v>-0.35574053117612486</v>
      </c>
      <c r="M238" s="32">
        <f>('2a) logm_x(t)'!DB9-'2a) logm_x(t)'!DA9-'2a)answer'!$I9)/$CP$121</f>
        <v>1.1175274653237566</v>
      </c>
      <c r="N238" s="32">
        <f>('2a) logm_x(t)'!DC9-'2a) logm_x(t)'!DB9-'2a)answer'!$I9)/$CP$121</f>
        <v>5.0520976629462422E-2</v>
      </c>
      <c r="O238" s="32">
        <f>('2a) logm_x(t)'!DD9-'2a) logm_x(t)'!DC9-'2a)answer'!$I9)/$CP$121</f>
        <v>0.36764524454101749</v>
      </c>
      <c r="P238" s="32">
        <f>('2a) logm_x(t)'!DE9-'2a) logm_x(t)'!DD9-'2a)answer'!$I9)/$CP$121</f>
        <v>0.11776779280184108</v>
      </c>
      <c r="Q238" s="32">
        <f>('2a) logm_x(t)'!DF9-'2a) logm_x(t)'!DE9-'2a)answer'!$I9)/$CP$121</f>
        <v>0.91621056082224983</v>
      </c>
      <c r="R238" s="32">
        <f>('2a) logm_x(t)'!DG9-'2a) logm_x(t)'!DF9-'2a)answer'!$I9)/$CP$121</f>
        <v>0.2943258276646013</v>
      </c>
      <c r="S238" s="32">
        <f>('2a) logm_x(t)'!DH9-'2a) logm_x(t)'!DG9-'2a)answer'!$I9)/$CP$121</f>
        <v>0.36566863541429728</v>
      </c>
      <c r="T238" s="32">
        <f>('2a) logm_x(t)'!DI9-'2a) logm_x(t)'!DH9-'2a)answer'!$I9)/$CP$121</f>
        <v>-1.4841422290731126</v>
      </c>
      <c r="U238" s="32">
        <f>('2a) logm_x(t)'!DJ9-'2a) logm_x(t)'!DI9-'2a)answer'!$I9)/$CP$121</f>
        <v>-0.41523496882109873</v>
      </c>
      <c r="V238" s="32">
        <f>('2a) logm_x(t)'!DK9-'2a) logm_x(t)'!DJ9-'2a)answer'!$I9)/$CP$121</f>
        <v>0.56062322877470805</v>
      </c>
      <c r="W238" s="32">
        <f>('2a) logm_x(t)'!DL9-'2a) logm_x(t)'!DK9-'2a)answer'!$I9)/$CP$121</f>
        <v>0.47490999054264199</v>
      </c>
      <c r="X238" s="32">
        <f>('2a) logm_x(t)'!DM9-'2a) logm_x(t)'!DL9-'2a)answer'!$I9)/$CP$121</f>
        <v>0.73557773740648114</v>
      </c>
      <c r="Y238" s="32">
        <f>('2a) logm_x(t)'!DN9-'2a) logm_x(t)'!DM9-'2a)answer'!$I9)/$CP$121</f>
        <v>-1.1815591905126193</v>
      </c>
      <c r="Z238" s="32">
        <f>('2a) logm_x(t)'!DO9-'2a) logm_x(t)'!DN9-'2a)answer'!$I9)/$CP$121</f>
        <v>-1.0170081185013882</v>
      </c>
      <c r="AA238" s="32">
        <f>('2a) logm_x(t)'!DP9-'2a) logm_x(t)'!DO9-'2a)answer'!$I9)/$CP$121</f>
        <v>-0.43006565039995309</v>
      </c>
      <c r="AB238" s="32">
        <f>('2a) logm_x(t)'!DQ9-'2a) logm_x(t)'!DP9-'2a)answer'!$I9)/$CP$121</f>
        <v>-1.2861691948832443</v>
      </c>
      <c r="AC238" s="32">
        <f>('2a) logm_x(t)'!DR9-'2a) logm_x(t)'!DQ9-'2a)answer'!$I9)/$CP$121</f>
        <v>1.6443548095899385</v>
      </c>
      <c r="AD238" s="32">
        <f>('2a) logm_x(t)'!DS9-'2a) logm_x(t)'!DR9-'2a)answer'!$I9)/$CP$121</f>
        <v>0.32206722776333302</v>
      </c>
      <c r="AE238" s="32">
        <f>('2a) logm_x(t)'!DT9-'2a) logm_x(t)'!DS9-'2a)answer'!$I9)/$CP$121</f>
        <v>-0.83062676254374945</v>
      </c>
      <c r="AF238" s="32">
        <f>('2a) logm_x(t)'!DU9-'2a) logm_x(t)'!DT9-'2a)answer'!$I9)/$CP$121</f>
        <v>0.14574727238536117</v>
      </c>
      <c r="AG238" s="32">
        <f>('2a) logm_x(t)'!DV9-'2a) logm_x(t)'!DU9-'2a)answer'!$I9)/$CP$121</f>
        <v>0.64491201122231445</v>
      </c>
      <c r="AH238" s="32">
        <f>('2a) logm_x(t)'!DW9-'2a) logm_x(t)'!DV9-'2a)answer'!$I9)/$CP$121</f>
        <v>-0.6210665053058676</v>
      </c>
      <c r="AI238" s="32">
        <f>('2a) logm_x(t)'!DX9-'2a) logm_x(t)'!DW9-'2a)answer'!$I9)/$CP$121</f>
        <v>0.22762724295176531</v>
      </c>
      <c r="AJ238" s="32">
        <f>('2a) logm_x(t)'!DY9-'2a) logm_x(t)'!DX9-'2a)answer'!$I9)/$CP$121</f>
        <v>-0.23670640883352356</v>
      </c>
      <c r="AK238" s="32">
        <f>('2a) logm_x(t)'!DZ9-'2a) logm_x(t)'!DY9-'2a)answer'!$I9)/$CP$121</f>
        <v>-2.1497190808630551</v>
      </c>
      <c r="AL238" s="32">
        <f>('2a) logm_x(t)'!EA9-'2a) logm_x(t)'!DZ9-'2a)answer'!$I9)/$CP$121</f>
        <v>1.0864002582538324</v>
      </c>
      <c r="AM238" s="32">
        <f>('2a) logm_x(t)'!EB9-'2a) logm_x(t)'!EA9-'2a)answer'!$I9)/$CP$121</f>
        <v>0.8369069465933866</v>
      </c>
      <c r="AN238" s="32">
        <f>('2a) logm_x(t)'!EC9-'2a) logm_x(t)'!EB9-'2a)answer'!$I9)/$CP$121</f>
        <v>-0.51947862065484929</v>
      </c>
      <c r="AO238" s="32">
        <f>('2a) logm_x(t)'!ED9-'2a) logm_x(t)'!EC9-'2a)answer'!$I9)/$CP$121</f>
        <v>1.68567059505547</v>
      </c>
      <c r="AP238" s="32">
        <f>('2a) logm_x(t)'!EE9-'2a) logm_x(t)'!ED9-'2a)answer'!$I9)/$CP$121</f>
        <v>-0.59303155202513103</v>
      </c>
      <c r="AQ238" s="32">
        <f>('2a) logm_x(t)'!EF9-'2a) logm_x(t)'!EE9-'2a)answer'!$I9)/$CP$121</f>
        <v>0.38857380236593025</v>
      </c>
      <c r="AR238" s="32">
        <f>('2a) logm_x(t)'!EG9-'2a) logm_x(t)'!EF9-'2a)answer'!$I9)/$CP$121</f>
        <v>-1.5875935700773045</v>
      </c>
      <c r="AS238" s="32">
        <f>('2a) logm_x(t)'!EH9-'2a) logm_x(t)'!EG9-'2a)answer'!$I9)/$CP$121</f>
        <v>2.484888386695574</v>
      </c>
      <c r="AT238" s="32">
        <f>('2a) logm_x(t)'!EI9-'2a) logm_x(t)'!EH9-'2a)answer'!$I9)/$CP$121</f>
        <v>-0.78688696922794699</v>
      </c>
      <c r="AU238" s="32">
        <f>('2a) logm_x(t)'!EJ9-'2a) logm_x(t)'!EI9-'2a)answer'!$I9)/$CP$121</f>
        <v>-8.7681587537179168E-2</v>
      </c>
      <c r="AV238" s="32">
        <f>('2a) logm_x(t)'!EK9-'2a) logm_x(t)'!EJ9-'2a)answer'!$I9)/$CP$121</f>
        <v>-2.1686433129662057</v>
      </c>
      <c r="AW238" s="32">
        <f>('2a) logm_x(t)'!EL9-'2a) logm_x(t)'!EK9-'2a)answer'!$I9)/$CP$121</f>
        <v>2.9805704074628809</v>
      </c>
      <c r="AX238" s="32">
        <f>('2a) logm_x(t)'!EM9-'2a) logm_x(t)'!EL9-'2a)answer'!$I9)/$CP$121</f>
        <v>-8.269282413431181E-2</v>
      </c>
      <c r="AY238" s="32">
        <f>('2a) logm_x(t)'!EN9-'2a) logm_x(t)'!EM9-'2a)answer'!$I9)/$CP$121</f>
        <v>0.2381551078315019</v>
      </c>
      <c r="AZ238" s="32">
        <f>('2a) logm_x(t)'!EO9-'2a) logm_x(t)'!EN9-'2a)answer'!$I9)/$CP$121</f>
        <v>0.56858974507280469</v>
      </c>
      <c r="BA238" s="32">
        <f>('2a) logm_x(t)'!EP9-'2a) logm_x(t)'!EO9-'2a)answer'!$I9)/$CP$121</f>
        <v>0.23130050244461794</v>
      </c>
      <c r="BB238" s="32">
        <f>('2a) logm_x(t)'!EQ9-'2a) logm_x(t)'!EP9-'2a)answer'!$I9)/$CP$121</f>
        <v>1.2606792677288088</v>
      </c>
      <c r="BC238" s="32">
        <f>('2a) logm_x(t)'!ER9-'2a) logm_x(t)'!EQ9-'2a)answer'!$I9)/$CP$121</f>
        <v>-1.6329994271451165</v>
      </c>
      <c r="BD238" s="32">
        <f>('2a) logm_x(t)'!ES9-'2a) logm_x(t)'!ER9-'2a)answer'!$I9)/$CP$121</f>
        <v>-1.9024522339083867</v>
      </c>
      <c r="BE238" s="32">
        <f>('2a) logm_x(t)'!ET9-'2a) logm_x(t)'!ES9-'2a)answer'!$I9)/$CP$121</f>
        <v>2.3759574019737015</v>
      </c>
      <c r="BF238" s="32">
        <f>('2a) logm_x(t)'!EU9-'2a) logm_x(t)'!ET9-'2a)answer'!$I9)/$CP$121</f>
        <v>-1.4150967513563586</v>
      </c>
      <c r="BG238" s="32">
        <f>('2a) logm_x(t)'!EV9-'2a) logm_x(t)'!EU9-'2a)answer'!$I9)/$CP$121</f>
        <v>0.69573392013758606</v>
      </c>
      <c r="BH238" s="32">
        <f>('2a) logm_x(t)'!EW9-'2a) logm_x(t)'!EV9-'2a)answer'!$I9)/$CP$121</f>
        <v>-2.794246485277819</v>
      </c>
      <c r="BI238" s="32">
        <f>('2a) logm_x(t)'!EX9-'2a) logm_x(t)'!EW9-'2a)answer'!$I9)/$CP$121</f>
        <v>2.3253372379032982</v>
      </c>
      <c r="BJ238" s="32">
        <f>('2a) logm_x(t)'!EY9-'2a) logm_x(t)'!EX9-'2a)answer'!$I9)/$CP$121</f>
        <v>-3.0038225937098026</v>
      </c>
      <c r="BK238" s="32">
        <f>('2a) logm_x(t)'!EZ9-'2a) logm_x(t)'!EY9-'2a)answer'!$I9)/$CP$121</f>
        <v>0.6509876485664412</v>
      </c>
      <c r="BL238" s="32">
        <f>('2a) logm_x(t)'!FA9-'2a) logm_x(t)'!EZ9-'2a)answer'!$I9)/$CP$121</f>
        <v>1.3318908440983683</v>
      </c>
      <c r="BM238" s="32">
        <f>('2a) logm_x(t)'!FB9-'2a) logm_x(t)'!FA9-'2a)answer'!$I9)/$CP$121</f>
        <v>0.23671680795651739</v>
      </c>
      <c r="BN238" s="32">
        <f>('2a) logm_x(t)'!FC9-'2a) logm_x(t)'!FB9-'2a)answer'!$I9)/$CP$121</f>
        <v>2.9320737644341488</v>
      </c>
      <c r="BO238" s="32">
        <f>('2a) logm_x(t)'!FD9-'2a) logm_x(t)'!FC9-'2a)answer'!$I9)/$CP$121</f>
        <v>-1.5206322695152437</v>
      </c>
      <c r="BP238" s="32">
        <f>('2a) logm_x(t)'!FE9-'2a) logm_x(t)'!FD9-'2a)answer'!$I9)/$CP$121</f>
        <v>-4.1588776032057595</v>
      </c>
      <c r="BQ238" s="32">
        <f>('2a) logm_x(t)'!FF9-'2a) logm_x(t)'!FE9-'2a)answer'!$I9)/$CP$121</f>
        <v>4.3447151740303314</v>
      </c>
      <c r="BR238" s="32">
        <f>('2a) logm_x(t)'!FG9-'2a) logm_x(t)'!FF9-'2a)answer'!$I9)/$CP$121</f>
        <v>-0.39110389834732601</v>
      </c>
      <c r="BS238" s="32">
        <f>('2a) logm_x(t)'!FH9-'2a) logm_x(t)'!FG9-'2a)answer'!$I9)/$CP$121</f>
        <v>-2.679808543659624</v>
      </c>
      <c r="BT238" s="32">
        <f>('2a) logm_x(t)'!FI9-'2a) logm_x(t)'!FH9-'2a)answer'!$I9)/$CP$121</f>
        <v>4.0834428900893718</v>
      </c>
      <c r="BU238" s="32">
        <f>('2a) logm_x(t)'!FJ9-'2a) logm_x(t)'!FI9-'2a)answer'!$I9)/$CP$121</f>
        <v>-3.606526453540809</v>
      </c>
      <c r="BV238" s="32">
        <f>('2a) logm_x(t)'!FK9-'2a) logm_x(t)'!FJ9-'2a)answer'!$I9)/$CP$121</f>
        <v>-2.3374080226152398</v>
      </c>
      <c r="BW238" s="32">
        <f>('2a) logm_x(t)'!FL9-'2a) logm_x(t)'!FK9-'2a)answer'!$I9)/$CP$121</f>
        <v>4.6440839294735694</v>
      </c>
      <c r="BX238" s="32">
        <f>('2a) logm_x(t)'!FM9-'2a) logm_x(t)'!FL9-'2a)answer'!$I9)/$CP$121</f>
        <v>-0.60733530583536965</v>
      </c>
      <c r="BY238" s="32">
        <f>('2a) logm_x(t)'!FN9-'2a) logm_x(t)'!FM9-'2a)answer'!$I9)/$CP$121</f>
        <v>0.6796604022250643</v>
      </c>
      <c r="BZ238" s="32">
        <f>('2a) logm_x(t)'!FO9-'2a) logm_x(t)'!FN9-'2a)answer'!$I9)/$CP$121</f>
        <v>-1.1751790088934952</v>
      </c>
      <c r="CA238" s="32">
        <f>('2a) logm_x(t)'!FP9-'2a) logm_x(t)'!FO9-'2a)answer'!$I9)/$CP$121</f>
        <v>-0.31331165943311351</v>
      </c>
      <c r="CB238" s="32">
        <f>('2a) logm_x(t)'!FQ9-'2a) logm_x(t)'!FP9-'2a)answer'!$I9)/$CP$121</f>
        <v>3.0096472157338066</v>
      </c>
      <c r="CC238" s="32">
        <f>('2a) logm_x(t)'!FR9-'2a) logm_x(t)'!FQ9-'2a)answer'!$I9)/$CP$121</f>
        <v>-1.465425775575133</v>
      </c>
      <c r="CD238" s="32">
        <f>('2a) logm_x(t)'!FS9-'2a) logm_x(t)'!FR9-'2a)answer'!$I9)/$CP$121</f>
        <v>-2.8426928587311155</v>
      </c>
      <c r="CE238" s="32">
        <f>('2a) logm_x(t)'!FT9-'2a) logm_x(t)'!FS9-'2a)answer'!$I9)/$CP$121</f>
        <v>1.6601914249698979</v>
      </c>
      <c r="CF238" s="32">
        <f>('2a) logm_x(t)'!FU9-'2a) logm_x(t)'!FT9-'2a)answer'!$I9)/$CP$121</f>
        <v>-5.5781442807422552</v>
      </c>
      <c r="CG238" s="32">
        <f>('2a) logm_x(t)'!FV9-'2a) logm_x(t)'!FU9-'2a)answer'!$I9)/$CP$121</f>
        <v>6.6651727927613731</v>
      </c>
      <c r="CH238" s="32">
        <f>('2a) logm_x(t)'!FW9-'2a) logm_x(t)'!FV9-'2a)answer'!$I9)/$CP$121</f>
        <v>0.79739650301410936</v>
      </c>
      <c r="CI238" s="32">
        <f>('2a) logm_x(t)'!FX9-'2a) logm_x(t)'!FW9-'2a)answer'!$I9)/$CP$121</f>
        <v>-0.31356486259192129</v>
      </c>
      <c r="CJ238" s="32">
        <f>('2a) logm_x(t)'!FY9-'2a) logm_x(t)'!FX9-'2a)answer'!$I9)/$CP$121</f>
        <v>-0.36562162145194455</v>
      </c>
      <c r="CK238" s="32">
        <f>('2a) logm_x(t)'!FZ9-'2a) logm_x(t)'!FY9-'2a)answer'!$I9)/$CP$121</f>
        <v>0.24064004337132747</v>
      </c>
      <c r="CL238" s="32">
        <f>('2a) logm_x(t)'!GA9-'2a) logm_x(t)'!FZ9-'2a)answer'!$I9)/$CP$121</f>
        <v>-0.42771655268869802</v>
      </c>
      <c r="CM238" s="32">
        <f>('2a) logm_x(t)'!GB9-'2a) logm_x(t)'!GA9-'2a)answer'!$I9)/$CP$121</f>
        <v>-0.50678925600004709</v>
      </c>
      <c r="CN238" s="32">
        <f>('2a) logm_x(t)'!GC9-'2a) logm_x(t)'!GB9-'2a)answer'!$I9)/$CP$121</f>
        <v>0.24217114950147614</v>
      </c>
    </row>
    <row r="239" spans="1:92" x14ac:dyDescent="0.25">
      <c r="A239" s="31">
        <f t="shared" si="13"/>
        <v>7</v>
      </c>
      <c r="C239" s="32">
        <f>('2a) logm_x(t)'!CR10-'2a) logm_x(t)'!CQ10-'2a)answer'!$I10)/$CP$121</f>
        <v>-0.27922709625010894</v>
      </c>
      <c r="D239" s="32">
        <f>('2a) logm_x(t)'!CS10-'2a) logm_x(t)'!CR10-'2a)answer'!$I10)/$CP$121</f>
        <v>-0.54950035685222676</v>
      </c>
      <c r="E239" s="32">
        <f>('2a) logm_x(t)'!CT10-'2a) logm_x(t)'!CS10-'2a)answer'!$I10)/$CP$121</f>
        <v>1.1518086120162268</v>
      </c>
      <c r="F239" s="32">
        <f>('2a) logm_x(t)'!CU10-'2a) logm_x(t)'!CT10-'2a)answer'!$I10)/$CP$121</f>
        <v>-3.1150863706231369</v>
      </c>
      <c r="G239" s="32">
        <f>('2a) logm_x(t)'!CV10-'2a) logm_x(t)'!CU10-'2a)answer'!$I10)/$CP$121</f>
        <v>1.2524852446348642</v>
      </c>
      <c r="H239" s="32">
        <f>('2a) logm_x(t)'!CW10-'2a) logm_x(t)'!CV10-'2a)answer'!$I10)/$CP$121</f>
        <v>2.1401296849098861</v>
      </c>
      <c r="I239" s="32">
        <f>('2a) logm_x(t)'!CX10-'2a) logm_x(t)'!CW10-'2a)answer'!$I10)/$CP$121</f>
        <v>0.63296250357897288</v>
      </c>
      <c r="J239" s="32">
        <f>('2a) logm_x(t)'!CY10-'2a) logm_x(t)'!CX10-'2a)answer'!$I10)/$CP$121</f>
        <v>-1.2571906586521386</v>
      </c>
      <c r="K239" s="32">
        <f>('2a) logm_x(t)'!CZ10-'2a) logm_x(t)'!CY10-'2a)answer'!$I10)/$CP$121</f>
        <v>-0.95035315243174345</v>
      </c>
      <c r="L239" s="32">
        <f>('2a) logm_x(t)'!DA10-'2a) logm_x(t)'!CZ10-'2a)answer'!$I10)/$CP$121</f>
        <v>0.54737240422551814</v>
      </c>
      <c r="M239" s="32">
        <f>('2a) logm_x(t)'!DB10-'2a) logm_x(t)'!DA10-'2a)answer'!$I10)/$CP$121</f>
        <v>0.484620902045093</v>
      </c>
      <c r="N239" s="32">
        <f>('2a) logm_x(t)'!DC10-'2a) logm_x(t)'!DB10-'2a)answer'!$I10)/$CP$121</f>
        <v>-0.33750914264674298</v>
      </c>
      <c r="O239" s="32">
        <f>('2a) logm_x(t)'!DD10-'2a) logm_x(t)'!DC10-'2a)answer'!$I10)/$CP$121</f>
        <v>0.15440102905308939</v>
      </c>
      <c r="P239" s="32">
        <f>('2a) logm_x(t)'!DE10-'2a) logm_x(t)'!DD10-'2a)answer'!$I10)/$CP$121</f>
        <v>0.16318396846501923</v>
      </c>
      <c r="Q239" s="32">
        <f>('2a) logm_x(t)'!DF10-'2a) logm_x(t)'!DE10-'2a)answer'!$I10)/$CP$121</f>
        <v>0.87989073356046732</v>
      </c>
      <c r="R239" s="32">
        <f>('2a) logm_x(t)'!DG10-'2a) logm_x(t)'!DF10-'2a)answer'!$I10)/$CP$121</f>
        <v>0.33197241271969724</v>
      </c>
      <c r="S239" s="32">
        <f>('2a) logm_x(t)'!DH10-'2a) logm_x(t)'!DG10-'2a)answer'!$I10)/$CP$121</f>
        <v>-1.2294215444984977</v>
      </c>
      <c r="T239" s="32">
        <f>('2a) logm_x(t)'!DI10-'2a) logm_x(t)'!DH10-'2a)answer'!$I10)/$CP$121</f>
        <v>1.6119993197567524</v>
      </c>
      <c r="U239" s="32">
        <f>('2a) logm_x(t)'!DJ10-'2a) logm_x(t)'!DI10-'2a)answer'!$I10)/$CP$121</f>
        <v>0.48073684192493615</v>
      </c>
      <c r="V239" s="32">
        <f>('2a) logm_x(t)'!DK10-'2a) logm_x(t)'!DJ10-'2a)answer'!$I10)/$CP$121</f>
        <v>-0.44838161207921606</v>
      </c>
      <c r="W239" s="32">
        <f>('2a) logm_x(t)'!DL10-'2a) logm_x(t)'!DK10-'2a)answer'!$I10)/$CP$121</f>
        <v>1.1305169005083171</v>
      </c>
      <c r="X239" s="32">
        <f>('2a) logm_x(t)'!DM10-'2a) logm_x(t)'!DL10-'2a)answer'!$I10)/$CP$121</f>
        <v>-0.95491776614000823</v>
      </c>
      <c r="Y239" s="32">
        <f>('2a) logm_x(t)'!DN10-'2a) logm_x(t)'!DM10-'2a)answer'!$I10)/$CP$121</f>
        <v>-1.7240559200657171</v>
      </c>
      <c r="Z239" s="32">
        <f>('2a) logm_x(t)'!DO10-'2a) logm_x(t)'!DN10-'2a)answer'!$I10)/$CP$121</f>
        <v>-0.32992089037932848</v>
      </c>
      <c r="AA239" s="32">
        <f>('2a) logm_x(t)'!DP10-'2a) logm_x(t)'!DO10-'2a)answer'!$I10)/$CP$121</f>
        <v>2.0369603391029392</v>
      </c>
      <c r="AB239" s="32">
        <f>('2a) logm_x(t)'!DQ10-'2a) logm_x(t)'!DP10-'2a)answer'!$I10)/$CP$121</f>
        <v>-1.6456415303233849</v>
      </c>
      <c r="AC239" s="32">
        <f>('2a) logm_x(t)'!DR10-'2a) logm_x(t)'!DQ10-'2a)answer'!$I10)/$CP$121</f>
        <v>-6.6164504825413736E-2</v>
      </c>
      <c r="AD239" s="32">
        <f>('2a) logm_x(t)'!DS10-'2a) logm_x(t)'!DR10-'2a)answer'!$I10)/$CP$121</f>
        <v>-0.41472785088285424</v>
      </c>
      <c r="AE239" s="32">
        <f>('2a) logm_x(t)'!DT10-'2a) logm_x(t)'!DS10-'2a)answer'!$I10)/$CP$121</f>
        <v>0.36328513626410269</v>
      </c>
      <c r="AF239" s="32">
        <f>('2a) logm_x(t)'!DU10-'2a) logm_x(t)'!DT10-'2a)answer'!$I10)/$CP$121</f>
        <v>0.4862519685118708</v>
      </c>
      <c r="AG239" s="32">
        <f>('2a) logm_x(t)'!DV10-'2a) logm_x(t)'!DU10-'2a)answer'!$I10)/$CP$121</f>
        <v>1.6525463757917618E-2</v>
      </c>
      <c r="AH239" s="32">
        <f>('2a) logm_x(t)'!DW10-'2a) logm_x(t)'!DV10-'2a)answer'!$I10)/$CP$121</f>
        <v>-0.72718759106767705</v>
      </c>
      <c r="AI239" s="32">
        <f>('2a) logm_x(t)'!DX10-'2a) logm_x(t)'!DW10-'2a)answer'!$I10)/$CP$121</f>
        <v>0.98664016392109843</v>
      </c>
      <c r="AJ239" s="32">
        <f>('2a) logm_x(t)'!DY10-'2a) logm_x(t)'!DX10-'2a)answer'!$I10)/$CP$121</f>
        <v>-0.90446892759854969</v>
      </c>
      <c r="AK239" s="32">
        <f>('2a) logm_x(t)'!DZ10-'2a) logm_x(t)'!DY10-'2a)answer'!$I10)/$CP$121</f>
        <v>-0.99195195603338304</v>
      </c>
      <c r="AL239" s="32">
        <f>('2a) logm_x(t)'!EA10-'2a) logm_x(t)'!DZ10-'2a)answer'!$I10)/$CP$121</f>
        <v>-0.47705187502608581</v>
      </c>
      <c r="AM239" s="32">
        <f>('2a) logm_x(t)'!EB10-'2a) logm_x(t)'!EA10-'2a)answer'!$I10)/$CP$121</f>
        <v>1.77438449998365</v>
      </c>
      <c r="AN239" s="32">
        <f>('2a) logm_x(t)'!EC10-'2a) logm_x(t)'!EB10-'2a)answer'!$I10)/$CP$121</f>
        <v>0.25725080462966676</v>
      </c>
      <c r="AO239" s="32">
        <f>('2a) logm_x(t)'!ED10-'2a) logm_x(t)'!EC10-'2a)answer'!$I10)/$CP$121</f>
        <v>1.0955984201922162</v>
      </c>
      <c r="AP239" s="32">
        <f>('2a) logm_x(t)'!EE10-'2a) logm_x(t)'!ED10-'2a)answer'!$I10)/$CP$121</f>
        <v>-2.9532441787270165</v>
      </c>
      <c r="AQ239" s="32">
        <f>('2a) logm_x(t)'!EF10-'2a) logm_x(t)'!EE10-'2a)answer'!$I10)/$CP$121</f>
        <v>1.4478466205583858</v>
      </c>
      <c r="AR239" s="32">
        <f>('2a) logm_x(t)'!EG10-'2a) logm_x(t)'!EF10-'2a)answer'!$I10)/$CP$121</f>
        <v>0.4286258717657942</v>
      </c>
      <c r="AS239" s="32">
        <f>('2a) logm_x(t)'!EH10-'2a) logm_x(t)'!EG10-'2a)answer'!$I10)/$CP$121</f>
        <v>-1.1225311058542999</v>
      </c>
      <c r="AT239" s="32">
        <f>('2a) logm_x(t)'!EI10-'2a) logm_x(t)'!EH10-'2a)answer'!$I10)/$CP$121</f>
        <v>0.24783447637953776</v>
      </c>
      <c r="AU239" s="32">
        <f>('2a) logm_x(t)'!EJ10-'2a) logm_x(t)'!EI10-'2a)answer'!$I10)/$CP$121</f>
        <v>-0.44462419889743698</v>
      </c>
      <c r="AV239" s="32">
        <f>('2a) logm_x(t)'!EK10-'2a) logm_x(t)'!EJ10-'2a)answer'!$I10)/$CP$121</f>
        <v>1.9553013212437345</v>
      </c>
      <c r="AW239" s="32">
        <f>('2a) logm_x(t)'!EL10-'2a) logm_x(t)'!EK10-'2a)answer'!$I10)/$CP$121</f>
        <v>-0.33013453526528835</v>
      </c>
      <c r="AX239" s="32">
        <f>('2a) logm_x(t)'!EM10-'2a) logm_x(t)'!EL10-'2a)answer'!$I10)/$CP$121</f>
        <v>2.4780305591372334</v>
      </c>
      <c r="AY239" s="32">
        <f>('2a) logm_x(t)'!EN10-'2a) logm_x(t)'!EM10-'2a)answer'!$I10)/$CP$121</f>
        <v>-1.5780325098409449</v>
      </c>
      <c r="AZ239" s="32">
        <f>('2a) logm_x(t)'!EO10-'2a) logm_x(t)'!EN10-'2a)answer'!$I10)/$CP$121</f>
        <v>-0.35143988778911128</v>
      </c>
      <c r="BA239" s="32">
        <f>('2a) logm_x(t)'!EP10-'2a) logm_x(t)'!EO10-'2a)answer'!$I10)/$CP$121</f>
        <v>0.45045734772942991</v>
      </c>
      <c r="BB239" s="32">
        <f>('2a) logm_x(t)'!EQ10-'2a) logm_x(t)'!EP10-'2a)answer'!$I10)/$CP$121</f>
        <v>-0.86925912551222861</v>
      </c>
      <c r="BC239" s="32">
        <f>('2a) logm_x(t)'!ER10-'2a) logm_x(t)'!EQ10-'2a)answer'!$I10)/$CP$121</f>
        <v>3.9137959512769541E-4</v>
      </c>
      <c r="BD239" s="32">
        <f>('2a) logm_x(t)'!ES10-'2a) logm_x(t)'!ER10-'2a)answer'!$I10)/$CP$121</f>
        <v>-0.28482964612465517</v>
      </c>
      <c r="BE239" s="32">
        <f>('2a) logm_x(t)'!ET10-'2a) logm_x(t)'!ES10-'2a)answer'!$I10)/$CP$121</f>
        <v>0.78016541222888947</v>
      </c>
      <c r="BF239" s="32">
        <f>('2a) logm_x(t)'!EU10-'2a) logm_x(t)'!ET10-'2a)answer'!$I10)/$CP$121</f>
        <v>1.186002705056336</v>
      </c>
      <c r="BG239" s="32">
        <f>('2a) logm_x(t)'!EV10-'2a) logm_x(t)'!EU10-'2a)answer'!$I10)/$CP$121</f>
        <v>-1.7968704008407104</v>
      </c>
      <c r="BH239" s="32">
        <f>('2a) logm_x(t)'!EW10-'2a) logm_x(t)'!EV10-'2a)answer'!$I10)/$CP$121</f>
        <v>1.8407347080161578</v>
      </c>
      <c r="BI239" s="32">
        <f>('2a) logm_x(t)'!EX10-'2a) logm_x(t)'!EW10-'2a)answer'!$I10)/$CP$121</f>
        <v>-1.6553359188100114</v>
      </c>
      <c r="BJ239" s="32">
        <f>('2a) logm_x(t)'!EY10-'2a) logm_x(t)'!EX10-'2a)answer'!$I10)/$CP$121</f>
        <v>-1.57645317864526</v>
      </c>
      <c r="BK239" s="32">
        <f>('2a) logm_x(t)'!EZ10-'2a) logm_x(t)'!EY10-'2a)answer'!$I10)/$CP$121</f>
        <v>2.6843042747544223</v>
      </c>
      <c r="BL239" s="32">
        <f>('2a) logm_x(t)'!FA10-'2a) logm_x(t)'!EZ10-'2a)answer'!$I10)/$CP$121</f>
        <v>0.53397078917467422</v>
      </c>
      <c r="BM239" s="32">
        <f>('2a) logm_x(t)'!FB10-'2a) logm_x(t)'!FA10-'2a)answer'!$I10)/$CP$121</f>
        <v>-2.4668421570585988</v>
      </c>
      <c r="BN239" s="32">
        <f>('2a) logm_x(t)'!FC10-'2a) logm_x(t)'!FB10-'2a)answer'!$I10)/$CP$121</f>
        <v>0.66806630877725159</v>
      </c>
      <c r="BO239" s="32">
        <f>('2a) logm_x(t)'!FD10-'2a) logm_x(t)'!FC10-'2a)answer'!$I10)/$CP$121</f>
        <v>1.661297043461248</v>
      </c>
      <c r="BP239" s="32">
        <f>('2a) logm_x(t)'!FE10-'2a) logm_x(t)'!FD10-'2a)answer'!$I10)/$CP$121</f>
        <v>0.56293183978853112</v>
      </c>
      <c r="BQ239" s="32">
        <f>('2a) logm_x(t)'!FF10-'2a) logm_x(t)'!FE10-'2a)answer'!$I10)/$CP$121</f>
        <v>-1.4769594695339821</v>
      </c>
      <c r="BR239" s="32">
        <f>('2a) logm_x(t)'!FG10-'2a) logm_x(t)'!FF10-'2a)answer'!$I10)/$CP$121</f>
        <v>1.982173994728299</v>
      </c>
      <c r="BS239" s="32">
        <f>('2a) logm_x(t)'!FH10-'2a) logm_x(t)'!FG10-'2a)answer'!$I10)/$CP$121</f>
        <v>-3.3049228503936452</v>
      </c>
      <c r="BT239" s="32">
        <f>('2a) logm_x(t)'!FI10-'2a) logm_x(t)'!FH10-'2a)answer'!$I10)/$CP$121</f>
        <v>0.24578931351122235</v>
      </c>
      <c r="BU239" s="32">
        <f>('2a) logm_x(t)'!FJ10-'2a) logm_x(t)'!FI10-'2a)answer'!$I10)/$CP$121</f>
        <v>3.171159169401192</v>
      </c>
      <c r="BV239" s="32">
        <f>('2a) logm_x(t)'!FK10-'2a) logm_x(t)'!FJ10-'2a)answer'!$I10)/$CP$121</f>
        <v>-9.5317319022201877E-2</v>
      </c>
      <c r="BW239" s="32">
        <f>('2a) logm_x(t)'!FL10-'2a) logm_x(t)'!FK10-'2a)answer'!$I10)/$CP$121</f>
        <v>-0.90396050420901519</v>
      </c>
      <c r="BX239" s="32">
        <f>('2a) logm_x(t)'!FM10-'2a) logm_x(t)'!FL10-'2a)answer'!$I10)/$CP$121</f>
        <v>0.66126958943711545</v>
      </c>
      <c r="BY239" s="32">
        <f>('2a) logm_x(t)'!FN10-'2a) logm_x(t)'!FM10-'2a)answer'!$I10)/$CP$121</f>
        <v>-3.401204146449174</v>
      </c>
      <c r="BZ239" s="32">
        <f>('2a) logm_x(t)'!FO10-'2a) logm_x(t)'!FN10-'2a)answer'!$I10)/$CP$121</f>
        <v>4.2912846924510388</v>
      </c>
      <c r="CA239" s="32">
        <f>('2a) logm_x(t)'!FP10-'2a) logm_x(t)'!FO10-'2a)answer'!$I10)/$CP$121</f>
        <v>-7.5211255801069354</v>
      </c>
      <c r="CB239" s="32">
        <f>('2a) logm_x(t)'!FQ10-'2a) logm_x(t)'!FP10-'2a)answer'!$I10)/$CP$121</f>
        <v>5.2633399979590312</v>
      </c>
      <c r="CC239" s="32">
        <f>('2a) logm_x(t)'!FR10-'2a) logm_x(t)'!FQ10-'2a)answer'!$I10)/$CP$121</f>
        <v>2.2183812129515466</v>
      </c>
      <c r="CD239" s="32">
        <f>('2a) logm_x(t)'!FS10-'2a) logm_x(t)'!FR10-'2a)answer'!$I10)/$CP$121</f>
        <v>-6.725394850496631</v>
      </c>
      <c r="CE239" s="32">
        <f>('2a) logm_x(t)'!FT10-'2a) logm_x(t)'!FS10-'2a)answer'!$I10)/$CP$121</f>
        <v>5.8135824091216817</v>
      </c>
      <c r="CF239" s="32">
        <f>('2a) logm_x(t)'!FU10-'2a) logm_x(t)'!FT10-'2a)answer'!$I10)/$CP$121</f>
        <v>0.25091698296389275</v>
      </c>
      <c r="CG239" s="32">
        <f>('2a) logm_x(t)'!FV10-'2a) logm_x(t)'!FU10-'2a)answer'!$I10)/$CP$121</f>
        <v>-3.1699537512969127</v>
      </c>
      <c r="CH239" s="32">
        <f>('2a) logm_x(t)'!FW10-'2a) logm_x(t)'!FV10-'2a)answer'!$I10)/$CP$121</f>
        <v>0.25583384256694169</v>
      </c>
      <c r="CI239" s="32">
        <f>('2a) logm_x(t)'!FX10-'2a) logm_x(t)'!FW10-'2a)answer'!$I10)/$CP$121</f>
        <v>1.8457119178454837</v>
      </c>
      <c r="CJ239" s="32">
        <f>('2a) logm_x(t)'!FY10-'2a) logm_x(t)'!FX10-'2a)answer'!$I10)/$CP$121</f>
        <v>0.25047135655627623</v>
      </c>
      <c r="CK239" s="32">
        <f>('2a) logm_x(t)'!FZ10-'2a) logm_x(t)'!FY10-'2a)answer'!$I10)/$CP$121</f>
        <v>0.2515568481173226</v>
      </c>
      <c r="CL239" s="32">
        <f>('2a) logm_x(t)'!GA10-'2a) logm_x(t)'!FZ10-'2a)answer'!$I10)/$CP$121</f>
        <v>-4.8972738752810772</v>
      </c>
      <c r="CM239" s="32">
        <f>('2a) logm_x(t)'!GB10-'2a) logm_x(t)'!GA10-'2a)answer'!$I10)/$CP$121</f>
        <v>5.4014727549023931</v>
      </c>
      <c r="CN239" s="32">
        <f>('2a) logm_x(t)'!GC10-'2a) logm_x(t)'!GB10-'2a)answer'!$I10)/$CP$121</f>
        <v>-3.4794141574112762</v>
      </c>
    </row>
    <row r="240" spans="1:92" x14ac:dyDescent="0.25">
      <c r="A240" s="31">
        <f t="shared" si="13"/>
        <v>8</v>
      </c>
      <c r="C240" s="32">
        <f>('2a) logm_x(t)'!CR11-'2a) logm_x(t)'!CQ11-'2a)answer'!$I11)/$CP$121</f>
        <v>0.73272197747012102</v>
      </c>
      <c r="D240" s="32">
        <f>('2a) logm_x(t)'!CS11-'2a) logm_x(t)'!CR11-'2a)answer'!$I11)/$CP$121</f>
        <v>-2.3242500977179832</v>
      </c>
      <c r="E240" s="32">
        <f>('2a) logm_x(t)'!CT11-'2a) logm_x(t)'!CS11-'2a)answer'!$I11)/$CP$121</f>
        <v>1.4727112447970638</v>
      </c>
      <c r="F240" s="32">
        <f>('2a) logm_x(t)'!CU11-'2a) logm_x(t)'!CT11-'2a)answer'!$I11)/$CP$121</f>
        <v>0.17040470744321984</v>
      </c>
      <c r="G240" s="32">
        <f>('2a) logm_x(t)'!CV11-'2a) logm_x(t)'!CU11-'2a)answer'!$I11)/$CP$121</f>
        <v>-0.83483726806345171</v>
      </c>
      <c r="H240" s="32">
        <f>('2a) logm_x(t)'!CW11-'2a) logm_x(t)'!CV11-'2a)answer'!$I11)/$CP$121</f>
        <v>-1.2077306109650863</v>
      </c>
      <c r="I240" s="32">
        <f>('2a) logm_x(t)'!CX11-'2a) logm_x(t)'!CW11-'2a)answer'!$I11)/$CP$121</f>
        <v>1.5639182800591007</v>
      </c>
      <c r="J240" s="32">
        <f>('2a) logm_x(t)'!CY11-'2a) logm_x(t)'!CX11-'2a)answer'!$I11)/$CP$121</f>
        <v>0.8878556457618676</v>
      </c>
      <c r="K240" s="32">
        <f>('2a) logm_x(t)'!CZ11-'2a) logm_x(t)'!CY11-'2a)answer'!$I11)/$CP$121</f>
        <v>-1.6444141468055666</v>
      </c>
      <c r="L240" s="32">
        <f>('2a) logm_x(t)'!DA11-'2a) logm_x(t)'!CZ11-'2a)answer'!$I11)/$CP$121</f>
        <v>0.98744826038515543</v>
      </c>
      <c r="M240" s="32">
        <f>('2a) logm_x(t)'!DB11-'2a) logm_x(t)'!DA11-'2a)answer'!$I11)/$CP$121</f>
        <v>9.7893469027094657E-2</v>
      </c>
      <c r="N240" s="32">
        <f>('2a) logm_x(t)'!DC11-'2a) logm_x(t)'!DB11-'2a)answer'!$I11)/$CP$121</f>
        <v>-0.81470150457079815</v>
      </c>
      <c r="O240" s="32">
        <f>('2a) logm_x(t)'!DD11-'2a) logm_x(t)'!DC11-'2a)answer'!$I11)/$CP$121</f>
        <v>1.9593783745750923</v>
      </c>
      <c r="P240" s="32">
        <f>('2a) logm_x(t)'!DE11-'2a) logm_x(t)'!DD11-'2a)answer'!$I11)/$CP$121</f>
        <v>-1.0572664147689159</v>
      </c>
      <c r="Q240" s="32">
        <f>('2a) logm_x(t)'!DF11-'2a) logm_x(t)'!DE11-'2a)answer'!$I11)/$CP$121</f>
        <v>1.1964688445926681</v>
      </c>
      <c r="R240" s="32">
        <f>('2a) logm_x(t)'!DG11-'2a) logm_x(t)'!DF11-'2a)answer'!$I11)/$CP$121</f>
        <v>-1.0332120398639641</v>
      </c>
      <c r="S240" s="32">
        <f>('2a) logm_x(t)'!DH11-'2a) logm_x(t)'!DG11-'2a)answer'!$I11)/$CP$121</f>
        <v>-0.21034595695612665</v>
      </c>
      <c r="T240" s="32">
        <f>('2a) logm_x(t)'!DI11-'2a) logm_x(t)'!DH11-'2a)answer'!$I11)/$CP$121</f>
        <v>0.52543962195878602</v>
      </c>
      <c r="U240" s="32">
        <f>('2a) logm_x(t)'!DJ11-'2a) logm_x(t)'!DI11-'2a)answer'!$I11)/$CP$121</f>
        <v>1.7821009190615276E-2</v>
      </c>
      <c r="V240" s="32">
        <f>('2a) logm_x(t)'!DK11-'2a) logm_x(t)'!DJ11-'2a)answer'!$I11)/$CP$121</f>
        <v>-0.84277379153433452</v>
      </c>
      <c r="W240" s="32">
        <f>('2a) logm_x(t)'!DL11-'2a) logm_x(t)'!DK11-'2a)answer'!$I11)/$CP$121</f>
        <v>0.24445770507508169</v>
      </c>
      <c r="X240" s="32">
        <f>('2a) logm_x(t)'!DM11-'2a) logm_x(t)'!DL11-'2a)answer'!$I11)/$CP$121</f>
        <v>1.0859549471838303</v>
      </c>
      <c r="Y240" s="32">
        <f>('2a) logm_x(t)'!DN11-'2a) logm_x(t)'!DM11-'2a)answer'!$I11)/$CP$121</f>
        <v>-3.1216479883728701</v>
      </c>
      <c r="Z240" s="32">
        <f>('2a) logm_x(t)'!DO11-'2a) logm_x(t)'!DN11-'2a)answer'!$I11)/$CP$121</f>
        <v>2.8333523652973689</v>
      </c>
      <c r="AA240" s="32">
        <f>('2a) logm_x(t)'!DP11-'2a) logm_x(t)'!DO11-'2a)answer'!$I11)/$CP$121</f>
        <v>-3.1551382699019226</v>
      </c>
      <c r="AB240" s="32">
        <f>('2a) logm_x(t)'!DQ11-'2a) logm_x(t)'!DP11-'2a)answer'!$I11)/$CP$121</f>
        <v>-1.6887908757245207</v>
      </c>
      <c r="AC240" s="32">
        <f>('2a) logm_x(t)'!DR11-'2a) logm_x(t)'!DQ11-'2a)answer'!$I11)/$CP$121</f>
        <v>0.97313599629229708</v>
      </c>
      <c r="AD240" s="32">
        <f>('2a) logm_x(t)'!DS11-'2a) logm_x(t)'!DR11-'2a)answer'!$I11)/$CP$121</f>
        <v>0.30415836339688235</v>
      </c>
      <c r="AE240" s="32">
        <f>('2a) logm_x(t)'!DT11-'2a) logm_x(t)'!DS11-'2a)answer'!$I11)/$CP$121</f>
        <v>1.005572792999746</v>
      </c>
      <c r="AF240" s="32">
        <f>('2a) logm_x(t)'!DU11-'2a) logm_x(t)'!DT11-'2a)answer'!$I11)/$CP$121</f>
        <v>-2.4031136396363748</v>
      </c>
      <c r="AG240" s="32">
        <f>('2a) logm_x(t)'!DV11-'2a) logm_x(t)'!DU11-'2a)answer'!$I11)/$CP$121</f>
        <v>2.7230249829614963</v>
      </c>
      <c r="AH240" s="32">
        <f>('2a) logm_x(t)'!DW11-'2a) logm_x(t)'!DV11-'2a)answer'!$I11)/$CP$121</f>
        <v>0.54501346204610779</v>
      </c>
      <c r="AI240" s="32">
        <f>('2a) logm_x(t)'!DX11-'2a) logm_x(t)'!DW11-'2a)answer'!$I11)/$CP$121</f>
        <v>2.1711329542798977E-2</v>
      </c>
      <c r="AJ240" s="32">
        <f>('2a) logm_x(t)'!DY11-'2a) logm_x(t)'!DX11-'2a)answer'!$I11)/$CP$121</f>
        <v>-1.4165329179222954</v>
      </c>
      <c r="AK240" s="32">
        <f>('2a) logm_x(t)'!DZ11-'2a) logm_x(t)'!DY11-'2a)answer'!$I11)/$CP$121</f>
        <v>-1.2987220599215918</v>
      </c>
      <c r="AL240" s="32">
        <f>('2a) logm_x(t)'!EA11-'2a) logm_x(t)'!DZ11-'2a)answer'!$I11)/$CP$121</f>
        <v>-0.48852918746941965</v>
      </c>
      <c r="AM240" s="32">
        <f>('2a) logm_x(t)'!EB11-'2a) logm_x(t)'!EA11-'2a)answer'!$I11)/$CP$121</f>
        <v>0.15189182523824027</v>
      </c>
      <c r="AN240" s="32">
        <f>('2a) logm_x(t)'!EC11-'2a) logm_x(t)'!EB11-'2a)answer'!$I11)/$CP$121</f>
        <v>1.9359096841651258</v>
      </c>
      <c r="AO240" s="32">
        <f>('2a) logm_x(t)'!ED11-'2a) logm_x(t)'!EC11-'2a)answer'!$I11)/$CP$121</f>
        <v>-0.96723294228520684</v>
      </c>
      <c r="AP240" s="32">
        <f>('2a) logm_x(t)'!EE11-'2a) logm_x(t)'!ED11-'2a)answer'!$I11)/$CP$121</f>
        <v>0.74109815435819015</v>
      </c>
      <c r="AQ240" s="32">
        <f>('2a) logm_x(t)'!EF11-'2a) logm_x(t)'!EE11-'2a)answer'!$I11)/$CP$121</f>
        <v>-1.7902827397108581</v>
      </c>
      <c r="AR240" s="32">
        <f>('2a) logm_x(t)'!EG11-'2a) logm_x(t)'!EF11-'2a)answer'!$I11)/$CP$121</f>
        <v>1.3162258121705783</v>
      </c>
      <c r="AS240" s="32">
        <f>('2a) logm_x(t)'!EH11-'2a) logm_x(t)'!EG11-'2a)answer'!$I11)/$CP$121</f>
        <v>0.76410501295872901</v>
      </c>
      <c r="AT240" s="32">
        <f>('2a) logm_x(t)'!EI11-'2a) logm_x(t)'!EH11-'2a)answer'!$I11)/$CP$121</f>
        <v>-1.3577076623737692</v>
      </c>
      <c r="AU240" s="32">
        <f>('2a) logm_x(t)'!EJ11-'2a) logm_x(t)'!EI11-'2a)answer'!$I11)/$CP$121</f>
        <v>0.15724763260509389</v>
      </c>
      <c r="AV240" s="32">
        <f>('2a) logm_x(t)'!EK11-'2a) logm_x(t)'!EJ11-'2a)answer'!$I11)/$CP$121</f>
        <v>2.227401088681118</v>
      </c>
      <c r="AW240" s="32">
        <f>('2a) logm_x(t)'!EL11-'2a) logm_x(t)'!EK11-'2a)answer'!$I11)/$CP$121</f>
        <v>-1.4311789939391921</v>
      </c>
      <c r="AX240" s="32">
        <f>('2a) logm_x(t)'!EM11-'2a) logm_x(t)'!EL11-'2a)answer'!$I11)/$CP$121</f>
        <v>-0.81569107296163912</v>
      </c>
      <c r="AY240" s="32">
        <f>('2a) logm_x(t)'!EN11-'2a) logm_x(t)'!EM11-'2a)answer'!$I11)/$CP$121</f>
        <v>1.1358919390496209</v>
      </c>
      <c r="AZ240" s="32">
        <f>('2a) logm_x(t)'!EO11-'2a) logm_x(t)'!EN11-'2a)answer'!$I11)/$CP$121</f>
        <v>-1.0870095701950553</v>
      </c>
      <c r="BA240" s="32">
        <f>('2a) logm_x(t)'!EP11-'2a) logm_x(t)'!EO11-'2a)answer'!$I11)/$CP$121</f>
        <v>1.6229496752683834</v>
      </c>
      <c r="BB240" s="32">
        <f>('2a) logm_x(t)'!EQ11-'2a) logm_x(t)'!EP11-'2a)answer'!$I11)/$CP$121</f>
        <v>-6.6827904313474309E-2</v>
      </c>
      <c r="BC240" s="32">
        <f>('2a) logm_x(t)'!ER11-'2a) logm_x(t)'!EQ11-'2a)answer'!$I11)/$CP$121</f>
        <v>0.38083072439725429</v>
      </c>
      <c r="BD240" s="32">
        <f>('2a) logm_x(t)'!ES11-'2a) logm_x(t)'!ER11-'2a)answer'!$I11)/$CP$121</f>
        <v>-1.8966957247861334</v>
      </c>
      <c r="BE240" s="32">
        <f>('2a) logm_x(t)'!ET11-'2a) logm_x(t)'!ES11-'2a)answer'!$I11)/$CP$121</f>
        <v>1.0073390628967047</v>
      </c>
      <c r="BF240" s="32">
        <f>('2a) logm_x(t)'!EU11-'2a) logm_x(t)'!ET11-'2a)answer'!$I11)/$CP$121</f>
        <v>-0.69575710865070195</v>
      </c>
      <c r="BG240" s="32">
        <f>('2a) logm_x(t)'!EV11-'2a) logm_x(t)'!EU11-'2a)answer'!$I11)/$CP$121</f>
        <v>0.16101208930127539</v>
      </c>
      <c r="BH240" s="32">
        <f>('2a) logm_x(t)'!EW11-'2a) logm_x(t)'!EV11-'2a)answer'!$I11)/$CP$121</f>
        <v>-1.1882386511630441</v>
      </c>
      <c r="BI240" s="32">
        <f>('2a) logm_x(t)'!EX11-'2a) logm_x(t)'!EW11-'2a)answer'!$I11)/$CP$121</f>
        <v>-0.22635672231634563</v>
      </c>
      <c r="BJ240" s="32">
        <f>('2a) logm_x(t)'!EY11-'2a) logm_x(t)'!EX11-'2a)answer'!$I11)/$CP$121</f>
        <v>0.15870017240816597</v>
      </c>
      <c r="BK240" s="32">
        <f>('2a) logm_x(t)'!EZ11-'2a) logm_x(t)'!EY11-'2a)answer'!$I11)/$CP$121</f>
        <v>-0.24870191871697717</v>
      </c>
      <c r="BL240" s="32">
        <f>('2a) logm_x(t)'!FA11-'2a) logm_x(t)'!EZ11-'2a)answer'!$I11)/$CP$121</f>
        <v>-0.74843023274165876</v>
      </c>
      <c r="BM240" s="32">
        <f>('2a) logm_x(t)'!FB11-'2a) logm_x(t)'!FA11-'2a)answer'!$I11)/$CP$121</f>
        <v>2.2222397172575339</v>
      </c>
      <c r="BN240" s="32">
        <f>('2a) logm_x(t)'!FC11-'2a) logm_x(t)'!FB11-'2a)answer'!$I11)/$CP$121</f>
        <v>0.51020775532924123</v>
      </c>
      <c r="BO240" s="32">
        <f>('2a) logm_x(t)'!FD11-'2a) logm_x(t)'!FC11-'2a)answer'!$I11)/$CP$121</f>
        <v>-3.3176865097910428</v>
      </c>
      <c r="BP240" s="32">
        <f>('2a) logm_x(t)'!FE11-'2a) logm_x(t)'!FD11-'2a)answer'!$I11)/$CP$121</f>
        <v>2.5411388030220299</v>
      </c>
      <c r="BQ240" s="32">
        <f>('2a) logm_x(t)'!FF11-'2a) logm_x(t)'!FE11-'2a)answer'!$I11)/$CP$121</f>
        <v>0.54318508113990904</v>
      </c>
      <c r="BR240" s="32">
        <f>('2a) logm_x(t)'!FG11-'2a) logm_x(t)'!FF11-'2a)answer'!$I11)/$CP$121</f>
        <v>-2.0477098408488121</v>
      </c>
      <c r="BS240" s="32">
        <f>('2a) logm_x(t)'!FH11-'2a) logm_x(t)'!FG11-'2a)answer'!$I11)/$CP$121</f>
        <v>1.5738798192969878</v>
      </c>
      <c r="BT240" s="32">
        <f>('2a) logm_x(t)'!FI11-'2a) logm_x(t)'!FH11-'2a)answer'!$I11)/$CP$121</f>
        <v>-3.0895171448675529</v>
      </c>
      <c r="BU240" s="32">
        <f>('2a) logm_x(t)'!FJ11-'2a) logm_x(t)'!FI11-'2a)answer'!$I11)/$CP$121</f>
        <v>2.49711212095279</v>
      </c>
      <c r="BV240" s="32">
        <f>('2a) logm_x(t)'!FK11-'2a) logm_x(t)'!FJ11-'2a)answer'!$I11)/$CP$121</f>
        <v>0.62714680713197579</v>
      </c>
      <c r="BW240" s="32">
        <f>('2a) logm_x(t)'!FL11-'2a) logm_x(t)'!FK11-'2a)answer'!$I11)/$CP$121</f>
        <v>-1.3692144974274891</v>
      </c>
      <c r="BX240" s="32">
        <f>('2a) logm_x(t)'!FM11-'2a) logm_x(t)'!FL11-'2a)answer'!$I11)/$CP$121</f>
        <v>1.2208946594538603</v>
      </c>
      <c r="BY240" s="32">
        <f>('2a) logm_x(t)'!FN11-'2a) logm_x(t)'!FM11-'2a)answer'!$I11)/$CP$121</f>
        <v>0.16063305500344208</v>
      </c>
      <c r="BZ240" s="32">
        <f>('2a) logm_x(t)'!FO11-'2a) logm_x(t)'!FN11-'2a)answer'!$I11)/$CP$121</f>
        <v>-0.89918132944512086</v>
      </c>
      <c r="CA240" s="32">
        <f>('2a) logm_x(t)'!FP11-'2a) logm_x(t)'!FO11-'2a)answer'!$I11)/$CP$121</f>
        <v>0.15788544313341557</v>
      </c>
      <c r="CB240" s="32">
        <f>('2a) logm_x(t)'!FQ11-'2a) logm_x(t)'!FP11-'2a)answer'!$I11)/$CP$121</f>
        <v>-0.43974973987401111</v>
      </c>
      <c r="CC240" s="32">
        <f>('2a) logm_x(t)'!FR11-'2a) logm_x(t)'!FQ11-'2a)answer'!$I11)/$CP$121</f>
        <v>-1.259368754449582</v>
      </c>
      <c r="CD240" s="32">
        <f>('2a) logm_x(t)'!FS11-'2a) logm_x(t)'!FR11-'2a)answer'!$I11)/$CP$121</f>
        <v>0.15890949194475065</v>
      </c>
      <c r="CE240" s="32">
        <f>('2a) logm_x(t)'!FT11-'2a) logm_x(t)'!FS11-'2a)answer'!$I11)/$CP$121</f>
        <v>0.91119267248952829</v>
      </c>
      <c r="CF240" s="32">
        <f>('2a) logm_x(t)'!FU11-'2a) logm_x(t)'!FT11-'2a)answer'!$I11)/$CP$121</f>
        <v>1.4337832809499187</v>
      </c>
      <c r="CG240" s="32">
        <f>('2a) logm_x(t)'!FV11-'2a) logm_x(t)'!FU11-'2a)answer'!$I11)/$CP$121</f>
        <v>-3.6880316806764517</v>
      </c>
      <c r="CH240" s="32">
        <f>('2a) logm_x(t)'!FW11-'2a) logm_x(t)'!FV11-'2a)answer'!$I11)/$CP$121</f>
        <v>1.1432721223623905</v>
      </c>
      <c r="CI240" s="32">
        <f>('2a) logm_x(t)'!FX11-'2a) logm_x(t)'!FW11-'2a)answer'!$I11)/$CP$121</f>
        <v>2.4234657795855439</v>
      </c>
      <c r="CJ240" s="32">
        <f>('2a) logm_x(t)'!FY11-'2a) logm_x(t)'!FX11-'2a)answer'!$I11)/$CP$121</f>
        <v>-2.1058997966983122</v>
      </c>
      <c r="CK240" s="32">
        <f>('2a) logm_x(t)'!FZ11-'2a) logm_x(t)'!FY11-'2a)answer'!$I11)/$CP$121</f>
        <v>-3.3934641334102227</v>
      </c>
      <c r="CL240" s="32">
        <f>('2a) logm_x(t)'!GA11-'2a) logm_x(t)'!FZ11-'2a)answer'!$I11)/$CP$121</f>
        <v>5.3099128293818447</v>
      </c>
      <c r="CM240" s="32">
        <f>('2a) logm_x(t)'!GB11-'2a) logm_x(t)'!GA11-'2a)answer'!$I11)/$CP$121</f>
        <v>-4.9885783476552668</v>
      </c>
      <c r="CN240" s="32">
        <f>('2a) logm_x(t)'!GC11-'2a) logm_x(t)'!GB11-'2a)answer'!$I11)/$CP$121</f>
        <v>8.1166140975019836</v>
      </c>
    </row>
    <row r="241" spans="1:92" x14ac:dyDescent="0.25">
      <c r="A241" s="31">
        <f t="shared" si="13"/>
        <v>9</v>
      </c>
      <c r="C241" s="32">
        <f>('2a) logm_x(t)'!CR12-'2a) logm_x(t)'!CQ12-'2a)answer'!$I12)/$CP$121</f>
        <v>-1.0535176332777649</v>
      </c>
      <c r="D241" s="32">
        <f>('2a) logm_x(t)'!CS12-'2a) logm_x(t)'!CR12-'2a)answer'!$I12)/$CP$121</f>
        <v>0.94425497307012296</v>
      </c>
      <c r="E241" s="32">
        <f>('2a) logm_x(t)'!CT12-'2a) logm_x(t)'!CS12-'2a)answer'!$I12)/$CP$121</f>
        <v>-0.21105236121588997</v>
      </c>
      <c r="F241" s="32">
        <f>('2a) logm_x(t)'!CU12-'2a) logm_x(t)'!CT12-'2a)answer'!$I12)/$CP$121</f>
        <v>-2.9202204110641238E-2</v>
      </c>
      <c r="G241" s="32">
        <f>('2a) logm_x(t)'!CV12-'2a) logm_x(t)'!CU12-'2a)answer'!$I12)/$CP$121</f>
        <v>-0.91670060202015224</v>
      </c>
      <c r="H241" s="32">
        <f>('2a) logm_x(t)'!CW12-'2a) logm_x(t)'!CV12-'2a)answer'!$I12)/$CP$121</f>
        <v>-1.1069336744053195</v>
      </c>
      <c r="I241" s="32">
        <f>('2a) logm_x(t)'!CX12-'2a) logm_x(t)'!CW12-'2a)answer'!$I12)/$CP$121</f>
        <v>2.128956287229625</v>
      </c>
      <c r="J241" s="32">
        <f>('2a) logm_x(t)'!CY12-'2a) logm_x(t)'!CX12-'2a)answer'!$I12)/$CP$121</f>
        <v>0.87646402053256667</v>
      </c>
      <c r="K241" s="32">
        <f>('2a) logm_x(t)'!CZ12-'2a) logm_x(t)'!CY12-'2a)answer'!$I12)/$CP$121</f>
        <v>-2.1489812816247125</v>
      </c>
      <c r="L241" s="32">
        <f>('2a) logm_x(t)'!DA12-'2a) logm_x(t)'!CZ12-'2a)answer'!$I12)/$CP$121</f>
        <v>0.8997519739779164</v>
      </c>
      <c r="M241" s="32">
        <f>('2a) logm_x(t)'!DB12-'2a) logm_x(t)'!DA12-'2a)answer'!$I12)/$CP$121</f>
        <v>0.11902603539707909</v>
      </c>
      <c r="N241" s="32">
        <f>('2a) logm_x(t)'!DC12-'2a) logm_x(t)'!DB12-'2a)answer'!$I12)/$CP$121</f>
        <v>-0.42644923728304074</v>
      </c>
      <c r="O241" s="32">
        <f>('2a) logm_x(t)'!DD12-'2a) logm_x(t)'!DC12-'2a)answer'!$I12)/$CP$121</f>
        <v>0.13868958269779302</v>
      </c>
      <c r="P241" s="32">
        <f>('2a) logm_x(t)'!DE12-'2a) logm_x(t)'!DD12-'2a)answer'!$I12)/$CP$121</f>
        <v>2.0739363783528986</v>
      </c>
      <c r="Q241" s="32">
        <f>('2a) logm_x(t)'!DF12-'2a) logm_x(t)'!DE12-'2a)answer'!$I12)/$CP$121</f>
        <v>-2.5842660485183817</v>
      </c>
      <c r="R241" s="32">
        <f>('2a) logm_x(t)'!DG12-'2a) logm_x(t)'!DF12-'2a)answer'!$I12)/$CP$121</f>
        <v>1.9577586028402092</v>
      </c>
      <c r="S241" s="32">
        <f>('2a) logm_x(t)'!DH12-'2a) logm_x(t)'!DG12-'2a)answer'!$I12)/$CP$121</f>
        <v>-1.3429321320573009</v>
      </c>
      <c r="T241" s="32">
        <f>('2a) logm_x(t)'!DI12-'2a) logm_x(t)'!DH12-'2a)answer'!$I12)/$CP$121</f>
        <v>-1.0017092549292612</v>
      </c>
      <c r="U241" s="32">
        <f>('2a) logm_x(t)'!DJ12-'2a) logm_x(t)'!DI12-'2a)answer'!$I12)/$CP$121</f>
        <v>2.3122629861041553</v>
      </c>
      <c r="V241" s="32">
        <f>('2a) logm_x(t)'!DK12-'2a) logm_x(t)'!DJ12-'2a)answer'!$I12)/$CP$121</f>
        <v>0.43299367707727687</v>
      </c>
      <c r="W241" s="32">
        <f>('2a) logm_x(t)'!DL12-'2a) logm_x(t)'!DK12-'2a)answer'!$I12)/$CP$121</f>
        <v>0.26570778318819932</v>
      </c>
      <c r="X241" s="32">
        <f>('2a) logm_x(t)'!DM12-'2a) logm_x(t)'!DL12-'2a)answer'!$I12)/$CP$121</f>
        <v>-0.52538769536527663</v>
      </c>
      <c r="Y241" s="32">
        <f>('2a) logm_x(t)'!DN12-'2a) logm_x(t)'!DM12-'2a)answer'!$I12)/$CP$121</f>
        <v>0.12695601691189307</v>
      </c>
      <c r="Z241" s="32">
        <f>('2a) logm_x(t)'!DO12-'2a) logm_x(t)'!DN12-'2a)answer'!$I12)/$CP$121</f>
        <v>-1.9997363499412513</v>
      </c>
      <c r="AA241" s="32">
        <f>('2a) logm_x(t)'!DP12-'2a) logm_x(t)'!DO12-'2a)answer'!$I12)/$CP$121</f>
        <v>7.7756344256508139E-2</v>
      </c>
      <c r="AB241" s="32">
        <f>('2a) logm_x(t)'!DQ12-'2a) logm_x(t)'!DP12-'2a)answer'!$I12)/$CP$121</f>
        <v>-0.73200253968308282</v>
      </c>
      <c r="AC241" s="32">
        <f>('2a) logm_x(t)'!DR12-'2a) logm_x(t)'!DQ12-'2a)answer'!$I12)/$CP$121</f>
        <v>2.4706619584840168</v>
      </c>
      <c r="AD241" s="32">
        <f>('2a) logm_x(t)'!DS12-'2a) logm_x(t)'!DR12-'2a)answer'!$I12)/$CP$121</f>
        <v>-2.2513311950162311</v>
      </c>
      <c r="AE241" s="32">
        <f>('2a) logm_x(t)'!DT12-'2a) logm_x(t)'!DS12-'2a)answer'!$I12)/$CP$121</f>
        <v>0.18800150342048563</v>
      </c>
      <c r="AF241" s="32">
        <f>('2a) logm_x(t)'!DU12-'2a) logm_x(t)'!DT12-'2a)answer'!$I12)/$CP$121</f>
        <v>-1.2160657270825712</v>
      </c>
      <c r="AG241" s="32">
        <f>('2a) logm_x(t)'!DV12-'2a) logm_x(t)'!DU12-'2a)answer'!$I12)/$CP$121</f>
        <v>1.5962603826521911</v>
      </c>
      <c r="AH241" s="32">
        <f>('2a) logm_x(t)'!DW12-'2a) logm_x(t)'!DV12-'2a)answer'!$I12)/$CP$121</f>
        <v>-1.9749737284582647</v>
      </c>
      <c r="AI241" s="32">
        <f>('2a) logm_x(t)'!DX12-'2a) logm_x(t)'!DW12-'2a)answer'!$I12)/$CP$121</f>
        <v>-1.6494481473083609</v>
      </c>
      <c r="AJ241" s="32">
        <f>('2a) logm_x(t)'!DY12-'2a) logm_x(t)'!DX12-'2a)answer'!$I12)/$CP$121</f>
        <v>2.40298219806375</v>
      </c>
      <c r="AK241" s="32">
        <f>('2a) logm_x(t)'!DZ12-'2a) logm_x(t)'!DY12-'2a)answer'!$I12)/$CP$121</f>
        <v>-1.763855594900626</v>
      </c>
      <c r="AL241" s="32">
        <f>('2a) logm_x(t)'!EA12-'2a) logm_x(t)'!DZ12-'2a)answer'!$I12)/$CP$121</f>
        <v>2.3247064064373495</v>
      </c>
      <c r="AM241" s="32">
        <f>('2a) logm_x(t)'!EB12-'2a) logm_x(t)'!EA12-'2a)answer'!$I12)/$CP$121</f>
        <v>-0.79696981741743689</v>
      </c>
      <c r="AN241" s="32">
        <f>('2a) logm_x(t)'!EC12-'2a) logm_x(t)'!EB12-'2a)answer'!$I12)/$CP$121</f>
        <v>0.99145100267014308</v>
      </c>
      <c r="AO241" s="32">
        <f>('2a) logm_x(t)'!ED12-'2a) logm_x(t)'!EC12-'2a)answer'!$I12)/$CP$121</f>
        <v>-1.5175031738434825</v>
      </c>
      <c r="AP241" s="32">
        <f>('2a) logm_x(t)'!EE12-'2a) logm_x(t)'!ED12-'2a)answer'!$I12)/$CP$121</f>
        <v>1.0935796649231397</v>
      </c>
      <c r="AQ241" s="32">
        <f>('2a) logm_x(t)'!EF12-'2a) logm_x(t)'!EE12-'2a)answer'!$I12)/$CP$121</f>
        <v>0.19205837414025864</v>
      </c>
      <c r="AR241" s="32">
        <f>('2a) logm_x(t)'!EG12-'2a) logm_x(t)'!EF12-'2a)answer'!$I12)/$CP$121</f>
        <v>-1.4986007222219178</v>
      </c>
      <c r="AS241" s="32">
        <f>('2a) logm_x(t)'!EH12-'2a) logm_x(t)'!EG12-'2a)answer'!$I12)/$CP$121</f>
        <v>0.96774333744410268</v>
      </c>
      <c r="AT241" s="32">
        <f>('2a) logm_x(t)'!EI12-'2a) logm_x(t)'!EH12-'2a)answer'!$I12)/$CP$121</f>
        <v>0.1860874708005438</v>
      </c>
      <c r="AU241" s="32">
        <f>('2a) logm_x(t)'!EJ12-'2a) logm_x(t)'!EI12-'2a)answer'!$I12)/$CP$121</f>
        <v>2.2541062057978576</v>
      </c>
      <c r="AV241" s="32">
        <f>('2a) logm_x(t)'!EK12-'2a) logm_x(t)'!EJ12-'2a)answer'!$I12)/$CP$121</f>
        <v>-0.96644013649522731</v>
      </c>
      <c r="AW241" s="32">
        <f>('2a) logm_x(t)'!EL12-'2a) logm_x(t)'!EK12-'2a)answer'!$I12)/$CP$121</f>
        <v>0.60439821421281348</v>
      </c>
      <c r="AX241" s="32">
        <f>('2a) logm_x(t)'!EM12-'2a) logm_x(t)'!EL12-'2a)answer'!$I12)/$CP$121</f>
        <v>-0.21671629447174928</v>
      </c>
      <c r="AY241" s="32">
        <f>('2a) logm_x(t)'!EN12-'2a) logm_x(t)'!EM12-'2a)answer'!$I12)/$CP$121</f>
        <v>-0.25083678690407946</v>
      </c>
      <c r="AZ241" s="32">
        <f>('2a) logm_x(t)'!EO12-'2a) logm_x(t)'!EN12-'2a)answer'!$I12)/$CP$121</f>
        <v>0.41491578300299248</v>
      </c>
      <c r="BA241" s="32">
        <f>('2a) logm_x(t)'!EP12-'2a) logm_x(t)'!EO12-'2a)answer'!$I12)/$CP$121</f>
        <v>-1.8684600483679341</v>
      </c>
      <c r="BB241" s="32">
        <f>('2a) logm_x(t)'!EQ12-'2a) logm_x(t)'!EP12-'2a)answer'!$I12)/$CP$121</f>
        <v>0.48153530146418</v>
      </c>
      <c r="BC241" s="32">
        <f>('2a) logm_x(t)'!ER12-'2a) logm_x(t)'!EQ12-'2a)answer'!$I12)/$CP$121</f>
        <v>-1.0861851309649158</v>
      </c>
      <c r="BD241" s="32">
        <f>('2a) logm_x(t)'!ES12-'2a) logm_x(t)'!ER12-'2a)answer'!$I12)/$CP$121</f>
        <v>2.0096989883367713</v>
      </c>
      <c r="BE241" s="32">
        <f>('2a) logm_x(t)'!ET12-'2a) logm_x(t)'!ES12-'2a)answer'!$I12)/$CP$121</f>
        <v>-0.96817951058653562</v>
      </c>
      <c r="BF241" s="32">
        <f>('2a) logm_x(t)'!EU12-'2a) logm_x(t)'!ET12-'2a)answer'!$I12)/$CP$121</f>
        <v>1.0697630854641129</v>
      </c>
      <c r="BG241" s="32">
        <f>('2a) logm_x(t)'!EV12-'2a) logm_x(t)'!EU12-'2a)answer'!$I12)/$CP$121</f>
        <v>-0.38656984497902025</v>
      </c>
      <c r="BH241" s="32">
        <f>('2a) logm_x(t)'!EW12-'2a) logm_x(t)'!EV12-'2a)answer'!$I12)/$CP$121</f>
        <v>2.2333903522298035</v>
      </c>
      <c r="BI241" s="32">
        <f>('2a) logm_x(t)'!EX12-'2a) logm_x(t)'!EW12-'2a)answer'!$I12)/$CP$121</f>
        <v>-1.2833932976526035</v>
      </c>
      <c r="BJ241" s="32">
        <f>('2a) logm_x(t)'!EY12-'2a) logm_x(t)'!EX12-'2a)answer'!$I12)/$CP$121</f>
        <v>-1.730797922217403</v>
      </c>
      <c r="BK241" s="32">
        <f>('2a) logm_x(t)'!EZ12-'2a) logm_x(t)'!EY12-'2a)answer'!$I12)/$CP$121</f>
        <v>-0.19377099490751254</v>
      </c>
      <c r="BL241" s="32">
        <f>('2a) logm_x(t)'!FA12-'2a) logm_x(t)'!EZ12-'2a)answer'!$I12)/$CP$121</f>
        <v>-0.65765158125780876</v>
      </c>
      <c r="BM241" s="32">
        <f>('2a) logm_x(t)'!FB12-'2a) logm_x(t)'!FA12-'2a)answer'!$I12)/$CP$121</f>
        <v>2.1254459008208921</v>
      </c>
      <c r="BN241" s="32">
        <f>('2a) logm_x(t)'!FC12-'2a) logm_x(t)'!FB12-'2a)answer'!$I12)/$CP$121</f>
        <v>-2.2128432314289945</v>
      </c>
      <c r="BO241" s="32">
        <f>('2a) logm_x(t)'!FD12-'2a) logm_x(t)'!FC12-'2a)answer'!$I12)/$CP$121</f>
        <v>2.5925907790961795</v>
      </c>
      <c r="BP241" s="32">
        <f>('2a) logm_x(t)'!FE12-'2a) logm_x(t)'!FD12-'2a)answer'!$I12)/$CP$121</f>
        <v>-0.51415029631157738</v>
      </c>
      <c r="BQ241" s="32">
        <f>('2a) logm_x(t)'!FF12-'2a) logm_x(t)'!FE12-'2a)answer'!$I12)/$CP$121</f>
        <v>-0.1965911506774424</v>
      </c>
      <c r="BR241" s="32">
        <f>('2a) logm_x(t)'!FG12-'2a) logm_x(t)'!FF12-'2a)answer'!$I12)/$CP$121</f>
        <v>-2.7906805929943244</v>
      </c>
      <c r="BS241" s="32">
        <f>('2a) logm_x(t)'!FH12-'2a) logm_x(t)'!FG12-'2a)answer'!$I12)/$CP$121</f>
        <v>2.3238695779879328</v>
      </c>
      <c r="BT241" s="32">
        <f>('2a) logm_x(t)'!FI12-'2a) logm_x(t)'!FH12-'2a)answer'!$I12)/$CP$121</f>
        <v>-0.28649515524594704</v>
      </c>
      <c r="BU241" s="32">
        <f>('2a) logm_x(t)'!FJ12-'2a) logm_x(t)'!FI12-'2a)answer'!$I12)/$CP$121</f>
        <v>2.6022800103814183</v>
      </c>
      <c r="BV241" s="32">
        <f>('2a) logm_x(t)'!FK12-'2a) logm_x(t)'!FJ12-'2a)answer'!$I12)/$CP$121</f>
        <v>-3.8892391590433308</v>
      </c>
      <c r="BW241" s="32">
        <f>('2a) logm_x(t)'!FL12-'2a) logm_x(t)'!FK12-'2a)answer'!$I12)/$CP$121</f>
        <v>0.7974223526556079</v>
      </c>
      <c r="BX241" s="32">
        <f>('2a) logm_x(t)'!FM12-'2a) logm_x(t)'!FL12-'2a)answer'!$I12)/$CP$121</f>
        <v>2.5697457908484957</v>
      </c>
      <c r="BY241" s="32">
        <f>('2a) logm_x(t)'!FN12-'2a) logm_x(t)'!FM12-'2a)answer'!$I12)/$CP$121</f>
        <v>-1.6360990946370546</v>
      </c>
      <c r="BZ241" s="32">
        <f>('2a) logm_x(t)'!FO12-'2a) logm_x(t)'!FN12-'2a)answer'!$I12)/$CP$121</f>
        <v>-2.3831120243561066</v>
      </c>
      <c r="CA241" s="32">
        <f>('2a) logm_x(t)'!FP12-'2a) logm_x(t)'!FO12-'2a)answer'!$I12)/$CP$121</f>
        <v>1.605026192043113</v>
      </c>
      <c r="CB241" s="32">
        <f>('2a) logm_x(t)'!FQ12-'2a) logm_x(t)'!FP12-'2a)answer'!$I12)/$CP$121</f>
        <v>-2.0693695862420922</v>
      </c>
      <c r="CC241" s="32">
        <f>('2a) logm_x(t)'!FR12-'2a) logm_x(t)'!FQ12-'2a)answer'!$I12)/$CP$121</f>
        <v>0.18764422001823403</v>
      </c>
      <c r="CD241" s="32">
        <f>('2a) logm_x(t)'!FS12-'2a) logm_x(t)'!FR12-'2a)answer'!$I12)/$CP$121</f>
        <v>3.0592307194429544</v>
      </c>
      <c r="CE241" s="32">
        <f>('2a) logm_x(t)'!FT12-'2a) logm_x(t)'!FS12-'2a)answer'!$I12)/$CP$121</f>
        <v>-0.41178101986821886</v>
      </c>
      <c r="CF241" s="32">
        <f>('2a) logm_x(t)'!FU12-'2a) logm_x(t)'!FT12-'2a)answer'!$I12)/$CP$121</f>
        <v>-2.0751842339273159</v>
      </c>
      <c r="CG241" s="32">
        <f>('2a) logm_x(t)'!FV12-'2a) logm_x(t)'!FU12-'2a)answer'!$I12)/$CP$121</f>
        <v>1.0387808556764393</v>
      </c>
      <c r="CH241" s="32">
        <f>('2a) logm_x(t)'!FW12-'2a) logm_x(t)'!FV12-'2a)answer'!$I12)/$CP$121</f>
        <v>0.94254849474363611</v>
      </c>
      <c r="CI241" s="32">
        <f>('2a) logm_x(t)'!FX12-'2a) logm_x(t)'!FW12-'2a)answer'!$I12)/$CP$121</f>
        <v>-2.385889766394103</v>
      </c>
      <c r="CJ241" s="32">
        <f>('2a) logm_x(t)'!FY12-'2a) logm_x(t)'!FX12-'2a)answer'!$I12)/$CP$121</f>
        <v>3.4327987559628341</v>
      </c>
      <c r="CK241" s="32">
        <f>('2a) logm_x(t)'!FZ12-'2a) logm_x(t)'!FY12-'2a)answer'!$I12)/$CP$121</f>
        <v>0.19007551828747984</v>
      </c>
      <c r="CL241" s="32">
        <f>('2a) logm_x(t)'!GA12-'2a) logm_x(t)'!FZ12-'2a)answer'!$I12)/$CP$121</f>
        <v>0.19090525564316571</v>
      </c>
      <c r="CM241" s="32">
        <f>('2a) logm_x(t)'!GB12-'2a) logm_x(t)'!GA12-'2a)answer'!$I12)/$CP$121</f>
        <v>0.79595411218456813</v>
      </c>
      <c r="CN241" s="32">
        <f>('2a) logm_x(t)'!GC12-'2a) logm_x(t)'!GB12-'2a)answer'!$I12)/$CP$121</f>
        <v>-1.0821174463621748</v>
      </c>
    </row>
    <row r="242" spans="1:92" x14ac:dyDescent="0.25">
      <c r="A242" s="31">
        <f t="shared" si="13"/>
        <v>10</v>
      </c>
      <c r="C242" s="32">
        <f>('2a) logm_x(t)'!CR13-'2a) logm_x(t)'!CQ13-'2a)answer'!$I13)/$CP$121</f>
        <v>-0.19743463092342445</v>
      </c>
      <c r="D242" s="32">
        <f>('2a) logm_x(t)'!CS13-'2a) logm_x(t)'!CR13-'2a)answer'!$I13)/$CP$121</f>
        <v>0.68641916501481004</v>
      </c>
      <c r="E242" s="32">
        <f>('2a) logm_x(t)'!CT13-'2a) logm_x(t)'!CS13-'2a)answer'!$I13)/$CP$121</f>
        <v>-2.3358244616231283</v>
      </c>
      <c r="F242" s="32">
        <f>('2a) logm_x(t)'!CU13-'2a) logm_x(t)'!CT13-'2a)answer'!$I13)/$CP$121</f>
        <v>0.20494696444737326</v>
      </c>
      <c r="G242" s="32">
        <f>('2a) logm_x(t)'!CV13-'2a) logm_x(t)'!CU13-'2a)answer'!$I13)/$CP$121</f>
        <v>1.6410009990034899</v>
      </c>
      <c r="H242" s="32">
        <f>('2a) logm_x(t)'!CW13-'2a) logm_x(t)'!CV13-'2a)answer'!$I13)/$CP$121</f>
        <v>-1.1233032106751106</v>
      </c>
      <c r="I242" s="32">
        <f>('2a) logm_x(t)'!CX13-'2a) logm_x(t)'!CW13-'2a)answer'!$I13)/$CP$121</f>
        <v>0.40236504643372312</v>
      </c>
      <c r="J242" s="32">
        <f>('2a) logm_x(t)'!CY13-'2a) logm_x(t)'!CX13-'2a)answer'!$I13)/$CP$121</f>
        <v>1.5318363279548952</v>
      </c>
      <c r="K242" s="32">
        <f>('2a) logm_x(t)'!CZ13-'2a) logm_x(t)'!CY13-'2a)answer'!$I13)/$CP$121</f>
        <v>-1.8796617973621226</v>
      </c>
      <c r="L242" s="32">
        <f>('2a) logm_x(t)'!DA13-'2a) logm_x(t)'!CZ13-'2a)answer'!$I13)/$CP$121</f>
        <v>0.10350121101283105</v>
      </c>
      <c r="M242" s="32">
        <f>('2a) logm_x(t)'!DB13-'2a) logm_x(t)'!DA13-'2a)answer'!$I13)/$CP$121</f>
        <v>0.41400978985534659</v>
      </c>
      <c r="N242" s="32">
        <f>('2a) logm_x(t)'!DC13-'2a) logm_x(t)'!DB13-'2a)answer'!$I13)/$CP$121</f>
        <v>1.1250020672892939E-2</v>
      </c>
      <c r="O242" s="32">
        <f>('2a) logm_x(t)'!DD13-'2a) logm_x(t)'!DC13-'2a)answer'!$I13)/$CP$121</f>
        <v>1.1084989156032212</v>
      </c>
      <c r="P242" s="32">
        <f>('2a) logm_x(t)'!DE13-'2a) logm_x(t)'!DD13-'2a)answer'!$I13)/$CP$121</f>
        <v>-0.84610049566780199</v>
      </c>
      <c r="Q242" s="32">
        <f>('2a) logm_x(t)'!DF13-'2a) logm_x(t)'!DE13-'2a)answer'!$I13)/$CP$121</f>
        <v>0.66200676515471157</v>
      </c>
      <c r="R242" s="32">
        <f>('2a) logm_x(t)'!DG13-'2a) logm_x(t)'!DF13-'2a)answer'!$I13)/$CP$121</f>
        <v>-0.8577403948736313</v>
      </c>
      <c r="S242" s="32">
        <f>('2a) logm_x(t)'!DH13-'2a) logm_x(t)'!DG13-'2a)answer'!$I13)/$CP$121</f>
        <v>1.2281815980375781</v>
      </c>
      <c r="T242" s="32">
        <f>('2a) logm_x(t)'!DI13-'2a) logm_x(t)'!DH13-'2a)answer'!$I13)/$CP$121</f>
        <v>-2.7545090050443637</v>
      </c>
      <c r="U242" s="32">
        <f>('2a) logm_x(t)'!DJ13-'2a) logm_x(t)'!DI13-'2a)answer'!$I13)/$CP$121</f>
        <v>1.5643011145843075</v>
      </c>
      <c r="V242" s="32">
        <f>('2a) logm_x(t)'!DK13-'2a) logm_x(t)'!DJ13-'2a)answer'!$I13)/$CP$121</f>
        <v>0.18097802576067012</v>
      </c>
      <c r="W242" s="32">
        <f>('2a) logm_x(t)'!DL13-'2a) logm_x(t)'!DK13-'2a)answer'!$I13)/$CP$121</f>
        <v>0.16939900167896993</v>
      </c>
      <c r="X242" s="32">
        <f>('2a) logm_x(t)'!DM13-'2a) logm_x(t)'!DL13-'2a)answer'!$I13)/$CP$121</f>
        <v>1.6196488528221376</v>
      </c>
      <c r="Y242" s="32">
        <f>('2a) logm_x(t)'!DN13-'2a) logm_x(t)'!DM13-'2a)answer'!$I13)/$CP$121</f>
        <v>-1.2546356705028388</v>
      </c>
      <c r="Z242" s="32">
        <f>('2a) logm_x(t)'!DO13-'2a) logm_x(t)'!DN13-'2a)answer'!$I13)/$CP$121</f>
        <v>-0.55253299401848444</v>
      </c>
      <c r="AA242" s="32">
        <f>('2a) logm_x(t)'!DP13-'2a) logm_x(t)'!DO13-'2a)answer'!$I13)/$CP$121</f>
        <v>-0.26300352301802027</v>
      </c>
      <c r="AB242" s="32">
        <f>('2a) logm_x(t)'!DQ13-'2a) logm_x(t)'!DP13-'2a)answer'!$I13)/$CP$121</f>
        <v>-0.44802031904184464</v>
      </c>
      <c r="AC242" s="32">
        <f>('2a) logm_x(t)'!DR13-'2a) logm_x(t)'!DQ13-'2a)answer'!$I13)/$CP$121</f>
        <v>-2.4174863844203305</v>
      </c>
      <c r="AD242" s="32">
        <f>('2a) logm_x(t)'!DS13-'2a) logm_x(t)'!DR13-'2a)answer'!$I13)/$CP$121</f>
        <v>0.86513647012770012</v>
      </c>
      <c r="AE242" s="32">
        <f>('2a) logm_x(t)'!DT13-'2a) logm_x(t)'!DS13-'2a)answer'!$I13)/$CP$121</f>
        <v>2.7420827256837441</v>
      </c>
      <c r="AF242" s="32">
        <f>('2a) logm_x(t)'!DU13-'2a) logm_x(t)'!DT13-'2a)answer'!$I13)/$CP$121</f>
        <v>-0.65285839774080567</v>
      </c>
      <c r="AG242" s="32">
        <f>('2a) logm_x(t)'!DV13-'2a) logm_x(t)'!DU13-'2a)answer'!$I13)/$CP$121</f>
        <v>0.76379248396490373</v>
      </c>
      <c r="AH242" s="32">
        <f>('2a) logm_x(t)'!DW13-'2a) logm_x(t)'!DV13-'2a)answer'!$I13)/$CP$121</f>
        <v>-3.8967617009798481</v>
      </c>
      <c r="AI242" s="32">
        <f>('2a) logm_x(t)'!DX13-'2a) logm_x(t)'!DW13-'2a)answer'!$I13)/$CP$121</f>
        <v>1.5290581336254143</v>
      </c>
      <c r="AJ242" s="32">
        <f>('2a) logm_x(t)'!DY13-'2a) logm_x(t)'!DX13-'2a)answer'!$I13)/$CP$121</f>
        <v>-0.77926293638417277</v>
      </c>
      <c r="AK242" s="32">
        <f>('2a) logm_x(t)'!DZ13-'2a) logm_x(t)'!DY13-'2a)answer'!$I13)/$CP$121</f>
        <v>-1.458227603771076</v>
      </c>
      <c r="AL242" s="32">
        <f>('2a) logm_x(t)'!EA13-'2a) logm_x(t)'!DZ13-'2a)answer'!$I13)/$CP$121</f>
        <v>3.4114820692649577</v>
      </c>
      <c r="AM242" s="32">
        <f>('2a) logm_x(t)'!EB13-'2a) logm_x(t)'!EA13-'2a)answer'!$I13)/$CP$121</f>
        <v>-2.8954252544368292E-4</v>
      </c>
      <c r="AN242" s="32">
        <f>('2a) logm_x(t)'!EC13-'2a) logm_x(t)'!EB13-'2a)answer'!$I13)/$CP$121</f>
        <v>-2.3994599287177176</v>
      </c>
      <c r="AO242" s="32">
        <f>('2a) logm_x(t)'!ED13-'2a) logm_x(t)'!EC13-'2a)answer'!$I13)/$CP$121</f>
        <v>0.164484921571662</v>
      </c>
      <c r="AP242" s="32">
        <f>('2a) logm_x(t)'!EE13-'2a) logm_x(t)'!ED13-'2a)answer'!$I13)/$CP$121</f>
        <v>1.0726439346127046</v>
      </c>
      <c r="AQ242" s="32">
        <f>('2a) logm_x(t)'!EF13-'2a) logm_x(t)'!EE13-'2a)answer'!$I13)/$CP$121</f>
        <v>-3.4361883755968492</v>
      </c>
      <c r="AR242" s="32">
        <f>('2a) logm_x(t)'!EG13-'2a) logm_x(t)'!EF13-'2a)answer'!$I13)/$CP$121</f>
        <v>1.8045066879284481</v>
      </c>
      <c r="AS242" s="32">
        <f>('2a) logm_x(t)'!EH13-'2a) logm_x(t)'!EG13-'2a)answer'!$I13)/$CP$121</f>
        <v>0.16813624167181698</v>
      </c>
      <c r="AT242" s="32">
        <f>('2a) logm_x(t)'!EI13-'2a) logm_x(t)'!EH13-'2a)answer'!$I13)/$CP$121</f>
        <v>2.7399037674318931</v>
      </c>
      <c r="AU242" s="32">
        <f>('2a) logm_x(t)'!EJ13-'2a) logm_x(t)'!EI13-'2a)answer'!$I13)/$CP$121</f>
        <v>-2.4081692257401688</v>
      </c>
      <c r="AV242" s="32">
        <f>('2a) logm_x(t)'!EK13-'2a) logm_x(t)'!EJ13-'2a)answer'!$I13)/$CP$121</f>
        <v>-2.2622904490244511</v>
      </c>
      <c r="AW242" s="32">
        <f>('2a) logm_x(t)'!EL13-'2a) logm_x(t)'!EK13-'2a)answer'!$I13)/$CP$121</f>
        <v>3.9062218749364717</v>
      </c>
      <c r="AX242" s="32">
        <f>('2a) logm_x(t)'!EM13-'2a) logm_x(t)'!EL13-'2a)answer'!$I13)/$CP$121</f>
        <v>-2.4031095192662146</v>
      </c>
      <c r="AY242" s="32">
        <f>('2a) logm_x(t)'!EN13-'2a) logm_x(t)'!EM13-'2a)answer'!$I13)/$CP$121</f>
        <v>3.1947669607804006</v>
      </c>
      <c r="AZ242" s="32">
        <f>('2a) logm_x(t)'!EO13-'2a) logm_x(t)'!EN13-'2a)answer'!$I13)/$CP$121</f>
        <v>-2.8578384461030146</v>
      </c>
      <c r="BA242" s="32">
        <f>('2a) logm_x(t)'!EP13-'2a) logm_x(t)'!EO13-'2a)answer'!$I13)/$CP$121</f>
        <v>2.2458447517246993</v>
      </c>
      <c r="BB242" s="32">
        <f>('2a) logm_x(t)'!EQ13-'2a) logm_x(t)'!EP13-'2a)answer'!$I13)/$CP$121</f>
        <v>-1.5778591064657095</v>
      </c>
      <c r="BC242" s="32">
        <f>('2a) logm_x(t)'!ER13-'2a) logm_x(t)'!EQ13-'2a)answer'!$I13)/$CP$121</f>
        <v>0.80230830487881588</v>
      </c>
      <c r="BD242" s="32">
        <f>('2a) logm_x(t)'!ES13-'2a) logm_x(t)'!ER13-'2a)answer'!$I13)/$CP$121</f>
        <v>-0.14789360308273755</v>
      </c>
      <c r="BE242" s="32">
        <f>('2a) logm_x(t)'!ET13-'2a) logm_x(t)'!ES13-'2a)answer'!$I13)/$CP$121</f>
        <v>0.1682170347950952</v>
      </c>
      <c r="BF242" s="32">
        <f>('2a) logm_x(t)'!EU13-'2a) logm_x(t)'!ET13-'2a)answer'!$I13)/$CP$121</f>
        <v>-0.50789869854658543</v>
      </c>
      <c r="BG242" s="32">
        <f>('2a) logm_x(t)'!EV13-'2a) logm_x(t)'!EU13-'2a)answer'!$I13)/$CP$121</f>
        <v>0.16983155787000551</v>
      </c>
      <c r="BH242" s="32">
        <f>('2a) logm_x(t)'!EW13-'2a) logm_x(t)'!EV13-'2a)answer'!$I13)/$CP$121</f>
        <v>0.16287993280349497</v>
      </c>
      <c r="BI242" s="32">
        <f>('2a) logm_x(t)'!EX13-'2a) logm_x(t)'!EW13-'2a)answer'!$I13)/$CP$121</f>
        <v>1.1460662726969164</v>
      </c>
      <c r="BJ242" s="32">
        <f>('2a) logm_x(t)'!EY13-'2a) logm_x(t)'!EX13-'2a)answer'!$I13)/$CP$121</f>
        <v>-0.14258191235083414</v>
      </c>
      <c r="BK242" s="32">
        <f>('2a) logm_x(t)'!EZ13-'2a) logm_x(t)'!EY13-'2a)answer'!$I13)/$CP$121</f>
        <v>-1.6569453164139478</v>
      </c>
      <c r="BL242" s="32">
        <f>('2a) logm_x(t)'!FA13-'2a) logm_x(t)'!EZ13-'2a)answer'!$I13)/$CP$121</f>
        <v>0.57884231297846944</v>
      </c>
      <c r="BM242" s="32">
        <f>('2a) logm_x(t)'!FB13-'2a) logm_x(t)'!FA13-'2a)answer'!$I13)/$CP$121</f>
        <v>-0.24456910733101775</v>
      </c>
      <c r="BN242" s="32">
        <f>('2a) logm_x(t)'!FC13-'2a) logm_x(t)'!FB13-'2a)answer'!$I13)/$CP$121</f>
        <v>-0.73325286201466533</v>
      </c>
      <c r="BO242" s="32">
        <f>('2a) logm_x(t)'!FD13-'2a) logm_x(t)'!FC13-'2a)answer'!$I13)/$CP$121</f>
        <v>1.0706119452462726</v>
      </c>
      <c r="BP242" s="32">
        <f>('2a) logm_x(t)'!FE13-'2a) logm_x(t)'!FD13-'2a)answer'!$I13)/$CP$121</f>
        <v>-0.73787618693378687</v>
      </c>
      <c r="BQ242" s="32">
        <f>('2a) logm_x(t)'!FF13-'2a) logm_x(t)'!FE13-'2a)answer'!$I13)/$CP$121</f>
        <v>-0.89369604612279663</v>
      </c>
      <c r="BR242" s="32">
        <f>('2a) logm_x(t)'!FG13-'2a) logm_x(t)'!FF13-'2a)answer'!$I13)/$CP$121</f>
        <v>2.5518186838457213</v>
      </c>
      <c r="BS242" s="32">
        <f>('2a) logm_x(t)'!FH13-'2a) logm_x(t)'!FG13-'2a)answer'!$I13)/$CP$121</f>
        <v>-2.2131736287253316</v>
      </c>
      <c r="BT242" s="32">
        <f>('2a) logm_x(t)'!FI13-'2a) logm_x(t)'!FH13-'2a)answer'!$I13)/$CP$121</f>
        <v>1.2236920644722857</v>
      </c>
      <c r="BU242" s="32">
        <f>('2a) logm_x(t)'!FJ13-'2a) logm_x(t)'!FI13-'2a)answer'!$I13)/$CP$121</f>
        <v>-2.1635714594421103</v>
      </c>
      <c r="BV242" s="32">
        <f>('2a) logm_x(t)'!FK13-'2a) logm_x(t)'!FJ13-'2a)answer'!$I13)/$CP$121</f>
        <v>2.9707182261571443</v>
      </c>
      <c r="BW242" s="32">
        <f>('2a) logm_x(t)'!FL13-'2a) logm_x(t)'!FK13-'2a)answer'!$I13)/$CP$121</f>
        <v>1.4040156126766363</v>
      </c>
      <c r="BX242" s="32">
        <f>('2a) logm_x(t)'!FM13-'2a) logm_x(t)'!FL13-'2a)answer'!$I13)/$CP$121</f>
        <v>-1.5341187965592988</v>
      </c>
      <c r="BY242" s="32">
        <f>('2a) logm_x(t)'!FN13-'2a) logm_x(t)'!FM13-'2a)answer'!$I13)/$CP$121</f>
        <v>1.872897523457701</v>
      </c>
      <c r="BZ242" s="32">
        <f>('2a) logm_x(t)'!FO13-'2a) logm_x(t)'!FN13-'2a)answer'!$I13)/$CP$121</f>
        <v>-3.8684871400574994</v>
      </c>
      <c r="CA242" s="32">
        <f>('2a) logm_x(t)'!FP13-'2a) logm_x(t)'!FO13-'2a)answer'!$I13)/$CP$121</f>
        <v>1.441259840450382</v>
      </c>
      <c r="CB242" s="32">
        <f>('2a) logm_x(t)'!FQ13-'2a) logm_x(t)'!FP13-'2a)answer'!$I13)/$CP$121</f>
        <v>-3.6748653393277069</v>
      </c>
      <c r="CC242" s="32">
        <f>('2a) logm_x(t)'!FR13-'2a) logm_x(t)'!FQ13-'2a)answer'!$I13)/$CP$121</f>
        <v>4.0154993204657039</v>
      </c>
      <c r="CD242" s="32">
        <f>('2a) logm_x(t)'!FS13-'2a) logm_x(t)'!FR13-'2a)answer'!$I13)/$CP$121</f>
        <v>-4.8386880451275545</v>
      </c>
      <c r="CE242" s="32">
        <f>('2a) logm_x(t)'!FT13-'2a) logm_x(t)'!FS13-'2a)answer'!$I13)/$CP$121</f>
        <v>3.9047039400507417</v>
      </c>
      <c r="CF242" s="32">
        <f>('2a) logm_x(t)'!FU13-'2a) logm_x(t)'!FT13-'2a)answer'!$I13)/$CP$121</f>
        <v>-1.4275113826301344</v>
      </c>
      <c r="CG242" s="32">
        <f>('2a) logm_x(t)'!FV13-'2a) logm_x(t)'!FU13-'2a)answer'!$I13)/$CP$121</f>
        <v>1.7655907972204947</v>
      </c>
      <c r="CH242" s="32">
        <f>('2a) logm_x(t)'!FW13-'2a) logm_x(t)'!FV13-'2a)answer'!$I13)/$CP$121</f>
        <v>-2.4012719007164756</v>
      </c>
      <c r="CI242" s="32">
        <f>('2a) logm_x(t)'!FX13-'2a) logm_x(t)'!FW13-'2a)answer'!$I13)/$CP$121</f>
        <v>-0.99027685591723302</v>
      </c>
      <c r="CJ242" s="32">
        <f>('2a) logm_x(t)'!FY13-'2a) logm_x(t)'!FX13-'2a)answer'!$I13)/$CP$121</f>
        <v>1.3258029068397783</v>
      </c>
      <c r="CK242" s="32">
        <f>('2a) logm_x(t)'!FZ13-'2a) logm_x(t)'!FY13-'2a)answer'!$I13)/$CP$121</f>
        <v>1.1477516807884034</v>
      </c>
      <c r="CL242" s="32">
        <f>('2a) logm_x(t)'!GA13-'2a) logm_x(t)'!FZ13-'2a)answer'!$I13)/$CP$121</f>
        <v>3.5924338074616204</v>
      </c>
      <c r="CM242" s="32">
        <f>('2a) logm_x(t)'!GB13-'2a) logm_x(t)'!GA13-'2a)answer'!$I13)/$CP$121</f>
        <v>-1.657258488045543</v>
      </c>
      <c r="CN242" s="32">
        <f>('2a) logm_x(t)'!GC13-'2a) logm_x(t)'!GB13-'2a)answer'!$I13)/$CP$121</f>
        <v>1.4451583023139161</v>
      </c>
    </row>
    <row r="243" spans="1:92" x14ac:dyDescent="0.25">
      <c r="A243" s="31">
        <f t="shared" si="13"/>
        <v>11</v>
      </c>
      <c r="C243" s="32">
        <f>('2a) logm_x(t)'!CR14-'2a) logm_x(t)'!CQ14-'2a)answer'!$I14)/$CP$121</f>
        <v>0.41119402648101411</v>
      </c>
      <c r="D243" s="32">
        <f>('2a) logm_x(t)'!CS14-'2a) logm_x(t)'!CR14-'2a)answer'!$I14)/$CP$121</f>
        <v>1.5208114296392063</v>
      </c>
      <c r="E243" s="32">
        <f>('2a) logm_x(t)'!CT14-'2a) logm_x(t)'!CS14-'2a)answer'!$I14)/$CP$121</f>
        <v>-2.4278752168932773</v>
      </c>
      <c r="F243" s="32">
        <f>('2a) logm_x(t)'!CU14-'2a) logm_x(t)'!CT14-'2a)answer'!$I14)/$CP$121</f>
        <v>-0.31426160200660047</v>
      </c>
      <c r="G243" s="32">
        <f>('2a) logm_x(t)'!CV14-'2a) logm_x(t)'!CU14-'2a)answer'!$I14)/$CP$121</f>
        <v>0.479861346079205</v>
      </c>
      <c r="H243" s="32">
        <f>('2a) logm_x(t)'!CW14-'2a) logm_x(t)'!CV14-'2a)answer'!$I14)/$CP$121</f>
        <v>0.43612020171391902</v>
      </c>
      <c r="I243" s="32">
        <f>('2a) logm_x(t)'!CX14-'2a) logm_x(t)'!CW14-'2a)answer'!$I14)/$CP$121</f>
        <v>1.6495969311719627</v>
      </c>
      <c r="J243" s="32">
        <f>('2a) logm_x(t)'!CY14-'2a) logm_x(t)'!CX14-'2a)answer'!$I14)/$CP$121</f>
        <v>-0.14887378183193625</v>
      </c>
      <c r="K243" s="32">
        <f>('2a) logm_x(t)'!CZ14-'2a) logm_x(t)'!CY14-'2a)answer'!$I14)/$CP$121</f>
        <v>-1.4874297765795985</v>
      </c>
      <c r="L243" s="32">
        <f>('2a) logm_x(t)'!DA14-'2a) logm_x(t)'!CZ14-'2a)answer'!$I14)/$CP$121</f>
        <v>-6.1762951934419059E-2</v>
      </c>
      <c r="M243" s="32">
        <f>('2a) logm_x(t)'!DB14-'2a) logm_x(t)'!DA14-'2a)answer'!$I14)/$CP$121</f>
        <v>0.59306481877825612</v>
      </c>
      <c r="N243" s="32">
        <f>('2a) logm_x(t)'!DC14-'2a) logm_x(t)'!DB14-'2a)answer'!$I14)/$CP$121</f>
        <v>0.34011184548472656</v>
      </c>
      <c r="O243" s="32">
        <f>('2a) logm_x(t)'!DD14-'2a) logm_x(t)'!DC14-'2a)answer'!$I14)/$CP$121</f>
        <v>1.0446637968924404</v>
      </c>
      <c r="P243" s="32">
        <f>('2a) logm_x(t)'!DE14-'2a) logm_x(t)'!DD14-'2a)answer'!$I14)/$CP$121</f>
        <v>-0.36706293462982792</v>
      </c>
      <c r="Q243" s="32">
        <f>('2a) logm_x(t)'!DF14-'2a) logm_x(t)'!DE14-'2a)answer'!$I14)/$CP$121</f>
        <v>-0.38759680884544007</v>
      </c>
      <c r="R243" s="32">
        <f>('2a) logm_x(t)'!DG14-'2a) logm_x(t)'!DF14-'2a)answer'!$I14)/$CP$121</f>
        <v>0.95920433453340459</v>
      </c>
      <c r="S243" s="32">
        <f>('2a) logm_x(t)'!DH14-'2a) logm_x(t)'!DG14-'2a)answer'!$I14)/$CP$121</f>
        <v>-1.326135025689392</v>
      </c>
      <c r="T243" s="32">
        <f>('2a) logm_x(t)'!DI14-'2a) logm_x(t)'!DH14-'2a)answer'!$I14)/$CP$121</f>
        <v>2.0585652216108117</v>
      </c>
      <c r="U243" s="32">
        <f>('2a) logm_x(t)'!DJ14-'2a) logm_x(t)'!DI14-'2a)answer'!$I14)/$CP$121</f>
        <v>-0.62132656429730515</v>
      </c>
      <c r="V243" s="32">
        <f>('2a) logm_x(t)'!DK14-'2a) logm_x(t)'!DJ14-'2a)answer'!$I14)/$CP$121</f>
        <v>0.26822362300448777</v>
      </c>
      <c r="W243" s="32">
        <f>('2a) logm_x(t)'!DL14-'2a) logm_x(t)'!DK14-'2a)answer'!$I14)/$CP$121</f>
        <v>0.75188352662562152</v>
      </c>
      <c r="X243" s="32">
        <f>('2a) logm_x(t)'!DM14-'2a) logm_x(t)'!DL14-'2a)answer'!$I14)/$CP$121</f>
        <v>-0.59609470443607393</v>
      </c>
      <c r="Y243" s="32">
        <f>('2a) logm_x(t)'!DN14-'2a) logm_x(t)'!DM14-'2a)answer'!$I14)/$CP$121</f>
        <v>-0.5790582755293866</v>
      </c>
      <c r="Z243" s="32">
        <f>('2a) logm_x(t)'!DO14-'2a) logm_x(t)'!DN14-'2a)answer'!$I14)/$CP$121</f>
        <v>0.91464688214973933</v>
      </c>
      <c r="AA243" s="32">
        <f>('2a) logm_x(t)'!DP14-'2a) logm_x(t)'!DO14-'2a)answer'!$I14)/$CP$121</f>
        <v>-1.783617452835174</v>
      </c>
      <c r="AB243" s="32">
        <f>('2a) logm_x(t)'!DQ14-'2a) logm_x(t)'!DP14-'2a)answer'!$I14)/$CP$121</f>
        <v>-0.2966760972236091</v>
      </c>
      <c r="AC243" s="32">
        <f>('2a) logm_x(t)'!DR14-'2a) logm_x(t)'!DQ14-'2a)answer'!$I14)/$CP$121</f>
        <v>0.24384139727896151</v>
      </c>
      <c r="AD243" s="32">
        <f>('2a) logm_x(t)'!DS14-'2a) logm_x(t)'!DR14-'2a)answer'!$I14)/$CP$121</f>
        <v>0.10663502894183383</v>
      </c>
      <c r="AE243" s="32">
        <f>('2a) logm_x(t)'!DT14-'2a) logm_x(t)'!DS14-'2a)answer'!$I14)/$CP$121</f>
        <v>1.0502543917294056</v>
      </c>
      <c r="AF243" s="32">
        <f>('2a) logm_x(t)'!DU14-'2a) logm_x(t)'!DT14-'2a)answer'!$I14)/$CP$121</f>
        <v>-0.67153203481005785</v>
      </c>
      <c r="AG243" s="32">
        <f>('2a) logm_x(t)'!DV14-'2a) logm_x(t)'!DU14-'2a)answer'!$I14)/$CP$121</f>
        <v>-0.85450368990904224</v>
      </c>
      <c r="AH243" s="32">
        <f>('2a) logm_x(t)'!DW14-'2a) logm_x(t)'!DV14-'2a)answer'!$I14)/$CP$121</f>
        <v>-9.9142959410113973E-2</v>
      </c>
      <c r="AI243" s="32">
        <f>('2a) logm_x(t)'!DX14-'2a) logm_x(t)'!DW14-'2a)answer'!$I14)/$CP$121</f>
        <v>0.5964561767770955</v>
      </c>
      <c r="AJ243" s="32">
        <f>('2a) logm_x(t)'!DY14-'2a) logm_x(t)'!DX14-'2a)answer'!$I14)/$CP$121</f>
        <v>-9.5606946440583152E-2</v>
      </c>
      <c r="AK243" s="32">
        <f>('2a) logm_x(t)'!DZ14-'2a) logm_x(t)'!DY14-'2a)answer'!$I14)/$CP$121</f>
        <v>1.9896655941967345</v>
      </c>
      <c r="AL243" s="32">
        <f>('2a) logm_x(t)'!EA14-'2a) logm_x(t)'!DZ14-'2a)answer'!$I14)/$CP$121</f>
        <v>-1.6642791381347259</v>
      </c>
      <c r="AM243" s="32">
        <f>('2a) logm_x(t)'!EB14-'2a) logm_x(t)'!EA14-'2a)answer'!$I14)/$CP$121</f>
        <v>1.4366757278692586</v>
      </c>
      <c r="AN243" s="32">
        <f>('2a) logm_x(t)'!EC14-'2a) logm_x(t)'!EB14-'2a)answer'!$I14)/$CP$121</f>
        <v>-2.1600505779178607</v>
      </c>
      <c r="AO243" s="32">
        <f>('2a) logm_x(t)'!ED14-'2a) logm_x(t)'!EC14-'2a)answer'!$I14)/$CP$121</f>
        <v>2.356157171044416</v>
      </c>
      <c r="AP243" s="32">
        <f>('2a) logm_x(t)'!EE14-'2a) logm_x(t)'!ED14-'2a)answer'!$I14)/$CP$121</f>
        <v>-1.6302409142784171</v>
      </c>
      <c r="AQ243" s="32">
        <f>('2a) logm_x(t)'!EF14-'2a) logm_x(t)'!EE14-'2a)answer'!$I14)/$CP$121</f>
        <v>-0.685321937340995</v>
      </c>
      <c r="AR243" s="32">
        <f>('2a) logm_x(t)'!EG14-'2a) logm_x(t)'!EF14-'2a)answer'!$I14)/$CP$121</f>
        <v>1.8224817913372335</v>
      </c>
      <c r="AS243" s="32">
        <f>('2a) logm_x(t)'!EH14-'2a) logm_x(t)'!EG14-'2a)answer'!$I14)/$CP$121</f>
        <v>-1.0633064023197458</v>
      </c>
      <c r="AT243" s="32">
        <f>('2a) logm_x(t)'!EI14-'2a) logm_x(t)'!EH14-'2a)answer'!$I14)/$CP$121</f>
        <v>-2.0824251574584616</v>
      </c>
      <c r="AU243" s="32">
        <f>('2a) logm_x(t)'!EJ14-'2a) logm_x(t)'!EI14-'2a)answer'!$I14)/$CP$121</f>
        <v>2.8283122309479976</v>
      </c>
      <c r="AV243" s="32">
        <f>('2a) logm_x(t)'!EK14-'2a) logm_x(t)'!EJ14-'2a)answer'!$I14)/$CP$121</f>
        <v>0.4876376636978656</v>
      </c>
      <c r="AW243" s="32">
        <f>('2a) logm_x(t)'!EL14-'2a) logm_x(t)'!EK14-'2a)answer'!$I14)/$CP$121</f>
        <v>-1.8753426976061085</v>
      </c>
      <c r="AX243" s="32">
        <f>('2a) logm_x(t)'!EM14-'2a) logm_x(t)'!EL14-'2a)answer'!$I14)/$CP$121</f>
        <v>1.1460602358959988</v>
      </c>
      <c r="AY243" s="32">
        <f>('2a) logm_x(t)'!EN14-'2a) logm_x(t)'!EM14-'2a)answer'!$I14)/$CP$121</f>
        <v>1.2722363970609851</v>
      </c>
      <c r="AZ243" s="32">
        <f>('2a) logm_x(t)'!EO14-'2a) logm_x(t)'!EN14-'2a)answer'!$I14)/$CP$121</f>
        <v>-3.4753104357607709</v>
      </c>
      <c r="BA243" s="32">
        <f>('2a) logm_x(t)'!EP14-'2a) logm_x(t)'!EO14-'2a)answer'!$I14)/$CP$121</f>
        <v>2.074254555082959</v>
      </c>
      <c r="BB243" s="32">
        <f>('2a) logm_x(t)'!EQ14-'2a) logm_x(t)'!EP14-'2a)answer'!$I14)/$CP$121</f>
        <v>0.85709732899383495</v>
      </c>
      <c r="BC243" s="32">
        <f>('2a) logm_x(t)'!ER14-'2a) logm_x(t)'!EQ14-'2a)answer'!$I14)/$CP$121</f>
        <v>1.5546736737524345</v>
      </c>
      <c r="BD243" s="32">
        <f>('2a) logm_x(t)'!ES14-'2a) logm_x(t)'!ER14-'2a)answer'!$I14)/$CP$121</f>
        <v>9.4427920519295997E-3</v>
      </c>
      <c r="BE243" s="32">
        <f>('2a) logm_x(t)'!ET14-'2a) logm_x(t)'!ES14-'2a)answer'!$I14)/$CP$121</f>
        <v>-0.52315239610086217</v>
      </c>
      <c r="BF243" s="32">
        <f>('2a) logm_x(t)'!EU14-'2a) logm_x(t)'!ET14-'2a)answer'!$I14)/$CP$121</f>
        <v>-3.3749141070935837</v>
      </c>
      <c r="BG243" s="32">
        <f>('2a) logm_x(t)'!EV14-'2a) logm_x(t)'!EU14-'2a)answer'!$I14)/$CP$121</f>
        <v>4.6588894518248942</v>
      </c>
      <c r="BH243" s="32">
        <f>('2a) logm_x(t)'!EW14-'2a) logm_x(t)'!EV14-'2a)answer'!$I14)/$CP$121</f>
        <v>-2.4481306458987815</v>
      </c>
      <c r="BI243" s="32">
        <f>('2a) logm_x(t)'!EX14-'2a) logm_x(t)'!EW14-'2a)answer'!$I14)/$CP$121</f>
        <v>-0.97840205329555952</v>
      </c>
      <c r="BJ243" s="32">
        <f>('2a) logm_x(t)'!EY14-'2a) logm_x(t)'!EX14-'2a)answer'!$I14)/$CP$121</f>
        <v>0.69256355478563436</v>
      </c>
      <c r="BK243" s="32">
        <f>('2a) logm_x(t)'!EZ14-'2a) logm_x(t)'!EY14-'2a)answer'!$I14)/$CP$121</f>
        <v>2.3936294947545877</v>
      </c>
      <c r="BL243" s="32">
        <f>('2a) logm_x(t)'!FA14-'2a) logm_x(t)'!EZ14-'2a)answer'!$I14)/$CP$121</f>
        <v>-2.3185793710539766</v>
      </c>
      <c r="BM243" s="32">
        <f>('2a) logm_x(t)'!FB14-'2a) logm_x(t)'!FA14-'2a)answer'!$I14)/$CP$121</f>
        <v>2.5174834104274009</v>
      </c>
      <c r="BN243" s="32">
        <f>('2a) logm_x(t)'!FC14-'2a) logm_x(t)'!FB14-'2a)answer'!$I14)/$CP$121</f>
        <v>-0.7694771967707974</v>
      </c>
      <c r="BO243" s="32">
        <f>('2a) logm_x(t)'!FD14-'2a) logm_x(t)'!FC14-'2a)answer'!$I14)/$CP$121</f>
        <v>-4.5374095339424931</v>
      </c>
      <c r="BP243" s="32">
        <f>('2a) logm_x(t)'!FE14-'2a) logm_x(t)'!FD14-'2a)answer'!$I14)/$CP$121</f>
        <v>2.2802099539776433</v>
      </c>
      <c r="BQ243" s="32">
        <f>('2a) logm_x(t)'!FF14-'2a) logm_x(t)'!FE14-'2a)answer'!$I14)/$CP$121</f>
        <v>3.0186605337055221</v>
      </c>
      <c r="BR243" s="32">
        <f>('2a) logm_x(t)'!FG14-'2a) logm_x(t)'!FF14-'2a)answer'!$I14)/$CP$121</f>
        <v>-0.53487620009829184</v>
      </c>
      <c r="BS243" s="32">
        <f>('2a) logm_x(t)'!FH14-'2a) logm_x(t)'!FG14-'2a)answer'!$I14)/$CP$121</f>
        <v>-2.3216532130044278</v>
      </c>
      <c r="BT243" s="32">
        <f>('2a) logm_x(t)'!FI14-'2a) logm_x(t)'!FH14-'2a)answer'!$I14)/$CP$121</f>
        <v>-1.1667789243935196</v>
      </c>
      <c r="BU243" s="32">
        <f>('2a) logm_x(t)'!FJ14-'2a) logm_x(t)'!FI14-'2a)answer'!$I14)/$CP$121</f>
        <v>1.0064868349540301</v>
      </c>
      <c r="BV243" s="32">
        <f>('2a) logm_x(t)'!FK14-'2a) logm_x(t)'!FJ14-'2a)answer'!$I14)/$CP$121</f>
        <v>2.5876668146393853</v>
      </c>
      <c r="BW243" s="32">
        <f>('2a) logm_x(t)'!FL14-'2a) logm_x(t)'!FK14-'2a)answer'!$I14)/$CP$121</f>
        <v>-0.80235512259565145</v>
      </c>
      <c r="BX243" s="32">
        <f>('2a) logm_x(t)'!FM14-'2a) logm_x(t)'!FL14-'2a)answer'!$I14)/$CP$121</f>
        <v>2.2260095839619747</v>
      </c>
      <c r="BY243" s="32">
        <f>('2a) logm_x(t)'!FN14-'2a) logm_x(t)'!FM14-'2a)answer'!$I14)/$CP$121</f>
        <v>0.66666295276998033</v>
      </c>
      <c r="BZ243" s="32">
        <f>('2a) logm_x(t)'!FO14-'2a) logm_x(t)'!FN14-'2a)answer'!$I14)/$CP$121</f>
        <v>-1.5699273209505344</v>
      </c>
      <c r="CA243" s="32">
        <f>('2a) logm_x(t)'!FP14-'2a) logm_x(t)'!FO14-'2a)answer'!$I14)/$CP$121</f>
        <v>-1.5725159630273593</v>
      </c>
      <c r="CB243" s="32">
        <f>('2a) logm_x(t)'!FQ14-'2a) logm_x(t)'!FP14-'2a)answer'!$I14)/$CP$121</f>
        <v>1.5354013752449565</v>
      </c>
      <c r="CC243" s="32">
        <f>('2a) logm_x(t)'!FR14-'2a) logm_x(t)'!FQ14-'2a)answer'!$I14)/$CP$121</f>
        <v>-0.35123300701344878</v>
      </c>
      <c r="CD243" s="32">
        <f>('2a) logm_x(t)'!FS14-'2a) logm_x(t)'!FR14-'2a)answer'!$I14)/$CP$121</f>
        <v>0.86020763338084771</v>
      </c>
      <c r="CE243" s="32">
        <f>('2a) logm_x(t)'!FT14-'2a) logm_x(t)'!FS14-'2a)answer'!$I14)/$CP$121</f>
        <v>-1.7625436828949508</v>
      </c>
      <c r="CF243" s="32">
        <f>('2a) logm_x(t)'!FU14-'2a) logm_x(t)'!FT14-'2a)answer'!$I14)/$CP$121</f>
        <v>2.2777176578843319</v>
      </c>
      <c r="CG243" s="32">
        <f>('2a) logm_x(t)'!FV14-'2a) logm_x(t)'!FU14-'2a)answer'!$I14)/$CP$121</f>
        <v>-4.7497250070243382</v>
      </c>
      <c r="CH243" s="32">
        <f>('2a) logm_x(t)'!FW14-'2a) logm_x(t)'!FV14-'2a)answer'!$I14)/$CP$121</f>
        <v>4.6620861747151263</v>
      </c>
      <c r="CI243" s="32">
        <f>('2a) logm_x(t)'!FX14-'2a) logm_x(t)'!FW14-'2a)answer'!$I14)/$CP$121</f>
        <v>-2.0102899457808352</v>
      </c>
      <c r="CJ243" s="32">
        <f>('2a) logm_x(t)'!FY14-'2a) logm_x(t)'!FX14-'2a)answer'!$I14)/$CP$121</f>
        <v>-1.8812694858412851</v>
      </c>
      <c r="CK243" s="32">
        <f>('2a) logm_x(t)'!FZ14-'2a) logm_x(t)'!FY14-'2a)answer'!$I14)/$CP$121</f>
        <v>-2.9875620229625204</v>
      </c>
      <c r="CL243" s="32">
        <f>('2a) logm_x(t)'!GA14-'2a) logm_x(t)'!FZ14-'2a)answer'!$I14)/$CP$121</f>
        <v>8.5078142855909888</v>
      </c>
      <c r="CM243" s="32">
        <f>('2a) logm_x(t)'!GB14-'2a) logm_x(t)'!GA14-'2a)answer'!$I14)/$CP$121</f>
        <v>-4.7501706793215179</v>
      </c>
      <c r="CN243" s="32">
        <f>('2a) logm_x(t)'!GC14-'2a) logm_x(t)'!GB14-'2a)answer'!$I14)/$CP$121</f>
        <v>-2.9855198902580762</v>
      </c>
    </row>
    <row r="244" spans="1:92" x14ac:dyDescent="0.25">
      <c r="A244" s="31">
        <f t="shared" si="13"/>
        <v>12</v>
      </c>
      <c r="C244" s="32">
        <f>('2a) logm_x(t)'!CR15-'2a) logm_x(t)'!CQ15-'2a)answer'!$I15)/$CP$121</f>
        <v>-0.68659673579689429</v>
      </c>
      <c r="D244" s="32">
        <f>('2a) logm_x(t)'!CS15-'2a) logm_x(t)'!CR15-'2a)answer'!$I15)/$CP$121</f>
        <v>2.7517962709574815</v>
      </c>
      <c r="E244" s="32">
        <f>('2a) logm_x(t)'!CT15-'2a) logm_x(t)'!CS15-'2a)answer'!$I15)/$CP$121</f>
        <v>-2.853997133460016</v>
      </c>
      <c r="F244" s="32">
        <f>('2a) logm_x(t)'!CU15-'2a) logm_x(t)'!CT15-'2a)answer'!$I15)/$CP$121</f>
        <v>5.5552305626719332E-2</v>
      </c>
      <c r="G244" s="32">
        <f>('2a) logm_x(t)'!CV15-'2a) logm_x(t)'!CU15-'2a)answer'!$I15)/$CP$121</f>
        <v>0.61227610281465383</v>
      </c>
      <c r="H244" s="32">
        <f>('2a) logm_x(t)'!CW15-'2a) logm_x(t)'!CV15-'2a)answer'!$I15)/$CP$121</f>
        <v>0.88315102469393303</v>
      </c>
      <c r="I244" s="32">
        <f>('2a) logm_x(t)'!CX15-'2a) logm_x(t)'!CW15-'2a)answer'!$I15)/$CP$121</f>
        <v>-0.86097806500253304</v>
      </c>
      <c r="J244" s="32">
        <f>('2a) logm_x(t)'!CY15-'2a) logm_x(t)'!CX15-'2a)answer'!$I15)/$CP$121</f>
        <v>0.98548938470621894</v>
      </c>
      <c r="K244" s="32">
        <f>('2a) logm_x(t)'!CZ15-'2a) logm_x(t)'!CY15-'2a)answer'!$I15)/$CP$121</f>
        <v>-1.2466662938258897</v>
      </c>
      <c r="L244" s="32">
        <f>('2a) logm_x(t)'!DA15-'2a) logm_x(t)'!CZ15-'2a)answer'!$I15)/$CP$121</f>
        <v>-0.14216914213071102</v>
      </c>
      <c r="M244" s="32">
        <f>('2a) logm_x(t)'!DB15-'2a) logm_x(t)'!DA15-'2a)answer'!$I15)/$CP$121</f>
        <v>0.67401769158966451</v>
      </c>
      <c r="N244" s="32">
        <f>('2a) logm_x(t)'!DC15-'2a) logm_x(t)'!DB15-'2a)answer'!$I15)/$CP$121</f>
        <v>0.25802125399965875</v>
      </c>
      <c r="O244" s="32">
        <f>('2a) logm_x(t)'!DD15-'2a) logm_x(t)'!DC15-'2a)answer'!$I15)/$CP$121</f>
        <v>1.2873908704290362</v>
      </c>
      <c r="P244" s="32">
        <f>('2a) logm_x(t)'!DE15-'2a) logm_x(t)'!DD15-'2a)answer'!$I15)/$CP$121</f>
        <v>-0.77382366995742591</v>
      </c>
      <c r="Q244" s="32">
        <f>('2a) logm_x(t)'!DF15-'2a) logm_x(t)'!DE15-'2a)answer'!$I15)/$CP$121</f>
        <v>0.26840026915415893</v>
      </c>
      <c r="R244" s="32">
        <f>('2a) logm_x(t)'!DG15-'2a) logm_x(t)'!DF15-'2a)answer'!$I15)/$CP$121</f>
        <v>-1.2953411174950662</v>
      </c>
      <c r="S244" s="32">
        <f>('2a) logm_x(t)'!DH15-'2a) logm_x(t)'!DG15-'2a)answer'!$I15)/$CP$121</f>
        <v>1.2134125347780651</v>
      </c>
      <c r="T244" s="32">
        <f>('2a) logm_x(t)'!DI15-'2a) logm_x(t)'!DH15-'2a)answer'!$I15)/$CP$121</f>
        <v>-6.8708544329696114E-2</v>
      </c>
      <c r="U244" s="32">
        <f>('2a) logm_x(t)'!DJ15-'2a) logm_x(t)'!DI15-'2a)answer'!$I15)/$CP$121</f>
        <v>-0.43564119041502125</v>
      </c>
      <c r="V244" s="32">
        <f>('2a) logm_x(t)'!DK15-'2a) logm_x(t)'!DJ15-'2a)answer'!$I15)/$CP$121</f>
        <v>-0.80644792163628487</v>
      </c>
      <c r="W244" s="32">
        <f>('2a) logm_x(t)'!DL15-'2a) logm_x(t)'!DK15-'2a)answer'!$I15)/$CP$121</f>
        <v>-4.2161802220003021E-2</v>
      </c>
      <c r="X244" s="32">
        <f>('2a) logm_x(t)'!DM15-'2a) logm_x(t)'!DL15-'2a)answer'!$I15)/$CP$121</f>
        <v>2.5584131981580165</v>
      </c>
      <c r="Y244" s="32">
        <f>('2a) logm_x(t)'!DN15-'2a) logm_x(t)'!DM15-'2a)answer'!$I15)/$CP$121</f>
        <v>-0.97100275816923975</v>
      </c>
      <c r="Z244" s="32">
        <f>('2a) logm_x(t)'!DO15-'2a) logm_x(t)'!DN15-'2a)answer'!$I15)/$CP$121</f>
        <v>0.92378520963715882</v>
      </c>
      <c r="AA244" s="32">
        <f>('2a) logm_x(t)'!DP15-'2a) logm_x(t)'!DO15-'2a)answer'!$I15)/$CP$121</f>
        <v>-0.96129473625587591</v>
      </c>
      <c r="AB244" s="32">
        <f>('2a) logm_x(t)'!DQ15-'2a) logm_x(t)'!DP15-'2a)answer'!$I15)/$CP$121</f>
        <v>-2.7183502538855611</v>
      </c>
      <c r="AC244" s="32">
        <f>('2a) logm_x(t)'!DR15-'2a) logm_x(t)'!DQ15-'2a)answer'!$I15)/$CP$121</f>
        <v>1.3968487382015959</v>
      </c>
      <c r="AD244" s="32">
        <f>('2a) logm_x(t)'!DS15-'2a) logm_x(t)'!DR15-'2a)answer'!$I15)/$CP$121</f>
        <v>-1.5378269470392465</v>
      </c>
      <c r="AE244" s="32">
        <f>('2a) logm_x(t)'!DT15-'2a) logm_x(t)'!DS15-'2a)answer'!$I15)/$CP$121</f>
        <v>0.17552982349497478</v>
      </c>
      <c r="AF244" s="32">
        <f>('2a) logm_x(t)'!DU15-'2a) logm_x(t)'!DT15-'2a)answer'!$I15)/$CP$121</f>
        <v>1.6353067901007761</v>
      </c>
      <c r="AG244" s="32">
        <f>('2a) logm_x(t)'!DV15-'2a) logm_x(t)'!DU15-'2a)answer'!$I15)/$CP$121</f>
        <v>-1.1235781454696516</v>
      </c>
      <c r="AH244" s="32">
        <f>('2a) logm_x(t)'!DW15-'2a) logm_x(t)'!DV15-'2a)answer'!$I15)/$CP$121</f>
        <v>-1.0482649386706084</v>
      </c>
      <c r="AI244" s="32">
        <f>('2a) logm_x(t)'!DX15-'2a) logm_x(t)'!DW15-'2a)answer'!$I15)/$CP$121</f>
        <v>1.5421001315296154</v>
      </c>
      <c r="AJ244" s="32">
        <f>('2a) logm_x(t)'!DY15-'2a) logm_x(t)'!DX15-'2a)answer'!$I15)/$CP$121</f>
        <v>-1.5986166707500959</v>
      </c>
      <c r="AK244" s="32">
        <f>('2a) logm_x(t)'!DZ15-'2a) logm_x(t)'!DY15-'2a)answer'!$I15)/$CP$121</f>
        <v>2.3986618654521643</v>
      </c>
      <c r="AL244" s="32">
        <f>('2a) logm_x(t)'!EA15-'2a) logm_x(t)'!DZ15-'2a)answer'!$I15)/$CP$121</f>
        <v>-2.0495412830106803</v>
      </c>
      <c r="AM244" s="32">
        <f>('2a) logm_x(t)'!EB15-'2a) logm_x(t)'!EA15-'2a)answer'!$I15)/$CP$121</f>
        <v>-0.25556702552487714</v>
      </c>
      <c r="AN244" s="32">
        <f>('2a) logm_x(t)'!EC15-'2a) logm_x(t)'!EB15-'2a)answer'!$I15)/$CP$121</f>
        <v>1.0016253684740624</v>
      </c>
      <c r="AO244" s="32">
        <f>('2a) logm_x(t)'!ED15-'2a) logm_x(t)'!EC15-'2a)answer'!$I15)/$CP$121</f>
        <v>-0.87118119363102564</v>
      </c>
      <c r="AP244" s="32">
        <f>('2a) logm_x(t)'!EE15-'2a) logm_x(t)'!ED15-'2a)answer'!$I15)/$CP$121</f>
        <v>0.17053460633373979</v>
      </c>
      <c r="AQ244" s="32">
        <f>('2a) logm_x(t)'!EF15-'2a) logm_x(t)'!EE15-'2a)answer'!$I15)/$CP$121</f>
        <v>-0.29379402296320412</v>
      </c>
      <c r="AR244" s="32">
        <f>('2a) logm_x(t)'!EG15-'2a) logm_x(t)'!EF15-'2a)answer'!$I15)/$CP$121</f>
        <v>-1.1813049386796211</v>
      </c>
      <c r="AS244" s="32">
        <f>('2a) logm_x(t)'!EH15-'2a) logm_x(t)'!EG15-'2a)answer'!$I15)/$CP$121</f>
        <v>2.0018077263804197</v>
      </c>
      <c r="AT244" s="32">
        <f>('2a) logm_x(t)'!EI15-'2a) logm_x(t)'!EH15-'2a)answer'!$I15)/$CP$121</f>
        <v>-0.29846901581627866</v>
      </c>
      <c r="AU244" s="32">
        <f>('2a) logm_x(t)'!EJ15-'2a) logm_x(t)'!EI15-'2a)answer'!$I15)/$CP$121</f>
        <v>-2.9094414391668906</v>
      </c>
      <c r="AV244" s="32">
        <f>('2a) logm_x(t)'!EK15-'2a) logm_x(t)'!EJ15-'2a)answer'!$I15)/$CP$121</f>
        <v>4.3768778279244707</v>
      </c>
      <c r="AW244" s="32">
        <f>('2a) logm_x(t)'!EL15-'2a) logm_x(t)'!EK15-'2a)answer'!$I15)/$CP$121</f>
        <v>0.57786938758683615</v>
      </c>
      <c r="AX244" s="32">
        <f>('2a) logm_x(t)'!EM15-'2a) logm_x(t)'!EL15-'2a)answer'!$I15)/$CP$121</f>
        <v>-2.1141789206608985</v>
      </c>
      <c r="AY244" s="32">
        <f>('2a) logm_x(t)'!EN15-'2a) logm_x(t)'!EM15-'2a)answer'!$I15)/$CP$121</f>
        <v>0.95266675087623798</v>
      </c>
      <c r="AZ244" s="32">
        <f>('2a) logm_x(t)'!EO15-'2a) logm_x(t)'!EN15-'2a)answer'!$I15)/$CP$121</f>
        <v>-1.8153891875652692</v>
      </c>
      <c r="BA244" s="32">
        <f>('2a) logm_x(t)'!EP15-'2a) logm_x(t)'!EO15-'2a)answer'!$I15)/$CP$121</f>
        <v>0.49325741845903787</v>
      </c>
      <c r="BB244" s="32">
        <f>('2a) logm_x(t)'!EQ15-'2a) logm_x(t)'!EP15-'2a)answer'!$I15)/$CP$121</f>
        <v>2.0776578994120722</v>
      </c>
      <c r="BC244" s="32">
        <f>('2a) logm_x(t)'!ER15-'2a) logm_x(t)'!EQ15-'2a)answer'!$I15)/$CP$121</f>
        <v>-1.1263163165844554</v>
      </c>
      <c r="BD244" s="32">
        <f>('2a) logm_x(t)'!ES15-'2a) logm_x(t)'!ER15-'2a)answer'!$I15)/$CP$121</f>
        <v>-0.76210568906272624</v>
      </c>
      <c r="BE244" s="32">
        <f>('2a) logm_x(t)'!ET15-'2a) logm_x(t)'!ES15-'2a)answer'!$I15)/$CP$121</f>
        <v>0.1751109782460844</v>
      </c>
      <c r="BF244" s="32">
        <f>('2a) logm_x(t)'!EU15-'2a) logm_x(t)'!ET15-'2a)answer'!$I15)/$CP$121</f>
        <v>1.6510909758608074</v>
      </c>
      <c r="BG244" s="32">
        <f>('2a) logm_x(t)'!EV15-'2a) logm_x(t)'!EU15-'2a)answer'!$I15)/$CP$121</f>
        <v>-0.3748185766449818</v>
      </c>
      <c r="BH244" s="32">
        <f>('2a) logm_x(t)'!EW15-'2a) logm_x(t)'!EV15-'2a)answer'!$I15)/$CP$121</f>
        <v>-2.7009228875013744</v>
      </c>
      <c r="BI244" s="32">
        <f>('2a) logm_x(t)'!EX15-'2a) logm_x(t)'!EW15-'2a)answer'!$I15)/$CP$121</f>
        <v>-1.3572275214965499</v>
      </c>
      <c r="BJ244" s="32">
        <f>('2a) logm_x(t)'!EY15-'2a) logm_x(t)'!EX15-'2a)answer'!$I15)/$CP$121</f>
        <v>3.6450935837971445</v>
      </c>
      <c r="BK244" s="32">
        <f>('2a) logm_x(t)'!EZ15-'2a) logm_x(t)'!EY15-'2a)answer'!$I15)/$CP$121</f>
        <v>0.81269688067917545</v>
      </c>
      <c r="BL244" s="32">
        <f>('2a) logm_x(t)'!FA15-'2a) logm_x(t)'!EZ15-'2a)answer'!$I15)/$CP$121</f>
        <v>-1.9610502593578503</v>
      </c>
      <c r="BM244" s="32">
        <f>('2a) logm_x(t)'!FB15-'2a) logm_x(t)'!FA15-'2a)answer'!$I15)/$CP$121</f>
        <v>0.96751809603772843</v>
      </c>
      <c r="BN244" s="32">
        <f>('2a) logm_x(t)'!FC15-'2a) logm_x(t)'!FB15-'2a)answer'!$I15)/$CP$121</f>
        <v>-1.5213188870568428</v>
      </c>
      <c r="BO244" s="32">
        <f>('2a) logm_x(t)'!FD15-'2a) logm_x(t)'!FC15-'2a)answer'!$I15)/$CP$121</f>
        <v>1.4870927833599343</v>
      </c>
      <c r="BP244" s="32">
        <f>('2a) logm_x(t)'!FE15-'2a) logm_x(t)'!FD15-'2a)answer'!$I15)/$CP$121</f>
        <v>-0.66995843322884618</v>
      </c>
      <c r="BQ244" s="32">
        <f>('2a) logm_x(t)'!FF15-'2a) logm_x(t)'!FE15-'2a)answer'!$I15)/$CP$121</f>
        <v>-0.80441664743437846</v>
      </c>
      <c r="BR244" s="32">
        <f>('2a) logm_x(t)'!FG15-'2a) logm_x(t)'!FF15-'2a)answer'!$I15)/$CP$121</f>
        <v>-1.6471612163740665</v>
      </c>
      <c r="BS244" s="32">
        <f>('2a) logm_x(t)'!FH15-'2a) logm_x(t)'!FG15-'2a)answer'!$I15)/$CP$121</f>
        <v>1.4469903250197826</v>
      </c>
      <c r="BT244" s="32">
        <f>('2a) logm_x(t)'!FI15-'2a) logm_x(t)'!FH15-'2a)answer'!$I15)/$CP$121</f>
        <v>-0.43529848009582844</v>
      </c>
      <c r="BU244" s="32">
        <f>('2a) logm_x(t)'!FJ15-'2a) logm_x(t)'!FI15-'2a)answer'!$I15)/$CP$121</f>
        <v>2.3151478739389968</v>
      </c>
      <c r="BV244" s="32">
        <f>('2a) logm_x(t)'!FK15-'2a) logm_x(t)'!FJ15-'2a)answer'!$I15)/$CP$121</f>
        <v>-0.29797197420910787</v>
      </c>
      <c r="BW244" s="32">
        <f>('2a) logm_x(t)'!FL15-'2a) logm_x(t)'!FK15-'2a)answer'!$I15)/$CP$121</f>
        <v>1.8817771367301575</v>
      </c>
      <c r="BX244" s="32">
        <f>('2a) logm_x(t)'!FM15-'2a) logm_x(t)'!FL15-'2a)answer'!$I15)/$CP$121</f>
        <v>0.8828749547870185</v>
      </c>
      <c r="BY244" s="32">
        <f>('2a) logm_x(t)'!FN15-'2a) logm_x(t)'!FM15-'2a)answer'!$I15)/$CP$121</f>
        <v>-0.52959973610085309</v>
      </c>
      <c r="BZ244" s="32">
        <f>('2a) logm_x(t)'!FO15-'2a) logm_x(t)'!FN15-'2a)answer'!$I15)/$CP$121</f>
        <v>-2.035323607168114</v>
      </c>
      <c r="CA244" s="32">
        <f>('2a) logm_x(t)'!FP15-'2a) logm_x(t)'!FO15-'2a)answer'!$I15)/$CP$121</f>
        <v>-0.37855867982623548</v>
      </c>
      <c r="CB244" s="32">
        <f>('2a) logm_x(t)'!FQ15-'2a) logm_x(t)'!FP15-'2a)answer'!$I15)/$CP$121</f>
        <v>-0.42415857610739838</v>
      </c>
      <c r="CC244" s="32">
        <f>('2a) logm_x(t)'!FR15-'2a) logm_x(t)'!FQ15-'2a)answer'!$I15)/$CP$121</f>
        <v>3.5434428966580174</v>
      </c>
      <c r="CD244" s="32">
        <f>('2a) logm_x(t)'!FS15-'2a) logm_x(t)'!FR15-'2a)answer'!$I15)/$CP$121</f>
        <v>-2.5895273653097703</v>
      </c>
      <c r="CE244" s="32">
        <f>('2a) logm_x(t)'!FT15-'2a) logm_x(t)'!FS15-'2a)answer'!$I15)/$CP$121</f>
        <v>-2.6908246911490292</v>
      </c>
      <c r="CF244" s="32">
        <f>('2a) logm_x(t)'!FU15-'2a) logm_x(t)'!FT15-'2a)answer'!$I15)/$CP$121</f>
        <v>2.4404599615642053</v>
      </c>
      <c r="CG244" s="32">
        <f>('2a) logm_x(t)'!FV15-'2a) logm_x(t)'!FU15-'2a)answer'!$I15)/$CP$121</f>
        <v>1.3343274037707016</v>
      </c>
      <c r="CH244" s="32">
        <f>('2a) logm_x(t)'!FW15-'2a) logm_x(t)'!FV15-'2a)answer'!$I15)/$CP$121</f>
        <v>-8.6223946078748313</v>
      </c>
      <c r="CI244" s="32">
        <f>('2a) logm_x(t)'!FX15-'2a) logm_x(t)'!FW15-'2a)answer'!$I15)/$CP$121</f>
        <v>6.4026154122210324</v>
      </c>
      <c r="CJ244" s="32">
        <f>('2a) logm_x(t)'!FY15-'2a) logm_x(t)'!FX15-'2a)answer'!$I15)/$CP$121</f>
        <v>0.92301555373162103</v>
      </c>
      <c r="CK244" s="32">
        <f>('2a) logm_x(t)'!FZ15-'2a) logm_x(t)'!FY15-'2a)answer'!$I15)/$CP$121</f>
        <v>1.4502047499524826</v>
      </c>
      <c r="CL244" s="32">
        <f>('2a) logm_x(t)'!GA15-'2a) logm_x(t)'!FZ15-'2a)answer'!$I15)/$CP$121</f>
        <v>-0.42761070126782696</v>
      </c>
      <c r="CM244" s="32">
        <f>('2a) logm_x(t)'!GB15-'2a) logm_x(t)'!GA15-'2a)answer'!$I15)/$CP$121</f>
        <v>-2.0888407123134236</v>
      </c>
      <c r="CN244" s="32">
        <f>('2a) logm_x(t)'!GC15-'2a) logm_x(t)'!GB15-'2a)answer'!$I15)/$CP$121</f>
        <v>1.7738286425671417</v>
      </c>
    </row>
    <row r="245" spans="1:92" x14ac:dyDescent="0.25">
      <c r="A245" s="31">
        <f t="shared" si="13"/>
        <v>13</v>
      </c>
      <c r="C245" s="32">
        <f>('2a) logm_x(t)'!CR16-'2a) logm_x(t)'!CQ16-'2a)answer'!$I16)/$CP$121</f>
        <v>-1.3146467753104663</v>
      </c>
      <c r="D245" s="32">
        <f>('2a) logm_x(t)'!CS16-'2a) logm_x(t)'!CR16-'2a)answer'!$I16)/$CP$121</f>
        <v>-0.24298389820769872</v>
      </c>
      <c r="E245" s="32">
        <f>('2a) logm_x(t)'!CT16-'2a) logm_x(t)'!CS16-'2a)answer'!$I16)/$CP$121</f>
        <v>-0.1661953351026719</v>
      </c>
      <c r="F245" s="32">
        <f>('2a) logm_x(t)'!CU16-'2a) logm_x(t)'!CT16-'2a)answer'!$I16)/$CP$121</f>
        <v>0.55382862578405945</v>
      </c>
      <c r="G245" s="32">
        <f>('2a) logm_x(t)'!CV16-'2a) logm_x(t)'!CU16-'2a)answer'!$I16)/$CP$121</f>
        <v>0.86841213479126145</v>
      </c>
      <c r="H245" s="32">
        <f>('2a) logm_x(t)'!CW16-'2a) logm_x(t)'!CV16-'2a)answer'!$I16)/$CP$121</f>
        <v>-0.52429969111144681</v>
      </c>
      <c r="I245" s="32">
        <f>('2a) logm_x(t)'!CX16-'2a) logm_x(t)'!CW16-'2a)answer'!$I16)/$CP$121</f>
        <v>0.45782042515425592</v>
      </c>
      <c r="J245" s="32">
        <f>('2a) logm_x(t)'!CY16-'2a) logm_x(t)'!CX16-'2a)answer'!$I16)/$CP$121</f>
        <v>-0.10474802202228764</v>
      </c>
      <c r="K245" s="32">
        <f>('2a) logm_x(t)'!CZ16-'2a) logm_x(t)'!CY16-'2a)answer'!$I16)/$CP$121</f>
        <v>-1.1493624034268826</v>
      </c>
      <c r="L245" s="32">
        <f>('2a) logm_x(t)'!DA16-'2a) logm_x(t)'!CZ16-'2a)answer'!$I16)/$CP$121</f>
        <v>0.12667269518076651</v>
      </c>
      <c r="M245" s="32">
        <f>('2a) logm_x(t)'!DB16-'2a) logm_x(t)'!DA16-'2a)answer'!$I16)/$CP$121</f>
        <v>0.74178630503131748</v>
      </c>
      <c r="N245" s="32">
        <f>('2a) logm_x(t)'!DC16-'2a) logm_x(t)'!DB16-'2a)answer'!$I16)/$CP$121</f>
        <v>4.4564838600842316E-2</v>
      </c>
      <c r="O245" s="32">
        <f>('2a) logm_x(t)'!DD16-'2a) logm_x(t)'!DC16-'2a)answer'!$I16)/$CP$121</f>
        <v>1.0163804545138637</v>
      </c>
      <c r="P245" s="32">
        <f>('2a) logm_x(t)'!DE16-'2a) logm_x(t)'!DD16-'2a)answer'!$I16)/$CP$121</f>
        <v>-1.6163274402003314</v>
      </c>
      <c r="Q245" s="32">
        <f>('2a) logm_x(t)'!DF16-'2a) logm_x(t)'!DE16-'2a)answer'!$I16)/$CP$121</f>
        <v>1.6444553358385168</v>
      </c>
      <c r="R245" s="32">
        <f>('2a) logm_x(t)'!DG16-'2a) logm_x(t)'!DF16-'2a)answer'!$I16)/$CP$121</f>
        <v>0.76856080686724759</v>
      </c>
      <c r="S245" s="32">
        <f>('2a) logm_x(t)'!DH16-'2a) logm_x(t)'!DG16-'2a)answer'!$I16)/$CP$121</f>
        <v>-0.42771067557708514</v>
      </c>
      <c r="T245" s="32">
        <f>('2a) logm_x(t)'!DI16-'2a) logm_x(t)'!DH16-'2a)answer'!$I16)/$CP$121</f>
        <v>-0.48358545123176944</v>
      </c>
      <c r="U245" s="32">
        <f>('2a) logm_x(t)'!DJ16-'2a) logm_x(t)'!DI16-'2a)answer'!$I16)/$CP$121</f>
        <v>-0.56379369722711115</v>
      </c>
      <c r="V245" s="32">
        <f>('2a) logm_x(t)'!DK16-'2a) logm_x(t)'!DJ16-'2a)answer'!$I16)/$CP$121</f>
        <v>0.9622105095806891</v>
      </c>
      <c r="W245" s="32">
        <f>('2a) logm_x(t)'!DL16-'2a) logm_x(t)'!DK16-'2a)answer'!$I16)/$CP$121</f>
        <v>1.4174987269316341</v>
      </c>
      <c r="X245" s="32">
        <f>('2a) logm_x(t)'!DM16-'2a) logm_x(t)'!DL16-'2a)answer'!$I16)/$CP$121</f>
        <v>-0.9554617734755434</v>
      </c>
      <c r="Y245" s="32">
        <f>('2a) logm_x(t)'!DN16-'2a) logm_x(t)'!DM16-'2a)answer'!$I16)/$CP$121</f>
        <v>-2.1052975959187763</v>
      </c>
      <c r="Z245" s="32">
        <f>('2a) logm_x(t)'!DO16-'2a) logm_x(t)'!DN16-'2a)answer'!$I16)/$CP$121</f>
        <v>0.17268594284093394</v>
      </c>
      <c r="AA245" s="32">
        <f>('2a) logm_x(t)'!DP16-'2a) logm_x(t)'!DO16-'2a)answer'!$I16)/$CP$121</f>
        <v>-0.89493204604831944</v>
      </c>
      <c r="AB245" s="32">
        <f>('2a) logm_x(t)'!DQ16-'2a) logm_x(t)'!DP16-'2a)answer'!$I16)/$CP$121</f>
        <v>-0.10276690261138799</v>
      </c>
      <c r="AC245" s="32">
        <f>('2a) logm_x(t)'!DR16-'2a) logm_x(t)'!DQ16-'2a)answer'!$I16)/$CP$121</f>
        <v>-0.3968681723052862</v>
      </c>
      <c r="AD245" s="32">
        <f>('2a) logm_x(t)'!DS16-'2a) logm_x(t)'!DR16-'2a)answer'!$I16)/$CP$121</f>
        <v>0.89625568153521051</v>
      </c>
      <c r="AE245" s="32">
        <f>('2a) logm_x(t)'!DT16-'2a) logm_x(t)'!DS16-'2a)answer'!$I16)/$CP$121</f>
        <v>1.5278923803685924</v>
      </c>
      <c r="AF245" s="32">
        <f>('2a) logm_x(t)'!DU16-'2a) logm_x(t)'!DT16-'2a)answer'!$I16)/$CP$121</f>
        <v>-1.269429924363219</v>
      </c>
      <c r="AG245" s="32">
        <f>('2a) logm_x(t)'!DV16-'2a) logm_x(t)'!DU16-'2a)answer'!$I16)/$CP$121</f>
        <v>-0.24691931295618333</v>
      </c>
      <c r="AH245" s="32">
        <f>('2a) logm_x(t)'!DW16-'2a) logm_x(t)'!DV16-'2a)answer'!$I16)/$CP$121</f>
        <v>-1.1177030794460474</v>
      </c>
      <c r="AI245" s="32">
        <f>('2a) logm_x(t)'!DX16-'2a) logm_x(t)'!DW16-'2a)answer'!$I16)/$CP$121</f>
        <v>-0.79832631272442167</v>
      </c>
      <c r="AJ245" s="32">
        <f>('2a) logm_x(t)'!DY16-'2a) logm_x(t)'!DX16-'2a)answer'!$I16)/$CP$121</f>
        <v>1.8593144185156263</v>
      </c>
      <c r="AK245" s="32">
        <f>('2a) logm_x(t)'!DZ16-'2a) logm_x(t)'!DY16-'2a)answer'!$I16)/$CP$121</f>
        <v>-2.3830849556916323</v>
      </c>
      <c r="AL245" s="32">
        <f>('2a) logm_x(t)'!EA16-'2a) logm_x(t)'!DZ16-'2a)answer'!$I16)/$CP$121</f>
        <v>1.5091096923532188</v>
      </c>
      <c r="AM245" s="32">
        <f>('2a) logm_x(t)'!EB16-'2a) logm_x(t)'!EA16-'2a)answer'!$I16)/$CP$121</f>
        <v>-1.6425080916896766</v>
      </c>
      <c r="AN245" s="32">
        <f>('2a) logm_x(t)'!EC16-'2a) logm_x(t)'!EB16-'2a)answer'!$I16)/$CP$121</f>
        <v>1.6150602977069497</v>
      </c>
      <c r="AO245" s="32">
        <f>('2a) logm_x(t)'!ED16-'2a) logm_x(t)'!EC16-'2a)answer'!$I16)/$CP$121</f>
        <v>-1.228519077608597</v>
      </c>
      <c r="AP245" s="32">
        <f>('2a) logm_x(t)'!EE16-'2a) logm_x(t)'!ED16-'2a)answer'!$I16)/$CP$121</f>
        <v>2.0141918002330765</v>
      </c>
      <c r="AQ245" s="32">
        <f>('2a) logm_x(t)'!EF16-'2a) logm_x(t)'!EE16-'2a)answer'!$I16)/$CP$121</f>
        <v>1.6105645822313923</v>
      </c>
      <c r="AR245" s="32">
        <f>('2a) logm_x(t)'!EG16-'2a) logm_x(t)'!EF16-'2a)answer'!$I16)/$CP$121</f>
        <v>-2.3048421718336813</v>
      </c>
      <c r="AS245" s="32">
        <f>('2a) logm_x(t)'!EH16-'2a) logm_x(t)'!EG16-'2a)answer'!$I16)/$CP$121</f>
        <v>2.9980125947394733</v>
      </c>
      <c r="AT245" s="32">
        <f>('2a) logm_x(t)'!EI16-'2a) logm_x(t)'!EH16-'2a)answer'!$I16)/$CP$121</f>
        <v>-1.3429492977297777</v>
      </c>
      <c r="AU245" s="32">
        <f>('2a) logm_x(t)'!EJ16-'2a) logm_x(t)'!EI16-'2a)answer'!$I16)/$CP$121</f>
        <v>-0.41550414537580099</v>
      </c>
      <c r="AV245" s="32">
        <f>('2a) logm_x(t)'!EK16-'2a) logm_x(t)'!EJ16-'2a)answer'!$I16)/$CP$121</f>
        <v>-3.0498549786620801</v>
      </c>
      <c r="AW245" s="32">
        <f>('2a) logm_x(t)'!EL16-'2a) logm_x(t)'!EK16-'2a)answer'!$I16)/$CP$121</f>
        <v>2.0245319682018184</v>
      </c>
      <c r="AX245" s="32">
        <f>('2a) logm_x(t)'!EM16-'2a) logm_x(t)'!EL16-'2a)answer'!$I16)/$CP$121</f>
        <v>-0.6534654439155746</v>
      </c>
      <c r="AY245" s="32">
        <f>('2a) logm_x(t)'!EN16-'2a) logm_x(t)'!EM16-'2a)answer'!$I16)/$CP$121</f>
        <v>4.4399392027198754</v>
      </c>
      <c r="AZ245" s="32">
        <f>('2a) logm_x(t)'!EO16-'2a) logm_x(t)'!EN16-'2a)answer'!$I16)/$CP$121</f>
        <v>-2.006478414664262</v>
      </c>
      <c r="BA245" s="32">
        <f>('2a) logm_x(t)'!EP16-'2a) logm_x(t)'!EO16-'2a)answer'!$I16)/$CP$121</f>
        <v>0.18423332203602383</v>
      </c>
      <c r="BB245" s="32">
        <f>('2a) logm_x(t)'!EQ16-'2a) logm_x(t)'!EP16-'2a)answer'!$I16)/$CP$121</f>
        <v>-2.1707680224554111</v>
      </c>
      <c r="BC245" s="32">
        <f>('2a) logm_x(t)'!ER16-'2a) logm_x(t)'!EQ16-'2a)answer'!$I16)/$CP$121</f>
        <v>2.327410297088901</v>
      </c>
      <c r="BD245" s="32">
        <f>('2a) logm_x(t)'!ES16-'2a) logm_x(t)'!ER16-'2a)answer'!$I16)/$CP$121</f>
        <v>-1.9514547309524135</v>
      </c>
      <c r="BE245" s="32">
        <f>('2a) logm_x(t)'!ET16-'2a) logm_x(t)'!ES16-'2a)answer'!$I16)/$CP$121</f>
        <v>2.3285792359249955</v>
      </c>
      <c r="BF245" s="32">
        <f>('2a) logm_x(t)'!EU16-'2a) logm_x(t)'!ET16-'2a)answer'!$I16)/$CP$121</f>
        <v>-1.9523403626594114</v>
      </c>
      <c r="BG245" s="32">
        <f>('2a) logm_x(t)'!EV16-'2a) logm_x(t)'!EU16-'2a)answer'!$I16)/$CP$121</f>
        <v>1.8604559480392628</v>
      </c>
      <c r="BH245" s="32">
        <f>('2a) logm_x(t)'!EW16-'2a) logm_x(t)'!EV16-'2a)answer'!$I16)/$CP$121</f>
        <v>-1.4806536070947771</v>
      </c>
      <c r="BI245" s="32">
        <f>('2a) logm_x(t)'!EX16-'2a) logm_x(t)'!EW16-'2a)answer'!$I16)/$CP$121</f>
        <v>1.8568522687036466</v>
      </c>
      <c r="BJ245" s="32">
        <f>('2a) logm_x(t)'!EY16-'2a) logm_x(t)'!EX16-'2a)answer'!$I16)/$CP$121</f>
        <v>-2.5067310000982093</v>
      </c>
      <c r="BK245" s="32">
        <f>('2a) logm_x(t)'!EZ16-'2a) logm_x(t)'!EY16-'2a)answer'!$I16)/$CP$121</f>
        <v>0.55687661099559072</v>
      </c>
      <c r="BL245" s="32">
        <f>('2a) logm_x(t)'!FA16-'2a) logm_x(t)'!EZ16-'2a)answer'!$I16)/$CP$121</f>
        <v>2.0189064515216031</v>
      </c>
      <c r="BM245" s="32">
        <f>('2a) logm_x(t)'!FB16-'2a) logm_x(t)'!FA16-'2a)answer'!$I16)/$CP$121</f>
        <v>-0.96838574504391783</v>
      </c>
      <c r="BN245" s="32">
        <f>('2a) logm_x(t)'!FC16-'2a) logm_x(t)'!FB16-'2a)answer'!$I16)/$CP$121</f>
        <v>-2.5369949290734959</v>
      </c>
      <c r="BO245" s="32">
        <f>('2a) logm_x(t)'!FD16-'2a) logm_x(t)'!FC16-'2a)answer'!$I16)/$CP$121</f>
        <v>2.2519086644604021</v>
      </c>
      <c r="BP245" s="32">
        <f>('2a) logm_x(t)'!FE16-'2a) logm_x(t)'!FD16-'2a)answer'!$I16)/$CP$121</f>
        <v>0.19453799790569329</v>
      </c>
      <c r="BQ245" s="32">
        <f>('2a) logm_x(t)'!FF16-'2a) logm_x(t)'!FE16-'2a)answer'!$I16)/$CP$121</f>
        <v>-1.4049354691334834</v>
      </c>
      <c r="BR245" s="32">
        <f>('2a) logm_x(t)'!FG16-'2a) logm_x(t)'!FF16-'2a)answer'!$I16)/$CP$121</f>
        <v>2.771020939974107</v>
      </c>
      <c r="BS245" s="32">
        <f>('2a) logm_x(t)'!FH16-'2a) logm_x(t)'!FG16-'2a)answer'!$I16)/$CP$121</f>
        <v>-0.7894633249922276</v>
      </c>
      <c r="BT245" s="32">
        <f>('2a) logm_x(t)'!FI16-'2a) logm_x(t)'!FH16-'2a)answer'!$I16)/$CP$121</f>
        <v>-0.56144334002158636</v>
      </c>
      <c r="BU245" s="32">
        <f>('2a) logm_x(t)'!FJ16-'2a) logm_x(t)'!FI16-'2a)answer'!$I16)/$CP$121</f>
        <v>-0.21447382439220702</v>
      </c>
      <c r="BV245" s="32">
        <f>('2a) logm_x(t)'!FK16-'2a) logm_x(t)'!FJ16-'2a)answer'!$I16)/$CP$121</f>
        <v>2.9036983750009351</v>
      </c>
      <c r="BW245" s="32">
        <f>('2a) logm_x(t)'!FL16-'2a) logm_x(t)'!FK16-'2a)answer'!$I16)/$CP$121</f>
        <v>-3.9363914523843748</v>
      </c>
      <c r="BX245" s="32">
        <f>('2a) logm_x(t)'!FM16-'2a) logm_x(t)'!FL16-'2a)answer'!$I16)/$CP$121</f>
        <v>3.7471025886436453</v>
      </c>
      <c r="BY245" s="32">
        <f>('2a) logm_x(t)'!FN16-'2a) logm_x(t)'!FM16-'2a)answer'!$I16)/$CP$121</f>
        <v>-1.533648605769848</v>
      </c>
      <c r="BZ245" s="32">
        <f>('2a) logm_x(t)'!FO16-'2a) logm_x(t)'!FN16-'2a)answer'!$I16)/$CP$121</f>
        <v>0.19287419628853478</v>
      </c>
      <c r="CA245" s="32">
        <f>('2a) logm_x(t)'!FP16-'2a) logm_x(t)'!FO16-'2a)answer'!$I16)/$CP$121</f>
        <v>-0.65739934158223567</v>
      </c>
      <c r="CB245" s="32">
        <f>('2a) logm_x(t)'!FQ16-'2a) logm_x(t)'!FP16-'2a)answer'!$I16)/$CP$121</f>
        <v>1.0456425791136348</v>
      </c>
      <c r="CC245" s="32">
        <f>('2a) logm_x(t)'!FR16-'2a) logm_x(t)'!FQ16-'2a)answer'!$I16)/$CP$121</f>
        <v>-4.2107642590230308</v>
      </c>
      <c r="CD245" s="32">
        <f>('2a) logm_x(t)'!FS16-'2a) logm_x(t)'!FR16-'2a)answer'!$I16)/$CP$121</f>
        <v>0.93909038035394021</v>
      </c>
      <c r="CE245" s="32">
        <f>('2a) logm_x(t)'!FT16-'2a) logm_x(t)'!FS16-'2a)answer'!$I16)/$CP$121</f>
        <v>2.0225936103549973</v>
      </c>
      <c r="CF245" s="32">
        <f>('2a) logm_x(t)'!FU16-'2a) logm_x(t)'!FT16-'2a)answer'!$I16)/$CP$121</f>
        <v>-0.36017893069531792</v>
      </c>
      <c r="CG245" s="32">
        <f>('2a) logm_x(t)'!FV16-'2a) logm_x(t)'!FU16-'2a)answer'!$I16)/$CP$121</f>
        <v>0.74586716599703129</v>
      </c>
      <c r="CH245" s="32">
        <f>('2a) logm_x(t)'!FW16-'2a) logm_x(t)'!FV16-'2a)answer'!$I16)/$CP$121</f>
        <v>0.19677309239510554</v>
      </c>
      <c r="CI245" s="32">
        <f>('2a) logm_x(t)'!FX16-'2a) logm_x(t)'!FW16-'2a)answer'!$I16)/$CP$121</f>
        <v>-0.36126455830484427</v>
      </c>
      <c r="CJ245" s="32">
        <f>('2a) logm_x(t)'!FY16-'2a) logm_x(t)'!FX16-'2a)answer'!$I16)/$CP$121</f>
        <v>0.74433507174305047</v>
      </c>
      <c r="CK245" s="32">
        <f>('2a) logm_x(t)'!FZ16-'2a) logm_x(t)'!FY16-'2a)answer'!$I16)/$CP$121</f>
        <v>-2.3820965298315442</v>
      </c>
      <c r="CL245" s="32">
        <f>('2a) logm_x(t)'!GA16-'2a) logm_x(t)'!FZ16-'2a)answer'!$I16)/$CP$121</f>
        <v>0.19421783173493179</v>
      </c>
      <c r="CM245" s="32">
        <f>('2a) logm_x(t)'!GB16-'2a) logm_x(t)'!GA16-'2a)answer'!$I16)/$CP$121</f>
        <v>0.19255873594383768</v>
      </c>
      <c r="CN245" s="32">
        <f>('2a) logm_x(t)'!GC16-'2a) logm_x(t)'!GB16-'2a)answer'!$I16)/$CP$121</f>
        <v>0.94266833600610012</v>
      </c>
    </row>
    <row r="246" spans="1:92" x14ac:dyDescent="0.25">
      <c r="A246" s="31">
        <f t="shared" si="13"/>
        <v>14</v>
      </c>
      <c r="C246" s="32">
        <f>('2a) logm_x(t)'!CR17-'2a) logm_x(t)'!CQ17-'2a)answer'!$I17)/$CP$121</f>
        <v>0.77013152245963845</v>
      </c>
      <c r="D246" s="32">
        <f>('2a) logm_x(t)'!CS17-'2a) logm_x(t)'!CR17-'2a)answer'!$I17)/$CP$121</f>
        <v>-0.94803772974494283</v>
      </c>
      <c r="E246" s="32">
        <f>('2a) logm_x(t)'!CT17-'2a) logm_x(t)'!CS17-'2a)answer'!$I17)/$CP$121</f>
        <v>0.30921361744623521</v>
      </c>
      <c r="F246" s="32">
        <f>('2a) logm_x(t)'!CU17-'2a) logm_x(t)'!CT17-'2a)answer'!$I17)/$CP$121</f>
        <v>0.23054125165421557</v>
      </c>
      <c r="G246" s="32">
        <f>('2a) logm_x(t)'!CV17-'2a) logm_x(t)'!CU17-'2a)answer'!$I17)/$CP$121</f>
        <v>-0.52489512144156902</v>
      </c>
      <c r="H246" s="32">
        <f>('2a) logm_x(t)'!CW17-'2a) logm_x(t)'!CV17-'2a)answer'!$I17)/$CP$121</f>
        <v>-1.4576869171348852</v>
      </c>
      <c r="I246" s="32">
        <f>('2a) logm_x(t)'!CX17-'2a) logm_x(t)'!CW17-'2a)answer'!$I17)/$CP$121</f>
        <v>2.2222411886127591</v>
      </c>
      <c r="J246" s="32">
        <f>('2a) logm_x(t)'!CY17-'2a) logm_x(t)'!CX17-'2a)answer'!$I17)/$CP$121</f>
        <v>-1.2172951714716729</v>
      </c>
      <c r="K246" s="32">
        <f>('2a) logm_x(t)'!CZ17-'2a) logm_x(t)'!CY17-'2a)answer'!$I17)/$CP$121</f>
        <v>-1.075276780333704</v>
      </c>
      <c r="L246" s="32">
        <f>('2a) logm_x(t)'!DA17-'2a) logm_x(t)'!CZ17-'2a)answer'!$I17)/$CP$121</f>
        <v>0.41690301481218256</v>
      </c>
      <c r="M246" s="32">
        <f>('2a) logm_x(t)'!DB17-'2a) logm_x(t)'!DA17-'2a)answer'!$I17)/$CP$121</f>
        <v>0.39956721913841819</v>
      </c>
      <c r="N246" s="32">
        <f>('2a) logm_x(t)'!DC17-'2a) logm_x(t)'!DB17-'2a)answer'!$I17)/$CP$121</f>
        <v>2.8288714084835836E-2</v>
      </c>
      <c r="O246" s="32">
        <f>('2a) logm_x(t)'!DD17-'2a) logm_x(t)'!DC17-'2a)answer'!$I17)/$CP$121</f>
        <v>0.56997176059369492</v>
      </c>
      <c r="P246" s="32">
        <f>('2a) logm_x(t)'!DE17-'2a) logm_x(t)'!DD17-'2a)answer'!$I17)/$CP$121</f>
        <v>-1.3613056545747935</v>
      </c>
      <c r="Q246" s="32">
        <f>('2a) logm_x(t)'!DF17-'2a) logm_x(t)'!DE17-'2a)answer'!$I17)/$CP$121</f>
        <v>1.4081916822883163</v>
      </c>
      <c r="R246" s="32">
        <f>('2a) logm_x(t)'!DG17-'2a) logm_x(t)'!DF17-'2a)answer'!$I17)/$CP$121</f>
        <v>-1.2004657051826685E-2</v>
      </c>
      <c r="S246" s="32">
        <f>('2a) logm_x(t)'!DH17-'2a) logm_x(t)'!DG17-'2a)answer'!$I17)/$CP$121</f>
        <v>0.16400930494462759</v>
      </c>
      <c r="T246" s="32">
        <f>('2a) logm_x(t)'!DI17-'2a) logm_x(t)'!DH17-'2a)answer'!$I17)/$CP$121</f>
        <v>-1.0761781115966198</v>
      </c>
      <c r="U246" s="32">
        <f>('2a) logm_x(t)'!DJ17-'2a) logm_x(t)'!DI17-'2a)answer'!$I17)/$CP$121</f>
        <v>-0.30374462212078157</v>
      </c>
      <c r="V246" s="32">
        <f>('2a) logm_x(t)'!DK17-'2a) logm_x(t)'!DJ17-'2a)answer'!$I17)/$CP$121</f>
        <v>0.38048681711848109</v>
      </c>
      <c r="W246" s="32">
        <f>('2a) logm_x(t)'!DL17-'2a) logm_x(t)'!DK17-'2a)answer'!$I17)/$CP$121</f>
        <v>0.36451784467765097</v>
      </c>
      <c r="X246" s="32">
        <f>('2a) logm_x(t)'!DM17-'2a) logm_x(t)'!DL17-'2a)answer'!$I17)/$CP$121</f>
        <v>0.79137732778890069</v>
      </c>
      <c r="Y246" s="32">
        <f>('2a) logm_x(t)'!DN17-'2a) logm_x(t)'!DM17-'2a)answer'!$I17)/$CP$121</f>
        <v>-0.42413751368265268</v>
      </c>
      <c r="Z246" s="32">
        <f>('2a) logm_x(t)'!DO17-'2a) logm_x(t)'!DN17-'2a)answer'!$I17)/$CP$121</f>
        <v>-0.95009361532966408</v>
      </c>
      <c r="AA246" s="32">
        <f>('2a) logm_x(t)'!DP17-'2a) logm_x(t)'!DO17-'2a)answer'!$I17)/$CP$121</f>
        <v>-0.27754748841030336</v>
      </c>
      <c r="AB246" s="32">
        <f>('2a) logm_x(t)'!DQ17-'2a) logm_x(t)'!DP17-'2a)answer'!$I17)/$CP$121</f>
        <v>0.60162994607704234</v>
      </c>
      <c r="AC246" s="32">
        <f>('2a) logm_x(t)'!DR17-'2a) logm_x(t)'!DQ17-'2a)answer'!$I17)/$CP$121</f>
        <v>5.0525429848680241E-2</v>
      </c>
      <c r="AD246" s="32">
        <f>('2a) logm_x(t)'!DS17-'2a) logm_x(t)'!DR17-'2a)answer'!$I17)/$CP$121</f>
        <v>-1.1993052002535185</v>
      </c>
      <c r="AE246" s="32">
        <f>('2a) logm_x(t)'!DT17-'2a) logm_x(t)'!DS17-'2a)answer'!$I17)/$CP$121</f>
        <v>1.6455488199699728</v>
      </c>
      <c r="AF246" s="32">
        <f>('2a) logm_x(t)'!DU17-'2a) logm_x(t)'!DT17-'2a)answer'!$I17)/$CP$121</f>
        <v>-0.51116540057463855</v>
      </c>
      <c r="AG246" s="32">
        <f>('2a) logm_x(t)'!DV17-'2a) logm_x(t)'!DU17-'2a)answer'!$I17)/$CP$121</f>
        <v>-0.34683199428096473</v>
      </c>
      <c r="AH246" s="32">
        <f>('2a) logm_x(t)'!DW17-'2a) logm_x(t)'!DV17-'2a)answer'!$I17)/$CP$121</f>
        <v>-2.6073026021324059</v>
      </c>
      <c r="AI246" s="32">
        <f>('2a) logm_x(t)'!DX17-'2a) logm_x(t)'!DW17-'2a)answer'!$I17)/$CP$121</f>
        <v>3.1967756311823323</v>
      </c>
      <c r="AJ246" s="32">
        <f>('2a) logm_x(t)'!DY17-'2a) logm_x(t)'!DX17-'2a)answer'!$I17)/$CP$121</f>
        <v>-8.5312663323614799E-2</v>
      </c>
      <c r="AK246" s="32">
        <f>('2a) logm_x(t)'!DZ17-'2a) logm_x(t)'!DY17-'2a)answer'!$I17)/$CP$121</f>
        <v>-1.6556536676481832</v>
      </c>
      <c r="AL246" s="32">
        <f>('2a) logm_x(t)'!EA17-'2a) logm_x(t)'!DZ17-'2a)answer'!$I17)/$CP$121</f>
        <v>1.1501943898373455</v>
      </c>
      <c r="AM246" s="32">
        <f>('2a) logm_x(t)'!EB17-'2a) logm_x(t)'!EA17-'2a)answer'!$I17)/$CP$121</f>
        <v>-0.64070616560236793</v>
      </c>
      <c r="AN246" s="32">
        <f>('2a) logm_x(t)'!EC17-'2a) logm_x(t)'!EB17-'2a)answer'!$I17)/$CP$121</f>
        <v>-1.1532651253198185</v>
      </c>
      <c r="AO246" s="32">
        <f>('2a) logm_x(t)'!ED17-'2a) logm_x(t)'!EC17-'2a)answer'!$I17)/$CP$121</f>
        <v>1.5004875155820223</v>
      </c>
      <c r="AP246" s="32">
        <f>('2a) logm_x(t)'!EE17-'2a) logm_x(t)'!ED17-'2a)answer'!$I17)/$CP$121</f>
        <v>-1.1638836730233302</v>
      </c>
      <c r="AQ246" s="32">
        <f>('2a) logm_x(t)'!EF17-'2a) logm_x(t)'!EE17-'2a)answer'!$I17)/$CP$121</f>
        <v>-1.2428991364786339</v>
      </c>
      <c r="AR246" s="32">
        <f>('2a) logm_x(t)'!EG17-'2a) logm_x(t)'!EF17-'2a)answer'!$I17)/$CP$121</f>
        <v>0.918853779778812</v>
      </c>
      <c r="AS246" s="32">
        <f>('2a) logm_x(t)'!EH17-'2a) logm_x(t)'!EG17-'2a)answer'!$I17)/$CP$121</f>
        <v>1.2522567701328842</v>
      </c>
      <c r="AT246" s="32">
        <f>('2a) logm_x(t)'!EI17-'2a) logm_x(t)'!EH17-'2a)answer'!$I17)/$CP$121</f>
        <v>-3.3185767084842555E-2</v>
      </c>
      <c r="AU246" s="32">
        <f>('2a) logm_x(t)'!EJ17-'2a) logm_x(t)'!EI17-'2a)answer'!$I17)/$CP$121</f>
        <v>0.37157895714432199</v>
      </c>
      <c r="AV246" s="32">
        <f>('2a) logm_x(t)'!EK17-'2a) logm_x(t)'!EJ17-'2a)answer'!$I17)/$CP$121</f>
        <v>-0.23609906365717576</v>
      </c>
      <c r="AW246" s="32">
        <f>('2a) logm_x(t)'!EL17-'2a) logm_x(t)'!EK17-'2a)answer'!$I17)/$CP$121</f>
        <v>0.97322274934027886</v>
      </c>
      <c r="AX246" s="32">
        <f>('2a) logm_x(t)'!EM17-'2a) logm_x(t)'!EL17-'2a)answer'!$I17)/$CP$121</f>
        <v>-0.83551765445563653</v>
      </c>
      <c r="AY246" s="32">
        <f>('2a) logm_x(t)'!EN17-'2a) logm_x(t)'!EM17-'2a)answer'!$I17)/$CP$121</f>
        <v>1.889147033291422</v>
      </c>
      <c r="AZ246" s="32">
        <f>('2a) logm_x(t)'!EO17-'2a) logm_x(t)'!EN17-'2a)answer'!$I17)/$CP$121</f>
        <v>-2.2378180541221386</v>
      </c>
      <c r="BA246" s="32">
        <f>('2a) logm_x(t)'!EP17-'2a) logm_x(t)'!EO17-'2a)answer'!$I17)/$CP$121</f>
        <v>1.6786795242777228</v>
      </c>
      <c r="BB246" s="32">
        <f>('2a) logm_x(t)'!EQ17-'2a) logm_x(t)'!EP17-'2a)answer'!$I17)/$CP$121</f>
        <v>0.35825884126854096</v>
      </c>
      <c r="BC246" s="32">
        <f>('2a) logm_x(t)'!ER17-'2a) logm_x(t)'!EQ17-'2a)answer'!$I17)/$CP$121</f>
        <v>-0.6234495568333317</v>
      </c>
      <c r="BD246" s="32">
        <f>('2a) logm_x(t)'!ES17-'2a) logm_x(t)'!ER17-'2a)answer'!$I17)/$CP$121</f>
        <v>-5.0119734623382088E-2</v>
      </c>
      <c r="BE246" s="32">
        <f>('2a) logm_x(t)'!ET17-'2a) logm_x(t)'!ES17-'2a)answer'!$I17)/$CP$121</f>
        <v>1.3669224118166563</v>
      </c>
      <c r="BF246" s="32">
        <f>('2a) logm_x(t)'!EU17-'2a) logm_x(t)'!ET17-'2a)answer'!$I17)/$CP$121</f>
        <v>-1.2528626968381118</v>
      </c>
      <c r="BG246" s="32">
        <f>('2a) logm_x(t)'!EV17-'2a) logm_x(t)'!EU17-'2a)answer'!$I17)/$CP$121</f>
        <v>-1.651963496111025</v>
      </c>
      <c r="BH246" s="32">
        <f>('2a) logm_x(t)'!EW17-'2a) logm_x(t)'!EV17-'2a)answer'!$I17)/$CP$121</f>
        <v>-1.5614337828218114</v>
      </c>
      <c r="BI246" s="32">
        <f>('2a) logm_x(t)'!EX17-'2a) logm_x(t)'!EW17-'2a)answer'!$I17)/$CP$121</f>
        <v>4.3716875257144405</v>
      </c>
      <c r="BJ246" s="32">
        <f>('2a) logm_x(t)'!EY17-'2a) logm_x(t)'!EX17-'2a)answer'!$I17)/$CP$121</f>
        <v>0.17127684065372029</v>
      </c>
      <c r="BK246" s="32">
        <f>('2a) logm_x(t)'!EZ17-'2a) logm_x(t)'!EY17-'2a)answer'!$I17)/$CP$121</f>
        <v>-4.4358266979946954</v>
      </c>
      <c r="BL246" s="32">
        <f>('2a) logm_x(t)'!FA17-'2a) logm_x(t)'!EZ17-'2a)answer'!$I17)/$CP$121</f>
        <v>3.1574491295384992</v>
      </c>
      <c r="BM246" s="32">
        <f>('2a) logm_x(t)'!FB17-'2a) logm_x(t)'!FA17-'2a)answer'!$I17)/$CP$121</f>
        <v>-1.6573938341728913</v>
      </c>
      <c r="BN246" s="32">
        <f>('2a) logm_x(t)'!FC17-'2a) logm_x(t)'!FB17-'2a)answer'!$I17)/$CP$121</f>
        <v>1.4529049403581509</v>
      </c>
      <c r="BO246" s="32">
        <f>('2a) logm_x(t)'!FD17-'2a) logm_x(t)'!FC17-'2a)answer'!$I17)/$CP$121</f>
        <v>-0.76499539033715025</v>
      </c>
      <c r="BP246" s="32">
        <f>('2a) logm_x(t)'!FE17-'2a) logm_x(t)'!FD17-'2a)answer'!$I17)/$CP$121</f>
        <v>-2.7433207826107089</v>
      </c>
      <c r="BQ246" s="32">
        <f>('2a) logm_x(t)'!FF17-'2a) logm_x(t)'!FE17-'2a)answer'!$I17)/$CP$121</f>
        <v>2.7459402329704301</v>
      </c>
      <c r="BR246" s="32">
        <f>('2a) logm_x(t)'!FG17-'2a) logm_x(t)'!FF17-'2a)answer'!$I17)/$CP$121</f>
        <v>-1.4190127101087546</v>
      </c>
      <c r="BS246" s="32">
        <f>('2a) logm_x(t)'!FH17-'2a) logm_x(t)'!FG17-'2a)answer'!$I17)/$CP$121</f>
        <v>3.8517492981511237</v>
      </c>
      <c r="BT246" s="32">
        <f>('2a) logm_x(t)'!FI17-'2a) logm_x(t)'!FH17-'2a)answer'!$I17)/$CP$121</f>
        <v>1.3246200491518669</v>
      </c>
      <c r="BU246" s="32">
        <f>('2a) logm_x(t)'!FJ17-'2a) logm_x(t)'!FI17-'2a)answer'!$I17)/$CP$121</f>
        <v>-2.0894841330551084</v>
      </c>
      <c r="BV246" s="32">
        <f>('2a) logm_x(t)'!FK17-'2a) logm_x(t)'!FJ17-'2a)answer'!$I17)/$CP$121</f>
        <v>-0.80885801847343219</v>
      </c>
      <c r="BW246" s="32">
        <f>('2a) logm_x(t)'!FL17-'2a) logm_x(t)'!FK17-'2a)answer'!$I17)/$CP$121</f>
        <v>1.7314085797811622</v>
      </c>
      <c r="BX246" s="32">
        <f>('2a) logm_x(t)'!FM17-'2a) logm_x(t)'!FL17-'2a)answer'!$I17)/$CP$121</f>
        <v>-1.3824198052022538</v>
      </c>
      <c r="BY246" s="32">
        <f>('2a) logm_x(t)'!FN17-'2a) logm_x(t)'!FM17-'2a)answer'!$I17)/$CP$121</f>
        <v>0.84236913077183651</v>
      </c>
      <c r="BZ246" s="32">
        <f>('2a) logm_x(t)'!FO17-'2a) logm_x(t)'!FN17-'2a)answer'!$I17)/$CP$121</f>
        <v>-0.85885678607327232</v>
      </c>
      <c r="CA246" s="32">
        <f>('2a) logm_x(t)'!FP17-'2a) logm_x(t)'!FO17-'2a)answer'!$I17)/$CP$121</f>
        <v>1.8081290150577258</v>
      </c>
      <c r="CB246" s="32">
        <f>('2a) logm_x(t)'!FQ17-'2a) logm_x(t)'!FP17-'2a)answer'!$I17)/$CP$121</f>
        <v>0.17813978189988267</v>
      </c>
      <c r="CC246" s="32">
        <f>('2a) logm_x(t)'!FR17-'2a) logm_x(t)'!FQ17-'2a)answer'!$I17)/$CP$121</f>
        <v>-1.8516131615704376</v>
      </c>
      <c r="CD246" s="32">
        <f>('2a) logm_x(t)'!FS17-'2a) logm_x(t)'!FR17-'2a)answer'!$I17)/$CP$121</f>
        <v>-1.1470261240842476</v>
      </c>
      <c r="CE246" s="32">
        <f>('2a) logm_x(t)'!FT17-'2a) logm_x(t)'!FS17-'2a)answer'!$I17)/$CP$121</f>
        <v>2.5861892071060937</v>
      </c>
      <c r="CF246" s="32">
        <f>('2a) logm_x(t)'!FU17-'2a) logm_x(t)'!FT17-'2a)answer'!$I17)/$CP$121</f>
        <v>-0.53369179110889642</v>
      </c>
      <c r="CG246" s="32">
        <f>('2a) logm_x(t)'!FV17-'2a) logm_x(t)'!FU17-'2a)answer'!$I17)/$CP$121</f>
        <v>-2.0381372701988076</v>
      </c>
      <c r="CH246" s="32">
        <f>('2a) logm_x(t)'!FW17-'2a) logm_x(t)'!FV17-'2a)answer'!$I17)/$CP$121</f>
        <v>-0.98066958014054628</v>
      </c>
      <c r="CI246" s="32">
        <f>('2a) logm_x(t)'!FX17-'2a) logm_x(t)'!FW17-'2a)answer'!$I17)/$CP$121</f>
        <v>-0.49750267835828221</v>
      </c>
      <c r="CJ246" s="32">
        <f>('2a) logm_x(t)'!FY17-'2a) logm_x(t)'!FX17-'2a)answer'!$I17)/$CP$121</f>
        <v>4.9172368024045108</v>
      </c>
      <c r="CK246" s="32">
        <f>('2a) logm_x(t)'!FZ17-'2a) logm_x(t)'!FY17-'2a)answer'!$I17)/$CP$121</f>
        <v>-5.320209697996952</v>
      </c>
      <c r="CL246" s="32">
        <f>('2a) logm_x(t)'!GA17-'2a) logm_x(t)'!FZ17-'2a)answer'!$I17)/$CP$121</f>
        <v>2.7493411236661469</v>
      </c>
      <c r="CM246" s="32">
        <f>('2a) logm_x(t)'!GB17-'2a) logm_x(t)'!GA17-'2a)answer'!$I17)/$CP$121</f>
        <v>-0.37964421780276725</v>
      </c>
      <c r="CN246" s="32">
        <f>('2a) logm_x(t)'!GC17-'2a) logm_x(t)'!GB17-'2a)answer'!$I17)/$CP$121</f>
        <v>0.72767677497335936</v>
      </c>
    </row>
    <row r="247" spans="1:92" x14ac:dyDescent="0.25">
      <c r="A247" s="31">
        <f t="shared" si="13"/>
        <v>15</v>
      </c>
      <c r="C247" s="32">
        <f>('2a) logm_x(t)'!CR18-'2a) logm_x(t)'!CQ18-'2a)answer'!$I18)/$CP$121</f>
        <v>-1.0886919327097206</v>
      </c>
      <c r="D247" s="32">
        <f>('2a) logm_x(t)'!CS18-'2a) logm_x(t)'!CR18-'2a)answer'!$I18)/$CP$121</f>
        <v>0.67145806876655512</v>
      </c>
      <c r="E247" s="32">
        <f>('2a) logm_x(t)'!CT18-'2a) logm_x(t)'!CS18-'2a)answer'!$I18)/$CP$121</f>
        <v>-0.21979834234820309</v>
      </c>
      <c r="F247" s="32">
        <f>('2a) logm_x(t)'!CU18-'2a) logm_x(t)'!CT18-'2a)answer'!$I18)/$CP$121</f>
        <v>-0.48591486743311718</v>
      </c>
      <c r="G247" s="32">
        <f>('2a) logm_x(t)'!CV18-'2a) logm_x(t)'!CU18-'2a)answer'!$I18)/$CP$121</f>
        <v>0.62841211546280051</v>
      </c>
      <c r="H247" s="32">
        <f>('2a) logm_x(t)'!CW18-'2a) logm_x(t)'!CV18-'2a)answer'!$I18)/$CP$121</f>
        <v>-1.6854103493156518</v>
      </c>
      <c r="I247" s="32">
        <f>('2a) logm_x(t)'!CX18-'2a) logm_x(t)'!CW18-'2a)answer'!$I18)/$CP$121</f>
        <v>1.9670558848757473</v>
      </c>
      <c r="J247" s="32">
        <f>('2a) logm_x(t)'!CY18-'2a) logm_x(t)'!CX18-'2a)answer'!$I18)/$CP$121</f>
        <v>-0.55523387714899219</v>
      </c>
      <c r="K247" s="32">
        <f>('2a) logm_x(t)'!CZ18-'2a) logm_x(t)'!CY18-'2a)answer'!$I18)/$CP$121</f>
        <v>-0.95424496151268801</v>
      </c>
      <c r="L247" s="32">
        <f>('2a) logm_x(t)'!DA18-'2a) logm_x(t)'!CZ18-'2a)answer'!$I18)/$CP$121</f>
        <v>0.35292608838677647</v>
      </c>
      <c r="M247" s="32">
        <f>('2a) logm_x(t)'!DB18-'2a) logm_x(t)'!DA18-'2a)answer'!$I18)/$CP$121</f>
        <v>8.5698122545584732E-2</v>
      </c>
      <c r="N247" s="32">
        <f>('2a) logm_x(t)'!DC18-'2a) logm_x(t)'!DB18-'2a)answer'!$I18)/$CP$121</f>
        <v>-0.40758161540617349</v>
      </c>
      <c r="O247" s="32">
        <f>('2a) logm_x(t)'!DD18-'2a) logm_x(t)'!DC18-'2a)answer'!$I18)/$CP$121</f>
        <v>-0.93195221188243105</v>
      </c>
      <c r="P247" s="32">
        <f>('2a) logm_x(t)'!DE18-'2a) logm_x(t)'!DD18-'2a)answer'!$I18)/$CP$121</f>
        <v>1.3780908852668405</v>
      </c>
      <c r="Q247" s="32">
        <f>('2a) logm_x(t)'!DF18-'2a) logm_x(t)'!DE18-'2a)answer'!$I18)/$CP$121</f>
        <v>0.30820863038806473</v>
      </c>
      <c r="R247" s="32">
        <f>('2a) logm_x(t)'!DG18-'2a) logm_x(t)'!DF18-'2a)answer'!$I18)/$CP$121</f>
        <v>0.89964745796698842</v>
      </c>
      <c r="S247" s="32">
        <f>('2a) logm_x(t)'!DH18-'2a) logm_x(t)'!DG18-'2a)answer'!$I18)/$CP$121</f>
        <v>-0.44152106353092846</v>
      </c>
      <c r="T247" s="32">
        <f>('2a) logm_x(t)'!DI18-'2a) logm_x(t)'!DH18-'2a)answer'!$I18)/$CP$121</f>
        <v>-0.64285621490863309</v>
      </c>
      <c r="U247" s="32">
        <f>('2a) logm_x(t)'!DJ18-'2a) logm_x(t)'!DI18-'2a)answer'!$I18)/$CP$121</f>
        <v>-0.32754048856257589</v>
      </c>
      <c r="V247" s="32">
        <f>('2a) logm_x(t)'!DK18-'2a) logm_x(t)'!DJ18-'2a)answer'!$I18)/$CP$121</f>
        <v>0.56020741958229037</v>
      </c>
      <c r="W247" s="32">
        <f>('2a) logm_x(t)'!DL18-'2a) logm_x(t)'!DK18-'2a)answer'!$I18)/$CP$121</f>
        <v>0.74178314812127177</v>
      </c>
      <c r="X247" s="32">
        <f>('2a) logm_x(t)'!DM18-'2a) logm_x(t)'!DL18-'2a)answer'!$I18)/$CP$121</f>
        <v>-0.14399227280673521</v>
      </c>
      <c r="Y247" s="32">
        <f>('2a) logm_x(t)'!DN18-'2a) logm_x(t)'!DM18-'2a)answer'!$I18)/$CP$121</f>
        <v>-1.3186211183776839</v>
      </c>
      <c r="Z247" s="32">
        <f>('2a) logm_x(t)'!DO18-'2a) logm_x(t)'!DN18-'2a)answer'!$I18)/$CP$121</f>
        <v>-2.1774541151866789</v>
      </c>
      <c r="AA247" s="32">
        <f>('2a) logm_x(t)'!DP18-'2a) logm_x(t)'!DO18-'2a)answer'!$I18)/$CP$121</f>
        <v>1.8786984570864718</v>
      </c>
      <c r="AB247" s="32">
        <f>('2a) logm_x(t)'!DQ18-'2a) logm_x(t)'!DP18-'2a)answer'!$I18)/$CP$121</f>
        <v>-1.4729096958738574</v>
      </c>
      <c r="AC247" s="32">
        <f>('2a) logm_x(t)'!DR18-'2a) logm_x(t)'!DQ18-'2a)answer'!$I18)/$CP$121</f>
        <v>0.26461669658056919</v>
      </c>
      <c r="AD247" s="32">
        <f>('2a) logm_x(t)'!DS18-'2a) logm_x(t)'!DR18-'2a)answer'!$I18)/$CP$121</f>
        <v>1.2952305871036274</v>
      </c>
      <c r="AE247" s="32">
        <f>('2a) logm_x(t)'!DT18-'2a) logm_x(t)'!DS18-'2a)answer'!$I18)/$CP$121</f>
        <v>-0.17639632201046343</v>
      </c>
      <c r="AF247" s="32">
        <f>('2a) logm_x(t)'!DU18-'2a) logm_x(t)'!DT18-'2a)answer'!$I18)/$CP$121</f>
        <v>-0.80313850231616124</v>
      </c>
      <c r="AG247" s="32">
        <f>('2a) logm_x(t)'!DV18-'2a) logm_x(t)'!DU18-'2a)answer'!$I18)/$CP$121</f>
        <v>-0.12801209020960211</v>
      </c>
      <c r="AH247" s="32">
        <f>('2a) logm_x(t)'!DW18-'2a) logm_x(t)'!DV18-'2a)answer'!$I18)/$CP$121</f>
        <v>1.0255954684498452</v>
      </c>
      <c r="AI247" s="32">
        <f>('2a) logm_x(t)'!DX18-'2a) logm_x(t)'!DW18-'2a)answer'!$I18)/$CP$121</f>
        <v>0.25384727142094066</v>
      </c>
      <c r="AJ247" s="32">
        <f>('2a) logm_x(t)'!DY18-'2a) logm_x(t)'!DX18-'2a)answer'!$I18)/$CP$121</f>
        <v>-2.0342161376677881</v>
      </c>
      <c r="AK247" s="32">
        <f>('2a) logm_x(t)'!DZ18-'2a) logm_x(t)'!DY18-'2a)answer'!$I18)/$CP$121</f>
        <v>1.9732492390484202</v>
      </c>
      <c r="AL247" s="32">
        <f>('2a) logm_x(t)'!EA18-'2a) logm_x(t)'!DZ18-'2a)answer'!$I18)/$CP$121</f>
        <v>-1.2095672772795547</v>
      </c>
      <c r="AM247" s="32">
        <f>('2a) logm_x(t)'!EB18-'2a) logm_x(t)'!EA18-'2a)answer'!$I18)/$CP$121</f>
        <v>-0.49628531122359809</v>
      </c>
      <c r="AN247" s="32">
        <f>('2a) logm_x(t)'!EC18-'2a) logm_x(t)'!EB18-'2a)answer'!$I18)/$CP$121</f>
        <v>-1.578597513872522E-2</v>
      </c>
      <c r="AO247" s="32">
        <f>('2a) logm_x(t)'!ED18-'2a) logm_x(t)'!EC18-'2a)answer'!$I18)/$CP$121</f>
        <v>0.94941311754106217</v>
      </c>
      <c r="AP247" s="32">
        <f>('2a) logm_x(t)'!EE18-'2a) logm_x(t)'!ED18-'2a)answer'!$I18)/$CP$121</f>
        <v>-1.5841074614778061</v>
      </c>
      <c r="AQ247" s="32">
        <f>('2a) logm_x(t)'!EF18-'2a) logm_x(t)'!EE18-'2a)answer'!$I18)/$CP$121</f>
        <v>0.53424291737535279</v>
      </c>
      <c r="AR247" s="32">
        <f>('2a) logm_x(t)'!EG18-'2a) logm_x(t)'!EF18-'2a)answer'!$I18)/$CP$121</f>
        <v>-0.86378357485237378</v>
      </c>
      <c r="AS247" s="32">
        <f>('2a) logm_x(t)'!EH18-'2a) logm_x(t)'!EG18-'2a)answer'!$I18)/$CP$121</f>
        <v>2.6506594067286073</v>
      </c>
      <c r="AT247" s="32">
        <f>('2a) logm_x(t)'!EI18-'2a) logm_x(t)'!EH18-'2a)answer'!$I18)/$CP$121</f>
        <v>0.14375839487654105</v>
      </c>
      <c r="AU247" s="32">
        <f>('2a) logm_x(t)'!EJ18-'2a) logm_x(t)'!EI18-'2a)answer'!$I18)/$CP$121</f>
        <v>-0.98309353949769385</v>
      </c>
      <c r="AV247" s="32">
        <f>('2a) logm_x(t)'!EK18-'2a) logm_x(t)'!EJ18-'2a)answer'!$I18)/$CP$121</f>
        <v>-0.80064468274050615</v>
      </c>
      <c r="AW247" s="32">
        <f>('2a) logm_x(t)'!EL18-'2a) logm_x(t)'!EK18-'2a)answer'!$I18)/$CP$121</f>
        <v>2.6604555100170701</v>
      </c>
      <c r="AX247" s="32">
        <f>('2a) logm_x(t)'!EM18-'2a) logm_x(t)'!EL18-'2a)answer'!$I18)/$CP$121</f>
        <v>-0.13258810358917855</v>
      </c>
      <c r="AY247" s="32">
        <f>('2a) logm_x(t)'!EN18-'2a) logm_x(t)'!EM18-'2a)answer'!$I18)/$CP$121</f>
        <v>-0.95197580859035735</v>
      </c>
      <c r="AZ247" s="32">
        <f>('2a) logm_x(t)'!EO18-'2a) logm_x(t)'!EN18-'2a)answer'!$I18)/$CP$121</f>
        <v>1.8000069742104772</v>
      </c>
      <c r="BA247" s="32">
        <f>('2a) logm_x(t)'!EP18-'2a) logm_x(t)'!EO18-'2a)answer'!$I18)/$CP$121</f>
        <v>-2.4347733159313885</v>
      </c>
      <c r="BB247" s="32">
        <f>('2a) logm_x(t)'!EQ18-'2a) logm_x(t)'!EP18-'2a)answer'!$I18)/$CP$121</f>
        <v>2.1666365975003958</v>
      </c>
      <c r="BC247" s="32">
        <f>('2a) logm_x(t)'!ER18-'2a) logm_x(t)'!EQ18-'2a)answer'!$I18)/$CP$121</f>
        <v>-0.61956579863737471</v>
      </c>
      <c r="BD247" s="32">
        <f>('2a) logm_x(t)'!ES18-'2a) logm_x(t)'!ER18-'2a)answer'!$I18)/$CP$121</f>
        <v>-0.3678644801219878</v>
      </c>
      <c r="BE247" s="32">
        <f>('2a) logm_x(t)'!ET18-'2a) logm_x(t)'!ES18-'2a)answer'!$I18)/$CP$121</f>
        <v>-3.0528826027326875E-2</v>
      </c>
      <c r="BF247" s="32">
        <f>('2a) logm_x(t)'!EU18-'2a) logm_x(t)'!ET18-'2a)answer'!$I18)/$CP$121</f>
        <v>1.8749557481117269</v>
      </c>
      <c r="BG247" s="32">
        <f>('2a) logm_x(t)'!EV18-'2a) logm_x(t)'!EU18-'2a)answer'!$I18)/$CP$121</f>
        <v>-1.7698981246803696</v>
      </c>
      <c r="BH247" s="32">
        <f>('2a) logm_x(t)'!EW18-'2a) logm_x(t)'!EV18-'2a)answer'!$I18)/$CP$121</f>
        <v>-1.5631739717955582</v>
      </c>
      <c r="BI247" s="32">
        <f>('2a) logm_x(t)'!EX18-'2a) logm_x(t)'!EW18-'2a)answer'!$I18)/$CP$121</f>
        <v>0.84124633708639629</v>
      </c>
      <c r="BJ247" s="32">
        <f>('2a) logm_x(t)'!EY18-'2a) logm_x(t)'!EX18-'2a)answer'!$I18)/$CP$121</f>
        <v>0.36195739364371676</v>
      </c>
      <c r="BK247" s="32">
        <f>('2a) logm_x(t)'!EZ18-'2a) logm_x(t)'!EY18-'2a)answer'!$I18)/$CP$121</f>
        <v>0.14864985196072153</v>
      </c>
      <c r="BL247" s="32">
        <f>('2a) logm_x(t)'!FA18-'2a) logm_x(t)'!EZ18-'2a)answer'!$I18)/$CP$121</f>
        <v>-6.6652765682781612E-2</v>
      </c>
      <c r="BM247" s="32">
        <f>('2a) logm_x(t)'!FB18-'2a) logm_x(t)'!FA18-'2a)answer'!$I18)/$CP$121</f>
        <v>1.1547395541600285</v>
      </c>
      <c r="BN247" s="32">
        <f>('2a) logm_x(t)'!FC18-'2a) logm_x(t)'!FB18-'2a)answer'!$I18)/$CP$121</f>
        <v>-1.309844152476588</v>
      </c>
      <c r="BO247" s="32">
        <f>('2a) logm_x(t)'!FD18-'2a) logm_x(t)'!FC18-'2a)answer'!$I18)/$CP$121</f>
        <v>-3.5915606723261067</v>
      </c>
      <c r="BP247" s="32">
        <f>('2a) logm_x(t)'!FE18-'2a) logm_x(t)'!FD18-'2a)answer'!$I18)/$CP$121</f>
        <v>2.8642831832238187</v>
      </c>
      <c r="BQ247" s="32">
        <f>('2a) logm_x(t)'!FF18-'2a) logm_x(t)'!FE18-'2a)answer'!$I18)/$CP$121</f>
        <v>-0.43086799105110452</v>
      </c>
      <c r="BR247" s="32">
        <f>('2a) logm_x(t)'!FG18-'2a) logm_x(t)'!FF18-'2a)answer'!$I18)/$CP$121</f>
        <v>3.0224907592814017</v>
      </c>
      <c r="BS247" s="32">
        <f>('2a) logm_x(t)'!FH18-'2a) logm_x(t)'!FG18-'2a)answer'!$I18)/$CP$121</f>
        <v>-1.6174829337192593</v>
      </c>
      <c r="BT247" s="32">
        <f>('2a) logm_x(t)'!FI18-'2a) logm_x(t)'!FH18-'2a)answer'!$I18)/$CP$121</f>
        <v>-0.38709036285864246</v>
      </c>
      <c r="BU247" s="32">
        <f>('2a) logm_x(t)'!FJ18-'2a) logm_x(t)'!FI18-'2a)answer'!$I18)/$CP$121</f>
        <v>-2.564024978197661</v>
      </c>
      <c r="BV247" s="32">
        <f>('2a) logm_x(t)'!FK18-'2a) logm_x(t)'!FJ18-'2a)answer'!$I18)/$CP$121</f>
        <v>2.8597362558504007</v>
      </c>
      <c r="BW247" s="32">
        <f>('2a) logm_x(t)'!FL18-'2a) logm_x(t)'!FK18-'2a)answer'!$I18)/$CP$121</f>
        <v>-1.406209054310579</v>
      </c>
      <c r="BX247" s="32">
        <f>('2a) logm_x(t)'!FM18-'2a) logm_x(t)'!FL18-'2a)answer'!$I18)/$CP$121</f>
        <v>-0.59867530067666919</v>
      </c>
      <c r="BY247" s="32">
        <f>('2a) logm_x(t)'!FN18-'2a) logm_x(t)'!FM18-'2a)answer'!$I18)/$CP$121</f>
        <v>0.53377598977354901</v>
      </c>
      <c r="BZ247" s="32">
        <f>('2a) logm_x(t)'!FO18-'2a) logm_x(t)'!FN18-'2a)answer'!$I18)/$CP$121</f>
        <v>3.0863249779471316</v>
      </c>
      <c r="CA247" s="32">
        <f>('2a) logm_x(t)'!FP18-'2a) logm_x(t)'!FO18-'2a)answer'!$I18)/$CP$121</f>
        <v>0.81560537355359286</v>
      </c>
      <c r="CB247" s="32">
        <f>('2a) logm_x(t)'!FQ18-'2a) logm_x(t)'!FP18-'2a)answer'!$I18)/$CP$121</f>
        <v>-0.75528180753173146</v>
      </c>
      <c r="CC247" s="32">
        <f>('2a) logm_x(t)'!FR18-'2a) logm_x(t)'!FQ18-'2a)answer'!$I18)/$CP$121</f>
        <v>-2.9375204130474533</v>
      </c>
      <c r="CD247" s="32">
        <f>('2a) logm_x(t)'!FS18-'2a) logm_x(t)'!FR18-'2a)answer'!$I18)/$CP$121</f>
        <v>1.5638037170481289</v>
      </c>
      <c r="CE247" s="32">
        <f>('2a) logm_x(t)'!FT18-'2a) logm_x(t)'!FS18-'2a)answer'!$I18)/$CP$121</f>
        <v>1.0396138430270707</v>
      </c>
      <c r="CF247" s="32">
        <f>('2a) logm_x(t)'!FU18-'2a) logm_x(t)'!FT18-'2a)answer'!$I18)/$CP$121</f>
        <v>-1.0654136867936856</v>
      </c>
      <c r="CG247" s="32">
        <f>('2a) logm_x(t)'!FV18-'2a) logm_x(t)'!FU18-'2a)answer'!$I18)/$CP$121</f>
        <v>0.47452531040762003</v>
      </c>
      <c r="CH247" s="32">
        <f>('2a) logm_x(t)'!FW18-'2a) logm_x(t)'!FV18-'2a)answer'!$I18)/$CP$121</f>
        <v>1.0399329270050479</v>
      </c>
      <c r="CI247" s="32">
        <f>('2a) logm_x(t)'!FX18-'2a) logm_x(t)'!FW18-'2a)answer'!$I18)/$CP$121</f>
        <v>-2.1577597579452572</v>
      </c>
      <c r="CJ247" s="32">
        <f>('2a) logm_x(t)'!FY18-'2a) logm_x(t)'!FX18-'2a)answer'!$I18)/$CP$121</f>
        <v>1.2395370641397125</v>
      </c>
      <c r="CK247" s="32">
        <f>('2a) logm_x(t)'!FZ18-'2a) logm_x(t)'!FY18-'2a)answer'!$I18)/$CP$121</f>
        <v>-2.2624577980509466</v>
      </c>
      <c r="CL247" s="32">
        <f>('2a) logm_x(t)'!GA18-'2a) logm_x(t)'!FZ18-'2a)answer'!$I18)/$CP$121</f>
        <v>1.0589297106801494</v>
      </c>
      <c r="CM247" s="32">
        <f>('2a) logm_x(t)'!GB18-'2a) logm_x(t)'!GA18-'2a)answer'!$I18)/$CP$121</f>
        <v>0.14821405978674532</v>
      </c>
      <c r="CN247" s="32">
        <f>('2a) logm_x(t)'!GC18-'2a) logm_x(t)'!GB18-'2a)answer'!$I18)/$CP$121</f>
        <v>1.6517435894708108</v>
      </c>
    </row>
    <row r="248" spans="1:92" x14ac:dyDescent="0.25">
      <c r="A248" s="31">
        <f t="shared" si="13"/>
        <v>16</v>
      </c>
      <c r="C248" s="32">
        <f>('2a) logm_x(t)'!CR19-'2a) logm_x(t)'!CQ19-'2a)answer'!$I19)/$CP$121</f>
        <v>-2.5386157350136656</v>
      </c>
      <c r="D248" s="32">
        <f>('2a) logm_x(t)'!CS19-'2a) logm_x(t)'!CR19-'2a)answer'!$I19)/$CP$121</f>
        <v>2.391428580910234</v>
      </c>
      <c r="E248" s="32">
        <f>('2a) logm_x(t)'!CT19-'2a) logm_x(t)'!CS19-'2a)answer'!$I19)/$CP$121</f>
        <v>-0.9481120085280268</v>
      </c>
      <c r="F248" s="32">
        <f>('2a) logm_x(t)'!CU19-'2a) logm_x(t)'!CT19-'2a)answer'!$I19)/$CP$121</f>
        <v>0.42660990285173206</v>
      </c>
      <c r="G248" s="32">
        <f>('2a) logm_x(t)'!CV19-'2a) logm_x(t)'!CU19-'2a)answer'!$I19)/$CP$121</f>
        <v>-0.19638357849402041</v>
      </c>
      <c r="H248" s="32">
        <f>('2a) logm_x(t)'!CW19-'2a) logm_x(t)'!CV19-'2a)answer'!$I19)/$CP$121</f>
        <v>-7.9872404695184432E-2</v>
      </c>
      <c r="I248" s="32">
        <f>('2a) logm_x(t)'!CX19-'2a) logm_x(t)'!CW19-'2a)answer'!$I19)/$CP$121</f>
        <v>-0.48479959203486184</v>
      </c>
      <c r="J248" s="32">
        <f>('2a) logm_x(t)'!CY19-'2a) logm_x(t)'!CX19-'2a)answer'!$I19)/$CP$121</f>
        <v>1.3596922577387027</v>
      </c>
      <c r="K248" s="32">
        <f>('2a) logm_x(t)'!CZ19-'2a) logm_x(t)'!CY19-'2a)answer'!$I19)/$CP$121</f>
        <v>-0.76710737454898503</v>
      </c>
      <c r="L248" s="32">
        <f>('2a) logm_x(t)'!DA19-'2a) logm_x(t)'!CZ19-'2a)answer'!$I19)/$CP$121</f>
        <v>-0.76587587031922066</v>
      </c>
      <c r="M248" s="32">
        <f>('2a) logm_x(t)'!DB19-'2a) logm_x(t)'!DA19-'2a)answer'!$I19)/$CP$121</f>
        <v>0.93266059452369243</v>
      </c>
      <c r="N248" s="32">
        <f>('2a) logm_x(t)'!DC19-'2a) logm_x(t)'!DB19-'2a)answer'!$I19)/$CP$121</f>
        <v>-0.64514145498863373</v>
      </c>
      <c r="O248" s="32">
        <f>('2a) logm_x(t)'!DD19-'2a) logm_x(t)'!DC19-'2a)answer'!$I19)/$CP$121</f>
        <v>0.35131323995512403</v>
      </c>
      <c r="P248" s="32">
        <f>('2a) logm_x(t)'!DE19-'2a) logm_x(t)'!DD19-'2a)answer'!$I19)/$CP$121</f>
        <v>0.67021484968589262</v>
      </c>
      <c r="Q248" s="32">
        <f>('2a) logm_x(t)'!DF19-'2a) logm_x(t)'!DE19-'2a)answer'!$I19)/$CP$121</f>
        <v>-0.28268870360293596</v>
      </c>
      <c r="R248" s="32">
        <f>('2a) logm_x(t)'!DG19-'2a) logm_x(t)'!DF19-'2a)answer'!$I19)/$CP$121</f>
        <v>-0.6211302650454058</v>
      </c>
      <c r="S248" s="32">
        <f>('2a) logm_x(t)'!DH19-'2a) logm_x(t)'!DG19-'2a)answer'!$I19)/$CP$121</f>
        <v>0.85796654228575386</v>
      </c>
      <c r="T248" s="32">
        <f>('2a) logm_x(t)'!DI19-'2a) logm_x(t)'!DH19-'2a)answer'!$I19)/$CP$121</f>
        <v>-1.4084266248366331</v>
      </c>
      <c r="U248" s="32">
        <f>('2a) logm_x(t)'!DJ19-'2a) logm_x(t)'!DI19-'2a)answer'!$I19)/$CP$121</f>
        <v>0.49603382326561574</v>
      </c>
      <c r="V248" s="32">
        <f>('2a) logm_x(t)'!DK19-'2a) logm_x(t)'!DJ19-'2a)answer'!$I19)/$CP$121</f>
        <v>1.4594373537140528</v>
      </c>
      <c r="W248" s="32">
        <f>('2a) logm_x(t)'!DL19-'2a) logm_x(t)'!DK19-'2a)answer'!$I19)/$CP$121</f>
        <v>-1.6657349119783165</v>
      </c>
      <c r="X248" s="32">
        <f>('2a) logm_x(t)'!DM19-'2a) logm_x(t)'!DL19-'2a)answer'!$I19)/$CP$121</f>
        <v>-9.1405616570206821E-2</v>
      </c>
      <c r="Y248" s="32">
        <f>('2a) logm_x(t)'!DN19-'2a) logm_x(t)'!DM19-'2a)answer'!$I19)/$CP$121</f>
        <v>-2.1280459339160225</v>
      </c>
      <c r="Z248" s="32">
        <f>('2a) logm_x(t)'!DO19-'2a) logm_x(t)'!DN19-'2a)answer'!$I19)/$CP$121</f>
        <v>1.0348173805215444</v>
      </c>
      <c r="AA248" s="32">
        <f>('2a) logm_x(t)'!DP19-'2a) logm_x(t)'!DO19-'2a)answer'!$I19)/$CP$121</f>
        <v>0.86126334816738193</v>
      </c>
      <c r="AB248" s="32">
        <f>('2a) logm_x(t)'!DQ19-'2a) logm_x(t)'!DP19-'2a)answer'!$I19)/$CP$121</f>
        <v>-0.9927832760108809</v>
      </c>
      <c r="AC248" s="32">
        <f>('2a) logm_x(t)'!DR19-'2a) logm_x(t)'!DQ19-'2a)answer'!$I19)/$CP$121</f>
        <v>-0.73391962123198695</v>
      </c>
      <c r="AD248" s="32">
        <f>('2a) logm_x(t)'!DS19-'2a) logm_x(t)'!DR19-'2a)answer'!$I19)/$CP$121</f>
        <v>1.1912445013093333</v>
      </c>
      <c r="AE248" s="32">
        <f>('2a) logm_x(t)'!DT19-'2a) logm_x(t)'!DS19-'2a)answer'!$I19)/$CP$121</f>
        <v>-1.784233525511864</v>
      </c>
      <c r="AF248" s="32">
        <f>('2a) logm_x(t)'!DU19-'2a) logm_x(t)'!DT19-'2a)answer'!$I19)/$CP$121</f>
        <v>-0.4034322209759118</v>
      </c>
      <c r="AG248" s="32">
        <f>('2a) logm_x(t)'!DV19-'2a) logm_x(t)'!DU19-'2a)answer'!$I19)/$CP$121</f>
        <v>3.2569280376669592</v>
      </c>
      <c r="AH248" s="32">
        <f>('2a) logm_x(t)'!DW19-'2a) logm_x(t)'!DV19-'2a)answer'!$I19)/$CP$121</f>
        <v>-2.17962440771531</v>
      </c>
      <c r="AI248" s="32">
        <f>('2a) logm_x(t)'!DX19-'2a) logm_x(t)'!DW19-'2a)answer'!$I19)/$CP$121</f>
        <v>-1.4483910094526156</v>
      </c>
      <c r="AJ248" s="32">
        <f>('2a) logm_x(t)'!DY19-'2a) logm_x(t)'!DX19-'2a)answer'!$I19)/$CP$121</f>
        <v>2.6612485946132249</v>
      </c>
      <c r="AK248" s="32">
        <f>('2a) logm_x(t)'!DZ19-'2a) logm_x(t)'!DY19-'2a)answer'!$I19)/$CP$121</f>
        <v>-0.55436238100528246</v>
      </c>
      <c r="AL248" s="32">
        <f>('2a) logm_x(t)'!EA19-'2a) logm_x(t)'!DZ19-'2a)answer'!$I19)/$CP$121</f>
        <v>-0.64012170233030741</v>
      </c>
      <c r="AM248" s="32">
        <f>('2a) logm_x(t)'!EB19-'2a) logm_x(t)'!EA19-'2a)answer'!$I19)/$CP$121</f>
        <v>0.66100123983721026</v>
      </c>
      <c r="AN248" s="32">
        <f>('2a) logm_x(t)'!EC19-'2a) logm_x(t)'!EB19-'2a)answer'!$I19)/$CP$121</f>
        <v>-1.2714276119868795</v>
      </c>
      <c r="AO248" s="32">
        <f>('2a) logm_x(t)'!ED19-'2a) logm_x(t)'!EC19-'2a)answer'!$I19)/$CP$121</f>
        <v>2.0431107337079979</v>
      </c>
      <c r="AP248" s="32">
        <f>('2a) logm_x(t)'!EE19-'2a) logm_x(t)'!ED19-'2a)answer'!$I19)/$CP$121</f>
        <v>-1.7714640633393861</v>
      </c>
      <c r="AQ248" s="32">
        <f>('2a) logm_x(t)'!EF19-'2a) logm_x(t)'!EE19-'2a)answer'!$I19)/$CP$121</f>
        <v>0.29848667907692017</v>
      </c>
      <c r="AR248" s="32">
        <f>('2a) logm_x(t)'!EG19-'2a) logm_x(t)'!EF19-'2a)answer'!$I19)/$CP$121</f>
        <v>0.29145337365183338</v>
      </c>
      <c r="AS248" s="32">
        <f>('2a) logm_x(t)'!EH19-'2a) logm_x(t)'!EG19-'2a)answer'!$I19)/$CP$121</f>
        <v>2.9160331762030771</v>
      </c>
      <c r="AT248" s="32">
        <f>('2a) logm_x(t)'!EI19-'2a) logm_x(t)'!EH19-'2a)answer'!$I19)/$CP$121</f>
        <v>-1.5304039778578375</v>
      </c>
      <c r="AU248" s="32">
        <f>('2a) logm_x(t)'!EJ19-'2a) logm_x(t)'!EI19-'2a)answer'!$I19)/$CP$121</f>
        <v>0.96948229497473348</v>
      </c>
      <c r="AV248" s="32">
        <f>('2a) logm_x(t)'!EK19-'2a) logm_x(t)'!EJ19-'2a)answer'!$I19)/$CP$121</f>
        <v>-2.6036331481474257</v>
      </c>
      <c r="AW248" s="32">
        <f>('2a) logm_x(t)'!EL19-'2a) logm_x(t)'!EK19-'2a)answer'!$I19)/$CP$121</f>
        <v>0.48159445901513231</v>
      </c>
      <c r="AX248" s="32">
        <f>('2a) logm_x(t)'!EM19-'2a) logm_x(t)'!EL19-'2a)answer'!$I19)/$CP$121</f>
        <v>1.3269787718538246</v>
      </c>
      <c r="AY248" s="32">
        <f>('2a) logm_x(t)'!EN19-'2a) logm_x(t)'!EM19-'2a)answer'!$I19)/$CP$121</f>
        <v>0.27407998420695451</v>
      </c>
      <c r="AZ248" s="32">
        <f>('2a) logm_x(t)'!EO19-'2a) logm_x(t)'!EN19-'2a)answer'!$I19)/$CP$121</f>
        <v>1.5572312990923578</v>
      </c>
      <c r="BA248" s="32">
        <f>('2a) logm_x(t)'!EP19-'2a) logm_x(t)'!EO19-'2a)answer'!$I19)/$CP$121</f>
        <v>-1.2856564425155304</v>
      </c>
      <c r="BB248" s="32">
        <f>('2a) logm_x(t)'!EQ19-'2a) logm_x(t)'!EP19-'2a)answer'!$I19)/$CP$121</f>
        <v>3.471388778059083E-3</v>
      </c>
      <c r="BC248" s="32">
        <f>('2a) logm_x(t)'!ER19-'2a) logm_x(t)'!EQ19-'2a)answer'!$I19)/$CP$121</f>
        <v>-1.5548618940741774</v>
      </c>
      <c r="BD248" s="32">
        <f>('2a) logm_x(t)'!ES19-'2a) logm_x(t)'!ER19-'2a)answer'!$I19)/$CP$121</f>
        <v>1.1116389822017876</v>
      </c>
      <c r="BE248" s="32">
        <f>('2a) logm_x(t)'!ET19-'2a) logm_x(t)'!ES19-'2a)answer'!$I19)/$CP$121</f>
        <v>-1.2418693139248888E-2</v>
      </c>
      <c r="BF248" s="32">
        <f>('2a) logm_x(t)'!EU19-'2a) logm_x(t)'!ET19-'2a)answer'!$I19)/$CP$121</f>
        <v>0.86307476463010036</v>
      </c>
      <c r="BG248" s="32">
        <f>('2a) logm_x(t)'!EV19-'2a) logm_x(t)'!EU19-'2a)answer'!$I19)/$CP$121</f>
        <v>1.8763852826762034E-3</v>
      </c>
      <c r="BH248" s="32">
        <f>('2a) logm_x(t)'!EW19-'2a) logm_x(t)'!EV19-'2a)answer'!$I19)/$CP$121</f>
        <v>-0.45892298914714735</v>
      </c>
      <c r="BI248" s="32">
        <f>('2a) logm_x(t)'!EX19-'2a) logm_x(t)'!EW19-'2a)answer'!$I19)/$CP$121</f>
        <v>-1.0487460709017409</v>
      </c>
      <c r="BJ248" s="32">
        <f>('2a) logm_x(t)'!EY19-'2a) logm_x(t)'!EX19-'2a)answer'!$I19)/$CP$121</f>
        <v>1.4810728083230607</v>
      </c>
      <c r="BK248" s="32">
        <f>('2a) logm_x(t)'!EZ19-'2a) logm_x(t)'!EY19-'2a)answer'!$I19)/$CP$121</f>
        <v>-0.4946869746338669</v>
      </c>
      <c r="BL248" s="32">
        <f>('2a) logm_x(t)'!FA19-'2a) logm_x(t)'!EZ19-'2a)answer'!$I19)/$CP$121</f>
        <v>-1.1521583805174078</v>
      </c>
      <c r="BM248" s="32">
        <f>('2a) logm_x(t)'!FB19-'2a) logm_x(t)'!FA19-'2a)answer'!$I19)/$CP$121</f>
        <v>1.0868364400375921</v>
      </c>
      <c r="BN248" s="32">
        <f>('2a) logm_x(t)'!FC19-'2a) logm_x(t)'!FB19-'2a)answer'!$I19)/$CP$121</f>
        <v>-1.4500336781168155</v>
      </c>
      <c r="BO248" s="32">
        <f>('2a) logm_x(t)'!FD19-'2a) logm_x(t)'!FC19-'2a)answer'!$I19)/$CP$121</f>
        <v>2.8572886565419622</v>
      </c>
      <c r="BP248" s="32">
        <f>('2a) logm_x(t)'!FE19-'2a) logm_x(t)'!FD19-'2a)answer'!$I19)/$CP$121</f>
        <v>-0.81183436823134147</v>
      </c>
      <c r="BQ248" s="32">
        <f>('2a) logm_x(t)'!FF19-'2a) logm_x(t)'!FE19-'2a)answer'!$I19)/$CP$121</f>
        <v>-0.78301176476513712</v>
      </c>
      <c r="BR248" s="32">
        <f>('2a) logm_x(t)'!FG19-'2a) logm_x(t)'!FF19-'2a)answer'!$I19)/$CP$121</f>
        <v>0.71425846429053408</v>
      </c>
      <c r="BS248" s="32">
        <f>('2a) logm_x(t)'!FH19-'2a) logm_x(t)'!FG19-'2a)answer'!$I19)/$CP$121</f>
        <v>-0.6332578600143306</v>
      </c>
      <c r="BT248" s="32">
        <f>('2a) logm_x(t)'!FI19-'2a) logm_x(t)'!FH19-'2a)answer'!$I19)/$CP$121</f>
        <v>-1.7610340403093199</v>
      </c>
      <c r="BU248" s="32">
        <f>('2a) logm_x(t)'!FJ19-'2a) logm_x(t)'!FI19-'2a)answer'!$I19)/$CP$121</f>
        <v>0.9208533298830105</v>
      </c>
      <c r="BV248" s="32">
        <f>('2a) logm_x(t)'!FK19-'2a) logm_x(t)'!FJ19-'2a)answer'!$I19)/$CP$121</f>
        <v>1.6521890969409496</v>
      </c>
      <c r="BW248" s="32">
        <f>('2a) logm_x(t)'!FL19-'2a) logm_x(t)'!FK19-'2a)answer'!$I19)/$CP$121</f>
        <v>-2.1502721631826778</v>
      </c>
      <c r="BX248" s="32">
        <f>('2a) logm_x(t)'!FM19-'2a) logm_x(t)'!FL19-'2a)answer'!$I19)/$CP$121</f>
        <v>2.2387620988033818</v>
      </c>
      <c r="BY248" s="32">
        <f>('2a) logm_x(t)'!FN19-'2a) logm_x(t)'!FM19-'2a)answer'!$I19)/$CP$121</f>
        <v>-0.70687738846820347</v>
      </c>
      <c r="BZ248" s="32">
        <f>('2a) logm_x(t)'!FO19-'2a) logm_x(t)'!FN19-'2a)answer'!$I19)/$CP$121</f>
        <v>1.5585099699707292</v>
      </c>
      <c r="CA248" s="32">
        <f>('2a) logm_x(t)'!FP19-'2a) logm_x(t)'!FO19-'2a)answer'!$I19)/$CP$121</f>
        <v>0.31789760778124665</v>
      </c>
      <c r="CB248" s="32">
        <f>('2a) logm_x(t)'!FQ19-'2a) logm_x(t)'!FP19-'2a)answer'!$I19)/$CP$121</f>
        <v>-2.9820397657255477</v>
      </c>
      <c r="CC248" s="32">
        <f>('2a) logm_x(t)'!FR19-'2a) logm_x(t)'!FQ19-'2a)answer'!$I19)/$CP$121</f>
        <v>1.1982865890786549</v>
      </c>
      <c r="CD248" s="32">
        <f>('2a) logm_x(t)'!FS19-'2a) logm_x(t)'!FR19-'2a)answer'!$I19)/$CP$121</f>
        <v>-0.92159475885369924</v>
      </c>
      <c r="CE248" s="32">
        <f>('2a) logm_x(t)'!FT19-'2a) logm_x(t)'!FS19-'2a)answer'!$I19)/$CP$121</f>
        <v>-0.15087951973548258</v>
      </c>
      <c r="CF248" s="32">
        <f>('2a) logm_x(t)'!FU19-'2a) logm_x(t)'!FT19-'2a)answer'!$I19)/$CP$121</f>
        <v>3.0103808293446912</v>
      </c>
      <c r="CG248" s="32">
        <f>('2a) logm_x(t)'!FV19-'2a) logm_x(t)'!FU19-'2a)answer'!$I19)/$CP$121</f>
        <v>-3.0391173103852513</v>
      </c>
      <c r="CH248" s="32">
        <f>('2a) logm_x(t)'!FW19-'2a) logm_x(t)'!FV19-'2a)answer'!$I19)/$CP$121</f>
        <v>1.3027159110549509</v>
      </c>
      <c r="CI248" s="32">
        <f>('2a) logm_x(t)'!FX19-'2a) logm_x(t)'!FW19-'2a)answer'!$I19)/$CP$121</f>
        <v>0.64705787640102519</v>
      </c>
      <c r="CJ248" s="32">
        <f>('2a) logm_x(t)'!FY19-'2a) logm_x(t)'!FX19-'2a)answer'!$I19)/$CP$121</f>
        <v>-2.1945493467784765</v>
      </c>
      <c r="CK248" s="32">
        <f>('2a) logm_x(t)'!FZ19-'2a) logm_x(t)'!FY19-'2a)answer'!$I19)/$CP$121</f>
        <v>1.4137364642773131</v>
      </c>
      <c r="CL248" s="32">
        <f>('2a) logm_x(t)'!GA19-'2a) logm_x(t)'!FZ19-'2a)answer'!$I19)/$CP$121</f>
        <v>-2.2895475172753135</v>
      </c>
      <c r="CM248" s="32">
        <f>('2a) logm_x(t)'!GB19-'2a) logm_x(t)'!GA19-'2a)answer'!$I19)/$CP$121</f>
        <v>1.9674302636583711</v>
      </c>
      <c r="CN248" s="32">
        <f>('2a) logm_x(t)'!GC19-'2a) logm_x(t)'!GB19-'2a)answer'!$I19)/$CP$121</f>
        <v>1.3009890007992779</v>
      </c>
    </row>
    <row r="249" spans="1:92" x14ac:dyDescent="0.25">
      <c r="A249" s="31">
        <f t="shared" si="13"/>
        <v>17</v>
      </c>
      <c r="C249" s="32">
        <f>('2a) logm_x(t)'!CR20-'2a) logm_x(t)'!CQ20-'2a)answer'!$I20)/$CP$121</f>
        <v>-1.8187979607901861</v>
      </c>
      <c r="D249" s="32">
        <f>('2a) logm_x(t)'!CS20-'2a) logm_x(t)'!CR20-'2a)answer'!$I20)/$CP$121</f>
        <v>1.4643434692581752</v>
      </c>
      <c r="E249" s="32">
        <f>('2a) logm_x(t)'!CT20-'2a) logm_x(t)'!CS20-'2a)answer'!$I20)/$CP$121</f>
        <v>-0.86526097551374437</v>
      </c>
      <c r="F249" s="32">
        <f>('2a) logm_x(t)'!CU20-'2a) logm_x(t)'!CT20-'2a)answer'!$I20)/$CP$121</f>
        <v>-0.40478887219332943</v>
      </c>
      <c r="G249" s="32">
        <f>('2a) logm_x(t)'!CV20-'2a) logm_x(t)'!CU20-'2a)answer'!$I20)/$CP$121</f>
        <v>0.11323662808926728</v>
      </c>
      <c r="H249" s="32">
        <f>('2a) logm_x(t)'!CW20-'2a) logm_x(t)'!CV20-'2a)answer'!$I20)/$CP$121</f>
        <v>1.2503985790608112</v>
      </c>
      <c r="I249" s="32">
        <f>('2a) logm_x(t)'!CX20-'2a) logm_x(t)'!CW20-'2a)answer'!$I20)/$CP$121</f>
        <v>-1.7706695086790694</v>
      </c>
      <c r="J249" s="32">
        <f>('2a) logm_x(t)'!CY20-'2a) logm_x(t)'!CX20-'2a)answer'!$I20)/$CP$121</f>
        <v>0.63528009154115972</v>
      </c>
      <c r="K249" s="32">
        <f>('2a) logm_x(t)'!CZ20-'2a) logm_x(t)'!CY20-'2a)answer'!$I20)/$CP$121</f>
        <v>3.9544136582469358E-2</v>
      </c>
      <c r="L249" s="32">
        <f>('2a) logm_x(t)'!DA20-'2a) logm_x(t)'!CZ20-'2a)answer'!$I20)/$CP$121</f>
        <v>4.9309096696656646E-2</v>
      </c>
      <c r="M249" s="32">
        <f>('2a) logm_x(t)'!DB20-'2a) logm_x(t)'!DA20-'2a)answer'!$I20)/$CP$121</f>
        <v>1.0999388801401213</v>
      </c>
      <c r="N249" s="32">
        <f>('2a) logm_x(t)'!DC20-'2a) logm_x(t)'!DB20-'2a)answer'!$I20)/$CP$121</f>
        <v>-2.4090030467088677</v>
      </c>
      <c r="O249" s="32">
        <f>('2a) logm_x(t)'!DD20-'2a) logm_x(t)'!DC20-'2a)answer'!$I20)/$CP$121</f>
        <v>2.3742712371877022</v>
      </c>
      <c r="P249" s="32">
        <f>('2a) logm_x(t)'!DE20-'2a) logm_x(t)'!DD20-'2a)answer'!$I20)/$CP$121</f>
        <v>-1.0756364735906982</v>
      </c>
      <c r="Q249" s="32">
        <f>('2a) logm_x(t)'!DF20-'2a) logm_x(t)'!DE20-'2a)answer'!$I20)/$CP$121</f>
        <v>-0.71216728283508668</v>
      </c>
      <c r="R249" s="32">
        <f>('2a) logm_x(t)'!DG20-'2a) logm_x(t)'!DF20-'2a)answer'!$I20)/$CP$121</f>
        <v>1.3523656790017211</v>
      </c>
      <c r="S249" s="32">
        <f>('2a) logm_x(t)'!DH20-'2a) logm_x(t)'!DG20-'2a)answer'!$I20)/$CP$121</f>
        <v>-0.63112130071038941</v>
      </c>
      <c r="T249" s="32">
        <f>('2a) logm_x(t)'!DI20-'2a) logm_x(t)'!DH20-'2a)answer'!$I20)/$CP$121</f>
        <v>0.89795553359837166</v>
      </c>
      <c r="U249" s="32">
        <f>('2a) logm_x(t)'!DJ20-'2a) logm_x(t)'!DI20-'2a)answer'!$I20)/$CP$121</f>
        <v>-1.9711314780892863</v>
      </c>
      <c r="V249" s="32">
        <f>('2a) logm_x(t)'!DK20-'2a) logm_x(t)'!DJ20-'2a)answer'!$I20)/$CP$121</f>
        <v>-0.78697538533643341</v>
      </c>
      <c r="W249" s="32">
        <f>('2a) logm_x(t)'!DL20-'2a) logm_x(t)'!DK20-'2a)answer'!$I20)/$CP$121</f>
        <v>3.1088414066510714</v>
      </c>
      <c r="X249" s="32">
        <f>('2a) logm_x(t)'!DM20-'2a) logm_x(t)'!DL20-'2a)answer'!$I20)/$CP$121</f>
        <v>-1.7393111090302531</v>
      </c>
      <c r="Y249" s="32">
        <f>('2a) logm_x(t)'!DN20-'2a) logm_x(t)'!DM20-'2a)answer'!$I20)/$CP$121</f>
        <v>-0.28540411812357536</v>
      </c>
      <c r="Z249" s="32">
        <f>('2a) logm_x(t)'!DO20-'2a) logm_x(t)'!DN20-'2a)answer'!$I20)/$CP$121</f>
        <v>0.5248461621006052</v>
      </c>
      <c r="AA249" s="32">
        <f>('2a) logm_x(t)'!DP20-'2a) logm_x(t)'!DO20-'2a)answer'!$I20)/$CP$121</f>
        <v>-2.1163398127478956</v>
      </c>
      <c r="AB249" s="32">
        <f>('2a) logm_x(t)'!DQ20-'2a) logm_x(t)'!DP20-'2a)answer'!$I20)/$CP$121</f>
        <v>0.84005545186612396</v>
      </c>
      <c r="AC249" s="32">
        <f>('2a) logm_x(t)'!DR20-'2a) logm_x(t)'!DQ20-'2a)answer'!$I20)/$CP$121</f>
        <v>-3.6180516121486979</v>
      </c>
      <c r="AD249" s="32">
        <f>('2a) logm_x(t)'!DS20-'2a) logm_x(t)'!DR20-'2a)answer'!$I20)/$CP$121</f>
        <v>3.5363652294186623</v>
      </c>
      <c r="AE249" s="32">
        <f>('2a) logm_x(t)'!DT20-'2a) logm_x(t)'!DS20-'2a)answer'!$I20)/$CP$121</f>
        <v>1.9169632228961118</v>
      </c>
      <c r="AF249" s="32">
        <f>('2a) logm_x(t)'!DU20-'2a) logm_x(t)'!DT20-'2a)answer'!$I20)/$CP$121</f>
        <v>-0.46968334271524431</v>
      </c>
      <c r="AG249" s="32">
        <f>('2a) logm_x(t)'!DV20-'2a) logm_x(t)'!DU20-'2a)answer'!$I20)/$CP$121</f>
        <v>-2.1704864463280882</v>
      </c>
      <c r="AH249" s="32">
        <f>('2a) logm_x(t)'!DW20-'2a) logm_x(t)'!DV20-'2a)answer'!$I20)/$CP$121</f>
        <v>1.5776544086887025</v>
      </c>
      <c r="AI249" s="32">
        <f>('2a) logm_x(t)'!DX20-'2a) logm_x(t)'!DW20-'2a)answer'!$I20)/$CP$121</f>
        <v>-0.79250811994521164</v>
      </c>
      <c r="AJ249" s="32">
        <f>('2a) logm_x(t)'!DY20-'2a) logm_x(t)'!DX20-'2a)answer'!$I20)/$CP$121</f>
        <v>-0.30378332464738772</v>
      </c>
      <c r="AK249" s="32">
        <f>('2a) logm_x(t)'!DZ20-'2a) logm_x(t)'!DY20-'2a)answer'!$I20)/$CP$121</f>
        <v>-2.1714860991926028</v>
      </c>
      <c r="AL249" s="32">
        <f>('2a) logm_x(t)'!EA20-'2a) logm_x(t)'!DZ20-'2a)answer'!$I20)/$CP$121</f>
        <v>4.0132640678071461</v>
      </c>
      <c r="AM249" s="32">
        <f>('2a) logm_x(t)'!EB20-'2a) logm_x(t)'!EA20-'2a)answer'!$I20)/$CP$121</f>
        <v>-1.6065844360815462</v>
      </c>
      <c r="AN249" s="32">
        <f>('2a) logm_x(t)'!EC20-'2a) logm_x(t)'!EB20-'2a)answer'!$I20)/$CP$121</f>
        <v>4.206839588906873E-2</v>
      </c>
      <c r="AO249" s="32">
        <f>('2a) logm_x(t)'!ED20-'2a) logm_x(t)'!EC20-'2a)answer'!$I20)/$CP$121</f>
        <v>1.1237000995300495</v>
      </c>
      <c r="AP249" s="32">
        <f>('2a) logm_x(t)'!EE20-'2a) logm_x(t)'!ED20-'2a)answer'!$I20)/$CP$121</f>
        <v>-1.0663341287470347</v>
      </c>
      <c r="AQ249" s="32">
        <f>('2a) logm_x(t)'!EF20-'2a) logm_x(t)'!EE20-'2a)answer'!$I20)/$CP$121</f>
        <v>1.3921682171521461</v>
      </c>
      <c r="AR249" s="32">
        <f>('2a) logm_x(t)'!EG20-'2a) logm_x(t)'!EF20-'2a)answer'!$I20)/$CP$121</f>
        <v>0.27413895721960407</v>
      </c>
      <c r="AS249" s="32">
        <f>('2a) logm_x(t)'!EH20-'2a) logm_x(t)'!EG20-'2a)answer'!$I20)/$CP$121</f>
        <v>-0.40373017386441651</v>
      </c>
      <c r="AT249" s="32">
        <f>('2a) logm_x(t)'!EI20-'2a) logm_x(t)'!EH20-'2a)answer'!$I20)/$CP$121</f>
        <v>3.93028353428264E-2</v>
      </c>
      <c r="AU249" s="32">
        <f>('2a) logm_x(t)'!EJ20-'2a) logm_x(t)'!EI20-'2a)answer'!$I20)/$CP$121</f>
        <v>1.5802543084698184</v>
      </c>
      <c r="AV249" s="32">
        <f>('2a) logm_x(t)'!EK20-'2a) logm_x(t)'!EJ20-'2a)answer'!$I20)/$CP$121</f>
        <v>-1.6298719357171645</v>
      </c>
      <c r="AW249" s="32">
        <f>('2a) logm_x(t)'!EL20-'2a) logm_x(t)'!EK20-'2a)answer'!$I20)/$CP$121</f>
        <v>2.7046748163821825</v>
      </c>
      <c r="AX249" s="32">
        <f>('2a) logm_x(t)'!EM20-'2a) logm_x(t)'!EL20-'2a)answer'!$I20)/$CP$121</f>
        <v>-1.1848404040841469</v>
      </c>
      <c r="AY249" s="32">
        <f>('2a) logm_x(t)'!EN20-'2a) logm_x(t)'!EM20-'2a)answer'!$I20)/$CP$121</f>
        <v>1.067414974214369</v>
      </c>
      <c r="AZ249" s="32">
        <f>('2a) logm_x(t)'!EO20-'2a) logm_x(t)'!EN20-'2a)answer'!$I20)/$CP$121</f>
        <v>0.61658629364620776</v>
      </c>
      <c r="BA249" s="32">
        <f>('2a) logm_x(t)'!EP20-'2a) logm_x(t)'!EO20-'2a)answer'!$I20)/$CP$121</f>
        <v>-0.38871864386347271</v>
      </c>
      <c r="BB249" s="32">
        <f>('2a) logm_x(t)'!EQ20-'2a) logm_x(t)'!EP20-'2a)answer'!$I20)/$CP$121</f>
        <v>-0.75393331910649308</v>
      </c>
      <c r="BC249" s="32">
        <f>('2a) logm_x(t)'!ER20-'2a) logm_x(t)'!EQ20-'2a)answer'!$I20)/$CP$121</f>
        <v>5.2575252004499667E-2</v>
      </c>
      <c r="BD249" s="32">
        <f>('2a) logm_x(t)'!ES20-'2a) logm_x(t)'!ER20-'2a)answer'!$I20)/$CP$121</f>
        <v>-0.30394880616699749</v>
      </c>
      <c r="BE249" s="32">
        <f>('2a) logm_x(t)'!ET20-'2a) logm_x(t)'!ES20-'2a)answer'!$I20)/$CP$121</f>
        <v>-0.73392185787123343</v>
      </c>
      <c r="BF249" s="32">
        <f>('2a) logm_x(t)'!EU20-'2a) logm_x(t)'!ET20-'2a)answer'!$I20)/$CP$121</f>
        <v>0.81312774186802994</v>
      </c>
      <c r="BG249" s="32">
        <f>('2a) logm_x(t)'!EV20-'2a) logm_x(t)'!EU20-'2a)answer'!$I20)/$CP$121</f>
        <v>0.52965648183040814</v>
      </c>
      <c r="BH249" s="32">
        <f>('2a) logm_x(t)'!EW20-'2a) logm_x(t)'!EV20-'2a)answer'!$I20)/$CP$121</f>
        <v>-0.59084191853782486</v>
      </c>
      <c r="BI249" s="32">
        <f>('2a) logm_x(t)'!EX20-'2a) logm_x(t)'!EW20-'2a)answer'!$I20)/$CP$121</f>
        <v>-0.53365176345557985</v>
      </c>
      <c r="BJ249" s="32">
        <f>('2a) logm_x(t)'!EY20-'2a) logm_x(t)'!EX20-'2a)answer'!$I20)/$CP$121</f>
        <v>1.3717890956875163</v>
      </c>
      <c r="BK249" s="32">
        <f>('2a) logm_x(t)'!EZ20-'2a) logm_x(t)'!EY20-'2a)answer'!$I20)/$CP$121</f>
        <v>-2.9176549667376168</v>
      </c>
      <c r="BL249" s="32">
        <f>('2a) logm_x(t)'!FA20-'2a) logm_x(t)'!EZ20-'2a)answer'!$I20)/$CP$121</f>
        <v>0.91368505963197733</v>
      </c>
      <c r="BM249" s="32">
        <f>('2a) logm_x(t)'!FB20-'2a) logm_x(t)'!FA20-'2a)answer'!$I20)/$CP$121</f>
        <v>-1.6223381642970686E-2</v>
      </c>
      <c r="BN249" s="32">
        <f>('2a) logm_x(t)'!FC20-'2a) logm_x(t)'!FB20-'2a)answer'!$I20)/$CP$121</f>
        <v>2.3077387837728751</v>
      </c>
      <c r="BO249" s="32">
        <f>('2a) logm_x(t)'!FD20-'2a) logm_x(t)'!FC20-'2a)answer'!$I20)/$CP$121</f>
        <v>0.28721676605080648</v>
      </c>
      <c r="BP249" s="32">
        <f>('2a) logm_x(t)'!FE20-'2a) logm_x(t)'!FD20-'2a)answer'!$I20)/$CP$121</f>
        <v>-1.2498055623128257</v>
      </c>
      <c r="BQ249" s="32">
        <f>('2a) logm_x(t)'!FF20-'2a) logm_x(t)'!FE20-'2a)answer'!$I20)/$CP$121</f>
        <v>1.4528571171184885</v>
      </c>
      <c r="BR249" s="32">
        <f>('2a) logm_x(t)'!FG20-'2a) logm_x(t)'!FF20-'2a)answer'!$I20)/$CP$121</f>
        <v>-2.9454737202746268</v>
      </c>
      <c r="BS249" s="32">
        <f>('2a) logm_x(t)'!FH20-'2a) logm_x(t)'!FG20-'2a)answer'!$I20)/$CP$121</f>
        <v>1.3203550515922182</v>
      </c>
      <c r="BT249" s="32">
        <f>('2a) logm_x(t)'!FI20-'2a) logm_x(t)'!FH20-'2a)answer'!$I20)/$CP$121</f>
        <v>0.33331724807588831</v>
      </c>
      <c r="BU249" s="32">
        <f>('2a) logm_x(t)'!FJ20-'2a) logm_x(t)'!FI20-'2a)answer'!$I20)/$CP$121</f>
        <v>-0.55897719927897882</v>
      </c>
      <c r="BV249" s="32">
        <f>('2a) logm_x(t)'!FK20-'2a) logm_x(t)'!FJ20-'2a)answer'!$I20)/$CP$121</f>
        <v>0.35332901595563077</v>
      </c>
      <c r="BW249" s="32">
        <f>('2a) logm_x(t)'!FL20-'2a) logm_x(t)'!FK20-'2a)answer'!$I20)/$CP$121</f>
        <v>0.53001550089538563</v>
      </c>
      <c r="BX249" s="32">
        <f>('2a) logm_x(t)'!FM20-'2a) logm_x(t)'!FL20-'2a)answer'!$I20)/$CP$121</f>
        <v>-0.99065350194877488</v>
      </c>
      <c r="BY249" s="32">
        <f>('2a) logm_x(t)'!FN20-'2a) logm_x(t)'!FM20-'2a)answer'!$I20)/$CP$121</f>
        <v>-0.99177410580493375</v>
      </c>
      <c r="BZ249" s="32">
        <f>('2a) logm_x(t)'!FO20-'2a) logm_x(t)'!FN20-'2a)answer'!$I20)/$CP$121</f>
        <v>2.8261791327179493</v>
      </c>
      <c r="CA249" s="32">
        <f>('2a) logm_x(t)'!FP20-'2a) logm_x(t)'!FO20-'2a)answer'!$I20)/$CP$121</f>
        <v>0.16425021631812797</v>
      </c>
      <c r="CB249" s="32">
        <f>('2a) logm_x(t)'!FQ20-'2a) logm_x(t)'!FP20-'2a)answer'!$I20)/$CP$121</f>
        <v>0.33485638676773671</v>
      </c>
      <c r="CC249" s="32">
        <f>('2a) logm_x(t)'!FR20-'2a) logm_x(t)'!FQ20-'2a)answer'!$I20)/$CP$121</f>
        <v>0.78296369642087726</v>
      </c>
      <c r="CD249" s="32">
        <f>('2a) logm_x(t)'!FS20-'2a) logm_x(t)'!FR20-'2a)answer'!$I20)/$CP$121</f>
        <v>-5.0228491770909818</v>
      </c>
      <c r="CE249" s="32">
        <f>('2a) logm_x(t)'!FT20-'2a) logm_x(t)'!FS20-'2a)answer'!$I20)/$CP$121</f>
        <v>4.2283135801820801</v>
      </c>
      <c r="CF249" s="32">
        <f>('2a) logm_x(t)'!FU20-'2a) logm_x(t)'!FT20-'2a)answer'!$I20)/$CP$121</f>
        <v>-0.99199563011731784</v>
      </c>
      <c r="CG249" s="32">
        <f>('2a) logm_x(t)'!FV20-'2a) logm_x(t)'!FU20-'2a)answer'!$I20)/$CP$121</f>
        <v>0.16553313318954843</v>
      </c>
      <c r="CH249" s="32">
        <f>('2a) logm_x(t)'!FW20-'2a) logm_x(t)'!FV20-'2a)answer'!$I20)/$CP$121</f>
        <v>-2.4046464424003182</v>
      </c>
      <c r="CI249" s="32">
        <f>('2a) logm_x(t)'!FX20-'2a) logm_x(t)'!FW20-'2a)answer'!$I20)/$CP$121</f>
        <v>2.9472806140196322</v>
      </c>
      <c r="CJ249" s="32">
        <f>('2a) logm_x(t)'!FY20-'2a) logm_x(t)'!FX20-'2a)answer'!$I20)/$CP$121</f>
        <v>-0.71195958477208288</v>
      </c>
      <c r="CK249" s="32">
        <f>('2a) logm_x(t)'!FZ20-'2a) logm_x(t)'!FY20-'2a)answer'!$I20)/$CP$121</f>
        <v>0.61865195538064144</v>
      </c>
      <c r="CL249" s="32">
        <f>('2a) logm_x(t)'!GA20-'2a) logm_x(t)'!FZ20-'2a)answer'!$I20)/$CP$121</f>
        <v>-0.52611087431069514</v>
      </c>
      <c r="CM249" s="32">
        <f>('2a) logm_x(t)'!GB20-'2a) logm_x(t)'!GA20-'2a)answer'!$I20)/$CP$121</f>
        <v>0.85954460457477566</v>
      </c>
      <c r="CN249" s="32">
        <f>('2a) logm_x(t)'!GC20-'2a) logm_x(t)'!GB20-'2a)answer'!$I20)/$CP$121</f>
        <v>-2.1910708089721882</v>
      </c>
    </row>
    <row r="250" spans="1:92" x14ac:dyDescent="0.25">
      <c r="A250" s="31">
        <f t="shared" si="13"/>
        <v>18</v>
      </c>
      <c r="C250" s="32">
        <f>('2a) logm_x(t)'!CR21-'2a) logm_x(t)'!CQ21-'2a)answer'!$I21)/$CP$121</f>
        <v>-1.1056875807808499</v>
      </c>
      <c r="D250" s="32">
        <f>('2a) logm_x(t)'!CS21-'2a) logm_x(t)'!CR21-'2a)answer'!$I21)/$CP$121</f>
        <v>0.37421787625051434</v>
      </c>
      <c r="E250" s="32">
        <f>('2a) logm_x(t)'!CT21-'2a) logm_x(t)'!CS21-'2a)answer'!$I21)/$CP$121</f>
        <v>0.58899804251580457</v>
      </c>
      <c r="F250" s="32">
        <f>('2a) logm_x(t)'!CU21-'2a) logm_x(t)'!CT21-'2a)answer'!$I21)/$CP$121</f>
        <v>-1.339954418326655</v>
      </c>
      <c r="G250" s="32">
        <f>('2a) logm_x(t)'!CV21-'2a) logm_x(t)'!CU21-'2a)answer'!$I21)/$CP$121</f>
        <v>-0.24658263283940782</v>
      </c>
      <c r="H250" s="32">
        <f>('2a) logm_x(t)'!CW21-'2a) logm_x(t)'!CV21-'2a)answer'!$I21)/$CP$121</f>
        <v>1.2237302429092058</v>
      </c>
      <c r="I250" s="32">
        <f>('2a) logm_x(t)'!CX21-'2a) logm_x(t)'!CW21-'2a)answer'!$I21)/$CP$121</f>
        <v>0.37772907266812805</v>
      </c>
      <c r="J250" s="32">
        <f>('2a) logm_x(t)'!CY21-'2a) logm_x(t)'!CX21-'2a)answer'!$I21)/$CP$121</f>
        <v>-1.2856317735116294</v>
      </c>
      <c r="K250" s="32">
        <f>('2a) logm_x(t)'!CZ21-'2a) logm_x(t)'!CY21-'2a)answer'!$I21)/$CP$121</f>
        <v>0.13463182468918311</v>
      </c>
      <c r="L250" s="32">
        <f>('2a) logm_x(t)'!DA21-'2a) logm_x(t)'!CZ21-'2a)answer'!$I21)/$CP$121</f>
        <v>0.97096046590931218</v>
      </c>
      <c r="M250" s="32">
        <f>('2a) logm_x(t)'!DB21-'2a) logm_x(t)'!DA21-'2a)answer'!$I21)/$CP$121</f>
        <v>-0.92341116612924612</v>
      </c>
      <c r="N250" s="32">
        <f>('2a) logm_x(t)'!DC21-'2a) logm_x(t)'!DB21-'2a)answer'!$I21)/$CP$121</f>
        <v>0.20471867027370044</v>
      </c>
      <c r="O250" s="32">
        <f>('2a) logm_x(t)'!DD21-'2a) logm_x(t)'!DC21-'2a)answer'!$I21)/$CP$121</f>
        <v>0.78469812738181244</v>
      </c>
      <c r="P250" s="32">
        <f>('2a) logm_x(t)'!DE21-'2a) logm_x(t)'!DD21-'2a)answer'!$I21)/$CP$121</f>
        <v>-0.54057584180386742</v>
      </c>
      <c r="Q250" s="32">
        <f>('2a) logm_x(t)'!DF21-'2a) logm_x(t)'!DE21-'2a)answer'!$I21)/$CP$121</f>
        <v>0.77349020425662085</v>
      </c>
      <c r="R250" s="32">
        <f>('2a) logm_x(t)'!DG21-'2a) logm_x(t)'!DF21-'2a)answer'!$I21)/$CP$121</f>
        <v>-0.97395477301907496</v>
      </c>
      <c r="S250" s="32">
        <f>('2a) logm_x(t)'!DH21-'2a) logm_x(t)'!DG21-'2a)answer'!$I21)/$CP$121</f>
        <v>0.38911330704877789</v>
      </c>
      <c r="T250" s="32">
        <f>('2a) logm_x(t)'!DI21-'2a) logm_x(t)'!DH21-'2a)answer'!$I21)/$CP$121</f>
        <v>-1.1196718848594196</v>
      </c>
      <c r="U250" s="32">
        <f>('2a) logm_x(t)'!DJ21-'2a) logm_x(t)'!DI21-'2a)answer'!$I21)/$CP$121</f>
        <v>-0.81834602271297008</v>
      </c>
      <c r="V250" s="32">
        <f>('2a) logm_x(t)'!DK21-'2a) logm_x(t)'!DJ21-'2a)answer'!$I21)/$CP$121</f>
        <v>0.30677955237016291</v>
      </c>
      <c r="W250" s="32">
        <f>('2a) logm_x(t)'!DL21-'2a) logm_x(t)'!DK21-'2a)answer'!$I21)/$CP$121</f>
        <v>2.1541339458613709</v>
      </c>
      <c r="X250" s="32">
        <f>('2a) logm_x(t)'!DM21-'2a) logm_x(t)'!DL21-'2a)answer'!$I21)/$CP$121</f>
        <v>-2.5877208820933166</v>
      </c>
      <c r="Y250" s="32">
        <f>('2a) logm_x(t)'!DN21-'2a) logm_x(t)'!DM21-'2a)answer'!$I21)/$CP$121</f>
        <v>1.3463907283662109</v>
      </c>
      <c r="Z250" s="32">
        <f>('2a) logm_x(t)'!DO21-'2a) logm_x(t)'!DN21-'2a)answer'!$I21)/$CP$121</f>
        <v>-1.9722424477767357</v>
      </c>
      <c r="AA250" s="32">
        <f>('2a) logm_x(t)'!DP21-'2a) logm_x(t)'!DO21-'2a)answer'!$I21)/$CP$121</f>
        <v>2.628983412205169</v>
      </c>
      <c r="AB250" s="32">
        <f>('2a) logm_x(t)'!DQ21-'2a) logm_x(t)'!DP21-'2a)answer'!$I21)/$CP$121</f>
        <v>-2.7594349030877252</v>
      </c>
      <c r="AC250" s="32">
        <f>('2a) logm_x(t)'!DR21-'2a) logm_x(t)'!DQ21-'2a)answer'!$I21)/$CP$121</f>
        <v>-0.81618150388278798</v>
      </c>
      <c r="AD250" s="32">
        <f>('2a) logm_x(t)'!DS21-'2a) logm_x(t)'!DR21-'2a)answer'!$I21)/$CP$121</f>
        <v>-1.2369054007274347</v>
      </c>
      <c r="AE250" s="32">
        <f>('2a) logm_x(t)'!DT21-'2a) logm_x(t)'!DS21-'2a)answer'!$I21)/$CP$121</f>
        <v>1.7599489183477917</v>
      </c>
      <c r="AF250" s="32">
        <f>('2a) logm_x(t)'!DU21-'2a) logm_x(t)'!DT21-'2a)answer'!$I21)/$CP$121</f>
        <v>1.0185897972734608</v>
      </c>
      <c r="AG250" s="32">
        <f>('2a) logm_x(t)'!DV21-'2a) logm_x(t)'!DU21-'2a)answer'!$I21)/$CP$121</f>
        <v>-1.0070070978693346</v>
      </c>
      <c r="AH250" s="32">
        <f>('2a) logm_x(t)'!DW21-'2a) logm_x(t)'!DV21-'2a)answer'!$I21)/$CP$121</f>
        <v>2.1421572080558198</v>
      </c>
      <c r="AI250" s="32">
        <f>('2a) logm_x(t)'!DX21-'2a) logm_x(t)'!DW21-'2a)answer'!$I21)/$CP$121</f>
        <v>-2.159771116597947</v>
      </c>
      <c r="AJ250" s="32">
        <f>('2a) logm_x(t)'!DY21-'2a) logm_x(t)'!DX21-'2a)answer'!$I21)/$CP$121</f>
        <v>0.38246149346685815</v>
      </c>
      <c r="AK250" s="32">
        <f>('2a) logm_x(t)'!DZ21-'2a) logm_x(t)'!DY21-'2a)answer'!$I21)/$CP$121</f>
        <v>0.37149486736342441</v>
      </c>
      <c r="AL250" s="32">
        <f>('2a) logm_x(t)'!EA21-'2a) logm_x(t)'!DZ21-'2a)answer'!$I21)/$CP$121</f>
        <v>-0.975156713778074</v>
      </c>
      <c r="AM250" s="32">
        <f>('2a) logm_x(t)'!EB21-'2a) logm_x(t)'!EA21-'2a)answer'!$I21)/$CP$121</f>
        <v>-0.23249146046876637</v>
      </c>
      <c r="AN250" s="32">
        <f>('2a) logm_x(t)'!EC21-'2a) logm_x(t)'!EB21-'2a)answer'!$I21)/$CP$121</f>
        <v>1.4776437215414091</v>
      </c>
      <c r="AO250" s="32">
        <f>('2a) logm_x(t)'!ED21-'2a) logm_x(t)'!EC21-'2a)answer'!$I21)/$CP$121</f>
        <v>0.57707684443594431</v>
      </c>
      <c r="AP250" s="32">
        <f>('2a) logm_x(t)'!EE21-'2a) logm_x(t)'!ED21-'2a)answer'!$I21)/$CP$121</f>
        <v>-3.055987094672028</v>
      </c>
      <c r="AQ250" s="32">
        <f>('2a) logm_x(t)'!EF21-'2a) logm_x(t)'!EE21-'2a)answer'!$I21)/$CP$121</f>
        <v>2.2774603248391214</v>
      </c>
      <c r="AR250" s="32">
        <f>('2a) logm_x(t)'!EG21-'2a) logm_x(t)'!EF21-'2a)answer'!$I21)/$CP$121</f>
        <v>-0.73920694846355794</v>
      </c>
      <c r="AS250" s="32">
        <f>('2a) logm_x(t)'!EH21-'2a) logm_x(t)'!EG21-'2a)answer'!$I21)/$CP$121</f>
        <v>1.3002717532959951</v>
      </c>
      <c r="AT250" s="32">
        <f>('2a) logm_x(t)'!EI21-'2a) logm_x(t)'!EH21-'2a)answer'!$I21)/$CP$121</f>
        <v>1.2180697621488452</v>
      </c>
      <c r="AU250" s="32">
        <f>('2a) logm_x(t)'!EJ21-'2a) logm_x(t)'!EI21-'2a)answer'!$I21)/$CP$121</f>
        <v>-3.8024157131047238E-2</v>
      </c>
      <c r="AV250" s="32">
        <f>('2a) logm_x(t)'!EK21-'2a) logm_x(t)'!EJ21-'2a)answer'!$I21)/$CP$121</f>
        <v>-0.25604171588527702</v>
      </c>
      <c r="AW250" s="32">
        <f>('2a) logm_x(t)'!EL21-'2a) logm_x(t)'!EK21-'2a)answer'!$I21)/$CP$121</f>
        <v>1.6098106425627612</v>
      </c>
      <c r="AX250" s="32">
        <f>('2a) logm_x(t)'!EM21-'2a) logm_x(t)'!EL21-'2a)answer'!$I21)/$CP$121</f>
        <v>-1.7213462807821422</v>
      </c>
      <c r="AY250" s="32">
        <f>('2a) logm_x(t)'!EN21-'2a) logm_x(t)'!EM21-'2a)answer'!$I21)/$CP$121</f>
        <v>0.92391451824359505</v>
      </c>
      <c r="AZ250" s="32">
        <f>('2a) logm_x(t)'!EO21-'2a) logm_x(t)'!EN21-'2a)answer'!$I21)/$CP$121</f>
        <v>2.0920261841730063</v>
      </c>
      <c r="BA250" s="32">
        <f>('2a) logm_x(t)'!EP21-'2a) logm_x(t)'!EO21-'2a)answer'!$I21)/$CP$121</f>
        <v>-2.200235881624435</v>
      </c>
      <c r="BB250" s="32">
        <f>('2a) logm_x(t)'!EQ21-'2a) logm_x(t)'!EP21-'2a)answer'!$I21)/$CP$121</f>
        <v>1.3529881695493373</v>
      </c>
      <c r="BC250" s="32">
        <f>('2a) logm_x(t)'!ER21-'2a) logm_x(t)'!EQ21-'2a)answer'!$I21)/$CP$121</f>
        <v>-0.40949457767741493</v>
      </c>
      <c r="BD250" s="32">
        <f>('2a) logm_x(t)'!ES21-'2a) logm_x(t)'!ER21-'2a)answer'!$I21)/$CP$121</f>
        <v>0.81400369849904319</v>
      </c>
      <c r="BE250" s="32">
        <f>('2a) logm_x(t)'!ET21-'2a) logm_x(t)'!ES21-'2a)answer'!$I21)/$CP$121</f>
        <v>-0.9071996737497805</v>
      </c>
      <c r="BF250" s="32">
        <f>('2a) logm_x(t)'!EU21-'2a) logm_x(t)'!ET21-'2a)answer'!$I21)/$CP$121</f>
        <v>0.2598188584375995</v>
      </c>
      <c r="BG250" s="32">
        <f>('2a) logm_x(t)'!EV21-'2a) logm_x(t)'!EU21-'2a)answer'!$I21)/$CP$121</f>
        <v>5.8563399258134537E-2</v>
      </c>
      <c r="BH250" s="32">
        <f>('2a) logm_x(t)'!EW21-'2a) logm_x(t)'!EV21-'2a)answer'!$I21)/$CP$121</f>
        <v>4.6862235629315283E-2</v>
      </c>
      <c r="BI250" s="32">
        <f>('2a) logm_x(t)'!EX21-'2a) logm_x(t)'!EW21-'2a)answer'!$I21)/$CP$121</f>
        <v>-0.64074647401972162</v>
      </c>
      <c r="BJ250" s="32">
        <f>('2a) logm_x(t)'!EY21-'2a) logm_x(t)'!EX21-'2a)answer'!$I21)/$CP$121</f>
        <v>-8.7036553201773809E-2</v>
      </c>
      <c r="BK250" s="32">
        <f>('2a) logm_x(t)'!EZ21-'2a) logm_x(t)'!EY21-'2a)answer'!$I21)/$CP$121</f>
        <v>0.53146431962677232</v>
      </c>
      <c r="BL250" s="32">
        <f>('2a) logm_x(t)'!FA21-'2a) logm_x(t)'!EZ21-'2a)answer'!$I21)/$CP$121</f>
        <v>-2.2938532171676198</v>
      </c>
      <c r="BM250" s="32">
        <f>('2a) logm_x(t)'!FB21-'2a) logm_x(t)'!FA21-'2a)answer'!$I21)/$CP$121</f>
        <v>2.7346089483490919</v>
      </c>
      <c r="BN250" s="32">
        <f>('2a) logm_x(t)'!FC21-'2a) logm_x(t)'!FB21-'2a)answer'!$I21)/$CP$121</f>
        <v>0.51180055737343666</v>
      </c>
      <c r="BO250" s="32">
        <f>('2a) logm_x(t)'!FD21-'2a) logm_x(t)'!FC21-'2a)answer'!$I21)/$CP$121</f>
        <v>-1.7839084004568495</v>
      </c>
      <c r="BP250" s="32">
        <f>('2a) logm_x(t)'!FE21-'2a) logm_x(t)'!FD21-'2a)answer'!$I21)/$CP$121</f>
        <v>1.9907550864979655</v>
      </c>
      <c r="BQ250" s="32">
        <f>('2a) logm_x(t)'!FF21-'2a) logm_x(t)'!FE21-'2a)answer'!$I21)/$CP$121</f>
        <v>-0.81784970819930769</v>
      </c>
      <c r="BR250" s="32">
        <f>('2a) logm_x(t)'!FG21-'2a) logm_x(t)'!FF21-'2a)answer'!$I21)/$CP$121</f>
        <v>0.914165419231184</v>
      </c>
      <c r="BS250" s="32">
        <f>('2a) logm_x(t)'!FH21-'2a) logm_x(t)'!FG21-'2a)answer'!$I21)/$CP$121</f>
        <v>0.72204052653976758</v>
      </c>
      <c r="BT250" s="32">
        <f>('2a) logm_x(t)'!FI21-'2a) logm_x(t)'!FH21-'2a)answer'!$I21)/$CP$121</f>
        <v>-3.9312483079346783</v>
      </c>
      <c r="BU250" s="32">
        <f>('2a) logm_x(t)'!FJ21-'2a) logm_x(t)'!FI21-'2a)answer'!$I21)/$CP$121</f>
        <v>2.6706251056481665</v>
      </c>
      <c r="BV250" s="32">
        <f>('2a) logm_x(t)'!FK21-'2a) logm_x(t)'!FJ21-'2a)answer'!$I21)/$CP$121</f>
        <v>-1.0528863526710308</v>
      </c>
      <c r="BW250" s="32">
        <f>('2a) logm_x(t)'!FL21-'2a) logm_x(t)'!FK21-'2a)answer'!$I21)/$CP$121</f>
        <v>0.32885455787014717</v>
      </c>
      <c r="BX250" s="32">
        <f>('2a) logm_x(t)'!FM21-'2a) logm_x(t)'!FL21-'2a)answer'!$I21)/$CP$121</f>
        <v>2.4614929842677</v>
      </c>
      <c r="BY250" s="32">
        <f>('2a) logm_x(t)'!FN21-'2a) logm_x(t)'!FM21-'2a)answer'!$I21)/$CP$121</f>
        <v>-3.0067025573617707</v>
      </c>
      <c r="BZ250" s="32">
        <f>('2a) logm_x(t)'!FO21-'2a) logm_x(t)'!FN21-'2a)answer'!$I21)/$CP$121</f>
        <v>1.5066296370264622</v>
      </c>
      <c r="CA250" s="32">
        <f>('2a) logm_x(t)'!FP21-'2a) logm_x(t)'!FO21-'2a)answer'!$I21)/$CP$121</f>
        <v>-0.47464613608714656</v>
      </c>
      <c r="CB250" s="32">
        <f>('2a) logm_x(t)'!FQ21-'2a) logm_x(t)'!FP21-'2a)answer'!$I21)/$CP$121</f>
        <v>0.16669905736815163</v>
      </c>
      <c r="CC250" s="32">
        <f>('2a) logm_x(t)'!FR21-'2a) logm_x(t)'!FQ21-'2a)answer'!$I21)/$CP$121</f>
        <v>1.2336867099121869</v>
      </c>
      <c r="CD250" s="32">
        <f>('2a) logm_x(t)'!FS21-'2a) logm_x(t)'!FR21-'2a)answer'!$I21)/$CP$121</f>
        <v>-2.0057909486159895</v>
      </c>
      <c r="CE250" s="32">
        <f>('2a) logm_x(t)'!FT21-'2a) logm_x(t)'!FS21-'2a)answer'!$I21)/$CP$121</f>
        <v>-0.9114703451210685</v>
      </c>
      <c r="CF250" s="32">
        <f>('2a) logm_x(t)'!FU21-'2a) logm_x(t)'!FT21-'2a)answer'!$I21)/$CP$121</f>
        <v>0.16228285771743262</v>
      </c>
      <c r="CG250" s="32">
        <f>('2a) logm_x(t)'!FV21-'2a) logm_x(t)'!FU21-'2a)answer'!$I21)/$CP$121</f>
        <v>2.1633300087811822</v>
      </c>
      <c r="CH250" s="32">
        <f>('2a) logm_x(t)'!FW21-'2a) logm_x(t)'!FV21-'2a)answer'!$I21)/$CP$121</f>
        <v>-2.3233636655049059</v>
      </c>
      <c r="CI250" s="32">
        <f>('2a) logm_x(t)'!FX21-'2a) logm_x(t)'!FW21-'2a)answer'!$I21)/$CP$121</f>
        <v>0.88123574394005932</v>
      </c>
      <c r="CJ250" s="32">
        <f>('2a) logm_x(t)'!FY21-'2a) logm_x(t)'!FX21-'2a)answer'!$I21)/$CP$121</f>
        <v>0.16190094215078507</v>
      </c>
      <c r="CK250" s="32">
        <f>('2a) logm_x(t)'!FZ21-'2a) logm_x(t)'!FY21-'2a)answer'!$I21)/$CP$121</f>
        <v>-0.55800912925744839</v>
      </c>
      <c r="CL250" s="32">
        <f>('2a) logm_x(t)'!GA21-'2a) logm_x(t)'!FZ21-'2a)answer'!$I21)/$CP$121</f>
        <v>0.41302534544762259</v>
      </c>
      <c r="CM250" s="32">
        <f>('2a) logm_x(t)'!GB21-'2a) logm_x(t)'!GA21-'2a)answer'!$I21)/$CP$121</f>
        <v>-1.193340925950686</v>
      </c>
      <c r="CN250" s="32">
        <f>('2a) logm_x(t)'!GC21-'2a) logm_x(t)'!GB21-'2a)answer'!$I21)/$CP$121</f>
        <v>1.0127809942256119</v>
      </c>
    </row>
    <row r="251" spans="1:92" x14ac:dyDescent="0.25">
      <c r="A251" s="31">
        <f t="shared" si="13"/>
        <v>19</v>
      </c>
      <c r="C251" s="32">
        <f>('2a) logm_x(t)'!CR22-'2a) logm_x(t)'!CQ22-'2a)answer'!$I22)/$CP$121</f>
        <v>2.0931321601933329E-2</v>
      </c>
      <c r="D251" s="32">
        <f>('2a) logm_x(t)'!CS22-'2a) logm_x(t)'!CR22-'2a)answer'!$I22)/$CP$121</f>
        <v>1.0590346312321761</v>
      </c>
      <c r="E251" s="32">
        <f>('2a) logm_x(t)'!CT22-'2a) logm_x(t)'!CS22-'2a)answer'!$I22)/$CP$121</f>
        <v>0.11830852364892597</v>
      </c>
      <c r="F251" s="32">
        <f>('2a) logm_x(t)'!CU22-'2a) logm_x(t)'!CT22-'2a)answer'!$I22)/$CP$121</f>
        <v>-7.8766116262317831E-2</v>
      </c>
      <c r="G251" s="32">
        <f>('2a) logm_x(t)'!CV22-'2a) logm_x(t)'!CU22-'2a)answer'!$I22)/$CP$121</f>
        <v>-0.284869121551237</v>
      </c>
      <c r="H251" s="32">
        <f>('2a) logm_x(t)'!CW22-'2a) logm_x(t)'!CV22-'2a)answer'!$I22)/$CP$121</f>
        <v>0.262702285555515</v>
      </c>
      <c r="I251" s="32">
        <f>('2a) logm_x(t)'!CX22-'2a) logm_x(t)'!CW22-'2a)answer'!$I22)/$CP$121</f>
        <v>0.53140688524992541</v>
      </c>
      <c r="J251" s="32">
        <f>('2a) logm_x(t)'!CY22-'2a) logm_x(t)'!CX22-'2a)answer'!$I22)/$CP$121</f>
        <v>4.192065323745197E-2</v>
      </c>
      <c r="K251" s="32">
        <f>('2a) logm_x(t)'!CZ22-'2a) logm_x(t)'!CY22-'2a)answer'!$I22)/$CP$121</f>
        <v>-1.793518546930873</v>
      </c>
      <c r="L251" s="32">
        <f>('2a) logm_x(t)'!DA22-'2a) logm_x(t)'!CZ22-'2a)answer'!$I22)/$CP$121</f>
        <v>-0.66849822413302173</v>
      </c>
      <c r="M251" s="32">
        <f>('2a) logm_x(t)'!DB22-'2a) logm_x(t)'!DA22-'2a)answer'!$I22)/$CP$121</f>
        <v>0.73070132899320062</v>
      </c>
      <c r="N251" s="32">
        <f>('2a) logm_x(t)'!DC22-'2a) logm_x(t)'!DB22-'2a)answer'!$I22)/$CP$121</f>
        <v>1.1697785650562547</v>
      </c>
      <c r="O251" s="32">
        <f>('2a) logm_x(t)'!DD22-'2a) logm_x(t)'!DC22-'2a)answer'!$I22)/$CP$121</f>
        <v>0.21191455658537309</v>
      </c>
      <c r="P251" s="32">
        <f>('2a) logm_x(t)'!DE22-'2a) logm_x(t)'!DD22-'2a)answer'!$I22)/$CP$121</f>
        <v>-1.4101006220995735</v>
      </c>
      <c r="Q251" s="32">
        <f>('2a) logm_x(t)'!DF22-'2a) logm_x(t)'!DE22-'2a)answer'!$I22)/$CP$121</f>
        <v>1.4732290236687251</v>
      </c>
      <c r="R251" s="32">
        <f>('2a) logm_x(t)'!DG22-'2a) logm_x(t)'!DF22-'2a)answer'!$I22)/$CP$121</f>
        <v>-1.0822126728007542</v>
      </c>
      <c r="S251" s="32">
        <f>('2a) logm_x(t)'!DH22-'2a) logm_x(t)'!DG22-'2a)answer'!$I22)/$CP$121</f>
        <v>0.69471927727282079</v>
      </c>
      <c r="T251" s="32">
        <f>('2a) logm_x(t)'!DI22-'2a) logm_x(t)'!DH22-'2a)answer'!$I22)/$CP$121</f>
        <v>-0.77250280345559741</v>
      </c>
      <c r="U251" s="32">
        <f>('2a) logm_x(t)'!DJ22-'2a) logm_x(t)'!DI22-'2a)answer'!$I22)/$CP$121</f>
        <v>0.26993295869280637</v>
      </c>
      <c r="V251" s="32">
        <f>('2a) logm_x(t)'!DK22-'2a) logm_x(t)'!DJ22-'2a)answer'!$I22)/$CP$121</f>
        <v>-0.83282036396287473</v>
      </c>
      <c r="W251" s="32">
        <f>('2a) logm_x(t)'!DL22-'2a) logm_x(t)'!DK22-'2a)answer'!$I22)/$CP$121</f>
        <v>-0.84121879809114297</v>
      </c>
      <c r="X251" s="32">
        <f>('2a) logm_x(t)'!DM22-'2a) logm_x(t)'!DL22-'2a)answer'!$I22)/$CP$121</f>
        <v>-0.362268024835531</v>
      </c>
      <c r="Y251" s="32">
        <f>('2a) logm_x(t)'!DN22-'2a) logm_x(t)'!DM22-'2a)answer'!$I22)/$CP$121</f>
        <v>6.2032922587279419E-3</v>
      </c>
      <c r="Z251" s="32">
        <f>('2a) logm_x(t)'!DO22-'2a) logm_x(t)'!DN22-'2a)answer'!$I22)/$CP$121</f>
        <v>0.90881510972873436</v>
      </c>
      <c r="AA251" s="32">
        <f>('2a) logm_x(t)'!DP22-'2a) logm_x(t)'!DO22-'2a)answer'!$I22)/$CP$121</f>
        <v>-0.97812176203362389</v>
      </c>
      <c r="AB251" s="32">
        <f>('2a) logm_x(t)'!DQ22-'2a) logm_x(t)'!DP22-'2a)answer'!$I22)/$CP$121</f>
        <v>-0.16767117731058948</v>
      </c>
      <c r="AC251" s="32">
        <f>('2a) logm_x(t)'!DR22-'2a) logm_x(t)'!DQ22-'2a)answer'!$I22)/$CP$121</f>
        <v>-3.5372387232249332</v>
      </c>
      <c r="AD251" s="32">
        <f>('2a) logm_x(t)'!DS22-'2a) logm_x(t)'!DR22-'2a)answer'!$I22)/$CP$121</f>
        <v>3.2740203152681286</v>
      </c>
      <c r="AE251" s="32">
        <f>('2a) logm_x(t)'!DT22-'2a) logm_x(t)'!DS22-'2a)answer'!$I22)/$CP$121</f>
        <v>1.1440267180112624</v>
      </c>
      <c r="AF251" s="32">
        <f>('2a) logm_x(t)'!DU22-'2a) logm_x(t)'!DT22-'2a)answer'!$I22)/$CP$121</f>
        <v>-2.1356941922757828</v>
      </c>
      <c r="AG251" s="32">
        <f>('2a) logm_x(t)'!DV22-'2a) logm_x(t)'!DU22-'2a)answer'!$I22)/$CP$121</f>
        <v>-1.4815068973341885</v>
      </c>
      <c r="AH251" s="32">
        <f>('2a) logm_x(t)'!DW22-'2a) logm_x(t)'!DV22-'2a)answer'!$I22)/$CP$121</f>
        <v>2.1155889610377643</v>
      </c>
      <c r="AI251" s="32">
        <f>('2a) logm_x(t)'!DX22-'2a) logm_x(t)'!DW22-'2a)answer'!$I22)/$CP$121</f>
        <v>-0.43415050040563186</v>
      </c>
      <c r="AJ251" s="32">
        <f>('2a) logm_x(t)'!DY22-'2a) logm_x(t)'!DX22-'2a)answer'!$I22)/$CP$121</f>
        <v>-2.336804963850311</v>
      </c>
      <c r="AK251" s="32">
        <f>('2a) logm_x(t)'!DZ22-'2a) logm_x(t)'!DY22-'2a)answer'!$I22)/$CP$121</f>
        <v>2.2128856899130525</v>
      </c>
      <c r="AL251" s="32">
        <f>('2a) logm_x(t)'!EA22-'2a) logm_x(t)'!DZ22-'2a)answer'!$I22)/$CP$121</f>
        <v>0.63990969603427017</v>
      </c>
      <c r="AM251" s="32">
        <f>('2a) logm_x(t)'!EB22-'2a) logm_x(t)'!EA22-'2a)answer'!$I22)/$CP$121</f>
        <v>-1.7613580080555085</v>
      </c>
      <c r="AN251" s="32">
        <f>('2a) logm_x(t)'!EC22-'2a) logm_x(t)'!EB22-'2a)answer'!$I22)/$CP$121</f>
        <v>-0.68377756611428886</v>
      </c>
      <c r="AO251" s="32">
        <f>('2a) logm_x(t)'!ED22-'2a) logm_x(t)'!EC22-'2a)answer'!$I22)/$CP$121</f>
        <v>-0.32060706861182475</v>
      </c>
      <c r="AP251" s="32">
        <f>('2a) logm_x(t)'!EE22-'2a) logm_x(t)'!ED22-'2a)answer'!$I22)/$CP$121</f>
        <v>3.8648309706667217</v>
      </c>
      <c r="AQ251" s="32">
        <f>('2a) logm_x(t)'!EF22-'2a) logm_x(t)'!EE22-'2a)answer'!$I22)/$CP$121</f>
        <v>-1.0147553199531409</v>
      </c>
      <c r="AR251" s="32">
        <f>('2a) logm_x(t)'!EG22-'2a) logm_x(t)'!EF22-'2a)answer'!$I22)/$CP$121</f>
        <v>0.54801632318531679</v>
      </c>
      <c r="AS251" s="32">
        <f>('2a) logm_x(t)'!EH22-'2a) logm_x(t)'!EG22-'2a)answer'!$I22)/$CP$121</f>
        <v>-0.81867477848056613</v>
      </c>
      <c r="AT251" s="32">
        <f>('2a) logm_x(t)'!EI22-'2a) logm_x(t)'!EH22-'2a)answer'!$I22)/$CP$121</f>
        <v>0.13566584802644271</v>
      </c>
      <c r="AU251" s="32">
        <f>('2a) logm_x(t)'!EJ22-'2a) logm_x(t)'!EI22-'2a)answer'!$I22)/$CP$121</f>
        <v>1.1010225886881158</v>
      </c>
      <c r="AV251" s="32">
        <f>('2a) logm_x(t)'!EK22-'2a) logm_x(t)'!EJ22-'2a)answer'!$I22)/$CP$121</f>
        <v>-6.3257131405887859E-2</v>
      </c>
      <c r="AW251" s="32">
        <f>('2a) logm_x(t)'!EL22-'2a) logm_x(t)'!EK22-'2a)answer'!$I22)/$CP$121</f>
        <v>-5.8348679934646694E-2</v>
      </c>
      <c r="AX251" s="32">
        <f>('2a) logm_x(t)'!EM22-'2a) logm_x(t)'!EL22-'2a)answer'!$I22)/$CP$121</f>
        <v>1.3860230619346756</v>
      </c>
      <c r="AY251" s="32">
        <f>('2a) logm_x(t)'!EN22-'2a) logm_x(t)'!EM22-'2a)answer'!$I22)/$CP$121</f>
        <v>0.31316010262500704</v>
      </c>
      <c r="AZ251" s="32">
        <f>('2a) logm_x(t)'!EO22-'2a) logm_x(t)'!EN22-'2a)answer'!$I22)/$CP$121</f>
        <v>-0.6695767559800111</v>
      </c>
      <c r="BA251" s="32">
        <f>('2a) logm_x(t)'!EP22-'2a) logm_x(t)'!EO22-'2a)answer'!$I22)/$CP$121</f>
        <v>-0.47661640381719544</v>
      </c>
      <c r="BB251" s="32">
        <f>('2a) logm_x(t)'!EQ22-'2a) logm_x(t)'!EP22-'2a)answer'!$I22)/$CP$121</f>
        <v>-0.18849060274351173</v>
      </c>
      <c r="BC251" s="32">
        <f>('2a) logm_x(t)'!ER22-'2a) logm_x(t)'!EQ22-'2a)answer'!$I22)/$CP$121</f>
        <v>-0.32476088550703025</v>
      </c>
      <c r="BD251" s="32">
        <f>('2a) logm_x(t)'!ES22-'2a) logm_x(t)'!ER22-'2a)answer'!$I22)/$CP$121</f>
        <v>0.48289544917075422</v>
      </c>
      <c r="BE251" s="32">
        <f>('2a) logm_x(t)'!ET22-'2a) logm_x(t)'!ES22-'2a)answer'!$I22)/$CP$121</f>
        <v>-0.21032063457669661</v>
      </c>
      <c r="BF251" s="32">
        <f>('2a) logm_x(t)'!EU22-'2a) logm_x(t)'!ET22-'2a)answer'!$I22)/$CP$121</f>
        <v>0.70554464857435906</v>
      </c>
      <c r="BG251" s="32">
        <f>('2a) logm_x(t)'!EV22-'2a) logm_x(t)'!EU22-'2a)answer'!$I22)/$CP$121</f>
        <v>1.2446352389428337</v>
      </c>
      <c r="BH251" s="32">
        <f>('2a) logm_x(t)'!EW22-'2a) logm_x(t)'!EV22-'2a)answer'!$I22)/$CP$121</f>
        <v>-1.6650991931167991</v>
      </c>
      <c r="BI251" s="32">
        <f>('2a) logm_x(t)'!EX22-'2a) logm_x(t)'!EW22-'2a)answer'!$I22)/$CP$121</f>
        <v>-0.92200742224238341</v>
      </c>
      <c r="BJ251" s="32">
        <f>('2a) logm_x(t)'!EY22-'2a) logm_x(t)'!EX22-'2a)answer'!$I22)/$CP$121</f>
        <v>0.95191238184127069</v>
      </c>
      <c r="BK251" s="32">
        <f>('2a) logm_x(t)'!EZ22-'2a) logm_x(t)'!EY22-'2a)answer'!$I22)/$CP$121</f>
        <v>-0.11967246018138031</v>
      </c>
      <c r="BL251" s="32">
        <f>('2a) logm_x(t)'!FA22-'2a) logm_x(t)'!EZ22-'2a)answer'!$I22)/$CP$121</f>
        <v>-1.6875250079214008</v>
      </c>
      <c r="BM251" s="32">
        <f>('2a) logm_x(t)'!FB22-'2a) logm_x(t)'!FA22-'2a)answer'!$I22)/$CP$121</f>
        <v>3.4880244910083618</v>
      </c>
      <c r="BN251" s="32">
        <f>('2a) logm_x(t)'!FC22-'2a) logm_x(t)'!FB22-'2a)answer'!$I22)/$CP$121</f>
        <v>-1.6459982756636751</v>
      </c>
      <c r="BO251" s="32">
        <f>('2a) logm_x(t)'!FD22-'2a) logm_x(t)'!FC22-'2a)answer'!$I22)/$CP$121</f>
        <v>0.66238093871810566</v>
      </c>
      <c r="BP251" s="32">
        <f>('2a) logm_x(t)'!FE22-'2a) logm_x(t)'!FD22-'2a)answer'!$I22)/$CP$121</f>
        <v>1.3005477793236271</v>
      </c>
      <c r="BQ251" s="32">
        <f>('2a) logm_x(t)'!FF22-'2a) logm_x(t)'!FE22-'2a)answer'!$I22)/$CP$121</f>
        <v>-2.1266441596889245</v>
      </c>
      <c r="BR251" s="32">
        <f>('2a) logm_x(t)'!FG22-'2a) logm_x(t)'!FF22-'2a)answer'!$I22)/$CP$121</f>
        <v>-0.16537714592318059</v>
      </c>
      <c r="BS251" s="32">
        <f>('2a) logm_x(t)'!FH22-'2a) logm_x(t)'!FG22-'2a)answer'!$I22)/$CP$121</f>
        <v>0.59726718179274463</v>
      </c>
      <c r="BT251" s="32">
        <f>('2a) logm_x(t)'!FI22-'2a) logm_x(t)'!FH22-'2a)answer'!$I22)/$CP$121</f>
        <v>0.69729756385871178</v>
      </c>
      <c r="BU251" s="32">
        <f>('2a) logm_x(t)'!FJ22-'2a) logm_x(t)'!FI22-'2a)answer'!$I22)/$CP$121</f>
        <v>6.5535282038986032E-3</v>
      </c>
      <c r="BV251" s="32">
        <f>('2a) logm_x(t)'!FK22-'2a) logm_x(t)'!FJ22-'2a)answer'!$I22)/$CP$121</f>
        <v>-1.4187377723128531</v>
      </c>
      <c r="BW251" s="32">
        <f>('2a) logm_x(t)'!FL22-'2a) logm_x(t)'!FK22-'2a)answer'!$I22)/$CP$121</f>
        <v>-1.0159192596219158</v>
      </c>
      <c r="BX251" s="32">
        <f>('2a) logm_x(t)'!FM22-'2a) logm_x(t)'!FL22-'2a)answer'!$I22)/$CP$121</f>
        <v>1.1217608109302275</v>
      </c>
      <c r="BY251" s="32">
        <f>('2a) logm_x(t)'!FN22-'2a) logm_x(t)'!FM22-'2a)answer'!$I22)/$CP$121</f>
        <v>1.5925780340457707</v>
      </c>
      <c r="BZ251" s="32">
        <f>('2a) logm_x(t)'!FO22-'2a) logm_x(t)'!FN22-'2a)answer'!$I22)/$CP$121</f>
        <v>-1.4943576820505708</v>
      </c>
      <c r="CA251" s="32">
        <f>('2a) logm_x(t)'!FP22-'2a) logm_x(t)'!FO22-'2a)answer'!$I22)/$CP$121</f>
        <v>2.8373238373812963</v>
      </c>
      <c r="CB251" s="32">
        <f>('2a) logm_x(t)'!FQ22-'2a) logm_x(t)'!FP22-'2a)answer'!$I22)/$CP$121</f>
        <v>-1.8473883945418947</v>
      </c>
      <c r="CC251" s="32">
        <f>('2a) logm_x(t)'!FR22-'2a) logm_x(t)'!FQ22-'2a)answer'!$I22)/$CP$121</f>
        <v>0.13834257868410768</v>
      </c>
      <c r="CD251" s="32">
        <f>('2a) logm_x(t)'!FS22-'2a) logm_x(t)'!FR22-'2a)answer'!$I22)/$CP$121</f>
        <v>-2.7817411875304523</v>
      </c>
      <c r="CE251" s="32">
        <f>('2a) logm_x(t)'!FT22-'2a) logm_x(t)'!FS22-'2a)answer'!$I22)/$CP$121</f>
        <v>2.1676877062850939</v>
      </c>
      <c r="CF251" s="32">
        <f>('2a) logm_x(t)'!FU22-'2a) logm_x(t)'!FT22-'2a)answer'!$I22)/$CP$121</f>
        <v>-0.68027689784650236</v>
      </c>
      <c r="CG251" s="32">
        <f>('2a) logm_x(t)'!FV22-'2a) logm_x(t)'!FU22-'2a)answer'!$I22)/$CP$121</f>
        <v>0.35627308136967251</v>
      </c>
      <c r="CH251" s="32">
        <f>('2a) logm_x(t)'!FW22-'2a) logm_x(t)'!FV22-'2a)answer'!$I22)/$CP$121</f>
        <v>-3.1003441895824206</v>
      </c>
      <c r="CI251" s="32">
        <f>('2a) logm_x(t)'!FX22-'2a) logm_x(t)'!FW22-'2a)answer'!$I22)/$CP$121</f>
        <v>4.1787191784004243</v>
      </c>
      <c r="CJ251" s="32">
        <f>('2a) logm_x(t)'!FY22-'2a) logm_x(t)'!FX22-'2a)answer'!$I22)/$CP$121</f>
        <v>-0.65495079958170399</v>
      </c>
      <c r="CK251" s="32">
        <f>('2a) logm_x(t)'!FZ22-'2a) logm_x(t)'!FY22-'2a)answer'!$I22)/$CP$121</f>
        <v>-0.29859478317418708</v>
      </c>
      <c r="CL251" s="32">
        <f>('2a) logm_x(t)'!GA22-'2a) logm_x(t)'!FZ22-'2a)answer'!$I22)/$CP$121</f>
        <v>-0.32858244205371701</v>
      </c>
      <c r="CM251" s="32">
        <f>('2a) logm_x(t)'!GB22-'2a) logm_x(t)'!GA22-'2a)answer'!$I22)/$CP$121</f>
        <v>-1.2156129071941839</v>
      </c>
      <c r="CN251" s="32">
        <f>('2a) logm_x(t)'!GC22-'2a) logm_x(t)'!GB22-'2a)answer'!$I22)/$CP$121</f>
        <v>2.1928442092607496</v>
      </c>
    </row>
    <row r="252" spans="1:92" x14ac:dyDescent="0.25">
      <c r="A252" s="31">
        <f t="shared" si="13"/>
        <v>20</v>
      </c>
      <c r="C252" s="32">
        <f>('2a) logm_x(t)'!CR23-'2a) logm_x(t)'!CQ23-'2a)answer'!$I23)/$CP$121</f>
        <v>-0.82378886850969912</v>
      </c>
      <c r="D252" s="32">
        <f>('2a) logm_x(t)'!CS23-'2a) logm_x(t)'!CR23-'2a)answer'!$I23)/$CP$121</f>
        <v>0.1373443369946363</v>
      </c>
      <c r="E252" s="32">
        <f>('2a) logm_x(t)'!CT23-'2a) logm_x(t)'!CS23-'2a)answer'!$I23)/$CP$121</f>
        <v>-5.1599276906873659E-2</v>
      </c>
      <c r="F252" s="32">
        <f>('2a) logm_x(t)'!CU23-'2a) logm_x(t)'!CT23-'2a)answer'!$I23)/$CP$121</f>
        <v>0.74251687894931218</v>
      </c>
      <c r="G252" s="32">
        <f>('2a) logm_x(t)'!CV23-'2a) logm_x(t)'!CU23-'2a)answer'!$I23)/$CP$121</f>
        <v>-0.35227828814387102</v>
      </c>
      <c r="H252" s="32">
        <f>('2a) logm_x(t)'!CW23-'2a) logm_x(t)'!CV23-'2a)answer'!$I23)/$CP$121</f>
        <v>-0.3886288267417376</v>
      </c>
      <c r="I252" s="32">
        <f>('2a) logm_x(t)'!CX23-'2a) logm_x(t)'!CW23-'2a)answer'!$I23)/$CP$121</f>
        <v>-0.30282448992550093</v>
      </c>
      <c r="J252" s="32">
        <f>('2a) logm_x(t)'!CY23-'2a) logm_x(t)'!CX23-'2a)answer'!$I23)/$CP$121</f>
        <v>-7.5931522114021308E-2</v>
      </c>
      <c r="K252" s="32">
        <f>('2a) logm_x(t)'!CZ23-'2a) logm_x(t)'!CY23-'2a)answer'!$I23)/$CP$121</f>
        <v>-7.3121996945107737E-2</v>
      </c>
      <c r="L252" s="32">
        <f>('2a) logm_x(t)'!DA23-'2a) logm_x(t)'!CZ23-'2a)answer'!$I23)/$CP$121</f>
        <v>-7.8589713959717422E-2</v>
      </c>
      <c r="M252" s="32">
        <f>('2a) logm_x(t)'!DB23-'2a) logm_x(t)'!DA23-'2a)answer'!$I23)/$CP$121</f>
        <v>-0.43681436812575269</v>
      </c>
      <c r="N252" s="32">
        <f>('2a) logm_x(t)'!DC23-'2a) logm_x(t)'!DB23-'2a)answer'!$I23)/$CP$121</f>
        <v>0.51733162186079173</v>
      </c>
      <c r="O252" s="32">
        <f>('2a) logm_x(t)'!DD23-'2a) logm_x(t)'!DC23-'2a)answer'!$I23)/$CP$121</f>
        <v>0.28002239195723255</v>
      </c>
      <c r="P252" s="32">
        <f>('2a) logm_x(t)'!DE23-'2a) logm_x(t)'!DD23-'2a)answer'!$I23)/$CP$121</f>
        <v>0.46209122167229888</v>
      </c>
      <c r="Q252" s="32">
        <f>('2a) logm_x(t)'!DF23-'2a) logm_x(t)'!DE23-'2a)answer'!$I23)/$CP$121</f>
        <v>-1.0637645963629605</v>
      </c>
      <c r="R252" s="32">
        <f>('2a) logm_x(t)'!DG23-'2a) logm_x(t)'!DF23-'2a)answer'!$I23)/$CP$121</f>
        <v>1.0153564031490097</v>
      </c>
      <c r="S252" s="32">
        <f>('2a) logm_x(t)'!DH23-'2a) logm_x(t)'!DG23-'2a)answer'!$I23)/$CP$121</f>
        <v>-0.14938938913260646</v>
      </c>
      <c r="T252" s="32">
        <f>('2a) logm_x(t)'!DI23-'2a) logm_x(t)'!DH23-'2a)answer'!$I23)/$CP$121</f>
        <v>-0.72610808720569187</v>
      </c>
      <c r="U252" s="32">
        <f>('2a) logm_x(t)'!DJ23-'2a) logm_x(t)'!DI23-'2a)answer'!$I23)/$CP$121</f>
        <v>0.81166183546418824</v>
      </c>
      <c r="V252" s="32">
        <f>('2a) logm_x(t)'!DK23-'2a) logm_x(t)'!DJ23-'2a)answer'!$I23)/$CP$121</f>
        <v>-7.165410019645492E-2</v>
      </c>
      <c r="W252" s="32">
        <f>('2a) logm_x(t)'!DL23-'2a) logm_x(t)'!DK23-'2a)answer'!$I23)/$CP$121</f>
        <v>-1.0464001902087794</v>
      </c>
      <c r="X252" s="32">
        <f>('2a) logm_x(t)'!DM23-'2a) logm_x(t)'!DL23-'2a)answer'!$I23)/$CP$121</f>
        <v>1.6678474747465684</v>
      </c>
      <c r="Y252" s="32">
        <f>('2a) logm_x(t)'!DN23-'2a) logm_x(t)'!DM23-'2a)answer'!$I23)/$CP$121</f>
        <v>-2.7922266450630997</v>
      </c>
      <c r="Z252" s="32">
        <f>('2a) logm_x(t)'!DO23-'2a) logm_x(t)'!DN23-'2a)answer'!$I23)/$CP$121</f>
        <v>1.5259347281397722E-2</v>
      </c>
      <c r="AA252" s="32">
        <f>('2a) logm_x(t)'!DP23-'2a) logm_x(t)'!DO23-'2a)answer'!$I23)/$CP$121</f>
        <v>0.61411964180971601</v>
      </c>
      <c r="AB252" s="32">
        <f>('2a) logm_x(t)'!DQ23-'2a) logm_x(t)'!DP23-'2a)answer'!$I23)/$CP$121</f>
        <v>-1.3719331584282575</v>
      </c>
      <c r="AC252" s="32">
        <f>('2a) logm_x(t)'!DR23-'2a) logm_x(t)'!DQ23-'2a)answer'!$I23)/$CP$121</f>
        <v>-0.6766115459052412</v>
      </c>
      <c r="AD252" s="32">
        <f>('2a) logm_x(t)'!DS23-'2a) logm_x(t)'!DR23-'2a)answer'!$I23)/$CP$121</f>
        <v>-1.1044086814984804</v>
      </c>
      <c r="AE252" s="32">
        <f>('2a) logm_x(t)'!DT23-'2a) logm_x(t)'!DS23-'2a)answer'!$I23)/$CP$121</f>
        <v>3.1288761527873215</v>
      </c>
      <c r="AF252" s="32">
        <f>('2a) logm_x(t)'!DU23-'2a) logm_x(t)'!DT23-'2a)answer'!$I23)/$CP$121</f>
        <v>-0.46559029789991085</v>
      </c>
      <c r="AG252" s="32">
        <f>('2a) logm_x(t)'!DV23-'2a) logm_x(t)'!DU23-'2a)answer'!$I23)/$CP$121</f>
        <v>-2.0585137175563371</v>
      </c>
      <c r="AH252" s="32">
        <f>('2a) logm_x(t)'!DW23-'2a) logm_x(t)'!DV23-'2a)answer'!$I23)/$CP$121</f>
        <v>0.96031886441337055</v>
      </c>
      <c r="AI252" s="32">
        <f>('2a) logm_x(t)'!DX23-'2a) logm_x(t)'!DW23-'2a)answer'!$I23)/$CP$121</f>
        <v>-1.8001362574232023</v>
      </c>
      <c r="AJ252" s="32">
        <f>('2a) logm_x(t)'!DY23-'2a) logm_x(t)'!DX23-'2a)answer'!$I23)/$CP$121</f>
        <v>1.1095814395936112</v>
      </c>
      <c r="AK252" s="32">
        <f>('2a) logm_x(t)'!DZ23-'2a) logm_x(t)'!DY23-'2a)answer'!$I23)/$CP$121</f>
        <v>0.58930435032704553</v>
      </c>
      <c r="AL252" s="32">
        <f>('2a) logm_x(t)'!EA23-'2a) logm_x(t)'!DZ23-'2a)answer'!$I23)/$CP$121</f>
        <v>-0.5944737456126542</v>
      </c>
      <c r="AM252" s="32">
        <f>('2a) logm_x(t)'!EB23-'2a) logm_x(t)'!EA23-'2a)answer'!$I23)/$CP$121</f>
        <v>0.38281852695512797</v>
      </c>
      <c r="AN252" s="32">
        <f>('2a) logm_x(t)'!EC23-'2a) logm_x(t)'!EB23-'2a)answer'!$I23)/$CP$121</f>
        <v>-0.1713118410018685</v>
      </c>
      <c r="AO252" s="32">
        <f>('2a) logm_x(t)'!ED23-'2a) logm_x(t)'!EC23-'2a)answer'!$I23)/$CP$121</f>
        <v>-1.5840811256531127</v>
      </c>
      <c r="AP252" s="32">
        <f>('2a) logm_x(t)'!EE23-'2a) logm_x(t)'!ED23-'2a)answer'!$I23)/$CP$121</f>
        <v>2.6836236175907437</v>
      </c>
      <c r="AQ252" s="32">
        <f>('2a) logm_x(t)'!EF23-'2a) logm_x(t)'!EE23-'2a)answer'!$I23)/$CP$121</f>
        <v>-0.48843711067542717</v>
      </c>
      <c r="AR252" s="32">
        <f>('2a) logm_x(t)'!EG23-'2a) logm_x(t)'!EF23-'2a)answer'!$I23)/$CP$121</f>
        <v>0.39185932495720033</v>
      </c>
      <c r="AS252" s="32">
        <f>('2a) logm_x(t)'!EH23-'2a) logm_x(t)'!EG23-'2a)answer'!$I23)/$CP$121</f>
        <v>-5.6858556270573284E-2</v>
      </c>
      <c r="AT252" s="32">
        <f>('2a) logm_x(t)'!EI23-'2a) logm_x(t)'!EH23-'2a)answer'!$I23)/$CP$121</f>
        <v>0.81998454736578763</v>
      </c>
      <c r="AU252" s="32">
        <f>('2a) logm_x(t)'!EJ23-'2a) logm_x(t)'!EI23-'2a)answer'!$I23)/$CP$121</f>
        <v>-1.6269847800351716</v>
      </c>
      <c r="AV252" s="32">
        <f>('2a) logm_x(t)'!EK23-'2a) logm_x(t)'!EJ23-'2a)answer'!$I23)/$CP$121</f>
        <v>3.354131930041889</v>
      </c>
      <c r="AW252" s="32">
        <f>('2a) logm_x(t)'!EL23-'2a) logm_x(t)'!EK23-'2a)answer'!$I23)/$CP$121</f>
        <v>-1.9943248094768895</v>
      </c>
      <c r="AX252" s="32">
        <f>('2a) logm_x(t)'!EM23-'2a) logm_x(t)'!EL23-'2a)answer'!$I23)/$CP$121</f>
        <v>0.51121384720756236</v>
      </c>
      <c r="AY252" s="32">
        <f>('2a) logm_x(t)'!EN23-'2a) logm_x(t)'!EM23-'2a)answer'!$I23)/$CP$121</f>
        <v>-0.53821287443922894</v>
      </c>
      <c r="AZ252" s="32">
        <f>('2a) logm_x(t)'!EO23-'2a) logm_x(t)'!EN23-'2a)answer'!$I23)/$CP$121</f>
        <v>1.8061850611545984</v>
      </c>
      <c r="BA252" s="32">
        <f>('2a) logm_x(t)'!EP23-'2a) logm_x(t)'!EO23-'2a)answer'!$I23)/$CP$121</f>
        <v>-0.55711528451063708</v>
      </c>
      <c r="BB252" s="32">
        <f>('2a) logm_x(t)'!EQ23-'2a) logm_x(t)'!EP23-'2a)answer'!$I23)/$CP$121</f>
        <v>-1.2805166109414128</v>
      </c>
      <c r="BC252" s="32">
        <f>('2a) logm_x(t)'!ER23-'2a) logm_x(t)'!EQ23-'2a)answer'!$I23)/$CP$121</f>
        <v>1.0455977431053227</v>
      </c>
      <c r="BD252" s="32">
        <f>('2a) logm_x(t)'!ES23-'2a) logm_x(t)'!ER23-'2a)answer'!$I23)/$CP$121</f>
        <v>1.037518054131082</v>
      </c>
      <c r="BE252" s="32">
        <f>('2a) logm_x(t)'!ET23-'2a) logm_x(t)'!ES23-'2a)answer'!$I23)/$CP$121</f>
        <v>-1.5934590689680888</v>
      </c>
      <c r="BF252" s="32">
        <f>('2a) logm_x(t)'!EU23-'2a) logm_x(t)'!ET23-'2a)answer'!$I23)/$CP$121</f>
        <v>1.8159422028370094</v>
      </c>
      <c r="BG252" s="32">
        <f>('2a) logm_x(t)'!EV23-'2a) logm_x(t)'!EU23-'2a)answer'!$I23)/$CP$121</f>
        <v>6.3913001679198708E-2</v>
      </c>
      <c r="BH252" s="32">
        <f>('2a) logm_x(t)'!EW23-'2a) logm_x(t)'!EV23-'2a)answer'!$I23)/$CP$121</f>
        <v>-0.63079983456615851</v>
      </c>
      <c r="BI252" s="32">
        <f>('2a) logm_x(t)'!EX23-'2a) logm_x(t)'!EW23-'2a)answer'!$I23)/$CP$121</f>
        <v>0.28388715350297594</v>
      </c>
      <c r="BJ252" s="32">
        <f>('2a) logm_x(t)'!EY23-'2a) logm_x(t)'!EX23-'2a)answer'!$I23)/$CP$121</f>
        <v>-0.3217880226373005</v>
      </c>
      <c r="BK252" s="32">
        <f>('2a) logm_x(t)'!EZ23-'2a) logm_x(t)'!EY23-'2a)answer'!$I23)/$CP$121</f>
        <v>0.29190905489878988</v>
      </c>
      <c r="BL252" s="32">
        <f>('2a) logm_x(t)'!FA23-'2a) logm_x(t)'!EZ23-'2a)answer'!$I23)/$CP$121</f>
        <v>-1.0676676750418939</v>
      </c>
      <c r="BM252" s="32">
        <f>('2a) logm_x(t)'!FB23-'2a) logm_x(t)'!FA23-'2a)answer'!$I23)/$CP$121</f>
        <v>1.9940412954241922</v>
      </c>
      <c r="BN252" s="32">
        <f>('2a) logm_x(t)'!FC23-'2a) logm_x(t)'!FB23-'2a)answer'!$I23)/$CP$121</f>
        <v>-0.42172125111165704</v>
      </c>
      <c r="BO252" s="32">
        <f>('2a) logm_x(t)'!FD23-'2a) logm_x(t)'!FC23-'2a)answer'!$I23)/$CP$121</f>
        <v>0.97662796477462366</v>
      </c>
      <c r="BP252" s="32">
        <f>('2a) logm_x(t)'!FE23-'2a) logm_x(t)'!FD23-'2a)answer'!$I23)/$CP$121</f>
        <v>-1.032179803022979</v>
      </c>
      <c r="BQ252" s="32">
        <f>('2a) logm_x(t)'!FF23-'2a) logm_x(t)'!FE23-'2a)answer'!$I23)/$CP$121</f>
        <v>0.79365009277708787</v>
      </c>
      <c r="BR252" s="32">
        <f>('2a) logm_x(t)'!FG23-'2a) logm_x(t)'!FF23-'2a)answer'!$I23)/$CP$121</f>
        <v>-7.3293256703876097E-2</v>
      </c>
      <c r="BS252" s="32">
        <f>('2a) logm_x(t)'!FH23-'2a) logm_x(t)'!FG23-'2a)answer'!$I23)/$CP$121</f>
        <v>0.52783567414852839</v>
      </c>
      <c r="BT252" s="32">
        <f>('2a) logm_x(t)'!FI23-'2a) logm_x(t)'!FH23-'2a)answer'!$I23)/$CP$121</f>
        <v>-0.45786723661387069</v>
      </c>
      <c r="BU252" s="32">
        <f>('2a) logm_x(t)'!FJ23-'2a) logm_x(t)'!FI23-'2a)answer'!$I23)/$CP$121</f>
        <v>-0.80932320168290972</v>
      </c>
      <c r="BV252" s="32">
        <f>('2a) logm_x(t)'!FK23-'2a) logm_x(t)'!FJ23-'2a)answer'!$I23)/$CP$121</f>
        <v>0.87847580440817918</v>
      </c>
      <c r="BW252" s="32">
        <f>('2a) logm_x(t)'!FL23-'2a) logm_x(t)'!FK23-'2a)answer'!$I23)/$CP$121</f>
        <v>-1.3511361764778476</v>
      </c>
      <c r="BX252" s="32">
        <f>('2a) logm_x(t)'!FM23-'2a) logm_x(t)'!FL23-'2a)answer'!$I23)/$CP$121</f>
        <v>1.5525456834878262</v>
      </c>
      <c r="BY252" s="32">
        <f>('2a) logm_x(t)'!FN23-'2a) logm_x(t)'!FM23-'2a)answer'!$I23)/$CP$121</f>
        <v>-1.390413746339469</v>
      </c>
      <c r="BZ252" s="32">
        <f>('2a) logm_x(t)'!FO23-'2a) logm_x(t)'!FN23-'2a)answer'!$I23)/$CP$121</f>
        <v>1.5863851785025433</v>
      </c>
      <c r="CA252" s="32">
        <f>('2a) logm_x(t)'!FP23-'2a) logm_x(t)'!FO23-'2a)answer'!$I23)/$CP$121</f>
        <v>0.30619367579814433</v>
      </c>
      <c r="CB252" s="32">
        <f>('2a) logm_x(t)'!FQ23-'2a) logm_x(t)'!FP23-'2a)answer'!$I23)/$CP$121</f>
        <v>-0.71715602682301482</v>
      </c>
      <c r="CC252" s="32">
        <f>('2a) logm_x(t)'!FR23-'2a) logm_x(t)'!FQ23-'2a)answer'!$I23)/$CP$121</f>
        <v>0.32182425897691064</v>
      </c>
      <c r="CD252" s="32">
        <f>('2a) logm_x(t)'!FS23-'2a) logm_x(t)'!FR23-'2a)answer'!$I23)/$CP$121</f>
        <v>1.4228672131321256</v>
      </c>
      <c r="CE252" s="32">
        <f>('2a) logm_x(t)'!FT23-'2a) logm_x(t)'!FS23-'2a)answer'!$I23)/$CP$121</f>
        <v>-1.9139193453340562</v>
      </c>
      <c r="CF252" s="32">
        <f>('2a) logm_x(t)'!FU23-'2a) logm_x(t)'!FT23-'2a)answer'!$I23)/$CP$121</f>
        <v>-0.99118253223512998</v>
      </c>
      <c r="CG252" s="32">
        <f>('2a) logm_x(t)'!FV23-'2a) logm_x(t)'!FU23-'2a)answer'!$I23)/$CP$121</f>
        <v>2.3046321847938325</v>
      </c>
      <c r="CH252" s="32">
        <f>('2a) logm_x(t)'!FW23-'2a) logm_x(t)'!FV23-'2a)answer'!$I23)/$CP$121</f>
        <v>-1.3620283850731938</v>
      </c>
      <c r="CI252" s="32">
        <f>('2a) logm_x(t)'!FX23-'2a) logm_x(t)'!FW23-'2a)answer'!$I23)/$CP$121</f>
        <v>-1.3466710101376693</v>
      </c>
      <c r="CJ252" s="32">
        <f>('2a) logm_x(t)'!FY23-'2a) logm_x(t)'!FX23-'2a)answer'!$I23)/$CP$121</f>
        <v>0.85984588046865362</v>
      </c>
      <c r="CK252" s="32">
        <f>('2a) logm_x(t)'!FZ23-'2a) logm_x(t)'!FY23-'2a)answer'!$I23)/$CP$121</f>
        <v>-1.3060111318985461</v>
      </c>
      <c r="CL252" s="32">
        <f>('2a) logm_x(t)'!GA23-'2a) logm_x(t)'!FZ23-'2a)answer'!$I23)/$CP$121</f>
        <v>1.8559932545388462</v>
      </c>
      <c r="CM252" s="32">
        <f>('2a) logm_x(t)'!GB23-'2a) logm_x(t)'!GA23-'2a)answer'!$I23)/$CP$121</f>
        <v>0.77235687748587323</v>
      </c>
      <c r="CN252" s="32">
        <f>('2a) logm_x(t)'!GC23-'2a) logm_x(t)'!GB23-'2a)answer'!$I23)/$CP$121</f>
        <v>-1.1042426036127169</v>
      </c>
    </row>
    <row r="253" spans="1:92" x14ac:dyDescent="0.25">
      <c r="A253" s="31">
        <f t="shared" si="13"/>
        <v>21</v>
      </c>
      <c r="C253" s="32">
        <f>('2a) logm_x(t)'!CR24-'2a) logm_x(t)'!CQ24-'2a)answer'!$I24)/$CP$121</f>
        <v>-0.46358875632902896</v>
      </c>
      <c r="D253" s="32">
        <f>('2a) logm_x(t)'!CS24-'2a) logm_x(t)'!CR24-'2a)answer'!$I24)/$CP$121</f>
        <v>0.97438450685361377</v>
      </c>
      <c r="E253" s="32">
        <f>('2a) logm_x(t)'!CT24-'2a) logm_x(t)'!CS24-'2a)answer'!$I24)/$CP$121</f>
        <v>1.5895460421063643</v>
      </c>
      <c r="F253" s="32">
        <f>('2a) logm_x(t)'!CU24-'2a) logm_x(t)'!CT24-'2a)answer'!$I24)/$CP$121</f>
        <v>-0.88239938098661286</v>
      </c>
      <c r="G253" s="32">
        <f>('2a) logm_x(t)'!CV24-'2a) logm_x(t)'!CU24-'2a)answer'!$I24)/$CP$121</f>
        <v>0.17105862351374793</v>
      </c>
      <c r="H253" s="32">
        <f>('2a) logm_x(t)'!CW24-'2a) logm_x(t)'!CV24-'2a)answer'!$I24)/$CP$121</f>
        <v>-1.6747921752704321E-2</v>
      </c>
      <c r="I253" s="32">
        <f>('2a) logm_x(t)'!CX24-'2a) logm_x(t)'!CW24-'2a)answer'!$I24)/$CP$121</f>
        <v>-1.0166476599028422</v>
      </c>
      <c r="J253" s="32">
        <f>('2a) logm_x(t)'!CY24-'2a) logm_x(t)'!CX24-'2a)answer'!$I24)/$CP$121</f>
        <v>0.53208956217626324</v>
      </c>
      <c r="K253" s="32">
        <f>('2a) logm_x(t)'!CZ24-'2a) logm_x(t)'!CY24-'2a)answer'!$I24)/$CP$121</f>
        <v>0.37843768576083964</v>
      </c>
      <c r="L253" s="32">
        <f>('2a) logm_x(t)'!DA24-'2a) logm_x(t)'!CZ24-'2a)answer'!$I24)/$CP$121</f>
        <v>-0.99856158544782381</v>
      </c>
      <c r="M253" s="32">
        <f>('2a) logm_x(t)'!DB24-'2a) logm_x(t)'!DA24-'2a)answer'!$I24)/$CP$121</f>
        <v>2.708661528764858E-2</v>
      </c>
      <c r="N253" s="32">
        <f>('2a) logm_x(t)'!DC24-'2a) logm_x(t)'!DB24-'2a)answer'!$I24)/$CP$121</f>
        <v>-0.36885559011303515</v>
      </c>
      <c r="O253" s="32">
        <f>('2a) logm_x(t)'!DD24-'2a) logm_x(t)'!DC24-'2a)answer'!$I24)/$CP$121</f>
        <v>0.68560951145298421</v>
      </c>
      <c r="P253" s="32">
        <f>('2a) logm_x(t)'!DE24-'2a) logm_x(t)'!DD24-'2a)answer'!$I24)/$CP$121</f>
        <v>0.29032584852978499</v>
      </c>
      <c r="Q253" s="32">
        <f>('2a) logm_x(t)'!DF24-'2a) logm_x(t)'!DE24-'2a)answer'!$I24)/$CP$121</f>
        <v>-0.37553501135682571</v>
      </c>
      <c r="R253" s="32">
        <f>('2a) logm_x(t)'!DG24-'2a) logm_x(t)'!DF24-'2a)answer'!$I24)/$CP$121</f>
        <v>-0.25045602872924783</v>
      </c>
      <c r="S253" s="32">
        <f>('2a) logm_x(t)'!DH24-'2a) logm_x(t)'!DG24-'2a)answer'!$I24)/$CP$121</f>
        <v>0.37131893678406624</v>
      </c>
      <c r="T253" s="32">
        <f>('2a) logm_x(t)'!DI24-'2a) logm_x(t)'!DH24-'2a)answer'!$I24)/$CP$121</f>
        <v>-1.1504697536336954</v>
      </c>
      <c r="U253" s="32">
        <f>('2a) logm_x(t)'!DJ24-'2a) logm_x(t)'!DI24-'2a)answer'!$I24)/$CP$121</f>
        <v>-2.8297792651367372E-2</v>
      </c>
      <c r="V253" s="32">
        <f>('2a) logm_x(t)'!DK24-'2a) logm_x(t)'!DJ24-'2a)answer'!$I24)/$CP$121</f>
        <v>0.39535684589632669</v>
      </c>
      <c r="W253" s="32">
        <f>('2a) logm_x(t)'!DL24-'2a) logm_x(t)'!DK24-'2a)answer'!$I24)/$CP$121</f>
        <v>0.37902330900582282</v>
      </c>
      <c r="X253" s="32">
        <f>('2a) logm_x(t)'!DM24-'2a) logm_x(t)'!DL24-'2a)answer'!$I24)/$CP$121</f>
        <v>-0.20711443856558218</v>
      </c>
      <c r="Y253" s="32">
        <f>('2a) logm_x(t)'!DN24-'2a) logm_x(t)'!DM24-'2a)answer'!$I24)/$CP$121</f>
        <v>-0.29466832895543243</v>
      </c>
      <c r="Z253" s="32">
        <f>('2a) logm_x(t)'!DO24-'2a) logm_x(t)'!DN24-'2a)answer'!$I24)/$CP$121</f>
        <v>-2.9997894590468133</v>
      </c>
      <c r="AA253" s="32">
        <f>('2a) logm_x(t)'!DP24-'2a) logm_x(t)'!DO24-'2a)answer'!$I24)/$CP$121</f>
        <v>1.8274014310723687</v>
      </c>
      <c r="AB253" s="32">
        <f>('2a) logm_x(t)'!DQ24-'2a) logm_x(t)'!DP24-'2a)answer'!$I24)/$CP$121</f>
        <v>6.3829773484562882E-2</v>
      </c>
      <c r="AC253" s="32">
        <f>('2a) logm_x(t)'!DR24-'2a) logm_x(t)'!DQ24-'2a)answer'!$I24)/$CP$121</f>
        <v>-3.1902178813421624</v>
      </c>
      <c r="AD253" s="32">
        <f>('2a) logm_x(t)'!DS24-'2a) logm_x(t)'!DR24-'2a)answer'!$I24)/$CP$121</f>
        <v>1.7908317606713102</v>
      </c>
      <c r="AE253" s="32">
        <f>('2a) logm_x(t)'!DT24-'2a) logm_x(t)'!DS24-'2a)answer'!$I24)/$CP$121</f>
        <v>0.55110424016521609</v>
      </c>
      <c r="AF253" s="32">
        <f>('2a) logm_x(t)'!DU24-'2a) logm_x(t)'!DT24-'2a)answer'!$I24)/$CP$121</f>
        <v>-0.47386600159477982</v>
      </c>
      <c r="AG253" s="32">
        <f>('2a) logm_x(t)'!DV24-'2a) logm_x(t)'!DU24-'2a)answer'!$I24)/$CP$121</f>
        <v>-0.95054284864943206</v>
      </c>
      <c r="AH253" s="32">
        <f>('2a) logm_x(t)'!DW24-'2a) logm_x(t)'!DV24-'2a)answer'!$I24)/$CP$121</f>
        <v>1.7288558661108508</v>
      </c>
      <c r="AI253" s="32">
        <f>('2a) logm_x(t)'!DX24-'2a) logm_x(t)'!DW24-'2a)answer'!$I24)/$CP$121</f>
        <v>-3.0018356444596779</v>
      </c>
      <c r="AJ253" s="32">
        <f>('2a) logm_x(t)'!DY24-'2a) logm_x(t)'!DX24-'2a)answer'!$I24)/$CP$121</f>
        <v>1.0988301412216439</v>
      </c>
      <c r="AK253" s="32">
        <f>('2a) logm_x(t)'!DZ24-'2a) logm_x(t)'!DY24-'2a)answer'!$I24)/$CP$121</f>
        <v>1.787439127337779</v>
      </c>
      <c r="AL253" s="32">
        <f>('2a) logm_x(t)'!EA24-'2a) logm_x(t)'!DZ24-'2a)answer'!$I24)/$CP$121</f>
        <v>-0.95277328115712767</v>
      </c>
      <c r="AM253" s="32">
        <f>('2a) logm_x(t)'!EB24-'2a) logm_x(t)'!EA24-'2a)answer'!$I24)/$CP$121</f>
        <v>4.3162440325122516E-2</v>
      </c>
      <c r="AN253" s="32">
        <f>('2a) logm_x(t)'!EC24-'2a) logm_x(t)'!EB24-'2a)answer'!$I24)/$CP$121</f>
        <v>-0.60031513814551707</v>
      </c>
      <c r="AO253" s="32">
        <f>('2a) logm_x(t)'!ED24-'2a) logm_x(t)'!EC24-'2a)answer'!$I24)/$CP$121</f>
        <v>1.5007570805524815</v>
      </c>
      <c r="AP253" s="32">
        <f>('2a) logm_x(t)'!EE24-'2a) logm_x(t)'!ED24-'2a)answer'!$I24)/$CP$121</f>
        <v>-1.3140763996969915</v>
      </c>
      <c r="AQ253" s="32">
        <f>('2a) logm_x(t)'!EF24-'2a) logm_x(t)'!EE24-'2a)answer'!$I24)/$CP$121</f>
        <v>1.0350620310957754</v>
      </c>
      <c r="AR253" s="32">
        <f>('2a) logm_x(t)'!EG24-'2a) logm_x(t)'!EF24-'2a)answer'!$I24)/$CP$121</f>
        <v>-1.0867044875318828</v>
      </c>
      <c r="AS253" s="32">
        <f>('2a) logm_x(t)'!EH24-'2a) logm_x(t)'!EG24-'2a)answer'!$I24)/$CP$121</f>
        <v>1.3991532341550528</v>
      </c>
      <c r="AT253" s="32">
        <f>('2a) logm_x(t)'!EI24-'2a) logm_x(t)'!EH24-'2a)answer'!$I24)/$CP$121</f>
        <v>0.35309591897362252</v>
      </c>
      <c r="AU253" s="32">
        <f>('2a) logm_x(t)'!EJ24-'2a) logm_x(t)'!EI24-'2a)answer'!$I24)/$CP$121</f>
        <v>0.34885265735954901</v>
      </c>
      <c r="AV253" s="32">
        <f>('2a) logm_x(t)'!EK24-'2a) logm_x(t)'!EJ24-'2a)answer'!$I24)/$CP$121</f>
        <v>0.1556085900452634</v>
      </c>
      <c r="AW253" s="32">
        <f>('2a) logm_x(t)'!EL24-'2a) logm_x(t)'!EK24-'2a)answer'!$I24)/$CP$121</f>
        <v>0.35338259463210658</v>
      </c>
      <c r="AX253" s="32">
        <f>('2a) logm_x(t)'!EM24-'2a) logm_x(t)'!EL24-'2a)answer'!$I24)/$CP$121</f>
        <v>-1.7963621524801572</v>
      </c>
      <c r="AY253" s="32">
        <f>('2a) logm_x(t)'!EN24-'2a) logm_x(t)'!EM24-'2a)answer'!$I24)/$CP$121</f>
        <v>1.7245734793904868</v>
      </c>
      <c r="AZ253" s="32">
        <f>('2a) logm_x(t)'!EO24-'2a) logm_x(t)'!EN24-'2a)answer'!$I24)/$CP$121</f>
        <v>0.72743696032340455</v>
      </c>
      <c r="BA253" s="32">
        <f>('2a) logm_x(t)'!EP24-'2a) logm_x(t)'!EO24-'2a)answer'!$I24)/$CP$121</f>
        <v>-1.2740865606237681</v>
      </c>
      <c r="BB253" s="32">
        <f>('2a) logm_x(t)'!EQ24-'2a) logm_x(t)'!EP24-'2a)answer'!$I24)/$CP$121</f>
        <v>-0.96110398549899045</v>
      </c>
      <c r="BC253" s="32">
        <f>('2a) logm_x(t)'!ER24-'2a) logm_x(t)'!EQ24-'2a)answer'!$I24)/$CP$121</f>
        <v>-0.12323744829271556</v>
      </c>
      <c r="BD253" s="32">
        <f>('2a) logm_x(t)'!ES24-'2a) logm_x(t)'!ER24-'2a)answer'!$I24)/$CP$121</f>
        <v>0.42544988420603008</v>
      </c>
      <c r="BE253" s="32">
        <f>('2a) logm_x(t)'!ET24-'2a) logm_x(t)'!ES24-'2a)answer'!$I24)/$CP$121</f>
        <v>-0.71382196347140747</v>
      </c>
      <c r="BF253" s="32">
        <f>('2a) logm_x(t)'!EU24-'2a) logm_x(t)'!ET24-'2a)answer'!$I24)/$CP$121</f>
        <v>1.4099665072981822</v>
      </c>
      <c r="BG253" s="32">
        <f>('2a) logm_x(t)'!EV24-'2a) logm_x(t)'!EU24-'2a)answer'!$I24)/$CP$121</f>
        <v>1.1002725849037636</v>
      </c>
      <c r="BH253" s="32">
        <f>('2a) logm_x(t)'!EW24-'2a) logm_x(t)'!EV24-'2a)answer'!$I24)/$CP$121</f>
        <v>0.46573790757354955</v>
      </c>
      <c r="BI253" s="32">
        <f>('2a) logm_x(t)'!EX24-'2a) logm_x(t)'!EW24-'2a)answer'!$I24)/$CP$121</f>
        <v>-1.3683640478275509</v>
      </c>
      <c r="BJ253" s="32">
        <f>('2a) logm_x(t)'!EY24-'2a) logm_x(t)'!EX24-'2a)answer'!$I24)/$CP$121</f>
        <v>-0.39714071515075539</v>
      </c>
      <c r="BK253" s="32">
        <f>('2a) logm_x(t)'!EZ24-'2a) logm_x(t)'!EY24-'2a)answer'!$I24)/$CP$121</f>
        <v>-0.14054046278286722</v>
      </c>
      <c r="BL253" s="32">
        <f>('2a) logm_x(t)'!FA24-'2a) logm_x(t)'!EZ24-'2a)answer'!$I24)/$CP$121</f>
        <v>-0.1562433479238298</v>
      </c>
      <c r="BM253" s="32">
        <f>('2a) logm_x(t)'!FB24-'2a) logm_x(t)'!FA24-'2a)answer'!$I24)/$CP$121</f>
        <v>2.2935436556285169</v>
      </c>
      <c r="BN253" s="32">
        <f>('2a) logm_x(t)'!FC24-'2a) logm_x(t)'!FB24-'2a)answer'!$I24)/$CP$121</f>
        <v>-0.81837266667860997</v>
      </c>
      <c r="BO253" s="32">
        <f>('2a) logm_x(t)'!FD24-'2a) logm_x(t)'!FC24-'2a)answer'!$I24)/$CP$121</f>
        <v>1.3508545576345812</v>
      </c>
      <c r="BP253" s="32">
        <f>('2a) logm_x(t)'!FE24-'2a) logm_x(t)'!FD24-'2a)answer'!$I24)/$CP$121</f>
        <v>-1.596738964157727</v>
      </c>
      <c r="BQ253" s="32">
        <f>('2a) logm_x(t)'!FF24-'2a) logm_x(t)'!FE24-'2a)answer'!$I24)/$CP$121</f>
        <v>1.0910143705023205</v>
      </c>
      <c r="BR253" s="32">
        <f>('2a) logm_x(t)'!FG24-'2a) logm_x(t)'!FF24-'2a)answer'!$I24)/$CP$121</f>
        <v>-1.2265810905105954</v>
      </c>
      <c r="BS253" s="32">
        <f>('2a) logm_x(t)'!FH24-'2a) logm_x(t)'!FG24-'2a)answer'!$I24)/$CP$121</f>
        <v>1.7842320907498799</v>
      </c>
      <c r="BT253" s="32">
        <f>('2a) logm_x(t)'!FI24-'2a) logm_x(t)'!FH24-'2a)answer'!$I24)/$CP$121</f>
        <v>-2.3088377688853856</v>
      </c>
      <c r="BU253" s="32">
        <f>('2a) logm_x(t)'!FJ24-'2a) logm_x(t)'!FI24-'2a)answer'!$I24)/$CP$121</f>
        <v>0.98399774796167483</v>
      </c>
      <c r="BV253" s="32">
        <f>('2a) logm_x(t)'!FK24-'2a) logm_x(t)'!FJ24-'2a)answer'!$I24)/$CP$121</f>
        <v>-1.2254527412480047</v>
      </c>
      <c r="BW253" s="32">
        <f>('2a) logm_x(t)'!FL24-'2a) logm_x(t)'!FK24-'2a)answer'!$I24)/$CP$121</f>
        <v>0.88296762804611184</v>
      </c>
      <c r="BX253" s="32">
        <f>('2a) logm_x(t)'!FM24-'2a) logm_x(t)'!FL24-'2a)answer'!$I24)/$CP$121</f>
        <v>0.15904170410266444</v>
      </c>
      <c r="BY253" s="32">
        <f>('2a) logm_x(t)'!FN24-'2a) logm_x(t)'!FM24-'2a)answer'!$I24)/$CP$121</f>
        <v>-0.96919365680961145</v>
      </c>
      <c r="BZ253" s="32">
        <f>('2a) logm_x(t)'!FO24-'2a) logm_x(t)'!FN24-'2a)answer'!$I24)/$CP$121</f>
        <v>2.8015456558591527</v>
      </c>
      <c r="CA253" s="32">
        <f>('2a) logm_x(t)'!FP24-'2a) logm_x(t)'!FO24-'2a)answer'!$I24)/$CP$121</f>
        <v>-1.364014226197964</v>
      </c>
      <c r="CB253" s="32">
        <f>('2a) logm_x(t)'!FQ24-'2a) logm_x(t)'!FP24-'2a)answer'!$I24)/$CP$121</f>
        <v>0.4931941081984319</v>
      </c>
      <c r="CC253" s="32">
        <f>('2a) logm_x(t)'!FR24-'2a) logm_x(t)'!FQ24-'2a)answer'!$I24)/$CP$121</f>
        <v>-1.1026094900964298</v>
      </c>
      <c r="CD253" s="32">
        <f>('2a) logm_x(t)'!FS24-'2a) logm_x(t)'!FR24-'2a)answer'!$I24)/$CP$121</f>
        <v>1.2431587906158335</v>
      </c>
      <c r="CE253" s="32">
        <f>('2a) logm_x(t)'!FT24-'2a) logm_x(t)'!FS24-'2a)answer'!$I24)/$CP$121</f>
        <v>-3.0283839058473823</v>
      </c>
      <c r="CF253" s="32">
        <f>('2a) logm_x(t)'!FU24-'2a) logm_x(t)'!FT24-'2a)answer'!$I24)/$CP$121</f>
        <v>2.6373757619280735</v>
      </c>
      <c r="CG253" s="32">
        <f>('2a) logm_x(t)'!FV24-'2a) logm_x(t)'!FU24-'2a)answer'!$I24)/$CP$121</f>
        <v>0.52019562685045728</v>
      </c>
      <c r="CH253" s="32">
        <f>('2a) logm_x(t)'!FW24-'2a) logm_x(t)'!FV24-'2a)answer'!$I24)/$CP$121</f>
        <v>-0.59027747404121522</v>
      </c>
      <c r="CI253" s="32">
        <f>('2a) logm_x(t)'!FX24-'2a) logm_x(t)'!FW24-'2a)answer'!$I24)/$CP$121</f>
        <v>-0.69232558179017833</v>
      </c>
      <c r="CJ253" s="32">
        <f>('2a) logm_x(t)'!FY24-'2a) logm_x(t)'!FX24-'2a)answer'!$I24)/$CP$121</f>
        <v>-0.31537703798671113</v>
      </c>
      <c r="CK253" s="32">
        <f>('2a) logm_x(t)'!FZ24-'2a) logm_x(t)'!FY24-'2a)answer'!$I24)/$CP$121</f>
        <v>-0.90646769833992658</v>
      </c>
      <c r="CL253" s="32">
        <f>('2a) logm_x(t)'!GA24-'2a) logm_x(t)'!FZ24-'2a)answer'!$I24)/$CP$121</f>
        <v>-0.1376698009038087</v>
      </c>
      <c r="CM253" s="32">
        <f>('2a) logm_x(t)'!GB24-'2a) logm_x(t)'!GA24-'2a)answer'!$I24)/$CP$121</f>
        <v>1.0039731410306223</v>
      </c>
      <c r="CN253" s="32">
        <f>('2a) logm_x(t)'!GC24-'2a) logm_x(t)'!GB24-'2a)answer'!$I24)/$CP$121</f>
        <v>0.90652964021969784</v>
      </c>
    </row>
    <row r="254" spans="1:92" x14ac:dyDescent="0.25">
      <c r="A254" s="31">
        <f t="shared" si="13"/>
        <v>22</v>
      </c>
      <c r="C254" s="32">
        <f>('2a) logm_x(t)'!CR25-'2a) logm_x(t)'!CQ25-'2a)answer'!$I25)/$CP$121</f>
        <v>0.70011284393012074</v>
      </c>
      <c r="D254" s="32">
        <f>('2a) logm_x(t)'!CS25-'2a) logm_x(t)'!CR25-'2a)answer'!$I25)/$CP$121</f>
        <v>0.61346783444474007</v>
      </c>
      <c r="E254" s="32">
        <f>('2a) logm_x(t)'!CT25-'2a) logm_x(t)'!CS25-'2a)answer'!$I25)/$CP$121</f>
        <v>9.1775352191385414E-4</v>
      </c>
      <c r="F254" s="32">
        <f>('2a) logm_x(t)'!CU25-'2a) logm_x(t)'!CT25-'2a)answer'!$I25)/$CP$121</f>
        <v>-0.74588444079975424</v>
      </c>
      <c r="G254" s="32">
        <f>('2a) logm_x(t)'!CV25-'2a) logm_x(t)'!CU25-'2a)answer'!$I25)/$CP$121</f>
        <v>1.6398815243861431</v>
      </c>
      <c r="H254" s="32">
        <f>('2a) logm_x(t)'!CW25-'2a) logm_x(t)'!CV25-'2a)answer'!$I25)/$CP$121</f>
        <v>-0.75809111865361889</v>
      </c>
      <c r="I254" s="32">
        <f>('2a) logm_x(t)'!CX25-'2a) logm_x(t)'!CW25-'2a)answer'!$I25)/$CP$121</f>
        <v>0.98530160197877203</v>
      </c>
      <c r="J254" s="32">
        <f>('2a) logm_x(t)'!CY25-'2a) logm_x(t)'!CX25-'2a)answer'!$I25)/$CP$121</f>
        <v>-2.0933549207280282</v>
      </c>
      <c r="K254" s="32">
        <f>('2a) logm_x(t)'!CZ25-'2a) logm_x(t)'!CY25-'2a)answer'!$I25)/$CP$121</f>
        <v>0.59420613548035284</v>
      </c>
      <c r="L254" s="32">
        <f>('2a) logm_x(t)'!DA25-'2a) logm_x(t)'!CZ25-'2a)answer'!$I25)/$CP$121</f>
        <v>0.49710039439992859</v>
      </c>
      <c r="M254" s="32">
        <f>('2a) logm_x(t)'!DB25-'2a) logm_x(t)'!DA25-'2a)answer'!$I25)/$CP$121</f>
        <v>-0.3547144635801448</v>
      </c>
      <c r="N254" s="32">
        <f>('2a) logm_x(t)'!DC25-'2a) logm_x(t)'!DB25-'2a)answer'!$I25)/$CP$121</f>
        <v>0.13352783627928405</v>
      </c>
      <c r="O254" s="32">
        <f>('2a) logm_x(t)'!DD25-'2a) logm_x(t)'!DC25-'2a)answer'!$I25)/$CP$121</f>
        <v>-0.85342073659966067</v>
      </c>
      <c r="P254" s="32">
        <f>('2a) logm_x(t)'!DE25-'2a) logm_x(t)'!DD25-'2a)answer'!$I25)/$CP$121</f>
        <v>-8.7271772441486109E-2</v>
      </c>
      <c r="Q254" s="32">
        <f>('2a) logm_x(t)'!DF25-'2a) logm_x(t)'!DE25-'2a)answer'!$I25)/$CP$121</f>
        <v>0.47223515531659399</v>
      </c>
      <c r="R254" s="32">
        <f>('2a) logm_x(t)'!DG25-'2a) logm_x(t)'!DF25-'2a)answer'!$I25)/$CP$121</f>
        <v>0.53900896023710976</v>
      </c>
      <c r="S254" s="32">
        <f>('2a) logm_x(t)'!DH25-'2a) logm_x(t)'!DG25-'2a)answer'!$I25)/$CP$121</f>
        <v>-0.69794851238246425</v>
      </c>
      <c r="T254" s="32">
        <f>('2a) logm_x(t)'!DI25-'2a) logm_x(t)'!DH25-'2a)answer'!$I25)/$CP$121</f>
        <v>-0.15664373322485362</v>
      </c>
      <c r="U254" s="32">
        <f>('2a) logm_x(t)'!DJ25-'2a) logm_x(t)'!DI25-'2a)answer'!$I25)/$CP$121</f>
        <v>-8.1995230783829601E-2</v>
      </c>
      <c r="V254" s="32">
        <f>('2a) logm_x(t)'!DK25-'2a) logm_x(t)'!DJ25-'2a)answer'!$I25)/$CP$121</f>
        <v>-1.3149847261304501</v>
      </c>
      <c r="W254" s="32">
        <f>('2a) logm_x(t)'!DL25-'2a) logm_x(t)'!DK25-'2a)answer'!$I25)/$CP$121</f>
        <v>2.4760989114977776</v>
      </c>
      <c r="X254" s="32">
        <f>('2a) logm_x(t)'!DM25-'2a) logm_x(t)'!DL25-'2a)answer'!$I25)/$CP$121</f>
        <v>-2.1000971310248291</v>
      </c>
      <c r="Y254" s="32">
        <f>('2a) logm_x(t)'!DN25-'2a) logm_x(t)'!DM25-'2a)answer'!$I25)/$CP$121</f>
        <v>0.34473472850505765</v>
      </c>
      <c r="Z254" s="32">
        <f>('2a) logm_x(t)'!DO25-'2a) logm_x(t)'!DN25-'2a)answer'!$I25)/$CP$121</f>
        <v>0.57327270017836451</v>
      </c>
      <c r="AA254" s="32">
        <f>('2a) logm_x(t)'!DP25-'2a) logm_x(t)'!DO25-'2a)answer'!$I25)/$CP$121</f>
        <v>-0.95082678317742386</v>
      </c>
      <c r="AB254" s="32">
        <f>('2a) logm_x(t)'!DQ25-'2a) logm_x(t)'!DP25-'2a)answer'!$I25)/$CP$121</f>
        <v>-0.95855422775278221</v>
      </c>
      <c r="AC254" s="32">
        <f>('2a) logm_x(t)'!DR25-'2a) logm_x(t)'!DQ25-'2a)answer'!$I25)/$CP$121</f>
        <v>0.65147472877736623</v>
      </c>
      <c r="AD254" s="32">
        <f>('2a) logm_x(t)'!DS25-'2a) logm_x(t)'!DR25-'2a)answer'!$I25)/$CP$121</f>
        <v>-1.1239853610263728</v>
      </c>
      <c r="AE254" s="32">
        <f>('2a) logm_x(t)'!DT25-'2a) logm_x(t)'!DS25-'2a)answer'!$I25)/$CP$121</f>
        <v>0.60305896979546569</v>
      </c>
      <c r="AF254" s="32">
        <f>('2a) logm_x(t)'!DU25-'2a) logm_x(t)'!DT25-'2a)answer'!$I25)/$CP$121</f>
        <v>-0.49202449369492435</v>
      </c>
      <c r="AG254" s="32">
        <f>('2a) logm_x(t)'!DV25-'2a) logm_x(t)'!DU25-'2a)answer'!$I25)/$CP$121</f>
        <v>-1.5259198314970377</v>
      </c>
      <c r="AH254" s="32">
        <f>('2a) logm_x(t)'!DW25-'2a) logm_x(t)'!DV25-'2a)answer'!$I25)/$CP$121</f>
        <v>1.0997001370140931</v>
      </c>
      <c r="AI254" s="32">
        <f>('2a) logm_x(t)'!DX25-'2a) logm_x(t)'!DW25-'2a)answer'!$I25)/$CP$121</f>
        <v>-1.8871613654125443</v>
      </c>
      <c r="AJ254" s="32">
        <f>('2a) logm_x(t)'!DY25-'2a) logm_x(t)'!DX25-'2a)answer'!$I25)/$CP$121</f>
        <v>2.619323952776794</v>
      </c>
      <c r="AK254" s="32">
        <f>('2a) logm_x(t)'!DZ25-'2a) logm_x(t)'!DY25-'2a)answer'!$I25)/$CP$121</f>
        <v>-1.9408505110705054</v>
      </c>
      <c r="AL254" s="32">
        <f>('2a) logm_x(t)'!EA25-'2a) logm_x(t)'!DZ25-'2a)answer'!$I25)/$CP$121</f>
        <v>-0.18760763073647815</v>
      </c>
      <c r="AM254" s="32">
        <f>('2a) logm_x(t)'!EB25-'2a) logm_x(t)'!EA25-'2a)answer'!$I25)/$CP$121</f>
        <v>0.50260303686105046</v>
      </c>
      <c r="AN254" s="32">
        <f>('2a) logm_x(t)'!EC25-'2a) logm_x(t)'!EB25-'2a)answer'!$I25)/$CP$121</f>
        <v>0.28076319148075479</v>
      </c>
      <c r="AO254" s="32">
        <f>('2a) logm_x(t)'!ED25-'2a) logm_x(t)'!EC25-'2a)answer'!$I25)/$CP$121</f>
        <v>-0.42107359502721542</v>
      </c>
      <c r="AP254" s="32">
        <f>('2a) logm_x(t)'!EE25-'2a) logm_x(t)'!ED25-'2a)answer'!$I25)/$CP$121</f>
        <v>0.27840490956165515</v>
      </c>
      <c r="AQ254" s="32">
        <f>('2a) logm_x(t)'!EF25-'2a) logm_x(t)'!EE25-'2a)answer'!$I25)/$CP$121</f>
        <v>2.455756354240735</v>
      </c>
      <c r="AR254" s="32">
        <f>('2a) logm_x(t)'!EG25-'2a) logm_x(t)'!EF25-'2a)answer'!$I25)/$CP$121</f>
        <v>-1.2352908969341148</v>
      </c>
      <c r="AS254" s="32">
        <f>('2a) logm_x(t)'!EH25-'2a) logm_x(t)'!EG25-'2a)answer'!$I25)/$CP$121</f>
        <v>0.37240366513405754</v>
      </c>
      <c r="AT254" s="32">
        <f>('2a) logm_x(t)'!EI25-'2a) logm_x(t)'!EH25-'2a)answer'!$I25)/$CP$121</f>
        <v>-4.5201411787577174E-2</v>
      </c>
      <c r="AU254" s="32">
        <f>('2a) logm_x(t)'!EJ25-'2a) logm_x(t)'!EI25-'2a)answer'!$I25)/$CP$121</f>
        <v>-1.2296765823889824</v>
      </c>
      <c r="AV254" s="32">
        <f>('2a) logm_x(t)'!EK25-'2a) logm_x(t)'!EJ25-'2a)answer'!$I25)/$CP$121</f>
        <v>-0.23750917263214055</v>
      </c>
      <c r="AW254" s="32">
        <f>('2a) logm_x(t)'!EL25-'2a) logm_x(t)'!EK25-'2a)answer'!$I25)/$CP$121</f>
        <v>0.82741892225144009</v>
      </c>
      <c r="AX254" s="32">
        <f>('2a) logm_x(t)'!EM25-'2a) logm_x(t)'!EL25-'2a)answer'!$I25)/$CP$121</f>
        <v>-0.631266144136852</v>
      </c>
      <c r="AY254" s="32">
        <f>('2a) logm_x(t)'!EN25-'2a) logm_x(t)'!EM25-'2a)answer'!$I25)/$CP$121</f>
        <v>1.0839592107580747</v>
      </c>
      <c r="AZ254" s="32">
        <f>('2a) logm_x(t)'!EO25-'2a) logm_x(t)'!EN25-'2a)answer'!$I25)/$CP$121</f>
        <v>-0.34162573120580164</v>
      </c>
      <c r="BA254" s="32">
        <f>('2a) logm_x(t)'!EP25-'2a) logm_x(t)'!EO25-'2a)answer'!$I25)/$CP$121</f>
        <v>-0.11977014053474218</v>
      </c>
      <c r="BB254" s="32">
        <f>('2a) logm_x(t)'!EQ25-'2a) logm_x(t)'!EP25-'2a)answer'!$I25)/$CP$121</f>
        <v>0.56056076162823398</v>
      </c>
      <c r="BC254" s="32">
        <f>('2a) logm_x(t)'!ER25-'2a) logm_x(t)'!EQ25-'2a)answer'!$I25)/$CP$121</f>
        <v>-0.37989159647285836</v>
      </c>
      <c r="BD254" s="32">
        <f>('2a) logm_x(t)'!ES25-'2a) logm_x(t)'!ER25-'2a)answer'!$I25)/$CP$121</f>
        <v>1.1968319927502724</v>
      </c>
      <c r="BE254" s="32">
        <f>('2a) logm_x(t)'!ET25-'2a) logm_x(t)'!ES25-'2a)answer'!$I25)/$CP$121</f>
        <v>-2.1211209711687729</v>
      </c>
      <c r="BF254" s="32">
        <f>('2a) logm_x(t)'!EU25-'2a) logm_x(t)'!ET25-'2a)answer'!$I25)/$CP$121</f>
        <v>1.9423595964228582</v>
      </c>
      <c r="BG254" s="32">
        <f>('2a) logm_x(t)'!EV25-'2a) logm_x(t)'!EU25-'2a)answer'!$I25)/$CP$121</f>
        <v>1.4526029563993632</v>
      </c>
      <c r="BH254" s="32">
        <f>('2a) logm_x(t)'!EW25-'2a) logm_x(t)'!EV25-'2a)answer'!$I25)/$CP$121</f>
        <v>-0.75517432701902121</v>
      </c>
      <c r="BI254" s="32">
        <f>('2a) logm_x(t)'!EX25-'2a) logm_x(t)'!EW25-'2a)answer'!$I25)/$CP$121</f>
        <v>1.0701987815234253</v>
      </c>
      <c r="BJ254" s="32">
        <f>('2a) logm_x(t)'!EY25-'2a) logm_x(t)'!EX25-'2a)answer'!$I25)/$CP$121</f>
        <v>-1.8065625533402878</v>
      </c>
      <c r="BK254" s="32">
        <f>('2a) logm_x(t)'!EZ25-'2a) logm_x(t)'!EY25-'2a)answer'!$I25)/$CP$121</f>
        <v>-0.6031845726710926</v>
      </c>
      <c r="BL254" s="32">
        <f>('2a) logm_x(t)'!FA25-'2a) logm_x(t)'!EZ25-'2a)answer'!$I25)/$CP$121</f>
        <v>1.9888275291084272</v>
      </c>
      <c r="BM254" s="32">
        <f>('2a) logm_x(t)'!FB25-'2a) logm_x(t)'!FA25-'2a)answer'!$I25)/$CP$121</f>
        <v>-0.75263859589003446</v>
      </c>
      <c r="BN254" s="32">
        <f>('2a) logm_x(t)'!FC25-'2a) logm_x(t)'!FB25-'2a)answer'!$I25)/$CP$121</f>
        <v>-0.26982444240018455</v>
      </c>
      <c r="BO254" s="32">
        <f>('2a) logm_x(t)'!FD25-'2a) logm_x(t)'!FC25-'2a)answer'!$I25)/$CP$121</f>
        <v>1.2650491517026727</v>
      </c>
      <c r="BP254" s="32">
        <f>('2a) logm_x(t)'!FE25-'2a) logm_x(t)'!FD25-'2a)answer'!$I25)/$CP$121</f>
        <v>0.9973846214090506</v>
      </c>
      <c r="BQ254" s="32">
        <f>('2a) logm_x(t)'!FF25-'2a) logm_x(t)'!FE25-'2a)answer'!$I25)/$CP$121</f>
        <v>-0.7986296034471847</v>
      </c>
      <c r="BR254" s="32">
        <f>('2a) logm_x(t)'!FG25-'2a) logm_x(t)'!FF25-'2a)answer'!$I25)/$CP$121</f>
        <v>1.1276974403892837</v>
      </c>
      <c r="BS254" s="32">
        <f>('2a) logm_x(t)'!FH25-'2a) logm_x(t)'!FG25-'2a)answer'!$I25)/$CP$121</f>
        <v>-3.3086231259185466</v>
      </c>
      <c r="BT254" s="32">
        <f>('2a) logm_x(t)'!FI25-'2a) logm_x(t)'!FH25-'2a)answer'!$I25)/$CP$121</f>
        <v>1.2156993511370082</v>
      </c>
      <c r="BU254" s="32">
        <f>('2a) logm_x(t)'!FJ25-'2a) logm_x(t)'!FI25-'2a)answer'!$I25)/$CP$121</f>
        <v>0.4841208566218535</v>
      </c>
      <c r="BV254" s="32">
        <f>('2a) logm_x(t)'!FK25-'2a) logm_x(t)'!FJ25-'2a)answer'!$I25)/$CP$121</f>
        <v>-0.15684259603159603</v>
      </c>
      <c r="BW254" s="32">
        <f>('2a) logm_x(t)'!FL25-'2a) logm_x(t)'!FK25-'2a)answer'!$I25)/$CP$121</f>
        <v>-2.1007568872680822E-4</v>
      </c>
      <c r="BX254" s="32">
        <f>('2a) logm_x(t)'!FM25-'2a) logm_x(t)'!FL25-'2a)answer'!$I25)/$CP$121</f>
        <v>0.33217521326840593</v>
      </c>
      <c r="BY254" s="32">
        <f>('2a) logm_x(t)'!FN25-'2a) logm_x(t)'!FM25-'2a)answer'!$I25)/$CP$121</f>
        <v>-1.094133182509706</v>
      </c>
      <c r="BZ254" s="32">
        <f>('2a) logm_x(t)'!FO25-'2a) logm_x(t)'!FN25-'2a)answer'!$I25)/$CP$121</f>
        <v>2.1901784091441288</v>
      </c>
      <c r="CA254" s="32">
        <f>('2a) logm_x(t)'!FP25-'2a) logm_x(t)'!FO25-'2a)answer'!$I25)/$CP$121</f>
        <v>-1.2905017360294579</v>
      </c>
      <c r="CB254" s="32">
        <f>('2a) logm_x(t)'!FQ25-'2a) logm_x(t)'!FP25-'2a)answer'!$I25)/$CP$121</f>
        <v>1.1720328608297852</v>
      </c>
      <c r="CC254" s="32">
        <f>('2a) logm_x(t)'!FR25-'2a) logm_x(t)'!FQ25-'2a)answer'!$I25)/$CP$121</f>
        <v>0.75273508137355427</v>
      </c>
      <c r="CD254" s="32">
        <f>('2a) logm_x(t)'!FS25-'2a) logm_x(t)'!FR25-'2a)answer'!$I25)/$CP$121</f>
        <v>-2.8530156488079537</v>
      </c>
      <c r="CE254" s="32">
        <f>('2a) logm_x(t)'!FT25-'2a) logm_x(t)'!FS25-'2a)answer'!$I25)/$CP$121</f>
        <v>1.4005791254599751</v>
      </c>
      <c r="CF254" s="32">
        <f>('2a) logm_x(t)'!FU25-'2a) logm_x(t)'!FT25-'2a)answer'!$I25)/$CP$121</f>
        <v>-0.84626889660000504</v>
      </c>
      <c r="CG254" s="32">
        <f>('2a) logm_x(t)'!FV25-'2a) logm_x(t)'!FU25-'2a)answer'!$I25)/$CP$121</f>
        <v>-0.52802828475659647</v>
      </c>
      <c r="CH254" s="32">
        <f>('2a) logm_x(t)'!FW25-'2a) logm_x(t)'!FV25-'2a)answer'!$I25)/$CP$121</f>
        <v>-0.34266333762851869</v>
      </c>
      <c r="CI254" s="32">
        <f>('2a) logm_x(t)'!FX25-'2a) logm_x(t)'!FW25-'2a)answer'!$I25)/$CP$121</f>
        <v>2.375639504887169</v>
      </c>
      <c r="CJ254" s="32">
        <f>('2a) logm_x(t)'!FY25-'2a) logm_x(t)'!FX25-'2a)answer'!$I25)/$CP$121</f>
        <v>-1.7894841985633159</v>
      </c>
      <c r="CK254" s="32">
        <f>('2a) logm_x(t)'!FZ25-'2a) logm_x(t)'!FY25-'2a)answer'!$I25)/$CP$121</f>
        <v>0.41141539948473854</v>
      </c>
      <c r="CL254" s="32">
        <f>('2a) logm_x(t)'!GA25-'2a) logm_x(t)'!FZ25-'2a)answer'!$I25)/$CP$121</f>
        <v>-1.8260571664875256</v>
      </c>
      <c r="CM254" s="32">
        <f>('2a) logm_x(t)'!GB25-'2a) logm_x(t)'!GA25-'2a)answer'!$I25)/$CP$121</f>
        <v>2.3959101629147446</v>
      </c>
      <c r="CN254" s="32">
        <f>('2a) logm_x(t)'!GC25-'2a) logm_x(t)'!GB25-'2a)answer'!$I25)/$CP$121</f>
        <v>-0.58112667846597543</v>
      </c>
    </row>
    <row r="255" spans="1:92" x14ac:dyDescent="0.25">
      <c r="A255" s="31">
        <f t="shared" si="13"/>
        <v>23</v>
      </c>
      <c r="C255" s="32">
        <f>('2a) logm_x(t)'!CR26-'2a) logm_x(t)'!CQ26-'2a)answer'!$I26)/$CP$121</f>
        <v>-0.61517068881564685</v>
      </c>
      <c r="D255" s="32">
        <f>('2a) logm_x(t)'!CS26-'2a) logm_x(t)'!CR26-'2a)answer'!$I26)/$CP$121</f>
        <v>1.0010128175518398</v>
      </c>
      <c r="E255" s="32">
        <f>('2a) logm_x(t)'!CT26-'2a) logm_x(t)'!CS26-'2a)answer'!$I26)/$CP$121</f>
        <v>-0.34847325279637908</v>
      </c>
      <c r="F255" s="32">
        <f>('2a) logm_x(t)'!CU26-'2a) logm_x(t)'!CT26-'2a)answer'!$I26)/$CP$121</f>
        <v>-1.3490993451528135</v>
      </c>
      <c r="G255" s="32">
        <f>('2a) logm_x(t)'!CV26-'2a) logm_x(t)'!CU26-'2a)answer'!$I26)/$CP$121</f>
        <v>1.7331427985303449</v>
      </c>
      <c r="H255" s="32">
        <f>('2a) logm_x(t)'!CW26-'2a) logm_x(t)'!CV26-'2a)answer'!$I26)/$CP$121</f>
        <v>0.88251997266192383</v>
      </c>
      <c r="I255" s="32">
        <f>('2a) logm_x(t)'!CX26-'2a) logm_x(t)'!CW26-'2a)answer'!$I26)/$CP$121</f>
        <v>-0.29803886835607046</v>
      </c>
      <c r="J255" s="32">
        <f>('2a) logm_x(t)'!CY26-'2a) logm_x(t)'!CX26-'2a)answer'!$I26)/$CP$121</f>
        <v>-0.73248545168679169</v>
      </c>
      <c r="K255" s="32">
        <f>('2a) logm_x(t)'!CZ26-'2a) logm_x(t)'!CY26-'2a)answer'!$I26)/$CP$121</f>
        <v>0.23280463185138062</v>
      </c>
      <c r="L255" s="32">
        <f>('2a) logm_x(t)'!DA26-'2a) logm_x(t)'!CZ26-'2a)answer'!$I26)/$CP$121</f>
        <v>-0.44973182369951376</v>
      </c>
      <c r="M255" s="32">
        <f>('2a) logm_x(t)'!DB26-'2a) logm_x(t)'!DA26-'2a)answer'!$I26)/$CP$121</f>
        <v>-0.31104451847838388</v>
      </c>
      <c r="N255" s="32">
        <f>('2a) logm_x(t)'!DC26-'2a) logm_x(t)'!DB26-'2a)answer'!$I26)/$CP$121</f>
        <v>-0.84585210376599973</v>
      </c>
      <c r="O255" s="32">
        <f>('2a) logm_x(t)'!DD26-'2a) logm_x(t)'!DC26-'2a)answer'!$I26)/$CP$121</f>
        <v>1.1801877915742029</v>
      </c>
      <c r="P255" s="32">
        <f>('2a) logm_x(t)'!DE26-'2a) logm_x(t)'!DD26-'2a)answer'!$I26)/$CP$121</f>
        <v>-0.74728547943712842</v>
      </c>
      <c r="Q255" s="32">
        <f>('2a) logm_x(t)'!DF26-'2a) logm_x(t)'!DE26-'2a)answer'!$I26)/$CP$121</f>
        <v>0.7291782062018306</v>
      </c>
      <c r="R255" s="32">
        <f>('2a) logm_x(t)'!DG26-'2a) logm_x(t)'!DF26-'2a)answer'!$I26)/$CP$121</f>
        <v>-1.4398143102201506</v>
      </c>
      <c r="S255" s="32">
        <f>('2a) logm_x(t)'!DH26-'2a) logm_x(t)'!DG26-'2a)answer'!$I26)/$CP$121</f>
        <v>1.5952989396328026</v>
      </c>
      <c r="T255" s="32">
        <f>('2a) logm_x(t)'!DI26-'2a) logm_x(t)'!DH26-'2a)answer'!$I26)/$CP$121</f>
        <v>-0.57870389450577586</v>
      </c>
      <c r="U255" s="32">
        <f>('2a) logm_x(t)'!DJ26-'2a) logm_x(t)'!DI26-'2a)answer'!$I26)/$CP$121</f>
        <v>0.12611783103228849</v>
      </c>
      <c r="V255" s="32">
        <f>('2a) logm_x(t)'!DK26-'2a) logm_x(t)'!DJ26-'2a)answer'!$I26)/$CP$121</f>
        <v>-0.34420811304117799</v>
      </c>
      <c r="W255" s="32">
        <f>('2a) logm_x(t)'!DL26-'2a) logm_x(t)'!DK26-'2a)answer'!$I26)/$CP$121</f>
        <v>1.0338329897085912</v>
      </c>
      <c r="X255" s="32">
        <f>('2a) logm_x(t)'!DM26-'2a) logm_x(t)'!DL26-'2a)answer'!$I26)/$CP$121</f>
        <v>-2.1291734932512538</v>
      </c>
      <c r="Y255" s="32">
        <f>('2a) logm_x(t)'!DN26-'2a) logm_x(t)'!DM26-'2a)answer'!$I26)/$CP$121</f>
        <v>0.77317054962427489</v>
      </c>
      <c r="Z255" s="32">
        <f>('2a) logm_x(t)'!DO26-'2a) logm_x(t)'!DN26-'2a)answer'!$I26)/$CP$121</f>
        <v>-1.0462774711917364</v>
      </c>
      <c r="AA255" s="32">
        <f>('2a) logm_x(t)'!DP26-'2a) logm_x(t)'!DO26-'2a)answer'!$I26)/$CP$121</f>
        <v>0.62065869105505622</v>
      </c>
      <c r="AB255" s="32">
        <f>('2a) logm_x(t)'!DQ26-'2a) logm_x(t)'!DP26-'2a)answer'!$I26)/$CP$121</f>
        <v>0.13151029353248228</v>
      </c>
      <c r="AC255" s="32">
        <f>('2a) logm_x(t)'!DR26-'2a) logm_x(t)'!DQ26-'2a)answer'!$I26)/$CP$121</f>
        <v>-2.8334730033510716</v>
      </c>
      <c r="AD255" s="32">
        <f>('2a) logm_x(t)'!DS26-'2a) logm_x(t)'!DR26-'2a)answer'!$I26)/$CP$121</f>
        <v>0.81745273251542816</v>
      </c>
      <c r="AE255" s="32">
        <f>('2a) logm_x(t)'!DT26-'2a) logm_x(t)'!DS26-'2a)answer'!$I26)/$CP$121</f>
        <v>-4.3341174370086305E-2</v>
      </c>
      <c r="AF255" s="32">
        <f>('2a) logm_x(t)'!DU26-'2a) logm_x(t)'!DT26-'2a)answer'!$I26)/$CP$121</f>
        <v>1.2297378530475451</v>
      </c>
      <c r="AG255" s="32">
        <f>('2a) logm_x(t)'!DV26-'2a) logm_x(t)'!DU26-'2a)answer'!$I26)/$CP$121</f>
        <v>-2.3683679694955164</v>
      </c>
      <c r="AH255" s="32">
        <f>('2a) logm_x(t)'!DW26-'2a) logm_x(t)'!DV26-'2a)answer'!$I26)/$CP$121</f>
        <v>0.34295811875156768</v>
      </c>
      <c r="AI255" s="32">
        <f>('2a) logm_x(t)'!DX26-'2a) logm_x(t)'!DW26-'2a)answer'!$I26)/$CP$121</f>
        <v>-0.9084539305873327</v>
      </c>
      <c r="AJ255" s="32">
        <f>('2a) logm_x(t)'!DY26-'2a) logm_x(t)'!DX26-'2a)answer'!$I26)/$CP$121</f>
        <v>0.47087151766869884</v>
      </c>
      <c r="AK255" s="32">
        <f>('2a) logm_x(t)'!DZ26-'2a) logm_x(t)'!DY26-'2a)answer'!$I26)/$CP$121</f>
        <v>0.54706991823254114</v>
      </c>
      <c r="AL255" s="32">
        <f>('2a) logm_x(t)'!EA26-'2a) logm_x(t)'!DZ26-'2a)answer'!$I26)/$CP$121</f>
        <v>-0.2236995926738034</v>
      </c>
      <c r="AM255" s="32">
        <f>('2a) logm_x(t)'!EB26-'2a) logm_x(t)'!EA26-'2a)answer'!$I26)/$CP$121</f>
        <v>-1.5437609402937504</v>
      </c>
      <c r="AN255" s="32">
        <f>('2a) logm_x(t)'!EC26-'2a) logm_x(t)'!EB26-'2a)answer'!$I26)/$CP$121</f>
        <v>0.7850252769385867</v>
      </c>
      <c r="AO255" s="32">
        <f>('2a) logm_x(t)'!ED26-'2a) logm_x(t)'!EC26-'2a)answer'!$I26)/$CP$121</f>
        <v>1.4358312485101126</v>
      </c>
      <c r="AP255" s="32">
        <f>('2a) logm_x(t)'!EE26-'2a) logm_x(t)'!ED26-'2a)answer'!$I26)/$CP$121</f>
        <v>-0.13853958000936514</v>
      </c>
      <c r="AQ255" s="32">
        <f>('2a) logm_x(t)'!EF26-'2a) logm_x(t)'!EE26-'2a)answer'!$I26)/$CP$121</f>
        <v>-0.93063250777692197</v>
      </c>
      <c r="AR255" s="32">
        <f>('2a) logm_x(t)'!EG26-'2a) logm_x(t)'!EF26-'2a)answer'!$I26)/$CP$121</f>
        <v>1.7427535948235475</v>
      </c>
      <c r="AS255" s="32">
        <f>('2a) logm_x(t)'!EH26-'2a) logm_x(t)'!EG26-'2a)answer'!$I26)/$CP$121</f>
        <v>0.44132995154387894</v>
      </c>
      <c r="AT255" s="32">
        <f>('2a) logm_x(t)'!EI26-'2a) logm_x(t)'!EH26-'2a)answer'!$I26)/$CP$121</f>
        <v>-0.20928483962705344</v>
      </c>
      <c r="AU255" s="32">
        <f>('2a) logm_x(t)'!EJ26-'2a) logm_x(t)'!EI26-'2a)answer'!$I26)/$CP$121</f>
        <v>1.4437031852416193</v>
      </c>
      <c r="AV255" s="32">
        <f>('2a) logm_x(t)'!EK26-'2a) logm_x(t)'!EJ26-'2a)answer'!$I26)/$CP$121</f>
        <v>-2.1470170085597169</v>
      </c>
      <c r="AW255" s="32">
        <f>('2a) logm_x(t)'!EL26-'2a) logm_x(t)'!EK26-'2a)answer'!$I26)/$CP$121</f>
        <v>0.1718542470364173</v>
      </c>
      <c r="AX255" s="32">
        <f>('2a) logm_x(t)'!EM26-'2a) logm_x(t)'!EL26-'2a)answer'!$I26)/$CP$121</f>
        <v>0.38183229907759092</v>
      </c>
      <c r="AY255" s="32">
        <f>('2a) logm_x(t)'!EN26-'2a) logm_x(t)'!EM26-'2a)answer'!$I26)/$CP$121</f>
        <v>-0.39687612276683509</v>
      </c>
      <c r="AZ255" s="32">
        <f>('2a) logm_x(t)'!EO26-'2a) logm_x(t)'!EN26-'2a)answer'!$I26)/$CP$121</f>
        <v>1.4406084012584657</v>
      </c>
      <c r="BA255" s="32">
        <f>('2a) logm_x(t)'!EP26-'2a) logm_x(t)'!EO26-'2a)answer'!$I26)/$CP$121</f>
        <v>-1.3644566308313308</v>
      </c>
      <c r="BB255" s="32">
        <f>('2a) logm_x(t)'!EQ26-'2a) logm_x(t)'!EP26-'2a)answer'!$I26)/$CP$121</f>
        <v>-0.75934815976009451</v>
      </c>
      <c r="BC255" s="32">
        <f>('2a) logm_x(t)'!ER26-'2a) logm_x(t)'!EQ26-'2a)answer'!$I26)/$CP$121</f>
        <v>0.95516001871542688</v>
      </c>
      <c r="BD255" s="32">
        <f>('2a) logm_x(t)'!ES26-'2a) logm_x(t)'!ER26-'2a)answer'!$I26)/$CP$121</f>
        <v>-0.78016128316441802</v>
      </c>
      <c r="BE255" s="32">
        <f>('2a) logm_x(t)'!ET26-'2a) logm_x(t)'!ES26-'2a)answer'!$I26)/$CP$121</f>
        <v>0.84341968956097768</v>
      </c>
      <c r="BF255" s="32">
        <f>('2a) logm_x(t)'!EU26-'2a) logm_x(t)'!ET26-'2a)answer'!$I26)/$CP$121</f>
        <v>-0.10615645010025189</v>
      </c>
      <c r="BG255" s="32">
        <f>('2a) logm_x(t)'!EV26-'2a) logm_x(t)'!EU26-'2a)answer'!$I26)/$CP$121</f>
        <v>0.68520639416993723</v>
      </c>
      <c r="BH255" s="32">
        <f>('2a) logm_x(t)'!EW26-'2a) logm_x(t)'!EV26-'2a)answer'!$I26)/$CP$121</f>
        <v>1.49488478912352</v>
      </c>
      <c r="BI255" s="32">
        <f>('2a) logm_x(t)'!EX26-'2a) logm_x(t)'!EW26-'2a)answer'!$I26)/$CP$121</f>
        <v>-4.1411448393644879</v>
      </c>
      <c r="BJ255" s="32">
        <f>('2a) logm_x(t)'!EY26-'2a) logm_x(t)'!EX26-'2a)answer'!$I26)/$CP$121</f>
        <v>2.7370135865701353</v>
      </c>
      <c r="BK255" s="32">
        <f>('2a) logm_x(t)'!EZ26-'2a) logm_x(t)'!EY26-'2a)answer'!$I26)/$CP$121</f>
        <v>0.42138143724915811</v>
      </c>
      <c r="BL255" s="32">
        <f>('2a) logm_x(t)'!FA26-'2a) logm_x(t)'!EZ26-'2a)answer'!$I26)/$CP$121</f>
        <v>0.41108611244207838</v>
      </c>
      <c r="BM255" s="32">
        <f>('2a) logm_x(t)'!FB26-'2a) logm_x(t)'!FA26-'2a)answer'!$I26)/$CP$121</f>
        <v>-0.89634625568519632</v>
      </c>
      <c r="BN255" s="32">
        <f>('2a) logm_x(t)'!FC26-'2a) logm_x(t)'!FB26-'2a)answer'!$I26)/$CP$121</f>
        <v>1.6993898180415874</v>
      </c>
      <c r="BO255" s="32">
        <f>('2a) logm_x(t)'!FD26-'2a) logm_x(t)'!FC26-'2a)answer'!$I26)/$CP$121</f>
        <v>-0.95515873076423674</v>
      </c>
      <c r="BP255" s="32">
        <f>('2a) logm_x(t)'!FE26-'2a) logm_x(t)'!FD26-'2a)answer'!$I26)/$CP$121</f>
        <v>0.16507246685036758</v>
      </c>
      <c r="BQ255" s="32">
        <f>('2a) logm_x(t)'!FF26-'2a) logm_x(t)'!FE26-'2a)answer'!$I26)/$CP$121</f>
        <v>-0.55349731819915693</v>
      </c>
      <c r="BR255" s="32">
        <f>('2a) logm_x(t)'!FG26-'2a) logm_x(t)'!FF26-'2a)answer'!$I26)/$CP$121</f>
        <v>1.6446114810812935</v>
      </c>
      <c r="BS255" s="32">
        <f>('2a) logm_x(t)'!FH26-'2a) logm_x(t)'!FG26-'2a)answer'!$I26)/$CP$121</f>
        <v>-0.87871930601521475</v>
      </c>
      <c r="BT255" s="32">
        <f>('2a) logm_x(t)'!FI26-'2a) logm_x(t)'!FH26-'2a)answer'!$I26)/$CP$121</f>
        <v>0.43078019149649205</v>
      </c>
      <c r="BU255" s="32">
        <f>('2a) logm_x(t)'!FJ26-'2a) logm_x(t)'!FI26-'2a)answer'!$I26)/$CP$121</f>
        <v>0.16610153336290109</v>
      </c>
      <c r="BV255" s="32">
        <f>('2a) logm_x(t)'!FK26-'2a) logm_x(t)'!FJ26-'2a)answer'!$I26)/$CP$121</f>
        <v>-1.7121995693655643</v>
      </c>
      <c r="BW255" s="32">
        <f>('2a) logm_x(t)'!FL26-'2a) logm_x(t)'!FK26-'2a)answer'!$I26)/$CP$121</f>
        <v>-1.9924573719633288E-2</v>
      </c>
      <c r="BX255" s="32">
        <f>('2a) logm_x(t)'!FM26-'2a) logm_x(t)'!FL26-'2a)answer'!$I26)/$CP$121</f>
        <v>1.0381140320356679</v>
      </c>
      <c r="BY255" s="32">
        <f>('2a) logm_x(t)'!FN26-'2a) logm_x(t)'!FM26-'2a)answer'!$I26)/$CP$121</f>
        <v>-0.89967916222047606</v>
      </c>
      <c r="BZ255" s="32">
        <f>('2a) logm_x(t)'!FO26-'2a) logm_x(t)'!FN26-'2a)answer'!$I26)/$CP$121</f>
        <v>0.72050566990512277</v>
      </c>
      <c r="CA255" s="32">
        <f>('2a) logm_x(t)'!FP26-'2a) logm_x(t)'!FO26-'2a)answer'!$I26)/$CP$121</f>
        <v>0.98778314717448401</v>
      </c>
      <c r="CB255" s="32">
        <f>('2a) logm_x(t)'!FQ26-'2a) logm_x(t)'!FP26-'2a)answer'!$I26)/$CP$121</f>
        <v>1.0171579469038235E-2</v>
      </c>
      <c r="CC255" s="32">
        <f>('2a) logm_x(t)'!FR26-'2a) logm_x(t)'!FQ26-'2a)answer'!$I26)/$CP$121</f>
        <v>-0.68684374787807478</v>
      </c>
      <c r="CD255" s="32">
        <f>('2a) logm_x(t)'!FS26-'2a) logm_x(t)'!FR26-'2a)answer'!$I26)/$CP$121</f>
        <v>-1.9782137853043884</v>
      </c>
      <c r="CE255" s="32">
        <f>('2a) logm_x(t)'!FT26-'2a) logm_x(t)'!FS26-'2a)answer'!$I26)/$CP$121</f>
        <v>2.8265576042544289</v>
      </c>
      <c r="CF255" s="32">
        <f>('2a) logm_x(t)'!FU26-'2a) logm_x(t)'!FT26-'2a)answer'!$I26)/$CP$121</f>
        <v>0.16308817679377924</v>
      </c>
      <c r="CG255" s="32">
        <f>('2a) logm_x(t)'!FV26-'2a) logm_x(t)'!FU26-'2a)answer'!$I26)/$CP$121</f>
        <v>-1.1282989468323517</v>
      </c>
      <c r="CH255" s="32">
        <f>('2a) logm_x(t)'!FW26-'2a) logm_x(t)'!FV26-'2a)answer'!$I26)/$CP$121</f>
        <v>-0.95203431303550512</v>
      </c>
      <c r="CI255" s="32">
        <f>('2a) logm_x(t)'!FX26-'2a) logm_x(t)'!FW26-'2a)answer'!$I26)/$CP$121</f>
        <v>1.0725309851333444</v>
      </c>
      <c r="CJ255" s="32">
        <f>('2a) logm_x(t)'!FY26-'2a) logm_x(t)'!FX26-'2a)answer'!$I26)/$CP$121</f>
        <v>-5.3108702734349277E-2</v>
      </c>
      <c r="CK255" s="32">
        <f>('2a) logm_x(t)'!FZ26-'2a) logm_x(t)'!FY26-'2a)answer'!$I26)/$CP$121</f>
        <v>-1.3102283854680499</v>
      </c>
      <c r="CL255" s="32">
        <f>('2a) logm_x(t)'!GA26-'2a) logm_x(t)'!FZ26-'2a)answer'!$I26)/$CP$121</f>
        <v>0.6944101918835387</v>
      </c>
      <c r="CM255" s="32">
        <f>('2a) logm_x(t)'!GB26-'2a) logm_x(t)'!GA26-'2a)answer'!$I26)/$CP$121</f>
        <v>-0.94294338482851547</v>
      </c>
      <c r="CN255" s="32">
        <f>('2a) logm_x(t)'!GC26-'2a) logm_x(t)'!GB26-'2a)answer'!$I26)/$CP$121</f>
        <v>2.6395362662650896</v>
      </c>
    </row>
    <row r="256" spans="1:92" x14ac:dyDescent="0.25">
      <c r="A256" s="31">
        <f t="shared" si="13"/>
        <v>24</v>
      </c>
      <c r="C256" s="32">
        <f>('2a) logm_x(t)'!CR27-'2a) logm_x(t)'!CQ27-'2a)answer'!$I27)/$CP$121</f>
        <v>0.41242057254486941</v>
      </c>
      <c r="D256" s="32">
        <f>('2a) logm_x(t)'!CS27-'2a) logm_x(t)'!CR27-'2a)answer'!$I27)/$CP$121</f>
        <v>-0.49540008389246526</v>
      </c>
      <c r="E256" s="32">
        <f>('2a) logm_x(t)'!CT27-'2a) logm_x(t)'!CS27-'2a)answer'!$I27)/$CP$121</f>
        <v>0.52560937298263311</v>
      </c>
      <c r="F256" s="32">
        <f>('2a) logm_x(t)'!CU27-'2a) logm_x(t)'!CT27-'2a)answer'!$I27)/$CP$121</f>
        <v>0.35968082632935761</v>
      </c>
      <c r="G256" s="32">
        <f>('2a) logm_x(t)'!CV27-'2a) logm_x(t)'!CU27-'2a)answer'!$I27)/$CP$121</f>
        <v>-8.4507165906189084E-3</v>
      </c>
      <c r="H256" s="32">
        <f>('2a) logm_x(t)'!CW27-'2a) logm_x(t)'!CV27-'2a)answer'!$I27)/$CP$121</f>
        <v>-7.1668153178998063E-3</v>
      </c>
      <c r="I256" s="32">
        <f>('2a) logm_x(t)'!CX27-'2a) logm_x(t)'!CW27-'2a)answer'!$I27)/$CP$121</f>
        <v>1.1662569139113927</v>
      </c>
      <c r="J256" s="32">
        <f>('2a) logm_x(t)'!CY27-'2a) logm_x(t)'!CX27-'2a)answer'!$I27)/$CP$121</f>
        <v>-0.22712368216889023</v>
      </c>
      <c r="K256" s="32">
        <f>('2a) logm_x(t)'!CZ27-'2a) logm_x(t)'!CY27-'2a)answer'!$I27)/$CP$121</f>
        <v>-1.2422329459425441</v>
      </c>
      <c r="L256" s="32">
        <f>('2a) logm_x(t)'!DA27-'2a) logm_x(t)'!CZ27-'2a)answer'!$I27)/$CP$121</f>
        <v>7.3847432336893531E-2</v>
      </c>
      <c r="M256" s="32">
        <f>('2a) logm_x(t)'!DB27-'2a) logm_x(t)'!DA27-'2a)answer'!$I27)/$CP$121</f>
        <v>0.30243354120373539</v>
      </c>
      <c r="N256" s="32">
        <f>('2a) logm_x(t)'!DC27-'2a) logm_x(t)'!DB27-'2a)answer'!$I27)/$CP$121</f>
        <v>-1.2374812752229467</v>
      </c>
      <c r="O256" s="32">
        <f>('2a) logm_x(t)'!DD27-'2a) logm_x(t)'!DC27-'2a)answer'!$I27)/$CP$121</f>
        <v>1.563794008233317</v>
      </c>
      <c r="P256" s="32">
        <f>('2a) logm_x(t)'!DE27-'2a) logm_x(t)'!DD27-'2a)answer'!$I27)/$CP$121</f>
        <v>-0.32109987406058638</v>
      </c>
      <c r="Q256" s="32">
        <f>('2a) logm_x(t)'!DF27-'2a) logm_x(t)'!DE27-'2a)answer'!$I27)/$CP$121</f>
        <v>-0.18312815528424642</v>
      </c>
      <c r="R256" s="32">
        <f>('2a) logm_x(t)'!DG27-'2a) logm_x(t)'!DF27-'2a)answer'!$I27)/$CP$121</f>
        <v>-0.79019293385583356</v>
      </c>
      <c r="S256" s="32">
        <f>('2a) logm_x(t)'!DH27-'2a) logm_x(t)'!DG27-'2a)answer'!$I27)/$CP$121</f>
        <v>0.3981604987372882</v>
      </c>
      <c r="T256" s="32">
        <f>('2a) logm_x(t)'!DI27-'2a) logm_x(t)'!DH27-'2a)answer'!$I27)/$CP$121</f>
        <v>0.75682201710129093</v>
      </c>
      <c r="U256" s="32">
        <f>('2a) logm_x(t)'!DJ27-'2a) logm_x(t)'!DI27-'2a)answer'!$I27)/$CP$121</f>
        <v>-0.83623582904698923</v>
      </c>
      <c r="V256" s="32">
        <f>('2a) logm_x(t)'!DK27-'2a) logm_x(t)'!DJ27-'2a)answer'!$I27)/$CP$121</f>
        <v>-0.97204718586986327</v>
      </c>
      <c r="W256" s="32">
        <f>('2a) logm_x(t)'!DL27-'2a) logm_x(t)'!DK27-'2a)answer'!$I27)/$CP$121</f>
        <v>-0.16637818373661878</v>
      </c>
      <c r="X256" s="32">
        <f>('2a) logm_x(t)'!DM27-'2a) logm_x(t)'!DL27-'2a)answer'!$I27)/$CP$121</f>
        <v>0.41653039195552344</v>
      </c>
      <c r="Y256" s="32">
        <f>('2a) logm_x(t)'!DN27-'2a) logm_x(t)'!DM27-'2a)answer'!$I27)/$CP$121</f>
        <v>0.47004767127351194</v>
      </c>
      <c r="Z256" s="32">
        <f>('2a) logm_x(t)'!DO27-'2a) logm_x(t)'!DN27-'2a)answer'!$I27)/$CP$121</f>
        <v>-1.7111846886796924</v>
      </c>
      <c r="AA256" s="32">
        <f>('2a) logm_x(t)'!DP27-'2a) logm_x(t)'!DO27-'2a)answer'!$I27)/$CP$121</f>
        <v>0.74253532074187201</v>
      </c>
      <c r="AB256" s="32">
        <f>('2a) logm_x(t)'!DQ27-'2a) logm_x(t)'!DP27-'2a)answer'!$I27)/$CP$121</f>
        <v>-0.70273378827924016</v>
      </c>
      <c r="AC256" s="32">
        <f>('2a) logm_x(t)'!DR27-'2a) logm_x(t)'!DQ27-'2a)answer'!$I27)/$CP$121</f>
        <v>9.0390827959916306E-2</v>
      </c>
      <c r="AD256" s="32">
        <f>('2a) logm_x(t)'!DS27-'2a) logm_x(t)'!DR27-'2a)answer'!$I27)/$CP$121</f>
        <v>-0.49312674675178325</v>
      </c>
      <c r="AE256" s="32">
        <f>('2a) logm_x(t)'!DT27-'2a) logm_x(t)'!DS27-'2a)answer'!$I27)/$CP$121</f>
        <v>-0.41630128252515769</v>
      </c>
      <c r="AF256" s="32">
        <f>('2a) logm_x(t)'!DU27-'2a) logm_x(t)'!DT27-'2a)answer'!$I27)/$CP$121</f>
        <v>-1.3804484853423393</v>
      </c>
      <c r="AG256" s="32">
        <f>('2a) logm_x(t)'!DV27-'2a) logm_x(t)'!DU27-'2a)answer'!$I27)/$CP$121</f>
        <v>2.1746299233955968</v>
      </c>
      <c r="AH256" s="32">
        <f>('2a) logm_x(t)'!DW27-'2a) logm_x(t)'!DV27-'2a)answer'!$I27)/$CP$121</f>
        <v>-2.4043875836769013</v>
      </c>
      <c r="AI256" s="32">
        <f>('2a) logm_x(t)'!DX27-'2a) logm_x(t)'!DW27-'2a)answer'!$I27)/$CP$121</f>
        <v>0.87789948669099716</v>
      </c>
      <c r="AJ256" s="32">
        <f>('2a) logm_x(t)'!DY27-'2a) logm_x(t)'!DX27-'2a)answer'!$I27)/$CP$121</f>
        <v>-1.8280521580838096</v>
      </c>
      <c r="AK256" s="32">
        <f>('2a) logm_x(t)'!DZ27-'2a) logm_x(t)'!DY27-'2a)answer'!$I27)/$CP$121</f>
        <v>1.5396050623791011</v>
      </c>
      <c r="AL256" s="32">
        <f>('2a) logm_x(t)'!EA27-'2a) logm_x(t)'!DZ27-'2a)answer'!$I27)/$CP$121</f>
        <v>0.62552671188881637</v>
      </c>
      <c r="AM256" s="32">
        <f>('2a) logm_x(t)'!EB27-'2a) logm_x(t)'!EA27-'2a)answer'!$I27)/$CP$121</f>
        <v>-0.39393925602452173</v>
      </c>
      <c r="AN256" s="32">
        <f>('2a) logm_x(t)'!EC27-'2a) logm_x(t)'!EB27-'2a)answer'!$I27)/$CP$121</f>
        <v>-1.2179268451948755</v>
      </c>
      <c r="AO256" s="32">
        <f>('2a) logm_x(t)'!ED27-'2a) logm_x(t)'!EC27-'2a)answer'!$I27)/$CP$121</f>
        <v>-0.20089723265269899</v>
      </c>
      <c r="AP256" s="32">
        <f>('2a) logm_x(t)'!EE27-'2a) logm_x(t)'!ED27-'2a)answer'!$I27)/$CP$121</f>
        <v>1.927419453631539</v>
      </c>
      <c r="AQ256" s="32">
        <f>('2a) logm_x(t)'!EF27-'2a) logm_x(t)'!EE27-'2a)answer'!$I27)/$CP$121</f>
        <v>-1.4638879897533057</v>
      </c>
      <c r="AR256" s="32">
        <f>('2a) logm_x(t)'!EG27-'2a) logm_x(t)'!EF27-'2a)answer'!$I27)/$CP$121</f>
        <v>1.8056393295658542</v>
      </c>
      <c r="AS256" s="32">
        <f>('2a) logm_x(t)'!EH27-'2a) logm_x(t)'!EG27-'2a)answer'!$I27)/$CP$121</f>
        <v>-0.98357429500823323</v>
      </c>
      <c r="AT256" s="32">
        <f>('2a) logm_x(t)'!EI27-'2a) logm_x(t)'!EH27-'2a)answer'!$I27)/$CP$121</f>
        <v>1.0285914507212468</v>
      </c>
      <c r="AU256" s="32">
        <f>('2a) logm_x(t)'!EJ27-'2a) logm_x(t)'!EI27-'2a)answer'!$I27)/$CP$121</f>
        <v>-0.81057286832078113</v>
      </c>
      <c r="AV256" s="32">
        <f>('2a) logm_x(t)'!EK27-'2a) logm_x(t)'!EJ27-'2a)answer'!$I27)/$CP$121</f>
        <v>4.9901850549630984E-2</v>
      </c>
      <c r="AW256" s="32">
        <f>('2a) logm_x(t)'!EL27-'2a) logm_x(t)'!EK27-'2a)answer'!$I27)/$CP$121</f>
        <v>0.17907211837605777</v>
      </c>
      <c r="AX256" s="32">
        <f>('2a) logm_x(t)'!EM27-'2a) logm_x(t)'!EL27-'2a)answer'!$I27)/$CP$121</f>
        <v>0.40540021349073618</v>
      </c>
      <c r="AY256" s="32">
        <f>('2a) logm_x(t)'!EN27-'2a) logm_x(t)'!EM27-'2a)answer'!$I27)/$CP$121</f>
        <v>0.17247831776510827</v>
      </c>
      <c r="AZ256" s="32">
        <f>('2a) logm_x(t)'!EO27-'2a) logm_x(t)'!EN27-'2a)answer'!$I27)/$CP$121</f>
        <v>1.6144206787903914</v>
      </c>
      <c r="BA256" s="32">
        <f>('2a) logm_x(t)'!EP27-'2a) logm_x(t)'!EO27-'2a)answer'!$I27)/$CP$121</f>
        <v>-0.12618920252109989</v>
      </c>
      <c r="BB256" s="32">
        <f>('2a) logm_x(t)'!EQ27-'2a) logm_x(t)'!EP27-'2a)answer'!$I27)/$CP$121</f>
        <v>-1.4719641701086983</v>
      </c>
      <c r="BC256" s="32">
        <f>('2a) logm_x(t)'!ER27-'2a) logm_x(t)'!EQ27-'2a)answer'!$I27)/$CP$121</f>
        <v>0.41211717810483189</v>
      </c>
      <c r="BD256" s="32">
        <f>('2a) logm_x(t)'!ES27-'2a) logm_x(t)'!ER27-'2a)answer'!$I27)/$CP$121</f>
        <v>-0.73539879710430345</v>
      </c>
      <c r="BE256" s="32">
        <f>('2a) logm_x(t)'!ET27-'2a) logm_x(t)'!ES27-'2a)answer'!$I27)/$CP$121</f>
        <v>1.6396534827144642</v>
      </c>
      <c r="BF256" s="32">
        <f>('2a) logm_x(t)'!EU27-'2a) logm_x(t)'!ET27-'2a)answer'!$I27)/$CP$121</f>
        <v>0.48593286239618561</v>
      </c>
      <c r="BG256" s="32">
        <f>('2a) logm_x(t)'!EV27-'2a) logm_x(t)'!EU27-'2a)answer'!$I27)/$CP$121</f>
        <v>-0.96335364890665331</v>
      </c>
      <c r="BH256" s="32">
        <f>('2a) logm_x(t)'!EW27-'2a) logm_x(t)'!EV27-'2a)answer'!$I27)/$CP$121</f>
        <v>1.0862047151418854</v>
      </c>
      <c r="BI256" s="32">
        <f>('2a) logm_x(t)'!EX27-'2a) logm_x(t)'!EW27-'2a)answer'!$I27)/$CP$121</f>
        <v>0.16646538052744583</v>
      </c>
      <c r="BJ256" s="32">
        <f>('2a) logm_x(t)'!EY27-'2a) logm_x(t)'!EX27-'2a)answer'!$I27)/$CP$121</f>
        <v>-1.9885804941500194</v>
      </c>
      <c r="BK256" s="32">
        <f>('2a) logm_x(t)'!EZ27-'2a) logm_x(t)'!EY27-'2a)answer'!$I27)/$CP$121</f>
        <v>1.9966426246770619</v>
      </c>
      <c r="BL256" s="32">
        <f>('2a) logm_x(t)'!FA27-'2a) logm_x(t)'!EZ27-'2a)answer'!$I27)/$CP$121</f>
        <v>-0.42472434261267067</v>
      </c>
      <c r="BM256" s="32">
        <f>('2a) logm_x(t)'!FB27-'2a) logm_x(t)'!FA27-'2a)answer'!$I27)/$CP$121</f>
        <v>-8.2710903148984119E-2</v>
      </c>
      <c r="BN256" s="32">
        <f>('2a) logm_x(t)'!FC27-'2a) logm_x(t)'!FB27-'2a)answer'!$I27)/$CP$121</f>
        <v>1.462002396211771</v>
      </c>
      <c r="BO256" s="32">
        <f>('2a) logm_x(t)'!FD27-'2a) logm_x(t)'!FC27-'2a)answer'!$I27)/$CP$121</f>
        <v>-1.9516897656130217</v>
      </c>
      <c r="BP256" s="32">
        <f>('2a) logm_x(t)'!FE27-'2a) logm_x(t)'!FD27-'2a)answer'!$I27)/$CP$121</f>
        <v>1.0019024218805286</v>
      </c>
      <c r="BQ256" s="32">
        <f>('2a) logm_x(t)'!FF27-'2a) logm_x(t)'!FE27-'2a)answer'!$I27)/$CP$121</f>
        <v>0.42186873837965078</v>
      </c>
      <c r="BR256" s="32">
        <f>('2a) logm_x(t)'!FG27-'2a) logm_x(t)'!FF27-'2a)answer'!$I27)/$CP$121</f>
        <v>-1.3679759904945783</v>
      </c>
      <c r="BS256" s="32">
        <f>('2a) logm_x(t)'!FH27-'2a) logm_x(t)'!FG27-'2a)answer'!$I27)/$CP$121</f>
        <v>-1.0545016520419226</v>
      </c>
      <c r="BT256" s="32">
        <f>('2a) logm_x(t)'!FI27-'2a) logm_x(t)'!FH27-'2a)answer'!$I27)/$CP$121</f>
        <v>2.1317614460356507</v>
      </c>
      <c r="BU256" s="32">
        <f>('2a) logm_x(t)'!FJ27-'2a) logm_x(t)'!FI27-'2a)answer'!$I27)/$CP$121</f>
        <v>0.58322437671668548</v>
      </c>
      <c r="BV256" s="32">
        <f>('2a) logm_x(t)'!FK27-'2a) logm_x(t)'!FJ27-'2a)answer'!$I27)/$CP$121</f>
        <v>-1.8394775894215005</v>
      </c>
      <c r="BW256" s="32">
        <f>('2a) logm_x(t)'!FL27-'2a) logm_x(t)'!FK27-'2a)answer'!$I27)/$CP$121</f>
        <v>0.85859616496581037</v>
      </c>
      <c r="BX256" s="32">
        <f>('2a) logm_x(t)'!FM27-'2a) logm_x(t)'!FL27-'2a)answer'!$I27)/$CP$121</f>
        <v>0.49190314598894463</v>
      </c>
      <c r="BY256" s="32">
        <f>('2a) logm_x(t)'!FN27-'2a) logm_x(t)'!FM27-'2a)answer'!$I27)/$CP$121</f>
        <v>-1.0208813404013577</v>
      </c>
      <c r="BZ256" s="32">
        <f>('2a) logm_x(t)'!FO27-'2a) logm_x(t)'!FN27-'2a)answer'!$I27)/$CP$121</f>
        <v>-1.4289538948997503E-2</v>
      </c>
      <c r="CA256" s="32">
        <f>('2a) logm_x(t)'!FP27-'2a) logm_x(t)'!FO27-'2a)answer'!$I27)/$CP$121</f>
        <v>-2.6093550097007135E-2</v>
      </c>
      <c r="CB256" s="32">
        <f>('2a) logm_x(t)'!FQ27-'2a) logm_x(t)'!FP27-'2a)answer'!$I27)/$CP$121</f>
        <v>3.0085966761939908</v>
      </c>
      <c r="CC256" s="32">
        <f>('2a) logm_x(t)'!FR27-'2a) logm_x(t)'!FQ27-'2a)answer'!$I27)/$CP$121</f>
        <v>-9.1162504965768068E-2</v>
      </c>
      <c r="CD256" s="32">
        <f>('2a) logm_x(t)'!FS27-'2a) logm_x(t)'!FR27-'2a)answer'!$I27)/$CP$121</f>
        <v>-2.2145036289225111</v>
      </c>
      <c r="CE256" s="32">
        <f>('2a) logm_x(t)'!FT27-'2a) logm_x(t)'!FS27-'2a)answer'!$I27)/$CP$121</f>
        <v>-4.0369225462285714</v>
      </c>
      <c r="CF256" s="32">
        <f>('2a) logm_x(t)'!FU27-'2a) logm_x(t)'!FT27-'2a)answer'!$I27)/$CP$121</f>
        <v>3.5620458467009009</v>
      </c>
      <c r="CG256" s="32">
        <f>('2a) logm_x(t)'!FV27-'2a) logm_x(t)'!FU27-'2a)answer'!$I27)/$CP$121</f>
        <v>0.59506592732934727</v>
      </c>
      <c r="CH256" s="32">
        <f>('2a) logm_x(t)'!FW27-'2a) logm_x(t)'!FV27-'2a)answer'!$I27)/$CP$121</f>
        <v>-0.70546199655848518</v>
      </c>
      <c r="CI256" s="32">
        <f>('2a) logm_x(t)'!FX27-'2a) logm_x(t)'!FW27-'2a)answer'!$I27)/$CP$121</f>
        <v>2.3416189456969838</v>
      </c>
      <c r="CJ256" s="32">
        <f>('2a) logm_x(t)'!FY27-'2a) logm_x(t)'!FX27-'2a)answer'!$I27)/$CP$121</f>
        <v>-0.53705427525282756</v>
      </c>
      <c r="CK256" s="32">
        <f>('2a) logm_x(t)'!FZ27-'2a) logm_x(t)'!FY27-'2a)answer'!$I27)/$CP$121</f>
        <v>-0.41795032564863793</v>
      </c>
      <c r="CL256" s="32">
        <f>('2a) logm_x(t)'!GA27-'2a) logm_x(t)'!FZ27-'2a)answer'!$I27)/$CP$121</f>
        <v>0.37385746663478087</v>
      </c>
      <c r="CM256" s="32">
        <f>('2a) logm_x(t)'!GB27-'2a) logm_x(t)'!GA27-'2a)answer'!$I27)/$CP$121</f>
        <v>0.36669394450511089</v>
      </c>
      <c r="CN256" s="32">
        <f>('2a) logm_x(t)'!GC27-'2a) logm_x(t)'!GB27-'2a)answer'!$I27)/$CP$121</f>
        <v>-1.1004105689282859</v>
      </c>
    </row>
    <row r="257" spans="1:92" x14ac:dyDescent="0.25">
      <c r="A257" s="31">
        <f t="shared" si="13"/>
        <v>25</v>
      </c>
      <c r="C257" s="32">
        <f>('2a) logm_x(t)'!CR28-'2a) logm_x(t)'!CQ28-'2a)answer'!$I28)/$CP$121</f>
        <v>-0.90301194964825771</v>
      </c>
      <c r="D257" s="32">
        <f>('2a) logm_x(t)'!CS28-'2a) logm_x(t)'!CR28-'2a)answer'!$I28)/$CP$121</f>
        <v>0.86815407766281139</v>
      </c>
      <c r="E257" s="32">
        <f>('2a) logm_x(t)'!CT28-'2a) logm_x(t)'!CS28-'2a)answer'!$I28)/$CP$121</f>
        <v>-0.24235689675526703</v>
      </c>
      <c r="F257" s="32">
        <f>('2a) logm_x(t)'!CU28-'2a) logm_x(t)'!CT28-'2a)answer'!$I28)/$CP$121</f>
        <v>0.49739482290893489</v>
      </c>
      <c r="G257" s="32">
        <f>('2a) logm_x(t)'!CV28-'2a) logm_x(t)'!CU28-'2a)answer'!$I28)/$CP$121</f>
        <v>0.67195482205470425</v>
      </c>
      <c r="H257" s="32">
        <f>('2a) logm_x(t)'!CW28-'2a) logm_x(t)'!CV28-'2a)answer'!$I28)/$CP$121</f>
        <v>-0.6480348684303604</v>
      </c>
      <c r="I257" s="32">
        <f>('2a) logm_x(t)'!CX28-'2a) logm_x(t)'!CW28-'2a)answer'!$I28)/$CP$121</f>
        <v>4.6401026660586396E-2</v>
      </c>
      <c r="J257" s="32">
        <f>('2a) logm_x(t)'!CY28-'2a) logm_x(t)'!CX28-'2a)answer'!$I28)/$CP$121</f>
        <v>0.39899569375216559</v>
      </c>
      <c r="K257" s="32">
        <f>('2a) logm_x(t)'!CZ28-'2a) logm_x(t)'!CY28-'2a)answer'!$I28)/$CP$121</f>
        <v>-0.76858195965829379</v>
      </c>
      <c r="L257" s="32">
        <f>('2a) logm_x(t)'!DA28-'2a) logm_x(t)'!CZ28-'2a)answer'!$I28)/$CP$121</f>
        <v>0.10536846839376066</v>
      </c>
      <c r="M257" s="32">
        <f>('2a) logm_x(t)'!DB28-'2a) logm_x(t)'!DA28-'2a)answer'!$I28)/$CP$121</f>
        <v>-0.44313199652780283</v>
      </c>
      <c r="N257" s="32">
        <f>('2a) logm_x(t)'!DC28-'2a) logm_x(t)'!DB28-'2a)answer'!$I28)/$CP$121</f>
        <v>-0.5182639080827135</v>
      </c>
      <c r="O257" s="32">
        <f>('2a) logm_x(t)'!DD28-'2a) logm_x(t)'!DC28-'2a)answer'!$I28)/$CP$121</f>
        <v>1.7314708710579163</v>
      </c>
      <c r="P257" s="32">
        <f>('2a) logm_x(t)'!DE28-'2a) logm_x(t)'!DD28-'2a)answer'!$I28)/$CP$121</f>
        <v>-0.7982571241262626</v>
      </c>
      <c r="Q257" s="32">
        <f>('2a) logm_x(t)'!DF28-'2a) logm_x(t)'!DE28-'2a)answer'!$I28)/$CP$121</f>
        <v>-0.57201824429701831</v>
      </c>
      <c r="R257" s="32">
        <f>('2a) logm_x(t)'!DG28-'2a) logm_x(t)'!DF28-'2a)answer'!$I28)/$CP$121</f>
        <v>0.8138677396501719</v>
      </c>
      <c r="S257" s="32">
        <f>('2a) logm_x(t)'!DH28-'2a) logm_x(t)'!DG28-'2a)answer'!$I28)/$CP$121</f>
        <v>-1.0543656753780852</v>
      </c>
      <c r="T257" s="32">
        <f>('2a) logm_x(t)'!DI28-'2a) logm_x(t)'!DH28-'2a)answer'!$I28)/$CP$121</f>
        <v>0.20219005126716774</v>
      </c>
      <c r="U257" s="32">
        <f>('2a) logm_x(t)'!DJ28-'2a) logm_x(t)'!DI28-'2a)answer'!$I28)/$CP$121</f>
        <v>-1.0291398152545213</v>
      </c>
      <c r="V257" s="32">
        <f>('2a) logm_x(t)'!DK28-'2a) logm_x(t)'!DJ28-'2a)answer'!$I28)/$CP$121</f>
        <v>1.8605545233564775</v>
      </c>
      <c r="W257" s="32">
        <f>('2a) logm_x(t)'!DL28-'2a) logm_x(t)'!DK28-'2a)answer'!$I28)/$CP$121</f>
        <v>-1.2010012944093775</v>
      </c>
      <c r="X257" s="32">
        <f>('2a) logm_x(t)'!DM28-'2a) logm_x(t)'!DL28-'2a)answer'!$I28)/$CP$121</f>
        <v>1.4144303443073529</v>
      </c>
      <c r="Y257" s="32">
        <f>('2a) logm_x(t)'!DN28-'2a) logm_x(t)'!DM28-'2a)answer'!$I28)/$CP$121</f>
        <v>-2.0216529626819808</v>
      </c>
      <c r="Z257" s="32">
        <f>('2a) logm_x(t)'!DO28-'2a) logm_x(t)'!DN28-'2a)answer'!$I28)/$CP$121</f>
        <v>0.42092925126373004</v>
      </c>
      <c r="AA257" s="32">
        <f>('2a) logm_x(t)'!DP28-'2a) logm_x(t)'!DO28-'2a)answer'!$I28)/$CP$121</f>
        <v>0.53081558028418085</v>
      </c>
      <c r="AB257" s="32">
        <f>('2a) logm_x(t)'!DQ28-'2a) logm_x(t)'!DP28-'2a)answer'!$I28)/$CP$121</f>
        <v>-0.20516477837406538</v>
      </c>
      <c r="AC257" s="32">
        <f>('2a) logm_x(t)'!DR28-'2a) logm_x(t)'!DQ28-'2a)answer'!$I28)/$CP$121</f>
        <v>-0.55706665059553107</v>
      </c>
      <c r="AD257" s="32">
        <f>('2a) logm_x(t)'!DS28-'2a) logm_x(t)'!DR28-'2a)answer'!$I28)/$CP$121</f>
        <v>-2.9285481959220734</v>
      </c>
      <c r="AE257" s="32">
        <f>('2a) logm_x(t)'!DT28-'2a) logm_x(t)'!DS28-'2a)answer'!$I28)/$CP$121</f>
        <v>0.42136063457069312</v>
      </c>
      <c r="AF257" s="32">
        <f>('2a) logm_x(t)'!DU28-'2a) logm_x(t)'!DT28-'2a)answer'!$I28)/$CP$121</f>
        <v>0.7075127869094715</v>
      </c>
      <c r="AG257" s="32">
        <f>('2a) logm_x(t)'!DV28-'2a) logm_x(t)'!DU28-'2a)answer'!$I28)/$CP$121</f>
        <v>0.71170159060678018</v>
      </c>
      <c r="AH257" s="32">
        <f>('2a) logm_x(t)'!DW28-'2a) logm_x(t)'!DV28-'2a)answer'!$I28)/$CP$121</f>
        <v>-0.74964526895297323</v>
      </c>
      <c r="AI257" s="32">
        <f>('2a) logm_x(t)'!DX28-'2a) logm_x(t)'!DW28-'2a)answer'!$I28)/$CP$121</f>
        <v>0.38278004894330275</v>
      </c>
      <c r="AJ257" s="32">
        <f>('2a) logm_x(t)'!DY28-'2a) logm_x(t)'!DX28-'2a)answer'!$I28)/$CP$121</f>
        <v>-2.5474764491703885</v>
      </c>
      <c r="AK257" s="32">
        <f>('2a) logm_x(t)'!DZ28-'2a) logm_x(t)'!DY28-'2a)answer'!$I28)/$CP$121</f>
        <v>1.3150262128784325</v>
      </c>
      <c r="AL257" s="32">
        <f>('2a) logm_x(t)'!EA28-'2a) logm_x(t)'!DZ28-'2a)answer'!$I28)/$CP$121</f>
        <v>1.9779605312498652</v>
      </c>
      <c r="AM257" s="32">
        <f>('2a) logm_x(t)'!EB28-'2a) logm_x(t)'!EA28-'2a)answer'!$I28)/$CP$121</f>
        <v>-2.4474842235164536</v>
      </c>
      <c r="AN257" s="32">
        <f>('2a) logm_x(t)'!EC28-'2a) logm_x(t)'!EB28-'2a)answer'!$I28)/$CP$121</f>
        <v>-0.38232745510136551</v>
      </c>
      <c r="AO257" s="32">
        <f>('2a) logm_x(t)'!ED28-'2a) logm_x(t)'!EC28-'2a)answer'!$I28)/$CP$121</f>
        <v>-0.31425745237998298</v>
      </c>
      <c r="AP257" s="32">
        <f>('2a) logm_x(t)'!EE28-'2a) logm_x(t)'!ED28-'2a)answer'!$I28)/$CP$121</f>
        <v>2.5743534398490904</v>
      </c>
      <c r="AQ257" s="32">
        <f>('2a) logm_x(t)'!EF28-'2a) logm_x(t)'!EE28-'2a)answer'!$I28)/$CP$121</f>
        <v>-1.6200377044177874</v>
      </c>
      <c r="AR257" s="32">
        <f>('2a) logm_x(t)'!EG28-'2a) logm_x(t)'!EF28-'2a)answer'!$I28)/$CP$121</f>
        <v>1.4281090696234409</v>
      </c>
      <c r="AS257" s="32">
        <f>('2a) logm_x(t)'!EH28-'2a) logm_x(t)'!EG28-'2a)answer'!$I28)/$CP$121</f>
        <v>-1.3095237158563087</v>
      </c>
      <c r="AT257" s="32">
        <f>('2a) logm_x(t)'!EI28-'2a) logm_x(t)'!EH28-'2a)answer'!$I28)/$CP$121</f>
        <v>1.9392033057363365</v>
      </c>
      <c r="AU257" s="32">
        <f>('2a) logm_x(t)'!EJ28-'2a) logm_x(t)'!EI28-'2a)answer'!$I28)/$CP$121</f>
        <v>-2.0919966678366078</v>
      </c>
      <c r="AV257" s="32">
        <f>('2a) logm_x(t)'!EK28-'2a) logm_x(t)'!EJ28-'2a)answer'!$I28)/$CP$121</f>
        <v>1.8704300588893243</v>
      </c>
      <c r="AW257" s="32">
        <f>('2a) logm_x(t)'!EL28-'2a) logm_x(t)'!EK28-'2a)answer'!$I28)/$CP$121</f>
        <v>-0.89452533339983353</v>
      </c>
      <c r="AX257" s="32">
        <f>('2a) logm_x(t)'!EM28-'2a) logm_x(t)'!EL28-'2a)answer'!$I28)/$CP$121</f>
        <v>0.40681600070878404</v>
      </c>
      <c r="AY257" s="32">
        <f>('2a) logm_x(t)'!EN28-'2a) logm_x(t)'!EM28-'2a)answer'!$I28)/$CP$121</f>
        <v>1.411301509738129</v>
      </c>
      <c r="AZ257" s="32">
        <f>('2a) logm_x(t)'!EO28-'2a) logm_x(t)'!EN28-'2a)answer'!$I28)/$CP$121</f>
        <v>-1.4025206018563414</v>
      </c>
      <c r="BA257" s="32">
        <f>('2a) logm_x(t)'!EP28-'2a) logm_x(t)'!EO28-'2a)answer'!$I28)/$CP$121</f>
        <v>-0.2085684150601389</v>
      </c>
      <c r="BB257" s="32">
        <f>('2a) logm_x(t)'!EQ28-'2a) logm_x(t)'!EP28-'2a)answer'!$I28)/$CP$121</f>
        <v>0.29606780808982053</v>
      </c>
      <c r="BC257" s="32">
        <f>('2a) logm_x(t)'!ER28-'2a) logm_x(t)'!EQ28-'2a)answer'!$I28)/$CP$121</f>
        <v>0.5365340353846193</v>
      </c>
      <c r="BD257" s="32">
        <f>('2a) logm_x(t)'!ES28-'2a) logm_x(t)'!ER28-'2a)answer'!$I28)/$CP$121</f>
        <v>-0.31942646067783104</v>
      </c>
      <c r="BE257" s="32">
        <f>('2a) logm_x(t)'!ET28-'2a) logm_x(t)'!ES28-'2a)answer'!$I28)/$CP$121</f>
        <v>-0.21930667079430574</v>
      </c>
      <c r="BF257" s="32">
        <f>('2a) logm_x(t)'!EU28-'2a) logm_x(t)'!ET28-'2a)answer'!$I28)/$CP$121</f>
        <v>-0.85289984259763107</v>
      </c>
      <c r="BG257" s="32">
        <f>('2a) logm_x(t)'!EV28-'2a) logm_x(t)'!EU28-'2a)answer'!$I28)/$CP$121</f>
        <v>0.78415916199313374</v>
      </c>
      <c r="BH257" s="32">
        <f>('2a) logm_x(t)'!EW28-'2a) logm_x(t)'!EV28-'2a)answer'!$I28)/$CP$121</f>
        <v>0.97869016780236484</v>
      </c>
      <c r="BI257" s="32">
        <f>('2a) logm_x(t)'!EX28-'2a) logm_x(t)'!EW28-'2a)answer'!$I28)/$CP$121</f>
        <v>-1.9143881780157883</v>
      </c>
      <c r="BJ257" s="32">
        <f>('2a) logm_x(t)'!EY28-'2a) logm_x(t)'!EX28-'2a)answer'!$I28)/$CP$121</f>
        <v>2.2609662019917085</v>
      </c>
      <c r="BK257" s="32">
        <f>('2a) logm_x(t)'!EZ28-'2a) logm_x(t)'!EY28-'2a)answer'!$I28)/$CP$121</f>
        <v>0.42502237389518588</v>
      </c>
      <c r="BL257" s="32">
        <f>('2a) logm_x(t)'!FA28-'2a) logm_x(t)'!EZ28-'2a)answer'!$I28)/$CP$121</f>
        <v>-1.1819372987757495</v>
      </c>
      <c r="BM257" s="32">
        <f>('2a) logm_x(t)'!FB28-'2a) logm_x(t)'!FA28-'2a)answer'!$I28)/$CP$121</f>
        <v>2.3768068517685897E-2</v>
      </c>
      <c r="BN257" s="32">
        <f>('2a) logm_x(t)'!FC28-'2a) logm_x(t)'!FB28-'2a)answer'!$I28)/$CP$121</f>
        <v>1.0493504264814018</v>
      </c>
      <c r="BO257" s="32">
        <f>('2a) logm_x(t)'!FD28-'2a) logm_x(t)'!FC28-'2a)answer'!$I28)/$CP$121</f>
        <v>0.1687482259576947</v>
      </c>
      <c r="BP257" s="32">
        <f>('2a) logm_x(t)'!FE28-'2a) logm_x(t)'!FD28-'2a)answer'!$I28)/$CP$121</f>
        <v>-0.38669754006050444</v>
      </c>
      <c r="BQ257" s="32">
        <f>('2a) logm_x(t)'!FF28-'2a) logm_x(t)'!FE28-'2a)answer'!$I28)/$CP$121</f>
        <v>-0.12903103637129756</v>
      </c>
      <c r="BR257" s="32">
        <f>('2a) logm_x(t)'!FG28-'2a) logm_x(t)'!FF28-'2a)answer'!$I28)/$CP$121</f>
        <v>0.91075094189167438</v>
      </c>
      <c r="BS257" s="32">
        <f>('2a) logm_x(t)'!FH28-'2a) logm_x(t)'!FG28-'2a)answer'!$I28)/$CP$121</f>
        <v>-0.10995498971814693</v>
      </c>
      <c r="BT257" s="32">
        <f>('2a) logm_x(t)'!FI28-'2a) logm_x(t)'!FH28-'2a)answer'!$I28)/$CP$121</f>
        <v>0.58718232319764418</v>
      </c>
      <c r="BU257" s="32">
        <f>('2a) logm_x(t)'!FJ28-'2a) logm_x(t)'!FI28-'2a)answer'!$I28)/$CP$121</f>
        <v>-0.68835791819104453</v>
      </c>
      <c r="BV257" s="32">
        <f>('2a) logm_x(t)'!FK28-'2a) logm_x(t)'!FJ28-'2a)answer'!$I28)/$CP$121</f>
        <v>-1.4027249589165229</v>
      </c>
      <c r="BW257" s="32">
        <f>('2a) logm_x(t)'!FL28-'2a) logm_x(t)'!FK28-'2a)answer'!$I28)/$CP$121</f>
        <v>2.6185948216713486</v>
      </c>
      <c r="BX257" s="32">
        <f>('2a) logm_x(t)'!FM28-'2a) logm_x(t)'!FL28-'2a)answer'!$I28)/$CP$121</f>
        <v>-0.84428636746879182</v>
      </c>
      <c r="BY257" s="32">
        <f>('2a) logm_x(t)'!FN28-'2a) logm_x(t)'!FM28-'2a)answer'!$I28)/$CP$121</f>
        <v>0.63255052854481664</v>
      </c>
      <c r="BZ257" s="32">
        <f>('2a) logm_x(t)'!FO28-'2a) logm_x(t)'!FN28-'2a)answer'!$I28)/$CP$121</f>
        <v>-0.94767293824731968</v>
      </c>
      <c r="CA257" s="32">
        <f>('2a) logm_x(t)'!FP28-'2a) logm_x(t)'!FO28-'2a)answer'!$I28)/$CP$121</f>
        <v>1.8682465431174986</v>
      </c>
      <c r="CB257" s="32">
        <f>('2a) logm_x(t)'!FQ28-'2a) logm_x(t)'!FP28-'2a)answer'!$I28)/$CP$121</f>
        <v>-0.68656092207692065</v>
      </c>
      <c r="CC257" s="32">
        <f>('2a) logm_x(t)'!FR28-'2a) logm_x(t)'!FQ28-'2a)answer'!$I28)/$CP$121</f>
        <v>0.76479125921877789</v>
      </c>
      <c r="CD257" s="32">
        <f>('2a) logm_x(t)'!FS28-'2a) logm_x(t)'!FR28-'2a)answer'!$I28)/$CP$121</f>
        <v>-0.90400452573684575</v>
      </c>
      <c r="CE257" s="32">
        <f>('2a) logm_x(t)'!FT28-'2a) logm_x(t)'!FS28-'2a)answer'!$I28)/$CP$121</f>
        <v>-0.16341664291431227</v>
      </c>
      <c r="CF257" s="32">
        <f>('2a) logm_x(t)'!FU28-'2a) logm_x(t)'!FT28-'2a)answer'!$I28)/$CP$121</f>
        <v>-0.57140211582690514</v>
      </c>
      <c r="CG257" s="32">
        <f>('2a) logm_x(t)'!FV28-'2a) logm_x(t)'!FU28-'2a)answer'!$I28)/$CP$121</f>
        <v>0.9252477036131137</v>
      </c>
      <c r="CH257" s="32">
        <f>('2a) logm_x(t)'!FW28-'2a) logm_x(t)'!FV28-'2a)answer'!$I28)/$CP$121</f>
        <v>-2.1385808809458187</v>
      </c>
      <c r="CI257" s="32">
        <f>('2a) logm_x(t)'!FX28-'2a) logm_x(t)'!FW28-'2a)answer'!$I28)/$CP$121</f>
        <v>1.9406524608830957</v>
      </c>
      <c r="CJ257" s="32">
        <f>('2a) logm_x(t)'!FY28-'2a) logm_x(t)'!FX28-'2a)answer'!$I28)/$CP$121</f>
        <v>-1.3394557207592011</v>
      </c>
      <c r="CK257" s="32">
        <f>('2a) logm_x(t)'!FZ28-'2a) logm_x(t)'!FY28-'2a)answer'!$I28)/$CP$121</f>
        <v>2.2407889973751938</v>
      </c>
      <c r="CL257" s="32">
        <f>('2a) logm_x(t)'!GA28-'2a) logm_x(t)'!FZ28-'2a)answer'!$I28)/$CP$121</f>
        <v>-0.98005912653331484</v>
      </c>
      <c r="CM257" s="32">
        <f>('2a) logm_x(t)'!GB28-'2a) logm_x(t)'!GA28-'2a)answer'!$I28)/$CP$121</f>
        <v>0.17689309982104304</v>
      </c>
      <c r="CN257" s="32">
        <f>('2a) logm_x(t)'!GC28-'2a) logm_x(t)'!GB28-'2a)answer'!$I28)/$CP$121</f>
        <v>-0.25896386945342514</v>
      </c>
    </row>
    <row r="258" spans="1:92" x14ac:dyDescent="0.25">
      <c r="A258" s="31">
        <f t="shared" si="13"/>
        <v>26</v>
      </c>
      <c r="C258" s="32">
        <f>('2a) logm_x(t)'!CR29-'2a) logm_x(t)'!CQ29-'2a)answer'!$I29)/$CP$121</f>
        <v>-0.1492066026189254</v>
      </c>
      <c r="D258" s="32">
        <f>('2a) logm_x(t)'!CS29-'2a) logm_x(t)'!CR29-'2a)answer'!$I29)/$CP$121</f>
        <v>1.1579224365899972</v>
      </c>
      <c r="E258" s="32">
        <f>('2a) logm_x(t)'!CT29-'2a) logm_x(t)'!CS29-'2a)answer'!$I29)/$CP$121</f>
        <v>-1.1089040030956294</v>
      </c>
      <c r="F258" s="32">
        <f>('2a) logm_x(t)'!CU29-'2a) logm_x(t)'!CT29-'2a)answer'!$I29)/$CP$121</f>
        <v>-0.30203851250051061</v>
      </c>
      <c r="G258" s="32">
        <f>('2a) logm_x(t)'!CV29-'2a) logm_x(t)'!CU29-'2a)answer'!$I29)/$CP$121</f>
        <v>1.162399077482126</v>
      </c>
      <c r="H258" s="32">
        <f>('2a) logm_x(t)'!CW29-'2a) logm_x(t)'!CV29-'2a)answer'!$I29)/$CP$121</f>
        <v>0.29127392414453535</v>
      </c>
      <c r="I258" s="32">
        <f>('2a) logm_x(t)'!CX29-'2a) logm_x(t)'!CW29-'2a)answer'!$I29)/$CP$121</f>
        <v>0.35486211920575056</v>
      </c>
      <c r="J258" s="32">
        <f>('2a) logm_x(t)'!CY29-'2a) logm_x(t)'!CX29-'2a)answer'!$I29)/$CP$121</f>
        <v>-0.95080470978486342</v>
      </c>
      <c r="K258" s="32">
        <f>('2a) logm_x(t)'!CZ29-'2a) logm_x(t)'!CY29-'2a)answer'!$I29)/$CP$121</f>
        <v>0.5640200230653698</v>
      </c>
      <c r="L258" s="32">
        <f>('2a) logm_x(t)'!DA29-'2a) logm_x(t)'!CZ29-'2a)answer'!$I29)/$CP$121</f>
        <v>-0.55391543015177791</v>
      </c>
      <c r="M258" s="32">
        <f>('2a) logm_x(t)'!DB29-'2a) logm_x(t)'!DA29-'2a)answer'!$I29)/$CP$121</f>
        <v>-0.78910930317066141</v>
      </c>
      <c r="N258" s="32">
        <f>('2a) logm_x(t)'!DC29-'2a) logm_x(t)'!DB29-'2a)answer'!$I29)/$CP$121</f>
        <v>0.8911495204450971</v>
      </c>
      <c r="O258" s="32">
        <f>('2a) logm_x(t)'!DD29-'2a) logm_x(t)'!DC29-'2a)answer'!$I29)/$CP$121</f>
        <v>-0.25888408060841578</v>
      </c>
      <c r="P258" s="32">
        <f>('2a) logm_x(t)'!DE29-'2a) logm_x(t)'!DD29-'2a)answer'!$I29)/$CP$121</f>
        <v>0.81090007449382706</v>
      </c>
      <c r="Q258" s="32">
        <f>('2a) logm_x(t)'!DF29-'2a) logm_x(t)'!DE29-'2a)answer'!$I29)/$CP$121</f>
        <v>-0.24686651969090023</v>
      </c>
      <c r="R258" s="32">
        <f>('2a) logm_x(t)'!DG29-'2a) logm_x(t)'!DF29-'2a)answer'!$I29)/$CP$121</f>
        <v>0.56217801423833658</v>
      </c>
      <c r="S258" s="32">
        <f>('2a) logm_x(t)'!DH29-'2a) logm_x(t)'!DG29-'2a)answer'!$I29)/$CP$121</f>
        <v>-0.41302390435216357</v>
      </c>
      <c r="T258" s="32">
        <f>('2a) logm_x(t)'!DI29-'2a) logm_x(t)'!DH29-'2a)answer'!$I29)/$CP$121</f>
        <v>-0.78865119539869399</v>
      </c>
      <c r="U258" s="32">
        <f>('2a) logm_x(t)'!DJ29-'2a) logm_x(t)'!DI29-'2a)answer'!$I29)/$CP$121</f>
        <v>-0.72867852083431561</v>
      </c>
      <c r="V258" s="32">
        <f>('2a) logm_x(t)'!DK29-'2a) logm_x(t)'!DJ29-'2a)answer'!$I29)/$CP$121</f>
        <v>0.62573359368271708</v>
      </c>
      <c r="W258" s="32">
        <f>('2a) logm_x(t)'!DL29-'2a) logm_x(t)'!DK29-'2a)answer'!$I29)/$CP$121</f>
        <v>-9.7794851897527832E-2</v>
      </c>
      <c r="X258" s="32">
        <f>('2a) logm_x(t)'!DM29-'2a) logm_x(t)'!DL29-'2a)answer'!$I29)/$CP$121</f>
        <v>0.27813379720592185</v>
      </c>
      <c r="Y258" s="32">
        <f>('2a) logm_x(t)'!DN29-'2a) logm_x(t)'!DM29-'2a)answer'!$I29)/$CP$121</f>
        <v>-0.41819925735290298</v>
      </c>
      <c r="Z258" s="32">
        <f>('2a) logm_x(t)'!DO29-'2a) logm_x(t)'!DN29-'2a)answer'!$I29)/$CP$121</f>
        <v>-0.24950158377262077</v>
      </c>
      <c r="AA258" s="32">
        <f>('2a) logm_x(t)'!DP29-'2a) logm_x(t)'!DO29-'2a)answer'!$I29)/$CP$121</f>
        <v>0.18898147348344016</v>
      </c>
      <c r="AB258" s="32">
        <f>('2a) logm_x(t)'!DQ29-'2a) logm_x(t)'!DP29-'2a)answer'!$I29)/$CP$121</f>
        <v>6.4835247657029735E-2</v>
      </c>
      <c r="AC258" s="32">
        <f>('2a) logm_x(t)'!DR29-'2a) logm_x(t)'!DQ29-'2a)answer'!$I29)/$CP$121</f>
        <v>-1.4638086746941381</v>
      </c>
      <c r="AD258" s="32">
        <f>('2a) logm_x(t)'!DS29-'2a) logm_x(t)'!DR29-'2a)answer'!$I29)/$CP$121</f>
        <v>-1.8588314437240885</v>
      </c>
      <c r="AE258" s="32">
        <f>('2a) logm_x(t)'!DT29-'2a) logm_x(t)'!DS29-'2a)answer'!$I29)/$CP$121</f>
        <v>0.55084747888286389</v>
      </c>
      <c r="AF258" s="32">
        <f>('2a) logm_x(t)'!DU29-'2a) logm_x(t)'!DT29-'2a)answer'!$I29)/$CP$121</f>
        <v>1.6891731338133216</v>
      </c>
      <c r="AG258" s="32">
        <f>('2a) logm_x(t)'!DV29-'2a) logm_x(t)'!DU29-'2a)answer'!$I29)/$CP$121</f>
        <v>-1.3364831738923304</v>
      </c>
      <c r="AH258" s="32">
        <f>('2a) logm_x(t)'!DW29-'2a) logm_x(t)'!DV29-'2a)answer'!$I29)/$CP$121</f>
        <v>-0.64835173056824658</v>
      </c>
      <c r="AI258" s="32">
        <f>('2a) logm_x(t)'!DX29-'2a) logm_x(t)'!DW29-'2a)answer'!$I29)/$CP$121</f>
        <v>0.16331431013898134</v>
      </c>
      <c r="AJ258" s="32">
        <f>('2a) logm_x(t)'!DY29-'2a) logm_x(t)'!DX29-'2a)answer'!$I29)/$CP$121</f>
        <v>-1.7813129953025102</v>
      </c>
      <c r="AK258" s="32">
        <f>('2a) logm_x(t)'!DZ29-'2a) logm_x(t)'!DY29-'2a)answer'!$I29)/$CP$121</f>
        <v>2.684675889762528</v>
      </c>
      <c r="AL258" s="32">
        <f>('2a) logm_x(t)'!EA29-'2a) logm_x(t)'!DZ29-'2a)answer'!$I29)/$CP$121</f>
        <v>-0.77307955510584636</v>
      </c>
      <c r="AM258" s="32">
        <f>('2a) logm_x(t)'!EB29-'2a) logm_x(t)'!EA29-'2a)answer'!$I29)/$CP$121</f>
        <v>-0.55889058161500849</v>
      </c>
      <c r="AN258" s="32">
        <f>('2a) logm_x(t)'!EC29-'2a) logm_x(t)'!EB29-'2a)answer'!$I29)/$CP$121</f>
        <v>-9.7326137856279735E-3</v>
      </c>
      <c r="AO258" s="32">
        <f>('2a) logm_x(t)'!ED29-'2a) logm_x(t)'!EC29-'2a)answer'!$I29)/$CP$121</f>
        <v>-1.2619950590135705</v>
      </c>
      <c r="AP258" s="32">
        <f>('2a) logm_x(t)'!EE29-'2a) logm_x(t)'!ED29-'2a)answer'!$I29)/$CP$121</f>
        <v>0.8844595141035817</v>
      </c>
      <c r="AQ258" s="32">
        <f>('2a) logm_x(t)'!EF29-'2a) logm_x(t)'!EE29-'2a)answer'!$I29)/$CP$121</f>
        <v>0.18310643356655315</v>
      </c>
      <c r="AR258" s="32">
        <f>('2a) logm_x(t)'!EG29-'2a) logm_x(t)'!EF29-'2a)answer'!$I29)/$CP$121</f>
        <v>0.71528894081304417</v>
      </c>
      <c r="AS258" s="32">
        <f>('2a) logm_x(t)'!EH29-'2a) logm_x(t)'!EG29-'2a)answer'!$I29)/$CP$121</f>
        <v>-2.3925943644154322E-2</v>
      </c>
      <c r="AT258" s="32">
        <f>('2a) logm_x(t)'!EI29-'2a) logm_x(t)'!EH29-'2a)answer'!$I29)/$CP$121</f>
        <v>1.1582801573588188</v>
      </c>
      <c r="AU258" s="32">
        <f>('2a) logm_x(t)'!EJ29-'2a) logm_x(t)'!EI29-'2a)answer'!$I29)/$CP$121</f>
        <v>0.53106500405729939</v>
      </c>
      <c r="AV258" s="32">
        <f>('2a) logm_x(t)'!EK29-'2a) logm_x(t)'!EJ29-'2a)answer'!$I29)/$CP$121</f>
        <v>-1.2578959088955435</v>
      </c>
      <c r="AW258" s="32">
        <f>('2a) logm_x(t)'!EL29-'2a) logm_x(t)'!EK29-'2a)answer'!$I29)/$CP$121</f>
        <v>0.99758796885651613</v>
      </c>
      <c r="AX258" s="32">
        <f>('2a) logm_x(t)'!EM29-'2a) logm_x(t)'!EL29-'2a)answer'!$I29)/$CP$121</f>
        <v>-0.41406791367133239</v>
      </c>
      <c r="AY258" s="32">
        <f>('2a) logm_x(t)'!EN29-'2a) logm_x(t)'!EM29-'2a)answer'!$I29)/$CP$121</f>
        <v>0.38966077300135099</v>
      </c>
      <c r="AZ258" s="32">
        <f>('2a) logm_x(t)'!EO29-'2a) logm_x(t)'!EN29-'2a)answer'!$I29)/$CP$121</f>
        <v>-1.9521244429250018E-2</v>
      </c>
      <c r="BA258" s="32">
        <f>('2a) logm_x(t)'!EP29-'2a) logm_x(t)'!EO29-'2a)answer'!$I29)/$CP$121</f>
        <v>-0.72569860028131328</v>
      </c>
      <c r="BB258" s="32">
        <f>('2a) logm_x(t)'!EQ29-'2a) logm_x(t)'!EP29-'2a)answer'!$I29)/$CP$121</f>
        <v>5.52818530857907E-2</v>
      </c>
      <c r="BC258" s="32">
        <f>('2a) logm_x(t)'!ER29-'2a) logm_x(t)'!EQ29-'2a)answer'!$I29)/$CP$121</f>
        <v>2.0676937099528785</v>
      </c>
      <c r="BD258" s="32">
        <f>('2a) logm_x(t)'!ES29-'2a) logm_x(t)'!ER29-'2a)answer'!$I29)/$CP$121</f>
        <v>-2.0904780257261053</v>
      </c>
      <c r="BE258" s="32">
        <f>('2a) logm_x(t)'!ET29-'2a) logm_x(t)'!ES29-'2a)answer'!$I29)/$CP$121</f>
        <v>0.91309901685981298</v>
      </c>
      <c r="BF258" s="32">
        <f>('2a) logm_x(t)'!EU29-'2a) logm_x(t)'!ET29-'2a)answer'!$I29)/$CP$121</f>
        <v>-0.42855133736102635</v>
      </c>
      <c r="BG258" s="32">
        <f>('2a) logm_x(t)'!EV29-'2a) logm_x(t)'!EU29-'2a)answer'!$I29)/$CP$121</f>
        <v>0.43410903614423124</v>
      </c>
      <c r="BH258" s="32">
        <f>('2a) logm_x(t)'!EW29-'2a) logm_x(t)'!EV29-'2a)answer'!$I29)/$CP$121</f>
        <v>0.5293272070020667</v>
      </c>
      <c r="BI258" s="32">
        <f>('2a) logm_x(t)'!EX29-'2a) logm_x(t)'!EW29-'2a)answer'!$I29)/$CP$121</f>
        <v>-2.1713661154489419</v>
      </c>
      <c r="BJ258" s="32">
        <f>('2a) logm_x(t)'!EY29-'2a) logm_x(t)'!EX29-'2a)answer'!$I29)/$CP$121</f>
        <v>2.9756893611101649</v>
      </c>
      <c r="BK258" s="32">
        <f>('2a) logm_x(t)'!EZ29-'2a) logm_x(t)'!EY29-'2a)answer'!$I29)/$CP$121</f>
        <v>7.3375312603479431E-2</v>
      </c>
      <c r="BL258" s="32">
        <f>('2a) logm_x(t)'!FA29-'2a) logm_x(t)'!EZ29-'2a)answer'!$I29)/$CP$121</f>
        <v>-0.1575143388745798</v>
      </c>
      <c r="BM258" s="32">
        <f>('2a) logm_x(t)'!FB29-'2a) logm_x(t)'!FA29-'2a)answer'!$I29)/$CP$121</f>
        <v>-0.55101883386990635</v>
      </c>
      <c r="BN258" s="32">
        <f>('2a) logm_x(t)'!FC29-'2a) logm_x(t)'!FB29-'2a)answer'!$I29)/$CP$121</f>
        <v>1.148781150810068</v>
      </c>
      <c r="BO258" s="32">
        <f>('2a) logm_x(t)'!FD29-'2a) logm_x(t)'!FC29-'2a)answer'!$I29)/$CP$121</f>
        <v>-2.2356348364642895</v>
      </c>
      <c r="BP258" s="32">
        <f>('2a) logm_x(t)'!FE29-'2a) logm_x(t)'!FD29-'2a)answer'!$I29)/$CP$121</f>
        <v>0.50152016212463324</v>
      </c>
      <c r="BQ258" s="32">
        <f>('2a) logm_x(t)'!FF29-'2a) logm_x(t)'!FE29-'2a)answer'!$I29)/$CP$121</f>
        <v>1.1804016329661322</v>
      </c>
      <c r="BR258" s="32">
        <f>('2a) logm_x(t)'!FG29-'2a) logm_x(t)'!FF29-'2a)answer'!$I29)/$CP$121</f>
        <v>-0.22375572325586959</v>
      </c>
      <c r="BS258" s="32">
        <f>('2a) logm_x(t)'!FH29-'2a) logm_x(t)'!FG29-'2a)answer'!$I29)/$CP$121</f>
        <v>0.58806597975938291</v>
      </c>
      <c r="BT258" s="32">
        <f>('2a) logm_x(t)'!FI29-'2a) logm_x(t)'!FH29-'2a)answer'!$I29)/$CP$121</f>
        <v>0.1743653392867229</v>
      </c>
      <c r="BU258" s="32">
        <f>('2a) logm_x(t)'!FJ29-'2a) logm_x(t)'!FI29-'2a)answer'!$I29)/$CP$121</f>
        <v>-1.4685164752709341</v>
      </c>
      <c r="BV258" s="32">
        <f>('2a) logm_x(t)'!FK29-'2a) logm_x(t)'!FJ29-'2a)answer'!$I29)/$CP$121</f>
        <v>1.4198407375372823</v>
      </c>
      <c r="BW258" s="32">
        <f>('2a) logm_x(t)'!FL29-'2a) logm_x(t)'!FK29-'2a)answer'!$I29)/$CP$121</f>
        <v>-1.0591868533153566</v>
      </c>
      <c r="BX258" s="32">
        <f>('2a) logm_x(t)'!FM29-'2a) logm_x(t)'!FL29-'2a)answer'!$I29)/$CP$121</f>
        <v>1.7048401321356041</v>
      </c>
      <c r="BY258" s="32">
        <f>('2a) logm_x(t)'!FN29-'2a) logm_x(t)'!FM29-'2a)answer'!$I29)/$CP$121</f>
        <v>-0.38560084170784203</v>
      </c>
      <c r="BZ258" s="32">
        <f>('2a) logm_x(t)'!FO29-'2a) logm_x(t)'!FN29-'2a)answer'!$I29)/$CP$121</f>
        <v>0.18627356959299088</v>
      </c>
      <c r="CA258" s="32">
        <f>('2a) logm_x(t)'!FP29-'2a) logm_x(t)'!FO29-'2a)answer'!$I29)/$CP$121</f>
        <v>-0.2778689666873525</v>
      </c>
      <c r="CB258" s="32">
        <f>('2a) logm_x(t)'!FQ29-'2a) logm_x(t)'!FP29-'2a)answer'!$I29)/$CP$121</f>
        <v>-0.30874091294146916</v>
      </c>
      <c r="CC258" s="32">
        <f>('2a) logm_x(t)'!FR29-'2a) logm_x(t)'!FQ29-'2a)answer'!$I29)/$CP$121</f>
        <v>0.34909342467182664</v>
      </c>
      <c r="CD258" s="32">
        <f>('2a) logm_x(t)'!FS29-'2a) logm_x(t)'!FR29-'2a)answer'!$I29)/$CP$121</f>
        <v>-1.7641593172895347</v>
      </c>
      <c r="CE258" s="32">
        <f>('2a) logm_x(t)'!FT29-'2a) logm_x(t)'!FS29-'2a)answer'!$I29)/$CP$121</f>
        <v>1.4188161857323343</v>
      </c>
      <c r="CF258" s="32">
        <f>('2a) logm_x(t)'!FU29-'2a) logm_x(t)'!FT29-'2a)answer'!$I29)/$CP$121</f>
        <v>0.18229342718020375</v>
      </c>
      <c r="CG258" s="32">
        <f>('2a) logm_x(t)'!FV29-'2a) logm_x(t)'!FU29-'2a)answer'!$I29)/$CP$121</f>
        <v>0.5463969485783764</v>
      </c>
      <c r="CH258" s="32">
        <f>('2a) logm_x(t)'!FW29-'2a) logm_x(t)'!FV29-'2a)answer'!$I29)/$CP$121</f>
        <v>-0.18059084876324255</v>
      </c>
      <c r="CI258" s="32">
        <f>('2a) logm_x(t)'!FX29-'2a) logm_x(t)'!FW29-'2a)answer'!$I29)/$CP$121</f>
        <v>-1.7688825498527891</v>
      </c>
      <c r="CJ258" s="32">
        <f>('2a) logm_x(t)'!FY29-'2a) logm_x(t)'!FX29-'2a)answer'!$I29)/$CP$121</f>
        <v>1.9433009908308319</v>
      </c>
      <c r="CK258" s="32">
        <f>('2a) logm_x(t)'!FZ29-'2a) logm_x(t)'!FY29-'2a)answer'!$I29)/$CP$121</f>
        <v>0.55432518931647312</v>
      </c>
      <c r="CL258" s="32">
        <f>('2a) logm_x(t)'!GA29-'2a) logm_x(t)'!FZ29-'2a)answer'!$I29)/$CP$121</f>
        <v>0.53631077153021656</v>
      </c>
      <c r="CM258" s="32">
        <f>('2a) logm_x(t)'!GB29-'2a) logm_x(t)'!GA29-'2a)answer'!$I29)/$CP$121</f>
        <v>-1.3644180404630009</v>
      </c>
      <c r="CN258" s="32">
        <f>('2a) logm_x(t)'!GC29-'2a) logm_x(t)'!GB29-'2a)answer'!$I29)/$CP$121</f>
        <v>-0.75759211371557755</v>
      </c>
    </row>
    <row r="259" spans="1:92" x14ac:dyDescent="0.25">
      <c r="A259" s="31">
        <f t="shared" si="13"/>
        <v>27</v>
      </c>
      <c r="C259" s="32">
        <f>('2a) logm_x(t)'!CR30-'2a) logm_x(t)'!CQ30-'2a)answer'!$I30)/$CP$121</f>
        <v>-1.6237995518784911</v>
      </c>
      <c r="D259" s="32">
        <f>('2a) logm_x(t)'!CS30-'2a) logm_x(t)'!CR30-'2a)answer'!$I30)/$CP$121</f>
        <v>0.56456570772580428</v>
      </c>
      <c r="E259" s="32">
        <f>('2a) logm_x(t)'!CT30-'2a) logm_x(t)'!CS30-'2a)answer'!$I30)/$CP$121</f>
        <v>0.3496610934148745</v>
      </c>
      <c r="F259" s="32">
        <f>('2a) logm_x(t)'!CU30-'2a) logm_x(t)'!CT30-'2a)answer'!$I30)/$CP$121</f>
        <v>-0.10395302635073829</v>
      </c>
      <c r="G259" s="32">
        <f>('2a) logm_x(t)'!CV30-'2a) logm_x(t)'!CU30-'2a)answer'!$I30)/$CP$121</f>
        <v>-5.2307816007854641E-2</v>
      </c>
      <c r="H259" s="32">
        <f>('2a) logm_x(t)'!CW30-'2a) logm_x(t)'!CV30-'2a)answer'!$I30)/$CP$121</f>
        <v>1.0353172182639871</v>
      </c>
      <c r="I259" s="32">
        <f>('2a) logm_x(t)'!CX30-'2a) logm_x(t)'!CW30-'2a)answer'!$I30)/$CP$121</f>
        <v>5.9096671455382548E-2</v>
      </c>
      <c r="J259" s="32">
        <f>('2a) logm_x(t)'!CY30-'2a) logm_x(t)'!CX30-'2a)answer'!$I30)/$CP$121</f>
        <v>-0.29043826255379623</v>
      </c>
      <c r="K259" s="32">
        <f>('2a) logm_x(t)'!CZ30-'2a) logm_x(t)'!CY30-'2a)answer'!$I30)/$CP$121</f>
        <v>7.1229261451520434E-2</v>
      </c>
      <c r="L259" s="32">
        <f>('2a) logm_x(t)'!DA30-'2a) logm_x(t)'!CZ30-'2a)answer'!$I30)/$CP$121</f>
        <v>5.6548180883614914E-2</v>
      </c>
      <c r="M259" s="32">
        <f>('2a) logm_x(t)'!DB30-'2a) logm_x(t)'!DA30-'2a)answer'!$I30)/$CP$121</f>
        <v>-0.75781898976318729</v>
      </c>
      <c r="N259" s="32">
        <f>('2a) logm_x(t)'!DC30-'2a) logm_x(t)'!DB30-'2a)answer'!$I30)/$CP$121</f>
        <v>0.50367909598425864</v>
      </c>
      <c r="O259" s="32">
        <f>('2a) logm_x(t)'!DD30-'2a) logm_x(t)'!DC30-'2a)answer'!$I30)/$CP$121</f>
        <v>0.36874280320144281</v>
      </c>
      <c r="P259" s="32">
        <f>('2a) logm_x(t)'!DE30-'2a) logm_x(t)'!DD30-'2a)answer'!$I30)/$CP$121</f>
        <v>-0.11088916681338278</v>
      </c>
      <c r="Q259" s="32">
        <f>('2a) logm_x(t)'!DF30-'2a) logm_x(t)'!DE30-'2a)answer'!$I30)/$CP$121</f>
        <v>0.21635709948003065</v>
      </c>
      <c r="R259" s="32">
        <f>('2a) logm_x(t)'!DG30-'2a) logm_x(t)'!DF30-'2a)answer'!$I30)/$CP$121</f>
        <v>-0.7897307253141862</v>
      </c>
      <c r="S259" s="32">
        <f>('2a) logm_x(t)'!DH30-'2a) logm_x(t)'!DG30-'2a)answer'!$I30)/$CP$121</f>
        <v>0.47854014967655745</v>
      </c>
      <c r="T259" s="32">
        <f>('2a) logm_x(t)'!DI30-'2a) logm_x(t)'!DH30-'2a)answer'!$I30)/$CP$121</f>
        <v>-0.99543852554045398</v>
      </c>
      <c r="U259" s="32">
        <f>('2a) logm_x(t)'!DJ30-'2a) logm_x(t)'!DI30-'2a)answer'!$I30)/$CP$121</f>
        <v>0.4293268481187601</v>
      </c>
      <c r="V259" s="32">
        <f>('2a) logm_x(t)'!DK30-'2a) logm_x(t)'!DJ30-'2a)answer'!$I30)/$CP$121</f>
        <v>-0.49073418992810436</v>
      </c>
      <c r="W259" s="32">
        <f>('2a) logm_x(t)'!DL30-'2a) logm_x(t)'!DK30-'2a)answer'!$I30)/$CP$121</f>
        <v>0.52785127165999435</v>
      </c>
      <c r="X259" s="32">
        <f>('2a) logm_x(t)'!DM30-'2a) logm_x(t)'!DL30-'2a)answer'!$I30)/$CP$121</f>
        <v>2.6022465406386093E-2</v>
      </c>
      <c r="Y259" s="32">
        <f>('2a) logm_x(t)'!DN30-'2a) logm_x(t)'!DM30-'2a)answer'!$I30)/$CP$121</f>
        <v>6.2825588712743519E-2</v>
      </c>
      <c r="Z259" s="32">
        <f>('2a) logm_x(t)'!DO30-'2a) logm_x(t)'!DN30-'2a)answer'!$I30)/$CP$121</f>
        <v>-0.86934734413654891</v>
      </c>
      <c r="AA259" s="32">
        <f>('2a) logm_x(t)'!DP30-'2a) logm_x(t)'!DO30-'2a)answer'!$I30)/$CP$121</f>
        <v>-0.15250002564222198</v>
      </c>
      <c r="AB259" s="32">
        <f>('2a) logm_x(t)'!DQ30-'2a) logm_x(t)'!DP30-'2a)answer'!$I30)/$CP$121</f>
        <v>-1.0344151010537002</v>
      </c>
      <c r="AC259" s="32">
        <f>('2a) logm_x(t)'!DR30-'2a) logm_x(t)'!DQ30-'2a)answer'!$I30)/$CP$121</f>
        <v>-0.61978878267975201</v>
      </c>
      <c r="AD259" s="32">
        <f>('2a) logm_x(t)'!DS30-'2a) logm_x(t)'!DR30-'2a)answer'!$I30)/$CP$121</f>
        <v>0.92984350354467982</v>
      </c>
      <c r="AE259" s="32">
        <f>('2a) logm_x(t)'!DT30-'2a) logm_x(t)'!DS30-'2a)answer'!$I30)/$CP$121</f>
        <v>-1.6638776258005634</v>
      </c>
      <c r="AF259" s="32">
        <f>('2a) logm_x(t)'!DU30-'2a) logm_x(t)'!DT30-'2a)answer'!$I30)/$CP$121</f>
        <v>0.647870810518406</v>
      </c>
      <c r="AG259" s="32">
        <f>('2a) logm_x(t)'!DV30-'2a) logm_x(t)'!DU30-'2a)answer'!$I30)/$CP$121</f>
        <v>-1.1180285061204907</v>
      </c>
      <c r="AH259" s="32">
        <f>('2a) logm_x(t)'!DW30-'2a) logm_x(t)'!DV30-'2a)answer'!$I30)/$CP$121</f>
        <v>0.84144700860708732</v>
      </c>
      <c r="AI259" s="32">
        <f>('2a) logm_x(t)'!DX30-'2a) logm_x(t)'!DW30-'2a)answer'!$I30)/$CP$121</f>
        <v>1.3590731702349442E-2</v>
      </c>
      <c r="AJ259" s="32">
        <f>('2a) logm_x(t)'!DY30-'2a) logm_x(t)'!DX30-'2a)answer'!$I30)/$CP$121</f>
        <v>-1.7512538108608051</v>
      </c>
      <c r="AK259" s="32">
        <f>('2a) logm_x(t)'!DZ30-'2a) logm_x(t)'!DY30-'2a)answer'!$I30)/$CP$121</f>
        <v>0.64815434208988765</v>
      </c>
      <c r="AL259" s="32">
        <f>('2a) logm_x(t)'!EA30-'2a) logm_x(t)'!DZ30-'2a)answer'!$I30)/$CP$121</f>
        <v>0.35280510677584115</v>
      </c>
      <c r="AM259" s="32">
        <f>('2a) logm_x(t)'!EB30-'2a) logm_x(t)'!EA30-'2a)answer'!$I30)/$CP$121</f>
        <v>-0.39232188955221092</v>
      </c>
      <c r="AN259" s="32">
        <f>('2a) logm_x(t)'!EC30-'2a) logm_x(t)'!EB30-'2a)answer'!$I30)/$CP$121</f>
        <v>0.2741811861138389</v>
      </c>
      <c r="AO259" s="32">
        <f>('2a) logm_x(t)'!ED30-'2a) logm_x(t)'!EC30-'2a)answer'!$I30)/$CP$121</f>
        <v>0.17242356401647618</v>
      </c>
      <c r="AP259" s="32">
        <f>('2a) logm_x(t)'!EE30-'2a) logm_x(t)'!ED30-'2a)answer'!$I30)/$CP$121</f>
        <v>0.88794373383075398</v>
      </c>
      <c r="AQ259" s="32">
        <f>('2a) logm_x(t)'!EF30-'2a) logm_x(t)'!EE30-'2a)answer'!$I30)/$CP$121</f>
        <v>0.58614199913851017</v>
      </c>
      <c r="AR259" s="32">
        <f>('2a) logm_x(t)'!EG30-'2a) logm_x(t)'!EF30-'2a)answer'!$I30)/$CP$121</f>
        <v>-1.0474034166378505</v>
      </c>
      <c r="AS259" s="32">
        <f>('2a) logm_x(t)'!EH30-'2a) logm_x(t)'!EG30-'2a)answer'!$I30)/$CP$121</f>
        <v>1.5561383221040377</v>
      </c>
      <c r="AT259" s="32">
        <f>('2a) logm_x(t)'!EI30-'2a) logm_x(t)'!EH30-'2a)answer'!$I30)/$CP$121</f>
        <v>-0.92366943316298933</v>
      </c>
      <c r="AU259" s="32">
        <f>('2a) logm_x(t)'!EJ30-'2a) logm_x(t)'!EI30-'2a)answer'!$I30)/$CP$121</f>
        <v>0.52935546121873711</v>
      </c>
      <c r="AV259" s="32">
        <f>('2a) logm_x(t)'!EK30-'2a) logm_x(t)'!EJ30-'2a)answer'!$I30)/$CP$121</f>
        <v>-0.96764417144248449</v>
      </c>
      <c r="AW259" s="32">
        <f>('2a) logm_x(t)'!EL30-'2a) logm_x(t)'!EK30-'2a)answer'!$I30)/$CP$121</f>
        <v>-0.13683412840229517</v>
      </c>
      <c r="AX259" s="32">
        <f>('2a) logm_x(t)'!EM30-'2a) logm_x(t)'!EL30-'2a)answer'!$I30)/$CP$121</f>
        <v>0.28311293005883481</v>
      </c>
      <c r="AY259" s="32">
        <f>('2a) logm_x(t)'!EN30-'2a) logm_x(t)'!EM30-'2a)answer'!$I30)/$CP$121</f>
        <v>1.4428029423058446</v>
      </c>
      <c r="AZ259" s="32">
        <f>('2a) logm_x(t)'!EO30-'2a) logm_x(t)'!EN30-'2a)answer'!$I30)/$CP$121</f>
        <v>-0.77150842348728943</v>
      </c>
      <c r="BA259" s="32">
        <f>('2a) logm_x(t)'!EP30-'2a) logm_x(t)'!EO30-'2a)answer'!$I30)/$CP$121</f>
        <v>0.15976855986399174</v>
      </c>
      <c r="BB259" s="32">
        <f>('2a) logm_x(t)'!EQ30-'2a) logm_x(t)'!EP30-'2a)answer'!$I30)/$CP$121</f>
        <v>-0.82696523244230458</v>
      </c>
      <c r="BC259" s="32">
        <f>('2a) logm_x(t)'!ER30-'2a) logm_x(t)'!EQ30-'2a)answer'!$I30)/$CP$121</f>
        <v>0.96177422417935665</v>
      </c>
      <c r="BD259" s="32">
        <f>('2a) logm_x(t)'!ES30-'2a) logm_x(t)'!ER30-'2a)answer'!$I30)/$CP$121</f>
        <v>-1.2505887202673851</v>
      </c>
      <c r="BE259" s="32">
        <f>('2a) logm_x(t)'!ET30-'2a) logm_x(t)'!ES30-'2a)answer'!$I30)/$CP$121</f>
        <v>-0.37978246906745566</v>
      </c>
      <c r="BF259" s="32">
        <f>('2a) logm_x(t)'!EU30-'2a) logm_x(t)'!ET30-'2a)answer'!$I30)/$CP$121</f>
        <v>0.9814726031612</v>
      </c>
      <c r="BG259" s="32">
        <f>('2a) logm_x(t)'!EV30-'2a) logm_x(t)'!EU30-'2a)answer'!$I30)/$CP$121</f>
        <v>0.427299871885786</v>
      </c>
      <c r="BH259" s="32">
        <f>('2a) logm_x(t)'!EW30-'2a) logm_x(t)'!EV30-'2a)answer'!$I30)/$CP$121</f>
        <v>0.28730389751301783</v>
      </c>
      <c r="BI259" s="32">
        <f>('2a) logm_x(t)'!EX30-'2a) logm_x(t)'!EW30-'2a)answer'!$I30)/$CP$121</f>
        <v>0.2877143861722245</v>
      </c>
      <c r="BJ259" s="32">
        <f>('2a) logm_x(t)'!EY30-'2a) logm_x(t)'!EX30-'2a)answer'!$I30)/$CP$121</f>
        <v>-0.57231172850427992</v>
      </c>
      <c r="BK259" s="32">
        <f>('2a) logm_x(t)'!EZ30-'2a) logm_x(t)'!EY30-'2a)answer'!$I30)/$CP$121</f>
        <v>0.17494989396498575</v>
      </c>
      <c r="BL259" s="32">
        <f>('2a) logm_x(t)'!FA30-'2a) logm_x(t)'!EZ30-'2a)answer'!$I30)/$CP$121</f>
        <v>0.55774388926674123</v>
      </c>
      <c r="BM259" s="32">
        <f>('2a) logm_x(t)'!FB30-'2a) logm_x(t)'!FA30-'2a)answer'!$I30)/$CP$121</f>
        <v>-7.8753802689835284E-2</v>
      </c>
      <c r="BN259" s="32">
        <f>('2a) logm_x(t)'!FC30-'2a) logm_x(t)'!FB30-'2a)answer'!$I30)/$CP$121</f>
        <v>1.2528290136904487</v>
      </c>
      <c r="BO259" s="32">
        <f>('2a) logm_x(t)'!FD30-'2a) logm_x(t)'!FC30-'2a)answer'!$I30)/$CP$121</f>
        <v>-0.90447228112963662</v>
      </c>
      <c r="BP259" s="32">
        <f>('2a) logm_x(t)'!FE30-'2a) logm_x(t)'!FD30-'2a)answer'!$I30)/$CP$121</f>
        <v>-1.7810112178442861</v>
      </c>
      <c r="BQ259" s="32">
        <f>('2a) logm_x(t)'!FF30-'2a) logm_x(t)'!FE30-'2a)answer'!$I30)/$CP$121</f>
        <v>1.4472541230831573</v>
      </c>
      <c r="BR259" s="32">
        <f>('2a) logm_x(t)'!FG30-'2a) logm_x(t)'!FF30-'2a)answer'!$I30)/$CP$121</f>
        <v>0.86262388103791987</v>
      </c>
      <c r="BS259" s="32">
        <f>('2a) logm_x(t)'!FH30-'2a) logm_x(t)'!FG30-'2a)answer'!$I30)/$CP$121</f>
        <v>-0.80765540395105506</v>
      </c>
      <c r="BT259" s="32">
        <f>('2a) logm_x(t)'!FI30-'2a) logm_x(t)'!FH30-'2a)answer'!$I30)/$CP$121</f>
        <v>1.2748019767709815</v>
      </c>
      <c r="BU259" s="32">
        <f>('2a) logm_x(t)'!FJ30-'2a) logm_x(t)'!FI30-'2a)answer'!$I30)/$CP$121</f>
        <v>-2.0883694118010183</v>
      </c>
      <c r="BV259" s="32">
        <f>('2a) logm_x(t)'!FK30-'2a) logm_x(t)'!FJ30-'2a)answer'!$I30)/$CP$121</f>
        <v>-1.3898261172065626E-2</v>
      </c>
      <c r="BW259" s="32">
        <f>('2a) logm_x(t)'!FL30-'2a) logm_x(t)'!FK30-'2a)answer'!$I30)/$CP$121</f>
        <v>0.53958424624374601</v>
      </c>
      <c r="BX259" s="32">
        <f>('2a) logm_x(t)'!FM30-'2a) logm_x(t)'!FL30-'2a)answer'!$I30)/$CP$121</f>
        <v>0.84829828971672483</v>
      </c>
      <c r="BY259" s="32">
        <f>('2a) logm_x(t)'!FN30-'2a) logm_x(t)'!FM30-'2a)answer'!$I30)/$CP$121</f>
        <v>-0.49702031732421759</v>
      </c>
      <c r="BZ259" s="32">
        <f>('2a) logm_x(t)'!FO30-'2a) logm_x(t)'!FN30-'2a)answer'!$I30)/$CP$121</f>
        <v>2.1374294253136421</v>
      </c>
      <c r="CA259" s="32">
        <f>('2a) logm_x(t)'!FP30-'2a) logm_x(t)'!FO30-'2a)answer'!$I30)/$CP$121</f>
        <v>-0.65529386457545813</v>
      </c>
      <c r="CB259" s="32">
        <f>('2a) logm_x(t)'!FQ30-'2a) logm_x(t)'!FP30-'2a)answer'!$I30)/$CP$121</f>
        <v>0.74420493954777944</v>
      </c>
      <c r="CC259" s="32">
        <f>('2a) logm_x(t)'!FR30-'2a) logm_x(t)'!FQ30-'2a)answer'!$I30)/$CP$121</f>
        <v>0.43752489888558144</v>
      </c>
      <c r="CD259" s="32">
        <f>('2a) logm_x(t)'!FS30-'2a) logm_x(t)'!FR30-'2a)answer'!$I30)/$CP$121</f>
        <v>-1.1212253885381773</v>
      </c>
      <c r="CE259" s="32">
        <f>('2a) logm_x(t)'!FT30-'2a) logm_x(t)'!FS30-'2a)answer'!$I30)/$CP$121</f>
        <v>1.8405328985968205E-2</v>
      </c>
      <c r="CF259" s="32">
        <f>('2a) logm_x(t)'!FU30-'2a) logm_x(t)'!FT30-'2a)answer'!$I30)/$CP$121</f>
        <v>0.33615038303268086</v>
      </c>
      <c r="CG259" s="32">
        <f>('2a) logm_x(t)'!FV30-'2a) logm_x(t)'!FU30-'2a)answer'!$I30)/$CP$121</f>
        <v>0.33339948584140816</v>
      </c>
      <c r="CH259" s="32">
        <f>('2a) logm_x(t)'!FW30-'2a) logm_x(t)'!FV30-'2a)answer'!$I30)/$CP$121</f>
        <v>-1.3986644813468418</v>
      </c>
      <c r="CI259" s="32">
        <f>('2a) logm_x(t)'!FX30-'2a) logm_x(t)'!FW30-'2a)answer'!$I30)/$CP$121</f>
        <v>0.17638019757688042</v>
      </c>
      <c r="CJ259" s="32">
        <f>('2a) logm_x(t)'!FY30-'2a) logm_x(t)'!FX30-'2a)answer'!$I30)/$CP$121</f>
        <v>-1.3940675488868737</v>
      </c>
      <c r="CK259" s="32">
        <f>('2a) logm_x(t)'!FZ30-'2a) logm_x(t)'!FY30-'2a)answer'!$I30)/$CP$121</f>
        <v>1.741574617293842</v>
      </c>
      <c r="CL259" s="32">
        <f>('2a) logm_x(t)'!GA30-'2a) logm_x(t)'!FZ30-'2a)answer'!$I30)/$CP$121</f>
        <v>1.9036398320425247</v>
      </c>
      <c r="CM259" s="32">
        <f>('2a) logm_x(t)'!GB30-'2a) logm_x(t)'!GA30-'2a)answer'!$I30)/$CP$121</f>
        <v>-3.3787124679831244</v>
      </c>
      <c r="CN259" s="32">
        <f>('2a) logm_x(t)'!GC30-'2a) logm_x(t)'!GB30-'2a)answer'!$I30)/$CP$121</f>
        <v>2.0047924481217256</v>
      </c>
    </row>
    <row r="260" spans="1:92" x14ac:dyDescent="0.25">
      <c r="A260" s="31">
        <f t="shared" si="13"/>
        <v>28</v>
      </c>
      <c r="C260" s="32">
        <f>('2a) logm_x(t)'!CR31-'2a) logm_x(t)'!CQ31-'2a)answer'!$I31)/$CP$121</f>
        <v>-0.58475306505775371</v>
      </c>
      <c r="D260" s="32">
        <f>('2a) logm_x(t)'!CS31-'2a) logm_x(t)'!CR31-'2a)answer'!$I31)/$CP$121</f>
        <v>0.91234951693029787</v>
      </c>
      <c r="E260" s="32">
        <f>('2a) logm_x(t)'!CT31-'2a) logm_x(t)'!CS31-'2a)answer'!$I31)/$CP$121</f>
        <v>-0.23562069066063746</v>
      </c>
      <c r="F260" s="32">
        <f>('2a) logm_x(t)'!CU31-'2a) logm_x(t)'!CT31-'2a)answer'!$I31)/$CP$121</f>
        <v>-0.77179027347257911</v>
      </c>
      <c r="G260" s="32">
        <f>('2a) logm_x(t)'!CV31-'2a) logm_x(t)'!CU31-'2a)answer'!$I31)/$CP$121</f>
        <v>0.45755118813477252</v>
      </c>
      <c r="H260" s="32">
        <f>('2a) logm_x(t)'!CW31-'2a) logm_x(t)'!CV31-'2a)answer'!$I31)/$CP$121</f>
        <v>0.99476045518827982</v>
      </c>
      <c r="I260" s="32">
        <f>('2a) logm_x(t)'!CX31-'2a) logm_x(t)'!CW31-'2a)answer'!$I31)/$CP$121</f>
        <v>1.3604677746506135</v>
      </c>
      <c r="J260" s="32">
        <f>('2a) logm_x(t)'!CY31-'2a) logm_x(t)'!CX31-'2a)answer'!$I31)/$CP$121</f>
        <v>-1.6998628037101049</v>
      </c>
      <c r="K260" s="32">
        <f>('2a) logm_x(t)'!CZ31-'2a) logm_x(t)'!CY31-'2a)answer'!$I31)/$CP$121</f>
        <v>7.5620524879524087E-2</v>
      </c>
      <c r="L260" s="32">
        <f>('2a) logm_x(t)'!DA31-'2a) logm_x(t)'!CZ31-'2a)answer'!$I31)/$CP$121</f>
        <v>-0.53880627155543681</v>
      </c>
      <c r="M260" s="32">
        <f>('2a) logm_x(t)'!DB31-'2a) logm_x(t)'!DA31-'2a)answer'!$I31)/$CP$121</f>
        <v>-0.24462754596592956</v>
      </c>
      <c r="N260" s="32">
        <f>('2a) logm_x(t)'!DC31-'2a) logm_x(t)'!DB31-'2a)answer'!$I31)/$CP$121</f>
        <v>0.33088132999143993</v>
      </c>
      <c r="O260" s="32">
        <f>('2a) logm_x(t)'!DD31-'2a) logm_x(t)'!DC31-'2a)answer'!$I31)/$CP$121</f>
        <v>0.92312835360250334</v>
      </c>
      <c r="P260" s="32">
        <f>('2a) logm_x(t)'!DE31-'2a) logm_x(t)'!DD31-'2a)answer'!$I31)/$CP$121</f>
        <v>6.9149361610402041E-2</v>
      </c>
      <c r="Q260" s="32">
        <f>('2a) logm_x(t)'!DF31-'2a) logm_x(t)'!DE31-'2a)answer'!$I31)/$CP$121</f>
        <v>1.6373845847429687</v>
      </c>
      <c r="R260" s="32">
        <f>('2a) logm_x(t)'!DG31-'2a) logm_x(t)'!DF31-'2a)answer'!$I31)/$CP$121</f>
        <v>-3.1201148400693905</v>
      </c>
      <c r="S260" s="32">
        <f>('2a) logm_x(t)'!DH31-'2a) logm_x(t)'!DG31-'2a)answer'!$I31)/$CP$121</f>
        <v>1.5522419192798855</v>
      </c>
      <c r="T260" s="32">
        <f>('2a) logm_x(t)'!DI31-'2a) logm_x(t)'!DH31-'2a)answer'!$I31)/$CP$121</f>
        <v>-0.4702762443575878</v>
      </c>
      <c r="U260" s="32">
        <f>('2a) logm_x(t)'!DJ31-'2a) logm_x(t)'!DI31-'2a)answer'!$I31)/$CP$121</f>
        <v>-0.87241834516191752</v>
      </c>
      <c r="V260" s="32">
        <f>('2a) logm_x(t)'!DK31-'2a) logm_x(t)'!DJ31-'2a)answer'!$I31)/$CP$121</f>
        <v>0.17756686322484189</v>
      </c>
      <c r="W260" s="32">
        <f>('2a) logm_x(t)'!DL31-'2a) logm_x(t)'!DK31-'2a)answer'!$I31)/$CP$121</f>
        <v>0.95308688916008832</v>
      </c>
      <c r="X260" s="32">
        <f>('2a) logm_x(t)'!DM31-'2a) logm_x(t)'!DL31-'2a)answer'!$I31)/$CP$121</f>
        <v>0.1280735585318637</v>
      </c>
      <c r="Y260" s="32">
        <f>('2a) logm_x(t)'!DN31-'2a) logm_x(t)'!DM31-'2a)answer'!$I31)/$CP$121</f>
        <v>-1.3249463847215908</v>
      </c>
      <c r="Z260" s="32">
        <f>('2a) logm_x(t)'!DO31-'2a) logm_x(t)'!DN31-'2a)answer'!$I31)/$CP$121</f>
        <v>-0.35445721854352802</v>
      </c>
      <c r="AA260" s="32">
        <f>('2a) logm_x(t)'!DP31-'2a) logm_x(t)'!DO31-'2a)answer'!$I31)/$CP$121</f>
        <v>0.16637188472610964</v>
      </c>
      <c r="AB260" s="32">
        <f>('2a) logm_x(t)'!DQ31-'2a) logm_x(t)'!DP31-'2a)answer'!$I31)/$CP$121</f>
        <v>0.25084661722703178</v>
      </c>
      <c r="AC260" s="32">
        <f>('2a) logm_x(t)'!DR31-'2a) logm_x(t)'!DQ31-'2a)answer'!$I31)/$CP$121</f>
        <v>-0.43995722760259875</v>
      </c>
      <c r="AD260" s="32">
        <f>('2a) logm_x(t)'!DS31-'2a) logm_x(t)'!DR31-'2a)answer'!$I31)/$CP$121</f>
        <v>-1.6685884596144294</v>
      </c>
      <c r="AE260" s="32">
        <f>('2a) logm_x(t)'!DT31-'2a) logm_x(t)'!DS31-'2a)answer'!$I31)/$CP$121</f>
        <v>0.7383800975592425</v>
      </c>
      <c r="AF260" s="32">
        <f>('2a) logm_x(t)'!DU31-'2a) logm_x(t)'!DT31-'2a)answer'!$I31)/$CP$121</f>
        <v>-0.26130078143666163</v>
      </c>
      <c r="AG260" s="32">
        <f>('2a) logm_x(t)'!DV31-'2a) logm_x(t)'!DU31-'2a)answer'!$I31)/$CP$121</f>
        <v>-0.66567308635608857</v>
      </c>
      <c r="AH260" s="32">
        <f>('2a) logm_x(t)'!DW31-'2a) logm_x(t)'!DV31-'2a)answer'!$I31)/$CP$121</f>
        <v>0.60543938861974123</v>
      </c>
      <c r="AI260" s="32">
        <f>('2a) logm_x(t)'!DX31-'2a) logm_x(t)'!DW31-'2a)answer'!$I31)/$CP$121</f>
        <v>-0.96188649535982151</v>
      </c>
      <c r="AJ260" s="32">
        <f>('2a) logm_x(t)'!DY31-'2a) logm_x(t)'!DX31-'2a)answer'!$I31)/$CP$121</f>
        <v>3.9933900277272096E-2</v>
      </c>
      <c r="AK260" s="32">
        <f>('2a) logm_x(t)'!DZ31-'2a) logm_x(t)'!DY31-'2a)answer'!$I31)/$CP$121</f>
        <v>0.51859030087890023</v>
      </c>
      <c r="AL260" s="32">
        <f>('2a) logm_x(t)'!EA31-'2a) logm_x(t)'!DZ31-'2a)answer'!$I31)/$CP$121</f>
        <v>0.57267302813751553</v>
      </c>
      <c r="AM260" s="32">
        <f>('2a) logm_x(t)'!EB31-'2a) logm_x(t)'!EA31-'2a)answer'!$I31)/$CP$121</f>
        <v>-2.6840458903712734</v>
      </c>
      <c r="AN260" s="32">
        <f>('2a) logm_x(t)'!EC31-'2a) logm_x(t)'!EB31-'2a)answer'!$I31)/$CP$121</f>
        <v>2.781378677915745</v>
      </c>
      <c r="AO260" s="32">
        <f>('2a) logm_x(t)'!ED31-'2a) logm_x(t)'!EC31-'2a)answer'!$I31)/$CP$121</f>
        <v>0.98127556442687303</v>
      </c>
      <c r="AP260" s="32">
        <f>('2a) logm_x(t)'!EE31-'2a) logm_x(t)'!ED31-'2a)answer'!$I31)/$CP$121</f>
        <v>-1.6508118915436136</v>
      </c>
      <c r="AQ260" s="32">
        <f>('2a) logm_x(t)'!EF31-'2a) logm_x(t)'!EE31-'2a)answer'!$I31)/$CP$121</f>
        <v>-0.35727300884710178</v>
      </c>
      <c r="AR260" s="32">
        <f>('2a) logm_x(t)'!EG31-'2a) logm_x(t)'!EF31-'2a)answer'!$I31)/$CP$121</f>
        <v>1.4398217146427024</v>
      </c>
      <c r="AS260" s="32">
        <f>('2a) logm_x(t)'!EH31-'2a) logm_x(t)'!EG31-'2a)answer'!$I31)/$CP$121</f>
        <v>-4.0523257440696861E-2</v>
      </c>
      <c r="AT260" s="32">
        <f>('2a) logm_x(t)'!EI31-'2a) logm_x(t)'!EH31-'2a)answer'!$I31)/$CP$121</f>
        <v>-0.50748286024093481</v>
      </c>
      <c r="AU260" s="32">
        <f>('2a) logm_x(t)'!EJ31-'2a) logm_x(t)'!EI31-'2a)answer'!$I31)/$CP$121</f>
        <v>-0.18636424405544688</v>
      </c>
      <c r="AV260" s="32">
        <f>('2a) logm_x(t)'!EK31-'2a) logm_x(t)'!EJ31-'2a)answer'!$I31)/$CP$121</f>
        <v>-0.10556615358067901</v>
      </c>
      <c r="AW260" s="32">
        <f>('2a) logm_x(t)'!EL31-'2a) logm_x(t)'!EK31-'2a)answer'!$I31)/$CP$121</f>
        <v>-1.368582377206486E-3</v>
      </c>
      <c r="AX260" s="32">
        <f>('2a) logm_x(t)'!EM31-'2a) logm_x(t)'!EL31-'2a)answer'!$I31)/$CP$121</f>
        <v>1.1034628490222687</v>
      </c>
      <c r="AY260" s="32">
        <f>('2a) logm_x(t)'!EN31-'2a) logm_x(t)'!EM31-'2a)answer'!$I31)/$CP$121</f>
        <v>0.111757075070786</v>
      </c>
      <c r="AZ260" s="32">
        <f>('2a) logm_x(t)'!EO31-'2a) logm_x(t)'!EN31-'2a)answer'!$I31)/$CP$121</f>
        <v>-0.49617500252919022</v>
      </c>
      <c r="BA260" s="32">
        <f>('2a) logm_x(t)'!EP31-'2a) logm_x(t)'!EO31-'2a)answer'!$I31)/$CP$121</f>
        <v>-0.36583966619975089</v>
      </c>
      <c r="BB260" s="32">
        <f>('2a) logm_x(t)'!EQ31-'2a) logm_x(t)'!EP31-'2a)answer'!$I31)/$CP$121</f>
        <v>-0.93921982157878481</v>
      </c>
      <c r="BC260" s="32">
        <f>('2a) logm_x(t)'!ER31-'2a) logm_x(t)'!EQ31-'2a)answer'!$I31)/$CP$121</f>
        <v>0.33795345471638438</v>
      </c>
      <c r="BD260" s="32">
        <f>('2a) logm_x(t)'!ES31-'2a) logm_x(t)'!ER31-'2a)answer'!$I31)/$CP$121</f>
        <v>0.45770912543161313</v>
      </c>
      <c r="BE260" s="32">
        <f>('2a) logm_x(t)'!ET31-'2a) logm_x(t)'!ES31-'2a)answer'!$I31)/$CP$121</f>
        <v>1.7959463436869554</v>
      </c>
      <c r="BF260" s="32">
        <f>('2a) logm_x(t)'!EU31-'2a) logm_x(t)'!ET31-'2a)answer'!$I31)/$CP$121</f>
        <v>-1.0218274851778411</v>
      </c>
      <c r="BG260" s="32">
        <f>('2a) logm_x(t)'!EV31-'2a) logm_x(t)'!EU31-'2a)answer'!$I31)/$CP$121</f>
        <v>-0.17203271161028397</v>
      </c>
      <c r="BH260" s="32">
        <f>('2a) logm_x(t)'!EW31-'2a) logm_x(t)'!EV31-'2a)answer'!$I31)/$CP$121</f>
        <v>-7.1226747319473399E-2</v>
      </c>
      <c r="BI260" s="32">
        <f>('2a) logm_x(t)'!EX31-'2a) logm_x(t)'!EW31-'2a)answer'!$I31)/$CP$121</f>
        <v>-0.36880783038837905</v>
      </c>
      <c r="BJ260" s="32">
        <f>('2a) logm_x(t)'!EY31-'2a) logm_x(t)'!EX31-'2a)answer'!$I31)/$CP$121</f>
        <v>-0.25684548974323507</v>
      </c>
      <c r="BK260" s="32">
        <f>('2a) logm_x(t)'!EZ31-'2a) logm_x(t)'!EY31-'2a)answer'!$I31)/$CP$121</f>
        <v>1.4909678214558286</v>
      </c>
      <c r="BL260" s="32">
        <f>('2a) logm_x(t)'!FA31-'2a) logm_x(t)'!EZ31-'2a)answer'!$I31)/$CP$121</f>
        <v>-0.20131805431788882</v>
      </c>
      <c r="BM260" s="32">
        <f>('2a) logm_x(t)'!FB31-'2a) logm_x(t)'!FA31-'2a)answer'!$I31)/$CP$121</f>
        <v>1.2207025837615</v>
      </c>
      <c r="BN260" s="32">
        <f>('2a) logm_x(t)'!FC31-'2a) logm_x(t)'!FB31-'2a)answer'!$I31)/$CP$121</f>
        <v>9.0741385041036959E-2</v>
      </c>
      <c r="BO260" s="32">
        <f>('2a) logm_x(t)'!FD31-'2a) logm_x(t)'!FC31-'2a)answer'!$I31)/$CP$121</f>
        <v>7.2056517782163321E-2</v>
      </c>
      <c r="BP260" s="32">
        <f>('2a) logm_x(t)'!FE31-'2a) logm_x(t)'!FD31-'2a)answer'!$I31)/$CP$121</f>
        <v>1.2172459146863259</v>
      </c>
      <c r="BQ260" s="32">
        <f>('2a) logm_x(t)'!FF31-'2a) logm_x(t)'!FE31-'2a)answer'!$I31)/$CP$121</f>
        <v>9.5361824831966036E-2</v>
      </c>
      <c r="BR260" s="32">
        <f>('2a) logm_x(t)'!FG31-'2a) logm_x(t)'!FF31-'2a)answer'!$I31)/$CP$121</f>
        <v>-4.4112505673214049</v>
      </c>
      <c r="BS260" s="32">
        <f>('2a) logm_x(t)'!FH31-'2a) logm_x(t)'!FG31-'2a)answer'!$I31)/$CP$121</f>
        <v>3.6576618833568606</v>
      </c>
      <c r="BT260" s="32">
        <f>('2a) logm_x(t)'!FI31-'2a) logm_x(t)'!FH31-'2a)answer'!$I31)/$CP$121</f>
        <v>0.56510702772603694</v>
      </c>
      <c r="BU260" s="32">
        <f>('2a) logm_x(t)'!FJ31-'2a) logm_x(t)'!FI31-'2a)answer'!$I31)/$CP$121</f>
        <v>-0.83621680278640287</v>
      </c>
      <c r="BV260" s="32">
        <f>('2a) logm_x(t)'!FK31-'2a) logm_x(t)'!FJ31-'2a)answer'!$I31)/$CP$121</f>
        <v>-1.9680491420339805</v>
      </c>
      <c r="BW260" s="32">
        <f>('2a) logm_x(t)'!FL31-'2a) logm_x(t)'!FK31-'2a)answer'!$I31)/$CP$121</f>
        <v>1.7777963476680412</v>
      </c>
      <c r="BX260" s="32">
        <f>('2a) logm_x(t)'!FM31-'2a) logm_x(t)'!FL31-'2a)answer'!$I31)/$CP$121</f>
        <v>-1.5691730965020625</v>
      </c>
      <c r="BY260" s="32">
        <f>('2a) logm_x(t)'!FN31-'2a) logm_x(t)'!FM31-'2a)answer'!$I31)/$CP$121</f>
        <v>2.4231148232659114</v>
      </c>
      <c r="BZ260" s="32">
        <f>('2a) logm_x(t)'!FO31-'2a) logm_x(t)'!FN31-'2a)answer'!$I31)/$CP$121</f>
        <v>-0.72385773773502737</v>
      </c>
      <c r="CA260" s="32">
        <f>('2a) logm_x(t)'!FP31-'2a) logm_x(t)'!FO31-'2a)answer'!$I31)/$CP$121</f>
        <v>1.5510410406009616</v>
      </c>
      <c r="CB260" s="32">
        <f>('2a) logm_x(t)'!FQ31-'2a) logm_x(t)'!FP31-'2a)answer'!$I31)/$CP$121</f>
        <v>-0.50777601065536726</v>
      </c>
      <c r="CC260" s="32">
        <f>('2a) logm_x(t)'!FR31-'2a) logm_x(t)'!FQ31-'2a)answer'!$I31)/$CP$121</f>
        <v>1.048149470729508</v>
      </c>
      <c r="CD260" s="32">
        <f>('2a) logm_x(t)'!FS31-'2a) logm_x(t)'!FR31-'2a)answer'!$I31)/$CP$121</f>
        <v>-1.995936079881</v>
      </c>
      <c r="CE260" s="32">
        <f>('2a) logm_x(t)'!FT31-'2a) logm_x(t)'!FS31-'2a)answer'!$I31)/$CP$121</f>
        <v>1.2383849849876989</v>
      </c>
      <c r="CF260" s="32">
        <f>('2a) logm_x(t)'!FU31-'2a) logm_x(t)'!FT31-'2a)answer'!$I31)/$CP$121</f>
        <v>-0.46666051830537703</v>
      </c>
      <c r="CG260" s="32">
        <f>('2a) logm_x(t)'!FV31-'2a) logm_x(t)'!FU31-'2a)answer'!$I31)/$CP$121</f>
        <v>-0.95419852339793787</v>
      </c>
      <c r="CH260" s="32">
        <f>('2a) logm_x(t)'!FW31-'2a) logm_x(t)'!FV31-'2a)answer'!$I31)/$CP$121</f>
        <v>1.3597661248340935</v>
      </c>
      <c r="CI260" s="32">
        <f>('2a) logm_x(t)'!FX31-'2a) logm_x(t)'!FW31-'2a)answer'!$I31)/$CP$121</f>
        <v>-0.74621122857888444</v>
      </c>
      <c r="CJ260" s="32">
        <f>('2a) logm_x(t)'!FY31-'2a) logm_x(t)'!FX31-'2a)answer'!$I31)/$CP$121</f>
        <v>1.3239975271424258</v>
      </c>
      <c r="CK260" s="32">
        <f>('2a) logm_x(t)'!FZ31-'2a) logm_x(t)'!FY31-'2a)answer'!$I31)/$CP$121</f>
        <v>-2.2884607924566267</v>
      </c>
      <c r="CL260" s="32">
        <f>('2a) logm_x(t)'!GA31-'2a) logm_x(t)'!FZ31-'2a)answer'!$I31)/$CP$121</f>
        <v>-5.4955447608184271E-2</v>
      </c>
      <c r="CM260" s="32">
        <f>('2a) logm_x(t)'!GB31-'2a) logm_x(t)'!GA31-'2a)answer'!$I31)/$CP$121</f>
        <v>2.4133070069929712</v>
      </c>
      <c r="CN260" s="32">
        <f>('2a) logm_x(t)'!GC31-'2a) logm_x(t)'!GB31-'2a)answer'!$I31)/$CP$121</f>
        <v>-2.8546502489000574</v>
      </c>
    </row>
    <row r="261" spans="1:92" x14ac:dyDescent="0.25">
      <c r="A261" s="31">
        <f t="shared" si="13"/>
        <v>29</v>
      </c>
      <c r="C261" s="32">
        <f>('2a) logm_x(t)'!CR32-'2a) logm_x(t)'!CQ32-'2a)answer'!$I32)/$CP$121</f>
        <v>-0.44332164912790339</v>
      </c>
      <c r="D261" s="32">
        <f>('2a) logm_x(t)'!CS32-'2a) logm_x(t)'!CR32-'2a)answer'!$I32)/$CP$121</f>
        <v>-1.0103089459037607E-2</v>
      </c>
      <c r="E261" s="32">
        <f>('2a) logm_x(t)'!CT32-'2a) logm_x(t)'!CS32-'2a)answer'!$I32)/$CP$121</f>
        <v>-7.9343542418158733E-2</v>
      </c>
      <c r="F261" s="32">
        <f>('2a) logm_x(t)'!CU32-'2a) logm_x(t)'!CT32-'2a)answer'!$I32)/$CP$121</f>
        <v>8.9388172086009479E-2</v>
      </c>
      <c r="G261" s="32">
        <f>('2a) logm_x(t)'!CV32-'2a) logm_x(t)'!CU32-'2a)answer'!$I32)/$CP$121</f>
        <v>0.76895920208017043</v>
      </c>
      <c r="H261" s="32">
        <f>('2a) logm_x(t)'!CW32-'2a) logm_x(t)'!CV32-'2a)answer'!$I32)/$CP$121</f>
        <v>-1.885259397809476</v>
      </c>
      <c r="I261" s="32">
        <f>('2a) logm_x(t)'!CX32-'2a) logm_x(t)'!CW32-'2a)answer'!$I32)/$CP$121</f>
        <v>1.3344233427852719</v>
      </c>
      <c r="J261" s="32">
        <f>('2a) logm_x(t)'!CY32-'2a) logm_x(t)'!CX32-'2a)answer'!$I32)/$CP$121</f>
        <v>0.83343446151982403</v>
      </c>
      <c r="K261" s="32">
        <f>('2a) logm_x(t)'!CZ32-'2a) logm_x(t)'!CY32-'2a)answer'!$I32)/$CP$121</f>
        <v>-0.74634418869398755</v>
      </c>
      <c r="L261" s="32">
        <f>('2a) logm_x(t)'!DA32-'2a) logm_x(t)'!CZ32-'2a)answer'!$I32)/$CP$121</f>
        <v>-8.7147984432081799E-2</v>
      </c>
      <c r="M261" s="32">
        <f>('2a) logm_x(t)'!DB32-'2a) logm_x(t)'!DA32-'2a)answer'!$I32)/$CP$121</f>
        <v>-1.8278780012363893</v>
      </c>
      <c r="N261" s="32">
        <f>('2a) logm_x(t)'!DC32-'2a) logm_x(t)'!DB32-'2a)answer'!$I32)/$CP$121</f>
        <v>1.900075394989104</v>
      </c>
      <c r="O261" s="32">
        <f>('2a) logm_x(t)'!DD32-'2a) logm_x(t)'!DC32-'2a)answer'!$I32)/$CP$121</f>
        <v>0.38503955838380338</v>
      </c>
      <c r="P261" s="32">
        <f>('2a) logm_x(t)'!DE32-'2a) logm_x(t)'!DD32-'2a)answer'!$I32)/$CP$121</f>
        <v>-0.90995306150947763</v>
      </c>
      <c r="Q261" s="32">
        <f>('2a) logm_x(t)'!DF32-'2a) logm_x(t)'!DE32-'2a)answer'!$I32)/$CP$121</f>
        <v>1.4650106826817164</v>
      </c>
      <c r="R261" s="32">
        <f>('2a) logm_x(t)'!DG32-'2a) logm_x(t)'!DF32-'2a)answer'!$I32)/$CP$121</f>
        <v>-0.67472338397666798</v>
      </c>
      <c r="S261" s="32">
        <f>('2a) logm_x(t)'!DH32-'2a) logm_x(t)'!DG32-'2a)answer'!$I32)/$CP$121</f>
        <v>6.0516726741708972E-2</v>
      </c>
      <c r="T261" s="32">
        <f>('2a) logm_x(t)'!DI32-'2a) logm_x(t)'!DH32-'2a)answer'!$I32)/$CP$121</f>
        <v>-0.16559865791106107</v>
      </c>
      <c r="U261" s="32">
        <f>('2a) logm_x(t)'!DJ32-'2a) logm_x(t)'!DI32-'2a)answer'!$I32)/$CP$121</f>
        <v>-0.68777168665795885</v>
      </c>
      <c r="V261" s="32">
        <f>('2a) logm_x(t)'!DK32-'2a) logm_x(t)'!DJ32-'2a)answer'!$I32)/$CP$121</f>
        <v>5.3991713016811174E-2</v>
      </c>
      <c r="W261" s="32">
        <f>('2a) logm_x(t)'!DL32-'2a) logm_x(t)'!DK32-'2a)answer'!$I32)/$CP$121</f>
        <v>0.84510489172461467</v>
      </c>
      <c r="X261" s="32">
        <f>('2a) logm_x(t)'!DM32-'2a) logm_x(t)'!DL32-'2a)answer'!$I32)/$CP$121</f>
        <v>-0.76936639184058808</v>
      </c>
      <c r="Y261" s="32">
        <f>('2a) logm_x(t)'!DN32-'2a) logm_x(t)'!DM32-'2a)answer'!$I32)/$CP$121</f>
        <v>0.38269037093251262</v>
      </c>
      <c r="Z261" s="32">
        <f>('2a) logm_x(t)'!DO32-'2a) logm_x(t)'!DN32-'2a)answer'!$I32)/$CP$121</f>
        <v>-0.74699966338507018</v>
      </c>
      <c r="AA261" s="32">
        <f>('2a) logm_x(t)'!DP32-'2a) logm_x(t)'!DO32-'2a)answer'!$I32)/$CP$121</f>
        <v>2.9444066207511974E-2</v>
      </c>
      <c r="AB261" s="32">
        <f>('2a) logm_x(t)'!DQ32-'2a) logm_x(t)'!DP32-'2a)answer'!$I32)/$CP$121</f>
        <v>-0.41072899892352632</v>
      </c>
      <c r="AC261" s="32">
        <f>('2a) logm_x(t)'!DR32-'2a) logm_x(t)'!DQ32-'2a)answer'!$I32)/$CP$121</f>
        <v>-2.325968414908805E-2</v>
      </c>
      <c r="AD261" s="32">
        <f>('2a) logm_x(t)'!DS32-'2a) logm_x(t)'!DR32-'2a)answer'!$I32)/$CP$121</f>
        <v>-1.7275480409646962</v>
      </c>
      <c r="AE261" s="32">
        <f>('2a) logm_x(t)'!DT32-'2a) logm_x(t)'!DS32-'2a)answer'!$I32)/$CP$121</f>
        <v>0.91759915586156604</v>
      </c>
      <c r="AF261" s="32">
        <f>('2a) logm_x(t)'!DU32-'2a) logm_x(t)'!DT32-'2a)answer'!$I32)/$CP$121</f>
        <v>-1.0917114325564659</v>
      </c>
      <c r="AG261" s="32">
        <f>('2a) logm_x(t)'!DV32-'2a) logm_x(t)'!DU32-'2a)answer'!$I32)/$CP$121</f>
        <v>0.8442999023848029</v>
      </c>
      <c r="AH261" s="32">
        <f>('2a) logm_x(t)'!DW32-'2a) logm_x(t)'!DV32-'2a)answer'!$I32)/$CP$121</f>
        <v>-1.6588034640707008</v>
      </c>
      <c r="AI261" s="32">
        <f>('2a) logm_x(t)'!DX32-'2a) logm_x(t)'!DW32-'2a)answer'!$I32)/$CP$121</f>
        <v>1.284830453416179</v>
      </c>
      <c r="AJ261" s="32">
        <f>('2a) logm_x(t)'!DY32-'2a) logm_x(t)'!DX32-'2a)answer'!$I32)/$CP$121</f>
        <v>-3.2218498945191398</v>
      </c>
      <c r="AK261" s="32">
        <f>('2a) logm_x(t)'!DZ32-'2a) logm_x(t)'!DY32-'2a)answer'!$I32)/$CP$121</f>
        <v>1.7353871993587167</v>
      </c>
      <c r="AL261" s="32">
        <f>('2a) logm_x(t)'!EA32-'2a) logm_x(t)'!DZ32-'2a)answer'!$I32)/$CP$121</f>
        <v>-0.60869587238970091</v>
      </c>
      <c r="AM261" s="32">
        <f>('2a) logm_x(t)'!EB32-'2a) logm_x(t)'!EA32-'2a)answer'!$I32)/$CP$121</f>
        <v>0.68331849655848531</v>
      </c>
      <c r="AN261" s="32">
        <f>('2a) logm_x(t)'!EC32-'2a) logm_x(t)'!EB32-'2a)answer'!$I32)/$CP$121</f>
        <v>0.26050419592653024</v>
      </c>
      <c r="AO261" s="32">
        <f>('2a) logm_x(t)'!ED32-'2a) logm_x(t)'!EC32-'2a)answer'!$I32)/$CP$121</f>
        <v>0.16893600405208167</v>
      </c>
      <c r="AP261" s="32">
        <f>('2a) logm_x(t)'!EE32-'2a) logm_x(t)'!ED32-'2a)answer'!$I32)/$CP$121</f>
        <v>0.57093222975407631</v>
      </c>
      <c r="AQ261" s="32">
        <f>('2a) logm_x(t)'!EF32-'2a) logm_x(t)'!EE32-'2a)answer'!$I32)/$CP$121</f>
        <v>-1.4245110440510877</v>
      </c>
      <c r="AR261" s="32">
        <f>('2a) logm_x(t)'!EG32-'2a) logm_x(t)'!EF32-'2a)answer'!$I32)/$CP$121</f>
        <v>1.7667941186956984</v>
      </c>
      <c r="AS261" s="32">
        <f>('2a) logm_x(t)'!EH32-'2a) logm_x(t)'!EG32-'2a)answer'!$I32)/$CP$121</f>
        <v>0.25187749170326756</v>
      </c>
      <c r="AT261" s="32">
        <f>('2a) logm_x(t)'!EI32-'2a) logm_x(t)'!EH32-'2a)answer'!$I32)/$CP$121</f>
        <v>0.24424116267852716</v>
      </c>
      <c r="AU261" s="32">
        <f>('2a) logm_x(t)'!EJ32-'2a) logm_x(t)'!EI32-'2a)answer'!$I32)/$CP$121</f>
        <v>1.2870549223172412</v>
      </c>
      <c r="AV261" s="32">
        <f>('2a) logm_x(t)'!EK32-'2a) logm_x(t)'!EJ32-'2a)answer'!$I32)/$CP$121</f>
        <v>-1.9439667372790246</v>
      </c>
      <c r="AW261" s="32">
        <f>('2a) logm_x(t)'!EL32-'2a) logm_x(t)'!EK32-'2a)answer'!$I32)/$CP$121</f>
        <v>0.26781539238297736</v>
      </c>
      <c r="AX261" s="32">
        <f>('2a) logm_x(t)'!EM32-'2a) logm_x(t)'!EL32-'2a)answer'!$I32)/$CP$121</f>
        <v>0.84026996099873097</v>
      </c>
      <c r="AY261" s="32">
        <f>('2a) logm_x(t)'!EN32-'2a) logm_x(t)'!EM32-'2a)answer'!$I32)/$CP$121</f>
        <v>-0.40715106582530791</v>
      </c>
      <c r="AZ261" s="32">
        <f>('2a) logm_x(t)'!EO32-'2a) logm_x(t)'!EN32-'2a)answer'!$I32)/$CP$121</f>
        <v>-0.37179339219350854</v>
      </c>
      <c r="BA261" s="32">
        <f>('2a) logm_x(t)'!EP32-'2a) logm_x(t)'!EO32-'2a)answer'!$I32)/$CP$121</f>
        <v>1.5155533623725792</v>
      </c>
      <c r="BB261" s="32">
        <f>('2a) logm_x(t)'!EQ32-'2a) logm_x(t)'!EP32-'2a)answer'!$I32)/$CP$121</f>
        <v>-1.3889654012419919</v>
      </c>
      <c r="BC261" s="32">
        <f>('2a) logm_x(t)'!ER32-'2a) logm_x(t)'!EQ32-'2a)answer'!$I32)/$CP$121</f>
        <v>-0.33828260585564129</v>
      </c>
      <c r="BD261" s="32">
        <f>('2a) logm_x(t)'!ES32-'2a) logm_x(t)'!ER32-'2a)answer'!$I32)/$CP$121</f>
        <v>-0.1639330350117221</v>
      </c>
      <c r="BE261" s="32">
        <f>('2a) logm_x(t)'!ET32-'2a) logm_x(t)'!ES32-'2a)answer'!$I32)/$CP$121</f>
        <v>-5.7568148437164159E-2</v>
      </c>
      <c r="BF261" s="32">
        <f>('2a) logm_x(t)'!EU32-'2a) logm_x(t)'!ET32-'2a)answer'!$I32)/$CP$121</f>
        <v>0.92596543244228879</v>
      </c>
      <c r="BG261" s="32">
        <f>('2a) logm_x(t)'!EV32-'2a) logm_x(t)'!EU32-'2a)answer'!$I32)/$CP$121</f>
        <v>-2.452831980502284</v>
      </c>
      <c r="BH261" s="32">
        <f>('2a) logm_x(t)'!EW32-'2a) logm_x(t)'!EV32-'2a)answer'!$I32)/$CP$121</f>
        <v>1.4224709208559101</v>
      </c>
      <c r="BI261" s="32">
        <f>('2a) logm_x(t)'!EX32-'2a) logm_x(t)'!EW32-'2a)answer'!$I32)/$CP$121</f>
        <v>-0.36500902680165154</v>
      </c>
      <c r="BJ261" s="32">
        <f>('2a) logm_x(t)'!EY32-'2a) logm_x(t)'!EX32-'2a)answer'!$I32)/$CP$121</f>
        <v>1.5328365520975689</v>
      </c>
      <c r="BK261" s="32">
        <f>('2a) logm_x(t)'!EZ32-'2a) logm_x(t)'!EY32-'2a)answer'!$I32)/$CP$121</f>
        <v>-0.53513602731203636</v>
      </c>
      <c r="BL261" s="32">
        <f>('2a) logm_x(t)'!FA32-'2a) logm_x(t)'!EZ32-'2a)answer'!$I32)/$CP$121</f>
        <v>-0.21657565181336111</v>
      </c>
      <c r="BM261" s="32">
        <f>('2a) logm_x(t)'!FB32-'2a) logm_x(t)'!FA32-'2a)answer'!$I32)/$CP$121</f>
        <v>0.67991429358739952</v>
      </c>
      <c r="BN261" s="32">
        <f>('2a) logm_x(t)'!FC32-'2a) logm_x(t)'!FB32-'2a)answer'!$I32)/$CP$121</f>
        <v>0.9803005860191516</v>
      </c>
      <c r="BO261" s="32">
        <f>('2a) logm_x(t)'!FD32-'2a) logm_x(t)'!FC32-'2a)answer'!$I32)/$CP$121</f>
        <v>-1.1488760964470366</v>
      </c>
      <c r="BP261" s="32">
        <f>('2a) logm_x(t)'!FE32-'2a) logm_x(t)'!FD32-'2a)answer'!$I32)/$CP$121</f>
        <v>1.1517203268683267</v>
      </c>
      <c r="BQ261" s="32">
        <f>('2a) logm_x(t)'!FF32-'2a) logm_x(t)'!FE32-'2a)answer'!$I32)/$CP$121</f>
        <v>-1.508744906140957</v>
      </c>
      <c r="BR261" s="32">
        <f>('2a) logm_x(t)'!FG32-'2a) logm_x(t)'!FF32-'2a)answer'!$I32)/$CP$121</f>
        <v>0.73807542508694446</v>
      </c>
      <c r="BS261" s="32">
        <f>('2a) logm_x(t)'!FH32-'2a) logm_x(t)'!FG32-'2a)answer'!$I32)/$CP$121</f>
        <v>-0.39683032856363826</v>
      </c>
      <c r="BT261" s="32">
        <f>('2a) logm_x(t)'!FI32-'2a) logm_x(t)'!FH32-'2a)answer'!$I32)/$CP$121</f>
        <v>1.8416678529655868</v>
      </c>
      <c r="BU261" s="32">
        <f>('2a) logm_x(t)'!FJ32-'2a) logm_x(t)'!FI32-'2a)answer'!$I32)/$CP$121</f>
        <v>-1.2177332698220358</v>
      </c>
      <c r="BV261" s="32">
        <f>('2a) logm_x(t)'!FK32-'2a) logm_x(t)'!FJ32-'2a)answer'!$I32)/$CP$121</f>
        <v>-0.58297755466384127</v>
      </c>
      <c r="BW261" s="32">
        <f>('2a) logm_x(t)'!FL32-'2a) logm_x(t)'!FK32-'2a)answer'!$I32)/$CP$121</f>
        <v>0.17307534781089456</v>
      </c>
      <c r="BX261" s="32">
        <f>('2a) logm_x(t)'!FM32-'2a) logm_x(t)'!FL32-'2a)answer'!$I32)/$CP$121</f>
        <v>0.63387958990180016</v>
      </c>
      <c r="BY261" s="32">
        <f>('2a) logm_x(t)'!FN32-'2a) logm_x(t)'!FM32-'2a)answer'!$I32)/$CP$121</f>
        <v>0.86716034954285492</v>
      </c>
      <c r="BZ261" s="32">
        <f>('2a) logm_x(t)'!FO32-'2a) logm_x(t)'!FN32-'2a)answer'!$I32)/$CP$121</f>
        <v>-0.23432401996115071</v>
      </c>
      <c r="CA261" s="32">
        <f>('2a) logm_x(t)'!FP32-'2a) logm_x(t)'!FO32-'2a)answer'!$I32)/$CP$121</f>
        <v>-0.90353050558586467</v>
      </c>
      <c r="CB261" s="32">
        <f>('2a) logm_x(t)'!FQ32-'2a) logm_x(t)'!FP32-'2a)answer'!$I32)/$CP$121</f>
        <v>1.2488447235777984</v>
      </c>
      <c r="CC261" s="32">
        <f>('2a) logm_x(t)'!FR32-'2a) logm_x(t)'!FQ32-'2a)answer'!$I32)/$CP$121</f>
        <v>0.1691516884741498</v>
      </c>
      <c r="CD261" s="32">
        <f>('2a) logm_x(t)'!FS32-'2a) logm_x(t)'!FR32-'2a)answer'!$I32)/$CP$121</f>
        <v>-1.8078070034685365</v>
      </c>
      <c r="CE261" s="32">
        <f>('2a) logm_x(t)'!FT32-'2a) logm_x(t)'!FS32-'2a)answer'!$I32)/$CP$121</f>
        <v>1.856409038860076</v>
      </c>
      <c r="CF261" s="32">
        <f>('2a) logm_x(t)'!FU32-'2a) logm_x(t)'!FT32-'2a)answer'!$I32)/$CP$121</f>
        <v>-1.1364362908195598</v>
      </c>
      <c r="CG261" s="32">
        <f>('2a) logm_x(t)'!FV32-'2a) logm_x(t)'!FU32-'2a)answer'!$I32)/$CP$121</f>
        <v>1.1769440034864147</v>
      </c>
      <c r="CH261" s="32">
        <f>('2a) logm_x(t)'!FW32-'2a) logm_x(t)'!FV32-'2a)answer'!$I32)/$CP$121</f>
        <v>-0.6550249276740191</v>
      </c>
      <c r="CI261" s="32">
        <f>('2a) logm_x(t)'!FX32-'2a) logm_x(t)'!FW32-'2a)answer'!$I32)/$CP$121</f>
        <v>0.84101089247689798</v>
      </c>
      <c r="CJ261" s="32">
        <f>('2a) logm_x(t)'!FY32-'2a) logm_x(t)'!FX32-'2a)answer'!$I32)/$CP$121</f>
        <v>1.8357854574350254</v>
      </c>
      <c r="CK261" s="32">
        <f>('2a) logm_x(t)'!FZ32-'2a) logm_x(t)'!FY32-'2a)answer'!$I32)/$CP$121</f>
        <v>-2.9142643752822415</v>
      </c>
      <c r="CL261" s="32">
        <f>('2a) logm_x(t)'!GA32-'2a) logm_x(t)'!FZ32-'2a)answer'!$I32)/$CP$121</f>
        <v>2.3382060515131977</v>
      </c>
      <c r="CM261" s="32">
        <f>('2a) logm_x(t)'!GB32-'2a) logm_x(t)'!GA32-'2a)answer'!$I32)/$CP$121</f>
        <v>-1.425496629287839</v>
      </c>
      <c r="CN261" s="32">
        <f>('2a) logm_x(t)'!GC32-'2a) logm_x(t)'!GB32-'2a)answer'!$I32)/$CP$121</f>
        <v>0.17326694545985574</v>
      </c>
    </row>
    <row r="262" spans="1:92" x14ac:dyDescent="0.25">
      <c r="A262" s="31">
        <f t="shared" si="13"/>
        <v>30</v>
      </c>
      <c r="C262" s="32">
        <f>('2a) logm_x(t)'!CR33-'2a) logm_x(t)'!CQ33-'2a)answer'!$I33)/$CP$121</f>
        <v>4.3731149491384409E-2</v>
      </c>
      <c r="D262" s="32">
        <f>('2a) logm_x(t)'!CS33-'2a) logm_x(t)'!CR33-'2a)answer'!$I33)/$CP$121</f>
        <v>7.2802576115475037E-3</v>
      </c>
      <c r="E262" s="32">
        <f>('2a) logm_x(t)'!CT33-'2a) logm_x(t)'!CS33-'2a)answer'!$I33)/$CP$121</f>
        <v>-0.2868899906695262</v>
      </c>
      <c r="F262" s="32">
        <f>('2a) logm_x(t)'!CU33-'2a) logm_x(t)'!CT33-'2a)answer'!$I33)/$CP$121</f>
        <v>1.075174479947743</v>
      </c>
      <c r="G262" s="32">
        <f>('2a) logm_x(t)'!CV33-'2a) logm_x(t)'!CU33-'2a)answer'!$I33)/$CP$121</f>
        <v>-0.25702257416108998</v>
      </c>
      <c r="H262" s="32">
        <f>('2a) logm_x(t)'!CW33-'2a) logm_x(t)'!CV33-'2a)answer'!$I33)/$CP$121</f>
        <v>4.9406787534250506E-2</v>
      </c>
      <c r="I262" s="32">
        <f>('2a) logm_x(t)'!CX33-'2a) logm_x(t)'!CW33-'2a)answer'!$I33)/$CP$121</f>
        <v>1.7433187168743928E-2</v>
      </c>
      <c r="J262" s="32">
        <f>('2a) logm_x(t)'!CY33-'2a) logm_x(t)'!CX33-'2a)answer'!$I33)/$CP$121</f>
        <v>0.25817838065304738</v>
      </c>
      <c r="K262" s="32">
        <f>('2a) logm_x(t)'!CZ33-'2a) logm_x(t)'!CY33-'2a)answer'!$I33)/$CP$121</f>
        <v>-0.78932652231898792</v>
      </c>
      <c r="L262" s="32">
        <f>('2a) logm_x(t)'!DA33-'2a) logm_x(t)'!CZ33-'2a)answer'!$I33)/$CP$121</f>
        <v>0.66747187310054512</v>
      </c>
      <c r="M262" s="32">
        <f>('2a) logm_x(t)'!DB33-'2a) logm_x(t)'!DA33-'2a)answer'!$I33)/$CP$121</f>
        <v>-2.0171813458830341</v>
      </c>
      <c r="N262" s="32">
        <f>('2a) logm_x(t)'!DC33-'2a) logm_x(t)'!DB33-'2a)answer'!$I33)/$CP$121</f>
        <v>1.5687534306927788</v>
      </c>
      <c r="O262" s="32">
        <f>('2a) logm_x(t)'!DD33-'2a) logm_x(t)'!DC33-'2a)answer'!$I33)/$CP$121</f>
        <v>-0.18599281306187862</v>
      </c>
      <c r="P262" s="32">
        <f>('2a) logm_x(t)'!DE33-'2a) logm_x(t)'!DD33-'2a)answer'!$I33)/$CP$121</f>
        <v>-1.4175071167587212E-2</v>
      </c>
      <c r="Q262" s="32">
        <f>('2a) logm_x(t)'!DF33-'2a) logm_x(t)'!DE33-'2a)answer'!$I33)/$CP$121</f>
        <v>1.2020682579503468</v>
      </c>
      <c r="R262" s="32">
        <f>('2a) logm_x(t)'!DG33-'2a) logm_x(t)'!DF33-'2a)answer'!$I33)/$CP$121</f>
        <v>-0.69539857521486059</v>
      </c>
      <c r="S262" s="32">
        <f>('2a) logm_x(t)'!DH33-'2a) logm_x(t)'!DG33-'2a)answer'!$I33)/$CP$121</f>
        <v>0.36909969496010131</v>
      </c>
      <c r="T262" s="32">
        <f>('2a) logm_x(t)'!DI33-'2a) logm_x(t)'!DH33-'2a)answer'!$I33)/$CP$121</f>
        <v>-0.8622983663271524</v>
      </c>
      <c r="U262" s="32">
        <f>('2a) logm_x(t)'!DJ33-'2a) logm_x(t)'!DI33-'2a)answer'!$I33)/$CP$121</f>
        <v>-0.55645284723369115</v>
      </c>
      <c r="V262" s="32">
        <f>('2a) logm_x(t)'!DK33-'2a) logm_x(t)'!DJ33-'2a)answer'!$I33)/$CP$121</f>
        <v>0.68015360035675454</v>
      </c>
      <c r="W262" s="32">
        <f>('2a) logm_x(t)'!DL33-'2a) logm_x(t)'!DK33-'2a)answer'!$I33)/$CP$121</f>
        <v>0.36333364953965347</v>
      </c>
      <c r="X262" s="32">
        <f>('2a) logm_x(t)'!DM33-'2a) logm_x(t)'!DL33-'2a)answer'!$I33)/$CP$121</f>
        <v>-0.66409654284191955</v>
      </c>
      <c r="Y262" s="32">
        <f>('2a) logm_x(t)'!DN33-'2a) logm_x(t)'!DM33-'2a)answer'!$I33)/$CP$121</f>
        <v>-0.30709896655998487</v>
      </c>
      <c r="Z262" s="32">
        <f>('2a) logm_x(t)'!DO33-'2a) logm_x(t)'!DN33-'2a)answer'!$I33)/$CP$121</f>
        <v>0.31691700098728531</v>
      </c>
      <c r="AA262" s="32">
        <f>('2a) logm_x(t)'!DP33-'2a) logm_x(t)'!DO33-'2a)answer'!$I33)/$CP$121</f>
        <v>-0.42048040907264544</v>
      </c>
      <c r="AB262" s="32">
        <f>('2a) logm_x(t)'!DQ33-'2a) logm_x(t)'!DP33-'2a)answer'!$I33)/$CP$121</f>
        <v>-0.61045289175223694</v>
      </c>
      <c r="AC262" s="32">
        <f>('2a) logm_x(t)'!DR33-'2a) logm_x(t)'!DQ33-'2a)answer'!$I33)/$CP$121</f>
        <v>0.31595649880526744</v>
      </c>
      <c r="AD262" s="32">
        <f>('2a) logm_x(t)'!DS33-'2a) logm_x(t)'!DR33-'2a)answer'!$I33)/$CP$121</f>
        <v>-0.95559176271271529</v>
      </c>
      <c r="AE262" s="32">
        <f>('2a) logm_x(t)'!DT33-'2a) logm_x(t)'!DS33-'2a)answer'!$I33)/$CP$121</f>
        <v>-0.16698565500004522</v>
      </c>
      <c r="AF262" s="32">
        <f>('2a) logm_x(t)'!DU33-'2a) logm_x(t)'!DT33-'2a)answer'!$I33)/$CP$121</f>
        <v>-0.52522410492886085</v>
      </c>
      <c r="AG262" s="32">
        <f>('2a) logm_x(t)'!DV33-'2a) logm_x(t)'!DU33-'2a)answer'!$I33)/$CP$121</f>
        <v>-1.1153213277872072</v>
      </c>
      <c r="AH262" s="32">
        <f>('2a) logm_x(t)'!DW33-'2a) logm_x(t)'!DV33-'2a)answer'!$I33)/$CP$121</f>
        <v>3.251613747189832E-2</v>
      </c>
      <c r="AI262" s="32">
        <f>('2a) logm_x(t)'!DX33-'2a) logm_x(t)'!DW33-'2a)answer'!$I33)/$CP$121</f>
        <v>0.97245763174111</v>
      </c>
      <c r="AJ262" s="32">
        <f>('2a) logm_x(t)'!DY33-'2a) logm_x(t)'!DX33-'2a)answer'!$I33)/$CP$121</f>
        <v>-1.6547729737485579</v>
      </c>
      <c r="AK262" s="32">
        <f>('2a) logm_x(t)'!DZ33-'2a) logm_x(t)'!DY33-'2a)answer'!$I33)/$CP$121</f>
        <v>1.6177053925362517</v>
      </c>
      <c r="AL262" s="32">
        <f>('2a) logm_x(t)'!EA33-'2a) logm_x(t)'!DZ33-'2a)answer'!$I33)/$CP$121</f>
        <v>0.17782054497555486</v>
      </c>
      <c r="AM262" s="32">
        <f>('2a) logm_x(t)'!EB33-'2a) logm_x(t)'!EA33-'2a)answer'!$I33)/$CP$121</f>
        <v>-0.18489615689374014</v>
      </c>
      <c r="AN262" s="32">
        <f>('2a) logm_x(t)'!EC33-'2a) logm_x(t)'!EB33-'2a)answer'!$I33)/$CP$121</f>
        <v>4.0353104541140182E-2</v>
      </c>
      <c r="AO262" s="32">
        <f>('2a) logm_x(t)'!ED33-'2a) logm_x(t)'!EC33-'2a)answer'!$I33)/$CP$121</f>
        <v>-0.27671441612877912</v>
      </c>
      <c r="AP262" s="32">
        <f>('2a) logm_x(t)'!EE33-'2a) logm_x(t)'!ED33-'2a)answer'!$I33)/$CP$121</f>
        <v>-0.48577550983163376</v>
      </c>
      <c r="AQ262" s="32">
        <f>('2a) logm_x(t)'!EF33-'2a) logm_x(t)'!EE33-'2a)answer'!$I33)/$CP$121</f>
        <v>1.2935568641857715</v>
      </c>
      <c r="AR262" s="32">
        <f>('2a) logm_x(t)'!EG33-'2a) logm_x(t)'!EF33-'2a)answer'!$I33)/$CP$121</f>
        <v>-0.67883143163351589</v>
      </c>
      <c r="AS262" s="32">
        <f>('2a) logm_x(t)'!EH33-'2a) logm_x(t)'!EG33-'2a)answer'!$I33)/$CP$121</f>
        <v>0.74200416673404834</v>
      </c>
      <c r="AT262" s="32">
        <f>('2a) logm_x(t)'!EI33-'2a) logm_x(t)'!EH33-'2a)answer'!$I33)/$CP$121</f>
        <v>-0.4682325741941607</v>
      </c>
      <c r="AU262" s="32">
        <f>('2a) logm_x(t)'!EJ33-'2a) logm_x(t)'!EI33-'2a)answer'!$I33)/$CP$121</f>
        <v>1.8757454228016994</v>
      </c>
      <c r="AV262" s="32">
        <f>('2a) logm_x(t)'!EK33-'2a) logm_x(t)'!EJ33-'2a)answer'!$I33)/$CP$121</f>
        <v>-2.2413451163237892</v>
      </c>
      <c r="AW262" s="32">
        <f>('2a) logm_x(t)'!EL33-'2a) logm_x(t)'!EK33-'2a)answer'!$I33)/$CP$121</f>
        <v>1.1529929713679627</v>
      </c>
      <c r="AX262" s="32">
        <f>('2a) logm_x(t)'!EM33-'2a) logm_x(t)'!EL33-'2a)answer'!$I33)/$CP$121</f>
        <v>-2.9040891820791379</v>
      </c>
      <c r="AY262" s="32">
        <f>('2a) logm_x(t)'!EN33-'2a) logm_x(t)'!EM33-'2a)answer'!$I33)/$CP$121</f>
        <v>2.5788614144163091</v>
      </c>
      <c r="AZ262" s="32">
        <f>('2a) logm_x(t)'!EO33-'2a) logm_x(t)'!EN33-'2a)answer'!$I33)/$CP$121</f>
        <v>-0.28981563649570719</v>
      </c>
      <c r="BA262" s="32">
        <f>('2a) logm_x(t)'!EP33-'2a) logm_x(t)'!EO33-'2a)answer'!$I33)/$CP$121</f>
        <v>1.7173947365213937</v>
      </c>
      <c r="BB262" s="32">
        <f>('2a) logm_x(t)'!EQ33-'2a) logm_x(t)'!EP33-'2a)answer'!$I33)/$CP$121</f>
        <v>-1.0025021678520054</v>
      </c>
      <c r="BC262" s="32">
        <f>('2a) logm_x(t)'!ER33-'2a) logm_x(t)'!EQ33-'2a)answer'!$I33)/$CP$121</f>
        <v>0.35962268154334137</v>
      </c>
      <c r="BD262" s="32">
        <f>('2a) logm_x(t)'!ES33-'2a) logm_x(t)'!ER33-'2a)answer'!$I33)/$CP$121</f>
        <v>-0.29388952151265602</v>
      </c>
      <c r="BE262" s="32">
        <f>('2a) logm_x(t)'!ET33-'2a) logm_x(t)'!ES33-'2a)answer'!$I33)/$CP$121</f>
        <v>-1.0971492751873826</v>
      </c>
      <c r="BF262" s="32">
        <f>('2a) logm_x(t)'!EU33-'2a) logm_x(t)'!ET33-'2a)answer'!$I33)/$CP$121</f>
        <v>0.51718948872617798</v>
      </c>
      <c r="BG262" s="32">
        <f>('2a) logm_x(t)'!EV33-'2a) logm_x(t)'!EU33-'2a)answer'!$I33)/$CP$121</f>
        <v>1.5759331063914368</v>
      </c>
      <c r="BH262" s="32">
        <f>('2a) logm_x(t)'!EW33-'2a) logm_x(t)'!EV33-'2a)answer'!$I33)/$CP$121</f>
        <v>-1.9306103235154781</v>
      </c>
      <c r="BI262" s="32">
        <f>('2a) logm_x(t)'!EX33-'2a) logm_x(t)'!EW33-'2a)answer'!$I33)/$CP$121</f>
        <v>0.87909018220031987</v>
      </c>
      <c r="BJ262" s="32">
        <f>('2a) logm_x(t)'!EY33-'2a) logm_x(t)'!EX33-'2a)answer'!$I33)/$CP$121</f>
        <v>-1.912650407886628</v>
      </c>
      <c r="BK262" s="32">
        <f>('2a) logm_x(t)'!EZ33-'2a) logm_x(t)'!EY33-'2a)answer'!$I33)/$CP$121</f>
        <v>-0.30335425790440224</v>
      </c>
      <c r="BL262" s="32">
        <f>('2a) logm_x(t)'!FA33-'2a) logm_x(t)'!EZ33-'2a)answer'!$I33)/$CP$121</f>
        <v>1.3900271289565911</v>
      </c>
      <c r="BM262" s="32">
        <f>('2a) logm_x(t)'!FB33-'2a) logm_x(t)'!FA33-'2a)answer'!$I33)/$CP$121</f>
        <v>0.95879187779023611</v>
      </c>
      <c r="BN262" s="32">
        <f>('2a) logm_x(t)'!FC33-'2a) logm_x(t)'!FB33-'2a)answer'!$I33)/$CP$121</f>
        <v>-0.59181800886912928</v>
      </c>
      <c r="BO262" s="32">
        <f>('2a) logm_x(t)'!FD33-'2a) logm_x(t)'!FC33-'2a)answer'!$I33)/$CP$121</f>
        <v>-0.11304823726083196</v>
      </c>
      <c r="BP262" s="32">
        <f>('2a) logm_x(t)'!FE33-'2a) logm_x(t)'!FD33-'2a)answer'!$I33)/$CP$121</f>
        <v>1.1191439494566473</v>
      </c>
      <c r="BQ262" s="32">
        <f>('2a) logm_x(t)'!FF33-'2a) logm_x(t)'!FE33-'2a)answer'!$I33)/$CP$121</f>
        <v>-0.2085863456704535</v>
      </c>
      <c r="BR262" s="32">
        <f>('2a) logm_x(t)'!FG33-'2a) logm_x(t)'!FF33-'2a)answer'!$I33)/$CP$121</f>
        <v>1.0463542215035795</v>
      </c>
      <c r="BS262" s="32">
        <f>('2a) logm_x(t)'!FH33-'2a) logm_x(t)'!FG33-'2a)answer'!$I33)/$CP$121</f>
        <v>-0.6884989758365383</v>
      </c>
      <c r="BT262" s="32">
        <f>('2a) logm_x(t)'!FI33-'2a) logm_x(t)'!FH33-'2a)answer'!$I33)/$CP$121</f>
        <v>-0.23685020724745284</v>
      </c>
      <c r="BU262" s="32">
        <f>('2a) logm_x(t)'!FJ33-'2a) logm_x(t)'!FI33-'2a)answer'!$I33)/$CP$121</f>
        <v>0.45505716802960022</v>
      </c>
      <c r="BV262" s="32">
        <f>('2a) logm_x(t)'!FK33-'2a) logm_x(t)'!FJ33-'2a)answer'!$I33)/$CP$121</f>
        <v>0.93616711653140827</v>
      </c>
      <c r="BW262" s="32">
        <f>('2a) logm_x(t)'!FL33-'2a) logm_x(t)'!FK33-'2a)answer'!$I33)/$CP$121</f>
        <v>-0.71830752414503052</v>
      </c>
      <c r="BX262" s="32">
        <f>('2a) logm_x(t)'!FM33-'2a) logm_x(t)'!FL33-'2a)answer'!$I33)/$CP$121</f>
        <v>1.6553543331978415</v>
      </c>
      <c r="BY262" s="32">
        <f>('2a) logm_x(t)'!FN33-'2a) logm_x(t)'!FM33-'2a)answer'!$I33)/$CP$121</f>
        <v>-2.1828303928154957</v>
      </c>
      <c r="BZ262" s="32">
        <f>('2a) logm_x(t)'!FO33-'2a) logm_x(t)'!FN33-'2a)answer'!$I33)/$CP$121</f>
        <v>1.6009551810862344</v>
      </c>
      <c r="CA262" s="32">
        <f>('2a) logm_x(t)'!FP33-'2a) logm_x(t)'!FO33-'2a)answer'!$I33)/$CP$121</f>
        <v>-0.4910240461029684</v>
      </c>
      <c r="CB262" s="32">
        <f>('2a) logm_x(t)'!FQ33-'2a) logm_x(t)'!FP33-'2a)answer'!$I33)/$CP$121</f>
        <v>1.5727669408172757</v>
      </c>
      <c r="CC262" s="32">
        <f>('2a) logm_x(t)'!FR33-'2a) logm_x(t)'!FQ33-'2a)answer'!$I33)/$CP$121</f>
        <v>-0.54236064339472201</v>
      </c>
      <c r="CD262" s="32">
        <f>('2a) logm_x(t)'!FS33-'2a) logm_x(t)'!FR33-'2a)answer'!$I33)/$CP$121</f>
        <v>-1.0908736357926736</v>
      </c>
      <c r="CE262" s="32">
        <f>('2a) logm_x(t)'!FT33-'2a) logm_x(t)'!FS33-'2a)answer'!$I33)/$CP$121</f>
        <v>0.48676811302680911</v>
      </c>
      <c r="CF262" s="32">
        <f>('2a) logm_x(t)'!FU33-'2a) logm_x(t)'!FT33-'2a)answer'!$I33)/$CP$121</f>
        <v>1.1366798176272968</v>
      </c>
      <c r="CG262" s="32">
        <f>('2a) logm_x(t)'!FV33-'2a) logm_x(t)'!FU33-'2a)answer'!$I33)/$CP$121</f>
        <v>-2.8553408531964206</v>
      </c>
      <c r="CH262" s="32">
        <f>('2a) logm_x(t)'!FW33-'2a) logm_x(t)'!FV33-'2a)answer'!$I33)/$CP$121</f>
        <v>1.3026230160199983</v>
      </c>
      <c r="CI262" s="32">
        <f>('2a) logm_x(t)'!FX33-'2a) logm_x(t)'!FW33-'2a)answer'!$I33)/$CP$121</f>
        <v>-0.54620191516716354</v>
      </c>
      <c r="CJ262" s="32">
        <f>('2a) logm_x(t)'!FY33-'2a) logm_x(t)'!FX33-'2a)answer'!$I33)/$CP$121</f>
        <v>1.7101325426926646</v>
      </c>
      <c r="CK262" s="32">
        <f>('2a) logm_x(t)'!FZ33-'2a) logm_x(t)'!FY33-'2a)answer'!$I33)/$CP$121</f>
        <v>0.61450758277189699</v>
      </c>
      <c r="CL262" s="32">
        <f>('2a) logm_x(t)'!GA33-'2a) logm_x(t)'!FZ33-'2a)answer'!$I33)/$CP$121</f>
        <v>-0.25610640575255034</v>
      </c>
      <c r="CM262" s="32">
        <f>('2a) logm_x(t)'!GB33-'2a) logm_x(t)'!GA33-'2a)answer'!$I33)/$CP$121</f>
        <v>-0.62671392361577427</v>
      </c>
      <c r="CN262" s="32">
        <f>('2a) logm_x(t)'!GC33-'2a) logm_x(t)'!GB33-'2a)answer'!$I33)/$CP$121</f>
        <v>-1.1503512517137888</v>
      </c>
    </row>
    <row r="263" spans="1:92" x14ac:dyDescent="0.25">
      <c r="A263" s="31">
        <f t="shared" si="13"/>
        <v>31</v>
      </c>
      <c r="C263" s="32">
        <f>('2a) logm_x(t)'!CR34-'2a) logm_x(t)'!CQ34-'2a)answer'!$I34)/$CP$121</f>
        <v>-0.1201231217338781</v>
      </c>
      <c r="D263" s="32">
        <f>('2a) logm_x(t)'!CS34-'2a) logm_x(t)'!CR34-'2a)answer'!$I34)/$CP$121</f>
        <v>0.43814147658057945</v>
      </c>
      <c r="E263" s="32">
        <f>('2a) logm_x(t)'!CT34-'2a) logm_x(t)'!CS34-'2a)answer'!$I34)/$CP$121</f>
        <v>0.13700801588754796</v>
      </c>
      <c r="F263" s="32">
        <f>('2a) logm_x(t)'!CU34-'2a) logm_x(t)'!CT34-'2a)answer'!$I34)/$CP$121</f>
        <v>-0.34794894710887947</v>
      </c>
      <c r="G263" s="32">
        <f>('2a) logm_x(t)'!CV34-'2a) logm_x(t)'!CU34-'2a)answer'!$I34)/$CP$121</f>
        <v>0.42489639007294511</v>
      </c>
      <c r="H263" s="32">
        <f>('2a) logm_x(t)'!CW34-'2a) logm_x(t)'!CV34-'2a)answer'!$I34)/$CP$121</f>
        <v>0.56262414663499105</v>
      </c>
      <c r="I263" s="32">
        <f>('2a) logm_x(t)'!CX34-'2a) logm_x(t)'!CW34-'2a)answer'!$I34)/$CP$121</f>
        <v>-3.4886239976875164E-2</v>
      </c>
      <c r="J263" s="32">
        <f>('2a) logm_x(t)'!CY34-'2a) logm_x(t)'!CX34-'2a)answer'!$I34)/$CP$121</f>
        <v>-0.65947389371866683</v>
      </c>
      <c r="K263" s="32">
        <f>('2a) logm_x(t)'!CZ34-'2a) logm_x(t)'!CY34-'2a)answer'!$I34)/$CP$121</f>
        <v>-0.35952260533603653</v>
      </c>
      <c r="L263" s="32">
        <f>('2a) logm_x(t)'!DA34-'2a) logm_x(t)'!CZ34-'2a)answer'!$I34)/$CP$121</f>
        <v>0.52875413485904266</v>
      </c>
      <c r="M263" s="32">
        <f>('2a) logm_x(t)'!DB34-'2a) logm_x(t)'!DA34-'2a)answer'!$I34)/$CP$121</f>
        <v>0.1266196375772099</v>
      </c>
      <c r="N263" s="32">
        <f>('2a) logm_x(t)'!DC34-'2a) logm_x(t)'!DB34-'2a)answer'!$I34)/$CP$121</f>
        <v>-0.72261356376344454</v>
      </c>
      <c r="O263" s="32">
        <f>('2a) logm_x(t)'!DD34-'2a) logm_x(t)'!DC34-'2a)answer'!$I34)/$CP$121</f>
        <v>1.5816457677554743</v>
      </c>
      <c r="P263" s="32">
        <f>('2a) logm_x(t)'!DE34-'2a) logm_x(t)'!DD34-'2a)answer'!$I34)/$CP$121</f>
        <v>-1.2038858711255227</v>
      </c>
      <c r="Q263" s="32">
        <f>('2a) logm_x(t)'!DF34-'2a) logm_x(t)'!DE34-'2a)answer'!$I34)/$CP$121</f>
        <v>0.7820823259407802</v>
      </c>
      <c r="R263" s="32">
        <f>('2a) logm_x(t)'!DG34-'2a) logm_x(t)'!DF34-'2a)answer'!$I34)/$CP$121</f>
        <v>-9.2328840203254284E-2</v>
      </c>
      <c r="S263" s="32">
        <f>('2a) logm_x(t)'!DH34-'2a) logm_x(t)'!DG34-'2a)answer'!$I34)/$CP$121</f>
        <v>-0.84736928560020297</v>
      </c>
      <c r="T263" s="32">
        <f>('2a) logm_x(t)'!DI34-'2a) logm_x(t)'!DH34-'2a)answer'!$I34)/$CP$121</f>
        <v>-0.54881857160141656</v>
      </c>
      <c r="U263" s="32">
        <f>('2a) logm_x(t)'!DJ34-'2a) logm_x(t)'!DI34-'2a)answer'!$I34)/$CP$121</f>
        <v>0.86398020599247871</v>
      </c>
      <c r="V263" s="32">
        <f>('2a) logm_x(t)'!DK34-'2a) logm_x(t)'!DJ34-'2a)answer'!$I34)/$CP$121</f>
        <v>3.2576053837960577E-2</v>
      </c>
      <c r="W263" s="32">
        <f>('2a) logm_x(t)'!DL34-'2a) logm_x(t)'!DK34-'2a)answer'!$I34)/$CP$121</f>
        <v>0.48251241935752309</v>
      </c>
      <c r="X263" s="32">
        <f>('2a) logm_x(t)'!DM34-'2a) logm_x(t)'!DL34-'2a)answer'!$I34)/$CP$121</f>
        <v>-0.84812440910101183</v>
      </c>
      <c r="Y263" s="32">
        <f>('2a) logm_x(t)'!DN34-'2a) logm_x(t)'!DM34-'2a)answer'!$I34)/$CP$121</f>
        <v>-0.73316650900263602</v>
      </c>
      <c r="Z263" s="32">
        <f>('2a) logm_x(t)'!DO34-'2a) logm_x(t)'!DN34-'2a)answer'!$I34)/$CP$121</f>
        <v>0.76758365358609215</v>
      </c>
      <c r="AA263" s="32">
        <f>('2a) logm_x(t)'!DP34-'2a) logm_x(t)'!DO34-'2a)answer'!$I34)/$CP$121</f>
        <v>-1.2868189112112187</v>
      </c>
      <c r="AB263" s="32">
        <f>('2a) logm_x(t)'!DQ34-'2a) logm_x(t)'!DP34-'2a)answer'!$I34)/$CP$121</f>
        <v>-1.5785423148003117</v>
      </c>
      <c r="AC263" s="32">
        <f>('2a) logm_x(t)'!DR34-'2a) logm_x(t)'!DQ34-'2a)answer'!$I34)/$CP$121</f>
        <v>2.341210108124582</v>
      </c>
      <c r="AD263" s="32">
        <f>('2a) logm_x(t)'!DS34-'2a) logm_x(t)'!DR34-'2a)answer'!$I34)/$CP$121</f>
        <v>-2.0451137147717784</v>
      </c>
      <c r="AE263" s="32">
        <f>('2a) logm_x(t)'!DT34-'2a) logm_x(t)'!DS34-'2a)answer'!$I34)/$CP$121</f>
        <v>-0.19781133721141336</v>
      </c>
      <c r="AF263" s="32">
        <f>('2a) logm_x(t)'!DU34-'2a) logm_x(t)'!DT34-'2a)answer'!$I34)/$CP$121</f>
        <v>1.2868405235551188</v>
      </c>
      <c r="AG263" s="32">
        <f>('2a) logm_x(t)'!DV34-'2a) logm_x(t)'!DU34-'2a)answer'!$I34)/$CP$121</f>
        <v>-0.2345468727839761</v>
      </c>
      <c r="AH263" s="32">
        <f>('2a) logm_x(t)'!DW34-'2a) logm_x(t)'!DV34-'2a)answer'!$I34)/$CP$121</f>
        <v>-1.2649021454907101</v>
      </c>
      <c r="AI263" s="32">
        <f>('2a) logm_x(t)'!DX34-'2a) logm_x(t)'!DW34-'2a)answer'!$I34)/$CP$121</f>
        <v>-6.6718821816534194E-3</v>
      </c>
      <c r="AJ263" s="32">
        <f>('2a) logm_x(t)'!DY34-'2a) logm_x(t)'!DX34-'2a)answer'!$I34)/$CP$121</f>
        <v>-0.64606160786307387</v>
      </c>
      <c r="AK263" s="32">
        <f>('2a) logm_x(t)'!DZ34-'2a) logm_x(t)'!DY34-'2a)answer'!$I34)/$CP$121</f>
        <v>0.79567537063452598</v>
      </c>
      <c r="AL263" s="32">
        <f>('2a) logm_x(t)'!EA34-'2a) logm_x(t)'!DZ34-'2a)answer'!$I34)/$CP$121</f>
        <v>-0.50420789190033943</v>
      </c>
      <c r="AM263" s="32">
        <f>('2a) logm_x(t)'!EB34-'2a) logm_x(t)'!EA34-'2a)answer'!$I34)/$CP$121</f>
        <v>0.1265759499777572</v>
      </c>
      <c r="AN263" s="32">
        <f>('2a) logm_x(t)'!EC34-'2a) logm_x(t)'!EB34-'2a)answer'!$I34)/$CP$121</f>
        <v>1.1284914600654004</v>
      </c>
      <c r="AO263" s="32">
        <f>('2a) logm_x(t)'!ED34-'2a) logm_x(t)'!EC34-'2a)answer'!$I34)/$CP$121</f>
        <v>-0.32938730542597222</v>
      </c>
      <c r="AP263" s="32">
        <f>('2a) logm_x(t)'!EE34-'2a) logm_x(t)'!ED34-'2a)answer'!$I34)/$CP$121</f>
        <v>-1.0895535986885387</v>
      </c>
      <c r="AQ263" s="32">
        <f>('2a) logm_x(t)'!EF34-'2a) logm_x(t)'!EE34-'2a)answer'!$I34)/$CP$121</f>
        <v>-0.11479567341681822</v>
      </c>
      <c r="AR263" s="32">
        <f>('2a) logm_x(t)'!EG34-'2a) logm_x(t)'!EF34-'2a)answer'!$I34)/$CP$121</f>
        <v>0.65218800410973321</v>
      </c>
      <c r="AS263" s="32">
        <f>('2a) logm_x(t)'!EH34-'2a) logm_x(t)'!EG34-'2a)answer'!$I34)/$CP$121</f>
        <v>0.30817551142239441</v>
      </c>
      <c r="AT263" s="32">
        <f>('2a) logm_x(t)'!EI34-'2a) logm_x(t)'!EH34-'2a)answer'!$I34)/$CP$121</f>
        <v>1.6830574567817529</v>
      </c>
      <c r="AU263" s="32">
        <f>('2a) logm_x(t)'!EJ34-'2a) logm_x(t)'!EI34-'2a)answer'!$I34)/$CP$121</f>
        <v>-1.3218719297886921</v>
      </c>
      <c r="AV263" s="32">
        <f>('2a) logm_x(t)'!EK34-'2a) logm_x(t)'!EJ34-'2a)answer'!$I34)/$CP$121</f>
        <v>-1.5611283369625759</v>
      </c>
      <c r="AW263" s="32">
        <f>('2a) logm_x(t)'!EL34-'2a) logm_x(t)'!EK34-'2a)answer'!$I34)/$CP$121</f>
        <v>2.3046463197426594</v>
      </c>
      <c r="AX263" s="32">
        <f>('2a) logm_x(t)'!EM34-'2a) logm_x(t)'!EL34-'2a)answer'!$I34)/$CP$121</f>
        <v>-1.2386820531373657</v>
      </c>
      <c r="AY263" s="32">
        <f>('2a) logm_x(t)'!EN34-'2a) logm_x(t)'!EM34-'2a)answer'!$I34)/$CP$121</f>
        <v>1.0755418910284784</v>
      </c>
      <c r="AZ263" s="32">
        <f>('2a) logm_x(t)'!EO34-'2a) logm_x(t)'!EN34-'2a)answer'!$I34)/$CP$121</f>
        <v>0.74351662675079055</v>
      </c>
      <c r="BA263" s="32">
        <f>('2a) logm_x(t)'!EP34-'2a) logm_x(t)'!EO34-'2a)answer'!$I34)/$CP$121</f>
        <v>-1.8659277517078643</v>
      </c>
      <c r="BB263" s="32">
        <f>('2a) logm_x(t)'!EQ34-'2a) logm_x(t)'!EP34-'2a)answer'!$I34)/$CP$121</f>
        <v>1.4536267261320162</v>
      </c>
      <c r="BC263" s="32">
        <f>('2a) logm_x(t)'!ER34-'2a) logm_x(t)'!EQ34-'2a)answer'!$I34)/$CP$121</f>
        <v>-1.1761466178083748</v>
      </c>
      <c r="BD263" s="32">
        <f>('2a) logm_x(t)'!ES34-'2a) logm_x(t)'!ER34-'2a)answer'!$I34)/$CP$121</f>
        <v>-0.58954010168164384</v>
      </c>
      <c r="BE263" s="32">
        <f>('2a) logm_x(t)'!ET34-'2a) logm_x(t)'!ES34-'2a)answer'!$I34)/$CP$121</f>
        <v>1.3357719694664267</v>
      </c>
      <c r="BF263" s="32">
        <f>('2a) logm_x(t)'!EU34-'2a) logm_x(t)'!ET34-'2a)answer'!$I34)/$CP$121</f>
        <v>-0.53071228802980008</v>
      </c>
      <c r="BG263" s="32">
        <f>('2a) logm_x(t)'!EV34-'2a) logm_x(t)'!EU34-'2a)answer'!$I34)/$CP$121</f>
        <v>0.24638599315972232</v>
      </c>
      <c r="BH263" s="32">
        <f>('2a) logm_x(t)'!EW34-'2a) logm_x(t)'!EV34-'2a)answer'!$I34)/$CP$121</f>
        <v>-1.3080123124421654</v>
      </c>
      <c r="BI263" s="32">
        <f>('2a) logm_x(t)'!EX34-'2a) logm_x(t)'!EW34-'2a)answer'!$I34)/$CP$121</f>
        <v>0.2609258744995821</v>
      </c>
      <c r="BJ263" s="32">
        <f>('2a) logm_x(t)'!EY34-'2a) logm_x(t)'!EX34-'2a)answer'!$I34)/$CP$121</f>
        <v>0.83716018069467291</v>
      </c>
      <c r="BK263" s="32">
        <f>('2a) logm_x(t)'!EZ34-'2a) logm_x(t)'!EY34-'2a)answer'!$I34)/$CP$121</f>
        <v>-0.31025660868982774</v>
      </c>
      <c r="BL263" s="32">
        <f>('2a) logm_x(t)'!FA34-'2a) logm_x(t)'!EZ34-'2a)answer'!$I34)/$CP$121</f>
        <v>0.48510384560776104</v>
      </c>
      <c r="BM263" s="32">
        <f>('2a) logm_x(t)'!FB34-'2a) logm_x(t)'!FA34-'2a)answer'!$I34)/$CP$121</f>
        <v>0.78076786133794973</v>
      </c>
      <c r="BN263" s="32">
        <f>('2a) logm_x(t)'!FC34-'2a) logm_x(t)'!FB34-'2a)answer'!$I34)/$CP$121</f>
        <v>-0.37416374475983616</v>
      </c>
      <c r="BO263" s="32">
        <f>('2a) logm_x(t)'!FD34-'2a) logm_x(t)'!FC34-'2a)answer'!$I34)/$CP$121</f>
        <v>-0.80898391326358365</v>
      </c>
      <c r="BP263" s="32">
        <f>('2a) logm_x(t)'!FE34-'2a) logm_x(t)'!FD34-'2a)answer'!$I34)/$CP$121</f>
        <v>0.14647973044458421</v>
      </c>
      <c r="BQ263" s="32">
        <f>('2a) logm_x(t)'!FF34-'2a) logm_x(t)'!FE34-'2a)answer'!$I34)/$CP$121</f>
        <v>1.2988964631736362</v>
      </c>
      <c r="BR263" s="32">
        <f>('2a) logm_x(t)'!FG34-'2a) logm_x(t)'!FF34-'2a)answer'!$I34)/$CP$121</f>
        <v>-6.8597492914808114E-2</v>
      </c>
      <c r="BS263" s="32">
        <f>('2a) logm_x(t)'!FH34-'2a) logm_x(t)'!FG34-'2a)answer'!$I34)/$CP$121</f>
        <v>0.46060158034252974</v>
      </c>
      <c r="BT263" s="32">
        <f>('2a) logm_x(t)'!FI34-'2a) logm_x(t)'!FH34-'2a)answer'!$I34)/$CP$121</f>
        <v>-0.40577652446813239</v>
      </c>
      <c r="BU263" s="32">
        <f>('2a) logm_x(t)'!FJ34-'2a) logm_x(t)'!FI34-'2a)answer'!$I34)/$CP$121</f>
        <v>-2.3192696893644662</v>
      </c>
      <c r="BV263" s="32">
        <f>('2a) logm_x(t)'!FK34-'2a) logm_x(t)'!FJ34-'2a)answer'!$I34)/$CP$121</f>
        <v>1.4880643990251259</v>
      </c>
      <c r="BW263" s="32">
        <f>('2a) logm_x(t)'!FL34-'2a) logm_x(t)'!FK34-'2a)answer'!$I34)/$CP$121</f>
        <v>0.66428527528976744</v>
      </c>
      <c r="BX263" s="32">
        <f>('2a) logm_x(t)'!FM34-'2a) logm_x(t)'!FL34-'2a)answer'!$I34)/$CP$121</f>
        <v>0.6280023547849255</v>
      </c>
      <c r="BY263" s="32">
        <f>('2a) logm_x(t)'!FN34-'2a) logm_x(t)'!FM34-'2a)answer'!$I34)/$CP$121</f>
        <v>-0.72409686335187151</v>
      </c>
      <c r="BZ263" s="32">
        <f>('2a) logm_x(t)'!FO34-'2a) logm_x(t)'!FN34-'2a)answer'!$I34)/$CP$121</f>
        <v>0.40820289032646728</v>
      </c>
      <c r="CA263" s="32">
        <f>('2a) logm_x(t)'!FP34-'2a) logm_x(t)'!FO34-'2a)answer'!$I34)/$CP$121</f>
        <v>0.2681964821108076</v>
      </c>
      <c r="CB263" s="32">
        <f>('2a) logm_x(t)'!FQ34-'2a) logm_x(t)'!FP34-'2a)answer'!$I34)/$CP$121</f>
        <v>-0.78864385710304197</v>
      </c>
      <c r="CC263" s="32">
        <f>('2a) logm_x(t)'!FR34-'2a) logm_x(t)'!FQ34-'2a)answer'!$I34)/$CP$121</f>
        <v>-0.15381308992004661</v>
      </c>
      <c r="CD263" s="32">
        <f>('2a) logm_x(t)'!FS34-'2a) logm_x(t)'!FR34-'2a)answer'!$I34)/$CP$121</f>
        <v>1.4900424094152915</v>
      </c>
      <c r="CE263" s="32">
        <f>('2a) logm_x(t)'!FT34-'2a) logm_x(t)'!FS34-'2a)answer'!$I34)/$CP$121</f>
        <v>-0.49312742431196455</v>
      </c>
      <c r="CF263" s="32">
        <f>('2a) logm_x(t)'!FU34-'2a) logm_x(t)'!FT34-'2a)answer'!$I34)/$CP$121</f>
        <v>0.5367741905556912</v>
      </c>
      <c r="CG263" s="32">
        <f>('2a) logm_x(t)'!FV34-'2a) logm_x(t)'!FU34-'2a)answer'!$I34)/$CP$121</f>
        <v>-1.5989281660346302</v>
      </c>
      <c r="CH263" s="32">
        <f>('2a) logm_x(t)'!FW34-'2a) logm_x(t)'!FV34-'2a)answer'!$I34)/$CP$121</f>
        <v>-1.1491474687201453</v>
      </c>
      <c r="CI263" s="32">
        <f>('2a) logm_x(t)'!FX34-'2a) logm_x(t)'!FW34-'2a)answer'!$I34)/$CP$121</f>
        <v>2.07344129506951</v>
      </c>
      <c r="CJ263" s="32">
        <f>('2a) logm_x(t)'!FY34-'2a) logm_x(t)'!FX34-'2a)answer'!$I34)/$CP$121</f>
        <v>1.3768065096009772</v>
      </c>
      <c r="CK263" s="32">
        <f>('2a) logm_x(t)'!FZ34-'2a) logm_x(t)'!FY34-'2a)answer'!$I34)/$CP$121</f>
        <v>-2.4341147769878906</v>
      </c>
      <c r="CL263" s="32">
        <f>('2a) logm_x(t)'!GA34-'2a) logm_x(t)'!FZ34-'2a)answer'!$I34)/$CP$121</f>
        <v>-4.3120659864747196E-2</v>
      </c>
      <c r="CM263" s="32">
        <f>('2a) logm_x(t)'!GB34-'2a) logm_x(t)'!GA34-'2a)answer'!$I34)/$CP$121</f>
        <v>0.14256275301826685</v>
      </c>
      <c r="CN263" s="32">
        <f>('2a) logm_x(t)'!GC34-'2a) logm_x(t)'!GB34-'2a)answer'!$I34)/$CP$121</f>
        <v>1.5242945510002519</v>
      </c>
    </row>
    <row r="264" spans="1:92" x14ac:dyDescent="0.25">
      <c r="A264" s="31">
        <f t="shared" si="13"/>
        <v>32</v>
      </c>
      <c r="C264" s="32">
        <f>('2a) logm_x(t)'!CR35-'2a) logm_x(t)'!CQ35-'2a)answer'!$I35)/$CP$121</f>
        <v>6.0908159800620899E-3</v>
      </c>
      <c r="D264" s="32">
        <f>('2a) logm_x(t)'!CS35-'2a) logm_x(t)'!CR35-'2a)answer'!$I35)/$CP$121</f>
        <v>-0.39395930548489683</v>
      </c>
      <c r="E264" s="32">
        <f>('2a) logm_x(t)'!CT35-'2a) logm_x(t)'!CS35-'2a)answer'!$I35)/$CP$121</f>
        <v>0.47649779164661282</v>
      </c>
      <c r="F264" s="32">
        <f>('2a) logm_x(t)'!CU35-'2a) logm_x(t)'!CT35-'2a)answer'!$I35)/$CP$121</f>
        <v>-0.65841094101567699</v>
      </c>
      <c r="G264" s="32">
        <f>('2a) logm_x(t)'!CV35-'2a) logm_x(t)'!CU35-'2a)answer'!$I35)/$CP$121</f>
        <v>0.45744783991780003</v>
      </c>
      <c r="H264" s="32">
        <f>('2a) logm_x(t)'!CW35-'2a) logm_x(t)'!CV35-'2a)answer'!$I35)/$CP$121</f>
        <v>-2.9558973115639676E-3</v>
      </c>
      <c r="I264" s="32">
        <f>('2a) logm_x(t)'!CX35-'2a) logm_x(t)'!CW35-'2a)answer'!$I35)/$CP$121</f>
        <v>0.25583821887700048</v>
      </c>
      <c r="J264" s="32">
        <f>('2a) logm_x(t)'!CY35-'2a) logm_x(t)'!CX35-'2a)answer'!$I35)/$CP$121</f>
        <v>-0.52434887067271563</v>
      </c>
      <c r="K264" s="32">
        <f>('2a) logm_x(t)'!CZ35-'2a) logm_x(t)'!CY35-'2a)answer'!$I35)/$CP$121</f>
        <v>9.7269331517495602E-2</v>
      </c>
      <c r="L264" s="32">
        <f>('2a) logm_x(t)'!DA35-'2a) logm_x(t)'!CZ35-'2a)answer'!$I35)/$CP$121</f>
        <v>1.2351320019016776</v>
      </c>
      <c r="M264" s="32">
        <f>('2a) logm_x(t)'!DB35-'2a) logm_x(t)'!DA35-'2a)answer'!$I35)/$CP$121</f>
        <v>-1.8638961887446051</v>
      </c>
      <c r="N264" s="32">
        <f>('2a) logm_x(t)'!DC35-'2a) logm_x(t)'!DB35-'2a)answer'!$I35)/$CP$121</f>
        <v>4.1858169771737827E-2</v>
      </c>
      <c r="O264" s="32">
        <f>('2a) logm_x(t)'!DD35-'2a) logm_x(t)'!DC35-'2a)answer'!$I35)/$CP$121</f>
        <v>3.8350486832173181E-2</v>
      </c>
      <c r="P264" s="32">
        <f>('2a) logm_x(t)'!DE35-'2a) logm_x(t)'!DD35-'2a)answer'!$I35)/$CP$121</f>
        <v>1.2178727852787807</v>
      </c>
      <c r="Q264" s="32">
        <f>('2a) logm_x(t)'!DF35-'2a) logm_x(t)'!DE35-'2a)answer'!$I35)/$CP$121</f>
        <v>-0.27573393075607655</v>
      </c>
      <c r="R264" s="32">
        <f>('2a) logm_x(t)'!DG35-'2a) logm_x(t)'!DF35-'2a)answer'!$I35)/$CP$121</f>
        <v>-0.60218966651831785</v>
      </c>
      <c r="S264" s="32">
        <f>('2a) logm_x(t)'!DH35-'2a) logm_x(t)'!DG35-'2a)answer'!$I35)/$CP$121</f>
        <v>0.35764152886222095</v>
      </c>
      <c r="T264" s="32">
        <f>('2a) logm_x(t)'!DI35-'2a) logm_x(t)'!DH35-'2a)answer'!$I35)/$CP$121</f>
        <v>-8.7003496410660186E-2</v>
      </c>
      <c r="U264" s="32">
        <f>('2a) logm_x(t)'!DJ35-'2a) logm_x(t)'!DI35-'2a)answer'!$I35)/$CP$121</f>
        <v>-6.2038461190635566E-3</v>
      </c>
      <c r="V264" s="32">
        <f>('2a) logm_x(t)'!DK35-'2a) logm_x(t)'!DJ35-'2a)answer'!$I35)/$CP$121</f>
        <v>-0.41113931125282149</v>
      </c>
      <c r="W264" s="32">
        <f>('2a) logm_x(t)'!DL35-'2a) logm_x(t)'!DK35-'2a)answer'!$I35)/$CP$121</f>
        <v>0.43091972170658932</v>
      </c>
      <c r="X264" s="32">
        <f>('2a) logm_x(t)'!DM35-'2a) logm_x(t)'!DL35-'2a)answer'!$I35)/$CP$121</f>
        <v>0.33742241954094515</v>
      </c>
      <c r="Y264" s="32">
        <f>('2a) logm_x(t)'!DN35-'2a) logm_x(t)'!DM35-'2a)answer'!$I35)/$CP$121</f>
        <v>-1.1773510032361403</v>
      </c>
      <c r="Z264" s="32">
        <f>('2a) logm_x(t)'!DO35-'2a) logm_x(t)'!DN35-'2a)answer'!$I35)/$CP$121</f>
        <v>9.7046890483938927E-2</v>
      </c>
      <c r="AA264" s="32">
        <f>('2a) logm_x(t)'!DP35-'2a) logm_x(t)'!DO35-'2a)answer'!$I35)/$CP$121</f>
        <v>-0.17598773734267403</v>
      </c>
      <c r="AB264" s="32">
        <f>('2a) logm_x(t)'!DQ35-'2a) logm_x(t)'!DP35-'2a)answer'!$I35)/$CP$121</f>
        <v>0.22771526325390581</v>
      </c>
      <c r="AC264" s="32">
        <f>('2a) logm_x(t)'!DR35-'2a) logm_x(t)'!DQ35-'2a)answer'!$I35)/$CP$121</f>
        <v>-0.67203558762484328</v>
      </c>
      <c r="AD264" s="32">
        <f>('2a) logm_x(t)'!DS35-'2a) logm_x(t)'!DR35-'2a)answer'!$I35)/$CP$121</f>
        <v>-0.30538113858958305</v>
      </c>
      <c r="AE264" s="32">
        <f>('2a) logm_x(t)'!DT35-'2a) logm_x(t)'!DS35-'2a)answer'!$I35)/$CP$121</f>
        <v>-0.83261273433094096</v>
      </c>
      <c r="AF264" s="32">
        <f>('2a) logm_x(t)'!DU35-'2a) logm_x(t)'!DT35-'2a)answer'!$I35)/$CP$121</f>
        <v>0.59776785129063159</v>
      </c>
      <c r="AG264" s="32">
        <f>('2a) logm_x(t)'!DV35-'2a) logm_x(t)'!DU35-'2a)answer'!$I35)/$CP$121</f>
        <v>0.62924348601409619</v>
      </c>
      <c r="AH264" s="32">
        <f>('2a) logm_x(t)'!DW35-'2a) logm_x(t)'!DV35-'2a)answer'!$I35)/$CP$121</f>
        <v>-1.2177193607998538</v>
      </c>
      <c r="AI264" s="32">
        <f>('2a) logm_x(t)'!DX35-'2a) logm_x(t)'!DW35-'2a)answer'!$I35)/$CP$121</f>
        <v>-0.46574793191654812</v>
      </c>
      <c r="AJ264" s="32">
        <f>('2a) logm_x(t)'!DY35-'2a) logm_x(t)'!DX35-'2a)answer'!$I35)/$CP$121</f>
        <v>1.0248114728142768</v>
      </c>
      <c r="AK264" s="32">
        <f>('2a) logm_x(t)'!DZ35-'2a) logm_x(t)'!DY35-'2a)answer'!$I35)/$CP$121</f>
        <v>-1.3123587760323536</v>
      </c>
      <c r="AL264" s="32">
        <f>('2a) logm_x(t)'!EA35-'2a) logm_x(t)'!DZ35-'2a)answer'!$I35)/$CP$121</f>
        <v>1.3836167473966119</v>
      </c>
      <c r="AM264" s="32">
        <f>('2a) logm_x(t)'!EB35-'2a) logm_x(t)'!EA35-'2a)answer'!$I35)/$CP$121</f>
        <v>-2.0447082089765427</v>
      </c>
      <c r="AN264" s="32">
        <f>('2a) logm_x(t)'!EC35-'2a) logm_x(t)'!EB35-'2a)answer'!$I35)/$CP$121</f>
        <v>1.691131054167561</v>
      </c>
      <c r="AO264" s="32">
        <f>('2a) logm_x(t)'!ED35-'2a) logm_x(t)'!EC35-'2a)answer'!$I35)/$CP$121</f>
        <v>-1.8259183043625591</v>
      </c>
      <c r="AP264" s="32">
        <f>('2a) logm_x(t)'!EE35-'2a) logm_x(t)'!ED35-'2a)answer'!$I35)/$CP$121</f>
        <v>0.54723372499188361</v>
      </c>
      <c r="AQ264" s="32">
        <f>('2a) logm_x(t)'!EF35-'2a) logm_x(t)'!EE35-'2a)answer'!$I35)/$CP$121</f>
        <v>-0.22594533099318945</v>
      </c>
      <c r="AR264" s="32">
        <f>('2a) logm_x(t)'!EG35-'2a) logm_x(t)'!EF35-'2a)answer'!$I35)/$CP$121</f>
        <v>0.92086933892465905</v>
      </c>
      <c r="AS264" s="32">
        <f>('2a) logm_x(t)'!EH35-'2a) logm_x(t)'!EG35-'2a)answer'!$I35)/$CP$121</f>
        <v>0.71388965900417944</v>
      </c>
      <c r="AT264" s="32">
        <f>('2a) logm_x(t)'!EI35-'2a) logm_x(t)'!EH35-'2a)answer'!$I35)/$CP$121</f>
        <v>0.90170692790507156</v>
      </c>
      <c r="AU264" s="32">
        <f>('2a) logm_x(t)'!EJ35-'2a) logm_x(t)'!EI35-'2a)answer'!$I35)/$CP$121</f>
        <v>0.44577670394318214</v>
      </c>
      <c r="AV264" s="32">
        <f>('2a) logm_x(t)'!EK35-'2a) logm_x(t)'!EJ35-'2a)answer'!$I35)/$CP$121</f>
        <v>-1.7096998601468569</v>
      </c>
      <c r="AW264" s="32">
        <f>('2a) logm_x(t)'!EL35-'2a) logm_x(t)'!EK35-'2a)answer'!$I35)/$CP$121</f>
        <v>0.74530926344804826</v>
      </c>
      <c r="AX264" s="32">
        <f>('2a) logm_x(t)'!EM35-'2a) logm_x(t)'!EL35-'2a)answer'!$I35)/$CP$121</f>
        <v>-0.87556548792253952</v>
      </c>
      <c r="AY264" s="32">
        <f>('2a) logm_x(t)'!EN35-'2a) logm_x(t)'!EM35-'2a)answer'!$I35)/$CP$121</f>
        <v>1.7920089557108363</v>
      </c>
      <c r="AZ264" s="32">
        <f>('2a) logm_x(t)'!EO35-'2a) logm_x(t)'!EN35-'2a)answer'!$I35)/$CP$121</f>
        <v>-2.4104843020519073</v>
      </c>
      <c r="BA264" s="32">
        <f>('2a) logm_x(t)'!EP35-'2a) logm_x(t)'!EO35-'2a)answer'!$I35)/$CP$121</f>
        <v>2.3389150929271803</v>
      </c>
      <c r="BB264" s="32">
        <f>('2a) logm_x(t)'!EQ35-'2a) logm_x(t)'!EP35-'2a)answer'!$I35)/$CP$121</f>
        <v>-0.61791192169863951</v>
      </c>
      <c r="BC264" s="32">
        <f>('2a) logm_x(t)'!ER35-'2a) logm_x(t)'!EQ35-'2a)answer'!$I35)/$CP$121</f>
        <v>-0.71893420707300115</v>
      </c>
      <c r="BD264" s="32">
        <f>('2a) logm_x(t)'!ES35-'2a) logm_x(t)'!ER35-'2a)answer'!$I35)/$CP$121</f>
        <v>0.32274628996383509</v>
      </c>
      <c r="BE264" s="32">
        <f>('2a) logm_x(t)'!ET35-'2a) logm_x(t)'!ES35-'2a)answer'!$I35)/$CP$121</f>
        <v>0.87259513919946863</v>
      </c>
      <c r="BF264" s="32">
        <f>('2a) logm_x(t)'!EU35-'2a) logm_x(t)'!ET35-'2a)answer'!$I35)/$CP$121</f>
        <v>-2.7240754846897111</v>
      </c>
      <c r="BG264" s="32">
        <f>('2a) logm_x(t)'!EV35-'2a) logm_x(t)'!EU35-'2a)answer'!$I35)/$CP$121</f>
        <v>1.4406295151902748</v>
      </c>
      <c r="BH264" s="32">
        <f>('2a) logm_x(t)'!EW35-'2a) logm_x(t)'!EV35-'2a)answer'!$I35)/$CP$121</f>
        <v>5.5951106061943215E-2</v>
      </c>
      <c r="BI264" s="32">
        <f>('2a) logm_x(t)'!EX35-'2a) logm_x(t)'!EW35-'2a)answer'!$I35)/$CP$121</f>
        <v>0.15723632339854565</v>
      </c>
      <c r="BJ264" s="32">
        <f>('2a) logm_x(t)'!EY35-'2a) logm_x(t)'!EX35-'2a)answer'!$I35)/$CP$121</f>
        <v>-0.451642821681291</v>
      </c>
      <c r="BK264" s="32">
        <f>('2a) logm_x(t)'!EZ35-'2a) logm_x(t)'!EY35-'2a)answer'!$I35)/$CP$121</f>
        <v>-0.51823725148875111</v>
      </c>
      <c r="BL264" s="32">
        <f>('2a) logm_x(t)'!FA35-'2a) logm_x(t)'!EZ35-'2a)answer'!$I35)/$CP$121</f>
        <v>1.3593515741409732</v>
      </c>
      <c r="BM264" s="32">
        <f>('2a) logm_x(t)'!FB35-'2a) logm_x(t)'!FA35-'2a)answer'!$I35)/$CP$121</f>
        <v>-1.0328583301892769</v>
      </c>
      <c r="BN264" s="32">
        <f>('2a) logm_x(t)'!FC35-'2a) logm_x(t)'!FB35-'2a)answer'!$I35)/$CP$121</f>
        <v>1.0632828903242086</v>
      </c>
      <c r="BO264" s="32">
        <f>('2a) logm_x(t)'!FD35-'2a) logm_x(t)'!FC35-'2a)answer'!$I35)/$CP$121</f>
        <v>-1.5032492446517465</v>
      </c>
      <c r="BP264" s="32">
        <f>('2a) logm_x(t)'!FE35-'2a) logm_x(t)'!FD35-'2a)answer'!$I35)/$CP$121</f>
        <v>1.2788816297939316</v>
      </c>
      <c r="BQ264" s="32">
        <f>('2a) logm_x(t)'!FF35-'2a) logm_x(t)'!FE35-'2a)answer'!$I35)/$CP$121</f>
        <v>-0.68705192794676118</v>
      </c>
      <c r="BR264" s="32">
        <f>('2a) logm_x(t)'!FG35-'2a) logm_x(t)'!FF35-'2a)answer'!$I35)/$CP$121</f>
        <v>0.54362306538046412</v>
      </c>
      <c r="BS264" s="32">
        <f>('2a) logm_x(t)'!FH35-'2a) logm_x(t)'!FG35-'2a)answer'!$I35)/$CP$121</f>
        <v>-8.9060455152955242E-2</v>
      </c>
      <c r="BT264" s="32">
        <f>('2a) logm_x(t)'!FI35-'2a) logm_x(t)'!FH35-'2a)answer'!$I35)/$CP$121</f>
        <v>-0.37289411080598744</v>
      </c>
      <c r="BU264" s="32">
        <f>('2a) logm_x(t)'!FJ35-'2a) logm_x(t)'!FI35-'2a)answer'!$I35)/$CP$121</f>
        <v>1.8496329099139293</v>
      </c>
      <c r="BV264" s="32">
        <f>('2a) logm_x(t)'!FK35-'2a) logm_x(t)'!FJ35-'2a)answer'!$I35)/$CP$121</f>
        <v>-0.62974854932829483</v>
      </c>
      <c r="BW264" s="32">
        <f>('2a) logm_x(t)'!FL35-'2a) logm_x(t)'!FK35-'2a)answer'!$I35)/$CP$121</f>
        <v>-1.016663338642168</v>
      </c>
      <c r="BX264" s="32">
        <f>('2a) logm_x(t)'!FM35-'2a) logm_x(t)'!FL35-'2a)answer'!$I35)/$CP$121</f>
        <v>2.3464922824052881</v>
      </c>
      <c r="BY264" s="32">
        <f>('2a) logm_x(t)'!FN35-'2a) logm_x(t)'!FM35-'2a)answer'!$I35)/$CP$121</f>
        <v>-0.95752391364629152</v>
      </c>
      <c r="BZ264" s="32">
        <f>('2a) logm_x(t)'!FO35-'2a) logm_x(t)'!FN35-'2a)answer'!$I35)/$CP$121</f>
        <v>0.75176757647301728</v>
      </c>
      <c r="CA264" s="32">
        <f>('2a) logm_x(t)'!FP35-'2a) logm_x(t)'!FO35-'2a)answer'!$I35)/$CP$121</f>
        <v>-0.5443947198334349</v>
      </c>
      <c r="CB264" s="32">
        <f>('2a) logm_x(t)'!FQ35-'2a) logm_x(t)'!FP35-'2a)answer'!$I35)/$CP$121</f>
        <v>0.98511883055793148</v>
      </c>
      <c r="CC264" s="32">
        <f>('2a) logm_x(t)'!FR35-'2a) logm_x(t)'!FQ35-'2a)answer'!$I35)/$CP$121</f>
        <v>-6.1787850838224669E-2</v>
      </c>
      <c r="CD264" s="32">
        <f>('2a) logm_x(t)'!FS35-'2a) logm_x(t)'!FR35-'2a)answer'!$I35)/$CP$121</f>
        <v>-0.69435991422797161</v>
      </c>
      <c r="CE264" s="32">
        <f>('2a) logm_x(t)'!FT35-'2a) logm_x(t)'!FS35-'2a)answer'!$I35)/$CP$121</f>
        <v>-9.6433995657386098E-2</v>
      </c>
      <c r="CF264" s="32">
        <f>('2a) logm_x(t)'!FU35-'2a) logm_x(t)'!FT35-'2a)answer'!$I35)/$CP$121</f>
        <v>-0.86070466723138517</v>
      </c>
      <c r="CG264" s="32">
        <f>('2a) logm_x(t)'!FV35-'2a) logm_x(t)'!FU35-'2a)answer'!$I35)/$CP$121</f>
        <v>0.31973895542426178</v>
      </c>
      <c r="CH264" s="32">
        <f>('2a) logm_x(t)'!FW35-'2a) logm_x(t)'!FV35-'2a)answer'!$I35)/$CP$121</f>
        <v>0.61155056198764812</v>
      </c>
      <c r="CI264" s="32">
        <f>('2a) logm_x(t)'!FX35-'2a) logm_x(t)'!FW35-'2a)answer'!$I35)/$CP$121</f>
        <v>1.9020013277266216E-2</v>
      </c>
      <c r="CJ264" s="32">
        <f>('2a) logm_x(t)'!FY35-'2a) logm_x(t)'!FX35-'2a)answer'!$I35)/$CP$121</f>
        <v>1.436472660034893E-2</v>
      </c>
      <c r="CK264" s="32">
        <f>('2a) logm_x(t)'!FZ35-'2a) logm_x(t)'!FY35-'2a)answer'!$I35)/$CP$121</f>
        <v>0.30902542389673188</v>
      </c>
      <c r="CL264" s="32">
        <f>('2a) logm_x(t)'!GA35-'2a) logm_x(t)'!FZ35-'2a)answer'!$I35)/$CP$121</f>
        <v>-0.29332814164501114</v>
      </c>
      <c r="CM264" s="32">
        <f>('2a) logm_x(t)'!GB35-'2a) logm_x(t)'!GA35-'2a)answer'!$I35)/$CP$121</f>
        <v>-0.5070079366738085</v>
      </c>
      <c r="CN264" s="32">
        <f>('2a) logm_x(t)'!GC35-'2a) logm_x(t)'!GB35-'2a)answer'!$I35)/$CP$121</f>
        <v>1.144833643615127</v>
      </c>
    </row>
    <row r="265" spans="1:92" x14ac:dyDescent="0.25">
      <c r="A265" s="31">
        <f t="shared" si="13"/>
        <v>33</v>
      </c>
      <c r="C265" s="32">
        <f>('2a) logm_x(t)'!CR36-'2a) logm_x(t)'!CQ36-'2a)answer'!$I36)/$CP$121</f>
        <v>-1.4442200827170448</v>
      </c>
      <c r="D265" s="32">
        <f>('2a) logm_x(t)'!CS36-'2a) logm_x(t)'!CR36-'2a)answer'!$I36)/$CP$121</f>
        <v>0.52796513736974504</v>
      </c>
      <c r="E265" s="32">
        <f>('2a) logm_x(t)'!CT36-'2a) logm_x(t)'!CS36-'2a)answer'!$I36)/$CP$121</f>
        <v>-0.14909151677083543</v>
      </c>
      <c r="F265" s="32">
        <f>('2a) logm_x(t)'!CU36-'2a) logm_x(t)'!CT36-'2a)answer'!$I36)/$CP$121</f>
        <v>-0.89128872413584237</v>
      </c>
      <c r="G265" s="32">
        <f>('2a) logm_x(t)'!CV36-'2a) logm_x(t)'!CU36-'2a)answer'!$I36)/$CP$121</f>
        <v>0.97673246614360709</v>
      </c>
      <c r="H265" s="32">
        <f>('2a) logm_x(t)'!CW36-'2a) logm_x(t)'!CV36-'2a)answer'!$I36)/$CP$121</f>
        <v>-1.604890150090748E-2</v>
      </c>
      <c r="I265" s="32">
        <f>('2a) logm_x(t)'!CX36-'2a) logm_x(t)'!CW36-'2a)answer'!$I36)/$CP$121</f>
        <v>0.71530534811908197</v>
      </c>
      <c r="J265" s="32">
        <f>('2a) logm_x(t)'!CY36-'2a) logm_x(t)'!CX36-'2a)answer'!$I36)/$CP$121</f>
        <v>-0.13313582502967378</v>
      </c>
      <c r="K265" s="32">
        <f>('2a) logm_x(t)'!CZ36-'2a) logm_x(t)'!CY36-'2a)answer'!$I36)/$CP$121</f>
        <v>-1.7231147266299489</v>
      </c>
      <c r="L265" s="32">
        <f>('2a) logm_x(t)'!DA36-'2a) logm_x(t)'!CZ36-'2a)answer'!$I36)/$CP$121</f>
        <v>0.29003949020451064</v>
      </c>
      <c r="M265" s="32">
        <f>('2a) logm_x(t)'!DB36-'2a) logm_x(t)'!DA36-'2a)answer'!$I36)/$CP$121</f>
        <v>0.83869423117329034</v>
      </c>
      <c r="N265" s="32">
        <f>('2a) logm_x(t)'!DC36-'2a) logm_x(t)'!DB36-'2a)answer'!$I36)/$CP$121</f>
        <v>0.29127152790811467</v>
      </c>
      <c r="O265" s="32">
        <f>('2a) logm_x(t)'!DD36-'2a) logm_x(t)'!DC36-'2a)answer'!$I36)/$CP$121</f>
        <v>-1.2607795725163446E-2</v>
      </c>
      <c r="P265" s="32">
        <f>('2a) logm_x(t)'!DE36-'2a) logm_x(t)'!DD36-'2a)answer'!$I36)/$CP$121</f>
        <v>-0.32741879860793621</v>
      </c>
      <c r="Q265" s="32">
        <f>('2a) logm_x(t)'!DF36-'2a) logm_x(t)'!DE36-'2a)answer'!$I36)/$CP$121</f>
        <v>0.2337787423230453</v>
      </c>
      <c r="R265" s="32">
        <f>('2a) logm_x(t)'!DG36-'2a) logm_x(t)'!DF36-'2a)answer'!$I36)/$CP$121</f>
        <v>0.60615180272177116</v>
      </c>
      <c r="S265" s="32">
        <f>('2a) logm_x(t)'!DH36-'2a) logm_x(t)'!DG36-'2a)answer'!$I36)/$CP$121</f>
        <v>0.49443590460737502</v>
      </c>
      <c r="T265" s="32">
        <f>('2a) logm_x(t)'!DI36-'2a) logm_x(t)'!DH36-'2a)answer'!$I36)/$CP$121</f>
        <v>-1.5068685637054753</v>
      </c>
      <c r="U265" s="32">
        <f>('2a) logm_x(t)'!DJ36-'2a) logm_x(t)'!DI36-'2a)answer'!$I36)/$CP$121</f>
        <v>-0.60309530642078579</v>
      </c>
      <c r="V265" s="32">
        <f>('2a) logm_x(t)'!DK36-'2a) logm_x(t)'!DJ36-'2a)answer'!$I36)/$CP$121</f>
        <v>-1.115481113439849</v>
      </c>
      <c r="W265" s="32">
        <f>('2a) logm_x(t)'!DL36-'2a) logm_x(t)'!DK36-'2a)answer'!$I36)/$CP$121</f>
        <v>1.5424613419858921</v>
      </c>
      <c r="X265" s="32">
        <f>('2a) logm_x(t)'!DM36-'2a) logm_x(t)'!DL36-'2a)answer'!$I36)/$CP$121</f>
        <v>0.169538549031966</v>
      </c>
      <c r="Y265" s="32">
        <f>('2a) logm_x(t)'!DN36-'2a) logm_x(t)'!DM36-'2a)answer'!$I36)/$CP$121</f>
        <v>-0.17263412081947901</v>
      </c>
      <c r="Z265" s="32">
        <f>('2a) logm_x(t)'!DO36-'2a) logm_x(t)'!DN36-'2a)answer'!$I36)/$CP$121</f>
        <v>-0.60053648436966711</v>
      </c>
      <c r="AA265" s="32">
        <f>('2a) logm_x(t)'!DP36-'2a) logm_x(t)'!DO36-'2a)answer'!$I36)/$CP$121</f>
        <v>0.59840314813744422</v>
      </c>
      <c r="AB265" s="32">
        <f>('2a) logm_x(t)'!DQ36-'2a) logm_x(t)'!DP36-'2a)answer'!$I36)/$CP$121</f>
        <v>0.4359642576094504</v>
      </c>
      <c r="AC265" s="32">
        <f>('2a) logm_x(t)'!DR36-'2a) logm_x(t)'!DQ36-'2a)answer'!$I36)/$CP$121</f>
        <v>-2.248114360161221</v>
      </c>
      <c r="AD265" s="32">
        <f>('2a) logm_x(t)'!DS36-'2a) logm_x(t)'!DR36-'2a)answer'!$I36)/$CP$121</f>
        <v>-0.23573589137196094</v>
      </c>
      <c r="AE265" s="32">
        <f>('2a) logm_x(t)'!DT36-'2a) logm_x(t)'!DS36-'2a)answer'!$I36)/$CP$121</f>
        <v>-1.2804805434044204</v>
      </c>
      <c r="AF265" s="32">
        <f>('2a) logm_x(t)'!DU36-'2a) logm_x(t)'!DT36-'2a)answer'!$I36)/$CP$121</f>
        <v>3.0147852444868852</v>
      </c>
      <c r="AG265" s="32">
        <f>('2a) logm_x(t)'!DV36-'2a) logm_x(t)'!DU36-'2a)answer'!$I36)/$CP$121</f>
        <v>-1.1763327794616021</v>
      </c>
      <c r="AH265" s="32">
        <f>('2a) logm_x(t)'!DW36-'2a) logm_x(t)'!DV36-'2a)answer'!$I36)/$CP$121</f>
        <v>-1.5071302701656775</v>
      </c>
      <c r="AI265" s="32">
        <f>('2a) logm_x(t)'!DX36-'2a) logm_x(t)'!DW36-'2a)answer'!$I36)/$CP$121</f>
        <v>0.83288421950622837</v>
      </c>
      <c r="AJ265" s="32">
        <f>('2a) logm_x(t)'!DY36-'2a) logm_x(t)'!DX36-'2a)answer'!$I36)/$CP$121</f>
        <v>0.20486994796284791</v>
      </c>
      <c r="AK265" s="32">
        <f>('2a) logm_x(t)'!DZ36-'2a) logm_x(t)'!DY36-'2a)answer'!$I36)/$CP$121</f>
        <v>-2.7845741624408986E-3</v>
      </c>
      <c r="AL265" s="32">
        <f>('2a) logm_x(t)'!EA36-'2a) logm_x(t)'!DZ36-'2a)answer'!$I36)/$CP$121</f>
        <v>-0.61177206226574721</v>
      </c>
      <c r="AM265" s="32">
        <f>('2a) logm_x(t)'!EB36-'2a) logm_x(t)'!EA36-'2a)answer'!$I36)/$CP$121</f>
        <v>-0.73681051045028501</v>
      </c>
      <c r="AN265" s="32">
        <f>('2a) logm_x(t)'!EC36-'2a) logm_x(t)'!EB36-'2a)answer'!$I36)/$CP$121</f>
        <v>0.97806736572185737</v>
      </c>
      <c r="AO265" s="32">
        <f>('2a) logm_x(t)'!ED36-'2a) logm_x(t)'!EC36-'2a)answer'!$I36)/$CP$121</f>
        <v>1.0413058866622236</v>
      </c>
      <c r="AP265" s="32">
        <f>('2a) logm_x(t)'!EE36-'2a) logm_x(t)'!ED36-'2a)answer'!$I36)/$CP$121</f>
        <v>-0.30568686006547274</v>
      </c>
      <c r="AQ265" s="32">
        <f>('2a) logm_x(t)'!EF36-'2a) logm_x(t)'!EE36-'2a)answer'!$I36)/$CP$121</f>
        <v>-0.39991278724403861</v>
      </c>
      <c r="AR265" s="32">
        <f>('2a) logm_x(t)'!EG36-'2a) logm_x(t)'!EF36-'2a)answer'!$I36)/$CP$121</f>
        <v>0.4752276224696389</v>
      </c>
      <c r="AS265" s="32">
        <f>('2a) logm_x(t)'!EH36-'2a) logm_x(t)'!EG36-'2a)answer'!$I36)/$CP$121</f>
        <v>-2.5483178677609825E-2</v>
      </c>
      <c r="AT265" s="32">
        <f>('2a) logm_x(t)'!EI36-'2a) logm_x(t)'!EH36-'2a)answer'!$I36)/$CP$121</f>
        <v>1.2077752946456048</v>
      </c>
      <c r="AU265" s="32">
        <f>('2a) logm_x(t)'!EJ36-'2a) logm_x(t)'!EI36-'2a)answer'!$I36)/$CP$121</f>
        <v>-1.4254561329781312</v>
      </c>
      <c r="AV265" s="32">
        <f>('2a) logm_x(t)'!EK36-'2a) logm_x(t)'!EJ36-'2a)answer'!$I36)/$CP$121</f>
        <v>1.2833067611673701</v>
      </c>
      <c r="AW265" s="32">
        <f>('2a) logm_x(t)'!EL36-'2a) logm_x(t)'!EK36-'2a)answer'!$I36)/$CP$121</f>
        <v>-0.69574378501376377</v>
      </c>
      <c r="AX265" s="32">
        <f>('2a) logm_x(t)'!EM36-'2a) logm_x(t)'!EL36-'2a)answer'!$I36)/$CP$121</f>
        <v>-1.3294012569885849</v>
      </c>
      <c r="AY265" s="32">
        <f>('2a) logm_x(t)'!EN36-'2a) logm_x(t)'!EM36-'2a)answer'!$I36)/$CP$121</f>
        <v>1.3092067796055318</v>
      </c>
      <c r="AZ265" s="32">
        <f>('2a) logm_x(t)'!EO36-'2a) logm_x(t)'!EN36-'2a)answer'!$I36)/$CP$121</f>
        <v>8.7572705800243553E-2</v>
      </c>
      <c r="BA265" s="32">
        <f>('2a) logm_x(t)'!EP36-'2a) logm_x(t)'!EO36-'2a)answer'!$I36)/$CP$121</f>
        <v>0.28447183004311821</v>
      </c>
      <c r="BB265" s="32">
        <f>('2a) logm_x(t)'!EQ36-'2a) logm_x(t)'!EP36-'2a)answer'!$I36)/$CP$121</f>
        <v>-0.27924275556497341</v>
      </c>
      <c r="BC265" s="32">
        <f>('2a) logm_x(t)'!ER36-'2a) logm_x(t)'!EQ36-'2a)answer'!$I36)/$CP$121</f>
        <v>-0.88566666490833601</v>
      </c>
      <c r="BD265" s="32">
        <f>('2a) logm_x(t)'!ES36-'2a) logm_x(t)'!ER36-'2a)answer'!$I36)/$CP$121</f>
        <v>0.80876444496522604</v>
      </c>
      <c r="BE265" s="32">
        <f>('2a) logm_x(t)'!ET36-'2a) logm_x(t)'!ES36-'2a)answer'!$I36)/$CP$121</f>
        <v>-1.8810716407625285E-3</v>
      </c>
      <c r="BF265" s="32">
        <f>('2a) logm_x(t)'!EU36-'2a) logm_x(t)'!ET36-'2a)answer'!$I36)/$CP$121</f>
        <v>-0.17970985275122461</v>
      </c>
      <c r="BG265" s="32">
        <f>('2a) logm_x(t)'!EV36-'2a) logm_x(t)'!EU36-'2a)answer'!$I36)/$CP$121</f>
        <v>-1.0188864090991618E-2</v>
      </c>
      <c r="BH265" s="32">
        <f>('2a) logm_x(t)'!EW36-'2a) logm_x(t)'!EV36-'2a)answer'!$I36)/$CP$121</f>
        <v>-0.99316182408093046</v>
      </c>
      <c r="BI265" s="32">
        <f>('2a) logm_x(t)'!EX36-'2a) logm_x(t)'!EW36-'2a)answer'!$I36)/$CP$121</f>
        <v>1.5485181992465249</v>
      </c>
      <c r="BJ265" s="32">
        <f>('2a) logm_x(t)'!EY36-'2a) logm_x(t)'!EX36-'2a)answer'!$I36)/$CP$121</f>
        <v>-2.0129164678414173</v>
      </c>
      <c r="BK265" s="32">
        <f>('2a) logm_x(t)'!EZ36-'2a) logm_x(t)'!EY36-'2a)answer'!$I36)/$CP$121</f>
        <v>1.2364445416377694</v>
      </c>
      <c r="BL265" s="32">
        <f>('2a) logm_x(t)'!FA36-'2a) logm_x(t)'!EZ36-'2a)answer'!$I36)/$CP$121</f>
        <v>-0.80572179318706416</v>
      </c>
      <c r="BM265" s="32">
        <f>('2a) logm_x(t)'!FB36-'2a) logm_x(t)'!FA36-'2a)answer'!$I36)/$CP$121</f>
        <v>0.27348249572427419</v>
      </c>
      <c r="BN265" s="32">
        <f>('2a) logm_x(t)'!FC36-'2a) logm_x(t)'!FB36-'2a)answer'!$I36)/$CP$121</f>
        <v>5.1137907942839886E-2</v>
      </c>
      <c r="BO265" s="32">
        <f>('2a) logm_x(t)'!FD36-'2a) logm_x(t)'!FC36-'2a)answer'!$I36)/$CP$121</f>
        <v>1.3046651513675405</v>
      </c>
      <c r="BP265" s="32">
        <f>('2a) logm_x(t)'!FE36-'2a) logm_x(t)'!FD36-'2a)answer'!$I36)/$CP$121</f>
        <v>-0.33904346686054998</v>
      </c>
      <c r="BQ265" s="32">
        <f>('2a) logm_x(t)'!FF36-'2a) logm_x(t)'!FE36-'2a)answer'!$I36)/$CP$121</f>
        <v>-0.98191236653460601</v>
      </c>
      <c r="BR265" s="32">
        <f>('2a) logm_x(t)'!FG36-'2a) logm_x(t)'!FF36-'2a)answer'!$I36)/$CP$121</f>
        <v>0.40542886125475186</v>
      </c>
      <c r="BS265" s="32">
        <f>('2a) logm_x(t)'!FH36-'2a) logm_x(t)'!FG36-'2a)answer'!$I36)/$CP$121</f>
        <v>0.72724795456983304</v>
      </c>
      <c r="BT265" s="32">
        <f>('2a) logm_x(t)'!FI36-'2a) logm_x(t)'!FH36-'2a)answer'!$I36)/$CP$121</f>
        <v>-0.91987065906662369</v>
      </c>
      <c r="BU265" s="32">
        <f>('2a) logm_x(t)'!FJ36-'2a) logm_x(t)'!FI36-'2a)answer'!$I36)/$CP$121</f>
        <v>1.853919766727496</v>
      </c>
      <c r="BV265" s="32">
        <f>('2a) logm_x(t)'!FK36-'2a) logm_x(t)'!FJ36-'2a)answer'!$I36)/$CP$121</f>
        <v>-0.4728167246389034</v>
      </c>
      <c r="BW265" s="32">
        <f>('2a) logm_x(t)'!FL36-'2a) logm_x(t)'!FK36-'2a)answer'!$I36)/$CP$121</f>
        <v>-0.78321477263289074</v>
      </c>
      <c r="BX265" s="32">
        <f>('2a) logm_x(t)'!FM36-'2a) logm_x(t)'!FL36-'2a)answer'!$I36)/$CP$121</f>
        <v>1.9275796189975907</v>
      </c>
      <c r="BY265" s="32">
        <f>('2a) logm_x(t)'!FN36-'2a) logm_x(t)'!FM36-'2a)answer'!$I36)/$CP$121</f>
        <v>-1.3605791374527807</v>
      </c>
      <c r="BZ265" s="32">
        <f>('2a) logm_x(t)'!FO36-'2a) logm_x(t)'!FN36-'2a)answer'!$I36)/$CP$121</f>
        <v>1.0726136025769477</v>
      </c>
      <c r="CA265" s="32">
        <f>('2a) logm_x(t)'!FP36-'2a) logm_x(t)'!FO36-'2a)answer'!$I36)/$CP$121</f>
        <v>-0.51282183891830124</v>
      </c>
      <c r="CB265" s="32">
        <f>('2a) logm_x(t)'!FQ36-'2a) logm_x(t)'!FP36-'2a)answer'!$I36)/$CP$121</f>
        <v>0.1633600464541351</v>
      </c>
      <c r="CC265" s="32">
        <f>('2a) logm_x(t)'!FR36-'2a) logm_x(t)'!FQ36-'2a)answer'!$I36)/$CP$121</f>
        <v>0.15568974750105732</v>
      </c>
      <c r="CD265" s="32">
        <f>('2a) logm_x(t)'!FS36-'2a) logm_x(t)'!FR36-'2a)answer'!$I36)/$CP$121</f>
        <v>-1.2987187429662919</v>
      </c>
      <c r="CE265" s="32">
        <f>('2a) logm_x(t)'!FT36-'2a) logm_x(t)'!FS36-'2a)answer'!$I36)/$CP$121</f>
        <v>1.9530097283911718</v>
      </c>
      <c r="CF265" s="32">
        <f>('2a) logm_x(t)'!FU36-'2a) logm_x(t)'!FT36-'2a)answer'!$I36)/$CP$121</f>
        <v>4.5399004760848786E-2</v>
      </c>
      <c r="CG265" s="32">
        <f>('2a) logm_x(t)'!FV36-'2a) logm_x(t)'!FU36-'2a)answer'!$I36)/$CP$121</f>
        <v>-0.19202577457478784</v>
      </c>
      <c r="CH265" s="32">
        <f>('2a) logm_x(t)'!FW36-'2a) logm_x(t)'!FV36-'2a)answer'!$I36)/$CP$121</f>
        <v>-1.3195254178909614</v>
      </c>
      <c r="CI265" s="32">
        <f>('2a) logm_x(t)'!FX36-'2a) logm_x(t)'!FW36-'2a)answer'!$I36)/$CP$121</f>
        <v>-0.47595921487704246</v>
      </c>
      <c r="CJ265" s="32">
        <f>('2a) logm_x(t)'!FY36-'2a) logm_x(t)'!FX36-'2a)answer'!$I36)/$CP$121</f>
        <v>1.2323058464236942</v>
      </c>
      <c r="CK265" s="32">
        <f>('2a) logm_x(t)'!FZ36-'2a) logm_x(t)'!FY36-'2a)answer'!$I36)/$CP$121</f>
        <v>0.15435798276432378</v>
      </c>
      <c r="CL265" s="32">
        <f>('2a) logm_x(t)'!GA36-'2a) logm_x(t)'!FZ36-'2a)answer'!$I36)/$CP$121</f>
        <v>-2.2063704218856448</v>
      </c>
      <c r="CM265" s="32">
        <f>('2a) logm_x(t)'!GB36-'2a) logm_x(t)'!GA36-'2a)answer'!$I36)/$CP$121</f>
        <v>2.0853076817889824</v>
      </c>
      <c r="CN265" s="32">
        <f>('2a) logm_x(t)'!GC36-'2a) logm_x(t)'!GB36-'2a)answer'!$I36)/$CP$121</f>
        <v>1.2682865961472052</v>
      </c>
    </row>
    <row r="266" spans="1:92" x14ac:dyDescent="0.25">
      <c r="A266" s="31">
        <f t="shared" si="13"/>
        <v>34</v>
      </c>
      <c r="C266" s="32">
        <f>('2a) logm_x(t)'!CR37-'2a) logm_x(t)'!CQ37-'2a)answer'!$I37)/$CP$121</f>
        <v>-0.63258585621430619</v>
      </c>
      <c r="D266" s="32">
        <f>('2a) logm_x(t)'!CS37-'2a) logm_x(t)'!CR37-'2a)answer'!$I37)/$CP$121</f>
        <v>0.68777658963841459</v>
      </c>
      <c r="E266" s="32">
        <f>('2a) logm_x(t)'!CT37-'2a) logm_x(t)'!CS37-'2a)answer'!$I37)/$CP$121</f>
        <v>-0.26954917365350023</v>
      </c>
      <c r="F266" s="32">
        <f>('2a) logm_x(t)'!CU37-'2a) logm_x(t)'!CT37-'2a)answer'!$I37)/$CP$121</f>
        <v>-0.3522270366766021</v>
      </c>
      <c r="G266" s="32">
        <f>('2a) logm_x(t)'!CV37-'2a) logm_x(t)'!CU37-'2a)answer'!$I37)/$CP$121</f>
        <v>-0.61767917567340991</v>
      </c>
      <c r="H266" s="32">
        <f>('2a) logm_x(t)'!CW37-'2a) logm_x(t)'!CV37-'2a)answer'!$I37)/$CP$121</f>
        <v>0.78308326360788494</v>
      </c>
      <c r="I266" s="32">
        <f>('2a) logm_x(t)'!CX37-'2a) logm_x(t)'!CW37-'2a)answer'!$I37)/$CP$121</f>
        <v>0.47561199223771455</v>
      </c>
      <c r="J266" s="32">
        <f>('2a) logm_x(t)'!CY37-'2a) logm_x(t)'!CX37-'2a)answer'!$I37)/$CP$121</f>
        <v>-8.9861976068393939E-2</v>
      </c>
      <c r="K266" s="32">
        <f>('2a) logm_x(t)'!CZ37-'2a) logm_x(t)'!CY37-'2a)answer'!$I37)/$CP$121</f>
        <v>-0.96882659300577456</v>
      </c>
      <c r="L266" s="32">
        <f>('2a) logm_x(t)'!DA37-'2a) logm_x(t)'!CZ37-'2a)answer'!$I37)/$CP$121</f>
        <v>0.15691102135046414</v>
      </c>
      <c r="M266" s="32">
        <f>('2a) logm_x(t)'!DB37-'2a) logm_x(t)'!DA37-'2a)answer'!$I37)/$CP$121</f>
        <v>-0.22265324545199772</v>
      </c>
      <c r="N266" s="32">
        <f>('2a) logm_x(t)'!DC37-'2a) logm_x(t)'!DB37-'2a)answer'!$I37)/$CP$121</f>
        <v>0.41223696443628838</v>
      </c>
      <c r="O266" s="32">
        <f>('2a) logm_x(t)'!DD37-'2a) logm_x(t)'!DC37-'2a)answer'!$I37)/$CP$121</f>
        <v>0.5581380729471892</v>
      </c>
      <c r="P266" s="32">
        <f>('2a) logm_x(t)'!DE37-'2a) logm_x(t)'!DD37-'2a)answer'!$I37)/$CP$121</f>
        <v>0.85443846296833226</v>
      </c>
      <c r="Q266" s="32">
        <f>('2a) logm_x(t)'!DF37-'2a) logm_x(t)'!DE37-'2a)answer'!$I37)/$CP$121</f>
        <v>-0.50726578874142148</v>
      </c>
      <c r="R266" s="32">
        <f>('2a) logm_x(t)'!DG37-'2a) logm_x(t)'!DF37-'2a)answer'!$I37)/$CP$121</f>
        <v>-1.56794734923084</v>
      </c>
      <c r="S266" s="32">
        <f>('2a) logm_x(t)'!DH37-'2a) logm_x(t)'!DG37-'2a)answer'!$I37)/$CP$121</f>
        <v>0.60051720765862016</v>
      </c>
      <c r="T266" s="32">
        <f>('2a) logm_x(t)'!DI37-'2a) logm_x(t)'!DH37-'2a)answer'!$I37)/$CP$121</f>
        <v>0.20965012273416705</v>
      </c>
      <c r="U266" s="32">
        <f>('2a) logm_x(t)'!DJ37-'2a) logm_x(t)'!DI37-'2a)answer'!$I37)/$CP$121</f>
        <v>-0.74248036046243815</v>
      </c>
      <c r="V266" s="32">
        <f>('2a) logm_x(t)'!DK37-'2a) logm_x(t)'!DJ37-'2a)answer'!$I37)/$CP$121</f>
        <v>1.4213775335003851</v>
      </c>
      <c r="W266" s="32">
        <f>('2a) logm_x(t)'!DL37-'2a) logm_x(t)'!DK37-'2a)answer'!$I37)/$CP$121</f>
        <v>-9.228462653485002E-2</v>
      </c>
      <c r="X266" s="32">
        <f>('2a) logm_x(t)'!DM37-'2a) logm_x(t)'!DL37-'2a)answer'!$I37)/$CP$121</f>
        <v>4.2017943353929027E-2</v>
      </c>
      <c r="Y266" s="32">
        <f>('2a) logm_x(t)'!DN37-'2a) logm_x(t)'!DM37-'2a)answer'!$I37)/$CP$121</f>
        <v>-1.5820358801058936</v>
      </c>
      <c r="Z266" s="32">
        <f>('2a) logm_x(t)'!DO37-'2a) logm_x(t)'!DN37-'2a)answer'!$I37)/$CP$121</f>
        <v>0.44341157877061349</v>
      </c>
      <c r="AA266" s="32">
        <f>('2a) logm_x(t)'!DP37-'2a) logm_x(t)'!DO37-'2a)answer'!$I37)/$CP$121</f>
        <v>-0.73467239344178137</v>
      </c>
      <c r="AB266" s="32">
        <f>('2a) logm_x(t)'!DQ37-'2a) logm_x(t)'!DP37-'2a)answer'!$I37)/$CP$121</f>
        <v>0.50205854589921262</v>
      </c>
      <c r="AC266" s="32">
        <f>('2a) logm_x(t)'!DR37-'2a) logm_x(t)'!DQ37-'2a)answer'!$I37)/$CP$121</f>
        <v>-0.14652200333992457</v>
      </c>
      <c r="AD266" s="32">
        <f>('2a) logm_x(t)'!DS37-'2a) logm_x(t)'!DR37-'2a)answer'!$I37)/$CP$121</f>
        <v>-1.869142856253672</v>
      </c>
      <c r="AE266" s="32">
        <f>('2a) logm_x(t)'!DT37-'2a) logm_x(t)'!DS37-'2a)answer'!$I37)/$CP$121</f>
        <v>0.88876262401635442</v>
      </c>
      <c r="AF266" s="32">
        <f>('2a) logm_x(t)'!DU37-'2a) logm_x(t)'!DT37-'2a)answer'!$I37)/$CP$121</f>
        <v>1.7249803492103579</v>
      </c>
      <c r="AG266" s="32">
        <f>('2a) logm_x(t)'!DV37-'2a) logm_x(t)'!DU37-'2a)answer'!$I37)/$CP$121</f>
        <v>-1.2472027187207371</v>
      </c>
      <c r="AH266" s="32">
        <f>('2a) logm_x(t)'!DW37-'2a) logm_x(t)'!DV37-'2a)answer'!$I37)/$CP$121</f>
        <v>-1.2464106362819214</v>
      </c>
      <c r="AI266" s="32">
        <f>('2a) logm_x(t)'!DX37-'2a) logm_x(t)'!DW37-'2a)answer'!$I37)/$CP$121</f>
        <v>0.5943827058053307</v>
      </c>
      <c r="AJ266" s="32">
        <f>('2a) logm_x(t)'!DY37-'2a) logm_x(t)'!DX37-'2a)answer'!$I37)/$CP$121</f>
        <v>-0.73053746041976442</v>
      </c>
      <c r="AK266" s="32">
        <f>('2a) logm_x(t)'!DZ37-'2a) logm_x(t)'!DY37-'2a)answer'!$I37)/$CP$121</f>
        <v>-0.4189714020916967</v>
      </c>
      <c r="AL266" s="32">
        <f>('2a) logm_x(t)'!EA37-'2a) logm_x(t)'!DZ37-'2a)answer'!$I37)/$CP$121</f>
        <v>1.5276204703875276</v>
      </c>
      <c r="AM266" s="32">
        <f>('2a) logm_x(t)'!EB37-'2a) logm_x(t)'!EA37-'2a)answer'!$I37)/$CP$121</f>
        <v>-0.21458839090176995</v>
      </c>
      <c r="AN266" s="32">
        <f>('2a) logm_x(t)'!EC37-'2a) logm_x(t)'!EB37-'2a)answer'!$I37)/$CP$121</f>
        <v>-0.72419570398212374</v>
      </c>
      <c r="AO266" s="32">
        <f>('2a) logm_x(t)'!ED37-'2a) logm_x(t)'!EC37-'2a)answer'!$I37)/$CP$121</f>
        <v>0.39192998081427877</v>
      </c>
      <c r="AP266" s="32">
        <f>('2a) logm_x(t)'!EE37-'2a) logm_x(t)'!ED37-'2a)answer'!$I37)/$CP$121</f>
        <v>-0.26358954505858001</v>
      </c>
      <c r="AQ266" s="32">
        <f>('2a) logm_x(t)'!EF37-'2a) logm_x(t)'!EE37-'2a)answer'!$I37)/$CP$121</f>
        <v>1.1832795748201332</v>
      </c>
      <c r="AR266" s="32">
        <f>('2a) logm_x(t)'!EG37-'2a) logm_x(t)'!EF37-'2a)answer'!$I37)/$CP$121</f>
        <v>0.31729314883389892</v>
      </c>
      <c r="AS266" s="32">
        <f>('2a) logm_x(t)'!EH37-'2a) logm_x(t)'!EG37-'2a)answer'!$I37)/$CP$121</f>
        <v>-0.4823209658452331</v>
      </c>
      <c r="AT266" s="32">
        <f>('2a) logm_x(t)'!EI37-'2a) logm_x(t)'!EH37-'2a)answer'!$I37)/$CP$121</f>
        <v>-1.9779774252380899</v>
      </c>
      <c r="AU266" s="32">
        <f>('2a) logm_x(t)'!EJ37-'2a) logm_x(t)'!EI37-'2a)answer'!$I37)/$CP$121</f>
        <v>1.4456525816004175</v>
      </c>
      <c r="AV266" s="32">
        <f>('2a) logm_x(t)'!EK37-'2a) logm_x(t)'!EJ37-'2a)answer'!$I37)/$CP$121</f>
        <v>0.34304981573408727</v>
      </c>
      <c r="AW266" s="32">
        <f>('2a) logm_x(t)'!EL37-'2a) logm_x(t)'!EK37-'2a)answer'!$I37)/$CP$121</f>
        <v>1.4225509141703752</v>
      </c>
      <c r="AX266" s="32">
        <f>('2a) logm_x(t)'!EM37-'2a) logm_x(t)'!EL37-'2a)answer'!$I37)/$CP$121</f>
        <v>-1.0338333681894016</v>
      </c>
      <c r="AY266" s="32">
        <f>('2a) logm_x(t)'!EN37-'2a) logm_x(t)'!EM37-'2a)answer'!$I37)/$CP$121</f>
        <v>1.0939721001155192</v>
      </c>
      <c r="AZ266" s="32">
        <f>('2a) logm_x(t)'!EO37-'2a) logm_x(t)'!EN37-'2a)answer'!$I37)/$CP$121</f>
        <v>-5.9144904408269271E-2</v>
      </c>
      <c r="BA266" s="32">
        <f>('2a) logm_x(t)'!EP37-'2a) logm_x(t)'!EO37-'2a)answer'!$I37)/$CP$121</f>
        <v>-1.6434143605098732</v>
      </c>
      <c r="BB266" s="32">
        <f>('2a) logm_x(t)'!EQ37-'2a) logm_x(t)'!EP37-'2a)answer'!$I37)/$CP$121</f>
        <v>-0.46919263891970725</v>
      </c>
      <c r="BC266" s="32">
        <f>('2a) logm_x(t)'!ER37-'2a) logm_x(t)'!EQ37-'2a)answer'!$I37)/$CP$121</f>
        <v>-8.167480948596071E-3</v>
      </c>
      <c r="BD266" s="32">
        <f>('2a) logm_x(t)'!ES37-'2a) logm_x(t)'!ER37-'2a)answer'!$I37)/$CP$121</f>
        <v>0.78674124214006236</v>
      </c>
      <c r="BE266" s="32">
        <f>('2a) logm_x(t)'!ET37-'2a) logm_x(t)'!ES37-'2a)answer'!$I37)/$CP$121</f>
        <v>0.45460063709536969</v>
      </c>
      <c r="BF266" s="32">
        <f>('2a) logm_x(t)'!EU37-'2a) logm_x(t)'!ET37-'2a)answer'!$I37)/$CP$121</f>
        <v>0.43475050334788434</v>
      </c>
      <c r="BG266" s="32">
        <f>('2a) logm_x(t)'!EV37-'2a) logm_x(t)'!EU37-'2a)answer'!$I37)/$CP$121</f>
        <v>-1.1341943641885417</v>
      </c>
      <c r="BH266" s="32">
        <f>('2a) logm_x(t)'!EW37-'2a) logm_x(t)'!EV37-'2a)answer'!$I37)/$CP$121</f>
        <v>1.3774578430488582</v>
      </c>
      <c r="BI266" s="32">
        <f>('2a) logm_x(t)'!EX37-'2a) logm_x(t)'!EW37-'2a)answer'!$I37)/$CP$121</f>
        <v>-1.9822173715716018</v>
      </c>
      <c r="BJ266" s="32">
        <f>('2a) logm_x(t)'!EY37-'2a) logm_x(t)'!EX37-'2a)answer'!$I37)/$CP$121</f>
        <v>0.25568034750819207</v>
      </c>
      <c r="BK266" s="32">
        <f>('2a) logm_x(t)'!EZ37-'2a) logm_x(t)'!EY37-'2a)answer'!$I37)/$CP$121</f>
        <v>-0.44520642226131718</v>
      </c>
      <c r="BL266" s="32">
        <f>('2a) logm_x(t)'!FA37-'2a) logm_x(t)'!EZ37-'2a)answer'!$I37)/$CP$121</f>
        <v>-0.5106462478293321</v>
      </c>
      <c r="BM266" s="32">
        <f>('2a) logm_x(t)'!FB37-'2a) logm_x(t)'!FA37-'2a)answer'!$I37)/$CP$121</f>
        <v>0.27791365946454316</v>
      </c>
      <c r="BN266" s="32">
        <f>('2a) logm_x(t)'!FC37-'2a) logm_x(t)'!FB37-'2a)answer'!$I37)/$CP$121</f>
        <v>1.6996283408012804</v>
      </c>
      <c r="BO266" s="32">
        <f>('2a) logm_x(t)'!FD37-'2a) logm_x(t)'!FC37-'2a)answer'!$I37)/$CP$121</f>
        <v>-0.41966029167375085</v>
      </c>
      <c r="BP266" s="32">
        <f>('2a) logm_x(t)'!FE37-'2a) logm_x(t)'!FD37-'2a)answer'!$I37)/$CP$121</f>
        <v>-0.24662974395185044</v>
      </c>
      <c r="BQ266" s="32">
        <f>('2a) logm_x(t)'!FF37-'2a) logm_x(t)'!FE37-'2a)answer'!$I37)/$CP$121</f>
        <v>1.2262280467132358</v>
      </c>
      <c r="BR266" s="32">
        <f>('2a) logm_x(t)'!FG37-'2a) logm_x(t)'!FF37-'2a)answer'!$I37)/$CP$121</f>
        <v>-1.1210953685324951</v>
      </c>
      <c r="BS266" s="32">
        <f>('2a) logm_x(t)'!FH37-'2a) logm_x(t)'!FG37-'2a)answer'!$I37)/$CP$121</f>
        <v>0.58083711798045168</v>
      </c>
      <c r="BT266" s="32">
        <f>('2a) logm_x(t)'!FI37-'2a) logm_x(t)'!FH37-'2a)answer'!$I37)/$CP$121</f>
        <v>-0.16219726555315717</v>
      </c>
      <c r="BU266" s="32">
        <f>('2a) logm_x(t)'!FJ37-'2a) logm_x(t)'!FI37-'2a)answer'!$I37)/$CP$121</f>
        <v>0.16085391708406052</v>
      </c>
      <c r="BV266" s="32">
        <f>('2a) logm_x(t)'!FK37-'2a) logm_x(t)'!FJ37-'2a)answer'!$I37)/$CP$121</f>
        <v>-0.64784094051694419</v>
      </c>
      <c r="BW266" s="32">
        <f>('2a) logm_x(t)'!FL37-'2a) logm_x(t)'!FK37-'2a)answer'!$I37)/$CP$121</f>
        <v>-0.34714726211838209</v>
      </c>
      <c r="BX266" s="32">
        <f>('2a) logm_x(t)'!FM37-'2a) logm_x(t)'!FL37-'2a)answer'!$I37)/$CP$121</f>
        <v>0.16743748918940035</v>
      </c>
      <c r="BY266" s="32">
        <f>('2a) logm_x(t)'!FN37-'2a) logm_x(t)'!FM37-'2a)answer'!$I37)/$CP$121</f>
        <v>1.5724359295767198</v>
      </c>
      <c r="BZ266" s="32">
        <f>('2a) logm_x(t)'!FO37-'2a) logm_x(t)'!FN37-'2a)answer'!$I37)/$CP$121</f>
        <v>1.6680246369547582</v>
      </c>
      <c r="CA266" s="32">
        <f>('2a) logm_x(t)'!FP37-'2a) logm_x(t)'!FO37-'2a)answer'!$I37)/$CP$121</f>
        <v>-2.0125002613931762</v>
      </c>
      <c r="CB266" s="32">
        <f>('2a) logm_x(t)'!FQ37-'2a) logm_x(t)'!FP37-'2a)answer'!$I37)/$CP$121</f>
        <v>1.6298783556180121</v>
      </c>
      <c r="CC266" s="32">
        <f>('2a) logm_x(t)'!FR37-'2a) logm_x(t)'!FQ37-'2a)answer'!$I37)/$CP$121</f>
        <v>-1.0752997842969856</v>
      </c>
      <c r="CD266" s="32">
        <f>('2a) logm_x(t)'!FS37-'2a) logm_x(t)'!FR37-'2a)answer'!$I37)/$CP$121</f>
        <v>0.69280481914864744</v>
      </c>
      <c r="CE266" s="32">
        <f>('2a) logm_x(t)'!FT37-'2a) logm_x(t)'!FS37-'2a)answer'!$I37)/$CP$121</f>
        <v>-2.2044052142235504</v>
      </c>
      <c r="CF266" s="32">
        <f>('2a) logm_x(t)'!FU37-'2a) logm_x(t)'!FT37-'2a)answer'!$I37)/$CP$121</f>
        <v>1.9872202783736845</v>
      </c>
      <c r="CG266" s="32">
        <f>('2a) logm_x(t)'!FV37-'2a) logm_x(t)'!FU37-'2a)answer'!$I37)/$CP$121</f>
        <v>-0.95304768823825481</v>
      </c>
      <c r="CH266" s="32">
        <f>('2a) logm_x(t)'!FW37-'2a) logm_x(t)'!FV37-'2a)answer'!$I37)/$CP$121</f>
        <v>0.9226055448490359</v>
      </c>
      <c r="CI266" s="32">
        <f>('2a) logm_x(t)'!FX37-'2a) logm_x(t)'!FW37-'2a)answer'!$I37)/$CP$121</f>
        <v>-1.3157799101734422</v>
      </c>
      <c r="CJ266" s="32">
        <f>('2a) logm_x(t)'!FY37-'2a) logm_x(t)'!FX37-'2a)answer'!$I37)/$CP$121</f>
        <v>1.6386603418771384</v>
      </c>
      <c r="CK266" s="32">
        <f>('2a) logm_x(t)'!FZ37-'2a) logm_x(t)'!FY37-'2a)answer'!$I37)/$CP$121</f>
        <v>-0.21347436461085489</v>
      </c>
      <c r="CL266" s="32">
        <f>('2a) logm_x(t)'!GA37-'2a) logm_x(t)'!FZ37-'2a)answer'!$I37)/$CP$121</f>
        <v>-0.23110692250595463</v>
      </c>
      <c r="CM266" s="32">
        <f>('2a) logm_x(t)'!GB37-'2a) logm_x(t)'!GA37-'2a)answer'!$I37)/$CP$121</f>
        <v>-0.55480216473631516</v>
      </c>
      <c r="CN266" s="32">
        <f>('2a) logm_x(t)'!GC37-'2a) logm_x(t)'!GB37-'2a)answer'!$I37)/$CP$121</f>
        <v>0.87807028936421128</v>
      </c>
    </row>
    <row r="267" spans="1:92" x14ac:dyDescent="0.25">
      <c r="A267" s="31">
        <f t="shared" si="13"/>
        <v>35</v>
      </c>
      <c r="C267" s="32">
        <f>('2a) logm_x(t)'!CR38-'2a) logm_x(t)'!CQ38-'2a)answer'!$I38)/$CP$121</f>
        <v>-0.35938990477999283</v>
      </c>
      <c r="D267" s="32">
        <f>('2a) logm_x(t)'!CS38-'2a) logm_x(t)'!CR38-'2a)answer'!$I38)/$CP$121</f>
        <v>1.2045084768394685</v>
      </c>
      <c r="E267" s="32">
        <f>('2a) logm_x(t)'!CT38-'2a) logm_x(t)'!CS38-'2a)answer'!$I38)/$CP$121</f>
        <v>-0.92916116497652657</v>
      </c>
      <c r="F267" s="32">
        <f>('2a) logm_x(t)'!CU38-'2a) logm_x(t)'!CT38-'2a)answer'!$I38)/$CP$121</f>
        <v>0.59869476971897384</v>
      </c>
      <c r="G267" s="32">
        <f>('2a) logm_x(t)'!CV38-'2a) logm_x(t)'!CU38-'2a)answer'!$I38)/$CP$121</f>
        <v>-3.9692294983525923E-2</v>
      </c>
      <c r="H267" s="32">
        <f>('2a) logm_x(t)'!CW38-'2a) logm_x(t)'!CV38-'2a)answer'!$I38)/$CP$121</f>
        <v>0.52173215958851837</v>
      </c>
      <c r="I267" s="32">
        <f>('2a) logm_x(t)'!CX38-'2a) logm_x(t)'!CW38-'2a)answer'!$I38)/$CP$121</f>
        <v>-0.33196843689768701</v>
      </c>
      <c r="J267" s="32">
        <f>('2a) logm_x(t)'!CY38-'2a) logm_x(t)'!CX38-'2a)answer'!$I38)/$CP$121</f>
        <v>0.23259865003013441</v>
      </c>
      <c r="K267" s="32">
        <f>('2a) logm_x(t)'!CZ38-'2a) logm_x(t)'!CY38-'2a)answer'!$I38)/$CP$121</f>
        <v>-1.8531223933803602</v>
      </c>
      <c r="L267" s="32">
        <f>('2a) logm_x(t)'!DA38-'2a) logm_x(t)'!CZ38-'2a)answer'!$I38)/$CP$121</f>
        <v>0.3248039506830554</v>
      </c>
      <c r="M267" s="32">
        <f>('2a) logm_x(t)'!DB38-'2a) logm_x(t)'!DA38-'2a)answer'!$I38)/$CP$121</f>
        <v>1.614405158817646</v>
      </c>
      <c r="N267" s="32">
        <f>('2a) logm_x(t)'!DC38-'2a) logm_x(t)'!DB38-'2a)answer'!$I38)/$CP$121</f>
        <v>-1.306029819075478</v>
      </c>
      <c r="O267" s="32">
        <f>('2a) logm_x(t)'!DD38-'2a) logm_x(t)'!DC38-'2a)answer'!$I38)/$CP$121</f>
        <v>0.56244061674912571</v>
      </c>
      <c r="P267" s="32">
        <f>('2a) logm_x(t)'!DE38-'2a) logm_x(t)'!DD38-'2a)answer'!$I38)/$CP$121</f>
        <v>0.92966393421667437</v>
      </c>
      <c r="Q267" s="32">
        <f>('2a) logm_x(t)'!DF38-'2a) logm_x(t)'!DE38-'2a)answer'!$I38)/$CP$121</f>
        <v>-2.0058559012566032E-2</v>
      </c>
      <c r="R267" s="32">
        <f>('2a) logm_x(t)'!DG38-'2a) logm_x(t)'!DF38-'2a)answer'!$I38)/$CP$121</f>
        <v>-1.3685416988567665</v>
      </c>
      <c r="S267" s="32">
        <f>('2a) logm_x(t)'!DH38-'2a) logm_x(t)'!DG38-'2a)answer'!$I38)/$CP$121</f>
        <v>0.85827629790674231</v>
      </c>
      <c r="T267" s="32">
        <f>('2a) logm_x(t)'!DI38-'2a) logm_x(t)'!DH38-'2a)answer'!$I38)/$CP$121</f>
        <v>-0.51169417605711054</v>
      </c>
      <c r="U267" s="32">
        <f>('2a) logm_x(t)'!DJ38-'2a) logm_x(t)'!DI38-'2a)answer'!$I38)/$CP$121</f>
        <v>-0.44044884275091278</v>
      </c>
      <c r="V267" s="32">
        <f>('2a) logm_x(t)'!DK38-'2a) logm_x(t)'!DJ38-'2a)answer'!$I38)/$CP$121</f>
        <v>0.12597238899588423</v>
      </c>
      <c r="W267" s="32">
        <f>('2a) logm_x(t)'!DL38-'2a) logm_x(t)'!DK38-'2a)answer'!$I38)/$CP$121</f>
        <v>0.74735533450760316</v>
      </c>
      <c r="X267" s="32">
        <f>('2a) logm_x(t)'!DM38-'2a) logm_x(t)'!DL38-'2a)answer'!$I38)/$CP$121</f>
        <v>-1.0642662124797493</v>
      </c>
      <c r="Y267" s="32">
        <f>('2a) logm_x(t)'!DN38-'2a) logm_x(t)'!DM38-'2a)answer'!$I38)/$CP$121</f>
        <v>0.2467326971427507</v>
      </c>
      <c r="Z267" s="32">
        <f>('2a) logm_x(t)'!DO38-'2a) logm_x(t)'!DN38-'2a)answer'!$I38)/$CP$121</f>
        <v>0.29782145801893523</v>
      </c>
      <c r="AA267" s="32">
        <f>('2a) logm_x(t)'!DP38-'2a) logm_x(t)'!DO38-'2a)answer'!$I38)/$CP$121</f>
        <v>-1.4240799628854617</v>
      </c>
      <c r="AB267" s="32">
        <f>('2a) logm_x(t)'!DQ38-'2a) logm_x(t)'!DP38-'2a)answer'!$I38)/$CP$121</f>
        <v>0.87494104320835897</v>
      </c>
      <c r="AC267" s="32">
        <f>('2a) logm_x(t)'!DR38-'2a) logm_x(t)'!DQ38-'2a)answer'!$I38)/$CP$121</f>
        <v>-0.62767357179030936</v>
      </c>
      <c r="AD267" s="32">
        <f>('2a) logm_x(t)'!DS38-'2a) logm_x(t)'!DR38-'2a)answer'!$I38)/$CP$121</f>
        <v>-1.4572814896195547</v>
      </c>
      <c r="AE267" s="32">
        <f>('2a) logm_x(t)'!DT38-'2a) logm_x(t)'!DS38-'2a)answer'!$I38)/$CP$121</f>
        <v>0.2739733613820991</v>
      </c>
      <c r="AF267" s="32">
        <f>('2a) logm_x(t)'!DU38-'2a) logm_x(t)'!DT38-'2a)answer'!$I38)/$CP$121</f>
        <v>-6.1390990273723058E-2</v>
      </c>
      <c r="AG267" s="32">
        <f>('2a) logm_x(t)'!DV38-'2a) logm_x(t)'!DU38-'2a)answer'!$I38)/$CP$121</f>
        <v>0.78641382857424513</v>
      </c>
      <c r="AH267" s="32">
        <f>('2a) logm_x(t)'!DW38-'2a) logm_x(t)'!DV38-'2a)answer'!$I38)/$CP$121</f>
        <v>-1.2379919588010795</v>
      </c>
      <c r="AI267" s="32">
        <f>('2a) logm_x(t)'!DX38-'2a) logm_x(t)'!DW38-'2a)answer'!$I38)/$CP$121</f>
        <v>1.3728658698591389</v>
      </c>
      <c r="AJ267" s="32">
        <f>('2a) logm_x(t)'!DY38-'2a) logm_x(t)'!DX38-'2a)answer'!$I38)/$CP$121</f>
        <v>-1.5743632324678347</v>
      </c>
      <c r="AK267" s="32">
        <f>('2a) logm_x(t)'!DZ38-'2a) logm_x(t)'!DY38-'2a)answer'!$I38)/$CP$121</f>
        <v>-6.9826219821396432E-2</v>
      </c>
      <c r="AL267" s="32">
        <f>('2a) logm_x(t)'!EA38-'2a) logm_x(t)'!DZ38-'2a)answer'!$I38)/$CP$121</f>
        <v>1.0114248067474316</v>
      </c>
      <c r="AM267" s="32">
        <f>('2a) logm_x(t)'!EB38-'2a) logm_x(t)'!EA38-'2a)answer'!$I38)/$CP$121</f>
        <v>-0.12215618004080797</v>
      </c>
      <c r="AN267" s="32">
        <f>('2a) logm_x(t)'!EC38-'2a) logm_x(t)'!EB38-'2a)answer'!$I38)/$CP$121</f>
        <v>4.9806656305279119E-2</v>
      </c>
      <c r="AO267" s="32">
        <f>('2a) logm_x(t)'!ED38-'2a) logm_x(t)'!EC38-'2a)answer'!$I38)/$CP$121</f>
        <v>-0.22442098005604005</v>
      </c>
      <c r="AP267" s="32">
        <f>('2a) logm_x(t)'!EE38-'2a) logm_x(t)'!ED38-'2a)answer'!$I38)/$CP$121</f>
        <v>0.24149417609299739</v>
      </c>
      <c r="AQ267" s="32">
        <f>('2a) logm_x(t)'!EF38-'2a) logm_x(t)'!EE38-'2a)answer'!$I38)/$CP$121</f>
        <v>0.50040830164161476</v>
      </c>
      <c r="AR267" s="32">
        <f>('2a) logm_x(t)'!EG38-'2a) logm_x(t)'!EF38-'2a)answer'!$I38)/$CP$121</f>
        <v>-0.53670127427189507</v>
      </c>
      <c r="AS267" s="32">
        <f>('2a) logm_x(t)'!EH38-'2a) logm_x(t)'!EG38-'2a)answer'!$I38)/$CP$121</f>
        <v>0.67529782921596537</v>
      </c>
      <c r="AT267" s="32">
        <f>('2a) logm_x(t)'!EI38-'2a) logm_x(t)'!EH38-'2a)answer'!$I38)/$CP$121</f>
        <v>0.76811787149491484</v>
      </c>
      <c r="AU267" s="32">
        <f>('2a) logm_x(t)'!EJ38-'2a) logm_x(t)'!EI38-'2a)answer'!$I38)/$CP$121</f>
        <v>-9.5002730730461046E-2</v>
      </c>
      <c r="AV267" s="32">
        <f>('2a) logm_x(t)'!EK38-'2a) logm_x(t)'!EJ38-'2a)answer'!$I38)/$CP$121</f>
        <v>-2.004229484639791</v>
      </c>
      <c r="AW267" s="32">
        <f>('2a) logm_x(t)'!EL38-'2a) logm_x(t)'!EK38-'2a)answer'!$I38)/$CP$121</f>
        <v>1.5313257995418557</v>
      </c>
      <c r="AX267" s="32">
        <f>('2a) logm_x(t)'!EM38-'2a) logm_x(t)'!EL38-'2a)answer'!$I38)/$CP$121</f>
        <v>-0.36792631562790934</v>
      </c>
      <c r="AY267" s="32">
        <f>('2a) logm_x(t)'!EN38-'2a) logm_x(t)'!EM38-'2a)answer'!$I38)/$CP$121</f>
        <v>0.76202979550397598</v>
      </c>
      <c r="AZ267" s="32">
        <f>('2a) logm_x(t)'!EO38-'2a) logm_x(t)'!EN38-'2a)answer'!$I38)/$CP$121</f>
        <v>-1.145114225833076</v>
      </c>
      <c r="BA267" s="32">
        <f>('2a) logm_x(t)'!EP38-'2a) logm_x(t)'!EO38-'2a)answer'!$I38)/$CP$121</f>
        <v>0.2556314891474073</v>
      </c>
      <c r="BB267" s="32">
        <f>('2a) logm_x(t)'!EQ38-'2a) logm_x(t)'!EP38-'2a)answer'!$I38)/$CP$121</f>
        <v>-0.12690760867565679</v>
      </c>
      <c r="BC267" s="32">
        <f>('2a) logm_x(t)'!ER38-'2a) logm_x(t)'!EQ38-'2a)answer'!$I38)/$CP$121</f>
        <v>0.26961045152800556</v>
      </c>
      <c r="BD267" s="32">
        <f>('2a) logm_x(t)'!ES38-'2a) logm_x(t)'!ER38-'2a)answer'!$I38)/$CP$121</f>
        <v>6.8226368671077994E-2</v>
      </c>
      <c r="BE267" s="32">
        <f>('2a) logm_x(t)'!ET38-'2a) logm_x(t)'!ES38-'2a)answer'!$I38)/$CP$121</f>
        <v>0.82370879002558695</v>
      </c>
      <c r="BF267" s="32">
        <f>('2a) logm_x(t)'!EU38-'2a) logm_x(t)'!ET38-'2a)answer'!$I38)/$CP$121</f>
        <v>-0.41828601133011906</v>
      </c>
      <c r="BG267" s="32">
        <f>('2a) logm_x(t)'!EV38-'2a) logm_x(t)'!EU38-'2a)answer'!$I38)/$CP$121</f>
        <v>-0.74986623223270066</v>
      </c>
      <c r="BH267" s="32">
        <f>('2a) logm_x(t)'!EW38-'2a) logm_x(t)'!EV38-'2a)answer'!$I38)/$CP$121</f>
        <v>-1.844916464040804</v>
      </c>
      <c r="BI267" s="32">
        <f>('2a) logm_x(t)'!EX38-'2a) logm_x(t)'!EW38-'2a)answer'!$I38)/$CP$121</f>
        <v>0.71325582978359747</v>
      </c>
      <c r="BJ267" s="32">
        <f>('2a) logm_x(t)'!EY38-'2a) logm_x(t)'!EX38-'2a)answer'!$I38)/$CP$121</f>
        <v>0.58506660808955935</v>
      </c>
      <c r="BK267" s="32">
        <f>('2a) logm_x(t)'!EZ38-'2a) logm_x(t)'!EY38-'2a)answer'!$I38)/$CP$121</f>
        <v>-0.48951375125036939</v>
      </c>
      <c r="BL267" s="32">
        <f>('2a) logm_x(t)'!FA38-'2a) logm_x(t)'!EZ38-'2a)answer'!$I38)/$CP$121</f>
        <v>0.68489854381348103</v>
      </c>
      <c r="BM267" s="32">
        <f>('2a) logm_x(t)'!FB38-'2a) logm_x(t)'!FA38-'2a)answer'!$I38)/$CP$121</f>
        <v>0.3991742080781398</v>
      </c>
      <c r="BN267" s="32">
        <f>('2a) logm_x(t)'!FC38-'2a) logm_x(t)'!FB38-'2a)answer'!$I38)/$CP$121</f>
        <v>-1.245887301304291</v>
      </c>
      <c r="BO267" s="32">
        <f>('2a) logm_x(t)'!FD38-'2a) logm_x(t)'!FC38-'2a)answer'!$I38)/$CP$121</f>
        <v>-1.0061842969704187</v>
      </c>
      <c r="BP267" s="32">
        <f>('2a) logm_x(t)'!FE38-'2a) logm_x(t)'!FD38-'2a)answer'!$I38)/$CP$121</f>
        <v>1.9722624591640701</v>
      </c>
      <c r="BQ267" s="32">
        <f>('2a) logm_x(t)'!FF38-'2a) logm_x(t)'!FE38-'2a)answer'!$I38)/$CP$121</f>
        <v>0.13958387517865323</v>
      </c>
      <c r="BR267" s="32">
        <f>('2a) logm_x(t)'!FG38-'2a) logm_x(t)'!FF38-'2a)answer'!$I38)/$CP$121</f>
        <v>0.32870762818894517</v>
      </c>
      <c r="BS267" s="32">
        <f>('2a) logm_x(t)'!FH38-'2a) logm_x(t)'!FG38-'2a)answer'!$I38)/$CP$121</f>
        <v>0.13939288810786957</v>
      </c>
      <c r="BT267" s="32">
        <f>('2a) logm_x(t)'!FI38-'2a) logm_x(t)'!FH38-'2a)answer'!$I38)/$CP$121</f>
        <v>-0.53470727055424327</v>
      </c>
      <c r="BU267" s="32">
        <f>('2a) logm_x(t)'!FJ38-'2a) logm_x(t)'!FI38-'2a)answer'!$I38)/$CP$121</f>
        <v>-1.1994104487219501</v>
      </c>
      <c r="BV267" s="32">
        <f>('2a) logm_x(t)'!FK38-'2a) logm_x(t)'!FJ38-'2a)answer'!$I38)/$CP$121</f>
        <v>2.5002084498453341</v>
      </c>
      <c r="BW267" s="32">
        <f>('2a) logm_x(t)'!FL38-'2a) logm_x(t)'!FK38-'2a)answer'!$I38)/$CP$121</f>
        <v>-3.1148554135499187E-2</v>
      </c>
      <c r="BX267" s="32">
        <f>('2a) logm_x(t)'!FM38-'2a) logm_x(t)'!FL38-'2a)answer'!$I38)/$CP$121</f>
        <v>-0.69884662173900913</v>
      </c>
      <c r="BY267" s="32">
        <f>('2a) logm_x(t)'!FN38-'2a) logm_x(t)'!FM38-'2a)answer'!$I38)/$CP$121</f>
        <v>1.0736130401551609</v>
      </c>
      <c r="BZ267" s="32">
        <f>('2a) logm_x(t)'!FO38-'2a) logm_x(t)'!FN38-'2a)answer'!$I38)/$CP$121</f>
        <v>-0.30128068238664812</v>
      </c>
      <c r="CA267" s="32">
        <f>('2a) logm_x(t)'!FP38-'2a) logm_x(t)'!FO38-'2a)answer'!$I38)/$CP$121</f>
        <v>-0.5512724678787545</v>
      </c>
      <c r="CB267" s="32">
        <f>('2a) logm_x(t)'!FQ38-'2a) logm_x(t)'!FP38-'2a)answer'!$I38)/$CP$121</f>
        <v>-0.7444900947743891</v>
      </c>
      <c r="CC267" s="32">
        <f>('2a) logm_x(t)'!FR38-'2a) logm_x(t)'!FQ38-'2a)answer'!$I38)/$CP$121</f>
        <v>0.92703453384639734</v>
      </c>
      <c r="CD267" s="32">
        <f>('2a) logm_x(t)'!FS38-'2a) logm_x(t)'!FR38-'2a)answer'!$I38)/$CP$121</f>
        <v>0.23680583049296838</v>
      </c>
      <c r="CE267" s="32">
        <f>('2a) logm_x(t)'!FT38-'2a) logm_x(t)'!FS38-'2a)answer'!$I38)/$CP$121</f>
        <v>-1.116334586966546</v>
      </c>
      <c r="CF267" s="32">
        <f>('2a) logm_x(t)'!FU38-'2a) logm_x(t)'!FT38-'2a)answer'!$I38)/$CP$121</f>
        <v>0.51293236690419619</v>
      </c>
      <c r="CG267" s="32">
        <f>('2a) logm_x(t)'!FV38-'2a) logm_x(t)'!FU38-'2a)answer'!$I38)/$CP$121</f>
        <v>0.37636977087359186</v>
      </c>
      <c r="CH267" s="32">
        <f>('2a) logm_x(t)'!FW38-'2a) logm_x(t)'!FV38-'2a)answer'!$I38)/$CP$121</f>
        <v>-1.2754815808338846</v>
      </c>
      <c r="CI267" s="32">
        <f>('2a) logm_x(t)'!FX38-'2a) logm_x(t)'!FW38-'2a)answer'!$I38)/$CP$121</f>
        <v>1.2039318711376414</v>
      </c>
      <c r="CJ267" s="32">
        <f>('2a) logm_x(t)'!FY38-'2a) logm_x(t)'!FX38-'2a)answer'!$I38)/$CP$121</f>
        <v>0.264787655435543</v>
      </c>
      <c r="CK267" s="32">
        <f>('2a) logm_x(t)'!FZ38-'2a) logm_x(t)'!FY38-'2a)answer'!$I38)/$CP$121</f>
        <v>0.13833845036052747</v>
      </c>
      <c r="CL267" s="32">
        <f>('2a) logm_x(t)'!GA38-'2a) logm_x(t)'!FZ38-'2a)answer'!$I38)/$CP$121</f>
        <v>-0.61948511063947176</v>
      </c>
      <c r="CM267" s="32">
        <f>('2a) logm_x(t)'!GB38-'2a) logm_x(t)'!GA38-'2a)answer'!$I38)/$CP$121</f>
        <v>1.1395357565482913</v>
      </c>
      <c r="CN267" s="32">
        <f>('2a) logm_x(t)'!GC38-'2a) logm_x(t)'!GB38-'2a)answer'!$I38)/$CP$121</f>
        <v>0.2603691063847437</v>
      </c>
    </row>
    <row r="268" spans="1:92" x14ac:dyDescent="0.25">
      <c r="A268" s="31">
        <f t="shared" si="13"/>
        <v>36</v>
      </c>
      <c r="C268" s="32">
        <f>('2a) logm_x(t)'!CR39-'2a) logm_x(t)'!CQ39-'2a)answer'!$I39)/$CP$121</f>
        <v>-0.35166365838378472</v>
      </c>
      <c r="D268" s="32">
        <f>('2a) logm_x(t)'!CS39-'2a) logm_x(t)'!CR39-'2a)answer'!$I39)/$CP$121</f>
        <v>0.98412609474338342</v>
      </c>
      <c r="E268" s="32">
        <f>('2a) logm_x(t)'!CT39-'2a) logm_x(t)'!CS39-'2a)answer'!$I39)/$CP$121</f>
        <v>-1.3940278763769229</v>
      </c>
      <c r="F268" s="32">
        <f>('2a) logm_x(t)'!CU39-'2a) logm_x(t)'!CT39-'2a)answer'!$I39)/$CP$121</f>
        <v>5.9537236460971782E-2</v>
      </c>
      <c r="G268" s="32">
        <f>('2a) logm_x(t)'!CV39-'2a) logm_x(t)'!CU39-'2a)answer'!$I39)/$CP$121</f>
        <v>1.4174302325629071</v>
      </c>
      <c r="H268" s="32">
        <f>('2a) logm_x(t)'!CW39-'2a) logm_x(t)'!CV39-'2a)answer'!$I39)/$CP$121</f>
        <v>-0.68966381125424547</v>
      </c>
      <c r="I268" s="32">
        <f>('2a) logm_x(t)'!CX39-'2a) logm_x(t)'!CW39-'2a)answer'!$I39)/$CP$121</f>
        <v>-0.17370322895220022</v>
      </c>
      <c r="J268" s="32">
        <f>('2a) logm_x(t)'!CY39-'2a) logm_x(t)'!CX39-'2a)answer'!$I39)/$CP$121</f>
        <v>0.66754797016188805</v>
      </c>
      <c r="K268" s="32">
        <f>('2a) logm_x(t)'!CZ39-'2a) logm_x(t)'!CY39-'2a)answer'!$I39)/$CP$121</f>
        <v>-1.5562050691280729</v>
      </c>
      <c r="L268" s="32">
        <f>('2a) logm_x(t)'!DA39-'2a) logm_x(t)'!CZ39-'2a)answer'!$I39)/$CP$121</f>
        <v>0.76549382985954872</v>
      </c>
      <c r="M268" s="32">
        <f>('2a) logm_x(t)'!DB39-'2a) logm_x(t)'!DA39-'2a)answer'!$I39)/$CP$121</f>
        <v>-0.44282588456111249</v>
      </c>
      <c r="N268" s="32">
        <f>('2a) logm_x(t)'!DC39-'2a) logm_x(t)'!DB39-'2a)answer'!$I39)/$CP$121</f>
        <v>1.0299458552581973</v>
      </c>
      <c r="O268" s="32">
        <f>('2a) logm_x(t)'!DD39-'2a) logm_x(t)'!DC39-'2a)answer'!$I39)/$CP$121</f>
        <v>-0.59207220701040197</v>
      </c>
      <c r="P268" s="32">
        <f>('2a) logm_x(t)'!DE39-'2a) logm_x(t)'!DD39-'2a)answer'!$I39)/$CP$121</f>
        <v>0.53067839201022859</v>
      </c>
      <c r="Q268" s="32">
        <f>('2a) logm_x(t)'!DF39-'2a) logm_x(t)'!DE39-'2a)answer'!$I39)/$CP$121</f>
        <v>0.51322988552652671</v>
      </c>
      <c r="R268" s="32">
        <f>('2a) logm_x(t)'!DG39-'2a) logm_x(t)'!DF39-'2a)answer'!$I39)/$CP$121</f>
        <v>-0.49336901526924282</v>
      </c>
      <c r="S268" s="32">
        <f>('2a) logm_x(t)'!DH39-'2a) logm_x(t)'!DG39-'2a)answer'!$I39)/$CP$121</f>
        <v>-0.83954232456322653</v>
      </c>
      <c r="T268" s="32">
        <f>('2a) logm_x(t)'!DI39-'2a) logm_x(t)'!DH39-'2a)answer'!$I39)/$CP$121</f>
        <v>-6.1219914859692262E-2</v>
      </c>
      <c r="U268" s="32">
        <f>('2a) logm_x(t)'!DJ39-'2a) logm_x(t)'!DI39-'2a)answer'!$I39)/$CP$121</f>
        <v>-0.87336776716448605</v>
      </c>
      <c r="V268" s="32">
        <f>('2a) logm_x(t)'!DK39-'2a) logm_x(t)'!DJ39-'2a)answer'!$I39)/$CP$121</f>
        <v>2.1728433790701951</v>
      </c>
      <c r="W268" s="32">
        <f>('2a) logm_x(t)'!DL39-'2a) logm_x(t)'!DK39-'2a)answer'!$I39)/$CP$121</f>
        <v>-1.189228856280673</v>
      </c>
      <c r="X268" s="32">
        <f>('2a) logm_x(t)'!DM39-'2a) logm_x(t)'!DL39-'2a)answer'!$I39)/$CP$121</f>
        <v>0.83618019696753809</v>
      </c>
      <c r="Y268" s="32">
        <f>('2a) logm_x(t)'!DN39-'2a) logm_x(t)'!DM39-'2a)answer'!$I39)/$CP$121</f>
        <v>-0.24253913419729445</v>
      </c>
      <c r="Z268" s="32">
        <f>('2a) logm_x(t)'!DO39-'2a) logm_x(t)'!DN39-'2a)answer'!$I39)/$CP$121</f>
        <v>0.10353439536490454</v>
      </c>
      <c r="AA268" s="32">
        <f>('2a) logm_x(t)'!DP39-'2a) logm_x(t)'!DO39-'2a)answer'!$I39)/$CP$121</f>
        <v>-0.43910106296887835</v>
      </c>
      <c r="AB268" s="32">
        <f>('2a) logm_x(t)'!DQ39-'2a) logm_x(t)'!DP39-'2a)answer'!$I39)/$CP$121</f>
        <v>-0.68895529240114495</v>
      </c>
      <c r="AC268" s="32">
        <f>('2a) logm_x(t)'!DR39-'2a) logm_x(t)'!DQ39-'2a)answer'!$I39)/$CP$121</f>
        <v>0.60572340509077693</v>
      </c>
      <c r="AD268" s="32">
        <f>('2a) logm_x(t)'!DS39-'2a) logm_x(t)'!DR39-'2a)answer'!$I39)/$CP$121</f>
        <v>-0.96318925625989238</v>
      </c>
      <c r="AE268" s="32">
        <f>('2a) logm_x(t)'!DT39-'2a) logm_x(t)'!DS39-'2a)answer'!$I39)/$CP$121</f>
        <v>-0.95304961379245678</v>
      </c>
      <c r="AF268" s="32">
        <f>('2a) logm_x(t)'!DU39-'2a) logm_x(t)'!DT39-'2a)answer'!$I39)/$CP$121</f>
        <v>0.79565117301985788</v>
      </c>
      <c r="AG268" s="32">
        <f>('2a) logm_x(t)'!DV39-'2a) logm_x(t)'!DU39-'2a)answer'!$I39)/$CP$121</f>
        <v>0.46196086273974624</v>
      </c>
      <c r="AH268" s="32">
        <f>('2a) logm_x(t)'!DW39-'2a) logm_x(t)'!DV39-'2a)answer'!$I39)/$CP$121</f>
        <v>-1.762320285721849</v>
      </c>
      <c r="AI268" s="32">
        <f>('2a) logm_x(t)'!DX39-'2a) logm_x(t)'!DW39-'2a)answer'!$I39)/$CP$121</f>
        <v>1.5454156369808303</v>
      </c>
      <c r="AJ268" s="32">
        <f>('2a) logm_x(t)'!DY39-'2a) logm_x(t)'!DX39-'2a)answer'!$I39)/$CP$121</f>
        <v>-1.2481841760743047</v>
      </c>
      <c r="AK268" s="32">
        <f>('2a) logm_x(t)'!DZ39-'2a) logm_x(t)'!DY39-'2a)answer'!$I39)/$CP$121</f>
        <v>0.44357541797432848</v>
      </c>
      <c r="AL268" s="32">
        <f>('2a) logm_x(t)'!EA39-'2a) logm_x(t)'!DZ39-'2a)answer'!$I39)/$CP$121</f>
        <v>-2.069366307887224E-2</v>
      </c>
      <c r="AM268" s="32">
        <f>('2a) logm_x(t)'!EB39-'2a) logm_x(t)'!EA39-'2a)answer'!$I39)/$CP$121</f>
        <v>0.84768659163720617</v>
      </c>
      <c r="AN268" s="32">
        <f>('2a) logm_x(t)'!EC39-'2a) logm_x(t)'!EB39-'2a)answer'!$I39)/$CP$121</f>
        <v>-0.72682480773519398</v>
      </c>
      <c r="AO268" s="32">
        <f>('2a) logm_x(t)'!ED39-'2a) logm_x(t)'!EC39-'2a)answer'!$I39)/$CP$121</f>
        <v>0.62224194018632983</v>
      </c>
      <c r="AP268" s="32">
        <f>('2a) logm_x(t)'!EE39-'2a) logm_x(t)'!ED39-'2a)answer'!$I39)/$CP$121</f>
        <v>0.46141911610835717</v>
      </c>
      <c r="AQ268" s="32">
        <f>('2a) logm_x(t)'!EF39-'2a) logm_x(t)'!EE39-'2a)answer'!$I39)/$CP$121</f>
        <v>-1.5378793269398889</v>
      </c>
      <c r="AR268" s="32">
        <f>('2a) logm_x(t)'!EG39-'2a) logm_x(t)'!EF39-'2a)answer'!$I39)/$CP$121</f>
        <v>1.2371580739233803</v>
      </c>
      <c r="AS268" s="32">
        <f>('2a) logm_x(t)'!EH39-'2a) logm_x(t)'!EG39-'2a)answer'!$I39)/$CP$121</f>
        <v>7.1246468432336438E-2</v>
      </c>
      <c r="AT268" s="32">
        <f>('2a) logm_x(t)'!EI39-'2a) logm_x(t)'!EH39-'2a)answer'!$I39)/$CP$121</f>
        <v>-8.3279303790553386E-2</v>
      </c>
      <c r="AU268" s="32">
        <f>('2a) logm_x(t)'!EJ39-'2a) logm_x(t)'!EI39-'2a)answer'!$I39)/$CP$121</f>
        <v>1.3753119507104883</v>
      </c>
      <c r="AV268" s="32">
        <f>('2a) logm_x(t)'!EK39-'2a) logm_x(t)'!EJ39-'2a)answer'!$I39)/$CP$121</f>
        <v>-1.8572020157878941</v>
      </c>
      <c r="AW268" s="32">
        <f>('2a) logm_x(t)'!EL39-'2a) logm_x(t)'!EK39-'2a)answer'!$I39)/$CP$121</f>
        <v>-0.41338818210539402</v>
      </c>
      <c r="AX268" s="32">
        <f>('2a) logm_x(t)'!EM39-'2a) logm_x(t)'!EL39-'2a)answer'!$I39)/$CP$121</f>
        <v>1.0728826581483195</v>
      </c>
      <c r="AY268" s="32">
        <f>('2a) logm_x(t)'!EN39-'2a) logm_x(t)'!EM39-'2a)answer'!$I39)/$CP$121</f>
        <v>2.363133081769345</v>
      </c>
      <c r="AZ268" s="32">
        <f>('2a) logm_x(t)'!EO39-'2a) logm_x(t)'!EN39-'2a)answer'!$I39)/$CP$121</f>
        <v>-1.8211655304091252</v>
      </c>
      <c r="BA268" s="32">
        <f>('2a) logm_x(t)'!EP39-'2a) logm_x(t)'!EO39-'2a)answer'!$I39)/$CP$121</f>
        <v>-1.6976829856826006</v>
      </c>
      <c r="BB268" s="32">
        <f>('2a) logm_x(t)'!EQ39-'2a) logm_x(t)'!EP39-'2a)answer'!$I39)/$CP$121</f>
        <v>0.74502739868774026</v>
      </c>
      <c r="BC268" s="32">
        <f>('2a) logm_x(t)'!ER39-'2a) logm_x(t)'!EQ39-'2a)answer'!$I39)/$CP$121</f>
        <v>-0.16390030181250301</v>
      </c>
      <c r="BD268" s="32">
        <f>('2a) logm_x(t)'!ES39-'2a) logm_x(t)'!ER39-'2a)answer'!$I39)/$CP$121</f>
        <v>1.4100887353788925</v>
      </c>
      <c r="BE268" s="32">
        <f>('2a) logm_x(t)'!ET39-'2a) logm_x(t)'!ES39-'2a)answer'!$I39)/$CP$121</f>
        <v>-2.0193562087047985</v>
      </c>
      <c r="BF268" s="32">
        <f>('2a) logm_x(t)'!EU39-'2a) logm_x(t)'!ET39-'2a)answer'!$I39)/$CP$121</f>
        <v>1.1440587949946719</v>
      </c>
      <c r="BG268" s="32">
        <f>('2a) logm_x(t)'!EV39-'2a) logm_x(t)'!EU39-'2a)answer'!$I39)/$CP$121</f>
        <v>-0.52769246298348882</v>
      </c>
      <c r="BH268" s="32">
        <f>('2a) logm_x(t)'!EW39-'2a) logm_x(t)'!EV39-'2a)answer'!$I39)/$CP$121</f>
        <v>0.64203045557817018</v>
      </c>
      <c r="BI268" s="32">
        <f>('2a) logm_x(t)'!EX39-'2a) logm_x(t)'!EW39-'2a)answer'!$I39)/$CP$121</f>
        <v>8.7759356245203451E-2</v>
      </c>
      <c r="BJ268" s="32">
        <f>('2a) logm_x(t)'!EY39-'2a) logm_x(t)'!EX39-'2a)answer'!$I39)/$CP$121</f>
        <v>-1.1214595229081936</v>
      </c>
      <c r="BK268" s="32">
        <f>('2a) logm_x(t)'!EZ39-'2a) logm_x(t)'!EY39-'2a)answer'!$I39)/$CP$121</f>
        <v>-8.2238889950268478E-3</v>
      </c>
      <c r="BL268" s="32">
        <f>('2a) logm_x(t)'!FA39-'2a) logm_x(t)'!EZ39-'2a)answer'!$I39)/$CP$121</f>
        <v>-0.10248556836290838</v>
      </c>
      <c r="BM268" s="32">
        <f>('2a) logm_x(t)'!FB39-'2a) logm_x(t)'!FA39-'2a)answer'!$I39)/$CP$121</f>
        <v>0.25230152776362036</v>
      </c>
      <c r="BN268" s="32">
        <f>('2a) logm_x(t)'!FC39-'2a) logm_x(t)'!FB39-'2a)answer'!$I39)/$CP$121</f>
        <v>-9.3144758072966297E-3</v>
      </c>
      <c r="BO268" s="32">
        <f>('2a) logm_x(t)'!FD39-'2a) logm_x(t)'!FC39-'2a)answer'!$I39)/$CP$121</f>
        <v>0.1503384710995081</v>
      </c>
      <c r="BP268" s="32">
        <f>('2a) logm_x(t)'!FE39-'2a) logm_x(t)'!FD39-'2a)answer'!$I39)/$CP$121</f>
        <v>0.85339255181424345</v>
      </c>
      <c r="BQ268" s="32">
        <f>('2a) logm_x(t)'!FF39-'2a) logm_x(t)'!FE39-'2a)answer'!$I39)/$CP$121</f>
        <v>-0.90166061815205534</v>
      </c>
      <c r="BR268" s="32">
        <f>('2a) logm_x(t)'!FG39-'2a) logm_x(t)'!FF39-'2a)answer'!$I39)/$CP$121</f>
        <v>-0.13086696379804608</v>
      </c>
      <c r="BS268" s="32">
        <f>('2a) logm_x(t)'!FH39-'2a) logm_x(t)'!FG39-'2a)answer'!$I39)/$CP$121</f>
        <v>0.15931104459185388</v>
      </c>
      <c r="BT268" s="32">
        <f>('2a) logm_x(t)'!FI39-'2a) logm_x(t)'!FH39-'2a)answer'!$I39)/$CP$121</f>
        <v>2.0566133020889645</v>
      </c>
      <c r="BU268" s="32">
        <f>('2a) logm_x(t)'!FJ39-'2a) logm_x(t)'!FI39-'2a)answer'!$I39)/$CP$121</f>
        <v>-2.1573607547253988</v>
      </c>
      <c r="BV268" s="32">
        <f>('2a) logm_x(t)'!FK39-'2a) logm_x(t)'!FJ39-'2a)answer'!$I39)/$CP$121</f>
        <v>1.4220556455939211</v>
      </c>
      <c r="BW268" s="32">
        <f>('2a) logm_x(t)'!FL39-'2a) logm_x(t)'!FK39-'2a)answer'!$I39)/$CP$121</f>
        <v>-0.10765786922134568</v>
      </c>
      <c r="BX268" s="32">
        <f>('2a) logm_x(t)'!FM39-'2a) logm_x(t)'!FL39-'2a)answer'!$I39)/$CP$121</f>
        <v>-1.8143533943722232E-2</v>
      </c>
      <c r="BY268" s="32">
        <f>('2a) logm_x(t)'!FN39-'2a) logm_x(t)'!FM39-'2a)answer'!$I39)/$CP$121</f>
        <v>-3.4140851846335252E-2</v>
      </c>
      <c r="BZ268" s="32">
        <f>('2a) logm_x(t)'!FO39-'2a) logm_x(t)'!FN39-'2a)answer'!$I39)/$CP$121</f>
        <v>0.6397560028289927</v>
      </c>
      <c r="CA268" s="32">
        <f>('2a) logm_x(t)'!FP39-'2a) logm_x(t)'!FO39-'2a)answer'!$I39)/$CP$121</f>
        <v>0.24833386199280524</v>
      </c>
      <c r="CB268" s="32">
        <f>('2a) logm_x(t)'!FQ39-'2a) logm_x(t)'!FP39-'2a)answer'!$I39)/$CP$121</f>
        <v>-1.3647969234504669E-2</v>
      </c>
      <c r="CC268" s="32">
        <f>('2a) logm_x(t)'!FR39-'2a) logm_x(t)'!FQ39-'2a)answer'!$I39)/$CP$121</f>
        <v>-0.21987963352818291</v>
      </c>
      <c r="CD268" s="32">
        <f>('2a) logm_x(t)'!FS39-'2a) logm_x(t)'!FR39-'2a)answer'!$I39)/$CP$121</f>
        <v>-0.25163879110042164</v>
      </c>
      <c r="CE268" s="32">
        <f>('2a) logm_x(t)'!FT39-'2a) logm_x(t)'!FS39-'2a)answer'!$I39)/$CP$121</f>
        <v>6.0921528144650988E-2</v>
      </c>
      <c r="CF268" s="32">
        <f>('2a) logm_x(t)'!FU39-'2a) logm_x(t)'!FT39-'2a)answer'!$I39)/$CP$121</f>
        <v>-5.2386043284427405E-2</v>
      </c>
      <c r="CG268" s="32">
        <f>('2a) logm_x(t)'!FV39-'2a) logm_x(t)'!FU39-'2a)answer'!$I39)/$CP$121</f>
        <v>0.7864220678780679</v>
      </c>
      <c r="CH268" s="32">
        <f>('2a) logm_x(t)'!FW39-'2a) logm_x(t)'!FV39-'2a)answer'!$I39)/$CP$121</f>
        <v>-0.57472441783303341</v>
      </c>
      <c r="CI268" s="32">
        <f>('2a) logm_x(t)'!FX39-'2a) logm_x(t)'!FW39-'2a)answer'!$I39)/$CP$121</f>
        <v>-0.29880505857661538</v>
      </c>
      <c r="CJ268" s="32">
        <f>('2a) logm_x(t)'!FY39-'2a) logm_x(t)'!FX39-'2a)answer'!$I39)/$CP$121</f>
        <v>0.73639681175718841</v>
      </c>
      <c r="CK268" s="32">
        <f>('2a) logm_x(t)'!FZ39-'2a) logm_x(t)'!FY39-'2a)answer'!$I39)/$CP$121</f>
        <v>0.58186737268018718</v>
      </c>
      <c r="CL268" s="32">
        <f>('2a) logm_x(t)'!GA39-'2a) logm_x(t)'!FZ39-'2a)answer'!$I39)/$CP$121</f>
        <v>-4.5130719888733649E-2</v>
      </c>
      <c r="CM268" s="32">
        <f>('2a) logm_x(t)'!GB39-'2a) logm_x(t)'!GA39-'2a)answer'!$I39)/$CP$121</f>
        <v>-0.99643810745639161</v>
      </c>
      <c r="CN268" s="32">
        <f>('2a) logm_x(t)'!GC39-'2a) logm_x(t)'!GB39-'2a)answer'!$I39)/$CP$121</f>
        <v>-9.3370760913219053E-2</v>
      </c>
    </row>
    <row r="269" spans="1:92" x14ac:dyDescent="0.25">
      <c r="A269" s="31">
        <f t="shared" si="13"/>
        <v>37</v>
      </c>
      <c r="C269" s="32">
        <f>('2a) logm_x(t)'!CR40-'2a) logm_x(t)'!CQ40-'2a)answer'!$I40)/$CP$121</f>
        <v>-0.82215923350694509</v>
      </c>
      <c r="D269" s="32">
        <f>('2a) logm_x(t)'!CS40-'2a) logm_x(t)'!CR40-'2a)answer'!$I40)/$CP$121</f>
        <v>-0.14376460412126224</v>
      </c>
      <c r="E269" s="32">
        <f>('2a) logm_x(t)'!CT40-'2a) logm_x(t)'!CS40-'2a)answer'!$I40)/$CP$121</f>
        <v>9.5791268077744327E-3</v>
      </c>
      <c r="F269" s="32">
        <f>('2a) logm_x(t)'!CU40-'2a) logm_x(t)'!CT40-'2a)answer'!$I40)/$CP$121</f>
        <v>-0.45506359250044093</v>
      </c>
      <c r="G269" s="32">
        <f>('2a) logm_x(t)'!CV40-'2a) logm_x(t)'!CU40-'2a)answer'!$I40)/$CP$121</f>
        <v>0.85066679213312268</v>
      </c>
      <c r="H269" s="32">
        <f>('2a) logm_x(t)'!CW40-'2a) logm_x(t)'!CV40-'2a)answer'!$I40)/$CP$121</f>
        <v>-0.62281327713911161</v>
      </c>
      <c r="I269" s="32">
        <f>('2a) logm_x(t)'!CX40-'2a) logm_x(t)'!CW40-'2a)answer'!$I40)/$CP$121</f>
        <v>0.59623811364332002</v>
      </c>
      <c r="J269" s="32">
        <f>('2a) logm_x(t)'!CY40-'2a) logm_x(t)'!CX40-'2a)answer'!$I40)/$CP$121</f>
        <v>-0.36013827333122089</v>
      </c>
      <c r="K269" s="32">
        <f>('2a) logm_x(t)'!CZ40-'2a) logm_x(t)'!CY40-'2a)answer'!$I40)/$CP$121</f>
        <v>-0.74822679418680238</v>
      </c>
      <c r="L269" s="32">
        <f>('2a) logm_x(t)'!DA40-'2a) logm_x(t)'!CZ40-'2a)answer'!$I40)/$CP$121</f>
        <v>0.80352011085565767</v>
      </c>
      <c r="M269" s="32">
        <f>('2a) logm_x(t)'!DB40-'2a) logm_x(t)'!DA40-'2a)answer'!$I40)/$CP$121</f>
        <v>-0.27769452461397059</v>
      </c>
      <c r="N269" s="32">
        <f>('2a) logm_x(t)'!DC40-'2a) logm_x(t)'!DB40-'2a)answer'!$I40)/$CP$121</f>
        <v>0.11167950999656139</v>
      </c>
      <c r="O269" s="32">
        <f>('2a) logm_x(t)'!DD40-'2a) logm_x(t)'!DC40-'2a)answer'!$I40)/$CP$121</f>
        <v>-0.43661603812846422</v>
      </c>
      <c r="P269" s="32">
        <f>('2a) logm_x(t)'!DE40-'2a) logm_x(t)'!DD40-'2a)answer'!$I40)/$CP$121</f>
        <v>0.48474914533328878</v>
      </c>
      <c r="Q269" s="32">
        <f>('2a) logm_x(t)'!DF40-'2a) logm_x(t)'!DE40-'2a)answer'!$I40)/$CP$121</f>
        <v>0.52729809008844186</v>
      </c>
      <c r="R269" s="32">
        <f>('2a) logm_x(t)'!DG40-'2a) logm_x(t)'!DF40-'2a)answer'!$I40)/$CP$121</f>
        <v>-0.2891603299432855</v>
      </c>
      <c r="S269" s="32">
        <f>('2a) logm_x(t)'!DH40-'2a) logm_x(t)'!DG40-'2a)answer'!$I40)/$CP$121</f>
        <v>0.65352560332313037</v>
      </c>
      <c r="T269" s="32">
        <f>('2a) logm_x(t)'!DI40-'2a) logm_x(t)'!DH40-'2a)answer'!$I40)/$CP$121</f>
        <v>4.387615794719002E-2</v>
      </c>
      <c r="U269" s="32">
        <f>('2a) logm_x(t)'!DJ40-'2a) logm_x(t)'!DI40-'2a)answer'!$I40)/$CP$121</f>
        <v>-1.4844636442138217</v>
      </c>
      <c r="V269" s="32">
        <f>('2a) logm_x(t)'!DK40-'2a) logm_x(t)'!DJ40-'2a)answer'!$I40)/$CP$121</f>
        <v>0.53891037696087585</v>
      </c>
      <c r="W269" s="32">
        <f>('2a) logm_x(t)'!DL40-'2a) logm_x(t)'!DK40-'2a)answer'!$I40)/$CP$121</f>
        <v>8.99387343849989E-2</v>
      </c>
      <c r="X269" s="32">
        <f>('2a) logm_x(t)'!DM40-'2a) logm_x(t)'!DL40-'2a)answer'!$I40)/$CP$121</f>
        <v>-0.5900848783999485</v>
      </c>
      <c r="Y269" s="32">
        <f>('2a) logm_x(t)'!DN40-'2a) logm_x(t)'!DM40-'2a)answer'!$I40)/$CP$121</f>
        <v>0.19469868020863376</v>
      </c>
      <c r="Z269" s="32">
        <f>('2a) logm_x(t)'!DO40-'2a) logm_x(t)'!DN40-'2a)answer'!$I40)/$CP$121</f>
        <v>0.11776774901322627</v>
      </c>
      <c r="AA269" s="32">
        <f>('2a) logm_x(t)'!DP40-'2a) logm_x(t)'!DO40-'2a)answer'!$I40)/$CP$121</f>
        <v>-0.2379621495150657</v>
      </c>
      <c r="AB269" s="32">
        <f>('2a) logm_x(t)'!DQ40-'2a) logm_x(t)'!DP40-'2a)answer'!$I40)/$CP$121</f>
        <v>0.60397213476459688</v>
      </c>
      <c r="AC269" s="32">
        <f>('2a) logm_x(t)'!DR40-'2a) logm_x(t)'!DQ40-'2a)answer'!$I40)/$CP$121</f>
        <v>-1.0932601685788406</v>
      </c>
      <c r="AD269" s="32">
        <f>('2a) logm_x(t)'!DS40-'2a) logm_x(t)'!DR40-'2a)answer'!$I40)/$CP$121</f>
        <v>0.49039385439461336</v>
      </c>
      <c r="AE269" s="32">
        <f>('2a) logm_x(t)'!DT40-'2a) logm_x(t)'!DS40-'2a)answer'!$I40)/$CP$121</f>
        <v>0.15243328078422663</v>
      </c>
      <c r="AF269" s="32">
        <f>('2a) logm_x(t)'!DU40-'2a) logm_x(t)'!DT40-'2a)answer'!$I40)/$CP$121</f>
        <v>-1.1263826427166581</v>
      </c>
      <c r="AG269" s="32">
        <f>('2a) logm_x(t)'!DV40-'2a) logm_x(t)'!DU40-'2a)answer'!$I40)/$CP$121</f>
        <v>-0.28956305192458714</v>
      </c>
      <c r="AH269" s="32">
        <f>('2a) logm_x(t)'!DW40-'2a) logm_x(t)'!DV40-'2a)answer'!$I40)/$CP$121</f>
        <v>-0.43957465425303066</v>
      </c>
      <c r="AI269" s="32">
        <f>('2a) logm_x(t)'!DX40-'2a) logm_x(t)'!DW40-'2a)answer'!$I40)/$CP$121</f>
        <v>1.4524019232544296</v>
      </c>
      <c r="AJ269" s="32">
        <f>('2a) logm_x(t)'!DY40-'2a) logm_x(t)'!DX40-'2a)answer'!$I40)/$CP$121</f>
        <v>-1.7602253711215066</v>
      </c>
      <c r="AK269" s="32">
        <f>('2a) logm_x(t)'!DZ40-'2a) logm_x(t)'!DY40-'2a)answer'!$I40)/$CP$121</f>
        <v>1.3529716433535532</v>
      </c>
      <c r="AL269" s="32">
        <f>('2a) logm_x(t)'!EA40-'2a) logm_x(t)'!DZ40-'2a)answer'!$I40)/$CP$121</f>
        <v>-0.76855597722596469</v>
      </c>
      <c r="AM269" s="32">
        <f>('2a) logm_x(t)'!EB40-'2a) logm_x(t)'!EA40-'2a)answer'!$I40)/$CP$121</f>
        <v>4.0742219995697916E-2</v>
      </c>
      <c r="AN269" s="32">
        <f>('2a) logm_x(t)'!EC40-'2a) logm_x(t)'!EB40-'2a)answer'!$I40)/$CP$121</f>
        <v>-0.72326116321535827</v>
      </c>
      <c r="AO269" s="32">
        <f>('2a) logm_x(t)'!ED40-'2a) logm_x(t)'!EC40-'2a)answer'!$I40)/$CP$121</f>
        <v>1.2542591680487736</v>
      </c>
      <c r="AP269" s="32">
        <f>('2a) logm_x(t)'!EE40-'2a) logm_x(t)'!ED40-'2a)answer'!$I40)/$CP$121</f>
        <v>5.6817782684719223E-2</v>
      </c>
      <c r="AQ269" s="32">
        <f>('2a) logm_x(t)'!EF40-'2a) logm_x(t)'!EE40-'2a)answer'!$I40)/$CP$121</f>
        <v>0.456517122197998</v>
      </c>
      <c r="AR269" s="32">
        <f>('2a) logm_x(t)'!EG40-'2a) logm_x(t)'!EF40-'2a)answer'!$I40)/$CP$121</f>
        <v>0.11105234093193359</v>
      </c>
      <c r="AS269" s="32">
        <f>('2a) logm_x(t)'!EH40-'2a) logm_x(t)'!EG40-'2a)answer'!$I40)/$CP$121</f>
        <v>0.28309291169212403</v>
      </c>
      <c r="AT269" s="32">
        <f>('2a) logm_x(t)'!EI40-'2a) logm_x(t)'!EH40-'2a)answer'!$I40)/$CP$121</f>
        <v>-0.33117514271062387</v>
      </c>
      <c r="AU269" s="32">
        <f>('2a) logm_x(t)'!EJ40-'2a) logm_x(t)'!EI40-'2a)answer'!$I40)/$CP$121</f>
        <v>0.91910206144383044</v>
      </c>
      <c r="AV269" s="32">
        <f>('2a) logm_x(t)'!EK40-'2a) logm_x(t)'!EJ40-'2a)answer'!$I40)/$CP$121</f>
        <v>-2.4587334411349357</v>
      </c>
      <c r="AW269" s="32">
        <f>('2a) logm_x(t)'!EL40-'2a) logm_x(t)'!EK40-'2a)answer'!$I40)/$CP$121</f>
        <v>2.4306036460152565</v>
      </c>
      <c r="AX269" s="32">
        <f>('2a) logm_x(t)'!EM40-'2a) logm_x(t)'!EL40-'2a)answer'!$I40)/$CP$121</f>
        <v>-0.24707836360072716</v>
      </c>
      <c r="AY269" s="32">
        <f>('2a) logm_x(t)'!EN40-'2a) logm_x(t)'!EM40-'2a)answer'!$I40)/$CP$121</f>
        <v>-0.15889066489668013</v>
      </c>
      <c r="AZ269" s="32">
        <f>('2a) logm_x(t)'!EO40-'2a) logm_x(t)'!EN40-'2a)answer'!$I40)/$CP$121</f>
        <v>0.24085107580367482</v>
      </c>
      <c r="BA269" s="32">
        <f>('2a) logm_x(t)'!EP40-'2a) logm_x(t)'!EO40-'2a)answer'!$I40)/$CP$121</f>
        <v>-1.2132796494735429</v>
      </c>
      <c r="BB269" s="32">
        <f>('2a) logm_x(t)'!EQ40-'2a) logm_x(t)'!EP40-'2a)answer'!$I40)/$CP$121</f>
        <v>0.64194210410494124</v>
      </c>
      <c r="BC269" s="32">
        <f>('2a) logm_x(t)'!ER40-'2a) logm_x(t)'!EQ40-'2a)answer'!$I40)/$CP$121</f>
        <v>0.3061301575790884</v>
      </c>
      <c r="BD269" s="32">
        <f>('2a) logm_x(t)'!ES40-'2a) logm_x(t)'!ER40-'2a)answer'!$I40)/$CP$121</f>
        <v>0.97312089232871002</v>
      </c>
      <c r="BE269" s="32">
        <f>('2a) logm_x(t)'!ET40-'2a) logm_x(t)'!ES40-'2a)answer'!$I40)/$CP$121</f>
        <v>-1.6330820099681456</v>
      </c>
      <c r="BF269" s="32">
        <f>('2a) logm_x(t)'!EU40-'2a) logm_x(t)'!ET40-'2a)answer'!$I40)/$CP$121</f>
        <v>0.49741483177776552</v>
      </c>
      <c r="BG269" s="32">
        <f>('2a) logm_x(t)'!EV40-'2a) logm_x(t)'!EU40-'2a)answer'!$I40)/$CP$121</f>
        <v>0.20945526912414433</v>
      </c>
      <c r="BH269" s="32">
        <f>('2a) logm_x(t)'!EW40-'2a) logm_x(t)'!EV40-'2a)answer'!$I40)/$CP$121</f>
        <v>-2.407120147001466</v>
      </c>
      <c r="BI269" s="32">
        <f>('2a) logm_x(t)'!EX40-'2a) logm_x(t)'!EW40-'2a)answer'!$I40)/$CP$121</f>
        <v>1.9089510877532923</v>
      </c>
      <c r="BJ269" s="32">
        <f>('2a) logm_x(t)'!EY40-'2a) logm_x(t)'!EX40-'2a)answer'!$I40)/$CP$121</f>
        <v>-0.3858863968784163</v>
      </c>
      <c r="BK269" s="32">
        <f>('2a) logm_x(t)'!EZ40-'2a) logm_x(t)'!EY40-'2a)answer'!$I40)/$CP$121</f>
        <v>-0.20835187817385842</v>
      </c>
      <c r="BL269" s="32">
        <f>('2a) logm_x(t)'!FA40-'2a) logm_x(t)'!EZ40-'2a)answer'!$I40)/$CP$121</f>
        <v>-2.1370065743217292</v>
      </c>
      <c r="BM269" s="32">
        <f>('2a) logm_x(t)'!FB40-'2a) logm_x(t)'!FA40-'2a)answer'!$I40)/$CP$121</f>
        <v>2.2904690320511216</v>
      </c>
      <c r="BN269" s="32">
        <f>('2a) logm_x(t)'!FC40-'2a) logm_x(t)'!FB40-'2a)answer'!$I40)/$CP$121</f>
        <v>0.73703455558323649</v>
      </c>
      <c r="BO269" s="32">
        <f>('2a) logm_x(t)'!FD40-'2a) logm_x(t)'!FC40-'2a)answer'!$I40)/$CP$121</f>
        <v>-1.1579003526751488</v>
      </c>
      <c r="BP269" s="32">
        <f>('2a) logm_x(t)'!FE40-'2a) logm_x(t)'!FD40-'2a)answer'!$I40)/$CP$121</f>
        <v>0.32329527650465012</v>
      </c>
      <c r="BQ269" s="32">
        <f>('2a) logm_x(t)'!FF40-'2a) logm_x(t)'!FE40-'2a)answer'!$I40)/$CP$121</f>
        <v>0.14832731570293672</v>
      </c>
      <c r="BR269" s="32">
        <f>('2a) logm_x(t)'!FG40-'2a) logm_x(t)'!FF40-'2a)answer'!$I40)/$CP$121</f>
        <v>0.15404041885693687</v>
      </c>
      <c r="BS269" s="32">
        <f>('2a) logm_x(t)'!FH40-'2a) logm_x(t)'!FG40-'2a)answer'!$I40)/$CP$121</f>
        <v>-0.54791879943338107</v>
      </c>
      <c r="BT269" s="32">
        <f>('2a) logm_x(t)'!FI40-'2a) logm_x(t)'!FH40-'2a)answer'!$I40)/$CP$121</f>
        <v>0.41537872823879268</v>
      </c>
      <c r="BU269" s="32">
        <f>('2a) logm_x(t)'!FJ40-'2a) logm_x(t)'!FI40-'2a)answer'!$I40)/$CP$121</f>
        <v>0.40914406162836292</v>
      </c>
      <c r="BV269" s="32">
        <f>('2a) logm_x(t)'!FK40-'2a) logm_x(t)'!FJ40-'2a)answer'!$I40)/$CP$121</f>
        <v>0.79147095474315554</v>
      </c>
      <c r="BW269" s="32">
        <f>('2a) logm_x(t)'!FL40-'2a) logm_x(t)'!FK40-'2a)answer'!$I40)/$CP$121</f>
        <v>-0.75104609335804207</v>
      </c>
      <c r="BX269" s="32">
        <f>('2a) logm_x(t)'!FM40-'2a) logm_x(t)'!FL40-'2a)answer'!$I40)/$CP$121</f>
        <v>0.15817758433950363</v>
      </c>
      <c r="BY269" s="32">
        <f>('2a) logm_x(t)'!FN40-'2a) logm_x(t)'!FM40-'2a)answer'!$I40)/$CP$121</f>
        <v>0.57432170770560764</v>
      </c>
      <c r="BZ269" s="32">
        <f>('2a) logm_x(t)'!FO40-'2a) logm_x(t)'!FN40-'2a)answer'!$I40)/$CP$121</f>
        <v>-1.0157024402697128</v>
      </c>
      <c r="CA269" s="32">
        <f>('2a) logm_x(t)'!FP40-'2a) logm_x(t)'!FO40-'2a)answer'!$I40)/$CP$121</f>
        <v>1.3225539405171076</v>
      </c>
      <c r="CB269" s="32">
        <f>('2a) logm_x(t)'!FQ40-'2a) logm_x(t)'!FP40-'2a)answer'!$I40)/$CP$121</f>
        <v>-0.44809889390320146</v>
      </c>
      <c r="CC269" s="32">
        <f>('2a) logm_x(t)'!FR40-'2a) logm_x(t)'!FQ40-'2a)answer'!$I40)/$CP$121</f>
        <v>0.58706360746205355</v>
      </c>
      <c r="CD269" s="32">
        <f>('2a) logm_x(t)'!FS40-'2a) logm_x(t)'!FR40-'2a)answer'!$I40)/$CP$121</f>
        <v>-0.48125560069609469</v>
      </c>
      <c r="CE269" s="32">
        <f>('2a) logm_x(t)'!FT40-'2a) logm_x(t)'!FS40-'2a)answer'!$I40)/$CP$121</f>
        <v>-0.43129546249334866</v>
      </c>
      <c r="CF269" s="32">
        <f>('2a) logm_x(t)'!FU40-'2a) logm_x(t)'!FT40-'2a)answer'!$I40)/$CP$121</f>
        <v>1.1022583003583355</v>
      </c>
      <c r="CG269" s="32">
        <f>('2a) logm_x(t)'!FV40-'2a) logm_x(t)'!FU40-'2a)answer'!$I40)/$CP$121</f>
        <v>-1.9158986503970399</v>
      </c>
      <c r="CH269" s="32">
        <f>('2a) logm_x(t)'!FW40-'2a) logm_x(t)'!FV40-'2a)answer'!$I40)/$CP$121</f>
        <v>1.4690456845427498</v>
      </c>
      <c r="CI269" s="32">
        <f>('2a) logm_x(t)'!FX40-'2a) logm_x(t)'!FW40-'2a)answer'!$I40)/$CP$121</f>
        <v>-0.69547913355320723</v>
      </c>
      <c r="CJ269" s="32">
        <f>('2a) logm_x(t)'!FY40-'2a) logm_x(t)'!FX40-'2a)answer'!$I40)/$CP$121</f>
        <v>0.48518680526591712</v>
      </c>
      <c r="CK269" s="32">
        <f>('2a) logm_x(t)'!FZ40-'2a) logm_x(t)'!FY40-'2a)answer'!$I40)/$CP$121</f>
        <v>-0.29779891815275183</v>
      </c>
      <c r="CL269" s="32">
        <f>('2a) logm_x(t)'!GA40-'2a) logm_x(t)'!FZ40-'2a)answer'!$I40)/$CP$121</f>
        <v>0.70529629210560008</v>
      </c>
      <c r="CM269" s="32">
        <f>('2a) logm_x(t)'!GB40-'2a) logm_x(t)'!GA40-'2a)answer'!$I40)/$CP$121</f>
        <v>-6.4768375652921165E-2</v>
      </c>
      <c r="CN269" s="32">
        <f>('2a) logm_x(t)'!GC40-'2a) logm_x(t)'!GB40-'2a)answer'!$I40)/$CP$121</f>
        <v>0.57899939304541692</v>
      </c>
    </row>
    <row r="270" spans="1:92" x14ac:dyDescent="0.25">
      <c r="A270" s="31">
        <f t="shared" si="13"/>
        <v>38</v>
      </c>
      <c r="C270" s="32">
        <f>('2a) logm_x(t)'!CR41-'2a) logm_x(t)'!CQ41-'2a)answer'!$I41)/$CP$121</f>
        <v>-2.628748672053459</v>
      </c>
      <c r="D270" s="32">
        <f>('2a) logm_x(t)'!CS41-'2a) logm_x(t)'!CR41-'2a)answer'!$I41)/$CP$121</f>
        <v>1.9580011790093534</v>
      </c>
      <c r="E270" s="32">
        <f>('2a) logm_x(t)'!CT41-'2a) logm_x(t)'!CS41-'2a)answer'!$I41)/$CP$121</f>
        <v>-0.73804304195990822</v>
      </c>
      <c r="F270" s="32">
        <f>('2a) logm_x(t)'!CU41-'2a) logm_x(t)'!CT41-'2a)answer'!$I41)/$CP$121</f>
        <v>0.34792355622738014</v>
      </c>
      <c r="G270" s="32">
        <f>('2a) logm_x(t)'!CV41-'2a) logm_x(t)'!CU41-'2a)answer'!$I41)/$CP$121</f>
        <v>-0.21048324977138622</v>
      </c>
      <c r="H270" s="32">
        <f>('2a) logm_x(t)'!CW41-'2a) logm_x(t)'!CV41-'2a)answer'!$I41)/$CP$121</f>
        <v>0.19587048382918537</v>
      </c>
      <c r="I270" s="32">
        <f>('2a) logm_x(t)'!CX41-'2a) logm_x(t)'!CW41-'2a)answer'!$I41)/$CP$121</f>
        <v>0.8345902122005131</v>
      </c>
      <c r="J270" s="32">
        <f>('2a) logm_x(t)'!CY41-'2a) logm_x(t)'!CX41-'2a)answer'!$I41)/$CP$121</f>
        <v>-0.66035453123771048</v>
      </c>
      <c r="K270" s="32">
        <f>('2a) logm_x(t)'!CZ41-'2a) logm_x(t)'!CY41-'2a)answer'!$I41)/$CP$121</f>
        <v>-0.10789426598274231</v>
      </c>
      <c r="L270" s="32">
        <f>('2a) logm_x(t)'!DA41-'2a) logm_x(t)'!CZ41-'2a)answer'!$I41)/$CP$121</f>
        <v>-0.12324784952212231</v>
      </c>
      <c r="M270" s="32">
        <f>('2a) logm_x(t)'!DB41-'2a) logm_x(t)'!DA41-'2a)answer'!$I41)/$CP$121</f>
        <v>-0.1058270147303048</v>
      </c>
      <c r="N270" s="32">
        <f>('2a) logm_x(t)'!DC41-'2a) logm_x(t)'!DB41-'2a)answer'!$I41)/$CP$121</f>
        <v>0.68652388643165851</v>
      </c>
      <c r="O270" s="32">
        <f>('2a) logm_x(t)'!DD41-'2a) logm_x(t)'!DC41-'2a)answer'!$I41)/$CP$121</f>
        <v>0.22401097097667066</v>
      </c>
      <c r="P270" s="32">
        <f>('2a) logm_x(t)'!DE41-'2a) logm_x(t)'!DD41-'2a)answer'!$I41)/$CP$121</f>
        <v>-0.1253045414382303</v>
      </c>
      <c r="Q270" s="32">
        <f>('2a) logm_x(t)'!DF41-'2a) logm_x(t)'!DE41-'2a)answer'!$I41)/$CP$121</f>
        <v>-0.30569363179177367</v>
      </c>
      <c r="R270" s="32">
        <f>('2a) logm_x(t)'!DG41-'2a) logm_x(t)'!DF41-'2a)answer'!$I41)/$CP$121</f>
        <v>-1.0285606322199679</v>
      </c>
      <c r="S270" s="32">
        <f>('2a) logm_x(t)'!DH41-'2a) logm_x(t)'!DG41-'2a)answer'!$I41)/$CP$121</f>
        <v>1.7282080812670695</v>
      </c>
      <c r="T270" s="32">
        <f>('2a) logm_x(t)'!DI41-'2a) logm_x(t)'!DH41-'2a)answer'!$I41)/$CP$121</f>
        <v>-1.1676268843026065</v>
      </c>
      <c r="U270" s="32">
        <f>('2a) logm_x(t)'!DJ41-'2a) logm_x(t)'!DI41-'2a)answer'!$I41)/$CP$121</f>
        <v>-0.78483323642985026</v>
      </c>
      <c r="V270" s="32">
        <f>('2a) logm_x(t)'!DK41-'2a) logm_x(t)'!DJ41-'2a)answer'!$I41)/$CP$121</f>
        <v>1.072845580590188</v>
      </c>
      <c r="W270" s="32">
        <f>('2a) logm_x(t)'!DL41-'2a) logm_x(t)'!DK41-'2a)answer'!$I41)/$CP$121</f>
        <v>-0.37579510922375636</v>
      </c>
      <c r="X270" s="32">
        <f>('2a) logm_x(t)'!DM41-'2a) logm_x(t)'!DL41-'2a)answer'!$I41)/$CP$121</f>
        <v>0.42667705546932555</v>
      </c>
      <c r="Y270" s="32">
        <f>('2a) logm_x(t)'!DN41-'2a) logm_x(t)'!DM41-'2a)answer'!$I41)/$CP$121</f>
        <v>-0.24511686568695634</v>
      </c>
      <c r="Z270" s="32">
        <f>('2a) logm_x(t)'!DO41-'2a) logm_x(t)'!DN41-'2a)answer'!$I41)/$CP$121</f>
        <v>-1.0523926127104153</v>
      </c>
      <c r="AA270" s="32">
        <f>('2a) logm_x(t)'!DP41-'2a) logm_x(t)'!DO41-'2a)answer'!$I41)/$CP$121</f>
        <v>1.3317059672873237</v>
      </c>
      <c r="AB270" s="32">
        <f>('2a) logm_x(t)'!DQ41-'2a) logm_x(t)'!DP41-'2a)answer'!$I41)/$CP$121</f>
        <v>-0.81335723391823156</v>
      </c>
      <c r="AC270" s="32">
        <f>('2a) logm_x(t)'!DR41-'2a) logm_x(t)'!DQ41-'2a)answer'!$I41)/$CP$121</f>
        <v>0.20219579984334207</v>
      </c>
      <c r="AD270" s="32">
        <f>('2a) logm_x(t)'!DS41-'2a) logm_x(t)'!DR41-'2a)answer'!$I41)/$CP$121</f>
        <v>-0.36100659021276749</v>
      </c>
      <c r="AE270" s="32">
        <f>('2a) logm_x(t)'!DT41-'2a) logm_x(t)'!DS41-'2a)answer'!$I41)/$CP$121</f>
        <v>-0.18842550166797623</v>
      </c>
      <c r="AF270" s="32">
        <f>('2a) logm_x(t)'!DU41-'2a) logm_x(t)'!DT41-'2a)answer'!$I41)/$CP$121</f>
        <v>0.11082395850755861</v>
      </c>
      <c r="AG270" s="32">
        <f>('2a) logm_x(t)'!DV41-'2a) logm_x(t)'!DU41-'2a)answer'!$I41)/$CP$121</f>
        <v>-0.11096000092099328</v>
      </c>
      <c r="AH270" s="32">
        <f>('2a) logm_x(t)'!DW41-'2a) logm_x(t)'!DV41-'2a)answer'!$I41)/$CP$121</f>
        <v>-0.58770378556943237</v>
      </c>
      <c r="AI270" s="32">
        <f>('2a) logm_x(t)'!DX41-'2a) logm_x(t)'!DW41-'2a)answer'!$I41)/$CP$121</f>
        <v>-0.40185660911473864</v>
      </c>
      <c r="AJ270" s="32">
        <f>('2a) logm_x(t)'!DY41-'2a) logm_x(t)'!DX41-'2a)answer'!$I41)/$CP$121</f>
        <v>0.40517056593529566</v>
      </c>
      <c r="AK270" s="32">
        <f>('2a) logm_x(t)'!DZ41-'2a) logm_x(t)'!DY41-'2a)answer'!$I41)/$CP$121</f>
        <v>-0.21372677704952089</v>
      </c>
      <c r="AL270" s="32">
        <f>('2a) logm_x(t)'!EA41-'2a) logm_x(t)'!DZ41-'2a)answer'!$I41)/$CP$121</f>
        <v>0.27485993161390582</v>
      </c>
      <c r="AM270" s="32">
        <f>('2a) logm_x(t)'!EB41-'2a) logm_x(t)'!EA41-'2a)answer'!$I41)/$CP$121</f>
        <v>-0.37933507684133733</v>
      </c>
      <c r="AN270" s="32">
        <f>('2a) logm_x(t)'!EC41-'2a) logm_x(t)'!EB41-'2a)answer'!$I41)/$CP$121</f>
        <v>0.68260742013264963</v>
      </c>
      <c r="AO270" s="32">
        <f>('2a) logm_x(t)'!ED41-'2a) logm_x(t)'!EC41-'2a)answer'!$I41)/$CP$121</f>
        <v>-0.31929584700350927</v>
      </c>
      <c r="AP270" s="32">
        <f>('2a) logm_x(t)'!EE41-'2a) logm_x(t)'!ED41-'2a)answer'!$I41)/$CP$121</f>
        <v>-0.22955672104688257</v>
      </c>
      <c r="AQ270" s="32">
        <f>('2a) logm_x(t)'!EF41-'2a) logm_x(t)'!EE41-'2a)answer'!$I41)/$CP$121</f>
        <v>-1.899515283147515E-2</v>
      </c>
      <c r="AR270" s="32">
        <f>('2a) logm_x(t)'!EG41-'2a) logm_x(t)'!EF41-'2a)answer'!$I41)/$CP$121</f>
        <v>0.59677898787919625</v>
      </c>
      <c r="AS270" s="32">
        <f>('2a) logm_x(t)'!EH41-'2a) logm_x(t)'!EG41-'2a)answer'!$I41)/$CP$121</f>
        <v>0.37036382184349442</v>
      </c>
      <c r="AT270" s="32">
        <f>('2a) logm_x(t)'!EI41-'2a) logm_x(t)'!EH41-'2a)answer'!$I41)/$CP$121</f>
        <v>0.11544743510179903</v>
      </c>
      <c r="AU270" s="32">
        <f>('2a) logm_x(t)'!EJ41-'2a) logm_x(t)'!EI41-'2a)answer'!$I41)/$CP$121</f>
        <v>-1.2076909303628682</v>
      </c>
      <c r="AV270" s="32">
        <f>('2a) logm_x(t)'!EK41-'2a) logm_x(t)'!EJ41-'2a)answer'!$I41)/$CP$121</f>
        <v>1.3845631691946287</v>
      </c>
      <c r="AW270" s="32">
        <f>('2a) logm_x(t)'!EL41-'2a) logm_x(t)'!EK41-'2a)answer'!$I41)/$CP$121</f>
        <v>0.54040727737238303</v>
      </c>
      <c r="AX270" s="32">
        <f>('2a) logm_x(t)'!EM41-'2a) logm_x(t)'!EL41-'2a)answer'!$I41)/$CP$121</f>
        <v>-1.1572940079388332</v>
      </c>
      <c r="AY270" s="32">
        <f>('2a) logm_x(t)'!EN41-'2a) logm_x(t)'!EM41-'2a)answer'!$I41)/$CP$121</f>
        <v>2.6672382615129093</v>
      </c>
      <c r="AZ270" s="32">
        <f>('2a) logm_x(t)'!EO41-'2a) logm_x(t)'!EN41-'2a)answer'!$I41)/$CP$121</f>
        <v>-2.2927050582434036</v>
      </c>
      <c r="BA270" s="32">
        <f>('2a) logm_x(t)'!EP41-'2a) logm_x(t)'!EO41-'2a)answer'!$I41)/$CP$121</f>
        <v>0.55981501985754301</v>
      </c>
      <c r="BB270" s="32">
        <f>('2a) logm_x(t)'!EQ41-'2a) logm_x(t)'!EP41-'2a)answer'!$I41)/$CP$121</f>
        <v>-0.22074076500326265</v>
      </c>
      <c r="BC270" s="32">
        <f>('2a) logm_x(t)'!ER41-'2a) logm_x(t)'!EQ41-'2a)answer'!$I41)/$CP$121</f>
        <v>0.79167741327121588</v>
      </c>
      <c r="BD270" s="32">
        <f>('2a) logm_x(t)'!ES41-'2a) logm_x(t)'!ER41-'2a)answer'!$I41)/$CP$121</f>
        <v>0.73100009381086384</v>
      </c>
      <c r="BE270" s="32">
        <f>('2a) logm_x(t)'!ET41-'2a) logm_x(t)'!ES41-'2a)answer'!$I41)/$CP$121</f>
        <v>-2.20839915593087</v>
      </c>
      <c r="BF270" s="32">
        <f>('2a) logm_x(t)'!EU41-'2a) logm_x(t)'!ET41-'2a)answer'!$I41)/$CP$121</f>
        <v>0.43225296657734741</v>
      </c>
      <c r="BG270" s="32">
        <f>('2a) logm_x(t)'!EV41-'2a) logm_x(t)'!EU41-'2a)answer'!$I41)/$CP$121</f>
        <v>0.10510071291360389</v>
      </c>
      <c r="BH270" s="32">
        <f>('2a) logm_x(t)'!EW41-'2a) logm_x(t)'!EV41-'2a)answer'!$I41)/$CP$121</f>
        <v>-1.1354589496143126</v>
      </c>
      <c r="BI270" s="32">
        <f>('2a) logm_x(t)'!EX41-'2a) logm_x(t)'!EW41-'2a)answer'!$I41)/$CP$121</f>
        <v>-0.87011655428617651</v>
      </c>
      <c r="BJ270" s="32">
        <f>('2a) logm_x(t)'!EY41-'2a) logm_x(t)'!EX41-'2a)answer'!$I41)/$CP$121</f>
        <v>1.4457027985849891</v>
      </c>
      <c r="BK270" s="32">
        <f>('2a) logm_x(t)'!EZ41-'2a) logm_x(t)'!EY41-'2a)answer'!$I41)/$CP$121</f>
        <v>-0.45408160161445243</v>
      </c>
      <c r="BL270" s="32">
        <f>('2a) logm_x(t)'!FA41-'2a) logm_x(t)'!EZ41-'2a)answer'!$I41)/$CP$121</f>
        <v>1.1452024532961687</v>
      </c>
      <c r="BM270" s="32">
        <f>('2a) logm_x(t)'!FB41-'2a) logm_x(t)'!FA41-'2a)answer'!$I41)/$CP$121</f>
        <v>-1.5844024002235653</v>
      </c>
      <c r="BN270" s="32">
        <f>('2a) logm_x(t)'!FC41-'2a) logm_x(t)'!FB41-'2a)answer'!$I41)/$CP$121</f>
        <v>0.70654371746030364</v>
      </c>
      <c r="BO270" s="32">
        <f>('2a) logm_x(t)'!FD41-'2a) logm_x(t)'!FC41-'2a)answer'!$I41)/$CP$121</f>
        <v>-1.0711602706886036</v>
      </c>
      <c r="BP270" s="32">
        <f>('2a) logm_x(t)'!FE41-'2a) logm_x(t)'!FD41-'2a)answer'!$I41)/$CP$121</f>
        <v>1.3070765792306771</v>
      </c>
      <c r="BQ270" s="32">
        <f>('2a) logm_x(t)'!FF41-'2a) logm_x(t)'!FE41-'2a)answer'!$I41)/$CP$121</f>
        <v>-0.47202157318321569</v>
      </c>
      <c r="BR270" s="32">
        <f>('2a) logm_x(t)'!FG41-'2a) logm_x(t)'!FF41-'2a)answer'!$I41)/$CP$121</f>
        <v>0.24358276411848906</v>
      </c>
      <c r="BS270" s="32">
        <f>('2a) logm_x(t)'!FH41-'2a) logm_x(t)'!FG41-'2a)answer'!$I41)/$CP$121</f>
        <v>-9.3177045316279725E-2</v>
      </c>
      <c r="BT270" s="32">
        <f>('2a) logm_x(t)'!FI41-'2a) logm_x(t)'!FH41-'2a)answer'!$I41)/$CP$121</f>
        <v>0.56276959791287362</v>
      </c>
      <c r="BU270" s="32">
        <f>('2a) logm_x(t)'!FJ41-'2a) logm_x(t)'!FI41-'2a)answer'!$I41)/$CP$121</f>
        <v>0.54271904057368459</v>
      </c>
      <c r="BV270" s="32">
        <f>('2a) logm_x(t)'!FK41-'2a) logm_x(t)'!FJ41-'2a)answer'!$I41)/$CP$121</f>
        <v>-0.55523309022723133</v>
      </c>
      <c r="BW270" s="32">
        <f>('2a) logm_x(t)'!FL41-'2a) logm_x(t)'!FK41-'2a)answer'!$I41)/$CP$121</f>
        <v>0.32396791972037953</v>
      </c>
      <c r="BX270" s="32">
        <f>('2a) logm_x(t)'!FM41-'2a) logm_x(t)'!FL41-'2a)answer'!$I41)/$CP$121</f>
        <v>-8.3388362679443356E-2</v>
      </c>
      <c r="BY270" s="32">
        <f>('2a) logm_x(t)'!FN41-'2a) logm_x(t)'!FM41-'2a)answer'!$I41)/$CP$121</f>
        <v>0.95082139700743695</v>
      </c>
      <c r="BZ270" s="32">
        <f>('2a) logm_x(t)'!FO41-'2a) logm_x(t)'!FN41-'2a)answer'!$I41)/$CP$121</f>
        <v>-6.2570956560716456E-2</v>
      </c>
      <c r="CA270" s="32">
        <f>('2a) logm_x(t)'!FP41-'2a) logm_x(t)'!FO41-'2a)answer'!$I41)/$CP$121</f>
        <v>-0.32638523507478523</v>
      </c>
      <c r="CB270" s="32">
        <f>('2a) logm_x(t)'!FQ41-'2a) logm_x(t)'!FP41-'2a)answer'!$I41)/$CP$121</f>
        <v>0.56920956372676101</v>
      </c>
      <c r="CC270" s="32">
        <f>('2a) logm_x(t)'!FR41-'2a) logm_x(t)'!FQ41-'2a)answer'!$I41)/$CP$121</f>
        <v>-2.1202440123413943E-3</v>
      </c>
      <c r="CD270" s="32">
        <f>('2a) logm_x(t)'!FS41-'2a) logm_x(t)'!FR41-'2a)answer'!$I41)/$CP$121</f>
        <v>6.7323416317898177E-2</v>
      </c>
      <c r="CE270" s="32">
        <f>('2a) logm_x(t)'!FT41-'2a) logm_x(t)'!FS41-'2a)answer'!$I41)/$CP$121</f>
        <v>0.40238948819334192</v>
      </c>
      <c r="CF270" s="32">
        <f>('2a) logm_x(t)'!FU41-'2a) logm_x(t)'!FT41-'2a)answer'!$I41)/$CP$121</f>
        <v>0.46685275112025054</v>
      </c>
      <c r="CG270" s="32">
        <f>('2a) logm_x(t)'!FV41-'2a) logm_x(t)'!FU41-'2a)answer'!$I41)/$CP$121</f>
        <v>-0.55353375707501196</v>
      </c>
      <c r="CH270" s="32">
        <f>('2a) logm_x(t)'!FW41-'2a) logm_x(t)'!FV41-'2a)answer'!$I41)/$CP$121</f>
        <v>-0.64211360202681145</v>
      </c>
      <c r="CI270" s="32">
        <f>('2a) logm_x(t)'!FX41-'2a) logm_x(t)'!FW41-'2a)answer'!$I41)/$CP$121</f>
        <v>1.0434168831031252</v>
      </c>
      <c r="CJ270" s="32">
        <f>('2a) logm_x(t)'!FY41-'2a) logm_x(t)'!FX41-'2a)answer'!$I41)/$CP$121</f>
        <v>-0.17738461377112211</v>
      </c>
      <c r="CK270" s="32">
        <f>('2a) logm_x(t)'!FZ41-'2a) logm_x(t)'!FY41-'2a)answer'!$I41)/$CP$121</f>
        <v>-0.38937041542292522</v>
      </c>
      <c r="CL270" s="32">
        <f>('2a) logm_x(t)'!GA41-'2a) logm_x(t)'!FZ41-'2a)answer'!$I41)/$CP$121</f>
        <v>0.16051937323153848</v>
      </c>
      <c r="CM270" s="32">
        <f>('2a) logm_x(t)'!GB41-'2a) logm_x(t)'!GA41-'2a)answer'!$I41)/$CP$121</f>
        <v>-0.33463568266784544</v>
      </c>
      <c r="CN270" s="32">
        <f>('2a) logm_x(t)'!GC41-'2a) logm_x(t)'!GB41-'2a)answer'!$I41)/$CP$121</f>
        <v>0.46336815490714245</v>
      </c>
    </row>
    <row r="271" spans="1:92" x14ac:dyDescent="0.25">
      <c r="A271" s="31">
        <f t="shared" si="13"/>
        <v>39</v>
      </c>
      <c r="C271" s="32">
        <f>('2a) logm_x(t)'!CR42-'2a) logm_x(t)'!CQ42-'2a)answer'!$I42)/$CP$121</f>
        <v>7.6937070376584912E-2</v>
      </c>
      <c r="D271" s="32">
        <f>('2a) logm_x(t)'!CS42-'2a) logm_x(t)'!CR42-'2a)answer'!$I42)/$CP$121</f>
        <v>0.25712406984445868</v>
      </c>
      <c r="E271" s="32">
        <f>('2a) logm_x(t)'!CT42-'2a) logm_x(t)'!CS42-'2a)answer'!$I42)/$CP$121</f>
        <v>-0.79852043804563511</v>
      </c>
      <c r="F271" s="32">
        <f>('2a) logm_x(t)'!CU42-'2a) logm_x(t)'!CT42-'2a)answer'!$I42)/$CP$121</f>
        <v>0.26670468974218992</v>
      </c>
      <c r="G271" s="32">
        <f>('2a) logm_x(t)'!CV42-'2a) logm_x(t)'!CU42-'2a)answer'!$I42)/$CP$121</f>
        <v>0.42888322223837833</v>
      </c>
      <c r="H271" s="32">
        <f>('2a) logm_x(t)'!CW42-'2a) logm_x(t)'!CV42-'2a)answer'!$I42)/$CP$121</f>
        <v>-0.30083815281435367</v>
      </c>
      <c r="I271" s="32">
        <f>('2a) logm_x(t)'!CX42-'2a) logm_x(t)'!CW42-'2a)answer'!$I42)/$CP$121</f>
        <v>0.57917438532431753</v>
      </c>
      <c r="J271" s="32">
        <f>('2a) logm_x(t)'!CY42-'2a) logm_x(t)'!CX42-'2a)answer'!$I42)/$CP$121</f>
        <v>-0.70172978584760104</v>
      </c>
      <c r="K271" s="32">
        <f>('2a) logm_x(t)'!CZ42-'2a) logm_x(t)'!CY42-'2a)answer'!$I42)/$CP$121</f>
        <v>-0.69617607563994421</v>
      </c>
      <c r="L271" s="32">
        <f>('2a) logm_x(t)'!DA42-'2a) logm_x(t)'!CZ42-'2a)answer'!$I42)/$CP$121</f>
        <v>0.42995041216089147</v>
      </c>
      <c r="M271" s="32">
        <f>('2a) logm_x(t)'!DB42-'2a) logm_x(t)'!DA42-'2a)answer'!$I42)/$CP$121</f>
        <v>-0.4609761852581018</v>
      </c>
      <c r="N271" s="32">
        <f>('2a) logm_x(t)'!DC42-'2a) logm_x(t)'!DB42-'2a)answer'!$I42)/$CP$121</f>
        <v>1.1656823693770157</v>
      </c>
      <c r="O271" s="32">
        <f>('2a) logm_x(t)'!DD42-'2a) logm_x(t)'!DC42-'2a)answer'!$I42)/$CP$121</f>
        <v>-0.24206067676431159</v>
      </c>
      <c r="P271" s="32">
        <f>('2a) logm_x(t)'!DE42-'2a) logm_x(t)'!DD42-'2a)answer'!$I42)/$CP$121</f>
        <v>0.2348697588745258</v>
      </c>
      <c r="Q271" s="32">
        <f>('2a) logm_x(t)'!DF42-'2a) logm_x(t)'!DE42-'2a)answer'!$I42)/$CP$121</f>
        <v>-0.2486523225476191</v>
      </c>
      <c r="R271" s="32">
        <f>('2a) logm_x(t)'!DG42-'2a) logm_x(t)'!DF42-'2a)answer'!$I42)/$CP$121</f>
        <v>-0.45678938183665518</v>
      </c>
      <c r="S271" s="32">
        <f>('2a) logm_x(t)'!DH42-'2a) logm_x(t)'!DG42-'2a)answer'!$I42)/$CP$121</f>
        <v>-0.6906434669824959</v>
      </c>
      <c r="T271" s="32">
        <f>('2a) logm_x(t)'!DI42-'2a) logm_x(t)'!DH42-'2a)answer'!$I42)/$CP$121</f>
        <v>2.0956959214561746</v>
      </c>
      <c r="U271" s="32">
        <f>('2a) logm_x(t)'!DJ42-'2a) logm_x(t)'!DI42-'2a)answer'!$I42)/$CP$121</f>
        <v>-2.3851494379437566</v>
      </c>
      <c r="V271" s="32">
        <f>('2a) logm_x(t)'!DK42-'2a) logm_x(t)'!DJ42-'2a)answer'!$I42)/$CP$121</f>
        <v>0.86600146144510992</v>
      </c>
      <c r="W271" s="32">
        <f>('2a) logm_x(t)'!DL42-'2a) logm_x(t)'!DK42-'2a)answer'!$I42)/$CP$121</f>
        <v>0.58377491484680477</v>
      </c>
      <c r="X271" s="32">
        <f>('2a) logm_x(t)'!DM42-'2a) logm_x(t)'!DL42-'2a)answer'!$I42)/$CP$121</f>
        <v>-0.20072932339234523</v>
      </c>
      <c r="Y271" s="32">
        <f>('2a) logm_x(t)'!DN42-'2a) logm_x(t)'!DM42-'2a)answer'!$I42)/$CP$121</f>
        <v>-1.0012129738927447</v>
      </c>
      <c r="Z271" s="32">
        <f>('2a) logm_x(t)'!DO42-'2a) logm_x(t)'!DN42-'2a)answer'!$I42)/$CP$121</f>
        <v>0.17062383151517035</v>
      </c>
      <c r="AA271" s="32">
        <f>('2a) logm_x(t)'!DP42-'2a) logm_x(t)'!DO42-'2a)answer'!$I42)/$CP$121</f>
        <v>-0.3592808894086077</v>
      </c>
      <c r="AB271" s="32">
        <f>('2a) logm_x(t)'!DQ42-'2a) logm_x(t)'!DP42-'2a)answer'!$I42)/$CP$121</f>
        <v>0.75418984794154953</v>
      </c>
      <c r="AC271" s="32">
        <f>('2a) logm_x(t)'!DR42-'2a) logm_x(t)'!DQ42-'2a)answer'!$I42)/$CP$121</f>
        <v>-1.0669626186872927</v>
      </c>
      <c r="AD271" s="32">
        <f>('2a) logm_x(t)'!DS42-'2a) logm_x(t)'!DR42-'2a)answer'!$I42)/$CP$121</f>
        <v>-0.35027678103850668</v>
      </c>
      <c r="AE271" s="32">
        <f>('2a) logm_x(t)'!DT42-'2a) logm_x(t)'!DS42-'2a)answer'!$I42)/$CP$121</f>
        <v>1.245135071697256</v>
      </c>
      <c r="AF271" s="32">
        <f>('2a) logm_x(t)'!DU42-'2a) logm_x(t)'!DT42-'2a)answer'!$I42)/$CP$121</f>
        <v>-0.26064165018848046</v>
      </c>
      <c r="AG271" s="32">
        <f>('2a) logm_x(t)'!DV42-'2a) logm_x(t)'!DU42-'2a)answer'!$I42)/$CP$121</f>
        <v>-0.56807942412037915</v>
      </c>
      <c r="AH271" s="32">
        <f>('2a) logm_x(t)'!DW42-'2a) logm_x(t)'!DV42-'2a)answer'!$I42)/$CP$121</f>
        <v>0.78966135171987617</v>
      </c>
      <c r="AI271" s="32">
        <f>('2a) logm_x(t)'!DX42-'2a) logm_x(t)'!DW42-'2a)answer'!$I42)/$CP$121</f>
        <v>-0.34184521603349571</v>
      </c>
      <c r="AJ271" s="32">
        <f>('2a) logm_x(t)'!DY42-'2a) logm_x(t)'!DX42-'2a)answer'!$I42)/$CP$121</f>
        <v>-0.57957850868942673</v>
      </c>
      <c r="AK271" s="32">
        <f>('2a) logm_x(t)'!DZ42-'2a) logm_x(t)'!DY42-'2a)answer'!$I42)/$CP$121</f>
        <v>-0.17064633309576918</v>
      </c>
      <c r="AL271" s="32">
        <f>('2a) logm_x(t)'!EA42-'2a) logm_x(t)'!DZ42-'2a)answer'!$I42)/$CP$121</f>
        <v>0.27185334510715958</v>
      </c>
      <c r="AM271" s="32">
        <f>('2a) logm_x(t)'!EB42-'2a) logm_x(t)'!EA42-'2a)answer'!$I42)/$CP$121</f>
        <v>-0.42563652810867741</v>
      </c>
      <c r="AN271" s="32">
        <f>('2a) logm_x(t)'!EC42-'2a) logm_x(t)'!EB42-'2a)answer'!$I42)/$CP$121</f>
        <v>1.8066631051609128</v>
      </c>
      <c r="AO271" s="32">
        <f>('2a) logm_x(t)'!ED42-'2a) logm_x(t)'!EC42-'2a)answer'!$I42)/$CP$121</f>
        <v>-1.4628127994777826</v>
      </c>
      <c r="AP271" s="32">
        <f>('2a) logm_x(t)'!EE42-'2a) logm_x(t)'!ED42-'2a)answer'!$I42)/$CP$121</f>
        <v>-1.047185626973888</v>
      </c>
      <c r="AQ271" s="32">
        <f>('2a) logm_x(t)'!EF42-'2a) logm_x(t)'!EE42-'2a)answer'!$I42)/$CP$121</f>
        <v>0.76616922869168991</v>
      </c>
      <c r="AR271" s="32">
        <f>('2a) logm_x(t)'!EG42-'2a) logm_x(t)'!EF42-'2a)answer'!$I42)/$CP$121</f>
        <v>1.2067916438023614</v>
      </c>
      <c r="AS271" s="32">
        <f>('2a) logm_x(t)'!EH42-'2a) logm_x(t)'!EG42-'2a)answer'!$I42)/$CP$121</f>
        <v>0.75254207644772242</v>
      </c>
      <c r="AT271" s="32">
        <f>('2a) logm_x(t)'!EI42-'2a) logm_x(t)'!EH42-'2a)answer'!$I42)/$CP$121</f>
        <v>0.1914279865667107</v>
      </c>
      <c r="AU271" s="32">
        <f>('2a) logm_x(t)'!EJ42-'2a) logm_x(t)'!EI42-'2a)answer'!$I42)/$CP$121</f>
        <v>7.5737061213856623E-3</v>
      </c>
      <c r="AV271" s="32">
        <f>('2a) logm_x(t)'!EK42-'2a) logm_x(t)'!EJ42-'2a)answer'!$I42)/$CP$121</f>
        <v>-0.71360498597219746</v>
      </c>
      <c r="AW271" s="32">
        <f>('2a) logm_x(t)'!EL42-'2a) logm_x(t)'!EK42-'2a)answer'!$I42)/$CP$121</f>
        <v>0.3930484563790751</v>
      </c>
      <c r="AX271" s="32">
        <f>('2a) logm_x(t)'!EM42-'2a) logm_x(t)'!EL42-'2a)answer'!$I42)/$CP$121</f>
        <v>-0.83212415866220957</v>
      </c>
      <c r="AY271" s="32">
        <f>('2a) logm_x(t)'!EN42-'2a) logm_x(t)'!EM42-'2a)answer'!$I42)/$CP$121</f>
        <v>1.0724845350632148</v>
      </c>
      <c r="AZ271" s="32">
        <f>('2a) logm_x(t)'!EO42-'2a) logm_x(t)'!EN42-'2a)answer'!$I42)/$CP$121</f>
        <v>-1.1665796788640665</v>
      </c>
      <c r="BA271" s="32">
        <f>('2a) logm_x(t)'!EP42-'2a) logm_x(t)'!EO42-'2a)answer'!$I42)/$CP$121</f>
        <v>0.9055082612868014</v>
      </c>
      <c r="BB271" s="32">
        <f>('2a) logm_x(t)'!EQ42-'2a) logm_x(t)'!EP42-'2a)answer'!$I42)/$CP$121</f>
        <v>-1.1930349414659718</v>
      </c>
      <c r="BC271" s="32">
        <f>('2a) logm_x(t)'!ER42-'2a) logm_x(t)'!EQ42-'2a)answer'!$I42)/$CP$121</f>
        <v>0.86360448898892461</v>
      </c>
      <c r="BD271" s="32">
        <f>('2a) logm_x(t)'!ES42-'2a) logm_x(t)'!ER42-'2a)answer'!$I42)/$CP$121</f>
        <v>-0.6977582715090177</v>
      </c>
      <c r="BE271" s="32">
        <f>('2a) logm_x(t)'!ET42-'2a) logm_x(t)'!ES42-'2a)answer'!$I42)/$CP$121</f>
        <v>0.44173175460207548</v>
      </c>
      <c r="BF271" s="32">
        <f>('2a) logm_x(t)'!EU42-'2a) logm_x(t)'!ET42-'2a)answer'!$I42)/$CP$121</f>
        <v>-1.3580103770625267</v>
      </c>
      <c r="BG271" s="32">
        <f>('2a) logm_x(t)'!EV42-'2a) logm_x(t)'!EU42-'2a)answer'!$I42)/$CP$121</f>
        <v>1.1132746439185905</v>
      </c>
      <c r="BH271" s="32">
        <f>('2a) logm_x(t)'!EW42-'2a) logm_x(t)'!EV42-'2a)answer'!$I42)/$CP$121</f>
        <v>0.25971317905878188</v>
      </c>
      <c r="BI271" s="32">
        <f>('2a) logm_x(t)'!EX42-'2a) logm_x(t)'!EW42-'2a)answer'!$I42)/$CP$121</f>
        <v>-0.40869453540617007</v>
      </c>
      <c r="BJ271" s="32">
        <f>('2a) logm_x(t)'!EY42-'2a) logm_x(t)'!EX42-'2a)answer'!$I42)/$CP$121</f>
        <v>-2.3939900034835735</v>
      </c>
      <c r="BK271" s="32">
        <f>('2a) logm_x(t)'!EZ42-'2a) logm_x(t)'!EY42-'2a)answer'!$I42)/$CP$121</f>
        <v>1.1103768020608524</v>
      </c>
      <c r="BL271" s="32">
        <f>('2a) logm_x(t)'!FA42-'2a) logm_x(t)'!EZ42-'2a)answer'!$I42)/$CP$121</f>
        <v>0.97879742721312324</v>
      </c>
      <c r="BM271" s="32">
        <f>('2a) logm_x(t)'!FB42-'2a) logm_x(t)'!FA42-'2a)answer'!$I42)/$CP$121</f>
        <v>1.0813527021610823</v>
      </c>
      <c r="BN271" s="32">
        <f>('2a) logm_x(t)'!FC42-'2a) logm_x(t)'!FB42-'2a)answer'!$I42)/$CP$121</f>
        <v>-1.918609696197958</v>
      </c>
      <c r="BO271" s="32">
        <f>('2a) logm_x(t)'!FD42-'2a) logm_x(t)'!FC42-'2a)answer'!$I42)/$CP$121</f>
        <v>1.1178023145903386</v>
      </c>
      <c r="BP271" s="32">
        <f>('2a) logm_x(t)'!FE42-'2a) logm_x(t)'!FD42-'2a)answer'!$I42)/$CP$121</f>
        <v>-1.0661800175082157</v>
      </c>
      <c r="BQ271" s="32">
        <f>('2a) logm_x(t)'!FF42-'2a) logm_x(t)'!FE42-'2a)answer'!$I42)/$CP$121</f>
        <v>1.0382702994448001</v>
      </c>
      <c r="BR271" s="32">
        <f>('2a) logm_x(t)'!FG42-'2a) logm_x(t)'!FF42-'2a)answer'!$I42)/$CP$121</f>
        <v>-1.3582470353600102</v>
      </c>
      <c r="BS271" s="32">
        <f>('2a) logm_x(t)'!FH42-'2a) logm_x(t)'!FG42-'2a)answer'!$I42)/$CP$121</f>
        <v>0.28079721436369942</v>
      </c>
      <c r="BT271" s="32">
        <f>('2a) logm_x(t)'!FI42-'2a) logm_x(t)'!FH42-'2a)answer'!$I42)/$CP$121</f>
        <v>-0.33814469968597105</v>
      </c>
      <c r="BU271" s="32">
        <f>('2a) logm_x(t)'!FJ42-'2a) logm_x(t)'!FI42-'2a)answer'!$I42)/$CP$121</f>
        <v>0.59671607228515877</v>
      </c>
      <c r="BV271" s="32">
        <f>('2a) logm_x(t)'!FK42-'2a) logm_x(t)'!FJ42-'2a)answer'!$I42)/$CP$121</f>
        <v>0.49201630521228396</v>
      </c>
      <c r="BW271" s="32">
        <f>('2a) logm_x(t)'!FL42-'2a) logm_x(t)'!FK42-'2a)answer'!$I42)/$CP$121</f>
        <v>0.20305664180515148</v>
      </c>
      <c r="BX271" s="32">
        <f>('2a) logm_x(t)'!FM42-'2a) logm_x(t)'!FL42-'2a)answer'!$I42)/$CP$121</f>
        <v>-1.7114591977945874</v>
      </c>
      <c r="BY271" s="32">
        <f>('2a) logm_x(t)'!FN42-'2a) logm_x(t)'!FM42-'2a)answer'!$I42)/$CP$121</f>
        <v>0.49321838822682051</v>
      </c>
      <c r="BZ271" s="32">
        <f>('2a) logm_x(t)'!FO42-'2a) logm_x(t)'!FN42-'2a)answer'!$I42)/$CP$121</f>
        <v>1.1184957991854756</v>
      </c>
      <c r="CA271" s="32">
        <f>('2a) logm_x(t)'!FP42-'2a) logm_x(t)'!FO42-'2a)answer'!$I42)/$CP$121</f>
        <v>0.35260998116273973</v>
      </c>
      <c r="CB271" s="32">
        <f>('2a) logm_x(t)'!FQ42-'2a) logm_x(t)'!FP42-'2a)answer'!$I42)/$CP$121</f>
        <v>-0.47421403465521694</v>
      </c>
      <c r="CC271" s="32">
        <f>('2a) logm_x(t)'!FR42-'2a) logm_x(t)'!FQ42-'2a)answer'!$I42)/$CP$121</f>
        <v>1.0286713478228091</v>
      </c>
      <c r="CD271" s="32">
        <f>('2a) logm_x(t)'!FS42-'2a) logm_x(t)'!FR42-'2a)answer'!$I42)/$CP$121</f>
        <v>-0.77639366511999075</v>
      </c>
      <c r="CE271" s="32">
        <f>('2a) logm_x(t)'!FT42-'2a) logm_x(t)'!FS42-'2a)answer'!$I42)/$CP$121</f>
        <v>-0.9099527875757204</v>
      </c>
      <c r="CF271" s="32">
        <f>('2a) logm_x(t)'!FU42-'2a) logm_x(t)'!FT42-'2a)answer'!$I42)/$CP$121</f>
        <v>1.3400567416305729</v>
      </c>
      <c r="CG271" s="32">
        <f>('2a) logm_x(t)'!FV42-'2a) logm_x(t)'!FU42-'2a)answer'!$I42)/$CP$121</f>
        <v>-0.6175911592769544</v>
      </c>
      <c r="CH271" s="32">
        <f>('2a) logm_x(t)'!FW42-'2a) logm_x(t)'!FV42-'2a)answer'!$I42)/$CP$121</f>
        <v>0.305751655462143</v>
      </c>
      <c r="CI271" s="32">
        <f>('2a) logm_x(t)'!FX42-'2a) logm_x(t)'!FW42-'2a)answer'!$I42)/$CP$121</f>
        <v>4.7731932074836968E-2</v>
      </c>
      <c r="CJ271" s="32">
        <f>('2a) logm_x(t)'!FY42-'2a) logm_x(t)'!FX42-'2a)answer'!$I42)/$CP$121</f>
        <v>0.22142318010067794</v>
      </c>
      <c r="CK271" s="32">
        <f>('2a) logm_x(t)'!FZ42-'2a) logm_x(t)'!FY42-'2a)answer'!$I42)/$CP$121</f>
        <v>-0.22418020547003684</v>
      </c>
      <c r="CL271" s="32">
        <f>('2a) logm_x(t)'!GA42-'2a) logm_x(t)'!FZ42-'2a)answer'!$I42)/$CP$121</f>
        <v>0.90261281792953307</v>
      </c>
      <c r="CM271" s="32">
        <f>('2a) logm_x(t)'!GB42-'2a) logm_x(t)'!GA42-'2a)answer'!$I42)/$CP$121</f>
        <v>0.29027559305146416</v>
      </c>
      <c r="CN271" s="32">
        <f>('2a) logm_x(t)'!GC42-'2a) logm_x(t)'!GB42-'2a)answer'!$I42)/$CP$121</f>
        <v>-2.1633957680554872E-2</v>
      </c>
    </row>
    <row r="272" spans="1:92" x14ac:dyDescent="0.25">
      <c r="A272" s="31">
        <f t="shared" si="13"/>
        <v>40</v>
      </c>
      <c r="C272" s="32">
        <f>('2a) logm_x(t)'!CR43-'2a) logm_x(t)'!CQ43-'2a)answer'!$I43)/$CP$121</f>
        <v>-0.46821232030679483</v>
      </c>
      <c r="D272" s="32">
        <f>('2a) logm_x(t)'!CS43-'2a) logm_x(t)'!CR43-'2a)answer'!$I43)/$CP$121</f>
        <v>0.70360471564602189</v>
      </c>
      <c r="E272" s="32">
        <f>('2a) logm_x(t)'!CT43-'2a) logm_x(t)'!CS43-'2a)answer'!$I43)/$CP$121</f>
        <v>0.20869229968893271</v>
      </c>
      <c r="F272" s="32">
        <f>('2a) logm_x(t)'!CU43-'2a) logm_x(t)'!CT43-'2a)answer'!$I43)/$CP$121</f>
        <v>-0.4299327318408574</v>
      </c>
      <c r="G272" s="32">
        <f>('2a) logm_x(t)'!CV43-'2a) logm_x(t)'!CU43-'2a)answer'!$I43)/$CP$121</f>
        <v>-0.36044550769269595</v>
      </c>
      <c r="H272" s="32">
        <f>('2a) logm_x(t)'!CW43-'2a) logm_x(t)'!CV43-'2a)answer'!$I43)/$CP$121</f>
        <v>1.5497963445867406E-2</v>
      </c>
      <c r="I272" s="32">
        <f>('2a) logm_x(t)'!CX43-'2a) logm_x(t)'!CW43-'2a)answer'!$I43)/$CP$121</f>
        <v>0.38360656661230669</v>
      </c>
      <c r="J272" s="32">
        <f>('2a) logm_x(t)'!CY43-'2a) logm_x(t)'!CX43-'2a)answer'!$I43)/$CP$121</f>
        <v>2.926152607900143E-3</v>
      </c>
      <c r="K272" s="32">
        <f>('2a) logm_x(t)'!CZ43-'2a) logm_x(t)'!CY43-'2a)answer'!$I43)/$CP$121</f>
        <v>-0.49393800666353871</v>
      </c>
      <c r="L272" s="32">
        <f>('2a) logm_x(t)'!DA43-'2a) logm_x(t)'!CZ43-'2a)answer'!$I43)/$CP$121</f>
        <v>0.70962165499539565</v>
      </c>
      <c r="M272" s="32">
        <f>('2a) logm_x(t)'!DB43-'2a) logm_x(t)'!DA43-'2a)answer'!$I43)/$CP$121</f>
        <v>-1.78329783157509</v>
      </c>
      <c r="N272" s="32">
        <f>('2a) logm_x(t)'!DC43-'2a) logm_x(t)'!DB43-'2a)answer'!$I43)/$CP$121</f>
        <v>1.1655942022504082</v>
      </c>
      <c r="O272" s="32">
        <f>('2a) logm_x(t)'!DD43-'2a) logm_x(t)'!DC43-'2a)answer'!$I43)/$CP$121</f>
        <v>0.9244608802568266</v>
      </c>
      <c r="P272" s="32">
        <f>('2a) logm_x(t)'!DE43-'2a) logm_x(t)'!DD43-'2a)answer'!$I43)/$CP$121</f>
        <v>-0.51122971459160715</v>
      </c>
      <c r="Q272" s="32">
        <f>('2a) logm_x(t)'!DF43-'2a) logm_x(t)'!DE43-'2a)answer'!$I43)/$CP$121</f>
        <v>-0.87543562289105481</v>
      </c>
      <c r="R272" s="32">
        <f>('2a) logm_x(t)'!DG43-'2a) logm_x(t)'!DF43-'2a)answer'!$I43)/$CP$121</f>
        <v>0.81527591101511832</v>
      </c>
      <c r="S272" s="32">
        <f>('2a) logm_x(t)'!DH43-'2a) logm_x(t)'!DG43-'2a)answer'!$I43)/$CP$121</f>
        <v>0.36981963322049299</v>
      </c>
      <c r="T272" s="32">
        <f>('2a) logm_x(t)'!DI43-'2a) logm_x(t)'!DH43-'2a)answer'!$I43)/$CP$121</f>
        <v>-0.79248408090696654</v>
      </c>
      <c r="U272" s="32">
        <f>('2a) logm_x(t)'!DJ43-'2a) logm_x(t)'!DI43-'2a)answer'!$I43)/$CP$121</f>
        <v>1.0242875001949248</v>
      </c>
      <c r="V272" s="32">
        <f>('2a) logm_x(t)'!DK43-'2a) logm_x(t)'!DJ43-'2a)answer'!$I43)/$CP$121</f>
        <v>-1.5818176521005989</v>
      </c>
      <c r="W272" s="32">
        <f>('2a) logm_x(t)'!DL43-'2a) logm_x(t)'!DK43-'2a)answer'!$I43)/$CP$121</f>
        <v>0.72277272052454478</v>
      </c>
      <c r="X272" s="32">
        <f>('2a) logm_x(t)'!DM43-'2a) logm_x(t)'!DL43-'2a)answer'!$I43)/$CP$121</f>
        <v>-0.69011808916578743</v>
      </c>
      <c r="Y272" s="32">
        <f>('2a) logm_x(t)'!DN43-'2a) logm_x(t)'!DM43-'2a)answer'!$I43)/$CP$121</f>
        <v>1.0166138402007954</v>
      </c>
      <c r="Z272" s="32">
        <f>('2a) logm_x(t)'!DO43-'2a) logm_x(t)'!DN43-'2a)answer'!$I43)/$CP$121</f>
        <v>-1.1646693905612922</v>
      </c>
      <c r="AA272" s="32">
        <f>('2a) logm_x(t)'!DP43-'2a) logm_x(t)'!DO43-'2a)answer'!$I43)/$CP$121</f>
        <v>1.2581845660481332</v>
      </c>
      <c r="AB272" s="32">
        <f>('2a) logm_x(t)'!DQ43-'2a) logm_x(t)'!DP43-'2a)answer'!$I43)/$CP$121</f>
        <v>-0.94650457094285201</v>
      </c>
      <c r="AC272" s="32">
        <f>('2a) logm_x(t)'!DR43-'2a) logm_x(t)'!DQ43-'2a)answer'!$I43)/$CP$121</f>
        <v>2.5965172638666399E-2</v>
      </c>
      <c r="AD272" s="32">
        <f>('2a) logm_x(t)'!DS43-'2a) logm_x(t)'!DR43-'2a)answer'!$I43)/$CP$121</f>
        <v>0.30349220929799614</v>
      </c>
      <c r="AE272" s="32">
        <f>('2a) logm_x(t)'!DT43-'2a) logm_x(t)'!DS43-'2a)answer'!$I43)/$CP$121</f>
        <v>0.14224480180933569</v>
      </c>
      <c r="AF272" s="32">
        <f>('2a) logm_x(t)'!DU43-'2a) logm_x(t)'!DT43-'2a)answer'!$I43)/$CP$121</f>
        <v>-0.27645736811552707</v>
      </c>
      <c r="AG272" s="32">
        <f>('2a) logm_x(t)'!DV43-'2a) logm_x(t)'!DU43-'2a)answer'!$I43)/$CP$121</f>
        <v>-1.0825868057050967</v>
      </c>
      <c r="AH272" s="32">
        <f>('2a) logm_x(t)'!DW43-'2a) logm_x(t)'!DV43-'2a)answer'!$I43)/$CP$121</f>
        <v>-0.96853052702915554</v>
      </c>
      <c r="AI272" s="32">
        <f>('2a) logm_x(t)'!DX43-'2a) logm_x(t)'!DW43-'2a)answer'!$I43)/$CP$121</f>
        <v>1.9549072510856658</v>
      </c>
      <c r="AJ272" s="32">
        <f>('2a) logm_x(t)'!DY43-'2a) logm_x(t)'!DX43-'2a)answer'!$I43)/$CP$121</f>
        <v>-1.1042575960004006</v>
      </c>
      <c r="AK272" s="32">
        <f>('2a) logm_x(t)'!DZ43-'2a) logm_x(t)'!DY43-'2a)answer'!$I43)/$CP$121</f>
        <v>7.5865384067972136E-2</v>
      </c>
      <c r="AL272" s="32">
        <f>('2a) logm_x(t)'!EA43-'2a) logm_x(t)'!DZ43-'2a)answer'!$I43)/$CP$121</f>
        <v>0.30843953018270182</v>
      </c>
      <c r="AM272" s="32">
        <f>('2a) logm_x(t)'!EB43-'2a) logm_x(t)'!EA43-'2a)answer'!$I43)/$CP$121</f>
        <v>-0.22441324104799104</v>
      </c>
      <c r="AN272" s="32">
        <f>('2a) logm_x(t)'!EC43-'2a) logm_x(t)'!EB43-'2a)answer'!$I43)/$CP$121</f>
        <v>0.28797550210647926</v>
      </c>
      <c r="AO272" s="32">
        <f>('2a) logm_x(t)'!ED43-'2a) logm_x(t)'!EC43-'2a)answer'!$I43)/$CP$121</f>
        <v>0.84812651379959858</v>
      </c>
      <c r="AP272" s="32">
        <f>('2a) logm_x(t)'!EE43-'2a) logm_x(t)'!ED43-'2a)answer'!$I43)/$CP$121</f>
        <v>-1.1206692134160192</v>
      </c>
      <c r="AQ272" s="32">
        <f>('2a) logm_x(t)'!EF43-'2a) logm_x(t)'!EE43-'2a)answer'!$I43)/$CP$121</f>
        <v>6.4695308859885878E-2</v>
      </c>
      <c r="AR272" s="32">
        <f>('2a) logm_x(t)'!EG43-'2a) logm_x(t)'!EF43-'2a)answer'!$I43)/$CP$121</f>
        <v>1.3158039123496399</v>
      </c>
      <c r="AS272" s="32">
        <f>('2a) logm_x(t)'!EH43-'2a) logm_x(t)'!EG43-'2a)answer'!$I43)/$CP$121</f>
        <v>0.27001099142302576</v>
      </c>
      <c r="AT272" s="32">
        <f>('2a) logm_x(t)'!EI43-'2a) logm_x(t)'!EH43-'2a)answer'!$I43)/$CP$121</f>
        <v>-1.3124518121338491</v>
      </c>
      <c r="AU272" s="32">
        <f>('2a) logm_x(t)'!EJ43-'2a) logm_x(t)'!EI43-'2a)answer'!$I43)/$CP$121</f>
        <v>1.617396952116041</v>
      </c>
      <c r="AV272" s="32">
        <f>('2a) logm_x(t)'!EK43-'2a) logm_x(t)'!EJ43-'2a)answer'!$I43)/$CP$121</f>
        <v>0.12232094390562333</v>
      </c>
      <c r="AW272" s="32">
        <f>('2a) logm_x(t)'!EL43-'2a) logm_x(t)'!EK43-'2a)answer'!$I43)/$CP$121</f>
        <v>-9.4168633839542215E-2</v>
      </c>
      <c r="AX272" s="32">
        <f>('2a) logm_x(t)'!EM43-'2a) logm_x(t)'!EL43-'2a)answer'!$I43)/$CP$121</f>
        <v>-0.98450563916746514</v>
      </c>
      <c r="AY272" s="32">
        <f>('2a) logm_x(t)'!EN43-'2a) logm_x(t)'!EM43-'2a)answer'!$I43)/$CP$121</f>
        <v>0.94465065055801856</v>
      </c>
      <c r="AZ272" s="32">
        <f>('2a) logm_x(t)'!EO43-'2a) logm_x(t)'!EN43-'2a)answer'!$I43)/$CP$121</f>
        <v>-0.89066023647488091</v>
      </c>
      <c r="BA272" s="32">
        <f>('2a) logm_x(t)'!EP43-'2a) logm_x(t)'!EO43-'2a)answer'!$I43)/$CP$121</f>
        <v>0.27892964006159637</v>
      </c>
      <c r="BB272" s="32">
        <f>('2a) logm_x(t)'!EQ43-'2a) logm_x(t)'!EP43-'2a)answer'!$I43)/$CP$121</f>
        <v>-0.31029473902572502</v>
      </c>
      <c r="BC272" s="32">
        <f>('2a) logm_x(t)'!ER43-'2a) logm_x(t)'!EQ43-'2a)answer'!$I43)/$CP$121</f>
        <v>0.13814441845467709</v>
      </c>
      <c r="BD272" s="32">
        <f>('2a) logm_x(t)'!ES43-'2a) logm_x(t)'!ER43-'2a)answer'!$I43)/$CP$121</f>
        <v>0.25555050333687052</v>
      </c>
      <c r="BE272" s="32">
        <f>('2a) logm_x(t)'!ET43-'2a) logm_x(t)'!ES43-'2a)answer'!$I43)/$CP$121</f>
        <v>-0.87444976247604689</v>
      </c>
      <c r="BF272" s="32">
        <f>('2a) logm_x(t)'!EU43-'2a) logm_x(t)'!ET43-'2a)answer'!$I43)/$CP$121</f>
        <v>-0.36174817153773914</v>
      </c>
      <c r="BG272" s="32">
        <f>('2a) logm_x(t)'!EV43-'2a) logm_x(t)'!EU43-'2a)answer'!$I43)/$CP$121</f>
        <v>1.265983385242613</v>
      </c>
      <c r="BH272" s="32">
        <f>('2a) logm_x(t)'!EW43-'2a) logm_x(t)'!EV43-'2a)answer'!$I43)/$CP$121</f>
        <v>-1.3686838912538297</v>
      </c>
      <c r="BI272" s="32">
        <f>('2a) logm_x(t)'!EX43-'2a) logm_x(t)'!EW43-'2a)answer'!$I43)/$CP$121</f>
        <v>1.3636306104924609</v>
      </c>
      <c r="BJ272" s="32">
        <f>('2a) logm_x(t)'!EY43-'2a) logm_x(t)'!EX43-'2a)answer'!$I43)/$CP$121</f>
        <v>-1.7826551473737442</v>
      </c>
      <c r="BK272" s="32">
        <f>('2a) logm_x(t)'!EZ43-'2a) logm_x(t)'!EY43-'2a)answer'!$I43)/$CP$121</f>
        <v>0.49169759701837534</v>
      </c>
      <c r="BL272" s="32">
        <f>('2a) logm_x(t)'!FA43-'2a) logm_x(t)'!EZ43-'2a)answer'!$I43)/$CP$121</f>
        <v>-0.52504302023354821</v>
      </c>
      <c r="BM272" s="32">
        <f>('2a) logm_x(t)'!FB43-'2a) logm_x(t)'!FA43-'2a)answer'!$I43)/$CP$121</f>
        <v>0.26803914609832885</v>
      </c>
      <c r="BN272" s="32">
        <f>('2a) logm_x(t)'!FC43-'2a) logm_x(t)'!FB43-'2a)answer'!$I43)/$CP$121</f>
        <v>-1.0877019597101696</v>
      </c>
      <c r="BO272" s="32">
        <f>('2a) logm_x(t)'!FD43-'2a) logm_x(t)'!FC43-'2a)answer'!$I43)/$CP$121</f>
        <v>2.2319998281438509</v>
      </c>
      <c r="BP272" s="32">
        <f>('2a) logm_x(t)'!FE43-'2a) logm_x(t)'!FD43-'2a)answer'!$I43)/$CP$121</f>
        <v>-2.1116695085738813E-2</v>
      </c>
      <c r="BQ272" s="32">
        <f>('2a) logm_x(t)'!FF43-'2a) logm_x(t)'!FE43-'2a)answer'!$I43)/$CP$121</f>
        <v>-1.1568171970324115</v>
      </c>
      <c r="BR272" s="32">
        <f>('2a) logm_x(t)'!FG43-'2a) logm_x(t)'!FF43-'2a)answer'!$I43)/$CP$121</f>
        <v>1.4341792047868371</v>
      </c>
      <c r="BS272" s="32">
        <f>('2a) logm_x(t)'!FH43-'2a) logm_x(t)'!FG43-'2a)answer'!$I43)/$CP$121</f>
        <v>-1.0220275124162725</v>
      </c>
      <c r="BT272" s="32">
        <f>('2a) logm_x(t)'!FI43-'2a) logm_x(t)'!FH43-'2a)answer'!$I43)/$CP$121</f>
        <v>-0.57346023142431912</v>
      </c>
      <c r="BU272" s="32">
        <f>('2a) logm_x(t)'!FJ43-'2a) logm_x(t)'!FI43-'2a)answer'!$I43)/$CP$121</f>
        <v>0.84531715407618413</v>
      </c>
      <c r="BV272" s="32">
        <f>('2a) logm_x(t)'!FK43-'2a) logm_x(t)'!FJ43-'2a)answer'!$I43)/$CP$121</f>
        <v>6.9813327165021196E-4</v>
      </c>
      <c r="BW272" s="32">
        <f>('2a) logm_x(t)'!FL43-'2a) logm_x(t)'!FK43-'2a)answer'!$I43)/$CP$121</f>
        <v>-0.58310926743924008</v>
      </c>
      <c r="BX272" s="32">
        <f>('2a) logm_x(t)'!FM43-'2a) logm_x(t)'!FL43-'2a)answer'!$I43)/$CP$121</f>
        <v>1.4540260521535389</v>
      </c>
      <c r="BY272" s="32">
        <f>('2a) logm_x(t)'!FN43-'2a) logm_x(t)'!FM43-'2a)answer'!$I43)/$CP$121</f>
        <v>-1.0964075299901475</v>
      </c>
      <c r="BZ272" s="32">
        <f>('2a) logm_x(t)'!FO43-'2a) logm_x(t)'!FN43-'2a)answer'!$I43)/$CP$121</f>
        <v>0.36962109401086873</v>
      </c>
      <c r="CA272" s="32">
        <f>('2a) logm_x(t)'!FP43-'2a) logm_x(t)'!FO43-'2a)answer'!$I43)/$CP$121</f>
        <v>0.13652496358563151</v>
      </c>
      <c r="CB272" s="32">
        <f>('2a) logm_x(t)'!FQ43-'2a) logm_x(t)'!FP43-'2a)answer'!$I43)/$CP$121</f>
        <v>0.21729207921750515</v>
      </c>
      <c r="CC272" s="32">
        <f>('2a) logm_x(t)'!FR43-'2a) logm_x(t)'!FQ43-'2a)answer'!$I43)/$CP$121</f>
        <v>-0.4677099444386601</v>
      </c>
      <c r="CD272" s="32">
        <f>('2a) logm_x(t)'!FS43-'2a) logm_x(t)'!FR43-'2a)answer'!$I43)/$CP$121</f>
        <v>0.87603319370672816</v>
      </c>
      <c r="CE272" s="32">
        <f>('2a) logm_x(t)'!FT43-'2a) logm_x(t)'!FS43-'2a)answer'!$I43)/$CP$121</f>
        <v>-7.2883207770981354E-2</v>
      </c>
      <c r="CF272" s="32">
        <f>('2a) logm_x(t)'!FU43-'2a) logm_x(t)'!FT43-'2a)answer'!$I43)/$CP$121</f>
        <v>1.2761196057415929</v>
      </c>
      <c r="CG272" s="32">
        <f>('2a) logm_x(t)'!FV43-'2a) logm_x(t)'!FU43-'2a)answer'!$I43)/$CP$121</f>
        <v>-1.4511726695507807</v>
      </c>
      <c r="CH272" s="32">
        <f>('2a) logm_x(t)'!FW43-'2a) logm_x(t)'!FV43-'2a)answer'!$I43)/$CP$121</f>
        <v>5.9567770322506097E-2</v>
      </c>
      <c r="CI272" s="32">
        <f>('2a) logm_x(t)'!FX43-'2a) logm_x(t)'!FW43-'2a)answer'!$I43)/$CP$121</f>
        <v>0.29760095170781986</v>
      </c>
      <c r="CJ272" s="32">
        <f>('2a) logm_x(t)'!FY43-'2a) logm_x(t)'!FX43-'2a)answer'!$I43)/$CP$121</f>
        <v>0.29479035100320949</v>
      </c>
      <c r="CK272" s="32">
        <f>('2a) logm_x(t)'!FZ43-'2a) logm_x(t)'!FY43-'2a)answer'!$I43)/$CP$121</f>
        <v>-0.58471784276617833</v>
      </c>
      <c r="CL272" s="32">
        <f>('2a) logm_x(t)'!GA43-'2a) logm_x(t)'!FZ43-'2a)answer'!$I43)/$CP$121</f>
        <v>-0.96599370251141581</v>
      </c>
      <c r="CM272" s="32">
        <f>('2a) logm_x(t)'!GB43-'2a) logm_x(t)'!GA43-'2a)answer'!$I43)/$CP$121</f>
        <v>1.245739841733229</v>
      </c>
      <c r="CN272" s="32">
        <f>('2a) logm_x(t)'!GC43-'2a) logm_x(t)'!GB43-'2a)answer'!$I43)/$CP$121</f>
        <v>5.8439829131434258E-2</v>
      </c>
    </row>
    <row r="273" spans="1:92" x14ac:dyDescent="0.25">
      <c r="A273" s="31">
        <f t="shared" si="13"/>
        <v>41</v>
      </c>
      <c r="C273" s="32">
        <f>('2a) logm_x(t)'!CR44-'2a) logm_x(t)'!CQ44-'2a)answer'!$I44)/$CP$121</f>
        <v>-0.1475767027186288</v>
      </c>
      <c r="D273" s="32">
        <f>('2a) logm_x(t)'!CS44-'2a) logm_x(t)'!CR44-'2a)answer'!$I44)/$CP$121</f>
        <v>-0.28028232618174154</v>
      </c>
      <c r="E273" s="32">
        <f>('2a) logm_x(t)'!CT44-'2a) logm_x(t)'!CS44-'2a)answer'!$I44)/$CP$121</f>
        <v>0.30283006601216184</v>
      </c>
      <c r="F273" s="32">
        <f>('2a) logm_x(t)'!CU44-'2a) logm_x(t)'!CT44-'2a)answer'!$I44)/$CP$121</f>
        <v>0.21056374731334163</v>
      </c>
      <c r="G273" s="32">
        <f>('2a) logm_x(t)'!CV44-'2a) logm_x(t)'!CU44-'2a)answer'!$I44)/$CP$121</f>
        <v>-0.13095976003260268</v>
      </c>
      <c r="H273" s="32">
        <f>('2a) logm_x(t)'!CW44-'2a) logm_x(t)'!CV44-'2a)answer'!$I44)/$CP$121</f>
        <v>-0.1899331501587703</v>
      </c>
      <c r="I273" s="32">
        <f>('2a) logm_x(t)'!CX44-'2a) logm_x(t)'!CW44-'2a)answer'!$I44)/$CP$121</f>
        <v>0.52686776704318805</v>
      </c>
      <c r="J273" s="32">
        <f>('2a) logm_x(t)'!CY44-'2a) logm_x(t)'!CX44-'2a)answer'!$I44)/$CP$121</f>
        <v>-0.67498454915736483</v>
      </c>
      <c r="K273" s="32">
        <f>('2a) logm_x(t)'!CZ44-'2a) logm_x(t)'!CY44-'2a)answer'!$I44)/$CP$121</f>
        <v>0.16520709603524844</v>
      </c>
      <c r="L273" s="32">
        <f>('2a) logm_x(t)'!DA44-'2a) logm_x(t)'!CZ44-'2a)answer'!$I44)/$CP$121</f>
        <v>0.19966365346234252</v>
      </c>
      <c r="M273" s="32">
        <f>('2a) logm_x(t)'!DB44-'2a) logm_x(t)'!DA44-'2a)answer'!$I44)/$CP$121</f>
        <v>-0.54831907513962941</v>
      </c>
      <c r="N273" s="32">
        <f>('2a) logm_x(t)'!DC44-'2a) logm_x(t)'!DB44-'2a)answer'!$I44)/$CP$121</f>
        <v>0.82315578070610074</v>
      </c>
      <c r="O273" s="32">
        <f>('2a) logm_x(t)'!DD44-'2a) logm_x(t)'!DC44-'2a)answer'!$I44)/$CP$121</f>
        <v>0.27239009401806241</v>
      </c>
      <c r="P273" s="32">
        <f>('2a) logm_x(t)'!DE44-'2a) logm_x(t)'!DD44-'2a)answer'!$I44)/$CP$121</f>
        <v>-0.2078054338606144</v>
      </c>
      <c r="Q273" s="32">
        <f>('2a) logm_x(t)'!DF44-'2a) logm_x(t)'!DE44-'2a)answer'!$I44)/$CP$121</f>
        <v>0.69897268372874888</v>
      </c>
      <c r="R273" s="32">
        <f>('2a) logm_x(t)'!DG44-'2a) logm_x(t)'!DF44-'2a)answer'!$I44)/$CP$121</f>
        <v>-1.1583617059655043</v>
      </c>
      <c r="S273" s="32">
        <f>('2a) logm_x(t)'!DH44-'2a) logm_x(t)'!DG44-'2a)answer'!$I44)/$CP$121</f>
        <v>-2.1730910937231368E-2</v>
      </c>
      <c r="T273" s="32">
        <f>('2a) logm_x(t)'!DI44-'2a) logm_x(t)'!DH44-'2a)answer'!$I44)/$CP$121</f>
        <v>-0.4678403249840869</v>
      </c>
      <c r="U273" s="32">
        <f>('2a) logm_x(t)'!DJ44-'2a) logm_x(t)'!DI44-'2a)answer'!$I44)/$CP$121</f>
        <v>0.3055613625138659</v>
      </c>
      <c r="V273" s="32">
        <f>('2a) logm_x(t)'!DK44-'2a) logm_x(t)'!DJ44-'2a)answer'!$I44)/$CP$121</f>
        <v>0.54584404100868011</v>
      </c>
      <c r="W273" s="32">
        <f>('2a) logm_x(t)'!DL44-'2a) logm_x(t)'!DK44-'2a)answer'!$I44)/$CP$121</f>
        <v>-0.28094445052807571</v>
      </c>
      <c r="X273" s="32">
        <f>('2a) logm_x(t)'!DM44-'2a) logm_x(t)'!DL44-'2a)answer'!$I44)/$CP$121</f>
        <v>0.69852026723518257</v>
      </c>
      <c r="Y273" s="32">
        <f>('2a) logm_x(t)'!DN44-'2a) logm_x(t)'!DM44-'2a)answer'!$I44)/$CP$121</f>
        <v>-0.3980773014642297</v>
      </c>
      <c r="Z273" s="32">
        <f>('2a) logm_x(t)'!DO44-'2a) logm_x(t)'!DN44-'2a)answer'!$I44)/$CP$121</f>
        <v>-0.49935572873442996</v>
      </c>
      <c r="AA273" s="32">
        <f>('2a) logm_x(t)'!DP44-'2a) logm_x(t)'!DO44-'2a)answer'!$I44)/$CP$121</f>
        <v>1.37942784200961</v>
      </c>
      <c r="AB273" s="32">
        <f>('2a) logm_x(t)'!DQ44-'2a) logm_x(t)'!DP44-'2a)answer'!$I44)/$CP$121</f>
        <v>-1.7552390671930036</v>
      </c>
      <c r="AC273" s="32">
        <f>('2a) logm_x(t)'!DR44-'2a) logm_x(t)'!DQ44-'2a)answer'!$I44)/$CP$121</f>
        <v>1.449833509286254</v>
      </c>
      <c r="AD273" s="32">
        <f>('2a) logm_x(t)'!DS44-'2a) logm_x(t)'!DR44-'2a)answer'!$I44)/$CP$121</f>
        <v>-0.71775034115293335</v>
      </c>
      <c r="AE273" s="32">
        <f>('2a) logm_x(t)'!DT44-'2a) logm_x(t)'!DS44-'2a)answer'!$I44)/$CP$121</f>
        <v>-0.25127301845626915</v>
      </c>
      <c r="AF273" s="32">
        <f>('2a) logm_x(t)'!DU44-'2a) logm_x(t)'!DT44-'2a)answer'!$I44)/$CP$121</f>
        <v>-0.1300682993871887</v>
      </c>
      <c r="AG273" s="32">
        <f>('2a) logm_x(t)'!DV44-'2a) logm_x(t)'!DU44-'2a)answer'!$I44)/$CP$121</f>
        <v>0.67882784038059685</v>
      </c>
      <c r="AH273" s="32">
        <f>('2a) logm_x(t)'!DW44-'2a) logm_x(t)'!DV44-'2a)answer'!$I44)/$CP$121</f>
        <v>-1.1351374896705972</v>
      </c>
      <c r="AI273" s="32">
        <f>('2a) logm_x(t)'!DX44-'2a) logm_x(t)'!DW44-'2a)answer'!$I44)/$CP$121</f>
        <v>0.56312063791752931</v>
      </c>
      <c r="AJ273" s="32">
        <f>('2a) logm_x(t)'!DY44-'2a) logm_x(t)'!DX44-'2a)answer'!$I44)/$CP$121</f>
        <v>-0.48767691802988961</v>
      </c>
      <c r="AK273" s="32">
        <f>('2a) logm_x(t)'!DZ44-'2a) logm_x(t)'!DY44-'2a)answer'!$I44)/$CP$121</f>
        <v>0.34962121505132149</v>
      </c>
      <c r="AL273" s="32">
        <f>('2a) logm_x(t)'!EA44-'2a) logm_x(t)'!DZ44-'2a)answer'!$I44)/$CP$121</f>
        <v>0.13056117568195069</v>
      </c>
      <c r="AM273" s="32">
        <f>('2a) logm_x(t)'!EB44-'2a) logm_x(t)'!EA44-'2a)answer'!$I44)/$CP$121</f>
        <v>1.5606686629486295E-2</v>
      </c>
      <c r="AN273" s="32">
        <f>('2a) logm_x(t)'!EC44-'2a) logm_x(t)'!EB44-'2a)answer'!$I44)/$CP$121</f>
        <v>-0.37163029305533946</v>
      </c>
      <c r="AO273" s="32">
        <f>('2a) logm_x(t)'!ED44-'2a) logm_x(t)'!EC44-'2a)answer'!$I44)/$CP$121</f>
        <v>0.75877412322356685</v>
      </c>
      <c r="AP273" s="32">
        <f>('2a) logm_x(t)'!EE44-'2a) logm_x(t)'!ED44-'2a)answer'!$I44)/$CP$121</f>
        <v>-1.4827924949184343</v>
      </c>
      <c r="AQ273" s="32">
        <f>('2a) logm_x(t)'!EF44-'2a) logm_x(t)'!EE44-'2a)answer'!$I44)/$CP$121</f>
        <v>1.4232147366552605</v>
      </c>
      <c r="AR273" s="32">
        <f>('2a) logm_x(t)'!EG44-'2a) logm_x(t)'!EF44-'2a)answer'!$I44)/$CP$121</f>
        <v>-0.63537520196117203</v>
      </c>
      <c r="AS273" s="32">
        <f>('2a) logm_x(t)'!EH44-'2a) logm_x(t)'!EG44-'2a)answer'!$I44)/$CP$121</f>
        <v>-0.38459106480883432</v>
      </c>
      <c r="AT273" s="32">
        <f>('2a) logm_x(t)'!EI44-'2a) logm_x(t)'!EH44-'2a)answer'!$I44)/$CP$121</f>
        <v>1.0596698589805711</v>
      </c>
      <c r="AU273" s="32">
        <f>('2a) logm_x(t)'!EJ44-'2a) logm_x(t)'!EI44-'2a)answer'!$I44)/$CP$121</f>
        <v>0.13063864001288991</v>
      </c>
      <c r="AV273" s="32">
        <f>('2a) logm_x(t)'!EK44-'2a) logm_x(t)'!EJ44-'2a)answer'!$I44)/$CP$121</f>
        <v>0.11267990889328867</v>
      </c>
      <c r="AW273" s="32">
        <f>('2a) logm_x(t)'!EL44-'2a) logm_x(t)'!EK44-'2a)answer'!$I44)/$CP$121</f>
        <v>0.27869534914855099</v>
      </c>
      <c r="AX273" s="32">
        <f>('2a) logm_x(t)'!EM44-'2a) logm_x(t)'!EL44-'2a)answer'!$I44)/$CP$121</f>
        <v>-0.64701758689358813</v>
      </c>
      <c r="AY273" s="32">
        <f>('2a) logm_x(t)'!EN44-'2a) logm_x(t)'!EM44-'2a)answer'!$I44)/$CP$121</f>
        <v>1.2345121561012173</v>
      </c>
      <c r="AZ273" s="32">
        <f>('2a) logm_x(t)'!EO44-'2a) logm_x(t)'!EN44-'2a)answer'!$I44)/$CP$121</f>
        <v>-0.53893598153188949</v>
      </c>
      <c r="BA273" s="32">
        <f>('2a) logm_x(t)'!EP44-'2a) logm_x(t)'!EO44-'2a)answer'!$I44)/$CP$121</f>
        <v>-1.0589710427799444</v>
      </c>
      <c r="BB273" s="32">
        <f>('2a) logm_x(t)'!EQ44-'2a) logm_x(t)'!EP44-'2a)answer'!$I44)/$CP$121</f>
        <v>-0.40122768024357564</v>
      </c>
      <c r="BC273" s="32">
        <f>('2a) logm_x(t)'!ER44-'2a) logm_x(t)'!EQ44-'2a)answer'!$I44)/$CP$121</f>
        <v>0.89203467755417698</v>
      </c>
      <c r="BD273" s="32">
        <f>('2a) logm_x(t)'!ES44-'2a) logm_x(t)'!ER44-'2a)answer'!$I44)/$CP$121</f>
        <v>-7.9528555274670468E-2</v>
      </c>
      <c r="BE273" s="32">
        <f>('2a) logm_x(t)'!ET44-'2a) logm_x(t)'!ES44-'2a)answer'!$I44)/$CP$121</f>
        <v>0.55949342138743485</v>
      </c>
      <c r="BF273" s="32">
        <f>('2a) logm_x(t)'!EU44-'2a) logm_x(t)'!ET44-'2a)answer'!$I44)/$CP$121</f>
        <v>8.2156936684709622E-2</v>
      </c>
      <c r="BG273" s="32">
        <f>('2a) logm_x(t)'!EV44-'2a) logm_x(t)'!EU44-'2a)answer'!$I44)/$CP$121</f>
        <v>-0.14353177660377889</v>
      </c>
      <c r="BH273" s="32">
        <f>('2a) logm_x(t)'!EW44-'2a) logm_x(t)'!EV44-'2a)answer'!$I44)/$CP$121</f>
        <v>-1.4896073856905869</v>
      </c>
      <c r="BI273" s="32">
        <f>('2a) logm_x(t)'!EX44-'2a) logm_x(t)'!EW44-'2a)answer'!$I44)/$CP$121</f>
        <v>1.3527566440393166</v>
      </c>
      <c r="BJ273" s="32">
        <f>('2a) logm_x(t)'!EY44-'2a) logm_x(t)'!EX44-'2a)answer'!$I44)/$CP$121</f>
        <v>-0.84903722633314382</v>
      </c>
      <c r="BK273" s="32">
        <f>('2a) logm_x(t)'!EZ44-'2a) logm_x(t)'!EY44-'2a)answer'!$I44)/$CP$121</f>
        <v>-0.28397965172437384</v>
      </c>
      <c r="BL273" s="32">
        <f>('2a) logm_x(t)'!FA44-'2a) logm_x(t)'!EZ44-'2a)answer'!$I44)/$CP$121</f>
        <v>-0.48858229734214803</v>
      </c>
      <c r="BM273" s="32">
        <f>('2a) logm_x(t)'!FB44-'2a) logm_x(t)'!FA44-'2a)answer'!$I44)/$CP$121</f>
        <v>0.80217854393522514</v>
      </c>
      <c r="BN273" s="32">
        <f>('2a) logm_x(t)'!FC44-'2a) logm_x(t)'!FB44-'2a)answer'!$I44)/$CP$121</f>
        <v>-1.1517424274504127</v>
      </c>
      <c r="BO273" s="32">
        <f>('2a) logm_x(t)'!FD44-'2a) logm_x(t)'!FC44-'2a)answer'!$I44)/$CP$121</f>
        <v>1.51112986753303</v>
      </c>
      <c r="BP273" s="32">
        <f>('2a) logm_x(t)'!FE44-'2a) logm_x(t)'!FD44-'2a)answer'!$I44)/$CP$121</f>
        <v>-1.5903110327783985</v>
      </c>
      <c r="BQ273" s="32">
        <f>('2a) logm_x(t)'!FF44-'2a) logm_x(t)'!FE44-'2a)answer'!$I44)/$CP$121</f>
        <v>1.584272910452289</v>
      </c>
      <c r="BR273" s="32">
        <f>('2a) logm_x(t)'!FG44-'2a) logm_x(t)'!FF44-'2a)answer'!$I44)/$CP$121</f>
        <v>-3.2605633400526211E-2</v>
      </c>
      <c r="BS273" s="32">
        <f>('2a) logm_x(t)'!FH44-'2a) logm_x(t)'!FG44-'2a)answer'!$I44)/$CP$121</f>
        <v>-1.3061569027261091</v>
      </c>
      <c r="BT273" s="32">
        <f>('2a) logm_x(t)'!FI44-'2a) logm_x(t)'!FH44-'2a)answer'!$I44)/$CP$121</f>
        <v>1.0922246310223063</v>
      </c>
      <c r="BU273" s="32">
        <f>('2a) logm_x(t)'!FJ44-'2a) logm_x(t)'!FI44-'2a)answer'!$I44)/$CP$121</f>
        <v>-0.43393584254476941</v>
      </c>
      <c r="BV273" s="32">
        <f>('2a) logm_x(t)'!FK44-'2a) logm_x(t)'!FJ44-'2a)answer'!$I44)/$CP$121</f>
        <v>0.74949683439965586</v>
      </c>
      <c r="BW273" s="32">
        <f>('2a) logm_x(t)'!FL44-'2a) logm_x(t)'!FK44-'2a)answer'!$I44)/$CP$121</f>
        <v>6.9662442663885951E-2</v>
      </c>
      <c r="BX273" s="32">
        <f>('2a) logm_x(t)'!FM44-'2a) logm_x(t)'!FL44-'2a)answer'!$I44)/$CP$121</f>
        <v>-0.76378751383958299</v>
      </c>
      <c r="BY273" s="32">
        <f>('2a) logm_x(t)'!FN44-'2a) logm_x(t)'!FM44-'2a)answer'!$I44)/$CP$121</f>
        <v>0.96596684936212673</v>
      </c>
      <c r="BZ273" s="32">
        <f>('2a) logm_x(t)'!FO44-'2a) logm_x(t)'!FN44-'2a)answer'!$I44)/$CP$121</f>
        <v>-4.6867610437629034E-2</v>
      </c>
      <c r="CA273" s="32">
        <f>('2a) logm_x(t)'!FP44-'2a) logm_x(t)'!FO44-'2a)answer'!$I44)/$CP$121</f>
        <v>1.1102509564366887E-3</v>
      </c>
      <c r="CB273" s="32">
        <f>('2a) logm_x(t)'!FQ44-'2a) logm_x(t)'!FP44-'2a)answer'!$I44)/$CP$121</f>
        <v>-0.46399738541330421</v>
      </c>
      <c r="CC273" s="32">
        <f>('2a) logm_x(t)'!FR44-'2a) logm_x(t)'!FQ44-'2a)answer'!$I44)/$CP$121</f>
        <v>0.40091943424785831</v>
      </c>
      <c r="CD273" s="32">
        <f>('2a) logm_x(t)'!FS44-'2a) logm_x(t)'!FR44-'2a)answer'!$I44)/$CP$121</f>
        <v>-1.6337841790208113E-2</v>
      </c>
      <c r="CE273" s="32">
        <f>('2a) logm_x(t)'!FT44-'2a) logm_x(t)'!FS44-'2a)answer'!$I44)/$CP$121</f>
        <v>-7.5617839200364911E-2</v>
      </c>
      <c r="CF273" s="32">
        <f>('2a) logm_x(t)'!FU44-'2a) logm_x(t)'!FT44-'2a)answer'!$I44)/$CP$121</f>
        <v>0.342034144813674</v>
      </c>
      <c r="CG273" s="32">
        <f>('2a) logm_x(t)'!FV44-'2a) logm_x(t)'!FU44-'2a)answer'!$I44)/$CP$121</f>
        <v>-8.2730631267685817E-2</v>
      </c>
      <c r="CH273" s="32">
        <f>('2a) logm_x(t)'!FW44-'2a) logm_x(t)'!FV44-'2a)answer'!$I44)/$CP$121</f>
        <v>-0.15999620765479136</v>
      </c>
      <c r="CI273" s="32">
        <f>('2a) logm_x(t)'!FX44-'2a) logm_x(t)'!FW44-'2a)answer'!$I44)/$CP$121</f>
        <v>0.27731434905388247</v>
      </c>
      <c r="CJ273" s="32">
        <f>('2a) logm_x(t)'!FY44-'2a) logm_x(t)'!FX44-'2a)answer'!$I44)/$CP$121</f>
        <v>0.48331069674240656</v>
      </c>
      <c r="CK273" s="32">
        <f>('2a) logm_x(t)'!FZ44-'2a) logm_x(t)'!FY44-'2a)answer'!$I44)/$CP$121</f>
        <v>-0.59766908270053232</v>
      </c>
      <c r="CL273" s="32">
        <f>('2a) logm_x(t)'!GA44-'2a) logm_x(t)'!FZ44-'2a)answer'!$I44)/$CP$121</f>
        <v>-0.18262568855815473</v>
      </c>
      <c r="CM273" s="32">
        <f>('2a) logm_x(t)'!GB44-'2a) logm_x(t)'!GA44-'2a)answer'!$I44)/$CP$121</f>
        <v>1.0277346016156559</v>
      </c>
      <c r="CN273" s="32">
        <f>('2a) logm_x(t)'!GC44-'2a) logm_x(t)'!GB44-'2a)answer'!$I44)/$CP$121</f>
        <v>-1.2660510428350542</v>
      </c>
    </row>
    <row r="274" spans="1:92" x14ac:dyDescent="0.25">
      <c r="A274" s="31">
        <f t="shared" si="13"/>
        <v>42</v>
      </c>
      <c r="C274" s="32">
        <f>('2a) logm_x(t)'!CR45-'2a) logm_x(t)'!CQ45-'2a)answer'!$I45)/$CP$121</f>
        <v>-0.10401784783164415</v>
      </c>
      <c r="D274" s="32">
        <f>('2a) logm_x(t)'!CS45-'2a) logm_x(t)'!CR45-'2a)answer'!$I45)/$CP$121</f>
        <v>0.39382321644198048</v>
      </c>
      <c r="E274" s="32">
        <f>('2a) logm_x(t)'!CT45-'2a) logm_x(t)'!CS45-'2a)answer'!$I45)/$CP$121</f>
        <v>-0.68601106689859148</v>
      </c>
      <c r="F274" s="32">
        <f>('2a) logm_x(t)'!CU45-'2a) logm_x(t)'!CT45-'2a)answer'!$I45)/$CP$121</f>
        <v>0.19794089816464144</v>
      </c>
      <c r="G274" s="32">
        <f>('2a) logm_x(t)'!CV45-'2a) logm_x(t)'!CU45-'2a)answer'!$I45)/$CP$121</f>
        <v>0.87517569948562057</v>
      </c>
      <c r="H274" s="32">
        <f>('2a) logm_x(t)'!CW45-'2a) logm_x(t)'!CV45-'2a)answer'!$I45)/$CP$121</f>
        <v>-0.58708323470965662</v>
      </c>
      <c r="I274" s="32">
        <f>('2a) logm_x(t)'!CX45-'2a) logm_x(t)'!CW45-'2a)answer'!$I45)/$CP$121</f>
        <v>0.60390103574853693</v>
      </c>
      <c r="J274" s="32">
        <f>('2a) logm_x(t)'!CY45-'2a) logm_x(t)'!CX45-'2a)answer'!$I45)/$CP$121</f>
        <v>0.36938047849934819</v>
      </c>
      <c r="K274" s="32">
        <f>('2a) logm_x(t)'!CZ45-'2a) logm_x(t)'!CY45-'2a)answer'!$I45)/$CP$121</f>
        <v>-0.53772414282277925</v>
      </c>
      <c r="L274" s="32">
        <f>('2a) logm_x(t)'!DA45-'2a) logm_x(t)'!CZ45-'2a)answer'!$I45)/$CP$121</f>
        <v>-1.7689436826110376</v>
      </c>
      <c r="M274" s="32">
        <f>('2a) logm_x(t)'!DB45-'2a) logm_x(t)'!DA45-'2a)answer'!$I45)/$CP$121</f>
        <v>1.2485690423051337</v>
      </c>
      <c r="N274" s="32">
        <f>('2a) logm_x(t)'!DC45-'2a) logm_x(t)'!DB45-'2a)answer'!$I45)/$CP$121</f>
        <v>7.5013435097705181E-2</v>
      </c>
      <c r="O274" s="32">
        <f>('2a) logm_x(t)'!DD45-'2a) logm_x(t)'!DC45-'2a)answer'!$I45)/$CP$121</f>
        <v>0.80971816673402441</v>
      </c>
      <c r="P274" s="32">
        <f>('2a) logm_x(t)'!DE45-'2a) logm_x(t)'!DD45-'2a)answer'!$I45)/$CP$121</f>
        <v>1.2443991855323725E-2</v>
      </c>
      <c r="Q274" s="32">
        <f>('2a) logm_x(t)'!DF45-'2a) logm_x(t)'!DE45-'2a)answer'!$I45)/$CP$121</f>
        <v>-0.80201662654227435</v>
      </c>
      <c r="R274" s="32">
        <f>('2a) logm_x(t)'!DG45-'2a) logm_x(t)'!DF45-'2a)answer'!$I45)/$CP$121</f>
        <v>1.7789319127792853</v>
      </c>
      <c r="S274" s="32">
        <f>('2a) logm_x(t)'!DH45-'2a) logm_x(t)'!DG45-'2a)answer'!$I45)/$CP$121</f>
        <v>-2.1648638146609058</v>
      </c>
      <c r="T274" s="32">
        <f>('2a) logm_x(t)'!DI45-'2a) logm_x(t)'!DH45-'2a)answer'!$I45)/$CP$121</f>
        <v>0.21573495910006829</v>
      </c>
      <c r="U274" s="32">
        <f>('2a) logm_x(t)'!DJ45-'2a) logm_x(t)'!DI45-'2a)answer'!$I45)/$CP$121</f>
        <v>5.4351501629633689E-2</v>
      </c>
      <c r="V274" s="32">
        <f>('2a) logm_x(t)'!DK45-'2a) logm_x(t)'!DJ45-'2a)answer'!$I45)/$CP$121</f>
        <v>0.45174224434953425</v>
      </c>
      <c r="W274" s="32">
        <f>('2a) logm_x(t)'!DL45-'2a) logm_x(t)'!DK45-'2a)answer'!$I45)/$CP$121</f>
        <v>0.11793925026511068</v>
      </c>
      <c r="X274" s="32">
        <f>('2a) logm_x(t)'!DM45-'2a) logm_x(t)'!DL45-'2a)answer'!$I45)/$CP$121</f>
        <v>0.15099336495214669</v>
      </c>
      <c r="Y274" s="32">
        <f>('2a) logm_x(t)'!DN45-'2a) logm_x(t)'!DM45-'2a)answer'!$I45)/$CP$121</f>
        <v>-1.5228455422519245</v>
      </c>
      <c r="Z274" s="32">
        <f>('2a) logm_x(t)'!DO45-'2a) logm_x(t)'!DN45-'2a)answer'!$I45)/$CP$121</f>
        <v>0.77002571911255013</v>
      </c>
      <c r="AA274" s="32">
        <f>('2a) logm_x(t)'!DP45-'2a) logm_x(t)'!DO45-'2a)answer'!$I45)/$CP$121</f>
        <v>-0.7133849122133652</v>
      </c>
      <c r="AB274" s="32">
        <f>('2a) logm_x(t)'!DQ45-'2a) logm_x(t)'!DP45-'2a)answer'!$I45)/$CP$121</f>
        <v>0.85899892242952458</v>
      </c>
      <c r="AC274" s="32">
        <f>('2a) logm_x(t)'!DR45-'2a) logm_x(t)'!DQ45-'2a)answer'!$I45)/$CP$121</f>
        <v>-0.27090265782230627</v>
      </c>
      <c r="AD274" s="32">
        <f>('2a) logm_x(t)'!DS45-'2a) logm_x(t)'!DR45-'2a)answer'!$I45)/$CP$121</f>
        <v>0.21026839929896926</v>
      </c>
      <c r="AE274" s="32">
        <f>('2a) logm_x(t)'!DT45-'2a) logm_x(t)'!DS45-'2a)answer'!$I45)/$CP$121</f>
        <v>-7.9222870530656575E-2</v>
      </c>
      <c r="AF274" s="32">
        <f>('2a) logm_x(t)'!DU45-'2a) logm_x(t)'!DT45-'2a)answer'!$I45)/$CP$121</f>
        <v>-0.85485880402548198</v>
      </c>
      <c r="AG274" s="32">
        <f>('2a) logm_x(t)'!DV45-'2a) logm_x(t)'!DU45-'2a)answer'!$I45)/$CP$121</f>
        <v>0.47246154742068541</v>
      </c>
      <c r="AH274" s="32">
        <f>('2a) logm_x(t)'!DW45-'2a) logm_x(t)'!DV45-'2a)answer'!$I45)/$CP$121</f>
        <v>0.10059409102864003</v>
      </c>
      <c r="AI274" s="32">
        <f>('2a) logm_x(t)'!DX45-'2a) logm_x(t)'!DW45-'2a)answer'!$I45)/$CP$121</f>
        <v>-0.38434105472870161</v>
      </c>
      <c r="AJ274" s="32">
        <f>('2a) logm_x(t)'!DY45-'2a) logm_x(t)'!DX45-'2a)answer'!$I45)/$CP$121</f>
        <v>0.78182690415044209</v>
      </c>
      <c r="AK274" s="32">
        <f>('2a) logm_x(t)'!DZ45-'2a) logm_x(t)'!DY45-'2a)answer'!$I45)/$CP$121</f>
        <v>-0.1443046331694354</v>
      </c>
      <c r="AL274" s="32">
        <f>('2a) logm_x(t)'!EA45-'2a) logm_x(t)'!DZ45-'2a)answer'!$I45)/$CP$121</f>
        <v>0.17049221847738322</v>
      </c>
      <c r="AM274" s="32">
        <f>('2a) logm_x(t)'!EB45-'2a) logm_x(t)'!EA45-'2a)answer'!$I45)/$CP$121</f>
        <v>0.415156260458723</v>
      </c>
      <c r="AN274" s="32">
        <f>('2a) logm_x(t)'!EC45-'2a) logm_x(t)'!EB45-'2a)answer'!$I45)/$CP$121</f>
        <v>8.8345973762793156E-2</v>
      </c>
      <c r="AO274" s="32">
        <f>('2a) logm_x(t)'!ED45-'2a) logm_x(t)'!EC45-'2a)answer'!$I45)/$CP$121</f>
        <v>-0.43255026384707612</v>
      </c>
      <c r="AP274" s="32">
        <f>('2a) logm_x(t)'!EE45-'2a) logm_x(t)'!ED45-'2a)answer'!$I45)/$CP$121</f>
        <v>-0.49660545121014255</v>
      </c>
      <c r="AQ274" s="32">
        <f>('2a) logm_x(t)'!EF45-'2a) logm_x(t)'!EE45-'2a)answer'!$I45)/$CP$121</f>
        <v>0.12632558101656868</v>
      </c>
      <c r="AR274" s="32">
        <f>('2a) logm_x(t)'!EG45-'2a) logm_x(t)'!EF45-'2a)answer'!$I45)/$CP$121</f>
        <v>-0.75005523268550045</v>
      </c>
      <c r="AS274" s="32">
        <f>('2a) logm_x(t)'!EH45-'2a) logm_x(t)'!EG45-'2a)answer'!$I45)/$CP$121</f>
        <v>0.92807885124935974</v>
      </c>
      <c r="AT274" s="32">
        <f>('2a) logm_x(t)'!EI45-'2a) logm_x(t)'!EH45-'2a)answer'!$I45)/$CP$121</f>
        <v>0.78162899678689857</v>
      </c>
      <c r="AU274" s="32">
        <f>('2a) logm_x(t)'!EJ45-'2a) logm_x(t)'!EI45-'2a)answer'!$I45)/$CP$121</f>
        <v>-1.9092854213275701</v>
      </c>
      <c r="AV274" s="32">
        <f>('2a) logm_x(t)'!EK45-'2a) logm_x(t)'!EJ45-'2a)answer'!$I45)/$CP$121</f>
        <v>1.8934444804004584</v>
      </c>
      <c r="AW274" s="32">
        <f>('2a) logm_x(t)'!EL45-'2a) logm_x(t)'!EK45-'2a)answer'!$I45)/$CP$121</f>
        <v>-1.0743908637168105</v>
      </c>
      <c r="AX274" s="32">
        <f>('2a) logm_x(t)'!EM45-'2a) logm_x(t)'!EL45-'2a)answer'!$I45)/$CP$121</f>
        <v>0.82848550300464519</v>
      </c>
      <c r="AY274" s="32">
        <f>('2a) logm_x(t)'!EN45-'2a) logm_x(t)'!EM45-'2a)answer'!$I45)/$CP$121</f>
        <v>-1.9285689624576014E-2</v>
      </c>
      <c r="AZ274" s="32">
        <f>('2a) logm_x(t)'!EO45-'2a) logm_x(t)'!EN45-'2a)answer'!$I45)/$CP$121</f>
        <v>5.3243344269436214E-2</v>
      </c>
      <c r="BA274" s="32">
        <f>('2a) logm_x(t)'!EP45-'2a) logm_x(t)'!EO45-'2a)answer'!$I45)/$CP$121</f>
        <v>-0.33140359310858347</v>
      </c>
      <c r="BB274" s="32">
        <f>('2a) logm_x(t)'!EQ45-'2a) logm_x(t)'!EP45-'2a)answer'!$I45)/$CP$121</f>
        <v>0.20042572986623045</v>
      </c>
      <c r="BC274" s="32">
        <f>('2a) logm_x(t)'!ER45-'2a) logm_x(t)'!EQ45-'2a)answer'!$I45)/$CP$121</f>
        <v>0.38529544638411328</v>
      </c>
      <c r="BD274" s="32">
        <f>('2a) logm_x(t)'!ES45-'2a) logm_x(t)'!ER45-'2a)answer'!$I45)/$CP$121</f>
        <v>-1.1050998319491376</v>
      </c>
      <c r="BE274" s="32">
        <f>('2a) logm_x(t)'!ET45-'2a) logm_x(t)'!ES45-'2a)answer'!$I45)/$CP$121</f>
        <v>-2.4267659890251665E-2</v>
      </c>
      <c r="BF274" s="32">
        <f>('2a) logm_x(t)'!EU45-'2a) logm_x(t)'!ET45-'2a)answer'!$I45)/$CP$121</f>
        <v>0.68800816726301783</v>
      </c>
      <c r="BG274" s="32">
        <f>('2a) logm_x(t)'!EV45-'2a) logm_x(t)'!EU45-'2a)answer'!$I45)/$CP$121</f>
        <v>-0.30700883477317509</v>
      </c>
      <c r="BH274" s="32">
        <f>('2a) logm_x(t)'!EW45-'2a) logm_x(t)'!EV45-'2a)answer'!$I45)/$CP$121</f>
        <v>-1.2792072067235372</v>
      </c>
      <c r="BI274" s="32">
        <f>('2a) logm_x(t)'!EX45-'2a) logm_x(t)'!EW45-'2a)answer'!$I45)/$CP$121</f>
        <v>0.37308914802277127</v>
      </c>
      <c r="BJ274" s="32">
        <f>('2a) logm_x(t)'!EY45-'2a) logm_x(t)'!EX45-'2a)answer'!$I45)/$CP$121</f>
        <v>-9.3789201410377273E-3</v>
      </c>
      <c r="BK274" s="32">
        <f>('2a) logm_x(t)'!EZ45-'2a) logm_x(t)'!EY45-'2a)answer'!$I45)/$CP$121</f>
        <v>0.56944837210673827</v>
      </c>
      <c r="BL274" s="32">
        <f>('2a) logm_x(t)'!FA45-'2a) logm_x(t)'!EZ45-'2a)answer'!$I45)/$CP$121</f>
        <v>-2.1682551233398537</v>
      </c>
      <c r="BM274" s="32">
        <f>('2a) logm_x(t)'!FB45-'2a) logm_x(t)'!FA45-'2a)answer'!$I45)/$CP$121</f>
        <v>1.7986462611037364</v>
      </c>
      <c r="BN274" s="32">
        <f>('2a) logm_x(t)'!FC45-'2a) logm_x(t)'!FB45-'2a)answer'!$I45)/$CP$121</f>
        <v>-1.0572756665749594</v>
      </c>
      <c r="BO274" s="32">
        <f>('2a) logm_x(t)'!FD45-'2a) logm_x(t)'!FC45-'2a)answer'!$I45)/$CP$121</f>
        <v>-0.31630386124293131</v>
      </c>
      <c r="BP274" s="32">
        <f>('2a) logm_x(t)'!FE45-'2a) logm_x(t)'!FD45-'2a)answer'!$I45)/$CP$121</f>
        <v>0.81206398070928121</v>
      </c>
      <c r="BQ274" s="32">
        <f>('2a) logm_x(t)'!FF45-'2a) logm_x(t)'!FE45-'2a)answer'!$I45)/$CP$121</f>
        <v>-1.3344271504556511</v>
      </c>
      <c r="BR274" s="32">
        <f>('2a) logm_x(t)'!FG45-'2a) logm_x(t)'!FF45-'2a)answer'!$I45)/$CP$121</f>
        <v>1.8746369742373732</v>
      </c>
      <c r="BS274" s="32">
        <f>('2a) logm_x(t)'!FH45-'2a) logm_x(t)'!FG45-'2a)answer'!$I45)/$CP$121</f>
        <v>-1.1467690729743973</v>
      </c>
      <c r="BT274" s="32">
        <f>('2a) logm_x(t)'!FI45-'2a) logm_x(t)'!FH45-'2a)answer'!$I45)/$CP$121</f>
        <v>0.11752827315881285</v>
      </c>
      <c r="BU274" s="32">
        <f>('2a) logm_x(t)'!FJ45-'2a) logm_x(t)'!FI45-'2a)answer'!$I45)/$CP$121</f>
        <v>-0.81773861701129313</v>
      </c>
      <c r="BV274" s="32">
        <f>('2a) logm_x(t)'!FK45-'2a) logm_x(t)'!FJ45-'2a)answer'!$I45)/$CP$121</f>
        <v>0.32005281825687215</v>
      </c>
      <c r="BW274" s="32">
        <f>('2a) logm_x(t)'!FL45-'2a) logm_x(t)'!FK45-'2a)answer'!$I45)/$CP$121</f>
        <v>0.92198011052258178</v>
      </c>
      <c r="BX274" s="32">
        <f>('2a) logm_x(t)'!FM45-'2a) logm_x(t)'!FL45-'2a)answer'!$I45)/$CP$121</f>
        <v>1.2332490961324992E-2</v>
      </c>
      <c r="BY274" s="32">
        <f>('2a) logm_x(t)'!FN45-'2a) logm_x(t)'!FM45-'2a)answer'!$I45)/$CP$121</f>
        <v>-0.89788066078340478</v>
      </c>
      <c r="BZ274" s="32">
        <f>('2a) logm_x(t)'!FO45-'2a) logm_x(t)'!FN45-'2a)answer'!$I45)/$CP$121</f>
        <v>0.66051730624851801</v>
      </c>
      <c r="CA274" s="32">
        <f>('2a) logm_x(t)'!FP45-'2a) logm_x(t)'!FO45-'2a)answer'!$I45)/$CP$121</f>
        <v>0.60942402090259795</v>
      </c>
      <c r="CB274" s="32">
        <f>('2a) logm_x(t)'!FQ45-'2a) logm_x(t)'!FP45-'2a)answer'!$I45)/$CP$121</f>
        <v>0.24484143579613982</v>
      </c>
      <c r="CC274" s="32">
        <f>('2a) logm_x(t)'!FR45-'2a) logm_x(t)'!FQ45-'2a)answer'!$I45)/$CP$121</f>
        <v>-0.29616409544323674</v>
      </c>
      <c r="CD274" s="32">
        <f>('2a) logm_x(t)'!FS45-'2a) logm_x(t)'!FR45-'2a)answer'!$I45)/$CP$121</f>
        <v>0.29478252901045676</v>
      </c>
      <c r="CE274" s="32">
        <f>('2a) logm_x(t)'!FT45-'2a) logm_x(t)'!FS45-'2a)answer'!$I45)/$CP$121</f>
        <v>-1.1287291995194086</v>
      </c>
      <c r="CF274" s="32">
        <f>('2a) logm_x(t)'!FU45-'2a) logm_x(t)'!FT45-'2a)answer'!$I45)/$CP$121</f>
        <v>0.20021145369025412</v>
      </c>
      <c r="CG274" s="32">
        <f>('2a) logm_x(t)'!FV45-'2a) logm_x(t)'!FU45-'2a)answer'!$I45)/$CP$121</f>
        <v>0.47013758917473258</v>
      </c>
      <c r="CH274" s="32">
        <f>('2a) logm_x(t)'!FW45-'2a) logm_x(t)'!FV45-'2a)answer'!$I45)/$CP$121</f>
        <v>-0.52436004095302891</v>
      </c>
      <c r="CI274" s="32">
        <f>('2a) logm_x(t)'!FX45-'2a) logm_x(t)'!FW45-'2a)answer'!$I45)/$CP$121</f>
        <v>0.49239341083842131</v>
      </c>
      <c r="CJ274" s="32">
        <f>('2a) logm_x(t)'!FY45-'2a) logm_x(t)'!FX45-'2a)answer'!$I45)/$CP$121</f>
        <v>0.12624803628772344</v>
      </c>
      <c r="CK274" s="32">
        <f>('2a) logm_x(t)'!FZ45-'2a) logm_x(t)'!FY45-'2a)answer'!$I45)/$CP$121</f>
        <v>-0.3253450667630074</v>
      </c>
      <c r="CL274" s="32">
        <f>('2a) logm_x(t)'!GA45-'2a) logm_x(t)'!FZ45-'2a)answer'!$I45)/$CP$121</f>
        <v>1.244437612252596</v>
      </c>
      <c r="CM274" s="32">
        <f>('2a) logm_x(t)'!GB45-'2a) logm_x(t)'!GA45-'2a)answer'!$I45)/$CP$121</f>
        <v>-0.91992909707585369</v>
      </c>
      <c r="CN274" s="32">
        <f>('2a) logm_x(t)'!GC45-'2a) logm_x(t)'!GB45-'2a)answer'!$I45)/$CP$121</f>
        <v>1.0407003548830447</v>
      </c>
    </row>
    <row r="275" spans="1:92" x14ac:dyDescent="0.25">
      <c r="A275" s="31">
        <f t="shared" si="13"/>
        <v>43</v>
      </c>
      <c r="C275" s="32">
        <f>('2a) logm_x(t)'!CR46-'2a) logm_x(t)'!CQ46-'2a)answer'!$I46)/$CP$121</f>
        <v>-1.0143001337560649</v>
      </c>
      <c r="D275" s="32">
        <f>('2a) logm_x(t)'!CS46-'2a) logm_x(t)'!CR46-'2a)answer'!$I46)/$CP$121</f>
        <v>0.68194796439252281</v>
      </c>
      <c r="E275" s="32">
        <f>('2a) logm_x(t)'!CT46-'2a) logm_x(t)'!CS46-'2a)answer'!$I46)/$CP$121</f>
        <v>-0.76484103163385919</v>
      </c>
      <c r="F275" s="32">
        <f>('2a) logm_x(t)'!CU46-'2a) logm_x(t)'!CT46-'2a)answer'!$I46)/$CP$121</f>
        <v>0.83678591159026516</v>
      </c>
      <c r="G275" s="32">
        <f>('2a) logm_x(t)'!CV46-'2a) logm_x(t)'!CU46-'2a)answer'!$I46)/$CP$121</f>
        <v>1.0009546228911332</v>
      </c>
      <c r="H275" s="32">
        <f>('2a) logm_x(t)'!CW46-'2a) logm_x(t)'!CV46-'2a)answer'!$I46)/$CP$121</f>
        <v>-0.60366002860277967</v>
      </c>
      <c r="I275" s="32">
        <f>('2a) logm_x(t)'!CX46-'2a) logm_x(t)'!CW46-'2a)answer'!$I46)/$CP$121</f>
        <v>0.65437678016707701</v>
      </c>
      <c r="J275" s="32">
        <f>('2a) logm_x(t)'!CY46-'2a) logm_x(t)'!CX46-'2a)answer'!$I46)/$CP$121</f>
        <v>-0.64890505241189234</v>
      </c>
      <c r="K275" s="32">
        <f>('2a) logm_x(t)'!CZ46-'2a) logm_x(t)'!CY46-'2a)answer'!$I46)/$CP$121</f>
        <v>-1.474942287263886</v>
      </c>
      <c r="L275" s="32">
        <f>('2a) logm_x(t)'!DA46-'2a) logm_x(t)'!CZ46-'2a)answer'!$I46)/$CP$121</f>
        <v>1.2935193298501377</v>
      </c>
      <c r="M275" s="32">
        <f>('2a) logm_x(t)'!DB46-'2a) logm_x(t)'!DA46-'2a)answer'!$I46)/$CP$121</f>
        <v>-1.0975172874320223</v>
      </c>
      <c r="N275" s="32">
        <f>('2a) logm_x(t)'!DC46-'2a) logm_x(t)'!DB46-'2a)answer'!$I46)/$CP$121</f>
        <v>0.36829379444432653</v>
      </c>
      <c r="O275" s="32">
        <f>('2a) logm_x(t)'!DD46-'2a) logm_x(t)'!DC46-'2a)answer'!$I46)/$CP$121</f>
        <v>0.66961080536630535</v>
      </c>
      <c r="P275" s="32">
        <f>('2a) logm_x(t)'!DE46-'2a) logm_x(t)'!DD46-'2a)answer'!$I46)/$CP$121</f>
        <v>0.22551570001622928</v>
      </c>
      <c r="Q275" s="32">
        <f>('2a) logm_x(t)'!DF46-'2a) logm_x(t)'!DE46-'2a)answer'!$I46)/$CP$121</f>
        <v>0.51229557436842699</v>
      </c>
      <c r="R275" s="32">
        <f>('2a) logm_x(t)'!DG46-'2a) logm_x(t)'!DF46-'2a)answer'!$I46)/$CP$121</f>
        <v>-0.82505699033945123</v>
      </c>
      <c r="S275" s="32">
        <f>('2a) logm_x(t)'!DH46-'2a) logm_x(t)'!DG46-'2a)answer'!$I46)/$CP$121</f>
        <v>0.24479583952399864</v>
      </c>
      <c r="T275" s="32">
        <f>('2a) logm_x(t)'!DI46-'2a) logm_x(t)'!DH46-'2a)answer'!$I46)/$CP$121</f>
        <v>0.12240313978042947</v>
      </c>
      <c r="U275" s="32">
        <f>('2a) logm_x(t)'!DJ46-'2a) logm_x(t)'!DI46-'2a)answer'!$I46)/$CP$121</f>
        <v>-0.93663009646458206</v>
      </c>
      <c r="V275" s="32">
        <f>('2a) logm_x(t)'!DK46-'2a) logm_x(t)'!DJ46-'2a)answer'!$I46)/$CP$121</f>
        <v>1.1450283466174602</v>
      </c>
      <c r="W275" s="32">
        <f>('2a) logm_x(t)'!DL46-'2a) logm_x(t)'!DK46-'2a)answer'!$I46)/$CP$121</f>
        <v>-0.3972142484631665</v>
      </c>
      <c r="X275" s="32">
        <f>('2a) logm_x(t)'!DM46-'2a) logm_x(t)'!DL46-'2a)answer'!$I46)/$CP$121</f>
        <v>1.0679605629734981</v>
      </c>
      <c r="Y275" s="32">
        <f>('2a) logm_x(t)'!DN46-'2a) logm_x(t)'!DM46-'2a)answer'!$I46)/$CP$121</f>
        <v>-0.32154702182633743</v>
      </c>
      <c r="Z275" s="32">
        <f>('2a) logm_x(t)'!DO46-'2a) logm_x(t)'!DN46-'2a)answer'!$I46)/$CP$121</f>
        <v>-1.0468676833000377</v>
      </c>
      <c r="AA275" s="32">
        <f>('2a) logm_x(t)'!DP46-'2a) logm_x(t)'!DO46-'2a)answer'!$I46)/$CP$121</f>
        <v>-0.70470216963353238</v>
      </c>
      <c r="AB275" s="32">
        <f>('2a) logm_x(t)'!DQ46-'2a) logm_x(t)'!DP46-'2a)answer'!$I46)/$CP$121</f>
        <v>2.0452946518049702</v>
      </c>
      <c r="AC275" s="32">
        <f>('2a) logm_x(t)'!DR46-'2a) logm_x(t)'!DQ46-'2a)answer'!$I46)/$CP$121</f>
        <v>-0.76815408273397567</v>
      </c>
      <c r="AD275" s="32">
        <f>('2a) logm_x(t)'!DS46-'2a) logm_x(t)'!DR46-'2a)answer'!$I46)/$CP$121</f>
        <v>-1.624854576386342</v>
      </c>
      <c r="AE275" s="32">
        <f>('2a) logm_x(t)'!DT46-'2a) logm_x(t)'!DS46-'2a)answer'!$I46)/$CP$121</f>
        <v>2.0560844291822571</v>
      </c>
      <c r="AF275" s="32">
        <f>('2a) logm_x(t)'!DU46-'2a) logm_x(t)'!DT46-'2a)answer'!$I46)/$CP$121</f>
        <v>-0.27066304453960033</v>
      </c>
      <c r="AG275" s="32">
        <f>('2a) logm_x(t)'!DV46-'2a) logm_x(t)'!DU46-'2a)answer'!$I46)/$CP$121</f>
        <v>-0.82860724009072906</v>
      </c>
      <c r="AH275" s="32">
        <f>('2a) logm_x(t)'!DW46-'2a) logm_x(t)'!DV46-'2a)answer'!$I46)/$CP$121</f>
        <v>-0.41895029471688994</v>
      </c>
      <c r="AI275" s="32">
        <f>('2a) logm_x(t)'!DX46-'2a) logm_x(t)'!DW46-'2a)answer'!$I46)/$CP$121</f>
        <v>0.64974332666678547</v>
      </c>
      <c r="AJ275" s="32">
        <f>('2a) logm_x(t)'!DY46-'2a) logm_x(t)'!DX46-'2a)answer'!$I46)/$CP$121</f>
        <v>-0.43813916667578301</v>
      </c>
      <c r="AK275" s="32">
        <f>('2a) logm_x(t)'!DZ46-'2a) logm_x(t)'!DY46-'2a)answer'!$I46)/$CP$121</f>
        <v>-0.96655987140413258</v>
      </c>
      <c r="AL275" s="32">
        <f>('2a) logm_x(t)'!EA46-'2a) logm_x(t)'!DZ46-'2a)answer'!$I46)/$CP$121</f>
        <v>0.65036695780104581</v>
      </c>
      <c r="AM275" s="32">
        <f>('2a) logm_x(t)'!EB46-'2a) logm_x(t)'!EA46-'2a)answer'!$I46)/$CP$121</f>
        <v>-0.14666668396035967</v>
      </c>
      <c r="AN275" s="32">
        <f>('2a) logm_x(t)'!EC46-'2a) logm_x(t)'!EB46-'2a)answer'!$I46)/$CP$121</f>
        <v>0.29372105034617235</v>
      </c>
      <c r="AO275" s="32">
        <f>('2a) logm_x(t)'!ED46-'2a) logm_x(t)'!EC46-'2a)answer'!$I46)/$CP$121</f>
        <v>0.17006819890635674</v>
      </c>
      <c r="AP275" s="32">
        <f>('2a) logm_x(t)'!EE46-'2a) logm_x(t)'!ED46-'2a)answer'!$I46)/$CP$121</f>
        <v>-0.69447925709248948</v>
      </c>
      <c r="AQ275" s="32">
        <f>('2a) logm_x(t)'!EF46-'2a) logm_x(t)'!EE46-'2a)answer'!$I46)/$CP$121</f>
        <v>1.0553947750999708</v>
      </c>
      <c r="AR275" s="32">
        <f>('2a) logm_x(t)'!EG46-'2a) logm_x(t)'!EF46-'2a)answer'!$I46)/$CP$121</f>
        <v>1.2966464470376986</v>
      </c>
      <c r="AS275" s="32">
        <f>('2a) logm_x(t)'!EH46-'2a) logm_x(t)'!EG46-'2a)answer'!$I46)/$CP$121</f>
        <v>-1.0710632949512069</v>
      </c>
      <c r="AT275" s="32">
        <f>('2a) logm_x(t)'!EI46-'2a) logm_x(t)'!EH46-'2a)answer'!$I46)/$CP$121</f>
        <v>-0.46106625317989852</v>
      </c>
      <c r="AU275" s="32">
        <f>('2a) logm_x(t)'!EJ46-'2a) logm_x(t)'!EI46-'2a)answer'!$I46)/$CP$121</f>
        <v>1.0302056561390702</v>
      </c>
      <c r="AV275" s="32">
        <f>('2a) logm_x(t)'!EK46-'2a) logm_x(t)'!EJ46-'2a)answer'!$I46)/$CP$121</f>
        <v>-0.44120070416208407</v>
      </c>
      <c r="AW275" s="32">
        <f>('2a) logm_x(t)'!EL46-'2a) logm_x(t)'!EK46-'2a)answer'!$I46)/$CP$121</f>
        <v>0.88024655535680996</v>
      </c>
      <c r="AX275" s="32">
        <f>('2a) logm_x(t)'!EM46-'2a) logm_x(t)'!EL46-'2a)answer'!$I46)/$CP$121</f>
        <v>-0.97312313412365525</v>
      </c>
      <c r="AY275" s="32">
        <f>('2a) logm_x(t)'!EN46-'2a) logm_x(t)'!EM46-'2a)answer'!$I46)/$CP$121</f>
        <v>1.1758317358034938</v>
      </c>
      <c r="AZ275" s="32">
        <f>('2a) logm_x(t)'!EO46-'2a) logm_x(t)'!EN46-'2a)answer'!$I46)/$CP$121</f>
        <v>-0.81311251563055131</v>
      </c>
      <c r="BA275" s="32">
        <f>('2a) logm_x(t)'!EP46-'2a) logm_x(t)'!EO46-'2a)answer'!$I46)/$CP$121</f>
        <v>0.10118611167078045</v>
      </c>
      <c r="BB275" s="32">
        <f>('2a) logm_x(t)'!EQ46-'2a) logm_x(t)'!EP46-'2a)answer'!$I46)/$CP$121</f>
        <v>0.16415321392120091</v>
      </c>
      <c r="BC275" s="32">
        <f>('2a) logm_x(t)'!ER46-'2a) logm_x(t)'!EQ46-'2a)answer'!$I46)/$CP$121</f>
        <v>9.2981736611971233E-2</v>
      </c>
      <c r="BD275" s="32">
        <f>('2a) logm_x(t)'!ES46-'2a) logm_x(t)'!ER46-'2a)answer'!$I46)/$CP$121</f>
        <v>8.3116902155748046E-2</v>
      </c>
      <c r="BE275" s="32">
        <f>('2a) logm_x(t)'!ET46-'2a) logm_x(t)'!ES46-'2a)answer'!$I46)/$CP$121</f>
        <v>5.5428062408816481E-2</v>
      </c>
      <c r="BF275" s="32">
        <f>('2a) logm_x(t)'!EU46-'2a) logm_x(t)'!ET46-'2a)answer'!$I46)/$CP$121</f>
        <v>-0.54772974128413809</v>
      </c>
      <c r="BG275" s="32">
        <f>('2a) logm_x(t)'!EV46-'2a) logm_x(t)'!EU46-'2a)answer'!$I46)/$CP$121</f>
        <v>-0.47322588514628355</v>
      </c>
      <c r="BH275" s="32">
        <f>('2a) logm_x(t)'!EW46-'2a) logm_x(t)'!EV46-'2a)answer'!$I46)/$CP$121</f>
        <v>-0.55892906324896352</v>
      </c>
      <c r="BI275" s="32">
        <f>('2a) logm_x(t)'!EX46-'2a) logm_x(t)'!EW46-'2a)answer'!$I46)/$CP$121</f>
        <v>-7.7580059765530743E-2</v>
      </c>
      <c r="BJ275" s="32">
        <f>('2a) logm_x(t)'!EY46-'2a) logm_x(t)'!EX46-'2a)answer'!$I46)/$CP$121</f>
        <v>-0.73608935368802542</v>
      </c>
      <c r="BK275" s="32">
        <f>('2a) logm_x(t)'!EZ46-'2a) logm_x(t)'!EY46-'2a)answer'!$I46)/$CP$121</f>
        <v>1.3542024215561204</v>
      </c>
      <c r="BL275" s="32">
        <f>('2a) logm_x(t)'!FA46-'2a) logm_x(t)'!EZ46-'2a)answer'!$I46)/$CP$121</f>
        <v>-0.94037751124265712</v>
      </c>
      <c r="BM275" s="32">
        <f>('2a) logm_x(t)'!FB46-'2a) logm_x(t)'!FA46-'2a)answer'!$I46)/$CP$121</f>
        <v>1.4017914953322115</v>
      </c>
      <c r="BN275" s="32">
        <f>('2a) logm_x(t)'!FC46-'2a) logm_x(t)'!FB46-'2a)answer'!$I46)/$CP$121</f>
        <v>-0.85100019905706148</v>
      </c>
      <c r="BO275" s="32">
        <f>('2a) logm_x(t)'!FD46-'2a) logm_x(t)'!FC46-'2a)answer'!$I46)/$CP$121</f>
        <v>0.55799357197519128</v>
      </c>
      <c r="BP275" s="32">
        <f>('2a) logm_x(t)'!FE46-'2a) logm_x(t)'!FD46-'2a)answer'!$I46)/$CP$121</f>
        <v>-1.1775768163604572</v>
      </c>
      <c r="BQ275" s="32">
        <f>('2a) logm_x(t)'!FF46-'2a) logm_x(t)'!FE46-'2a)answer'!$I46)/$CP$121</f>
        <v>0.4902017238564545</v>
      </c>
      <c r="BR275" s="32">
        <f>('2a) logm_x(t)'!FG46-'2a) logm_x(t)'!FF46-'2a)answer'!$I46)/$CP$121</f>
        <v>-1.0698292037749424</v>
      </c>
      <c r="BS275" s="32">
        <f>('2a) logm_x(t)'!FH46-'2a) logm_x(t)'!FG46-'2a)answer'!$I46)/$CP$121</f>
        <v>0.1676581367496037</v>
      </c>
      <c r="BT275" s="32">
        <f>('2a) logm_x(t)'!FI46-'2a) logm_x(t)'!FH46-'2a)answer'!$I46)/$CP$121</f>
        <v>0.53480782439714314</v>
      </c>
      <c r="BU275" s="32">
        <f>('2a) logm_x(t)'!FJ46-'2a) logm_x(t)'!FI46-'2a)answer'!$I46)/$CP$121</f>
        <v>-0.63577936833459903</v>
      </c>
      <c r="BV275" s="32">
        <f>('2a) logm_x(t)'!FK46-'2a) logm_x(t)'!FJ46-'2a)answer'!$I46)/$CP$121</f>
        <v>0.34263268214107734</v>
      </c>
      <c r="BW275" s="32">
        <f>('2a) logm_x(t)'!FL46-'2a) logm_x(t)'!FK46-'2a)answer'!$I46)/$CP$121</f>
        <v>1.1865302714350117</v>
      </c>
      <c r="BX275" s="32">
        <f>('2a) logm_x(t)'!FM46-'2a) logm_x(t)'!FL46-'2a)answer'!$I46)/$CP$121</f>
        <v>-1.5178523147313521</v>
      </c>
      <c r="BY275" s="32">
        <f>('2a) logm_x(t)'!FN46-'2a) logm_x(t)'!FM46-'2a)answer'!$I46)/$CP$121</f>
        <v>0.91202469105695394</v>
      </c>
      <c r="BZ275" s="32">
        <f>('2a) logm_x(t)'!FO46-'2a) logm_x(t)'!FN46-'2a)answer'!$I46)/$CP$121</f>
        <v>0.12836874128065789</v>
      </c>
      <c r="CA275" s="32">
        <f>('2a) logm_x(t)'!FP46-'2a) logm_x(t)'!FO46-'2a)answer'!$I46)/$CP$121</f>
        <v>-0.38163306958694604</v>
      </c>
      <c r="CB275" s="32">
        <f>('2a) logm_x(t)'!FQ46-'2a) logm_x(t)'!FP46-'2a)answer'!$I46)/$CP$121</f>
        <v>0.93765733973223331</v>
      </c>
      <c r="CC275" s="32">
        <f>('2a) logm_x(t)'!FR46-'2a) logm_x(t)'!FQ46-'2a)answer'!$I46)/$CP$121</f>
        <v>-0.81062806130155884</v>
      </c>
      <c r="CD275" s="32">
        <f>('2a) logm_x(t)'!FS46-'2a) logm_x(t)'!FR46-'2a)answer'!$I46)/$CP$121</f>
        <v>0.50861354543269033</v>
      </c>
      <c r="CE275" s="32">
        <f>('2a) logm_x(t)'!FT46-'2a) logm_x(t)'!FS46-'2a)answer'!$I46)/$CP$121</f>
        <v>-0.21844624820369132</v>
      </c>
      <c r="CF275" s="32">
        <f>('2a) logm_x(t)'!FU46-'2a) logm_x(t)'!FT46-'2a)answer'!$I46)/$CP$121</f>
        <v>-0.61629550666761967</v>
      </c>
      <c r="CG275" s="32">
        <f>('2a) logm_x(t)'!FV46-'2a) logm_x(t)'!FU46-'2a)answer'!$I46)/$CP$121</f>
        <v>0.55911651558319919</v>
      </c>
      <c r="CH275" s="32">
        <f>('2a) logm_x(t)'!FW46-'2a) logm_x(t)'!FV46-'2a)answer'!$I46)/$CP$121</f>
        <v>0.47505715095701329</v>
      </c>
      <c r="CI275" s="32">
        <f>('2a) logm_x(t)'!FX46-'2a) logm_x(t)'!FW46-'2a)answer'!$I46)/$CP$121</f>
        <v>-1.0127975434619383</v>
      </c>
      <c r="CJ275" s="32">
        <f>('2a) logm_x(t)'!FY46-'2a) logm_x(t)'!FX46-'2a)answer'!$I46)/$CP$121</f>
        <v>0.84081124468037483</v>
      </c>
      <c r="CK275" s="32">
        <f>('2a) logm_x(t)'!FZ46-'2a) logm_x(t)'!FY46-'2a)answer'!$I46)/$CP$121</f>
        <v>-9.8791896990396803E-3</v>
      </c>
      <c r="CL275" s="32">
        <f>('2a) logm_x(t)'!GA46-'2a) logm_x(t)'!FZ46-'2a)answer'!$I46)/$CP$121</f>
        <v>-0.26643278338619858</v>
      </c>
      <c r="CM275" s="32">
        <f>('2a) logm_x(t)'!GB46-'2a) logm_x(t)'!GA46-'2a)answer'!$I46)/$CP$121</f>
        <v>-0.43891185917264802</v>
      </c>
      <c r="CN275" s="32">
        <f>('2a) logm_x(t)'!GC46-'2a) logm_x(t)'!GB46-'2a)answer'!$I46)/$CP$121</f>
        <v>1.0723923898280392</v>
      </c>
    </row>
    <row r="276" spans="1:92" x14ac:dyDescent="0.25">
      <c r="A276" s="31">
        <f t="shared" si="13"/>
        <v>44</v>
      </c>
      <c r="C276" s="32">
        <f>('2a) logm_x(t)'!CR47-'2a) logm_x(t)'!CQ47-'2a)answer'!$I47)/$CP$121</f>
        <v>-0.51398506987901027</v>
      </c>
      <c r="D276" s="32">
        <f>('2a) logm_x(t)'!CS47-'2a) logm_x(t)'!CR47-'2a)answer'!$I47)/$CP$121</f>
        <v>-0.29366030799594317</v>
      </c>
      <c r="E276" s="32">
        <f>('2a) logm_x(t)'!CT47-'2a) logm_x(t)'!CS47-'2a)answer'!$I47)/$CP$121</f>
        <v>0.33626756235713151</v>
      </c>
      <c r="F276" s="32">
        <f>('2a) logm_x(t)'!CU47-'2a) logm_x(t)'!CT47-'2a)answer'!$I47)/$CP$121</f>
        <v>0.89094805809190669</v>
      </c>
      <c r="G276" s="32">
        <f>('2a) logm_x(t)'!CV47-'2a) logm_x(t)'!CU47-'2a)answer'!$I47)/$CP$121</f>
        <v>-0.42567968615244306</v>
      </c>
      <c r="H276" s="32">
        <f>('2a) logm_x(t)'!CW47-'2a) logm_x(t)'!CV47-'2a)answer'!$I47)/$CP$121</f>
        <v>-0.14643000774238632</v>
      </c>
      <c r="I276" s="32">
        <f>('2a) logm_x(t)'!CX47-'2a) logm_x(t)'!CW47-'2a)answer'!$I47)/$CP$121</f>
        <v>0.51213539486987047</v>
      </c>
      <c r="J276" s="32">
        <f>('2a) logm_x(t)'!CY47-'2a) logm_x(t)'!CX47-'2a)answer'!$I47)/$CP$121</f>
        <v>5.930017077831749E-3</v>
      </c>
      <c r="K276" s="32">
        <f>('2a) logm_x(t)'!CZ47-'2a) logm_x(t)'!CY47-'2a)answer'!$I47)/$CP$121</f>
        <v>-0.90735486947080646</v>
      </c>
      <c r="L276" s="32">
        <f>('2a) logm_x(t)'!DA47-'2a) logm_x(t)'!CZ47-'2a)answer'!$I47)/$CP$121</f>
        <v>0.20635851469849437</v>
      </c>
      <c r="M276" s="32">
        <f>('2a) logm_x(t)'!DB47-'2a) logm_x(t)'!DA47-'2a)answer'!$I47)/$CP$121</f>
        <v>0.41135225216965299</v>
      </c>
      <c r="N276" s="32">
        <f>('2a) logm_x(t)'!DC47-'2a) logm_x(t)'!DB47-'2a)answer'!$I47)/$CP$121</f>
        <v>-0.31395274651779992</v>
      </c>
      <c r="O276" s="32">
        <f>('2a) logm_x(t)'!DD47-'2a) logm_x(t)'!DC47-'2a)answer'!$I47)/$CP$121</f>
        <v>0.20289251300616593</v>
      </c>
      <c r="P276" s="32">
        <f>('2a) logm_x(t)'!DE47-'2a) logm_x(t)'!DD47-'2a)answer'!$I47)/$CP$121</f>
        <v>-0.38216236682211735</v>
      </c>
      <c r="Q276" s="32">
        <f>('2a) logm_x(t)'!DF47-'2a) logm_x(t)'!DE47-'2a)answer'!$I47)/$CP$121</f>
        <v>0.59022770832409555</v>
      </c>
      <c r="R276" s="32">
        <f>('2a) logm_x(t)'!DG47-'2a) logm_x(t)'!DF47-'2a)answer'!$I47)/$CP$121</f>
        <v>0.17790461581864903</v>
      </c>
      <c r="S276" s="32">
        <f>('2a) logm_x(t)'!DH47-'2a) logm_x(t)'!DG47-'2a)answer'!$I47)/$CP$121</f>
        <v>-0.46032075524614202</v>
      </c>
      <c r="T276" s="32">
        <f>('2a) logm_x(t)'!DI47-'2a) logm_x(t)'!DH47-'2a)answer'!$I47)/$CP$121</f>
        <v>0.36152808006521014</v>
      </c>
      <c r="U276" s="32">
        <f>('2a) logm_x(t)'!DJ47-'2a) logm_x(t)'!DI47-'2a)answer'!$I47)/$CP$121</f>
        <v>-2.1137549063121978E-2</v>
      </c>
      <c r="V276" s="32">
        <f>('2a) logm_x(t)'!DK47-'2a) logm_x(t)'!DJ47-'2a)answer'!$I47)/$CP$121</f>
        <v>-0.64352840158966562</v>
      </c>
      <c r="W276" s="32">
        <f>('2a) logm_x(t)'!DL47-'2a) logm_x(t)'!DK47-'2a)answer'!$I47)/$CP$121</f>
        <v>0.25127671668774459</v>
      </c>
      <c r="X276" s="32">
        <f>('2a) logm_x(t)'!DM47-'2a) logm_x(t)'!DL47-'2a)answer'!$I47)/$CP$121</f>
        <v>0.14930881922858455</v>
      </c>
      <c r="Y276" s="32">
        <f>('2a) logm_x(t)'!DN47-'2a) logm_x(t)'!DM47-'2a)answer'!$I47)/$CP$121</f>
        <v>1.3623915334211099</v>
      </c>
      <c r="Z276" s="32">
        <f>('2a) logm_x(t)'!DO47-'2a) logm_x(t)'!DN47-'2a)answer'!$I47)/$CP$121</f>
        <v>-0.53899543806125139</v>
      </c>
      <c r="AA276" s="32">
        <f>('2a) logm_x(t)'!DP47-'2a) logm_x(t)'!DO47-'2a)answer'!$I47)/$CP$121</f>
        <v>-1.7653004650391477</v>
      </c>
      <c r="AB276" s="32">
        <f>('2a) logm_x(t)'!DQ47-'2a) logm_x(t)'!DP47-'2a)answer'!$I47)/$CP$121</f>
        <v>0.24506329625143247</v>
      </c>
      <c r="AC276" s="32">
        <f>('2a) logm_x(t)'!DR47-'2a) logm_x(t)'!DQ47-'2a)answer'!$I47)/$CP$121</f>
        <v>1.0932710966748387</v>
      </c>
      <c r="AD276" s="32">
        <f>('2a) logm_x(t)'!DS47-'2a) logm_x(t)'!DR47-'2a)answer'!$I47)/$CP$121</f>
        <v>-0.50234058785287794</v>
      </c>
      <c r="AE276" s="32">
        <f>('2a) logm_x(t)'!DT47-'2a) logm_x(t)'!DS47-'2a)answer'!$I47)/$CP$121</f>
        <v>2.3641253167462257E-2</v>
      </c>
      <c r="AF276" s="32">
        <f>('2a) logm_x(t)'!DU47-'2a) logm_x(t)'!DT47-'2a)answer'!$I47)/$CP$121</f>
        <v>-0.70236144361539499</v>
      </c>
      <c r="AG276" s="32">
        <f>('2a) logm_x(t)'!DV47-'2a) logm_x(t)'!DU47-'2a)answer'!$I47)/$CP$121</f>
        <v>1.1190078924611015</v>
      </c>
      <c r="AH276" s="32">
        <f>('2a) logm_x(t)'!DW47-'2a) logm_x(t)'!DV47-'2a)answer'!$I47)/$CP$121</f>
        <v>-1.6325549587630843</v>
      </c>
      <c r="AI276" s="32">
        <f>('2a) logm_x(t)'!DX47-'2a) logm_x(t)'!DW47-'2a)answer'!$I47)/$CP$121</f>
        <v>0.56469540710554544</v>
      </c>
      <c r="AJ276" s="32">
        <f>('2a) logm_x(t)'!DY47-'2a) logm_x(t)'!DX47-'2a)answer'!$I47)/$CP$121</f>
        <v>-0.34071481131439246</v>
      </c>
      <c r="AK276" s="32">
        <f>('2a) logm_x(t)'!DZ47-'2a) logm_x(t)'!DY47-'2a)answer'!$I47)/$CP$121</f>
        <v>-0.73704786407458678</v>
      </c>
      <c r="AL276" s="32">
        <f>('2a) logm_x(t)'!EA47-'2a) logm_x(t)'!DZ47-'2a)answer'!$I47)/$CP$121</f>
        <v>0.86846410755741155</v>
      </c>
      <c r="AM276" s="32">
        <f>('2a) logm_x(t)'!EB47-'2a) logm_x(t)'!EA47-'2a)answer'!$I47)/$CP$121</f>
        <v>-0.51955561857719335</v>
      </c>
      <c r="AN276" s="32">
        <f>('2a) logm_x(t)'!EC47-'2a) logm_x(t)'!EB47-'2a)answer'!$I47)/$CP$121</f>
        <v>0.17897722598215729</v>
      </c>
      <c r="AO276" s="32">
        <f>('2a) logm_x(t)'!ED47-'2a) logm_x(t)'!EC47-'2a)answer'!$I47)/$CP$121</f>
        <v>0.43339803726709558</v>
      </c>
      <c r="AP276" s="32">
        <f>('2a) logm_x(t)'!EE47-'2a) logm_x(t)'!ED47-'2a)answer'!$I47)/$CP$121</f>
        <v>-0.62597512342241968</v>
      </c>
      <c r="AQ276" s="32">
        <f>('2a) logm_x(t)'!EF47-'2a) logm_x(t)'!EE47-'2a)answer'!$I47)/$CP$121</f>
        <v>6.0198191963882812E-2</v>
      </c>
      <c r="AR276" s="32">
        <f>('2a) logm_x(t)'!EG47-'2a) logm_x(t)'!EF47-'2a)answer'!$I47)/$CP$121</f>
        <v>1.3591184207579994</v>
      </c>
      <c r="AS276" s="32">
        <f>('2a) logm_x(t)'!EH47-'2a) logm_x(t)'!EG47-'2a)answer'!$I47)/$CP$121</f>
        <v>0.56662460844228379</v>
      </c>
      <c r="AT276" s="32">
        <f>('2a) logm_x(t)'!EI47-'2a) logm_x(t)'!EH47-'2a)answer'!$I47)/$CP$121</f>
        <v>0.15629603827566591</v>
      </c>
      <c r="AU276" s="32">
        <f>('2a) logm_x(t)'!EJ47-'2a) logm_x(t)'!EI47-'2a)answer'!$I47)/$CP$121</f>
        <v>-1.3573742493098115</v>
      </c>
      <c r="AV276" s="32">
        <f>('2a) logm_x(t)'!EK47-'2a) logm_x(t)'!EJ47-'2a)answer'!$I47)/$CP$121</f>
        <v>0.54029697011881195</v>
      </c>
      <c r="AW276" s="32">
        <f>('2a) logm_x(t)'!EL47-'2a) logm_x(t)'!EK47-'2a)answer'!$I47)/$CP$121</f>
        <v>0.66559226081128742</v>
      </c>
      <c r="AX276" s="32">
        <f>('2a) logm_x(t)'!EM47-'2a) logm_x(t)'!EL47-'2a)answer'!$I47)/$CP$121</f>
        <v>7.5337124024951754E-2</v>
      </c>
      <c r="AY276" s="32">
        <f>('2a) logm_x(t)'!EN47-'2a) logm_x(t)'!EM47-'2a)answer'!$I47)/$CP$121</f>
        <v>-0.39867316070787839</v>
      </c>
      <c r="AZ276" s="32">
        <f>('2a) logm_x(t)'!EO47-'2a) logm_x(t)'!EN47-'2a)answer'!$I47)/$CP$121</f>
        <v>0.28178737616157123</v>
      </c>
      <c r="BA276" s="32">
        <f>('2a) logm_x(t)'!EP47-'2a) logm_x(t)'!EO47-'2a)answer'!$I47)/$CP$121</f>
        <v>-9.7850264757175526E-3</v>
      </c>
      <c r="BB276" s="32">
        <f>('2a) logm_x(t)'!EQ47-'2a) logm_x(t)'!EP47-'2a)answer'!$I47)/$CP$121</f>
        <v>-0.3633324529315124</v>
      </c>
      <c r="BC276" s="32">
        <f>('2a) logm_x(t)'!ER47-'2a) logm_x(t)'!EQ47-'2a)answer'!$I47)/$CP$121</f>
        <v>0.7874138885437546</v>
      </c>
      <c r="BD276" s="32">
        <f>('2a) logm_x(t)'!ES47-'2a) logm_x(t)'!ER47-'2a)answer'!$I47)/$CP$121</f>
        <v>-0.23596193004683302</v>
      </c>
      <c r="BE276" s="32">
        <f>('2a) logm_x(t)'!ET47-'2a) logm_x(t)'!ES47-'2a)answer'!$I47)/$CP$121</f>
        <v>-0.42782850476313072</v>
      </c>
      <c r="BF276" s="32">
        <f>('2a) logm_x(t)'!EU47-'2a) logm_x(t)'!ET47-'2a)answer'!$I47)/$CP$121</f>
        <v>0.47468078984431261</v>
      </c>
      <c r="BG276" s="32">
        <f>('2a) logm_x(t)'!EV47-'2a) logm_x(t)'!EU47-'2a)answer'!$I47)/$CP$121</f>
        <v>-1.3722608136516461</v>
      </c>
      <c r="BH276" s="32">
        <f>('2a) logm_x(t)'!EW47-'2a) logm_x(t)'!EV47-'2a)answer'!$I47)/$CP$121</f>
        <v>1.3830699138955156</v>
      </c>
      <c r="BI276" s="32">
        <f>('2a) logm_x(t)'!EX47-'2a) logm_x(t)'!EW47-'2a)answer'!$I47)/$CP$121</f>
        <v>-1.1105740642246211</v>
      </c>
      <c r="BJ276" s="32">
        <f>('2a) logm_x(t)'!EY47-'2a) logm_x(t)'!EX47-'2a)answer'!$I47)/$CP$121</f>
        <v>-0.7833739561249955</v>
      </c>
      <c r="BK276" s="32">
        <f>('2a) logm_x(t)'!EZ47-'2a) logm_x(t)'!EY47-'2a)answer'!$I47)/$CP$121</f>
        <v>7.6216341707364771E-2</v>
      </c>
      <c r="BL276" s="32">
        <f>('2a) logm_x(t)'!FA47-'2a) logm_x(t)'!EZ47-'2a)answer'!$I47)/$CP$121</f>
        <v>1.103299092922535</v>
      </c>
      <c r="BM276" s="32">
        <f>('2a) logm_x(t)'!FB47-'2a) logm_x(t)'!FA47-'2a)answer'!$I47)/$CP$121</f>
        <v>-1.0363794761856135</v>
      </c>
      <c r="BN276" s="32">
        <f>('2a) logm_x(t)'!FC47-'2a) logm_x(t)'!FB47-'2a)answer'!$I47)/$CP$121</f>
        <v>0.43456976919974988</v>
      </c>
      <c r="BO276" s="32">
        <f>('2a) logm_x(t)'!FD47-'2a) logm_x(t)'!FC47-'2a)answer'!$I47)/$CP$121</f>
        <v>-0.21424317256351286</v>
      </c>
      <c r="BP276" s="32">
        <f>('2a) logm_x(t)'!FE47-'2a) logm_x(t)'!FD47-'2a)answer'!$I47)/$CP$121</f>
        <v>3.3071556542243655E-2</v>
      </c>
      <c r="BQ276" s="32">
        <f>('2a) logm_x(t)'!FF47-'2a) logm_x(t)'!FE47-'2a)answer'!$I47)/$CP$121</f>
        <v>-0.18703500526340402</v>
      </c>
      <c r="BR276" s="32">
        <f>('2a) logm_x(t)'!FG47-'2a) logm_x(t)'!FF47-'2a)answer'!$I47)/$CP$121</f>
        <v>0.28899980965535255</v>
      </c>
      <c r="BS276" s="32">
        <f>('2a) logm_x(t)'!FH47-'2a) logm_x(t)'!FG47-'2a)answer'!$I47)/$CP$121</f>
        <v>-0.70539939496577553</v>
      </c>
      <c r="BT276" s="32">
        <f>('2a) logm_x(t)'!FI47-'2a) logm_x(t)'!FH47-'2a)answer'!$I47)/$CP$121</f>
        <v>-0.1365409466877763</v>
      </c>
      <c r="BU276" s="32">
        <f>('2a) logm_x(t)'!FJ47-'2a) logm_x(t)'!FI47-'2a)answer'!$I47)/$CP$121</f>
        <v>0.95400488249627891</v>
      </c>
      <c r="BV276" s="32">
        <f>('2a) logm_x(t)'!FK47-'2a) logm_x(t)'!FJ47-'2a)answer'!$I47)/$CP$121</f>
        <v>-1.5861158214945017</v>
      </c>
      <c r="BW276" s="32">
        <f>('2a) logm_x(t)'!FL47-'2a) logm_x(t)'!FK47-'2a)answer'!$I47)/$CP$121</f>
        <v>1.070795669190836</v>
      </c>
      <c r="BX276" s="32">
        <f>('2a) logm_x(t)'!FM47-'2a) logm_x(t)'!FL47-'2a)answer'!$I47)/$CP$121</f>
        <v>-0.55735809971308015</v>
      </c>
      <c r="BY276" s="32">
        <f>('2a) logm_x(t)'!FN47-'2a) logm_x(t)'!FM47-'2a)answer'!$I47)/$CP$121</f>
        <v>0.93244522142828545</v>
      </c>
      <c r="BZ276" s="32">
        <f>('2a) logm_x(t)'!FO47-'2a) logm_x(t)'!FN47-'2a)answer'!$I47)/$CP$121</f>
        <v>-0.69888094408596635</v>
      </c>
      <c r="CA276" s="32">
        <f>('2a) logm_x(t)'!FP47-'2a) logm_x(t)'!FO47-'2a)answer'!$I47)/$CP$121</f>
        <v>0.58596379020022438</v>
      </c>
      <c r="CB276" s="32">
        <f>('2a) logm_x(t)'!FQ47-'2a) logm_x(t)'!FP47-'2a)answer'!$I47)/$CP$121</f>
        <v>0.1201656867959652</v>
      </c>
      <c r="CC276" s="32">
        <f>('2a) logm_x(t)'!FR47-'2a) logm_x(t)'!FQ47-'2a)answer'!$I47)/$CP$121</f>
        <v>0.457017941255212</v>
      </c>
      <c r="CD276" s="32">
        <f>('2a) logm_x(t)'!FS47-'2a) logm_x(t)'!FR47-'2a)answer'!$I47)/$CP$121</f>
        <v>-0.77221864464915135</v>
      </c>
      <c r="CE276" s="32">
        <f>('2a) logm_x(t)'!FT47-'2a) logm_x(t)'!FS47-'2a)answer'!$I47)/$CP$121</f>
        <v>0.11535448277212955</v>
      </c>
      <c r="CF276" s="32">
        <f>('2a) logm_x(t)'!FU47-'2a) logm_x(t)'!FT47-'2a)answer'!$I47)/$CP$121</f>
        <v>-0.28131502102706979</v>
      </c>
      <c r="CG276" s="32">
        <f>('2a) logm_x(t)'!FV47-'2a) logm_x(t)'!FU47-'2a)answer'!$I47)/$CP$121</f>
        <v>-0.3151159737015588</v>
      </c>
      <c r="CH276" s="32">
        <f>('2a) logm_x(t)'!FW47-'2a) logm_x(t)'!FV47-'2a)answer'!$I47)/$CP$121</f>
        <v>0.99258071928775982</v>
      </c>
      <c r="CI276" s="32">
        <f>('2a) logm_x(t)'!FX47-'2a) logm_x(t)'!FW47-'2a)answer'!$I47)/$CP$121</f>
        <v>-0.10792234548366129</v>
      </c>
      <c r="CJ276" s="32">
        <f>('2a) logm_x(t)'!FY47-'2a) logm_x(t)'!FX47-'2a)answer'!$I47)/$CP$121</f>
        <v>-0.73060834407579112</v>
      </c>
      <c r="CK276" s="32">
        <f>('2a) logm_x(t)'!FZ47-'2a) logm_x(t)'!FY47-'2a)answer'!$I47)/$CP$121</f>
        <v>-8.9216298009599987E-2</v>
      </c>
      <c r="CL276" s="32">
        <f>('2a) logm_x(t)'!GA47-'2a) logm_x(t)'!FZ47-'2a)answer'!$I47)/$CP$121</f>
        <v>1.3848401515592281</v>
      </c>
      <c r="CM276" s="32">
        <f>('2a) logm_x(t)'!GB47-'2a) logm_x(t)'!GA47-'2a)answer'!$I47)/$CP$121</f>
        <v>-0.16677691349636545</v>
      </c>
      <c r="CN276" s="32">
        <f>('2a) logm_x(t)'!GC47-'2a) logm_x(t)'!GB47-'2a)answer'!$I47)/$CP$121</f>
        <v>0.23256783070205006</v>
      </c>
    </row>
    <row r="277" spans="1:92" x14ac:dyDescent="0.25">
      <c r="A277" s="31">
        <f t="shared" si="13"/>
        <v>45</v>
      </c>
      <c r="C277" s="32">
        <f>('2a) logm_x(t)'!CR48-'2a) logm_x(t)'!CQ48-'2a)answer'!$I48)/$CP$121</f>
        <v>0.19008410357190278</v>
      </c>
      <c r="D277" s="32">
        <f>('2a) logm_x(t)'!CS48-'2a) logm_x(t)'!CR48-'2a)answer'!$I48)/$CP$121</f>
        <v>-0.22730375293060182</v>
      </c>
      <c r="E277" s="32">
        <f>('2a) logm_x(t)'!CT48-'2a) logm_x(t)'!CS48-'2a)answer'!$I48)/$CP$121</f>
        <v>0.22348363073464744</v>
      </c>
      <c r="F277" s="32">
        <f>('2a) logm_x(t)'!CU48-'2a) logm_x(t)'!CT48-'2a)answer'!$I48)/$CP$121</f>
        <v>-0.97673140738181097</v>
      </c>
      <c r="G277" s="32">
        <f>('2a) logm_x(t)'!CV48-'2a) logm_x(t)'!CU48-'2a)answer'!$I48)/$CP$121</f>
        <v>1.5074184599335627</v>
      </c>
      <c r="H277" s="32">
        <f>('2a) logm_x(t)'!CW48-'2a) logm_x(t)'!CV48-'2a)answer'!$I48)/$CP$121</f>
        <v>-1.2870067982305895</v>
      </c>
      <c r="I277" s="32">
        <f>('2a) logm_x(t)'!CX48-'2a) logm_x(t)'!CW48-'2a)answer'!$I48)/$CP$121</f>
        <v>1.6264997429197945</v>
      </c>
      <c r="J277" s="32">
        <f>('2a) logm_x(t)'!CY48-'2a) logm_x(t)'!CX48-'2a)answer'!$I48)/$CP$121</f>
        <v>-0.63984675190101736</v>
      </c>
      <c r="K277" s="32">
        <f>('2a) logm_x(t)'!CZ48-'2a) logm_x(t)'!CY48-'2a)answer'!$I48)/$CP$121</f>
        <v>0.20297171122506252</v>
      </c>
      <c r="L277" s="32">
        <f>('2a) logm_x(t)'!DA48-'2a) logm_x(t)'!CZ48-'2a)answer'!$I48)/$CP$121</f>
        <v>-0.12272160954149106</v>
      </c>
      <c r="M277" s="32">
        <f>('2a) logm_x(t)'!DB48-'2a) logm_x(t)'!DA48-'2a)answer'!$I48)/$CP$121</f>
        <v>-0.96445817758419927</v>
      </c>
      <c r="N277" s="32">
        <f>('2a) logm_x(t)'!DC48-'2a) logm_x(t)'!DB48-'2a)answer'!$I48)/$CP$121</f>
        <v>0.26987192353729283</v>
      </c>
      <c r="O277" s="32">
        <f>('2a) logm_x(t)'!DD48-'2a) logm_x(t)'!DC48-'2a)answer'!$I48)/$CP$121</f>
        <v>0.91962990437167924</v>
      </c>
      <c r="P277" s="32">
        <f>('2a) logm_x(t)'!DE48-'2a) logm_x(t)'!DD48-'2a)answer'!$I48)/$CP$121</f>
        <v>-0.39696868392731982</v>
      </c>
      <c r="Q277" s="32">
        <f>('2a) logm_x(t)'!DF48-'2a) logm_x(t)'!DE48-'2a)answer'!$I48)/$CP$121</f>
        <v>-7.7121014519895809E-2</v>
      </c>
      <c r="R277" s="32">
        <f>('2a) logm_x(t)'!DG48-'2a) logm_x(t)'!DF48-'2a)answer'!$I48)/$CP$121</f>
        <v>-0.67936648520739362</v>
      </c>
      <c r="S277" s="32">
        <f>('2a) logm_x(t)'!DH48-'2a) logm_x(t)'!DG48-'2a)answer'!$I48)/$CP$121</f>
        <v>0.99766870746354674</v>
      </c>
      <c r="T277" s="32">
        <f>('2a) logm_x(t)'!DI48-'2a) logm_x(t)'!DH48-'2a)answer'!$I48)/$CP$121</f>
        <v>0.22066726327882674</v>
      </c>
      <c r="U277" s="32">
        <f>('2a) logm_x(t)'!DJ48-'2a) logm_x(t)'!DI48-'2a)answer'!$I48)/$CP$121</f>
        <v>-0.39780613076039972</v>
      </c>
      <c r="V277" s="32">
        <f>('2a) logm_x(t)'!DK48-'2a) logm_x(t)'!DJ48-'2a)answer'!$I48)/$CP$121</f>
        <v>0.10110411478180377</v>
      </c>
      <c r="W277" s="32">
        <f>('2a) logm_x(t)'!DL48-'2a) logm_x(t)'!DK48-'2a)answer'!$I48)/$CP$121</f>
        <v>-0.91730031550448632</v>
      </c>
      <c r="X277" s="32">
        <f>('2a) logm_x(t)'!DM48-'2a) logm_x(t)'!DL48-'2a)answer'!$I48)/$CP$121</f>
        <v>0.8081436751098805</v>
      </c>
      <c r="Y277" s="32">
        <f>('2a) logm_x(t)'!DN48-'2a) logm_x(t)'!DM48-'2a)answer'!$I48)/$CP$121</f>
        <v>-0.77832257051558351</v>
      </c>
      <c r="Z277" s="32">
        <f>('2a) logm_x(t)'!DO48-'2a) logm_x(t)'!DN48-'2a)answer'!$I48)/$CP$121</f>
        <v>1.3716553098234745</v>
      </c>
      <c r="AA277" s="32">
        <f>('2a) logm_x(t)'!DP48-'2a) logm_x(t)'!DO48-'2a)answer'!$I48)/$CP$121</f>
        <v>4.4499742737795896E-2</v>
      </c>
      <c r="AB277" s="32">
        <f>('2a) logm_x(t)'!DQ48-'2a) logm_x(t)'!DP48-'2a)answer'!$I48)/$CP$121</f>
        <v>-2.0343829421821908</v>
      </c>
      <c r="AC277" s="32">
        <f>('2a) logm_x(t)'!DR48-'2a) logm_x(t)'!DQ48-'2a)answer'!$I48)/$CP$121</f>
        <v>0.92124885684881352</v>
      </c>
      <c r="AD277" s="32">
        <f>('2a) logm_x(t)'!DS48-'2a) logm_x(t)'!DR48-'2a)answer'!$I48)/$CP$121</f>
        <v>0.94709778133305866</v>
      </c>
      <c r="AE277" s="32">
        <f>('2a) logm_x(t)'!DT48-'2a) logm_x(t)'!DS48-'2a)answer'!$I48)/$CP$121</f>
        <v>-0.69340871034251372</v>
      </c>
      <c r="AF277" s="32">
        <f>('2a) logm_x(t)'!DU48-'2a) logm_x(t)'!DT48-'2a)answer'!$I48)/$CP$121</f>
        <v>1.0036879387824277E-3</v>
      </c>
      <c r="AG277" s="32">
        <f>('2a) logm_x(t)'!DV48-'2a) logm_x(t)'!DU48-'2a)answer'!$I48)/$CP$121</f>
        <v>-0.10568047807893617</v>
      </c>
      <c r="AH277" s="32">
        <f>('2a) logm_x(t)'!DW48-'2a) logm_x(t)'!DV48-'2a)answer'!$I48)/$CP$121</f>
        <v>0.26522424231493591</v>
      </c>
      <c r="AI277" s="32">
        <f>('2a) logm_x(t)'!DX48-'2a) logm_x(t)'!DW48-'2a)answer'!$I48)/$CP$121</f>
        <v>-0.36037681107290248</v>
      </c>
      <c r="AJ277" s="32">
        <f>('2a) logm_x(t)'!DY48-'2a) logm_x(t)'!DX48-'2a)answer'!$I48)/$CP$121</f>
        <v>0.65753816338788429</v>
      </c>
      <c r="AK277" s="32">
        <f>('2a) logm_x(t)'!DZ48-'2a) logm_x(t)'!DY48-'2a)answer'!$I48)/$CP$121</f>
        <v>-0.75513320996929068</v>
      </c>
      <c r="AL277" s="32">
        <f>('2a) logm_x(t)'!EA48-'2a) logm_x(t)'!DZ48-'2a)answer'!$I48)/$CP$121</f>
        <v>-0.12632766069427315</v>
      </c>
      <c r="AM277" s="32">
        <f>('2a) logm_x(t)'!EB48-'2a) logm_x(t)'!EA48-'2a)answer'!$I48)/$CP$121</f>
        <v>-0.86349739242042822</v>
      </c>
      <c r="AN277" s="32">
        <f>('2a) logm_x(t)'!EC48-'2a) logm_x(t)'!EB48-'2a)answer'!$I48)/$CP$121</f>
        <v>1.4420426434751921</v>
      </c>
      <c r="AO277" s="32">
        <f>('2a) logm_x(t)'!ED48-'2a) logm_x(t)'!EC48-'2a)answer'!$I48)/$CP$121</f>
        <v>0.38696039746223487</v>
      </c>
      <c r="AP277" s="32">
        <f>('2a) logm_x(t)'!EE48-'2a) logm_x(t)'!ED48-'2a)answer'!$I48)/$CP$121</f>
        <v>-1.4882290637867817</v>
      </c>
      <c r="AQ277" s="32">
        <f>('2a) logm_x(t)'!EF48-'2a) logm_x(t)'!EE48-'2a)answer'!$I48)/$CP$121</f>
        <v>0.30782031660608433</v>
      </c>
      <c r="AR277" s="32">
        <f>('2a) logm_x(t)'!EG48-'2a) logm_x(t)'!EF48-'2a)answer'!$I48)/$CP$121</f>
        <v>0.86352251141356107</v>
      </c>
      <c r="AS277" s="32">
        <f>('2a) logm_x(t)'!EH48-'2a) logm_x(t)'!EG48-'2a)answer'!$I48)/$CP$121</f>
        <v>-1.1936687751499924</v>
      </c>
      <c r="AT277" s="32">
        <f>('2a) logm_x(t)'!EI48-'2a) logm_x(t)'!EH48-'2a)answer'!$I48)/$CP$121</f>
        <v>2.5824742575168225</v>
      </c>
      <c r="AU277" s="32">
        <f>('2a) logm_x(t)'!EJ48-'2a) logm_x(t)'!EI48-'2a)answer'!$I48)/$CP$121</f>
        <v>-1.4246624111290094</v>
      </c>
      <c r="AV277" s="32">
        <f>('2a) logm_x(t)'!EK48-'2a) logm_x(t)'!EJ48-'2a)answer'!$I48)/$CP$121</f>
        <v>0.41325054677027606</v>
      </c>
      <c r="AW277" s="32">
        <f>('2a) logm_x(t)'!EL48-'2a) logm_x(t)'!EK48-'2a)answer'!$I48)/$CP$121</f>
        <v>0.29982554987303056</v>
      </c>
      <c r="AX277" s="32">
        <f>('2a) logm_x(t)'!EM48-'2a) logm_x(t)'!EL48-'2a)answer'!$I48)/$CP$121</f>
        <v>-0.65896960328664123</v>
      </c>
      <c r="AY277" s="32">
        <f>('2a) logm_x(t)'!EN48-'2a) logm_x(t)'!EM48-'2a)answer'!$I48)/$CP$121</f>
        <v>0.67418680308487222</v>
      </c>
      <c r="AZ277" s="32">
        <f>('2a) logm_x(t)'!EO48-'2a) logm_x(t)'!EN48-'2a)answer'!$I48)/$CP$121</f>
        <v>0.42269029262061897</v>
      </c>
      <c r="BA277" s="32">
        <f>('2a) logm_x(t)'!EP48-'2a) logm_x(t)'!EO48-'2a)answer'!$I48)/$CP$121</f>
        <v>-0.32099072150052532</v>
      </c>
      <c r="BB277" s="32">
        <f>('2a) logm_x(t)'!EQ48-'2a) logm_x(t)'!EP48-'2a)answer'!$I48)/$CP$121</f>
        <v>-0.29593928123737401</v>
      </c>
      <c r="BC277" s="32">
        <f>('2a) logm_x(t)'!ER48-'2a) logm_x(t)'!EQ48-'2a)answer'!$I48)/$CP$121</f>
        <v>0.15350385936308159</v>
      </c>
      <c r="BD277" s="32">
        <f>('2a) logm_x(t)'!ES48-'2a) logm_x(t)'!ER48-'2a)answer'!$I48)/$CP$121</f>
        <v>1.6650532429027528E-2</v>
      </c>
      <c r="BE277" s="32">
        <f>('2a) logm_x(t)'!ET48-'2a) logm_x(t)'!ES48-'2a)answer'!$I48)/$CP$121</f>
        <v>-8.7479864271205854E-2</v>
      </c>
      <c r="BF277" s="32">
        <f>('2a) logm_x(t)'!EU48-'2a) logm_x(t)'!ET48-'2a)answer'!$I48)/$CP$121</f>
        <v>-0.50877224957723155</v>
      </c>
      <c r="BG277" s="32">
        <f>('2a) logm_x(t)'!EV48-'2a) logm_x(t)'!EU48-'2a)answer'!$I48)/$CP$121</f>
        <v>0.34986983598349758</v>
      </c>
      <c r="BH277" s="32">
        <f>('2a) logm_x(t)'!EW48-'2a) logm_x(t)'!EV48-'2a)answer'!$I48)/$CP$121</f>
        <v>-1.1414103420223265</v>
      </c>
      <c r="BI277" s="32">
        <f>('2a) logm_x(t)'!EX48-'2a) logm_x(t)'!EW48-'2a)answer'!$I48)/$CP$121</f>
        <v>0.22123186507004741</v>
      </c>
      <c r="BJ277" s="32">
        <f>('2a) logm_x(t)'!EY48-'2a) logm_x(t)'!EX48-'2a)answer'!$I48)/$CP$121</f>
        <v>0.83481335259182188</v>
      </c>
      <c r="BK277" s="32">
        <f>('2a) logm_x(t)'!EZ48-'2a) logm_x(t)'!EY48-'2a)answer'!$I48)/$CP$121</f>
        <v>-1.2165488885749918</v>
      </c>
      <c r="BL277" s="32">
        <f>('2a) logm_x(t)'!FA48-'2a) logm_x(t)'!EZ48-'2a)answer'!$I48)/$CP$121</f>
        <v>0.71305194841104469</v>
      </c>
      <c r="BM277" s="32">
        <f>('2a) logm_x(t)'!FB48-'2a) logm_x(t)'!FA48-'2a)answer'!$I48)/$CP$121</f>
        <v>-0.10465801241180028</v>
      </c>
      <c r="BN277" s="32">
        <f>('2a) logm_x(t)'!FC48-'2a) logm_x(t)'!FB48-'2a)answer'!$I48)/$CP$121</f>
        <v>0.81455061077557989</v>
      </c>
      <c r="BO277" s="32">
        <f>('2a) logm_x(t)'!FD48-'2a) logm_x(t)'!FC48-'2a)answer'!$I48)/$CP$121</f>
        <v>-1.9963663655270587</v>
      </c>
      <c r="BP277" s="32">
        <f>('2a) logm_x(t)'!FE48-'2a) logm_x(t)'!FD48-'2a)answer'!$I48)/$CP$121</f>
        <v>0.97639898933539115</v>
      </c>
      <c r="BQ277" s="32">
        <f>('2a) logm_x(t)'!FF48-'2a) logm_x(t)'!FE48-'2a)answer'!$I48)/$CP$121</f>
        <v>8.4486706759521468E-2</v>
      </c>
      <c r="BR277" s="32">
        <f>('2a) logm_x(t)'!FG48-'2a) logm_x(t)'!FF48-'2a)answer'!$I48)/$CP$121</f>
        <v>-0.18214110232219827</v>
      </c>
      <c r="BS277" s="32">
        <f>('2a) logm_x(t)'!FH48-'2a) logm_x(t)'!FG48-'2a)answer'!$I48)/$CP$121</f>
        <v>-1.0645567479691505</v>
      </c>
      <c r="BT277" s="32">
        <f>('2a) logm_x(t)'!FI48-'2a) logm_x(t)'!FH48-'2a)answer'!$I48)/$CP$121</f>
        <v>0.8047469511453651</v>
      </c>
      <c r="BU277" s="32">
        <f>('2a) logm_x(t)'!FJ48-'2a) logm_x(t)'!FI48-'2a)answer'!$I48)/$CP$121</f>
        <v>0.33781522799459057</v>
      </c>
      <c r="BV277" s="32">
        <f>('2a) logm_x(t)'!FK48-'2a) logm_x(t)'!FJ48-'2a)answer'!$I48)/$CP$121</f>
        <v>-1.0702681621173031</v>
      </c>
      <c r="BW277" s="32">
        <f>('2a) logm_x(t)'!FL48-'2a) logm_x(t)'!FK48-'2a)answer'!$I48)/$CP$121</f>
        <v>1.1089618908996683</v>
      </c>
      <c r="BX277" s="32">
        <f>('2a) logm_x(t)'!FM48-'2a) logm_x(t)'!FL48-'2a)answer'!$I48)/$CP$121</f>
        <v>-1.2136519511330417</v>
      </c>
      <c r="BY277" s="32">
        <f>('2a) logm_x(t)'!FN48-'2a) logm_x(t)'!FM48-'2a)answer'!$I48)/$CP$121</f>
        <v>0.43736015876956186</v>
      </c>
      <c r="BZ277" s="32">
        <f>('2a) logm_x(t)'!FO48-'2a) logm_x(t)'!FN48-'2a)answer'!$I48)/$CP$121</f>
        <v>1.0325384632640973</v>
      </c>
      <c r="CA277" s="32">
        <f>('2a) logm_x(t)'!FP48-'2a) logm_x(t)'!FO48-'2a)answer'!$I48)/$CP$121</f>
        <v>-0.28600960706392747</v>
      </c>
      <c r="CB277" s="32">
        <f>('2a) logm_x(t)'!FQ48-'2a) logm_x(t)'!FP48-'2a)answer'!$I48)/$CP$121</f>
        <v>0.36359438376096764</v>
      </c>
      <c r="CC277" s="32">
        <f>('2a) logm_x(t)'!FR48-'2a) logm_x(t)'!FQ48-'2a)answer'!$I48)/$CP$121</f>
        <v>-0.80318482340025632</v>
      </c>
      <c r="CD277" s="32">
        <f>('2a) logm_x(t)'!FS48-'2a) logm_x(t)'!FR48-'2a)answer'!$I48)/$CP$121</f>
        <v>0.85756105640874736</v>
      </c>
      <c r="CE277" s="32">
        <f>('2a) logm_x(t)'!FT48-'2a) logm_x(t)'!FS48-'2a)answer'!$I48)/$CP$121</f>
        <v>-0.3073708895621225</v>
      </c>
      <c r="CF277" s="32">
        <f>('2a) logm_x(t)'!FU48-'2a) logm_x(t)'!FT48-'2a)answer'!$I48)/$CP$121</f>
        <v>0.22885155318595893</v>
      </c>
      <c r="CG277" s="32">
        <f>('2a) logm_x(t)'!FV48-'2a) logm_x(t)'!FU48-'2a)answer'!$I48)/$CP$121</f>
        <v>2.3206388355663153E-2</v>
      </c>
      <c r="CH277" s="32">
        <f>('2a) logm_x(t)'!FW48-'2a) logm_x(t)'!FV48-'2a)answer'!$I48)/$CP$121</f>
        <v>0.32316942922270964</v>
      </c>
      <c r="CI277" s="32">
        <f>('2a) logm_x(t)'!FX48-'2a) logm_x(t)'!FW48-'2a)answer'!$I48)/$CP$121</f>
        <v>-0.70058476325883412</v>
      </c>
      <c r="CJ277" s="32">
        <f>('2a) logm_x(t)'!FY48-'2a) logm_x(t)'!FX48-'2a)answer'!$I48)/$CP$121</f>
        <v>0.29280022919894128</v>
      </c>
      <c r="CK277" s="32">
        <f>('2a) logm_x(t)'!FZ48-'2a) logm_x(t)'!FY48-'2a)answer'!$I48)/$CP$121</f>
        <v>0.17404784897793729</v>
      </c>
      <c r="CL277" s="32">
        <f>('2a) logm_x(t)'!GA48-'2a) logm_x(t)'!FZ48-'2a)answer'!$I48)/$CP$121</f>
        <v>0.23559416131074676</v>
      </c>
      <c r="CM277" s="32">
        <f>('2a) logm_x(t)'!GB48-'2a) logm_x(t)'!GA48-'2a)answer'!$I48)/$CP$121</f>
        <v>-8.8427471935667606E-2</v>
      </c>
      <c r="CN277" s="32">
        <f>('2a) logm_x(t)'!GC48-'2a) logm_x(t)'!GB48-'2a)answer'!$I48)/$CP$121</f>
        <v>-0.49573778334588287</v>
      </c>
    </row>
    <row r="278" spans="1:92" x14ac:dyDescent="0.25">
      <c r="A278" s="31">
        <f t="shared" si="13"/>
        <v>46</v>
      </c>
      <c r="C278" s="32">
        <f>('2a) logm_x(t)'!CR49-'2a) logm_x(t)'!CQ49-'2a)answer'!$I49)/$CP$121</f>
        <v>-0.26320040825128699</v>
      </c>
      <c r="D278" s="32">
        <f>('2a) logm_x(t)'!CS49-'2a) logm_x(t)'!CR49-'2a)answer'!$I49)/$CP$121</f>
        <v>1.073910429013704</v>
      </c>
      <c r="E278" s="32">
        <f>('2a) logm_x(t)'!CT49-'2a) logm_x(t)'!CS49-'2a)answer'!$I49)/$CP$121</f>
        <v>-0.62508422777425821</v>
      </c>
      <c r="F278" s="32">
        <f>('2a) logm_x(t)'!CU49-'2a) logm_x(t)'!CT49-'2a)answer'!$I49)/$CP$121</f>
        <v>-5.352479527489494E-2</v>
      </c>
      <c r="G278" s="32">
        <f>('2a) logm_x(t)'!CV49-'2a) logm_x(t)'!CU49-'2a)answer'!$I49)/$CP$121</f>
        <v>0.39899759871425911</v>
      </c>
      <c r="H278" s="32">
        <f>('2a) logm_x(t)'!CW49-'2a) logm_x(t)'!CV49-'2a)answer'!$I49)/$CP$121</f>
        <v>-1.0911897971989164</v>
      </c>
      <c r="I278" s="32">
        <f>('2a) logm_x(t)'!CX49-'2a) logm_x(t)'!CW49-'2a)answer'!$I49)/$CP$121</f>
        <v>1.6749357848019697</v>
      </c>
      <c r="J278" s="32">
        <f>('2a) logm_x(t)'!CY49-'2a) logm_x(t)'!CX49-'2a)answer'!$I49)/$CP$121</f>
        <v>-0.84635192140503546</v>
      </c>
      <c r="K278" s="32">
        <f>('2a) logm_x(t)'!CZ49-'2a) logm_x(t)'!CY49-'2a)answer'!$I49)/$CP$121</f>
        <v>0.17224505070848201</v>
      </c>
      <c r="L278" s="32">
        <f>('2a) logm_x(t)'!DA49-'2a) logm_x(t)'!CZ49-'2a)answer'!$I49)/$CP$121</f>
        <v>-0.51542739810190574</v>
      </c>
      <c r="M278" s="32">
        <f>('2a) logm_x(t)'!DB49-'2a) logm_x(t)'!DA49-'2a)answer'!$I49)/$CP$121</f>
        <v>0.13791458779776214</v>
      </c>
      <c r="N278" s="32">
        <f>('2a) logm_x(t)'!DC49-'2a) logm_x(t)'!DB49-'2a)answer'!$I49)/$CP$121</f>
        <v>0.16158647260689143</v>
      </c>
      <c r="O278" s="32">
        <f>('2a) logm_x(t)'!DD49-'2a) logm_x(t)'!DC49-'2a)answer'!$I49)/$CP$121</f>
        <v>0.46014534532431872</v>
      </c>
      <c r="P278" s="32">
        <f>('2a) logm_x(t)'!DE49-'2a) logm_x(t)'!DD49-'2a)answer'!$I49)/$CP$121</f>
        <v>0.56999509422100025</v>
      </c>
      <c r="Q278" s="32">
        <f>('2a) logm_x(t)'!DF49-'2a) logm_x(t)'!DE49-'2a)answer'!$I49)/$CP$121</f>
        <v>-0.46479148108253709</v>
      </c>
      <c r="R278" s="32">
        <f>('2a) logm_x(t)'!DG49-'2a) logm_x(t)'!DF49-'2a)answer'!$I49)/$CP$121</f>
        <v>-0.4013583085251663</v>
      </c>
      <c r="S278" s="32">
        <f>('2a) logm_x(t)'!DH49-'2a) logm_x(t)'!DG49-'2a)answer'!$I49)/$CP$121</f>
        <v>0.89724993600506553</v>
      </c>
      <c r="T278" s="32">
        <f>('2a) logm_x(t)'!DI49-'2a) logm_x(t)'!DH49-'2a)answer'!$I49)/$CP$121</f>
        <v>-0.21693821544502631</v>
      </c>
      <c r="U278" s="32">
        <f>('2a) logm_x(t)'!DJ49-'2a) logm_x(t)'!DI49-'2a)answer'!$I49)/$CP$121</f>
        <v>-0.21362195493575334</v>
      </c>
      <c r="V278" s="32">
        <f>('2a) logm_x(t)'!DK49-'2a) logm_x(t)'!DJ49-'2a)answer'!$I49)/$CP$121</f>
        <v>-0.19551008315805016</v>
      </c>
      <c r="W278" s="32">
        <f>('2a) logm_x(t)'!DL49-'2a) logm_x(t)'!DK49-'2a)answer'!$I49)/$CP$121</f>
        <v>-5.5467528523911735E-2</v>
      </c>
      <c r="X278" s="32">
        <f>('2a) logm_x(t)'!DM49-'2a) logm_x(t)'!DL49-'2a)answer'!$I49)/$CP$121</f>
        <v>0.10542498988941085</v>
      </c>
      <c r="Y278" s="32">
        <f>('2a) logm_x(t)'!DN49-'2a) logm_x(t)'!DM49-'2a)answer'!$I49)/$CP$121</f>
        <v>-0.63920122680460145</v>
      </c>
      <c r="Z278" s="32">
        <f>('2a) logm_x(t)'!DO49-'2a) logm_x(t)'!DN49-'2a)answer'!$I49)/$CP$121</f>
        <v>0.32838224733477039</v>
      </c>
      <c r="AA278" s="32">
        <f>('2a) logm_x(t)'!DP49-'2a) logm_x(t)'!DO49-'2a)answer'!$I49)/$CP$121</f>
        <v>1.6333535219887692</v>
      </c>
      <c r="AB278" s="32">
        <f>('2a) logm_x(t)'!DQ49-'2a) logm_x(t)'!DP49-'2a)answer'!$I49)/$CP$121</f>
        <v>-1.0075738920310884</v>
      </c>
      <c r="AC278" s="32">
        <f>('2a) logm_x(t)'!DR49-'2a) logm_x(t)'!DQ49-'2a)answer'!$I49)/$CP$121</f>
        <v>-0.81649228096008886</v>
      </c>
      <c r="AD278" s="32">
        <f>('2a) logm_x(t)'!DS49-'2a) logm_x(t)'!DR49-'2a)answer'!$I49)/$CP$121</f>
        <v>-0.53281367110579747</v>
      </c>
      <c r="AE278" s="32">
        <f>('2a) logm_x(t)'!DT49-'2a) logm_x(t)'!DS49-'2a)answer'!$I49)/$CP$121</f>
        <v>1.0467479064563139</v>
      </c>
      <c r="AF278" s="32">
        <f>('2a) logm_x(t)'!DU49-'2a) logm_x(t)'!DT49-'2a)answer'!$I49)/$CP$121</f>
        <v>5.7812236193861923E-2</v>
      </c>
      <c r="AG278" s="32">
        <f>('2a) logm_x(t)'!DV49-'2a) logm_x(t)'!DU49-'2a)answer'!$I49)/$CP$121</f>
        <v>0.479730694343109</v>
      </c>
      <c r="AH278" s="32">
        <f>('2a) logm_x(t)'!DW49-'2a) logm_x(t)'!DV49-'2a)answer'!$I49)/$CP$121</f>
        <v>-0.1937050735149313</v>
      </c>
      <c r="AI278" s="32">
        <f>('2a) logm_x(t)'!DX49-'2a) logm_x(t)'!DW49-'2a)answer'!$I49)/$CP$121</f>
        <v>-1.1938901574497225</v>
      </c>
      <c r="AJ278" s="32">
        <f>('2a) logm_x(t)'!DY49-'2a) logm_x(t)'!DX49-'2a)answer'!$I49)/$CP$121</f>
        <v>0.10516715177216478</v>
      </c>
      <c r="AK278" s="32">
        <f>('2a) logm_x(t)'!DZ49-'2a) logm_x(t)'!DY49-'2a)answer'!$I49)/$CP$121</f>
        <v>0.91915240675723198</v>
      </c>
      <c r="AL278" s="32">
        <f>('2a) logm_x(t)'!EA49-'2a) logm_x(t)'!DZ49-'2a)answer'!$I49)/$CP$121</f>
        <v>-0.21248787930859597</v>
      </c>
      <c r="AM278" s="32">
        <f>('2a) logm_x(t)'!EB49-'2a) logm_x(t)'!EA49-'2a)answer'!$I49)/$CP$121</f>
        <v>-0.51657149306555761</v>
      </c>
      <c r="AN278" s="32">
        <f>('2a) logm_x(t)'!EC49-'2a) logm_x(t)'!EB49-'2a)answer'!$I49)/$CP$121</f>
        <v>0.64074032691776739</v>
      </c>
      <c r="AO278" s="32">
        <f>('2a) logm_x(t)'!ED49-'2a) logm_x(t)'!EC49-'2a)answer'!$I49)/$CP$121</f>
        <v>-0.27874480565159138</v>
      </c>
      <c r="AP278" s="32">
        <f>('2a) logm_x(t)'!EE49-'2a) logm_x(t)'!ED49-'2a)answer'!$I49)/$CP$121</f>
        <v>-9.8082681177792896E-2</v>
      </c>
      <c r="AQ278" s="32">
        <f>('2a) logm_x(t)'!EF49-'2a) logm_x(t)'!EE49-'2a)answer'!$I49)/$CP$121</f>
        <v>-3.1988822083686051E-2</v>
      </c>
      <c r="AR278" s="32">
        <f>('2a) logm_x(t)'!EG49-'2a) logm_x(t)'!EF49-'2a)answer'!$I49)/$CP$121</f>
        <v>-0.55880824405403595</v>
      </c>
      <c r="AS278" s="32">
        <f>('2a) logm_x(t)'!EH49-'2a) logm_x(t)'!EG49-'2a)answer'!$I49)/$CP$121</f>
        <v>0.80514795753699175</v>
      </c>
      <c r="AT278" s="32">
        <f>('2a) logm_x(t)'!EI49-'2a) logm_x(t)'!EH49-'2a)answer'!$I49)/$CP$121</f>
        <v>0.29332115456528168</v>
      </c>
      <c r="AU278" s="32">
        <f>('2a) logm_x(t)'!EJ49-'2a) logm_x(t)'!EI49-'2a)answer'!$I49)/$CP$121</f>
        <v>0.31231248292215008</v>
      </c>
      <c r="AV278" s="32">
        <f>('2a) logm_x(t)'!EK49-'2a) logm_x(t)'!EJ49-'2a)answer'!$I49)/$CP$121</f>
        <v>0.2086505108835178</v>
      </c>
      <c r="AW278" s="32">
        <f>('2a) logm_x(t)'!EL49-'2a) logm_x(t)'!EK49-'2a)answer'!$I49)/$CP$121</f>
        <v>-0.45392875879044653</v>
      </c>
      <c r="AX278" s="32">
        <f>('2a) logm_x(t)'!EM49-'2a) logm_x(t)'!EL49-'2a)answer'!$I49)/$CP$121</f>
        <v>-0.25353055210388348</v>
      </c>
      <c r="AY278" s="32">
        <f>('2a) logm_x(t)'!EN49-'2a) logm_x(t)'!EM49-'2a)answer'!$I49)/$CP$121</f>
        <v>0.34721479311948611</v>
      </c>
      <c r="AZ278" s="32">
        <f>('2a) logm_x(t)'!EO49-'2a) logm_x(t)'!EN49-'2a)answer'!$I49)/$CP$121</f>
        <v>0.56185922406427813</v>
      </c>
      <c r="BA278" s="32">
        <f>('2a) logm_x(t)'!EP49-'2a) logm_x(t)'!EO49-'2a)answer'!$I49)/$CP$121</f>
        <v>-0.26006558598641755</v>
      </c>
      <c r="BB278" s="32">
        <f>('2a) logm_x(t)'!EQ49-'2a) logm_x(t)'!EP49-'2a)answer'!$I49)/$CP$121</f>
        <v>-0.43012783052657183</v>
      </c>
      <c r="BC278" s="32">
        <f>('2a) logm_x(t)'!ER49-'2a) logm_x(t)'!EQ49-'2a)answer'!$I49)/$CP$121</f>
        <v>0.5242643421174803</v>
      </c>
      <c r="BD278" s="32">
        <f>('2a) logm_x(t)'!ES49-'2a) logm_x(t)'!ER49-'2a)answer'!$I49)/$CP$121</f>
        <v>-0.79012126490437373</v>
      </c>
      <c r="BE278" s="32">
        <f>('2a) logm_x(t)'!ET49-'2a) logm_x(t)'!ES49-'2a)answer'!$I49)/$CP$121</f>
        <v>-5.2238426919952299E-2</v>
      </c>
      <c r="BF278" s="32">
        <f>('2a) logm_x(t)'!EU49-'2a) logm_x(t)'!ET49-'2a)answer'!$I49)/$CP$121</f>
        <v>0.45924617500910236</v>
      </c>
      <c r="BG278" s="32">
        <f>('2a) logm_x(t)'!EV49-'2a) logm_x(t)'!EU49-'2a)answer'!$I49)/$CP$121</f>
        <v>-0.46139949881731773</v>
      </c>
      <c r="BH278" s="32">
        <f>('2a) logm_x(t)'!EW49-'2a) logm_x(t)'!EV49-'2a)answer'!$I49)/$CP$121</f>
        <v>-0.65270956703040584</v>
      </c>
      <c r="BI278" s="32">
        <f>('2a) logm_x(t)'!EX49-'2a) logm_x(t)'!EW49-'2a)answer'!$I49)/$CP$121</f>
        <v>0.46568573351690251</v>
      </c>
      <c r="BJ278" s="32">
        <f>('2a) logm_x(t)'!EY49-'2a) logm_x(t)'!EX49-'2a)answer'!$I49)/$CP$121</f>
        <v>0.15082992659031427</v>
      </c>
      <c r="BK278" s="32">
        <f>('2a) logm_x(t)'!EZ49-'2a) logm_x(t)'!EY49-'2a)answer'!$I49)/$CP$121</f>
        <v>-0.73228433073764054</v>
      </c>
      <c r="BL278" s="32">
        <f>('2a) logm_x(t)'!FA49-'2a) logm_x(t)'!EZ49-'2a)answer'!$I49)/$CP$121</f>
        <v>0.60513873267602381</v>
      </c>
      <c r="BM278" s="32">
        <f>('2a) logm_x(t)'!FB49-'2a) logm_x(t)'!FA49-'2a)answer'!$I49)/$CP$121</f>
        <v>-0.24003182033115017</v>
      </c>
      <c r="BN278" s="32">
        <f>('2a) logm_x(t)'!FC49-'2a) logm_x(t)'!FB49-'2a)answer'!$I49)/$CP$121</f>
        <v>-0.65916314016571864</v>
      </c>
      <c r="BO278" s="32">
        <f>('2a) logm_x(t)'!FD49-'2a) logm_x(t)'!FC49-'2a)answer'!$I49)/$CP$121</f>
        <v>-9.8770446436886056E-3</v>
      </c>
      <c r="BP278" s="32">
        <f>('2a) logm_x(t)'!FE49-'2a) logm_x(t)'!FD49-'2a)answer'!$I49)/$CP$121</f>
        <v>0.57467379763695248</v>
      </c>
      <c r="BQ278" s="32">
        <f>('2a) logm_x(t)'!FF49-'2a) logm_x(t)'!FE49-'2a)answer'!$I49)/$CP$121</f>
        <v>0.13376316572316954</v>
      </c>
      <c r="BR278" s="32">
        <f>('2a) logm_x(t)'!FG49-'2a) logm_x(t)'!FF49-'2a)answer'!$I49)/$CP$121</f>
        <v>-0.32071235565967454</v>
      </c>
      <c r="BS278" s="32">
        <f>('2a) logm_x(t)'!FH49-'2a) logm_x(t)'!FG49-'2a)answer'!$I49)/$CP$121</f>
        <v>-0.43875394464428275</v>
      </c>
      <c r="BT278" s="32">
        <f>('2a) logm_x(t)'!FI49-'2a) logm_x(t)'!FH49-'2a)answer'!$I49)/$CP$121</f>
        <v>-8.7427652397197173E-2</v>
      </c>
      <c r="BU278" s="32">
        <f>('2a) logm_x(t)'!FJ49-'2a) logm_x(t)'!FI49-'2a)answer'!$I49)/$CP$121</f>
        <v>-8.9392223791786074E-2</v>
      </c>
      <c r="BV278" s="32">
        <f>('2a) logm_x(t)'!FK49-'2a) logm_x(t)'!FJ49-'2a)answer'!$I49)/$CP$121</f>
        <v>-0.56567943028718382</v>
      </c>
      <c r="BW278" s="32">
        <f>('2a) logm_x(t)'!FL49-'2a) logm_x(t)'!FK49-'2a)answer'!$I49)/$CP$121</f>
        <v>6.6223781282265456E-2</v>
      </c>
      <c r="BX278" s="32">
        <f>('2a) logm_x(t)'!FM49-'2a) logm_x(t)'!FL49-'2a)answer'!$I49)/$CP$121</f>
        <v>-0.30349555635627795</v>
      </c>
      <c r="BY278" s="32">
        <f>('2a) logm_x(t)'!FN49-'2a) logm_x(t)'!FM49-'2a)answer'!$I49)/$CP$121</f>
        <v>0.89994623769109927</v>
      </c>
      <c r="BZ278" s="32">
        <f>('2a) logm_x(t)'!FO49-'2a) logm_x(t)'!FN49-'2a)answer'!$I49)/$CP$121</f>
        <v>-0.97018456817444165</v>
      </c>
      <c r="CA278" s="32">
        <f>('2a) logm_x(t)'!FP49-'2a) logm_x(t)'!FO49-'2a)answer'!$I49)/$CP$121</f>
        <v>1.6669807849563318</v>
      </c>
      <c r="CB278" s="32">
        <f>('2a) logm_x(t)'!FQ49-'2a) logm_x(t)'!FP49-'2a)answer'!$I49)/$CP$121</f>
        <v>-0.79716838314146954</v>
      </c>
      <c r="CC278" s="32">
        <f>('2a) logm_x(t)'!FR49-'2a) logm_x(t)'!FQ49-'2a)answer'!$I49)/$CP$121</f>
        <v>0.36290490395813557</v>
      </c>
      <c r="CD278" s="32">
        <f>('2a) logm_x(t)'!FS49-'2a) logm_x(t)'!FR49-'2a)answer'!$I49)/$CP$121</f>
        <v>-1.2800583304866073</v>
      </c>
      <c r="CE278" s="32">
        <f>('2a) logm_x(t)'!FT49-'2a) logm_x(t)'!FS49-'2a)answer'!$I49)/$CP$121</f>
        <v>1.3526378547383981</v>
      </c>
      <c r="CF278" s="32">
        <f>('2a) logm_x(t)'!FU49-'2a) logm_x(t)'!FT49-'2a)answer'!$I49)/$CP$121</f>
        <v>-2.2845384477500577E-2</v>
      </c>
      <c r="CG278" s="32">
        <f>('2a) logm_x(t)'!FV49-'2a) logm_x(t)'!FU49-'2a)answer'!$I49)/$CP$121</f>
        <v>0.1900000656073848</v>
      </c>
      <c r="CH278" s="32">
        <f>('2a) logm_x(t)'!FW49-'2a) logm_x(t)'!FV49-'2a)answer'!$I49)/$CP$121</f>
        <v>-1.0967018892271341</v>
      </c>
      <c r="CI278" s="32">
        <f>('2a) logm_x(t)'!FX49-'2a) logm_x(t)'!FW49-'2a)answer'!$I49)/$CP$121</f>
        <v>0.75900488148870049</v>
      </c>
      <c r="CJ278" s="32">
        <f>('2a) logm_x(t)'!FY49-'2a) logm_x(t)'!FX49-'2a)answer'!$I49)/$CP$121</f>
        <v>0.1087624645406581</v>
      </c>
      <c r="CK278" s="32">
        <f>('2a) logm_x(t)'!FZ49-'2a) logm_x(t)'!FY49-'2a)answer'!$I49)/$CP$121</f>
        <v>-0.50095139354110774</v>
      </c>
      <c r="CL278" s="32">
        <f>('2a) logm_x(t)'!GA49-'2a) logm_x(t)'!FZ49-'2a)answer'!$I49)/$CP$121</f>
        <v>1.3890951325400505</v>
      </c>
      <c r="CM278" s="32">
        <f>('2a) logm_x(t)'!GB49-'2a) logm_x(t)'!GA49-'2a)answer'!$I49)/$CP$121</f>
        <v>-0.5747655427079652</v>
      </c>
      <c r="CN278" s="32">
        <f>('2a) logm_x(t)'!GC49-'2a) logm_x(t)'!GB49-'2a)answer'!$I49)/$CP$121</f>
        <v>-3.4715061277958995E-2</v>
      </c>
    </row>
    <row r="279" spans="1:92" x14ac:dyDescent="0.25">
      <c r="A279" s="31">
        <f t="shared" si="13"/>
        <v>47</v>
      </c>
      <c r="C279" s="32">
        <f>('2a) logm_x(t)'!CR50-'2a) logm_x(t)'!CQ50-'2a)answer'!$I50)/$CP$121</f>
        <v>0.21550639695128879</v>
      </c>
      <c r="D279" s="32">
        <f>('2a) logm_x(t)'!CS50-'2a) logm_x(t)'!CR50-'2a)answer'!$I50)/$CP$121</f>
        <v>0.14977525671134473</v>
      </c>
      <c r="E279" s="32">
        <f>('2a) logm_x(t)'!CT50-'2a) logm_x(t)'!CS50-'2a)answer'!$I50)/$CP$121</f>
        <v>-0.30221297175371525</v>
      </c>
      <c r="F279" s="32">
        <f>('2a) logm_x(t)'!CU50-'2a) logm_x(t)'!CT50-'2a)answer'!$I50)/$CP$121</f>
        <v>-0.31596408034233914</v>
      </c>
      <c r="G279" s="32">
        <f>('2a) logm_x(t)'!CV50-'2a) logm_x(t)'!CU50-'2a)answer'!$I50)/$CP$121</f>
        <v>0.610680684905753</v>
      </c>
      <c r="H279" s="32">
        <f>('2a) logm_x(t)'!CW50-'2a) logm_x(t)'!CV50-'2a)answer'!$I50)/$CP$121</f>
        <v>0.10223768695971983</v>
      </c>
      <c r="I279" s="32">
        <f>('2a) logm_x(t)'!CX50-'2a) logm_x(t)'!CW50-'2a)answer'!$I50)/$CP$121</f>
        <v>4.3598054603900024E-2</v>
      </c>
      <c r="J279" s="32">
        <f>('2a) logm_x(t)'!CY50-'2a) logm_x(t)'!CX50-'2a)answer'!$I50)/$CP$121</f>
        <v>-0.60976599544950449</v>
      </c>
      <c r="K279" s="32">
        <f>('2a) logm_x(t)'!CZ50-'2a) logm_x(t)'!CY50-'2a)answer'!$I50)/$CP$121</f>
        <v>-0.47814960099781528</v>
      </c>
      <c r="L279" s="32">
        <f>('2a) logm_x(t)'!DA50-'2a) logm_x(t)'!CZ50-'2a)answer'!$I50)/$CP$121</f>
        <v>0.63823824490394299</v>
      </c>
      <c r="M279" s="32">
        <f>('2a) logm_x(t)'!DB50-'2a) logm_x(t)'!DA50-'2a)answer'!$I50)/$CP$121</f>
        <v>0.62846987737265514</v>
      </c>
      <c r="N279" s="32">
        <f>('2a) logm_x(t)'!DC50-'2a) logm_x(t)'!DB50-'2a)answer'!$I50)/$CP$121</f>
        <v>-0.47450455634318056</v>
      </c>
      <c r="O279" s="32">
        <f>('2a) logm_x(t)'!DD50-'2a) logm_x(t)'!DC50-'2a)answer'!$I50)/$CP$121</f>
        <v>0.78318053196412341</v>
      </c>
      <c r="P279" s="32">
        <f>('2a) logm_x(t)'!DE50-'2a) logm_x(t)'!DD50-'2a)answer'!$I50)/$CP$121</f>
        <v>-1.1584691512740526</v>
      </c>
      <c r="Q279" s="32">
        <f>('2a) logm_x(t)'!DF50-'2a) logm_x(t)'!DE50-'2a)answer'!$I50)/$CP$121</f>
        <v>0.92397285147479613</v>
      </c>
      <c r="R279" s="32">
        <f>('2a) logm_x(t)'!DG50-'2a) logm_x(t)'!DF50-'2a)answer'!$I50)/$CP$121</f>
        <v>-0.74001451115189298</v>
      </c>
      <c r="S279" s="32">
        <f>('2a) logm_x(t)'!DH50-'2a) logm_x(t)'!DG50-'2a)answer'!$I50)/$CP$121</f>
        <v>1.0829191554167081</v>
      </c>
      <c r="T279" s="32">
        <f>('2a) logm_x(t)'!DI50-'2a) logm_x(t)'!DH50-'2a)answer'!$I50)/$CP$121</f>
        <v>-0.69067260575974132</v>
      </c>
      <c r="U279" s="32">
        <f>('2a) logm_x(t)'!DJ50-'2a) logm_x(t)'!DI50-'2a)answer'!$I50)/$CP$121</f>
        <v>-0.13000295964317471</v>
      </c>
      <c r="V279" s="32">
        <f>('2a) logm_x(t)'!DK50-'2a) logm_x(t)'!DJ50-'2a)answer'!$I50)/$CP$121</f>
        <v>0.44766644366154412</v>
      </c>
      <c r="W279" s="32">
        <f>('2a) logm_x(t)'!DL50-'2a) logm_x(t)'!DK50-'2a)answer'!$I50)/$CP$121</f>
        <v>0.38018116561463061</v>
      </c>
      <c r="X279" s="32">
        <f>('2a) logm_x(t)'!DM50-'2a) logm_x(t)'!DL50-'2a)answer'!$I50)/$CP$121</f>
        <v>-0.78398010685133812</v>
      </c>
      <c r="Y279" s="32">
        <f>('2a) logm_x(t)'!DN50-'2a) logm_x(t)'!DM50-'2a)answer'!$I50)/$CP$121</f>
        <v>-0.13107761701341744</v>
      </c>
      <c r="Z279" s="32">
        <f>('2a) logm_x(t)'!DO50-'2a) logm_x(t)'!DN50-'2a)answer'!$I50)/$CP$121</f>
        <v>0.88373337295069143</v>
      </c>
      <c r="AA279" s="32">
        <f>('2a) logm_x(t)'!DP50-'2a) logm_x(t)'!DO50-'2a)answer'!$I50)/$CP$121</f>
        <v>-0.52637273564151976</v>
      </c>
      <c r="AB279" s="32">
        <f>('2a) logm_x(t)'!DQ50-'2a) logm_x(t)'!DP50-'2a)answer'!$I50)/$CP$121</f>
        <v>1.0199583329352087</v>
      </c>
      <c r="AC279" s="32">
        <f>('2a) logm_x(t)'!DR50-'2a) logm_x(t)'!DQ50-'2a)answer'!$I50)/$CP$121</f>
        <v>-0.18831265367671177</v>
      </c>
      <c r="AD279" s="32">
        <f>('2a) logm_x(t)'!DS50-'2a) logm_x(t)'!DR50-'2a)answer'!$I50)/$CP$121</f>
        <v>-0.75342333298167263</v>
      </c>
      <c r="AE279" s="32">
        <f>('2a) logm_x(t)'!DT50-'2a) logm_x(t)'!DS50-'2a)answer'!$I50)/$CP$121</f>
        <v>0.14755252872516422</v>
      </c>
      <c r="AF279" s="32">
        <f>('2a) logm_x(t)'!DU50-'2a) logm_x(t)'!DT50-'2a)answer'!$I50)/$CP$121</f>
        <v>0.23038871448907852</v>
      </c>
      <c r="AG279" s="32">
        <f>('2a) logm_x(t)'!DV50-'2a) logm_x(t)'!DU50-'2a)answer'!$I50)/$CP$121</f>
        <v>-0.31201141921917019</v>
      </c>
      <c r="AH279" s="32">
        <f>('2a) logm_x(t)'!DW50-'2a) logm_x(t)'!DV50-'2a)answer'!$I50)/$CP$121</f>
        <v>-1.5820583056597483E-2</v>
      </c>
      <c r="AI279" s="32">
        <f>('2a) logm_x(t)'!DX50-'2a) logm_x(t)'!DW50-'2a)answer'!$I50)/$CP$121</f>
        <v>0.12807172981678322</v>
      </c>
      <c r="AJ279" s="32">
        <f>('2a) logm_x(t)'!DY50-'2a) logm_x(t)'!DX50-'2a)answer'!$I50)/$CP$121</f>
        <v>-1.1312505715655279</v>
      </c>
      <c r="AK279" s="32">
        <f>('2a) logm_x(t)'!DZ50-'2a) logm_x(t)'!DY50-'2a)answer'!$I50)/$CP$121</f>
        <v>-0.60187341512463144</v>
      </c>
      <c r="AL279" s="32">
        <f>('2a) logm_x(t)'!EA50-'2a) logm_x(t)'!DZ50-'2a)answer'!$I50)/$CP$121</f>
        <v>1.0308684010123261</v>
      </c>
      <c r="AM279" s="32">
        <f>('2a) logm_x(t)'!EB50-'2a) logm_x(t)'!EA50-'2a)answer'!$I50)/$CP$121</f>
        <v>0.47714033691066704</v>
      </c>
      <c r="AN279" s="32">
        <f>('2a) logm_x(t)'!EC50-'2a) logm_x(t)'!EB50-'2a)answer'!$I50)/$CP$121</f>
        <v>-0.17917940916721992</v>
      </c>
      <c r="AO279" s="32">
        <f>('2a) logm_x(t)'!ED50-'2a) logm_x(t)'!EC50-'2a)answer'!$I50)/$CP$121</f>
        <v>0.32235353710108755</v>
      </c>
      <c r="AP279" s="32">
        <f>('2a) logm_x(t)'!EE50-'2a) logm_x(t)'!ED50-'2a)answer'!$I50)/$CP$121</f>
        <v>-1.5643510497645778</v>
      </c>
      <c r="AQ279" s="32">
        <f>('2a) logm_x(t)'!EF50-'2a) logm_x(t)'!EE50-'2a)answer'!$I50)/$CP$121</f>
        <v>1.7287534593723242</v>
      </c>
      <c r="AR279" s="32">
        <f>('2a) logm_x(t)'!EG50-'2a) logm_x(t)'!EF50-'2a)answer'!$I50)/$CP$121</f>
        <v>-0.39947699883952631</v>
      </c>
      <c r="AS279" s="32">
        <f>('2a) logm_x(t)'!EH50-'2a) logm_x(t)'!EG50-'2a)answer'!$I50)/$CP$121</f>
        <v>1.6064874495892616</v>
      </c>
      <c r="AT279" s="32">
        <f>('2a) logm_x(t)'!EI50-'2a) logm_x(t)'!EH50-'2a)answer'!$I50)/$CP$121</f>
        <v>-0.71745112250106358</v>
      </c>
      <c r="AU279" s="32">
        <f>('2a) logm_x(t)'!EJ50-'2a) logm_x(t)'!EI50-'2a)answer'!$I50)/$CP$121</f>
        <v>-0.18512351621593437</v>
      </c>
      <c r="AV279" s="32">
        <f>('2a) logm_x(t)'!EK50-'2a) logm_x(t)'!EJ50-'2a)answer'!$I50)/$CP$121</f>
        <v>0.15216613598843176</v>
      </c>
      <c r="AW279" s="32">
        <f>('2a) logm_x(t)'!EL50-'2a) logm_x(t)'!EK50-'2a)answer'!$I50)/$CP$121</f>
        <v>-0.28463812090400598</v>
      </c>
      <c r="AX279" s="32">
        <f>('2a) logm_x(t)'!EM50-'2a) logm_x(t)'!EL50-'2a)answer'!$I50)/$CP$121</f>
        <v>0.26321105355579005</v>
      </c>
      <c r="AY279" s="32">
        <f>('2a) logm_x(t)'!EN50-'2a) logm_x(t)'!EM50-'2a)answer'!$I50)/$CP$121</f>
        <v>0.37504123584396182</v>
      </c>
      <c r="AZ279" s="32">
        <f>('2a) logm_x(t)'!EO50-'2a) logm_x(t)'!EN50-'2a)answer'!$I50)/$CP$121</f>
        <v>-0.31453326568498119</v>
      </c>
      <c r="BA279" s="32">
        <f>('2a) logm_x(t)'!EP50-'2a) logm_x(t)'!EO50-'2a)answer'!$I50)/$CP$121</f>
        <v>0.46201989770758572</v>
      </c>
      <c r="BB279" s="32">
        <f>('2a) logm_x(t)'!EQ50-'2a) logm_x(t)'!EP50-'2a)answer'!$I50)/$CP$121</f>
        <v>-0.39757341258181872</v>
      </c>
      <c r="BC279" s="32">
        <f>('2a) logm_x(t)'!ER50-'2a) logm_x(t)'!EQ50-'2a)answer'!$I50)/$CP$121</f>
        <v>0.40134313363362023</v>
      </c>
      <c r="BD279" s="32">
        <f>('2a) logm_x(t)'!ES50-'2a) logm_x(t)'!ER50-'2a)answer'!$I50)/$CP$121</f>
        <v>-0.13240641474052442</v>
      </c>
      <c r="BE279" s="32">
        <f>('2a) logm_x(t)'!ET50-'2a) logm_x(t)'!ES50-'2a)answer'!$I50)/$CP$121</f>
        <v>-0.6207945612614566</v>
      </c>
      <c r="BF279" s="32">
        <f>('2a) logm_x(t)'!EU50-'2a) logm_x(t)'!ET50-'2a)answer'!$I50)/$CP$121</f>
        <v>0.10078392999421465</v>
      </c>
      <c r="BG279" s="32">
        <f>('2a) logm_x(t)'!EV50-'2a) logm_x(t)'!EU50-'2a)answer'!$I50)/$CP$121</f>
        <v>-0.32066943490821054</v>
      </c>
      <c r="BH279" s="32">
        <f>('2a) logm_x(t)'!EW50-'2a) logm_x(t)'!EV50-'2a)answer'!$I50)/$CP$121</f>
        <v>-8.446393819831248E-3</v>
      </c>
      <c r="BI279" s="32">
        <f>('2a) logm_x(t)'!EX50-'2a) logm_x(t)'!EW50-'2a)answer'!$I50)/$CP$121</f>
        <v>-0.36019380643568155</v>
      </c>
      <c r="BJ279" s="32">
        <f>('2a) logm_x(t)'!EY50-'2a) logm_x(t)'!EX50-'2a)answer'!$I50)/$CP$121</f>
        <v>-2.7834910621141837E-2</v>
      </c>
      <c r="BK279" s="32">
        <f>('2a) logm_x(t)'!EZ50-'2a) logm_x(t)'!EY50-'2a)answer'!$I50)/$CP$121</f>
        <v>0.13300537182966873</v>
      </c>
      <c r="BL279" s="32">
        <f>('2a) logm_x(t)'!FA50-'2a) logm_x(t)'!EZ50-'2a)answer'!$I50)/$CP$121</f>
        <v>5.4285793144384198E-2</v>
      </c>
      <c r="BM279" s="32">
        <f>('2a) logm_x(t)'!FB50-'2a) logm_x(t)'!FA50-'2a)answer'!$I50)/$CP$121</f>
        <v>-0.51459669018292786</v>
      </c>
      <c r="BN279" s="32">
        <f>('2a) logm_x(t)'!FC50-'2a) logm_x(t)'!FB50-'2a)answer'!$I50)/$CP$121</f>
        <v>0.60860467372255678</v>
      </c>
      <c r="BO279" s="32">
        <f>('2a) logm_x(t)'!FD50-'2a) logm_x(t)'!FC50-'2a)answer'!$I50)/$CP$121</f>
        <v>-0.66538773809196294</v>
      </c>
      <c r="BP279" s="32">
        <f>('2a) logm_x(t)'!FE50-'2a) logm_x(t)'!FD50-'2a)answer'!$I50)/$CP$121</f>
        <v>-3.820738814910421E-2</v>
      </c>
      <c r="BQ279" s="32">
        <f>('2a) logm_x(t)'!FF50-'2a) logm_x(t)'!FE50-'2a)answer'!$I50)/$CP$121</f>
        <v>0.63586953243606159</v>
      </c>
      <c r="BR279" s="32">
        <f>('2a) logm_x(t)'!FG50-'2a) logm_x(t)'!FF50-'2a)answer'!$I50)/$CP$121</f>
        <v>-1.0640571437961586</v>
      </c>
      <c r="BS279" s="32">
        <f>('2a) logm_x(t)'!FH50-'2a) logm_x(t)'!FG50-'2a)answer'!$I50)/$CP$121</f>
        <v>0.1998275271740397</v>
      </c>
      <c r="BT279" s="32">
        <f>('2a) logm_x(t)'!FI50-'2a) logm_x(t)'!FH50-'2a)answer'!$I50)/$CP$121</f>
        <v>-0.13373657136064124</v>
      </c>
      <c r="BU279" s="32">
        <f>('2a) logm_x(t)'!FJ50-'2a) logm_x(t)'!FI50-'2a)answer'!$I50)/$CP$121</f>
        <v>-3.1805126680753845E-2</v>
      </c>
      <c r="BV279" s="32">
        <f>('2a) logm_x(t)'!FK50-'2a) logm_x(t)'!FJ50-'2a)answer'!$I50)/$CP$121</f>
        <v>-0.26291442387500413</v>
      </c>
      <c r="BW279" s="32">
        <f>('2a) logm_x(t)'!FL50-'2a) logm_x(t)'!FK50-'2a)answer'!$I50)/$CP$121</f>
        <v>0.37210019404963868</v>
      </c>
      <c r="BX279" s="32">
        <f>('2a) logm_x(t)'!FM50-'2a) logm_x(t)'!FL50-'2a)answer'!$I50)/$CP$121</f>
        <v>0.32310160578808511</v>
      </c>
      <c r="BY279" s="32">
        <f>('2a) logm_x(t)'!FN50-'2a) logm_x(t)'!FM50-'2a)answer'!$I50)/$CP$121</f>
        <v>-1.2475334569547158</v>
      </c>
      <c r="BZ279" s="32">
        <f>('2a) logm_x(t)'!FO50-'2a) logm_x(t)'!FN50-'2a)answer'!$I50)/$CP$121</f>
        <v>0.49413743781179997</v>
      </c>
      <c r="CA279" s="32">
        <f>('2a) logm_x(t)'!FP50-'2a) logm_x(t)'!FO50-'2a)answer'!$I50)/$CP$121</f>
        <v>-0.95230060832236618</v>
      </c>
      <c r="CB279" s="32">
        <f>('2a) logm_x(t)'!FQ50-'2a) logm_x(t)'!FP50-'2a)answer'!$I50)/$CP$121</f>
        <v>1.6093964292167136</v>
      </c>
      <c r="CC279" s="32">
        <f>('2a) logm_x(t)'!FR50-'2a) logm_x(t)'!FQ50-'2a)answer'!$I50)/$CP$121</f>
        <v>0.18178152497071895</v>
      </c>
      <c r="CD279" s="32">
        <f>('2a) logm_x(t)'!FS50-'2a) logm_x(t)'!FR50-'2a)answer'!$I50)/$CP$121</f>
        <v>-0.87590480476244381</v>
      </c>
      <c r="CE279" s="32">
        <f>('2a) logm_x(t)'!FT50-'2a) logm_x(t)'!FS50-'2a)answer'!$I50)/$CP$121</f>
        <v>0.49487473446238167</v>
      </c>
      <c r="CF279" s="32">
        <f>('2a) logm_x(t)'!FU50-'2a) logm_x(t)'!FT50-'2a)answer'!$I50)/$CP$121</f>
        <v>7.1515666213323947E-2</v>
      </c>
      <c r="CG279" s="32">
        <f>('2a) logm_x(t)'!FV50-'2a) logm_x(t)'!FU50-'2a)answer'!$I50)/$CP$121</f>
        <v>-6.2466057364284192E-2</v>
      </c>
      <c r="CH279" s="32">
        <f>('2a) logm_x(t)'!FW50-'2a) logm_x(t)'!FV50-'2a)answer'!$I50)/$CP$121</f>
        <v>-0.56608575019860063</v>
      </c>
      <c r="CI279" s="32">
        <f>('2a) logm_x(t)'!FX50-'2a) logm_x(t)'!FW50-'2a)answer'!$I50)/$CP$121</f>
        <v>0.95291365463569122</v>
      </c>
      <c r="CJ279" s="32">
        <f>('2a) logm_x(t)'!FY50-'2a) logm_x(t)'!FX50-'2a)answer'!$I50)/$CP$121</f>
        <v>7.1113518758134958E-2</v>
      </c>
      <c r="CK279" s="32">
        <f>('2a) logm_x(t)'!FZ50-'2a) logm_x(t)'!FY50-'2a)answer'!$I50)/$CP$121</f>
        <v>-0.51091984417148217</v>
      </c>
      <c r="CL279" s="32">
        <f>('2a) logm_x(t)'!GA50-'2a) logm_x(t)'!FZ50-'2a)answer'!$I50)/$CP$121</f>
        <v>1.015137814486984</v>
      </c>
      <c r="CM279" s="32">
        <f>('2a) logm_x(t)'!GB50-'2a) logm_x(t)'!GA50-'2a)answer'!$I50)/$CP$121</f>
        <v>-1.1722844041168381</v>
      </c>
      <c r="CN279" s="32">
        <f>('2a) logm_x(t)'!GC50-'2a) logm_x(t)'!GB50-'2a)answer'!$I50)/$CP$121</f>
        <v>0.40078621445299228</v>
      </c>
    </row>
    <row r="280" spans="1:92" x14ac:dyDescent="0.25">
      <c r="A280" s="31">
        <f t="shared" si="13"/>
        <v>48</v>
      </c>
      <c r="C280" s="32">
        <f>('2a) logm_x(t)'!CR51-'2a) logm_x(t)'!CQ51-'2a)answer'!$I51)/$CP$121</f>
        <v>-0.7251645647458953</v>
      </c>
      <c r="D280" s="32">
        <f>('2a) logm_x(t)'!CS51-'2a) logm_x(t)'!CR51-'2a)answer'!$I51)/$CP$121</f>
        <v>1.4033955933713562</v>
      </c>
      <c r="E280" s="32">
        <f>('2a) logm_x(t)'!CT51-'2a) logm_x(t)'!CS51-'2a)answer'!$I51)/$CP$121</f>
        <v>-0.10641699027396528</v>
      </c>
      <c r="F280" s="32">
        <f>('2a) logm_x(t)'!CU51-'2a) logm_x(t)'!CT51-'2a)answer'!$I51)/$CP$121</f>
        <v>0.23198541062423597</v>
      </c>
      <c r="G280" s="32">
        <f>('2a) logm_x(t)'!CV51-'2a) logm_x(t)'!CU51-'2a)answer'!$I51)/$CP$121</f>
        <v>-0.83836711278350173</v>
      </c>
      <c r="H280" s="32">
        <f>('2a) logm_x(t)'!CW51-'2a) logm_x(t)'!CV51-'2a)answer'!$I51)/$CP$121</f>
        <v>0.86356188082856156</v>
      </c>
      <c r="I280" s="32">
        <f>('2a) logm_x(t)'!CX51-'2a) logm_x(t)'!CW51-'2a)answer'!$I51)/$CP$121</f>
        <v>0.58845569850734114</v>
      </c>
      <c r="J280" s="32">
        <f>('2a) logm_x(t)'!CY51-'2a) logm_x(t)'!CX51-'2a)answer'!$I51)/$CP$121</f>
        <v>-0.11070199861466185</v>
      </c>
      <c r="K280" s="32">
        <f>('2a) logm_x(t)'!CZ51-'2a) logm_x(t)'!CY51-'2a)answer'!$I51)/$CP$121</f>
        <v>-0.57323431836386418</v>
      </c>
      <c r="L280" s="32">
        <f>('2a) logm_x(t)'!DA51-'2a) logm_x(t)'!CZ51-'2a)answer'!$I51)/$CP$121</f>
        <v>-0.82367250575457074</v>
      </c>
      <c r="M280" s="32">
        <f>('2a) logm_x(t)'!DB51-'2a) logm_x(t)'!DA51-'2a)answer'!$I51)/$CP$121</f>
        <v>0.43835954624558537</v>
      </c>
      <c r="N280" s="32">
        <f>('2a) logm_x(t)'!DC51-'2a) logm_x(t)'!DB51-'2a)answer'!$I51)/$CP$121</f>
        <v>0.38490584676454387</v>
      </c>
      <c r="O280" s="32">
        <f>('2a) logm_x(t)'!DD51-'2a) logm_x(t)'!DC51-'2a)answer'!$I51)/$CP$121</f>
        <v>0.17414097541433202</v>
      </c>
      <c r="P280" s="32">
        <f>('2a) logm_x(t)'!DE51-'2a) logm_x(t)'!DD51-'2a)answer'!$I51)/$CP$121</f>
        <v>-0.77503616702020539</v>
      </c>
      <c r="Q280" s="32">
        <f>('2a) logm_x(t)'!DF51-'2a) logm_x(t)'!DE51-'2a)answer'!$I51)/$CP$121</f>
        <v>0.82056923130822412</v>
      </c>
      <c r="R280" s="32">
        <f>('2a) logm_x(t)'!DG51-'2a) logm_x(t)'!DF51-'2a)answer'!$I51)/$CP$121</f>
        <v>-0.58224206323287353</v>
      </c>
      <c r="S280" s="32">
        <f>('2a) logm_x(t)'!DH51-'2a) logm_x(t)'!DG51-'2a)answer'!$I51)/$CP$121</f>
        <v>0.4919799140514195</v>
      </c>
      <c r="T280" s="32">
        <f>('2a) logm_x(t)'!DI51-'2a) logm_x(t)'!DH51-'2a)answer'!$I51)/$CP$121</f>
        <v>0.1656508084739953</v>
      </c>
      <c r="U280" s="32">
        <f>('2a) logm_x(t)'!DJ51-'2a) logm_x(t)'!DI51-'2a)answer'!$I51)/$CP$121</f>
        <v>-0.26868038827424279</v>
      </c>
      <c r="V280" s="32">
        <f>('2a) logm_x(t)'!DK51-'2a) logm_x(t)'!DJ51-'2a)answer'!$I51)/$CP$121</f>
        <v>0.21291924345457452</v>
      </c>
      <c r="W280" s="32">
        <f>('2a) logm_x(t)'!DL51-'2a) logm_x(t)'!DK51-'2a)answer'!$I51)/$CP$121</f>
        <v>0.52002051914722069</v>
      </c>
      <c r="X280" s="32">
        <f>('2a) logm_x(t)'!DM51-'2a) logm_x(t)'!DL51-'2a)answer'!$I51)/$CP$121</f>
        <v>7.4044550828010633E-2</v>
      </c>
      <c r="Y280" s="32">
        <f>('2a) logm_x(t)'!DN51-'2a) logm_x(t)'!DM51-'2a)answer'!$I51)/$CP$121</f>
        <v>-0.74003449537351462</v>
      </c>
      <c r="Z280" s="32">
        <f>('2a) logm_x(t)'!DO51-'2a) logm_x(t)'!DN51-'2a)answer'!$I51)/$CP$121</f>
        <v>0.14625781616104025</v>
      </c>
      <c r="AA280" s="32">
        <f>('2a) logm_x(t)'!DP51-'2a) logm_x(t)'!DO51-'2a)answer'!$I51)/$CP$121</f>
        <v>2.3718298066341223E-2</v>
      </c>
      <c r="AB280" s="32">
        <f>('2a) logm_x(t)'!DQ51-'2a) logm_x(t)'!DP51-'2a)answer'!$I51)/$CP$121</f>
        <v>-0.85329736825908209</v>
      </c>
      <c r="AC280" s="32">
        <f>('2a) logm_x(t)'!DR51-'2a) logm_x(t)'!DQ51-'2a)answer'!$I51)/$CP$121</f>
        <v>1.1845993318118453</v>
      </c>
      <c r="AD280" s="32">
        <f>('2a) logm_x(t)'!DS51-'2a) logm_x(t)'!DR51-'2a)answer'!$I51)/$CP$121</f>
        <v>-1.6250527948570861E-2</v>
      </c>
      <c r="AE280" s="32">
        <f>('2a) logm_x(t)'!DT51-'2a) logm_x(t)'!DS51-'2a)answer'!$I51)/$CP$121</f>
        <v>-0.95775201844833424</v>
      </c>
      <c r="AF280" s="32">
        <f>('2a) logm_x(t)'!DU51-'2a) logm_x(t)'!DT51-'2a)answer'!$I51)/$CP$121</f>
        <v>0.60345935009060014</v>
      </c>
      <c r="AG280" s="32">
        <f>('2a) logm_x(t)'!DV51-'2a) logm_x(t)'!DU51-'2a)answer'!$I51)/$CP$121</f>
        <v>0.53808748143352492</v>
      </c>
      <c r="AH280" s="32">
        <f>('2a) logm_x(t)'!DW51-'2a) logm_x(t)'!DV51-'2a)answer'!$I51)/$CP$121</f>
        <v>-0.70104424270374488</v>
      </c>
      <c r="AI280" s="32">
        <f>('2a) logm_x(t)'!DX51-'2a) logm_x(t)'!DW51-'2a)answer'!$I51)/$CP$121</f>
        <v>0.42278114044117465</v>
      </c>
      <c r="AJ280" s="32">
        <f>('2a) logm_x(t)'!DY51-'2a) logm_x(t)'!DX51-'2a)answer'!$I51)/$CP$121</f>
        <v>-1.1329829600532348</v>
      </c>
      <c r="AK280" s="32">
        <f>('2a) logm_x(t)'!DZ51-'2a) logm_x(t)'!DY51-'2a)answer'!$I51)/$CP$121</f>
        <v>0.49657962303825093</v>
      </c>
      <c r="AL280" s="32">
        <f>('2a) logm_x(t)'!EA51-'2a) logm_x(t)'!DZ51-'2a)answer'!$I51)/$CP$121</f>
        <v>-0.59434994716158407</v>
      </c>
      <c r="AM280" s="32">
        <f>('2a) logm_x(t)'!EB51-'2a) logm_x(t)'!EA51-'2a)answer'!$I51)/$CP$121</f>
        <v>-0.15712406659539949</v>
      </c>
      <c r="AN280" s="32">
        <f>('2a) logm_x(t)'!EC51-'2a) logm_x(t)'!EB51-'2a)answer'!$I51)/$CP$121</f>
        <v>0.80167806544755171</v>
      </c>
      <c r="AO280" s="32">
        <f>('2a) logm_x(t)'!ED51-'2a) logm_x(t)'!EC51-'2a)answer'!$I51)/$CP$121</f>
        <v>0.42623042477819401</v>
      </c>
      <c r="AP280" s="32">
        <f>('2a) logm_x(t)'!EE51-'2a) logm_x(t)'!ED51-'2a)answer'!$I51)/$CP$121</f>
        <v>-0.28071886343247987</v>
      </c>
      <c r="AQ280" s="32">
        <f>('2a) logm_x(t)'!EF51-'2a) logm_x(t)'!EE51-'2a)answer'!$I51)/$CP$121</f>
        <v>0.19944569803876266</v>
      </c>
      <c r="AR280" s="32">
        <f>('2a) logm_x(t)'!EG51-'2a) logm_x(t)'!EF51-'2a)answer'!$I51)/$CP$121</f>
        <v>-0.10287770988448185</v>
      </c>
      <c r="AS280" s="32">
        <f>('2a) logm_x(t)'!EH51-'2a) logm_x(t)'!EG51-'2a)answer'!$I51)/$CP$121</f>
        <v>0.97413223772035085</v>
      </c>
      <c r="AT280" s="32">
        <f>('2a) logm_x(t)'!EI51-'2a) logm_x(t)'!EH51-'2a)answer'!$I51)/$CP$121</f>
        <v>-0.50042893392446619</v>
      </c>
      <c r="AU280" s="32">
        <f>('2a) logm_x(t)'!EJ51-'2a) logm_x(t)'!EI51-'2a)answer'!$I51)/$CP$121</f>
        <v>0.50692284638540985</v>
      </c>
      <c r="AV280" s="32">
        <f>('2a) logm_x(t)'!EK51-'2a) logm_x(t)'!EJ51-'2a)answer'!$I51)/$CP$121</f>
        <v>-0.18802995284858137</v>
      </c>
      <c r="AW280" s="32">
        <f>('2a) logm_x(t)'!EL51-'2a) logm_x(t)'!EK51-'2a)answer'!$I51)/$CP$121</f>
        <v>0.32580813134193104</v>
      </c>
      <c r="AX280" s="32">
        <f>('2a) logm_x(t)'!EM51-'2a) logm_x(t)'!EL51-'2a)answer'!$I51)/$CP$121</f>
        <v>-0.21307491716606861</v>
      </c>
      <c r="AY280" s="32">
        <f>('2a) logm_x(t)'!EN51-'2a) logm_x(t)'!EM51-'2a)answer'!$I51)/$CP$121</f>
        <v>-0.33986477370692336</v>
      </c>
      <c r="AZ280" s="32">
        <f>('2a) logm_x(t)'!EO51-'2a) logm_x(t)'!EN51-'2a)answer'!$I51)/$CP$121</f>
        <v>0.34838148277086634</v>
      </c>
      <c r="BA280" s="32">
        <f>('2a) logm_x(t)'!EP51-'2a) logm_x(t)'!EO51-'2a)answer'!$I51)/$CP$121</f>
        <v>-0.35007703466494638</v>
      </c>
      <c r="BB280" s="32">
        <f>('2a) logm_x(t)'!EQ51-'2a) logm_x(t)'!EP51-'2a)answer'!$I51)/$CP$121</f>
        <v>0.159595953688035</v>
      </c>
      <c r="BC280" s="32">
        <f>('2a) logm_x(t)'!ER51-'2a) logm_x(t)'!EQ51-'2a)answer'!$I51)/$CP$121</f>
        <v>-3.3411800317887271E-2</v>
      </c>
      <c r="BD280" s="32">
        <f>('2a) logm_x(t)'!ES51-'2a) logm_x(t)'!ER51-'2a)answer'!$I51)/$CP$121</f>
        <v>-9.2666305111078554E-2</v>
      </c>
      <c r="BE280" s="32">
        <f>('2a) logm_x(t)'!ET51-'2a) logm_x(t)'!ES51-'2a)answer'!$I51)/$CP$121</f>
        <v>-0.23414211532960788</v>
      </c>
      <c r="BF280" s="32">
        <f>('2a) logm_x(t)'!EU51-'2a) logm_x(t)'!ET51-'2a)answer'!$I51)/$CP$121</f>
        <v>-0.39561502588797282</v>
      </c>
      <c r="BG280" s="32">
        <f>('2a) logm_x(t)'!EV51-'2a) logm_x(t)'!EU51-'2a)answer'!$I51)/$CP$121</f>
        <v>8.0823399439851326E-2</v>
      </c>
      <c r="BH280" s="32">
        <f>('2a) logm_x(t)'!EW51-'2a) logm_x(t)'!EV51-'2a)answer'!$I51)/$CP$121</f>
        <v>-0.31623852684471387</v>
      </c>
      <c r="BI280" s="32">
        <f>('2a) logm_x(t)'!EX51-'2a) logm_x(t)'!EW51-'2a)answer'!$I51)/$CP$121</f>
        <v>-0.5719098004833767</v>
      </c>
      <c r="BJ280" s="32">
        <f>('2a) logm_x(t)'!EY51-'2a) logm_x(t)'!EX51-'2a)answer'!$I51)/$CP$121</f>
        <v>0.60744660520288085</v>
      </c>
      <c r="BK280" s="32">
        <f>('2a) logm_x(t)'!EZ51-'2a) logm_x(t)'!EY51-'2a)answer'!$I51)/$CP$121</f>
        <v>-0.33190871452715148</v>
      </c>
      <c r="BL280" s="32">
        <f>('2a) logm_x(t)'!FA51-'2a) logm_x(t)'!EZ51-'2a)answer'!$I51)/$CP$121</f>
        <v>-0.55642255583700351</v>
      </c>
      <c r="BM280" s="32">
        <f>('2a) logm_x(t)'!FB51-'2a) logm_x(t)'!FA51-'2a)answer'!$I51)/$CP$121</f>
        <v>-3.0734794402218615E-2</v>
      </c>
      <c r="BN280" s="32">
        <f>('2a) logm_x(t)'!FC51-'2a) logm_x(t)'!FB51-'2a)answer'!$I51)/$CP$121</f>
        <v>-0.30198771606425079</v>
      </c>
      <c r="BO280" s="32">
        <f>('2a) logm_x(t)'!FD51-'2a) logm_x(t)'!FC51-'2a)answer'!$I51)/$CP$121</f>
        <v>-0.18725846181463277</v>
      </c>
      <c r="BP280" s="32">
        <f>('2a) logm_x(t)'!FE51-'2a) logm_x(t)'!FD51-'2a)answer'!$I51)/$CP$121</f>
        <v>1.0212773472295185</v>
      </c>
      <c r="BQ280" s="32">
        <f>('2a) logm_x(t)'!FF51-'2a) logm_x(t)'!FE51-'2a)answer'!$I51)/$CP$121</f>
        <v>-0.20552946221773688</v>
      </c>
      <c r="BR280" s="32">
        <f>('2a) logm_x(t)'!FG51-'2a) logm_x(t)'!FF51-'2a)answer'!$I51)/$CP$121</f>
        <v>0.35941503052790758</v>
      </c>
      <c r="BS280" s="32">
        <f>('2a) logm_x(t)'!FH51-'2a) logm_x(t)'!FG51-'2a)answer'!$I51)/$CP$121</f>
        <v>-0.54402196498322308</v>
      </c>
      <c r="BT280" s="32">
        <f>('2a) logm_x(t)'!FI51-'2a) logm_x(t)'!FH51-'2a)answer'!$I51)/$CP$121</f>
        <v>-0.78311086104187599</v>
      </c>
      <c r="BU280" s="32">
        <f>('2a) logm_x(t)'!FJ51-'2a) logm_x(t)'!FI51-'2a)answer'!$I51)/$CP$121</f>
        <v>0.54554271074701643</v>
      </c>
      <c r="BV280" s="32">
        <f>('2a) logm_x(t)'!FK51-'2a) logm_x(t)'!FJ51-'2a)answer'!$I51)/$CP$121</f>
        <v>-0.34279565382423932</v>
      </c>
      <c r="BW280" s="32">
        <f>('2a) logm_x(t)'!FL51-'2a) logm_x(t)'!FK51-'2a)answer'!$I51)/$CP$121</f>
        <v>4.0291482315698485E-2</v>
      </c>
      <c r="BX280" s="32">
        <f>('2a) logm_x(t)'!FM51-'2a) logm_x(t)'!FL51-'2a)answer'!$I51)/$CP$121</f>
        <v>0.58535183854886685</v>
      </c>
      <c r="BY280" s="32">
        <f>('2a) logm_x(t)'!FN51-'2a) logm_x(t)'!FM51-'2a)answer'!$I51)/$CP$121</f>
        <v>-6.3062512968654907E-2</v>
      </c>
      <c r="BZ280" s="32">
        <f>('2a) logm_x(t)'!FO51-'2a) logm_x(t)'!FN51-'2a)answer'!$I51)/$CP$121</f>
        <v>-0.30581942975284765</v>
      </c>
      <c r="CA280" s="32">
        <f>('2a) logm_x(t)'!FP51-'2a) logm_x(t)'!FO51-'2a)answer'!$I51)/$CP$121</f>
        <v>-4.2140356934866924E-2</v>
      </c>
      <c r="CB280" s="32">
        <f>('2a) logm_x(t)'!FQ51-'2a) logm_x(t)'!FP51-'2a)answer'!$I51)/$CP$121</f>
        <v>0.15024196629437411</v>
      </c>
      <c r="CC280" s="32">
        <f>('2a) logm_x(t)'!FR51-'2a) logm_x(t)'!FQ51-'2a)answer'!$I51)/$CP$121</f>
        <v>-0.55482776463932226</v>
      </c>
      <c r="CD280" s="32">
        <f>('2a) logm_x(t)'!FS51-'2a) logm_x(t)'!FR51-'2a)answer'!$I51)/$CP$121</f>
        <v>0.33199786439119849</v>
      </c>
      <c r="CE280" s="32">
        <f>('2a) logm_x(t)'!FT51-'2a) logm_x(t)'!FS51-'2a)answer'!$I51)/$CP$121</f>
        <v>-0.42251526034054959</v>
      </c>
      <c r="CF280" s="32">
        <f>('2a) logm_x(t)'!FU51-'2a) logm_x(t)'!FT51-'2a)answer'!$I51)/$CP$121</f>
        <v>0.75734626725208143</v>
      </c>
      <c r="CG280" s="32">
        <f>('2a) logm_x(t)'!FV51-'2a) logm_x(t)'!FU51-'2a)answer'!$I51)/$CP$121</f>
        <v>-0.1735964426760003</v>
      </c>
      <c r="CH280" s="32">
        <f>('2a) logm_x(t)'!FW51-'2a) logm_x(t)'!FV51-'2a)answer'!$I51)/$CP$121</f>
        <v>-1.8351966499309702E-2</v>
      </c>
      <c r="CI280" s="32">
        <f>('2a) logm_x(t)'!FX51-'2a) logm_x(t)'!FW51-'2a)answer'!$I51)/$CP$121</f>
        <v>0.4276572148935015</v>
      </c>
      <c r="CJ280" s="32">
        <f>('2a) logm_x(t)'!FY51-'2a) logm_x(t)'!FX51-'2a)answer'!$I51)/$CP$121</f>
        <v>-0.4191822296837252</v>
      </c>
      <c r="CK280" s="32">
        <f>('2a) logm_x(t)'!FZ51-'2a) logm_x(t)'!FY51-'2a)answer'!$I51)/$CP$121</f>
        <v>0.66553136987381045</v>
      </c>
      <c r="CL280" s="32">
        <f>('2a) logm_x(t)'!GA51-'2a) logm_x(t)'!FZ51-'2a)answer'!$I51)/$CP$121</f>
        <v>0.15128648935016775</v>
      </c>
      <c r="CM280" s="32">
        <f>('2a) logm_x(t)'!GB51-'2a) logm_x(t)'!GA51-'2a)answer'!$I51)/$CP$121</f>
        <v>-0.85225380084154645</v>
      </c>
      <c r="CN280" s="32">
        <f>('2a) logm_x(t)'!GC51-'2a) logm_x(t)'!GB51-'2a)answer'!$I51)/$CP$121</f>
        <v>0.45905075795913086</v>
      </c>
    </row>
    <row r="281" spans="1:92" x14ac:dyDescent="0.25">
      <c r="A281" s="31">
        <f t="shared" si="13"/>
        <v>49</v>
      </c>
      <c r="C281" s="32">
        <f>('2a) logm_x(t)'!CR52-'2a) logm_x(t)'!CQ52-'2a)answer'!$I52)/$CP$121</f>
        <v>0.14268090643595302</v>
      </c>
      <c r="D281" s="32">
        <f>('2a) logm_x(t)'!CS52-'2a) logm_x(t)'!CR52-'2a)answer'!$I52)/$CP$121</f>
        <v>8.2045318061175418E-2</v>
      </c>
      <c r="E281" s="32">
        <f>('2a) logm_x(t)'!CT52-'2a) logm_x(t)'!CS52-'2a)answer'!$I52)/$CP$121</f>
        <v>-0.39346395998761158</v>
      </c>
      <c r="F281" s="32">
        <f>('2a) logm_x(t)'!CU52-'2a) logm_x(t)'!CT52-'2a)answer'!$I52)/$CP$121</f>
        <v>0.10765190944812139</v>
      </c>
      <c r="G281" s="32">
        <f>('2a) logm_x(t)'!CV52-'2a) logm_x(t)'!CU52-'2a)answer'!$I52)/$CP$121</f>
        <v>0.95858399974696451</v>
      </c>
      <c r="H281" s="32">
        <f>('2a) logm_x(t)'!CW52-'2a) logm_x(t)'!CV52-'2a)answer'!$I52)/$CP$121</f>
        <v>-6.07472207659688E-2</v>
      </c>
      <c r="I281" s="32">
        <f>('2a) logm_x(t)'!CX52-'2a) logm_x(t)'!CW52-'2a)answer'!$I52)/$CP$121</f>
        <v>-0.52137026397679853</v>
      </c>
      <c r="J281" s="32">
        <f>('2a) logm_x(t)'!CY52-'2a) logm_x(t)'!CX52-'2a)answer'!$I52)/$CP$121</f>
        <v>1.3275911609558948</v>
      </c>
      <c r="K281" s="32">
        <f>('2a) logm_x(t)'!CZ52-'2a) logm_x(t)'!CY52-'2a)answer'!$I52)/$CP$121</f>
        <v>-1.5904853295986869</v>
      </c>
      <c r="L281" s="32">
        <f>('2a) logm_x(t)'!DA52-'2a) logm_x(t)'!CZ52-'2a)answer'!$I52)/$CP$121</f>
        <v>0.60538454615364867</v>
      </c>
      <c r="M281" s="32">
        <f>('2a) logm_x(t)'!DB52-'2a) logm_x(t)'!DA52-'2a)answer'!$I52)/$CP$121</f>
        <v>0.44692337777608204</v>
      </c>
      <c r="N281" s="32">
        <f>('2a) logm_x(t)'!DC52-'2a) logm_x(t)'!DB52-'2a)answer'!$I52)/$CP$121</f>
        <v>-0.34441502631001758</v>
      </c>
      <c r="O281" s="32">
        <f>('2a) logm_x(t)'!DD52-'2a) logm_x(t)'!DC52-'2a)answer'!$I52)/$CP$121</f>
        <v>0.41126694376910372</v>
      </c>
      <c r="P281" s="32">
        <f>('2a) logm_x(t)'!DE52-'2a) logm_x(t)'!DD52-'2a)answer'!$I52)/$CP$121</f>
        <v>-0.32822231109496786</v>
      </c>
      <c r="Q281" s="32">
        <f>('2a) logm_x(t)'!DF52-'2a) logm_x(t)'!DE52-'2a)answer'!$I52)/$CP$121</f>
        <v>0.32161247027281697</v>
      </c>
      <c r="R281" s="32">
        <f>('2a) logm_x(t)'!DG52-'2a) logm_x(t)'!DF52-'2a)answer'!$I52)/$CP$121</f>
        <v>0.33041676939347947</v>
      </c>
      <c r="S281" s="32">
        <f>('2a) logm_x(t)'!DH52-'2a) logm_x(t)'!DG52-'2a)answer'!$I52)/$CP$121</f>
        <v>-0.84532540847531523</v>
      </c>
      <c r="T281" s="32">
        <f>('2a) logm_x(t)'!DI52-'2a) logm_x(t)'!DH52-'2a)answer'!$I52)/$CP$121</f>
        <v>0.37316902341544522</v>
      </c>
      <c r="U281" s="32">
        <f>('2a) logm_x(t)'!DJ52-'2a) logm_x(t)'!DI52-'2a)answer'!$I52)/$CP$121</f>
        <v>-3.6393522125024808E-2</v>
      </c>
      <c r="V281" s="32">
        <f>('2a) logm_x(t)'!DK52-'2a) logm_x(t)'!DJ52-'2a)answer'!$I52)/$CP$121</f>
        <v>0.85827245173350364</v>
      </c>
      <c r="W281" s="32">
        <f>('2a) logm_x(t)'!DL52-'2a) logm_x(t)'!DK52-'2a)answer'!$I52)/$CP$121</f>
        <v>-0.38449099380367163</v>
      </c>
      <c r="X281" s="32">
        <f>('2a) logm_x(t)'!DM52-'2a) logm_x(t)'!DL52-'2a)answer'!$I52)/$CP$121</f>
        <v>0.23056883882152363</v>
      </c>
      <c r="Y281" s="32">
        <f>('2a) logm_x(t)'!DN52-'2a) logm_x(t)'!DM52-'2a)answer'!$I52)/$CP$121</f>
        <v>-0.6845571608894131</v>
      </c>
      <c r="Z281" s="32">
        <f>('2a) logm_x(t)'!DO52-'2a) logm_x(t)'!DN52-'2a)answer'!$I52)/$CP$121</f>
        <v>0.19157302611183377</v>
      </c>
      <c r="AA281" s="32">
        <f>('2a) logm_x(t)'!DP52-'2a) logm_x(t)'!DO52-'2a)answer'!$I52)/$CP$121</f>
        <v>-0.37391907087940851</v>
      </c>
      <c r="AB281" s="32">
        <f>('2a) logm_x(t)'!DQ52-'2a) logm_x(t)'!DP52-'2a)answer'!$I52)/$CP$121</f>
        <v>-0.44508570915218976</v>
      </c>
      <c r="AC281" s="32">
        <f>('2a) logm_x(t)'!DR52-'2a) logm_x(t)'!DQ52-'2a)answer'!$I52)/$CP$121</f>
        <v>-2.8628952183364281E-2</v>
      </c>
      <c r="AD281" s="32">
        <f>('2a) logm_x(t)'!DS52-'2a) logm_x(t)'!DR52-'2a)answer'!$I52)/$CP$121</f>
        <v>1.5156280031298213</v>
      </c>
      <c r="AE281" s="32">
        <f>('2a) logm_x(t)'!DT52-'2a) logm_x(t)'!DS52-'2a)answer'!$I52)/$CP$121</f>
        <v>-0.49029470946894504</v>
      </c>
      <c r="AF281" s="32">
        <f>('2a) logm_x(t)'!DU52-'2a) logm_x(t)'!DT52-'2a)answer'!$I52)/$CP$121</f>
        <v>-0.68288550892188704</v>
      </c>
      <c r="AG281" s="32">
        <f>('2a) logm_x(t)'!DV52-'2a) logm_x(t)'!DU52-'2a)answer'!$I52)/$CP$121</f>
        <v>0.14194883241953812</v>
      </c>
      <c r="AH281" s="32">
        <f>('2a) logm_x(t)'!DW52-'2a) logm_x(t)'!DV52-'2a)answer'!$I52)/$CP$121</f>
        <v>-0.16653909099459344</v>
      </c>
      <c r="AI281" s="32">
        <f>('2a) logm_x(t)'!DX52-'2a) logm_x(t)'!DW52-'2a)answer'!$I52)/$CP$121</f>
        <v>0.12976680620490272</v>
      </c>
      <c r="AJ281" s="32">
        <f>('2a) logm_x(t)'!DY52-'2a) logm_x(t)'!DX52-'2a)answer'!$I52)/$CP$121</f>
        <v>0.46981808251370005</v>
      </c>
      <c r="AK281" s="32">
        <f>('2a) logm_x(t)'!DZ52-'2a) logm_x(t)'!DY52-'2a)answer'!$I52)/$CP$121</f>
        <v>-5.8555087637667716E-2</v>
      </c>
      <c r="AL281" s="32">
        <f>('2a) logm_x(t)'!EA52-'2a) logm_x(t)'!DZ52-'2a)answer'!$I52)/$CP$121</f>
        <v>-0.11303625498567653</v>
      </c>
      <c r="AM281" s="32">
        <f>('2a) logm_x(t)'!EB52-'2a) logm_x(t)'!EA52-'2a)answer'!$I52)/$CP$121</f>
        <v>0.26057568504243683</v>
      </c>
      <c r="AN281" s="32">
        <f>('2a) logm_x(t)'!EC52-'2a) logm_x(t)'!EB52-'2a)answer'!$I52)/$CP$121</f>
        <v>0.6411452324672462</v>
      </c>
      <c r="AO281" s="32">
        <f>('2a) logm_x(t)'!ED52-'2a) logm_x(t)'!EC52-'2a)answer'!$I52)/$CP$121</f>
        <v>-1.0693823268995557</v>
      </c>
      <c r="AP281" s="32">
        <f>('2a) logm_x(t)'!EE52-'2a) logm_x(t)'!ED52-'2a)answer'!$I52)/$CP$121</f>
        <v>-0.15680472628615519</v>
      </c>
      <c r="AQ281" s="32">
        <f>('2a) logm_x(t)'!EF52-'2a) logm_x(t)'!EE52-'2a)answer'!$I52)/$CP$121</f>
        <v>-0.38032986386663103</v>
      </c>
      <c r="AR281" s="32">
        <f>('2a) logm_x(t)'!EG52-'2a) logm_x(t)'!EF52-'2a)answer'!$I52)/$CP$121</f>
        <v>0.96998923248088531</v>
      </c>
      <c r="AS281" s="32">
        <f>('2a) logm_x(t)'!EH52-'2a) logm_x(t)'!EG52-'2a)answer'!$I52)/$CP$121</f>
        <v>2.680789959569661E-2</v>
      </c>
      <c r="AT281" s="32">
        <f>('2a) logm_x(t)'!EI52-'2a) logm_x(t)'!EH52-'2a)answer'!$I52)/$CP$121</f>
        <v>0.41242749408137985</v>
      </c>
      <c r="AU281" s="32">
        <f>('2a) logm_x(t)'!EJ52-'2a) logm_x(t)'!EI52-'2a)answer'!$I52)/$CP$121</f>
        <v>-0.59805078442688497</v>
      </c>
      <c r="AV281" s="32">
        <f>('2a) logm_x(t)'!EK52-'2a) logm_x(t)'!EJ52-'2a)answer'!$I52)/$CP$121</f>
        <v>0.35982246177489219</v>
      </c>
      <c r="AW281" s="32">
        <f>('2a) logm_x(t)'!EL52-'2a) logm_x(t)'!EK52-'2a)answer'!$I52)/$CP$121</f>
        <v>-0.12601972814167153</v>
      </c>
      <c r="AX281" s="32">
        <f>('2a) logm_x(t)'!EM52-'2a) logm_x(t)'!EL52-'2a)answer'!$I52)/$CP$121</f>
        <v>-0.43153504225436318</v>
      </c>
      <c r="AY281" s="32">
        <f>('2a) logm_x(t)'!EN52-'2a) logm_x(t)'!EM52-'2a)answer'!$I52)/$CP$121</f>
        <v>0.99796930772435688</v>
      </c>
      <c r="AZ281" s="32">
        <f>('2a) logm_x(t)'!EO52-'2a) logm_x(t)'!EN52-'2a)answer'!$I52)/$CP$121</f>
        <v>-0.46126163569123452</v>
      </c>
      <c r="BA281" s="32">
        <f>('2a) logm_x(t)'!EP52-'2a) logm_x(t)'!EO52-'2a)answer'!$I52)/$CP$121</f>
        <v>-0.53832673481107307</v>
      </c>
      <c r="BB281" s="32">
        <f>('2a) logm_x(t)'!EQ52-'2a) logm_x(t)'!EP52-'2a)answer'!$I52)/$CP$121</f>
        <v>1.5580009519725342</v>
      </c>
      <c r="BC281" s="32">
        <f>('2a) logm_x(t)'!ER52-'2a) logm_x(t)'!EQ52-'2a)answer'!$I52)/$CP$121</f>
        <v>-0.64522190035576987</v>
      </c>
      <c r="BD281" s="32">
        <f>('2a) logm_x(t)'!ES52-'2a) logm_x(t)'!ER52-'2a)answer'!$I52)/$CP$121</f>
        <v>-1.1875677516271712</v>
      </c>
      <c r="BE281" s="32">
        <f>('2a) logm_x(t)'!ET52-'2a) logm_x(t)'!ES52-'2a)answer'!$I52)/$CP$121</f>
        <v>0.73729016021440152</v>
      </c>
      <c r="BF281" s="32">
        <f>('2a) logm_x(t)'!EU52-'2a) logm_x(t)'!ET52-'2a)answer'!$I52)/$CP$121</f>
        <v>-0.22772808323226112</v>
      </c>
      <c r="BG281" s="32">
        <f>('2a) logm_x(t)'!EV52-'2a) logm_x(t)'!EU52-'2a)answer'!$I52)/$CP$121</f>
        <v>-0.50999639173905476</v>
      </c>
      <c r="BH281" s="32">
        <f>('2a) logm_x(t)'!EW52-'2a) logm_x(t)'!EV52-'2a)answer'!$I52)/$CP$121</f>
        <v>-0.48639267602949254</v>
      </c>
      <c r="BI281" s="32">
        <f>('2a) logm_x(t)'!EX52-'2a) logm_x(t)'!EW52-'2a)answer'!$I52)/$CP$121</f>
        <v>0.13612227604263763</v>
      </c>
      <c r="BJ281" s="32">
        <f>('2a) logm_x(t)'!EY52-'2a) logm_x(t)'!EX52-'2a)answer'!$I52)/$CP$121</f>
        <v>0.54953249225878398</v>
      </c>
      <c r="BK281" s="32">
        <f>('2a) logm_x(t)'!EZ52-'2a) logm_x(t)'!EY52-'2a)answer'!$I52)/$CP$121</f>
        <v>-0.46975811294101422</v>
      </c>
      <c r="BL281" s="32">
        <f>('2a) logm_x(t)'!FA52-'2a) logm_x(t)'!EZ52-'2a)answer'!$I52)/$CP$121</f>
        <v>-0.77310540130438399</v>
      </c>
      <c r="BM281" s="32">
        <f>('2a) logm_x(t)'!FB52-'2a) logm_x(t)'!FA52-'2a)answer'!$I52)/$CP$121</f>
        <v>2.7608958416061858E-2</v>
      </c>
      <c r="BN281" s="32">
        <f>('2a) logm_x(t)'!FC52-'2a) logm_x(t)'!FB52-'2a)answer'!$I52)/$CP$121</f>
        <v>1.1755409456210342</v>
      </c>
      <c r="BO281" s="32">
        <f>('2a) logm_x(t)'!FD52-'2a) logm_x(t)'!FC52-'2a)answer'!$I52)/$CP$121</f>
        <v>-0.38326073403460542</v>
      </c>
      <c r="BP281" s="32">
        <f>('2a) logm_x(t)'!FE52-'2a) logm_x(t)'!FD52-'2a)answer'!$I52)/$CP$121</f>
        <v>-1.113927590149429</v>
      </c>
      <c r="BQ281" s="32">
        <f>('2a) logm_x(t)'!FF52-'2a) logm_x(t)'!FE52-'2a)answer'!$I52)/$CP$121</f>
        <v>-0.1313779469498583</v>
      </c>
      <c r="BR281" s="32">
        <f>('2a) logm_x(t)'!FG52-'2a) logm_x(t)'!FF52-'2a)answer'!$I52)/$CP$121</f>
        <v>0.81364206599114564</v>
      </c>
      <c r="BS281" s="32">
        <f>('2a) logm_x(t)'!FH52-'2a) logm_x(t)'!FG52-'2a)answer'!$I52)/$CP$121</f>
        <v>-1.2983859165459732</v>
      </c>
      <c r="BT281" s="32">
        <f>('2a) logm_x(t)'!FI52-'2a) logm_x(t)'!FH52-'2a)answer'!$I52)/$CP$121</f>
        <v>1.0775755919809622</v>
      </c>
      <c r="BU281" s="32">
        <f>('2a) logm_x(t)'!FJ52-'2a) logm_x(t)'!FI52-'2a)answer'!$I52)/$CP$121</f>
        <v>-0.69411810270714658</v>
      </c>
      <c r="BV281" s="32">
        <f>('2a) logm_x(t)'!FK52-'2a) logm_x(t)'!FJ52-'2a)answer'!$I52)/$CP$121</f>
        <v>0.88517906183062656</v>
      </c>
      <c r="BW281" s="32">
        <f>('2a) logm_x(t)'!FL52-'2a) logm_x(t)'!FK52-'2a)answer'!$I52)/$CP$121</f>
        <v>7.7256672144160612E-2</v>
      </c>
      <c r="BX281" s="32">
        <f>('2a) logm_x(t)'!FM52-'2a) logm_x(t)'!FL52-'2a)answer'!$I52)/$CP$121</f>
        <v>-0.82283212957969853</v>
      </c>
      <c r="BY281" s="32">
        <f>('2a) logm_x(t)'!FN52-'2a) logm_x(t)'!FM52-'2a)answer'!$I52)/$CP$121</f>
        <v>-6.4964934734242946E-2</v>
      </c>
      <c r="BZ281" s="32">
        <f>('2a) logm_x(t)'!FO52-'2a) logm_x(t)'!FN52-'2a)answer'!$I52)/$CP$121</f>
        <v>0.45912654750556475</v>
      </c>
      <c r="CA281" s="32">
        <f>('2a) logm_x(t)'!FP52-'2a) logm_x(t)'!FO52-'2a)answer'!$I52)/$CP$121</f>
        <v>-0.15641914598253071</v>
      </c>
      <c r="CB281" s="32">
        <f>('2a) logm_x(t)'!FQ52-'2a) logm_x(t)'!FP52-'2a)answer'!$I52)/$CP$121</f>
        <v>-0.50463615717133103</v>
      </c>
      <c r="CC281" s="32">
        <f>('2a) logm_x(t)'!FR52-'2a) logm_x(t)'!FQ52-'2a)answer'!$I52)/$CP$121</f>
        <v>2.3762756608338185E-2</v>
      </c>
      <c r="CD281" s="32">
        <f>('2a) logm_x(t)'!FS52-'2a) logm_x(t)'!FR52-'2a)answer'!$I52)/$CP$121</f>
        <v>-2.2575738234403373E-2</v>
      </c>
      <c r="CE281" s="32">
        <f>('2a) logm_x(t)'!FT52-'2a) logm_x(t)'!FS52-'2a)answer'!$I52)/$CP$121</f>
        <v>0.38971053694836877</v>
      </c>
      <c r="CF281" s="32">
        <f>('2a) logm_x(t)'!FU52-'2a) logm_x(t)'!FT52-'2a)answer'!$I52)/$CP$121</f>
        <v>-0.21979330285060489</v>
      </c>
      <c r="CG281" s="32">
        <f>('2a) logm_x(t)'!FV52-'2a) logm_x(t)'!FU52-'2a)answer'!$I52)/$CP$121</f>
        <v>0.13244912599580236</v>
      </c>
      <c r="CH281" s="32">
        <f>('2a) logm_x(t)'!FW52-'2a) logm_x(t)'!FV52-'2a)answer'!$I52)/$CP$121</f>
        <v>6.0596709193465235E-2</v>
      </c>
      <c r="CI281" s="32">
        <f>('2a) logm_x(t)'!FX52-'2a) logm_x(t)'!FW52-'2a)answer'!$I52)/$CP$121</f>
        <v>0.13937507989009465</v>
      </c>
      <c r="CJ281" s="32">
        <f>('2a) logm_x(t)'!FY52-'2a) logm_x(t)'!FX52-'2a)answer'!$I52)/$CP$121</f>
        <v>-4.6336645386381839E-2</v>
      </c>
      <c r="CK281" s="32">
        <f>('2a) logm_x(t)'!FZ52-'2a) logm_x(t)'!FY52-'2a)answer'!$I52)/$CP$121</f>
        <v>-0.29409662927411878</v>
      </c>
      <c r="CL281" s="32">
        <f>('2a) logm_x(t)'!GA52-'2a) logm_x(t)'!FZ52-'2a)answer'!$I52)/$CP$121</f>
        <v>0.22568757549453375</v>
      </c>
      <c r="CM281" s="32">
        <f>('2a) logm_x(t)'!GB52-'2a) logm_x(t)'!GA52-'2a)answer'!$I52)/$CP$121</f>
        <v>0.17236990852569586</v>
      </c>
      <c r="CN281" s="32">
        <f>('2a) logm_x(t)'!GC52-'2a) logm_x(t)'!GB52-'2a)answer'!$I52)/$CP$121</f>
        <v>0.40815451829355914</v>
      </c>
    </row>
    <row r="282" spans="1:92" x14ac:dyDescent="0.25">
      <c r="A282" s="31">
        <f t="shared" si="13"/>
        <v>50</v>
      </c>
      <c r="C282" s="32">
        <f>('2a) logm_x(t)'!CR53-'2a) logm_x(t)'!CQ53-'2a)answer'!$I53)/$CP$121</f>
        <v>-0.3069827537100871</v>
      </c>
      <c r="D282" s="32">
        <f>('2a) logm_x(t)'!CS53-'2a) logm_x(t)'!CR53-'2a)answer'!$I53)/$CP$121</f>
        <v>-5.8932523753744824E-2</v>
      </c>
      <c r="E282" s="32">
        <f>('2a) logm_x(t)'!CT53-'2a) logm_x(t)'!CS53-'2a)answer'!$I53)/$CP$121</f>
        <v>0.40648536575542177</v>
      </c>
      <c r="F282" s="32">
        <f>('2a) logm_x(t)'!CU53-'2a) logm_x(t)'!CT53-'2a)answer'!$I53)/$CP$121</f>
        <v>-1.0537771635840265</v>
      </c>
      <c r="G282" s="32">
        <f>('2a) logm_x(t)'!CV53-'2a) logm_x(t)'!CU53-'2a)answer'!$I53)/$CP$121</f>
        <v>0.83955563385697785</v>
      </c>
      <c r="H282" s="32">
        <f>('2a) logm_x(t)'!CW53-'2a) logm_x(t)'!CV53-'2a)answer'!$I53)/$CP$121</f>
        <v>0.62116357932866872</v>
      </c>
      <c r="I282" s="32">
        <f>('2a) logm_x(t)'!CX53-'2a) logm_x(t)'!CW53-'2a)answer'!$I53)/$CP$121</f>
        <v>-0.54576533534955329</v>
      </c>
      <c r="J282" s="32">
        <f>('2a) logm_x(t)'!CY53-'2a) logm_x(t)'!CX53-'2a)answer'!$I53)/$CP$121</f>
        <v>0.72458682653520656</v>
      </c>
      <c r="K282" s="32">
        <f>('2a) logm_x(t)'!CZ53-'2a) logm_x(t)'!CY53-'2a)answer'!$I53)/$CP$121</f>
        <v>-1.643086945135761</v>
      </c>
      <c r="L282" s="32">
        <f>('2a) logm_x(t)'!DA53-'2a) logm_x(t)'!CZ53-'2a)answer'!$I53)/$CP$121</f>
        <v>1.7107279315093846</v>
      </c>
      <c r="M282" s="32">
        <f>('2a) logm_x(t)'!DB53-'2a) logm_x(t)'!DA53-'2a)answer'!$I53)/$CP$121</f>
        <v>-0.74567967475846209</v>
      </c>
      <c r="N282" s="32">
        <f>('2a) logm_x(t)'!DC53-'2a) logm_x(t)'!DB53-'2a)answer'!$I53)/$CP$121</f>
        <v>0.12679894231038993</v>
      </c>
      <c r="O282" s="32">
        <f>('2a) logm_x(t)'!DD53-'2a) logm_x(t)'!DC53-'2a)answer'!$I53)/$CP$121</f>
        <v>0.57399760388618137</v>
      </c>
      <c r="P282" s="32">
        <f>('2a) logm_x(t)'!DE53-'2a) logm_x(t)'!DD53-'2a)answer'!$I53)/$CP$121</f>
        <v>-0.46861079847350545</v>
      </c>
      <c r="Q282" s="32">
        <f>('2a) logm_x(t)'!DF53-'2a) logm_x(t)'!DE53-'2a)answer'!$I53)/$CP$121</f>
        <v>8.4772750313741374E-2</v>
      </c>
      <c r="R282" s="32">
        <f>('2a) logm_x(t)'!DG53-'2a) logm_x(t)'!DF53-'2a)answer'!$I53)/$CP$121</f>
        <v>-0.5158236942601051</v>
      </c>
      <c r="S282" s="32">
        <f>('2a) logm_x(t)'!DH53-'2a) logm_x(t)'!DG53-'2a)answer'!$I53)/$CP$121</f>
        <v>0.78250523536841576</v>
      </c>
      <c r="T282" s="32">
        <f>('2a) logm_x(t)'!DI53-'2a) logm_x(t)'!DH53-'2a)answer'!$I53)/$CP$121</f>
        <v>6.3684230296693928E-2</v>
      </c>
      <c r="U282" s="32">
        <f>('2a) logm_x(t)'!DJ53-'2a) logm_x(t)'!DI53-'2a)answer'!$I53)/$CP$121</f>
        <v>-0.50661802540664025</v>
      </c>
      <c r="V282" s="32">
        <f>('2a) logm_x(t)'!DK53-'2a) logm_x(t)'!DJ53-'2a)answer'!$I53)/$CP$121</f>
        <v>-0.37891369843344574</v>
      </c>
      <c r="W282" s="32">
        <f>('2a) logm_x(t)'!DL53-'2a) logm_x(t)'!DK53-'2a)answer'!$I53)/$CP$121</f>
        <v>1.3053490411229616</v>
      </c>
      <c r="X282" s="32">
        <f>('2a) logm_x(t)'!DM53-'2a) logm_x(t)'!DL53-'2a)answer'!$I53)/$CP$121</f>
        <v>0.14877227585733205</v>
      </c>
      <c r="Y282" s="32">
        <f>('2a) logm_x(t)'!DN53-'2a) logm_x(t)'!DM53-'2a)answer'!$I53)/$CP$121</f>
        <v>-1.5834423625144554</v>
      </c>
      <c r="Z282" s="32">
        <f>('2a) logm_x(t)'!DO53-'2a) logm_x(t)'!DN53-'2a)answer'!$I53)/$CP$121</f>
        <v>0.72577308073781077</v>
      </c>
      <c r="AA282" s="32">
        <f>('2a) logm_x(t)'!DP53-'2a) logm_x(t)'!DO53-'2a)answer'!$I53)/$CP$121</f>
        <v>0.32699092897343235</v>
      </c>
      <c r="AB282" s="32">
        <f>('2a) logm_x(t)'!DQ53-'2a) logm_x(t)'!DP53-'2a)answer'!$I53)/$CP$121</f>
        <v>-1.401634045379159E-2</v>
      </c>
      <c r="AC282" s="32">
        <f>('2a) logm_x(t)'!DR53-'2a) logm_x(t)'!DQ53-'2a)answer'!$I53)/$CP$121</f>
        <v>-0.15480585241829717</v>
      </c>
      <c r="AD282" s="32">
        <f>('2a) logm_x(t)'!DS53-'2a) logm_x(t)'!DR53-'2a)answer'!$I53)/$CP$121</f>
        <v>-1.0192020085500013</v>
      </c>
      <c r="AE282" s="32">
        <f>('2a) logm_x(t)'!DT53-'2a) logm_x(t)'!DS53-'2a)answer'!$I53)/$CP$121</f>
        <v>1.5364044477710019</v>
      </c>
      <c r="AF282" s="32">
        <f>('2a) logm_x(t)'!DU53-'2a) logm_x(t)'!DT53-'2a)answer'!$I53)/$CP$121</f>
        <v>0.11934838418956231</v>
      </c>
      <c r="AG282" s="32">
        <f>('2a) logm_x(t)'!DV53-'2a) logm_x(t)'!DU53-'2a)answer'!$I53)/$CP$121</f>
        <v>-1.274919615638429</v>
      </c>
      <c r="AH282" s="32">
        <f>('2a) logm_x(t)'!DW53-'2a) logm_x(t)'!DV53-'2a)answer'!$I53)/$CP$121</f>
        <v>1.4076150176162512</v>
      </c>
      <c r="AI282" s="32">
        <f>('2a) logm_x(t)'!DX53-'2a) logm_x(t)'!DW53-'2a)answer'!$I53)/$CP$121</f>
        <v>-1.4989476279377913E-2</v>
      </c>
      <c r="AJ282" s="32">
        <f>('2a) logm_x(t)'!DY53-'2a) logm_x(t)'!DX53-'2a)answer'!$I53)/$CP$121</f>
        <v>-1.6556031830737554</v>
      </c>
      <c r="AK282" s="32">
        <f>('2a) logm_x(t)'!DZ53-'2a) logm_x(t)'!DY53-'2a)answer'!$I53)/$CP$121</f>
        <v>1.4702132530862746</v>
      </c>
      <c r="AL282" s="32">
        <f>('2a) logm_x(t)'!EA53-'2a) logm_x(t)'!DZ53-'2a)answer'!$I53)/$CP$121</f>
        <v>-1.0366873800844734</v>
      </c>
      <c r="AM282" s="32">
        <f>('2a) logm_x(t)'!EB53-'2a) logm_x(t)'!EA53-'2a)answer'!$I53)/$CP$121</f>
        <v>0.4678902840950287</v>
      </c>
      <c r="AN282" s="32">
        <f>('2a) logm_x(t)'!EC53-'2a) logm_x(t)'!EB53-'2a)answer'!$I53)/$CP$121</f>
        <v>-0.50671996826825205</v>
      </c>
      <c r="AO282" s="32">
        <f>('2a) logm_x(t)'!ED53-'2a) logm_x(t)'!EC53-'2a)answer'!$I53)/$CP$121</f>
        <v>-0.11036729522087099</v>
      </c>
      <c r="AP282" s="32">
        <f>('2a) logm_x(t)'!EE53-'2a) logm_x(t)'!ED53-'2a)answer'!$I53)/$CP$121</f>
        <v>7.5066804908355642E-2</v>
      </c>
      <c r="AQ282" s="32">
        <f>('2a) logm_x(t)'!EF53-'2a) logm_x(t)'!EE53-'2a)answer'!$I53)/$CP$121</f>
        <v>0.26884485213346554</v>
      </c>
      <c r="AR282" s="32">
        <f>('2a) logm_x(t)'!EG53-'2a) logm_x(t)'!EF53-'2a)answer'!$I53)/$CP$121</f>
        <v>0.55399872576250964</v>
      </c>
      <c r="AS282" s="32">
        <f>('2a) logm_x(t)'!EH53-'2a) logm_x(t)'!EG53-'2a)answer'!$I53)/$CP$121</f>
        <v>0.42218005143674409</v>
      </c>
      <c r="AT282" s="32">
        <f>('2a) logm_x(t)'!EI53-'2a) logm_x(t)'!EH53-'2a)answer'!$I53)/$CP$121</f>
        <v>-0.17788692481576135</v>
      </c>
      <c r="AU282" s="32">
        <f>('2a) logm_x(t)'!EJ53-'2a) logm_x(t)'!EI53-'2a)answer'!$I53)/$CP$121</f>
        <v>1.1644631859235314E-2</v>
      </c>
      <c r="AV282" s="32">
        <f>('2a) logm_x(t)'!EK53-'2a) logm_x(t)'!EJ53-'2a)answer'!$I53)/$CP$121</f>
        <v>0.53364479211674576</v>
      </c>
      <c r="AW282" s="32">
        <f>('2a) logm_x(t)'!EL53-'2a) logm_x(t)'!EK53-'2a)answer'!$I53)/$CP$121</f>
        <v>0.17560955469245224</v>
      </c>
      <c r="AX282" s="32">
        <f>('2a) logm_x(t)'!EM53-'2a) logm_x(t)'!EL53-'2a)answer'!$I53)/$CP$121</f>
        <v>-0.45923970020114591</v>
      </c>
      <c r="AY282" s="32">
        <f>('2a) logm_x(t)'!EN53-'2a) logm_x(t)'!EM53-'2a)answer'!$I53)/$CP$121</f>
        <v>6.5601006006909116E-2</v>
      </c>
      <c r="AZ282" s="32">
        <f>('2a) logm_x(t)'!EO53-'2a) logm_x(t)'!EN53-'2a)answer'!$I53)/$CP$121</f>
        <v>0.14894992807186888</v>
      </c>
      <c r="BA282" s="32">
        <f>('2a) logm_x(t)'!EP53-'2a) logm_x(t)'!EO53-'2a)answer'!$I53)/$CP$121</f>
        <v>-0.16475794782103007</v>
      </c>
      <c r="BB282" s="32">
        <f>('2a) logm_x(t)'!EQ53-'2a) logm_x(t)'!EP53-'2a)answer'!$I53)/$CP$121</f>
        <v>-0.51123069077480665</v>
      </c>
      <c r="BC282" s="32">
        <f>('2a) logm_x(t)'!ER53-'2a) logm_x(t)'!EQ53-'2a)answer'!$I53)/$CP$121</f>
        <v>0.87862566161950906</v>
      </c>
      <c r="BD282" s="32">
        <f>('2a) logm_x(t)'!ES53-'2a) logm_x(t)'!ER53-'2a)answer'!$I53)/$CP$121</f>
        <v>-0.37730292513963704</v>
      </c>
      <c r="BE282" s="32">
        <f>('2a) logm_x(t)'!ET53-'2a) logm_x(t)'!ES53-'2a)answer'!$I53)/$CP$121</f>
        <v>-6.1307144038483467E-2</v>
      </c>
      <c r="BF282" s="32">
        <f>('2a) logm_x(t)'!EU53-'2a) logm_x(t)'!ET53-'2a)answer'!$I53)/$CP$121</f>
        <v>-0.40220914132260888</v>
      </c>
      <c r="BG282" s="32">
        <f>('2a) logm_x(t)'!EV53-'2a) logm_x(t)'!EU53-'2a)answer'!$I53)/$CP$121</f>
        <v>-0.10866332321919572</v>
      </c>
      <c r="BH282" s="32">
        <f>('2a) logm_x(t)'!EW53-'2a) logm_x(t)'!EV53-'2a)answer'!$I53)/$CP$121</f>
        <v>-0.49907031708285776</v>
      </c>
      <c r="BI282" s="32">
        <f>('2a) logm_x(t)'!EX53-'2a) logm_x(t)'!EW53-'2a)answer'!$I53)/$CP$121</f>
        <v>-5.7421409396167744E-2</v>
      </c>
      <c r="BJ282" s="32">
        <f>('2a) logm_x(t)'!EY53-'2a) logm_x(t)'!EX53-'2a)answer'!$I53)/$CP$121</f>
        <v>4.1176452886267305E-2</v>
      </c>
      <c r="BK282" s="32">
        <f>('2a) logm_x(t)'!EZ53-'2a) logm_x(t)'!EY53-'2a)answer'!$I53)/$CP$121</f>
        <v>0.22312659681375629</v>
      </c>
      <c r="BL282" s="32">
        <f>('2a) logm_x(t)'!FA53-'2a) logm_x(t)'!EZ53-'2a)answer'!$I53)/$CP$121</f>
        <v>-0.24670887100632979</v>
      </c>
      <c r="BM282" s="32">
        <f>('2a) logm_x(t)'!FB53-'2a) logm_x(t)'!FA53-'2a)answer'!$I53)/$CP$121</f>
        <v>-0.18945173232060089</v>
      </c>
      <c r="BN282" s="32">
        <f>('2a) logm_x(t)'!FC53-'2a) logm_x(t)'!FB53-'2a)answer'!$I53)/$CP$121</f>
        <v>-0.63349420091838937</v>
      </c>
      <c r="BO282" s="32">
        <f>('2a) logm_x(t)'!FD53-'2a) logm_x(t)'!FC53-'2a)answer'!$I53)/$CP$121</f>
        <v>0.74900120738367748</v>
      </c>
      <c r="BP282" s="32">
        <f>('2a) logm_x(t)'!FE53-'2a) logm_x(t)'!FD53-'2a)answer'!$I53)/$CP$121</f>
        <v>0.72696068815571591</v>
      </c>
      <c r="BQ282" s="32">
        <f>('2a) logm_x(t)'!FF53-'2a) logm_x(t)'!FE53-'2a)answer'!$I53)/$CP$121</f>
        <v>-0.37948731306040606</v>
      </c>
      <c r="BR282" s="32">
        <f>('2a) logm_x(t)'!FG53-'2a) logm_x(t)'!FF53-'2a)answer'!$I53)/$CP$121</f>
        <v>-0.34252744256624051</v>
      </c>
      <c r="BS282" s="32">
        <f>('2a) logm_x(t)'!FH53-'2a) logm_x(t)'!FG53-'2a)answer'!$I53)/$CP$121</f>
        <v>-0.19523666143359369</v>
      </c>
      <c r="BT282" s="32">
        <f>('2a) logm_x(t)'!FI53-'2a) logm_x(t)'!FH53-'2a)answer'!$I53)/$CP$121</f>
        <v>-0.2499753980057611</v>
      </c>
      <c r="BU282" s="32">
        <f>('2a) logm_x(t)'!FJ53-'2a) logm_x(t)'!FI53-'2a)answer'!$I53)/$CP$121</f>
        <v>0.62895328900841285</v>
      </c>
      <c r="BV282" s="32">
        <f>('2a) logm_x(t)'!FK53-'2a) logm_x(t)'!FJ53-'2a)answer'!$I53)/$CP$121</f>
        <v>-0.85100878774005018</v>
      </c>
      <c r="BW282" s="32">
        <f>('2a) logm_x(t)'!FL53-'2a) logm_x(t)'!FK53-'2a)answer'!$I53)/$CP$121</f>
        <v>-8.4316500945365663E-2</v>
      </c>
      <c r="BX282" s="32">
        <f>('2a) logm_x(t)'!FM53-'2a) logm_x(t)'!FL53-'2a)answer'!$I53)/$CP$121</f>
        <v>0.16492719858734098</v>
      </c>
      <c r="BY282" s="32">
        <f>('2a) logm_x(t)'!FN53-'2a) logm_x(t)'!FM53-'2a)answer'!$I53)/$CP$121</f>
        <v>-0.42710489319382111</v>
      </c>
      <c r="BZ282" s="32">
        <f>('2a) logm_x(t)'!FO53-'2a) logm_x(t)'!FN53-'2a)answer'!$I53)/$CP$121</f>
        <v>1.6928115293687538</v>
      </c>
      <c r="CA282" s="32">
        <f>('2a) logm_x(t)'!FP53-'2a) logm_x(t)'!FO53-'2a)answer'!$I53)/$CP$121</f>
        <v>-1.3192113834159342</v>
      </c>
      <c r="CB282" s="32">
        <f>('2a) logm_x(t)'!FQ53-'2a) logm_x(t)'!FP53-'2a)answer'!$I53)/$CP$121</f>
        <v>-1.258682246526194</v>
      </c>
      <c r="CC282" s="32">
        <f>('2a) logm_x(t)'!FR53-'2a) logm_x(t)'!FQ53-'2a)answer'!$I53)/$CP$121</f>
        <v>1.1997906863600913</v>
      </c>
      <c r="CD282" s="32">
        <f>('2a) logm_x(t)'!FS53-'2a) logm_x(t)'!FR53-'2a)answer'!$I53)/$CP$121</f>
        <v>-0.29467219433308356</v>
      </c>
      <c r="CE282" s="32">
        <f>('2a) logm_x(t)'!FT53-'2a) logm_x(t)'!FS53-'2a)answer'!$I53)/$CP$121</f>
        <v>0.92632042923369728</v>
      </c>
      <c r="CF282" s="32">
        <f>('2a) logm_x(t)'!FU53-'2a) logm_x(t)'!FT53-'2a)answer'!$I53)/$CP$121</f>
        <v>-0.60375397772036321</v>
      </c>
      <c r="CG282" s="32">
        <f>('2a) logm_x(t)'!FV53-'2a) logm_x(t)'!FU53-'2a)answer'!$I53)/$CP$121</f>
        <v>-1.2488779514324235</v>
      </c>
      <c r="CH282" s="32">
        <f>('2a) logm_x(t)'!FW53-'2a) logm_x(t)'!FV53-'2a)answer'!$I53)/$CP$121</f>
        <v>0.94395519135562644</v>
      </c>
      <c r="CI282" s="32">
        <f>('2a) logm_x(t)'!FX53-'2a) logm_x(t)'!FW53-'2a)answer'!$I53)/$CP$121</f>
        <v>0.25198762384120094</v>
      </c>
      <c r="CJ282" s="32">
        <f>('2a) logm_x(t)'!FY53-'2a) logm_x(t)'!FX53-'2a)answer'!$I53)/$CP$121</f>
        <v>0.17968351142861838</v>
      </c>
      <c r="CK282" s="32">
        <f>('2a) logm_x(t)'!FZ53-'2a) logm_x(t)'!FY53-'2a)answer'!$I53)/$CP$121</f>
        <v>-0.21772479434588857</v>
      </c>
      <c r="CL282" s="32">
        <f>('2a) logm_x(t)'!GA53-'2a) logm_x(t)'!FZ53-'2a)answer'!$I53)/$CP$121</f>
        <v>0.63793793910764285</v>
      </c>
      <c r="CM282" s="32">
        <f>('2a) logm_x(t)'!GB53-'2a) logm_x(t)'!GA53-'2a)answer'!$I53)/$CP$121</f>
        <v>-0.24099362297952812</v>
      </c>
      <c r="CN282" s="32">
        <f>('2a) logm_x(t)'!GC53-'2a) logm_x(t)'!GB53-'2a)answer'!$I53)/$CP$121</f>
        <v>0.25382842637355446</v>
      </c>
    </row>
    <row r="283" spans="1:92" x14ac:dyDescent="0.25">
      <c r="A283" s="31">
        <f t="shared" si="13"/>
        <v>51</v>
      </c>
      <c r="C283" s="32">
        <f>('2a) logm_x(t)'!CR54-'2a) logm_x(t)'!CQ54-'2a)answer'!$I54)/$CP$121</f>
        <v>3.1375345837466845E-2</v>
      </c>
      <c r="D283" s="32">
        <f>('2a) logm_x(t)'!CS54-'2a) logm_x(t)'!CR54-'2a)answer'!$I54)/$CP$121</f>
        <v>0.82181868309459061</v>
      </c>
      <c r="E283" s="32">
        <f>('2a) logm_x(t)'!CT54-'2a) logm_x(t)'!CS54-'2a)answer'!$I54)/$CP$121</f>
        <v>-0.38142742908950283</v>
      </c>
      <c r="F283" s="32">
        <f>('2a) logm_x(t)'!CU54-'2a) logm_x(t)'!CT54-'2a)answer'!$I54)/$CP$121</f>
        <v>-1.0397809389582842</v>
      </c>
      <c r="G283" s="32">
        <f>('2a) logm_x(t)'!CV54-'2a) logm_x(t)'!CU54-'2a)answer'!$I54)/$CP$121</f>
        <v>8.5781124062523278E-2</v>
      </c>
      <c r="H283" s="32">
        <f>('2a) logm_x(t)'!CW54-'2a) logm_x(t)'!CV54-'2a)answer'!$I54)/$CP$121</f>
        <v>1.0246898577679584</v>
      </c>
      <c r="I283" s="32">
        <f>('2a) logm_x(t)'!CX54-'2a) logm_x(t)'!CW54-'2a)answer'!$I54)/$CP$121</f>
        <v>6.8449975663466722E-2</v>
      </c>
      <c r="J283" s="32">
        <f>('2a) logm_x(t)'!CY54-'2a) logm_x(t)'!CX54-'2a)answer'!$I54)/$CP$121</f>
        <v>5.9872079156456835E-2</v>
      </c>
      <c r="K283" s="32">
        <f>('2a) logm_x(t)'!CZ54-'2a) logm_x(t)'!CY54-'2a)answer'!$I54)/$CP$121</f>
        <v>-0.12841170096298113</v>
      </c>
      <c r="L283" s="32">
        <f>('2a) logm_x(t)'!DA54-'2a) logm_x(t)'!CZ54-'2a)answer'!$I54)/$CP$121</f>
        <v>-0.66765621099141226</v>
      </c>
      <c r="M283" s="32">
        <f>('2a) logm_x(t)'!DB54-'2a) logm_x(t)'!DA54-'2a)answer'!$I54)/$CP$121</f>
        <v>0.61534614082637307</v>
      </c>
      <c r="N283" s="32">
        <f>('2a) logm_x(t)'!DC54-'2a) logm_x(t)'!DB54-'2a)answer'!$I54)/$CP$121</f>
        <v>-0.60548410229150873</v>
      </c>
      <c r="O283" s="32">
        <f>('2a) logm_x(t)'!DD54-'2a) logm_x(t)'!DC54-'2a)answer'!$I54)/$CP$121</f>
        <v>0.70581912418715698</v>
      </c>
      <c r="P283" s="32">
        <f>('2a) logm_x(t)'!DE54-'2a) logm_x(t)'!DD54-'2a)answer'!$I54)/$CP$121</f>
        <v>0.65277523100803236</v>
      </c>
      <c r="Q283" s="32">
        <f>('2a) logm_x(t)'!DF54-'2a) logm_x(t)'!DE54-'2a)answer'!$I54)/$CP$121</f>
        <v>-1.0027878868899456</v>
      </c>
      <c r="R283" s="32">
        <f>('2a) logm_x(t)'!DG54-'2a) logm_x(t)'!DF54-'2a)answer'!$I54)/$CP$121</f>
        <v>0.63581202106292645</v>
      </c>
      <c r="S283" s="32">
        <f>('2a) logm_x(t)'!DH54-'2a) logm_x(t)'!DG54-'2a)answer'!$I54)/$CP$121</f>
        <v>0.23345256933795883</v>
      </c>
      <c r="T283" s="32">
        <f>('2a) logm_x(t)'!DI54-'2a) logm_x(t)'!DH54-'2a)answer'!$I54)/$CP$121</f>
        <v>-6.8686962529210305E-2</v>
      </c>
      <c r="U283" s="32">
        <f>('2a) logm_x(t)'!DJ54-'2a) logm_x(t)'!DI54-'2a)answer'!$I54)/$CP$121</f>
        <v>0.21453475746550846</v>
      </c>
      <c r="V283" s="32">
        <f>('2a) logm_x(t)'!DK54-'2a) logm_x(t)'!DJ54-'2a)answer'!$I54)/$CP$121</f>
        <v>0.36849677704869715</v>
      </c>
      <c r="W283" s="32">
        <f>('2a) logm_x(t)'!DL54-'2a) logm_x(t)'!DK54-'2a)answer'!$I54)/$CP$121</f>
        <v>-0.6445706904427646</v>
      </c>
      <c r="X283" s="32">
        <f>('2a) logm_x(t)'!DM54-'2a) logm_x(t)'!DL54-'2a)answer'!$I54)/$CP$121</f>
        <v>1.0023224232664534</v>
      </c>
      <c r="Y283" s="32">
        <f>('2a) logm_x(t)'!DN54-'2a) logm_x(t)'!DM54-'2a)answer'!$I54)/$CP$121</f>
        <v>-0.52672995693454716</v>
      </c>
      <c r="Z283" s="32">
        <f>('2a) logm_x(t)'!DO54-'2a) logm_x(t)'!DN54-'2a)answer'!$I54)/$CP$121</f>
        <v>-0.2262657187859288</v>
      </c>
      <c r="AA283" s="32">
        <f>('2a) logm_x(t)'!DP54-'2a) logm_x(t)'!DO54-'2a)answer'!$I54)/$CP$121</f>
        <v>0.48420972670286194</v>
      </c>
      <c r="AB283" s="32">
        <f>('2a) logm_x(t)'!DQ54-'2a) logm_x(t)'!DP54-'2a)answer'!$I54)/$CP$121</f>
        <v>0.34912779140524042</v>
      </c>
      <c r="AC283" s="32">
        <f>('2a) logm_x(t)'!DR54-'2a) logm_x(t)'!DQ54-'2a)answer'!$I54)/$CP$121</f>
        <v>-0.49519027504728574</v>
      </c>
      <c r="AD283" s="32">
        <f>('2a) logm_x(t)'!DS54-'2a) logm_x(t)'!DR54-'2a)answer'!$I54)/$CP$121</f>
        <v>-0.81926327119140074</v>
      </c>
      <c r="AE283" s="32">
        <f>('2a) logm_x(t)'!DT54-'2a) logm_x(t)'!DS54-'2a)answer'!$I54)/$CP$121</f>
        <v>-7.3413677269291822E-2</v>
      </c>
      <c r="AF283" s="32">
        <f>('2a) logm_x(t)'!DU54-'2a) logm_x(t)'!DT54-'2a)answer'!$I54)/$CP$121</f>
        <v>1.5546542104565693</v>
      </c>
      <c r="AG283" s="32">
        <f>('2a) logm_x(t)'!DV54-'2a) logm_x(t)'!DU54-'2a)answer'!$I54)/$CP$121</f>
        <v>-0.46850144703241126</v>
      </c>
      <c r="AH283" s="32">
        <f>('2a) logm_x(t)'!DW54-'2a) logm_x(t)'!DV54-'2a)answer'!$I54)/$CP$121</f>
        <v>-1.0426136347105053</v>
      </c>
      <c r="AI283" s="32">
        <f>('2a) logm_x(t)'!DX54-'2a) logm_x(t)'!DW54-'2a)answer'!$I54)/$CP$121</f>
        <v>-7.4291268075367831E-2</v>
      </c>
      <c r="AJ283" s="32">
        <f>('2a) logm_x(t)'!DY54-'2a) logm_x(t)'!DX54-'2a)answer'!$I54)/$CP$121</f>
        <v>-0.32023816379378667</v>
      </c>
      <c r="AK283" s="32">
        <f>('2a) logm_x(t)'!DZ54-'2a) logm_x(t)'!DY54-'2a)answer'!$I54)/$CP$121</f>
        <v>0.23845367290294481</v>
      </c>
      <c r="AL283" s="32">
        <f>('2a) logm_x(t)'!EA54-'2a) logm_x(t)'!DZ54-'2a)answer'!$I54)/$CP$121</f>
        <v>0.37824104409767861</v>
      </c>
      <c r="AM283" s="32">
        <f>('2a) logm_x(t)'!EB54-'2a) logm_x(t)'!EA54-'2a)answer'!$I54)/$CP$121</f>
        <v>-0.72327896752811638</v>
      </c>
      <c r="AN283" s="32">
        <f>('2a) logm_x(t)'!EC54-'2a) logm_x(t)'!EB54-'2a)answer'!$I54)/$CP$121</f>
        <v>0.1210320707363142</v>
      </c>
      <c r="AO283" s="32">
        <f>('2a) logm_x(t)'!ED54-'2a) logm_x(t)'!EC54-'2a)answer'!$I54)/$CP$121</f>
        <v>0.59909615677628847</v>
      </c>
      <c r="AP283" s="32">
        <f>('2a) logm_x(t)'!EE54-'2a) logm_x(t)'!ED54-'2a)answer'!$I54)/$CP$121</f>
        <v>-0.91155025484511709</v>
      </c>
      <c r="AQ283" s="32">
        <f>('2a) logm_x(t)'!EF54-'2a) logm_x(t)'!EE54-'2a)answer'!$I54)/$CP$121</f>
        <v>1.2753128394293052</v>
      </c>
      <c r="AR283" s="32">
        <f>('2a) logm_x(t)'!EG54-'2a) logm_x(t)'!EF54-'2a)answer'!$I54)/$CP$121</f>
        <v>-0.58054229484818387</v>
      </c>
      <c r="AS283" s="32">
        <f>('2a) logm_x(t)'!EH54-'2a) logm_x(t)'!EG54-'2a)answer'!$I54)/$CP$121</f>
        <v>-0.14668537966286485</v>
      </c>
      <c r="AT283" s="32">
        <f>('2a) logm_x(t)'!EI54-'2a) logm_x(t)'!EH54-'2a)answer'!$I54)/$CP$121</f>
        <v>0.81062300219300742</v>
      </c>
      <c r="AU283" s="32">
        <f>('2a) logm_x(t)'!EJ54-'2a) logm_x(t)'!EI54-'2a)answer'!$I54)/$CP$121</f>
        <v>0.64752830755030832</v>
      </c>
      <c r="AV283" s="32">
        <f>('2a) logm_x(t)'!EK54-'2a) logm_x(t)'!EJ54-'2a)answer'!$I54)/$CP$121</f>
        <v>-0.33811150178463567</v>
      </c>
      <c r="AW283" s="32">
        <f>('2a) logm_x(t)'!EL54-'2a) logm_x(t)'!EK54-'2a)answer'!$I54)/$CP$121</f>
        <v>-0.38727620451834044</v>
      </c>
      <c r="AX283" s="32">
        <f>('2a) logm_x(t)'!EM54-'2a) logm_x(t)'!EL54-'2a)answer'!$I54)/$CP$121</f>
        <v>0.38698854514107106</v>
      </c>
      <c r="AY283" s="32">
        <f>('2a) logm_x(t)'!EN54-'2a) logm_x(t)'!EM54-'2a)answer'!$I54)/$CP$121</f>
        <v>0.55860963185116075</v>
      </c>
      <c r="AZ283" s="32">
        <f>('2a) logm_x(t)'!EO54-'2a) logm_x(t)'!EN54-'2a)answer'!$I54)/$CP$121</f>
        <v>-0.22792630604492123</v>
      </c>
      <c r="BA283" s="32">
        <f>('2a) logm_x(t)'!EP54-'2a) logm_x(t)'!EO54-'2a)answer'!$I54)/$CP$121</f>
        <v>0.52002414029715505</v>
      </c>
      <c r="BB283" s="32">
        <f>('2a) logm_x(t)'!EQ54-'2a) logm_x(t)'!EP54-'2a)answer'!$I54)/$CP$121</f>
        <v>-1.7133685413027773</v>
      </c>
      <c r="BC283" s="32">
        <f>('2a) logm_x(t)'!ER54-'2a) logm_x(t)'!EQ54-'2a)answer'!$I54)/$CP$121</f>
        <v>1.6153615863636372</v>
      </c>
      <c r="BD283" s="32">
        <f>('2a) logm_x(t)'!ES54-'2a) logm_x(t)'!ER54-'2a)answer'!$I54)/$CP$121</f>
        <v>-1.0395430439426647</v>
      </c>
      <c r="BE283" s="32">
        <f>('2a) logm_x(t)'!ET54-'2a) logm_x(t)'!ES54-'2a)answer'!$I54)/$CP$121</f>
        <v>-5.3964796454754285E-2</v>
      </c>
      <c r="BF283" s="32">
        <f>('2a) logm_x(t)'!EU54-'2a) logm_x(t)'!ET54-'2a)answer'!$I54)/$CP$121</f>
        <v>0.17260851321071927</v>
      </c>
      <c r="BG283" s="32">
        <f>('2a) logm_x(t)'!EV54-'2a) logm_x(t)'!EU54-'2a)answer'!$I54)/$CP$121</f>
        <v>-0.49395587630904592</v>
      </c>
      <c r="BH283" s="32">
        <f>('2a) logm_x(t)'!EW54-'2a) logm_x(t)'!EV54-'2a)answer'!$I54)/$CP$121</f>
        <v>-1.2636075436048232E-2</v>
      </c>
      <c r="BI283" s="32">
        <f>('2a) logm_x(t)'!EX54-'2a) logm_x(t)'!EW54-'2a)answer'!$I54)/$CP$121</f>
        <v>-0.48075067696608043</v>
      </c>
      <c r="BJ283" s="32">
        <f>('2a) logm_x(t)'!EY54-'2a) logm_x(t)'!EX54-'2a)answer'!$I54)/$CP$121</f>
        <v>2.2804728353181473E-2</v>
      </c>
      <c r="BK283" s="32">
        <f>('2a) logm_x(t)'!EZ54-'2a) logm_x(t)'!EY54-'2a)answer'!$I54)/$CP$121</f>
        <v>0.75765025357297455</v>
      </c>
      <c r="BL283" s="32">
        <f>('2a) logm_x(t)'!FA54-'2a) logm_x(t)'!EZ54-'2a)answer'!$I54)/$CP$121</f>
        <v>6.1885338184647823E-2</v>
      </c>
      <c r="BM283" s="32">
        <f>('2a) logm_x(t)'!FB54-'2a) logm_x(t)'!FA54-'2a)answer'!$I54)/$CP$121</f>
        <v>-1.2093597568907188</v>
      </c>
      <c r="BN283" s="32">
        <f>('2a) logm_x(t)'!FC54-'2a) logm_x(t)'!FB54-'2a)answer'!$I54)/$CP$121</f>
        <v>0.49322807738089369</v>
      </c>
      <c r="BO283" s="32">
        <f>('2a) logm_x(t)'!FD54-'2a) logm_x(t)'!FC54-'2a)answer'!$I54)/$CP$121</f>
        <v>-0.68830313277045818</v>
      </c>
      <c r="BP283" s="32">
        <f>('2a) logm_x(t)'!FE54-'2a) logm_x(t)'!FD54-'2a)answer'!$I54)/$CP$121</f>
        <v>0.91610989367682061</v>
      </c>
      <c r="BQ283" s="32">
        <f>('2a) logm_x(t)'!FF54-'2a) logm_x(t)'!FE54-'2a)answer'!$I54)/$CP$121</f>
        <v>-1.4745048072556735</v>
      </c>
      <c r="BR283" s="32">
        <f>('2a) logm_x(t)'!FG54-'2a) logm_x(t)'!FF54-'2a)answer'!$I54)/$CP$121</f>
        <v>0.21776293916389144</v>
      </c>
      <c r="BS283" s="32">
        <f>('2a) logm_x(t)'!FH54-'2a) logm_x(t)'!FG54-'2a)answer'!$I54)/$CP$121</f>
        <v>0.92772104028777591</v>
      </c>
      <c r="BT283" s="32">
        <f>('2a) logm_x(t)'!FI54-'2a) logm_x(t)'!FH54-'2a)answer'!$I54)/$CP$121</f>
        <v>-0.45035187200999749</v>
      </c>
      <c r="BU283" s="32">
        <f>('2a) logm_x(t)'!FJ54-'2a) logm_x(t)'!FI54-'2a)answer'!$I54)/$CP$121</f>
        <v>0.39459297125268272</v>
      </c>
      <c r="BV283" s="32">
        <f>('2a) logm_x(t)'!FK54-'2a) logm_x(t)'!FJ54-'2a)answer'!$I54)/$CP$121</f>
        <v>-0.94335358533936819</v>
      </c>
      <c r="BW283" s="32">
        <f>('2a) logm_x(t)'!FL54-'2a) logm_x(t)'!FK54-'2a)answer'!$I54)/$CP$121</f>
        <v>0.56219463169251149</v>
      </c>
      <c r="BX283" s="32">
        <f>('2a) logm_x(t)'!FM54-'2a) logm_x(t)'!FL54-'2a)answer'!$I54)/$CP$121</f>
        <v>-6.4198600502215028E-2</v>
      </c>
      <c r="BY283" s="32">
        <f>('2a) logm_x(t)'!FN54-'2a) logm_x(t)'!FM54-'2a)answer'!$I54)/$CP$121</f>
        <v>6.8887929883110523E-3</v>
      </c>
      <c r="BZ283" s="32">
        <f>('2a) logm_x(t)'!FO54-'2a) logm_x(t)'!FN54-'2a)answer'!$I54)/$CP$121</f>
        <v>-1.1325527538131053</v>
      </c>
      <c r="CA283" s="32">
        <f>('2a) logm_x(t)'!FP54-'2a) logm_x(t)'!FO54-'2a)answer'!$I54)/$CP$121</f>
        <v>1.4181533286490802</v>
      </c>
      <c r="CB283" s="32">
        <f>('2a) logm_x(t)'!FQ54-'2a) logm_x(t)'!FP54-'2a)answer'!$I54)/$CP$121</f>
        <v>-1.3712868316366482</v>
      </c>
      <c r="CC283" s="32">
        <f>('2a) logm_x(t)'!FR54-'2a) logm_x(t)'!FQ54-'2a)answer'!$I54)/$CP$121</f>
        <v>0.46190659845202159</v>
      </c>
      <c r="CD283" s="32">
        <f>('2a) logm_x(t)'!FS54-'2a) logm_x(t)'!FR54-'2a)answer'!$I54)/$CP$121</f>
        <v>0.34216739305949495</v>
      </c>
      <c r="CE283" s="32">
        <f>('2a) logm_x(t)'!FT54-'2a) logm_x(t)'!FS54-'2a)answer'!$I54)/$CP$121</f>
        <v>5.0550200956936712E-3</v>
      </c>
      <c r="CF283" s="32">
        <f>('2a) logm_x(t)'!FU54-'2a) logm_x(t)'!FT54-'2a)answer'!$I54)/$CP$121</f>
        <v>-1.2540890459233618</v>
      </c>
      <c r="CG283" s="32">
        <f>('2a) logm_x(t)'!FV54-'2a) logm_x(t)'!FU54-'2a)answer'!$I54)/$CP$121</f>
        <v>0.22618607567419172</v>
      </c>
      <c r="CH283" s="32">
        <f>('2a) logm_x(t)'!FW54-'2a) logm_x(t)'!FV54-'2a)answer'!$I54)/$CP$121</f>
        <v>0.63439840039975171</v>
      </c>
      <c r="CI283" s="32">
        <f>('2a) logm_x(t)'!FX54-'2a) logm_x(t)'!FW54-'2a)answer'!$I54)/$CP$121</f>
        <v>-0.31446998239673152</v>
      </c>
      <c r="CJ283" s="32">
        <f>('2a) logm_x(t)'!FY54-'2a) logm_x(t)'!FX54-'2a)answer'!$I54)/$CP$121</f>
        <v>0.62628418604701208</v>
      </c>
      <c r="CK283" s="32">
        <f>('2a) logm_x(t)'!FZ54-'2a) logm_x(t)'!FY54-'2a)answer'!$I54)/$CP$121</f>
        <v>4.8589857613884624E-2</v>
      </c>
      <c r="CL283" s="32">
        <f>('2a) logm_x(t)'!GA54-'2a) logm_x(t)'!FZ54-'2a)answer'!$I54)/$CP$121</f>
        <v>1.1361674968984097</v>
      </c>
      <c r="CM283" s="32">
        <f>('2a) logm_x(t)'!GB54-'2a) logm_x(t)'!GA54-'2a)answer'!$I54)/$CP$121</f>
        <v>-1.6018396411987954</v>
      </c>
      <c r="CN283" s="32">
        <f>('2a) logm_x(t)'!GC54-'2a) logm_x(t)'!GB54-'2a)answer'!$I54)/$CP$121</f>
        <v>0.70704889203375831</v>
      </c>
    </row>
    <row r="284" spans="1:92" x14ac:dyDescent="0.25">
      <c r="A284" s="31">
        <f t="shared" si="13"/>
        <v>52</v>
      </c>
      <c r="C284" s="32">
        <f>('2a) logm_x(t)'!CR55-'2a) logm_x(t)'!CQ55-'2a)answer'!$I55)/$CP$121</f>
        <v>0.64043240567391369</v>
      </c>
      <c r="D284" s="32">
        <f>('2a) logm_x(t)'!CS55-'2a) logm_x(t)'!CR55-'2a)answer'!$I55)/$CP$121</f>
        <v>-0.58781440684882669</v>
      </c>
      <c r="E284" s="32">
        <f>('2a) logm_x(t)'!CT55-'2a) logm_x(t)'!CS55-'2a)answer'!$I55)/$CP$121</f>
        <v>0.15945777461819285</v>
      </c>
      <c r="F284" s="32">
        <f>('2a) logm_x(t)'!CU55-'2a) logm_x(t)'!CT55-'2a)answer'!$I55)/$CP$121</f>
        <v>0.65819015375581003</v>
      </c>
      <c r="G284" s="32">
        <f>('2a) logm_x(t)'!CV55-'2a) logm_x(t)'!CU55-'2a)answer'!$I55)/$CP$121</f>
        <v>-0.52099820898153981</v>
      </c>
      <c r="H284" s="32">
        <f>('2a) logm_x(t)'!CW55-'2a) logm_x(t)'!CV55-'2a)answer'!$I55)/$CP$121</f>
        <v>0.35218704763165021</v>
      </c>
      <c r="I284" s="32">
        <f>('2a) logm_x(t)'!CX55-'2a) logm_x(t)'!CW55-'2a)answer'!$I55)/$CP$121</f>
        <v>9.1744275275586623E-2</v>
      </c>
      <c r="J284" s="32">
        <f>('2a) logm_x(t)'!CY55-'2a) logm_x(t)'!CX55-'2a)answer'!$I55)/$CP$121</f>
        <v>0.27031092014104746</v>
      </c>
      <c r="K284" s="32">
        <f>('2a) logm_x(t)'!CZ55-'2a) logm_x(t)'!CY55-'2a)answer'!$I55)/$CP$121</f>
        <v>-1.60863323799932</v>
      </c>
      <c r="L284" s="32">
        <f>('2a) logm_x(t)'!DA55-'2a) logm_x(t)'!CZ55-'2a)answer'!$I55)/$CP$121</f>
        <v>0.20209667035577</v>
      </c>
      <c r="M284" s="32">
        <f>('2a) logm_x(t)'!DB55-'2a) logm_x(t)'!DA55-'2a)answer'!$I55)/$CP$121</f>
        <v>0.61734737584140587</v>
      </c>
      <c r="N284" s="32">
        <f>('2a) logm_x(t)'!DC55-'2a) logm_x(t)'!DB55-'2a)answer'!$I55)/$CP$121</f>
        <v>8.0519131164245833E-2</v>
      </c>
      <c r="O284" s="32">
        <f>('2a) logm_x(t)'!DD55-'2a) logm_x(t)'!DC55-'2a)answer'!$I55)/$CP$121</f>
        <v>0.26378326006378028</v>
      </c>
      <c r="P284" s="32">
        <f>('2a) logm_x(t)'!DE55-'2a) logm_x(t)'!DD55-'2a)answer'!$I55)/$CP$121</f>
        <v>-0.11938714094918512</v>
      </c>
      <c r="Q284" s="32">
        <f>('2a) logm_x(t)'!DF55-'2a) logm_x(t)'!DE55-'2a)answer'!$I55)/$CP$121</f>
        <v>-6.2402933499744732E-2</v>
      </c>
      <c r="R284" s="32">
        <f>('2a) logm_x(t)'!DG55-'2a) logm_x(t)'!DF55-'2a)answer'!$I55)/$CP$121</f>
        <v>-5.713645003752715E-3</v>
      </c>
      <c r="S284" s="32">
        <f>('2a) logm_x(t)'!DH55-'2a) logm_x(t)'!DG55-'2a)answer'!$I55)/$CP$121</f>
        <v>0.80766972793465985</v>
      </c>
      <c r="T284" s="32">
        <f>('2a) logm_x(t)'!DI55-'2a) logm_x(t)'!DH55-'2a)answer'!$I55)/$CP$121</f>
        <v>-0.51251004808784251</v>
      </c>
      <c r="U284" s="32">
        <f>('2a) logm_x(t)'!DJ55-'2a) logm_x(t)'!DI55-'2a)answer'!$I55)/$CP$121</f>
        <v>0.32740039822907252</v>
      </c>
      <c r="V284" s="32">
        <f>('2a) logm_x(t)'!DK55-'2a) logm_x(t)'!DJ55-'2a)answer'!$I55)/$CP$121</f>
        <v>-0.49203318676024094</v>
      </c>
      <c r="W284" s="32">
        <f>('2a) logm_x(t)'!DL55-'2a) logm_x(t)'!DK55-'2a)answer'!$I55)/$CP$121</f>
        <v>0.75914690046272004</v>
      </c>
      <c r="X284" s="32">
        <f>('2a) logm_x(t)'!DM55-'2a) logm_x(t)'!DL55-'2a)answer'!$I55)/$CP$121</f>
        <v>-0.57603222483625349</v>
      </c>
      <c r="Y284" s="32">
        <f>('2a) logm_x(t)'!DN55-'2a) logm_x(t)'!DM55-'2a)answer'!$I55)/$CP$121</f>
        <v>-0.38407868693122643</v>
      </c>
      <c r="Z284" s="32">
        <f>('2a) logm_x(t)'!DO55-'2a) logm_x(t)'!DN55-'2a)answer'!$I55)/$CP$121</f>
        <v>0.74317217613914532</v>
      </c>
      <c r="AA284" s="32">
        <f>('2a) logm_x(t)'!DP55-'2a) logm_x(t)'!DO55-'2a)answer'!$I55)/$CP$121</f>
        <v>0.35855712872837719</v>
      </c>
      <c r="AB284" s="32">
        <f>('2a) logm_x(t)'!DQ55-'2a) logm_x(t)'!DP55-'2a)answer'!$I55)/$CP$121</f>
        <v>-0.42913591539136509</v>
      </c>
      <c r="AC284" s="32">
        <f>('2a) logm_x(t)'!DR55-'2a) logm_x(t)'!DQ55-'2a)answer'!$I55)/$CP$121</f>
        <v>0.37763725397508668</v>
      </c>
      <c r="AD284" s="32">
        <f>('2a) logm_x(t)'!DS55-'2a) logm_x(t)'!DR55-'2a)answer'!$I55)/$CP$121</f>
        <v>-2.0956925995894098E-2</v>
      </c>
      <c r="AE284" s="32">
        <f>('2a) logm_x(t)'!DT55-'2a) logm_x(t)'!DS55-'2a)answer'!$I55)/$CP$121</f>
        <v>-0.46932923894211304</v>
      </c>
      <c r="AF284" s="32">
        <f>('2a) logm_x(t)'!DU55-'2a) logm_x(t)'!DT55-'2a)answer'!$I55)/$CP$121</f>
        <v>-0.46771256053827043</v>
      </c>
      <c r="AG284" s="32">
        <f>('2a) logm_x(t)'!DV55-'2a) logm_x(t)'!DU55-'2a)answer'!$I55)/$CP$121</f>
        <v>1.9032118206992936</v>
      </c>
      <c r="AH284" s="32">
        <f>('2a) logm_x(t)'!DW55-'2a) logm_x(t)'!DV55-'2a)answer'!$I55)/$CP$121</f>
        <v>-1.1567177402267208</v>
      </c>
      <c r="AI284" s="32">
        <f>('2a) logm_x(t)'!DX55-'2a) logm_x(t)'!DW55-'2a)answer'!$I55)/$CP$121</f>
        <v>-0.90342841962240661</v>
      </c>
      <c r="AJ284" s="32">
        <f>('2a) logm_x(t)'!DY55-'2a) logm_x(t)'!DX55-'2a)answer'!$I55)/$CP$121</f>
        <v>-0.59039250846086322</v>
      </c>
      <c r="AK284" s="32">
        <f>('2a) logm_x(t)'!DZ55-'2a) logm_x(t)'!DY55-'2a)answer'!$I55)/$CP$121</f>
        <v>1.2128006336938968</v>
      </c>
      <c r="AL284" s="32">
        <f>('2a) logm_x(t)'!EA55-'2a) logm_x(t)'!DZ55-'2a)answer'!$I55)/$CP$121</f>
        <v>-0.59264032750564943</v>
      </c>
      <c r="AM284" s="32">
        <f>('2a) logm_x(t)'!EB55-'2a) logm_x(t)'!EA55-'2a)answer'!$I55)/$CP$121</f>
        <v>0.31728147505395238</v>
      </c>
      <c r="AN284" s="32">
        <f>('2a) logm_x(t)'!EC55-'2a) logm_x(t)'!EB55-'2a)answer'!$I55)/$CP$121</f>
        <v>-0.35007749516357484</v>
      </c>
      <c r="AO284" s="32">
        <f>('2a) logm_x(t)'!ED55-'2a) logm_x(t)'!EC55-'2a)answer'!$I55)/$CP$121</f>
        <v>0.26278701384533448</v>
      </c>
      <c r="AP284" s="32">
        <f>('2a) logm_x(t)'!EE55-'2a) logm_x(t)'!ED55-'2a)answer'!$I55)/$CP$121</f>
        <v>0.1900467309441759</v>
      </c>
      <c r="AQ284" s="32">
        <f>('2a) logm_x(t)'!EF55-'2a) logm_x(t)'!EE55-'2a)answer'!$I55)/$CP$121</f>
        <v>6.9662151792392477E-2</v>
      </c>
      <c r="AR284" s="32">
        <f>('2a) logm_x(t)'!EG55-'2a) logm_x(t)'!EF55-'2a)answer'!$I55)/$CP$121</f>
        <v>0.91657952264084963</v>
      </c>
      <c r="AS284" s="32">
        <f>('2a) logm_x(t)'!EH55-'2a) logm_x(t)'!EG55-'2a)answer'!$I55)/$CP$121</f>
        <v>-0.61067303746777513</v>
      </c>
      <c r="AT284" s="32">
        <f>('2a) logm_x(t)'!EI55-'2a) logm_x(t)'!EH55-'2a)answer'!$I55)/$CP$121</f>
        <v>0.33468569640743501</v>
      </c>
      <c r="AU284" s="32">
        <f>('2a) logm_x(t)'!EJ55-'2a) logm_x(t)'!EI55-'2a)answer'!$I55)/$CP$121</f>
        <v>0.15266819464204537</v>
      </c>
      <c r="AV284" s="32">
        <f>('2a) logm_x(t)'!EK55-'2a) logm_x(t)'!EJ55-'2a)answer'!$I55)/$CP$121</f>
        <v>3.3005620859534519E-2</v>
      </c>
      <c r="AW284" s="32">
        <f>('2a) logm_x(t)'!EL55-'2a) logm_x(t)'!EK55-'2a)answer'!$I55)/$CP$121</f>
        <v>-2.6552257280400083E-3</v>
      </c>
      <c r="AX284" s="32">
        <f>('2a) logm_x(t)'!EM55-'2a) logm_x(t)'!EL55-'2a)answer'!$I55)/$CP$121</f>
        <v>-1.543747883622389E-2</v>
      </c>
      <c r="AY284" s="32">
        <f>('2a) logm_x(t)'!EN55-'2a) logm_x(t)'!EM55-'2a)answer'!$I55)/$CP$121</f>
        <v>0.64012815238164111</v>
      </c>
      <c r="AZ284" s="32">
        <f>('2a) logm_x(t)'!EO55-'2a) logm_x(t)'!EN55-'2a)answer'!$I55)/$CP$121</f>
        <v>-0.43170235210052432</v>
      </c>
      <c r="BA284" s="32">
        <f>('2a) logm_x(t)'!EP55-'2a) logm_x(t)'!EO55-'2a)answer'!$I55)/$CP$121</f>
        <v>6.7349169100661702E-2</v>
      </c>
      <c r="BB284" s="32">
        <f>('2a) logm_x(t)'!EQ55-'2a) logm_x(t)'!EP55-'2a)answer'!$I55)/$CP$121</f>
        <v>-0.52307460933030514</v>
      </c>
      <c r="BC284" s="32">
        <f>('2a) logm_x(t)'!ER55-'2a) logm_x(t)'!EQ55-'2a)answer'!$I55)/$CP$121</f>
        <v>0.58289755954543032</v>
      </c>
      <c r="BD284" s="32">
        <f>('2a) logm_x(t)'!ES55-'2a) logm_x(t)'!ER55-'2a)answer'!$I55)/$CP$121</f>
        <v>-0.24444142973827254</v>
      </c>
      <c r="BE284" s="32">
        <f>('2a) logm_x(t)'!ET55-'2a) logm_x(t)'!ES55-'2a)answer'!$I55)/$CP$121</f>
        <v>9.0812914044273885E-2</v>
      </c>
      <c r="BF284" s="32">
        <f>('2a) logm_x(t)'!EU55-'2a) logm_x(t)'!ET55-'2a)answer'!$I55)/$CP$121</f>
        <v>5.0575604353947444E-2</v>
      </c>
      <c r="BG284" s="32">
        <f>('2a) logm_x(t)'!EV55-'2a) logm_x(t)'!EU55-'2a)answer'!$I55)/$CP$121</f>
        <v>-0.78569820981901461</v>
      </c>
      <c r="BH284" s="32">
        <f>('2a) logm_x(t)'!EW55-'2a) logm_x(t)'!EV55-'2a)answer'!$I55)/$CP$121</f>
        <v>-9.6272526783749243E-2</v>
      </c>
      <c r="BI284" s="32">
        <f>('2a) logm_x(t)'!EX55-'2a) logm_x(t)'!EW55-'2a)answer'!$I55)/$CP$121</f>
        <v>-0.12870115020586759</v>
      </c>
      <c r="BJ284" s="32">
        <f>('2a) logm_x(t)'!EY55-'2a) logm_x(t)'!EX55-'2a)answer'!$I55)/$CP$121</f>
        <v>-0.62234452833552756</v>
      </c>
      <c r="BK284" s="32">
        <f>('2a) logm_x(t)'!EZ55-'2a) logm_x(t)'!EY55-'2a)answer'!$I55)/$CP$121</f>
        <v>1.5390496122652668</v>
      </c>
      <c r="BL284" s="32">
        <f>('2a) logm_x(t)'!FA55-'2a) logm_x(t)'!EZ55-'2a)answer'!$I55)/$CP$121</f>
        <v>-1.5833016140013374</v>
      </c>
      <c r="BM284" s="32">
        <f>('2a) logm_x(t)'!FB55-'2a) logm_x(t)'!FA55-'2a)answer'!$I55)/$CP$121</f>
        <v>0.57306047875192823</v>
      </c>
      <c r="BN284" s="32">
        <f>('2a) logm_x(t)'!FC55-'2a) logm_x(t)'!FB55-'2a)answer'!$I55)/$CP$121</f>
        <v>8.9936482872677262E-2</v>
      </c>
      <c r="BO284" s="32">
        <f>('2a) logm_x(t)'!FD55-'2a) logm_x(t)'!FC55-'2a)answer'!$I55)/$CP$121</f>
        <v>-0.31134822065225087</v>
      </c>
      <c r="BP284" s="32">
        <f>('2a) logm_x(t)'!FE55-'2a) logm_x(t)'!FD55-'2a)answer'!$I55)/$CP$121</f>
        <v>0.27642613806584165</v>
      </c>
      <c r="BQ284" s="32">
        <f>('2a) logm_x(t)'!FF55-'2a) logm_x(t)'!FE55-'2a)answer'!$I55)/$CP$121</f>
        <v>-0.31920298883757614</v>
      </c>
      <c r="BR284" s="32">
        <f>('2a) logm_x(t)'!FG55-'2a) logm_x(t)'!FF55-'2a)answer'!$I55)/$CP$121</f>
        <v>4.6391298486733901E-2</v>
      </c>
      <c r="BS284" s="32">
        <f>('2a) logm_x(t)'!FH55-'2a) logm_x(t)'!FG55-'2a)answer'!$I55)/$CP$121</f>
        <v>-0.59118105404405374</v>
      </c>
      <c r="BT284" s="32">
        <f>('2a) logm_x(t)'!FI55-'2a) logm_x(t)'!FH55-'2a)answer'!$I55)/$CP$121</f>
        <v>0.43568571331764394</v>
      </c>
      <c r="BU284" s="32">
        <f>('2a) logm_x(t)'!FJ55-'2a) logm_x(t)'!FI55-'2a)answer'!$I55)/$CP$121</f>
        <v>-0.12744426231863554</v>
      </c>
      <c r="BV284" s="32">
        <f>('2a) logm_x(t)'!FK55-'2a) logm_x(t)'!FJ55-'2a)answer'!$I55)/$CP$121</f>
        <v>-0.82826522970075889</v>
      </c>
      <c r="BW284" s="32">
        <f>('2a) logm_x(t)'!FL55-'2a) logm_x(t)'!FK55-'2a)answer'!$I55)/$CP$121</f>
        <v>0.98624745335290587</v>
      </c>
      <c r="BX284" s="32">
        <f>('2a) logm_x(t)'!FM55-'2a) logm_x(t)'!FL55-'2a)answer'!$I55)/$CP$121</f>
        <v>-0.65118655413093207</v>
      </c>
      <c r="BY284" s="32">
        <f>('2a) logm_x(t)'!FN55-'2a) logm_x(t)'!FM55-'2a)answer'!$I55)/$CP$121</f>
        <v>0.45357754883335222</v>
      </c>
      <c r="BZ284" s="32">
        <f>('2a) logm_x(t)'!FO55-'2a) logm_x(t)'!FN55-'2a)answer'!$I55)/$CP$121</f>
        <v>6.6171585904214819E-2</v>
      </c>
      <c r="CA284" s="32">
        <f>('2a) logm_x(t)'!FP55-'2a) logm_x(t)'!FO55-'2a)answer'!$I55)/$CP$121</f>
        <v>-0.73851960741957068</v>
      </c>
      <c r="CB284" s="32">
        <f>('2a) logm_x(t)'!FQ55-'2a) logm_x(t)'!FP55-'2a)answer'!$I55)/$CP$121</f>
        <v>0.46314506847269338</v>
      </c>
      <c r="CC284" s="32">
        <f>('2a) logm_x(t)'!FR55-'2a) logm_x(t)'!FQ55-'2a)answer'!$I55)/$CP$121</f>
        <v>-0.36340974089705658</v>
      </c>
      <c r="CD284" s="32">
        <f>('2a) logm_x(t)'!FS55-'2a) logm_x(t)'!FR55-'2a)answer'!$I55)/$CP$121</f>
        <v>-0.32576016237368771</v>
      </c>
      <c r="CE284" s="32">
        <f>('2a) logm_x(t)'!FT55-'2a) logm_x(t)'!FS55-'2a)answer'!$I55)/$CP$121</f>
        <v>0.76077936653475542</v>
      </c>
      <c r="CF284" s="32">
        <f>('2a) logm_x(t)'!FU55-'2a) logm_x(t)'!FT55-'2a)answer'!$I55)/$CP$121</f>
        <v>-1.4392052163674756</v>
      </c>
      <c r="CG284" s="32">
        <f>('2a) logm_x(t)'!FV55-'2a) logm_x(t)'!FU55-'2a)answer'!$I55)/$CP$121</f>
        <v>0.63377332587666624</v>
      </c>
      <c r="CH284" s="32">
        <f>('2a) logm_x(t)'!FW55-'2a) logm_x(t)'!FV55-'2a)answer'!$I55)/$CP$121</f>
        <v>0.10355049192227989</v>
      </c>
      <c r="CI284" s="32">
        <f>('2a) logm_x(t)'!FX55-'2a) logm_x(t)'!FW55-'2a)answer'!$I55)/$CP$121</f>
        <v>-0.10971804846289143</v>
      </c>
      <c r="CJ284" s="32">
        <f>('2a) logm_x(t)'!FY55-'2a) logm_x(t)'!FX55-'2a)answer'!$I55)/$CP$121</f>
        <v>0.26163336197647696</v>
      </c>
      <c r="CK284" s="32">
        <f>('2a) logm_x(t)'!FZ55-'2a) logm_x(t)'!FY55-'2a)answer'!$I55)/$CP$121</f>
        <v>6.5249212009447513E-2</v>
      </c>
      <c r="CL284" s="32">
        <f>('2a) logm_x(t)'!GA55-'2a) logm_x(t)'!FZ55-'2a)answer'!$I55)/$CP$121</f>
        <v>0.17522959368559574</v>
      </c>
      <c r="CM284" s="32">
        <f>('2a) logm_x(t)'!GB55-'2a) logm_x(t)'!GA55-'2a)answer'!$I55)/$CP$121</f>
        <v>0.36200163855253104</v>
      </c>
      <c r="CN284" s="32">
        <f>('2a) logm_x(t)'!GC55-'2a) logm_x(t)'!GB55-'2a)answer'!$I55)/$CP$121</f>
        <v>-0.12651513157956765</v>
      </c>
    </row>
    <row r="285" spans="1:92" x14ac:dyDescent="0.25">
      <c r="A285" s="31">
        <f t="shared" si="13"/>
        <v>53</v>
      </c>
      <c r="C285" s="32">
        <f>('2a) logm_x(t)'!CR56-'2a) logm_x(t)'!CQ56-'2a)answer'!$I56)/$CP$121</f>
        <v>0.19491479654997268</v>
      </c>
      <c r="D285" s="32">
        <f>('2a) logm_x(t)'!CS56-'2a) logm_x(t)'!CR56-'2a)answer'!$I56)/$CP$121</f>
        <v>1.3875194785913401</v>
      </c>
      <c r="E285" s="32">
        <f>('2a) logm_x(t)'!CT56-'2a) logm_x(t)'!CS56-'2a)answer'!$I56)/$CP$121</f>
        <v>-1.0876526495681866</v>
      </c>
      <c r="F285" s="32">
        <f>('2a) logm_x(t)'!CU56-'2a) logm_x(t)'!CT56-'2a)answer'!$I56)/$CP$121</f>
        <v>6.2000812855683596E-2</v>
      </c>
      <c r="G285" s="32">
        <f>('2a) logm_x(t)'!CV56-'2a) logm_x(t)'!CU56-'2a)answer'!$I56)/$CP$121</f>
        <v>0.17296990155396411</v>
      </c>
      <c r="H285" s="32">
        <f>('2a) logm_x(t)'!CW56-'2a) logm_x(t)'!CV56-'2a)answer'!$I56)/$CP$121</f>
        <v>-0.2881329295247711</v>
      </c>
      <c r="I285" s="32">
        <f>('2a) logm_x(t)'!CX56-'2a) logm_x(t)'!CW56-'2a)answer'!$I56)/$CP$121</f>
        <v>0.69851534940716509</v>
      </c>
      <c r="J285" s="32">
        <f>('2a) logm_x(t)'!CY56-'2a) logm_x(t)'!CX56-'2a)answer'!$I56)/$CP$121</f>
        <v>-0.27281139625507705</v>
      </c>
      <c r="K285" s="32">
        <f>('2a) logm_x(t)'!CZ56-'2a) logm_x(t)'!CY56-'2a)answer'!$I56)/$CP$121</f>
        <v>-0.33249800206491492</v>
      </c>
      <c r="L285" s="32">
        <f>('2a) logm_x(t)'!DA56-'2a) logm_x(t)'!CZ56-'2a)answer'!$I56)/$CP$121</f>
        <v>5.8554241102034478E-2</v>
      </c>
      <c r="M285" s="32">
        <f>('2a) logm_x(t)'!DB56-'2a) logm_x(t)'!DA56-'2a)answer'!$I56)/$CP$121</f>
        <v>1.2392810550767581</v>
      </c>
      <c r="N285" s="32">
        <f>('2a) logm_x(t)'!DC56-'2a) logm_x(t)'!DB56-'2a)answer'!$I56)/$CP$121</f>
        <v>6.6790292174298119E-2</v>
      </c>
      <c r="O285" s="32">
        <f>('2a) logm_x(t)'!DD56-'2a) logm_x(t)'!DC56-'2a)answer'!$I56)/$CP$121</f>
        <v>-0.23932084994572383</v>
      </c>
      <c r="P285" s="32">
        <f>('2a) logm_x(t)'!DE56-'2a) logm_x(t)'!DD56-'2a)answer'!$I56)/$CP$121</f>
        <v>-2.5806432241670955E-2</v>
      </c>
      <c r="Q285" s="32">
        <f>('2a) logm_x(t)'!DF56-'2a) logm_x(t)'!DE56-'2a)answer'!$I56)/$CP$121</f>
        <v>-0.30729584119988579</v>
      </c>
      <c r="R285" s="32">
        <f>('2a) logm_x(t)'!DG56-'2a) logm_x(t)'!DF56-'2a)answer'!$I56)/$CP$121</f>
        <v>0.60979596679255887</v>
      </c>
      <c r="S285" s="32">
        <f>('2a) logm_x(t)'!DH56-'2a) logm_x(t)'!DG56-'2a)answer'!$I56)/$CP$121</f>
        <v>-0.94144056073009896</v>
      </c>
      <c r="T285" s="32">
        <f>('2a) logm_x(t)'!DI56-'2a) logm_x(t)'!DH56-'2a)answer'!$I56)/$CP$121</f>
        <v>-5.4816948355055788E-2</v>
      </c>
      <c r="U285" s="32">
        <f>('2a) logm_x(t)'!DJ56-'2a) logm_x(t)'!DI56-'2a)answer'!$I56)/$CP$121</f>
        <v>0.86004239972579311</v>
      </c>
      <c r="V285" s="32">
        <f>('2a) logm_x(t)'!DK56-'2a) logm_x(t)'!DJ56-'2a)answer'!$I56)/$CP$121</f>
        <v>1.7687783992376912E-2</v>
      </c>
      <c r="W285" s="32">
        <f>('2a) logm_x(t)'!DL56-'2a) logm_x(t)'!DK56-'2a)answer'!$I56)/$CP$121</f>
        <v>0.5988099075004113</v>
      </c>
      <c r="X285" s="32">
        <f>('2a) logm_x(t)'!DM56-'2a) logm_x(t)'!DL56-'2a)answer'!$I56)/$CP$121</f>
        <v>5.8557410505399157E-2</v>
      </c>
      <c r="Y285" s="32">
        <f>('2a) logm_x(t)'!DN56-'2a) logm_x(t)'!DM56-'2a)answer'!$I56)/$CP$121</f>
        <v>-0.81363269300209617</v>
      </c>
      <c r="Z285" s="32">
        <f>('2a) logm_x(t)'!DO56-'2a) logm_x(t)'!DN56-'2a)answer'!$I56)/$CP$121</f>
        <v>-0.25623356378197021</v>
      </c>
      <c r="AA285" s="32">
        <f>('2a) logm_x(t)'!DP56-'2a) logm_x(t)'!DO56-'2a)answer'!$I56)/$CP$121</f>
        <v>0.65046199996050502</v>
      </c>
      <c r="AB285" s="32">
        <f>('2a) logm_x(t)'!DQ56-'2a) logm_x(t)'!DP56-'2a)answer'!$I56)/$CP$121</f>
        <v>0.12150650435223065</v>
      </c>
      <c r="AC285" s="32">
        <f>('2a) logm_x(t)'!DR56-'2a) logm_x(t)'!DQ56-'2a)answer'!$I56)/$CP$121</f>
        <v>0.11534056196925303</v>
      </c>
      <c r="AD285" s="32">
        <f>('2a) logm_x(t)'!DS56-'2a) logm_x(t)'!DR56-'2a)answer'!$I56)/$CP$121</f>
        <v>-0.55483738675208238</v>
      </c>
      <c r="AE285" s="32">
        <f>('2a) logm_x(t)'!DT56-'2a) logm_x(t)'!DS56-'2a)answer'!$I56)/$CP$121</f>
        <v>-0.2371071942056979</v>
      </c>
      <c r="AF285" s="32">
        <f>('2a) logm_x(t)'!DU56-'2a) logm_x(t)'!DT56-'2a)answer'!$I56)/$CP$121</f>
        <v>-1.4484458562947321E-2</v>
      </c>
      <c r="AG285" s="32">
        <f>('2a) logm_x(t)'!DV56-'2a) logm_x(t)'!DU56-'2a)answer'!$I56)/$CP$121</f>
        <v>-0.22451842053343937</v>
      </c>
      <c r="AH285" s="32">
        <f>('2a) logm_x(t)'!DW56-'2a) logm_x(t)'!DV56-'2a)answer'!$I56)/$CP$121</f>
        <v>1.3814198491925973</v>
      </c>
      <c r="AI285" s="32">
        <f>('2a) logm_x(t)'!DX56-'2a) logm_x(t)'!DW56-'2a)answer'!$I56)/$CP$121</f>
        <v>-0.5565175944846803</v>
      </c>
      <c r="AJ285" s="32">
        <f>('2a) logm_x(t)'!DY56-'2a) logm_x(t)'!DX56-'2a)answer'!$I56)/$CP$121</f>
        <v>-0.31814005370720072</v>
      </c>
      <c r="AK285" s="32">
        <f>('2a) logm_x(t)'!DZ56-'2a) logm_x(t)'!DY56-'2a)answer'!$I56)/$CP$121</f>
        <v>-1.0542014675707467</v>
      </c>
      <c r="AL285" s="32">
        <f>('2a) logm_x(t)'!EA56-'2a) logm_x(t)'!DZ56-'2a)answer'!$I56)/$CP$121</f>
        <v>0.17884524569565105</v>
      </c>
      <c r="AM285" s="32">
        <f>('2a) logm_x(t)'!EB56-'2a) logm_x(t)'!EA56-'2a)answer'!$I56)/$CP$121</f>
        <v>0.68060235089637888</v>
      </c>
      <c r="AN285" s="32">
        <f>('2a) logm_x(t)'!EC56-'2a) logm_x(t)'!EB56-'2a)answer'!$I56)/$CP$121</f>
        <v>0.27794795183548637</v>
      </c>
      <c r="AO285" s="32">
        <f>('2a) logm_x(t)'!ED56-'2a) logm_x(t)'!EC56-'2a)answer'!$I56)/$CP$121</f>
        <v>-0.53132222171642296</v>
      </c>
      <c r="AP285" s="32">
        <f>('2a) logm_x(t)'!EE56-'2a) logm_x(t)'!ED56-'2a)answer'!$I56)/$CP$121</f>
        <v>0.23807156297139795</v>
      </c>
      <c r="AQ285" s="32">
        <f>('2a) logm_x(t)'!EF56-'2a) logm_x(t)'!EE56-'2a)answer'!$I56)/$CP$121</f>
        <v>0.13919743773301738</v>
      </c>
      <c r="AR285" s="32">
        <f>('2a) logm_x(t)'!EG56-'2a) logm_x(t)'!EF56-'2a)answer'!$I56)/$CP$121</f>
        <v>0.21861458950119317</v>
      </c>
      <c r="AS285" s="32">
        <f>('2a) logm_x(t)'!EH56-'2a) logm_x(t)'!EG56-'2a)answer'!$I56)/$CP$121</f>
        <v>0.47121944124106663</v>
      </c>
      <c r="AT285" s="32">
        <f>('2a) logm_x(t)'!EI56-'2a) logm_x(t)'!EH56-'2a)answer'!$I56)/$CP$121</f>
        <v>-0.84333159639870925</v>
      </c>
      <c r="AU285" s="32">
        <f>('2a) logm_x(t)'!EJ56-'2a) logm_x(t)'!EI56-'2a)answer'!$I56)/$CP$121</f>
        <v>1.0611546798366065</v>
      </c>
      <c r="AV285" s="32">
        <f>('2a) logm_x(t)'!EK56-'2a) logm_x(t)'!EJ56-'2a)answer'!$I56)/$CP$121</f>
        <v>0.22499498711527458</v>
      </c>
      <c r="AW285" s="32">
        <f>('2a) logm_x(t)'!EL56-'2a) logm_x(t)'!EK56-'2a)answer'!$I56)/$CP$121</f>
        <v>-0.12935096552917774</v>
      </c>
      <c r="AX285" s="32">
        <f>('2a) logm_x(t)'!EM56-'2a) logm_x(t)'!EL56-'2a)answer'!$I56)/$CP$121</f>
        <v>-0.33269665887134059</v>
      </c>
      <c r="AY285" s="32">
        <f>('2a) logm_x(t)'!EN56-'2a) logm_x(t)'!EM56-'2a)answer'!$I56)/$CP$121</f>
        <v>0.41638847696754089</v>
      </c>
      <c r="AZ285" s="32">
        <f>('2a) logm_x(t)'!EO56-'2a) logm_x(t)'!EN56-'2a)answer'!$I56)/$CP$121</f>
        <v>-0.62783850263724594</v>
      </c>
      <c r="BA285" s="32">
        <f>('2a) logm_x(t)'!EP56-'2a) logm_x(t)'!EO56-'2a)answer'!$I56)/$CP$121</f>
        <v>-3.4498291777641875E-2</v>
      </c>
      <c r="BB285" s="32">
        <f>('2a) logm_x(t)'!EQ56-'2a) logm_x(t)'!EP56-'2a)answer'!$I56)/$CP$121</f>
        <v>0.26000989749389869</v>
      </c>
      <c r="BC285" s="32">
        <f>('2a) logm_x(t)'!ER56-'2a) logm_x(t)'!EQ56-'2a)answer'!$I56)/$CP$121</f>
        <v>0.11496763201066262</v>
      </c>
      <c r="BD285" s="32">
        <f>('2a) logm_x(t)'!ES56-'2a) logm_x(t)'!ER56-'2a)answer'!$I56)/$CP$121</f>
        <v>-0.75519985069245188</v>
      </c>
      <c r="BE285" s="32">
        <f>('2a) logm_x(t)'!ET56-'2a) logm_x(t)'!ES56-'2a)answer'!$I56)/$CP$121</f>
        <v>0.50255641234253057</v>
      </c>
      <c r="BF285" s="32">
        <f>('2a) logm_x(t)'!EU56-'2a) logm_x(t)'!ET56-'2a)answer'!$I56)/$CP$121</f>
        <v>-0.71101398903547264</v>
      </c>
      <c r="BG285" s="32">
        <f>('2a) logm_x(t)'!EV56-'2a) logm_x(t)'!EU56-'2a)answer'!$I56)/$CP$121</f>
        <v>0.45818135404169552</v>
      </c>
      <c r="BH285" s="32">
        <f>('2a) logm_x(t)'!EW56-'2a) logm_x(t)'!EV56-'2a)answer'!$I56)/$CP$121</f>
        <v>-0.41869482787020373</v>
      </c>
      <c r="BI285" s="32">
        <f>('2a) logm_x(t)'!EX56-'2a) logm_x(t)'!EW56-'2a)answer'!$I56)/$CP$121</f>
        <v>-1.4899419474644375E-2</v>
      </c>
      <c r="BJ285" s="32">
        <f>('2a) logm_x(t)'!EY56-'2a) logm_x(t)'!EX56-'2a)answer'!$I56)/$CP$121</f>
        <v>-0.49691249614262695</v>
      </c>
      <c r="BK285" s="32">
        <f>('2a) logm_x(t)'!EZ56-'2a) logm_x(t)'!EY56-'2a)answer'!$I56)/$CP$121</f>
        <v>0.73824820507585787</v>
      </c>
      <c r="BL285" s="32">
        <f>('2a) logm_x(t)'!FA56-'2a) logm_x(t)'!EZ56-'2a)answer'!$I56)/$CP$121</f>
        <v>0.68923668276559846</v>
      </c>
      <c r="BM285" s="32">
        <f>('2a) logm_x(t)'!FB56-'2a) logm_x(t)'!FA56-'2a)answer'!$I56)/$CP$121</f>
        <v>-0.48797207418951666</v>
      </c>
      <c r="BN285" s="32">
        <f>('2a) logm_x(t)'!FC56-'2a) logm_x(t)'!FB56-'2a)answer'!$I56)/$CP$121</f>
        <v>1.3967431722467064E-2</v>
      </c>
      <c r="BO285" s="32">
        <f>('2a) logm_x(t)'!FD56-'2a) logm_x(t)'!FC56-'2a)answer'!$I56)/$CP$121</f>
        <v>-0.61016684957657663</v>
      </c>
      <c r="BP285" s="32">
        <f>('2a) logm_x(t)'!FE56-'2a) logm_x(t)'!FD56-'2a)answer'!$I56)/$CP$121</f>
        <v>-0.44163043670470187</v>
      </c>
      <c r="BQ285" s="32">
        <f>('2a) logm_x(t)'!FF56-'2a) logm_x(t)'!FE56-'2a)answer'!$I56)/$CP$121</f>
        <v>0.1451486094988356</v>
      </c>
      <c r="BR285" s="32">
        <f>('2a) logm_x(t)'!FG56-'2a) logm_x(t)'!FF56-'2a)answer'!$I56)/$CP$121</f>
        <v>0.28339283666378651</v>
      </c>
      <c r="BS285" s="32">
        <f>('2a) logm_x(t)'!FH56-'2a) logm_x(t)'!FG56-'2a)answer'!$I56)/$CP$121</f>
        <v>-7.7840815827652329E-2</v>
      </c>
      <c r="BT285" s="32">
        <f>('2a) logm_x(t)'!FI56-'2a) logm_x(t)'!FH56-'2a)answer'!$I56)/$CP$121</f>
        <v>-0.34129459775920934</v>
      </c>
      <c r="BU285" s="32">
        <f>('2a) logm_x(t)'!FJ56-'2a) logm_x(t)'!FI56-'2a)answer'!$I56)/$CP$121</f>
        <v>0.33194731925733539</v>
      </c>
      <c r="BV285" s="32">
        <f>('2a) logm_x(t)'!FK56-'2a) logm_x(t)'!FJ56-'2a)answer'!$I56)/$CP$121</f>
        <v>-0.57112332440367664</v>
      </c>
      <c r="BW285" s="32">
        <f>('2a) logm_x(t)'!FL56-'2a) logm_x(t)'!FK56-'2a)answer'!$I56)/$CP$121</f>
        <v>-0.14760941185279933</v>
      </c>
      <c r="BX285" s="32">
        <f>('2a) logm_x(t)'!FM56-'2a) logm_x(t)'!FL56-'2a)answer'!$I56)/$CP$121</f>
        <v>0.2068490686174837</v>
      </c>
      <c r="BY285" s="32">
        <f>('2a) logm_x(t)'!FN56-'2a) logm_x(t)'!FM56-'2a)answer'!$I56)/$CP$121</f>
        <v>0.26765185588114371</v>
      </c>
      <c r="BZ285" s="32">
        <f>('2a) logm_x(t)'!FO56-'2a) logm_x(t)'!FN56-'2a)answer'!$I56)/$CP$121</f>
        <v>-0.34558127681045592</v>
      </c>
      <c r="CA285" s="32">
        <f>('2a) logm_x(t)'!FP56-'2a) logm_x(t)'!FO56-'2a)answer'!$I56)/$CP$121</f>
        <v>0.44561446463945403</v>
      </c>
      <c r="CB285" s="32">
        <f>('2a) logm_x(t)'!FQ56-'2a) logm_x(t)'!FP56-'2a)answer'!$I56)/$CP$121</f>
        <v>-1.7622007858574775</v>
      </c>
      <c r="CC285" s="32">
        <f>('2a) logm_x(t)'!FR56-'2a) logm_x(t)'!FQ56-'2a)answer'!$I56)/$CP$121</f>
        <v>0.87560143016472813</v>
      </c>
      <c r="CD285" s="32">
        <f>('2a) logm_x(t)'!FS56-'2a) logm_x(t)'!FR56-'2a)answer'!$I56)/$CP$121</f>
        <v>0.28509624006581963</v>
      </c>
      <c r="CE285" s="32">
        <f>('2a) logm_x(t)'!FT56-'2a) logm_x(t)'!FS56-'2a)answer'!$I56)/$CP$121</f>
        <v>0.39414874946624889</v>
      </c>
      <c r="CF285" s="32">
        <f>('2a) logm_x(t)'!FU56-'2a) logm_x(t)'!FT56-'2a)answer'!$I56)/$CP$121</f>
        <v>-1.3097657589902194</v>
      </c>
      <c r="CG285" s="32">
        <f>('2a) logm_x(t)'!FV56-'2a) logm_x(t)'!FU56-'2a)answer'!$I56)/$CP$121</f>
        <v>0.3809067421300153</v>
      </c>
      <c r="CH285" s="32">
        <f>('2a) logm_x(t)'!FW56-'2a) logm_x(t)'!FV56-'2a)answer'!$I56)/$CP$121</f>
        <v>0.32029805849030646</v>
      </c>
      <c r="CI285" s="32">
        <f>('2a) logm_x(t)'!FX56-'2a) logm_x(t)'!FW56-'2a)answer'!$I56)/$CP$121</f>
        <v>4.8720872818949171E-2</v>
      </c>
      <c r="CJ285" s="32">
        <f>('2a) logm_x(t)'!FY56-'2a) logm_x(t)'!FX56-'2a)answer'!$I56)/$CP$121</f>
        <v>-4.8135479760796308E-3</v>
      </c>
      <c r="CK285" s="32">
        <f>('2a) logm_x(t)'!FZ56-'2a) logm_x(t)'!FY56-'2a)answer'!$I56)/$CP$121</f>
        <v>-0.98876319605347562</v>
      </c>
      <c r="CL285" s="32">
        <f>('2a) logm_x(t)'!GA56-'2a) logm_x(t)'!FZ56-'2a)answer'!$I56)/$CP$121</f>
        <v>1.0822934929049903</v>
      </c>
      <c r="CM285" s="32">
        <f>('2a) logm_x(t)'!GB56-'2a) logm_x(t)'!GA56-'2a)answer'!$I56)/$CP$121</f>
        <v>-0.25477520507914142</v>
      </c>
      <c r="CN285" s="32">
        <f>('2a) logm_x(t)'!GC56-'2a) logm_x(t)'!GB56-'2a)answer'!$I56)/$CP$121</f>
        <v>-0.22729784743479703</v>
      </c>
    </row>
    <row r="286" spans="1:92" x14ac:dyDescent="0.25">
      <c r="A286" s="31">
        <f t="shared" si="13"/>
        <v>54</v>
      </c>
      <c r="C286" s="32">
        <f>('2a) logm_x(t)'!CR57-'2a) logm_x(t)'!CQ57-'2a)answer'!$I57)/$CP$121</f>
        <v>-0.81125286879517866</v>
      </c>
      <c r="D286" s="32">
        <f>('2a) logm_x(t)'!CS57-'2a) logm_x(t)'!CR57-'2a)answer'!$I57)/$CP$121</f>
        <v>0.24201601994261623</v>
      </c>
      <c r="E286" s="32">
        <f>('2a) logm_x(t)'!CT57-'2a) logm_x(t)'!CS57-'2a)answer'!$I57)/$CP$121</f>
        <v>0.55025884640047551</v>
      </c>
      <c r="F286" s="32">
        <f>('2a) logm_x(t)'!CU57-'2a) logm_x(t)'!CT57-'2a)answer'!$I57)/$CP$121</f>
        <v>-0.97739123101160541</v>
      </c>
      <c r="G286" s="32">
        <f>('2a) logm_x(t)'!CV57-'2a) logm_x(t)'!CU57-'2a)answer'!$I57)/$CP$121</f>
        <v>0.8889240577558013</v>
      </c>
      <c r="H286" s="32">
        <f>('2a) logm_x(t)'!CW57-'2a) logm_x(t)'!CV57-'2a)answer'!$I57)/$CP$121</f>
        <v>0.37974108876262297</v>
      </c>
      <c r="I286" s="32">
        <f>('2a) logm_x(t)'!CX57-'2a) logm_x(t)'!CW57-'2a)answer'!$I57)/$CP$121</f>
        <v>-0.91625900550213757</v>
      </c>
      <c r="J286" s="32">
        <f>('2a) logm_x(t)'!CY57-'2a) logm_x(t)'!CX57-'2a)answer'!$I57)/$CP$121</f>
        <v>0.31475297781616085</v>
      </c>
      <c r="K286" s="32">
        <f>('2a) logm_x(t)'!CZ57-'2a) logm_x(t)'!CY57-'2a)answer'!$I57)/$CP$121</f>
        <v>-0.12212596611168972</v>
      </c>
      <c r="L286" s="32">
        <f>('2a) logm_x(t)'!DA57-'2a) logm_x(t)'!CZ57-'2a)answer'!$I57)/$CP$121</f>
        <v>0.18286569515110834</v>
      </c>
      <c r="M286" s="32">
        <f>('2a) logm_x(t)'!DB57-'2a) logm_x(t)'!DA57-'2a)answer'!$I57)/$CP$121</f>
        <v>0.75260573966365985</v>
      </c>
      <c r="N286" s="32">
        <f>('2a) logm_x(t)'!DC57-'2a) logm_x(t)'!DB57-'2a)answer'!$I57)/$CP$121</f>
        <v>-0.18853909676775119</v>
      </c>
      <c r="O286" s="32">
        <f>('2a) logm_x(t)'!DD57-'2a) logm_x(t)'!DC57-'2a)answer'!$I57)/$CP$121</f>
        <v>0.15648753012260688</v>
      </c>
      <c r="P286" s="32">
        <f>('2a) logm_x(t)'!DE57-'2a) logm_x(t)'!DD57-'2a)answer'!$I57)/$CP$121</f>
        <v>0.11039899673474912</v>
      </c>
      <c r="Q286" s="32">
        <f>('2a) logm_x(t)'!DF57-'2a) logm_x(t)'!DE57-'2a)answer'!$I57)/$CP$121</f>
        <v>0.39754863798421364</v>
      </c>
      <c r="R286" s="32">
        <f>('2a) logm_x(t)'!DG57-'2a) logm_x(t)'!DF57-'2a)answer'!$I57)/$CP$121</f>
        <v>-1.2313301412626072</v>
      </c>
      <c r="S286" s="32">
        <f>('2a) logm_x(t)'!DH57-'2a) logm_x(t)'!DG57-'2a)answer'!$I57)/$CP$121</f>
        <v>0.69796779687120791</v>
      </c>
      <c r="T286" s="32">
        <f>('2a) logm_x(t)'!DI57-'2a) logm_x(t)'!DH57-'2a)answer'!$I57)/$CP$121</f>
        <v>0.3398852099572322</v>
      </c>
      <c r="U286" s="32">
        <f>('2a) logm_x(t)'!DJ57-'2a) logm_x(t)'!DI57-'2a)answer'!$I57)/$CP$121</f>
        <v>-0.11340200018689643</v>
      </c>
      <c r="V286" s="32">
        <f>('2a) logm_x(t)'!DK57-'2a) logm_x(t)'!DJ57-'2a)answer'!$I57)/$CP$121</f>
        <v>1.6959416200163328E-2</v>
      </c>
      <c r="W286" s="32">
        <f>('2a) logm_x(t)'!DL57-'2a) logm_x(t)'!DK57-'2a)answer'!$I57)/$CP$121</f>
        <v>-4.3627682632899484E-2</v>
      </c>
      <c r="X286" s="32">
        <f>('2a) logm_x(t)'!DM57-'2a) logm_x(t)'!DL57-'2a)answer'!$I57)/$CP$121</f>
        <v>0.23297102732564653</v>
      </c>
      <c r="Y286" s="32">
        <f>('2a) logm_x(t)'!DN57-'2a) logm_x(t)'!DM57-'2a)answer'!$I57)/$CP$121</f>
        <v>-0.21422013962690112</v>
      </c>
      <c r="Z286" s="32">
        <f>('2a) logm_x(t)'!DO57-'2a) logm_x(t)'!DN57-'2a)answer'!$I57)/$CP$121</f>
        <v>-6.5888020170010289E-2</v>
      </c>
      <c r="AA286" s="32">
        <f>('2a) logm_x(t)'!DP57-'2a) logm_x(t)'!DO57-'2a)answer'!$I57)/$CP$121</f>
        <v>0.58491566900109926</v>
      </c>
      <c r="AB286" s="32">
        <f>('2a) logm_x(t)'!DQ57-'2a) logm_x(t)'!DP57-'2a)answer'!$I57)/$CP$121</f>
        <v>-0.83173877609261193</v>
      </c>
      <c r="AC286" s="32">
        <f>('2a) logm_x(t)'!DR57-'2a) logm_x(t)'!DQ57-'2a)answer'!$I57)/$CP$121</f>
        <v>0.79728616102196848</v>
      </c>
      <c r="AD286" s="32">
        <f>('2a) logm_x(t)'!DS57-'2a) logm_x(t)'!DR57-'2a)answer'!$I57)/$CP$121</f>
        <v>2.2362641307005996E-2</v>
      </c>
      <c r="AE286" s="32">
        <f>('2a) logm_x(t)'!DT57-'2a) logm_x(t)'!DS57-'2a)answer'!$I57)/$CP$121</f>
        <v>-0.33672339628607245</v>
      </c>
      <c r="AF286" s="32">
        <f>('2a) logm_x(t)'!DU57-'2a) logm_x(t)'!DT57-'2a)answer'!$I57)/$CP$121</f>
        <v>0.6281626667759399</v>
      </c>
      <c r="AG286" s="32">
        <f>('2a) logm_x(t)'!DV57-'2a) logm_x(t)'!DU57-'2a)answer'!$I57)/$CP$121</f>
        <v>-0.70200092489228627</v>
      </c>
      <c r="AH286" s="32">
        <f>('2a) logm_x(t)'!DW57-'2a) logm_x(t)'!DV57-'2a)answer'!$I57)/$CP$121</f>
        <v>-0.72656891437534921</v>
      </c>
      <c r="AI286" s="32">
        <f>('2a) logm_x(t)'!DX57-'2a) logm_x(t)'!DW57-'2a)answer'!$I57)/$CP$121</f>
        <v>1.3798657918278294</v>
      </c>
      <c r="AJ286" s="32">
        <f>('2a) logm_x(t)'!DY57-'2a) logm_x(t)'!DX57-'2a)answer'!$I57)/$CP$121</f>
        <v>-0.37938479522272367</v>
      </c>
      <c r="AK286" s="32">
        <f>('2a) logm_x(t)'!DZ57-'2a) logm_x(t)'!DY57-'2a)answer'!$I57)/$CP$121</f>
        <v>-0.96823686118905539</v>
      </c>
      <c r="AL286" s="32">
        <f>('2a) logm_x(t)'!EA57-'2a) logm_x(t)'!DZ57-'2a)answer'!$I57)/$CP$121</f>
        <v>-0.28781732500620349</v>
      </c>
      <c r="AM286" s="32">
        <f>('2a) logm_x(t)'!EB57-'2a) logm_x(t)'!EA57-'2a)answer'!$I57)/$CP$121</f>
        <v>1.2339534697514578</v>
      </c>
      <c r="AN286" s="32">
        <f>('2a) logm_x(t)'!EC57-'2a) logm_x(t)'!EB57-'2a)answer'!$I57)/$CP$121</f>
        <v>-0.10202731893179293</v>
      </c>
      <c r="AO286" s="32">
        <f>('2a) logm_x(t)'!ED57-'2a) logm_x(t)'!EC57-'2a)answer'!$I57)/$CP$121</f>
        <v>-0.44620019150684431</v>
      </c>
      <c r="AP286" s="32">
        <f>('2a) logm_x(t)'!EE57-'2a) logm_x(t)'!ED57-'2a)answer'!$I57)/$CP$121</f>
        <v>0.41838608761477636</v>
      </c>
      <c r="AQ286" s="32">
        <f>('2a) logm_x(t)'!EF57-'2a) logm_x(t)'!EE57-'2a)answer'!$I57)/$CP$121</f>
        <v>0.5749333253960518</v>
      </c>
      <c r="AR286" s="32">
        <f>('2a) logm_x(t)'!EG57-'2a) logm_x(t)'!EF57-'2a)answer'!$I57)/$CP$121</f>
        <v>-1.0723867211613041</v>
      </c>
      <c r="AS286" s="32">
        <f>('2a) logm_x(t)'!EH57-'2a) logm_x(t)'!EG57-'2a)answer'!$I57)/$CP$121</f>
        <v>0.73876250222930817</v>
      </c>
      <c r="AT286" s="32">
        <f>('2a) logm_x(t)'!EI57-'2a) logm_x(t)'!EH57-'2a)answer'!$I57)/$CP$121</f>
        <v>0.4982576109304544</v>
      </c>
      <c r="AU286" s="32">
        <f>('2a) logm_x(t)'!EJ57-'2a) logm_x(t)'!EI57-'2a)answer'!$I57)/$CP$121</f>
        <v>0.27982643440946181</v>
      </c>
      <c r="AV286" s="32">
        <f>('2a) logm_x(t)'!EK57-'2a) logm_x(t)'!EJ57-'2a)answer'!$I57)/$CP$121</f>
        <v>-0.25451154841824597</v>
      </c>
      <c r="AW286" s="32">
        <f>('2a) logm_x(t)'!EL57-'2a) logm_x(t)'!EK57-'2a)answer'!$I57)/$CP$121</f>
        <v>-0.32573116520184664</v>
      </c>
      <c r="AX286" s="32">
        <f>('2a) logm_x(t)'!EM57-'2a) logm_x(t)'!EL57-'2a)answer'!$I57)/$CP$121</f>
        <v>0.9746565899041395</v>
      </c>
      <c r="AY286" s="32">
        <f>('2a) logm_x(t)'!EN57-'2a) logm_x(t)'!EM57-'2a)answer'!$I57)/$CP$121</f>
        <v>-0.79990022008826478</v>
      </c>
      <c r="AZ286" s="32">
        <f>('2a) logm_x(t)'!EO57-'2a) logm_x(t)'!EN57-'2a)answer'!$I57)/$CP$121</f>
        <v>-0.6555221007178561</v>
      </c>
      <c r="BA286" s="32">
        <f>('2a) logm_x(t)'!EP57-'2a) logm_x(t)'!EO57-'2a)answer'!$I57)/$CP$121</f>
        <v>0.43810761431607714</v>
      </c>
      <c r="BB286" s="32">
        <f>('2a) logm_x(t)'!EQ57-'2a) logm_x(t)'!EP57-'2a)answer'!$I57)/$CP$121</f>
        <v>0.2673983381764985</v>
      </c>
      <c r="BC286" s="32">
        <f>('2a) logm_x(t)'!ER57-'2a) logm_x(t)'!EQ57-'2a)answer'!$I57)/$CP$121</f>
        <v>0.10600316760660172</v>
      </c>
      <c r="BD286" s="32">
        <f>('2a) logm_x(t)'!ES57-'2a) logm_x(t)'!ER57-'2a)answer'!$I57)/$CP$121</f>
        <v>-0.49235343689717975</v>
      </c>
      <c r="BE286" s="32">
        <f>('2a) logm_x(t)'!ET57-'2a) logm_x(t)'!ES57-'2a)answer'!$I57)/$CP$121</f>
        <v>0.14002450594797541</v>
      </c>
      <c r="BF286" s="32">
        <f>('2a) logm_x(t)'!EU57-'2a) logm_x(t)'!ET57-'2a)answer'!$I57)/$CP$121</f>
        <v>0.30757689128111254</v>
      </c>
      <c r="BG286" s="32">
        <f>('2a) logm_x(t)'!EV57-'2a) logm_x(t)'!EU57-'2a)answer'!$I57)/$CP$121</f>
        <v>-0.26305957104264344</v>
      </c>
      <c r="BH286" s="32">
        <f>('2a) logm_x(t)'!EW57-'2a) logm_x(t)'!EV57-'2a)answer'!$I57)/$CP$121</f>
        <v>-0.4098377211442415</v>
      </c>
      <c r="BI286" s="32">
        <f>('2a) logm_x(t)'!EX57-'2a) logm_x(t)'!EW57-'2a)answer'!$I57)/$CP$121</f>
        <v>-0.55549057655029843</v>
      </c>
      <c r="BJ286" s="32">
        <f>('2a) logm_x(t)'!EY57-'2a) logm_x(t)'!EX57-'2a)answer'!$I57)/$CP$121</f>
        <v>0.20570664814706097</v>
      </c>
      <c r="BK286" s="32">
        <f>('2a) logm_x(t)'!EZ57-'2a) logm_x(t)'!EY57-'2a)answer'!$I57)/$CP$121</f>
        <v>0.19407332110302555</v>
      </c>
      <c r="BL286" s="32">
        <f>('2a) logm_x(t)'!FA57-'2a) logm_x(t)'!EZ57-'2a)answer'!$I57)/$CP$121</f>
        <v>-0.34606053604507481</v>
      </c>
      <c r="BM286" s="32">
        <f>('2a) logm_x(t)'!FB57-'2a) logm_x(t)'!FA57-'2a)answer'!$I57)/$CP$121</f>
        <v>0.26339525674746866</v>
      </c>
      <c r="BN286" s="32">
        <f>('2a) logm_x(t)'!FC57-'2a) logm_x(t)'!FB57-'2a)answer'!$I57)/$CP$121</f>
        <v>0.16481615852370574</v>
      </c>
      <c r="BO286" s="32">
        <f>('2a) logm_x(t)'!FD57-'2a) logm_x(t)'!FC57-'2a)answer'!$I57)/$CP$121</f>
        <v>-0.6410791274512927</v>
      </c>
      <c r="BP286" s="32">
        <f>('2a) logm_x(t)'!FE57-'2a) logm_x(t)'!FD57-'2a)answer'!$I57)/$CP$121</f>
        <v>-0.32910053129418998</v>
      </c>
      <c r="BQ286" s="32">
        <f>('2a) logm_x(t)'!FF57-'2a) logm_x(t)'!FE57-'2a)answer'!$I57)/$CP$121</f>
        <v>0.41470598432091504</v>
      </c>
      <c r="BR286" s="32">
        <f>('2a) logm_x(t)'!FG57-'2a) logm_x(t)'!FF57-'2a)answer'!$I57)/$CP$121</f>
        <v>-0.18335250358076577</v>
      </c>
      <c r="BS286" s="32">
        <f>('2a) logm_x(t)'!FH57-'2a) logm_x(t)'!FG57-'2a)answer'!$I57)/$CP$121</f>
        <v>0.12089960330848898</v>
      </c>
      <c r="BT286" s="32">
        <f>('2a) logm_x(t)'!FI57-'2a) logm_x(t)'!FH57-'2a)answer'!$I57)/$CP$121</f>
        <v>-0.44412335461410019</v>
      </c>
      <c r="BU286" s="32">
        <f>('2a) logm_x(t)'!FJ57-'2a) logm_x(t)'!FI57-'2a)answer'!$I57)/$CP$121</f>
        <v>-0.46547335058321326</v>
      </c>
      <c r="BV286" s="32">
        <f>('2a) logm_x(t)'!FK57-'2a) logm_x(t)'!FJ57-'2a)answer'!$I57)/$CP$121</f>
        <v>4.4932552647721898E-2</v>
      </c>
      <c r="BW286" s="32">
        <f>('2a) logm_x(t)'!FL57-'2a) logm_x(t)'!FK57-'2a)answer'!$I57)/$CP$121</f>
        <v>-9.9372974266676559E-2</v>
      </c>
      <c r="BX286" s="32">
        <f>('2a) logm_x(t)'!FM57-'2a) logm_x(t)'!FL57-'2a)answer'!$I57)/$CP$121</f>
        <v>1.1781016937526085</v>
      </c>
      <c r="BY286" s="32">
        <f>('2a) logm_x(t)'!FN57-'2a) logm_x(t)'!FM57-'2a)answer'!$I57)/$CP$121</f>
        <v>-0.82916867007822215</v>
      </c>
      <c r="BZ286" s="32">
        <f>('2a) logm_x(t)'!FO57-'2a) logm_x(t)'!FN57-'2a)answer'!$I57)/$CP$121</f>
        <v>-0.41100691661540756</v>
      </c>
      <c r="CA286" s="32">
        <f>('2a) logm_x(t)'!FP57-'2a) logm_x(t)'!FO57-'2a)answer'!$I57)/$CP$121</f>
        <v>0.66162794515578005</v>
      </c>
      <c r="CB286" s="32">
        <f>('2a) logm_x(t)'!FQ57-'2a) logm_x(t)'!FP57-'2a)answer'!$I57)/$CP$121</f>
        <v>-0.28481510275792882</v>
      </c>
      <c r="CC286" s="32">
        <f>('2a) logm_x(t)'!FR57-'2a) logm_x(t)'!FQ57-'2a)answer'!$I57)/$CP$121</f>
        <v>-0.59475859106952156</v>
      </c>
      <c r="CD286" s="32">
        <f>('2a) logm_x(t)'!FS57-'2a) logm_x(t)'!FR57-'2a)answer'!$I57)/$CP$121</f>
        <v>0.60721916980669766</v>
      </c>
      <c r="CE286" s="32">
        <f>('2a) logm_x(t)'!FT57-'2a) logm_x(t)'!FS57-'2a)answer'!$I57)/$CP$121</f>
        <v>-0.78775113545422815</v>
      </c>
      <c r="CF286" s="32">
        <f>('2a) logm_x(t)'!FU57-'2a) logm_x(t)'!FT57-'2a)answer'!$I57)/$CP$121</f>
        <v>0.35102380864681598</v>
      </c>
      <c r="CG286" s="32">
        <f>('2a) logm_x(t)'!FV57-'2a) logm_x(t)'!FU57-'2a)answer'!$I57)/$CP$121</f>
        <v>0.43951471298246053</v>
      </c>
      <c r="CH286" s="32">
        <f>('2a) logm_x(t)'!FW57-'2a) logm_x(t)'!FV57-'2a)answer'!$I57)/$CP$121</f>
        <v>-0.54534273990309823</v>
      </c>
      <c r="CI286" s="32">
        <f>('2a) logm_x(t)'!FX57-'2a) logm_x(t)'!FW57-'2a)answer'!$I57)/$CP$121</f>
        <v>0.26034968594558439</v>
      </c>
      <c r="CJ286" s="32">
        <f>('2a) logm_x(t)'!FY57-'2a) logm_x(t)'!FX57-'2a)answer'!$I57)/$CP$121</f>
        <v>0.28346119543230391</v>
      </c>
      <c r="CK286" s="32">
        <f>('2a) logm_x(t)'!FZ57-'2a) logm_x(t)'!FY57-'2a)answer'!$I57)/$CP$121</f>
        <v>4.2784476313784008E-2</v>
      </c>
      <c r="CL286" s="32">
        <f>('2a) logm_x(t)'!GA57-'2a) logm_x(t)'!FZ57-'2a)answer'!$I57)/$CP$121</f>
        <v>-3.6770437912855461E-2</v>
      </c>
      <c r="CM286" s="32">
        <f>('2a) logm_x(t)'!GB57-'2a) logm_x(t)'!GA57-'2a)answer'!$I57)/$CP$121</f>
        <v>-0.25056158639586734</v>
      </c>
      <c r="CN286" s="32">
        <f>('2a) logm_x(t)'!GC57-'2a) logm_x(t)'!GB57-'2a)answer'!$I57)/$CP$121</f>
        <v>0.65579055379451856</v>
      </c>
    </row>
    <row r="287" spans="1:92" x14ac:dyDescent="0.25">
      <c r="A287" s="31">
        <f t="shared" si="13"/>
        <v>55</v>
      </c>
      <c r="C287" s="32">
        <f>('2a) logm_x(t)'!CR58-'2a) logm_x(t)'!CQ58-'2a)answer'!$I58)/$CP$121</f>
        <v>-0.22315571462197595</v>
      </c>
      <c r="D287" s="32">
        <f>('2a) logm_x(t)'!CS58-'2a) logm_x(t)'!CR58-'2a)answer'!$I58)/$CP$121</f>
        <v>0.44004943093454185</v>
      </c>
      <c r="E287" s="32">
        <f>('2a) logm_x(t)'!CT58-'2a) logm_x(t)'!CS58-'2a)answer'!$I58)/$CP$121</f>
        <v>-0.592518752580379</v>
      </c>
      <c r="F287" s="32">
        <f>('2a) logm_x(t)'!CU58-'2a) logm_x(t)'!CT58-'2a)answer'!$I58)/$CP$121</f>
        <v>-0.13507583419222904</v>
      </c>
      <c r="G287" s="32">
        <f>('2a) logm_x(t)'!CV58-'2a) logm_x(t)'!CU58-'2a)answer'!$I58)/$CP$121</f>
        <v>0.57160184208483222</v>
      </c>
      <c r="H287" s="32">
        <f>('2a) logm_x(t)'!CW58-'2a) logm_x(t)'!CV58-'2a)answer'!$I58)/$CP$121</f>
        <v>-0.47644998809813677</v>
      </c>
      <c r="I287" s="32">
        <f>('2a) logm_x(t)'!CX58-'2a) logm_x(t)'!CW58-'2a)answer'!$I58)/$CP$121</f>
        <v>-8.7572525506575377E-2</v>
      </c>
      <c r="J287" s="32">
        <f>('2a) logm_x(t)'!CY58-'2a) logm_x(t)'!CX58-'2a)answer'!$I58)/$CP$121</f>
        <v>0.34144941815096169</v>
      </c>
      <c r="K287" s="32">
        <f>('2a) logm_x(t)'!CZ58-'2a) logm_x(t)'!CY58-'2a)answer'!$I58)/$CP$121</f>
        <v>0.26517510743809503</v>
      </c>
      <c r="L287" s="32">
        <f>('2a) logm_x(t)'!DA58-'2a) logm_x(t)'!CZ58-'2a)answer'!$I58)/$CP$121</f>
        <v>-0.49235994686338153</v>
      </c>
      <c r="M287" s="32">
        <f>('2a) logm_x(t)'!DB58-'2a) logm_x(t)'!DA58-'2a)answer'!$I58)/$CP$121</f>
        <v>0.41423834717651081</v>
      </c>
      <c r="N287" s="32">
        <f>('2a) logm_x(t)'!DC58-'2a) logm_x(t)'!DB58-'2a)answer'!$I58)/$CP$121</f>
        <v>8.870001572862633E-3</v>
      </c>
      <c r="O287" s="32">
        <f>('2a) logm_x(t)'!DD58-'2a) logm_x(t)'!DC58-'2a)answer'!$I58)/$CP$121</f>
        <v>0.46949208699226713</v>
      </c>
      <c r="P287" s="32">
        <f>('2a) logm_x(t)'!DE58-'2a) logm_x(t)'!DD58-'2a)answer'!$I58)/$CP$121</f>
        <v>-9.8760176781506649E-3</v>
      </c>
      <c r="Q287" s="32">
        <f>('2a) logm_x(t)'!DF58-'2a) logm_x(t)'!DE58-'2a)answer'!$I58)/$CP$121</f>
        <v>-0.47123213435532396</v>
      </c>
      <c r="R287" s="32">
        <f>('2a) logm_x(t)'!DG58-'2a) logm_x(t)'!DF58-'2a)answer'!$I58)/$CP$121</f>
        <v>0.19630977912380423</v>
      </c>
      <c r="S287" s="32">
        <f>('2a) logm_x(t)'!DH58-'2a) logm_x(t)'!DG58-'2a)answer'!$I58)/$CP$121</f>
        <v>-7.2470462359190899E-2</v>
      </c>
      <c r="T287" s="32">
        <f>('2a) logm_x(t)'!DI58-'2a) logm_x(t)'!DH58-'2a)answer'!$I58)/$CP$121</f>
        <v>5.2413459560633993E-2</v>
      </c>
      <c r="U287" s="32">
        <f>('2a) logm_x(t)'!DJ58-'2a) logm_x(t)'!DI58-'2a)answer'!$I58)/$CP$121</f>
        <v>0.46492199078973634</v>
      </c>
      <c r="V287" s="32">
        <f>('2a) logm_x(t)'!DK58-'2a) logm_x(t)'!DJ58-'2a)answer'!$I58)/$CP$121</f>
        <v>-0.15575563244683033</v>
      </c>
      <c r="W287" s="32">
        <f>('2a) logm_x(t)'!DL58-'2a) logm_x(t)'!DK58-'2a)answer'!$I58)/$CP$121</f>
        <v>-5.0887553458958311E-2</v>
      </c>
      <c r="X287" s="32">
        <f>('2a) logm_x(t)'!DM58-'2a) logm_x(t)'!DL58-'2a)answer'!$I58)/$CP$121</f>
        <v>0.46870245585903358</v>
      </c>
      <c r="Y287" s="32">
        <f>('2a) logm_x(t)'!DN58-'2a) logm_x(t)'!DM58-'2a)answer'!$I58)/$CP$121</f>
        <v>0.57762239378666613</v>
      </c>
      <c r="Z287" s="32">
        <f>('2a) logm_x(t)'!DO58-'2a) logm_x(t)'!DN58-'2a)answer'!$I58)/$CP$121</f>
        <v>-0.62450710255895814</v>
      </c>
      <c r="AA287" s="32">
        <f>('2a) logm_x(t)'!DP58-'2a) logm_x(t)'!DO58-'2a)answer'!$I58)/$CP$121</f>
        <v>-0.46571373883033651</v>
      </c>
      <c r="AB287" s="32">
        <f>('2a) logm_x(t)'!DQ58-'2a) logm_x(t)'!DP58-'2a)answer'!$I58)/$CP$121</f>
        <v>-0.1750419657997917</v>
      </c>
      <c r="AC287" s="32">
        <f>('2a) logm_x(t)'!DR58-'2a) logm_x(t)'!DQ58-'2a)answer'!$I58)/$CP$121</f>
        <v>0.57319994740599145</v>
      </c>
      <c r="AD287" s="32">
        <f>('2a) logm_x(t)'!DS58-'2a) logm_x(t)'!DR58-'2a)answer'!$I58)/$CP$121</f>
        <v>0.22989667325324695</v>
      </c>
      <c r="AE287" s="32">
        <f>('2a) logm_x(t)'!DT58-'2a) logm_x(t)'!DS58-'2a)answer'!$I58)/$CP$121</f>
        <v>0.10576214776067597</v>
      </c>
      <c r="AF287" s="32">
        <f>('2a) logm_x(t)'!DU58-'2a) logm_x(t)'!DT58-'2a)answer'!$I58)/$CP$121</f>
        <v>-0.51992553553816412</v>
      </c>
      <c r="AG287" s="32">
        <f>('2a) logm_x(t)'!DV58-'2a) logm_x(t)'!DU58-'2a)answer'!$I58)/$CP$121</f>
        <v>0.211095190240496</v>
      </c>
      <c r="AH287" s="32">
        <f>('2a) logm_x(t)'!DW58-'2a) logm_x(t)'!DV58-'2a)answer'!$I58)/$CP$121</f>
        <v>-0.3075756028189004</v>
      </c>
      <c r="AI287" s="32">
        <f>('2a) logm_x(t)'!DX58-'2a) logm_x(t)'!DW58-'2a)answer'!$I58)/$CP$121</f>
        <v>-0.25046779600280711</v>
      </c>
      <c r="AJ287" s="32">
        <f>('2a) logm_x(t)'!DY58-'2a) logm_x(t)'!DX58-'2a)answer'!$I58)/$CP$121</f>
        <v>1.2590304468388336</v>
      </c>
      <c r="AK287" s="32">
        <f>('2a) logm_x(t)'!DZ58-'2a) logm_x(t)'!DY58-'2a)answer'!$I58)/$CP$121</f>
        <v>-0.35091447378357804</v>
      </c>
      <c r="AL287" s="32">
        <f>('2a) logm_x(t)'!EA58-'2a) logm_x(t)'!DZ58-'2a)answer'!$I58)/$CP$121</f>
        <v>-0.58459748659855115</v>
      </c>
      <c r="AM287" s="32">
        <f>('2a) logm_x(t)'!EB58-'2a) logm_x(t)'!EA58-'2a)answer'!$I58)/$CP$121</f>
        <v>-0.21248977630141483</v>
      </c>
      <c r="AN287" s="32">
        <f>('2a) logm_x(t)'!EC58-'2a) logm_x(t)'!EB58-'2a)answer'!$I58)/$CP$121</f>
        <v>6.1186322809975095E-2</v>
      </c>
      <c r="AO287" s="32">
        <f>('2a) logm_x(t)'!ED58-'2a) logm_x(t)'!EC58-'2a)answer'!$I58)/$CP$121</f>
        <v>-7.7648122943958647E-2</v>
      </c>
      <c r="AP287" s="32">
        <f>('2a) logm_x(t)'!EE58-'2a) logm_x(t)'!ED58-'2a)answer'!$I58)/$CP$121</f>
        <v>0.44790745629375561</v>
      </c>
      <c r="AQ287" s="32">
        <f>('2a) logm_x(t)'!EF58-'2a) logm_x(t)'!EE58-'2a)answer'!$I58)/$CP$121</f>
        <v>-0.26082388682784891</v>
      </c>
      <c r="AR287" s="32">
        <f>('2a) logm_x(t)'!EG58-'2a) logm_x(t)'!EF58-'2a)answer'!$I58)/$CP$121</f>
        <v>0.38385104662633063</v>
      </c>
      <c r="AS287" s="32">
        <f>('2a) logm_x(t)'!EH58-'2a) logm_x(t)'!EG58-'2a)answer'!$I58)/$CP$121</f>
        <v>9.1894222170654776E-3</v>
      </c>
      <c r="AT287" s="32">
        <f>('2a) logm_x(t)'!EI58-'2a) logm_x(t)'!EH58-'2a)answer'!$I58)/$CP$121</f>
        <v>0.60619721092864232</v>
      </c>
      <c r="AU287" s="32">
        <f>('2a) logm_x(t)'!EJ58-'2a) logm_x(t)'!EI58-'2a)answer'!$I58)/$CP$121</f>
        <v>0.26839935485684091</v>
      </c>
      <c r="AV287" s="32">
        <f>('2a) logm_x(t)'!EK58-'2a) logm_x(t)'!EJ58-'2a)answer'!$I58)/$CP$121</f>
        <v>-0.23552398545788927</v>
      </c>
      <c r="AW287" s="32">
        <f>('2a) logm_x(t)'!EL58-'2a) logm_x(t)'!EK58-'2a)answer'!$I58)/$CP$121</f>
        <v>-1.624171489597203E-2</v>
      </c>
      <c r="AX287" s="32">
        <f>('2a) logm_x(t)'!EM58-'2a) logm_x(t)'!EL58-'2a)answer'!$I58)/$CP$121</f>
        <v>0.16584653121437379</v>
      </c>
      <c r="AY287" s="32">
        <f>('2a) logm_x(t)'!EN58-'2a) logm_x(t)'!EM58-'2a)answer'!$I58)/$CP$121</f>
        <v>0.3865093237177526</v>
      </c>
      <c r="AZ287" s="32">
        <f>('2a) logm_x(t)'!EO58-'2a) logm_x(t)'!EN58-'2a)answer'!$I58)/$CP$121</f>
        <v>-0.1634567022135541</v>
      </c>
      <c r="BA287" s="32">
        <f>('2a) logm_x(t)'!EP58-'2a) logm_x(t)'!EO58-'2a)answer'!$I58)/$CP$121</f>
        <v>-0.21910452759268578</v>
      </c>
      <c r="BB287" s="32">
        <f>('2a) logm_x(t)'!EQ58-'2a) logm_x(t)'!EP58-'2a)answer'!$I58)/$CP$121</f>
        <v>0.28074004760135546</v>
      </c>
      <c r="BC287" s="32">
        <f>('2a) logm_x(t)'!ER58-'2a) logm_x(t)'!EQ58-'2a)answer'!$I58)/$CP$121</f>
        <v>0.10465021540657304</v>
      </c>
      <c r="BD287" s="32">
        <f>('2a) logm_x(t)'!ES58-'2a) logm_x(t)'!ER58-'2a)answer'!$I58)/$CP$121</f>
        <v>-0.23798917653702387</v>
      </c>
      <c r="BE287" s="32">
        <f>('2a) logm_x(t)'!ET58-'2a) logm_x(t)'!ES58-'2a)answer'!$I58)/$CP$121</f>
        <v>-6.6090935607456061E-2</v>
      </c>
      <c r="BF287" s="32">
        <f>('2a) logm_x(t)'!EU58-'2a) logm_x(t)'!ET58-'2a)answer'!$I58)/$CP$121</f>
        <v>-0.52111215607727379</v>
      </c>
      <c r="BG287" s="32">
        <f>('2a) logm_x(t)'!EV58-'2a) logm_x(t)'!EU58-'2a)answer'!$I58)/$CP$121</f>
        <v>0.43905487230269818</v>
      </c>
      <c r="BH287" s="32">
        <f>('2a) logm_x(t)'!EW58-'2a) logm_x(t)'!EV58-'2a)answer'!$I58)/$CP$121</f>
        <v>-0.18769400124707525</v>
      </c>
      <c r="BI287" s="32">
        <f>('2a) logm_x(t)'!EX58-'2a) logm_x(t)'!EW58-'2a)answer'!$I58)/$CP$121</f>
        <v>-0.5852866735215857</v>
      </c>
      <c r="BJ287" s="32">
        <f>('2a) logm_x(t)'!EY58-'2a) logm_x(t)'!EX58-'2a)answer'!$I58)/$CP$121</f>
        <v>-4.8345017217449111E-2</v>
      </c>
      <c r="BK287" s="32">
        <f>('2a) logm_x(t)'!EZ58-'2a) logm_x(t)'!EY58-'2a)answer'!$I58)/$CP$121</f>
        <v>-0.26499208968803634</v>
      </c>
      <c r="BL287" s="32">
        <f>('2a) logm_x(t)'!FA58-'2a) logm_x(t)'!EZ58-'2a)answer'!$I58)/$CP$121</f>
        <v>0.33236867702904516</v>
      </c>
      <c r="BM287" s="32">
        <f>('2a) logm_x(t)'!FB58-'2a) logm_x(t)'!FA58-'2a)answer'!$I58)/$CP$121</f>
        <v>0.25333934344673847</v>
      </c>
      <c r="BN287" s="32">
        <f>('2a) logm_x(t)'!FC58-'2a) logm_x(t)'!FB58-'2a)answer'!$I58)/$CP$121</f>
        <v>0.33641674614639833</v>
      </c>
      <c r="BO287" s="32">
        <f>('2a) logm_x(t)'!FD58-'2a) logm_x(t)'!FC58-'2a)answer'!$I58)/$CP$121</f>
        <v>-7.2634868977262859E-2</v>
      </c>
      <c r="BP287" s="32">
        <f>('2a) logm_x(t)'!FE58-'2a) logm_x(t)'!FD58-'2a)answer'!$I58)/$CP$121</f>
        <v>-0.55782104760983209</v>
      </c>
      <c r="BQ287" s="32">
        <f>('2a) logm_x(t)'!FF58-'2a) logm_x(t)'!FE58-'2a)answer'!$I58)/$CP$121</f>
        <v>-1.5940365985706122E-2</v>
      </c>
      <c r="BR287" s="32">
        <f>('2a) logm_x(t)'!FG58-'2a) logm_x(t)'!FF58-'2a)answer'!$I58)/$CP$121</f>
        <v>-0.46310417908177343</v>
      </c>
      <c r="BS287" s="32">
        <f>('2a) logm_x(t)'!FH58-'2a) logm_x(t)'!FG58-'2a)answer'!$I58)/$CP$121</f>
        <v>-3.4654954883443521E-2</v>
      </c>
      <c r="BT287" s="32">
        <f>('2a) logm_x(t)'!FI58-'2a) logm_x(t)'!FH58-'2a)answer'!$I58)/$CP$121</f>
        <v>0.12578325687701516</v>
      </c>
      <c r="BU287" s="32">
        <f>('2a) logm_x(t)'!FJ58-'2a) logm_x(t)'!FI58-'2a)answer'!$I58)/$CP$121</f>
        <v>0.35112767476657969</v>
      </c>
      <c r="BV287" s="32">
        <f>('2a) logm_x(t)'!FK58-'2a) logm_x(t)'!FJ58-'2a)answer'!$I58)/$CP$121</f>
        <v>-0.55524051376754957</v>
      </c>
      <c r="BW287" s="32">
        <f>('2a) logm_x(t)'!FL58-'2a) logm_x(t)'!FK58-'2a)answer'!$I58)/$CP$121</f>
        <v>0.58087945916950701</v>
      </c>
      <c r="BX287" s="32">
        <f>('2a) logm_x(t)'!FM58-'2a) logm_x(t)'!FL58-'2a)answer'!$I58)/$CP$121</f>
        <v>-0.24416669008354075</v>
      </c>
      <c r="BY287" s="32">
        <f>('2a) logm_x(t)'!FN58-'2a) logm_x(t)'!FM58-'2a)answer'!$I58)/$CP$121</f>
        <v>-0.56088381969562318</v>
      </c>
      <c r="BZ287" s="32">
        <f>('2a) logm_x(t)'!FO58-'2a) logm_x(t)'!FN58-'2a)answer'!$I58)/$CP$121</f>
        <v>0.58246808586532994</v>
      </c>
      <c r="CA287" s="32">
        <f>('2a) logm_x(t)'!FP58-'2a) logm_x(t)'!FO58-'2a)answer'!$I58)/$CP$121</f>
        <v>-0.47641014828564099</v>
      </c>
      <c r="CB287" s="32">
        <f>('2a) logm_x(t)'!FQ58-'2a) logm_x(t)'!FP58-'2a)answer'!$I58)/$CP$121</f>
        <v>-0.16988743268419451</v>
      </c>
      <c r="CC287" s="32">
        <f>('2a) logm_x(t)'!FR58-'2a) logm_x(t)'!FQ58-'2a)answer'!$I58)/$CP$121</f>
        <v>0.44446258588103799</v>
      </c>
      <c r="CD287" s="32">
        <f>('2a) logm_x(t)'!FS58-'2a) logm_x(t)'!FR58-'2a)answer'!$I58)/$CP$121</f>
        <v>-0.51378857234095443</v>
      </c>
      <c r="CE287" s="32">
        <f>('2a) logm_x(t)'!FT58-'2a) logm_x(t)'!FS58-'2a)answer'!$I58)/$CP$121</f>
        <v>1.8039760282036622E-2</v>
      </c>
      <c r="CF287" s="32">
        <f>('2a) logm_x(t)'!FU58-'2a) logm_x(t)'!FT58-'2a)answer'!$I58)/$CP$121</f>
        <v>-0.36319615806484029</v>
      </c>
      <c r="CG287" s="32">
        <f>('2a) logm_x(t)'!FV58-'2a) logm_x(t)'!FU58-'2a)answer'!$I58)/$CP$121</f>
        <v>0.51084988041102264</v>
      </c>
      <c r="CH287" s="32">
        <f>('2a) logm_x(t)'!FW58-'2a) logm_x(t)'!FV58-'2a)answer'!$I58)/$CP$121</f>
        <v>-0.33713865451057334</v>
      </c>
      <c r="CI287" s="32">
        <f>('2a) logm_x(t)'!FX58-'2a) logm_x(t)'!FW58-'2a)answer'!$I58)/$CP$121</f>
        <v>7.2602295306983507E-3</v>
      </c>
      <c r="CJ287" s="32">
        <f>('2a) logm_x(t)'!FY58-'2a) logm_x(t)'!FX58-'2a)answer'!$I58)/$CP$121</f>
        <v>-0.39773099892533115</v>
      </c>
      <c r="CK287" s="32">
        <f>('2a) logm_x(t)'!FZ58-'2a) logm_x(t)'!FY58-'2a)answer'!$I58)/$CP$121</f>
        <v>0.90057370511738855</v>
      </c>
      <c r="CL287" s="32">
        <f>('2a) logm_x(t)'!GA58-'2a) logm_x(t)'!FZ58-'2a)answer'!$I58)/$CP$121</f>
        <v>-0.69600616139463234</v>
      </c>
      <c r="CM287" s="32">
        <f>('2a) logm_x(t)'!GB58-'2a) logm_x(t)'!GA58-'2a)answer'!$I58)/$CP$121</f>
        <v>0.80735348048144584</v>
      </c>
      <c r="CN287" s="32">
        <f>('2a) logm_x(t)'!GC58-'2a) logm_x(t)'!GB58-'2a)answer'!$I58)/$CP$121</f>
        <v>-0.4527838114359371</v>
      </c>
    </row>
    <row r="288" spans="1:92" x14ac:dyDescent="0.25">
      <c r="A288" s="31">
        <f t="shared" si="13"/>
        <v>56</v>
      </c>
      <c r="C288" s="32">
        <f>('2a) logm_x(t)'!CR59-'2a) logm_x(t)'!CQ59-'2a)answer'!$I59)/$CP$121</f>
        <v>-0.28783899681366554</v>
      </c>
      <c r="D288" s="32">
        <f>('2a) logm_x(t)'!CS59-'2a) logm_x(t)'!CR59-'2a)answer'!$I59)/$CP$121</f>
        <v>0.55699908562349976</v>
      </c>
      <c r="E288" s="32">
        <f>('2a) logm_x(t)'!CT59-'2a) logm_x(t)'!CS59-'2a)answer'!$I59)/$CP$121</f>
        <v>-0.25578646024735113</v>
      </c>
      <c r="F288" s="32">
        <f>('2a) logm_x(t)'!CU59-'2a) logm_x(t)'!CT59-'2a)answer'!$I59)/$CP$121</f>
        <v>-0.4292140315277499</v>
      </c>
      <c r="G288" s="32">
        <f>('2a) logm_x(t)'!CV59-'2a) logm_x(t)'!CU59-'2a)answer'!$I59)/$CP$121</f>
        <v>0.79887763198600215</v>
      </c>
      <c r="H288" s="32">
        <f>('2a) logm_x(t)'!CW59-'2a) logm_x(t)'!CV59-'2a)answer'!$I59)/$CP$121</f>
        <v>0.12138993599318984</v>
      </c>
      <c r="I288" s="32">
        <f>('2a) logm_x(t)'!CX59-'2a) logm_x(t)'!CW59-'2a)answer'!$I59)/$CP$121</f>
        <v>-0.55830880155813956</v>
      </c>
      <c r="J288" s="32">
        <f>('2a) logm_x(t)'!CY59-'2a) logm_x(t)'!CX59-'2a)answer'!$I59)/$CP$121</f>
        <v>0.13271986014756054</v>
      </c>
      <c r="K288" s="32">
        <f>('2a) logm_x(t)'!CZ59-'2a) logm_x(t)'!CY59-'2a)answer'!$I59)/$CP$121</f>
        <v>-0.54080687382346138</v>
      </c>
      <c r="L288" s="32">
        <f>('2a) logm_x(t)'!DA59-'2a) logm_x(t)'!CZ59-'2a)answer'!$I59)/$CP$121</f>
        <v>0.39474693430789609</v>
      </c>
      <c r="M288" s="32">
        <f>('2a) logm_x(t)'!DB59-'2a) logm_x(t)'!DA59-'2a)answer'!$I59)/$CP$121</f>
        <v>-0.20797057430916477</v>
      </c>
      <c r="N288" s="32">
        <f>('2a) logm_x(t)'!DC59-'2a) logm_x(t)'!DB59-'2a)answer'!$I59)/$CP$121</f>
        <v>0.13526980403537531</v>
      </c>
      <c r="O288" s="32">
        <f>('2a) logm_x(t)'!DD59-'2a) logm_x(t)'!DC59-'2a)answer'!$I59)/$CP$121</f>
        <v>0.14705487600573286</v>
      </c>
      <c r="P288" s="32">
        <f>('2a) logm_x(t)'!DE59-'2a) logm_x(t)'!DD59-'2a)answer'!$I59)/$CP$121</f>
        <v>0.46802718245200864</v>
      </c>
      <c r="Q288" s="32">
        <f>('2a) logm_x(t)'!DF59-'2a) logm_x(t)'!DE59-'2a)answer'!$I59)/$CP$121</f>
        <v>-7.9866490640025517E-2</v>
      </c>
      <c r="R288" s="32">
        <f>('2a) logm_x(t)'!DG59-'2a) logm_x(t)'!DF59-'2a)answer'!$I59)/$CP$121</f>
        <v>5.0630992694347697E-2</v>
      </c>
      <c r="S288" s="32">
        <f>('2a) logm_x(t)'!DH59-'2a) logm_x(t)'!DG59-'2a)answer'!$I59)/$CP$121</f>
        <v>0.36774039601987912</v>
      </c>
      <c r="T288" s="32">
        <f>('2a) logm_x(t)'!DI59-'2a) logm_x(t)'!DH59-'2a)answer'!$I59)/$CP$121</f>
        <v>-0.58679237574104559</v>
      </c>
      <c r="U288" s="32">
        <f>('2a) logm_x(t)'!DJ59-'2a) logm_x(t)'!DI59-'2a)answer'!$I59)/$CP$121</f>
        <v>0.95907771766035199</v>
      </c>
      <c r="V288" s="32">
        <f>('2a) logm_x(t)'!DK59-'2a) logm_x(t)'!DJ59-'2a)answer'!$I59)/$CP$121</f>
        <v>-0.31893838683468656</v>
      </c>
      <c r="W288" s="32">
        <f>('2a) logm_x(t)'!DL59-'2a) logm_x(t)'!DK59-'2a)answer'!$I59)/$CP$121</f>
        <v>0.37229256783861209</v>
      </c>
      <c r="X288" s="32">
        <f>('2a) logm_x(t)'!DM59-'2a) logm_x(t)'!DL59-'2a)answer'!$I59)/$CP$121</f>
        <v>-0.37019779782747003</v>
      </c>
      <c r="Y288" s="32">
        <f>('2a) logm_x(t)'!DN59-'2a) logm_x(t)'!DM59-'2a)answer'!$I59)/$CP$121</f>
        <v>-8.2714728957188052E-2</v>
      </c>
      <c r="Z288" s="32">
        <f>('2a) logm_x(t)'!DO59-'2a) logm_x(t)'!DN59-'2a)answer'!$I59)/$CP$121</f>
        <v>-0.19374203978052951</v>
      </c>
      <c r="AA288" s="32">
        <f>('2a) logm_x(t)'!DP59-'2a) logm_x(t)'!DO59-'2a)answer'!$I59)/$CP$121</f>
        <v>0.61149069727777239</v>
      </c>
      <c r="AB288" s="32">
        <f>('2a) logm_x(t)'!DQ59-'2a) logm_x(t)'!DP59-'2a)answer'!$I59)/$CP$121</f>
        <v>-0.50767412539956214</v>
      </c>
      <c r="AC288" s="32">
        <f>('2a) logm_x(t)'!DR59-'2a) logm_x(t)'!DQ59-'2a)answer'!$I59)/$CP$121</f>
        <v>0.87991559793409935</v>
      </c>
      <c r="AD288" s="32">
        <f>('2a) logm_x(t)'!DS59-'2a) logm_x(t)'!DR59-'2a)answer'!$I59)/$CP$121</f>
        <v>-0.4268180600490345</v>
      </c>
      <c r="AE288" s="32">
        <f>('2a) logm_x(t)'!DT59-'2a) logm_x(t)'!DS59-'2a)answer'!$I59)/$CP$121</f>
        <v>-0.33951876358238764</v>
      </c>
      <c r="AF288" s="32">
        <f>('2a) logm_x(t)'!DU59-'2a) logm_x(t)'!DT59-'2a)answer'!$I59)/$CP$121</f>
        <v>0.46496469858474498</v>
      </c>
      <c r="AG288" s="32">
        <f>('2a) logm_x(t)'!DV59-'2a) logm_x(t)'!DU59-'2a)answer'!$I59)/$CP$121</f>
        <v>0.38110401185552678</v>
      </c>
      <c r="AH288" s="32">
        <f>('2a) logm_x(t)'!DW59-'2a) logm_x(t)'!DV59-'2a)answer'!$I59)/$CP$121</f>
        <v>-1.4278041565846078</v>
      </c>
      <c r="AI288" s="32">
        <f>('2a) logm_x(t)'!DX59-'2a) logm_x(t)'!DW59-'2a)answer'!$I59)/$CP$121</f>
        <v>0.66219513410976694</v>
      </c>
      <c r="AJ288" s="32">
        <f>('2a) logm_x(t)'!DY59-'2a) logm_x(t)'!DX59-'2a)answer'!$I59)/$CP$121</f>
        <v>-0.74812380693424019</v>
      </c>
      <c r="AK288" s="32">
        <f>('2a) logm_x(t)'!DZ59-'2a) logm_x(t)'!DY59-'2a)answer'!$I59)/$CP$121</f>
        <v>1.1979130649137044</v>
      </c>
      <c r="AL288" s="32">
        <f>('2a) logm_x(t)'!EA59-'2a) logm_x(t)'!DZ59-'2a)answer'!$I59)/$CP$121</f>
        <v>-0.44890059942844807</v>
      </c>
      <c r="AM288" s="32">
        <f>('2a) logm_x(t)'!EB59-'2a) logm_x(t)'!EA59-'2a)answer'!$I59)/$CP$121</f>
        <v>-0.78972556039781772</v>
      </c>
      <c r="AN288" s="32">
        <f>('2a) logm_x(t)'!EC59-'2a) logm_x(t)'!EB59-'2a)answer'!$I59)/$CP$121</f>
        <v>0.85166591585563356</v>
      </c>
      <c r="AO288" s="32">
        <f>('2a) logm_x(t)'!ED59-'2a) logm_x(t)'!EC59-'2a)answer'!$I59)/$CP$121</f>
        <v>0.31172828146855164</v>
      </c>
      <c r="AP288" s="32">
        <f>('2a) logm_x(t)'!EE59-'2a) logm_x(t)'!ED59-'2a)answer'!$I59)/$CP$121</f>
        <v>-0.62399646988969759</v>
      </c>
      <c r="AQ288" s="32">
        <f>('2a) logm_x(t)'!EF59-'2a) logm_x(t)'!EE59-'2a)answer'!$I59)/$CP$121</f>
        <v>0.72180707200836347</v>
      </c>
      <c r="AR288" s="32">
        <f>('2a) logm_x(t)'!EG59-'2a) logm_x(t)'!EF59-'2a)answer'!$I59)/$CP$121</f>
        <v>0.15879619380844859</v>
      </c>
      <c r="AS288" s="32">
        <f>('2a) logm_x(t)'!EH59-'2a) logm_x(t)'!EG59-'2a)answer'!$I59)/$CP$121</f>
        <v>0.17283449061725889</v>
      </c>
      <c r="AT288" s="32">
        <f>('2a) logm_x(t)'!EI59-'2a) logm_x(t)'!EH59-'2a)answer'!$I59)/$CP$121</f>
        <v>-0.54906190523811926</v>
      </c>
      <c r="AU288" s="32">
        <f>('2a) logm_x(t)'!EJ59-'2a) logm_x(t)'!EI59-'2a)answer'!$I59)/$CP$121</f>
        <v>1.2790167596847712</v>
      </c>
      <c r="AV288" s="32">
        <f>('2a) logm_x(t)'!EK59-'2a) logm_x(t)'!EJ59-'2a)answer'!$I59)/$CP$121</f>
        <v>-0.29126935383499181</v>
      </c>
      <c r="AW288" s="32">
        <f>('2a) logm_x(t)'!EL59-'2a) logm_x(t)'!EK59-'2a)answer'!$I59)/$CP$121</f>
        <v>-0.24657149119828276</v>
      </c>
      <c r="AX288" s="32">
        <f>('2a) logm_x(t)'!EM59-'2a) logm_x(t)'!EL59-'2a)answer'!$I59)/$CP$121</f>
        <v>0.29823494192468192</v>
      </c>
      <c r="AY288" s="32">
        <f>('2a) logm_x(t)'!EN59-'2a) logm_x(t)'!EM59-'2a)answer'!$I59)/$CP$121</f>
        <v>0.12825257809948731</v>
      </c>
      <c r="AZ288" s="32">
        <f>('2a) logm_x(t)'!EO59-'2a) logm_x(t)'!EN59-'2a)answer'!$I59)/$CP$121</f>
        <v>-0.22152777176453134</v>
      </c>
      <c r="BA288" s="32">
        <f>('2a) logm_x(t)'!EP59-'2a) logm_x(t)'!EO59-'2a)answer'!$I59)/$CP$121</f>
        <v>-0.30559881870890432</v>
      </c>
      <c r="BB288" s="32">
        <f>('2a) logm_x(t)'!EQ59-'2a) logm_x(t)'!EP59-'2a)answer'!$I59)/$CP$121</f>
        <v>0.11117981519607398</v>
      </c>
      <c r="BC288" s="32">
        <f>('2a) logm_x(t)'!ER59-'2a) logm_x(t)'!EQ59-'2a)answer'!$I59)/$CP$121</f>
        <v>-7.7025408284048219E-2</v>
      </c>
      <c r="BD288" s="32">
        <f>('2a) logm_x(t)'!ES59-'2a) logm_x(t)'!ER59-'2a)answer'!$I59)/$CP$121</f>
        <v>-0.47330046191694775</v>
      </c>
      <c r="BE288" s="32">
        <f>('2a) logm_x(t)'!ET59-'2a) logm_x(t)'!ES59-'2a)answer'!$I59)/$CP$121</f>
        <v>0.58228696777217981</v>
      </c>
      <c r="BF288" s="32">
        <f>('2a) logm_x(t)'!EU59-'2a) logm_x(t)'!ET59-'2a)answer'!$I59)/$CP$121</f>
        <v>-0.49160942328793716</v>
      </c>
      <c r="BG288" s="32">
        <f>('2a) logm_x(t)'!EV59-'2a) logm_x(t)'!EU59-'2a)answer'!$I59)/$CP$121</f>
        <v>7.1068327843277102E-2</v>
      </c>
      <c r="BH288" s="32">
        <f>('2a) logm_x(t)'!EW59-'2a) logm_x(t)'!EV59-'2a)answer'!$I59)/$CP$121</f>
        <v>-0.53253800593903156</v>
      </c>
      <c r="BI288" s="32">
        <f>('2a) logm_x(t)'!EX59-'2a) logm_x(t)'!EW59-'2a)answer'!$I59)/$CP$121</f>
        <v>0.53020098352797329</v>
      </c>
      <c r="BJ288" s="32">
        <f>('2a) logm_x(t)'!EY59-'2a) logm_x(t)'!EX59-'2a)answer'!$I59)/$CP$121</f>
        <v>-0.48547529443201931</v>
      </c>
      <c r="BK288" s="32">
        <f>('2a) logm_x(t)'!EZ59-'2a) logm_x(t)'!EY59-'2a)answer'!$I59)/$CP$121</f>
        <v>-0.25862902290319201</v>
      </c>
      <c r="BL288" s="32">
        <f>('2a) logm_x(t)'!FA59-'2a) logm_x(t)'!EZ59-'2a)answer'!$I59)/$CP$121</f>
        <v>0.90007792303221423</v>
      </c>
      <c r="BM288" s="32">
        <f>('2a) logm_x(t)'!FB59-'2a) logm_x(t)'!FA59-'2a)answer'!$I59)/$CP$121</f>
        <v>-1.1387153347513861</v>
      </c>
      <c r="BN288" s="32">
        <f>('2a) logm_x(t)'!FC59-'2a) logm_x(t)'!FB59-'2a)answer'!$I59)/$CP$121</f>
        <v>0.42356883759808983</v>
      </c>
      <c r="BO288" s="32">
        <f>('2a) logm_x(t)'!FD59-'2a) logm_x(t)'!FC59-'2a)answer'!$I59)/$CP$121</f>
        <v>-1.5027110878455489E-2</v>
      </c>
      <c r="BP288" s="32">
        <f>('2a) logm_x(t)'!FE59-'2a) logm_x(t)'!FD59-'2a)answer'!$I59)/$CP$121</f>
        <v>0.56197604171656812</v>
      </c>
      <c r="BQ288" s="32">
        <f>('2a) logm_x(t)'!FF59-'2a) logm_x(t)'!FE59-'2a)answer'!$I59)/$CP$121</f>
        <v>-0.29479719035122259</v>
      </c>
      <c r="BR288" s="32">
        <f>('2a) logm_x(t)'!FG59-'2a) logm_x(t)'!FF59-'2a)answer'!$I59)/$CP$121</f>
        <v>-0.12850188732225457</v>
      </c>
      <c r="BS288" s="32">
        <f>('2a) logm_x(t)'!FH59-'2a) logm_x(t)'!FG59-'2a)answer'!$I59)/$CP$121</f>
        <v>-0.75629458675229444</v>
      </c>
      <c r="BT288" s="32">
        <f>('2a) logm_x(t)'!FI59-'2a) logm_x(t)'!FH59-'2a)answer'!$I59)/$CP$121</f>
        <v>0.14245810380740054</v>
      </c>
      <c r="BU288" s="32">
        <f>('2a) logm_x(t)'!FJ59-'2a) logm_x(t)'!FI59-'2a)answer'!$I59)/$CP$121</f>
        <v>7.267523869652924E-2</v>
      </c>
      <c r="BV288" s="32">
        <f>('2a) logm_x(t)'!FK59-'2a) logm_x(t)'!FJ59-'2a)answer'!$I59)/$CP$121</f>
        <v>0.2256680724172965</v>
      </c>
      <c r="BW288" s="32">
        <f>('2a) logm_x(t)'!FL59-'2a) logm_x(t)'!FK59-'2a)answer'!$I59)/$CP$121</f>
        <v>-0.15462849465410711</v>
      </c>
      <c r="BX288" s="32">
        <f>('2a) logm_x(t)'!FM59-'2a) logm_x(t)'!FL59-'2a)answer'!$I59)/$CP$121</f>
        <v>-0.20880418640201631</v>
      </c>
      <c r="BY288" s="32">
        <f>('2a) logm_x(t)'!FN59-'2a) logm_x(t)'!FM59-'2a)answer'!$I59)/$CP$121</f>
        <v>-5.6530317395233802E-3</v>
      </c>
      <c r="BZ288" s="32">
        <f>('2a) logm_x(t)'!FO59-'2a) logm_x(t)'!FN59-'2a)answer'!$I59)/$CP$121</f>
        <v>-0.15119824671543547</v>
      </c>
      <c r="CA288" s="32">
        <f>('2a) logm_x(t)'!FP59-'2a) logm_x(t)'!FO59-'2a)answer'!$I59)/$CP$121</f>
        <v>-0.11844021885130263</v>
      </c>
      <c r="CB288" s="32">
        <f>('2a) logm_x(t)'!FQ59-'2a) logm_x(t)'!FP59-'2a)answer'!$I59)/$CP$121</f>
        <v>-0.99043723305355136</v>
      </c>
      <c r="CC288" s="32">
        <f>('2a) logm_x(t)'!FR59-'2a) logm_x(t)'!FQ59-'2a)answer'!$I59)/$CP$121</f>
        <v>1.5706650248561012</v>
      </c>
      <c r="CD288" s="32">
        <f>('2a) logm_x(t)'!FS59-'2a) logm_x(t)'!FR59-'2a)answer'!$I59)/$CP$121</f>
        <v>-0.57245808429850753</v>
      </c>
      <c r="CE288" s="32">
        <f>('2a) logm_x(t)'!FT59-'2a) logm_x(t)'!FS59-'2a)answer'!$I59)/$CP$121</f>
        <v>-0.18866389348285728</v>
      </c>
      <c r="CF288" s="32">
        <f>('2a) logm_x(t)'!FU59-'2a) logm_x(t)'!FT59-'2a)answer'!$I59)/$CP$121</f>
        <v>-0.41065978515618834</v>
      </c>
      <c r="CG288" s="32">
        <f>('2a) logm_x(t)'!FV59-'2a) logm_x(t)'!FU59-'2a)answer'!$I59)/$CP$121</f>
        <v>0.10223492833653877</v>
      </c>
      <c r="CH288" s="32">
        <f>('2a) logm_x(t)'!FW59-'2a) logm_x(t)'!FV59-'2a)answer'!$I59)/$CP$121</f>
        <v>0.29733508670532049</v>
      </c>
      <c r="CI288" s="32">
        <f>('2a) logm_x(t)'!FX59-'2a) logm_x(t)'!FW59-'2a)answer'!$I59)/$CP$121</f>
        <v>8.5174724862631737E-2</v>
      </c>
      <c r="CJ288" s="32">
        <f>('2a) logm_x(t)'!FY59-'2a) logm_x(t)'!FX59-'2a)answer'!$I59)/$CP$121</f>
        <v>-0.66571916268660902</v>
      </c>
      <c r="CK288" s="32">
        <f>('2a) logm_x(t)'!FZ59-'2a) logm_x(t)'!FY59-'2a)answer'!$I59)/$CP$121</f>
        <v>0.3803314388532591</v>
      </c>
      <c r="CL288" s="32">
        <f>('2a) logm_x(t)'!GA59-'2a) logm_x(t)'!FZ59-'2a)answer'!$I59)/$CP$121</f>
        <v>0.36450463727805688</v>
      </c>
      <c r="CM288" s="32">
        <f>('2a) logm_x(t)'!GB59-'2a) logm_x(t)'!GA59-'2a)answer'!$I59)/$CP$121</f>
        <v>-0.31740176209358018</v>
      </c>
      <c r="CN288" s="32">
        <f>('2a) logm_x(t)'!GC59-'2a) logm_x(t)'!GB59-'2a)answer'!$I59)/$CP$121</f>
        <v>0.22859369161724294</v>
      </c>
    </row>
    <row r="289" spans="1:92" x14ac:dyDescent="0.25">
      <c r="A289" s="31">
        <f t="shared" si="13"/>
        <v>57</v>
      </c>
      <c r="C289" s="32">
        <f>('2a) logm_x(t)'!CR60-'2a) logm_x(t)'!CQ60-'2a)answer'!$I60)/$CP$121</f>
        <v>5.3873859633695842E-2</v>
      </c>
      <c r="D289" s="32">
        <f>('2a) logm_x(t)'!CS60-'2a) logm_x(t)'!CR60-'2a)answer'!$I60)/$CP$121</f>
        <v>0.25570092271067757</v>
      </c>
      <c r="E289" s="32">
        <f>('2a) logm_x(t)'!CT60-'2a) logm_x(t)'!CS60-'2a)answer'!$I60)/$CP$121</f>
        <v>-6.7133285044987806E-3</v>
      </c>
      <c r="F289" s="32">
        <f>('2a) logm_x(t)'!CU60-'2a) logm_x(t)'!CT60-'2a)answer'!$I60)/$CP$121</f>
        <v>-1.0386377971297061</v>
      </c>
      <c r="G289" s="32">
        <f>('2a) logm_x(t)'!CV60-'2a) logm_x(t)'!CU60-'2a)answer'!$I60)/$CP$121</f>
        <v>0.21402440539682482</v>
      </c>
      <c r="H289" s="32">
        <f>('2a) logm_x(t)'!CW60-'2a) logm_x(t)'!CV60-'2a)answer'!$I60)/$CP$121</f>
        <v>1.3627284419338221</v>
      </c>
      <c r="I289" s="32">
        <f>('2a) logm_x(t)'!CX60-'2a) logm_x(t)'!CW60-'2a)answer'!$I60)/$CP$121</f>
        <v>-0.89427847866766941</v>
      </c>
      <c r="J289" s="32">
        <f>('2a) logm_x(t)'!CY60-'2a) logm_x(t)'!CX60-'2a)answer'!$I60)/$CP$121</f>
        <v>0.48157391407850908</v>
      </c>
      <c r="K289" s="32">
        <f>('2a) logm_x(t)'!CZ60-'2a) logm_x(t)'!CY60-'2a)answer'!$I60)/$CP$121</f>
        <v>-6.6505320230332871E-2</v>
      </c>
      <c r="L289" s="32">
        <f>('2a) logm_x(t)'!DA60-'2a) logm_x(t)'!CZ60-'2a)answer'!$I60)/$CP$121</f>
        <v>-0.32859931435932138</v>
      </c>
      <c r="M289" s="32">
        <f>('2a) logm_x(t)'!DB60-'2a) logm_x(t)'!DA60-'2a)answer'!$I60)/$CP$121</f>
        <v>0.17552553789578962</v>
      </c>
      <c r="N289" s="32">
        <f>('2a) logm_x(t)'!DC60-'2a) logm_x(t)'!DB60-'2a)answer'!$I60)/$CP$121</f>
        <v>-4.6205207218358996E-2</v>
      </c>
      <c r="O289" s="32">
        <f>('2a) logm_x(t)'!DD60-'2a) logm_x(t)'!DC60-'2a)answer'!$I60)/$CP$121</f>
        <v>0.90116286049408656</v>
      </c>
      <c r="P289" s="32">
        <f>('2a) logm_x(t)'!DE60-'2a) logm_x(t)'!DD60-'2a)answer'!$I60)/$CP$121</f>
        <v>-0.14240038038537647</v>
      </c>
      <c r="Q289" s="32">
        <f>('2a) logm_x(t)'!DF60-'2a) logm_x(t)'!DE60-'2a)answer'!$I60)/$CP$121</f>
        <v>0.18096806555854963</v>
      </c>
      <c r="R289" s="32">
        <f>('2a) logm_x(t)'!DG60-'2a) logm_x(t)'!DF60-'2a)answer'!$I60)/$CP$121</f>
        <v>-0.22910621410614171</v>
      </c>
      <c r="S289" s="32">
        <f>('2a) logm_x(t)'!DH60-'2a) logm_x(t)'!DG60-'2a)answer'!$I60)/$CP$121</f>
        <v>0.31728631556993436</v>
      </c>
      <c r="T289" s="32">
        <f>('2a) logm_x(t)'!DI60-'2a) logm_x(t)'!DH60-'2a)answer'!$I60)/$CP$121</f>
        <v>-0.12712252401036706</v>
      </c>
      <c r="U289" s="32">
        <f>('2a) logm_x(t)'!DJ60-'2a) logm_x(t)'!DI60-'2a)answer'!$I60)/$CP$121</f>
        <v>-0.3744396297926314</v>
      </c>
      <c r="V289" s="32">
        <f>('2a) logm_x(t)'!DK60-'2a) logm_x(t)'!DJ60-'2a)answer'!$I60)/$CP$121</f>
        <v>0.23235679288167299</v>
      </c>
      <c r="W289" s="32">
        <f>('2a) logm_x(t)'!DL60-'2a) logm_x(t)'!DK60-'2a)answer'!$I60)/$CP$121</f>
        <v>1.1070953970959856</v>
      </c>
      <c r="X289" s="32">
        <f>('2a) logm_x(t)'!DM60-'2a) logm_x(t)'!DL60-'2a)answer'!$I60)/$CP$121</f>
        <v>7.1970179764619269E-3</v>
      </c>
      <c r="Y289" s="32">
        <f>('2a) logm_x(t)'!DN60-'2a) logm_x(t)'!DM60-'2a)answer'!$I60)/$CP$121</f>
        <v>-1.2819051576405915</v>
      </c>
      <c r="Z289" s="32">
        <f>('2a) logm_x(t)'!DO60-'2a) logm_x(t)'!DN60-'2a)answer'!$I60)/$CP$121</f>
        <v>0.63336879583821992</v>
      </c>
      <c r="AA289" s="32">
        <f>('2a) logm_x(t)'!DP60-'2a) logm_x(t)'!DO60-'2a)answer'!$I60)/$CP$121</f>
        <v>-0.5935763002372666</v>
      </c>
      <c r="AB289" s="32">
        <f>('2a) logm_x(t)'!DQ60-'2a) logm_x(t)'!DP60-'2a)answer'!$I60)/$CP$121</f>
        <v>0.48643850568547015</v>
      </c>
      <c r="AC289" s="32">
        <f>('2a) logm_x(t)'!DR60-'2a) logm_x(t)'!DQ60-'2a)answer'!$I60)/$CP$121</f>
        <v>-0.13668128245504746</v>
      </c>
      <c r="AD289" s="32">
        <f>('2a) logm_x(t)'!DS60-'2a) logm_x(t)'!DR60-'2a)answer'!$I60)/$CP$121</f>
        <v>0.13816501154952004</v>
      </c>
      <c r="AE289" s="32">
        <f>('2a) logm_x(t)'!DT60-'2a) logm_x(t)'!DS60-'2a)answer'!$I60)/$CP$121</f>
        <v>-2.6198447143735898E-2</v>
      </c>
      <c r="AF289" s="32">
        <f>('2a) logm_x(t)'!DU60-'2a) logm_x(t)'!DT60-'2a)answer'!$I60)/$CP$121</f>
        <v>0.52339963379586585</v>
      </c>
      <c r="AG289" s="32">
        <f>('2a) logm_x(t)'!DV60-'2a) logm_x(t)'!DU60-'2a)answer'!$I60)/$CP$121</f>
        <v>-0.24644927595169991</v>
      </c>
      <c r="AH289" s="32">
        <f>('2a) logm_x(t)'!DW60-'2a) logm_x(t)'!DV60-'2a)answer'!$I60)/$CP$121</f>
        <v>0.43642068245118854</v>
      </c>
      <c r="AI289" s="32">
        <f>('2a) logm_x(t)'!DX60-'2a) logm_x(t)'!DW60-'2a)answer'!$I60)/$CP$121</f>
        <v>-0.79096539491793694</v>
      </c>
      <c r="AJ289" s="32">
        <f>('2a) logm_x(t)'!DY60-'2a) logm_x(t)'!DX60-'2a)answer'!$I60)/$CP$121</f>
        <v>-0.6346049200456898</v>
      </c>
      <c r="AK289" s="32">
        <f>('2a) logm_x(t)'!DZ60-'2a) logm_x(t)'!DY60-'2a)answer'!$I60)/$CP$121</f>
        <v>0.43455498246569119</v>
      </c>
      <c r="AL289" s="32">
        <f>('2a) logm_x(t)'!EA60-'2a) logm_x(t)'!DZ60-'2a)answer'!$I60)/$CP$121</f>
        <v>0.80936198424728867</v>
      </c>
      <c r="AM289" s="32">
        <f>('2a) logm_x(t)'!EB60-'2a) logm_x(t)'!EA60-'2a)answer'!$I60)/$CP$121</f>
        <v>-0.23261263467381119</v>
      </c>
      <c r="AN289" s="32">
        <f>('2a) logm_x(t)'!EC60-'2a) logm_x(t)'!EB60-'2a)answer'!$I60)/$CP$121</f>
        <v>8.5479359238417374E-2</v>
      </c>
      <c r="AO289" s="32">
        <f>('2a) logm_x(t)'!ED60-'2a) logm_x(t)'!EC60-'2a)answer'!$I60)/$CP$121</f>
        <v>-0.54703332474918587</v>
      </c>
      <c r="AP289" s="32">
        <f>('2a) logm_x(t)'!EE60-'2a) logm_x(t)'!ED60-'2a)answer'!$I60)/$CP$121</f>
        <v>0.2141444197750936</v>
      </c>
      <c r="AQ289" s="32">
        <f>('2a) logm_x(t)'!EF60-'2a) logm_x(t)'!EE60-'2a)answer'!$I60)/$CP$121</f>
        <v>-0.60524332771173683</v>
      </c>
      <c r="AR289" s="32">
        <f>('2a) logm_x(t)'!EG60-'2a) logm_x(t)'!EF60-'2a)answer'!$I60)/$CP$121</f>
        <v>1.1641322763846293</v>
      </c>
      <c r="AS289" s="32">
        <f>('2a) logm_x(t)'!EH60-'2a) logm_x(t)'!EG60-'2a)answer'!$I60)/$CP$121</f>
        <v>-6.5174374792147938E-2</v>
      </c>
      <c r="AT289" s="32">
        <f>('2a) logm_x(t)'!EI60-'2a) logm_x(t)'!EH60-'2a)answer'!$I60)/$CP$121</f>
        <v>0.65563522895460369</v>
      </c>
      <c r="AU289" s="32">
        <f>('2a) logm_x(t)'!EJ60-'2a) logm_x(t)'!EI60-'2a)answer'!$I60)/$CP$121</f>
        <v>-0.39857405647519062</v>
      </c>
      <c r="AV289" s="32">
        <f>('2a) logm_x(t)'!EK60-'2a) logm_x(t)'!EJ60-'2a)answer'!$I60)/$CP$121</f>
        <v>0.28258906015119678</v>
      </c>
      <c r="AW289" s="32">
        <f>('2a) logm_x(t)'!EL60-'2a) logm_x(t)'!EK60-'2a)answer'!$I60)/$CP$121</f>
        <v>-0.37417244810128925</v>
      </c>
      <c r="AX289" s="32">
        <f>('2a) logm_x(t)'!EM60-'2a) logm_x(t)'!EL60-'2a)answer'!$I60)/$CP$121</f>
        <v>4.5322476278290523E-2</v>
      </c>
      <c r="AY289" s="32">
        <f>('2a) logm_x(t)'!EN60-'2a) logm_x(t)'!EM60-'2a)answer'!$I60)/$CP$121</f>
        <v>1.0725220341333885</v>
      </c>
      <c r="AZ289" s="32">
        <f>('2a) logm_x(t)'!EO60-'2a) logm_x(t)'!EN60-'2a)answer'!$I60)/$CP$121</f>
        <v>-0.81459628321861544</v>
      </c>
      <c r="BA289" s="32">
        <f>('2a) logm_x(t)'!EP60-'2a) logm_x(t)'!EO60-'2a)answer'!$I60)/$CP$121</f>
        <v>0.13289861094957561</v>
      </c>
      <c r="BB289" s="32">
        <f>('2a) logm_x(t)'!EQ60-'2a) logm_x(t)'!EP60-'2a)answer'!$I60)/$CP$121</f>
        <v>1.3651913910172894E-2</v>
      </c>
      <c r="BC289" s="32">
        <f>('2a) logm_x(t)'!ER60-'2a) logm_x(t)'!EQ60-'2a)answer'!$I60)/$CP$121</f>
        <v>0.34897164787556945</v>
      </c>
      <c r="BD289" s="32">
        <f>('2a) logm_x(t)'!ES60-'2a) logm_x(t)'!ER60-'2a)answer'!$I60)/$CP$121</f>
        <v>-0.57007161963626696</v>
      </c>
      <c r="BE289" s="32">
        <f>('2a) logm_x(t)'!ET60-'2a) logm_x(t)'!ES60-'2a)answer'!$I60)/$CP$121</f>
        <v>-0.32292854644024083</v>
      </c>
      <c r="BF289" s="32">
        <f>('2a) logm_x(t)'!EU60-'2a) logm_x(t)'!ET60-'2a)answer'!$I60)/$CP$121</f>
        <v>0.48770984499491765</v>
      </c>
      <c r="BG289" s="32">
        <f>('2a) logm_x(t)'!EV60-'2a) logm_x(t)'!EU60-'2a)answer'!$I60)/$CP$121</f>
        <v>-9.6915363074793551E-2</v>
      </c>
      <c r="BH289" s="32">
        <f>('2a) logm_x(t)'!EW60-'2a) logm_x(t)'!EV60-'2a)answer'!$I60)/$CP$121</f>
        <v>-0.45317841603106046</v>
      </c>
      <c r="BI289" s="32">
        <f>('2a) logm_x(t)'!EX60-'2a) logm_x(t)'!EW60-'2a)answer'!$I60)/$CP$121</f>
        <v>-6.7217519929243116E-2</v>
      </c>
      <c r="BJ289" s="32">
        <f>('2a) logm_x(t)'!EY60-'2a) logm_x(t)'!EX60-'2a)answer'!$I60)/$CP$121</f>
        <v>-0.22916821624313788</v>
      </c>
      <c r="BK289" s="32">
        <f>('2a) logm_x(t)'!EZ60-'2a) logm_x(t)'!EY60-'2a)answer'!$I60)/$CP$121</f>
        <v>0.65868848795147317</v>
      </c>
      <c r="BL289" s="32">
        <f>('2a) logm_x(t)'!FA60-'2a) logm_x(t)'!EZ60-'2a)answer'!$I60)/$CP$121</f>
        <v>-0.47940031110886117</v>
      </c>
      <c r="BM289" s="32">
        <f>('2a) logm_x(t)'!FB60-'2a) logm_x(t)'!FA60-'2a)answer'!$I60)/$CP$121</f>
        <v>2.1416437518979977E-2</v>
      </c>
      <c r="BN289" s="32">
        <f>('2a) logm_x(t)'!FC60-'2a) logm_x(t)'!FB60-'2a)answer'!$I60)/$CP$121</f>
        <v>0.19694945453387694</v>
      </c>
      <c r="BO289" s="32">
        <f>('2a) logm_x(t)'!FD60-'2a) logm_x(t)'!FC60-'2a)answer'!$I60)/$CP$121</f>
        <v>-0.71499812824282272</v>
      </c>
      <c r="BP289" s="32">
        <f>('2a) logm_x(t)'!FE60-'2a) logm_x(t)'!FD60-'2a)answer'!$I60)/$CP$121</f>
        <v>-9.4389492722640841E-2</v>
      </c>
      <c r="BQ289" s="32">
        <f>('2a) logm_x(t)'!FF60-'2a) logm_x(t)'!FE60-'2a)answer'!$I60)/$CP$121</f>
        <v>0.12585529393596515</v>
      </c>
      <c r="BR289" s="32">
        <f>('2a) logm_x(t)'!FG60-'2a) logm_x(t)'!FF60-'2a)answer'!$I60)/$CP$121</f>
        <v>-0.36992725550119893</v>
      </c>
      <c r="BS289" s="32">
        <f>('2a) logm_x(t)'!FH60-'2a) logm_x(t)'!FG60-'2a)answer'!$I60)/$CP$121</f>
        <v>0.62196549888254959</v>
      </c>
      <c r="BT289" s="32">
        <f>('2a) logm_x(t)'!FI60-'2a) logm_x(t)'!FH60-'2a)answer'!$I60)/$CP$121</f>
        <v>-0.61344350934934055</v>
      </c>
      <c r="BU289" s="32">
        <f>('2a) logm_x(t)'!FJ60-'2a) logm_x(t)'!FI60-'2a)answer'!$I60)/$CP$121</f>
        <v>0.9297117288974881</v>
      </c>
      <c r="BV289" s="32">
        <f>('2a) logm_x(t)'!FK60-'2a) logm_x(t)'!FJ60-'2a)answer'!$I60)/$CP$121</f>
        <v>-0.6367885684153356</v>
      </c>
      <c r="BW289" s="32">
        <f>('2a) logm_x(t)'!FL60-'2a) logm_x(t)'!FK60-'2a)answer'!$I60)/$CP$121</f>
        <v>0.30346138155411273</v>
      </c>
      <c r="BX289" s="32">
        <f>('2a) logm_x(t)'!FM60-'2a) logm_x(t)'!FL60-'2a)answer'!$I60)/$CP$121</f>
        <v>-1.0878227690270867</v>
      </c>
      <c r="BY289" s="32">
        <f>('2a) logm_x(t)'!FN60-'2a) logm_x(t)'!FM60-'2a)answer'!$I60)/$CP$121</f>
        <v>0.87482604059226021</v>
      </c>
      <c r="BZ289" s="32">
        <f>('2a) logm_x(t)'!FO60-'2a) logm_x(t)'!FN60-'2a)answer'!$I60)/$CP$121</f>
        <v>-0.37000927535007033</v>
      </c>
      <c r="CA289" s="32">
        <f>('2a) logm_x(t)'!FP60-'2a) logm_x(t)'!FO60-'2a)answer'!$I60)/$CP$121</f>
        <v>-0.26656679671608408</v>
      </c>
      <c r="CB289" s="32">
        <f>('2a) logm_x(t)'!FQ60-'2a) logm_x(t)'!FP60-'2a)answer'!$I60)/$CP$121</f>
        <v>-1.2423581489587356E-2</v>
      </c>
      <c r="CC289" s="32">
        <f>('2a) logm_x(t)'!FR60-'2a) logm_x(t)'!FQ60-'2a)answer'!$I60)/$CP$121</f>
        <v>-0.12432512074738837</v>
      </c>
      <c r="CD289" s="32">
        <f>('2a) logm_x(t)'!FS60-'2a) logm_x(t)'!FR60-'2a)answer'!$I60)/$CP$121</f>
        <v>-0.11652363822960821</v>
      </c>
      <c r="CE289" s="32">
        <f>('2a) logm_x(t)'!FT60-'2a) logm_x(t)'!FS60-'2a)answer'!$I60)/$CP$121</f>
        <v>0.59431513947144954</v>
      </c>
      <c r="CF289" s="32">
        <f>('2a) logm_x(t)'!FU60-'2a) logm_x(t)'!FT60-'2a)answer'!$I60)/$CP$121</f>
        <v>-0.57003666840973677</v>
      </c>
      <c r="CG289" s="32">
        <f>('2a) logm_x(t)'!FV60-'2a) logm_x(t)'!FU60-'2a)answer'!$I60)/$CP$121</f>
        <v>0.11485918412507337</v>
      </c>
      <c r="CH289" s="32">
        <f>('2a) logm_x(t)'!FW60-'2a) logm_x(t)'!FV60-'2a)answer'!$I60)/$CP$121</f>
        <v>-0.72054367906324868</v>
      </c>
      <c r="CI289" s="32">
        <f>('2a) logm_x(t)'!FX60-'2a) logm_x(t)'!FW60-'2a)answer'!$I60)/$CP$121</f>
        <v>3.6254609842592107E-2</v>
      </c>
      <c r="CJ289" s="32">
        <f>('2a) logm_x(t)'!FY60-'2a) logm_x(t)'!FX60-'2a)answer'!$I60)/$CP$121</f>
        <v>0.65425474600930345</v>
      </c>
      <c r="CK289" s="32">
        <f>('2a) logm_x(t)'!FZ60-'2a) logm_x(t)'!FY60-'2a)answer'!$I60)/$CP$121</f>
        <v>0.11095114180118759</v>
      </c>
      <c r="CL289" s="32">
        <f>('2a) logm_x(t)'!GA60-'2a) logm_x(t)'!FZ60-'2a)answer'!$I60)/$CP$121</f>
        <v>-0.57344906666116546</v>
      </c>
      <c r="CM289" s="32">
        <f>('2a) logm_x(t)'!GB60-'2a) logm_x(t)'!GA60-'2a)answer'!$I60)/$CP$121</f>
        <v>0.13220135927648052</v>
      </c>
      <c r="CN289" s="32">
        <f>('2a) logm_x(t)'!GC60-'2a) logm_x(t)'!GB60-'2a)answer'!$I60)/$CP$121</f>
        <v>-0.13804753938974393</v>
      </c>
    </row>
    <row r="290" spans="1:92" x14ac:dyDescent="0.25">
      <c r="A290" s="31">
        <f t="shared" si="13"/>
        <v>58</v>
      </c>
      <c r="C290" s="32">
        <f>('2a) logm_x(t)'!CR61-'2a) logm_x(t)'!CQ61-'2a)answer'!$I61)/$CP$121</f>
        <v>0.34057418709919834</v>
      </c>
      <c r="D290" s="32">
        <f>('2a) logm_x(t)'!CS61-'2a) logm_x(t)'!CR61-'2a)answer'!$I61)/$CP$121</f>
        <v>0.32807229298539253</v>
      </c>
      <c r="E290" s="32">
        <f>('2a) logm_x(t)'!CT61-'2a) logm_x(t)'!CS61-'2a)answer'!$I61)/$CP$121</f>
        <v>9.9667210944536941E-2</v>
      </c>
      <c r="F290" s="32">
        <f>('2a) logm_x(t)'!CU61-'2a) logm_x(t)'!CT61-'2a)answer'!$I61)/$CP$121</f>
        <v>-0.21124755088789374</v>
      </c>
      <c r="G290" s="32">
        <f>('2a) logm_x(t)'!CV61-'2a) logm_x(t)'!CU61-'2a)answer'!$I61)/$CP$121</f>
        <v>-2.3782342380912164E-2</v>
      </c>
      <c r="H290" s="32">
        <f>('2a) logm_x(t)'!CW61-'2a) logm_x(t)'!CV61-'2a)answer'!$I61)/$CP$121</f>
        <v>0.84899921491369545</v>
      </c>
      <c r="I290" s="32">
        <f>('2a) logm_x(t)'!CX61-'2a) logm_x(t)'!CW61-'2a)answer'!$I61)/$CP$121</f>
        <v>-0.32959955181468142</v>
      </c>
      <c r="J290" s="32">
        <f>('2a) logm_x(t)'!CY61-'2a) logm_x(t)'!CX61-'2a)answer'!$I61)/$CP$121</f>
        <v>0.24424216934557225</v>
      </c>
      <c r="K290" s="32">
        <f>('2a) logm_x(t)'!CZ61-'2a) logm_x(t)'!CY61-'2a)answer'!$I61)/$CP$121</f>
        <v>-1.4515523678651705</v>
      </c>
      <c r="L290" s="32">
        <f>('2a) logm_x(t)'!DA61-'2a) logm_x(t)'!CZ61-'2a)answer'!$I61)/$CP$121</f>
        <v>0.94412045037728609</v>
      </c>
      <c r="M290" s="32">
        <f>('2a) logm_x(t)'!DB61-'2a) logm_x(t)'!DA61-'2a)answer'!$I61)/$CP$121</f>
        <v>-0.17005331283617511</v>
      </c>
      <c r="N290" s="32">
        <f>('2a) logm_x(t)'!DC61-'2a) logm_x(t)'!DB61-'2a)answer'!$I61)/$CP$121</f>
        <v>0.36200997909870036</v>
      </c>
      <c r="O290" s="32">
        <f>('2a) logm_x(t)'!DD61-'2a) logm_x(t)'!DC61-'2a)answer'!$I61)/$CP$121</f>
        <v>0.35938369454498431</v>
      </c>
      <c r="P290" s="32">
        <f>('2a) logm_x(t)'!DE61-'2a) logm_x(t)'!DD61-'2a)answer'!$I61)/$CP$121</f>
        <v>-0.26208823552599642</v>
      </c>
      <c r="Q290" s="32">
        <f>('2a) logm_x(t)'!DF61-'2a) logm_x(t)'!DE61-'2a)answer'!$I61)/$CP$121</f>
        <v>-0.22140428902285822</v>
      </c>
      <c r="R290" s="32">
        <f>('2a) logm_x(t)'!DG61-'2a) logm_x(t)'!DF61-'2a)answer'!$I61)/$CP$121</f>
        <v>0.50040885804054891</v>
      </c>
      <c r="S290" s="32">
        <f>('2a) logm_x(t)'!DH61-'2a) logm_x(t)'!DG61-'2a)answer'!$I61)/$CP$121</f>
        <v>0.25634632678099395</v>
      </c>
      <c r="T290" s="32">
        <f>('2a) logm_x(t)'!DI61-'2a) logm_x(t)'!DH61-'2a)answer'!$I61)/$CP$121</f>
        <v>4.0928414972911879E-2</v>
      </c>
      <c r="U290" s="32">
        <f>('2a) logm_x(t)'!DJ61-'2a) logm_x(t)'!DI61-'2a)answer'!$I61)/$CP$121</f>
        <v>-0.37619427163252156</v>
      </c>
      <c r="V290" s="32">
        <f>('2a) logm_x(t)'!DK61-'2a) logm_x(t)'!DJ61-'2a)answer'!$I61)/$CP$121</f>
        <v>9.6856065842121183E-2</v>
      </c>
      <c r="W290" s="32">
        <f>('2a) logm_x(t)'!DL61-'2a) logm_x(t)'!DK61-'2a)answer'!$I61)/$CP$121</f>
        <v>0.61855263295672192</v>
      </c>
      <c r="X290" s="32">
        <f>('2a) logm_x(t)'!DM61-'2a) logm_x(t)'!DL61-'2a)answer'!$I61)/$CP$121</f>
        <v>-0.20477079141718788</v>
      </c>
      <c r="Y290" s="32">
        <f>('2a) logm_x(t)'!DN61-'2a) logm_x(t)'!DM61-'2a)answer'!$I61)/$CP$121</f>
        <v>-0.32335856226203208</v>
      </c>
      <c r="Z290" s="32">
        <f>('2a) logm_x(t)'!DO61-'2a) logm_x(t)'!DN61-'2a)answer'!$I61)/$CP$121</f>
        <v>1.8994645353087557E-2</v>
      </c>
      <c r="AA290" s="32">
        <f>('2a) logm_x(t)'!DP61-'2a) logm_x(t)'!DO61-'2a)answer'!$I61)/$CP$121</f>
        <v>0.3987915726732722</v>
      </c>
      <c r="AB290" s="32">
        <f>('2a) logm_x(t)'!DQ61-'2a) logm_x(t)'!DP61-'2a)answer'!$I61)/$CP$121</f>
        <v>-0.52829186436145847</v>
      </c>
      <c r="AC290" s="32">
        <f>('2a) logm_x(t)'!DR61-'2a) logm_x(t)'!DQ61-'2a)answer'!$I61)/$CP$121</f>
        <v>0.7960925077875457</v>
      </c>
      <c r="AD290" s="32">
        <f>('2a) logm_x(t)'!DS61-'2a) logm_x(t)'!DR61-'2a)answer'!$I61)/$CP$121</f>
        <v>-0.87866361625883627</v>
      </c>
      <c r="AE290" s="32">
        <f>('2a) logm_x(t)'!DT61-'2a) logm_x(t)'!DS61-'2a)answer'!$I61)/$CP$121</f>
        <v>0.36938002007088921</v>
      </c>
      <c r="AF290" s="32">
        <f>('2a) logm_x(t)'!DU61-'2a) logm_x(t)'!DT61-'2a)answer'!$I61)/$CP$121</f>
        <v>-0.35070226328494009</v>
      </c>
      <c r="AG290" s="32">
        <f>('2a) logm_x(t)'!DV61-'2a) logm_x(t)'!DU61-'2a)answer'!$I61)/$CP$121</f>
        <v>0.61794511265363561</v>
      </c>
      <c r="AH290" s="32">
        <f>('2a) logm_x(t)'!DW61-'2a) logm_x(t)'!DV61-'2a)answer'!$I61)/$CP$121</f>
        <v>-0.22862538875047739</v>
      </c>
      <c r="AI290" s="32">
        <f>('2a) logm_x(t)'!DX61-'2a) logm_x(t)'!DW61-'2a)answer'!$I61)/$CP$121</f>
        <v>-0.30106465666150778</v>
      </c>
      <c r="AJ290" s="32">
        <f>('2a) logm_x(t)'!DY61-'2a) logm_x(t)'!DX61-'2a)answer'!$I61)/$CP$121</f>
        <v>-0.15173755683763607</v>
      </c>
      <c r="AK290" s="32">
        <f>('2a) logm_x(t)'!DZ61-'2a) logm_x(t)'!DY61-'2a)answer'!$I61)/$CP$121</f>
        <v>0.10240102808322828</v>
      </c>
      <c r="AL290" s="32">
        <f>('2a) logm_x(t)'!EA61-'2a) logm_x(t)'!DZ61-'2a)answer'!$I61)/$CP$121</f>
        <v>-0.20111194945944033</v>
      </c>
      <c r="AM290" s="32">
        <f>('2a) logm_x(t)'!EB61-'2a) logm_x(t)'!EA61-'2a)answer'!$I61)/$CP$121</f>
        <v>0.71330975483551817</v>
      </c>
      <c r="AN290" s="32">
        <f>('2a) logm_x(t)'!EC61-'2a) logm_x(t)'!EB61-'2a)answer'!$I61)/$CP$121</f>
        <v>8.9556317789103706E-3</v>
      </c>
      <c r="AO290" s="32">
        <f>('2a) logm_x(t)'!ED61-'2a) logm_x(t)'!EC61-'2a)answer'!$I61)/$CP$121</f>
        <v>-0.73205814839091199</v>
      </c>
      <c r="AP290" s="32">
        <f>('2a) logm_x(t)'!EE61-'2a) logm_x(t)'!ED61-'2a)answer'!$I61)/$CP$121</f>
        <v>-0.32149279768813332</v>
      </c>
      <c r="AQ290" s="32">
        <f>('2a) logm_x(t)'!EF61-'2a) logm_x(t)'!EE61-'2a)answer'!$I61)/$CP$121</f>
        <v>0.99434458417046934</v>
      </c>
      <c r="AR290" s="32">
        <f>('2a) logm_x(t)'!EG61-'2a) logm_x(t)'!EF61-'2a)answer'!$I61)/$CP$121</f>
        <v>-0.22024695948527437</v>
      </c>
      <c r="AS290" s="32">
        <f>('2a) logm_x(t)'!EH61-'2a) logm_x(t)'!EG61-'2a)answer'!$I61)/$CP$121</f>
        <v>0.50177251078125984</v>
      </c>
      <c r="AT290" s="32">
        <f>('2a) logm_x(t)'!EI61-'2a) logm_x(t)'!EH61-'2a)answer'!$I61)/$CP$121</f>
        <v>0.1163976356196285</v>
      </c>
      <c r="AU290" s="32">
        <f>('2a) logm_x(t)'!EJ61-'2a) logm_x(t)'!EI61-'2a)answer'!$I61)/$CP$121</f>
        <v>-0.121025111573588</v>
      </c>
      <c r="AV290" s="32">
        <f>('2a) logm_x(t)'!EK61-'2a) logm_x(t)'!EJ61-'2a)answer'!$I61)/$CP$121</f>
        <v>8.2947619481144787E-3</v>
      </c>
      <c r="AW290" s="32">
        <f>('2a) logm_x(t)'!EL61-'2a) logm_x(t)'!EK61-'2a)answer'!$I61)/$CP$121</f>
        <v>0.69991421320054115</v>
      </c>
      <c r="AX290" s="32">
        <f>('2a) logm_x(t)'!EM61-'2a) logm_x(t)'!EL61-'2a)answer'!$I61)/$CP$121</f>
        <v>-0.2749843620890462</v>
      </c>
      <c r="AY290" s="32">
        <f>('2a) logm_x(t)'!EN61-'2a) logm_x(t)'!EM61-'2a)answer'!$I61)/$CP$121</f>
        <v>-2.3480700427174095E-2</v>
      </c>
      <c r="AZ290" s="32">
        <f>('2a) logm_x(t)'!EO61-'2a) logm_x(t)'!EN61-'2a)answer'!$I61)/$CP$121</f>
        <v>-0.37221061821089152</v>
      </c>
      <c r="BA290" s="32">
        <f>('2a) logm_x(t)'!EP61-'2a) logm_x(t)'!EO61-'2a)answer'!$I61)/$CP$121</f>
        <v>0.71803093195359413</v>
      </c>
      <c r="BB290" s="32">
        <f>('2a) logm_x(t)'!EQ61-'2a) logm_x(t)'!EP61-'2a)answer'!$I61)/$CP$121</f>
        <v>-0.66691524796496193</v>
      </c>
      <c r="BC290" s="32">
        <f>('2a) logm_x(t)'!ER61-'2a) logm_x(t)'!EQ61-'2a)answer'!$I61)/$CP$121</f>
        <v>0.37672529143997929</v>
      </c>
      <c r="BD290" s="32">
        <f>('2a) logm_x(t)'!ES61-'2a) logm_x(t)'!ER61-'2a)answer'!$I61)/$CP$121</f>
        <v>-0.56278788078988351</v>
      </c>
      <c r="BE290" s="32">
        <f>('2a) logm_x(t)'!ET61-'2a) logm_x(t)'!ES61-'2a)answer'!$I61)/$CP$121</f>
        <v>0.2876949779193127</v>
      </c>
      <c r="BF290" s="32">
        <f>('2a) logm_x(t)'!EU61-'2a) logm_x(t)'!ET61-'2a)answer'!$I61)/$CP$121</f>
        <v>-0.41780565481748516</v>
      </c>
      <c r="BG290" s="32">
        <f>('2a) logm_x(t)'!EV61-'2a) logm_x(t)'!EU61-'2a)answer'!$I61)/$CP$121</f>
        <v>-0.10553011649146785</v>
      </c>
      <c r="BH290" s="32">
        <f>('2a) logm_x(t)'!EW61-'2a) logm_x(t)'!EV61-'2a)answer'!$I61)/$CP$121</f>
        <v>-0.29396248661952024</v>
      </c>
      <c r="BI290" s="32">
        <f>('2a) logm_x(t)'!EX61-'2a) logm_x(t)'!EW61-'2a)answer'!$I61)/$CP$121</f>
        <v>9.308032694995666E-3</v>
      </c>
      <c r="BJ290" s="32">
        <f>('2a) logm_x(t)'!EY61-'2a) logm_x(t)'!EX61-'2a)answer'!$I61)/$CP$121</f>
        <v>0.19113950285026396</v>
      </c>
      <c r="BK290" s="32">
        <f>('2a) logm_x(t)'!EZ61-'2a) logm_x(t)'!EY61-'2a)answer'!$I61)/$CP$121</f>
        <v>0.37998980612316241</v>
      </c>
      <c r="BL290" s="32">
        <f>('2a) logm_x(t)'!FA61-'2a) logm_x(t)'!EZ61-'2a)answer'!$I61)/$CP$121</f>
        <v>-0.9286417934869069</v>
      </c>
      <c r="BM290" s="32">
        <f>('2a) logm_x(t)'!FB61-'2a) logm_x(t)'!FA61-'2a)answer'!$I61)/$CP$121</f>
        <v>0.39771687503461917</v>
      </c>
      <c r="BN290" s="32">
        <f>('2a) logm_x(t)'!FC61-'2a) logm_x(t)'!FB61-'2a)answer'!$I61)/$CP$121</f>
        <v>0.14732729683965684</v>
      </c>
      <c r="BO290" s="32">
        <f>('2a) logm_x(t)'!FD61-'2a) logm_x(t)'!FC61-'2a)answer'!$I61)/$CP$121</f>
        <v>-0.18497185900966168</v>
      </c>
      <c r="BP290" s="32">
        <f>('2a) logm_x(t)'!FE61-'2a) logm_x(t)'!FD61-'2a)answer'!$I61)/$CP$121</f>
        <v>-0.3144762631666731</v>
      </c>
      <c r="BQ290" s="32">
        <f>('2a) logm_x(t)'!FF61-'2a) logm_x(t)'!FE61-'2a)answer'!$I61)/$CP$121</f>
        <v>0.36383007893353803</v>
      </c>
      <c r="BR290" s="32">
        <f>('2a) logm_x(t)'!FG61-'2a) logm_x(t)'!FF61-'2a)answer'!$I61)/$CP$121</f>
        <v>-0.18695232978683832</v>
      </c>
      <c r="BS290" s="32">
        <f>('2a) logm_x(t)'!FH61-'2a) logm_x(t)'!FG61-'2a)answer'!$I61)/$CP$121</f>
        <v>-0.85336205337092197</v>
      </c>
      <c r="BT290" s="32">
        <f>('2a) logm_x(t)'!FI61-'2a) logm_x(t)'!FH61-'2a)answer'!$I61)/$CP$121</f>
        <v>0.483983076097733</v>
      </c>
      <c r="BU290" s="32">
        <f>('2a) logm_x(t)'!FJ61-'2a) logm_x(t)'!FI61-'2a)answer'!$I61)/$CP$121</f>
        <v>-0.17642898246897501</v>
      </c>
      <c r="BV290" s="32">
        <f>('2a) logm_x(t)'!FK61-'2a) logm_x(t)'!FJ61-'2a)answer'!$I61)/$CP$121</f>
        <v>0.1814530508329735</v>
      </c>
      <c r="BW290" s="32">
        <f>('2a) logm_x(t)'!FL61-'2a) logm_x(t)'!FK61-'2a)answer'!$I61)/$CP$121</f>
        <v>-0.24859141131395135</v>
      </c>
      <c r="BX290" s="32">
        <f>('2a) logm_x(t)'!FM61-'2a) logm_x(t)'!FL61-'2a)answer'!$I61)/$CP$121</f>
        <v>2.0327418889137888E-2</v>
      </c>
      <c r="BY290" s="32">
        <f>('2a) logm_x(t)'!FN61-'2a) logm_x(t)'!FM61-'2a)answer'!$I61)/$CP$121</f>
        <v>0.24617567873564131</v>
      </c>
      <c r="BZ290" s="32">
        <f>('2a) logm_x(t)'!FO61-'2a) logm_x(t)'!FN61-'2a)answer'!$I61)/$CP$121</f>
        <v>0.17038881752493726</v>
      </c>
      <c r="CA290" s="32">
        <f>('2a) logm_x(t)'!FP61-'2a) logm_x(t)'!FO61-'2a)answer'!$I61)/$CP$121</f>
        <v>-1.078043182196881</v>
      </c>
      <c r="CB290" s="32">
        <f>('2a) logm_x(t)'!FQ61-'2a) logm_x(t)'!FP61-'2a)answer'!$I61)/$CP$121</f>
        <v>0.69855718014448664</v>
      </c>
      <c r="CC290" s="32">
        <f>('2a) logm_x(t)'!FR61-'2a) logm_x(t)'!FQ61-'2a)answer'!$I61)/$CP$121</f>
        <v>0.14441297845646875</v>
      </c>
      <c r="CD290" s="32">
        <f>('2a) logm_x(t)'!FS61-'2a) logm_x(t)'!FR61-'2a)answer'!$I61)/$CP$121</f>
        <v>-0.65912284011551203</v>
      </c>
      <c r="CE290" s="32">
        <f>('2a) logm_x(t)'!FT61-'2a) logm_x(t)'!FS61-'2a)answer'!$I61)/$CP$121</f>
        <v>0.66034195512292315</v>
      </c>
      <c r="CF290" s="32">
        <f>('2a) logm_x(t)'!FU61-'2a) logm_x(t)'!FT61-'2a)answer'!$I61)/$CP$121</f>
        <v>-0.64152805997435092</v>
      </c>
      <c r="CG290" s="32">
        <f>('2a) logm_x(t)'!FV61-'2a) logm_x(t)'!FU61-'2a)answer'!$I61)/$CP$121</f>
        <v>-0.3477824851288232</v>
      </c>
      <c r="CH290" s="32">
        <f>('2a) logm_x(t)'!FW61-'2a) logm_x(t)'!FV61-'2a)answer'!$I61)/$CP$121</f>
        <v>-0.15021841950375159</v>
      </c>
      <c r="CI290" s="32">
        <f>('2a) logm_x(t)'!FX61-'2a) logm_x(t)'!FW61-'2a)answer'!$I61)/$CP$121</f>
        <v>0.61094253554706268</v>
      </c>
      <c r="CJ290" s="32">
        <f>('2a) logm_x(t)'!FY61-'2a) logm_x(t)'!FX61-'2a)answer'!$I61)/$CP$121</f>
        <v>-0.35574946564352961</v>
      </c>
      <c r="CK290" s="32">
        <f>('2a) logm_x(t)'!FZ61-'2a) logm_x(t)'!FY61-'2a)answer'!$I61)/$CP$121</f>
        <v>8.9959674843337431E-2</v>
      </c>
      <c r="CL290" s="32">
        <f>('2a) logm_x(t)'!GA61-'2a) logm_x(t)'!FZ61-'2a)answer'!$I61)/$CP$121</f>
        <v>8.7316948986854714E-2</v>
      </c>
      <c r="CM290" s="32">
        <f>('2a) logm_x(t)'!GB61-'2a) logm_x(t)'!GA61-'2a)answer'!$I61)/$CP$121</f>
        <v>-0.32313771648380674</v>
      </c>
      <c r="CN290" s="32">
        <f>('2a) logm_x(t)'!GC61-'2a) logm_x(t)'!GB61-'2a)answer'!$I61)/$CP$121</f>
        <v>0.12337793162972339</v>
      </c>
    </row>
    <row r="291" spans="1:92" x14ac:dyDescent="0.25">
      <c r="A291" s="31">
        <f t="shared" si="13"/>
        <v>59</v>
      </c>
      <c r="C291" s="32">
        <f>('2a) logm_x(t)'!CR62-'2a) logm_x(t)'!CQ62-'2a)answer'!$I62)/$CP$121</f>
        <v>-4.4323564904586464E-2</v>
      </c>
      <c r="D291" s="32">
        <f>('2a) logm_x(t)'!CS62-'2a) logm_x(t)'!CR62-'2a)answer'!$I62)/$CP$121</f>
        <v>0.90311470413578032</v>
      </c>
      <c r="E291" s="32">
        <f>('2a) logm_x(t)'!CT62-'2a) logm_x(t)'!CS62-'2a)answer'!$I62)/$CP$121</f>
        <v>-0.29947178223137183</v>
      </c>
      <c r="F291" s="32">
        <f>('2a) logm_x(t)'!CU62-'2a) logm_x(t)'!CT62-'2a)answer'!$I62)/$CP$121</f>
        <v>-2.5243347821805453E-2</v>
      </c>
      <c r="G291" s="32">
        <f>('2a) logm_x(t)'!CV62-'2a) logm_x(t)'!CU62-'2a)answer'!$I62)/$CP$121</f>
        <v>0.80749574920843448</v>
      </c>
      <c r="H291" s="32">
        <f>('2a) logm_x(t)'!CW62-'2a) logm_x(t)'!CV62-'2a)answer'!$I62)/$CP$121</f>
        <v>-0.45080411339274556</v>
      </c>
      <c r="I291" s="32">
        <f>('2a) logm_x(t)'!CX62-'2a) logm_x(t)'!CW62-'2a)answer'!$I62)/$CP$121</f>
        <v>0.46776654252961353</v>
      </c>
      <c r="J291" s="32">
        <f>('2a) logm_x(t)'!CY62-'2a) logm_x(t)'!CX62-'2a)answer'!$I62)/$CP$121</f>
        <v>4.9242436950601466E-2</v>
      </c>
      <c r="K291" s="32">
        <f>('2a) logm_x(t)'!CZ62-'2a) logm_x(t)'!CY62-'2a)answer'!$I62)/$CP$121</f>
        <v>-1.0503283366424792</v>
      </c>
      <c r="L291" s="32">
        <f>('2a) logm_x(t)'!DA62-'2a) logm_x(t)'!CZ62-'2a)answer'!$I62)/$CP$121</f>
        <v>0.22788122076906292</v>
      </c>
      <c r="M291" s="32">
        <f>('2a) logm_x(t)'!DB62-'2a) logm_x(t)'!DA62-'2a)answer'!$I62)/$CP$121</f>
        <v>9.8138568827820155E-2</v>
      </c>
      <c r="N291" s="32">
        <f>('2a) logm_x(t)'!DC62-'2a) logm_x(t)'!DB62-'2a)answer'!$I62)/$CP$121</f>
        <v>0.23689228801660903</v>
      </c>
      <c r="O291" s="32">
        <f>('2a) logm_x(t)'!DD62-'2a) logm_x(t)'!DC62-'2a)answer'!$I62)/$CP$121</f>
        <v>0.3381028869815893</v>
      </c>
      <c r="P291" s="32">
        <f>('2a) logm_x(t)'!DE62-'2a) logm_x(t)'!DD62-'2a)answer'!$I62)/$CP$121</f>
        <v>0.29744980616257</v>
      </c>
      <c r="Q291" s="32">
        <f>('2a) logm_x(t)'!DF62-'2a) logm_x(t)'!DE62-'2a)answer'!$I62)/$CP$121</f>
        <v>0.21991571100528925</v>
      </c>
      <c r="R291" s="32">
        <f>('2a) logm_x(t)'!DG62-'2a) logm_x(t)'!DF62-'2a)answer'!$I62)/$CP$121</f>
        <v>-0.19529519722101116</v>
      </c>
      <c r="S291" s="32">
        <f>('2a) logm_x(t)'!DH62-'2a) logm_x(t)'!DG62-'2a)answer'!$I62)/$CP$121</f>
        <v>-0.16734087678336745</v>
      </c>
      <c r="T291" s="32">
        <f>('2a) logm_x(t)'!DI62-'2a) logm_x(t)'!DH62-'2a)answer'!$I62)/$CP$121</f>
        <v>-0.41493446404110146</v>
      </c>
      <c r="U291" s="32">
        <f>('2a) logm_x(t)'!DJ62-'2a) logm_x(t)'!DI62-'2a)answer'!$I62)/$CP$121</f>
        <v>3.9360336194385122E-2</v>
      </c>
      <c r="V291" s="32">
        <f>('2a) logm_x(t)'!DK62-'2a) logm_x(t)'!DJ62-'2a)answer'!$I62)/$CP$121</f>
        <v>0.54320717939917651</v>
      </c>
      <c r="W291" s="32">
        <f>('2a) logm_x(t)'!DL62-'2a) logm_x(t)'!DK62-'2a)answer'!$I62)/$CP$121</f>
        <v>0.46352655356649353</v>
      </c>
      <c r="X291" s="32">
        <f>('2a) logm_x(t)'!DM62-'2a) logm_x(t)'!DL62-'2a)answer'!$I62)/$CP$121</f>
        <v>-7.1618086282216706E-2</v>
      </c>
      <c r="Y291" s="32">
        <f>('2a) logm_x(t)'!DN62-'2a) logm_x(t)'!DM62-'2a)answer'!$I62)/$CP$121</f>
        <v>-9.2973370848848158E-2</v>
      </c>
      <c r="Z291" s="32">
        <f>('2a) logm_x(t)'!DO62-'2a) logm_x(t)'!DN62-'2a)answer'!$I62)/$CP$121</f>
        <v>-0.60121456519444383</v>
      </c>
      <c r="AA291" s="32">
        <f>('2a) logm_x(t)'!DP62-'2a) logm_x(t)'!DO62-'2a)answer'!$I62)/$CP$121</f>
        <v>0.86932477139885933</v>
      </c>
      <c r="AB291" s="32">
        <f>('2a) logm_x(t)'!DQ62-'2a) logm_x(t)'!DP62-'2a)answer'!$I62)/$CP$121</f>
        <v>-0.4657825288125535</v>
      </c>
      <c r="AC291" s="32">
        <f>('2a) logm_x(t)'!DR62-'2a) logm_x(t)'!DQ62-'2a)answer'!$I62)/$CP$121</f>
        <v>0.5047975451653719</v>
      </c>
      <c r="AD291" s="32">
        <f>('2a) logm_x(t)'!DS62-'2a) logm_x(t)'!DR62-'2a)answer'!$I62)/$CP$121</f>
        <v>-0.50196727629508531</v>
      </c>
      <c r="AE291" s="32">
        <f>('2a) logm_x(t)'!DT62-'2a) logm_x(t)'!DS62-'2a)answer'!$I62)/$CP$121</f>
        <v>-9.9850142460025729E-2</v>
      </c>
      <c r="AF291" s="32">
        <f>('2a) logm_x(t)'!DU62-'2a) logm_x(t)'!DT62-'2a)answer'!$I62)/$CP$121</f>
        <v>0.41261562228084475</v>
      </c>
      <c r="AG291" s="32">
        <f>('2a) logm_x(t)'!DV62-'2a) logm_x(t)'!DU62-'2a)answer'!$I62)/$CP$121</f>
        <v>-0.11621744970954823</v>
      </c>
      <c r="AH291" s="32">
        <f>('2a) logm_x(t)'!DW62-'2a) logm_x(t)'!DV62-'2a)answer'!$I62)/$CP$121</f>
        <v>0.2156004560387787</v>
      </c>
      <c r="AI291" s="32">
        <f>('2a) logm_x(t)'!DX62-'2a) logm_x(t)'!DW62-'2a)answer'!$I62)/$CP$121</f>
        <v>-0.19945000736187954</v>
      </c>
      <c r="AJ291" s="32">
        <f>('2a) logm_x(t)'!DY62-'2a) logm_x(t)'!DX62-'2a)answer'!$I62)/$CP$121</f>
        <v>-0.26390823085387632</v>
      </c>
      <c r="AK291" s="32">
        <f>('2a) logm_x(t)'!DZ62-'2a) logm_x(t)'!DY62-'2a)answer'!$I62)/$CP$121</f>
        <v>-0.17172876641076668</v>
      </c>
      <c r="AL291" s="32">
        <f>('2a) logm_x(t)'!EA62-'2a) logm_x(t)'!DZ62-'2a)answer'!$I62)/$CP$121</f>
        <v>3.074737641587728E-2</v>
      </c>
      <c r="AM291" s="32">
        <f>('2a) logm_x(t)'!EB62-'2a) logm_x(t)'!EA62-'2a)answer'!$I62)/$CP$121</f>
        <v>-0.46691381228227219</v>
      </c>
      <c r="AN291" s="32">
        <f>('2a) logm_x(t)'!EC62-'2a) logm_x(t)'!EB62-'2a)answer'!$I62)/$CP$121</f>
        <v>0.79070330718622039</v>
      </c>
      <c r="AO291" s="32">
        <f>('2a) logm_x(t)'!ED62-'2a) logm_x(t)'!EC62-'2a)answer'!$I62)/$CP$121</f>
        <v>0.25787567765731417</v>
      </c>
      <c r="AP291" s="32">
        <f>('2a) logm_x(t)'!EE62-'2a) logm_x(t)'!ED62-'2a)answer'!$I62)/$CP$121</f>
        <v>-1.1321829902494109</v>
      </c>
      <c r="AQ291" s="32">
        <f>('2a) logm_x(t)'!EF62-'2a) logm_x(t)'!EE62-'2a)answer'!$I62)/$CP$121</f>
        <v>0.33917298639784454</v>
      </c>
      <c r="AR291" s="32">
        <f>('2a) logm_x(t)'!EG62-'2a) logm_x(t)'!EF62-'2a)answer'!$I62)/$CP$121</f>
        <v>0.78163550671493387</v>
      </c>
      <c r="AS291" s="32">
        <f>('2a) logm_x(t)'!EH62-'2a) logm_x(t)'!EG62-'2a)answer'!$I62)/$CP$121</f>
        <v>0.33236418300950771</v>
      </c>
      <c r="AT291" s="32">
        <f>('2a) logm_x(t)'!EI62-'2a) logm_x(t)'!EH62-'2a)answer'!$I62)/$CP$121</f>
        <v>-0.31878240384788675</v>
      </c>
      <c r="AU291" s="32">
        <f>('2a) logm_x(t)'!EJ62-'2a) logm_x(t)'!EI62-'2a)answer'!$I62)/$CP$121</f>
        <v>0.26543259187956647</v>
      </c>
      <c r="AV291" s="32">
        <f>('2a) logm_x(t)'!EK62-'2a) logm_x(t)'!EJ62-'2a)answer'!$I62)/$CP$121</f>
        <v>0.46523647584966926</v>
      </c>
      <c r="AW291" s="32">
        <f>('2a) logm_x(t)'!EL62-'2a) logm_x(t)'!EK62-'2a)answer'!$I62)/$CP$121</f>
        <v>2.1156073803798376E-2</v>
      </c>
      <c r="AX291" s="32">
        <f>('2a) logm_x(t)'!EM62-'2a) logm_x(t)'!EL62-'2a)answer'!$I62)/$CP$121</f>
        <v>-0.33891361309795326</v>
      </c>
      <c r="AY291" s="32">
        <f>('2a) logm_x(t)'!EN62-'2a) logm_x(t)'!EM62-'2a)answer'!$I62)/$CP$121</f>
        <v>0.41245801639065177</v>
      </c>
      <c r="AZ291" s="32">
        <f>('2a) logm_x(t)'!EO62-'2a) logm_x(t)'!EN62-'2a)answer'!$I62)/$CP$121</f>
        <v>-0.41729225674918419</v>
      </c>
      <c r="BA291" s="32">
        <f>('2a) logm_x(t)'!EP62-'2a) logm_x(t)'!EO62-'2a)answer'!$I62)/$CP$121</f>
        <v>0.11164558038161809</v>
      </c>
      <c r="BB291" s="32">
        <f>('2a) logm_x(t)'!EQ62-'2a) logm_x(t)'!EP62-'2a)answer'!$I62)/$CP$121</f>
        <v>0.19819685133798945</v>
      </c>
      <c r="BC291" s="32">
        <f>('2a) logm_x(t)'!ER62-'2a) logm_x(t)'!EQ62-'2a)answer'!$I62)/$CP$121</f>
        <v>-0.21996210845419284</v>
      </c>
      <c r="BD291" s="32">
        <f>('2a) logm_x(t)'!ES62-'2a) logm_x(t)'!ER62-'2a)answer'!$I62)/$CP$121</f>
        <v>-0.12635740810444021</v>
      </c>
      <c r="BE291" s="32">
        <f>('2a) logm_x(t)'!ET62-'2a) logm_x(t)'!ES62-'2a)answer'!$I62)/$CP$121</f>
        <v>-0.10263130866352864</v>
      </c>
      <c r="BF291" s="32">
        <f>('2a) logm_x(t)'!EU62-'2a) logm_x(t)'!ET62-'2a)answer'!$I62)/$CP$121</f>
        <v>-0.28262144922694721</v>
      </c>
      <c r="BG291" s="32">
        <f>('2a) logm_x(t)'!EV62-'2a) logm_x(t)'!EU62-'2a)answer'!$I62)/$CP$121</f>
        <v>-1.9455587606687322E-2</v>
      </c>
      <c r="BH291" s="32">
        <f>('2a) logm_x(t)'!EW62-'2a) logm_x(t)'!EV62-'2a)answer'!$I62)/$CP$121</f>
        <v>-0.39517983130487966</v>
      </c>
      <c r="BI291" s="32">
        <f>('2a) logm_x(t)'!EX62-'2a) logm_x(t)'!EW62-'2a)answer'!$I62)/$CP$121</f>
        <v>0.16371122928147755</v>
      </c>
      <c r="BJ291" s="32">
        <f>('2a) logm_x(t)'!EY62-'2a) logm_x(t)'!EX62-'2a)answer'!$I62)/$CP$121</f>
        <v>-0.18739633721092361</v>
      </c>
      <c r="BK291" s="32">
        <f>('2a) logm_x(t)'!EZ62-'2a) logm_x(t)'!EY62-'2a)answer'!$I62)/$CP$121</f>
        <v>-3.5883947065943216E-2</v>
      </c>
      <c r="BL291" s="32">
        <f>('2a) logm_x(t)'!FA62-'2a) logm_x(t)'!EZ62-'2a)answer'!$I62)/$CP$121</f>
        <v>0.43529084962843617</v>
      </c>
      <c r="BM291" s="32">
        <f>('2a) logm_x(t)'!FB62-'2a) logm_x(t)'!FA62-'2a)answer'!$I62)/$CP$121</f>
        <v>-0.80623841522765349</v>
      </c>
      <c r="BN291" s="32">
        <f>('2a) logm_x(t)'!FC62-'2a) logm_x(t)'!FB62-'2a)answer'!$I62)/$CP$121</f>
        <v>0.90303811223299524</v>
      </c>
      <c r="BO291" s="32">
        <f>('2a) logm_x(t)'!FD62-'2a) logm_x(t)'!FC62-'2a)answer'!$I62)/$CP$121</f>
        <v>-0.90886243305893322</v>
      </c>
      <c r="BP291" s="32">
        <f>('2a) logm_x(t)'!FE62-'2a) logm_x(t)'!FD62-'2a)answer'!$I62)/$CP$121</f>
        <v>0.45454991446676257</v>
      </c>
      <c r="BQ291" s="32">
        <f>('2a) logm_x(t)'!FF62-'2a) logm_x(t)'!FE62-'2a)answer'!$I62)/$CP$121</f>
        <v>7.8584848323472692E-2</v>
      </c>
      <c r="BR291" s="32">
        <f>('2a) logm_x(t)'!FG62-'2a) logm_x(t)'!FF62-'2a)answer'!$I62)/$CP$121</f>
        <v>3.1535979441132553E-2</v>
      </c>
      <c r="BS291" s="32">
        <f>('2a) logm_x(t)'!FH62-'2a) logm_x(t)'!FG62-'2a)answer'!$I62)/$CP$121</f>
        <v>-0.52295537469686548</v>
      </c>
      <c r="BT291" s="32">
        <f>('2a) logm_x(t)'!FI62-'2a) logm_x(t)'!FH62-'2a)answer'!$I62)/$CP$121</f>
        <v>4.4698217607200524E-2</v>
      </c>
      <c r="BU291" s="32">
        <f>('2a) logm_x(t)'!FJ62-'2a) logm_x(t)'!FI62-'2a)answer'!$I62)/$CP$121</f>
        <v>-2.2310021373138172E-2</v>
      </c>
      <c r="BV291" s="32">
        <f>('2a) logm_x(t)'!FK62-'2a) logm_x(t)'!FJ62-'2a)answer'!$I62)/$CP$121</f>
        <v>-0.28685935459535977</v>
      </c>
      <c r="BW291" s="32">
        <f>('2a) logm_x(t)'!FL62-'2a) logm_x(t)'!FK62-'2a)answer'!$I62)/$CP$121</f>
        <v>1.0856170845216109E-2</v>
      </c>
      <c r="BX291" s="32">
        <f>('2a) logm_x(t)'!FM62-'2a) logm_x(t)'!FL62-'2a)answer'!$I62)/$CP$121</f>
        <v>-0.28422951803300661</v>
      </c>
      <c r="BY291" s="32">
        <f>('2a) logm_x(t)'!FN62-'2a) logm_x(t)'!FM62-'2a)answer'!$I62)/$CP$121</f>
        <v>0.89115200728899058</v>
      </c>
      <c r="BZ291" s="32">
        <f>('2a) logm_x(t)'!FO62-'2a) logm_x(t)'!FN62-'2a)answer'!$I62)/$CP$121</f>
        <v>-1.1151339821204445</v>
      </c>
      <c r="CA291" s="32">
        <f>('2a) logm_x(t)'!FP62-'2a) logm_x(t)'!FO62-'2a)answer'!$I62)/$CP$121</f>
        <v>0.24161840253987776</v>
      </c>
      <c r="CB291" s="32">
        <f>('2a) logm_x(t)'!FQ62-'2a) logm_x(t)'!FP62-'2a)answer'!$I62)/$CP$121</f>
        <v>-2.6746941773295119E-2</v>
      </c>
      <c r="CC291" s="32">
        <f>('2a) logm_x(t)'!FR62-'2a) logm_x(t)'!FQ62-'2a)answer'!$I62)/$CP$121</f>
        <v>-0.37852347017351323</v>
      </c>
      <c r="CD291" s="32">
        <f>('2a) logm_x(t)'!FS62-'2a) logm_x(t)'!FR62-'2a)answer'!$I62)/$CP$121</f>
        <v>0.97709628567079065</v>
      </c>
      <c r="CE291" s="32">
        <f>('2a) logm_x(t)'!FT62-'2a) logm_x(t)'!FS62-'2a)answer'!$I62)/$CP$121</f>
        <v>-1.2245850750910907</v>
      </c>
      <c r="CF291" s="32">
        <f>('2a) logm_x(t)'!FU62-'2a) logm_x(t)'!FT62-'2a)answer'!$I62)/$CP$121</f>
        <v>0.18374167747159653</v>
      </c>
      <c r="CG291" s="32">
        <f>('2a) logm_x(t)'!FV62-'2a) logm_x(t)'!FU62-'2a)answer'!$I62)/$CP$121</f>
        <v>-0.34820312643454021</v>
      </c>
      <c r="CH291" s="32">
        <f>('2a) logm_x(t)'!FW62-'2a) logm_x(t)'!FV62-'2a)answer'!$I62)/$CP$121</f>
        <v>-0.39906313149286698</v>
      </c>
      <c r="CI291" s="32">
        <f>('2a) logm_x(t)'!FX62-'2a) logm_x(t)'!FW62-'2a)answer'!$I62)/$CP$121</f>
        <v>0.3043522071182056</v>
      </c>
      <c r="CJ291" s="32">
        <f>('2a) logm_x(t)'!FY62-'2a) logm_x(t)'!FX62-'2a)answer'!$I62)/$CP$121</f>
        <v>0.10728694589765039</v>
      </c>
      <c r="CK291" s="32">
        <f>('2a) logm_x(t)'!FZ62-'2a) logm_x(t)'!FY62-'2a)answer'!$I62)/$CP$121</f>
        <v>-0.45889419568159551</v>
      </c>
      <c r="CL291" s="32">
        <f>('2a) logm_x(t)'!GA62-'2a) logm_x(t)'!FZ62-'2a)answer'!$I62)/$CP$121</f>
        <v>0.84347383703170853</v>
      </c>
      <c r="CM291" s="32">
        <f>('2a) logm_x(t)'!GB62-'2a) logm_x(t)'!GA62-'2a)answer'!$I62)/$CP$121</f>
        <v>-0.44511938421360059</v>
      </c>
      <c r="CN291" s="32">
        <f>('2a) logm_x(t)'!GC62-'2a) logm_x(t)'!GB62-'2a)answer'!$I62)/$CP$121</f>
        <v>0.13170589459597354</v>
      </c>
    </row>
    <row r="292" spans="1:92" x14ac:dyDescent="0.25">
      <c r="A292" s="31">
        <f t="shared" si="13"/>
        <v>60</v>
      </c>
      <c r="C292" s="32">
        <f>('2a) logm_x(t)'!CR63-'2a) logm_x(t)'!CQ63-'2a)answer'!$I63)/$CP$121</f>
        <v>0.10190231041555022</v>
      </c>
      <c r="D292" s="32">
        <f>('2a) logm_x(t)'!CS63-'2a) logm_x(t)'!CR63-'2a)answer'!$I63)/$CP$121</f>
        <v>0.23639678159584601</v>
      </c>
      <c r="E292" s="32">
        <f>('2a) logm_x(t)'!CT63-'2a) logm_x(t)'!CS63-'2a)answer'!$I63)/$CP$121</f>
        <v>0.30368935245532391</v>
      </c>
      <c r="F292" s="32">
        <f>('2a) logm_x(t)'!CU63-'2a) logm_x(t)'!CT63-'2a)answer'!$I63)/$CP$121</f>
        <v>-0.1245696589086606</v>
      </c>
      <c r="G292" s="32">
        <f>('2a) logm_x(t)'!CV63-'2a) logm_x(t)'!CU63-'2a)answer'!$I63)/$CP$121</f>
        <v>-2.6670566940347501E-2</v>
      </c>
      <c r="H292" s="32">
        <f>('2a) logm_x(t)'!CW63-'2a) logm_x(t)'!CV63-'2a)answer'!$I63)/$CP$121</f>
        <v>0.17499065240707823</v>
      </c>
      <c r="I292" s="32">
        <f>('2a) logm_x(t)'!CX63-'2a) logm_x(t)'!CW63-'2a)answer'!$I63)/$CP$121</f>
        <v>0.13417203299004599</v>
      </c>
      <c r="J292" s="32">
        <f>('2a) logm_x(t)'!CY63-'2a) logm_x(t)'!CX63-'2a)answer'!$I63)/$CP$121</f>
        <v>-0.45864697022966611</v>
      </c>
      <c r="K292" s="32">
        <f>('2a) logm_x(t)'!CZ63-'2a) logm_x(t)'!CY63-'2a)answer'!$I63)/$CP$121</f>
        <v>-0.22685352588008245</v>
      </c>
      <c r="L292" s="32">
        <f>('2a) logm_x(t)'!DA63-'2a) logm_x(t)'!CZ63-'2a)answer'!$I63)/$CP$121</f>
        <v>0.63343426672688063</v>
      </c>
      <c r="M292" s="32">
        <f>('2a) logm_x(t)'!DB63-'2a) logm_x(t)'!DA63-'2a)answer'!$I63)/$CP$121</f>
        <v>-6.7474426023754236E-4</v>
      </c>
      <c r="N292" s="32">
        <f>('2a) logm_x(t)'!DC63-'2a) logm_x(t)'!DB63-'2a)answer'!$I63)/$CP$121</f>
        <v>5.1218645357144738E-2</v>
      </c>
      <c r="O292" s="32">
        <f>('2a) logm_x(t)'!DD63-'2a) logm_x(t)'!DC63-'2a)answer'!$I63)/$CP$121</f>
        <v>-0.15926872320025767</v>
      </c>
      <c r="P292" s="32">
        <f>('2a) logm_x(t)'!DE63-'2a) logm_x(t)'!DD63-'2a)answer'!$I63)/$CP$121</f>
        <v>-0.15242375995548452</v>
      </c>
      <c r="Q292" s="32">
        <f>('2a) logm_x(t)'!DF63-'2a) logm_x(t)'!DE63-'2a)answer'!$I63)/$CP$121</f>
        <v>0.24420078054824923</v>
      </c>
      <c r="R292" s="32">
        <f>('2a) logm_x(t)'!DG63-'2a) logm_x(t)'!DF63-'2a)answer'!$I63)/$CP$121</f>
        <v>0.37467231543330887</v>
      </c>
      <c r="S292" s="32">
        <f>('2a) logm_x(t)'!DH63-'2a) logm_x(t)'!DG63-'2a)answer'!$I63)/$CP$121</f>
        <v>-0.33790513912079823</v>
      </c>
      <c r="T292" s="32">
        <f>('2a) logm_x(t)'!DI63-'2a) logm_x(t)'!DH63-'2a)answer'!$I63)/$CP$121</f>
        <v>0.36817705945435059</v>
      </c>
      <c r="U292" s="32">
        <f>('2a) logm_x(t)'!DJ63-'2a) logm_x(t)'!DI63-'2a)answer'!$I63)/$CP$121</f>
        <v>-0.1708249423268727</v>
      </c>
      <c r="V292" s="32">
        <f>('2a) logm_x(t)'!DK63-'2a) logm_x(t)'!DJ63-'2a)answer'!$I63)/$CP$121</f>
        <v>0.56117316389129346</v>
      </c>
      <c r="W292" s="32">
        <f>('2a) logm_x(t)'!DL63-'2a) logm_x(t)'!DK63-'2a)answer'!$I63)/$CP$121</f>
        <v>0.19002249545580097</v>
      </c>
      <c r="X292" s="32">
        <f>('2a) logm_x(t)'!DM63-'2a) logm_x(t)'!DL63-'2a)answer'!$I63)/$CP$121</f>
        <v>-0.66739592896335842</v>
      </c>
      <c r="Y292" s="32">
        <f>('2a) logm_x(t)'!DN63-'2a) logm_x(t)'!DM63-'2a)answer'!$I63)/$CP$121</f>
        <v>0.37561512248390194</v>
      </c>
      <c r="Z292" s="32">
        <f>('2a) logm_x(t)'!DO63-'2a) logm_x(t)'!DN63-'2a)answer'!$I63)/$CP$121</f>
        <v>-8.0361335622447072E-2</v>
      </c>
      <c r="AA292" s="32">
        <f>('2a) logm_x(t)'!DP63-'2a) logm_x(t)'!DO63-'2a)answer'!$I63)/$CP$121</f>
        <v>7.0620633712173891E-2</v>
      </c>
      <c r="AB292" s="32">
        <f>('2a) logm_x(t)'!DQ63-'2a) logm_x(t)'!DP63-'2a)answer'!$I63)/$CP$121</f>
        <v>-9.7683746999769935E-2</v>
      </c>
      <c r="AC292" s="32">
        <f>('2a) logm_x(t)'!DR63-'2a) logm_x(t)'!DQ63-'2a)answer'!$I63)/$CP$121</f>
        <v>-5.1688643953805201E-2</v>
      </c>
      <c r="AD292" s="32">
        <f>('2a) logm_x(t)'!DS63-'2a) logm_x(t)'!DR63-'2a)answer'!$I63)/$CP$121</f>
        <v>0.22750800387805414</v>
      </c>
      <c r="AE292" s="32">
        <f>('2a) logm_x(t)'!DT63-'2a) logm_x(t)'!DS63-'2a)answer'!$I63)/$CP$121</f>
        <v>8.0979190355103009E-2</v>
      </c>
      <c r="AF292" s="32">
        <f>('2a) logm_x(t)'!DU63-'2a) logm_x(t)'!DT63-'2a)answer'!$I63)/$CP$121</f>
        <v>-0.45361144258953573</v>
      </c>
      <c r="AG292" s="32">
        <f>('2a) logm_x(t)'!DV63-'2a) logm_x(t)'!DU63-'2a)answer'!$I63)/$CP$121</f>
        <v>0.54071698949971514</v>
      </c>
      <c r="AH292" s="32">
        <f>('2a) logm_x(t)'!DW63-'2a) logm_x(t)'!DV63-'2a)answer'!$I63)/$CP$121</f>
        <v>-0.73902768722253409</v>
      </c>
      <c r="AI292" s="32">
        <f>('2a) logm_x(t)'!DX63-'2a) logm_x(t)'!DW63-'2a)answer'!$I63)/$CP$121</f>
        <v>0.52705930818107805</v>
      </c>
      <c r="AJ292" s="32">
        <f>('2a) logm_x(t)'!DY63-'2a) logm_x(t)'!DX63-'2a)answer'!$I63)/$CP$121</f>
        <v>-0.56414811296669898</v>
      </c>
      <c r="AK292" s="32">
        <f>('2a) logm_x(t)'!DZ63-'2a) logm_x(t)'!DY63-'2a)answer'!$I63)/$CP$121</f>
        <v>0.45044556938172103</v>
      </c>
      <c r="AL292" s="32">
        <f>('2a) logm_x(t)'!EA63-'2a) logm_x(t)'!DZ63-'2a)answer'!$I63)/$CP$121</f>
        <v>-0.20129053590872897</v>
      </c>
      <c r="AM292" s="32">
        <f>('2a) logm_x(t)'!EB63-'2a) logm_x(t)'!EA63-'2a)answer'!$I63)/$CP$121</f>
        <v>0.27812314051683279</v>
      </c>
      <c r="AN292" s="32">
        <f>('2a) logm_x(t)'!EC63-'2a) logm_x(t)'!EB63-'2a)answer'!$I63)/$CP$121</f>
        <v>-1.0971586261027335</v>
      </c>
      <c r="AO292" s="32">
        <f>('2a) logm_x(t)'!ED63-'2a) logm_x(t)'!EC63-'2a)answer'!$I63)/$CP$121</f>
        <v>1.7227971231971861</v>
      </c>
      <c r="AP292" s="32">
        <f>('2a) logm_x(t)'!EE63-'2a) logm_x(t)'!ED63-'2a)answer'!$I63)/$CP$121</f>
        <v>-0.49795966825582233</v>
      </c>
      <c r="AQ292" s="32">
        <f>('2a) logm_x(t)'!EF63-'2a) logm_x(t)'!EE63-'2a)answer'!$I63)/$CP$121</f>
        <v>-0.46190333047224796</v>
      </c>
      <c r="AR292" s="32">
        <f>('2a) logm_x(t)'!EG63-'2a) logm_x(t)'!EF63-'2a)answer'!$I63)/$CP$121</f>
        <v>0.29142402443715354</v>
      </c>
      <c r="AS292" s="32">
        <f>('2a) logm_x(t)'!EH63-'2a) logm_x(t)'!EG63-'2a)answer'!$I63)/$CP$121</f>
        <v>0.3053256757274006</v>
      </c>
      <c r="AT292" s="32">
        <f>('2a) logm_x(t)'!EI63-'2a) logm_x(t)'!EH63-'2a)answer'!$I63)/$CP$121</f>
        <v>0.13509275689050132</v>
      </c>
      <c r="AU292" s="32">
        <f>('2a) logm_x(t)'!EJ63-'2a) logm_x(t)'!EI63-'2a)answer'!$I63)/$CP$121</f>
        <v>0.28790927710396308</v>
      </c>
      <c r="AV292" s="32">
        <f>('2a) logm_x(t)'!EK63-'2a) logm_x(t)'!EJ63-'2a)answer'!$I63)/$CP$121</f>
        <v>-2.9550132007662464E-2</v>
      </c>
      <c r="AW292" s="32">
        <f>('2a) logm_x(t)'!EL63-'2a) logm_x(t)'!EK63-'2a)answer'!$I63)/$CP$121</f>
        <v>-0.37236808628640378</v>
      </c>
      <c r="AX292" s="32">
        <f>('2a) logm_x(t)'!EM63-'2a) logm_x(t)'!EL63-'2a)answer'!$I63)/$CP$121</f>
        <v>0.4243615066198157</v>
      </c>
      <c r="AY292" s="32">
        <f>('2a) logm_x(t)'!EN63-'2a) logm_x(t)'!EM63-'2a)answer'!$I63)/$CP$121</f>
        <v>0.46836740099099938</v>
      </c>
      <c r="AZ292" s="32">
        <f>('2a) logm_x(t)'!EO63-'2a) logm_x(t)'!EN63-'2a)answer'!$I63)/$CP$121</f>
        <v>-0.80489597508670885</v>
      </c>
      <c r="BA292" s="32">
        <f>('2a) logm_x(t)'!EP63-'2a) logm_x(t)'!EO63-'2a)answer'!$I63)/$CP$121</f>
        <v>-0.13132779387145238</v>
      </c>
      <c r="BB292" s="32">
        <f>('2a) logm_x(t)'!EQ63-'2a) logm_x(t)'!EP63-'2a)answer'!$I63)/$CP$121</f>
        <v>-2.3421186188104636E-2</v>
      </c>
      <c r="BC292" s="32">
        <f>('2a) logm_x(t)'!ER63-'2a) logm_x(t)'!EQ63-'2a)answer'!$I63)/$CP$121</f>
        <v>0.88224269563971758</v>
      </c>
      <c r="BD292" s="32">
        <f>('2a) logm_x(t)'!ES63-'2a) logm_x(t)'!ER63-'2a)answer'!$I63)/$CP$121</f>
        <v>-0.12280201195763384</v>
      </c>
      <c r="BE292" s="32">
        <f>('2a) logm_x(t)'!ET63-'2a) logm_x(t)'!ES63-'2a)answer'!$I63)/$CP$121</f>
        <v>-0.74099092697258406</v>
      </c>
      <c r="BF292" s="32">
        <f>('2a) logm_x(t)'!EU63-'2a) logm_x(t)'!ET63-'2a)answer'!$I63)/$CP$121</f>
        <v>-5.908964928801564E-2</v>
      </c>
      <c r="BG292" s="32">
        <f>('2a) logm_x(t)'!EV63-'2a) logm_x(t)'!EU63-'2a)answer'!$I63)/$CP$121</f>
        <v>0.38973588761215933</v>
      </c>
      <c r="BH292" s="32">
        <f>('2a) logm_x(t)'!EW63-'2a) logm_x(t)'!EV63-'2a)answer'!$I63)/$CP$121</f>
        <v>-0.66008216186714541</v>
      </c>
      <c r="BI292" s="32">
        <f>('2a) logm_x(t)'!EX63-'2a) logm_x(t)'!EW63-'2a)answer'!$I63)/$CP$121</f>
        <v>-6.6347195293496197E-2</v>
      </c>
      <c r="BJ292" s="32">
        <f>('2a) logm_x(t)'!EY63-'2a) logm_x(t)'!EX63-'2a)answer'!$I63)/$CP$121</f>
        <v>-0.31591130258130806</v>
      </c>
      <c r="BK292" s="32">
        <f>('2a) logm_x(t)'!EZ63-'2a) logm_x(t)'!EY63-'2a)answer'!$I63)/$CP$121</f>
        <v>0.7903524375946549</v>
      </c>
      <c r="BL292" s="32">
        <f>('2a) logm_x(t)'!FA63-'2a) logm_x(t)'!EZ63-'2a)answer'!$I63)/$CP$121</f>
        <v>-0.50005495997040961</v>
      </c>
      <c r="BM292" s="32">
        <f>('2a) logm_x(t)'!FB63-'2a) logm_x(t)'!FA63-'2a)answer'!$I63)/$CP$121</f>
        <v>0.13614432086449929</v>
      </c>
      <c r="BN292" s="32">
        <f>('2a) logm_x(t)'!FC63-'2a) logm_x(t)'!FB63-'2a)answer'!$I63)/$CP$121</f>
        <v>-0.14707721668617116</v>
      </c>
      <c r="BO292" s="32">
        <f>('2a) logm_x(t)'!FD63-'2a) logm_x(t)'!FC63-'2a)answer'!$I63)/$CP$121</f>
        <v>-0.14321837940262921</v>
      </c>
      <c r="BP292" s="32">
        <f>('2a) logm_x(t)'!FE63-'2a) logm_x(t)'!FD63-'2a)answer'!$I63)/$CP$121</f>
        <v>3.003640642971429E-2</v>
      </c>
      <c r="BQ292" s="32">
        <f>('2a) logm_x(t)'!FF63-'2a) logm_x(t)'!FE63-'2a)answer'!$I63)/$CP$121</f>
        <v>-0.46279675939021703</v>
      </c>
      <c r="BR292" s="32">
        <f>('2a) logm_x(t)'!FG63-'2a) logm_x(t)'!FF63-'2a)answer'!$I63)/$CP$121</f>
        <v>0.71271023500481057</v>
      </c>
      <c r="BS292" s="32">
        <f>('2a) logm_x(t)'!FH63-'2a) logm_x(t)'!FG63-'2a)answer'!$I63)/$CP$121</f>
        <v>-1.0515663331003762</v>
      </c>
      <c r="BT292" s="32">
        <f>('2a) logm_x(t)'!FI63-'2a) logm_x(t)'!FH63-'2a)answer'!$I63)/$CP$121</f>
        <v>0.3747883525644673</v>
      </c>
      <c r="BU292" s="32">
        <f>('2a) logm_x(t)'!FJ63-'2a) logm_x(t)'!FI63-'2a)answer'!$I63)/$CP$121</f>
        <v>-0.66837318699378001</v>
      </c>
      <c r="BV292" s="32">
        <f>('2a) logm_x(t)'!FK63-'2a) logm_x(t)'!FJ63-'2a)answer'!$I63)/$CP$121</f>
        <v>0.57967577778409285</v>
      </c>
      <c r="BW292" s="32">
        <f>('2a) logm_x(t)'!FL63-'2a) logm_x(t)'!FK63-'2a)answer'!$I63)/$CP$121</f>
        <v>6.7725951827475178E-2</v>
      </c>
      <c r="BX292" s="32">
        <f>('2a) logm_x(t)'!FM63-'2a) logm_x(t)'!FL63-'2a)answer'!$I63)/$CP$121</f>
        <v>2.9186940657126015E-2</v>
      </c>
      <c r="BY292" s="32">
        <f>('2a) logm_x(t)'!FN63-'2a) logm_x(t)'!FM63-'2a)answer'!$I63)/$CP$121</f>
        <v>0.29988182257350743</v>
      </c>
      <c r="BZ292" s="32">
        <f>('2a) logm_x(t)'!FO63-'2a) logm_x(t)'!FN63-'2a)answer'!$I63)/$CP$121</f>
        <v>-9.9243493145259667E-2</v>
      </c>
      <c r="CA292" s="32">
        <f>('2a) logm_x(t)'!FP63-'2a) logm_x(t)'!FO63-'2a)answer'!$I63)/$CP$121</f>
        <v>-9.0993782220356326E-2</v>
      </c>
      <c r="CB292" s="32">
        <f>('2a) logm_x(t)'!FQ63-'2a) logm_x(t)'!FP63-'2a)answer'!$I63)/$CP$121</f>
        <v>-0.32791996970458326</v>
      </c>
      <c r="CC292" s="32">
        <f>('2a) logm_x(t)'!FR63-'2a) logm_x(t)'!FQ63-'2a)answer'!$I63)/$CP$121</f>
        <v>-0.69664073048784581</v>
      </c>
      <c r="CD292" s="32">
        <f>('2a) logm_x(t)'!FS63-'2a) logm_x(t)'!FR63-'2a)answer'!$I63)/$CP$121</f>
        <v>6.6674257750946493E-3</v>
      </c>
      <c r="CE292" s="32">
        <f>('2a) logm_x(t)'!FT63-'2a) logm_x(t)'!FS63-'2a)answer'!$I63)/$CP$121</f>
        <v>0.46225724801148943</v>
      </c>
      <c r="CF292" s="32">
        <f>('2a) logm_x(t)'!FU63-'2a) logm_x(t)'!FT63-'2a)answer'!$I63)/$CP$121</f>
        <v>-0.11355493050812819</v>
      </c>
      <c r="CG292" s="32">
        <f>('2a) logm_x(t)'!FV63-'2a) logm_x(t)'!FU63-'2a)answer'!$I63)/$CP$121</f>
        <v>-2.418031494483355E-2</v>
      </c>
      <c r="CH292" s="32">
        <f>('2a) logm_x(t)'!FW63-'2a) logm_x(t)'!FV63-'2a)answer'!$I63)/$CP$121</f>
        <v>0.4095561896761693</v>
      </c>
      <c r="CI292" s="32">
        <f>('2a) logm_x(t)'!FX63-'2a) logm_x(t)'!FW63-'2a)answer'!$I63)/$CP$121</f>
        <v>-1.3647799098015667</v>
      </c>
      <c r="CJ292" s="32">
        <f>('2a) logm_x(t)'!FY63-'2a) logm_x(t)'!FX63-'2a)answer'!$I63)/$CP$121</f>
        <v>1.9569620683648068</v>
      </c>
      <c r="CK292" s="32">
        <f>('2a) logm_x(t)'!FZ63-'2a) logm_x(t)'!FY63-'2a)answer'!$I63)/$CP$121</f>
        <v>-1.3920598876563739</v>
      </c>
      <c r="CL292" s="32">
        <f>('2a) logm_x(t)'!GA63-'2a) logm_x(t)'!FZ63-'2a)answer'!$I63)/$CP$121</f>
        <v>-0.1062389606829502</v>
      </c>
      <c r="CM292" s="32">
        <f>('2a) logm_x(t)'!GB63-'2a) logm_x(t)'!GA63-'2a)answer'!$I63)/$CP$121</f>
        <v>-0.15611194930505154</v>
      </c>
      <c r="CN292" s="32">
        <f>('2a) logm_x(t)'!GC63-'2a) logm_x(t)'!GB63-'2a)answer'!$I63)/$CP$121</f>
        <v>0.55334493519538097</v>
      </c>
    </row>
    <row r="293" spans="1:92" x14ac:dyDescent="0.25">
      <c r="A293" s="31">
        <f t="shared" si="13"/>
        <v>61</v>
      </c>
      <c r="C293" s="32">
        <f>('2a) logm_x(t)'!CR64-'2a) logm_x(t)'!CQ64-'2a)answer'!$I64)/$CP$121</f>
        <v>0.34642288047763348</v>
      </c>
      <c r="D293" s="32">
        <f>('2a) logm_x(t)'!CS64-'2a) logm_x(t)'!CR64-'2a)answer'!$I64)/$CP$121</f>
        <v>-0.40887560040007059</v>
      </c>
      <c r="E293" s="32">
        <f>('2a) logm_x(t)'!CT64-'2a) logm_x(t)'!CS64-'2a)answer'!$I64)/$CP$121</f>
        <v>0.36794292039159249</v>
      </c>
      <c r="F293" s="32">
        <f>('2a) logm_x(t)'!CU64-'2a) logm_x(t)'!CT64-'2a)answer'!$I64)/$CP$121</f>
        <v>-0.53828508122087726</v>
      </c>
      <c r="G293" s="32">
        <f>('2a) logm_x(t)'!CV64-'2a) logm_x(t)'!CU64-'2a)answer'!$I64)/$CP$121</f>
        <v>0.26083536017523246</v>
      </c>
      <c r="H293" s="32">
        <f>('2a) logm_x(t)'!CW64-'2a) logm_x(t)'!CV64-'2a)answer'!$I64)/$CP$121</f>
        <v>0.22863359326668473</v>
      </c>
      <c r="I293" s="32">
        <f>('2a) logm_x(t)'!CX64-'2a) logm_x(t)'!CW64-'2a)answer'!$I64)/$CP$121</f>
        <v>0.52617115831007988</v>
      </c>
      <c r="J293" s="32">
        <f>('2a) logm_x(t)'!CY64-'2a) logm_x(t)'!CX64-'2a)answer'!$I64)/$CP$121</f>
        <v>0.12272771354338824</v>
      </c>
      <c r="K293" s="32">
        <f>('2a) logm_x(t)'!CZ64-'2a) logm_x(t)'!CY64-'2a)answer'!$I64)/$CP$121</f>
        <v>-1.3794332441945434</v>
      </c>
      <c r="L293" s="32">
        <f>('2a) logm_x(t)'!DA64-'2a) logm_x(t)'!CZ64-'2a)answer'!$I64)/$CP$121</f>
        <v>1.1520440052254433</v>
      </c>
      <c r="M293" s="32">
        <f>('2a) logm_x(t)'!DB64-'2a) logm_x(t)'!DA64-'2a)answer'!$I64)/$CP$121</f>
        <v>-0.41670379933475526</v>
      </c>
      <c r="N293" s="32">
        <f>('2a) logm_x(t)'!DC64-'2a) logm_x(t)'!DB64-'2a)answer'!$I64)/$CP$121</f>
        <v>0.86932416770500875</v>
      </c>
      <c r="O293" s="32">
        <f>('2a) logm_x(t)'!DD64-'2a) logm_x(t)'!DC64-'2a)answer'!$I64)/$CP$121</f>
        <v>-0.51272171307351144</v>
      </c>
      <c r="P293" s="32">
        <f>('2a) logm_x(t)'!DE64-'2a) logm_x(t)'!DD64-'2a)answer'!$I64)/$CP$121</f>
        <v>-0.13812733884336803</v>
      </c>
      <c r="Q293" s="32">
        <f>('2a) logm_x(t)'!DF64-'2a) logm_x(t)'!DE64-'2a)answer'!$I64)/$CP$121</f>
        <v>2.2821868189391883E-2</v>
      </c>
      <c r="R293" s="32">
        <f>('2a) logm_x(t)'!DG64-'2a) logm_x(t)'!DF64-'2a)answer'!$I64)/$CP$121</f>
        <v>0.25189554810578885</v>
      </c>
      <c r="S293" s="32">
        <f>('2a) logm_x(t)'!DH64-'2a) logm_x(t)'!DG64-'2a)answer'!$I64)/$CP$121</f>
        <v>0.25460076447108976</v>
      </c>
      <c r="T293" s="32">
        <f>('2a) logm_x(t)'!DI64-'2a) logm_x(t)'!DH64-'2a)answer'!$I64)/$CP$121</f>
        <v>0.49329689394802423</v>
      </c>
      <c r="U293" s="32">
        <f>('2a) logm_x(t)'!DJ64-'2a) logm_x(t)'!DI64-'2a)answer'!$I64)/$CP$121</f>
        <v>-0.36341841862790147</v>
      </c>
      <c r="V293" s="32">
        <f>('2a) logm_x(t)'!DK64-'2a) logm_x(t)'!DJ64-'2a)answer'!$I64)/$CP$121</f>
        <v>0.62752494289080551</v>
      </c>
      <c r="W293" s="32">
        <f>('2a) logm_x(t)'!DL64-'2a) logm_x(t)'!DK64-'2a)answer'!$I64)/$CP$121</f>
        <v>-0.41018126656140075</v>
      </c>
      <c r="X293" s="32">
        <f>('2a) logm_x(t)'!DM64-'2a) logm_x(t)'!DL64-'2a)answer'!$I64)/$CP$121</f>
        <v>0.3593709111292937</v>
      </c>
      <c r="Y293" s="32">
        <f>('2a) logm_x(t)'!DN64-'2a) logm_x(t)'!DM64-'2a)answer'!$I64)/$CP$121</f>
        <v>-0.12234080233482475</v>
      </c>
      <c r="Z293" s="32">
        <f>('2a) logm_x(t)'!DO64-'2a) logm_x(t)'!DN64-'2a)answer'!$I64)/$CP$121</f>
        <v>-8.5666712987347016E-2</v>
      </c>
      <c r="AA293" s="32">
        <f>('2a) logm_x(t)'!DP64-'2a) logm_x(t)'!DO64-'2a)answer'!$I64)/$CP$121</f>
        <v>-0.37878751822580653</v>
      </c>
      <c r="AB293" s="32">
        <f>('2a) logm_x(t)'!DQ64-'2a) logm_x(t)'!DP64-'2a)answer'!$I64)/$CP$121</f>
        <v>0.28319642212833734</v>
      </c>
      <c r="AC293" s="32">
        <f>('2a) logm_x(t)'!DR64-'2a) logm_x(t)'!DQ64-'2a)answer'!$I64)/$CP$121</f>
        <v>2.167245713052679E-2</v>
      </c>
      <c r="AD293" s="32">
        <f>('2a) logm_x(t)'!DS64-'2a) logm_x(t)'!DR64-'2a)answer'!$I64)/$CP$121</f>
        <v>-0.22317685597830658</v>
      </c>
      <c r="AE293" s="32">
        <f>('2a) logm_x(t)'!DT64-'2a) logm_x(t)'!DS64-'2a)answer'!$I64)/$CP$121</f>
        <v>0.27226563369792323</v>
      </c>
      <c r="AF293" s="32">
        <f>('2a) logm_x(t)'!DU64-'2a) logm_x(t)'!DT64-'2a)answer'!$I64)/$CP$121</f>
        <v>0.17293146496702586</v>
      </c>
      <c r="AG293" s="32">
        <f>('2a) logm_x(t)'!DV64-'2a) logm_x(t)'!DU64-'2a)answer'!$I64)/$CP$121</f>
        <v>-0.56414480014549995</v>
      </c>
      <c r="AH293" s="32">
        <f>('2a) logm_x(t)'!DW64-'2a) logm_x(t)'!DV64-'2a)answer'!$I64)/$CP$121</f>
        <v>0.3423284432693886</v>
      </c>
      <c r="AI293" s="32">
        <f>('2a) logm_x(t)'!DX64-'2a) logm_x(t)'!DW64-'2a)answer'!$I64)/$CP$121</f>
        <v>-0.18315746699300731</v>
      </c>
      <c r="AJ293" s="32">
        <f>('2a) logm_x(t)'!DY64-'2a) logm_x(t)'!DX64-'2a)answer'!$I64)/$CP$121</f>
        <v>6.7587471578748212E-2</v>
      </c>
      <c r="AK293" s="32">
        <f>('2a) logm_x(t)'!DZ64-'2a) logm_x(t)'!DY64-'2a)answer'!$I64)/$CP$121</f>
        <v>-0.27348240251811012</v>
      </c>
      <c r="AL293" s="32">
        <f>('2a) logm_x(t)'!EA64-'2a) logm_x(t)'!DZ64-'2a)answer'!$I64)/$CP$121</f>
        <v>0.29843757811155136</v>
      </c>
      <c r="AM293" s="32">
        <f>('2a) logm_x(t)'!EB64-'2a) logm_x(t)'!EA64-'2a)answer'!$I64)/$CP$121</f>
        <v>7.8318645120076472E-3</v>
      </c>
      <c r="AN293" s="32">
        <f>('2a) logm_x(t)'!EC64-'2a) logm_x(t)'!EB64-'2a)answer'!$I64)/$CP$121</f>
        <v>-0.38171266850484015</v>
      </c>
      <c r="AO293" s="32">
        <f>('2a) logm_x(t)'!ED64-'2a) logm_x(t)'!EC64-'2a)answer'!$I64)/$CP$121</f>
        <v>-8.9370684851033153E-2</v>
      </c>
      <c r="AP293" s="32">
        <f>('2a) logm_x(t)'!EE64-'2a) logm_x(t)'!ED64-'2a)answer'!$I64)/$CP$121</f>
        <v>1.2099711647108704</v>
      </c>
      <c r="AQ293" s="32">
        <f>('2a) logm_x(t)'!EF64-'2a) logm_x(t)'!EE64-'2a)answer'!$I64)/$CP$121</f>
        <v>-0.39862401959566363</v>
      </c>
      <c r="AR293" s="32">
        <f>('2a) logm_x(t)'!EG64-'2a) logm_x(t)'!EF64-'2a)answer'!$I64)/$CP$121</f>
        <v>-0.35870921858358373</v>
      </c>
      <c r="AS293" s="32">
        <f>('2a) logm_x(t)'!EH64-'2a) logm_x(t)'!EG64-'2a)answer'!$I64)/$CP$121</f>
        <v>0.48921330568827687</v>
      </c>
      <c r="AT293" s="32">
        <f>('2a) logm_x(t)'!EI64-'2a) logm_x(t)'!EH64-'2a)answer'!$I64)/$CP$121</f>
        <v>-0.3049368752378937</v>
      </c>
      <c r="AU293" s="32">
        <f>('2a) logm_x(t)'!EJ64-'2a) logm_x(t)'!EI64-'2a)answer'!$I64)/$CP$121</f>
        <v>0.75426434539963838</v>
      </c>
      <c r="AV293" s="32">
        <f>('2a) logm_x(t)'!EK64-'2a) logm_x(t)'!EJ64-'2a)answer'!$I64)/$CP$121</f>
        <v>-6.9755818323168517E-2</v>
      </c>
      <c r="AW293" s="32">
        <f>('2a) logm_x(t)'!EL64-'2a) logm_x(t)'!EK64-'2a)answer'!$I64)/$CP$121</f>
        <v>0.18210576700689052</v>
      </c>
      <c r="AX293" s="32">
        <f>('2a) logm_x(t)'!EM64-'2a) logm_x(t)'!EL64-'2a)answer'!$I64)/$CP$121</f>
        <v>-0.11486479103502828</v>
      </c>
      <c r="AY293" s="32">
        <f>('2a) logm_x(t)'!EN64-'2a) logm_x(t)'!EM64-'2a)answer'!$I64)/$CP$121</f>
        <v>0.38173184886505029</v>
      </c>
      <c r="AZ293" s="32">
        <f>('2a) logm_x(t)'!EO64-'2a) logm_x(t)'!EN64-'2a)answer'!$I64)/$CP$121</f>
        <v>-8.896506243176823E-2</v>
      </c>
      <c r="BA293" s="32">
        <f>('2a) logm_x(t)'!EP64-'2a) logm_x(t)'!EO64-'2a)answer'!$I64)/$CP$121</f>
        <v>-0.73917942219409272</v>
      </c>
      <c r="BB293" s="32">
        <f>('2a) logm_x(t)'!EQ64-'2a) logm_x(t)'!EP64-'2a)answer'!$I64)/$CP$121</f>
        <v>0.45288167874877261</v>
      </c>
      <c r="BC293" s="32">
        <f>('2a) logm_x(t)'!ER64-'2a) logm_x(t)'!EQ64-'2a)answer'!$I64)/$CP$121</f>
        <v>-3.369314955748641E-2</v>
      </c>
      <c r="BD293" s="32">
        <f>('2a) logm_x(t)'!ES64-'2a) logm_x(t)'!ER64-'2a)answer'!$I64)/$CP$121</f>
        <v>-0.47871865155766319</v>
      </c>
      <c r="BE293" s="32">
        <f>('2a) logm_x(t)'!ET64-'2a) logm_x(t)'!ES64-'2a)answer'!$I64)/$CP$121</f>
        <v>0.15610745347230015</v>
      </c>
      <c r="BF293" s="32">
        <f>('2a) logm_x(t)'!EU64-'2a) logm_x(t)'!ET64-'2a)answer'!$I64)/$CP$121</f>
        <v>-0.30391246774862135</v>
      </c>
      <c r="BG293" s="32">
        <f>('2a) logm_x(t)'!EV64-'2a) logm_x(t)'!EU64-'2a)answer'!$I64)/$CP$121</f>
        <v>7.4797098709784127E-2</v>
      </c>
      <c r="BH293" s="32">
        <f>('2a) logm_x(t)'!EW64-'2a) logm_x(t)'!EV64-'2a)answer'!$I64)/$CP$121</f>
        <v>-0.43562862590232709</v>
      </c>
      <c r="BI293" s="32">
        <f>('2a) logm_x(t)'!EX64-'2a) logm_x(t)'!EW64-'2a)answer'!$I64)/$CP$121</f>
        <v>-0.36704182742283481</v>
      </c>
      <c r="BJ293" s="32">
        <f>('2a) logm_x(t)'!EY64-'2a) logm_x(t)'!EX64-'2a)answer'!$I64)/$CP$121</f>
        <v>0.38621890103614076</v>
      </c>
      <c r="BK293" s="32">
        <f>('2a) logm_x(t)'!EZ64-'2a) logm_x(t)'!EY64-'2a)answer'!$I64)/$CP$121</f>
        <v>0.30901036713218644</v>
      </c>
      <c r="BL293" s="32">
        <f>('2a) logm_x(t)'!FA64-'2a) logm_x(t)'!EZ64-'2a)answer'!$I64)/$CP$121</f>
        <v>-0.3722390116434115</v>
      </c>
      <c r="BM293" s="32">
        <f>('2a) logm_x(t)'!FB64-'2a) logm_x(t)'!FA64-'2a)answer'!$I64)/$CP$121</f>
        <v>0.1020078349896663</v>
      </c>
      <c r="BN293" s="32">
        <f>('2a) logm_x(t)'!FC64-'2a) logm_x(t)'!FB64-'2a)answer'!$I64)/$CP$121</f>
        <v>-0.16514900682381534</v>
      </c>
      <c r="BO293" s="32">
        <f>('2a) logm_x(t)'!FD64-'2a) logm_x(t)'!FC64-'2a)answer'!$I64)/$CP$121</f>
        <v>-0.3333194603122776</v>
      </c>
      <c r="BP293" s="32">
        <f>('2a) logm_x(t)'!FE64-'2a) logm_x(t)'!FD64-'2a)answer'!$I64)/$CP$121</f>
        <v>9.1469668958242448E-2</v>
      </c>
      <c r="BQ293" s="32">
        <f>('2a) logm_x(t)'!FF64-'2a) logm_x(t)'!FE64-'2a)answer'!$I64)/$CP$121</f>
        <v>0.40045335247663139</v>
      </c>
      <c r="BR293" s="32">
        <f>('2a) logm_x(t)'!FG64-'2a) logm_x(t)'!FF64-'2a)answer'!$I64)/$CP$121</f>
        <v>2.2457063514284888E-2</v>
      </c>
      <c r="BS293" s="32">
        <f>('2a) logm_x(t)'!FH64-'2a) logm_x(t)'!FG64-'2a)answer'!$I64)/$CP$121</f>
        <v>-0.31233193621341387</v>
      </c>
      <c r="BT293" s="32">
        <f>('2a) logm_x(t)'!FI64-'2a) logm_x(t)'!FH64-'2a)answer'!$I64)/$CP$121</f>
        <v>0.42793183152064213</v>
      </c>
      <c r="BU293" s="32">
        <f>('2a) logm_x(t)'!FJ64-'2a) logm_x(t)'!FI64-'2a)answer'!$I64)/$CP$121</f>
        <v>-0.40732105816289449</v>
      </c>
      <c r="BV293" s="32">
        <f>('2a) logm_x(t)'!FK64-'2a) logm_x(t)'!FJ64-'2a)answer'!$I64)/$CP$121</f>
        <v>-0.5193162265524438</v>
      </c>
      <c r="BW293" s="32">
        <f>('2a) logm_x(t)'!FL64-'2a) logm_x(t)'!FK64-'2a)answer'!$I64)/$CP$121</f>
        <v>0.20415370015730866</v>
      </c>
      <c r="BX293" s="32">
        <f>('2a) logm_x(t)'!FM64-'2a) logm_x(t)'!FL64-'2a)answer'!$I64)/$CP$121</f>
        <v>0.28973230615118784</v>
      </c>
      <c r="BY293" s="32">
        <f>('2a) logm_x(t)'!FN64-'2a) logm_x(t)'!FM64-'2a)answer'!$I64)/$CP$121</f>
        <v>-0.45239146639440675</v>
      </c>
      <c r="BZ293" s="32">
        <f>('2a) logm_x(t)'!FO64-'2a) logm_x(t)'!FN64-'2a)answer'!$I64)/$CP$121</f>
        <v>0.29604526944923776</v>
      </c>
      <c r="CA293" s="32">
        <f>('2a) logm_x(t)'!FP64-'2a) logm_x(t)'!FO64-'2a)answer'!$I64)/$CP$121</f>
        <v>-0.37785426586415916</v>
      </c>
      <c r="CB293" s="32">
        <f>('2a) logm_x(t)'!FQ64-'2a) logm_x(t)'!FP64-'2a)answer'!$I64)/$CP$121</f>
        <v>-0.64969013413725807</v>
      </c>
      <c r="CC293" s="32">
        <f>('2a) logm_x(t)'!FR64-'2a) logm_x(t)'!FQ64-'2a)answer'!$I64)/$CP$121</f>
        <v>0.58528926587609664</v>
      </c>
      <c r="CD293" s="32">
        <f>('2a) logm_x(t)'!FS64-'2a) logm_x(t)'!FR64-'2a)answer'!$I64)/$CP$121</f>
        <v>-0.76351294134051506</v>
      </c>
      <c r="CE293" s="32">
        <f>('2a) logm_x(t)'!FT64-'2a) logm_x(t)'!FS64-'2a)answer'!$I64)/$CP$121</f>
        <v>0.9334974406576485</v>
      </c>
      <c r="CF293" s="32">
        <f>('2a) logm_x(t)'!FU64-'2a) logm_x(t)'!FT64-'2a)answer'!$I64)/$CP$121</f>
        <v>-0.57233328678901785</v>
      </c>
      <c r="CG293" s="32">
        <f>('2a) logm_x(t)'!FV64-'2a) logm_x(t)'!FU64-'2a)answer'!$I64)/$CP$121</f>
        <v>-0.36088382475513309</v>
      </c>
      <c r="CH293" s="32">
        <f>('2a) logm_x(t)'!FW64-'2a) logm_x(t)'!FV64-'2a)answer'!$I64)/$CP$121</f>
        <v>-0.11101717631579626</v>
      </c>
      <c r="CI293" s="32">
        <f>('2a) logm_x(t)'!FX64-'2a) logm_x(t)'!FW64-'2a)answer'!$I64)/$CP$121</f>
        <v>-2.40958813890749E-2</v>
      </c>
      <c r="CJ293" s="32">
        <f>('2a) logm_x(t)'!FY64-'2a) logm_x(t)'!FX64-'2a)answer'!$I64)/$CP$121</f>
        <v>-5.9382328744518251E-2</v>
      </c>
      <c r="CK293" s="32">
        <f>('2a) logm_x(t)'!FZ64-'2a) logm_x(t)'!FY64-'2a)answer'!$I64)/$CP$121</f>
        <v>0.25645656470078748</v>
      </c>
      <c r="CL293" s="32">
        <f>('2a) logm_x(t)'!GA64-'2a) logm_x(t)'!FZ64-'2a)answer'!$I64)/$CP$121</f>
        <v>1.7723678504467603E-2</v>
      </c>
      <c r="CM293" s="32">
        <f>('2a) logm_x(t)'!GB64-'2a) logm_x(t)'!GA64-'2a)answer'!$I64)/$CP$121</f>
        <v>-0.70220553527653018</v>
      </c>
      <c r="CN293" s="32">
        <f>('2a) logm_x(t)'!GC64-'2a) logm_x(t)'!GB64-'2a)answer'!$I64)/$CP$121</f>
        <v>0.97327587414891759</v>
      </c>
    </row>
    <row r="294" spans="1:92" x14ac:dyDescent="0.25">
      <c r="A294" s="31">
        <f t="shared" si="13"/>
        <v>62</v>
      </c>
      <c r="C294" s="32">
        <f>('2a) logm_x(t)'!CR65-'2a) logm_x(t)'!CQ65-'2a)answer'!$I65)/$CP$121</f>
        <v>2.9651125033442839E-2</v>
      </c>
      <c r="D294" s="32">
        <f>('2a) logm_x(t)'!CS65-'2a) logm_x(t)'!CR65-'2a)answer'!$I65)/$CP$121</f>
        <v>0.50241646781340643</v>
      </c>
      <c r="E294" s="32">
        <f>('2a) logm_x(t)'!CT65-'2a) logm_x(t)'!CS65-'2a)answer'!$I65)/$CP$121</f>
        <v>-0.17588159785247498</v>
      </c>
      <c r="F294" s="32">
        <f>('2a) logm_x(t)'!CU65-'2a) logm_x(t)'!CT65-'2a)answer'!$I65)/$CP$121</f>
        <v>-0.23571447794841807</v>
      </c>
      <c r="G294" s="32">
        <f>('2a) logm_x(t)'!CV65-'2a) logm_x(t)'!CU65-'2a)answer'!$I65)/$CP$121</f>
        <v>0.32926323775799277</v>
      </c>
      <c r="H294" s="32">
        <f>('2a) logm_x(t)'!CW65-'2a) logm_x(t)'!CV65-'2a)answer'!$I65)/$CP$121</f>
        <v>0.54262098499620626</v>
      </c>
      <c r="I294" s="32">
        <f>('2a) logm_x(t)'!CX65-'2a) logm_x(t)'!CW65-'2a)answer'!$I65)/$CP$121</f>
        <v>-0.14274218870044472</v>
      </c>
      <c r="J294" s="32">
        <f>('2a) logm_x(t)'!CY65-'2a) logm_x(t)'!CX65-'2a)answer'!$I65)/$CP$121</f>
        <v>-0.36234209268212775</v>
      </c>
      <c r="K294" s="32">
        <f>('2a) logm_x(t)'!CZ65-'2a) logm_x(t)'!CY65-'2a)answer'!$I65)/$CP$121</f>
        <v>-0.36127696941627691</v>
      </c>
      <c r="L294" s="32">
        <f>('2a) logm_x(t)'!DA65-'2a) logm_x(t)'!CZ65-'2a)answer'!$I65)/$CP$121</f>
        <v>0.16125945471551811</v>
      </c>
      <c r="M294" s="32">
        <f>('2a) logm_x(t)'!DB65-'2a) logm_x(t)'!DA65-'2a)answer'!$I65)/$CP$121</f>
        <v>1.1331559584302995</v>
      </c>
      <c r="N294" s="32">
        <f>('2a) logm_x(t)'!DC65-'2a) logm_x(t)'!DB65-'2a)answer'!$I65)/$CP$121</f>
        <v>-0.60877250555444196</v>
      </c>
      <c r="O294" s="32">
        <f>('2a) logm_x(t)'!DD65-'2a) logm_x(t)'!DC65-'2a)answer'!$I65)/$CP$121</f>
        <v>0.63915930355980632</v>
      </c>
      <c r="P294" s="32">
        <f>('2a) logm_x(t)'!DE65-'2a) logm_x(t)'!DD65-'2a)answer'!$I65)/$CP$121</f>
        <v>-0.1398835658259667</v>
      </c>
      <c r="Q294" s="32">
        <f>('2a) logm_x(t)'!DF65-'2a) logm_x(t)'!DE65-'2a)answer'!$I65)/$CP$121</f>
        <v>0.13108371943024552</v>
      </c>
      <c r="R294" s="32">
        <f>('2a) logm_x(t)'!DG65-'2a) logm_x(t)'!DF65-'2a)answer'!$I65)/$CP$121</f>
        <v>2.7761857505494491E-2</v>
      </c>
      <c r="S294" s="32">
        <f>('2a) logm_x(t)'!DH65-'2a) logm_x(t)'!DG65-'2a)answer'!$I65)/$CP$121</f>
        <v>-5.6246510554601101E-2</v>
      </c>
      <c r="T294" s="32">
        <f>('2a) logm_x(t)'!DI65-'2a) logm_x(t)'!DH65-'2a)answer'!$I65)/$CP$121</f>
        <v>0.20179658713375895</v>
      </c>
      <c r="U294" s="32">
        <f>('2a) logm_x(t)'!DJ65-'2a) logm_x(t)'!DI65-'2a)answer'!$I65)/$CP$121</f>
        <v>-0.35673232887199952</v>
      </c>
      <c r="V294" s="32">
        <f>('2a) logm_x(t)'!DK65-'2a) logm_x(t)'!DJ65-'2a)answer'!$I65)/$CP$121</f>
        <v>0.19756451773194772</v>
      </c>
      <c r="W294" s="32">
        <f>('2a) logm_x(t)'!DL65-'2a) logm_x(t)'!DK65-'2a)answer'!$I65)/$CP$121</f>
        <v>0.63886203969444022</v>
      </c>
      <c r="X294" s="32">
        <f>('2a) logm_x(t)'!DM65-'2a) logm_x(t)'!DL65-'2a)answer'!$I65)/$CP$121</f>
        <v>-0.2780718253216839</v>
      </c>
      <c r="Y294" s="32">
        <f>('2a) logm_x(t)'!DN65-'2a) logm_x(t)'!DM65-'2a)answer'!$I65)/$CP$121</f>
        <v>-7.0209628587012005E-2</v>
      </c>
      <c r="Z294" s="32">
        <f>('2a) logm_x(t)'!DO65-'2a) logm_x(t)'!DN65-'2a)answer'!$I65)/$CP$121</f>
        <v>-0.47240774112970985</v>
      </c>
      <c r="AA294" s="32">
        <f>('2a) logm_x(t)'!DP65-'2a) logm_x(t)'!DO65-'2a)answer'!$I65)/$CP$121</f>
        <v>0.57563400665720732</v>
      </c>
      <c r="AB294" s="32">
        <f>('2a) logm_x(t)'!DQ65-'2a) logm_x(t)'!DP65-'2a)answer'!$I65)/$CP$121</f>
        <v>-0.24612850685970528</v>
      </c>
      <c r="AC294" s="32">
        <f>('2a) logm_x(t)'!DR65-'2a) logm_x(t)'!DQ65-'2a)answer'!$I65)/$CP$121</f>
        <v>0.30257027335761111</v>
      </c>
      <c r="AD294" s="32">
        <f>('2a) logm_x(t)'!DS65-'2a) logm_x(t)'!DR65-'2a)answer'!$I65)/$CP$121</f>
        <v>-0.15053574399078767</v>
      </c>
      <c r="AE294" s="32">
        <f>('2a) logm_x(t)'!DT65-'2a) logm_x(t)'!DS65-'2a)answer'!$I65)/$CP$121</f>
        <v>-0.14463700186015319</v>
      </c>
      <c r="AF294" s="32">
        <f>('2a) logm_x(t)'!DU65-'2a) logm_x(t)'!DT65-'2a)answer'!$I65)/$CP$121</f>
        <v>1.3803671642526721E-2</v>
      </c>
      <c r="AG294" s="32">
        <f>('2a) logm_x(t)'!DV65-'2a) logm_x(t)'!DU65-'2a)answer'!$I65)/$CP$121</f>
        <v>0.2016201242214859</v>
      </c>
      <c r="AH294" s="32">
        <f>('2a) logm_x(t)'!DW65-'2a) logm_x(t)'!DV65-'2a)answer'!$I65)/$CP$121</f>
        <v>-0.25185490732447824</v>
      </c>
      <c r="AI294" s="32">
        <f>('2a) logm_x(t)'!DX65-'2a) logm_x(t)'!DW65-'2a)answer'!$I65)/$CP$121</f>
        <v>-4.2266196539133556E-2</v>
      </c>
      <c r="AJ294" s="32">
        <f>('2a) logm_x(t)'!DY65-'2a) logm_x(t)'!DX65-'2a)answer'!$I65)/$CP$121</f>
        <v>0.33362397656780074</v>
      </c>
      <c r="AK294" s="32">
        <f>('2a) logm_x(t)'!DZ65-'2a) logm_x(t)'!DY65-'2a)answer'!$I65)/$CP$121</f>
        <v>-0.61802422706372151</v>
      </c>
      <c r="AL294" s="32">
        <f>('2a) logm_x(t)'!EA65-'2a) logm_x(t)'!DZ65-'2a)answer'!$I65)/$CP$121</f>
        <v>-0.18289645192593751</v>
      </c>
      <c r="AM294" s="32">
        <f>('2a) logm_x(t)'!EB65-'2a) logm_x(t)'!EA65-'2a)answer'!$I65)/$CP$121</f>
        <v>0.83921293053363766</v>
      </c>
      <c r="AN294" s="32">
        <f>('2a) logm_x(t)'!EC65-'2a) logm_x(t)'!EB65-'2a)answer'!$I65)/$CP$121</f>
        <v>-0.23128401304832838</v>
      </c>
      <c r="AO294" s="32">
        <f>('2a) logm_x(t)'!ED65-'2a) logm_x(t)'!EC65-'2a)answer'!$I65)/$CP$121</f>
        <v>-6.3601130165697834E-3</v>
      </c>
      <c r="AP294" s="32">
        <f>('2a) logm_x(t)'!EE65-'2a) logm_x(t)'!ED65-'2a)answer'!$I65)/$CP$121</f>
        <v>-0.34534184869335832</v>
      </c>
      <c r="AQ294" s="32">
        <f>('2a) logm_x(t)'!EF65-'2a) logm_x(t)'!EE65-'2a)answer'!$I65)/$CP$121</f>
        <v>1.401615054398557</v>
      </c>
      <c r="AR294" s="32">
        <f>('2a) logm_x(t)'!EG65-'2a) logm_x(t)'!EF65-'2a)answer'!$I65)/$CP$121</f>
        <v>0.17930820130297298</v>
      </c>
      <c r="AS294" s="32">
        <f>('2a) logm_x(t)'!EH65-'2a) logm_x(t)'!EG65-'2a)answer'!$I65)/$CP$121</f>
        <v>-0.83037863487288344</v>
      </c>
      <c r="AT294" s="32">
        <f>('2a) logm_x(t)'!EI65-'2a) logm_x(t)'!EH65-'2a)answer'!$I65)/$CP$121</f>
        <v>5.2555009198989117E-2</v>
      </c>
      <c r="AU294" s="32">
        <f>('2a) logm_x(t)'!EJ65-'2a) logm_x(t)'!EI65-'2a)answer'!$I65)/$CP$121</f>
        <v>5.8763290267478695E-2</v>
      </c>
      <c r="AV294" s="32">
        <f>('2a) logm_x(t)'!EK65-'2a) logm_x(t)'!EJ65-'2a)answer'!$I65)/$CP$121</f>
        <v>0.25748280869580009</v>
      </c>
      <c r="AW294" s="32">
        <f>('2a) logm_x(t)'!EL65-'2a) logm_x(t)'!EK65-'2a)answer'!$I65)/$CP$121</f>
        <v>0.17452245003579034</v>
      </c>
      <c r="AX294" s="32">
        <f>('2a) logm_x(t)'!EM65-'2a) logm_x(t)'!EL65-'2a)answer'!$I65)/$CP$121</f>
        <v>2.7376713503059799E-2</v>
      </c>
      <c r="AY294" s="32">
        <f>('2a) logm_x(t)'!EN65-'2a) logm_x(t)'!EM65-'2a)answer'!$I65)/$CP$121</f>
        <v>0.20187167121896141</v>
      </c>
      <c r="AZ294" s="32">
        <f>('2a) logm_x(t)'!EO65-'2a) logm_x(t)'!EN65-'2a)answer'!$I65)/$CP$121</f>
        <v>-0.27074214247308154</v>
      </c>
      <c r="BA294" s="32">
        <f>('2a) logm_x(t)'!EP65-'2a) logm_x(t)'!EO65-'2a)answer'!$I65)/$CP$121</f>
        <v>-0.20081693800953049</v>
      </c>
      <c r="BB294" s="32">
        <f>('2a) logm_x(t)'!EQ65-'2a) logm_x(t)'!EP65-'2a)answer'!$I65)/$CP$121</f>
        <v>-3.2668246157721598E-2</v>
      </c>
      <c r="BC294" s="32">
        <f>('2a) logm_x(t)'!ER65-'2a) logm_x(t)'!EQ65-'2a)answer'!$I65)/$CP$121</f>
        <v>-0.11776047313325498</v>
      </c>
      <c r="BD294" s="32">
        <f>('2a) logm_x(t)'!ES65-'2a) logm_x(t)'!ER65-'2a)answer'!$I65)/$CP$121</f>
        <v>-0.23148539173767893</v>
      </c>
      <c r="BE294" s="32">
        <f>('2a) logm_x(t)'!ET65-'2a) logm_x(t)'!ES65-'2a)answer'!$I65)/$CP$121</f>
        <v>0.58090143063274613</v>
      </c>
      <c r="BF294" s="32">
        <f>('2a) logm_x(t)'!EU65-'2a) logm_x(t)'!ET65-'2a)answer'!$I65)/$CP$121</f>
        <v>-0.36387893823490208</v>
      </c>
      <c r="BG294" s="32">
        <f>('2a) logm_x(t)'!EV65-'2a) logm_x(t)'!EU65-'2a)answer'!$I65)/$CP$121</f>
        <v>8.2832914901090168E-2</v>
      </c>
      <c r="BH294" s="32">
        <f>('2a) logm_x(t)'!EW65-'2a) logm_x(t)'!EV65-'2a)answer'!$I65)/$CP$121</f>
        <v>-0.6938883423125537</v>
      </c>
      <c r="BI294" s="32">
        <f>('2a) logm_x(t)'!EX65-'2a) logm_x(t)'!EW65-'2a)answer'!$I65)/$CP$121</f>
        <v>1.3648893696414602E-3</v>
      </c>
      <c r="BJ294" s="32">
        <f>('2a) logm_x(t)'!EY65-'2a) logm_x(t)'!EX65-'2a)answer'!$I65)/$CP$121</f>
        <v>7.5752096513091796E-2</v>
      </c>
      <c r="BK294" s="32">
        <f>('2a) logm_x(t)'!EZ65-'2a) logm_x(t)'!EY65-'2a)answer'!$I65)/$CP$121</f>
        <v>0.96172754725334231</v>
      </c>
      <c r="BL294" s="32">
        <f>('2a) logm_x(t)'!FA65-'2a) logm_x(t)'!EZ65-'2a)answer'!$I65)/$CP$121</f>
        <v>-0.90663687988317432</v>
      </c>
      <c r="BM294" s="32">
        <f>('2a) logm_x(t)'!FB65-'2a) logm_x(t)'!FA65-'2a)answer'!$I65)/$CP$121</f>
        <v>-0.22317064530889319</v>
      </c>
      <c r="BN294" s="32">
        <f>('2a) logm_x(t)'!FC65-'2a) logm_x(t)'!FB65-'2a)answer'!$I65)/$CP$121</f>
        <v>-0.18350522664120095</v>
      </c>
      <c r="BO294" s="32">
        <f>('2a) logm_x(t)'!FD65-'2a) logm_x(t)'!FC65-'2a)answer'!$I65)/$CP$121</f>
        <v>0.425704264548455</v>
      </c>
      <c r="BP294" s="32">
        <f>('2a) logm_x(t)'!FE65-'2a) logm_x(t)'!FD65-'2a)answer'!$I65)/$CP$121</f>
        <v>0.20531050466815254</v>
      </c>
      <c r="BQ294" s="32">
        <f>('2a) logm_x(t)'!FF65-'2a) logm_x(t)'!FE65-'2a)answer'!$I65)/$CP$121</f>
        <v>-0.531084800289644</v>
      </c>
      <c r="BR294" s="32">
        <f>('2a) logm_x(t)'!FG65-'2a) logm_x(t)'!FF65-'2a)answer'!$I65)/$CP$121</f>
        <v>0.76030000843961743</v>
      </c>
      <c r="BS294" s="32">
        <f>('2a) logm_x(t)'!FH65-'2a) logm_x(t)'!FG65-'2a)answer'!$I65)/$CP$121</f>
        <v>-1.0432230116753574</v>
      </c>
      <c r="BT294" s="32">
        <f>('2a) logm_x(t)'!FI65-'2a) logm_x(t)'!FH65-'2a)answer'!$I65)/$CP$121</f>
        <v>-5.6029952903410757E-2</v>
      </c>
      <c r="BU294" s="32">
        <f>('2a) logm_x(t)'!FJ65-'2a) logm_x(t)'!FI65-'2a)answer'!$I65)/$CP$121</f>
        <v>0.35860112870778843</v>
      </c>
      <c r="BV294" s="32">
        <f>('2a) logm_x(t)'!FK65-'2a) logm_x(t)'!FJ65-'2a)answer'!$I65)/$CP$121</f>
        <v>-0.68489845382910186</v>
      </c>
      <c r="BW294" s="32">
        <f>('2a) logm_x(t)'!FL65-'2a) logm_x(t)'!FK65-'2a)answer'!$I65)/$CP$121</f>
        <v>-0.20082234530257304</v>
      </c>
      <c r="BX294" s="32">
        <f>('2a) logm_x(t)'!FM65-'2a) logm_x(t)'!FL65-'2a)answer'!$I65)/$CP$121</f>
        <v>0.28233721393197131</v>
      </c>
      <c r="BY294" s="32">
        <f>('2a) logm_x(t)'!FN65-'2a) logm_x(t)'!FM65-'2a)answer'!$I65)/$CP$121</f>
        <v>0.32127632116579269</v>
      </c>
      <c r="BZ294" s="32">
        <f>('2a) logm_x(t)'!FO65-'2a) logm_x(t)'!FN65-'2a)answer'!$I65)/$CP$121</f>
        <v>1.6148948142492677E-2</v>
      </c>
      <c r="CA294" s="32">
        <f>('2a) logm_x(t)'!FP65-'2a) logm_x(t)'!FO65-'2a)answer'!$I65)/$CP$121</f>
        <v>-0.49510596157093351</v>
      </c>
      <c r="CB294" s="32">
        <f>('2a) logm_x(t)'!FQ65-'2a) logm_x(t)'!FP65-'2a)answer'!$I65)/$CP$121</f>
        <v>-4.8607156869123501E-2</v>
      </c>
      <c r="CC294" s="32">
        <f>('2a) logm_x(t)'!FR65-'2a) logm_x(t)'!FQ65-'2a)answer'!$I65)/$CP$121</f>
        <v>-0.41910457468755452</v>
      </c>
      <c r="CD294" s="32">
        <f>('2a) logm_x(t)'!FS65-'2a) logm_x(t)'!FR65-'2a)answer'!$I65)/$CP$121</f>
        <v>0.39905701748189826</v>
      </c>
      <c r="CE294" s="32">
        <f>('2a) logm_x(t)'!FT65-'2a) logm_x(t)'!FS65-'2a)answer'!$I65)/$CP$121</f>
        <v>-3.3453863891892921E-2</v>
      </c>
      <c r="CF294" s="32">
        <f>('2a) logm_x(t)'!FU65-'2a) logm_x(t)'!FT65-'2a)answer'!$I65)/$CP$121</f>
        <v>0.19112114966001903</v>
      </c>
      <c r="CG294" s="32">
        <f>('2a) logm_x(t)'!FV65-'2a) logm_x(t)'!FU65-'2a)answer'!$I65)/$CP$121</f>
        <v>-0.56982015858554258</v>
      </c>
      <c r="CH294" s="32">
        <f>('2a) logm_x(t)'!FW65-'2a) logm_x(t)'!FV65-'2a)answer'!$I65)/$CP$121</f>
        <v>0.42026873815430205</v>
      </c>
      <c r="CI294" s="32">
        <f>('2a) logm_x(t)'!FX65-'2a) logm_x(t)'!FW65-'2a)answer'!$I65)/$CP$121</f>
        <v>-0.23767287622008479</v>
      </c>
      <c r="CJ294" s="32">
        <f>('2a) logm_x(t)'!FY65-'2a) logm_x(t)'!FX65-'2a)answer'!$I65)/$CP$121</f>
        <v>0.32711631784174661</v>
      </c>
      <c r="CK294" s="32">
        <f>('2a) logm_x(t)'!FZ65-'2a) logm_x(t)'!FY65-'2a)answer'!$I65)/$CP$121</f>
        <v>-0.86055155369363301</v>
      </c>
      <c r="CL294" s="32">
        <f>('2a) logm_x(t)'!GA65-'2a) logm_x(t)'!FZ65-'2a)answer'!$I65)/$CP$121</f>
        <v>0.42264161375958614</v>
      </c>
      <c r="CM294" s="32">
        <f>('2a) logm_x(t)'!GB65-'2a) logm_x(t)'!GA65-'2a)answer'!$I65)/$CP$121</f>
        <v>2.4432848327110519E-2</v>
      </c>
      <c r="CN294" s="32">
        <f>('2a) logm_x(t)'!GC65-'2a) logm_x(t)'!GB65-'2a)answer'!$I65)/$CP$121</f>
        <v>-0.29653337785166523</v>
      </c>
    </row>
    <row r="295" spans="1:92" x14ac:dyDescent="0.25">
      <c r="A295" s="31">
        <f t="shared" si="13"/>
        <v>63</v>
      </c>
      <c r="C295" s="32">
        <f>('2a) logm_x(t)'!CR66-'2a) logm_x(t)'!CQ66-'2a)answer'!$I66)/$CP$121</f>
        <v>-0.71752362963133953</v>
      </c>
      <c r="D295" s="32">
        <f>('2a) logm_x(t)'!CS66-'2a) logm_x(t)'!CR66-'2a)answer'!$I66)/$CP$121</f>
        <v>1.7351057884726615</v>
      </c>
      <c r="E295" s="32">
        <f>('2a) logm_x(t)'!CT66-'2a) logm_x(t)'!CS66-'2a)answer'!$I66)/$CP$121</f>
        <v>-0.74334773925181419</v>
      </c>
      <c r="F295" s="32">
        <f>('2a) logm_x(t)'!CU66-'2a) logm_x(t)'!CT66-'2a)answer'!$I66)/$CP$121</f>
        <v>0.12314869788355348</v>
      </c>
      <c r="G295" s="32">
        <f>('2a) logm_x(t)'!CV66-'2a) logm_x(t)'!CU66-'2a)answer'!$I66)/$CP$121</f>
        <v>-4.8334078941327914E-2</v>
      </c>
      <c r="H295" s="32">
        <f>('2a) logm_x(t)'!CW66-'2a) logm_x(t)'!CV66-'2a)answer'!$I66)/$CP$121</f>
        <v>0.5114821317467716</v>
      </c>
      <c r="I295" s="32">
        <f>('2a) logm_x(t)'!CX66-'2a) logm_x(t)'!CW66-'2a)answer'!$I66)/$CP$121</f>
        <v>-0.19051625746591855</v>
      </c>
      <c r="J295" s="32">
        <f>('2a) logm_x(t)'!CY66-'2a) logm_x(t)'!CX66-'2a)answer'!$I66)/$CP$121</f>
        <v>-0.29294983887609438</v>
      </c>
      <c r="K295" s="32">
        <f>('2a) logm_x(t)'!CZ66-'2a) logm_x(t)'!CY66-'2a)answer'!$I66)/$CP$121</f>
        <v>-0.16161291319666427</v>
      </c>
      <c r="L295" s="32">
        <f>('2a) logm_x(t)'!DA66-'2a) logm_x(t)'!CZ66-'2a)answer'!$I66)/$CP$121</f>
        <v>0.17216373465537432</v>
      </c>
      <c r="M295" s="32">
        <f>('2a) logm_x(t)'!DB66-'2a) logm_x(t)'!DA66-'2a)answer'!$I66)/$CP$121</f>
        <v>-1.6674136033000751E-2</v>
      </c>
      <c r="N295" s="32">
        <f>('2a) logm_x(t)'!DC66-'2a) logm_x(t)'!DB66-'2a)answer'!$I66)/$CP$121</f>
        <v>0.15594023407940094</v>
      </c>
      <c r="O295" s="32">
        <f>('2a) logm_x(t)'!DD66-'2a) logm_x(t)'!DC66-'2a)answer'!$I66)/$CP$121</f>
        <v>-4.5410006902197569E-2</v>
      </c>
      <c r="P295" s="32">
        <f>('2a) logm_x(t)'!DE66-'2a) logm_x(t)'!DD66-'2a)answer'!$I66)/$CP$121</f>
        <v>0.47402402427092</v>
      </c>
      <c r="Q295" s="32">
        <f>('2a) logm_x(t)'!DF66-'2a) logm_x(t)'!DE66-'2a)answer'!$I66)/$CP$121</f>
        <v>0.25554535976426668</v>
      </c>
      <c r="R295" s="32">
        <f>('2a) logm_x(t)'!DG66-'2a) logm_x(t)'!DF66-'2a)answer'!$I66)/$CP$121</f>
        <v>-0.65277489165151947</v>
      </c>
      <c r="S295" s="32">
        <f>('2a) logm_x(t)'!DH66-'2a) logm_x(t)'!DG66-'2a)answer'!$I66)/$CP$121</f>
        <v>0.51383650320704433</v>
      </c>
      <c r="T295" s="32">
        <f>('2a) logm_x(t)'!DI66-'2a) logm_x(t)'!DH66-'2a)answer'!$I66)/$CP$121</f>
        <v>0.27260406390097786</v>
      </c>
      <c r="U295" s="32">
        <f>('2a) logm_x(t)'!DJ66-'2a) logm_x(t)'!DI66-'2a)answer'!$I66)/$CP$121</f>
        <v>8.1525894837040265E-3</v>
      </c>
      <c r="V295" s="32">
        <f>('2a) logm_x(t)'!DK66-'2a) logm_x(t)'!DJ66-'2a)answer'!$I66)/$CP$121</f>
        <v>5.4476148601855727E-2</v>
      </c>
      <c r="W295" s="32">
        <f>('2a) logm_x(t)'!DL66-'2a) logm_x(t)'!DK66-'2a)answer'!$I66)/$CP$121</f>
        <v>0.60563834347866852</v>
      </c>
      <c r="X295" s="32">
        <f>('2a) logm_x(t)'!DM66-'2a) logm_x(t)'!DL66-'2a)answer'!$I66)/$CP$121</f>
        <v>-0.49058610041486372</v>
      </c>
      <c r="Y295" s="32">
        <f>('2a) logm_x(t)'!DN66-'2a) logm_x(t)'!DM66-'2a)answer'!$I66)/$CP$121</f>
        <v>0.11916367051862829</v>
      </c>
      <c r="Z295" s="32">
        <f>('2a) logm_x(t)'!DO66-'2a) logm_x(t)'!DN66-'2a)answer'!$I66)/$CP$121</f>
        <v>-0.32930698301421496</v>
      </c>
      <c r="AA295" s="32">
        <f>('2a) logm_x(t)'!DP66-'2a) logm_x(t)'!DO66-'2a)answer'!$I66)/$CP$121</f>
        <v>0.48824946369678174</v>
      </c>
      <c r="AB295" s="32">
        <f>('2a) logm_x(t)'!DQ66-'2a) logm_x(t)'!DP66-'2a)answer'!$I66)/$CP$121</f>
        <v>-0.67955562721661877</v>
      </c>
      <c r="AC295" s="32">
        <f>('2a) logm_x(t)'!DR66-'2a) logm_x(t)'!DQ66-'2a)answer'!$I66)/$CP$121</f>
        <v>0.63410933420705407</v>
      </c>
      <c r="AD295" s="32">
        <f>('2a) logm_x(t)'!DS66-'2a) logm_x(t)'!DR66-'2a)answer'!$I66)/$CP$121</f>
        <v>-3.0748340010849284E-3</v>
      </c>
      <c r="AE295" s="32">
        <f>('2a) logm_x(t)'!DT66-'2a) logm_x(t)'!DS66-'2a)answer'!$I66)/$CP$121</f>
        <v>-0.19395663216079703</v>
      </c>
      <c r="AF295" s="32">
        <f>('2a) logm_x(t)'!DU66-'2a) logm_x(t)'!DT66-'2a)answer'!$I66)/$CP$121</f>
        <v>0.61929139807394984</v>
      </c>
      <c r="AG295" s="32">
        <f>('2a) logm_x(t)'!DV66-'2a) logm_x(t)'!DU66-'2a)answer'!$I66)/$CP$121</f>
        <v>-0.168027950388141</v>
      </c>
      <c r="AH295" s="32">
        <f>('2a) logm_x(t)'!DW66-'2a) logm_x(t)'!DV66-'2a)answer'!$I66)/$CP$121</f>
        <v>-3.6235533383731137E-2</v>
      </c>
      <c r="AI295" s="32">
        <f>('2a) logm_x(t)'!DX66-'2a) logm_x(t)'!DW66-'2a)answer'!$I66)/$CP$121</f>
        <v>-0.59812591160262507</v>
      </c>
      <c r="AJ295" s="32">
        <f>('2a) logm_x(t)'!DY66-'2a) logm_x(t)'!DX66-'2a)answer'!$I66)/$CP$121</f>
        <v>0.23940595392478969</v>
      </c>
      <c r="AK295" s="32">
        <f>('2a) logm_x(t)'!DZ66-'2a) logm_x(t)'!DY66-'2a)answer'!$I66)/$CP$121</f>
        <v>0.18859503068228783</v>
      </c>
      <c r="AL295" s="32">
        <f>('2a) logm_x(t)'!EA66-'2a) logm_x(t)'!DZ66-'2a)answer'!$I66)/$CP$121</f>
        <v>7.9804365665495466E-2</v>
      </c>
      <c r="AM295" s="32">
        <f>('2a) logm_x(t)'!EB66-'2a) logm_x(t)'!EA66-'2a)answer'!$I66)/$CP$121</f>
        <v>-0.42643223498523608</v>
      </c>
      <c r="AN295" s="32">
        <f>('2a) logm_x(t)'!EC66-'2a) logm_x(t)'!EB66-'2a)answer'!$I66)/$CP$121</f>
        <v>0.44476476058049197</v>
      </c>
      <c r="AO295" s="32">
        <f>('2a) logm_x(t)'!ED66-'2a) logm_x(t)'!EC66-'2a)answer'!$I66)/$CP$121</f>
        <v>-0.39059983351288702</v>
      </c>
      <c r="AP295" s="32">
        <f>('2a) logm_x(t)'!EE66-'2a) logm_x(t)'!ED66-'2a)answer'!$I66)/$CP$121</f>
        <v>-0.42303363285920037</v>
      </c>
      <c r="AQ295" s="32">
        <f>('2a) logm_x(t)'!EF66-'2a) logm_x(t)'!EE66-'2a)answer'!$I66)/$CP$121</f>
        <v>0.34502873429728409</v>
      </c>
      <c r="AR295" s="32">
        <f>('2a) logm_x(t)'!EG66-'2a) logm_x(t)'!EF66-'2a)answer'!$I66)/$CP$121</f>
        <v>1.6739293455916546</v>
      </c>
      <c r="AS295" s="32">
        <f>('2a) logm_x(t)'!EH66-'2a) logm_x(t)'!EG66-'2a)answer'!$I66)/$CP$121</f>
        <v>-0.32765549850953229</v>
      </c>
      <c r="AT295" s="32">
        <f>('2a) logm_x(t)'!EI66-'2a) logm_x(t)'!EH66-'2a)answer'!$I66)/$CP$121</f>
        <v>-0.88929628695453333</v>
      </c>
      <c r="AU295" s="32">
        <f>('2a) logm_x(t)'!EJ66-'2a) logm_x(t)'!EI66-'2a)answer'!$I66)/$CP$121</f>
        <v>0.35774613398081051</v>
      </c>
      <c r="AV295" s="32">
        <f>('2a) logm_x(t)'!EK66-'2a) logm_x(t)'!EJ66-'2a)answer'!$I66)/$CP$121</f>
        <v>0.29942977755761008</v>
      </c>
      <c r="AW295" s="32">
        <f>('2a) logm_x(t)'!EL66-'2a) logm_x(t)'!EK66-'2a)answer'!$I66)/$CP$121</f>
        <v>0.12312477005039763</v>
      </c>
      <c r="AX295" s="32">
        <f>('2a) logm_x(t)'!EM66-'2a) logm_x(t)'!EL66-'2a)answer'!$I66)/$CP$121</f>
        <v>-0.23972846169613365</v>
      </c>
      <c r="AY295" s="32">
        <f>('2a) logm_x(t)'!EN66-'2a) logm_x(t)'!EM66-'2a)answer'!$I66)/$CP$121</f>
        <v>0.50781308078595899</v>
      </c>
      <c r="AZ295" s="32">
        <f>('2a) logm_x(t)'!EO66-'2a) logm_x(t)'!EN66-'2a)answer'!$I66)/$CP$121</f>
        <v>-0.43642104900445688</v>
      </c>
      <c r="BA295" s="32">
        <f>('2a) logm_x(t)'!EP66-'2a) logm_x(t)'!EO66-'2a)answer'!$I66)/$CP$121</f>
        <v>0.5055030723745948</v>
      </c>
      <c r="BB295" s="32">
        <f>('2a) logm_x(t)'!EQ66-'2a) logm_x(t)'!EP66-'2a)answer'!$I66)/$CP$121</f>
        <v>-0.60686376935047759</v>
      </c>
      <c r="BC295" s="32">
        <f>('2a) logm_x(t)'!ER66-'2a) logm_x(t)'!EQ66-'2a)answer'!$I66)/$CP$121</f>
        <v>9.5966994388997306E-2</v>
      </c>
      <c r="BD295" s="32">
        <f>('2a) logm_x(t)'!ES66-'2a) logm_x(t)'!ER66-'2a)answer'!$I66)/$CP$121</f>
        <v>-0.56310093433099118</v>
      </c>
      <c r="BE295" s="32">
        <f>('2a) logm_x(t)'!ET66-'2a) logm_x(t)'!ES66-'2a)answer'!$I66)/$CP$121</f>
        <v>0.38756850408256027</v>
      </c>
      <c r="BF295" s="32">
        <f>('2a) logm_x(t)'!EU66-'2a) logm_x(t)'!ET66-'2a)answer'!$I66)/$CP$121</f>
        <v>0.2061476500995077</v>
      </c>
      <c r="BG295" s="32">
        <f>('2a) logm_x(t)'!EV66-'2a) logm_x(t)'!EU66-'2a)answer'!$I66)/$CP$121</f>
        <v>-0.19677579299431455</v>
      </c>
      <c r="BH295" s="32">
        <f>('2a) logm_x(t)'!EW66-'2a) logm_x(t)'!EV66-'2a)answer'!$I66)/$CP$121</f>
        <v>-0.28838274122914104</v>
      </c>
      <c r="BI295" s="32">
        <f>('2a) logm_x(t)'!EX66-'2a) logm_x(t)'!EW66-'2a)answer'!$I66)/$CP$121</f>
        <v>-9.716511626350624E-2</v>
      </c>
      <c r="BJ295" s="32">
        <f>('2a) logm_x(t)'!EY66-'2a) logm_x(t)'!EX66-'2a)answer'!$I66)/$CP$121</f>
        <v>5.2422822172804202E-2</v>
      </c>
      <c r="BK295" s="32">
        <f>('2a) logm_x(t)'!EZ66-'2a) logm_x(t)'!EY66-'2a)answer'!$I66)/$CP$121</f>
        <v>-5.6310800482166516E-2</v>
      </c>
      <c r="BL295" s="32">
        <f>('2a) logm_x(t)'!FA66-'2a) logm_x(t)'!EZ66-'2a)answer'!$I66)/$CP$121</f>
        <v>0.26822841205313369</v>
      </c>
      <c r="BM295" s="32">
        <f>('2a) logm_x(t)'!FB66-'2a) logm_x(t)'!FA66-'2a)answer'!$I66)/$CP$121</f>
        <v>-0.378252165151782</v>
      </c>
      <c r="BN295" s="32">
        <f>('2a) logm_x(t)'!FC66-'2a) logm_x(t)'!FB66-'2a)answer'!$I66)/$CP$121</f>
        <v>1.3171325076473806E-2</v>
      </c>
      <c r="BO295" s="32">
        <f>('2a) logm_x(t)'!FD66-'2a) logm_x(t)'!FC66-'2a)answer'!$I66)/$CP$121</f>
        <v>7.790256147761554E-2</v>
      </c>
      <c r="BP295" s="32">
        <f>('2a) logm_x(t)'!FE66-'2a) logm_x(t)'!FD66-'2a)answer'!$I66)/$CP$121</f>
        <v>-0.48117141310698175</v>
      </c>
      <c r="BQ295" s="32">
        <f>('2a) logm_x(t)'!FF66-'2a) logm_x(t)'!FE66-'2a)answer'!$I66)/$CP$121</f>
        <v>0.48912686196573124</v>
      </c>
      <c r="BR295" s="32">
        <f>('2a) logm_x(t)'!FG66-'2a) logm_x(t)'!FF66-'2a)answer'!$I66)/$CP$121</f>
        <v>-0.38003619381525011</v>
      </c>
      <c r="BS295" s="32">
        <f>('2a) logm_x(t)'!FH66-'2a) logm_x(t)'!FG66-'2a)answer'!$I66)/$CP$121</f>
        <v>0.29103562768914798</v>
      </c>
      <c r="BT295" s="32">
        <f>('2a) logm_x(t)'!FI66-'2a) logm_x(t)'!FH66-'2a)answer'!$I66)/$CP$121</f>
        <v>-0.28016850155723155</v>
      </c>
      <c r="BU295" s="32">
        <f>('2a) logm_x(t)'!FJ66-'2a) logm_x(t)'!FI66-'2a)answer'!$I66)/$CP$121</f>
        <v>0.14928663345872692</v>
      </c>
      <c r="BV295" s="32">
        <f>('2a) logm_x(t)'!FK66-'2a) logm_x(t)'!FJ66-'2a)answer'!$I66)/$CP$121</f>
        <v>4.9733698783652913E-2</v>
      </c>
      <c r="BW295" s="32">
        <f>('2a) logm_x(t)'!FL66-'2a) logm_x(t)'!FK66-'2a)answer'!$I66)/$CP$121</f>
        <v>-3.6305619795398369E-2</v>
      </c>
      <c r="BX295" s="32">
        <f>('2a) logm_x(t)'!FM66-'2a) logm_x(t)'!FL66-'2a)answer'!$I66)/$CP$121</f>
        <v>-0.14512158003332504</v>
      </c>
      <c r="BY295" s="32">
        <f>('2a) logm_x(t)'!FN66-'2a) logm_x(t)'!FM66-'2a)answer'!$I66)/$CP$121</f>
        <v>-1.6251186348582747E-2</v>
      </c>
      <c r="BZ295" s="32">
        <f>('2a) logm_x(t)'!FO66-'2a) logm_x(t)'!FN66-'2a)answer'!$I66)/$CP$121</f>
        <v>-0.62773306352038805</v>
      </c>
      <c r="CA295" s="32">
        <f>('2a) logm_x(t)'!FP66-'2a) logm_x(t)'!FO66-'2a)answer'!$I66)/$CP$121</f>
        <v>8.6346880831984413E-2</v>
      </c>
      <c r="CB295" s="32">
        <f>('2a) logm_x(t)'!FQ66-'2a) logm_x(t)'!FP66-'2a)answer'!$I66)/$CP$121</f>
        <v>9.0505882278424182E-2</v>
      </c>
      <c r="CC295" s="32">
        <f>('2a) logm_x(t)'!FR66-'2a) logm_x(t)'!FQ66-'2a)answer'!$I66)/$CP$121</f>
        <v>-0.47227297762358161</v>
      </c>
      <c r="CD295" s="32">
        <f>('2a) logm_x(t)'!FS66-'2a) logm_x(t)'!FR66-'2a)answer'!$I66)/$CP$121</f>
        <v>-0.16598934384365921</v>
      </c>
      <c r="CE295" s="32">
        <f>('2a) logm_x(t)'!FT66-'2a) logm_x(t)'!FS66-'2a)answer'!$I66)/$CP$121</f>
        <v>0.2121927425106194</v>
      </c>
      <c r="CF295" s="32">
        <f>('2a) logm_x(t)'!FU66-'2a) logm_x(t)'!FT66-'2a)answer'!$I66)/$CP$121</f>
        <v>7.5738642947129134E-2</v>
      </c>
      <c r="CG295" s="32">
        <f>('2a) logm_x(t)'!FV66-'2a) logm_x(t)'!FU66-'2a)answer'!$I66)/$CP$121</f>
        <v>0.14780285716302041</v>
      </c>
      <c r="CH295" s="32">
        <f>('2a) logm_x(t)'!FW66-'2a) logm_x(t)'!FV66-'2a)answer'!$I66)/$CP$121</f>
        <v>-0.42187768723975938</v>
      </c>
      <c r="CI295" s="32">
        <f>('2a) logm_x(t)'!FX66-'2a) logm_x(t)'!FW66-'2a)answer'!$I66)/$CP$121</f>
        <v>8.9227994119071813E-2</v>
      </c>
      <c r="CJ295" s="32">
        <f>('2a) logm_x(t)'!FY66-'2a) logm_x(t)'!FX66-'2a)answer'!$I66)/$CP$121</f>
        <v>1.9833873542651245E-2</v>
      </c>
      <c r="CK295" s="32">
        <f>('2a) logm_x(t)'!FZ66-'2a) logm_x(t)'!FY66-'2a)answer'!$I66)/$CP$121</f>
        <v>0.15688294976290504</v>
      </c>
      <c r="CL295" s="32">
        <f>('2a) logm_x(t)'!GA66-'2a) logm_x(t)'!FZ66-'2a)answer'!$I66)/$CP$121</f>
        <v>-1.0690657451087489</v>
      </c>
      <c r="CM295" s="32">
        <f>('2a) logm_x(t)'!GB66-'2a) logm_x(t)'!GA66-'2a)answer'!$I66)/$CP$121</f>
        <v>0.64974573201230335</v>
      </c>
      <c r="CN295" s="32">
        <f>('2a) logm_x(t)'!GC66-'2a) logm_x(t)'!GB66-'2a)answer'!$I66)/$CP$121</f>
        <v>-0.33292046450050206</v>
      </c>
    </row>
    <row r="296" spans="1:92" x14ac:dyDescent="0.25">
      <c r="A296" s="31">
        <f t="shared" si="13"/>
        <v>64</v>
      </c>
      <c r="C296" s="32">
        <f>('2a) logm_x(t)'!CR67-'2a) logm_x(t)'!CQ67-'2a)answer'!$I67)/$CP$121</f>
        <v>2.3253894819884411E-2</v>
      </c>
      <c r="D296" s="32">
        <f>('2a) logm_x(t)'!CS67-'2a) logm_x(t)'!CR67-'2a)answer'!$I67)/$CP$121</f>
        <v>0.71836115856461724</v>
      </c>
      <c r="E296" s="32">
        <f>('2a) logm_x(t)'!CT67-'2a) logm_x(t)'!CS67-'2a)answer'!$I67)/$CP$121</f>
        <v>-4.0879177536597332E-2</v>
      </c>
      <c r="F296" s="32">
        <f>('2a) logm_x(t)'!CU67-'2a) logm_x(t)'!CT67-'2a)answer'!$I67)/$CP$121</f>
        <v>-0.13463117803069832</v>
      </c>
      <c r="G296" s="32">
        <f>('2a) logm_x(t)'!CV67-'2a) logm_x(t)'!CU67-'2a)answer'!$I67)/$CP$121</f>
        <v>0.29255322175552539</v>
      </c>
      <c r="H296" s="32">
        <f>('2a) logm_x(t)'!CW67-'2a) logm_x(t)'!CV67-'2a)answer'!$I67)/$CP$121</f>
        <v>1.457467102743174E-2</v>
      </c>
      <c r="I296" s="32">
        <f>('2a) logm_x(t)'!CX67-'2a) logm_x(t)'!CW67-'2a)answer'!$I67)/$CP$121</f>
        <v>0.2313931216381675</v>
      </c>
      <c r="J296" s="32">
        <f>('2a) logm_x(t)'!CY67-'2a) logm_x(t)'!CX67-'2a)answer'!$I67)/$CP$121</f>
        <v>-0.90196746554062601</v>
      </c>
      <c r="K296" s="32">
        <f>('2a) logm_x(t)'!CZ67-'2a) logm_x(t)'!CY67-'2a)answer'!$I67)/$CP$121</f>
        <v>0.55280403382585686</v>
      </c>
      <c r="L296" s="32">
        <f>('2a) logm_x(t)'!DA67-'2a) logm_x(t)'!CZ67-'2a)answer'!$I67)/$CP$121</f>
        <v>-0.2387737711859739</v>
      </c>
      <c r="M296" s="32">
        <f>('2a) logm_x(t)'!DB67-'2a) logm_x(t)'!DA67-'2a)answer'!$I67)/$CP$121</f>
        <v>2.6666049721720708E-2</v>
      </c>
      <c r="N296" s="32">
        <f>('2a) logm_x(t)'!DC67-'2a) logm_x(t)'!DB67-'2a)answer'!$I67)/$CP$121</f>
        <v>-0.26704406472924114</v>
      </c>
      <c r="O296" s="32">
        <f>('2a) logm_x(t)'!DD67-'2a) logm_x(t)'!DC67-'2a)answer'!$I67)/$CP$121</f>
        <v>1.1208566822095078</v>
      </c>
      <c r="P296" s="32">
        <f>('2a) logm_x(t)'!DE67-'2a) logm_x(t)'!DD67-'2a)answer'!$I67)/$CP$121</f>
        <v>-6.1006697339653811E-2</v>
      </c>
      <c r="Q296" s="32">
        <f>('2a) logm_x(t)'!DF67-'2a) logm_x(t)'!DE67-'2a)answer'!$I67)/$CP$121</f>
        <v>0.14498180691497412</v>
      </c>
      <c r="R296" s="32">
        <f>('2a) logm_x(t)'!DG67-'2a) logm_x(t)'!DF67-'2a)answer'!$I67)/$CP$121</f>
        <v>0.34742399755468806</v>
      </c>
      <c r="S296" s="32">
        <f>('2a) logm_x(t)'!DH67-'2a) logm_x(t)'!DG67-'2a)answer'!$I67)/$CP$121</f>
        <v>-0.65450453409011056</v>
      </c>
      <c r="T296" s="32">
        <f>('2a) logm_x(t)'!DI67-'2a) logm_x(t)'!DH67-'2a)answer'!$I67)/$CP$121</f>
        <v>0.40740358441896296</v>
      </c>
      <c r="U296" s="32">
        <f>('2a) logm_x(t)'!DJ67-'2a) logm_x(t)'!DI67-'2a)answer'!$I67)/$CP$121</f>
        <v>0.34715339624034158</v>
      </c>
      <c r="V296" s="32">
        <f>('2a) logm_x(t)'!DK67-'2a) logm_x(t)'!DJ67-'2a)answer'!$I67)/$CP$121</f>
        <v>2.880972442400399E-2</v>
      </c>
      <c r="W296" s="32">
        <f>('2a) logm_x(t)'!DL67-'2a) logm_x(t)'!DK67-'2a)answer'!$I67)/$CP$121</f>
        <v>-0.12612811869809221</v>
      </c>
      <c r="X296" s="32">
        <f>('2a) logm_x(t)'!DM67-'2a) logm_x(t)'!DL67-'2a)answer'!$I67)/$CP$121</f>
        <v>0.17782251207497332</v>
      </c>
      <c r="Y296" s="32">
        <f>('2a) logm_x(t)'!DN67-'2a) logm_x(t)'!DM67-'2a)answer'!$I67)/$CP$121</f>
        <v>-0.21640614277351183</v>
      </c>
      <c r="Z296" s="32">
        <f>('2a) logm_x(t)'!DO67-'2a) logm_x(t)'!DN67-'2a)answer'!$I67)/$CP$121</f>
        <v>-1.7266220008040952E-2</v>
      </c>
      <c r="AA296" s="32">
        <f>('2a) logm_x(t)'!DP67-'2a) logm_x(t)'!DO67-'2a)answer'!$I67)/$CP$121</f>
        <v>0.28896900018913457</v>
      </c>
      <c r="AB296" s="32">
        <f>('2a) logm_x(t)'!DQ67-'2a) logm_x(t)'!DP67-'2a)answer'!$I67)/$CP$121</f>
        <v>5.9066736741153668E-2</v>
      </c>
      <c r="AC296" s="32">
        <f>('2a) logm_x(t)'!DR67-'2a) logm_x(t)'!DQ67-'2a)answer'!$I67)/$CP$121</f>
        <v>-0.19937806037354497</v>
      </c>
      <c r="AD296" s="32">
        <f>('2a) logm_x(t)'!DS67-'2a) logm_x(t)'!DR67-'2a)answer'!$I67)/$CP$121</f>
        <v>-0.56687916821418838</v>
      </c>
      <c r="AE296" s="32">
        <f>('2a) logm_x(t)'!DT67-'2a) logm_x(t)'!DS67-'2a)answer'!$I67)/$CP$121</f>
        <v>0.325195245175255</v>
      </c>
      <c r="AF296" s="32">
        <f>('2a) logm_x(t)'!DU67-'2a) logm_x(t)'!DT67-'2a)answer'!$I67)/$CP$121</f>
        <v>9.1167743926592895E-2</v>
      </c>
      <c r="AG296" s="32">
        <f>('2a) logm_x(t)'!DV67-'2a) logm_x(t)'!DU67-'2a)answer'!$I67)/$CP$121</f>
        <v>0.20690372552136096</v>
      </c>
      <c r="AH296" s="32">
        <f>('2a) logm_x(t)'!DW67-'2a) logm_x(t)'!DV67-'2a)answer'!$I67)/$CP$121</f>
        <v>5.6628101943218189E-3</v>
      </c>
      <c r="AI296" s="32">
        <f>('2a) logm_x(t)'!DX67-'2a) logm_x(t)'!DW67-'2a)answer'!$I67)/$CP$121</f>
        <v>0.44697381423480398</v>
      </c>
      <c r="AJ296" s="32">
        <f>('2a) logm_x(t)'!DY67-'2a) logm_x(t)'!DX67-'2a)answer'!$I67)/$CP$121</f>
        <v>-0.55188022240250456</v>
      </c>
      <c r="AK296" s="32">
        <f>('2a) logm_x(t)'!DZ67-'2a) logm_x(t)'!DY67-'2a)answer'!$I67)/$CP$121</f>
        <v>0.27260593561369401</v>
      </c>
      <c r="AL296" s="32">
        <f>('2a) logm_x(t)'!EA67-'2a) logm_x(t)'!DZ67-'2a)answer'!$I67)/$CP$121</f>
        <v>-0.19035108600172876</v>
      </c>
      <c r="AM296" s="32">
        <f>('2a) logm_x(t)'!EB67-'2a) logm_x(t)'!EA67-'2a)answer'!$I67)/$CP$121</f>
        <v>-0.60167637414317865</v>
      </c>
      <c r="AN296" s="32">
        <f>('2a) logm_x(t)'!EC67-'2a) logm_x(t)'!EB67-'2a)answer'!$I67)/$CP$121</f>
        <v>0.7992650860762186</v>
      </c>
      <c r="AO296" s="32">
        <f>('2a) logm_x(t)'!ED67-'2a) logm_x(t)'!EC67-'2a)answer'!$I67)/$CP$121</f>
        <v>-0.12516629371466734</v>
      </c>
      <c r="AP296" s="32">
        <f>('2a) logm_x(t)'!EE67-'2a) logm_x(t)'!ED67-'2a)answer'!$I67)/$CP$121</f>
        <v>-0.6003342886981865</v>
      </c>
      <c r="AQ296" s="32">
        <f>('2a) logm_x(t)'!EF67-'2a) logm_x(t)'!EE67-'2a)answer'!$I67)/$CP$121</f>
        <v>0.42280366126070679</v>
      </c>
      <c r="AR296" s="32">
        <f>('2a) logm_x(t)'!EG67-'2a) logm_x(t)'!EF67-'2a)answer'!$I67)/$CP$121</f>
        <v>-0.28681157540606672</v>
      </c>
      <c r="AS296" s="32">
        <f>('2a) logm_x(t)'!EH67-'2a) logm_x(t)'!EG67-'2a)answer'!$I67)/$CP$121</f>
        <v>1.5991787068548318</v>
      </c>
      <c r="AT296" s="32">
        <f>('2a) logm_x(t)'!EI67-'2a) logm_x(t)'!EH67-'2a)answer'!$I67)/$CP$121</f>
        <v>-0.35364644610516827</v>
      </c>
      <c r="AU296" s="32">
        <f>('2a) logm_x(t)'!EJ67-'2a) logm_x(t)'!EI67-'2a)answer'!$I67)/$CP$121</f>
        <v>-0.29425039445079282</v>
      </c>
      <c r="AV296" s="32">
        <f>('2a) logm_x(t)'!EK67-'2a) logm_x(t)'!EJ67-'2a)answer'!$I67)/$CP$121</f>
        <v>-0.13395332639753882</v>
      </c>
      <c r="AW296" s="32">
        <f>('2a) logm_x(t)'!EL67-'2a) logm_x(t)'!EK67-'2a)answer'!$I67)/$CP$121</f>
        <v>0.60388205037207854</v>
      </c>
      <c r="AX296" s="32">
        <f>('2a) logm_x(t)'!EM67-'2a) logm_x(t)'!EL67-'2a)answer'!$I67)/$CP$121</f>
        <v>-0.12762905520175949</v>
      </c>
      <c r="AY296" s="32">
        <f>('2a) logm_x(t)'!EN67-'2a) logm_x(t)'!EM67-'2a)answer'!$I67)/$CP$121</f>
        <v>8.7259011455511654E-2</v>
      </c>
      <c r="AZ296" s="32">
        <f>('2a) logm_x(t)'!EO67-'2a) logm_x(t)'!EN67-'2a)answer'!$I67)/$CP$121</f>
        <v>-0.93263396710184576</v>
      </c>
      <c r="BA296" s="32">
        <f>('2a) logm_x(t)'!EP67-'2a) logm_x(t)'!EO67-'2a)answer'!$I67)/$CP$121</f>
        <v>0.37533647287765082</v>
      </c>
      <c r="BB296" s="32">
        <f>('2a) logm_x(t)'!EQ67-'2a) logm_x(t)'!EP67-'2a)answer'!$I67)/$CP$121</f>
        <v>-0.21019418928432623</v>
      </c>
      <c r="BC296" s="32">
        <f>('2a) logm_x(t)'!ER67-'2a) logm_x(t)'!EQ67-'2a)answer'!$I67)/$CP$121</f>
        <v>0.83514944717248529</v>
      </c>
      <c r="BD296" s="32">
        <f>('2a) logm_x(t)'!ES67-'2a) logm_x(t)'!ER67-'2a)answer'!$I67)/$CP$121</f>
        <v>9.8277285410351245E-2</v>
      </c>
      <c r="BE296" s="32">
        <f>('2a) logm_x(t)'!ET67-'2a) logm_x(t)'!ES67-'2a)answer'!$I67)/$CP$121</f>
        <v>-0.90338599398589914</v>
      </c>
      <c r="BF296" s="32">
        <f>('2a) logm_x(t)'!EU67-'2a) logm_x(t)'!ET67-'2a)answer'!$I67)/$CP$121</f>
        <v>0.32173281443881385</v>
      </c>
      <c r="BG296" s="32">
        <f>('2a) logm_x(t)'!EV67-'2a) logm_x(t)'!EU67-'2a)answer'!$I67)/$CP$121</f>
        <v>-0.18131964614543364</v>
      </c>
      <c r="BH296" s="32">
        <f>('2a) logm_x(t)'!EW67-'2a) logm_x(t)'!EV67-'2a)answer'!$I67)/$CP$121</f>
        <v>-7.4938120869801908E-2</v>
      </c>
      <c r="BI296" s="32">
        <f>('2a) logm_x(t)'!EX67-'2a) logm_x(t)'!EW67-'2a)answer'!$I67)/$CP$121</f>
        <v>-0.77887887860149663</v>
      </c>
      <c r="BJ296" s="32">
        <f>('2a) logm_x(t)'!EY67-'2a) logm_x(t)'!EX67-'2a)answer'!$I67)/$CP$121</f>
        <v>0.76257729046462841</v>
      </c>
      <c r="BK296" s="32">
        <f>('2a) logm_x(t)'!EZ67-'2a) logm_x(t)'!EY67-'2a)answer'!$I67)/$CP$121</f>
        <v>-0.41451324291501201</v>
      </c>
      <c r="BL296" s="32">
        <f>('2a) logm_x(t)'!FA67-'2a) logm_x(t)'!EZ67-'2a)answer'!$I67)/$CP$121</f>
        <v>0.73423952514681901</v>
      </c>
      <c r="BM296" s="32">
        <f>('2a) logm_x(t)'!FB67-'2a) logm_x(t)'!FA67-'2a)answer'!$I67)/$CP$121</f>
        <v>0.1731004701146085</v>
      </c>
      <c r="BN296" s="32">
        <f>('2a) logm_x(t)'!FC67-'2a) logm_x(t)'!FB67-'2a)answer'!$I67)/$CP$121</f>
        <v>-0.37436603335660157</v>
      </c>
      <c r="BO296" s="32">
        <f>('2a) logm_x(t)'!FD67-'2a) logm_x(t)'!FC67-'2a)answer'!$I67)/$CP$121</f>
        <v>-0.85945994398266989</v>
      </c>
      <c r="BP296" s="32">
        <f>('2a) logm_x(t)'!FE67-'2a) logm_x(t)'!FD67-'2a)answer'!$I67)/$CP$121</f>
        <v>0.44831188466896749</v>
      </c>
      <c r="BQ296" s="32">
        <f>('2a) logm_x(t)'!FF67-'2a) logm_x(t)'!FE67-'2a)answer'!$I67)/$CP$121</f>
        <v>-3.0579410692108809E-2</v>
      </c>
      <c r="BR296" s="32">
        <f>('2a) logm_x(t)'!FG67-'2a) logm_x(t)'!FF67-'2a)answer'!$I67)/$CP$121</f>
        <v>0.46964111249869966</v>
      </c>
      <c r="BS296" s="32">
        <f>('2a) logm_x(t)'!FH67-'2a) logm_x(t)'!FG67-'2a)answer'!$I67)/$CP$121</f>
        <v>-0.64431662470961659</v>
      </c>
      <c r="BT296" s="32">
        <f>('2a) logm_x(t)'!FI67-'2a) logm_x(t)'!FH67-'2a)answer'!$I67)/$CP$121</f>
        <v>-0.12643739105994575</v>
      </c>
      <c r="BU296" s="32">
        <f>('2a) logm_x(t)'!FJ67-'2a) logm_x(t)'!FI67-'2a)answer'!$I67)/$CP$121</f>
        <v>0.12653860729099903</v>
      </c>
      <c r="BV296" s="32">
        <f>('2a) logm_x(t)'!FK67-'2a) logm_x(t)'!FJ67-'2a)answer'!$I67)/$CP$121</f>
        <v>-0.17683585335472912</v>
      </c>
      <c r="BW296" s="32">
        <f>('2a) logm_x(t)'!FL67-'2a) logm_x(t)'!FK67-'2a)answer'!$I67)/$CP$121</f>
        <v>-0.11810304145427568</v>
      </c>
      <c r="BX296" s="32">
        <f>('2a) logm_x(t)'!FM67-'2a) logm_x(t)'!FL67-'2a)answer'!$I67)/$CP$121</f>
        <v>-0.43047609197345515</v>
      </c>
      <c r="BY296" s="32">
        <f>('2a) logm_x(t)'!FN67-'2a) logm_x(t)'!FM67-'2a)answer'!$I67)/$CP$121</f>
        <v>5.5124954583442361E-2</v>
      </c>
      <c r="BZ296" s="32">
        <f>('2a) logm_x(t)'!FO67-'2a) logm_x(t)'!FN67-'2a)answer'!$I67)/$CP$121</f>
        <v>-8.6389185580676139E-2</v>
      </c>
      <c r="CA296" s="32">
        <f>('2a) logm_x(t)'!FP67-'2a) logm_x(t)'!FO67-'2a)answer'!$I67)/$CP$121</f>
        <v>-0.24510046310953967</v>
      </c>
      <c r="CB296" s="32">
        <f>('2a) logm_x(t)'!FQ67-'2a) logm_x(t)'!FP67-'2a)answer'!$I67)/$CP$121</f>
        <v>3.7520059065027436E-2</v>
      </c>
      <c r="CC296" s="32">
        <f>('2a) logm_x(t)'!FR67-'2a) logm_x(t)'!FQ67-'2a)answer'!$I67)/$CP$121</f>
        <v>-0.32535356879474198</v>
      </c>
      <c r="CD296" s="32">
        <f>('2a) logm_x(t)'!FS67-'2a) logm_x(t)'!FR67-'2a)answer'!$I67)/$CP$121</f>
        <v>8.9269264861326997E-2</v>
      </c>
      <c r="CE296" s="32">
        <f>('2a) logm_x(t)'!FT67-'2a) logm_x(t)'!FS67-'2a)answer'!$I67)/$CP$121</f>
        <v>0.972215152542519</v>
      </c>
      <c r="CF296" s="32">
        <f>('2a) logm_x(t)'!FU67-'2a) logm_x(t)'!FT67-'2a)answer'!$I67)/$CP$121</f>
        <v>-0.55003731317894788</v>
      </c>
      <c r="CG296" s="32">
        <f>('2a) logm_x(t)'!FV67-'2a) logm_x(t)'!FU67-'2a)answer'!$I67)/$CP$121</f>
        <v>-0.40585368862928811</v>
      </c>
      <c r="CH296" s="32">
        <f>('2a) logm_x(t)'!FW67-'2a) logm_x(t)'!FV67-'2a)answer'!$I67)/$CP$121</f>
        <v>-0.23693607129978841</v>
      </c>
      <c r="CI296" s="32">
        <f>('2a) logm_x(t)'!FX67-'2a) logm_x(t)'!FW67-'2a)answer'!$I67)/$CP$121</f>
        <v>0.39347847012577158</v>
      </c>
      <c r="CJ296" s="32">
        <f>('2a) logm_x(t)'!FY67-'2a) logm_x(t)'!FX67-'2a)answer'!$I67)/$CP$121</f>
        <v>-6.445051796128308E-2</v>
      </c>
      <c r="CK296" s="32">
        <f>('2a) logm_x(t)'!FZ67-'2a) logm_x(t)'!FY67-'2a)answer'!$I67)/$CP$121</f>
        <v>0.17926210313177754</v>
      </c>
      <c r="CL296" s="32">
        <f>('2a) logm_x(t)'!GA67-'2a) logm_x(t)'!FZ67-'2a)answer'!$I67)/$CP$121</f>
        <v>-2.5108917606322625E-2</v>
      </c>
      <c r="CM296" s="32">
        <f>('2a) logm_x(t)'!GB67-'2a) logm_x(t)'!GA67-'2a)answer'!$I67)/$CP$121</f>
        <v>-0.35165961818942432</v>
      </c>
      <c r="CN296" s="32">
        <f>('2a) logm_x(t)'!GC67-'2a) logm_x(t)'!GB67-'2a)answer'!$I67)/$CP$121</f>
        <v>-0.4768748623211429</v>
      </c>
    </row>
    <row r="297" spans="1:92" x14ac:dyDescent="0.25">
      <c r="A297" s="31">
        <f t="shared" ref="A297:A342" si="14">A69</f>
        <v>65</v>
      </c>
      <c r="C297" s="32">
        <f>('2a) logm_x(t)'!CR68-'2a) logm_x(t)'!CQ68-'2a)answer'!$I68)/$CP$121</f>
        <v>-0.13120734127232278</v>
      </c>
      <c r="D297" s="32">
        <f>('2a) logm_x(t)'!CS68-'2a) logm_x(t)'!CR68-'2a)answer'!$I68)/$CP$121</f>
        <v>0.22674993716646841</v>
      </c>
      <c r="E297" s="32">
        <f>('2a) logm_x(t)'!CT68-'2a) logm_x(t)'!CS68-'2a)answer'!$I68)/$CP$121</f>
        <v>9.942561713127851E-2</v>
      </c>
      <c r="F297" s="32">
        <f>('2a) logm_x(t)'!CU68-'2a) logm_x(t)'!CT68-'2a)answer'!$I68)/$CP$121</f>
        <v>-0.29746302555422138</v>
      </c>
      <c r="G297" s="32">
        <f>('2a) logm_x(t)'!CV68-'2a) logm_x(t)'!CU68-'2a)answer'!$I68)/$CP$121</f>
        <v>0.88039825250628689</v>
      </c>
      <c r="H297" s="32">
        <f>('2a) logm_x(t)'!CW68-'2a) logm_x(t)'!CV68-'2a)answer'!$I68)/$CP$121</f>
        <v>-0.37400613720414716</v>
      </c>
      <c r="I297" s="32">
        <f>('2a) logm_x(t)'!CX68-'2a) logm_x(t)'!CW68-'2a)answer'!$I68)/$CP$121</f>
        <v>0.1124970933362285</v>
      </c>
      <c r="J297" s="32">
        <f>('2a) logm_x(t)'!CY68-'2a) logm_x(t)'!CX68-'2a)answer'!$I68)/$CP$121</f>
        <v>0.11288071222303687</v>
      </c>
      <c r="K297" s="32">
        <f>('2a) logm_x(t)'!CZ68-'2a) logm_x(t)'!CY68-'2a)answer'!$I68)/$CP$121</f>
        <v>-0.52617883673673338</v>
      </c>
      <c r="L297" s="32">
        <f>('2a) logm_x(t)'!DA68-'2a) logm_x(t)'!CZ68-'2a)answer'!$I68)/$CP$121</f>
        <v>0.21997633011861756</v>
      </c>
      <c r="M297" s="32">
        <f>('2a) logm_x(t)'!DB68-'2a) logm_x(t)'!DA68-'2a)answer'!$I68)/$CP$121</f>
        <v>0.24406886486131096</v>
      </c>
      <c r="N297" s="32">
        <f>('2a) logm_x(t)'!DC68-'2a) logm_x(t)'!DB68-'2a)answer'!$I68)/$CP$121</f>
        <v>-4.6711246168142762E-2</v>
      </c>
      <c r="O297" s="32">
        <f>('2a) logm_x(t)'!DD68-'2a) logm_x(t)'!DC68-'2a)answer'!$I68)/$CP$121</f>
        <v>0.46779655151100286</v>
      </c>
      <c r="P297" s="32">
        <f>('2a) logm_x(t)'!DE68-'2a) logm_x(t)'!DD68-'2a)answer'!$I68)/$CP$121</f>
        <v>0.1212819456632525</v>
      </c>
      <c r="Q297" s="32">
        <f>('2a) logm_x(t)'!DF68-'2a) logm_x(t)'!DE68-'2a)answer'!$I68)/$CP$121</f>
        <v>-0.2580100088899186</v>
      </c>
      <c r="R297" s="32">
        <f>('2a) logm_x(t)'!DG68-'2a) logm_x(t)'!DF68-'2a)answer'!$I68)/$CP$121</f>
        <v>-0.18289899643912669</v>
      </c>
      <c r="S297" s="32">
        <f>('2a) logm_x(t)'!DH68-'2a) logm_x(t)'!DG68-'2a)answer'!$I68)/$CP$121</f>
        <v>0.11474297990385318</v>
      </c>
      <c r="T297" s="32">
        <f>('2a) logm_x(t)'!DI68-'2a) logm_x(t)'!DH68-'2a)answer'!$I68)/$CP$121</f>
        <v>0.50389967585698825</v>
      </c>
      <c r="U297" s="32">
        <f>('2a) logm_x(t)'!DJ68-'2a) logm_x(t)'!DI68-'2a)answer'!$I68)/$CP$121</f>
        <v>-0.47338305247761808</v>
      </c>
      <c r="V297" s="32">
        <f>('2a) logm_x(t)'!DK68-'2a) logm_x(t)'!DJ68-'2a)answer'!$I68)/$CP$121</f>
        <v>0.43377905850416126</v>
      </c>
      <c r="W297" s="32">
        <f>('2a) logm_x(t)'!DL68-'2a) logm_x(t)'!DK68-'2a)answer'!$I68)/$CP$121</f>
        <v>0.30271629563398722</v>
      </c>
      <c r="X297" s="32">
        <f>('2a) logm_x(t)'!DM68-'2a) logm_x(t)'!DL68-'2a)answer'!$I68)/$CP$121</f>
        <v>0.22989113897182523</v>
      </c>
      <c r="Y297" s="32">
        <f>('2a) logm_x(t)'!DN68-'2a) logm_x(t)'!DM68-'2a)answer'!$I68)/$CP$121</f>
        <v>-0.89350222744544205</v>
      </c>
      <c r="Z297" s="32">
        <f>('2a) logm_x(t)'!DO68-'2a) logm_x(t)'!DN68-'2a)answer'!$I68)/$CP$121</f>
        <v>0.34695672048139387</v>
      </c>
      <c r="AA297" s="32">
        <f>('2a) logm_x(t)'!DP68-'2a) logm_x(t)'!DO68-'2a)answer'!$I68)/$CP$121</f>
        <v>7.3396373178598262E-2</v>
      </c>
      <c r="AB297" s="32">
        <f>('2a) logm_x(t)'!DQ68-'2a) logm_x(t)'!DP68-'2a)answer'!$I68)/$CP$121</f>
        <v>0.16347798578204942</v>
      </c>
      <c r="AC297" s="32">
        <f>('2a) logm_x(t)'!DR68-'2a) logm_x(t)'!DQ68-'2a)answer'!$I68)/$CP$121</f>
        <v>0.12020904076745428</v>
      </c>
      <c r="AD297" s="32">
        <f>('2a) logm_x(t)'!DS68-'2a) logm_x(t)'!DR68-'2a)answer'!$I68)/$CP$121</f>
        <v>-0.14391849276048049</v>
      </c>
      <c r="AE297" s="32">
        <f>('2a) logm_x(t)'!DT68-'2a) logm_x(t)'!DS68-'2a)answer'!$I68)/$CP$121</f>
        <v>-0.1507491058933946</v>
      </c>
      <c r="AF297" s="32">
        <f>('2a) logm_x(t)'!DU68-'2a) logm_x(t)'!DT68-'2a)answer'!$I68)/$CP$121</f>
        <v>0.63018779965680638</v>
      </c>
      <c r="AG297" s="32">
        <f>('2a) logm_x(t)'!DV68-'2a) logm_x(t)'!DU68-'2a)answer'!$I68)/$CP$121</f>
        <v>-0.46119126407984029</v>
      </c>
      <c r="AH297" s="32">
        <f>('2a) logm_x(t)'!DW68-'2a) logm_x(t)'!DV68-'2a)answer'!$I68)/$CP$121</f>
        <v>-0.17974683267067187</v>
      </c>
      <c r="AI297" s="32">
        <f>('2a) logm_x(t)'!DX68-'2a) logm_x(t)'!DW68-'2a)answer'!$I68)/$CP$121</f>
        <v>0.10450100508820084</v>
      </c>
      <c r="AJ297" s="32">
        <f>('2a) logm_x(t)'!DY68-'2a) logm_x(t)'!DX68-'2a)answer'!$I68)/$CP$121</f>
        <v>-3.5394347579081428E-2</v>
      </c>
      <c r="AK297" s="32">
        <f>('2a) logm_x(t)'!DZ68-'2a) logm_x(t)'!DY68-'2a)answer'!$I68)/$CP$121</f>
        <v>0.25206336954172381</v>
      </c>
      <c r="AL297" s="32">
        <f>('2a) logm_x(t)'!EA68-'2a) logm_x(t)'!DZ68-'2a)answer'!$I68)/$CP$121</f>
        <v>-0.20899778818593517</v>
      </c>
      <c r="AM297" s="32">
        <f>('2a) logm_x(t)'!EB68-'2a) logm_x(t)'!EA68-'2a)answer'!$I68)/$CP$121</f>
        <v>0.19680389722779643</v>
      </c>
      <c r="AN297" s="32">
        <f>('2a) logm_x(t)'!EC68-'2a) logm_x(t)'!EB68-'2a)answer'!$I68)/$CP$121</f>
        <v>9.3723100787762095E-2</v>
      </c>
      <c r="AO297" s="32">
        <f>('2a) logm_x(t)'!ED68-'2a) logm_x(t)'!EC68-'2a)answer'!$I68)/$CP$121</f>
        <v>0.19192475466383019</v>
      </c>
      <c r="AP297" s="32">
        <f>('2a) logm_x(t)'!EE68-'2a) logm_x(t)'!ED68-'2a)answer'!$I68)/$CP$121</f>
        <v>-0.61344078533190838</v>
      </c>
      <c r="AQ297" s="32">
        <f>('2a) logm_x(t)'!EF68-'2a) logm_x(t)'!EE68-'2a)answer'!$I68)/$CP$121</f>
        <v>-4.6905001802075741E-2</v>
      </c>
      <c r="AR297" s="32">
        <f>('2a) logm_x(t)'!EG68-'2a) logm_x(t)'!EF68-'2a)answer'!$I68)/$CP$121</f>
        <v>0.18834977395564689</v>
      </c>
      <c r="AS297" s="32">
        <f>('2a) logm_x(t)'!EH68-'2a) logm_x(t)'!EG68-'2a)answer'!$I68)/$CP$121</f>
        <v>-0.1698979482325528</v>
      </c>
      <c r="AT297" s="32">
        <f>('2a) logm_x(t)'!EI68-'2a) logm_x(t)'!EH68-'2a)answer'!$I68)/$CP$121</f>
        <v>1.3204681167993522</v>
      </c>
      <c r="AU297" s="32">
        <f>('2a) logm_x(t)'!EJ68-'2a) logm_x(t)'!EI68-'2a)answer'!$I68)/$CP$121</f>
        <v>0.39549783395766502</v>
      </c>
      <c r="AV297" s="32">
        <f>('2a) logm_x(t)'!EK68-'2a) logm_x(t)'!EJ68-'2a)answer'!$I68)/$CP$121</f>
        <v>-1.2147056332317923</v>
      </c>
      <c r="AW297" s="32">
        <f>('2a) logm_x(t)'!EL68-'2a) logm_x(t)'!EK68-'2a)answer'!$I68)/$CP$121</f>
        <v>0.81080006682148387</v>
      </c>
      <c r="AX297" s="32">
        <f>('2a) logm_x(t)'!EM68-'2a) logm_x(t)'!EL68-'2a)answer'!$I68)/$CP$121</f>
        <v>-0.3581594767015307</v>
      </c>
      <c r="AY297" s="32">
        <f>('2a) logm_x(t)'!EN68-'2a) logm_x(t)'!EM68-'2a)answer'!$I68)/$CP$121</f>
        <v>0.56582894517765914</v>
      </c>
      <c r="AZ297" s="32">
        <f>('2a) logm_x(t)'!EO68-'2a) logm_x(t)'!EN68-'2a)answer'!$I68)/$CP$121</f>
        <v>-0.86264325473485759</v>
      </c>
      <c r="BA297" s="32">
        <f>('2a) logm_x(t)'!EP68-'2a) logm_x(t)'!EO68-'2a)answer'!$I68)/$CP$121</f>
        <v>-2.7144022009728118E-2</v>
      </c>
      <c r="BB297" s="32">
        <f>('2a) logm_x(t)'!EQ68-'2a) logm_x(t)'!EP68-'2a)answer'!$I68)/$CP$121</f>
        <v>1.0132540987391943E-2</v>
      </c>
      <c r="BC297" s="32">
        <f>('2a) logm_x(t)'!ER68-'2a) logm_x(t)'!EQ68-'2a)answer'!$I68)/$CP$121</f>
        <v>0.28604956130395487</v>
      </c>
      <c r="BD297" s="32">
        <f>('2a) logm_x(t)'!ES68-'2a) logm_x(t)'!ER68-'2a)answer'!$I68)/$CP$121</f>
        <v>-0.27935786203906771</v>
      </c>
      <c r="BE297" s="32">
        <f>('2a) logm_x(t)'!ET68-'2a) logm_x(t)'!ES68-'2a)answer'!$I68)/$CP$121</f>
        <v>0.13713753166525272</v>
      </c>
      <c r="BF297" s="32">
        <f>('2a) logm_x(t)'!EU68-'2a) logm_x(t)'!ET68-'2a)answer'!$I68)/$CP$121</f>
        <v>-0.43100188842999232</v>
      </c>
      <c r="BG297" s="32">
        <f>('2a) logm_x(t)'!EV68-'2a) logm_x(t)'!EU68-'2a)answer'!$I68)/$CP$121</f>
        <v>-0.26872558425324472</v>
      </c>
      <c r="BH297" s="32">
        <f>('2a) logm_x(t)'!EW68-'2a) logm_x(t)'!EV68-'2a)answer'!$I68)/$CP$121</f>
        <v>4.427288716979555E-2</v>
      </c>
      <c r="BI297" s="32">
        <f>('2a) logm_x(t)'!EX68-'2a) logm_x(t)'!EW68-'2a)answer'!$I68)/$CP$121</f>
        <v>0.17807674780061178</v>
      </c>
      <c r="BJ297" s="32">
        <f>('2a) logm_x(t)'!EY68-'2a) logm_x(t)'!EX68-'2a)answer'!$I68)/$CP$121</f>
        <v>-0.46020412729745169</v>
      </c>
      <c r="BK297" s="32">
        <f>('2a) logm_x(t)'!EZ68-'2a) logm_x(t)'!EY68-'2a)answer'!$I68)/$CP$121</f>
        <v>0.47242388152616388</v>
      </c>
      <c r="BL297" s="32">
        <f>('2a) logm_x(t)'!FA68-'2a) logm_x(t)'!EZ68-'2a)answer'!$I68)/$CP$121</f>
        <v>-0.37431791560738831</v>
      </c>
      <c r="BM297" s="32">
        <f>('2a) logm_x(t)'!FB68-'2a) logm_x(t)'!FA68-'2a)answer'!$I68)/$CP$121</f>
        <v>0.35897806050462328</v>
      </c>
      <c r="BN297" s="32">
        <f>('2a) logm_x(t)'!FC68-'2a) logm_x(t)'!FB68-'2a)answer'!$I68)/$CP$121</f>
        <v>9.4885053974815878E-2</v>
      </c>
      <c r="BO297" s="32">
        <f>('2a) logm_x(t)'!FD68-'2a) logm_x(t)'!FC68-'2a)answer'!$I68)/$CP$121</f>
        <v>-0.45890024539785074</v>
      </c>
      <c r="BP297" s="32">
        <f>('2a) logm_x(t)'!FE68-'2a) logm_x(t)'!FD68-'2a)answer'!$I68)/$CP$121</f>
        <v>0.3286694666552501</v>
      </c>
      <c r="BQ297" s="32">
        <f>('2a) logm_x(t)'!FF68-'2a) logm_x(t)'!FE68-'2a)answer'!$I68)/$CP$121</f>
        <v>-9.1819268490987441E-2</v>
      </c>
      <c r="BR297" s="32">
        <f>('2a) logm_x(t)'!FG68-'2a) logm_x(t)'!FF68-'2a)answer'!$I68)/$CP$121</f>
        <v>0.1148506764290721</v>
      </c>
      <c r="BS297" s="32">
        <f>('2a) logm_x(t)'!FH68-'2a) logm_x(t)'!FG68-'2a)answer'!$I68)/$CP$121</f>
        <v>-3.0994073905784954E-2</v>
      </c>
      <c r="BT297" s="32">
        <f>('2a) logm_x(t)'!FI68-'2a) logm_x(t)'!FH68-'2a)answer'!$I68)/$CP$121</f>
        <v>-9.7582686209249481E-2</v>
      </c>
      <c r="BU297" s="32">
        <f>('2a) logm_x(t)'!FJ68-'2a) logm_x(t)'!FI68-'2a)answer'!$I68)/$CP$121</f>
        <v>-0.27487344246905715</v>
      </c>
      <c r="BV297" s="32">
        <f>('2a) logm_x(t)'!FK68-'2a) logm_x(t)'!FJ68-'2a)answer'!$I68)/$CP$121</f>
        <v>-0.45831744840219313</v>
      </c>
      <c r="BW297" s="32">
        <f>('2a) logm_x(t)'!FL68-'2a) logm_x(t)'!FK68-'2a)answer'!$I68)/$CP$121</f>
        <v>0.37177240338963313</v>
      </c>
      <c r="BX297" s="32">
        <f>('2a) logm_x(t)'!FM68-'2a) logm_x(t)'!FL68-'2a)answer'!$I68)/$CP$121</f>
        <v>0.11557077987995293</v>
      </c>
      <c r="BY297" s="32">
        <f>('2a) logm_x(t)'!FN68-'2a) logm_x(t)'!FM68-'2a)answer'!$I68)/$CP$121</f>
        <v>0.22836153759345529</v>
      </c>
      <c r="BZ297" s="32">
        <f>('2a) logm_x(t)'!FO68-'2a) logm_x(t)'!FN68-'2a)answer'!$I68)/$CP$121</f>
        <v>-0.75650288777505981</v>
      </c>
      <c r="CA297" s="32">
        <f>('2a) logm_x(t)'!FP68-'2a) logm_x(t)'!FO68-'2a)answer'!$I68)/$CP$121</f>
        <v>-0.27932939446955296</v>
      </c>
      <c r="CB297" s="32">
        <f>('2a) logm_x(t)'!FQ68-'2a) logm_x(t)'!FP68-'2a)answer'!$I68)/$CP$121</f>
        <v>-0.29492297987903693</v>
      </c>
      <c r="CC297" s="32">
        <f>('2a) logm_x(t)'!FR68-'2a) logm_x(t)'!FQ68-'2a)answer'!$I68)/$CP$121</f>
        <v>0.1694781581210871</v>
      </c>
      <c r="CD297" s="32">
        <f>('2a) logm_x(t)'!FS68-'2a) logm_x(t)'!FR68-'2a)answer'!$I68)/$CP$121</f>
        <v>9.3962913487501493E-2</v>
      </c>
      <c r="CE297" s="32">
        <f>('2a) logm_x(t)'!FT68-'2a) logm_x(t)'!FS68-'2a)answer'!$I68)/$CP$121</f>
        <v>0.45860775948603821</v>
      </c>
      <c r="CF297" s="32">
        <f>('2a) logm_x(t)'!FU68-'2a) logm_x(t)'!FT68-'2a)answer'!$I68)/$CP$121</f>
        <v>-0.61193083029775741</v>
      </c>
      <c r="CG297" s="32">
        <f>('2a) logm_x(t)'!FV68-'2a) logm_x(t)'!FU68-'2a)answer'!$I68)/$CP$121</f>
        <v>0.22472605996665712</v>
      </c>
      <c r="CH297" s="32">
        <f>('2a) logm_x(t)'!FW68-'2a) logm_x(t)'!FV68-'2a)answer'!$I68)/$CP$121</f>
        <v>-0.19375071509470984</v>
      </c>
      <c r="CI297" s="32">
        <f>('2a) logm_x(t)'!FX68-'2a) logm_x(t)'!FW68-'2a)answer'!$I68)/$CP$121</f>
        <v>-0.53009551329122062</v>
      </c>
      <c r="CJ297" s="32">
        <f>('2a) logm_x(t)'!FY68-'2a) logm_x(t)'!FX68-'2a)answer'!$I68)/$CP$121</f>
        <v>0.45537583660661751</v>
      </c>
      <c r="CK297" s="32">
        <f>('2a) logm_x(t)'!FZ68-'2a) logm_x(t)'!FY68-'2a)answer'!$I68)/$CP$121</f>
        <v>-0.34149839214157612</v>
      </c>
      <c r="CL297" s="32">
        <f>('2a) logm_x(t)'!GA68-'2a) logm_x(t)'!FZ68-'2a)answer'!$I68)/$CP$121</f>
        <v>0.53010716990490614</v>
      </c>
      <c r="CM297" s="32">
        <f>('2a) logm_x(t)'!GB68-'2a) logm_x(t)'!GA68-'2a)answer'!$I68)/$CP$121</f>
        <v>-0.52062079272792827</v>
      </c>
      <c r="CN297" s="32">
        <f>('2a) logm_x(t)'!GC68-'2a) logm_x(t)'!GB68-'2a)answer'!$I68)/$CP$121</f>
        <v>0.21326860985188964</v>
      </c>
    </row>
    <row r="298" spans="1:92" x14ac:dyDescent="0.25">
      <c r="A298" s="31">
        <f t="shared" si="14"/>
        <v>66</v>
      </c>
      <c r="C298" s="32">
        <f>('2a) logm_x(t)'!CR69-'2a) logm_x(t)'!CQ69-'2a)answer'!$I69)/$CP$121</f>
        <v>0.46967647961280917</v>
      </c>
      <c r="D298" s="32">
        <f>('2a) logm_x(t)'!CS69-'2a) logm_x(t)'!CR69-'2a)answer'!$I69)/$CP$121</f>
        <v>0.36246205077453225</v>
      </c>
      <c r="E298" s="32">
        <f>('2a) logm_x(t)'!CT69-'2a) logm_x(t)'!CS69-'2a)answer'!$I69)/$CP$121</f>
        <v>-0.85803506546553732</v>
      </c>
      <c r="F298" s="32">
        <f>('2a) logm_x(t)'!CU69-'2a) logm_x(t)'!CT69-'2a)answer'!$I69)/$CP$121</f>
        <v>0.1957000197975694</v>
      </c>
      <c r="G298" s="32">
        <f>('2a) logm_x(t)'!CV69-'2a) logm_x(t)'!CU69-'2a)answer'!$I69)/$CP$121</f>
        <v>0.32037418081807595</v>
      </c>
      <c r="H298" s="32">
        <f>('2a) logm_x(t)'!CW69-'2a) logm_x(t)'!CV69-'2a)answer'!$I69)/$CP$121</f>
        <v>0.12921157467107755</v>
      </c>
      <c r="I298" s="32">
        <f>('2a) logm_x(t)'!CX69-'2a) logm_x(t)'!CW69-'2a)answer'!$I69)/$CP$121</f>
        <v>-0.24329246826395254</v>
      </c>
      <c r="J298" s="32">
        <f>('2a) logm_x(t)'!CY69-'2a) logm_x(t)'!CX69-'2a)answer'!$I69)/$CP$121</f>
        <v>0.89353352755723925</v>
      </c>
      <c r="K298" s="32">
        <f>('2a) logm_x(t)'!CZ69-'2a) logm_x(t)'!CY69-'2a)answer'!$I69)/$CP$121</f>
        <v>-0.87171947705187469</v>
      </c>
      <c r="L298" s="32">
        <f>('2a) logm_x(t)'!DA69-'2a) logm_x(t)'!CZ69-'2a)answer'!$I69)/$CP$121</f>
        <v>0.20402923379946805</v>
      </c>
      <c r="M298" s="32">
        <f>('2a) logm_x(t)'!DB69-'2a) logm_x(t)'!DA69-'2a)answer'!$I69)/$CP$121</f>
        <v>0.25233667935587917</v>
      </c>
      <c r="N298" s="32">
        <f>('2a) logm_x(t)'!DC69-'2a) logm_x(t)'!DB69-'2a)answer'!$I69)/$CP$121</f>
        <v>-9.9598889988615769E-2</v>
      </c>
      <c r="O298" s="32">
        <f>('2a) logm_x(t)'!DD69-'2a) logm_x(t)'!DC69-'2a)answer'!$I69)/$CP$121</f>
        <v>0.7237042862730112</v>
      </c>
      <c r="P298" s="32">
        <f>('2a) logm_x(t)'!DE69-'2a) logm_x(t)'!DD69-'2a)answer'!$I69)/$CP$121</f>
        <v>-0.36840214562921592</v>
      </c>
      <c r="Q298" s="32">
        <f>('2a) logm_x(t)'!DF69-'2a) logm_x(t)'!DE69-'2a)answer'!$I69)/$CP$121</f>
        <v>-4.0883348746542723E-2</v>
      </c>
      <c r="R298" s="32">
        <f>('2a) logm_x(t)'!DG69-'2a) logm_x(t)'!DF69-'2a)answer'!$I69)/$CP$121</f>
        <v>7.9214958695860826E-3</v>
      </c>
      <c r="S298" s="32">
        <f>('2a) logm_x(t)'!DH69-'2a) logm_x(t)'!DG69-'2a)answer'!$I69)/$CP$121</f>
        <v>0.52610178964701282</v>
      </c>
      <c r="T298" s="32">
        <f>('2a) logm_x(t)'!DI69-'2a) logm_x(t)'!DH69-'2a)answer'!$I69)/$CP$121</f>
        <v>-0.27461538293222915</v>
      </c>
      <c r="U298" s="32">
        <f>('2a) logm_x(t)'!DJ69-'2a) logm_x(t)'!DI69-'2a)answer'!$I69)/$CP$121</f>
        <v>0.12877886312187967</v>
      </c>
      <c r="V298" s="32">
        <f>('2a) logm_x(t)'!DK69-'2a) logm_x(t)'!DJ69-'2a)answer'!$I69)/$CP$121</f>
        <v>0.3138317463028989</v>
      </c>
      <c r="W298" s="32">
        <f>('2a) logm_x(t)'!DL69-'2a) logm_x(t)'!DK69-'2a)answer'!$I69)/$CP$121</f>
        <v>0.81053358283390353</v>
      </c>
      <c r="X298" s="32">
        <f>('2a) logm_x(t)'!DM69-'2a) logm_x(t)'!DL69-'2a)answer'!$I69)/$CP$121</f>
        <v>-0.51356180943303908</v>
      </c>
      <c r="Y298" s="32">
        <f>('2a) logm_x(t)'!DN69-'2a) logm_x(t)'!DM69-'2a)answer'!$I69)/$CP$121</f>
        <v>-0.6933211672779781</v>
      </c>
      <c r="Z298" s="32">
        <f>('2a) logm_x(t)'!DO69-'2a) logm_x(t)'!DN69-'2a)answer'!$I69)/$CP$121</f>
        <v>0.31361175289763643</v>
      </c>
      <c r="AA298" s="32">
        <f>('2a) logm_x(t)'!DP69-'2a) logm_x(t)'!DO69-'2a)answer'!$I69)/$CP$121</f>
        <v>-9.1288445516322494E-2</v>
      </c>
      <c r="AB298" s="32">
        <f>('2a) logm_x(t)'!DQ69-'2a) logm_x(t)'!DP69-'2a)answer'!$I69)/$CP$121</f>
        <v>7.5461355739785074E-2</v>
      </c>
      <c r="AC298" s="32">
        <f>('2a) logm_x(t)'!DR69-'2a) logm_x(t)'!DQ69-'2a)answer'!$I69)/$CP$121</f>
        <v>2.7462886483816066E-3</v>
      </c>
      <c r="AD298" s="32">
        <f>('2a) logm_x(t)'!DS69-'2a) logm_x(t)'!DR69-'2a)answer'!$I69)/$CP$121</f>
        <v>-0.16231455810494619</v>
      </c>
      <c r="AE298" s="32">
        <f>('2a) logm_x(t)'!DT69-'2a) logm_x(t)'!DS69-'2a)answer'!$I69)/$CP$121</f>
        <v>0.58314127399992377</v>
      </c>
      <c r="AF298" s="32">
        <f>('2a) logm_x(t)'!DU69-'2a) logm_x(t)'!DT69-'2a)answer'!$I69)/$CP$121</f>
        <v>-0.32236259538357226</v>
      </c>
      <c r="AG298" s="32">
        <f>('2a) logm_x(t)'!DV69-'2a) logm_x(t)'!DU69-'2a)answer'!$I69)/$CP$121</f>
        <v>-0.13621852456968761</v>
      </c>
      <c r="AH298" s="32">
        <f>('2a) logm_x(t)'!DW69-'2a) logm_x(t)'!DV69-'2a)answer'!$I69)/$CP$121</f>
        <v>0.29005166981076846</v>
      </c>
      <c r="AI298" s="32">
        <f>('2a) logm_x(t)'!DX69-'2a) logm_x(t)'!DW69-'2a)answer'!$I69)/$CP$121</f>
        <v>9.5696296886397483E-2</v>
      </c>
      <c r="AJ298" s="32">
        <f>('2a) logm_x(t)'!DY69-'2a) logm_x(t)'!DX69-'2a)answer'!$I69)/$CP$121</f>
        <v>0.11650728897929895</v>
      </c>
      <c r="AK298" s="32">
        <f>('2a) logm_x(t)'!DZ69-'2a) logm_x(t)'!DY69-'2a)answer'!$I69)/$CP$121</f>
        <v>0.20986515949422424</v>
      </c>
      <c r="AL298" s="32">
        <f>('2a) logm_x(t)'!EA69-'2a) logm_x(t)'!DZ69-'2a)answer'!$I69)/$CP$121</f>
        <v>-0.51501938189171215</v>
      </c>
      <c r="AM298" s="32">
        <f>('2a) logm_x(t)'!EB69-'2a) logm_x(t)'!EA69-'2a)answer'!$I69)/$CP$121</f>
        <v>-0.56010192796230585</v>
      </c>
      <c r="AN298" s="32">
        <f>('2a) logm_x(t)'!EC69-'2a) logm_x(t)'!EB69-'2a)answer'!$I69)/$CP$121</f>
        <v>0.46363243091985756</v>
      </c>
      <c r="AO298" s="32">
        <f>('2a) logm_x(t)'!ED69-'2a) logm_x(t)'!EC69-'2a)answer'!$I69)/$CP$121</f>
        <v>0.27764417923214729</v>
      </c>
      <c r="AP298" s="32">
        <f>('2a) logm_x(t)'!EE69-'2a) logm_x(t)'!ED69-'2a)answer'!$I69)/$CP$121</f>
        <v>0.17616711098111074</v>
      </c>
      <c r="AQ298" s="32">
        <f>('2a) logm_x(t)'!EF69-'2a) logm_x(t)'!EE69-'2a)answer'!$I69)/$CP$121</f>
        <v>-0.25346608815567778</v>
      </c>
      <c r="AR298" s="32">
        <f>('2a) logm_x(t)'!EG69-'2a) logm_x(t)'!EF69-'2a)answer'!$I69)/$CP$121</f>
        <v>-0.34476783080199663</v>
      </c>
      <c r="AS298" s="32">
        <f>('2a) logm_x(t)'!EH69-'2a) logm_x(t)'!EG69-'2a)answer'!$I69)/$CP$121</f>
        <v>0.40304316790605643</v>
      </c>
      <c r="AT298" s="32">
        <f>('2a) logm_x(t)'!EI69-'2a) logm_x(t)'!EH69-'2a)answer'!$I69)/$CP$121</f>
        <v>-0.26366122723702795</v>
      </c>
      <c r="AU298" s="32">
        <f>('2a) logm_x(t)'!EJ69-'2a) logm_x(t)'!EI69-'2a)answer'!$I69)/$CP$121</f>
        <v>1.7297781860931516</v>
      </c>
      <c r="AV298" s="32">
        <f>('2a) logm_x(t)'!EK69-'2a) logm_x(t)'!EJ69-'2a)answer'!$I69)/$CP$121</f>
        <v>-0.46577445189331995</v>
      </c>
      <c r="AW298" s="32">
        <f>('2a) logm_x(t)'!EL69-'2a) logm_x(t)'!EK69-'2a)answer'!$I69)/$CP$121</f>
        <v>-0.86025158162112558</v>
      </c>
      <c r="AX298" s="32">
        <f>('2a) logm_x(t)'!EM69-'2a) logm_x(t)'!EL69-'2a)answer'!$I69)/$CP$121</f>
        <v>0.61902937300795902</v>
      </c>
      <c r="AY298" s="32">
        <f>('2a) logm_x(t)'!EN69-'2a) logm_x(t)'!EM69-'2a)answer'!$I69)/$CP$121</f>
        <v>0.47495408952282037</v>
      </c>
      <c r="AZ298" s="32">
        <f>('2a) logm_x(t)'!EO69-'2a) logm_x(t)'!EN69-'2a)answer'!$I69)/$CP$121</f>
        <v>-0.93080728914145039</v>
      </c>
      <c r="BA298" s="32">
        <f>('2a) logm_x(t)'!EP69-'2a) logm_x(t)'!EO69-'2a)answer'!$I69)/$CP$121</f>
        <v>-0.41306264276506405</v>
      </c>
      <c r="BB298" s="32">
        <f>('2a) logm_x(t)'!EQ69-'2a) logm_x(t)'!EP69-'2a)answer'!$I69)/$CP$121</f>
        <v>0.2543164631107584</v>
      </c>
      <c r="BC298" s="32">
        <f>('2a) logm_x(t)'!ER69-'2a) logm_x(t)'!EQ69-'2a)answer'!$I69)/$CP$121</f>
        <v>0.69396755042073832</v>
      </c>
      <c r="BD298" s="32">
        <f>('2a) logm_x(t)'!ES69-'2a) logm_x(t)'!ER69-'2a)answer'!$I69)/$CP$121</f>
        <v>-0.22634134380575577</v>
      </c>
      <c r="BE298" s="32">
        <f>('2a) logm_x(t)'!ET69-'2a) logm_x(t)'!ES69-'2a)answer'!$I69)/$CP$121</f>
        <v>-0.13302609216521524</v>
      </c>
      <c r="BF298" s="32">
        <f>('2a) logm_x(t)'!EU69-'2a) logm_x(t)'!ET69-'2a)answer'!$I69)/$CP$121</f>
        <v>-0.23365211858534765</v>
      </c>
      <c r="BG298" s="32">
        <f>('2a) logm_x(t)'!EV69-'2a) logm_x(t)'!EU69-'2a)answer'!$I69)/$CP$121</f>
        <v>-0.272044675435895</v>
      </c>
      <c r="BH298" s="32">
        <f>('2a) logm_x(t)'!EW69-'2a) logm_x(t)'!EV69-'2a)answer'!$I69)/$CP$121</f>
        <v>-2.2968838315595003E-2</v>
      </c>
      <c r="BI298" s="32">
        <f>('2a) logm_x(t)'!EX69-'2a) logm_x(t)'!EW69-'2a)answer'!$I69)/$CP$121</f>
        <v>-8.0034383901017983E-2</v>
      </c>
      <c r="BJ298" s="32">
        <f>('2a) logm_x(t)'!EY69-'2a) logm_x(t)'!EX69-'2a)answer'!$I69)/$CP$121</f>
        <v>0.33512525612953686</v>
      </c>
      <c r="BK298" s="32">
        <f>('2a) logm_x(t)'!EZ69-'2a) logm_x(t)'!EY69-'2a)answer'!$I69)/$CP$121</f>
        <v>-0.45784145829493383</v>
      </c>
      <c r="BL298" s="32">
        <f>('2a) logm_x(t)'!FA69-'2a) logm_x(t)'!EZ69-'2a)answer'!$I69)/$CP$121</f>
        <v>0.23577653846325258</v>
      </c>
      <c r="BM298" s="32">
        <f>('2a) logm_x(t)'!FB69-'2a) logm_x(t)'!FA69-'2a)answer'!$I69)/$CP$121</f>
        <v>0.32828412805854812</v>
      </c>
      <c r="BN298" s="32">
        <f>('2a) logm_x(t)'!FC69-'2a) logm_x(t)'!FB69-'2a)answer'!$I69)/$CP$121</f>
        <v>-0.76816952986639231</v>
      </c>
      <c r="BO298" s="32">
        <f>('2a) logm_x(t)'!FD69-'2a) logm_x(t)'!FC69-'2a)answer'!$I69)/$CP$121</f>
        <v>0.77338729010223839</v>
      </c>
      <c r="BP298" s="32">
        <f>('2a) logm_x(t)'!FE69-'2a) logm_x(t)'!FD69-'2a)answer'!$I69)/$CP$121</f>
        <v>-0.66503634058413175</v>
      </c>
      <c r="BQ298" s="32">
        <f>('2a) logm_x(t)'!FF69-'2a) logm_x(t)'!FE69-'2a)answer'!$I69)/$CP$121</f>
        <v>0.42290368850471843</v>
      </c>
      <c r="BR298" s="32">
        <f>('2a) logm_x(t)'!FG69-'2a) logm_x(t)'!FF69-'2a)answer'!$I69)/$CP$121</f>
        <v>-9.0980411540888557E-3</v>
      </c>
      <c r="BS298" s="32">
        <f>('2a) logm_x(t)'!FH69-'2a) logm_x(t)'!FG69-'2a)answer'!$I69)/$CP$121</f>
        <v>-0.14096626557234354</v>
      </c>
      <c r="BT298" s="32">
        <f>('2a) logm_x(t)'!FI69-'2a) logm_x(t)'!FH69-'2a)answer'!$I69)/$CP$121</f>
        <v>1.1222449370705462E-2</v>
      </c>
      <c r="BU298" s="32">
        <f>('2a) logm_x(t)'!FJ69-'2a) logm_x(t)'!FI69-'2a)answer'!$I69)/$CP$121</f>
        <v>-0.28661436956700215</v>
      </c>
      <c r="BV298" s="32">
        <f>('2a) logm_x(t)'!FK69-'2a) logm_x(t)'!FJ69-'2a)answer'!$I69)/$CP$121</f>
        <v>0.27805844807977065</v>
      </c>
      <c r="BW298" s="32">
        <f>('2a) logm_x(t)'!FL69-'2a) logm_x(t)'!FK69-'2a)answer'!$I69)/$CP$121</f>
        <v>-0.11838207022287793</v>
      </c>
      <c r="BX298" s="32">
        <f>('2a) logm_x(t)'!FM69-'2a) logm_x(t)'!FL69-'2a)answer'!$I69)/$CP$121</f>
        <v>-0.39763532575841964</v>
      </c>
      <c r="BY298" s="32">
        <f>('2a) logm_x(t)'!FN69-'2a) logm_x(t)'!FM69-'2a)answer'!$I69)/$CP$121</f>
        <v>0.23242400498819935</v>
      </c>
      <c r="BZ298" s="32">
        <f>('2a) logm_x(t)'!FO69-'2a) logm_x(t)'!FN69-'2a)answer'!$I69)/$CP$121</f>
        <v>0.33920135365505599</v>
      </c>
      <c r="CA298" s="32">
        <f>('2a) logm_x(t)'!FP69-'2a) logm_x(t)'!FO69-'2a)answer'!$I69)/$CP$121</f>
        <v>-1.0731989335143741</v>
      </c>
      <c r="CB298" s="32">
        <f>('2a) logm_x(t)'!FQ69-'2a) logm_x(t)'!FP69-'2a)answer'!$I69)/$CP$121</f>
        <v>2.8339960803804572E-2</v>
      </c>
      <c r="CC298" s="32">
        <f>('2a) logm_x(t)'!FR69-'2a) logm_x(t)'!FQ69-'2a)answer'!$I69)/$CP$121</f>
        <v>0.18643568374192043</v>
      </c>
      <c r="CD298" s="32">
        <f>('2a) logm_x(t)'!FS69-'2a) logm_x(t)'!FR69-'2a)answer'!$I69)/$CP$121</f>
        <v>-0.53211348105174328</v>
      </c>
      <c r="CE298" s="32">
        <f>('2a) logm_x(t)'!FT69-'2a) logm_x(t)'!FS69-'2a)answer'!$I69)/$CP$121</f>
        <v>-6.2398424585295258E-2</v>
      </c>
      <c r="CF298" s="32">
        <f>('2a) logm_x(t)'!FU69-'2a) logm_x(t)'!FT69-'2a)answer'!$I69)/$CP$121</f>
        <v>0.24744565478508249</v>
      </c>
      <c r="CG298" s="32">
        <f>('2a) logm_x(t)'!FV69-'2a) logm_x(t)'!FU69-'2a)answer'!$I69)/$CP$121</f>
        <v>-0.19126583684522369</v>
      </c>
      <c r="CH298" s="32">
        <f>('2a) logm_x(t)'!FW69-'2a) logm_x(t)'!FV69-'2a)answer'!$I69)/$CP$121</f>
        <v>9.9951817289368708E-2</v>
      </c>
      <c r="CI298" s="32">
        <f>('2a) logm_x(t)'!FX69-'2a) logm_x(t)'!FW69-'2a)answer'!$I69)/$CP$121</f>
        <v>3.3871644719728491E-2</v>
      </c>
      <c r="CJ298" s="32">
        <f>('2a) logm_x(t)'!FY69-'2a) logm_x(t)'!FX69-'2a)answer'!$I69)/$CP$121</f>
        <v>-1.265916688355494E-2</v>
      </c>
      <c r="CK298" s="32">
        <f>('2a) logm_x(t)'!FZ69-'2a) logm_x(t)'!FY69-'2a)answer'!$I69)/$CP$121</f>
        <v>0.17170347900958499</v>
      </c>
      <c r="CL298" s="32">
        <f>('2a) logm_x(t)'!GA69-'2a) logm_x(t)'!FZ69-'2a)answer'!$I69)/$CP$121</f>
        <v>-0.62101268058894554</v>
      </c>
      <c r="CM298" s="32">
        <f>('2a) logm_x(t)'!GB69-'2a) logm_x(t)'!GA69-'2a)answer'!$I69)/$CP$121</f>
        <v>0.20220957939152717</v>
      </c>
      <c r="CN298" s="32">
        <f>('2a) logm_x(t)'!GC69-'2a) logm_x(t)'!GB69-'2a)answer'!$I69)/$CP$121</f>
        <v>-0.4571644486480243</v>
      </c>
    </row>
    <row r="299" spans="1:92" x14ac:dyDescent="0.25">
      <c r="A299" s="31">
        <f t="shared" si="14"/>
        <v>67</v>
      </c>
      <c r="C299" s="32">
        <f>('2a) logm_x(t)'!CR70-'2a) logm_x(t)'!CQ70-'2a)answer'!$I70)/$CP$121</f>
        <v>-0.14293319556725237</v>
      </c>
      <c r="D299" s="32">
        <f>('2a) logm_x(t)'!CS70-'2a) logm_x(t)'!CR70-'2a)answer'!$I70)/$CP$121</f>
        <v>0.49490773429721513</v>
      </c>
      <c r="E299" s="32">
        <f>('2a) logm_x(t)'!CT70-'2a) logm_x(t)'!CS70-'2a)answer'!$I70)/$CP$121</f>
        <v>-4.5472002605666938E-2</v>
      </c>
      <c r="F299" s="32">
        <f>('2a) logm_x(t)'!CU70-'2a) logm_x(t)'!CT70-'2a)answer'!$I70)/$CP$121</f>
        <v>-0.15894833980193349</v>
      </c>
      <c r="G299" s="32">
        <f>('2a) logm_x(t)'!CV70-'2a) logm_x(t)'!CU70-'2a)answer'!$I70)/$CP$121</f>
        <v>-4.0622859270723705E-2</v>
      </c>
      <c r="H299" s="32">
        <f>('2a) logm_x(t)'!CW70-'2a) logm_x(t)'!CV70-'2a)answer'!$I70)/$CP$121</f>
        <v>0.43905105029920766</v>
      </c>
      <c r="I299" s="32">
        <f>('2a) logm_x(t)'!CX70-'2a) logm_x(t)'!CW70-'2a)answer'!$I70)/$CP$121</f>
        <v>0.48906199277862716</v>
      </c>
      <c r="J299" s="32">
        <f>('2a) logm_x(t)'!CY70-'2a) logm_x(t)'!CX70-'2a)answer'!$I70)/$CP$121</f>
        <v>-0.29295964041261136</v>
      </c>
      <c r="K299" s="32">
        <f>('2a) logm_x(t)'!CZ70-'2a) logm_x(t)'!CY70-'2a)answer'!$I70)/$CP$121</f>
        <v>-0.84501668629062943</v>
      </c>
      <c r="L299" s="32">
        <f>('2a) logm_x(t)'!DA70-'2a) logm_x(t)'!CZ70-'2a)answer'!$I70)/$CP$121</f>
        <v>0.88697169673641962</v>
      </c>
      <c r="M299" s="32">
        <f>('2a) logm_x(t)'!DB70-'2a) logm_x(t)'!DA70-'2a)answer'!$I70)/$CP$121</f>
        <v>-0.19401541749392559</v>
      </c>
      <c r="N299" s="32">
        <f>('2a) logm_x(t)'!DC70-'2a) logm_x(t)'!DB70-'2a)answer'!$I70)/$CP$121</f>
        <v>0.51788084379768828</v>
      </c>
      <c r="O299" s="32">
        <f>('2a) logm_x(t)'!DD70-'2a) logm_x(t)'!DC70-'2a)answer'!$I70)/$CP$121</f>
        <v>-0.3141435790011764</v>
      </c>
      <c r="P299" s="32">
        <f>('2a) logm_x(t)'!DE70-'2a) logm_x(t)'!DD70-'2a)answer'!$I70)/$CP$121</f>
        <v>0.33935158227545142</v>
      </c>
      <c r="Q299" s="32">
        <f>('2a) logm_x(t)'!DF70-'2a) logm_x(t)'!DE70-'2a)answer'!$I70)/$CP$121</f>
        <v>-2.0011253850977326E-2</v>
      </c>
      <c r="R299" s="32">
        <f>('2a) logm_x(t)'!DG70-'2a) logm_x(t)'!DF70-'2a)answer'!$I70)/$CP$121</f>
        <v>0.47455512275198286</v>
      </c>
      <c r="S299" s="32">
        <f>('2a) logm_x(t)'!DH70-'2a) logm_x(t)'!DG70-'2a)answer'!$I70)/$CP$121</f>
        <v>-0.3041842525325435</v>
      </c>
      <c r="T299" s="32">
        <f>('2a) logm_x(t)'!DI70-'2a) logm_x(t)'!DH70-'2a)answer'!$I70)/$CP$121</f>
        <v>0.39669084855470832</v>
      </c>
      <c r="U299" s="32">
        <f>('2a) logm_x(t)'!DJ70-'2a) logm_x(t)'!DI70-'2a)answer'!$I70)/$CP$121</f>
        <v>-0.29880190414031277</v>
      </c>
      <c r="V299" s="32">
        <f>('2a) logm_x(t)'!DK70-'2a) logm_x(t)'!DJ70-'2a)answer'!$I70)/$CP$121</f>
        <v>0.28760026850945086</v>
      </c>
      <c r="W299" s="32">
        <f>('2a) logm_x(t)'!DL70-'2a) logm_x(t)'!DK70-'2a)answer'!$I70)/$CP$121</f>
        <v>0.66449864301976636</v>
      </c>
      <c r="X299" s="32">
        <f>('2a) logm_x(t)'!DM70-'2a) logm_x(t)'!DL70-'2a)answer'!$I70)/$CP$121</f>
        <v>-0.32135009874516118</v>
      </c>
      <c r="Y299" s="32">
        <f>('2a) logm_x(t)'!DN70-'2a) logm_x(t)'!DM70-'2a)answer'!$I70)/$CP$121</f>
        <v>-3.4348257320623903E-2</v>
      </c>
      <c r="Z299" s="32">
        <f>('2a) logm_x(t)'!DO70-'2a) logm_x(t)'!DN70-'2a)answer'!$I70)/$CP$121</f>
        <v>-0.24514337778661333</v>
      </c>
      <c r="AA299" s="32">
        <f>('2a) logm_x(t)'!DP70-'2a) logm_x(t)'!DO70-'2a)answer'!$I70)/$CP$121</f>
        <v>-0.57304130168193268</v>
      </c>
      <c r="AB299" s="32">
        <f>('2a) logm_x(t)'!DQ70-'2a) logm_x(t)'!DP70-'2a)answer'!$I70)/$CP$121</f>
        <v>0.18836507781774228</v>
      </c>
      <c r="AC299" s="32">
        <f>('2a) logm_x(t)'!DR70-'2a) logm_x(t)'!DQ70-'2a)answer'!$I70)/$CP$121</f>
        <v>0.12816642378437076</v>
      </c>
      <c r="AD299" s="32">
        <f>('2a) logm_x(t)'!DS70-'2a) logm_x(t)'!DR70-'2a)answer'!$I70)/$CP$121</f>
        <v>-0.45018179527366392</v>
      </c>
      <c r="AE299" s="32">
        <f>('2a) logm_x(t)'!DT70-'2a) logm_x(t)'!DS70-'2a)answer'!$I70)/$CP$121</f>
        <v>0.41707862268259499</v>
      </c>
      <c r="AF299" s="32">
        <f>('2a) logm_x(t)'!DU70-'2a) logm_x(t)'!DT70-'2a)answer'!$I70)/$CP$121</f>
        <v>0.36665243893716143</v>
      </c>
      <c r="AG299" s="32">
        <f>('2a) logm_x(t)'!DV70-'2a) logm_x(t)'!DU70-'2a)answer'!$I70)/$CP$121</f>
        <v>7.8820929992253333E-2</v>
      </c>
      <c r="AH299" s="32">
        <f>('2a) logm_x(t)'!DW70-'2a) logm_x(t)'!DV70-'2a)answer'!$I70)/$CP$121</f>
        <v>-0.50730643404706921</v>
      </c>
      <c r="AI299" s="32">
        <f>('2a) logm_x(t)'!DX70-'2a) logm_x(t)'!DW70-'2a)answer'!$I70)/$CP$121</f>
        <v>0.40627428519675157</v>
      </c>
      <c r="AJ299" s="32">
        <f>('2a) logm_x(t)'!DY70-'2a) logm_x(t)'!DX70-'2a)answer'!$I70)/$CP$121</f>
        <v>0.34348929306929776</v>
      </c>
      <c r="AK299" s="32">
        <f>('2a) logm_x(t)'!DZ70-'2a) logm_x(t)'!DY70-'2a)answer'!$I70)/$CP$121</f>
        <v>-0.10271442735927075</v>
      </c>
      <c r="AL299" s="32">
        <f>('2a) logm_x(t)'!EA70-'2a) logm_x(t)'!DZ70-'2a)answer'!$I70)/$CP$121</f>
        <v>-3.7085009244328102E-2</v>
      </c>
      <c r="AM299" s="32">
        <f>('2a) logm_x(t)'!EB70-'2a) logm_x(t)'!EA70-'2a)answer'!$I70)/$CP$121</f>
        <v>-0.49361539524249148</v>
      </c>
      <c r="AN299" s="32">
        <f>('2a) logm_x(t)'!EC70-'2a) logm_x(t)'!EB70-'2a)answer'!$I70)/$CP$121</f>
        <v>-0.18725158826608385</v>
      </c>
      <c r="AO299" s="32">
        <f>('2a) logm_x(t)'!ED70-'2a) logm_x(t)'!EC70-'2a)answer'!$I70)/$CP$121</f>
        <v>0.55391011260158862</v>
      </c>
      <c r="AP299" s="32">
        <f>('2a) logm_x(t)'!EE70-'2a) logm_x(t)'!ED70-'2a)answer'!$I70)/$CP$121</f>
        <v>2.9959758135954671E-2</v>
      </c>
      <c r="AQ299" s="32">
        <f>('2a) logm_x(t)'!EF70-'2a) logm_x(t)'!EE70-'2a)answer'!$I70)/$CP$121</f>
        <v>0.29152849489631777</v>
      </c>
      <c r="AR299" s="32">
        <f>('2a) logm_x(t)'!EG70-'2a) logm_x(t)'!EF70-'2a)answer'!$I70)/$CP$121</f>
        <v>-0.17851546090345874</v>
      </c>
      <c r="AS299" s="32">
        <f>('2a) logm_x(t)'!EH70-'2a) logm_x(t)'!EG70-'2a)answer'!$I70)/$CP$121</f>
        <v>-0.27306184496957053</v>
      </c>
      <c r="AT299" s="32">
        <f>('2a) logm_x(t)'!EI70-'2a) logm_x(t)'!EH70-'2a)answer'!$I70)/$CP$121</f>
        <v>0.49870718453473123</v>
      </c>
      <c r="AU299" s="32">
        <f>('2a) logm_x(t)'!EJ70-'2a) logm_x(t)'!EI70-'2a)answer'!$I70)/$CP$121</f>
        <v>-0.69530613925340445</v>
      </c>
      <c r="AV299" s="32">
        <f>('2a) logm_x(t)'!EK70-'2a) logm_x(t)'!EJ70-'2a)answer'!$I70)/$CP$121</f>
        <v>1.2441059941190014</v>
      </c>
      <c r="AW299" s="32">
        <f>('2a) logm_x(t)'!EL70-'2a) logm_x(t)'!EK70-'2a)answer'!$I70)/$CP$121</f>
        <v>0.22389868772643631</v>
      </c>
      <c r="AX299" s="32">
        <f>('2a) logm_x(t)'!EM70-'2a) logm_x(t)'!EL70-'2a)answer'!$I70)/$CP$121</f>
        <v>-1.0970004983983124</v>
      </c>
      <c r="AY299" s="32">
        <f>('2a) logm_x(t)'!EN70-'2a) logm_x(t)'!EM70-'2a)answer'!$I70)/$CP$121</f>
        <v>0.6174973170851904</v>
      </c>
      <c r="AZ299" s="32">
        <f>('2a) logm_x(t)'!EO70-'2a) logm_x(t)'!EN70-'2a)answer'!$I70)/$CP$121</f>
        <v>9.1395561031334407E-2</v>
      </c>
      <c r="BA299" s="32">
        <f>('2a) logm_x(t)'!EP70-'2a) logm_x(t)'!EO70-'2a)answer'!$I70)/$CP$121</f>
        <v>-6.2648919334601358E-2</v>
      </c>
      <c r="BB299" s="32">
        <f>('2a) logm_x(t)'!EQ70-'2a) logm_x(t)'!EP70-'2a)answer'!$I70)/$CP$121</f>
        <v>-0.45498329931463338</v>
      </c>
      <c r="BC299" s="32">
        <f>('2a) logm_x(t)'!ER70-'2a) logm_x(t)'!EQ70-'2a)answer'!$I70)/$CP$121</f>
        <v>0.39603307282058892</v>
      </c>
      <c r="BD299" s="32">
        <f>('2a) logm_x(t)'!ES70-'2a) logm_x(t)'!ER70-'2a)answer'!$I70)/$CP$121</f>
        <v>-0.21839271728739995</v>
      </c>
      <c r="BE299" s="32">
        <f>('2a) logm_x(t)'!ET70-'2a) logm_x(t)'!ES70-'2a)answer'!$I70)/$CP$121</f>
        <v>4.5235744880335237E-2</v>
      </c>
      <c r="BF299" s="32">
        <f>('2a) logm_x(t)'!EU70-'2a) logm_x(t)'!ET70-'2a)answer'!$I70)/$CP$121</f>
        <v>-0.72868168686221635</v>
      </c>
      <c r="BG299" s="32">
        <f>('2a) logm_x(t)'!EV70-'2a) logm_x(t)'!EU70-'2a)answer'!$I70)/$CP$121</f>
        <v>0.37672513715723638</v>
      </c>
      <c r="BH299" s="32">
        <f>('2a) logm_x(t)'!EW70-'2a) logm_x(t)'!EV70-'2a)answer'!$I70)/$CP$121</f>
        <v>7.7277648145121003E-2</v>
      </c>
      <c r="BI299" s="32">
        <f>('2a) logm_x(t)'!EX70-'2a) logm_x(t)'!EW70-'2a)answer'!$I70)/$CP$121</f>
        <v>-0.58415420932881701</v>
      </c>
      <c r="BJ299" s="32">
        <f>('2a) logm_x(t)'!EY70-'2a) logm_x(t)'!EX70-'2a)answer'!$I70)/$CP$121</f>
        <v>0.58941055753181426</v>
      </c>
      <c r="BK299" s="32">
        <f>('2a) logm_x(t)'!EZ70-'2a) logm_x(t)'!EY70-'2a)answer'!$I70)/$CP$121</f>
        <v>0.2058616265190979</v>
      </c>
      <c r="BL299" s="32">
        <f>('2a) logm_x(t)'!FA70-'2a) logm_x(t)'!EZ70-'2a)answer'!$I70)/$CP$121</f>
        <v>-0.51090921618319052</v>
      </c>
      <c r="BM299" s="32">
        <f>('2a) logm_x(t)'!FB70-'2a) logm_x(t)'!FA70-'2a)answer'!$I70)/$CP$121</f>
        <v>5.0667229903162338E-2</v>
      </c>
      <c r="BN299" s="32">
        <f>('2a) logm_x(t)'!FC70-'2a) logm_x(t)'!FB70-'2a)answer'!$I70)/$CP$121</f>
        <v>-3.9504847593010588E-2</v>
      </c>
      <c r="BO299" s="32">
        <f>('2a) logm_x(t)'!FD70-'2a) logm_x(t)'!FC70-'2a)answer'!$I70)/$CP$121</f>
        <v>0.5313943081663024</v>
      </c>
      <c r="BP299" s="32">
        <f>('2a) logm_x(t)'!FE70-'2a) logm_x(t)'!FD70-'2a)answer'!$I70)/$CP$121</f>
        <v>-0.47182132585675685</v>
      </c>
      <c r="BQ299" s="32">
        <f>('2a) logm_x(t)'!FF70-'2a) logm_x(t)'!FE70-'2a)answer'!$I70)/$CP$121</f>
        <v>-0.12084851822104679</v>
      </c>
      <c r="BR299" s="32">
        <f>('2a) logm_x(t)'!FG70-'2a) logm_x(t)'!FF70-'2a)answer'!$I70)/$CP$121</f>
        <v>-0.12397250912005647</v>
      </c>
      <c r="BS299" s="32">
        <f>('2a) logm_x(t)'!FH70-'2a) logm_x(t)'!FG70-'2a)answer'!$I70)/$CP$121</f>
        <v>0.10275376491137063</v>
      </c>
      <c r="BT299" s="32">
        <f>('2a) logm_x(t)'!FI70-'2a) logm_x(t)'!FH70-'2a)answer'!$I70)/$CP$121</f>
        <v>-0.1871466831529385</v>
      </c>
      <c r="BU299" s="32">
        <f>('2a) logm_x(t)'!FJ70-'2a) logm_x(t)'!FI70-'2a)answer'!$I70)/$CP$121</f>
        <v>-0.24824842306853009</v>
      </c>
      <c r="BV299" s="32">
        <f>('2a) logm_x(t)'!FK70-'2a) logm_x(t)'!FJ70-'2a)answer'!$I70)/$CP$121</f>
        <v>-0.12773603316885021</v>
      </c>
      <c r="BW299" s="32">
        <f>('2a) logm_x(t)'!FL70-'2a) logm_x(t)'!FK70-'2a)answer'!$I70)/$CP$121</f>
        <v>0.29923089460289504</v>
      </c>
      <c r="BX299" s="32">
        <f>('2a) logm_x(t)'!FM70-'2a) logm_x(t)'!FL70-'2a)answer'!$I70)/$CP$121</f>
        <v>-0.20119835517456203</v>
      </c>
      <c r="BY299" s="32">
        <f>('2a) logm_x(t)'!FN70-'2a) logm_x(t)'!FM70-'2a)answer'!$I70)/$CP$121</f>
        <v>-0.2476302502828604</v>
      </c>
      <c r="BZ299" s="32">
        <f>('2a) logm_x(t)'!FO70-'2a) logm_x(t)'!FN70-'2a)answer'!$I70)/$CP$121</f>
        <v>0.30877664423769358</v>
      </c>
      <c r="CA299" s="32">
        <f>('2a) logm_x(t)'!FP70-'2a) logm_x(t)'!FO70-'2a)answer'!$I70)/$CP$121</f>
        <v>-0.13103828943438792</v>
      </c>
      <c r="CB299" s="32">
        <f>('2a) logm_x(t)'!FQ70-'2a) logm_x(t)'!FP70-'2a)answer'!$I70)/$CP$121</f>
        <v>-0.49084825134284343</v>
      </c>
      <c r="CC299" s="32">
        <f>('2a) logm_x(t)'!FR70-'2a) logm_x(t)'!FQ70-'2a)answer'!$I70)/$CP$121</f>
        <v>0.28435943642842182</v>
      </c>
      <c r="CD299" s="32">
        <f>('2a) logm_x(t)'!FS70-'2a) logm_x(t)'!FR70-'2a)answer'!$I70)/$CP$121</f>
        <v>-8.8436507279243029E-2</v>
      </c>
      <c r="CE299" s="32">
        <f>('2a) logm_x(t)'!FT70-'2a) logm_x(t)'!FS70-'2a)answer'!$I70)/$CP$121</f>
        <v>-4.9373905736600832E-2</v>
      </c>
      <c r="CF299" s="32">
        <f>('2a) logm_x(t)'!FU70-'2a) logm_x(t)'!FT70-'2a)answer'!$I70)/$CP$121</f>
        <v>-0.29627758705058854</v>
      </c>
      <c r="CG299" s="32">
        <f>('2a) logm_x(t)'!FV70-'2a) logm_x(t)'!FU70-'2a)answer'!$I70)/$CP$121</f>
        <v>9.3195765368830036E-2</v>
      </c>
      <c r="CH299" s="32">
        <f>('2a) logm_x(t)'!FW70-'2a) logm_x(t)'!FV70-'2a)answer'!$I70)/$CP$121</f>
        <v>-0.81579176471447756</v>
      </c>
      <c r="CI299" s="32">
        <f>('2a) logm_x(t)'!FX70-'2a) logm_x(t)'!FW70-'2a)answer'!$I70)/$CP$121</f>
        <v>0.22860238459095319</v>
      </c>
      <c r="CJ299" s="32">
        <f>('2a) logm_x(t)'!FY70-'2a) logm_x(t)'!FX70-'2a)answer'!$I70)/$CP$121</f>
        <v>0.20854056484588851</v>
      </c>
      <c r="CK299" s="32">
        <f>('2a) logm_x(t)'!FZ70-'2a) logm_x(t)'!FY70-'2a)answer'!$I70)/$CP$121</f>
        <v>0.16658826894500048</v>
      </c>
      <c r="CL299" s="32">
        <f>('2a) logm_x(t)'!GA70-'2a) logm_x(t)'!FZ70-'2a)answer'!$I70)/$CP$121</f>
        <v>0.36310143116028565</v>
      </c>
      <c r="CM299" s="32">
        <f>('2a) logm_x(t)'!GB70-'2a) logm_x(t)'!GA70-'2a)answer'!$I70)/$CP$121</f>
        <v>-0.71206623590701723</v>
      </c>
      <c r="CN299" s="32">
        <f>('2a) logm_x(t)'!GC70-'2a) logm_x(t)'!GB70-'2a)answer'!$I70)/$CP$121</f>
        <v>-3.3434149972146776E-2</v>
      </c>
    </row>
    <row r="300" spans="1:92" x14ac:dyDescent="0.25">
      <c r="A300" s="31">
        <f t="shared" si="14"/>
        <v>68</v>
      </c>
      <c r="C300" s="32">
        <f>('2a) logm_x(t)'!CR71-'2a) logm_x(t)'!CQ71-'2a)answer'!$I71)/$CP$121</f>
        <v>-0.36810325097864616</v>
      </c>
      <c r="D300" s="32">
        <f>('2a) logm_x(t)'!CS71-'2a) logm_x(t)'!CR71-'2a)answer'!$I71)/$CP$121</f>
        <v>0.14738358081122499</v>
      </c>
      <c r="E300" s="32">
        <f>('2a) logm_x(t)'!CT71-'2a) logm_x(t)'!CS71-'2a)answer'!$I71)/$CP$121</f>
        <v>-8.6301901598765218E-2</v>
      </c>
      <c r="F300" s="32">
        <f>('2a) logm_x(t)'!CU71-'2a) logm_x(t)'!CT71-'2a)answer'!$I71)/$CP$121</f>
        <v>0.37579512067156307</v>
      </c>
      <c r="G300" s="32">
        <f>('2a) logm_x(t)'!CV71-'2a) logm_x(t)'!CU71-'2a)answer'!$I71)/$CP$121</f>
        <v>-6.2366160571211533E-2</v>
      </c>
      <c r="H300" s="32">
        <f>('2a) logm_x(t)'!CW71-'2a) logm_x(t)'!CV71-'2a)answer'!$I71)/$CP$121</f>
        <v>4.4148394157307348E-3</v>
      </c>
      <c r="I300" s="32">
        <f>('2a) logm_x(t)'!CX71-'2a) logm_x(t)'!CW71-'2a)answer'!$I71)/$CP$121</f>
        <v>0.63156049688865024</v>
      </c>
      <c r="J300" s="32">
        <f>('2a) logm_x(t)'!CY71-'2a) logm_x(t)'!CX71-'2a)answer'!$I71)/$CP$121</f>
        <v>-0.49168225182607439</v>
      </c>
      <c r="K300" s="32">
        <f>('2a) logm_x(t)'!CZ71-'2a) logm_x(t)'!CY71-'2a)answer'!$I71)/$CP$121</f>
        <v>-0.47348836561587893</v>
      </c>
      <c r="L300" s="32">
        <f>('2a) logm_x(t)'!DA71-'2a) logm_x(t)'!CZ71-'2a)answer'!$I71)/$CP$121</f>
        <v>0.8550997539386912</v>
      </c>
      <c r="M300" s="32">
        <f>('2a) logm_x(t)'!DB71-'2a) logm_x(t)'!DA71-'2a)answer'!$I71)/$CP$121</f>
        <v>5.7444041713582861E-2</v>
      </c>
      <c r="N300" s="32">
        <f>('2a) logm_x(t)'!DC71-'2a) logm_x(t)'!DB71-'2a)answer'!$I71)/$CP$121</f>
        <v>-7.5154604747931758E-2</v>
      </c>
      <c r="O300" s="32">
        <f>('2a) logm_x(t)'!DD71-'2a) logm_x(t)'!DC71-'2a)answer'!$I71)/$CP$121</f>
        <v>-0.26979758370666113</v>
      </c>
      <c r="P300" s="32">
        <f>('2a) logm_x(t)'!DE71-'2a) logm_x(t)'!DD71-'2a)answer'!$I71)/$CP$121</f>
        <v>0.99217379316209475</v>
      </c>
      <c r="Q300" s="32">
        <f>('2a) logm_x(t)'!DF71-'2a) logm_x(t)'!DE71-'2a)answer'!$I71)/$CP$121</f>
        <v>-0.19707384745472789</v>
      </c>
      <c r="R300" s="32">
        <f>('2a) logm_x(t)'!DG71-'2a) logm_x(t)'!DF71-'2a)answer'!$I71)/$CP$121</f>
        <v>-0.56716910249504127</v>
      </c>
      <c r="S300" s="32">
        <f>('2a) logm_x(t)'!DH71-'2a) logm_x(t)'!DG71-'2a)answer'!$I71)/$CP$121</f>
        <v>0.59214613158150098</v>
      </c>
      <c r="T300" s="32">
        <f>('2a) logm_x(t)'!DI71-'2a) logm_x(t)'!DH71-'2a)answer'!$I71)/$CP$121</f>
        <v>0.42134114060867284</v>
      </c>
      <c r="U300" s="32">
        <f>('2a) logm_x(t)'!DJ71-'2a) logm_x(t)'!DI71-'2a)answer'!$I71)/$CP$121</f>
        <v>-0.2565807261162758</v>
      </c>
      <c r="V300" s="32">
        <f>('2a) logm_x(t)'!DK71-'2a) logm_x(t)'!DJ71-'2a)answer'!$I71)/$CP$121</f>
        <v>0.13842218102625398</v>
      </c>
      <c r="W300" s="32">
        <f>('2a) logm_x(t)'!DL71-'2a) logm_x(t)'!DK71-'2a)answer'!$I71)/$CP$121</f>
        <v>2.6093670338388001E-2</v>
      </c>
      <c r="X300" s="32">
        <f>('2a) logm_x(t)'!DM71-'2a) logm_x(t)'!DL71-'2a)answer'!$I71)/$CP$121</f>
        <v>0.73176376215628114</v>
      </c>
      <c r="Y300" s="32">
        <f>('2a) logm_x(t)'!DN71-'2a) logm_x(t)'!DM71-'2a)answer'!$I71)/$CP$121</f>
        <v>-0.4240891577927155</v>
      </c>
      <c r="Z300" s="32">
        <f>('2a) logm_x(t)'!DO71-'2a) logm_x(t)'!DN71-'2a)answer'!$I71)/$CP$121</f>
        <v>-0.16265918385271311</v>
      </c>
      <c r="AA300" s="32">
        <f>('2a) logm_x(t)'!DP71-'2a) logm_x(t)'!DO71-'2a)answer'!$I71)/$CP$121</f>
        <v>3.0308739843189002E-2</v>
      </c>
      <c r="AB300" s="32">
        <f>('2a) logm_x(t)'!DQ71-'2a) logm_x(t)'!DP71-'2a)answer'!$I71)/$CP$121</f>
        <v>-0.6143687717935109</v>
      </c>
      <c r="AC300" s="32">
        <f>('2a) logm_x(t)'!DR71-'2a) logm_x(t)'!DQ71-'2a)answer'!$I71)/$CP$121</f>
        <v>0.48645285545619127</v>
      </c>
      <c r="AD300" s="32">
        <f>('2a) logm_x(t)'!DS71-'2a) logm_x(t)'!DR71-'2a)answer'!$I71)/$CP$121</f>
        <v>-0.12392043065398084</v>
      </c>
      <c r="AE300" s="32">
        <f>('2a) logm_x(t)'!DT71-'2a) logm_x(t)'!DS71-'2a)answer'!$I71)/$CP$121</f>
        <v>0.33277689989693576</v>
      </c>
      <c r="AF300" s="32">
        <f>('2a) logm_x(t)'!DU71-'2a) logm_x(t)'!DT71-'2a)answer'!$I71)/$CP$121</f>
        <v>-0.27617238617720424</v>
      </c>
      <c r="AG300" s="32">
        <f>('2a) logm_x(t)'!DV71-'2a) logm_x(t)'!DU71-'2a)answer'!$I71)/$CP$121</f>
        <v>0.63626101458744366</v>
      </c>
      <c r="AH300" s="32">
        <f>('2a) logm_x(t)'!DW71-'2a) logm_x(t)'!DV71-'2a)answer'!$I71)/$CP$121</f>
        <v>-0.84986324912692113</v>
      </c>
      <c r="AI300" s="32">
        <f>('2a) logm_x(t)'!DX71-'2a) logm_x(t)'!DW71-'2a)answer'!$I71)/$CP$121</f>
        <v>6.7172109907026364E-2</v>
      </c>
      <c r="AJ300" s="32">
        <f>('2a) logm_x(t)'!DY71-'2a) logm_x(t)'!DX71-'2a)answer'!$I71)/$CP$121</f>
        <v>0.37010988244715021</v>
      </c>
      <c r="AK300" s="32">
        <f>('2a) logm_x(t)'!DZ71-'2a) logm_x(t)'!DY71-'2a)answer'!$I71)/$CP$121</f>
        <v>8.5451908638972368E-2</v>
      </c>
      <c r="AL300" s="32">
        <f>('2a) logm_x(t)'!EA71-'2a) logm_x(t)'!DZ71-'2a)answer'!$I71)/$CP$121</f>
        <v>0.14023237717093234</v>
      </c>
      <c r="AM300" s="32">
        <f>('2a) logm_x(t)'!EB71-'2a) logm_x(t)'!EA71-'2a)answer'!$I71)/$CP$121</f>
        <v>-0.23467380625604189</v>
      </c>
      <c r="AN300" s="32">
        <f>('2a) logm_x(t)'!EC71-'2a) logm_x(t)'!EB71-'2a)answer'!$I71)/$CP$121</f>
        <v>9.8153166895771971E-2</v>
      </c>
      <c r="AO300" s="32">
        <f>('2a) logm_x(t)'!ED71-'2a) logm_x(t)'!EC71-'2a)answer'!$I71)/$CP$121</f>
        <v>0.14333427087718961</v>
      </c>
      <c r="AP300" s="32">
        <f>('2a) logm_x(t)'!EE71-'2a) logm_x(t)'!ED71-'2a)answer'!$I71)/$CP$121</f>
        <v>-0.31226734681043761</v>
      </c>
      <c r="AQ300" s="32">
        <f>('2a) logm_x(t)'!EF71-'2a) logm_x(t)'!EE71-'2a)answer'!$I71)/$CP$121</f>
        <v>0.19735930605111399</v>
      </c>
      <c r="AR300" s="32">
        <f>('2a) logm_x(t)'!EG71-'2a) logm_x(t)'!EF71-'2a)answer'!$I71)/$CP$121</f>
        <v>-9.9740683176654937E-2</v>
      </c>
      <c r="AS300" s="32">
        <f>('2a) logm_x(t)'!EH71-'2a) logm_x(t)'!EG71-'2a)answer'!$I71)/$CP$121</f>
        <v>0.67795446298345607</v>
      </c>
      <c r="AT300" s="32">
        <f>('2a) logm_x(t)'!EI71-'2a) logm_x(t)'!EH71-'2a)answer'!$I71)/$CP$121</f>
        <v>-0.26379923296886865</v>
      </c>
      <c r="AU300" s="32">
        <f>('2a) logm_x(t)'!EJ71-'2a) logm_x(t)'!EI71-'2a)answer'!$I71)/$CP$121</f>
        <v>8.4098973889113346E-2</v>
      </c>
      <c r="AV300" s="32">
        <f>('2a) logm_x(t)'!EK71-'2a) logm_x(t)'!EJ71-'2a)answer'!$I71)/$CP$121</f>
        <v>-0.68231715873261378</v>
      </c>
      <c r="AW300" s="32">
        <f>('2a) logm_x(t)'!EL71-'2a) logm_x(t)'!EK71-'2a)answer'!$I71)/$CP$121</f>
        <v>1.4469229536122419</v>
      </c>
      <c r="AX300" s="32">
        <f>('2a) logm_x(t)'!EM71-'2a) logm_x(t)'!EL71-'2a)answer'!$I71)/$CP$121</f>
        <v>-0.18765205318136371</v>
      </c>
      <c r="AY300" s="32">
        <f>('2a) logm_x(t)'!EN71-'2a) logm_x(t)'!EM71-'2a)answer'!$I71)/$CP$121</f>
        <v>-0.21862651926019058</v>
      </c>
      <c r="AZ300" s="32">
        <f>('2a) logm_x(t)'!EO71-'2a) logm_x(t)'!EN71-'2a)answer'!$I71)/$CP$121</f>
        <v>-0.70149388811283386</v>
      </c>
      <c r="BA300" s="32">
        <f>('2a) logm_x(t)'!EP71-'2a) logm_x(t)'!EO71-'2a)answer'!$I71)/$CP$121</f>
        <v>0.65162459188998567</v>
      </c>
      <c r="BB300" s="32">
        <f>('2a) logm_x(t)'!EQ71-'2a) logm_x(t)'!EP71-'2a)answer'!$I71)/$CP$121</f>
        <v>-0.14451642589907296</v>
      </c>
      <c r="BC300" s="32">
        <f>('2a) logm_x(t)'!ER71-'2a) logm_x(t)'!EQ71-'2a)answer'!$I71)/$CP$121</f>
        <v>1.9900853242896491E-2</v>
      </c>
      <c r="BD300" s="32">
        <f>('2a) logm_x(t)'!ES71-'2a) logm_x(t)'!ER71-'2a)answer'!$I71)/$CP$121</f>
        <v>-0.15357605396393936</v>
      </c>
      <c r="BE300" s="32">
        <f>('2a) logm_x(t)'!ET71-'2a) logm_x(t)'!ES71-'2a)answer'!$I71)/$CP$121</f>
        <v>2.0494346981306866E-2</v>
      </c>
      <c r="BF300" s="32">
        <f>('2a) logm_x(t)'!EU71-'2a) logm_x(t)'!ET71-'2a)answer'!$I71)/$CP$121</f>
        <v>-0.26747822314197045</v>
      </c>
      <c r="BG300" s="32">
        <f>('2a) logm_x(t)'!EV71-'2a) logm_x(t)'!EU71-'2a)answer'!$I71)/$CP$121</f>
        <v>7.7688449132758339E-2</v>
      </c>
      <c r="BH300" s="32">
        <f>('2a) logm_x(t)'!EW71-'2a) logm_x(t)'!EV71-'2a)answer'!$I71)/$CP$121</f>
        <v>-0.77038684067858676</v>
      </c>
      <c r="BI300" s="32">
        <f>('2a) logm_x(t)'!EX71-'2a) logm_x(t)'!EW71-'2a)answer'!$I71)/$CP$121</f>
        <v>0.32438033813958367</v>
      </c>
      <c r="BJ300" s="32">
        <f>('2a) logm_x(t)'!EY71-'2a) logm_x(t)'!EX71-'2a)answer'!$I71)/$CP$121</f>
        <v>-8.7926607949054436E-2</v>
      </c>
      <c r="BK300" s="32">
        <f>('2a) logm_x(t)'!EZ71-'2a) logm_x(t)'!EY71-'2a)answer'!$I71)/$CP$121</f>
        <v>0.72345600086160011</v>
      </c>
      <c r="BL300" s="32">
        <f>('2a) logm_x(t)'!FA71-'2a) logm_x(t)'!EZ71-'2a)answer'!$I71)/$CP$121</f>
        <v>-0.47962775324669499</v>
      </c>
      <c r="BM300" s="32">
        <f>('2a) logm_x(t)'!FB71-'2a) logm_x(t)'!FA71-'2a)answer'!$I71)/$CP$121</f>
        <v>-1.17556886689198E-2</v>
      </c>
      <c r="BN300" s="32">
        <f>('2a) logm_x(t)'!FC71-'2a) logm_x(t)'!FB71-'2a)answer'!$I71)/$CP$121</f>
        <v>-0.17618451062116638</v>
      </c>
      <c r="BO300" s="32">
        <f>('2a) logm_x(t)'!FD71-'2a) logm_x(t)'!FC71-'2a)answer'!$I71)/$CP$121</f>
        <v>4.1170583833449487E-2</v>
      </c>
      <c r="BP300" s="32">
        <f>('2a) logm_x(t)'!FE71-'2a) logm_x(t)'!FD71-'2a)answer'!$I71)/$CP$121</f>
        <v>-0.42430986976186663</v>
      </c>
      <c r="BQ300" s="32">
        <f>('2a) logm_x(t)'!FF71-'2a) logm_x(t)'!FE71-'2a)answer'!$I71)/$CP$121</f>
        <v>-8.2613505477008575E-3</v>
      </c>
      <c r="BR300" s="32">
        <f>('2a) logm_x(t)'!FG71-'2a) logm_x(t)'!FF71-'2a)answer'!$I71)/$CP$121</f>
        <v>0.66843468346834922</v>
      </c>
      <c r="BS300" s="32">
        <f>('2a) logm_x(t)'!FH71-'2a) logm_x(t)'!FG71-'2a)answer'!$I71)/$CP$121</f>
        <v>-0.3603248402927049</v>
      </c>
      <c r="BT300" s="32">
        <f>('2a) logm_x(t)'!FI71-'2a) logm_x(t)'!FH71-'2a)answer'!$I71)/$CP$121</f>
        <v>-0.16740607366194757</v>
      </c>
      <c r="BU300" s="32">
        <f>('2a) logm_x(t)'!FJ71-'2a) logm_x(t)'!FI71-'2a)answer'!$I71)/$CP$121</f>
        <v>0.21757673870207178</v>
      </c>
      <c r="BV300" s="32">
        <f>('2a) logm_x(t)'!FK71-'2a) logm_x(t)'!FJ71-'2a)answer'!$I71)/$CP$121</f>
        <v>0.10121603719421672</v>
      </c>
      <c r="BW300" s="32">
        <f>('2a) logm_x(t)'!FL71-'2a) logm_x(t)'!FK71-'2a)answer'!$I71)/$CP$121</f>
        <v>0.14116358004336246</v>
      </c>
      <c r="BX300" s="32">
        <f>('2a) logm_x(t)'!FM71-'2a) logm_x(t)'!FL71-'2a)answer'!$I71)/$CP$121</f>
        <v>-0.34904106534431439</v>
      </c>
      <c r="BY300" s="32">
        <f>('2a) logm_x(t)'!FN71-'2a) logm_x(t)'!FM71-'2a)answer'!$I71)/$CP$121</f>
        <v>-0.13445650232632747</v>
      </c>
      <c r="BZ300" s="32">
        <f>('2a) logm_x(t)'!FO71-'2a) logm_x(t)'!FN71-'2a)answer'!$I71)/$CP$121</f>
        <v>0.45755508336653522</v>
      </c>
      <c r="CA300" s="32">
        <f>('2a) logm_x(t)'!FP71-'2a) logm_x(t)'!FO71-'2a)answer'!$I71)/$CP$121</f>
        <v>-0.71149643510386329</v>
      </c>
      <c r="CB300" s="32">
        <f>('2a) logm_x(t)'!FQ71-'2a) logm_x(t)'!FP71-'2a)answer'!$I71)/$CP$121</f>
        <v>-0.18895428867893158</v>
      </c>
      <c r="CC300" s="32">
        <f>('2a) logm_x(t)'!FR71-'2a) logm_x(t)'!FQ71-'2a)answer'!$I71)/$CP$121</f>
        <v>-0.30640766499944949</v>
      </c>
      <c r="CD300" s="32">
        <f>('2a) logm_x(t)'!FS71-'2a) logm_x(t)'!FR71-'2a)answer'!$I71)/$CP$121</f>
        <v>0.24018400071016671</v>
      </c>
      <c r="CE300" s="32">
        <f>('2a) logm_x(t)'!FT71-'2a) logm_x(t)'!FS71-'2a)answer'!$I71)/$CP$121</f>
        <v>-3.8610712371834985E-2</v>
      </c>
      <c r="CF300" s="32">
        <f>('2a) logm_x(t)'!FU71-'2a) logm_x(t)'!FT71-'2a)answer'!$I71)/$CP$121</f>
        <v>-0.13856166289957517</v>
      </c>
      <c r="CG300" s="32">
        <f>('2a) logm_x(t)'!FV71-'2a) logm_x(t)'!FU71-'2a)answer'!$I71)/$CP$121</f>
        <v>0.24355969854958126</v>
      </c>
      <c r="CH300" s="32">
        <f>('2a) logm_x(t)'!FW71-'2a) logm_x(t)'!FV71-'2a)answer'!$I71)/$CP$121</f>
        <v>-0.17956204763102135</v>
      </c>
      <c r="CI300" s="32">
        <f>('2a) logm_x(t)'!FX71-'2a) logm_x(t)'!FW71-'2a)answer'!$I71)/$CP$121</f>
        <v>-0.65925411039819559</v>
      </c>
      <c r="CJ300" s="32">
        <f>('2a) logm_x(t)'!FY71-'2a) logm_x(t)'!FX71-'2a)answer'!$I71)/$CP$121</f>
        <v>0.50566867821740735</v>
      </c>
      <c r="CK300" s="32">
        <f>('2a) logm_x(t)'!FZ71-'2a) logm_x(t)'!FY71-'2a)answer'!$I71)/$CP$121</f>
        <v>-4.9217625751472045E-2</v>
      </c>
      <c r="CL300" s="32">
        <f>('2a) logm_x(t)'!GA71-'2a) logm_x(t)'!FZ71-'2a)answer'!$I71)/$CP$121</f>
        <v>-4.9575696148785584E-2</v>
      </c>
      <c r="CM300" s="32">
        <f>('2a) logm_x(t)'!GB71-'2a) logm_x(t)'!GA71-'2a)answer'!$I71)/$CP$121</f>
        <v>-0.48002904515197309</v>
      </c>
      <c r="CN300" s="32">
        <f>('2a) logm_x(t)'!GC71-'2a) logm_x(t)'!GB71-'2a)answer'!$I71)/$CP$121</f>
        <v>0.13198165934400619</v>
      </c>
    </row>
    <row r="301" spans="1:92" x14ac:dyDescent="0.25">
      <c r="A301" s="31">
        <f t="shared" si="14"/>
        <v>69</v>
      </c>
      <c r="C301" s="32">
        <f>('2a) logm_x(t)'!CR72-'2a) logm_x(t)'!CQ72-'2a)answer'!$I72)/$CP$121</f>
        <v>0.25066860424871301</v>
      </c>
      <c r="D301" s="32">
        <f>('2a) logm_x(t)'!CS72-'2a) logm_x(t)'!CR72-'2a)answer'!$I72)/$CP$121</f>
        <v>0.19167374993926842</v>
      </c>
      <c r="E301" s="32">
        <f>('2a) logm_x(t)'!CT72-'2a) logm_x(t)'!CS72-'2a)answer'!$I72)/$CP$121</f>
        <v>-0.56805345436003607</v>
      </c>
      <c r="F301" s="32">
        <f>('2a) logm_x(t)'!CU72-'2a) logm_x(t)'!CT72-'2a)answer'!$I72)/$CP$121</f>
        <v>-0.30299867974563199</v>
      </c>
      <c r="G301" s="32">
        <f>('2a) logm_x(t)'!CV72-'2a) logm_x(t)'!CU72-'2a)answer'!$I72)/$CP$121</f>
        <v>1.2592954788436523</v>
      </c>
      <c r="H301" s="32">
        <f>('2a) logm_x(t)'!CW72-'2a) logm_x(t)'!CV72-'2a)answer'!$I72)/$CP$121</f>
        <v>3.3845095564984891E-2</v>
      </c>
      <c r="I301" s="32">
        <f>('2a) logm_x(t)'!CX72-'2a) logm_x(t)'!CW72-'2a)answer'!$I72)/$CP$121</f>
        <v>-0.3339574152014112</v>
      </c>
      <c r="J301" s="32">
        <f>('2a) logm_x(t)'!CY72-'2a) logm_x(t)'!CX72-'2a)answer'!$I72)/$CP$121</f>
        <v>4.1840368743496108E-2</v>
      </c>
      <c r="K301" s="32">
        <f>('2a) logm_x(t)'!CZ72-'2a) logm_x(t)'!CY72-'2a)answer'!$I72)/$CP$121</f>
        <v>-0.11935465600105841</v>
      </c>
      <c r="L301" s="32">
        <f>('2a) logm_x(t)'!DA72-'2a) logm_x(t)'!CZ72-'2a)answer'!$I72)/$CP$121</f>
        <v>0.20004933424267046</v>
      </c>
      <c r="M301" s="32">
        <f>('2a) logm_x(t)'!DB72-'2a) logm_x(t)'!DA72-'2a)answer'!$I72)/$CP$121</f>
        <v>0.17168469641542683</v>
      </c>
      <c r="N301" s="32">
        <f>('2a) logm_x(t)'!DC72-'2a) logm_x(t)'!DB72-'2a)answer'!$I72)/$CP$121</f>
        <v>0.11948044463666405</v>
      </c>
      <c r="O301" s="32">
        <f>('2a) logm_x(t)'!DD72-'2a) logm_x(t)'!DC72-'2a)answer'!$I72)/$CP$121</f>
        <v>0.85899585301104719</v>
      </c>
      <c r="P301" s="32">
        <f>('2a) logm_x(t)'!DE72-'2a) logm_x(t)'!DD72-'2a)answer'!$I72)/$CP$121</f>
        <v>8.7779470942558863E-2</v>
      </c>
      <c r="Q301" s="32">
        <f>('2a) logm_x(t)'!DF72-'2a) logm_x(t)'!DE72-'2a)answer'!$I72)/$CP$121</f>
        <v>-0.50870236937577551</v>
      </c>
      <c r="R301" s="32">
        <f>('2a) logm_x(t)'!DG72-'2a) logm_x(t)'!DF72-'2a)answer'!$I72)/$CP$121</f>
        <v>-0.45691621602183757</v>
      </c>
      <c r="S301" s="32">
        <f>('2a) logm_x(t)'!DH72-'2a) logm_x(t)'!DG72-'2a)answer'!$I72)/$CP$121</f>
        <v>0.15600502207222017</v>
      </c>
      <c r="T301" s="32">
        <f>('2a) logm_x(t)'!DI72-'2a) logm_x(t)'!DH72-'2a)answer'!$I72)/$CP$121</f>
        <v>1.3155857997044691</v>
      </c>
      <c r="U301" s="32">
        <f>('2a) logm_x(t)'!DJ72-'2a) logm_x(t)'!DI72-'2a)answer'!$I72)/$CP$121</f>
        <v>-0.98973604715353658</v>
      </c>
      <c r="V301" s="32">
        <f>('2a) logm_x(t)'!DK72-'2a) logm_x(t)'!DJ72-'2a)answer'!$I72)/$CP$121</f>
        <v>0.19896042232506447</v>
      </c>
      <c r="W301" s="32">
        <f>('2a) logm_x(t)'!DL72-'2a) logm_x(t)'!DK72-'2a)answer'!$I72)/$CP$121</f>
        <v>0.50674106416229214</v>
      </c>
      <c r="X301" s="32">
        <f>('2a) logm_x(t)'!DM72-'2a) logm_x(t)'!DL72-'2a)answer'!$I72)/$CP$121</f>
        <v>0.25642340320631279</v>
      </c>
      <c r="Y301" s="32">
        <f>('2a) logm_x(t)'!DN72-'2a) logm_x(t)'!DM72-'2a)answer'!$I72)/$CP$121</f>
        <v>-0.29509201155372644</v>
      </c>
      <c r="Z301" s="32">
        <f>('2a) logm_x(t)'!DO72-'2a) logm_x(t)'!DN72-'2a)answer'!$I72)/$CP$121</f>
        <v>-0.36709124366417439</v>
      </c>
      <c r="AA301" s="32">
        <f>('2a) logm_x(t)'!DP72-'2a) logm_x(t)'!DO72-'2a)answer'!$I72)/$CP$121</f>
        <v>0.2132902184582729</v>
      </c>
      <c r="AB301" s="32">
        <f>('2a) logm_x(t)'!DQ72-'2a) logm_x(t)'!DP72-'2a)answer'!$I72)/$CP$121</f>
        <v>0.20730122039733501</v>
      </c>
      <c r="AC301" s="32">
        <f>('2a) logm_x(t)'!DR72-'2a) logm_x(t)'!DQ72-'2a)answer'!$I72)/$CP$121</f>
        <v>-0.12010359067468808</v>
      </c>
      <c r="AD301" s="32">
        <f>('2a) logm_x(t)'!DS72-'2a) logm_x(t)'!DR72-'2a)answer'!$I72)/$CP$121</f>
        <v>0.29554181374687666</v>
      </c>
      <c r="AE301" s="32">
        <f>('2a) logm_x(t)'!DT72-'2a) logm_x(t)'!DS72-'2a)answer'!$I72)/$CP$121</f>
        <v>-0.15164903726653173</v>
      </c>
      <c r="AF301" s="32">
        <f>('2a) logm_x(t)'!DU72-'2a) logm_x(t)'!DT72-'2a)answer'!$I72)/$CP$121</f>
        <v>-9.4535006639854077E-2</v>
      </c>
      <c r="AG301" s="32">
        <f>('2a) logm_x(t)'!DV72-'2a) logm_x(t)'!DU72-'2a)answer'!$I72)/$CP$121</f>
        <v>0.19779539544083682</v>
      </c>
      <c r="AH301" s="32">
        <f>('2a) logm_x(t)'!DW72-'2a) logm_x(t)'!DV72-'2a)answer'!$I72)/$CP$121</f>
        <v>-7.5751588293590494E-2</v>
      </c>
      <c r="AI301" s="32">
        <f>('2a) logm_x(t)'!DX72-'2a) logm_x(t)'!DW72-'2a)answer'!$I72)/$CP$121</f>
        <v>-0.18594680135275787</v>
      </c>
      <c r="AJ301" s="32">
        <f>('2a) logm_x(t)'!DY72-'2a) logm_x(t)'!DX72-'2a)answer'!$I72)/$CP$121</f>
        <v>-0.25672713090771399</v>
      </c>
      <c r="AK301" s="32">
        <f>('2a) logm_x(t)'!DZ72-'2a) logm_x(t)'!DY72-'2a)answer'!$I72)/$CP$121</f>
        <v>0.38034432150563963</v>
      </c>
      <c r="AL301" s="32">
        <f>('2a) logm_x(t)'!EA72-'2a) logm_x(t)'!DZ72-'2a)answer'!$I72)/$CP$121</f>
        <v>0.22771934457424878</v>
      </c>
      <c r="AM301" s="32">
        <f>('2a) logm_x(t)'!EB72-'2a) logm_x(t)'!EA72-'2a)answer'!$I72)/$CP$121</f>
        <v>-0.86364155833457446</v>
      </c>
      <c r="AN301" s="32">
        <f>('2a) logm_x(t)'!EC72-'2a) logm_x(t)'!EB72-'2a)answer'!$I72)/$CP$121</f>
        <v>0.82789551879782108</v>
      </c>
      <c r="AO301" s="32">
        <f>('2a) logm_x(t)'!ED72-'2a) logm_x(t)'!EC72-'2a)answer'!$I72)/$CP$121</f>
        <v>-0.28976818637002411</v>
      </c>
      <c r="AP301" s="32">
        <f>('2a) logm_x(t)'!EE72-'2a) logm_x(t)'!ED72-'2a)answer'!$I72)/$CP$121</f>
        <v>-4.0993689099631636E-2</v>
      </c>
      <c r="AQ301" s="32">
        <f>('2a) logm_x(t)'!EF72-'2a) logm_x(t)'!EE72-'2a)answer'!$I72)/$CP$121</f>
        <v>1.7035180786681117E-2</v>
      </c>
      <c r="AR301" s="32">
        <f>('2a) logm_x(t)'!EG72-'2a) logm_x(t)'!EF72-'2a)answer'!$I72)/$CP$121</f>
        <v>0.23588399314432953</v>
      </c>
      <c r="AS301" s="32">
        <f>('2a) logm_x(t)'!EH72-'2a) logm_x(t)'!EG72-'2a)answer'!$I72)/$CP$121</f>
        <v>0.38646850494587959</v>
      </c>
      <c r="AT301" s="32">
        <f>('2a) logm_x(t)'!EI72-'2a) logm_x(t)'!EH72-'2a)answer'!$I72)/$CP$121</f>
        <v>4.3165355030775475E-2</v>
      </c>
      <c r="AU301" s="32">
        <f>('2a) logm_x(t)'!EJ72-'2a) logm_x(t)'!EI72-'2a)answer'!$I72)/$CP$121</f>
        <v>-6.9270259355936267E-2</v>
      </c>
      <c r="AV301" s="32">
        <f>('2a) logm_x(t)'!EK72-'2a) logm_x(t)'!EJ72-'2a)answer'!$I72)/$CP$121</f>
        <v>-0.44751324011235022</v>
      </c>
      <c r="AW301" s="32">
        <f>('2a) logm_x(t)'!EL72-'2a) logm_x(t)'!EK72-'2a)answer'!$I72)/$CP$121</f>
        <v>-2.7916760531768356E-3</v>
      </c>
      <c r="AX301" s="32">
        <f>('2a) logm_x(t)'!EM72-'2a) logm_x(t)'!EL72-'2a)answer'!$I72)/$CP$121</f>
        <v>1.3000055075892458</v>
      </c>
      <c r="AY301" s="32">
        <f>('2a) logm_x(t)'!EN72-'2a) logm_x(t)'!EM72-'2a)answer'!$I72)/$CP$121</f>
        <v>-0.35537100842777508</v>
      </c>
      <c r="AZ301" s="32">
        <f>('2a) logm_x(t)'!EO72-'2a) logm_x(t)'!EN72-'2a)answer'!$I72)/$CP$121</f>
        <v>-0.31849864323245586</v>
      </c>
      <c r="BA301" s="32">
        <f>('2a) logm_x(t)'!EP72-'2a) logm_x(t)'!EO72-'2a)answer'!$I72)/$CP$121</f>
        <v>-0.23051289473923764</v>
      </c>
      <c r="BB301" s="32">
        <f>('2a) logm_x(t)'!EQ72-'2a) logm_x(t)'!EP72-'2a)answer'!$I72)/$CP$121</f>
        <v>-0.39038937985789507</v>
      </c>
      <c r="BC301" s="32">
        <f>('2a) logm_x(t)'!ER72-'2a) logm_x(t)'!EQ72-'2a)answer'!$I72)/$CP$121</f>
        <v>0.74469024500139958</v>
      </c>
      <c r="BD301" s="32">
        <f>('2a) logm_x(t)'!ES72-'2a) logm_x(t)'!ER72-'2a)answer'!$I72)/$CP$121</f>
        <v>-0.70285957679596833</v>
      </c>
      <c r="BE301" s="32">
        <f>('2a) logm_x(t)'!ET72-'2a) logm_x(t)'!ES72-'2a)answer'!$I72)/$CP$121</f>
        <v>6.3904622270802874E-2</v>
      </c>
      <c r="BF301" s="32">
        <f>('2a) logm_x(t)'!EU72-'2a) logm_x(t)'!ET72-'2a)answer'!$I72)/$CP$121</f>
        <v>-0.11601576970228374</v>
      </c>
      <c r="BG301" s="32">
        <f>('2a) logm_x(t)'!EV72-'2a) logm_x(t)'!EU72-'2a)answer'!$I72)/$CP$121</f>
        <v>-0.13500037469438586</v>
      </c>
      <c r="BH301" s="32">
        <f>('2a) logm_x(t)'!EW72-'2a) logm_x(t)'!EV72-'2a)answer'!$I72)/$CP$121</f>
        <v>-4.3181219989671248E-2</v>
      </c>
      <c r="BI301" s="32">
        <f>('2a) logm_x(t)'!EX72-'2a) logm_x(t)'!EW72-'2a)answer'!$I72)/$CP$121</f>
        <v>-0.24143777299071126</v>
      </c>
      <c r="BJ301" s="32">
        <f>('2a) logm_x(t)'!EY72-'2a) logm_x(t)'!EX72-'2a)answer'!$I72)/$CP$121</f>
        <v>0.28225534465120272</v>
      </c>
      <c r="BK301" s="32">
        <f>('2a) logm_x(t)'!EZ72-'2a) logm_x(t)'!EY72-'2a)answer'!$I72)/$CP$121</f>
        <v>-0.30621707492579769</v>
      </c>
      <c r="BL301" s="32">
        <f>('2a) logm_x(t)'!FA72-'2a) logm_x(t)'!EZ72-'2a)answer'!$I72)/$CP$121</f>
        <v>0.17497369983393055</v>
      </c>
      <c r="BM301" s="32">
        <f>('2a) logm_x(t)'!FB72-'2a) logm_x(t)'!FA72-'2a)answer'!$I72)/$CP$121</f>
        <v>-1.8606474665280339E-2</v>
      </c>
      <c r="BN301" s="32">
        <f>('2a) logm_x(t)'!FC72-'2a) logm_x(t)'!FB72-'2a)answer'!$I72)/$CP$121</f>
        <v>0.319450235478763</v>
      </c>
      <c r="BO301" s="32">
        <f>('2a) logm_x(t)'!FD72-'2a) logm_x(t)'!FC72-'2a)answer'!$I72)/$CP$121</f>
        <v>-2.4422525092850002E-2</v>
      </c>
      <c r="BP301" s="32">
        <f>('2a) logm_x(t)'!FE72-'2a) logm_x(t)'!FD72-'2a)answer'!$I72)/$CP$121</f>
        <v>3.0389280916880278E-2</v>
      </c>
      <c r="BQ301" s="32">
        <f>('2a) logm_x(t)'!FF72-'2a) logm_x(t)'!FE72-'2a)answer'!$I72)/$CP$121</f>
        <v>-0.43502512678395128</v>
      </c>
      <c r="BR301" s="32">
        <f>('2a) logm_x(t)'!FG72-'2a) logm_x(t)'!FF72-'2a)answer'!$I72)/$CP$121</f>
        <v>0.15078206632032981</v>
      </c>
      <c r="BS301" s="32">
        <f>('2a) logm_x(t)'!FH72-'2a) logm_x(t)'!FG72-'2a)answer'!$I72)/$CP$121</f>
        <v>-0.3144182169433884</v>
      </c>
      <c r="BT301" s="32">
        <f>('2a) logm_x(t)'!FI72-'2a) logm_x(t)'!FH72-'2a)answer'!$I72)/$CP$121</f>
        <v>-7.1961765430477789E-2</v>
      </c>
      <c r="BU301" s="32">
        <f>('2a) logm_x(t)'!FJ72-'2a) logm_x(t)'!FI72-'2a)answer'!$I72)/$CP$121</f>
        <v>5.6294038823651374E-2</v>
      </c>
      <c r="BV301" s="32">
        <f>('2a) logm_x(t)'!FK72-'2a) logm_x(t)'!FJ72-'2a)answer'!$I72)/$CP$121</f>
        <v>-0.32804642711607351</v>
      </c>
      <c r="BW301" s="32">
        <f>('2a) logm_x(t)'!FL72-'2a) logm_x(t)'!FK72-'2a)answer'!$I72)/$CP$121</f>
        <v>0.46901800843750818</v>
      </c>
      <c r="BX301" s="32">
        <f>('2a) logm_x(t)'!FM72-'2a) logm_x(t)'!FL72-'2a)answer'!$I72)/$CP$121</f>
        <v>-0.17345837163411812</v>
      </c>
      <c r="BY301" s="32">
        <f>('2a) logm_x(t)'!FN72-'2a) logm_x(t)'!FM72-'2a)answer'!$I72)/$CP$121</f>
        <v>-0.64160412548275558</v>
      </c>
      <c r="BZ301" s="32">
        <f>('2a) logm_x(t)'!FO72-'2a) logm_x(t)'!FN72-'2a)answer'!$I72)/$CP$121</f>
        <v>-9.889982536411894E-2</v>
      </c>
      <c r="CA301" s="32">
        <f>('2a) logm_x(t)'!FP72-'2a) logm_x(t)'!FO72-'2a)answer'!$I72)/$CP$121</f>
        <v>-0.18200828268710834</v>
      </c>
      <c r="CB301" s="32">
        <f>('2a) logm_x(t)'!FQ72-'2a) logm_x(t)'!FP72-'2a)answer'!$I72)/$CP$121</f>
        <v>8.5851707291734969E-2</v>
      </c>
      <c r="CC301" s="32">
        <f>('2a) logm_x(t)'!FR72-'2a) logm_x(t)'!FQ72-'2a)answer'!$I72)/$CP$121</f>
        <v>0.1969615222104287</v>
      </c>
      <c r="CD301" s="32">
        <f>('2a) logm_x(t)'!FS72-'2a) logm_x(t)'!FR72-'2a)answer'!$I72)/$CP$121</f>
        <v>-0.31616099646706347</v>
      </c>
      <c r="CE301" s="32">
        <f>('2a) logm_x(t)'!FT72-'2a) logm_x(t)'!FS72-'2a)answer'!$I72)/$CP$121</f>
        <v>0.25070506921663155</v>
      </c>
      <c r="CF301" s="32">
        <f>('2a) logm_x(t)'!FU72-'2a) logm_x(t)'!FT72-'2a)answer'!$I72)/$CP$121</f>
        <v>-6.5799524554858518E-2</v>
      </c>
      <c r="CG301" s="32">
        <f>('2a) logm_x(t)'!FV72-'2a) logm_x(t)'!FU72-'2a)answer'!$I72)/$CP$121</f>
        <v>-0.10013624373830059</v>
      </c>
      <c r="CH301" s="32">
        <f>('2a) logm_x(t)'!FW72-'2a) logm_x(t)'!FV72-'2a)answer'!$I72)/$CP$121</f>
        <v>-0.53039783826813391</v>
      </c>
      <c r="CI301" s="32">
        <f>('2a) logm_x(t)'!FX72-'2a) logm_x(t)'!FW72-'2a)answer'!$I72)/$CP$121</f>
        <v>-2.0814821929109162E-2</v>
      </c>
      <c r="CJ301" s="32">
        <f>('2a) logm_x(t)'!FY72-'2a) logm_x(t)'!FX72-'2a)answer'!$I72)/$CP$121</f>
        <v>0.2866710109188183</v>
      </c>
      <c r="CK301" s="32">
        <f>('2a) logm_x(t)'!FZ72-'2a) logm_x(t)'!FY72-'2a)answer'!$I72)/$CP$121</f>
        <v>-0.52227380833293013</v>
      </c>
      <c r="CL301" s="32">
        <f>('2a) logm_x(t)'!GA72-'2a) logm_x(t)'!FZ72-'2a)answer'!$I72)/$CP$121</f>
        <v>-0.42333322251575684</v>
      </c>
      <c r="CM301" s="32">
        <f>('2a) logm_x(t)'!GB72-'2a) logm_x(t)'!GA72-'2a)answer'!$I72)/$CP$121</f>
        <v>0.42364071350189586</v>
      </c>
      <c r="CN301" s="32">
        <f>('2a) logm_x(t)'!GC72-'2a) logm_x(t)'!GB72-'2a)answer'!$I72)/$CP$121</f>
        <v>0.13038242255006322</v>
      </c>
    </row>
    <row r="302" spans="1:92" x14ac:dyDescent="0.25">
      <c r="A302" s="31">
        <f t="shared" si="14"/>
        <v>70</v>
      </c>
      <c r="C302" s="32">
        <f>('2a) logm_x(t)'!CR73-'2a) logm_x(t)'!CQ73-'2a)answer'!$I73)/$CP$121</f>
        <v>-0.15300678596417577</v>
      </c>
      <c r="D302" s="32">
        <f>('2a) logm_x(t)'!CS73-'2a) logm_x(t)'!CR73-'2a)answer'!$I73)/$CP$121</f>
        <v>-0.29479103393434697</v>
      </c>
      <c r="E302" s="32">
        <f>('2a) logm_x(t)'!CT73-'2a) logm_x(t)'!CS73-'2a)answer'!$I73)/$CP$121</f>
        <v>-0.38214177395926391</v>
      </c>
      <c r="F302" s="32">
        <f>('2a) logm_x(t)'!CU73-'2a) logm_x(t)'!CT73-'2a)answer'!$I73)/$CP$121</f>
        <v>0.83487635006163485</v>
      </c>
      <c r="G302" s="32">
        <f>('2a) logm_x(t)'!CV73-'2a) logm_x(t)'!CU73-'2a)answer'!$I73)/$CP$121</f>
        <v>-0.19879681583860789</v>
      </c>
      <c r="H302" s="32">
        <f>('2a) logm_x(t)'!CW73-'2a) logm_x(t)'!CV73-'2a)answer'!$I73)/$CP$121</f>
        <v>0.36488250477656853</v>
      </c>
      <c r="I302" s="32">
        <f>('2a) logm_x(t)'!CX73-'2a) logm_x(t)'!CW73-'2a)answer'!$I73)/$CP$121</f>
        <v>-0.24763185598778822</v>
      </c>
      <c r="J302" s="32">
        <f>('2a) logm_x(t)'!CY73-'2a) logm_x(t)'!CX73-'2a)answer'!$I73)/$CP$121</f>
        <v>0.43389152034701473</v>
      </c>
      <c r="K302" s="32">
        <f>('2a) logm_x(t)'!CZ73-'2a) logm_x(t)'!CY73-'2a)answer'!$I73)/$CP$121</f>
        <v>-0.75028066024557249</v>
      </c>
      <c r="L302" s="32">
        <f>('2a) logm_x(t)'!DA73-'2a) logm_x(t)'!CZ73-'2a)answer'!$I73)/$CP$121</f>
        <v>0.37124204071782696</v>
      </c>
      <c r="M302" s="32">
        <f>('2a) logm_x(t)'!DB73-'2a) logm_x(t)'!DA73-'2a)answer'!$I73)/$CP$121</f>
        <v>-0.32751490220922302</v>
      </c>
      <c r="N302" s="32">
        <f>('2a) logm_x(t)'!DC73-'2a) logm_x(t)'!DB73-'2a)answer'!$I73)/$CP$121</f>
        <v>0.83990921438595456</v>
      </c>
      <c r="O302" s="32">
        <f>('2a) logm_x(t)'!DD73-'2a) logm_x(t)'!DC73-'2a)answer'!$I73)/$CP$121</f>
        <v>0.33837882421577231</v>
      </c>
      <c r="P302" s="32">
        <f>('2a) logm_x(t)'!DE73-'2a) logm_x(t)'!DD73-'2a)answer'!$I73)/$CP$121</f>
        <v>0.13326856921995708</v>
      </c>
      <c r="Q302" s="32">
        <f>('2a) logm_x(t)'!DF73-'2a) logm_x(t)'!DE73-'2a)answer'!$I73)/$CP$121</f>
        <v>-0.56395535342576364</v>
      </c>
      <c r="R302" s="32">
        <f>('2a) logm_x(t)'!DG73-'2a) logm_x(t)'!DF73-'2a)answer'!$I73)/$CP$121</f>
        <v>6.0874988210215225E-2</v>
      </c>
      <c r="S302" s="32">
        <f>('2a) logm_x(t)'!DH73-'2a) logm_x(t)'!DG73-'2a)answer'!$I73)/$CP$121</f>
        <v>-8.6015479768107556E-2</v>
      </c>
      <c r="T302" s="32">
        <f>('2a) logm_x(t)'!DI73-'2a) logm_x(t)'!DH73-'2a)answer'!$I73)/$CP$121</f>
        <v>0.33037653194215866</v>
      </c>
      <c r="U302" s="32">
        <f>('2a) logm_x(t)'!DJ73-'2a) logm_x(t)'!DI73-'2a)answer'!$I73)/$CP$121</f>
        <v>0.59560207144480204</v>
      </c>
      <c r="V302" s="32">
        <f>('2a) logm_x(t)'!DK73-'2a) logm_x(t)'!DJ73-'2a)answer'!$I73)/$CP$121</f>
        <v>0.26367587115483293</v>
      </c>
      <c r="W302" s="32">
        <f>('2a) logm_x(t)'!DL73-'2a) logm_x(t)'!DK73-'2a)answer'!$I73)/$CP$121</f>
        <v>0.30899441550117657</v>
      </c>
      <c r="X302" s="32">
        <f>('2a) logm_x(t)'!DM73-'2a) logm_x(t)'!DL73-'2a)answer'!$I73)/$CP$121</f>
        <v>-0.37722668862419179</v>
      </c>
      <c r="Y302" s="32">
        <f>('2a) logm_x(t)'!DN73-'2a) logm_x(t)'!DM73-'2a)answer'!$I73)/$CP$121</f>
        <v>-0.31929401209250607</v>
      </c>
      <c r="Z302" s="32">
        <f>('2a) logm_x(t)'!DO73-'2a) logm_x(t)'!DN73-'2a)answer'!$I73)/$CP$121</f>
        <v>0.13033237768230244</v>
      </c>
      <c r="AA302" s="32">
        <f>('2a) logm_x(t)'!DP73-'2a) logm_x(t)'!DO73-'2a)answer'!$I73)/$CP$121</f>
        <v>0.47614737990507883</v>
      </c>
      <c r="AB302" s="32">
        <f>('2a) logm_x(t)'!DQ73-'2a) logm_x(t)'!DP73-'2a)answer'!$I73)/$CP$121</f>
        <v>-0.1911765681616569</v>
      </c>
      <c r="AC302" s="32">
        <f>('2a) logm_x(t)'!DR73-'2a) logm_x(t)'!DQ73-'2a)answer'!$I73)/$CP$121</f>
        <v>1.5804610850942761E-2</v>
      </c>
      <c r="AD302" s="32">
        <f>('2a) logm_x(t)'!DS73-'2a) logm_x(t)'!DR73-'2a)answer'!$I73)/$CP$121</f>
        <v>-0.16965783411815183</v>
      </c>
      <c r="AE302" s="32">
        <f>('2a) logm_x(t)'!DT73-'2a) logm_x(t)'!DS73-'2a)answer'!$I73)/$CP$121</f>
        <v>-0.11836821015233</v>
      </c>
      <c r="AF302" s="32">
        <f>('2a) logm_x(t)'!DU73-'2a) logm_x(t)'!DT73-'2a)answer'!$I73)/$CP$121</f>
        <v>9.8120868144002768E-2</v>
      </c>
      <c r="AG302" s="32">
        <f>('2a) logm_x(t)'!DV73-'2a) logm_x(t)'!DU73-'2a)answer'!$I73)/$CP$121</f>
        <v>9.9319190484383979E-2</v>
      </c>
      <c r="AH302" s="32">
        <f>('2a) logm_x(t)'!DW73-'2a) logm_x(t)'!DV73-'2a)answer'!$I73)/$CP$121</f>
        <v>-0.14644678383182366</v>
      </c>
      <c r="AI302" s="32">
        <f>('2a) logm_x(t)'!DX73-'2a) logm_x(t)'!DW73-'2a)answer'!$I73)/$CP$121</f>
        <v>0.24063035552365875</v>
      </c>
      <c r="AJ302" s="32">
        <f>('2a) logm_x(t)'!DY73-'2a) logm_x(t)'!DX73-'2a)answer'!$I73)/$CP$121</f>
        <v>-0.26563735044926523</v>
      </c>
      <c r="AK302" s="32">
        <f>('2a) logm_x(t)'!DZ73-'2a) logm_x(t)'!DY73-'2a)answer'!$I73)/$CP$121</f>
        <v>0.51400553152405493</v>
      </c>
      <c r="AL302" s="32">
        <f>('2a) logm_x(t)'!EA73-'2a) logm_x(t)'!DZ73-'2a)answer'!$I73)/$CP$121</f>
        <v>-0.47518038998209372</v>
      </c>
      <c r="AM302" s="32">
        <f>('2a) logm_x(t)'!EB73-'2a) logm_x(t)'!EA73-'2a)answer'!$I73)/$CP$121</f>
        <v>0.16603652150683712</v>
      </c>
      <c r="AN302" s="32">
        <f>('2a) logm_x(t)'!EC73-'2a) logm_x(t)'!EB73-'2a)answer'!$I73)/$CP$121</f>
        <v>5.592803145987723E-2</v>
      </c>
      <c r="AO302" s="32">
        <f>('2a) logm_x(t)'!ED73-'2a) logm_x(t)'!EC73-'2a)answer'!$I73)/$CP$121</f>
        <v>-0.14084429653589012</v>
      </c>
      <c r="AP302" s="32">
        <f>('2a) logm_x(t)'!EE73-'2a) logm_x(t)'!ED73-'2a)answer'!$I73)/$CP$121</f>
        <v>-0.14374701341380378</v>
      </c>
      <c r="AQ302" s="32">
        <f>('2a) logm_x(t)'!EF73-'2a) logm_x(t)'!EE73-'2a)answer'!$I73)/$CP$121</f>
        <v>2.3524918213629783E-2</v>
      </c>
      <c r="AR302" s="32">
        <f>('2a) logm_x(t)'!EG73-'2a) logm_x(t)'!EF73-'2a)answer'!$I73)/$CP$121</f>
        <v>0.51675748112285824</v>
      </c>
      <c r="AS302" s="32">
        <f>('2a) logm_x(t)'!EH73-'2a) logm_x(t)'!EG73-'2a)answer'!$I73)/$CP$121</f>
        <v>7.8302560906744881E-2</v>
      </c>
      <c r="AT302" s="32">
        <f>('2a) logm_x(t)'!EI73-'2a) logm_x(t)'!EH73-'2a)answer'!$I73)/$CP$121</f>
        <v>-4.2014986509371015E-2</v>
      </c>
      <c r="AU302" s="32">
        <f>('2a) logm_x(t)'!EJ73-'2a) logm_x(t)'!EI73-'2a)answer'!$I73)/$CP$121</f>
        <v>0.57528488600444305</v>
      </c>
      <c r="AV302" s="32">
        <f>('2a) logm_x(t)'!EK73-'2a) logm_x(t)'!EJ73-'2a)answer'!$I73)/$CP$121</f>
        <v>-9.9186362176641632E-2</v>
      </c>
      <c r="AW302" s="32">
        <f>('2a) logm_x(t)'!EL73-'2a) logm_x(t)'!EK73-'2a)answer'!$I73)/$CP$121</f>
        <v>-0.58793134930651603</v>
      </c>
      <c r="AX302" s="32">
        <f>('2a) logm_x(t)'!EM73-'2a) logm_x(t)'!EL73-'2a)answer'!$I73)/$CP$121</f>
        <v>0.26203534385889443</v>
      </c>
      <c r="AY302" s="32">
        <f>('2a) logm_x(t)'!EN73-'2a) logm_x(t)'!EM73-'2a)answer'!$I73)/$CP$121</f>
        <v>1.3500839618404894</v>
      </c>
      <c r="AZ302" s="32">
        <f>('2a) logm_x(t)'!EO73-'2a) logm_x(t)'!EN73-'2a)answer'!$I73)/$CP$121</f>
        <v>-1.1244978843159212</v>
      </c>
      <c r="BA302" s="32">
        <f>('2a) logm_x(t)'!EP73-'2a) logm_x(t)'!EO73-'2a)answer'!$I73)/$CP$121</f>
        <v>-0.6219009824838051</v>
      </c>
      <c r="BB302" s="32">
        <f>('2a) logm_x(t)'!EQ73-'2a) logm_x(t)'!EP73-'2a)answer'!$I73)/$CP$121</f>
        <v>0.1200460867856734</v>
      </c>
      <c r="BC302" s="32">
        <f>('2a) logm_x(t)'!ER73-'2a) logm_x(t)'!EQ73-'2a)answer'!$I73)/$CP$121</f>
        <v>-0.14748454258812344</v>
      </c>
      <c r="BD302" s="32">
        <f>('2a) logm_x(t)'!ES73-'2a) logm_x(t)'!ER73-'2a)answer'!$I73)/$CP$121</f>
        <v>0.34386565600105545</v>
      </c>
      <c r="BE302" s="32">
        <f>('2a) logm_x(t)'!ET73-'2a) logm_x(t)'!ES73-'2a)answer'!$I73)/$CP$121</f>
        <v>-0.27390814910950984</v>
      </c>
      <c r="BF302" s="32">
        <f>('2a) logm_x(t)'!EU73-'2a) logm_x(t)'!ET73-'2a)answer'!$I73)/$CP$121</f>
        <v>-0.34065021811898527</v>
      </c>
      <c r="BG302" s="32">
        <f>('2a) logm_x(t)'!EV73-'2a) logm_x(t)'!EU73-'2a)answer'!$I73)/$CP$121</f>
        <v>-2.2795268079944405E-3</v>
      </c>
      <c r="BH302" s="32">
        <f>('2a) logm_x(t)'!EW73-'2a) logm_x(t)'!EV73-'2a)answer'!$I73)/$CP$121</f>
        <v>0.15357771628315173</v>
      </c>
      <c r="BI302" s="32">
        <f>('2a) logm_x(t)'!EX73-'2a) logm_x(t)'!EW73-'2a)answer'!$I73)/$CP$121</f>
        <v>8.3779239299279898E-2</v>
      </c>
      <c r="BJ302" s="32">
        <f>('2a) logm_x(t)'!EY73-'2a) logm_x(t)'!EX73-'2a)answer'!$I73)/$CP$121</f>
        <v>-0.37550290853659923</v>
      </c>
      <c r="BK302" s="32">
        <f>('2a) logm_x(t)'!EZ73-'2a) logm_x(t)'!EY73-'2a)answer'!$I73)/$CP$121</f>
        <v>-1.1283636807004184E-2</v>
      </c>
      <c r="BL302" s="32">
        <f>('2a) logm_x(t)'!FA73-'2a) logm_x(t)'!EZ73-'2a)answer'!$I73)/$CP$121</f>
        <v>0.15544065521636374</v>
      </c>
      <c r="BM302" s="32">
        <f>('2a) logm_x(t)'!FB73-'2a) logm_x(t)'!FA73-'2a)answer'!$I73)/$CP$121</f>
        <v>0.5791347677838965</v>
      </c>
      <c r="BN302" s="32">
        <f>('2a) logm_x(t)'!FC73-'2a) logm_x(t)'!FB73-'2a)answer'!$I73)/$CP$121</f>
        <v>-0.59697437419693067</v>
      </c>
      <c r="BO302" s="32">
        <f>('2a) logm_x(t)'!FD73-'2a) logm_x(t)'!FC73-'2a)answer'!$I73)/$CP$121</f>
        <v>1.745643761883714E-2</v>
      </c>
      <c r="BP302" s="32">
        <f>('2a) logm_x(t)'!FE73-'2a) logm_x(t)'!FD73-'2a)answer'!$I73)/$CP$121</f>
        <v>6.5173488074521987E-2</v>
      </c>
      <c r="BQ302" s="32">
        <f>('2a) logm_x(t)'!FF73-'2a) logm_x(t)'!FE73-'2a)answer'!$I73)/$CP$121</f>
        <v>-0.18226925426427099</v>
      </c>
      <c r="BR302" s="32">
        <f>('2a) logm_x(t)'!FG73-'2a) logm_x(t)'!FF73-'2a)answer'!$I73)/$CP$121</f>
        <v>0.63441554585912829</v>
      </c>
      <c r="BS302" s="32">
        <f>('2a) logm_x(t)'!FH73-'2a) logm_x(t)'!FG73-'2a)answer'!$I73)/$CP$121</f>
        <v>-0.43253029816152866</v>
      </c>
      <c r="BT302" s="32">
        <f>('2a) logm_x(t)'!FI73-'2a) logm_x(t)'!FH73-'2a)answer'!$I73)/$CP$121</f>
        <v>-0.21578710981662549</v>
      </c>
      <c r="BU302" s="32">
        <f>('2a) logm_x(t)'!FJ73-'2a) logm_x(t)'!FI73-'2a)answer'!$I73)/$CP$121</f>
        <v>7.7005962785860624E-2</v>
      </c>
      <c r="BV302" s="32">
        <f>('2a) logm_x(t)'!FK73-'2a) logm_x(t)'!FJ73-'2a)answer'!$I73)/$CP$121</f>
        <v>0.124849782428459</v>
      </c>
      <c r="BW302" s="32">
        <f>('2a) logm_x(t)'!FL73-'2a) logm_x(t)'!FK73-'2a)answer'!$I73)/$CP$121</f>
        <v>-0.38428020337424279</v>
      </c>
      <c r="BX302" s="32">
        <f>('2a) logm_x(t)'!FM73-'2a) logm_x(t)'!FL73-'2a)answer'!$I73)/$CP$121</f>
        <v>0.21944640543506777</v>
      </c>
      <c r="BY302" s="32">
        <f>('2a) logm_x(t)'!FN73-'2a) logm_x(t)'!FM73-'2a)answer'!$I73)/$CP$121</f>
        <v>1.2598930986905735E-3</v>
      </c>
      <c r="BZ302" s="32">
        <f>('2a) logm_x(t)'!FO73-'2a) logm_x(t)'!FN73-'2a)answer'!$I73)/$CP$121</f>
        <v>-0.44606604006374806</v>
      </c>
      <c r="CA302" s="32">
        <f>('2a) logm_x(t)'!FP73-'2a) logm_x(t)'!FO73-'2a)answer'!$I73)/$CP$121</f>
        <v>0.28373577470638933</v>
      </c>
      <c r="CB302" s="32">
        <f>('2a) logm_x(t)'!FQ73-'2a) logm_x(t)'!FP73-'2a)answer'!$I73)/$CP$121</f>
        <v>-0.39598825664071535</v>
      </c>
      <c r="CC302" s="32">
        <f>('2a) logm_x(t)'!FR73-'2a) logm_x(t)'!FQ73-'2a)answer'!$I73)/$CP$121</f>
        <v>-0.1566630747124973</v>
      </c>
      <c r="CD302" s="32">
        <f>('2a) logm_x(t)'!FS73-'2a) logm_x(t)'!FR73-'2a)answer'!$I73)/$CP$121</f>
        <v>7.4459503939008048E-2</v>
      </c>
      <c r="CE302" s="32">
        <f>('2a) logm_x(t)'!FT73-'2a) logm_x(t)'!FS73-'2a)answer'!$I73)/$CP$121</f>
        <v>-0.19274741911505089</v>
      </c>
      <c r="CF302" s="32">
        <f>('2a) logm_x(t)'!FU73-'2a) logm_x(t)'!FT73-'2a)answer'!$I73)/$CP$121</f>
        <v>-0.32000076499269359</v>
      </c>
      <c r="CG302" s="32">
        <f>('2a) logm_x(t)'!FV73-'2a) logm_x(t)'!FU73-'2a)answer'!$I73)/$CP$121</f>
        <v>-0.31330096724197948</v>
      </c>
      <c r="CH302" s="32">
        <f>('2a) logm_x(t)'!FW73-'2a) logm_x(t)'!FV73-'2a)answer'!$I73)/$CP$121</f>
        <v>0.20715178710490234</v>
      </c>
      <c r="CI302" s="32">
        <f>('2a) logm_x(t)'!FX73-'2a) logm_x(t)'!FW73-'2a)answer'!$I73)/$CP$121</f>
        <v>-0.12642719356886484</v>
      </c>
      <c r="CJ302" s="32">
        <f>('2a) logm_x(t)'!FY73-'2a) logm_x(t)'!FX73-'2a)answer'!$I73)/$CP$121</f>
        <v>8.5201803539774232E-2</v>
      </c>
      <c r="CK302" s="32">
        <f>('2a) logm_x(t)'!FZ73-'2a) logm_x(t)'!FY73-'2a)answer'!$I73)/$CP$121</f>
        <v>0.33214916994271931</v>
      </c>
      <c r="CL302" s="32">
        <f>('2a) logm_x(t)'!GA73-'2a) logm_x(t)'!FZ73-'2a)answer'!$I73)/$CP$121</f>
        <v>-0.49802066198316658</v>
      </c>
      <c r="CM302" s="32">
        <f>('2a) logm_x(t)'!GB73-'2a) logm_x(t)'!GA73-'2a)answer'!$I73)/$CP$121</f>
        <v>0.53612274382395941</v>
      </c>
      <c r="CN302" s="32">
        <f>('2a) logm_x(t)'!GC73-'2a) logm_x(t)'!GB73-'2a)answer'!$I73)/$CP$121</f>
        <v>-0.33314936714571824</v>
      </c>
    </row>
    <row r="303" spans="1:92" x14ac:dyDescent="0.25">
      <c r="A303" s="31">
        <f t="shared" si="14"/>
        <v>71</v>
      </c>
      <c r="C303" s="32">
        <f>('2a) logm_x(t)'!CR74-'2a) logm_x(t)'!CQ74-'2a)answer'!$I74)/$CP$121</f>
        <v>-0.31199525321678873</v>
      </c>
      <c r="D303" s="32">
        <f>('2a) logm_x(t)'!CS74-'2a) logm_x(t)'!CR74-'2a)answer'!$I74)/$CP$121</f>
        <v>0.44489468246199243</v>
      </c>
      <c r="E303" s="32">
        <f>('2a) logm_x(t)'!CT74-'2a) logm_x(t)'!CS74-'2a)answer'!$I74)/$CP$121</f>
        <v>0.22085549493359072</v>
      </c>
      <c r="F303" s="32">
        <f>('2a) logm_x(t)'!CU74-'2a) logm_x(t)'!CT74-'2a)answer'!$I74)/$CP$121</f>
        <v>-0.21730981583274345</v>
      </c>
      <c r="G303" s="32">
        <f>('2a) logm_x(t)'!CV74-'2a) logm_x(t)'!CU74-'2a)answer'!$I74)/$CP$121</f>
        <v>-1.5141658687693177E-2</v>
      </c>
      <c r="H303" s="32">
        <f>('2a) logm_x(t)'!CW74-'2a) logm_x(t)'!CV74-'2a)answer'!$I74)/$CP$121</f>
        <v>6.3187587436481799E-2</v>
      </c>
      <c r="I303" s="32">
        <f>('2a) logm_x(t)'!CX74-'2a) logm_x(t)'!CW74-'2a)answer'!$I74)/$CP$121</f>
        <v>-0.22256359313739696</v>
      </c>
      <c r="J303" s="32">
        <f>('2a) logm_x(t)'!CY74-'2a) logm_x(t)'!CX74-'2a)answer'!$I74)/$CP$121</f>
        <v>0.91291162066789955</v>
      </c>
      <c r="K303" s="32">
        <f>('2a) logm_x(t)'!CZ74-'2a) logm_x(t)'!CY74-'2a)answer'!$I74)/$CP$121</f>
        <v>-0.98012495433394953</v>
      </c>
      <c r="L303" s="32">
        <f>('2a) logm_x(t)'!DA74-'2a) logm_x(t)'!CZ74-'2a)answer'!$I74)/$CP$121</f>
        <v>0.99592787575316288</v>
      </c>
      <c r="M303" s="32">
        <f>('2a) logm_x(t)'!DB74-'2a) logm_x(t)'!DA74-'2a)answer'!$I74)/$CP$121</f>
        <v>-0.57169168309780261</v>
      </c>
      <c r="N303" s="32">
        <f>('2a) logm_x(t)'!DC74-'2a) logm_x(t)'!DB74-'2a)answer'!$I74)/$CP$121</f>
        <v>0.21930607622739351</v>
      </c>
      <c r="O303" s="32">
        <f>('2a) logm_x(t)'!DD74-'2a) logm_x(t)'!DC74-'2a)answer'!$I74)/$CP$121</f>
        <v>0.59266816137943168</v>
      </c>
      <c r="P303" s="32">
        <f>('2a) logm_x(t)'!DE74-'2a) logm_x(t)'!DD74-'2a)answer'!$I74)/$CP$121</f>
        <v>0.49139596082325759</v>
      </c>
      <c r="Q303" s="32">
        <f>('2a) logm_x(t)'!DF74-'2a) logm_x(t)'!DE74-'2a)answer'!$I74)/$CP$121</f>
        <v>-0.20041067219393527</v>
      </c>
      <c r="R303" s="32">
        <f>('2a) logm_x(t)'!DG74-'2a) logm_x(t)'!DF74-'2a)answer'!$I74)/$CP$121</f>
        <v>-0.20674115318001235</v>
      </c>
      <c r="S303" s="32">
        <f>('2a) logm_x(t)'!DH74-'2a) logm_x(t)'!DG74-'2a)answer'!$I74)/$CP$121</f>
        <v>-7.700751216925468E-2</v>
      </c>
      <c r="T303" s="32">
        <f>('2a) logm_x(t)'!DI74-'2a) logm_x(t)'!DH74-'2a)answer'!$I74)/$CP$121</f>
        <v>0.26712150561217718</v>
      </c>
      <c r="U303" s="32">
        <f>('2a) logm_x(t)'!DJ74-'2a) logm_x(t)'!DI74-'2a)answer'!$I74)/$CP$121</f>
        <v>-0.40975040090790471</v>
      </c>
      <c r="V303" s="32">
        <f>('2a) logm_x(t)'!DK74-'2a) logm_x(t)'!DJ74-'2a)answer'!$I74)/$CP$121</f>
        <v>0.71236460038125138</v>
      </c>
      <c r="W303" s="32">
        <f>('2a) logm_x(t)'!DL74-'2a) logm_x(t)'!DK74-'2a)answer'!$I74)/$CP$121</f>
        <v>0.2575302255089128</v>
      </c>
      <c r="X303" s="32">
        <f>('2a) logm_x(t)'!DM74-'2a) logm_x(t)'!DL74-'2a)answer'!$I74)/$CP$121</f>
        <v>0.25052758302631417</v>
      </c>
      <c r="Y303" s="32">
        <f>('2a) logm_x(t)'!DN74-'2a) logm_x(t)'!DM74-'2a)answer'!$I74)/$CP$121</f>
        <v>-0.81573163563518947</v>
      </c>
      <c r="Z303" s="32">
        <f>('2a) logm_x(t)'!DO74-'2a) logm_x(t)'!DN74-'2a)answer'!$I74)/$CP$121</f>
        <v>0.35895344917227751</v>
      </c>
      <c r="AA303" s="32">
        <f>('2a) logm_x(t)'!DP74-'2a) logm_x(t)'!DO74-'2a)answer'!$I74)/$CP$121</f>
        <v>0.20483106926242001</v>
      </c>
      <c r="AB303" s="32">
        <f>('2a) logm_x(t)'!DQ74-'2a) logm_x(t)'!DP74-'2a)answer'!$I74)/$CP$121</f>
        <v>-0.53622088139906898</v>
      </c>
      <c r="AC303" s="32">
        <f>('2a) logm_x(t)'!DR74-'2a) logm_x(t)'!DQ74-'2a)answer'!$I74)/$CP$121</f>
        <v>-8.3951488702759605E-2</v>
      </c>
      <c r="AD303" s="32">
        <f>('2a) logm_x(t)'!DS74-'2a) logm_x(t)'!DR74-'2a)answer'!$I74)/$CP$121</f>
        <v>0.52819185460615958</v>
      </c>
      <c r="AE303" s="32">
        <f>('2a) logm_x(t)'!DT74-'2a) logm_x(t)'!DS74-'2a)answer'!$I74)/$CP$121</f>
        <v>-0.11184768030387783</v>
      </c>
      <c r="AF303" s="32">
        <f>('2a) logm_x(t)'!DU74-'2a) logm_x(t)'!DT74-'2a)answer'!$I74)/$CP$121</f>
        <v>0.4530954547350039</v>
      </c>
      <c r="AG303" s="32">
        <f>('2a) logm_x(t)'!DV74-'2a) logm_x(t)'!DU74-'2a)answer'!$I74)/$CP$121</f>
        <v>-0.35426346820169985</v>
      </c>
      <c r="AH303" s="32">
        <f>('2a) logm_x(t)'!DW74-'2a) logm_x(t)'!DV74-'2a)answer'!$I74)/$CP$121</f>
        <v>-0.38486081284059415</v>
      </c>
      <c r="AI303" s="32">
        <f>('2a) logm_x(t)'!DX74-'2a) logm_x(t)'!DW74-'2a)answer'!$I74)/$CP$121</f>
        <v>0.7488327534930489</v>
      </c>
      <c r="AJ303" s="32">
        <f>('2a) logm_x(t)'!DY74-'2a) logm_x(t)'!DX74-'2a)answer'!$I74)/$CP$121</f>
        <v>-0.48006318506641449</v>
      </c>
      <c r="AK303" s="32">
        <f>('2a) logm_x(t)'!DZ74-'2a) logm_x(t)'!DY74-'2a)answer'!$I74)/$CP$121</f>
        <v>0.31336199353589761</v>
      </c>
      <c r="AL303" s="32">
        <f>('2a) logm_x(t)'!EA74-'2a) logm_x(t)'!DZ74-'2a)answer'!$I74)/$CP$121</f>
        <v>-0.24647867738417903</v>
      </c>
      <c r="AM303" s="32">
        <f>('2a) logm_x(t)'!EB74-'2a) logm_x(t)'!EA74-'2a)answer'!$I74)/$CP$121</f>
        <v>-2.8174385704829965E-2</v>
      </c>
      <c r="AN303" s="32">
        <f>('2a) logm_x(t)'!EC74-'2a) logm_x(t)'!EB74-'2a)answer'!$I74)/$CP$121</f>
        <v>0.12474983086685545</v>
      </c>
      <c r="AO303" s="32">
        <f>('2a) logm_x(t)'!ED74-'2a) logm_x(t)'!EC74-'2a)answer'!$I74)/$CP$121</f>
        <v>-0.35785613535404109</v>
      </c>
      <c r="AP303" s="32">
        <f>('2a) logm_x(t)'!EE74-'2a) logm_x(t)'!ED74-'2a)answer'!$I74)/$CP$121</f>
        <v>0.17835853391409306</v>
      </c>
      <c r="AQ303" s="32">
        <f>('2a) logm_x(t)'!EF74-'2a) logm_x(t)'!EE74-'2a)answer'!$I74)/$CP$121</f>
        <v>0.30439446361155398</v>
      </c>
      <c r="AR303" s="32">
        <f>('2a) logm_x(t)'!EG74-'2a) logm_x(t)'!EF74-'2a)answer'!$I74)/$CP$121</f>
        <v>-0.53934283516188852</v>
      </c>
      <c r="AS303" s="32">
        <f>('2a) logm_x(t)'!EH74-'2a) logm_x(t)'!EG74-'2a)answer'!$I74)/$CP$121</f>
        <v>0.6127285873724253</v>
      </c>
      <c r="AT303" s="32">
        <f>('2a) logm_x(t)'!EI74-'2a) logm_x(t)'!EH74-'2a)answer'!$I74)/$CP$121</f>
        <v>0.14291152587638298</v>
      </c>
      <c r="AU303" s="32">
        <f>('2a) logm_x(t)'!EJ74-'2a) logm_x(t)'!EI74-'2a)answer'!$I74)/$CP$121</f>
        <v>0.268787822249135</v>
      </c>
      <c r="AV303" s="32">
        <f>('2a) logm_x(t)'!EK74-'2a) logm_x(t)'!EJ74-'2a)answer'!$I74)/$CP$121</f>
        <v>-0.40211703326986437</v>
      </c>
      <c r="AW303" s="32">
        <f>('2a) logm_x(t)'!EL74-'2a) logm_x(t)'!EK74-'2a)answer'!$I74)/$CP$121</f>
        <v>0.12587908327931022</v>
      </c>
      <c r="AX303" s="32">
        <f>('2a) logm_x(t)'!EM74-'2a) logm_x(t)'!EL74-'2a)answer'!$I74)/$CP$121</f>
        <v>8.7531841591311374E-2</v>
      </c>
      <c r="AY303" s="32">
        <f>('2a) logm_x(t)'!EN74-'2a) logm_x(t)'!EM74-'2a)answer'!$I74)/$CP$121</f>
        <v>0.49476767174727815</v>
      </c>
      <c r="AZ303" s="32">
        <f>('2a) logm_x(t)'!EO74-'2a) logm_x(t)'!EN74-'2a)answer'!$I74)/$CP$121</f>
        <v>0.14163080575429038</v>
      </c>
      <c r="BA303" s="32">
        <f>('2a) logm_x(t)'!EP74-'2a) logm_x(t)'!EO74-'2a)answer'!$I74)/$CP$121</f>
        <v>-0.14320214125943609</v>
      </c>
      <c r="BB303" s="32">
        <f>('2a) logm_x(t)'!EQ74-'2a) logm_x(t)'!EP74-'2a)answer'!$I74)/$CP$121</f>
        <v>-1.0219539998003386</v>
      </c>
      <c r="BC303" s="32">
        <f>('2a) logm_x(t)'!ER74-'2a) logm_x(t)'!EQ74-'2a)answer'!$I74)/$CP$121</f>
        <v>0.36805600745241035</v>
      </c>
      <c r="BD303" s="32">
        <f>('2a) logm_x(t)'!ES74-'2a) logm_x(t)'!ER74-'2a)answer'!$I74)/$CP$121</f>
        <v>-0.3319539155979454</v>
      </c>
      <c r="BE303" s="32">
        <f>('2a) logm_x(t)'!ET74-'2a) logm_x(t)'!ES74-'2a)answer'!$I74)/$CP$121</f>
        <v>0.23995565139928024</v>
      </c>
      <c r="BF303" s="32">
        <f>('2a) logm_x(t)'!EU74-'2a) logm_x(t)'!ET74-'2a)answer'!$I74)/$CP$121</f>
        <v>-0.2908192533366975</v>
      </c>
      <c r="BG303" s="32">
        <f>('2a) logm_x(t)'!EV74-'2a) logm_x(t)'!EU74-'2a)answer'!$I74)/$CP$121</f>
        <v>-0.14021767028957494</v>
      </c>
      <c r="BH303" s="32">
        <f>('2a) logm_x(t)'!EW74-'2a) logm_x(t)'!EV74-'2a)answer'!$I74)/$CP$121</f>
        <v>-0.16646804900291401</v>
      </c>
      <c r="BI303" s="32">
        <f>('2a) logm_x(t)'!EX74-'2a) logm_x(t)'!EW74-'2a)answer'!$I74)/$CP$121</f>
        <v>-0.13240773642781295</v>
      </c>
      <c r="BJ303" s="32">
        <f>('2a) logm_x(t)'!EY74-'2a) logm_x(t)'!EX74-'2a)answer'!$I74)/$CP$121</f>
        <v>0.31252291539564703</v>
      </c>
      <c r="BK303" s="32">
        <f>('2a) logm_x(t)'!EZ74-'2a) logm_x(t)'!EY74-'2a)answer'!$I74)/$CP$121</f>
        <v>0.27177022519926114</v>
      </c>
      <c r="BL303" s="32">
        <f>('2a) logm_x(t)'!FA74-'2a) logm_x(t)'!EZ74-'2a)answer'!$I74)/$CP$121</f>
        <v>-0.35218828513611905</v>
      </c>
      <c r="BM303" s="32">
        <f>('2a) logm_x(t)'!FB74-'2a) logm_x(t)'!FA74-'2a)answer'!$I74)/$CP$121</f>
        <v>0.17195104805441191</v>
      </c>
      <c r="BN303" s="32">
        <f>('2a) logm_x(t)'!FC74-'2a) logm_x(t)'!FB74-'2a)answer'!$I74)/$CP$121</f>
        <v>0.40722823916995005</v>
      </c>
      <c r="BO303" s="32">
        <f>('2a) logm_x(t)'!FD74-'2a) logm_x(t)'!FC74-'2a)answer'!$I74)/$CP$121</f>
        <v>-0.18651983602715289</v>
      </c>
      <c r="BP303" s="32">
        <f>('2a) logm_x(t)'!FE74-'2a) logm_x(t)'!FD74-'2a)answer'!$I74)/$CP$121</f>
        <v>-0.21489556516962552</v>
      </c>
      <c r="BQ303" s="32">
        <f>('2a) logm_x(t)'!FF74-'2a) logm_x(t)'!FE74-'2a)answer'!$I74)/$CP$121</f>
        <v>3.8532501549229631E-2</v>
      </c>
      <c r="BR303" s="32">
        <f>('2a) logm_x(t)'!FG74-'2a) logm_x(t)'!FF74-'2a)answer'!$I74)/$CP$121</f>
        <v>-2.8712031891271736E-2</v>
      </c>
      <c r="BS303" s="32">
        <f>('2a) logm_x(t)'!FH74-'2a) logm_x(t)'!FG74-'2a)answer'!$I74)/$CP$121</f>
        <v>-0.52808161893471306</v>
      </c>
      <c r="BT303" s="32">
        <f>('2a) logm_x(t)'!FI74-'2a) logm_x(t)'!FH74-'2a)answer'!$I74)/$CP$121</f>
        <v>0.64793343825274363</v>
      </c>
      <c r="BU303" s="32">
        <f>('2a) logm_x(t)'!FJ74-'2a) logm_x(t)'!FI74-'2a)answer'!$I74)/$CP$121</f>
        <v>-0.63888132104395223</v>
      </c>
      <c r="BV303" s="32">
        <f>('2a) logm_x(t)'!FK74-'2a) logm_x(t)'!FJ74-'2a)answer'!$I74)/$CP$121</f>
        <v>-0.27108891751789427</v>
      </c>
      <c r="BW303" s="32">
        <f>('2a) logm_x(t)'!FL74-'2a) logm_x(t)'!FK74-'2a)answer'!$I74)/$CP$121</f>
        <v>2.8761202472106707E-2</v>
      </c>
      <c r="BX303" s="32">
        <f>('2a) logm_x(t)'!FM74-'2a) logm_x(t)'!FL74-'2a)answer'!$I74)/$CP$121</f>
        <v>6.28946703887827E-2</v>
      </c>
      <c r="BY303" s="32">
        <f>('2a) logm_x(t)'!FN74-'2a) logm_x(t)'!FM74-'2a)answer'!$I74)/$CP$121</f>
        <v>-3.3114887616110894E-2</v>
      </c>
      <c r="BZ303" s="32">
        <f>('2a) logm_x(t)'!FO74-'2a) logm_x(t)'!FN74-'2a)answer'!$I74)/$CP$121</f>
        <v>1.5464350942483697E-2</v>
      </c>
      <c r="CA303" s="32">
        <f>('2a) logm_x(t)'!FP74-'2a) logm_x(t)'!FO74-'2a)answer'!$I74)/$CP$121</f>
        <v>-0.26990246867010081</v>
      </c>
      <c r="CB303" s="32">
        <f>('2a) logm_x(t)'!FQ74-'2a) logm_x(t)'!FP74-'2a)answer'!$I74)/$CP$121</f>
        <v>9.5750327779149574E-2</v>
      </c>
      <c r="CC303" s="32">
        <f>('2a) logm_x(t)'!FR74-'2a) logm_x(t)'!FQ74-'2a)answer'!$I74)/$CP$121</f>
        <v>-0.22563571420223136</v>
      </c>
      <c r="CD303" s="32">
        <f>('2a) logm_x(t)'!FS74-'2a) logm_x(t)'!FR74-'2a)answer'!$I74)/$CP$121</f>
        <v>0.10091733931581327</v>
      </c>
      <c r="CE303" s="32">
        <f>('2a) logm_x(t)'!FT74-'2a) logm_x(t)'!FS74-'2a)answer'!$I74)/$CP$121</f>
        <v>-0.68254248463488065</v>
      </c>
      <c r="CF303" s="32">
        <f>('2a) logm_x(t)'!FU74-'2a) logm_x(t)'!FT74-'2a)answer'!$I74)/$CP$121</f>
        <v>5.4864151466379442E-2</v>
      </c>
      <c r="CG303" s="32">
        <f>('2a) logm_x(t)'!FV74-'2a) logm_x(t)'!FU74-'2a)answer'!$I74)/$CP$121</f>
        <v>-7.7274993573468093E-2</v>
      </c>
      <c r="CH303" s="32">
        <f>('2a) logm_x(t)'!FW74-'2a) logm_x(t)'!FV74-'2a)answer'!$I74)/$CP$121</f>
        <v>-0.1906401833213103</v>
      </c>
      <c r="CI303" s="32">
        <f>('2a) logm_x(t)'!FX74-'2a) logm_x(t)'!FW74-'2a)answer'!$I74)/$CP$121</f>
        <v>0.33261869995910703</v>
      </c>
      <c r="CJ303" s="32">
        <f>('2a) logm_x(t)'!FY74-'2a) logm_x(t)'!FX74-'2a)answer'!$I74)/$CP$121</f>
        <v>-0.17987611709469739</v>
      </c>
      <c r="CK303" s="32">
        <f>('2a) logm_x(t)'!FZ74-'2a) logm_x(t)'!FY74-'2a)answer'!$I74)/$CP$121</f>
        <v>0.21000907067472244</v>
      </c>
      <c r="CL303" s="32">
        <f>('2a) logm_x(t)'!GA74-'2a) logm_x(t)'!FZ74-'2a)answer'!$I74)/$CP$121</f>
        <v>-0.37250986950168152</v>
      </c>
      <c r="CM303" s="32">
        <f>('2a) logm_x(t)'!GB74-'2a) logm_x(t)'!GA74-'2a)answer'!$I74)/$CP$121</f>
        <v>0.25420532303003501</v>
      </c>
      <c r="CN303" s="32">
        <f>('2a) logm_x(t)'!GC74-'2a) logm_x(t)'!GB74-'2a)answer'!$I74)/$CP$121</f>
        <v>-9.8601301948611289E-2</v>
      </c>
    </row>
    <row r="304" spans="1:92" x14ac:dyDescent="0.25">
      <c r="A304" s="31">
        <f t="shared" si="14"/>
        <v>72</v>
      </c>
      <c r="C304" s="32">
        <f>('2a) logm_x(t)'!CR75-'2a) logm_x(t)'!CQ75-'2a)answer'!$I75)/$CP$121</f>
        <v>0.42028635521697927</v>
      </c>
      <c r="D304" s="32">
        <f>('2a) logm_x(t)'!CS75-'2a) logm_x(t)'!CR75-'2a)answer'!$I75)/$CP$121</f>
        <v>0.12471936954808248</v>
      </c>
      <c r="E304" s="32">
        <f>('2a) logm_x(t)'!CT75-'2a) logm_x(t)'!CS75-'2a)answer'!$I75)/$CP$121</f>
        <v>-0.35255088244638932</v>
      </c>
      <c r="F304" s="32">
        <f>('2a) logm_x(t)'!CU75-'2a) logm_x(t)'!CT75-'2a)answer'!$I75)/$CP$121</f>
        <v>-0.48509338263369672</v>
      </c>
      <c r="G304" s="32">
        <f>('2a) logm_x(t)'!CV75-'2a) logm_x(t)'!CU75-'2a)answer'!$I75)/$CP$121</f>
        <v>1.4079699179668039</v>
      </c>
      <c r="H304" s="32">
        <f>('2a) logm_x(t)'!CW75-'2a) logm_x(t)'!CV75-'2a)answer'!$I75)/$CP$121</f>
        <v>-0.73460976907204889</v>
      </c>
      <c r="I304" s="32">
        <f>('2a) logm_x(t)'!CX75-'2a) logm_x(t)'!CW75-'2a)answer'!$I75)/$CP$121</f>
        <v>-0.12360861016411809</v>
      </c>
      <c r="J304" s="32">
        <f>('2a) logm_x(t)'!CY75-'2a) logm_x(t)'!CX75-'2a)answer'!$I75)/$CP$121</f>
        <v>0.35740151658909253</v>
      </c>
      <c r="K304" s="32">
        <f>('2a) logm_x(t)'!CZ75-'2a) logm_x(t)'!CY75-'2a)answer'!$I75)/$CP$121</f>
        <v>-0.32835065063125596</v>
      </c>
      <c r="L304" s="32">
        <f>('2a) logm_x(t)'!DA75-'2a) logm_x(t)'!CZ75-'2a)answer'!$I75)/$CP$121</f>
        <v>0.36366127721142305</v>
      </c>
      <c r="M304" s="32">
        <f>('2a) logm_x(t)'!DB75-'2a) logm_x(t)'!DA75-'2a)answer'!$I75)/$CP$121</f>
        <v>0.23109114106191242</v>
      </c>
      <c r="N304" s="32">
        <f>('2a) logm_x(t)'!DC75-'2a) logm_x(t)'!DB75-'2a)answer'!$I75)/$CP$121</f>
        <v>-0.23773500281136364</v>
      </c>
      <c r="O304" s="32">
        <f>('2a) logm_x(t)'!DD75-'2a) logm_x(t)'!DC75-'2a)answer'!$I75)/$CP$121</f>
        <v>0.67122321394115025</v>
      </c>
      <c r="P304" s="32">
        <f>('2a) logm_x(t)'!DE75-'2a) logm_x(t)'!DD75-'2a)answer'!$I75)/$CP$121</f>
        <v>-0.34958862660673035</v>
      </c>
      <c r="Q304" s="32">
        <f>('2a) logm_x(t)'!DF75-'2a) logm_x(t)'!DE75-'2a)answer'!$I75)/$CP$121</f>
        <v>9.8406077818165669E-2</v>
      </c>
      <c r="R304" s="32">
        <f>('2a) logm_x(t)'!DG75-'2a) logm_x(t)'!DF75-'2a)answer'!$I75)/$CP$121</f>
        <v>-0.21712623398552341</v>
      </c>
      <c r="S304" s="32">
        <f>('2a) logm_x(t)'!DH75-'2a) logm_x(t)'!DG75-'2a)answer'!$I75)/$CP$121</f>
        <v>0.56876295540101518</v>
      </c>
      <c r="T304" s="32">
        <f>('2a) logm_x(t)'!DI75-'2a) logm_x(t)'!DH75-'2a)answer'!$I75)/$CP$121</f>
        <v>-0.39082152145161936</v>
      </c>
      <c r="U304" s="32">
        <f>('2a) logm_x(t)'!DJ75-'2a) logm_x(t)'!DI75-'2a)answer'!$I75)/$CP$121</f>
        <v>-0.23706582191817291</v>
      </c>
      <c r="V304" s="32">
        <f>('2a) logm_x(t)'!DK75-'2a) logm_x(t)'!DJ75-'2a)answer'!$I75)/$CP$121</f>
        <v>0.61348800669135617</v>
      </c>
      <c r="W304" s="32">
        <f>('2a) logm_x(t)'!DL75-'2a) logm_x(t)'!DK75-'2a)answer'!$I75)/$CP$121</f>
        <v>0.96746606544735869</v>
      </c>
      <c r="X304" s="32">
        <f>('2a) logm_x(t)'!DM75-'2a) logm_x(t)'!DL75-'2a)answer'!$I75)/$CP$121</f>
        <v>-0.61357818013947618</v>
      </c>
      <c r="Y304" s="32">
        <f>('2a) logm_x(t)'!DN75-'2a) logm_x(t)'!DM75-'2a)answer'!$I75)/$CP$121</f>
        <v>3.894297391439959E-2</v>
      </c>
      <c r="Z304" s="32">
        <f>('2a) logm_x(t)'!DO75-'2a) logm_x(t)'!DN75-'2a)answer'!$I75)/$CP$121</f>
        <v>-0.46763983659682146</v>
      </c>
      <c r="AA304" s="32">
        <f>('2a) logm_x(t)'!DP75-'2a) logm_x(t)'!DO75-'2a)answer'!$I75)/$CP$121</f>
        <v>0.17127065160429053</v>
      </c>
      <c r="AB304" s="32">
        <f>('2a) logm_x(t)'!DQ75-'2a) logm_x(t)'!DP75-'2a)answer'!$I75)/$CP$121</f>
        <v>0.16731532014510617</v>
      </c>
      <c r="AC304" s="32">
        <f>('2a) logm_x(t)'!DR75-'2a) logm_x(t)'!DQ75-'2a)answer'!$I75)/$CP$121</f>
        <v>0.46451234166740279</v>
      </c>
      <c r="AD304" s="32">
        <f>('2a) logm_x(t)'!DS75-'2a) logm_x(t)'!DR75-'2a)answer'!$I75)/$CP$121</f>
        <v>-0.57723673265323971</v>
      </c>
      <c r="AE304" s="32">
        <f>('2a) logm_x(t)'!DT75-'2a) logm_x(t)'!DS75-'2a)answer'!$I75)/$CP$121</f>
        <v>0.21114997939685093</v>
      </c>
      <c r="AF304" s="32">
        <f>('2a) logm_x(t)'!DU75-'2a) logm_x(t)'!DT75-'2a)answer'!$I75)/$CP$121</f>
        <v>-0.10678080000020407</v>
      </c>
      <c r="AG304" s="32">
        <f>('2a) logm_x(t)'!DV75-'2a) logm_x(t)'!DU75-'2a)answer'!$I75)/$CP$121</f>
        <v>-0.29314980503634552</v>
      </c>
      <c r="AH304" s="32">
        <f>('2a) logm_x(t)'!DW75-'2a) logm_x(t)'!DV75-'2a)answer'!$I75)/$CP$121</f>
        <v>0.741235312743176</v>
      </c>
      <c r="AI304" s="32">
        <f>('2a) logm_x(t)'!DX75-'2a) logm_x(t)'!DW75-'2a)answer'!$I75)/$CP$121</f>
        <v>-0.53581582797038263</v>
      </c>
      <c r="AJ304" s="32">
        <f>('2a) logm_x(t)'!DY75-'2a) logm_x(t)'!DX75-'2a)answer'!$I75)/$CP$121</f>
        <v>0.52315023698715668</v>
      </c>
      <c r="AK304" s="32">
        <f>('2a) logm_x(t)'!DZ75-'2a) logm_x(t)'!DY75-'2a)answer'!$I75)/$CP$121</f>
        <v>-0.20956883692236183</v>
      </c>
      <c r="AL304" s="32">
        <f>('2a) logm_x(t)'!EA75-'2a) logm_x(t)'!DZ75-'2a)answer'!$I75)/$CP$121</f>
        <v>0.13503406231749179</v>
      </c>
      <c r="AM304" s="32">
        <f>('2a) logm_x(t)'!EB75-'2a) logm_x(t)'!EA75-'2a)answer'!$I75)/$CP$121</f>
        <v>-0.21070014668467427</v>
      </c>
      <c r="AN304" s="32">
        <f>('2a) logm_x(t)'!EC75-'2a) logm_x(t)'!EB75-'2a)answer'!$I75)/$CP$121</f>
        <v>0.1162491801403877</v>
      </c>
      <c r="AO304" s="32">
        <f>('2a) logm_x(t)'!ED75-'2a) logm_x(t)'!EC75-'2a)answer'!$I75)/$CP$121</f>
        <v>-0.1312662852701382</v>
      </c>
      <c r="AP304" s="32">
        <f>('2a) logm_x(t)'!EE75-'2a) logm_x(t)'!ED75-'2a)answer'!$I75)/$CP$121</f>
        <v>-0.24946276340546272</v>
      </c>
      <c r="AQ304" s="32">
        <f>('2a) logm_x(t)'!EF75-'2a) logm_x(t)'!EE75-'2a)answer'!$I75)/$CP$121</f>
        <v>0.73671536423166906</v>
      </c>
      <c r="AR304" s="32">
        <f>('2a) logm_x(t)'!EG75-'2a) logm_x(t)'!EF75-'2a)answer'!$I75)/$CP$121</f>
        <v>-0.35925919787743527</v>
      </c>
      <c r="AS304" s="32">
        <f>('2a) logm_x(t)'!EH75-'2a) logm_x(t)'!EG75-'2a)answer'!$I75)/$CP$121</f>
        <v>0.26219971476331894</v>
      </c>
      <c r="AT304" s="32">
        <f>('2a) logm_x(t)'!EI75-'2a) logm_x(t)'!EH75-'2a)answer'!$I75)/$CP$121</f>
        <v>-0.11922616938221917</v>
      </c>
      <c r="AU304" s="32">
        <f>('2a) logm_x(t)'!EJ75-'2a) logm_x(t)'!EI75-'2a)answer'!$I75)/$CP$121</f>
        <v>0.42120399388053043</v>
      </c>
      <c r="AV304" s="32">
        <f>('2a) logm_x(t)'!EK75-'2a) logm_x(t)'!EJ75-'2a)answer'!$I75)/$CP$121</f>
        <v>-4.8046902639927905E-2</v>
      </c>
      <c r="AW304" s="32">
        <f>('2a) logm_x(t)'!EL75-'2a) logm_x(t)'!EK75-'2a)answer'!$I75)/$CP$121</f>
        <v>8.4323741899256816E-2</v>
      </c>
      <c r="AX304" s="32">
        <f>('2a) logm_x(t)'!EM75-'2a) logm_x(t)'!EL75-'2a)answer'!$I75)/$CP$121</f>
        <v>-0.27003151465909425</v>
      </c>
      <c r="AY304" s="32">
        <f>('2a) logm_x(t)'!EN75-'2a) logm_x(t)'!EM75-'2a)answer'!$I75)/$CP$121</f>
        <v>0.33905160911241305</v>
      </c>
      <c r="AZ304" s="32">
        <f>('2a) logm_x(t)'!EO75-'2a) logm_x(t)'!EN75-'2a)answer'!$I75)/$CP$121</f>
        <v>-0.3366158535719499</v>
      </c>
      <c r="BA304" s="32">
        <f>('2a) logm_x(t)'!EP75-'2a) logm_x(t)'!EO75-'2a)answer'!$I75)/$CP$121</f>
        <v>0.39718096470403685</v>
      </c>
      <c r="BB304" s="32">
        <f>('2a) logm_x(t)'!EQ75-'2a) logm_x(t)'!EP75-'2a)answer'!$I75)/$CP$121</f>
        <v>-0.24529972159182867</v>
      </c>
      <c r="BC304" s="32">
        <f>('2a) logm_x(t)'!ER75-'2a) logm_x(t)'!EQ75-'2a)answer'!$I75)/$CP$121</f>
        <v>-0.56006867724813136</v>
      </c>
      <c r="BD304" s="32">
        <f>('2a) logm_x(t)'!ES75-'2a) logm_x(t)'!ER75-'2a)answer'!$I75)/$CP$121</f>
        <v>6.3229027839400667E-2</v>
      </c>
      <c r="BE304" s="32">
        <f>('2a) logm_x(t)'!ET75-'2a) logm_x(t)'!ES75-'2a)answer'!$I75)/$CP$121</f>
        <v>7.4273825859396486E-2</v>
      </c>
      <c r="BF304" s="32">
        <f>('2a) logm_x(t)'!EU75-'2a) logm_x(t)'!ET75-'2a)answer'!$I75)/$CP$121</f>
        <v>-0.28926882835132067</v>
      </c>
      <c r="BG304" s="32">
        <f>('2a) logm_x(t)'!EV75-'2a) logm_x(t)'!EU75-'2a)answer'!$I75)/$CP$121</f>
        <v>4.706159387680299E-2</v>
      </c>
      <c r="BH304" s="32">
        <f>('2a) logm_x(t)'!EW75-'2a) logm_x(t)'!EV75-'2a)answer'!$I75)/$CP$121</f>
        <v>-0.48828889052892899</v>
      </c>
      <c r="BI304" s="32">
        <f>('2a) logm_x(t)'!EX75-'2a) logm_x(t)'!EW75-'2a)answer'!$I75)/$CP$121</f>
        <v>0.20933742648100007</v>
      </c>
      <c r="BJ304" s="32">
        <f>('2a) logm_x(t)'!EY75-'2a) logm_x(t)'!EX75-'2a)answer'!$I75)/$CP$121</f>
        <v>-0.17143767755049427</v>
      </c>
      <c r="BK304" s="32">
        <f>('2a) logm_x(t)'!EZ75-'2a) logm_x(t)'!EY75-'2a)answer'!$I75)/$CP$121</f>
        <v>0.31436199127779269</v>
      </c>
      <c r="BL304" s="32">
        <f>('2a) logm_x(t)'!FA75-'2a) logm_x(t)'!EZ75-'2a)answer'!$I75)/$CP$121</f>
        <v>0.42834510722923441</v>
      </c>
      <c r="BM304" s="32">
        <f>('2a) logm_x(t)'!FB75-'2a) logm_x(t)'!FA75-'2a)answer'!$I75)/$CP$121</f>
        <v>-0.68408380406120395</v>
      </c>
      <c r="BN304" s="32">
        <f>('2a) logm_x(t)'!FC75-'2a) logm_x(t)'!FB75-'2a)answer'!$I75)/$CP$121</f>
        <v>0.71554843938445234</v>
      </c>
      <c r="BO304" s="32">
        <f>('2a) logm_x(t)'!FD75-'2a) logm_x(t)'!FC75-'2a)answer'!$I75)/$CP$121</f>
        <v>-0.38938502976626604</v>
      </c>
      <c r="BP304" s="32">
        <f>('2a) logm_x(t)'!FE75-'2a) logm_x(t)'!FD75-'2a)answer'!$I75)/$CP$121</f>
        <v>0.10498166600271301</v>
      </c>
      <c r="BQ304" s="32">
        <f>('2a) logm_x(t)'!FF75-'2a) logm_x(t)'!FE75-'2a)answer'!$I75)/$CP$121</f>
        <v>-0.74426140776539607</v>
      </c>
      <c r="BR304" s="32">
        <f>('2a) logm_x(t)'!FG75-'2a) logm_x(t)'!FF75-'2a)answer'!$I75)/$CP$121</f>
        <v>0.6590281367067492</v>
      </c>
      <c r="BS304" s="32">
        <f>('2a) logm_x(t)'!FH75-'2a) logm_x(t)'!FG75-'2a)answer'!$I75)/$CP$121</f>
        <v>-0.43701274735584245</v>
      </c>
      <c r="BT304" s="32">
        <f>('2a) logm_x(t)'!FI75-'2a) logm_x(t)'!FH75-'2a)answer'!$I75)/$CP$121</f>
        <v>-0.37472705536745826</v>
      </c>
      <c r="BU304" s="32">
        <f>('2a) logm_x(t)'!FJ75-'2a) logm_x(t)'!FI75-'2a)answer'!$I75)/$CP$121</f>
        <v>0.8156599441473763</v>
      </c>
      <c r="BV304" s="32">
        <f>('2a) logm_x(t)'!FK75-'2a) logm_x(t)'!FJ75-'2a)answer'!$I75)/$CP$121</f>
        <v>-0.65281272304989568</v>
      </c>
      <c r="BW304" s="32">
        <f>('2a) logm_x(t)'!FL75-'2a) logm_x(t)'!FK75-'2a)answer'!$I75)/$CP$121</f>
        <v>5.7532172693107252E-2</v>
      </c>
      <c r="BX304" s="32">
        <f>('2a) logm_x(t)'!FM75-'2a) logm_x(t)'!FL75-'2a)answer'!$I75)/$CP$121</f>
        <v>-0.15247708375388208</v>
      </c>
      <c r="BY304" s="32">
        <f>('2a) logm_x(t)'!FN75-'2a) logm_x(t)'!FM75-'2a)answer'!$I75)/$CP$121</f>
        <v>7.0344952313138975E-2</v>
      </c>
      <c r="BZ304" s="32">
        <f>('2a) logm_x(t)'!FO75-'2a) logm_x(t)'!FN75-'2a)answer'!$I75)/$CP$121</f>
        <v>-0.1241631082472774</v>
      </c>
      <c r="CA304" s="32">
        <f>('2a) logm_x(t)'!FP75-'2a) logm_x(t)'!FO75-'2a)answer'!$I75)/$CP$121</f>
        <v>-0.29117729301247075</v>
      </c>
      <c r="CB304" s="32">
        <f>('2a) logm_x(t)'!FQ75-'2a) logm_x(t)'!FP75-'2a)answer'!$I75)/$CP$121</f>
        <v>7.610319363095927E-2</v>
      </c>
      <c r="CC304" s="32">
        <f>('2a) logm_x(t)'!FR75-'2a) logm_x(t)'!FQ75-'2a)answer'!$I75)/$CP$121</f>
        <v>8.0230935044056456E-2</v>
      </c>
      <c r="CD304" s="32">
        <f>('2a) logm_x(t)'!FS75-'2a) logm_x(t)'!FR75-'2a)answer'!$I75)/$CP$121</f>
        <v>-0.64811759303318583</v>
      </c>
      <c r="CE304" s="32">
        <f>('2a) logm_x(t)'!FT75-'2a) logm_x(t)'!FS75-'2a)answer'!$I75)/$CP$121</f>
        <v>4.6866732709475903E-2</v>
      </c>
      <c r="CF304" s="32">
        <f>('2a) logm_x(t)'!FU75-'2a) logm_x(t)'!FT75-'2a)answer'!$I75)/$CP$121</f>
        <v>-0.24358571101103135</v>
      </c>
      <c r="CG304" s="32">
        <f>('2a) logm_x(t)'!FV75-'2a) logm_x(t)'!FU75-'2a)answer'!$I75)/$CP$121</f>
        <v>-0.20339256010434401</v>
      </c>
      <c r="CH304" s="32">
        <f>('2a) logm_x(t)'!FW75-'2a) logm_x(t)'!FV75-'2a)answer'!$I75)/$CP$121</f>
        <v>-8.5706310360343832E-2</v>
      </c>
      <c r="CI304" s="32">
        <f>('2a) logm_x(t)'!FX75-'2a) logm_x(t)'!FW75-'2a)answer'!$I75)/$CP$121</f>
        <v>0.17863855559691924</v>
      </c>
      <c r="CJ304" s="32">
        <f>('2a) logm_x(t)'!FY75-'2a) logm_x(t)'!FX75-'2a)answer'!$I75)/$CP$121</f>
        <v>0.11953073741007285</v>
      </c>
      <c r="CK304" s="32">
        <f>('2a) logm_x(t)'!FZ75-'2a) logm_x(t)'!FY75-'2a)answer'!$I75)/$CP$121</f>
        <v>2.3329098936303069E-2</v>
      </c>
      <c r="CL304" s="32">
        <f>('2a) logm_x(t)'!GA75-'2a) logm_x(t)'!FZ75-'2a)answer'!$I75)/$CP$121</f>
        <v>8.3009910875126658E-2</v>
      </c>
      <c r="CM304" s="32">
        <f>('2a) logm_x(t)'!GB75-'2a) logm_x(t)'!GA75-'2a)answer'!$I75)/$CP$121</f>
        <v>-0.19931363110267192</v>
      </c>
      <c r="CN304" s="32">
        <f>('2a) logm_x(t)'!GC75-'2a) logm_x(t)'!GB75-'2a)answer'!$I75)/$CP$121</f>
        <v>0.16808441537715443</v>
      </c>
    </row>
    <row r="305" spans="1:92" x14ac:dyDescent="0.25">
      <c r="A305" s="31">
        <f t="shared" si="14"/>
        <v>73</v>
      </c>
      <c r="C305" s="32">
        <f>('2a) logm_x(t)'!CR76-'2a) logm_x(t)'!CQ76-'2a)answer'!$I76)/$CP$121</f>
        <v>-0.563346615603326</v>
      </c>
      <c r="D305" s="32">
        <f>('2a) logm_x(t)'!CS76-'2a) logm_x(t)'!CR76-'2a)answer'!$I76)/$CP$121</f>
        <v>0.85070645239314746</v>
      </c>
      <c r="E305" s="32">
        <f>('2a) logm_x(t)'!CT76-'2a) logm_x(t)'!CS76-'2a)answer'!$I76)/$CP$121</f>
        <v>-0.40496327547427707</v>
      </c>
      <c r="F305" s="32">
        <f>('2a) logm_x(t)'!CU76-'2a) logm_x(t)'!CT76-'2a)answer'!$I76)/$CP$121</f>
        <v>0.37273488205113747</v>
      </c>
      <c r="G305" s="32">
        <f>('2a) logm_x(t)'!CV76-'2a) logm_x(t)'!CU76-'2a)answer'!$I76)/$CP$121</f>
        <v>0.3613699187176535</v>
      </c>
      <c r="H305" s="32">
        <f>('2a) logm_x(t)'!CW76-'2a) logm_x(t)'!CV76-'2a)answer'!$I76)/$CP$121</f>
        <v>-0.33659353541567494</v>
      </c>
      <c r="I305" s="32">
        <f>('2a) logm_x(t)'!CX76-'2a) logm_x(t)'!CW76-'2a)answer'!$I76)/$CP$121</f>
        <v>0.56454105541431721</v>
      </c>
      <c r="J305" s="32">
        <f>('2a) logm_x(t)'!CY76-'2a) logm_x(t)'!CX76-'2a)answer'!$I76)/$CP$121</f>
        <v>-0.17905474060589549</v>
      </c>
      <c r="K305" s="32">
        <f>('2a) logm_x(t)'!CZ76-'2a) logm_x(t)'!CY76-'2a)answer'!$I76)/$CP$121</f>
        <v>-0.33987967723342666</v>
      </c>
      <c r="L305" s="32">
        <f>('2a) logm_x(t)'!DA76-'2a) logm_x(t)'!CZ76-'2a)answer'!$I76)/$CP$121</f>
        <v>-0.25282738616541439</v>
      </c>
      <c r="M305" s="32">
        <f>('2a) logm_x(t)'!DB76-'2a) logm_x(t)'!DA76-'2a)answer'!$I76)/$CP$121</f>
        <v>-0.13824606601773981</v>
      </c>
      <c r="N305" s="32">
        <f>('2a) logm_x(t)'!DC76-'2a) logm_x(t)'!DB76-'2a)answer'!$I76)/$CP$121</f>
        <v>0.81163339407188129</v>
      </c>
      <c r="O305" s="32">
        <f>('2a) logm_x(t)'!DD76-'2a) logm_x(t)'!DC76-'2a)answer'!$I76)/$CP$121</f>
        <v>0.27745907098536859</v>
      </c>
      <c r="P305" s="32">
        <f>('2a) logm_x(t)'!DE76-'2a) logm_x(t)'!DD76-'2a)answer'!$I76)/$CP$121</f>
        <v>7.7468615697793633E-2</v>
      </c>
      <c r="Q305" s="32">
        <f>('2a) logm_x(t)'!DF76-'2a) logm_x(t)'!DE76-'2a)answer'!$I76)/$CP$121</f>
        <v>-0.13023843087015491</v>
      </c>
      <c r="R305" s="32">
        <f>('2a) logm_x(t)'!DG76-'2a) logm_x(t)'!DF76-'2a)answer'!$I76)/$CP$121</f>
        <v>0.26381376656490757</v>
      </c>
      <c r="S305" s="32">
        <f>('2a) logm_x(t)'!DH76-'2a) logm_x(t)'!DG76-'2a)answer'!$I76)/$CP$121</f>
        <v>0.44808767389099213</v>
      </c>
      <c r="T305" s="32">
        <f>('2a) logm_x(t)'!DI76-'2a) logm_x(t)'!DH76-'2a)answer'!$I76)/$CP$121</f>
        <v>-0.92124303202733848</v>
      </c>
      <c r="U305" s="32">
        <f>('2a) logm_x(t)'!DJ76-'2a) logm_x(t)'!DI76-'2a)answer'!$I76)/$CP$121</f>
        <v>0.42812790379828403</v>
      </c>
      <c r="V305" s="32">
        <f>('2a) logm_x(t)'!DK76-'2a) logm_x(t)'!DJ76-'2a)answer'!$I76)/$CP$121</f>
        <v>0.27010051159340559</v>
      </c>
      <c r="W305" s="32">
        <f>('2a) logm_x(t)'!DL76-'2a) logm_x(t)'!DK76-'2a)answer'!$I76)/$CP$121</f>
        <v>0.5177152965668802</v>
      </c>
      <c r="X305" s="32">
        <f>('2a) logm_x(t)'!DM76-'2a) logm_x(t)'!DL76-'2a)answer'!$I76)/$CP$121</f>
        <v>1.0068040829723662E-2</v>
      </c>
      <c r="Y305" s="32">
        <f>('2a) logm_x(t)'!DN76-'2a) logm_x(t)'!DM76-'2a)answer'!$I76)/$CP$121</f>
        <v>-0.38176022935614351</v>
      </c>
      <c r="Z305" s="32">
        <f>('2a) logm_x(t)'!DO76-'2a) logm_x(t)'!DN76-'2a)answer'!$I76)/$CP$121</f>
        <v>0.20798892071783895</v>
      </c>
      <c r="AA305" s="32">
        <f>('2a) logm_x(t)'!DP76-'2a) logm_x(t)'!DO76-'2a)answer'!$I76)/$CP$121</f>
        <v>0.40583206054955712</v>
      </c>
      <c r="AB305" s="32">
        <f>('2a) logm_x(t)'!DQ76-'2a) logm_x(t)'!DP76-'2a)answer'!$I76)/$CP$121</f>
        <v>-0.71516026157867374</v>
      </c>
      <c r="AC305" s="32">
        <f>('2a) logm_x(t)'!DR76-'2a) logm_x(t)'!DQ76-'2a)answer'!$I76)/$CP$121</f>
        <v>0.77353223894692558</v>
      </c>
      <c r="AD305" s="32">
        <f>('2a) logm_x(t)'!DS76-'2a) logm_x(t)'!DR76-'2a)answer'!$I76)/$CP$121</f>
        <v>-0.1664408351307409</v>
      </c>
      <c r="AE305" s="32">
        <f>('2a) logm_x(t)'!DT76-'2a) logm_x(t)'!DS76-'2a)answer'!$I76)/$CP$121</f>
        <v>-0.38468891153053569</v>
      </c>
      <c r="AF305" s="32">
        <f>('2a) logm_x(t)'!DU76-'2a) logm_x(t)'!DT76-'2a)answer'!$I76)/$CP$121</f>
        <v>0.4038663436718366</v>
      </c>
      <c r="AG305" s="32">
        <f>('2a) logm_x(t)'!DV76-'2a) logm_x(t)'!DU76-'2a)answer'!$I76)/$CP$121</f>
        <v>-0.60175726269566443</v>
      </c>
      <c r="AH305" s="32">
        <f>('2a) logm_x(t)'!DW76-'2a) logm_x(t)'!DV76-'2a)answer'!$I76)/$CP$121</f>
        <v>0.48081315625543031</v>
      </c>
      <c r="AI305" s="32">
        <f>('2a) logm_x(t)'!DX76-'2a) logm_x(t)'!DW76-'2a)answer'!$I76)/$CP$121</f>
        <v>-3.7270475382407829E-3</v>
      </c>
      <c r="AJ305" s="32">
        <f>('2a) logm_x(t)'!DY76-'2a) logm_x(t)'!DX76-'2a)answer'!$I76)/$CP$121</f>
        <v>-0.28041766083370323</v>
      </c>
      <c r="AK305" s="32">
        <f>('2a) logm_x(t)'!DZ76-'2a) logm_x(t)'!DY76-'2a)answer'!$I76)/$CP$121</f>
        <v>0.50863927743897175</v>
      </c>
      <c r="AL305" s="32">
        <f>('2a) logm_x(t)'!EA76-'2a) logm_x(t)'!DZ76-'2a)answer'!$I76)/$CP$121</f>
        <v>-0.1977852868190913</v>
      </c>
      <c r="AM305" s="32">
        <f>('2a) logm_x(t)'!EB76-'2a) logm_x(t)'!EA76-'2a)answer'!$I76)/$CP$121</f>
        <v>-0.46931435864546439</v>
      </c>
      <c r="AN305" s="32">
        <f>('2a) logm_x(t)'!EC76-'2a) logm_x(t)'!EB76-'2a)answer'!$I76)/$CP$121</f>
        <v>0.59352511685470033</v>
      </c>
      <c r="AO305" s="32">
        <f>('2a) logm_x(t)'!ED76-'2a) logm_x(t)'!EC76-'2a)answer'!$I76)/$CP$121</f>
        <v>-0.5275016875663372</v>
      </c>
      <c r="AP305" s="32">
        <f>('2a) logm_x(t)'!EE76-'2a) logm_x(t)'!ED76-'2a)answer'!$I76)/$CP$121</f>
        <v>0.25676786177001804</v>
      </c>
      <c r="AQ305" s="32">
        <f>('2a) logm_x(t)'!EF76-'2a) logm_x(t)'!EE76-'2a)answer'!$I76)/$CP$121</f>
        <v>0.51331959559549412</v>
      </c>
      <c r="AR305" s="32">
        <f>('2a) logm_x(t)'!EG76-'2a) logm_x(t)'!EF76-'2a)answer'!$I76)/$CP$121</f>
        <v>5.9982947951730738E-2</v>
      </c>
      <c r="AS305" s="32">
        <f>('2a) logm_x(t)'!EH76-'2a) logm_x(t)'!EG76-'2a)answer'!$I76)/$CP$121</f>
        <v>0.11943340313991006</v>
      </c>
      <c r="AT305" s="32">
        <f>('2a) logm_x(t)'!EI76-'2a) logm_x(t)'!EH76-'2a)answer'!$I76)/$CP$121</f>
        <v>0.20344884790128903</v>
      </c>
      <c r="AU305" s="32">
        <f>('2a) logm_x(t)'!EJ76-'2a) logm_x(t)'!EI76-'2a)answer'!$I76)/$CP$121</f>
        <v>-0.11743175875428996</v>
      </c>
      <c r="AV305" s="32">
        <f>('2a) logm_x(t)'!EK76-'2a) logm_x(t)'!EJ76-'2a)answer'!$I76)/$CP$121</f>
        <v>-0.22589100349905838</v>
      </c>
      <c r="AW305" s="32">
        <f>('2a) logm_x(t)'!EL76-'2a) logm_x(t)'!EK76-'2a)answer'!$I76)/$CP$121</f>
        <v>0.24348802100735539</v>
      </c>
      <c r="AX305" s="32">
        <f>('2a) logm_x(t)'!EM76-'2a) logm_x(t)'!EL76-'2a)answer'!$I76)/$CP$121</f>
        <v>-0.31812739234154142</v>
      </c>
      <c r="AY305" s="32">
        <f>('2a) logm_x(t)'!EN76-'2a) logm_x(t)'!EM76-'2a)answer'!$I76)/$CP$121</f>
        <v>0.41502049887241432</v>
      </c>
      <c r="AZ305" s="32">
        <f>('2a) logm_x(t)'!EO76-'2a) logm_x(t)'!EN76-'2a)answer'!$I76)/$CP$121</f>
        <v>-0.19061971997833255</v>
      </c>
      <c r="BA305" s="32">
        <f>('2a) logm_x(t)'!EP76-'2a) logm_x(t)'!EO76-'2a)answer'!$I76)/$CP$121</f>
        <v>-0.60683754854455607</v>
      </c>
      <c r="BB305" s="32">
        <f>('2a) logm_x(t)'!EQ76-'2a) logm_x(t)'!EP76-'2a)answer'!$I76)/$CP$121</f>
        <v>0.72134757754029533</v>
      </c>
      <c r="BC305" s="32">
        <f>('2a) logm_x(t)'!ER76-'2a) logm_x(t)'!EQ76-'2a)answer'!$I76)/$CP$121</f>
        <v>-0.16734345290953534</v>
      </c>
      <c r="BD305" s="32">
        <f>('2a) logm_x(t)'!ES76-'2a) logm_x(t)'!ER76-'2a)answer'!$I76)/$CP$121</f>
        <v>-0.8512346732297642</v>
      </c>
      <c r="BE305" s="32">
        <f>('2a) logm_x(t)'!ET76-'2a) logm_x(t)'!ES76-'2a)answer'!$I76)/$CP$121</f>
        <v>0.56098441044029601</v>
      </c>
      <c r="BF305" s="32">
        <f>('2a) logm_x(t)'!EU76-'2a) logm_x(t)'!ET76-'2a)answer'!$I76)/$CP$121</f>
        <v>-0.54092029605130287</v>
      </c>
      <c r="BG305" s="32">
        <f>('2a) logm_x(t)'!EV76-'2a) logm_x(t)'!EU76-'2a)answer'!$I76)/$CP$121</f>
        <v>0.29407781616503259</v>
      </c>
      <c r="BH305" s="32">
        <f>('2a) logm_x(t)'!EW76-'2a) logm_x(t)'!EV76-'2a)answer'!$I76)/$CP$121</f>
        <v>-0.70607948766941009</v>
      </c>
      <c r="BI305" s="32">
        <f>('2a) logm_x(t)'!EX76-'2a) logm_x(t)'!EW76-'2a)answer'!$I76)/$CP$121</f>
        <v>0.13069947834646437</v>
      </c>
      <c r="BJ305" s="32">
        <f>('2a) logm_x(t)'!EY76-'2a) logm_x(t)'!EX76-'2a)answer'!$I76)/$CP$121</f>
        <v>0.16778585688013414</v>
      </c>
      <c r="BK305" s="32">
        <f>('2a) logm_x(t)'!EZ76-'2a) logm_x(t)'!EY76-'2a)answer'!$I76)/$CP$121</f>
        <v>-0.25739482805670938</v>
      </c>
      <c r="BL305" s="32">
        <f>('2a) logm_x(t)'!FA76-'2a) logm_x(t)'!EZ76-'2a)answer'!$I76)/$CP$121</f>
        <v>0.1742525218594109</v>
      </c>
      <c r="BM305" s="32">
        <f>('2a) logm_x(t)'!FB76-'2a) logm_x(t)'!FA76-'2a)answer'!$I76)/$CP$121</f>
        <v>0.41389392048801954</v>
      </c>
      <c r="BN305" s="32">
        <f>('2a) logm_x(t)'!FC76-'2a) logm_x(t)'!FB76-'2a)answer'!$I76)/$CP$121</f>
        <v>-0.41236448293060313</v>
      </c>
      <c r="BO305" s="32">
        <f>('2a) logm_x(t)'!FD76-'2a) logm_x(t)'!FC76-'2a)answer'!$I76)/$CP$121</f>
        <v>0.25877373612471211</v>
      </c>
      <c r="BP305" s="32">
        <f>('2a) logm_x(t)'!FE76-'2a) logm_x(t)'!FD76-'2a)answer'!$I76)/$CP$121</f>
        <v>-0.37184248424462557</v>
      </c>
      <c r="BQ305" s="32">
        <f>('2a) logm_x(t)'!FF76-'2a) logm_x(t)'!FE76-'2a)answer'!$I76)/$CP$121</f>
        <v>0.22226376040273926</v>
      </c>
      <c r="BR305" s="32">
        <f>('2a) logm_x(t)'!FG76-'2a) logm_x(t)'!FF76-'2a)answer'!$I76)/$CP$121</f>
        <v>-0.16070532839341331</v>
      </c>
      <c r="BS305" s="32">
        <f>('2a) logm_x(t)'!FH76-'2a) logm_x(t)'!FG76-'2a)answer'!$I76)/$CP$121</f>
        <v>0.12301421280796916</v>
      </c>
      <c r="BT305" s="32">
        <f>('2a) logm_x(t)'!FI76-'2a) logm_x(t)'!FH76-'2a)answer'!$I76)/$CP$121</f>
        <v>-0.24486365562992088</v>
      </c>
      <c r="BU305" s="32">
        <f>('2a) logm_x(t)'!FJ76-'2a) logm_x(t)'!FI76-'2a)answer'!$I76)/$CP$121</f>
        <v>8.7622771359759669E-2</v>
      </c>
      <c r="BV305" s="32">
        <f>('2a) logm_x(t)'!FK76-'2a) logm_x(t)'!FJ76-'2a)answer'!$I76)/$CP$121</f>
        <v>-0.15903442330882692</v>
      </c>
      <c r="BW305" s="32">
        <f>('2a) logm_x(t)'!FL76-'2a) logm_x(t)'!FK76-'2a)answer'!$I76)/$CP$121</f>
        <v>0.1384708503349083</v>
      </c>
      <c r="BX305" s="32">
        <f>('2a) logm_x(t)'!FM76-'2a) logm_x(t)'!FL76-'2a)answer'!$I76)/$CP$121</f>
        <v>-0.16474443665476474</v>
      </c>
      <c r="BY305" s="32">
        <f>('2a) logm_x(t)'!FN76-'2a) logm_x(t)'!FM76-'2a)answer'!$I76)/$CP$121</f>
        <v>-0.36015162278344343</v>
      </c>
      <c r="BZ305" s="32">
        <f>('2a) logm_x(t)'!FO76-'2a) logm_x(t)'!FN76-'2a)answer'!$I76)/$CP$121</f>
        <v>0.19032056076236026</v>
      </c>
      <c r="CA305" s="32">
        <f>('2a) logm_x(t)'!FP76-'2a) logm_x(t)'!FO76-'2a)answer'!$I76)/$CP$121</f>
        <v>-6.4031526083231954E-2</v>
      </c>
      <c r="CB305" s="32">
        <f>('2a) logm_x(t)'!FQ76-'2a) logm_x(t)'!FP76-'2a)answer'!$I76)/$CP$121</f>
        <v>-0.21725566214531689</v>
      </c>
      <c r="CC305" s="32">
        <f>('2a) logm_x(t)'!FR76-'2a) logm_x(t)'!FQ76-'2a)answer'!$I76)/$CP$121</f>
        <v>-0.25458427366981234</v>
      </c>
      <c r="CD305" s="32">
        <f>('2a) logm_x(t)'!FS76-'2a) logm_x(t)'!FR76-'2a)answer'!$I76)/$CP$121</f>
        <v>0.36445435823116257</v>
      </c>
      <c r="CE305" s="32">
        <f>('2a) logm_x(t)'!FT76-'2a) logm_x(t)'!FS76-'2a)answer'!$I76)/$CP$121</f>
        <v>-0.44455931444414037</v>
      </c>
      <c r="CF305" s="32">
        <f>('2a) logm_x(t)'!FU76-'2a) logm_x(t)'!FT76-'2a)answer'!$I76)/$CP$121</f>
        <v>-0.17959074556100407</v>
      </c>
      <c r="CG305" s="32">
        <f>('2a) logm_x(t)'!FV76-'2a) logm_x(t)'!FU76-'2a)answer'!$I76)/$CP$121</f>
        <v>9.3353734586556658E-2</v>
      </c>
      <c r="CH305" s="32">
        <f>('2a) logm_x(t)'!FW76-'2a) logm_x(t)'!FV76-'2a)answer'!$I76)/$CP$121</f>
        <v>-0.42334802798903598</v>
      </c>
      <c r="CI305" s="32">
        <f>('2a) logm_x(t)'!FX76-'2a) logm_x(t)'!FW76-'2a)answer'!$I76)/$CP$121</f>
        <v>-0.10548241274405099</v>
      </c>
      <c r="CJ305" s="32">
        <f>('2a) logm_x(t)'!FY76-'2a) logm_x(t)'!FX76-'2a)answer'!$I76)/$CP$121</f>
        <v>0.58803112129217427</v>
      </c>
      <c r="CK305" s="32">
        <f>('2a) logm_x(t)'!FZ76-'2a) logm_x(t)'!FY76-'2a)answer'!$I76)/$CP$121</f>
        <v>-0.4803354194597575</v>
      </c>
      <c r="CL305" s="32">
        <f>('2a) logm_x(t)'!GA76-'2a) logm_x(t)'!FZ76-'2a)answer'!$I76)/$CP$121</f>
        <v>-2.0133375502203416E-2</v>
      </c>
      <c r="CM305" s="32">
        <f>('2a) logm_x(t)'!GB76-'2a) logm_x(t)'!GA76-'2a)answer'!$I76)/$CP$121</f>
        <v>0.26166523342014558</v>
      </c>
      <c r="CN305" s="32">
        <f>('2a) logm_x(t)'!GC76-'2a) logm_x(t)'!GB76-'2a)answer'!$I76)/$CP$121</f>
        <v>-0.19064314060447396</v>
      </c>
    </row>
    <row r="306" spans="1:92" x14ac:dyDescent="0.25">
      <c r="A306" s="31">
        <f t="shared" si="14"/>
        <v>74</v>
      </c>
      <c r="C306" s="32">
        <f>('2a) logm_x(t)'!CR77-'2a) logm_x(t)'!CQ77-'2a)answer'!$I77)/$CP$121</f>
        <v>-0.60037065101660425</v>
      </c>
      <c r="D306" s="32">
        <f>('2a) logm_x(t)'!CS77-'2a) logm_x(t)'!CR77-'2a)answer'!$I77)/$CP$121</f>
        <v>0.61936455932646317</v>
      </c>
      <c r="E306" s="32">
        <f>('2a) logm_x(t)'!CT77-'2a) logm_x(t)'!CS77-'2a)answer'!$I77)/$CP$121</f>
        <v>0.65949140376372717</v>
      </c>
      <c r="F306" s="32">
        <f>('2a) logm_x(t)'!CU77-'2a) logm_x(t)'!CT77-'2a)answer'!$I77)/$CP$121</f>
        <v>-0.14602607285609884</v>
      </c>
      <c r="G306" s="32">
        <f>('2a) logm_x(t)'!CV77-'2a) logm_x(t)'!CU77-'2a)answer'!$I77)/$CP$121</f>
        <v>0.18750592895698315</v>
      </c>
      <c r="H306" s="32">
        <f>('2a) logm_x(t)'!CW77-'2a) logm_x(t)'!CV77-'2a)answer'!$I77)/$CP$121</f>
        <v>0.12236837768352962</v>
      </c>
      <c r="I306" s="32">
        <f>('2a) logm_x(t)'!CX77-'2a) logm_x(t)'!CW77-'2a)answer'!$I77)/$CP$121</f>
        <v>-4.1129600877095711E-2</v>
      </c>
      <c r="J306" s="32">
        <f>('2a) logm_x(t)'!CY77-'2a) logm_x(t)'!CX77-'2a)answer'!$I77)/$CP$121</f>
        <v>0.21358209123543129</v>
      </c>
      <c r="K306" s="32">
        <f>('2a) logm_x(t)'!CZ77-'2a) logm_x(t)'!CY77-'2a)answer'!$I77)/$CP$121</f>
        <v>-0.71345265063912922</v>
      </c>
      <c r="L306" s="32">
        <f>('2a) logm_x(t)'!DA77-'2a) logm_x(t)'!CZ77-'2a)answer'!$I77)/$CP$121</f>
        <v>0.57409726841235376</v>
      </c>
      <c r="M306" s="32">
        <f>('2a) logm_x(t)'!DB77-'2a) logm_x(t)'!DA77-'2a)answer'!$I77)/$CP$121</f>
        <v>-0.32355341638511631</v>
      </c>
      <c r="N306" s="32">
        <f>('2a) logm_x(t)'!DC77-'2a) logm_x(t)'!DB77-'2a)answer'!$I77)/$CP$121</f>
        <v>0.27683446243145049</v>
      </c>
      <c r="O306" s="32">
        <f>('2a) logm_x(t)'!DD77-'2a) logm_x(t)'!DC77-'2a)answer'!$I77)/$CP$121</f>
        <v>0.4891512323871664</v>
      </c>
      <c r="P306" s="32">
        <f>('2a) logm_x(t)'!DE77-'2a) logm_x(t)'!DD77-'2a)answer'!$I77)/$CP$121</f>
        <v>-0.27110611472412194</v>
      </c>
      <c r="Q306" s="32">
        <f>('2a) logm_x(t)'!DF77-'2a) logm_x(t)'!DE77-'2a)answer'!$I77)/$CP$121</f>
        <v>0.1610585200509369</v>
      </c>
      <c r="R306" s="32">
        <f>('2a) logm_x(t)'!DG77-'2a) logm_x(t)'!DF77-'2a)answer'!$I77)/$CP$121</f>
        <v>3.3094127055177711E-2</v>
      </c>
      <c r="S306" s="32">
        <f>('2a) logm_x(t)'!DH77-'2a) logm_x(t)'!DG77-'2a)answer'!$I77)/$CP$121</f>
        <v>0.42506542902425737</v>
      </c>
      <c r="T306" s="32">
        <f>('2a) logm_x(t)'!DI77-'2a) logm_x(t)'!DH77-'2a)answer'!$I77)/$CP$121</f>
        <v>5.3775265249312365E-2</v>
      </c>
      <c r="U306" s="32">
        <f>('2a) logm_x(t)'!DJ77-'2a) logm_x(t)'!DI77-'2a)answer'!$I77)/$CP$121</f>
        <v>-0.33359473141840001</v>
      </c>
      <c r="V306" s="32">
        <f>('2a) logm_x(t)'!DK77-'2a) logm_x(t)'!DJ77-'2a)answer'!$I77)/$CP$121</f>
        <v>0.44991374351562591</v>
      </c>
      <c r="W306" s="32">
        <f>('2a) logm_x(t)'!DL77-'2a) logm_x(t)'!DK77-'2a)answer'!$I77)/$CP$121</f>
        <v>0.11301654373728731</v>
      </c>
      <c r="X306" s="32">
        <f>('2a) logm_x(t)'!DM77-'2a) logm_x(t)'!DL77-'2a)answer'!$I77)/$CP$121</f>
        <v>-0.13895207460468864</v>
      </c>
      <c r="Y306" s="32">
        <f>('2a) logm_x(t)'!DN77-'2a) logm_x(t)'!DM77-'2a)answer'!$I77)/$CP$121</f>
        <v>0.2204726021118121</v>
      </c>
      <c r="Z306" s="32">
        <f>('2a) logm_x(t)'!DO77-'2a) logm_x(t)'!DN77-'2a)answer'!$I77)/$CP$121</f>
        <v>-9.9767968323899364E-2</v>
      </c>
      <c r="AA306" s="32">
        <f>('2a) logm_x(t)'!DP77-'2a) logm_x(t)'!DO77-'2a)answer'!$I77)/$CP$121</f>
        <v>0.11228318418536759</v>
      </c>
      <c r="AB306" s="32">
        <f>('2a) logm_x(t)'!DQ77-'2a) logm_x(t)'!DP77-'2a)answer'!$I77)/$CP$121</f>
        <v>-0.2446715867041041</v>
      </c>
      <c r="AC306" s="32">
        <f>('2a) logm_x(t)'!DR77-'2a) logm_x(t)'!DQ77-'2a)answer'!$I77)/$CP$121</f>
        <v>0.54473220918458354</v>
      </c>
      <c r="AD306" s="32">
        <f>('2a) logm_x(t)'!DS77-'2a) logm_x(t)'!DR77-'2a)answer'!$I77)/$CP$121</f>
        <v>-0.81358284681018955</v>
      </c>
      <c r="AE306" s="32">
        <f>('2a) logm_x(t)'!DT77-'2a) logm_x(t)'!DS77-'2a)answer'!$I77)/$CP$121</f>
        <v>0.59614152488043981</v>
      </c>
      <c r="AF306" s="32">
        <f>('2a) logm_x(t)'!DU77-'2a) logm_x(t)'!DT77-'2a)answer'!$I77)/$CP$121</f>
        <v>0.16532119723568525</v>
      </c>
      <c r="AG306" s="32">
        <f>('2a) logm_x(t)'!DV77-'2a) logm_x(t)'!DU77-'2a)answer'!$I77)/$CP$121</f>
        <v>-0.53684783669431058</v>
      </c>
      <c r="AH306" s="32">
        <f>('2a) logm_x(t)'!DW77-'2a) logm_x(t)'!DV77-'2a)answer'!$I77)/$CP$121</f>
        <v>-0.44337730148033461</v>
      </c>
      <c r="AI306" s="32">
        <f>('2a) logm_x(t)'!DX77-'2a) logm_x(t)'!DW77-'2a)answer'!$I77)/$CP$121</f>
        <v>0.74670408296707191</v>
      </c>
      <c r="AJ306" s="32">
        <f>('2a) logm_x(t)'!DY77-'2a) logm_x(t)'!DX77-'2a)answer'!$I77)/$CP$121</f>
        <v>-0.10256400194458773</v>
      </c>
      <c r="AK306" s="32">
        <f>('2a) logm_x(t)'!DZ77-'2a) logm_x(t)'!DY77-'2a)answer'!$I77)/$CP$121</f>
        <v>0.34642453116142857</v>
      </c>
      <c r="AL306" s="32">
        <f>('2a) logm_x(t)'!EA77-'2a) logm_x(t)'!DZ77-'2a)answer'!$I77)/$CP$121</f>
        <v>-0.23000777715626949</v>
      </c>
      <c r="AM306" s="32">
        <f>('2a) logm_x(t)'!EB77-'2a) logm_x(t)'!EA77-'2a)answer'!$I77)/$CP$121</f>
        <v>-0.23720056332301323</v>
      </c>
      <c r="AN306" s="32">
        <f>('2a) logm_x(t)'!EC77-'2a) logm_x(t)'!EB77-'2a)answer'!$I77)/$CP$121</f>
        <v>0.24271579592652681</v>
      </c>
      <c r="AO306" s="32">
        <f>('2a) logm_x(t)'!ED77-'2a) logm_x(t)'!EC77-'2a)answer'!$I77)/$CP$121</f>
        <v>-0.20422844908377016</v>
      </c>
      <c r="AP306" s="32">
        <f>('2a) logm_x(t)'!EE77-'2a) logm_x(t)'!ED77-'2a)answer'!$I77)/$CP$121</f>
        <v>0.21635582384486801</v>
      </c>
      <c r="AQ306" s="32">
        <f>('2a) logm_x(t)'!EF77-'2a) logm_x(t)'!EE77-'2a)answer'!$I77)/$CP$121</f>
        <v>0.20817751271786775</v>
      </c>
      <c r="AR306" s="32">
        <f>('2a) logm_x(t)'!EG77-'2a) logm_x(t)'!EF77-'2a)answer'!$I77)/$CP$121</f>
        <v>-0.20135294543417415</v>
      </c>
      <c r="AS306" s="32">
        <f>('2a) logm_x(t)'!EH77-'2a) logm_x(t)'!EG77-'2a)answer'!$I77)/$CP$121</f>
        <v>0.67620087062420731</v>
      </c>
      <c r="AT306" s="32">
        <f>('2a) logm_x(t)'!EI77-'2a) logm_x(t)'!EH77-'2a)answer'!$I77)/$CP$121</f>
        <v>-0.50259343902128961</v>
      </c>
      <c r="AU306" s="32">
        <f>('2a) logm_x(t)'!EJ77-'2a) logm_x(t)'!EI77-'2a)answer'!$I77)/$CP$121</f>
        <v>0.30013119768672358</v>
      </c>
      <c r="AV306" s="32">
        <f>('2a) logm_x(t)'!EK77-'2a) logm_x(t)'!EJ77-'2a)answer'!$I77)/$CP$121</f>
        <v>-0.40957203284634697</v>
      </c>
      <c r="AW306" s="32">
        <f>('2a) logm_x(t)'!EL77-'2a) logm_x(t)'!EK77-'2a)answer'!$I77)/$CP$121</f>
        <v>0.52269067617920817</v>
      </c>
      <c r="AX306" s="32">
        <f>('2a) logm_x(t)'!EM77-'2a) logm_x(t)'!EL77-'2a)answer'!$I77)/$CP$121</f>
        <v>-4.3359832947531575E-2</v>
      </c>
      <c r="AY306" s="32">
        <f>('2a) logm_x(t)'!EN77-'2a) logm_x(t)'!EM77-'2a)answer'!$I77)/$CP$121</f>
        <v>0.31410373470049946</v>
      </c>
      <c r="AZ306" s="32">
        <f>('2a) logm_x(t)'!EO77-'2a) logm_x(t)'!EN77-'2a)answer'!$I77)/$CP$121</f>
        <v>-0.64279181526772533</v>
      </c>
      <c r="BA306" s="32">
        <f>('2a) logm_x(t)'!EP77-'2a) logm_x(t)'!EO77-'2a)answer'!$I77)/$CP$121</f>
        <v>-1.1984995334686312E-2</v>
      </c>
      <c r="BB306" s="32">
        <f>('2a) logm_x(t)'!EQ77-'2a) logm_x(t)'!EP77-'2a)answer'!$I77)/$CP$121</f>
        <v>-0.14844908333745532</v>
      </c>
      <c r="BC306" s="32">
        <f>('2a) logm_x(t)'!ER77-'2a) logm_x(t)'!EQ77-'2a)answer'!$I77)/$CP$121</f>
        <v>0.64059560790332659</v>
      </c>
      <c r="BD306" s="32">
        <f>('2a) logm_x(t)'!ES77-'2a) logm_x(t)'!ER77-'2a)answer'!$I77)/$CP$121</f>
        <v>-0.69693081196111684</v>
      </c>
      <c r="BE306" s="32">
        <f>('2a) logm_x(t)'!ET77-'2a) logm_x(t)'!ES77-'2a)answer'!$I77)/$CP$121</f>
        <v>-0.48376102596176934</v>
      </c>
      <c r="BF306" s="32">
        <f>('2a) logm_x(t)'!EU77-'2a) logm_x(t)'!ET77-'2a)answer'!$I77)/$CP$121</f>
        <v>0.12453222070185764</v>
      </c>
      <c r="BG306" s="32">
        <f>('2a) logm_x(t)'!EV77-'2a) logm_x(t)'!EU77-'2a)answer'!$I77)/$CP$121</f>
        <v>-6.2448963342547847E-2</v>
      </c>
      <c r="BH306" s="32">
        <f>('2a) logm_x(t)'!EW77-'2a) logm_x(t)'!EV77-'2a)answer'!$I77)/$CP$121</f>
        <v>-5.6038004160397729E-4</v>
      </c>
      <c r="BI306" s="32">
        <f>('2a) logm_x(t)'!EX77-'2a) logm_x(t)'!EW77-'2a)answer'!$I77)/$CP$121</f>
        <v>-0.41062875472288402</v>
      </c>
      <c r="BJ306" s="32">
        <f>('2a) logm_x(t)'!EY77-'2a) logm_x(t)'!EX77-'2a)answer'!$I77)/$CP$121</f>
        <v>0.1405302067039102</v>
      </c>
      <c r="BK306" s="32">
        <f>('2a) logm_x(t)'!EZ77-'2a) logm_x(t)'!EY77-'2a)answer'!$I77)/$CP$121</f>
        <v>-9.5288874323604153E-2</v>
      </c>
      <c r="BL306" s="32">
        <f>('2a) logm_x(t)'!FA77-'2a) logm_x(t)'!EZ77-'2a)answer'!$I77)/$CP$121</f>
        <v>-0.4076703278933787</v>
      </c>
      <c r="BM306" s="32">
        <f>('2a) logm_x(t)'!FB77-'2a) logm_x(t)'!FA77-'2a)answer'!$I77)/$CP$121</f>
        <v>0.1422735889078911</v>
      </c>
      <c r="BN306" s="32">
        <f>('2a) logm_x(t)'!FC77-'2a) logm_x(t)'!FB77-'2a)answer'!$I77)/$CP$121</f>
        <v>0.72452388911905297</v>
      </c>
      <c r="BO306" s="32">
        <f>('2a) logm_x(t)'!FD77-'2a) logm_x(t)'!FC77-'2a)answer'!$I77)/$CP$121</f>
        <v>-0.62830980291173621</v>
      </c>
      <c r="BP306" s="32">
        <f>('2a) logm_x(t)'!FE77-'2a) logm_x(t)'!FD77-'2a)answer'!$I77)/$CP$121</f>
        <v>0.18089889716972757</v>
      </c>
      <c r="BQ306" s="32">
        <f>('2a) logm_x(t)'!FF77-'2a) logm_x(t)'!FE77-'2a)answer'!$I77)/$CP$121</f>
        <v>0.10322088107408034</v>
      </c>
      <c r="BR306" s="32">
        <f>('2a) logm_x(t)'!FG77-'2a) logm_x(t)'!FF77-'2a)answer'!$I77)/$CP$121</f>
        <v>0.31709580783870134</v>
      </c>
      <c r="BS306" s="32">
        <f>('2a) logm_x(t)'!FH77-'2a) logm_x(t)'!FG77-'2a)answer'!$I77)/$CP$121</f>
        <v>-0.30070158703444655</v>
      </c>
      <c r="BT306" s="32">
        <f>('2a) logm_x(t)'!FI77-'2a) logm_x(t)'!FH77-'2a)answer'!$I77)/$CP$121</f>
        <v>-0.40705432709905398</v>
      </c>
      <c r="BU306" s="32">
        <f>('2a) logm_x(t)'!FJ77-'2a) logm_x(t)'!FI77-'2a)answer'!$I77)/$CP$121</f>
        <v>0.10046154945718512</v>
      </c>
      <c r="BV306" s="32">
        <f>('2a) logm_x(t)'!FK77-'2a) logm_x(t)'!FJ77-'2a)answer'!$I77)/$CP$121</f>
        <v>-4.3980089482076171E-2</v>
      </c>
      <c r="BW306" s="32">
        <f>('2a) logm_x(t)'!FL77-'2a) logm_x(t)'!FK77-'2a)answer'!$I77)/$CP$121</f>
        <v>0.28732442008707304</v>
      </c>
      <c r="BX306" s="32">
        <f>('2a) logm_x(t)'!FM77-'2a) logm_x(t)'!FL77-'2a)answer'!$I77)/$CP$121</f>
        <v>-0.61159165972319518</v>
      </c>
      <c r="BY306" s="32">
        <f>('2a) logm_x(t)'!FN77-'2a) logm_x(t)'!FM77-'2a)answer'!$I77)/$CP$121</f>
        <v>-0.19272778541877095</v>
      </c>
      <c r="BZ306" s="32">
        <f>('2a) logm_x(t)'!FO77-'2a) logm_x(t)'!FN77-'2a)answer'!$I77)/$CP$121</f>
        <v>0.45925376528857353</v>
      </c>
      <c r="CA306" s="32">
        <f>('2a) logm_x(t)'!FP77-'2a) logm_x(t)'!FO77-'2a)answer'!$I77)/$CP$121</f>
        <v>-0.47946383687634475</v>
      </c>
      <c r="CB306" s="32">
        <f>('2a) logm_x(t)'!FQ77-'2a) logm_x(t)'!FP77-'2a)answer'!$I77)/$CP$121</f>
        <v>-5.1218572313558551E-2</v>
      </c>
      <c r="CC306" s="32">
        <f>('2a) logm_x(t)'!FR77-'2a) logm_x(t)'!FQ77-'2a)answer'!$I77)/$CP$121</f>
        <v>-0.24454837495584397</v>
      </c>
      <c r="CD306" s="32">
        <f>('2a) logm_x(t)'!FS77-'2a) logm_x(t)'!FR77-'2a)answer'!$I77)/$CP$121</f>
        <v>0.14958077563339361</v>
      </c>
      <c r="CE306" s="32">
        <f>('2a) logm_x(t)'!FT77-'2a) logm_x(t)'!FS77-'2a)answer'!$I77)/$CP$121</f>
        <v>0.28474893001901569</v>
      </c>
      <c r="CF306" s="32">
        <f>('2a) logm_x(t)'!FU77-'2a) logm_x(t)'!FT77-'2a)answer'!$I77)/$CP$121</f>
        <v>-0.66321089829760083</v>
      </c>
      <c r="CG306" s="32">
        <f>('2a) logm_x(t)'!FV77-'2a) logm_x(t)'!FU77-'2a)answer'!$I77)/$CP$121</f>
        <v>-8.4993580938802875E-3</v>
      </c>
      <c r="CH306" s="32">
        <f>('2a) logm_x(t)'!FW77-'2a) logm_x(t)'!FV77-'2a)answer'!$I77)/$CP$121</f>
        <v>8.0650875230199329E-2</v>
      </c>
      <c r="CI306" s="32">
        <f>('2a) logm_x(t)'!FX77-'2a) logm_x(t)'!FW77-'2a)answer'!$I77)/$CP$121</f>
        <v>-0.15503458285401375</v>
      </c>
      <c r="CJ306" s="32">
        <f>('2a) logm_x(t)'!FY77-'2a) logm_x(t)'!FX77-'2a)answer'!$I77)/$CP$121</f>
        <v>-9.5442840328827397E-2</v>
      </c>
      <c r="CK306" s="32">
        <f>('2a) logm_x(t)'!FZ77-'2a) logm_x(t)'!FY77-'2a)answer'!$I77)/$CP$121</f>
        <v>-0.2172096957679466</v>
      </c>
      <c r="CL306" s="32">
        <f>('2a) logm_x(t)'!GA77-'2a) logm_x(t)'!FZ77-'2a)answer'!$I77)/$CP$121</f>
        <v>9.0144354049521355E-2</v>
      </c>
      <c r="CM306" s="32">
        <f>('2a) logm_x(t)'!GB77-'2a) logm_x(t)'!GA77-'2a)answer'!$I77)/$CP$121</f>
        <v>-3.9106699949396681E-2</v>
      </c>
      <c r="CN306" s="32">
        <f>('2a) logm_x(t)'!GC77-'2a) logm_x(t)'!GB77-'2a)answer'!$I77)/$CP$121</f>
        <v>0.31931737216470008</v>
      </c>
    </row>
    <row r="307" spans="1:92" x14ac:dyDescent="0.25">
      <c r="A307" s="31">
        <f t="shared" si="14"/>
        <v>75</v>
      </c>
      <c r="C307" s="32">
        <f>('2a) logm_x(t)'!CR78-'2a) logm_x(t)'!CQ78-'2a)answer'!$I78)/$CP$121</f>
        <v>0.43859245346348547</v>
      </c>
      <c r="D307" s="32">
        <f>('2a) logm_x(t)'!CS78-'2a) logm_x(t)'!CR78-'2a)answer'!$I78)/$CP$121</f>
        <v>0.21148058870436834</v>
      </c>
      <c r="E307" s="32">
        <f>('2a) logm_x(t)'!CT78-'2a) logm_x(t)'!CS78-'2a)answer'!$I78)/$CP$121</f>
        <v>-0.76703280908950111</v>
      </c>
      <c r="F307" s="32">
        <f>('2a) logm_x(t)'!CU78-'2a) logm_x(t)'!CT78-'2a)answer'!$I78)/$CP$121</f>
        <v>0.80430576305809531</v>
      </c>
      <c r="G307" s="32">
        <f>('2a) logm_x(t)'!CV78-'2a) logm_x(t)'!CU78-'2a)answer'!$I78)/$CP$121</f>
        <v>0.54181041847346467</v>
      </c>
      <c r="H307" s="32">
        <f>('2a) logm_x(t)'!CW78-'2a) logm_x(t)'!CV78-'2a)answer'!$I78)/$CP$121</f>
        <v>-0.40637131884527961</v>
      </c>
      <c r="I307" s="32">
        <f>('2a) logm_x(t)'!CX78-'2a) logm_x(t)'!CW78-'2a)answer'!$I78)/$CP$121</f>
        <v>0.33923362702907361</v>
      </c>
      <c r="J307" s="32">
        <f>('2a) logm_x(t)'!CY78-'2a) logm_x(t)'!CX78-'2a)answer'!$I78)/$CP$121</f>
        <v>-7.6797313351602656E-2</v>
      </c>
      <c r="K307" s="32">
        <f>('2a) logm_x(t)'!CZ78-'2a) logm_x(t)'!CY78-'2a)answer'!$I78)/$CP$121</f>
        <v>0.23108679578435534</v>
      </c>
      <c r="L307" s="32">
        <f>('2a) logm_x(t)'!DA78-'2a) logm_x(t)'!CZ78-'2a)answer'!$I78)/$CP$121</f>
        <v>-0.58558814204733278</v>
      </c>
      <c r="M307" s="32">
        <f>('2a) logm_x(t)'!DB78-'2a) logm_x(t)'!DA78-'2a)answer'!$I78)/$CP$121</f>
        <v>-6.6632605770203163E-2</v>
      </c>
      <c r="N307" s="32">
        <f>('2a) logm_x(t)'!DC78-'2a) logm_x(t)'!DB78-'2a)answer'!$I78)/$CP$121</f>
        <v>0.37420465625713978</v>
      </c>
      <c r="O307" s="32">
        <f>('2a) logm_x(t)'!DD78-'2a) logm_x(t)'!DC78-'2a)answer'!$I78)/$CP$121</f>
        <v>0.38844358871277529</v>
      </c>
      <c r="P307" s="32">
        <f>('2a) logm_x(t)'!DE78-'2a) logm_x(t)'!DD78-'2a)answer'!$I78)/$CP$121</f>
        <v>0.14854385775859183</v>
      </c>
      <c r="Q307" s="32">
        <f>('2a) logm_x(t)'!DF78-'2a) logm_x(t)'!DE78-'2a)answer'!$I78)/$CP$121</f>
        <v>-0.43517058702182737</v>
      </c>
      <c r="R307" s="32">
        <f>('2a) logm_x(t)'!DG78-'2a) logm_x(t)'!DF78-'2a)answer'!$I78)/$CP$121</f>
        <v>0.19611633171827395</v>
      </c>
      <c r="S307" s="32">
        <f>('2a) logm_x(t)'!DH78-'2a) logm_x(t)'!DG78-'2a)answer'!$I78)/$CP$121</f>
        <v>0.45382554331632796</v>
      </c>
      <c r="T307" s="32">
        <f>('2a) logm_x(t)'!DI78-'2a) logm_x(t)'!DH78-'2a)answer'!$I78)/$CP$121</f>
        <v>0.29260442279664817</v>
      </c>
      <c r="U307" s="32">
        <f>('2a) logm_x(t)'!DJ78-'2a) logm_x(t)'!DI78-'2a)answer'!$I78)/$CP$121</f>
        <v>-0.12189837872222462</v>
      </c>
      <c r="V307" s="32">
        <f>('2a) logm_x(t)'!DK78-'2a) logm_x(t)'!DJ78-'2a)answer'!$I78)/$CP$121</f>
        <v>-4.4556133161782072E-2</v>
      </c>
      <c r="W307" s="32">
        <f>('2a) logm_x(t)'!DL78-'2a) logm_x(t)'!DK78-'2a)answer'!$I78)/$CP$121</f>
        <v>0.12000795181879867</v>
      </c>
      <c r="X307" s="32">
        <f>('2a) logm_x(t)'!DM78-'2a) logm_x(t)'!DL78-'2a)answer'!$I78)/$CP$121</f>
        <v>-9.8587913958461629E-2</v>
      </c>
      <c r="Y307" s="32">
        <f>('2a) logm_x(t)'!DN78-'2a) logm_x(t)'!DM78-'2a)answer'!$I78)/$CP$121</f>
        <v>-0.50983973126898752</v>
      </c>
      <c r="Z307" s="32">
        <f>('2a) logm_x(t)'!DO78-'2a) logm_x(t)'!DN78-'2a)answer'!$I78)/$CP$121</f>
        <v>0.39123180364347621</v>
      </c>
      <c r="AA307" s="32">
        <f>('2a) logm_x(t)'!DP78-'2a) logm_x(t)'!DO78-'2a)answer'!$I78)/$CP$121</f>
        <v>0.46432890467456889</v>
      </c>
      <c r="AB307" s="32">
        <f>('2a) logm_x(t)'!DQ78-'2a) logm_x(t)'!DP78-'2a)answer'!$I78)/$CP$121</f>
        <v>-0.54734326616963536</v>
      </c>
      <c r="AC307" s="32">
        <f>('2a) logm_x(t)'!DR78-'2a) logm_x(t)'!DQ78-'2a)answer'!$I78)/$CP$121</f>
        <v>0.55688176254705113</v>
      </c>
      <c r="AD307" s="32">
        <f>('2a) logm_x(t)'!DS78-'2a) logm_x(t)'!DR78-'2a)answer'!$I78)/$CP$121</f>
        <v>-0.27881379085426655</v>
      </c>
      <c r="AE307" s="32">
        <f>('2a) logm_x(t)'!DT78-'2a) logm_x(t)'!DS78-'2a)answer'!$I78)/$CP$121</f>
        <v>0.26728817487800277</v>
      </c>
      <c r="AF307" s="32">
        <f>('2a) logm_x(t)'!DU78-'2a) logm_x(t)'!DT78-'2a)answer'!$I78)/$CP$121</f>
        <v>0.23321981344160495</v>
      </c>
      <c r="AG307" s="32">
        <f>('2a) logm_x(t)'!DV78-'2a) logm_x(t)'!DU78-'2a)answer'!$I78)/$CP$121</f>
        <v>-0.46167954069463418</v>
      </c>
      <c r="AH307" s="32">
        <f>('2a) logm_x(t)'!DW78-'2a) logm_x(t)'!DV78-'2a)answer'!$I78)/$CP$121</f>
        <v>0.19646511077326756</v>
      </c>
      <c r="AI307" s="32">
        <f>('2a) logm_x(t)'!DX78-'2a) logm_x(t)'!DW78-'2a)answer'!$I78)/$CP$121</f>
        <v>-0.37251500085721173</v>
      </c>
      <c r="AJ307" s="32">
        <f>('2a) logm_x(t)'!DY78-'2a) logm_x(t)'!DX78-'2a)answer'!$I78)/$CP$121</f>
        <v>9.1908164630133335E-2</v>
      </c>
      <c r="AK307" s="32">
        <f>('2a) logm_x(t)'!DZ78-'2a) logm_x(t)'!DY78-'2a)answer'!$I78)/$CP$121</f>
        <v>0.26586058719946748</v>
      </c>
      <c r="AL307" s="32">
        <f>('2a) logm_x(t)'!EA78-'2a) logm_x(t)'!DZ78-'2a)answer'!$I78)/$CP$121</f>
        <v>-0.14020253091505486</v>
      </c>
      <c r="AM307" s="32">
        <f>('2a) logm_x(t)'!EB78-'2a) logm_x(t)'!EA78-'2a)answer'!$I78)/$CP$121</f>
        <v>-3.489761817077539E-3</v>
      </c>
      <c r="AN307" s="32">
        <f>('2a) logm_x(t)'!EC78-'2a) logm_x(t)'!EB78-'2a)answer'!$I78)/$CP$121</f>
        <v>-3.7401177878977288E-2</v>
      </c>
      <c r="AO307" s="32">
        <f>('2a) logm_x(t)'!ED78-'2a) logm_x(t)'!EC78-'2a)answer'!$I78)/$CP$121</f>
        <v>-9.9729878281861889E-2</v>
      </c>
      <c r="AP307" s="32">
        <f>('2a) logm_x(t)'!EE78-'2a) logm_x(t)'!ED78-'2a)answer'!$I78)/$CP$121</f>
        <v>8.5393106103775845E-2</v>
      </c>
      <c r="AQ307" s="32">
        <f>('2a) logm_x(t)'!EF78-'2a) logm_x(t)'!EE78-'2a)answer'!$I78)/$CP$121</f>
        <v>0.10765279024944849</v>
      </c>
      <c r="AR307" s="32">
        <f>('2a) logm_x(t)'!EG78-'2a) logm_x(t)'!EF78-'2a)answer'!$I78)/$CP$121</f>
        <v>0.10829885646838741</v>
      </c>
      <c r="AS307" s="32">
        <f>('2a) logm_x(t)'!EH78-'2a) logm_x(t)'!EG78-'2a)answer'!$I78)/$CP$121</f>
        <v>0.6129367134818815</v>
      </c>
      <c r="AT307" s="32">
        <f>('2a) logm_x(t)'!EI78-'2a) logm_x(t)'!EH78-'2a)answer'!$I78)/$CP$121</f>
        <v>-0.23922014608493417</v>
      </c>
      <c r="AU307" s="32">
        <f>('2a) logm_x(t)'!EJ78-'2a) logm_x(t)'!EI78-'2a)answer'!$I78)/$CP$121</f>
        <v>0.1571915073247713</v>
      </c>
      <c r="AV307" s="32">
        <f>('2a) logm_x(t)'!EK78-'2a) logm_x(t)'!EJ78-'2a)answer'!$I78)/$CP$121</f>
        <v>7.3273242005707895E-2</v>
      </c>
      <c r="AW307" s="32">
        <f>('2a) logm_x(t)'!EL78-'2a) logm_x(t)'!EK78-'2a)answer'!$I78)/$CP$121</f>
        <v>9.4767467533670866E-2</v>
      </c>
      <c r="AX307" s="32">
        <f>('2a) logm_x(t)'!EM78-'2a) logm_x(t)'!EL78-'2a)answer'!$I78)/$CP$121</f>
        <v>8.8234984130328598E-2</v>
      </c>
      <c r="AY307" s="32">
        <f>('2a) logm_x(t)'!EN78-'2a) logm_x(t)'!EM78-'2a)answer'!$I78)/$CP$121</f>
        <v>0.24726075683593504</v>
      </c>
      <c r="AZ307" s="32">
        <f>('2a) logm_x(t)'!EO78-'2a) logm_x(t)'!EN78-'2a)answer'!$I78)/$CP$121</f>
        <v>-0.32632042289341101</v>
      </c>
      <c r="BA307" s="32">
        <f>('2a) logm_x(t)'!EP78-'2a) logm_x(t)'!EO78-'2a)answer'!$I78)/$CP$121</f>
        <v>-0.21970922944438331</v>
      </c>
      <c r="BB307" s="32">
        <f>('2a) logm_x(t)'!EQ78-'2a) logm_x(t)'!EP78-'2a)answer'!$I78)/$CP$121</f>
        <v>-0.27158021883350875</v>
      </c>
      <c r="BC307" s="32">
        <f>('2a) logm_x(t)'!ER78-'2a) logm_x(t)'!EQ78-'2a)answer'!$I78)/$CP$121</f>
        <v>9.1246917268884994E-2</v>
      </c>
      <c r="BD307" s="32">
        <f>('2a) logm_x(t)'!ES78-'2a) logm_x(t)'!ER78-'2a)answer'!$I78)/$CP$121</f>
        <v>0.22572823600233963</v>
      </c>
      <c r="BE307" s="32">
        <f>('2a) logm_x(t)'!ET78-'2a) logm_x(t)'!ES78-'2a)answer'!$I78)/$CP$121</f>
        <v>-1.0700073107403856E-2</v>
      </c>
      <c r="BF307" s="32">
        <f>('2a) logm_x(t)'!EU78-'2a) logm_x(t)'!ET78-'2a)answer'!$I78)/$CP$121</f>
        <v>-1.2022385820327746</v>
      </c>
      <c r="BG307" s="32">
        <f>('2a) logm_x(t)'!EV78-'2a) logm_x(t)'!EU78-'2a)answer'!$I78)/$CP$121</f>
        <v>0.58173836154510594</v>
      </c>
      <c r="BH307" s="32">
        <f>('2a) logm_x(t)'!EW78-'2a) logm_x(t)'!EV78-'2a)answer'!$I78)/$CP$121</f>
        <v>-0.28527323042270275</v>
      </c>
      <c r="BI307" s="32">
        <f>('2a) logm_x(t)'!EX78-'2a) logm_x(t)'!EW78-'2a)answer'!$I78)/$CP$121</f>
        <v>0.11867794374245073</v>
      </c>
      <c r="BJ307" s="32">
        <f>('2a) logm_x(t)'!EY78-'2a) logm_x(t)'!EX78-'2a)answer'!$I78)/$CP$121</f>
        <v>-0.16590156121614716</v>
      </c>
      <c r="BK307" s="32">
        <f>('2a) logm_x(t)'!EZ78-'2a) logm_x(t)'!EY78-'2a)answer'!$I78)/$CP$121</f>
        <v>-0.1472113293539625</v>
      </c>
      <c r="BL307" s="32">
        <f>('2a) logm_x(t)'!FA78-'2a) logm_x(t)'!EZ78-'2a)answer'!$I78)/$CP$121</f>
        <v>9.1107410174994088E-2</v>
      </c>
      <c r="BM307" s="32">
        <f>('2a) logm_x(t)'!FB78-'2a) logm_x(t)'!FA78-'2a)answer'!$I78)/$CP$121</f>
        <v>-0.39531189754342011</v>
      </c>
      <c r="BN307" s="32">
        <f>('2a) logm_x(t)'!FC78-'2a) logm_x(t)'!FB78-'2a)answer'!$I78)/$CP$121</f>
        <v>0.64768758237662516</v>
      </c>
      <c r="BO307" s="32">
        <f>('2a) logm_x(t)'!FD78-'2a) logm_x(t)'!FC78-'2a)answer'!$I78)/$CP$121</f>
        <v>-7.8338851858846342E-2</v>
      </c>
      <c r="BP307" s="32">
        <f>('2a) logm_x(t)'!FE78-'2a) logm_x(t)'!FD78-'2a)answer'!$I78)/$CP$121</f>
        <v>-0.21491571871079199</v>
      </c>
      <c r="BQ307" s="32">
        <f>('2a) logm_x(t)'!FF78-'2a) logm_x(t)'!FE78-'2a)answer'!$I78)/$CP$121</f>
        <v>0.11071386843657771</v>
      </c>
      <c r="BR307" s="32">
        <f>('2a) logm_x(t)'!FG78-'2a) logm_x(t)'!FF78-'2a)answer'!$I78)/$CP$121</f>
        <v>0.13807305532468761</v>
      </c>
      <c r="BS307" s="32">
        <f>('2a) logm_x(t)'!FH78-'2a) logm_x(t)'!FG78-'2a)answer'!$I78)/$CP$121</f>
        <v>-0.36623390560594554</v>
      </c>
      <c r="BT307" s="32">
        <f>('2a) logm_x(t)'!FI78-'2a) logm_x(t)'!FH78-'2a)answer'!$I78)/$CP$121</f>
        <v>-0.31996744452246961</v>
      </c>
      <c r="BU307" s="32">
        <f>('2a) logm_x(t)'!FJ78-'2a) logm_x(t)'!FI78-'2a)answer'!$I78)/$CP$121</f>
        <v>0.25853284938661125</v>
      </c>
      <c r="BV307" s="32">
        <f>('2a) logm_x(t)'!FK78-'2a) logm_x(t)'!FJ78-'2a)answer'!$I78)/$CP$121</f>
        <v>-8.853896723093109E-2</v>
      </c>
      <c r="BW307" s="32">
        <f>('2a) logm_x(t)'!FL78-'2a) logm_x(t)'!FK78-'2a)answer'!$I78)/$CP$121</f>
        <v>0.18683114298256415</v>
      </c>
      <c r="BX307" s="32">
        <f>('2a) logm_x(t)'!FM78-'2a) logm_x(t)'!FL78-'2a)answer'!$I78)/$CP$121</f>
        <v>3.3424923041299247E-3</v>
      </c>
      <c r="BY307" s="32">
        <f>('2a) logm_x(t)'!FN78-'2a) logm_x(t)'!FM78-'2a)answer'!$I78)/$CP$121</f>
        <v>-3.758461175468239E-2</v>
      </c>
      <c r="BZ307" s="32">
        <f>('2a) logm_x(t)'!FO78-'2a) logm_x(t)'!FN78-'2a)answer'!$I78)/$CP$121</f>
        <v>-0.61838398822149376</v>
      </c>
      <c r="CA307" s="32">
        <f>('2a) logm_x(t)'!FP78-'2a) logm_x(t)'!FO78-'2a)answer'!$I78)/$CP$121</f>
        <v>0.12253457399386002</v>
      </c>
      <c r="CB307" s="32">
        <f>('2a) logm_x(t)'!FQ78-'2a) logm_x(t)'!FP78-'2a)answer'!$I78)/$CP$121</f>
        <v>-0.27162968045056907</v>
      </c>
      <c r="CC307" s="32">
        <f>('2a) logm_x(t)'!FR78-'2a) logm_x(t)'!FQ78-'2a)answer'!$I78)/$CP$121</f>
        <v>0.11509154582896997</v>
      </c>
      <c r="CD307" s="32">
        <f>('2a) logm_x(t)'!FS78-'2a) logm_x(t)'!FR78-'2a)answer'!$I78)/$CP$121</f>
        <v>-5.7335518746798556E-2</v>
      </c>
      <c r="CE307" s="32">
        <f>('2a) logm_x(t)'!FT78-'2a) logm_x(t)'!FS78-'2a)answer'!$I78)/$CP$121</f>
        <v>-0.51533240550742798</v>
      </c>
      <c r="CF307" s="32">
        <f>('2a) logm_x(t)'!FU78-'2a) logm_x(t)'!FT78-'2a)answer'!$I78)/$CP$121</f>
        <v>0.37699860723667156</v>
      </c>
      <c r="CG307" s="32">
        <f>('2a) logm_x(t)'!FV78-'2a) logm_x(t)'!FU78-'2a)answer'!$I78)/$CP$121</f>
        <v>-0.1490782928856994</v>
      </c>
      <c r="CH307" s="32">
        <f>('2a) logm_x(t)'!FW78-'2a) logm_x(t)'!FV78-'2a)answer'!$I78)/$CP$121</f>
        <v>-0.16045526730406054</v>
      </c>
      <c r="CI307" s="32">
        <f>('2a) logm_x(t)'!FX78-'2a) logm_x(t)'!FW78-'2a)answer'!$I78)/$CP$121</f>
        <v>-1.7286914967234716E-2</v>
      </c>
      <c r="CJ307" s="32">
        <f>('2a) logm_x(t)'!FY78-'2a) logm_x(t)'!FX78-'2a)answer'!$I78)/$CP$121</f>
        <v>-3.4262648006718946E-4</v>
      </c>
      <c r="CK307" s="32">
        <f>('2a) logm_x(t)'!FZ78-'2a) logm_x(t)'!FY78-'2a)answer'!$I78)/$CP$121</f>
        <v>-1.5546072722206976E-2</v>
      </c>
      <c r="CL307" s="32">
        <f>('2a) logm_x(t)'!GA78-'2a) logm_x(t)'!FZ78-'2a)answer'!$I78)/$CP$121</f>
        <v>-0.17775491106233163</v>
      </c>
      <c r="CM307" s="32">
        <f>('2a) logm_x(t)'!GB78-'2a) logm_x(t)'!GA78-'2a)answer'!$I78)/$CP$121</f>
        <v>0.13750382362125474</v>
      </c>
      <c r="CN307" s="32">
        <f>('2a) logm_x(t)'!GC78-'2a) logm_x(t)'!GB78-'2a)answer'!$I78)/$CP$121</f>
        <v>-0.38241640536809524</v>
      </c>
    </row>
    <row r="308" spans="1:92" x14ac:dyDescent="0.25">
      <c r="A308" s="31">
        <f t="shared" si="14"/>
        <v>76</v>
      </c>
      <c r="C308" s="32">
        <f>('2a) logm_x(t)'!CR79-'2a) logm_x(t)'!CQ79-'2a)answer'!$I79)/$CP$121</f>
        <v>-0.11892881695556137</v>
      </c>
      <c r="D308" s="32">
        <f>('2a) logm_x(t)'!CS79-'2a) logm_x(t)'!CR79-'2a)answer'!$I79)/$CP$121</f>
        <v>0.57613105219771399</v>
      </c>
      <c r="E308" s="32">
        <f>('2a) logm_x(t)'!CT79-'2a) logm_x(t)'!CS79-'2a)answer'!$I79)/$CP$121</f>
        <v>0.35462350660031294</v>
      </c>
      <c r="F308" s="32">
        <f>('2a) logm_x(t)'!CU79-'2a) logm_x(t)'!CT79-'2a)answer'!$I79)/$CP$121</f>
        <v>-0.98904485349857896</v>
      </c>
      <c r="G308" s="32">
        <f>('2a) logm_x(t)'!CV79-'2a) logm_x(t)'!CU79-'2a)answer'!$I79)/$CP$121</f>
        <v>0.47298280695332917</v>
      </c>
      <c r="H308" s="32">
        <f>('2a) logm_x(t)'!CW79-'2a) logm_x(t)'!CV79-'2a)answer'!$I79)/$CP$121</f>
        <v>2.7205332052975862E-2</v>
      </c>
      <c r="I308" s="32">
        <f>('2a) logm_x(t)'!CX79-'2a) logm_x(t)'!CW79-'2a)answer'!$I79)/$CP$121</f>
        <v>-0.15419547444266815</v>
      </c>
      <c r="J308" s="32">
        <f>('2a) logm_x(t)'!CY79-'2a) logm_x(t)'!CX79-'2a)answer'!$I79)/$CP$121</f>
        <v>0.39831377242388216</v>
      </c>
      <c r="K308" s="32">
        <f>('2a) logm_x(t)'!CZ79-'2a) logm_x(t)'!CY79-'2a)answer'!$I79)/$CP$121</f>
        <v>-0.19263145620666072</v>
      </c>
      <c r="L308" s="32">
        <f>('2a) logm_x(t)'!DA79-'2a) logm_x(t)'!CZ79-'2a)answer'!$I79)/$CP$121</f>
        <v>-7.1964816331141601E-2</v>
      </c>
      <c r="M308" s="32">
        <f>('2a) logm_x(t)'!DB79-'2a) logm_x(t)'!DA79-'2a)answer'!$I79)/$CP$121</f>
        <v>-0.40226707654053423</v>
      </c>
      <c r="N308" s="32">
        <f>('2a) logm_x(t)'!DC79-'2a) logm_x(t)'!DB79-'2a)answer'!$I79)/$CP$121</f>
        <v>0.48846239998950047</v>
      </c>
      <c r="O308" s="32">
        <f>('2a) logm_x(t)'!DD79-'2a) logm_x(t)'!DC79-'2a)answer'!$I79)/$CP$121</f>
        <v>0.16146240935832853</v>
      </c>
      <c r="P308" s="32">
        <f>('2a) logm_x(t)'!DE79-'2a) logm_x(t)'!DD79-'2a)answer'!$I79)/$CP$121</f>
        <v>-0.24808588338862889</v>
      </c>
      <c r="Q308" s="32">
        <f>('2a) logm_x(t)'!DF79-'2a) logm_x(t)'!DE79-'2a)answer'!$I79)/$CP$121</f>
        <v>0.73159804401123907</v>
      </c>
      <c r="R308" s="32">
        <f>('2a) logm_x(t)'!DG79-'2a) logm_x(t)'!DF79-'2a)answer'!$I79)/$CP$121</f>
        <v>0.20276742660798094</v>
      </c>
      <c r="S308" s="32">
        <f>('2a) logm_x(t)'!DH79-'2a) logm_x(t)'!DG79-'2a)answer'!$I79)/$CP$121</f>
        <v>-0.17266650088016403</v>
      </c>
      <c r="T308" s="32">
        <f>('2a) logm_x(t)'!DI79-'2a) logm_x(t)'!DH79-'2a)answer'!$I79)/$CP$121</f>
        <v>0.30414715039417284</v>
      </c>
      <c r="U308" s="32">
        <f>('2a) logm_x(t)'!DJ79-'2a) logm_x(t)'!DI79-'2a)answer'!$I79)/$CP$121</f>
        <v>0.54737555558704887</v>
      </c>
      <c r="V308" s="32">
        <f>('2a) logm_x(t)'!DK79-'2a) logm_x(t)'!DJ79-'2a)answer'!$I79)/$CP$121</f>
        <v>0.29241287243824954</v>
      </c>
      <c r="W308" s="32">
        <f>('2a) logm_x(t)'!DL79-'2a) logm_x(t)'!DK79-'2a)answer'!$I79)/$CP$121</f>
        <v>-0.28978562365554922</v>
      </c>
      <c r="X308" s="32">
        <f>('2a) logm_x(t)'!DM79-'2a) logm_x(t)'!DL79-'2a)answer'!$I79)/$CP$121</f>
        <v>2.0372038716468151E-2</v>
      </c>
      <c r="Y308" s="32">
        <f>('2a) logm_x(t)'!DN79-'2a) logm_x(t)'!DM79-'2a)answer'!$I79)/$CP$121</f>
        <v>-1.0235141182504726</v>
      </c>
      <c r="Z308" s="32">
        <f>('2a) logm_x(t)'!DO79-'2a) logm_x(t)'!DN79-'2a)answer'!$I79)/$CP$121</f>
        <v>0.20601403799269424</v>
      </c>
      <c r="AA308" s="32">
        <f>('2a) logm_x(t)'!DP79-'2a) logm_x(t)'!DO79-'2a)answer'!$I79)/$CP$121</f>
        <v>0.57895433931803475</v>
      </c>
      <c r="AB308" s="32">
        <f>('2a) logm_x(t)'!DQ79-'2a) logm_x(t)'!DP79-'2a)answer'!$I79)/$CP$121</f>
        <v>-0.26808441190754656</v>
      </c>
      <c r="AC308" s="32">
        <f>('2a) logm_x(t)'!DR79-'2a) logm_x(t)'!DQ79-'2a)answer'!$I79)/$CP$121</f>
        <v>0.73079965982366413</v>
      </c>
      <c r="AD308" s="32">
        <f>('2a) logm_x(t)'!DS79-'2a) logm_x(t)'!DR79-'2a)answer'!$I79)/$CP$121</f>
        <v>-0.20042765358836023</v>
      </c>
      <c r="AE308" s="32">
        <f>('2a) logm_x(t)'!DT79-'2a) logm_x(t)'!DS79-'2a)answer'!$I79)/$CP$121</f>
        <v>0.17125530393790678</v>
      </c>
      <c r="AF308" s="32">
        <f>('2a) logm_x(t)'!DU79-'2a) logm_x(t)'!DT79-'2a)answer'!$I79)/$CP$121</f>
        <v>5.1769882875205883E-2</v>
      </c>
      <c r="AG308" s="32">
        <f>('2a) logm_x(t)'!DV79-'2a) logm_x(t)'!DU79-'2a)answer'!$I79)/$CP$121</f>
        <v>-0.27056985535991757</v>
      </c>
      <c r="AH308" s="32">
        <f>('2a) logm_x(t)'!DW79-'2a) logm_x(t)'!DV79-'2a)answer'!$I79)/$CP$121</f>
        <v>-7.3225841743348508E-2</v>
      </c>
      <c r="AI308" s="32">
        <f>('2a) logm_x(t)'!DX79-'2a) logm_x(t)'!DW79-'2a)answer'!$I79)/$CP$121</f>
        <v>-0.30857206969376766</v>
      </c>
      <c r="AJ308" s="32">
        <f>('2a) logm_x(t)'!DY79-'2a) logm_x(t)'!DX79-'2a)answer'!$I79)/$CP$121</f>
        <v>-5.1945443239402089E-2</v>
      </c>
      <c r="AK308" s="32">
        <f>('2a) logm_x(t)'!DZ79-'2a) logm_x(t)'!DY79-'2a)answer'!$I79)/$CP$121</f>
        <v>0.91763245203570598</v>
      </c>
      <c r="AL308" s="32">
        <f>('2a) logm_x(t)'!EA79-'2a) logm_x(t)'!DZ79-'2a)answer'!$I79)/$CP$121</f>
        <v>-0.4746401939887398</v>
      </c>
      <c r="AM308" s="32">
        <f>('2a) logm_x(t)'!EB79-'2a) logm_x(t)'!EA79-'2a)answer'!$I79)/$CP$121</f>
        <v>-0.17736357822963103</v>
      </c>
      <c r="AN308" s="32">
        <f>('2a) logm_x(t)'!EC79-'2a) logm_x(t)'!EB79-'2a)answer'!$I79)/$CP$121</f>
        <v>0.47973638063286783</v>
      </c>
      <c r="AO308" s="32">
        <f>('2a) logm_x(t)'!ED79-'2a) logm_x(t)'!EC79-'2a)answer'!$I79)/$CP$121</f>
        <v>-0.26189585780809749</v>
      </c>
      <c r="AP308" s="32">
        <f>('2a) logm_x(t)'!EE79-'2a) logm_x(t)'!ED79-'2a)answer'!$I79)/$CP$121</f>
        <v>-0.23991585901865639</v>
      </c>
      <c r="AQ308" s="32">
        <f>('2a) logm_x(t)'!EF79-'2a) logm_x(t)'!EE79-'2a)answer'!$I79)/$CP$121</f>
        <v>0.3126181289582266</v>
      </c>
      <c r="AR308" s="32">
        <f>('2a) logm_x(t)'!EG79-'2a) logm_x(t)'!EF79-'2a)answer'!$I79)/$CP$121</f>
        <v>9.3834831654638365E-2</v>
      </c>
      <c r="AS308" s="32">
        <f>('2a) logm_x(t)'!EH79-'2a) logm_x(t)'!EG79-'2a)answer'!$I79)/$CP$121</f>
        <v>0.35574167306881621</v>
      </c>
      <c r="AT308" s="32">
        <f>('2a) logm_x(t)'!EI79-'2a) logm_x(t)'!EH79-'2a)answer'!$I79)/$CP$121</f>
        <v>-0.66123780307557256</v>
      </c>
      <c r="AU308" s="32">
        <f>('2a) logm_x(t)'!EJ79-'2a) logm_x(t)'!EI79-'2a)answer'!$I79)/$CP$121</f>
        <v>0.97195777193424548</v>
      </c>
      <c r="AV308" s="32">
        <f>('2a) logm_x(t)'!EK79-'2a) logm_x(t)'!EJ79-'2a)answer'!$I79)/$CP$121</f>
        <v>-0.3692812501592983</v>
      </c>
      <c r="AW308" s="32">
        <f>('2a) logm_x(t)'!EL79-'2a) logm_x(t)'!EK79-'2a)answer'!$I79)/$CP$121</f>
        <v>0.18706045632065532</v>
      </c>
      <c r="AX308" s="32">
        <f>('2a) logm_x(t)'!EM79-'2a) logm_x(t)'!EL79-'2a)answer'!$I79)/$CP$121</f>
        <v>5.6266751755648492E-2</v>
      </c>
      <c r="AY308" s="32">
        <f>('2a) logm_x(t)'!EN79-'2a) logm_x(t)'!EM79-'2a)answer'!$I79)/$CP$121</f>
        <v>0.50802119016072422</v>
      </c>
      <c r="AZ308" s="32">
        <f>('2a) logm_x(t)'!EO79-'2a) logm_x(t)'!EN79-'2a)answer'!$I79)/$CP$121</f>
        <v>-0.52905265028032389</v>
      </c>
      <c r="BA308" s="32">
        <f>('2a) logm_x(t)'!EP79-'2a) logm_x(t)'!EO79-'2a)answer'!$I79)/$CP$121</f>
        <v>-8.3287162764112369E-2</v>
      </c>
      <c r="BB308" s="32">
        <f>('2a) logm_x(t)'!EQ79-'2a) logm_x(t)'!EP79-'2a)answer'!$I79)/$CP$121</f>
        <v>-0.29173261738246276</v>
      </c>
      <c r="BC308" s="32">
        <f>('2a) logm_x(t)'!ER79-'2a) logm_x(t)'!EQ79-'2a)answer'!$I79)/$CP$121</f>
        <v>0.44997376730044691</v>
      </c>
      <c r="BD308" s="32">
        <f>('2a) logm_x(t)'!ES79-'2a) logm_x(t)'!ER79-'2a)answer'!$I79)/$CP$121</f>
        <v>-1.0751176588460754</v>
      </c>
      <c r="BE308" s="32">
        <f>('2a) logm_x(t)'!ET79-'2a) logm_x(t)'!ES79-'2a)answer'!$I79)/$CP$121</f>
        <v>1.0059091451475894</v>
      </c>
      <c r="BF308" s="32">
        <f>('2a) logm_x(t)'!EU79-'2a) logm_x(t)'!ET79-'2a)answer'!$I79)/$CP$121</f>
        <v>-0.51734493626994993</v>
      </c>
      <c r="BG308" s="32">
        <f>('2a) logm_x(t)'!EV79-'2a) logm_x(t)'!EU79-'2a)answer'!$I79)/$CP$121</f>
        <v>-0.52636967931696732</v>
      </c>
      <c r="BH308" s="32">
        <f>('2a) logm_x(t)'!EW79-'2a) logm_x(t)'!EV79-'2a)answer'!$I79)/$CP$121</f>
        <v>-0.44102955421312062</v>
      </c>
      <c r="BI308" s="32">
        <f>('2a) logm_x(t)'!EX79-'2a) logm_x(t)'!EW79-'2a)answer'!$I79)/$CP$121</f>
        <v>0.31453495527345238</v>
      </c>
      <c r="BJ308" s="32">
        <f>('2a) logm_x(t)'!EY79-'2a) logm_x(t)'!EX79-'2a)answer'!$I79)/$CP$121</f>
        <v>0.21859527248013041</v>
      </c>
      <c r="BK308" s="32">
        <f>('2a) logm_x(t)'!EZ79-'2a) logm_x(t)'!EY79-'2a)answer'!$I79)/$CP$121</f>
        <v>0.10486529153530007</v>
      </c>
      <c r="BL308" s="32">
        <f>('2a) logm_x(t)'!FA79-'2a) logm_x(t)'!EZ79-'2a)answer'!$I79)/$CP$121</f>
        <v>-0.29302555937627828</v>
      </c>
      <c r="BM308" s="32">
        <f>('2a) logm_x(t)'!FB79-'2a) logm_x(t)'!FA79-'2a)answer'!$I79)/$CP$121</f>
        <v>-2.2916970038604014E-2</v>
      </c>
      <c r="BN308" s="32">
        <f>('2a) logm_x(t)'!FC79-'2a) logm_x(t)'!FB79-'2a)answer'!$I79)/$CP$121</f>
        <v>2.120836236000391E-2</v>
      </c>
      <c r="BO308" s="32">
        <f>('2a) logm_x(t)'!FD79-'2a) logm_x(t)'!FC79-'2a)answer'!$I79)/$CP$121</f>
        <v>-0.39504141404307425</v>
      </c>
      <c r="BP308" s="32">
        <f>('2a) logm_x(t)'!FE79-'2a) logm_x(t)'!FD79-'2a)answer'!$I79)/$CP$121</f>
        <v>0.59997067723499686</v>
      </c>
      <c r="BQ308" s="32">
        <f>('2a) logm_x(t)'!FF79-'2a) logm_x(t)'!FE79-'2a)answer'!$I79)/$CP$121</f>
        <v>-4.3328951314329352E-2</v>
      </c>
      <c r="BR308" s="32">
        <f>('2a) logm_x(t)'!FG79-'2a) logm_x(t)'!FF79-'2a)answer'!$I79)/$CP$121</f>
        <v>0.14406277821551242</v>
      </c>
      <c r="BS308" s="32">
        <f>('2a) logm_x(t)'!FH79-'2a) logm_x(t)'!FG79-'2a)answer'!$I79)/$CP$121</f>
        <v>-0.38009365700106806</v>
      </c>
      <c r="BT308" s="32">
        <f>('2a) logm_x(t)'!FI79-'2a) logm_x(t)'!FH79-'2a)answer'!$I79)/$CP$121</f>
        <v>6.8879217330698531E-2</v>
      </c>
      <c r="BU308" s="32">
        <f>('2a) logm_x(t)'!FJ79-'2a) logm_x(t)'!FI79-'2a)answer'!$I79)/$CP$121</f>
        <v>7.5683497795441285E-2</v>
      </c>
      <c r="BV308" s="32">
        <f>('2a) logm_x(t)'!FK79-'2a) logm_x(t)'!FJ79-'2a)answer'!$I79)/$CP$121</f>
        <v>-0.33121708585839599</v>
      </c>
      <c r="BW308" s="32">
        <f>('2a) logm_x(t)'!FL79-'2a) logm_x(t)'!FK79-'2a)answer'!$I79)/$CP$121</f>
        <v>0.37808258983890969</v>
      </c>
      <c r="BX308" s="32">
        <f>('2a) logm_x(t)'!FM79-'2a) logm_x(t)'!FL79-'2a)answer'!$I79)/$CP$121</f>
        <v>-0.49315164742788392</v>
      </c>
      <c r="BY308" s="32">
        <f>('2a) logm_x(t)'!FN79-'2a) logm_x(t)'!FM79-'2a)answer'!$I79)/$CP$121</f>
        <v>0.10414533408217035</v>
      </c>
      <c r="BZ308" s="32">
        <f>('2a) logm_x(t)'!FO79-'2a) logm_x(t)'!FN79-'2a)answer'!$I79)/$CP$121</f>
        <v>-5.3191022939310918E-2</v>
      </c>
      <c r="CA308" s="32">
        <f>('2a) logm_x(t)'!FP79-'2a) logm_x(t)'!FO79-'2a)answer'!$I79)/$CP$121</f>
        <v>-8.1809686843813734E-2</v>
      </c>
      <c r="CB308" s="32">
        <f>('2a) logm_x(t)'!FQ79-'2a) logm_x(t)'!FP79-'2a)answer'!$I79)/$CP$121</f>
        <v>-0.32810116325638444</v>
      </c>
      <c r="CC308" s="32">
        <f>('2a) logm_x(t)'!FR79-'2a) logm_x(t)'!FQ79-'2a)answer'!$I79)/$CP$121</f>
        <v>-9.6780991096810084E-2</v>
      </c>
      <c r="CD308" s="32">
        <f>('2a) logm_x(t)'!FS79-'2a) logm_x(t)'!FR79-'2a)answer'!$I79)/$CP$121</f>
        <v>-0.22827643879618539</v>
      </c>
      <c r="CE308" s="32">
        <f>('2a) logm_x(t)'!FT79-'2a) logm_x(t)'!FS79-'2a)answer'!$I79)/$CP$121</f>
        <v>0.15293450404390879</v>
      </c>
      <c r="CF308" s="32">
        <f>('2a) logm_x(t)'!FU79-'2a) logm_x(t)'!FT79-'2a)answer'!$I79)/$CP$121</f>
        <v>0.14744410401336575</v>
      </c>
      <c r="CG308" s="32">
        <f>('2a) logm_x(t)'!FV79-'2a) logm_x(t)'!FU79-'2a)answer'!$I79)/$CP$121</f>
        <v>-4.9873444730415002E-2</v>
      </c>
      <c r="CH308" s="32">
        <f>('2a) logm_x(t)'!FW79-'2a) logm_x(t)'!FV79-'2a)answer'!$I79)/$CP$121</f>
        <v>-0.23262025285879112</v>
      </c>
      <c r="CI308" s="32">
        <f>('2a) logm_x(t)'!FX79-'2a) logm_x(t)'!FW79-'2a)answer'!$I79)/$CP$121</f>
        <v>-0.10336624346832243</v>
      </c>
      <c r="CJ308" s="32">
        <f>('2a) logm_x(t)'!FY79-'2a) logm_x(t)'!FX79-'2a)answer'!$I79)/$CP$121</f>
        <v>1.0929372360788751E-2</v>
      </c>
      <c r="CK308" s="32">
        <f>('2a) logm_x(t)'!FZ79-'2a) logm_x(t)'!FY79-'2a)answer'!$I79)/$CP$121</f>
        <v>-8.380135136821714E-3</v>
      </c>
      <c r="CL308" s="32">
        <f>('2a) logm_x(t)'!GA79-'2a) logm_x(t)'!FZ79-'2a)answer'!$I79)/$CP$121</f>
        <v>-0.44817677410227197</v>
      </c>
      <c r="CM308" s="32">
        <f>('2a) logm_x(t)'!GB79-'2a) logm_x(t)'!GA79-'2a)answer'!$I79)/$CP$121</f>
        <v>-9.1172583569112051E-2</v>
      </c>
      <c r="CN308" s="32">
        <f>('2a) logm_x(t)'!GC79-'2a) logm_x(t)'!GB79-'2a)answer'!$I79)/$CP$121</f>
        <v>0.16796662208007018</v>
      </c>
    </row>
    <row r="309" spans="1:92" x14ac:dyDescent="0.25">
      <c r="A309" s="31">
        <f t="shared" si="14"/>
        <v>77</v>
      </c>
      <c r="C309" s="32">
        <f>('2a) logm_x(t)'!CR80-'2a) logm_x(t)'!CQ80-'2a)answer'!$I80)/$CP$121</f>
        <v>0.11308929032745113</v>
      </c>
      <c r="D309" s="32">
        <f>('2a) logm_x(t)'!CS80-'2a) logm_x(t)'!CR80-'2a)answer'!$I80)/$CP$121</f>
        <v>0.41885642147677776</v>
      </c>
      <c r="E309" s="32">
        <f>('2a) logm_x(t)'!CT80-'2a) logm_x(t)'!CS80-'2a)answer'!$I80)/$CP$121</f>
        <v>-0.58493440030268307</v>
      </c>
      <c r="F309" s="32">
        <f>('2a) logm_x(t)'!CU80-'2a) logm_x(t)'!CT80-'2a)answer'!$I80)/$CP$121</f>
        <v>0.57396113165600127</v>
      </c>
      <c r="G309" s="32">
        <f>('2a) logm_x(t)'!CV80-'2a) logm_x(t)'!CU80-'2a)answer'!$I80)/$CP$121</f>
        <v>-0.68380976586620401</v>
      </c>
      <c r="H309" s="32">
        <f>('2a) logm_x(t)'!CW80-'2a) logm_x(t)'!CV80-'2a)answer'!$I80)/$CP$121</f>
        <v>0.98894155665684436</v>
      </c>
      <c r="I309" s="32">
        <f>('2a) logm_x(t)'!CX80-'2a) logm_x(t)'!CW80-'2a)answer'!$I80)/$CP$121</f>
        <v>-0.44701491370847679</v>
      </c>
      <c r="J309" s="32">
        <f>('2a) logm_x(t)'!CY80-'2a) logm_x(t)'!CX80-'2a)answer'!$I80)/$CP$121</f>
        <v>1.2647999640969762E-2</v>
      </c>
      <c r="K309" s="32">
        <f>('2a) logm_x(t)'!CZ80-'2a) logm_x(t)'!CY80-'2a)answer'!$I80)/$CP$121</f>
        <v>-0.29522517044551738</v>
      </c>
      <c r="L309" s="32">
        <f>('2a) logm_x(t)'!DA80-'2a) logm_x(t)'!CZ80-'2a)answer'!$I80)/$CP$121</f>
        <v>0.51808594091923743</v>
      </c>
      <c r="M309" s="32">
        <f>('2a) logm_x(t)'!DB80-'2a) logm_x(t)'!DA80-'2a)answer'!$I80)/$CP$121</f>
        <v>0.19869191953774054</v>
      </c>
      <c r="N309" s="32">
        <f>('2a) logm_x(t)'!DC80-'2a) logm_x(t)'!DB80-'2a)answer'!$I80)/$CP$121</f>
        <v>0.327754081241318</v>
      </c>
      <c r="O309" s="32">
        <f>('2a) logm_x(t)'!DD80-'2a) logm_x(t)'!DC80-'2a)answer'!$I80)/$CP$121</f>
        <v>-4.5393730259161158E-3</v>
      </c>
      <c r="P309" s="32">
        <f>('2a) logm_x(t)'!DE80-'2a) logm_x(t)'!DD80-'2a)answer'!$I80)/$CP$121</f>
        <v>-0.28183191744961394</v>
      </c>
      <c r="Q309" s="32">
        <f>('2a) logm_x(t)'!DF80-'2a) logm_x(t)'!DE80-'2a)answer'!$I80)/$CP$121</f>
        <v>-6.8733804774642221E-2</v>
      </c>
      <c r="R309" s="32">
        <f>('2a) logm_x(t)'!DG80-'2a) logm_x(t)'!DF80-'2a)answer'!$I80)/$CP$121</f>
        <v>0.90518519192417712</v>
      </c>
      <c r="S309" s="32">
        <f>('2a) logm_x(t)'!DH80-'2a) logm_x(t)'!DG80-'2a)answer'!$I80)/$CP$121</f>
        <v>-0.29491116010657986</v>
      </c>
      <c r="T309" s="32">
        <f>('2a) logm_x(t)'!DI80-'2a) logm_x(t)'!DH80-'2a)answer'!$I80)/$CP$121</f>
        <v>0.39056536403204167</v>
      </c>
      <c r="U309" s="32">
        <f>('2a) logm_x(t)'!DJ80-'2a) logm_x(t)'!DI80-'2a)answer'!$I80)/$CP$121</f>
        <v>-0.47127393665296236</v>
      </c>
      <c r="V309" s="32">
        <f>('2a) logm_x(t)'!DK80-'2a) logm_x(t)'!DJ80-'2a)answer'!$I80)/$CP$121</f>
        <v>0.65973963838494853</v>
      </c>
      <c r="W309" s="32">
        <f>('2a) logm_x(t)'!DL80-'2a) logm_x(t)'!DK80-'2a)answer'!$I80)/$CP$121</f>
        <v>0.10839246299744659</v>
      </c>
      <c r="X309" s="32">
        <f>('2a) logm_x(t)'!DM80-'2a) logm_x(t)'!DL80-'2a)answer'!$I80)/$CP$121</f>
        <v>-0.13296906501770628</v>
      </c>
      <c r="Y309" s="32">
        <f>('2a) logm_x(t)'!DN80-'2a) logm_x(t)'!DM80-'2a)answer'!$I80)/$CP$121</f>
        <v>0.14717440496276932</v>
      </c>
      <c r="Z309" s="32">
        <f>('2a) logm_x(t)'!DO80-'2a) logm_x(t)'!DN80-'2a)answer'!$I80)/$CP$121</f>
        <v>-0.65054859399598608</v>
      </c>
      <c r="AA309" s="32">
        <f>('2a) logm_x(t)'!DP80-'2a) logm_x(t)'!DO80-'2a)answer'!$I80)/$CP$121</f>
        <v>-2.032138267130568E-2</v>
      </c>
      <c r="AB309" s="32">
        <f>('2a) logm_x(t)'!DQ80-'2a) logm_x(t)'!DP80-'2a)answer'!$I80)/$CP$121</f>
        <v>0.37462275130599598</v>
      </c>
      <c r="AC309" s="32">
        <f>('2a) logm_x(t)'!DR80-'2a) logm_x(t)'!DQ80-'2a)answer'!$I80)/$CP$121</f>
        <v>0.19655484684313285</v>
      </c>
      <c r="AD309" s="32">
        <f>('2a) logm_x(t)'!DS80-'2a) logm_x(t)'!DR80-'2a)answer'!$I80)/$CP$121</f>
        <v>-0.20128886990711295</v>
      </c>
      <c r="AE309" s="32">
        <f>('2a) logm_x(t)'!DT80-'2a) logm_x(t)'!DS80-'2a)answer'!$I80)/$CP$121</f>
        <v>0.10401267958348755</v>
      </c>
      <c r="AF309" s="32">
        <f>('2a) logm_x(t)'!DU80-'2a) logm_x(t)'!DT80-'2a)answer'!$I80)/$CP$121</f>
        <v>5.4260516927827941E-2</v>
      </c>
      <c r="AG309" s="32">
        <f>('2a) logm_x(t)'!DV80-'2a) logm_x(t)'!DU80-'2a)answer'!$I80)/$CP$121</f>
        <v>0.26974507408264153</v>
      </c>
      <c r="AH309" s="32">
        <f>('2a) logm_x(t)'!DW80-'2a) logm_x(t)'!DV80-'2a)answer'!$I80)/$CP$121</f>
        <v>-0.44689458325022252</v>
      </c>
      <c r="AI309" s="32">
        <f>('2a) logm_x(t)'!DX80-'2a) logm_x(t)'!DW80-'2a)answer'!$I80)/$CP$121</f>
        <v>9.4609511649877923E-2</v>
      </c>
      <c r="AJ309" s="32">
        <f>('2a) logm_x(t)'!DY80-'2a) logm_x(t)'!DX80-'2a)answer'!$I80)/$CP$121</f>
        <v>0.2750314237105787</v>
      </c>
      <c r="AK309" s="32">
        <f>('2a) logm_x(t)'!DZ80-'2a) logm_x(t)'!DY80-'2a)answer'!$I80)/$CP$121</f>
        <v>-0.23389411100015028</v>
      </c>
      <c r="AL309" s="32">
        <f>('2a) logm_x(t)'!EA80-'2a) logm_x(t)'!DZ80-'2a)answer'!$I80)/$CP$121</f>
        <v>1.7635397071012342E-2</v>
      </c>
      <c r="AM309" s="32">
        <f>('2a) logm_x(t)'!EB80-'2a) logm_x(t)'!EA80-'2a)answer'!$I80)/$CP$121</f>
        <v>-5.9377436572443515E-2</v>
      </c>
      <c r="AN309" s="32">
        <f>('2a) logm_x(t)'!EC80-'2a) logm_x(t)'!EB80-'2a)answer'!$I80)/$CP$121</f>
        <v>0.15727529938016183</v>
      </c>
      <c r="AO309" s="32">
        <f>('2a) logm_x(t)'!ED80-'2a) logm_x(t)'!EC80-'2a)answer'!$I80)/$CP$121</f>
        <v>-8.2066143800353542E-2</v>
      </c>
      <c r="AP309" s="32">
        <f>('2a) logm_x(t)'!EE80-'2a) logm_x(t)'!ED80-'2a)answer'!$I80)/$CP$121</f>
        <v>-0.12217361495036703</v>
      </c>
      <c r="AQ309" s="32">
        <f>('2a) logm_x(t)'!EF80-'2a) logm_x(t)'!EE80-'2a)answer'!$I80)/$CP$121</f>
        <v>0.2880157345281118</v>
      </c>
      <c r="AR309" s="32">
        <f>('2a) logm_x(t)'!EG80-'2a) logm_x(t)'!EF80-'2a)answer'!$I80)/$CP$121</f>
        <v>-0.15613446734369618</v>
      </c>
      <c r="AS309" s="32">
        <f>('2a) logm_x(t)'!EH80-'2a) logm_x(t)'!EG80-'2a)answer'!$I80)/$CP$121</f>
        <v>0.44402005025026536</v>
      </c>
      <c r="AT309" s="32">
        <f>('2a) logm_x(t)'!EI80-'2a) logm_x(t)'!EH80-'2a)answer'!$I80)/$CP$121</f>
        <v>-0.51444763354792822</v>
      </c>
      <c r="AU309" s="32">
        <f>('2a) logm_x(t)'!EJ80-'2a) logm_x(t)'!EI80-'2a)answer'!$I80)/$CP$121</f>
        <v>0.53681851008558557</v>
      </c>
      <c r="AV309" s="32">
        <f>('2a) logm_x(t)'!EK80-'2a) logm_x(t)'!EJ80-'2a)answer'!$I80)/$CP$121</f>
        <v>-0.15065511541683976</v>
      </c>
      <c r="AW309" s="32">
        <f>('2a) logm_x(t)'!EL80-'2a) logm_x(t)'!EK80-'2a)answer'!$I80)/$CP$121</f>
        <v>0.55787915417026068</v>
      </c>
      <c r="AX309" s="32">
        <f>('2a) logm_x(t)'!EM80-'2a) logm_x(t)'!EL80-'2a)answer'!$I80)/$CP$121</f>
        <v>-0.41385180493381291</v>
      </c>
      <c r="AY309" s="32">
        <f>('2a) logm_x(t)'!EN80-'2a) logm_x(t)'!EM80-'2a)answer'!$I80)/$CP$121</f>
        <v>0.26054837698278349</v>
      </c>
      <c r="AZ309" s="32">
        <f>('2a) logm_x(t)'!EO80-'2a) logm_x(t)'!EN80-'2a)answer'!$I80)/$CP$121</f>
        <v>-9.9350247905985081E-2</v>
      </c>
      <c r="BA309" s="32">
        <f>('2a) logm_x(t)'!EP80-'2a) logm_x(t)'!EO80-'2a)answer'!$I80)/$CP$121</f>
        <v>-0.27706586081662488</v>
      </c>
      <c r="BB309" s="32">
        <f>('2a) logm_x(t)'!EQ80-'2a) logm_x(t)'!EP80-'2a)answer'!$I80)/$CP$121</f>
        <v>-0.25527093143424423</v>
      </c>
      <c r="BC309" s="32">
        <f>('2a) logm_x(t)'!ER80-'2a) logm_x(t)'!EQ80-'2a)answer'!$I80)/$CP$121</f>
        <v>0.340809268470319</v>
      </c>
      <c r="BD309" s="32">
        <f>('2a) logm_x(t)'!ES80-'2a) logm_x(t)'!ER80-'2a)answer'!$I80)/$CP$121</f>
        <v>-0.28085889964960525</v>
      </c>
      <c r="BE309" s="32">
        <f>('2a) logm_x(t)'!ET80-'2a) logm_x(t)'!ES80-'2a)answer'!$I80)/$CP$121</f>
        <v>-0.23678884922077464</v>
      </c>
      <c r="BF309" s="32">
        <f>('2a) logm_x(t)'!EU80-'2a) logm_x(t)'!ET80-'2a)answer'!$I80)/$CP$121</f>
        <v>0.38135458498452096</v>
      </c>
      <c r="BG309" s="32">
        <f>('2a) logm_x(t)'!EV80-'2a) logm_x(t)'!EU80-'2a)answer'!$I80)/$CP$121</f>
        <v>-0.41245961729380454</v>
      </c>
      <c r="BH309" s="32">
        <f>('2a) logm_x(t)'!EW80-'2a) logm_x(t)'!EV80-'2a)answer'!$I80)/$CP$121</f>
        <v>-0.70339551887630469</v>
      </c>
      <c r="BI309" s="32">
        <f>('2a) logm_x(t)'!EX80-'2a) logm_x(t)'!EW80-'2a)answer'!$I80)/$CP$121</f>
        <v>2.53506957830005E-4</v>
      </c>
      <c r="BJ309" s="32">
        <f>('2a) logm_x(t)'!EY80-'2a) logm_x(t)'!EX80-'2a)answer'!$I80)/$CP$121</f>
        <v>0.43468814934712391</v>
      </c>
      <c r="BK309" s="32">
        <f>('2a) logm_x(t)'!EZ80-'2a) logm_x(t)'!EY80-'2a)answer'!$I80)/$CP$121</f>
        <v>0.11285327518485319</v>
      </c>
      <c r="BL309" s="32">
        <f>('2a) logm_x(t)'!FA80-'2a) logm_x(t)'!EZ80-'2a)answer'!$I80)/$CP$121</f>
        <v>-0.45898186508440697</v>
      </c>
      <c r="BM309" s="32">
        <f>('2a) logm_x(t)'!FB80-'2a) logm_x(t)'!FA80-'2a)answer'!$I80)/$CP$121</f>
        <v>0.41755490583523924</v>
      </c>
      <c r="BN309" s="32">
        <f>('2a) logm_x(t)'!FC80-'2a) logm_x(t)'!FB80-'2a)answer'!$I80)/$CP$121</f>
        <v>0.26116615323507142</v>
      </c>
      <c r="BO309" s="32">
        <f>('2a) logm_x(t)'!FD80-'2a) logm_x(t)'!FC80-'2a)answer'!$I80)/$CP$121</f>
        <v>-0.29718963499051271</v>
      </c>
      <c r="BP309" s="32">
        <f>('2a) logm_x(t)'!FE80-'2a) logm_x(t)'!FD80-'2a)answer'!$I80)/$CP$121</f>
        <v>-1.6295844276596944E-2</v>
      </c>
      <c r="BQ309" s="32">
        <f>('2a) logm_x(t)'!FF80-'2a) logm_x(t)'!FE80-'2a)answer'!$I80)/$CP$121</f>
        <v>0.15891489751750626</v>
      </c>
      <c r="BR309" s="32">
        <f>('2a) logm_x(t)'!FG80-'2a) logm_x(t)'!FF80-'2a)answer'!$I80)/$CP$121</f>
        <v>7.6580705093161477E-2</v>
      </c>
      <c r="BS309" s="32">
        <f>('2a) logm_x(t)'!FH80-'2a) logm_x(t)'!FG80-'2a)answer'!$I80)/$CP$121</f>
        <v>-0.1463583832153709</v>
      </c>
      <c r="BT309" s="32">
        <f>('2a) logm_x(t)'!FI80-'2a) logm_x(t)'!FH80-'2a)answer'!$I80)/$CP$121</f>
        <v>-7.3834092974620451E-3</v>
      </c>
      <c r="BU309" s="32">
        <f>('2a) logm_x(t)'!FJ80-'2a) logm_x(t)'!FI80-'2a)answer'!$I80)/$CP$121</f>
        <v>-5.9057240767756364E-3</v>
      </c>
      <c r="BV309" s="32">
        <f>('2a) logm_x(t)'!FK80-'2a) logm_x(t)'!FJ80-'2a)answer'!$I80)/$CP$121</f>
        <v>-0.54144949949586141</v>
      </c>
      <c r="BW309" s="32">
        <f>('2a) logm_x(t)'!FL80-'2a) logm_x(t)'!FK80-'2a)answer'!$I80)/$CP$121</f>
        <v>0.3680693302836538</v>
      </c>
      <c r="BX309" s="32">
        <f>('2a) logm_x(t)'!FM80-'2a) logm_x(t)'!FL80-'2a)answer'!$I80)/$CP$121</f>
        <v>-5.7945999023060843E-2</v>
      </c>
      <c r="BY309" s="32">
        <f>('2a) logm_x(t)'!FN80-'2a) logm_x(t)'!FM80-'2a)answer'!$I80)/$CP$121</f>
        <v>6.2206919886348001E-2</v>
      </c>
      <c r="BZ309" s="32">
        <f>('2a) logm_x(t)'!FO80-'2a) logm_x(t)'!FN80-'2a)answer'!$I80)/$CP$121</f>
        <v>-0.26744044950565804</v>
      </c>
      <c r="CA309" s="32">
        <f>('2a) logm_x(t)'!FP80-'2a) logm_x(t)'!FO80-'2a)answer'!$I80)/$CP$121</f>
        <v>-9.4812394547983112E-2</v>
      </c>
      <c r="CB309" s="32">
        <f>('2a) logm_x(t)'!FQ80-'2a) logm_x(t)'!FP80-'2a)answer'!$I80)/$CP$121</f>
        <v>-6.2866337861838123E-3</v>
      </c>
      <c r="CC309" s="32">
        <f>('2a) logm_x(t)'!FR80-'2a) logm_x(t)'!FQ80-'2a)answer'!$I80)/$CP$121</f>
        <v>-0.43270118776517758</v>
      </c>
      <c r="CD309" s="32">
        <f>('2a) logm_x(t)'!FS80-'2a) logm_x(t)'!FR80-'2a)answer'!$I80)/$CP$121</f>
        <v>-4.8470809196154471E-2</v>
      </c>
      <c r="CE309" s="32">
        <f>('2a) logm_x(t)'!FT80-'2a) logm_x(t)'!FS80-'2a)answer'!$I80)/$CP$121</f>
        <v>0.21413433420452241</v>
      </c>
      <c r="CF309" s="32">
        <f>('2a) logm_x(t)'!FU80-'2a) logm_x(t)'!FT80-'2a)answer'!$I80)/$CP$121</f>
        <v>-0.17875639610392136</v>
      </c>
      <c r="CG309" s="32">
        <f>('2a) logm_x(t)'!FV80-'2a) logm_x(t)'!FU80-'2a)answer'!$I80)/$CP$121</f>
        <v>-9.4216719711696165E-2</v>
      </c>
      <c r="CH309" s="32">
        <f>('2a) logm_x(t)'!FW80-'2a) logm_x(t)'!FV80-'2a)answer'!$I80)/$CP$121</f>
        <v>-0.31421865683067995</v>
      </c>
      <c r="CI309" s="32">
        <f>('2a) logm_x(t)'!FX80-'2a) logm_x(t)'!FW80-'2a)answer'!$I80)/$CP$121</f>
        <v>-1.2706069978330561E-2</v>
      </c>
      <c r="CJ309" s="32">
        <f>('2a) logm_x(t)'!FY80-'2a) logm_x(t)'!FX80-'2a)answer'!$I80)/$CP$121</f>
        <v>7.4029730346323264E-2</v>
      </c>
      <c r="CK309" s="32">
        <f>('2a) logm_x(t)'!FZ80-'2a) logm_x(t)'!FY80-'2a)answer'!$I80)/$CP$121</f>
        <v>8.5979527645776415E-3</v>
      </c>
      <c r="CL309" s="32">
        <f>('2a) logm_x(t)'!GA80-'2a) logm_x(t)'!FZ80-'2a)answer'!$I80)/$CP$121</f>
        <v>-0.39527885720454231</v>
      </c>
      <c r="CM309" s="32">
        <f>('2a) logm_x(t)'!GB80-'2a) logm_x(t)'!GA80-'2a)answer'!$I80)/$CP$121</f>
        <v>2.4954803678625525E-2</v>
      </c>
      <c r="CN309" s="32">
        <f>('2a) logm_x(t)'!GC80-'2a) logm_x(t)'!GB80-'2a)answer'!$I80)/$CP$121</f>
        <v>2.8202475909304463E-2</v>
      </c>
    </row>
    <row r="310" spans="1:92" x14ac:dyDescent="0.25">
      <c r="A310" s="31">
        <f t="shared" si="14"/>
        <v>78</v>
      </c>
      <c r="C310" s="32">
        <f>('2a) logm_x(t)'!CR81-'2a) logm_x(t)'!CQ81-'2a)answer'!$I81)/$CP$121</f>
        <v>0.17291545845641021</v>
      </c>
      <c r="D310" s="32">
        <f>('2a) logm_x(t)'!CS81-'2a) logm_x(t)'!CR81-'2a)answer'!$I81)/$CP$121</f>
        <v>0.7980527595806044</v>
      </c>
      <c r="E310" s="32">
        <f>('2a) logm_x(t)'!CT81-'2a) logm_x(t)'!CS81-'2a)answer'!$I81)/$CP$121</f>
        <v>-1.7351354592334092</v>
      </c>
      <c r="F310" s="32">
        <f>('2a) logm_x(t)'!CU81-'2a) logm_x(t)'!CT81-'2a)answer'!$I81)/$CP$121</f>
        <v>0.75815595484233878</v>
      </c>
      <c r="G310" s="32">
        <f>('2a) logm_x(t)'!CV81-'2a) logm_x(t)'!CU81-'2a)answer'!$I81)/$CP$121</f>
        <v>-0.55431422323875601</v>
      </c>
      <c r="H310" s="32">
        <f>('2a) logm_x(t)'!CW81-'2a) logm_x(t)'!CV81-'2a)answer'!$I81)/$CP$121</f>
        <v>0.8928245239260556</v>
      </c>
      <c r="I310" s="32">
        <f>('2a) logm_x(t)'!CX81-'2a) logm_x(t)'!CW81-'2a)answer'!$I81)/$CP$121</f>
        <v>0.50282868635813971</v>
      </c>
      <c r="J310" s="32">
        <f>('2a) logm_x(t)'!CY81-'2a) logm_x(t)'!CX81-'2a)answer'!$I81)/$CP$121</f>
        <v>-0.14535128062667485</v>
      </c>
      <c r="K310" s="32">
        <f>('2a) logm_x(t)'!CZ81-'2a) logm_x(t)'!CY81-'2a)answer'!$I81)/$CP$121</f>
        <v>-0.76344534437674327</v>
      </c>
      <c r="L310" s="32">
        <f>('2a) logm_x(t)'!DA81-'2a) logm_x(t)'!CZ81-'2a)answer'!$I81)/$CP$121</f>
        <v>-6.4476757229774426E-3</v>
      </c>
      <c r="M310" s="32">
        <f>('2a) logm_x(t)'!DB81-'2a) logm_x(t)'!DA81-'2a)answer'!$I81)/$CP$121</f>
        <v>0.42326694676988091</v>
      </c>
      <c r="N310" s="32">
        <f>('2a) logm_x(t)'!DC81-'2a) logm_x(t)'!DB81-'2a)answer'!$I81)/$CP$121</f>
        <v>-0.31833672315858874</v>
      </c>
      <c r="O310" s="32">
        <f>('2a) logm_x(t)'!DD81-'2a) logm_x(t)'!DC81-'2a)answer'!$I81)/$CP$121</f>
        <v>0.37953845722126961</v>
      </c>
      <c r="P310" s="32">
        <f>('2a) logm_x(t)'!DE81-'2a) logm_x(t)'!DD81-'2a)answer'!$I81)/$CP$121</f>
        <v>0.44143429382525196</v>
      </c>
      <c r="Q310" s="32">
        <f>('2a) logm_x(t)'!DF81-'2a) logm_x(t)'!DE81-'2a)answer'!$I81)/$CP$121</f>
        <v>-2.9825442741684602E-3</v>
      </c>
      <c r="R310" s="32">
        <f>('2a) logm_x(t)'!DG81-'2a) logm_x(t)'!DF81-'2a)answer'!$I81)/$CP$121</f>
        <v>-0.74038581482402444</v>
      </c>
      <c r="S310" s="32">
        <f>('2a) logm_x(t)'!DH81-'2a) logm_x(t)'!DG81-'2a)answer'!$I81)/$CP$121</f>
        <v>0.86731850022600965</v>
      </c>
      <c r="T310" s="32">
        <f>('2a) logm_x(t)'!DI81-'2a) logm_x(t)'!DH81-'2a)answer'!$I81)/$CP$121</f>
        <v>0.20007848508322437</v>
      </c>
      <c r="U310" s="32">
        <f>('2a) logm_x(t)'!DJ81-'2a) logm_x(t)'!DI81-'2a)answer'!$I81)/$CP$121</f>
        <v>-0.54398238089473971</v>
      </c>
      <c r="V310" s="32">
        <f>('2a) logm_x(t)'!DK81-'2a) logm_x(t)'!DJ81-'2a)answer'!$I81)/$CP$121</f>
        <v>1.0889370325876209</v>
      </c>
      <c r="W310" s="32">
        <f>('2a) logm_x(t)'!DL81-'2a) logm_x(t)'!DK81-'2a)answer'!$I81)/$CP$121</f>
        <v>0.325465002813625</v>
      </c>
      <c r="X310" s="32">
        <f>('2a) logm_x(t)'!DM81-'2a) logm_x(t)'!DL81-'2a)answer'!$I81)/$CP$121</f>
        <v>-0.51007242772974504</v>
      </c>
      <c r="Y310" s="32">
        <f>('2a) logm_x(t)'!DN81-'2a) logm_x(t)'!DM81-'2a)answer'!$I81)/$CP$121</f>
        <v>-0.25942020305017016</v>
      </c>
      <c r="Z310" s="32">
        <f>('2a) logm_x(t)'!DO81-'2a) logm_x(t)'!DN81-'2a)answer'!$I81)/$CP$121</f>
        <v>7.4114526056547864E-2</v>
      </c>
      <c r="AA310" s="32">
        <f>('2a) logm_x(t)'!DP81-'2a) logm_x(t)'!DO81-'2a)answer'!$I81)/$CP$121</f>
        <v>-5.6679765899113992E-2</v>
      </c>
      <c r="AB310" s="32">
        <f>('2a) logm_x(t)'!DQ81-'2a) logm_x(t)'!DP81-'2a)answer'!$I81)/$CP$121</f>
        <v>-0.21362127408451648</v>
      </c>
      <c r="AC310" s="32">
        <f>('2a) logm_x(t)'!DR81-'2a) logm_x(t)'!DQ81-'2a)answer'!$I81)/$CP$121</f>
        <v>0.62542912239077275</v>
      </c>
      <c r="AD310" s="32">
        <f>('2a) logm_x(t)'!DS81-'2a) logm_x(t)'!DR81-'2a)answer'!$I81)/$CP$121</f>
        <v>-0.55523336387668298</v>
      </c>
      <c r="AE310" s="32">
        <f>('2a) logm_x(t)'!DT81-'2a) logm_x(t)'!DS81-'2a)answer'!$I81)/$CP$121</f>
        <v>0.68910499738007425</v>
      </c>
      <c r="AF310" s="32">
        <f>('2a) logm_x(t)'!DU81-'2a) logm_x(t)'!DT81-'2a)answer'!$I81)/$CP$121</f>
        <v>0.39589760823959108</v>
      </c>
      <c r="AG310" s="32">
        <f>('2a) logm_x(t)'!DV81-'2a) logm_x(t)'!DU81-'2a)answer'!$I81)/$CP$121</f>
        <v>-0.46536378666532935</v>
      </c>
      <c r="AH310" s="32">
        <f>('2a) logm_x(t)'!DW81-'2a) logm_x(t)'!DV81-'2a)answer'!$I81)/$CP$121</f>
        <v>0.11268545916641676</v>
      </c>
      <c r="AI310" s="32">
        <f>('2a) logm_x(t)'!DX81-'2a) logm_x(t)'!DW81-'2a)answer'!$I81)/$CP$121</f>
        <v>0.10051595842007835</v>
      </c>
      <c r="AJ310" s="32">
        <f>('2a) logm_x(t)'!DY81-'2a) logm_x(t)'!DX81-'2a)answer'!$I81)/$CP$121</f>
        <v>-0.11323029885711179</v>
      </c>
      <c r="AK310" s="32">
        <f>('2a) logm_x(t)'!DZ81-'2a) logm_x(t)'!DY81-'2a)answer'!$I81)/$CP$121</f>
        <v>-5.3570076945599572E-2</v>
      </c>
      <c r="AL310" s="32">
        <f>('2a) logm_x(t)'!EA81-'2a) logm_x(t)'!DZ81-'2a)answer'!$I81)/$CP$121</f>
        <v>-0.25820479089475573</v>
      </c>
      <c r="AM310" s="32">
        <f>('2a) logm_x(t)'!EB81-'2a) logm_x(t)'!EA81-'2a)answer'!$I81)/$CP$121</f>
        <v>4.4675988638963285E-2</v>
      </c>
      <c r="AN310" s="32">
        <f>('2a) logm_x(t)'!EC81-'2a) logm_x(t)'!EB81-'2a)answer'!$I81)/$CP$121</f>
        <v>5.1024350852408168E-2</v>
      </c>
      <c r="AO310" s="32">
        <f>('2a) logm_x(t)'!ED81-'2a) logm_x(t)'!EC81-'2a)answer'!$I81)/$CP$121</f>
        <v>7.2834193412349849E-3</v>
      </c>
      <c r="AP310" s="32">
        <f>('2a) logm_x(t)'!EE81-'2a) logm_x(t)'!ED81-'2a)answer'!$I81)/$CP$121</f>
        <v>0.36055988282864354</v>
      </c>
      <c r="AQ310" s="32">
        <f>('2a) logm_x(t)'!EF81-'2a) logm_x(t)'!EE81-'2a)answer'!$I81)/$CP$121</f>
        <v>-0.21842847267586601</v>
      </c>
      <c r="AR310" s="32">
        <f>('2a) logm_x(t)'!EG81-'2a) logm_x(t)'!EF81-'2a)answer'!$I81)/$CP$121</f>
        <v>-2.6970744749174144E-2</v>
      </c>
      <c r="AS310" s="32">
        <f>('2a) logm_x(t)'!EH81-'2a) logm_x(t)'!EG81-'2a)answer'!$I81)/$CP$121</f>
        <v>0.48372363325454698</v>
      </c>
      <c r="AT310" s="32">
        <f>('2a) logm_x(t)'!EI81-'2a) logm_x(t)'!EH81-'2a)answer'!$I81)/$CP$121</f>
        <v>-0.22088425116104907</v>
      </c>
      <c r="AU310" s="32">
        <f>('2a) logm_x(t)'!EJ81-'2a) logm_x(t)'!EI81-'2a)answer'!$I81)/$CP$121</f>
        <v>0.27176647556091293</v>
      </c>
      <c r="AV310" s="32">
        <f>('2a) logm_x(t)'!EK81-'2a) logm_x(t)'!EJ81-'2a)answer'!$I81)/$CP$121</f>
        <v>-0.5348915583971513</v>
      </c>
      <c r="AW310" s="32">
        <f>('2a) logm_x(t)'!EL81-'2a) logm_x(t)'!EK81-'2a)answer'!$I81)/$CP$121</f>
        <v>0.76619906765827639</v>
      </c>
      <c r="AX310" s="32">
        <f>('2a) logm_x(t)'!EM81-'2a) logm_x(t)'!EL81-'2a)answer'!$I81)/$CP$121</f>
        <v>-6.8511071370813317E-2</v>
      </c>
      <c r="AY310" s="32">
        <f>('2a) logm_x(t)'!EN81-'2a) logm_x(t)'!EM81-'2a)answer'!$I81)/$CP$121</f>
        <v>0.10512365378254103</v>
      </c>
      <c r="AZ310" s="32">
        <f>('2a) logm_x(t)'!EO81-'2a) logm_x(t)'!EN81-'2a)answer'!$I81)/$CP$121</f>
        <v>9.1539162187104575E-3</v>
      </c>
      <c r="BA310" s="32">
        <f>('2a) logm_x(t)'!EP81-'2a) logm_x(t)'!EO81-'2a)answer'!$I81)/$CP$121</f>
        <v>-0.32322857590830018</v>
      </c>
      <c r="BB310" s="32">
        <f>('2a) logm_x(t)'!EQ81-'2a) logm_x(t)'!EP81-'2a)answer'!$I81)/$CP$121</f>
        <v>-0.13530226747784727</v>
      </c>
      <c r="BC310" s="32">
        <f>('2a) logm_x(t)'!ER81-'2a) logm_x(t)'!EQ81-'2a)answer'!$I81)/$CP$121</f>
        <v>0.13266435037650068</v>
      </c>
      <c r="BD310" s="32">
        <f>('2a) logm_x(t)'!ES81-'2a) logm_x(t)'!ER81-'2a)answer'!$I81)/$CP$121</f>
        <v>-0.7957823980378137</v>
      </c>
      <c r="BE310" s="32">
        <f>('2a) logm_x(t)'!ET81-'2a) logm_x(t)'!ES81-'2a)answer'!$I81)/$CP$121</f>
        <v>0.74652389728477175</v>
      </c>
      <c r="BF310" s="32">
        <f>('2a) logm_x(t)'!EU81-'2a) logm_x(t)'!ET81-'2a)answer'!$I81)/$CP$121</f>
        <v>-0.63014772062194735</v>
      </c>
      <c r="BG310" s="32">
        <f>('2a) logm_x(t)'!EV81-'2a) logm_x(t)'!EU81-'2a)answer'!$I81)/$CP$121</f>
        <v>3.4386865625482918E-2</v>
      </c>
      <c r="BH310" s="32">
        <f>('2a) logm_x(t)'!EW81-'2a) logm_x(t)'!EV81-'2a)answer'!$I81)/$CP$121</f>
        <v>-0.1578599284220738</v>
      </c>
      <c r="BI310" s="32">
        <f>('2a) logm_x(t)'!EX81-'2a) logm_x(t)'!EW81-'2a)answer'!$I81)/$CP$121</f>
        <v>-0.31700546183106137</v>
      </c>
      <c r="BJ310" s="32">
        <f>('2a) logm_x(t)'!EY81-'2a) logm_x(t)'!EX81-'2a)answer'!$I81)/$CP$121</f>
        <v>0.28761378748796246</v>
      </c>
      <c r="BK310" s="32">
        <f>('2a) logm_x(t)'!EZ81-'2a) logm_x(t)'!EY81-'2a)answer'!$I81)/$CP$121</f>
        <v>0.41920458079178424</v>
      </c>
      <c r="BL310" s="32">
        <f>('2a) logm_x(t)'!FA81-'2a) logm_x(t)'!EZ81-'2a)answer'!$I81)/$CP$121</f>
        <v>-0.51330110935066398</v>
      </c>
      <c r="BM310" s="32">
        <f>('2a) logm_x(t)'!FB81-'2a) logm_x(t)'!FA81-'2a)answer'!$I81)/$CP$121</f>
        <v>-0.20726879125426767</v>
      </c>
      <c r="BN310" s="32">
        <f>('2a) logm_x(t)'!FC81-'2a) logm_x(t)'!FB81-'2a)answer'!$I81)/$CP$121</f>
        <v>0.32281322713127109</v>
      </c>
      <c r="BO310" s="32">
        <f>('2a) logm_x(t)'!FD81-'2a) logm_x(t)'!FC81-'2a)answer'!$I81)/$CP$121</f>
        <v>0.18752604117034088</v>
      </c>
      <c r="BP310" s="32">
        <f>('2a) logm_x(t)'!FE81-'2a) logm_x(t)'!FD81-'2a)answer'!$I81)/$CP$121</f>
        <v>-0.11555873463731714</v>
      </c>
      <c r="BQ310" s="32">
        <f>('2a) logm_x(t)'!FF81-'2a) logm_x(t)'!FE81-'2a)answer'!$I81)/$CP$121</f>
        <v>-2.5708081511285411E-2</v>
      </c>
      <c r="BR310" s="32">
        <f>('2a) logm_x(t)'!FG81-'2a) logm_x(t)'!FF81-'2a)answer'!$I81)/$CP$121</f>
        <v>0.19814305453247724</v>
      </c>
      <c r="BS310" s="32">
        <f>('2a) logm_x(t)'!FH81-'2a) logm_x(t)'!FG81-'2a)answer'!$I81)/$CP$121</f>
        <v>-0.37076188803460453</v>
      </c>
      <c r="BT310" s="32">
        <f>('2a) logm_x(t)'!FI81-'2a) logm_x(t)'!FH81-'2a)answer'!$I81)/$CP$121</f>
        <v>-3.8311621479273285E-2</v>
      </c>
      <c r="BU310" s="32">
        <f>('2a) logm_x(t)'!FJ81-'2a) logm_x(t)'!FI81-'2a)answer'!$I81)/$CP$121</f>
        <v>0.18743147751934647</v>
      </c>
      <c r="BV310" s="32">
        <f>('2a) logm_x(t)'!FK81-'2a) logm_x(t)'!FJ81-'2a)answer'!$I81)/$CP$121</f>
        <v>-0.11451154642996353</v>
      </c>
      <c r="BW310" s="32">
        <f>('2a) logm_x(t)'!FL81-'2a) logm_x(t)'!FK81-'2a)answer'!$I81)/$CP$121</f>
        <v>-0.16878145188583918</v>
      </c>
      <c r="BX310" s="32">
        <f>('2a) logm_x(t)'!FM81-'2a) logm_x(t)'!FL81-'2a)answer'!$I81)/$CP$121</f>
        <v>-3.6808461558111474E-2</v>
      </c>
      <c r="BY310" s="32">
        <f>('2a) logm_x(t)'!FN81-'2a) logm_x(t)'!FM81-'2a)answer'!$I81)/$CP$121</f>
        <v>0.2497022884822338</v>
      </c>
      <c r="BZ310" s="32">
        <f>('2a) logm_x(t)'!FO81-'2a) logm_x(t)'!FN81-'2a)answer'!$I81)/$CP$121</f>
        <v>-0.38546964384405252</v>
      </c>
      <c r="CA310" s="32">
        <f>('2a) logm_x(t)'!FP81-'2a) logm_x(t)'!FO81-'2a)answer'!$I81)/$CP$121</f>
        <v>-0.16542894381563714</v>
      </c>
      <c r="CB310" s="32">
        <f>('2a) logm_x(t)'!FQ81-'2a) logm_x(t)'!FP81-'2a)answer'!$I81)/$CP$121</f>
        <v>-3.0791256626073158E-2</v>
      </c>
      <c r="CC310" s="32">
        <f>('2a) logm_x(t)'!FR81-'2a) logm_x(t)'!FQ81-'2a)answer'!$I81)/$CP$121</f>
        <v>-0.21417033174505298</v>
      </c>
      <c r="CD310" s="32">
        <f>('2a) logm_x(t)'!FS81-'2a) logm_x(t)'!FR81-'2a)answer'!$I81)/$CP$121</f>
        <v>-0.11139715857637902</v>
      </c>
      <c r="CE310" s="32">
        <f>('2a) logm_x(t)'!FT81-'2a) logm_x(t)'!FS81-'2a)answer'!$I81)/$CP$121</f>
        <v>0.35900889225105859</v>
      </c>
      <c r="CF310" s="32">
        <f>('2a) logm_x(t)'!FU81-'2a) logm_x(t)'!FT81-'2a)answer'!$I81)/$CP$121</f>
        <v>-0.25761293305673433</v>
      </c>
      <c r="CG310" s="32">
        <f>('2a) logm_x(t)'!FV81-'2a) logm_x(t)'!FU81-'2a)answer'!$I81)/$CP$121</f>
        <v>-2.3735279218707609E-2</v>
      </c>
      <c r="CH310" s="32">
        <f>('2a) logm_x(t)'!FW81-'2a) logm_x(t)'!FV81-'2a)answer'!$I81)/$CP$121</f>
        <v>-0.36132112349293216</v>
      </c>
      <c r="CI310" s="32">
        <f>('2a) logm_x(t)'!FX81-'2a) logm_x(t)'!FW81-'2a)answer'!$I81)/$CP$121</f>
        <v>0.22172922614763502</v>
      </c>
      <c r="CJ310" s="32">
        <f>('2a) logm_x(t)'!FY81-'2a) logm_x(t)'!FX81-'2a)answer'!$I81)/$CP$121</f>
        <v>0.19367316307664148</v>
      </c>
      <c r="CK310" s="32">
        <f>('2a) logm_x(t)'!FZ81-'2a) logm_x(t)'!FY81-'2a)answer'!$I81)/$CP$121</f>
        <v>-0.34020930554877143</v>
      </c>
      <c r="CL310" s="32">
        <f>('2a) logm_x(t)'!GA81-'2a) logm_x(t)'!FZ81-'2a)answer'!$I81)/$CP$121</f>
        <v>-0.22412017473086868</v>
      </c>
      <c r="CM310" s="32">
        <f>('2a) logm_x(t)'!GB81-'2a) logm_x(t)'!GA81-'2a)answer'!$I81)/$CP$121</f>
        <v>-2.9316219001975133E-2</v>
      </c>
      <c r="CN310" s="32">
        <f>('2a) logm_x(t)'!GC81-'2a) logm_x(t)'!GB81-'2a)answer'!$I81)/$CP$121</f>
        <v>-2.9121072552873991E-2</v>
      </c>
    </row>
    <row r="311" spans="1:92" x14ac:dyDescent="0.25">
      <c r="A311" s="31">
        <f t="shared" si="14"/>
        <v>79</v>
      </c>
      <c r="C311" s="32">
        <f>('2a) logm_x(t)'!CR82-'2a) logm_x(t)'!CQ82-'2a)answer'!$I82)/$CP$121</f>
        <v>-0.21787072888008938</v>
      </c>
      <c r="D311" s="32">
        <f>('2a) logm_x(t)'!CS82-'2a) logm_x(t)'!CR82-'2a)answer'!$I82)/$CP$121</f>
        <v>1.8535542538673619</v>
      </c>
      <c r="E311" s="32">
        <f>('2a) logm_x(t)'!CT82-'2a) logm_x(t)'!CS82-'2a)answer'!$I82)/$CP$121</f>
        <v>-1.1849382567626556</v>
      </c>
      <c r="F311" s="32">
        <f>('2a) logm_x(t)'!CU82-'2a) logm_x(t)'!CT82-'2a)answer'!$I82)/$CP$121</f>
        <v>-0.75180787119783532</v>
      </c>
      <c r="G311" s="32">
        <f>('2a) logm_x(t)'!CV82-'2a) logm_x(t)'!CU82-'2a)answer'!$I82)/$CP$121</f>
        <v>1.2786482115450559</v>
      </c>
      <c r="H311" s="32">
        <f>('2a) logm_x(t)'!CW82-'2a) logm_x(t)'!CV82-'2a)answer'!$I82)/$CP$121</f>
        <v>-0.49477848426197313</v>
      </c>
      <c r="I311" s="32">
        <f>('2a) logm_x(t)'!CX82-'2a) logm_x(t)'!CW82-'2a)answer'!$I82)/$CP$121</f>
        <v>0.17206699347358503</v>
      </c>
      <c r="J311" s="32">
        <f>('2a) logm_x(t)'!CY82-'2a) logm_x(t)'!CX82-'2a)answer'!$I82)/$CP$121</f>
        <v>0.6224632080444028</v>
      </c>
      <c r="K311" s="32">
        <f>('2a) logm_x(t)'!CZ82-'2a) logm_x(t)'!CY82-'2a)answer'!$I82)/$CP$121</f>
        <v>-0.45432935444461436</v>
      </c>
      <c r="L311" s="32">
        <f>('2a) logm_x(t)'!DA82-'2a) logm_x(t)'!CZ82-'2a)answer'!$I82)/$CP$121</f>
        <v>0.49262946926323958</v>
      </c>
      <c r="M311" s="32">
        <f>('2a) logm_x(t)'!DB82-'2a) logm_x(t)'!DA82-'2a)answer'!$I82)/$CP$121</f>
        <v>-0.71719574047342127</v>
      </c>
      <c r="N311" s="32">
        <f>('2a) logm_x(t)'!DC82-'2a) logm_x(t)'!DB82-'2a)answer'!$I82)/$CP$121</f>
        <v>0.76850357203782349</v>
      </c>
      <c r="O311" s="32">
        <f>('2a) logm_x(t)'!DD82-'2a) logm_x(t)'!DC82-'2a)answer'!$I82)/$CP$121</f>
        <v>0.20206454749083583</v>
      </c>
      <c r="P311" s="32">
        <f>('2a) logm_x(t)'!DE82-'2a) logm_x(t)'!DD82-'2a)answer'!$I82)/$CP$121</f>
        <v>2.0292066953991789E-2</v>
      </c>
      <c r="Q311" s="32">
        <f>('2a) logm_x(t)'!DF82-'2a) logm_x(t)'!DE82-'2a)answer'!$I82)/$CP$121</f>
        <v>-0.10765393511483853</v>
      </c>
      <c r="R311" s="32">
        <f>('2a) logm_x(t)'!DG82-'2a) logm_x(t)'!DF82-'2a)answer'!$I82)/$CP$121</f>
        <v>0.36355360026716976</v>
      </c>
      <c r="S311" s="32">
        <f>('2a) logm_x(t)'!DH82-'2a) logm_x(t)'!DG82-'2a)answer'!$I82)/$CP$121</f>
        <v>-0.19775981412701168</v>
      </c>
      <c r="T311" s="32">
        <f>('2a) logm_x(t)'!DI82-'2a) logm_x(t)'!DH82-'2a)answer'!$I82)/$CP$121</f>
        <v>0.45281389923046544</v>
      </c>
      <c r="U311" s="32">
        <f>('2a) logm_x(t)'!DJ82-'2a) logm_x(t)'!DI82-'2a)answer'!$I82)/$CP$121</f>
        <v>-0.56206833171768211</v>
      </c>
      <c r="V311" s="32">
        <f>('2a) logm_x(t)'!DK82-'2a) logm_x(t)'!DJ82-'2a)answer'!$I82)/$CP$121</f>
        <v>3.2335746886959713E-3</v>
      </c>
      <c r="W311" s="32">
        <f>('2a) logm_x(t)'!DL82-'2a) logm_x(t)'!DK82-'2a)answer'!$I82)/$CP$121</f>
        <v>1.1399392990981245</v>
      </c>
      <c r="X311" s="32">
        <f>('2a) logm_x(t)'!DM82-'2a) logm_x(t)'!DL82-'2a)answer'!$I82)/$CP$121</f>
        <v>-0.21164975600193134</v>
      </c>
      <c r="Y311" s="32">
        <f>('2a) logm_x(t)'!DN82-'2a) logm_x(t)'!DM82-'2a)answer'!$I82)/$CP$121</f>
        <v>-0.10258326039373941</v>
      </c>
      <c r="Z311" s="32">
        <f>('2a) logm_x(t)'!DO82-'2a) logm_x(t)'!DN82-'2a)answer'!$I82)/$CP$121</f>
        <v>-0.30183442142928191</v>
      </c>
      <c r="AA311" s="32">
        <f>('2a) logm_x(t)'!DP82-'2a) logm_x(t)'!DO82-'2a)answer'!$I82)/$CP$121</f>
        <v>0.2177879656281122</v>
      </c>
      <c r="AB311" s="32">
        <f>('2a) logm_x(t)'!DQ82-'2a) logm_x(t)'!DP82-'2a)answer'!$I82)/$CP$121</f>
        <v>-0.34114120790219599</v>
      </c>
      <c r="AC311" s="32">
        <f>('2a) logm_x(t)'!DR82-'2a) logm_x(t)'!DQ82-'2a)answer'!$I82)/$CP$121</f>
        <v>0.30320902400658922</v>
      </c>
      <c r="AD311" s="32">
        <f>('2a) logm_x(t)'!DS82-'2a) logm_x(t)'!DR82-'2a)answer'!$I82)/$CP$121</f>
        <v>-1.0223295394665552E-2</v>
      </c>
      <c r="AE311" s="32">
        <f>('2a) logm_x(t)'!DT82-'2a) logm_x(t)'!DS82-'2a)answer'!$I82)/$CP$121</f>
        <v>-0.33011248314862895</v>
      </c>
      <c r="AF311" s="32">
        <f>('2a) logm_x(t)'!DU82-'2a) logm_x(t)'!DT82-'2a)answer'!$I82)/$CP$121</f>
        <v>0.50920531216306419</v>
      </c>
      <c r="AG311" s="32">
        <f>('2a) logm_x(t)'!DV82-'2a) logm_x(t)'!DU82-'2a)answer'!$I82)/$CP$121</f>
        <v>0.27000193034655112</v>
      </c>
      <c r="AH311" s="32">
        <f>('2a) logm_x(t)'!DW82-'2a) logm_x(t)'!DV82-'2a)answer'!$I82)/$CP$121</f>
        <v>-0.26755948944765828</v>
      </c>
      <c r="AI311" s="32">
        <f>('2a) logm_x(t)'!DX82-'2a) logm_x(t)'!DW82-'2a)answer'!$I82)/$CP$121</f>
        <v>0.38919133532578737</v>
      </c>
      <c r="AJ311" s="32">
        <f>('2a) logm_x(t)'!DY82-'2a) logm_x(t)'!DX82-'2a)answer'!$I82)/$CP$121</f>
        <v>-0.51806474981835271</v>
      </c>
      <c r="AK311" s="32">
        <f>('2a) logm_x(t)'!DZ82-'2a) logm_x(t)'!DY82-'2a)answer'!$I82)/$CP$121</f>
        <v>0.68423261770349442</v>
      </c>
      <c r="AL311" s="32">
        <f>('2a) logm_x(t)'!EA82-'2a) logm_x(t)'!DZ82-'2a)answer'!$I82)/$CP$121</f>
        <v>-0.63732198066137324</v>
      </c>
      <c r="AM311" s="32">
        <f>('2a) logm_x(t)'!EB82-'2a) logm_x(t)'!EA82-'2a)answer'!$I82)/$CP$121</f>
        <v>-0.62099060415678564</v>
      </c>
      <c r="AN311" s="32">
        <f>('2a) logm_x(t)'!EC82-'2a) logm_x(t)'!EB82-'2a)answer'!$I82)/$CP$121</f>
        <v>0.75838066732898946</v>
      </c>
      <c r="AO311" s="32">
        <f>('2a) logm_x(t)'!ED82-'2a) logm_x(t)'!EC82-'2a)answer'!$I82)/$CP$121</f>
        <v>-0.38130564220027147</v>
      </c>
      <c r="AP311" s="32">
        <f>('2a) logm_x(t)'!EE82-'2a) logm_x(t)'!ED82-'2a)answer'!$I82)/$CP$121</f>
        <v>0.26331138734433029</v>
      </c>
      <c r="AQ311" s="32">
        <f>('2a) logm_x(t)'!EF82-'2a) logm_x(t)'!EE82-'2a)answer'!$I82)/$CP$121</f>
        <v>0.3107752661281995</v>
      </c>
      <c r="AR311" s="32">
        <f>('2a) logm_x(t)'!EG82-'2a) logm_x(t)'!EF82-'2a)answer'!$I82)/$CP$121</f>
        <v>3.1133802290043078E-2</v>
      </c>
      <c r="AS311" s="32">
        <f>('2a) logm_x(t)'!EH82-'2a) logm_x(t)'!EG82-'2a)answer'!$I82)/$CP$121</f>
        <v>0.26156462482706666</v>
      </c>
      <c r="AT311" s="32">
        <f>('2a) logm_x(t)'!EI82-'2a) logm_x(t)'!EH82-'2a)answer'!$I82)/$CP$121</f>
        <v>-3.8561910733249674E-2</v>
      </c>
      <c r="AU311" s="32">
        <f>('2a) logm_x(t)'!EJ82-'2a) logm_x(t)'!EI82-'2a)answer'!$I82)/$CP$121</f>
        <v>-1.2664729278901814E-3</v>
      </c>
      <c r="AV311" s="32">
        <f>('2a) logm_x(t)'!EK82-'2a) logm_x(t)'!EJ82-'2a)answer'!$I82)/$CP$121</f>
        <v>-0.17446722869263451</v>
      </c>
      <c r="AW311" s="32">
        <f>('2a) logm_x(t)'!EL82-'2a) logm_x(t)'!EK82-'2a)answer'!$I82)/$CP$121</f>
        <v>0.31303717058465502</v>
      </c>
      <c r="AX311" s="32">
        <f>('2a) logm_x(t)'!EM82-'2a) logm_x(t)'!EL82-'2a)answer'!$I82)/$CP$121</f>
        <v>-3.3069067271506242E-2</v>
      </c>
      <c r="AY311" s="32">
        <f>('2a) logm_x(t)'!EN82-'2a) logm_x(t)'!EM82-'2a)answer'!$I82)/$CP$121</f>
        <v>0.22888466998041898</v>
      </c>
      <c r="AZ311" s="32">
        <f>('2a) logm_x(t)'!EO82-'2a) logm_x(t)'!EN82-'2a)answer'!$I82)/$CP$121</f>
        <v>-0.1547942742331655</v>
      </c>
      <c r="BA311" s="32">
        <f>('2a) logm_x(t)'!EP82-'2a) logm_x(t)'!EO82-'2a)answer'!$I82)/$CP$121</f>
        <v>-0.10484101824436945</v>
      </c>
      <c r="BB311" s="32">
        <f>('2a) logm_x(t)'!EQ82-'2a) logm_x(t)'!EP82-'2a)answer'!$I82)/$CP$121</f>
        <v>8.9331365781025074E-2</v>
      </c>
      <c r="BC311" s="32">
        <f>('2a) logm_x(t)'!ER82-'2a) logm_x(t)'!EQ82-'2a)answer'!$I82)/$CP$121</f>
        <v>-0.12123462737885099</v>
      </c>
      <c r="BD311" s="32">
        <f>('2a) logm_x(t)'!ES82-'2a) logm_x(t)'!ER82-'2a)answer'!$I82)/$CP$121</f>
        <v>-0.7563821426402495</v>
      </c>
      <c r="BE311" s="32">
        <f>('2a) logm_x(t)'!ET82-'2a) logm_x(t)'!ES82-'2a)answer'!$I82)/$CP$121</f>
        <v>0.13508687745586204</v>
      </c>
      <c r="BF311" s="32">
        <f>('2a) logm_x(t)'!EU82-'2a) logm_x(t)'!ET82-'2a)answer'!$I82)/$CP$121</f>
        <v>0.19957000823537069</v>
      </c>
      <c r="BG311" s="32">
        <f>('2a) logm_x(t)'!EV82-'2a) logm_x(t)'!EU82-'2a)answer'!$I82)/$CP$121</f>
        <v>-0.78972096351824805</v>
      </c>
      <c r="BH311" s="32">
        <f>('2a) logm_x(t)'!EW82-'2a) logm_x(t)'!EV82-'2a)answer'!$I82)/$CP$121</f>
        <v>0.32618669361775038</v>
      </c>
      <c r="BI311" s="32">
        <f>('2a) logm_x(t)'!EX82-'2a) logm_x(t)'!EW82-'2a)answer'!$I82)/$CP$121</f>
        <v>0.27236177048652149</v>
      </c>
      <c r="BJ311" s="32">
        <f>('2a) logm_x(t)'!EY82-'2a) logm_x(t)'!EX82-'2a)answer'!$I82)/$CP$121</f>
        <v>-0.81777522594720364</v>
      </c>
      <c r="BK311" s="32">
        <f>('2a) logm_x(t)'!EZ82-'2a) logm_x(t)'!EY82-'2a)answer'!$I82)/$CP$121</f>
        <v>0.4337550107924204</v>
      </c>
      <c r="BL311" s="32">
        <f>('2a) logm_x(t)'!FA82-'2a) logm_x(t)'!EZ82-'2a)answer'!$I82)/$CP$121</f>
        <v>-9.5421584496641121E-2</v>
      </c>
      <c r="BM311" s="32">
        <f>('2a) logm_x(t)'!FB82-'2a) logm_x(t)'!FA82-'2a)answer'!$I82)/$CP$121</f>
        <v>0.23020212570547666</v>
      </c>
      <c r="BN311" s="32">
        <f>('2a) logm_x(t)'!FC82-'2a) logm_x(t)'!FB82-'2a)answer'!$I82)/$CP$121</f>
        <v>0.2391700110080334</v>
      </c>
      <c r="BO311" s="32">
        <f>('2a) logm_x(t)'!FD82-'2a) logm_x(t)'!FC82-'2a)answer'!$I82)/$CP$121</f>
        <v>-0.68341881624621659</v>
      </c>
      <c r="BP311" s="32">
        <f>('2a) logm_x(t)'!FE82-'2a) logm_x(t)'!FD82-'2a)answer'!$I82)/$CP$121</f>
        <v>0.25888490907448503</v>
      </c>
      <c r="BQ311" s="32">
        <f>('2a) logm_x(t)'!FF82-'2a) logm_x(t)'!FE82-'2a)answer'!$I82)/$CP$121</f>
        <v>0.24877948807026209</v>
      </c>
      <c r="BR311" s="32">
        <f>('2a) logm_x(t)'!FG82-'2a) logm_x(t)'!FF82-'2a)answer'!$I82)/$CP$121</f>
        <v>1.8281230479258271E-2</v>
      </c>
      <c r="BS311" s="32">
        <f>('2a) logm_x(t)'!FH82-'2a) logm_x(t)'!FG82-'2a)answer'!$I82)/$CP$121</f>
        <v>-0.15018957084529391</v>
      </c>
      <c r="BT311" s="32">
        <f>('2a) logm_x(t)'!FI82-'2a) logm_x(t)'!FH82-'2a)answer'!$I82)/$CP$121</f>
        <v>-0.15117589012359683</v>
      </c>
      <c r="BU311" s="32">
        <f>('2a) logm_x(t)'!FJ82-'2a) logm_x(t)'!FI82-'2a)answer'!$I82)/$CP$121</f>
        <v>-8.4438124375455365E-2</v>
      </c>
      <c r="BV311" s="32">
        <f>('2a) logm_x(t)'!FK82-'2a) logm_x(t)'!FJ82-'2a)answer'!$I82)/$CP$121</f>
        <v>-8.4345837696454165E-2</v>
      </c>
      <c r="BW311" s="32">
        <f>('2a) logm_x(t)'!FL82-'2a) logm_x(t)'!FK82-'2a)answer'!$I82)/$CP$121</f>
        <v>-2.7062269533139779E-2</v>
      </c>
      <c r="BX311" s="32">
        <f>('2a) logm_x(t)'!FM82-'2a) logm_x(t)'!FL82-'2a)answer'!$I82)/$CP$121</f>
        <v>7.1404921567600158E-2</v>
      </c>
      <c r="BY311" s="32">
        <f>('2a) logm_x(t)'!FN82-'2a) logm_x(t)'!FM82-'2a)answer'!$I82)/$CP$121</f>
        <v>-6.4673411845310155E-2</v>
      </c>
      <c r="BZ311" s="32">
        <f>('2a) logm_x(t)'!FO82-'2a) logm_x(t)'!FN82-'2a)answer'!$I82)/$CP$121</f>
        <v>-0.41183934632711511</v>
      </c>
      <c r="CA311" s="32">
        <f>('2a) logm_x(t)'!FP82-'2a) logm_x(t)'!FO82-'2a)answer'!$I82)/$CP$121</f>
        <v>-0.18977062571584863</v>
      </c>
      <c r="CB311" s="32">
        <f>('2a) logm_x(t)'!FQ82-'2a) logm_x(t)'!FP82-'2a)answer'!$I82)/$CP$121</f>
        <v>8.2834166392584271E-2</v>
      </c>
      <c r="CC311" s="32">
        <f>('2a) logm_x(t)'!FR82-'2a) logm_x(t)'!FQ82-'2a)answer'!$I82)/$CP$121</f>
        <v>-0.58595143700700592</v>
      </c>
      <c r="CD311" s="32">
        <f>('2a) logm_x(t)'!FS82-'2a) logm_x(t)'!FR82-'2a)answer'!$I82)/$CP$121</f>
        <v>0.36017385654884332</v>
      </c>
      <c r="CE311" s="32">
        <f>('2a) logm_x(t)'!FT82-'2a) logm_x(t)'!FS82-'2a)answer'!$I82)/$CP$121</f>
        <v>0.1336439914665353</v>
      </c>
      <c r="CF311" s="32">
        <f>('2a) logm_x(t)'!FU82-'2a) logm_x(t)'!FT82-'2a)answer'!$I82)/$CP$121</f>
        <v>-0.23424754601743014</v>
      </c>
      <c r="CG311" s="32">
        <f>('2a) logm_x(t)'!FV82-'2a) logm_x(t)'!FU82-'2a)answer'!$I82)/$CP$121</f>
        <v>0.1152594638932946</v>
      </c>
      <c r="CH311" s="32">
        <f>('2a) logm_x(t)'!FW82-'2a) logm_x(t)'!FV82-'2a)answer'!$I82)/$CP$121</f>
        <v>-0.61469441858173857</v>
      </c>
      <c r="CI311" s="32">
        <f>('2a) logm_x(t)'!FX82-'2a) logm_x(t)'!FW82-'2a)answer'!$I82)/$CP$121</f>
        <v>0.25349506323732363</v>
      </c>
      <c r="CJ311" s="32">
        <f>('2a) logm_x(t)'!FY82-'2a) logm_x(t)'!FX82-'2a)answer'!$I82)/$CP$121</f>
        <v>0.12191299297864348</v>
      </c>
      <c r="CK311" s="32">
        <f>('2a) logm_x(t)'!FZ82-'2a) logm_x(t)'!FY82-'2a)answer'!$I82)/$CP$121</f>
        <v>0.19274330944030249</v>
      </c>
      <c r="CL311" s="32">
        <f>('2a) logm_x(t)'!GA82-'2a) logm_x(t)'!FZ82-'2a)answer'!$I82)/$CP$121</f>
        <v>-0.47929851370735371</v>
      </c>
      <c r="CM311" s="32">
        <f>('2a) logm_x(t)'!GB82-'2a) logm_x(t)'!GA82-'2a)answer'!$I82)/$CP$121</f>
        <v>-0.24652669643459232</v>
      </c>
      <c r="CN311" s="32">
        <f>('2a) logm_x(t)'!GC82-'2a) logm_x(t)'!GB82-'2a)answer'!$I82)/$CP$121</f>
        <v>-0.18719929777427768</v>
      </c>
    </row>
    <row r="312" spans="1:92" x14ac:dyDescent="0.25">
      <c r="A312" s="31">
        <f t="shared" si="14"/>
        <v>80</v>
      </c>
      <c r="C312" s="32">
        <f>('2a) logm_x(t)'!CR83-'2a) logm_x(t)'!CQ83-'2a)answer'!$I83)/$CP$121</f>
        <v>0.13840466805578744</v>
      </c>
      <c r="D312" s="32">
        <f>('2a) logm_x(t)'!CS83-'2a) logm_x(t)'!CR83-'2a)answer'!$I83)/$CP$121</f>
        <v>0.22657836315662269</v>
      </c>
      <c r="E312" s="32">
        <f>('2a) logm_x(t)'!CT83-'2a) logm_x(t)'!CS83-'2a)answer'!$I83)/$CP$121</f>
        <v>0.1752379604115564</v>
      </c>
      <c r="F312" s="32">
        <f>('2a) logm_x(t)'!CU83-'2a) logm_x(t)'!CT83-'2a)answer'!$I83)/$CP$121</f>
        <v>-0.15389814081535816</v>
      </c>
      <c r="G312" s="32">
        <f>('2a) logm_x(t)'!CV83-'2a) logm_x(t)'!CU83-'2a)answer'!$I83)/$CP$121</f>
        <v>-2.2059397290144382E-2</v>
      </c>
      <c r="H312" s="32">
        <f>('2a) logm_x(t)'!CW83-'2a) logm_x(t)'!CV83-'2a)answer'!$I83)/$CP$121</f>
        <v>-0.5121020955920812</v>
      </c>
      <c r="I312" s="32">
        <f>('2a) logm_x(t)'!CX83-'2a) logm_x(t)'!CW83-'2a)answer'!$I83)/$CP$121</f>
        <v>0.21110985720516209</v>
      </c>
      <c r="J312" s="32">
        <f>('2a) logm_x(t)'!CY83-'2a) logm_x(t)'!CX83-'2a)answer'!$I83)/$CP$121</f>
        <v>0.33027790588922967</v>
      </c>
      <c r="K312" s="32">
        <f>('2a) logm_x(t)'!CZ83-'2a) logm_x(t)'!CY83-'2a)answer'!$I83)/$CP$121</f>
        <v>-0.78248100992462088</v>
      </c>
      <c r="L312" s="32">
        <f>('2a) logm_x(t)'!DA83-'2a) logm_x(t)'!CZ83-'2a)answer'!$I83)/$CP$121</f>
        <v>0.62006484299584985</v>
      </c>
      <c r="M312" s="32">
        <f>('2a) logm_x(t)'!DB83-'2a) logm_x(t)'!DA83-'2a)answer'!$I83)/$CP$121</f>
        <v>-0.56838242427059915</v>
      </c>
      <c r="N312" s="32">
        <f>('2a) logm_x(t)'!DC83-'2a) logm_x(t)'!DB83-'2a)answer'!$I83)/$CP$121</f>
        <v>0.57645354369084023</v>
      </c>
      <c r="O312" s="32">
        <f>('2a) logm_x(t)'!DD83-'2a) logm_x(t)'!DC83-'2a)answer'!$I83)/$CP$121</f>
        <v>0.22684250540215239</v>
      </c>
      <c r="P312" s="32">
        <f>('2a) logm_x(t)'!DE83-'2a) logm_x(t)'!DD83-'2a)answer'!$I83)/$CP$121</f>
        <v>0.29104747327279201</v>
      </c>
      <c r="Q312" s="32">
        <f>('2a) logm_x(t)'!DF83-'2a) logm_x(t)'!DE83-'2a)answer'!$I83)/$CP$121</f>
        <v>-0.22424661731758838</v>
      </c>
      <c r="R312" s="32">
        <f>('2a) logm_x(t)'!DG83-'2a) logm_x(t)'!DF83-'2a)answer'!$I83)/$CP$121</f>
        <v>-5.346987432409752E-2</v>
      </c>
      <c r="S312" s="32">
        <f>('2a) logm_x(t)'!DH83-'2a) logm_x(t)'!DG83-'2a)answer'!$I83)/$CP$121</f>
        <v>0.25739714699564731</v>
      </c>
      <c r="T312" s="32">
        <f>('2a) logm_x(t)'!DI83-'2a) logm_x(t)'!DH83-'2a)answer'!$I83)/$CP$121</f>
        <v>0.13224896604564884</v>
      </c>
      <c r="U312" s="32">
        <f>('2a) logm_x(t)'!DJ83-'2a) logm_x(t)'!DI83-'2a)answer'!$I83)/$CP$121</f>
        <v>-3.825752523925343E-2</v>
      </c>
      <c r="V312" s="32">
        <f>('2a) logm_x(t)'!DK83-'2a) logm_x(t)'!DJ83-'2a)answer'!$I83)/$CP$121</f>
        <v>0.37057340571636282</v>
      </c>
      <c r="W312" s="32">
        <f>('2a) logm_x(t)'!DL83-'2a) logm_x(t)'!DK83-'2a)answer'!$I83)/$CP$121</f>
        <v>-0.35039631584329867</v>
      </c>
      <c r="X312" s="32">
        <f>('2a) logm_x(t)'!DM83-'2a) logm_x(t)'!DL83-'2a)answer'!$I83)/$CP$121</f>
        <v>0.37171460117384086</v>
      </c>
      <c r="Y312" s="32">
        <f>('2a) logm_x(t)'!DN83-'2a) logm_x(t)'!DM83-'2a)answer'!$I83)/$CP$121</f>
        <v>-0.64025067027526017</v>
      </c>
      <c r="Z312" s="32">
        <f>('2a) logm_x(t)'!DO83-'2a) logm_x(t)'!DN83-'2a)answer'!$I83)/$CP$121</f>
        <v>0.94673646490991492</v>
      </c>
      <c r="AA312" s="32">
        <f>('2a) logm_x(t)'!DP83-'2a) logm_x(t)'!DO83-'2a)answer'!$I83)/$CP$121</f>
        <v>-8.4146458414037617E-2</v>
      </c>
      <c r="AB312" s="32">
        <f>('2a) logm_x(t)'!DQ83-'2a) logm_x(t)'!DP83-'2a)answer'!$I83)/$CP$121</f>
        <v>0.10586104735512822</v>
      </c>
      <c r="AC312" s="32">
        <f>('2a) logm_x(t)'!DR83-'2a) logm_x(t)'!DQ83-'2a)answer'!$I83)/$CP$121</f>
        <v>-0.29253708730672529</v>
      </c>
      <c r="AD312" s="32">
        <f>('2a) logm_x(t)'!DS83-'2a) logm_x(t)'!DR83-'2a)answer'!$I83)/$CP$121</f>
        <v>0.38317887429586811</v>
      </c>
      <c r="AE312" s="32">
        <f>('2a) logm_x(t)'!DT83-'2a) logm_x(t)'!DS83-'2a)answer'!$I83)/$CP$121</f>
        <v>8.4513076160154507E-2</v>
      </c>
      <c r="AF312" s="32">
        <f>('2a) logm_x(t)'!DU83-'2a) logm_x(t)'!DT83-'2a)answer'!$I83)/$CP$121</f>
        <v>0.20442886102144453</v>
      </c>
      <c r="AG312" s="32">
        <f>('2a) logm_x(t)'!DV83-'2a) logm_x(t)'!DU83-'2a)answer'!$I83)/$CP$121</f>
        <v>-0.24482477036696265</v>
      </c>
      <c r="AH312" s="32">
        <f>('2a) logm_x(t)'!DW83-'2a) logm_x(t)'!DV83-'2a)answer'!$I83)/$CP$121</f>
        <v>-0.44639746674711062</v>
      </c>
      <c r="AI312" s="32">
        <f>('2a) logm_x(t)'!DX83-'2a) logm_x(t)'!DW83-'2a)answer'!$I83)/$CP$121</f>
        <v>0.27994038814440253</v>
      </c>
      <c r="AJ312" s="32">
        <f>('2a) logm_x(t)'!DY83-'2a) logm_x(t)'!DX83-'2a)answer'!$I83)/$CP$121</f>
        <v>-0.32573248064917792</v>
      </c>
      <c r="AK312" s="32">
        <f>('2a) logm_x(t)'!DZ83-'2a) logm_x(t)'!DY83-'2a)answer'!$I83)/$CP$121</f>
        <v>0.81249512395944157</v>
      </c>
      <c r="AL312" s="32">
        <f>('2a) logm_x(t)'!EA83-'2a) logm_x(t)'!DZ83-'2a)answer'!$I83)/$CP$121</f>
        <v>-0.5394984071838701</v>
      </c>
      <c r="AM312" s="32">
        <f>('2a) logm_x(t)'!EB83-'2a) logm_x(t)'!EA83-'2a)answer'!$I83)/$CP$121</f>
        <v>-0.1958082503547969</v>
      </c>
      <c r="AN312" s="32">
        <f>('2a) logm_x(t)'!EC83-'2a) logm_x(t)'!EB83-'2a)answer'!$I83)/$CP$121</f>
        <v>6.6340475960972631E-2</v>
      </c>
      <c r="AO312" s="32">
        <f>('2a) logm_x(t)'!ED83-'2a) logm_x(t)'!EC83-'2a)answer'!$I83)/$CP$121</f>
        <v>0.42343373906795623</v>
      </c>
      <c r="AP312" s="32">
        <f>('2a) logm_x(t)'!EE83-'2a) logm_x(t)'!ED83-'2a)answer'!$I83)/$CP$121</f>
        <v>-0.39004526948528201</v>
      </c>
      <c r="AQ312" s="32">
        <f>('2a) logm_x(t)'!EF83-'2a) logm_x(t)'!EE83-'2a)answer'!$I83)/$CP$121</f>
        <v>0.23588438592430494</v>
      </c>
      <c r="AR312" s="32">
        <f>('2a) logm_x(t)'!EG83-'2a) logm_x(t)'!EF83-'2a)answer'!$I83)/$CP$121</f>
        <v>-0.20554793881061259</v>
      </c>
      <c r="AS312" s="32">
        <f>('2a) logm_x(t)'!EH83-'2a) logm_x(t)'!EG83-'2a)answer'!$I83)/$CP$121</f>
        <v>0.72439950239560957</v>
      </c>
      <c r="AT312" s="32">
        <f>('2a) logm_x(t)'!EI83-'2a) logm_x(t)'!EH83-'2a)answer'!$I83)/$CP$121</f>
        <v>-0.15457078345116601</v>
      </c>
      <c r="AU312" s="32">
        <f>('2a) logm_x(t)'!EJ83-'2a) logm_x(t)'!EI83-'2a)answer'!$I83)/$CP$121</f>
        <v>0.16931161162806677</v>
      </c>
      <c r="AV312" s="32">
        <f>('2a) logm_x(t)'!EK83-'2a) logm_x(t)'!EJ83-'2a)answer'!$I83)/$CP$121</f>
        <v>-0.38206002860152183</v>
      </c>
      <c r="AW312" s="32">
        <f>('2a) logm_x(t)'!EL83-'2a) logm_x(t)'!EK83-'2a)answer'!$I83)/$CP$121</f>
        <v>0.58306514185934011</v>
      </c>
      <c r="AX312" s="32">
        <f>('2a) logm_x(t)'!EM83-'2a) logm_x(t)'!EL83-'2a)answer'!$I83)/$CP$121</f>
        <v>-0.64899710752092044</v>
      </c>
      <c r="AY312" s="32">
        <f>('2a) logm_x(t)'!EN83-'2a) logm_x(t)'!EM83-'2a)answer'!$I83)/$CP$121</f>
        <v>0.8426915039106172</v>
      </c>
      <c r="AZ312" s="32">
        <f>('2a) logm_x(t)'!EO83-'2a) logm_x(t)'!EN83-'2a)answer'!$I83)/$CP$121</f>
        <v>-0.56839035483824041</v>
      </c>
      <c r="BA312" s="32">
        <f>('2a) logm_x(t)'!EP83-'2a) logm_x(t)'!EO83-'2a)answer'!$I83)/$CP$121</f>
        <v>-0.13810037502361078</v>
      </c>
      <c r="BB312" s="32">
        <f>('2a) logm_x(t)'!EQ83-'2a) logm_x(t)'!EP83-'2a)answer'!$I83)/$CP$121</f>
        <v>0.33911377639586715</v>
      </c>
      <c r="BC312" s="32">
        <f>('2a) logm_x(t)'!ER83-'2a) logm_x(t)'!EQ83-'2a)answer'!$I83)/$CP$121</f>
        <v>5.4272640198723493E-2</v>
      </c>
      <c r="BD312" s="32">
        <f>('2a) logm_x(t)'!ES83-'2a) logm_x(t)'!ER83-'2a)answer'!$I83)/$CP$121</f>
        <v>-0.56485423147752789</v>
      </c>
      <c r="BE312" s="32">
        <f>('2a) logm_x(t)'!ET83-'2a) logm_x(t)'!ES83-'2a)answer'!$I83)/$CP$121</f>
        <v>0.17871587195935115</v>
      </c>
      <c r="BF312" s="32">
        <f>('2a) logm_x(t)'!EU83-'2a) logm_x(t)'!ET83-'2a)answer'!$I83)/$CP$121</f>
        <v>-0.67659632958533977</v>
      </c>
      <c r="BG312" s="32">
        <f>('2a) logm_x(t)'!EV83-'2a) logm_x(t)'!EU83-'2a)answer'!$I83)/$CP$121</f>
        <v>0.37530602702505289</v>
      </c>
      <c r="BH312" s="32">
        <f>('2a) logm_x(t)'!EW83-'2a) logm_x(t)'!EV83-'2a)answer'!$I83)/$CP$121</f>
        <v>-0.39349629802583069</v>
      </c>
      <c r="BI312" s="32">
        <f>('2a) logm_x(t)'!EX83-'2a) logm_x(t)'!EW83-'2a)answer'!$I83)/$CP$121</f>
        <v>0.12378923179535073</v>
      </c>
      <c r="BJ312" s="32">
        <f>('2a) logm_x(t)'!EY83-'2a) logm_x(t)'!EX83-'2a)answer'!$I83)/$CP$121</f>
        <v>2.1120049096649135E-2</v>
      </c>
      <c r="BK312" s="32">
        <f>('2a) logm_x(t)'!EZ83-'2a) logm_x(t)'!EY83-'2a)answer'!$I83)/$CP$121</f>
        <v>-0.2098088890158836</v>
      </c>
      <c r="BL312" s="32">
        <f>('2a) logm_x(t)'!FA83-'2a) logm_x(t)'!EZ83-'2a)answer'!$I83)/$CP$121</f>
        <v>0.11377214151493917</v>
      </c>
      <c r="BM312" s="32">
        <f>('2a) logm_x(t)'!FB83-'2a) logm_x(t)'!FA83-'2a)answer'!$I83)/$CP$121</f>
        <v>-1.2935652191633448E-2</v>
      </c>
      <c r="BN312" s="32">
        <f>('2a) logm_x(t)'!FC83-'2a) logm_x(t)'!FB83-'2a)answer'!$I83)/$CP$121</f>
        <v>0.65956737428726242</v>
      </c>
      <c r="BO312" s="32">
        <f>('2a) logm_x(t)'!FD83-'2a) logm_x(t)'!FC83-'2a)answer'!$I83)/$CP$121</f>
        <v>-0.60894792747385174</v>
      </c>
      <c r="BP312" s="32">
        <f>('2a) logm_x(t)'!FE83-'2a) logm_x(t)'!FD83-'2a)answer'!$I83)/$CP$121</f>
        <v>0.30929776963389077</v>
      </c>
      <c r="BQ312" s="32">
        <f>('2a) logm_x(t)'!FF83-'2a) logm_x(t)'!FE83-'2a)answer'!$I83)/$CP$121</f>
        <v>-1.5368149505387384E-2</v>
      </c>
      <c r="BR312" s="32">
        <f>('2a) logm_x(t)'!FG83-'2a) logm_x(t)'!FF83-'2a)answer'!$I83)/$CP$121</f>
        <v>0.17391613169793974</v>
      </c>
      <c r="BS312" s="32">
        <f>('2a) logm_x(t)'!FH83-'2a) logm_x(t)'!FG83-'2a)answer'!$I83)/$CP$121</f>
        <v>-0.5495180746281535</v>
      </c>
      <c r="BT312" s="32">
        <f>('2a) logm_x(t)'!FI83-'2a) logm_x(t)'!FH83-'2a)answer'!$I83)/$CP$121</f>
        <v>-6.0341791951738909E-2</v>
      </c>
      <c r="BU312" s="32">
        <f>('2a) logm_x(t)'!FJ83-'2a) logm_x(t)'!FI83-'2a)answer'!$I83)/$CP$121</f>
        <v>0.38503515501018393</v>
      </c>
      <c r="BV312" s="32">
        <f>('2a) logm_x(t)'!FK83-'2a) logm_x(t)'!FJ83-'2a)answer'!$I83)/$CP$121</f>
        <v>-0.60116405734530909</v>
      </c>
      <c r="BW312" s="32">
        <f>('2a) logm_x(t)'!FL83-'2a) logm_x(t)'!FK83-'2a)answer'!$I83)/$CP$121</f>
        <v>0.435203694483072</v>
      </c>
      <c r="BX312" s="32">
        <f>('2a) logm_x(t)'!FM83-'2a) logm_x(t)'!FL83-'2a)answer'!$I83)/$CP$121</f>
        <v>-0.12592452687061725</v>
      </c>
      <c r="BY312" s="32">
        <f>('2a) logm_x(t)'!FN83-'2a) logm_x(t)'!FM83-'2a)answer'!$I83)/$CP$121</f>
        <v>-0.22246542596935459</v>
      </c>
      <c r="BZ312" s="32">
        <f>('2a) logm_x(t)'!FO83-'2a) logm_x(t)'!FN83-'2a)answer'!$I83)/$CP$121</f>
        <v>0.21673912056038674</v>
      </c>
      <c r="CA312" s="32">
        <f>('2a) logm_x(t)'!FP83-'2a) logm_x(t)'!FO83-'2a)answer'!$I83)/$CP$121</f>
        <v>-0.2383994035999118</v>
      </c>
      <c r="CB312" s="32">
        <f>('2a) logm_x(t)'!FQ83-'2a) logm_x(t)'!FP83-'2a)answer'!$I83)/$CP$121</f>
        <v>-0.30860111825790348</v>
      </c>
      <c r="CC312" s="32">
        <f>('2a) logm_x(t)'!FR83-'2a) logm_x(t)'!FQ83-'2a)answer'!$I83)/$CP$121</f>
        <v>-5.1749676230863247E-2</v>
      </c>
      <c r="CD312" s="32">
        <f>('2a) logm_x(t)'!FS83-'2a) logm_x(t)'!FR83-'2a)answer'!$I83)/$CP$121</f>
        <v>0.11571389999953281</v>
      </c>
      <c r="CE312" s="32">
        <f>('2a) logm_x(t)'!FT83-'2a) logm_x(t)'!FS83-'2a)answer'!$I83)/$CP$121</f>
        <v>1.8933664334779398E-2</v>
      </c>
      <c r="CF312" s="32">
        <f>('2a) logm_x(t)'!FU83-'2a) logm_x(t)'!FT83-'2a)answer'!$I83)/$CP$121</f>
        <v>-0.41885694316135547</v>
      </c>
      <c r="CG312" s="32">
        <f>('2a) logm_x(t)'!FV83-'2a) logm_x(t)'!FU83-'2a)answer'!$I83)/$CP$121</f>
        <v>-5.7453978877686503E-2</v>
      </c>
      <c r="CH312" s="32">
        <f>('2a) logm_x(t)'!FW83-'2a) logm_x(t)'!FV83-'2a)answer'!$I83)/$CP$121</f>
        <v>2.1006313064719912E-2</v>
      </c>
      <c r="CI312" s="32">
        <f>('2a) logm_x(t)'!FX83-'2a) logm_x(t)'!FW83-'2a)answer'!$I83)/$CP$121</f>
        <v>-0.22888595631014194</v>
      </c>
      <c r="CJ312" s="32">
        <f>('2a) logm_x(t)'!FY83-'2a) logm_x(t)'!FX83-'2a)answer'!$I83)/$CP$121</f>
        <v>0.26896231616747562</v>
      </c>
      <c r="CK312" s="32">
        <f>('2a) logm_x(t)'!FZ83-'2a) logm_x(t)'!FY83-'2a)answer'!$I83)/$CP$121</f>
        <v>-4.044204571871899E-2</v>
      </c>
      <c r="CL312" s="32">
        <f>('2a) logm_x(t)'!GA83-'2a) logm_x(t)'!FZ83-'2a)answer'!$I83)/$CP$121</f>
        <v>-7.551847992363174E-2</v>
      </c>
      <c r="CM312" s="32">
        <f>('2a) logm_x(t)'!GB83-'2a) logm_x(t)'!GA83-'2a)answer'!$I83)/$CP$121</f>
        <v>8.1292351942755053E-2</v>
      </c>
      <c r="CN312" s="32">
        <f>('2a) logm_x(t)'!GC83-'2a) logm_x(t)'!GB83-'2a)answer'!$I83)/$CP$121</f>
        <v>-0.25845916000546543</v>
      </c>
    </row>
    <row r="313" spans="1:92" x14ac:dyDescent="0.25">
      <c r="A313" s="31">
        <f t="shared" si="14"/>
        <v>81</v>
      </c>
      <c r="C313" s="32">
        <f>('2a) logm_x(t)'!CR84-'2a) logm_x(t)'!CQ84-'2a)answer'!$I84)/$CP$121</f>
        <v>0.36481075404894953</v>
      </c>
      <c r="D313" s="32">
        <f>('2a) logm_x(t)'!CS84-'2a) logm_x(t)'!CR84-'2a)answer'!$I84)/$CP$121</f>
        <v>0.83483458789322895</v>
      </c>
      <c r="E313" s="32">
        <f>('2a) logm_x(t)'!CT84-'2a) logm_x(t)'!CS84-'2a)answer'!$I84)/$CP$121</f>
        <v>-0.83420668189307678</v>
      </c>
      <c r="F313" s="32">
        <f>('2a) logm_x(t)'!CU84-'2a) logm_x(t)'!CT84-'2a)answer'!$I84)/$CP$121</f>
        <v>1.1192534715186879</v>
      </c>
      <c r="G313" s="32">
        <f>('2a) logm_x(t)'!CV84-'2a) logm_x(t)'!CU84-'2a)answer'!$I84)/$CP$121</f>
        <v>-0.54134273420659118</v>
      </c>
      <c r="H313" s="32">
        <f>('2a) logm_x(t)'!CW84-'2a) logm_x(t)'!CV84-'2a)answer'!$I84)/$CP$121</f>
        <v>-0.21034702289499316</v>
      </c>
      <c r="I313" s="32">
        <f>('2a) logm_x(t)'!CX84-'2a) logm_x(t)'!CW84-'2a)answer'!$I84)/$CP$121</f>
        <v>0.42190876520692022</v>
      </c>
      <c r="J313" s="32">
        <f>('2a) logm_x(t)'!CY84-'2a) logm_x(t)'!CX84-'2a)answer'!$I84)/$CP$121</f>
        <v>-0.23162508354068762</v>
      </c>
      <c r="K313" s="32">
        <f>('2a) logm_x(t)'!CZ84-'2a) logm_x(t)'!CY84-'2a)answer'!$I84)/$CP$121</f>
        <v>-0.77977915334627679</v>
      </c>
      <c r="L313" s="32">
        <f>('2a) logm_x(t)'!DA84-'2a) logm_x(t)'!CZ84-'2a)answer'!$I84)/$CP$121</f>
        <v>0.88256246769518287</v>
      </c>
      <c r="M313" s="32">
        <f>('2a) logm_x(t)'!DB84-'2a) logm_x(t)'!DA84-'2a)answer'!$I84)/$CP$121</f>
        <v>-2.4763481667791142E-2</v>
      </c>
      <c r="N313" s="32">
        <f>('2a) logm_x(t)'!DC84-'2a) logm_x(t)'!DB84-'2a)answer'!$I84)/$CP$121</f>
        <v>-0.33767151808523249</v>
      </c>
      <c r="O313" s="32">
        <f>('2a) logm_x(t)'!DD84-'2a) logm_x(t)'!DC84-'2a)answer'!$I84)/$CP$121</f>
        <v>1.0079698109119022</v>
      </c>
      <c r="P313" s="32">
        <f>('2a) logm_x(t)'!DE84-'2a) logm_x(t)'!DD84-'2a)answer'!$I84)/$CP$121</f>
        <v>-2.665373089128125E-3</v>
      </c>
      <c r="Q313" s="32">
        <f>('2a) logm_x(t)'!DF84-'2a) logm_x(t)'!DE84-'2a)answer'!$I84)/$CP$121</f>
        <v>-0.62820693671070937</v>
      </c>
      <c r="R313" s="32">
        <f>('2a) logm_x(t)'!DG84-'2a) logm_x(t)'!DF84-'2a)answer'!$I84)/$CP$121</f>
        <v>0.48314072884063919</v>
      </c>
      <c r="S313" s="32">
        <f>('2a) logm_x(t)'!DH84-'2a) logm_x(t)'!DG84-'2a)answer'!$I84)/$CP$121</f>
        <v>0.38034994263093291</v>
      </c>
      <c r="T313" s="32">
        <f>('2a) logm_x(t)'!DI84-'2a) logm_x(t)'!DH84-'2a)answer'!$I84)/$CP$121</f>
        <v>0.29855493102416825</v>
      </c>
      <c r="U313" s="32">
        <f>('2a) logm_x(t)'!DJ84-'2a) logm_x(t)'!DI84-'2a)answer'!$I84)/$CP$121</f>
        <v>-0.64926603358117907</v>
      </c>
      <c r="V313" s="32">
        <f>('2a) logm_x(t)'!DK84-'2a) logm_x(t)'!DJ84-'2a)answer'!$I84)/$CP$121</f>
        <v>0.64038199334680368</v>
      </c>
      <c r="W313" s="32">
        <f>('2a) logm_x(t)'!DL84-'2a) logm_x(t)'!DK84-'2a)answer'!$I84)/$CP$121</f>
        <v>-0.17016720632216376</v>
      </c>
      <c r="X313" s="32">
        <f>('2a) logm_x(t)'!DM84-'2a) logm_x(t)'!DL84-'2a)answer'!$I84)/$CP$121</f>
        <v>0.14988386030180784</v>
      </c>
      <c r="Y313" s="32">
        <f>('2a) logm_x(t)'!DN84-'2a) logm_x(t)'!DM84-'2a)answer'!$I84)/$CP$121</f>
        <v>-0.4369107483842844</v>
      </c>
      <c r="Z313" s="32">
        <f>('2a) logm_x(t)'!DO84-'2a) logm_x(t)'!DN84-'2a)answer'!$I84)/$CP$121</f>
        <v>0.11849280097291898</v>
      </c>
      <c r="AA313" s="32">
        <f>('2a) logm_x(t)'!DP84-'2a) logm_x(t)'!DO84-'2a)answer'!$I84)/$CP$121</f>
        <v>0.22901943051972762</v>
      </c>
      <c r="AB313" s="32">
        <f>('2a) logm_x(t)'!DQ84-'2a) logm_x(t)'!DP84-'2a)answer'!$I84)/$CP$121</f>
        <v>-0.25497762719988176</v>
      </c>
      <c r="AC313" s="32">
        <f>('2a) logm_x(t)'!DR84-'2a) logm_x(t)'!DQ84-'2a)answer'!$I84)/$CP$121</f>
        <v>0.75902378797260328</v>
      </c>
      <c r="AD313" s="32">
        <f>('2a) logm_x(t)'!DS84-'2a) logm_x(t)'!DR84-'2a)answer'!$I84)/$CP$121</f>
        <v>-0.26882167874378377</v>
      </c>
      <c r="AE313" s="32">
        <f>('2a) logm_x(t)'!DT84-'2a) logm_x(t)'!DS84-'2a)answer'!$I84)/$CP$121</f>
        <v>-0.20404570815604117</v>
      </c>
      <c r="AF313" s="32">
        <f>('2a) logm_x(t)'!DU84-'2a) logm_x(t)'!DT84-'2a)answer'!$I84)/$CP$121</f>
        <v>0.35366259284012191</v>
      </c>
      <c r="AG313" s="32">
        <f>('2a) logm_x(t)'!DV84-'2a) logm_x(t)'!DU84-'2a)answer'!$I84)/$CP$121</f>
        <v>-0.44312826224522628</v>
      </c>
      <c r="AH313" s="32">
        <f>('2a) logm_x(t)'!DW84-'2a) logm_x(t)'!DV84-'2a)answer'!$I84)/$CP$121</f>
        <v>0.28888389563265454</v>
      </c>
      <c r="AI313" s="32">
        <f>('2a) logm_x(t)'!DX84-'2a) logm_x(t)'!DW84-'2a)answer'!$I84)/$CP$121</f>
        <v>-6.7195147477215209E-2</v>
      </c>
      <c r="AJ313" s="32">
        <f>('2a) logm_x(t)'!DY84-'2a) logm_x(t)'!DX84-'2a)answer'!$I84)/$CP$121</f>
        <v>-0.28865370715728045</v>
      </c>
      <c r="AK313" s="32">
        <f>('2a) logm_x(t)'!DZ84-'2a) logm_x(t)'!DY84-'2a)answer'!$I84)/$CP$121</f>
        <v>1.0410981545981421</v>
      </c>
      <c r="AL313" s="32">
        <f>('2a) logm_x(t)'!EA84-'2a) logm_x(t)'!DZ84-'2a)answer'!$I84)/$CP$121</f>
        <v>-0.85788082592918247</v>
      </c>
      <c r="AM313" s="32">
        <f>('2a) logm_x(t)'!EB84-'2a) logm_x(t)'!EA84-'2a)answer'!$I84)/$CP$121</f>
        <v>-0.42195667745313031</v>
      </c>
      <c r="AN313" s="32">
        <f>('2a) logm_x(t)'!EC84-'2a) logm_x(t)'!EB84-'2a)answer'!$I84)/$CP$121</f>
        <v>0.55662025080396238</v>
      </c>
      <c r="AO313" s="32">
        <f>('2a) logm_x(t)'!ED84-'2a) logm_x(t)'!EC84-'2a)answer'!$I84)/$CP$121</f>
        <v>4.2330513901096309E-2</v>
      </c>
      <c r="AP313" s="32">
        <f>('2a) logm_x(t)'!EE84-'2a) logm_x(t)'!ED84-'2a)answer'!$I84)/$CP$121</f>
        <v>-0.24825131187919625</v>
      </c>
      <c r="AQ313" s="32">
        <f>('2a) logm_x(t)'!EF84-'2a) logm_x(t)'!EE84-'2a)answer'!$I84)/$CP$121</f>
        <v>8.7812094166743987E-2</v>
      </c>
      <c r="AR313" s="32">
        <f>('2a) logm_x(t)'!EG84-'2a) logm_x(t)'!EF84-'2a)answer'!$I84)/$CP$121</f>
        <v>0.19500619167385019</v>
      </c>
      <c r="AS313" s="32">
        <f>('2a) logm_x(t)'!EH84-'2a) logm_x(t)'!EG84-'2a)answer'!$I84)/$CP$121</f>
        <v>0.24033635967897657</v>
      </c>
      <c r="AT313" s="32">
        <f>('2a) logm_x(t)'!EI84-'2a) logm_x(t)'!EH84-'2a)answer'!$I84)/$CP$121</f>
        <v>8.5897991040519733E-2</v>
      </c>
      <c r="AU313" s="32">
        <f>('2a) logm_x(t)'!EJ84-'2a) logm_x(t)'!EI84-'2a)answer'!$I84)/$CP$121</f>
        <v>-0.12041169599281354</v>
      </c>
      <c r="AV313" s="32">
        <f>('2a) logm_x(t)'!EK84-'2a) logm_x(t)'!EJ84-'2a)answer'!$I84)/$CP$121</f>
        <v>-2.1702848812936552E-2</v>
      </c>
      <c r="AW313" s="32">
        <f>('2a) logm_x(t)'!EL84-'2a) logm_x(t)'!EK84-'2a)answer'!$I84)/$CP$121</f>
        <v>0.2433301572131219</v>
      </c>
      <c r="AX313" s="32">
        <f>('2a) logm_x(t)'!EM84-'2a) logm_x(t)'!EL84-'2a)answer'!$I84)/$CP$121</f>
        <v>-0.30978607136986502</v>
      </c>
      <c r="AY313" s="32">
        <f>('2a) logm_x(t)'!EN84-'2a) logm_x(t)'!EM84-'2a)answer'!$I84)/$CP$121</f>
        <v>0.49499988102387416</v>
      </c>
      <c r="AZ313" s="32">
        <f>('2a) logm_x(t)'!EO84-'2a) logm_x(t)'!EN84-'2a)answer'!$I84)/$CP$121</f>
        <v>-0.47888516547462989</v>
      </c>
      <c r="BA313" s="32">
        <f>('2a) logm_x(t)'!EP84-'2a) logm_x(t)'!EO84-'2a)answer'!$I84)/$CP$121</f>
        <v>6.7509842143045201E-2</v>
      </c>
      <c r="BB313" s="32">
        <f>('2a) logm_x(t)'!EQ84-'2a) logm_x(t)'!EP84-'2a)answer'!$I84)/$CP$121</f>
        <v>-0.10007602542344558</v>
      </c>
      <c r="BC313" s="32">
        <f>('2a) logm_x(t)'!ER84-'2a) logm_x(t)'!EQ84-'2a)answer'!$I84)/$CP$121</f>
        <v>0.43126361909930389</v>
      </c>
      <c r="BD313" s="32">
        <f>('2a) logm_x(t)'!ES84-'2a) logm_x(t)'!ER84-'2a)answer'!$I84)/$CP$121</f>
        <v>-0.66515164361232315</v>
      </c>
      <c r="BE313" s="32">
        <f>('2a) logm_x(t)'!ET84-'2a) logm_x(t)'!ES84-'2a)answer'!$I84)/$CP$121</f>
        <v>0.33593301184210561</v>
      </c>
      <c r="BF313" s="32">
        <f>('2a) logm_x(t)'!EU84-'2a) logm_x(t)'!ET84-'2a)answer'!$I84)/$CP$121</f>
        <v>-4.0881626679954604E-3</v>
      </c>
      <c r="BG313" s="32">
        <f>('2a) logm_x(t)'!EV84-'2a) logm_x(t)'!EU84-'2a)answer'!$I84)/$CP$121</f>
        <v>-0.51141755448964876</v>
      </c>
      <c r="BH313" s="32">
        <f>('2a) logm_x(t)'!EW84-'2a) logm_x(t)'!EV84-'2a)answer'!$I84)/$CP$121</f>
        <v>2.6124455885258462E-2</v>
      </c>
      <c r="BI313" s="32">
        <f>('2a) logm_x(t)'!EX84-'2a) logm_x(t)'!EW84-'2a)answer'!$I84)/$CP$121</f>
        <v>-0.14732524854872217</v>
      </c>
      <c r="BJ313" s="32">
        <f>('2a) logm_x(t)'!EY84-'2a) logm_x(t)'!EX84-'2a)answer'!$I84)/$CP$121</f>
        <v>0.44831708638256323</v>
      </c>
      <c r="BK313" s="32">
        <f>('2a) logm_x(t)'!EZ84-'2a) logm_x(t)'!EY84-'2a)answer'!$I84)/$CP$121</f>
        <v>8.2627883262546997E-2</v>
      </c>
      <c r="BL313" s="32">
        <f>('2a) logm_x(t)'!FA84-'2a) logm_x(t)'!EZ84-'2a)answer'!$I84)/$CP$121</f>
        <v>-0.82330892850288095</v>
      </c>
      <c r="BM313" s="32">
        <f>('2a) logm_x(t)'!FB84-'2a) logm_x(t)'!FA84-'2a)answer'!$I84)/$CP$121</f>
        <v>0.23831928763565863</v>
      </c>
      <c r="BN313" s="32">
        <f>('2a) logm_x(t)'!FC84-'2a) logm_x(t)'!FB84-'2a)answer'!$I84)/$CP$121</f>
        <v>-0.19525968118480566</v>
      </c>
      <c r="BO313" s="32">
        <f>('2a) logm_x(t)'!FD84-'2a) logm_x(t)'!FC84-'2a)answer'!$I84)/$CP$121</f>
        <v>-3.4817562376794314E-2</v>
      </c>
      <c r="BP313" s="32">
        <f>('2a) logm_x(t)'!FE84-'2a) logm_x(t)'!FD84-'2a)answer'!$I84)/$CP$121</f>
        <v>0.17517658953146883</v>
      </c>
      <c r="BQ313" s="32">
        <f>('2a) logm_x(t)'!FF84-'2a) logm_x(t)'!FE84-'2a)answer'!$I84)/$CP$121</f>
        <v>-3.4498114340620792E-2</v>
      </c>
      <c r="BR313" s="32">
        <f>('2a) logm_x(t)'!FG84-'2a) logm_x(t)'!FF84-'2a)answer'!$I84)/$CP$121</f>
        <v>0.49336735644591662</v>
      </c>
      <c r="BS313" s="32">
        <f>('2a) logm_x(t)'!FH84-'2a) logm_x(t)'!FG84-'2a)answer'!$I84)/$CP$121</f>
        <v>-0.83974692424596276</v>
      </c>
      <c r="BT313" s="32">
        <f>('2a) logm_x(t)'!FI84-'2a) logm_x(t)'!FH84-'2a)answer'!$I84)/$CP$121</f>
        <v>-0.22053453326477501</v>
      </c>
      <c r="BU313" s="32">
        <f>('2a) logm_x(t)'!FJ84-'2a) logm_x(t)'!FI84-'2a)answer'!$I84)/$CP$121</f>
        <v>0.55062182647147628</v>
      </c>
      <c r="BV313" s="32">
        <f>('2a) logm_x(t)'!FK84-'2a) logm_x(t)'!FJ84-'2a)answer'!$I84)/$CP$121</f>
        <v>-0.2388957625914486</v>
      </c>
      <c r="BW313" s="32">
        <f>('2a) logm_x(t)'!FL84-'2a) logm_x(t)'!FK84-'2a)answer'!$I84)/$CP$121</f>
        <v>0.42402461709093286</v>
      </c>
      <c r="BX313" s="32">
        <f>('2a) logm_x(t)'!FM84-'2a) logm_x(t)'!FL84-'2a)answer'!$I84)/$CP$121</f>
        <v>-0.42589510268409114</v>
      </c>
      <c r="BY313" s="32">
        <f>('2a) logm_x(t)'!FN84-'2a) logm_x(t)'!FM84-'2a)answer'!$I84)/$CP$121</f>
        <v>0.11277209543528055</v>
      </c>
      <c r="BZ313" s="32">
        <f>('2a) logm_x(t)'!FO84-'2a) logm_x(t)'!FN84-'2a)answer'!$I84)/$CP$121</f>
        <v>-0.43258835391100731</v>
      </c>
      <c r="CA313" s="32">
        <f>('2a) logm_x(t)'!FP84-'2a) logm_x(t)'!FO84-'2a)answer'!$I84)/$CP$121</f>
        <v>8.1779108444100523E-2</v>
      </c>
      <c r="CB313" s="32">
        <f>('2a) logm_x(t)'!FQ84-'2a) logm_x(t)'!FP84-'2a)answer'!$I84)/$CP$121</f>
        <v>-0.15069167001787767</v>
      </c>
      <c r="CC313" s="32">
        <f>('2a) logm_x(t)'!FR84-'2a) logm_x(t)'!FQ84-'2a)answer'!$I84)/$CP$121</f>
        <v>7.2537658923420623E-2</v>
      </c>
      <c r="CD313" s="32">
        <f>('2a) logm_x(t)'!FS84-'2a) logm_x(t)'!FR84-'2a)answer'!$I84)/$CP$121</f>
        <v>-0.15318869478834027</v>
      </c>
      <c r="CE313" s="32">
        <f>('2a) logm_x(t)'!FT84-'2a) logm_x(t)'!FS84-'2a)answer'!$I84)/$CP$121</f>
        <v>-7.5699325356719763E-2</v>
      </c>
      <c r="CF313" s="32">
        <f>('2a) logm_x(t)'!FU84-'2a) logm_x(t)'!FT84-'2a)answer'!$I84)/$CP$121</f>
        <v>7.8941514324503532E-4</v>
      </c>
      <c r="CG313" s="32">
        <f>('2a) logm_x(t)'!FV84-'2a) logm_x(t)'!FU84-'2a)answer'!$I84)/$CP$121</f>
        <v>0.11735271500145368</v>
      </c>
      <c r="CH313" s="32">
        <f>('2a) logm_x(t)'!FW84-'2a) logm_x(t)'!FV84-'2a)answer'!$I84)/$CP$121</f>
        <v>-0.52385035530891855</v>
      </c>
      <c r="CI313" s="32">
        <f>('2a) logm_x(t)'!FX84-'2a) logm_x(t)'!FW84-'2a)answer'!$I84)/$CP$121</f>
        <v>0.16883386285755669</v>
      </c>
      <c r="CJ313" s="32">
        <f>('2a) logm_x(t)'!FY84-'2a) logm_x(t)'!FX84-'2a)answer'!$I84)/$CP$121</f>
        <v>-0.25389144166189614</v>
      </c>
      <c r="CK313" s="32">
        <f>('2a) logm_x(t)'!FZ84-'2a) logm_x(t)'!FY84-'2a)answer'!$I84)/$CP$121</f>
        <v>0.21551275248311028</v>
      </c>
      <c r="CL313" s="32">
        <f>('2a) logm_x(t)'!GA84-'2a) logm_x(t)'!FZ84-'2a)answer'!$I84)/$CP$121</f>
        <v>-0.59738400804015712</v>
      </c>
      <c r="CM313" s="32">
        <f>('2a) logm_x(t)'!GB84-'2a) logm_x(t)'!GA84-'2a)answer'!$I84)/$CP$121</f>
        <v>0.16909862043073642</v>
      </c>
      <c r="CN313" s="32">
        <f>('2a) logm_x(t)'!GC84-'2a) logm_x(t)'!GB84-'2a)answer'!$I84)/$CP$121</f>
        <v>-0.27116942533505467</v>
      </c>
    </row>
    <row r="314" spans="1:92" x14ac:dyDescent="0.25">
      <c r="A314" s="31">
        <f t="shared" si="14"/>
        <v>82</v>
      </c>
      <c r="C314" s="32">
        <f>('2a) logm_x(t)'!CR85-'2a) logm_x(t)'!CQ85-'2a)answer'!$I85)/$CP$121</f>
        <v>1.0660289864609032</v>
      </c>
      <c r="D314" s="32">
        <f>('2a) logm_x(t)'!CS85-'2a) logm_x(t)'!CR85-'2a)answer'!$I85)/$CP$121</f>
        <v>-0.36705280471382878</v>
      </c>
      <c r="E314" s="32">
        <f>('2a) logm_x(t)'!CT85-'2a) logm_x(t)'!CS85-'2a)answer'!$I85)/$CP$121</f>
        <v>0.26913001995120966</v>
      </c>
      <c r="F314" s="32">
        <f>('2a) logm_x(t)'!CU85-'2a) logm_x(t)'!CT85-'2a)answer'!$I85)/$CP$121</f>
        <v>3.1318688273620013E-2</v>
      </c>
      <c r="G314" s="32">
        <f>('2a) logm_x(t)'!CV85-'2a) logm_x(t)'!CU85-'2a)answer'!$I85)/$CP$121</f>
        <v>-7.4183811189609913E-2</v>
      </c>
      <c r="H314" s="32">
        <f>('2a) logm_x(t)'!CW85-'2a) logm_x(t)'!CV85-'2a)answer'!$I85)/$CP$121</f>
        <v>0.10999125010618392</v>
      </c>
      <c r="I314" s="32">
        <f>('2a) logm_x(t)'!CX85-'2a) logm_x(t)'!CW85-'2a)answer'!$I85)/$CP$121</f>
        <v>-0.16198080450496277</v>
      </c>
      <c r="J314" s="32">
        <f>('2a) logm_x(t)'!CY85-'2a) logm_x(t)'!CX85-'2a)answer'!$I85)/$CP$121</f>
        <v>0.39270041667652533</v>
      </c>
      <c r="K314" s="32">
        <f>('2a) logm_x(t)'!CZ85-'2a) logm_x(t)'!CY85-'2a)answer'!$I85)/$CP$121</f>
        <v>-0.83738745552707305</v>
      </c>
      <c r="L314" s="32">
        <f>('2a) logm_x(t)'!DA85-'2a) logm_x(t)'!CZ85-'2a)answer'!$I85)/$CP$121</f>
        <v>8.8369483740173949E-2</v>
      </c>
      <c r="M314" s="32">
        <f>('2a) logm_x(t)'!DB85-'2a) logm_x(t)'!DA85-'2a)answer'!$I85)/$CP$121</f>
        <v>0.3045270429705012</v>
      </c>
      <c r="N314" s="32">
        <f>('2a) logm_x(t)'!DC85-'2a) logm_x(t)'!DB85-'2a)answer'!$I85)/$CP$121</f>
        <v>0.61206231764328289</v>
      </c>
      <c r="O314" s="32">
        <f>('2a) logm_x(t)'!DD85-'2a) logm_x(t)'!DC85-'2a)answer'!$I85)/$CP$121</f>
        <v>0.20727482899909705</v>
      </c>
      <c r="P314" s="32">
        <f>('2a) logm_x(t)'!DE85-'2a) logm_x(t)'!DD85-'2a)answer'!$I85)/$CP$121</f>
        <v>-0.27920266008352917</v>
      </c>
      <c r="Q314" s="32">
        <f>('2a) logm_x(t)'!DF85-'2a) logm_x(t)'!DE85-'2a)answer'!$I85)/$CP$121</f>
        <v>3.1077969468671401E-2</v>
      </c>
      <c r="R314" s="32">
        <f>('2a) logm_x(t)'!DG85-'2a) logm_x(t)'!DF85-'2a)answer'!$I85)/$CP$121</f>
        <v>-0.57321690389182955</v>
      </c>
      <c r="S314" s="32">
        <f>('2a) logm_x(t)'!DH85-'2a) logm_x(t)'!DG85-'2a)answer'!$I85)/$CP$121</f>
        <v>1.4001906028072089</v>
      </c>
      <c r="T314" s="32">
        <f>('2a) logm_x(t)'!DI85-'2a) logm_x(t)'!DH85-'2a)answer'!$I85)/$CP$121</f>
        <v>-0.60003509152571644</v>
      </c>
      <c r="U314" s="32">
        <f>('2a) logm_x(t)'!DJ85-'2a) logm_x(t)'!DI85-'2a)answer'!$I85)/$CP$121</f>
        <v>0.21910735871738984</v>
      </c>
      <c r="V314" s="32">
        <f>('2a) logm_x(t)'!DK85-'2a) logm_x(t)'!DJ85-'2a)answer'!$I85)/$CP$121</f>
        <v>-0.3412974556555054</v>
      </c>
      <c r="W314" s="32">
        <f>('2a) logm_x(t)'!DL85-'2a) logm_x(t)'!DK85-'2a)answer'!$I85)/$CP$121</f>
        <v>0.83559606213621485</v>
      </c>
      <c r="X314" s="32">
        <f>('2a) logm_x(t)'!DM85-'2a) logm_x(t)'!DL85-'2a)answer'!$I85)/$CP$121</f>
        <v>-6.6932571924224998E-2</v>
      </c>
      <c r="Y314" s="32">
        <f>('2a) logm_x(t)'!DN85-'2a) logm_x(t)'!DM85-'2a)answer'!$I85)/$CP$121</f>
        <v>-0.44372939528651784</v>
      </c>
      <c r="Z314" s="32">
        <f>('2a) logm_x(t)'!DO85-'2a) logm_x(t)'!DN85-'2a)answer'!$I85)/$CP$121</f>
        <v>2.2331782358468014E-2</v>
      </c>
      <c r="AA314" s="32">
        <f>('2a) logm_x(t)'!DP85-'2a) logm_x(t)'!DO85-'2a)answer'!$I85)/$CP$121</f>
        <v>0.51678307502622356</v>
      </c>
      <c r="AB314" s="32">
        <f>('2a) logm_x(t)'!DQ85-'2a) logm_x(t)'!DP85-'2a)answer'!$I85)/$CP$121</f>
        <v>-0.64547047009638658</v>
      </c>
      <c r="AC314" s="32">
        <f>('2a) logm_x(t)'!DR85-'2a) logm_x(t)'!DQ85-'2a)answer'!$I85)/$CP$121</f>
        <v>0.46385014449667267</v>
      </c>
      <c r="AD314" s="32">
        <f>('2a) logm_x(t)'!DS85-'2a) logm_x(t)'!DR85-'2a)answer'!$I85)/$CP$121</f>
        <v>-0.42011694947484607</v>
      </c>
      <c r="AE314" s="32">
        <f>('2a) logm_x(t)'!DT85-'2a) logm_x(t)'!DS85-'2a)answer'!$I85)/$CP$121</f>
        <v>0.26694926171092581</v>
      </c>
      <c r="AF314" s="32">
        <f>('2a) logm_x(t)'!DU85-'2a) logm_x(t)'!DT85-'2a)answer'!$I85)/$CP$121</f>
        <v>-0.24332850554625521</v>
      </c>
      <c r="AG314" s="32">
        <f>('2a) logm_x(t)'!DV85-'2a) logm_x(t)'!DU85-'2a)answer'!$I85)/$CP$121</f>
        <v>0.66686358927013445</v>
      </c>
      <c r="AH314" s="32">
        <f>('2a) logm_x(t)'!DW85-'2a) logm_x(t)'!DV85-'2a)answer'!$I85)/$CP$121</f>
        <v>-0.38403139644922463</v>
      </c>
      <c r="AI314" s="32">
        <f>('2a) logm_x(t)'!DX85-'2a) logm_x(t)'!DW85-'2a)answer'!$I85)/$CP$121</f>
        <v>-2.0185862111414526E-2</v>
      </c>
      <c r="AJ314" s="32">
        <f>('2a) logm_x(t)'!DY85-'2a) logm_x(t)'!DX85-'2a)answer'!$I85)/$CP$121</f>
        <v>-0.12004720540565014</v>
      </c>
      <c r="AK314" s="32">
        <f>('2a) logm_x(t)'!DZ85-'2a) logm_x(t)'!DY85-'2a)answer'!$I85)/$CP$121</f>
        <v>0.17127558499939929</v>
      </c>
      <c r="AL314" s="32">
        <f>('2a) logm_x(t)'!EA85-'2a) logm_x(t)'!DZ85-'2a)answer'!$I85)/$CP$121</f>
        <v>0.13385839135949978</v>
      </c>
      <c r="AM314" s="32">
        <f>('2a) logm_x(t)'!EB85-'2a) logm_x(t)'!EA85-'2a)answer'!$I85)/$CP$121</f>
        <v>-0.56154608094919256</v>
      </c>
      <c r="AN314" s="32">
        <f>('2a) logm_x(t)'!EC85-'2a) logm_x(t)'!EB85-'2a)answer'!$I85)/$CP$121</f>
        <v>0.63122401748908019</v>
      </c>
      <c r="AO314" s="32">
        <f>('2a) logm_x(t)'!ED85-'2a) logm_x(t)'!EC85-'2a)answer'!$I85)/$CP$121</f>
        <v>-0.22819926308833011</v>
      </c>
      <c r="AP314" s="32">
        <f>('2a) logm_x(t)'!EE85-'2a) logm_x(t)'!ED85-'2a)answer'!$I85)/$CP$121</f>
        <v>-0.48329570924668064</v>
      </c>
      <c r="AQ314" s="32">
        <f>('2a) logm_x(t)'!EF85-'2a) logm_x(t)'!EE85-'2a)answer'!$I85)/$CP$121</f>
        <v>0.39094269619218369</v>
      </c>
      <c r="AR314" s="32">
        <f>('2a) logm_x(t)'!EG85-'2a) logm_x(t)'!EF85-'2a)answer'!$I85)/$CP$121</f>
        <v>0.14513685188925357</v>
      </c>
      <c r="AS314" s="32">
        <f>('2a) logm_x(t)'!EH85-'2a) logm_x(t)'!EG85-'2a)answer'!$I85)/$CP$121</f>
        <v>2.604115844308463E-2</v>
      </c>
      <c r="AT314" s="32">
        <f>('2a) logm_x(t)'!EI85-'2a) logm_x(t)'!EH85-'2a)answer'!$I85)/$CP$121</f>
        <v>-6.9333417204211364E-2</v>
      </c>
      <c r="AU314" s="32">
        <f>('2a) logm_x(t)'!EJ85-'2a) logm_x(t)'!EI85-'2a)answer'!$I85)/$CP$121</f>
        <v>0.63443449339206304</v>
      </c>
      <c r="AV314" s="32">
        <f>('2a) logm_x(t)'!EK85-'2a) logm_x(t)'!EJ85-'2a)answer'!$I85)/$CP$121</f>
        <v>-0.59960521626563157</v>
      </c>
      <c r="AW314" s="32">
        <f>('2a) logm_x(t)'!EL85-'2a) logm_x(t)'!EK85-'2a)answer'!$I85)/$CP$121</f>
        <v>0.6003452895814253</v>
      </c>
      <c r="AX314" s="32">
        <f>('2a) logm_x(t)'!EM85-'2a) logm_x(t)'!EL85-'2a)answer'!$I85)/$CP$121</f>
        <v>-0.66117478022980525</v>
      </c>
      <c r="AY314" s="32">
        <f>('2a) logm_x(t)'!EN85-'2a) logm_x(t)'!EM85-'2a)answer'!$I85)/$CP$121</f>
        <v>0.54285812087443397</v>
      </c>
      <c r="AZ314" s="32">
        <f>('2a) logm_x(t)'!EO85-'2a) logm_x(t)'!EN85-'2a)answer'!$I85)/$CP$121</f>
        <v>-0.13767551027535907</v>
      </c>
      <c r="BA314" s="32">
        <f>('2a) logm_x(t)'!EP85-'2a) logm_x(t)'!EO85-'2a)answer'!$I85)/$CP$121</f>
        <v>-0.11243194820571173</v>
      </c>
      <c r="BB314" s="32">
        <f>('2a) logm_x(t)'!EQ85-'2a) logm_x(t)'!EP85-'2a)answer'!$I85)/$CP$121</f>
        <v>-0.11477524353258116</v>
      </c>
      <c r="BC314" s="32">
        <f>('2a) logm_x(t)'!ER85-'2a) logm_x(t)'!EQ85-'2a)answer'!$I85)/$CP$121</f>
        <v>0.29288188536051046</v>
      </c>
      <c r="BD314" s="32">
        <f>('2a) logm_x(t)'!ES85-'2a) logm_x(t)'!ER85-'2a)answer'!$I85)/$CP$121</f>
        <v>-0.52002331941824975</v>
      </c>
      <c r="BE314" s="32">
        <f>('2a) logm_x(t)'!ET85-'2a) logm_x(t)'!ES85-'2a)answer'!$I85)/$CP$121</f>
        <v>-1.2358296886829637E-2</v>
      </c>
      <c r="BF314" s="32">
        <f>('2a) logm_x(t)'!EU85-'2a) logm_x(t)'!ET85-'2a)answer'!$I85)/$CP$121</f>
        <v>-0.1678921243908138</v>
      </c>
      <c r="BG314" s="32">
        <f>('2a) logm_x(t)'!EV85-'2a) logm_x(t)'!EU85-'2a)answer'!$I85)/$CP$121</f>
        <v>-0.24343253310844565</v>
      </c>
      <c r="BH314" s="32">
        <f>('2a) logm_x(t)'!EW85-'2a) logm_x(t)'!EV85-'2a)answer'!$I85)/$CP$121</f>
        <v>0.11761477498119273</v>
      </c>
      <c r="BI314" s="32">
        <f>('2a) logm_x(t)'!EX85-'2a) logm_x(t)'!EW85-'2a)answer'!$I85)/$CP$121</f>
        <v>4.2920327363422647E-2</v>
      </c>
      <c r="BJ314" s="32">
        <f>('2a) logm_x(t)'!EY85-'2a) logm_x(t)'!EX85-'2a)answer'!$I85)/$CP$121</f>
        <v>-0.60956614212585003</v>
      </c>
      <c r="BK314" s="32">
        <f>('2a) logm_x(t)'!EZ85-'2a) logm_x(t)'!EY85-'2a)answer'!$I85)/$CP$121</f>
        <v>0.84666525792196268</v>
      </c>
      <c r="BL314" s="32">
        <f>('2a) logm_x(t)'!FA85-'2a) logm_x(t)'!EZ85-'2a)answer'!$I85)/$CP$121</f>
        <v>-0.2899509072567617</v>
      </c>
      <c r="BM314" s="32">
        <f>('2a) logm_x(t)'!FB85-'2a) logm_x(t)'!FA85-'2a)answer'!$I85)/$CP$121</f>
        <v>-0.10079245748952383</v>
      </c>
      <c r="BN314" s="32">
        <f>('2a) logm_x(t)'!FC85-'2a) logm_x(t)'!FB85-'2a)answer'!$I85)/$CP$121</f>
        <v>0.1666104302720571</v>
      </c>
      <c r="BO314" s="32">
        <f>('2a) logm_x(t)'!FD85-'2a) logm_x(t)'!FC85-'2a)answer'!$I85)/$CP$121</f>
        <v>-0.25299562661639696</v>
      </c>
      <c r="BP314" s="32">
        <f>('2a) logm_x(t)'!FE85-'2a) logm_x(t)'!FD85-'2a)answer'!$I85)/$CP$121</f>
        <v>0.22341651711175575</v>
      </c>
      <c r="BQ314" s="32">
        <f>('2a) logm_x(t)'!FF85-'2a) logm_x(t)'!FE85-'2a)answer'!$I85)/$CP$121</f>
        <v>-0.32927051202862045</v>
      </c>
      <c r="BR314" s="32">
        <f>('2a) logm_x(t)'!FG85-'2a) logm_x(t)'!FF85-'2a)answer'!$I85)/$CP$121</f>
        <v>0.22791888992483705</v>
      </c>
      <c r="BS314" s="32">
        <f>('2a) logm_x(t)'!FH85-'2a) logm_x(t)'!FG85-'2a)answer'!$I85)/$CP$121</f>
        <v>-0.25570188821261725</v>
      </c>
      <c r="BT314" s="32">
        <f>('2a) logm_x(t)'!FI85-'2a) logm_x(t)'!FH85-'2a)answer'!$I85)/$CP$121</f>
        <v>-0.12140849676991787</v>
      </c>
      <c r="BU314" s="32">
        <f>('2a) logm_x(t)'!FJ85-'2a) logm_x(t)'!FI85-'2a)answer'!$I85)/$CP$121</f>
        <v>-0.12763251102097187</v>
      </c>
      <c r="BV314" s="32">
        <f>('2a) logm_x(t)'!FK85-'2a) logm_x(t)'!FJ85-'2a)answer'!$I85)/$CP$121</f>
        <v>-0.11215226195963686</v>
      </c>
      <c r="BW314" s="32">
        <f>('2a) logm_x(t)'!FL85-'2a) logm_x(t)'!FK85-'2a)answer'!$I85)/$CP$121</f>
        <v>0.245883055718843</v>
      </c>
      <c r="BX314" s="32">
        <f>('2a) logm_x(t)'!FM85-'2a) logm_x(t)'!FL85-'2a)answer'!$I85)/$CP$121</f>
        <v>-0.406875744700266</v>
      </c>
      <c r="BY314" s="32">
        <f>('2a) logm_x(t)'!FN85-'2a) logm_x(t)'!FM85-'2a)answer'!$I85)/$CP$121</f>
        <v>0.12496656549796084</v>
      </c>
      <c r="BZ314" s="32">
        <f>('2a) logm_x(t)'!FO85-'2a) logm_x(t)'!FN85-'2a)answer'!$I85)/$CP$121</f>
        <v>0.1554635643696656</v>
      </c>
      <c r="CA314" s="32">
        <f>('2a) logm_x(t)'!FP85-'2a) logm_x(t)'!FO85-'2a)answer'!$I85)/$CP$121</f>
        <v>-0.67940437571622236</v>
      </c>
      <c r="CB314" s="32">
        <f>('2a) logm_x(t)'!FQ85-'2a) logm_x(t)'!FP85-'2a)answer'!$I85)/$CP$121</f>
        <v>0.28572348329336855</v>
      </c>
      <c r="CC314" s="32">
        <f>('2a) logm_x(t)'!FR85-'2a) logm_x(t)'!FQ85-'2a)answer'!$I85)/$CP$121</f>
        <v>-0.27411238623095363</v>
      </c>
      <c r="CD314" s="32">
        <f>('2a) logm_x(t)'!FS85-'2a) logm_x(t)'!FR85-'2a)answer'!$I85)/$CP$121</f>
        <v>1.4842021502477307E-2</v>
      </c>
      <c r="CE314" s="32">
        <f>('2a) logm_x(t)'!FT85-'2a) logm_x(t)'!FS85-'2a)answer'!$I85)/$CP$121</f>
        <v>0.44374082747471416</v>
      </c>
      <c r="CF314" s="32">
        <f>('2a) logm_x(t)'!FU85-'2a) logm_x(t)'!FT85-'2a)answer'!$I85)/$CP$121</f>
        <v>-0.33194542589472076</v>
      </c>
      <c r="CG314" s="32">
        <f>('2a) logm_x(t)'!FV85-'2a) logm_x(t)'!FU85-'2a)answer'!$I85)/$CP$121</f>
        <v>-0.14282202265136729</v>
      </c>
      <c r="CH314" s="32">
        <f>('2a) logm_x(t)'!FW85-'2a) logm_x(t)'!FV85-'2a)answer'!$I85)/$CP$121</f>
        <v>-0.10870916583928264</v>
      </c>
      <c r="CI314" s="32">
        <f>('2a) logm_x(t)'!FX85-'2a) logm_x(t)'!FW85-'2a)answer'!$I85)/$CP$121</f>
        <v>-1.8659240492770224E-2</v>
      </c>
      <c r="CJ314" s="32">
        <f>('2a) logm_x(t)'!FY85-'2a) logm_x(t)'!FX85-'2a)answer'!$I85)/$CP$121</f>
        <v>-8.9372500834149993E-2</v>
      </c>
      <c r="CK314" s="32">
        <f>('2a) logm_x(t)'!FZ85-'2a) logm_x(t)'!FY85-'2a)answer'!$I85)/$CP$121</f>
        <v>0.10026124042092856</v>
      </c>
      <c r="CL314" s="32">
        <f>('2a) logm_x(t)'!GA85-'2a) logm_x(t)'!FZ85-'2a)answer'!$I85)/$CP$121</f>
        <v>-0.15947222629290519</v>
      </c>
      <c r="CM314" s="32">
        <f>('2a) logm_x(t)'!GB85-'2a) logm_x(t)'!GA85-'2a)answer'!$I85)/$CP$121</f>
        <v>-0.2476722856276331</v>
      </c>
      <c r="CN314" s="32">
        <f>('2a) logm_x(t)'!GC85-'2a) logm_x(t)'!GB85-'2a)answer'!$I85)/$CP$121</f>
        <v>7.928063770150072E-2</v>
      </c>
    </row>
    <row r="315" spans="1:92" x14ac:dyDescent="0.25">
      <c r="A315" s="31">
        <f t="shared" si="14"/>
        <v>83</v>
      </c>
      <c r="C315" s="32">
        <f>('2a) logm_x(t)'!CR86-'2a) logm_x(t)'!CQ86-'2a)answer'!$I86)/$CP$121</f>
        <v>-0.8527740764455064</v>
      </c>
      <c r="D315" s="32">
        <f>('2a) logm_x(t)'!CS86-'2a) logm_x(t)'!CR86-'2a)answer'!$I86)/$CP$121</f>
        <v>1.972004329093074</v>
      </c>
      <c r="E315" s="32">
        <f>('2a) logm_x(t)'!CT86-'2a) logm_x(t)'!CS86-'2a)answer'!$I86)/$CP$121</f>
        <v>-1.1101456785265154</v>
      </c>
      <c r="F315" s="32">
        <f>('2a) logm_x(t)'!CU86-'2a) logm_x(t)'!CT86-'2a)answer'!$I86)/$CP$121</f>
        <v>0.1269436908013214</v>
      </c>
      <c r="G315" s="32">
        <f>('2a) logm_x(t)'!CV86-'2a) logm_x(t)'!CU86-'2a)answer'!$I86)/$CP$121</f>
        <v>0.45884569588368879</v>
      </c>
      <c r="H315" s="32">
        <f>('2a) logm_x(t)'!CW86-'2a) logm_x(t)'!CV86-'2a)answer'!$I86)/$CP$121</f>
        <v>0.47022871029833241</v>
      </c>
      <c r="I315" s="32">
        <f>('2a) logm_x(t)'!CX86-'2a) logm_x(t)'!CW86-'2a)answer'!$I86)/$CP$121</f>
        <v>-0.24430316004608163</v>
      </c>
      <c r="J315" s="32">
        <f>('2a) logm_x(t)'!CY86-'2a) logm_x(t)'!CX86-'2a)answer'!$I86)/$CP$121</f>
        <v>-0.44721387080858077</v>
      </c>
      <c r="K315" s="32">
        <f>('2a) logm_x(t)'!CZ86-'2a) logm_x(t)'!CY86-'2a)answer'!$I86)/$CP$121</f>
        <v>-0.891867412887553</v>
      </c>
      <c r="L315" s="32">
        <f>('2a) logm_x(t)'!DA86-'2a) logm_x(t)'!CZ86-'2a)answer'!$I86)/$CP$121</f>
        <v>1.2848171454181105</v>
      </c>
      <c r="M315" s="32">
        <f>('2a) logm_x(t)'!DB86-'2a) logm_x(t)'!DA86-'2a)answer'!$I86)/$CP$121</f>
        <v>-1.3517746094775336</v>
      </c>
      <c r="N315" s="32">
        <f>('2a) logm_x(t)'!DC86-'2a) logm_x(t)'!DB86-'2a)answer'!$I86)/$CP$121</f>
        <v>1.4844534023544267</v>
      </c>
      <c r="O315" s="32">
        <f>('2a) logm_x(t)'!DD86-'2a) logm_x(t)'!DC86-'2a)answer'!$I86)/$CP$121</f>
        <v>4.7399331690321976E-2</v>
      </c>
      <c r="P315" s="32">
        <f>('2a) logm_x(t)'!DE86-'2a) logm_x(t)'!DD86-'2a)answer'!$I86)/$CP$121</f>
        <v>5.293433528462143E-2</v>
      </c>
      <c r="Q315" s="32">
        <f>('2a) logm_x(t)'!DF86-'2a) logm_x(t)'!DE86-'2a)answer'!$I86)/$CP$121</f>
        <v>0.13177721101501977</v>
      </c>
      <c r="R315" s="32">
        <f>('2a) logm_x(t)'!DG86-'2a) logm_x(t)'!DF86-'2a)answer'!$I86)/$CP$121</f>
        <v>0.24879314413784021</v>
      </c>
      <c r="S315" s="32">
        <f>('2a) logm_x(t)'!DH86-'2a) logm_x(t)'!DG86-'2a)answer'!$I86)/$CP$121</f>
        <v>-0.37501188088724252</v>
      </c>
      <c r="T315" s="32">
        <f>('2a) logm_x(t)'!DI86-'2a) logm_x(t)'!DH86-'2a)answer'!$I86)/$CP$121</f>
        <v>0.37951758742277375</v>
      </c>
      <c r="U315" s="32">
        <f>('2a) logm_x(t)'!DJ86-'2a) logm_x(t)'!DI86-'2a)answer'!$I86)/$CP$121</f>
        <v>-0.10218076246007957</v>
      </c>
      <c r="V315" s="32">
        <f>('2a) logm_x(t)'!DK86-'2a) logm_x(t)'!DJ86-'2a)answer'!$I86)/$CP$121</f>
        <v>0.57806359822788023</v>
      </c>
      <c r="W315" s="32">
        <f>('2a) logm_x(t)'!DL86-'2a) logm_x(t)'!DK86-'2a)answer'!$I86)/$CP$121</f>
        <v>-0.10204601981348846</v>
      </c>
      <c r="X315" s="32">
        <f>('2a) logm_x(t)'!DM86-'2a) logm_x(t)'!DL86-'2a)answer'!$I86)/$CP$121</f>
        <v>0.29499124913789293</v>
      </c>
      <c r="Y315" s="32">
        <f>('2a) logm_x(t)'!DN86-'2a) logm_x(t)'!DM86-'2a)answer'!$I86)/$CP$121</f>
        <v>-0.88461631389247253</v>
      </c>
      <c r="Z315" s="32">
        <f>('2a) logm_x(t)'!DO86-'2a) logm_x(t)'!DN86-'2a)answer'!$I86)/$CP$121</f>
        <v>0.45380105900814927</v>
      </c>
      <c r="AA315" s="32">
        <f>('2a) logm_x(t)'!DP86-'2a) logm_x(t)'!DO86-'2a)answer'!$I86)/$CP$121</f>
        <v>-3.7348915248477852E-3</v>
      </c>
      <c r="AB315" s="32">
        <f>('2a) logm_x(t)'!DQ86-'2a) logm_x(t)'!DP86-'2a)answer'!$I86)/$CP$121</f>
        <v>-0.35951361626443579</v>
      </c>
      <c r="AC315" s="32">
        <f>('2a) logm_x(t)'!DR86-'2a) logm_x(t)'!DQ86-'2a)answer'!$I86)/$CP$121</f>
        <v>0.60906841111393661</v>
      </c>
      <c r="AD315" s="32">
        <f>('2a) logm_x(t)'!DS86-'2a) logm_x(t)'!DR86-'2a)answer'!$I86)/$CP$121</f>
        <v>-0.86590288711002328</v>
      </c>
      <c r="AE315" s="32">
        <f>('2a) logm_x(t)'!DT86-'2a) logm_x(t)'!DS86-'2a)answer'!$I86)/$CP$121</f>
        <v>0.60362666967105427</v>
      </c>
      <c r="AF315" s="32">
        <f>('2a) logm_x(t)'!DU86-'2a) logm_x(t)'!DT86-'2a)answer'!$I86)/$CP$121</f>
        <v>0.16050069061680378</v>
      </c>
      <c r="AG315" s="32">
        <f>('2a) logm_x(t)'!DV86-'2a) logm_x(t)'!DU86-'2a)answer'!$I86)/$CP$121</f>
        <v>0.12637578695146878</v>
      </c>
      <c r="AH315" s="32">
        <f>('2a) logm_x(t)'!DW86-'2a) logm_x(t)'!DV86-'2a)answer'!$I86)/$CP$121</f>
        <v>0.11023048032522879</v>
      </c>
      <c r="AI315" s="32">
        <f>('2a) logm_x(t)'!DX86-'2a) logm_x(t)'!DW86-'2a)answer'!$I86)/$CP$121</f>
        <v>-0.45060576810330061</v>
      </c>
      <c r="AJ315" s="32">
        <f>('2a) logm_x(t)'!DY86-'2a) logm_x(t)'!DX86-'2a)answer'!$I86)/$CP$121</f>
        <v>0.16991056046090555</v>
      </c>
      <c r="AK315" s="32">
        <f>('2a) logm_x(t)'!DZ86-'2a) logm_x(t)'!DY86-'2a)answer'!$I86)/$CP$121</f>
        <v>0.28284898073700376</v>
      </c>
      <c r="AL315" s="32">
        <f>('2a) logm_x(t)'!EA86-'2a) logm_x(t)'!DZ86-'2a)answer'!$I86)/$CP$121</f>
        <v>5.1542495640161043E-2</v>
      </c>
      <c r="AM315" s="32">
        <f>('2a) logm_x(t)'!EB86-'2a) logm_x(t)'!EA86-'2a)answer'!$I86)/$CP$121</f>
        <v>-0.2974332105631029</v>
      </c>
      <c r="AN315" s="32">
        <f>('2a) logm_x(t)'!EC86-'2a) logm_x(t)'!EB86-'2a)answer'!$I86)/$CP$121</f>
        <v>-1.576416367243455E-2</v>
      </c>
      <c r="AO315" s="32">
        <f>('2a) logm_x(t)'!ED86-'2a) logm_x(t)'!EC86-'2a)answer'!$I86)/$CP$121</f>
        <v>-0.19203126744007706</v>
      </c>
      <c r="AP315" s="32">
        <f>('2a) logm_x(t)'!EE86-'2a) logm_x(t)'!ED86-'2a)answer'!$I86)/$CP$121</f>
        <v>0.21832913108094912</v>
      </c>
      <c r="AQ315" s="32">
        <f>('2a) logm_x(t)'!EF86-'2a) logm_x(t)'!EE86-'2a)answer'!$I86)/$CP$121</f>
        <v>-3.8458236825391172E-2</v>
      </c>
      <c r="AR315" s="32">
        <f>('2a) logm_x(t)'!EG86-'2a) logm_x(t)'!EF86-'2a)answer'!$I86)/$CP$121</f>
        <v>5.8371206353675091E-2</v>
      </c>
      <c r="AS315" s="32">
        <f>('2a) logm_x(t)'!EH86-'2a) logm_x(t)'!EG86-'2a)answer'!$I86)/$CP$121</f>
        <v>0.53000804935654899</v>
      </c>
      <c r="AT315" s="32">
        <f>('2a) logm_x(t)'!EI86-'2a) logm_x(t)'!EH86-'2a)answer'!$I86)/$CP$121</f>
        <v>-0.3511837274606604</v>
      </c>
      <c r="AU315" s="32">
        <f>('2a) logm_x(t)'!EJ86-'2a) logm_x(t)'!EI86-'2a)answer'!$I86)/$CP$121</f>
        <v>0.31703862246950193</v>
      </c>
      <c r="AV315" s="32">
        <f>('2a) logm_x(t)'!EK86-'2a) logm_x(t)'!EJ86-'2a)answer'!$I86)/$CP$121</f>
        <v>-0.15176084999604175</v>
      </c>
      <c r="AW315" s="32">
        <f>('2a) logm_x(t)'!EL86-'2a) logm_x(t)'!EK86-'2a)answer'!$I86)/$CP$121</f>
        <v>0.10276474434937166</v>
      </c>
      <c r="AX315" s="32">
        <f>('2a) logm_x(t)'!EM86-'2a) logm_x(t)'!EL86-'2a)answer'!$I86)/$CP$121</f>
        <v>-0.41628971646169782</v>
      </c>
      <c r="AY315" s="32">
        <f>('2a) logm_x(t)'!EN86-'2a) logm_x(t)'!EM86-'2a)answer'!$I86)/$CP$121</f>
        <v>9.1976904522656514E-2</v>
      </c>
      <c r="AZ315" s="32">
        <f>('2a) logm_x(t)'!EO86-'2a) logm_x(t)'!EN86-'2a)answer'!$I86)/$CP$121</f>
        <v>0.22368523152732747</v>
      </c>
      <c r="BA315" s="32">
        <f>('2a) logm_x(t)'!EP86-'2a) logm_x(t)'!EO86-'2a)answer'!$I86)/$CP$121</f>
        <v>-0.24322800162560707</v>
      </c>
      <c r="BB315" s="32">
        <f>('2a) logm_x(t)'!EQ86-'2a) logm_x(t)'!EP86-'2a)answer'!$I86)/$CP$121</f>
        <v>0.1327913889111266</v>
      </c>
      <c r="BC315" s="32">
        <f>('2a) logm_x(t)'!ER86-'2a) logm_x(t)'!EQ86-'2a)answer'!$I86)/$CP$121</f>
        <v>3.0381341735464883E-2</v>
      </c>
      <c r="BD315" s="32">
        <f>('2a) logm_x(t)'!ES86-'2a) logm_x(t)'!ER86-'2a)answer'!$I86)/$CP$121</f>
        <v>-0.69909682565814923</v>
      </c>
      <c r="BE315" s="32">
        <f>('2a) logm_x(t)'!ET86-'2a) logm_x(t)'!ES86-'2a)answer'!$I86)/$CP$121</f>
        <v>0.61345877656877967</v>
      </c>
      <c r="BF315" s="32">
        <f>('2a) logm_x(t)'!EU86-'2a) logm_x(t)'!ET86-'2a)answer'!$I86)/$CP$121</f>
        <v>-0.23425651546863926</v>
      </c>
      <c r="BG315" s="32">
        <f>('2a) logm_x(t)'!EV86-'2a) logm_x(t)'!EU86-'2a)answer'!$I86)/$CP$121</f>
        <v>-0.26444035568688584</v>
      </c>
      <c r="BH315" s="32">
        <f>('2a) logm_x(t)'!EW86-'2a) logm_x(t)'!EV86-'2a)answer'!$I86)/$CP$121</f>
        <v>-0.241945031564125</v>
      </c>
      <c r="BI315" s="32">
        <f>('2a) logm_x(t)'!EX86-'2a) logm_x(t)'!EW86-'2a)answer'!$I86)/$CP$121</f>
        <v>0.30359579956291499</v>
      </c>
      <c r="BJ315" s="32">
        <f>('2a) logm_x(t)'!EY86-'2a) logm_x(t)'!EX86-'2a)answer'!$I86)/$CP$121</f>
        <v>-0.23444654580480526</v>
      </c>
      <c r="BK315" s="32">
        <f>('2a) logm_x(t)'!EZ86-'2a) logm_x(t)'!EY86-'2a)answer'!$I86)/$CP$121</f>
        <v>-0.14398236724171307</v>
      </c>
      <c r="BL315" s="32">
        <f>('2a) logm_x(t)'!FA86-'2a) logm_x(t)'!EZ86-'2a)answer'!$I86)/$CP$121</f>
        <v>0.29841241293551024</v>
      </c>
      <c r="BM315" s="32">
        <f>('2a) logm_x(t)'!FB86-'2a) logm_x(t)'!FA86-'2a)answer'!$I86)/$CP$121</f>
        <v>0.10262314288304843</v>
      </c>
      <c r="BN315" s="32">
        <f>('2a) logm_x(t)'!FC86-'2a) logm_x(t)'!FB86-'2a)answer'!$I86)/$CP$121</f>
        <v>-0.12740822698388835</v>
      </c>
      <c r="BO315" s="32">
        <f>('2a) logm_x(t)'!FD86-'2a) logm_x(t)'!FC86-'2a)answer'!$I86)/$CP$121</f>
        <v>-0.25778128788285026</v>
      </c>
      <c r="BP315" s="32">
        <f>('2a) logm_x(t)'!FE86-'2a) logm_x(t)'!FD86-'2a)answer'!$I86)/$CP$121</f>
        <v>0.3227782447331658</v>
      </c>
      <c r="BQ315" s="32">
        <f>('2a) logm_x(t)'!FF86-'2a) logm_x(t)'!FE86-'2a)answer'!$I86)/$CP$121</f>
        <v>-9.3208618649388994E-2</v>
      </c>
      <c r="BR315" s="32">
        <f>('2a) logm_x(t)'!FG86-'2a) logm_x(t)'!FF86-'2a)answer'!$I86)/$CP$121</f>
        <v>1.1727581578707204E-2</v>
      </c>
      <c r="BS315" s="32">
        <f>('2a) logm_x(t)'!FH86-'2a) logm_x(t)'!FG86-'2a)answer'!$I86)/$CP$121</f>
        <v>-0.6191476816636563</v>
      </c>
      <c r="BT315" s="32">
        <f>('2a) logm_x(t)'!FI86-'2a) logm_x(t)'!FH86-'2a)answer'!$I86)/$CP$121</f>
        <v>0.19492712996972891</v>
      </c>
      <c r="BU315" s="32">
        <f>('2a) logm_x(t)'!FJ86-'2a) logm_x(t)'!FI86-'2a)answer'!$I86)/$CP$121</f>
        <v>7.6746251219005093E-2</v>
      </c>
      <c r="BV315" s="32">
        <f>('2a) logm_x(t)'!FK86-'2a) logm_x(t)'!FJ86-'2a)answer'!$I86)/$CP$121</f>
        <v>-0.15263190548070107</v>
      </c>
      <c r="BW315" s="32">
        <f>('2a) logm_x(t)'!FL86-'2a) logm_x(t)'!FK86-'2a)answer'!$I86)/$CP$121</f>
        <v>0.16206314060754257</v>
      </c>
      <c r="BX315" s="32">
        <f>('2a) logm_x(t)'!FM86-'2a) logm_x(t)'!FL86-'2a)answer'!$I86)/$CP$121</f>
        <v>-0.22011285342356418</v>
      </c>
      <c r="BY315" s="32">
        <f>('2a) logm_x(t)'!FN86-'2a) logm_x(t)'!FM86-'2a)answer'!$I86)/$CP$121</f>
        <v>-1.4223326197073354E-2</v>
      </c>
      <c r="BZ315" s="32">
        <f>('2a) logm_x(t)'!FO86-'2a) logm_x(t)'!FN86-'2a)answer'!$I86)/$CP$121</f>
        <v>-1.8684864964513173E-2</v>
      </c>
      <c r="CA315" s="32">
        <f>('2a) logm_x(t)'!FP86-'2a) logm_x(t)'!FO86-'2a)answer'!$I86)/$CP$121</f>
        <v>-0.16099138726293674</v>
      </c>
      <c r="CB315" s="32">
        <f>('2a) logm_x(t)'!FQ86-'2a) logm_x(t)'!FP86-'2a)answer'!$I86)/$CP$121</f>
        <v>-0.26606832982970308</v>
      </c>
      <c r="CC315" s="32">
        <f>('2a) logm_x(t)'!FR86-'2a) logm_x(t)'!FQ86-'2a)answer'!$I86)/$CP$121</f>
        <v>-7.2088924264522472E-2</v>
      </c>
      <c r="CD315" s="32">
        <f>('2a) logm_x(t)'!FS86-'2a) logm_x(t)'!FR86-'2a)answer'!$I86)/$CP$121</f>
        <v>0.34018578279787043</v>
      </c>
      <c r="CE315" s="32">
        <f>('2a) logm_x(t)'!FT86-'2a) logm_x(t)'!FS86-'2a)answer'!$I86)/$CP$121</f>
        <v>1.2259222246905248E-2</v>
      </c>
      <c r="CF315" s="32">
        <f>('2a) logm_x(t)'!FU86-'2a) logm_x(t)'!FT86-'2a)answer'!$I86)/$CP$121</f>
        <v>-0.46295461579419883</v>
      </c>
      <c r="CG315" s="32">
        <f>('2a) logm_x(t)'!FV86-'2a) logm_x(t)'!FU86-'2a)answer'!$I86)/$CP$121</f>
        <v>0.17108679779071978</v>
      </c>
      <c r="CH315" s="32">
        <f>('2a) logm_x(t)'!FW86-'2a) logm_x(t)'!FV86-'2a)answer'!$I86)/$CP$121</f>
        <v>-0.13575646973512312</v>
      </c>
      <c r="CI315" s="32">
        <f>('2a) logm_x(t)'!FX86-'2a) logm_x(t)'!FW86-'2a)answer'!$I86)/$CP$121</f>
        <v>-0.26116005487752303</v>
      </c>
      <c r="CJ315" s="32">
        <f>('2a) logm_x(t)'!FY86-'2a) logm_x(t)'!FX86-'2a)answer'!$I86)/$CP$121</f>
        <v>-5.6859794457317356E-2</v>
      </c>
      <c r="CK315" s="32">
        <f>('2a) logm_x(t)'!FZ86-'2a) logm_x(t)'!FY86-'2a)answer'!$I86)/$CP$121</f>
        <v>0.2436165930226592</v>
      </c>
      <c r="CL315" s="32">
        <f>('2a) logm_x(t)'!GA86-'2a) logm_x(t)'!FZ86-'2a)answer'!$I86)/$CP$121</f>
        <v>-0.1628446618578672</v>
      </c>
      <c r="CM315" s="32">
        <f>('2a) logm_x(t)'!GB86-'2a) logm_x(t)'!GA86-'2a)answer'!$I86)/$CP$121</f>
        <v>-0.20004768179860954</v>
      </c>
      <c r="CN315" s="32">
        <f>('2a) logm_x(t)'!GC86-'2a) logm_x(t)'!GB86-'2a)answer'!$I86)/$CP$121</f>
        <v>0.19047638732729399</v>
      </c>
    </row>
    <row r="316" spans="1:92" x14ac:dyDescent="0.25">
      <c r="A316" s="31">
        <f t="shared" si="14"/>
        <v>84</v>
      </c>
      <c r="C316" s="32">
        <f>('2a) logm_x(t)'!CR87-'2a) logm_x(t)'!CQ87-'2a)answer'!$I87)/$CP$121</f>
        <v>0.89914872558462278</v>
      </c>
      <c r="D316" s="32">
        <f>('2a) logm_x(t)'!CS87-'2a) logm_x(t)'!CR87-'2a)answer'!$I87)/$CP$121</f>
        <v>4.3848221492871951E-2</v>
      </c>
      <c r="E316" s="32">
        <f>('2a) logm_x(t)'!CT87-'2a) logm_x(t)'!CS87-'2a)answer'!$I87)/$CP$121</f>
        <v>0.38873125770854389</v>
      </c>
      <c r="F316" s="32">
        <f>('2a) logm_x(t)'!CU87-'2a) logm_x(t)'!CT87-'2a)answer'!$I87)/$CP$121</f>
        <v>-0.42985628866438613</v>
      </c>
      <c r="G316" s="32">
        <f>('2a) logm_x(t)'!CV87-'2a) logm_x(t)'!CU87-'2a)answer'!$I87)/$CP$121</f>
        <v>0.48773918342305694</v>
      </c>
      <c r="H316" s="32">
        <f>('2a) logm_x(t)'!CW87-'2a) logm_x(t)'!CV87-'2a)answer'!$I87)/$CP$121</f>
        <v>-0.49788337048862452</v>
      </c>
      <c r="I316" s="32">
        <f>('2a) logm_x(t)'!CX87-'2a) logm_x(t)'!CW87-'2a)answer'!$I87)/$CP$121</f>
        <v>-0.15834156066128954</v>
      </c>
      <c r="J316" s="32">
        <f>('2a) logm_x(t)'!CY87-'2a) logm_x(t)'!CX87-'2a)answer'!$I87)/$CP$121</f>
        <v>0.85775061657214158</v>
      </c>
      <c r="K316" s="32">
        <f>('2a) logm_x(t)'!CZ87-'2a) logm_x(t)'!CY87-'2a)answer'!$I87)/$CP$121</f>
        <v>-1.0503251824144042</v>
      </c>
      <c r="L316" s="32">
        <f>('2a) logm_x(t)'!DA87-'2a) logm_x(t)'!CZ87-'2a)answer'!$I87)/$CP$121</f>
        <v>0.66458505793104017</v>
      </c>
      <c r="M316" s="32">
        <f>('2a) logm_x(t)'!DB87-'2a) logm_x(t)'!DA87-'2a)answer'!$I87)/$CP$121</f>
        <v>0.57094586155369365</v>
      </c>
      <c r="N316" s="32">
        <f>('2a) logm_x(t)'!DC87-'2a) logm_x(t)'!DB87-'2a)answer'!$I87)/$CP$121</f>
        <v>-1.2261265008731068</v>
      </c>
      <c r="O316" s="32">
        <f>('2a) logm_x(t)'!DD87-'2a) logm_x(t)'!DC87-'2a)answer'!$I87)/$CP$121</f>
        <v>0.90929336774481495</v>
      </c>
      <c r="P316" s="32">
        <f>('2a) logm_x(t)'!DE87-'2a) logm_x(t)'!DD87-'2a)answer'!$I87)/$CP$121</f>
        <v>0.15619106104957095</v>
      </c>
      <c r="Q316" s="32">
        <f>('2a) logm_x(t)'!DF87-'2a) logm_x(t)'!DE87-'2a)answer'!$I87)/$CP$121</f>
        <v>-0.73083006716084919</v>
      </c>
      <c r="R316" s="32">
        <f>('2a) logm_x(t)'!DG87-'2a) logm_x(t)'!DF87-'2a)answer'!$I87)/$CP$121</f>
        <v>0.51809099515734347</v>
      </c>
      <c r="S316" s="32">
        <f>('2a) logm_x(t)'!DH87-'2a) logm_x(t)'!DG87-'2a)answer'!$I87)/$CP$121</f>
        <v>1.6397531249181696E-2</v>
      </c>
      <c r="T316" s="32">
        <f>('2a) logm_x(t)'!DI87-'2a) logm_x(t)'!DH87-'2a)answer'!$I87)/$CP$121</f>
        <v>0.35893046304686327</v>
      </c>
      <c r="U316" s="32">
        <f>('2a) logm_x(t)'!DJ87-'2a) logm_x(t)'!DI87-'2a)answer'!$I87)/$CP$121</f>
        <v>-0.2300262134003406</v>
      </c>
      <c r="V316" s="32">
        <f>('2a) logm_x(t)'!DK87-'2a) logm_x(t)'!DJ87-'2a)answer'!$I87)/$CP$121</f>
        <v>0.51445349024477849</v>
      </c>
      <c r="W316" s="32">
        <f>('2a) logm_x(t)'!DL87-'2a) logm_x(t)'!DK87-'2a)answer'!$I87)/$CP$121</f>
        <v>0.325720814520022</v>
      </c>
      <c r="X316" s="32">
        <f>('2a) logm_x(t)'!DM87-'2a) logm_x(t)'!DL87-'2a)answer'!$I87)/$CP$121</f>
        <v>-0.85672224339237801</v>
      </c>
      <c r="Y316" s="32">
        <f>('2a) logm_x(t)'!DN87-'2a) logm_x(t)'!DM87-'2a)answer'!$I87)/$CP$121</f>
        <v>0.90750568804983156</v>
      </c>
      <c r="Z316" s="32">
        <f>('2a) logm_x(t)'!DO87-'2a) logm_x(t)'!DN87-'2a)answer'!$I87)/$CP$121</f>
        <v>-0.61519210914665345</v>
      </c>
      <c r="AA316" s="32">
        <f>('2a) logm_x(t)'!DP87-'2a) logm_x(t)'!DO87-'2a)answer'!$I87)/$CP$121</f>
        <v>-3.5158765403566494E-2</v>
      </c>
      <c r="AB316" s="32">
        <f>('2a) logm_x(t)'!DQ87-'2a) logm_x(t)'!DP87-'2a)answer'!$I87)/$CP$121</f>
        <v>0.3018747187833527</v>
      </c>
      <c r="AC316" s="32">
        <f>('2a) logm_x(t)'!DR87-'2a) logm_x(t)'!DQ87-'2a)answer'!$I87)/$CP$121</f>
        <v>0.40444290542338251</v>
      </c>
      <c r="AD316" s="32">
        <f>('2a) logm_x(t)'!DS87-'2a) logm_x(t)'!DR87-'2a)answer'!$I87)/$CP$121</f>
        <v>-0.76387425285823229</v>
      </c>
      <c r="AE316" s="32">
        <f>('2a) logm_x(t)'!DT87-'2a) logm_x(t)'!DS87-'2a)answer'!$I87)/$CP$121</f>
        <v>0.36220152092843211</v>
      </c>
      <c r="AF316" s="32">
        <f>('2a) logm_x(t)'!DU87-'2a) logm_x(t)'!DT87-'2a)answer'!$I87)/$CP$121</f>
        <v>0.34373218733279337</v>
      </c>
      <c r="AG316" s="32">
        <f>('2a) logm_x(t)'!DV87-'2a) logm_x(t)'!DU87-'2a)answer'!$I87)/$CP$121</f>
        <v>-5.6173441627148532E-2</v>
      </c>
      <c r="AH316" s="32">
        <f>('2a) logm_x(t)'!DW87-'2a) logm_x(t)'!DV87-'2a)answer'!$I87)/$CP$121</f>
        <v>-0.79581420929404234</v>
      </c>
      <c r="AI316" s="32">
        <f>('2a) logm_x(t)'!DX87-'2a) logm_x(t)'!DW87-'2a)answer'!$I87)/$CP$121</f>
        <v>0.99155919224607469</v>
      </c>
      <c r="AJ316" s="32">
        <f>('2a) logm_x(t)'!DY87-'2a) logm_x(t)'!DX87-'2a)answer'!$I87)/$CP$121</f>
        <v>-0.34424056311416484</v>
      </c>
      <c r="AK316" s="32">
        <f>('2a) logm_x(t)'!DZ87-'2a) logm_x(t)'!DY87-'2a)answer'!$I87)/$CP$121</f>
        <v>0.4015580196294008</v>
      </c>
      <c r="AL316" s="32">
        <f>('2a) logm_x(t)'!EA87-'2a) logm_x(t)'!DZ87-'2a)answer'!$I87)/$CP$121</f>
        <v>-0.43549139947065102</v>
      </c>
      <c r="AM316" s="32">
        <f>('2a) logm_x(t)'!EB87-'2a) logm_x(t)'!EA87-'2a)answer'!$I87)/$CP$121</f>
        <v>-0.21167978197845969</v>
      </c>
      <c r="AN316" s="32">
        <f>('2a) logm_x(t)'!EC87-'2a) logm_x(t)'!EB87-'2a)answer'!$I87)/$CP$121</f>
        <v>0.55923606439493534</v>
      </c>
      <c r="AO316" s="32">
        <f>('2a) logm_x(t)'!ED87-'2a) logm_x(t)'!EC87-'2a)answer'!$I87)/$CP$121</f>
        <v>-0.61668656747510076</v>
      </c>
      <c r="AP316" s="32">
        <f>('2a) logm_x(t)'!EE87-'2a) logm_x(t)'!ED87-'2a)answer'!$I87)/$CP$121</f>
        <v>-0.19437044928529371</v>
      </c>
      <c r="AQ316" s="32">
        <f>('2a) logm_x(t)'!EF87-'2a) logm_x(t)'!EE87-'2a)answer'!$I87)/$CP$121</f>
        <v>0.78950904684491652</v>
      </c>
      <c r="AR316" s="32">
        <f>('2a) logm_x(t)'!EG87-'2a) logm_x(t)'!EF87-'2a)answer'!$I87)/$CP$121</f>
        <v>-0.46158860158458243</v>
      </c>
      <c r="AS316" s="32">
        <f>('2a) logm_x(t)'!EH87-'2a) logm_x(t)'!EG87-'2a)answer'!$I87)/$CP$121</f>
        <v>0.76181283355304252</v>
      </c>
      <c r="AT316" s="32">
        <f>('2a) logm_x(t)'!EI87-'2a) logm_x(t)'!EH87-'2a)answer'!$I87)/$CP$121</f>
        <v>-0.41611683443083491</v>
      </c>
      <c r="AU316" s="32">
        <f>('2a) logm_x(t)'!EJ87-'2a) logm_x(t)'!EI87-'2a)answer'!$I87)/$CP$121</f>
        <v>0.25482926501922121</v>
      </c>
      <c r="AV316" s="32">
        <f>('2a) logm_x(t)'!EK87-'2a) logm_x(t)'!EJ87-'2a)answer'!$I87)/$CP$121</f>
        <v>-0.52722710981736698</v>
      </c>
      <c r="AW316" s="32">
        <f>('2a) logm_x(t)'!EL87-'2a) logm_x(t)'!EK87-'2a)answer'!$I87)/$CP$121</f>
        <v>0.41647931522331866</v>
      </c>
      <c r="AX316" s="32">
        <f>('2a) logm_x(t)'!EM87-'2a) logm_x(t)'!EL87-'2a)answer'!$I87)/$CP$121</f>
        <v>-0.23165295177981349</v>
      </c>
      <c r="AY316" s="32">
        <f>('2a) logm_x(t)'!EN87-'2a) logm_x(t)'!EM87-'2a)answer'!$I87)/$CP$121</f>
        <v>0.47375689326003068</v>
      </c>
      <c r="AZ316" s="32">
        <f>('2a) logm_x(t)'!EO87-'2a) logm_x(t)'!EN87-'2a)answer'!$I87)/$CP$121</f>
        <v>-0.51499766063018926</v>
      </c>
      <c r="BA316" s="32">
        <f>('2a) logm_x(t)'!EP87-'2a) logm_x(t)'!EO87-'2a)answer'!$I87)/$CP$121</f>
        <v>0.25796386471773597</v>
      </c>
      <c r="BB316" s="32">
        <f>('2a) logm_x(t)'!EQ87-'2a) logm_x(t)'!EP87-'2a)answer'!$I87)/$CP$121</f>
        <v>-0.29689299802248181</v>
      </c>
      <c r="BC316" s="32">
        <f>('2a) logm_x(t)'!ER87-'2a) logm_x(t)'!EQ87-'2a)answer'!$I87)/$CP$121</f>
        <v>0.32050967803351771</v>
      </c>
      <c r="BD316" s="32">
        <f>('2a) logm_x(t)'!ES87-'2a) logm_x(t)'!ER87-'2a)answer'!$I87)/$CP$121</f>
        <v>-0.76833611914922884</v>
      </c>
      <c r="BE316" s="32">
        <f>('2a) logm_x(t)'!ET87-'2a) logm_x(t)'!ES87-'2a)answer'!$I87)/$CP$121</f>
        <v>0.41401885652478948</v>
      </c>
      <c r="BF316" s="32">
        <f>('2a) logm_x(t)'!EU87-'2a) logm_x(t)'!ET87-'2a)answer'!$I87)/$CP$121</f>
        <v>-0.28069432550514029</v>
      </c>
      <c r="BG316" s="32">
        <f>('2a) logm_x(t)'!EV87-'2a) logm_x(t)'!EU87-'2a)answer'!$I87)/$CP$121</f>
        <v>-0.10976323928677043</v>
      </c>
      <c r="BH316" s="32">
        <f>('2a) logm_x(t)'!EW87-'2a) logm_x(t)'!EV87-'2a)answer'!$I87)/$CP$121</f>
        <v>-0.3220132444257105</v>
      </c>
      <c r="BI316" s="32">
        <f>('2a) logm_x(t)'!EX87-'2a) logm_x(t)'!EW87-'2a)answer'!$I87)/$CP$121</f>
        <v>0.18467473422831218</v>
      </c>
      <c r="BJ316" s="32">
        <f>('2a) logm_x(t)'!EY87-'2a) logm_x(t)'!EX87-'2a)answer'!$I87)/$CP$121</f>
        <v>-0.2685270832767731</v>
      </c>
      <c r="BK316" s="32">
        <f>('2a) logm_x(t)'!EZ87-'2a) logm_x(t)'!EY87-'2a)answer'!$I87)/$CP$121</f>
        <v>0.32994092841353689</v>
      </c>
      <c r="BL316" s="32">
        <f>('2a) logm_x(t)'!FA87-'2a) logm_x(t)'!EZ87-'2a)answer'!$I87)/$CP$121</f>
        <v>-1.029370026156313</v>
      </c>
      <c r="BM316" s="32">
        <f>('2a) logm_x(t)'!FB87-'2a) logm_x(t)'!FA87-'2a)answer'!$I87)/$CP$121</f>
        <v>1.2661010637757157</v>
      </c>
      <c r="BN316" s="32">
        <f>('2a) logm_x(t)'!FC87-'2a) logm_x(t)'!FB87-'2a)answer'!$I87)/$CP$121</f>
        <v>0.1471766666093168</v>
      </c>
      <c r="BO316" s="32">
        <f>('2a) logm_x(t)'!FD87-'2a) logm_x(t)'!FC87-'2a)answer'!$I87)/$CP$121</f>
        <v>-0.8784634809299785</v>
      </c>
      <c r="BP316" s="32">
        <f>('2a) logm_x(t)'!FE87-'2a) logm_x(t)'!FD87-'2a)answer'!$I87)/$CP$121</f>
        <v>0.17002800280435681</v>
      </c>
      <c r="BQ316" s="32">
        <f>('2a) logm_x(t)'!FF87-'2a) logm_x(t)'!FE87-'2a)answer'!$I87)/$CP$121</f>
        <v>0.15807610484194723</v>
      </c>
      <c r="BR316" s="32">
        <f>('2a) logm_x(t)'!FG87-'2a) logm_x(t)'!FF87-'2a)answer'!$I87)/$CP$121</f>
        <v>0.20285131631888006</v>
      </c>
      <c r="BS316" s="32">
        <f>('2a) logm_x(t)'!FH87-'2a) logm_x(t)'!FG87-'2a)answer'!$I87)/$CP$121</f>
        <v>-0.54243635919148092</v>
      </c>
      <c r="BT316" s="32">
        <f>('2a) logm_x(t)'!FI87-'2a) logm_x(t)'!FH87-'2a)answer'!$I87)/$CP$121</f>
        <v>-0.43992382041730016</v>
      </c>
      <c r="BU316" s="32">
        <f>('2a) logm_x(t)'!FJ87-'2a) logm_x(t)'!FI87-'2a)answer'!$I87)/$CP$121</f>
        <v>0.37678941727644172</v>
      </c>
      <c r="BV316" s="32">
        <f>('2a) logm_x(t)'!FK87-'2a) logm_x(t)'!FJ87-'2a)answer'!$I87)/$CP$121</f>
        <v>-9.568699610639636E-2</v>
      </c>
      <c r="BW316" s="32">
        <f>('2a) logm_x(t)'!FL87-'2a) logm_x(t)'!FK87-'2a)answer'!$I87)/$CP$121</f>
        <v>0.22729409761147865</v>
      </c>
      <c r="BX316" s="32">
        <f>('2a) logm_x(t)'!FM87-'2a) logm_x(t)'!FL87-'2a)answer'!$I87)/$CP$121</f>
        <v>-0.21304771570476708</v>
      </c>
      <c r="BY316" s="32">
        <f>('2a) logm_x(t)'!FN87-'2a) logm_x(t)'!FM87-'2a)answer'!$I87)/$CP$121</f>
        <v>-0.15302717749486486</v>
      </c>
      <c r="BZ316" s="32">
        <f>('2a) logm_x(t)'!FO87-'2a) logm_x(t)'!FN87-'2a)answer'!$I87)/$CP$121</f>
        <v>0.26862152229790365</v>
      </c>
      <c r="CA316" s="32">
        <f>('2a) logm_x(t)'!FP87-'2a) logm_x(t)'!FO87-'2a)answer'!$I87)/$CP$121</f>
        <v>-7.961518792974101E-2</v>
      </c>
      <c r="CB316" s="32">
        <f>('2a) logm_x(t)'!FQ87-'2a) logm_x(t)'!FP87-'2a)answer'!$I87)/$CP$121</f>
        <v>-6.7907801438045312E-2</v>
      </c>
      <c r="CC316" s="32">
        <f>('2a) logm_x(t)'!FR87-'2a) logm_x(t)'!FQ87-'2a)answer'!$I87)/$CP$121</f>
        <v>-0.3729708237278398</v>
      </c>
      <c r="CD316" s="32">
        <f>('2a) logm_x(t)'!FS87-'2a) logm_x(t)'!FR87-'2a)answer'!$I87)/$CP$121</f>
        <v>-3.4264334998670716E-2</v>
      </c>
      <c r="CE316" s="32">
        <f>('2a) logm_x(t)'!FT87-'2a) logm_x(t)'!FS87-'2a)answer'!$I87)/$CP$121</f>
        <v>0.2077661564111152</v>
      </c>
      <c r="CF316" s="32">
        <f>('2a) logm_x(t)'!FU87-'2a) logm_x(t)'!FT87-'2a)answer'!$I87)/$CP$121</f>
        <v>-0.2665315411255641</v>
      </c>
      <c r="CG316" s="32">
        <f>('2a) logm_x(t)'!FV87-'2a) logm_x(t)'!FU87-'2a)answer'!$I87)/$CP$121</f>
        <v>-8.0695029513508043E-2</v>
      </c>
      <c r="CH316" s="32">
        <f>('2a) logm_x(t)'!FW87-'2a) logm_x(t)'!FV87-'2a)answer'!$I87)/$CP$121</f>
        <v>-0.23663303582807765</v>
      </c>
      <c r="CI316" s="32">
        <f>('2a) logm_x(t)'!FX87-'2a) logm_x(t)'!FW87-'2a)answer'!$I87)/$CP$121</f>
        <v>0.2846426395661934</v>
      </c>
      <c r="CJ316" s="32">
        <f>('2a) logm_x(t)'!FY87-'2a) logm_x(t)'!FX87-'2a)answer'!$I87)/$CP$121</f>
        <v>3.8956493705308556E-2</v>
      </c>
      <c r="CK316" s="32">
        <f>('2a) logm_x(t)'!FZ87-'2a) logm_x(t)'!FY87-'2a)answer'!$I87)/$CP$121</f>
        <v>8.4555382828200298E-2</v>
      </c>
      <c r="CL316" s="32">
        <f>('2a) logm_x(t)'!GA87-'2a) logm_x(t)'!FZ87-'2a)answer'!$I87)/$CP$121</f>
        <v>-0.48391558088596054</v>
      </c>
      <c r="CM316" s="32">
        <f>('2a) logm_x(t)'!GB87-'2a) logm_x(t)'!GA87-'2a)answer'!$I87)/$CP$121</f>
        <v>8.3905375221827366E-2</v>
      </c>
      <c r="CN316" s="32">
        <f>('2a) logm_x(t)'!GC87-'2a) logm_x(t)'!GB87-'2a)answer'!$I87)/$CP$121</f>
        <v>-0.28310455308783072</v>
      </c>
    </row>
    <row r="317" spans="1:92" x14ac:dyDescent="0.25">
      <c r="A317" s="31">
        <f t="shared" si="14"/>
        <v>85</v>
      </c>
      <c r="C317" s="32">
        <f>('2a) logm_x(t)'!CR88-'2a) logm_x(t)'!CQ88-'2a)answer'!$I88)/$CP$121</f>
        <v>-0.19151222930482414</v>
      </c>
      <c r="D317" s="32">
        <f>('2a) logm_x(t)'!CS88-'2a) logm_x(t)'!CR88-'2a)answer'!$I88)/$CP$121</f>
        <v>1.3865640122262797</v>
      </c>
      <c r="E317" s="32">
        <f>('2a) logm_x(t)'!CT88-'2a) logm_x(t)'!CS88-'2a)answer'!$I88)/$CP$121</f>
        <v>-0.78293584416353501</v>
      </c>
      <c r="F317" s="32">
        <f>('2a) logm_x(t)'!CU88-'2a) logm_x(t)'!CT88-'2a)answer'!$I88)/$CP$121</f>
        <v>0.44724784001992945</v>
      </c>
      <c r="G317" s="32">
        <f>('2a) logm_x(t)'!CV88-'2a) logm_x(t)'!CU88-'2a)answer'!$I88)/$CP$121</f>
        <v>-0.77489192139610497</v>
      </c>
      <c r="H317" s="32">
        <f>('2a) logm_x(t)'!CW88-'2a) logm_x(t)'!CV88-'2a)answer'!$I88)/$CP$121</f>
        <v>0.95644691925255965</v>
      </c>
      <c r="I317" s="32">
        <f>('2a) logm_x(t)'!CX88-'2a) logm_x(t)'!CW88-'2a)answer'!$I88)/$CP$121</f>
        <v>-0.40730575726836732</v>
      </c>
      <c r="J317" s="32">
        <f>('2a) logm_x(t)'!CY88-'2a) logm_x(t)'!CX88-'2a)answer'!$I88)/$CP$121</f>
        <v>0.28467636302708055</v>
      </c>
      <c r="K317" s="32">
        <f>('2a) logm_x(t)'!CZ88-'2a) logm_x(t)'!CY88-'2a)answer'!$I88)/$CP$121</f>
        <v>-1.0870170487569963</v>
      </c>
      <c r="L317" s="32">
        <f>('2a) logm_x(t)'!DA88-'2a) logm_x(t)'!CZ88-'2a)answer'!$I88)/$CP$121</f>
        <v>0.71239084480247461</v>
      </c>
      <c r="M317" s="32">
        <f>('2a) logm_x(t)'!DB88-'2a) logm_x(t)'!DA88-'2a)answer'!$I88)/$CP$121</f>
        <v>-0.15730151306693427</v>
      </c>
      <c r="N317" s="32">
        <f>('2a) logm_x(t)'!DC88-'2a) logm_x(t)'!DB88-'2a)answer'!$I88)/$CP$121</f>
        <v>0.34779236333456387</v>
      </c>
      <c r="O317" s="32">
        <f>('2a) logm_x(t)'!DD88-'2a) logm_x(t)'!DC88-'2a)answer'!$I88)/$CP$121</f>
        <v>-7.1874386856045233E-2</v>
      </c>
      <c r="P317" s="32">
        <f>('2a) logm_x(t)'!DE88-'2a) logm_x(t)'!DD88-'2a)answer'!$I88)/$CP$121</f>
        <v>0.7755592977990341</v>
      </c>
      <c r="Q317" s="32">
        <f>('2a) logm_x(t)'!DF88-'2a) logm_x(t)'!DE88-'2a)answer'!$I88)/$CP$121</f>
        <v>-1.0216267448735767</v>
      </c>
      <c r="R317" s="32">
        <f>('2a) logm_x(t)'!DG88-'2a) logm_x(t)'!DF88-'2a)answer'!$I88)/$CP$121</f>
        <v>0.38529921179954602</v>
      </c>
      <c r="S317" s="32">
        <f>('2a) logm_x(t)'!DH88-'2a) logm_x(t)'!DG88-'2a)answer'!$I88)/$CP$121</f>
        <v>0.33634021260133934</v>
      </c>
      <c r="T317" s="32">
        <f>('2a) logm_x(t)'!DI88-'2a) logm_x(t)'!DH88-'2a)answer'!$I88)/$CP$121</f>
        <v>0.41799369552587196</v>
      </c>
      <c r="U317" s="32">
        <f>('2a) logm_x(t)'!DJ88-'2a) logm_x(t)'!DI88-'2a)answer'!$I88)/$CP$121</f>
        <v>-0.82173501816283012</v>
      </c>
      <c r="V317" s="32">
        <f>('2a) logm_x(t)'!DK88-'2a) logm_x(t)'!DJ88-'2a)answer'!$I88)/$CP$121</f>
        <v>0.87860203938489523</v>
      </c>
      <c r="W317" s="32">
        <f>('2a) logm_x(t)'!DL88-'2a) logm_x(t)'!DK88-'2a)answer'!$I88)/$CP$121</f>
        <v>0.27274394928699675</v>
      </c>
      <c r="X317" s="32">
        <f>('2a) logm_x(t)'!DM88-'2a) logm_x(t)'!DL88-'2a)answer'!$I88)/$CP$121</f>
        <v>0.22603623383284832</v>
      </c>
      <c r="Y317" s="32">
        <f>('2a) logm_x(t)'!DN88-'2a) logm_x(t)'!DM88-'2a)answer'!$I88)/$CP$121</f>
        <v>-1.0803638345140041</v>
      </c>
      <c r="Z317" s="32">
        <f>('2a) logm_x(t)'!DO88-'2a) logm_x(t)'!DN88-'2a)answer'!$I88)/$CP$121</f>
        <v>0.44987710809525794</v>
      </c>
      <c r="AA317" s="32">
        <f>('2a) logm_x(t)'!DP88-'2a) logm_x(t)'!DO88-'2a)answer'!$I88)/$CP$121</f>
        <v>0.3927953510829395</v>
      </c>
      <c r="AB317" s="32">
        <f>('2a) logm_x(t)'!DQ88-'2a) logm_x(t)'!DP88-'2a)answer'!$I88)/$CP$121</f>
        <v>-0.58418003426651832</v>
      </c>
      <c r="AC317" s="32">
        <f>('2a) logm_x(t)'!DR88-'2a) logm_x(t)'!DQ88-'2a)answer'!$I88)/$CP$121</f>
        <v>0.33657047722125516</v>
      </c>
      <c r="AD317" s="32">
        <f>('2a) logm_x(t)'!DS88-'2a) logm_x(t)'!DR88-'2a)answer'!$I88)/$CP$121</f>
        <v>-0.27188868851458969</v>
      </c>
      <c r="AE317" s="32">
        <f>('2a) logm_x(t)'!DT88-'2a) logm_x(t)'!DS88-'2a)answer'!$I88)/$CP$121</f>
        <v>0.5283232884889435</v>
      </c>
      <c r="AF317" s="32">
        <f>('2a) logm_x(t)'!DU88-'2a) logm_x(t)'!DT88-'2a)answer'!$I88)/$CP$121</f>
        <v>0.15373956625140239</v>
      </c>
      <c r="AG317" s="32">
        <f>('2a) logm_x(t)'!DV88-'2a) logm_x(t)'!DU88-'2a)answer'!$I88)/$CP$121</f>
        <v>-0.4008627632187034</v>
      </c>
      <c r="AH317" s="32">
        <f>('2a) logm_x(t)'!DW88-'2a) logm_x(t)'!DV88-'2a)answer'!$I88)/$CP$121</f>
        <v>0.15443713672704706</v>
      </c>
      <c r="AI317" s="32">
        <f>('2a) logm_x(t)'!DX88-'2a) logm_x(t)'!DW88-'2a)answer'!$I88)/$CP$121</f>
        <v>0.19972457072676869</v>
      </c>
      <c r="AJ317" s="32">
        <f>('2a) logm_x(t)'!DY88-'2a) logm_x(t)'!DX88-'2a)answer'!$I88)/$CP$121</f>
        <v>-0.39162518416489173</v>
      </c>
      <c r="AK317" s="32">
        <f>('2a) logm_x(t)'!DZ88-'2a) logm_x(t)'!DY88-'2a)answer'!$I88)/$CP$121</f>
        <v>0.4890520613146902</v>
      </c>
      <c r="AL317" s="32">
        <f>('2a) logm_x(t)'!EA88-'2a) logm_x(t)'!DZ88-'2a)answer'!$I88)/$CP$121</f>
        <v>-0.31928283796939971</v>
      </c>
      <c r="AM317" s="32">
        <f>('2a) logm_x(t)'!EB88-'2a) logm_x(t)'!EA88-'2a)answer'!$I88)/$CP$121</f>
        <v>-0.28566401713978523</v>
      </c>
      <c r="AN317" s="32">
        <f>('2a) logm_x(t)'!EC88-'2a) logm_x(t)'!EB88-'2a)answer'!$I88)/$CP$121</f>
        <v>0.31973805513339709</v>
      </c>
      <c r="AO317" s="32">
        <f>('2a) logm_x(t)'!ED88-'2a) logm_x(t)'!EC88-'2a)answer'!$I88)/$CP$121</f>
        <v>-9.5709740293309087E-2</v>
      </c>
      <c r="AP317" s="32">
        <f>('2a) logm_x(t)'!EE88-'2a) logm_x(t)'!ED88-'2a)answer'!$I88)/$CP$121</f>
        <v>-0.54428385979360738</v>
      </c>
      <c r="AQ317" s="32">
        <f>('2a) logm_x(t)'!EF88-'2a) logm_x(t)'!EE88-'2a)answer'!$I88)/$CP$121</f>
        <v>0.55835360570439674</v>
      </c>
      <c r="AR317" s="32">
        <f>('2a) logm_x(t)'!EG88-'2a) logm_x(t)'!EF88-'2a)answer'!$I88)/$CP$121</f>
        <v>-0.32165722240272171</v>
      </c>
      <c r="AS317" s="32">
        <f>('2a) logm_x(t)'!EH88-'2a) logm_x(t)'!EG88-'2a)answer'!$I88)/$CP$121</f>
        <v>0.37288714378903459</v>
      </c>
      <c r="AT317" s="32">
        <f>('2a) logm_x(t)'!EI88-'2a) logm_x(t)'!EH88-'2a)answer'!$I88)/$CP$121</f>
        <v>0.27630054879497473</v>
      </c>
      <c r="AU317" s="32">
        <f>('2a) logm_x(t)'!EJ88-'2a) logm_x(t)'!EI88-'2a)answer'!$I88)/$CP$121</f>
        <v>0.13676968719190596</v>
      </c>
      <c r="AV317" s="32">
        <f>('2a) logm_x(t)'!EK88-'2a) logm_x(t)'!EJ88-'2a)answer'!$I88)/$CP$121</f>
        <v>-0.6738715703366126</v>
      </c>
      <c r="AW317" s="32">
        <f>('2a) logm_x(t)'!EL88-'2a) logm_x(t)'!EK88-'2a)answer'!$I88)/$CP$121</f>
        <v>0.81277623390929887</v>
      </c>
      <c r="AX317" s="32">
        <f>('2a) logm_x(t)'!EM88-'2a) logm_x(t)'!EL88-'2a)answer'!$I88)/$CP$121</f>
        <v>-0.75655166371675586</v>
      </c>
      <c r="AY317" s="32">
        <f>('2a) logm_x(t)'!EN88-'2a) logm_x(t)'!EM88-'2a)answer'!$I88)/$CP$121</f>
        <v>0.50302697946148989</v>
      </c>
      <c r="AZ317" s="32">
        <f>('2a) logm_x(t)'!EO88-'2a) logm_x(t)'!EN88-'2a)answer'!$I88)/$CP$121</f>
        <v>0.2076023168022153</v>
      </c>
      <c r="BA317" s="32">
        <f>('2a) logm_x(t)'!EP88-'2a) logm_x(t)'!EO88-'2a)answer'!$I88)/$CP$121</f>
        <v>-0.5209818787261199</v>
      </c>
      <c r="BB317" s="32">
        <f>('2a) logm_x(t)'!EQ88-'2a) logm_x(t)'!EP88-'2a)answer'!$I88)/$CP$121</f>
        <v>0.40657082522959298</v>
      </c>
      <c r="BC317" s="32">
        <f>('2a) logm_x(t)'!ER88-'2a) logm_x(t)'!EQ88-'2a)answer'!$I88)/$CP$121</f>
        <v>-7.8272428903822504E-3</v>
      </c>
      <c r="BD317" s="32">
        <f>('2a) logm_x(t)'!ES88-'2a) logm_x(t)'!ER88-'2a)answer'!$I88)/$CP$121</f>
        <v>-0.73392819236278517</v>
      </c>
      <c r="BE317" s="32">
        <f>('2a) logm_x(t)'!ET88-'2a) logm_x(t)'!ES88-'2a)answer'!$I88)/$CP$121</f>
        <v>0.50757088212374502</v>
      </c>
      <c r="BF317" s="32">
        <f>('2a) logm_x(t)'!EU88-'2a) logm_x(t)'!ET88-'2a)answer'!$I88)/$CP$121</f>
        <v>-0.6916652894405777</v>
      </c>
      <c r="BG317" s="32">
        <f>('2a) logm_x(t)'!EV88-'2a) logm_x(t)'!EU88-'2a)answer'!$I88)/$CP$121</f>
        <v>-0.11617941511874079</v>
      </c>
      <c r="BH317" s="32">
        <f>('2a) logm_x(t)'!EW88-'2a) logm_x(t)'!EV88-'2a)answer'!$I88)/$CP$121</f>
        <v>5.9230501310951105E-3</v>
      </c>
      <c r="BI317" s="32">
        <f>('2a) logm_x(t)'!EX88-'2a) logm_x(t)'!EW88-'2a)answer'!$I88)/$CP$121</f>
        <v>0.38235190149354753</v>
      </c>
      <c r="BJ317" s="32">
        <f>('2a) logm_x(t)'!EY88-'2a) logm_x(t)'!EX88-'2a)answer'!$I88)/$CP$121</f>
        <v>-0.27943759770950866</v>
      </c>
      <c r="BK317" s="32">
        <f>('2a) logm_x(t)'!EZ88-'2a) logm_x(t)'!EY88-'2a)answer'!$I88)/$CP$121</f>
        <v>0.12317124288665966</v>
      </c>
      <c r="BL317" s="32">
        <f>('2a) logm_x(t)'!FA88-'2a) logm_x(t)'!EZ88-'2a)answer'!$I88)/$CP$121</f>
        <v>-0.47880895016132968</v>
      </c>
      <c r="BM317" s="32">
        <f>('2a) logm_x(t)'!FB88-'2a) logm_x(t)'!FA88-'2a)answer'!$I88)/$CP$121</f>
        <v>-1.1765091726677038E-2</v>
      </c>
      <c r="BN317" s="32">
        <f>('2a) logm_x(t)'!FC88-'2a) logm_x(t)'!FB88-'2a)answer'!$I88)/$CP$121</f>
        <v>1.0141183053465861</v>
      </c>
      <c r="BO317" s="32">
        <f>('2a) logm_x(t)'!FD88-'2a) logm_x(t)'!FC88-'2a)answer'!$I88)/$CP$121</f>
        <v>-0.67834469210402903</v>
      </c>
      <c r="BP317" s="32">
        <f>('2a) logm_x(t)'!FE88-'2a) logm_x(t)'!FD88-'2a)answer'!$I88)/$CP$121</f>
        <v>-0.30951728182817162</v>
      </c>
      <c r="BQ317" s="32">
        <f>('2a) logm_x(t)'!FF88-'2a) logm_x(t)'!FE88-'2a)answer'!$I88)/$CP$121</f>
        <v>0.27289309553011049</v>
      </c>
      <c r="BR317" s="32">
        <f>('2a) logm_x(t)'!FG88-'2a) logm_x(t)'!FF88-'2a)answer'!$I88)/$CP$121</f>
        <v>0.28140377160412872</v>
      </c>
      <c r="BS317" s="32">
        <f>('2a) logm_x(t)'!FH88-'2a) logm_x(t)'!FG88-'2a)answer'!$I88)/$CP$121</f>
        <v>-0.51406625844987985</v>
      </c>
      <c r="BT317" s="32">
        <f>('2a) logm_x(t)'!FI88-'2a) logm_x(t)'!FH88-'2a)answer'!$I88)/$CP$121</f>
        <v>-8.9252368865785192E-2</v>
      </c>
      <c r="BU317" s="32">
        <f>('2a) logm_x(t)'!FJ88-'2a) logm_x(t)'!FI88-'2a)answer'!$I88)/$CP$121</f>
        <v>0.15006196939171862</v>
      </c>
      <c r="BV317" s="32">
        <f>('2a) logm_x(t)'!FK88-'2a) logm_x(t)'!FJ88-'2a)answer'!$I88)/$CP$121</f>
        <v>-0.30155096416215604</v>
      </c>
      <c r="BW317" s="32">
        <f>('2a) logm_x(t)'!FL88-'2a) logm_x(t)'!FK88-'2a)answer'!$I88)/$CP$121</f>
        <v>0.12483380440549752</v>
      </c>
      <c r="BX317" s="32">
        <f>('2a) logm_x(t)'!FM88-'2a) logm_x(t)'!FL88-'2a)answer'!$I88)/$CP$121</f>
        <v>-0.13418972109965213</v>
      </c>
      <c r="BY317" s="32">
        <f>('2a) logm_x(t)'!FN88-'2a) logm_x(t)'!FM88-'2a)answer'!$I88)/$CP$121</f>
        <v>0.37679927498523602</v>
      </c>
      <c r="BZ317" s="32">
        <f>('2a) logm_x(t)'!FO88-'2a) logm_x(t)'!FN88-'2a)answer'!$I88)/$CP$121</f>
        <v>-0.1938045935875003</v>
      </c>
      <c r="CA317" s="32">
        <f>('2a) logm_x(t)'!FP88-'2a) logm_x(t)'!FO88-'2a)answer'!$I88)/$CP$121</f>
        <v>-0.22385848534057565</v>
      </c>
      <c r="CB317" s="32">
        <f>('2a) logm_x(t)'!FQ88-'2a) logm_x(t)'!FP88-'2a)answer'!$I88)/$CP$121</f>
        <v>0.13954611459400787</v>
      </c>
      <c r="CC317" s="32">
        <f>('2a) logm_x(t)'!FR88-'2a) logm_x(t)'!FQ88-'2a)answer'!$I88)/$CP$121</f>
        <v>-0.21427748191576204</v>
      </c>
      <c r="CD317" s="32">
        <f>('2a) logm_x(t)'!FS88-'2a) logm_x(t)'!FR88-'2a)answer'!$I88)/$CP$121</f>
        <v>-0.20074528500275329</v>
      </c>
      <c r="CE317" s="32">
        <f>('2a) logm_x(t)'!FT88-'2a) logm_x(t)'!FS88-'2a)answer'!$I88)/$CP$121</f>
        <v>0.13732294808417661</v>
      </c>
      <c r="CF317" s="32">
        <f>('2a) logm_x(t)'!FU88-'2a) logm_x(t)'!FT88-'2a)answer'!$I88)/$CP$121</f>
        <v>-0.14552808614366172</v>
      </c>
      <c r="CG317" s="32">
        <f>('2a) logm_x(t)'!FV88-'2a) logm_x(t)'!FU88-'2a)answer'!$I88)/$CP$121</f>
        <v>1.0959138560413252E-2</v>
      </c>
      <c r="CH317" s="32">
        <f>('2a) logm_x(t)'!FW88-'2a) logm_x(t)'!FV88-'2a)answer'!$I88)/$CP$121</f>
        <v>1.6484382742903359E-2</v>
      </c>
      <c r="CI317" s="32">
        <f>('2a) logm_x(t)'!FX88-'2a) logm_x(t)'!FW88-'2a)answer'!$I88)/$CP$121</f>
        <v>-0.28017142522059857</v>
      </c>
      <c r="CJ317" s="32">
        <f>('2a) logm_x(t)'!FY88-'2a) logm_x(t)'!FX88-'2a)answer'!$I88)/$CP$121</f>
        <v>0.22567930888763332</v>
      </c>
      <c r="CK317" s="32">
        <f>('2a) logm_x(t)'!FZ88-'2a) logm_x(t)'!FY88-'2a)answer'!$I88)/$CP$121</f>
        <v>-0.16695454475684418</v>
      </c>
      <c r="CL317" s="32">
        <f>('2a) logm_x(t)'!GA88-'2a) logm_x(t)'!FZ88-'2a)answer'!$I88)/$CP$121</f>
        <v>-0.12894221870280093</v>
      </c>
      <c r="CM317" s="32">
        <f>('2a) logm_x(t)'!GB88-'2a) logm_x(t)'!GA88-'2a)answer'!$I88)/$CP$121</f>
        <v>7.8763744965888866E-3</v>
      </c>
      <c r="CN317" s="32">
        <f>('2a) logm_x(t)'!GC88-'2a) logm_x(t)'!GB88-'2a)answer'!$I88)/$CP$121</f>
        <v>-3.9294558585679658E-2</v>
      </c>
    </row>
    <row r="318" spans="1:92" x14ac:dyDescent="0.25">
      <c r="A318" s="31">
        <f t="shared" si="14"/>
        <v>86</v>
      </c>
      <c r="C318" s="32">
        <f>('2a) logm_x(t)'!CR89-'2a) logm_x(t)'!CQ89-'2a)answer'!$I89)/$CP$121</f>
        <v>1.901693527520977</v>
      </c>
      <c r="D318" s="32">
        <f>('2a) logm_x(t)'!CS89-'2a) logm_x(t)'!CR89-'2a)answer'!$I89)/$CP$121</f>
        <v>-0.15598170108657866</v>
      </c>
      <c r="E318" s="32">
        <f>('2a) logm_x(t)'!CT89-'2a) logm_x(t)'!CS89-'2a)answer'!$I89)/$CP$121</f>
        <v>-8.8211210742276266E-2</v>
      </c>
      <c r="F318" s="32">
        <f>('2a) logm_x(t)'!CU89-'2a) logm_x(t)'!CT89-'2a)answer'!$I89)/$CP$121</f>
        <v>-1.2442385957794095</v>
      </c>
      <c r="G318" s="32">
        <f>('2a) logm_x(t)'!CV89-'2a) logm_x(t)'!CU89-'2a)answer'!$I89)/$CP$121</f>
        <v>1.1898272620349775</v>
      </c>
      <c r="H318" s="32">
        <f>('2a) logm_x(t)'!CW89-'2a) logm_x(t)'!CV89-'2a)answer'!$I89)/$CP$121</f>
        <v>-0.46050746018561228</v>
      </c>
      <c r="I318" s="32">
        <f>('2a) logm_x(t)'!CX89-'2a) logm_x(t)'!CW89-'2a)answer'!$I89)/$CP$121</f>
        <v>0.8579534399780725</v>
      </c>
      <c r="J318" s="32">
        <f>('2a) logm_x(t)'!CY89-'2a) logm_x(t)'!CX89-'2a)answer'!$I89)/$CP$121</f>
        <v>0.16027261160397741</v>
      </c>
      <c r="K318" s="32">
        <f>('2a) logm_x(t)'!CZ89-'2a) logm_x(t)'!CY89-'2a)answer'!$I89)/$CP$121</f>
        <v>-1.5758308123030738</v>
      </c>
      <c r="L318" s="32">
        <f>('2a) logm_x(t)'!DA89-'2a) logm_x(t)'!CZ89-'2a)answer'!$I89)/$CP$121</f>
        <v>0.93271801112717689</v>
      </c>
      <c r="M318" s="32">
        <f>('2a) logm_x(t)'!DB89-'2a) logm_x(t)'!DA89-'2a)answer'!$I89)/$CP$121</f>
        <v>4.6456045414664235E-2</v>
      </c>
      <c r="N318" s="32">
        <f>('2a) logm_x(t)'!DC89-'2a) logm_x(t)'!DB89-'2a)answer'!$I89)/$CP$121</f>
        <v>0.35817101157616155</v>
      </c>
      <c r="O318" s="32">
        <f>('2a) logm_x(t)'!DD89-'2a) logm_x(t)'!DC89-'2a)answer'!$I89)/$CP$121</f>
        <v>-0.36495265431398871</v>
      </c>
      <c r="P318" s="32">
        <f>('2a) logm_x(t)'!DE89-'2a) logm_x(t)'!DD89-'2a)answer'!$I89)/$CP$121</f>
        <v>7.3654064744442957E-2</v>
      </c>
      <c r="Q318" s="32">
        <f>('2a) logm_x(t)'!DF89-'2a) logm_x(t)'!DE89-'2a)answer'!$I89)/$CP$121</f>
        <v>8.8643381218205426E-3</v>
      </c>
      <c r="R318" s="32">
        <f>('2a) logm_x(t)'!DG89-'2a) logm_x(t)'!DF89-'2a)answer'!$I89)/$CP$121</f>
        <v>-0.21341277281040805</v>
      </c>
      <c r="S318" s="32">
        <f>('2a) logm_x(t)'!DH89-'2a) logm_x(t)'!DG89-'2a)answer'!$I89)/$CP$121</f>
        <v>0.78300383346265545</v>
      </c>
      <c r="T318" s="32">
        <f>('2a) logm_x(t)'!DI89-'2a) logm_x(t)'!DH89-'2a)answer'!$I89)/$CP$121</f>
        <v>0.17311480300545998</v>
      </c>
      <c r="U318" s="32">
        <f>('2a) logm_x(t)'!DJ89-'2a) logm_x(t)'!DI89-'2a)answer'!$I89)/$CP$121</f>
        <v>-1.1145886146887569</v>
      </c>
      <c r="V318" s="32">
        <f>('2a) logm_x(t)'!DK89-'2a) logm_x(t)'!DJ89-'2a)answer'!$I89)/$CP$121</f>
        <v>0.66875802759442882</v>
      </c>
      <c r="W318" s="32">
        <f>('2a) logm_x(t)'!DL89-'2a) logm_x(t)'!DK89-'2a)answer'!$I89)/$CP$121</f>
        <v>0.88088715688102392</v>
      </c>
      <c r="X318" s="32">
        <f>('2a) logm_x(t)'!DM89-'2a) logm_x(t)'!DL89-'2a)answer'!$I89)/$CP$121</f>
        <v>-0.44998976325173023</v>
      </c>
      <c r="Y318" s="32">
        <f>('2a) logm_x(t)'!DN89-'2a) logm_x(t)'!DM89-'2a)answer'!$I89)/$CP$121</f>
        <v>-0.79544592358922694</v>
      </c>
      <c r="Z318" s="32">
        <f>('2a) logm_x(t)'!DO89-'2a) logm_x(t)'!DN89-'2a)answer'!$I89)/$CP$121</f>
        <v>0.18346379022861342</v>
      </c>
      <c r="AA318" s="32">
        <f>('2a) logm_x(t)'!DP89-'2a) logm_x(t)'!DO89-'2a)answer'!$I89)/$CP$121</f>
        <v>1.0635325966877198</v>
      </c>
      <c r="AB318" s="32">
        <f>('2a) logm_x(t)'!DQ89-'2a) logm_x(t)'!DP89-'2a)answer'!$I89)/$CP$121</f>
        <v>-0.82427620027177684</v>
      </c>
      <c r="AC318" s="32">
        <f>('2a) logm_x(t)'!DR89-'2a) logm_x(t)'!DQ89-'2a)answer'!$I89)/$CP$121</f>
        <v>0.44295287229786229</v>
      </c>
      <c r="AD318" s="32">
        <f>('2a) logm_x(t)'!DS89-'2a) logm_x(t)'!DR89-'2a)answer'!$I89)/$CP$121</f>
        <v>-0.52861096232185645</v>
      </c>
      <c r="AE318" s="32">
        <f>('2a) logm_x(t)'!DT89-'2a) logm_x(t)'!DS89-'2a)answer'!$I89)/$CP$121</f>
        <v>0.94732202307383961</v>
      </c>
      <c r="AF318" s="32">
        <f>('2a) logm_x(t)'!DU89-'2a) logm_x(t)'!DT89-'2a)answer'!$I89)/$CP$121</f>
        <v>-0.36283708450494351</v>
      </c>
      <c r="AG318" s="32">
        <f>('2a) logm_x(t)'!DV89-'2a) logm_x(t)'!DU89-'2a)answer'!$I89)/$CP$121</f>
        <v>0.25673573047578652</v>
      </c>
      <c r="AH318" s="32">
        <f>('2a) logm_x(t)'!DW89-'2a) logm_x(t)'!DV89-'2a)answer'!$I89)/$CP$121</f>
        <v>-0.40256486246520384</v>
      </c>
      <c r="AI318" s="32">
        <f>('2a) logm_x(t)'!DX89-'2a) logm_x(t)'!DW89-'2a)answer'!$I89)/$CP$121</f>
        <v>-1.1607907368970634E-2</v>
      </c>
      <c r="AJ318" s="32">
        <f>('2a) logm_x(t)'!DY89-'2a) logm_x(t)'!DX89-'2a)answer'!$I89)/$CP$121</f>
        <v>-5.4542511124864475E-2</v>
      </c>
      <c r="AK318" s="32">
        <f>('2a) logm_x(t)'!DZ89-'2a) logm_x(t)'!DY89-'2a)answer'!$I89)/$CP$121</f>
        <v>0.67382409253050213</v>
      </c>
      <c r="AL318" s="32">
        <f>('2a) logm_x(t)'!EA89-'2a) logm_x(t)'!DZ89-'2a)answer'!$I89)/$CP$121</f>
        <v>-1.0837474557709004</v>
      </c>
      <c r="AM318" s="32">
        <f>('2a) logm_x(t)'!EB89-'2a) logm_x(t)'!EA89-'2a)answer'!$I89)/$CP$121</f>
        <v>-0.1071283860077428</v>
      </c>
      <c r="AN318" s="32">
        <f>('2a) logm_x(t)'!EC89-'2a) logm_x(t)'!EB89-'2a)answer'!$I89)/$CP$121</f>
        <v>0.44019385818877182</v>
      </c>
      <c r="AO318" s="32">
        <f>('2a) logm_x(t)'!ED89-'2a) logm_x(t)'!EC89-'2a)answer'!$I89)/$CP$121</f>
        <v>-0.65591687538477794</v>
      </c>
      <c r="AP318" s="32">
        <f>('2a) logm_x(t)'!EE89-'2a) logm_x(t)'!ED89-'2a)answer'!$I89)/$CP$121</f>
        <v>0.49398489457179018</v>
      </c>
      <c r="AQ318" s="32">
        <f>('2a) logm_x(t)'!EF89-'2a) logm_x(t)'!EE89-'2a)answer'!$I89)/$CP$121</f>
        <v>1.1196423080394402E-2</v>
      </c>
      <c r="AR318" s="32">
        <f>('2a) logm_x(t)'!EG89-'2a) logm_x(t)'!EF89-'2a)answer'!$I89)/$CP$121</f>
        <v>-8.4063866156645864E-2</v>
      </c>
      <c r="AS318" s="32">
        <f>('2a) logm_x(t)'!EH89-'2a) logm_x(t)'!EG89-'2a)answer'!$I89)/$CP$121</f>
        <v>0.25839190975009835</v>
      </c>
      <c r="AT318" s="32">
        <f>('2a) logm_x(t)'!EI89-'2a) logm_x(t)'!EH89-'2a)answer'!$I89)/$CP$121</f>
        <v>-0.33859049848303563</v>
      </c>
      <c r="AU318" s="32">
        <f>('2a) logm_x(t)'!EJ89-'2a) logm_x(t)'!EI89-'2a)answer'!$I89)/$CP$121</f>
        <v>0.44992548924214754</v>
      </c>
      <c r="AV318" s="32">
        <f>('2a) logm_x(t)'!EK89-'2a) logm_x(t)'!EJ89-'2a)answer'!$I89)/$CP$121</f>
        <v>-0.50538474386277765</v>
      </c>
      <c r="AW318" s="32">
        <f>('2a) logm_x(t)'!EL89-'2a) logm_x(t)'!EK89-'2a)answer'!$I89)/$CP$121</f>
        <v>0.6858433623952348</v>
      </c>
      <c r="AX318" s="32">
        <f>('2a) logm_x(t)'!EM89-'2a) logm_x(t)'!EL89-'2a)answer'!$I89)/$CP$121</f>
        <v>-0.51809557935705597</v>
      </c>
      <c r="AY318" s="32">
        <f>('2a) logm_x(t)'!EN89-'2a) logm_x(t)'!EM89-'2a)answer'!$I89)/$CP$121</f>
        <v>0.56596243995638962</v>
      </c>
      <c r="AZ318" s="32">
        <f>('2a) logm_x(t)'!EO89-'2a) logm_x(t)'!EN89-'2a)answer'!$I89)/$CP$121</f>
        <v>-0.35522079392579287</v>
      </c>
      <c r="BA318" s="32">
        <f>('2a) logm_x(t)'!EP89-'2a) logm_x(t)'!EO89-'2a)answer'!$I89)/$CP$121</f>
        <v>-7.0955120537695704E-2</v>
      </c>
      <c r="BB318" s="32">
        <f>('2a) logm_x(t)'!EQ89-'2a) logm_x(t)'!EP89-'2a)answer'!$I89)/$CP$121</f>
        <v>-0.14240681187455775</v>
      </c>
      <c r="BC318" s="32">
        <f>('2a) logm_x(t)'!ER89-'2a) logm_x(t)'!EQ89-'2a)answer'!$I89)/$CP$121</f>
        <v>0.46167011055197321</v>
      </c>
      <c r="BD318" s="32">
        <f>('2a) logm_x(t)'!ES89-'2a) logm_x(t)'!ER89-'2a)answer'!$I89)/$CP$121</f>
        <v>-0.6308239961485046</v>
      </c>
      <c r="BE318" s="32">
        <f>('2a) logm_x(t)'!ET89-'2a) logm_x(t)'!ES89-'2a)answer'!$I89)/$CP$121</f>
        <v>0.62525669984784527</v>
      </c>
      <c r="BF318" s="32">
        <f>('2a) logm_x(t)'!EU89-'2a) logm_x(t)'!ET89-'2a)answer'!$I89)/$CP$121</f>
        <v>-1.1556888917515253</v>
      </c>
      <c r="BG318" s="32">
        <f>('2a) logm_x(t)'!EV89-'2a) logm_x(t)'!EU89-'2a)answer'!$I89)/$CP$121</f>
        <v>0.31875632350129113</v>
      </c>
      <c r="BH318" s="32">
        <f>('2a) logm_x(t)'!EW89-'2a) logm_x(t)'!EV89-'2a)answer'!$I89)/$CP$121</f>
        <v>-0.11113514178303503</v>
      </c>
      <c r="BI318" s="32">
        <f>('2a) logm_x(t)'!EX89-'2a) logm_x(t)'!EW89-'2a)answer'!$I89)/$CP$121</f>
        <v>-0.17049685507428711</v>
      </c>
      <c r="BJ318" s="32">
        <f>('2a) logm_x(t)'!EY89-'2a) logm_x(t)'!EX89-'2a)answer'!$I89)/$CP$121</f>
        <v>-6.2079183463462313E-2</v>
      </c>
      <c r="BK318" s="32">
        <f>('2a) logm_x(t)'!EZ89-'2a) logm_x(t)'!EY89-'2a)answer'!$I89)/$CP$121</f>
        <v>0.42423650271464336</v>
      </c>
      <c r="BL318" s="32">
        <f>('2a) logm_x(t)'!FA89-'2a) logm_x(t)'!EZ89-'2a)answer'!$I89)/$CP$121</f>
        <v>-0.61336039639651363</v>
      </c>
      <c r="BM318" s="32">
        <f>('2a) logm_x(t)'!FB89-'2a) logm_x(t)'!FA89-'2a)answer'!$I89)/$CP$121</f>
        <v>2.1961465281452378E-2</v>
      </c>
      <c r="BN318" s="32">
        <f>('2a) logm_x(t)'!FC89-'2a) logm_x(t)'!FB89-'2a)answer'!$I89)/$CP$121</f>
        <v>0.46190430217769551</v>
      </c>
      <c r="BO318" s="32">
        <f>('2a) logm_x(t)'!FD89-'2a) logm_x(t)'!FC89-'2a)answer'!$I89)/$CP$121</f>
        <v>-0.18316683690278326</v>
      </c>
      <c r="BP318" s="32">
        <f>('2a) logm_x(t)'!FE89-'2a) logm_x(t)'!FD89-'2a)answer'!$I89)/$CP$121</f>
        <v>8.0413063312272604E-2</v>
      </c>
      <c r="BQ318" s="32">
        <f>('2a) logm_x(t)'!FF89-'2a) logm_x(t)'!FE89-'2a)answer'!$I89)/$CP$121</f>
        <v>-0.86253697897314696</v>
      </c>
      <c r="BR318" s="32">
        <f>('2a) logm_x(t)'!FG89-'2a) logm_x(t)'!FF89-'2a)answer'!$I89)/$CP$121</f>
        <v>0.82718412957368881</v>
      </c>
      <c r="BS318" s="32">
        <f>('2a) logm_x(t)'!FH89-'2a) logm_x(t)'!FG89-'2a)answer'!$I89)/$CP$121</f>
        <v>-0.53129294115897951</v>
      </c>
      <c r="BT318" s="32">
        <f>('2a) logm_x(t)'!FI89-'2a) logm_x(t)'!FH89-'2a)answer'!$I89)/$CP$121</f>
        <v>-0.41077773999081618</v>
      </c>
      <c r="BU318" s="32">
        <f>('2a) logm_x(t)'!FJ89-'2a) logm_x(t)'!FI89-'2a)answer'!$I89)/$CP$121</f>
        <v>0.52796622528910675</v>
      </c>
      <c r="BV318" s="32">
        <f>('2a) logm_x(t)'!FK89-'2a) logm_x(t)'!FJ89-'2a)answer'!$I89)/$CP$121</f>
        <v>-0.50562365905054196</v>
      </c>
      <c r="BW318" s="32">
        <f>('2a) logm_x(t)'!FL89-'2a) logm_x(t)'!FK89-'2a)answer'!$I89)/$CP$121</f>
        <v>0.46929355880404711</v>
      </c>
      <c r="BX318" s="32">
        <f>('2a) logm_x(t)'!FM89-'2a) logm_x(t)'!FL89-'2a)answer'!$I89)/$CP$121</f>
        <v>-0.11396434235735757</v>
      </c>
      <c r="BY318" s="32">
        <f>('2a) logm_x(t)'!FN89-'2a) logm_x(t)'!FM89-'2a)answer'!$I89)/$CP$121</f>
        <v>-5.4295716116780648E-2</v>
      </c>
      <c r="BZ318" s="32">
        <f>('2a) logm_x(t)'!FO89-'2a) logm_x(t)'!FN89-'2a)answer'!$I89)/$CP$121</f>
        <v>0.18117687165127816</v>
      </c>
      <c r="CA318" s="32">
        <f>('2a) logm_x(t)'!FP89-'2a) logm_x(t)'!FO89-'2a)answer'!$I89)/$CP$121</f>
        <v>-0.69641284422085659</v>
      </c>
      <c r="CB318" s="32">
        <f>('2a) logm_x(t)'!FQ89-'2a) logm_x(t)'!FP89-'2a)answer'!$I89)/$CP$121</f>
        <v>0.33432641077460917</v>
      </c>
      <c r="CC318" s="32">
        <f>('2a) logm_x(t)'!FR89-'2a) logm_x(t)'!FQ89-'2a)answer'!$I89)/$CP$121</f>
        <v>0.14311135372304615</v>
      </c>
      <c r="CD318" s="32">
        <f>('2a) logm_x(t)'!FS89-'2a) logm_x(t)'!FR89-'2a)answer'!$I89)/$CP$121</f>
        <v>-0.46630273140594369</v>
      </c>
      <c r="CE318" s="32">
        <f>('2a) logm_x(t)'!FT89-'2a) logm_x(t)'!FS89-'2a)answer'!$I89)/$CP$121</f>
        <v>1.5262481369661501E-2</v>
      </c>
      <c r="CF318" s="32">
        <f>('2a) logm_x(t)'!FU89-'2a) logm_x(t)'!FT89-'2a)answer'!$I89)/$CP$121</f>
        <v>-1.1897827381152342E-2</v>
      </c>
      <c r="CG318" s="32">
        <f>('2a) logm_x(t)'!FV89-'2a) logm_x(t)'!FU89-'2a)answer'!$I89)/$CP$121</f>
        <v>-0.19049243425088666</v>
      </c>
      <c r="CH318" s="32">
        <f>('2a) logm_x(t)'!FW89-'2a) logm_x(t)'!FV89-'2a)answer'!$I89)/$CP$121</f>
        <v>-4.6538274818935493E-2</v>
      </c>
      <c r="CI318" s="32">
        <f>('2a) logm_x(t)'!FX89-'2a) logm_x(t)'!FW89-'2a)answer'!$I89)/$CP$121</f>
        <v>7.0985589849671309E-3</v>
      </c>
      <c r="CJ318" s="32">
        <f>('2a) logm_x(t)'!FY89-'2a) logm_x(t)'!FX89-'2a)answer'!$I89)/$CP$121</f>
        <v>0.15285395231841764</v>
      </c>
      <c r="CK318" s="32">
        <f>('2a) logm_x(t)'!FZ89-'2a) logm_x(t)'!FY89-'2a)answer'!$I89)/$CP$121</f>
        <v>4.639833993721458E-2</v>
      </c>
      <c r="CL318" s="32">
        <f>('2a) logm_x(t)'!GA89-'2a) logm_x(t)'!FZ89-'2a)answer'!$I89)/$CP$121</f>
        <v>-0.28686626851415281</v>
      </c>
      <c r="CM318" s="32">
        <f>('2a) logm_x(t)'!GB89-'2a) logm_x(t)'!GA89-'2a)answer'!$I89)/$CP$121</f>
        <v>-0.14137486201702923</v>
      </c>
      <c r="CN318" s="32">
        <f>('2a) logm_x(t)'!GC89-'2a) logm_x(t)'!GB89-'2a)answer'!$I89)/$CP$121</f>
        <v>0.14666312458794642</v>
      </c>
    </row>
    <row r="319" spans="1:92" x14ac:dyDescent="0.25">
      <c r="A319" s="31">
        <f t="shared" si="14"/>
        <v>87</v>
      </c>
      <c r="C319" s="32">
        <f>('2a) logm_x(t)'!CR90-'2a) logm_x(t)'!CQ90-'2a)answer'!$I90)/$CP$121</f>
        <v>0.88240750410210422</v>
      </c>
      <c r="D319" s="32">
        <f>('2a) logm_x(t)'!CS90-'2a) logm_x(t)'!CR90-'2a)answer'!$I90)/$CP$121</f>
        <v>0.75653517446352603</v>
      </c>
      <c r="E319" s="32">
        <f>('2a) logm_x(t)'!CT90-'2a) logm_x(t)'!CS90-'2a)answer'!$I90)/$CP$121</f>
        <v>-0.53307442485654666</v>
      </c>
      <c r="F319" s="32">
        <f>('2a) logm_x(t)'!CU90-'2a) logm_x(t)'!CT90-'2a)answer'!$I90)/$CP$121</f>
        <v>-0.40423444808040221</v>
      </c>
      <c r="G319" s="32">
        <f>('2a) logm_x(t)'!CV90-'2a) logm_x(t)'!CU90-'2a)answer'!$I90)/$CP$121</f>
        <v>-0.39486791430688073</v>
      </c>
      <c r="H319" s="32">
        <f>('2a) logm_x(t)'!CW90-'2a) logm_x(t)'!CV90-'2a)answer'!$I90)/$CP$121</f>
        <v>1.7276144603725077</v>
      </c>
      <c r="I319" s="32">
        <f>('2a) logm_x(t)'!CX90-'2a) logm_x(t)'!CW90-'2a)answer'!$I90)/$CP$121</f>
        <v>-1.3351916403958004</v>
      </c>
      <c r="J319" s="32">
        <f>('2a) logm_x(t)'!CY90-'2a) logm_x(t)'!CX90-'2a)answer'!$I90)/$CP$121</f>
        <v>0.92918064303362535</v>
      </c>
      <c r="K319" s="32">
        <f>('2a) logm_x(t)'!CZ90-'2a) logm_x(t)'!CY90-'2a)answer'!$I90)/$CP$121</f>
        <v>-1.4356198885693339</v>
      </c>
      <c r="L319" s="32">
        <f>('2a) logm_x(t)'!DA90-'2a) logm_x(t)'!CZ90-'2a)answer'!$I90)/$CP$121</f>
        <v>0.1915247060947666</v>
      </c>
      <c r="M319" s="32">
        <f>('2a) logm_x(t)'!DB90-'2a) logm_x(t)'!DA90-'2a)answer'!$I90)/$CP$121</f>
        <v>0.36460329209684922</v>
      </c>
      <c r="N319" s="32">
        <f>('2a) logm_x(t)'!DC90-'2a) logm_x(t)'!DB90-'2a)answer'!$I90)/$CP$121</f>
        <v>0.19140892001646026</v>
      </c>
      <c r="O319" s="32">
        <f>('2a) logm_x(t)'!DD90-'2a) logm_x(t)'!DC90-'2a)answer'!$I90)/$CP$121</f>
        <v>2.6079128123540221E-3</v>
      </c>
      <c r="P319" s="32">
        <f>('2a) logm_x(t)'!DE90-'2a) logm_x(t)'!DD90-'2a)answer'!$I90)/$CP$121</f>
        <v>0.2939507825239166</v>
      </c>
      <c r="Q319" s="32">
        <f>('2a) logm_x(t)'!DF90-'2a) logm_x(t)'!DE90-'2a)answer'!$I90)/$CP$121</f>
        <v>-0.60300694071764427</v>
      </c>
      <c r="R319" s="32">
        <f>('2a) logm_x(t)'!DG90-'2a) logm_x(t)'!DF90-'2a)answer'!$I90)/$CP$121</f>
        <v>0.82003160213829307</v>
      </c>
      <c r="S319" s="32">
        <f>('2a) logm_x(t)'!DH90-'2a) logm_x(t)'!DG90-'2a)answer'!$I90)/$CP$121</f>
        <v>-0.19399678350888591</v>
      </c>
      <c r="T319" s="32">
        <f>('2a) logm_x(t)'!DI90-'2a) logm_x(t)'!DH90-'2a)answer'!$I90)/$CP$121</f>
        <v>0.79878535299491993</v>
      </c>
      <c r="U319" s="32">
        <f>('2a) logm_x(t)'!DJ90-'2a) logm_x(t)'!DI90-'2a)answer'!$I90)/$CP$121</f>
        <v>-0.85869580881370022</v>
      </c>
      <c r="V319" s="32">
        <f>('2a) logm_x(t)'!DK90-'2a) logm_x(t)'!DJ90-'2a)answer'!$I90)/$CP$121</f>
        <v>0.67174051751241615</v>
      </c>
      <c r="W319" s="32">
        <f>('2a) logm_x(t)'!DL90-'2a) logm_x(t)'!DK90-'2a)answer'!$I90)/$CP$121</f>
        <v>1.2376912958890658E-2</v>
      </c>
      <c r="X319" s="32">
        <f>('2a) logm_x(t)'!DM90-'2a) logm_x(t)'!DL90-'2a)answer'!$I90)/$CP$121</f>
        <v>0.16982374318621826</v>
      </c>
      <c r="Y319" s="32">
        <f>('2a) logm_x(t)'!DN90-'2a) logm_x(t)'!DM90-'2a)answer'!$I90)/$CP$121</f>
        <v>-0.80383923027027693</v>
      </c>
      <c r="Z319" s="32">
        <f>('2a) logm_x(t)'!DO90-'2a) logm_x(t)'!DN90-'2a)answer'!$I90)/$CP$121</f>
        <v>0.1183927244823068</v>
      </c>
      <c r="AA319" s="32">
        <f>('2a) logm_x(t)'!DP90-'2a) logm_x(t)'!DO90-'2a)answer'!$I90)/$CP$121</f>
        <v>-0.31407932464075128</v>
      </c>
      <c r="AB319" s="32">
        <f>('2a) logm_x(t)'!DQ90-'2a) logm_x(t)'!DP90-'2a)answer'!$I90)/$CP$121</f>
        <v>0.17000410737053617</v>
      </c>
      <c r="AC319" s="32">
        <f>('2a) logm_x(t)'!DR90-'2a) logm_x(t)'!DQ90-'2a)answer'!$I90)/$CP$121</f>
        <v>0.77671972464987282</v>
      </c>
      <c r="AD319" s="32">
        <f>('2a) logm_x(t)'!DS90-'2a) logm_x(t)'!DR90-'2a)answer'!$I90)/$CP$121</f>
        <v>-0.85683193865766138</v>
      </c>
      <c r="AE319" s="32">
        <f>('2a) logm_x(t)'!DT90-'2a) logm_x(t)'!DS90-'2a)answer'!$I90)/$CP$121</f>
        <v>0.55292325098211492</v>
      </c>
      <c r="AF319" s="32">
        <f>('2a) logm_x(t)'!DU90-'2a) logm_x(t)'!DT90-'2a)answer'!$I90)/$CP$121</f>
        <v>0.43124329639145986</v>
      </c>
      <c r="AG319" s="32">
        <f>('2a) logm_x(t)'!DV90-'2a) logm_x(t)'!DU90-'2a)answer'!$I90)/$CP$121</f>
        <v>-0.33187783566439943</v>
      </c>
      <c r="AH319" s="32">
        <f>('2a) logm_x(t)'!DW90-'2a) logm_x(t)'!DV90-'2a)answer'!$I90)/$CP$121</f>
        <v>-0.60584802340662791</v>
      </c>
      <c r="AI319" s="32">
        <f>('2a) logm_x(t)'!DX90-'2a) logm_x(t)'!DW90-'2a)answer'!$I90)/$CP$121</f>
        <v>0.44839862784024392</v>
      </c>
      <c r="AJ319" s="32">
        <f>('2a) logm_x(t)'!DY90-'2a) logm_x(t)'!DX90-'2a)answer'!$I90)/$CP$121</f>
        <v>0.26513669587192173</v>
      </c>
      <c r="AK319" s="32">
        <f>('2a) logm_x(t)'!DZ90-'2a) logm_x(t)'!DY90-'2a)answer'!$I90)/$CP$121</f>
        <v>7.2205032643973113E-2</v>
      </c>
      <c r="AL319" s="32">
        <f>('2a) logm_x(t)'!EA90-'2a) logm_x(t)'!DZ90-'2a)answer'!$I90)/$CP$121</f>
        <v>-0.10354444504411293</v>
      </c>
      <c r="AM319" s="32">
        <f>('2a) logm_x(t)'!EB90-'2a) logm_x(t)'!EA90-'2a)answer'!$I90)/$CP$121</f>
        <v>-0.37397528684704656</v>
      </c>
      <c r="AN319" s="32">
        <f>('2a) logm_x(t)'!EC90-'2a) logm_x(t)'!EB90-'2a)answer'!$I90)/$CP$121</f>
        <v>-4.3783616641541546E-2</v>
      </c>
      <c r="AO319" s="32">
        <f>('2a) logm_x(t)'!ED90-'2a) logm_x(t)'!EC90-'2a)answer'!$I90)/$CP$121</f>
        <v>0.20897472488855764</v>
      </c>
      <c r="AP319" s="32">
        <f>('2a) logm_x(t)'!EE90-'2a) logm_x(t)'!ED90-'2a)answer'!$I90)/$CP$121</f>
        <v>-0.10574216727761311</v>
      </c>
      <c r="AQ319" s="32">
        <f>('2a) logm_x(t)'!EF90-'2a) logm_x(t)'!EE90-'2a)answer'!$I90)/$CP$121</f>
        <v>-1.2594318238925957E-2</v>
      </c>
      <c r="AR319" s="32">
        <f>('2a) logm_x(t)'!EG90-'2a) logm_x(t)'!EF90-'2a)answer'!$I90)/$CP$121</f>
        <v>2.077860957508906E-2</v>
      </c>
      <c r="AS319" s="32">
        <f>('2a) logm_x(t)'!EH90-'2a) logm_x(t)'!EG90-'2a)answer'!$I90)/$CP$121</f>
        <v>0.19212318538963855</v>
      </c>
      <c r="AT319" s="32">
        <f>('2a) logm_x(t)'!EI90-'2a) logm_x(t)'!EH90-'2a)answer'!$I90)/$CP$121</f>
        <v>8.616745528091288E-2</v>
      </c>
      <c r="AU319" s="32">
        <f>('2a) logm_x(t)'!EJ90-'2a) logm_x(t)'!EI90-'2a)answer'!$I90)/$CP$121</f>
        <v>-0.16077501212053</v>
      </c>
      <c r="AV319" s="32">
        <f>('2a) logm_x(t)'!EK90-'2a) logm_x(t)'!EJ90-'2a)answer'!$I90)/$CP$121</f>
        <v>0.21013997064900167</v>
      </c>
      <c r="AW319" s="32">
        <f>('2a) logm_x(t)'!EL90-'2a) logm_x(t)'!EK90-'2a)answer'!$I90)/$CP$121</f>
        <v>0.13680241840482574</v>
      </c>
      <c r="AX319" s="32">
        <f>('2a) logm_x(t)'!EM90-'2a) logm_x(t)'!EL90-'2a)answer'!$I90)/$CP$121</f>
        <v>-0.45905847264906802</v>
      </c>
      <c r="AY319" s="32">
        <f>('2a) logm_x(t)'!EN90-'2a) logm_x(t)'!EM90-'2a)answer'!$I90)/$CP$121</f>
        <v>0.16829113679831592</v>
      </c>
      <c r="AZ319" s="32">
        <f>('2a) logm_x(t)'!EO90-'2a) logm_x(t)'!EN90-'2a)answer'!$I90)/$CP$121</f>
        <v>7.535614871696647E-2</v>
      </c>
      <c r="BA319" s="32">
        <f>('2a) logm_x(t)'!EP90-'2a) logm_x(t)'!EO90-'2a)answer'!$I90)/$CP$121</f>
        <v>-0.12992646259676174</v>
      </c>
      <c r="BB319" s="32">
        <f>('2a) logm_x(t)'!EQ90-'2a) logm_x(t)'!EP90-'2a)answer'!$I90)/$CP$121</f>
        <v>-0.35396651387234895</v>
      </c>
      <c r="BC319" s="32">
        <f>('2a) logm_x(t)'!ER90-'2a) logm_x(t)'!EQ90-'2a)answer'!$I90)/$CP$121</f>
        <v>0.61397076615596879</v>
      </c>
      <c r="BD319" s="32">
        <f>('2a) logm_x(t)'!ES90-'2a) logm_x(t)'!ER90-'2a)answer'!$I90)/$CP$121</f>
        <v>-0.65272637743448536</v>
      </c>
      <c r="BE319" s="32">
        <f>('2a) logm_x(t)'!ET90-'2a) logm_x(t)'!ES90-'2a)answer'!$I90)/$CP$121</f>
        <v>0.37262164096610806</v>
      </c>
      <c r="BF319" s="32">
        <f>('2a) logm_x(t)'!EU90-'2a) logm_x(t)'!ET90-'2a)answer'!$I90)/$CP$121</f>
        <v>-0.38418363500579794</v>
      </c>
      <c r="BG319" s="32">
        <f>('2a) logm_x(t)'!EV90-'2a) logm_x(t)'!EU90-'2a)answer'!$I90)/$CP$121</f>
        <v>-0.1997941918930842</v>
      </c>
      <c r="BH319" s="32">
        <f>('2a) logm_x(t)'!EW90-'2a) logm_x(t)'!EV90-'2a)answer'!$I90)/$CP$121</f>
        <v>-0.33371454368058567</v>
      </c>
      <c r="BI319" s="32">
        <f>('2a) logm_x(t)'!EX90-'2a) logm_x(t)'!EW90-'2a)answer'!$I90)/$CP$121</f>
        <v>0.21393595420132611</v>
      </c>
      <c r="BJ319" s="32">
        <f>('2a) logm_x(t)'!EY90-'2a) logm_x(t)'!EX90-'2a)answer'!$I90)/$CP$121</f>
        <v>-3.7841129020603222E-2</v>
      </c>
      <c r="BK319" s="32">
        <f>('2a) logm_x(t)'!EZ90-'2a) logm_x(t)'!EY90-'2a)answer'!$I90)/$CP$121</f>
        <v>0.19984886104442134</v>
      </c>
      <c r="BL319" s="32">
        <f>('2a) logm_x(t)'!FA90-'2a) logm_x(t)'!EZ90-'2a)answer'!$I90)/$CP$121</f>
        <v>-0.4238597389134014</v>
      </c>
      <c r="BM319" s="32">
        <f>('2a) logm_x(t)'!FB90-'2a) logm_x(t)'!FA90-'2a)answer'!$I90)/$CP$121</f>
        <v>0.26636919060318853</v>
      </c>
      <c r="BN319" s="32">
        <f>('2a) logm_x(t)'!FC90-'2a) logm_x(t)'!FB90-'2a)answer'!$I90)/$CP$121</f>
        <v>0.64719710995370727</v>
      </c>
      <c r="BO319" s="32">
        <f>('2a) logm_x(t)'!FD90-'2a) logm_x(t)'!FC90-'2a)answer'!$I90)/$CP$121</f>
        <v>-1.0617825663586273</v>
      </c>
      <c r="BP319" s="32">
        <f>('2a) logm_x(t)'!FE90-'2a) logm_x(t)'!FD90-'2a)answer'!$I90)/$CP$121</f>
        <v>0.45840027729186744</v>
      </c>
      <c r="BQ319" s="32">
        <f>('2a) logm_x(t)'!FF90-'2a) logm_x(t)'!FE90-'2a)answer'!$I90)/$CP$121</f>
        <v>0.11518065710008468</v>
      </c>
      <c r="BR319" s="32">
        <f>('2a) logm_x(t)'!FG90-'2a) logm_x(t)'!FF90-'2a)answer'!$I90)/$CP$121</f>
        <v>3.1286809955849461E-2</v>
      </c>
      <c r="BS319" s="32">
        <f>('2a) logm_x(t)'!FH90-'2a) logm_x(t)'!FG90-'2a)answer'!$I90)/$CP$121</f>
        <v>-0.59524528454077053</v>
      </c>
      <c r="BT319" s="32">
        <f>('2a) logm_x(t)'!FI90-'2a) logm_x(t)'!FH90-'2a)answer'!$I90)/$CP$121</f>
        <v>0.24537888563286656</v>
      </c>
      <c r="BU319" s="32">
        <f>('2a) logm_x(t)'!FJ90-'2a) logm_x(t)'!FI90-'2a)answer'!$I90)/$CP$121</f>
        <v>0.25629237444704028</v>
      </c>
      <c r="BV319" s="32">
        <f>('2a) logm_x(t)'!FK90-'2a) logm_x(t)'!FJ90-'2a)answer'!$I90)/$CP$121</f>
        <v>-0.44226443131368448</v>
      </c>
      <c r="BW319" s="32">
        <f>('2a) logm_x(t)'!FL90-'2a) logm_x(t)'!FK90-'2a)answer'!$I90)/$CP$121</f>
        <v>6.7932238639970222E-2</v>
      </c>
      <c r="BX319" s="32">
        <f>('2a) logm_x(t)'!FM90-'2a) logm_x(t)'!FL90-'2a)answer'!$I90)/$CP$121</f>
        <v>0.18637867029078081</v>
      </c>
      <c r="BY319" s="32">
        <f>('2a) logm_x(t)'!FN90-'2a) logm_x(t)'!FM90-'2a)answer'!$I90)/$CP$121</f>
        <v>-0.19135376088626502</v>
      </c>
      <c r="BZ319" s="32">
        <f>('2a) logm_x(t)'!FO90-'2a) logm_x(t)'!FN90-'2a)answer'!$I90)/$CP$121</f>
        <v>0.24054883806981275</v>
      </c>
      <c r="CA319" s="32">
        <f>('2a) logm_x(t)'!FP90-'2a) logm_x(t)'!FO90-'2a)answer'!$I90)/$CP$121</f>
        <v>-0.33950279654892801</v>
      </c>
      <c r="CB319" s="32">
        <f>('2a) logm_x(t)'!FQ90-'2a) logm_x(t)'!FP90-'2a)answer'!$I90)/$CP$121</f>
        <v>-7.244007255859182E-2</v>
      </c>
      <c r="CC319" s="32">
        <f>('2a) logm_x(t)'!FR90-'2a) logm_x(t)'!FQ90-'2a)answer'!$I90)/$CP$121</f>
        <v>5.0184000984236116E-2</v>
      </c>
      <c r="CD319" s="32">
        <f>('2a) logm_x(t)'!FS90-'2a) logm_x(t)'!FR90-'2a)answer'!$I90)/$CP$121</f>
        <v>-0.27067141196039252</v>
      </c>
      <c r="CE319" s="32">
        <f>('2a) logm_x(t)'!FT90-'2a) logm_x(t)'!FS90-'2a)answer'!$I90)/$CP$121</f>
        <v>0.21638614355562347</v>
      </c>
      <c r="CF319" s="32">
        <f>('2a) logm_x(t)'!FU90-'2a) logm_x(t)'!FT90-'2a)answer'!$I90)/$CP$121</f>
        <v>-0.46371720402070477</v>
      </c>
      <c r="CG319" s="32">
        <f>('2a) logm_x(t)'!FV90-'2a) logm_x(t)'!FU90-'2a)answer'!$I90)/$CP$121</f>
        <v>0.1656082141419874</v>
      </c>
      <c r="CH319" s="32">
        <f>('2a) logm_x(t)'!FW90-'2a) logm_x(t)'!FV90-'2a)answer'!$I90)/$CP$121</f>
        <v>-3.9456953416799001E-2</v>
      </c>
      <c r="CI319" s="32">
        <f>('2a) logm_x(t)'!FX90-'2a) logm_x(t)'!FW90-'2a)answer'!$I90)/$CP$121</f>
        <v>8.0459160735436769E-2</v>
      </c>
      <c r="CJ319" s="32">
        <f>('2a) logm_x(t)'!FY90-'2a) logm_x(t)'!FX90-'2a)answer'!$I90)/$CP$121</f>
        <v>0.1386816831569315</v>
      </c>
      <c r="CK319" s="32">
        <f>('2a) logm_x(t)'!FZ90-'2a) logm_x(t)'!FY90-'2a)answer'!$I90)/$CP$121</f>
        <v>-0.11192364147702442</v>
      </c>
      <c r="CL319" s="32">
        <f>('2a) logm_x(t)'!GA90-'2a) logm_x(t)'!FZ90-'2a)answer'!$I90)/$CP$121</f>
        <v>-0.34588999595968062</v>
      </c>
      <c r="CM319" s="32">
        <f>('2a) logm_x(t)'!GB90-'2a) logm_x(t)'!GA90-'2a)answer'!$I90)/$CP$121</f>
        <v>-5.799916634521559E-2</v>
      </c>
      <c r="CN319" s="32">
        <f>('2a) logm_x(t)'!GC90-'2a) logm_x(t)'!GB90-'2a)answer'!$I90)/$CP$121</f>
        <v>0.12598728734174777</v>
      </c>
    </row>
    <row r="320" spans="1:92" x14ac:dyDescent="0.25">
      <c r="A320" s="31">
        <f t="shared" si="14"/>
        <v>88</v>
      </c>
      <c r="C320" s="32">
        <f>('2a) logm_x(t)'!CR91-'2a) logm_x(t)'!CQ91-'2a)answer'!$I91)/$CP$121</f>
        <v>1.0110679463194354</v>
      </c>
      <c r="D320" s="32">
        <f>('2a) logm_x(t)'!CS91-'2a) logm_x(t)'!CR91-'2a)answer'!$I91)/$CP$121</f>
        <v>1.0201730443104255</v>
      </c>
      <c r="E320" s="32">
        <f>('2a) logm_x(t)'!CT91-'2a) logm_x(t)'!CS91-'2a)answer'!$I91)/$CP$121</f>
        <v>-1.4160326778894323</v>
      </c>
      <c r="F320" s="32">
        <f>('2a) logm_x(t)'!CU91-'2a) logm_x(t)'!CT91-'2a)answer'!$I91)/$CP$121</f>
        <v>-0.10105292493958787</v>
      </c>
      <c r="G320" s="32">
        <f>('2a) logm_x(t)'!CV91-'2a) logm_x(t)'!CU91-'2a)answer'!$I91)/$CP$121</f>
        <v>-8.9166653810997587E-2</v>
      </c>
      <c r="H320" s="32">
        <f>('2a) logm_x(t)'!CW91-'2a) logm_x(t)'!CV91-'2a)answer'!$I91)/$CP$121</f>
        <v>1.2520156820460693</v>
      </c>
      <c r="I320" s="32">
        <f>('2a) logm_x(t)'!CX91-'2a) logm_x(t)'!CW91-'2a)answer'!$I91)/$CP$121</f>
        <v>-0.31086100919711646</v>
      </c>
      <c r="J320" s="32">
        <f>('2a) logm_x(t)'!CY91-'2a) logm_x(t)'!CX91-'2a)answer'!$I91)/$CP$121</f>
        <v>0.11178686717079954</v>
      </c>
      <c r="K320" s="32">
        <f>('2a) logm_x(t)'!CZ91-'2a) logm_x(t)'!CY91-'2a)answer'!$I91)/$CP$121</f>
        <v>-1.7148624198415869</v>
      </c>
      <c r="L320" s="32">
        <f>('2a) logm_x(t)'!DA91-'2a) logm_x(t)'!CZ91-'2a)answer'!$I91)/$CP$121</f>
        <v>0.23945615070412737</v>
      </c>
      <c r="M320" s="32">
        <f>('2a) logm_x(t)'!DB91-'2a) logm_x(t)'!DA91-'2a)answer'!$I91)/$CP$121</f>
        <v>0.40648131749234878</v>
      </c>
      <c r="N320" s="32">
        <f>('2a) logm_x(t)'!DC91-'2a) logm_x(t)'!DB91-'2a)answer'!$I91)/$CP$121</f>
        <v>0.48683056891982157</v>
      </c>
      <c r="O320" s="32">
        <f>('2a) logm_x(t)'!DD91-'2a) logm_x(t)'!DC91-'2a)answer'!$I91)/$CP$121</f>
        <v>0.22034275660510455</v>
      </c>
      <c r="P320" s="32">
        <f>('2a) logm_x(t)'!DE91-'2a) logm_x(t)'!DD91-'2a)answer'!$I91)/$CP$121</f>
        <v>0.4262695494298287</v>
      </c>
      <c r="Q320" s="32">
        <f>('2a) logm_x(t)'!DF91-'2a) logm_x(t)'!DE91-'2a)answer'!$I91)/$CP$121</f>
        <v>-1.1048712059060228</v>
      </c>
      <c r="R320" s="32">
        <f>('2a) logm_x(t)'!DG91-'2a) logm_x(t)'!DF91-'2a)answer'!$I91)/$CP$121</f>
        <v>0.46482777736566838</v>
      </c>
      <c r="S320" s="32">
        <f>('2a) logm_x(t)'!DH91-'2a) logm_x(t)'!DG91-'2a)answer'!$I91)/$CP$121</f>
        <v>0.42487799355806022</v>
      </c>
      <c r="T320" s="32">
        <f>('2a) logm_x(t)'!DI91-'2a) logm_x(t)'!DH91-'2a)answer'!$I91)/$CP$121</f>
        <v>0.75565353841123062</v>
      </c>
      <c r="U320" s="32">
        <f>('2a) logm_x(t)'!DJ91-'2a) logm_x(t)'!DI91-'2a)answer'!$I91)/$CP$121</f>
        <v>-0.78078255970388144</v>
      </c>
      <c r="V320" s="32">
        <f>('2a) logm_x(t)'!DK91-'2a) logm_x(t)'!DJ91-'2a)answer'!$I91)/$CP$121</f>
        <v>-0.61789860720222323</v>
      </c>
      <c r="W320" s="32">
        <f>('2a) logm_x(t)'!DL91-'2a) logm_x(t)'!DK91-'2a)answer'!$I91)/$CP$121</f>
        <v>1.0911178529312053</v>
      </c>
      <c r="X320" s="32">
        <f>('2a) logm_x(t)'!DM91-'2a) logm_x(t)'!DL91-'2a)answer'!$I91)/$CP$121</f>
        <v>-3.3543215313350488E-3</v>
      </c>
      <c r="Y320" s="32">
        <f>('2a) logm_x(t)'!DN91-'2a) logm_x(t)'!DM91-'2a)answer'!$I91)/$CP$121</f>
        <v>-0.76852535902591357</v>
      </c>
      <c r="Z320" s="32">
        <f>('2a) logm_x(t)'!DO91-'2a) logm_x(t)'!DN91-'2a)answer'!$I91)/$CP$121</f>
        <v>0.70076310311601386</v>
      </c>
      <c r="AA320" s="32">
        <f>('2a) logm_x(t)'!DP91-'2a) logm_x(t)'!DO91-'2a)answer'!$I91)/$CP$121</f>
        <v>-0.15407563133161292</v>
      </c>
      <c r="AB320" s="32">
        <f>('2a) logm_x(t)'!DQ91-'2a) logm_x(t)'!DP91-'2a)answer'!$I91)/$CP$121</f>
        <v>0.62326979656283377</v>
      </c>
      <c r="AC320" s="32">
        <f>('2a) logm_x(t)'!DR91-'2a) logm_x(t)'!DQ91-'2a)answer'!$I91)/$CP$121</f>
        <v>-0.13642591448279195</v>
      </c>
      <c r="AD320" s="32">
        <f>('2a) logm_x(t)'!DS91-'2a) logm_x(t)'!DR91-'2a)answer'!$I91)/$CP$121</f>
        <v>-0.92849287062342767</v>
      </c>
      <c r="AE320" s="32">
        <f>('2a) logm_x(t)'!DT91-'2a) logm_x(t)'!DS91-'2a)answer'!$I91)/$CP$121</f>
        <v>0.79839584628572413</v>
      </c>
      <c r="AF320" s="32">
        <f>('2a) logm_x(t)'!DU91-'2a) logm_x(t)'!DT91-'2a)answer'!$I91)/$CP$121</f>
        <v>-0.21258181503724624</v>
      </c>
      <c r="AG320" s="32">
        <f>('2a) logm_x(t)'!DV91-'2a) logm_x(t)'!DU91-'2a)answer'!$I91)/$CP$121</f>
        <v>-0.1096652620765963</v>
      </c>
      <c r="AH320" s="32">
        <f>('2a) logm_x(t)'!DW91-'2a) logm_x(t)'!DV91-'2a)answer'!$I91)/$CP$121</f>
        <v>0.37185739349549135</v>
      </c>
      <c r="AI320" s="32">
        <f>('2a) logm_x(t)'!DX91-'2a) logm_x(t)'!DW91-'2a)answer'!$I91)/$CP$121</f>
        <v>-0.92591355910196627</v>
      </c>
      <c r="AJ320" s="32">
        <f>('2a) logm_x(t)'!DY91-'2a) logm_x(t)'!DX91-'2a)answer'!$I91)/$CP$121</f>
        <v>0.50514519930276058</v>
      </c>
      <c r="AK320" s="32">
        <f>('2a) logm_x(t)'!DZ91-'2a) logm_x(t)'!DY91-'2a)answer'!$I91)/$CP$121</f>
        <v>0.43672260652043571</v>
      </c>
      <c r="AL320" s="32">
        <f>('2a) logm_x(t)'!EA91-'2a) logm_x(t)'!DZ91-'2a)answer'!$I91)/$CP$121</f>
        <v>-0.93944813962987905</v>
      </c>
      <c r="AM320" s="32">
        <f>('2a) logm_x(t)'!EB91-'2a) logm_x(t)'!EA91-'2a)answer'!$I91)/$CP$121</f>
        <v>0.36083300760920162</v>
      </c>
      <c r="AN320" s="32">
        <f>('2a) logm_x(t)'!EC91-'2a) logm_x(t)'!EB91-'2a)answer'!$I91)/$CP$121</f>
        <v>0.60068054460129516</v>
      </c>
      <c r="AO320" s="32">
        <f>('2a) logm_x(t)'!ED91-'2a) logm_x(t)'!EC91-'2a)answer'!$I91)/$CP$121</f>
        <v>-0.61646898605538702</v>
      </c>
      <c r="AP320" s="32">
        <f>('2a) logm_x(t)'!EE91-'2a) logm_x(t)'!ED91-'2a)answer'!$I91)/$CP$121</f>
        <v>-0.23672543061017226</v>
      </c>
      <c r="AQ320" s="32">
        <f>('2a) logm_x(t)'!EF91-'2a) logm_x(t)'!EE91-'2a)answer'!$I91)/$CP$121</f>
        <v>-0.27036463980147712</v>
      </c>
      <c r="AR320" s="32">
        <f>('2a) logm_x(t)'!EG91-'2a) logm_x(t)'!EF91-'2a)answer'!$I91)/$CP$121</f>
        <v>0.6330930700246391</v>
      </c>
      <c r="AS320" s="32">
        <f>('2a) logm_x(t)'!EH91-'2a) logm_x(t)'!EG91-'2a)answer'!$I91)/$CP$121</f>
        <v>0.21831103429161011</v>
      </c>
      <c r="AT320" s="32">
        <f>('2a) logm_x(t)'!EI91-'2a) logm_x(t)'!EH91-'2a)answer'!$I91)/$CP$121</f>
        <v>-0.15023957912226521</v>
      </c>
      <c r="AU320" s="32">
        <f>('2a) logm_x(t)'!EJ91-'2a) logm_x(t)'!EI91-'2a)answer'!$I91)/$CP$121</f>
        <v>0.46049176003417081</v>
      </c>
      <c r="AV320" s="32">
        <f>('2a) logm_x(t)'!EK91-'2a) logm_x(t)'!EJ91-'2a)answer'!$I91)/$CP$121</f>
        <v>-0.78770395574476404</v>
      </c>
      <c r="AW320" s="32">
        <f>('2a) logm_x(t)'!EL91-'2a) logm_x(t)'!EK91-'2a)answer'!$I91)/$CP$121</f>
        <v>0.81614566000504452</v>
      </c>
      <c r="AX320" s="32">
        <f>('2a) logm_x(t)'!EM91-'2a) logm_x(t)'!EL91-'2a)answer'!$I91)/$CP$121</f>
        <v>-0.71268459165610554</v>
      </c>
      <c r="AY320" s="32">
        <f>('2a) logm_x(t)'!EN91-'2a) logm_x(t)'!EM91-'2a)answer'!$I91)/$CP$121</f>
        <v>2.5432228671338389E-2</v>
      </c>
      <c r="AZ320" s="32">
        <f>('2a) logm_x(t)'!EO91-'2a) logm_x(t)'!EN91-'2a)answer'!$I91)/$CP$121</f>
        <v>0.11497302198869454</v>
      </c>
      <c r="BA320" s="32">
        <f>('2a) logm_x(t)'!EP91-'2a) logm_x(t)'!EO91-'2a)answer'!$I91)/$CP$121</f>
        <v>-0.13602751514729353</v>
      </c>
      <c r="BB320" s="32">
        <f>('2a) logm_x(t)'!EQ91-'2a) logm_x(t)'!EP91-'2a)answer'!$I91)/$CP$121</f>
        <v>0.21541831015584256</v>
      </c>
      <c r="BC320" s="32">
        <f>('2a) logm_x(t)'!ER91-'2a) logm_x(t)'!EQ91-'2a)answer'!$I91)/$CP$121</f>
        <v>-7.1952193514619275E-2</v>
      </c>
      <c r="BD320" s="32">
        <f>('2a) logm_x(t)'!ES91-'2a) logm_x(t)'!ER91-'2a)answer'!$I91)/$CP$121</f>
        <v>-0.31442961562812244</v>
      </c>
      <c r="BE320" s="32">
        <f>('2a) logm_x(t)'!ET91-'2a) logm_x(t)'!ES91-'2a)answer'!$I91)/$CP$121</f>
        <v>0.22318660159404408</v>
      </c>
      <c r="BF320" s="32">
        <f>('2a) logm_x(t)'!EU91-'2a) logm_x(t)'!ET91-'2a)answer'!$I91)/$CP$121</f>
        <v>-0.2653436785687166</v>
      </c>
      <c r="BG320" s="32">
        <f>('2a) logm_x(t)'!EV91-'2a) logm_x(t)'!EU91-'2a)answer'!$I91)/$CP$121</f>
        <v>-0.29827358263804443</v>
      </c>
      <c r="BH320" s="32">
        <f>('2a) logm_x(t)'!EW91-'2a) logm_x(t)'!EV91-'2a)answer'!$I91)/$CP$121</f>
        <v>-0.19023409965229526</v>
      </c>
      <c r="BI320" s="32">
        <f>('2a) logm_x(t)'!EX91-'2a) logm_x(t)'!EW91-'2a)answer'!$I91)/$CP$121</f>
        <v>3.9868141314769151E-2</v>
      </c>
      <c r="BJ320" s="32">
        <f>('2a) logm_x(t)'!EY91-'2a) logm_x(t)'!EX91-'2a)answer'!$I91)/$CP$121</f>
        <v>-6.9906283291983298E-2</v>
      </c>
      <c r="BK320" s="32">
        <f>('2a) logm_x(t)'!EZ91-'2a) logm_x(t)'!EY91-'2a)answer'!$I91)/$CP$121</f>
        <v>0.23973638397048735</v>
      </c>
      <c r="BL320" s="32">
        <f>('2a) logm_x(t)'!FA91-'2a) logm_x(t)'!EZ91-'2a)answer'!$I91)/$CP$121</f>
        <v>-0.25039125632849374</v>
      </c>
      <c r="BM320" s="32">
        <f>('2a) logm_x(t)'!FB91-'2a) logm_x(t)'!FA91-'2a)answer'!$I91)/$CP$121</f>
        <v>-9.4903611251189318E-3</v>
      </c>
      <c r="BN320" s="32">
        <f>('2a) logm_x(t)'!FC91-'2a) logm_x(t)'!FB91-'2a)answer'!$I91)/$CP$121</f>
        <v>0.49353317442264111</v>
      </c>
      <c r="BO320" s="32">
        <f>('2a) logm_x(t)'!FD91-'2a) logm_x(t)'!FC91-'2a)answer'!$I91)/$CP$121</f>
        <v>-0.63357434034293147</v>
      </c>
      <c r="BP320" s="32">
        <f>('2a) logm_x(t)'!FE91-'2a) logm_x(t)'!FD91-'2a)answer'!$I91)/$CP$121</f>
        <v>0.11035497894718621</v>
      </c>
      <c r="BQ320" s="32">
        <f>('2a) logm_x(t)'!FF91-'2a) logm_x(t)'!FE91-'2a)answer'!$I91)/$CP$121</f>
        <v>0.27068656016490567</v>
      </c>
      <c r="BR320" s="32">
        <f>('2a) logm_x(t)'!FG91-'2a) logm_x(t)'!FF91-'2a)answer'!$I91)/$CP$121</f>
        <v>0.53257703629729891</v>
      </c>
      <c r="BS320" s="32">
        <f>('2a) logm_x(t)'!FH91-'2a) logm_x(t)'!FG91-'2a)answer'!$I91)/$CP$121</f>
        <v>-0.77263036299288146</v>
      </c>
      <c r="BT320" s="32">
        <f>('2a) logm_x(t)'!FI91-'2a) logm_x(t)'!FH91-'2a)answer'!$I91)/$CP$121</f>
        <v>-0.34534685099794932</v>
      </c>
      <c r="BU320" s="32">
        <f>('2a) logm_x(t)'!FJ91-'2a) logm_x(t)'!FI91-'2a)answer'!$I91)/$CP$121</f>
        <v>0.10662748031455374</v>
      </c>
      <c r="BV320" s="32">
        <f>('2a) logm_x(t)'!FK91-'2a) logm_x(t)'!FJ91-'2a)answer'!$I91)/$CP$121</f>
        <v>8.7558384050218804E-2</v>
      </c>
      <c r="BW320" s="32">
        <f>('2a) logm_x(t)'!FL91-'2a) logm_x(t)'!FK91-'2a)answer'!$I91)/$CP$121</f>
        <v>0.22370541848112829</v>
      </c>
      <c r="BX320" s="32">
        <f>('2a) logm_x(t)'!FM91-'2a) logm_x(t)'!FL91-'2a)answer'!$I91)/$CP$121</f>
        <v>-0.18931466724305204</v>
      </c>
      <c r="BY320" s="32">
        <f>('2a) logm_x(t)'!FN91-'2a) logm_x(t)'!FM91-'2a)answer'!$I91)/$CP$121</f>
        <v>-5.7977329831114248E-2</v>
      </c>
      <c r="BZ320" s="32">
        <f>('2a) logm_x(t)'!FO91-'2a) logm_x(t)'!FN91-'2a)answer'!$I91)/$CP$121</f>
        <v>0.18655662283158894</v>
      </c>
      <c r="CA320" s="32">
        <f>('2a) logm_x(t)'!FP91-'2a) logm_x(t)'!FO91-'2a)answer'!$I91)/$CP$121</f>
        <v>-0.18796352130925675</v>
      </c>
      <c r="CB320" s="32">
        <f>('2a) logm_x(t)'!FQ91-'2a) logm_x(t)'!FP91-'2a)answer'!$I91)/$CP$121</f>
        <v>2.8578122268422722E-2</v>
      </c>
      <c r="CC320" s="32">
        <f>('2a) logm_x(t)'!FR91-'2a) logm_x(t)'!FQ91-'2a)answer'!$I91)/$CP$121</f>
        <v>0.10305979038930863</v>
      </c>
      <c r="CD320" s="32">
        <f>('2a) logm_x(t)'!FS91-'2a) logm_x(t)'!FR91-'2a)answer'!$I91)/$CP$121</f>
        <v>-8.197318785919297E-2</v>
      </c>
      <c r="CE320" s="32">
        <f>('2a) logm_x(t)'!FT91-'2a) logm_x(t)'!FS91-'2a)answer'!$I91)/$CP$121</f>
        <v>4.2665852131965644E-2</v>
      </c>
      <c r="CF320" s="32">
        <f>('2a) logm_x(t)'!FU91-'2a) logm_x(t)'!FT91-'2a)answer'!$I91)/$CP$121</f>
        <v>-0.19590825755595107</v>
      </c>
      <c r="CG320" s="32">
        <f>('2a) logm_x(t)'!FV91-'2a) logm_x(t)'!FU91-'2a)answer'!$I91)/$CP$121</f>
        <v>-0.42817247417377668</v>
      </c>
      <c r="CH320" s="32">
        <f>('2a) logm_x(t)'!FW91-'2a) logm_x(t)'!FV91-'2a)answer'!$I91)/$CP$121</f>
        <v>0.33216692668233111</v>
      </c>
      <c r="CI320" s="32">
        <f>('2a) logm_x(t)'!FX91-'2a) logm_x(t)'!FW91-'2a)answer'!$I91)/$CP$121</f>
        <v>-2.1459648643962045E-2</v>
      </c>
      <c r="CJ320" s="32">
        <f>('2a) logm_x(t)'!FY91-'2a) logm_x(t)'!FX91-'2a)answer'!$I91)/$CP$121</f>
        <v>-0.1035581587169677</v>
      </c>
      <c r="CK320" s="32">
        <f>('2a) logm_x(t)'!FZ91-'2a) logm_x(t)'!FY91-'2a)answer'!$I91)/$CP$121</f>
        <v>0.25355808034439653</v>
      </c>
      <c r="CL320" s="32">
        <f>('2a) logm_x(t)'!GA91-'2a) logm_x(t)'!FZ91-'2a)answer'!$I91)/$CP$121</f>
        <v>-0.37822873526660039</v>
      </c>
      <c r="CM320" s="32">
        <f>('2a) logm_x(t)'!GB91-'2a) logm_x(t)'!GA91-'2a)answer'!$I91)/$CP$121</f>
        <v>0.16097857365339788</v>
      </c>
      <c r="CN320" s="32">
        <f>('2a) logm_x(t)'!GC91-'2a) logm_x(t)'!GB91-'2a)answer'!$I91)/$CP$121</f>
        <v>-0.13747752063789936</v>
      </c>
    </row>
    <row r="321" spans="1:92" x14ac:dyDescent="0.25">
      <c r="A321" s="31">
        <f t="shared" si="14"/>
        <v>89</v>
      </c>
      <c r="C321" s="32">
        <f>('2a) logm_x(t)'!CR92-'2a) logm_x(t)'!CQ92-'2a)answer'!$I92)/$CP$121</f>
        <v>-0.35462098609423404</v>
      </c>
      <c r="D321" s="32">
        <f>('2a) logm_x(t)'!CS92-'2a) logm_x(t)'!CR92-'2a)answer'!$I92)/$CP$121</f>
        <v>1.8989578917035908</v>
      </c>
      <c r="E321" s="32">
        <f>('2a) logm_x(t)'!CT92-'2a) logm_x(t)'!CS92-'2a)answer'!$I92)/$CP$121</f>
        <v>-0.87785130326423522</v>
      </c>
      <c r="F321" s="32">
        <f>('2a) logm_x(t)'!CU92-'2a) logm_x(t)'!CT92-'2a)answer'!$I92)/$CP$121</f>
        <v>-0.75423339812023449</v>
      </c>
      <c r="G321" s="32">
        <f>('2a) logm_x(t)'!CV92-'2a) logm_x(t)'!CU92-'2a)answer'!$I92)/$CP$121</f>
        <v>0.68698312335391176</v>
      </c>
      <c r="H321" s="32">
        <f>('2a) logm_x(t)'!CW92-'2a) logm_x(t)'!CV92-'2a)answer'!$I92)/$CP$121</f>
        <v>0.34916556767246903</v>
      </c>
      <c r="I321" s="32">
        <f>('2a) logm_x(t)'!CX92-'2a) logm_x(t)'!CW92-'2a)answer'!$I92)/$CP$121</f>
        <v>0.26623140294807413</v>
      </c>
      <c r="J321" s="32">
        <f>('2a) logm_x(t)'!CY92-'2a) logm_x(t)'!CX92-'2a)answer'!$I92)/$CP$121</f>
        <v>-0.21955058452521981</v>
      </c>
      <c r="K321" s="32">
        <f>('2a) logm_x(t)'!CZ92-'2a) logm_x(t)'!CY92-'2a)answer'!$I92)/$CP$121</f>
        <v>0.25684681757875183</v>
      </c>
      <c r="L321" s="32">
        <f>('2a) logm_x(t)'!DA92-'2a) logm_x(t)'!CZ92-'2a)answer'!$I92)/$CP$121</f>
        <v>-0.51306701200973059</v>
      </c>
      <c r="M321" s="32">
        <f>('2a) logm_x(t)'!DB92-'2a) logm_x(t)'!DA92-'2a)answer'!$I92)/$CP$121</f>
        <v>-0.10458178412765921</v>
      </c>
      <c r="N321" s="32">
        <f>('2a) logm_x(t)'!DC92-'2a) logm_x(t)'!DB92-'2a)answer'!$I92)/$CP$121</f>
        <v>0.64433517275841867</v>
      </c>
      <c r="O321" s="32">
        <f>('2a) logm_x(t)'!DD92-'2a) logm_x(t)'!DC92-'2a)answer'!$I92)/$CP$121</f>
        <v>0.56867856483949186</v>
      </c>
      <c r="P321" s="32">
        <f>('2a) logm_x(t)'!DE92-'2a) logm_x(t)'!DD92-'2a)answer'!$I92)/$CP$121</f>
        <v>-0.33838371683287405</v>
      </c>
      <c r="Q321" s="32">
        <f>('2a) logm_x(t)'!DF92-'2a) logm_x(t)'!DE92-'2a)answer'!$I92)/$CP$121</f>
        <v>-0.65621912430729534</v>
      </c>
      <c r="R321" s="32">
        <f>('2a) logm_x(t)'!DG92-'2a) logm_x(t)'!DF92-'2a)answer'!$I92)/$CP$121</f>
        <v>0.20588845452886825</v>
      </c>
      <c r="S321" s="32">
        <f>('2a) logm_x(t)'!DH92-'2a) logm_x(t)'!DG92-'2a)answer'!$I92)/$CP$121</f>
        <v>0.42595070605268215</v>
      </c>
      <c r="T321" s="32">
        <f>('2a) logm_x(t)'!DI92-'2a) logm_x(t)'!DH92-'2a)answer'!$I92)/$CP$121</f>
        <v>0.93763711469419508</v>
      </c>
      <c r="U321" s="32">
        <f>('2a) logm_x(t)'!DJ92-'2a) logm_x(t)'!DI92-'2a)answer'!$I92)/$CP$121</f>
        <v>-1.4028994107266626</v>
      </c>
      <c r="V321" s="32">
        <f>('2a) logm_x(t)'!DK92-'2a) logm_x(t)'!DJ92-'2a)answer'!$I92)/$CP$121</f>
        <v>0.84818947906010878</v>
      </c>
      <c r="W321" s="32">
        <f>('2a) logm_x(t)'!DL92-'2a) logm_x(t)'!DK92-'2a)answer'!$I92)/$CP$121</f>
        <v>-0.25225719303275435</v>
      </c>
      <c r="X321" s="32">
        <f>('2a) logm_x(t)'!DM92-'2a) logm_x(t)'!DL92-'2a)answer'!$I92)/$CP$121</f>
        <v>0.92623817549250875</v>
      </c>
      <c r="Y321" s="32">
        <f>('2a) logm_x(t)'!DN92-'2a) logm_x(t)'!DM92-'2a)answer'!$I92)/$CP$121</f>
        <v>-0.42784406251523482</v>
      </c>
      <c r="Z321" s="32">
        <f>('2a) logm_x(t)'!DO92-'2a) logm_x(t)'!DN92-'2a)answer'!$I92)/$CP$121</f>
        <v>-0.1219058116523152</v>
      </c>
      <c r="AA321" s="32">
        <f>('2a) logm_x(t)'!DP92-'2a) logm_x(t)'!DO92-'2a)answer'!$I92)/$CP$121</f>
        <v>-8.5211656885110634E-2</v>
      </c>
      <c r="AB321" s="32">
        <f>('2a) logm_x(t)'!DQ92-'2a) logm_x(t)'!DP92-'2a)answer'!$I92)/$CP$121</f>
        <v>-0.36699973633530736</v>
      </c>
      <c r="AC321" s="32">
        <f>('2a) logm_x(t)'!DR92-'2a) logm_x(t)'!DQ92-'2a)answer'!$I92)/$CP$121</f>
        <v>0.43089340623708455</v>
      </c>
      <c r="AD321" s="32">
        <f>('2a) logm_x(t)'!DS92-'2a) logm_x(t)'!DR92-'2a)answer'!$I92)/$CP$121</f>
        <v>-0.47106787253593202</v>
      </c>
      <c r="AE321" s="32">
        <f>('2a) logm_x(t)'!DT92-'2a) logm_x(t)'!DS92-'2a)answer'!$I92)/$CP$121</f>
        <v>8.1527172286421395E-2</v>
      </c>
      <c r="AF321" s="32">
        <f>('2a) logm_x(t)'!DU92-'2a) logm_x(t)'!DT92-'2a)answer'!$I92)/$CP$121</f>
        <v>0.45306645634323639</v>
      </c>
      <c r="AG321" s="32">
        <f>('2a) logm_x(t)'!DV92-'2a) logm_x(t)'!DU92-'2a)answer'!$I92)/$CP$121</f>
        <v>6.2926531726536311E-2</v>
      </c>
      <c r="AH321" s="32">
        <f>('2a) logm_x(t)'!DW92-'2a) logm_x(t)'!DV92-'2a)answer'!$I92)/$CP$121</f>
        <v>-0.35216270781703635</v>
      </c>
      <c r="AI321" s="32">
        <f>('2a) logm_x(t)'!DX92-'2a) logm_x(t)'!DW92-'2a)answer'!$I92)/$CP$121</f>
        <v>-0.22945540533449352</v>
      </c>
      <c r="AJ321" s="32">
        <f>('2a) logm_x(t)'!DY92-'2a) logm_x(t)'!DX92-'2a)answer'!$I92)/$CP$121</f>
        <v>-3.8837673682286182E-2</v>
      </c>
      <c r="AK321" s="32">
        <f>('2a) logm_x(t)'!DZ92-'2a) logm_x(t)'!DY92-'2a)answer'!$I92)/$CP$121</f>
        <v>0.41811230834065088</v>
      </c>
      <c r="AL321" s="32">
        <f>('2a) logm_x(t)'!EA92-'2a) logm_x(t)'!DZ92-'2a)answer'!$I92)/$CP$121</f>
        <v>0.34866002344082103</v>
      </c>
      <c r="AM321" s="32">
        <f>('2a) logm_x(t)'!EB92-'2a) logm_x(t)'!EA92-'2a)answer'!$I92)/$CP$121</f>
        <v>-0.52515808442518364</v>
      </c>
      <c r="AN321" s="32">
        <f>('2a) logm_x(t)'!EC92-'2a) logm_x(t)'!EB92-'2a)answer'!$I92)/$CP$121</f>
        <v>0.14869922545619918</v>
      </c>
      <c r="AO321" s="32">
        <f>('2a) logm_x(t)'!ED92-'2a) logm_x(t)'!EC92-'2a)answer'!$I92)/$CP$121</f>
        <v>-1.0044661903170906</v>
      </c>
      <c r="AP321" s="32">
        <f>('2a) logm_x(t)'!EE92-'2a) logm_x(t)'!ED92-'2a)answer'!$I92)/$CP$121</f>
        <v>-1.9234258228624103E-2</v>
      </c>
      <c r="AQ321" s="32">
        <f>('2a) logm_x(t)'!EF92-'2a) logm_x(t)'!EE92-'2a)answer'!$I92)/$CP$121</f>
        <v>0.85196741121604536</v>
      </c>
      <c r="AR321" s="32">
        <f>('2a) logm_x(t)'!EG92-'2a) logm_x(t)'!EF92-'2a)answer'!$I92)/$CP$121</f>
        <v>-0.22628056155942924</v>
      </c>
      <c r="AS321" s="32">
        <f>('2a) logm_x(t)'!EH92-'2a) logm_x(t)'!EG92-'2a)answer'!$I92)/$CP$121</f>
        <v>0.39109014329846536</v>
      </c>
      <c r="AT321" s="32">
        <f>('2a) logm_x(t)'!EI92-'2a) logm_x(t)'!EH92-'2a)answer'!$I92)/$CP$121</f>
        <v>-0.47867614103720946</v>
      </c>
      <c r="AU321" s="32">
        <f>('2a) logm_x(t)'!EJ92-'2a) logm_x(t)'!EI92-'2a)answer'!$I92)/$CP$121</f>
        <v>0.36708468554605211</v>
      </c>
      <c r="AV321" s="32">
        <f>('2a) logm_x(t)'!EK92-'2a) logm_x(t)'!EJ92-'2a)answer'!$I92)/$CP$121</f>
        <v>-0.29656526496282032</v>
      </c>
      <c r="AW321" s="32">
        <f>('2a) logm_x(t)'!EL92-'2a) logm_x(t)'!EK92-'2a)answer'!$I92)/$CP$121</f>
        <v>0.71552930499532796</v>
      </c>
      <c r="AX321" s="32">
        <f>('2a) logm_x(t)'!EM92-'2a) logm_x(t)'!EL92-'2a)answer'!$I92)/$CP$121</f>
        <v>-0.80431066322195566</v>
      </c>
      <c r="AY321" s="32">
        <f>('2a) logm_x(t)'!EN92-'2a) logm_x(t)'!EM92-'2a)answer'!$I92)/$CP$121</f>
        <v>2.8029412157701231E-2</v>
      </c>
      <c r="AZ321" s="32">
        <f>('2a) logm_x(t)'!EO92-'2a) logm_x(t)'!EN92-'2a)answer'!$I92)/$CP$121</f>
        <v>-0.10803878613095373</v>
      </c>
      <c r="BA321" s="32">
        <f>('2a) logm_x(t)'!EP92-'2a) logm_x(t)'!EO92-'2a)answer'!$I92)/$CP$121</f>
        <v>0.4240169079162035</v>
      </c>
      <c r="BB321" s="32">
        <f>('2a) logm_x(t)'!EQ92-'2a) logm_x(t)'!EP92-'2a)answer'!$I92)/$CP$121</f>
        <v>0.10389688943590128</v>
      </c>
      <c r="BC321" s="32">
        <f>('2a) logm_x(t)'!ER92-'2a) logm_x(t)'!EQ92-'2a)answer'!$I92)/$CP$121</f>
        <v>0.13032636080663043</v>
      </c>
      <c r="BD321" s="32">
        <f>('2a) logm_x(t)'!ES92-'2a) logm_x(t)'!ER92-'2a)answer'!$I92)/$CP$121</f>
        <v>-0.4389151498333298</v>
      </c>
      <c r="BE321" s="32">
        <f>('2a) logm_x(t)'!ET92-'2a) logm_x(t)'!ES92-'2a)answer'!$I92)/$CP$121</f>
        <v>-0.38255176328804996</v>
      </c>
      <c r="BF321" s="32">
        <f>('2a) logm_x(t)'!EU92-'2a) logm_x(t)'!ET92-'2a)answer'!$I92)/$CP$121</f>
        <v>-1.0251555683182328E-3</v>
      </c>
      <c r="BG321" s="32">
        <f>('2a) logm_x(t)'!EV92-'2a) logm_x(t)'!EU92-'2a)answer'!$I92)/$CP$121</f>
        <v>0.10914810731431442</v>
      </c>
      <c r="BH321" s="32">
        <f>('2a) logm_x(t)'!EW92-'2a) logm_x(t)'!EV92-'2a)answer'!$I92)/$CP$121</f>
        <v>-0.39951726774989843</v>
      </c>
      <c r="BI321" s="32">
        <f>('2a) logm_x(t)'!EX92-'2a) logm_x(t)'!EW92-'2a)answer'!$I92)/$CP$121</f>
        <v>-0.23789948903740721</v>
      </c>
      <c r="BJ321" s="32">
        <f>('2a) logm_x(t)'!EY92-'2a) logm_x(t)'!EX92-'2a)answer'!$I92)/$CP$121</f>
        <v>9.5756708706103699E-2</v>
      </c>
      <c r="BK321" s="32">
        <f>('2a) logm_x(t)'!EZ92-'2a) logm_x(t)'!EY92-'2a)answer'!$I92)/$CP$121</f>
        <v>0.49223142084014515</v>
      </c>
      <c r="BL321" s="32">
        <f>('2a) logm_x(t)'!FA92-'2a) logm_x(t)'!EZ92-'2a)answer'!$I92)/$CP$121</f>
        <v>-0.65393305244474198</v>
      </c>
      <c r="BM321" s="32">
        <f>('2a) logm_x(t)'!FB92-'2a) logm_x(t)'!FA92-'2a)answer'!$I92)/$CP$121</f>
        <v>0.29173330670295738</v>
      </c>
      <c r="BN321" s="32">
        <f>('2a) logm_x(t)'!FC92-'2a) logm_x(t)'!FB92-'2a)answer'!$I92)/$CP$121</f>
        <v>0.43373403982866815</v>
      </c>
      <c r="BO321" s="32">
        <f>('2a) logm_x(t)'!FD92-'2a) logm_x(t)'!FC92-'2a)answer'!$I92)/$CP$121</f>
        <v>-0.91329993997118875</v>
      </c>
      <c r="BP321" s="32">
        <f>('2a) logm_x(t)'!FE92-'2a) logm_x(t)'!FD92-'2a)answer'!$I92)/$CP$121</f>
        <v>0.42713272542713054</v>
      </c>
      <c r="BQ321" s="32">
        <f>('2a) logm_x(t)'!FF92-'2a) logm_x(t)'!FE92-'2a)answer'!$I92)/$CP$121</f>
        <v>-0.48419241957827708</v>
      </c>
      <c r="BR321" s="32">
        <f>('2a) logm_x(t)'!FG92-'2a) logm_x(t)'!FF92-'2a)answer'!$I92)/$CP$121</f>
        <v>0.77034065257493711</v>
      </c>
      <c r="BS321" s="32">
        <f>('2a) logm_x(t)'!FH92-'2a) logm_x(t)'!FG92-'2a)answer'!$I92)/$CP$121</f>
        <v>-0.25349105707796921</v>
      </c>
      <c r="BT321" s="32">
        <f>('2a) logm_x(t)'!FI92-'2a) logm_x(t)'!FH92-'2a)answer'!$I92)/$CP$121</f>
        <v>-0.67773198565727255</v>
      </c>
      <c r="BU321" s="32">
        <f>('2a) logm_x(t)'!FJ92-'2a) logm_x(t)'!FI92-'2a)answer'!$I92)/$CP$121</f>
        <v>0.33209047951989301</v>
      </c>
      <c r="BV321" s="32">
        <f>('2a) logm_x(t)'!FK92-'2a) logm_x(t)'!FJ92-'2a)answer'!$I92)/$CP$121</f>
        <v>-0.21290748529081302</v>
      </c>
      <c r="BW321" s="32">
        <f>('2a) logm_x(t)'!FL92-'2a) logm_x(t)'!FK92-'2a)answer'!$I92)/$CP$121</f>
        <v>0.60696999376148408</v>
      </c>
      <c r="BX321" s="32">
        <f>('2a) logm_x(t)'!FM92-'2a) logm_x(t)'!FL92-'2a)answer'!$I92)/$CP$121</f>
        <v>-0.44112739226264636</v>
      </c>
      <c r="BY321" s="32">
        <f>('2a) logm_x(t)'!FN92-'2a) logm_x(t)'!FM92-'2a)answer'!$I92)/$CP$121</f>
        <v>-7.23719105024191E-4</v>
      </c>
      <c r="BZ321" s="32">
        <f>('2a) logm_x(t)'!FO92-'2a) logm_x(t)'!FN92-'2a)answer'!$I92)/$CP$121</f>
        <v>8.9184636697809724E-2</v>
      </c>
      <c r="CA321" s="32">
        <f>('2a) logm_x(t)'!FP92-'2a) logm_x(t)'!FO92-'2a)answer'!$I92)/$CP$121</f>
        <v>-0.50457866891770375</v>
      </c>
      <c r="CB321" s="32">
        <f>('2a) logm_x(t)'!FQ92-'2a) logm_x(t)'!FP92-'2a)answer'!$I92)/$CP$121</f>
        <v>2.2423651203866888E-2</v>
      </c>
      <c r="CC321" s="32">
        <f>('2a) logm_x(t)'!FR92-'2a) logm_x(t)'!FQ92-'2a)answer'!$I92)/$CP$121</f>
        <v>-8.0924331608162148E-2</v>
      </c>
      <c r="CD321" s="32">
        <f>('2a) logm_x(t)'!FS92-'2a) logm_x(t)'!FR92-'2a)answer'!$I92)/$CP$121</f>
        <v>-0.22304926355857185</v>
      </c>
      <c r="CE321" s="32">
        <f>('2a) logm_x(t)'!FT92-'2a) logm_x(t)'!FS92-'2a)answer'!$I92)/$CP$121</f>
        <v>0.64212694833076167</v>
      </c>
      <c r="CF321" s="32">
        <f>('2a) logm_x(t)'!FU92-'2a) logm_x(t)'!FT92-'2a)answer'!$I92)/$CP$121</f>
        <v>-8.8766561081258299E-2</v>
      </c>
      <c r="CG321" s="32">
        <f>('2a) logm_x(t)'!FV92-'2a) logm_x(t)'!FU92-'2a)answer'!$I92)/$CP$121</f>
        <v>-0.57545074353878078</v>
      </c>
      <c r="CH321" s="32">
        <f>('2a) logm_x(t)'!FW92-'2a) logm_x(t)'!FV92-'2a)answer'!$I92)/$CP$121</f>
        <v>-0.15617835066402788</v>
      </c>
      <c r="CI321" s="32">
        <f>('2a) logm_x(t)'!FX92-'2a) logm_x(t)'!FW92-'2a)answer'!$I92)/$CP$121</f>
        <v>3.7675469958520634E-2</v>
      </c>
      <c r="CJ321" s="32">
        <f>('2a) logm_x(t)'!FY92-'2a) logm_x(t)'!FX92-'2a)answer'!$I92)/$CP$121</f>
        <v>0.34639643856468255</v>
      </c>
      <c r="CK321" s="32">
        <f>('2a) logm_x(t)'!FZ92-'2a) logm_x(t)'!FY92-'2a)answer'!$I92)/$CP$121</f>
        <v>2.1656472599982653E-2</v>
      </c>
      <c r="CL321" s="32">
        <f>('2a) logm_x(t)'!GA92-'2a) logm_x(t)'!FZ92-'2a)answer'!$I92)/$CP$121</f>
        <v>-3.6467706753392358E-2</v>
      </c>
      <c r="CM321" s="32">
        <f>('2a) logm_x(t)'!GB92-'2a) logm_x(t)'!GA92-'2a)answer'!$I92)/$CP$121</f>
        <v>-0.157717230029361</v>
      </c>
      <c r="CN321" s="32">
        <f>('2a) logm_x(t)'!GC92-'2a) logm_x(t)'!GB92-'2a)answer'!$I92)/$CP$121</f>
        <v>0.26079836078055524</v>
      </c>
    </row>
    <row r="322" spans="1:92" x14ac:dyDescent="0.25">
      <c r="A322" s="31">
        <f t="shared" si="14"/>
        <v>90</v>
      </c>
      <c r="C322" s="32">
        <f>('2a) logm_x(t)'!CR93-'2a) logm_x(t)'!CQ93-'2a)answer'!$I93)/$CP$121</f>
        <v>1.1616854631552684</v>
      </c>
      <c r="D322" s="32">
        <f>('2a) logm_x(t)'!CS93-'2a) logm_x(t)'!CR93-'2a)answer'!$I93)/$CP$121</f>
        <v>0.42028617710862221</v>
      </c>
      <c r="E322" s="32">
        <f>('2a) logm_x(t)'!CT93-'2a) logm_x(t)'!CS93-'2a)answer'!$I93)/$CP$121</f>
        <v>-0.32508841185011056</v>
      </c>
      <c r="F322" s="32">
        <f>('2a) logm_x(t)'!CU93-'2a) logm_x(t)'!CT93-'2a)answer'!$I93)/$CP$121</f>
        <v>-0.73065204073097678</v>
      </c>
      <c r="G322" s="32">
        <f>('2a) logm_x(t)'!CV93-'2a) logm_x(t)'!CU93-'2a)answer'!$I93)/$CP$121</f>
        <v>-4.6338917983698158E-2</v>
      </c>
      <c r="H322" s="32">
        <f>('2a) logm_x(t)'!CW93-'2a) logm_x(t)'!CV93-'2a)answer'!$I93)/$CP$121</f>
        <v>1.1179947330502795</v>
      </c>
      <c r="I322" s="32">
        <f>('2a) logm_x(t)'!CX93-'2a) logm_x(t)'!CW93-'2a)answer'!$I93)/$CP$121</f>
        <v>0.65157897622341421</v>
      </c>
      <c r="J322" s="32">
        <f>('2a) logm_x(t)'!CY93-'2a) logm_x(t)'!CX93-'2a)answer'!$I93)/$CP$121</f>
        <v>-0.4336414008834058</v>
      </c>
      <c r="K322" s="32">
        <f>('2a) logm_x(t)'!CZ93-'2a) logm_x(t)'!CY93-'2a)answer'!$I93)/$CP$121</f>
        <v>-8.6825610459646874E-2</v>
      </c>
      <c r="L322" s="32">
        <f>('2a) logm_x(t)'!DA93-'2a) logm_x(t)'!CZ93-'2a)answer'!$I93)/$CP$121</f>
        <v>-0.72567787782385962</v>
      </c>
      <c r="M322" s="32">
        <f>('2a) logm_x(t)'!DB93-'2a) logm_x(t)'!DA93-'2a)answer'!$I93)/$CP$121</f>
        <v>0.64816577066732128</v>
      </c>
      <c r="N322" s="32">
        <f>('2a) logm_x(t)'!DC93-'2a) logm_x(t)'!DB93-'2a)answer'!$I93)/$CP$121</f>
        <v>0.23509895533018549</v>
      </c>
      <c r="O322" s="32">
        <f>('2a) logm_x(t)'!DD93-'2a) logm_x(t)'!DC93-'2a)answer'!$I93)/$CP$121</f>
        <v>-0.92629485572021186</v>
      </c>
      <c r="P322" s="32">
        <f>('2a) logm_x(t)'!DE93-'2a) logm_x(t)'!DD93-'2a)answer'!$I93)/$CP$121</f>
        <v>0.21826839140500551</v>
      </c>
      <c r="Q322" s="32">
        <f>('2a) logm_x(t)'!DF93-'2a) logm_x(t)'!DE93-'2a)answer'!$I93)/$CP$121</f>
        <v>-4.2774578587964129E-2</v>
      </c>
      <c r="R322" s="32">
        <f>('2a) logm_x(t)'!DG93-'2a) logm_x(t)'!DF93-'2a)answer'!$I93)/$CP$121</f>
        <v>4.9666457079861771E-3</v>
      </c>
      <c r="S322" s="32">
        <f>('2a) logm_x(t)'!DH93-'2a) logm_x(t)'!DG93-'2a)answer'!$I93)/$CP$121</f>
        <v>0.14108090333314316</v>
      </c>
      <c r="T322" s="32">
        <f>('2a) logm_x(t)'!DI93-'2a) logm_x(t)'!DH93-'2a)answer'!$I93)/$CP$121</f>
        <v>0.59922452352019273</v>
      </c>
      <c r="U322" s="32">
        <f>('2a) logm_x(t)'!DJ93-'2a) logm_x(t)'!DI93-'2a)answer'!$I93)/$CP$121</f>
        <v>-0.81069550775306365</v>
      </c>
      <c r="V322" s="32">
        <f>('2a) logm_x(t)'!DK93-'2a) logm_x(t)'!DJ93-'2a)answer'!$I93)/$CP$121</f>
        <v>1.2019073462073473</v>
      </c>
      <c r="W322" s="32">
        <f>('2a) logm_x(t)'!DL93-'2a) logm_x(t)'!DK93-'2a)answer'!$I93)/$CP$121</f>
        <v>0.14017849162842172</v>
      </c>
      <c r="X322" s="32">
        <f>('2a) logm_x(t)'!DM93-'2a) logm_x(t)'!DL93-'2a)answer'!$I93)/$CP$121</f>
        <v>-1.2422052801531425</v>
      </c>
      <c r="Y322" s="32">
        <f>('2a) logm_x(t)'!DN93-'2a) logm_x(t)'!DM93-'2a)answer'!$I93)/$CP$121</f>
        <v>0.61595396491695686</v>
      </c>
      <c r="Z322" s="32">
        <f>('2a) logm_x(t)'!DO93-'2a) logm_x(t)'!DN93-'2a)answer'!$I93)/$CP$121</f>
        <v>-0.98487147505097528</v>
      </c>
      <c r="AA322" s="32">
        <f>('2a) logm_x(t)'!DP93-'2a) logm_x(t)'!DO93-'2a)answer'!$I93)/$CP$121</f>
        <v>1.2955807325745288</v>
      </c>
      <c r="AB322" s="32">
        <f>('2a) logm_x(t)'!DQ93-'2a) logm_x(t)'!DP93-'2a)answer'!$I93)/$CP$121</f>
        <v>-0.3242368610836473</v>
      </c>
      <c r="AC322" s="32">
        <f>('2a) logm_x(t)'!DR93-'2a) logm_x(t)'!DQ93-'2a)answer'!$I93)/$CP$121</f>
        <v>0.48920950191524432</v>
      </c>
      <c r="AD322" s="32">
        <f>('2a) logm_x(t)'!DS93-'2a) logm_x(t)'!DR93-'2a)answer'!$I93)/$CP$121</f>
        <v>-0.69837456004964127</v>
      </c>
      <c r="AE322" s="32">
        <f>('2a) logm_x(t)'!DT93-'2a) logm_x(t)'!DS93-'2a)answer'!$I93)/$CP$121</f>
        <v>0.34401532216462072</v>
      </c>
      <c r="AF322" s="32">
        <f>('2a) logm_x(t)'!DU93-'2a) logm_x(t)'!DT93-'2a)answer'!$I93)/$CP$121</f>
        <v>0.7965259471006586</v>
      </c>
      <c r="AG322" s="32">
        <f>('2a) logm_x(t)'!DV93-'2a) logm_x(t)'!DU93-'2a)answer'!$I93)/$CP$121</f>
        <v>-0.89427919589440164</v>
      </c>
      <c r="AH322" s="32">
        <f>('2a) logm_x(t)'!DW93-'2a) logm_x(t)'!DV93-'2a)answer'!$I93)/$CP$121</f>
        <v>-0.48635544590517243</v>
      </c>
      <c r="AI322" s="32">
        <f>('2a) logm_x(t)'!DX93-'2a) logm_x(t)'!DW93-'2a)answer'!$I93)/$CP$121</f>
        <v>1.0595789408471534</v>
      </c>
      <c r="AJ322" s="32">
        <f>('2a) logm_x(t)'!DY93-'2a) logm_x(t)'!DX93-'2a)answer'!$I93)/$CP$121</f>
        <v>-1.0467956847550643</v>
      </c>
      <c r="AK322" s="32">
        <f>('2a) logm_x(t)'!DZ93-'2a) logm_x(t)'!DY93-'2a)answer'!$I93)/$CP$121</f>
        <v>0.64044634923711119</v>
      </c>
      <c r="AL322" s="32">
        <f>('2a) logm_x(t)'!EA93-'2a) logm_x(t)'!DZ93-'2a)answer'!$I93)/$CP$121</f>
        <v>-0.21934416843274904</v>
      </c>
      <c r="AM322" s="32">
        <f>('2a) logm_x(t)'!EB93-'2a) logm_x(t)'!EA93-'2a)answer'!$I93)/$CP$121</f>
        <v>-8.6422023937237233E-2</v>
      </c>
      <c r="AN322" s="32">
        <f>('2a) logm_x(t)'!EC93-'2a) logm_x(t)'!EB93-'2a)answer'!$I93)/$CP$121</f>
        <v>0.25108387471348703</v>
      </c>
      <c r="AO322" s="32">
        <f>('2a) logm_x(t)'!ED93-'2a) logm_x(t)'!EC93-'2a)answer'!$I93)/$CP$121</f>
        <v>-8.1903280491187155E-2</v>
      </c>
      <c r="AP322" s="32">
        <f>('2a) logm_x(t)'!EE93-'2a) logm_x(t)'!ED93-'2a)answer'!$I93)/$CP$121</f>
        <v>-9.1868694171987786E-2</v>
      </c>
      <c r="AQ322" s="32">
        <f>('2a) logm_x(t)'!EF93-'2a) logm_x(t)'!EE93-'2a)answer'!$I93)/$CP$121</f>
        <v>-0.51406529532286083</v>
      </c>
      <c r="AR322" s="32">
        <f>('2a) logm_x(t)'!EG93-'2a) logm_x(t)'!EF93-'2a)answer'!$I93)/$CP$121</f>
        <v>-4.9656012334863615E-2</v>
      </c>
      <c r="AS322" s="32">
        <f>('2a) logm_x(t)'!EH93-'2a) logm_x(t)'!EG93-'2a)answer'!$I93)/$CP$121</f>
        <v>0.78182445330969896</v>
      </c>
      <c r="AT322" s="32">
        <f>('2a) logm_x(t)'!EI93-'2a) logm_x(t)'!EH93-'2a)answer'!$I93)/$CP$121</f>
        <v>-0.33687886018933511</v>
      </c>
      <c r="AU322" s="32">
        <f>('2a) logm_x(t)'!EJ93-'2a) logm_x(t)'!EI93-'2a)answer'!$I93)/$CP$121</f>
        <v>-8.6164472249795565E-2</v>
      </c>
      <c r="AV322" s="32">
        <f>('2a) logm_x(t)'!EK93-'2a) logm_x(t)'!EJ93-'2a)answer'!$I93)/$CP$121</f>
        <v>-2.1926124034058717E-3</v>
      </c>
      <c r="AW322" s="32">
        <f>('2a) logm_x(t)'!EL93-'2a) logm_x(t)'!EK93-'2a)answer'!$I93)/$CP$121</f>
        <v>0.51815588398895562</v>
      </c>
      <c r="AX322" s="32">
        <f>('2a) logm_x(t)'!EM93-'2a) logm_x(t)'!EL93-'2a)answer'!$I93)/$CP$121</f>
        <v>-0.88887137353165113</v>
      </c>
      <c r="AY322" s="32">
        <f>('2a) logm_x(t)'!EN93-'2a) logm_x(t)'!EM93-'2a)answer'!$I93)/$CP$121</f>
        <v>0.15894100513021039</v>
      </c>
      <c r="AZ322" s="32">
        <f>('2a) logm_x(t)'!EO93-'2a) logm_x(t)'!EN93-'2a)answer'!$I93)/$CP$121</f>
        <v>0.19282073652226406</v>
      </c>
      <c r="BA322" s="32">
        <f>('2a) logm_x(t)'!EP93-'2a) logm_x(t)'!EO93-'2a)answer'!$I93)/$CP$121</f>
        <v>-0.17655219933950239</v>
      </c>
      <c r="BB322" s="32">
        <f>('2a) logm_x(t)'!EQ93-'2a) logm_x(t)'!EP93-'2a)answer'!$I93)/$CP$121</f>
        <v>-0.62044247692738463</v>
      </c>
      <c r="BC322" s="32">
        <f>('2a) logm_x(t)'!ER93-'2a) logm_x(t)'!EQ93-'2a)answer'!$I93)/$CP$121</f>
        <v>0.88449717814966111</v>
      </c>
      <c r="BD322" s="32">
        <f>('2a) logm_x(t)'!ES93-'2a) logm_x(t)'!ER93-'2a)answer'!$I93)/$CP$121</f>
        <v>-0.65965097817342511</v>
      </c>
      <c r="BE322" s="32">
        <f>('2a) logm_x(t)'!ET93-'2a) logm_x(t)'!ES93-'2a)answer'!$I93)/$CP$121</f>
        <v>0.62409785153767194</v>
      </c>
      <c r="BF322" s="32">
        <f>('2a) logm_x(t)'!EU93-'2a) logm_x(t)'!ET93-'2a)answer'!$I93)/$CP$121</f>
        <v>-1.2644045196683309</v>
      </c>
      <c r="BG322" s="32">
        <f>('2a) logm_x(t)'!EV93-'2a) logm_x(t)'!EU93-'2a)answer'!$I93)/$CP$121</f>
        <v>0.48034800441656972</v>
      </c>
      <c r="BH322" s="32">
        <f>('2a) logm_x(t)'!EW93-'2a) logm_x(t)'!EV93-'2a)answer'!$I93)/$CP$121</f>
        <v>-0.22683366732333704</v>
      </c>
      <c r="BI322" s="32">
        <f>('2a) logm_x(t)'!EX93-'2a) logm_x(t)'!EW93-'2a)answer'!$I93)/$CP$121</f>
        <v>-0.1028380404340527</v>
      </c>
      <c r="BJ322" s="32">
        <f>('2a) logm_x(t)'!EY93-'2a) logm_x(t)'!EX93-'2a)answer'!$I93)/$CP$121</f>
        <v>-0.19099102566078202</v>
      </c>
      <c r="BK322" s="32">
        <f>('2a) logm_x(t)'!EZ93-'2a) logm_x(t)'!EY93-'2a)answer'!$I93)/$CP$121</f>
        <v>0.68199831273794853</v>
      </c>
      <c r="BL322" s="32">
        <f>('2a) logm_x(t)'!FA93-'2a) logm_x(t)'!EZ93-'2a)answer'!$I93)/$CP$121</f>
        <v>-1.0322618705085076</v>
      </c>
      <c r="BM322" s="32">
        <f>('2a) logm_x(t)'!FB93-'2a) logm_x(t)'!FA93-'2a)answer'!$I93)/$CP$121</f>
        <v>0.59385896946569128</v>
      </c>
      <c r="BN322" s="32">
        <f>('2a) logm_x(t)'!FC93-'2a) logm_x(t)'!FB93-'2a)answer'!$I93)/$CP$121</f>
        <v>0.23234493558110123</v>
      </c>
      <c r="BO322" s="32">
        <f>('2a) logm_x(t)'!FD93-'2a) logm_x(t)'!FC93-'2a)answer'!$I93)/$CP$121</f>
        <v>0.15871933607920313</v>
      </c>
      <c r="BP322" s="32">
        <f>('2a) logm_x(t)'!FE93-'2a) logm_x(t)'!FD93-'2a)answer'!$I93)/$CP$121</f>
        <v>-0.7269592064956929</v>
      </c>
      <c r="BQ322" s="32">
        <f>('2a) logm_x(t)'!FF93-'2a) logm_x(t)'!FE93-'2a)answer'!$I93)/$CP$121</f>
        <v>0.100714212219287</v>
      </c>
      <c r="BR322" s="32">
        <f>('2a) logm_x(t)'!FG93-'2a) logm_x(t)'!FF93-'2a)answer'!$I93)/$CP$121</f>
        <v>0.62419525999693581</v>
      </c>
      <c r="BS322" s="32">
        <f>('2a) logm_x(t)'!FH93-'2a) logm_x(t)'!FG93-'2a)answer'!$I93)/$CP$121</f>
        <v>-0.36956562160446732</v>
      </c>
      <c r="BT322" s="32">
        <f>('2a) logm_x(t)'!FI93-'2a) logm_x(t)'!FH93-'2a)answer'!$I93)/$CP$121</f>
        <v>-0.24593788645891101</v>
      </c>
      <c r="BU322" s="32">
        <f>('2a) logm_x(t)'!FJ93-'2a) logm_x(t)'!FI93-'2a)answer'!$I93)/$CP$121</f>
        <v>-7.183683833975163E-2</v>
      </c>
      <c r="BV322" s="32">
        <f>('2a) logm_x(t)'!FK93-'2a) logm_x(t)'!FJ93-'2a)answer'!$I93)/$CP$121</f>
        <v>-0.1612639972043827</v>
      </c>
      <c r="BW322" s="32">
        <f>('2a) logm_x(t)'!FL93-'2a) logm_x(t)'!FK93-'2a)answer'!$I93)/$CP$121</f>
        <v>0.51712169498104221</v>
      </c>
      <c r="BX322" s="32">
        <f>('2a) logm_x(t)'!FM93-'2a) logm_x(t)'!FL93-'2a)answer'!$I93)/$CP$121</f>
        <v>-0.48463949419184271</v>
      </c>
      <c r="BY322" s="32">
        <f>('2a) logm_x(t)'!FN93-'2a) logm_x(t)'!FM93-'2a)answer'!$I93)/$CP$121</f>
        <v>0.31346388964295019</v>
      </c>
      <c r="BZ322" s="32">
        <f>('2a) logm_x(t)'!FO93-'2a) logm_x(t)'!FN93-'2a)answer'!$I93)/$CP$121</f>
        <v>-2.6466632314040631E-2</v>
      </c>
      <c r="CA322" s="32">
        <f>('2a) logm_x(t)'!FP93-'2a) logm_x(t)'!FO93-'2a)answer'!$I93)/$CP$121</f>
        <v>-0.30398936756718814</v>
      </c>
      <c r="CB322" s="32">
        <f>('2a) logm_x(t)'!FQ93-'2a) logm_x(t)'!FP93-'2a)answer'!$I93)/$CP$121</f>
        <v>0.16148636403916047</v>
      </c>
      <c r="CC322" s="32">
        <f>('2a) logm_x(t)'!FR93-'2a) logm_x(t)'!FQ93-'2a)answer'!$I93)/$CP$121</f>
        <v>4.7407856457876742E-2</v>
      </c>
      <c r="CD322" s="32">
        <f>('2a) logm_x(t)'!FS93-'2a) logm_x(t)'!FR93-'2a)answer'!$I93)/$CP$121</f>
        <v>-0.36392851091699568</v>
      </c>
      <c r="CE322" s="32">
        <f>('2a) logm_x(t)'!FT93-'2a) logm_x(t)'!FS93-'2a)answer'!$I93)/$CP$121</f>
        <v>0.21194354963384573</v>
      </c>
      <c r="CF322" s="32">
        <f>('2a) logm_x(t)'!FU93-'2a) logm_x(t)'!FT93-'2a)answer'!$I93)/$CP$121</f>
        <v>-0.21579276258309385</v>
      </c>
      <c r="CG322" s="32">
        <f>('2a) logm_x(t)'!FV93-'2a) logm_x(t)'!FU93-'2a)answer'!$I93)/$CP$121</f>
        <v>7.3993465593116425E-2</v>
      </c>
      <c r="CH322" s="32">
        <f>('2a) logm_x(t)'!FW93-'2a) logm_x(t)'!FV93-'2a)answer'!$I93)/$CP$121</f>
        <v>-0.16430258684154539</v>
      </c>
      <c r="CI322" s="32">
        <f>('2a) logm_x(t)'!FX93-'2a) logm_x(t)'!FW93-'2a)answer'!$I93)/$CP$121</f>
        <v>-0.18614791457321148</v>
      </c>
      <c r="CJ322" s="32">
        <f>('2a) logm_x(t)'!FY93-'2a) logm_x(t)'!FX93-'2a)answer'!$I93)/$CP$121</f>
        <v>0.13290560960013453</v>
      </c>
      <c r="CK322" s="32">
        <f>('2a) logm_x(t)'!FZ93-'2a) logm_x(t)'!FY93-'2a)answer'!$I93)/$CP$121</f>
        <v>0.38799881590434654</v>
      </c>
      <c r="CL322" s="32">
        <f>('2a) logm_x(t)'!GA93-'2a) logm_x(t)'!FZ93-'2a)answer'!$I93)/$CP$121</f>
        <v>-0.4894162130783592</v>
      </c>
      <c r="CM322" s="32">
        <f>('2a) logm_x(t)'!GB93-'2a) logm_x(t)'!GA93-'2a)answer'!$I93)/$CP$121</f>
        <v>0.22742382672302208</v>
      </c>
      <c r="CN322" s="32">
        <f>('2a) logm_x(t)'!GC93-'2a) logm_x(t)'!GB93-'2a)answer'!$I93)/$CP$121</f>
        <v>0.10760408543731885</v>
      </c>
    </row>
    <row r="323" spans="1:92" x14ac:dyDescent="0.25">
      <c r="A323" s="31">
        <f t="shared" si="14"/>
        <v>91</v>
      </c>
      <c r="C323" s="32">
        <f>('2a) logm_x(t)'!CR94-'2a) logm_x(t)'!CQ94-'2a)answer'!$I94)/$CP$121</f>
        <v>0.68029983077513911</v>
      </c>
      <c r="D323" s="32">
        <f>('2a) logm_x(t)'!CS94-'2a) logm_x(t)'!CR94-'2a)answer'!$I94)/$CP$121</f>
        <v>1.0946237578963756</v>
      </c>
      <c r="E323" s="32">
        <f>('2a) logm_x(t)'!CT94-'2a) logm_x(t)'!CS94-'2a)answer'!$I94)/$CP$121</f>
        <v>-0.62099418431630349</v>
      </c>
      <c r="F323" s="32">
        <f>('2a) logm_x(t)'!CU94-'2a) logm_x(t)'!CT94-'2a)answer'!$I94)/$CP$121</f>
        <v>-0.64690572475786523</v>
      </c>
      <c r="G323" s="32">
        <f>('2a) logm_x(t)'!CV94-'2a) logm_x(t)'!CU94-'2a)answer'!$I94)/$CP$121</f>
        <v>0.2797917143905555</v>
      </c>
      <c r="H323" s="32">
        <f>('2a) logm_x(t)'!CW94-'2a) logm_x(t)'!CV94-'2a)answer'!$I94)/$CP$121</f>
        <v>0.55025603821746849</v>
      </c>
      <c r="I323" s="32">
        <f>('2a) logm_x(t)'!CX94-'2a) logm_x(t)'!CW94-'2a)answer'!$I94)/$CP$121</f>
        <v>0.23745803305974353</v>
      </c>
      <c r="J323" s="32">
        <f>('2a) logm_x(t)'!CY94-'2a) logm_x(t)'!CX94-'2a)answer'!$I94)/$CP$121</f>
        <v>0.33309885704107794</v>
      </c>
      <c r="K323" s="32">
        <f>('2a) logm_x(t)'!CZ94-'2a) logm_x(t)'!CY94-'2a)answer'!$I94)/$CP$121</f>
        <v>-1.2839419765132132</v>
      </c>
      <c r="L323" s="32">
        <f>('2a) logm_x(t)'!DA94-'2a) logm_x(t)'!CZ94-'2a)answer'!$I94)/$CP$121</f>
        <v>0.43480821008123738</v>
      </c>
      <c r="M323" s="32">
        <f>('2a) logm_x(t)'!DB94-'2a) logm_x(t)'!DA94-'2a)answer'!$I94)/$CP$121</f>
        <v>0.24684229278633188</v>
      </c>
      <c r="N323" s="32">
        <f>('2a) logm_x(t)'!DC94-'2a) logm_x(t)'!DB94-'2a)answer'!$I94)/$CP$121</f>
        <v>0.37802426967890795</v>
      </c>
      <c r="O323" s="32">
        <f>('2a) logm_x(t)'!DD94-'2a) logm_x(t)'!DC94-'2a)answer'!$I94)/$CP$121</f>
        <v>-0.29903884751807347</v>
      </c>
      <c r="P323" s="32">
        <f>('2a) logm_x(t)'!DE94-'2a) logm_x(t)'!DD94-'2a)answer'!$I94)/$CP$121</f>
        <v>0.2224557117591211</v>
      </c>
      <c r="Q323" s="32">
        <f>('2a) logm_x(t)'!DF94-'2a) logm_x(t)'!DE94-'2a)answer'!$I94)/$CP$121</f>
        <v>-0.39219720085461496</v>
      </c>
      <c r="R323" s="32">
        <f>('2a) logm_x(t)'!DG94-'2a) logm_x(t)'!DF94-'2a)answer'!$I94)/$CP$121</f>
        <v>0.14570120127686359</v>
      </c>
      <c r="S323" s="32">
        <f>('2a) logm_x(t)'!DH94-'2a) logm_x(t)'!DG94-'2a)answer'!$I94)/$CP$121</f>
        <v>0.23454220356112102</v>
      </c>
      <c r="T323" s="32">
        <f>('2a) logm_x(t)'!DI94-'2a) logm_x(t)'!DH94-'2a)answer'!$I94)/$CP$121</f>
        <v>-0.26772691898421602</v>
      </c>
      <c r="U323" s="32">
        <f>('2a) logm_x(t)'!DJ94-'2a) logm_x(t)'!DI94-'2a)answer'!$I94)/$CP$121</f>
        <v>0.10389328803276113</v>
      </c>
      <c r="V323" s="32">
        <f>('2a) logm_x(t)'!DK94-'2a) logm_x(t)'!DJ94-'2a)answer'!$I94)/$CP$121</f>
        <v>-0.65854118055681898</v>
      </c>
      <c r="W323" s="32">
        <f>('2a) logm_x(t)'!DL94-'2a) logm_x(t)'!DK94-'2a)answer'!$I94)/$CP$121</f>
        <v>0.67023902691834081</v>
      </c>
      <c r="X323" s="32">
        <f>('2a) logm_x(t)'!DM94-'2a) logm_x(t)'!DL94-'2a)answer'!$I94)/$CP$121</f>
        <v>0.93496022088457698</v>
      </c>
      <c r="Y323" s="32">
        <f>('2a) logm_x(t)'!DN94-'2a) logm_x(t)'!DM94-'2a)answer'!$I94)/$CP$121</f>
        <v>-2.0835629957373074</v>
      </c>
      <c r="Z323" s="32">
        <f>('2a) logm_x(t)'!DO94-'2a) logm_x(t)'!DN94-'2a)answer'!$I94)/$CP$121</f>
        <v>0.60272297721217816</v>
      </c>
      <c r="AA323" s="32">
        <f>('2a) logm_x(t)'!DP94-'2a) logm_x(t)'!DO94-'2a)answer'!$I94)/$CP$121</f>
        <v>0.52893117323964955</v>
      </c>
      <c r="AB323" s="32">
        <f>('2a) logm_x(t)'!DQ94-'2a) logm_x(t)'!DP94-'2a)answer'!$I94)/$CP$121</f>
        <v>-0.70648216254921858</v>
      </c>
      <c r="AC323" s="32">
        <f>('2a) logm_x(t)'!DR94-'2a) logm_x(t)'!DQ94-'2a)answer'!$I94)/$CP$121</f>
        <v>0.82000036361290451</v>
      </c>
      <c r="AD323" s="32">
        <f>('2a) logm_x(t)'!DS94-'2a) logm_x(t)'!DR94-'2a)answer'!$I94)/$CP$121</f>
        <v>-0.10005516060355737</v>
      </c>
      <c r="AE323" s="32">
        <f>('2a) logm_x(t)'!DT94-'2a) logm_x(t)'!DS94-'2a)answer'!$I94)/$CP$121</f>
        <v>0.22513463872104</v>
      </c>
      <c r="AF323" s="32">
        <f>('2a) logm_x(t)'!DU94-'2a) logm_x(t)'!DT94-'2a)answer'!$I94)/$CP$121</f>
        <v>-0.61914512654458376</v>
      </c>
      <c r="AG323" s="32">
        <f>('2a) logm_x(t)'!DV94-'2a) logm_x(t)'!DU94-'2a)answer'!$I94)/$CP$121</f>
        <v>0.19424462111785096</v>
      </c>
      <c r="AH323" s="32">
        <f>('2a) logm_x(t)'!DW94-'2a) logm_x(t)'!DV94-'2a)answer'!$I94)/$CP$121</f>
        <v>-6.7491288585985687E-2</v>
      </c>
      <c r="AI323" s="32">
        <f>('2a) logm_x(t)'!DX94-'2a) logm_x(t)'!DW94-'2a)answer'!$I94)/$CP$121</f>
        <v>0.22199550351818342</v>
      </c>
      <c r="AJ323" s="32">
        <f>('2a) logm_x(t)'!DY94-'2a) logm_x(t)'!DX94-'2a)answer'!$I94)/$CP$121</f>
        <v>0.11793920089879083</v>
      </c>
      <c r="AK323" s="32">
        <f>('2a) logm_x(t)'!DZ94-'2a) logm_x(t)'!DY94-'2a)answer'!$I94)/$CP$121</f>
        <v>-0.24563061851083351</v>
      </c>
      <c r="AL323" s="32">
        <f>('2a) logm_x(t)'!EA94-'2a) logm_x(t)'!DZ94-'2a)answer'!$I94)/$CP$121</f>
        <v>-3.2236311450730706E-2</v>
      </c>
      <c r="AM323" s="32">
        <f>('2a) logm_x(t)'!EB94-'2a) logm_x(t)'!EA94-'2a)answer'!$I94)/$CP$121</f>
        <v>-0.3786069107337019</v>
      </c>
      <c r="AN323" s="32">
        <f>('2a) logm_x(t)'!EC94-'2a) logm_x(t)'!EB94-'2a)answer'!$I94)/$CP$121</f>
        <v>0.33726994469786559</v>
      </c>
      <c r="AO323" s="32">
        <f>('2a) logm_x(t)'!ED94-'2a) logm_x(t)'!EC94-'2a)answer'!$I94)/$CP$121</f>
        <v>0.46489956772444074</v>
      </c>
      <c r="AP323" s="32">
        <f>('2a) logm_x(t)'!EE94-'2a) logm_x(t)'!ED94-'2a)answer'!$I94)/$CP$121</f>
        <v>-0.31585714260876629</v>
      </c>
      <c r="AQ323" s="32">
        <f>('2a) logm_x(t)'!EF94-'2a) logm_x(t)'!EE94-'2a)answer'!$I94)/$CP$121</f>
        <v>-0.18337162952197583</v>
      </c>
      <c r="AR323" s="32">
        <f>('2a) logm_x(t)'!EG94-'2a) logm_x(t)'!EF94-'2a)answer'!$I94)/$CP$121</f>
        <v>-1.2671040069709337E-2</v>
      </c>
      <c r="AS323" s="32">
        <f>('2a) logm_x(t)'!EH94-'2a) logm_x(t)'!EG94-'2a)answer'!$I94)/$CP$121</f>
        <v>0.30181659588091381</v>
      </c>
      <c r="AT323" s="32">
        <f>('2a) logm_x(t)'!EI94-'2a) logm_x(t)'!EH94-'2a)answer'!$I94)/$CP$121</f>
        <v>-0.40552506319284576</v>
      </c>
      <c r="AU323" s="32">
        <f>('2a) logm_x(t)'!EJ94-'2a) logm_x(t)'!EI94-'2a)answer'!$I94)/$CP$121</f>
        <v>0.2257030342364775</v>
      </c>
      <c r="AV323" s="32">
        <f>('2a) logm_x(t)'!EK94-'2a) logm_x(t)'!EJ94-'2a)answer'!$I94)/$CP$121</f>
        <v>-0.30275553519256038</v>
      </c>
      <c r="AW323" s="32">
        <f>('2a) logm_x(t)'!EL94-'2a) logm_x(t)'!EK94-'2a)answer'!$I94)/$CP$121</f>
        <v>0.79041987113054768</v>
      </c>
      <c r="AX323" s="32">
        <f>('2a) logm_x(t)'!EM94-'2a) logm_x(t)'!EL94-'2a)answer'!$I94)/$CP$121</f>
        <v>-1.2463168843696804</v>
      </c>
      <c r="AY323" s="32">
        <f>('2a) logm_x(t)'!EN94-'2a) logm_x(t)'!EM94-'2a)answer'!$I94)/$CP$121</f>
        <v>0.88740074804159541</v>
      </c>
      <c r="AZ323" s="32">
        <f>('2a) logm_x(t)'!EO94-'2a) logm_x(t)'!EN94-'2a)answer'!$I94)/$CP$121</f>
        <v>-0.2501848775759557</v>
      </c>
      <c r="BA323" s="32">
        <f>('2a) logm_x(t)'!EP94-'2a) logm_x(t)'!EO94-'2a)answer'!$I94)/$CP$121</f>
        <v>3.1946959468206547E-2</v>
      </c>
      <c r="BB323" s="32">
        <f>('2a) logm_x(t)'!EQ94-'2a) logm_x(t)'!EP94-'2a)answer'!$I94)/$CP$121</f>
        <v>-0.66264475281628143</v>
      </c>
      <c r="BC323" s="32">
        <f>('2a) logm_x(t)'!ER94-'2a) logm_x(t)'!EQ94-'2a)answer'!$I94)/$CP$121</f>
        <v>1.1706339359636175</v>
      </c>
      <c r="BD323" s="32">
        <f>('2a) logm_x(t)'!ES94-'2a) logm_x(t)'!ER94-'2a)answer'!$I94)/$CP$121</f>
        <v>-0.97774962629506779</v>
      </c>
      <c r="BE323" s="32">
        <f>('2a) logm_x(t)'!ET94-'2a) logm_x(t)'!ES94-'2a)answer'!$I94)/$CP$121</f>
        <v>0.46574780980216135</v>
      </c>
      <c r="BF323" s="32">
        <f>('2a) logm_x(t)'!EU94-'2a) logm_x(t)'!ET94-'2a)answer'!$I94)/$CP$121</f>
        <v>-0.28678991892643391</v>
      </c>
      <c r="BG323" s="32">
        <f>('2a) logm_x(t)'!EV94-'2a) logm_x(t)'!EU94-'2a)answer'!$I94)/$CP$121</f>
        <v>-0.2227006721370148</v>
      </c>
      <c r="BH323" s="32">
        <f>('2a) logm_x(t)'!EW94-'2a) logm_x(t)'!EV94-'2a)answer'!$I94)/$CP$121</f>
        <v>-8.4839144192294699E-2</v>
      </c>
      <c r="BI323" s="32">
        <f>('2a) logm_x(t)'!EX94-'2a) logm_x(t)'!EW94-'2a)answer'!$I94)/$CP$121</f>
        <v>-0.18078765616211154</v>
      </c>
      <c r="BJ323" s="32">
        <f>('2a) logm_x(t)'!EY94-'2a) logm_x(t)'!EX94-'2a)answer'!$I94)/$CP$121</f>
        <v>0.18153954621353932</v>
      </c>
      <c r="BK323" s="32">
        <f>('2a) logm_x(t)'!EZ94-'2a) logm_x(t)'!EY94-'2a)answer'!$I94)/$CP$121</f>
        <v>0.6952328686609055</v>
      </c>
      <c r="BL323" s="32">
        <f>('2a) logm_x(t)'!FA94-'2a) logm_x(t)'!EZ94-'2a)answer'!$I94)/$CP$121</f>
        <v>-1.2486996777538595</v>
      </c>
      <c r="BM323" s="32">
        <f>('2a) logm_x(t)'!FB94-'2a) logm_x(t)'!FA94-'2a)answer'!$I94)/$CP$121</f>
        <v>0.49514324412982186</v>
      </c>
      <c r="BN323" s="32">
        <f>('2a) logm_x(t)'!FC94-'2a) logm_x(t)'!FB94-'2a)answer'!$I94)/$CP$121</f>
        <v>-2.6698900146353583E-2</v>
      </c>
      <c r="BO323" s="32">
        <f>('2a) logm_x(t)'!FD94-'2a) logm_x(t)'!FC94-'2a)answer'!$I94)/$CP$121</f>
        <v>-0.12425036463673715</v>
      </c>
      <c r="BP323" s="32">
        <f>('2a) logm_x(t)'!FE94-'2a) logm_x(t)'!FD94-'2a)answer'!$I94)/$CP$121</f>
        <v>0.64552768160329732</v>
      </c>
      <c r="BQ323" s="32">
        <f>('2a) logm_x(t)'!FF94-'2a) logm_x(t)'!FE94-'2a)answer'!$I94)/$CP$121</f>
        <v>-0.54736361474395367</v>
      </c>
      <c r="BR323" s="32">
        <f>('2a) logm_x(t)'!FG94-'2a) logm_x(t)'!FF94-'2a)answer'!$I94)/$CP$121</f>
        <v>0.71495149335848762</v>
      </c>
      <c r="BS323" s="32">
        <f>('2a) logm_x(t)'!FH94-'2a) logm_x(t)'!FG94-'2a)answer'!$I94)/$CP$121</f>
        <v>-1.0170027204329344</v>
      </c>
      <c r="BT323" s="32">
        <f>('2a) logm_x(t)'!FI94-'2a) logm_x(t)'!FH94-'2a)answer'!$I94)/$CP$121</f>
        <v>0.30204681102623904</v>
      </c>
      <c r="BU323" s="32">
        <f>('2a) logm_x(t)'!FJ94-'2a) logm_x(t)'!FI94-'2a)answer'!$I94)/$CP$121</f>
        <v>0.20492844296776239</v>
      </c>
      <c r="BV323" s="32">
        <f>('2a) logm_x(t)'!FK94-'2a) logm_x(t)'!FJ94-'2a)answer'!$I94)/$CP$121</f>
        <v>-0.72803494370609623</v>
      </c>
      <c r="BW323" s="32">
        <f>('2a) logm_x(t)'!FL94-'2a) logm_x(t)'!FK94-'2a)answer'!$I94)/$CP$121</f>
        <v>0.45885468634724852</v>
      </c>
      <c r="BX323" s="32">
        <f>('2a) logm_x(t)'!FM94-'2a) logm_x(t)'!FL94-'2a)answer'!$I94)/$CP$121</f>
        <v>4.431112920298446E-2</v>
      </c>
      <c r="BY323" s="32">
        <f>('2a) logm_x(t)'!FN94-'2a) logm_x(t)'!FM94-'2a)answer'!$I94)/$CP$121</f>
        <v>0.38445084135748658</v>
      </c>
      <c r="BZ323" s="32">
        <f>('2a) logm_x(t)'!FO94-'2a) logm_x(t)'!FN94-'2a)answer'!$I94)/$CP$121</f>
        <v>-0.11357259209272852</v>
      </c>
      <c r="CA323" s="32">
        <f>('2a) logm_x(t)'!FP94-'2a) logm_x(t)'!FO94-'2a)answer'!$I94)/$CP$121</f>
        <v>-0.47616725360102741</v>
      </c>
      <c r="CB323" s="32">
        <f>('2a) logm_x(t)'!FQ94-'2a) logm_x(t)'!FP94-'2a)answer'!$I94)/$CP$121</f>
        <v>-2.198896316864361E-2</v>
      </c>
      <c r="CC323" s="32">
        <f>('2a) logm_x(t)'!FR94-'2a) logm_x(t)'!FQ94-'2a)answer'!$I94)/$CP$121</f>
        <v>0.20446420704835408</v>
      </c>
      <c r="CD323" s="32">
        <f>('2a) logm_x(t)'!FS94-'2a) logm_x(t)'!FR94-'2a)answer'!$I94)/$CP$121</f>
        <v>-0.28395253543924615</v>
      </c>
      <c r="CE323" s="32">
        <f>('2a) logm_x(t)'!FT94-'2a) logm_x(t)'!FS94-'2a)answer'!$I94)/$CP$121</f>
        <v>0.37069855762390513</v>
      </c>
      <c r="CF323" s="32">
        <f>('2a) logm_x(t)'!FU94-'2a) logm_x(t)'!FT94-'2a)answer'!$I94)/$CP$121</f>
        <v>-0.16428820622255086</v>
      </c>
      <c r="CG323" s="32">
        <f>('2a) logm_x(t)'!FV94-'2a) logm_x(t)'!FU94-'2a)answer'!$I94)/$CP$121</f>
        <v>-0.41393745785944847</v>
      </c>
      <c r="CH323" s="32">
        <f>('2a) logm_x(t)'!FW94-'2a) logm_x(t)'!FV94-'2a)answer'!$I94)/$CP$121</f>
        <v>-4.0952040411394365E-2</v>
      </c>
      <c r="CI323" s="32">
        <f>('2a) logm_x(t)'!FX94-'2a) logm_x(t)'!FW94-'2a)answer'!$I94)/$CP$121</f>
        <v>0.13225758874108168</v>
      </c>
      <c r="CJ323" s="32">
        <f>('2a) logm_x(t)'!FY94-'2a) logm_x(t)'!FX94-'2a)answer'!$I94)/$CP$121</f>
        <v>6.185213272330442E-2</v>
      </c>
      <c r="CK323" s="32">
        <f>('2a) logm_x(t)'!FZ94-'2a) logm_x(t)'!FY94-'2a)answer'!$I94)/$CP$121</f>
        <v>0.12217189543871859</v>
      </c>
      <c r="CL323" s="32">
        <f>('2a) logm_x(t)'!GA94-'2a) logm_x(t)'!FZ94-'2a)answer'!$I94)/$CP$121</f>
        <v>-0.32351599727835473</v>
      </c>
      <c r="CM323" s="32">
        <f>('2a) logm_x(t)'!GB94-'2a) logm_x(t)'!GA94-'2a)answer'!$I94)/$CP$121</f>
        <v>-2.5672440911537225E-2</v>
      </c>
      <c r="CN323" s="32">
        <f>('2a) logm_x(t)'!GC94-'2a) logm_x(t)'!GB94-'2a)answer'!$I94)/$CP$121</f>
        <v>0.13861553161348761</v>
      </c>
    </row>
    <row r="324" spans="1:92" x14ac:dyDescent="0.25">
      <c r="A324" s="31">
        <f t="shared" si="14"/>
        <v>92</v>
      </c>
      <c r="C324" s="32">
        <f>('2a) logm_x(t)'!CR95-'2a) logm_x(t)'!CQ95-'2a)answer'!$I95)/$CP$121</f>
        <v>0.70344406769328305</v>
      </c>
      <c r="D324" s="32">
        <f>('2a) logm_x(t)'!CS95-'2a) logm_x(t)'!CR95-'2a)answer'!$I95)/$CP$121</f>
        <v>1.1408958553370312</v>
      </c>
      <c r="E324" s="32">
        <f>('2a) logm_x(t)'!CT95-'2a) logm_x(t)'!CS95-'2a)answer'!$I95)/$CP$121</f>
        <v>-0.65382881200859955</v>
      </c>
      <c r="F324" s="32">
        <f>('2a) logm_x(t)'!CU95-'2a) logm_x(t)'!CT95-'2a)answer'!$I95)/$CP$121</f>
        <v>-0.69640554287245338</v>
      </c>
      <c r="G324" s="32">
        <f>('2a) logm_x(t)'!CV95-'2a) logm_x(t)'!CU95-'2a)answer'!$I95)/$CP$121</f>
        <v>0.31318651785635399</v>
      </c>
      <c r="H324" s="32">
        <f>('2a) logm_x(t)'!CW95-'2a) logm_x(t)'!CV95-'2a)answer'!$I95)/$CP$121</f>
        <v>0.58635851707548114</v>
      </c>
      <c r="I324" s="32">
        <f>('2a) logm_x(t)'!CX95-'2a) logm_x(t)'!CW95-'2a)answer'!$I95)/$CP$121</f>
        <v>0.27132977858467427</v>
      </c>
      <c r="J324" s="32">
        <f>('2a) logm_x(t)'!CY95-'2a) logm_x(t)'!CX95-'2a)answer'!$I95)/$CP$121</f>
        <v>0.31972036202977988</v>
      </c>
      <c r="K324" s="32">
        <f>('2a) logm_x(t)'!CZ95-'2a) logm_x(t)'!CY95-'2a)answer'!$I95)/$CP$121</f>
        <v>-1.2904506144416159</v>
      </c>
      <c r="L324" s="32">
        <f>('2a) logm_x(t)'!DA95-'2a) logm_x(t)'!CZ95-'2a)answer'!$I95)/$CP$121</f>
        <v>0.41784435565790629</v>
      </c>
      <c r="M324" s="32">
        <f>('2a) logm_x(t)'!DB95-'2a) logm_x(t)'!DA95-'2a)answer'!$I95)/$CP$121</f>
        <v>0.2823872783699361</v>
      </c>
      <c r="N324" s="32">
        <f>('2a) logm_x(t)'!DC95-'2a) logm_x(t)'!DB95-'2a)answer'!$I95)/$CP$121</f>
        <v>0.38504331204380343</v>
      </c>
      <c r="O324" s="32">
        <f>('2a) logm_x(t)'!DD95-'2a) logm_x(t)'!DC95-'2a)answer'!$I95)/$CP$121</f>
        <v>-0.36509016066915073</v>
      </c>
      <c r="P324" s="32">
        <f>('2a) logm_x(t)'!DE95-'2a) logm_x(t)'!DD95-'2a)answer'!$I95)/$CP$121</f>
        <v>0.23036777639460898</v>
      </c>
      <c r="Q324" s="32">
        <f>('2a) logm_x(t)'!DF95-'2a) logm_x(t)'!DE95-'2a)answer'!$I95)/$CP$121</f>
        <v>-0.37734944366707573</v>
      </c>
      <c r="R324" s="32">
        <f>('2a) logm_x(t)'!DG95-'2a) logm_x(t)'!DF95-'2a)answer'!$I95)/$CP$121</f>
        <v>0.14965189760569131</v>
      </c>
      <c r="S324" s="32">
        <f>('2a) logm_x(t)'!DH95-'2a) logm_x(t)'!DG95-'2a)answer'!$I95)/$CP$121</f>
        <v>0.20784656033578761</v>
      </c>
      <c r="T324" s="32">
        <f>('2a) logm_x(t)'!DI95-'2a) logm_x(t)'!DH95-'2a)answer'!$I95)/$CP$121</f>
        <v>0.87080506670680669</v>
      </c>
      <c r="U324" s="32">
        <f>('2a) logm_x(t)'!DJ95-'2a) logm_x(t)'!DI95-'2a)answer'!$I95)/$CP$121</f>
        <v>-1.0318803146863418</v>
      </c>
      <c r="V324" s="32">
        <f>('2a) logm_x(t)'!DK95-'2a) logm_x(t)'!DJ95-'2a)answer'!$I95)/$CP$121</f>
        <v>0.62143550674933201</v>
      </c>
      <c r="W324" s="32">
        <f>('2a) logm_x(t)'!DL95-'2a) logm_x(t)'!DK95-'2a)answer'!$I95)/$CP$121</f>
        <v>0.34425271080352249</v>
      </c>
      <c r="X324" s="32">
        <f>('2a) logm_x(t)'!DM95-'2a) logm_x(t)'!DL95-'2a)answer'!$I95)/$CP$121</f>
        <v>9.6383764060200636E-3</v>
      </c>
      <c r="Y324" s="32">
        <f>('2a) logm_x(t)'!DN95-'2a) logm_x(t)'!DM95-'2a)answer'!$I95)/$CP$121</f>
        <v>-0.7284519477051361</v>
      </c>
      <c r="Z324" s="32">
        <f>('2a) logm_x(t)'!DO95-'2a) logm_x(t)'!DN95-'2a)answer'!$I95)/$CP$121</f>
        <v>-8.1713157637905182E-2</v>
      </c>
      <c r="AA324" s="32">
        <f>('2a) logm_x(t)'!DP95-'2a) logm_x(t)'!DO95-'2a)answer'!$I95)/$CP$121</f>
        <v>-0.49928078151873384</v>
      </c>
      <c r="AB324" s="32">
        <f>('2a) logm_x(t)'!DQ95-'2a) logm_x(t)'!DP95-'2a)answer'!$I95)/$CP$121</f>
        <v>0.81411218497182436</v>
      </c>
      <c r="AC324" s="32">
        <f>('2a) logm_x(t)'!DR95-'2a) logm_x(t)'!DQ95-'2a)answer'!$I95)/$CP$121</f>
        <v>0.40615912443217939</v>
      </c>
      <c r="AD324" s="32">
        <f>('2a) logm_x(t)'!DS95-'2a) logm_x(t)'!DR95-'2a)answer'!$I95)/$CP$121</f>
        <v>-1.0206847344172179</v>
      </c>
      <c r="AE324" s="32">
        <f>('2a) logm_x(t)'!DT95-'2a) logm_x(t)'!DS95-'2a)answer'!$I95)/$CP$121</f>
        <v>0.51655469942802001</v>
      </c>
      <c r="AF324" s="32">
        <f>('2a) logm_x(t)'!DU95-'2a) logm_x(t)'!DT95-'2a)answer'!$I95)/$CP$121</f>
        <v>1.7933558651026041E-2</v>
      </c>
      <c r="AG324" s="32">
        <f>('2a) logm_x(t)'!DV95-'2a) logm_x(t)'!DU95-'2a)answer'!$I95)/$CP$121</f>
        <v>-2.0834347863511928E-2</v>
      </c>
      <c r="AH324" s="32">
        <f>('2a) logm_x(t)'!DW95-'2a) logm_x(t)'!DV95-'2a)answer'!$I95)/$CP$121</f>
        <v>0.24166117201354018</v>
      </c>
      <c r="AI324" s="32">
        <f>('2a) logm_x(t)'!DX95-'2a) logm_x(t)'!DW95-'2a)answer'!$I95)/$CP$121</f>
        <v>-0.58057662018733414</v>
      </c>
      <c r="AJ324" s="32">
        <f>('2a) logm_x(t)'!DY95-'2a) logm_x(t)'!DX95-'2a)answer'!$I95)/$CP$121</f>
        <v>-0.11885288530413012</v>
      </c>
      <c r="AK324" s="32">
        <f>('2a) logm_x(t)'!DZ95-'2a) logm_x(t)'!DY95-'2a)answer'!$I95)/$CP$121</f>
        <v>0.33606908749447284</v>
      </c>
      <c r="AL324" s="32">
        <f>('2a) logm_x(t)'!EA95-'2a) logm_x(t)'!DZ95-'2a)answer'!$I95)/$CP$121</f>
        <v>-0.29270697453017452</v>
      </c>
      <c r="AM324" s="32">
        <f>('2a) logm_x(t)'!EB95-'2a) logm_x(t)'!EA95-'2a)answer'!$I95)/$CP$121</f>
        <v>-0.53857136033381037</v>
      </c>
      <c r="AN324" s="32">
        <f>('2a) logm_x(t)'!EC95-'2a) logm_x(t)'!EB95-'2a)answer'!$I95)/$CP$121</f>
        <v>1.2176097831450086</v>
      </c>
      <c r="AO324" s="32">
        <f>('2a) logm_x(t)'!ED95-'2a) logm_x(t)'!EC95-'2a)answer'!$I95)/$CP$121</f>
        <v>-0.23291740477838893</v>
      </c>
      <c r="AP324" s="32">
        <f>('2a) logm_x(t)'!EE95-'2a) logm_x(t)'!ED95-'2a)answer'!$I95)/$CP$121</f>
        <v>-1.025758073127472</v>
      </c>
      <c r="AQ324" s="32">
        <f>('2a) logm_x(t)'!EF95-'2a) logm_x(t)'!EE95-'2a)answer'!$I95)/$CP$121</f>
        <v>1.1800553893123564</v>
      </c>
      <c r="AR324" s="32">
        <f>('2a) logm_x(t)'!EG95-'2a) logm_x(t)'!EF95-'2a)answer'!$I95)/$CP$121</f>
        <v>-0.37373635394007865</v>
      </c>
      <c r="AS324" s="32">
        <f>('2a) logm_x(t)'!EH95-'2a) logm_x(t)'!EG95-'2a)answer'!$I95)/$CP$121</f>
        <v>-0.21888274439285826</v>
      </c>
      <c r="AT324" s="32">
        <f>('2a) logm_x(t)'!EI95-'2a) logm_x(t)'!EH95-'2a)answer'!$I95)/$CP$121</f>
        <v>-0.43641740412980623</v>
      </c>
      <c r="AU324" s="32">
        <f>('2a) logm_x(t)'!EJ95-'2a) logm_x(t)'!EI95-'2a)answer'!$I95)/$CP$121</f>
        <v>0.98074562244725305</v>
      </c>
      <c r="AV324" s="32">
        <f>('2a) logm_x(t)'!EK95-'2a) logm_x(t)'!EJ95-'2a)answer'!$I95)/$CP$121</f>
        <v>-0.39103311442824595</v>
      </c>
      <c r="AW324" s="32">
        <f>('2a) logm_x(t)'!EL95-'2a) logm_x(t)'!EK95-'2a)answer'!$I95)/$CP$121</f>
        <v>0.16190498938524106</v>
      </c>
      <c r="AX324" s="32">
        <f>('2a) logm_x(t)'!EM95-'2a) logm_x(t)'!EL95-'2a)answer'!$I95)/$CP$121</f>
        <v>-5.7076344875738948E-2</v>
      </c>
      <c r="AY324" s="32">
        <f>('2a) logm_x(t)'!EN95-'2a) logm_x(t)'!EM95-'2a)answer'!$I95)/$CP$121</f>
        <v>0.23795103908810075</v>
      </c>
      <c r="AZ324" s="32">
        <f>('2a) logm_x(t)'!EO95-'2a) logm_x(t)'!EN95-'2a)answer'!$I95)/$CP$121</f>
        <v>-0.82874689190162942</v>
      </c>
      <c r="BA324" s="32">
        <f>('2a) logm_x(t)'!EP95-'2a) logm_x(t)'!EO95-'2a)answer'!$I95)/$CP$121</f>
        <v>-0.1708125703300267</v>
      </c>
      <c r="BB324" s="32">
        <f>('2a) logm_x(t)'!EQ95-'2a) logm_x(t)'!EP95-'2a)answer'!$I95)/$CP$121</f>
        <v>0.54048506792719564</v>
      </c>
      <c r="BC324" s="32">
        <f>('2a) logm_x(t)'!ER95-'2a) logm_x(t)'!EQ95-'2a)answer'!$I95)/$CP$121</f>
        <v>0.24667350868646307</v>
      </c>
      <c r="BD324" s="32">
        <f>('2a) logm_x(t)'!ES95-'2a) logm_x(t)'!ER95-'2a)answer'!$I95)/$CP$121</f>
        <v>-0.96570802017996538</v>
      </c>
      <c r="BE324" s="32">
        <f>('2a) logm_x(t)'!ET95-'2a) logm_x(t)'!ES95-'2a)answer'!$I95)/$CP$121</f>
        <v>0.47174051852121435</v>
      </c>
      <c r="BF324" s="32">
        <f>('2a) logm_x(t)'!EU95-'2a) logm_x(t)'!ET95-'2a)answer'!$I95)/$CP$121</f>
        <v>-0.37902057551655161</v>
      </c>
      <c r="BG324" s="32">
        <f>('2a) logm_x(t)'!EV95-'2a) logm_x(t)'!EU95-'2a)answer'!$I95)/$CP$121</f>
        <v>-0.35581733711157576</v>
      </c>
      <c r="BH324" s="32">
        <f>('2a) logm_x(t)'!EW95-'2a) logm_x(t)'!EV95-'2a)answer'!$I95)/$CP$121</f>
        <v>0.26779202427450693</v>
      </c>
      <c r="BI324" s="32">
        <f>('2a) logm_x(t)'!EX95-'2a) logm_x(t)'!EW95-'2a)answer'!$I95)/$CP$121</f>
        <v>-0.13482505749371471</v>
      </c>
      <c r="BJ324" s="32">
        <f>('2a) logm_x(t)'!EY95-'2a) logm_x(t)'!EX95-'2a)answer'!$I95)/$CP$121</f>
        <v>-0.10231343204615448</v>
      </c>
      <c r="BK324" s="32">
        <f>('2a) logm_x(t)'!EZ95-'2a) logm_x(t)'!EY95-'2a)answer'!$I95)/$CP$121</f>
        <v>0.76600174458222037</v>
      </c>
      <c r="BL324" s="32">
        <f>('2a) logm_x(t)'!FA95-'2a) logm_x(t)'!EZ95-'2a)answer'!$I95)/$CP$121</f>
        <v>-0.96628825335755819</v>
      </c>
      <c r="BM324" s="32">
        <f>('2a) logm_x(t)'!FB95-'2a) logm_x(t)'!FA95-'2a)answer'!$I95)/$CP$121</f>
        <v>2.8782653808101698E-2</v>
      </c>
      <c r="BN324" s="32">
        <f>('2a) logm_x(t)'!FC95-'2a) logm_x(t)'!FB95-'2a)answer'!$I95)/$CP$121</f>
        <v>0.72347655970369862</v>
      </c>
      <c r="BO324" s="32">
        <f>('2a) logm_x(t)'!FD95-'2a) logm_x(t)'!FC95-'2a)answer'!$I95)/$CP$121</f>
        <v>-0.29370997820158223</v>
      </c>
      <c r="BP324" s="32">
        <f>('2a) logm_x(t)'!FE95-'2a) logm_x(t)'!FD95-'2a)answer'!$I95)/$CP$121</f>
        <v>-0.25740658058313998</v>
      </c>
      <c r="BQ324" s="32">
        <f>('2a) logm_x(t)'!FF95-'2a) logm_x(t)'!FE95-'2a)answer'!$I95)/$CP$121</f>
        <v>0.15740716054248707</v>
      </c>
      <c r="BR324" s="32">
        <f>('2a) logm_x(t)'!FG95-'2a) logm_x(t)'!FF95-'2a)answer'!$I95)/$CP$121</f>
        <v>0.97355424701783644</v>
      </c>
      <c r="BS324" s="32">
        <f>('2a) logm_x(t)'!FH95-'2a) logm_x(t)'!FG95-'2a)answer'!$I95)/$CP$121</f>
        <v>-0.97799843854193858</v>
      </c>
      <c r="BT324" s="32">
        <f>('2a) logm_x(t)'!FI95-'2a) logm_x(t)'!FH95-'2a)answer'!$I95)/$CP$121</f>
        <v>-3.9860959005616398E-2</v>
      </c>
      <c r="BU324" s="32">
        <f>('2a) logm_x(t)'!FJ95-'2a) logm_x(t)'!FI95-'2a)answer'!$I95)/$CP$121</f>
        <v>-6.7467066369392314E-2</v>
      </c>
      <c r="BV324" s="32">
        <f>('2a) logm_x(t)'!FK95-'2a) logm_x(t)'!FJ95-'2a)answer'!$I95)/$CP$121</f>
        <v>-0.20521754426648453</v>
      </c>
      <c r="BW324" s="32">
        <f>('2a) logm_x(t)'!FL95-'2a) logm_x(t)'!FK95-'2a)answer'!$I95)/$CP$121</f>
        <v>0.59264215891264294</v>
      </c>
      <c r="BX324" s="32">
        <f>('2a) logm_x(t)'!FM95-'2a) logm_x(t)'!FL95-'2a)answer'!$I95)/$CP$121</f>
        <v>-0.3964350420499721</v>
      </c>
      <c r="BY324" s="32">
        <f>('2a) logm_x(t)'!FN95-'2a) logm_x(t)'!FM95-'2a)answer'!$I95)/$CP$121</f>
        <v>0.39786184442225586</v>
      </c>
      <c r="BZ324" s="32">
        <f>('2a) logm_x(t)'!FO95-'2a) logm_x(t)'!FN95-'2a)answer'!$I95)/$CP$121</f>
        <v>-0.15683691167082076</v>
      </c>
      <c r="CA324" s="32">
        <f>('2a) logm_x(t)'!FP95-'2a) logm_x(t)'!FO95-'2a)answer'!$I95)/$CP$121</f>
        <v>-0.32548510821654691</v>
      </c>
      <c r="CB324" s="32">
        <f>('2a) logm_x(t)'!FQ95-'2a) logm_x(t)'!FP95-'2a)answer'!$I95)/$CP$121</f>
        <v>-0.16981873822444757</v>
      </c>
      <c r="CC324" s="32">
        <f>('2a) logm_x(t)'!FR95-'2a) logm_x(t)'!FQ95-'2a)answer'!$I95)/$CP$121</f>
        <v>0.20867438498666308</v>
      </c>
      <c r="CD324" s="32">
        <f>('2a) logm_x(t)'!FS95-'2a) logm_x(t)'!FR95-'2a)answer'!$I95)/$CP$121</f>
        <v>-0.22323785269779509</v>
      </c>
      <c r="CE324" s="32">
        <f>('2a) logm_x(t)'!FT95-'2a) logm_x(t)'!FS95-'2a)answer'!$I95)/$CP$121</f>
        <v>0.1129208647513076</v>
      </c>
      <c r="CF324" s="32">
        <f>('2a) logm_x(t)'!FU95-'2a) logm_x(t)'!FT95-'2a)answer'!$I95)/$CP$121</f>
        <v>0.12910152927059609</v>
      </c>
      <c r="CG324" s="32">
        <f>('2a) logm_x(t)'!FV95-'2a) logm_x(t)'!FU95-'2a)answer'!$I95)/$CP$121</f>
        <v>-0.21199644069247059</v>
      </c>
      <c r="CH324" s="32">
        <f>('2a) logm_x(t)'!FW95-'2a) logm_x(t)'!FV95-'2a)answer'!$I95)/$CP$121</f>
        <v>-0.27506071095582652</v>
      </c>
      <c r="CI324" s="32">
        <f>('2a) logm_x(t)'!FX95-'2a) logm_x(t)'!FW95-'2a)answer'!$I95)/$CP$121</f>
        <v>0.27088793684868795</v>
      </c>
      <c r="CJ324" s="32">
        <f>('2a) logm_x(t)'!FY95-'2a) logm_x(t)'!FX95-'2a)answer'!$I95)/$CP$121</f>
        <v>9.0670305716152547E-2</v>
      </c>
      <c r="CK324" s="32">
        <f>('2a) logm_x(t)'!FZ95-'2a) logm_x(t)'!FY95-'2a)answer'!$I95)/$CP$121</f>
        <v>-5.8174004847066661E-2</v>
      </c>
      <c r="CL324" s="32">
        <f>('2a) logm_x(t)'!GA95-'2a) logm_x(t)'!FZ95-'2a)answer'!$I95)/$CP$121</f>
        <v>-0.23128718822129249</v>
      </c>
      <c r="CM324" s="32">
        <f>('2a) logm_x(t)'!GB95-'2a) logm_x(t)'!GA95-'2a)answer'!$I95)/$CP$121</f>
        <v>2.6725399497826988E-2</v>
      </c>
      <c r="CN324" s="32">
        <f>('2a) logm_x(t)'!GC95-'2a) logm_x(t)'!GB95-'2a)answer'!$I95)/$CP$121</f>
        <v>-0.14433865949147923</v>
      </c>
    </row>
    <row r="325" spans="1:92" x14ac:dyDescent="0.25">
      <c r="A325" s="31">
        <f t="shared" si="14"/>
        <v>93</v>
      </c>
      <c r="C325" s="32">
        <f>('2a) logm_x(t)'!CR96-'2a) logm_x(t)'!CQ96-'2a)answer'!$I96)/$CP$121</f>
        <v>0.72114656750635842</v>
      </c>
      <c r="D325" s="32">
        <f>('2a) logm_x(t)'!CS96-'2a) logm_x(t)'!CR96-'2a)answer'!$I96)/$CP$121</f>
        <v>1.176357302727201</v>
      </c>
      <c r="E325" s="32">
        <f>('2a) logm_x(t)'!CT96-'2a) logm_x(t)'!CS96-'2a)answer'!$I96)/$CP$121</f>
        <v>-0.663893265248515</v>
      </c>
      <c r="F325" s="32">
        <f>('2a) logm_x(t)'!CU96-'2a) logm_x(t)'!CT96-'2a)answer'!$I96)/$CP$121</f>
        <v>-0.76341515466490895</v>
      </c>
      <c r="G325" s="32">
        <f>('2a) logm_x(t)'!CV96-'2a) logm_x(t)'!CU96-'2a)answer'!$I96)/$CP$121</f>
        <v>0.33765093918356315</v>
      </c>
      <c r="H325" s="32">
        <f>('2a) logm_x(t)'!CW96-'2a) logm_x(t)'!CV96-'2a)answer'!$I96)/$CP$121</f>
        <v>0.62121334359902614</v>
      </c>
      <c r="I325" s="32">
        <f>('2a) logm_x(t)'!CX96-'2a) logm_x(t)'!CW96-'2a)answer'!$I96)/$CP$121</f>
        <v>0.28271900127672767</v>
      </c>
      <c r="J325" s="32">
        <f>('2a) logm_x(t)'!CY96-'2a) logm_x(t)'!CX96-'2a)answer'!$I96)/$CP$121</f>
        <v>0.34234184537900658</v>
      </c>
      <c r="K325" s="32">
        <f>('2a) logm_x(t)'!CZ96-'2a) logm_x(t)'!CY96-'2a)answer'!$I96)/$CP$121</f>
        <v>-1.308816405435123</v>
      </c>
      <c r="L325" s="32">
        <f>('2a) logm_x(t)'!DA96-'2a) logm_x(t)'!CZ96-'2a)answer'!$I96)/$CP$121</f>
        <v>0.38849464317079069</v>
      </c>
      <c r="M325" s="32">
        <f>('2a) logm_x(t)'!DB96-'2a) logm_x(t)'!DA96-'2a)answer'!$I96)/$CP$121</f>
        <v>0.3234749004740326</v>
      </c>
      <c r="N325" s="32">
        <f>('2a) logm_x(t)'!DC96-'2a) logm_x(t)'!DB96-'2a)answer'!$I96)/$CP$121</f>
        <v>0.38482376385787498</v>
      </c>
      <c r="O325" s="32">
        <f>('2a) logm_x(t)'!DD96-'2a) logm_x(t)'!DC96-'2a)answer'!$I96)/$CP$121</f>
        <v>-0.40116297554794034</v>
      </c>
      <c r="P325" s="32">
        <f>('2a) logm_x(t)'!DE96-'2a) logm_x(t)'!DD96-'2a)answer'!$I96)/$CP$121</f>
        <v>0.2365264516819085</v>
      </c>
      <c r="Q325" s="32">
        <f>('2a) logm_x(t)'!DF96-'2a) logm_x(t)'!DE96-'2a)answer'!$I96)/$CP$121</f>
        <v>-0.38886159881698945</v>
      </c>
      <c r="R325" s="32">
        <f>('2a) logm_x(t)'!DG96-'2a) logm_x(t)'!DF96-'2a)answer'!$I96)/$CP$121</f>
        <v>0.14456788677250795</v>
      </c>
      <c r="S325" s="32">
        <f>('2a) logm_x(t)'!DH96-'2a) logm_x(t)'!DG96-'2a)answer'!$I96)/$CP$121</f>
        <v>0.20720637108982143</v>
      </c>
      <c r="T325" s="32">
        <f>('2a) logm_x(t)'!DI96-'2a) logm_x(t)'!DH96-'2a)answer'!$I96)/$CP$121</f>
        <v>0.91067782339021675</v>
      </c>
      <c r="U325" s="32">
        <f>('2a) logm_x(t)'!DJ96-'2a) logm_x(t)'!DI96-'2a)answer'!$I96)/$CP$121</f>
        <v>-1.0743656564918014</v>
      </c>
      <c r="V325" s="32">
        <f>('2a) logm_x(t)'!DK96-'2a) logm_x(t)'!DJ96-'2a)answer'!$I96)/$CP$121</f>
        <v>0.62286994268893481</v>
      </c>
      <c r="W325" s="32">
        <f>('2a) logm_x(t)'!DL96-'2a) logm_x(t)'!DK96-'2a)answer'!$I96)/$CP$121</f>
        <v>0.35639169269932752</v>
      </c>
      <c r="X325" s="32">
        <f>('2a) logm_x(t)'!DM96-'2a) logm_x(t)'!DL96-'2a)answer'!$I96)/$CP$121</f>
        <v>-1.4728408952580829E-3</v>
      </c>
      <c r="Y325" s="32">
        <f>('2a) logm_x(t)'!DN96-'2a) logm_x(t)'!DM96-'2a)answer'!$I96)/$CP$121</f>
        <v>-0.72911428825976576</v>
      </c>
      <c r="Z325" s="32">
        <f>('2a) logm_x(t)'!DO96-'2a) logm_x(t)'!DN96-'2a)answer'!$I96)/$CP$121</f>
        <v>-0.1029051375823867</v>
      </c>
      <c r="AA325" s="32">
        <f>('2a) logm_x(t)'!DP96-'2a) logm_x(t)'!DO96-'2a)answer'!$I96)/$CP$121</f>
        <v>0.26494052132963702</v>
      </c>
      <c r="AB325" s="32">
        <f>('2a) logm_x(t)'!DQ96-'2a) logm_x(t)'!DP96-'2a)answer'!$I96)/$CP$121</f>
        <v>-2.9715305290883485E-2</v>
      </c>
      <c r="AC325" s="32">
        <f>('2a) logm_x(t)'!DR96-'2a) logm_x(t)'!DQ96-'2a)answer'!$I96)/$CP$121</f>
        <v>-0.1876814199819076</v>
      </c>
      <c r="AD325" s="32">
        <f>('2a) logm_x(t)'!DS96-'2a) logm_x(t)'!DR96-'2a)answer'!$I96)/$CP$121</f>
        <v>-7.7903818933652474E-2</v>
      </c>
      <c r="AE325" s="32">
        <f>('2a) logm_x(t)'!DT96-'2a) logm_x(t)'!DS96-'2a)answer'!$I96)/$CP$121</f>
        <v>0.58247892358448317</v>
      </c>
      <c r="AF325" s="32">
        <f>('2a) logm_x(t)'!DU96-'2a) logm_x(t)'!DT96-'2a)answer'!$I96)/$CP$121</f>
        <v>-0.26905875774207172</v>
      </c>
      <c r="AG325" s="32">
        <f>('2a) logm_x(t)'!DV96-'2a) logm_x(t)'!DU96-'2a)answer'!$I96)/$CP$121</f>
        <v>0.42047546529109364</v>
      </c>
      <c r="AH325" s="32">
        <f>('2a) logm_x(t)'!DW96-'2a) logm_x(t)'!DV96-'2a)answer'!$I96)/$CP$121</f>
        <v>0.43524681525429332</v>
      </c>
      <c r="AI325" s="32">
        <f>('2a) logm_x(t)'!DX96-'2a) logm_x(t)'!DW96-'2a)answer'!$I96)/$CP$121</f>
        <v>-0.97155527118206486</v>
      </c>
      <c r="AJ325" s="32">
        <f>('2a) logm_x(t)'!DY96-'2a) logm_x(t)'!DX96-'2a)answer'!$I96)/$CP$121</f>
        <v>-0.47269979491089703</v>
      </c>
      <c r="AK325" s="32">
        <f>('2a) logm_x(t)'!DZ96-'2a) logm_x(t)'!DY96-'2a)answer'!$I96)/$CP$121</f>
        <v>0.45929276611622416</v>
      </c>
      <c r="AL325" s="32">
        <f>('2a) logm_x(t)'!EA96-'2a) logm_x(t)'!DZ96-'2a)answer'!$I96)/$CP$121</f>
        <v>-0.53191255041968988</v>
      </c>
      <c r="AM325" s="32">
        <f>('2a) logm_x(t)'!EB96-'2a) logm_x(t)'!EA96-'2a)answer'!$I96)/$CP$121</f>
        <v>-0.15538886116753925</v>
      </c>
      <c r="AN325" s="32">
        <f>('2a) logm_x(t)'!EC96-'2a) logm_x(t)'!EB96-'2a)answer'!$I96)/$CP$121</f>
        <v>0.8864243296973886</v>
      </c>
      <c r="AO325" s="32">
        <f>('2a) logm_x(t)'!ED96-'2a) logm_x(t)'!EC96-'2a)answer'!$I96)/$CP$121</f>
        <v>-0.13017926050651876</v>
      </c>
      <c r="AP325" s="32">
        <f>('2a) logm_x(t)'!EE96-'2a) logm_x(t)'!ED96-'2a)answer'!$I96)/$CP$121</f>
        <v>-0.59454574810753891</v>
      </c>
      <c r="AQ325" s="32">
        <f>('2a) logm_x(t)'!EF96-'2a) logm_x(t)'!EE96-'2a)answer'!$I96)/$CP$121</f>
        <v>0.3071645680483886</v>
      </c>
      <c r="AR325" s="32">
        <f>('2a) logm_x(t)'!EG96-'2a) logm_x(t)'!EF96-'2a)answer'!$I96)/$CP$121</f>
        <v>0.25947859926622907</v>
      </c>
      <c r="AS325" s="32">
        <f>('2a) logm_x(t)'!EH96-'2a) logm_x(t)'!EG96-'2a)answer'!$I96)/$CP$121</f>
        <v>-0.19883167374838001</v>
      </c>
      <c r="AT325" s="32">
        <f>('2a) logm_x(t)'!EI96-'2a) logm_x(t)'!EH96-'2a)answer'!$I96)/$CP$121</f>
        <v>4.6009619998633018E-2</v>
      </c>
      <c r="AU325" s="32">
        <f>('2a) logm_x(t)'!EJ96-'2a) logm_x(t)'!EI96-'2a)answer'!$I96)/$CP$121</f>
        <v>0.37680088153179347</v>
      </c>
      <c r="AV325" s="32">
        <f>('2a) logm_x(t)'!EK96-'2a) logm_x(t)'!EJ96-'2a)answer'!$I96)/$CP$121</f>
        <v>-0.913623347225205</v>
      </c>
      <c r="AW325" s="32">
        <f>('2a) logm_x(t)'!EL96-'2a) logm_x(t)'!EK96-'2a)answer'!$I96)/$CP$121</f>
        <v>1.1035311105336154</v>
      </c>
      <c r="AX325" s="32">
        <f>('2a) logm_x(t)'!EM96-'2a) logm_x(t)'!EL96-'2a)answer'!$I96)/$CP$121</f>
        <v>-1.1941263058067166</v>
      </c>
      <c r="AY325" s="32">
        <f>('2a) logm_x(t)'!EN96-'2a) logm_x(t)'!EM96-'2a)answer'!$I96)/$CP$121</f>
        <v>4.5717289653339793E-2</v>
      </c>
      <c r="AZ325" s="32">
        <f>('2a) logm_x(t)'!EO96-'2a) logm_x(t)'!EN96-'2a)answer'!$I96)/$CP$121</f>
        <v>3.5778283337238627E-2</v>
      </c>
      <c r="BA325" s="32">
        <f>('2a) logm_x(t)'!EP96-'2a) logm_x(t)'!EO96-'2a)answer'!$I96)/$CP$121</f>
        <v>7.9729810353446895E-2</v>
      </c>
      <c r="BB325" s="32">
        <f>('2a) logm_x(t)'!EQ96-'2a) logm_x(t)'!EP96-'2a)answer'!$I96)/$CP$121</f>
        <v>0.67825704192494307</v>
      </c>
      <c r="BC325" s="32">
        <f>('2a) logm_x(t)'!ER96-'2a) logm_x(t)'!EQ96-'2a)answer'!$I96)/$CP$121</f>
        <v>-5.9034472329758857E-2</v>
      </c>
      <c r="BD325" s="32">
        <f>('2a) logm_x(t)'!ES96-'2a) logm_x(t)'!ER96-'2a)answer'!$I96)/$CP$121</f>
        <v>-1.6781393288030804</v>
      </c>
      <c r="BE325" s="32">
        <f>('2a) logm_x(t)'!ET96-'2a) logm_x(t)'!ES96-'2a)answer'!$I96)/$CP$121</f>
        <v>1.1299518423036212</v>
      </c>
      <c r="BF325" s="32">
        <f>('2a) logm_x(t)'!EU96-'2a) logm_x(t)'!ET96-'2a)answer'!$I96)/$CP$121</f>
        <v>-0.29822446476637021</v>
      </c>
      <c r="BG325" s="32">
        <f>('2a) logm_x(t)'!EV96-'2a) logm_x(t)'!EU96-'2a)answer'!$I96)/$CP$121</f>
        <v>-0.90372503231266543</v>
      </c>
      <c r="BH325" s="32">
        <f>('2a) logm_x(t)'!EW96-'2a) logm_x(t)'!EV96-'2a)answer'!$I96)/$CP$121</f>
        <v>0.81967717067173296</v>
      </c>
      <c r="BI325" s="32">
        <f>('2a) logm_x(t)'!EX96-'2a) logm_x(t)'!EW96-'2a)answer'!$I96)/$CP$121</f>
        <v>-5.9744507828019384E-2</v>
      </c>
      <c r="BJ325" s="32">
        <f>('2a) logm_x(t)'!EY96-'2a) logm_x(t)'!EX96-'2a)answer'!$I96)/$CP$121</f>
        <v>7.5677131811812376E-2</v>
      </c>
      <c r="BK325" s="32">
        <f>('2a) logm_x(t)'!EZ96-'2a) logm_x(t)'!EY96-'2a)answer'!$I96)/$CP$121</f>
        <v>-6.2751004208511877E-3</v>
      </c>
      <c r="BL325" s="32">
        <f>('2a) logm_x(t)'!FA96-'2a) logm_x(t)'!EZ96-'2a)answer'!$I96)/$CP$121</f>
        <v>-0.54905274380681357</v>
      </c>
      <c r="BM325" s="32">
        <f>('2a) logm_x(t)'!FB96-'2a) logm_x(t)'!FA96-'2a)answer'!$I96)/$CP$121</f>
        <v>0.42584646086247535</v>
      </c>
      <c r="BN325" s="32">
        <f>('2a) logm_x(t)'!FC96-'2a) logm_x(t)'!FB96-'2a)answer'!$I96)/$CP$121</f>
        <v>0.2501285450534938</v>
      </c>
      <c r="BO325" s="32">
        <f>('2a) logm_x(t)'!FD96-'2a) logm_x(t)'!FC96-'2a)answer'!$I96)/$CP$121</f>
        <v>-0.58972281037461838</v>
      </c>
      <c r="BP325" s="32">
        <f>('2a) logm_x(t)'!FE96-'2a) logm_x(t)'!FD96-'2a)answer'!$I96)/$CP$121</f>
        <v>0.39727543107449131</v>
      </c>
      <c r="BQ325" s="32">
        <f>('2a) logm_x(t)'!FF96-'2a) logm_x(t)'!FE96-'2a)answer'!$I96)/$CP$121</f>
        <v>-4.5327322068971949E-2</v>
      </c>
      <c r="BR325" s="32">
        <f>('2a) logm_x(t)'!FG96-'2a) logm_x(t)'!FF96-'2a)answer'!$I96)/$CP$121</f>
        <v>0.75335682035265172</v>
      </c>
      <c r="BS325" s="32">
        <f>('2a) logm_x(t)'!FH96-'2a) logm_x(t)'!FG96-'2a)answer'!$I96)/$CP$121</f>
        <v>-1.4592617433378878</v>
      </c>
      <c r="BT325" s="32">
        <f>('2a) logm_x(t)'!FI96-'2a) logm_x(t)'!FH96-'2a)answer'!$I96)/$CP$121</f>
        <v>0.17373406361372126</v>
      </c>
      <c r="BU325" s="32">
        <f>('2a) logm_x(t)'!FJ96-'2a) logm_x(t)'!FI96-'2a)answer'!$I96)/$CP$121</f>
        <v>8.3680938371954269E-2</v>
      </c>
      <c r="BV325" s="32">
        <f>('2a) logm_x(t)'!FK96-'2a) logm_x(t)'!FJ96-'2a)answer'!$I96)/$CP$121</f>
        <v>0.26100867265064204</v>
      </c>
      <c r="BW325" s="32">
        <f>('2a) logm_x(t)'!FL96-'2a) logm_x(t)'!FK96-'2a)answer'!$I96)/$CP$121</f>
        <v>-9.2885989809983959E-4</v>
      </c>
      <c r="BX325" s="32">
        <f>('2a) logm_x(t)'!FM96-'2a) logm_x(t)'!FL96-'2a)answer'!$I96)/$CP$121</f>
        <v>-0.11218219645582567</v>
      </c>
      <c r="BY325" s="32">
        <f>('2a) logm_x(t)'!FN96-'2a) logm_x(t)'!FM96-'2a)answer'!$I96)/$CP$121</f>
        <v>0.33604161302522312</v>
      </c>
      <c r="BZ325" s="32">
        <f>('2a) logm_x(t)'!FO96-'2a) logm_x(t)'!FN96-'2a)answer'!$I96)/$CP$121</f>
        <v>-0.24802961274200569</v>
      </c>
      <c r="CA325" s="32">
        <f>('2a) logm_x(t)'!FP96-'2a) logm_x(t)'!FO96-'2a)answer'!$I96)/$CP$121</f>
        <v>-0.22539389758933315</v>
      </c>
      <c r="CB325" s="32">
        <f>('2a) logm_x(t)'!FQ96-'2a) logm_x(t)'!FP96-'2a)answer'!$I96)/$CP$121</f>
        <v>0.16988604816495828</v>
      </c>
      <c r="CC325" s="32">
        <f>('2a) logm_x(t)'!FR96-'2a) logm_x(t)'!FQ96-'2a)answer'!$I96)/$CP$121</f>
        <v>-0.19164430974337301</v>
      </c>
      <c r="CD325" s="32">
        <f>('2a) logm_x(t)'!FS96-'2a) logm_x(t)'!FR96-'2a)answer'!$I96)/$CP$121</f>
        <v>-4.6988246689762371E-3</v>
      </c>
      <c r="CE325" s="32">
        <f>('2a) logm_x(t)'!FT96-'2a) logm_x(t)'!FS96-'2a)answer'!$I96)/$CP$121</f>
        <v>0.16363432314679668</v>
      </c>
      <c r="CF325" s="32">
        <f>('2a) logm_x(t)'!FU96-'2a) logm_x(t)'!FT96-'2a)answer'!$I96)/$CP$121</f>
        <v>-5.1766979391440572E-2</v>
      </c>
      <c r="CG325" s="32">
        <f>('2a) logm_x(t)'!FV96-'2a) logm_x(t)'!FU96-'2a)answer'!$I96)/$CP$121</f>
        <v>-0.43306537604742301</v>
      </c>
      <c r="CH325" s="32">
        <f>('2a) logm_x(t)'!FW96-'2a) logm_x(t)'!FV96-'2a)answer'!$I96)/$CP$121</f>
        <v>-4.5410976920446731E-2</v>
      </c>
      <c r="CI325" s="32">
        <f>('2a) logm_x(t)'!FX96-'2a) logm_x(t)'!FW96-'2a)answer'!$I96)/$CP$121</f>
        <v>0.27775267334974402</v>
      </c>
      <c r="CJ325" s="32">
        <f>('2a) logm_x(t)'!FY96-'2a) logm_x(t)'!FX96-'2a)answer'!$I96)/$CP$121</f>
        <v>9.4088191519452802E-2</v>
      </c>
      <c r="CK325" s="32">
        <f>('2a) logm_x(t)'!FZ96-'2a) logm_x(t)'!FY96-'2a)answer'!$I96)/$CP$121</f>
        <v>5.3223091833236987E-2</v>
      </c>
      <c r="CL325" s="32">
        <f>('2a) logm_x(t)'!GA96-'2a) logm_x(t)'!FZ96-'2a)answer'!$I96)/$CP$121</f>
        <v>-0.33548870910231254</v>
      </c>
      <c r="CM325" s="32">
        <f>('2a) logm_x(t)'!GB96-'2a) logm_x(t)'!GA96-'2a)answer'!$I96)/$CP$121</f>
        <v>1.210782089527569E-2</v>
      </c>
      <c r="CN325" s="32">
        <f>('2a) logm_x(t)'!GC96-'2a) logm_x(t)'!GB96-'2a)answer'!$I96)/$CP$121</f>
        <v>-5.6512633545168445E-2</v>
      </c>
    </row>
    <row r="326" spans="1:92" x14ac:dyDescent="0.25">
      <c r="A326" s="31">
        <f t="shared" si="14"/>
        <v>94</v>
      </c>
      <c r="C326" s="32">
        <f>('2a) logm_x(t)'!CR97-'2a) logm_x(t)'!CQ97-'2a)answer'!$I97)/$CP$121</f>
        <v>0.74199010726207737</v>
      </c>
      <c r="D326" s="32">
        <f>('2a) logm_x(t)'!CS97-'2a) logm_x(t)'!CR97-'2a)answer'!$I97)/$CP$121</f>
        <v>1.2016827721116188</v>
      </c>
      <c r="E326" s="32">
        <f>('2a) logm_x(t)'!CT97-'2a) logm_x(t)'!CS97-'2a)answer'!$I97)/$CP$121</f>
        <v>-0.694208850467528</v>
      </c>
      <c r="F326" s="32">
        <f>('2a) logm_x(t)'!CU97-'2a) logm_x(t)'!CT97-'2a)answer'!$I97)/$CP$121</f>
        <v>-0.80894792762237544</v>
      </c>
      <c r="G326" s="32">
        <f>('2a) logm_x(t)'!CV97-'2a) logm_x(t)'!CU97-'2a)answer'!$I97)/$CP$121</f>
        <v>0.34961700068069573</v>
      </c>
      <c r="H326" s="32">
        <f>('2a) logm_x(t)'!CW97-'2a) logm_x(t)'!CV97-'2a)answer'!$I97)/$CP$121</f>
        <v>0.66780012631447372</v>
      </c>
      <c r="I326" s="32">
        <f>('2a) logm_x(t)'!CX97-'2a) logm_x(t)'!CW97-'2a)answer'!$I97)/$CP$121</f>
        <v>0.30488994585911028</v>
      </c>
      <c r="J326" s="32">
        <f>('2a) logm_x(t)'!CY97-'2a) logm_x(t)'!CX97-'2a)answer'!$I97)/$CP$121</f>
        <v>0.33911876718413436</v>
      </c>
      <c r="K326" s="32">
        <f>('2a) logm_x(t)'!CZ97-'2a) logm_x(t)'!CY97-'2a)answer'!$I97)/$CP$121</f>
        <v>-1.328685920886219</v>
      </c>
      <c r="L326" s="32">
        <f>('2a) logm_x(t)'!DA97-'2a) logm_x(t)'!CZ97-'2a)answer'!$I97)/$CP$121</f>
        <v>0.37508700006244028</v>
      </c>
      <c r="M326" s="32">
        <f>('2a) logm_x(t)'!DB97-'2a) logm_x(t)'!DA97-'2a)answer'!$I97)/$CP$121</f>
        <v>0.34019650383204697</v>
      </c>
      <c r="N326" s="32">
        <f>('2a) logm_x(t)'!DC97-'2a) logm_x(t)'!DB97-'2a)answer'!$I97)/$CP$121</f>
        <v>0.38538259331270169</v>
      </c>
      <c r="O326" s="32">
        <f>('2a) logm_x(t)'!DD97-'2a) logm_x(t)'!DC97-'2a)answer'!$I97)/$CP$121</f>
        <v>-0.46163596300516679</v>
      </c>
      <c r="P326" s="32">
        <f>('2a) logm_x(t)'!DE97-'2a) logm_x(t)'!DD97-'2a)answer'!$I97)/$CP$121</f>
        <v>0.23805901733055801</v>
      </c>
      <c r="Q326" s="32">
        <f>('2a) logm_x(t)'!DF97-'2a) logm_x(t)'!DE97-'2a)answer'!$I97)/$CP$121</f>
        <v>-0.37571090025567805</v>
      </c>
      <c r="R326" s="32">
        <f>('2a) logm_x(t)'!DG97-'2a) logm_x(t)'!DF97-'2a)answer'!$I97)/$CP$121</f>
        <v>0.14264876652733655</v>
      </c>
      <c r="S326" s="32">
        <f>('2a) logm_x(t)'!DH97-'2a) logm_x(t)'!DG97-'2a)answer'!$I97)/$CP$121</f>
        <v>0.18278679109268767</v>
      </c>
      <c r="T326" s="32">
        <f>('2a) logm_x(t)'!DI97-'2a) logm_x(t)'!DH97-'2a)answer'!$I97)/$CP$121</f>
        <v>0.93492490275267004</v>
      </c>
      <c r="U326" s="32">
        <f>('2a) logm_x(t)'!DJ97-'2a) logm_x(t)'!DI97-'2a)answer'!$I97)/$CP$121</f>
        <v>-1.1080082712431447</v>
      </c>
      <c r="V326" s="32">
        <f>('2a) logm_x(t)'!DK97-'2a) logm_x(t)'!DJ97-'2a)answer'!$I97)/$CP$121</f>
        <v>0.63383756973744032</v>
      </c>
      <c r="W326" s="32">
        <f>('2a) logm_x(t)'!DL97-'2a) logm_x(t)'!DK97-'2a)answer'!$I97)/$CP$121</f>
        <v>0.36354281289169021</v>
      </c>
      <c r="X326" s="32">
        <f>('2a) logm_x(t)'!DM97-'2a) logm_x(t)'!DL97-'2a)answer'!$I97)/$CP$121</f>
        <v>6.1033475007978132E-3</v>
      </c>
      <c r="Y326" s="32">
        <f>('2a) logm_x(t)'!DN97-'2a) logm_x(t)'!DM97-'2a)answer'!$I97)/$CP$121</f>
        <v>-0.74456097345926631</v>
      </c>
      <c r="Z326" s="32">
        <f>('2a) logm_x(t)'!DO97-'2a) logm_x(t)'!DN97-'2a)answer'!$I97)/$CP$121</f>
        <v>-0.1349593351306892</v>
      </c>
      <c r="AA326" s="32">
        <f>('2a) logm_x(t)'!DP97-'2a) logm_x(t)'!DO97-'2a)answer'!$I97)/$CP$121</f>
        <v>0.25951243560754467</v>
      </c>
      <c r="AB326" s="32">
        <f>('2a) logm_x(t)'!DQ97-'2a) logm_x(t)'!DP97-'2a)answer'!$I97)/$CP$121</f>
        <v>-1.0050474000336861E-2</v>
      </c>
      <c r="AC326" s="32">
        <f>('2a) logm_x(t)'!DR97-'2a) logm_x(t)'!DQ97-'2a)answer'!$I97)/$CP$121</f>
        <v>0.3229983832578015</v>
      </c>
      <c r="AD326" s="32">
        <f>('2a) logm_x(t)'!DS97-'2a) logm_x(t)'!DR97-'2a)answer'!$I97)/$CP$121</f>
        <v>-0.60948810373179751</v>
      </c>
      <c r="AE326" s="32">
        <f>('2a) logm_x(t)'!DT97-'2a) logm_x(t)'!DS97-'2a)answer'!$I97)/$CP$121</f>
        <v>0.58743660268512743</v>
      </c>
      <c r="AF326" s="32">
        <f>('2a) logm_x(t)'!DU97-'2a) logm_x(t)'!DT97-'2a)answer'!$I97)/$CP$121</f>
        <v>1.7320922804864785E-2</v>
      </c>
      <c r="AG326" s="32">
        <f>('2a) logm_x(t)'!DV97-'2a) logm_x(t)'!DU97-'2a)answer'!$I97)/$CP$121</f>
        <v>-0.10152632260305332</v>
      </c>
      <c r="AH326" s="32">
        <f>('2a) logm_x(t)'!DW97-'2a) logm_x(t)'!DV97-'2a)answer'!$I97)/$CP$121</f>
        <v>-0.14591528568327536</v>
      </c>
      <c r="AI326" s="32">
        <f>('2a) logm_x(t)'!DX97-'2a) logm_x(t)'!DW97-'2a)answer'!$I97)/$CP$121</f>
        <v>-7.9594696301669071E-2</v>
      </c>
      <c r="AJ326" s="32">
        <f>('2a) logm_x(t)'!DY97-'2a) logm_x(t)'!DX97-'2a)answer'!$I97)/$CP$121</f>
        <v>0.47453285833869596</v>
      </c>
      <c r="AK326" s="32">
        <f>('2a) logm_x(t)'!DZ97-'2a) logm_x(t)'!DY97-'2a)answer'!$I97)/$CP$121</f>
        <v>-0.38848127763322754</v>
      </c>
      <c r="AL326" s="32">
        <f>('2a) logm_x(t)'!EA97-'2a) logm_x(t)'!DZ97-'2a)answer'!$I97)/$CP$121</f>
        <v>-0.24873638088646335</v>
      </c>
      <c r="AM326" s="32">
        <f>('2a) logm_x(t)'!EB97-'2a) logm_x(t)'!EA97-'2a)answer'!$I97)/$CP$121</f>
        <v>-0.45820197016039732</v>
      </c>
      <c r="AN326" s="32">
        <f>('2a) logm_x(t)'!EC97-'2a) logm_x(t)'!EB97-'2a)answer'!$I97)/$CP$121</f>
        <v>0.74842085481741527</v>
      </c>
      <c r="AO326" s="32">
        <f>('2a) logm_x(t)'!ED97-'2a) logm_x(t)'!EC97-'2a)answer'!$I97)/$CP$121</f>
        <v>-0.5083830983318629</v>
      </c>
      <c r="AP326" s="32">
        <f>('2a) logm_x(t)'!EE97-'2a) logm_x(t)'!ED97-'2a)answer'!$I97)/$CP$121</f>
        <v>-7.129919940549799E-2</v>
      </c>
      <c r="AQ326" s="32">
        <f>('2a) logm_x(t)'!EF97-'2a) logm_x(t)'!EE97-'2a)answer'!$I97)/$CP$121</f>
        <v>-0.21881098382627562</v>
      </c>
      <c r="AR326" s="32">
        <f>('2a) logm_x(t)'!EG97-'2a) logm_x(t)'!EF97-'2a)answer'!$I97)/$CP$121</f>
        <v>0.35028247765542769</v>
      </c>
      <c r="AS326" s="32">
        <f>('2a) logm_x(t)'!EH97-'2a) logm_x(t)'!EG97-'2a)answer'!$I97)/$CP$121</f>
        <v>-7.11811966321151E-3</v>
      </c>
      <c r="AT326" s="32">
        <f>('2a) logm_x(t)'!EI97-'2a) logm_x(t)'!EH97-'2a)answer'!$I97)/$CP$121</f>
        <v>-0.12571611135459801</v>
      </c>
      <c r="AU326" s="32">
        <f>('2a) logm_x(t)'!EJ97-'2a) logm_x(t)'!EI97-'2a)answer'!$I97)/$CP$121</f>
        <v>1.4416857217839421</v>
      </c>
      <c r="AV326" s="32">
        <f>('2a) logm_x(t)'!EK97-'2a) logm_x(t)'!EJ97-'2a)answer'!$I97)/$CP$121</f>
        <v>-1.5330078478666782</v>
      </c>
      <c r="AW326" s="32">
        <f>('2a) logm_x(t)'!EL97-'2a) logm_x(t)'!EK97-'2a)answer'!$I97)/$CP$121</f>
        <v>0.51339143241781759</v>
      </c>
      <c r="AX326" s="32">
        <f>('2a) logm_x(t)'!EM97-'2a) logm_x(t)'!EL97-'2a)answer'!$I97)/$CP$121</f>
        <v>-0.76300751139564382</v>
      </c>
      <c r="AY326" s="32">
        <f>('2a) logm_x(t)'!EN97-'2a) logm_x(t)'!EM97-'2a)answer'!$I97)/$CP$121</f>
        <v>0.46778840376651831</v>
      </c>
      <c r="AZ326" s="32">
        <f>('2a) logm_x(t)'!EO97-'2a) logm_x(t)'!EN97-'2a)answer'!$I97)/$CP$121</f>
        <v>-2.132094171382435E-2</v>
      </c>
      <c r="BA326" s="32">
        <f>('2a) logm_x(t)'!EP97-'2a) logm_x(t)'!EO97-'2a)answer'!$I97)/$CP$121</f>
        <v>-3.9616358780700529E-2</v>
      </c>
      <c r="BB326" s="32">
        <f>('2a) logm_x(t)'!EQ97-'2a) logm_x(t)'!EP97-'2a)answer'!$I97)/$CP$121</f>
        <v>-0.58700438577480829</v>
      </c>
      <c r="BC326" s="32">
        <f>('2a) logm_x(t)'!ER97-'2a) logm_x(t)'!EQ97-'2a)answer'!$I97)/$CP$121</f>
        <v>1.0168864563932769</v>
      </c>
      <c r="BD326" s="32">
        <f>('2a) logm_x(t)'!ES97-'2a) logm_x(t)'!ER97-'2a)answer'!$I97)/$CP$121</f>
        <v>-1.127242042066033</v>
      </c>
      <c r="BE326" s="32">
        <f>('2a) logm_x(t)'!ET97-'2a) logm_x(t)'!ES97-'2a)answer'!$I97)/$CP$121</f>
        <v>0.8661216563642733</v>
      </c>
      <c r="BF326" s="32">
        <f>('2a) logm_x(t)'!EU97-'2a) logm_x(t)'!ET97-'2a)answer'!$I97)/$CP$121</f>
        <v>-1.1105424487830893</v>
      </c>
      <c r="BG326" s="32">
        <f>('2a) logm_x(t)'!EV97-'2a) logm_x(t)'!EU97-'2a)answer'!$I97)/$CP$121</f>
        <v>-0.16063405108604914</v>
      </c>
      <c r="BH326" s="32">
        <f>('2a) logm_x(t)'!EW97-'2a) logm_x(t)'!EV97-'2a)answer'!$I97)/$CP$121</f>
        <v>-5.4359812398534893E-2</v>
      </c>
      <c r="BI326" s="32">
        <f>('2a) logm_x(t)'!EX97-'2a) logm_x(t)'!EW97-'2a)answer'!$I97)/$CP$121</f>
        <v>-5.1168382144768557E-2</v>
      </c>
      <c r="BJ326" s="32">
        <f>('2a) logm_x(t)'!EY97-'2a) logm_x(t)'!EX97-'2a)answer'!$I97)/$CP$121</f>
        <v>5.9858408611821165E-2</v>
      </c>
      <c r="BK326" s="32">
        <f>('2a) logm_x(t)'!EZ97-'2a) logm_x(t)'!EY97-'2a)answer'!$I97)/$CP$121</f>
        <v>0.38628176402266495</v>
      </c>
      <c r="BL326" s="32">
        <f>('2a) logm_x(t)'!FA97-'2a) logm_x(t)'!EZ97-'2a)answer'!$I97)/$CP$121</f>
        <v>-7.8642291074487461E-2</v>
      </c>
      <c r="BM326" s="32">
        <f>('2a) logm_x(t)'!FB97-'2a) logm_x(t)'!FA97-'2a)answer'!$I97)/$CP$121</f>
        <v>-0.27582711751283834</v>
      </c>
      <c r="BN326" s="32">
        <f>('2a) logm_x(t)'!FC97-'2a) logm_x(t)'!FB97-'2a)answer'!$I97)/$CP$121</f>
        <v>0.27153197808083868</v>
      </c>
      <c r="BO326" s="32">
        <f>('2a) logm_x(t)'!FD97-'2a) logm_x(t)'!FC97-'2a)answer'!$I97)/$CP$121</f>
        <v>-0.35585033458424647</v>
      </c>
      <c r="BP326" s="32">
        <f>('2a) logm_x(t)'!FE97-'2a) logm_x(t)'!FD97-'2a)answer'!$I97)/$CP$121</f>
        <v>0.66438842811355403</v>
      </c>
      <c r="BQ326" s="32">
        <f>('2a) logm_x(t)'!FF97-'2a) logm_x(t)'!FE97-'2a)answer'!$I97)/$CP$121</f>
        <v>-0.42915495511591073</v>
      </c>
      <c r="BR326" s="32">
        <f>('2a) logm_x(t)'!FG97-'2a) logm_x(t)'!FF97-'2a)answer'!$I97)/$CP$121</f>
        <v>1.0580293426052574</v>
      </c>
      <c r="BS326" s="32">
        <f>('2a) logm_x(t)'!FH97-'2a) logm_x(t)'!FG97-'2a)answer'!$I97)/$CP$121</f>
        <v>-1.068692998173264</v>
      </c>
      <c r="BT326" s="32">
        <f>('2a) logm_x(t)'!FI97-'2a) logm_x(t)'!FH97-'2a)answer'!$I97)/$CP$121</f>
        <v>-0.30928876073670736</v>
      </c>
      <c r="BU326" s="32">
        <f>('2a) logm_x(t)'!FJ97-'2a) logm_x(t)'!FI97-'2a)answer'!$I97)/$CP$121</f>
        <v>-7.7626912930739644E-2</v>
      </c>
      <c r="BV326" s="32">
        <f>('2a) logm_x(t)'!FK97-'2a) logm_x(t)'!FJ97-'2a)answer'!$I97)/$CP$121</f>
        <v>-0.24036297556680528</v>
      </c>
      <c r="BW326" s="32">
        <f>('2a) logm_x(t)'!FL97-'2a) logm_x(t)'!FK97-'2a)answer'!$I97)/$CP$121</f>
        <v>0.61610214913206252</v>
      </c>
      <c r="BX326" s="32">
        <f>('2a) logm_x(t)'!FM97-'2a) logm_x(t)'!FL97-'2a)answer'!$I97)/$CP$121</f>
        <v>0.20727168426927517</v>
      </c>
      <c r="BY326" s="32">
        <f>('2a) logm_x(t)'!FN97-'2a) logm_x(t)'!FM97-'2a)answer'!$I97)/$CP$121</f>
        <v>-0.54353205370676916</v>
      </c>
      <c r="BZ326" s="32">
        <f>('2a) logm_x(t)'!FO97-'2a) logm_x(t)'!FN97-'2a)answer'!$I97)/$CP$121</f>
        <v>0.46970597932236235</v>
      </c>
      <c r="CA326" s="32">
        <f>('2a) logm_x(t)'!FP97-'2a) logm_x(t)'!FO97-'2a)answer'!$I97)/$CP$121</f>
        <v>-0.42313295494548431</v>
      </c>
      <c r="CB326" s="32">
        <f>('2a) logm_x(t)'!FQ97-'2a) logm_x(t)'!FP97-'2a)answer'!$I97)/$CP$121</f>
        <v>-1.7386117560527135E-2</v>
      </c>
      <c r="CC326" s="32">
        <f>('2a) logm_x(t)'!FR97-'2a) logm_x(t)'!FQ97-'2a)answer'!$I97)/$CP$121</f>
        <v>0.20306086509567908</v>
      </c>
      <c r="CD326" s="32">
        <f>('2a) logm_x(t)'!FS97-'2a) logm_x(t)'!FR97-'2a)answer'!$I97)/$CP$121</f>
        <v>4.0935969636419517E-2</v>
      </c>
      <c r="CE326" s="32">
        <f>('2a) logm_x(t)'!FT97-'2a) logm_x(t)'!FS97-'2a)answer'!$I97)/$CP$121</f>
        <v>3.7671206686348525E-2</v>
      </c>
      <c r="CF326" s="32">
        <f>('2a) logm_x(t)'!FU97-'2a) logm_x(t)'!FT97-'2a)answer'!$I97)/$CP$121</f>
        <v>-0.30726197664840399</v>
      </c>
      <c r="CG326" s="32">
        <f>('2a) logm_x(t)'!FV97-'2a) logm_x(t)'!FU97-'2a)answer'!$I97)/$CP$121</f>
        <v>-0.13972844924446365</v>
      </c>
      <c r="CH326" s="32">
        <f>('2a) logm_x(t)'!FW97-'2a) logm_x(t)'!FV97-'2a)answer'!$I97)/$CP$121</f>
        <v>-0.10094835710549588</v>
      </c>
      <c r="CI326" s="32">
        <f>('2a) logm_x(t)'!FX97-'2a) logm_x(t)'!FW97-'2a)answer'!$I97)/$CP$121</f>
        <v>-6.55205396862127E-2</v>
      </c>
      <c r="CJ326" s="32">
        <f>('2a) logm_x(t)'!FY97-'2a) logm_x(t)'!FX97-'2a)answer'!$I97)/$CP$121</f>
        <v>0.22878939826121625</v>
      </c>
      <c r="CK326" s="32">
        <f>('2a) logm_x(t)'!FZ97-'2a) logm_x(t)'!FY97-'2a)answer'!$I97)/$CP$121</f>
        <v>0.31588467300944739</v>
      </c>
      <c r="CL326" s="32">
        <f>('2a) logm_x(t)'!GA97-'2a) logm_x(t)'!FZ97-'2a)answer'!$I97)/$CP$121</f>
        <v>-0.33479080954156326</v>
      </c>
      <c r="CM326" s="32">
        <f>('2a) logm_x(t)'!GB97-'2a) logm_x(t)'!GA97-'2a)answer'!$I97)/$CP$121</f>
        <v>-0.15629019287953907</v>
      </c>
      <c r="CN326" s="32">
        <f>('2a) logm_x(t)'!GC97-'2a) logm_x(t)'!GB97-'2a)answer'!$I97)/$CP$121</f>
        <v>0.1684236674831035</v>
      </c>
    </row>
    <row r="327" spans="1:92" x14ac:dyDescent="0.25">
      <c r="A327" s="31">
        <f t="shared" si="14"/>
        <v>95</v>
      </c>
      <c r="C327" s="32">
        <f>('2a) logm_x(t)'!CR98-'2a) logm_x(t)'!CQ98-'2a)answer'!$I98)/$CP$121</f>
        <v>0.75136346878620497</v>
      </c>
      <c r="D327" s="32">
        <f>('2a) logm_x(t)'!CS98-'2a) logm_x(t)'!CR98-'2a)answer'!$I98)/$CP$121</f>
        <v>1.2416921357364294</v>
      </c>
      <c r="E327" s="32">
        <f>('2a) logm_x(t)'!CT98-'2a) logm_x(t)'!CS98-'2a)answer'!$I98)/$CP$121</f>
        <v>-0.71675963084545136</v>
      </c>
      <c r="F327" s="32">
        <f>('2a) logm_x(t)'!CU98-'2a) logm_x(t)'!CT98-'2a)answer'!$I98)/$CP$121</f>
        <v>-0.85071431471742609</v>
      </c>
      <c r="G327" s="32">
        <f>('2a) logm_x(t)'!CV98-'2a) logm_x(t)'!CU98-'2a)answer'!$I98)/$CP$121</f>
        <v>0.37474227272251448</v>
      </c>
      <c r="H327" s="32">
        <f>('2a) logm_x(t)'!CW98-'2a) logm_x(t)'!CV98-'2a)answer'!$I98)/$CP$121</f>
        <v>0.67636040160598432</v>
      </c>
      <c r="I327" s="32">
        <f>('2a) logm_x(t)'!CX98-'2a) logm_x(t)'!CW98-'2a)answer'!$I98)/$CP$121</f>
        <v>0.3239857931676749</v>
      </c>
      <c r="J327" s="32">
        <f>('2a) logm_x(t)'!CY98-'2a) logm_x(t)'!CX98-'2a)answer'!$I98)/$CP$121</f>
        <v>0.34202785762027388</v>
      </c>
      <c r="K327" s="32">
        <f>('2a) logm_x(t)'!CZ98-'2a) logm_x(t)'!CY98-'2a)answer'!$I98)/$CP$121</f>
        <v>-1.3174724013350283</v>
      </c>
      <c r="L327" s="32">
        <f>('2a) logm_x(t)'!DA98-'2a) logm_x(t)'!CZ98-'2a)answer'!$I98)/$CP$121</f>
        <v>0.33775045768529943</v>
      </c>
      <c r="M327" s="32">
        <f>('2a) logm_x(t)'!DB98-'2a) logm_x(t)'!DA98-'2a)answer'!$I98)/$CP$121</f>
        <v>0.3848413394258684</v>
      </c>
      <c r="N327" s="32">
        <f>('2a) logm_x(t)'!DC98-'2a) logm_x(t)'!DB98-'2a)answer'!$I98)/$CP$121</f>
        <v>0.37884121285185796</v>
      </c>
      <c r="O327" s="32">
        <f>('2a) logm_x(t)'!DD98-'2a) logm_x(t)'!DC98-'2a)answer'!$I98)/$CP$121</f>
        <v>-0.49544390259809273</v>
      </c>
      <c r="P327" s="32">
        <f>('2a) logm_x(t)'!DE98-'2a) logm_x(t)'!DD98-'2a)answer'!$I98)/$CP$121</f>
        <v>0.24029173576617702</v>
      </c>
      <c r="Q327" s="32">
        <f>('2a) logm_x(t)'!DF98-'2a) logm_x(t)'!DE98-'2a)answer'!$I98)/$CP$121</f>
        <v>-0.38005244709050162</v>
      </c>
      <c r="R327" s="32">
        <f>('2a) logm_x(t)'!DG98-'2a) logm_x(t)'!DF98-'2a)answer'!$I98)/$CP$121</f>
        <v>0.14599601382302746</v>
      </c>
      <c r="S327" s="32">
        <f>('2a) logm_x(t)'!DH98-'2a) logm_x(t)'!DG98-'2a)answer'!$I98)/$CP$121</f>
        <v>0.16654769620945337</v>
      </c>
      <c r="T327" s="32">
        <f>('2a) logm_x(t)'!DI98-'2a) logm_x(t)'!DH98-'2a)answer'!$I98)/$CP$121</f>
        <v>0.96859742064260779</v>
      </c>
      <c r="U327" s="32">
        <f>('2a) logm_x(t)'!DJ98-'2a) logm_x(t)'!DI98-'2a)answer'!$I98)/$CP$121</f>
        <v>-1.1226647596688684</v>
      </c>
      <c r="V327" s="32">
        <f>('2a) logm_x(t)'!DK98-'2a) logm_x(t)'!DJ98-'2a)answer'!$I98)/$CP$121</f>
        <v>0.62534755976472445</v>
      </c>
      <c r="W327" s="32">
        <f>('2a) logm_x(t)'!DL98-'2a) logm_x(t)'!DK98-'2a)answer'!$I98)/$CP$121</f>
        <v>0.37986639135727862</v>
      </c>
      <c r="X327" s="32">
        <f>('2a) logm_x(t)'!DM98-'2a) logm_x(t)'!DL98-'2a)answer'!$I98)/$CP$121</f>
        <v>-2.3797791866867653E-2</v>
      </c>
      <c r="Y327" s="32">
        <f>('2a) logm_x(t)'!DN98-'2a) logm_x(t)'!DM98-'2a)answer'!$I98)/$CP$121</f>
        <v>-0.72278106154935629</v>
      </c>
      <c r="Z327" s="32">
        <f>('2a) logm_x(t)'!DO98-'2a) logm_x(t)'!DN98-'2a)answer'!$I98)/$CP$121</f>
        <v>-0.16511822783428706</v>
      </c>
      <c r="AA327" s="32">
        <f>('2a) logm_x(t)'!DP98-'2a) logm_x(t)'!DO98-'2a)answer'!$I98)/$CP$121</f>
        <v>0.26881318134945842</v>
      </c>
      <c r="AB327" s="32">
        <f>('2a) logm_x(t)'!DQ98-'2a) logm_x(t)'!DP98-'2a)answer'!$I98)/$CP$121</f>
        <v>-1.0082921402996922E-2</v>
      </c>
      <c r="AC327" s="32">
        <f>('2a) logm_x(t)'!DR98-'2a) logm_x(t)'!DQ98-'2a)answer'!$I98)/$CP$121</f>
        <v>0.32329245675210649</v>
      </c>
      <c r="AD327" s="32">
        <f>('2a) logm_x(t)'!DS98-'2a) logm_x(t)'!DR98-'2a)answer'!$I98)/$CP$121</f>
        <v>-0.61882562196174884</v>
      </c>
      <c r="AE327" s="32">
        <f>('2a) logm_x(t)'!DT98-'2a) logm_x(t)'!DS98-'2a)answer'!$I98)/$CP$121</f>
        <v>0.59907817476972403</v>
      </c>
      <c r="AF327" s="32">
        <f>('2a) logm_x(t)'!DU98-'2a) logm_x(t)'!DT98-'2a)answer'!$I98)/$CP$121</f>
        <v>2.4710455266864679E-2</v>
      </c>
      <c r="AG327" s="32">
        <f>('2a) logm_x(t)'!DV98-'2a) logm_x(t)'!DU98-'2a)answer'!$I98)/$CP$121</f>
        <v>-0.11813019066028389</v>
      </c>
      <c r="AH327" s="32">
        <f>('2a) logm_x(t)'!DW98-'2a) logm_x(t)'!DV98-'2a)answer'!$I98)/$CP$121</f>
        <v>-0.13197615808830038</v>
      </c>
      <c r="AI327" s="32">
        <f>('2a) logm_x(t)'!DX98-'2a) logm_x(t)'!DW98-'2a)answer'!$I98)/$CP$121</f>
        <v>-9.1737187096386966E-2</v>
      </c>
      <c r="AJ327" s="32">
        <f>('2a) logm_x(t)'!DY98-'2a) logm_x(t)'!DX98-'2a)answer'!$I98)/$CP$121</f>
        <v>3.1718024307810191E-2</v>
      </c>
      <c r="AK327" s="32">
        <f>('2a) logm_x(t)'!DZ98-'2a) logm_x(t)'!DY98-'2a)answer'!$I98)/$CP$121</f>
        <v>0.2491799398225657</v>
      </c>
      <c r="AL327" s="32">
        <f>('2a) logm_x(t)'!EA98-'2a) logm_x(t)'!DZ98-'2a)answer'!$I98)/$CP$121</f>
        <v>-0.4491640411234139</v>
      </c>
      <c r="AM327" s="32">
        <f>('2a) logm_x(t)'!EB98-'2a) logm_x(t)'!EA98-'2a)answer'!$I98)/$CP$121</f>
        <v>-0.30199996435870474</v>
      </c>
      <c r="AN327" s="32">
        <f>('2a) logm_x(t)'!EC98-'2a) logm_x(t)'!EB98-'2a)answer'!$I98)/$CP$121</f>
        <v>0.61306541574769313</v>
      </c>
      <c r="AO327" s="32">
        <f>('2a) logm_x(t)'!ED98-'2a) logm_x(t)'!EC98-'2a)answer'!$I98)/$CP$121</f>
        <v>-0.53856941666960823</v>
      </c>
      <c r="AP327" s="32">
        <f>('2a) logm_x(t)'!EE98-'2a) logm_x(t)'!ED98-'2a)answer'!$I98)/$CP$121</f>
        <v>-1.6815313610698754E-2</v>
      </c>
      <c r="AQ327" s="32">
        <f>('2a) logm_x(t)'!EF98-'2a) logm_x(t)'!EE98-'2a)answer'!$I98)/$CP$121</f>
        <v>0.14130327935938458</v>
      </c>
      <c r="AR327" s="32">
        <f>('2a) logm_x(t)'!EG98-'2a) logm_x(t)'!EF98-'2a)answer'!$I98)/$CP$121</f>
        <v>-4.9535113623942195E-2</v>
      </c>
      <c r="AS327" s="32">
        <f>('2a) logm_x(t)'!EH98-'2a) logm_x(t)'!EG98-'2a)answer'!$I98)/$CP$121</f>
        <v>7.0391465574771717E-2</v>
      </c>
      <c r="AT327" s="32">
        <f>('2a) logm_x(t)'!EI98-'2a) logm_x(t)'!EH98-'2a)answer'!$I98)/$CP$121</f>
        <v>-0.16401574513740733</v>
      </c>
      <c r="AU327" s="32">
        <f>('2a) logm_x(t)'!EJ98-'2a) logm_x(t)'!EI98-'2a)answer'!$I98)/$CP$121</f>
        <v>0.21586515339660539</v>
      </c>
      <c r="AV327" s="32">
        <f>('2a) logm_x(t)'!EK98-'2a) logm_x(t)'!EJ98-'2a)answer'!$I98)/$CP$121</f>
        <v>-0.36161600626376783</v>
      </c>
      <c r="AW327" s="32">
        <f>('2a) logm_x(t)'!EL98-'2a) logm_x(t)'!EK98-'2a)answer'!$I98)/$CP$121</f>
        <v>0.71357077859781814</v>
      </c>
      <c r="AX327" s="32">
        <f>('2a) logm_x(t)'!EM98-'2a) logm_x(t)'!EL98-'2a)answer'!$I98)/$CP$121</f>
        <v>-0.83383218326870956</v>
      </c>
      <c r="AY327" s="32">
        <f>('2a) logm_x(t)'!EN98-'2a) logm_x(t)'!EM98-'2a)answer'!$I98)/$CP$121</f>
        <v>0.17280368381636191</v>
      </c>
      <c r="AZ327" s="32">
        <f>('2a) logm_x(t)'!EO98-'2a) logm_x(t)'!EN98-'2a)answer'!$I98)/$CP$121</f>
        <v>4.4425842326554804E-2</v>
      </c>
      <c r="BA327" s="32">
        <f>('2a) logm_x(t)'!EP98-'2a) logm_x(t)'!EO98-'2a)answer'!$I98)/$CP$121</f>
        <v>-0.14212607549962647</v>
      </c>
      <c r="BB327" s="32">
        <f>('2a) logm_x(t)'!EQ98-'2a) logm_x(t)'!EP98-'2a)answer'!$I98)/$CP$121</f>
        <v>-1.9442447839379286E-2</v>
      </c>
      <c r="BC327" s="32">
        <f>('2a) logm_x(t)'!ER98-'2a) logm_x(t)'!EQ98-'2a)answer'!$I98)/$CP$121</f>
        <v>0.46518309624047049</v>
      </c>
      <c r="BD327" s="32">
        <f>('2a) logm_x(t)'!ES98-'2a) logm_x(t)'!ER98-'2a)answer'!$I98)/$CP$121</f>
        <v>-0.85621236600678463</v>
      </c>
      <c r="BE327" s="32">
        <f>('2a) logm_x(t)'!ET98-'2a) logm_x(t)'!ES98-'2a)answer'!$I98)/$CP$121</f>
        <v>0.51710091255196422</v>
      </c>
      <c r="BF327" s="32">
        <f>('2a) logm_x(t)'!EU98-'2a) logm_x(t)'!ET98-'2a)answer'!$I98)/$CP$121</f>
        <v>-0.67524454583850713</v>
      </c>
      <c r="BG327" s="32">
        <f>('2a) logm_x(t)'!EV98-'2a) logm_x(t)'!EU98-'2a)answer'!$I98)/$CP$121</f>
        <v>-0.12583333368234073</v>
      </c>
      <c r="BH327" s="32">
        <f>('2a) logm_x(t)'!EW98-'2a) logm_x(t)'!EV98-'2a)answer'!$I98)/$CP$121</f>
        <v>-7.3523259628930533E-3</v>
      </c>
      <c r="BI327" s="32">
        <f>('2a) logm_x(t)'!EX98-'2a) logm_x(t)'!EW98-'2a)answer'!$I98)/$CP$121</f>
        <v>-6.9313715386182279E-2</v>
      </c>
      <c r="BJ327" s="32">
        <f>('2a) logm_x(t)'!EY98-'2a) logm_x(t)'!EX98-'2a)answer'!$I98)/$CP$121</f>
        <v>2.2966727805029418E-3</v>
      </c>
      <c r="BK327" s="32">
        <f>('2a) logm_x(t)'!EZ98-'2a) logm_x(t)'!EY98-'2a)answer'!$I98)/$CP$121</f>
        <v>0.47465718805838231</v>
      </c>
      <c r="BL327" s="32">
        <f>('2a) logm_x(t)'!FA98-'2a) logm_x(t)'!EZ98-'2a)answer'!$I98)/$CP$121</f>
        <v>-0.78462151385378731</v>
      </c>
      <c r="BM327" s="32">
        <f>('2a) logm_x(t)'!FB98-'2a) logm_x(t)'!FA98-'2a)answer'!$I98)/$CP$121</f>
        <v>0.27865188973332572</v>
      </c>
      <c r="BN327" s="32">
        <f>('2a) logm_x(t)'!FC98-'2a) logm_x(t)'!FB98-'2a)answer'!$I98)/$CP$121</f>
        <v>0.37901404367884928</v>
      </c>
      <c r="BO327" s="32">
        <f>('2a) logm_x(t)'!FD98-'2a) logm_x(t)'!FC98-'2a)answer'!$I98)/$CP$121</f>
        <v>-0.50435257782755971</v>
      </c>
      <c r="BP327" s="32">
        <f>('2a) logm_x(t)'!FE98-'2a) logm_x(t)'!FD98-'2a)answer'!$I98)/$CP$121</f>
        <v>0.28711504762493106</v>
      </c>
      <c r="BQ327" s="32">
        <f>('2a) logm_x(t)'!FF98-'2a) logm_x(t)'!FE98-'2a)answer'!$I98)/$CP$121</f>
        <v>-0.28189562139979035</v>
      </c>
      <c r="BR327" s="32">
        <f>('2a) logm_x(t)'!FG98-'2a) logm_x(t)'!FF98-'2a)answer'!$I98)/$CP$121</f>
        <v>0.74900541353020866</v>
      </c>
      <c r="BS327" s="32">
        <f>('2a) logm_x(t)'!FH98-'2a) logm_x(t)'!FG98-'2a)answer'!$I98)/$CP$121</f>
        <v>-0.71240877054394958</v>
      </c>
      <c r="BT327" s="32">
        <f>('2a) logm_x(t)'!FI98-'2a) logm_x(t)'!FH98-'2a)answer'!$I98)/$CP$121</f>
        <v>-0.20621656290140247</v>
      </c>
      <c r="BU327" s="32">
        <f>('2a) logm_x(t)'!FJ98-'2a) logm_x(t)'!FI98-'2a)answer'!$I98)/$CP$121</f>
        <v>0.1757315561653596</v>
      </c>
      <c r="BV327" s="32">
        <f>('2a) logm_x(t)'!FK98-'2a) logm_x(t)'!FJ98-'2a)answer'!$I98)/$CP$121</f>
        <v>-0.23496802498482597</v>
      </c>
      <c r="BW327" s="32">
        <f>('2a) logm_x(t)'!FL98-'2a) logm_x(t)'!FK98-'2a)answer'!$I98)/$CP$121</f>
        <v>0.43948720596963231</v>
      </c>
      <c r="BX327" s="32">
        <f>('2a) logm_x(t)'!FM98-'2a) logm_x(t)'!FL98-'2a)answer'!$I98)/$CP$121</f>
        <v>-0.11834007338724693</v>
      </c>
      <c r="BY327" s="32">
        <f>('2a) logm_x(t)'!FN98-'2a) logm_x(t)'!FM98-'2a)answer'!$I98)/$CP$121</f>
        <v>0.1038040281570291</v>
      </c>
      <c r="BZ327" s="32">
        <f>('2a) logm_x(t)'!FO98-'2a) logm_x(t)'!FN98-'2a)answer'!$I98)/$CP$121</f>
        <v>9.5028980844196184E-2</v>
      </c>
      <c r="CA327" s="32">
        <f>('2a) logm_x(t)'!FP98-'2a) logm_x(t)'!FO98-'2a)answer'!$I98)/$CP$121</f>
        <v>-0.32048555375303311</v>
      </c>
      <c r="CB327" s="32">
        <f>('2a) logm_x(t)'!FQ98-'2a) logm_x(t)'!FP98-'2a)answer'!$I98)/$CP$121</f>
        <v>-7.0074828400282063E-2</v>
      </c>
      <c r="CC327" s="32">
        <f>('2a) logm_x(t)'!FR98-'2a) logm_x(t)'!FQ98-'2a)answer'!$I98)/$CP$121</f>
        <v>0.19707170734264898</v>
      </c>
      <c r="CD327" s="32">
        <f>('2a) logm_x(t)'!FS98-'2a) logm_x(t)'!FR98-'2a)answer'!$I98)/$CP$121</f>
        <v>-0.30389461970899351</v>
      </c>
      <c r="CE327" s="32">
        <f>('2a) logm_x(t)'!FT98-'2a) logm_x(t)'!FS98-'2a)answer'!$I98)/$CP$121</f>
        <v>0.25150980932907763</v>
      </c>
      <c r="CF327" s="32">
        <f>('2a) logm_x(t)'!FU98-'2a) logm_x(t)'!FT98-'2a)answer'!$I98)/$CP$121</f>
        <v>-4.99650913229071E-2</v>
      </c>
      <c r="CG327" s="32">
        <f>('2a) logm_x(t)'!FV98-'2a) logm_x(t)'!FU98-'2a)answer'!$I98)/$CP$121</f>
        <v>-0.28860711359325919</v>
      </c>
      <c r="CH327" s="32">
        <f>('2a) logm_x(t)'!FW98-'2a) logm_x(t)'!FV98-'2a)answer'!$I98)/$CP$121</f>
        <v>-0.13820902069905774</v>
      </c>
      <c r="CI327" s="32">
        <f>('2a) logm_x(t)'!FX98-'2a) logm_x(t)'!FW98-'2a)answer'!$I98)/$CP$121</f>
        <v>0.12949057160659891</v>
      </c>
      <c r="CJ327" s="32">
        <f>('2a) logm_x(t)'!FY98-'2a) logm_x(t)'!FX98-'2a)answer'!$I98)/$CP$121</f>
        <v>0.18179087026458948</v>
      </c>
      <c r="CK327" s="32">
        <f>('2a) logm_x(t)'!FZ98-'2a) logm_x(t)'!FY98-'2a)answer'!$I98)/$CP$121</f>
        <v>0.1323639902156955</v>
      </c>
      <c r="CL327" s="32">
        <f>('2a) logm_x(t)'!GA98-'2a) logm_x(t)'!FZ98-'2a)answer'!$I98)/$CP$121</f>
        <v>-0.37567550480340406</v>
      </c>
      <c r="CM327" s="32">
        <f>('2a) logm_x(t)'!GB98-'2a) logm_x(t)'!GA98-'2a)answer'!$I98)/$CP$121</f>
        <v>1.6177882675025245E-2</v>
      </c>
      <c r="CN327" s="32">
        <f>('2a) logm_x(t)'!GC98-'2a) logm_x(t)'!GB98-'2a)answer'!$I98)/$CP$121</f>
        <v>8.4393613145490501E-2</v>
      </c>
    </row>
    <row r="328" spans="1:92" x14ac:dyDescent="0.25">
      <c r="A328" s="31">
        <f t="shared" si="14"/>
        <v>96</v>
      </c>
      <c r="C328" s="32">
        <f>('2a) logm_x(t)'!CR99-'2a) logm_x(t)'!CQ99-'2a)answer'!$I99)/$CP$121</f>
        <v>0.75864740131340014</v>
      </c>
      <c r="D328" s="32">
        <f>('2a) logm_x(t)'!CS99-'2a) logm_x(t)'!CR99-'2a)answer'!$I99)/$CP$121</f>
        <v>1.2607686621530179</v>
      </c>
      <c r="E328" s="32">
        <f>('2a) logm_x(t)'!CT99-'2a) logm_x(t)'!CS99-'2a)answer'!$I99)/$CP$121</f>
        <v>-0.71211313724422276</v>
      </c>
      <c r="F328" s="32">
        <f>('2a) logm_x(t)'!CU99-'2a) logm_x(t)'!CT99-'2a)answer'!$I99)/$CP$121</f>
        <v>-0.90432593637217984</v>
      </c>
      <c r="G328" s="32">
        <f>('2a) logm_x(t)'!CV99-'2a) logm_x(t)'!CU99-'2a)answer'!$I99)/$CP$121</f>
        <v>0.40113952847536782</v>
      </c>
      <c r="H328" s="32">
        <f>('2a) logm_x(t)'!CW99-'2a) logm_x(t)'!CV99-'2a)answer'!$I99)/$CP$121</f>
        <v>0.71499873373003997</v>
      </c>
      <c r="I328" s="32">
        <f>('2a) logm_x(t)'!CX99-'2a) logm_x(t)'!CW99-'2a)answer'!$I99)/$CP$121</f>
        <v>0.32342872814171342</v>
      </c>
      <c r="J328" s="32">
        <f>('2a) logm_x(t)'!CY99-'2a) logm_x(t)'!CX99-'2a)answer'!$I99)/$CP$121</f>
        <v>0.31785607648439135</v>
      </c>
      <c r="K328" s="32">
        <f>('2a) logm_x(t)'!CZ99-'2a) logm_x(t)'!CY99-'2a)answer'!$I99)/$CP$121</f>
        <v>-1.3022441246204732</v>
      </c>
      <c r="L328" s="32">
        <f>('2a) logm_x(t)'!DA99-'2a) logm_x(t)'!CZ99-'2a)answer'!$I99)/$CP$121</f>
        <v>0.3308514239527271</v>
      </c>
      <c r="M328" s="32">
        <f>('2a) logm_x(t)'!DB99-'2a) logm_x(t)'!DA99-'2a)answer'!$I99)/$CP$121</f>
        <v>0.38782974744181198</v>
      </c>
      <c r="N328" s="32">
        <f>('2a) logm_x(t)'!DC99-'2a) logm_x(t)'!DB99-'2a)answer'!$I99)/$CP$121</f>
        <v>0.38393031705282732</v>
      </c>
      <c r="O328" s="32">
        <f>('2a) logm_x(t)'!DD99-'2a) logm_x(t)'!DC99-'2a)answer'!$I99)/$CP$121</f>
        <v>-0.53475478488148831</v>
      </c>
      <c r="P328" s="32">
        <f>('2a) logm_x(t)'!DE99-'2a) logm_x(t)'!DD99-'2a)answer'!$I99)/$CP$121</f>
        <v>0.24314987194166529</v>
      </c>
      <c r="Q328" s="32">
        <f>('2a) logm_x(t)'!DF99-'2a) logm_x(t)'!DE99-'2a)answer'!$I99)/$CP$121</f>
        <v>-0.35899870274254408</v>
      </c>
      <c r="R328" s="32">
        <f>('2a) logm_x(t)'!DG99-'2a) logm_x(t)'!DF99-'2a)answer'!$I99)/$CP$121</f>
        <v>0.1373167431391796</v>
      </c>
      <c r="S328" s="32">
        <f>('2a) logm_x(t)'!DH99-'2a) logm_x(t)'!DG99-'2a)answer'!$I99)/$CP$121</f>
        <v>0.13974625393795723</v>
      </c>
      <c r="T328" s="32">
        <f>('2a) logm_x(t)'!DI99-'2a) logm_x(t)'!DH99-'2a)answer'!$I99)/$CP$121</f>
        <v>1.0227058085078324</v>
      </c>
      <c r="U328" s="32">
        <f>('2a) logm_x(t)'!DJ99-'2a) logm_x(t)'!DI99-'2a)answer'!$I99)/$CP$121</f>
        <v>-1.1755294765949438</v>
      </c>
      <c r="V328" s="32">
        <f>('2a) logm_x(t)'!DK99-'2a) logm_x(t)'!DJ99-'2a)answer'!$I99)/$CP$121</f>
        <v>0.6464866474275347</v>
      </c>
      <c r="W328" s="32">
        <f>('2a) logm_x(t)'!DL99-'2a) logm_x(t)'!DK99-'2a)answer'!$I99)/$CP$121</f>
        <v>0.34307160024420169</v>
      </c>
      <c r="X328" s="32">
        <f>('2a) logm_x(t)'!DM99-'2a) logm_x(t)'!DL99-'2a)answer'!$I99)/$CP$121</f>
        <v>2.006885453938002E-2</v>
      </c>
      <c r="Y328" s="32">
        <f>('2a) logm_x(t)'!DN99-'2a) logm_x(t)'!DM99-'2a)answer'!$I99)/$CP$121</f>
        <v>-0.74662837895604561</v>
      </c>
      <c r="Z328" s="32">
        <f>('2a) logm_x(t)'!DO99-'2a) logm_x(t)'!DN99-'2a)answer'!$I99)/$CP$121</f>
        <v>-0.19002385354452078</v>
      </c>
      <c r="AA328" s="32">
        <f>('2a) logm_x(t)'!DP99-'2a) logm_x(t)'!DO99-'2a)answer'!$I99)/$CP$121</f>
        <v>0.25886929579722673</v>
      </c>
      <c r="AB328" s="32">
        <f>('2a) logm_x(t)'!DQ99-'2a) logm_x(t)'!DP99-'2a)answer'!$I99)/$CP$121</f>
        <v>2.7286299370623039E-2</v>
      </c>
      <c r="AC328" s="32">
        <f>('2a) logm_x(t)'!DR99-'2a) logm_x(t)'!DQ99-'2a)answer'!$I99)/$CP$121</f>
        <v>0.30036800686434018</v>
      </c>
      <c r="AD328" s="32">
        <f>('2a) logm_x(t)'!DS99-'2a) logm_x(t)'!DR99-'2a)answer'!$I99)/$CP$121</f>
        <v>-0.60867303574807929</v>
      </c>
      <c r="AE328" s="32">
        <f>('2a) logm_x(t)'!DT99-'2a) logm_x(t)'!DS99-'2a)answer'!$I99)/$CP$121</f>
        <v>0.59396627739212837</v>
      </c>
      <c r="AF328" s="32">
        <f>('2a) logm_x(t)'!DU99-'2a) logm_x(t)'!DT99-'2a)answer'!$I99)/$CP$121</f>
        <v>-3.4626618061801384E-4</v>
      </c>
      <c r="AG328" s="32">
        <f>('2a) logm_x(t)'!DV99-'2a) logm_x(t)'!DU99-'2a)answer'!$I99)/$CP$121</f>
        <v>-9.68667540511607E-2</v>
      </c>
      <c r="AH328" s="32">
        <f>('2a) logm_x(t)'!DW99-'2a) logm_x(t)'!DV99-'2a)answer'!$I99)/$CP$121</f>
        <v>-0.12756003757989018</v>
      </c>
      <c r="AI328" s="32">
        <f>('2a) logm_x(t)'!DX99-'2a) logm_x(t)'!DW99-'2a)answer'!$I99)/$CP$121</f>
        <v>-9.7855844084807075E-2</v>
      </c>
      <c r="AJ328" s="32">
        <f>('2a) logm_x(t)'!DY99-'2a) logm_x(t)'!DX99-'2a)answer'!$I99)/$CP$121</f>
        <v>2.8956405314254301E-2</v>
      </c>
      <c r="AK328" s="32">
        <f>('2a) logm_x(t)'!DZ99-'2a) logm_x(t)'!DY99-'2a)answer'!$I99)/$CP$121</f>
        <v>0.2443022774735765</v>
      </c>
      <c r="AL328" s="32">
        <f>('2a) logm_x(t)'!EA99-'2a) logm_x(t)'!DZ99-'2a)answer'!$I99)/$CP$121</f>
        <v>-0.45523877299514048</v>
      </c>
      <c r="AM328" s="32">
        <f>('2a) logm_x(t)'!EB99-'2a) logm_x(t)'!EA99-'2a)answer'!$I99)/$CP$121</f>
        <v>-0.28596410691782387</v>
      </c>
      <c r="AN328" s="32">
        <f>('2a) logm_x(t)'!EC99-'2a) logm_x(t)'!EB99-'2a)answer'!$I99)/$CP$121</f>
        <v>0.60639083286293372</v>
      </c>
      <c r="AO328" s="32">
        <f>('2a) logm_x(t)'!ED99-'2a) logm_x(t)'!EC99-'2a)answer'!$I99)/$CP$121</f>
        <v>-0.53930904046460582</v>
      </c>
      <c r="AP328" s="32">
        <f>('2a) logm_x(t)'!EE99-'2a) logm_x(t)'!ED99-'2a)answer'!$I99)/$CP$121</f>
        <v>-2.5369790989034285E-2</v>
      </c>
      <c r="AQ328" s="32">
        <f>('2a) logm_x(t)'!EF99-'2a) logm_x(t)'!EE99-'2a)answer'!$I99)/$CP$121</f>
        <v>0.15416291766232723</v>
      </c>
      <c r="AR328" s="32">
        <f>('2a) logm_x(t)'!EG99-'2a) logm_x(t)'!EF99-'2a)answer'!$I99)/$CP$121</f>
        <v>-6.7983339017384306E-2</v>
      </c>
      <c r="AS328" s="32">
        <f>('2a) logm_x(t)'!EH99-'2a) logm_x(t)'!EG99-'2a)answer'!$I99)/$CP$121</f>
        <v>5.1864961109784391E-2</v>
      </c>
      <c r="AT328" s="32">
        <f>('2a) logm_x(t)'!EI99-'2a) logm_x(t)'!EH99-'2a)answer'!$I99)/$CP$121</f>
        <v>-0.17288613103271611</v>
      </c>
      <c r="AU328" s="32">
        <f>('2a) logm_x(t)'!EJ99-'2a) logm_x(t)'!EI99-'2a)answer'!$I99)/$CP$121</f>
        <v>0.21305314494451449</v>
      </c>
      <c r="AV328" s="32">
        <f>('2a) logm_x(t)'!EK99-'2a) logm_x(t)'!EJ99-'2a)answer'!$I99)/$CP$121</f>
        <v>-0.34784050330009791</v>
      </c>
      <c r="AW328" s="32">
        <f>('2a) logm_x(t)'!EL99-'2a) logm_x(t)'!EK99-'2a)answer'!$I99)/$CP$121</f>
        <v>0.72154786314417285</v>
      </c>
      <c r="AX328" s="32">
        <f>('2a) logm_x(t)'!EM99-'2a) logm_x(t)'!EL99-'2a)answer'!$I99)/$CP$121</f>
        <v>-0.83197935130378264</v>
      </c>
      <c r="AY328" s="32">
        <f>('2a) logm_x(t)'!EN99-'2a) logm_x(t)'!EM99-'2a)answer'!$I99)/$CP$121</f>
        <v>0.13167209551484282</v>
      </c>
      <c r="AZ328" s="32">
        <f>('2a) logm_x(t)'!EO99-'2a) logm_x(t)'!EN99-'2a)answer'!$I99)/$CP$121</f>
        <v>7.7156736506603638E-2</v>
      </c>
      <c r="BA328" s="32">
        <f>('2a) logm_x(t)'!EP99-'2a) logm_x(t)'!EO99-'2a)answer'!$I99)/$CP$121</f>
        <v>-0.14411954516897021</v>
      </c>
      <c r="BB328" s="32">
        <f>('2a) logm_x(t)'!EQ99-'2a) logm_x(t)'!EP99-'2a)answer'!$I99)/$CP$121</f>
        <v>-3.0858838401178736E-2</v>
      </c>
      <c r="BC328" s="32">
        <f>('2a) logm_x(t)'!ER99-'2a) logm_x(t)'!EQ99-'2a)answer'!$I99)/$CP$121</f>
        <v>0.47374453781041093</v>
      </c>
      <c r="BD328" s="32">
        <f>('2a) logm_x(t)'!ES99-'2a) logm_x(t)'!ER99-'2a)answer'!$I99)/$CP$121</f>
        <v>-0.85616565867921235</v>
      </c>
      <c r="BE328" s="32">
        <f>('2a) logm_x(t)'!ET99-'2a) logm_x(t)'!ES99-'2a)answer'!$I99)/$CP$121</f>
        <v>0.52409625183443032</v>
      </c>
      <c r="BF328" s="32">
        <f>('2a) logm_x(t)'!EU99-'2a) logm_x(t)'!ET99-'2a)answer'!$I99)/$CP$121</f>
        <v>-0.67624325881111214</v>
      </c>
      <c r="BG328" s="32">
        <f>('2a) logm_x(t)'!EV99-'2a) logm_x(t)'!EU99-'2a)answer'!$I99)/$CP$121</f>
        <v>-0.13580311298462383</v>
      </c>
      <c r="BH328" s="32">
        <f>('2a) logm_x(t)'!EW99-'2a) logm_x(t)'!EV99-'2a)answer'!$I99)/$CP$121</f>
        <v>4.1334350843792306E-3</v>
      </c>
      <c r="BI328" s="32">
        <f>('2a) logm_x(t)'!EX99-'2a) logm_x(t)'!EW99-'2a)answer'!$I99)/$CP$121</f>
        <v>-7.519022736161278E-2</v>
      </c>
      <c r="BJ328" s="32">
        <f>('2a) logm_x(t)'!EY99-'2a) logm_x(t)'!EX99-'2a)answer'!$I99)/$CP$121</f>
        <v>8.2373392181606612E-3</v>
      </c>
      <c r="BK328" s="32">
        <f>('2a) logm_x(t)'!EZ99-'2a) logm_x(t)'!EY99-'2a)answer'!$I99)/$CP$121</f>
        <v>0.48707880776665025</v>
      </c>
      <c r="BL328" s="32">
        <f>('2a) logm_x(t)'!FA99-'2a) logm_x(t)'!EZ99-'2a)answer'!$I99)/$CP$121</f>
        <v>-0.80207057003836979</v>
      </c>
      <c r="BM328" s="32">
        <f>('2a) logm_x(t)'!FB99-'2a) logm_x(t)'!FA99-'2a)answer'!$I99)/$CP$121</f>
        <v>0.27634160965816534</v>
      </c>
      <c r="BN328" s="32">
        <f>('2a) logm_x(t)'!FC99-'2a) logm_x(t)'!FB99-'2a)answer'!$I99)/$CP$121</f>
        <v>0.3799637997261302</v>
      </c>
      <c r="BO328" s="32">
        <f>('2a) logm_x(t)'!FD99-'2a) logm_x(t)'!FC99-'2a)answer'!$I99)/$CP$121</f>
        <v>-0.49894208530047451</v>
      </c>
      <c r="BP328" s="32">
        <f>('2a) logm_x(t)'!FE99-'2a) logm_x(t)'!FD99-'2a)answer'!$I99)/$CP$121</f>
        <v>0.28636630796423818</v>
      </c>
      <c r="BQ328" s="32">
        <f>('2a) logm_x(t)'!FF99-'2a) logm_x(t)'!FE99-'2a)answer'!$I99)/$CP$121</f>
        <v>-0.28981141648749786</v>
      </c>
      <c r="BR328" s="32">
        <f>('2a) logm_x(t)'!FG99-'2a) logm_x(t)'!FF99-'2a)answer'!$I99)/$CP$121</f>
        <v>0.76815731991680625</v>
      </c>
      <c r="BS328" s="32">
        <f>('2a) logm_x(t)'!FH99-'2a) logm_x(t)'!FG99-'2a)answer'!$I99)/$CP$121</f>
        <v>-0.70976342092571221</v>
      </c>
      <c r="BT328" s="32">
        <f>('2a) logm_x(t)'!FI99-'2a) logm_x(t)'!FH99-'2a)answer'!$I99)/$CP$121</f>
        <v>-0.20957853906773927</v>
      </c>
      <c r="BU328" s="32">
        <f>('2a) logm_x(t)'!FJ99-'2a) logm_x(t)'!FI99-'2a)answer'!$I99)/$CP$121</f>
        <v>0.17038897972152028</v>
      </c>
      <c r="BV328" s="32">
        <f>('2a) logm_x(t)'!FK99-'2a) logm_x(t)'!FJ99-'2a)answer'!$I99)/$CP$121</f>
        <v>-0.22816588448830585</v>
      </c>
      <c r="BW328" s="32">
        <f>('2a) logm_x(t)'!FL99-'2a) logm_x(t)'!FK99-'2a)answer'!$I99)/$CP$121</f>
        <v>0.44010997912892397</v>
      </c>
      <c r="BX328" s="32">
        <f>('2a) logm_x(t)'!FM99-'2a) logm_x(t)'!FL99-'2a)answer'!$I99)/$CP$121</f>
        <v>-0.11244619232733634</v>
      </c>
      <c r="BY328" s="32">
        <f>('2a) logm_x(t)'!FN99-'2a) logm_x(t)'!FM99-'2a)answer'!$I99)/$CP$121</f>
        <v>0.10727198253169141</v>
      </c>
      <c r="BZ328" s="32">
        <f>('2a) logm_x(t)'!FO99-'2a) logm_x(t)'!FN99-'2a)answer'!$I99)/$CP$121</f>
        <v>9.97683827177447E-2</v>
      </c>
      <c r="CA328" s="32">
        <f>('2a) logm_x(t)'!FP99-'2a) logm_x(t)'!FO99-'2a)answer'!$I99)/$CP$121</f>
        <v>-0.31828580565663511</v>
      </c>
      <c r="CB328" s="32">
        <f>('2a) logm_x(t)'!FQ99-'2a) logm_x(t)'!FP99-'2a)answer'!$I99)/$CP$121</f>
        <v>-7.0686027540568144E-2</v>
      </c>
      <c r="CC328" s="32">
        <f>('2a) logm_x(t)'!FR99-'2a) logm_x(t)'!FQ99-'2a)answer'!$I99)/$CP$121</f>
        <v>0.21110839287483649</v>
      </c>
      <c r="CD328" s="32">
        <f>('2a) logm_x(t)'!FS99-'2a) logm_x(t)'!FR99-'2a)answer'!$I99)/$CP$121</f>
        <v>-0.31331687867858821</v>
      </c>
      <c r="CE328" s="32">
        <f>('2a) logm_x(t)'!FT99-'2a) logm_x(t)'!FS99-'2a)answer'!$I99)/$CP$121</f>
        <v>0.25416581262695587</v>
      </c>
      <c r="CF328" s="32">
        <f>('2a) logm_x(t)'!FU99-'2a) logm_x(t)'!FT99-'2a)answer'!$I99)/$CP$121</f>
        <v>-3.7615778561130582E-2</v>
      </c>
      <c r="CG328" s="32">
        <f>('2a) logm_x(t)'!FV99-'2a) logm_x(t)'!FU99-'2a)answer'!$I99)/$CP$121</f>
        <v>-0.29832007488620349</v>
      </c>
      <c r="CH328" s="32">
        <f>('2a) logm_x(t)'!FW99-'2a) logm_x(t)'!FV99-'2a)answer'!$I99)/$CP$121</f>
        <v>-0.13547656787251205</v>
      </c>
      <c r="CI328" s="32">
        <f>('2a) logm_x(t)'!FX99-'2a) logm_x(t)'!FW99-'2a)answer'!$I99)/$CP$121</f>
        <v>0.138272596147587</v>
      </c>
      <c r="CJ328" s="32">
        <f>('2a) logm_x(t)'!FY99-'2a) logm_x(t)'!FX99-'2a)answer'!$I99)/$CP$121</f>
        <v>0.18577724464677889</v>
      </c>
      <c r="CK328" s="32">
        <f>('2a) logm_x(t)'!FZ99-'2a) logm_x(t)'!FY99-'2a)answer'!$I99)/$CP$121</f>
        <v>0.13742610988958792</v>
      </c>
      <c r="CL328" s="32">
        <f>('2a) logm_x(t)'!GA99-'2a) logm_x(t)'!FZ99-'2a)answer'!$I99)/$CP$121</f>
        <v>-0.37748321923108374</v>
      </c>
      <c r="CM328" s="32">
        <f>('2a) logm_x(t)'!GB99-'2a) logm_x(t)'!GA99-'2a)answer'!$I99)/$CP$121</f>
        <v>1.8502919859071959E-2</v>
      </c>
      <c r="CN328" s="32">
        <f>('2a) logm_x(t)'!GC99-'2a) logm_x(t)'!GB99-'2a)answer'!$I99)/$CP$121</f>
        <v>9.0329149525989375E-2</v>
      </c>
    </row>
    <row r="329" spans="1:92" x14ac:dyDescent="0.25">
      <c r="A329" s="31">
        <f t="shared" si="14"/>
        <v>97</v>
      </c>
      <c r="C329" s="32">
        <f>('2a) logm_x(t)'!CR100-'2a) logm_x(t)'!CQ100-'2a)answer'!$I100)/$CP$121</f>
        <v>0.80056661807756335</v>
      </c>
      <c r="D329" s="32">
        <f>('2a) logm_x(t)'!CS100-'2a) logm_x(t)'!CR100-'2a)answer'!$I100)/$CP$121</f>
        <v>1.2355326672932025</v>
      </c>
      <c r="E329" s="32">
        <f>('2a) logm_x(t)'!CT100-'2a) logm_x(t)'!CS100-'2a)answer'!$I100)/$CP$121</f>
        <v>-0.72546648126769009</v>
      </c>
      <c r="F329" s="32">
        <f>('2a) logm_x(t)'!CU100-'2a) logm_x(t)'!CT100-'2a)answer'!$I100)/$CP$121</f>
        <v>-0.94649188390296823</v>
      </c>
      <c r="G329" s="32">
        <f>('2a) logm_x(t)'!CV100-'2a) logm_x(t)'!CU100-'2a)answer'!$I100)/$CP$121</f>
        <v>0.43673404283016815</v>
      </c>
      <c r="H329" s="32">
        <f>('2a) logm_x(t)'!CW100-'2a) logm_x(t)'!CV100-'2a)answer'!$I100)/$CP$121</f>
        <v>0.72298910103818625</v>
      </c>
      <c r="I329" s="32">
        <f>('2a) logm_x(t)'!CX100-'2a) logm_x(t)'!CW100-'2a)answer'!$I100)/$CP$121</f>
        <v>0.32937725860428368</v>
      </c>
      <c r="J329" s="32">
        <f>('2a) logm_x(t)'!CY100-'2a) logm_x(t)'!CX100-'2a)answer'!$I100)/$CP$121</f>
        <v>0.34976721810959793</v>
      </c>
      <c r="K329" s="32">
        <f>('2a) logm_x(t)'!CZ100-'2a) logm_x(t)'!CY100-'2a)answer'!$I100)/$CP$121</f>
        <v>-1.3023716465839321</v>
      </c>
      <c r="L329" s="32">
        <f>('2a) logm_x(t)'!DA100-'2a) logm_x(t)'!CZ100-'2a)answer'!$I100)/$CP$121</f>
        <v>0.29108767834156829</v>
      </c>
      <c r="M329" s="32">
        <f>('2a) logm_x(t)'!DB100-'2a) logm_x(t)'!DA100-'2a)answer'!$I100)/$CP$121</f>
        <v>0.41926207793304332</v>
      </c>
      <c r="N329" s="32">
        <f>('2a) logm_x(t)'!DC100-'2a) logm_x(t)'!DB100-'2a)answer'!$I100)/$CP$121</f>
        <v>0.37465234982733164</v>
      </c>
      <c r="O329" s="32">
        <f>('2a) logm_x(t)'!DD100-'2a) logm_x(t)'!DC100-'2a)answer'!$I100)/$CP$121</f>
        <v>-0.57774805768717974</v>
      </c>
      <c r="P329" s="32">
        <f>('2a) logm_x(t)'!DE100-'2a) logm_x(t)'!DD100-'2a)answer'!$I100)/$CP$121</f>
        <v>0.26994363633735291</v>
      </c>
      <c r="Q329" s="32">
        <f>('2a) logm_x(t)'!DF100-'2a) logm_x(t)'!DE100-'2a)answer'!$I100)/$CP$121</f>
        <v>-0.36097580392763701</v>
      </c>
      <c r="R329" s="32">
        <f>('2a) logm_x(t)'!DG100-'2a) logm_x(t)'!DF100-'2a)answer'!$I100)/$CP$121</f>
        <v>0.13315479957469947</v>
      </c>
      <c r="S329" s="32">
        <f>('2a) logm_x(t)'!DH100-'2a) logm_x(t)'!DG100-'2a)answer'!$I100)/$CP$121</f>
        <v>0.11133249713995376</v>
      </c>
      <c r="T329" s="32">
        <f>('2a) logm_x(t)'!DI100-'2a) logm_x(t)'!DH100-'2a)answer'!$I100)/$CP$121</f>
        <v>1.0219795916978069</v>
      </c>
      <c r="U329" s="32">
        <f>('2a) logm_x(t)'!DJ100-'2a) logm_x(t)'!DI100-'2a)answer'!$I100)/$CP$121</f>
        <v>-1.1645718128863847</v>
      </c>
      <c r="V329" s="32">
        <f>('2a) logm_x(t)'!DK100-'2a) logm_x(t)'!DJ100-'2a)answer'!$I100)/$CP$121</f>
        <v>0.62723366524458612</v>
      </c>
      <c r="W329" s="32">
        <f>('2a) logm_x(t)'!DL100-'2a) logm_x(t)'!DK100-'2a)answer'!$I100)/$CP$121</f>
        <v>0.38378071488173532</v>
      </c>
      <c r="X329" s="32">
        <f>('2a) logm_x(t)'!DM100-'2a) logm_x(t)'!DL100-'2a)answer'!$I100)/$CP$121</f>
        <v>-2.4294007666572026E-2</v>
      </c>
      <c r="Y329" s="32">
        <f>('2a) logm_x(t)'!DN100-'2a) logm_x(t)'!DM100-'2a)answer'!$I100)/$CP$121</f>
        <v>-0.74309256869602236</v>
      </c>
      <c r="Z329" s="32">
        <f>('2a) logm_x(t)'!DO100-'2a) logm_x(t)'!DN100-'2a)answer'!$I100)/$CP$121</f>
        <v>-0.18926532471960159</v>
      </c>
      <c r="AA329" s="32">
        <f>('2a) logm_x(t)'!DP100-'2a) logm_x(t)'!DO100-'2a)answer'!$I100)/$CP$121</f>
        <v>0.27381366496352838</v>
      </c>
      <c r="AB329" s="32">
        <f>('2a) logm_x(t)'!DQ100-'2a) logm_x(t)'!DP100-'2a)answer'!$I100)/$CP$121</f>
        <v>2.6132106030915862E-2</v>
      </c>
      <c r="AC329" s="32">
        <f>('2a) logm_x(t)'!DR100-'2a) logm_x(t)'!DQ100-'2a)answer'!$I100)/$CP$121</f>
        <v>0.26734503044312619</v>
      </c>
      <c r="AD329" s="32">
        <f>('2a) logm_x(t)'!DS100-'2a) logm_x(t)'!DR100-'2a)answer'!$I100)/$CP$121</f>
        <v>-0.58807303219534357</v>
      </c>
      <c r="AE329" s="32">
        <f>('2a) logm_x(t)'!DT100-'2a) logm_x(t)'!DS100-'2a)answer'!$I100)/$CP$121</f>
        <v>0.61396661434477118</v>
      </c>
      <c r="AF329" s="32">
        <f>('2a) logm_x(t)'!DU100-'2a) logm_x(t)'!DT100-'2a)answer'!$I100)/$CP$121</f>
        <v>-9.0739890789698577E-3</v>
      </c>
      <c r="AG329" s="32">
        <f>('2a) logm_x(t)'!DV100-'2a) logm_x(t)'!DU100-'2a)answer'!$I100)/$CP$121</f>
        <v>-0.10727171497156754</v>
      </c>
      <c r="AH329" s="32">
        <f>('2a) logm_x(t)'!DW100-'2a) logm_x(t)'!DV100-'2a)answer'!$I100)/$CP$121</f>
        <v>-0.15061081879842211</v>
      </c>
      <c r="AI329" s="32">
        <f>('2a) logm_x(t)'!DX100-'2a) logm_x(t)'!DW100-'2a)answer'!$I100)/$CP$121</f>
        <v>-8.4098961534653016E-2</v>
      </c>
      <c r="AJ329" s="32">
        <f>('2a) logm_x(t)'!DY100-'2a) logm_x(t)'!DX100-'2a)answer'!$I100)/$CP$121</f>
        <v>3.5324281842774571E-2</v>
      </c>
      <c r="AK329" s="32">
        <f>('2a) logm_x(t)'!DZ100-'2a) logm_x(t)'!DY100-'2a)answer'!$I100)/$CP$121</f>
        <v>0.21970079332723239</v>
      </c>
      <c r="AL329" s="32">
        <f>('2a) logm_x(t)'!EA100-'2a) logm_x(t)'!DZ100-'2a)answer'!$I100)/$CP$121</f>
        <v>-0.44105512378919287</v>
      </c>
      <c r="AM329" s="32">
        <f>('2a) logm_x(t)'!EB100-'2a) logm_x(t)'!EA100-'2a)answer'!$I100)/$CP$121</f>
        <v>-0.29410535087396733</v>
      </c>
      <c r="AN329" s="32">
        <f>('2a) logm_x(t)'!EC100-'2a) logm_x(t)'!EB100-'2a)answer'!$I100)/$CP$121</f>
        <v>0.59908360100515723</v>
      </c>
      <c r="AO329" s="32">
        <f>('2a) logm_x(t)'!ED100-'2a) logm_x(t)'!EC100-'2a)answer'!$I100)/$CP$121</f>
        <v>-0.54881542668206529</v>
      </c>
      <c r="AP329" s="32">
        <f>('2a) logm_x(t)'!EE100-'2a) logm_x(t)'!ED100-'2a)answer'!$I100)/$CP$121</f>
        <v>1.5775969525806507E-2</v>
      </c>
      <c r="AQ329" s="32">
        <f>('2a) logm_x(t)'!EF100-'2a) logm_x(t)'!EE100-'2a)answer'!$I100)/$CP$121</f>
        <v>0.12757710148333393</v>
      </c>
      <c r="AR329" s="32">
        <f>('2a) logm_x(t)'!EG100-'2a) logm_x(t)'!EF100-'2a)answer'!$I100)/$CP$121</f>
        <v>-5.9866360597929949E-2</v>
      </c>
      <c r="AS329" s="32">
        <f>('2a) logm_x(t)'!EH100-'2a) logm_x(t)'!EG100-'2a)answer'!$I100)/$CP$121</f>
        <v>3.0306500196501013E-2</v>
      </c>
      <c r="AT329" s="32">
        <f>('2a) logm_x(t)'!EI100-'2a) logm_x(t)'!EH100-'2a)answer'!$I100)/$CP$121</f>
        <v>-0.15598464552873417</v>
      </c>
      <c r="AU329" s="32">
        <f>('2a) logm_x(t)'!EJ100-'2a) logm_x(t)'!EI100-'2a)answer'!$I100)/$CP$121</f>
        <v>0.19925208779125339</v>
      </c>
      <c r="AV329" s="32">
        <f>('2a) logm_x(t)'!EK100-'2a) logm_x(t)'!EJ100-'2a)answer'!$I100)/$CP$121</f>
        <v>-0.35289787964675995</v>
      </c>
      <c r="AW329" s="32">
        <f>('2a) logm_x(t)'!EL100-'2a) logm_x(t)'!EK100-'2a)answer'!$I100)/$CP$121</f>
        <v>0.72233287150890479</v>
      </c>
      <c r="AX329" s="32">
        <f>('2a) logm_x(t)'!EM100-'2a) logm_x(t)'!EL100-'2a)answer'!$I100)/$CP$121</f>
        <v>-0.83685509764689459</v>
      </c>
      <c r="AY329" s="32">
        <f>('2a) logm_x(t)'!EN100-'2a) logm_x(t)'!EM100-'2a)answer'!$I100)/$CP$121</f>
        <v>0.13236860182434357</v>
      </c>
      <c r="AZ329" s="32">
        <f>('2a) logm_x(t)'!EO100-'2a) logm_x(t)'!EN100-'2a)answer'!$I100)/$CP$121</f>
        <v>7.2528463503292465E-2</v>
      </c>
      <c r="BA329" s="32">
        <f>('2a) logm_x(t)'!EP100-'2a) logm_x(t)'!EO100-'2a)answer'!$I100)/$CP$121</f>
        <v>-0.13913031908618853</v>
      </c>
      <c r="BB329" s="32">
        <f>('2a) logm_x(t)'!EQ100-'2a) logm_x(t)'!EP100-'2a)answer'!$I100)/$CP$121</f>
        <v>-2.9549169968711993E-2</v>
      </c>
      <c r="BC329" s="32">
        <f>('2a) logm_x(t)'!ER100-'2a) logm_x(t)'!EQ100-'2a)answer'!$I100)/$CP$121</f>
        <v>0.46040131570867304</v>
      </c>
      <c r="BD329" s="32">
        <f>('2a) logm_x(t)'!ES100-'2a) logm_x(t)'!ER100-'2a)answer'!$I100)/$CP$121</f>
        <v>-0.84311141133700118</v>
      </c>
      <c r="BE329" s="32">
        <f>('2a) logm_x(t)'!ET100-'2a) logm_x(t)'!ES100-'2a)answer'!$I100)/$CP$121</f>
        <v>0.52745213747625042</v>
      </c>
      <c r="BF329" s="32">
        <f>('2a) logm_x(t)'!EU100-'2a) logm_x(t)'!ET100-'2a)answer'!$I100)/$CP$121</f>
        <v>-0.68692515489238881</v>
      </c>
      <c r="BG329" s="32">
        <f>('2a) logm_x(t)'!EV100-'2a) logm_x(t)'!EU100-'2a)answer'!$I100)/$CP$121</f>
        <v>-0.13045394722060386</v>
      </c>
      <c r="BH329" s="32">
        <f>('2a) logm_x(t)'!EW100-'2a) logm_x(t)'!EV100-'2a)answer'!$I100)/$CP$121</f>
        <v>1.2799724331593758E-2</v>
      </c>
      <c r="BI329" s="32">
        <f>('2a) logm_x(t)'!EX100-'2a) logm_x(t)'!EW100-'2a)answer'!$I100)/$CP$121</f>
        <v>-8.2269066183313047E-2</v>
      </c>
      <c r="BJ329" s="32">
        <f>('2a) logm_x(t)'!EY100-'2a) logm_x(t)'!EX100-'2a)answer'!$I100)/$CP$121</f>
        <v>1.7784016978590288E-2</v>
      </c>
      <c r="BK329" s="32">
        <f>('2a) logm_x(t)'!EZ100-'2a) logm_x(t)'!EY100-'2a)answer'!$I100)/$CP$121</f>
        <v>0.48807431771491855</v>
      </c>
      <c r="BL329" s="32">
        <f>('2a) logm_x(t)'!FA100-'2a) logm_x(t)'!EZ100-'2a)answer'!$I100)/$CP$121</f>
        <v>-0.81028187728870515</v>
      </c>
      <c r="BM329" s="32">
        <f>('2a) logm_x(t)'!FB100-'2a) logm_x(t)'!FA100-'2a)answer'!$I100)/$CP$121</f>
        <v>0.28034184262633111</v>
      </c>
      <c r="BN329" s="32">
        <f>('2a) logm_x(t)'!FC100-'2a) logm_x(t)'!FB100-'2a)answer'!$I100)/$CP$121</f>
        <v>0.37584993135384448</v>
      </c>
      <c r="BO329" s="32">
        <f>('2a) logm_x(t)'!FD100-'2a) logm_x(t)'!FC100-'2a)answer'!$I100)/$CP$121</f>
        <v>-0.48939294154244589</v>
      </c>
      <c r="BP329" s="32">
        <f>('2a) logm_x(t)'!FE100-'2a) logm_x(t)'!FD100-'2a)answer'!$I100)/$CP$121</f>
        <v>0.28844894552305311</v>
      </c>
      <c r="BQ329" s="32">
        <f>('2a) logm_x(t)'!FF100-'2a) logm_x(t)'!FE100-'2a)answer'!$I100)/$CP$121</f>
        <v>-0.30154290460462713</v>
      </c>
      <c r="BR329" s="32">
        <f>('2a) logm_x(t)'!FG100-'2a) logm_x(t)'!FF100-'2a)answer'!$I100)/$CP$121</f>
        <v>0.77907321977961153</v>
      </c>
      <c r="BS329" s="32">
        <f>('2a) logm_x(t)'!FH100-'2a) logm_x(t)'!FG100-'2a)answer'!$I100)/$CP$121</f>
        <v>-0.69999421243681581</v>
      </c>
      <c r="BT329" s="32">
        <f>('2a) logm_x(t)'!FI100-'2a) logm_x(t)'!FH100-'2a)answer'!$I100)/$CP$121</f>
        <v>-0.2102733623791179</v>
      </c>
      <c r="BU329" s="32">
        <f>('2a) logm_x(t)'!FJ100-'2a) logm_x(t)'!FI100-'2a)answer'!$I100)/$CP$121</f>
        <v>0.15945680828376782</v>
      </c>
      <c r="BV329" s="32">
        <f>('2a) logm_x(t)'!FK100-'2a) logm_x(t)'!FJ100-'2a)answer'!$I100)/$CP$121</f>
        <v>-0.2187443451522699</v>
      </c>
      <c r="BW329" s="32">
        <f>('2a) logm_x(t)'!FL100-'2a) logm_x(t)'!FK100-'2a)answer'!$I100)/$CP$121</f>
        <v>0.44044035999567793</v>
      </c>
      <c r="BX329" s="32">
        <f>('2a) logm_x(t)'!FM100-'2a) logm_x(t)'!FL100-'2a)answer'!$I100)/$CP$121</f>
        <v>-0.10220796465749703</v>
      </c>
      <c r="BY329" s="32">
        <f>('2a) logm_x(t)'!FN100-'2a) logm_x(t)'!FM100-'2a)answer'!$I100)/$CP$121</f>
        <v>0.10889225850956066</v>
      </c>
      <c r="BZ329" s="32">
        <f>('2a) logm_x(t)'!FO100-'2a) logm_x(t)'!FN100-'2a)answer'!$I100)/$CP$121</f>
        <v>9.8150701813758831E-2</v>
      </c>
      <c r="CA329" s="32">
        <f>('2a) logm_x(t)'!FP100-'2a) logm_x(t)'!FO100-'2a)answer'!$I100)/$CP$121</f>
        <v>-0.31111646391402203</v>
      </c>
      <c r="CB329" s="32">
        <f>('2a) logm_x(t)'!FQ100-'2a) logm_x(t)'!FP100-'2a)answer'!$I100)/$CP$121</f>
        <v>-7.211888412648032E-2</v>
      </c>
      <c r="CC329" s="32">
        <f>('2a) logm_x(t)'!FR100-'2a) logm_x(t)'!FQ100-'2a)answer'!$I100)/$CP$121</f>
        <v>0.22051909687912918</v>
      </c>
      <c r="CD329" s="32">
        <f>('2a) logm_x(t)'!FS100-'2a) logm_x(t)'!FR100-'2a)answer'!$I100)/$CP$121</f>
        <v>-0.3199804782068586</v>
      </c>
      <c r="CE329" s="32">
        <f>('2a) logm_x(t)'!FT100-'2a) logm_x(t)'!FS100-'2a)answer'!$I100)/$CP$121</f>
        <v>0.25968694586813273</v>
      </c>
      <c r="CF329" s="32">
        <f>('2a) logm_x(t)'!FU100-'2a) logm_x(t)'!FT100-'2a)answer'!$I100)/$CP$121</f>
        <v>-2.6092858855700229E-2</v>
      </c>
      <c r="CG329" s="32">
        <f>('2a) logm_x(t)'!FV100-'2a) logm_x(t)'!FU100-'2a)answer'!$I100)/$CP$121</f>
        <v>-0.3035986387414637</v>
      </c>
      <c r="CH329" s="32">
        <f>('2a) logm_x(t)'!FW100-'2a) logm_x(t)'!FV100-'2a)answer'!$I100)/$CP$121</f>
        <v>-0.13418623695426904</v>
      </c>
      <c r="CI329" s="32">
        <f>('2a) logm_x(t)'!FX100-'2a) logm_x(t)'!FW100-'2a)answer'!$I100)/$CP$121</f>
        <v>0.14312685487337948</v>
      </c>
      <c r="CJ329" s="32">
        <f>('2a) logm_x(t)'!FY100-'2a) logm_x(t)'!FX100-'2a)answer'!$I100)/$CP$121</f>
        <v>0.18966232867822838</v>
      </c>
      <c r="CK329" s="32">
        <f>('2a) logm_x(t)'!FZ100-'2a) logm_x(t)'!FY100-'2a)answer'!$I100)/$CP$121</f>
        <v>0.13728780544269431</v>
      </c>
      <c r="CL329" s="32">
        <f>('2a) logm_x(t)'!GA100-'2a) logm_x(t)'!FZ100-'2a)answer'!$I100)/$CP$121</f>
        <v>-0.37470989925070303</v>
      </c>
      <c r="CM329" s="32">
        <f>('2a) logm_x(t)'!GB100-'2a) logm_x(t)'!GA100-'2a)answer'!$I100)/$CP$121</f>
        <v>2.3137118014193322E-2</v>
      </c>
      <c r="CN329" s="32">
        <f>('2a) logm_x(t)'!GC100-'2a) logm_x(t)'!GB100-'2a)answer'!$I100)/$CP$121</f>
        <v>9.51787909082073E-2</v>
      </c>
    </row>
    <row r="330" spans="1:92" x14ac:dyDescent="0.25">
      <c r="A330" s="31">
        <f t="shared" si="14"/>
        <v>98</v>
      </c>
      <c r="C330" s="32">
        <f>('2a) logm_x(t)'!CR101-'2a) logm_x(t)'!CQ101-'2a)answer'!$I101)/$CP$121</f>
        <v>0.74846133362149847</v>
      </c>
      <c r="D330" s="32">
        <f>('2a) logm_x(t)'!CS101-'2a) logm_x(t)'!CR101-'2a)answer'!$I101)/$CP$121</f>
        <v>1.2354804375870085</v>
      </c>
      <c r="E330" s="32">
        <f>('2a) logm_x(t)'!CT101-'2a) logm_x(t)'!CS101-'2a)answer'!$I101)/$CP$121</f>
        <v>-0.66592932404284755</v>
      </c>
      <c r="F330" s="32">
        <f>('2a) logm_x(t)'!CU101-'2a) logm_x(t)'!CT101-'2a)answer'!$I101)/$CP$121</f>
        <v>-0.96408454040221381</v>
      </c>
      <c r="G330" s="32">
        <f>('2a) logm_x(t)'!CV101-'2a) logm_x(t)'!CU101-'2a)answer'!$I101)/$CP$121</f>
        <v>0.41965874774201206</v>
      </c>
      <c r="H330" s="32">
        <f>('2a) logm_x(t)'!CW101-'2a) logm_x(t)'!CV101-'2a)answer'!$I101)/$CP$121</f>
        <v>0.72696297360480977</v>
      </c>
      <c r="I330" s="32">
        <f>('2a) logm_x(t)'!CX101-'2a) logm_x(t)'!CW101-'2a)answer'!$I101)/$CP$121</f>
        <v>0.34324836380414764</v>
      </c>
      <c r="J330" s="32">
        <f>('2a) logm_x(t)'!CY101-'2a) logm_x(t)'!CX101-'2a)answer'!$I101)/$CP$121</f>
        <v>0.36849554837785292</v>
      </c>
      <c r="K330" s="32">
        <f>('2a) logm_x(t)'!CZ101-'2a) logm_x(t)'!CY101-'2a)answer'!$I101)/$CP$121</f>
        <v>-1.2992014190209358</v>
      </c>
      <c r="L330" s="32">
        <f>('2a) logm_x(t)'!DA101-'2a) logm_x(t)'!CZ101-'2a)answer'!$I101)/$CP$121</f>
        <v>0.26324854703315503</v>
      </c>
      <c r="M330" s="32">
        <f>('2a) logm_x(t)'!DB101-'2a) logm_x(t)'!DA101-'2a)answer'!$I101)/$CP$121</f>
        <v>0.44797649933163397</v>
      </c>
      <c r="N330" s="32">
        <f>('2a) logm_x(t)'!DC101-'2a) logm_x(t)'!DB101-'2a)answer'!$I101)/$CP$121</f>
        <v>0.35004152822825485</v>
      </c>
      <c r="O330" s="32">
        <f>('2a) logm_x(t)'!DD101-'2a) logm_x(t)'!DC101-'2a)answer'!$I101)/$CP$121</f>
        <v>-0.580140974607955</v>
      </c>
      <c r="P330" s="32">
        <f>('2a) logm_x(t)'!DE101-'2a) logm_x(t)'!DD101-'2a)answer'!$I101)/$CP$121</f>
        <v>0.23331177851011733</v>
      </c>
      <c r="Q330" s="32">
        <f>('2a) logm_x(t)'!DF101-'2a) logm_x(t)'!DE101-'2a)answer'!$I101)/$CP$121</f>
        <v>-0.33349627911804314</v>
      </c>
      <c r="R330" s="32">
        <f>('2a) logm_x(t)'!DG101-'2a) logm_x(t)'!DF101-'2a)answer'!$I101)/$CP$121</f>
        <v>0.11685255939026698</v>
      </c>
      <c r="S330" s="32">
        <f>('2a) logm_x(t)'!DH101-'2a) logm_x(t)'!DG101-'2a)answer'!$I101)/$CP$121</f>
        <v>0.15855111331367652</v>
      </c>
      <c r="T330" s="32">
        <f>('2a) logm_x(t)'!DI101-'2a) logm_x(t)'!DH101-'2a)answer'!$I101)/$CP$121</f>
        <v>0.97688224385441724</v>
      </c>
      <c r="U330" s="32">
        <f>('2a) logm_x(t)'!DJ101-'2a) logm_x(t)'!DI101-'2a)answer'!$I101)/$CP$121</f>
        <v>-1.1468461110139547</v>
      </c>
      <c r="V330" s="32">
        <f>('2a) logm_x(t)'!DK101-'2a) logm_x(t)'!DJ101-'2a)answer'!$I101)/$CP$121</f>
        <v>0.59109544700373207</v>
      </c>
      <c r="W330" s="32">
        <f>('2a) logm_x(t)'!DL101-'2a) logm_x(t)'!DK101-'2a)answer'!$I101)/$CP$121</f>
        <v>0.38249152090338878</v>
      </c>
      <c r="X330" s="32">
        <f>('2a) logm_x(t)'!DM101-'2a) logm_x(t)'!DL101-'2a)answer'!$I101)/$CP$121</f>
        <v>-1.3610008274959031E-2</v>
      </c>
      <c r="Y330" s="32">
        <f>('2a) logm_x(t)'!DN101-'2a) logm_x(t)'!DM101-'2a)answer'!$I101)/$CP$121</f>
        <v>-0.70807096106276357</v>
      </c>
      <c r="Z330" s="32">
        <f>('2a) logm_x(t)'!DO101-'2a) logm_x(t)'!DN101-'2a)answer'!$I101)/$CP$121</f>
        <v>-0.19890682804379492</v>
      </c>
      <c r="AA330" s="32">
        <f>('2a) logm_x(t)'!DP101-'2a) logm_x(t)'!DO101-'2a)answer'!$I101)/$CP$121</f>
        <v>0.22255235620896471</v>
      </c>
      <c r="AB330" s="32">
        <f>('2a) logm_x(t)'!DQ101-'2a) logm_x(t)'!DP101-'2a)answer'!$I101)/$CP$121</f>
        <v>5.4412571776839967E-2</v>
      </c>
      <c r="AC330" s="32">
        <f>('2a) logm_x(t)'!DR101-'2a) logm_x(t)'!DQ101-'2a)answer'!$I101)/$CP$121</f>
        <v>0.26345754635353175</v>
      </c>
      <c r="AD330" s="32">
        <f>('2a) logm_x(t)'!DS101-'2a) logm_x(t)'!DR101-'2a)answer'!$I101)/$CP$121</f>
        <v>-0.58903397902538523</v>
      </c>
      <c r="AE330" s="32">
        <f>('2a) logm_x(t)'!DT101-'2a) logm_x(t)'!DS101-'2a)answer'!$I101)/$CP$121</f>
        <v>0.58417723364564822</v>
      </c>
      <c r="AF330" s="32">
        <f>('2a) logm_x(t)'!DU101-'2a) logm_x(t)'!DT101-'2a)answer'!$I101)/$CP$121</f>
        <v>1.0111627220408806E-2</v>
      </c>
      <c r="AG330" s="32">
        <f>('2a) logm_x(t)'!DV101-'2a) logm_x(t)'!DU101-'2a)answer'!$I101)/$CP$121</f>
        <v>-0.12421831278628788</v>
      </c>
      <c r="AH330" s="32">
        <f>('2a) logm_x(t)'!DW101-'2a) logm_x(t)'!DV101-'2a)answer'!$I101)/$CP$121</f>
        <v>-9.1621241234476791E-2</v>
      </c>
      <c r="AI330" s="32">
        <f>('2a) logm_x(t)'!DX101-'2a) logm_x(t)'!DW101-'2a)answer'!$I101)/$CP$121</f>
        <v>-0.12785535510336338</v>
      </c>
      <c r="AJ330" s="32">
        <f>('2a) logm_x(t)'!DY101-'2a) logm_x(t)'!DX101-'2a)answer'!$I101)/$CP$121</f>
        <v>4.8357282143207045E-2</v>
      </c>
      <c r="AK330" s="32">
        <f>('2a) logm_x(t)'!DZ101-'2a) logm_x(t)'!DY101-'2a)answer'!$I101)/$CP$121</f>
        <v>0.19623510012208761</v>
      </c>
      <c r="AL330" s="32">
        <f>('2a) logm_x(t)'!EA101-'2a) logm_x(t)'!DZ101-'2a)answer'!$I101)/$CP$121</f>
        <v>-0.41954579422880039</v>
      </c>
      <c r="AM330" s="32">
        <f>('2a) logm_x(t)'!EB101-'2a) logm_x(t)'!EA101-'2a)answer'!$I101)/$CP$121</f>
        <v>-0.29132431628374239</v>
      </c>
      <c r="AN330" s="32">
        <f>('2a) logm_x(t)'!EC101-'2a) logm_x(t)'!EB101-'2a)answer'!$I101)/$CP$121</f>
        <v>0.61950918050744774</v>
      </c>
      <c r="AO330" s="32">
        <f>('2a) logm_x(t)'!ED101-'2a) logm_x(t)'!EC101-'2a)answer'!$I101)/$CP$121</f>
        <v>-0.55399732486337538</v>
      </c>
      <c r="AP330" s="32">
        <f>('2a) logm_x(t)'!EE101-'2a) logm_x(t)'!ED101-'2a)answer'!$I101)/$CP$121</f>
        <v>-1.249239607472556E-2</v>
      </c>
      <c r="AQ330" s="32">
        <f>('2a) logm_x(t)'!EF101-'2a) logm_x(t)'!EE101-'2a)answer'!$I101)/$CP$121</f>
        <v>0.12121900311677924</v>
      </c>
      <c r="AR330" s="32">
        <f>('2a) logm_x(t)'!EG101-'2a) logm_x(t)'!EF101-'2a)answer'!$I101)/$CP$121</f>
        <v>-4.1241173563206238E-2</v>
      </c>
      <c r="AS330" s="32">
        <f>('2a) logm_x(t)'!EH101-'2a) logm_x(t)'!EG101-'2a)answer'!$I101)/$CP$121</f>
        <v>-1.2561124503673452E-2</v>
      </c>
      <c r="AT330" s="32">
        <f>('2a) logm_x(t)'!EI101-'2a) logm_x(t)'!EH101-'2a)answer'!$I101)/$CP$121</f>
        <v>-0.16331077067023483</v>
      </c>
      <c r="AU330" s="32">
        <f>('2a) logm_x(t)'!EJ101-'2a) logm_x(t)'!EI101-'2a)answer'!$I101)/$CP$121</f>
        <v>0.22332187540474022</v>
      </c>
      <c r="AV330" s="32">
        <f>('2a) logm_x(t)'!EK101-'2a) logm_x(t)'!EJ101-'2a)answer'!$I101)/$CP$121</f>
        <v>-0.32864448105961958</v>
      </c>
      <c r="AW330" s="32">
        <f>('2a) logm_x(t)'!EL101-'2a) logm_x(t)'!EK101-'2a)answer'!$I101)/$CP$121</f>
        <v>0.69297961443190781</v>
      </c>
      <c r="AX330" s="32">
        <f>('2a) logm_x(t)'!EM101-'2a) logm_x(t)'!EL101-'2a)answer'!$I101)/$CP$121</f>
        <v>-0.8158808393726884</v>
      </c>
      <c r="AY330" s="32">
        <f>('2a) logm_x(t)'!EN101-'2a) logm_x(t)'!EM101-'2a)answer'!$I101)/$CP$121</f>
        <v>9.6499118903958778E-2</v>
      </c>
      <c r="AZ330" s="32">
        <f>('2a) logm_x(t)'!EO101-'2a) logm_x(t)'!EN101-'2a)answer'!$I101)/$CP$121</f>
        <v>9.2538275915716256E-2</v>
      </c>
      <c r="BA330" s="32">
        <f>('2a) logm_x(t)'!EP101-'2a) logm_x(t)'!EO101-'2a)answer'!$I101)/$CP$121</f>
        <v>-0.14784857946919194</v>
      </c>
      <c r="BB330" s="32">
        <f>('2a) logm_x(t)'!EQ101-'2a) logm_x(t)'!EP101-'2a)answer'!$I101)/$CP$121</f>
        <v>-2.6630785173980986E-2</v>
      </c>
      <c r="BC330" s="32">
        <f>('2a) logm_x(t)'!ER101-'2a) logm_x(t)'!EQ101-'2a)answer'!$I101)/$CP$121</f>
        <v>0.4719501359455569</v>
      </c>
      <c r="BD330" s="32">
        <f>('2a) logm_x(t)'!ES101-'2a) logm_x(t)'!ER101-'2a)answer'!$I101)/$CP$121</f>
        <v>-0.83862770079106441</v>
      </c>
      <c r="BE330" s="32">
        <f>('2a) logm_x(t)'!ET101-'2a) logm_x(t)'!ES101-'2a)answer'!$I101)/$CP$121</f>
        <v>0.51676408891019521</v>
      </c>
      <c r="BF330" s="32">
        <f>('2a) logm_x(t)'!EU101-'2a) logm_x(t)'!ET101-'2a)answer'!$I101)/$CP$121</f>
        <v>-0.68426407406738754</v>
      </c>
      <c r="BG330" s="32">
        <f>('2a) logm_x(t)'!EV101-'2a) logm_x(t)'!EU101-'2a)answer'!$I101)/$CP$121</f>
        <v>-0.12944710132072404</v>
      </c>
      <c r="BH330" s="32">
        <f>('2a) logm_x(t)'!EW101-'2a) logm_x(t)'!EV101-'2a)answer'!$I101)/$CP$121</f>
        <v>2.4726410644476941E-2</v>
      </c>
      <c r="BI330" s="32">
        <f>('2a) logm_x(t)'!EX101-'2a) logm_x(t)'!EW101-'2a)answer'!$I101)/$CP$121</f>
        <v>-9.4788491858195476E-2</v>
      </c>
      <c r="BJ330" s="32">
        <f>('2a) logm_x(t)'!EY101-'2a) logm_x(t)'!EX101-'2a)answer'!$I101)/$CP$121</f>
        <v>1.9548811683042466E-2</v>
      </c>
      <c r="BK330" s="32">
        <f>('2a) logm_x(t)'!EZ101-'2a) logm_x(t)'!EY101-'2a)answer'!$I101)/$CP$121</f>
        <v>0.50040047233197904</v>
      </c>
      <c r="BL330" s="32">
        <f>('2a) logm_x(t)'!FA101-'2a) logm_x(t)'!EZ101-'2a)answer'!$I101)/$CP$121</f>
        <v>-0.81024454588739192</v>
      </c>
      <c r="BM330" s="32">
        <f>('2a) logm_x(t)'!FB101-'2a) logm_x(t)'!FA101-'2a)answer'!$I101)/$CP$121</f>
        <v>0.27735396459940848</v>
      </c>
      <c r="BN330" s="32">
        <f>('2a) logm_x(t)'!FC101-'2a) logm_x(t)'!FB101-'2a)answer'!$I101)/$CP$121</f>
        <v>0.36985944938628634</v>
      </c>
      <c r="BO330" s="32">
        <f>('2a) logm_x(t)'!FD101-'2a) logm_x(t)'!FC101-'2a)answer'!$I101)/$CP$121</f>
        <v>-0.49080456042424403</v>
      </c>
      <c r="BP330" s="32">
        <f>('2a) logm_x(t)'!FE101-'2a) logm_x(t)'!FD101-'2a)answer'!$I101)/$CP$121</f>
        <v>0.29123952948999593</v>
      </c>
      <c r="BQ330" s="32">
        <f>('2a) logm_x(t)'!FF101-'2a) logm_x(t)'!FE101-'2a)answer'!$I101)/$CP$121</f>
        <v>-0.30120538627200577</v>
      </c>
      <c r="BR330" s="32">
        <f>('2a) logm_x(t)'!FG101-'2a) logm_x(t)'!FF101-'2a)answer'!$I101)/$CP$121</f>
        <v>0.7826199705104111</v>
      </c>
      <c r="BS330" s="32">
        <f>('2a) logm_x(t)'!FH101-'2a) logm_x(t)'!FG101-'2a)answer'!$I101)/$CP$121</f>
        <v>-0.68869708384278394</v>
      </c>
      <c r="BT330" s="32">
        <f>('2a) logm_x(t)'!FI101-'2a) logm_x(t)'!FH101-'2a)answer'!$I101)/$CP$121</f>
        <v>-0.20876120538647727</v>
      </c>
      <c r="BU330" s="32">
        <f>('2a) logm_x(t)'!FJ101-'2a) logm_x(t)'!FI101-'2a)answer'!$I101)/$CP$121</f>
        <v>0.15083346037161749</v>
      </c>
      <c r="BV330" s="32">
        <f>('2a) logm_x(t)'!FK101-'2a) logm_x(t)'!FJ101-'2a)answer'!$I101)/$CP$121</f>
        <v>-0.21325632766826208</v>
      </c>
      <c r="BW330" s="32">
        <f>('2a) logm_x(t)'!FL101-'2a) logm_x(t)'!FK101-'2a)answer'!$I101)/$CP$121</f>
        <v>0.43654659251515132</v>
      </c>
      <c r="BX330" s="32">
        <f>('2a) logm_x(t)'!FM101-'2a) logm_x(t)'!FL101-'2a)answer'!$I101)/$CP$121</f>
        <v>-8.4197062855032298E-2</v>
      </c>
      <c r="BY330" s="32">
        <f>('2a) logm_x(t)'!FN101-'2a) logm_x(t)'!FM101-'2a)answer'!$I101)/$CP$121</f>
        <v>0.10937818189362168</v>
      </c>
      <c r="BZ330" s="32">
        <f>('2a) logm_x(t)'!FO101-'2a) logm_x(t)'!FN101-'2a)answer'!$I101)/$CP$121</f>
        <v>0.10193878524782982</v>
      </c>
      <c r="CA330" s="32">
        <f>('2a) logm_x(t)'!FP101-'2a) logm_x(t)'!FO101-'2a)answer'!$I101)/$CP$121</f>
        <v>-0.30973388395054441</v>
      </c>
      <c r="CB330" s="32">
        <f>('2a) logm_x(t)'!FQ101-'2a) logm_x(t)'!FP101-'2a)answer'!$I101)/$CP$121</f>
        <v>-7.1235438833726294E-2</v>
      </c>
      <c r="CC330" s="32">
        <f>('2a) logm_x(t)'!FR101-'2a) logm_x(t)'!FQ101-'2a)answer'!$I101)/$CP$121</f>
        <v>0.23536776351592442</v>
      </c>
      <c r="CD330" s="32">
        <f>('2a) logm_x(t)'!FS101-'2a) logm_x(t)'!FR101-'2a)answer'!$I101)/$CP$121</f>
        <v>-0.32929169464600339</v>
      </c>
      <c r="CE330" s="32">
        <f>('2a) logm_x(t)'!FT101-'2a) logm_x(t)'!FS101-'2a)answer'!$I101)/$CP$121</f>
        <v>0.25309113865192573</v>
      </c>
      <c r="CF330" s="32">
        <f>('2a) logm_x(t)'!FU101-'2a) logm_x(t)'!FT101-'2a)answer'!$I101)/$CP$121</f>
        <v>-7.0417975394060648E-3</v>
      </c>
      <c r="CG330" s="32">
        <f>('2a) logm_x(t)'!FV101-'2a) logm_x(t)'!FU101-'2a)answer'!$I101)/$CP$121</f>
        <v>-0.31126312574666337</v>
      </c>
      <c r="CH330" s="32">
        <f>('2a) logm_x(t)'!FW101-'2a) logm_x(t)'!FV101-'2a)answer'!$I101)/$CP$121</f>
        <v>-0.13369308662567592</v>
      </c>
      <c r="CI330" s="32">
        <f>('2a) logm_x(t)'!FX101-'2a) logm_x(t)'!FW101-'2a)answer'!$I101)/$CP$121</f>
        <v>0.15033964680368356</v>
      </c>
      <c r="CJ330" s="32">
        <f>('2a) logm_x(t)'!FY101-'2a) logm_x(t)'!FX101-'2a)answer'!$I101)/$CP$121</f>
        <v>0.19739083379959638</v>
      </c>
      <c r="CK330" s="32">
        <f>('2a) logm_x(t)'!FZ101-'2a) logm_x(t)'!FY101-'2a)answer'!$I101)/$CP$121</f>
        <v>0.13401077471361236</v>
      </c>
      <c r="CL330" s="32">
        <f>('2a) logm_x(t)'!GA101-'2a) logm_x(t)'!FZ101-'2a)answer'!$I101)/$CP$121</f>
        <v>-0.37408354059395699</v>
      </c>
      <c r="CM330" s="32">
        <f>('2a) logm_x(t)'!GB101-'2a) logm_x(t)'!GA101-'2a)answer'!$I101)/$CP$121</f>
        <v>2.5255819032409216E-2</v>
      </c>
      <c r="CN330" s="32">
        <f>('2a) logm_x(t)'!GC101-'2a) logm_x(t)'!GB101-'2a)answer'!$I101)/$CP$121</f>
        <v>0.10038376920591641</v>
      </c>
    </row>
    <row r="331" spans="1:92" x14ac:dyDescent="0.25">
      <c r="A331" s="31">
        <f t="shared" si="14"/>
        <v>99</v>
      </c>
      <c r="C331" s="32">
        <f>('2a) logm_x(t)'!CR102-'2a) logm_x(t)'!CQ102-'2a)answer'!$I102)/$CP$121</f>
        <v>0.78695208975407394</v>
      </c>
      <c r="D331" s="32">
        <f>('2a) logm_x(t)'!CS102-'2a) logm_x(t)'!CR102-'2a)answer'!$I102)/$CP$121</f>
        <v>1.3085027867883201</v>
      </c>
      <c r="E331" s="32">
        <f>('2a) logm_x(t)'!CT102-'2a) logm_x(t)'!CS102-'2a)answer'!$I102)/$CP$121</f>
        <v>-0.79293158719741352</v>
      </c>
      <c r="F331" s="32">
        <f>('2a) logm_x(t)'!CU102-'2a) logm_x(t)'!CT102-'2a)answer'!$I102)/$CP$121</f>
        <v>-1.0060905217138354</v>
      </c>
      <c r="G331" s="32">
        <f>('2a) logm_x(t)'!CV102-'2a) logm_x(t)'!CU102-'2a)answer'!$I102)/$CP$121</f>
        <v>0.43349324818965423</v>
      </c>
      <c r="H331" s="32">
        <f>('2a) logm_x(t)'!CW102-'2a) logm_x(t)'!CV102-'2a)answer'!$I102)/$CP$121</f>
        <v>0.80303596414460932</v>
      </c>
      <c r="I331" s="32">
        <f>('2a) logm_x(t)'!CX102-'2a) logm_x(t)'!CW102-'2a)answer'!$I102)/$CP$121</f>
        <v>0.3541346251612898</v>
      </c>
      <c r="J331" s="32">
        <f>('2a) logm_x(t)'!CY102-'2a) logm_x(t)'!CX102-'2a)answer'!$I102)/$CP$121</f>
        <v>0.24805051520928337</v>
      </c>
      <c r="K331" s="32">
        <f>('2a) logm_x(t)'!CZ102-'2a) logm_x(t)'!CY102-'2a)answer'!$I102)/$CP$121</f>
        <v>-1.2194643121927484</v>
      </c>
      <c r="L331" s="32">
        <f>('2a) logm_x(t)'!DA102-'2a) logm_x(t)'!CZ102-'2a)answer'!$I102)/$CP$121</f>
        <v>0.28983418755382573</v>
      </c>
      <c r="M331" s="32">
        <f>('2a) logm_x(t)'!DB102-'2a) logm_x(t)'!DA102-'2a)answer'!$I102)/$CP$121</f>
        <v>0.43589315283513586</v>
      </c>
      <c r="N331" s="32">
        <f>('2a) logm_x(t)'!DC102-'2a) logm_x(t)'!DB102-'2a)answer'!$I102)/$CP$121</f>
        <v>0.34845770134461723</v>
      </c>
      <c r="O331" s="32">
        <f>('2a) logm_x(t)'!DD102-'2a) logm_x(t)'!DC102-'2a)answer'!$I102)/$CP$121</f>
        <v>-0.61568183811659316</v>
      </c>
      <c r="P331" s="32">
        <f>('2a) logm_x(t)'!DE102-'2a) logm_x(t)'!DD102-'2a)answer'!$I102)/$CP$121</f>
        <v>0.23993105756449068</v>
      </c>
      <c r="Q331" s="32">
        <f>('2a) logm_x(t)'!DF102-'2a) logm_x(t)'!DE102-'2a)answer'!$I102)/$CP$121</f>
        <v>-0.34444711202594958</v>
      </c>
      <c r="R331" s="32">
        <f>('2a) logm_x(t)'!DG102-'2a) logm_x(t)'!DF102-'2a)answer'!$I102)/$CP$121</f>
        <v>0.14749218577568751</v>
      </c>
      <c r="S331" s="32">
        <f>('2a) logm_x(t)'!DH102-'2a) logm_x(t)'!DG102-'2a)answer'!$I102)/$CP$121</f>
        <v>4.4241795261292141E-2</v>
      </c>
      <c r="T331" s="32">
        <f>('2a) logm_x(t)'!DI102-'2a) logm_x(t)'!DH102-'2a)answer'!$I102)/$CP$121</f>
        <v>1.0556246804248699</v>
      </c>
      <c r="U331" s="32">
        <f>('2a) logm_x(t)'!DJ102-'2a) logm_x(t)'!DI102-'2a)answer'!$I102)/$CP$121</f>
        <v>-1.1570974539073344</v>
      </c>
      <c r="V331" s="32">
        <f>('2a) logm_x(t)'!DK102-'2a) logm_x(t)'!DJ102-'2a)answer'!$I102)/$CP$121</f>
        <v>0.62006594645191149</v>
      </c>
      <c r="W331" s="32">
        <f>('2a) logm_x(t)'!DL102-'2a) logm_x(t)'!DK102-'2a)answer'!$I102)/$CP$121</f>
        <v>0.31956755084704197</v>
      </c>
      <c r="X331" s="32">
        <f>('2a) logm_x(t)'!DM102-'2a) logm_x(t)'!DL102-'2a)answer'!$I102)/$CP$121</f>
        <v>6.9087001096430123E-2</v>
      </c>
      <c r="Y331" s="32">
        <f>('2a) logm_x(t)'!DN102-'2a) logm_x(t)'!DM102-'2a)answer'!$I102)/$CP$121</f>
        <v>-0.72691648234765527</v>
      </c>
      <c r="Z331" s="32">
        <f>('2a) logm_x(t)'!DO102-'2a) logm_x(t)'!DN102-'2a)answer'!$I102)/$CP$121</f>
        <v>-0.27980576668452556</v>
      </c>
      <c r="AA331" s="32">
        <f>('2a) logm_x(t)'!DP102-'2a) logm_x(t)'!DO102-'2a)answer'!$I102)/$CP$121</f>
        <v>0.2899918569957341</v>
      </c>
      <c r="AB331" s="32">
        <f>('2a) logm_x(t)'!DQ102-'2a) logm_x(t)'!DP102-'2a)answer'!$I102)/$CP$121</f>
        <v>3.3344779275565283E-3</v>
      </c>
      <c r="AC331" s="32">
        <f>('2a) logm_x(t)'!DR102-'2a) logm_x(t)'!DQ102-'2a)answer'!$I102)/$CP$121</f>
        <v>0.2770407162961922</v>
      </c>
      <c r="AD331" s="32">
        <f>('2a) logm_x(t)'!DS102-'2a) logm_x(t)'!DR102-'2a)answer'!$I102)/$CP$121</f>
        <v>-0.56861171908745367</v>
      </c>
      <c r="AE331" s="32">
        <f>('2a) logm_x(t)'!DT102-'2a) logm_x(t)'!DS102-'2a)answer'!$I102)/$CP$121</f>
        <v>0.60419946015206105</v>
      </c>
      <c r="AF331" s="32">
        <f>('2a) logm_x(t)'!DU102-'2a) logm_x(t)'!DT102-'2a)answer'!$I102)/$CP$121</f>
        <v>-1.4005492747777471E-2</v>
      </c>
      <c r="AG331" s="32">
        <f>('2a) logm_x(t)'!DV102-'2a) logm_x(t)'!DU102-'2a)answer'!$I102)/$CP$121</f>
        <v>-0.10525266385432407</v>
      </c>
      <c r="AH331" s="32">
        <f>('2a) logm_x(t)'!DW102-'2a) logm_x(t)'!DV102-'2a)answer'!$I102)/$CP$121</f>
        <v>-0.15905923071042025</v>
      </c>
      <c r="AI331" s="32">
        <f>('2a) logm_x(t)'!DX102-'2a) logm_x(t)'!DW102-'2a)answer'!$I102)/$CP$121</f>
        <v>-0.1152537813166955</v>
      </c>
      <c r="AJ331" s="32">
        <f>('2a) logm_x(t)'!DY102-'2a) logm_x(t)'!DX102-'2a)answer'!$I102)/$CP$121</f>
        <v>9.0925402911258613E-2</v>
      </c>
      <c r="AK331" s="32">
        <f>('2a) logm_x(t)'!DZ102-'2a) logm_x(t)'!DY102-'2a)answer'!$I102)/$CP$121</f>
        <v>0.18348955475145326</v>
      </c>
      <c r="AL331" s="32">
        <f>('2a) logm_x(t)'!EA102-'2a) logm_x(t)'!DZ102-'2a)answer'!$I102)/$CP$121</f>
        <v>-0.45903495013327567</v>
      </c>
      <c r="AM331" s="32">
        <f>('2a) logm_x(t)'!EB102-'2a) logm_x(t)'!EA102-'2a)answer'!$I102)/$CP$121</f>
        <v>-0.26645291878637445</v>
      </c>
      <c r="AN331" s="32">
        <f>('2a) logm_x(t)'!EC102-'2a) logm_x(t)'!EB102-'2a)answer'!$I102)/$CP$121</f>
        <v>0.61928701273267661</v>
      </c>
      <c r="AO331" s="32">
        <f>('2a) logm_x(t)'!ED102-'2a) logm_x(t)'!EC102-'2a)answer'!$I102)/$CP$121</f>
        <v>-0.58836349170154778</v>
      </c>
      <c r="AP331" s="32">
        <f>('2a) logm_x(t)'!EE102-'2a) logm_x(t)'!ED102-'2a)answer'!$I102)/$CP$121</f>
        <v>3.2386595511535755E-2</v>
      </c>
      <c r="AQ331" s="32">
        <f>('2a) logm_x(t)'!EF102-'2a) logm_x(t)'!EE102-'2a)answer'!$I102)/$CP$121</f>
        <v>0.118198989154819</v>
      </c>
      <c r="AR331" s="32">
        <f>('2a) logm_x(t)'!EG102-'2a) logm_x(t)'!EF102-'2a)answer'!$I102)/$CP$121</f>
        <v>-4.9704762119438958E-2</v>
      </c>
      <c r="AS331" s="32">
        <f>('2a) logm_x(t)'!EH102-'2a) logm_x(t)'!EG102-'2a)answer'!$I102)/$CP$121</f>
        <v>5.4709143839291449E-3</v>
      </c>
      <c r="AT331" s="32">
        <f>('2a) logm_x(t)'!EI102-'2a) logm_x(t)'!EH102-'2a)answer'!$I102)/$CP$121</f>
        <v>-0.15583721844013229</v>
      </c>
      <c r="AU331" s="32">
        <f>('2a) logm_x(t)'!EJ102-'2a) logm_x(t)'!EI102-'2a)answer'!$I102)/$CP$121</f>
        <v>0.17822828598322282</v>
      </c>
      <c r="AV331" s="32">
        <f>('2a) logm_x(t)'!EK102-'2a) logm_x(t)'!EJ102-'2a)answer'!$I102)/$CP$121</f>
        <v>-0.32842800450755089</v>
      </c>
      <c r="AW331" s="32">
        <f>('2a) logm_x(t)'!EL102-'2a) logm_x(t)'!EK102-'2a)answer'!$I102)/$CP$121</f>
        <v>0.71404136648102157</v>
      </c>
      <c r="AX331" s="32">
        <f>('2a) logm_x(t)'!EM102-'2a) logm_x(t)'!EL102-'2a)answer'!$I102)/$CP$121</f>
        <v>-0.83608053193589338</v>
      </c>
      <c r="AY331" s="32">
        <f>('2a) logm_x(t)'!EN102-'2a) logm_x(t)'!EM102-'2a)answer'!$I102)/$CP$121</f>
        <v>7.0452528934041025E-2</v>
      </c>
      <c r="AZ331" s="32">
        <f>('2a) logm_x(t)'!EO102-'2a) logm_x(t)'!EN102-'2a)answer'!$I102)/$CP$121</f>
        <v>0.11184743670377917</v>
      </c>
      <c r="BA331" s="32">
        <f>('2a) logm_x(t)'!EP102-'2a) logm_x(t)'!EO102-'2a)answer'!$I102)/$CP$121</f>
        <v>-0.13729455350031611</v>
      </c>
      <c r="BB331" s="32">
        <f>('2a) logm_x(t)'!EQ102-'2a) logm_x(t)'!EP102-'2a)answer'!$I102)/$CP$121</f>
        <v>-2.7087216752911716E-2</v>
      </c>
      <c r="BC331" s="32">
        <f>('2a) logm_x(t)'!ER102-'2a) logm_x(t)'!EQ102-'2a)answer'!$I102)/$CP$121</f>
        <v>0.47314031015055491</v>
      </c>
      <c r="BD331" s="32">
        <f>('2a) logm_x(t)'!ES102-'2a) logm_x(t)'!ER102-'2a)answer'!$I102)/$CP$121</f>
        <v>-0.83406857976840898</v>
      </c>
      <c r="BE331" s="32">
        <f>('2a) logm_x(t)'!ET102-'2a) logm_x(t)'!ES102-'2a)answer'!$I102)/$CP$121</f>
        <v>0.52241392198927439</v>
      </c>
      <c r="BF331" s="32">
        <f>('2a) logm_x(t)'!EU102-'2a) logm_x(t)'!ET102-'2a)answer'!$I102)/$CP$121</f>
        <v>-0.67607534844860451</v>
      </c>
      <c r="BG331" s="32">
        <f>('2a) logm_x(t)'!EV102-'2a) logm_x(t)'!EU102-'2a)answer'!$I102)/$CP$121</f>
        <v>-0.12403772957933713</v>
      </c>
      <c r="BH331" s="32">
        <f>('2a) logm_x(t)'!EW102-'2a) logm_x(t)'!EV102-'2a)answer'!$I102)/$CP$121</f>
        <v>2.1094179953418155E-2</v>
      </c>
      <c r="BI331" s="32">
        <f>('2a) logm_x(t)'!EX102-'2a) logm_x(t)'!EW102-'2a)answer'!$I102)/$CP$121</f>
        <v>-9.6958304813734741E-2</v>
      </c>
      <c r="BJ331" s="32">
        <f>('2a) logm_x(t)'!EY102-'2a) logm_x(t)'!EX102-'2a)answer'!$I102)/$CP$121</f>
        <v>3.0698295901901495E-2</v>
      </c>
      <c r="BK331" s="32">
        <f>('2a) logm_x(t)'!EZ102-'2a) logm_x(t)'!EY102-'2a)answer'!$I102)/$CP$121</f>
        <v>0.48365707687556903</v>
      </c>
      <c r="BL331" s="32">
        <f>('2a) logm_x(t)'!FA102-'2a) logm_x(t)'!EZ102-'2a)answer'!$I102)/$CP$121</f>
        <v>-0.79808561389432475</v>
      </c>
      <c r="BM331" s="32">
        <f>('2a) logm_x(t)'!FB102-'2a) logm_x(t)'!FA102-'2a)answer'!$I102)/$CP$121</f>
        <v>0.26138787999821478</v>
      </c>
      <c r="BN331" s="32">
        <f>('2a) logm_x(t)'!FC102-'2a) logm_x(t)'!FB102-'2a)answer'!$I102)/$CP$121</f>
        <v>0.36336947115916468</v>
      </c>
      <c r="BO331" s="32">
        <f>('2a) logm_x(t)'!FD102-'2a) logm_x(t)'!FC102-'2a)answer'!$I102)/$CP$121</f>
        <v>-0.45932406467164</v>
      </c>
      <c r="BP331" s="32">
        <f>('2a) logm_x(t)'!FE102-'2a) logm_x(t)'!FD102-'2a)answer'!$I102)/$CP$121</f>
        <v>0.2816854809661245</v>
      </c>
      <c r="BQ331" s="32">
        <f>('2a) logm_x(t)'!FF102-'2a) logm_x(t)'!FE102-'2a)answer'!$I102)/$CP$121</f>
        <v>-0.30310236495594711</v>
      </c>
      <c r="BR331" s="32">
        <f>('2a) logm_x(t)'!FG102-'2a) logm_x(t)'!FF102-'2a)answer'!$I102)/$CP$121</f>
        <v>0.77377386141972126</v>
      </c>
      <c r="BS331" s="32">
        <f>('2a) logm_x(t)'!FH102-'2a) logm_x(t)'!FG102-'2a)answer'!$I102)/$CP$121</f>
        <v>-0.66986944241365753</v>
      </c>
      <c r="BT331" s="32">
        <f>('2a) logm_x(t)'!FI102-'2a) logm_x(t)'!FH102-'2a)answer'!$I102)/$CP$121</f>
        <v>-0.20307583093420314</v>
      </c>
      <c r="BU331" s="32">
        <f>('2a) logm_x(t)'!FJ102-'2a) logm_x(t)'!FI102-'2a)answer'!$I102)/$CP$121</f>
        <v>0.1364864635169194</v>
      </c>
      <c r="BV331" s="32">
        <f>('2a) logm_x(t)'!FK102-'2a) logm_x(t)'!FJ102-'2a)answer'!$I102)/$CP$121</f>
        <v>-0.19148695210198682</v>
      </c>
      <c r="BW331" s="32">
        <f>('2a) logm_x(t)'!FL102-'2a) logm_x(t)'!FK102-'2a)answer'!$I102)/$CP$121</f>
        <v>0.42773501744137243</v>
      </c>
      <c r="BX331" s="32">
        <f>('2a) logm_x(t)'!FM102-'2a) logm_x(t)'!FL102-'2a)answer'!$I102)/$CP$121</f>
        <v>-8.1989922092509215E-2</v>
      </c>
      <c r="BY331" s="32">
        <f>('2a) logm_x(t)'!FN102-'2a) logm_x(t)'!FM102-'2a)answer'!$I102)/$CP$121</f>
        <v>0.11405244211299496</v>
      </c>
      <c r="BZ331" s="32">
        <f>('2a) logm_x(t)'!FO102-'2a) logm_x(t)'!FN102-'2a)answer'!$I102)/$CP$121</f>
        <v>0.10069461783893728</v>
      </c>
      <c r="CA331" s="32">
        <f>('2a) logm_x(t)'!FP102-'2a) logm_x(t)'!FO102-'2a)answer'!$I102)/$CP$121</f>
        <v>-0.30344774570110139</v>
      </c>
      <c r="CB331" s="32">
        <f>('2a) logm_x(t)'!FQ102-'2a) logm_x(t)'!FP102-'2a)answer'!$I102)/$CP$121</f>
        <v>-7.5632096514865896E-2</v>
      </c>
      <c r="CC331" s="32">
        <f>('2a) logm_x(t)'!FR102-'2a) logm_x(t)'!FQ102-'2a)answer'!$I102)/$CP$121</f>
        <v>0.24886246839336953</v>
      </c>
      <c r="CD331" s="32">
        <f>('2a) logm_x(t)'!FS102-'2a) logm_x(t)'!FR102-'2a)answer'!$I102)/$CP$121</f>
        <v>-0.33570539601868488</v>
      </c>
      <c r="CE331" s="32">
        <f>('2a) logm_x(t)'!FT102-'2a) logm_x(t)'!FS102-'2a)answer'!$I102)/$CP$121</f>
        <v>0.26474737325559011</v>
      </c>
      <c r="CF331" s="32">
        <f>('2a) logm_x(t)'!FU102-'2a) logm_x(t)'!FT102-'2a)answer'!$I102)/$CP$121</f>
        <v>-6.6823920002534072E-3</v>
      </c>
      <c r="CG331" s="32">
        <f>('2a) logm_x(t)'!FV102-'2a) logm_x(t)'!FU102-'2a)answer'!$I102)/$CP$121</f>
        <v>-0.31208198945817178</v>
      </c>
      <c r="CH331" s="32">
        <f>('2a) logm_x(t)'!FW102-'2a) logm_x(t)'!FV102-'2a)answer'!$I102)/$CP$121</f>
        <v>-0.12483648519139035</v>
      </c>
      <c r="CI331" s="32">
        <f>('2a) logm_x(t)'!FX102-'2a) logm_x(t)'!FW102-'2a)answer'!$I102)/$CP$121</f>
        <v>0.15184757612292871</v>
      </c>
      <c r="CJ331" s="32">
        <f>('2a) logm_x(t)'!FY102-'2a) logm_x(t)'!FX102-'2a)answer'!$I102)/$CP$121</f>
        <v>0.1939563451108938</v>
      </c>
      <c r="CK331" s="32">
        <f>('2a) logm_x(t)'!FZ102-'2a) logm_x(t)'!FY102-'2a)answer'!$I102)/$CP$121</f>
        <v>0.13862736348709506</v>
      </c>
      <c r="CL331" s="32">
        <f>('2a) logm_x(t)'!GA102-'2a) logm_x(t)'!FZ102-'2a)answer'!$I102)/$CP$121</f>
        <v>-0.36238527313625218</v>
      </c>
      <c r="CM331" s="32">
        <f>('2a) logm_x(t)'!GB102-'2a) logm_x(t)'!GA102-'2a)answer'!$I102)/$CP$121</f>
        <v>1.9935793277192963E-2</v>
      </c>
      <c r="CN331" s="32">
        <f>('2a) logm_x(t)'!GC102-'2a) logm_x(t)'!GB102-'2a)answer'!$I102)/$CP$121</f>
        <v>0.10032211518220127</v>
      </c>
    </row>
    <row r="332" spans="1:92" x14ac:dyDescent="0.25">
      <c r="A332" s="31">
        <f t="shared" si="14"/>
        <v>100</v>
      </c>
      <c r="C332" s="32">
        <f>('2a) logm_x(t)'!CR103-'2a) logm_x(t)'!CQ103-'2a)answer'!$I103)/$CP$121</f>
        <v>0.73055319341758707</v>
      </c>
      <c r="D332" s="32">
        <f>('2a) logm_x(t)'!CS103-'2a) logm_x(t)'!CR103-'2a)answer'!$I103)/$CP$121</f>
        <v>1.3260776468818118</v>
      </c>
      <c r="E332" s="32">
        <f>('2a) logm_x(t)'!CT103-'2a) logm_x(t)'!CS103-'2a)answer'!$I103)/$CP$121</f>
        <v>-0.69773058320024406</v>
      </c>
      <c r="F332" s="32">
        <f>('2a) logm_x(t)'!CU103-'2a) logm_x(t)'!CT103-'2a)answer'!$I103)/$CP$121</f>
        <v>-1.0702766403797235</v>
      </c>
      <c r="G332" s="32">
        <f>('2a) logm_x(t)'!CV103-'2a) logm_x(t)'!CU103-'2a)answer'!$I103)/$CP$121</f>
        <v>0.43826234935265124</v>
      </c>
      <c r="H332" s="32">
        <f>('2a) logm_x(t)'!CW103-'2a) logm_x(t)'!CV103-'2a)answer'!$I103)/$CP$121</f>
        <v>0.80376660007568113</v>
      </c>
      <c r="I332" s="32">
        <f>('2a) logm_x(t)'!CX103-'2a) logm_x(t)'!CW103-'2a)answer'!$I103)/$CP$121</f>
        <v>0.40719654150289081</v>
      </c>
      <c r="J332" s="32">
        <f>('2a) logm_x(t)'!CY103-'2a) logm_x(t)'!CX103-'2a)answer'!$I103)/$CP$121</f>
        <v>0.22229161542188874</v>
      </c>
      <c r="K332" s="32">
        <f>('2a) logm_x(t)'!CZ103-'2a) logm_x(t)'!CY103-'2a)answer'!$I103)/$CP$121</f>
        <v>-1.2577226158209986</v>
      </c>
      <c r="L332" s="32">
        <f>('2a) logm_x(t)'!DA103-'2a) logm_x(t)'!CZ103-'2a)answer'!$I103)/$CP$121</f>
        <v>0.26793895727353323</v>
      </c>
      <c r="M332" s="32">
        <f>('2a) logm_x(t)'!DB103-'2a) logm_x(t)'!DA103-'2a)answer'!$I103)/$CP$121</f>
        <v>0.42373011296294161</v>
      </c>
      <c r="N332" s="32">
        <f>('2a) logm_x(t)'!DC103-'2a) logm_x(t)'!DB103-'2a)answer'!$I103)/$CP$121</f>
        <v>0.35527048823045326</v>
      </c>
      <c r="O332" s="32">
        <f>('2a) logm_x(t)'!DD103-'2a) logm_x(t)'!DC103-'2a)answer'!$I103)/$CP$121</f>
        <v>-0.56805526717966781</v>
      </c>
      <c r="P332" s="32">
        <f>('2a) logm_x(t)'!DE103-'2a) logm_x(t)'!DD103-'2a)answer'!$I103)/$CP$121</f>
        <v>0.25065933659281103</v>
      </c>
      <c r="Q332" s="32">
        <f>('2a) logm_x(t)'!DF103-'2a) logm_x(t)'!DE103-'2a)answer'!$I103)/$CP$121</f>
        <v>-0.40121619309527629</v>
      </c>
      <c r="R332" s="32">
        <f>('2a) logm_x(t)'!DG103-'2a) logm_x(t)'!DF103-'2a)answer'!$I103)/$CP$121</f>
        <v>0.16244856661995391</v>
      </c>
      <c r="S332" s="32">
        <f>('2a) logm_x(t)'!DH103-'2a) logm_x(t)'!DG103-'2a)answer'!$I103)/$CP$121</f>
        <v>8.1108937107083376E-2</v>
      </c>
      <c r="T332" s="32">
        <f>('2a) logm_x(t)'!DI103-'2a) logm_x(t)'!DH103-'2a)answer'!$I103)/$CP$121</f>
        <v>0.93609500604003193</v>
      </c>
      <c r="U332" s="32">
        <f>('2a) logm_x(t)'!DJ103-'2a) logm_x(t)'!DI103-'2a)answer'!$I103)/$CP$121</f>
        <v>-1.0752478850963045</v>
      </c>
      <c r="V332" s="32">
        <f>('2a) logm_x(t)'!DK103-'2a) logm_x(t)'!DJ103-'2a)answer'!$I103)/$CP$121</f>
        <v>0.65044306316743594</v>
      </c>
      <c r="W332" s="32">
        <f>('2a) logm_x(t)'!DL103-'2a) logm_x(t)'!DK103-'2a)answer'!$I103)/$CP$121</f>
        <v>0.39020208660826211</v>
      </c>
      <c r="X332" s="32">
        <f>('2a) logm_x(t)'!DM103-'2a) logm_x(t)'!DL103-'2a)answer'!$I103)/$CP$121</f>
        <v>-0.14627929137838647</v>
      </c>
      <c r="Y332" s="32">
        <f>('2a) logm_x(t)'!DN103-'2a) logm_x(t)'!DM103-'2a)answer'!$I103)/$CP$121</f>
        <v>-0.66996716453312877</v>
      </c>
      <c r="Z332" s="32">
        <f>('2a) logm_x(t)'!DO103-'2a) logm_x(t)'!DN103-'2a)answer'!$I103)/$CP$121</f>
        <v>-0.1668425546031839</v>
      </c>
      <c r="AA332" s="32">
        <f>('2a) logm_x(t)'!DP103-'2a) logm_x(t)'!DO103-'2a)answer'!$I103)/$CP$121</f>
        <v>0.18123621463792383</v>
      </c>
      <c r="AB332" s="32">
        <f>('2a) logm_x(t)'!DQ103-'2a) logm_x(t)'!DP103-'2a)answer'!$I103)/$CP$121</f>
        <v>0.10545244153291038</v>
      </c>
      <c r="AC332" s="32">
        <f>('2a) logm_x(t)'!DR103-'2a) logm_x(t)'!DQ103-'2a)answer'!$I103)/$CP$121</f>
        <v>0.27184959252718127</v>
      </c>
      <c r="AD332" s="32">
        <f>('2a) logm_x(t)'!DS103-'2a) logm_x(t)'!DR103-'2a)answer'!$I103)/$CP$121</f>
        <v>-0.63115820883752327</v>
      </c>
      <c r="AE332" s="32">
        <f>('2a) logm_x(t)'!DT103-'2a) logm_x(t)'!DS103-'2a)answer'!$I103)/$CP$121</f>
        <v>0.52761944885772205</v>
      </c>
      <c r="AF332" s="32">
        <f>('2a) logm_x(t)'!DU103-'2a) logm_x(t)'!DT103-'2a)answer'!$I103)/$CP$121</f>
        <v>7.0428793080231464E-2</v>
      </c>
      <c r="AG332" s="32">
        <f>('2a) logm_x(t)'!DV103-'2a) logm_x(t)'!DU103-'2a)answer'!$I103)/$CP$121</f>
        <v>-0.13025822258990161</v>
      </c>
      <c r="AH332" s="32">
        <f>('2a) logm_x(t)'!DW103-'2a) logm_x(t)'!DV103-'2a)answer'!$I103)/$CP$121</f>
        <v>-0.12960538117860262</v>
      </c>
      <c r="AI332" s="32">
        <f>('2a) logm_x(t)'!DX103-'2a) logm_x(t)'!DW103-'2a)answer'!$I103)/$CP$121</f>
        <v>-0.11520171433945192</v>
      </c>
      <c r="AJ332" s="32">
        <f>('2a) logm_x(t)'!DY103-'2a) logm_x(t)'!DX103-'2a)answer'!$I103)/$CP$121</f>
        <v>9.5913716950140462E-2</v>
      </c>
      <c r="AK332" s="32">
        <f>('2a) logm_x(t)'!DZ103-'2a) logm_x(t)'!DY103-'2a)answer'!$I103)/$CP$121</f>
        <v>0.15747373500240591</v>
      </c>
      <c r="AL332" s="32">
        <f>('2a) logm_x(t)'!EA103-'2a) logm_x(t)'!DZ103-'2a)answer'!$I103)/$CP$121</f>
        <v>-0.4322093832514674</v>
      </c>
      <c r="AM332" s="32">
        <f>('2a) logm_x(t)'!EB103-'2a) logm_x(t)'!EA103-'2a)answer'!$I103)/$CP$121</f>
        <v>-0.2362304975990461</v>
      </c>
      <c r="AN332" s="32">
        <f>('2a) logm_x(t)'!EC103-'2a) logm_x(t)'!EB103-'2a)answer'!$I103)/$CP$121</f>
        <v>0.58384109421996755</v>
      </c>
      <c r="AO332" s="32">
        <f>('2a) logm_x(t)'!ED103-'2a) logm_x(t)'!EC103-'2a)answer'!$I103)/$CP$121</f>
        <v>-0.54971191334891112</v>
      </c>
      <c r="AP332" s="32">
        <f>('2a) logm_x(t)'!EE103-'2a) logm_x(t)'!ED103-'2a)answer'!$I103)/$CP$121</f>
        <v>-8.7741530898853837E-3</v>
      </c>
      <c r="AQ332" s="32">
        <f>('2a) logm_x(t)'!EF103-'2a) logm_x(t)'!EE103-'2a)answer'!$I103)/$CP$121</f>
        <v>0.135957597744324</v>
      </c>
      <c r="AR332" s="32">
        <f>('2a) logm_x(t)'!EG103-'2a) logm_x(t)'!EF103-'2a)answer'!$I103)/$CP$121</f>
        <v>-8.1006254426068972E-2</v>
      </c>
      <c r="AS332" s="32">
        <f>('2a) logm_x(t)'!EH103-'2a) logm_x(t)'!EG103-'2a)answer'!$I103)/$CP$121</f>
        <v>-3.6822808484389014E-2</v>
      </c>
      <c r="AT332" s="32">
        <f>('2a) logm_x(t)'!EI103-'2a) logm_x(t)'!EH103-'2a)answer'!$I103)/$CP$121</f>
        <v>-0.17250171176854062</v>
      </c>
      <c r="AU332" s="32">
        <f>('2a) logm_x(t)'!EJ103-'2a) logm_x(t)'!EI103-'2a)answer'!$I103)/$CP$121</f>
        <v>0.17620852121917652</v>
      </c>
      <c r="AV332" s="32">
        <f>('2a) logm_x(t)'!EK103-'2a) logm_x(t)'!EJ103-'2a)answer'!$I103)/$CP$121</f>
        <v>-0.26928380177373984</v>
      </c>
      <c r="AW332" s="32">
        <f>('2a) logm_x(t)'!EL103-'2a) logm_x(t)'!EK103-'2a)answer'!$I103)/$CP$121</f>
        <v>0.67412575142900866</v>
      </c>
      <c r="AX332" s="32">
        <f>('2a) logm_x(t)'!EM103-'2a) logm_x(t)'!EL103-'2a)answer'!$I103)/$CP$121</f>
        <v>-0.78887861021581995</v>
      </c>
      <c r="AY332" s="32">
        <f>('2a) logm_x(t)'!EN103-'2a) logm_x(t)'!EM103-'2a)answer'!$I103)/$CP$121</f>
        <v>8.7701350460701169E-2</v>
      </c>
      <c r="AZ332" s="32">
        <f>('2a) logm_x(t)'!EO103-'2a) logm_x(t)'!EN103-'2a)answer'!$I103)/$CP$121</f>
        <v>7.835728362006722E-2</v>
      </c>
      <c r="BA332" s="32">
        <f>('2a) logm_x(t)'!EP103-'2a) logm_x(t)'!EO103-'2a)answer'!$I103)/$CP$121</f>
        <v>-0.12338828805904366</v>
      </c>
      <c r="BB332" s="32">
        <f>('2a) logm_x(t)'!EQ103-'2a) logm_x(t)'!EP103-'2a)answer'!$I103)/$CP$121</f>
        <v>-4.4646788233475863E-2</v>
      </c>
      <c r="BC332" s="32">
        <f>('2a) logm_x(t)'!ER103-'2a) logm_x(t)'!EQ103-'2a)answer'!$I103)/$CP$121</f>
        <v>0.44746049620968437</v>
      </c>
      <c r="BD332" s="32">
        <f>('2a) logm_x(t)'!ES103-'2a) logm_x(t)'!ER103-'2a)answer'!$I103)/$CP$121</f>
        <v>-0.78170365636781924</v>
      </c>
      <c r="BE332" s="32">
        <f>('2a) logm_x(t)'!ET103-'2a) logm_x(t)'!ES103-'2a)answer'!$I103)/$CP$121</f>
        <v>0.50149501502332805</v>
      </c>
      <c r="BF332" s="32">
        <f>('2a) logm_x(t)'!EU103-'2a) logm_x(t)'!ET103-'2a)answer'!$I103)/$CP$121</f>
        <v>-0.6720255847106622</v>
      </c>
      <c r="BG332" s="32">
        <f>('2a) logm_x(t)'!EV103-'2a) logm_x(t)'!EU103-'2a)answer'!$I103)/$CP$121</f>
        <v>-0.13948598184284094</v>
      </c>
      <c r="BH332" s="32">
        <f>('2a) logm_x(t)'!EW103-'2a) logm_x(t)'!EV103-'2a)answer'!$I103)/$CP$121</f>
        <v>4.5448620190474409E-2</v>
      </c>
      <c r="BI332" s="32">
        <f>('2a) logm_x(t)'!EX103-'2a) logm_x(t)'!EW103-'2a)answer'!$I103)/$CP$121</f>
        <v>-9.1441877799931154E-2</v>
      </c>
      <c r="BJ332" s="32">
        <f>('2a) logm_x(t)'!EY103-'2a) logm_x(t)'!EX103-'2a)answer'!$I103)/$CP$121</f>
        <v>2.7424418548948174E-2</v>
      </c>
      <c r="BK332" s="32">
        <f>('2a) logm_x(t)'!EZ103-'2a) logm_x(t)'!EY103-'2a)answer'!$I103)/$CP$121</f>
        <v>0.4779188994976345</v>
      </c>
      <c r="BL332" s="32">
        <f>('2a) logm_x(t)'!FA103-'2a) logm_x(t)'!EZ103-'2a)answer'!$I103)/$CP$121</f>
        <v>-0.81005173511665718</v>
      </c>
      <c r="BM332" s="32">
        <f>('2a) logm_x(t)'!FB103-'2a) logm_x(t)'!FA103-'2a)answer'!$I103)/$CP$121</f>
        <v>0.27848352869085069</v>
      </c>
      <c r="BN332" s="32">
        <f>('2a) logm_x(t)'!FC103-'2a) logm_x(t)'!FB103-'2a)answer'!$I103)/$CP$121</f>
        <v>0.36158935072470405</v>
      </c>
      <c r="BO332" s="32">
        <f>('2a) logm_x(t)'!FD103-'2a) logm_x(t)'!FC103-'2a)answer'!$I103)/$CP$121</f>
        <v>-0.47010495132873292</v>
      </c>
      <c r="BP332" s="32">
        <f>('2a) logm_x(t)'!FE103-'2a) logm_x(t)'!FD103-'2a)answer'!$I103)/$CP$121</f>
        <v>0.2845320117516642</v>
      </c>
      <c r="BQ332" s="32">
        <f>('2a) logm_x(t)'!FF103-'2a) logm_x(t)'!FE103-'2a)answer'!$I103)/$CP$121</f>
        <v>-0.30432846581480211</v>
      </c>
      <c r="BR332" s="32">
        <f>('2a) logm_x(t)'!FG103-'2a) logm_x(t)'!FF103-'2a)answer'!$I103)/$CP$121</f>
        <v>0.77938540308888204</v>
      </c>
      <c r="BS332" s="32">
        <f>('2a) logm_x(t)'!FH103-'2a) logm_x(t)'!FG103-'2a)answer'!$I103)/$CP$121</f>
        <v>-0.66625987934194786</v>
      </c>
      <c r="BT332" s="32">
        <f>('2a) logm_x(t)'!FI103-'2a) logm_x(t)'!FH103-'2a)answer'!$I103)/$CP$121</f>
        <v>-0.19189352702117765</v>
      </c>
      <c r="BU332" s="32">
        <f>('2a) logm_x(t)'!FJ103-'2a) logm_x(t)'!FI103-'2a)answer'!$I103)/$CP$121</f>
        <v>0.13204790136028455</v>
      </c>
      <c r="BV332" s="32">
        <f>('2a) logm_x(t)'!FK103-'2a) logm_x(t)'!FJ103-'2a)answer'!$I103)/$CP$121</f>
        <v>-0.19742074339232152</v>
      </c>
      <c r="BW332" s="32">
        <f>('2a) logm_x(t)'!FL103-'2a) logm_x(t)'!FK103-'2a)answer'!$I103)/$CP$121</f>
        <v>0.42974756073009052</v>
      </c>
      <c r="BX332" s="32">
        <f>('2a) logm_x(t)'!FM103-'2a) logm_x(t)'!FL103-'2a)answer'!$I103)/$CP$121</f>
        <v>-8.5190091109986626E-2</v>
      </c>
      <c r="BY332" s="32">
        <f>('2a) logm_x(t)'!FN103-'2a) logm_x(t)'!FM103-'2a)answer'!$I103)/$CP$121</f>
        <v>0.12018531878818441</v>
      </c>
      <c r="BZ332" s="32">
        <f>('2a) logm_x(t)'!FO103-'2a) logm_x(t)'!FN103-'2a)answer'!$I103)/$CP$121</f>
        <v>9.6593954851246749E-2</v>
      </c>
      <c r="CA332" s="32">
        <f>('2a) logm_x(t)'!FP103-'2a) logm_x(t)'!FO103-'2a)answer'!$I103)/$CP$121</f>
        <v>-0.2830968685676406</v>
      </c>
      <c r="CB332" s="32">
        <f>('2a) logm_x(t)'!FQ103-'2a) logm_x(t)'!FP103-'2a)answer'!$I103)/$CP$121</f>
        <v>-8.1991792912783287E-2</v>
      </c>
      <c r="CC332" s="32">
        <f>('2a) logm_x(t)'!FR103-'2a) logm_x(t)'!FQ103-'2a)answer'!$I103)/$CP$121</f>
        <v>0.2422091601434922</v>
      </c>
      <c r="CD332" s="32">
        <f>('2a) logm_x(t)'!FS103-'2a) logm_x(t)'!FR103-'2a)answer'!$I103)/$CP$121</f>
        <v>-0.32091721385556554</v>
      </c>
      <c r="CE332" s="32">
        <f>('2a) logm_x(t)'!FT103-'2a) logm_x(t)'!FS103-'2a)answer'!$I103)/$CP$121</f>
        <v>0.25228525094988802</v>
      </c>
      <c r="CF332" s="32">
        <f>('2a) logm_x(t)'!FU103-'2a) logm_x(t)'!FT103-'2a)answer'!$I103)/$CP$121</f>
        <v>5.9192616855347603E-3</v>
      </c>
      <c r="CG332" s="32">
        <f>('2a) logm_x(t)'!FV103-'2a) logm_x(t)'!FU103-'2a)answer'!$I103)/$CP$121</f>
        <v>-0.31030392582000649</v>
      </c>
      <c r="CH332" s="32">
        <f>('2a) logm_x(t)'!FW103-'2a) logm_x(t)'!FV103-'2a)answer'!$I103)/$CP$121</f>
        <v>-0.12841580303572181</v>
      </c>
      <c r="CI332" s="32">
        <f>('2a) logm_x(t)'!FX103-'2a) logm_x(t)'!FW103-'2a)answer'!$I103)/$CP$121</f>
        <v>0.15725063474049333</v>
      </c>
      <c r="CJ332" s="32">
        <f>('2a) logm_x(t)'!FY103-'2a) logm_x(t)'!FX103-'2a)answer'!$I103)/$CP$121</f>
        <v>0.19215415123765325</v>
      </c>
      <c r="CK332" s="32">
        <f>('2a) logm_x(t)'!FZ103-'2a) logm_x(t)'!FY103-'2a)answer'!$I103)/$CP$121</f>
        <v>0.13562588306353102</v>
      </c>
      <c r="CL332" s="32">
        <f>('2a) logm_x(t)'!GA103-'2a) logm_x(t)'!FZ103-'2a)answer'!$I103)/$CP$121</f>
        <v>-0.35709789606118414</v>
      </c>
      <c r="CM332" s="32">
        <f>('2a) logm_x(t)'!GB103-'2a) logm_x(t)'!GA103-'2a)answer'!$I103)/$CP$121</f>
        <v>2.5188840797939333E-2</v>
      </c>
      <c r="CN332" s="32">
        <f>('2a) logm_x(t)'!GC103-'2a) logm_x(t)'!GB103-'2a)answer'!$I103)/$CP$121</f>
        <v>0.10959022197138581</v>
      </c>
    </row>
    <row r="333" spans="1:92" x14ac:dyDescent="0.25">
      <c r="A333" s="31">
        <f t="shared" si="14"/>
        <v>101</v>
      </c>
      <c r="C333" s="32">
        <f>('2a) logm_x(t)'!CR104-'2a) logm_x(t)'!CQ104-'2a)answer'!$I104)/$CP$121</f>
        <v>0.88652372155497761</v>
      </c>
      <c r="D333" s="32">
        <f>('2a) logm_x(t)'!CS104-'2a) logm_x(t)'!CR104-'2a)answer'!$I104)/$CP$121</f>
        <v>1.2018901042703805</v>
      </c>
      <c r="E333" s="32">
        <f>('2a) logm_x(t)'!CT104-'2a) logm_x(t)'!CS104-'2a)answer'!$I104)/$CP$121</f>
        <v>-0.72715958210360199</v>
      </c>
      <c r="F333" s="32">
        <f>('2a) logm_x(t)'!CU104-'2a) logm_x(t)'!CT104-'2a)answer'!$I104)/$CP$121</f>
        <v>-0.95243583452772862</v>
      </c>
      <c r="G333" s="32">
        <f>('2a) logm_x(t)'!CV104-'2a) logm_x(t)'!CU104-'2a)answer'!$I104)/$CP$121</f>
        <v>0.46472570970470511</v>
      </c>
      <c r="H333" s="32">
        <f>('2a) logm_x(t)'!CW104-'2a) logm_x(t)'!CV104-'2a)answer'!$I104)/$CP$121</f>
        <v>0.79080824760170576</v>
      </c>
      <c r="I333" s="32">
        <f>('2a) logm_x(t)'!CX104-'2a) logm_x(t)'!CW104-'2a)answer'!$I104)/$CP$121</f>
        <v>0.21926948875696176</v>
      </c>
      <c r="J333" s="32">
        <f>('2a) logm_x(t)'!CY104-'2a) logm_x(t)'!CX104-'2a)answer'!$I104)/$CP$121</f>
        <v>0.32424956181374348</v>
      </c>
      <c r="K333" s="32">
        <f>('2a) logm_x(t)'!CZ104-'2a) logm_x(t)'!CY104-'2a)answer'!$I104)/$CP$121</f>
        <v>-1.2016451237207508</v>
      </c>
      <c r="L333" s="32">
        <f>('2a) logm_x(t)'!DA104-'2a) logm_x(t)'!CZ104-'2a)answer'!$I104)/$CP$121</f>
        <v>0.24583188807974077</v>
      </c>
      <c r="M333" s="32">
        <f>('2a) logm_x(t)'!DB104-'2a) logm_x(t)'!DA104-'2a)answer'!$I104)/$CP$121</f>
        <v>0.45871955943372017</v>
      </c>
      <c r="N333" s="32">
        <f>('2a) logm_x(t)'!DC104-'2a) logm_x(t)'!DB104-'2a)answer'!$I104)/$CP$121</f>
        <v>0.33056022593398671</v>
      </c>
      <c r="O333" s="32">
        <f>('2a) logm_x(t)'!DD104-'2a) logm_x(t)'!DC104-'2a)answer'!$I104)/$CP$121</f>
        <v>-0.60946349277154144</v>
      </c>
      <c r="P333" s="32">
        <f>('2a) logm_x(t)'!DE104-'2a) logm_x(t)'!DD104-'2a)answer'!$I104)/$CP$121</f>
        <v>0.10221769751966447</v>
      </c>
      <c r="Q333" s="32">
        <f>('2a) logm_x(t)'!DF104-'2a) logm_x(t)'!DE104-'2a)answer'!$I104)/$CP$121</f>
        <v>-0.23434157848372197</v>
      </c>
      <c r="R333" s="32">
        <f>('2a) logm_x(t)'!DG104-'2a) logm_x(t)'!DF104-'2a)answer'!$I104)/$CP$121</f>
        <v>9.181983189991387E-2</v>
      </c>
      <c r="S333" s="32">
        <f>('2a) logm_x(t)'!DH104-'2a) logm_x(t)'!DG104-'2a)answer'!$I104)/$CP$121</f>
        <v>0.12801036778307448</v>
      </c>
      <c r="T333" s="32">
        <f>('2a) logm_x(t)'!DI104-'2a) logm_x(t)'!DH104-'2a)answer'!$I104)/$CP$121</f>
        <v>1.2120590182902913</v>
      </c>
      <c r="U333" s="32">
        <f>('2a) logm_x(t)'!DJ104-'2a) logm_x(t)'!DI104-'2a)answer'!$I104)/$CP$121</f>
        <v>-1.3120806006274421</v>
      </c>
      <c r="V333" s="32">
        <f>('2a) logm_x(t)'!DK104-'2a) logm_x(t)'!DJ104-'2a)answer'!$I104)/$CP$121</f>
        <v>0.50339411054814043</v>
      </c>
      <c r="W333" s="32">
        <f>('2a) logm_x(t)'!DL104-'2a) logm_x(t)'!DK104-'2a)answer'!$I104)/$CP$121</f>
        <v>0.4858225525010465</v>
      </c>
      <c r="X333" s="32">
        <f>('2a) logm_x(t)'!DM104-'2a) logm_x(t)'!DL104-'2a)answer'!$I104)/$CP$121</f>
        <v>-0.12993311315486908</v>
      </c>
      <c r="Y333" s="32">
        <f>('2a) logm_x(t)'!DN104-'2a) logm_x(t)'!DM104-'2a)answer'!$I104)/$CP$121</f>
        <v>-0.65019163134669256</v>
      </c>
      <c r="Z333" s="32">
        <f>('2a) logm_x(t)'!DO104-'2a) logm_x(t)'!DN104-'2a)answer'!$I104)/$CP$121</f>
        <v>-0.33846875245185704</v>
      </c>
      <c r="AA333" s="32">
        <f>('2a) logm_x(t)'!DP104-'2a) logm_x(t)'!DO104-'2a)answer'!$I104)/$CP$121</f>
        <v>0.26011307796870431</v>
      </c>
      <c r="AB333" s="32">
        <f>('2a) logm_x(t)'!DQ104-'2a) logm_x(t)'!DP104-'2a)answer'!$I104)/$CP$121</f>
        <v>0.14589133538715973</v>
      </c>
      <c r="AC333" s="32">
        <f>('2a) logm_x(t)'!DR104-'2a) logm_x(t)'!DQ104-'2a)answer'!$I104)/$CP$121</f>
        <v>0.21686468665759143</v>
      </c>
      <c r="AD333" s="32">
        <f>('2a) logm_x(t)'!DS104-'2a) logm_x(t)'!DR104-'2a)answer'!$I104)/$CP$121</f>
        <v>-0.54480201852270915</v>
      </c>
      <c r="AE333" s="32">
        <f>('2a) logm_x(t)'!DT104-'2a) logm_x(t)'!DS104-'2a)answer'!$I104)/$CP$121</f>
        <v>0.58478703557777667</v>
      </c>
      <c r="AF333" s="32">
        <f>('2a) logm_x(t)'!DU104-'2a) logm_x(t)'!DT104-'2a)answer'!$I104)/$CP$121</f>
        <v>-0.13442752794692639</v>
      </c>
      <c r="AG333" s="32">
        <f>('2a) logm_x(t)'!DV104-'2a) logm_x(t)'!DU104-'2a)answer'!$I104)/$CP$121</f>
        <v>-2.0898943110777564E-2</v>
      </c>
      <c r="AH333" s="32">
        <f>('2a) logm_x(t)'!DW104-'2a) logm_x(t)'!DV104-'2a)answer'!$I104)/$CP$121</f>
        <v>-4.1432281229485779E-2</v>
      </c>
      <c r="AI333" s="32">
        <f>('2a) logm_x(t)'!DX104-'2a) logm_x(t)'!DW104-'2a)answer'!$I104)/$CP$121</f>
        <v>-0.19762262720037213</v>
      </c>
      <c r="AJ333" s="32">
        <f>('2a) logm_x(t)'!DY104-'2a) logm_x(t)'!DX104-'2a)answer'!$I104)/$CP$121</f>
        <v>8.7123324878671096E-2</v>
      </c>
      <c r="AK333" s="32">
        <f>('2a) logm_x(t)'!DZ104-'2a) logm_x(t)'!DY104-'2a)answer'!$I104)/$CP$121</f>
        <v>9.1300499285940459E-2</v>
      </c>
      <c r="AL333" s="32">
        <f>('2a) logm_x(t)'!EA104-'2a) logm_x(t)'!DZ104-'2a)answer'!$I104)/$CP$121</f>
        <v>-0.35067924654041399</v>
      </c>
      <c r="AM333" s="32">
        <f>('2a) logm_x(t)'!EB104-'2a) logm_x(t)'!EA104-'2a)answer'!$I104)/$CP$121</f>
        <v>-0.28137097334217354</v>
      </c>
      <c r="AN333" s="32">
        <f>('2a) logm_x(t)'!EC104-'2a) logm_x(t)'!EB104-'2a)answer'!$I104)/$CP$121</f>
        <v>0.54497574612578437</v>
      </c>
      <c r="AO333" s="32">
        <f>('2a) logm_x(t)'!ED104-'2a) logm_x(t)'!EC104-'2a)answer'!$I104)/$CP$121</f>
        <v>-0.54257910442958446</v>
      </c>
      <c r="AP333" s="32">
        <f>('2a) logm_x(t)'!EE104-'2a) logm_x(t)'!ED104-'2a)answer'!$I104)/$CP$121</f>
        <v>7.9707040746407137E-2</v>
      </c>
      <c r="AQ333" s="32">
        <f>('2a) logm_x(t)'!EF104-'2a) logm_x(t)'!EE104-'2a)answer'!$I104)/$CP$121</f>
        <v>5.8918293261955315E-2</v>
      </c>
      <c r="AR333" s="32">
        <f>('2a) logm_x(t)'!EG104-'2a) logm_x(t)'!EF104-'2a)answer'!$I104)/$CP$121</f>
        <v>-1.4613486375703102E-2</v>
      </c>
      <c r="AS333" s="32">
        <f>('2a) logm_x(t)'!EH104-'2a) logm_x(t)'!EG104-'2a)answer'!$I104)/$CP$121</f>
        <v>-9.7356311087471628E-2</v>
      </c>
      <c r="AT333" s="32">
        <f>('2a) logm_x(t)'!EI104-'2a) logm_x(t)'!EH104-'2a)answer'!$I104)/$CP$121</f>
        <v>-8.1804492285048352E-2</v>
      </c>
      <c r="AU333" s="32">
        <f>('2a) logm_x(t)'!EJ104-'2a) logm_x(t)'!EI104-'2a)answer'!$I104)/$CP$121</f>
        <v>0.1940643753834351</v>
      </c>
      <c r="AV333" s="32">
        <f>('2a) logm_x(t)'!EK104-'2a) logm_x(t)'!EJ104-'2a)answer'!$I104)/$CP$121</f>
        <v>-0.35665878863779477</v>
      </c>
      <c r="AW333" s="32">
        <f>('2a) logm_x(t)'!EL104-'2a) logm_x(t)'!EK104-'2a)answer'!$I104)/$CP$121</f>
        <v>0.67691553455128439</v>
      </c>
      <c r="AX333" s="32">
        <f>('2a) logm_x(t)'!EM104-'2a) logm_x(t)'!EL104-'2a)answer'!$I104)/$CP$121</f>
        <v>-0.83097464435035318</v>
      </c>
      <c r="AY333" s="32">
        <f>('2a) logm_x(t)'!EN104-'2a) logm_x(t)'!EM104-'2a)answer'!$I104)/$CP$121</f>
        <v>7.6454270189015863E-2</v>
      </c>
      <c r="AZ333" s="32">
        <f>('2a) logm_x(t)'!EO104-'2a) logm_x(t)'!EN104-'2a)answer'!$I104)/$CP$121</f>
        <v>0.14314694180444432</v>
      </c>
      <c r="BA333" s="32">
        <f>('2a) logm_x(t)'!EP104-'2a) logm_x(t)'!EO104-'2a)answer'!$I104)/$CP$121</f>
        <v>-0.18832234772498294</v>
      </c>
      <c r="BB333" s="32">
        <f>('2a) logm_x(t)'!EQ104-'2a) logm_x(t)'!EP104-'2a)answer'!$I104)/$CP$121</f>
        <v>8.3458099155261072E-3</v>
      </c>
      <c r="BC333" s="32">
        <f>('2a) logm_x(t)'!ER104-'2a) logm_x(t)'!EQ104-'2a)answer'!$I104)/$CP$121</f>
        <v>0.47945288386511775</v>
      </c>
      <c r="BD333" s="32">
        <f>('2a) logm_x(t)'!ES104-'2a) logm_x(t)'!ER104-'2a)answer'!$I104)/$CP$121</f>
        <v>-0.82963808546362638</v>
      </c>
      <c r="BE333" s="32">
        <f>('2a) logm_x(t)'!ET104-'2a) logm_x(t)'!ES104-'2a)answer'!$I104)/$CP$121</f>
        <v>0.48028461232819608</v>
      </c>
      <c r="BF333" s="32">
        <f>('2a) logm_x(t)'!EU104-'2a) logm_x(t)'!ET104-'2a)answer'!$I104)/$CP$121</f>
        <v>-0.64420000685420475</v>
      </c>
      <c r="BG333" s="32">
        <f>('2a) logm_x(t)'!EV104-'2a) logm_x(t)'!EU104-'2a)answer'!$I104)/$CP$121</f>
        <v>-0.109629887350409</v>
      </c>
      <c r="BH333" s="32">
        <f>('2a) logm_x(t)'!EW104-'2a) logm_x(t)'!EV104-'2a)answer'!$I104)/$CP$121</f>
        <v>1.0867889419569645E-2</v>
      </c>
      <c r="BI333" s="32">
        <f>('2a) logm_x(t)'!EX104-'2a) logm_x(t)'!EW104-'2a)answer'!$I104)/$CP$121</f>
        <v>-9.8944620327684904E-2</v>
      </c>
      <c r="BJ333" s="32">
        <f>('2a) logm_x(t)'!EY104-'2a) logm_x(t)'!EX104-'2a)answer'!$I104)/$CP$121</f>
        <v>2.9807307383885037E-2</v>
      </c>
      <c r="BK333" s="32">
        <f>('2a) logm_x(t)'!EZ104-'2a) logm_x(t)'!EY104-'2a)answer'!$I104)/$CP$121</f>
        <v>0.48759563335578582</v>
      </c>
      <c r="BL333" s="32">
        <f>('2a) logm_x(t)'!FA104-'2a) logm_x(t)'!EZ104-'2a)answer'!$I104)/$CP$121</f>
        <v>-0.78575391836331054</v>
      </c>
      <c r="BM333" s="32">
        <f>('2a) logm_x(t)'!FB104-'2a) logm_x(t)'!FA104-'2a)answer'!$I104)/$CP$121</f>
        <v>0.26671989158544579</v>
      </c>
      <c r="BN333" s="32">
        <f>('2a) logm_x(t)'!FC104-'2a) logm_x(t)'!FB104-'2a)answer'!$I104)/$CP$121</f>
        <v>0.32397446633048815</v>
      </c>
      <c r="BO333" s="32">
        <f>('2a) logm_x(t)'!FD104-'2a) logm_x(t)'!FC104-'2a)answer'!$I104)/$CP$121</f>
        <v>-0.42638859324815254</v>
      </c>
      <c r="BP333" s="32">
        <f>('2a) logm_x(t)'!FE104-'2a) logm_x(t)'!FD104-'2a)answer'!$I104)/$CP$121</f>
        <v>0.27168315710635832</v>
      </c>
      <c r="BQ333" s="32">
        <f>('2a) logm_x(t)'!FF104-'2a) logm_x(t)'!FE104-'2a)answer'!$I104)/$CP$121</f>
        <v>-0.29168233283147965</v>
      </c>
      <c r="BR333" s="32">
        <f>('2a) logm_x(t)'!FG104-'2a) logm_x(t)'!FF104-'2a)answer'!$I104)/$CP$121</f>
        <v>0.74131395998845162</v>
      </c>
      <c r="BS333" s="32">
        <f>('2a) logm_x(t)'!FH104-'2a) logm_x(t)'!FG104-'2a)answer'!$I104)/$CP$121</f>
        <v>-0.62371209421127671</v>
      </c>
      <c r="BT333" s="32">
        <f>('2a) logm_x(t)'!FI104-'2a) logm_x(t)'!FH104-'2a)answer'!$I104)/$CP$121</f>
        <v>-0.20952490303638571</v>
      </c>
      <c r="BU333" s="32">
        <f>('2a) logm_x(t)'!FJ104-'2a) logm_x(t)'!FI104-'2a)answer'!$I104)/$CP$121</f>
        <v>0.12322433997402191</v>
      </c>
      <c r="BV333" s="32">
        <f>('2a) logm_x(t)'!FK104-'2a) logm_x(t)'!FJ104-'2a)answer'!$I104)/$CP$121</f>
        <v>-0.17997657750298712</v>
      </c>
      <c r="BW333" s="32">
        <f>('2a) logm_x(t)'!FL104-'2a) logm_x(t)'!FK104-'2a)answer'!$I104)/$CP$121</f>
        <v>0.42469618192631448</v>
      </c>
      <c r="BX333" s="32">
        <f>('2a) logm_x(t)'!FM104-'2a) logm_x(t)'!FL104-'2a)answer'!$I104)/$CP$121</f>
        <v>-6.2596162312692896E-2</v>
      </c>
      <c r="BY333" s="32">
        <f>('2a) logm_x(t)'!FN104-'2a) logm_x(t)'!FM104-'2a)answer'!$I104)/$CP$121</f>
        <v>0.10063697493320234</v>
      </c>
      <c r="BZ333" s="32">
        <f>('2a) logm_x(t)'!FO104-'2a) logm_x(t)'!FN104-'2a)answer'!$I104)/$CP$121</f>
        <v>9.5652137616960509E-2</v>
      </c>
      <c r="CA333" s="32">
        <f>('2a) logm_x(t)'!FP104-'2a) logm_x(t)'!FO104-'2a)answer'!$I104)/$CP$121</f>
        <v>-0.27840170430245176</v>
      </c>
      <c r="CB333" s="32">
        <f>('2a) logm_x(t)'!FQ104-'2a) logm_x(t)'!FP104-'2a)answer'!$I104)/$CP$121</f>
        <v>-6.8555372352835264E-2</v>
      </c>
      <c r="CC333" s="32">
        <f>('2a) logm_x(t)'!FR104-'2a) logm_x(t)'!FQ104-'2a)answer'!$I104)/$CP$121</f>
        <v>0.24450319664380424</v>
      </c>
      <c r="CD333" s="32">
        <f>('2a) logm_x(t)'!FS104-'2a) logm_x(t)'!FR104-'2a)answer'!$I104)/$CP$121</f>
        <v>-0.32970871757647935</v>
      </c>
      <c r="CE333" s="32">
        <f>('2a) logm_x(t)'!FT104-'2a) logm_x(t)'!FS104-'2a)answer'!$I104)/$CP$121</f>
        <v>0.23684545592196002</v>
      </c>
      <c r="CF333" s="32">
        <f>('2a) logm_x(t)'!FU104-'2a) logm_x(t)'!FT104-'2a)answer'!$I104)/$CP$121</f>
        <v>3.2569931113718163E-2</v>
      </c>
      <c r="CG333" s="32">
        <f>('2a) logm_x(t)'!FV104-'2a) logm_x(t)'!FU104-'2a)answer'!$I104)/$CP$121</f>
        <v>-0.31794278066031978</v>
      </c>
      <c r="CH333" s="32">
        <f>('2a) logm_x(t)'!FW104-'2a) logm_x(t)'!FV104-'2a)answer'!$I104)/$CP$121</f>
        <v>-0.1202504764586247</v>
      </c>
      <c r="CI333" s="32">
        <f>('2a) logm_x(t)'!FX104-'2a) logm_x(t)'!FW104-'2a)answer'!$I104)/$CP$121</f>
        <v>0.15791048352122244</v>
      </c>
      <c r="CJ333" s="32">
        <f>('2a) logm_x(t)'!FY104-'2a) logm_x(t)'!FX104-'2a)answer'!$I104)/$CP$121</f>
        <v>0.18951975938871726</v>
      </c>
      <c r="CK333" s="32">
        <f>('2a) logm_x(t)'!FZ104-'2a) logm_x(t)'!FY104-'2a)answer'!$I104)/$CP$121</f>
        <v>0.12893192862467179</v>
      </c>
      <c r="CL333" s="32">
        <f>('2a) logm_x(t)'!GA104-'2a) logm_x(t)'!FZ104-'2a)answer'!$I104)/$CP$121</f>
        <v>-0.34422260084488732</v>
      </c>
      <c r="CM333" s="32">
        <f>('2a) logm_x(t)'!GB104-'2a) logm_x(t)'!GA104-'2a)answer'!$I104)/$CP$121</f>
        <v>2.0955896195027458E-2</v>
      </c>
      <c r="CN333" s="32">
        <f>('2a) logm_x(t)'!GC104-'2a) logm_x(t)'!GB104-'2a)answer'!$I104)/$CP$121</f>
        <v>9.8735191021139354E-2</v>
      </c>
    </row>
    <row r="334" spans="1:92" x14ac:dyDescent="0.25">
      <c r="A334" s="31">
        <f t="shared" si="14"/>
        <v>102</v>
      </c>
      <c r="C334" s="32">
        <f>('2a) logm_x(t)'!CR105-'2a) logm_x(t)'!CQ105-'2a)answer'!$I105)/$CP$121</f>
        <v>0.69588871153628362</v>
      </c>
      <c r="D334" s="32">
        <f>('2a) logm_x(t)'!CS105-'2a) logm_x(t)'!CR105-'2a)answer'!$I105)/$CP$121</f>
        <v>1.1132349247711524</v>
      </c>
      <c r="E334" s="32">
        <f>('2a) logm_x(t)'!CT105-'2a) logm_x(t)'!CS105-'2a)answer'!$I105)/$CP$121</f>
        <v>-0.53101352623192066</v>
      </c>
      <c r="F334" s="32">
        <f>('2a) logm_x(t)'!CU105-'2a) logm_x(t)'!CT105-'2a)answer'!$I105)/$CP$121</f>
        <v>-1.146244291409187</v>
      </c>
      <c r="G334" s="32">
        <f>('2a) logm_x(t)'!CV105-'2a) logm_x(t)'!CU105-'2a)answer'!$I105)/$CP$121</f>
        <v>0.49310338905691758</v>
      </c>
      <c r="H334" s="32">
        <f>('2a) logm_x(t)'!CW105-'2a) logm_x(t)'!CV105-'2a)answer'!$I105)/$CP$121</f>
        <v>0.85351199028406499</v>
      </c>
      <c r="I334" s="32">
        <f>('2a) logm_x(t)'!CX105-'2a) logm_x(t)'!CW105-'2a)answer'!$I105)/$CP$121</f>
        <v>0.38818527420797394</v>
      </c>
      <c r="J334" s="32">
        <f>('2a) logm_x(t)'!CY105-'2a) logm_x(t)'!CX105-'2a)answer'!$I105)/$CP$121</f>
        <v>0.59230133426853548</v>
      </c>
      <c r="K334" s="32">
        <f>('2a) logm_x(t)'!CZ105-'2a) logm_x(t)'!CY105-'2a)answer'!$I105)/$CP$121</f>
        <v>-1.5240573783537952</v>
      </c>
      <c r="L334" s="32">
        <f>('2a) logm_x(t)'!DA105-'2a) logm_x(t)'!CZ105-'2a)answer'!$I105)/$CP$121</f>
        <v>0.186743222852126</v>
      </c>
      <c r="M334" s="32">
        <f>('2a) logm_x(t)'!DB105-'2a) logm_x(t)'!DA105-'2a)answer'!$I105)/$CP$121</f>
        <v>0.51501270572785041</v>
      </c>
      <c r="N334" s="32">
        <f>('2a) logm_x(t)'!DC105-'2a) logm_x(t)'!DB105-'2a)answer'!$I105)/$CP$121</f>
        <v>0.30408341366355607</v>
      </c>
      <c r="O334" s="32">
        <f>('2a) logm_x(t)'!DD105-'2a) logm_x(t)'!DC105-'2a)answer'!$I105)/$CP$121</f>
        <v>-0.65095077649660982</v>
      </c>
      <c r="P334" s="32">
        <f>('2a) logm_x(t)'!DE105-'2a) logm_x(t)'!DD105-'2a)answer'!$I105)/$CP$121</f>
        <v>0.41358685967630282</v>
      </c>
      <c r="Q334" s="32">
        <f>('2a) logm_x(t)'!DF105-'2a) logm_x(t)'!DE105-'2a)answer'!$I105)/$CP$121</f>
        <v>-0.33710899817364026</v>
      </c>
      <c r="R334" s="32">
        <f>('2a) logm_x(t)'!DG105-'2a) logm_x(t)'!DF105-'2a)answer'!$I105)/$CP$121</f>
        <v>-4.9962392754847582E-2</v>
      </c>
      <c r="S334" s="32">
        <f>('2a) logm_x(t)'!DH105-'2a) logm_x(t)'!DG105-'2a)answer'!$I105)/$CP$121</f>
        <v>2.0990221531077914E-2</v>
      </c>
      <c r="T334" s="32">
        <f>('2a) logm_x(t)'!DI105-'2a) logm_x(t)'!DH105-'2a)answer'!$I105)/$CP$121</f>
        <v>0.64064692300376402</v>
      </c>
      <c r="U334" s="32">
        <f>('2a) logm_x(t)'!DJ105-'2a) logm_x(t)'!DI105-'2a)answer'!$I105)/$CP$121</f>
        <v>-0.718118396448714</v>
      </c>
      <c r="V334" s="32">
        <f>('2a) logm_x(t)'!DK105-'2a) logm_x(t)'!DJ105-'2a)answer'!$I105)/$CP$121</f>
        <v>0.57475112826490049</v>
      </c>
      <c r="W334" s="32">
        <f>('2a) logm_x(t)'!DL105-'2a) logm_x(t)'!DK105-'2a)answer'!$I105)/$CP$121</f>
        <v>0.49056292898402648</v>
      </c>
      <c r="X334" s="32">
        <f>('2a) logm_x(t)'!DM105-'2a) logm_x(t)'!DL105-'2a)answer'!$I105)/$CP$121</f>
        <v>1.0459791977452702E-2</v>
      </c>
      <c r="Y334" s="32">
        <f>('2a) logm_x(t)'!DN105-'2a) logm_x(t)'!DM105-'2a)answer'!$I105)/$CP$121</f>
        <v>-0.74071944484411012</v>
      </c>
      <c r="Z334" s="32">
        <f>('2a) logm_x(t)'!DO105-'2a) logm_x(t)'!DN105-'2a)answer'!$I105)/$CP$121</f>
        <v>-0.20869520520326129</v>
      </c>
      <c r="AA334" s="32">
        <f>('2a) logm_x(t)'!DP105-'2a) logm_x(t)'!DO105-'2a)answer'!$I105)/$CP$121</f>
        <v>9.1982378341008739E-2</v>
      </c>
      <c r="AB334" s="32">
        <f>('2a) logm_x(t)'!DQ105-'2a) logm_x(t)'!DP105-'2a)answer'!$I105)/$CP$121</f>
        <v>9.0278381173706054E-2</v>
      </c>
      <c r="AC334" s="32">
        <f>('2a) logm_x(t)'!DR105-'2a) logm_x(t)'!DQ105-'2a)answer'!$I105)/$CP$121</f>
        <v>0.30264677172131971</v>
      </c>
      <c r="AD334" s="32">
        <f>('2a) logm_x(t)'!DS105-'2a) logm_x(t)'!DR105-'2a)answer'!$I105)/$CP$121</f>
        <v>-0.72917127977465557</v>
      </c>
      <c r="AE334" s="32">
        <f>('2a) logm_x(t)'!DT105-'2a) logm_x(t)'!DS105-'2a)answer'!$I105)/$CP$121</f>
        <v>0.64215003103954216</v>
      </c>
      <c r="AF334" s="32">
        <f>('2a) logm_x(t)'!DU105-'2a) logm_x(t)'!DT105-'2a)answer'!$I105)/$CP$121</f>
        <v>0.1371691970421611</v>
      </c>
      <c r="AG334" s="32">
        <f>('2a) logm_x(t)'!DV105-'2a) logm_x(t)'!DU105-'2a)answer'!$I105)/$CP$121</f>
        <v>-0.20929790208819951</v>
      </c>
      <c r="AH334" s="32">
        <f>('2a) logm_x(t)'!DW105-'2a) logm_x(t)'!DV105-'2a)answer'!$I105)/$CP$121</f>
        <v>-0.24910587851243338</v>
      </c>
      <c r="AI334" s="32">
        <f>('2a) logm_x(t)'!DX105-'2a) logm_x(t)'!DW105-'2a)answer'!$I105)/$CP$121</f>
        <v>-9.6216576554864111E-2</v>
      </c>
      <c r="AJ334" s="32">
        <f>('2a) logm_x(t)'!DY105-'2a) logm_x(t)'!DX105-'2a)answer'!$I105)/$CP$121</f>
        <v>0.16052868335212342</v>
      </c>
      <c r="AK334" s="32">
        <f>('2a) logm_x(t)'!DZ105-'2a) logm_x(t)'!DY105-'2a)answer'!$I105)/$CP$121</f>
        <v>0.10560386343756034</v>
      </c>
      <c r="AL334" s="32">
        <f>('2a) logm_x(t)'!EA105-'2a) logm_x(t)'!DZ105-'2a)answer'!$I105)/$CP$121</f>
        <v>-0.36930363472390065</v>
      </c>
      <c r="AM334" s="32">
        <f>('2a) logm_x(t)'!EB105-'2a) logm_x(t)'!EA105-'2a)answer'!$I105)/$CP$121</f>
        <v>-0.22095753902278423</v>
      </c>
      <c r="AN334" s="32">
        <f>('2a) logm_x(t)'!EC105-'2a) logm_x(t)'!EB105-'2a)answer'!$I105)/$CP$121</f>
        <v>0.42619424582648091</v>
      </c>
      <c r="AO334" s="32">
        <f>('2a) logm_x(t)'!ED105-'2a) logm_x(t)'!EC105-'2a)answer'!$I105)/$CP$121</f>
        <v>-0.46071643414414315</v>
      </c>
      <c r="AP334" s="32">
        <f>('2a) logm_x(t)'!EE105-'2a) logm_x(t)'!ED105-'2a)answer'!$I105)/$CP$121</f>
        <v>1.5399061649288127E-2</v>
      </c>
      <c r="AQ334" s="32">
        <f>('2a) logm_x(t)'!EF105-'2a) logm_x(t)'!EE105-'2a)answer'!$I105)/$CP$121</f>
        <v>0.10701667462761122</v>
      </c>
      <c r="AR334" s="32">
        <f>('2a) logm_x(t)'!EG105-'2a) logm_x(t)'!EF105-'2a)answer'!$I105)/$CP$121</f>
        <v>-8.3539948868708289E-2</v>
      </c>
      <c r="AS334" s="32">
        <f>('2a) logm_x(t)'!EH105-'2a) logm_x(t)'!EG105-'2a)answer'!$I105)/$CP$121</f>
        <v>4.1785438139883231E-2</v>
      </c>
      <c r="AT334" s="32">
        <f>('2a) logm_x(t)'!EI105-'2a) logm_x(t)'!EH105-'2a)answer'!$I105)/$CP$121</f>
        <v>-0.17179859021884761</v>
      </c>
      <c r="AU334" s="32">
        <f>('2a) logm_x(t)'!EJ105-'2a) logm_x(t)'!EI105-'2a)answer'!$I105)/$CP$121</f>
        <v>0.17104463364541908</v>
      </c>
      <c r="AV334" s="32">
        <f>('2a) logm_x(t)'!EK105-'2a) logm_x(t)'!EJ105-'2a)answer'!$I105)/$CP$121</f>
        <v>-0.34039366021957901</v>
      </c>
      <c r="AW334" s="32">
        <f>('2a) logm_x(t)'!EL105-'2a) logm_x(t)'!EK105-'2a)answer'!$I105)/$CP$121</f>
        <v>0.66511662522135206</v>
      </c>
      <c r="AX334" s="32">
        <f>('2a) logm_x(t)'!EM105-'2a) logm_x(t)'!EL105-'2a)answer'!$I105)/$CP$121</f>
        <v>-0.74230443826700221</v>
      </c>
      <c r="AY334" s="32">
        <f>('2a) logm_x(t)'!EN105-'2a) logm_x(t)'!EM105-'2a)answer'!$I105)/$CP$121</f>
        <v>3.9898323459892096E-2</v>
      </c>
      <c r="AZ334" s="32">
        <f>('2a) logm_x(t)'!EO105-'2a) logm_x(t)'!EN105-'2a)answer'!$I105)/$CP$121</f>
        <v>0.14509492416117484</v>
      </c>
      <c r="BA334" s="32">
        <f>('2a) logm_x(t)'!EP105-'2a) logm_x(t)'!EO105-'2a)answer'!$I105)/$CP$121</f>
        <v>-0.17642720686630242</v>
      </c>
      <c r="BB334" s="32">
        <f>('2a) logm_x(t)'!EQ105-'2a) logm_x(t)'!EP105-'2a)answer'!$I105)/$CP$121</f>
        <v>-1.8663896390210009E-2</v>
      </c>
      <c r="BC334" s="32">
        <f>('2a) logm_x(t)'!ER105-'2a) logm_x(t)'!EQ105-'2a)answer'!$I105)/$CP$121</f>
        <v>0.45683329272727308</v>
      </c>
      <c r="BD334" s="32">
        <f>('2a) logm_x(t)'!ES105-'2a) logm_x(t)'!ER105-'2a)answer'!$I105)/$CP$121</f>
        <v>-0.80358240349178855</v>
      </c>
      <c r="BE334" s="32">
        <f>('2a) logm_x(t)'!ET105-'2a) logm_x(t)'!ES105-'2a)answer'!$I105)/$CP$121</f>
        <v>0.52782560115617339</v>
      </c>
      <c r="BF334" s="32">
        <f>('2a) logm_x(t)'!EU105-'2a) logm_x(t)'!ET105-'2a)answer'!$I105)/$CP$121</f>
        <v>-0.66569751645049324</v>
      </c>
      <c r="BG334" s="32">
        <f>('2a) logm_x(t)'!EV105-'2a) logm_x(t)'!EU105-'2a)answer'!$I105)/$CP$121</f>
        <v>-0.15563605476460007</v>
      </c>
      <c r="BH334" s="32">
        <f>('2a) logm_x(t)'!EW105-'2a) logm_x(t)'!EV105-'2a)answer'!$I105)/$CP$121</f>
        <v>9.1663397097519431E-2</v>
      </c>
      <c r="BI334" s="32">
        <f>('2a) logm_x(t)'!EX105-'2a) logm_x(t)'!EW105-'2a)answer'!$I105)/$CP$121</f>
        <v>-0.13030979491077416</v>
      </c>
      <c r="BJ334" s="32">
        <f>('2a) logm_x(t)'!EY105-'2a) logm_x(t)'!EX105-'2a)answer'!$I105)/$CP$121</f>
        <v>5.9534946960538161E-2</v>
      </c>
      <c r="BK334" s="32">
        <f>('2a) logm_x(t)'!EZ105-'2a) logm_x(t)'!EY105-'2a)answer'!$I105)/$CP$121</f>
        <v>0.46347630869509171</v>
      </c>
      <c r="BL334" s="32">
        <f>('2a) logm_x(t)'!FA105-'2a) logm_x(t)'!EZ105-'2a)answer'!$I105)/$CP$121</f>
        <v>-0.77014238176985972</v>
      </c>
      <c r="BM334" s="32">
        <f>('2a) logm_x(t)'!FB105-'2a) logm_x(t)'!FA105-'2a)answer'!$I105)/$CP$121</f>
        <v>0.24551674517749991</v>
      </c>
      <c r="BN334" s="32">
        <f>('2a) logm_x(t)'!FC105-'2a) logm_x(t)'!FB105-'2a)answer'!$I105)/$CP$121</f>
        <v>0.36180682611997256</v>
      </c>
      <c r="BO334" s="32">
        <f>('2a) logm_x(t)'!FD105-'2a) logm_x(t)'!FC105-'2a)answer'!$I105)/$CP$121</f>
        <v>-0.46006060128800336</v>
      </c>
      <c r="BP334" s="32">
        <f>('2a) logm_x(t)'!FE105-'2a) logm_x(t)'!FD105-'2a)answer'!$I105)/$CP$121</f>
        <v>0.27844113371510093</v>
      </c>
      <c r="BQ334" s="32">
        <f>('2a) logm_x(t)'!FF105-'2a) logm_x(t)'!FE105-'2a)answer'!$I105)/$CP$121</f>
        <v>-0.30763100763449386</v>
      </c>
      <c r="BR334" s="32">
        <f>('2a) logm_x(t)'!FG105-'2a) logm_x(t)'!FF105-'2a)answer'!$I105)/$CP$121</f>
        <v>0.75239339951146211</v>
      </c>
      <c r="BS334" s="32">
        <f>('2a) logm_x(t)'!FH105-'2a) logm_x(t)'!FG105-'2a)answer'!$I105)/$CP$121</f>
        <v>-0.62297671343678163</v>
      </c>
      <c r="BT334" s="32">
        <f>('2a) logm_x(t)'!FI105-'2a) logm_x(t)'!FH105-'2a)answer'!$I105)/$CP$121</f>
        <v>-0.18623224844064615</v>
      </c>
      <c r="BU334" s="32">
        <f>('2a) logm_x(t)'!FJ105-'2a) logm_x(t)'!FI105-'2a)answer'!$I105)/$CP$121</f>
        <v>0.12648190462056419</v>
      </c>
      <c r="BV334" s="32">
        <f>('2a) logm_x(t)'!FK105-'2a) logm_x(t)'!FJ105-'2a)answer'!$I105)/$CP$121</f>
        <v>-0.18884419608818948</v>
      </c>
      <c r="BW334" s="32">
        <f>('2a) logm_x(t)'!FL105-'2a) logm_x(t)'!FK105-'2a)answer'!$I105)/$CP$121</f>
        <v>0.39471282136807778</v>
      </c>
      <c r="BX334" s="32">
        <f>('2a) logm_x(t)'!FM105-'2a) logm_x(t)'!FL105-'2a)answer'!$I105)/$CP$121</f>
        <v>-4.0234681726508743E-2</v>
      </c>
      <c r="BY334" s="32">
        <f>('2a) logm_x(t)'!FN105-'2a) logm_x(t)'!FM105-'2a)answer'!$I105)/$CP$121</f>
        <v>9.172397165445853E-2</v>
      </c>
      <c r="BZ334" s="32">
        <f>('2a) logm_x(t)'!FO105-'2a) logm_x(t)'!FN105-'2a)answer'!$I105)/$CP$121</f>
        <v>0.10151252660173887</v>
      </c>
      <c r="CA334" s="32">
        <f>('2a) logm_x(t)'!FP105-'2a) logm_x(t)'!FO105-'2a)answer'!$I105)/$CP$121</f>
        <v>-0.26586165289331687</v>
      </c>
      <c r="CB334" s="32">
        <f>('2a) logm_x(t)'!FQ105-'2a) logm_x(t)'!FP105-'2a)answer'!$I105)/$CP$121</f>
        <v>-6.4849228358439648E-2</v>
      </c>
      <c r="CC334" s="32">
        <f>('2a) logm_x(t)'!FR105-'2a) logm_x(t)'!FQ105-'2a)answer'!$I105)/$CP$121</f>
        <v>0.25536229134248878</v>
      </c>
      <c r="CD334" s="32">
        <f>('2a) logm_x(t)'!FS105-'2a) logm_x(t)'!FR105-'2a)answer'!$I105)/$CP$121</f>
        <v>-0.32946559624652522</v>
      </c>
      <c r="CE334" s="32">
        <f>('2a) logm_x(t)'!FT105-'2a) logm_x(t)'!FS105-'2a)answer'!$I105)/$CP$121</f>
        <v>0.24566086744071858</v>
      </c>
      <c r="CF334" s="32">
        <f>('2a) logm_x(t)'!FU105-'2a) logm_x(t)'!FT105-'2a)answer'!$I105)/$CP$121</f>
        <v>2.5984944417582253E-2</v>
      </c>
      <c r="CG334" s="32">
        <f>('2a) logm_x(t)'!FV105-'2a) logm_x(t)'!FU105-'2a)answer'!$I105)/$CP$121</f>
        <v>-0.30711512398732582</v>
      </c>
      <c r="CH334" s="32">
        <f>('2a) logm_x(t)'!FW105-'2a) logm_x(t)'!FV105-'2a)answer'!$I105)/$CP$121</f>
        <v>-0.12184323322721036</v>
      </c>
      <c r="CI334" s="32">
        <f>('2a) logm_x(t)'!FX105-'2a) logm_x(t)'!FW105-'2a)answer'!$I105)/$CP$121</f>
        <v>0.15504776118586239</v>
      </c>
      <c r="CJ334" s="32">
        <f>('2a) logm_x(t)'!FY105-'2a) logm_x(t)'!FX105-'2a)answer'!$I105)/$CP$121</f>
        <v>0.19332099917188353</v>
      </c>
      <c r="CK334" s="32">
        <f>('2a) logm_x(t)'!FZ105-'2a) logm_x(t)'!FY105-'2a)answer'!$I105)/$CP$121</f>
        <v>0.13407401081967793</v>
      </c>
      <c r="CL334" s="32">
        <f>('2a) logm_x(t)'!GA105-'2a) logm_x(t)'!FZ105-'2a)answer'!$I105)/$CP$121</f>
        <v>-0.3467479690689893</v>
      </c>
      <c r="CM334" s="32">
        <f>('2a) logm_x(t)'!GB105-'2a) logm_x(t)'!GA105-'2a)answer'!$I105)/$CP$121</f>
        <v>4.2973292190896781E-2</v>
      </c>
      <c r="CN334" s="32">
        <f>('2a) logm_x(t)'!GC105-'2a) logm_x(t)'!GB105-'2a)answer'!$I105)/$CP$121</f>
        <v>0.10267870473263899</v>
      </c>
    </row>
    <row r="335" spans="1:92" x14ac:dyDescent="0.25">
      <c r="A335" s="31">
        <f t="shared" si="14"/>
        <v>103</v>
      </c>
      <c r="C335" s="32">
        <f>('2a) logm_x(t)'!CR106-'2a) logm_x(t)'!CQ106-'2a)answer'!$I106)/$CP$121</f>
        <v>0.88253042739033738</v>
      </c>
      <c r="D335" s="32">
        <f>('2a) logm_x(t)'!CS106-'2a) logm_x(t)'!CR106-'2a)answer'!$I106)/$CP$121</f>
        <v>1.0917476798284973</v>
      </c>
      <c r="E335" s="32">
        <f>('2a) logm_x(t)'!CT106-'2a) logm_x(t)'!CS106-'2a)answer'!$I106)/$CP$121</f>
        <v>-0.70793332456670055</v>
      </c>
      <c r="F335" s="32">
        <f>('2a) logm_x(t)'!CU106-'2a) logm_x(t)'!CT106-'2a)answer'!$I106)/$CP$121</f>
        <v>-0.873681850574759</v>
      </c>
      <c r="G335" s="32">
        <f>('2a) logm_x(t)'!CV106-'2a) logm_x(t)'!CU106-'2a)answer'!$I106)/$CP$121</f>
        <v>0.50896583660106232</v>
      </c>
      <c r="H335" s="32">
        <f>('2a) logm_x(t)'!CW106-'2a) logm_x(t)'!CV106-'2a)answer'!$I106)/$CP$121</f>
        <v>0.33064087879016107</v>
      </c>
      <c r="I335" s="32">
        <f>('2a) logm_x(t)'!CX106-'2a) logm_x(t)'!CW106-'2a)answer'!$I106)/$CP$121</f>
        <v>0.46810550912051829</v>
      </c>
      <c r="J335" s="32">
        <f>('2a) logm_x(t)'!CY106-'2a) logm_x(t)'!CX106-'2a)answer'!$I106)/$CP$121</f>
        <v>-0.32371051965848457</v>
      </c>
      <c r="K335" s="32">
        <f>('2a) logm_x(t)'!CZ106-'2a) logm_x(t)'!CY106-'2a)answer'!$I106)/$CP$121</f>
        <v>-0.38135894499165945</v>
      </c>
      <c r="L335" s="32">
        <f>('2a) logm_x(t)'!DA106-'2a) logm_x(t)'!CZ106-'2a)answer'!$I106)/$CP$121</f>
        <v>2.8704088046396924E-2</v>
      </c>
      <c r="M335" s="32">
        <f>('2a) logm_x(t)'!DB106-'2a) logm_x(t)'!DA106-'2a)answer'!$I106)/$CP$121</f>
        <v>0.71943336348593334</v>
      </c>
      <c r="N335" s="32">
        <f>('2a) logm_x(t)'!DC106-'2a) logm_x(t)'!DB106-'2a)answer'!$I106)/$CP$121</f>
        <v>0.35159068290552659</v>
      </c>
      <c r="O335" s="32">
        <f>('2a) logm_x(t)'!DD106-'2a) logm_x(t)'!DC106-'2a)answer'!$I106)/$CP$121</f>
        <v>-0.86970198214770722</v>
      </c>
      <c r="P335" s="32">
        <f>('2a) logm_x(t)'!DE106-'2a) logm_x(t)'!DD106-'2a)answer'!$I106)/$CP$121</f>
        <v>5.507182297291041E-3</v>
      </c>
      <c r="Q335" s="32">
        <f>('2a) logm_x(t)'!DF106-'2a) logm_x(t)'!DE106-'2a)answer'!$I106)/$CP$121</f>
        <v>-0.15826015298045734</v>
      </c>
      <c r="R335" s="32">
        <f>('2a) logm_x(t)'!DG106-'2a) logm_x(t)'!DF106-'2a)answer'!$I106)/$CP$121</f>
        <v>0.48637396372363934</v>
      </c>
      <c r="S335" s="32">
        <f>('2a) logm_x(t)'!DH106-'2a) logm_x(t)'!DG106-'2a)answer'!$I106)/$CP$121</f>
        <v>7.4701330123503065E-2</v>
      </c>
      <c r="T335" s="32">
        <f>('2a) logm_x(t)'!DI106-'2a) logm_x(t)'!DH106-'2a)answer'!$I106)/$CP$121</f>
        <v>0.73654974845199306</v>
      </c>
      <c r="U335" s="32">
        <f>('2a) logm_x(t)'!DJ106-'2a) logm_x(t)'!DI106-'2a)answer'!$I106)/$CP$121</f>
        <v>-0.99019667678975076</v>
      </c>
      <c r="V335" s="32">
        <f>('2a) logm_x(t)'!DK106-'2a) logm_x(t)'!DJ106-'2a)answer'!$I106)/$CP$121</f>
        <v>0.24098793442453526</v>
      </c>
      <c r="W335" s="32">
        <f>('2a) logm_x(t)'!DL106-'2a) logm_x(t)'!DK106-'2a)answer'!$I106)/$CP$121</f>
        <v>0.13747374424323303</v>
      </c>
      <c r="X335" s="32">
        <f>('2a) logm_x(t)'!DM106-'2a) logm_x(t)'!DL106-'2a)answer'!$I106)/$CP$121</f>
        <v>0.56630148454393492</v>
      </c>
      <c r="Y335" s="32">
        <f>('2a) logm_x(t)'!DN106-'2a) logm_x(t)'!DM106-'2a)answer'!$I106)/$CP$121</f>
        <v>-0.68038499559866805</v>
      </c>
      <c r="Z335" s="32">
        <f>('2a) logm_x(t)'!DO106-'2a) logm_x(t)'!DN106-'2a)answer'!$I106)/$CP$121</f>
        <v>-0.50005174408599917</v>
      </c>
      <c r="AA335" s="32">
        <f>('2a) logm_x(t)'!DP106-'2a) logm_x(t)'!DO106-'2a)answer'!$I106)/$CP$121</f>
        <v>0.66689771698610212</v>
      </c>
      <c r="AB335" s="32">
        <f>('2a) logm_x(t)'!DQ106-'2a) logm_x(t)'!DP106-'2a)answer'!$I106)/$CP$121</f>
        <v>-0.20092110808363853</v>
      </c>
      <c r="AC335" s="32">
        <f>('2a) logm_x(t)'!DR106-'2a) logm_x(t)'!DQ106-'2a)answer'!$I106)/$CP$121</f>
        <v>0.34010807603781873</v>
      </c>
      <c r="AD335" s="32">
        <f>('2a) logm_x(t)'!DS106-'2a) logm_x(t)'!DR106-'2a)answer'!$I106)/$CP$121</f>
        <v>-0.82205234579497788</v>
      </c>
      <c r="AE335" s="32">
        <f>('2a) logm_x(t)'!DT106-'2a) logm_x(t)'!DS106-'2a)answer'!$I106)/$CP$121</f>
        <v>0.84077051493601784</v>
      </c>
      <c r="AF335" s="32">
        <f>('2a) logm_x(t)'!DU106-'2a) logm_x(t)'!DT106-'2a)answer'!$I106)/$CP$121</f>
        <v>-0.31289300449119684</v>
      </c>
      <c r="AG335" s="32">
        <f>('2a) logm_x(t)'!DV106-'2a) logm_x(t)'!DU106-'2a)answer'!$I106)/$CP$121</f>
        <v>-0.18160664230256998</v>
      </c>
      <c r="AH335" s="32">
        <f>('2a) logm_x(t)'!DW106-'2a) logm_x(t)'!DV106-'2a)answer'!$I106)/$CP$121</f>
        <v>0.32673789240285422</v>
      </c>
      <c r="AI335" s="32">
        <f>('2a) logm_x(t)'!DX106-'2a) logm_x(t)'!DW106-'2a)answer'!$I106)/$CP$121</f>
        <v>-0.32803850792156469</v>
      </c>
      <c r="AJ335" s="32">
        <f>('2a) logm_x(t)'!DY106-'2a) logm_x(t)'!DX106-'2a)answer'!$I106)/$CP$121</f>
        <v>1.8558661009491859E-2</v>
      </c>
      <c r="AK335" s="32">
        <f>('2a) logm_x(t)'!DZ106-'2a) logm_x(t)'!DY106-'2a)answer'!$I106)/$CP$121</f>
        <v>1.618995057351999E-2</v>
      </c>
      <c r="AL335" s="32">
        <f>('2a) logm_x(t)'!EA106-'2a) logm_x(t)'!DZ106-'2a)answer'!$I106)/$CP$121</f>
        <v>-0.19024006289491652</v>
      </c>
      <c r="AM335" s="32">
        <f>('2a) logm_x(t)'!EB106-'2a) logm_x(t)'!EA106-'2a)answer'!$I106)/$CP$121</f>
        <v>-0.28392725565437898</v>
      </c>
      <c r="AN335" s="32">
        <f>('2a) logm_x(t)'!EC106-'2a) logm_x(t)'!EB106-'2a)answer'!$I106)/$CP$121</f>
        <v>0.57965560064878474</v>
      </c>
      <c r="AO335" s="32">
        <f>('2a) logm_x(t)'!ED106-'2a) logm_x(t)'!EC106-'2a)answer'!$I106)/$CP$121</f>
        <v>-0.48659860374130959</v>
      </c>
      <c r="AP335" s="32">
        <f>('2a) logm_x(t)'!EE106-'2a) logm_x(t)'!ED106-'2a)answer'!$I106)/$CP$121</f>
        <v>-7.5563979684960925E-2</v>
      </c>
      <c r="AQ335" s="32">
        <f>('2a) logm_x(t)'!EF106-'2a) logm_x(t)'!EE106-'2a)answer'!$I106)/$CP$121</f>
        <v>0.15694594554198968</v>
      </c>
      <c r="AR335" s="32">
        <f>('2a) logm_x(t)'!EG106-'2a) logm_x(t)'!EF106-'2a)answer'!$I106)/$CP$121</f>
        <v>-0.18959214902593005</v>
      </c>
      <c r="AS335" s="32">
        <f>('2a) logm_x(t)'!EH106-'2a) logm_x(t)'!EG106-'2a)answer'!$I106)/$CP$121</f>
        <v>-2.3748391823055392E-2</v>
      </c>
      <c r="AT335" s="32">
        <f>('2a) logm_x(t)'!EI106-'2a) logm_x(t)'!EH106-'2a)answer'!$I106)/$CP$121</f>
        <v>-0.19436470082330923</v>
      </c>
      <c r="AU335" s="32">
        <f>('2a) logm_x(t)'!EJ106-'2a) logm_x(t)'!EI106-'2a)answer'!$I106)/$CP$121</f>
        <v>0.19088418978908939</v>
      </c>
      <c r="AV335" s="32">
        <f>('2a) logm_x(t)'!EK106-'2a) logm_x(t)'!EJ106-'2a)answer'!$I106)/$CP$121</f>
        <v>-0.18845287462882929</v>
      </c>
      <c r="AW335" s="32">
        <f>('2a) logm_x(t)'!EL106-'2a) logm_x(t)'!EK106-'2a)answer'!$I106)/$CP$121</f>
        <v>0.44295743717123448</v>
      </c>
      <c r="AX335" s="32">
        <f>('2a) logm_x(t)'!EM106-'2a) logm_x(t)'!EL106-'2a)answer'!$I106)/$CP$121</f>
        <v>-0.60087493167112838</v>
      </c>
      <c r="AY335" s="32">
        <f>('2a) logm_x(t)'!EN106-'2a) logm_x(t)'!EM106-'2a)answer'!$I106)/$CP$121</f>
        <v>-6.4132066538106935E-2</v>
      </c>
      <c r="AZ335" s="32">
        <f>('2a) logm_x(t)'!EO106-'2a) logm_x(t)'!EN106-'2a)answer'!$I106)/$CP$121</f>
        <v>0.10146866310456806</v>
      </c>
      <c r="BA335" s="32">
        <f>('2a) logm_x(t)'!EP106-'2a) logm_x(t)'!EO106-'2a)answer'!$I106)/$CP$121</f>
        <v>-4.7900505925845306E-2</v>
      </c>
      <c r="BB335" s="32">
        <f>('2a) logm_x(t)'!EQ106-'2a) logm_x(t)'!EP106-'2a)answer'!$I106)/$CP$121</f>
        <v>1.4707558074227725E-2</v>
      </c>
      <c r="BC335" s="32">
        <f>('2a) logm_x(t)'!ER106-'2a) logm_x(t)'!EQ106-'2a)answer'!$I106)/$CP$121</f>
        <v>0.41467876812985516</v>
      </c>
      <c r="BD335" s="32">
        <f>('2a) logm_x(t)'!ES106-'2a) logm_x(t)'!ER106-'2a)answer'!$I106)/$CP$121</f>
        <v>-0.77641525481163354</v>
      </c>
      <c r="BE335" s="32">
        <f>('2a) logm_x(t)'!ET106-'2a) logm_x(t)'!ES106-'2a)answer'!$I106)/$CP$121</f>
        <v>0.51084366594122743</v>
      </c>
      <c r="BF335" s="32">
        <f>('2a) logm_x(t)'!EU106-'2a) logm_x(t)'!ET106-'2a)answer'!$I106)/$CP$121</f>
        <v>-0.68657698035796566</v>
      </c>
      <c r="BG335" s="32">
        <f>('2a) logm_x(t)'!EV106-'2a) logm_x(t)'!EU106-'2a)answer'!$I106)/$CP$121</f>
        <v>-6.7802126642473662E-2</v>
      </c>
      <c r="BH335" s="32">
        <f>('2a) logm_x(t)'!EW106-'2a) logm_x(t)'!EV106-'2a)answer'!$I106)/$CP$121</f>
        <v>7.2048806833088508E-2</v>
      </c>
      <c r="BI335" s="32">
        <f>('2a) logm_x(t)'!EX106-'2a) logm_x(t)'!EW106-'2a)answer'!$I106)/$CP$121</f>
        <v>-0.11346919972953498</v>
      </c>
      <c r="BJ335" s="32">
        <f>('2a) logm_x(t)'!EY106-'2a) logm_x(t)'!EX106-'2a)answer'!$I106)/$CP$121</f>
        <v>2.5553601058839887E-3</v>
      </c>
      <c r="BK335" s="32">
        <f>('2a) logm_x(t)'!EZ106-'2a) logm_x(t)'!EY106-'2a)answer'!$I106)/$CP$121</f>
        <v>0.48200658363307547</v>
      </c>
      <c r="BL335" s="32">
        <f>('2a) logm_x(t)'!FA106-'2a) logm_x(t)'!EZ106-'2a)answer'!$I106)/$CP$121</f>
        <v>-0.79821671682186535</v>
      </c>
      <c r="BM335" s="32">
        <f>('2a) logm_x(t)'!FB106-'2a) logm_x(t)'!FA106-'2a)answer'!$I106)/$CP$121</f>
        <v>0.29817357856721355</v>
      </c>
      <c r="BN335" s="32">
        <f>('2a) logm_x(t)'!FC106-'2a) logm_x(t)'!FB106-'2a)answer'!$I106)/$CP$121</f>
        <v>0.2734832357493252</v>
      </c>
      <c r="BO335" s="32">
        <f>('2a) logm_x(t)'!FD106-'2a) logm_x(t)'!FC106-'2a)answer'!$I106)/$CP$121</f>
        <v>-0.3612660694541398</v>
      </c>
      <c r="BP335" s="32">
        <f>('2a) logm_x(t)'!FE106-'2a) logm_x(t)'!FD106-'2a)answer'!$I106)/$CP$121</f>
        <v>0.25364038931202326</v>
      </c>
      <c r="BQ335" s="32">
        <f>('2a) logm_x(t)'!FF106-'2a) logm_x(t)'!FE106-'2a)answer'!$I106)/$CP$121</f>
        <v>-0.29300020962355178</v>
      </c>
      <c r="BR335" s="32">
        <f>('2a) logm_x(t)'!FG106-'2a) logm_x(t)'!FF106-'2a)answer'!$I106)/$CP$121</f>
        <v>0.76301086230436643</v>
      </c>
      <c r="BS335" s="32">
        <f>('2a) logm_x(t)'!FH106-'2a) logm_x(t)'!FG106-'2a)answer'!$I106)/$CP$121</f>
        <v>-0.63123518806445633</v>
      </c>
      <c r="BT335" s="32">
        <f>('2a) logm_x(t)'!FI106-'2a) logm_x(t)'!FH106-'2a)answer'!$I106)/$CP$121</f>
        <v>-0.17313178057788264</v>
      </c>
      <c r="BU335" s="32">
        <f>('2a) logm_x(t)'!FJ106-'2a) logm_x(t)'!FI106-'2a)answer'!$I106)/$CP$121</f>
        <v>0.10559509221090763</v>
      </c>
      <c r="BV335" s="32">
        <f>('2a) logm_x(t)'!FK106-'2a) logm_x(t)'!FJ106-'2a)answer'!$I106)/$CP$121</f>
        <v>-0.1728070000523507</v>
      </c>
      <c r="BW335" s="32">
        <f>('2a) logm_x(t)'!FL106-'2a) logm_x(t)'!FK106-'2a)answer'!$I106)/$CP$121</f>
        <v>0.41487485275141678</v>
      </c>
      <c r="BX335" s="32">
        <f>('2a) logm_x(t)'!FM106-'2a) logm_x(t)'!FL106-'2a)answer'!$I106)/$CP$121</f>
        <v>-8.0029597101854519E-2</v>
      </c>
      <c r="BY335" s="32">
        <f>('2a) logm_x(t)'!FN106-'2a) logm_x(t)'!FM106-'2a)answer'!$I106)/$CP$121</f>
        <v>0.13179468245054834</v>
      </c>
      <c r="BZ335" s="32">
        <f>('2a) logm_x(t)'!FO106-'2a) logm_x(t)'!FN106-'2a)answer'!$I106)/$CP$121</f>
        <v>6.4471635901514529E-2</v>
      </c>
      <c r="CA335" s="32">
        <f>('2a) logm_x(t)'!FP106-'2a) logm_x(t)'!FO106-'2a)answer'!$I106)/$CP$121</f>
        <v>-0.25277921492998479</v>
      </c>
      <c r="CB335" s="32">
        <f>('2a) logm_x(t)'!FQ106-'2a) logm_x(t)'!FP106-'2a)answer'!$I106)/$CP$121</f>
        <v>-7.2925063481451655E-2</v>
      </c>
      <c r="CC335" s="32">
        <f>('2a) logm_x(t)'!FR106-'2a) logm_x(t)'!FQ106-'2a)answer'!$I106)/$CP$121</f>
        <v>0.24067732052888507</v>
      </c>
      <c r="CD335" s="32">
        <f>('2a) logm_x(t)'!FS106-'2a) logm_x(t)'!FR106-'2a)answer'!$I106)/$CP$121</f>
        <v>-0.29785335365363919</v>
      </c>
      <c r="CE335" s="32">
        <f>('2a) logm_x(t)'!FT106-'2a) logm_x(t)'!FS106-'2a)answer'!$I106)/$CP$121</f>
        <v>0.23666697996850472</v>
      </c>
      <c r="CF335" s="32">
        <f>('2a) logm_x(t)'!FU106-'2a) logm_x(t)'!FT106-'2a)answer'!$I106)/$CP$121</f>
        <v>5.9045589279459725E-3</v>
      </c>
      <c r="CG335" s="32">
        <f>('2a) logm_x(t)'!FV106-'2a) logm_x(t)'!FU106-'2a)answer'!$I106)/$CP$121</f>
        <v>-0.29459036457070137</v>
      </c>
      <c r="CH335" s="32">
        <f>('2a) logm_x(t)'!FW106-'2a) logm_x(t)'!FV106-'2a)answer'!$I106)/$CP$121</f>
        <v>-0.12082522134806353</v>
      </c>
      <c r="CI335" s="32">
        <f>('2a) logm_x(t)'!FX106-'2a) logm_x(t)'!FW106-'2a)answer'!$I106)/$CP$121</f>
        <v>0.1623573755941434</v>
      </c>
      <c r="CJ335" s="32">
        <f>('2a) logm_x(t)'!FY106-'2a) logm_x(t)'!FX106-'2a)answer'!$I106)/$CP$121</f>
        <v>0.2030007170283222</v>
      </c>
      <c r="CK335" s="32">
        <f>('2a) logm_x(t)'!FZ106-'2a) logm_x(t)'!FY106-'2a)answer'!$I106)/$CP$121</f>
        <v>9.7710859695507787E-2</v>
      </c>
      <c r="CL335" s="32">
        <f>('2a) logm_x(t)'!GA106-'2a) logm_x(t)'!FZ106-'2a)answer'!$I106)/$CP$121</f>
        <v>-0.31966344219844089</v>
      </c>
      <c r="CM335" s="32">
        <f>('2a) logm_x(t)'!GB106-'2a) logm_x(t)'!GA106-'2a)answer'!$I106)/$CP$121</f>
        <v>3.8361323558831796E-2</v>
      </c>
      <c r="CN335" s="32">
        <f>('2a) logm_x(t)'!GC106-'2a) logm_x(t)'!GB106-'2a)answer'!$I106)/$CP$121</f>
        <v>9.1421396375014438E-2</v>
      </c>
    </row>
    <row r="336" spans="1:92" x14ac:dyDescent="0.25">
      <c r="A336" s="31">
        <f t="shared" si="14"/>
        <v>104</v>
      </c>
      <c r="C336" s="32">
        <f>('2a) logm_x(t)'!CR107-'2a) logm_x(t)'!CQ107-'2a)answer'!$I107)/$CP$121</f>
        <v>0.49585327658096517</v>
      </c>
      <c r="D336" s="32">
        <f>('2a) logm_x(t)'!CS107-'2a) logm_x(t)'!CR107-'2a)answer'!$I107)/$CP$121</f>
        <v>1.6910357862358372</v>
      </c>
      <c r="E336" s="32">
        <f>('2a) logm_x(t)'!CT107-'2a) logm_x(t)'!CS107-'2a)answer'!$I107)/$CP$121</f>
        <v>-0.88964635442121187</v>
      </c>
      <c r="F336" s="32">
        <f>('2a) logm_x(t)'!CU107-'2a) logm_x(t)'!CT107-'2a)answer'!$I107)/$CP$121</f>
        <v>-1.0449229960787938</v>
      </c>
      <c r="G336" s="32">
        <f>('2a) logm_x(t)'!CV107-'2a) logm_x(t)'!CU107-'2a)answer'!$I107)/$CP$121</f>
        <v>0.54117456655554841</v>
      </c>
      <c r="H336" s="32">
        <f>('2a) logm_x(t)'!CW107-'2a) logm_x(t)'!CV107-'2a)answer'!$I107)/$CP$121</f>
        <v>1.3437615782855274</v>
      </c>
      <c r="I336" s="32">
        <f>('2a) logm_x(t)'!CX107-'2a) logm_x(t)'!CW107-'2a)answer'!$I107)/$CP$121</f>
        <v>-1.2408301414732455E-2</v>
      </c>
      <c r="J336" s="32">
        <f>('2a) logm_x(t)'!CY107-'2a) logm_x(t)'!CX107-'2a)answer'!$I107)/$CP$121</f>
        <v>0.8962648646402317</v>
      </c>
      <c r="K336" s="32">
        <f>('2a) logm_x(t)'!CZ107-'2a) logm_x(t)'!CY107-'2a)answer'!$I107)/$CP$121</f>
        <v>-2.0580162276575713</v>
      </c>
      <c r="L336" s="32">
        <f>('2a) logm_x(t)'!DA107-'2a) logm_x(t)'!CZ107-'2a)answer'!$I107)/$CP$121</f>
        <v>0.21585329271817855</v>
      </c>
      <c r="M336" s="32">
        <f>('2a) logm_x(t)'!DB107-'2a) logm_x(t)'!DA107-'2a)answer'!$I107)/$CP$121</f>
        <v>1.9026811633751882E-2</v>
      </c>
      <c r="N336" s="32">
        <f>('2a) logm_x(t)'!DC107-'2a) logm_x(t)'!DB107-'2a)answer'!$I107)/$CP$121</f>
        <v>0.19580313438759084</v>
      </c>
      <c r="O336" s="32">
        <f>('2a) logm_x(t)'!DD107-'2a) logm_x(t)'!DC107-'2a)answer'!$I107)/$CP$121</f>
        <v>0.24680645974028484</v>
      </c>
      <c r="P336" s="32">
        <f>('2a) logm_x(t)'!DE107-'2a) logm_x(t)'!DD107-'2a)answer'!$I107)/$CP$121</f>
        <v>-0.11085802336129091</v>
      </c>
      <c r="Q336" s="32">
        <f>('2a) logm_x(t)'!DF107-'2a) logm_x(t)'!DE107-'2a)answer'!$I107)/$CP$121</f>
        <v>-0.482985021814274</v>
      </c>
      <c r="R336" s="32">
        <f>('2a) logm_x(t)'!DG107-'2a) logm_x(t)'!DF107-'2a)answer'!$I107)/$CP$121</f>
        <v>-0.1912899859151371</v>
      </c>
      <c r="S336" s="32">
        <f>('2a) logm_x(t)'!DH107-'2a) logm_x(t)'!DG107-'2a)answer'!$I107)/$CP$121</f>
        <v>0.69155584473888776</v>
      </c>
      <c r="T336" s="32">
        <f>('2a) logm_x(t)'!DI107-'2a) logm_x(t)'!DH107-'2a)answer'!$I107)/$CP$121</f>
        <v>1.5990675182229357</v>
      </c>
      <c r="U336" s="32">
        <f>('2a) logm_x(t)'!DJ107-'2a) logm_x(t)'!DI107-'2a)answer'!$I107)/$CP$121</f>
        <v>-2.2309016532952399</v>
      </c>
      <c r="V336" s="32">
        <f>('2a) logm_x(t)'!DK107-'2a) logm_x(t)'!DJ107-'2a)answer'!$I107)/$CP$121</f>
        <v>1.6838830061300354</v>
      </c>
      <c r="W336" s="32">
        <f>('2a) logm_x(t)'!DL107-'2a) logm_x(t)'!DK107-'2a)answer'!$I107)/$CP$121</f>
        <v>-0.64792623997463772</v>
      </c>
      <c r="X336" s="32">
        <f>('2a) logm_x(t)'!DM107-'2a) logm_x(t)'!DL107-'2a)answer'!$I107)/$CP$121</f>
        <v>-1.2408301414732455E-2</v>
      </c>
      <c r="Y336" s="32">
        <f>('2a) logm_x(t)'!DN107-'2a) logm_x(t)'!DM107-'2a)answer'!$I107)/$CP$121</f>
        <v>-0.42222015746387137</v>
      </c>
      <c r="Z336" s="32">
        <f>('2a) logm_x(t)'!DO107-'2a) logm_x(t)'!DN107-'2a)answer'!$I107)/$CP$121</f>
        <v>-0.27162306256974972</v>
      </c>
      <c r="AA336" s="32">
        <f>('2a) logm_x(t)'!DP107-'2a) logm_x(t)'!DO107-'2a)answer'!$I107)/$CP$121</f>
        <v>0.20286247904740046</v>
      </c>
      <c r="AB336" s="32">
        <f>('2a) logm_x(t)'!DQ107-'2a) logm_x(t)'!DP107-'2a)answer'!$I107)/$CP$121</f>
        <v>3.1535679278151929E-2</v>
      </c>
      <c r="AC336" s="32">
        <f>('2a) logm_x(t)'!DR107-'2a) logm_x(t)'!DQ107-'2a)answer'!$I107)/$CP$121</f>
        <v>0.39740355463440635</v>
      </c>
      <c r="AD336" s="32">
        <f>('2a) logm_x(t)'!DS107-'2a) logm_x(t)'!DR107-'2a)answer'!$I107)/$CP$121</f>
        <v>-0.86031660311929314</v>
      </c>
      <c r="AE336" s="32">
        <f>('2a) logm_x(t)'!DT107-'2a) logm_x(t)'!DS107-'2a)answer'!$I107)/$CP$121</f>
        <v>0.8355000002898284</v>
      </c>
      <c r="AF336" s="32">
        <f>('2a) logm_x(t)'!DU107-'2a) logm_x(t)'!DT107-'2a)answer'!$I107)/$CP$121</f>
        <v>-1.2408301414732455E-2</v>
      </c>
      <c r="AG336" s="32">
        <f>('2a) logm_x(t)'!DV107-'2a) logm_x(t)'!DU107-'2a)answer'!$I107)/$CP$121</f>
        <v>-0.46616413815675573</v>
      </c>
      <c r="AH336" s="32">
        <f>('2a) logm_x(t)'!DW107-'2a) logm_x(t)'!DV107-'2a)answer'!$I107)/$CP$121</f>
        <v>-0.35342338626831454</v>
      </c>
      <c r="AI336" s="32">
        <f>('2a) logm_x(t)'!DX107-'2a) logm_x(t)'!DW107-'2a)answer'!$I107)/$CP$121</f>
        <v>0.11333600297671675</v>
      </c>
      <c r="AJ336" s="32">
        <f>('2a) logm_x(t)'!DY107-'2a) logm_x(t)'!DX107-'2a)answer'!$I107)/$CP$121</f>
        <v>0.33905815301759812</v>
      </c>
      <c r="AK336" s="32">
        <f>('2a) logm_x(t)'!DZ107-'2a) logm_x(t)'!DY107-'2a)answer'!$I107)/$CP$121</f>
        <v>-0.10465999469204572</v>
      </c>
      <c r="AL336" s="32">
        <f>('2a) logm_x(t)'!EA107-'2a) logm_x(t)'!DZ107-'2a)answer'!$I107)/$CP$121</f>
        <v>-0.11085802336129091</v>
      </c>
      <c r="AM336" s="32">
        <f>('2a) logm_x(t)'!EB107-'2a) logm_x(t)'!EA107-'2a)answer'!$I107)/$CP$121</f>
        <v>-0.39997887424353318</v>
      </c>
      <c r="AN336" s="32">
        <f>('2a) logm_x(t)'!EC107-'2a) logm_x(t)'!EB107-'2a)answer'!$I107)/$CP$121</f>
        <v>0.88342384940976559</v>
      </c>
      <c r="AO336" s="32">
        <f>('2a) logm_x(t)'!ED107-'2a) logm_x(t)'!EC107-'2a)answer'!$I107)/$CP$121</f>
        <v>-0.80717922301033773</v>
      </c>
      <c r="AP336" s="32">
        <f>('2a) logm_x(t)'!EE107-'2a) logm_x(t)'!ED107-'2a)answer'!$I107)/$CP$121</f>
        <v>-7.7038679896495724E-2</v>
      </c>
      <c r="AQ336" s="32">
        <f>('2a) logm_x(t)'!EF107-'2a) logm_x(t)'!EE107-'2a)answer'!$I107)/$CP$121</f>
        <v>0.24178480675615713</v>
      </c>
      <c r="AR336" s="32">
        <f>('2a) logm_x(t)'!EG107-'2a) logm_x(t)'!EF107-'2a)answer'!$I107)/$CP$121</f>
        <v>-0.16629745487554945</v>
      </c>
      <c r="AS336" s="32">
        <f>('2a) logm_x(t)'!EH107-'2a) logm_x(t)'!EG107-'2a)answer'!$I107)/$CP$121</f>
        <v>0.11117110539265801</v>
      </c>
      <c r="AT336" s="32">
        <f>('2a) logm_x(t)'!EI107-'2a) logm_x(t)'!EH107-'2a)answer'!$I107)/$CP$121</f>
        <v>-0.3950469284674461</v>
      </c>
      <c r="AU336" s="32">
        <f>('2a) logm_x(t)'!EJ107-'2a) logm_x(t)'!EI107-'2a)answer'!$I107)/$CP$121</f>
        <v>0.2994788430625151</v>
      </c>
      <c r="AV336" s="32">
        <f>('2a) logm_x(t)'!EK107-'2a) logm_x(t)'!EJ107-'2a)answer'!$I107)/$CP$121</f>
        <v>-0.31848585731885015</v>
      </c>
      <c r="AW336" s="32">
        <f>('2a) logm_x(t)'!EL107-'2a) logm_x(t)'!EK107-'2a)answer'!$I107)/$CP$121</f>
        <v>0.99993867562475691</v>
      </c>
      <c r="AX336" s="32">
        <f>('2a) logm_x(t)'!EM107-'2a) logm_x(t)'!EL107-'2a)answer'!$I107)/$CP$121</f>
        <v>-1.135897043095081</v>
      </c>
      <c r="AY336" s="32">
        <f>('2a) logm_x(t)'!EN107-'2a) logm_x(t)'!EM107-'2a)answer'!$I107)/$CP$121</f>
        <v>0.20240727421065227</v>
      </c>
      <c r="AZ336" s="32">
        <f>('2a) logm_x(t)'!EO107-'2a) logm_x(t)'!EN107-'2a)answer'!$I107)/$CP$121</f>
        <v>4.8356562935670547E-2</v>
      </c>
      <c r="BA336" s="32">
        <f>('2a) logm_x(t)'!EP107-'2a) logm_x(t)'!EO107-'2a)answer'!$I107)/$CP$121</f>
        <v>-0.14333829810541049</v>
      </c>
      <c r="BB336" s="32">
        <f>('2a) logm_x(t)'!EQ107-'2a) logm_x(t)'!EP107-'2a)answer'!$I107)/$CP$121</f>
        <v>-6.5545681523687879E-2</v>
      </c>
      <c r="BC336" s="32">
        <f>('2a) logm_x(t)'!ER107-'2a) logm_x(t)'!EQ107-'2a)answer'!$I107)/$CP$121</f>
        <v>0.29307539151327006</v>
      </c>
      <c r="BD336" s="32">
        <f>('2a) logm_x(t)'!ES107-'2a) logm_x(t)'!ER107-'2a)answer'!$I107)/$CP$121</f>
        <v>-0.60440133794264306</v>
      </c>
      <c r="BE336" s="32">
        <f>('2a) logm_x(t)'!ET107-'2a) logm_x(t)'!ES107-'2a)answer'!$I107)/$CP$121</f>
        <v>0.35478675126216358</v>
      </c>
      <c r="BF336" s="32">
        <f>('2a) logm_x(t)'!EU107-'2a) logm_x(t)'!ET107-'2a)answer'!$I107)/$CP$121</f>
        <v>-0.42928798823686426</v>
      </c>
      <c r="BG336" s="32">
        <f>('2a) logm_x(t)'!EV107-'2a) logm_x(t)'!EU107-'2a)answer'!$I107)/$CP$121</f>
        <v>-0.12642261214653022</v>
      </c>
      <c r="BH336" s="32">
        <f>('2a) logm_x(t)'!EW107-'2a) logm_x(t)'!EV107-'2a)answer'!$I107)/$CP$121</f>
        <v>-6.7784575772636052E-2</v>
      </c>
      <c r="BI336" s="32">
        <f>('2a) logm_x(t)'!EX107-'2a) logm_x(t)'!EW107-'2a)answer'!$I107)/$CP$121</f>
        <v>-7.661564170293618E-2</v>
      </c>
      <c r="BJ336" s="32">
        <f>('2a) logm_x(t)'!EY107-'2a) logm_x(t)'!EX107-'2a)answer'!$I107)/$CP$121</f>
        <v>0.12100822392289406</v>
      </c>
      <c r="BK336" s="32">
        <f>('2a) logm_x(t)'!EZ107-'2a) logm_x(t)'!EY107-'2a)answer'!$I107)/$CP$121</f>
        <v>0.36666897957295497</v>
      </c>
      <c r="BL336" s="32">
        <f>('2a) logm_x(t)'!FA107-'2a) logm_x(t)'!EZ107-'2a)answer'!$I107)/$CP$121</f>
        <v>-0.67383375179583205</v>
      </c>
      <c r="BM336" s="32">
        <f>('2a) logm_x(t)'!FB107-'2a) logm_x(t)'!FA107-'2a)answer'!$I107)/$CP$121</f>
        <v>0.20694083488389303</v>
      </c>
      <c r="BN336" s="32">
        <f>('2a) logm_x(t)'!FC107-'2a) logm_x(t)'!FB107-'2a)answer'!$I107)/$CP$121</f>
        <v>0.36648922957142771</v>
      </c>
      <c r="BO336" s="32">
        <f>('2a) logm_x(t)'!FD107-'2a) logm_x(t)'!FC107-'2a)answer'!$I107)/$CP$121</f>
        <v>-0.47474829287711856</v>
      </c>
      <c r="BP336" s="32">
        <f>('2a) logm_x(t)'!FE107-'2a) logm_x(t)'!FD107-'2a)answer'!$I107)/$CP$121</f>
        <v>0.32814943933526114</v>
      </c>
      <c r="BQ336" s="32">
        <f>('2a) logm_x(t)'!FF107-'2a) logm_x(t)'!FE107-'2a)answer'!$I107)/$CP$121</f>
        <v>-0.34320600355786429</v>
      </c>
      <c r="BR336" s="32">
        <f>('2a) logm_x(t)'!FG107-'2a) logm_x(t)'!FF107-'2a)answer'!$I107)/$CP$121</f>
        <v>0.77214523747042363</v>
      </c>
      <c r="BS336" s="32">
        <f>('2a) logm_x(t)'!FH107-'2a) logm_x(t)'!FG107-'2a)answer'!$I107)/$CP$121</f>
        <v>-0.58161968004741404</v>
      </c>
      <c r="BT336" s="32">
        <f>('2a) logm_x(t)'!FI107-'2a) logm_x(t)'!FH107-'2a)answer'!$I107)/$CP$121</f>
        <v>-0.18138961163741849</v>
      </c>
      <c r="BU336" s="32">
        <f>('2a) logm_x(t)'!FJ107-'2a) logm_x(t)'!FI107-'2a)answer'!$I107)/$CP$121</f>
        <v>8.5686657937525307E-2</v>
      </c>
      <c r="BV336" s="32">
        <f>('2a) logm_x(t)'!FK107-'2a) logm_x(t)'!FJ107-'2a)answer'!$I107)/$CP$121</f>
        <v>-0.17112265692720774</v>
      </c>
      <c r="BW336" s="32">
        <f>('2a) logm_x(t)'!FL107-'2a) logm_x(t)'!FK107-'2a)answer'!$I107)/$CP$121</f>
        <v>0.35488923007916756</v>
      </c>
      <c r="BX336" s="32">
        <f>('2a) logm_x(t)'!FM107-'2a) logm_x(t)'!FL107-'2a)answer'!$I107)/$CP$121</f>
        <v>-3.4649584635071687E-2</v>
      </c>
      <c r="BY336" s="32">
        <f>('2a) logm_x(t)'!FN107-'2a) logm_x(t)'!FM107-'2a)answer'!$I107)/$CP$121</f>
        <v>0.11364804405235869</v>
      </c>
      <c r="BZ336" s="32">
        <f>('2a) logm_x(t)'!FO107-'2a) logm_x(t)'!FN107-'2a)answer'!$I107)/$CP$121</f>
        <v>0.12342318518932258</v>
      </c>
      <c r="CA336" s="32">
        <f>('2a) logm_x(t)'!FP107-'2a) logm_x(t)'!FO107-'2a)answer'!$I107)/$CP$121</f>
        <v>-0.24968416520253769</v>
      </c>
      <c r="CB336" s="32">
        <f>('2a) logm_x(t)'!FQ107-'2a) logm_x(t)'!FP107-'2a)answer'!$I107)/$CP$121</f>
        <v>-7.5905142391346686E-2</v>
      </c>
      <c r="CC336" s="32">
        <f>('2a) logm_x(t)'!FR107-'2a) logm_x(t)'!FQ107-'2a)answer'!$I107)/$CP$121</f>
        <v>0.26873570188498214</v>
      </c>
      <c r="CD336" s="32">
        <f>('2a) logm_x(t)'!FS107-'2a) logm_x(t)'!FR107-'2a)answer'!$I107)/$CP$121</f>
        <v>-0.33071480643794565</v>
      </c>
      <c r="CE336" s="32">
        <f>('2a) logm_x(t)'!FT107-'2a) logm_x(t)'!FS107-'2a)answer'!$I107)/$CP$121</f>
        <v>0.19507724302478693</v>
      </c>
      <c r="CF336" s="32">
        <f>('2a) logm_x(t)'!FU107-'2a) logm_x(t)'!FT107-'2a)answer'!$I107)/$CP$121</f>
        <v>6.9614968688293186E-2</v>
      </c>
      <c r="CG336" s="32">
        <f>('2a) logm_x(t)'!FV107-'2a) logm_x(t)'!FU107-'2a)answer'!$I107)/$CP$121</f>
        <v>-0.31684378855679235</v>
      </c>
      <c r="CH336" s="32">
        <f>('2a) logm_x(t)'!FW107-'2a) logm_x(t)'!FV107-'2a)answer'!$I107)/$CP$121</f>
        <v>-7.8162649856479652E-2</v>
      </c>
      <c r="CI336" s="32">
        <f>('2a) logm_x(t)'!FX107-'2a) logm_x(t)'!FW107-'2a)answer'!$I107)/$CP$121</f>
        <v>0.14432009404330157</v>
      </c>
      <c r="CJ336" s="32">
        <f>('2a) logm_x(t)'!FY107-'2a) logm_x(t)'!FX107-'2a)answer'!$I107)/$CP$121</f>
        <v>0.14609927025765748</v>
      </c>
      <c r="CK336" s="32">
        <f>('2a) logm_x(t)'!FZ107-'2a) logm_x(t)'!FY107-'2a)answer'!$I107)/$CP$121</f>
        <v>0.12998075046023319</v>
      </c>
      <c r="CL336" s="32">
        <f>('2a) logm_x(t)'!GA107-'2a) logm_x(t)'!FZ107-'2a)answer'!$I107)/$CP$121</f>
        <v>-0.28639861407938078</v>
      </c>
      <c r="CM336" s="32">
        <f>('2a) logm_x(t)'!GB107-'2a) logm_x(t)'!GA107-'2a)answer'!$I107)/$CP$121</f>
        <v>-7.1632531405334396E-3</v>
      </c>
      <c r="CN336" s="32">
        <f>('2a) logm_x(t)'!GC107-'2a) logm_x(t)'!GB107-'2a)answer'!$I107)/$CP$121</f>
        <v>0.13471661021862522</v>
      </c>
    </row>
    <row r="337" spans="1:92" x14ac:dyDescent="0.25">
      <c r="A337" s="31">
        <f t="shared" si="14"/>
        <v>105</v>
      </c>
      <c r="C337" s="32">
        <f>('2a) logm_x(t)'!CR108-'2a) logm_x(t)'!CQ108-'2a)answer'!$I108)/$CP$121</f>
        <v>0.70383200069925722</v>
      </c>
      <c r="D337" s="32">
        <f>('2a) logm_x(t)'!CS108-'2a) logm_x(t)'!CR108-'2a)answer'!$I108)/$CP$121</f>
        <v>1.4011432075096975</v>
      </c>
      <c r="E337" s="32">
        <f>('2a) logm_x(t)'!CT108-'2a) logm_x(t)'!CS108-'2a)answer'!$I108)/$CP$121</f>
        <v>-0.81056245813656935</v>
      </c>
      <c r="F337" s="32">
        <f>('2a) logm_x(t)'!CU108-'2a) logm_x(t)'!CT108-'2a)answer'!$I108)/$CP$121</f>
        <v>-0.77751877627904498</v>
      </c>
      <c r="G337" s="32">
        <f>('2a) logm_x(t)'!CV108-'2a) logm_x(t)'!CU108-'2a)answer'!$I108)/$CP$121</f>
        <v>0.12377188074206094</v>
      </c>
      <c r="H337" s="32">
        <f>('2a) logm_x(t)'!CW108-'2a) logm_x(t)'!CV108-'2a)answer'!$I108)/$CP$121</f>
        <v>1.4011432075096975</v>
      </c>
      <c r="I337" s="32">
        <f>('2a) logm_x(t)'!CX108-'2a) logm_x(t)'!CW108-'2a)answer'!$I108)/$CP$121</f>
        <v>-1.5791536540963966E-2</v>
      </c>
      <c r="J337" s="32">
        <f>('2a) logm_x(t)'!CY108-'2a) logm_x(t)'!CX108-'2a)answer'!$I108)/$CP$121</f>
        <v>-1.5791536540963966E-2</v>
      </c>
      <c r="K337" s="32">
        <f>('2a) logm_x(t)'!CZ108-'2a) logm_x(t)'!CY108-'2a)answer'!$I108)/$CP$121</f>
        <v>-0.81056245813656935</v>
      </c>
      <c r="L337" s="32">
        <f>('2a) logm_x(t)'!DA108-'2a) logm_x(t)'!CZ108-'2a)answer'!$I108)/$CP$121</f>
        <v>-0.3281436778049367</v>
      </c>
      <c r="M337" s="32">
        <f>('2a) logm_x(t)'!DB108-'2a) logm_x(t)'!DA108-'2a)answer'!$I108)/$CP$121</f>
        <v>1.8392396531651196</v>
      </c>
      <c r="N337" s="32">
        <f>('2a) logm_x(t)'!DC108-'2a) logm_x(t)'!DB108-'2a)answer'!$I108)/$CP$121</f>
        <v>0.39402031950817523</v>
      </c>
      <c r="O337" s="32">
        <f>('2a) logm_x(t)'!DD108-'2a) logm_x(t)'!DC108-'2a)answer'!$I108)/$CP$121</f>
        <v>-1.9682824410322142</v>
      </c>
      <c r="P337" s="32">
        <f>('2a) logm_x(t)'!DE108-'2a) logm_x(t)'!DD108-'2a)answer'!$I108)/$CP$121</f>
        <v>-0.19985891334059744</v>
      </c>
      <c r="Q337" s="32">
        <f>('2a) logm_x(t)'!DF108-'2a) logm_x(t)'!DE108-'2a)answer'!$I108)/$CP$121</f>
        <v>0.385386898915828</v>
      </c>
      <c r="R337" s="32">
        <f>('2a) logm_x(t)'!DG108-'2a) logm_x(t)'!DF108-'2a)answer'!$I108)/$CP$121</f>
        <v>-0.10715829080667327</v>
      </c>
      <c r="S337" s="32">
        <f>('2a) logm_x(t)'!DH108-'2a) logm_x(t)'!DG108-'2a)answer'!$I108)/$CP$121</f>
        <v>0.65323508066319225</v>
      </c>
      <c r="T337" s="32">
        <f>('2a) logm_x(t)'!DI108-'2a) logm_x(t)'!DH108-'2a)answer'!$I108)/$CP$121</f>
        <v>-3.2594728806914248</v>
      </c>
      <c r="U337" s="32">
        <f>('2a) logm_x(t)'!DJ108-'2a) logm_x(t)'!DI108-'2a)answer'!$I108)/$CP$121</f>
        <v>3.2278898076094968</v>
      </c>
      <c r="V337" s="32">
        <f>('2a) logm_x(t)'!DK108-'2a) logm_x(t)'!DJ108-'2a)answer'!$I108)/$CP$121</f>
        <v>-1.5791536540963966E-2</v>
      </c>
      <c r="W337" s="32">
        <f>('2a) logm_x(t)'!DL108-'2a) logm_x(t)'!DK108-'2a)answer'!$I108)/$CP$121</f>
        <v>-1.5791536540963966E-2</v>
      </c>
      <c r="X337" s="32">
        <f>('2a) logm_x(t)'!DM108-'2a) logm_x(t)'!DL108-'2a)answer'!$I108)/$CP$121</f>
        <v>-1.5791536540963966E-2</v>
      </c>
      <c r="Y337" s="32">
        <f>('2a) logm_x(t)'!DN108-'2a) logm_x(t)'!DM108-'2a)answer'!$I108)/$CP$121</f>
        <v>-0.81056245813656935</v>
      </c>
      <c r="Z337" s="32">
        <f>('2a) logm_x(t)'!DO108-'2a) logm_x(t)'!DN108-'2a)answer'!$I108)/$CP$121</f>
        <v>0.77897938505464137</v>
      </c>
      <c r="AA337" s="32">
        <f>('2a) logm_x(t)'!DP108-'2a) logm_x(t)'!DO108-'2a)answer'!$I108)/$CP$121</f>
        <v>-1.5791536540963966E-2</v>
      </c>
      <c r="AB337" s="32">
        <f>('2a) logm_x(t)'!DQ108-'2a) logm_x(t)'!DP108-'2a)answer'!$I108)/$CP$121</f>
        <v>-0.81056245813656935</v>
      </c>
      <c r="AC337" s="32">
        <f>('2a) logm_x(t)'!DR108-'2a) logm_x(t)'!DQ108-'2a)answer'!$I108)/$CP$121</f>
        <v>-0.4952554240559941</v>
      </c>
      <c r="AD337" s="32">
        <f>('2a) logm_x(t)'!DS108-'2a) logm_x(t)'!DR108-'2a)answer'!$I108)/$CP$121</f>
        <v>0.75018169457397432</v>
      </c>
      <c r="AE337" s="32">
        <f>('2a) logm_x(t)'!DT108-'2a) logm_x(t)'!DS108-'2a)answer'!$I108)/$CP$121</f>
        <v>0.49247004145473339</v>
      </c>
      <c r="AF337" s="32">
        <f>('2a) logm_x(t)'!DU108-'2a) logm_x(t)'!DT108-'2a)answer'!$I108)/$CP$121</f>
        <v>-1.5791536540963966E-2</v>
      </c>
      <c r="AG337" s="32">
        <f>('2a) logm_x(t)'!DV108-'2a) logm_x(t)'!DU108-'2a)answer'!$I108)/$CP$121</f>
        <v>-1.5791536540963966E-2</v>
      </c>
      <c r="AH337" s="32">
        <f>('2a) logm_x(t)'!DW108-'2a) logm_x(t)'!DV108-'2a)answer'!$I108)/$CP$121</f>
        <v>-1.5791536540963966E-2</v>
      </c>
      <c r="AI337" s="32">
        <f>('2a) logm_x(t)'!DX108-'2a) logm_x(t)'!DW108-'2a)answer'!$I108)/$CP$121</f>
        <v>-1.5791536540963966E-2</v>
      </c>
      <c r="AJ337" s="32">
        <f>('2a) logm_x(t)'!DY108-'2a) logm_x(t)'!DX108-'2a)answer'!$I108)/$CP$121</f>
        <v>-1.5791536540963966E-2</v>
      </c>
      <c r="AK337" s="32">
        <f>('2a) logm_x(t)'!DZ108-'2a) logm_x(t)'!DY108-'2a)answer'!$I108)/$CP$121</f>
        <v>0.73211659030554177</v>
      </c>
      <c r="AL337" s="32">
        <f>('2a) logm_x(t)'!EA108-'2a) logm_x(t)'!DZ108-'2a)answer'!$I108)/$CP$121</f>
        <v>-1.7425379617827086</v>
      </c>
      <c r="AM337" s="32">
        <f>('2a) logm_x(t)'!EB108-'2a) logm_x(t)'!EA108-'2a)answer'!$I108)/$CP$121</f>
        <v>0.64548659908244932</v>
      </c>
      <c r="AN337" s="32">
        <f>('2a) logm_x(t)'!EC108-'2a) logm_x(t)'!EB108-'2a)answer'!$I108)/$CP$121</f>
        <v>-0.36725799097329453</v>
      </c>
      <c r="AO337" s="32">
        <f>('2a) logm_x(t)'!ED108-'2a) logm_x(t)'!EC108-'2a)answer'!$I108)/$CP$121</f>
        <v>-7.3256904912999535E-2</v>
      </c>
      <c r="AP337" s="32">
        <f>('2a) logm_x(t)'!EE108-'2a) logm_x(t)'!ED108-'2a)answer'!$I108)/$CP$121</f>
        <v>9.0707896858633841E-2</v>
      </c>
      <c r="AQ337" s="32">
        <f>('2a) logm_x(t)'!EF108-'2a) logm_x(t)'!EE108-'2a)answer'!$I108)/$CP$121</f>
        <v>0.23057090914687084</v>
      </c>
      <c r="AR337" s="32">
        <f>('2a) logm_x(t)'!EG108-'2a) logm_x(t)'!EF108-'2a)answer'!$I108)/$CP$121</f>
        <v>1.451821011246188E-2</v>
      </c>
      <c r="AS337" s="32">
        <f>('2a) logm_x(t)'!EH108-'2a) logm_x(t)'!EG108-'2a)answer'!$I108)/$CP$121</f>
        <v>-0.46724209830123609</v>
      </c>
      <c r="AT337" s="32">
        <f>('2a) logm_x(t)'!EI108-'2a) logm_x(t)'!EH108-'2a)answer'!$I108)/$CP$121</f>
        <v>0.48358287433924468</v>
      </c>
      <c r="AU337" s="32">
        <f>('2a) logm_x(t)'!EJ108-'2a) logm_x(t)'!EI108-'2a)answer'!$I108)/$CP$121</f>
        <v>-0.59763307883204664</v>
      </c>
      <c r="AV337" s="32">
        <f>('2a) logm_x(t)'!EK108-'2a) logm_x(t)'!EJ108-'2a)answer'!$I108)/$CP$121</f>
        <v>0.35318493846981813</v>
      </c>
      <c r="AW337" s="32">
        <f>('2a) logm_x(t)'!EL108-'2a) logm_x(t)'!EK108-'2a)answer'!$I108)/$CP$121</f>
        <v>-8.5189821483713485E-2</v>
      </c>
      <c r="AX337" s="32">
        <f>('2a) logm_x(t)'!EM108-'2a) logm_x(t)'!EL108-'2a)answer'!$I108)/$CP$121</f>
        <v>-0.31536972660899659</v>
      </c>
      <c r="AY337" s="32">
        <f>('2a) logm_x(t)'!EN108-'2a) logm_x(t)'!EM108-'2a)answer'!$I108)/$CP$121</f>
        <v>0.3207046637257</v>
      </c>
      <c r="AZ337" s="32">
        <f>('2a) logm_x(t)'!EO108-'2a) logm_x(t)'!EN108-'2a)answer'!$I108)/$CP$121</f>
        <v>1.66887382031542E-2</v>
      </c>
      <c r="BA337" s="32">
        <f>('2a) logm_x(t)'!EP108-'2a) logm_x(t)'!EO108-'2a)answer'!$I108)/$CP$121</f>
        <v>-0.38476801155174611</v>
      </c>
      <c r="BB337" s="32">
        <f>('2a) logm_x(t)'!EQ108-'2a) logm_x(t)'!EP108-'2a)answer'!$I108)/$CP$121</f>
        <v>0.25623832455903645</v>
      </c>
      <c r="BC337" s="32">
        <f>('2a) logm_x(t)'!ER108-'2a) logm_x(t)'!EQ108-'2a)answer'!$I108)/$CP$121</f>
        <v>0.58941665536551513</v>
      </c>
      <c r="BD337" s="32">
        <f>('2a) logm_x(t)'!ES108-'2a) logm_x(t)'!ER108-'2a)answer'!$I108)/$CP$121</f>
        <v>-1.0238247363306539</v>
      </c>
      <c r="BE337" s="32">
        <f>('2a) logm_x(t)'!ET108-'2a) logm_x(t)'!ES108-'2a)answer'!$I108)/$CP$121</f>
        <v>0.3567237246888203</v>
      </c>
      <c r="BF337" s="32">
        <f>('2a) logm_x(t)'!EU108-'2a) logm_x(t)'!ET108-'2a)answer'!$I108)/$CP$121</f>
        <v>-0.55756179318091215</v>
      </c>
      <c r="BG337" s="32">
        <f>('2a) logm_x(t)'!EV108-'2a) logm_x(t)'!EU108-'2a)answer'!$I108)/$CP$121</f>
        <v>-4.4220082259594663E-3</v>
      </c>
      <c r="BH337" s="32">
        <f>('2a) logm_x(t)'!EW108-'2a) logm_x(t)'!EV108-'2a)answer'!$I108)/$CP$121</f>
        <v>3.1725414665621621E-2</v>
      </c>
      <c r="BI337" s="32">
        <f>('2a) logm_x(t)'!EX108-'2a) logm_x(t)'!EW108-'2a)answer'!$I108)/$CP$121</f>
        <v>-7.6671385994946994E-2</v>
      </c>
      <c r="BJ337" s="32">
        <f>('2a) logm_x(t)'!EY108-'2a) logm_x(t)'!EX108-'2a)answer'!$I108)/$CP$121</f>
        <v>-8.7139251968276307E-2</v>
      </c>
      <c r="BK337" s="32">
        <f>('2a) logm_x(t)'!EZ108-'2a) logm_x(t)'!EY108-'2a)answer'!$I108)/$CP$121</f>
        <v>0.64095851116982316</v>
      </c>
      <c r="BL337" s="32">
        <f>('2a) logm_x(t)'!FA108-'2a) logm_x(t)'!EZ108-'2a)answer'!$I108)/$CP$121</f>
        <v>-0.87132732248697098</v>
      </c>
      <c r="BM337" s="32">
        <f>('2a) logm_x(t)'!FB108-'2a) logm_x(t)'!FA108-'2a)answer'!$I108)/$CP$121</f>
        <v>0.28898255623240077</v>
      </c>
      <c r="BN337" s="32">
        <f>('2a) logm_x(t)'!FC108-'2a) logm_x(t)'!FB108-'2a)answer'!$I108)/$CP$121</f>
        <v>0.2201762234254864</v>
      </c>
      <c r="BO337" s="32">
        <f>('2a) logm_x(t)'!FD108-'2a) logm_x(t)'!FC108-'2a)answer'!$I108)/$CP$121</f>
        <v>-0.36239830024547592</v>
      </c>
      <c r="BP337" s="32">
        <f>('2a) logm_x(t)'!FE108-'2a) logm_x(t)'!FD108-'2a)answer'!$I108)/$CP$121</f>
        <v>0.29703919078499974</v>
      </c>
      <c r="BQ337" s="32">
        <f>('2a) logm_x(t)'!FF108-'2a) logm_x(t)'!FE108-'2a)answer'!$I108)/$CP$121</f>
        <v>-0.29236044861121169</v>
      </c>
      <c r="BR337" s="32">
        <f>('2a) logm_x(t)'!FG108-'2a) logm_x(t)'!FF108-'2a)answer'!$I108)/$CP$121</f>
        <v>0.70978386285955608</v>
      </c>
      <c r="BS337" s="32">
        <f>('2a) logm_x(t)'!FH108-'2a) logm_x(t)'!FG108-'2a)answer'!$I108)/$CP$121</f>
        <v>-0.52861644916891271</v>
      </c>
      <c r="BT337" s="32">
        <f>('2a) logm_x(t)'!FI108-'2a) logm_x(t)'!FH108-'2a)answer'!$I108)/$CP$121</f>
        <v>-0.29873485662540189</v>
      </c>
      <c r="BU337" s="32">
        <f>('2a) logm_x(t)'!FJ108-'2a) logm_x(t)'!FI108-'2a)answer'!$I108)/$CP$121</f>
        <v>0.11569942837901886</v>
      </c>
      <c r="BV337" s="32">
        <f>('2a) logm_x(t)'!FK108-'2a) logm_x(t)'!FJ108-'2a)answer'!$I108)/$CP$121</f>
        <v>-5.2180632502690824E-2</v>
      </c>
      <c r="BW337" s="32">
        <f>('2a) logm_x(t)'!FL108-'2a) logm_x(t)'!FK108-'2a)answer'!$I108)/$CP$121</f>
        <v>0.28787807110901137</v>
      </c>
      <c r="BX337" s="32">
        <f>('2a) logm_x(t)'!FM108-'2a) logm_x(t)'!FL108-'2a)answer'!$I108)/$CP$121</f>
        <v>-2.5956767955445437E-2</v>
      </c>
      <c r="BY337" s="32">
        <f>('2a) logm_x(t)'!FN108-'2a) logm_x(t)'!FM108-'2a)answer'!$I108)/$CP$121</f>
        <v>0.15832118050472077</v>
      </c>
      <c r="BZ337" s="32">
        <f>('2a) logm_x(t)'!FO108-'2a) logm_x(t)'!FN108-'2a)answer'!$I108)/$CP$121</f>
        <v>7.1983578484498156E-2</v>
      </c>
      <c r="CA337" s="32">
        <f>('2a) logm_x(t)'!FP108-'2a) logm_x(t)'!FO108-'2a)answer'!$I108)/$CP$121</f>
        <v>-0.26892694838768028</v>
      </c>
      <c r="CB337" s="32">
        <f>('2a) logm_x(t)'!FQ108-'2a) logm_x(t)'!FP108-'2a)answer'!$I108)/$CP$121</f>
        <v>-5.1609831129886069E-2</v>
      </c>
      <c r="CC337" s="32">
        <f>('2a) logm_x(t)'!FR108-'2a) logm_x(t)'!FQ108-'2a)answer'!$I108)/$CP$121</f>
        <v>0.20278995680033834</v>
      </c>
      <c r="CD337" s="32">
        <f>('2a) logm_x(t)'!FS108-'2a) logm_x(t)'!FR108-'2a)answer'!$I108)/$CP$121</f>
        <v>-0.28554075129113715</v>
      </c>
      <c r="CE337" s="32">
        <f>('2a) logm_x(t)'!FT108-'2a) logm_x(t)'!FS108-'2a)answer'!$I108)/$CP$121</f>
        <v>0.20394941648697879</v>
      </c>
      <c r="CF337" s="32">
        <f>('2a) logm_x(t)'!FU108-'2a) logm_x(t)'!FT108-'2a)answer'!$I108)/$CP$121</f>
        <v>3.2087143584215883E-2</v>
      </c>
      <c r="CG337" s="32">
        <f>('2a) logm_x(t)'!FV108-'2a) logm_x(t)'!FU108-'2a)answer'!$I108)/$CP$121</f>
        <v>-0.22795335109137763</v>
      </c>
      <c r="CH337" s="32">
        <f>('2a) logm_x(t)'!FW108-'2a) logm_x(t)'!FV108-'2a)answer'!$I108)/$CP$121</f>
        <v>-0.15572793863231202</v>
      </c>
      <c r="CI337" s="32">
        <f>('2a) logm_x(t)'!FX108-'2a) logm_x(t)'!FW108-'2a)answer'!$I108)/$CP$121</f>
        <v>0.18407265431516331</v>
      </c>
      <c r="CJ337" s="32">
        <f>('2a) logm_x(t)'!FY108-'2a) logm_x(t)'!FX108-'2a)answer'!$I108)/$CP$121</f>
        <v>0.16051789199068331</v>
      </c>
      <c r="CK337" s="32">
        <f>('2a) logm_x(t)'!FZ108-'2a) logm_x(t)'!FY108-'2a)answer'!$I108)/$CP$121</f>
        <v>8.2198864643885428E-2</v>
      </c>
      <c r="CL337" s="32">
        <f>('2a) logm_x(t)'!GA108-'2a) logm_x(t)'!FZ108-'2a)answer'!$I108)/$CP$121</f>
        <v>-0.31985931877187385</v>
      </c>
      <c r="CM337" s="32">
        <f>('2a) logm_x(t)'!GB108-'2a) logm_x(t)'!GA108-'2a)answer'!$I108)/$CP$121</f>
        <v>8.2658185405594498E-2</v>
      </c>
      <c r="CN337" s="32">
        <f>('2a) logm_x(t)'!GC108-'2a) logm_x(t)'!GB108-'2a)answer'!$I108)/$CP$121</f>
        <v>6.3659392450508098E-2</v>
      </c>
    </row>
    <row r="338" spans="1:92" x14ac:dyDescent="0.25">
      <c r="A338" s="31">
        <f t="shared" si="14"/>
        <v>106</v>
      </c>
      <c r="C338" s="32">
        <f>('2a) logm_x(t)'!CR109-'2a) logm_x(t)'!CQ109-'2a)answer'!$I109)/$CP$121</f>
        <v>0.694208539054603</v>
      </c>
      <c r="D338" s="32">
        <f>('2a) logm_x(t)'!CS109-'2a) logm_x(t)'!CR109-'2a)answer'!$I109)/$CP$121</f>
        <v>0.78271003951483631</v>
      </c>
      <c r="E338" s="32">
        <f>('2a) logm_x(t)'!CT109-'2a) logm_x(t)'!CS109-'2a)answer'!$I109)/$CP$121</f>
        <v>-1.2060882080769018E-2</v>
      </c>
      <c r="F338" s="32">
        <f>('2a) logm_x(t)'!CU109-'2a) logm_x(t)'!CT109-'2a)answer'!$I109)/$CP$121</f>
        <v>-1.6078773106318358</v>
      </c>
      <c r="G338" s="32">
        <f>('2a) logm_x(t)'!CV109-'2a) logm_x(t)'!CU109-'2a)answer'!$I109)/$CP$121</f>
        <v>0.78898462487469245</v>
      </c>
      <c r="H338" s="32">
        <f>('2a) logm_x(t)'!CW109-'2a) logm_x(t)'!CV109-'2a)answer'!$I109)/$CP$121</f>
        <v>0.78271003951483631</v>
      </c>
      <c r="I338" s="32">
        <f>('2a) logm_x(t)'!CX109-'2a) logm_x(t)'!CW109-'2a)answer'!$I109)/$CP$121</f>
        <v>-3.2557422262312294</v>
      </c>
      <c r="J338" s="32">
        <f>('2a) logm_x(t)'!CY109-'2a) logm_x(t)'!CX109-'2a)answer'!$I109)/$CP$121</f>
        <v>3.2316204620696918</v>
      </c>
      <c r="K338" s="32">
        <f>('2a) logm_x(t)'!CZ109-'2a) logm_x(t)'!CY109-'2a)answer'!$I109)/$CP$121</f>
        <v>-1.2060882080769018E-2</v>
      </c>
      <c r="L338" s="32">
        <f>('2a) logm_x(t)'!DA109-'2a) logm_x(t)'!CZ109-'2a)answer'!$I109)/$CP$121</f>
        <v>0.89661228397419501</v>
      </c>
      <c r="M338" s="32">
        <f>('2a) logm_x(t)'!DB109-'2a) logm_x(t)'!DA109-'2a)answer'!$I109)/$CP$121</f>
        <v>-2.7474806482355332</v>
      </c>
      <c r="N338" s="32">
        <f>('2a) logm_x(t)'!DC109-'2a) logm_x(t)'!DB109-'2a)answer'!$I109)/$CP$121</f>
        <v>-1.4289956261314303</v>
      </c>
      <c r="O338" s="32">
        <f>('2a) logm_x(t)'!DD109-'2a) logm_x(t)'!DC109-'2a)answer'!$I109)/$CP$121</f>
        <v>3.2316204620696918</v>
      </c>
      <c r="P338" s="32">
        <f>('2a) logm_x(t)'!DE109-'2a) logm_x(t)'!DD109-'2a)answer'!$I109)/$CP$121</f>
        <v>1.5837555464702981</v>
      </c>
      <c r="Q338" s="32">
        <f>('2a) logm_x(t)'!DF109-'2a) logm_x(t)'!DE109-'2a)answer'!$I109)/$CP$121</f>
        <v>-1.607877310631836</v>
      </c>
      <c r="R338" s="32">
        <f>('2a) logm_x(t)'!DG109-'2a) logm_x(t)'!DF109-'2a)answer'!$I109)/$CP$121</f>
        <v>1.1456591008148758</v>
      </c>
      <c r="S338" s="32">
        <f>('2a) logm_x(t)'!DH109-'2a) logm_x(t)'!DG109-'2a)answer'!$I109)/$CP$121</f>
        <v>-2.9965274650762139</v>
      </c>
      <c r="T338" s="32">
        <f>('2a) logm_x(t)'!DI109-'2a) logm_x(t)'!DH109-'2a)answer'!$I109)/$CP$121</f>
        <v>1.814685718019031</v>
      </c>
      <c r="U338" s="32">
        <f>('2a) logm_x(t)'!DJ109-'2a) logm_x(t)'!DI109-'2a)answer'!$I109)/$CP$121</f>
        <v>-1.2862956911914047</v>
      </c>
      <c r="V338" s="32">
        <f>('2a) logm_x(t)'!DK109-'2a) logm_x(t)'!DJ109-'2a)answer'!$I109)/$CP$121</f>
        <v>-1.9815074171205944</v>
      </c>
      <c r="W338" s="32">
        <f>('2a) logm_x(t)'!DL109-'2a) logm_x(t)'!DK109-'2a)answer'!$I109)/$CP$121</f>
        <v>3.2316204620696918</v>
      </c>
      <c r="X338" s="32">
        <f>('2a) logm_x(t)'!DM109-'2a) logm_x(t)'!DL109-'2a)answer'!$I109)/$CP$121</f>
        <v>-1.2060882080769018E-2</v>
      </c>
      <c r="Y338" s="32">
        <f>('2a) logm_x(t)'!DN109-'2a) logm_x(t)'!DM109-'2a)answer'!$I109)/$CP$121</f>
        <v>-1.2060882080769018E-2</v>
      </c>
      <c r="Z338" s="32">
        <f>('2a) logm_x(t)'!DO109-'2a) logm_x(t)'!DN109-'2a)answer'!$I109)/$CP$121</f>
        <v>-1.2862956911914047</v>
      </c>
      <c r="AA338" s="32">
        <f>('2a) logm_x(t)'!DP109-'2a) logm_x(t)'!DO109-'2a)answer'!$I109)/$CP$121</f>
        <v>-0.56457267306993342</v>
      </c>
      <c r="AB338" s="32">
        <f>('2a) logm_x(t)'!DQ109-'2a) logm_x(t)'!DP109-'2a)answer'!$I109)/$CP$121</f>
        <v>1.814685718019031</v>
      </c>
      <c r="AC338" s="32">
        <f>('2a) logm_x(t)'!DR109-'2a) logm_x(t)'!DQ109-'2a)answer'!$I109)/$CP$121</f>
        <v>-1.2060882080769018E-2</v>
      </c>
      <c r="AD338" s="32">
        <f>('2a) logm_x(t)'!DS109-'2a) logm_x(t)'!DR109-'2a)answer'!$I109)/$CP$121</f>
        <v>0.89661228397419501</v>
      </c>
      <c r="AE338" s="32">
        <f>('2a) logm_x(t)'!DT109-'2a) logm_x(t)'!DS109-'2a)answer'!$I109)/$CP$121</f>
        <v>-0.92073404813573323</v>
      </c>
      <c r="AF338" s="32">
        <f>('2a) logm_x(t)'!DU109-'2a) logm_x(t)'!DT109-'2a)answer'!$I109)/$CP$121</f>
        <v>-1.2060882080769018E-2</v>
      </c>
      <c r="AG338" s="32">
        <f>('2a) logm_x(t)'!DV109-'2a) logm_x(t)'!DU109-'2a)answer'!$I109)/$CP$121</f>
        <v>1.5837555464702981</v>
      </c>
      <c r="AH338" s="32">
        <f>('2a) logm_x(t)'!DW109-'2a) logm_x(t)'!DV109-'2a)answer'!$I109)/$CP$121</f>
        <v>-1.607877310631836</v>
      </c>
      <c r="AI338" s="32">
        <f>('2a) logm_x(t)'!DX109-'2a) logm_x(t)'!DW109-'2a)answer'!$I109)/$CP$121</f>
        <v>1.1456591008148758</v>
      </c>
      <c r="AJ338" s="32">
        <f>('2a) logm_x(t)'!DY109-'2a) logm_x(t)'!DX109-'2a)answer'!$I109)/$CP$121</f>
        <v>-2.4440156740870491</v>
      </c>
      <c r="AK338" s="32">
        <f>('2a) logm_x(t)'!DZ109-'2a) logm_x(t)'!DY109-'2a)answer'!$I109)/$CP$121</f>
        <v>-0.56457267306993342</v>
      </c>
      <c r="AL338" s="32">
        <f>('2a) logm_x(t)'!EA109-'2a) logm_x(t)'!DZ109-'2a)answer'!$I109)/$CP$121</f>
        <v>1.814685718019031</v>
      </c>
      <c r="AM338" s="32">
        <f>('2a) logm_x(t)'!EB109-'2a) logm_x(t)'!EA109-'2a)answer'!$I109)/$CP$121</f>
        <v>-1.2060882080769018E-2</v>
      </c>
      <c r="AN338" s="32">
        <f>('2a) logm_x(t)'!EC109-'2a) logm_x(t)'!EB109-'2a)answer'!$I109)/$CP$121</f>
        <v>1.1456591008148758</v>
      </c>
      <c r="AO338" s="32">
        <f>('2a) logm_x(t)'!ED109-'2a) logm_x(t)'!EC109-'2a)answer'!$I109)/$CP$121</f>
        <v>-1.83880748218057</v>
      </c>
      <c r="AP338" s="32">
        <f>('2a) logm_x(t)'!EE109-'2a) logm_x(t)'!ED109-'2a)answer'!$I109)/$CP$121</f>
        <v>1.2094775261125525</v>
      </c>
      <c r="AQ338" s="32">
        <f>('2a) logm_x(t)'!EF109-'2a) logm_x(t)'!EE109-'2a)answer'!$I109)/$CP$121</f>
        <v>-0.56457267306993453</v>
      </c>
      <c r="AR338" s="32">
        <f>('2a) logm_x(t)'!EG109-'2a) logm_x(t)'!EF109-'2a)answer'!$I109)/$CP$121</f>
        <v>-0.68108749928492518</v>
      </c>
      <c r="AS338" s="32">
        <f>('2a) logm_x(t)'!EH109-'2a) logm_x(t)'!EG109-'2a)answer'!$I109)/$CP$121</f>
        <v>0.65696573512338718</v>
      </c>
      <c r="AT338" s="32">
        <f>('2a) logm_x(t)'!EI109-'2a) logm_x(t)'!EH109-'2a)answer'!$I109)/$CP$121</f>
        <v>-0.5897207450192159</v>
      </c>
      <c r="AU338" s="32">
        <f>('2a) logm_x(t)'!EJ109-'2a) logm_x(t)'!EI109-'2a)answer'!$I109)/$CP$121</f>
        <v>1.3135071077041833</v>
      </c>
      <c r="AV338" s="32">
        <f>('2a) logm_x(t)'!EK109-'2a) logm_x(t)'!EJ109-'2a)answer'!$I109)/$CP$121</f>
        <v>-1.7388073073225134</v>
      </c>
      <c r="AW338" s="32">
        <f>('2a) logm_x(t)'!EL109-'2a) logm_x(t)'!EK109-'2a)answer'!$I109)/$CP$121</f>
        <v>0.96677741631446967</v>
      </c>
      <c r="AX338" s="32">
        <f>('2a) logm_x(t)'!EM109-'2a) logm_x(t)'!EL109-'2a)answer'!$I109)/$CP$121</f>
        <v>-1.2060882080769018E-2</v>
      </c>
      <c r="AY338" s="32">
        <f>('2a) logm_x(t)'!EN109-'2a) logm_x(t)'!EM109-'2a)answer'!$I109)/$CP$121</f>
        <v>-0.52032246007646632</v>
      </c>
      <c r="AZ338" s="32">
        <f>('2a) logm_x(t)'!EO109-'2a) logm_x(t)'!EN109-'2a)answer'!$I109)/$CP$121</f>
        <v>0.49620069591492832</v>
      </c>
      <c r="BA338" s="32">
        <f>('2a) logm_x(t)'!EP109-'2a) logm_x(t)'!EO109-'2a)answer'!$I109)/$CP$121</f>
        <v>-1.2060882080769018E-2</v>
      </c>
      <c r="BB338" s="32">
        <f>('2a) logm_x(t)'!EQ109-'2a) logm_x(t)'!EP109-'2a)answer'!$I109)/$CP$121</f>
        <v>-0.3856909885695281</v>
      </c>
      <c r="BC338" s="32">
        <f>('2a) logm_x(t)'!ER109-'2a) logm_x(t)'!EQ109-'2a)answer'!$I109)/$CP$121</f>
        <v>-0.30745739279616607</v>
      </c>
      <c r="BD338" s="32">
        <f>('2a) logm_x(t)'!ES109-'2a) logm_x(t)'!ER109-'2a)answer'!$I109)/$CP$121</f>
        <v>-1.2060882080769018E-2</v>
      </c>
      <c r="BE338" s="32">
        <f>('2a) logm_x(t)'!ET109-'2a) logm_x(t)'!ES109-'2a)answer'!$I109)/$CP$121</f>
        <v>0.65696573512338718</v>
      </c>
      <c r="BF338" s="32">
        <f>('2a) logm_x(t)'!EU109-'2a) logm_x(t)'!ET109-'2a)answer'!$I109)/$CP$121</f>
        <v>-0.9475551222992753</v>
      </c>
      <c r="BG338" s="32">
        <f>('2a) logm_x(t)'!EV109-'2a) logm_x(t)'!EU109-'2a)answer'!$I109)/$CP$121</f>
        <v>-1.9015844295774804E-2</v>
      </c>
      <c r="BH338" s="32">
        <f>('2a) logm_x(t)'!EW109-'2a) logm_x(t)'!EV109-'2a)answer'!$I109)/$CP$121</f>
        <v>2.1715154297779163E-2</v>
      </c>
      <c r="BI338" s="32">
        <f>('2a) logm_x(t)'!EX109-'2a) logm_x(t)'!EW109-'2a)answer'!$I109)/$CP$121</f>
        <v>7.6133311605583523E-2</v>
      </c>
      <c r="BJ338" s="32">
        <f>('2a) logm_x(t)'!EY109-'2a) logm_x(t)'!EX109-'2a)answer'!$I109)/$CP$121</f>
        <v>0.13939147308368607</v>
      </c>
      <c r="BK338" s="32">
        <f>('2a) logm_x(t)'!EZ109-'2a) logm_x(t)'!EY109-'2a)answer'!$I109)/$CP$121</f>
        <v>-1.2060882080769018E-2</v>
      </c>
      <c r="BL338" s="32">
        <f>('2a) logm_x(t)'!FA109-'2a) logm_x(t)'!EZ109-'2a)answer'!$I109)/$CP$121</f>
        <v>-0.32187256327185171</v>
      </c>
      <c r="BM338" s="32">
        <f>('2a) logm_x(t)'!FB109-'2a) logm_x(t)'!FA109-'2a)answer'!$I109)/$CP$121</f>
        <v>-4.1255783475220055E-2</v>
      </c>
      <c r="BN338" s="32">
        <f>('2a) logm_x(t)'!FC109-'2a) logm_x(t)'!FB109-'2a)answer'!$I109)/$CP$121</f>
        <v>0.63813794042886218</v>
      </c>
      <c r="BO338" s="32">
        <f>('2a) logm_x(t)'!FD109-'2a) logm_x(t)'!FC109-'2a)answer'!$I109)/$CP$121</f>
        <v>-0.40848768857285617</v>
      </c>
      <c r="BP338" s="32">
        <f>('2a) logm_x(t)'!FE109-'2a) logm_x(t)'!FD109-'2a)answer'!$I109)/$CP$121</f>
        <v>0.18360916139391134</v>
      </c>
      <c r="BQ338" s="32">
        <f>('2a) logm_x(t)'!FF109-'2a) logm_x(t)'!FE109-'2a)answer'!$I109)/$CP$121</f>
        <v>-0.40774367736856681</v>
      </c>
      <c r="BR338" s="32">
        <f>('2a) logm_x(t)'!FG109-'2a) logm_x(t)'!FF109-'2a)answer'!$I109)/$CP$121</f>
        <v>0.71128288195576139</v>
      </c>
      <c r="BS338" s="32">
        <f>('2a) logm_x(t)'!FH109-'2a) logm_x(t)'!FG109-'2a)answer'!$I109)/$CP$121</f>
        <v>-0.51664882394999767</v>
      </c>
      <c r="BT338" s="32">
        <f>('2a) logm_x(t)'!FI109-'2a) logm_x(t)'!FH109-'2a)answer'!$I109)/$CP$121</f>
        <v>-3.944471562234806E-2</v>
      </c>
      <c r="BU338" s="32">
        <f>('2a) logm_x(t)'!FJ109-'2a) logm_x(t)'!FI109-'2a)answer'!$I109)/$CP$121</f>
        <v>8.1814447674615307E-2</v>
      </c>
      <c r="BV338" s="32">
        <f>('2a) logm_x(t)'!FK109-'2a) logm_x(t)'!FJ109-'2a)answer'!$I109)/$CP$121</f>
        <v>-0.26828676115306976</v>
      </c>
      <c r="BW338" s="32">
        <f>('2a) logm_x(t)'!FL109-'2a) logm_x(t)'!FK109-'2a)answer'!$I109)/$CP$121</f>
        <v>0.45943577745366465</v>
      </c>
      <c r="BX338" s="32">
        <f>('2a) logm_x(t)'!FM109-'2a) logm_x(t)'!FL109-'2a)answer'!$I109)/$CP$121</f>
        <v>-0.16351323724522482</v>
      </c>
      <c r="BY338" s="32">
        <f>('2a) logm_x(t)'!FN109-'2a) logm_x(t)'!FM109-'2a)answer'!$I109)/$CP$121</f>
        <v>0.15123826731753801</v>
      </c>
      <c r="BZ338" s="32">
        <f>('2a) logm_x(t)'!FO109-'2a) logm_x(t)'!FN109-'2a)answer'!$I109)/$CP$121</f>
        <v>7.698628133997E-2</v>
      </c>
      <c r="CA338" s="32">
        <f>('2a) logm_x(t)'!FP109-'2a) logm_x(t)'!FO109-'2a)answer'!$I109)/$CP$121</f>
        <v>-0.24835186430459</v>
      </c>
      <c r="CB338" s="32">
        <f>('2a) logm_x(t)'!FQ109-'2a) logm_x(t)'!FP109-'2a)answer'!$I109)/$CP$121</f>
        <v>-5.4472111214444237E-2</v>
      </c>
      <c r="CC338" s="32">
        <f>('2a) logm_x(t)'!FR109-'2a) logm_x(t)'!FQ109-'2a)answer'!$I109)/$CP$121</f>
        <v>0.34337797152239835</v>
      </c>
      <c r="CD338" s="32">
        <f>('2a) logm_x(t)'!FS109-'2a) logm_x(t)'!FR109-'2a)answer'!$I109)/$CP$121</f>
        <v>-0.36101828175027889</v>
      </c>
      <c r="CE338" s="32">
        <f>('2a) logm_x(t)'!FT109-'2a) logm_x(t)'!FS109-'2a)answer'!$I109)/$CP$121</f>
        <v>0.26970139459516951</v>
      </c>
      <c r="CF338" s="32">
        <f>('2a) logm_x(t)'!FU109-'2a) logm_x(t)'!FT109-'2a)answer'!$I109)/$CP$121</f>
        <v>7.6286836719065432E-3</v>
      </c>
      <c r="CG338" s="32">
        <f>('2a) logm_x(t)'!FV109-'2a) logm_x(t)'!FU109-'2a)answer'!$I109)/$CP$121</f>
        <v>-0.29946653168364512</v>
      </c>
      <c r="CH338" s="32">
        <f>('2a) logm_x(t)'!FW109-'2a) logm_x(t)'!FV109-'2a)answer'!$I109)/$CP$121</f>
        <v>-9.5399911089424541E-2</v>
      </c>
      <c r="CI338" s="32">
        <f>('2a) logm_x(t)'!FX109-'2a) logm_x(t)'!FW109-'2a)answer'!$I109)/$CP$121</f>
        <v>0.14538533472635418</v>
      </c>
      <c r="CJ338" s="32">
        <f>('2a) logm_x(t)'!FY109-'2a) logm_x(t)'!FX109-'2a)answer'!$I109)/$CP$121</f>
        <v>0.17588606097211915</v>
      </c>
      <c r="CK338" s="32">
        <f>('2a) logm_x(t)'!FZ109-'2a) logm_x(t)'!FY109-'2a)answer'!$I109)/$CP$121</f>
        <v>0.1820386336214477</v>
      </c>
      <c r="CL338" s="32">
        <f>('2a) logm_x(t)'!GA109-'2a) logm_x(t)'!FZ109-'2a)answer'!$I109)/$CP$121</f>
        <v>-0.3522245075659356</v>
      </c>
      <c r="CM338" s="32">
        <f>('2a) logm_x(t)'!GB109-'2a) logm_x(t)'!GA109-'2a)answer'!$I109)/$CP$121</f>
        <v>4.1076498028186761E-2</v>
      </c>
      <c r="CN338" s="32">
        <f>('2a) logm_x(t)'!GC109-'2a) logm_x(t)'!GB109-'2a)answer'!$I109)/$CP$121</f>
        <v>1.4287204965629827E-2</v>
      </c>
    </row>
    <row r="339" spans="1:92" x14ac:dyDescent="0.25">
      <c r="A339" s="31">
        <f t="shared" si="14"/>
        <v>107</v>
      </c>
      <c r="C339" s="32">
        <f>IFERROR(('2a) logm_x(t)'!CR110-'2a) logm_x(t)'!CQ110-'2a)answer'!$I110)/$CP$121,"")</f>
        <v>1.2600766445649618</v>
      </c>
      <c r="D339" s="32">
        <f>IFERROR(('2a) logm_x(t)'!CS110-'2a) logm_x(t)'!CR110-'2a)answer'!$I110)/$CP$121,"")</f>
        <v>6.961897889446738</v>
      </c>
      <c r="E339" s="32">
        <f>IFERROR(('2a) logm_x(t)'!CT110-'2a) logm_x(t)'!CS110-'2a)answer'!$I110)/$CP$121,"")</f>
        <v>-10.233895562688547</v>
      </c>
      <c r="F339" s="32">
        <f>IFERROR(('2a) logm_x(t)'!CU110-'2a) logm_x(t)'!CT110-'2a)answer'!$I110)/$CP$121,"")</f>
        <v>1.4027765795049876</v>
      </c>
      <c r="G339" s="32">
        <f>IFERROR(('2a) logm_x(t)'!CV110-'2a) logm_x(t)'!CU110-'2a)answer'!$I110)/$CP$121,"")</f>
        <v>1.8125884355541264</v>
      </c>
      <c r="H339" s="32">
        <f>IFERROR(('2a) logm_x(t)'!CW110-'2a) logm_x(t)'!CV110-'2a)answer'!$I110)/$CP$121,"")</f>
        <v>-1.4158164545673691E-2</v>
      </c>
      <c r="I339" s="32">
        <f>IFERROR(('2a) logm_x(t)'!CX110-'2a) logm_x(t)'!CW110-'2a)answer'!$I110)/$CP$121,"")</f>
        <v>-1.4158164545673691E-2</v>
      </c>
      <c r="J339" s="32">
        <f>IFERROR(('2a) logm_x(t)'!CY110-'2a) logm_x(t)'!CX110-'2a)answer'!$I110)/$CP$121,"")</f>
        <v>6.961897889446738</v>
      </c>
      <c r="K339" s="32">
        <f>IFERROR(('2a) logm_x(t)'!CZ110-'2a) logm_x(t)'!CY110-'2a)answer'!$I110)/$CP$121,"")</f>
        <v>-6.9902142185380862</v>
      </c>
      <c r="L339" s="32">
        <f>IFERROR(('2a) logm_x(t)'!DA110-'2a) logm_x(t)'!CZ110-'2a)answer'!$I110)/$CP$121,"")</f>
        <v>-1.4158164545673691E-2</v>
      </c>
      <c r="M339" s="32">
        <f>IFERROR(('2a) logm_x(t)'!DB110-'2a) logm_x(t)'!DA110-'2a)answer'!$I110)/$CP$121,"")</f>
        <v>2.5604965624006324</v>
      </c>
      <c r="N339" s="32">
        <f>IFERROR(('2a) logm_x(t)'!DC110-'2a) logm_x(t)'!DB110-'2a)answer'!$I110)/$CP$121,"")</f>
        <v>-2.5888128914919797</v>
      </c>
      <c r="O339" s="32">
        <f>IFERROR(('2a) logm_x(t)'!DD110-'2a) logm_x(t)'!DC110-'2a)answer'!$I110)/$CP$121,"")</f>
        <v>-3.2578395086961343</v>
      </c>
      <c r="P339" s="32">
        <f>IFERROR(('2a) logm_x(t)'!DE110-'2a) logm_x(t)'!DD110-'2a)answer'!$I110)/$CP$121,"")</f>
        <v>3.229523179604787</v>
      </c>
      <c r="Q339" s="32">
        <f>IFERROR(('2a) logm_x(t)'!DF110-'2a) logm_x(t)'!DE110-'2a)answer'!$I110)/$CP$121,"")</f>
        <v>-1.4158164545673691E-2</v>
      </c>
      <c r="R339" s="32">
        <f>IFERROR(('2a) logm_x(t)'!DG110-'2a) logm_x(t)'!DF110-'2a)answer'!$I110)/$CP$121,"")</f>
        <v>-3.2578395086961343</v>
      </c>
      <c r="S339" s="32">
        <f>IFERROR(('2a) logm_x(t)'!DH110-'2a) logm_x(t)'!DG110-'2a)answer'!$I110)/$CP$121,"")</f>
        <v>5.804177906551093</v>
      </c>
      <c r="T339" s="32">
        <f>IFERROR(('2a) logm_x(t)'!DI110-'2a) logm_x(t)'!DH110-'2a)answer'!$I110)/$CP$121,"")</f>
        <v>4.3872431625004324</v>
      </c>
      <c r="U339" s="32">
        <f>IFERROR(('2a) logm_x(t)'!DJ110-'2a) logm_x(t)'!DI110-'2a)answer'!$I110)/$CP$121,"")</f>
        <v>-6.9902142185380862</v>
      </c>
      <c r="V339" s="32">
        <f>IFERROR(('2a) logm_x(t)'!DK110-'2a) logm_x(t)'!DJ110-'2a)answer'!$I110)/$CP$121,"")</f>
        <v>-1.4158164545673691E-2</v>
      </c>
      <c r="W339" s="32">
        <f>IFERROR(('2a) logm_x(t)'!DL110-'2a) logm_x(t)'!DK110-'2a)answer'!$I110)/$CP$121,"")</f>
        <v>6.961897889446738</v>
      </c>
      <c r="X339" s="32">
        <f>IFERROR(('2a) logm_x(t)'!DM110-'2a) logm_x(t)'!DL110-'2a)answer'!$I110)/$CP$121,"")</f>
        <v>-1.4158164545673691E-2</v>
      </c>
      <c r="Y339" s="32">
        <f>IFERROR(('2a) logm_x(t)'!DN110-'2a) logm_x(t)'!DM110-'2a)answer'!$I110)/$CP$121,"")</f>
        <v>-4.4155594915917797</v>
      </c>
      <c r="Z339" s="32">
        <f>IFERROR(('2a) logm_x(t)'!DO110-'2a) logm_x(t)'!DN110-'2a)answer'!$I110)/$CP$121,"")</f>
        <v>-2.5888128914919797</v>
      </c>
      <c r="AA339" s="32">
        <f>IFERROR(('2a) logm_x(t)'!DP110-'2a) logm_x(t)'!DO110-'2a)answer'!$I110)/$CP$121,"")</f>
        <v>2.5604965624006324</v>
      </c>
      <c r="AB339" s="32">
        <f>IFERROR(('2a) logm_x(t)'!DQ110-'2a) logm_x(t)'!DP110-'2a)answer'!$I110)/$CP$121,"")</f>
        <v>-1.4158164545673691E-2</v>
      </c>
      <c r="AC339" s="32">
        <f>IFERROR(('2a) logm_x(t)'!DR110-'2a) logm_x(t)'!DQ110-'2a)answer'!$I110)/$CP$121,"")</f>
        <v>-2.5888128914919797</v>
      </c>
      <c r="AD339" s="32">
        <f>IFERROR(('2a) logm_x(t)'!DS110-'2a) logm_x(t)'!DR110-'2a)answer'!$I110)/$CP$121,"")</f>
        <v>-1.4158164545673691E-2</v>
      </c>
      <c r="AE339" s="32">
        <f>IFERROR(('2a) logm_x(t)'!DT110-'2a) logm_x(t)'!DS110-'2a)answer'!$I110)/$CP$121,"")</f>
        <v>-1.4158164545673691E-2</v>
      </c>
      <c r="AF339" s="32">
        <f>IFERROR(('2a) logm_x(t)'!DU110-'2a) logm_x(t)'!DT110-'2a)answer'!$I110)/$CP$121,"")</f>
        <v>-1.4158164545673691E-2</v>
      </c>
      <c r="AG339" s="32">
        <f>IFERROR(('2a) logm_x(t)'!DV110-'2a) logm_x(t)'!DU110-'2a)answer'!$I110)/$CP$121,"")</f>
        <v>-1.4158164545673691E-2</v>
      </c>
      <c r="AH339" s="32">
        <f>IFERROR(('2a) logm_x(t)'!DW110-'2a) logm_x(t)'!DV110-'2a)answer'!$I110)/$CP$121,"")</f>
        <v>2.5604965624006324</v>
      </c>
      <c r="AI339" s="32">
        <f>IFERROR(('2a) logm_x(t)'!DX110-'2a) logm_x(t)'!DW110-'2a)answer'!$I110)/$CP$121,"")</f>
        <v>-5.8324942356424403</v>
      </c>
      <c r="AJ339" s="32">
        <f>IFERROR(('2a) logm_x(t)'!DY110-'2a) logm_x(t)'!DX110-'2a)answer'!$I110)/$CP$121,"")</f>
        <v>3.229523179604787</v>
      </c>
      <c r="AK339" s="32">
        <f>IFERROR(('2a) logm_x(t)'!DZ110-'2a) logm_x(t)'!DY110-'2a)answer'!$I110)/$CP$121,"")</f>
        <v>2.5604965624006324</v>
      </c>
      <c r="AL339" s="32">
        <f>IFERROR(('2a) logm_x(t)'!EA110-'2a) logm_x(t)'!DZ110-'2a)answer'!$I110)/$CP$121,"")</f>
        <v>-0.99299646294091259</v>
      </c>
      <c r="AM339" s="32">
        <f>IFERROR(('2a) logm_x(t)'!EB110-'2a) logm_x(t)'!EA110-'2a)answer'!$I110)/$CP$121,"")</f>
        <v>-2.8842094022073761</v>
      </c>
      <c r="AN339" s="32">
        <f>IFERROR(('2a) logm_x(t)'!EC110-'2a) logm_x(t)'!EB110-'2a)answer'!$I110)/$CP$121,"")</f>
        <v>-1.9836046995854992</v>
      </c>
      <c r="AO339" s="32">
        <f>IFERROR(('2a) logm_x(t)'!ED110-'2a) logm_x(t)'!EC110-'2a)answer'!$I110)/$CP$121,"")</f>
        <v>4.3872431625004324</v>
      </c>
      <c r="AP339" s="32">
        <f>IFERROR(('2a) logm_x(t)'!EE110-'2a) logm_x(t)'!ED110-'2a)answer'!$I110)/$CP$121,"")</f>
        <v>-2.4461129565519539</v>
      </c>
      <c r="AQ339" s="32">
        <f>IFERROR(('2a) logm_x(t)'!EF110-'2a) logm_x(t)'!EE110-'2a)answer'!$I110)/$CP$121,"")</f>
        <v>1.2600766445649618</v>
      </c>
      <c r="AR339" s="32">
        <f>IFERROR(('2a) logm_x(t)'!EG110-'2a) logm_x(t)'!EF110-'2a)answer'!$I110)/$CP$121,"")</f>
        <v>1.1435618183499712</v>
      </c>
      <c r="AS339" s="32">
        <f>IFERROR(('2a) logm_x(t)'!EH110-'2a) logm_x(t)'!EG110-'2a)answer'!$I110)/$CP$121,"")</f>
        <v>-1.1718781474413185</v>
      </c>
      <c r="AT339" s="32">
        <f>IFERROR(('2a) logm_x(t)'!EI110-'2a) logm_x(t)'!EH110-'2a)answer'!$I110)/$CP$121,"")</f>
        <v>-1.4158164545673691E-2</v>
      </c>
      <c r="AU339" s="32">
        <f>IFERROR(('2a) logm_x(t)'!EJ110-'2a) logm_x(t)'!EI110-'2a)answer'!$I110)/$CP$121,"")</f>
        <v>-1.8409047646454735</v>
      </c>
      <c r="AV339" s="32">
        <f>IFERROR(('2a) logm_x(t)'!EK110-'2a) logm_x(t)'!EJ110-'2a)answer'!$I110)/$CP$121,"")</f>
        <v>1.8125884355541264</v>
      </c>
      <c r="AW339" s="32">
        <f>IFERROR(('2a) logm_x(t)'!EL110-'2a) logm_x(t)'!EK110-'2a)answer'!$I110)/$CP$121,"")</f>
        <v>-1.4158164545673691E-2</v>
      </c>
      <c r="AX339" s="32">
        <f>IFERROR(('2a) logm_x(t)'!EM110-'2a) logm_x(t)'!EL110-'2a)answer'!$I110)/$CP$121,"")</f>
        <v>-0.80892908614127901</v>
      </c>
      <c r="AY339" s="32">
        <f>IFERROR(('2a) logm_x(t)'!EN110-'2a) logm_x(t)'!EM110-'2a)answer'!$I110)/$CP$121,"")</f>
        <v>-0.19822554134530718</v>
      </c>
      <c r="AZ339" s="32">
        <f>IFERROR(('2a) logm_x(t)'!EO110-'2a) logm_x(t)'!EN110-'2a)answer'!$I110)/$CP$121,"")</f>
        <v>-1.4158164545673691E-2</v>
      </c>
      <c r="BA339" s="32">
        <f>IFERROR(('2a) logm_x(t)'!EP110-'2a) logm_x(t)'!EO110-'2a)answer'!$I110)/$CP$121,"")</f>
        <v>0.16990921225395977</v>
      </c>
      <c r="BB339" s="32">
        <f>IFERROR(('2a) logm_x(t)'!EQ110-'2a) logm_x(t)'!EP110-'2a)answer'!$I110)/$CP$121,"")</f>
        <v>0.7806127570499316</v>
      </c>
      <c r="BC339" s="32">
        <f>IFERROR(('2a) logm_x(t)'!ER110-'2a) logm_x(t)'!EQ110-'2a)answer'!$I110)/$CP$121,"")</f>
        <v>1.1435618183499712</v>
      </c>
      <c r="BD339" s="32">
        <f>IFERROR(('2a) logm_x(t)'!ES110-'2a) logm_x(t)'!ER110-'2a)answer'!$I110)/$CP$121,"")</f>
        <v>-1.5816900034904573</v>
      </c>
      <c r="BE339" s="32">
        <f>IFERROR(('2a) logm_x(t)'!ET110-'2a) logm_x(t)'!ES110-'2a)answer'!$I110)/$CP$121,"")</f>
        <v>-0.39911723009214017</v>
      </c>
      <c r="BF339" s="32">
        <f>IFERROR(('2a) logm_x(t)'!EU110-'2a) logm_x(t)'!ET110-'2a)answer'!$I110)/$CP$121,"")</f>
        <v>0.11158613984577551</v>
      </c>
      <c r="BG339" s="32">
        <f>IFERROR(('2a) logm_x(t)'!EV110-'2a) logm_x(t)'!EU110-'2a)answer'!$I110)/$CP$121,"")</f>
        <v>-0.19303984904607835</v>
      </c>
      <c r="BH339" s="32">
        <f>IFERROR(('2a) logm_x(t)'!EW110-'2a) logm_x(t)'!EV110-'2a)answer'!$I110)/$CP$121,"")</f>
        <v>0.29300828441907162</v>
      </c>
      <c r="BI339" s="32">
        <f>IFERROR(('2a) logm_x(t)'!EX110-'2a) logm_x(t)'!EW110-'2a)answer'!$I110)/$CP$121,"")</f>
        <v>-0.22132443865236318</v>
      </c>
      <c r="BJ339" s="32">
        <f>IFERROR(('2a) logm_x(t)'!EY110-'2a) logm_x(t)'!EX110-'2a)answer'!$I110)/$CP$121,"")</f>
        <v>-1.4158164545673691E-2</v>
      </c>
      <c r="BK339" s="32">
        <f>IFERROR(('2a) logm_x(t)'!EZ110-'2a) logm_x(t)'!EY110-'2a)answer'!$I110)/$CP$121,"")</f>
        <v>1.1307467184049877</v>
      </c>
      <c r="BL339" s="32">
        <f>IFERROR(('2a) logm_x(t)'!FA110-'2a) logm_x(t)'!EZ110-'2a)answer'!$I110)/$CP$121,"")</f>
        <v>-1.1077298668220181</v>
      </c>
      <c r="BM339" s="32">
        <f>IFERROR(('2a) logm_x(t)'!FB110-'2a) logm_x(t)'!FA110-'2a)answer'!$I110)/$CP$121,"")</f>
        <v>0.46343370648542836</v>
      </c>
      <c r="BN339" s="32">
        <f>IFERROR(('2a) logm_x(t)'!FC110-'2a) logm_x(t)'!FB110-'2a)answer'!$I110)/$CP$121,"")</f>
        <v>-0.13849544923992102</v>
      </c>
      <c r="BO339" s="32">
        <f>IFERROR(('2a) logm_x(t)'!FD110-'2a) logm_x(t)'!FC110-'2a)answer'!$I110)/$CP$121,"")</f>
        <v>-0.46560872630594585</v>
      </c>
      <c r="BP339" s="32">
        <f>IFERROR(('2a) logm_x(t)'!FE110-'2a) logm_x(t)'!FD110-'2a)answer'!$I110)/$CP$121,"")</f>
        <v>0.52139799589491509</v>
      </c>
      <c r="BQ339" s="32">
        <f>IFERROR(('2a) logm_x(t)'!FF110-'2a) logm_x(t)'!FE110-'2a)answer'!$I110)/$CP$121,"")</f>
        <v>-0.12857350987941621</v>
      </c>
      <c r="BR339" s="32">
        <f>IFERROR(('2a) logm_x(t)'!FG110-'2a) logm_x(t)'!FF110-'2a)answer'!$I110)/$CP$121,"")</f>
        <v>-9.4283894798937853E-2</v>
      </c>
      <c r="BS339" s="32">
        <f>IFERROR(('2a) logm_x(t)'!FH110-'2a) logm_x(t)'!FG110-'2a)answer'!$I110)/$CP$121,"")</f>
        <v>-0.1380621907420973</v>
      </c>
      <c r="BT339" s="32">
        <f>IFERROR(('2a) logm_x(t)'!FI110-'2a) logm_x(t)'!FH110-'2a)answer'!$I110)/$CP$121,"")</f>
        <v>-5.6490853783820773E-2</v>
      </c>
      <c r="BU339" s="32">
        <f>IFERROR(('2a) logm_x(t)'!FJ110-'2a) logm_x(t)'!FI110-'2a)answer'!$I110)/$CP$121,"")</f>
        <v>7.6371187709788985E-2</v>
      </c>
      <c r="BV339" s="32">
        <f>IFERROR(('2a) logm_x(t)'!FK110-'2a) logm_x(t)'!FJ110-'2a)answer'!$I110)/$CP$121,"")</f>
        <v>-0.17558005390393305</v>
      </c>
      <c r="BW339" s="32">
        <f>IFERROR(('2a) logm_x(t)'!FL110-'2a) logm_x(t)'!FK110-'2a)answer'!$I110)/$CP$121,"")</f>
        <v>0.2460615856812145</v>
      </c>
      <c r="BX339" s="32">
        <f>IFERROR(('2a) logm_x(t)'!FM110-'2a) logm_x(t)'!FL110-'2a)answer'!$I110)/$CP$121,"")</f>
        <v>0.41650717450682867</v>
      </c>
      <c r="BY339" s="32">
        <f>IFERROR(('2a) logm_x(t)'!FN110-'2a) logm_x(t)'!FM110-'2a)answer'!$I110)/$CP$121,"")</f>
        <v>-0.22236960034799735</v>
      </c>
      <c r="BZ339" s="32">
        <f>IFERROR(('2a) logm_x(t)'!FO110-'2a) logm_x(t)'!FN110-'2a)answer'!$I110)/$CP$121,"")</f>
        <v>0.19405327125664995</v>
      </c>
      <c r="CA339" s="32">
        <f>IFERROR(('2a) logm_x(t)'!FP110-'2a) logm_x(t)'!FO110-'2a)answer'!$I110)/$CP$121,"")</f>
        <v>-0.16904096167763494</v>
      </c>
      <c r="CB339" s="32">
        <f>IFERROR(('2a) logm_x(t)'!FQ110-'2a) logm_x(t)'!FP110-'2a)answer'!$I110)/$CP$121,"")</f>
        <v>-3.5970313543777174E-3</v>
      </c>
      <c r="CC339" s="32">
        <f>IFERROR(('2a) logm_x(t)'!FR110-'2a) logm_x(t)'!FQ110-'2a)answer'!$I110)/$CP$121,"")</f>
        <v>0.13016349939499156</v>
      </c>
      <c r="CD339" s="32">
        <f>IFERROR(('2a) logm_x(t)'!FS110-'2a) logm_x(t)'!FR110-'2a)answer'!$I110)/$CP$121,"")</f>
        <v>-0.39911723009214017</v>
      </c>
      <c r="CE339" s="32">
        <f>IFERROR(('2a) logm_x(t)'!FT110-'2a) logm_x(t)'!FS110-'2a)answer'!$I110)/$CP$121,"")</f>
        <v>0.37080090100079277</v>
      </c>
      <c r="CF339" s="32">
        <f>IFERROR(('2a) logm_x(t)'!FU110-'2a) logm_x(t)'!FT110-'2a)answer'!$I110)/$CP$121,"")</f>
        <v>-0.16904096167763494</v>
      </c>
      <c r="CG339" s="32">
        <f>IFERROR(('2a) logm_x(t)'!FV110-'2a) logm_x(t)'!FU110-'2a)answer'!$I110)/$CP$121,"")</f>
        <v>-8.4073351264727009E-2</v>
      </c>
      <c r="CH339" s="32">
        <f>IFERROR(('2a) logm_x(t)'!FW110-'2a) logm_x(t)'!FV110-'2a)answer'!$I110)/$CP$121,"")</f>
        <v>-0.18024540613695758</v>
      </c>
      <c r="CI339" s="32">
        <f>IFERROR(('2a) logm_x(t)'!FX110-'2a) logm_x(t)'!FW110-'2a)answer'!$I110)/$CP$121,"")</f>
        <v>0.26629158398993436</v>
      </c>
      <c r="CJ339" s="32">
        <f>IFERROR(('2a) logm_x(t)'!FY110-'2a) logm_x(t)'!FX110-'2a)answer'!$I110)/$CP$121,"")</f>
        <v>9.6277312361016665E-2</v>
      </c>
      <c r="CK339" s="32">
        <f>IFERROR(('2a) logm_x(t)'!FZ110-'2a) logm_x(t)'!FY110-'2a)answer'!$I110)/$CP$121,"")</f>
        <v>-1.4158164545673691E-2</v>
      </c>
      <c r="CL339" s="32">
        <f>IFERROR(('2a) logm_x(t)'!GA110-'2a) logm_x(t)'!FZ110-'2a)answer'!$I110)/$CP$121,"")</f>
        <v>-0.11657780213732247</v>
      </c>
      <c r="CM339" s="32">
        <f>IFERROR(('2a) logm_x(t)'!GB110-'2a) logm_x(t)'!GA110-'2a)answer'!$I110)/$CP$121,"")</f>
        <v>-0.11994996275634859</v>
      </c>
      <c r="CN339" s="32">
        <f>IFERROR(('2a) logm_x(t)'!GC110-'2a) logm_x(t)'!GB110-'2a)answer'!$I110)/$CP$121,"")</f>
        <v>0.19405327125664995</v>
      </c>
    </row>
    <row r="340" spans="1:92" x14ac:dyDescent="0.25">
      <c r="A340" s="31">
        <f t="shared" si="14"/>
        <v>108</v>
      </c>
      <c r="C340" s="32">
        <f>IFERROR(('2a) logm_x(t)'!CR111-'2a) logm_x(t)'!CQ111-'2a)answer'!$I111)/$CP$121,"")</f>
        <v>-0.94564789437164287</v>
      </c>
      <c r="D340" s="32" t="str">
        <f>IFERROR(('2a) logm_x(t)'!CS111-'2a) logm_x(t)'!CR111-'2a)answer'!$I111)/$CP$121,"")</f>
        <v/>
      </c>
      <c r="E340" s="32" t="str">
        <f>IFERROR(('2a) logm_x(t)'!CT111-'2a) logm_x(t)'!CS111-'2a)answer'!$I111)/$CP$121,"")</f>
        <v/>
      </c>
      <c r="F340" s="32">
        <f>IFERROR(('2a) logm_x(t)'!CU111-'2a) logm_x(t)'!CT111-'2a)answer'!$I111)/$CP$121,"")</f>
        <v>-3.6974728316679327E-2</v>
      </c>
      <c r="G340" s="32">
        <f>IFERROR(('2a) logm_x(t)'!CV111-'2a) logm_x(t)'!CU111-'2a)answer'!$I111)/$CP$121,"")</f>
        <v>-3.2806560724671399</v>
      </c>
      <c r="H340" s="32" t="str">
        <f>IFERROR(('2a) logm_x(t)'!CW111-'2a) logm_x(t)'!CV111-'2a)answer'!$I111)/$CP$121,"")</f>
        <v/>
      </c>
      <c r="I340" s="32" t="str">
        <f>IFERROR(('2a) logm_x(t)'!CX111-'2a) logm_x(t)'!CW111-'2a)answer'!$I111)/$CP$121,"")</f>
        <v/>
      </c>
      <c r="J340" s="32" t="str">
        <f>IFERROR(('2a) logm_x(t)'!CY111-'2a) logm_x(t)'!CX111-'2a)answer'!$I111)/$CP$121,"")</f>
        <v/>
      </c>
      <c r="K340" s="32" t="str">
        <f>IFERROR(('2a) logm_x(t)'!CZ111-'2a) logm_x(t)'!CY111-'2a)answer'!$I111)/$CP$121,"")</f>
        <v/>
      </c>
      <c r="L340" s="32">
        <f>IFERROR(('2a) logm_x(t)'!DA111-'2a) logm_x(t)'!CZ111-'2a)answer'!$I111)/$CP$121,"")</f>
        <v>3.2067066158337818</v>
      </c>
      <c r="M340" s="32" t="str">
        <f>IFERROR(('2a) logm_x(t)'!DB111-'2a) logm_x(t)'!DA111-'2a)answer'!$I111)/$CP$121,"")</f>
        <v/>
      </c>
      <c r="N340" s="32" t="str">
        <f>IFERROR(('2a) logm_x(t)'!DC111-'2a) logm_x(t)'!DB111-'2a)answer'!$I111)/$CP$121,"")</f>
        <v/>
      </c>
      <c r="O340" s="32">
        <f>IFERROR(('2a) logm_x(t)'!DD111-'2a) logm_x(t)'!DC111-'2a)answer'!$I111)/$CP$121,"")</f>
        <v>-7.0130307823090918</v>
      </c>
      <c r="P340" s="32" t="str">
        <f>IFERROR(('2a) logm_x(t)'!DE111-'2a) logm_x(t)'!DD111-'2a)answer'!$I111)/$CP$121,"")</f>
        <v/>
      </c>
      <c r="Q340" s="32" t="str">
        <f>IFERROR(('2a) logm_x(t)'!DF111-'2a) logm_x(t)'!DE111-'2a)answer'!$I111)/$CP$121,"")</f>
        <v/>
      </c>
      <c r="R340" s="32">
        <f>IFERROR(('2a) logm_x(t)'!DG111-'2a) logm_x(t)'!DF111-'2a)answer'!$I111)/$CP$121,"")</f>
        <v>-3.6974728316679327E-2</v>
      </c>
      <c r="S340" s="32" t="str">
        <f>IFERROR(('2a) logm_x(t)'!DH111-'2a) logm_x(t)'!DG111-'2a)answer'!$I111)/$CP$121,"")</f>
        <v/>
      </c>
      <c r="T340" s="32" t="str">
        <f>IFERROR(('2a) logm_x(t)'!DI111-'2a) logm_x(t)'!DH111-'2a)answer'!$I111)/$CP$121,"")</f>
        <v/>
      </c>
      <c r="U340" s="32" t="str">
        <f>IFERROR(('2a) logm_x(t)'!DJ111-'2a) logm_x(t)'!DI111-'2a)answer'!$I111)/$CP$121,"")</f>
        <v/>
      </c>
      <c r="V340" s="32">
        <f>IFERROR(('2a) logm_x(t)'!DK111-'2a) logm_x(t)'!DJ111-'2a)answer'!$I111)/$CP$121,"")</f>
        <v>6.9390813256757324</v>
      </c>
      <c r="W340" s="32" t="str">
        <f>IFERROR(('2a) logm_x(t)'!DL111-'2a) logm_x(t)'!DK111-'2a)answer'!$I111)/$CP$121,"")</f>
        <v/>
      </c>
      <c r="X340" s="32" t="str">
        <f>IFERROR(('2a) logm_x(t)'!DM111-'2a) logm_x(t)'!DL111-'2a)answer'!$I111)/$CP$121,"")</f>
        <v/>
      </c>
      <c r="Y340" s="32" t="str">
        <f>IFERROR(('2a) logm_x(t)'!DN111-'2a) logm_x(t)'!DM111-'2a)answer'!$I111)/$CP$121,"")</f>
        <v/>
      </c>
      <c r="Z340" s="32" t="str">
        <f>IFERROR(('2a) logm_x(t)'!DO111-'2a) logm_x(t)'!DN111-'2a)answer'!$I111)/$CP$121,"")</f>
        <v/>
      </c>
      <c r="AA340" s="32" t="str">
        <f>IFERROR(('2a) logm_x(t)'!DP111-'2a) logm_x(t)'!DO111-'2a)answer'!$I111)/$CP$121,"")</f>
        <v/>
      </c>
      <c r="AB340" s="32" t="str">
        <f>IFERROR(('2a) logm_x(t)'!DQ111-'2a) logm_x(t)'!DP111-'2a)answer'!$I111)/$CP$121,"")</f>
        <v/>
      </c>
      <c r="AC340" s="32" t="str">
        <f>IFERROR(('2a) logm_x(t)'!DR111-'2a) logm_x(t)'!DQ111-'2a)answer'!$I111)/$CP$121,"")</f>
        <v/>
      </c>
      <c r="AD340" s="32">
        <f>IFERROR(('2a) logm_x(t)'!DS111-'2a) logm_x(t)'!DR111-'2a)answer'!$I111)/$CP$121,"")</f>
        <v>-7.0130307823090918</v>
      </c>
      <c r="AE340" s="32">
        <f>IFERROR(('2a) logm_x(t)'!DT111-'2a) logm_x(t)'!DS111-'2a)answer'!$I111)/$CP$121,"")</f>
        <v>6.9390813256757324</v>
      </c>
      <c r="AF340" s="32">
        <f>IFERROR(('2a) logm_x(t)'!DU111-'2a) logm_x(t)'!DT111-'2a)answer'!$I111)/$CP$121,"")</f>
        <v>-3.6974728316679327E-2</v>
      </c>
      <c r="AG340" s="32" t="str">
        <f>IFERROR(('2a) logm_x(t)'!DV111-'2a) logm_x(t)'!DU111-'2a)answer'!$I111)/$CP$121,"")</f>
        <v/>
      </c>
      <c r="AH340" s="32" t="str">
        <f>IFERROR(('2a) logm_x(t)'!DW111-'2a) logm_x(t)'!DV111-'2a)answer'!$I111)/$CP$121,"")</f>
        <v/>
      </c>
      <c r="AI340" s="32" t="str">
        <f>IFERROR(('2a) logm_x(t)'!DX111-'2a) logm_x(t)'!DW111-'2a)answer'!$I111)/$CP$121,"")</f>
        <v/>
      </c>
      <c r="AJ340" s="32">
        <f>IFERROR(('2a) logm_x(t)'!DY111-'2a) logm_x(t)'!DX111-'2a)answer'!$I111)/$CP$121,"")</f>
        <v>-3.6974728316679327E-2</v>
      </c>
      <c r="AK340" s="32" t="str">
        <f>IFERROR(('2a) logm_x(t)'!DZ111-'2a) logm_x(t)'!DY111-'2a)answer'!$I111)/$CP$121,"")</f>
        <v/>
      </c>
      <c r="AL340" s="32" t="str">
        <f>IFERROR(('2a) logm_x(t)'!EA111-'2a) logm_x(t)'!DZ111-'2a)answer'!$I111)/$CP$121,"")</f>
        <v/>
      </c>
      <c r="AM340" s="32">
        <f>IFERROR(('2a) logm_x(t)'!EB111-'2a) logm_x(t)'!EA111-'2a)answer'!$I111)/$CP$121,"")</f>
        <v>-3.6974728316679327E-2</v>
      </c>
      <c r="AN340" s="32">
        <f>IFERROR(('2a) logm_x(t)'!EC111-'2a) logm_x(t)'!EB111-'2a)answer'!$I111)/$CP$121,"")</f>
        <v>-3.6974728316679327E-2</v>
      </c>
      <c r="AO340" s="32">
        <f>IFERROR(('2a) logm_x(t)'!ED111-'2a) logm_x(t)'!EC111-'2a)answer'!$I111)/$CP$121,"")</f>
        <v>-3.2806560724671399</v>
      </c>
      <c r="AP340" s="32">
        <f>IFERROR(('2a) logm_x(t)'!EE111-'2a) logm_x(t)'!ED111-'2a)answer'!$I111)/$CP$121,"")</f>
        <v>3.2067066158337818</v>
      </c>
      <c r="AQ340" s="32">
        <f>IFERROR(('2a) logm_x(t)'!EF111-'2a) logm_x(t)'!EE111-'2a)answer'!$I111)/$CP$121,"")</f>
        <v>2.5376799986296268</v>
      </c>
      <c r="AR340" s="32">
        <f>IFERROR(('2a) logm_x(t)'!EG111-'2a) logm_x(t)'!EF111-'2a)answer'!$I111)/$CP$121,"")</f>
        <v>-5.8553107994134459</v>
      </c>
      <c r="AS340" s="32">
        <f>IFERROR(('2a) logm_x(t)'!EH111-'2a) logm_x(t)'!EG111-'2a)answer'!$I111)/$CP$121,"")</f>
        <v>5.7813613427800883</v>
      </c>
      <c r="AT340" s="32">
        <f>IFERROR(('2a) logm_x(t)'!EI111-'2a) logm_x(t)'!EH111-'2a)answer'!$I111)/$CP$121,"")</f>
        <v>-2.6116294552629853</v>
      </c>
      <c r="AU340" s="32">
        <f>IFERROR(('2a) logm_x(t)'!EJ111-'2a) logm_x(t)'!EI111-'2a)answer'!$I111)/$CP$121,"")</f>
        <v>2.5376799986296268</v>
      </c>
      <c r="AV340" s="32">
        <f>IFERROR(('2a) logm_x(t)'!EK111-'2a) logm_x(t)'!EJ111-'2a)answer'!$I111)/$CP$121,"")</f>
        <v>-1.0158130267119183</v>
      </c>
      <c r="AW340" s="32">
        <f>IFERROR(('2a) logm_x(t)'!EL111-'2a) logm_x(t)'!EK111-'2a)answer'!$I111)/$CP$121,"")</f>
        <v>-1.6327911568677465</v>
      </c>
      <c r="AX340" s="32">
        <f>IFERROR(('2a) logm_x(t)'!EM111-'2a) logm_x(t)'!EL111-'2a)answer'!$I111)/$CP$121,"")</f>
        <v>-3.6974728316679327E-2</v>
      </c>
      <c r="AY340" s="32">
        <f>IFERROR(('2a) logm_x(t)'!EN111-'2a) logm_x(t)'!EM111-'2a)answer'!$I111)/$CP$121,"")</f>
        <v>1.5588417002343877</v>
      </c>
      <c r="AZ340" s="32">
        <f>IFERROR(('2a) logm_x(t)'!EO111-'2a) logm_x(t)'!EN111-'2a)answer'!$I111)/$CP$121,"")</f>
        <v>-3.6974728316679327E-2</v>
      </c>
      <c r="BA340" s="32">
        <f>IFERROR(('2a) logm_x(t)'!EP111-'2a) logm_x(t)'!EO111-'2a)answer'!$I111)/$CP$121,"")</f>
        <v>-1.6327911568677465</v>
      </c>
      <c r="BB340" s="32">
        <f>IFERROR(('2a) logm_x(t)'!EQ111-'2a) logm_x(t)'!EP111-'2a)answer'!$I111)/$CP$121,"")</f>
        <v>-3.6974728316679327E-2</v>
      </c>
      <c r="BC340" s="32">
        <f>IFERROR(('2a) logm_x(t)'!ER111-'2a) logm_x(t)'!EQ111-'2a)answer'!$I111)/$CP$121,"")</f>
        <v>-3.2806560724671399</v>
      </c>
      <c r="BD340" s="32">
        <f>IFERROR(('2a) logm_x(t)'!ES111-'2a) logm_x(t)'!ER111-'2a)answer'!$I111)/$CP$121,"")</f>
        <v>2.4119356942381764</v>
      </c>
      <c r="BE340" s="32">
        <f>IFERROR(('2a) logm_x(t)'!ET111-'2a) logm_x(t)'!ES111-'2a)answer'!$I111)/$CP$121,"")</f>
        <v>0.757796193278926</v>
      </c>
      <c r="BF340" s="32">
        <f>IFERROR(('2a) logm_x(t)'!EU111-'2a) logm_x(t)'!ET111-'2a)answer'!$I111)/$CP$121,"")</f>
        <v>-3.6974728316679327E-2</v>
      </c>
      <c r="BG340" s="32">
        <f>IFERROR(('2a) logm_x(t)'!EV111-'2a) logm_x(t)'!EU111-'2a)answer'!$I111)/$CP$121,"")</f>
        <v>-0.54523630631237663</v>
      </c>
      <c r="BH340" s="32">
        <f>IFERROR(('2a) logm_x(t)'!EW111-'2a) logm_x(t)'!EV111-'2a)answer'!$I111)/$CP$121,"")</f>
        <v>-3.6974728316679327E-2</v>
      </c>
      <c r="BI340" s="32">
        <f>IFERROR(('2a) logm_x(t)'!EX111-'2a) logm_x(t)'!EW111-'2a)answer'!$I111)/$CP$121,"")</f>
        <v>1.7531012936994755E-2</v>
      </c>
      <c r="BJ340" s="32">
        <f>IFERROR(('2a) logm_x(t)'!EY111-'2a) logm_x(t)'!EX111-'2a)answer'!$I111)/$CP$121,"")</f>
        <v>-3.6974728316679327E-2</v>
      </c>
      <c r="BK340" s="32">
        <f>IFERROR(('2a) logm_x(t)'!EZ111-'2a) logm_x(t)'!EY111-'2a)answer'!$I111)/$CP$121,"")</f>
        <v>0.41678110842534394</v>
      </c>
      <c r="BL340" s="32">
        <f>IFERROR(('2a) logm_x(t)'!FA111-'2a) logm_x(t)'!EZ111-'2a)answer'!$I111)/$CP$121,"")</f>
        <v>-1.0158130267119183</v>
      </c>
      <c r="BM340" s="32">
        <f>IFERROR(('2a) logm_x(t)'!FB111-'2a) logm_x(t)'!FA111-'2a)answer'!$I111)/$CP$121,"")</f>
        <v>6.4625517072080058E-2</v>
      </c>
      <c r="BN340" s="32">
        <f>IFERROR(('2a) logm_x(t)'!FC111-'2a) logm_x(t)'!FB111-'2a)answer'!$I111)/$CP$121,"")</f>
        <v>0.17123670748564399</v>
      </c>
      <c r="BO340" s="32">
        <f>IFERROR(('2a) logm_x(t)'!FD111-'2a) logm_x(t)'!FC111-'2a)answer'!$I111)/$CP$121,"")</f>
        <v>0.63205188888747688</v>
      </c>
      <c r="BP340" s="32">
        <f>IFERROR(('2a) logm_x(t)'!FE111-'2a) logm_x(t)'!FD111-'2a)answer'!$I111)/$CP$121,"")</f>
        <v>-0.54523630631237663</v>
      </c>
      <c r="BQ340" s="32">
        <f>IFERROR(('2a) logm_x(t)'!FF111-'2a) logm_x(t)'!FE111-'2a)answer'!$I111)/$CP$121,"")</f>
        <v>-0.2552051358971737</v>
      </c>
      <c r="BR340" s="32">
        <f>IFERROR(('2a) logm_x(t)'!FG111-'2a) logm_x(t)'!FF111-'2a)answer'!$I111)/$CP$121,"")</f>
        <v>0.68951725725951241</v>
      </c>
      <c r="BS340" s="32">
        <f>IFERROR(('2a) logm_x(t)'!FH111-'2a) logm_x(t)'!FG111-'2a)answer'!$I111)/$CP$121,"")</f>
        <v>-3.6974728316679327E-2</v>
      </c>
      <c r="BT340" s="32">
        <f>IFERROR(('2a) logm_x(t)'!FI111-'2a) logm_x(t)'!FH111-'2a)answer'!$I111)/$CP$121,"")</f>
        <v>-3.6974728316679327E-2</v>
      </c>
      <c r="BU340" s="32">
        <f>IFERROR(('2a) logm_x(t)'!FJ111-'2a) logm_x(t)'!FI111-'2a)answer'!$I111)/$CP$121,"")</f>
        <v>-3.6974728316679327E-2</v>
      </c>
      <c r="BV340" s="32">
        <f>IFERROR(('2a) logm_x(t)'!FK111-'2a) logm_x(t)'!FJ111-'2a)answer'!$I111)/$CP$121,"")</f>
        <v>-3.6974728316679327E-2</v>
      </c>
      <c r="BW340" s="32">
        <f>IFERROR(('2a) logm_x(t)'!FL111-'2a) logm_x(t)'!FK111-'2a)answer'!$I111)/$CP$121,"")</f>
        <v>0.36002202778747711</v>
      </c>
      <c r="BX340" s="32">
        <f>IFERROR(('2a) logm_x(t)'!FM111-'2a) logm_x(t)'!FL111-'2a)answer'!$I111)/$CP$121,"")</f>
        <v>-0.80760159090959494</v>
      </c>
      <c r="BY340" s="32">
        <f>IFERROR(('2a) logm_x(t)'!FN111-'2a) logm_x(t)'!FM111-'2a)answer'!$I111)/$CP$121,"")</f>
        <v>0.73365213427623621</v>
      </c>
      <c r="BZ340" s="32">
        <f>IFERROR(('2a) logm_x(t)'!FO111-'2a) logm_x(t)'!FN111-'2a)answer'!$I111)/$CP$121,"")</f>
        <v>4.1249612345875689E-3</v>
      </c>
      <c r="CA340" s="32">
        <f>IFERROR(('2a) logm_x(t)'!FP111-'2a) logm_x(t)'!FO111-'2a)answer'!$I111)/$CP$121,"")</f>
        <v>-0.47507117397210263</v>
      </c>
      <c r="CB340" s="32">
        <f>IFERROR(('2a) logm_x(t)'!FQ111-'2a) logm_x(t)'!FP111-'2a)answer'!$I111)/$CP$121,"")</f>
        <v>-3.6974728316679327E-2</v>
      </c>
      <c r="CC340" s="32">
        <f>IFERROR(('2a) logm_x(t)'!FR111-'2a) logm_x(t)'!FQ111-'2a)answer'!$I111)/$CP$121,"")</f>
        <v>-3.6974728316679327E-2</v>
      </c>
      <c r="CD340" s="32">
        <f>IFERROR(('2a) logm_x(t)'!FS111-'2a) logm_x(t)'!FR111-'2a)answer'!$I111)/$CP$121,"")</f>
        <v>0.20267182053412797</v>
      </c>
      <c r="CE340" s="32">
        <f>IFERROR(('2a) logm_x(t)'!FT111-'2a) logm_x(t)'!FS111-'2a)answer'!$I111)/$CP$121,"")</f>
        <v>-0.27662127716748658</v>
      </c>
      <c r="CF340" s="32">
        <f>IFERROR(('2a) logm_x(t)'!FU111-'2a) logm_x(t)'!FT111-'2a)answer'!$I111)/$CP$121,"")</f>
        <v>0.55413827496645851</v>
      </c>
      <c r="CG340" s="32">
        <f>IFERROR(('2a) logm_x(t)'!FV111-'2a) logm_x(t)'!FU111-'2a)answer'!$I111)/$CP$121,"")</f>
        <v>-0.84707080674090318</v>
      </c>
      <c r="CH340" s="32">
        <f>IFERROR(('2a) logm_x(t)'!FW111-'2a) logm_x(t)'!FV111-'2a)answer'!$I111)/$CP$121,"")</f>
        <v>0.18200834682440659</v>
      </c>
      <c r="CI340" s="32">
        <f>IFERROR(('2a) logm_x(t)'!FX111-'2a) logm_x(t)'!FW111-'2a)answer'!$I111)/$CP$121,"")</f>
        <v>0.17829605214545394</v>
      </c>
      <c r="CJ340" s="32">
        <f>IFERROR(('2a) logm_x(t)'!FY111-'2a) logm_x(t)'!FX111-'2a)answer'!$I111)/$CP$121,"")</f>
        <v>-0.25224550877881258</v>
      </c>
      <c r="CK340" s="32">
        <f>IFERROR(('2a) logm_x(t)'!FZ111-'2a) logm_x(t)'!FY111-'2a)answer'!$I111)/$CP$121,"")</f>
        <v>0.55413827496645851</v>
      </c>
      <c r="CL340" s="32">
        <f>IFERROR(('2a) logm_x(t)'!GA111-'2a) logm_x(t)'!FZ111-'2a)answer'!$I111)/$CP$121,"")</f>
        <v>-0.62808773159981712</v>
      </c>
      <c r="CM340" s="32">
        <f>IFERROR(('2a) logm_x(t)'!GB111-'2a) logm_x(t)'!GA111-'2a)answer'!$I111)/$CP$121,"")</f>
        <v>0.36002202778747711</v>
      </c>
      <c r="CN340" s="32">
        <f>IFERROR(('2a) logm_x(t)'!GC111-'2a) logm_x(t)'!GB111-'2a)answer'!$I111)/$CP$121,"")</f>
        <v>4.1249612345875689E-3</v>
      </c>
    </row>
    <row r="341" spans="1:92" x14ac:dyDescent="0.25">
      <c r="A341" s="31">
        <f t="shared" si="14"/>
        <v>109</v>
      </c>
      <c r="C341" s="32">
        <f>IFERROR(('2a) logm_x(t)'!CR112-'2a) logm_x(t)'!CQ112-'2a)answer'!$I112)/$CP$121,"")</f>
        <v>1.7892750964538442</v>
      </c>
      <c r="D341" s="32" t="str">
        <f>IFERROR(('2a) logm_x(t)'!CS112-'2a) logm_x(t)'!CR112-'2a)answer'!$I112)/$CP$121,"")</f>
        <v/>
      </c>
      <c r="E341" s="32" t="str">
        <f>IFERROR(('2a) logm_x(t)'!CT112-'2a) logm_x(t)'!CS112-'2a)answer'!$I112)/$CP$121,"")</f>
        <v/>
      </c>
      <c r="F341" s="32">
        <f>IFERROR(('2a) logm_x(t)'!CU112-'2a) logm_x(t)'!CT112-'2a)answer'!$I112)/$CP$121,"")</f>
        <v>-10.257208901788829</v>
      </c>
      <c r="G341" s="32">
        <f>IFERROR(('2a) logm_x(t)'!CV112-'2a) logm_x(t)'!CU112-'2a)answer'!$I112)/$CP$121,"")</f>
        <v>3.2062098405045045</v>
      </c>
      <c r="H341" s="32">
        <f>IFERROR(('2a) logm_x(t)'!CW112-'2a) logm_x(t)'!CV112-'2a)answer'!$I112)/$CP$121,"")</f>
        <v>6.938584550346456</v>
      </c>
      <c r="I341" s="32" t="str">
        <f>IFERROR(('2a) logm_x(t)'!CX112-'2a) logm_x(t)'!CW112-'2a)answer'!$I112)/$CP$121,"")</f>
        <v/>
      </c>
      <c r="J341" s="32" t="str">
        <f>IFERROR(('2a) logm_x(t)'!CY112-'2a) logm_x(t)'!CX112-'2a)answer'!$I112)/$CP$121,"")</f>
        <v/>
      </c>
      <c r="K341" s="32" t="str">
        <f>IFERROR(('2a) logm_x(t)'!CZ112-'2a) logm_x(t)'!CY112-'2a)answer'!$I112)/$CP$121,"")</f>
        <v/>
      </c>
      <c r="L341" s="32" t="str">
        <f>IFERROR(('2a) logm_x(t)'!DA112-'2a) logm_x(t)'!CZ112-'2a)answer'!$I112)/$CP$121,"")</f>
        <v/>
      </c>
      <c r="M341" s="32" t="str">
        <f>IFERROR(('2a) logm_x(t)'!DB112-'2a) logm_x(t)'!DA112-'2a)answer'!$I112)/$CP$121,"")</f>
        <v/>
      </c>
      <c r="N341" s="32" t="str">
        <f>IFERROR(('2a) logm_x(t)'!DC112-'2a) logm_x(t)'!DB112-'2a)answer'!$I112)/$CP$121,"")</f>
        <v/>
      </c>
      <c r="O341" s="32" t="str">
        <f>IFERROR(('2a) logm_x(t)'!DD112-'2a) logm_x(t)'!DC112-'2a)answer'!$I112)/$CP$121,"")</f>
        <v/>
      </c>
      <c r="P341" s="32">
        <f>IFERROR(('2a) logm_x(t)'!DE112-'2a) logm_x(t)'!DD112-'2a)answer'!$I112)/$CP$121,"")</f>
        <v>-3.7471503645955924E-2</v>
      </c>
      <c r="Q341" s="32">
        <f>IFERROR(('2a) logm_x(t)'!DF112-'2a) logm_x(t)'!DE112-'2a)answer'!$I112)/$CP$121,"")</f>
        <v>-3.7471503645955924E-2</v>
      </c>
      <c r="R341" s="32">
        <f>IFERROR(('2a) logm_x(t)'!DG112-'2a) logm_x(t)'!DF112-'2a)answer'!$I112)/$CP$121,"")</f>
        <v>-3.7471503645955924E-2</v>
      </c>
      <c r="S341" s="32">
        <f>IFERROR(('2a) logm_x(t)'!DH112-'2a) logm_x(t)'!DG112-'2a)answer'!$I112)/$CP$121,"")</f>
        <v>-3.7471503645955924E-2</v>
      </c>
      <c r="T341" s="32" t="str">
        <f>IFERROR(('2a) logm_x(t)'!DI112-'2a) logm_x(t)'!DH112-'2a)answer'!$I112)/$CP$121,"")</f>
        <v/>
      </c>
      <c r="U341" s="32" t="str">
        <f>IFERROR(('2a) logm_x(t)'!DJ112-'2a) logm_x(t)'!DI112-'2a)answer'!$I112)/$CP$121,"")</f>
        <v/>
      </c>
      <c r="V341" s="32" t="str">
        <f>IFERROR(('2a) logm_x(t)'!DK112-'2a) logm_x(t)'!DJ112-'2a)answer'!$I112)/$CP$121,"")</f>
        <v/>
      </c>
      <c r="W341" s="32" t="str">
        <f>IFERROR(('2a) logm_x(t)'!DL112-'2a) logm_x(t)'!DK112-'2a)answer'!$I112)/$CP$121,"")</f>
        <v/>
      </c>
      <c r="X341" s="32" t="str">
        <f>IFERROR(('2a) logm_x(t)'!DM112-'2a) logm_x(t)'!DL112-'2a)answer'!$I112)/$CP$121,"")</f>
        <v/>
      </c>
      <c r="Y341" s="32" t="str">
        <f>IFERROR(('2a) logm_x(t)'!DN112-'2a) logm_x(t)'!DM112-'2a)answer'!$I112)/$CP$121,"")</f>
        <v/>
      </c>
      <c r="Z341" s="32">
        <f>IFERROR(('2a) logm_x(t)'!DO112-'2a) logm_x(t)'!DN112-'2a)answer'!$I112)/$CP$121,"")</f>
        <v>-3.7471503645955924E-2</v>
      </c>
      <c r="AA341" s="32">
        <f>IFERROR(('2a) logm_x(t)'!DP112-'2a) logm_x(t)'!DO112-'2a)answer'!$I112)/$CP$121,"")</f>
        <v>-3.7471503645955924E-2</v>
      </c>
      <c r="AB341" s="32">
        <f>IFERROR(('2a) logm_x(t)'!DQ112-'2a) logm_x(t)'!DP112-'2a)answer'!$I112)/$CP$121,"")</f>
        <v>-3.7471503645955924E-2</v>
      </c>
      <c r="AC341" s="32" t="str">
        <f>IFERROR(('2a) logm_x(t)'!DR112-'2a) logm_x(t)'!DQ112-'2a)answer'!$I112)/$CP$121,"")</f>
        <v/>
      </c>
      <c r="AD341" s="32" t="str">
        <f>IFERROR(('2a) logm_x(t)'!DS112-'2a) logm_x(t)'!DR112-'2a)answer'!$I112)/$CP$121,"")</f>
        <v/>
      </c>
      <c r="AE341" s="32" t="str">
        <f>IFERROR(('2a) logm_x(t)'!DT112-'2a) logm_x(t)'!DS112-'2a)answer'!$I112)/$CP$121,"")</f>
        <v/>
      </c>
      <c r="AF341" s="32" t="str">
        <f>IFERROR(('2a) logm_x(t)'!DU112-'2a) logm_x(t)'!DT112-'2a)answer'!$I112)/$CP$121,"")</f>
        <v/>
      </c>
      <c r="AG341" s="32" t="str">
        <f>IFERROR(('2a) logm_x(t)'!DV112-'2a) logm_x(t)'!DU112-'2a)answer'!$I112)/$CP$121,"")</f>
        <v/>
      </c>
      <c r="AH341" s="32">
        <f>IFERROR(('2a) logm_x(t)'!DW112-'2a) logm_x(t)'!DV112-'2a)answer'!$I112)/$CP$121,"")</f>
        <v>-3.7471503645955924E-2</v>
      </c>
      <c r="AI341" s="32">
        <f>IFERROR(('2a) logm_x(t)'!DX112-'2a) logm_x(t)'!DW112-'2a)answer'!$I112)/$CP$121,"")</f>
        <v>-3.7471503645955924E-2</v>
      </c>
      <c r="AJ341" s="32">
        <f>IFERROR(('2a) logm_x(t)'!DY112-'2a) logm_x(t)'!DX112-'2a)answer'!$I112)/$CP$121,"")</f>
        <v>-3.7471503645955924E-2</v>
      </c>
      <c r="AK341" s="32">
        <f>IFERROR(('2a) logm_x(t)'!DZ112-'2a) logm_x(t)'!DY112-'2a)answer'!$I112)/$CP$121,"")</f>
        <v>-3.7471503645955924E-2</v>
      </c>
      <c r="AL341" s="32" t="str">
        <f>IFERROR(('2a) logm_x(t)'!EA112-'2a) logm_x(t)'!DZ112-'2a)answer'!$I112)/$CP$121,"")</f>
        <v/>
      </c>
      <c r="AM341" s="32" t="str">
        <f>IFERROR(('2a) logm_x(t)'!EB112-'2a) logm_x(t)'!EA112-'2a)answer'!$I112)/$CP$121,"")</f>
        <v/>
      </c>
      <c r="AN341" s="32">
        <f>IFERROR(('2a) logm_x(t)'!EC112-'2a) logm_x(t)'!EB112-'2a)answer'!$I112)/$CP$121,"")</f>
        <v>6.938584550346456</v>
      </c>
      <c r="AO341" s="32">
        <f>IFERROR(('2a) logm_x(t)'!ED112-'2a) logm_x(t)'!EC112-'2a)answer'!$I112)/$CP$121,"")</f>
        <v>-7.0135275576383682</v>
      </c>
      <c r="AP341" s="32">
        <f>IFERROR(('2a) logm_x(t)'!EE112-'2a) logm_x(t)'!ED112-'2a)answer'!$I112)/$CP$121,"")</f>
        <v>-3.7471503645955924E-2</v>
      </c>
      <c r="AQ341" s="32" t="str">
        <f>IFERROR(('2a) logm_x(t)'!EF112-'2a) logm_x(t)'!EE112-'2a)answer'!$I112)/$CP$121,"")</f>
        <v/>
      </c>
      <c r="AR341" s="32" t="str">
        <f>IFERROR(('2a) logm_x(t)'!EG112-'2a) logm_x(t)'!EF112-'2a)answer'!$I112)/$CP$121,"")</f>
        <v/>
      </c>
      <c r="AS341" s="32" t="str">
        <f>IFERROR(('2a) logm_x(t)'!EH112-'2a) logm_x(t)'!EG112-'2a)answer'!$I112)/$CP$121,"")</f>
        <v/>
      </c>
      <c r="AT341" s="32" t="str">
        <f>IFERROR(('2a) logm_x(t)'!EI112-'2a) logm_x(t)'!EH112-'2a)answer'!$I112)/$CP$121,"")</f>
        <v/>
      </c>
      <c r="AU341" s="32" t="str">
        <f>IFERROR(('2a) logm_x(t)'!EJ112-'2a) logm_x(t)'!EI112-'2a)answer'!$I112)/$CP$121,"")</f>
        <v/>
      </c>
      <c r="AV341" s="32" t="str">
        <f>IFERROR(('2a) logm_x(t)'!EK112-'2a) logm_x(t)'!EJ112-'2a)answer'!$I112)/$CP$121,"")</f>
        <v/>
      </c>
      <c r="AW341" s="32">
        <f>IFERROR(('2a) logm_x(t)'!EL112-'2a) logm_x(t)'!EK112-'2a)answer'!$I112)/$CP$121,"")</f>
        <v>6.938584550346456</v>
      </c>
      <c r="AX341" s="32">
        <f>IFERROR(('2a) logm_x(t)'!EM112-'2a) logm_x(t)'!EL112-'2a)answer'!$I112)/$CP$121,"")</f>
        <v>-4.4388728306920617</v>
      </c>
      <c r="AY341" s="32">
        <f>IFERROR(('2a) logm_x(t)'!EN112-'2a) logm_x(t)'!EM112-'2a)answer'!$I112)/$CP$121,"")</f>
        <v>-2.6121262305922617</v>
      </c>
      <c r="AZ341" s="32">
        <f>IFERROR(('2a) logm_x(t)'!EO112-'2a) logm_x(t)'!EN112-'2a)answer'!$I112)/$CP$121,"")</f>
        <v>-3.7471503645955924E-2</v>
      </c>
      <c r="BA341" s="32">
        <f>IFERROR(('2a) logm_x(t)'!EP112-'2a) logm_x(t)'!EO112-'2a)answer'!$I112)/$CP$121,"")</f>
        <v>2.5371832233003504</v>
      </c>
      <c r="BB341" s="32">
        <f>IFERROR(('2a) logm_x(t)'!EQ112-'2a) logm_x(t)'!EP112-'2a)answer'!$I112)/$CP$121,"")</f>
        <v>-3.7471503645955924E-2</v>
      </c>
      <c r="BC341" s="32">
        <f>IFERROR(('2a) logm_x(t)'!ER112-'2a) logm_x(t)'!EQ112-'2a)answer'!$I112)/$CP$121,"")</f>
        <v>-2.6121262305922617</v>
      </c>
      <c r="BD341" s="32">
        <f>IFERROR(('2a) logm_x(t)'!ES112-'2a) logm_x(t)'!ER112-'2a)answer'!$I112)/$CP$121,"")</f>
        <v>-3.7471503645955924E-2</v>
      </c>
      <c r="BE341" s="32">
        <f>IFERROR(('2a) logm_x(t)'!ET112-'2a) logm_x(t)'!ES112-'2a)answer'!$I112)/$CP$121,"")</f>
        <v>2.5371832233003504</v>
      </c>
      <c r="BF341" s="32">
        <f>IFERROR(('2a) logm_x(t)'!EU112-'2a) logm_x(t)'!ET112-'2a)answer'!$I112)/$CP$121,"")</f>
        <v>-1.4544062476966171</v>
      </c>
      <c r="BG341" s="32">
        <f>IFERROR(('2a) logm_x(t)'!EV112-'2a) logm_x(t)'!EU112-'2a)answer'!$I112)/$CP$121,"")</f>
        <v>-0.28651832048663667</v>
      </c>
      <c r="BH341" s="32">
        <f>IFERROR(('2a) logm_x(t)'!EW112-'2a) logm_x(t)'!EV112-'2a)answer'!$I112)/$CP$121,"")</f>
        <v>-3.7471503645955924E-2</v>
      </c>
      <c r="BI341" s="32">
        <f>IFERROR(('2a) logm_x(t)'!EX112-'2a) logm_x(t)'!EW112-'2a)answer'!$I112)/$CP$121,"")</f>
        <v>-0.94614466970092015</v>
      </c>
      <c r="BJ341" s="32">
        <f>IFERROR(('2a) logm_x(t)'!EY112-'2a) logm_x(t)'!EX112-'2a)answer'!$I112)/$CP$121,"")</f>
        <v>-3.7471503645955924E-2</v>
      </c>
      <c r="BK341" s="32">
        <f>IFERROR(('2a) logm_x(t)'!EZ112-'2a) logm_x(t)'!EY112-'2a)answer'!$I112)/$CP$121,"")</f>
        <v>1.5583449249051111</v>
      </c>
      <c r="BL341" s="32">
        <f>IFERROR(('2a) logm_x(t)'!FA112-'2a) logm_x(t)'!EZ112-'2a)answer'!$I112)/$CP$121,"")</f>
        <v>-1.0807761412078574</v>
      </c>
      <c r="BM341" s="32">
        <f>IFERROR(('2a) logm_x(t)'!FB112-'2a) logm_x(t)'!FA112-'2a)answer'!$I112)/$CP$121,"")</f>
        <v>0.15792483221138426</v>
      </c>
      <c r="BN341" s="32">
        <f>IFERROR(('2a) logm_x(t)'!FC112-'2a) logm_x(t)'!FB112-'2a)answer'!$I112)/$CP$121,"")</f>
        <v>0.37234035240318331</v>
      </c>
      <c r="BO341" s="32">
        <f>IFERROR(('2a) logm_x(t)'!FD112-'2a) logm_x(t)'!FC112-'2a)answer'!$I112)/$CP$121,"")</f>
        <v>-1.1951914865416009</v>
      </c>
      <c r="BP341" s="32">
        <f>IFERROR(('2a) logm_x(t)'!FE112-'2a) logm_x(t)'!FD112-'2a)answer'!$I112)/$CP$121,"")</f>
        <v>0.8712016624090082</v>
      </c>
      <c r="BQ341" s="32">
        <f>IFERROR(('2a) logm_x(t)'!FF112-'2a) logm_x(t)'!FE112-'2a)answer'!$I112)/$CP$121,"")</f>
        <v>-0.3106267311410148</v>
      </c>
      <c r="BR341" s="32">
        <f>IFERROR(('2a) logm_x(t)'!FG112-'2a) logm_x(t)'!FF112-'2a)answer'!$I112)/$CP$121,"")</f>
        <v>0.92282698634520577</v>
      </c>
      <c r="BS341" s="32">
        <f>IFERROR(('2a) logm_x(t)'!FH112-'2a) logm_x(t)'!FG112-'2a)answer'!$I112)/$CP$121,"")</f>
        <v>-1.6332879321970228</v>
      </c>
      <c r="BT341" s="32">
        <f>IFERROR(('2a) logm_x(t)'!FI112-'2a) logm_x(t)'!FH112-'2a)answer'!$I112)/$CP$121,"")</f>
        <v>-0.61513136658440282</v>
      </c>
      <c r="BU341" s="32">
        <f>IFERROR(('2a) logm_x(t)'!FJ112-'2a) logm_x(t)'!FI112-'2a)answer'!$I112)/$CP$121,"")</f>
        <v>-0.12883825791166523</v>
      </c>
      <c r="BV341" s="32">
        <f>IFERROR(('2a) logm_x(t)'!FK112-'2a) logm_x(t)'!FJ112-'2a)answer'!$I112)/$CP$121,"")</f>
        <v>0.1232935355625029</v>
      </c>
      <c r="BW341" s="32">
        <f>IFERROR(('2a) logm_x(t)'!FL112-'2a) logm_x(t)'!FK112-'2a)answer'!$I112)/$CP$121,"")</f>
        <v>0.47079007434974135</v>
      </c>
      <c r="BX341" s="32">
        <f>IFERROR(('2a) logm_x(t)'!FM112-'2a) logm_x(t)'!FL112-'2a)answer'!$I112)/$CP$121,"")</f>
        <v>-3.7471503645955924E-2</v>
      </c>
      <c r="BY341" s="32">
        <f>IFERROR(('2a) logm_x(t)'!FN112-'2a) logm_x(t)'!FM112-'2a)answer'!$I112)/$CP$121,"")</f>
        <v>-3.7471503645955924E-2</v>
      </c>
      <c r="BZ341" s="32">
        <f>IFERROR(('2a) logm_x(t)'!FO112-'2a) logm_x(t)'!FN112-'2a)answer'!$I112)/$CP$121,"")</f>
        <v>0.8712016624090082</v>
      </c>
      <c r="CA341" s="32">
        <f>IFERROR(('2a) logm_x(t)'!FP112-'2a) logm_x(t)'!FO112-'2a)answer'!$I112)/$CP$121,"")</f>
        <v>-0.94614466970092015</v>
      </c>
      <c r="CB341" s="32">
        <f>IFERROR(('2a) logm_x(t)'!FQ112-'2a) logm_x(t)'!FP112-'2a)answer'!$I112)/$CP$121,"")</f>
        <v>0.5150402873432095</v>
      </c>
      <c r="CC341" s="32">
        <f>IFERROR(('2a) logm_x(t)'!FR112-'2a) logm_x(t)'!FQ112-'2a)answer'!$I112)/$CP$121,"")</f>
        <v>-0.58998329463512145</v>
      </c>
      <c r="CD341" s="32">
        <f>IFERROR(('2a) logm_x(t)'!FS112-'2a) logm_x(t)'!FR112-'2a)answer'!$I112)/$CP$121,"")</f>
        <v>0.45122186204553205</v>
      </c>
      <c r="CE341" s="32">
        <f>IFERROR(('2a) logm_x(t)'!FT112-'2a) logm_x(t)'!FS112-'2a)answer'!$I112)/$CP$121,"")</f>
        <v>0.1093530692224613</v>
      </c>
      <c r="CF341" s="32">
        <f>IFERROR(('2a) logm_x(t)'!FU112-'2a) logm_x(t)'!FT112-'2a)answer'!$I112)/$CP$121,"")</f>
        <v>-3.7471503645955924E-2</v>
      </c>
      <c r="CG341" s="32">
        <f>IFERROR(('2a) logm_x(t)'!FV112-'2a) logm_x(t)'!FU112-'2a)answer'!$I112)/$CP$121,"")</f>
        <v>0.14748953016275043</v>
      </c>
      <c r="CH341" s="32">
        <f>IFERROR(('2a) logm_x(t)'!FW112-'2a) logm_x(t)'!FV112-'2a)answer'!$I112)/$CP$121,"")</f>
        <v>-0.49500141471452841</v>
      </c>
      <c r="CI341" s="32">
        <f>IFERROR(('2a) logm_x(t)'!FX112-'2a) logm_x(t)'!FW112-'2a)answer'!$I112)/$CP$121,"")</f>
        <v>3.7675880709428247E-2</v>
      </c>
      <c r="CJ341" s="32">
        <f>IFERROR(('2a) logm_x(t)'!FY112-'2a) logm_x(t)'!FX112-'2a)answer'!$I112)/$CP$121,"")</f>
        <v>0.54258861631124045</v>
      </c>
      <c r="CK341" s="32">
        <f>IFERROR(('2a) logm_x(t)'!FZ112-'2a) logm_x(t)'!FY112-'2a)answer'!$I112)/$CP$121,"")</f>
        <v>-0.42011013069867054</v>
      </c>
      <c r="CL341" s="32">
        <f>IFERROR(('2a) logm_x(t)'!GA112-'2a) logm_x(t)'!FZ112-'2a)answer'!$I112)/$CP$121,"")</f>
        <v>-0.27599268610170474</v>
      </c>
      <c r="CM341" s="32">
        <f>IFERROR(('2a) logm_x(t)'!GB112-'2a) logm_x(t)'!GA112-'2a)answer'!$I112)/$CP$121,"")</f>
        <v>-0.43446825975011238</v>
      </c>
      <c r="CN341" s="32">
        <f>IFERROR(('2a) logm_x(t)'!GC112-'2a) logm_x(t)'!GB112-'2a)answer'!$I112)/$CP$121,"")</f>
        <v>0.8712016624090082</v>
      </c>
    </row>
    <row r="342" spans="1:92" x14ac:dyDescent="0.25">
      <c r="A342" s="31">
        <f t="shared" si="14"/>
        <v>110</v>
      </c>
      <c r="C342" s="32">
        <f>IFERROR(('2a) logm_x(t)'!CR113-'2a) logm_x(t)'!CQ113-'2a)answer'!$I113)/$CP$121,"")</f>
        <v>0</v>
      </c>
      <c r="D342" s="32" t="str">
        <f>IFERROR(('2a) logm_x(t)'!CS113-'2a) logm_x(t)'!CR113-'2a)answer'!$I113)/$CP$121,"")</f>
        <v/>
      </c>
      <c r="E342" s="32" t="str">
        <f>IFERROR(('2a) logm_x(t)'!CT113-'2a) logm_x(t)'!CS113-'2a)answer'!$I113)/$CP$121,"")</f>
        <v/>
      </c>
      <c r="F342" s="32" t="str">
        <f>IFERROR(('2a) logm_x(t)'!CU113-'2a) logm_x(t)'!CT113-'2a)answer'!$I113)/$CP$121,"")</f>
        <v/>
      </c>
      <c r="G342" s="32">
        <f>IFERROR(('2a) logm_x(t)'!CV113-'2a) logm_x(t)'!CU113-'2a)answer'!$I113)/$CP$121,"")</f>
        <v>0</v>
      </c>
      <c r="H342" s="32" t="str">
        <f>IFERROR(('2a) logm_x(t)'!CW113-'2a) logm_x(t)'!CV113-'2a)answer'!$I113)/$CP$121,"")</f>
        <v/>
      </c>
      <c r="I342" s="32" t="str">
        <f>IFERROR(('2a) logm_x(t)'!CX113-'2a) logm_x(t)'!CW113-'2a)answer'!$I113)/$CP$121,"")</f>
        <v/>
      </c>
      <c r="J342" s="32" t="str">
        <f>IFERROR(('2a) logm_x(t)'!CY113-'2a) logm_x(t)'!CX113-'2a)answer'!$I113)/$CP$121,"")</f>
        <v/>
      </c>
      <c r="K342" s="32" t="str">
        <f>IFERROR(('2a) logm_x(t)'!CZ113-'2a) logm_x(t)'!CY113-'2a)answer'!$I113)/$CP$121,"")</f>
        <v/>
      </c>
      <c r="L342" s="32">
        <f>IFERROR(('2a) logm_x(t)'!DA113-'2a) logm_x(t)'!CZ113-'2a)answer'!$I113)/$CP$121,"")</f>
        <v>0</v>
      </c>
      <c r="M342" s="32" t="str">
        <f>IFERROR(('2a) logm_x(t)'!DB113-'2a) logm_x(t)'!DA113-'2a)answer'!$I113)/$CP$121,"")</f>
        <v/>
      </c>
      <c r="N342" s="32" t="str">
        <f>IFERROR(('2a) logm_x(t)'!DC113-'2a) logm_x(t)'!DB113-'2a)answer'!$I113)/$CP$121,"")</f>
        <v/>
      </c>
      <c r="O342" s="32" t="str">
        <f>IFERROR(('2a) logm_x(t)'!DD113-'2a) logm_x(t)'!DC113-'2a)answer'!$I113)/$CP$121,"")</f>
        <v/>
      </c>
      <c r="P342" s="32" t="str">
        <f>IFERROR(('2a) logm_x(t)'!DE113-'2a) logm_x(t)'!DD113-'2a)answer'!$I113)/$CP$121,"")</f>
        <v/>
      </c>
      <c r="Q342" s="32" t="str">
        <f>IFERROR(('2a) logm_x(t)'!DF113-'2a) logm_x(t)'!DE113-'2a)answer'!$I113)/$CP$121,"")</f>
        <v/>
      </c>
      <c r="R342" s="32" t="str">
        <f>IFERROR(('2a) logm_x(t)'!DG113-'2a) logm_x(t)'!DF113-'2a)answer'!$I113)/$CP$121,"")</f>
        <v/>
      </c>
      <c r="S342" s="32" t="str">
        <f>IFERROR(('2a) logm_x(t)'!DH113-'2a) logm_x(t)'!DG113-'2a)answer'!$I113)/$CP$121,"")</f>
        <v/>
      </c>
      <c r="T342" s="32" t="str">
        <f>IFERROR(('2a) logm_x(t)'!DI113-'2a) logm_x(t)'!DH113-'2a)answer'!$I113)/$CP$121,"")</f>
        <v/>
      </c>
      <c r="U342" s="32" t="str">
        <f>IFERROR(('2a) logm_x(t)'!DJ113-'2a) logm_x(t)'!DI113-'2a)answer'!$I113)/$CP$121,"")</f>
        <v/>
      </c>
      <c r="V342" s="32" t="str">
        <f>IFERROR(('2a) logm_x(t)'!DK113-'2a) logm_x(t)'!DJ113-'2a)answer'!$I113)/$CP$121,"")</f>
        <v/>
      </c>
      <c r="W342" s="32" t="str">
        <f>IFERROR(('2a) logm_x(t)'!DL113-'2a) logm_x(t)'!DK113-'2a)answer'!$I113)/$CP$121,"")</f>
        <v/>
      </c>
      <c r="X342" s="32" t="str">
        <f>IFERROR(('2a) logm_x(t)'!DM113-'2a) logm_x(t)'!DL113-'2a)answer'!$I113)/$CP$121,"")</f>
        <v/>
      </c>
      <c r="Y342" s="32" t="str">
        <f>IFERROR(('2a) logm_x(t)'!DN113-'2a) logm_x(t)'!DM113-'2a)answer'!$I113)/$CP$121,"")</f>
        <v/>
      </c>
      <c r="Z342" s="32" t="str">
        <f>IFERROR(('2a) logm_x(t)'!DO113-'2a) logm_x(t)'!DN113-'2a)answer'!$I113)/$CP$121,"")</f>
        <v/>
      </c>
      <c r="AA342" s="32" t="str">
        <f>IFERROR(('2a) logm_x(t)'!DP113-'2a) logm_x(t)'!DO113-'2a)answer'!$I113)/$CP$121,"")</f>
        <v/>
      </c>
      <c r="AB342" s="32" t="str">
        <f>IFERROR(('2a) logm_x(t)'!DQ113-'2a) logm_x(t)'!DP113-'2a)answer'!$I113)/$CP$121,"")</f>
        <v/>
      </c>
      <c r="AC342" s="32" t="str">
        <f>IFERROR(('2a) logm_x(t)'!DR113-'2a) logm_x(t)'!DQ113-'2a)answer'!$I113)/$CP$121,"")</f>
        <v/>
      </c>
      <c r="AD342" s="32" t="str">
        <f>IFERROR(('2a) logm_x(t)'!DS113-'2a) logm_x(t)'!DR113-'2a)answer'!$I113)/$CP$121,"")</f>
        <v/>
      </c>
      <c r="AE342" s="32" t="str">
        <f>IFERROR(('2a) logm_x(t)'!DT113-'2a) logm_x(t)'!DS113-'2a)answer'!$I113)/$CP$121,"")</f>
        <v/>
      </c>
      <c r="AF342" s="32" t="str">
        <f>IFERROR(('2a) logm_x(t)'!DU113-'2a) logm_x(t)'!DT113-'2a)answer'!$I113)/$CP$121,"")</f>
        <v/>
      </c>
      <c r="AG342" s="32" t="str">
        <f>IFERROR(('2a) logm_x(t)'!DV113-'2a) logm_x(t)'!DU113-'2a)answer'!$I113)/$CP$121,"")</f>
        <v/>
      </c>
      <c r="AH342" s="32" t="str">
        <f>IFERROR(('2a) logm_x(t)'!DW113-'2a) logm_x(t)'!DV113-'2a)answer'!$I113)/$CP$121,"")</f>
        <v/>
      </c>
      <c r="AI342" s="32" t="str">
        <f>IFERROR(('2a) logm_x(t)'!DX113-'2a) logm_x(t)'!DW113-'2a)answer'!$I113)/$CP$121,"")</f>
        <v/>
      </c>
      <c r="AJ342" s="32" t="str">
        <f>IFERROR(('2a) logm_x(t)'!DY113-'2a) logm_x(t)'!DX113-'2a)answer'!$I113)/$CP$121,"")</f>
        <v/>
      </c>
      <c r="AK342" s="32" t="str">
        <f>IFERROR(('2a) logm_x(t)'!DZ113-'2a) logm_x(t)'!DY113-'2a)answer'!$I113)/$CP$121,"")</f>
        <v/>
      </c>
      <c r="AL342" s="32" t="str">
        <f>IFERROR(('2a) logm_x(t)'!EA113-'2a) logm_x(t)'!DZ113-'2a)answer'!$I113)/$CP$121,"")</f>
        <v/>
      </c>
      <c r="AM342" s="32">
        <f>IFERROR(('2a) logm_x(t)'!EB113-'2a) logm_x(t)'!EA113-'2a)answer'!$I113)/$CP$121,"")</f>
        <v>0</v>
      </c>
      <c r="AN342" s="32" t="str">
        <f>IFERROR(('2a) logm_x(t)'!EC113-'2a) logm_x(t)'!EB113-'2a)answer'!$I113)/$CP$121,"")</f>
        <v/>
      </c>
      <c r="AO342" s="32" t="str">
        <f>IFERROR(('2a) logm_x(t)'!ED113-'2a) logm_x(t)'!EC113-'2a)answer'!$I113)/$CP$121,"")</f>
        <v/>
      </c>
      <c r="AP342" s="32">
        <f>IFERROR(('2a) logm_x(t)'!EE113-'2a) logm_x(t)'!ED113-'2a)answer'!$I113)/$CP$121,"")</f>
        <v>0</v>
      </c>
      <c r="AQ342" s="32">
        <f>IFERROR(('2a) logm_x(t)'!EF113-'2a) logm_x(t)'!EE113-'2a)answer'!$I113)/$CP$121,"")</f>
        <v>0</v>
      </c>
      <c r="AR342" s="32">
        <f>IFERROR(('2a) logm_x(t)'!EG113-'2a) logm_x(t)'!EF113-'2a)answer'!$I113)/$CP$121,"")</f>
        <v>0</v>
      </c>
      <c r="AS342" s="32">
        <f>IFERROR(('2a) logm_x(t)'!EH113-'2a) logm_x(t)'!EG113-'2a)answer'!$I113)/$CP$121,"")</f>
        <v>0</v>
      </c>
      <c r="AT342" s="32">
        <f>IFERROR(('2a) logm_x(t)'!EI113-'2a) logm_x(t)'!EH113-'2a)answer'!$I113)/$CP$121,"")</f>
        <v>0</v>
      </c>
      <c r="AU342" s="32">
        <f>IFERROR(('2a) logm_x(t)'!EJ113-'2a) logm_x(t)'!EI113-'2a)answer'!$I113)/$CP$121,"")</f>
        <v>0</v>
      </c>
      <c r="AV342" s="32">
        <f>IFERROR(('2a) logm_x(t)'!EK113-'2a) logm_x(t)'!EJ113-'2a)answer'!$I113)/$CP$121,"")</f>
        <v>0</v>
      </c>
      <c r="AW342" s="32" t="str">
        <f>IFERROR(('2a) logm_x(t)'!EL113-'2a) logm_x(t)'!EK113-'2a)answer'!$I113)/$CP$121,"")</f>
        <v/>
      </c>
      <c r="AX342" s="32" t="str">
        <f>IFERROR(('2a) logm_x(t)'!EM113-'2a) logm_x(t)'!EL113-'2a)answer'!$I113)/$CP$121,"")</f>
        <v/>
      </c>
      <c r="AY342" s="32">
        <f>IFERROR(('2a) logm_x(t)'!EN113-'2a) logm_x(t)'!EM113-'2a)answer'!$I113)/$CP$121,"")</f>
        <v>0</v>
      </c>
      <c r="AZ342" s="32">
        <f>IFERROR(('2a) logm_x(t)'!EO113-'2a) logm_x(t)'!EN113-'2a)answer'!$I113)/$CP$121,"")</f>
        <v>0</v>
      </c>
      <c r="BA342" s="32">
        <f>IFERROR(('2a) logm_x(t)'!EP113-'2a) logm_x(t)'!EO113-'2a)answer'!$I113)/$CP$121,"")</f>
        <v>0</v>
      </c>
      <c r="BB342" s="32">
        <f>IFERROR(('2a) logm_x(t)'!EQ113-'2a) logm_x(t)'!EP113-'2a)answer'!$I113)/$CP$121,"")</f>
        <v>0</v>
      </c>
      <c r="BC342" s="32">
        <f>IFERROR(('2a) logm_x(t)'!ER113-'2a) logm_x(t)'!EQ113-'2a)answer'!$I113)/$CP$121,"")</f>
        <v>0</v>
      </c>
      <c r="BD342" s="32">
        <f>IFERROR(('2a) logm_x(t)'!ES113-'2a) logm_x(t)'!ER113-'2a)answer'!$I113)/$CP$121,"")</f>
        <v>0</v>
      </c>
      <c r="BE342" s="32">
        <f>IFERROR(('2a) logm_x(t)'!ET113-'2a) logm_x(t)'!ES113-'2a)answer'!$I113)/$CP$121,"")</f>
        <v>0</v>
      </c>
      <c r="BF342" s="32">
        <f>IFERROR(('2a) logm_x(t)'!EU113-'2a) logm_x(t)'!ET113-'2a)answer'!$I113)/$CP$121,"")</f>
        <v>0</v>
      </c>
      <c r="BG342" s="32">
        <f>IFERROR(('2a) logm_x(t)'!EV113-'2a) logm_x(t)'!EU113-'2a)answer'!$I113)/$CP$121,"")</f>
        <v>0</v>
      </c>
      <c r="BH342" s="32">
        <f>IFERROR(('2a) logm_x(t)'!EW113-'2a) logm_x(t)'!EV113-'2a)answer'!$I113)/$CP$121,"")</f>
        <v>0</v>
      </c>
      <c r="BI342" s="32">
        <f>IFERROR(('2a) logm_x(t)'!EX113-'2a) logm_x(t)'!EW113-'2a)answer'!$I113)/$CP$121,"")</f>
        <v>0</v>
      </c>
      <c r="BJ342" s="32">
        <f>IFERROR(('2a) logm_x(t)'!EY113-'2a) logm_x(t)'!EX113-'2a)answer'!$I113)/$CP$121,"")</f>
        <v>0</v>
      </c>
      <c r="BK342" s="32">
        <f>IFERROR(('2a) logm_x(t)'!EZ113-'2a) logm_x(t)'!EY113-'2a)answer'!$I113)/$CP$121,"")</f>
        <v>0</v>
      </c>
      <c r="BL342" s="32">
        <f>IFERROR(('2a) logm_x(t)'!FA113-'2a) logm_x(t)'!EZ113-'2a)answer'!$I113)/$CP$121,"")</f>
        <v>0</v>
      </c>
      <c r="BM342" s="32">
        <f>IFERROR(('2a) logm_x(t)'!FB113-'2a) logm_x(t)'!FA113-'2a)answer'!$I113)/$CP$121,"")</f>
        <v>0</v>
      </c>
      <c r="BN342" s="32">
        <f>IFERROR(('2a) logm_x(t)'!FC113-'2a) logm_x(t)'!FB113-'2a)answer'!$I113)/$CP$121,"")</f>
        <v>0</v>
      </c>
      <c r="BO342" s="32">
        <f>IFERROR(('2a) logm_x(t)'!FD113-'2a) logm_x(t)'!FC113-'2a)answer'!$I113)/$CP$121,"")</f>
        <v>0</v>
      </c>
      <c r="BP342" s="32">
        <f>IFERROR(('2a) logm_x(t)'!FE113-'2a) logm_x(t)'!FD113-'2a)answer'!$I113)/$CP$121,"")</f>
        <v>0</v>
      </c>
      <c r="BQ342" s="32">
        <f>IFERROR(('2a) logm_x(t)'!FF113-'2a) logm_x(t)'!FE113-'2a)answer'!$I113)/$CP$121,"")</f>
        <v>0</v>
      </c>
      <c r="BR342" s="32">
        <f>IFERROR(('2a) logm_x(t)'!FG113-'2a) logm_x(t)'!FF113-'2a)answer'!$I113)/$CP$121,"")</f>
        <v>0</v>
      </c>
      <c r="BS342" s="32">
        <f>IFERROR(('2a) logm_x(t)'!FH113-'2a) logm_x(t)'!FG113-'2a)answer'!$I113)/$CP$121,"")</f>
        <v>0</v>
      </c>
      <c r="BT342" s="32">
        <f>IFERROR(('2a) logm_x(t)'!FI113-'2a) logm_x(t)'!FH113-'2a)answer'!$I113)/$CP$121,"")</f>
        <v>0</v>
      </c>
      <c r="BU342" s="32">
        <f>IFERROR(('2a) logm_x(t)'!FJ113-'2a) logm_x(t)'!FI113-'2a)answer'!$I113)/$CP$121,"")</f>
        <v>0</v>
      </c>
      <c r="BV342" s="32">
        <f>IFERROR(('2a) logm_x(t)'!FK113-'2a) logm_x(t)'!FJ113-'2a)answer'!$I113)/$CP$121,"")</f>
        <v>0</v>
      </c>
      <c r="BW342" s="32">
        <f>IFERROR(('2a) logm_x(t)'!FL113-'2a) logm_x(t)'!FK113-'2a)answer'!$I113)/$CP$121,"")</f>
        <v>0</v>
      </c>
      <c r="BX342" s="32">
        <f>IFERROR(('2a) logm_x(t)'!FM113-'2a) logm_x(t)'!FL113-'2a)answer'!$I113)/$CP$121,"")</f>
        <v>0</v>
      </c>
      <c r="BY342" s="32">
        <f>IFERROR(('2a) logm_x(t)'!FN113-'2a) logm_x(t)'!FM113-'2a)answer'!$I113)/$CP$121,"")</f>
        <v>0</v>
      </c>
      <c r="BZ342" s="32">
        <f>IFERROR(('2a) logm_x(t)'!FO113-'2a) logm_x(t)'!FN113-'2a)answer'!$I113)/$CP$121,"")</f>
        <v>0</v>
      </c>
      <c r="CA342" s="32">
        <f>IFERROR(('2a) logm_x(t)'!FP113-'2a) logm_x(t)'!FO113-'2a)answer'!$I113)/$CP$121,"")</f>
        <v>0</v>
      </c>
      <c r="CB342" s="32">
        <f>IFERROR(('2a) logm_x(t)'!FQ113-'2a) logm_x(t)'!FP113-'2a)answer'!$I113)/$CP$121,"")</f>
        <v>0</v>
      </c>
      <c r="CC342" s="32">
        <f>IFERROR(('2a) logm_x(t)'!FR113-'2a) logm_x(t)'!FQ113-'2a)answer'!$I113)/$CP$121,"")</f>
        <v>0</v>
      </c>
      <c r="CD342" s="32">
        <f>IFERROR(('2a) logm_x(t)'!FS113-'2a) logm_x(t)'!FR113-'2a)answer'!$I113)/$CP$121,"")</f>
        <v>0</v>
      </c>
      <c r="CE342" s="32">
        <f>IFERROR(('2a) logm_x(t)'!FT113-'2a) logm_x(t)'!FS113-'2a)answer'!$I113)/$CP$121,"")</f>
        <v>0</v>
      </c>
      <c r="CF342" s="32">
        <f>IFERROR(('2a) logm_x(t)'!FU113-'2a) logm_x(t)'!FT113-'2a)answer'!$I113)/$CP$121,"")</f>
        <v>0</v>
      </c>
      <c r="CG342" s="32">
        <f>IFERROR(('2a) logm_x(t)'!FV113-'2a) logm_x(t)'!FU113-'2a)answer'!$I113)/$CP$121,"")</f>
        <v>0</v>
      </c>
      <c r="CH342" s="32">
        <f>IFERROR(('2a) logm_x(t)'!FW113-'2a) logm_x(t)'!FV113-'2a)answer'!$I113)/$CP$121,"")</f>
        <v>0</v>
      </c>
      <c r="CI342" s="32">
        <f>IFERROR(('2a) logm_x(t)'!FX113-'2a) logm_x(t)'!FW113-'2a)answer'!$I113)/$CP$121,"")</f>
        <v>0</v>
      </c>
      <c r="CJ342" s="32">
        <f>IFERROR(('2a) logm_x(t)'!FY113-'2a) logm_x(t)'!FX113-'2a)answer'!$I113)/$CP$121,"")</f>
        <v>0</v>
      </c>
      <c r="CK342" s="32">
        <f>IFERROR(('2a) logm_x(t)'!FZ113-'2a) logm_x(t)'!FY113-'2a)answer'!$I113)/$CP$121,"")</f>
        <v>0</v>
      </c>
      <c r="CL342" s="32">
        <f>IFERROR(('2a) logm_x(t)'!GA113-'2a) logm_x(t)'!FZ113-'2a)answer'!$I113)/$CP$121,"")</f>
        <v>0</v>
      </c>
      <c r="CM342" s="32">
        <f>IFERROR(('2a) logm_x(t)'!GB113-'2a) logm_x(t)'!GA113-'2a)answer'!$I113)/$CP$121,"")</f>
        <v>0</v>
      </c>
      <c r="CN342" s="32">
        <f>IFERROR(('2a) logm_x(t)'!GC113-'2a) logm_x(t)'!GB113-'2a)answer'!$I113)/$CP$121,"")</f>
        <v>0</v>
      </c>
    </row>
    <row r="344" spans="1:92" x14ac:dyDescent="0.25">
      <c r="A344" s="31" t="s">
        <v>32</v>
      </c>
      <c r="C344" s="4">
        <f>SUM(C232:C342)/COUNT(C232:C342)</f>
        <v>-0.14003649618077935</v>
      </c>
      <c r="D344" s="4">
        <f t="shared" ref="D344:BO344" si="15">SUM(D232:D342)/COUNT(D232:D342)</f>
        <v>0.70003212298922424</v>
      </c>
      <c r="E344" s="4">
        <f t="shared" si="15"/>
        <v>-0.42945617802826341</v>
      </c>
      <c r="F344" s="4">
        <f t="shared" si="15"/>
        <v>-0.33773435826933207</v>
      </c>
      <c r="G344" s="4">
        <f t="shared" si="15"/>
        <v>0.32491519144218683</v>
      </c>
      <c r="H344" s="4">
        <f>SUM(H232:H342)/COUNT(H232:H342)</f>
        <v>0.29913860579981277</v>
      </c>
      <c r="I344" s="4">
        <f t="shared" si="15"/>
        <v>0.21252854949067729</v>
      </c>
      <c r="J344" s="4">
        <f t="shared" si="15"/>
        <v>0.11931057978076556</v>
      </c>
      <c r="K344" s="4">
        <f t="shared" si="15"/>
        <v>-0.78035809908181131</v>
      </c>
      <c r="L344" s="4">
        <f t="shared" si="15"/>
        <v>0.20314219271219733</v>
      </c>
      <c r="M344" s="4">
        <f t="shared" si="15"/>
        <v>0.10321386263816862</v>
      </c>
      <c r="N344" s="4">
        <f t="shared" si="15"/>
        <v>0.1402562367903514</v>
      </c>
      <c r="O344" s="4">
        <f t="shared" si="15"/>
        <v>0.20278288905051278</v>
      </c>
      <c r="P344" s="4">
        <f t="shared" si="15"/>
        <v>3.950374291748892E-2</v>
      </c>
      <c r="Q344" s="4">
        <f t="shared" si="15"/>
        <v>-8.8346808873660445E-3</v>
      </c>
      <c r="R344" s="4">
        <f t="shared" si="15"/>
        <v>-0.12297169211017857</v>
      </c>
      <c r="S344" s="4">
        <f t="shared" si="15"/>
        <v>0.20803295237747571</v>
      </c>
      <c r="T344" s="4">
        <f t="shared" si="15"/>
        <v>0.10246121594660024</v>
      </c>
      <c r="U344" s="4">
        <f t="shared" si="15"/>
        <v>-0.37576879403481733</v>
      </c>
      <c r="V344" s="4">
        <f t="shared" si="15"/>
        <v>0.31610834947711786</v>
      </c>
      <c r="W344" s="4">
        <f t="shared" si="15"/>
        <v>0.44024570623130499</v>
      </c>
      <c r="X344" s="4">
        <f t="shared" si="15"/>
        <v>-2.3416699732736388E-2</v>
      </c>
      <c r="Y344" s="4">
        <f t="shared" si="15"/>
        <v>-0.61768789681671044</v>
      </c>
      <c r="Z344" s="4">
        <f t="shared" si="15"/>
        <v>-0.14359545568696885</v>
      </c>
      <c r="AA344" s="4">
        <f t="shared" si="15"/>
        <v>0.12563435615899723</v>
      </c>
      <c r="AB344" s="4">
        <f t="shared" si="15"/>
        <v>-0.29684682171079835</v>
      </c>
      <c r="AC344" s="4">
        <f t="shared" si="15"/>
        <v>-1.5529505871925671E-2</v>
      </c>
      <c r="AD344" s="4">
        <f t="shared" si="15"/>
        <v>-0.3450883739699368</v>
      </c>
      <c r="AE344" s="4">
        <f t="shared" si="15"/>
        <v>0.34062226868129725</v>
      </c>
      <c r="AF344" s="4">
        <f t="shared" si="15"/>
        <v>8.5893697259328883E-2</v>
      </c>
      <c r="AG344" s="4">
        <f t="shared" si="15"/>
        <v>-0.10705051221726702</v>
      </c>
      <c r="AH344" s="4">
        <f t="shared" si="15"/>
        <v>-0.20571457215928182</v>
      </c>
      <c r="AI344" s="4">
        <f t="shared" si="15"/>
        <v>-7.4876089291302211E-2</v>
      </c>
      <c r="AJ344" s="4">
        <f t="shared" si="15"/>
        <v>-0.15913794270549159</v>
      </c>
      <c r="AK344" s="4">
        <f t="shared" si="15"/>
        <v>0.16952884215816474</v>
      </c>
      <c r="AL344" s="4">
        <f t="shared" si="15"/>
        <v>-3.5635185762728859E-2</v>
      </c>
      <c r="AM344" s="4">
        <f t="shared" si="15"/>
        <v>-0.24890106716551114</v>
      </c>
      <c r="AN344" s="4">
        <f t="shared" si="15"/>
        <v>0.31486397124865123</v>
      </c>
      <c r="AO344" s="4">
        <f t="shared" si="15"/>
        <v>-7.6819969671390612E-2</v>
      </c>
      <c r="AP344" s="4">
        <f t="shared" si="15"/>
        <v>-0.11267248854086617</v>
      </c>
      <c r="AQ344" s="4">
        <f t="shared" si="15"/>
        <v>0.15751004758333431</v>
      </c>
      <c r="AR344" s="4">
        <f t="shared" si="15"/>
        <v>0.12056101196275848</v>
      </c>
      <c r="AS344" s="4">
        <f t="shared" si="15"/>
        <v>0.3704478651839998</v>
      </c>
      <c r="AT344" s="4">
        <f t="shared" si="15"/>
        <v>-4.219017828345635E-2</v>
      </c>
      <c r="AU344" s="4">
        <f t="shared" si="15"/>
        <v>0.15677047653363843</v>
      </c>
      <c r="AV344" s="4">
        <f t="shared" si="15"/>
        <v>-0.23188754825524907</v>
      </c>
      <c r="AW344" s="4">
        <f t="shared" si="15"/>
        <v>0.50156082066797958</v>
      </c>
      <c r="AX344" s="4">
        <f t="shared" si="15"/>
        <v>-0.3366480526748627</v>
      </c>
      <c r="AY344" s="4">
        <f t="shared" si="15"/>
        <v>0.45877009796346818</v>
      </c>
      <c r="AZ344" s="4">
        <f t="shared" si="15"/>
        <v>-0.26881599121916361</v>
      </c>
      <c r="BA344" s="4">
        <f t="shared" si="15"/>
        <v>-5.0256955796353982E-2</v>
      </c>
      <c r="BB344" s="4">
        <f t="shared" si="15"/>
        <v>-0.10088903974671438</v>
      </c>
      <c r="BC344" s="4">
        <f t="shared" si="15"/>
        <v>0.18806293242524688</v>
      </c>
      <c r="BD344" s="4">
        <f t="shared" si="15"/>
        <v>-0.32682048420394577</v>
      </c>
      <c r="BE344" s="4">
        <f t="shared" si="15"/>
        <v>0.11520545032251595</v>
      </c>
      <c r="BF344" s="4">
        <f t="shared" si="15"/>
        <v>-0.18978166755132655</v>
      </c>
      <c r="BG344" s="4">
        <f t="shared" si="15"/>
        <v>5.5184544176733975E-3</v>
      </c>
      <c r="BH344" s="4">
        <f t="shared" si="15"/>
        <v>-0.28940693599216316</v>
      </c>
      <c r="BI344" s="4">
        <f t="shared" si="15"/>
        <v>-8.7102418565091724E-2</v>
      </c>
      <c r="BJ344" s="4">
        <f t="shared" si="15"/>
        <v>-9.0114113477871623E-3</v>
      </c>
      <c r="BK344" s="4">
        <f t="shared" si="15"/>
        <v>0.19776122618609043</v>
      </c>
      <c r="BL344" s="4">
        <f t="shared" si="15"/>
        <v>-0.25427733015420112</v>
      </c>
      <c r="BM344" s="4">
        <f t="shared" si="15"/>
        <v>0.22148755275586454</v>
      </c>
      <c r="BN344" s="4">
        <f t="shared" si="15"/>
        <v>0.16235521053109117</v>
      </c>
      <c r="BO344" s="4">
        <f t="shared" si="15"/>
        <v>-0.26643888452147979</v>
      </c>
      <c r="BP344" s="4">
        <f t="shared" ref="BP344:CN344" si="16">SUM(BP232:BP342)/COUNT(BP232:BP342)</f>
        <v>8.8432694479824395E-2</v>
      </c>
      <c r="BQ344" s="4">
        <f t="shared" si="16"/>
        <v>1.4448431053651742E-2</v>
      </c>
      <c r="BR344" s="4">
        <f t="shared" si="16"/>
        <v>0.21412889615696781</v>
      </c>
      <c r="BS344" s="4">
        <f t="shared" si="16"/>
        <v>-0.3790186513572526</v>
      </c>
      <c r="BT344" s="4">
        <f t="shared" si="16"/>
        <v>-6.3873599977161938E-2</v>
      </c>
      <c r="BU344" s="4">
        <f t="shared" si="16"/>
        <v>0.14441980420172965</v>
      </c>
      <c r="BV344" s="4">
        <f t="shared" si="16"/>
        <v>-0.14738049957129457</v>
      </c>
      <c r="BW344" s="4">
        <f t="shared" si="16"/>
        <v>0.17895662611080551</v>
      </c>
      <c r="BX344" s="4">
        <f t="shared" si="16"/>
        <v>0.12249942455104805</v>
      </c>
      <c r="BY344" s="4">
        <f t="shared" si="16"/>
        <v>-3.2577897758033721E-2</v>
      </c>
      <c r="BZ344" s="4">
        <f t="shared" si="16"/>
        <v>0.11456964027893818</v>
      </c>
      <c r="CA344" s="4">
        <f t="shared" si="16"/>
        <v>-0.11219421578863252</v>
      </c>
      <c r="CB344" s="4">
        <f t="shared" si="16"/>
        <v>-1.3297990111502466E-2</v>
      </c>
      <c r="CC344" s="4">
        <f t="shared" si="16"/>
        <v>-6.0171852714951696E-3</v>
      </c>
      <c r="CD344" s="4">
        <f t="shared" si="16"/>
        <v>-0.3796857640883442</v>
      </c>
      <c r="CE344" s="4">
        <f t="shared" si="16"/>
        <v>0.1844565364226643</v>
      </c>
      <c r="CF344" s="4">
        <f t="shared" si="16"/>
        <v>2.9305583851031786E-2</v>
      </c>
      <c r="CG344" s="4">
        <f t="shared" si="16"/>
        <v>-0.14654651838843005</v>
      </c>
      <c r="CH344" s="4">
        <f t="shared" si="16"/>
        <v>-0.20027350503523045</v>
      </c>
      <c r="CI344" s="4">
        <f t="shared" si="16"/>
        <v>0.15759642664914339</v>
      </c>
      <c r="CJ344" s="4">
        <f t="shared" si="16"/>
        <v>0.17694035065529043</v>
      </c>
      <c r="CK344" s="4">
        <f t="shared" si="16"/>
        <v>-0.17510177767758772</v>
      </c>
      <c r="CL344" s="4">
        <f t="shared" si="16"/>
        <v>0.1402712573413204</v>
      </c>
      <c r="CM344" s="4">
        <f t="shared" si="16"/>
        <v>-0.13109583780033096</v>
      </c>
      <c r="CN344" s="4">
        <f t="shared" si="16"/>
        <v>0.20622632800328403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"/>
  <sheetViews>
    <sheetView workbookViewId="0">
      <selection activeCell="I116" sqref="I116"/>
    </sheetView>
  </sheetViews>
  <sheetFormatPr defaultColWidth="11.42578125" defaultRowHeight="15" x14ac:dyDescent="0.25"/>
  <cols>
    <col min="3" max="3" width="12.85546875" bestFit="1" customWidth="1"/>
  </cols>
  <sheetData>
    <row r="1" spans="1:10" x14ac:dyDescent="0.25">
      <c r="A1" s="36" t="s">
        <v>30</v>
      </c>
      <c r="G1" s="35" t="s">
        <v>31</v>
      </c>
    </row>
    <row r="2" spans="1:10" x14ac:dyDescent="0.25">
      <c r="A2" s="31" t="s">
        <v>26</v>
      </c>
      <c r="B2" s="31" t="s">
        <v>28</v>
      </c>
      <c r="C2" s="37" t="s">
        <v>29</v>
      </c>
      <c r="D2" s="31" t="s">
        <v>109</v>
      </c>
      <c r="G2" s="31" t="s">
        <v>26</v>
      </c>
      <c r="H2" s="31" t="str">
        <f>B2</f>
        <v>ax</v>
      </c>
      <c r="I2" s="31" t="str">
        <f>C2</f>
        <v>bx</v>
      </c>
      <c r="J2" s="31" t="s">
        <v>108</v>
      </c>
    </row>
    <row r="3" spans="1:10" x14ac:dyDescent="0.25">
      <c r="A3" s="31">
        <f>'2a) male mx'!A3</f>
        <v>0</v>
      </c>
      <c r="B3" s="4">
        <f>'2a) logm_x(t)'!B3</f>
        <v>-2.5889641616134065</v>
      </c>
      <c r="C3" s="38">
        <f>(SUM('2a) logm_x(t)'!C3:CN3)-SUM('2a) logm_x(t)'!B3:CM3))/COUNT('2a) logm_x(t)'!C3:CN3)</f>
        <v>-3.2097643387994722E-2</v>
      </c>
      <c r="D3" s="4">
        <f>'2a) dlog_mxt-bx'!CP5</f>
        <v>0.13957506109371179</v>
      </c>
      <c r="G3" s="31">
        <f>A3</f>
        <v>0</v>
      </c>
      <c r="H3" s="4">
        <f>'2a) logm_x(t)'!CQ3</f>
        <v>-2.8302065804327317</v>
      </c>
      <c r="I3" s="4">
        <f>(SUM('2a) logm_x(t)'!CR3:GC3)-SUM('2a) logm_x(t)'!CQ3:GB3))/COUNT('2a) logm_x(t)'!CR3:GCN3)</f>
        <v>-3.1656999467636143E-2</v>
      </c>
      <c r="J3" s="4">
        <f>'2a) dlog_mxt-bx'!CP121</f>
        <v>0.15748329430916364</v>
      </c>
    </row>
    <row r="4" spans="1:10" x14ac:dyDescent="0.25">
      <c r="A4" s="31">
        <f>'2a) male mx'!A4</f>
        <v>1</v>
      </c>
      <c r="B4" s="4">
        <f>'2a) logm_x(t)'!B4</f>
        <v>-4.244502204233398</v>
      </c>
      <c r="C4" s="38">
        <f>(SUM('2a) logm_x(t)'!C4:CN4)-SUM('2a) logm_x(t)'!B4:CM4))/COUNT('2a) logm_x(t)'!C4:CN4)</f>
        <v>-4.1530147677586782E-2</v>
      </c>
      <c r="G4" s="31">
        <f t="shared" ref="G4:G67" si="0">A4</f>
        <v>1</v>
      </c>
      <c r="H4" s="4">
        <f>'2a) logm_x(t)'!CQ4</f>
        <v>-4.4179232450433243</v>
      </c>
      <c r="I4" s="4">
        <f>(SUM('2a) logm_x(t)'!CR4:GC4)-SUM('2a) logm_x(t)'!CQ4:GB4))/COUNT('2a) logm_x(t)'!CR4:GCN4)</f>
        <v>-4.3028723690916752E-2</v>
      </c>
    </row>
    <row r="5" spans="1:10" x14ac:dyDescent="0.25">
      <c r="A5" s="31">
        <f>'2a) male mx'!A5</f>
        <v>2</v>
      </c>
      <c r="B5" s="4">
        <f>'2a) logm_x(t)'!B5</f>
        <v>-5.1086970058663113</v>
      </c>
      <c r="C5" s="38">
        <f>(SUM('2a) logm_x(t)'!C5:CN5)-SUM('2a) logm_x(t)'!B5:CM5))/COUNT('2a) logm_x(t)'!C5:CN5)</f>
        <v>-3.9626772506484387E-2</v>
      </c>
      <c r="G5" s="31">
        <f t="shared" si="0"/>
        <v>2</v>
      </c>
      <c r="H5" s="4">
        <f>'2a) logm_x(t)'!CQ5</f>
        <v>-5.1529632341166218</v>
      </c>
      <c r="I5" s="4">
        <f>(SUM('2a) logm_x(t)'!CR5:GC5)-SUM('2a) logm_x(t)'!CQ5:GB5))/COUNT('2a) logm_x(t)'!CR5:GCN5)</f>
        <v>-3.9144409519196365E-2</v>
      </c>
    </row>
    <row r="6" spans="1:10" x14ac:dyDescent="0.25">
      <c r="A6" s="31">
        <f>'2a) male mx'!A6</f>
        <v>3</v>
      </c>
      <c r="B6" s="4">
        <f>'2a) logm_x(t)'!B6</f>
        <v>-5.4725077482821698</v>
      </c>
      <c r="C6" s="38">
        <f>(SUM('2a) logm_x(t)'!C6:CN6)-SUM('2a) logm_x(t)'!B6:CM6))/COUNT('2a) logm_x(t)'!C6:CN6)</f>
        <v>-3.9452886638606639E-2</v>
      </c>
      <c r="G6" s="31">
        <f t="shared" si="0"/>
        <v>3</v>
      </c>
      <c r="H6" s="4">
        <f>'2a) logm_x(t)'!CQ6</f>
        <v>-5.8473746665626294</v>
      </c>
      <c r="I6" s="4">
        <f>(SUM('2a) logm_x(t)'!CR6:GC6)-SUM('2a) logm_x(t)'!CQ6:GB6))/COUNT('2a) logm_x(t)'!CR6:GCN6)</f>
        <v>-3.2817643920947777E-2</v>
      </c>
    </row>
    <row r="7" spans="1:10" x14ac:dyDescent="0.25">
      <c r="A7" s="31">
        <f>'2a) male mx'!A7</f>
        <v>4</v>
      </c>
      <c r="B7" s="4">
        <f>'2a) logm_x(t)'!B7</f>
        <v>-5.7279993366857838</v>
      </c>
      <c r="C7" s="38">
        <f>(SUM('2a) logm_x(t)'!C7:CN7)-SUM('2a) logm_x(t)'!B7:CM7))/COUNT('2a) logm_x(t)'!C7:CN7)</f>
        <v>-3.9809386398743145E-2</v>
      </c>
      <c r="G7" s="31">
        <f t="shared" si="0"/>
        <v>4</v>
      </c>
      <c r="H7" s="4">
        <f>'2a) logm_x(t)'!CQ7</f>
        <v>-5.7277702318482904</v>
      </c>
      <c r="I7" s="4">
        <f>(SUM('2a) logm_x(t)'!CR7:GC7)-SUM('2a) logm_x(t)'!CQ7:GB7))/COUNT('2a) logm_x(t)'!CR7:GCN7)</f>
        <v>-3.7591297752737771E-2</v>
      </c>
    </row>
    <row r="8" spans="1:10" x14ac:dyDescent="0.25">
      <c r="A8" s="31">
        <f>'2a) male mx'!A8</f>
        <v>5</v>
      </c>
      <c r="B8" s="4">
        <f>'2a) logm_x(t)'!B8</f>
        <v>-5.9881626416360501</v>
      </c>
      <c r="C8" s="38">
        <f>(SUM('2a) logm_x(t)'!C8:CN8)-SUM('2a) logm_x(t)'!B8:CM8))/COUNT('2a) logm_x(t)'!C8:CN8)</f>
        <v>-3.2008146134359726E-2</v>
      </c>
      <c r="G8" s="31">
        <f t="shared" si="0"/>
        <v>5</v>
      </c>
      <c r="H8" s="4">
        <f>'2a) logm_x(t)'!CQ8</f>
        <v>-5.9862507624734302</v>
      </c>
      <c r="I8" s="4">
        <f>(SUM('2a) logm_x(t)'!CR8:GC8)-SUM('2a) logm_x(t)'!CQ8:GB8))/COUNT('2a) logm_x(t)'!CR8:GCN8)</f>
        <v>-3.4718064615260065E-2</v>
      </c>
    </row>
    <row r="9" spans="1:10" x14ac:dyDescent="0.25">
      <c r="A9" s="31">
        <f>'2a) male mx'!A9</f>
        <v>6</v>
      </c>
      <c r="B9" s="4">
        <f>'2a) logm_x(t)'!B9</f>
        <v>-6.1130315924734946</v>
      </c>
      <c r="C9" s="38">
        <f>(SUM('2a) logm_x(t)'!C9:CN9)-SUM('2a) logm_x(t)'!B9:CM9))/COUNT('2a) logm_x(t)'!C9:CN9)</f>
        <v>-3.3298895856556654E-2</v>
      </c>
      <c r="G9" s="31">
        <f t="shared" si="0"/>
        <v>6</v>
      </c>
      <c r="H9" s="4">
        <f>'2a) logm_x(t)'!CQ9</f>
        <v>-5.9968229720895057</v>
      </c>
      <c r="I9" s="4">
        <f>(SUM('2a) logm_x(t)'!CR9:GC9)-SUM('2a) logm_x(t)'!CQ9:GB9))/COUNT('2a) logm_x(t)'!CR9:GCN9)</f>
        <v>-3.8137910410129434E-2</v>
      </c>
    </row>
    <row r="10" spans="1:10" x14ac:dyDescent="0.25">
      <c r="A10" s="31">
        <f>'2a) male mx'!A10</f>
        <v>7</v>
      </c>
      <c r="B10" s="4">
        <f>'2a) logm_x(t)'!B10</f>
        <v>-6.2509734717399512</v>
      </c>
      <c r="C10" s="38">
        <f>(SUM('2a) logm_x(t)'!C10:CN10)-SUM('2a) logm_x(t)'!B10:CM10))/COUNT('2a) logm_x(t)'!C10:CN10)</f>
        <v>-3.0798130848769586E-2</v>
      </c>
      <c r="G10" s="31">
        <f t="shared" si="0"/>
        <v>7</v>
      </c>
      <c r="H10" s="4">
        <f>'2a) logm_x(t)'!CQ10</f>
        <v>-6.3120299572483454</v>
      </c>
      <c r="I10" s="4">
        <f>(SUM('2a) logm_x(t)'!CR10:GC10)-SUM('2a) logm_x(t)'!CQ10:GB10))/COUNT('2a) logm_x(t)'!CR10:GCN10)</f>
        <v>-3.9857147801046725E-2</v>
      </c>
    </row>
    <row r="11" spans="1:10" x14ac:dyDescent="0.25">
      <c r="A11" s="31">
        <f>'2a) male mx'!A11</f>
        <v>8</v>
      </c>
      <c r="B11" s="4">
        <f>'2a) logm_x(t)'!B11</f>
        <v>-6.2606822411458092</v>
      </c>
      <c r="C11" s="38">
        <f>(SUM('2a) logm_x(t)'!C11:CN11)-SUM('2a) logm_x(t)'!B11:CM11))/COUNT('2a) logm_x(t)'!C11:CN11)</f>
        <v>-3.5194306525786742E-2</v>
      </c>
      <c r="G11" s="31">
        <f t="shared" si="0"/>
        <v>8</v>
      </c>
      <c r="H11" s="4">
        <f>'2a) logm_x(t)'!CQ11</f>
        <v>-6.5782281604373098</v>
      </c>
      <c r="I11" s="4">
        <f>(SUM('2a) logm_x(t)'!CR11:GC11)-SUM('2a) logm_x(t)'!CQ11:GB11))/COUNT('2a) logm_x(t)'!CR11:GCN11)</f>
        <v>-2.5458114071430928E-2</v>
      </c>
    </row>
    <row r="12" spans="1:10" x14ac:dyDescent="0.25">
      <c r="A12" s="31">
        <f>'2a) male mx'!A12</f>
        <v>9</v>
      </c>
      <c r="B12" s="4">
        <f>'2a) logm_x(t)'!B12</f>
        <v>-6.5564931061008762</v>
      </c>
      <c r="C12" s="38">
        <f>(SUM('2a) logm_x(t)'!C12:CN12)-SUM('2a) logm_x(t)'!B12:CM12))/COUNT('2a) logm_x(t)'!C12:CN12)</f>
        <v>-3.3390363472551601E-2</v>
      </c>
      <c r="G12" s="31">
        <f t="shared" si="0"/>
        <v>9</v>
      </c>
      <c r="H12" s="4">
        <f>'2a) logm_x(t)'!CQ12</f>
        <v>-6.592721194202479</v>
      </c>
      <c r="I12" s="4">
        <f>(SUM('2a) logm_x(t)'!CR12:GC12)-SUM('2a) logm_x(t)'!CQ12:GB12))/COUNT('2a) logm_x(t)'!CR12:GCN12)</f>
        <v>-3.0205049667054281E-2</v>
      </c>
    </row>
    <row r="13" spans="1:10" x14ac:dyDescent="0.25">
      <c r="A13" s="31">
        <f>'2a) male mx'!A13</f>
        <v>10</v>
      </c>
      <c r="B13" s="4">
        <f>'2a) logm_x(t)'!B13</f>
        <v>-6.4939387277849141</v>
      </c>
      <c r="C13" s="38">
        <f>(SUM('2a) logm_x(t)'!C13:CN13)-SUM('2a) logm_x(t)'!B13:CM13))/COUNT('2a) logm_x(t)'!C13:CN13)</f>
        <v>-3.1292135855622086E-2</v>
      </c>
      <c r="G13" s="31">
        <f t="shared" si="0"/>
        <v>10</v>
      </c>
      <c r="H13" s="4">
        <f>'2a) logm_x(t)'!CQ13</f>
        <v>-6.6923417298227683</v>
      </c>
      <c r="I13" s="4">
        <f>(SUM('2a) logm_x(t)'!CR13:GC13)-SUM('2a) logm_x(t)'!CQ13:GB13))/COUNT('2a) logm_x(t)'!CR13:GCN13)</f>
        <v>-2.6867364226210257E-2</v>
      </c>
    </row>
    <row r="14" spans="1:10" x14ac:dyDescent="0.25">
      <c r="A14" s="31">
        <f>'2a) male mx'!A14</f>
        <v>11</v>
      </c>
      <c r="B14" s="4">
        <f>'2a) logm_x(t)'!B14</f>
        <v>-6.16629936914652</v>
      </c>
      <c r="C14" s="38">
        <f>(SUM('2a) logm_x(t)'!C14:CN14)-SUM('2a) logm_x(t)'!B14:CM14))/COUNT('2a) logm_x(t)'!C14:CN14)</f>
        <v>-3.9436903106001057E-2</v>
      </c>
      <c r="G14" s="31">
        <f t="shared" si="0"/>
        <v>11</v>
      </c>
      <c r="H14" s="4">
        <f>'2a) logm_x(t)'!CQ14</f>
        <v>-6.7550877754345136</v>
      </c>
      <c r="I14" s="4">
        <f>(SUM('2a) logm_x(t)'!CR14:GC14)-SUM('2a) logm_x(t)'!CQ14:GB14))/COUNT('2a) logm_x(t)'!CR14:GCN14)</f>
        <v>-4.0605882131741405E-2</v>
      </c>
    </row>
    <row r="15" spans="1:10" x14ac:dyDescent="0.25">
      <c r="A15" s="31">
        <f>'2a) male mx'!A15</f>
        <v>12</v>
      </c>
      <c r="B15" s="4">
        <f>'2a) logm_x(t)'!B15</f>
        <v>-6.4119307296135455</v>
      </c>
      <c r="C15" s="38">
        <f>(SUM('2a) logm_x(t)'!C15:CN15)-SUM('2a) logm_x(t)'!B15:CM15))/COUNT('2a) logm_x(t)'!C15:CN15)</f>
        <v>-3.2201659900718167E-2</v>
      </c>
      <c r="G15" s="31">
        <f t="shared" si="0"/>
        <v>12</v>
      </c>
      <c r="H15" s="4">
        <f>'2a) logm_x(t)'!CQ15</f>
        <v>-6.7924104449654692</v>
      </c>
      <c r="I15" s="4">
        <f>(SUM('2a) logm_x(t)'!CR15:GC15)-SUM('2a) logm_x(t)'!CQ15:GB15))/COUNT('2a) logm_x(t)'!CR15:GCN15)</f>
        <v>-2.7983712771305767E-2</v>
      </c>
    </row>
    <row r="16" spans="1:10" x14ac:dyDescent="0.25">
      <c r="A16" s="31">
        <f>'2a) male mx'!A16</f>
        <v>13</v>
      </c>
      <c r="B16" s="4">
        <f>'2a) logm_x(t)'!B16</f>
        <v>-6.4739639116588119</v>
      </c>
      <c r="C16" s="38">
        <f>(SUM('2a) logm_x(t)'!C16:CN16)-SUM('2a) logm_x(t)'!B16:CM16))/COUNT('2a) logm_x(t)'!C16:CN16)</f>
        <v>-3.1511396640332298E-2</v>
      </c>
      <c r="G16" s="31">
        <f t="shared" si="0"/>
        <v>13</v>
      </c>
      <c r="H16" s="4">
        <f>'2a) logm_x(t)'!CQ16</f>
        <v>-6.5562992509191966</v>
      </c>
      <c r="I16" s="4">
        <f>(SUM('2a) logm_x(t)'!CR16:GC16)-SUM('2a) logm_x(t)'!CQ16:GB16))/COUNT('2a) logm_x(t)'!CR16:GCN16)</f>
        <v>-3.0606165669876697E-2</v>
      </c>
    </row>
    <row r="17" spans="1:9" x14ac:dyDescent="0.25">
      <c r="A17" s="31">
        <f>'2a) male mx'!A17</f>
        <v>14</v>
      </c>
      <c r="B17" s="4">
        <f>'2a) logm_x(t)'!B17</f>
        <v>-6.3170969949255582</v>
      </c>
      <c r="C17" s="38">
        <f>(SUM('2a) logm_x(t)'!C17:CN17)-SUM('2a) logm_x(t)'!B17:CM17))/COUNT('2a) logm_x(t)'!C17:CN17)</f>
        <v>-2.6186367716719713E-2</v>
      </c>
      <c r="G17" s="31">
        <f t="shared" si="0"/>
        <v>14</v>
      </c>
      <c r="H17" s="4">
        <f>'2a) logm_x(t)'!CQ17</f>
        <v>-6.5471495426685706</v>
      </c>
      <c r="I17" s="4">
        <f>(SUM('2a) logm_x(t)'!CR17:GC17)-SUM('2a) logm_x(t)'!CQ17:GB17))/COUNT('2a) logm_x(t)'!CR17:GCN17)</f>
        <v>-2.7510189226438796E-2</v>
      </c>
    </row>
    <row r="18" spans="1:9" x14ac:dyDescent="0.25">
      <c r="A18" s="31">
        <f>'2a) male mx'!A18</f>
        <v>15</v>
      </c>
      <c r="B18" s="4">
        <f>'2a) logm_x(t)'!B18</f>
        <v>-6.5230990790300147</v>
      </c>
      <c r="C18" s="38">
        <f>(SUM('2a) logm_x(t)'!C18:CN18)-SUM('2a) logm_x(t)'!B18:CM18))/COUNT('2a) logm_x(t)'!C18:CN18)</f>
        <v>-2.0063603352496608E-2</v>
      </c>
      <c r="G18" s="31">
        <f t="shared" si="0"/>
        <v>15</v>
      </c>
      <c r="H18" s="4">
        <f>'2a) logm_x(t)'!CQ18</f>
        <v>-6.4364321589014732</v>
      </c>
      <c r="I18" s="4">
        <f>(SUM('2a) logm_x(t)'!CR18:GC18)-SUM('2a) logm_x(t)'!CQ18:GB18))/COUNT('2a) logm_x(t)'!CR18:GCN18)</f>
        <v>-2.3632736701483737E-2</v>
      </c>
    </row>
    <row r="19" spans="1:9" x14ac:dyDescent="0.25">
      <c r="A19" s="31">
        <f>'2a) male mx'!A19</f>
        <v>16</v>
      </c>
      <c r="B19" s="4">
        <f>'2a) logm_x(t)'!B19</f>
        <v>-6.2015002179194454</v>
      </c>
      <c r="C19" s="38">
        <f>(SUM('2a) logm_x(t)'!C19:CN19)-SUM('2a) logm_x(t)'!B19:CM19))/COUNT('2a) logm_x(t)'!C19:CN19)</f>
        <v>-2.0095362906960821E-2</v>
      </c>
      <c r="G19" s="31">
        <f t="shared" si="0"/>
        <v>16</v>
      </c>
      <c r="H19" s="4">
        <f>'2a) logm_x(t)'!CQ19</f>
        <v>-6.3115909362035474</v>
      </c>
      <c r="I19" s="4">
        <f>(SUM('2a) logm_x(t)'!CR19:GC19)-SUM('2a) logm_x(t)'!CQ19:GB19))/COUNT('2a) logm_x(t)'!CR19:GCN19)</f>
        <v>-2.2421739447356179E-2</v>
      </c>
    </row>
    <row r="20" spans="1:9" x14ac:dyDescent="0.25">
      <c r="A20" s="31">
        <f>'2a) male mx'!A20</f>
        <v>17</v>
      </c>
      <c r="B20" s="4">
        <f>'2a) logm_x(t)'!B20</f>
        <v>-5.9884566342051011</v>
      </c>
      <c r="C20" s="38">
        <f>(SUM('2a) logm_x(t)'!C20:CN20)-SUM('2a) logm_x(t)'!B20:CM20))/COUNT('2a) logm_x(t)'!C20:CN20)</f>
        <v>-1.9261740567622435E-2</v>
      </c>
      <c r="G20" s="31">
        <f t="shared" si="0"/>
        <v>17</v>
      </c>
      <c r="H20" s="4">
        <f>'2a) logm_x(t)'!CQ20</f>
        <v>-6.1364691330363792</v>
      </c>
      <c r="I20" s="4">
        <f>(SUM('2a) logm_x(t)'!CR20:GC20)-SUM('2a) logm_x(t)'!CQ20:GB20))/COUNT('2a) logm_x(t)'!CR20:GCN20)</f>
        <v>-2.639087457026916E-2</v>
      </c>
    </row>
    <row r="21" spans="1:9" x14ac:dyDescent="0.25">
      <c r="A21" s="31">
        <f>'2a) male mx'!A21</f>
        <v>18</v>
      </c>
      <c r="B21" s="4">
        <f>'2a) logm_x(t)'!B21</f>
        <v>-5.9635452187784033</v>
      </c>
      <c r="C21" s="38">
        <f>(SUM('2a) logm_x(t)'!C21:CN21)-SUM('2a) logm_x(t)'!B21:CM21))/COUNT('2a) logm_x(t)'!C21:CN21)</f>
        <v>-1.7892819437378825E-2</v>
      </c>
      <c r="G21" s="31">
        <f t="shared" si="0"/>
        <v>18</v>
      </c>
      <c r="H21" s="4">
        <f>'2a) logm_x(t)'!CQ21</f>
        <v>-5.9999764243559408</v>
      </c>
      <c r="I21" s="4">
        <f>(SUM('2a) logm_x(t)'!CR21:GC21)-SUM('2a) logm_x(t)'!CQ21:GB21))/COUNT('2a) logm_x(t)'!CR21:GCN21)</f>
        <v>-2.5879206837467136E-2</v>
      </c>
    </row>
    <row r="22" spans="1:9" x14ac:dyDescent="0.25">
      <c r="A22" s="31">
        <f>'2a) male mx'!A22</f>
        <v>19</v>
      </c>
      <c r="B22" s="4">
        <f>'2a) logm_x(t)'!B22</f>
        <v>-6.0249996794590439</v>
      </c>
      <c r="C22" s="38">
        <f>(SUM('2a) logm_x(t)'!C22:CN22)-SUM('2a) logm_x(t)'!B22:CM22))/COUNT('2a) logm_x(t)'!C22:CN22)</f>
        <v>-1.6776767918703524E-2</v>
      </c>
      <c r="G22" s="31">
        <f t="shared" si="0"/>
        <v>19</v>
      </c>
      <c r="H22" s="4">
        <f>'2a) logm_x(t)'!CQ22</f>
        <v>-6.1216074323777923</v>
      </c>
      <c r="I22" s="4">
        <f>(SUM('2a) logm_x(t)'!CR22:GC22)-SUM('2a) logm_x(t)'!CQ22:GB22))/COUNT('2a) logm_x(t)'!CR22:GCN22)</f>
        <v>-2.24221004402567E-2</v>
      </c>
    </row>
    <row r="23" spans="1:9" x14ac:dyDescent="0.25">
      <c r="A23" s="31">
        <f>'2a) male mx'!A23</f>
        <v>20</v>
      </c>
      <c r="B23" s="4">
        <f>'2a) logm_x(t)'!B23</f>
        <v>-5.9946361178607654</v>
      </c>
      <c r="C23" s="38">
        <f>(SUM('2a) logm_x(t)'!C23:CN23)-SUM('2a) logm_x(t)'!B23:CM23))/COUNT('2a) logm_x(t)'!C23:CN23)</f>
        <v>-1.3858441195797393E-2</v>
      </c>
      <c r="G23" s="31">
        <f t="shared" si="0"/>
        <v>20</v>
      </c>
      <c r="H23" s="4">
        <f>'2a) logm_x(t)'!CQ23</f>
        <v>-5.8149742699140168</v>
      </c>
      <c r="I23" s="4">
        <f>(SUM('2a) logm_x(t)'!CR23:GC23)-SUM('2a) logm_x(t)'!CQ23:GB23))/COUNT('2a) logm_x(t)'!CR23:GCN23)</f>
        <v>-2.6619993688824353E-2</v>
      </c>
    </row>
    <row r="24" spans="1:9" x14ac:dyDescent="0.25">
      <c r="A24" s="31">
        <f>'2a) male mx'!A24</f>
        <v>21</v>
      </c>
      <c r="B24" s="4">
        <f>'2a) logm_x(t)'!B24</f>
        <v>-5.723762818071414</v>
      </c>
      <c r="C24" s="38">
        <f>(SUM('2a) logm_x(t)'!C24:CN24)-SUM('2a) logm_x(t)'!B24:CM24))/COUNT('2a) logm_x(t)'!C24:CN24)</f>
        <v>-1.7671857335781423E-2</v>
      </c>
      <c r="G24" s="31">
        <f t="shared" si="0"/>
        <v>21</v>
      </c>
      <c r="H24" s="4">
        <f>'2a) logm_x(t)'!CQ24</f>
        <v>-5.9745099528238494</v>
      </c>
      <c r="I24" s="4">
        <f>(SUM('2a) logm_x(t)'!CR24:GC24)-SUM('2a) logm_x(t)'!CQ24:GB24))/COUNT('2a) logm_x(t)'!CR24:GCN24)</f>
        <v>-2.4844355574968328E-2</v>
      </c>
    </row>
    <row r="25" spans="1:9" x14ac:dyDescent="0.25">
      <c r="A25" s="31">
        <f>'2a) male mx'!A25</f>
        <v>22</v>
      </c>
      <c r="B25" s="4">
        <f>'2a) logm_x(t)'!B25</f>
        <v>-5.6996214814943063</v>
      </c>
      <c r="C25" s="38">
        <f>(SUM('2a) logm_x(t)'!C25:CN25)-SUM('2a) logm_x(t)'!B25:CM25))/COUNT('2a) logm_x(t)'!C25:CN25)</f>
        <v>-1.9178832443038925E-2</v>
      </c>
      <c r="G25" s="31">
        <f t="shared" si="0"/>
        <v>22</v>
      </c>
      <c r="H25" s="4">
        <f>'2a) logm_x(t)'!CQ25</f>
        <v>-5.9763845999392382</v>
      </c>
      <c r="I25" s="4">
        <f>(SUM('2a) logm_x(t)'!CR25:GC25)-SUM('2a) logm_x(t)'!CQ25:GB25))/COUNT('2a) logm_x(t)'!CR25:GCN25)</f>
        <v>-2.6129374135568165E-2</v>
      </c>
    </row>
    <row r="26" spans="1:9" x14ac:dyDescent="0.25">
      <c r="A26" s="31">
        <f>'2a) male mx'!A26</f>
        <v>23</v>
      </c>
      <c r="B26" s="4">
        <f>'2a) logm_x(t)'!B26</f>
        <v>-5.7348657730699326</v>
      </c>
      <c r="C26" s="38">
        <f>(SUM('2a) logm_x(t)'!C26:CN26)-SUM('2a) logm_x(t)'!B26:CM26))/COUNT('2a) logm_x(t)'!C26:CN26)</f>
        <v>-2.1546849254740312E-2</v>
      </c>
      <c r="G26" s="31">
        <f t="shared" si="0"/>
        <v>23</v>
      </c>
      <c r="H26" s="4">
        <f>'2a) logm_x(t)'!CQ26</f>
        <v>-5.7275969906333026</v>
      </c>
      <c r="I26" s="4">
        <f>(SUM('2a) logm_x(t)'!CR26:GC26)-SUM('2a) logm_x(t)'!CQ26:GB26))/COUNT('2a) logm_x(t)'!CR26:GCN26)</f>
        <v>-2.6046899785003713E-2</v>
      </c>
    </row>
    <row r="27" spans="1:9" x14ac:dyDescent="0.25">
      <c r="A27" s="31">
        <f>'2a) male mx'!A27</f>
        <v>24</v>
      </c>
      <c r="B27" s="4">
        <f>'2a) logm_x(t)'!B27</f>
        <v>-5.6104681920186783</v>
      </c>
      <c r="C27" s="38">
        <f>(SUM('2a) logm_x(t)'!C27:CN27)-SUM('2a) logm_x(t)'!B27:CM27))/COUNT('2a) logm_x(t)'!C27:CN27)</f>
        <v>-1.7944367375955356E-2</v>
      </c>
      <c r="G27" s="31">
        <f t="shared" si="0"/>
        <v>24</v>
      </c>
      <c r="H27" s="4">
        <f>'2a) logm_x(t)'!CQ27</f>
        <v>-5.7632045116174666</v>
      </c>
      <c r="I27" s="4">
        <f>(SUM('2a) logm_x(t)'!CR27:GC27)-SUM('2a) logm_x(t)'!CQ27:GB27))/COUNT('2a) logm_x(t)'!CR27:GCN27)</f>
        <v>-2.718301870258857E-2</v>
      </c>
    </row>
    <row r="28" spans="1:9" x14ac:dyDescent="0.25">
      <c r="A28" s="31">
        <f>'2a) male mx'!A28</f>
        <v>25</v>
      </c>
      <c r="B28" s="4">
        <f>'2a) logm_x(t)'!B28</f>
        <v>-5.6997465635346289</v>
      </c>
      <c r="C28" s="38">
        <f>(SUM('2a) logm_x(t)'!C28:CN28)-SUM('2a) logm_x(t)'!B28:CM28))/COUNT('2a) logm_x(t)'!C28:CN28)</f>
        <v>-1.649054935614155E-2</v>
      </c>
      <c r="G28" s="31">
        <f t="shared" si="0"/>
        <v>25</v>
      </c>
      <c r="H28" s="4">
        <f>'2a) logm_x(t)'!CQ28</f>
        <v>-5.6476997068037278</v>
      </c>
      <c r="I28" s="4">
        <f>(SUM('2a) logm_x(t)'!CR28:GC28)-SUM('2a) logm_x(t)'!CQ28:GB28))/COUNT('2a) logm_x(t)'!CR28:GCN28)</f>
        <v>-2.8059241772299022E-2</v>
      </c>
    </row>
    <row r="29" spans="1:9" x14ac:dyDescent="0.25">
      <c r="A29" s="31">
        <f>'2a) male mx'!A29</f>
        <v>26</v>
      </c>
      <c r="B29" s="4">
        <f>'2a) logm_x(t)'!B29</f>
        <v>-5.5908470453472541</v>
      </c>
      <c r="C29" s="38">
        <f>(SUM('2a) logm_x(t)'!C29:CN29)-SUM('2a) logm_x(t)'!B29:CM29))/COUNT('2a) logm_x(t)'!C29:CN29)</f>
        <v>-1.8618910509897231E-2</v>
      </c>
      <c r="G29" s="31">
        <f t="shared" si="0"/>
        <v>26</v>
      </c>
      <c r="H29" s="4">
        <f>'2a) logm_x(t)'!CQ29</f>
        <v>-5.6769073880704299</v>
      </c>
      <c r="I29" s="4">
        <f>(SUM('2a) logm_x(t)'!CR29:GC29)-SUM('2a) logm_x(t)'!CQ29:GB29))/COUNT('2a) logm_x(t)'!CR29:GCN29)</f>
        <v>-2.8990952025723497E-2</v>
      </c>
    </row>
    <row r="30" spans="1:9" x14ac:dyDescent="0.25">
      <c r="A30" s="31">
        <f>'2a) male mx'!A30</f>
        <v>27</v>
      </c>
      <c r="B30" s="4">
        <f>'2a) logm_x(t)'!B30</f>
        <v>-5.6417958834261119</v>
      </c>
      <c r="C30" s="38">
        <f>(SUM('2a) logm_x(t)'!C30:CN30)-SUM('2a) logm_x(t)'!B30:CM30))/COUNT('2a) logm_x(t)'!C30:CN30)</f>
        <v>-1.8708820454023427E-2</v>
      </c>
      <c r="G30" s="31">
        <f t="shared" si="0"/>
        <v>27</v>
      </c>
      <c r="H30" s="4">
        <f>'2a) logm_x(t)'!CQ30</f>
        <v>-5.5281168786477224</v>
      </c>
      <c r="I30" s="4">
        <f>(SUM('2a) logm_x(t)'!CR30:GC30)-SUM('2a) logm_x(t)'!CQ30:GB30))/COUNT('2a) logm_x(t)'!CR30:GCN30)</f>
        <v>-2.7898097731853491E-2</v>
      </c>
    </row>
    <row r="31" spans="1:9" x14ac:dyDescent="0.25">
      <c r="A31" s="31">
        <f>'2a) male mx'!A31</f>
        <v>28</v>
      </c>
      <c r="B31" s="4">
        <f>'2a) logm_x(t)'!B31</f>
        <v>-5.5618747557033998</v>
      </c>
      <c r="C31" s="38">
        <f>(SUM('2a) logm_x(t)'!C31:CN31)-SUM('2a) logm_x(t)'!B31:CM31))/COUNT('2a) logm_x(t)'!C31:CN31)</f>
        <v>-1.8299372893151637E-2</v>
      </c>
      <c r="G31" s="31">
        <f t="shared" si="0"/>
        <v>28</v>
      </c>
      <c r="H31" s="4">
        <f>'2a) logm_x(t)'!CQ31</f>
        <v>-5.5652772273388651</v>
      </c>
      <c r="I31" s="4">
        <f>(SUM('2a) logm_x(t)'!CR31:GC31)-SUM('2a) logm_x(t)'!CQ31:GB31))/COUNT('2a) logm_x(t)'!CR31:GCN31)</f>
        <v>-3.2162385365438695E-2</v>
      </c>
    </row>
    <row r="32" spans="1:9" x14ac:dyDescent="0.25">
      <c r="A32" s="31">
        <f>'2a) male mx'!A32</f>
        <v>29</v>
      </c>
      <c r="B32" s="4">
        <f>'2a) logm_x(t)'!B32</f>
        <v>-5.4842073594997309</v>
      </c>
      <c r="C32" s="38">
        <f>(SUM('2a) logm_x(t)'!C32:CN32)-SUM('2a) logm_x(t)'!B32:CM32))/COUNT('2a) logm_x(t)'!C32:CN32)</f>
        <v>-1.8136310557009792E-2</v>
      </c>
      <c r="G32" s="31">
        <f t="shared" si="0"/>
        <v>29</v>
      </c>
      <c r="H32" s="4">
        <f>'2a) logm_x(t)'!CQ32</f>
        <v>-5.4975250413468038</v>
      </c>
      <c r="I32" s="4">
        <f>(SUM('2a) logm_x(t)'!CR32:GC32)-SUM('2a) logm_x(t)'!CQ32:GB32))/COUNT('2a) logm_x(t)'!CR32:GCN32)</f>
        <v>-2.7236209021689068E-2</v>
      </c>
    </row>
    <row r="33" spans="1:9" x14ac:dyDescent="0.25">
      <c r="A33" s="31">
        <f>'2a) male mx'!A33</f>
        <v>30</v>
      </c>
      <c r="B33" s="4">
        <f>'2a) logm_x(t)'!B33</f>
        <v>-5.5386615330457687</v>
      </c>
      <c r="C33" s="38">
        <f>(SUM('2a) logm_x(t)'!C33:CN33)-SUM('2a) logm_x(t)'!B33:CM33))/COUNT('2a) logm_x(t)'!C33:CN33)</f>
        <v>-1.697990392432934E-2</v>
      </c>
      <c r="G33" s="31">
        <f t="shared" si="0"/>
        <v>30</v>
      </c>
      <c r="H33" s="4">
        <f>'2a) logm_x(t)'!CQ33</f>
        <v>-5.5336206064136739</v>
      </c>
      <c r="I33" s="4">
        <f>(SUM('2a) logm_x(t)'!CR33:GC33)-SUM('2a) logm_x(t)'!CQ33:GB33))/COUNT('2a) logm_x(t)'!CR33:GCN33)</f>
        <v>-2.8544288916053675E-2</v>
      </c>
    </row>
    <row r="34" spans="1:9" x14ac:dyDescent="0.25">
      <c r="A34" s="31">
        <f>'2a) male mx'!A34</f>
        <v>31</v>
      </c>
      <c r="B34" s="4">
        <f>'2a) logm_x(t)'!B34</f>
        <v>-5.3889052395498505</v>
      </c>
      <c r="C34" s="38">
        <f>(SUM('2a) logm_x(t)'!C34:CN34)-SUM('2a) logm_x(t)'!B34:CM34))/COUNT('2a) logm_x(t)'!C34:CN34)</f>
        <v>-1.8634381884929656E-2</v>
      </c>
      <c r="G34" s="31">
        <f t="shared" si="0"/>
        <v>31</v>
      </c>
      <c r="H34" s="4">
        <f>'2a) logm_x(t)'!CQ34</f>
        <v>-5.7229127395005186</v>
      </c>
      <c r="I34" s="4">
        <f>(SUM('2a) logm_x(t)'!CR34:GC34)-SUM('2a) logm_x(t)'!CQ34:GB34))/COUNT('2a) logm_x(t)'!CR34:GCN34)</f>
        <v>-2.2966231857681881E-2</v>
      </c>
    </row>
    <row r="35" spans="1:9" x14ac:dyDescent="0.25">
      <c r="A35" s="31">
        <f>'2a) male mx'!A35</f>
        <v>32</v>
      </c>
      <c r="B35" s="4">
        <f>'2a) logm_x(t)'!B35</f>
        <v>-5.4215509862116154</v>
      </c>
      <c r="C35" s="38">
        <f>(SUM('2a) logm_x(t)'!C35:CN35)-SUM('2a) logm_x(t)'!B35:CM35))/COUNT('2a) logm_x(t)'!C35:CN35)</f>
        <v>-1.5887986677674031E-2</v>
      </c>
      <c r="G35" s="31">
        <f t="shared" si="0"/>
        <v>32</v>
      </c>
      <c r="H35" s="4">
        <f>'2a) logm_x(t)'!CQ35</f>
        <v>-5.4208027789726918</v>
      </c>
      <c r="I35" s="4">
        <f>(SUM('2a) logm_x(t)'!CR35:GC35)-SUM('2a) logm_x(t)'!CQ35:GB35))/COUNT('2a) logm_x(t)'!CR35:GCN35)</f>
        <v>-2.6050602617053501E-2</v>
      </c>
    </row>
    <row r="36" spans="1:9" x14ac:dyDescent="0.25">
      <c r="A36" s="31">
        <f>'2a) male mx'!A36</f>
        <v>33</v>
      </c>
      <c r="B36" s="4">
        <f>'2a) logm_x(t)'!B36</f>
        <v>-5.3669305601395507</v>
      </c>
      <c r="C36" s="38">
        <f>(SUM('2a) logm_x(t)'!C36:CN36)-SUM('2a) logm_x(t)'!B36:CM36))/COUNT('2a) logm_x(t)'!C36:CN36)</f>
        <v>-1.7846046499592681E-2</v>
      </c>
      <c r="G36" s="31">
        <f t="shared" si="0"/>
        <v>33</v>
      </c>
      <c r="H36" s="4">
        <f>'2a) logm_x(t)'!CQ36</f>
        <v>-5.3208370049315068</v>
      </c>
      <c r="I36" s="4">
        <f>(SUM('2a) logm_x(t)'!CR36:GC36)-SUM('2a) logm_x(t)'!CQ36:GB36))/COUNT('2a) logm_x(t)'!CR36:GCN36)</f>
        <v>-2.5218910426757349E-2</v>
      </c>
    </row>
    <row r="37" spans="1:9" x14ac:dyDescent="0.25">
      <c r="A37" s="31">
        <f>'2a) male mx'!A37</f>
        <v>34</v>
      </c>
      <c r="B37" s="4">
        <f>'2a) logm_x(t)'!B37</f>
        <v>-5.4124420669972375</v>
      </c>
      <c r="C37" s="38">
        <f>(SUM('2a) logm_x(t)'!C37:CN37)-SUM('2a) logm_x(t)'!B37:CM37))/COUNT('2a) logm_x(t)'!C37:CN37)</f>
        <v>-1.7574272993231766E-2</v>
      </c>
      <c r="G37" s="31">
        <f t="shared" si="0"/>
        <v>34</v>
      </c>
      <c r="H37" s="4">
        <f>'2a) logm_x(t)'!CQ37</f>
        <v>-5.3500851770478786</v>
      </c>
      <c r="I37" s="4">
        <f>(SUM('2a) logm_x(t)'!CR37:GC37)-SUM('2a) logm_x(t)'!CQ37:GB37))/COUNT('2a) logm_x(t)'!CR37:GCN37)</f>
        <v>-2.5575988860603301E-2</v>
      </c>
    </row>
    <row r="38" spans="1:9" x14ac:dyDescent="0.25">
      <c r="A38" s="31">
        <f>'2a) male mx'!A38</f>
        <v>35</v>
      </c>
      <c r="B38" s="4">
        <f>'2a) logm_x(t)'!B38</f>
        <v>-5.1407732543770797</v>
      </c>
      <c r="C38" s="38">
        <f>(SUM('2a) logm_x(t)'!C38:CN38)-SUM('2a) logm_x(t)'!B38:CM38))/COUNT('2a) logm_x(t)'!C38:CN38)</f>
        <v>-1.8453339787160732E-2</v>
      </c>
      <c r="G38" s="31">
        <f t="shared" si="0"/>
        <v>35</v>
      </c>
      <c r="H38" s="4">
        <f>'2a) logm_x(t)'!CQ38</f>
        <v>-5.4307337509894555</v>
      </c>
      <c r="I38" s="4">
        <f>(SUM('2a) logm_x(t)'!CR38:GC38)-SUM('2a) logm_x(t)'!CQ38:GB38))/COUNT('2a) logm_x(t)'!CR38:GCN38)</f>
        <v>-2.2727395320264854E-2</v>
      </c>
    </row>
    <row r="39" spans="1:9" x14ac:dyDescent="0.25">
      <c r="A39" s="31">
        <f>'2a) male mx'!A39</f>
        <v>36</v>
      </c>
      <c r="B39" s="4">
        <f>'2a) logm_x(t)'!B39</f>
        <v>-5.2726645246765038</v>
      </c>
      <c r="C39" s="38">
        <f>(SUM('2a) logm_x(t)'!C39:CN39)-SUM('2a) logm_x(t)'!B39:CM39))/COUNT('2a) logm_x(t)'!C39:CN39)</f>
        <v>-1.8045286288851357E-2</v>
      </c>
      <c r="G39" s="31">
        <f t="shared" si="0"/>
        <v>36</v>
      </c>
      <c r="H39" s="4">
        <f>'2a) logm_x(t)'!CQ39</f>
        <v>-5.3020010496393075</v>
      </c>
      <c r="I39" s="4">
        <f>(SUM('2a) logm_x(t)'!CR39:GC39)-SUM('2a) logm_x(t)'!CQ39:GB39))/COUNT('2a) logm_x(t)'!CR39:GCN39)</f>
        <v>-2.5864698590718643E-2</v>
      </c>
    </row>
    <row r="40" spans="1:9" x14ac:dyDescent="0.25">
      <c r="A40" s="31">
        <f>'2a) male mx'!A40</f>
        <v>37</v>
      </c>
      <c r="B40" s="4">
        <f>'2a) logm_x(t)'!B40</f>
        <v>-5.2278312084520602</v>
      </c>
      <c r="C40" s="38">
        <f>(SUM('2a) logm_x(t)'!C40:CN40)-SUM('2a) logm_x(t)'!B40:CM40))/COUNT('2a) logm_x(t)'!C40:CN40)</f>
        <v>-1.6209763625280024E-2</v>
      </c>
      <c r="G40" s="31">
        <f t="shared" si="0"/>
        <v>37</v>
      </c>
      <c r="H40" s="4">
        <f>'2a) logm_x(t)'!CQ40</f>
        <v>-5.1928018555695665</v>
      </c>
      <c r="I40" s="4">
        <f>(SUM('2a) logm_x(t)'!CR40:GC40)-SUM('2a) logm_x(t)'!CQ40:GB40))/COUNT('2a) logm_x(t)'!CR40:GCN40)</f>
        <v>-2.4228132819479872E-2</v>
      </c>
    </row>
    <row r="41" spans="1:9" x14ac:dyDescent="0.25">
      <c r="A41" s="31">
        <f>'2a) male mx'!A41</f>
        <v>38</v>
      </c>
      <c r="B41" s="4">
        <f>'2a) logm_x(t)'!B41</f>
        <v>-5.1140471911178995</v>
      </c>
      <c r="C41" s="38">
        <f>(SUM('2a) logm_x(t)'!C41:CN41)-SUM('2a) logm_x(t)'!B41:CM41))/COUNT('2a) logm_x(t)'!C41:CN41)</f>
        <v>-1.934226544586358E-2</v>
      </c>
      <c r="G41" s="31">
        <f t="shared" si="0"/>
        <v>38</v>
      </c>
      <c r="H41" s="4">
        <f>'2a) logm_x(t)'!CQ41</f>
        <v>-5.037546563823601</v>
      </c>
      <c r="I41" s="4">
        <f>(SUM('2a) logm_x(t)'!CR41:GC41)-SUM('2a) logm_x(t)'!CQ41:GB41))/COUNT('2a) logm_x(t)'!CR41:GCN41)</f>
        <v>-2.5421013266870632E-2</v>
      </c>
    </row>
    <row r="42" spans="1:9" x14ac:dyDescent="0.25">
      <c r="A42" s="31">
        <f>'2a) male mx'!A42</f>
        <v>39</v>
      </c>
      <c r="B42" s="4">
        <f>'2a) logm_x(t)'!B42</f>
        <v>-4.9789493662614372</v>
      </c>
      <c r="C42" s="38">
        <f>(SUM('2a) logm_x(t)'!C42:CN42)-SUM('2a) logm_x(t)'!B42:CM42))/COUNT('2a) logm_x(t)'!C42:CN42)</f>
        <v>-1.9320159315954141E-2</v>
      </c>
      <c r="G42" s="31">
        <f t="shared" si="0"/>
        <v>39</v>
      </c>
      <c r="H42" s="4">
        <f>'2a) logm_x(t)'!CQ42</f>
        <v>-5.2135308861527614</v>
      </c>
      <c r="I42" s="4">
        <f>(SUM('2a) logm_x(t)'!CR42:GC42)-SUM('2a) logm_x(t)'!CQ42:GB42))/COUNT('2a) logm_x(t)'!CR42:GCN42)</f>
        <v>-2.1290183650425357E-2</v>
      </c>
    </row>
    <row r="43" spans="1:9" x14ac:dyDescent="0.25">
      <c r="A43" s="31">
        <f>'2a) male mx'!A43</f>
        <v>40</v>
      </c>
      <c r="B43" s="4">
        <f>'2a) logm_x(t)'!B43</f>
        <v>-4.885471783832724</v>
      </c>
      <c r="C43" s="38">
        <f>(SUM('2a) logm_x(t)'!C43:CN43)-SUM('2a) logm_x(t)'!B43:CM43))/COUNT('2a) logm_x(t)'!C43:CN43)</f>
        <v>-1.8931607658806922E-2</v>
      </c>
      <c r="G43" s="31">
        <f t="shared" si="0"/>
        <v>40</v>
      </c>
      <c r="H43" s="4">
        <f>'2a) logm_x(t)'!CQ43</f>
        <v>-5.1839093110517709</v>
      </c>
      <c r="I43" s="4">
        <f>(SUM('2a) logm_x(t)'!CR43:GC43)-SUM('2a) logm_x(t)'!CQ43:GB43))/COUNT('2a) logm_x(t)'!CR43:GCN43)</f>
        <v>-2.2337165648054401E-2</v>
      </c>
    </row>
    <row r="44" spans="1:9" x14ac:dyDescent="0.25">
      <c r="A44" s="31">
        <f>'2a) male mx'!A44</f>
        <v>41</v>
      </c>
      <c r="B44" s="4">
        <f>'2a) logm_x(t)'!B44</f>
        <v>-5.1593633581002205</v>
      </c>
      <c r="C44" s="38">
        <f>(SUM('2a) logm_x(t)'!C44:CN44)-SUM('2a) logm_x(t)'!B44:CM44))/COUNT('2a) logm_x(t)'!C44:CN44)</f>
        <v>-1.4544997886450044E-2</v>
      </c>
      <c r="G44" s="31">
        <f t="shared" si="0"/>
        <v>41</v>
      </c>
      <c r="H44" s="4">
        <f>'2a) logm_x(t)'!CQ44</f>
        <v>-5.3328407787004597</v>
      </c>
      <c r="I44" s="4">
        <f>(SUM('2a) logm_x(t)'!CR44:GC44)-SUM('2a) logm_x(t)'!CQ44:GB44))/COUNT('2a) logm_x(t)'!CR44:GCN44)</f>
        <v>-2.0825255557410098E-2</v>
      </c>
    </row>
    <row r="45" spans="1:9" x14ac:dyDescent="0.25">
      <c r="A45" s="31">
        <f>'2a) male mx'!A45</f>
        <v>42</v>
      </c>
      <c r="B45" s="4">
        <f>'2a) logm_x(t)'!B45</f>
        <v>-4.8804506757221287</v>
      </c>
      <c r="C45" s="38">
        <f>(SUM('2a) logm_x(t)'!C45:CN45)-SUM('2a) logm_x(t)'!B45:CM45))/COUNT('2a) logm_x(t)'!C45:CN45)</f>
        <v>-1.7849917799866135E-2</v>
      </c>
      <c r="G45" s="31">
        <f t="shared" si="0"/>
        <v>42</v>
      </c>
      <c r="H45" s="4">
        <f>'2a) logm_x(t)'!CQ45</f>
        <v>-5.1372035650775167</v>
      </c>
      <c r="I45" s="4">
        <f>(SUM('2a) logm_x(t)'!CR45:GC45)-SUM('2a) logm_x(t)'!CQ45:GB45))/COUNT('2a) logm_x(t)'!CR45:GCN45)</f>
        <v>-1.9831057262381869E-2</v>
      </c>
    </row>
    <row r="46" spans="1:9" x14ac:dyDescent="0.25">
      <c r="A46" s="31">
        <f>'2a) male mx'!A46</f>
        <v>43</v>
      </c>
      <c r="B46" s="4">
        <f>'2a) logm_x(t)'!B46</f>
        <v>-4.8049016129480453</v>
      </c>
      <c r="C46" s="38">
        <f>(SUM('2a) logm_x(t)'!C46:CN46)-SUM('2a) logm_x(t)'!B46:CM46))/COUNT('2a) logm_x(t)'!C46:CN46)</f>
        <v>-1.8375871590817244E-2</v>
      </c>
      <c r="G46" s="31">
        <f t="shared" si="0"/>
        <v>43</v>
      </c>
      <c r="H46" s="4">
        <f>'2a) logm_x(t)'!CQ46</f>
        <v>-5.1376133980082708</v>
      </c>
      <c r="I46" s="4">
        <f>(SUM('2a) logm_x(t)'!CR46:GC46)-SUM('2a) logm_x(t)'!CQ46:GB46))/COUNT('2a) logm_x(t)'!CR46:GCN46)</f>
        <v>-1.9366323236945645E-2</v>
      </c>
    </row>
    <row r="47" spans="1:9" x14ac:dyDescent="0.25">
      <c r="A47" s="31">
        <f>'2a) male mx'!A47</f>
        <v>44</v>
      </c>
      <c r="B47" s="4">
        <f>'2a) logm_x(t)'!B47</f>
        <v>-4.8865955025323995</v>
      </c>
      <c r="C47" s="38">
        <f>(SUM('2a) logm_x(t)'!C47:CN47)-SUM('2a) logm_x(t)'!B47:CM47))/COUNT('2a) logm_x(t)'!C47:CN47)</f>
        <v>-1.7377821979792745E-2</v>
      </c>
      <c r="G47" s="31">
        <f t="shared" si="0"/>
        <v>44</v>
      </c>
      <c r="H47" s="4">
        <f>'2a) logm_x(t)'!CQ47</f>
        <v>-5.1129375297320578</v>
      </c>
      <c r="I47" s="4">
        <f>(SUM('2a) logm_x(t)'!CR47:GC47)-SUM('2a) logm_x(t)'!CQ47:GB47))/COUNT('2a) logm_x(t)'!CR47:GCN47)</f>
        <v>-1.8380983079494703E-2</v>
      </c>
    </row>
    <row r="48" spans="1:9" x14ac:dyDescent="0.25">
      <c r="A48" s="31">
        <f>'2a) male mx'!A48</f>
        <v>45</v>
      </c>
      <c r="B48" s="4">
        <f>'2a) logm_x(t)'!B48</f>
        <v>-4.5680522604265121</v>
      </c>
      <c r="C48" s="38">
        <f>(SUM('2a) logm_x(t)'!C48:CN48)-SUM('2a) logm_x(t)'!B48:CM48))/COUNT('2a) logm_x(t)'!C48:CN48)</f>
        <v>-1.8667998884143343E-2</v>
      </c>
      <c r="G48" s="31">
        <f t="shared" si="0"/>
        <v>45</v>
      </c>
      <c r="H48" s="4">
        <f>'2a) logm_x(t)'!CQ48</f>
        <v>-5.000997159402754</v>
      </c>
      <c r="I48" s="4">
        <f>(SUM('2a) logm_x(t)'!CR48:GC48)-SUM('2a) logm_x(t)'!CQ48:GB48))/COUNT('2a) logm_x(t)'!CR48:GCN48)</f>
        <v>-2.0322907930993651E-2</v>
      </c>
    </row>
    <row r="49" spans="1:9" x14ac:dyDescent="0.25">
      <c r="A49" s="31">
        <f>'2a) male mx'!A49</f>
        <v>46</v>
      </c>
      <c r="B49" s="4">
        <f>'2a) logm_x(t)'!B49</f>
        <v>-4.770887626938408</v>
      </c>
      <c r="C49" s="38">
        <f>(SUM('2a) logm_x(t)'!C49:CN49)-SUM('2a) logm_x(t)'!B49:CM49))/COUNT('2a) logm_x(t)'!C49:CN49)</f>
        <v>-1.6157368208246856E-2</v>
      </c>
      <c r="G49" s="31">
        <f t="shared" si="0"/>
        <v>46</v>
      </c>
      <c r="H49" s="4">
        <f>'2a) logm_x(t)'!CQ49</f>
        <v>-5.0878163205885318</v>
      </c>
      <c r="I49" s="4">
        <f>(SUM('2a) logm_x(t)'!CR49:GC49)-SUM('2a) logm_x(t)'!CQ49:GB49))/COUNT('2a) logm_x(t)'!CR49:GCN49)</f>
        <v>-1.7077148036854499E-2</v>
      </c>
    </row>
    <row r="50" spans="1:9" x14ac:dyDescent="0.25">
      <c r="A50" s="31">
        <f>'2a) male mx'!A50</f>
        <v>47</v>
      </c>
      <c r="B50" s="4">
        <f>'2a) logm_x(t)'!B50</f>
        <v>-4.5771329761800876</v>
      </c>
      <c r="C50" s="38">
        <f>(SUM('2a) logm_x(t)'!C50:CN50)-SUM('2a) logm_x(t)'!B50:CM50))/COUNT('2a) logm_x(t)'!C50:CN50)</f>
        <v>-1.7286470331604024E-2</v>
      </c>
      <c r="G50" s="31">
        <f t="shared" si="0"/>
        <v>47</v>
      </c>
      <c r="H50" s="4">
        <f>'2a) logm_x(t)'!CQ50</f>
        <v>-4.984334333971395</v>
      </c>
      <c r="I50" s="4">
        <f>(SUM('2a) logm_x(t)'!CR50:GC50)-SUM('2a) logm_x(t)'!CQ50:GB50))/COUNT('2a) logm_x(t)'!CR50:GCN50)</f>
        <v>-1.7710513637458309E-2</v>
      </c>
    </row>
    <row r="51" spans="1:9" x14ac:dyDescent="0.25">
      <c r="A51" s="31">
        <f>'2a) male mx'!A51</f>
        <v>48</v>
      </c>
      <c r="B51" s="4">
        <f>'2a) logm_x(t)'!B51</f>
        <v>-4.5127116003463144</v>
      </c>
      <c r="C51" s="38">
        <f>(SUM('2a) logm_x(t)'!C51:CN51)-SUM('2a) logm_x(t)'!B51:CM51))/COUNT('2a) logm_x(t)'!C51:CN51)</f>
        <v>-1.6532708607650826E-2</v>
      </c>
      <c r="G51" s="31">
        <f t="shared" si="0"/>
        <v>48</v>
      </c>
      <c r="H51" s="4">
        <f>'2a) logm_x(t)'!CQ51</f>
        <v>-4.937465989513302</v>
      </c>
      <c r="I51" s="4">
        <f>(SUM('2a) logm_x(t)'!CR51:GC51)-SUM('2a) logm_x(t)'!CQ51:GB51))/COUNT('2a) logm_x(t)'!CR51:GCN51)</f>
        <v>-1.7126347777621554E-2</v>
      </c>
    </row>
    <row r="52" spans="1:9" x14ac:dyDescent="0.25">
      <c r="A52" s="31">
        <f>'2a) male mx'!A52</f>
        <v>49</v>
      </c>
      <c r="B52" s="4">
        <f>'2a) logm_x(t)'!B52</f>
        <v>-4.6491060860834112</v>
      </c>
      <c r="C52" s="38">
        <f>(SUM('2a) logm_x(t)'!C52:CN52)-SUM('2a) logm_x(t)'!B52:CM52))/COUNT('2a) logm_x(t)'!C52:CN52)</f>
        <v>-1.3752192961620974E-2</v>
      </c>
      <c r="G52" s="31">
        <f t="shared" si="0"/>
        <v>49</v>
      </c>
      <c r="H52" s="4">
        <f>'2a) logm_x(t)'!CQ52</f>
        <v>-4.8815513332034595</v>
      </c>
      <c r="I52" s="4">
        <f>(SUM('2a) logm_x(t)'!CR52:GC52)-SUM('2a) logm_x(t)'!CQ52:GB52))/COUNT('2a) logm_x(t)'!CR52:GCN52)</f>
        <v>-1.6208635648805134E-2</v>
      </c>
    </row>
    <row r="53" spans="1:9" x14ac:dyDescent="0.25">
      <c r="A53" s="31">
        <f>'2a) male mx'!A53</f>
        <v>50</v>
      </c>
      <c r="B53" s="4">
        <f>'2a) logm_x(t)'!B53</f>
        <v>-4.3336522919471578</v>
      </c>
      <c r="C53" s="38">
        <f>(SUM('2a) logm_x(t)'!C53:CN53)-SUM('2a) logm_x(t)'!B53:CM53))/COUNT('2a) logm_x(t)'!C53:CN53)</f>
        <v>-1.748019484576907E-2</v>
      </c>
      <c r="G53" s="31">
        <f t="shared" si="0"/>
        <v>50</v>
      </c>
      <c r="H53" s="4">
        <f>'2a) logm_x(t)'!CQ53</f>
        <v>-4.69681796137316</v>
      </c>
      <c r="I53" s="4">
        <f>(SUM('2a) logm_x(t)'!CR53:GC53)-SUM('2a) logm_x(t)'!CQ53:GB53))/COUNT('2a) logm_x(t)'!CR53:GCN53)</f>
        <v>-1.7491582041525237E-2</v>
      </c>
    </row>
    <row r="54" spans="1:9" x14ac:dyDescent="0.25">
      <c r="A54" s="31">
        <f>'2a) male mx'!A54</f>
        <v>51</v>
      </c>
      <c r="B54" s="4">
        <f>'2a) logm_x(t)'!B54</f>
        <v>-4.5201181250174169</v>
      </c>
      <c r="C54" s="38">
        <f>(SUM('2a) logm_x(t)'!C54:CN54)-SUM('2a) logm_x(t)'!B54:CM54))/COUNT('2a) logm_x(t)'!C54:CN54)</f>
        <v>-1.3638337423881493E-2</v>
      </c>
      <c r="G54" s="31">
        <f t="shared" si="0"/>
        <v>51</v>
      </c>
      <c r="H54" s="4">
        <f>'2a) logm_x(t)'!CQ54</f>
        <v>-4.9099377672055757</v>
      </c>
      <c r="I54" s="4">
        <f>(SUM('2a) logm_x(t)'!CR54:GC54)-SUM('2a) logm_x(t)'!CQ54:GB54))/COUNT('2a) logm_x(t)'!CR54:GCN54)</f>
        <v>-1.4399887866389665E-2</v>
      </c>
    </row>
    <row r="55" spans="1:9" x14ac:dyDescent="0.25">
      <c r="A55" s="31">
        <f>'2a) male mx'!A55</f>
        <v>52</v>
      </c>
      <c r="B55" s="4">
        <f>'2a) logm_x(t)'!B55</f>
        <v>-4.3935409718836524</v>
      </c>
      <c r="C55" s="38">
        <f>(SUM('2a) logm_x(t)'!C55:CN55)-SUM('2a) logm_x(t)'!B55:CM55))/COUNT('2a) logm_x(t)'!C55:CN55)</f>
        <v>-1.4684544687526113E-2</v>
      </c>
      <c r="G55" s="31">
        <f t="shared" si="0"/>
        <v>52</v>
      </c>
      <c r="H55" s="4">
        <f>'2a) logm_x(t)'!CQ55</f>
        <v>-4.6234471797190277</v>
      </c>
      <c r="I55" s="4">
        <f>(SUM('2a) logm_x(t)'!CR55:GC55)-SUM('2a) logm_x(t)'!CQ55:GB55))/COUNT('2a) logm_x(t)'!CR55:GCN55)</f>
        <v>-1.6793288335937479E-2</v>
      </c>
    </row>
    <row r="56" spans="1:9" x14ac:dyDescent="0.25">
      <c r="A56" s="31">
        <f>'2a) male mx'!A56</f>
        <v>53</v>
      </c>
      <c r="B56" s="4">
        <f>'2a) logm_x(t)'!B56</f>
        <v>-4.2640618415640574</v>
      </c>
      <c r="C56" s="38">
        <f>(SUM('2a) logm_x(t)'!C56:CN56)-SUM('2a) logm_x(t)'!B56:CM56))/COUNT('2a) logm_x(t)'!C56:CN56)</f>
        <v>-1.5003075417019495E-2</v>
      </c>
      <c r="G56" s="31">
        <f t="shared" si="0"/>
        <v>53</v>
      </c>
      <c r="H56" s="4">
        <f>'2a) logm_x(t)'!CQ56</f>
        <v>-4.6905310216510365</v>
      </c>
      <c r="I56" s="4">
        <f>(SUM('2a) logm_x(t)'!CR56:GC56)-SUM('2a) logm_x(t)'!CQ56:GB56))/COUNT('2a) logm_x(t)'!CR56:GCN56)</f>
        <v>-1.6400904716441449E-2</v>
      </c>
    </row>
    <row r="57" spans="1:9" x14ac:dyDescent="0.25">
      <c r="A57" s="31">
        <f>'2a) male mx'!A57</f>
        <v>54</v>
      </c>
      <c r="B57" s="4">
        <f>'2a) logm_x(t)'!B57</f>
        <v>-4.2120701187685325</v>
      </c>
      <c r="C57" s="38">
        <f>(SUM('2a) logm_x(t)'!C57:CN57)-SUM('2a) logm_x(t)'!B57:CM57))/COUNT('2a) logm_x(t)'!C57:CN57)</f>
        <v>-1.4347907618819515E-2</v>
      </c>
      <c r="G57" s="31">
        <f t="shared" si="0"/>
        <v>54</v>
      </c>
      <c r="H57" s="4">
        <f>'2a) logm_x(t)'!CQ57</f>
        <v>-4.4325572795611565</v>
      </c>
      <c r="I57" s="4">
        <f>(SUM('2a) logm_x(t)'!CR57:GC57)-SUM('2a) logm_x(t)'!CQ57:GB57))/COUNT('2a) logm_x(t)'!CR57:GCN57)</f>
        <v>-1.6706974559856588E-2</v>
      </c>
    </row>
    <row r="58" spans="1:9" x14ac:dyDescent="0.25">
      <c r="A58" s="31">
        <f>'2a) male mx'!A58</f>
        <v>55</v>
      </c>
      <c r="B58" s="4">
        <f>'2a) logm_x(t)'!B58</f>
        <v>-4.188386455573589</v>
      </c>
      <c r="C58" s="38">
        <f>(SUM('2a) logm_x(t)'!C58:CN58)-SUM('2a) logm_x(t)'!B58:CM58))/COUNT('2a) logm_x(t)'!C58:CN58)</f>
        <v>-1.3075158633428272E-2</v>
      </c>
      <c r="G58" s="31">
        <f t="shared" si="0"/>
        <v>55</v>
      </c>
      <c r="H58" s="4">
        <f>'2a) logm_x(t)'!CQ58</f>
        <v>-4.4790976476234672</v>
      </c>
      <c r="I58" s="4">
        <f>(SUM('2a) logm_x(t)'!CR58:GC58)-SUM('2a) logm_x(t)'!CQ58:GB58))/COUNT('2a) logm_x(t)'!CR58:GCN58)</f>
        <v>-1.6425372997326805E-2</v>
      </c>
    </row>
    <row r="59" spans="1:9" x14ac:dyDescent="0.25">
      <c r="A59" s="31">
        <f>'2a) male mx'!A59</f>
        <v>56</v>
      </c>
      <c r="B59" s="4">
        <f>'2a) logm_x(t)'!B59</f>
        <v>-3.9542607156161536</v>
      </c>
      <c r="C59" s="38">
        <f>(SUM('2a) logm_x(t)'!C59:CN59)-SUM('2a) logm_x(t)'!B59:CM59))/COUNT('2a) logm_x(t)'!C59:CN59)</f>
        <v>-1.517691088560519E-2</v>
      </c>
      <c r="G59" s="31">
        <f t="shared" si="0"/>
        <v>56</v>
      </c>
      <c r="H59" s="4">
        <f>'2a) logm_x(t)'!CQ59</f>
        <v>-4.3336392981635239</v>
      </c>
      <c r="I59" s="4">
        <f>(SUM('2a) logm_x(t)'!CR59:GC59)-SUM('2a) logm_x(t)'!CQ59:GB59))/COUNT('2a) logm_x(t)'!CR59:GCN59)</f>
        <v>-1.6988977799772126E-2</v>
      </c>
    </row>
    <row r="60" spans="1:9" x14ac:dyDescent="0.25">
      <c r="A60" s="31">
        <f>'2a) male mx'!A60</f>
        <v>57</v>
      </c>
      <c r="B60" s="4">
        <f>'2a) logm_x(t)'!B60</f>
        <v>-4.0324283457867649</v>
      </c>
      <c r="C60" s="38">
        <f>(SUM('2a) logm_x(t)'!C60:CN60)-SUM('2a) logm_x(t)'!B60:CM60))/COUNT('2a) logm_x(t)'!C60:CN60)</f>
        <v>-1.4060593800440477E-2</v>
      </c>
      <c r="G60" s="31">
        <f t="shared" si="0"/>
        <v>57</v>
      </c>
      <c r="H60" s="4">
        <f>'2a) logm_x(t)'!CQ60</f>
        <v>-4.3846837160297421</v>
      </c>
      <c r="I60" s="4">
        <f>(SUM('2a) logm_x(t)'!CR60:GC60)-SUM('2a) logm_x(t)'!CQ60:GB60))/COUNT('2a) logm_x(t)'!CR60:GCN60)</f>
        <v>-1.6029261585904602E-2</v>
      </c>
    </row>
    <row r="61" spans="1:9" x14ac:dyDescent="0.25">
      <c r="A61" s="31">
        <f>'2a) male mx'!A61</f>
        <v>58</v>
      </c>
      <c r="B61" s="4">
        <f>'2a) logm_x(t)'!B61</f>
        <v>-3.8265391236438679</v>
      </c>
      <c r="C61" s="38">
        <f>(SUM('2a) logm_x(t)'!C61:CN61)-SUM('2a) logm_x(t)'!B61:CM61))/COUNT('2a) logm_x(t)'!C61:CN61)</f>
        <v>-1.5025694781607197E-2</v>
      </c>
      <c r="G61" s="31">
        <f t="shared" si="0"/>
        <v>58</v>
      </c>
      <c r="H61" s="4">
        <f>'2a) logm_x(t)'!CQ61</f>
        <v>-4.2869936238468842</v>
      </c>
      <c r="I61" s="4">
        <f>(SUM('2a) logm_x(t)'!CR61:GC61)-SUM('2a) logm_x(t)'!CQ61:GB61))/COUNT('2a) logm_x(t)'!CR61:GCN61)</f>
        <v>-1.5815111557552403E-2</v>
      </c>
    </row>
    <row r="62" spans="1:9" x14ac:dyDescent="0.25">
      <c r="A62" s="31">
        <f>'2a) male mx'!A62</f>
        <v>59</v>
      </c>
      <c r="B62" s="4">
        <f>'2a) logm_x(t)'!B62</f>
        <v>-3.8506203032078705</v>
      </c>
      <c r="C62" s="38">
        <f>(SUM('2a) logm_x(t)'!C62:CN62)-SUM('2a) logm_x(t)'!B62:CM62))/COUNT('2a) logm_x(t)'!C62:CN62)</f>
        <v>-1.3538301144822955E-2</v>
      </c>
      <c r="G62" s="31">
        <f t="shared" si="0"/>
        <v>59</v>
      </c>
      <c r="H62" s="4">
        <f>'2a) logm_x(t)'!CQ62</f>
        <v>-4.2866819849726667</v>
      </c>
      <c r="I62" s="4">
        <f>(SUM('2a) logm_x(t)'!CR62:GC62)-SUM('2a) logm_x(t)'!CQ62:GB62))/COUNT('2a) logm_x(t)'!CR62:GCN62)</f>
        <v>-1.4580849402892681E-2</v>
      </c>
    </row>
    <row r="63" spans="1:9" x14ac:dyDescent="0.25">
      <c r="A63" s="31">
        <f>'2a) male mx'!A63</f>
        <v>60</v>
      </c>
      <c r="B63" s="4">
        <f>'2a) logm_x(t)'!B63</f>
        <v>-3.4834735878728793</v>
      </c>
      <c r="C63" s="38">
        <f>(SUM('2a) logm_x(t)'!C63:CN63)-SUM('2a) logm_x(t)'!B63:CM63))/COUNT('2a) logm_x(t)'!C63:CN63)</f>
        <v>-1.6783664602175147E-2</v>
      </c>
      <c r="G63" s="31">
        <f t="shared" si="0"/>
        <v>60</v>
      </c>
      <c r="H63" s="4">
        <f>'2a) logm_x(t)'!CQ63</f>
        <v>-4.0840603389922938</v>
      </c>
      <c r="I63" s="4">
        <f>(SUM('2a) logm_x(t)'!CR63:GC63)-SUM('2a) logm_x(t)'!CQ63:GB63))/COUNT('2a) logm_x(t)'!CR63:GCN63)</f>
        <v>-1.553608985266553E-2</v>
      </c>
    </row>
    <row r="64" spans="1:9" x14ac:dyDescent="0.25">
      <c r="A64" s="31">
        <f>'2a) male mx'!A64</f>
        <v>61</v>
      </c>
      <c r="B64" s="4">
        <f>'2a) logm_x(t)'!B64</f>
        <v>-3.7533819850574472</v>
      </c>
      <c r="C64" s="38">
        <f>(SUM('2a) logm_x(t)'!C64:CN64)-SUM('2a) logm_x(t)'!B64:CM64))/COUNT('2a) logm_x(t)'!C64:CN64)</f>
        <v>-1.2482092452271193E-2</v>
      </c>
      <c r="G64" s="31">
        <f t="shared" si="0"/>
        <v>61</v>
      </c>
      <c r="H64" s="4">
        <f>'2a) logm_x(t)'!CQ64</f>
        <v>-4.1879878659997267</v>
      </c>
      <c r="I64" s="4">
        <f>(SUM('2a) logm_x(t)'!CR64:GC64)-SUM('2a) logm_x(t)'!CQ64:GB64))/COUNT('2a) logm_x(t)'!CR64:GCN64)</f>
        <v>-1.3130723290010514E-2</v>
      </c>
    </row>
    <row r="65" spans="1:9" x14ac:dyDescent="0.25">
      <c r="A65" s="31">
        <f>'2a) male mx'!A65</f>
        <v>62</v>
      </c>
      <c r="B65" s="4">
        <f>'2a) logm_x(t)'!B65</f>
        <v>-3.5785547991946385</v>
      </c>
      <c r="C65" s="38">
        <f>(SUM('2a) logm_x(t)'!C65:CN65)-SUM('2a) logm_x(t)'!B65:CM65))/COUNT('2a) logm_x(t)'!C65:CN65)</f>
        <v>-1.3990009560029649E-2</v>
      </c>
      <c r="G65" s="31">
        <f t="shared" si="0"/>
        <v>62</v>
      </c>
      <c r="H65" s="4">
        <f>'2a) logm_x(t)'!CQ65</f>
        <v>-3.9515591736279441</v>
      </c>
      <c r="I65" s="4">
        <f>(SUM('2a) logm_x(t)'!CR65:GC65)-SUM('2a) logm_x(t)'!CQ65:GB65))/COUNT('2a) logm_x(t)'!CR65:GCN65)</f>
        <v>-1.5630013197243088E-2</v>
      </c>
    </row>
    <row r="66" spans="1:9" x14ac:dyDescent="0.25">
      <c r="A66" s="31">
        <f>'2a) male mx'!A66</f>
        <v>63</v>
      </c>
      <c r="B66" s="4">
        <f>'2a) logm_x(t)'!B66</f>
        <v>-3.455639218078288</v>
      </c>
      <c r="C66" s="38">
        <f>(SUM('2a) logm_x(t)'!C66:CN66)-SUM('2a) logm_x(t)'!B66:CM66))/COUNT('2a) logm_x(t)'!C66:CN66)</f>
        <v>-1.4165530750326146E-2</v>
      </c>
      <c r="G66" s="31">
        <f t="shared" si="0"/>
        <v>63</v>
      </c>
      <c r="H66" s="4">
        <f>'2a) logm_x(t)'!CQ66</f>
        <v>-3.7881697539657333</v>
      </c>
      <c r="I66" s="4">
        <f>(SUM('2a) logm_x(t)'!CR66:GC66)-SUM('2a) logm_x(t)'!CQ66:GB66))/COUNT('2a) logm_x(t)'!CR66:GCN66)</f>
        <v>-1.7143828579108029E-2</v>
      </c>
    </row>
    <row r="67" spans="1:9" x14ac:dyDescent="0.25">
      <c r="A67" s="31">
        <f>'2a) male mx'!A67</f>
        <v>64</v>
      </c>
      <c r="B67" s="4">
        <f>'2a) logm_x(t)'!B67</f>
        <v>-3.4804977324089967</v>
      </c>
      <c r="C67" s="38">
        <f>(SUM('2a) logm_x(t)'!C67:CN67)-SUM('2a) logm_x(t)'!B67:CM67))/COUNT('2a) logm_x(t)'!C67:CN67)</f>
        <v>-1.2671599759803738E-2</v>
      </c>
      <c r="G67" s="31">
        <f t="shared" si="0"/>
        <v>64</v>
      </c>
      <c r="H67" s="4">
        <f>'2a) logm_x(t)'!CQ67</f>
        <v>-3.7749128108179426</v>
      </c>
      <c r="I67" s="4">
        <f>(SUM('2a) logm_x(t)'!CR67:GC67)-SUM('2a) logm_x(t)'!CQ67:GB67))/COUNT('2a) logm_x(t)'!CR67:GCN67)</f>
        <v>-1.6383602484013535E-2</v>
      </c>
    </row>
    <row r="68" spans="1:9" x14ac:dyDescent="0.25">
      <c r="A68" s="31">
        <f>'2a) male mx'!A68</f>
        <v>65</v>
      </c>
      <c r="B68" s="4">
        <f>'2a) logm_x(t)'!B68</f>
        <v>-3.1520335390375283</v>
      </c>
      <c r="C68" s="38">
        <f>(SUM('2a) logm_x(t)'!C68:CN68)-SUM('2a) logm_x(t)'!B68:CM68))/COUNT('2a) logm_x(t)'!C68:CN68)</f>
        <v>-1.5820296709589204E-2</v>
      </c>
      <c r="G68" s="31">
        <f t="shared" ref="G68:G113" si="1">A68</f>
        <v>65</v>
      </c>
      <c r="H68" s="4">
        <f>'2a) logm_x(t)'!CQ68</f>
        <v>-3.5348265515788424</v>
      </c>
      <c r="I68" s="4">
        <f>(SUM('2a) logm_x(t)'!CR68:GC68)-SUM('2a) logm_x(t)'!CQ68:GB68))/COUNT('2a) logm_x(t)'!CR68:GCN68)</f>
        <v>-1.7320832864552611E-2</v>
      </c>
    </row>
    <row r="69" spans="1:9" x14ac:dyDescent="0.25">
      <c r="A69" s="31">
        <f>'2a) male mx'!A69</f>
        <v>66</v>
      </c>
      <c r="B69" s="4">
        <f>'2a) logm_x(t)'!B69</f>
        <v>-3.3302422991790936</v>
      </c>
      <c r="C69" s="38">
        <f>(SUM('2a) logm_x(t)'!C69:CN69)-SUM('2a) logm_x(t)'!B69:CM69))/COUNT('2a) logm_x(t)'!C69:CN69)</f>
        <v>-1.2416155422327949E-2</v>
      </c>
      <c r="G69" s="31">
        <f t="shared" si="1"/>
        <v>66</v>
      </c>
      <c r="H69" s="4">
        <f>'2a) logm_x(t)'!CQ69</f>
        <v>-3.6584516970480587</v>
      </c>
      <c r="I69" s="4">
        <f>(SUM('2a) logm_x(t)'!CR69:GC69)-SUM('2a) logm_x(t)'!CQ69:GB69))/COUNT('2a) logm_x(t)'!CR69:GCN69)</f>
        <v>-1.5416758616381306E-2</v>
      </c>
    </row>
    <row r="70" spans="1:9" x14ac:dyDescent="0.25">
      <c r="A70" s="31">
        <f>'2a) male mx'!A70</f>
        <v>67</v>
      </c>
      <c r="B70" s="4">
        <f>'2a) logm_x(t)'!B70</f>
        <v>-3.2032927684054928</v>
      </c>
      <c r="C70" s="38">
        <f>(SUM('2a) logm_x(t)'!C70:CN70)-SUM('2a) logm_x(t)'!B70:CM70))/COUNT('2a) logm_x(t)'!C70:CN70)</f>
        <v>-1.2724020832069981E-2</v>
      </c>
      <c r="G70" s="31">
        <f t="shared" si="1"/>
        <v>67</v>
      </c>
      <c r="H70" s="4">
        <f>'2a) logm_x(t)'!CQ70</f>
        <v>-3.506909708298978</v>
      </c>
      <c r="I70" s="4">
        <f>(SUM('2a) logm_x(t)'!CR70:GC70)-SUM('2a) logm_x(t)'!CQ70:GB70))/COUNT('2a) logm_x(t)'!CR70:GCN70)</f>
        <v>-1.5464773324192846E-2</v>
      </c>
    </row>
    <row r="71" spans="1:9" x14ac:dyDescent="0.25">
      <c r="A71" s="31">
        <f>'2a) male mx'!A71</f>
        <v>68</v>
      </c>
      <c r="B71" s="4">
        <f>'2a) logm_x(t)'!B71</f>
        <v>-3.1227504981070346</v>
      </c>
      <c r="C71" s="38">
        <f>(SUM('2a) logm_x(t)'!C71:CN71)-SUM('2a) logm_x(t)'!B71:CM71))/COUNT('2a) logm_x(t)'!C71:CN71)</f>
        <v>-1.3008447934138051E-2</v>
      </c>
      <c r="G71" s="31">
        <f t="shared" si="1"/>
        <v>68</v>
      </c>
      <c r="H71" s="4">
        <f>'2a) logm_x(t)'!CQ71</f>
        <v>-3.2902728613739196</v>
      </c>
      <c r="I71" s="4">
        <f>(SUM('2a) logm_x(t)'!CR71:GC71)-SUM('2a) logm_x(t)'!CQ71:GB71))/COUNT('2a) logm_x(t)'!CR71:GCN71)</f>
        <v>-1.7058568930049964E-2</v>
      </c>
    </row>
    <row r="72" spans="1:9" x14ac:dyDescent="0.25">
      <c r="A72" s="31">
        <f>'2a) male mx'!A72</f>
        <v>69</v>
      </c>
      <c r="B72" s="4">
        <f>'2a) logm_x(t)'!B72</f>
        <v>-3.03481105213887</v>
      </c>
      <c r="C72" s="38">
        <f>(SUM('2a) logm_x(t)'!C72:CN72)-SUM('2a) logm_x(t)'!B72:CM72))/COUNT('2a) logm_x(t)'!C72:CN72)</f>
        <v>-1.2928022089446106E-2</v>
      </c>
      <c r="G72" s="31">
        <f t="shared" si="1"/>
        <v>69</v>
      </c>
      <c r="H72" s="4">
        <f>'2a) logm_x(t)'!CQ72</f>
        <v>-3.3433912432740645</v>
      </c>
      <c r="I72" s="4">
        <f>(SUM('2a) logm_x(t)'!CR72:GC72)-SUM('2a) logm_x(t)'!CQ72:GB72))/COUNT('2a) logm_x(t)'!CR72:GCN72)</f>
        <v>-1.4871483593140056E-2</v>
      </c>
    </row>
    <row r="73" spans="1:9" x14ac:dyDescent="0.25">
      <c r="A73" s="31">
        <f>'2a) male mx'!A73</f>
        <v>70</v>
      </c>
      <c r="B73" s="4">
        <f>'2a) logm_x(t)'!B73</f>
        <v>-2.8841655119547527</v>
      </c>
      <c r="C73" s="38">
        <f>(SUM('2a) logm_x(t)'!C73:CN73)-SUM('2a) logm_x(t)'!B73:CM73))/COUNT('2a) logm_x(t)'!C73:CN73)</f>
        <v>-1.3596073845877753E-2</v>
      </c>
      <c r="G73" s="31">
        <f t="shared" si="1"/>
        <v>70</v>
      </c>
      <c r="H73" s="4">
        <f>'2a) logm_x(t)'!CQ73</f>
        <v>-3.0783315782243648</v>
      </c>
      <c r="I73" s="4">
        <f>(SUM('2a) logm_x(t)'!CR73:GC73)-SUM('2a) logm_x(t)'!CQ73:GB73))/COUNT('2a) logm_x(t)'!CR73:GCN73)</f>
        <v>-1.6589294272910768E-2</v>
      </c>
    </row>
    <row r="74" spans="1:9" x14ac:dyDescent="0.25">
      <c r="A74" s="31">
        <f>'2a) male mx'!A74</f>
        <v>71</v>
      </c>
      <c r="B74" s="4">
        <f>'2a) logm_x(t)'!B74</f>
        <v>-3.0368250006536428</v>
      </c>
      <c r="C74" s="38">
        <f>(SUM('2a) logm_x(t)'!C74:CN74)-SUM('2a) logm_x(t)'!B74:CM74))/COUNT('2a) logm_x(t)'!C74:CN74)</f>
        <v>-1.0419411554710222E-2</v>
      </c>
      <c r="G74" s="31">
        <f t="shared" si="1"/>
        <v>71</v>
      </c>
      <c r="H74" s="4">
        <f>'2a) logm_x(t)'!CQ74</f>
        <v>-3.2510906843540468</v>
      </c>
      <c r="I74" s="4">
        <f>(SUM('2a) logm_x(t)'!CR74:GC74)-SUM('2a) logm_x(t)'!CQ74:GB74))/COUNT('2a) logm_x(t)'!CR74:GCN74)</f>
        <v>-1.3129333229684587E-2</v>
      </c>
    </row>
    <row r="75" spans="1:9" x14ac:dyDescent="0.25">
      <c r="A75" s="31">
        <f>'2a) male mx'!A75</f>
        <v>72</v>
      </c>
      <c r="B75" s="4">
        <f>'2a) logm_x(t)'!B75</f>
        <v>-2.7449341153849209</v>
      </c>
      <c r="C75" s="38">
        <f>(SUM('2a) logm_x(t)'!C75:CN75)-SUM('2a) logm_x(t)'!B75:CM75))/COUNT('2a) logm_x(t)'!C75:CN75)</f>
        <v>-1.2050077121933908E-2</v>
      </c>
      <c r="G75" s="31">
        <f t="shared" si="1"/>
        <v>72</v>
      </c>
      <c r="H75" s="4">
        <f>'2a) logm_x(t)'!CQ75</f>
        <v>-2.9743004269869142</v>
      </c>
      <c r="I75" s="4">
        <f>(SUM('2a) logm_x(t)'!CR75:GC75)-SUM('2a) logm_x(t)'!CQ75:GB75))/COUNT('2a) logm_x(t)'!CR75:GCN75)</f>
        <v>-1.4855365662915827E-2</v>
      </c>
    </row>
    <row r="76" spans="1:9" x14ac:dyDescent="0.25">
      <c r="A76" s="31">
        <f>'2a) male mx'!A76</f>
        <v>73</v>
      </c>
      <c r="B76" s="4">
        <f>'2a) logm_x(t)'!B76</f>
        <v>-2.6309978598602495</v>
      </c>
      <c r="C76" s="38">
        <f>(SUM('2a) logm_x(t)'!C76:CN76)-SUM('2a) logm_x(t)'!B76:CM76))/COUNT('2a) logm_x(t)'!C76:CN76)</f>
        <v>-1.2653290870497358E-2</v>
      </c>
      <c r="G76" s="31">
        <f t="shared" si="1"/>
        <v>73</v>
      </c>
      <c r="H76" s="4">
        <f>'2a) logm_x(t)'!CQ76</f>
        <v>-2.8439264149336472</v>
      </c>
      <c r="I76" s="4">
        <f>(SUM('2a) logm_x(t)'!CR76:GC76)-SUM('2a) logm_x(t)'!CQ76:GB76))/COUNT('2a) logm_x(t)'!CR76:GCN76)</f>
        <v>-1.5609826879070473E-2</v>
      </c>
    </row>
    <row r="77" spans="1:9" x14ac:dyDescent="0.25">
      <c r="A77" s="31">
        <f>'2a) male mx'!A77</f>
        <v>74</v>
      </c>
      <c r="B77" s="4">
        <f>'2a) logm_x(t)'!B77</f>
        <v>-2.5704245373496257</v>
      </c>
      <c r="C77" s="38">
        <f>(SUM('2a) logm_x(t)'!C77:CN77)-SUM('2a) logm_x(t)'!B77:CM77))/COUNT('2a) logm_x(t)'!C77:CN77)</f>
        <v>-1.1508607895477023E-2</v>
      </c>
      <c r="G77" s="31">
        <f t="shared" si="1"/>
        <v>74</v>
      </c>
      <c r="H77" s="4">
        <f>'2a) logm_x(t)'!CQ77</f>
        <v>-2.7917558632060038</v>
      </c>
      <c r="I77" s="4">
        <f>(SUM('2a) logm_x(t)'!CR77:GC77)-SUM('2a) logm_x(t)'!CQ77:GB77))/COUNT('2a) logm_x(t)'!CR77:GCN77)</f>
        <v>-1.4245976892593465E-2</v>
      </c>
    </row>
    <row r="78" spans="1:9" x14ac:dyDescent="0.25">
      <c r="A78" s="31">
        <f>'2a) male mx'!A78</f>
        <v>75</v>
      </c>
      <c r="B78" s="4">
        <f>'2a) logm_x(t)'!B78</f>
        <v>-2.4227654487153769</v>
      </c>
      <c r="C78" s="38">
        <f>(SUM('2a) logm_x(t)'!C78:CN78)-SUM('2a) logm_x(t)'!B78:CM78))/COUNT('2a) logm_x(t)'!C78:CN78)</f>
        <v>-1.2383551502571461E-2</v>
      </c>
      <c r="G78" s="31">
        <f t="shared" si="1"/>
        <v>75</v>
      </c>
      <c r="H78" s="4">
        <f>'2a) logm_x(t)'!CQ78</f>
        <v>-2.6866279088872576</v>
      </c>
      <c r="I78" s="4">
        <f>(SUM('2a) logm_x(t)'!CR78:GC78)-SUM('2a) logm_x(t)'!CQ78:GB78))/COUNT('2a) logm_x(t)'!CR78:GCN78)</f>
        <v>-1.5246914688027068E-2</v>
      </c>
    </row>
    <row r="79" spans="1:9" x14ac:dyDescent="0.25">
      <c r="A79" s="31">
        <f>'2a) male mx'!A79</f>
        <v>76</v>
      </c>
      <c r="B79" s="4">
        <f>'2a) logm_x(t)'!B79</f>
        <v>-2.3913042045857438</v>
      </c>
      <c r="C79" s="38">
        <f>(SUM('2a) logm_x(t)'!C79:CN79)-SUM('2a) logm_x(t)'!B79:CM79))/COUNT('2a) logm_x(t)'!C79:CN79)</f>
        <v>-1.1093279630810887E-2</v>
      </c>
      <c r="G79" s="31">
        <f t="shared" si="1"/>
        <v>76</v>
      </c>
      <c r="H79" s="4">
        <f>'2a) logm_x(t)'!CQ79</f>
        <v>-2.516978123021592</v>
      </c>
      <c r="I79" s="4">
        <f>(SUM('2a) logm_x(t)'!CR79:GC79)-SUM('2a) logm_x(t)'!CQ79:GB79))/COUNT('2a) logm_x(t)'!CR79:GCN79)</f>
        <v>-1.5748991963904599E-2</v>
      </c>
    </row>
    <row r="80" spans="1:9" x14ac:dyDescent="0.25">
      <c r="A80" s="31">
        <f>'2a) male mx'!A80</f>
        <v>77</v>
      </c>
      <c r="B80" s="4">
        <f>'2a) logm_x(t)'!B80</f>
        <v>-2.3209973761029938</v>
      </c>
      <c r="C80" s="38">
        <f>(SUM('2a) logm_x(t)'!C80:CN80)-SUM('2a) logm_x(t)'!B80:CM80))/COUNT('2a) logm_x(t)'!C80:CN80)</f>
        <v>-1.0306810659237916E-2</v>
      </c>
      <c r="G80" s="31">
        <f t="shared" si="1"/>
        <v>77</v>
      </c>
      <c r="H80" s="4">
        <f>'2a) logm_x(t)'!CQ80</f>
        <v>-2.55832090009635</v>
      </c>
      <c r="I80" s="4">
        <f>(SUM('2a) logm_x(t)'!CR80:GC80)-SUM('2a) logm_x(t)'!CQ80:GB80))/COUNT('2a) logm_x(t)'!CR80:GCN80)</f>
        <v>-1.367715795093242E-2</v>
      </c>
    </row>
    <row r="81" spans="1:9" x14ac:dyDescent="0.25">
      <c r="A81" s="31">
        <f>'2a) male mx'!A81</f>
        <v>78</v>
      </c>
      <c r="B81" s="4">
        <f>'2a) logm_x(t)'!B81</f>
        <v>-2.1506768078227201</v>
      </c>
      <c r="C81" s="38">
        <f>(SUM('2a) logm_x(t)'!C81:CN81)-SUM('2a) logm_x(t)'!B81:CM81))/COUNT('2a) logm_x(t)'!C81:CN81)</f>
        <v>-1.1568474731256767E-2</v>
      </c>
      <c r="G81" s="31">
        <f t="shared" si="1"/>
        <v>78</v>
      </c>
      <c r="H81" s="4">
        <f>'2a) logm_x(t)'!CQ81</f>
        <v>-2.2842302067865146</v>
      </c>
      <c r="I81" s="4">
        <f>(SUM('2a) logm_x(t)'!CR81:GC81)-SUM('2a) logm_x(t)'!CQ81:GB81))/COUNT('2a) logm_x(t)'!CR81:GCN81)</f>
        <v>-1.5407988681513985E-2</v>
      </c>
    </row>
    <row r="82" spans="1:9" x14ac:dyDescent="0.25">
      <c r="A82" s="31">
        <f>'2a) male mx'!A82</f>
        <v>79</v>
      </c>
      <c r="B82" s="4">
        <f>'2a) logm_x(t)'!B82</f>
        <v>-2.1464093032184763</v>
      </c>
      <c r="C82" s="38">
        <f>(SUM('2a) logm_x(t)'!C82:CN82)-SUM('2a) logm_x(t)'!B82:CM82))/COUNT('2a) logm_x(t)'!C82:CN82)</f>
        <v>-9.8604468663337583E-3</v>
      </c>
      <c r="G82" s="31">
        <f t="shared" si="1"/>
        <v>79</v>
      </c>
      <c r="H82" s="4">
        <f>'2a) logm_x(t)'!CQ82</f>
        <v>-2.3740085536929403</v>
      </c>
      <c r="I82" s="4">
        <f>(SUM('2a) logm_x(t)'!CR82:GC82)-SUM('2a) logm_x(t)'!CQ82:GB82))/COUNT('2a) logm_x(t)'!CR82:GCN82)</f>
        <v>-1.3407186794709799E-2</v>
      </c>
    </row>
    <row r="83" spans="1:9" x14ac:dyDescent="0.25">
      <c r="A83" s="31">
        <f>'2a) male mx'!A83</f>
        <v>80</v>
      </c>
      <c r="B83" s="4">
        <f>'2a) logm_x(t)'!B83</f>
        <v>-1.9964502799378829</v>
      </c>
      <c r="C83" s="38">
        <f>(SUM('2a) logm_x(t)'!C83:CN83)-SUM('2a) logm_x(t)'!B83:CM83))/COUNT('2a) logm_x(t)'!C83:CN83)</f>
        <v>-1.0386690378582052E-2</v>
      </c>
      <c r="G83" s="31">
        <f t="shared" si="1"/>
        <v>80</v>
      </c>
      <c r="H83" s="4">
        <f>'2a) logm_x(t)'!CQ83</f>
        <v>-2.1672579344177767</v>
      </c>
      <c r="I83" s="4">
        <f>(SUM('2a) logm_x(t)'!CR83:GC83)-SUM('2a) logm_x(t)'!CQ83:GB83))/COUNT('2a) logm_x(t)'!CR83:GCN83)</f>
        <v>-1.347036080002921E-2</v>
      </c>
    </row>
    <row r="84" spans="1:9" x14ac:dyDescent="0.25">
      <c r="A84" s="31">
        <f>'2a) male mx'!A84</f>
        <v>81</v>
      </c>
      <c r="B84" s="4">
        <f>'2a) logm_x(t)'!B84</f>
        <v>-2.1286931222794543</v>
      </c>
      <c r="C84" s="38">
        <f>(SUM('2a) logm_x(t)'!C84:CN84)-SUM('2a) logm_x(t)'!B84:CM84))/COUNT('2a) logm_x(t)'!C84:CN84)</f>
        <v>-7.567480660527634E-3</v>
      </c>
      <c r="G84" s="31">
        <f t="shared" si="1"/>
        <v>81</v>
      </c>
      <c r="H84" s="4">
        <f>'2a) logm_x(t)'!CQ84</f>
        <v>-2.4127189898845409</v>
      </c>
      <c r="I84" s="4">
        <f>(SUM('2a) logm_x(t)'!CR84:GC84)-SUM('2a) logm_x(t)'!CQ84:GB84))/COUNT('2a) logm_x(t)'!CR84:GCN84)</f>
        <v>-9.7198954450501817E-3</v>
      </c>
    </row>
    <row r="85" spans="1:9" x14ac:dyDescent="0.25">
      <c r="A85" s="31">
        <f>'2a) male mx'!A85</f>
        <v>82</v>
      </c>
      <c r="B85" s="4">
        <f>'2a) logm_x(t)'!B85</f>
        <v>-1.980104012198374</v>
      </c>
      <c r="C85" s="38">
        <f>(SUM('2a) logm_x(t)'!C85:CN85)-SUM('2a) logm_x(t)'!B85:CM85))/COUNT('2a) logm_x(t)'!C85:CN85)</f>
        <v>-7.8171786322769783E-3</v>
      </c>
      <c r="G85" s="31">
        <f t="shared" si="1"/>
        <v>82</v>
      </c>
      <c r="H85" s="4">
        <f>'2a) logm_x(t)'!CQ85</f>
        <v>-2.1706785887935949</v>
      </c>
      <c r="I85" s="4">
        <f>(SUM('2a) logm_x(t)'!CR85:GC85)-SUM('2a) logm_x(t)'!CQ85:GB85))/COUNT('2a) logm_x(t)'!CR85:GCN85)</f>
        <v>-1.0295413764881939E-2</v>
      </c>
    </row>
    <row r="86" spans="1:9" x14ac:dyDescent="0.25">
      <c r="A86" s="31">
        <f>'2a) male mx'!A86</f>
        <v>83</v>
      </c>
      <c r="B86" s="4">
        <f>'2a) logm_x(t)'!B86</f>
        <v>-2.009074732824093</v>
      </c>
      <c r="C86" s="38">
        <f>(SUM('2a) logm_x(t)'!C86:CN86)-SUM('2a) logm_x(t)'!B86:CM86))/COUNT('2a) logm_x(t)'!C86:CN86)</f>
        <v>-6.0725623020920867E-3</v>
      </c>
      <c r="G86" s="31">
        <f t="shared" si="1"/>
        <v>83</v>
      </c>
      <c r="H86" s="4">
        <f>'2a) logm_x(t)'!CQ86</f>
        <v>-1.992600224345753</v>
      </c>
      <c r="I86" s="4">
        <f>(SUM('2a) logm_x(t)'!CR86:GC86)-SUM('2a) logm_x(t)'!CQ86:GB86))/COUNT('2a) logm_x(t)'!CR86:GCN86)</f>
        <v>-1.0600740947943639E-2</v>
      </c>
    </row>
    <row r="87" spans="1:9" x14ac:dyDescent="0.25">
      <c r="A87" s="31">
        <f>'2a) male mx'!A87</f>
        <v>84</v>
      </c>
      <c r="B87" s="4">
        <f>'2a) logm_x(t)'!B87</f>
        <v>-1.7907561006926476</v>
      </c>
      <c r="C87" s="38">
        <f>(SUM('2a) logm_x(t)'!C87:CN87)-SUM('2a) logm_x(t)'!B87:CM87))/COUNT('2a) logm_x(t)'!C87:CN87)</f>
        <v>-7.221020126804787E-3</v>
      </c>
      <c r="G87" s="31">
        <f t="shared" si="1"/>
        <v>84</v>
      </c>
      <c r="H87" s="4">
        <f>'2a) logm_x(t)'!CQ87</f>
        <v>-1.9283244503111765</v>
      </c>
      <c r="I87" s="4">
        <f>(SUM('2a) logm_x(t)'!CR87:GC87)-SUM('2a) logm_x(t)'!CQ87:GB87))/COUNT('2a) logm_x(t)'!CR87:GCN87)</f>
        <v>-1.0315796929051796E-2</v>
      </c>
    </row>
    <row r="88" spans="1:9" x14ac:dyDescent="0.25">
      <c r="A88" s="31">
        <f>'2a) male mx'!A88</f>
        <v>85</v>
      </c>
      <c r="B88" s="4">
        <f>'2a) logm_x(t)'!B88</f>
        <v>-1.5118667752294683</v>
      </c>
      <c r="C88" s="38">
        <f>(SUM('2a) logm_x(t)'!C88:CN88)-SUM('2a) logm_x(t)'!B88:CM88))/COUNT('2a) logm_x(t)'!C88:CN88)</f>
        <v>-9.0328400636258896E-3</v>
      </c>
      <c r="G88" s="31">
        <f t="shared" si="1"/>
        <v>85</v>
      </c>
      <c r="H88" s="4">
        <f>'2a) logm_x(t)'!CQ88</f>
        <v>-1.797805064776884</v>
      </c>
      <c r="I88" s="4">
        <f>(SUM('2a) logm_x(t)'!CR88:GC88)-SUM('2a) logm_x(t)'!CQ88:GB88))/COUNT('2a) logm_x(t)'!CR88:GCN88)</f>
        <v>-9.9413878618469821E-3</v>
      </c>
    </row>
    <row r="89" spans="1:9" x14ac:dyDescent="0.25">
      <c r="A89" s="31">
        <f>'2a) male mx'!A89</f>
        <v>86</v>
      </c>
      <c r="B89" s="4">
        <f>'2a) logm_x(t)'!B89</f>
        <v>-1.6396608889279578</v>
      </c>
      <c r="C89" s="38">
        <f>(SUM('2a) logm_x(t)'!C89:CN89)-SUM('2a) logm_x(t)'!B89:CM89))/COUNT('2a) logm_x(t)'!C89:CN89)</f>
        <v>-5.8057283481297694E-3</v>
      </c>
      <c r="G89" s="31">
        <f t="shared" si="1"/>
        <v>86</v>
      </c>
      <c r="H89" s="4">
        <f>'2a) logm_x(t)'!CQ89</f>
        <v>-1.8168351012932653</v>
      </c>
      <c r="I89" s="4">
        <f>(SUM('2a) logm_x(t)'!CR89:GC89)-SUM('2a) logm_x(t)'!CQ89:GB89))/COUNT('2a) logm_x(t)'!CR89:GCN89)</f>
        <v>-7.9261684232720762E-3</v>
      </c>
    </row>
    <row r="90" spans="1:9" x14ac:dyDescent="0.25">
      <c r="A90" s="31">
        <f>'2a) male mx'!A90</f>
        <v>87</v>
      </c>
      <c r="B90" s="4">
        <f>'2a) logm_x(t)'!B90</f>
        <v>-1.535930623575668</v>
      </c>
      <c r="C90" s="38">
        <f>(SUM('2a) logm_x(t)'!C90:CN90)-SUM('2a) logm_x(t)'!B90:CM90))/COUNT('2a) logm_x(t)'!C90:CN90)</f>
        <v>-6.4090667728910001E-3</v>
      </c>
      <c r="G90" s="31">
        <f t="shared" si="1"/>
        <v>87</v>
      </c>
      <c r="H90" s="4">
        <f>'2a) logm_x(t)'!CQ90</f>
        <v>-1.689885396474224</v>
      </c>
      <c r="I90" s="4">
        <f>(SUM('2a) logm_x(t)'!CR90:GC90)-SUM('2a) logm_x(t)'!CQ90:GB90))/COUNT('2a) logm_x(t)'!CR90:GCN90)</f>
        <v>-7.9001994377699072E-3</v>
      </c>
    </row>
    <row r="91" spans="1:9" x14ac:dyDescent="0.25">
      <c r="A91" s="31">
        <f>'2a) male mx'!A91</f>
        <v>88</v>
      </c>
      <c r="B91" s="4">
        <f>'2a) logm_x(t)'!B91</f>
        <v>-1.4675416903046998</v>
      </c>
      <c r="C91" s="38">
        <f>(SUM('2a) logm_x(t)'!C91:CN91)-SUM('2a) logm_x(t)'!B91:CM91))/COUNT('2a) logm_x(t)'!C91:CN91)</f>
        <v>-5.5686071484886829E-3</v>
      </c>
      <c r="G91" s="31">
        <f t="shared" si="1"/>
        <v>88</v>
      </c>
      <c r="H91" s="4">
        <f>'2a) logm_x(t)'!CQ91</f>
        <v>-1.6313964257644116</v>
      </c>
      <c r="I91" s="4">
        <f>(SUM('2a) logm_x(t)'!CR91:GC91)-SUM('2a) logm_x(t)'!CQ91:GB91))/COUNT('2a) logm_x(t)'!CR91:GCN91)</f>
        <v>-6.9635482157344259E-3</v>
      </c>
    </row>
    <row r="92" spans="1:9" x14ac:dyDescent="0.25">
      <c r="A92" s="31">
        <f>'2a) male mx'!A92</f>
        <v>89</v>
      </c>
      <c r="B92" s="4">
        <f>'2a) logm_x(t)'!B92</f>
        <v>-1.5087593111397493</v>
      </c>
      <c r="C92" s="38">
        <f>(SUM('2a) logm_x(t)'!C92:CN92)-SUM('2a) logm_x(t)'!B92:CM92))/COUNT('2a) logm_x(t)'!C92:CN92)</f>
        <v>-3.4841264422425409E-3</v>
      </c>
      <c r="G92" s="31">
        <f t="shared" si="1"/>
        <v>89</v>
      </c>
      <c r="H92" s="4">
        <f>'2a) logm_x(t)'!CQ92</f>
        <v>-1.6164701849994028</v>
      </c>
      <c r="I92" s="4">
        <f>(SUM('2a) logm_x(t)'!CR92:GC92)-SUM('2a) logm_x(t)'!CQ92:GB92))/COUNT('2a) logm_x(t)'!CR92:GCN92)</f>
        <v>-5.1551747123542982E-3</v>
      </c>
    </row>
    <row r="93" spans="1:9" x14ac:dyDescent="0.25">
      <c r="A93" s="31">
        <f>'2a) male mx'!A93</f>
        <v>90</v>
      </c>
      <c r="B93" s="4">
        <f>'2a) logm_x(t)'!B93</f>
        <v>-1.4526288349402321</v>
      </c>
      <c r="C93" s="38">
        <f>(SUM('2a) logm_x(t)'!C93:CN93)-SUM('2a) logm_x(t)'!B93:CM93))/COUNT('2a) logm_x(t)'!C93:CN93)</f>
        <v>-3.1782816907079021E-3</v>
      </c>
      <c r="G93" s="31">
        <f t="shared" si="1"/>
        <v>90</v>
      </c>
      <c r="H93" s="4">
        <f>'2a) logm_x(t)'!CQ93</f>
        <v>-1.5492119180517434</v>
      </c>
      <c r="I93" s="4">
        <f>(SUM('2a) logm_x(t)'!CR93:GC93)-SUM('2a) logm_x(t)'!CQ93:GB93))/COUNT('2a) logm_x(t)'!CR93:GCN93)</f>
        <v>-4.4540074758948047E-3</v>
      </c>
    </row>
    <row r="94" spans="1:9" x14ac:dyDescent="0.25">
      <c r="A94" s="31">
        <f>'2a) male mx'!A94</f>
        <v>91</v>
      </c>
      <c r="B94" s="4">
        <f>'2a) logm_x(t)'!B94</f>
        <v>-1.397554000994423</v>
      </c>
      <c r="C94" s="38">
        <f>(SUM('2a) logm_x(t)'!C94:CN94)-SUM('2a) logm_x(t)'!B94:CM94))/COUNT('2a) logm_x(t)'!C94:CN94)</f>
        <v>-2.3790850367979666E-3</v>
      </c>
      <c r="G94" s="31">
        <f t="shared" si="1"/>
        <v>91</v>
      </c>
      <c r="H94" s="4">
        <f>'2a) logm_x(t)'!CQ94</f>
        <v>-1.4828600338700475</v>
      </c>
      <c r="I94" s="4">
        <f>(SUM('2a) logm_x(t)'!CR94:GC94)-SUM('2a) logm_x(t)'!CQ94:GB94))/COUNT('2a) logm_x(t)'!CR94:GCN94)</f>
        <v>-4.185283424537071E-3</v>
      </c>
    </row>
    <row r="95" spans="1:9" x14ac:dyDescent="0.25">
      <c r="A95" s="31">
        <f>'2a) male mx'!A95</f>
        <v>92</v>
      </c>
      <c r="B95" s="4">
        <f>'2a) logm_x(t)'!B95</f>
        <v>-1.3427911723717925</v>
      </c>
      <c r="C95" s="38">
        <f>(SUM('2a) logm_x(t)'!C95:CN95)-SUM('2a) logm_x(t)'!B95:CM95))/COUNT('2a) logm_x(t)'!C95:CN95)</f>
        <v>-2.5873563584737111E-3</v>
      </c>
      <c r="G95" s="31">
        <f t="shared" si="1"/>
        <v>92</v>
      </c>
      <c r="H95" s="4">
        <f>'2a) logm_x(t)'!CQ95</f>
        <v>-1.4186900119153389</v>
      </c>
      <c r="I95" s="4">
        <f>(SUM('2a) logm_x(t)'!CR95:GC95)-SUM('2a) logm_x(t)'!CQ95:GB95))/COUNT('2a) logm_x(t)'!CR95:GCN95)</f>
        <v>-3.754612549282083E-3</v>
      </c>
    </row>
    <row r="96" spans="1:9" x14ac:dyDescent="0.25">
      <c r="A96" s="31">
        <f>'2a) male mx'!A96</f>
        <v>93</v>
      </c>
      <c r="B96" s="4">
        <f>'2a) logm_x(t)'!B96</f>
        <v>-1.2882250019346093</v>
      </c>
      <c r="C96" s="38">
        <f>(SUM('2a) logm_x(t)'!C96:CN96)-SUM('2a) logm_x(t)'!B96:CM96))/COUNT('2a) logm_x(t)'!C96:CN96)</f>
        <v>-1.6281745601192357E-3</v>
      </c>
      <c r="G96" s="31">
        <f t="shared" si="1"/>
        <v>93</v>
      </c>
      <c r="H96" s="4">
        <f>'2a) logm_x(t)'!CQ96</f>
        <v>-1.3552869526835851</v>
      </c>
      <c r="I96" s="4">
        <f>(SUM('2a) logm_x(t)'!CR96:GC96)-SUM('2a) logm_x(t)'!CQ96:GB96))/COUNT('2a) logm_x(t)'!CR96:GCN96)</f>
        <v>-3.1618758218685786E-3</v>
      </c>
    </row>
    <row r="97" spans="1:9" x14ac:dyDescent="0.25">
      <c r="A97" s="31">
        <f>'2a) male mx'!A97</f>
        <v>94</v>
      </c>
      <c r="B97" s="4">
        <f>'2a) logm_x(t)'!B97</f>
        <v>-1.2361610246806196</v>
      </c>
      <c r="C97" s="38">
        <f>(SUM('2a) logm_x(t)'!C97:CN97)-SUM('2a) logm_x(t)'!B97:CM97))/COUNT('2a) logm_x(t)'!C97:CN97)</f>
        <v>-6.5104874570130907E-4</v>
      </c>
      <c r="G97" s="31">
        <f t="shared" si="1"/>
        <v>94</v>
      </c>
      <c r="H97" s="4">
        <f>'2a) logm_x(t)'!CQ97</f>
        <v>-1.2937361231700943</v>
      </c>
      <c r="I97" s="4">
        <f>(SUM('2a) logm_x(t)'!CR97:GC97)-SUM('2a) logm_x(t)'!CQ97:GB97))/COUNT('2a) logm_x(t)'!CR97:GCN97)</f>
        <v>-2.2144628471434343E-3</v>
      </c>
    </row>
    <row r="98" spans="1:9" x14ac:dyDescent="0.25">
      <c r="A98" s="31">
        <f>'2a) male mx'!A98</f>
        <v>95</v>
      </c>
      <c r="B98" s="4">
        <f>'2a) logm_x(t)'!B98</f>
        <v>-1.1859859188766981</v>
      </c>
      <c r="C98" s="38">
        <f>(SUM('2a) logm_x(t)'!C98:CN98)-SUM('2a) logm_x(t)'!B98:CM98))/COUNT('2a) logm_x(t)'!C98:CN98)</f>
        <v>-3.9204671705479971E-4</v>
      </c>
      <c r="G98" s="31">
        <f t="shared" si="1"/>
        <v>95</v>
      </c>
      <c r="H98" s="4">
        <f>'2a) logm_x(t)'!CQ98</f>
        <v>-1.2324189737926503</v>
      </c>
      <c r="I98" s="4">
        <f>(SUM('2a) logm_x(t)'!CR98:GC98)-SUM('2a) logm_x(t)'!CQ98:GB98))/COUNT('2a) logm_x(t)'!CR98:GCN98)</f>
        <v>-1.7835765872520584E-3</v>
      </c>
    </row>
    <row r="99" spans="1:9" x14ac:dyDescent="0.25">
      <c r="A99" s="31">
        <f>'2a) male mx'!A99</f>
        <v>96</v>
      </c>
      <c r="B99" s="4">
        <f>'2a) logm_x(t)'!B99</f>
        <v>-1.1328590412698469</v>
      </c>
      <c r="C99" s="38">
        <f>(SUM('2a) logm_x(t)'!C99:CN99)-SUM('2a) logm_x(t)'!B99:CM99))/COUNT('2a) logm_x(t)'!C99:CN99)</f>
        <v>5.1610723276951374E-5</v>
      </c>
      <c r="G99" s="31">
        <f t="shared" si="1"/>
        <v>96</v>
      </c>
      <c r="H99" s="4">
        <f>'2a) logm_x(t)'!CQ99</f>
        <v>-1.174324110403806</v>
      </c>
      <c r="I99" s="4">
        <f>(SUM('2a) logm_x(t)'!CR99:GC99)-SUM('2a) logm_x(t)'!CQ99:GB99))/COUNT('2a) logm_x(t)'!CR99:GCN99)</f>
        <v>-1.2028558234280556E-3</v>
      </c>
    </row>
    <row r="100" spans="1:9" x14ac:dyDescent="0.25">
      <c r="A100" s="31">
        <f>'2a) male mx'!A100</f>
        <v>97</v>
      </c>
      <c r="B100" s="4">
        <f>'2a) logm_x(t)'!B100</f>
        <v>-1.0872700120641752</v>
      </c>
      <c r="C100" s="38">
        <f>(SUM('2a) logm_x(t)'!C100:CN100)-SUM('2a) logm_x(t)'!B100:CM100))/COUNT('2a) logm_x(t)'!C100:CN100)</f>
        <v>5.250209740233282E-4</v>
      </c>
      <c r="G100" s="31">
        <f t="shared" si="1"/>
        <v>97</v>
      </c>
      <c r="H100" s="4">
        <f>'2a) logm_x(t)'!CQ100</f>
        <v>-1.1166959641014051</v>
      </c>
      <c r="I100" s="4">
        <f>(SUM('2a) logm_x(t)'!CR100:GC100)-SUM('2a) logm_x(t)'!CQ100:GB100))/COUNT('2a) logm_x(t)'!CR100:GCN100)</f>
        <v>-6.6317266500672326E-4</v>
      </c>
    </row>
    <row r="101" spans="1:9" x14ac:dyDescent="0.25">
      <c r="A101" s="31">
        <f>'2a) male mx'!A101</f>
        <v>98</v>
      </c>
      <c r="B101" s="4">
        <f>'2a) logm_x(t)'!B101</f>
        <v>-1.0342982092327488</v>
      </c>
      <c r="C101" s="38">
        <f>(SUM('2a) logm_x(t)'!C101:CN101)-SUM('2a) logm_x(t)'!B101:CM101))/COUNT('2a) logm_x(t)'!C101:CN101)</f>
        <v>8.7263383486641845E-4</v>
      </c>
      <c r="G101" s="31">
        <f t="shared" si="1"/>
        <v>98</v>
      </c>
      <c r="H101" s="4">
        <f>'2a) logm_x(t)'!CQ101</f>
        <v>-1.0583604482726017</v>
      </c>
      <c r="I101" s="4">
        <f>(SUM('2a) logm_x(t)'!CR101:GC101)-SUM('2a) logm_x(t)'!CQ101:GB101))/COUNT('2a) logm_x(t)'!CR101:GCN101)</f>
        <v>-1.9189320745611996E-4</v>
      </c>
    </row>
    <row r="102" spans="1:9" x14ac:dyDescent="0.25">
      <c r="A102" s="31">
        <f>'2a) male mx'!A102</f>
        <v>99</v>
      </c>
      <c r="B102" s="4">
        <f>'2a) logm_x(t)'!B102</f>
        <v>-1.0025976354285211</v>
      </c>
      <c r="C102" s="38">
        <f>(SUM('2a) logm_x(t)'!C102:CN102)-SUM('2a) logm_x(t)'!B102:CM102))/COUNT('2a) logm_x(t)'!C102:CN102)</f>
        <v>1.4263717034092829E-3</v>
      </c>
      <c r="G102" s="31">
        <f t="shared" si="1"/>
        <v>99</v>
      </c>
      <c r="H102" s="4">
        <f>'2a) logm_x(t)'!CQ102</f>
        <v>-1.0014485402144619</v>
      </c>
      <c r="I102" s="4">
        <f>(SUM('2a) logm_x(t)'!CR102:GC102)-SUM('2a) logm_x(t)'!CQ102:GB102))/COUNT('2a) logm_x(t)'!CR102:GCN102)</f>
        <v>2.3804005737038854E-4</v>
      </c>
    </row>
    <row r="103" spans="1:9" x14ac:dyDescent="0.25">
      <c r="A103" s="31">
        <f>'2a) male mx'!A103</f>
        <v>100</v>
      </c>
      <c r="B103" s="4">
        <f>'2a) logm_x(t)'!B103</f>
        <v>-0.93155820400494349</v>
      </c>
      <c r="C103" s="38">
        <f>(SUM('2a) logm_x(t)'!C103:CN103)-SUM('2a) logm_x(t)'!B103:CM103))/COUNT('2a) logm_x(t)'!C103:CN103)</f>
        <v>1.4521419378306336E-3</v>
      </c>
      <c r="G103" s="31">
        <f t="shared" si="1"/>
        <v>100</v>
      </c>
      <c r="H103" s="4">
        <f>'2a) logm_x(t)'!CQ103</f>
        <v>-0.95200881447623431</v>
      </c>
      <c r="I103" s="4">
        <f>(SUM('2a) logm_x(t)'!CR103:GC103)-SUM('2a) logm_x(t)'!CQ103:GB103))/COUNT('2a) logm_x(t)'!CR103:GCN103)</f>
        <v>7.1086670813447954E-4</v>
      </c>
    </row>
    <row r="104" spans="1:9" x14ac:dyDescent="0.25">
      <c r="A104" s="31">
        <f>'2a) male mx'!A104</f>
        <v>101</v>
      </c>
      <c r="B104" s="4">
        <f>'2a) logm_x(t)'!B104</f>
        <v>-0.89381787602209639</v>
      </c>
      <c r="C104" s="38">
        <f>(SUM('2a) logm_x(t)'!C104:CN104)-SUM('2a) logm_x(t)'!B104:CM104))/COUNT('2a) logm_x(t)'!C104:CN104)</f>
        <v>1.8373229200639527E-3</v>
      </c>
      <c r="G104" s="31">
        <f t="shared" si="1"/>
        <v>101</v>
      </c>
      <c r="H104" s="4">
        <f>'2a) logm_x(t)'!CQ104</f>
        <v>-0.91108238676701681</v>
      </c>
      <c r="I104" s="4">
        <f>(SUM('2a) logm_x(t)'!CR104:GC104)-SUM('2a) logm_x(t)'!CQ104:GB104))/COUNT('2a) logm_x(t)'!CR104:GCN104)</f>
        <v>1.1868011711467514E-3</v>
      </c>
    </row>
    <row r="105" spans="1:9" x14ac:dyDescent="0.25">
      <c r="A105" s="31">
        <f>'2a) male mx'!A105</f>
        <v>102</v>
      </c>
      <c r="B105" s="4">
        <f>'2a) logm_x(t)'!B105</f>
        <v>-0.88238918019847368</v>
      </c>
      <c r="C105" s="38">
        <f>(SUM('2a) logm_x(t)'!C105:CN105)-SUM('2a) logm_x(t)'!B105:CM105))/COUNT('2a) logm_x(t)'!C105:CN105)</f>
        <v>2.4661035290480509E-3</v>
      </c>
      <c r="G105" s="31">
        <f t="shared" si="1"/>
        <v>102</v>
      </c>
      <c r="H105" s="4">
        <f>'2a) logm_x(t)'!CQ105</f>
        <v>-0.84729786038720367</v>
      </c>
      <c r="I105" s="4">
        <f>(SUM('2a) logm_x(t)'!CR105:GC105)-SUM('2a) logm_x(t)'!CQ105:GB105))/COUNT('2a) logm_x(t)'!CR105:GCN105)</f>
        <v>1.3876611967563216E-3</v>
      </c>
    </row>
    <row r="106" spans="1:9" x14ac:dyDescent="0.25">
      <c r="A106" s="31">
        <f>'2a) male mx'!A106</f>
        <v>103</v>
      </c>
      <c r="B106" s="4">
        <f>'2a) logm_x(t)'!B106</f>
        <v>-0.79112758892014912</v>
      </c>
      <c r="C106" s="38">
        <f>(SUM('2a) logm_x(t)'!C106:CN106)-SUM('2a) logm_x(t)'!B106:CM106))/COUNT('2a) logm_x(t)'!C106:CN106)</f>
        <v>2.1365676425715839E-3</v>
      </c>
      <c r="G106" s="31">
        <f t="shared" si="1"/>
        <v>103</v>
      </c>
      <c r="H106" s="4">
        <f>'2a) logm_x(t)'!CQ106</f>
        <v>-0.81093021621632877</v>
      </c>
      <c r="I106" s="4">
        <f>(SUM('2a) logm_x(t)'!CR106:GC106)-SUM('2a) logm_x(t)'!CQ106:GB106))/COUNT('2a) logm_x(t)'!CR106:GCN106)</f>
        <v>1.7887548475777571E-3</v>
      </c>
    </row>
    <row r="107" spans="1:9" x14ac:dyDescent="0.25">
      <c r="A107" s="31">
        <f>'2a) male mx'!A107</f>
        <v>104</v>
      </c>
      <c r="B107" s="4">
        <f>'2a) logm_x(t)'!B107</f>
        <v>-0.7591051483517427</v>
      </c>
      <c r="C107" s="38">
        <f>(SUM('2a) logm_x(t)'!C107:CN107)-SUM('2a) logm_x(t)'!B107:CM107))/COUNT('2a) logm_x(t)'!C107:CN107)</f>
        <v>2.5386321921063862E-3</v>
      </c>
      <c r="G107" s="31">
        <f t="shared" si="1"/>
        <v>104</v>
      </c>
      <c r="H107" s="4">
        <f>'2a) logm_x(t)'!CQ107</f>
        <v>-0.7537718023763802</v>
      </c>
      <c r="I107" s="4">
        <f>(SUM('2a) logm_x(t)'!CR107:GC107)-SUM('2a) logm_x(t)'!CQ107:GB107))/COUNT('2a) logm_x(t)'!CR107:GCN107)</f>
        <v>1.9541001835731227E-3</v>
      </c>
    </row>
    <row r="108" spans="1:9" x14ac:dyDescent="0.25">
      <c r="A108" s="31">
        <f>'2a) male mx'!A108</f>
        <v>105</v>
      </c>
      <c r="B108" s="4">
        <f>'2a) logm_x(t)'!B108</f>
        <v>-0.7282385003712154</v>
      </c>
      <c r="C108" s="38">
        <f>(SUM('2a) logm_x(t)'!C108:CN108)-SUM('2a) logm_x(t)'!B108:CM108))/COUNT('2a) logm_x(t)'!C108:CN108)</f>
        <v>2.6643863684749991E-3</v>
      </c>
      <c r="G108" s="31">
        <f t="shared" si="1"/>
        <v>105</v>
      </c>
      <c r="H108" s="4">
        <f>'2a) logm_x(t)'!CQ108</f>
        <v>-0.74193734472937733</v>
      </c>
      <c r="I108" s="4">
        <f>(SUM('2a) logm_x(t)'!CR108:GC108)-SUM('2a) logm_x(t)'!CQ108:GB108))/COUNT('2a) logm_x(t)'!CR108:GCN108)</f>
        <v>2.4869031966745403E-3</v>
      </c>
    </row>
    <row r="109" spans="1:9" x14ac:dyDescent="0.25">
      <c r="A109" s="31">
        <f>'2a) male mx'!A109</f>
        <v>106</v>
      </c>
      <c r="B109" s="4">
        <f>'2a) logm_x(t)'!B109</f>
        <v>-0.81093021621632877</v>
      </c>
      <c r="C109" s="38">
        <f>(SUM('2a) logm_x(t)'!C109:CN109)-SUM('2a) logm_x(t)'!B109:CM109))/COUNT('2a) logm_x(t)'!C109:CN109)</f>
        <v>4.2061707416509823E-3</v>
      </c>
      <c r="G109" s="31">
        <f t="shared" si="1"/>
        <v>106</v>
      </c>
      <c r="H109" s="4">
        <f>'2a) logm_x(t)'!CQ109</f>
        <v>-0.64185388617239481</v>
      </c>
      <c r="I109" s="4">
        <f>(SUM('2a) logm_x(t)'!CR109:GC109)-SUM('2a) logm_x(t)'!CQ109:GB109))/COUNT('2a) logm_x(t)'!CR109:GCN109)</f>
        <v>1.8993874423538651E-3</v>
      </c>
    </row>
    <row r="110" spans="1:9" x14ac:dyDescent="0.25">
      <c r="A110" s="31">
        <f>'2a) male mx'!A110</f>
        <v>107</v>
      </c>
      <c r="B110" s="4">
        <f>'2a) logm_x(t)'!B110</f>
        <v>-0.6061358035703156</v>
      </c>
      <c r="C110" s="38">
        <f>(SUM('2a) logm_x(t)'!C110:CN110)-SUM('2a) logm_x(t)'!B110:CM110))/COUNT('2a) logm_x(t)'!C110:CN110)</f>
        <v>3.6712236079358544E-3</v>
      </c>
      <c r="G110" s="31">
        <f t="shared" si="1"/>
        <v>107</v>
      </c>
      <c r="H110" s="4">
        <f>'2a) logm_x(t)'!CQ110</f>
        <v>-0.6061358035703156</v>
      </c>
      <c r="I110" s="4">
        <f>(SUM('2a) logm_x(t)'!CR110:GC110)-SUM('2a) logm_x(t)'!CQ110:GB110))/COUNT('2a) logm_x(t)'!CR110:GCN110)</f>
        <v>2.229674394023896E-3</v>
      </c>
    </row>
    <row r="111" spans="1:9" x14ac:dyDescent="0.25">
      <c r="A111" s="31">
        <f>'2a) male mx'!A111</f>
        <v>108</v>
      </c>
      <c r="B111" s="4">
        <f>'2a) logm_x(t)'!B111</f>
        <v>-0.40546510810816444</v>
      </c>
      <c r="C111" s="39">
        <f>(SUM('2a) logm_x(t)'!C111:CN111)-SUM('2a) logm_x(t)'!B111:CM111))/COUNT('2a) logm_x(t)'!C111:CN111)</f>
        <v>-8.3790416952842E-18</v>
      </c>
      <c r="G111" s="31">
        <f t="shared" si="1"/>
        <v>108</v>
      </c>
      <c r="H111" s="4">
        <f>'2a) logm_x(t)'!CQ111</f>
        <v>-0.77318988823348167</v>
      </c>
      <c r="I111" s="4">
        <f>(SUM('2a) logm_x(t)'!CR111:GC111)-SUM('2a) logm_x(t)'!CQ111:GB111))/COUNT('2a) logm_x(t)'!CR111:GCN111)</f>
        <v>5.8229020214969765E-3</v>
      </c>
    </row>
    <row r="112" spans="1:9" x14ac:dyDescent="0.25">
      <c r="A112" s="31">
        <f>'2a) male mx'!A112</f>
        <v>109</v>
      </c>
      <c r="B112" s="4">
        <f>'2a) logm_x(t)'!B112</f>
        <v>-0.40546510810816444</v>
      </c>
      <c r="C112" s="39">
        <f>(SUM('2a) logm_x(t)'!C112:CN112)-SUM('2a) logm_x(t)'!B112:CM112))/COUNT('2a) logm_x(t)'!C112:CN112)</f>
        <v>-3.00060276925718E-17</v>
      </c>
      <c r="G112" s="31">
        <f t="shared" si="1"/>
        <v>109</v>
      </c>
      <c r="H112" s="4">
        <f>'2a) logm_x(t)'!CQ112</f>
        <v>-0.69314718055994529</v>
      </c>
      <c r="I112" s="4">
        <f>(SUM('2a) logm_x(t)'!CR112:GC112)-SUM('2a) logm_x(t)'!CQ112:GB112))/COUNT('2a) logm_x(t)'!CR112:GCN112)</f>
        <v>5.9011358368829753E-3</v>
      </c>
    </row>
    <row r="113" spans="1:9" x14ac:dyDescent="0.25">
      <c r="A113" s="31">
        <f>'2a) male mx'!A113</f>
        <v>110</v>
      </c>
      <c r="B113" s="4">
        <f>'2a) logm_x(t)'!B113</f>
        <v>0.69314718055994529</v>
      </c>
      <c r="C113" s="39">
        <f>(SUM('2a) logm_x(t)'!C113:CN113)-SUM('2a) logm_x(t)'!B113:CM113))/COUNT('2a) logm_x(t)'!C113:CN113)</f>
        <v>0</v>
      </c>
      <c r="G113" s="31">
        <f t="shared" si="1"/>
        <v>110</v>
      </c>
      <c r="H113" s="4">
        <f>'2a) logm_x(t)'!CQ113</f>
        <v>0.69314718055994529</v>
      </c>
      <c r="I113" s="4">
        <f>(SUM('2a) logm_x(t)'!CR113:GC113)-SUM('2a) logm_x(t)'!CQ113:GB113))/COUNT('2a) logm_x(t)'!CR113:GCN113)</f>
        <v>0</v>
      </c>
    </row>
    <row r="115" spans="1:9" x14ac:dyDescent="0.25">
      <c r="A115" s="36" t="s">
        <v>88</v>
      </c>
      <c r="G115" s="35" t="s">
        <v>91</v>
      </c>
      <c r="I115" s="72" t="s">
        <v>110</v>
      </c>
    </row>
    <row r="116" spans="1:9" x14ac:dyDescent="0.25">
      <c r="A116" s="31" t="s">
        <v>89</v>
      </c>
      <c r="B116" s="31" t="s">
        <v>90</v>
      </c>
      <c r="G116" s="31" t="s">
        <v>89</v>
      </c>
      <c r="H116" s="31" t="s">
        <v>90</v>
      </c>
      <c r="I116" s="4">
        <f ca="1">CORREL(B117:B206,H117:H206)</f>
        <v>0.76047599552467748</v>
      </c>
    </row>
    <row r="117" spans="1:9" x14ac:dyDescent="0.25">
      <c r="A117" s="31">
        <v>1</v>
      </c>
      <c r="B117" s="4">
        <f ca="1">OFFSET('2a) dlog_mxt-bx'!$CT$116,0,'2a)answer'!A117)</f>
        <v>2.1603853366902836E-3</v>
      </c>
      <c r="G117" s="31">
        <v>1</v>
      </c>
      <c r="H117" s="4">
        <f ca="1">OFFSET('2a) dlog_mxt-bx'!$B$344,0,'2a)answer'!G117)</f>
        <v>-0.14003649618077935</v>
      </c>
    </row>
    <row r="118" spans="1:9" x14ac:dyDescent="0.25">
      <c r="A118" s="31">
        <v>2</v>
      </c>
      <c r="B118" s="4">
        <f ca="1">OFFSET('2a) dlog_mxt-bx'!$CT$116,0,'2a)answer'!A118)</f>
        <v>0.38330570011651149</v>
      </c>
      <c r="G118" s="31">
        <v>2</v>
      </c>
      <c r="H118" s="4">
        <f ca="1">OFFSET('2a) dlog_mxt-bx'!$B$344,0,'2a)answer'!G118)</f>
        <v>0.70003212298922424</v>
      </c>
    </row>
    <row r="119" spans="1:9" x14ac:dyDescent="0.25">
      <c r="A119" s="31">
        <v>3</v>
      </c>
      <c r="B119" s="4">
        <f ca="1">OFFSET('2a) dlog_mxt-bx'!$CT$116,0,'2a)answer'!A119)</f>
        <v>-0.10680696349694592</v>
      </c>
      <c r="G119" s="31">
        <v>3</v>
      </c>
      <c r="H119" s="4">
        <f ca="1">OFFSET('2a) dlog_mxt-bx'!$B$344,0,'2a)answer'!G119)</f>
        <v>-0.42945617802826341</v>
      </c>
    </row>
    <row r="120" spans="1:9" x14ac:dyDescent="0.25">
      <c r="A120" s="31">
        <v>4</v>
      </c>
      <c r="B120" s="4">
        <f ca="1">OFFSET('2a) dlog_mxt-bx'!$CT$116,0,'2a)answer'!A120)</f>
        <v>-0.16827906828946457</v>
      </c>
      <c r="G120" s="31">
        <v>4</v>
      </c>
      <c r="H120" s="4">
        <f ca="1">OFFSET('2a) dlog_mxt-bx'!$B$344,0,'2a)answer'!G120)</f>
        <v>-0.33773435826933207</v>
      </c>
    </row>
    <row r="121" spans="1:9" x14ac:dyDescent="0.25">
      <c r="A121" s="31">
        <v>5</v>
      </c>
      <c r="B121" s="4">
        <f ca="1">OFFSET('2a) dlog_mxt-bx'!$CT$116,0,'2a)answer'!A121)</f>
        <v>0.36099304329600473</v>
      </c>
      <c r="G121" s="31">
        <v>5</v>
      </c>
      <c r="H121" s="4">
        <f ca="1">OFFSET('2a) dlog_mxt-bx'!$B$344,0,'2a)answer'!G121)</f>
        <v>0.32491519144218683</v>
      </c>
    </row>
    <row r="122" spans="1:9" x14ac:dyDescent="0.25">
      <c r="A122" s="31">
        <v>6</v>
      </c>
      <c r="B122" s="4">
        <f ca="1">OFFSET('2a) dlog_mxt-bx'!$CT$116,0,'2a)answer'!A122)</f>
        <v>7.4379250253980064E-3</v>
      </c>
      <c r="G122" s="31">
        <v>6</v>
      </c>
      <c r="H122" s="4">
        <f ca="1">OFFSET('2a) dlog_mxt-bx'!$B$344,0,'2a)answer'!G122)</f>
        <v>0.29913860579981277</v>
      </c>
    </row>
    <row r="123" spans="1:9" x14ac:dyDescent="0.25">
      <c r="A123" s="31">
        <v>7</v>
      </c>
      <c r="B123" s="4">
        <f ca="1">OFFSET('2a) dlog_mxt-bx'!$CT$116,0,'2a)answer'!A123)</f>
        <v>-1.0795606789826314E-3</v>
      </c>
      <c r="G123" s="31">
        <v>7</v>
      </c>
      <c r="H123" s="4">
        <f ca="1">OFFSET('2a) dlog_mxt-bx'!$B$344,0,'2a)answer'!G123)</f>
        <v>0.21252854949067729</v>
      </c>
    </row>
    <row r="124" spans="1:9" x14ac:dyDescent="0.25">
      <c r="A124" s="31">
        <v>8</v>
      </c>
      <c r="B124" s="4">
        <f ca="1">OFFSET('2a) dlog_mxt-bx'!$CT$116,0,'2a)answer'!A124)</f>
        <v>0.48920731373745557</v>
      </c>
      <c r="G124" s="31">
        <v>8</v>
      </c>
      <c r="H124" s="4">
        <f ca="1">OFFSET('2a) dlog_mxt-bx'!$B$344,0,'2a)answer'!G124)</f>
        <v>0.11931057978076556</v>
      </c>
    </row>
    <row r="125" spans="1:9" x14ac:dyDescent="0.25">
      <c r="A125" s="31">
        <v>9</v>
      </c>
      <c r="B125" s="4">
        <f ca="1">OFFSET('2a) dlog_mxt-bx'!$CT$116,0,'2a)answer'!A125)</f>
        <v>-0.88501705567379496</v>
      </c>
      <c r="G125" s="31">
        <v>9</v>
      </c>
      <c r="H125" s="4">
        <f ca="1">OFFSET('2a) dlog_mxt-bx'!$B$344,0,'2a)answer'!G125)</f>
        <v>-0.78035809908181131</v>
      </c>
    </row>
    <row r="126" spans="1:9" x14ac:dyDescent="0.25">
      <c r="A126" s="31">
        <v>10</v>
      </c>
      <c r="B126" s="4">
        <f ca="1">OFFSET('2a) dlog_mxt-bx'!$CT$116,0,'2a)answer'!A126)</f>
        <v>0.13079164584235151</v>
      </c>
      <c r="G126" s="31">
        <v>10</v>
      </c>
      <c r="H126" s="4">
        <f ca="1">OFFSET('2a) dlog_mxt-bx'!$B$344,0,'2a)answer'!G126)</f>
        <v>0.20314219271219733</v>
      </c>
    </row>
    <row r="127" spans="1:9" x14ac:dyDescent="0.25">
      <c r="A127" s="31">
        <v>11</v>
      </c>
      <c r="B127" s="4">
        <f ca="1">OFFSET('2a) dlog_mxt-bx'!$CT$116,0,'2a)answer'!A127)</f>
        <v>-2.2611312092120115E-2</v>
      </c>
      <c r="G127" s="31">
        <v>11</v>
      </c>
      <c r="H127" s="4">
        <f ca="1">OFFSET('2a) dlog_mxt-bx'!$B$344,0,'2a)answer'!G127)</f>
        <v>0.10321386263816862</v>
      </c>
    </row>
    <row r="128" spans="1:9" x14ac:dyDescent="0.25">
      <c r="A128" s="31">
        <v>12</v>
      </c>
      <c r="B128" s="4">
        <f ca="1">OFFSET('2a) dlog_mxt-bx'!$CT$116,0,'2a)answer'!A128)</f>
        <v>0.13559326751491255</v>
      </c>
      <c r="G128" s="31">
        <v>12</v>
      </c>
      <c r="H128" s="4">
        <f ca="1">OFFSET('2a) dlog_mxt-bx'!$B$344,0,'2a)answer'!G128)</f>
        <v>0.1402562367903514</v>
      </c>
    </row>
    <row r="129" spans="1:8" x14ac:dyDescent="0.25">
      <c r="A129" s="31">
        <v>13</v>
      </c>
      <c r="B129" s="4">
        <f ca="1">OFFSET('2a) dlog_mxt-bx'!$CT$116,0,'2a)answer'!A129)</f>
        <v>0.49486142247437592</v>
      </c>
      <c r="G129" s="31">
        <v>13</v>
      </c>
      <c r="H129" s="4">
        <f ca="1">OFFSET('2a) dlog_mxt-bx'!$B$344,0,'2a)answer'!G129)</f>
        <v>0.20278288905051278</v>
      </c>
    </row>
    <row r="130" spans="1:8" x14ac:dyDescent="0.25">
      <c r="A130" s="31">
        <v>14</v>
      </c>
      <c r="B130" s="4">
        <f ca="1">OFFSET('2a) dlog_mxt-bx'!$CT$116,0,'2a)answer'!A130)</f>
        <v>5.3729458470682293E-2</v>
      </c>
      <c r="G130" s="31">
        <v>14</v>
      </c>
      <c r="H130" s="4">
        <f ca="1">OFFSET('2a) dlog_mxt-bx'!$B$344,0,'2a)answer'!G130)</f>
        <v>3.950374291748892E-2</v>
      </c>
    </row>
    <row r="131" spans="1:8" x14ac:dyDescent="0.25">
      <c r="A131" s="31">
        <v>15</v>
      </c>
      <c r="B131" s="4">
        <f ca="1">OFFSET('2a) dlog_mxt-bx'!$CT$116,0,'2a)answer'!A131)</f>
        <v>-7.8127098508226689E-2</v>
      </c>
      <c r="G131" s="31">
        <v>15</v>
      </c>
      <c r="H131" s="4">
        <f ca="1">OFFSET('2a) dlog_mxt-bx'!$B$344,0,'2a)answer'!G131)</f>
        <v>-8.8346808873660445E-3</v>
      </c>
    </row>
    <row r="132" spans="1:8" x14ac:dyDescent="0.25">
      <c r="A132" s="31">
        <v>16</v>
      </c>
      <c r="B132" s="4">
        <f ca="1">OFFSET('2a) dlog_mxt-bx'!$CT$116,0,'2a)answer'!A132)</f>
        <v>0.12562374990675793</v>
      </c>
      <c r="G132" s="31">
        <v>16</v>
      </c>
      <c r="H132" s="4">
        <f ca="1">OFFSET('2a) dlog_mxt-bx'!$B$344,0,'2a)answer'!G132)</f>
        <v>-0.12297169211017857</v>
      </c>
    </row>
    <row r="133" spans="1:8" x14ac:dyDescent="0.25">
      <c r="A133" s="31">
        <v>17</v>
      </c>
      <c r="B133" s="4">
        <f ca="1">OFFSET('2a) dlog_mxt-bx'!$CT$116,0,'2a)answer'!A133)</f>
        <v>2.6385735387295627E-2</v>
      </c>
      <c r="G133" s="31">
        <v>17</v>
      </c>
      <c r="H133" s="4">
        <f ca="1">OFFSET('2a) dlog_mxt-bx'!$B$344,0,'2a)answer'!G133)</f>
        <v>0.20803295237747571</v>
      </c>
    </row>
    <row r="134" spans="1:8" x14ac:dyDescent="0.25">
      <c r="A134" s="31">
        <v>18</v>
      </c>
      <c r="B134" s="4">
        <f ca="1">OFFSET('2a) dlog_mxt-bx'!$CT$116,0,'2a)answer'!A134)</f>
        <v>0.40690598184100718</v>
      </c>
      <c r="G134" s="31">
        <v>18</v>
      </c>
      <c r="H134" s="4">
        <f ca="1">OFFSET('2a) dlog_mxt-bx'!$B$344,0,'2a)answer'!G134)</f>
        <v>0.10246121594660024</v>
      </c>
    </row>
    <row r="135" spans="1:8" x14ac:dyDescent="0.25">
      <c r="A135" s="31">
        <v>19</v>
      </c>
      <c r="B135" s="4">
        <f ca="1">OFFSET('2a) dlog_mxt-bx'!$CT$116,0,'2a)answer'!A135)</f>
        <v>-0.32080549643600798</v>
      </c>
      <c r="G135" s="31">
        <v>19</v>
      </c>
      <c r="H135" s="4">
        <f ca="1">OFFSET('2a) dlog_mxt-bx'!$B$344,0,'2a)answer'!G135)</f>
        <v>-0.37576879403481733</v>
      </c>
    </row>
    <row r="136" spans="1:8" x14ac:dyDescent="0.25">
      <c r="A136" s="31">
        <v>20</v>
      </c>
      <c r="B136" s="4">
        <f ca="1">OFFSET('2a) dlog_mxt-bx'!$CT$116,0,'2a)answer'!A136)</f>
        <v>8.2784086463508072E-3</v>
      </c>
      <c r="G136" s="31">
        <v>20</v>
      </c>
      <c r="H136" s="4">
        <f ca="1">OFFSET('2a) dlog_mxt-bx'!$B$344,0,'2a)answer'!G136)</f>
        <v>0.31610834947711786</v>
      </c>
    </row>
    <row r="137" spans="1:8" x14ac:dyDescent="0.25">
      <c r="A137" s="31">
        <v>21</v>
      </c>
      <c r="B137" s="4">
        <f ca="1">OFFSET('2a) dlog_mxt-bx'!$CT$116,0,'2a)answer'!A137)</f>
        <v>0.13013350966517587</v>
      </c>
      <c r="G137" s="31">
        <v>21</v>
      </c>
      <c r="H137" s="4">
        <f ca="1">OFFSET('2a) dlog_mxt-bx'!$B$344,0,'2a)answer'!G137)</f>
        <v>0.44024570623130499</v>
      </c>
    </row>
    <row r="138" spans="1:8" x14ac:dyDescent="0.25">
      <c r="A138" s="31">
        <v>22</v>
      </c>
      <c r="B138" s="4">
        <f ca="1">OFFSET('2a) dlog_mxt-bx'!$CT$116,0,'2a)answer'!A138)</f>
        <v>-0.23559534578513283</v>
      </c>
      <c r="G138" s="31">
        <v>22</v>
      </c>
      <c r="H138" s="4">
        <f ca="1">OFFSET('2a) dlog_mxt-bx'!$B$344,0,'2a)answer'!G138)</f>
        <v>-2.3416699732736388E-2</v>
      </c>
    </row>
    <row r="139" spans="1:8" x14ac:dyDescent="0.25">
      <c r="A139" s="31">
        <v>23</v>
      </c>
      <c r="B139" s="4">
        <f ca="1">OFFSET('2a) dlog_mxt-bx'!$CT$116,0,'2a)answer'!A139)</f>
        <v>-0.79105759094198014</v>
      </c>
      <c r="G139" s="31">
        <v>23</v>
      </c>
      <c r="H139" s="4">
        <f ca="1">OFFSET('2a) dlog_mxt-bx'!$B$344,0,'2a)answer'!G139)</f>
        <v>-0.61768789681671044</v>
      </c>
    </row>
    <row r="140" spans="1:8" x14ac:dyDescent="0.25">
      <c r="A140" s="31">
        <v>24</v>
      </c>
      <c r="B140" s="4">
        <f ca="1">OFFSET('2a) dlog_mxt-bx'!$CT$116,0,'2a)answer'!A140)</f>
        <v>-1.5989810122532002E-2</v>
      </c>
      <c r="G140" s="31">
        <v>24</v>
      </c>
      <c r="H140" s="4">
        <f ca="1">OFFSET('2a) dlog_mxt-bx'!$B$344,0,'2a)answer'!G140)</f>
        <v>-0.14359545568696885</v>
      </c>
    </row>
    <row r="141" spans="1:8" x14ac:dyDescent="0.25">
      <c r="A141" s="31">
        <v>25</v>
      </c>
      <c r="B141" s="4">
        <f ca="1">OFFSET('2a) dlog_mxt-bx'!$CT$116,0,'2a)answer'!A141)</f>
        <v>0.72599534836678326</v>
      </c>
      <c r="G141" s="31">
        <v>25</v>
      </c>
      <c r="H141" s="4">
        <f ca="1">OFFSET('2a) dlog_mxt-bx'!$B$344,0,'2a)answer'!G141)</f>
        <v>0.12563435615899723</v>
      </c>
    </row>
    <row r="142" spans="1:8" x14ac:dyDescent="0.25">
      <c r="A142" s="31">
        <v>26</v>
      </c>
      <c r="B142" s="4">
        <f ca="1">OFFSET('2a) dlog_mxt-bx'!$CT$116,0,'2a)answer'!A142)</f>
        <v>-0.10250468350172037</v>
      </c>
      <c r="G142" s="31">
        <v>26</v>
      </c>
      <c r="H142" s="4">
        <f ca="1">OFFSET('2a) dlog_mxt-bx'!$B$344,0,'2a)answer'!G142)</f>
        <v>-0.29684682171079835</v>
      </c>
    </row>
    <row r="143" spans="1:8" x14ac:dyDescent="0.25">
      <c r="A143" s="31">
        <v>27</v>
      </c>
      <c r="B143" s="4">
        <f ca="1">OFFSET('2a) dlog_mxt-bx'!$CT$116,0,'2a)answer'!A143)</f>
        <v>0.19824255597771107</v>
      </c>
      <c r="G143" s="31">
        <v>27</v>
      </c>
      <c r="H143" s="4">
        <f ca="1">OFFSET('2a) dlog_mxt-bx'!$B$344,0,'2a)answer'!G143)</f>
        <v>-1.5529505871925671E-2</v>
      </c>
    </row>
    <row r="144" spans="1:8" x14ac:dyDescent="0.25">
      <c r="A144" s="31">
        <v>28</v>
      </c>
      <c r="B144" s="4">
        <f ca="1">OFFSET('2a) dlog_mxt-bx'!$CT$116,0,'2a)answer'!A144)</f>
        <v>-0.23728392174026783</v>
      </c>
      <c r="G144" s="31">
        <v>28</v>
      </c>
      <c r="H144" s="4">
        <f ca="1">OFFSET('2a) dlog_mxt-bx'!$B$344,0,'2a)answer'!G144)</f>
        <v>-0.3450883739699368</v>
      </c>
    </row>
    <row r="145" spans="1:8" x14ac:dyDescent="0.25">
      <c r="A145" s="31">
        <v>29</v>
      </c>
      <c r="B145" s="4">
        <f ca="1">OFFSET('2a) dlog_mxt-bx'!$CT$116,0,'2a)answer'!A145)</f>
        <v>0.18996243493480686</v>
      </c>
      <c r="G145" s="31">
        <v>29</v>
      </c>
      <c r="H145" s="4">
        <f ca="1">OFFSET('2a) dlog_mxt-bx'!$B$344,0,'2a)answer'!G145)</f>
        <v>0.34062226868129725</v>
      </c>
    </row>
    <row r="146" spans="1:8" x14ac:dyDescent="0.25">
      <c r="A146" s="31">
        <v>30</v>
      </c>
      <c r="B146" s="4">
        <f ca="1">OFFSET('2a) dlog_mxt-bx'!$CT$116,0,'2a)answer'!A146)</f>
        <v>0.50496201445622102</v>
      </c>
      <c r="G146" s="31">
        <v>30</v>
      </c>
      <c r="H146" s="4">
        <f ca="1">OFFSET('2a) dlog_mxt-bx'!$B$344,0,'2a)answer'!G146)</f>
        <v>8.5893697259328883E-2</v>
      </c>
    </row>
    <row r="147" spans="1:8" x14ac:dyDescent="0.25">
      <c r="A147" s="31">
        <v>31</v>
      </c>
      <c r="B147" s="4">
        <f ca="1">OFFSET('2a) dlog_mxt-bx'!$CT$116,0,'2a)answer'!A147)</f>
        <v>-0.33058634390757857</v>
      </c>
      <c r="G147" s="31">
        <v>31</v>
      </c>
      <c r="H147" s="4">
        <f ca="1">OFFSET('2a) dlog_mxt-bx'!$B$344,0,'2a)answer'!G147)</f>
        <v>-0.10705051221726702</v>
      </c>
    </row>
    <row r="148" spans="1:8" x14ac:dyDescent="0.25">
      <c r="A148" s="31">
        <v>32</v>
      </c>
      <c r="B148" s="4">
        <f ca="1">OFFSET('2a) dlog_mxt-bx'!$CT$116,0,'2a)answer'!A148)</f>
        <v>-9.7833623309347459E-2</v>
      </c>
      <c r="G148" s="31">
        <v>32</v>
      </c>
      <c r="H148" s="4">
        <f ca="1">OFFSET('2a) dlog_mxt-bx'!$B$344,0,'2a)answer'!G148)</f>
        <v>-0.20571457215928182</v>
      </c>
    </row>
    <row r="149" spans="1:8" x14ac:dyDescent="0.25">
      <c r="A149" s="31">
        <v>33</v>
      </c>
      <c r="B149" s="4">
        <f ca="1">OFFSET('2a) dlog_mxt-bx'!$CT$116,0,'2a)answer'!A149)</f>
        <v>6.4464710919036092E-2</v>
      </c>
      <c r="G149" s="31">
        <v>33</v>
      </c>
      <c r="H149" s="4">
        <f ca="1">OFFSET('2a) dlog_mxt-bx'!$B$344,0,'2a)answer'!G149)</f>
        <v>-7.4876089291302211E-2</v>
      </c>
    </row>
    <row r="150" spans="1:8" x14ac:dyDescent="0.25">
      <c r="A150" s="31">
        <v>34</v>
      </c>
      <c r="B150" s="4">
        <f ca="1">OFFSET('2a) dlog_mxt-bx'!$CT$116,0,'2a)answer'!A150)</f>
        <v>-5.8767795319092098E-2</v>
      </c>
      <c r="G150" s="31">
        <v>34</v>
      </c>
      <c r="H150" s="4">
        <f ca="1">OFFSET('2a) dlog_mxt-bx'!$B$344,0,'2a)answer'!G150)</f>
        <v>-0.15913794270549159</v>
      </c>
    </row>
    <row r="151" spans="1:8" x14ac:dyDescent="0.25">
      <c r="A151" s="31">
        <v>35</v>
      </c>
      <c r="B151" s="4">
        <f ca="1">OFFSET('2a) dlog_mxt-bx'!$CT$116,0,'2a)answer'!A151)</f>
        <v>0.24437505102624585</v>
      </c>
      <c r="G151" s="31">
        <v>35</v>
      </c>
      <c r="H151" s="4">
        <f ca="1">OFFSET('2a) dlog_mxt-bx'!$B$344,0,'2a)answer'!G151)</f>
        <v>0.16952884215816474</v>
      </c>
    </row>
    <row r="152" spans="1:8" x14ac:dyDescent="0.25">
      <c r="A152" s="31">
        <v>36</v>
      </c>
      <c r="B152" s="4">
        <f ca="1">OFFSET('2a) dlog_mxt-bx'!$CT$116,0,'2a)answer'!A152)</f>
        <v>-7.7120047160242136E-2</v>
      </c>
      <c r="G152" s="31">
        <v>36</v>
      </c>
      <c r="H152" s="4">
        <f ca="1">OFFSET('2a) dlog_mxt-bx'!$B$344,0,'2a)answer'!G152)</f>
        <v>-3.5635185762728859E-2</v>
      </c>
    </row>
    <row r="153" spans="1:8" x14ac:dyDescent="0.25">
      <c r="A153" s="31">
        <v>37</v>
      </c>
      <c r="B153" s="4">
        <f ca="1">OFFSET('2a) dlog_mxt-bx'!$CT$116,0,'2a)answer'!A153)</f>
        <v>-0.16888457573584256</v>
      </c>
      <c r="G153" s="31">
        <v>37</v>
      </c>
      <c r="H153" s="4">
        <f ca="1">OFFSET('2a) dlog_mxt-bx'!$B$344,0,'2a)answer'!G153)</f>
        <v>-0.24890106716551114</v>
      </c>
    </row>
    <row r="154" spans="1:8" x14ac:dyDescent="0.25">
      <c r="A154" s="31">
        <v>38</v>
      </c>
      <c r="B154" s="4">
        <f ca="1">OFFSET('2a) dlog_mxt-bx'!$CT$116,0,'2a)answer'!A154)</f>
        <v>0.26776866525005122</v>
      </c>
      <c r="G154" s="31">
        <v>38</v>
      </c>
      <c r="H154" s="4">
        <f ca="1">OFFSET('2a) dlog_mxt-bx'!$B$344,0,'2a)answer'!G154)</f>
        <v>0.31486397124865123</v>
      </c>
    </row>
    <row r="155" spans="1:8" x14ac:dyDescent="0.25">
      <c r="A155" s="31">
        <v>39</v>
      </c>
      <c r="B155" s="4">
        <f ca="1">OFFSET('2a) dlog_mxt-bx'!$CT$116,0,'2a)answer'!A155)</f>
        <v>-0.11367017096149058</v>
      </c>
      <c r="G155" s="31">
        <v>39</v>
      </c>
      <c r="H155" s="4">
        <f ca="1">OFFSET('2a) dlog_mxt-bx'!$B$344,0,'2a)answer'!G155)</f>
        <v>-7.6819969671390612E-2</v>
      </c>
    </row>
    <row r="156" spans="1:8" x14ac:dyDescent="0.25">
      <c r="A156" s="31">
        <v>40</v>
      </c>
      <c r="B156" s="4">
        <f ca="1">OFFSET('2a) dlog_mxt-bx'!$CT$116,0,'2a)answer'!A156)</f>
        <v>7.9880674754101752E-2</v>
      </c>
      <c r="G156" s="31">
        <v>40</v>
      </c>
      <c r="H156" s="4">
        <f ca="1">OFFSET('2a) dlog_mxt-bx'!$B$344,0,'2a)answer'!G156)</f>
        <v>-0.11267248854086617</v>
      </c>
    </row>
    <row r="157" spans="1:8" x14ac:dyDescent="0.25">
      <c r="A157" s="31">
        <v>41</v>
      </c>
      <c r="B157" s="4">
        <f ca="1">OFFSET('2a) dlog_mxt-bx'!$CT$116,0,'2a)answer'!A157)</f>
        <v>0.1406055529752992</v>
      </c>
      <c r="G157" s="31">
        <v>41</v>
      </c>
      <c r="H157" s="4">
        <f ca="1">OFFSET('2a) dlog_mxt-bx'!$B$344,0,'2a)answer'!G157)</f>
        <v>0.15751004758333431</v>
      </c>
    </row>
    <row r="158" spans="1:8" x14ac:dyDescent="0.25">
      <c r="A158" s="31">
        <v>42</v>
      </c>
      <c r="B158" s="4">
        <f ca="1">OFFSET('2a) dlog_mxt-bx'!$CT$116,0,'2a)answer'!A158)</f>
        <v>5.651513306399223E-2</v>
      </c>
      <c r="G158" s="31">
        <v>42</v>
      </c>
      <c r="H158" s="4">
        <f ca="1">OFFSET('2a) dlog_mxt-bx'!$B$344,0,'2a)answer'!G158)</f>
        <v>0.12056101196275848</v>
      </c>
    </row>
    <row r="159" spans="1:8" x14ac:dyDescent="0.25">
      <c r="A159" s="31">
        <v>43</v>
      </c>
      <c r="B159" s="4">
        <f ca="1">OFFSET('2a) dlog_mxt-bx'!$CT$116,0,'2a)answer'!A159)</f>
        <v>0.40793937379444783</v>
      </c>
      <c r="G159" s="31">
        <v>43</v>
      </c>
      <c r="H159" s="4">
        <f ca="1">OFFSET('2a) dlog_mxt-bx'!$B$344,0,'2a)answer'!G159)</f>
        <v>0.3704478651839998</v>
      </c>
    </row>
    <row r="160" spans="1:8" x14ac:dyDescent="0.25">
      <c r="A160" s="31">
        <v>44</v>
      </c>
      <c r="B160" s="4">
        <f ca="1">OFFSET('2a) dlog_mxt-bx'!$CT$116,0,'2a)answer'!A160)</f>
        <v>-4.1673865297010858E-2</v>
      </c>
      <c r="G160" s="31">
        <v>44</v>
      </c>
      <c r="H160" s="4">
        <f ca="1">OFFSET('2a) dlog_mxt-bx'!$B$344,0,'2a)answer'!G160)</f>
        <v>-4.219017828345635E-2</v>
      </c>
    </row>
    <row r="161" spans="1:8" x14ac:dyDescent="0.25">
      <c r="A161" s="31">
        <v>45</v>
      </c>
      <c r="B161" s="4">
        <f ca="1">OFFSET('2a) dlog_mxt-bx'!$CT$116,0,'2a)answer'!A161)</f>
        <v>0.11875386890395274</v>
      </c>
      <c r="G161" s="31">
        <v>45</v>
      </c>
      <c r="H161" s="4">
        <f ca="1">OFFSET('2a) dlog_mxt-bx'!$B$344,0,'2a)answer'!G161)</f>
        <v>0.15677047653363843</v>
      </c>
    </row>
    <row r="162" spans="1:8" x14ac:dyDescent="0.25">
      <c r="A162" s="31">
        <v>46</v>
      </c>
      <c r="B162" s="4">
        <f ca="1">OFFSET('2a) dlog_mxt-bx'!$CT$116,0,'2a)answer'!A162)</f>
        <v>-0.25090935857266994</v>
      </c>
      <c r="G162" s="31">
        <v>46</v>
      </c>
      <c r="H162" s="4">
        <f ca="1">OFFSET('2a) dlog_mxt-bx'!$B$344,0,'2a)answer'!G162)</f>
        <v>-0.23188754825524907</v>
      </c>
    </row>
    <row r="163" spans="1:8" x14ac:dyDescent="0.25">
      <c r="A163" s="31">
        <v>47</v>
      </c>
      <c r="B163" s="4">
        <f ca="1">OFFSET('2a) dlog_mxt-bx'!$CT$116,0,'2a)answer'!A163)</f>
        <v>0.54632750477527414</v>
      </c>
      <c r="G163" s="31">
        <v>47</v>
      </c>
      <c r="H163" s="4">
        <f ca="1">OFFSET('2a) dlog_mxt-bx'!$B$344,0,'2a)answer'!G163)</f>
        <v>0.50156082066797958</v>
      </c>
    </row>
    <row r="164" spans="1:8" x14ac:dyDescent="0.25">
      <c r="A164" s="31">
        <v>48</v>
      </c>
      <c r="B164" s="4">
        <f ca="1">OFFSET('2a) dlog_mxt-bx'!$CT$116,0,'2a)answer'!A164)</f>
        <v>-0.27491117637894708</v>
      </c>
      <c r="G164" s="31">
        <v>48</v>
      </c>
      <c r="H164" s="4">
        <f ca="1">OFFSET('2a) dlog_mxt-bx'!$B$344,0,'2a)answer'!G164)</f>
        <v>-0.3366480526748627</v>
      </c>
    </row>
    <row r="165" spans="1:8" x14ac:dyDescent="0.25">
      <c r="A165" s="31">
        <v>49</v>
      </c>
      <c r="B165" s="4">
        <f ca="1">OFFSET('2a) dlog_mxt-bx'!$CT$116,0,'2a)answer'!A165)</f>
        <v>0.33838623658818995</v>
      </c>
      <c r="G165" s="31">
        <v>49</v>
      </c>
      <c r="H165" s="4">
        <f ca="1">OFFSET('2a) dlog_mxt-bx'!$B$344,0,'2a)answer'!G165)</f>
        <v>0.45877009796346818</v>
      </c>
    </row>
    <row r="166" spans="1:8" x14ac:dyDescent="0.25">
      <c r="A166" s="31">
        <v>50</v>
      </c>
      <c r="B166" s="4">
        <f ca="1">OFFSET('2a) dlog_mxt-bx'!$CT$116,0,'2a)answer'!A166)</f>
        <v>-0.17211228472426143</v>
      </c>
      <c r="G166" s="31">
        <v>50</v>
      </c>
      <c r="H166" s="4">
        <f ca="1">OFFSET('2a) dlog_mxt-bx'!$B$344,0,'2a)answer'!G166)</f>
        <v>-0.26881599121916361</v>
      </c>
    </row>
    <row r="167" spans="1:8" x14ac:dyDescent="0.25">
      <c r="A167" s="31">
        <v>51</v>
      </c>
      <c r="B167" s="4">
        <f ca="1">OFFSET('2a) dlog_mxt-bx'!$CT$116,0,'2a)answer'!A167)</f>
        <v>-7.5822329112311251E-2</v>
      </c>
      <c r="G167" s="31">
        <v>51</v>
      </c>
      <c r="H167" s="4">
        <f ca="1">OFFSET('2a) dlog_mxt-bx'!$B$344,0,'2a)answer'!G167)</f>
        <v>-5.0256955796353982E-2</v>
      </c>
    </row>
    <row r="168" spans="1:8" x14ac:dyDescent="0.25">
      <c r="A168" s="31">
        <v>52</v>
      </c>
      <c r="B168" s="4">
        <f ca="1">OFFSET('2a) dlog_mxt-bx'!$CT$116,0,'2a)answer'!A168)</f>
        <v>-6.4858089267275931E-2</v>
      </c>
      <c r="G168" s="31">
        <v>52</v>
      </c>
      <c r="H168" s="4">
        <f ca="1">OFFSET('2a) dlog_mxt-bx'!$B$344,0,'2a)answer'!G168)</f>
        <v>-0.10088903974671438</v>
      </c>
    </row>
    <row r="169" spans="1:8" x14ac:dyDescent="0.25">
      <c r="A169" s="31">
        <v>53</v>
      </c>
      <c r="B169" s="4">
        <f ca="1">OFFSET('2a) dlog_mxt-bx'!$CT$116,0,'2a)answer'!A169)</f>
        <v>0.37184876649986476</v>
      </c>
      <c r="G169" s="31">
        <v>53</v>
      </c>
      <c r="H169" s="4">
        <f ca="1">OFFSET('2a) dlog_mxt-bx'!$B$344,0,'2a)answer'!G169)</f>
        <v>0.18806293242524688</v>
      </c>
    </row>
    <row r="170" spans="1:8" x14ac:dyDescent="0.25">
      <c r="A170" s="31">
        <v>54</v>
      </c>
      <c r="B170" s="4">
        <f ca="1">OFFSET('2a) dlog_mxt-bx'!$CT$116,0,'2a)answer'!A170)</f>
        <v>-0.36962307069759964</v>
      </c>
      <c r="G170" s="31">
        <v>54</v>
      </c>
      <c r="H170" s="4">
        <f ca="1">OFFSET('2a) dlog_mxt-bx'!$B$344,0,'2a)answer'!G170)</f>
        <v>-0.32682048420394577</v>
      </c>
    </row>
    <row r="171" spans="1:8" x14ac:dyDescent="0.25">
      <c r="A171" s="31">
        <v>55</v>
      </c>
      <c r="B171" s="4">
        <f ca="1">OFFSET('2a) dlog_mxt-bx'!$CT$116,0,'2a)answer'!A171)</f>
        <v>2.3069970953872625E-2</v>
      </c>
      <c r="G171" s="31">
        <v>55</v>
      </c>
      <c r="H171" s="4">
        <f ca="1">OFFSET('2a) dlog_mxt-bx'!$B$344,0,'2a)answer'!G171)</f>
        <v>0.11520545032251595</v>
      </c>
    </row>
    <row r="172" spans="1:8" x14ac:dyDescent="0.25">
      <c r="A172" s="31">
        <v>56</v>
      </c>
      <c r="B172" s="4">
        <f ca="1">OFFSET('2a) dlog_mxt-bx'!$CT$116,0,'2a)answer'!A172)</f>
        <v>-0.21393067955378173</v>
      </c>
      <c r="G172" s="31">
        <v>56</v>
      </c>
      <c r="H172" s="4">
        <f ca="1">OFFSET('2a) dlog_mxt-bx'!$B$344,0,'2a)answer'!G172)</f>
        <v>-0.18978166755132655</v>
      </c>
    </row>
    <row r="173" spans="1:8" x14ac:dyDescent="0.25">
      <c r="A173" s="31">
        <v>57</v>
      </c>
      <c r="B173" s="4">
        <f ca="1">OFFSET('2a) dlog_mxt-bx'!$CT$116,0,'2a)answer'!A173)</f>
        <v>-0.25431640006640505</v>
      </c>
      <c r="G173" s="31">
        <v>57</v>
      </c>
      <c r="H173" s="4">
        <f ca="1">OFFSET('2a) dlog_mxt-bx'!$B$344,0,'2a)answer'!G173)</f>
        <v>5.5184544176733975E-3</v>
      </c>
    </row>
    <row r="174" spans="1:8" x14ac:dyDescent="0.25">
      <c r="A174" s="31">
        <v>58</v>
      </c>
      <c r="B174" s="4">
        <f ca="1">OFFSET('2a) dlog_mxt-bx'!$CT$116,0,'2a)answer'!A174)</f>
        <v>-1.7444842319673189E-2</v>
      </c>
      <c r="G174" s="31">
        <v>58</v>
      </c>
      <c r="H174" s="4">
        <f ca="1">OFFSET('2a) dlog_mxt-bx'!$B$344,0,'2a)answer'!G174)</f>
        <v>-0.28940693599216316</v>
      </c>
    </row>
    <row r="175" spans="1:8" x14ac:dyDescent="0.25">
      <c r="A175" s="31">
        <v>59</v>
      </c>
      <c r="B175" s="4">
        <f ca="1">OFFSET('2a) dlog_mxt-bx'!$CT$116,0,'2a)answer'!A175)</f>
        <v>-0.11427411737970287</v>
      </c>
      <c r="G175" s="31">
        <v>59</v>
      </c>
      <c r="H175" s="4">
        <f ca="1">OFFSET('2a) dlog_mxt-bx'!$B$344,0,'2a)answer'!G175)</f>
        <v>-8.7102418565091724E-2</v>
      </c>
    </row>
    <row r="176" spans="1:8" x14ac:dyDescent="0.25">
      <c r="A176" s="31">
        <v>60</v>
      </c>
      <c r="B176" s="4">
        <f ca="1">OFFSET('2a) dlog_mxt-bx'!$CT$116,0,'2a)answer'!A176)</f>
        <v>0.1212532755039489</v>
      </c>
      <c r="G176" s="31">
        <v>60</v>
      </c>
      <c r="H176" s="4">
        <f ca="1">OFFSET('2a) dlog_mxt-bx'!$B$344,0,'2a)answer'!G176)</f>
        <v>-9.0114113477871623E-3</v>
      </c>
    </row>
    <row r="177" spans="1:8" x14ac:dyDescent="0.25">
      <c r="A177" s="31">
        <v>61</v>
      </c>
      <c r="B177" s="4">
        <f ca="1">OFFSET('2a) dlog_mxt-bx'!$CT$116,0,'2a)answer'!A177)</f>
        <v>0.20352289053529959</v>
      </c>
      <c r="G177" s="31">
        <v>61</v>
      </c>
      <c r="H177" s="4">
        <f ca="1">OFFSET('2a) dlog_mxt-bx'!$B$344,0,'2a)answer'!G177)</f>
        <v>0.19776122618609043</v>
      </c>
    </row>
    <row r="178" spans="1:8" x14ac:dyDescent="0.25">
      <c r="A178" s="31">
        <v>62</v>
      </c>
      <c r="B178" s="4">
        <f ca="1">OFFSET('2a) dlog_mxt-bx'!$CT$116,0,'2a)answer'!A178)</f>
        <v>-0.59747246431560364</v>
      </c>
      <c r="G178" s="31">
        <v>62</v>
      </c>
      <c r="H178" s="4">
        <f ca="1">OFFSET('2a) dlog_mxt-bx'!$B$344,0,'2a)answer'!G178)</f>
        <v>-0.25427733015420112</v>
      </c>
    </row>
    <row r="179" spans="1:8" x14ac:dyDescent="0.25">
      <c r="A179" s="31">
        <v>63</v>
      </c>
      <c r="B179" s="4">
        <f ca="1">OFFSET('2a) dlog_mxt-bx'!$CT$116,0,'2a)answer'!A179)</f>
        <v>9.2152723326572761E-2</v>
      </c>
      <c r="G179" s="31">
        <v>63</v>
      </c>
      <c r="H179" s="4">
        <f ca="1">OFFSET('2a) dlog_mxt-bx'!$B$344,0,'2a)answer'!G179)</f>
        <v>0.22148755275586454</v>
      </c>
    </row>
    <row r="180" spans="1:8" x14ac:dyDescent="0.25">
      <c r="A180" s="31">
        <v>64</v>
      </c>
      <c r="B180" s="4">
        <f ca="1">OFFSET('2a) dlog_mxt-bx'!$CT$116,0,'2a)answer'!A180)</f>
        <v>0.19234862274491149</v>
      </c>
      <c r="G180" s="31">
        <v>64</v>
      </c>
      <c r="H180" s="4">
        <f ca="1">OFFSET('2a) dlog_mxt-bx'!$B$344,0,'2a)answer'!G180)</f>
        <v>0.16235521053109117</v>
      </c>
    </row>
    <row r="181" spans="1:8" x14ac:dyDescent="0.25">
      <c r="A181" s="31">
        <v>65</v>
      </c>
      <c r="B181" s="4">
        <f ca="1">OFFSET('2a) dlog_mxt-bx'!$CT$116,0,'2a)answer'!A181)</f>
        <v>-0.3448188367375184</v>
      </c>
      <c r="G181" s="31">
        <v>65</v>
      </c>
      <c r="H181" s="4">
        <f ca="1">OFFSET('2a) dlog_mxt-bx'!$B$344,0,'2a)answer'!G181)</f>
        <v>-0.26643888452147979</v>
      </c>
    </row>
    <row r="182" spans="1:8" x14ac:dyDescent="0.25">
      <c r="A182" s="31">
        <v>66</v>
      </c>
      <c r="B182" s="4">
        <f ca="1">OFFSET('2a) dlog_mxt-bx'!$CT$116,0,'2a)answer'!A182)</f>
        <v>0.10124186539185472</v>
      </c>
      <c r="G182" s="31">
        <v>66</v>
      </c>
      <c r="H182" s="4">
        <f ca="1">OFFSET('2a) dlog_mxt-bx'!$B$344,0,'2a)answer'!G182)</f>
        <v>8.8432694479824395E-2</v>
      </c>
    </row>
    <row r="183" spans="1:8" x14ac:dyDescent="0.25">
      <c r="A183" s="31">
        <v>67</v>
      </c>
      <c r="B183" s="4">
        <f ca="1">OFFSET('2a) dlog_mxt-bx'!$CT$116,0,'2a)answer'!A183)</f>
        <v>-2.9334166153191364E-2</v>
      </c>
      <c r="G183" s="31">
        <v>67</v>
      </c>
      <c r="H183" s="4">
        <f ca="1">OFFSET('2a) dlog_mxt-bx'!$B$344,0,'2a)answer'!G183)</f>
        <v>1.4448431053651742E-2</v>
      </c>
    </row>
    <row r="184" spans="1:8" x14ac:dyDescent="0.25">
      <c r="A184" s="31">
        <v>68</v>
      </c>
      <c r="B184" s="4">
        <f ca="1">OFFSET('2a) dlog_mxt-bx'!$CT$116,0,'2a)answer'!A184)</f>
        <v>0.31682775221113207</v>
      </c>
      <c r="G184" s="31">
        <v>68</v>
      </c>
      <c r="H184" s="4">
        <f ca="1">OFFSET('2a) dlog_mxt-bx'!$B$344,0,'2a)answer'!G184)</f>
        <v>0.21412889615696781</v>
      </c>
    </row>
    <row r="185" spans="1:8" x14ac:dyDescent="0.25">
      <c r="A185" s="31">
        <v>69</v>
      </c>
      <c r="B185" s="4">
        <f ca="1">OFFSET('2a) dlog_mxt-bx'!$CT$116,0,'2a)answer'!A185)</f>
        <v>-0.54012660468939944</v>
      </c>
      <c r="G185" s="31">
        <v>69</v>
      </c>
      <c r="H185" s="4">
        <f ca="1">OFFSET('2a) dlog_mxt-bx'!$B$344,0,'2a)answer'!G185)</f>
        <v>-0.3790186513572526</v>
      </c>
    </row>
    <row r="186" spans="1:8" x14ac:dyDescent="0.25">
      <c r="A186" s="31">
        <v>70</v>
      </c>
      <c r="B186" s="4">
        <f ca="1">OFFSET('2a) dlog_mxt-bx'!$CT$116,0,'2a)answer'!A186)</f>
        <v>-0.27494467617795482</v>
      </c>
      <c r="G186" s="31">
        <v>70</v>
      </c>
      <c r="H186" s="4">
        <f ca="1">OFFSET('2a) dlog_mxt-bx'!$B$344,0,'2a)answer'!G186)</f>
        <v>-6.3873599977161938E-2</v>
      </c>
    </row>
    <row r="187" spans="1:8" x14ac:dyDescent="0.25">
      <c r="A187" s="31">
        <v>71</v>
      </c>
      <c r="B187" s="4">
        <f ca="1">OFFSET('2a) dlog_mxt-bx'!$CT$116,0,'2a)answer'!A187)</f>
        <v>0.15991508371668894</v>
      </c>
      <c r="G187" s="31">
        <v>71</v>
      </c>
      <c r="H187" s="4">
        <f ca="1">OFFSET('2a) dlog_mxt-bx'!$B$344,0,'2a)answer'!G187)</f>
        <v>0.14441980420172965</v>
      </c>
    </row>
    <row r="188" spans="1:8" x14ac:dyDescent="0.25">
      <c r="A188" s="31">
        <v>72</v>
      </c>
      <c r="B188" s="4">
        <f ca="1">OFFSET('2a) dlog_mxt-bx'!$CT$116,0,'2a)answer'!A188)</f>
        <v>-0.14742794900888859</v>
      </c>
      <c r="G188" s="31">
        <v>72</v>
      </c>
      <c r="H188" s="4">
        <f ca="1">OFFSET('2a) dlog_mxt-bx'!$B$344,0,'2a)answer'!G188)</f>
        <v>-0.14738049957129457</v>
      </c>
    </row>
    <row r="189" spans="1:8" x14ac:dyDescent="0.25">
      <c r="A189" s="31">
        <v>73</v>
      </c>
      <c r="B189" s="4">
        <f ca="1">OFFSET('2a) dlog_mxt-bx'!$CT$116,0,'2a)answer'!A189)</f>
        <v>0.36176980437952311</v>
      </c>
      <c r="G189" s="31">
        <v>73</v>
      </c>
      <c r="H189" s="4">
        <f ca="1">OFFSET('2a) dlog_mxt-bx'!$B$344,0,'2a)answer'!G189)</f>
        <v>0.17895662611080551</v>
      </c>
    </row>
    <row r="190" spans="1:8" x14ac:dyDescent="0.25">
      <c r="A190" s="31">
        <v>74</v>
      </c>
      <c r="B190" s="4">
        <f ca="1">OFFSET('2a) dlog_mxt-bx'!$CT$116,0,'2a)answer'!A190)</f>
        <v>-0.20750481157388284</v>
      </c>
      <c r="G190" s="31">
        <v>74</v>
      </c>
      <c r="H190" s="4">
        <f ca="1">OFFSET('2a) dlog_mxt-bx'!$B$344,0,'2a)answer'!G190)</f>
        <v>0.12249942455104805</v>
      </c>
    </row>
    <row r="191" spans="1:8" x14ac:dyDescent="0.25">
      <c r="A191" s="31">
        <v>75</v>
      </c>
      <c r="B191" s="4">
        <f ca="1">OFFSET('2a) dlog_mxt-bx'!$CT$116,0,'2a)answer'!A191)</f>
        <v>0.10593799627674264</v>
      </c>
      <c r="G191" s="31">
        <v>75</v>
      </c>
      <c r="H191" s="4">
        <f ca="1">OFFSET('2a) dlog_mxt-bx'!$B$344,0,'2a)answer'!G191)</f>
        <v>-3.2577897758033721E-2</v>
      </c>
    </row>
    <row r="192" spans="1:8" x14ac:dyDescent="0.25">
      <c r="A192" s="31">
        <v>76</v>
      </c>
      <c r="B192" s="4">
        <f ca="1">OFFSET('2a) dlog_mxt-bx'!$CT$116,0,'2a)answer'!A192)</f>
        <v>-0.10901388159294617</v>
      </c>
      <c r="G192" s="31">
        <v>76</v>
      </c>
      <c r="H192" s="4">
        <f ca="1">OFFSET('2a) dlog_mxt-bx'!$B$344,0,'2a)answer'!G192)</f>
        <v>0.11456964027893818</v>
      </c>
    </row>
    <row r="193" spans="1:8" x14ac:dyDescent="0.25">
      <c r="A193" s="31">
        <v>77</v>
      </c>
      <c r="B193" s="4">
        <f ca="1">OFFSET('2a) dlog_mxt-bx'!$CT$116,0,'2a)answer'!A193)</f>
        <v>2.4660115678913887E-2</v>
      </c>
      <c r="G193" s="31">
        <v>77</v>
      </c>
      <c r="H193" s="4">
        <f ca="1">OFFSET('2a) dlog_mxt-bx'!$B$344,0,'2a)answer'!G193)</f>
        <v>-0.11219421578863252</v>
      </c>
    </row>
    <row r="194" spans="1:8" x14ac:dyDescent="0.25">
      <c r="A194" s="31">
        <v>78</v>
      </c>
      <c r="B194" s="4">
        <f ca="1">OFFSET('2a) dlog_mxt-bx'!$CT$116,0,'2a)answer'!A194)</f>
        <v>-0.12805709570941895</v>
      </c>
      <c r="G194" s="31">
        <v>78</v>
      </c>
      <c r="H194" s="4">
        <f ca="1">OFFSET('2a) dlog_mxt-bx'!$B$344,0,'2a)answer'!G194)</f>
        <v>-1.3297990111502466E-2</v>
      </c>
    </row>
    <row r="195" spans="1:8" x14ac:dyDescent="0.25">
      <c r="A195" s="31">
        <v>79</v>
      </c>
      <c r="B195" s="4">
        <f ca="1">OFFSET('2a) dlog_mxt-bx'!$CT$116,0,'2a)answer'!A195)</f>
        <v>-7.5415981802541651E-2</v>
      </c>
      <c r="G195" s="31">
        <v>79</v>
      </c>
      <c r="H195" s="4">
        <f ca="1">OFFSET('2a) dlog_mxt-bx'!$B$344,0,'2a)answer'!G195)</f>
        <v>-6.0171852714951696E-3</v>
      </c>
    </row>
    <row r="196" spans="1:8" x14ac:dyDescent="0.25">
      <c r="A196" s="31">
        <v>80</v>
      </c>
      <c r="B196" s="4">
        <f ca="1">OFFSET('2a) dlog_mxt-bx'!$CT$116,0,'2a)answer'!A196)</f>
        <v>-0.2549382704075796</v>
      </c>
      <c r="G196" s="31">
        <v>80</v>
      </c>
      <c r="H196" s="4">
        <f ca="1">OFFSET('2a) dlog_mxt-bx'!$B$344,0,'2a)answer'!G196)</f>
        <v>-0.3796857640883442</v>
      </c>
    </row>
    <row r="197" spans="1:8" x14ac:dyDescent="0.25">
      <c r="A197" s="31">
        <v>81</v>
      </c>
      <c r="B197" s="4">
        <f ca="1">OFFSET('2a) dlog_mxt-bx'!$CT$116,0,'2a)answer'!A197)</f>
        <v>1.9938975882875187E-2</v>
      </c>
      <c r="G197" s="31">
        <v>81</v>
      </c>
      <c r="H197" s="4">
        <f ca="1">OFFSET('2a) dlog_mxt-bx'!$B$344,0,'2a)answer'!G197)</f>
        <v>0.1844565364226643</v>
      </c>
    </row>
    <row r="198" spans="1:8" x14ac:dyDescent="0.25">
      <c r="A198" s="31">
        <v>82</v>
      </c>
      <c r="B198" s="4">
        <f ca="1">OFFSET('2a) dlog_mxt-bx'!$CT$116,0,'2a)answer'!A198)</f>
        <v>-0.19631018760063326</v>
      </c>
      <c r="G198" s="31">
        <v>82</v>
      </c>
      <c r="H198" s="4">
        <f ca="1">OFFSET('2a) dlog_mxt-bx'!$B$344,0,'2a)answer'!G198)</f>
        <v>2.9305583851031786E-2</v>
      </c>
    </row>
    <row r="199" spans="1:8" x14ac:dyDescent="0.25">
      <c r="A199" s="31">
        <v>83</v>
      </c>
      <c r="B199" s="4">
        <f ca="1">OFFSET('2a) dlog_mxt-bx'!$CT$116,0,'2a)answer'!A199)</f>
        <v>-5.3747467502218579E-2</v>
      </c>
      <c r="G199" s="31">
        <v>83</v>
      </c>
      <c r="H199" s="4">
        <f ca="1">OFFSET('2a) dlog_mxt-bx'!$B$344,0,'2a)answer'!G199)</f>
        <v>-0.14654651838843005</v>
      </c>
    </row>
    <row r="200" spans="1:8" x14ac:dyDescent="0.25">
      <c r="A200" s="31">
        <v>84</v>
      </c>
      <c r="B200" s="4">
        <f ca="1">OFFSET('2a) dlog_mxt-bx'!$CT$116,0,'2a)answer'!A200)</f>
        <v>-0.20949592446209667</v>
      </c>
      <c r="G200" s="31">
        <v>84</v>
      </c>
      <c r="H200" s="4">
        <f ca="1">OFFSET('2a) dlog_mxt-bx'!$B$344,0,'2a)answer'!G200)</f>
        <v>-0.20027350503523045</v>
      </c>
    </row>
    <row r="201" spans="1:8" x14ac:dyDescent="0.25">
      <c r="A201" s="31">
        <v>85</v>
      </c>
      <c r="B201" s="4">
        <f ca="1">OFFSET('2a) dlog_mxt-bx'!$CT$116,0,'2a)answer'!A201)</f>
        <v>-9.2490754571327133E-2</v>
      </c>
      <c r="G201" s="31">
        <v>85</v>
      </c>
      <c r="H201" s="4">
        <f ca="1">OFFSET('2a) dlog_mxt-bx'!$B$344,0,'2a)answer'!G201)</f>
        <v>0.15759642664914339</v>
      </c>
    </row>
    <row r="202" spans="1:8" x14ac:dyDescent="0.25">
      <c r="A202" s="31">
        <v>86</v>
      </c>
      <c r="B202" s="4">
        <f ca="1">OFFSET('2a) dlog_mxt-bx'!$CT$116,0,'2a)answer'!A202)</f>
        <v>0.13754713983902581</v>
      </c>
      <c r="G202" s="31">
        <v>86</v>
      </c>
      <c r="H202" s="4">
        <f ca="1">OFFSET('2a) dlog_mxt-bx'!$B$344,0,'2a)answer'!G202)</f>
        <v>0.17694035065529043</v>
      </c>
    </row>
    <row r="203" spans="1:8" x14ac:dyDescent="0.25">
      <c r="A203" s="31">
        <v>87</v>
      </c>
      <c r="B203" s="4">
        <f ca="1">OFFSET('2a) dlog_mxt-bx'!$CT$116,0,'2a)answer'!A203)</f>
        <v>-3.5171731054212778E-2</v>
      </c>
      <c r="G203" s="31">
        <v>87</v>
      </c>
      <c r="H203" s="4">
        <f ca="1">OFFSET('2a) dlog_mxt-bx'!$B$344,0,'2a)answer'!G203)</f>
        <v>-0.17510177767758772</v>
      </c>
    </row>
    <row r="204" spans="1:8" x14ac:dyDescent="0.25">
      <c r="A204" s="31">
        <v>88</v>
      </c>
      <c r="B204" s="4">
        <f ca="1">OFFSET('2a) dlog_mxt-bx'!$CT$116,0,'2a)answer'!A204)</f>
        <v>-5.4303683021181895E-2</v>
      </c>
      <c r="G204" s="31">
        <v>88</v>
      </c>
      <c r="H204" s="4">
        <f ca="1">OFFSET('2a) dlog_mxt-bx'!$B$344,0,'2a)answer'!G204)</f>
        <v>0.1402712573413204</v>
      </c>
    </row>
    <row r="205" spans="1:8" x14ac:dyDescent="0.25">
      <c r="A205" s="31">
        <v>89</v>
      </c>
      <c r="B205" s="4">
        <f ca="1">OFFSET('2a) dlog_mxt-bx'!$CT$116,0,'2a)answer'!A205)</f>
        <v>-0.1532591620489627</v>
      </c>
      <c r="G205" s="31">
        <v>89</v>
      </c>
      <c r="H205" s="4">
        <f ca="1">OFFSET('2a) dlog_mxt-bx'!$B$344,0,'2a)answer'!G205)</f>
        <v>-0.13109583780033096</v>
      </c>
    </row>
    <row r="206" spans="1:8" x14ac:dyDescent="0.25">
      <c r="A206" s="31">
        <v>90</v>
      </c>
      <c r="B206" s="4">
        <f ca="1">OFFSET('2a) dlog_mxt-bx'!$CT$116,0,'2a)answer'!A206)</f>
        <v>-6.7298385208037756E-2</v>
      </c>
      <c r="G206" s="31">
        <v>90</v>
      </c>
      <c r="H206" s="4">
        <f ca="1">OFFSET('2a) dlog_mxt-bx'!$B$344,0,'2a)answer'!G206)</f>
        <v>0.20622632800328403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4"/>
  <sheetViews>
    <sheetView topLeftCell="A60" zoomScale="90" zoomScaleNormal="90" workbookViewId="0">
      <selection activeCell="E70" sqref="E70"/>
    </sheetView>
  </sheetViews>
  <sheetFormatPr defaultColWidth="8.85546875" defaultRowHeight="15" x14ac:dyDescent="0.25"/>
  <cols>
    <col min="9" max="9" width="11.7109375" bestFit="1" customWidth="1"/>
    <col min="10" max="10" width="12.42578125" bestFit="1" customWidth="1"/>
    <col min="11" max="14" width="10.42578125" bestFit="1" customWidth="1"/>
    <col min="15" max="15" width="11.7109375" bestFit="1" customWidth="1"/>
    <col min="16" max="16" width="11" bestFit="1" customWidth="1"/>
  </cols>
  <sheetData>
    <row r="1" spans="1:16" x14ac:dyDescent="0.25">
      <c r="A1" s="31" t="s">
        <v>15</v>
      </c>
      <c r="B1" s="31" t="s">
        <v>25</v>
      </c>
      <c r="C1" s="31" t="s">
        <v>24</v>
      </c>
      <c r="D1" s="31" t="s">
        <v>21</v>
      </c>
      <c r="E1" s="31" t="s">
        <v>20</v>
      </c>
      <c r="F1" s="31" t="s">
        <v>18</v>
      </c>
      <c r="G1" s="31" t="s">
        <v>22</v>
      </c>
      <c r="H1" s="31" t="s">
        <v>23</v>
      </c>
      <c r="I1" s="31" t="s">
        <v>36</v>
      </c>
      <c r="J1" s="31" t="s">
        <v>37</v>
      </c>
      <c r="K1" s="31" t="s">
        <v>38</v>
      </c>
      <c r="L1" s="31" t="s">
        <v>39</v>
      </c>
      <c r="M1" s="31" t="s">
        <v>40</v>
      </c>
      <c r="N1" s="31" t="s">
        <v>41</v>
      </c>
      <c r="O1" s="31" t="s">
        <v>42</v>
      </c>
      <c r="P1" s="31" t="s">
        <v>43</v>
      </c>
    </row>
    <row r="2" spans="1:16" x14ac:dyDescent="0.25">
      <c r="A2" s="40">
        <v>66.400000000000006</v>
      </c>
      <c r="B2" s="40">
        <v>47.7</v>
      </c>
      <c r="C2" s="40">
        <v>43.1</v>
      </c>
      <c r="D2" s="40">
        <v>44.8</v>
      </c>
      <c r="E2" s="40">
        <v>38.700000000000003</v>
      </c>
      <c r="F2" s="40">
        <v>37.4</v>
      </c>
      <c r="G2" s="40">
        <v>36.5</v>
      </c>
      <c r="H2" s="40">
        <v>46.1</v>
      </c>
      <c r="I2" s="32"/>
      <c r="J2" s="32"/>
      <c r="K2" s="32"/>
      <c r="L2" s="32"/>
      <c r="M2" s="32"/>
      <c r="N2" s="32"/>
      <c r="O2" s="32"/>
      <c r="P2" s="32"/>
    </row>
    <row r="3" spans="1:16" x14ac:dyDescent="0.25">
      <c r="A3" s="40">
        <v>71.400000000000006</v>
      </c>
      <c r="B3" s="40">
        <v>50.7</v>
      </c>
      <c r="C3" s="40">
        <v>45</v>
      </c>
      <c r="D3" s="40">
        <v>47.1</v>
      </c>
      <c r="E3" s="40">
        <v>39.6</v>
      </c>
      <c r="F3" s="40">
        <v>38.299999999999997</v>
      </c>
      <c r="G3" s="40">
        <v>36.5</v>
      </c>
      <c r="H3" s="40">
        <v>49</v>
      </c>
      <c r="I3" s="32">
        <f t="shared" ref="I3:I34" si="0">LN(A3/A2)</f>
        <v>7.2600812863150579E-2</v>
      </c>
      <c r="J3" s="32">
        <f t="shared" ref="J3:J34" si="1">LN(B3/B2)</f>
        <v>6.0994512702841931E-2</v>
      </c>
      <c r="K3" s="32">
        <f t="shared" ref="K3:K34" si="2">LN(C3/C2)</f>
        <v>4.3139492660617534E-2</v>
      </c>
      <c r="L3" s="32">
        <f t="shared" ref="L3:L34" si="3">LN(D3/D2)</f>
        <v>5.0064861601432677E-2</v>
      </c>
      <c r="M3" s="32">
        <f t="shared" ref="M3:M34" si="4">LN(E3/E2)</f>
        <v>2.2989518224698781E-2</v>
      </c>
      <c r="N3" s="32">
        <f t="shared" ref="N3:N34" si="5">LN(F3/F2)</f>
        <v>2.3779191766113934E-2</v>
      </c>
      <c r="O3" s="32">
        <f t="shared" ref="O3:O34" si="6">LN(G3/G2)</f>
        <v>0</v>
      </c>
      <c r="P3" s="32">
        <f t="shared" ref="P3:P34" si="7">LN(H3/H2)</f>
        <v>6.1007348108023766E-2</v>
      </c>
    </row>
    <row r="4" spans="1:16" x14ac:dyDescent="0.25">
      <c r="A4" s="40">
        <v>74.8</v>
      </c>
      <c r="B4" s="40">
        <v>51.9</v>
      </c>
      <c r="C4" s="40">
        <v>48.3</v>
      </c>
      <c r="D4" s="40">
        <v>48.9</v>
      </c>
      <c r="E4" s="40">
        <v>40.5</v>
      </c>
      <c r="F4" s="40">
        <v>40.200000000000003</v>
      </c>
      <c r="G4" s="40">
        <v>37.6</v>
      </c>
      <c r="H4" s="40">
        <v>51.9</v>
      </c>
      <c r="I4" s="32">
        <f t="shared" si="0"/>
        <v>4.6520015634892699E-2</v>
      </c>
      <c r="J4" s="32">
        <f t="shared" si="1"/>
        <v>2.3392879574705375E-2</v>
      </c>
      <c r="K4" s="32">
        <f t="shared" si="2"/>
        <v>7.0769070888207164E-2</v>
      </c>
      <c r="L4" s="32">
        <f t="shared" si="3"/>
        <v>3.750439545845427E-2</v>
      </c>
      <c r="M4" s="32">
        <f t="shared" si="4"/>
        <v>2.2472855852058576E-2</v>
      </c>
      <c r="N4" s="32">
        <f t="shared" si="5"/>
        <v>4.8417099438375202E-2</v>
      </c>
      <c r="O4" s="32">
        <f t="shared" si="6"/>
        <v>2.9691789807402998E-2</v>
      </c>
      <c r="P4" s="32">
        <f t="shared" si="7"/>
        <v>5.7498492061216384E-2</v>
      </c>
    </row>
    <row r="5" spans="1:16" x14ac:dyDescent="0.25">
      <c r="A5" s="40">
        <v>77.5</v>
      </c>
      <c r="B5" s="40">
        <v>53.1</v>
      </c>
      <c r="C5" s="40">
        <v>50.5</v>
      </c>
      <c r="D5" s="40">
        <v>51.6</v>
      </c>
      <c r="E5" s="40">
        <v>42.2</v>
      </c>
      <c r="F5" s="40">
        <v>42.5</v>
      </c>
      <c r="G5" s="40">
        <v>38.5</v>
      </c>
      <c r="H5" s="40">
        <v>55.5</v>
      </c>
      <c r="I5" s="32">
        <f t="shared" si="0"/>
        <v>3.5460051378869782E-2</v>
      </c>
      <c r="J5" s="32">
        <f t="shared" si="1"/>
        <v>2.2858138076050184E-2</v>
      </c>
      <c r="K5" s="32">
        <f t="shared" si="2"/>
        <v>4.4541775622787147E-2</v>
      </c>
      <c r="L5" s="32">
        <f t="shared" si="3"/>
        <v>5.3744276006690829E-2</v>
      </c>
      <c r="M5" s="32">
        <f t="shared" si="4"/>
        <v>4.111824692947276E-2</v>
      </c>
      <c r="N5" s="32">
        <f t="shared" si="5"/>
        <v>5.5637080305395679E-2</v>
      </c>
      <c r="O5" s="32">
        <f t="shared" si="6"/>
        <v>2.3654190897889595E-2</v>
      </c>
      <c r="P5" s="32">
        <f t="shared" si="7"/>
        <v>6.7064230580545836E-2</v>
      </c>
    </row>
    <row r="6" spans="1:16" x14ac:dyDescent="0.25">
      <c r="A6" s="40">
        <v>78.5</v>
      </c>
      <c r="B6" s="40">
        <v>54.2</v>
      </c>
      <c r="C6" s="40">
        <v>53.7</v>
      </c>
      <c r="D6" s="40">
        <v>55</v>
      </c>
      <c r="E6" s="40">
        <v>44</v>
      </c>
      <c r="F6" s="40">
        <v>47.8</v>
      </c>
      <c r="G6" s="40">
        <v>39.9</v>
      </c>
      <c r="H6" s="40">
        <v>58.7</v>
      </c>
      <c r="I6" s="32">
        <f t="shared" si="0"/>
        <v>1.2820688429061469E-2</v>
      </c>
      <c r="J6" s="32">
        <f t="shared" si="1"/>
        <v>2.0503980197707369E-2</v>
      </c>
      <c r="K6" s="32">
        <f t="shared" si="2"/>
        <v>6.1439665233504914E-2</v>
      </c>
      <c r="L6" s="32">
        <f t="shared" si="3"/>
        <v>6.3811512744953766E-2</v>
      </c>
      <c r="M6" s="32">
        <f t="shared" si="4"/>
        <v>4.1769412876294931E-2</v>
      </c>
      <c r="N6" s="32">
        <f t="shared" si="5"/>
        <v>0.11752156356703899</v>
      </c>
      <c r="O6" s="32">
        <f t="shared" si="6"/>
        <v>3.5718082602079246E-2</v>
      </c>
      <c r="P6" s="32">
        <f t="shared" si="7"/>
        <v>5.6056706081662008E-2</v>
      </c>
    </row>
    <row r="7" spans="1:16" x14ac:dyDescent="0.25">
      <c r="A7" s="40">
        <v>82</v>
      </c>
      <c r="B7" s="40">
        <v>57</v>
      </c>
      <c r="C7" s="40">
        <v>57.9</v>
      </c>
      <c r="D7" s="40">
        <v>58.2</v>
      </c>
      <c r="E7" s="40">
        <v>46.2</v>
      </c>
      <c r="F7" s="40">
        <v>52.9</v>
      </c>
      <c r="G7" s="40">
        <v>40.799999999999997</v>
      </c>
      <c r="H7" s="40">
        <v>63</v>
      </c>
      <c r="I7" s="32">
        <f t="shared" si="0"/>
        <v>4.3620622475890353E-2</v>
      </c>
      <c r="J7" s="32">
        <f t="shared" si="1"/>
        <v>5.0370359388949591E-2</v>
      </c>
      <c r="K7" s="32">
        <f t="shared" si="2"/>
        <v>7.530438306413037E-2</v>
      </c>
      <c r="L7" s="32">
        <f t="shared" si="3"/>
        <v>5.6552169504921361E-2</v>
      </c>
      <c r="M7" s="32">
        <f t="shared" si="4"/>
        <v>4.8790164169432049E-2</v>
      </c>
      <c r="N7" s="32">
        <f t="shared" si="5"/>
        <v>0.10137769936684338</v>
      </c>
      <c r="O7" s="32">
        <f t="shared" si="6"/>
        <v>2.2305757514298186E-2</v>
      </c>
      <c r="P7" s="32">
        <f t="shared" si="7"/>
        <v>7.0694999557481875E-2</v>
      </c>
    </row>
    <row r="8" spans="1:16" x14ac:dyDescent="0.25">
      <c r="A8" s="40">
        <v>86.1</v>
      </c>
      <c r="B8" s="40">
        <v>59.5</v>
      </c>
      <c r="C8" s="40">
        <v>65</v>
      </c>
      <c r="D8" s="40">
        <v>62.4</v>
      </c>
      <c r="E8" s="40">
        <v>48.2</v>
      </c>
      <c r="F8" s="40">
        <v>60.7</v>
      </c>
      <c r="G8" s="40">
        <v>41.9</v>
      </c>
      <c r="H8" s="40">
        <v>67.7</v>
      </c>
      <c r="I8" s="32">
        <f t="shared" si="0"/>
        <v>4.8790164169431834E-2</v>
      </c>
      <c r="J8" s="32">
        <f t="shared" si="1"/>
        <v>4.2925044717033844E-2</v>
      </c>
      <c r="K8" s="32">
        <f t="shared" si="2"/>
        <v>0.11566988531668748</v>
      </c>
      <c r="L8" s="32">
        <f t="shared" si="3"/>
        <v>6.9679920637989806E-2</v>
      </c>
      <c r="M8" s="32">
        <f t="shared" si="4"/>
        <v>4.2379222968861541E-2</v>
      </c>
      <c r="N8" s="32">
        <f t="shared" si="5"/>
        <v>0.13754035920119895</v>
      </c>
      <c r="O8" s="32">
        <f t="shared" si="6"/>
        <v>2.6603745517976153E-2</v>
      </c>
      <c r="P8" s="32">
        <f t="shared" si="7"/>
        <v>7.1951453526696588E-2</v>
      </c>
    </row>
    <row r="9" spans="1:16" x14ac:dyDescent="0.25">
      <c r="A9" s="40">
        <v>89.6</v>
      </c>
      <c r="B9" s="40">
        <v>61.3</v>
      </c>
      <c r="C9" s="40">
        <v>70.099999999999994</v>
      </c>
      <c r="D9" s="40">
        <v>64</v>
      </c>
      <c r="E9" s="40">
        <v>50.6</v>
      </c>
      <c r="F9" s="40">
        <v>66</v>
      </c>
      <c r="G9" s="40">
        <v>44.1</v>
      </c>
      <c r="H9" s="40">
        <v>70.400000000000006</v>
      </c>
      <c r="I9" s="32">
        <f t="shared" si="0"/>
        <v>3.9845908547199778E-2</v>
      </c>
      <c r="J9" s="32">
        <f t="shared" si="1"/>
        <v>2.9803530390581534E-2</v>
      </c>
      <c r="K9" s="32">
        <f t="shared" si="2"/>
        <v>7.5535524144907204E-2</v>
      </c>
      <c r="L9" s="32">
        <f t="shared" si="3"/>
        <v>2.5317807984290001E-2</v>
      </c>
      <c r="M9" s="32">
        <f t="shared" si="4"/>
        <v>4.859255523686528E-2</v>
      </c>
      <c r="N9" s="32">
        <f t="shared" si="5"/>
        <v>8.3711043960972814E-2</v>
      </c>
      <c r="O9" s="32">
        <f t="shared" si="6"/>
        <v>5.1173955524708242E-2</v>
      </c>
      <c r="P9" s="32">
        <f t="shared" si="7"/>
        <v>3.9107083245767525E-2</v>
      </c>
    </row>
    <row r="10" spans="1:16" x14ac:dyDescent="0.25">
      <c r="A10" s="40">
        <v>88.8</v>
      </c>
      <c r="B10" s="40">
        <v>59.9</v>
      </c>
      <c r="C10" s="40">
        <v>71.3</v>
      </c>
      <c r="D10" s="40">
        <v>64.900000000000006</v>
      </c>
      <c r="E10" s="40">
        <v>52.4</v>
      </c>
      <c r="F10" s="40">
        <v>67.5</v>
      </c>
      <c r="G10" s="40">
        <v>46.9</v>
      </c>
      <c r="H10" s="40">
        <v>69.5</v>
      </c>
      <c r="I10" s="32">
        <f t="shared" si="0"/>
        <v>-8.9686699827603751E-3</v>
      </c>
      <c r="J10" s="32">
        <f t="shared" si="1"/>
        <v>-2.3103337820762071E-2</v>
      </c>
      <c r="K10" s="32">
        <f t="shared" si="2"/>
        <v>1.6973533379705967E-2</v>
      </c>
      <c r="L10" s="32">
        <f t="shared" si="3"/>
        <v>1.3964540350372541E-2</v>
      </c>
      <c r="M10" s="32">
        <f t="shared" si="4"/>
        <v>3.4955015033576634E-2</v>
      </c>
      <c r="N10" s="32">
        <f t="shared" si="5"/>
        <v>2.2472855852058576E-2</v>
      </c>
      <c r="O10" s="32">
        <f t="shared" si="6"/>
        <v>6.1557892999433365E-2</v>
      </c>
      <c r="P10" s="32">
        <f t="shared" si="7"/>
        <v>-1.2866510593250299E-2</v>
      </c>
    </row>
    <row r="11" spans="1:16" x14ac:dyDescent="0.25">
      <c r="A11" s="40">
        <v>85.5</v>
      </c>
      <c r="B11" s="40">
        <v>59.7</v>
      </c>
      <c r="C11" s="40">
        <v>72.3</v>
      </c>
      <c r="D11" s="40">
        <v>65.8</v>
      </c>
      <c r="E11" s="40">
        <v>53.7</v>
      </c>
      <c r="F11" s="40">
        <v>71.599999999999994</v>
      </c>
      <c r="G11" s="40">
        <v>46.1</v>
      </c>
      <c r="H11" s="40">
        <v>69.5</v>
      </c>
      <c r="I11" s="32">
        <f t="shared" si="0"/>
        <v>-3.7870274055409853E-2</v>
      </c>
      <c r="J11" s="32">
        <f t="shared" si="1"/>
        <v>-3.3444847228471372E-3</v>
      </c>
      <c r="K11" s="32">
        <f t="shared" si="2"/>
        <v>1.3927801744468804E-2</v>
      </c>
      <c r="L11" s="32">
        <f t="shared" si="3"/>
        <v>1.377221462122709E-2</v>
      </c>
      <c r="M11" s="32">
        <f t="shared" si="4"/>
        <v>2.4506410187822538E-2</v>
      </c>
      <c r="N11" s="32">
        <f t="shared" si="5"/>
        <v>5.8967476088115811E-2</v>
      </c>
      <c r="O11" s="32">
        <f t="shared" si="6"/>
        <v>-1.7204725449630833E-2</v>
      </c>
      <c r="P11" s="32">
        <f t="shared" si="7"/>
        <v>0</v>
      </c>
    </row>
    <row r="12" spans="1:16" x14ac:dyDescent="0.25">
      <c r="A12" s="40">
        <v>85</v>
      </c>
      <c r="B12" s="40">
        <v>59.9</v>
      </c>
      <c r="C12" s="40">
        <v>71.5</v>
      </c>
      <c r="D12" s="40">
        <v>67.2</v>
      </c>
      <c r="E12" s="40">
        <v>54.8</v>
      </c>
      <c r="F12" s="40">
        <v>72.099999999999994</v>
      </c>
      <c r="G12" s="40">
        <v>48.4</v>
      </c>
      <c r="H12" s="40">
        <v>68.400000000000006</v>
      </c>
      <c r="I12" s="32">
        <f t="shared" si="0"/>
        <v>-5.8651194523981339E-3</v>
      </c>
      <c r="J12" s="32">
        <f t="shared" si="1"/>
        <v>3.3444847228471289E-3</v>
      </c>
      <c r="K12" s="32">
        <f t="shared" si="2"/>
        <v>-1.1126679464756992E-2</v>
      </c>
      <c r="L12" s="32">
        <f t="shared" si="3"/>
        <v>2.1053409197832482E-2</v>
      </c>
      <c r="M12" s="32">
        <f t="shared" si="4"/>
        <v>2.0277192439150663E-2</v>
      </c>
      <c r="N12" s="32">
        <f t="shared" si="5"/>
        <v>6.9589703243035225E-3</v>
      </c>
      <c r="O12" s="32">
        <f t="shared" si="6"/>
        <v>4.8686863719983188E-2</v>
      </c>
      <c r="P12" s="32">
        <f t="shared" si="7"/>
        <v>-1.5953927942241593E-2</v>
      </c>
    </row>
    <row r="13" spans="1:16" x14ac:dyDescent="0.25">
      <c r="A13" s="40">
        <v>85.4</v>
      </c>
      <c r="B13" s="40">
        <v>61.5</v>
      </c>
      <c r="C13" s="40">
        <v>72.5</v>
      </c>
      <c r="D13" s="40">
        <v>68.5</v>
      </c>
      <c r="E13" s="40">
        <v>57.3</v>
      </c>
      <c r="F13" s="40">
        <v>74</v>
      </c>
      <c r="G13" s="40">
        <v>50.4</v>
      </c>
      <c r="H13" s="40">
        <v>69.5</v>
      </c>
      <c r="I13" s="32">
        <f t="shared" si="0"/>
        <v>4.6948443042078847E-3</v>
      </c>
      <c r="J13" s="32">
        <f t="shared" si="1"/>
        <v>2.6360669691068633E-2</v>
      </c>
      <c r="K13" s="32">
        <f t="shared" si="2"/>
        <v>1.3889112160667093E-2</v>
      </c>
      <c r="L13" s="32">
        <f t="shared" si="3"/>
        <v>1.9160497739075789E-2</v>
      </c>
      <c r="M13" s="32">
        <f t="shared" si="4"/>
        <v>4.4610429766724059E-2</v>
      </c>
      <c r="N13" s="32">
        <f t="shared" si="5"/>
        <v>2.601104891326635E-2</v>
      </c>
      <c r="O13" s="32">
        <f t="shared" si="6"/>
        <v>4.0491361354736993E-2</v>
      </c>
      <c r="P13" s="32">
        <f t="shared" si="7"/>
        <v>1.5953927942241684E-2</v>
      </c>
    </row>
    <row r="14" spans="1:16" x14ac:dyDescent="0.25">
      <c r="A14" s="40">
        <v>83.6</v>
      </c>
      <c r="B14" s="40">
        <v>61.3</v>
      </c>
      <c r="C14" s="40">
        <v>73</v>
      </c>
      <c r="D14" s="40">
        <v>68.8</v>
      </c>
      <c r="E14" s="40">
        <v>59.6</v>
      </c>
      <c r="F14" s="40">
        <v>74.7</v>
      </c>
      <c r="G14" s="40">
        <v>53.7</v>
      </c>
      <c r="H14" s="40">
        <v>69.7</v>
      </c>
      <c r="I14" s="32">
        <f t="shared" si="0"/>
        <v>-2.1302580703868378E-2</v>
      </c>
      <c r="J14" s="32">
        <f t="shared" si="1"/>
        <v>-3.2573318703065105E-3</v>
      </c>
      <c r="K14" s="32">
        <f t="shared" si="2"/>
        <v>6.8728792877620504E-3</v>
      </c>
      <c r="L14" s="32">
        <f t="shared" si="3"/>
        <v>4.3699996711183877E-3</v>
      </c>
      <c r="M14" s="32">
        <f t="shared" si="4"/>
        <v>3.9354950350610256E-2</v>
      </c>
      <c r="N14" s="32">
        <f t="shared" si="5"/>
        <v>9.4149989346018828E-3</v>
      </c>
      <c r="O14" s="32">
        <f t="shared" si="6"/>
        <v>6.3421826437496068E-2</v>
      </c>
      <c r="P14" s="32">
        <f t="shared" si="7"/>
        <v>2.8735651957317787E-3</v>
      </c>
    </row>
    <row r="15" spans="1:16" x14ac:dyDescent="0.25">
      <c r="A15" s="40">
        <v>82.5</v>
      </c>
      <c r="B15" s="40">
        <v>62.1</v>
      </c>
      <c r="C15" s="40">
        <v>73.5</v>
      </c>
      <c r="D15" s="40">
        <v>69.3</v>
      </c>
      <c r="E15" s="40">
        <v>62.8</v>
      </c>
      <c r="F15" s="40">
        <v>76.099999999999994</v>
      </c>
      <c r="G15" s="40">
        <v>54.8</v>
      </c>
      <c r="H15" s="40">
        <v>69.3</v>
      </c>
      <c r="I15" s="32">
        <f t="shared" si="0"/>
        <v>-1.3245226750020567E-2</v>
      </c>
      <c r="J15" s="32">
        <f t="shared" si="1"/>
        <v>1.2966145997267501E-2</v>
      </c>
      <c r="K15" s="32">
        <f t="shared" si="2"/>
        <v>6.8259650703998906E-3</v>
      </c>
      <c r="L15" s="32">
        <f t="shared" si="3"/>
        <v>7.2411612565594736E-3</v>
      </c>
      <c r="M15" s="32">
        <f t="shared" si="4"/>
        <v>5.2299499402848844E-2</v>
      </c>
      <c r="N15" s="32">
        <f t="shared" si="5"/>
        <v>1.8568172728868324E-2</v>
      </c>
      <c r="O15" s="32">
        <f t="shared" si="6"/>
        <v>2.0277192439150663E-2</v>
      </c>
      <c r="P15" s="32">
        <f t="shared" si="7"/>
        <v>-5.7554115706207627E-3</v>
      </c>
    </row>
    <row r="16" spans="1:16" x14ac:dyDescent="0.25">
      <c r="A16" s="40">
        <v>81.099999999999994</v>
      </c>
      <c r="B16" s="40">
        <v>62.1</v>
      </c>
      <c r="C16" s="40">
        <v>73.599999999999994</v>
      </c>
      <c r="D16" s="40">
        <v>69.599999999999994</v>
      </c>
      <c r="E16" s="40">
        <v>65.400000000000006</v>
      </c>
      <c r="F16" s="40">
        <v>76.3</v>
      </c>
      <c r="G16" s="40">
        <v>57.5</v>
      </c>
      <c r="H16" s="40">
        <v>69.400000000000006</v>
      </c>
      <c r="I16" s="32">
        <f t="shared" si="0"/>
        <v>-1.7115332219268174E-2</v>
      </c>
      <c r="J16" s="32">
        <f t="shared" si="1"/>
        <v>0</v>
      </c>
      <c r="K16" s="32">
        <f t="shared" si="2"/>
        <v>1.3596195160394302E-3</v>
      </c>
      <c r="L16" s="32">
        <f t="shared" si="3"/>
        <v>4.3196611445163796E-3</v>
      </c>
      <c r="M16" s="32">
        <f t="shared" si="4"/>
        <v>4.0567184989000124E-2</v>
      </c>
      <c r="N16" s="32">
        <f t="shared" si="5"/>
        <v>2.6246734227713016E-3</v>
      </c>
      <c r="O16" s="32">
        <f t="shared" si="6"/>
        <v>4.8094753849334877E-2</v>
      </c>
      <c r="P16" s="32">
        <f t="shared" si="7"/>
        <v>1.4419613169014058E-3</v>
      </c>
    </row>
    <row r="17" spans="1:16" x14ac:dyDescent="0.25">
      <c r="A17" s="40">
        <v>81.8</v>
      </c>
      <c r="B17" s="40">
        <v>63.3</v>
      </c>
      <c r="C17" s="40">
        <v>75.099999999999994</v>
      </c>
      <c r="D17" s="40">
        <v>71.2</v>
      </c>
      <c r="E17" s="40">
        <v>70.3</v>
      </c>
      <c r="F17" s="40">
        <v>78.7</v>
      </c>
      <c r="G17" s="40">
        <v>60.5</v>
      </c>
      <c r="H17" s="40">
        <v>71.2</v>
      </c>
      <c r="I17" s="32">
        <f t="shared" si="0"/>
        <v>8.5942824873341938E-3</v>
      </c>
      <c r="J17" s="32">
        <f t="shared" si="1"/>
        <v>1.9139340210697287E-2</v>
      </c>
      <c r="K17" s="32">
        <f t="shared" si="2"/>
        <v>2.0175533035258458E-2</v>
      </c>
      <c r="L17" s="32">
        <f t="shared" si="3"/>
        <v>2.272825107755631E-2</v>
      </c>
      <c r="M17" s="32">
        <f t="shared" si="4"/>
        <v>7.224954035346616E-2</v>
      </c>
      <c r="N17" s="32">
        <f t="shared" si="5"/>
        <v>3.0970217132946346E-2</v>
      </c>
      <c r="O17" s="32">
        <f t="shared" si="6"/>
        <v>5.0858417233490945E-2</v>
      </c>
      <c r="P17" s="32">
        <f t="shared" si="7"/>
        <v>2.5605950905171277E-2</v>
      </c>
    </row>
    <row r="18" spans="1:16" x14ac:dyDescent="0.25">
      <c r="A18" s="40">
        <v>81</v>
      </c>
      <c r="B18" s="40">
        <v>64.2</v>
      </c>
      <c r="C18" s="40">
        <v>75.7</v>
      </c>
      <c r="D18" s="40">
        <v>72.2</v>
      </c>
      <c r="E18" s="40">
        <v>75.900000000000006</v>
      </c>
      <c r="F18" s="40">
        <v>80.3</v>
      </c>
      <c r="G18" s="40">
        <v>63.1</v>
      </c>
      <c r="H18" s="40">
        <v>72</v>
      </c>
      <c r="I18" s="32">
        <f t="shared" si="0"/>
        <v>-9.8280889362625384E-3</v>
      </c>
      <c r="J18" s="32">
        <f t="shared" si="1"/>
        <v>1.4117881545785022E-2</v>
      </c>
      <c r="K18" s="32">
        <f t="shared" si="2"/>
        <v>7.9576016733141405E-3</v>
      </c>
      <c r="L18" s="32">
        <f t="shared" si="3"/>
        <v>1.3947227480850552E-2</v>
      </c>
      <c r="M18" s="32">
        <f t="shared" si="4"/>
        <v>7.6644885584965128E-2</v>
      </c>
      <c r="N18" s="32">
        <f t="shared" si="5"/>
        <v>2.01264655293584E-2</v>
      </c>
      <c r="O18" s="32">
        <f t="shared" si="6"/>
        <v>4.207740451037173E-2</v>
      </c>
      <c r="P18" s="32">
        <f t="shared" si="7"/>
        <v>1.1173300598125255E-2</v>
      </c>
    </row>
    <row r="19" spans="1:16" x14ac:dyDescent="0.25">
      <c r="A19" s="40">
        <v>82.5</v>
      </c>
      <c r="B19" s="40">
        <v>66.099999999999994</v>
      </c>
      <c r="C19" s="40">
        <v>77.3</v>
      </c>
      <c r="D19" s="40">
        <v>73.2</v>
      </c>
      <c r="E19" s="40">
        <v>86.9</v>
      </c>
      <c r="F19" s="40">
        <v>82.8</v>
      </c>
      <c r="G19" s="40">
        <v>67.2</v>
      </c>
      <c r="H19" s="40">
        <v>74.099999999999994</v>
      </c>
      <c r="I19" s="32">
        <f t="shared" si="0"/>
        <v>1.8349138668196617E-2</v>
      </c>
      <c r="J19" s="32">
        <f t="shared" si="1"/>
        <v>2.9165536161724952E-2</v>
      </c>
      <c r="K19" s="32">
        <f t="shared" si="2"/>
        <v>2.0915795149973038E-2</v>
      </c>
      <c r="L19" s="32">
        <f t="shared" si="3"/>
        <v>1.3755375068485419E-2</v>
      </c>
      <c r="M19" s="32">
        <f t="shared" si="4"/>
        <v>0.1353413478697621</v>
      </c>
      <c r="N19" s="32">
        <f t="shared" si="5"/>
        <v>3.0658440438497924E-2</v>
      </c>
      <c r="O19" s="32">
        <f t="shared" si="6"/>
        <v>6.2952477981936317E-2</v>
      </c>
      <c r="P19" s="32">
        <f t="shared" si="7"/>
        <v>2.8749413285985792E-2</v>
      </c>
    </row>
    <row r="20" spans="1:16" x14ac:dyDescent="0.25">
      <c r="A20" s="40">
        <v>82.6</v>
      </c>
      <c r="B20" s="40">
        <v>67.3</v>
      </c>
      <c r="C20" s="40">
        <v>78.5</v>
      </c>
      <c r="D20" s="40">
        <v>73.599999999999994</v>
      </c>
      <c r="E20" s="40">
        <v>96.5</v>
      </c>
      <c r="F20" s="40">
        <v>84.4</v>
      </c>
      <c r="G20" s="40">
        <v>68.099999999999994</v>
      </c>
      <c r="H20" s="40">
        <v>76.2</v>
      </c>
      <c r="I20" s="32">
        <f t="shared" si="0"/>
        <v>1.2113871862970882E-3</v>
      </c>
      <c r="J20" s="32">
        <f t="shared" si="1"/>
        <v>1.7991489793041476E-2</v>
      </c>
      <c r="K20" s="32">
        <f t="shared" si="2"/>
        <v>1.5404669194986455E-2</v>
      </c>
      <c r="L20" s="32">
        <f t="shared" si="3"/>
        <v>5.4496047675644645E-3</v>
      </c>
      <c r="M20" s="32">
        <f t="shared" si="4"/>
        <v>0.10478497607359379</v>
      </c>
      <c r="N20" s="32">
        <f t="shared" si="5"/>
        <v>1.9139340210697506E-2</v>
      </c>
      <c r="O20" s="32">
        <f t="shared" si="6"/>
        <v>1.3303965626362666E-2</v>
      </c>
      <c r="P20" s="32">
        <f t="shared" si="7"/>
        <v>2.7945930390559537E-2</v>
      </c>
    </row>
    <row r="21" spans="1:16" x14ac:dyDescent="0.25">
      <c r="A21" s="40">
        <v>83</v>
      </c>
      <c r="B21" s="40">
        <v>69</v>
      </c>
      <c r="C21" s="40">
        <v>80.599999999999994</v>
      </c>
      <c r="D21" s="40">
        <v>75.599999999999994</v>
      </c>
      <c r="E21" s="40">
        <v>99.8</v>
      </c>
      <c r="F21" s="40">
        <v>85.8</v>
      </c>
      <c r="G21" s="40">
        <v>71.400000000000006</v>
      </c>
      <c r="H21" s="40">
        <v>77.400000000000006</v>
      </c>
      <c r="I21" s="32">
        <f t="shared" si="0"/>
        <v>4.8309272696655924E-3</v>
      </c>
      <c r="J21" s="32">
        <f t="shared" si="1"/>
        <v>2.4946267946577391E-2</v>
      </c>
      <c r="K21" s="32">
        <f t="shared" si="2"/>
        <v>2.6400024724219852E-2</v>
      </c>
      <c r="L21" s="32">
        <f t="shared" si="3"/>
        <v>2.681125745065677E-2</v>
      </c>
      <c r="M21" s="32">
        <f t="shared" si="4"/>
        <v>3.3625174972478078E-2</v>
      </c>
      <c r="N21" s="32">
        <f t="shared" si="5"/>
        <v>1.6451604892005062E-2</v>
      </c>
      <c r="O21" s="32">
        <f t="shared" si="6"/>
        <v>4.7320656190072169E-2</v>
      </c>
      <c r="P21" s="32">
        <f t="shared" si="7"/>
        <v>1.5625317903080815E-2</v>
      </c>
    </row>
    <row r="22" spans="1:16" x14ac:dyDescent="0.25">
      <c r="A22" s="40">
        <v>82.8</v>
      </c>
      <c r="B22" s="40">
        <v>70.099999999999994</v>
      </c>
      <c r="C22" s="40">
        <v>83.9</v>
      </c>
      <c r="D22" s="40">
        <v>77</v>
      </c>
      <c r="E22" s="40">
        <v>100.3</v>
      </c>
      <c r="F22" s="40">
        <v>88.2</v>
      </c>
      <c r="G22" s="40">
        <v>73.599999999999994</v>
      </c>
      <c r="H22" s="40">
        <v>78.599999999999994</v>
      </c>
      <c r="I22" s="32">
        <f t="shared" si="0"/>
        <v>-2.4125464053839896E-3</v>
      </c>
      <c r="J22" s="32">
        <f t="shared" si="1"/>
        <v>1.5816289443285007E-2</v>
      </c>
      <c r="K22" s="32">
        <f t="shared" si="2"/>
        <v>4.0126963960578098E-2</v>
      </c>
      <c r="L22" s="32">
        <f t="shared" si="3"/>
        <v>1.8349138668196617E-2</v>
      </c>
      <c r="M22" s="32">
        <f t="shared" si="4"/>
        <v>4.9975116504716163E-3</v>
      </c>
      <c r="N22" s="32">
        <f t="shared" si="5"/>
        <v>2.7587956518829181E-2</v>
      </c>
      <c r="O22" s="32">
        <f t="shared" si="6"/>
        <v>3.0347156389291745E-2</v>
      </c>
      <c r="P22" s="32">
        <f t="shared" si="7"/>
        <v>1.5384918839479237E-2</v>
      </c>
    </row>
    <row r="23" spans="1:16" x14ac:dyDescent="0.25">
      <c r="A23" s="40">
        <v>86</v>
      </c>
      <c r="B23" s="40">
        <v>75.2</v>
      </c>
      <c r="C23" s="40">
        <v>89.3</v>
      </c>
      <c r="D23" s="40">
        <v>81.599999999999994</v>
      </c>
      <c r="E23" s="40">
        <v>98.4</v>
      </c>
      <c r="F23" s="40">
        <v>90</v>
      </c>
      <c r="G23" s="40">
        <v>74.400000000000006</v>
      </c>
      <c r="H23" s="40">
        <v>82.1</v>
      </c>
      <c r="I23" s="32">
        <f t="shared" si="0"/>
        <v>3.7919234862293677E-2</v>
      </c>
      <c r="J23" s="32">
        <f t="shared" si="1"/>
        <v>7.0228436915249756E-2</v>
      </c>
      <c r="K23" s="32">
        <f t="shared" si="2"/>
        <v>6.237587440929282E-2</v>
      </c>
      <c r="L23" s="32">
        <f t="shared" si="3"/>
        <v>5.8023840116377387E-2</v>
      </c>
      <c r="M23" s="32">
        <f t="shared" si="4"/>
        <v>-1.9124890909682044E-2</v>
      </c>
      <c r="N23" s="32">
        <f t="shared" si="5"/>
        <v>2.0202707317519469E-2</v>
      </c>
      <c r="O23" s="32">
        <f t="shared" si="6"/>
        <v>1.0810916104215676E-2</v>
      </c>
      <c r="P23" s="32">
        <f t="shared" si="7"/>
        <v>4.3566317023221765E-2</v>
      </c>
    </row>
    <row r="24" spans="1:16" x14ac:dyDescent="0.25">
      <c r="A24" s="40">
        <v>88.1</v>
      </c>
      <c r="B24" s="40">
        <v>79</v>
      </c>
      <c r="C24" s="40">
        <v>93.6</v>
      </c>
      <c r="D24" s="40">
        <v>86.6</v>
      </c>
      <c r="E24" s="40">
        <v>100.2</v>
      </c>
      <c r="F24" s="40">
        <v>92.3</v>
      </c>
      <c r="G24" s="40">
        <v>76.400000000000006</v>
      </c>
      <c r="H24" s="40">
        <v>86.2</v>
      </c>
      <c r="I24" s="32">
        <f t="shared" si="0"/>
        <v>2.4125236688626046E-2</v>
      </c>
      <c r="J24" s="32">
        <f t="shared" si="1"/>
        <v>4.9296621511227302E-2</v>
      </c>
      <c r="K24" s="32">
        <f t="shared" si="2"/>
        <v>4.7028895601092975E-2</v>
      </c>
      <c r="L24" s="32">
        <f t="shared" si="3"/>
        <v>5.9470553598328153E-2</v>
      </c>
      <c r="M24" s="32">
        <f t="shared" si="4"/>
        <v>1.8127384592556701E-2</v>
      </c>
      <c r="N24" s="32">
        <f t="shared" si="5"/>
        <v>2.5234471178541405E-2</v>
      </c>
      <c r="O24" s="32">
        <f t="shared" si="6"/>
        <v>2.6526754333428604E-2</v>
      </c>
      <c r="P24" s="32">
        <f t="shared" si="7"/>
        <v>4.8732161211265002E-2</v>
      </c>
    </row>
    <row r="25" spans="1:16" x14ac:dyDescent="0.25">
      <c r="A25" s="40">
        <v>90.2</v>
      </c>
      <c r="B25" s="40">
        <v>84.9</v>
      </c>
      <c r="C25" s="40">
        <v>98.5</v>
      </c>
      <c r="D25" s="40">
        <v>92.4</v>
      </c>
      <c r="E25" s="40">
        <v>101.2</v>
      </c>
      <c r="F25" s="40">
        <v>96.2</v>
      </c>
      <c r="G25" s="40">
        <v>79.3</v>
      </c>
      <c r="H25" s="40">
        <v>88.8</v>
      </c>
      <c r="I25" s="32">
        <f t="shared" si="0"/>
        <v>2.3556894126444284E-2</v>
      </c>
      <c r="J25" s="32">
        <f t="shared" si="1"/>
        <v>7.2026240850280296E-2</v>
      </c>
      <c r="K25" s="32">
        <f t="shared" si="2"/>
        <v>5.1026164694496869E-2</v>
      </c>
      <c r="L25" s="32">
        <f t="shared" si="3"/>
        <v>6.4827163079249059E-2</v>
      </c>
      <c r="M25" s="32">
        <f t="shared" si="4"/>
        <v>9.9305682026007876E-3</v>
      </c>
      <c r="N25" s="32">
        <f t="shared" si="5"/>
        <v>4.1385216162854489E-2</v>
      </c>
      <c r="O25" s="32">
        <f t="shared" si="6"/>
        <v>3.725543246832741E-2</v>
      </c>
      <c r="P25" s="32">
        <f t="shared" si="7"/>
        <v>2.9716472328476871E-2</v>
      </c>
    </row>
    <row r="26" spans="1:16" x14ac:dyDescent="0.25">
      <c r="A26" s="40">
        <v>89.7</v>
      </c>
      <c r="B26" s="40">
        <v>86.3</v>
      </c>
      <c r="C26" s="40">
        <v>101.4</v>
      </c>
      <c r="D26" s="40">
        <v>95.3</v>
      </c>
      <c r="E26" s="40">
        <v>100.1</v>
      </c>
      <c r="F26" s="40">
        <v>94.2</v>
      </c>
      <c r="G26" s="40">
        <v>78.2</v>
      </c>
      <c r="H26" s="40">
        <v>89.5</v>
      </c>
      <c r="I26" s="32">
        <f t="shared" si="0"/>
        <v>-5.5586580038274932E-3</v>
      </c>
      <c r="J26" s="32">
        <f t="shared" si="1"/>
        <v>1.6355504772080528E-2</v>
      </c>
      <c r="K26" s="32">
        <f t="shared" si="2"/>
        <v>2.9016542979039613E-2</v>
      </c>
      <c r="L26" s="32">
        <f t="shared" si="3"/>
        <v>3.0902832012517863E-2</v>
      </c>
      <c r="M26" s="32">
        <f t="shared" si="4"/>
        <v>-1.0929070532190317E-2</v>
      </c>
      <c r="N26" s="32">
        <f t="shared" si="5"/>
        <v>-2.1009176089343433E-2</v>
      </c>
      <c r="O26" s="32">
        <f t="shared" si="6"/>
        <v>-1.3968481089536851E-2</v>
      </c>
      <c r="P26" s="32">
        <f t="shared" si="7"/>
        <v>7.8519752826853913E-3</v>
      </c>
    </row>
    <row r="27" spans="1:16" x14ac:dyDescent="0.25">
      <c r="A27" s="40">
        <v>88.5</v>
      </c>
      <c r="B27" s="40">
        <v>86.1</v>
      </c>
      <c r="C27" s="40">
        <v>101.8</v>
      </c>
      <c r="D27" s="40">
        <v>94.6</v>
      </c>
      <c r="E27" s="40">
        <v>97.8</v>
      </c>
      <c r="F27" s="40">
        <v>95.1</v>
      </c>
      <c r="G27" s="40">
        <v>79.5</v>
      </c>
      <c r="H27" s="40">
        <v>87.8</v>
      </c>
      <c r="I27" s="32">
        <f t="shared" si="0"/>
        <v>-1.3468217050866593E-2</v>
      </c>
      <c r="J27" s="32">
        <f t="shared" si="1"/>
        <v>-2.320186655697198E-3</v>
      </c>
      <c r="K27" s="32">
        <f t="shared" si="2"/>
        <v>3.9370129593395992E-3</v>
      </c>
      <c r="L27" s="32">
        <f t="shared" si="3"/>
        <v>-7.372334602323837E-3</v>
      </c>
      <c r="M27" s="32">
        <f t="shared" si="4"/>
        <v>-2.3245109280403249E-2</v>
      </c>
      <c r="N27" s="32">
        <f t="shared" si="5"/>
        <v>9.5087879690271358E-3</v>
      </c>
      <c r="O27" s="32">
        <f t="shared" si="6"/>
        <v>1.648737410902083E-2</v>
      </c>
      <c r="P27" s="32">
        <f t="shared" si="7"/>
        <v>-1.9177124639738748E-2</v>
      </c>
    </row>
    <row r="28" spans="1:16" x14ac:dyDescent="0.25">
      <c r="A28" s="40">
        <v>86.5</v>
      </c>
      <c r="B28" s="40">
        <v>83.2</v>
      </c>
      <c r="C28" s="40">
        <v>97.9</v>
      </c>
      <c r="D28" s="40">
        <v>94.5</v>
      </c>
      <c r="E28" s="40">
        <v>95.6</v>
      </c>
      <c r="F28" s="40">
        <v>92.8</v>
      </c>
      <c r="G28" s="40">
        <v>81.400000000000006</v>
      </c>
      <c r="H28" s="40">
        <v>84.7</v>
      </c>
      <c r="I28" s="32">
        <f t="shared" si="0"/>
        <v>-2.2858138076050208E-2</v>
      </c>
      <c r="J28" s="32">
        <f t="shared" si="1"/>
        <v>-3.4262063606522154E-2</v>
      </c>
      <c r="K28" s="32">
        <f t="shared" si="2"/>
        <v>-3.9063554579957527E-2</v>
      </c>
      <c r="L28" s="32">
        <f t="shared" si="3"/>
        <v>-1.057641558135424E-3</v>
      </c>
      <c r="M28" s="32">
        <f t="shared" si="4"/>
        <v>-2.2751756983416069E-2</v>
      </c>
      <c r="N28" s="32">
        <f t="shared" si="5"/>
        <v>-2.4482329759189691E-2</v>
      </c>
      <c r="O28" s="32">
        <f t="shared" si="6"/>
        <v>2.3618251348208393E-2</v>
      </c>
      <c r="P28" s="32">
        <f t="shared" si="7"/>
        <v>-3.594589898306217E-2</v>
      </c>
    </row>
    <row r="29" spans="1:16" x14ac:dyDescent="0.25">
      <c r="A29" s="40">
        <v>85.1</v>
      </c>
      <c r="B29" s="40">
        <v>82.3</v>
      </c>
      <c r="C29" s="40">
        <v>96.2</v>
      </c>
      <c r="D29" s="40">
        <v>94.2</v>
      </c>
      <c r="E29" s="40">
        <v>93.4</v>
      </c>
      <c r="F29" s="40">
        <v>93.7</v>
      </c>
      <c r="G29" s="40">
        <v>84.3</v>
      </c>
      <c r="H29" s="40">
        <v>84.5</v>
      </c>
      <c r="I29" s="32">
        <f t="shared" si="0"/>
        <v>-1.6317378358505292E-2</v>
      </c>
      <c r="J29" s="32">
        <f t="shared" si="1"/>
        <v>-1.0876240144138799E-2</v>
      </c>
      <c r="K29" s="32">
        <f t="shared" si="2"/>
        <v>-1.7517191864803893E-2</v>
      </c>
      <c r="L29" s="32">
        <f t="shared" si="3"/>
        <v>-3.1796529173796842E-3</v>
      </c>
      <c r="M29" s="32">
        <f t="shared" si="4"/>
        <v>-2.3281474822558528E-2</v>
      </c>
      <c r="N29" s="32">
        <f t="shared" si="5"/>
        <v>9.6515494522215976E-3</v>
      </c>
      <c r="O29" s="32">
        <f t="shared" si="6"/>
        <v>3.5006591999315044E-2</v>
      </c>
      <c r="P29" s="32">
        <f t="shared" si="7"/>
        <v>-2.3640672948806183E-3</v>
      </c>
    </row>
    <row r="30" spans="1:16" x14ac:dyDescent="0.25">
      <c r="A30" s="40">
        <v>83.7</v>
      </c>
      <c r="B30" s="40">
        <v>81.900000000000006</v>
      </c>
      <c r="C30" s="40">
        <v>96.4</v>
      </c>
      <c r="D30" s="40">
        <v>93.3</v>
      </c>
      <c r="E30" s="40">
        <v>93</v>
      </c>
      <c r="F30" s="40">
        <v>93</v>
      </c>
      <c r="G30" s="40">
        <v>86.2</v>
      </c>
      <c r="H30" s="40">
        <v>84.7</v>
      </c>
      <c r="I30" s="32">
        <f t="shared" si="0"/>
        <v>-1.6588058083898728E-2</v>
      </c>
      <c r="J30" s="32">
        <f t="shared" si="1"/>
        <v>-4.8721168240003169E-3</v>
      </c>
      <c r="K30" s="32">
        <f t="shared" si="2"/>
        <v>2.0768439448390691E-3</v>
      </c>
      <c r="L30" s="32">
        <f t="shared" si="3"/>
        <v>-9.6000737290193421E-3</v>
      </c>
      <c r="M30" s="32">
        <f t="shared" si="4"/>
        <v>-4.2918520815410323E-3</v>
      </c>
      <c r="N30" s="32">
        <f t="shared" si="5"/>
        <v>-7.4986960911206197E-3</v>
      </c>
      <c r="O30" s="32">
        <f t="shared" si="6"/>
        <v>2.228831266183768E-2</v>
      </c>
      <c r="P30" s="32">
        <f t="shared" si="7"/>
        <v>2.3640672948804699E-3</v>
      </c>
    </row>
    <row r="31" spans="1:16" x14ac:dyDescent="0.25">
      <c r="A31" s="40">
        <v>87.8</v>
      </c>
      <c r="B31" s="40">
        <v>86.7</v>
      </c>
      <c r="C31" s="40">
        <v>99.1</v>
      </c>
      <c r="D31" s="40">
        <v>95.8</v>
      </c>
      <c r="E31" s="40">
        <v>95</v>
      </c>
      <c r="F31" s="40">
        <v>96.3</v>
      </c>
      <c r="G31" s="40">
        <v>88.4</v>
      </c>
      <c r="H31" s="40">
        <v>87.6</v>
      </c>
      <c r="I31" s="32">
        <f t="shared" si="0"/>
        <v>4.7822523145641324E-2</v>
      </c>
      <c r="J31" s="32">
        <f t="shared" si="1"/>
        <v>5.6954892927472439E-2</v>
      </c>
      <c r="K31" s="32">
        <f t="shared" si="2"/>
        <v>2.7623239719442277E-2</v>
      </c>
      <c r="L31" s="32">
        <f t="shared" si="3"/>
        <v>2.6442577123516747E-2</v>
      </c>
      <c r="M31" s="32">
        <f t="shared" si="4"/>
        <v>2.1277398447284879E-2</v>
      </c>
      <c r="N31" s="32">
        <f t="shared" si="5"/>
        <v>3.4868825650823859E-2</v>
      </c>
      <c r="O31" s="32">
        <f t="shared" si="6"/>
        <v>2.5201791973950324E-2</v>
      </c>
      <c r="P31" s="32">
        <f t="shared" si="7"/>
        <v>3.3665396284337026E-2</v>
      </c>
    </row>
    <row r="32" spans="1:16" x14ac:dyDescent="0.25">
      <c r="A32" s="40">
        <v>91.7</v>
      </c>
      <c r="B32" s="40">
        <v>92.3</v>
      </c>
      <c r="C32" s="40">
        <v>102.3</v>
      </c>
      <c r="D32" s="40">
        <v>97.6</v>
      </c>
      <c r="E32" s="40">
        <v>97.8</v>
      </c>
      <c r="F32" s="40">
        <v>98.3</v>
      </c>
      <c r="G32" s="40">
        <v>91.3</v>
      </c>
      <c r="H32" s="40">
        <v>91.4</v>
      </c>
      <c r="I32" s="32">
        <f t="shared" si="0"/>
        <v>4.3460878621348203E-2</v>
      </c>
      <c r="J32" s="32">
        <f t="shared" si="1"/>
        <v>6.2590257722310264E-2</v>
      </c>
      <c r="K32" s="32">
        <f t="shared" si="2"/>
        <v>3.1780231621638552E-2</v>
      </c>
      <c r="L32" s="32">
        <f t="shared" si="3"/>
        <v>1.8614808442232011E-2</v>
      </c>
      <c r="M32" s="32">
        <f t="shared" si="4"/>
        <v>2.9047685440230817E-2</v>
      </c>
      <c r="N32" s="32">
        <f t="shared" si="5"/>
        <v>2.0555708349040927E-2</v>
      </c>
      <c r="O32" s="32">
        <f t="shared" si="6"/>
        <v>3.2278817957324922E-2</v>
      </c>
      <c r="P32" s="32">
        <f t="shared" si="7"/>
        <v>4.2464480517758592E-2</v>
      </c>
    </row>
    <row r="33" spans="1:16" x14ac:dyDescent="0.25">
      <c r="A33" s="40">
        <v>96.8</v>
      </c>
      <c r="B33" s="40">
        <v>98.4</v>
      </c>
      <c r="C33" s="40">
        <v>105.9</v>
      </c>
      <c r="D33" s="40">
        <v>101.4</v>
      </c>
      <c r="E33" s="40">
        <v>103.5</v>
      </c>
      <c r="F33" s="40">
        <v>104.2</v>
      </c>
      <c r="G33" s="40">
        <v>97.8</v>
      </c>
      <c r="H33" s="40">
        <v>97.4</v>
      </c>
      <c r="I33" s="32">
        <f t="shared" si="0"/>
        <v>5.4124615020112121E-2</v>
      </c>
      <c r="J33" s="32">
        <f t="shared" si="1"/>
        <v>6.3996662549401354E-2</v>
      </c>
      <c r="K33" s="32">
        <f t="shared" si="2"/>
        <v>3.4585579649780158E-2</v>
      </c>
      <c r="L33" s="32">
        <f t="shared" si="3"/>
        <v>3.8195597738036165E-2</v>
      </c>
      <c r="M33" s="32">
        <f t="shared" si="4"/>
        <v>5.6647035664652214E-2</v>
      </c>
      <c r="N33" s="32">
        <f t="shared" si="5"/>
        <v>5.8288102166145668E-2</v>
      </c>
      <c r="O33" s="32">
        <f t="shared" si="6"/>
        <v>6.877378943984884E-2</v>
      </c>
      <c r="P33" s="32">
        <f t="shared" si="7"/>
        <v>6.3580732188384989E-2</v>
      </c>
    </row>
    <row r="34" spans="1:16" x14ac:dyDescent="0.25">
      <c r="A34" s="40">
        <v>100</v>
      </c>
      <c r="B34" s="40">
        <v>103.5</v>
      </c>
      <c r="C34" s="40">
        <v>107.2</v>
      </c>
      <c r="D34" s="40">
        <v>102.7</v>
      </c>
      <c r="E34" s="40">
        <v>106.9</v>
      </c>
      <c r="F34" s="40">
        <v>106.4</v>
      </c>
      <c r="G34" s="40">
        <v>98.5</v>
      </c>
      <c r="H34" s="40">
        <v>102</v>
      </c>
      <c r="I34" s="32">
        <f t="shared" si="0"/>
        <v>3.2523191705560145E-2</v>
      </c>
      <c r="J34" s="32">
        <f t="shared" si="1"/>
        <v>5.0530808647215965E-2</v>
      </c>
      <c r="K34" s="32">
        <f t="shared" si="2"/>
        <v>1.2200996029340798E-2</v>
      </c>
      <c r="L34" s="32">
        <f t="shared" si="3"/>
        <v>1.2739025777429712E-2</v>
      </c>
      <c r="M34" s="32">
        <f t="shared" si="4"/>
        <v>3.232220532557583E-2</v>
      </c>
      <c r="N34" s="32">
        <f t="shared" si="5"/>
        <v>2.0893447588277388E-2</v>
      </c>
      <c r="O34" s="32">
        <f t="shared" si="6"/>
        <v>7.1319711372716523E-3</v>
      </c>
      <c r="P34" s="32">
        <f t="shared" si="7"/>
        <v>4.614660263578154E-2</v>
      </c>
    </row>
    <row r="35" spans="1:16" x14ac:dyDescent="0.25">
      <c r="A35" s="40">
        <v>102.7</v>
      </c>
      <c r="B35" s="40">
        <v>106.5</v>
      </c>
      <c r="C35" s="40">
        <v>107.5</v>
      </c>
      <c r="D35" s="40">
        <v>104.7</v>
      </c>
      <c r="E35" s="40">
        <v>106.7</v>
      </c>
      <c r="F35" s="40">
        <v>103.7</v>
      </c>
      <c r="G35" s="40">
        <v>100.1</v>
      </c>
      <c r="H35" s="40">
        <v>101.5</v>
      </c>
      <c r="I35" s="32">
        <f t="shared" ref="I35:I58" si="8">LN(A35/A34)</f>
        <v>2.6641930946421311E-2</v>
      </c>
      <c r="J35" s="32">
        <f t="shared" ref="J35:J58" si="9">LN(B35/B34)</f>
        <v>2.8573372444055948E-2</v>
      </c>
      <c r="K35" s="32">
        <f t="shared" ref="K35:K58" si="10">LN(C35/C34)</f>
        <v>2.7945989310159251E-3</v>
      </c>
      <c r="L35" s="32">
        <f t="shared" ref="L35:L58" si="11">LN(D35/D34)</f>
        <v>1.9287000941978608E-2</v>
      </c>
      <c r="M35" s="32">
        <f t="shared" ref="M35:M58" si="12">LN(E35/E34)</f>
        <v>-1.8726597232918884E-3</v>
      </c>
      <c r="N35" s="32">
        <f t="shared" ref="N35:N58" si="13">LN(F35/F34)</f>
        <v>-2.5703461672062358E-2</v>
      </c>
      <c r="O35" s="32">
        <f t="shared" ref="O35:O58" si="14">LN(G35/G34)</f>
        <v>1.6113138143131707E-2</v>
      </c>
      <c r="P35" s="32">
        <f t="shared" ref="P35:P58" si="15">LN(H35/H34)</f>
        <v>-4.9140148024290403E-3</v>
      </c>
    </row>
    <row r="36" spans="1:16" x14ac:dyDescent="0.25">
      <c r="A36" s="40">
        <v>102.4</v>
      </c>
      <c r="B36" s="40">
        <v>104.6</v>
      </c>
      <c r="C36" s="40">
        <v>105.9</v>
      </c>
      <c r="D36" s="40">
        <v>104.4</v>
      </c>
      <c r="E36" s="40">
        <v>103.9</v>
      </c>
      <c r="F36" s="40">
        <v>103.9</v>
      </c>
      <c r="G36" s="40">
        <v>99.5</v>
      </c>
      <c r="H36" s="40">
        <v>101.8</v>
      </c>
      <c r="I36" s="32">
        <f t="shared" si="8"/>
        <v>-2.9254043291051003E-3</v>
      </c>
      <c r="J36" s="32">
        <f t="shared" si="9"/>
        <v>-1.8001433518657291E-2</v>
      </c>
      <c r="K36" s="32">
        <f t="shared" si="10"/>
        <v>-1.4995594960356646E-2</v>
      </c>
      <c r="L36" s="32">
        <f t="shared" si="11"/>
        <v>-2.8694424279528201E-3</v>
      </c>
      <c r="M36" s="32">
        <f t="shared" si="12"/>
        <v>-2.659226020252593E-2</v>
      </c>
      <c r="N36" s="32">
        <f t="shared" si="13"/>
        <v>1.9267828697001441E-3</v>
      </c>
      <c r="O36" s="32">
        <f t="shared" si="14"/>
        <v>-6.0120421566277225E-3</v>
      </c>
      <c r="P36" s="32">
        <f t="shared" si="15"/>
        <v>2.9513056345803197E-3</v>
      </c>
    </row>
    <row r="37" spans="1:16" x14ac:dyDescent="0.25">
      <c r="A37" s="40">
        <v>102.2</v>
      </c>
      <c r="B37" s="40">
        <v>106.2</v>
      </c>
      <c r="C37" s="40">
        <v>105.8</v>
      </c>
      <c r="D37" s="40">
        <v>105</v>
      </c>
      <c r="E37" s="40">
        <v>103.8</v>
      </c>
      <c r="F37" s="40">
        <v>107.4</v>
      </c>
      <c r="G37" s="40">
        <v>100.1</v>
      </c>
      <c r="H37" s="40">
        <v>102.5</v>
      </c>
      <c r="I37" s="32">
        <f t="shared" si="8"/>
        <v>-1.9550348358033506E-3</v>
      </c>
      <c r="J37" s="32">
        <f t="shared" si="9"/>
        <v>1.5180557177016017E-2</v>
      </c>
      <c r="K37" s="32">
        <f t="shared" si="10"/>
        <v>-9.4473318316185852E-4</v>
      </c>
      <c r="L37" s="32">
        <f t="shared" si="11"/>
        <v>5.7306747089850745E-3</v>
      </c>
      <c r="M37" s="32">
        <f t="shared" si="12"/>
        <v>-9.6292737339355265E-4</v>
      </c>
      <c r="N37" s="32">
        <f t="shared" si="13"/>
        <v>3.3131283969582592E-2</v>
      </c>
      <c r="O37" s="32">
        <f t="shared" si="14"/>
        <v>6.0120421566277529E-3</v>
      </c>
      <c r="P37" s="32">
        <f t="shared" si="15"/>
        <v>6.8526944620405277E-3</v>
      </c>
    </row>
    <row r="38" spans="1:16" x14ac:dyDescent="0.25">
      <c r="A38" s="40">
        <v>101.9</v>
      </c>
      <c r="B38" s="40">
        <v>104.7</v>
      </c>
      <c r="C38" s="40">
        <v>103.9</v>
      </c>
      <c r="D38" s="40">
        <v>103.3</v>
      </c>
      <c r="E38" s="40">
        <v>102.8</v>
      </c>
      <c r="F38" s="40">
        <v>106.7</v>
      </c>
      <c r="G38" s="40">
        <v>98.5</v>
      </c>
      <c r="H38" s="40">
        <v>102.3</v>
      </c>
      <c r="I38" s="32">
        <f t="shared" si="8"/>
        <v>-2.9397375409249576E-3</v>
      </c>
      <c r="J38" s="32">
        <f t="shared" si="9"/>
        <v>-1.4224990931347326E-2</v>
      </c>
      <c r="K38" s="32">
        <f t="shared" si="10"/>
        <v>-1.8121621319017248E-2</v>
      </c>
      <c r="L38" s="32">
        <f t="shared" si="11"/>
        <v>-1.6322974031930518E-2</v>
      </c>
      <c r="M38" s="32">
        <f t="shared" si="12"/>
        <v>-9.6806177107235068E-3</v>
      </c>
      <c r="N38" s="32">
        <f t="shared" si="13"/>
        <v>-6.5390237670566514E-3</v>
      </c>
      <c r="O38" s="32">
        <f t="shared" si="14"/>
        <v>-1.6113138143131606E-2</v>
      </c>
      <c r="P38" s="32">
        <f t="shared" si="15"/>
        <v>-1.9531256208820736E-3</v>
      </c>
    </row>
    <row r="39" spans="1:16" x14ac:dyDescent="0.25">
      <c r="A39" s="40">
        <v>102.1</v>
      </c>
      <c r="B39" s="40">
        <v>103.5</v>
      </c>
      <c r="C39" s="40">
        <v>102.9</v>
      </c>
      <c r="D39" s="40">
        <v>101</v>
      </c>
      <c r="E39" s="40">
        <v>99.6</v>
      </c>
      <c r="F39" s="40">
        <v>103</v>
      </c>
      <c r="G39" s="40">
        <v>95.4</v>
      </c>
      <c r="H39" s="40">
        <v>102.3</v>
      </c>
      <c r="I39" s="32">
        <f t="shared" si="8"/>
        <v>1.9607849419406237E-3</v>
      </c>
      <c r="J39" s="32">
        <f t="shared" si="9"/>
        <v>-1.1527505171067383E-2</v>
      </c>
      <c r="K39" s="32">
        <f t="shared" si="10"/>
        <v>-9.6712552651777497E-3</v>
      </c>
      <c r="L39" s="32">
        <f t="shared" si="11"/>
        <v>-2.2516859284333404E-2</v>
      </c>
      <c r="M39" s="32">
        <f t="shared" si="12"/>
        <v>-3.1623188430512185E-2</v>
      </c>
      <c r="N39" s="32">
        <f t="shared" si="13"/>
        <v>-3.529217007807197E-2</v>
      </c>
      <c r="O39" s="32">
        <f t="shared" si="14"/>
        <v>-3.1977969723802291E-2</v>
      </c>
      <c r="P39" s="32">
        <f t="shared" si="15"/>
        <v>0</v>
      </c>
    </row>
    <row r="40" spans="1:16" x14ac:dyDescent="0.25">
      <c r="A40" s="40">
        <v>100.1</v>
      </c>
      <c r="B40" s="40">
        <v>101.4</v>
      </c>
      <c r="C40" s="40">
        <v>100</v>
      </c>
      <c r="D40" s="40">
        <v>100.3</v>
      </c>
      <c r="E40" s="40">
        <v>99</v>
      </c>
      <c r="F40" s="40">
        <v>100.7</v>
      </c>
      <c r="G40" s="40">
        <v>96</v>
      </c>
      <c r="H40" s="40">
        <v>98.6</v>
      </c>
      <c r="I40" s="32">
        <f t="shared" si="8"/>
        <v>-1.9783038849444962E-2</v>
      </c>
      <c r="J40" s="32">
        <f t="shared" si="9"/>
        <v>-2.049852154834093E-2</v>
      </c>
      <c r="K40" s="32">
        <f t="shared" si="10"/>
        <v>-2.8587456851912621E-2</v>
      </c>
      <c r="L40" s="32">
        <f t="shared" si="11"/>
        <v>-6.9548218733696101E-3</v>
      </c>
      <c r="M40" s="32">
        <f t="shared" si="12"/>
        <v>-6.0423144559625863E-3</v>
      </c>
      <c r="N40" s="32">
        <f t="shared" si="13"/>
        <v>-2.2583188505119173E-2</v>
      </c>
      <c r="O40" s="32">
        <f t="shared" si="14"/>
        <v>6.269613013595395E-3</v>
      </c>
      <c r="P40" s="32">
        <f t="shared" si="15"/>
        <v>-3.6838411348991143E-2</v>
      </c>
    </row>
    <row r="41" spans="1:16" x14ac:dyDescent="0.25">
      <c r="A41" s="40">
        <v>98.9</v>
      </c>
      <c r="B41" s="40">
        <v>100.2</v>
      </c>
      <c r="C41" s="40">
        <v>100.1</v>
      </c>
      <c r="D41" s="40">
        <v>100.3</v>
      </c>
      <c r="E41" s="40">
        <v>99.5</v>
      </c>
      <c r="F41" s="40">
        <v>102.2</v>
      </c>
      <c r="G41" s="40">
        <v>97.6</v>
      </c>
      <c r="H41" s="40">
        <v>100.7</v>
      </c>
      <c r="I41" s="32">
        <f t="shared" si="8"/>
        <v>-1.2060447692508398E-2</v>
      </c>
      <c r="J41" s="32">
        <f t="shared" si="9"/>
        <v>-1.1904902506318427E-2</v>
      </c>
      <c r="K41" s="32">
        <f t="shared" si="10"/>
        <v>9.9950033308342321E-4</v>
      </c>
      <c r="L41" s="32">
        <f t="shared" si="11"/>
        <v>0</v>
      </c>
      <c r="M41" s="32">
        <f t="shared" si="12"/>
        <v>5.037794029957081E-3</v>
      </c>
      <c r="N41" s="32">
        <f t="shared" si="13"/>
        <v>1.47858780450874E-2</v>
      </c>
      <c r="O41" s="32">
        <f t="shared" si="14"/>
        <v>1.6529301951210506E-2</v>
      </c>
      <c r="P41" s="32">
        <f t="shared" si="15"/>
        <v>2.1074538115926938E-2</v>
      </c>
    </row>
    <row r="42" spans="1:16" x14ac:dyDescent="0.25">
      <c r="A42" s="40">
        <v>99.7</v>
      </c>
      <c r="B42" s="40">
        <v>99.1</v>
      </c>
      <c r="C42" s="40">
        <v>100.1</v>
      </c>
      <c r="D42" s="40">
        <v>99.4</v>
      </c>
      <c r="E42" s="40">
        <v>100.4</v>
      </c>
      <c r="F42" s="40">
        <v>99.2</v>
      </c>
      <c r="G42" s="40">
        <v>101.9</v>
      </c>
      <c r="H42" s="40">
        <v>101.4</v>
      </c>
      <c r="I42" s="32">
        <f t="shared" si="8"/>
        <v>8.0564383391261447E-3</v>
      </c>
      <c r="J42" s="32">
        <f t="shared" si="9"/>
        <v>-1.1038747314822187E-2</v>
      </c>
      <c r="K42" s="32">
        <f t="shared" si="10"/>
        <v>0</v>
      </c>
      <c r="L42" s="32">
        <f t="shared" si="11"/>
        <v>-9.0135813053614112E-3</v>
      </c>
      <c r="M42" s="32">
        <f t="shared" si="12"/>
        <v>9.0045630930817525E-3</v>
      </c>
      <c r="N42" s="32">
        <f t="shared" si="13"/>
        <v>-2.9793663478777006E-2</v>
      </c>
      <c r="O42" s="32">
        <f t="shared" si="14"/>
        <v>4.3114446809632549E-2</v>
      </c>
      <c r="P42" s="32">
        <f t="shared" si="15"/>
        <v>6.9272914325662583E-3</v>
      </c>
    </row>
    <row r="43" spans="1:16" x14ac:dyDescent="0.25">
      <c r="A43" s="40">
        <v>101.2</v>
      </c>
      <c r="B43" s="40">
        <v>99.4</v>
      </c>
      <c r="C43" s="40">
        <v>99.7</v>
      </c>
      <c r="D43" s="40">
        <v>99.9</v>
      </c>
      <c r="E43" s="40">
        <v>101</v>
      </c>
      <c r="F43" s="40">
        <v>97.9</v>
      </c>
      <c r="G43" s="40">
        <v>104.4</v>
      </c>
      <c r="H43" s="40">
        <v>99.4</v>
      </c>
      <c r="I43" s="32">
        <f t="shared" si="8"/>
        <v>1.4933079885572525E-2</v>
      </c>
      <c r="J43" s="32">
        <f t="shared" si="9"/>
        <v>3.0226723265861072E-3</v>
      </c>
      <c r="K43" s="32">
        <f t="shared" si="10"/>
        <v>-4.0040093533821189E-3</v>
      </c>
      <c r="L43" s="32">
        <f t="shared" si="11"/>
        <v>5.0175719919795707E-3</v>
      </c>
      <c r="M43" s="32">
        <f t="shared" si="12"/>
        <v>5.9583095836306249E-3</v>
      </c>
      <c r="N43" s="32">
        <f t="shared" si="13"/>
        <v>-1.3191464754362371E-2</v>
      </c>
      <c r="O43" s="32">
        <f t="shared" si="14"/>
        <v>2.4237735219859287E-2</v>
      </c>
      <c r="P43" s="32">
        <f t="shared" si="15"/>
        <v>-1.9920977494554428E-2</v>
      </c>
    </row>
    <row r="44" spans="1:16" x14ac:dyDescent="0.25">
      <c r="A44" s="40">
        <v>100.9</v>
      </c>
      <c r="B44" s="40">
        <v>98.3</v>
      </c>
      <c r="C44" s="40">
        <v>100.7</v>
      </c>
      <c r="D44" s="40">
        <v>99.4</v>
      </c>
      <c r="E44" s="40">
        <v>102.2</v>
      </c>
      <c r="F44" s="40">
        <v>98.2</v>
      </c>
      <c r="G44" s="40">
        <v>104.8</v>
      </c>
      <c r="H44" s="40">
        <v>99.8</v>
      </c>
      <c r="I44" s="32">
        <f t="shared" si="8"/>
        <v>-2.9688294938018801E-3</v>
      </c>
      <c r="J44" s="32">
        <f t="shared" si="9"/>
        <v>-1.1128086509407614E-2</v>
      </c>
      <c r="K44" s="32">
        <f t="shared" si="10"/>
        <v>9.9801227567238911E-3</v>
      </c>
      <c r="L44" s="32">
        <f t="shared" si="11"/>
        <v>-5.0175719919794805E-3</v>
      </c>
      <c r="M44" s="32">
        <f t="shared" si="12"/>
        <v>1.1811160928344619E-2</v>
      </c>
      <c r="N44" s="32">
        <f t="shared" si="13"/>
        <v>3.0596658239554933E-3</v>
      </c>
      <c r="O44" s="32">
        <f t="shared" si="14"/>
        <v>3.8240964384032546E-3</v>
      </c>
      <c r="P44" s="32">
        <f t="shared" si="15"/>
        <v>4.0160696548897437E-3</v>
      </c>
    </row>
    <row r="45" spans="1:16" x14ac:dyDescent="0.25">
      <c r="A45" s="40">
        <v>103.4</v>
      </c>
      <c r="B45" s="40">
        <v>100.2</v>
      </c>
      <c r="C45" s="40">
        <v>101.7</v>
      </c>
      <c r="D45" s="40">
        <v>100.1</v>
      </c>
      <c r="E45" s="40">
        <v>105.7</v>
      </c>
      <c r="F45" s="40">
        <v>98</v>
      </c>
      <c r="G45" s="40">
        <v>108.5</v>
      </c>
      <c r="H45" s="40">
        <v>102.1</v>
      </c>
      <c r="I45" s="32">
        <f t="shared" si="8"/>
        <v>2.4475034714765448E-2</v>
      </c>
      <c r="J45" s="32">
        <f t="shared" si="9"/>
        <v>1.914416149764352E-2</v>
      </c>
      <c r="K45" s="32">
        <f t="shared" si="10"/>
        <v>9.8815033299975517E-3</v>
      </c>
      <c r="L45" s="32">
        <f t="shared" si="11"/>
        <v>7.0175726586465398E-3</v>
      </c>
      <c r="M45" s="32">
        <f t="shared" si="12"/>
        <v>3.3673215106587807E-2</v>
      </c>
      <c r="N45" s="32">
        <f t="shared" si="13"/>
        <v>-2.0387366898483171E-3</v>
      </c>
      <c r="O45" s="32">
        <f t="shared" si="14"/>
        <v>3.4696401093572388E-2</v>
      </c>
      <c r="P45" s="32">
        <f t="shared" si="15"/>
        <v>2.278454185320155E-2</v>
      </c>
    </row>
    <row r="46" spans="1:16" x14ac:dyDescent="0.25">
      <c r="A46" s="40">
        <v>104.6</v>
      </c>
      <c r="B46" s="40">
        <v>100.6</v>
      </c>
      <c r="C46" s="40">
        <v>101.6</v>
      </c>
      <c r="D46" s="40">
        <v>100</v>
      </c>
      <c r="E46" s="40">
        <v>107.9</v>
      </c>
      <c r="F46" s="40">
        <v>99.9</v>
      </c>
      <c r="G46" s="40">
        <v>109.3</v>
      </c>
      <c r="H46" s="40">
        <v>100.7</v>
      </c>
      <c r="I46" s="32">
        <f t="shared" si="8"/>
        <v>1.1538589556493587E-2</v>
      </c>
      <c r="J46" s="32">
        <f t="shared" si="9"/>
        <v>3.9840690148742917E-3</v>
      </c>
      <c r="K46" s="32">
        <f t="shared" si="10"/>
        <v>-9.8376791013283799E-4</v>
      </c>
      <c r="L46" s="32">
        <f t="shared" si="11"/>
        <v>-9.9950033308349932E-4</v>
      </c>
      <c r="M46" s="32">
        <f t="shared" si="12"/>
        <v>2.0599979387897097E-2</v>
      </c>
      <c r="N46" s="32">
        <f t="shared" si="13"/>
        <v>1.9202206983936033E-2</v>
      </c>
      <c r="O46" s="32">
        <f t="shared" si="14"/>
        <v>7.3462222019785592E-3</v>
      </c>
      <c r="P46" s="32">
        <f t="shared" si="15"/>
        <v>-1.3806925446103189E-2</v>
      </c>
    </row>
    <row r="47" spans="1:16" x14ac:dyDescent="0.25">
      <c r="A47" s="40">
        <v>108.5</v>
      </c>
      <c r="B47" s="40">
        <v>102.7</v>
      </c>
      <c r="C47" s="40">
        <v>103.1</v>
      </c>
      <c r="D47" s="40">
        <v>100.7</v>
      </c>
      <c r="E47" s="40">
        <v>111.1</v>
      </c>
      <c r="F47" s="40">
        <v>99.8</v>
      </c>
      <c r="G47" s="40">
        <v>110.6</v>
      </c>
      <c r="H47" s="40">
        <v>101.2</v>
      </c>
      <c r="I47" s="32">
        <f t="shared" si="8"/>
        <v>3.6606621349691823E-2</v>
      </c>
      <c r="J47" s="32">
        <f t="shared" si="9"/>
        <v>2.0659859268873704E-2</v>
      </c>
      <c r="K47" s="32">
        <f t="shared" si="10"/>
        <v>1.4655855878532699E-2</v>
      </c>
      <c r="L47" s="32">
        <f t="shared" si="11"/>
        <v>6.9756137364253585E-3</v>
      </c>
      <c r="M47" s="32">
        <f t="shared" si="12"/>
        <v>2.9225824381495295E-2</v>
      </c>
      <c r="N47" s="32">
        <f t="shared" si="13"/>
        <v>-1.0015023370896325E-3</v>
      </c>
      <c r="O47" s="32">
        <f t="shared" si="14"/>
        <v>1.1823693905741478E-2</v>
      </c>
      <c r="P47" s="32">
        <f t="shared" si="15"/>
        <v>4.9529571288486167E-3</v>
      </c>
    </row>
    <row r="48" spans="1:16" x14ac:dyDescent="0.25">
      <c r="A48" s="40">
        <v>113</v>
      </c>
      <c r="B48" s="40">
        <v>106.2</v>
      </c>
      <c r="C48" s="40">
        <v>104.7</v>
      </c>
      <c r="D48" s="40">
        <v>101.4</v>
      </c>
      <c r="E48" s="40">
        <v>111.2</v>
      </c>
      <c r="F48" s="40">
        <v>101.2</v>
      </c>
      <c r="G48" s="40">
        <v>111.1</v>
      </c>
      <c r="H48" s="40">
        <v>101.1</v>
      </c>
      <c r="I48" s="32">
        <f t="shared" si="8"/>
        <v>4.0637645731826259E-2</v>
      </c>
      <c r="J48" s="32">
        <f t="shared" si="9"/>
        <v>3.3511991873325937E-2</v>
      </c>
      <c r="K48" s="32">
        <f t="shared" si="10"/>
        <v>1.5399726853576996E-2</v>
      </c>
      <c r="L48" s="32">
        <f t="shared" si="11"/>
        <v>6.9272914325662583E-3</v>
      </c>
      <c r="M48" s="32">
        <f t="shared" si="12"/>
        <v>8.9968517089783246E-4</v>
      </c>
      <c r="N48" s="32">
        <f t="shared" si="13"/>
        <v>1.3930573535947002E-2</v>
      </c>
      <c r="O48" s="32">
        <f t="shared" si="14"/>
        <v>4.5106075573498787E-3</v>
      </c>
      <c r="P48" s="32">
        <f t="shared" si="15"/>
        <v>-9.8863082693954321E-4</v>
      </c>
    </row>
    <row r="49" spans="1:16" x14ac:dyDescent="0.25">
      <c r="A49" s="40">
        <v>119.9</v>
      </c>
      <c r="B49" s="40">
        <v>110.2</v>
      </c>
      <c r="C49" s="40">
        <v>107.5</v>
      </c>
      <c r="D49" s="40">
        <v>105.2</v>
      </c>
      <c r="E49" s="40">
        <v>114.5</v>
      </c>
      <c r="F49" s="40">
        <v>103.6</v>
      </c>
      <c r="G49" s="40">
        <v>113.8</v>
      </c>
      <c r="H49" s="40">
        <v>101.8</v>
      </c>
      <c r="I49" s="32">
        <f t="shared" si="8"/>
        <v>5.9270243321128104E-2</v>
      </c>
      <c r="J49" s="32">
        <f t="shared" si="9"/>
        <v>3.6972787910975607E-2</v>
      </c>
      <c r="K49" s="32">
        <f t="shared" si="10"/>
        <v>2.6391729691226194E-2</v>
      </c>
      <c r="L49" s="32">
        <f t="shared" si="11"/>
        <v>3.679020914652667E-2</v>
      </c>
      <c r="M49" s="32">
        <f t="shared" si="12"/>
        <v>2.9244441177812268E-2</v>
      </c>
      <c r="N49" s="32">
        <f t="shared" si="13"/>
        <v>2.3438572972017381E-2</v>
      </c>
      <c r="O49" s="32">
        <f t="shared" si="14"/>
        <v>2.4011825046646295E-2</v>
      </c>
      <c r="P49" s="32">
        <f t="shared" si="15"/>
        <v>6.8999780899966162E-3</v>
      </c>
    </row>
    <row r="50" spans="1:16" x14ac:dyDescent="0.25">
      <c r="A50" s="40">
        <v>122</v>
      </c>
      <c r="B50" s="40">
        <v>111.5</v>
      </c>
      <c r="C50" s="40">
        <v>108.7</v>
      </c>
      <c r="D50" s="40">
        <v>106.5</v>
      </c>
      <c r="E50" s="40">
        <v>115.5</v>
      </c>
      <c r="F50" s="40">
        <v>104.2</v>
      </c>
      <c r="G50" s="40">
        <v>114.7</v>
      </c>
      <c r="H50" s="40">
        <v>102.6</v>
      </c>
      <c r="I50" s="32">
        <f t="shared" si="8"/>
        <v>1.7362982699787914E-2</v>
      </c>
      <c r="J50" s="32">
        <f t="shared" si="9"/>
        <v>1.1727694181359343E-2</v>
      </c>
      <c r="K50" s="32">
        <f t="shared" si="10"/>
        <v>1.1100946559446193E-2</v>
      </c>
      <c r="L50" s="32">
        <f t="shared" si="11"/>
        <v>1.2281684845870229E-2</v>
      </c>
      <c r="M50" s="32">
        <f t="shared" si="12"/>
        <v>8.695706967553913E-3</v>
      </c>
      <c r="N50" s="32">
        <f t="shared" si="13"/>
        <v>5.7747994938839578E-3</v>
      </c>
      <c r="O50" s="32">
        <f t="shared" si="14"/>
        <v>7.8775024430944585E-3</v>
      </c>
      <c r="P50" s="32">
        <f t="shared" si="15"/>
        <v>7.8278286202466962E-3</v>
      </c>
    </row>
    <row r="51" spans="1:16" x14ac:dyDescent="0.25">
      <c r="A51" s="40">
        <v>126.8</v>
      </c>
      <c r="B51" s="40">
        <v>113.1</v>
      </c>
      <c r="C51" s="40">
        <v>110.9</v>
      </c>
      <c r="D51" s="40">
        <v>106.7</v>
      </c>
      <c r="E51" s="40">
        <v>115.5</v>
      </c>
      <c r="F51" s="40">
        <v>104.6</v>
      </c>
      <c r="G51" s="40">
        <v>115.4</v>
      </c>
      <c r="H51" s="40">
        <v>103.9</v>
      </c>
      <c r="I51" s="32">
        <f t="shared" si="8"/>
        <v>3.8589997269868948E-2</v>
      </c>
      <c r="J51" s="32">
        <f t="shared" si="9"/>
        <v>1.424779222190123E-2</v>
      </c>
      <c r="K51" s="32">
        <f t="shared" si="10"/>
        <v>2.0037100229157535E-2</v>
      </c>
      <c r="L51" s="32">
        <f t="shared" si="11"/>
        <v>1.8761731582279501E-3</v>
      </c>
      <c r="M51" s="32">
        <f t="shared" si="12"/>
        <v>0</v>
      </c>
      <c r="N51" s="32">
        <f t="shared" si="13"/>
        <v>3.8314223115558676E-3</v>
      </c>
      <c r="O51" s="32">
        <f t="shared" si="14"/>
        <v>6.0843299386742471E-3</v>
      </c>
      <c r="P51" s="32">
        <f t="shared" si="15"/>
        <v>1.2590965368512685E-2</v>
      </c>
    </row>
    <row r="52" spans="1:16" x14ac:dyDescent="0.25">
      <c r="A52" s="40">
        <v>130.5</v>
      </c>
      <c r="B52" s="40">
        <v>114.3</v>
      </c>
      <c r="C52" s="40">
        <v>111.4</v>
      </c>
      <c r="D52" s="40">
        <v>107.3</v>
      </c>
      <c r="E52" s="40">
        <v>115.3</v>
      </c>
      <c r="F52" s="40">
        <v>105</v>
      </c>
      <c r="G52" s="40">
        <v>114.9</v>
      </c>
      <c r="H52" s="40">
        <v>104.5</v>
      </c>
      <c r="I52" s="32">
        <f t="shared" si="8"/>
        <v>2.876218475962259E-2</v>
      </c>
      <c r="J52" s="32">
        <f t="shared" si="9"/>
        <v>1.0554187678690171E-2</v>
      </c>
      <c r="K52" s="32">
        <f t="shared" si="10"/>
        <v>4.4984331368623709E-3</v>
      </c>
      <c r="L52" s="32">
        <f t="shared" si="11"/>
        <v>5.6074913289450249E-3</v>
      </c>
      <c r="M52" s="32">
        <f t="shared" si="12"/>
        <v>-1.7331026868349639E-3</v>
      </c>
      <c r="N52" s="32">
        <f t="shared" si="13"/>
        <v>3.8167985267008112E-3</v>
      </c>
      <c r="O52" s="32">
        <f t="shared" si="14"/>
        <v>-4.3421692192891527E-3</v>
      </c>
      <c r="P52" s="32">
        <f t="shared" si="15"/>
        <v>5.7581732996839653E-3</v>
      </c>
    </row>
    <row r="53" spans="1:16" x14ac:dyDescent="0.25">
      <c r="A53" s="40">
        <v>135.19999999999999</v>
      </c>
      <c r="B53" s="40">
        <v>116.6</v>
      </c>
      <c r="C53" s="40">
        <v>113.2</v>
      </c>
      <c r="D53" s="40">
        <v>108.6</v>
      </c>
      <c r="E53" s="40">
        <v>115.3</v>
      </c>
      <c r="F53" s="40">
        <v>106</v>
      </c>
      <c r="G53" s="40">
        <v>114</v>
      </c>
      <c r="H53" s="40">
        <v>105.5</v>
      </c>
      <c r="I53" s="32">
        <f t="shared" si="8"/>
        <v>3.5381936846115569E-2</v>
      </c>
      <c r="J53" s="32">
        <f t="shared" si="9"/>
        <v>1.99227031156269E-2</v>
      </c>
      <c r="K53" s="32">
        <f t="shared" si="10"/>
        <v>1.6028838275898991E-2</v>
      </c>
      <c r="L53" s="32">
        <f t="shared" si="11"/>
        <v>1.2042757863182199E-2</v>
      </c>
      <c r="M53" s="32">
        <f t="shared" si="12"/>
        <v>0</v>
      </c>
      <c r="N53" s="32">
        <f t="shared" si="13"/>
        <v>9.4787439545437387E-3</v>
      </c>
      <c r="O53" s="32">
        <f t="shared" si="14"/>
        <v>-7.8637364602145762E-3</v>
      </c>
      <c r="P53" s="32">
        <f t="shared" si="15"/>
        <v>9.523881511255541E-3</v>
      </c>
    </row>
    <row r="54" spans="1:16" x14ac:dyDescent="0.25">
      <c r="A54" s="40">
        <v>140.30000000000001</v>
      </c>
      <c r="B54" s="40">
        <v>118</v>
      </c>
      <c r="C54" s="40">
        <v>113.5</v>
      </c>
      <c r="D54" s="40">
        <v>109.4</v>
      </c>
      <c r="E54" s="40">
        <v>115.3</v>
      </c>
      <c r="F54" s="40">
        <v>106.5</v>
      </c>
      <c r="G54" s="40">
        <v>113.9</v>
      </c>
      <c r="H54" s="40">
        <v>107.1</v>
      </c>
      <c r="I54" s="32">
        <f t="shared" si="8"/>
        <v>3.7027823499551804E-2</v>
      </c>
      <c r="J54" s="32">
        <f t="shared" si="9"/>
        <v>1.1935350549272854E-2</v>
      </c>
      <c r="K54" s="32">
        <f t="shared" si="10"/>
        <v>2.6466711523748247E-3</v>
      </c>
      <c r="L54" s="32">
        <f t="shared" si="11"/>
        <v>7.3394824880459696E-3</v>
      </c>
      <c r="M54" s="32">
        <f t="shared" si="12"/>
        <v>0</v>
      </c>
      <c r="N54" s="32">
        <f t="shared" si="13"/>
        <v>4.7058910374127138E-3</v>
      </c>
      <c r="O54" s="32">
        <f t="shared" si="14"/>
        <v>-8.7757794135900761E-4</v>
      </c>
      <c r="P54" s="32">
        <f t="shared" si="15"/>
        <v>1.5052024537581834E-2</v>
      </c>
    </row>
    <row r="55" spans="1:16" x14ac:dyDescent="0.25">
      <c r="A55" s="40">
        <v>154</v>
      </c>
      <c r="B55" s="40">
        <v>123.5</v>
      </c>
      <c r="C55" s="40">
        <v>114.5</v>
      </c>
      <c r="D55" s="40">
        <v>110</v>
      </c>
      <c r="E55" s="40">
        <v>114.2</v>
      </c>
      <c r="F55" s="40">
        <v>106.6</v>
      </c>
      <c r="G55" s="40">
        <v>113.3</v>
      </c>
      <c r="H55" s="40">
        <v>108.2</v>
      </c>
      <c r="I55" s="32">
        <f t="shared" si="8"/>
        <v>9.3169615305213796E-2</v>
      </c>
      <c r="J55" s="32">
        <f t="shared" si="9"/>
        <v>4.5556531602367223E-2</v>
      </c>
      <c r="K55" s="32">
        <f t="shared" si="10"/>
        <v>8.7719860728370409E-3</v>
      </c>
      <c r="L55" s="32">
        <f t="shared" si="11"/>
        <v>5.4694758045352549E-3</v>
      </c>
      <c r="M55" s="32">
        <f t="shared" si="12"/>
        <v>-9.5861300531034158E-3</v>
      </c>
      <c r="N55" s="32">
        <f t="shared" si="13"/>
        <v>9.3852658226428677E-4</v>
      </c>
      <c r="O55" s="32">
        <f t="shared" si="14"/>
        <v>-5.2817024191758929E-3</v>
      </c>
      <c r="P55" s="32">
        <f t="shared" si="15"/>
        <v>1.0218388958678246E-2</v>
      </c>
    </row>
    <row r="56" spans="1:16" x14ac:dyDescent="0.25">
      <c r="A56" s="40">
        <v>159.1</v>
      </c>
      <c r="B56" s="40">
        <v>127.5</v>
      </c>
      <c r="C56" s="40">
        <v>116.4</v>
      </c>
      <c r="D56" s="40">
        <v>111.4</v>
      </c>
      <c r="E56" s="40">
        <v>111.4</v>
      </c>
      <c r="F56" s="40">
        <v>107</v>
      </c>
      <c r="G56" s="40">
        <v>112.9</v>
      </c>
      <c r="H56" s="40">
        <v>110.2</v>
      </c>
      <c r="I56" s="32">
        <f t="shared" si="8"/>
        <v>3.2580332930112012E-2</v>
      </c>
      <c r="J56" s="32">
        <f t="shared" si="9"/>
        <v>3.1875208530449034E-2</v>
      </c>
      <c r="K56" s="32">
        <f t="shared" si="10"/>
        <v>1.6457712303043083E-2</v>
      </c>
      <c r="L56" s="32">
        <f t="shared" si="11"/>
        <v>1.264696170076739E-2</v>
      </c>
      <c r="M56" s="32">
        <f t="shared" si="12"/>
        <v>-2.4823969728726122E-2</v>
      </c>
      <c r="N56" s="32">
        <f t="shared" si="13"/>
        <v>3.7453227301621132E-3</v>
      </c>
      <c r="O56" s="32">
        <f t="shared" si="14"/>
        <v>-3.5366968783442556E-3</v>
      </c>
      <c r="P56" s="32">
        <f t="shared" si="15"/>
        <v>1.8315530306432976E-2</v>
      </c>
    </row>
    <row r="57" spans="1:16" x14ac:dyDescent="0.25">
      <c r="A57" s="40">
        <v>155.69999999999999</v>
      </c>
      <c r="B57" s="40">
        <v>129.80000000000001</v>
      </c>
      <c r="C57" s="40">
        <v>118.4</v>
      </c>
      <c r="D57" s="40">
        <v>112.8</v>
      </c>
      <c r="E57" s="40">
        <v>111.9</v>
      </c>
      <c r="F57" s="40">
        <v>109.8</v>
      </c>
      <c r="G57" s="40">
        <v>110.8</v>
      </c>
      <c r="H57" s="40">
        <v>113.7</v>
      </c>
      <c r="I57" s="32">
        <f t="shared" si="8"/>
        <v>-2.1601856503788628E-2</v>
      </c>
      <c r="J57" s="32">
        <f t="shared" si="9"/>
        <v>1.7878439671508806E-2</v>
      </c>
      <c r="K57" s="32">
        <f t="shared" si="10"/>
        <v>1.70361871525678E-2</v>
      </c>
      <c r="L57" s="32">
        <f t="shared" si="11"/>
        <v>1.2489011570774767E-2</v>
      </c>
      <c r="M57" s="32">
        <f t="shared" si="12"/>
        <v>4.478287824695973E-3</v>
      </c>
      <c r="N57" s="32">
        <f t="shared" si="13"/>
        <v>2.5831694613523956E-2</v>
      </c>
      <c r="O57" s="32">
        <f t="shared" si="14"/>
        <v>-1.8775696842432982E-2</v>
      </c>
      <c r="P57" s="32">
        <f t="shared" si="15"/>
        <v>3.1266504037676245E-2</v>
      </c>
    </row>
    <row r="58" spans="1:16" x14ac:dyDescent="0.25">
      <c r="A58" s="40">
        <v>154.80000000000001</v>
      </c>
      <c r="B58" s="40">
        <v>131.6</v>
      </c>
      <c r="C58" s="40">
        <v>118.6</v>
      </c>
      <c r="D58" s="40">
        <v>113.5</v>
      </c>
      <c r="E58" s="40">
        <v>109.9</v>
      </c>
      <c r="F58" s="40">
        <v>110.8</v>
      </c>
      <c r="G58" s="40">
        <v>107.7</v>
      </c>
      <c r="H58" s="40">
        <v>113.6</v>
      </c>
      <c r="I58" s="32">
        <f t="shared" si="8"/>
        <v>-5.7971176843257342E-3</v>
      </c>
      <c r="J58" s="32">
        <f t="shared" si="9"/>
        <v>1.377221462122709E-2</v>
      </c>
      <c r="K58" s="32">
        <f t="shared" si="10"/>
        <v>1.6877641137196147E-3</v>
      </c>
      <c r="L58" s="32">
        <f t="shared" si="11"/>
        <v>6.1864978574989763E-3</v>
      </c>
      <c r="M58" s="32">
        <f t="shared" si="12"/>
        <v>-1.8034753908303846E-2</v>
      </c>
      <c r="N58" s="32">
        <f t="shared" si="13"/>
        <v>9.0662452377532603E-3</v>
      </c>
      <c r="O58" s="32">
        <f t="shared" si="14"/>
        <v>-2.8377190150840507E-2</v>
      </c>
      <c r="P58" s="32">
        <f t="shared" si="15"/>
        <v>-8.7989446943950375E-4</v>
      </c>
    </row>
    <row r="60" spans="1:16" x14ac:dyDescent="0.25">
      <c r="I60" s="31" t="str">
        <f t="shared" ref="I60:P60" si="16">A1</f>
        <v>Sydney</v>
      </c>
      <c r="J60" s="31" t="str">
        <f t="shared" si="16"/>
        <v>Melbourne</v>
      </c>
      <c r="K60" s="31" t="str">
        <f t="shared" si="16"/>
        <v>Brisbane</v>
      </c>
      <c r="L60" s="31" t="str">
        <f t="shared" si="16"/>
        <v>Adelaide</v>
      </c>
      <c r="M60" s="31" t="str">
        <f t="shared" si="16"/>
        <v>Perth</v>
      </c>
      <c r="N60" s="31" t="str">
        <f t="shared" si="16"/>
        <v>Hobart</v>
      </c>
      <c r="O60" s="31" t="str">
        <f t="shared" si="16"/>
        <v>Darwin</v>
      </c>
      <c r="P60" s="31" t="str">
        <f t="shared" si="16"/>
        <v>Canberra</v>
      </c>
    </row>
    <row r="61" spans="1:16" x14ac:dyDescent="0.25">
      <c r="F61" s="31" t="s">
        <v>150</v>
      </c>
      <c r="G61" s="31"/>
      <c r="H61" s="31" t="s">
        <v>44</v>
      </c>
      <c r="I61" s="41">
        <f>AVERAGE(I3:I58)*4</f>
        <v>6.0459778905231347E-2</v>
      </c>
      <c r="J61" s="41">
        <f t="shared" ref="J61:P61" si="17">AVERAGE(J3:J58)*4</f>
        <v>7.2488258642637193E-2</v>
      </c>
      <c r="K61" s="41">
        <f t="shared" si="17"/>
        <v>7.2302392103851601E-2</v>
      </c>
      <c r="L61" s="41">
        <f t="shared" si="17"/>
        <v>6.639962125003708E-2</v>
      </c>
      <c r="M61" s="41">
        <f t="shared" si="17"/>
        <v>7.4552232955274328E-2</v>
      </c>
      <c r="N61" s="41">
        <f t="shared" si="17"/>
        <v>7.7575433563764035E-2</v>
      </c>
      <c r="O61" s="41">
        <f t="shared" si="17"/>
        <v>7.7288380255278302E-2</v>
      </c>
      <c r="P61" s="41">
        <f t="shared" si="17"/>
        <v>6.4419325448889148E-2</v>
      </c>
    </row>
    <row r="62" spans="1:16" x14ac:dyDescent="0.25">
      <c r="H62" s="31" t="s">
        <v>45</v>
      </c>
      <c r="I62" s="41">
        <f>SQRT(_xlfn.VAR.S(I3:I58)*4)</f>
        <v>5.4783474896411326E-2</v>
      </c>
      <c r="J62" s="41">
        <f t="shared" ref="J62:P62" si="18">SQRT(_xlfn.VAR.S(J3:J58)*4)</f>
        <v>5.0085748750605209E-2</v>
      </c>
      <c r="K62" s="41">
        <f t="shared" si="18"/>
        <v>5.5424966377019061E-2</v>
      </c>
      <c r="L62" s="41">
        <f t="shared" si="18"/>
        <v>4.3425056649869002E-2</v>
      </c>
      <c r="M62" s="41">
        <f t="shared" si="18"/>
        <v>6.4868498859960141E-2</v>
      </c>
      <c r="N62" s="41">
        <f t="shared" si="18"/>
        <v>6.6180282905141802E-2</v>
      </c>
      <c r="O62" s="41">
        <f t="shared" si="18"/>
        <v>4.7716681618892573E-2</v>
      </c>
      <c r="P62" s="41">
        <f t="shared" si="18"/>
        <v>5.1556803430206084E-2</v>
      </c>
    </row>
    <row r="63" spans="1:16" s="12" customFormat="1" x14ac:dyDescent="0.25">
      <c r="I63" s="43"/>
      <c r="J63" s="43"/>
      <c r="K63" s="43"/>
      <c r="L63" s="43"/>
      <c r="M63" s="43"/>
      <c r="N63" s="43"/>
      <c r="O63" s="43"/>
      <c r="P63" s="43"/>
    </row>
    <row r="64" spans="1:16" x14ac:dyDescent="0.25">
      <c r="G64" s="44" t="s">
        <v>93</v>
      </c>
      <c r="H64" s="31"/>
      <c r="I64" s="31"/>
    </row>
    <row r="65" spans="7:16" x14ac:dyDescent="0.25">
      <c r="G65" s="31" t="s">
        <v>92</v>
      </c>
      <c r="H65" s="31"/>
      <c r="I65" s="31" t="s">
        <v>15</v>
      </c>
      <c r="J65" s="31" t="s">
        <v>25</v>
      </c>
      <c r="K65" s="31" t="s">
        <v>24</v>
      </c>
      <c r="L65" s="31" t="s">
        <v>21</v>
      </c>
      <c r="M65" s="31" t="s">
        <v>20</v>
      </c>
      <c r="N65" s="31" t="s">
        <v>18</v>
      </c>
      <c r="O65" s="31" t="s">
        <v>22</v>
      </c>
      <c r="P65" s="31" t="s">
        <v>23</v>
      </c>
    </row>
    <row r="66" spans="7:16" x14ac:dyDescent="0.25">
      <c r="G66" s="31">
        <v>1</v>
      </c>
      <c r="H66" s="31" t="s">
        <v>15</v>
      </c>
      <c r="I66" s="45">
        <f>_xlfn.COVARIANCE.S($I$3:$I$58,I3:I58)</f>
        <v>7.5030728043143271E-4</v>
      </c>
      <c r="J66" s="45">
        <f>_xlfn.COVARIANCE.S($I$3:$I$58,J3:J58)</f>
        <v>5.0907468315422155E-4</v>
      </c>
      <c r="K66" s="45">
        <f t="shared" ref="K66:O66" si="19">_xlfn.COVARIANCE.S($I$3:$I$58,K3:K58)</f>
        <v>4.0114952232682963E-4</v>
      </c>
      <c r="L66" s="45">
        <f t="shared" si="19"/>
        <v>2.8318836778076193E-4</v>
      </c>
      <c r="M66" s="45">
        <f t="shared" si="19"/>
        <v>8.1718736547851633E-5</v>
      </c>
      <c r="N66" s="45">
        <f t="shared" si="19"/>
        <v>2.5758840821176658E-4</v>
      </c>
      <c r="O66" s="45">
        <f t="shared" si="19"/>
        <v>1.3735697963785452E-6</v>
      </c>
      <c r="P66" s="45">
        <f>_xlfn.COVARIANCE.S($I$3:$I$58,P3:P58)</f>
        <v>4.0453160293652419E-4</v>
      </c>
    </row>
    <row r="67" spans="7:16" x14ac:dyDescent="0.25">
      <c r="G67" s="31">
        <v>2</v>
      </c>
      <c r="H67" s="31" t="s">
        <v>25</v>
      </c>
      <c r="I67" s="45">
        <f t="shared" ref="I67:P67" si="20">_xlfn.COVARIANCE.S(I3:I58,$J$3:$J$58)</f>
        <v>5.0907468315422155E-4</v>
      </c>
      <c r="J67" s="45">
        <f t="shared" si="20"/>
        <v>6.2714555697718775E-4</v>
      </c>
      <c r="K67" s="45">
        <f t="shared" si="20"/>
        <v>4.6941716486916473E-4</v>
      </c>
      <c r="L67" s="45">
        <f t="shared" si="20"/>
        <v>3.9177170971919516E-4</v>
      </c>
      <c r="M67" s="45">
        <f t="shared" si="20"/>
        <v>2.1873298486388504E-4</v>
      </c>
      <c r="N67" s="45">
        <f t="shared" si="20"/>
        <v>3.753073788885416E-4</v>
      </c>
      <c r="O67" s="45">
        <f t="shared" si="20"/>
        <v>7.5042665192535268E-5</v>
      </c>
      <c r="P67" s="45">
        <f t="shared" si="20"/>
        <v>4.6697597007968076E-4</v>
      </c>
    </row>
    <row r="68" spans="7:16" x14ac:dyDescent="0.25">
      <c r="G68" s="31">
        <v>3</v>
      </c>
      <c r="H68" s="31" t="s">
        <v>24</v>
      </c>
      <c r="I68" s="45">
        <f t="shared" ref="I68:P68" si="21">_xlfn.COVARIANCE.S(I3:I58,$K$3:$K$58)</f>
        <v>4.0114952232682963E-4</v>
      </c>
      <c r="J68" s="45">
        <f t="shared" si="21"/>
        <v>4.6941716486916473E-4</v>
      </c>
      <c r="K68" s="45">
        <f t="shared" si="21"/>
        <v>7.6798172447342346E-4</v>
      </c>
      <c r="L68" s="45">
        <f t="shared" si="21"/>
        <v>5.0599429078880629E-4</v>
      </c>
      <c r="M68" s="45">
        <f t="shared" si="21"/>
        <v>3.1269326066009692E-4</v>
      </c>
      <c r="N68" s="45">
        <f t="shared" si="21"/>
        <v>7.3953694419738841E-4</v>
      </c>
      <c r="O68" s="45">
        <f t="shared" si="21"/>
        <v>1.5853479174760771E-4</v>
      </c>
      <c r="P68" s="45">
        <f t="shared" si="21"/>
        <v>5.9188811678655986E-4</v>
      </c>
    </row>
    <row r="69" spans="7:16" x14ac:dyDescent="0.25">
      <c r="G69" s="31">
        <v>4</v>
      </c>
      <c r="H69" s="31" t="s">
        <v>21</v>
      </c>
      <c r="I69" s="45">
        <f t="shared" ref="I69:L69" si="22">_xlfn.COVARIANCE.S(I3:I58,$L$3:$L$58)</f>
        <v>2.8318836778076193E-4</v>
      </c>
      <c r="J69" s="45">
        <f t="shared" si="22"/>
        <v>3.9177170971919516E-4</v>
      </c>
      <c r="K69" s="45">
        <f t="shared" si="22"/>
        <v>5.0599429078880629E-4</v>
      </c>
      <c r="L69" s="45">
        <f t="shared" si="22"/>
        <v>4.7143388626108302E-4</v>
      </c>
      <c r="M69" s="45">
        <f>_xlfn.COVARIANCE.S(M3:M58,$L$3:$L$58)</f>
        <v>2.1332191023269167E-4</v>
      </c>
      <c r="N69" s="45">
        <f>_xlfn.COVARIANCE.S(N3:N58,$L$3:$L$58)</f>
        <v>5.1549074403418383E-4</v>
      </c>
      <c r="O69" s="45">
        <f>_xlfn.COVARIANCE.S(O3:O58,$L$3:$L$58)</f>
        <v>1.4772295408163385E-4</v>
      </c>
      <c r="P69" s="45">
        <f>_xlfn.COVARIANCE.S(P3:P58,$L$3:$L$58)</f>
        <v>4.2145104522961767E-4</v>
      </c>
    </row>
    <row r="70" spans="7:16" x14ac:dyDescent="0.25">
      <c r="G70" s="31">
        <v>5</v>
      </c>
      <c r="H70" s="31" t="s">
        <v>20</v>
      </c>
      <c r="I70" s="45">
        <f>_xlfn.COVARIANCE.S(I3:I58,$M$3:$M$58)</f>
        <v>8.1718736547851633E-5</v>
      </c>
      <c r="J70" s="45">
        <f>_xlfn.COVARIANCE.S(J3:J58,$M$3:$M$58)</f>
        <v>2.1873298486388504E-4</v>
      </c>
      <c r="K70" s="45">
        <f>_xlfn.COVARIANCE.S(K3:K58,$M$3:$M$58)</f>
        <v>3.1269326066009692E-4</v>
      </c>
      <c r="L70" s="45">
        <f>_xlfn.COVARIANCE.S(L3:L58,$M$3:$M$58)</f>
        <v>2.1332191023269167E-4</v>
      </c>
      <c r="M70" s="45">
        <f>_xlfn.COVARIANCE.S(M3:M58,$M$3:$M$58)</f>
        <v>1.0519805360861632E-3</v>
      </c>
      <c r="N70" s="45">
        <f t="shared" ref="N70:P70" si="23">_xlfn.COVARIANCE.S(N3:N58,$M$3:$M$58)</f>
        <v>4.9352139822735161E-4</v>
      </c>
      <c r="O70" s="45">
        <f t="shared" si="23"/>
        <v>4.6815431983058517E-4</v>
      </c>
      <c r="P70" s="45">
        <f t="shared" si="23"/>
        <v>3.3971113124639946E-4</v>
      </c>
    </row>
    <row r="71" spans="7:16" x14ac:dyDescent="0.25">
      <c r="G71" s="31">
        <v>6</v>
      </c>
      <c r="H71" s="31" t="s">
        <v>18</v>
      </c>
      <c r="I71" s="45">
        <f t="shared" ref="I71:M71" si="24">_xlfn.COVARIANCE.S(I3:I58,$N$3:$N$58)</f>
        <v>2.5758840821176658E-4</v>
      </c>
      <c r="J71" s="45">
        <f t="shared" si="24"/>
        <v>3.753073788885416E-4</v>
      </c>
      <c r="K71" s="45">
        <f t="shared" si="24"/>
        <v>7.3953694419738841E-4</v>
      </c>
      <c r="L71" s="45">
        <f t="shared" si="24"/>
        <v>5.1549074403418383E-4</v>
      </c>
      <c r="M71" s="45">
        <f t="shared" si="24"/>
        <v>4.9352139822735161E-4</v>
      </c>
      <c r="N71" s="45">
        <f>_xlfn.COVARIANCE.S(N3:N58,$N$3:$N$58)</f>
        <v>1.0949574613511512E-3</v>
      </c>
      <c r="O71" s="45">
        <f t="shared" ref="O71:P71" si="25">_xlfn.COVARIANCE.S(O3:O58,$N$3:$N$58)</f>
        <v>2.3347059009461691E-4</v>
      </c>
      <c r="P71" s="45">
        <f t="shared" si="25"/>
        <v>6.1041704940350693E-4</v>
      </c>
    </row>
    <row r="72" spans="7:16" x14ac:dyDescent="0.25">
      <c r="G72" s="31">
        <v>7</v>
      </c>
      <c r="H72" s="31" t="s">
        <v>22</v>
      </c>
      <c r="I72" s="45">
        <f t="shared" ref="I72:N72" si="26">_xlfn.COVARIANCE.S(I3:I58,$O$3:$O$58)</f>
        <v>1.3735697963785452E-6</v>
      </c>
      <c r="J72" s="45">
        <f t="shared" si="26"/>
        <v>7.5042665192535268E-5</v>
      </c>
      <c r="K72" s="45">
        <f t="shared" si="26"/>
        <v>1.5853479174760771E-4</v>
      </c>
      <c r="L72" s="45">
        <f t="shared" si="26"/>
        <v>1.4772295408163385E-4</v>
      </c>
      <c r="M72" s="45">
        <f t="shared" si="26"/>
        <v>4.6815431983058517E-4</v>
      </c>
      <c r="N72" s="45">
        <f t="shared" si="26"/>
        <v>2.3347059009461691E-4</v>
      </c>
      <c r="O72" s="45">
        <f>_xlfn.COVARIANCE.S(O3:O58,$O$3:$O$58)</f>
        <v>5.6922042617969023E-4</v>
      </c>
      <c r="P72" s="45">
        <f>_xlfn.COVARIANCE.S(P3:P58,$O$3:$O$58)</f>
        <v>1.1634498859464576E-4</v>
      </c>
    </row>
    <row r="73" spans="7:16" x14ac:dyDescent="0.25">
      <c r="G73" s="31">
        <v>8</v>
      </c>
      <c r="H73" s="31" t="s">
        <v>23</v>
      </c>
      <c r="I73" s="45">
        <f t="shared" ref="I73:O73" si="27">_xlfn.COVARIANCE.S(I3:I58,$P$3:$P$58)</f>
        <v>4.0453160293652419E-4</v>
      </c>
      <c r="J73" s="45">
        <f t="shared" si="27"/>
        <v>4.6697597007968076E-4</v>
      </c>
      <c r="K73" s="45">
        <f t="shared" si="27"/>
        <v>5.9188811678655986E-4</v>
      </c>
      <c r="L73" s="45">
        <f t="shared" si="27"/>
        <v>4.2145104522961767E-4</v>
      </c>
      <c r="M73" s="45">
        <f t="shared" si="27"/>
        <v>3.3971113124639946E-4</v>
      </c>
      <c r="N73" s="45">
        <f t="shared" si="27"/>
        <v>6.1041704940350693E-4</v>
      </c>
      <c r="O73" s="45">
        <f t="shared" si="27"/>
        <v>1.1634498859464576E-4</v>
      </c>
      <c r="P73" s="45">
        <f>_xlfn.COVARIANCE.S(P3:P58,$P$3:$P$58)</f>
        <v>6.6452599498522703E-4</v>
      </c>
    </row>
    <row r="74" spans="7:16" x14ac:dyDescent="0.25">
      <c r="I74" s="18"/>
      <c r="J74" s="18"/>
      <c r="K74" s="18"/>
      <c r="L74" s="18"/>
      <c r="M74" s="18"/>
      <c r="N74" s="18"/>
      <c r="O74" s="18"/>
      <c r="P74" s="18"/>
    </row>
    <row r="75" spans="7:16" x14ac:dyDescent="0.25">
      <c r="G75" s="44" t="s">
        <v>94</v>
      </c>
      <c r="H75" s="31"/>
      <c r="I75" s="31"/>
    </row>
    <row r="76" spans="7:16" x14ac:dyDescent="0.25">
      <c r="G76" s="31" t="s">
        <v>92</v>
      </c>
      <c r="H76" s="31"/>
      <c r="I76" s="31" t="s">
        <v>15</v>
      </c>
      <c r="J76" s="31" t="s">
        <v>25</v>
      </c>
      <c r="K76" s="31" t="s">
        <v>24</v>
      </c>
      <c r="L76" s="31" t="s">
        <v>21</v>
      </c>
      <c r="M76" s="31" t="s">
        <v>20</v>
      </c>
      <c r="N76" s="31" t="s">
        <v>18</v>
      </c>
      <c r="O76" s="31" t="s">
        <v>22</v>
      </c>
      <c r="P76" s="31" t="s">
        <v>23</v>
      </c>
    </row>
    <row r="77" spans="7:16" x14ac:dyDescent="0.25">
      <c r="G77" s="31">
        <v>1</v>
      </c>
      <c r="H77" s="31" t="s">
        <v>15</v>
      </c>
      <c r="I77" s="4">
        <f t="shared" ref="I77:P77" si="28">CORREL($I$3:$I$58,I3:I58)</f>
        <v>1</v>
      </c>
      <c r="J77" s="4">
        <f>CORREL($I$3:$I$58,J3:J58)</f>
        <v>0.74212616625791195</v>
      </c>
      <c r="K77" s="4">
        <f t="shared" si="28"/>
        <v>0.52845894870574073</v>
      </c>
      <c r="L77" s="4">
        <f t="shared" si="28"/>
        <v>0.47615180178052657</v>
      </c>
      <c r="M77" s="4">
        <f t="shared" si="28"/>
        <v>9.1981017798200712E-2</v>
      </c>
      <c r="N77" s="4">
        <f t="shared" si="28"/>
        <v>0.2841895546252699</v>
      </c>
      <c r="O77" s="4">
        <f t="shared" si="28"/>
        <v>2.1017977082627977E-3</v>
      </c>
      <c r="P77" s="4">
        <f t="shared" si="28"/>
        <v>0.57289744829543399</v>
      </c>
    </row>
    <row r="78" spans="7:16" x14ac:dyDescent="0.25">
      <c r="G78" s="31">
        <v>2</v>
      </c>
      <c r="H78" s="31" t="s">
        <v>25</v>
      </c>
      <c r="I78" s="4">
        <f ca="1">OFFSET($I$77,0,COUNT($G$78:G78))</f>
        <v>0.74212616625791195</v>
      </c>
      <c r="J78" s="4">
        <f>CORREL($J$3:$J$58,J3:J58)</f>
        <v>1</v>
      </c>
      <c r="K78" s="4">
        <f t="shared" ref="K78:P78" si="29">CORREL($J$3:$J$58,K3:K58)</f>
        <v>0.67639338016891082</v>
      </c>
      <c r="L78" s="4">
        <f t="shared" si="29"/>
        <v>0.72050748849898483</v>
      </c>
      <c r="M78" s="4">
        <f t="shared" si="29"/>
        <v>0.26929373649259108</v>
      </c>
      <c r="N78" s="4">
        <f t="shared" si="29"/>
        <v>0.45290206884172363</v>
      </c>
      <c r="O78" s="4">
        <f t="shared" si="29"/>
        <v>0.12559832190894496</v>
      </c>
      <c r="P78" s="4">
        <f t="shared" si="29"/>
        <v>0.72335980205724981</v>
      </c>
    </row>
    <row r="79" spans="7:16" x14ac:dyDescent="0.25">
      <c r="G79" s="31">
        <v>3</v>
      </c>
      <c r="H79" s="31" t="s">
        <v>24</v>
      </c>
      <c r="I79" s="4">
        <f ca="1">OFFSET($I$77,0,COUNT($G$78:G79))</f>
        <v>0.52845894870574073</v>
      </c>
      <c r="J79" s="4">
        <f ca="1">OFFSET($J$78,0,COUNT($G$79:G79))</f>
        <v>0.67639338016891082</v>
      </c>
      <c r="K79" s="4">
        <f t="shared" ref="K79:P79" si="30">CORREL($K$3:$K$58,K3:K58)</f>
        <v>0.99999999999999989</v>
      </c>
      <c r="L79" s="4">
        <f t="shared" si="30"/>
        <v>0.84092986419117888</v>
      </c>
      <c r="M79" s="4">
        <f t="shared" si="30"/>
        <v>0.34788782197532436</v>
      </c>
      <c r="N79" s="4">
        <f t="shared" si="30"/>
        <v>0.80646552742343802</v>
      </c>
      <c r="O79" s="4">
        <f t="shared" si="30"/>
        <v>0.23977776388273045</v>
      </c>
      <c r="P79" s="4">
        <f t="shared" si="30"/>
        <v>0.82852990973647689</v>
      </c>
    </row>
    <row r="80" spans="7:16" x14ac:dyDescent="0.25">
      <c r="G80" s="31">
        <v>4</v>
      </c>
      <c r="H80" s="31" t="s">
        <v>21</v>
      </c>
      <c r="I80" s="4">
        <f ca="1">OFFSET($I$77,0,COUNT($G$78:G80))</f>
        <v>0.47615180178052657</v>
      </c>
      <c r="J80" s="4">
        <f ca="1">OFFSET($J$78,0,COUNT($G$79:G80))</f>
        <v>0.72050748849898483</v>
      </c>
      <c r="K80" s="4">
        <f ca="1">OFFSET($K$79,0,COUNT($G$80:G80))</f>
        <v>0.84092986419117888</v>
      </c>
      <c r="L80" s="4">
        <f>CORREL($L$3:$L$58,L3:L58)</f>
        <v>1</v>
      </c>
      <c r="M80" s="4">
        <f>CORREL($L$3:$L$58,M3:M58)</f>
        <v>0.30291530278901596</v>
      </c>
      <c r="N80" s="4">
        <f>CORREL($L$3:$L$58,N3:N58)</f>
        <v>0.71748338756217556</v>
      </c>
      <c r="O80" s="4">
        <f>CORREL($L$3:$L$58,O3:O58)</f>
        <v>0.28516573992367017</v>
      </c>
      <c r="P80" s="4">
        <f>CORREL($L$3:$L$58,P3:P58)</f>
        <v>0.75297533444972253</v>
      </c>
    </row>
    <row r="81" spans="7:16" x14ac:dyDescent="0.25">
      <c r="G81" s="31">
        <v>5</v>
      </c>
      <c r="H81" s="31" t="s">
        <v>20</v>
      </c>
      <c r="I81" s="4">
        <f ca="1">OFFSET($I$77,0,COUNT($G$78:G81))</f>
        <v>9.1981017798200712E-2</v>
      </c>
      <c r="J81" s="4">
        <f ca="1">OFFSET($J$78,0,COUNT($G$79:G81))</f>
        <v>0.26929373649259108</v>
      </c>
      <c r="K81" s="4">
        <f ca="1">OFFSET($K$79,0,COUNT($G$80:G81))</f>
        <v>0.34788782197532436</v>
      </c>
      <c r="L81" s="4">
        <f ca="1">OFFSET($L$80,0,COUNT($G$81:G81))</f>
        <v>0.30291530278901596</v>
      </c>
      <c r="M81" s="4">
        <f>CORREL($M$3:$M$58,M3:M58)</f>
        <v>0.99999999999999978</v>
      </c>
      <c r="N81" s="4">
        <f t="shared" ref="N81:P81" si="31">CORREL($M$3:$M$58,N3:N58)</f>
        <v>0.45983657503265585</v>
      </c>
      <c r="O81" s="4">
        <f t="shared" si="31"/>
        <v>0.60498547074815456</v>
      </c>
      <c r="P81" s="4">
        <f t="shared" si="31"/>
        <v>0.40630291494275322</v>
      </c>
    </row>
    <row r="82" spans="7:16" x14ac:dyDescent="0.25">
      <c r="G82" s="31">
        <v>6</v>
      </c>
      <c r="H82" s="31" t="s">
        <v>18</v>
      </c>
      <c r="I82" s="4">
        <f ca="1">OFFSET($I$77,0,COUNT($G$78:G82))</f>
        <v>0.2841895546252699</v>
      </c>
      <c r="J82" s="4">
        <f ca="1">OFFSET($J$78,0,COUNT($G$79:G82))</f>
        <v>0.45290206884172363</v>
      </c>
      <c r="K82" s="4">
        <f ca="1">OFFSET($K$79,0,COUNT($G$80:G82))</f>
        <v>0.80646552742343802</v>
      </c>
      <c r="L82" s="4">
        <f ca="1">OFFSET($L$80,0,COUNT($G$81:G82))</f>
        <v>0.71748338756217556</v>
      </c>
      <c r="M82" s="4">
        <f ca="1">OFFSET($M$81,0,COUNT($G$82:G82))</f>
        <v>0.45983657503265585</v>
      </c>
      <c r="N82" s="4">
        <f>CORREL($N$3:$N$58,N3:N58)</f>
        <v>1</v>
      </c>
      <c r="O82" s="4">
        <f>CORREL($N$3:$N$58,O3:O58)</f>
        <v>0.29572859451876893</v>
      </c>
      <c r="P82" s="4">
        <f>CORREL($N$3:$N$58,P3:P58)</f>
        <v>0.71560282179097268</v>
      </c>
    </row>
    <row r="83" spans="7:16" x14ac:dyDescent="0.25">
      <c r="G83" s="31">
        <v>7</v>
      </c>
      <c r="H83" s="31" t="s">
        <v>22</v>
      </c>
      <c r="I83" s="4">
        <f ca="1">OFFSET($I$77,0,COUNT($G$78:G83))</f>
        <v>2.1017977082627977E-3</v>
      </c>
      <c r="J83" s="4">
        <f ca="1">OFFSET($J$78,0,COUNT($G$79:G83))</f>
        <v>0.12559832190894496</v>
      </c>
      <c r="K83" s="4">
        <f ca="1">OFFSET($K$79,0,COUNT($G$80:G83))</f>
        <v>0.23977776388273045</v>
      </c>
      <c r="L83" s="4">
        <f ca="1">OFFSET($L$80,0,COUNT($G$81:G83))</f>
        <v>0.28516573992367017</v>
      </c>
      <c r="M83" s="4">
        <f ca="1">OFFSET($M$81,0,COUNT($G$82:G83))</f>
        <v>0.60498547074815456</v>
      </c>
      <c r="N83" s="4">
        <f ca="1">OFFSET($N$82,0,COUNT($G$83:G83))</f>
        <v>0.29572859451876893</v>
      </c>
      <c r="O83" s="4">
        <f>CORREL($O$3:$O$58,O3:O58)</f>
        <v>1</v>
      </c>
      <c r="P83" s="4">
        <f>CORREL($O$3:$O$58,P3:P58)</f>
        <v>0.18916964817065809</v>
      </c>
    </row>
    <row r="84" spans="7:16" x14ac:dyDescent="0.25">
      <c r="G84" s="31">
        <v>8</v>
      </c>
      <c r="H84" s="31" t="s">
        <v>23</v>
      </c>
      <c r="I84" s="4">
        <f ca="1">OFFSET($I$77,0,COUNT($G$78:G84))</f>
        <v>0.57289744829543399</v>
      </c>
      <c r="J84" s="4">
        <f ca="1">OFFSET($J$78,0,COUNT($G$79:G84))</f>
        <v>0.72335980205724981</v>
      </c>
      <c r="K84" s="4">
        <f ca="1">OFFSET($K$79,0,COUNT($G$80:G84))</f>
        <v>0.82852990973647689</v>
      </c>
      <c r="L84" s="4">
        <f ca="1">OFFSET($L$80,0,COUNT($G$81:G84))</f>
        <v>0.75297533444972253</v>
      </c>
      <c r="M84" s="4">
        <f ca="1">OFFSET($M$81,0,COUNT($G$82:G84))</f>
        <v>0.40630291494275322</v>
      </c>
      <c r="N84" s="4">
        <f ca="1">OFFSET($N$82,0,COUNT($G$83:G84))</f>
        <v>0.71560282179097268</v>
      </c>
      <c r="O84" s="4">
        <f>P83</f>
        <v>0.18916964817065809</v>
      </c>
      <c r="P84" s="4">
        <f>CORREL($P$3:$P$58,P3:P58)</f>
        <v>1.0000000000000002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L14" sqref="L14"/>
    </sheetView>
  </sheetViews>
  <sheetFormatPr defaultColWidth="8.85546875" defaultRowHeight="15" x14ac:dyDescent="0.25"/>
  <sheetData>
    <row r="1" spans="1:10" x14ac:dyDescent="0.25">
      <c r="A1" s="31" t="s">
        <v>92</v>
      </c>
      <c r="B1" s="31" t="s">
        <v>7</v>
      </c>
      <c r="C1" s="31" t="s">
        <v>95</v>
      </c>
      <c r="D1" s="31" t="s">
        <v>45</v>
      </c>
    </row>
    <row r="2" spans="1:10" x14ac:dyDescent="0.25">
      <c r="A2" s="31">
        <v>1</v>
      </c>
      <c r="B2" s="31" t="s">
        <v>15</v>
      </c>
      <c r="C2" s="4">
        <f ca="1">OFFSET('2b)Working'!$H$61,0,'2b) Answer'!A2)</f>
        <v>6.0459778905231347E-2</v>
      </c>
      <c r="D2" s="4">
        <f ca="1">OFFSET('2b)Working'!$H$62,0,'2b) Answer'!A2)</f>
        <v>5.4783474896411326E-2</v>
      </c>
    </row>
    <row r="3" spans="1:10" x14ac:dyDescent="0.25">
      <c r="A3" s="31">
        <v>2</v>
      </c>
      <c r="B3" s="31" t="s">
        <v>25</v>
      </c>
      <c r="C3" s="4">
        <f ca="1">OFFSET('2b)Working'!$H$61,0,'2b) Answer'!A3)</f>
        <v>7.2488258642637193E-2</v>
      </c>
      <c r="D3" s="4">
        <f ca="1">OFFSET('2b)Working'!$H$62,0,'2b) Answer'!A3)</f>
        <v>5.0085748750605209E-2</v>
      </c>
    </row>
    <row r="4" spans="1:10" x14ac:dyDescent="0.25">
      <c r="A4" s="31">
        <v>3</v>
      </c>
      <c r="B4" s="31" t="s">
        <v>24</v>
      </c>
      <c r="C4" s="4">
        <f ca="1">OFFSET('2b)Working'!$H$61,0,'2b) Answer'!A4)</f>
        <v>7.2302392103851601E-2</v>
      </c>
      <c r="D4" s="4">
        <f ca="1">OFFSET('2b)Working'!$H$62,0,'2b) Answer'!A4)</f>
        <v>5.5424966377019061E-2</v>
      </c>
    </row>
    <row r="5" spans="1:10" x14ac:dyDescent="0.25">
      <c r="A5" s="31">
        <v>4</v>
      </c>
      <c r="B5" s="31" t="s">
        <v>21</v>
      </c>
      <c r="C5" s="4">
        <f ca="1">OFFSET('2b)Working'!$H$61,0,'2b) Answer'!A5)</f>
        <v>6.639962125003708E-2</v>
      </c>
      <c r="D5" s="4">
        <f ca="1">OFFSET('2b)Working'!$H$62,0,'2b) Answer'!A5)</f>
        <v>4.3425056649869002E-2</v>
      </c>
    </row>
    <row r="6" spans="1:10" x14ac:dyDescent="0.25">
      <c r="A6" s="31">
        <v>5</v>
      </c>
      <c r="B6" s="31" t="s">
        <v>20</v>
      </c>
      <c r="C6" s="4">
        <f ca="1">OFFSET('2b)Working'!$H$61,0,'2b) Answer'!A6)</f>
        <v>7.4552232955274328E-2</v>
      </c>
      <c r="D6" s="4">
        <f ca="1">OFFSET('2b)Working'!$H$62,0,'2b) Answer'!A6)</f>
        <v>6.4868498859960141E-2</v>
      </c>
    </row>
    <row r="7" spans="1:10" x14ac:dyDescent="0.25">
      <c r="A7" s="31">
        <v>6</v>
      </c>
      <c r="B7" s="31" t="s">
        <v>18</v>
      </c>
      <c r="C7" s="4">
        <f ca="1">OFFSET('2b)Working'!$H$61,0,'2b) Answer'!A7)</f>
        <v>7.7575433563764035E-2</v>
      </c>
      <c r="D7" s="4">
        <f ca="1">OFFSET('2b)Working'!$H$62,0,'2b) Answer'!A7)</f>
        <v>6.6180282905141802E-2</v>
      </c>
    </row>
    <row r="8" spans="1:10" x14ac:dyDescent="0.25">
      <c r="A8" s="31">
        <v>7</v>
      </c>
      <c r="B8" s="31" t="s">
        <v>22</v>
      </c>
      <c r="C8" s="4">
        <f ca="1">OFFSET('2b)Working'!$H$61,0,'2b) Answer'!A8)</f>
        <v>7.7288380255278302E-2</v>
      </c>
      <c r="D8" s="4">
        <f ca="1">OFFSET('2b)Working'!$H$62,0,'2b) Answer'!A8)</f>
        <v>4.7716681618892573E-2</v>
      </c>
    </row>
    <row r="9" spans="1:10" x14ac:dyDescent="0.25">
      <c r="A9" s="31">
        <v>8</v>
      </c>
      <c r="B9" s="31" t="s">
        <v>23</v>
      </c>
      <c r="C9" s="4">
        <f ca="1">OFFSET('2b)Working'!$H$61,0,'2b) Answer'!A9)</f>
        <v>6.4419325448889148E-2</v>
      </c>
      <c r="D9" s="4">
        <f ca="1">OFFSET('2b)Working'!$H$62,0,'2b) Answer'!A9)</f>
        <v>5.1556803430206084E-2</v>
      </c>
    </row>
    <row r="11" spans="1:10" x14ac:dyDescent="0.25">
      <c r="A11" s="44" t="s">
        <v>93</v>
      </c>
      <c r="B11" s="31"/>
      <c r="C11" s="31"/>
    </row>
    <row r="12" spans="1:10" x14ac:dyDescent="0.25">
      <c r="A12" s="31" t="str">
        <f>'2b)Working'!G65</f>
        <v>#</v>
      </c>
      <c r="B12" s="31"/>
      <c r="C12" s="31" t="str">
        <f>'2b)Working'!I65</f>
        <v>Sydney</v>
      </c>
      <c r="D12" s="31" t="str">
        <f>'2b)Working'!J65</f>
        <v>Melbourne</v>
      </c>
      <c r="E12" s="31" t="str">
        <f>'2b)Working'!K65</f>
        <v>Brisbane</v>
      </c>
      <c r="F12" s="31" t="str">
        <f>'2b)Working'!L65</f>
        <v>Adelaide</v>
      </c>
      <c r="G12" s="31" t="str">
        <f>'2b)Working'!M65</f>
        <v>Perth</v>
      </c>
      <c r="H12" s="31" t="str">
        <f>'2b)Working'!N65</f>
        <v>Hobart</v>
      </c>
      <c r="I12" s="31" t="str">
        <f>'2b)Working'!O65</f>
        <v>Darwin</v>
      </c>
      <c r="J12" s="31" t="str">
        <f>'2b)Working'!P65</f>
        <v>Canberra</v>
      </c>
    </row>
    <row r="13" spans="1:10" x14ac:dyDescent="0.25">
      <c r="A13" s="31">
        <f>'2b)Working'!G66</f>
        <v>1</v>
      </c>
      <c r="B13" s="31" t="str">
        <f>'2b)Working'!H66</f>
        <v>Sydney</v>
      </c>
      <c r="C13" s="4">
        <f>'2b)Working'!I66</f>
        <v>7.5030728043143271E-4</v>
      </c>
      <c r="D13" s="4">
        <f>'2b)Working'!J66</f>
        <v>5.0907468315422155E-4</v>
      </c>
      <c r="E13" s="4">
        <f>'2b)Working'!K66</f>
        <v>4.0114952232682963E-4</v>
      </c>
      <c r="F13" s="4">
        <f>'2b)Working'!L66</f>
        <v>2.8318836778076193E-4</v>
      </c>
      <c r="G13" s="4">
        <f>'2b)Working'!M66</f>
        <v>8.1718736547851633E-5</v>
      </c>
      <c r="H13" s="4">
        <f>'2b)Working'!N66</f>
        <v>2.5758840821176658E-4</v>
      </c>
      <c r="I13" s="4">
        <f>'2b)Working'!O66</f>
        <v>1.3735697963785452E-6</v>
      </c>
      <c r="J13" s="4">
        <f>'2b)Working'!P66</f>
        <v>4.0453160293652419E-4</v>
      </c>
    </row>
    <row r="14" spans="1:10" x14ac:dyDescent="0.25">
      <c r="A14" s="31">
        <f>'2b)Working'!G67</f>
        <v>2</v>
      </c>
      <c r="B14" s="31" t="str">
        <f>'2b)Working'!H67</f>
        <v>Melbourne</v>
      </c>
      <c r="C14" s="4">
        <f>'2b)Working'!I67</f>
        <v>5.0907468315422155E-4</v>
      </c>
      <c r="D14" s="4">
        <f>'2b)Working'!J67</f>
        <v>6.2714555697718775E-4</v>
      </c>
      <c r="E14" s="4">
        <f>'2b)Working'!K67</f>
        <v>4.6941716486916473E-4</v>
      </c>
      <c r="F14" s="4">
        <f>'2b)Working'!L67</f>
        <v>3.9177170971919516E-4</v>
      </c>
      <c r="G14" s="4">
        <f>'2b)Working'!M67</f>
        <v>2.1873298486388504E-4</v>
      </c>
      <c r="H14" s="4">
        <f>'2b)Working'!N67</f>
        <v>3.753073788885416E-4</v>
      </c>
      <c r="I14" s="4">
        <f>'2b)Working'!O67</f>
        <v>7.5042665192535268E-5</v>
      </c>
      <c r="J14" s="4">
        <f>'2b)Working'!P67</f>
        <v>4.6697597007968076E-4</v>
      </c>
    </row>
    <row r="15" spans="1:10" x14ac:dyDescent="0.25">
      <c r="A15" s="31">
        <f>'2b)Working'!G68</f>
        <v>3</v>
      </c>
      <c r="B15" s="31" t="str">
        <f>'2b)Working'!H68</f>
        <v>Brisbane</v>
      </c>
      <c r="C15" s="4">
        <f>'2b)Working'!I68</f>
        <v>4.0114952232682963E-4</v>
      </c>
      <c r="D15" s="4">
        <f>'2b)Working'!J68</f>
        <v>4.6941716486916473E-4</v>
      </c>
      <c r="E15" s="4">
        <f>'2b)Working'!K68</f>
        <v>7.6798172447342346E-4</v>
      </c>
      <c r="F15" s="4">
        <f>'2b)Working'!L68</f>
        <v>5.0599429078880629E-4</v>
      </c>
      <c r="G15" s="4">
        <f>'2b)Working'!M68</f>
        <v>3.1269326066009692E-4</v>
      </c>
      <c r="H15" s="4">
        <f>'2b)Working'!N68</f>
        <v>7.3953694419738841E-4</v>
      </c>
      <c r="I15" s="4">
        <f>'2b)Working'!O68</f>
        <v>1.5853479174760771E-4</v>
      </c>
      <c r="J15" s="4">
        <f>'2b)Working'!P68</f>
        <v>5.9188811678655986E-4</v>
      </c>
    </row>
    <row r="16" spans="1:10" x14ac:dyDescent="0.25">
      <c r="A16" s="31">
        <f>'2b)Working'!G69</f>
        <v>4</v>
      </c>
      <c r="B16" s="31" t="str">
        <f>'2b)Working'!H69</f>
        <v>Adelaide</v>
      </c>
      <c r="C16" s="4">
        <f>'2b)Working'!I69</f>
        <v>2.8318836778076193E-4</v>
      </c>
      <c r="D16" s="4">
        <f>'2b)Working'!J69</f>
        <v>3.9177170971919516E-4</v>
      </c>
      <c r="E16" s="4">
        <f>'2b)Working'!K69</f>
        <v>5.0599429078880629E-4</v>
      </c>
      <c r="F16" s="4">
        <f>'2b)Working'!L69</f>
        <v>4.7143388626108302E-4</v>
      </c>
      <c r="G16" s="4">
        <f>'2b)Working'!M69</f>
        <v>2.1332191023269167E-4</v>
      </c>
      <c r="H16" s="4">
        <f>'2b)Working'!N69</f>
        <v>5.1549074403418383E-4</v>
      </c>
      <c r="I16" s="4">
        <f>'2b)Working'!O69</f>
        <v>1.4772295408163385E-4</v>
      </c>
      <c r="J16" s="4">
        <f>'2b)Working'!P69</f>
        <v>4.2145104522961767E-4</v>
      </c>
    </row>
    <row r="17" spans="1:10" x14ac:dyDescent="0.25">
      <c r="A17" s="31">
        <f>'2b)Working'!G70</f>
        <v>5</v>
      </c>
      <c r="B17" s="31" t="str">
        <f>'2b)Working'!H70</f>
        <v>Perth</v>
      </c>
      <c r="C17" s="4">
        <f>'2b)Working'!I70</f>
        <v>8.1718736547851633E-5</v>
      </c>
      <c r="D17" s="4">
        <f>'2b)Working'!J70</f>
        <v>2.1873298486388504E-4</v>
      </c>
      <c r="E17" s="4">
        <f>'2b)Working'!K70</f>
        <v>3.1269326066009692E-4</v>
      </c>
      <c r="F17" s="4">
        <f>'2b)Working'!L70</f>
        <v>2.1332191023269167E-4</v>
      </c>
      <c r="G17" s="4">
        <f>'2b)Working'!M70</f>
        <v>1.0519805360861632E-3</v>
      </c>
      <c r="H17" s="4">
        <f>'2b)Working'!N70</f>
        <v>4.9352139822735161E-4</v>
      </c>
      <c r="I17" s="4">
        <f>'2b)Working'!O70</f>
        <v>4.6815431983058517E-4</v>
      </c>
      <c r="J17" s="4">
        <f>'2b)Working'!P70</f>
        <v>3.3971113124639946E-4</v>
      </c>
    </row>
    <row r="18" spans="1:10" x14ac:dyDescent="0.25">
      <c r="A18" s="31">
        <f>'2b)Working'!G71</f>
        <v>6</v>
      </c>
      <c r="B18" s="31" t="str">
        <f>'2b)Working'!H71</f>
        <v>Hobart</v>
      </c>
      <c r="C18" s="4">
        <f>'2b)Working'!I71</f>
        <v>2.5758840821176658E-4</v>
      </c>
      <c r="D18" s="4">
        <f>'2b)Working'!J71</f>
        <v>3.753073788885416E-4</v>
      </c>
      <c r="E18" s="4">
        <f>'2b)Working'!K71</f>
        <v>7.3953694419738841E-4</v>
      </c>
      <c r="F18" s="4">
        <f>'2b)Working'!L71</f>
        <v>5.1549074403418383E-4</v>
      </c>
      <c r="G18" s="4">
        <f>'2b)Working'!M71</f>
        <v>4.9352139822735161E-4</v>
      </c>
      <c r="H18" s="4">
        <f>'2b)Working'!N71</f>
        <v>1.0949574613511512E-3</v>
      </c>
      <c r="I18" s="4">
        <f>'2b)Working'!O71</f>
        <v>2.3347059009461691E-4</v>
      </c>
      <c r="J18" s="4">
        <f>'2b)Working'!P71</f>
        <v>6.1041704940350693E-4</v>
      </c>
    </row>
    <row r="19" spans="1:10" x14ac:dyDescent="0.25">
      <c r="A19" s="31">
        <f>'2b)Working'!G72</f>
        <v>7</v>
      </c>
      <c r="B19" s="31" t="str">
        <f>'2b)Working'!H72</f>
        <v>Darwin</v>
      </c>
      <c r="C19" s="4">
        <f>'2b)Working'!I72</f>
        <v>1.3735697963785452E-6</v>
      </c>
      <c r="D19" s="4">
        <f>'2b)Working'!J72</f>
        <v>7.5042665192535268E-5</v>
      </c>
      <c r="E19" s="4">
        <f>'2b)Working'!K72</f>
        <v>1.5853479174760771E-4</v>
      </c>
      <c r="F19" s="4">
        <f>'2b)Working'!L72</f>
        <v>1.4772295408163385E-4</v>
      </c>
      <c r="G19" s="4">
        <f>'2b)Working'!M72</f>
        <v>4.6815431983058517E-4</v>
      </c>
      <c r="H19" s="4">
        <f>'2b)Working'!N72</f>
        <v>2.3347059009461691E-4</v>
      </c>
      <c r="I19" s="4">
        <f>'2b)Working'!O72</f>
        <v>5.6922042617969023E-4</v>
      </c>
      <c r="J19" s="4">
        <f>'2b)Working'!P72</f>
        <v>1.1634498859464576E-4</v>
      </c>
    </row>
    <row r="20" spans="1:10" x14ac:dyDescent="0.25">
      <c r="A20" s="31">
        <f>'2b)Working'!G73</f>
        <v>8</v>
      </c>
      <c r="B20" s="31" t="str">
        <f>'2b)Working'!H73</f>
        <v>Canberra</v>
      </c>
      <c r="C20" s="4">
        <f>'2b)Working'!I73</f>
        <v>4.0453160293652419E-4</v>
      </c>
      <c r="D20" s="4">
        <f>'2b)Working'!J73</f>
        <v>4.6697597007968076E-4</v>
      </c>
      <c r="E20" s="4">
        <f>'2b)Working'!K73</f>
        <v>5.9188811678655986E-4</v>
      </c>
      <c r="F20" s="4">
        <f>'2b)Working'!L73</f>
        <v>4.2145104522961767E-4</v>
      </c>
      <c r="G20" s="4">
        <f>'2b)Working'!M73</f>
        <v>3.3971113124639946E-4</v>
      </c>
      <c r="H20" s="4">
        <f>'2b)Working'!N73</f>
        <v>6.1041704940350693E-4</v>
      </c>
      <c r="I20" s="4">
        <f>'2b)Working'!O73</f>
        <v>1.1634498859464576E-4</v>
      </c>
      <c r="J20" s="4">
        <f>'2b)Working'!P73</f>
        <v>6.6452599498522703E-4</v>
      </c>
    </row>
    <row r="22" spans="1:10" x14ac:dyDescent="0.25">
      <c r="A22" s="44" t="s">
        <v>94</v>
      </c>
      <c r="B22" s="31"/>
      <c r="C22" s="31"/>
    </row>
    <row r="23" spans="1:10" x14ac:dyDescent="0.25">
      <c r="A23" s="31" t="str">
        <f>'2b)Working'!G76</f>
        <v>#</v>
      </c>
      <c r="B23" s="31"/>
      <c r="C23" s="31" t="str">
        <f>'2b)Working'!I76</f>
        <v>Sydney</v>
      </c>
      <c r="D23" s="31" t="str">
        <f>'2b)Working'!J76</f>
        <v>Melbourne</v>
      </c>
      <c r="E23" s="31" t="str">
        <f>'2b)Working'!K76</f>
        <v>Brisbane</v>
      </c>
      <c r="F23" s="31" t="str">
        <f>'2b)Working'!L76</f>
        <v>Adelaide</v>
      </c>
      <c r="G23" s="31" t="str">
        <f>'2b)Working'!M76</f>
        <v>Perth</v>
      </c>
      <c r="H23" s="31" t="str">
        <f>'2b)Working'!N76</f>
        <v>Hobart</v>
      </c>
      <c r="I23" s="31" t="str">
        <f>'2b)Working'!O76</f>
        <v>Darwin</v>
      </c>
      <c r="J23" s="31" t="str">
        <f>'2b)Working'!P76</f>
        <v>Canberra</v>
      </c>
    </row>
    <row r="24" spans="1:10" x14ac:dyDescent="0.25">
      <c r="A24" s="31">
        <f>'2b)Working'!G77</f>
        <v>1</v>
      </c>
      <c r="B24" s="31" t="str">
        <f>'2b)Working'!H77</f>
        <v>Sydney</v>
      </c>
      <c r="C24" s="4">
        <f>'2b)Working'!I77</f>
        <v>1</v>
      </c>
      <c r="D24" s="4">
        <f>'2b)Working'!J77</f>
        <v>0.74212616625791195</v>
      </c>
      <c r="E24" s="4">
        <f>'2b)Working'!K77</f>
        <v>0.52845894870574073</v>
      </c>
      <c r="F24" s="4">
        <f>'2b)Working'!L77</f>
        <v>0.47615180178052657</v>
      </c>
      <c r="G24" s="4">
        <f>'2b)Working'!M77</f>
        <v>9.1981017798200712E-2</v>
      </c>
      <c r="H24" s="4">
        <f>'2b)Working'!N77</f>
        <v>0.2841895546252699</v>
      </c>
      <c r="I24" s="4">
        <f>'2b)Working'!O77</f>
        <v>2.1017977082627977E-3</v>
      </c>
      <c r="J24" s="4">
        <f>'2b)Working'!P77</f>
        <v>0.57289744829543399</v>
      </c>
    </row>
    <row r="25" spans="1:10" x14ac:dyDescent="0.25">
      <c r="A25" s="31">
        <f>'2b)Working'!G78</f>
        <v>2</v>
      </c>
      <c r="B25" s="31" t="str">
        <f>'2b)Working'!H78</f>
        <v>Melbourne</v>
      </c>
      <c r="C25" s="4">
        <f ca="1">'2b)Working'!I78</f>
        <v>0.74212616625791195</v>
      </c>
      <c r="D25" s="4">
        <f>'2b)Working'!J78</f>
        <v>1</v>
      </c>
      <c r="E25" s="4">
        <f>'2b)Working'!K78</f>
        <v>0.67639338016891082</v>
      </c>
      <c r="F25" s="4">
        <f>'2b)Working'!L78</f>
        <v>0.72050748849898483</v>
      </c>
      <c r="G25" s="4">
        <f>'2b)Working'!M78</f>
        <v>0.26929373649259108</v>
      </c>
      <c r="H25" s="4">
        <f>'2b)Working'!N78</f>
        <v>0.45290206884172363</v>
      </c>
      <c r="I25" s="4">
        <f>'2b)Working'!O78</f>
        <v>0.12559832190894496</v>
      </c>
      <c r="J25" s="4">
        <f>'2b)Working'!P78</f>
        <v>0.72335980205724981</v>
      </c>
    </row>
    <row r="26" spans="1:10" x14ac:dyDescent="0.25">
      <c r="A26" s="31">
        <f>'2b)Working'!G79</f>
        <v>3</v>
      </c>
      <c r="B26" s="31" t="str">
        <f>'2b)Working'!H79</f>
        <v>Brisbane</v>
      </c>
      <c r="C26" s="4">
        <f ca="1">'2b)Working'!I79</f>
        <v>0.52845894870574073</v>
      </c>
      <c r="D26" s="4">
        <f ca="1">'2b)Working'!J79</f>
        <v>0.67639338016891082</v>
      </c>
      <c r="E26" s="4">
        <f>'2b)Working'!K79</f>
        <v>0.99999999999999989</v>
      </c>
      <c r="F26" s="4">
        <f>'2b)Working'!L79</f>
        <v>0.84092986419117888</v>
      </c>
      <c r="G26" s="4">
        <f>'2b)Working'!M79</f>
        <v>0.34788782197532436</v>
      </c>
      <c r="H26" s="4">
        <f>'2b)Working'!N79</f>
        <v>0.80646552742343802</v>
      </c>
      <c r="I26" s="4">
        <f>'2b)Working'!O79</f>
        <v>0.23977776388273045</v>
      </c>
      <c r="J26" s="4">
        <f>'2b)Working'!P79</f>
        <v>0.82852990973647689</v>
      </c>
    </row>
    <row r="27" spans="1:10" x14ac:dyDescent="0.25">
      <c r="A27" s="31">
        <f>'2b)Working'!G80</f>
        <v>4</v>
      </c>
      <c r="B27" s="31" t="str">
        <f>'2b)Working'!H80</f>
        <v>Adelaide</v>
      </c>
      <c r="C27" s="4">
        <f ca="1">'2b)Working'!I80</f>
        <v>0.47615180178052657</v>
      </c>
      <c r="D27" s="4">
        <f ca="1">'2b)Working'!J80</f>
        <v>0.72050748849898483</v>
      </c>
      <c r="E27" s="4">
        <f ca="1">'2b)Working'!K80</f>
        <v>0.84092986419117888</v>
      </c>
      <c r="F27" s="4">
        <f>'2b)Working'!L80</f>
        <v>1</v>
      </c>
      <c r="G27" s="4">
        <f>'2b)Working'!M80</f>
        <v>0.30291530278901596</v>
      </c>
      <c r="H27" s="4">
        <f>'2b)Working'!N80</f>
        <v>0.71748338756217556</v>
      </c>
      <c r="I27" s="4">
        <f>'2b)Working'!O80</f>
        <v>0.28516573992367017</v>
      </c>
      <c r="J27" s="4">
        <f>'2b)Working'!P80</f>
        <v>0.75297533444972253</v>
      </c>
    </row>
    <row r="28" spans="1:10" x14ac:dyDescent="0.25">
      <c r="A28" s="31">
        <f>'2b)Working'!G81</f>
        <v>5</v>
      </c>
      <c r="B28" s="31" t="str">
        <f>'2b)Working'!H81</f>
        <v>Perth</v>
      </c>
      <c r="C28" s="4">
        <f ca="1">'2b)Working'!I81</f>
        <v>9.1981017798200712E-2</v>
      </c>
      <c r="D28" s="4">
        <f ca="1">'2b)Working'!J81</f>
        <v>0.26929373649259108</v>
      </c>
      <c r="E28" s="4">
        <f ca="1">'2b)Working'!K81</f>
        <v>0.34788782197532436</v>
      </c>
      <c r="F28" s="4">
        <f ca="1">'2b)Working'!L81</f>
        <v>0.30291530278901596</v>
      </c>
      <c r="G28" s="4">
        <f>'2b)Working'!M81</f>
        <v>0.99999999999999978</v>
      </c>
      <c r="H28" s="4">
        <f>'2b)Working'!N81</f>
        <v>0.45983657503265585</v>
      </c>
      <c r="I28" s="4">
        <f>'2b)Working'!O81</f>
        <v>0.60498547074815456</v>
      </c>
      <c r="J28" s="4">
        <f>'2b)Working'!P81</f>
        <v>0.40630291494275322</v>
      </c>
    </row>
    <row r="29" spans="1:10" x14ac:dyDescent="0.25">
      <c r="A29" s="31">
        <f>'2b)Working'!G82</f>
        <v>6</v>
      </c>
      <c r="B29" s="31" t="str">
        <f>'2b)Working'!H82</f>
        <v>Hobart</v>
      </c>
      <c r="C29" s="4">
        <f ca="1">'2b)Working'!I82</f>
        <v>0.2841895546252699</v>
      </c>
      <c r="D29" s="4">
        <f ca="1">'2b)Working'!J82</f>
        <v>0.45290206884172363</v>
      </c>
      <c r="E29" s="4">
        <f ca="1">'2b)Working'!K82</f>
        <v>0.80646552742343802</v>
      </c>
      <c r="F29" s="4">
        <f ca="1">'2b)Working'!L82</f>
        <v>0.71748338756217556</v>
      </c>
      <c r="G29" s="4">
        <f ca="1">'2b)Working'!M82</f>
        <v>0.45983657503265585</v>
      </c>
      <c r="H29" s="4">
        <f>'2b)Working'!N82</f>
        <v>1</v>
      </c>
      <c r="I29" s="4">
        <f>'2b)Working'!O82</f>
        <v>0.29572859451876893</v>
      </c>
      <c r="J29" s="4">
        <f>'2b)Working'!P82</f>
        <v>0.71560282179097268</v>
      </c>
    </row>
    <row r="30" spans="1:10" x14ac:dyDescent="0.25">
      <c r="A30" s="31">
        <f>'2b)Working'!G83</f>
        <v>7</v>
      </c>
      <c r="B30" s="31" t="str">
        <f>'2b)Working'!H83</f>
        <v>Darwin</v>
      </c>
      <c r="C30" s="4">
        <f ca="1">'2b)Working'!I83</f>
        <v>2.1017977082627977E-3</v>
      </c>
      <c r="D30" s="4">
        <f ca="1">'2b)Working'!J83</f>
        <v>0.12559832190894496</v>
      </c>
      <c r="E30" s="4">
        <f ca="1">'2b)Working'!K83</f>
        <v>0.23977776388273045</v>
      </c>
      <c r="F30" s="4">
        <f ca="1">'2b)Working'!L83</f>
        <v>0.28516573992367017</v>
      </c>
      <c r="G30" s="4">
        <f ca="1">'2b)Working'!M83</f>
        <v>0.60498547074815456</v>
      </c>
      <c r="H30" s="4">
        <f ca="1">'2b)Working'!N83</f>
        <v>0.29572859451876893</v>
      </c>
      <c r="I30" s="4">
        <f>'2b)Working'!O83</f>
        <v>1</v>
      </c>
      <c r="J30" s="4">
        <f>'2b)Working'!P83</f>
        <v>0.18916964817065809</v>
      </c>
    </row>
    <row r="31" spans="1:10" x14ac:dyDescent="0.25">
      <c r="A31" s="31">
        <f>'2b)Working'!G84</f>
        <v>8</v>
      </c>
      <c r="B31" s="31" t="str">
        <f>'2b)Working'!H84</f>
        <v>Canberra</v>
      </c>
      <c r="C31" s="4">
        <f ca="1">'2b)Working'!I84</f>
        <v>0.57289744829543399</v>
      </c>
      <c r="D31" s="4">
        <f ca="1">'2b)Working'!J84</f>
        <v>0.72335980205724981</v>
      </c>
      <c r="E31" s="4">
        <f ca="1">'2b)Working'!K84</f>
        <v>0.82852990973647689</v>
      </c>
      <c r="F31" s="4">
        <f ca="1">'2b)Working'!L84</f>
        <v>0.75297533444972253</v>
      </c>
      <c r="G31" s="4">
        <f ca="1">'2b)Working'!M84</f>
        <v>0.40630291494275322</v>
      </c>
      <c r="H31" s="4">
        <f ca="1">'2b)Working'!N84</f>
        <v>0.71560282179097268</v>
      </c>
      <c r="I31" s="4">
        <f>'2b)Working'!O84</f>
        <v>0.18916964817065809</v>
      </c>
      <c r="J31" s="4">
        <f>'2b)Working'!P84</f>
        <v>1.0000000000000002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C161"/>
  <sheetViews>
    <sheetView topLeftCell="DE1" zoomScale="80" zoomScaleNormal="80" zoomScalePageLayoutView="112" workbookViewId="0">
      <selection activeCell="BT188" sqref="BT188"/>
    </sheetView>
  </sheetViews>
  <sheetFormatPr defaultColWidth="8.85546875" defaultRowHeight="15" x14ac:dyDescent="0.25"/>
  <cols>
    <col min="4" max="4" width="11.85546875" customWidth="1"/>
    <col min="5" max="5" width="11" customWidth="1"/>
    <col min="6" max="6" width="10.42578125" customWidth="1"/>
    <col min="7" max="7" width="12.140625" customWidth="1"/>
    <col min="54" max="54" width="12.85546875" bestFit="1" customWidth="1"/>
    <col min="55" max="55" width="12.85546875" customWidth="1"/>
    <col min="56" max="68" width="15.7109375" bestFit="1" customWidth="1"/>
    <col min="69" max="69" width="15.7109375" customWidth="1"/>
    <col min="70" max="105" width="15.7109375" bestFit="1" customWidth="1"/>
    <col min="106" max="106" width="3.140625" customWidth="1"/>
    <col min="107" max="108" width="15.7109375" customWidth="1"/>
    <col min="109" max="109" width="11.85546875" customWidth="1"/>
    <col min="110" max="110" width="11.7109375" bestFit="1" customWidth="1"/>
    <col min="111" max="111" width="12.28515625" customWidth="1"/>
    <col min="112" max="112" width="12.42578125" customWidth="1"/>
    <col min="113" max="113" width="11" customWidth="1"/>
    <col min="114" max="114" width="10.42578125" customWidth="1"/>
    <col min="115" max="157" width="13.7109375" bestFit="1" customWidth="1"/>
    <col min="158" max="158" width="17.85546875" customWidth="1"/>
  </cols>
  <sheetData>
    <row r="2" spans="1:158" x14ac:dyDescent="0.25">
      <c r="A2" s="31" t="s">
        <v>96</v>
      </c>
      <c r="B2" s="31">
        <v>2016</v>
      </c>
      <c r="C2" s="31">
        <f>B2+1</f>
        <v>2017</v>
      </c>
      <c r="D2" s="31">
        <f t="shared" ref="D2:AZ2" si="0">C2+1</f>
        <v>2018</v>
      </c>
      <c r="E2" s="31">
        <f t="shared" si="0"/>
        <v>2019</v>
      </c>
      <c r="F2" s="31">
        <f t="shared" si="0"/>
        <v>2020</v>
      </c>
      <c r="G2" s="31">
        <f t="shared" si="0"/>
        <v>2021</v>
      </c>
      <c r="H2" s="31">
        <f t="shared" si="0"/>
        <v>2022</v>
      </c>
      <c r="I2" s="31">
        <f t="shared" si="0"/>
        <v>2023</v>
      </c>
      <c r="J2" s="31">
        <f t="shared" si="0"/>
        <v>2024</v>
      </c>
      <c r="K2" s="31">
        <f t="shared" si="0"/>
        <v>2025</v>
      </c>
      <c r="L2" s="31">
        <f t="shared" si="0"/>
        <v>2026</v>
      </c>
      <c r="M2" s="31">
        <f t="shared" si="0"/>
        <v>2027</v>
      </c>
      <c r="N2" s="31">
        <f t="shared" si="0"/>
        <v>2028</v>
      </c>
      <c r="O2" s="31">
        <f t="shared" si="0"/>
        <v>2029</v>
      </c>
      <c r="P2" s="31">
        <f t="shared" si="0"/>
        <v>2030</v>
      </c>
      <c r="Q2" s="31">
        <f t="shared" si="0"/>
        <v>2031</v>
      </c>
      <c r="R2" s="31">
        <f t="shared" si="0"/>
        <v>2032</v>
      </c>
      <c r="S2" s="31">
        <f t="shared" si="0"/>
        <v>2033</v>
      </c>
      <c r="T2" s="31">
        <f t="shared" si="0"/>
        <v>2034</v>
      </c>
      <c r="U2" s="31">
        <f t="shared" si="0"/>
        <v>2035</v>
      </c>
      <c r="V2" s="31">
        <f t="shared" si="0"/>
        <v>2036</v>
      </c>
      <c r="W2" s="31">
        <f t="shared" si="0"/>
        <v>2037</v>
      </c>
      <c r="X2" s="31">
        <f t="shared" si="0"/>
        <v>2038</v>
      </c>
      <c r="Y2" s="31">
        <f t="shared" si="0"/>
        <v>2039</v>
      </c>
      <c r="Z2" s="31">
        <f t="shared" si="0"/>
        <v>2040</v>
      </c>
      <c r="AA2" s="31">
        <f t="shared" si="0"/>
        <v>2041</v>
      </c>
      <c r="AB2" s="31">
        <f t="shared" si="0"/>
        <v>2042</v>
      </c>
      <c r="AC2" s="31">
        <f t="shared" si="0"/>
        <v>2043</v>
      </c>
      <c r="AD2" s="31">
        <f t="shared" si="0"/>
        <v>2044</v>
      </c>
      <c r="AE2" s="31">
        <f t="shared" si="0"/>
        <v>2045</v>
      </c>
      <c r="AF2" s="31">
        <f t="shared" si="0"/>
        <v>2046</v>
      </c>
      <c r="AG2" s="31">
        <f t="shared" si="0"/>
        <v>2047</v>
      </c>
      <c r="AH2" s="31">
        <f t="shared" si="0"/>
        <v>2048</v>
      </c>
      <c r="AI2" s="31">
        <f t="shared" si="0"/>
        <v>2049</v>
      </c>
      <c r="AJ2" s="31">
        <f t="shared" si="0"/>
        <v>2050</v>
      </c>
      <c r="AK2" s="31">
        <f t="shared" si="0"/>
        <v>2051</v>
      </c>
      <c r="AL2" s="31">
        <f t="shared" si="0"/>
        <v>2052</v>
      </c>
      <c r="AM2" s="31">
        <f t="shared" si="0"/>
        <v>2053</v>
      </c>
      <c r="AN2" s="31">
        <f t="shared" si="0"/>
        <v>2054</v>
      </c>
      <c r="AO2" s="31">
        <f t="shared" si="0"/>
        <v>2055</v>
      </c>
      <c r="AP2" s="31">
        <f t="shared" si="0"/>
        <v>2056</v>
      </c>
      <c r="AQ2" s="31">
        <f t="shared" si="0"/>
        <v>2057</v>
      </c>
      <c r="AR2" s="31">
        <f t="shared" si="0"/>
        <v>2058</v>
      </c>
      <c r="AS2" s="31">
        <f t="shared" si="0"/>
        <v>2059</v>
      </c>
      <c r="AT2" s="31">
        <f t="shared" si="0"/>
        <v>2060</v>
      </c>
      <c r="AU2" s="31">
        <f t="shared" si="0"/>
        <v>2061</v>
      </c>
      <c r="AV2" s="31">
        <f t="shared" si="0"/>
        <v>2062</v>
      </c>
      <c r="AW2" s="31">
        <f t="shared" si="0"/>
        <v>2063</v>
      </c>
      <c r="AX2" s="31">
        <f t="shared" si="0"/>
        <v>2064</v>
      </c>
      <c r="AY2" s="31">
        <f t="shared" si="0"/>
        <v>2065</v>
      </c>
      <c r="AZ2" s="31">
        <f t="shared" si="0"/>
        <v>2066</v>
      </c>
      <c r="DC2" s="31">
        <v>2017</v>
      </c>
    </row>
    <row r="3" spans="1:158" x14ac:dyDescent="0.25">
      <c r="A3" s="31">
        <v>60</v>
      </c>
      <c r="B3" s="32">
        <v>6.2328491387668153E-3</v>
      </c>
      <c r="C3" s="32">
        <v>6.1291120685444339E-3</v>
      </c>
      <c r="D3" s="32">
        <v>6.0271015569950976E-3</v>
      </c>
      <c r="E3" s="32">
        <v>5.9267888679606995E-3</v>
      </c>
      <c r="F3" s="32">
        <v>5.8281457435563587E-3</v>
      </c>
      <c r="G3" s="32">
        <v>5.7311443962102223E-3</v>
      </c>
      <c r="H3" s="32">
        <v>5.6357575008357738E-3</v>
      </c>
      <c r="I3" s="32">
        <v>5.5419581871344022E-3</v>
      </c>
      <c r="J3" s="32">
        <v>5.4497200320260926E-3</v>
      </c>
      <c r="K3" s="32">
        <v>5.3590170522061021E-3</v>
      </c>
      <c r="L3" s="32">
        <v>5.2698236968255095E-3</v>
      </c>
      <c r="M3" s="32">
        <v>5.1821148402935958E-3</v>
      </c>
      <c r="N3" s="32">
        <v>5.0958657752000125E-3</v>
      </c>
      <c r="O3" s="32">
        <v>5.0110522053547542E-3</v>
      </c>
      <c r="P3" s="32">
        <v>4.9276502389439709E-3</v>
      </c>
      <c r="Q3" s="32">
        <v>4.8456363817996921E-3</v>
      </c>
      <c r="R3" s="32">
        <v>4.764987530781562E-3</v>
      </c>
      <c r="S3" s="32">
        <v>4.6856809672687376E-3</v>
      </c>
      <c r="T3" s="32">
        <v>4.6076943507600944E-3</v>
      </c>
      <c r="U3" s="32">
        <v>4.531005712580952E-3</v>
      </c>
      <c r="V3" s="32">
        <v>4.4555934496945402E-3</v>
      </c>
      <c r="W3" s="32">
        <v>4.3814363186164733E-3</v>
      </c>
      <c r="X3" s="32">
        <v>4.3085134294304954E-3</v>
      </c>
      <c r="Y3" s="32">
        <v>4.2368042399038349E-3</v>
      </c>
      <c r="Z3" s="32">
        <v>4.1662885497005028E-3</v>
      </c>
      <c r="AA3" s="32">
        <v>4.0969464946908904E-3</v>
      </c>
      <c r="AB3" s="32">
        <v>4.0287585413560888E-3</v>
      </c>
      <c r="AC3" s="32">
        <v>3.9617054812853348E-3</v>
      </c>
      <c r="AD3" s="32">
        <v>3.8957684257650391E-3</v>
      </c>
      <c r="AE3" s="32">
        <v>3.830928800457874E-3</v>
      </c>
      <c r="AF3" s="32">
        <v>3.7671683401704192E-3</v>
      </c>
      <c r="AG3" s="32">
        <v>3.7044690837078897E-3</v>
      </c>
      <c r="AH3" s="32">
        <v>3.642813368814511E-3</v>
      </c>
      <c r="AI3" s="32">
        <v>3.5821838271980887E-3</v>
      </c>
      <c r="AJ3" s="32">
        <v>3.5225633796374012E-3</v>
      </c>
      <c r="AK3" s="32">
        <v>3.4639352311710099E-3</v>
      </c>
      <c r="AL3" s="32">
        <v>3.4062828663661616E-3</v>
      </c>
      <c r="AM3" s="32">
        <v>3.349590044666415E-3</v>
      </c>
      <c r="AN3" s="32">
        <v>3.2938407958167156E-3</v>
      </c>
      <c r="AO3" s="32">
        <v>3.2390194153645983E-3</v>
      </c>
      <c r="AP3" s="32">
        <v>3.1851104602362832E-3</v>
      </c>
      <c r="AQ3" s="32">
        <v>3.1320987443863879E-3</v>
      </c>
      <c r="AR3" s="32">
        <v>3.0799693345200468E-3</v>
      </c>
      <c r="AS3" s="32">
        <v>3.0287075458862367E-3</v>
      </c>
      <c r="AT3" s="32">
        <v>2.9782989381411081E-3</v>
      </c>
      <c r="AU3" s="32">
        <v>2.9287293112801698E-3</v>
      </c>
      <c r="AV3" s="32">
        <v>2.8799847016381776E-3</v>
      </c>
      <c r="AW3" s="32">
        <v>2.8320513779555934E-3</v>
      </c>
      <c r="AX3" s="32">
        <v>2.7849158375105217E-3</v>
      </c>
      <c r="AY3" s="32">
        <v>2.7385648023150171E-3</v>
      </c>
      <c r="AZ3" s="32">
        <v>2.6929852153747013E-3</v>
      </c>
      <c r="BD3" s="31">
        <v>61</v>
      </c>
      <c r="BE3" s="31">
        <f>BD3+1</f>
        <v>62</v>
      </c>
      <c r="BF3" s="31">
        <f t="shared" ref="BF3:DA3" si="1">BE3+1</f>
        <v>63</v>
      </c>
      <c r="BG3" s="31">
        <f t="shared" si="1"/>
        <v>64</v>
      </c>
      <c r="BH3" s="31">
        <f t="shared" si="1"/>
        <v>65</v>
      </c>
      <c r="BI3" s="31">
        <f t="shared" si="1"/>
        <v>66</v>
      </c>
      <c r="BJ3" s="31">
        <f t="shared" si="1"/>
        <v>67</v>
      </c>
      <c r="BK3" s="31">
        <f t="shared" si="1"/>
        <v>68</v>
      </c>
      <c r="BL3" s="31">
        <f t="shared" si="1"/>
        <v>69</v>
      </c>
      <c r="BM3" s="31">
        <f t="shared" si="1"/>
        <v>70</v>
      </c>
      <c r="BN3" s="31">
        <f t="shared" si="1"/>
        <v>71</v>
      </c>
      <c r="BO3" s="31">
        <f t="shared" si="1"/>
        <v>72</v>
      </c>
      <c r="BP3" s="31">
        <f t="shared" si="1"/>
        <v>73</v>
      </c>
      <c r="BQ3" s="31">
        <f t="shared" si="1"/>
        <v>74</v>
      </c>
      <c r="BR3" s="31">
        <f t="shared" si="1"/>
        <v>75</v>
      </c>
      <c r="BS3" s="31">
        <f t="shared" si="1"/>
        <v>76</v>
      </c>
      <c r="BT3" s="31">
        <f t="shared" si="1"/>
        <v>77</v>
      </c>
      <c r="BU3" s="31">
        <f t="shared" si="1"/>
        <v>78</v>
      </c>
      <c r="BV3" s="31">
        <f t="shared" si="1"/>
        <v>79</v>
      </c>
      <c r="BW3" s="31">
        <f t="shared" si="1"/>
        <v>80</v>
      </c>
      <c r="BX3" s="31">
        <f t="shared" si="1"/>
        <v>81</v>
      </c>
      <c r="BY3" s="31">
        <f t="shared" si="1"/>
        <v>82</v>
      </c>
      <c r="BZ3" s="31">
        <f t="shared" si="1"/>
        <v>83</v>
      </c>
      <c r="CA3" s="31">
        <f t="shared" si="1"/>
        <v>84</v>
      </c>
      <c r="CB3" s="31">
        <f t="shared" si="1"/>
        <v>85</v>
      </c>
      <c r="CC3" s="31">
        <f t="shared" si="1"/>
        <v>86</v>
      </c>
      <c r="CD3" s="31">
        <f t="shared" si="1"/>
        <v>87</v>
      </c>
      <c r="CE3" s="31">
        <f t="shared" si="1"/>
        <v>88</v>
      </c>
      <c r="CF3" s="31">
        <f t="shared" si="1"/>
        <v>89</v>
      </c>
      <c r="CG3" s="31">
        <f t="shared" si="1"/>
        <v>90</v>
      </c>
      <c r="CH3" s="31">
        <f t="shared" si="1"/>
        <v>91</v>
      </c>
      <c r="CI3" s="31">
        <f t="shared" si="1"/>
        <v>92</v>
      </c>
      <c r="CJ3" s="31">
        <f t="shared" si="1"/>
        <v>93</v>
      </c>
      <c r="CK3" s="31">
        <f t="shared" si="1"/>
        <v>94</v>
      </c>
      <c r="CL3" s="31">
        <f t="shared" si="1"/>
        <v>95</v>
      </c>
      <c r="CM3" s="31">
        <f t="shared" si="1"/>
        <v>96</v>
      </c>
      <c r="CN3" s="31">
        <f t="shared" si="1"/>
        <v>97</v>
      </c>
      <c r="CO3" s="31">
        <f t="shared" si="1"/>
        <v>98</v>
      </c>
      <c r="CP3" s="31">
        <f t="shared" si="1"/>
        <v>99</v>
      </c>
      <c r="CQ3" s="31">
        <f t="shared" si="1"/>
        <v>100</v>
      </c>
      <c r="CR3" s="31">
        <f t="shared" si="1"/>
        <v>101</v>
      </c>
      <c r="CS3" s="31">
        <f t="shared" si="1"/>
        <v>102</v>
      </c>
      <c r="CT3" s="31">
        <f t="shared" si="1"/>
        <v>103</v>
      </c>
      <c r="CU3" s="31">
        <f t="shared" si="1"/>
        <v>104</v>
      </c>
      <c r="CV3" s="31">
        <f t="shared" si="1"/>
        <v>105</v>
      </c>
      <c r="CW3" s="31">
        <f t="shared" si="1"/>
        <v>106</v>
      </c>
      <c r="CX3" s="31">
        <f t="shared" si="1"/>
        <v>107</v>
      </c>
      <c r="CY3" s="31">
        <f t="shared" si="1"/>
        <v>108</v>
      </c>
      <c r="CZ3" s="31">
        <f t="shared" si="1"/>
        <v>109</v>
      </c>
      <c r="DA3" s="31">
        <f t="shared" si="1"/>
        <v>110</v>
      </c>
      <c r="DE3" s="31">
        <f t="shared" ref="DE3:EO3" si="2">BD3</f>
        <v>61</v>
      </c>
      <c r="DF3" s="31">
        <f t="shared" si="2"/>
        <v>62</v>
      </c>
      <c r="DG3" s="31">
        <f t="shared" si="2"/>
        <v>63</v>
      </c>
      <c r="DH3" s="31">
        <f t="shared" si="2"/>
        <v>64</v>
      </c>
      <c r="DI3" s="31">
        <f t="shared" si="2"/>
        <v>65</v>
      </c>
      <c r="DJ3" s="31">
        <f t="shared" si="2"/>
        <v>66</v>
      </c>
      <c r="DK3" s="31">
        <f t="shared" si="2"/>
        <v>67</v>
      </c>
      <c r="DL3" s="31">
        <f t="shared" si="2"/>
        <v>68</v>
      </c>
      <c r="DM3" s="31">
        <f t="shared" si="2"/>
        <v>69</v>
      </c>
      <c r="DN3" s="31">
        <f t="shared" si="2"/>
        <v>70</v>
      </c>
      <c r="DO3" s="31">
        <f t="shared" si="2"/>
        <v>71</v>
      </c>
      <c r="DP3" s="31">
        <f t="shared" si="2"/>
        <v>72</v>
      </c>
      <c r="DQ3" s="31">
        <f t="shared" si="2"/>
        <v>73</v>
      </c>
      <c r="DR3" s="31">
        <f t="shared" si="2"/>
        <v>74</v>
      </c>
      <c r="DS3" s="31">
        <f t="shared" si="2"/>
        <v>75</v>
      </c>
      <c r="DT3" s="31">
        <f t="shared" si="2"/>
        <v>76</v>
      </c>
      <c r="DU3" s="31">
        <f t="shared" si="2"/>
        <v>77</v>
      </c>
      <c r="DV3" s="31">
        <f t="shared" si="2"/>
        <v>78</v>
      </c>
      <c r="DW3" s="31">
        <f t="shared" si="2"/>
        <v>79</v>
      </c>
      <c r="DX3" s="31">
        <f t="shared" si="2"/>
        <v>80</v>
      </c>
      <c r="DY3" s="31">
        <f t="shared" si="2"/>
        <v>81</v>
      </c>
      <c r="DZ3" s="31">
        <f t="shared" si="2"/>
        <v>82</v>
      </c>
      <c r="EA3" s="31">
        <f t="shared" si="2"/>
        <v>83</v>
      </c>
      <c r="EB3" s="31">
        <f t="shared" si="2"/>
        <v>84</v>
      </c>
      <c r="EC3" s="31">
        <f t="shared" si="2"/>
        <v>85</v>
      </c>
      <c r="ED3" s="31">
        <f t="shared" si="2"/>
        <v>86</v>
      </c>
      <c r="EE3" s="31">
        <f t="shared" si="2"/>
        <v>87</v>
      </c>
      <c r="EF3" s="31">
        <f t="shared" si="2"/>
        <v>88</v>
      </c>
      <c r="EG3" s="31">
        <f t="shared" si="2"/>
        <v>89</v>
      </c>
      <c r="EH3" s="31">
        <f t="shared" si="2"/>
        <v>90</v>
      </c>
      <c r="EI3" s="31">
        <f t="shared" si="2"/>
        <v>91</v>
      </c>
      <c r="EJ3" s="31">
        <f t="shared" si="2"/>
        <v>92</v>
      </c>
      <c r="EK3" s="31">
        <f t="shared" si="2"/>
        <v>93</v>
      </c>
      <c r="EL3" s="31">
        <f t="shared" si="2"/>
        <v>94</v>
      </c>
      <c r="EM3" s="31">
        <f t="shared" si="2"/>
        <v>95</v>
      </c>
      <c r="EN3" s="31">
        <f t="shared" si="2"/>
        <v>96</v>
      </c>
      <c r="EO3" s="31">
        <f t="shared" si="2"/>
        <v>97</v>
      </c>
      <c r="EP3" s="31">
        <f t="shared" ref="EP3" si="3">CO3</f>
        <v>98</v>
      </c>
      <c r="EQ3" s="31">
        <f t="shared" ref="EQ3" si="4">CP3</f>
        <v>99</v>
      </c>
      <c r="ER3" s="31">
        <f t="shared" ref="ER3" si="5">CQ3</f>
        <v>100</v>
      </c>
      <c r="ES3" s="31">
        <f t="shared" ref="ES3" si="6">CR3</f>
        <v>101</v>
      </c>
      <c r="ET3" s="31">
        <f t="shared" ref="ET3" si="7">CS3</f>
        <v>102</v>
      </c>
      <c r="EU3" s="31">
        <f t="shared" ref="EU3" si="8">CT3</f>
        <v>103</v>
      </c>
      <c r="EV3" s="31">
        <f t="shared" ref="EV3" si="9">CU3</f>
        <v>104</v>
      </c>
      <c r="EW3" s="31">
        <f t="shared" ref="EW3" si="10">CV3</f>
        <v>105</v>
      </c>
      <c r="EX3" s="31">
        <f t="shared" ref="EX3" si="11">CW3</f>
        <v>106</v>
      </c>
      <c r="EY3" s="31">
        <f t="shared" ref="EY3" si="12">CX3</f>
        <v>107</v>
      </c>
      <c r="EZ3" s="31">
        <f t="shared" ref="EZ3" si="13">CY3</f>
        <v>108</v>
      </c>
      <c r="FA3" s="31">
        <f t="shared" ref="FA3" si="14">CZ3</f>
        <v>109</v>
      </c>
      <c r="FB3" s="31">
        <f t="shared" ref="FB3" si="15">DA3</f>
        <v>110</v>
      </c>
    </row>
    <row r="4" spans="1:158" x14ac:dyDescent="0.25">
      <c r="A4" s="31">
        <v>61</v>
      </c>
      <c r="B4" s="32">
        <v>7.1604620496105173E-3</v>
      </c>
      <c r="C4" s="32">
        <v>7.0716399960711546E-3</v>
      </c>
      <c r="D4" s="32">
        <v>6.9839197369607389E-3</v>
      </c>
      <c r="E4" s="32">
        <v>6.8972876050545752E-3</v>
      </c>
      <c r="F4" s="32">
        <v>6.8117301026632505E-3</v>
      </c>
      <c r="G4" s="32">
        <v>6.7272338995296331E-3</v>
      </c>
      <c r="H4" s="32">
        <v>6.643785830751957E-3</v>
      </c>
      <c r="I4" s="32">
        <v>6.5613728947326666E-3</v>
      </c>
      <c r="J4" s="32">
        <v>6.4799822511527076E-3</v>
      </c>
      <c r="K4" s="32">
        <v>6.3996012189709486E-3</v>
      </c>
      <c r="L4" s="32">
        <v>6.3202172744484123E-3</v>
      </c>
      <c r="M4" s="32">
        <v>6.2418180491970203E-3</v>
      </c>
      <c r="N4" s="32">
        <v>6.1643913282525388E-3</v>
      </c>
      <c r="O4" s="32">
        <v>6.0879250481714357E-3</v>
      </c>
      <c r="P4" s="32">
        <v>6.0124072951513313E-3</v>
      </c>
      <c r="Q4" s="32">
        <v>5.9378263031747824E-3</v>
      </c>
      <c r="R4" s="32">
        <v>5.8641704521760728E-3</v>
      </c>
      <c r="S4" s="32">
        <v>5.7914282662307583E-3</v>
      </c>
      <c r="T4" s="32">
        <v>5.7195884117676636E-3</v>
      </c>
      <c r="U4" s="32">
        <v>5.6486396958030597E-3</v>
      </c>
      <c r="V4" s="32">
        <v>5.5785710641967409E-3</v>
      </c>
      <c r="W4" s="32">
        <v>5.5093715999297421E-3</v>
      </c>
      <c r="X4" s="32">
        <v>5.4410305214034156E-3</v>
      </c>
      <c r="Y4" s="32">
        <v>5.3735371807596116E-3</v>
      </c>
      <c r="Z4" s="32">
        <v>5.3068810622216812E-3</v>
      </c>
      <c r="AA4" s="32">
        <v>5.2410517804560835E-3</v>
      </c>
      <c r="AB4" s="32">
        <v>5.1760390789542896E-3</v>
      </c>
      <c r="AC4" s="32">
        <v>5.1118328284347836E-3</v>
      </c>
      <c r="AD4" s="32">
        <v>5.0484230252648603E-3</v>
      </c>
      <c r="AE4" s="32">
        <v>4.9857997899020222E-3</v>
      </c>
      <c r="AF4" s="32">
        <v>4.923953365354697E-3</v>
      </c>
      <c r="AG4" s="32">
        <v>4.8628741156620534E-3</v>
      </c>
      <c r="AH4" s="32">
        <v>4.8025525243926732E-3</v>
      </c>
      <c r="AI4" s="32">
        <v>4.7429791931618472E-3</v>
      </c>
      <c r="AJ4" s="32">
        <v>4.6841448401672625E-3</v>
      </c>
      <c r="AK4" s="32">
        <v>4.6260402987428591E-3</v>
      </c>
      <c r="AL4" s="32">
        <v>4.5686565159306124E-3</v>
      </c>
      <c r="AM4" s="32">
        <v>4.5119845510700456E-3</v>
      </c>
      <c r="AN4" s="32">
        <v>4.4560155744052332E-3</v>
      </c>
      <c r="AO4" s="32">
        <v>4.4007408657090836E-3</v>
      </c>
      <c r="AP4" s="32">
        <v>4.3461518129246845E-3</v>
      </c>
      <c r="AQ4" s="32">
        <v>4.2922399108235075E-3</v>
      </c>
      <c r="AR4" s="32">
        <v>4.2389967596802519E-3</v>
      </c>
      <c r="AS4" s="32">
        <v>4.1864140639641311E-3</v>
      </c>
      <c r="AT4" s="32">
        <v>4.1344836310463857E-3</v>
      </c>
      <c r="AU4" s="32">
        <v>4.0831973699238374E-3</v>
      </c>
      <c r="AV4" s="32">
        <v>4.0325472899582727E-3</v>
      </c>
      <c r="AW4" s="32">
        <v>3.9825254996314636E-3</v>
      </c>
      <c r="AX4" s="32">
        <v>3.9331242053156339E-3</v>
      </c>
      <c r="AY4" s="32">
        <v>3.8843357100591704E-3</v>
      </c>
      <c r="AZ4" s="32">
        <v>3.8361524123874087E-3</v>
      </c>
      <c r="BB4" s="31">
        <f>A3</f>
        <v>60</v>
      </c>
      <c r="BC4" s="32">
        <v>0</v>
      </c>
      <c r="BD4" s="32">
        <f t="shared" ref="BD4:CI4" ca="1" si="16">OFFSET($B3,B$2-2016,B$2-2016,1,1)</f>
        <v>6.2328491387668153E-3</v>
      </c>
      <c r="BE4" s="32">
        <f t="shared" ca="1" si="16"/>
        <v>7.0716399960711546E-3</v>
      </c>
      <c r="BF4" s="32">
        <f t="shared" ca="1" si="16"/>
        <v>7.1862505354421393E-3</v>
      </c>
      <c r="BG4" s="32">
        <f t="shared" ca="1" si="16"/>
        <v>7.876581952321899E-3</v>
      </c>
      <c r="BH4" s="32">
        <f t="shared" ca="1" si="16"/>
        <v>8.7825708328585841E-3</v>
      </c>
      <c r="BI4" s="32">
        <f t="shared" ca="1" si="16"/>
        <v>8.790679996867232E-3</v>
      </c>
      <c r="BJ4" s="32">
        <f t="shared" ca="1" si="16"/>
        <v>1.0211160432148186E-2</v>
      </c>
      <c r="BK4" s="32">
        <f t="shared" ca="1" si="16"/>
        <v>1.1096307393340027E-2</v>
      </c>
      <c r="BL4" s="32">
        <f t="shared" ca="1" si="16"/>
        <v>1.1532102218748438E-2</v>
      </c>
      <c r="BM4" s="32">
        <f t="shared" ca="1" si="16"/>
        <v>1.2533811712386975E-2</v>
      </c>
      <c r="BN4" s="32">
        <f t="shared" ca="1" si="16"/>
        <v>1.3410017646453415E-2</v>
      </c>
      <c r="BO4" s="32">
        <f t="shared" ca="1" si="16"/>
        <v>1.5902441541855692E-2</v>
      </c>
      <c r="BP4" s="32">
        <f t="shared" ca="1" si="16"/>
        <v>1.7698199505460172E-2</v>
      </c>
      <c r="BQ4" s="32">
        <f t="shared" ca="1" si="16"/>
        <v>1.8360507108657751E-2</v>
      </c>
      <c r="BR4" s="32">
        <f t="shared" ca="1" si="16"/>
        <v>2.1821429270349527E-2</v>
      </c>
      <c r="BS4" s="32">
        <f t="shared" ca="1" si="16"/>
        <v>2.2709859399791817E-2</v>
      </c>
      <c r="BT4" s="32">
        <f t="shared" ca="1" si="16"/>
        <v>2.6711576156981148E-2</v>
      </c>
      <c r="BU4" s="32">
        <f t="shared" ca="1" si="16"/>
        <v>3.0950684309400768E-2</v>
      </c>
      <c r="BV4" s="32">
        <f t="shared" ca="1" si="16"/>
        <v>3.1495378680944736E-2</v>
      </c>
      <c r="BW4" s="32">
        <f t="shared" ca="1" si="16"/>
        <v>3.7987419267483745E-2</v>
      </c>
      <c r="BX4" s="32">
        <f t="shared" ca="1" si="16"/>
        <v>4.1134023667689611E-2</v>
      </c>
      <c r="BY4" s="32">
        <f t="shared" ca="1" si="16"/>
        <v>4.9463469146554993E-2</v>
      </c>
      <c r="BZ4" s="32">
        <f t="shared" ca="1" si="16"/>
        <v>5.5314847735741718E-2</v>
      </c>
      <c r="CA4" s="32">
        <f t="shared" ca="1" si="16"/>
        <v>6.5504457549153017E-2</v>
      </c>
      <c r="CB4" s="32">
        <f t="shared" ca="1" si="16"/>
        <v>7.0647151030436561E-2</v>
      </c>
      <c r="CC4" s="32">
        <f t="shared" ca="1" si="16"/>
        <v>7.4585617679106792E-2</v>
      </c>
      <c r="CD4" s="32">
        <f t="shared" ca="1" si="16"/>
        <v>9.6120369972569078E-2</v>
      </c>
      <c r="CE4" s="32">
        <f t="shared" ca="1" si="16"/>
        <v>9.8486404090571175E-2</v>
      </c>
      <c r="CF4" s="32">
        <f t="shared" ca="1" si="16"/>
        <v>0.11619559203608672</v>
      </c>
      <c r="CG4" s="32">
        <f t="shared" ca="1" si="16"/>
        <v>0.14359032633708013</v>
      </c>
      <c r="CH4" s="32">
        <f t="shared" ca="1" si="16"/>
        <v>0.15725068201404313</v>
      </c>
      <c r="CI4" s="32">
        <f t="shared" ca="1" si="16"/>
        <v>0.18317400779961107</v>
      </c>
      <c r="CJ4" s="32">
        <f t="shared" ref="CJ4:DA4" ca="1" si="17">OFFSET($B3,AH$2-2016,AH$2-2016,1,1)</f>
        <v>0.18798644310462209</v>
      </c>
      <c r="CK4" s="32">
        <f t="shared" ca="1" si="17"/>
        <v>0.22388307598212859</v>
      </c>
      <c r="CL4" s="32">
        <f t="shared" ca="1" si="17"/>
        <v>0.2670962194907161</v>
      </c>
      <c r="CM4" s="32">
        <f t="shared" ca="1" si="17"/>
        <v>0.29026760893069881</v>
      </c>
      <c r="CN4" s="32">
        <f t="shared" ca="1" si="17"/>
        <v>0.32429618273525801</v>
      </c>
      <c r="CO4" s="32">
        <f t="shared" ca="1" si="17"/>
        <v>0.36132868739613999</v>
      </c>
      <c r="CP4" s="32">
        <f t="shared" ca="1" si="17"/>
        <v>0.39922188687941274</v>
      </c>
      <c r="CQ4" s="32">
        <f t="shared" ca="1" si="17"/>
        <v>0.44420734728428785</v>
      </c>
      <c r="CR4" s="32">
        <f t="shared" ca="1" si="17"/>
        <v>0.479256639891118</v>
      </c>
      <c r="CS4" s="32">
        <f t="shared" ca="1" si="17"/>
        <v>0.52521795041383035</v>
      </c>
      <c r="CT4" s="32">
        <f t="shared" ca="1" si="17"/>
        <v>0.58011263459447326</v>
      </c>
      <c r="CU4" s="32">
        <f t="shared" ca="1" si="17"/>
        <v>0.60879039210951769</v>
      </c>
      <c r="CV4" s="32">
        <f t="shared" ca="1" si="17"/>
        <v>0.66615342064037575</v>
      </c>
      <c r="CW4" s="32">
        <f t="shared" ca="1" si="17"/>
        <v>0.69543511268821956</v>
      </c>
      <c r="CX4" s="32">
        <f t="shared" ca="1" si="17"/>
        <v>0.78090378071964373</v>
      </c>
      <c r="CY4" s="32">
        <f t="shared" ca="1" si="17"/>
        <v>0.85051115874899141</v>
      </c>
      <c r="CZ4" s="32">
        <f t="shared" ca="1" si="17"/>
        <v>0.6666666666666663</v>
      </c>
      <c r="DA4" s="32">
        <f t="shared" ca="1" si="17"/>
        <v>0.66666666666666552</v>
      </c>
      <c r="DB4" s="32"/>
      <c r="DC4" s="31">
        <f>BB4</f>
        <v>60</v>
      </c>
      <c r="DE4" s="32">
        <f t="shared" ref="DE4:EJ4" ca="1" si="18">OFFSET($C3,C$2-2017,C$2-2017,1,1)</f>
        <v>6.1291120685444339E-3</v>
      </c>
      <c r="DF4" s="32">
        <f t="shared" ca="1" si="18"/>
        <v>6.9839197369607389E-3</v>
      </c>
      <c r="DG4" s="32">
        <f t="shared" ca="1" si="18"/>
        <v>7.0864148015052069E-3</v>
      </c>
      <c r="DH4" s="32">
        <f t="shared" ca="1" si="18"/>
        <v>7.7657925365054621E-3</v>
      </c>
      <c r="DI4" s="32">
        <f t="shared" ca="1" si="18"/>
        <v>8.6719837477810657E-3</v>
      </c>
      <c r="DJ4" s="32">
        <f t="shared" ca="1" si="18"/>
        <v>8.6527031262996126E-3</v>
      </c>
      <c r="DK4" s="32">
        <f t="shared" ca="1" si="18"/>
        <v>1.0085160910680456E-2</v>
      </c>
      <c r="DL4" s="32">
        <f t="shared" ca="1" si="18"/>
        <v>1.0956012199213608E-2</v>
      </c>
      <c r="DM4" s="32">
        <f t="shared" ca="1" si="18"/>
        <v>1.13830589798201E-2</v>
      </c>
      <c r="DN4" s="32">
        <f t="shared" ca="1" si="18"/>
        <v>1.2372817230110637E-2</v>
      </c>
      <c r="DO4" s="32">
        <f t="shared" ca="1" si="18"/>
        <v>1.3228927900612983E-2</v>
      </c>
      <c r="DP4" s="32">
        <f t="shared" ca="1" si="18"/>
        <v>1.5737607685849395E-2</v>
      </c>
      <c r="DQ4" s="32">
        <f t="shared" ca="1" si="18"/>
        <v>1.7486214618704962E-2</v>
      </c>
      <c r="DR4" s="32">
        <f t="shared" ca="1" si="18"/>
        <v>1.8129649903488008E-2</v>
      </c>
      <c r="DS4" s="32">
        <f t="shared" ca="1" si="18"/>
        <v>2.1571734572303571E-2</v>
      </c>
      <c r="DT4" s="32">
        <f t="shared" ca="1" si="18"/>
        <v>2.2430364825777635E-2</v>
      </c>
      <c r="DU4" s="32">
        <f t="shared" ca="1" si="18"/>
        <v>2.6416894687238211E-2</v>
      </c>
      <c r="DV4" s="32">
        <f t="shared" ca="1" si="18"/>
        <v>3.0633319783960403E-2</v>
      </c>
      <c r="DW4" s="32">
        <f t="shared" ca="1" si="18"/>
        <v>3.1133124592176837E-2</v>
      </c>
      <c r="DX4" s="32">
        <f t="shared" ca="1" si="18"/>
        <v>3.7614687011519134E-2</v>
      </c>
      <c r="DY4" s="32">
        <f t="shared" ca="1" si="18"/>
        <v>4.0708988475476514E-2</v>
      </c>
      <c r="DZ4" s="32">
        <f t="shared" ca="1" si="18"/>
        <v>4.909056804090673E-2</v>
      </c>
      <c r="EA4" s="32">
        <f t="shared" ca="1" si="18"/>
        <v>5.4884127392286333E-2</v>
      </c>
      <c r="EB4" s="32">
        <f t="shared" ca="1" si="18"/>
        <v>6.5107882980183121E-2</v>
      </c>
      <c r="EC4" s="32">
        <f t="shared" ca="1" si="18"/>
        <v>7.0138843987363517E-2</v>
      </c>
      <c r="ED4" s="32">
        <f t="shared" ca="1" si="18"/>
        <v>7.3914931384803942E-2</v>
      </c>
      <c r="EE4" s="32">
        <f t="shared" ca="1" si="18"/>
        <v>9.5563938025098286E-2</v>
      </c>
      <c r="EF4" s="32">
        <f t="shared" ca="1" si="18"/>
        <v>9.7857216556706011E-2</v>
      </c>
      <c r="EG4" s="32">
        <f t="shared" ca="1" si="18"/>
        <v>0.11555034266916826</v>
      </c>
      <c r="EH4" s="32">
        <f t="shared" ca="1" si="18"/>
        <v>0.14309091000427113</v>
      </c>
      <c r="EI4" s="32">
        <f t="shared" ca="1" si="18"/>
        <v>0.15675168844166149</v>
      </c>
      <c r="EJ4" s="32">
        <f t="shared" ca="1" si="18"/>
        <v>0.1827387392342934</v>
      </c>
      <c r="EK4" s="32">
        <f t="shared" ref="EK4:FB4" ca="1" si="19">OFFSET($C3,AI$2-2017,AI$2-2017,1,1)</f>
        <v>0.18750068387285637</v>
      </c>
      <c r="EL4" s="32">
        <f t="shared" ca="1" si="19"/>
        <v>0.22351885184407289</v>
      </c>
      <c r="EM4" s="32">
        <f t="shared" ca="1" si="19"/>
        <v>0.26692238342605129</v>
      </c>
      <c r="EN4" s="32">
        <f t="shared" ca="1" si="19"/>
        <v>0.29015383277179224</v>
      </c>
      <c r="EO4" s="32">
        <f t="shared" ca="1" si="19"/>
        <v>0.32431292032772085</v>
      </c>
      <c r="EP4" s="32">
        <f t="shared" ca="1" si="19"/>
        <v>0.36151844234384423</v>
      </c>
      <c r="EQ4" s="32">
        <f t="shared" ca="1" si="19"/>
        <v>0.39957041345144584</v>
      </c>
      <c r="ER4" s="32">
        <f t="shared" ca="1" si="19"/>
        <v>0.44484140416779822</v>
      </c>
      <c r="ES4" s="32">
        <f t="shared" ca="1" si="19"/>
        <v>0.47995309410969161</v>
      </c>
      <c r="ET4" s="32">
        <f t="shared" ca="1" si="19"/>
        <v>0.52618383243903111</v>
      </c>
      <c r="EU4" s="32">
        <f t="shared" ca="1" si="19"/>
        <v>0.58154501788669821</v>
      </c>
      <c r="EV4" s="32">
        <f t="shared" ca="1" si="19"/>
        <v>0.61009250449266306</v>
      </c>
      <c r="EW4" s="32">
        <f t="shared" ca="1" si="19"/>
        <v>0.66784668754045018</v>
      </c>
      <c r="EX4" s="32">
        <f t="shared" ca="1" si="19"/>
        <v>0.69729049114755881</v>
      </c>
      <c r="EY4" s="32">
        <f t="shared" ca="1" si="19"/>
        <v>0.78419531287449462</v>
      </c>
      <c r="EZ4" s="32">
        <f t="shared" ca="1" si="19"/>
        <v>0.85363931395902337</v>
      </c>
      <c r="FA4" s="32">
        <f t="shared" ca="1" si="19"/>
        <v>0.6666666666666663</v>
      </c>
      <c r="FB4" s="32">
        <f t="shared" ca="1" si="19"/>
        <v>0.66666666666666552</v>
      </c>
    </row>
    <row r="5" spans="1:158" x14ac:dyDescent="0.25">
      <c r="A5" s="31">
        <v>62</v>
      </c>
      <c r="B5" s="32">
        <v>7.3901613744174685E-3</v>
      </c>
      <c r="C5" s="32">
        <v>7.287492787914877E-3</v>
      </c>
      <c r="D5" s="32">
        <v>7.1862505354421393E-3</v>
      </c>
      <c r="E5" s="32">
        <v>7.0864148015052069E-3</v>
      </c>
      <c r="F5" s="32">
        <v>6.9879660458988472E-3</v>
      </c>
      <c r="G5" s="32">
        <v>6.8908849998821639E-3</v>
      </c>
      <c r="H5" s="32">
        <v>6.7951526624072493E-3</v>
      </c>
      <c r="I5" s="32">
        <v>6.7007502964002326E-3</v>
      </c>
      <c r="J5" s="32">
        <v>6.607659425093994E-3</v>
      </c>
      <c r="K5" s="32">
        <v>6.5158618284118239E-3</v>
      </c>
      <c r="L5" s="32">
        <v>6.4253395394013261E-3</v>
      </c>
      <c r="M5" s="32">
        <v>6.3360748407178622E-3</v>
      </c>
      <c r="N5" s="32">
        <v>6.2480502611568494E-3</v>
      </c>
      <c r="O5" s="32">
        <v>6.1612485722342325E-3</v>
      </c>
      <c r="P5" s="32">
        <v>6.0756527848144677E-3</v>
      </c>
      <c r="Q5" s="32">
        <v>5.9912461457853426E-3</v>
      </c>
      <c r="R5" s="32">
        <v>5.9080121347790046E-3</v>
      </c>
      <c r="S5" s="32">
        <v>5.8259344609385292E-3</v>
      </c>
      <c r="T5" s="32">
        <v>5.7449970597294184E-3</v>
      </c>
      <c r="U5" s="32">
        <v>5.6651840897953944E-3</v>
      </c>
      <c r="V5" s="32">
        <v>5.5864799298578714E-3</v>
      </c>
      <c r="W5" s="32">
        <v>5.5088691756584995E-3</v>
      </c>
      <c r="X5" s="32">
        <v>5.4323366369441956E-3</v>
      </c>
      <c r="Y5" s="32">
        <v>5.3568673344940492E-3</v>
      </c>
      <c r="Z5" s="32">
        <v>5.2824464971875347E-3</v>
      </c>
      <c r="AA5" s="32">
        <v>5.209059559113458E-3</v>
      </c>
      <c r="AB5" s="32">
        <v>5.1366921567190622E-3</v>
      </c>
      <c r="AC5" s="32">
        <v>5.0653301259987434E-3</v>
      </c>
      <c r="AD5" s="32">
        <v>4.9949594997218197E-3</v>
      </c>
      <c r="AE5" s="32">
        <v>4.9255665046988176E-3</v>
      </c>
      <c r="AF5" s="32">
        <v>4.8571375590857327E-3</v>
      </c>
      <c r="AG5" s="32">
        <v>4.7896592697257408E-3</v>
      </c>
      <c r="AH5" s="32">
        <v>4.7231184295278448E-3</v>
      </c>
      <c r="AI5" s="32">
        <v>4.6575020148819351E-3</v>
      </c>
      <c r="AJ5" s="32">
        <v>4.5927971831097609E-3</v>
      </c>
      <c r="AK5" s="32">
        <v>4.5289912699513178E-3</v>
      </c>
      <c r="AL5" s="32">
        <v>4.46607178708615E-3</v>
      </c>
      <c r="AM5" s="32">
        <v>4.404026419689097E-3</v>
      </c>
      <c r="AN5" s="32">
        <v>4.342843024019989E-3</v>
      </c>
      <c r="AO5" s="32">
        <v>4.282509625046828E-3</v>
      </c>
      <c r="AP5" s="32">
        <v>4.2230144141019981E-3</v>
      </c>
      <c r="AQ5" s="32">
        <v>4.1643457465710271E-3</v>
      </c>
      <c r="AR5" s="32">
        <v>4.1064921396134621E-3</v>
      </c>
      <c r="AS5" s="32">
        <v>4.0494422699154072E-3</v>
      </c>
      <c r="AT5" s="32">
        <v>3.9931849714732832E-3</v>
      </c>
      <c r="AU5" s="32">
        <v>3.9377092334083796E-3</v>
      </c>
      <c r="AV5" s="32">
        <v>3.8830041978117633E-3</v>
      </c>
      <c r="AW5" s="32">
        <v>3.8290591576191349E-3</v>
      </c>
      <c r="AX5" s="32">
        <v>3.7758635545151972E-3</v>
      </c>
      <c r="AY5" s="32">
        <v>3.7234069768671508E-3</v>
      </c>
      <c r="AZ5" s="32">
        <v>3.6716791576868867E-3</v>
      </c>
      <c r="BB5" s="31">
        <f t="shared" ref="BB5:BB54" si="20">A4</f>
        <v>61</v>
      </c>
      <c r="BC5" s="32">
        <f>BC4</f>
        <v>0</v>
      </c>
      <c r="BD5" s="32">
        <f t="shared" ref="BD5:BD53" ca="1" si="21">OFFSET($B4,B$2-2016,B$2-2016,1,1)</f>
        <v>7.1604620496105173E-3</v>
      </c>
      <c r="BE5" s="32">
        <f t="shared" ref="BE5:CZ5" ca="1" si="22">OFFSET($B4,C$2-2016,C$2-2016,1,1)</f>
        <v>7.287492787914877E-3</v>
      </c>
      <c r="BF5" s="32">
        <f t="shared" ca="1" si="22"/>
        <v>7.98895192731491E-3</v>
      </c>
      <c r="BG5" s="32">
        <f t="shared" ca="1" si="22"/>
        <v>8.8945681492905004E-3</v>
      </c>
      <c r="BH5" s="32">
        <f t="shared" ca="1" si="22"/>
        <v>8.9308570604304666E-3</v>
      </c>
      <c r="BI5" s="32">
        <f t="shared" ca="1" si="22"/>
        <v>1.0338734135679116E-2</v>
      </c>
      <c r="BJ5" s="32">
        <f t="shared" ca="1" si="22"/>
        <v>1.1238399111706932E-2</v>
      </c>
      <c r="BK5" s="32">
        <f t="shared" ca="1" si="22"/>
        <v>1.1683096944277141E-2</v>
      </c>
      <c r="BL5" s="32">
        <f t="shared" ca="1" si="22"/>
        <v>1.2696901046857553E-2</v>
      </c>
      <c r="BM5" s="32">
        <f t="shared" ca="1" si="22"/>
        <v>1.3593586315476051E-2</v>
      </c>
      <c r="BN5" s="32">
        <f t="shared" ca="1" si="22"/>
        <v>1.6069001848325631E-2</v>
      </c>
      <c r="BO5" s="32">
        <f t="shared" ca="1" si="22"/>
        <v>1.7912754279020067E-2</v>
      </c>
      <c r="BP5" s="32">
        <f t="shared" ca="1" si="22"/>
        <v>1.8594303976174113E-2</v>
      </c>
      <c r="BQ5" s="32">
        <f t="shared" ca="1" si="22"/>
        <v>2.2074014206175073E-2</v>
      </c>
      <c r="BR5" s="32">
        <f t="shared" ca="1" si="22"/>
        <v>2.2992836628569317E-2</v>
      </c>
      <c r="BS5" s="32">
        <f t="shared" ca="1" si="22"/>
        <v>2.7009544809780149E-2</v>
      </c>
      <c r="BT5" s="32">
        <f t="shared" ca="1" si="22"/>
        <v>3.1271336765849533E-2</v>
      </c>
      <c r="BU5" s="32">
        <f t="shared" ca="1" si="22"/>
        <v>3.1861847830890987E-2</v>
      </c>
      <c r="BV5" s="32">
        <f t="shared" ca="1" si="22"/>
        <v>3.83638450098409E-2</v>
      </c>
      <c r="BW5" s="32">
        <f t="shared" ca="1" si="22"/>
        <v>4.1563496575537137E-2</v>
      </c>
      <c r="BX5" s="32">
        <f t="shared" ca="1" si="22"/>
        <v>4.9839202878513011E-2</v>
      </c>
      <c r="BY5" s="32">
        <f t="shared" ca="1" si="22"/>
        <v>5.5748948291711731E-2</v>
      </c>
      <c r="BZ5" s="32">
        <f t="shared" ca="1" si="22"/>
        <v>6.5903447668768322E-2</v>
      </c>
      <c r="CA5" s="32">
        <f t="shared" ca="1" si="22"/>
        <v>7.1159141853214966E-2</v>
      </c>
      <c r="CB5" s="32">
        <f t="shared" ca="1" si="22"/>
        <v>7.5262389619393966E-2</v>
      </c>
      <c r="CC5" s="32">
        <f t="shared" ca="1" si="22"/>
        <v>9.6680041808627173E-2</v>
      </c>
      <c r="CD5" s="32">
        <f t="shared" ca="1" si="22"/>
        <v>9.911963707930109E-2</v>
      </c>
      <c r="CE5" s="32">
        <f t="shared" ca="1" si="22"/>
        <v>0.11684444456623158</v>
      </c>
      <c r="CF5" s="32">
        <f t="shared" ca="1" si="22"/>
        <v>0.14409148573430508</v>
      </c>
      <c r="CG5" s="32">
        <f t="shared" ca="1" si="22"/>
        <v>0.15775126405151724</v>
      </c>
      <c r="CH5" s="32">
        <f t="shared" ca="1" si="22"/>
        <v>0.18361031313865692</v>
      </c>
      <c r="CI5" s="32">
        <f t="shared" ca="1" si="22"/>
        <v>0.18847346079596444</v>
      </c>
      <c r="CJ5" s="32">
        <f t="shared" ca="1" si="22"/>
        <v>0.22424789362369263</v>
      </c>
      <c r="CK5" s="32">
        <f t="shared" ca="1" si="22"/>
        <v>0.26727016876798226</v>
      </c>
      <c r="CL5" s="32">
        <f t="shared" ca="1" si="22"/>
        <v>0.29038142970391978</v>
      </c>
      <c r="CM5" s="32">
        <f t="shared" ca="1" si="22"/>
        <v>0.32427944600661213</v>
      </c>
      <c r="CN5" s="32">
        <f t="shared" ca="1" si="22"/>
        <v>0.36113903204761511</v>
      </c>
      <c r="CO5" s="32">
        <f t="shared" ca="1" si="22"/>
        <v>0.39887366431079757</v>
      </c>
      <c r="CP5" s="32">
        <f t="shared" ca="1" si="22"/>
        <v>0.44357419415687527</v>
      </c>
      <c r="CQ5" s="32">
        <f t="shared" ca="1" si="22"/>
        <v>0.4785611962889661</v>
      </c>
      <c r="CR5" s="32">
        <f t="shared" ca="1" si="22"/>
        <v>0.52425384139651976</v>
      </c>
      <c r="CS5" s="32">
        <f t="shared" ca="1" si="22"/>
        <v>0.5786837793556795</v>
      </c>
      <c r="CT5" s="32">
        <f t="shared" ca="1" si="22"/>
        <v>0.60749105880765242</v>
      </c>
      <c r="CU5" s="32">
        <f t="shared" ca="1" si="22"/>
        <v>0.66446444687051909</v>
      </c>
      <c r="CV5" s="32">
        <f t="shared" ca="1" si="22"/>
        <v>0.69358467109417687</v>
      </c>
      <c r="CW5" s="32">
        <f t="shared" ca="1" si="22"/>
        <v>0.77762606423513481</v>
      </c>
      <c r="CX5" s="32">
        <f t="shared" ca="1" si="22"/>
        <v>0.84739446664153451</v>
      </c>
      <c r="CY5" s="32">
        <f t="shared" ca="1" si="22"/>
        <v>0.6666666666666663</v>
      </c>
      <c r="CZ5" s="32">
        <f t="shared" ca="1" si="22"/>
        <v>0.66666666666666563</v>
      </c>
      <c r="DA5" s="32"/>
      <c r="DB5" s="32"/>
      <c r="DC5" s="31">
        <f t="shared" ref="DC5:DC53" si="23">BB5</f>
        <v>61</v>
      </c>
      <c r="DE5" s="32">
        <f t="shared" ref="DE5:EJ5" ca="1" si="24">OFFSET($C4,C$2-2017,C$2-2017,1,1)</f>
        <v>7.0716399960711546E-3</v>
      </c>
      <c r="DF5" s="32">
        <f t="shared" ca="1" si="24"/>
        <v>7.1862505354421393E-3</v>
      </c>
      <c r="DG5" s="32">
        <f t="shared" ca="1" si="24"/>
        <v>7.876581952321899E-3</v>
      </c>
      <c r="DH5" s="32">
        <f t="shared" ca="1" si="24"/>
        <v>8.7825708328585841E-3</v>
      </c>
      <c r="DI5" s="32">
        <f t="shared" ca="1" si="24"/>
        <v>8.790679996867232E-3</v>
      </c>
      <c r="DJ5" s="32">
        <f t="shared" ca="1" si="24"/>
        <v>1.0211160432148186E-2</v>
      </c>
      <c r="DK5" s="32">
        <f t="shared" ca="1" si="24"/>
        <v>1.1096307393340027E-2</v>
      </c>
      <c r="DL5" s="32">
        <f t="shared" ca="1" si="24"/>
        <v>1.1532102218748438E-2</v>
      </c>
      <c r="DM5" s="32">
        <f t="shared" ca="1" si="24"/>
        <v>1.2533811712386975E-2</v>
      </c>
      <c r="DN5" s="32">
        <f t="shared" ca="1" si="24"/>
        <v>1.3410017646453415E-2</v>
      </c>
      <c r="DO5" s="32">
        <f t="shared" ca="1" si="24"/>
        <v>1.5902441541855692E-2</v>
      </c>
      <c r="DP5" s="32">
        <f t="shared" ca="1" si="24"/>
        <v>1.7698199505460172E-2</v>
      </c>
      <c r="DQ5" s="32">
        <f t="shared" ca="1" si="24"/>
        <v>1.8360507108657751E-2</v>
      </c>
      <c r="DR5" s="32">
        <f t="shared" ca="1" si="24"/>
        <v>2.1821429270349527E-2</v>
      </c>
      <c r="DS5" s="32">
        <f t="shared" ca="1" si="24"/>
        <v>2.2709859399791817E-2</v>
      </c>
      <c r="DT5" s="32">
        <f t="shared" ca="1" si="24"/>
        <v>2.6711576156981148E-2</v>
      </c>
      <c r="DU5" s="32">
        <f t="shared" ca="1" si="24"/>
        <v>3.0950684309400768E-2</v>
      </c>
      <c r="DV5" s="32">
        <f t="shared" ca="1" si="24"/>
        <v>3.1495378680944736E-2</v>
      </c>
      <c r="DW5" s="32">
        <f t="shared" ca="1" si="24"/>
        <v>3.7987419267483745E-2</v>
      </c>
      <c r="DX5" s="32">
        <f t="shared" ca="1" si="24"/>
        <v>4.1134023667689611E-2</v>
      </c>
      <c r="DY5" s="32">
        <f t="shared" ca="1" si="24"/>
        <v>4.9463469146554993E-2</v>
      </c>
      <c r="DZ5" s="32">
        <f t="shared" ca="1" si="24"/>
        <v>5.5314847735741718E-2</v>
      </c>
      <c r="EA5" s="32">
        <f t="shared" ca="1" si="24"/>
        <v>6.5504457549153017E-2</v>
      </c>
      <c r="EB5" s="32">
        <f t="shared" ca="1" si="24"/>
        <v>7.0647151030436561E-2</v>
      </c>
      <c r="EC5" s="32">
        <f t="shared" ca="1" si="24"/>
        <v>7.4585617679106792E-2</v>
      </c>
      <c r="ED5" s="32">
        <f t="shared" ca="1" si="24"/>
        <v>9.6120369972569078E-2</v>
      </c>
      <c r="EE5" s="32">
        <f t="shared" ca="1" si="24"/>
        <v>9.8486404090571175E-2</v>
      </c>
      <c r="EF5" s="32">
        <f t="shared" ca="1" si="24"/>
        <v>0.11619559203608672</v>
      </c>
      <c r="EG5" s="32">
        <f t="shared" ca="1" si="24"/>
        <v>0.14359032633708013</v>
      </c>
      <c r="EH5" s="32">
        <f t="shared" ca="1" si="24"/>
        <v>0.15725068201404313</v>
      </c>
      <c r="EI5" s="32">
        <f t="shared" ca="1" si="24"/>
        <v>0.18317400779961107</v>
      </c>
      <c r="EJ5" s="32">
        <f t="shared" ca="1" si="24"/>
        <v>0.18798644310462209</v>
      </c>
      <c r="EK5" s="32">
        <f t="shared" ref="EK5:FA5" ca="1" si="25">OFFSET($C4,AI$2-2017,AI$2-2017,1,1)</f>
        <v>0.22388307598212859</v>
      </c>
      <c r="EL5" s="32">
        <f t="shared" ca="1" si="25"/>
        <v>0.2670962194907161</v>
      </c>
      <c r="EM5" s="32">
        <f t="shared" ca="1" si="25"/>
        <v>0.29026760893069881</v>
      </c>
      <c r="EN5" s="32">
        <f t="shared" ca="1" si="25"/>
        <v>0.32429618273525801</v>
      </c>
      <c r="EO5" s="32">
        <f t="shared" ca="1" si="25"/>
        <v>0.36132868739613999</v>
      </c>
      <c r="EP5" s="32">
        <f t="shared" ca="1" si="25"/>
        <v>0.39922188687941274</v>
      </c>
      <c r="EQ5" s="32">
        <f t="shared" ca="1" si="25"/>
        <v>0.44420734728428785</v>
      </c>
      <c r="ER5" s="32">
        <f t="shared" ca="1" si="25"/>
        <v>0.479256639891118</v>
      </c>
      <c r="ES5" s="32">
        <f t="shared" ca="1" si="25"/>
        <v>0.52521795041383035</v>
      </c>
      <c r="ET5" s="32">
        <f t="shared" ca="1" si="25"/>
        <v>0.58011263459447326</v>
      </c>
      <c r="EU5" s="32">
        <f t="shared" ca="1" si="25"/>
        <v>0.60879039210951769</v>
      </c>
      <c r="EV5" s="32">
        <f t="shared" ca="1" si="25"/>
        <v>0.66615342064037575</v>
      </c>
      <c r="EW5" s="32">
        <f t="shared" ca="1" si="25"/>
        <v>0.69543511268821956</v>
      </c>
      <c r="EX5" s="32">
        <f t="shared" ca="1" si="25"/>
        <v>0.78090378071964373</v>
      </c>
      <c r="EY5" s="32">
        <f t="shared" ca="1" si="25"/>
        <v>0.85051115874899141</v>
      </c>
      <c r="EZ5" s="32">
        <f t="shared" ca="1" si="25"/>
        <v>0.6666666666666663</v>
      </c>
      <c r="FA5" s="32">
        <f t="shared" ca="1" si="25"/>
        <v>0.66666666666666552</v>
      </c>
      <c r="FB5" s="32"/>
    </row>
    <row r="6" spans="1:158" x14ac:dyDescent="0.25">
      <c r="A6" s="31">
        <v>63</v>
      </c>
      <c r="B6" s="32">
        <v>8.2185240716807183E-3</v>
      </c>
      <c r="C6" s="32">
        <v>8.1029250102748474E-3</v>
      </c>
      <c r="D6" s="32">
        <v>7.98895192731491E-3</v>
      </c>
      <c r="E6" s="32">
        <v>7.876581952321899E-3</v>
      </c>
      <c r="F6" s="32">
        <v>7.7657925365054621E-3</v>
      </c>
      <c r="G6" s="32">
        <v>7.6565614482391291E-3</v>
      </c>
      <c r="H6" s="32">
        <v>7.5488667685991873E-3</v>
      </c>
      <c r="I6" s="32">
        <v>7.4426868869663081E-3</v>
      </c>
      <c r="J6" s="32">
        <v>7.3380004966890405E-3</v>
      </c>
      <c r="K6" s="32">
        <v>7.234786590808299E-3</v>
      </c>
      <c r="L6" s="32">
        <v>7.1330244578419865E-3</v>
      </c>
      <c r="M6" s="32">
        <v>7.0326936776289144E-3</v>
      </c>
      <c r="N6" s="32">
        <v>6.9337741172311737E-3</v>
      </c>
      <c r="O6" s="32">
        <v>6.8362459268941564E-3</v>
      </c>
      <c r="P6" s="32">
        <v>6.7400895360633806E-3</v>
      </c>
      <c r="Q6" s="32">
        <v>6.6452856494573619E-3</v>
      </c>
      <c r="R6" s="32">
        <v>6.5518152431957109E-3</v>
      </c>
      <c r="S6" s="32">
        <v>6.4596595609816886E-3</v>
      </c>
      <c r="T6" s="32">
        <v>6.3688001103384753E-3</v>
      </c>
      <c r="U6" s="32">
        <v>6.2792186588983539E-3</v>
      </c>
      <c r="V6" s="32">
        <v>6.1908972307441103E-3</v>
      </c>
      <c r="W6" s="32">
        <v>6.1038181028018751E-3</v>
      </c>
      <c r="X6" s="32">
        <v>6.0179638012847229E-3</v>
      </c>
      <c r="Y6" s="32">
        <v>5.9333170981862729E-3</v>
      </c>
      <c r="Z6" s="32">
        <v>5.849861007823632E-3</v>
      </c>
      <c r="AA6" s="32">
        <v>5.7675787834289395E-3</v>
      </c>
      <c r="AB6" s="32">
        <v>5.6864539137888798E-3</v>
      </c>
      <c r="AC6" s="32">
        <v>5.6064701199314386E-3</v>
      </c>
      <c r="AD6" s="32">
        <v>5.5276113518592787E-3</v>
      </c>
      <c r="AE6" s="32">
        <v>5.4498617853290581E-3</v>
      </c>
      <c r="AF6" s="32">
        <v>5.3732058186760426E-3</v>
      </c>
      <c r="AG6" s="32">
        <v>5.2976280696833957E-3</v>
      </c>
      <c r="AH6" s="32">
        <v>5.2231133724954916E-3</v>
      </c>
      <c r="AI6" s="32">
        <v>5.14964677457465E-3</v>
      </c>
      <c r="AJ6" s="32">
        <v>5.077213533700678E-3</v>
      </c>
      <c r="AK6" s="32">
        <v>5.0057991150126088E-3</v>
      </c>
      <c r="AL6" s="32">
        <v>4.935389188092062E-3</v>
      </c>
      <c r="AM6" s="32">
        <v>4.8659696240876162E-3</v>
      </c>
      <c r="AN6" s="32">
        <v>4.7975264928796337E-3</v>
      </c>
      <c r="AO6" s="32">
        <v>4.7300460602849688E-3</v>
      </c>
      <c r="AP6" s="32">
        <v>4.6635147853009862E-3</v>
      </c>
      <c r="AQ6" s="32">
        <v>4.5979193173883463E-3</v>
      </c>
      <c r="AR6" s="32">
        <v>4.5332464937920154E-3</v>
      </c>
      <c r="AS6" s="32">
        <v>4.469483336899947E-3</v>
      </c>
      <c r="AT6" s="32">
        <v>4.4066170516389308E-3</v>
      </c>
      <c r="AU6" s="32">
        <v>4.3446350229070516E-3</v>
      </c>
      <c r="AV6" s="32">
        <v>4.2835248130422745E-3</v>
      </c>
      <c r="AW6" s="32">
        <v>4.2232741593266404E-3</v>
      </c>
      <c r="AX6" s="32">
        <v>4.1638709715255511E-3</v>
      </c>
      <c r="AY6" s="32">
        <v>4.1053033294616804E-3</v>
      </c>
      <c r="AZ6" s="32">
        <v>4.0475594806230024E-3</v>
      </c>
      <c r="BB6" s="31">
        <f t="shared" si="20"/>
        <v>62</v>
      </c>
      <c r="BC6" s="32">
        <f t="shared" ref="BC6:BC54" si="26">BC5</f>
        <v>0</v>
      </c>
      <c r="BD6" s="32">
        <f t="shared" ca="1" si="21"/>
        <v>7.3901613744174685E-3</v>
      </c>
      <c r="BE6" s="32">
        <f t="shared" ref="BE6:CY6" ca="1" si="27">OFFSET($B5,C$2-2016,C$2-2016,1,1)</f>
        <v>8.1029250102748474E-3</v>
      </c>
      <c r="BF6" s="32">
        <f t="shared" ca="1" si="27"/>
        <v>9.00799368066388E-3</v>
      </c>
      <c r="BG6" s="32">
        <f t="shared" ca="1" si="27"/>
        <v>9.0732694014871631E-3</v>
      </c>
      <c r="BH6" s="32">
        <f t="shared" ca="1" si="27"/>
        <v>1.0467901688404833E-2</v>
      </c>
      <c r="BI6" s="32">
        <f t="shared" ca="1" si="27"/>
        <v>1.1382310359374238E-2</v>
      </c>
      <c r="BJ6" s="32">
        <f t="shared" ca="1" si="27"/>
        <v>1.1836068708051343E-2</v>
      </c>
      <c r="BK6" s="32">
        <f t="shared" ca="1" si="27"/>
        <v>1.2862112491634908E-2</v>
      </c>
      <c r="BL6" s="32">
        <f t="shared" ca="1" si="27"/>
        <v>1.3779667841463915E-2</v>
      </c>
      <c r="BM6" s="32">
        <f t="shared" ca="1" si="27"/>
        <v>1.6237306687898762E-2</v>
      </c>
      <c r="BN6" s="32">
        <f t="shared" ca="1" si="27"/>
        <v>1.8129910094049927E-2</v>
      </c>
      <c r="BO6" s="32">
        <f t="shared" ca="1" si="27"/>
        <v>1.8831077938763995E-2</v>
      </c>
      <c r="BP6" s="32">
        <f t="shared" ca="1" si="27"/>
        <v>2.2329522834533114E-2</v>
      </c>
      <c r="BQ6" s="32">
        <f t="shared" ca="1" si="27"/>
        <v>2.3279339907887105E-2</v>
      </c>
      <c r="BR6" s="32">
        <f t="shared" ca="1" si="27"/>
        <v>2.7310837314287833E-2</v>
      </c>
      <c r="BS6" s="32">
        <f t="shared" ca="1" si="27"/>
        <v>3.1595311216629632E-2</v>
      </c>
      <c r="BT6" s="32">
        <f t="shared" ca="1" si="27"/>
        <v>3.2232581086985089E-2</v>
      </c>
      <c r="BU6" s="32">
        <f t="shared" ca="1" si="27"/>
        <v>3.8744000838164441E-2</v>
      </c>
      <c r="BV6" s="32">
        <f t="shared" ca="1" si="27"/>
        <v>4.1997453532406109E-2</v>
      </c>
      <c r="BW6" s="32">
        <f t="shared" ca="1" si="27"/>
        <v>5.0217790753938264E-2</v>
      </c>
      <c r="BX6" s="32">
        <f t="shared" ca="1" si="27"/>
        <v>5.6186455587470568E-2</v>
      </c>
      <c r="BY6" s="32">
        <f t="shared" ca="1" si="27"/>
        <v>6.6304868052239049E-2</v>
      </c>
      <c r="BZ6" s="32">
        <f t="shared" ca="1" si="27"/>
        <v>7.1674843152619627E-2</v>
      </c>
      <c r="CA6" s="32">
        <f t="shared" ca="1" si="27"/>
        <v>7.5945302425352218E-2</v>
      </c>
      <c r="CB6" s="32">
        <f t="shared" ca="1" si="27"/>
        <v>9.7242972397894048E-2</v>
      </c>
      <c r="CC6" s="32">
        <f t="shared" ca="1" si="27"/>
        <v>9.9756941533749741E-2</v>
      </c>
      <c r="CD6" s="32">
        <f t="shared" ca="1" si="27"/>
        <v>0.11749692038017319</v>
      </c>
      <c r="CE6" s="32">
        <f t="shared" ca="1" si="27"/>
        <v>0.14459439427959478</v>
      </c>
      <c r="CF6" s="32">
        <f t="shared" ca="1" si="27"/>
        <v>0.15825343961070479</v>
      </c>
      <c r="CG6" s="32">
        <f t="shared" ca="1" si="27"/>
        <v>0.1840476577209402</v>
      </c>
      <c r="CH6" s="32">
        <f t="shared" ca="1" si="27"/>
        <v>0.18896174020718279</v>
      </c>
      <c r="CI6" s="32">
        <f t="shared" ca="1" si="27"/>
        <v>0.2246133057358794</v>
      </c>
      <c r="CJ6" s="32">
        <f t="shared" ca="1" si="27"/>
        <v>0.26744423133158063</v>
      </c>
      <c r="CK6" s="32">
        <f t="shared" ca="1" si="27"/>
        <v>0.29049529510894956</v>
      </c>
      <c r="CL6" s="32">
        <f t="shared" ca="1" si="27"/>
        <v>0.32426271014173863</v>
      </c>
      <c r="CM6" s="32">
        <f t="shared" ca="1" si="27"/>
        <v>0.36094947624599161</v>
      </c>
      <c r="CN6" s="32">
        <f t="shared" ca="1" si="27"/>
        <v>0.39852574548043246</v>
      </c>
      <c r="CO6" s="32">
        <f t="shared" ca="1" si="27"/>
        <v>0.44294194349738719</v>
      </c>
      <c r="CP6" s="32">
        <f t="shared" ca="1" si="27"/>
        <v>0.47786676183674248</v>
      </c>
      <c r="CQ6" s="32">
        <f t="shared" ca="1" si="27"/>
        <v>0.5232915021325022</v>
      </c>
      <c r="CR6" s="32">
        <f t="shared" ca="1" si="27"/>
        <v>0.57725844348049171</v>
      </c>
      <c r="CS6" s="32">
        <f t="shared" ca="1" si="27"/>
        <v>0.60619449865571051</v>
      </c>
      <c r="CT6" s="32">
        <f t="shared" ca="1" si="27"/>
        <v>0.6627797553460234</v>
      </c>
      <c r="CU6" s="32">
        <f t="shared" ca="1" si="27"/>
        <v>0.69173915322922197</v>
      </c>
      <c r="CV6" s="32">
        <f t="shared" ca="1" si="27"/>
        <v>0.77436210543194084</v>
      </c>
      <c r="CW6" s="32">
        <f t="shared" ca="1" si="27"/>
        <v>0.84428919563019444</v>
      </c>
      <c r="CX6" s="32">
        <f t="shared" ca="1" si="27"/>
        <v>0.6666666666666663</v>
      </c>
      <c r="CY6" s="32">
        <f t="shared" ca="1" si="27"/>
        <v>0.66666666666666563</v>
      </c>
      <c r="CZ6" s="32"/>
      <c r="DA6" s="32"/>
      <c r="DB6" s="32"/>
      <c r="DC6" s="31">
        <f t="shared" si="23"/>
        <v>62</v>
      </c>
      <c r="DE6" s="32">
        <f t="shared" ref="DE6:EZ6" ca="1" si="28">OFFSET($C5,C$2-2017,C$2-2017,1,1)</f>
        <v>7.287492787914877E-3</v>
      </c>
      <c r="DF6" s="32">
        <f t="shared" ca="1" si="28"/>
        <v>7.98895192731491E-3</v>
      </c>
      <c r="DG6" s="32">
        <f t="shared" ca="1" si="28"/>
        <v>8.8945681492905004E-3</v>
      </c>
      <c r="DH6" s="32">
        <f t="shared" ca="1" si="28"/>
        <v>8.9308570604304666E-3</v>
      </c>
      <c r="DI6" s="32">
        <f t="shared" ca="1" si="28"/>
        <v>1.0338734135679116E-2</v>
      </c>
      <c r="DJ6" s="32">
        <f t="shared" ca="1" si="28"/>
        <v>1.1238399111706932E-2</v>
      </c>
      <c r="DK6" s="32">
        <f t="shared" ca="1" si="28"/>
        <v>1.1683096944277141E-2</v>
      </c>
      <c r="DL6" s="32">
        <f t="shared" ca="1" si="28"/>
        <v>1.2696901046857553E-2</v>
      </c>
      <c r="DM6" s="32">
        <f t="shared" ca="1" si="28"/>
        <v>1.3593586315476051E-2</v>
      </c>
      <c r="DN6" s="32">
        <f t="shared" ca="1" si="28"/>
        <v>1.6069001848325631E-2</v>
      </c>
      <c r="DO6" s="32">
        <f t="shared" ca="1" si="28"/>
        <v>1.7912754279020067E-2</v>
      </c>
      <c r="DP6" s="32">
        <f t="shared" ca="1" si="28"/>
        <v>1.8594303976174113E-2</v>
      </c>
      <c r="DQ6" s="32">
        <f t="shared" ca="1" si="28"/>
        <v>2.2074014206175073E-2</v>
      </c>
      <c r="DR6" s="32">
        <f t="shared" ca="1" si="28"/>
        <v>2.2992836628569317E-2</v>
      </c>
      <c r="DS6" s="32">
        <f t="shared" ca="1" si="28"/>
        <v>2.7009544809780149E-2</v>
      </c>
      <c r="DT6" s="32">
        <f t="shared" ca="1" si="28"/>
        <v>3.1271336765849533E-2</v>
      </c>
      <c r="DU6" s="32">
        <f t="shared" ca="1" si="28"/>
        <v>3.1861847830890987E-2</v>
      </c>
      <c r="DV6" s="32">
        <f t="shared" ca="1" si="28"/>
        <v>3.83638450098409E-2</v>
      </c>
      <c r="DW6" s="32">
        <f t="shared" ca="1" si="28"/>
        <v>4.1563496575537137E-2</v>
      </c>
      <c r="DX6" s="32">
        <f t="shared" ca="1" si="28"/>
        <v>4.9839202878513011E-2</v>
      </c>
      <c r="DY6" s="32">
        <f t="shared" ca="1" si="28"/>
        <v>5.5748948291711731E-2</v>
      </c>
      <c r="DZ6" s="32">
        <f t="shared" ca="1" si="28"/>
        <v>6.5903447668768322E-2</v>
      </c>
      <c r="EA6" s="32">
        <f t="shared" ca="1" si="28"/>
        <v>7.1159141853214966E-2</v>
      </c>
      <c r="EB6" s="32">
        <f t="shared" ca="1" si="28"/>
        <v>7.5262389619393966E-2</v>
      </c>
      <c r="EC6" s="32">
        <f t="shared" ca="1" si="28"/>
        <v>9.6680041808627173E-2</v>
      </c>
      <c r="ED6" s="32">
        <f t="shared" ca="1" si="28"/>
        <v>9.911963707930109E-2</v>
      </c>
      <c r="EE6" s="32">
        <f t="shared" ca="1" si="28"/>
        <v>0.11684444456623158</v>
      </c>
      <c r="EF6" s="32">
        <f t="shared" ca="1" si="28"/>
        <v>0.14409148573430508</v>
      </c>
      <c r="EG6" s="32">
        <f t="shared" ca="1" si="28"/>
        <v>0.15775126405151724</v>
      </c>
      <c r="EH6" s="32">
        <f t="shared" ca="1" si="28"/>
        <v>0.18361031313865692</v>
      </c>
      <c r="EI6" s="32">
        <f t="shared" ca="1" si="28"/>
        <v>0.18847346079596444</v>
      </c>
      <c r="EJ6" s="32">
        <f t="shared" ca="1" si="28"/>
        <v>0.22424789362369263</v>
      </c>
      <c r="EK6" s="32">
        <f t="shared" ca="1" si="28"/>
        <v>0.26727016876798226</v>
      </c>
      <c r="EL6" s="32">
        <f t="shared" ca="1" si="28"/>
        <v>0.29038142970391978</v>
      </c>
      <c r="EM6" s="32">
        <f t="shared" ca="1" si="28"/>
        <v>0.32427944600661213</v>
      </c>
      <c r="EN6" s="32">
        <f t="shared" ca="1" si="28"/>
        <v>0.36113903204761511</v>
      </c>
      <c r="EO6" s="32">
        <f t="shared" ca="1" si="28"/>
        <v>0.39887366431079757</v>
      </c>
      <c r="EP6" s="32">
        <f t="shared" ca="1" si="28"/>
        <v>0.44357419415687527</v>
      </c>
      <c r="EQ6" s="32">
        <f t="shared" ca="1" si="28"/>
        <v>0.4785611962889661</v>
      </c>
      <c r="ER6" s="32">
        <f t="shared" ca="1" si="28"/>
        <v>0.52425384139651976</v>
      </c>
      <c r="ES6" s="32">
        <f t="shared" ca="1" si="28"/>
        <v>0.5786837793556795</v>
      </c>
      <c r="ET6" s="32">
        <f t="shared" ca="1" si="28"/>
        <v>0.60749105880765242</v>
      </c>
      <c r="EU6" s="32">
        <f t="shared" ca="1" si="28"/>
        <v>0.66446444687051909</v>
      </c>
      <c r="EV6" s="32">
        <f t="shared" ca="1" si="28"/>
        <v>0.69358467109417687</v>
      </c>
      <c r="EW6" s="32">
        <f t="shared" ca="1" si="28"/>
        <v>0.77762606423513481</v>
      </c>
      <c r="EX6" s="32">
        <f t="shared" ca="1" si="28"/>
        <v>0.84739446664153451</v>
      </c>
      <c r="EY6" s="32">
        <f t="shared" ca="1" si="28"/>
        <v>0.6666666666666663</v>
      </c>
      <c r="EZ6" s="32">
        <f t="shared" ca="1" si="28"/>
        <v>0.66666666666666563</v>
      </c>
      <c r="FA6" s="32"/>
      <c r="FB6" s="32"/>
    </row>
    <row r="7" spans="1:158" x14ac:dyDescent="0.25">
      <c r="A7" s="31">
        <v>64</v>
      </c>
      <c r="B7" s="32">
        <v>9.2392024721614872E-3</v>
      </c>
      <c r="C7" s="32">
        <v>9.1228656398965342E-3</v>
      </c>
      <c r="D7" s="32">
        <v>9.00799368066388E-3</v>
      </c>
      <c r="E7" s="32">
        <v>8.8945681492905004E-3</v>
      </c>
      <c r="F7" s="32">
        <v>8.7825708328585841E-3</v>
      </c>
      <c r="G7" s="32">
        <v>8.6719837477810657E-3</v>
      </c>
      <c r="H7" s="32">
        <v>8.5627891369139657E-3</v>
      </c>
      <c r="I7" s="32">
        <v>8.4549694667051065E-3</v>
      </c>
      <c r="J7" s="32">
        <v>8.3485074243787108E-3</v>
      </c>
      <c r="K7" s="32">
        <v>8.2433859151554746E-3</v>
      </c>
      <c r="L7" s="32">
        <v>8.139588059507619E-3</v>
      </c>
      <c r="M7" s="32">
        <v>8.037097190448525E-3</v>
      </c>
      <c r="N7" s="32">
        <v>7.9358968508564855E-3</v>
      </c>
      <c r="O7" s="32">
        <v>7.835970790832163E-3</v>
      </c>
      <c r="P7" s="32">
        <v>7.7373029650893163E-3</v>
      </c>
      <c r="Q7" s="32">
        <v>7.6398775303783755E-3</v>
      </c>
      <c r="R7" s="32">
        <v>7.5436788429424795E-3</v>
      </c>
      <c r="S7" s="32">
        <v>7.4486914560055219E-3</v>
      </c>
      <c r="T7" s="32">
        <v>7.3549001172918483E-3</v>
      </c>
      <c r="U7" s="32">
        <v>7.2622897665771619E-3</v>
      </c>
      <c r="V7" s="32">
        <v>7.1708455332702876E-3</v>
      </c>
      <c r="W7" s="32">
        <v>7.0805527340253764E-3</v>
      </c>
      <c r="X7" s="32">
        <v>6.9913968703841757E-3</v>
      </c>
      <c r="Y7" s="32">
        <v>6.903363626447989E-3</v>
      </c>
      <c r="Z7" s="32">
        <v>6.8164388665789503E-3</v>
      </c>
      <c r="AA7" s="32">
        <v>6.7306086331302417E-3</v>
      </c>
      <c r="AB7" s="32">
        <v>6.6458591442048907E-3</v>
      </c>
      <c r="AC7" s="32">
        <v>6.5621767914427901E-3</v>
      </c>
      <c r="AD7" s="32">
        <v>6.4795481378355866E-3</v>
      </c>
      <c r="AE7" s="32">
        <v>6.3979599155690675E-3</v>
      </c>
      <c r="AF7" s="32">
        <v>6.3173990238927407E-3</v>
      </c>
      <c r="AG7" s="32">
        <v>6.237852527016214E-3</v>
      </c>
      <c r="AH7" s="32">
        <v>6.1593076520320813E-3</v>
      </c>
      <c r="AI7" s="32">
        <v>6.0817517868649576E-3</v>
      </c>
      <c r="AJ7" s="32">
        <v>6.0051724782463354E-3</v>
      </c>
      <c r="AK7" s="32">
        <v>5.9295574297149418E-3</v>
      </c>
      <c r="AL7" s="32">
        <v>5.8548944996422792E-3</v>
      </c>
      <c r="AM7" s="32">
        <v>5.7811716992830255E-3</v>
      </c>
      <c r="AN7" s="32">
        <v>5.7083771908499779E-3</v>
      </c>
      <c r="AO7" s="32">
        <v>5.6364992856132454E-3</v>
      </c>
      <c r="AP7" s="32">
        <v>5.5655264420233688E-3</v>
      </c>
      <c r="AQ7" s="32">
        <v>5.4954472638580731E-3</v>
      </c>
      <c r="AR7" s="32">
        <v>5.4262504983923644E-3</v>
      </c>
      <c r="AS7" s="32">
        <v>5.3579250345916537E-3</v>
      </c>
      <c r="AT7" s="32">
        <v>5.2904599013276496E-3</v>
      </c>
      <c r="AU7" s="32">
        <v>5.2238442656166997E-3</v>
      </c>
      <c r="AV7" s="32">
        <v>5.1580674308803233E-3</v>
      </c>
      <c r="AW7" s="32">
        <v>5.0931188352276438E-3</v>
      </c>
      <c r="AX7" s="32">
        <v>5.0289880497594534E-3</v>
      </c>
      <c r="AY7" s="32">
        <v>4.9656647768936248E-3</v>
      </c>
      <c r="AZ7" s="32">
        <v>4.9031388487116093E-3</v>
      </c>
      <c r="BB7" s="31">
        <f t="shared" si="20"/>
        <v>63</v>
      </c>
      <c r="BC7" s="32">
        <f t="shared" si="26"/>
        <v>0</v>
      </c>
      <c r="BD7" s="32">
        <f t="shared" ca="1" si="21"/>
        <v>8.2185240716807183E-3</v>
      </c>
      <c r="BE7" s="32">
        <f t="shared" ref="BE7:CX7" ca="1" si="29">OFFSET($B6,C$2-2016,C$2-2016,1,1)</f>
        <v>9.1228656398965342E-3</v>
      </c>
      <c r="BF7" s="32">
        <f t="shared" ca="1" si="29"/>
        <v>9.2179526639960801E-3</v>
      </c>
      <c r="BG7" s="32">
        <f t="shared" ca="1" si="29"/>
        <v>1.0598683003169327E-2</v>
      </c>
      <c r="BH7" s="32">
        <f t="shared" ca="1" si="29"/>
        <v>1.1528064435988916E-2</v>
      </c>
      <c r="BI7" s="32">
        <f t="shared" ca="1" si="29"/>
        <v>1.1991043396274756E-2</v>
      </c>
      <c r="BJ7" s="32">
        <f t="shared" ca="1" si="29"/>
        <v>1.3029473659512779E-2</v>
      </c>
      <c r="BK7" s="32">
        <f t="shared" ca="1" si="29"/>
        <v>1.3968296622716902E-2</v>
      </c>
      <c r="BL7" s="32">
        <f t="shared" ca="1" si="29"/>
        <v>1.6407374332610081E-2</v>
      </c>
      <c r="BM7" s="32">
        <f t="shared" ca="1" si="29"/>
        <v>1.8349698482902143E-2</v>
      </c>
      <c r="BN7" s="32">
        <f t="shared" ca="1" si="29"/>
        <v>1.9070866905810745E-2</v>
      </c>
      <c r="BO7" s="32">
        <f t="shared" ca="1" si="29"/>
        <v>2.2587988997418203E-2</v>
      </c>
      <c r="BP7" s="32">
        <f t="shared" ca="1" si="29"/>
        <v>2.3569413174257203E-2</v>
      </c>
      <c r="BQ7" s="32">
        <f t="shared" ca="1" si="29"/>
        <v>2.7615490748197018E-2</v>
      </c>
      <c r="BR7" s="32">
        <f t="shared" ca="1" si="29"/>
        <v>3.192264207796372E-2</v>
      </c>
      <c r="BS7" s="32">
        <f t="shared" ca="1" si="29"/>
        <v>3.2607628064866556E-2</v>
      </c>
      <c r="BT7" s="32">
        <f t="shared" ca="1" si="29"/>
        <v>3.9127923714701515E-2</v>
      </c>
      <c r="BU7" s="32">
        <f t="shared" ca="1" si="29"/>
        <v>4.2435941355442049E-2</v>
      </c>
      <c r="BV7" s="32">
        <f t="shared" ca="1" si="29"/>
        <v>5.0599254453436555E-2</v>
      </c>
      <c r="BW7" s="32">
        <f t="shared" ca="1" si="29"/>
        <v>5.6627396358473463E-2</v>
      </c>
      <c r="BX7" s="32">
        <f t="shared" ca="1" si="29"/>
        <v>6.6708733502393924E-2</v>
      </c>
      <c r="BY7" s="32">
        <f t="shared" ca="1" si="29"/>
        <v>7.219428181904812E-2</v>
      </c>
      <c r="BZ7" s="32">
        <f t="shared" ca="1" si="29"/>
        <v>7.6634411817718351E-2</v>
      </c>
      <c r="CA7" s="32">
        <f t="shared" ca="1" si="29"/>
        <v>9.7809180714832578E-2</v>
      </c>
      <c r="CB7" s="32">
        <f t="shared" ca="1" si="29"/>
        <v>0.10039834363201175</v>
      </c>
      <c r="CC7" s="32">
        <f t="shared" ca="1" si="29"/>
        <v>0.11815303971083789</v>
      </c>
      <c r="CD7" s="32">
        <f t="shared" ca="1" si="29"/>
        <v>0.14509905807783116</v>
      </c>
      <c r="CE7" s="32">
        <f t="shared" ca="1" si="29"/>
        <v>0.15875721376432364</v>
      </c>
      <c r="CF7" s="32">
        <f t="shared" ca="1" si="29"/>
        <v>0.18448604402185237</v>
      </c>
      <c r="CG7" s="32">
        <f t="shared" ca="1" si="29"/>
        <v>0.18945128460702296</v>
      </c>
      <c r="CH7" s="32">
        <f t="shared" ca="1" si="29"/>
        <v>0.22497931328737919</v>
      </c>
      <c r="CI7" s="32">
        <f t="shared" ca="1" si="29"/>
        <v>0.26761840725529024</v>
      </c>
      <c r="CJ7" s="32">
        <f t="shared" ca="1" si="29"/>
        <v>0.29060920516328936</v>
      </c>
      <c r="CK7" s="32">
        <f t="shared" ca="1" si="29"/>
        <v>0.324245975140593</v>
      </c>
      <c r="CL7" s="32">
        <f t="shared" ca="1" si="29"/>
        <v>0.36076001993901902</v>
      </c>
      <c r="CM7" s="32">
        <f t="shared" ca="1" si="29"/>
        <v>0.39817813012338071</v>
      </c>
      <c r="CN7" s="32">
        <f t="shared" ca="1" si="29"/>
        <v>0.44231059401948636</v>
      </c>
      <c r="CO7" s="32">
        <f t="shared" ca="1" si="29"/>
        <v>0.47717333507008169</v>
      </c>
      <c r="CP7" s="32">
        <f t="shared" ca="1" si="29"/>
        <v>0.52233092937315462</v>
      </c>
      <c r="CQ7" s="32">
        <f t="shared" ca="1" si="29"/>
        <v>0.57583661830048749</v>
      </c>
      <c r="CR7" s="32">
        <f t="shared" ca="1" si="29"/>
        <v>0.6049007057349951</v>
      </c>
      <c r="CS7" s="32">
        <f t="shared" ca="1" si="29"/>
        <v>0.66109933520962982</v>
      </c>
      <c r="CT7" s="32">
        <f t="shared" ca="1" si="29"/>
        <v>0.68989854599209921</v>
      </c>
      <c r="CU7" s="32">
        <f t="shared" ca="1" si="29"/>
        <v>0.77111184656443432</v>
      </c>
      <c r="CV7" s="32">
        <f t="shared" ca="1" si="29"/>
        <v>0.84119530386244601</v>
      </c>
      <c r="CW7" s="32">
        <f t="shared" ca="1" si="29"/>
        <v>0.6666666666666663</v>
      </c>
      <c r="CX7" s="32">
        <f t="shared" ca="1" si="29"/>
        <v>0.66666666666666563</v>
      </c>
      <c r="CY7" s="32"/>
      <c r="CZ7" s="32"/>
      <c r="DA7" s="32"/>
      <c r="DB7" s="32"/>
      <c r="DC7" s="31">
        <f t="shared" si="23"/>
        <v>63</v>
      </c>
      <c r="DE7" s="32">
        <f t="shared" ref="DE7:EY7" ca="1" si="30">OFFSET($C6,C$2-2017,C$2-2017,1,1)</f>
        <v>8.1029250102748474E-3</v>
      </c>
      <c r="DF7" s="32">
        <f t="shared" ca="1" si="30"/>
        <v>9.00799368066388E-3</v>
      </c>
      <c r="DG7" s="32">
        <f t="shared" ca="1" si="30"/>
        <v>9.0732694014871631E-3</v>
      </c>
      <c r="DH7" s="32">
        <f t="shared" ca="1" si="30"/>
        <v>1.0467901688404833E-2</v>
      </c>
      <c r="DI7" s="32">
        <f t="shared" ca="1" si="30"/>
        <v>1.1382310359374238E-2</v>
      </c>
      <c r="DJ7" s="32">
        <f t="shared" ca="1" si="30"/>
        <v>1.1836068708051343E-2</v>
      </c>
      <c r="DK7" s="32">
        <f t="shared" ca="1" si="30"/>
        <v>1.2862112491634908E-2</v>
      </c>
      <c r="DL7" s="32">
        <f t="shared" ca="1" si="30"/>
        <v>1.3779667841463915E-2</v>
      </c>
      <c r="DM7" s="32">
        <f t="shared" ca="1" si="30"/>
        <v>1.6237306687898762E-2</v>
      </c>
      <c r="DN7" s="32">
        <f t="shared" ca="1" si="30"/>
        <v>1.8129910094049927E-2</v>
      </c>
      <c r="DO7" s="32">
        <f t="shared" ca="1" si="30"/>
        <v>1.8831077938763995E-2</v>
      </c>
      <c r="DP7" s="32">
        <f t="shared" ca="1" si="30"/>
        <v>2.2329522834533114E-2</v>
      </c>
      <c r="DQ7" s="32">
        <f t="shared" ca="1" si="30"/>
        <v>2.3279339907887105E-2</v>
      </c>
      <c r="DR7" s="32">
        <f t="shared" ca="1" si="30"/>
        <v>2.7310837314287833E-2</v>
      </c>
      <c r="DS7" s="32">
        <f t="shared" ca="1" si="30"/>
        <v>3.1595311216629632E-2</v>
      </c>
      <c r="DT7" s="32">
        <f t="shared" ca="1" si="30"/>
        <v>3.2232581086985089E-2</v>
      </c>
      <c r="DU7" s="32">
        <f t="shared" ca="1" si="30"/>
        <v>3.8744000838164441E-2</v>
      </c>
      <c r="DV7" s="32">
        <f t="shared" ca="1" si="30"/>
        <v>4.1997453532406109E-2</v>
      </c>
      <c r="DW7" s="32">
        <f t="shared" ca="1" si="30"/>
        <v>5.0217790753938264E-2</v>
      </c>
      <c r="DX7" s="32">
        <f t="shared" ca="1" si="30"/>
        <v>5.6186455587470568E-2</v>
      </c>
      <c r="DY7" s="32">
        <f t="shared" ca="1" si="30"/>
        <v>6.6304868052239049E-2</v>
      </c>
      <c r="DZ7" s="32">
        <f t="shared" ca="1" si="30"/>
        <v>7.1674843152619627E-2</v>
      </c>
      <c r="EA7" s="32">
        <f t="shared" ca="1" si="30"/>
        <v>7.5945302425352218E-2</v>
      </c>
      <c r="EB7" s="32">
        <f t="shared" ca="1" si="30"/>
        <v>9.7242972397894048E-2</v>
      </c>
      <c r="EC7" s="32">
        <f t="shared" ca="1" si="30"/>
        <v>9.9756941533749741E-2</v>
      </c>
      <c r="ED7" s="32">
        <f t="shared" ca="1" si="30"/>
        <v>0.11749692038017319</v>
      </c>
      <c r="EE7" s="32">
        <f t="shared" ca="1" si="30"/>
        <v>0.14459439427959478</v>
      </c>
      <c r="EF7" s="32">
        <f t="shared" ca="1" si="30"/>
        <v>0.15825343961070479</v>
      </c>
      <c r="EG7" s="32">
        <f t="shared" ca="1" si="30"/>
        <v>0.1840476577209402</v>
      </c>
      <c r="EH7" s="32">
        <f t="shared" ca="1" si="30"/>
        <v>0.18896174020718279</v>
      </c>
      <c r="EI7" s="32">
        <f t="shared" ca="1" si="30"/>
        <v>0.2246133057358794</v>
      </c>
      <c r="EJ7" s="32">
        <f t="shared" ca="1" si="30"/>
        <v>0.26744423133158063</v>
      </c>
      <c r="EK7" s="32">
        <f t="shared" ca="1" si="30"/>
        <v>0.29049529510894956</v>
      </c>
      <c r="EL7" s="32">
        <f t="shared" ca="1" si="30"/>
        <v>0.32426271014173863</v>
      </c>
      <c r="EM7" s="32">
        <f t="shared" ca="1" si="30"/>
        <v>0.36094947624599161</v>
      </c>
      <c r="EN7" s="32">
        <f t="shared" ca="1" si="30"/>
        <v>0.39852574548043246</v>
      </c>
      <c r="EO7" s="32">
        <f t="shared" ca="1" si="30"/>
        <v>0.44294194349738719</v>
      </c>
      <c r="EP7" s="32">
        <f t="shared" ca="1" si="30"/>
        <v>0.47786676183674248</v>
      </c>
      <c r="EQ7" s="32">
        <f t="shared" ca="1" si="30"/>
        <v>0.5232915021325022</v>
      </c>
      <c r="ER7" s="32">
        <f t="shared" ca="1" si="30"/>
        <v>0.57725844348049171</v>
      </c>
      <c r="ES7" s="32">
        <f t="shared" ca="1" si="30"/>
        <v>0.60619449865571051</v>
      </c>
      <c r="ET7" s="32">
        <f t="shared" ca="1" si="30"/>
        <v>0.6627797553460234</v>
      </c>
      <c r="EU7" s="32">
        <f t="shared" ca="1" si="30"/>
        <v>0.69173915322922197</v>
      </c>
      <c r="EV7" s="32">
        <f t="shared" ca="1" si="30"/>
        <v>0.77436210543194084</v>
      </c>
      <c r="EW7" s="32">
        <f t="shared" ca="1" si="30"/>
        <v>0.84428919563019444</v>
      </c>
      <c r="EX7" s="32">
        <f t="shared" ca="1" si="30"/>
        <v>0.6666666666666663</v>
      </c>
      <c r="EY7" s="32">
        <f t="shared" ca="1" si="30"/>
        <v>0.66666666666666563</v>
      </c>
      <c r="EZ7" s="32"/>
      <c r="FA7" s="32"/>
      <c r="FB7" s="32"/>
    </row>
    <row r="8" spans="1:158" x14ac:dyDescent="0.25">
      <c r="A8" s="31">
        <v>65</v>
      </c>
      <c r="B8" s="32">
        <v>9.5142773801797746E-3</v>
      </c>
      <c r="C8" s="32">
        <v>9.3649430602981126E-3</v>
      </c>
      <c r="D8" s="32">
        <v>9.2179526639960801E-3</v>
      </c>
      <c r="E8" s="32">
        <v>9.0732694014871631E-3</v>
      </c>
      <c r="F8" s="32">
        <v>8.9308570604304666E-3</v>
      </c>
      <c r="G8" s="32">
        <v>8.790679996867232E-3</v>
      </c>
      <c r="H8" s="32">
        <v>8.6527031262996126E-3</v>
      </c>
      <c r="I8" s="32">
        <v>8.5168919149094888E-3</v>
      </c>
      <c r="J8" s="32">
        <v>8.383212370915093E-3</v>
      </c>
      <c r="K8" s="32">
        <v>8.2516310360633144E-3</v>
      </c>
      <c r="L8" s="32">
        <v>8.1221149772555332E-3</v>
      </c>
      <c r="M8" s="32">
        <v>7.9946317783048844E-3</v>
      </c>
      <c r="N8" s="32">
        <v>7.8691495318229231E-3</v>
      </c>
      <c r="O8" s="32">
        <v>7.7456368312336056E-3</v>
      </c>
      <c r="P8" s="32">
        <v>7.6240627629126376E-3</v>
      </c>
      <c r="Q8" s="32">
        <v>7.504396898450197E-3</v>
      </c>
      <c r="R8" s="32">
        <v>7.3866092870350968E-3</v>
      </c>
      <c r="S8" s="32">
        <v>7.2706704479584801E-3</v>
      </c>
      <c r="T8" s="32">
        <v>7.156551363235196E-3</v>
      </c>
      <c r="U8" s="32">
        <v>7.0442234703409577E-3</v>
      </c>
      <c r="V8" s="32">
        <v>6.9336586550635291E-3</v>
      </c>
      <c r="W8" s="32">
        <v>6.8248292444660907E-3</v>
      </c>
      <c r="X8" s="32">
        <v>6.7177079999610713E-3</v>
      </c>
      <c r="Y8" s="32">
        <v>6.6122681104926794E-3</v>
      </c>
      <c r="Z8" s="32">
        <v>6.5084831858264443E-3</v>
      </c>
      <c r="AA8" s="32">
        <v>6.4063272499440861E-3</v>
      </c>
      <c r="AB8" s="32">
        <v>6.3057747345420523E-3</v>
      </c>
      <c r="AC8" s="32">
        <v>6.2068004726321046E-3</v>
      </c>
      <c r="AD8" s="32">
        <v>6.1093796922423536E-3</v>
      </c>
      <c r="AE8" s="32">
        <v>6.0134880102171431E-3</v>
      </c>
      <c r="AF8" s="32">
        <v>5.9191014261142814E-3</v>
      </c>
      <c r="AG8" s="32">
        <v>5.8261963161980249E-3</v>
      </c>
      <c r="AH8" s="32">
        <v>5.7347494275263788E-3</v>
      </c>
      <c r="AI8" s="32">
        <v>5.6447378721311732E-3</v>
      </c>
      <c r="AJ8" s="32">
        <v>5.5561391212895156E-3</v>
      </c>
      <c r="AK8" s="32">
        <v>5.4689309998851368E-3</v>
      </c>
      <c r="AL8" s="32">
        <v>5.383091680858247E-3</v>
      </c>
      <c r="AM8" s="32">
        <v>5.2985996797425081E-3</v>
      </c>
      <c r="AN8" s="32">
        <v>5.2154338492877541E-3</v>
      </c>
      <c r="AO8" s="32">
        <v>5.1335733741671033E-3</v>
      </c>
      <c r="AP8" s="32">
        <v>5.0529977657671563E-3</v>
      </c>
      <c r="AQ8" s="32">
        <v>4.9736868570599583E-3</v>
      </c>
      <c r="AR8" s="32">
        <v>4.8956207975554616E-3</v>
      </c>
      <c r="AS8" s="32">
        <v>4.8187800483331968E-3</v>
      </c>
      <c r="AT8" s="32">
        <v>4.7431453771519414E-3</v>
      </c>
      <c r="AU8" s="32">
        <v>4.6686978536361369E-3</v>
      </c>
      <c r="AV8" s="32">
        <v>4.5954188445378593E-3</v>
      </c>
      <c r="AW8" s="32">
        <v>4.5232900090731677E-3</v>
      </c>
      <c r="AX8" s="32">
        <v>4.4522932943316332E-3</v>
      </c>
      <c r="AY8" s="32">
        <v>4.3824109307579392E-3</v>
      </c>
      <c r="AZ8" s="32">
        <v>4.3136254277043882E-3</v>
      </c>
      <c r="BB8" s="31">
        <f t="shared" si="20"/>
        <v>64</v>
      </c>
      <c r="BC8" s="32">
        <f t="shared" si="26"/>
        <v>0</v>
      </c>
      <c r="BD8" s="32">
        <f t="shared" ca="1" si="21"/>
        <v>9.2392024721614872E-3</v>
      </c>
      <c r="BE8" s="32">
        <f t="shared" ref="BE8:CW8" ca="1" si="31">OFFSET($B7,C$2-2016,C$2-2016,1,1)</f>
        <v>9.3649430602981126E-3</v>
      </c>
      <c r="BF8" s="32">
        <f t="shared" ca="1" si="31"/>
        <v>1.0731098241598814E-2</v>
      </c>
      <c r="BG8" s="32">
        <f t="shared" ca="1" si="31"/>
        <v>1.1675684939557267E-2</v>
      </c>
      <c r="BH8" s="32">
        <f t="shared" ca="1" si="31"/>
        <v>1.214804723409018E-2</v>
      </c>
      <c r="BI8" s="32">
        <f t="shared" ca="1" si="31"/>
        <v>1.3199012522581209E-2</v>
      </c>
      <c r="BJ8" s="32">
        <f t="shared" ca="1" si="31"/>
        <v>1.4159507528410501E-2</v>
      </c>
      <c r="BK8" s="32">
        <f t="shared" ca="1" si="31"/>
        <v>1.6579223245873728E-2</v>
      </c>
      <c r="BL8" s="32">
        <f t="shared" ca="1" si="31"/>
        <v>1.8572151360194931E-2</v>
      </c>
      <c r="BM8" s="32">
        <f t="shared" ca="1" si="31"/>
        <v>1.9313709269423759E-2</v>
      </c>
      <c r="BN8" s="32">
        <f t="shared" ca="1" si="31"/>
        <v>2.2849446928548931E-2</v>
      </c>
      <c r="BO8" s="32">
        <f t="shared" ca="1" si="31"/>
        <v>2.3863100911664523E-2</v>
      </c>
      <c r="BP8" s="32">
        <f t="shared" ca="1" si="31"/>
        <v>2.7923542602803626E-2</v>
      </c>
      <c r="BQ8" s="32">
        <f t="shared" ca="1" si="31"/>
        <v>3.2253364122630274E-2</v>
      </c>
      <c r="BR8" s="32">
        <f t="shared" ca="1" si="31"/>
        <v>3.298703895748506E-2</v>
      </c>
      <c r="BS8" s="32">
        <f t="shared" ca="1" si="31"/>
        <v>3.9515650967966325E-2</v>
      </c>
      <c r="BT8" s="32">
        <f t="shared" ca="1" si="31"/>
        <v>4.2879007350599838E-2</v>
      </c>
      <c r="BU8" s="32">
        <f t="shared" ca="1" si="31"/>
        <v>5.098361582230361E-2</v>
      </c>
      <c r="BV8" s="32">
        <f t="shared" ca="1" si="31"/>
        <v>5.7071797549990505E-2</v>
      </c>
      <c r="BW8" s="32">
        <f t="shared" ca="1" si="31"/>
        <v>6.7115058912226286E-2</v>
      </c>
      <c r="BX8" s="32">
        <f t="shared" ca="1" si="31"/>
        <v>7.2717484937776952E-2</v>
      </c>
      <c r="BY8" s="32">
        <f t="shared" ca="1" si="31"/>
        <v>7.7329774022825801E-2</v>
      </c>
      <c r="BZ8" s="32">
        <f t="shared" ca="1" si="31"/>
        <v>9.837868584438661E-2</v>
      </c>
      <c r="CA8" s="32">
        <f t="shared" ca="1" si="31"/>
        <v>0.10104386972049768</v>
      </c>
      <c r="CB8" s="32">
        <f t="shared" ca="1" si="31"/>
        <v>0.11881282290413558</v>
      </c>
      <c r="CC8" s="32">
        <f t="shared" ca="1" si="31"/>
        <v>0.14560548325520342</v>
      </c>
      <c r="CD8" s="32">
        <f t="shared" ca="1" si="31"/>
        <v>0.15926259160123987</v>
      </c>
      <c r="CE8" s="32">
        <f t="shared" ca="1" si="31"/>
        <v>0.18492547452268107</v>
      </c>
      <c r="CF8" s="32">
        <f t="shared" ca="1" si="31"/>
        <v>0.18994209727269909</v>
      </c>
      <c r="CG8" s="32">
        <f t="shared" ca="1" si="31"/>
        <v>0.22534591724846087</v>
      </c>
      <c r="CH8" s="32">
        <f t="shared" ca="1" si="31"/>
        <v>0.26779269661293792</v>
      </c>
      <c r="CI8" s="32">
        <f t="shared" ca="1" si="31"/>
        <v>0.29072315988444708</v>
      </c>
      <c r="CJ8" s="32">
        <f t="shared" ca="1" si="31"/>
        <v>0.3242292410031305</v>
      </c>
      <c r="CK8" s="32">
        <f t="shared" ca="1" si="31"/>
        <v>0.36057066307447444</v>
      </c>
      <c r="CL8" s="32">
        <f t="shared" ca="1" si="31"/>
        <v>0.39783081797493675</v>
      </c>
      <c r="CM8" s="32">
        <f t="shared" ca="1" si="31"/>
        <v>0.44168014443866949</v>
      </c>
      <c r="CN8" s="32">
        <f t="shared" ca="1" si="31"/>
        <v>0.47648091452674324</v>
      </c>
      <c r="CO8" s="32">
        <f t="shared" ca="1" si="31"/>
        <v>0.52137211987581733</v>
      </c>
      <c r="CP8" s="32">
        <f t="shared" ca="1" si="31"/>
        <v>0.57441829516859599</v>
      </c>
      <c r="CQ8" s="32">
        <f t="shared" ca="1" si="31"/>
        <v>0.60360967413944056</v>
      </c>
      <c r="CR8" s="32">
        <f t="shared" ca="1" si="31"/>
        <v>0.65942317563160735</v>
      </c>
      <c r="CS8" s="32">
        <f t="shared" ca="1" si="31"/>
        <v>0.68806283631641363</v>
      </c>
      <c r="CT8" s="32">
        <f t="shared" ca="1" si="31"/>
        <v>0.76787523012936587</v>
      </c>
      <c r="CU8" s="32">
        <f t="shared" ca="1" si="31"/>
        <v>0.8381127496391314</v>
      </c>
      <c r="CV8" s="32">
        <f t="shared" ca="1" si="31"/>
        <v>0.6666666666666663</v>
      </c>
      <c r="CW8" s="32">
        <f t="shared" ca="1" si="31"/>
        <v>0.66666666666666563</v>
      </c>
      <c r="CX8" s="32"/>
      <c r="CY8" s="32"/>
      <c r="CZ8" s="32"/>
      <c r="DA8" s="32"/>
      <c r="DB8" s="32"/>
      <c r="DC8" s="31">
        <f t="shared" si="23"/>
        <v>64</v>
      </c>
      <c r="DE8" s="32">
        <f t="shared" ref="DE8:EX8" ca="1" si="32">OFFSET($C7,C$2-2017,C$2-2017,1,1)</f>
        <v>9.1228656398965342E-3</v>
      </c>
      <c r="DF8" s="32">
        <f t="shared" ca="1" si="32"/>
        <v>9.2179526639960801E-3</v>
      </c>
      <c r="DG8" s="32">
        <f t="shared" ca="1" si="32"/>
        <v>1.0598683003169327E-2</v>
      </c>
      <c r="DH8" s="32">
        <f t="shared" ca="1" si="32"/>
        <v>1.1528064435988916E-2</v>
      </c>
      <c r="DI8" s="32">
        <f t="shared" ca="1" si="32"/>
        <v>1.1991043396274756E-2</v>
      </c>
      <c r="DJ8" s="32">
        <f t="shared" ca="1" si="32"/>
        <v>1.3029473659512779E-2</v>
      </c>
      <c r="DK8" s="32">
        <f t="shared" ca="1" si="32"/>
        <v>1.3968296622716902E-2</v>
      </c>
      <c r="DL8" s="32">
        <f t="shared" ca="1" si="32"/>
        <v>1.6407374332610081E-2</v>
      </c>
      <c r="DM8" s="32">
        <f t="shared" ca="1" si="32"/>
        <v>1.8349698482902143E-2</v>
      </c>
      <c r="DN8" s="32">
        <f t="shared" ca="1" si="32"/>
        <v>1.9070866905810745E-2</v>
      </c>
      <c r="DO8" s="32">
        <f t="shared" ca="1" si="32"/>
        <v>2.2587988997418203E-2</v>
      </c>
      <c r="DP8" s="32">
        <f t="shared" ca="1" si="32"/>
        <v>2.3569413174257203E-2</v>
      </c>
      <c r="DQ8" s="32">
        <f t="shared" ca="1" si="32"/>
        <v>2.7615490748197018E-2</v>
      </c>
      <c r="DR8" s="32">
        <f t="shared" ca="1" si="32"/>
        <v>3.192264207796372E-2</v>
      </c>
      <c r="DS8" s="32">
        <f t="shared" ca="1" si="32"/>
        <v>3.2607628064866556E-2</v>
      </c>
      <c r="DT8" s="32">
        <f t="shared" ca="1" si="32"/>
        <v>3.9127923714701515E-2</v>
      </c>
      <c r="DU8" s="32">
        <f t="shared" ca="1" si="32"/>
        <v>4.2435941355442049E-2</v>
      </c>
      <c r="DV8" s="32">
        <f t="shared" ca="1" si="32"/>
        <v>5.0599254453436555E-2</v>
      </c>
      <c r="DW8" s="32">
        <f t="shared" ca="1" si="32"/>
        <v>5.6627396358473463E-2</v>
      </c>
      <c r="DX8" s="32">
        <f t="shared" ca="1" si="32"/>
        <v>6.6708733502393924E-2</v>
      </c>
      <c r="DY8" s="32">
        <f t="shared" ca="1" si="32"/>
        <v>7.219428181904812E-2</v>
      </c>
      <c r="DZ8" s="32">
        <f t="shared" ca="1" si="32"/>
        <v>7.6634411817718351E-2</v>
      </c>
      <c r="EA8" s="32">
        <f t="shared" ca="1" si="32"/>
        <v>9.7809180714832578E-2</v>
      </c>
      <c r="EB8" s="32">
        <f t="shared" ca="1" si="32"/>
        <v>0.10039834363201175</v>
      </c>
      <c r="EC8" s="32">
        <f t="shared" ca="1" si="32"/>
        <v>0.11815303971083789</v>
      </c>
      <c r="ED8" s="32">
        <f t="shared" ca="1" si="32"/>
        <v>0.14509905807783116</v>
      </c>
      <c r="EE8" s="32">
        <f t="shared" ca="1" si="32"/>
        <v>0.15875721376432364</v>
      </c>
      <c r="EF8" s="32">
        <f t="shared" ca="1" si="32"/>
        <v>0.18448604402185237</v>
      </c>
      <c r="EG8" s="32">
        <f t="shared" ca="1" si="32"/>
        <v>0.18945128460702296</v>
      </c>
      <c r="EH8" s="32">
        <f t="shared" ca="1" si="32"/>
        <v>0.22497931328737919</v>
      </c>
      <c r="EI8" s="32">
        <f t="shared" ca="1" si="32"/>
        <v>0.26761840725529024</v>
      </c>
      <c r="EJ8" s="32">
        <f t="shared" ca="1" si="32"/>
        <v>0.29060920516328936</v>
      </c>
      <c r="EK8" s="32">
        <f t="shared" ca="1" si="32"/>
        <v>0.324245975140593</v>
      </c>
      <c r="EL8" s="32">
        <f t="shared" ca="1" si="32"/>
        <v>0.36076001993901902</v>
      </c>
      <c r="EM8" s="32">
        <f t="shared" ca="1" si="32"/>
        <v>0.39817813012338071</v>
      </c>
      <c r="EN8" s="32">
        <f t="shared" ca="1" si="32"/>
        <v>0.44231059401948636</v>
      </c>
      <c r="EO8" s="32">
        <f t="shared" ca="1" si="32"/>
        <v>0.47717333507008169</v>
      </c>
      <c r="EP8" s="32">
        <f t="shared" ca="1" si="32"/>
        <v>0.52233092937315462</v>
      </c>
      <c r="EQ8" s="32">
        <f t="shared" ca="1" si="32"/>
        <v>0.57583661830048749</v>
      </c>
      <c r="ER8" s="32">
        <f t="shared" ca="1" si="32"/>
        <v>0.6049007057349951</v>
      </c>
      <c r="ES8" s="32">
        <f t="shared" ca="1" si="32"/>
        <v>0.66109933520962982</v>
      </c>
      <c r="ET8" s="32">
        <f t="shared" ca="1" si="32"/>
        <v>0.68989854599209921</v>
      </c>
      <c r="EU8" s="32">
        <f t="shared" ca="1" si="32"/>
        <v>0.77111184656443432</v>
      </c>
      <c r="EV8" s="32">
        <f t="shared" ca="1" si="32"/>
        <v>0.84119530386244601</v>
      </c>
      <c r="EW8" s="32">
        <f t="shared" ca="1" si="32"/>
        <v>0.6666666666666663</v>
      </c>
      <c r="EX8" s="32">
        <f t="shared" ca="1" si="32"/>
        <v>0.66666666666666563</v>
      </c>
      <c r="EY8" s="32"/>
      <c r="EZ8" s="32"/>
      <c r="FA8" s="32"/>
      <c r="FB8" s="32"/>
    </row>
    <row r="9" spans="1:158" x14ac:dyDescent="0.25">
      <c r="A9" s="31">
        <v>66</v>
      </c>
      <c r="B9" s="32">
        <v>1.1000912398556681E-2</v>
      </c>
      <c r="C9" s="32">
        <v>1.086516781720992E-2</v>
      </c>
      <c r="D9" s="32">
        <v>1.0731098241598814E-2</v>
      </c>
      <c r="E9" s="32">
        <v>1.0598683003169327E-2</v>
      </c>
      <c r="F9" s="32">
        <v>1.0467901688404833E-2</v>
      </c>
      <c r="G9" s="32">
        <v>1.0338734135679116E-2</v>
      </c>
      <c r="H9" s="32">
        <v>1.0211160432148186E-2</v>
      </c>
      <c r="I9" s="32">
        <v>1.0085160910680456E-2</v>
      </c>
      <c r="J9" s="32">
        <v>9.9607161468248089E-3</v>
      </c>
      <c r="K9" s="32">
        <v>9.8378069558160662E-3</v>
      </c>
      <c r="L9" s="32">
        <v>9.7164143896174022E-3</v>
      </c>
      <c r="M9" s="32">
        <v>9.5965197339992637E-3</v>
      </c>
      <c r="N9" s="32">
        <v>9.4781045056543337E-3</v>
      </c>
      <c r="O9" s="32">
        <v>9.3611504493480869E-3</v>
      </c>
      <c r="P9" s="32">
        <v>9.2456395351045093E-3</v>
      </c>
      <c r="Q9" s="32">
        <v>9.1315539554265458E-3</v>
      </c>
      <c r="R9" s="32">
        <v>9.0188761225508517E-3</v>
      </c>
      <c r="S9" s="32">
        <v>8.9075886657363976E-3</v>
      </c>
      <c r="T9" s="32">
        <v>8.7976744285865622E-3</v>
      </c>
      <c r="U9" s="32">
        <v>8.6891164664042366E-3</v>
      </c>
      <c r="V9" s="32">
        <v>8.5818980435795958E-3</v>
      </c>
      <c r="W9" s="32">
        <v>8.4760026310100774E-3</v>
      </c>
      <c r="X9" s="32">
        <v>8.3714139035522116E-3</v>
      </c>
      <c r="Y9" s="32">
        <v>8.26811573750489E-3</v>
      </c>
      <c r="Z9" s="32">
        <v>8.1660922081236882E-3</v>
      </c>
      <c r="AA9" s="32">
        <v>8.0653275871658634E-3</v>
      </c>
      <c r="AB9" s="32">
        <v>7.9658063404656407E-3</v>
      </c>
      <c r="AC9" s="32">
        <v>7.867513125539417E-3</v>
      </c>
      <c r="AD9" s="32">
        <v>7.7704327892205308E-3</v>
      </c>
      <c r="AE9" s="32">
        <v>7.6745503653231949E-3</v>
      </c>
      <c r="AF9" s="32">
        <v>7.5798510723352683E-3</v>
      </c>
      <c r="AG9" s="32">
        <v>7.4863203111395025E-3</v>
      </c>
      <c r="AH9" s="32">
        <v>7.3939436627628898E-3</v>
      </c>
      <c r="AI9" s="32">
        <v>7.3027068861538005E-3</v>
      </c>
      <c r="AJ9" s="32">
        <v>7.2125959159865336E-3</v>
      </c>
      <c r="AK9" s="32">
        <v>7.123596860492974E-3</v>
      </c>
      <c r="AL9" s="32">
        <v>7.035695999320986E-3</v>
      </c>
      <c r="AM9" s="32">
        <v>6.9488797814192607E-3</v>
      </c>
      <c r="AN9" s="32">
        <v>6.863134822948226E-3</v>
      </c>
      <c r="AO9" s="32">
        <v>6.778447905216773E-3</v>
      </c>
      <c r="AP9" s="32">
        <v>6.694805972644418E-3</v>
      </c>
      <c r="AQ9" s="32">
        <v>6.6121961307486089E-3</v>
      </c>
      <c r="AR9" s="32">
        <v>6.5306056441568876E-3</v>
      </c>
      <c r="AS9" s="32">
        <v>6.450021934643559E-3</v>
      </c>
      <c r="AT9" s="32">
        <v>6.370432579190597E-3</v>
      </c>
      <c r="AU9" s="32">
        <v>6.2918253080724825E-3</v>
      </c>
      <c r="AV9" s="32">
        <v>6.2141880029646518E-3</v>
      </c>
      <c r="AW9" s="32">
        <v>6.1375086950753201E-3</v>
      </c>
      <c r="AX9" s="32">
        <v>6.0617755633003215E-3</v>
      </c>
      <c r="AY9" s="32">
        <v>5.986976932400744E-3</v>
      </c>
      <c r="AZ9" s="32">
        <v>5.9131012712030353E-3</v>
      </c>
      <c r="BB9" s="31">
        <f t="shared" si="20"/>
        <v>65</v>
      </c>
      <c r="BC9" s="32">
        <f t="shared" si="26"/>
        <v>0</v>
      </c>
      <c r="BD9" s="32">
        <f t="shared" ca="1" si="21"/>
        <v>9.5142773801797746E-3</v>
      </c>
      <c r="BE9" s="32">
        <f t="shared" ref="BE9:BS9" ca="1" si="33">OFFSET($B8,C$2-2016,C$2-2016,1,1)</f>
        <v>1.086516781720992E-2</v>
      </c>
      <c r="BF9" s="32">
        <f t="shared" ca="1" si="33"/>
        <v>1.182519577026551E-2</v>
      </c>
      <c r="BG9" s="32">
        <f t="shared" ca="1" si="33"/>
        <v>1.2307106790017374E-2</v>
      </c>
      <c r="BH9" s="32">
        <f t="shared" ca="1" si="33"/>
        <v>1.3370757416901682E-2</v>
      </c>
      <c r="BI9" s="32">
        <f t="shared" ca="1" si="33"/>
        <v>1.4353335905041589E-2</v>
      </c>
      <c r="BJ9" s="32">
        <f t="shared" ca="1" si="33"/>
        <v>1.6752872084487478E-2</v>
      </c>
      <c r="BK9" s="32">
        <f t="shared" ca="1" si="33"/>
        <v>1.8797301027446534E-2</v>
      </c>
      <c r="BL9" s="32">
        <f t="shared" ca="1" si="33"/>
        <v>1.9559643910585376E-2</v>
      </c>
      <c r="BM9" s="32">
        <f t="shared" ca="1" si="33"/>
        <v>2.3113931257902138E-2</v>
      </c>
      <c r="BN9" s="32">
        <f t="shared" ca="1" si="33"/>
        <v>2.4160448158388668E-2</v>
      </c>
      <c r="BO9" s="32">
        <f t="shared" ca="1" si="33"/>
        <v>2.8235030787620394E-2</v>
      </c>
      <c r="BP9" s="32">
        <f t="shared" ca="1" si="33"/>
        <v>3.2587512483657523E-2</v>
      </c>
      <c r="BQ9" s="32">
        <f t="shared" ca="1" si="33"/>
        <v>3.3370864541817757E-2</v>
      </c>
      <c r="BR9" s="32">
        <f t="shared" ca="1" si="33"/>
        <v>3.9907220296369617E-2</v>
      </c>
      <c r="BS9" s="32">
        <f t="shared" ca="1" si="33"/>
        <v>4.332669931774729E-2</v>
      </c>
      <c r="BT9" s="32">
        <f t="shared" ref="BT9:BT37" ca="1" si="34">OFFSET($B8,R$2-2016,R$2-2016,1,1)</f>
        <v>5.1370896871776109E-2</v>
      </c>
      <c r="BU9" s="32">
        <f t="shared" ref="BU9:BU36" ca="1" si="35">OFFSET($B8,S$2-2016,S$2-2016,1,1)</f>
        <v>5.751968631875324E-2</v>
      </c>
      <c r="BV9" s="32">
        <f t="shared" ref="BV9:BV35" ca="1" si="36">OFFSET($B8,T$2-2016,T$2-2016,1,1)</f>
        <v>6.7523859265443215E-2</v>
      </c>
      <c r="BW9" s="32">
        <f t="shared" ref="BW9:BW34" ca="1" si="37">OFFSET($B8,U$2-2016,U$2-2016,1,1)</f>
        <v>7.324447979037374E-2</v>
      </c>
      <c r="BX9" s="32">
        <f t="shared" ref="BX9:BX33" ca="1" si="38">OFFSET($B8,V$2-2016,V$2-2016,1,1)</f>
        <v>7.8031445777192163E-2</v>
      </c>
      <c r="BY9" s="32">
        <f t="shared" ref="BY9:BY32" ca="1" si="39">OFFSET($B8,W$2-2016,W$2-2016,1,1)</f>
        <v>9.8951506982624254E-2</v>
      </c>
      <c r="BZ9" s="32">
        <f t="shared" ref="BZ9:BZ31" ca="1" si="40">OFFSET($B8,X$2-2016,X$2-2016,1,1)</f>
        <v>0.10169354631501631</v>
      </c>
      <c r="CA9" s="32">
        <f t="shared" ref="CA9:CA30" ca="1" si="41">OFFSET($B8,Y$2-2016,Y$2-2016,1,1)</f>
        <v>0.11947629041959056</v>
      </c>
      <c r="CB9" s="32">
        <f t="shared" ref="CB9:CB29" ca="1" si="42">OFFSET($B8,Z$2-2016,Z$2-2016,1,1)</f>
        <v>0.14611367595928243</v>
      </c>
      <c r="CC9" s="32">
        <f t="shared" ref="CC9:CC28" ca="1" si="43">OFFSET($B8,AA$2-2016,AA$2-2016,1,1)</f>
        <v>0.1597695782265191</v>
      </c>
      <c r="CD9" s="32">
        <f t="shared" ref="CD9:CD27" ca="1" si="44">OFFSET($B8,AB$2-2016,AB$2-2016,1,1)</f>
        <v>0.18536595171062412</v>
      </c>
      <c r="CE9" s="32">
        <f t="shared" ref="CE9:CE26" ca="1" si="45">OFFSET($B8,AC$2-2016,AC$2-2016,1,1)</f>
        <v>0.19043418148991573</v>
      </c>
      <c r="CF9" s="32">
        <f t="shared" ref="CF9:CF25" ca="1" si="46">OFFSET($B8,AD$2-2016,AD$2-2016,1,1)</f>
        <v>0.22571311859097429</v>
      </c>
      <c r="CG9" s="32">
        <f t="shared" ref="CG9:CG24" ca="1" si="47">OFFSET($B8,AE$2-2016,AE$2-2016,1,1)</f>
        <v>0.26796709947839886</v>
      </c>
      <c r="CH9" s="32">
        <f t="shared" ref="CH9:CH23" ca="1" si="48">OFFSET($B8,AF$2-2016,AF$2-2016,1,1)</f>
        <v>0.29083715928993775</v>
      </c>
      <c r="CI9" s="32">
        <f t="shared" ref="CI9:CI22" ca="1" si="49">OFFSET($B8,AG$2-2016,AG$2-2016,1,1)</f>
        <v>0.32421250772930665</v>
      </c>
      <c r="CJ9" s="32">
        <f t="shared" ref="CJ9:CJ21" ca="1" si="50">OFFSET($B8,AH$2-2016,AH$2-2016,1,1)</f>
        <v>0.36038140560016185</v>
      </c>
      <c r="CK9" s="32">
        <f t="shared" ref="CK9:CK20" ca="1" si="51">OFFSET($B8,AI$2-2016,AI$2-2016,1,1)</f>
        <v>0.39748380877062589</v>
      </c>
      <c r="CL9" s="32">
        <f t="shared" ref="CL9:CL19" ca="1" si="52">OFFSET($B8,AJ$2-2016,AJ$2-2016,1,1)</f>
        <v>0.44105059347226361</v>
      </c>
      <c r="CM9" s="32">
        <f t="shared" ref="CM9:CM18" ca="1" si="53">OFFSET($B8,AK$2-2016,AK$2-2016,1,1)</f>
        <v>0.47578949874660847</v>
      </c>
      <c r="CN9" s="32">
        <f t="shared" ref="CN9:CN17" ca="1" si="54">OFFSET($B8,AL$2-2016,AL$2-2016,1,1)</f>
        <v>0.52041507040378276</v>
      </c>
      <c r="CO9" s="32">
        <f t="shared" ref="CO9:CO16" ca="1" si="55">OFFSET($B8,AM$2-2016,AM$2-2016,1,1)</f>
        <v>0.57300346545904424</v>
      </c>
      <c r="CP9" s="32">
        <f t="shared" ref="CP9:CP15" ca="1" si="56">OFFSET($B8,AN$2-2016,AN$2-2016,1,1)</f>
        <v>0.60232139797558748</v>
      </c>
      <c r="CQ9" s="32">
        <f t="shared" ref="CQ9:CQ14" ca="1" si="57">OFFSET($B8,AO$2-2016,AO$2-2016,1,1)</f>
        <v>0.65775126580968257</v>
      </c>
      <c r="CR9" s="32">
        <f t="shared" ref="CR9:CR13" ca="1" si="58">OFFSET($B8,AP$2-2016,AP$2-2016,1,1)</f>
        <v>0.68623201117053734</v>
      </c>
      <c r="CS9" s="32">
        <f t="shared" ref="CS9:CS12" ca="1" si="59">OFFSET($B8,AQ$2-2016,AQ$2-2016,1,1)</f>
        <v>0.76465219886484603</v>
      </c>
      <c r="CT9" s="32">
        <f t="shared" ref="CT9:CT11" ca="1" si="60">OFFSET($B8,AR$2-2016,AR$2-2016,1,1)</f>
        <v>0.83504149141389949</v>
      </c>
      <c r="CU9" s="32">
        <f t="shared" ref="CU9:CU10" ca="1" si="61">OFFSET($B8,AS$2-2016,AS$2-2016,1,1)</f>
        <v>0.6666666666666663</v>
      </c>
      <c r="CV9" s="32">
        <f t="shared" ref="CV9" ca="1" si="62">OFFSET($B8,AT$2-2016,AT$2-2016,1,1)</f>
        <v>0.66666666666666563</v>
      </c>
      <c r="CW9" s="32"/>
      <c r="CX9" s="32"/>
      <c r="CY9" s="32"/>
      <c r="CZ9" s="32"/>
      <c r="DA9" s="32"/>
      <c r="DB9" s="32"/>
      <c r="DC9" s="31">
        <f t="shared" si="23"/>
        <v>65</v>
      </c>
      <c r="DE9" s="32">
        <f t="shared" ref="DE9:EW9" ca="1" si="63">OFFSET($C8,C$2-2017,C$2-2017,1,1)</f>
        <v>9.3649430602981126E-3</v>
      </c>
      <c r="DF9" s="32">
        <f t="shared" ca="1" si="63"/>
        <v>1.0731098241598814E-2</v>
      </c>
      <c r="DG9" s="32">
        <f t="shared" ca="1" si="63"/>
        <v>1.1675684939557267E-2</v>
      </c>
      <c r="DH9" s="32">
        <f t="shared" ca="1" si="63"/>
        <v>1.214804723409018E-2</v>
      </c>
      <c r="DI9" s="32">
        <f t="shared" ca="1" si="63"/>
        <v>1.3199012522581209E-2</v>
      </c>
      <c r="DJ9" s="32">
        <f t="shared" ca="1" si="63"/>
        <v>1.4159507528410501E-2</v>
      </c>
      <c r="DK9" s="32">
        <f t="shared" ca="1" si="63"/>
        <v>1.6579223245873728E-2</v>
      </c>
      <c r="DL9" s="32">
        <f t="shared" ca="1" si="63"/>
        <v>1.8572151360194931E-2</v>
      </c>
      <c r="DM9" s="32">
        <f t="shared" ca="1" si="63"/>
        <v>1.9313709269423759E-2</v>
      </c>
      <c r="DN9" s="32">
        <f t="shared" ca="1" si="63"/>
        <v>2.2849446928548931E-2</v>
      </c>
      <c r="DO9" s="32">
        <f t="shared" ca="1" si="63"/>
        <v>2.3863100911664523E-2</v>
      </c>
      <c r="DP9" s="32">
        <f t="shared" ca="1" si="63"/>
        <v>2.7923542602803626E-2</v>
      </c>
      <c r="DQ9" s="32">
        <f t="shared" ca="1" si="63"/>
        <v>3.2253364122630274E-2</v>
      </c>
      <c r="DR9" s="32">
        <f t="shared" ca="1" si="63"/>
        <v>3.298703895748506E-2</v>
      </c>
      <c r="DS9" s="32">
        <f t="shared" ca="1" si="63"/>
        <v>3.9515650967966325E-2</v>
      </c>
      <c r="DT9" s="32">
        <f t="shared" ca="1" si="63"/>
        <v>4.2879007350599838E-2</v>
      </c>
      <c r="DU9" s="32">
        <f t="shared" ca="1" si="63"/>
        <v>5.098361582230361E-2</v>
      </c>
      <c r="DV9" s="32">
        <f t="shared" ca="1" si="63"/>
        <v>5.7071797549990505E-2</v>
      </c>
      <c r="DW9" s="32">
        <f t="shared" ca="1" si="63"/>
        <v>6.7115058912226286E-2</v>
      </c>
      <c r="DX9" s="32">
        <f t="shared" ca="1" si="63"/>
        <v>7.2717484937776952E-2</v>
      </c>
      <c r="DY9" s="32">
        <f t="shared" ca="1" si="63"/>
        <v>7.7329774022825801E-2</v>
      </c>
      <c r="DZ9" s="32">
        <f t="shared" ca="1" si="63"/>
        <v>9.837868584438661E-2</v>
      </c>
      <c r="EA9" s="32">
        <f t="shared" ca="1" si="63"/>
        <v>0.10104386972049768</v>
      </c>
      <c r="EB9" s="32">
        <f t="shared" ca="1" si="63"/>
        <v>0.11881282290413558</v>
      </c>
      <c r="EC9" s="32">
        <f t="shared" ca="1" si="63"/>
        <v>0.14560548325520342</v>
      </c>
      <c r="ED9" s="32">
        <f t="shared" ca="1" si="63"/>
        <v>0.15926259160123987</v>
      </c>
      <c r="EE9" s="32">
        <f t="shared" ca="1" si="63"/>
        <v>0.18492547452268107</v>
      </c>
      <c r="EF9" s="32">
        <f t="shared" ca="1" si="63"/>
        <v>0.18994209727269909</v>
      </c>
      <c r="EG9" s="32">
        <f t="shared" ca="1" si="63"/>
        <v>0.22534591724846087</v>
      </c>
      <c r="EH9" s="32">
        <f t="shared" ca="1" si="63"/>
        <v>0.26779269661293792</v>
      </c>
      <c r="EI9" s="32">
        <f t="shared" ca="1" si="63"/>
        <v>0.29072315988444708</v>
      </c>
      <c r="EJ9" s="32">
        <f t="shared" ca="1" si="63"/>
        <v>0.3242292410031305</v>
      </c>
      <c r="EK9" s="32">
        <f t="shared" ca="1" si="63"/>
        <v>0.36057066307447444</v>
      </c>
      <c r="EL9" s="32">
        <f t="shared" ca="1" si="63"/>
        <v>0.39783081797493675</v>
      </c>
      <c r="EM9" s="32">
        <f t="shared" ca="1" si="63"/>
        <v>0.44168014443866949</v>
      </c>
      <c r="EN9" s="32">
        <f t="shared" ca="1" si="63"/>
        <v>0.47648091452674324</v>
      </c>
      <c r="EO9" s="32">
        <f t="shared" ca="1" si="63"/>
        <v>0.52137211987581733</v>
      </c>
      <c r="EP9" s="32">
        <f t="shared" ca="1" si="63"/>
        <v>0.57441829516859599</v>
      </c>
      <c r="EQ9" s="32">
        <f t="shared" ca="1" si="63"/>
        <v>0.60360967413944056</v>
      </c>
      <c r="ER9" s="32">
        <f t="shared" ca="1" si="63"/>
        <v>0.65942317563160735</v>
      </c>
      <c r="ES9" s="32">
        <f t="shared" ca="1" si="63"/>
        <v>0.68806283631641363</v>
      </c>
      <c r="ET9" s="32">
        <f t="shared" ca="1" si="63"/>
        <v>0.76787523012936587</v>
      </c>
      <c r="EU9" s="32">
        <f t="shared" ca="1" si="63"/>
        <v>0.8381127496391314</v>
      </c>
      <c r="EV9" s="32">
        <f t="shared" ca="1" si="63"/>
        <v>0.6666666666666663</v>
      </c>
      <c r="EW9" s="32">
        <f t="shared" ca="1" si="63"/>
        <v>0.66666666666666563</v>
      </c>
      <c r="EX9" s="32"/>
      <c r="EY9" s="32"/>
      <c r="EZ9" s="32"/>
      <c r="FA9" s="32"/>
      <c r="FB9" s="32"/>
    </row>
    <row r="10" spans="1:158" x14ac:dyDescent="0.25">
      <c r="A10" s="31">
        <v>67</v>
      </c>
      <c r="B10" s="32">
        <v>1.2129985548012749E-2</v>
      </c>
      <c r="C10" s="32">
        <v>1.1976621134349292E-2</v>
      </c>
      <c r="D10" s="32">
        <v>1.182519577026551E-2</v>
      </c>
      <c r="E10" s="32">
        <v>1.1675684939557267E-2</v>
      </c>
      <c r="F10" s="32">
        <v>1.1528064435988916E-2</v>
      </c>
      <c r="G10" s="32">
        <v>1.1382310359374238E-2</v>
      </c>
      <c r="H10" s="32">
        <v>1.1238399111706932E-2</v>
      </c>
      <c r="I10" s="32">
        <v>1.1096307393340027E-2</v>
      </c>
      <c r="J10" s="32">
        <v>1.0956012199213608E-2</v>
      </c>
      <c r="K10" s="32">
        <v>1.0817490815130233E-2</v>
      </c>
      <c r="L10" s="32">
        <v>1.0680720814077423E-2</v>
      </c>
      <c r="M10" s="32">
        <v>1.0545680052596679E-2</v>
      </c>
      <c r="N10" s="32">
        <v>1.0412346667198386E-2</v>
      </c>
      <c r="O10" s="32">
        <v>1.0280699070822054E-2</v>
      </c>
      <c r="P10" s="32">
        <v>1.0150715949341305E-2</v>
      </c>
      <c r="Q10" s="32">
        <v>1.002237625811306E-2</v>
      </c>
      <c r="R10" s="32">
        <v>9.8956592185703469E-3</v>
      </c>
      <c r="S10" s="32">
        <v>9.7705443148581941E-3</v>
      </c>
      <c r="T10" s="32">
        <v>9.6470112905120489E-3</v>
      </c>
      <c r="U10" s="32">
        <v>9.5250401451782013E-3</v>
      </c>
      <c r="V10" s="32">
        <v>9.4046111313756692E-3</v>
      </c>
      <c r="W10" s="32">
        <v>9.2857047512990218E-3</v>
      </c>
      <c r="X10" s="32">
        <v>9.1683017536616299E-3</v>
      </c>
      <c r="Y10" s="32">
        <v>9.0523831305788244E-3</v>
      </c>
      <c r="Z10" s="32">
        <v>8.9379301144904711E-3</v>
      </c>
      <c r="AA10" s="32">
        <v>8.8249241751224422E-3</v>
      </c>
      <c r="AB10" s="32">
        <v>8.7133470164865168E-3</v>
      </c>
      <c r="AC10" s="32">
        <v>8.6031805739181979E-3</v>
      </c>
      <c r="AD10" s="32">
        <v>8.4944070111520019E-3</v>
      </c>
      <c r="AE10" s="32">
        <v>8.3870087174337127E-3</v>
      </c>
      <c r="AF10" s="32">
        <v>8.280968304669142E-3</v>
      </c>
      <c r="AG10" s="32">
        <v>8.1762686046089623E-3</v>
      </c>
      <c r="AH10" s="32">
        <v>8.0728926660691008E-3</v>
      </c>
      <c r="AI10" s="32">
        <v>7.970823752186303E-3</v>
      </c>
      <c r="AJ10" s="32">
        <v>7.870045337708383E-3</v>
      </c>
      <c r="AK10" s="32">
        <v>7.77054110631874E-3</v>
      </c>
      <c r="AL10" s="32">
        <v>7.6722949479947015E-3</v>
      </c>
      <c r="AM10" s="32">
        <v>7.5752909563992551E-3</v>
      </c>
      <c r="AN10" s="32">
        <v>7.4795134263057755E-3</v>
      </c>
      <c r="AO10" s="32">
        <v>7.3849468510553008E-3</v>
      </c>
      <c r="AP10" s="32">
        <v>7.2915759200459507E-3</v>
      </c>
      <c r="AQ10" s="32">
        <v>7.1993855162541167E-3</v>
      </c>
      <c r="AR10" s="32">
        <v>7.1083607137869447E-3</v>
      </c>
      <c r="AS10" s="32">
        <v>7.0184867754658166E-3</v>
      </c>
      <c r="AT10" s="32">
        <v>6.9297491504403362E-3</v>
      </c>
      <c r="AU10" s="32">
        <v>6.8421334718325212E-3</v>
      </c>
      <c r="AV10" s="32">
        <v>6.7556255544107546E-3</v>
      </c>
      <c r="AW10" s="32">
        <v>6.6702113922931577E-3</v>
      </c>
      <c r="AX10" s="32">
        <v>6.5858771566799975E-3</v>
      </c>
      <c r="AY10" s="32">
        <v>6.50260919361476E-3</v>
      </c>
      <c r="AZ10" s="32">
        <v>6.4203940217735433E-3</v>
      </c>
      <c r="BB10" s="31">
        <f t="shared" si="20"/>
        <v>66</v>
      </c>
      <c r="BC10" s="32">
        <f t="shared" si="26"/>
        <v>0</v>
      </c>
      <c r="BD10" s="32">
        <f t="shared" ca="1" si="21"/>
        <v>1.1000912398556681E-2</v>
      </c>
      <c r="BE10" s="32">
        <f t="shared" ref="BE10:BE52" ca="1" si="64">OFFSET($B9,C$2-2016,C$2-2016,1,1)</f>
        <v>1.1976621134349292E-2</v>
      </c>
      <c r="BF10" s="32">
        <f t="shared" ref="BF10:BF51" ca="1" si="65">OFFSET($B9,D$2-2016,D$2-2016,1,1)</f>
        <v>1.246824898044905E-2</v>
      </c>
      <c r="BG10" s="32">
        <f t="shared" ref="BG10:BG50" ca="1" si="66">OFFSET($B9,E$2-2016,E$2-2016,1,1)</f>
        <v>1.3544737047243101E-2</v>
      </c>
      <c r="BH10" s="32">
        <f t="shared" ref="BH10:BH49" ca="1" si="67">OFFSET($B9,F$2-2016,F$2-2016,1,1)</f>
        <v>1.4549817582962433E-2</v>
      </c>
      <c r="BI10" s="32">
        <f t="shared" ref="BI10:BI48" ca="1" si="68">OFFSET($B9,G$2-2016,G$2-2016,1,1)</f>
        <v>1.6928339700658213E-2</v>
      </c>
      <c r="BJ10" s="32">
        <f t="shared" ref="BJ10:BJ47" ca="1" si="69">OFFSET($B9,H$2-2016,H$2-2016,1,1)</f>
        <v>1.9025180177765565E-2</v>
      </c>
      <c r="BK10" s="32">
        <f t="shared" ref="BK10:BK46" ca="1" si="70">OFFSET($B9,I$2-2016,I$2-2016,1,1)</f>
        <v>1.9808710205376005E-2</v>
      </c>
      <c r="BL10" s="32">
        <f t="shared" ref="BL10:BL45" ca="1" si="71">OFFSET($B9,J$2-2016,J$2-2016,1,1)</f>
        <v>2.338147701629965E-2</v>
      </c>
      <c r="BM10" s="32">
        <f t="shared" ref="BM10:BM44" ca="1" si="72">OFFSET($B9,K$2-2016,K$2-2016,1,1)</f>
        <v>2.4461500513910776E-2</v>
      </c>
      <c r="BN10" s="32">
        <f t="shared" ref="BN10:BN43" ca="1" si="73">OFFSET($B9,L$2-2016,L$2-2016,1,1)</f>
        <v>2.854999363504214E-2</v>
      </c>
      <c r="BO10" s="32">
        <f t="shared" ref="BO10:BO42" ca="1" si="74">OFFSET($B9,M$2-2016,M$2-2016,1,1)</f>
        <v>3.2925122658055694E-2</v>
      </c>
      <c r="BP10" s="32">
        <f t="shared" ref="BP10:BP41" ca="1" si="75">OFFSET($B9,N$2-2016,N$2-2016,1,1)</f>
        <v>3.3759156185664871E-2</v>
      </c>
      <c r="BQ10" s="32">
        <f t="shared" ref="BQ10:BQ40" ca="1" si="76">OFFSET($B9,O$2-2016,O$2-2016,1,1)</f>
        <v>4.0302669771883994E-2</v>
      </c>
      <c r="BR10" s="32">
        <f t="shared" ref="BR10:BR39" ca="1" si="77">OFFSET($B9,P$2-2016,P$2-2016,1,1)</f>
        <v>4.3779065555821992E-2</v>
      </c>
      <c r="BS10" s="32">
        <f t="shared" ref="BS10:BS38" ca="1" si="78">OFFSET($B9,Q$2-2016,Q$2-2016,1,1)</f>
        <v>5.1761119780292165E-2</v>
      </c>
      <c r="BT10" s="32">
        <f t="shared" ca="1" si="34"/>
        <v>5.7971090034614092E-2</v>
      </c>
      <c r="BU10" s="32">
        <f t="shared" ca="1" si="35"/>
        <v>6.7935149637018161E-2</v>
      </c>
      <c r="BV10" s="32">
        <f t="shared" ca="1" si="36"/>
        <v>7.3775293856119917E-2</v>
      </c>
      <c r="BW10" s="32">
        <f t="shared" ca="1" si="37"/>
        <v>7.8739484332148571E-2</v>
      </c>
      <c r="BX10" s="32">
        <f t="shared" ca="1" si="38"/>
        <v>9.9527663437384936E-2</v>
      </c>
      <c r="BY10" s="32">
        <f t="shared" ca="1" si="39"/>
        <v>0.10234740010186369</v>
      </c>
      <c r="BZ10" s="32">
        <f t="shared" ca="1" si="40"/>
        <v>0.120143462830976</v>
      </c>
      <c r="CA10" s="32">
        <f t="shared" ca="1" si="41"/>
        <v>0.14662364235909531</v>
      </c>
      <c r="CB10" s="32">
        <f t="shared" ca="1" si="42"/>
        <v>0.1602781787614781</v>
      </c>
      <c r="CC10" s="32">
        <f t="shared" ca="1" si="43"/>
        <v>0.18580747807880368</v>
      </c>
      <c r="CD10" s="32">
        <f t="shared" ca="1" si="44"/>
        <v>0.19092754055288963</v>
      </c>
      <c r="CE10" s="32">
        <f t="shared" ca="1" si="45"/>
        <v>0.22608091828835289</v>
      </c>
      <c r="CF10" s="32">
        <f t="shared" ca="1" si="46"/>
        <v>0.26814161592559627</v>
      </c>
      <c r="CG10" s="32">
        <f t="shared" ca="1" si="47"/>
        <v>0.29095120339728314</v>
      </c>
      <c r="CH10" s="32">
        <f t="shared" ca="1" si="48"/>
        <v>0.3241957753190769</v>
      </c>
      <c r="CI10" s="32">
        <f t="shared" ca="1" si="49"/>
        <v>0.36019224746391332</v>
      </c>
      <c r="CJ10" s="32">
        <f t="shared" ca="1" si="50"/>
        <v>0.39713710224620419</v>
      </c>
      <c r="CK10" s="32">
        <f t="shared" ca="1" si="51"/>
        <v>0.44042193983942435</v>
      </c>
      <c r="CL10" s="32">
        <f t="shared" ca="1" si="52"/>
        <v>0.47509908627167741</v>
      </c>
      <c r="CM10" s="32">
        <f t="shared" ca="1" si="53"/>
        <v>0.51945977772628527</v>
      </c>
      <c r="CN10" s="32">
        <f t="shared" ca="1" si="54"/>
        <v>0.57159212056730546</v>
      </c>
      <c r="CO10" s="32">
        <f t="shared" ca="1" si="55"/>
        <v>0.60103587136255432</v>
      </c>
      <c r="CP10" s="32">
        <f t="shared" ca="1" si="56"/>
        <v>0.65608359496897029</v>
      </c>
      <c r="CQ10" s="32">
        <f t="shared" ca="1" si="57"/>
        <v>0.68440605755751804</v>
      </c>
      <c r="CR10" s="32">
        <f t="shared" ca="1" si="58"/>
        <v>0.76144269574933332</v>
      </c>
      <c r="CS10" s="32">
        <f t="shared" ca="1" si="59"/>
        <v>0.83198148779264547</v>
      </c>
      <c r="CT10" s="32">
        <f t="shared" ca="1" si="60"/>
        <v>0.6666666666666663</v>
      </c>
      <c r="CU10" s="32">
        <f t="shared" ca="1" si="61"/>
        <v>0.66666666666666563</v>
      </c>
      <c r="CV10" s="32"/>
      <c r="CW10" s="32"/>
      <c r="CX10" s="32"/>
      <c r="CY10" s="32"/>
      <c r="CZ10" s="32"/>
      <c r="DA10" s="32"/>
      <c r="DB10" s="32"/>
      <c r="DC10" s="31">
        <f t="shared" si="23"/>
        <v>66</v>
      </c>
      <c r="DE10" s="32">
        <f t="shared" ref="DE10:EV10" ca="1" si="79">OFFSET($C9,C$2-2017,C$2-2017,1,1)</f>
        <v>1.086516781720992E-2</v>
      </c>
      <c r="DF10" s="32">
        <f t="shared" ca="1" si="79"/>
        <v>1.182519577026551E-2</v>
      </c>
      <c r="DG10" s="32">
        <f t="shared" ca="1" si="79"/>
        <v>1.2307106790017374E-2</v>
      </c>
      <c r="DH10" s="32">
        <f t="shared" ca="1" si="79"/>
        <v>1.3370757416901682E-2</v>
      </c>
      <c r="DI10" s="32">
        <f t="shared" ca="1" si="79"/>
        <v>1.4353335905041589E-2</v>
      </c>
      <c r="DJ10" s="32">
        <f t="shared" ca="1" si="79"/>
        <v>1.6752872084487478E-2</v>
      </c>
      <c r="DK10" s="32">
        <f t="shared" ca="1" si="79"/>
        <v>1.8797301027446534E-2</v>
      </c>
      <c r="DL10" s="32">
        <f t="shared" ca="1" si="79"/>
        <v>1.9559643910585376E-2</v>
      </c>
      <c r="DM10" s="32">
        <f t="shared" ca="1" si="79"/>
        <v>2.3113931257902138E-2</v>
      </c>
      <c r="DN10" s="32">
        <f t="shared" ca="1" si="79"/>
        <v>2.4160448158388668E-2</v>
      </c>
      <c r="DO10" s="32">
        <f t="shared" ca="1" si="79"/>
        <v>2.8235030787620394E-2</v>
      </c>
      <c r="DP10" s="32">
        <f t="shared" ca="1" si="79"/>
        <v>3.2587512483657523E-2</v>
      </c>
      <c r="DQ10" s="32">
        <f t="shared" ca="1" si="79"/>
        <v>3.3370864541817757E-2</v>
      </c>
      <c r="DR10" s="32">
        <f t="shared" ca="1" si="79"/>
        <v>3.9907220296369617E-2</v>
      </c>
      <c r="DS10" s="32">
        <f t="shared" ca="1" si="79"/>
        <v>4.332669931774729E-2</v>
      </c>
      <c r="DT10" s="32">
        <f t="shared" ca="1" si="79"/>
        <v>5.1370896871776109E-2</v>
      </c>
      <c r="DU10" s="32">
        <f t="shared" ca="1" si="79"/>
        <v>5.751968631875324E-2</v>
      </c>
      <c r="DV10" s="32">
        <f t="shared" ca="1" si="79"/>
        <v>6.7523859265443215E-2</v>
      </c>
      <c r="DW10" s="32">
        <f t="shared" ca="1" si="79"/>
        <v>7.324447979037374E-2</v>
      </c>
      <c r="DX10" s="32">
        <f t="shared" ca="1" si="79"/>
        <v>7.8031445777192163E-2</v>
      </c>
      <c r="DY10" s="32">
        <f t="shared" ca="1" si="79"/>
        <v>9.8951506982624254E-2</v>
      </c>
      <c r="DZ10" s="32">
        <f t="shared" ca="1" si="79"/>
        <v>0.10169354631501631</v>
      </c>
      <c r="EA10" s="32">
        <f t="shared" ca="1" si="79"/>
        <v>0.11947629041959056</v>
      </c>
      <c r="EB10" s="32">
        <f t="shared" ca="1" si="79"/>
        <v>0.14611367595928243</v>
      </c>
      <c r="EC10" s="32">
        <f t="shared" ca="1" si="79"/>
        <v>0.1597695782265191</v>
      </c>
      <c r="ED10" s="32">
        <f t="shared" ca="1" si="79"/>
        <v>0.18536595171062412</v>
      </c>
      <c r="EE10" s="32">
        <f t="shared" ca="1" si="79"/>
        <v>0.19043418148991573</v>
      </c>
      <c r="EF10" s="32">
        <f t="shared" ca="1" si="79"/>
        <v>0.22571311859097429</v>
      </c>
      <c r="EG10" s="32">
        <f t="shared" ca="1" si="79"/>
        <v>0.26796709947839886</v>
      </c>
      <c r="EH10" s="32">
        <f t="shared" ca="1" si="79"/>
        <v>0.29083715928993775</v>
      </c>
      <c r="EI10" s="32">
        <f t="shared" ca="1" si="79"/>
        <v>0.32421250772930665</v>
      </c>
      <c r="EJ10" s="32">
        <f t="shared" ca="1" si="79"/>
        <v>0.36038140560016185</v>
      </c>
      <c r="EK10" s="32">
        <f t="shared" ca="1" si="79"/>
        <v>0.39748380877062589</v>
      </c>
      <c r="EL10" s="32">
        <f t="shared" ca="1" si="79"/>
        <v>0.44105059347226361</v>
      </c>
      <c r="EM10" s="32">
        <f t="shared" ca="1" si="79"/>
        <v>0.47578949874660847</v>
      </c>
      <c r="EN10" s="32">
        <f t="shared" ca="1" si="79"/>
        <v>0.52041507040378276</v>
      </c>
      <c r="EO10" s="32">
        <f t="shared" ca="1" si="79"/>
        <v>0.57300346545904424</v>
      </c>
      <c r="EP10" s="32">
        <f t="shared" ca="1" si="79"/>
        <v>0.60232139797558748</v>
      </c>
      <c r="EQ10" s="32">
        <f t="shared" ca="1" si="79"/>
        <v>0.65775126580968257</v>
      </c>
      <c r="ER10" s="32">
        <f t="shared" ca="1" si="79"/>
        <v>0.68623201117053734</v>
      </c>
      <c r="ES10" s="32">
        <f t="shared" ca="1" si="79"/>
        <v>0.76465219886484603</v>
      </c>
      <c r="ET10" s="32">
        <f t="shared" ca="1" si="79"/>
        <v>0.83504149141389949</v>
      </c>
      <c r="EU10" s="32">
        <f t="shared" ca="1" si="79"/>
        <v>0.6666666666666663</v>
      </c>
      <c r="EV10" s="32">
        <f t="shared" ca="1" si="79"/>
        <v>0.66666666666666563</v>
      </c>
      <c r="EW10" s="32"/>
      <c r="EX10" s="32"/>
      <c r="EY10" s="32"/>
      <c r="EZ10" s="32"/>
      <c r="FA10" s="32"/>
      <c r="FB10" s="32"/>
    </row>
    <row r="11" spans="1:158" x14ac:dyDescent="0.25">
      <c r="A11" s="31">
        <v>68</v>
      </c>
      <c r="B11" s="32">
        <v>1.279689069715011E-2</v>
      </c>
      <c r="C11" s="32">
        <v>1.26315010742057E-2</v>
      </c>
      <c r="D11" s="32">
        <v>1.246824898044905E-2</v>
      </c>
      <c r="E11" s="32">
        <v>1.2307106790017374E-2</v>
      </c>
      <c r="F11" s="32">
        <v>1.214804723409018E-2</v>
      </c>
      <c r="G11" s="32">
        <v>1.1991043396274756E-2</v>
      </c>
      <c r="H11" s="32">
        <v>1.1836068708051343E-2</v>
      </c>
      <c r="I11" s="32">
        <v>1.1683096944277141E-2</v>
      </c>
      <c r="J11" s="32">
        <v>1.1532102218748438E-2</v>
      </c>
      <c r="K11" s="32">
        <v>1.13830589798201E-2</v>
      </c>
      <c r="L11" s="32">
        <v>1.123594200608165E-2</v>
      </c>
      <c r="M11" s="32">
        <v>1.1090726402089274E-2</v>
      </c>
      <c r="N11" s="32">
        <v>1.0947387594152931E-2</v>
      </c>
      <c r="O11" s="32">
        <v>1.0805901326177971E-2</v>
      </c>
      <c r="P11" s="32">
        <v>1.0666243655560445E-2</v>
      </c>
      <c r="Q11" s="32">
        <v>1.05283909491355E-2</v>
      </c>
      <c r="R11" s="32">
        <v>1.0392319879178121E-2</v>
      </c>
      <c r="S11" s="32">
        <v>1.0258007419455562E-2</v>
      </c>
      <c r="T11" s="32">
        <v>1.0125430841330803E-2</v>
      </c>
      <c r="U11" s="32">
        <v>9.9945677099163629E-3</v>
      </c>
      <c r="V11" s="32">
        <v>9.8653958802778115E-3</v>
      </c>
      <c r="W11" s="32">
        <v>9.737893493686367E-3</v>
      </c>
      <c r="X11" s="32">
        <v>9.612038973919915E-3</v>
      </c>
      <c r="Y11" s="32">
        <v>9.4878110236118283E-3</v>
      </c>
      <c r="Z11" s="32">
        <v>9.3651886206469869E-3</v>
      </c>
      <c r="AA11" s="32">
        <v>9.2441510146043706E-3</v>
      </c>
      <c r="AB11" s="32">
        <v>9.1246777232456278E-3</v>
      </c>
      <c r="AC11" s="32">
        <v>9.0067485290490305E-3</v>
      </c>
      <c r="AD11" s="32">
        <v>8.8903434757882198E-3</v>
      </c>
      <c r="AE11" s="32">
        <v>8.7754428651551728E-3</v>
      </c>
      <c r="AF11" s="32">
        <v>8.6620272534268135E-3</v>
      </c>
      <c r="AG11" s="32">
        <v>8.5500774481747071E-3</v>
      </c>
      <c r="AH11" s="32">
        <v>8.4395745050172694E-3</v>
      </c>
      <c r="AI11" s="32">
        <v>8.3304997244139697E-3</v>
      </c>
      <c r="AJ11" s="32">
        <v>8.2228346485009457E-3</v>
      </c>
      <c r="AK11" s="32">
        <v>8.1165610579675314E-3</v>
      </c>
      <c r="AL11" s="32">
        <v>8.0116609689731416E-3</v>
      </c>
      <c r="AM11" s="32">
        <v>7.9081166301040139E-3</v>
      </c>
      <c r="AN11" s="32">
        <v>7.8059105193692699E-3</v>
      </c>
      <c r="AO11" s="32">
        <v>7.7050253412358199E-3</v>
      </c>
      <c r="AP11" s="32">
        <v>7.6054440237015609E-3</v>
      </c>
      <c r="AQ11" s="32">
        <v>7.5071497154064262E-3</v>
      </c>
      <c r="AR11" s="32">
        <v>7.4101257827807604E-3</v>
      </c>
      <c r="AS11" s="32">
        <v>7.3143558072305522E-3</v>
      </c>
      <c r="AT11" s="32">
        <v>7.2198235823590423E-3</v>
      </c>
      <c r="AU11" s="32">
        <v>7.1265131112242513E-3</v>
      </c>
      <c r="AV11" s="32">
        <v>7.034408603631929E-3</v>
      </c>
      <c r="AW11" s="32">
        <v>6.9434944734635207E-3</v>
      </c>
      <c r="AX11" s="32">
        <v>6.8537553360386409E-3</v>
      </c>
      <c r="AY11" s="32">
        <v>6.7651760055116479E-3</v>
      </c>
      <c r="AZ11" s="32">
        <v>6.6777414923018634E-3</v>
      </c>
      <c r="BB11" s="31">
        <f t="shared" si="20"/>
        <v>67</v>
      </c>
      <c r="BC11" s="32">
        <f t="shared" si="26"/>
        <v>0</v>
      </c>
      <c r="BD11" s="32">
        <f t="shared" ca="1" si="21"/>
        <v>1.2129985548012749E-2</v>
      </c>
      <c r="BE11" s="32">
        <f t="shared" ca="1" si="64"/>
        <v>1.26315010742057E-2</v>
      </c>
      <c r="BF11" s="32">
        <f t="shared" ca="1" si="65"/>
        <v>1.3720980491879397E-2</v>
      </c>
      <c r="BG11" s="32">
        <f t="shared" ca="1" si="66"/>
        <v>1.4748988883004154E-2</v>
      </c>
      <c r="BH11" s="32">
        <f t="shared" ca="1" si="67"/>
        <v>1.710564514404863E-2</v>
      </c>
      <c r="BI11" s="32">
        <f t="shared" ca="1" si="68"/>
        <v>1.92558219005983E-2</v>
      </c>
      <c r="BJ11" s="32">
        <f t="shared" ca="1" si="69"/>
        <v>2.0060948031278565E-2</v>
      </c>
      <c r="BK11" s="32">
        <f t="shared" ca="1" si="70"/>
        <v>2.3652119640048097E-2</v>
      </c>
      <c r="BL11" s="32">
        <f t="shared" ca="1" si="71"/>
        <v>2.476630414590637E-2</v>
      </c>
      <c r="BM11" s="32">
        <f t="shared" ca="1" si="72"/>
        <v>2.8868469905063004E-2</v>
      </c>
      <c r="BN11" s="32">
        <f t="shared" ca="1" si="73"/>
        <v>3.326623051058792E-2</v>
      </c>
      <c r="BO11" s="32">
        <f t="shared" ca="1" si="74"/>
        <v>3.415196585452427E-2</v>
      </c>
      <c r="BP11" s="32">
        <f t="shared" ca="1" si="75"/>
        <v>4.0702037843745681E-2</v>
      </c>
      <c r="BQ11" s="32">
        <f t="shared" ca="1" si="76"/>
        <v>4.4236154868042013E-2</v>
      </c>
      <c r="BR11" s="32">
        <f t="shared" ca="1" si="77"/>
        <v>5.2154306894761471E-2</v>
      </c>
      <c r="BS11" s="32">
        <f t="shared" ca="1" si="78"/>
        <v>5.8426036282219027E-2</v>
      </c>
      <c r="BT11" s="32">
        <f t="shared" ca="1" si="34"/>
        <v>6.8348945193746777E-2</v>
      </c>
      <c r="BU11" s="32">
        <f t="shared" ca="1" si="35"/>
        <v>7.4309954813443435E-2</v>
      </c>
      <c r="BV11" s="32">
        <f t="shared" ca="1" si="36"/>
        <v>7.9453947458510907E-2</v>
      </c>
      <c r="BW11" s="32">
        <f t="shared" ca="1" si="37"/>
        <v>0.10010717462893019</v>
      </c>
      <c r="BX11" s="32">
        <f t="shared" ca="1" si="38"/>
        <v>0.10300545793891945</v>
      </c>
      <c r="BY11" s="32">
        <f t="shared" ca="1" si="39"/>
        <v>0.12081436082695192</v>
      </c>
      <c r="BZ11" s="32">
        <f t="shared" ca="1" si="40"/>
        <v>0.14713538864520034</v>
      </c>
      <c r="CA11" s="32">
        <f t="shared" ca="1" si="41"/>
        <v>0.16078839834373654</v>
      </c>
      <c r="CB11" s="32">
        <f t="shared" ca="1" si="42"/>
        <v>0.18625005612628034</v>
      </c>
      <c r="CC11" s="32">
        <f t="shared" ca="1" si="43"/>
        <v>0.1914221777643719</v>
      </c>
      <c r="CD11" s="32">
        <f t="shared" ca="1" si="44"/>
        <v>0.22644931731561646</v>
      </c>
      <c r="CE11" s="32">
        <f t="shared" ca="1" si="45"/>
        <v>0.2683162460285014</v>
      </c>
      <c r="CF11" s="32">
        <f t="shared" ca="1" si="46"/>
        <v>0.2910652922240119</v>
      </c>
      <c r="CG11" s="32">
        <f t="shared" ca="1" si="47"/>
        <v>0.3241790437723967</v>
      </c>
      <c r="CH11" s="32">
        <f t="shared" ca="1" si="48"/>
        <v>0.36000318861358782</v>
      </c>
      <c r="CI11" s="32">
        <f t="shared" ca="1" si="49"/>
        <v>0.39679069813765816</v>
      </c>
      <c r="CJ11" s="32">
        <f t="shared" ca="1" si="50"/>
        <v>0.43979418226113287</v>
      </c>
      <c r="CK11" s="32">
        <f t="shared" ca="1" si="51"/>
        <v>0.47440967564606584</v>
      </c>
      <c r="CL11" s="32">
        <f t="shared" ca="1" si="52"/>
        <v>0.51850623861848932</v>
      </c>
      <c r="CM11" s="32">
        <f t="shared" ca="1" si="53"/>
        <v>0.57018425191004596</v>
      </c>
      <c r="CN11" s="32">
        <f t="shared" ca="1" si="54"/>
        <v>0.59975308843201069</v>
      </c>
      <c r="CO11" s="32">
        <f t="shared" ca="1" si="55"/>
        <v>0.65442015236190443</v>
      </c>
      <c r="CP11" s="32">
        <f t="shared" ca="1" si="56"/>
        <v>0.68258496251498613</v>
      </c>
      <c r="CQ11" s="32">
        <f t="shared" ca="1" si="57"/>
        <v>0.75824666400062479</v>
      </c>
      <c r="CR11" s="32">
        <f t="shared" ca="1" si="58"/>
        <v>0.82893269753295318</v>
      </c>
      <c r="CS11" s="32">
        <f t="shared" ca="1" si="59"/>
        <v>0.66666666666666641</v>
      </c>
      <c r="CT11" s="32">
        <f t="shared" ca="1" si="60"/>
        <v>0.66666666666666563</v>
      </c>
      <c r="CU11" s="32"/>
      <c r="CV11" s="32"/>
      <c r="CW11" s="32"/>
      <c r="CX11" s="32"/>
      <c r="CY11" s="32"/>
      <c r="CZ11" s="32"/>
      <c r="DA11" s="32"/>
      <c r="DB11" s="32"/>
      <c r="DC11" s="31">
        <f t="shared" si="23"/>
        <v>67</v>
      </c>
      <c r="DE11" s="32">
        <f t="shared" ref="DE11:EU11" ca="1" si="80">OFFSET($C10,C$2-2017,C$2-2017,1,1)</f>
        <v>1.1976621134349292E-2</v>
      </c>
      <c r="DF11" s="32">
        <f t="shared" ca="1" si="80"/>
        <v>1.246824898044905E-2</v>
      </c>
      <c r="DG11" s="32">
        <f t="shared" ca="1" si="80"/>
        <v>1.3544737047243101E-2</v>
      </c>
      <c r="DH11" s="32">
        <f t="shared" ca="1" si="80"/>
        <v>1.4549817582962433E-2</v>
      </c>
      <c r="DI11" s="32">
        <f t="shared" ca="1" si="80"/>
        <v>1.6928339700658213E-2</v>
      </c>
      <c r="DJ11" s="32">
        <f t="shared" ca="1" si="80"/>
        <v>1.9025180177765565E-2</v>
      </c>
      <c r="DK11" s="32">
        <f t="shared" ca="1" si="80"/>
        <v>1.9808710205376005E-2</v>
      </c>
      <c r="DL11" s="32">
        <f t="shared" ca="1" si="80"/>
        <v>2.338147701629965E-2</v>
      </c>
      <c r="DM11" s="32">
        <f t="shared" ca="1" si="80"/>
        <v>2.4461500513910776E-2</v>
      </c>
      <c r="DN11" s="32">
        <f t="shared" ca="1" si="80"/>
        <v>2.854999363504214E-2</v>
      </c>
      <c r="DO11" s="32">
        <f t="shared" ca="1" si="80"/>
        <v>3.2925122658055694E-2</v>
      </c>
      <c r="DP11" s="32">
        <f t="shared" ca="1" si="80"/>
        <v>3.3759156185664871E-2</v>
      </c>
      <c r="DQ11" s="32">
        <f t="shared" ca="1" si="80"/>
        <v>4.0302669771883994E-2</v>
      </c>
      <c r="DR11" s="32">
        <f t="shared" ca="1" si="80"/>
        <v>4.3779065555821992E-2</v>
      </c>
      <c r="DS11" s="32">
        <f t="shared" ca="1" si="80"/>
        <v>5.1761119780292165E-2</v>
      </c>
      <c r="DT11" s="32">
        <f t="shared" ca="1" si="80"/>
        <v>5.7971090034614092E-2</v>
      </c>
      <c r="DU11" s="32">
        <f t="shared" ca="1" si="80"/>
        <v>6.7935149637018161E-2</v>
      </c>
      <c r="DV11" s="32">
        <f t="shared" ca="1" si="80"/>
        <v>7.3775293856119917E-2</v>
      </c>
      <c r="DW11" s="32">
        <f t="shared" ca="1" si="80"/>
        <v>7.8739484332148571E-2</v>
      </c>
      <c r="DX11" s="32">
        <f t="shared" ca="1" si="80"/>
        <v>9.9527663437384936E-2</v>
      </c>
      <c r="DY11" s="32">
        <f t="shared" ca="1" si="80"/>
        <v>0.10234740010186369</v>
      </c>
      <c r="DZ11" s="32">
        <f t="shared" ca="1" si="80"/>
        <v>0.120143462830976</v>
      </c>
      <c r="EA11" s="32">
        <f t="shared" ca="1" si="80"/>
        <v>0.14662364235909531</v>
      </c>
      <c r="EB11" s="32">
        <f t="shared" ca="1" si="80"/>
        <v>0.1602781787614781</v>
      </c>
      <c r="EC11" s="32">
        <f t="shared" ca="1" si="80"/>
        <v>0.18580747807880368</v>
      </c>
      <c r="ED11" s="32">
        <f t="shared" ca="1" si="80"/>
        <v>0.19092754055288963</v>
      </c>
      <c r="EE11" s="32">
        <f t="shared" ca="1" si="80"/>
        <v>0.22608091828835289</v>
      </c>
      <c r="EF11" s="32">
        <f t="shared" ca="1" si="80"/>
        <v>0.26814161592559627</v>
      </c>
      <c r="EG11" s="32">
        <f t="shared" ca="1" si="80"/>
        <v>0.29095120339728314</v>
      </c>
      <c r="EH11" s="32">
        <f t="shared" ca="1" si="80"/>
        <v>0.3241957753190769</v>
      </c>
      <c r="EI11" s="32">
        <f t="shared" ca="1" si="80"/>
        <v>0.36019224746391332</v>
      </c>
      <c r="EJ11" s="32">
        <f t="shared" ca="1" si="80"/>
        <v>0.39713710224620419</v>
      </c>
      <c r="EK11" s="32">
        <f t="shared" ca="1" si="80"/>
        <v>0.44042193983942435</v>
      </c>
      <c r="EL11" s="32">
        <f t="shared" ca="1" si="80"/>
        <v>0.47509908627167741</v>
      </c>
      <c r="EM11" s="32">
        <f t="shared" ca="1" si="80"/>
        <v>0.51945977772628527</v>
      </c>
      <c r="EN11" s="32">
        <f t="shared" ca="1" si="80"/>
        <v>0.57159212056730546</v>
      </c>
      <c r="EO11" s="32">
        <f t="shared" ca="1" si="80"/>
        <v>0.60103587136255432</v>
      </c>
      <c r="EP11" s="32">
        <f t="shared" ca="1" si="80"/>
        <v>0.65608359496897029</v>
      </c>
      <c r="EQ11" s="32">
        <f t="shared" ca="1" si="80"/>
        <v>0.68440605755751804</v>
      </c>
      <c r="ER11" s="32">
        <f t="shared" ca="1" si="80"/>
        <v>0.76144269574933332</v>
      </c>
      <c r="ES11" s="32">
        <f t="shared" ca="1" si="80"/>
        <v>0.83198148779264547</v>
      </c>
      <c r="ET11" s="32">
        <f t="shared" ca="1" si="80"/>
        <v>0.6666666666666663</v>
      </c>
      <c r="EU11" s="32">
        <f t="shared" ca="1" si="80"/>
        <v>0.66666666666666563</v>
      </c>
      <c r="EV11" s="32"/>
      <c r="EW11" s="32"/>
      <c r="EX11" s="32"/>
      <c r="EY11" s="32"/>
      <c r="EZ11" s="32"/>
      <c r="FA11" s="32"/>
      <c r="FB11" s="32"/>
    </row>
    <row r="12" spans="1:158" x14ac:dyDescent="0.25">
      <c r="A12" s="31">
        <v>69</v>
      </c>
      <c r="B12" s="32">
        <v>1.4080377033880889E-2</v>
      </c>
      <c r="C12" s="32">
        <v>1.3899517207449559E-2</v>
      </c>
      <c r="D12" s="32">
        <v>1.3720980491879397E-2</v>
      </c>
      <c r="E12" s="32">
        <v>1.3544737047243101E-2</v>
      </c>
      <c r="F12" s="32">
        <v>1.3370757416901682E-2</v>
      </c>
      <c r="G12" s="32">
        <v>1.3199012522581209E-2</v>
      </c>
      <c r="H12" s="32">
        <v>1.3029473659512779E-2</v>
      </c>
      <c r="I12" s="32">
        <v>1.2862112491634908E-2</v>
      </c>
      <c r="J12" s="32">
        <v>1.2696901046857553E-2</v>
      </c>
      <c r="K12" s="32">
        <v>1.2533811712386975E-2</v>
      </c>
      <c r="L12" s="32">
        <v>1.2372817230110637E-2</v>
      </c>
      <c r="M12" s="32">
        <v>1.2213890692041393E-2</v>
      </c>
      <c r="N12" s="32">
        <v>1.2057005535820189E-2</v>
      </c>
      <c r="O12" s="32">
        <v>1.1902135540276538E-2</v>
      </c>
      <c r="P12" s="32">
        <v>1.1749254821046022E-2</v>
      </c>
      <c r="Q12" s="32">
        <v>1.159833782624406E-2</v>
      </c>
      <c r="R12" s="32">
        <v>1.1449359332195291E-2</v>
      </c>
      <c r="S12" s="32">
        <v>1.1302294439217774E-2</v>
      </c>
      <c r="T12" s="32">
        <v>1.1157118567461355E-2</v>
      </c>
      <c r="U12" s="32">
        <v>1.1013807452799488E-2</v>
      </c>
      <c r="V12" s="32">
        <v>1.087233714277382E-2</v>
      </c>
      <c r="W12" s="32">
        <v>1.0732683992590879E-2</v>
      </c>
      <c r="X12" s="32">
        <v>1.0594824661170172E-2</v>
      </c>
      <c r="Y12" s="32">
        <v>1.0458736107243042E-2</v>
      </c>
      <c r="Z12" s="32">
        <v>1.0324395585501651E-2</v>
      </c>
      <c r="AA12" s="32">
        <v>1.0191780642797408E-2</v>
      </c>
      <c r="AB12" s="32">
        <v>1.0060869114388252E-2</v>
      </c>
      <c r="AC12" s="32">
        <v>9.9316391202341064E-3</v>
      </c>
      <c r="AD12" s="32">
        <v>9.8040690613399473E-3</v>
      </c>
      <c r="AE12" s="32">
        <v>9.6781376161458269E-3</v>
      </c>
      <c r="AF12" s="32">
        <v>9.5538237369632729E-3</v>
      </c>
      <c r="AG12" s="32">
        <v>9.4311066464574603E-3</v>
      </c>
      <c r="AH12" s="32">
        <v>9.3099658341745713E-3</v>
      </c>
      <c r="AI12" s="32">
        <v>9.1903810531137539E-3</v>
      </c>
      <c r="AJ12" s="32">
        <v>9.0723323163431138E-3</v>
      </c>
      <c r="AK12" s="32">
        <v>8.9557998936591939E-3</v>
      </c>
      <c r="AL12" s="32">
        <v>8.8407643082893273E-3</v>
      </c>
      <c r="AM12" s="32">
        <v>8.7272063336363715E-3</v>
      </c>
      <c r="AN12" s="32">
        <v>8.6151069900652529E-3</v>
      </c>
      <c r="AO12" s="32">
        <v>8.504447541730787E-3</v>
      </c>
      <c r="AP12" s="32">
        <v>8.3952094934462342E-3</v>
      </c>
      <c r="AQ12" s="32">
        <v>8.2873745875920932E-3</v>
      </c>
      <c r="AR12" s="32">
        <v>8.180924801064594E-3</v>
      </c>
      <c r="AS12" s="32">
        <v>8.0758423422633823E-3</v>
      </c>
      <c r="AT12" s="32">
        <v>7.9721096481179081E-3</v>
      </c>
      <c r="AU12" s="32">
        <v>7.869709381151991E-3</v>
      </c>
      <c r="AV12" s="32">
        <v>7.7686244265861223E-3</v>
      </c>
      <c r="AW12" s="32">
        <v>7.6688378894769448E-3</v>
      </c>
      <c r="AX12" s="32">
        <v>7.5703330918935156E-3</v>
      </c>
      <c r="AY12" s="32">
        <v>7.4730935701298106E-3</v>
      </c>
      <c r="AZ12" s="32">
        <v>7.3771030719530549E-3</v>
      </c>
      <c r="BB12" s="31">
        <f t="shared" si="20"/>
        <v>68</v>
      </c>
      <c r="BC12" s="32">
        <f t="shared" si="26"/>
        <v>0</v>
      </c>
      <c r="BD12" s="32">
        <f t="shared" ca="1" si="21"/>
        <v>1.279689069715011E-2</v>
      </c>
      <c r="BE12" s="32">
        <f t="shared" ca="1" si="64"/>
        <v>1.3899517207449559E-2</v>
      </c>
      <c r="BF12" s="32">
        <f t="shared" ca="1" si="65"/>
        <v>1.4950886623190855E-2</v>
      </c>
      <c r="BG12" s="32">
        <f t="shared" ca="1" si="66"/>
        <v>1.7284807663845343E-2</v>
      </c>
      <c r="BH12" s="32">
        <f t="shared" ca="1" si="67"/>
        <v>1.9489259686533415E-2</v>
      </c>
      <c r="BI12" s="32">
        <f t="shared" ca="1" si="68"/>
        <v>2.0316397773563182E-2</v>
      </c>
      <c r="BJ12" s="32">
        <f t="shared" ca="1" si="69"/>
        <v>2.3925894975632432E-2</v>
      </c>
      <c r="BK12" s="32">
        <f t="shared" ca="1" si="70"/>
        <v>2.5074905797325377E-2</v>
      </c>
      <c r="BL12" s="32">
        <f t="shared" ca="1" si="71"/>
        <v>2.9190498790046343E-2</v>
      </c>
      <c r="BM12" s="32">
        <f t="shared" ca="1" si="72"/>
        <v>3.361087227758016E-2</v>
      </c>
      <c r="BN12" s="32">
        <f t="shared" ca="1" si="73"/>
        <v>3.4549346118546077E-2</v>
      </c>
      <c r="BO12" s="32">
        <f t="shared" ca="1" si="74"/>
        <v>4.1105363342192884E-2</v>
      </c>
      <c r="BP12" s="32">
        <f t="shared" ca="1" si="75"/>
        <v>4.4698016567171019E-2</v>
      </c>
      <c r="BQ12" s="32">
        <f t="shared" ca="1" si="76"/>
        <v>5.2550480731844984E-2</v>
      </c>
      <c r="BR12" s="32">
        <f t="shared" ca="1" si="77"/>
        <v>5.8884552862693097E-2</v>
      </c>
      <c r="BS12" s="32">
        <f t="shared" ca="1" si="78"/>
        <v>6.8765261194806235E-2</v>
      </c>
      <c r="BT12" s="32">
        <f t="shared" ca="1" si="34"/>
        <v>7.4848490541362181E-2</v>
      </c>
      <c r="BU12" s="32">
        <f t="shared" ca="1" si="35"/>
        <v>8.0174893451293569E-2</v>
      </c>
      <c r="BV12" s="32">
        <f t="shared" ca="1" si="36"/>
        <v>0.10069006009059822</v>
      </c>
      <c r="BW12" s="32">
        <f t="shared" ca="1" si="37"/>
        <v>0.1036677468567499</v>
      </c>
      <c r="BX12" s="32">
        <f t="shared" ca="1" si="38"/>
        <v>0.12148900521170672</v>
      </c>
      <c r="BY12" s="32">
        <f t="shared" ca="1" si="39"/>
        <v>0.14764892102976218</v>
      </c>
      <c r="BZ12" s="32">
        <f t="shared" ca="1" si="40"/>
        <v>0.16130024212726884</v>
      </c>
      <c r="CA12" s="32">
        <f t="shared" ca="1" si="41"/>
        <v>0.18669368835806721</v>
      </c>
      <c r="CB12" s="32">
        <f t="shared" ca="1" si="42"/>
        <v>0.19191809643567018</v>
      </c>
      <c r="CC12" s="32">
        <f t="shared" ca="1" si="43"/>
        <v>0.22681831664937344</v>
      </c>
      <c r="CD12" s="32">
        <f t="shared" ca="1" si="44"/>
        <v>0.26849098986113373</v>
      </c>
      <c r="CE12" s="32">
        <f t="shared" ca="1" si="45"/>
        <v>0.29117942578765954</v>
      </c>
      <c r="CF12" s="32">
        <f t="shared" ca="1" si="46"/>
        <v>0.3241623130892215</v>
      </c>
      <c r="CG12" s="32">
        <f t="shared" ca="1" si="47"/>
        <v>0.35981422899707188</v>
      </c>
      <c r="CH12" s="32">
        <f t="shared" ca="1" si="48"/>
        <v>0.39644459618120448</v>
      </c>
      <c r="CI12" s="32">
        <f t="shared" ca="1" si="49"/>
        <v>0.43916731946019344</v>
      </c>
      <c r="CJ12" s="32">
        <f t="shared" ca="1" si="50"/>
        <v>0.47372126541600207</v>
      </c>
      <c r="CK12" s="32">
        <f t="shared" ca="1" si="51"/>
        <v>0.51755444986147914</v>
      </c>
      <c r="CL12" s="32">
        <f t="shared" ca="1" si="52"/>
        <v>0.56877985092507366</v>
      </c>
      <c r="CM12" s="32">
        <f t="shared" ca="1" si="53"/>
        <v>0.59847304332815143</v>
      </c>
      <c r="CN12" s="32">
        <f t="shared" ca="1" si="54"/>
        <v>0.65276092726816781</v>
      </c>
      <c r="CO12" s="32">
        <f t="shared" ca="1" si="55"/>
        <v>0.6807687131150626</v>
      </c>
      <c r="CP12" s="32">
        <f t="shared" ca="1" si="56"/>
        <v>0.75506404707485142</v>
      </c>
      <c r="CQ12" s="32">
        <f t="shared" ca="1" si="57"/>
        <v>0.82589507954353847</v>
      </c>
      <c r="CR12" s="32">
        <f t="shared" ca="1" si="58"/>
        <v>0.66666666666666641</v>
      </c>
      <c r="CS12" s="32">
        <f t="shared" ca="1" si="59"/>
        <v>0.66666666666666574</v>
      </c>
      <c r="CT12" s="32"/>
      <c r="CU12" s="32"/>
      <c r="CV12" s="32"/>
      <c r="CW12" s="32"/>
      <c r="CX12" s="32"/>
      <c r="CY12" s="32"/>
      <c r="CZ12" s="32"/>
      <c r="DA12" s="32"/>
      <c r="DB12" s="32"/>
      <c r="DC12" s="31">
        <f t="shared" si="23"/>
        <v>68</v>
      </c>
      <c r="DE12" s="32">
        <f t="shared" ref="DE12:ET12" ca="1" si="81">OFFSET($C11,C$2-2017,C$2-2017,1,1)</f>
        <v>1.26315010742057E-2</v>
      </c>
      <c r="DF12" s="32">
        <f t="shared" ca="1" si="81"/>
        <v>1.3720980491879397E-2</v>
      </c>
      <c r="DG12" s="32">
        <f t="shared" ca="1" si="81"/>
        <v>1.4748988883004154E-2</v>
      </c>
      <c r="DH12" s="32">
        <f t="shared" ca="1" si="81"/>
        <v>1.710564514404863E-2</v>
      </c>
      <c r="DI12" s="32">
        <f t="shared" ca="1" si="81"/>
        <v>1.92558219005983E-2</v>
      </c>
      <c r="DJ12" s="32">
        <f t="shared" ca="1" si="81"/>
        <v>2.0060948031278565E-2</v>
      </c>
      <c r="DK12" s="32">
        <f t="shared" ca="1" si="81"/>
        <v>2.3652119640048097E-2</v>
      </c>
      <c r="DL12" s="32">
        <f t="shared" ca="1" si="81"/>
        <v>2.476630414590637E-2</v>
      </c>
      <c r="DM12" s="32">
        <f t="shared" ca="1" si="81"/>
        <v>2.8868469905063004E-2</v>
      </c>
      <c r="DN12" s="32">
        <f t="shared" ca="1" si="81"/>
        <v>3.326623051058792E-2</v>
      </c>
      <c r="DO12" s="32">
        <f t="shared" ca="1" si="81"/>
        <v>3.415196585452427E-2</v>
      </c>
      <c r="DP12" s="32">
        <f t="shared" ca="1" si="81"/>
        <v>4.0702037843745681E-2</v>
      </c>
      <c r="DQ12" s="32">
        <f t="shared" ca="1" si="81"/>
        <v>4.4236154868042013E-2</v>
      </c>
      <c r="DR12" s="32">
        <f t="shared" ca="1" si="81"/>
        <v>5.2154306894761471E-2</v>
      </c>
      <c r="DS12" s="32">
        <f t="shared" ca="1" si="81"/>
        <v>5.8426036282219027E-2</v>
      </c>
      <c r="DT12" s="32">
        <f t="shared" ca="1" si="81"/>
        <v>6.8348945193746777E-2</v>
      </c>
      <c r="DU12" s="32">
        <f t="shared" ca="1" si="81"/>
        <v>7.4309954813443435E-2</v>
      </c>
      <c r="DV12" s="32">
        <f t="shared" ca="1" si="81"/>
        <v>7.9453947458510907E-2</v>
      </c>
      <c r="DW12" s="32">
        <f t="shared" ca="1" si="81"/>
        <v>0.10010717462893019</v>
      </c>
      <c r="DX12" s="32">
        <f t="shared" ca="1" si="81"/>
        <v>0.10300545793891945</v>
      </c>
      <c r="DY12" s="32">
        <f t="shared" ca="1" si="81"/>
        <v>0.12081436082695192</v>
      </c>
      <c r="DZ12" s="32">
        <f t="shared" ca="1" si="81"/>
        <v>0.14713538864520034</v>
      </c>
      <c r="EA12" s="32">
        <f t="shared" ca="1" si="81"/>
        <v>0.16078839834373654</v>
      </c>
      <c r="EB12" s="32">
        <f t="shared" ca="1" si="81"/>
        <v>0.18625005612628034</v>
      </c>
      <c r="EC12" s="32">
        <f t="shared" ca="1" si="81"/>
        <v>0.1914221777643719</v>
      </c>
      <c r="ED12" s="32">
        <f t="shared" ca="1" si="81"/>
        <v>0.22644931731561646</v>
      </c>
      <c r="EE12" s="32">
        <f t="shared" ca="1" si="81"/>
        <v>0.2683162460285014</v>
      </c>
      <c r="EF12" s="32">
        <f t="shared" ca="1" si="81"/>
        <v>0.2910652922240119</v>
      </c>
      <c r="EG12" s="32">
        <f t="shared" ca="1" si="81"/>
        <v>0.3241790437723967</v>
      </c>
      <c r="EH12" s="32">
        <f t="shared" ca="1" si="81"/>
        <v>0.36000318861358782</v>
      </c>
      <c r="EI12" s="32">
        <f t="shared" ca="1" si="81"/>
        <v>0.39679069813765816</v>
      </c>
      <c r="EJ12" s="32">
        <f t="shared" ca="1" si="81"/>
        <v>0.43979418226113287</v>
      </c>
      <c r="EK12" s="32">
        <f t="shared" ca="1" si="81"/>
        <v>0.47440967564606584</v>
      </c>
      <c r="EL12" s="32">
        <f t="shared" ca="1" si="81"/>
        <v>0.51850623861848932</v>
      </c>
      <c r="EM12" s="32">
        <f t="shared" ca="1" si="81"/>
        <v>0.57018425191004596</v>
      </c>
      <c r="EN12" s="32">
        <f t="shared" ca="1" si="81"/>
        <v>0.59975308843201069</v>
      </c>
      <c r="EO12" s="32">
        <f t="shared" ca="1" si="81"/>
        <v>0.65442015236190443</v>
      </c>
      <c r="EP12" s="32">
        <f t="shared" ca="1" si="81"/>
        <v>0.68258496251498613</v>
      </c>
      <c r="EQ12" s="32">
        <f t="shared" ca="1" si="81"/>
        <v>0.75824666400062479</v>
      </c>
      <c r="ER12" s="32">
        <f t="shared" ca="1" si="81"/>
        <v>0.82893269753295318</v>
      </c>
      <c r="ES12" s="32">
        <f t="shared" ca="1" si="81"/>
        <v>0.66666666666666641</v>
      </c>
      <c r="ET12" s="32">
        <f t="shared" ca="1" si="81"/>
        <v>0.66666666666666563</v>
      </c>
      <c r="EU12" s="32"/>
      <c r="EV12" s="32"/>
      <c r="EW12" s="32"/>
      <c r="EX12" s="32"/>
      <c r="EY12" s="32"/>
      <c r="EZ12" s="32"/>
      <c r="FA12" s="32"/>
      <c r="FB12" s="32"/>
    </row>
    <row r="13" spans="1:158" x14ac:dyDescent="0.25">
      <c r="A13" s="31">
        <v>70</v>
      </c>
      <c r="B13" s="32">
        <v>1.5363011222989874E-2</v>
      </c>
      <c r="C13" s="32">
        <v>1.515554812554565E-2</v>
      </c>
      <c r="D13" s="32">
        <v>1.4950886623190855E-2</v>
      </c>
      <c r="E13" s="32">
        <v>1.4748988883004154E-2</v>
      </c>
      <c r="F13" s="32">
        <v>1.4549817582962433E-2</v>
      </c>
      <c r="G13" s="32">
        <v>1.4353335905041589E-2</v>
      </c>
      <c r="H13" s="32">
        <v>1.4159507528410501E-2</v>
      </c>
      <c r="I13" s="32">
        <v>1.3968296622716902E-2</v>
      </c>
      <c r="J13" s="32">
        <v>1.3779667841463915E-2</v>
      </c>
      <c r="K13" s="32">
        <v>1.3593586315476051E-2</v>
      </c>
      <c r="L13" s="32">
        <v>1.3410017646453415E-2</v>
      </c>
      <c r="M13" s="32">
        <v>1.3228927900612983E-2</v>
      </c>
      <c r="N13" s="32">
        <v>1.3050283602415738E-2</v>
      </c>
      <c r="O13" s="32">
        <v>1.2874051728378492E-2</v>
      </c>
      <c r="P13" s="32">
        <v>1.2700199700969327E-2</v>
      </c>
      <c r="Q13" s="32">
        <v>1.2528695382585414E-2</v>
      </c>
      <c r="R13" s="32">
        <v>1.2359507069612193E-2</v>
      </c>
      <c r="S13" s="32">
        <v>1.2192603486562769E-2</v>
      </c>
      <c r="T13" s="32">
        <v>1.2027953780296445E-2</v>
      </c>
      <c r="U13" s="32">
        <v>1.1865527514315327E-2</v>
      </c>
      <c r="V13" s="32">
        <v>1.1705294663137963E-2</v>
      </c>
      <c r="W13" s="32">
        <v>1.1547225606748942E-2</v>
      </c>
      <c r="X13" s="32">
        <v>1.1391291125123462E-2</v>
      </c>
      <c r="Y13" s="32">
        <v>1.1237462392825817E-2</v>
      </c>
      <c r="Z13" s="32">
        <v>1.108571097368086E-2</v>
      </c>
      <c r="AA13" s="32">
        <v>1.0936008815517387E-2</v>
      </c>
      <c r="AB13" s="32">
        <v>1.0788328244982529E-2</v>
      </c>
      <c r="AC13" s="32">
        <v>1.0642641962426168E-2</v>
      </c>
      <c r="AD13" s="32">
        <v>1.0498923036854421E-2</v>
      </c>
      <c r="AE13" s="32">
        <v>1.0357144900951293E-2</v>
      </c>
      <c r="AF13" s="32">
        <v>1.0217281346167544E-2</v>
      </c>
      <c r="AG13" s="32">
        <v>1.0079306517875876E-2</v>
      </c>
      <c r="AH13" s="32">
        <v>9.9431949105915525E-3</v>
      </c>
      <c r="AI13" s="32">
        <v>9.8089213632575455E-3</v>
      </c>
      <c r="AJ13" s="32">
        <v>9.6764610545933862E-3</v>
      </c>
      <c r="AK13" s="32">
        <v>9.5457894985067626E-3</v>
      </c>
      <c r="AL13" s="32">
        <v>9.4168825395671511E-3</v>
      </c>
      <c r="AM13" s="32">
        <v>9.2897163485405193E-3</v>
      </c>
      <c r="AN13" s="32">
        <v>9.1642674179843522E-3</v>
      </c>
      <c r="AO13" s="32">
        <v>9.040512557902166E-3</v>
      </c>
      <c r="AP13" s="32">
        <v>8.9184288914566784E-3</v>
      </c>
      <c r="AQ13" s="32">
        <v>8.7979938507409053E-3</v>
      </c>
      <c r="AR13" s="32">
        <v>8.6791851726063397E-3</v>
      </c>
      <c r="AS13" s="32">
        <v>8.5619808945474676E-3</v>
      </c>
      <c r="AT13" s="32">
        <v>8.4463593506418719E-3</v>
      </c>
      <c r="AU13" s="32">
        <v>8.3322991675451544E-3</v>
      </c>
      <c r="AV13" s="32">
        <v>8.2197792605399438E-3</v>
      </c>
      <c r="AW13" s="32">
        <v>8.1087788296382527E-3</v>
      </c>
      <c r="AX13" s="32">
        <v>7.9992773557364776E-3</v>
      </c>
      <c r="AY13" s="32">
        <v>7.8912545968223211E-3</v>
      </c>
      <c r="AZ13" s="32">
        <v>7.7846905842329246E-3</v>
      </c>
      <c r="BB13" s="31">
        <f t="shared" si="20"/>
        <v>69</v>
      </c>
      <c r="BC13" s="32">
        <f t="shared" si="26"/>
        <v>0</v>
      </c>
      <c r="BD13" s="32">
        <f t="shared" ca="1" si="21"/>
        <v>1.4080377033880889E-2</v>
      </c>
      <c r="BE13" s="32">
        <f t="shared" ca="1" si="64"/>
        <v>1.515554812554565E-2</v>
      </c>
      <c r="BF13" s="32">
        <f t="shared" ca="1" si="65"/>
        <v>1.7465846710848693E-2</v>
      </c>
      <c r="BG13" s="32">
        <f t="shared" ca="1" si="66"/>
        <v>1.9725527432165064E-2</v>
      </c>
      <c r="BH13" s="32">
        <f t="shared" ca="1" si="67"/>
        <v>2.0575100331753186E-2</v>
      </c>
      <c r="BI13" s="32">
        <f t="shared" ca="1" si="68"/>
        <v>2.4202839284463772E-2</v>
      </c>
      <c r="BJ13" s="32">
        <f t="shared" ca="1" si="69"/>
        <v>2.5387352793560369E-2</v>
      </c>
      <c r="BK13" s="32">
        <f t="shared" ca="1" si="70"/>
        <v>2.9516119919547827E-2</v>
      </c>
      <c r="BL13" s="32">
        <f t="shared" ca="1" si="71"/>
        <v>3.3959084570770674E-2</v>
      </c>
      <c r="BM13" s="32">
        <f t="shared" ca="1" si="72"/>
        <v>3.4951350159568212E-2</v>
      </c>
      <c r="BN13" s="32">
        <f t="shared" ca="1" si="73"/>
        <v>4.1512685482241234E-2</v>
      </c>
      <c r="BO13" s="32">
        <f t="shared" ca="1" si="74"/>
        <v>4.5164700480838302E-2</v>
      </c>
      <c r="BP13" s="32">
        <f t="shared" ca="1" si="75"/>
        <v>5.2949663979244437E-2</v>
      </c>
      <c r="BQ13" s="32">
        <f t="shared" ca="1" si="76"/>
        <v>5.9346667795339363E-2</v>
      </c>
      <c r="BR13" s="32">
        <f t="shared" ca="1" si="77"/>
        <v>6.918411299231797E-2</v>
      </c>
      <c r="BS13" s="32">
        <f t="shared" ca="1" si="78"/>
        <v>7.5390929120937505E-2</v>
      </c>
      <c r="BT13" s="32">
        <f t="shared" ca="1" si="34"/>
        <v>8.0902381134465906E-2</v>
      </c>
      <c r="BU13" s="32">
        <f t="shared" ca="1" si="35"/>
        <v>0.10127633946946234</v>
      </c>
      <c r="BV13" s="32">
        <f t="shared" ca="1" si="36"/>
        <v>0.10433429405971839</v>
      </c>
      <c r="BW13" s="32">
        <f t="shared" ca="1" si="37"/>
        <v>0.12216741690560229</v>
      </c>
      <c r="BX13" s="32">
        <f t="shared" ca="1" si="38"/>
        <v>0.14816424574662707</v>
      </c>
      <c r="BY13" s="32">
        <f t="shared" ca="1" si="39"/>
        <v>0.16181371528245636</v>
      </c>
      <c r="BZ13" s="32">
        <f t="shared" ca="1" si="40"/>
        <v>0.18713837728514413</v>
      </c>
      <c r="CA13" s="32">
        <f t="shared" ca="1" si="41"/>
        <v>0.19241529988667064</v>
      </c>
      <c r="CB13" s="32">
        <f t="shared" ca="1" si="42"/>
        <v>0.22718791726782372</v>
      </c>
      <c r="CC13" s="32">
        <f t="shared" ca="1" si="43"/>
        <v>0.26866584749756106</v>
      </c>
      <c r="CD13" s="32">
        <f t="shared" ca="1" si="44"/>
        <v>0.29129360410576843</v>
      </c>
      <c r="CE13" s="32">
        <f t="shared" ca="1" si="45"/>
        <v>0.32414558326950654</v>
      </c>
      <c r="CF13" s="32">
        <f t="shared" ca="1" si="46"/>
        <v>0.35962536856227939</v>
      </c>
      <c r="CG13" s="32">
        <f t="shared" ca="1" si="47"/>
        <v>0.39609879611329007</v>
      </c>
      <c r="CH13" s="32">
        <f t="shared" ca="1" si="48"/>
        <v>0.43854135016123064</v>
      </c>
      <c r="CI13" s="32">
        <f t="shared" ca="1" si="49"/>
        <v>0.47303385412982418</v>
      </c>
      <c r="CJ13" s="32">
        <f t="shared" ca="1" si="50"/>
        <v>0.5166044082422474</v>
      </c>
      <c r="CK13" s="32">
        <f t="shared" ca="1" si="51"/>
        <v>0.56737890907128585</v>
      </c>
      <c r="CL13" s="32">
        <f t="shared" ca="1" si="52"/>
        <v>0.59719573020766925</v>
      </c>
      <c r="CM13" s="32">
        <f t="shared" ca="1" si="53"/>
        <v>0.65110590899462439</v>
      </c>
      <c r="CN13" s="32">
        <f t="shared" ca="1" si="54"/>
        <v>0.67895729646426739</v>
      </c>
      <c r="CO13" s="32">
        <f t="shared" ca="1" si="55"/>
        <v>0.75189478866547799</v>
      </c>
      <c r="CP13" s="32">
        <f t="shared" ca="1" si="56"/>
        <v>0.82286859288369596</v>
      </c>
      <c r="CQ13" s="32">
        <f t="shared" ca="1" si="57"/>
        <v>0.66666666666666641</v>
      </c>
      <c r="CR13" s="32">
        <f t="shared" ca="1" si="58"/>
        <v>0.66666666666666574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1">
        <f t="shared" si="23"/>
        <v>69</v>
      </c>
      <c r="DE13" s="32">
        <f t="shared" ref="DE13:ES13" ca="1" si="82">OFFSET($C12,C$2-2017,C$2-2017,1,1)</f>
        <v>1.3899517207449559E-2</v>
      </c>
      <c r="DF13" s="32">
        <f t="shared" ca="1" si="82"/>
        <v>1.4950886623190855E-2</v>
      </c>
      <c r="DG13" s="32">
        <f t="shared" ca="1" si="82"/>
        <v>1.7284807663845343E-2</v>
      </c>
      <c r="DH13" s="32">
        <f t="shared" ca="1" si="82"/>
        <v>1.9489259686533415E-2</v>
      </c>
      <c r="DI13" s="32">
        <f t="shared" ca="1" si="82"/>
        <v>2.0316397773563182E-2</v>
      </c>
      <c r="DJ13" s="32">
        <f t="shared" ca="1" si="82"/>
        <v>2.3925894975632432E-2</v>
      </c>
      <c r="DK13" s="32">
        <f t="shared" ca="1" si="82"/>
        <v>2.5074905797325377E-2</v>
      </c>
      <c r="DL13" s="32">
        <f t="shared" ca="1" si="82"/>
        <v>2.9190498790046343E-2</v>
      </c>
      <c r="DM13" s="32">
        <f t="shared" ca="1" si="82"/>
        <v>3.361087227758016E-2</v>
      </c>
      <c r="DN13" s="32">
        <f t="shared" ca="1" si="82"/>
        <v>3.4549346118546077E-2</v>
      </c>
      <c r="DO13" s="32">
        <f t="shared" ca="1" si="82"/>
        <v>4.1105363342192884E-2</v>
      </c>
      <c r="DP13" s="32">
        <f t="shared" ca="1" si="82"/>
        <v>4.4698016567171019E-2</v>
      </c>
      <c r="DQ13" s="32">
        <f t="shared" ca="1" si="82"/>
        <v>5.2550480731844984E-2</v>
      </c>
      <c r="DR13" s="32">
        <f t="shared" ca="1" si="82"/>
        <v>5.8884552862693097E-2</v>
      </c>
      <c r="DS13" s="32">
        <f t="shared" ca="1" si="82"/>
        <v>6.8765261194806235E-2</v>
      </c>
      <c r="DT13" s="32">
        <f t="shared" ca="1" si="82"/>
        <v>7.4848490541362181E-2</v>
      </c>
      <c r="DU13" s="32">
        <f t="shared" ca="1" si="82"/>
        <v>8.0174893451293569E-2</v>
      </c>
      <c r="DV13" s="32">
        <f t="shared" ca="1" si="82"/>
        <v>0.10069006009059822</v>
      </c>
      <c r="DW13" s="32">
        <f t="shared" ca="1" si="82"/>
        <v>0.1036677468567499</v>
      </c>
      <c r="DX13" s="32">
        <f t="shared" ca="1" si="82"/>
        <v>0.12148900521170672</v>
      </c>
      <c r="DY13" s="32">
        <f t="shared" ca="1" si="82"/>
        <v>0.14764892102976218</v>
      </c>
      <c r="DZ13" s="32">
        <f t="shared" ca="1" si="82"/>
        <v>0.16130024212726884</v>
      </c>
      <c r="EA13" s="32">
        <f t="shared" ca="1" si="82"/>
        <v>0.18669368835806721</v>
      </c>
      <c r="EB13" s="32">
        <f t="shared" ca="1" si="82"/>
        <v>0.19191809643567018</v>
      </c>
      <c r="EC13" s="32">
        <f t="shared" ca="1" si="82"/>
        <v>0.22681831664937344</v>
      </c>
      <c r="ED13" s="32">
        <f t="shared" ca="1" si="82"/>
        <v>0.26849098986113373</v>
      </c>
      <c r="EE13" s="32">
        <f t="shared" ca="1" si="82"/>
        <v>0.29117942578765954</v>
      </c>
      <c r="EF13" s="32">
        <f t="shared" ca="1" si="82"/>
        <v>0.3241623130892215</v>
      </c>
      <c r="EG13" s="32">
        <f t="shared" ca="1" si="82"/>
        <v>0.35981422899707188</v>
      </c>
      <c r="EH13" s="32">
        <f t="shared" ca="1" si="82"/>
        <v>0.39644459618120448</v>
      </c>
      <c r="EI13" s="32">
        <f t="shared" ca="1" si="82"/>
        <v>0.43916731946019344</v>
      </c>
      <c r="EJ13" s="32">
        <f t="shared" ca="1" si="82"/>
        <v>0.47372126541600207</v>
      </c>
      <c r="EK13" s="32">
        <f t="shared" ca="1" si="82"/>
        <v>0.51755444986147914</v>
      </c>
      <c r="EL13" s="32">
        <f t="shared" ca="1" si="82"/>
        <v>0.56877985092507366</v>
      </c>
      <c r="EM13" s="32">
        <f t="shared" ca="1" si="82"/>
        <v>0.59847304332815143</v>
      </c>
      <c r="EN13" s="32">
        <f t="shared" ca="1" si="82"/>
        <v>0.65276092726816781</v>
      </c>
      <c r="EO13" s="32">
        <f t="shared" ca="1" si="82"/>
        <v>0.6807687131150626</v>
      </c>
      <c r="EP13" s="32">
        <f t="shared" ca="1" si="82"/>
        <v>0.75506404707485142</v>
      </c>
      <c r="EQ13" s="32">
        <f t="shared" ca="1" si="82"/>
        <v>0.82589507954353847</v>
      </c>
      <c r="ER13" s="32">
        <f t="shared" ca="1" si="82"/>
        <v>0.66666666666666641</v>
      </c>
      <c r="ES13" s="32">
        <f t="shared" ca="1" si="82"/>
        <v>0.66666666666666574</v>
      </c>
      <c r="ET13" s="32"/>
      <c r="EU13" s="32"/>
      <c r="EV13" s="32"/>
      <c r="EW13" s="32"/>
      <c r="EX13" s="32"/>
      <c r="EY13" s="32"/>
      <c r="EZ13" s="32"/>
      <c r="FA13" s="32"/>
      <c r="FB13" s="32"/>
    </row>
    <row r="14" spans="1:158" x14ac:dyDescent="0.25">
      <c r="A14" s="31">
        <v>71</v>
      </c>
      <c r="B14" s="32">
        <v>1.7833633210437471E-2</v>
      </c>
      <c r="C14" s="32">
        <v>1.7648781939584423E-2</v>
      </c>
      <c r="D14" s="32">
        <v>1.7465846710848693E-2</v>
      </c>
      <c r="E14" s="32">
        <v>1.7284807663845343E-2</v>
      </c>
      <c r="F14" s="32">
        <v>1.710564514404863E-2</v>
      </c>
      <c r="G14" s="32">
        <v>1.6928339700658213E-2</v>
      </c>
      <c r="H14" s="32">
        <v>1.6752872084487478E-2</v>
      </c>
      <c r="I14" s="32">
        <v>1.6579223245873728E-2</v>
      </c>
      <c r="J14" s="32">
        <v>1.6407374332610081E-2</v>
      </c>
      <c r="K14" s="32">
        <v>1.6237306687898762E-2</v>
      </c>
      <c r="L14" s="32">
        <v>1.6069001848325631E-2</v>
      </c>
      <c r="M14" s="32">
        <v>1.5902441541855692E-2</v>
      </c>
      <c r="N14" s="32">
        <v>1.5737607685849395E-2</v>
      </c>
      <c r="O14" s="32">
        <v>1.55744823850995E-2</v>
      </c>
      <c r="P14" s="32">
        <v>1.5413047929888259E-2</v>
      </c>
      <c r="Q14" s="32">
        <v>1.5253286794064782E-2</v>
      </c>
      <c r="R14" s="32">
        <v>1.5095181633142291E-2</v>
      </c>
      <c r="S14" s="32">
        <v>1.4938715282415128E-2</v>
      </c>
      <c r="T14" s="32">
        <v>1.478387075509525E-2</v>
      </c>
      <c r="U14" s="32">
        <v>1.4630631240468071E-2</v>
      </c>
      <c r="V14" s="32">
        <v>1.44789801020674E-2</v>
      </c>
      <c r="W14" s="32">
        <v>1.4328900875869303E-2</v>
      </c>
      <c r="X14" s="32">
        <v>1.4180377268504676E-2</v>
      </c>
      <c r="Y14" s="32">
        <v>1.4033393155490364E-2</v>
      </c>
      <c r="Z14" s="32">
        <v>1.3887932579478596E-2</v>
      </c>
      <c r="AA14" s="32">
        <v>1.3743979748524576E-2</v>
      </c>
      <c r="AB14" s="32">
        <v>1.3601519034372041E-2</v>
      </c>
      <c r="AC14" s="32">
        <v>1.3460534970756553E-2</v>
      </c>
      <c r="AD14" s="32">
        <v>1.3321012251726425E-2</v>
      </c>
      <c r="AE14" s="32">
        <v>1.3182935729981015E-2</v>
      </c>
      <c r="AF14" s="32">
        <v>1.3046290415226262E-2</v>
      </c>
      <c r="AG14" s="32">
        <v>1.2911061472547263E-2</v>
      </c>
      <c r="AH14" s="32">
        <v>1.2777234220797724E-2</v>
      </c>
      <c r="AI14" s="32">
        <v>1.2644794131006084E-2</v>
      </c>
      <c r="AJ14" s="32">
        <v>1.2513726824798191E-2</v>
      </c>
      <c r="AK14" s="32">
        <v>1.238401807283631E-2</v>
      </c>
      <c r="AL14" s="32">
        <v>1.2255653793274302E-2</v>
      </c>
      <c r="AM14" s="32">
        <v>1.2128620050228842E-2</v>
      </c>
      <c r="AN14" s="32">
        <v>1.2002903052266452E-2</v>
      </c>
      <c r="AO14" s="32">
        <v>1.187848915090625E-2</v>
      </c>
      <c r="AP14" s="32">
        <v>1.175536483913819E-2</v>
      </c>
      <c r="AQ14" s="32">
        <v>1.1633516749956668E-2</v>
      </c>
      <c r="AR14" s="32">
        <v>1.1512931654909344E-2</v>
      </c>
      <c r="AS14" s="32">
        <v>1.1393596462660988E-2</v>
      </c>
      <c r="AT14" s="32">
        <v>1.1275498217572205E-2</v>
      </c>
      <c r="AU14" s="32">
        <v>1.115862409829293E-2</v>
      </c>
      <c r="AV14" s="32">
        <v>1.1042961416370458E-2</v>
      </c>
      <c r="AW14" s="32">
        <v>1.0928497614871918E-2</v>
      </c>
      <c r="AX14" s="32">
        <v>1.081522026702105E-2</v>
      </c>
      <c r="AY14" s="32">
        <v>1.0703117074849057E-2</v>
      </c>
      <c r="AZ14" s="32">
        <v>1.0592175867859509E-2</v>
      </c>
      <c r="BB14" s="31">
        <f t="shared" si="20"/>
        <v>70</v>
      </c>
      <c r="BC14" s="32">
        <f t="shared" si="26"/>
        <v>0</v>
      </c>
      <c r="BD14" s="32">
        <f t="shared" ca="1" si="21"/>
        <v>1.5363011222989874E-2</v>
      </c>
      <c r="BE14" s="32">
        <f t="shared" ca="1" si="64"/>
        <v>1.7648781939584423E-2</v>
      </c>
      <c r="BF14" s="32">
        <f t="shared" ca="1" si="65"/>
        <v>1.9964659445014847E-2</v>
      </c>
      <c r="BG14" s="32">
        <f t="shared" ca="1" si="66"/>
        <v>2.0837097126173449E-2</v>
      </c>
      <c r="BH14" s="32">
        <f t="shared" ca="1" si="67"/>
        <v>2.4482989247682215E-2</v>
      </c>
      <c r="BI14" s="32">
        <f t="shared" ca="1" si="68"/>
        <v>2.5703693049704105E-2</v>
      </c>
      <c r="BJ14" s="32">
        <f t="shared" ca="1" si="69"/>
        <v>2.9845373365192326E-2</v>
      </c>
      <c r="BK14" s="32">
        <f t="shared" ca="1" si="70"/>
        <v>3.4310904381199277E-2</v>
      </c>
      <c r="BL14" s="32">
        <f t="shared" ca="1" si="71"/>
        <v>3.5358031778233746E-2</v>
      </c>
      <c r="BM14" s="32">
        <f t="shared" ca="1" si="72"/>
        <v>4.1924043867496617E-2</v>
      </c>
      <c r="BN14" s="32">
        <f t="shared" ca="1" si="73"/>
        <v>4.5636256956914444E-2</v>
      </c>
      <c r="BO14" s="32">
        <f t="shared" ca="1" si="74"/>
        <v>5.3351879497001556E-2</v>
      </c>
      <c r="BP14" s="32">
        <f t="shared" ca="1" si="75"/>
        <v>5.9812409319351154E-2</v>
      </c>
      <c r="BQ14" s="32">
        <f t="shared" ca="1" si="76"/>
        <v>6.9605516031913728E-2</v>
      </c>
      <c r="BR14" s="32">
        <f t="shared" ca="1" si="77"/>
        <v>7.5937298836738595E-2</v>
      </c>
      <c r="BS14" s="32">
        <f t="shared" ca="1" si="78"/>
        <v>8.1636469865751751E-2</v>
      </c>
      <c r="BT14" s="32">
        <f t="shared" ca="1" si="34"/>
        <v>0.10186603252699315</v>
      </c>
      <c r="BU14" s="32">
        <f t="shared" ca="1" si="35"/>
        <v>0.10500512692710286</v>
      </c>
      <c r="BV14" s="32">
        <f t="shared" ca="1" si="36"/>
        <v>0.12284961694582279</v>
      </c>
      <c r="BW14" s="32">
        <f t="shared" ca="1" si="37"/>
        <v>0.1486813690513987</v>
      </c>
      <c r="BX14" s="32">
        <f t="shared" ca="1" si="38"/>
        <v>0.16232882299613935</v>
      </c>
      <c r="BY14" s="32">
        <f t="shared" ca="1" si="39"/>
        <v>0.18758412542447186</v>
      </c>
      <c r="BZ14" s="32">
        <f t="shared" ca="1" si="40"/>
        <v>0.19291379144586038</v>
      </c>
      <c r="CA14" s="32">
        <f t="shared" ca="1" si="41"/>
        <v>0.22755812015076121</v>
      </c>
      <c r="CB14" s="32">
        <f t="shared" ca="1" si="42"/>
        <v>0.26884081901189927</v>
      </c>
      <c r="CC14" s="32">
        <f t="shared" ca="1" si="43"/>
        <v>0.29140782719588787</v>
      </c>
      <c r="CD14" s="32">
        <f t="shared" ca="1" si="44"/>
        <v>0.32412885431320748</v>
      </c>
      <c r="CE14" s="32">
        <f t="shared" ca="1" si="45"/>
        <v>0.35943660725715143</v>
      </c>
      <c r="CF14" s="32">
        <f t="shared" ca="1" si="46"/>
        <v>0.3957532976705917</v>
      </c>
      <c r="CG14" s="32">
        <f t="shared" ca="1" si="47"/>
        <v>0.4379162730906872</v>
      </c>
      <c r="CH14" s="32">
        <f t="shared" ca="1" si="48"/>
        <v>0.4723474403379766</v>
      </c>
      <c r="CI14" s="32">
        <f t="shared" ca="1" si="49"/>
        <v>0.51565611055368543</v>
      </c>
      <c r="CJ14" s="32">
        <f t="shared" ca="1" si="50"/>
        <v>0.56598141782861655</v>
      </c>
      <c r="CK14" s="32">
        <f t="shared" ca="1" si="51"/>
        <v>0.59592114323972822</v>
      </c>
      <c r="CL14" s="32">
        <f t="shared" ca="1" si="52"/>
        <v>0.64945508687524911</v>
      </c>
      <c r="CM14" s="32">
        <f t="shared" ca="1" si="53"/>
        <v>0.67715069970342845</v>
      </c>
      <c r="CN14" s="32">
        <f t="shared" ca="1" si="54"/>
        <v>0.74873883270230657</v>
      </c>
      <c r="CO14" s="32">
        <f t="shared" ca="1" si="55"/>
        <v>0.81985319676274782</v>
      </c>
      <c r="CP14" s="32">
        <f t="shared" ca="1" si="56"/>
        <v>0.66666666666666641</v>
      </c>
      <c r="CQ14" s="32">
        <f t="shared" ca="1" si="57"/>
        <v>0.66666666666666574</v>
      </c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1">
        <f t="shared" si="23"/>
        <v>70</v>
      </c>
      <c r="DE14" s="32">
        <f t="shared" ref="DE14:ER14" ca="1" si="83">OFFSET($C13,C$2-2017,C$2-2017,1,1)</f>
        <v>1.515554812554565E-2</v>
      </c>
      <c r="DF14" s="32">
        <f t="shared" ca="1" si="83"/>
        <v>1.7465846710848693E-2</v>
      </c>
      <c r="DG14" s="32">
        <f t="shared" ca="1" si="83"/>
        <v>1.9725527432165064E-2</v>
      </c>
      <c r="DH14" s="32">
        <f t="shared" ca="1" si="83"/>
        <v>2.0575100331753186E-2</v>
      </c>
      <c r="DI14" s="32">
        <f t="shared" ca="1" si="83"/>
        <v>2.4202839284463772E-2</v>
      </c>
      <c r="DJ14" s="32">
        <f t="shared" ca="1" si="83"/>
        <v>2.5387352793560369E-2</v>
      </c>
      <c r="DK14" s="32">
        <f t="shared" ca="1" si="83"/>
        <v>2.9516119919547827E-2</v>
      </c>
      <c r="DL14" s="32">
        <f t="shared" ca="1" si="83"/>
        <v>3.3959084570770674E-2</v>
      </c>
      <c r="DM14" s="32">
        <f t="shared" ca="1" si="83"/>
        <v>3.4951350159568212E-2</v>
      </c>
      <c r="DN14" s="32">
        <f t="shared" ca="1" si="83"/>
        <v>4.1512685482241234E-2</v>
      </c>
      <c r="DO14" s="32">
        <f t="shared" ca="1" si="83"/>
        <v>4.5164700480838302E-2</v>
      </c>
      <c r="DP14" s="32">
        <f t="shared" ca="1" si="83"/>
        <v>5.2949663979244437E-2</v>
      </c>
      <c r="DQ14" s="32">
        <f t="shared" ca="1" si="83"/>
        <v>5.9346667795339363E-2</v>
      </c>
      <c r="DR14" s="32">
        <f t="shared" ca="1" si="83"/>
        <v>6.918411299231797E-2</v>
      </c>
      <c r="DS14" s="32">
        <f t="shared" ca="1" si="83"/>
        <v>7.5390929120937505E-2</v>
      </c>
      <c r="DT14" s="32">
        <f t="shared" ca="1" si="83"/>
        <v>8.0902381134465906E-2</v>
      </c>
      <c r="DU14" s="32">
        <f t="shared" ca="1" si="83"/>
        <v>0.10127633946946234</v>
      </c>
      <c r="DV14" s="32">
        <f t="shared" ca="1" si="83"/>
        <v>0.10433429405971839</v>
      </c>
      <c r="DW14" s="32">
        <f t="shared" ca="1" si="83"/>
        <v>0.12216741690560229</v>
      </c>
      <c r="DX14" s="32">
        <f t="shared" ca="1" si="83"/>
        <v>0.14816424574662707</v>
      </c>
      <c r="DY14" s="32">
        <f t="shared" ca="1" si="83"/>
        <v>0.16181371528245636</v>
      </c>
      <c r="DZ14" s="32">
        <f t="shared" ca="1" si="83"/>
        <v>0.18713837728514413</v>
      </c>
      <c r="EA14" s="32">
        <f t="shared" ca="1" si="83"/>
        <v>0.19241529988667064</v>
      </c>
      <c r="EB14" s="32">
        <f t="shared" ca="1" si="83"/>
        <v>0.22718791726782372</v>
      </c>
      <c r="EC14" s="32">
        <f t="shared" ca="1" si="83"/>
        <v>0.26866584749756106</v>
      </c>
      <c r="ED14" s="32">
        <f t="shared" ca="1" si="83"/>
        <v>0.29129360410576843</v>
      </c>
      <c r="EE14" s="32">
        <f t="shared" ca="1" si="83"/>
        <v>0.32414558326950654</v>
      </c>
      <c r="EF14" s="32">
        <f t="shared" ca="1" si="83"/>
        <v>0.35962536856227939</v>
      </c>
      <c r="EG14" s="32">
        <f t="shared" ca="1" si="83"/>
        <v>0.39609879611329007</v>
      </c>
      <c r="EH14" s="32">
        <f t="shared" ca="1" si="83"/>
        <v>0.43854135016123064</v>
      </c>
      <c r="EI14" s="32">
        <f t="shared" ca="1" si="83"/>
        <v>0.47303385412982418</v>
      </c>
      <c r="EJ14" s="32">
        <f t="shared" ca="1" si="83"/>
        <v>0.5166044082422474</v>
      </c>
      <c r="EK14" s="32">
        <f t="shared" ca="1" si="83"/>
        <v>0.56737890907128585</v>
      </c>
      <c r="EL14" s="32">
        <f t="shared" ca="1" si="83"/>
        <v>0.59719573020766925</v>
      </c>
      <c r="EM14" s="32">
        <f t="shared" ca="1" si="83"/>
        <v>0.65110590899462439</v>
      </c>
      <c r="EN14" s="32">
        <f t="shared" ca="1" si="83"/>
        <v>0.67895729646426739</v>
      </c>
      <c r="EO14" s="32">
        <f t="shared" ca="1" si="83"/>
        <v>0.75189478866547799</v>
      </c>
      <c r="EP14" s="32">
        <f t="shared" ca="1" si="83"/>
        <v>0.82286859288369596</v>
      </c>
      <c r="EQ14" s="32">
        <f t="shared" ca="1" si="83"/>
        <v>0.66666666666666641</v>
      </c>
      <c r="ER14" s="32">
        <f t="shared" ca="1" si="83"/>
        <v>0.66666666666666574</v>
      </c>
      <c r="ES14" s="32"/>
      <c r="ET14" s="32"/>
      <c r="EU14" s="32"/>
      <c r="EV14" s="32"/>
      <c r="EW14" s="32"/>
      <c r="EX14" s="32"/>
      <c r="EY14" s="32"/>
      <c r="EZ14" s="32"/>
      <c r="FA14" s="32"/>
      <c r="FB14" s="32"/>
    </row>
    <row r="15" spans="1:158" x14ac:dyDescent="0.25">
      <c r="A15" s="31">
        <v>72</v>
      </c>
      <c r="B15" s="32">
        <v>2.0451655587042868E-2</v>
      </c>
      <c r="C15" s="32">
        <v>2.0206690448513483E-2</v>
      </c>
      <c r="D15" s="32">
        <v>1.9964659445014847E-2</v>
      </c>
      <c r="E15" s="32">
        <v>1.9725527432165064E-2</v>
      </c>
      <c r="F15" s="32">
        <v>1.9489259686533415E-2</v>
      </c>
      <c r="G15" s="32">
        <v>1.92558219005983E-2</v>
      </c>
      <c r="H15" s="32">
        <v>1.9025180177765565E-2</v>
      </c>
      <c r="I15" s="32">
        <v>1.8797301027446534E-2</v>
      </c>
      <c r="J15" s="32">
        <v>1.8572151360194931E-2</v>
      </c>
      <c r="K15" s="32">
        <v>1.8349698482902143E-2</v>
      </c>
      <c r="L15" s="32">
        <v>1.8129910094049927E-2</v>
      </c>
      <c r="M15" s="32">
        <v>1.7912754279020067E-2</v>
      </c>
      <c r="N15" s="32">
        <v>1.7698199505460172E-2</v>
      </c>
      <c r="O15" s="32">
        <v>1.7486214618704962E-2</v>
      </c>
      <c r="P15" s="32">
        <v>1.727676883725246E-2</v>
      </c>
      <c r="Q15" s="32">
        <v>1.7069831748294292E-2</v>
      </c>
      <c r="R15" s="32">
        <v>1.6865373303299579E-2</v>
      </c>
      <c r="S15" s="32">
        <v>1.6663363813651706E-2</v>
      </c>
      <c r="T15" s="32">
        <v>1.6463773946337353E-2</v>
      </c>
      <c r="U15" s="32">
        <v>1.6266574719687156E-2</v>
      </c>
      <c r="V15" s="32">
        <v>1.6071737499167398E-2</v>
      </c>
      <c r="W15" s="32">
        <v>1.5879233993222101E-2</v>
      </c>
      <c r="X15" s="32">
        <v>1.5689036249164914E-2</v>
      </c>
      <c r="Y15" s="32">
        <v>1.5501116649120204E-2</v>
      </c>
      <c r="Z15" s="32">
        <v>1.5315447906012792E-2</v>
      </c>
      <c r="AA15" s="32">
        <v>1.5132003059605692E-2</v>
      </c>
      <c r="AB15" s="32">
        <v>1.4950755472585311E-2</v>
      </c>
      <c r="AC15" s="32">
        <v>1.4771678826693564E-2</v>
      </c>
      <c r="AD15" s="32">
        <v>1.4594747118906294E-2</v>
      </c>
      <c r="AE15" s="32">
        <v>1.4419934657657471E-2</v>
      </c>
      <c r="AF15" s="32">
        <v>1.4247216059108623E-2</v>
      </c>
      <c r="AG15" s="32">
        <v>1.4076566243462952E-2</v>
      </c>
      <c r="AH15" s="32">
        <v>1.3907960431323583E-2</v>
      </c>
      <c r="AI15" s="32">
        <v>1.3741374140095458E-2</v>
      </c>
      <c r="AJ15" s="32">
        <v>1.3576783180430305E-2</v>
      </c>
      <c r="AK15" s="32">
        <v>1.3414163652714192E-2</v>
      </c>
      <c r="AL15" s="32">
        <v>1.3253491943597163E-2</v>
      </c>
      <c r="AM15" s="32">
        <v>1.3094744722564444E-2</v>
      </c>
      <c r="AN15" s="32">
        <v>1.2937898938548688E-2</v>
      </c>
      <c r="AO15" s="32">
        <v>1.2782931816582842E-2</v>
      </c>
      <c r="AP15" s="32">
        <v>1.2629820854493061E-2</v>
      </c>
      <c r="AQ15" s="32">
        <v>1.2478543819631281E-2</v>
      </c>
      <c r="AR15" s="32">
        <v>1.2329078745646874E-2</v>
      </c>
      <c r="AS15" s="32">
        <v>1.2181403929297015E-2</v>
      </c>
      <c r="AT15" s="32">
        <v>1.2035497927295245E-2</v>
      </c>
      <c r="AU15" s="32">
        <v>1.1891339553197751E-2</v>
      </c>
      <c r="AV15" s="32">
        <v>1.1748907874326992E-2</v>
      </c>
      <c r="AW15" s="32">
        <v>1.1608182208732127E-2</v>
      </c>
      <c r="AX15" s="32">
        <v>1.1469142122185885E-2</v>
      </c>
      <c r="AY15" s="32">
        <v>1.1331767425217368E-2</v>
      </c>
      <c r="AZ15" s="32">
        <v>1.1196038170180439E-2</v>
      </c>
      <c r="BB15" s="31">
        <f t="shared" si="20"/>
        <v>71</v>
      </c>
      <c r="BC15" s="32">
        <f t="shared" si="26"/>
        <v>0</v>
      </c>
      <c r="BD15" s="32">
        <f t="shared" ca="1" si="21"/>
        <v>1.7833633210437471E-2</v>
      </c>
      <c r="BE15" s="32">
        <f t="shared" ca="1" si="64"/>
        <v>2.0206690448513483E-2</v>
      </c>
      <c r="BF15" s="32">
        <f t="shared" ca="1" si="65"/>
        <v>2.1102430104582112E-2</v>
      </c>
      <c r="BG15" s="32">
        <f t="shared" ca="1" si="66"/>
        <v>2.4766381971015244E-2</v>
      </c>
      <c r="BH15" s="32">
        <f t="shared" ca="1" si="67"/>
        <v>2.6023975077897523E-2</v>
      </c>
      <c r="BI15" s="32">
        <f t="shared" ca="1" si="68"/>
        <v>3.0178299645605224E-2</v>
      </c>
      <c r="BJ15" s="32">
        <f t="shared" ca="1" si="69"/>
        <v>3.4666369083137027E-2</v>
      </c>
      <c r="BK15" s="32">
        <f t="shared" ca="1" si="70"/>
        <v>3.5769445401191112E-2</v>
      </c>
      <c r="BL15" s="32">
        <f t="shared" ca="1" si="71"/>
        <v>4.2339478494005829E-2</v>
      </c>
      <c r="BM15" s="32">
        <f t="shared" ca="1" si="72"/>
        <v>4.6112736868943044E-2</v>
      </c>
      <c r="BN15" s="32">
        <f t="shared" ca="1" si="73"/>
        <v>5.3757150318807213E-2</v>
      </c>
      <c r="BO15" s="32">
        <f t="shared" ca="1" si="74"/>
        <v>6.0281805895537686E-2</v>
      </c>
      <c r="BP15" s="32">
        <f t="shared" ca="1" si="75"/>
        <v>7.0029485853305179E-2</v>
      </c>
      <c r="BQ15" s="32">
        <f t="shared" ca="1" si="76"/>
        <v>7.6487628178317307E-2</v>
      </c>
      <c r="BR15" s="32">
        <f t="shared" ca="1" si="77"/>
        <v>8.2377219541472646E-2</v>
      </c>
      <c r="BS15" s="32">
        <f t="shared" ca="1" si="78"/>
        <v>0.10245915913972473</v>
      </c>
      <c r="BT15" s="32">
        <f t="shared" ca="1" si="34"/>
        <v>0.10568027301422027</v>
      </c>
      <c r="BU15" s="32">
        <f t="shared" ca="1" si="35"/>
        <v>0.12353562648702698</v>
      </c>
      <c r="BV15" s="32">
        <f t="shared" ca="1" si="36"/>
        <v>0.14920029722151418</v>
      </c>
      <c r="BW15" s="32">
        <f t="shared" ca="1" si="37"/>
        <v>0.16284557047166973</v>
      </c>
      <c r="BX15" s="32">
        <f t="shared" ca="1" si="38"/>
        <v>0.18803093529900644</v>
      </c>
      <c r="BY15" s="32">
        <f t="shared" ca="1" si="39"/>
        <v>0.19341357445034957</v>
      </c>
      <c r="BZ15" s="32">
        <f t="shared" ca="1" si="40"/>
        <v>0.22792892627957628</v>
      </c>
      <c r="CA15" s="32">
        <f t="shared" ca="1" si="41"/>
        <v>0.26901590447831253</v>
      </c>
      <c r="CB15" s="32">
        <f t="shared" ca="1" si="42"/>
        <v>0.29152209507557408</v>
      </c>
      <c r="CC15" s="32">
        <f t="shared" ca="1" si="43"/>
        <v>0.32411212622027963</v>
      </c>
      <c r="CD15" s="32">
        <f t="shared" ca="1" si="44"/>
        <v>0.35924794502965651</v>
      </c>
      <c r="CE15" s="32">
        <f t="shared" ca="1" si="45"/>
        <v>0.3954081005900158</v>
      </c>
      <c r="CF15" s="32">
        <f t="shared" ca="1" si="46"/>
        <v>0.43729208697682087</v>
      </c>
      <c r="CG15" s="32">
        <f t="shared" ca="1" si="47"/>
        <v>0.47166202259300699</v>
      </c>
      <c r="CH15" s="32">
        <f t="shared" ca="1" si="48"/>
        <v>0.51470955359457093</v>
      </c>
      <c r="CI15" s="32">
        <f t="shared" ca="1" si="49"/>
        <v>0.56458736869798609</v>
      </c>
      <c r="CJ15" s="32">
        <f t="shared" ca="1" si="50"/>
        <v>0.59464927660593647</v>
      </c>
      <c r="CK15" s="32">
        <f t="shared" ca="1" si="51"/>
        <v>0.64780845027105971</v>
      </c>
      <c r="CL15" s="32">
        <f t="shared" ca="1" si="52"/>
        <v>0.67534891000758945</v>
      </c>
      <c r="CM15" s="32">
        <f t="shared" ca="1" si="53"/>
        <v>0.7455961233504852</v>
      </c>
      <c r="CN15" s="32">
        <f t="shared" ca="1" si="54"/>
        <v>0.81684885053949285</v>
      </c>
      <c r="CO15" s="32">
        <f t="shared" ca="1" si="55"/>
        <v>0.66666666666666641</v>
      </c>
      <c r="CP15" s="32">
        <f t="shared" ca="1" si="56"/>
        <v>0.66666666666666574</v>
      </c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1">
        <f t="shared" si="23"/>
        <v>71</v>
      </c>
      <c r="DE15" s="32">
        <f t="shared" ref="DE15:EQ15" ca="1" si="84">OFFSET($C14,C$2-2017,C$2-2017,1,1)</f>
        <v>1.7648781939584423E-2</v>
      </c>
      <c r="DF15" s="32">
        <f t="shared" ca="1" si="84"/>
        <v>1.9964659445014847E-2</v>
      </c>
      <c r="DG15" s="32">
        <f t="shared" ca="1" si="84"/>
        <v>2.0837097126173449E-2</v>
      </c>
      <c r="DH15" s="32">
        <f t="shared" ca="1" si="84"/>
        <v>2.4482989247682215E-2</v>
      </c>
      <c r="DI15" s="32">
        <f t="shared" ca="1" si="84"/>
        <v>2.5703693049704105E-2</v>
      </c>
      <c r="DJ15" s="32">
        <f t="shared" ca="1" si="84"/>
        <v>2.9845373365192326E-2</v>
      </c>
      <c r="DK15" s="32">
        <f t="shared" ca="1" si="84"/>
        <v>3.4310904381199277E-2</v>
      </c>
      <c r="DL15" s="32">
        <f t="shared" ca="1" si="84"/>
        <v>3.5358031778233746E-2</v>
      </c>
      <c r="DM15" s="32">
        <f t="shared" ca="1" si="84"/>
        <v>4.1924043867496617E-2</v>
      </c>
      <c r="DN15" s="32">
        <f t="shared" ca="1" si="84"/>
        <v>4.5636256956914444E-2</v>
      </c>
      <c r="DO15" s="32">
        <f t="shared" ca="1" si="84"/>
        <v>5.3351879497001556E-2</v>
      </c>
      <c r="DP15" s="32">
        <f t="shared" ca="1" si="84"/>
        <v>5.9812409319351154E-2</v>
      </c>
      <c r="DQ15" s="32">
        <f t="shared" ca="1" si="84"/>
        <v>6.9605516031913728E-2</v>
      </c>
      <c r="DR15" s="32">
        <f t="shared" ca="1" si="84"/>
        <v>7.5937298836738595E-2</v>
      </c>
      <c r="DS15" s="32">
        <f t="shared" ca="1" si="84"/>
        <v>8.1636469865751751E-2</v>
      </c>
      <c r="DT15" s="32">
        <f t="shared" ca="1" si="84"/>
        <v>0.10186603252699315</v>
      </c>
      <c r="DU15" s="32">
        <f t="shared" ca="1" si="84"/>
        <v>0.10500512692710286</v>
      </c>
      <c r="DV15" s="32">
        <f t="shared" ca="1" si="84"/>
        <v>0.12284961694582279</v>
      </c>
      <c r="DW15" s="32">
        <f t="shared" ca="1" si="84"/>
        <v>0.1486813690513987</v>
      </c>
      <c r="DX15" s="32">
        <f t="shared" ca="1" si="84"/>
        <v>0.16232882299613935</v>
      </c>
      <c r="DY15" s="32">
        <f t="shared" ca="1" si="84"/>
        <v>0.18758412542447186</v>
      </c>
      <c r="DZ15" s="32">
        <f t="shared" ca="1" si="84"/>
        <v>0.19291379144586038</v>
      </c>
      <c r="EA15" s="32">
        <f t="shared" ca="1" si="84"/>
        <v>0.22755812015076121</v>
      </c>
      <c r="EB15" s="32">
        <f t="shared" ca="1" si="84"/>
        <v>0.26884081901189927</v>
      </c>
      <c r="EC15" s="32">
        <f t="shared" ca="1" si="84"/>
        <v>0.29140782719588787</v>
      </c>
      <c r="ED15" s="32">
        <f t="shared" ca="1" si="84"/>
        <v>0.32412885431320748</v>
      </c>
      <c r="EE15" s="32">
        <f t="shared" ca="1" si="84"/>
        <v>0.35943660725715143</v>
      </c>
      <c r="EF15" s="32">
        <f t="shared" ca="1" si="84"/>
        <v>0.3957532976705917</v>
      </c>
      <c r="EG15" s="32">
        <f t="shared" ca="1" si="84"/>
        <v>0.4379162730906872</v>
      </c>
      <c r="EH15" s="32">
        <f t="shared" ca="1" si="84"/>
        <v>0.4723474403379766</v>
      </c>
      <c r="EI15" s="32">
        <f t="shared" ca="1" si="84"/>
        <v>0.51565611055368543</v>
      </c>
      <c r="EJ15" s="32">
        <f t="shared" ca="1" si="84"/>
        <v>0.56598141782861655</v>
      </c>
      <c r="EK15" s="32">
        <f t="shared" ca="1" si="84"/>
        <v>0.59592114323972822</v>
      </c>
      <c r="EL15" s="32">
        <f t="shared" ca="1" si="84"/>
        <v>0.64945508687524911</v>
      </c>
      <c r="EM15" s="32">
        <f t="shared" ca="1" si="84"/>
        <v>0.67715069970342845</v>
      </c>
      <c r="EN15" s="32">
        <f t="shared" ca="1" si="84"/>
        <v>0.74873883270230657</v>
      </c>
      <c r="EO15" s="32">
        <f t="shared" ca="1" si="84"/>
        <v>0.81985319676274782</v>
      </c>
      <c r="EP15" s="32">
        <f t="shared" ca="1" si="84"/>
        <v>0.66666666666666641</v>
      </c>
      <c r="EQ15" s="32">
        <f t="shared" ca="1" si="84"/>
        <v>0.66666666666666574</v>
      </c>
      <c r="ER15" s="32"/>
      <c r="ES15" s="32"/>
      <c r="ET15" s="32"/>
      <c r="EU15" s="32"/>
      <c r="EV15" s="32"/>
      <c r="EW15" s="32"/>
      <c r="EX15" s="32"/>
      <c r="EY15" s="32"/>
      <c r="EZ15" s="32"/>
      <c r="FA15" s="32"/>
      <c r="FB15" s="32"/>
    </row>
    <row r="16" spans="1:158" x14ac:dyDescent="0.25">
      <c r="A16" s="31">
        <v>73</v>
      </c>
      <c r="B16" s="32">
        <v>2.1643275081946037E-2</v>
      </c>
      <c r="C16" s="32">
        <v>2.1371141748886744E-2</v>
      </c>
      <c r="D16" s="32">
        <v>2.1102430104582112E-2</v>
      </c>
      <c r="E16" s="32">
        <v>2.0837097126173449E-2</v>
      </c>
      <c r="F16" s="32">
        <v>2.0575100331753186E-2</v>
      </c>
      <c r="G16" s="32">
        <v>2.0316397773563182E-2</v>
      </c>
      <c r="H16" s="32">
        <v>2.0060948031278565E-2</v>
      </c>
      <c r="I16" s="32">
        <v>1.9808710205376005E-2</v>
      </c>
      <c r="J16" s="32">
        <v>1.9559643910585376E-2</v>
      </c>
      <c r="K16" s="32">
        <v>1.9313709269423759E-2</v>
      </c>
      <c r="L16" s="32">
        <v>1.9070866905810745E-2</v>
      </c>
      <c r="M16" s="32">
        <v>1.8831077938763995E-2</v>
      </c>
      <c r="N16" s="32">
        <v>1.8594303976174113E-2</v>
      </c>
      <c r="O16" s="32">
        <v>1.8360507108657751E-2</v>
      </c>
      <c r="P16" s="32">
        <v>1.8129649903488008E-2</v>
      </c>
      <c r="Q16" s="32">
        <v>1.7901695398601189E-2</v>
      </c>
      <c r="R16" s="32">
        <v>1.7676607096678836E-2</v>
      </c>
      <c r="S16" s="32">
        <v>1.7454348959304263E-2</v>
      </c>
      <c r="T16" s="32">
        <v>1.7234885401192505E-2</v>
      </c>
      <c r="U16" s="32">
        <v>1.7018181284492815E-2</v>
      </c>
      <c r="V16" s="32">
        <v>1.6804201913162849E-2</v>
      </c>
      <c r="W16" s="32">
        <v>1.6592913027413531E-2</v>
      </c>
      <c r="X16" s="32">
        <v>1.6384280798223794E-2</v>
      </c>
      <c r="Y16" s="32">
        <v>1.61782718219243E-2</v>
      </c>
      <c r="Z16" s="32">
        <v>1.5974853114849231E-2</v>
      </c>
      <c r="AA16" s="32">
        <v>1.577399210805535E-2</v>
      </c>
      <c r="AB16" s="32">
        <v>1.5575656642107461E-2</v>
      </c>
      <c r="AC16" s="32">
        <v>1.5379814961929422E-2</v>
      </c>
      <c r="AD16" s="32">
        <v>1.5186435711719902E-2</v>
      </c>
      <c r="AE16" s="32">
        <v>1.499548792993209E-2</v>
      </c>
      <c r="AF16" s="32">
        <v>1.4806941044316482E-2</v>
      </c>
      <c r="AG16" s="32">
        <v>1.4620764867026034E-2</v>
      </c>
      <c r="AH16" s="32">
        <v>1.4436929589782849E-2</v>
      </c>
      <c r="AI16" s="32">
        <v>1.4255405779105638E-2</v>
      </c>
      <c r="AJ16" s="32">
        <v>1.407616437159718E-2</v>
      </c>
      <c r="AK16" s="32">
        <v>1.3899176669291047E-2</v>
      </c>
      <c r="AL16" s="32">
        <v>1.372441433505683E-2</v>
      </c>
      <c r="AM16" s="32">
        <v>1.3551849388063145E-2</v>
      </c>
      <c r="AN16" s="32">
        <v>1.3381454199297675E-2</v>
      </c>
      <c r="AO16" s="32">
        <v>1.321320148714355E-2</v>
      </c>
      <c r="AP16" s="32">
        <v>1.304706431301135E-2</v>
      </c>
      <c r="AQ16" s="32">
        <v>1.2883016077026006E-2</v>
      </c>
      <c r="AR16" s="32">
        <v>1.2721030513767974E-2</v>
      </c>
      <c r="AS16" s="32">
        <v>1.2561081688067912E-2</v>
      </c>
      <c r="AT16" s="32">
        <v>1.240314399085427E-2</v>
      </c>
      <c r="AU16" s="32">
        <v>1.2247192135053061E-2</v>
      </c>
      <c r="AV16" s="32">
        <v>1.2093201151539215E-2</v>
      </c>
      <c r="AW16" s="32">
        <v>1.1941146385138816E-2</v>
      </c>
      <c r="AX16" s="32">
        <v>1.1791003490681618E-2</v>
      </c>
      <c r="AY16" s="32">
        <v>1.1642748429103178E-2</v>
      </c>
      <c r="AZ16" s="32">
        <v>1.1496357463596039E-2</v>
      </c>
      <c r="BB16" s="31">
        <f t="shared" si="20"/>
        <v>72</v>
      </c>
      <c r="BC16" s="32">
        <f t="shared" si="26"/>
        <v>0</v>
      </c>
      <c r="BD16" s="32">
        <f t="shared" ca="1" si="21"/>
        <v>2.0451655587042868E-2</v>
      </c>
      <c r="BE16" s="32">
        <f t="shared" ca="1" si="64"/>
        <v>2.1371141748886744E-2</v>
      </c>
      <c r="BF16" s="32">
        <f t="shared" ca="1" si="65"/>
        <v>2.5053054989692344E-2</v>
      </c>
      <c r="BG16" s="32">
        <f t="shared" ca="1" si="66"/>
        <v>2.6348247994769286E-2</v>
      </c>
      <c r="BH16" s="32">
        <f t="shared" ca="1" si="67"/>
        <v>3.0514939731398721E-2</v>
      </c>
      <c r="BI16" s="32">
        <f t="shared" ca="1" si="68"/>
        <v>3.5025516438056452E-2</v>
      </c>
      <c r="BJ16" s="32">
        <f t="shared" ca="1" si="69"/>
        <v>3.6185646088378084E-2</v>
      </c>
      <c r="BK16" s="32">
        <f t="shared" ca="1" si="70"/>
        <v>4.275902975414534E-2</v>
      </c>
      <c r="BL16" s="32">
        <f t="shared" ca="1" si="71"/>
        <v>4.6594191621629172E-2</v>
      </c>
      <c r="BM16" s="32">
        <f t="shared" ca="1" si="72"/>
        <v>5.4165499653320494E-2</v>
      </c>
      <c r="BN16" s="32">
        <f t="shared" ca="1" si="73"/>
        <v>6.0754886208063262E-2</v>
      </c>
      <c r="BO16" s="32">
        <f t="shared" ca="1" si="74"/>
        <v>7.0456038090856987E-2</v>
      </c>
      <c r="BP16" s="32">
        <f t="shared" ca="1" si="75"/>
        <v>7.7041945841693618E-2</v>
      </c>
      <c r="BQ16" s="32">
        <f t="shared" ca="1" si="76"/>
        <v>8.3124690601434972E-2</v>
      </c>
      <c r="BR16" s="32">
        <f t="shared" ca="1" si="77"/>
        <v>0.10305573929992452</v>
      </c>
      <c r="BS16" s="32">
        <f t="shared" ca="1" si="78"/>
        <v>0.10635976005355868</v>
      </c>
      <c r="BT16" s="32">
        <f t="shared" ca="1" si="34"/>
        <v>0.12422546680200421</v>
      </c>
      <c r="BU16" s="32">
        <f t="shared" ca="1" si="35"/>
        <v>0.14972103655631996</v>
      </c>
      <c r="BV16" s="32">
        <f t="shared" ca="1" si="36"/>
        <v>0.16336396292896324</v>
      </c>
      <c r="BW16" s="32">
        <f t="shared" ca="1" si="37"/>
        <v>0.18847880943771333</v>
      </c>
      <c r="BX16" s="32">
        <f t="shared" ca="1" si="38"/>
        <v>0.19391465224589388</v>
      </c>
      <c r="BY16" s="32">
        <f t="shared" ca="1" si="39"/>
        <v>0.2283003366372586</v>
      </c>
      <c r="BZ16" s="32">
        <f t="shared" ca="1" si="40"/>
        <v>0.26919110397101342</v>
      </c>
      <c r="CA16" s="32">
        <f t="shared" ca="1" si="41"/>
        <v>0.29163640776239003</v>
      </c>
      <c r="CB16" s="32">
        <f t="shared" ca="1" si="42"/>
        <v>0.32409539899067846</v>
      </c>
      <c r="CC16" s="32">
        <f t="shared" ca="1" si="43"/>
        <v>0.35905938182779057</v>
      </c>
      <c r="CD16" s="32">
        <f t="shared" ca="1" si="44"/>
        <v>0.39506320460869832</v>
      </c>
      <c r="CE16" s="32">
        <f t="shared" ca="1" si="45"/>
        <v>0.43666879054970226</v>
      </c>
      <c r="CF16" s="32">
        <f t="shared" ca="1" si="46"/>
        <v>0.47097759944956374</v>
      </c>
      <c r="CG16" s="32">
        <f t="shared" ca="1" si="47"/>
        <v>0.51376473416955815</v>
      </c>
      <c r="CH16" s="32">
        <f t="shared" ca="1" si="48"/>
        <v>0.56319675320124751</v>
      </c>
      <c r="CI16" s="32">
        <f t="shared" ca="1" si="49"/>
        <v>0.59338012450032107</v>
      </c>
      <c r="CJ16" s="32">
        <f t="shared" ca="1" si="50"/>
        <v>0.64616598857004859</v>
      </c>
      <c r="CK16" s="32">
        <f t="shared" ca="1" si="51"/>
        <v>0.67355191458591923</v>
      </c>
      <c r="CL16" s="32">
        <f t="shared" ca="1" si="52"/>
        <v>0.74246660500951911</v>
      </c>
      <c r="CM16" s="32">
        <f t="shared" ca="1" si="53"/>
        <v>0.81385551372165932</v>
      </c>
      <c r="CN16" s="32">
        <f t="shared" ca="1" si="54"/>
        <v>0.66666666666666641</v>
      </c>
      <c r="CO16" s="32">
        <f t="shared" ca="1" si="55"/>
        <v>0.66666666666666585</v>
      </c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1">
        <f t="shared" si="23"/>
        <v>72</v>
      </c>
      <c r="DE16" s="32">
        <f t="shared" ref="DE16:EP16" ca="1" si="85">OFFSET($C15,C$2-2017,C$2-2017,1,1)</f>
        <v>2.0206690448513483E-2</v>
      </c>
      <c r="DF16" s="32">
        <f t="shared" ca="1" si="85"/>
        <v>2.1102430104582112E-2</v>
      </c>
      <c r="DG16" s="32">
        <f t="shared" ca="1" si="85"/>
        <v>2.4766381971015244E-2</v>
      </c>
      <c r="DH16" s="32">
        <f t="shared" ca="1" si="85"/>
        <v>2.6023975077897523E-2</v>
      </c>
      <c r="DI16" s="32">
        <f t="shared" ca="1" si="85"/>
        <v>3.0178299645605224E-2</v>
      </c>
      <c r="DJ16" s="32">
        <f t="shared" ca="1" si="85"/>
        <v>3.4666369083137027E-2</v>
      </c>
      <c r="DK16" s="32">
        <f t="shared" ca="1" si="85"/>
        <v>3.5769445401191112E-2</v>
      </c>
      <c r="DL16" s="32">
        <f t="shared" ca="1" si="85"/>
        <v>4.2339478494005829E-2</v>
      </c>
      <c r="DM16" s="32">
        <f t="shared" ca="1" si="85"/>
        <v>4.6112736868943044E-2</v>
      </c>
      <c r="DN16" s="32">
        <f t="shared" ca="1" si="85"/>
        <v>5.3757150318807213E-2</v>
      </c>
      <c r="DO16" s="32">
        <f t="shared" ca="1" si="85"/>
        <v>6.0281805895537686E-2</v>
      </c>
      <c r="DP16" s="32">
        <f t="shared" ca="1" si="85"/>
        <v>7.0029485853305179E-2</v>
      </c>
      <c r="DQ16" s="32">
        <f t="shared" ca="1" si="85"/>
        <v>7.6487628178317307E-2</v>
      </c>
      <c r="DR16" s="32">
        <f t="shared" ca="1" si="85"/>
        <v>8.2377219541472646E-2</v>
      </c>
      <c r="DS16" s="32">
        <f t="shared" ca="1" si="85"/>
        <v>0.10245915913972473</v>
      </c>
      <c r="DT16" s="32">
        <f t="shared" ca="1" si="85"/>
        <v>0.10568027301422027</v>
      </c>
      <c r="DU16" s="32">
        <f t="shared" ca="1" si="85"/>
        <v>0.12353562648702698</v>
      </c>
      <c r="DV16" s="32">
        <f t="shared" ca="1" si="85"/>
        <v>0.14920029722151418</v>
      </c>
      <c r="DW16" s="32">
        <f t="shared" ca="1" si="85"/>
        <v>0.16284557047166973</v>
      </c>
      <c r="DX16" s="32">
        <f t="shared" ca="1" si="85"/>
        <v>0.18803093529900644</v>
      </c>
      <c r="DY16" s="32">
        <f t="shared" ca="1" si="85"/>
        <v>0.19341357445034957</v>
      </c>
      <c r="DZ16" s="32">
        <f t="shared" ca="1" si="85"/>
        <v>0.22792892627957628</v>
      </c>
      <c r="EA16" s="32">
        <f t="shared" ca="1" si="85"/>
        <v>0.26901590447831253</v>
      </c>
      <c r="EB16" s="32">
        <f t="shared" ca="1" si="85"/>
        <v>0.29152209507557408</v>
      </c>
      <c r="EC16" s="32">
        <f t="shared" ca="1" si="85"/>
        <v>0.32411212622027963</v>
      </c>
      <c r="ED16" s="32">
        <f t="shared" ca="1" si="85"/>
        <v>0.35924794502965651</v>
      </c>
      <c r="EE16" s="32">
        <f t="shared" ca="1" si="85"/>
        <v>0.3954081005900158</v>
      </c>
      <c r="EF16" s="32">
        <f t="shared" ca="1" si="85"/>
        <v>0.43729208697682087</v>
      </c>
      <c r="EG16" s="32">
        <f t="shared" ca="1" si="85"/>
        <v>0.47166202259300699</v>
      </c>
      <c r="EH16" s="32">
        <f t="shared" ca="1" si="85"/>
        <v>0.51470955359457093</v>
      </c>
      <c r="EI16" s="32">
        <f t="shared" ca="1" si="85"/>
        <v>0.56458736869798609</v>
      </c>
      <c r="EJ16" s="32">
        <f t="shared" ca="1" si="85"/>
        <v>0.59464927660593647</v>
      </c>
      <c r="EK16" s="32">
        <f t="shared" ca="1" si="85"/>
        <v>0.64780845027105971</v>
      </c>
      <c r="EL16" s="32">
        <f t="shared" ca="1" si="85"/>
        <v>0.67534891000758945</v>
      </c>
      <c r="EM16" s="32">
        <f t="shared" ca="1" si="85"/>
        <v>0.7455961233504852</v>
      </c>
      <c r="EN16" s="32">
        <f t="shared" ca="1" si="85"/>
        <v>0.81684885053949285</v>
      </c>
      <c r="EO16" s="32">
        <f t="shared" ca="1" si="85"/>
        <v>0.66666666666666641</v>
      </c>
      <c r="EP16" s="32">
        <f t="shared" ca="1" si="85"/>
        <v>0.66666666666666574</v>
      </c>
      <c r="EQ16" s="32"/>
      <c r="ER16" s="32"/>
      <c r="ES16" s="32"/>
      <c r="ET16" s="32"/>
      <c r="EU16" s="32"/>
      <c r="EV16" s="32"/>
      <c r="EW16" s="32"/>
      <c r="EX16" s="32"/>
      <c r="EY16" s="32"/>
      <c r="EZ16" s="32"/>
      <c r="FA16" s="32"/>
      <c r="FB16" s="32"/>
    </row>
    <row r="17" spans="1:158" x14ac:dyDescent="0.25">
      <c r="A17" s="31">
        <v>74</v>
      </c>
      <c r="B17" s="32">
        <v>2.563639423139346E-2</v>
      </c>
      <c r="C17" s="32">
        <v>2.534304627341654E-2</v>
      </c>
      <c r="D17" s="32">
        <v>2.5053054989692344E-2</v>
      </c>
      <c r="E17" s="32">
        <v>2.4766381971015244E-2</v>
      </c>
      <c r="F17" s="32">
        <v>2.4482989247682215E-2</v>
      </c>
      <c r="G17" s="32">
        <v>2.4202839284463772E-2</v>
      </c>
      <c r="H17" s="32">
        <v>2.3925894975632432E-2</v>
      </c>
      <c r="I17" s="32">
        <v>2.3652119640048097E-2</v>
      </c>
      <c r="J17" s="32">
        <v>2.338147701629965E-2</v>
      </c>
      <c r="K17" s="32">
        <v>2.3113931257902138E-2</v>
      </c>
      <c r="L17" s="32">
        <v>2.2849446928548931E-2</v>
      </c>
      <c r="M17" s="32">
        <v>2.2587988997418203E-2</v>
      </c>
      <c r="N17" s="32">
        <v>2.2329522834533114E-2</v>
      </c>
      <c r="O17" s="32">
        <v>2.2074014206175073E-2</v>
      </c>
      <c r="P17" s="32">
        <v>2.1821429270349527E-2</v>
      </c>
      <c r="Q17" s="32">
        <v>2.1571734572303571E-2</v>
      </c>
      <c r="R17" s="32">
        <v>2.1324897040094916E-2</v>
      </c>
      <c r="S17" s="32">
        <v>2.10808839802115E-2</v>
      </c>
      <c r="T17" s="32">
        <v>2.0839663073241258E-2</v>
      </c>
      <c r="U17" s="32">
        <v>2.0601202369591433E-2</v>
      </c>
      <c r="V17" s="32">
        <v>2.036547028525687E-2</v>
      </c>
      <c r="W17" s="32">
        <v>2.0132435597636725E-2</v>
      </c>
      <c r="X17" s="32">
        <v>1.9902067441399038E-2</v>
      </c>
      <c r="Y17" s="32">
        <v>1.9674335304392655E-2</v>
      </c>
      <c r="Z17" s="32">
        <v>1.9449209023605894E-2</v>
      </c>
      <c r="AA17" s="32">
        <v>1.9226658781171468E-2</v>
      </c>
      <c r="AB17" s="32">
        <v>1.9006655100417137E-2</v>
      </c>
      <c r="AC17" s="32">
        <v>1.878916884196152E-2</v>
      </c>
      <c r="AD17" s="32">
        <v>1.8574171199854602E-2</v>
      </c>
      <c r="AE17" s="32">
        <v>1.8361633697762406E-2</v>
      </c>
      <c r="AF17" s="32">
        <v>1.8151528185195324E-2</v>
      </c>
      <c r="AG17" s="32">
        <v>1.7943826833779566E-2</v>
      </c>
      <c r="AH17" s="32">
        <v>1.7738502133571341E-2</v>
      </c>
      <c r="AI17" s="32">
        <v>1.7535526889413164E-2</v>
      </c>
      <c r="AJ17" s="32">
        <v>1.7334874217331864E-2</v>
      </c>
      <c r="AK17" s="32">
        <v>1.7136517540977825E-2</v>
      </c>
      <c r="AL17" s="32">
        <v>1.694043058810496E-2</v>
      </c>
      <c r="AM17" s="32">
        <v>1.674658738709095E-2</v>
      </c>
      <c r="AN17" s="32">
        <v>1.6554962263497345E-2</v>
      </c>
      <c r="AO17" s="32">
        <v>1.6365529836668963E-2</v>
      </c>
      <c r="AP17" s="32">
        <v>1.6178265016372269E-2</v>
      </c>
      <c r="AQ17" s="32">
        <v>1.5993142999472146E-2</v>
      </c>
      <c r="AR17" s="32">
        <v>1.5810139266646768E-2</v>
      </c>
      <c r="AS17" s="32">
        <v>1.5629229579140005E-2</v>
      </c>
      <c r="AT17" s="32">
        <v>1.5450389975551024E-2</v>
      </c>
      <c r="AU17" s="32">
        <v>1.5273596768660611E-2</v>
      </c>
      <c r="AV17" s="32">
        <v>1.5098826542293799E-2</v>
      </c>
      <c r="AW17" s="32">
        <v>1.4926056148218422E-2</v>
      </c>
      <c r="AX17" s="32">
        <v>1.475526270307913E-2</v>
      </c>
      <c r="AY17" s="32">
        <v>1.4586423585366513E-2</v>
      </c>
      <c r="AZ17" s="32">
        <v>1.4419516432420884E-2</v>
      </c>
      <c r="BB17" s="31">
        <f t="shared" si="20"/>
        <v>73</v>
      </c>
      <c r="BC17" s="32">
        <f t="shared" si="26"/>
        <v>0</v>
      </c>
      <c r="BD17" s="32">
        <f t="shared" ca="1" si="21"/>
        <v>2.1643275081946037E-2</v>
      </c>
      <c r="BE17" s="32">
        <f t="shared" ca="1" si="64"/>
        <v>2.534304627341654E-2</v>
      </c>
      <c r="BF17" s="32">
        <f t="shared" ca="1" si="65"/>
        <v>2.6676561528968024E-2</v>
      </c>
      <c r="BG17" s="32">
        <f t="shared" ca="1" si="66"/>
        <v>3.0855335050213754E-2</v>
      </c>
      <c r="BH17" s="32">
        <f t="shared" ca="1" si="67"/>
        <v>3.5388384598643075E-2</v>
      </c>
      <c r="BI17" s="32">
        <f t="shared" ca="1" si="68"/>
        <v>3.6606689540390515E-2</v>
      </c>
      <c r="BJ17" s="32">
        <f t="shared" ca="1" si="69"/>
        <v>4.3182738440548603E-2</v>
      </c>
      <c r="BK17" s="32">
        <f t="shared" ca="1" si="70"/>
        <v>4.7080673156385144E-2</v>
      </c>
      <c r="BL17" s="32">
        <f t="shared" ca="1" si="71"/>
        <v>5.4576950885497778E-2</v>
      </c>
      <c r="BM17" s="32">
        <f t="shared" ca="1" si="72"/>
        <v>6.1231679166200141E-2</v>
      </c>
      <c r="BN17" s="32">
        <f t="shared" ca="1" si="73"/>
        <v>7.0885188474163308E-2</v>
      </c>
      <c r="BO17" s="32">
        <f t="shared" ca="1" si="74"/>
        <v>7.7600280730852053E-2</v>
      </c>
      <c r="BP17" s="32">
        <f t="shared" ca="1" si="75"/>
        <v>8.38789440338613E-2</v>
      </c>
      <c r="BQ17" s="32">
        <f t="shared" ca="1" si="76"/>
        <v>0.10365579311626724</v>
      </c>
      <c r="BR17" s="32">
        <f t="shared" ca="1" si="77"/>
        <v>0.10704361595591627</v>
      </c>
      <c r="BS17" s="32">
        <f t="shared" ca="1" si="78"/>
        <v>0.12491915928233406</v>
      </c>
      <c r="BT17" s="32">
        <f t="shared" ca="1" si="34"/>
        <v>0.15024359337714868</v>
      </c>
      <c r="BU17" s="32">
        <f t="shared" ca="1" si="35"/>
        <v>0.16388400560455252</v>
      </c>
      <c r="BV17" s="32">
        <f t="shared" ca="1" si="36"/>
        <v>0.18892775037558177</v>
      </c>
      <c r="BW17" s="32">
        <f t="shared" ca="1" si="37"/>
        <v>0.19441702818691689</v>
      </c>
      <c r="BX17" s="32">
        <f t="shared" ca="1" si="38"/>
        <v>0.22867235220839954</v>
      </c>
      <c r="BY17" s="32">
        <f t="shared" ca="1" si="39"/>
        <v>0.26936641756426277</v>
      </c>
      <c r="BZ17" s="32">
        <f t="shared" ca="1" si="40"/>
        <v>0.29175076527390564</v>
      </c>
      <c r="CA17" s="32">
        <f t="shared" ca="1" si="41"/>
        <v>0.32407867262435952</v>
      </c>
      <c r="CB17" s="32">
        <f t="shared" ca="1" si="42"/>
        <v>0.35887091759957651</v>
      </c>
      <c r="CC17" s="32">
        <f t="shared" ca="1" si="43"/>
        <v>0.3947186094640045</v>
      </c>
      <c r="CD17" s="32">
        <f t="shared" ca="1" si="44"/>
        <v>0.43604638254121181</v>
      </c>
      <c r="CE17" s="32">
        <f t="shared" ca="1" si="45"/>
        <v>0.4702941694643924</v>
      </c>
      <c r="CF17" s="32">
        <f t="shared" ca="1" si="46"/>
        <v>0.51282164908916672</v>
      </c>
      <c r="CG17" s="32">
        <f t="shared" ca="1" si="47"/>
        <v>0.56180956288113715</v>
      </c>
      <c r="CH17" s="32">
        <f t="shared" ca="1" si="48"/>
        <v>0.59211368112930018</v>
      </c>
      <c r="CI17" s="32">
        <f t="shared" ca="1" si="49"/>
        <v>0.64452769118711351</v>
      </c>
      <c r="CJ17" s="32">
        <f t="shared" ca="1" si="50"/>
        <v>0.67175970068162127</v>
      </c>
      <c r="CK17" s="32">
        <f t="shared" ca="1" si="51"/>
        <v>0.73935022231228797</v>
      </c>
      <c r="CL17" s="32">
        <f t="shared" ca="1" si="52"/>
        <v>0.81087314596535887</v>
      </c>
      <c r="CM17" s="32">
        <f t="shared" ca="1" si="53"/>
        <v>0.66666666666666641</v>
      </c>
      <c r="CN17" s="32">
        <f t="shared" ca="1" si="54"/>
        <v>0.66666666666666585</v>
      </c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1">
        <f t="shared" si="23"/>
        <v>73</v>
      </c>
      <c r="DE17" s="32">
        <f t="shared" ref="DE17:EO17" ca="1" si="86">OFFSET($C16,C$2-2017,C$2-2017,1,1)</f>
        <v>2.1371141748886744E-2</v>
      </c>
      <c r="DF17" s="32">
        <f t="shared" ca="1" si="86"/>
        <v>2.5053054989692344E-2</v>
      </c>
      <c r="DG17" s="32">
        <f t="shared" ca="1" si="86"/>
        <v>2.6348247994769286E-2</v>
      </c>
      <c r="DH17" s="32">
        <f t="shared" ca="1" si="86"/>
        <v>3.0514939731398721E-2</v>
      </c>
      <c r="DI17" s="32">
        <f t="shared" ca="1" si="86"/>
        <v>3.5025516438056452E-2</v>
      </c>
      <c r="DJ17" s="32">
        <f t="shared" ca="1" si="86"/>
        <v>3.6185646088378084E-2</v>
      </c>
      <c r="DK17" s="32">
        <f t="shared" ca="1" si="86"/>
        <v>4.275902975414534E-2</v>
      </c>
      <c r="DL17" s="32">
        <f t="shared" ca="1" si="86"/>
        <v>4.6594191621629172E-2</v>
      </c>
      <c r="DM17" s="32">
        <f t="shared" ca="1" si="86"/>
        <v>5.4165499653320494E-2</v>
      </c>
      <c r="DN17" s="32">
        <f t="shared" ca="1" si="86"/>
        <v>6.0754886208063262E-2</v>
      </c>
      <c r="DO17" s="32">
        <f t="shared" ca="1" si="86"/>
        <v>7.0456038090856987E-2</v>
      </c>
      <c r="DP17" s="32">
        <f t="shared" ca="1" si="86"/>
        <v>7.7041945841693618E-2</v>
      </c>
      <c r="DQ17" s="32">
        <f t="shared" ca="1" si="86"/>
        <v>8.3124690601434972E-2</v>
      </c>
      <c r="DR17" s="32">
        <f t="shared" ca="1" si="86"/>
        <v>0.10305573929992452</v>
      </c>
      <c r="DS17" s="32">
        <f t="shared" ca="1" si="86"/>
        <v>0.10635976005355868</v>
      </c>
      <c r="DT17" s="32">
        <f t="shared" ca="1" si="86"/>
        <v>0.12422546680200421</v>
      </c>
      <c r="DU17" s="32">
        <f t="shared" ca="1" si="86"/>
        <v>0.14972103655631996</v>
      </c>
      <c r="DV17" s="32">
        <f t="shared" ca="1" si="86"/>
        <v>0.16336396292896324</v>
      </c>
      <c r="DW17" s="32">
        <f t="shared" ca="1" si="86"/>
        <v>0.18847880943771333</v>
      </c>
      <c r="DX17" s="32">
        <f t="shared" ca="1" si="86"/>
        <v>0.19391465224589388</v>
      </c>
      <c r="DY17" s="32">
        <f t="shared" ca="1" si="86"/>
        <v>0.2283003366372586</v>
      </c>
      <c r="DZ17" s="32">
        <f t="shared" ca="1" si="86"/>
        <v>0.26919110397101342</v>
      </c>
      <c r="EA17" s="32">
        <f t="shared" ca="1" si="86"/>
        <v>0.29163640776239003</v>
      </c>
      <c r="EB17" s="32">
        <f t="shared" ca="1" si="86"/>
        <v>0.32409539899067846</v>
      </c>
      <c r="EC17" s="32">
        <f t="shared" ca="1" si="86"/>
        <v>0.35905938182779057</v>
      </c>
      <c r="ED17" s="32">
        <f t="shared" ca="1" si="86"/>
        <v>0.39506320460869832</v>
      </c>
      <c r="EE17" s="32">
        <f t="shared" ca="1" si="86"/>
        <v>0.43666879054970226</v>
      </c>
      <c r="EF17" s="32">
        <f t="shared" ca="1" si="86"/>
        <v>0.47097759944956374</v>
      </c>
      <c r="EG17" s="32">
        <f t="shared" ca="1" si="86"/>
        <v>0.51376473416955815</v>
      </c>
      <c r="EH17" s="32">
        <f t="shared" ca="1" si="86"/>
        <v>0.56319675320124751</v>
      </c>
      <c r="EI17" s="32">
        <f t="shared" ca="1" si="86"/>
        <v>0.59338012450032107</v>
      </c>
      <c r="EJ17" s="32">
        <f t="shared" ca="1" si="86"/>
        <v>0.64616598857004859</v>
      </c>
      <c r="EK17" s="32">
        <f t="shared" ca="1" si="86"/>
        <v>0.67355191458591923</v>
      </c>
      <c r="EL17" s="32">
        <f t="shared" ca="1" si="86"/>
        <v>0.74246660500951911</v>
      </c>
      <c r="EM17" s="32">
        <f t="shared" ca="1" si="86"/>
        <v>0.81385551372165932</v>
      </c>
      <c r="EN17" s="32">
        <f t="shared" ca="1" si="86"/>
        <v>0.66666666666666641</v>
      </c>
      <c r="EO17" s="32">
        <f t="shared" ca="1" si="86"/>
        <v>0.66666666666666585</v>
      </c>
      <c r="EP17" s="32"/>
      <c r="EQ17" s="32"/>
      <c r="ER17" s="32"/>
      <c r="ES17" s="32"/>
      <c r="ET17" s="32"/>
      <c r="EU17" s="32"/>
      <c r="EV17" s="32"/>
      <c r="EW17" s="32"/>
      <c r="EX17" s="32"/>
      <c r="EY17" s="32"/>
      <c r="EZ17" s="32"/>
      <c r="FA17" s="32"/>
      <c r="FB17" s="32"/>
    </row>
    <row r="18" spans="1:158" x14ac:dyDescent="0.25">
      <c r="A18" s="31">
        <v>75</v>
      </c>
      <c r="B18" s="32">
        <v>2.734551246989244E-2</v>
      </c>
      <c r="C18" s="32">
        <v>2.7008966028788439E-2</v>
      </c>
      <c r="D18" s="32">
        <v>2.6676561528968024E-2</v>
      </c>
      <c r="E18" s="32">
        <v>2.6348247994769286E-2</v>
      </c>
      <c r="F18" s="32">
        <v>2.6023975077897523E-2</v>
      </c>
      <c r="G18" s="32">
        <v>2.5703693049704105E-2</v>
      </c>
      <c r="H18" s="32">
        <v>2.5387352793560369E-2</v>
      </c>
      <c r="I18" s="32">
        <v>2.5074905797325377E-2</v>
      </c>
      <c r="J18" s="32">
        <v>2.476630414590637E-2</v>
      </c>
      <c r="K18" s="32">
        <v>2.4461500513910776E-2</v>
      </c>
      <c r="L18" s="32">
        <v>2.4160448158388668E-2</v>
      </c>
      <c r="M18" s="32">
        <v>2.3863100911664523E-2</v>
      </c>
      <c r="N18" s="32">
        <v>2.3569413174257203E-2</v>
      </c>
      <c r="O18" s="32">
        <v>2.3279339907887105E-2</v>
      </c>
      <c r="P18" s="32">
        <v>2.2992836628569317E-2</v>
      </c>
      <c r="Q18" s="32">
        <v>2.2709859399791817E-2</v>
      </c>
      <c r="R18" s="32">
        <v>2.2430364825777635E-2</v>
      </c>
      <c r="S18" s="32">
        <v>2.2154310044829897E-2</v>
      </c>
      <c r="T18" s="32">
        <v>2.1881652722758823E-2</v>
      </c>
      <c r="U18" s="32">
        <v>2.1612351046389582E-2</v>
      </c>
      <c r="V18" s="32">
        <v>2.1346363717150058E-2</v>
      </c>
      <c r="W18" s="32">
        <v>2.1083649944737562E-2</v>
      </c>
      <c r="X18" s="32">
        <v>2.0824169440863436E-2</v>
      </c>
      <c r="Y18" s="32">
        <v>2.0567882413074674E-2</v>
      </c>
      <c r="Z18" s="32">
        <v>2.0314749558651594E-2</v>
      </c>
      <c r="AA18" s="32">
        <v>2.006473205858058E-2</v>
      </c>
      <c r="AB18" s="32">
        <v>1.9817791571601032E-2</v>
      </c>
      <c r="AC18" s="32">
        <v>1.9573890228325553E-2</v>
      </c>
      <c r="AD18" s="32">
        <v>1.933299062543253E-2</v>
      </c>
      <c r="AE18" s="32">
        <v>1.9095055819930169E-2</v>
      </c>
      <c r="AF18" s="32">
        <v>1.886004932349112E-2</v>
      </c>
      <c r="AG18" s="32">
        <v>1.8627935096856851E-2</v>
      </c>
      <c r="AH18" s="32">
        <v>1.8398677544310859E-2</v>
      </c>
      <c r="AI18" s="32">
        <v>1.817224150821992E-2</v>
      </c>
      <c r="AJ18" s="32">
        <v>1.79485922636425E-2</v>
      </c>
      <c r="AK18" s="32">
        <v>1.7727695513003568E-2</v>
      </c>
      <c r="AL18" s="32">
        <v>1.750951738083488E-2</v>
      </c>
      <c r="AM18" s="32">
        <v>1.7294024408580053E-2</v>
      </c>
      <c r="AN18" s="32">
        <v>1.7081183549463537E-2</v>
      </c>
      <c r="AO18" s="32">
        <v>1.6870962163422761E-2</v>
      </c>
      <c r="AP18" s="32">
        <v>1.6663328012102629E-2</v>
      </c>
      <c r="AQ18" s="32">
        <v>1.6458249253911643E-2</v>
      </c>
      <c r="AR18" s="32">
        <v>1.6255694439138837E-2</v>
      </c>
      <c r="AS18" s="32">
        <v>1.6055632505130851E-2</v>
      </c>
      <c r="AT18" s="32">
        <v>1.5858032771528318E-2</v>
      </c>
      <c r="AU18" s="32">
        <v>1.5662864935560919E-2</v>
      </c>
      <c r="AV18" s="32">
        <v>1.5470099067400309E-2</v>
      </c>
      <c r="AW18" s="32">
        <v>1.527970560557025E-2</v>
      </c>
      <c r="AX18" s="32">
        <v>1.5091655352413236E-2</v>
      </c>
      <c r="AY18" s="32">
        <v>1.4905919469612913E-2</v>
      </c>
      <c r="AZ18" s="32">
        <v>1.4722469473771574E-2</v>
      </c>
      <c r="BB18" s="31">
        <f t="shared" si="20"/>
        <v>74</v>
      </c>
      <c r="BC18" s="32">
        <f t="shared" si="26"/>
        <v>0</v>
      </c>
      <c r="BD18" s="32">
        <f t="shared" ca="1" si="21"/>
        <v>2.563639423139346E-2</v>
      </c>
      <c r="BE18" s="32">
        <f t="shared" ca="1" si="64"/>
        <v>2.7008966028788439E-2</v>
      </c>
      <c r="BF18" s="32">
        <f t="shared" ca="1" si="65"/>
        <v>3.1199527491818188E-2</v>
      </c>
      <c r="BG18" s="32">
        <f t="shared" ca="1" si="66"/>
        <v>3.5755012112848379E-2</v>
      </c>
      <c r="BH18" s="32">
        <f t="shared" ca="1" si="67"/>
        <v>3.703263210593679E-2</v>
      </c>
      <c r="BI18" s="32">
        <f t="shared" ca="1" si="68"/>
        <v>4.3610645750072313E-2</v>
      </c>
      <c r="BJ18" s="32">
        <f t="shared" ca="1" si="69"/>
        <v>4.7572233956934162E-2</v>
      </c>
      <c r="BK18" s="32">
        <f t="shared" ca="1" si="70"/>
        <v>5.4991527577931937E-2</v>
      </c>
      <c r="BL18" s="32">
        <f t="shared" ca="1" si="71"/>
        <v>6.1712213906095124E-2</v>
      </c>
      <c r="BM18" s="32">
        <f t="shared" ca="1" si="72"/>
        <v>7.131695282862785E-2</v>
      </c>
      <c r="BN18" s="32">
        <f t="shared" ca="1" si="73"/>
        <v>7.8162661959248758E-2</v>
      </c>
      <c r="BO18" s="32">
        <f t="shared" ca="1" si="74"/>
        <v>8.4640041380366737E-2</v>
      </c>
      <c r="BP18" s="32">
        <f t="shared" ca="1" si="75"/>
        <v>0.10425934081451264</v>
      </c>
      <c r="BQ18" s="32">
        <f t="shared" ca="1" si="76"/>
        <v>0.10773186881154787</v>
      </c>
      <c r="BR18" s="32">
        <f t="shared" ca="1" si="77"/>
        <v>0.12561672543904973</v>
      </c>
      <c r="BS18" s="32">
        <f t="shared" ca="1" si="78"/>
        <v>0.15076797402739558</v>
      </c>
      <c r="BT18" s="32">
        <f t="shared" ca="1" si="34"/>
        <v>0.16440570375163988</v>
      </c>
      <c r="BU18" s="32">
        <f t="shared" ca="1" si="35"/>
        <v>0.18937776065363918</v>
      </c>
      <c r="BV18" s="32">
        <f t="shared" ca="1" si="36"/>
        <v>0.19492070563653244</v>
      </c>
      <c r="BW18" s="32">
        <f t="shared" ca="1" si="37"/>
        <v>0.22904497397919488</v>
      </c>
      <c r="BX18" s="32">
        <f t="shared" ca="1" si="38"/>
        <v>0.26954184533236974</v>
      </c>
      <c r="BY18" s="32">
        <f t="shared" ca="1" si="39"/>
        <v>0.29186516762769782</v>
      </c>
      <c r="BZ18" s="32">
        <f t="shared" ca="1" si="40"/>
        <v>0.32406194712127806</v>
      </c>
      <c r="CA18" s="32">
        <f t="shared" ca="1" si="41"/>
        <v>0.35868255229306495</v>
      </c>
      <c r="CB18" s="32">
        <f t="shared" ca="1" si="42"/>
        <v>0.39437431489352859</v>
      </c>
      <c r="CC18" s="32">
        <f t="shared" ca="1" si="43"/>
        <v>0.43542486168503769</v>
      </c>
      <c r="CD18" s="32">
        <f t="shared" ca="1" si="44"/>
        <v>0.46961173119633282</v>
      </c>
      <c r="CE18" s="32">
        <f t="shared" ca="1" si="45"/>
        <v>0.51188029516977129</v>
      </c>
      <c r="CF18" s="32">
        <f t="shared" ca="1" si="46"/>
        <v>0.56042578930122144</v>
      </c>
      <c r="CG18" s="32">
        <f t="shared" ca="1" si="47"/>
        <v>0.59084994071165742</v>
      </c>
      <c r="CH18" s="32">
        <f t="shared" ca="1" si="48"/>
        <v>0.64289354756399009</v>
      </c>
      <c r="CI18" s="32">
        <f t="shared" ca="1" si="49"/>
        <v>0.66997225557184259</v>
      </c>
      <c r="CJ18" s="32">
        <f t="shared" ca="1" si="50"/>
        <v>0.73624692012406556</v>
      </c>
      <c r="CK18" s="32">
        <f t="shared" ca="1" si="51"/>
        <v>0.80790170707454367</v>
      </c>
      <c r="CL18" s="32">
        <f t="shared" ca="1" si="52"/>
        <v>0.66666666666666641</v>
      </c>
      <c r="CM18" s="32">
        <f t="shared" ca="1" si="53"/>
        <v>0.66666666666666585</v>
      </c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1">
        <f t="shared" si="23"/>
        <v>74</v>
      </c>
      <c r="DE18" s="32">
        <f t="shared" ref="DE18:EN18" ca="1" si="87">OFFSET($C17,C$2-2017,C$2-2017,1,1)</f>
        <v>2.534304627341654E-2</v>
      </c>
      <c r="DF18" s="32">
        <f t="shared" ca="1" si="87"/>
        <v>2.6676561528968024E-2</v>
      </c>
      <c r="DG18" s="32">
        <f t="shared" ca="1" si="87"/>
        <v>3.0855335050213754E-2</v>
      </c>
      <c r="DH18" s="32">
        <f t="shared" ca="1" si="87"/>
        <v>3.5388384598643075E-2</v>
      </c>
      <c r="DI18" s="32">
        <f t="shared" ca="1" si="87"/>
        <v>3.6606689540390515E-2</v>
      </c>
      <c r="DJ18" s="32">
        <f t="shared" ca="1" si="87"/>
        <v>4.3182738440548603E-2</v>
      </c>
      <c r="DK18" s="32">
        <f t="shared" ca="1" si="87"/>
        <v>4.7080673156385144E-2</v>
      </c>
      <c r="DL18" s="32">
        <f t="shared" ca="1" si="87"/>
        <v>5.4576950885497778E-2</v>
      </c>
      <c r="DM18" s="32">
        <f t="shared" ca="1" si="87"/>
        <v>6.1231679166200141E-2</v>
      </c>
      <c r="DN18" s="32">
        <f t="shared" ca="1" si="87"/>
        <v>7.0885188474163308E-2</v>
      </c>
      <c r="DO18" s="32">
        <f t="shared" ca="1" si="87"/>
        <v>7.7600280730852053E-2</v>
      </c>
      <c r="DP18" s="32">
        <f t="shared" ca="1" si="87"/>
        <v>8.38789440338613E-2</v>
      </c>
      <c r="DQ18" s="32">
        <f t="shared" ca="1" si="87"/>
        <v>0.10365579311626724</v>
      </c>
      <c r="DR18" s="32">
        <f t="shared" ca="1" si="87"/>
        <v>0.10704361595591627</v>
      </c>
      <c r="DS18" s="32">
        <f t="shared" ca="1" si="87"/>
        <v>0.12491915928233406</v>
      </c>
      <c r="DT18" s="32">
        <f t="shared" ca="1" si="87"/>
        <v>0.15024359337714868</v>
      </c>
      <c r="DU18" s="32">
        <f t="shared" ca="1" si="87"/>
        <v>0.16388400560455252</v>
      </c>
      <c r="DV18" s="32">
        <f t="shared" ca="1" si="87"/>
        <v>0.18892775037558177</v>
      </c>
      <c r="DW18" s="32">
        <f t="shared" ca="1" si="87"/>
        <v>0.19441702818691689</v>
      </c>
      <c r="DX18" s="32">
        <f t="shared" ca="1" si="87"/>
        <v>0.22867235220839954</v>
      </c>
      <c r="DY18" s="32">
        <f t="shared" ca="1" si="87"/>
        <v>0.26936641756426277</v>
      </c>
      <c r="DZ18" s="32">
        <f t="shared" ca="1" si="87"/>
        <v>0.29175076527390564</v>
      </c>
      <c r="EA18" s="32">
        <f t="shared" ca="1" si="87"/>
        <v>0.32407867262435952</v>
      </c>
      <c r="EB18" s="32">
        <f t="shared" ca="1" si="87"/>
        <v>0.35887091759957651</v>
      </c>
      <c r="EC18" s="32">
        <f t="shared" ca="1" si="87"/>
        <v>0.3947186094640045</v>
      </c>
      <c r="ED18" s="32">
        <f t="shared" ca="1" si="87"/>
        <v>0.43604638254121181</v>
      </c>
      <c r="EE18" s="32">
        <f t="shared" ca="1" si="87"/>
        <v>0.4702941694643924</v>
      </c>
      <c r="EF18" s="32">
        <f t="shared" ca="1" si="87"/>
        <v>0.51282164908916672</v>
      </c>
      <c r="EG18" s="32">
        <f t="shared" ca="1" si="87"/>
        <v>0.56180956288113715</v>
      </c>
      <c r="EH18" s="32">
        <f t="shared" ca="1" si="87"/>
        <v>0.59211368112930018</v>
      </c>
      <c r="EI18" s="32">
        <f t="shared" ca="1" si="87"/>
        <v>0.64452769118711351</v>
      </c>
      <c r="EJ18" s="32">
        <f t="shared" ca="1" si="87"/>
        <v>0.67175970068162127</v>
      </c>
      <c r="EK18" s="32">
        <f t="shared" ca="1" si="87"/>
        <v>0.73935022231228797</v>
      </c>
      <c r="EL18" s="32">
        <f t="shared" ca="1" si="87"/>
        <v>0.81087314596535887</v>
      </c>
      <c r="EM18" s="32">
        <f t="shared" ca="1" si="87"/>
        <v>0.66666666666666641</v>
      </c>
      <c r="EN18" s="32">
        <f t="shared" ca="1" si="87"/>
        <v>0.66666666666666585</v>
      </c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</row>
    <row r="19" spans="1:158" x14ac:dyDescent="0.25">
      <c r="A19" s="31">
        <v>76</v>
      </c>
      <c r="B19" s="32">
        <v>3.1899473644089037E-2</v>
      </c>
      <c r="C19" s="32">
        <v>3.1547559413261837E-2</v>
      </c>
      <c r="D19" s="32">
        <v>3.1199527491818188E-2</v>
      </c>
      <c r="E19" s="32">
        <v>3.0855335050213754E-2</v>
      </c>
      <c r="F19" s="32">
        <v>3.0514939731398721E-2</v>
      </c>
      <c r="G19" s="32">
        <v>3.0178299645605224E-2</v>
      </c>
      <c r="H19" s="32">
        <v>2.9845373365192326E-2</v>
      </c>
      <c r="I19" s="32">
        <v>2.9516119919547827E-2</v>
      </c>
      <c r="J19" s="32">
        <v>2.9190498790046343E-2</v>
      </c>
      <c r="K19" s="32">
        <v>2.8868469905063004E-2</v>
      </c>
      <c r="L19" s="32">
        <v>2.854999363504214E-2</v>
      </c>
      <c r="M19" s="32">
        <v>2.8235030787620394E-2</v>
      </c>
      <c r="N19" s="32">
        <v>2.7923542602803626E-2</v>
      </c>
      <c r="O19" s="32">
        <v>2.7615490748197018E-2</v>
      </c>
      <c r="P19" s="32">
        <v>2.7310837314287833E-2</v>
      </c>
      <c r="Q19" s="32">
        <v>2.7009544809780149E-2</v>
      </c>
      <c r="R19" s="32">
        <v>2.6711576156981148E-2</v>
      </c>
      <c r="S19" s="32">
        <v>2.6416894687238211E-2</v>
      </c>
      <c r="T19" s="32">
        <v>2.6125464136426441E-2</v>
      </c>
      <c r="U19" s="32">
        <v>2.5837248640485873E-2</v>
      </c>
      <c r="V19" s="32">
        <v>2.5552212731008026E-2</v>
      </c>
      <c r="W19" s="32">
        <v>2.5270321330871023E-2</v>
      </c>
      <c r="X19" s="32">
        <v>2.4991539749922978E-2</v>
      </c>
      <c r="Y19" s="32">
        <v>2.4715833680712923E-2</v>
      </c>
      <c r="Z19" s="32">
        <v>2.4443169194268876E-2</v>
      </c>
      <c r="AA19" s="32">
        <v>2.4173512735922449E-2</v>
      </c>
      <c r="AB19" s="32">
        <v>2.3906831121179566E-2</v>
      </c>
      <c r="AC19" s="32">
        <v>2.3643091531636698E-2</v>
      </c>
      <c r="AD19" s="32">
        <v>2.3382261510942151E-2</v>
      </c>
      <c r="AE19" s="32">
        <v>2.3124308960801927E-2</v>
      </c>
      <c r="AF19" s="32">
        <v>2.2869202137029643E-2</v>
      </c>
      <c r="AG19" s="32">
        <v>2.2616909645640032E-2</v>
      </c>
      <c r="AH19" s="32">
        <v>2.236740043898551E-2</v>
      </c>
      <c r="AI19" s="32">
        <v>2.2120643811935389E-2</v>
      </c>
      <c r="AJ19" s="32">
        <v>2.1876609398097272E-2</v>
      </c>
      <c r="AK19" s="32">
        <v>2.1635267166080066E-2</v>
      </c>
      <c r="AL19" s="32">
        <v>2.1396587415798272E-2</v>
      </c>
      <c r="AM19" s="32">
        <v>2.1160540774817008E-2</v>
      </c>
      <c r="AN19" s="32">
        <v>2.0927098194737408E-2</v>
      </c>
      <c r="AO19" s="32">
        <v>2.0696230947621845E-2</v>
      </c>
      <c r="AP19" s="32">
        <v>2.0467910622458615E-2</v>
      </c>
      <c r="AQ19" s="32">
        <v>2.0242109121665602E-2</v>
      </c>
      <c r="AR19" s="32">
        <v>2.0018798657632567E-2</v>
      </c>
      <c r="AS19" s="32">
        <v>1.9797951749301504E-2</v>
      </c>
      <c r="AT19" s="32">
        <v>1.9579541218784791E-2</v>
      </c>
      <c r="AU19" s="32">
        <v>1.9363540188020608E-2</v>
      </c>
      <c r="AV19" s="32">
        <v>1.9149922075465276E-2</v>
      </c>
      <c r="AW19" s="32">
        <v>1.8938660592822072E-2</v>
      </c>
      <c r="AX19" s="32">
        <v>1.8729729741806121E-2</v>
      </c>
      <c r="AY19" s="32">
        <v>1.8523103810945022E-2</v>
      </c>
      <c r="AZ19" s="32">
        <v>1.8318757372414712E-2</v>
      </c>
      <c r="BB19" s="31">
        <f t="shared" si="20"/>
        <v>75</v>
      </c>
      <c r="BC19" s="32">
        <f t="shared" si="26"/>
        <v>0</v>
      </c>
      <c r="BD19" s="32">
        <f t="shared" ca="1" si="21"/>
        <v>2.734551246989244E-2</v>
      </c>
      <c r="BE19" s="32">
        <f t="shared" ca="1" si="64"/>
        <v>3.1547559413261837E-2</v>
      </c>
      <c r="BF19" s="32">
        <f t="shared" ca="1" si="65"/>
        <v>3.612543792798481E-2</v>
      </c>
      <c r="BG19" s="32">
        <f t="shared" ca="1" si="66"/>
        <v>3.7463530789379057E-2</v>
      </c>
      <c r="BH19" s="32">
        <f t="shared" ca="1" si="67"/>
        <v>4.4042793287801932E-2</v>
      </c>
      <c r="BI19" s="32">
        <f t="shared" ca="1" si="68"/>
        <v>4.806892705497251E-2</v>
      </c>
      <c r="BJ19" s="32">
        <f t="shared" ca="1" si="69"/>
        <v>5.5409253472201679E-2</v>
      </c>
      <c r="BK19" s="32">
        <f t="shared" ca="1" si="70"/>
        <v>6.2196519792550024E-2</v>
      </c>
      <c r="BL19" s="32">
        <f t="shared" ca="1" si="71"/>
        <v>7.1751347076047439E-2</v>
      </c>
      <c r="BM19" s="32">
        <f t="shared" ca="1" si="72"/>
        <v>7.8729118851329577E-2</v>
      </c>
      <c r="BN19" s="32">
        <f t="shared" ca="1" si="73"/>
        <v>8.5408044740980127E-2</v>
      </c>
      <c r="BO19" s="32">
        <f t="shared" ca="1" si="74"/>
        <v>0.10486640273818729</v>
      </c>
      <c r="BP19" s="32">
        <f t="shared" ca="1" si="75"/>
        <v>0.10842454689131874</v>
      </c>
      <c r="BQ19" s="32">
        <f t="shared" ca="1" si="76"/>
        <v>0.12631818690330501</v>
      </c>
      <c r="BR19" s="32">
        <f t="shared" ca="1" si="77"/>
        <v>0.15129418487259574</v>
      </c>
      <c r="BS19" s="32">
        <f t="shared" ca="1" si="78"/>
        <v>0.1649290626401502</v>
      </c>
      <c r="BT19" s="32">
        <f t="shared" ca="1" si="34"/>
        <v>0.18982884281896539</v>
      </c>
      <c r="BU19" s="32">
        <f t="shared" ca="1" si="35"/>
        <v>0.19542568796656726</v>
      </c>
      <c r="BV19" s="32">
        <f t="shared" ca="1" si="36"/>
        <v>0.22941820293744741</v>
      </c>
      <c r="BW19" s="32">
        <f t="shared" ca="1" si="37"/>
        <v>0.26971738734969197</v>
      </c>
      <c r="BX19" s="32">
        <f t="shared" ca="1" si="38"/>
        <v>0.29197961484135021</v>
      </c>
      <c r="BY19" s="32">
        <f t="shared" ca="1" si="39"/>
        <v>0.32404522248138973</v>
      </c>
      <c r="BZ19" s="32">
        <f t="shared" ca="1" si="40"/>
        <v>0.35849428585633347</v>
      </c>
      <c r="CA19" s="32">
        <f t="shared" ca="1" si="41"/>
        <v>0.39403032063509369</v>
      </c>
      <c r="CB19" s="32">
        <f t="shared" ca="1" si="42"/>
        <v>0.43480422671667307</v>
      </c>
      <c r="CC19" s="32">
        <f t="shared" ca="1" si="43"/>
        <v>0.46893028320631613</v>
      </c>
      <c r="CD19" s="32">
        <f t="shared" ca="1" si="44"/>
        <v>0.51094066923359016</v>
      </c>
      <c r="CE19" s="32">
        <f t="shared" ca="1" si="45"/>
        <v>0.55904542404584678</v>
      </c>
      <c r="CF19" s="32">
        <f t="shared" ca="1" si="46"/>
        <v>0.58958889747851506</v>
      </c>
      <c r="CG19" s="32">
        <f t="shared" ca="1" si="47"/>
        <v>0.64126354716918321</v>
      </c>
      <c r="CH19" s="32">
        <f t="shared" ca="1" si="48"/>
        <v>0.66818956656758388</v>
      </c>
      <c r="CI19" s="32">
        <f t="shared" ca="1" si="49"/>
        <v>0.73315664354154531</v>
      </c>
      <c r="CJ19" s="32">
        <f t="shared" ca="1" si="50"/>
        <v>0.80494115700046376</v>
      </c>
      <c r="CK19" s="32">
        <f t="shared" ca="1" si="51"/>
        <v>0.66666666666666641</v>
      </c>
      <c r="CL19" s="32">
        <f t="shared" ca="1" si="52"/>
        <v>0.66666666666666585</v>
      </c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1">
        <f t="shared" si="23"/>
        <v>75</v>
      </c>
      <c r="DE19" s="32">
        <f t="shared" ref="DE19:EM19" ca="1" si="88">OFFSET($C18,C$2-2017,C$2-2017,1,1)</f>
        <v>2.7008966028788439E-2</v>
      </c>
      <c r="DF19" s="32">
        <f t="shared" ca="1" si="88"/>
        <v>3.1199527491818188E-2</v>
      </c>
      <c r="DG19" s="32">
        <f t="shared" ca="1" si="88"/>
        <v>3.5755012112848379E-2</v>
      </c>
      <c r="DH19" s="32">
        <f t="shared" ca="1" si="88"/>
        <v>3.703263210593679E-2</v>
      </c>
      <c r="DI19" s="32">
        <f t="shared" ca="1" si="88"/>
        <v>4.3610645750072313E-2</v>
      </c>
      <c r="DJ19" s="32">
        <f t="shared" ca="1" si="88"/>
        <v>4.7572233956934162E-2</v>
      </c>
      <c r="DK19" s="32">
        <f t="shared" ca="1" si="88"/>
        <v>5.4991527577931937E-2</v>
      </c>
      <c r="DL19" s="32">
        <f t="shared" ca="1" si="88"/>
        <v>6.1712213906095124E-2</v>
      </c>
      <c r="DM19" s="32">
        <f t="shared" ca="1" si="88"/>
        <v>7.131695282862785E-2</v>
      </c>
      <c r="DN19" s="32">
        <f t="shared" ca="1" si="88"/>
        <v>7.8162661959248758E-2</v>
      </c>
      <c r="DO19" s="32">
        <f t="shared" ca="1" si="88"/>
        <v>8.4640041380366737E-2</v>
      </c>
      <c r="DP19" s="32">
        <f t="shared" ca="1" si="88"/>
        <v>0.10425934081451264</v>
      </c>
      <c r="DQ19" s="32">
        <f t="shared" ca="1" si="88"/>
        <v>0.10773186881154787</v>
      </c>
      <c r="DR19" s="32">
        <f t="shared" ca="1" si="88"/>
        <v>0.12561672543904973</v>
      </c>
      <c r="DS19" s="32">
        <f t="shared" ca="1" si="88"/>
        <v>0.15076797402739558</v>
      </c>
      <c r="DT19" s="32">
        <f t="shared" ca="1" si="88"/>
        <v>0.16440570375163988</v>
      </c>
      <c r="DU19" s="32">
        <f t="shared" ca="1" si="88"/>
        <v>0.18937776065363918</v>
      </c>
      <c r="DV19" s="32">
        <f t="shared" ca="1" si="88"/>
        <v>0.19492070563653244</v>
      </c>
      <c r="DW19" s="32">
        <f t="shared" ca="1" si="88"/>
        <v>0.22904497397919488</v>
      </c>
      <c r="DX19" s="32">
        <f t="shared" ca="1" si="88"/>
        <v>0.26954184533236974</v>
      </c>
      <c r="DY19" s="32">
        <f t="shared" ca="1" si="88"/>
        <v>0.29186516762769782</v>
      </c>
      <c r="DZ19" s="32">
        <f t="shared" ca="1" si="88"/>
        <v>0.32406194712127806</v>
      </c>
      <c r="EA19" s="32">
        <f t="shared" ca="1" si="88"/>
        <v>0.35868255229306495</v>
      </c>
      <c r="EB19" s="32">
        <f t="shared" ca="1" si="88"/>
        <v>0.39437431489352859</v>
      </c>
      <c r="EC19" s="32">
        <f t="shared" ca="1" si="88"/>
        <v>0.43542486168503769</v>
      </c>
      <c r="ED19" s="32">
        <f t="shared" ca="1" si="88"/>
        <v>0.46961173119633282</v>
      </c>
      <c r="EE19" s="32">
        <f t="shared" ca="1" si="88"/>
        <v>0.51188029516977129</v>
      </c>
      <c r="EF19" s="32">
        <f t="shared" ca="1" si="88"/>
        <v>0.56042578930122144</v>
      </c>
      <c r="EG19" s="32">
        <f t="shared" ca="1" si="88"/>
        <v>0.59084994071165742</v>
      </c>
      <c r="EH19" s="32">
        <f t="shared" ca="1" si="88"/>
        <v>0.64289354756399009</v>
      </c>
      <c r="EI19" s="32">
        <f t="shared" ca="1" si="88"/>
        <v>0.66997225557184259</v>
      </c>
      <c r="EJ19" s="32">
        <f t="shared" ca="1" si="88"/>
        <v>0.73624692012406556</v>
      </c>
      <c r="EK19" s="32">
        <f t="shared" ca="1" si="88"/>
        <v>0.80790170707454367</v>
      </c>
      <c r="EL19" s="32">
        <f t="shared" ca="1" si="88"/>
        <v>0.66666666666666641</v>
      </c>
      <c r="EM19" s="32">
        <f t="shared" ca="1" si="88"/>
        <v>0.66666666666666585</v>
      </c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</row>
    <row r="20" spans="1:158" x14ac:dyDescent="0.25">
      <c r="A20" s="31">
        <v>77</v>
      </c>
      <c r="B20" s="32">
        <v>3.6877842271973167E-2</v>
      </c>
      <c r="C20" s="32">
        <v>3.6499701394863235E-2</v>
      </c>
      <c r="D20" s="32">
        <v>3.612543792798481E-2</v>
      </c>
      <c r="E20" s="32">
        <v>3.5755012112848379E-2</v>
      </c>
      <c r="F20" s="32">
        <v>3.5388384598643075E-2</v>
      </c>
      <c r="G20" s="32">
        <v>3.5025516438056452E-2</v>
      </c>
      <c r="H20" s="32">
        <v>3.4666369083137027E-2</v>
      </c>
      <c r="I20" s="32">
        <v>3.4310904381199277E-2</v>
      </c>
      <c r="J20" s="32">
        <v>3.3959084570770674E-2</v>
      </c>
      <c r="K20" s="32">
        <v>3.361087227758016E-2</v>
      </c>
      <c r="L20" s="32">
        <v>3.326623051058792E-2</v>
      </c>
      <c r="M20" s="32">
        <v>3.2925122658055694E-2</v>
      </c>
      <c r="N20" s="32">
        <v>3.2587512483657523E-2</v>
      </c>
      <c r="O20" s="32">
        <v>3.2253364122630274E-2</v>
      </c>
      <c r="P20" s="32">
        <v>3.192264207796372E-2</v>
      </c>
      <c r="Q20" s="32">
        <v>3.1595311216629632E-2</v>
      </c>
      <c r="R20" s="32">
        <v>3.1271336765849533E-2</v>
      </c>
      <c r="S20" s="32">
        <v>3.0950684309400768E-2</v>
      </c>
      <c r="T20" s="32">
        <v>3.0633319783960403E-2</v>
      </c>
      <c r="U20" s="32">
        <v>3.0319209475486646E-2</v>
      </c>
      <c r="V20" s="32">
        <v>3.0008320015637378E-2</v>
      </c>
      <c r="W20" s="32">
        <v>2.9700618378225352E-2</v>
      </c>
      <c r="X20" s="32">
        <v>2.9396071875709803E-2</v>
      </c>
      <c r="Y20" s="32">
        <v>2.9094648155724004E-2</v>
      </c>
      <c r="Z20" s="32">
        <v>2.879631519763845E-2</v>
      </c>
      <c r="AA20" s="32">
        <v>2.8501041309159224E-2</v>
      </c>
      <c r="AB20" s="32">
        <v>2.8208795122961323E-2</v>
      </c>
      <c r="AC20" s="32">
        <v>2.7919545593356448E-2</v>
      </c>
      <c r="AD20" s="32">
        <v>2.7633261992994988E-2</v>
      </c>
      <c r="AE20" s="32">
        <v>2.7349913909601807E-2</v>
      </c>
      <c r="AF20" s="32">
        <v>2.7069471242745509E-2</v>
      </c>
      <c r="AG20" s="32">
        <v>2.6791904200640849E-2</v>
      </c>
      <c r="AH20" s="32">
        <v>2.6517183296983875E-2</v>
      </c>
      <c r="AI20" s="32">
        <v>2.6245279347819613E-2</v>
      </c>
      <c r="AJ20" s="32">
        <v>2.5976163468441765E-2</v>
      </c>
      <c r="AK20" s="32">
        <v>2.5709807070324275E-2</v>
      </c>
      <c r="AL20" s="32">
        <v>2.5446181858084348E-2</v>
      </c>
      <c r="AM20" s="32">
        <v>2.5185259826476559E-2</v>
      </c>
      <c r="AN20" s="32">
        <v>2.4927013257417849E-2</v>
      </c>
      <c r="AO20" s="32">
        <v>2.467141471704298E-2</v>
      </c>
      <c r="AP20" s="32">
        <v>2.4418437052790218E-2</v>
      </c>
      <c r="AQ20" s="32">
        <v>2.4168053390516864E-2</v>
      </c>
      <c r="AR20" s="32">
        <v>2.3920237131644387E-2</v>
      </c>
      <c r="AS20" s="32">
        <v>2.3674961950332817E-2</v>
      </c>
      <c r="AT20" s="32">
        <v>2.3432201790684136E-2</v>
      </c>
      <c r="AU20" s="32">
        <v>2.3191930863974298E-2</v>
      </c>
      <c r="AV20" s="32">
        <v>2.295412364591368E-2</v>
      </c>
      <c r="AW20" s="32">
        <v>2.2718754873935602E-2</v>
      </c>
      <c r="AX20" s="32">
        <v>2.2485799544512641E-2</v>
      </c>
      <c r="AY20" s="32">
        <v>2.225523291050048E-2</v>
      </c>
      <c r="AZ20" s="32">
        <v>2.2027030478508999E-2</v>
      </c>
      <c r="BB20" s="31">
        <f t="shared" si="20"/>
        <v>76</v>
      </c>
      <c r="BC20" s="32">
        <f t="shared" si="26"/>
        <v>0</v>
      </c>
      <c r="BD20" s="32">
        <f t="shared" ca="1" si="21"/>
        <v>3.1899473644089037E-2</v>
      </c>
      <c r="BE20" s="32">
        <f t="shared" ca="1" si="64"/>
        <v>3.6499701394863235E-2</v>
      </c>
      <c r="BF20" s="32">
        <f t="shared" ca="1" si="65"/>
        <v>3.789944325836217E-2</v>
      </c>
      <c r="BG20" s="32">
        <f t="shared" ca="1" si="66"/>
        <v>4.4479223071096904E-2</v>
      </c>
      <c r="BH20" s="32">
        <f t="shared" ca="1" si="67"/>
        <v>4.8570806035890826E-2</v>
      </c>
      <c r="BI20" s="32">
        <f t="shared" ca="1" si="68"/>
        <v>5.5830152490231204E-2</v>
      </c>
      <c r="BJ20" s="32">
        <f t="shared" ca="1" si="69"/>
        <v>6.2684626420816139E-2</v>
      </c>
      <c r="BK20" s="32">
        <f t="shared" ca="1" si="70"/>
        <v>7.21883872351992E-2</v>
      </c>
      <c r="BL20" s="32">
        <f t="shared" ca="1" si="71"/>
        <v>7.9299680944059189E-2</v>
      </c>
      <c r="BM20" s="32">
        <f t="shared" ca="1" si="72"/>
        <v>8.6183016779211016E-2</v>
      </c>
      <c r="BN20" s="32">
        <f t="shared" ca="1" si="73"/>
        <v>0.10547699934927023</v>
      </c>
      <c r="BO20" s="32">
        <f t="shared" ca="1" si="74"/>
        <v>0.10912167864786594</v>
      </c>
      <c r="BP20" s="32">
        <f t="shared" ca="1" si="75"/>
        <v>0.1270235654270451</v>
      </c>
      <c r="BQ20" s="32">
        <f t="shared" ca="1" si="76"/>
        <v>0.15182223230050115</v>
      </c>
      <c r="BR20" s="32">
        <f t="shared" ca="1" si="77"/>
        <v>0.16545408755678445</v>
      </c>
      <c r="BS20" s="32">
        <f t="shared" ca="1" si="78"/>
        <v>0.19028099942470725</v>
      </c>
      <c r="BT20" s="32">
        <f t="shared" ca="1" si="34"/>
        <v>0.19593197855758346</v>
      </c>
      <c r="BU20" s="32">
        <f t="shared" ca="1" si="35"/>
        <v>0.22979204007256959</v>
      </c>
      <c r="BV20" s="32">
        <f t="shared" ca="1" si="36"/>
        <v>0.26989304369063549</v>
      </c>
      <c r="BW20" s="32">
        <f t="shared" ca="1" si="37"/>
        <v>0.29209410693245341</v>
      </c>
      <c r="BX20" s="32">
        <f t="shared" ca="1" si="38"/>
        <v>0.32402849870464984</v>
      </c>
      <c r="BY20" s="32">
        <f t="shared" ca="1" si="39"/>
        <v>0.35830611823748698</v>
      </c>
      <c r="BZ20" s="32">
        <f t="shared" ca="1" si="40"/>
        <v>0.39368662642675167</v>
      </c>
      <c r="CA20" s="32">
        <f t="shared" ca="1" si="41"/>
        <v>0.43418447637341345</v>
      </c>
      <c r="CB20" s="32">
        <f t="shared" ca="1" si="42"/>
        <v>0.4682498240573616</v>
      </c>
      <c r="CC20" s="32">
        <f t="shared" ca="1" si="43"/>
        <v>0.51000276810867484</v>
      </c>
      <c r="CD20" s="32">
        <f t="shared" ca="1" si="44"/>
        <v>0.55766845872008741</v>
      </c>
      <c r="CE20" s="32">
        <f t="shared" ca="1" si="45"/>
        <v>0.58833054567330767</v>
      </c>
      <c r="CF20" s="32">
        <f t="shared" ca="1" si="46"/>
        <v>0.63963767949789974</v>
      </c>
      <c r="CG20" s="32">
        <f t="shared" ca="1" si="47"/>
        <v>0.66641162101360907</v>
      </c>
      <c r="CH20" s="32">
        <f t="shared" ca="1" si="48"/>
        <v>0.7300793378918673</v>
      </c>
      <c r="CI20" s="32">
        <f t="shared" ca="1" si="49"/>
        <v>0.80199145584112708</v>
      </c>
      <c r="CJ20" s="32">
        <f t="shared" ca="1" si="50"/>
        <v>0.66666666666666641</v>
      </c>
      <c r="CK20" s="32">
        <f t="shared" ca="1" si="51"/>
        <v>0.66666666666666585</v>
      </c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1">
        <f t="shared" si="23"/>
        <v>76</v>
      </c>
      <c r="DE20" s="32">
        <f t="shared" ref="DE20:EL20" ca="1" si="89">OFFSET($C19,C$2-2017,C$2-2017,1,1)</f>
        <v>3.1547559413261837E-2</v>
      </c>
      <c r="DF20" s="32">
        <f t="shared" ca="1" si="89"/>
        <v>3.612543792798481E-2</v>
      </c>
      <c r="DG20" s="32">
        <f t="shared" ca="1" si="89"/>
        <v>3.7463530789379057E-2</v>
      </c>
      <c r="DH20" s="32">
        <f t="shared" ca="1" si="89"/>
        <v>4.4042793287801932E-2</v>
      </c>
      <c r="DI20" s="32">
        <f t="shared" ca="1" si="89"/>
        <v>4.806892705497251E-2</v>
      </c>
      <c r="DJ20" s="32">
        <f t="shared" ca="1" si="89"/>
        <v>5.5409253472201679E-2</v>
      </c>
      <c r="DK20" s="32">
        <f t="shared" ca="1" si="89"/>
        <v>6.2196519792550024E-2</v>
      </c>
      <c r="DL20" s="32">
        <f t="shared" ca="1" si="89"/>
        <v>7.1751347076047439E-2</v>
      </c>
      <c r="DM20" s="32">
        <f t="shared" ca="1" si="89"/>
        <v>7.8729118851329577E-2</v>
      </c>
      <c r="DN20" s="32">
        <f t="shared" ca="1" si="89"/>
        <v>8.5408044740980127E-2</v>
      </c>
      <c r="DO20" s="32">
        <f t="shared" ca="1" si="89"/>
        <v>0.10486640273818729</v>
      </c>
      <c r="DP20" s="32">
        <f t="shared" ca="1" si="89"/>
        <v>0.10842454689131874</v>
      </c>
      <c r="DQ20" s="32">
        <f t="shared" ca="1" si="89"/>
        <v>0.12631818690330501</v>
      </c>
      <c r="DR20" s="32">
        <f t="shared" ca="1" si="89"/>
        <v>0.15129418487259574</v>
      </c>
      <c r="DS20" s="32">
        <f t="shared" ca="1" si="89"/>
        <v>0.1649290626401502</v>
      </c>
      <c r="DT20" s="32">
        <f t="shared" ca="1" si="89"/>
        <v>0.18982884281896539</v>
      </c>
      <c r="DU20" s="32">
        <f t="shared" ca="1" si="89"/>
        <v>0.19542568796656726</v>
      </c>
      <c r="DV20" s="32">
        <f t="shared" ca="1" si="89"/>
        <v>0.22941820293744741</v>
      </c>
      <c r="DW20" s="32">
        <f t="shared" ca="1" si="89"/>
        <v>0.26971738734969197</v>
      </c>
      <c r="DX20" s="32">
        <f t="shared" ca="1" si="89"/>
        <v>0.29197961484135021</v>
      </c>
      <c r="DY20" s="32">
        <f t="shared" ca="1" si="89"/>
        <v>0.32404522248138973</v>
      </c>
      <c r="DZ20" s="32">
        <f t="shared" ca="1" si="89"/>
        <v>0.35849428585633347</v>
      </c>
      <c r="EA20" s="32">
        <f t="shared" ca="1" si="89"/>
        <v>0.39403032063509369</v>
      </c>
      <c r="EB20" s="32">
        <f t="shared" ca="1" si="89"/>
        <v>0.43480422671667307</v>
      </c>
      <c r="EC20" s="32">
        <f t="shared" ca="1" si="89"/>
        <v>0.46893028320631613</v>
      </c>
      <c r="ED20" s="32">
        <f t="shared" ca="1" si="89"/>
        <v>0.51094066923359016</v>
      </c>
      <c r="EE20" s="32">
        <f t="shared" ca="1" si="89"/>
        <v>0.55904542404584678</v>
      </c>
      <c r="EF20" s="32">
        <f t="shared" ca="1" si="89"/>
        <v>0.58958889747851506</v>
      </c>
      <c r="EG20" s="32">
        <f t="shared" ca="1" si="89"/>
        <v>0.64126354716918321</v>
      </c>
      <c r="EH20" s="32">
        <f t="shared" ca="1" si="89"/>
        <v>0.66818956656758388</v>
      </c>
      <c r="EI20" s="32">
        <f t="shared" ca="1" si="89"/>
        <v>0.73315664354154531</v>
      </c>
      <c r="EJ20" s="32">
        <f t="shared" ca="1" si="89"/>
        <v>0.80494115700046376</v>
      </c>
      <c r="EK20" s="32">
        <f t="shared" ca="1" si="89"/>
        <v>0.66666666666666641</v>
      </c>
      <c r="EL20" s="32">
        <f t="shared" ca="1" si="89"/>
        <v>0.66666666666666585</v>
      </c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</row>
    <row r="21" spans="1:158" x14ac:dyDescent="0.25">
      <c r="A21" s="31">
        <v>78</v>
      </c>
      <c r="B21" s="32">
        <v>3.8786543586340066E-2</v>
      </c>
      <c r="C21" s="32">
        <v>3.8340427851531418E-2</v>
      </c>
      <c r="D21" s="32">
        <v>3.789944325836217E-2</v>
      </c>
      <c r="E21" s="32">
        <v>3.7463530789379057E-2</v>
      </c>
      <c r="F21" s="32">
        <v>3.703263210593679E-2</v>
      </c>
      <c r="G21" s="32">
        <v>3.6606689540390515E-2</v>
      </c>
      <c r="H21" s="32">
        <v>3.6185646088378084E-2</v>
      </c>
      <c r="I21" s="32">
        <v>3.5769445401191112E-2</v>
      </c>
      <c r="J21" s="32">
        <v>3.5358031778233746E-2</v>
      </c>
      <c r="K21" s="32">
        <v>3.4951350159568212E-2</v>
      </c>
      <c r="L21" s="32">
        <v>3.4549346118546077E-2</v>
      </c>
      <c r="M21" s="32">
        <v>3.415196585452427E-2</v>
      </c>
      <c r="N21" s="32">
        <v>3.3759156185664871E-2</v>
      </c>
      <c r="O21" s="32">
        <v>3.3370864541817757E-2</v>
      </c>
      <c r="P21" s="32">
        <v>3.298703895748506E-2</v>
      </c>
      <c r="Q21" s="32">
        <v>3.2607628064866556E-2</v>
      </c>
      <c r="R21" s="32">
        <v>3.2232581086985089E-2</v>
      </c>
      <c r="S21" s="32">
        <v>3.1861847830890987E-2</v>
      </c>
      <c r="T21" s="32">
        <v>3.1495378680944736E-2</v>
      </c>
      <c r="U21" s="32">
        <v>3.1133124592176837E-2</v>
      </c>
      <c r="V21" s="32">
        <v>3.0775037083724054E-2</v>
      </c>
      <c r="W21" s="32">
        <v>3.042106823234117E-2</v>
      </c>
      <c r="X21" s="32">
        <v>3.0071170665987409E-2</v>
      </c>
      <c r="Y21" s="32">
        <v>2.972529755748651E-2</v>
      </c>
      <c r="Z21" s="32">
        <v>2.9383402618259852E-2</v>
      </c>
      <c r="AA21" s="32">
        <v>2.90454400921316E-2</v>
      </c>
      <c r="AB21" s="32">
        <v>2.8711364749205059E-2</v>
      </c>
      <c r="AC21" s="32">
        <v>2.8381131879809562E-2</v>
      </c>
      <c r="AD21" s="32">
        <v>2.8054697288516894E-2</v>
      </c>
      <c r="AE21" s="32">
        <v>2.7732017288226576E-2</v>
      </c>
      <c r="AF21" s="32">
        <v>2.741304869431917E-2</v>
      </c>
      <c r="AG21" s="32">
        <v>2.7097748818876846E-2</v>
      </c>
      <c r="AH21" s="32">
        <v>2.6786075464970398E-2</v>
      </c>
      <c r="AI21" s="32">
        <v>2.6477986921011987E-2</v>
      </c>
      <c r="AJ21" s="32">
        <v>2.6173441955172832E-2</v>
      </c>
      <c r="AK21" s="32">
        <v>2.5872399809865113E-2</v>
      </c>
      <c r="AL21" s="32">
        <v>2.5574820196287325E-2</v>
      </c>
      <c r="AM21" s="32">
        <v>2.5280663289032414E-2</v>
      </c>
      <c r="AN21" s="32">
        <v>2.4989889720757861E-2</v>
      </c>
      <c r="AO21" s="32">
        <v>2.4702460576917131E-2</v>
      </c>
      <c r="AP21" s="32">
        <v>2.4418337390551693E-2</v>
      </c>
      <c r="AQ21" s="32">
        <v>2.4137482137142938E-2</v>
      </c>
      <c r="AR21" s="32">
        <v>2.3859857229523322E-2</v>
      </c>
      <c r="AS21" s="32">
        <v>2.3585425512846023E-2</v>
      </c>
      <c r="AT21" s="32">
        <v>2.331415025961249E-2</v>
      </c>
      <c r="AU21" s="32">
        <v>2.3045995164757142E-2</v>
      </c>
      <c r="AV21" s="32">
        <v>2.2780924340788624E-2</v>
      </c>
      <c r="AW21" s="32">
        <v>2.2518902312986946E-2</v>
      </c>
      <c r="AX21" s="32">
        <v>2.2259894014655866E-2</v>
      </c>
      <c r="AY21" s="32">
        <v>2.2003864782429876E-2</v>
      </c>
      <c r="AZ21" s="32">
        <v>2.1750780351635149E-2</v>
      </c>
      <c r="BB21" s="31">
        <f t="shared" si="20"/>
        <v>77</v>
      </c>
      <c r="BC21" s="32">
        <f t="shared" si="26"/>
        <v>0</v>
      </c>
      <c r="BD21" s="32">
        <f t="shared" ca="1" si="21"/>
        <v>3.6877842271973167E-2</v>
      </c>
      <c r="BE21" s="32">
        <f t="shared" ca="1" si="64"/>
        <v>3.8340427851531418E-2</v>
      </c>
      <c r="BF21" s="32">
        <f t="shared" ca="1" si="65"/>
        <v>4.4919977533676013E-2</v>
      </c>
      <c r="BG21" s="32">
        <f t="shared" ca="1" si="66"/>
        <v>4.9077925044555118E-2</v>
      </c>
      <c r="BH21" s="32">
        <f t="shared" ca="1" si="67"/>
        <v>5.625424873566006E-2</v>
      </c>
      <c r="BI21" s="32">
        <f t="shared" ca="1" si="68"/>
        <v>6.3176563618402709E-2</v>
      </c>
      <c r="BJ21" s="32">
        <f t="shared" ca="1" si="69"/>
        <v>7.2628089422431208E-2</v>
      </c>
      <c r="BK21" s="32">
        <f t="shared" ca="1" si="70"/>
        <v>7.9874377988461198E-2</v>
      </c>
      <c r="BL21" s="32">
        <f t="shared" ca="1" si="71"/>
        <v>8.6965020727162612E-2</v>
      </c>
      <c r="BM21" s="32">
        <f t="shared" ca="1" si="72"/>
        <v>0.10609115122888275</v>
      </c>
      <c r="BN21" s="32">
        <f t="shared" ca="1" si="73"/>
        <v>0.10982329271676695</v>
      </c>
      <c r="BO21" s="32">
        <f t="shared" ca="1" si="74"/>
        <v>0.1277328828836812</v>
      </c>
      <c r="BP21" s="32">
        <f t="shared" ca="1" si="75"/>
        <v>0.15235212272115839</v>
      </c>
      <c r="BQ21" s="32">
        <f t="shared" ca="1" si="76"/>
        <v>0.16598078380507289</v>
      </c>
      <c r="BR21" s="32">
        <f t="shared" ca="1" si="77"/>
        <v>0.19073423303009304</v>
      </c>
      <c r="BS21" s="32">
        <f t="shared" ca="1" si="78"/>
        <v>0.19643958079890117</v>
      </c>
      <c r="BT21" s="32">
        <f t="shared" ca="1" si="34"/>
        <v>0.23016648637558604</v>
      </c>
      <c r="BU21" s="32">
        <f t="shared" ca="1" si="35"/>
        <v>0.2700688144296548</v>
      </c>
      <c r="BV21" s="32">
        <f t="shared" ca="1" si="36"/>
        <v>0.29220864391860507</v>
      </c>
      <c r="BW21" s="32">
        <f t="shared" ca="1" si="37"/>
        <v>0.32401177579101387</v>
      </c>
      <c r="BX21" s="32">
        <f t="shared" ca="1" si="38"/>
        <v>0.35811804938465758</v>
      </c>
      <c r="BY21" s="32">
        <f t="shared" ca="1" si="39"/>
        <v>0.39334323200678306</v>
      </c>
      <c r="BZ21" s="32">
        <f t="shared" ca="1" si="40"/>
        <v>0.43356560939435407</v>
      </c>
      <c r="CA21" s="32">
        <f t="shared" ca="1" si="41"/>
        <v>0.46757035231457383</v>
      </c>
      <c r="CB21" s="32">
        <f t="shared" ca="1" si="42"/>
        <v>0.50906658862889997</v>
      </c>
      <c r="CC21" s="32">
        <f t="shared" ca="1" si="43"/>
        <v>0.55629488494969503</v>
      </c>
      <c r="CD21" s="32">
        <f t="shared" ca="1" si="44"/>
        <v>0.5870748795517563</v>
      </c>
      <c r="CE21" s="32">
        <f t="shared" ca="1" si="45"/>
        <v>0.63801593407198043</v>
      </c>
      <c r="CF21" s="32">
        <f t="shared" ca="1" si="46"/>
        <v>0.66463840628835569</v>
      </c>
      <c r="CG21" s="32">
        <f t="shared" ca="1" si="47"/>
        <v>0.72701494873165318</v>
      </c>
      <c r="CH21" s="32">
        <f t="shared" ca="1" si="48"/>
        <v>0.79905256384076284</v>
      </c>
      <c r="CI21" s="32">
        <f t="shared" ca="1" si="49"/>
        <v>0.66666666666666641</v>
      </c>
      <c r="CJ21" s="32">
        <f t="shared" ca="1" si="50"/>
        <v>0.66666666666666585</v>
      </c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1">
        <f t="shared" si="23"/>
        <v>77</v>
      </c>
      <c r="DE21" s="32">
        <f t="shared" ref="DE21:EK21" ca="1" si="90">OFFSET($C20,C$2-2017,C$2-2017,1,1)</f>
        <v>3.6499701394863235E-2</v>
      </c>
      <c r="DF21" s="32">
        <f t="shared" ca="1" si="90"/>
        <v>3.789944325836217E-2</v>
      </c>
      <c r="DG21" s="32">
        <f t="shared" ca="1" si="90"/>
        <v>4.4479223071096904E-2</v>
      </c>
      <c r="DH21" s="32">
        <f t="shared" ca="1" si="90"/>
        <v>4.8570806035890826E-2</v>
      </c>
      <c r="DI21" s="32">
        <f t="shared" ca="1" si="90"/>
        <v>5.5830152490231204E-2</v>
      </c>
      <c r="DJ21" s="32">
        <f t="shared" ca="1" si="90"/>
        <v>6.2684626420816139E-2</v>
      </c>
      <c r="DK21" s="32">
        <f t="shared" ca="1" si="90"/>
        <v>7.21883872351992E-2</v>
      </c>
      <c r="DL21" s="32">
        <f t="shared" ca="1" si="90"/>
        <v>7.9299680944059189E-2</v>
      </c>
      <c r="DM21" s="32">
        <f t="shared" ca="1" si="90"/>
        <v>8.6183016779211016E-2</v>
      </c>
      <c r="DN21" s="32">
        <f t="shared" ca="1" si="90"/>
        <v>0.10547699934927023</v>
      </c>
      <c r="DO21" s="32">
        <f t="shared" ca="1" si="90"/>
        <v>0.10912167864786594</v>
      </c>
      <c r="DP21" s="32">
        <f t="shared" ca="1" si="90"/>
        <v>0.1270235654270451</v>
      </c>
      <c r="DQ21" s="32">
        <f t="shared" ca="1" si="90"/>
        <v>0.15182223230050115</v>
      </c>
      <c r="DR21" s="32">
        <f t="shared" ca="1" si="90"/>
        <v>0.16545408755678445</v>
      </c>
      <c r="DS21" s="32">
        <f t="shared" ca="1" si="90"/>
        <v>0.19028099942470725</v>
      </c>
      <c r="DT21" s="32">
        <f t="shared" ca="1" si="90"/>
        <v>0.19593197855758346</v>
      </c>
      <c r="DU21" s="32">
        <f t="shared" ca="1" si="90"/>
        <v>0.22979204007256959</v>
      </c>
      <c r="DV21" s="32">
        <f t="shared" ca="1" si="90"/>
        <v>0.26989304369063549</v>
      </c>
      <c r="DW21" s="32">
        <f t="shared" ca="1" si="90"/>
        <v>0.29209410693245341</v>
      </c>
      <c r="DX21" s="32">
        <f t="shared" ca="1" si="90"/>
        <v>0.32402849870464984</v>
      </c>
      <c r="DY21" s="32">
        <f t="shared" ca="1" si="90"/>
        <v>0.35830611823748698</v>
      </c>
      <c r="DZ21" s="32">
        <f t="shared" ca="1" si="90"/>
        <v>0.39368662642675167</v>
      </c>
      <c r="EA21" s="32">
        <f t="shared" ca="1" si="90"/>
        <v>0.43418447637341345</v>
      </c>
      <c r="EB21" s="32">
        <f t="shared" ca="1" si="90"/>
        <v>0.4682498240573616</v>
      </c>
      <c r="EC21" s="32">
        <f t="shared" ca="1" si="90"/>
        <v>0.51000276810867484</v>
      </c>
      <c r="ED21" s="32">
        <f t="shared" ca="1" si="90"/>
        <v>0.55766845872008741</v>
      </c>
      <c r="EE21" s="32">
        <f t="shared" ca="1" si="90"/>
        <v>0.58833054567330767</v>
      </c>
      <c r="EF21" s="32">
        <f t="shared" ca="1" si="90"/>
        <v>0.63963767949789974</v>
      </c>
      <c r="EG21" s="32">
        <f t="shared" ca="1" si="90"/>
        <v>0.66641162101360907</v>
      </c>
      <c r="EH21" s="32">
        <f t="shared" ca="1" si="90"/>
        <v>0.7300793378918673</v>
      </c>
      <c r="EI21" s="32">
        <f t="shared" ca="1" si="90"/>
        <v>0.80199145584112708</v>
      </c>
      <c r="EJ21" s="32">
        <f t="shared" ca="1" si="90"/>
        <v>0.66666666666666641</v>
      </c>
      <c r="EK21" s="32">
        <f t="shared" ca="1" si="90"/>
        <v>0.66666666666666585</v>
      </c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</row>
    <row r="22" spans="1:158" x14ac:dyDescent="0.25">
      <c r="A22" s="31">
        <v>79</v>
      </c>
      <c r="B22" s="32">
        <v>4.5814632338153888E-2</v>
      </c>
      <c r="C22" s="32">
        <v>4.5365099529743116E-2</v>
      </c>
      <c r="D22" s="32">
        <v>4.4919977533676013E-2</v>
      </c>
      <c r="E22" s="32">
        <v>4.4479223071096904E-2</v>
      </c>
      <c r="F22" s="32">
        <v>4.4042793287801932E-2</v>
      </c>
      <c r="G22" s="32">
        <v>4.3610645750072313E-2</v>
      </c>
      <c r="H22" s="32">
        <v>4.3182738440548603E-2</v>
      </c>
      <c r="I22" s="32">
        <v>4.275902975414534E-2</v>
      </c>
      <c r="J22" s="32">
        <v>4.2339478494005829E-2</v>
      </c>
      <c r="K22" s="32">
        <v>4.1924043867496617E-2</v>
      </c>
      <c r="L22" s="32">
        <v>4.1512685482241234E-2</v>
      </c>
      <c r="M22" s="32">
        <v>4.1105363342192884E-2</v>
      </c>
      <c r="N22" s="32">
        <v>4.0702037843745681E-2</v>
      </c>
      <c r="O22" s="32">
        <v>4.0302669771883994E-2</v>
      </c>
      <c r="P22" s="32">
        <v>3.9907220296369617E-2</v>
      </c>
      <c r="Q22" s="32">
        <v>3.9515650967966325E-2</v>
      </c>
      <c r="R22" s="32">
        <v>3.9127923714701515E-2</v>
      </c>
      <c r="S22" s="32">
        <v>3.8744000838164441E-2</v>
      </c>
      <c r="T22" s="32">
        <v>3.83638450098409E-2</v>
      </c>
      <c r="U22" s="32">
        <v>3.7987419267483745E-2</v>
      </c>
      <c r="V22" s="32">
        <v>3.7614687011519134E-2</v>
      </c>
      <c r="W22" s="32">
        <v>3.7245612001487925E-2</v>
      </c>
      <c r="X22" s="32">
        <v>3.6880158352522077E-2</v>
      </c>
      <c r="Y22" s="32">
        <v>3.651829053185561E-2</v>
      </c>
      <c r="Z22" s="32">
        <v>3.6159973355369732E-2</v>
      </c>
      <c r="AA22" s="32">
        <v>3.5805171984171984E-2</v>
      </c>
      <c r="AB22" s="32">
        <v>3.5453851921208791E-2</v>
      </c>
      <c r="AC22" s="32">
        <v>3.5105979007911438E-2</v>
      </c>
      <c r="AD22" s="32">
        <v>3.4761519420874798E-2</v>
      </c>
      <c r="AE22" s="32">
        <v>3.4420439668568725E-2</v>
      </c>
      <c r="AF22" s="32">
        <v>3.4082706588081692E-2</v>
      </c>
      <c r="AG22" s="32">
        <v>3.3748287341896423E-2</v>
      </c>
      <c r="AH22" s="32">
        <v>3.3417149414697075E-2</v>
      </c>
      <c r="AI22" s="32">
        <v>3.3089260610207838E-2</v>
      </c>
      <c r="AJ22" s="32">
        <v>3.2764589048062502E-2</v>
      </c>
      <c r="AK22" s="32">
        <v>3.2443103160704749E-2</v>
      </c>
      <c r="AL22" s="32">
        <v>3.2124771690318889E-2</v>
      </c>
      <c r="AM22" s="32">
        <v>3.1809563685790659E-2</v>
      </c>
      <c r="AN22" s="32">
        <v>3.1497448499697892E-2</v>
      </c>
      <c r="AO22" s="32">
        <v>3.1188395785330666E-2</v>
      </c>
      <c r="AP22" s="32">
        <v>3.0882375493740753E-2</v>
      </c>
      <c r="AQ22" s="32">
        <v>3.0579357870819963E-2</v>
      </c>
      <c r="AR22" s="32">
        <v>3.0279313454407177E-2</v>
      </c>
      <c r="AS22" s="32">
        <v>2.998221307142376E-2</v>
      </c>
      <c r="AT22" s="32">
        <v>2.9688027835037111E-2</v>
      </c>
      <c r="AU22" s="32">
        <v>2.9396729141851981E-2</v>
      </c>
      <c r="AV22" s="32">
        <v>2.9108288669129418E-2</v>
      </c>
      <c r="AW22" s="32">
        <v>2.8822678372032957E-2</v>
      </c>
      <c r="AX22" s="32">
        <v>2.8539870480901845E-2</v>
      </c>
      <c r="AY22" s="32">
        <v>2.8259837498551026E-2</v>
      </c>
      <c r="AZ22" s="32">
        <v>2.7982552197597599E-2</v>
      </c>
      <c r="BB22" s="31">
        <f t="shared" si="20"/>
        <v>78</v>
      </c>
      <c r="BC22" s="32">
        <f t="shared" si="26"/>
        <v>0</v>
      </c>
      <c r="BD22" s="32">
        <f t="shared" ca="1" si="21"/>
        <v>3.8786543586340066E-2</v>
      </c>
      <c r="BE22" s="32">
        <f t="shared" ca="1" si="64"/>
        <v>4.5365099529743116E-2</v>
      </c>
      <c r="BF22" s="32">
        <f t="shared" ca="1" si="65"/>
        <v>4.9590338791148172E-2</v>
      </c>
      <c r="BG22" s="32">
        <f t="shared" ca="1" si="66"/>
        <v>5.6681566495223566E-2</v>
      </c>
      <c r="BH22" s="32">
        <f t="shared" ca="1" si="67"/>
        <v>6.3672361446899722E-2</v>
      </c>
      <c r="BI22" s="32">
        <f t="shared" ca="1" si="68"/>
        <v>7.3070469852256806E-2</v>
      </c>
      <c r="BJ22" s="32">
        <f t="shared" ca="1" si="69"/>
        <v>8.0453239951169458E-2</v>
      </c>
      <c r="BK22" s="32">
        <f t="shared" ca="1" si="70"/>
        <v>8.7754120390690971E-2</v>
      </c>
      <c r="BL22" s="32">
        <f t="shared" ca="1" si="71"/>
        <v>0.10670887907798209</v>
      </c>
      <c r="BM22" s="32">
        <f t="shared" ca="1" si="72"/>
        <v>0.11052941791771595</v>
      </c>
      <c r="BN22" s="32">
        <f t="shared" ca="1" si="73"/>
        <v>0.12844616126876859</v>
      </c>
      <c r="BO22" s="32">
        <f t="shared" ca="1" si="74"/>
        <v>0.15288386256698647</v>
      </c>
      <c r="BP22" s="32">
        <f t="shared" ca="1" si="75"/>
        <v>0.16650915670542873</v>
      </c>
      <c r="BQ22" s="32">
        <f t="shared" ca="1" si="76"/>
        <v>0.19118854620044679</v>
      </c>
      <c r="BR22" s="32">
        <f t="shared" ca="1" si="77"/>
        <v>0.19694849808862136</v>
      </c>
      <c r="BS22" s="32">
        <f t="shared" ca="1" si="78"/>
        <v>0.23054154283913636</v>
      </c>
      <c r="BT22" s="32">
        <f t="shared" ca="1" si="34"/>
        <v>0.27024469964125286</v>
      </c>
      <c r="BU22" s="32">
        <f t="shared" ca="1" si="35"/>
        <v>0.29232322581740938</v>
      </c>
      <c r="BV22" s="32">
        <f t="shared" ca="1" si="36"/>
        <v>0.32399505374043736</v>
      </c>
      <c r="BW22" s="32">
        <f t="shared" ca="1" si="37"/>
        <v>0.35793007924600478</v>
      </c>
      <c r="BX22" s="32">
        <f t="shared" ca="1" si="38"/>
        <v>0.39300013711369625</v>
      </c>
      <c r="BY22" s="32">
        <f t="shared" ca="1" si="39"/>
        <v>0.43294762452038726</v>
      </c>
      <c r="BZ22" s="32">
        <f t="shared" ca="1" si="40"/>
        <v>0.46689186654513937</v>
      </c>
      <c r="CA22" s="32">
        <f t="shared" ca="1" si="41"/>
        <v>0.50813212763395121</v>
      </c>
      <c r="CB22" s="32">
        <f t="shared" ca="1" si="42"/>
        <v>0.55492469438104775</v>
      </c>
      <c r="CC22" s="32">
        <f t="shared" ca="1" si="43"/>
        <v>0.58582189338184165</v>
      </c>
      <c r="CD22" s="32">
        <f t="shared" ca="1" si="44"/>
        <v>0.63639830043983259</v>
      </c>
      <c r="CE22" s="32">
        <f t="shared" ca="1" si="45"/>
        <v>0.6628699098038453</v>
      </c>
      <c r="CF22" s="32">
        <f t="shared" ca="1" si="46"/>
        <v>0.72396342184604101</v>
      </c>
      <c r="CG22" s="32">
        <f t="shared" ca="1" si="47"/>
        <v>0.79612444138928462</v>
      </c>
      <c r="CH22" s="32">
        <f t="shared" ca="1" si="48"/>
        <v>0.66666666666666641</v>
      </c>
      <c r="CI22" s="32">
        <f t="shared" ca="1" si="49"/>
        <v>0.66666666666666585</v>
      </c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1">
        <f t="shared" si="23"/>
        <v>78</v>
      </c>
      <c r="DE22" s="32">
        <f t="shared" ref="DE22:EJ22" ca="1" si="91">OFFSET($C21,C$2-2017,C$2-2017,1,1)</f>
        <v>3.8340427851531418E-2</v>
      </c>
      <c r="DF22" s="32">
        <f t="shared" ca="1" si="91"/>
        <v>4.4919977533676013E-2</v>
      </c>
      <c r="DG22" s="32">
        <f t="shared" ca="1" si="91"/>
        <v>4.9077925044555118E-2</v>
      </c>
      <c r="DH22" s="32">
        <f t="shared" ca="1" si="91"/>
        <v>5.625424873566006E-2</v>
      </c>
      <c r="DI22" s="32">
        <f t="shared" ca="1" si="91"/>
        <v>6.3176563618402709E-2</v>
      </c>
      <c r="DJ22" s="32">
        <f t="shared" ca="1" si="91"/>
        <v>7.2628089422431208E-2</v>
      </c>
      <c r="DK22" s="32">
        <f t="shared" ca="1" si="91"/>
        <v>7.9874377988461198E-2</v>
      </c>
      <c r="DL22" s="32">
        <f t="shared" ca="1" si="91"/>
        <v>8.6965020727162612E-2</v>
      </c>
      <c r="DM22" s="32">
        <f t="shared" ca="1" si="91"/>
        <v>0.10609115122888275</v>
      </c>
      <c r="DN22" s="32">
        <f t="shared" ca="1" si="91"/>
        <v>0.10982329271676695</v>
      </c>
      <c r="DO22" s="32">
        <f t="shared" ca="1" si="91"/>
        <v>0.1277328828836812</v>
      </c>
      <c r="DP22" s="32">
        <f t="shared" ca="1" si="91"/>
        <v>0.15235212272115839</v>
      </c>
      <c r="DQ22" s="32">
        <f t="shared" ca="1" si="91"/>
        <v>0.16598078380507289</v>
      </c>
      <c r="DR22" s="32">
        <f t="shared" ca="1" si="91"/>
        <v>0.19073423303009304</v>
      </c>
      <c r="DS22" s="32">
        <f t="shared" ca="1" si="91"/>
        <v>0.19643958079890117</v>
      </c>
      <c r="DT22" s="32">
        <f t="shared" ca="1" si="91"/>
        <v>0.23016648637558604</v>
      </c>
      <c r="DU22" s="32">
        <f t="shared" ca="1" si="91"/>
        <v>0.2700688144296548</v>
      </c>
      <c r="DV22" s="32">
        <f t="shared" ca="1" si="91"/>
        <v>0.29220864391860507</v>
      </c>
      <c r="DW22" s="32">
        <f t="shared" ca="1" si="91"/>
        <v>0.32401177579101387</v>
      </c>
      <c r="DX22" s="32">
        <f t="shared" ca="1" si="91"/>
        <v>0.35811804938465758</v>
      </c>
      <c r="DY22" s="32">
        <f t="shared" ca="1" si="91"/>
        <v>0.39334323200678306</v>
      </c>
      <c r="DZ22" s="32">
        <f t="shared" ca="1" si="91"/>
        <v>0.43356560939435407</v>
      </c>
      <c r="EA22" s="32">
        <f t="shared" ca="1" si="91"/>
        <v>0.46757035231457383</v>
      </c>
      <c r="EB22" s="32">
        <f t="shared" ca="1" si="91"/>
        <v>0.50906658862889997</v>
      </c>
      <c r="EC22" s="32">
        <f t="shared" ca="1" si="91"/>
        <v>0.55629488494969503</v>
      </c>
      <c r="ED22" s="32">
        <f t="shared" ca="1" si="91"/>
        <v>0.5870748795517563</v>
      </c>
      <c r="EE22" s="32">
        <f t="shared" ca="1" si="91"/>
        <v>0.63801593407198043</v>
      </c>
      <c r="EF22" s="32">
        <f t="shared" ca="1" si="91"/>
        <v>0.66463840628835569</v>
      </c>
      <c r="EG22" s="32">
        <f t="shared" ca="1" si="91"/>
        <v>0.72701494873165318</v>
      </c>
      <c r="EH22" s="32">
        <f t="shared" ca="1" si="91"/>
        <v>0.79905256384076284</v>
      </c>
      <c r="EI22" s="32">
        <f t="shared" ca="1" si="91"/>
        <v>0.66666666666666641</v>
      </c>
      <c r="EJ22" s="32">
        <f t="shared" ca="1" si="91"/>
        <v>0.66666666666666585</v>
      </c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</row>
    <row r="23" spans="1:158" x14ac:dyDescent="0.25">
      <c r="A23" s="31">
        <v>80</v>
      </c>
      <c r="B23" s="32">
        <v>5.0631272200911334E-2</v>
      </c>
      <c r="C23" s="32">
        <v>5.0108102557071897E-2</v>
      </c>
      <c r="D23" s="32">
        <v>4.9590338791148172E-2</v>
      </c>
      <c r="E23" s="32">
        <v>4.9077925044555118E-2</v>
      </c>
      <c r="F23" s="32">
        <v>4.8570806035890826E-2</v>
      </c>
      <c r="G23" s="32">
        <v>4.806892705497251E-2</v>
      </c>
      <c r="H23" s="32">
        <v>4.7572233956934162E-2</v>
      </c>
      <c r="I23" s="32">
        <v>4.7080673156385144E-2</v>
      </c>
      <c r="J23" s="32">
        <v>4.6594191621629172E-2</v>
      </c>
      <c r="K23" s="32">
        <v>4.6112736868943044E-2</v>
      </c>
      <c r="L23" s="32">
        <v>4.5636256956914444E-2</v>
      </c>
      <c r="M23" s="32">
        <v>4.5164700480838302E-2</v>
      </c>
      <c r="N23" s="32">
        <v>4.4698016567171019E-2</v>
      </c>
      <c r="O23" s="32">
        <v>4.4236154868042013E-2</v>
      </c>
      <c r="P23" s="32">
        <v>4.3779065555821992E-2</v>
      </c>
      <c r="Q23" s="32">
        <v>4.332669931774729E-2</v>
      </c>
      <c r="R23" s="32">
        <v>4.2879007350599838E-2</v>
      </c>
      <c r="S23" s="32">
        <v>4.2435941355442049E-2</v>
      </c>
      <c r="T23" s="32">
        <v>4.1997453532406109E-2</v>
      </c>
      <c r="U23" s="32">
        <v>4.1563496575537137E-2</v>
      </c>
      <c r="V23" s="32">
        <v>4.1134023667689611E-2</v>
      </c>
      <c r="W23" s="32">
        <v>4.0708988475476514E-2</v>
      </c>
      <c r="X23" s="32">
        <v>4.0288345144270724E-2</v>
      </c>
      <c r="Y23" s="32">
        <v>3.9872048293257981E-2</v>
      </c>
      <c r="Z23" s="32">
        <v>3.9460053010541056E-2</v>
      </c>
      <c r="AA23" s="32">
        <v>3.9052314848294398E-2</v>
      </c>
      <c r="AB23" s="32">
        <v>3.8648789817968973E-2</v>
      </c>
      <c r="AC23" s="32">
        <v>3.8249434385546559E-2</v>
      </c>
      <c r="AD23" s="32">
        <v>3.7854205466843115E-2</v>
      </c>
      <c r="AE23" s="32">
        <v>3.7463060422860656E-2</v>
      </c>
      <c r="AF23" s="32">
        <v>3.7075957055187229E-2</v>
      </c>
      <c r="AG23" s="32">
        <v>3.6692853601444281E-2</v>
      </c>
      <c r="AH23" s="32">
        <v>3.6313708730781234E-2</v>
      </c>
      <c r="AI23" s="32">
        <v>3.5938481539416492E-2</v>
      </c>
      <c r="AJ23" s="32">
        <v>3.5567131546224574E-2</v>
      </c>
      <c r="AK23" s="32">
        <v>3.5199618688368836E-2</v>
      </c>
      <c r="AL23" s="32">
        <v>3.483590331697934E-2</v>
      </c>
      <c r="AM23" s="32">
        <v>3.4475946192875292E-2</v>
      </c>
      <c r="AN23" s="32">
        <v>3.4119708482331861E-2</v>
      </c>
      <c r="AO23" s="32">
        <v>3.3767151752890537E-2</v>
      </c>
      <c r="AP23" s="32">
        <v>3.3418237969212908E-2</v>
      </c>
      <c r="AQ23" s="32">
        <v>3.3072929488977255E-2</v>
      </c>
      <c r="AR23" s="32">
        <v>3.27311890588175E-2</v>
      </c>
      <c r="AS23" s="32">
        <v>3.2392979810304201E-2</v>
      </c>
      <c r="AT23" s="32">
        <v>3.2058265255966979E-2</v>
      </c>
      <c r="AU23" s="32">
        <v>3.172700928535812E-2</v>
      </c>
      <c r="AV23" s="32">
        <v>3.1399176161156818E-2</v>
      </c>
      <c r="AW23" s="32">
        <v>3.1074730515313689E-2</v>
      </c>
      <c r="AX23" s="32">
        <v>3.0753637345235098E-2</v>
      </c>
      <c r="AY23" s="32">
        <v>3.0435862010006916E-2</v>
      </c>
      <c r="AZ23" s="32">
        <v>3.0121370226657361E-2</v>
      </c>
      <c r="BB23" s="31">
        <f t="shared" si="20"/>
        <v>79</v>
      </c>
      <c r="BC23" s="32">
        <f t="shared" si="26"/>
        <v>0</v>
      </c>
      <c r="BD23" s="32">
        <f t="shared" ca="1" si="21"/>
        <v>4.5814632338153888E-2</v>
      </c>
      <c r="BE23" s="32">
        <f t="shared" ca="1" si="64"/>
        <v>5.0108102557071897E-2</v>
      </c>
      <c r="BF23" s="32">
        <f t="shared" ca="1" si="65"/>
        <v>5.7112130240143597E-2</v>
      </c>
      <c r="BG23" s="32">
        <f t="shared" ca="1" si="66"/>
        <v>6.4172050203814862E-2</v>
      </c>
      <c r="BH23" s="32">
        <f t="shared" ca="1" si="67"/>
        <v>7.3515544837952571E-2</v>
      </c>
      <c r="BI23" s="32">
        <f t="shared" ca="1" si="68"/>
        <v>8.1036297015990674E-2</v>
      </c>
      <c r="BJ23" s="32">
        <f t="shared" ca="1" si="69"/>
        <v>8.8550380154611114E-2</v>
      </c>
      <c r="BK23" s="32">
        <f t="shared" ca="1" si="70"/>
        <v>0.1073302037180591</v>
      </c>
      <c r="BL23" s="32">
        <f t="shared" ca="1" si="71"/>
        <v>0.11124008325570765</v>
      </c>
      <c r="BM23" s="32">
        <f t="shared" ca="1" si="72"/>
        <v>0.12916342270068895</v>
      </c>
      <c r="BN23" s="32">
        <f t="shared" ca="1" si="73"/>
        <v>0.15341745829285472</v>
      </c>
      <c r="BO23" s="32">
        <f t="shared" ca="1" si="74"/>
        <v>0.16703921159520183</v>
      </c>
      <c r="BP23" s="32">
        <f t="shared" ca="1" si="75"/>
        <v>0.19164394150720299</v>
      </c>
      <c r="BQ23" s="32">
        <f t="shared" ca="1" si="76"/>
        <v>0.1974587338336484</v>
      </c>
      <c r="BR23" s="32">
        <f t="shared" ca="1" si="77"/>
        <v>0.23091721045747757</v>
      </c>
      <c r="BS23" s="32">
        <f t="shared" ca="1" si="78"/>
        <v>0.27042069939998115</v>
      </c>
      <c r="BT23" s="32">
        <f t="shared" ca="1" si="34"/>
        <v>0.29243785264647781</v>
      </c>
      <c r="BU23" s="32">
        <f t="shared" ca="1" si="35"/>
        <v>0.32397833255287561</v>
      </c>
      <c r="BV23" s="32">
        <f t="shared" ca="1" si="36"/>
        <v>0.35774220776971505</v>
      </c>
      <c r="BW23" s="32">
        <f t="shared" ca="1" si="37"/>
        <v>0.39265734148622816</v>
      </c>
      <c r="BX23" s="32">
        <f t="shared" ca="1" si="38"/>
        <v>0.43233052049420034</v>
      </c>
      <c r="BY23" s="32">
        <f t="shared" ca="1" si="39"/>
        <v>0.46621436531832416</v>
      </c>
      <c r="BZ23" s="32">
        <f t="shared" ca="1" si="40"/>
        <v>0.50719938196931613</v>
      </c>
      <c r="CA23" s="32">
        <f t="shared" ca="1" si="41"/>
        <v>0.55355787868109907</v>
      </c>
      <c r="CB23" s="32">
        <f t="shared" ca="1" si="42"/>
        <v>0.58457158144377819</v>
      </c>
      <c r="CC23" s="32">
        <f t="shared" ca="1" si="43"/>
        <v>0.63478476817636231</v>
      </c>
      <c r="CD23" s="32">
        <f t="shared" ca="1" si="44"/>
        <v>0.66110611900559402</v>
      </c>
      <c r="CE23" s="32">
        <f t="shared" ca="1" si="45"/>
        <v>0.72092470324772728</v>
      </c>
      <c r="CF23" s="32">
        <f t="shared" ca="1" si="46"/>
        <v>0.79320704902175676</v>
      </c>
      <c r="CG23" s="32">
        <f t="shared" ca="1" si="47"/>
        <v>0.66666666666666641</v>
      </c>
      <c r="CH23" s="32">
        <f t="shared" ca="1" si="48"/>
        <v>0.66666666666666596</v>
      </c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1">
        <f t="shared" si="23"/>
        <v>79</v>
      </c>
      <c r="DE23" s="32">
        <f t="shared" ref="DE23:EI23" ca="1" si="92">OFFSET($C22,C$2-2017,C$2-2017,1,1)</f>
        <v>4.5365099529743116E-2</v>
      </c>
      <c r="DF23" s="32">
        <f t="shared" ca="1" si="92"/>
        <v>4.9590338791148172E-2</v>
      </c>
      <c r="DG23" s="32">
        <f t="shared" ca="1" si="92"/>
        <v>5.6681566495223566E-2</v>
      </c>
      <c r="DH23" s="32">
        <f t="shared" ca="1" si="92"/>
        <v>6.3672361446899722E-2</v>
      </c>
      <c r="DI23" s="32">
        <f t="shared" ca="1" si="92"/>
        <v>7.3070469852256806E-2</v>
      </c>
      <c r="DJ23" s="32">
        <f t="shared" ca="1" si="92"/>
        <v>8.0453239951169458E-2</v>
      </c>
      <c r="DK23" s="32">
        <f t="shared" ca="1" si="92"/>
        <v>8.7754120390690971E-2</v>
      </c>
      <c r="DL23" s="32">
        <f t="shared" ca="1" si="92"/>
        <v>0.10670887907798209</v>
      </c>
      <c r="DM23" s="32">
        <f t="shared" ca="1" si="92"/>
        <v>0.11052941791771595</v>
      </c>
      <c r="DN23" s="32">
        <f t="shared" ca="1" si="92"/>
        <v>0.12844616126876859</v>
      </c>
      <c r="DO23" s="32">
        <f t="shared" ca="1" si="92"/>
        <v>0.15288386256698647</v>
      </c>
      <c r="DP23" s="32">
        <f t="shared" ca="1" si="92"/>
        <v>0.16650915670542873</v>
      </c>
      <c r="DQ23" s="32">
        <f t="shared" ca="1" si="92"/>
        <v>0.19118854620044679</v>
      </c>
      <c r="DR23" s="32">
        <f t="shared" ca="1" si="92"/>
        <v>0.19694849808862136</v>
      </c>
      <c r="DS23" s="32">
        <f t="shared" ca="1" si="92"/>
        <v>0.23054154283913636</v>
      </c>
      <c r="DT23" s="32">
        <f t="shared" ca="1" si="92"/>
        <v>0.27024469964125286</v>
      </c>
      <c r="DU23" s="32">
        <f t="shared" ca="1" si="92"/>
        <v>0.29232322581740938</v>
      </c>
      <c r="DV23" s="32">
        <f t="shared" ca="1" si="92"/>
        <v>0.32399505374043736</v>
      </c>
      <c r="DW23" s="32">
        <f t="shared" ca="1" si="92"/>
        <v>0.35793007924600478</v>
      </c>
      <c r="DX23" s="32">
        <f t="shared" ca="1" si="92"/>
        <v>0.39300013711369625</v>
      </c>
      <c r="DY23" s="32">
        <f t="shared" ca="1" si="92"/>
        <v>0.43294762452038726</v>
      </c>
      <c r="DZ23" s="32">
        <f t="shared" ca="1" si="92"/>
        <v>0.46689186654513937</v>
      </c>
      <c r="EA23" s="32">
        <f t="shared" ca="1" si="92"/>
        <v>0.50813212763395121</v>
      </c>
      <c r="EB23" s="32">
        <f t="shared" ca="1" si="92"/>
        <v>0.55492469438104775</v>
      </c>
      <c r="EC23" s="32">
        <f t="shared" ca="1" si="92"/>
        <v>0.58582189338184165</v>
      </c>
      <c r="ED23" s="32">
        <f t="shared" ca="1" si="92"/>
        <v>0.63639830043983259</v>
      </c>
      <c r="EE23" s="32">
        <f t="shared" ca="1" si="92"/>
        <v>0.6628699098038453</v>
      </c>
      <c r="EF23" s="32">
        <f t="shared" ca="1" si="92"/>
        <v>0.72396342184604101</v>
      </c>
      <c r="EG23" s="32">
        <f t="shared" ca="1" si="92"/>
        <v>0.79612444138928462</v>
      </c>
      <c r="EH23" s="32">
        <f t="shared" ca="1" si="92"/>
        <v>0.66666666666666641</v>
      </c>
      <c r="EI23" s="32">
        <f t="shared" ca="1" si="92"/>
        <v>0.66666666666666585</v>
      </c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</row>
    <row r="24" spans="1:158" x14ac:dyDescent="0.25">
      <c r="A24" s="31">
        <v>81</v>
      </c>
      <c r="B24" s="32">
        <v>5.7983094501792606E-2</v>
      </c>
      <c r="C24" s="32">
        <v>5.7545964627529998E-2</v>
      </c>
      <c r="D24" s="32">
        <v>5.7112130240143597E-2</v>
      </c>
      <c r="E24" s="32">
        <v>5.6681566495223566E-2</v>
      </c>
      <c r="F24" s="32">
        <v>5.625424873566006E-2</v>
      </c>
      <c r="G24" s="32">
        <v>5.5830152490231204E-2</v>
      </c>
      <c r="H24" s="32">
        <v>5.5409253472201679E-2</v>
      </c>
      <c r="I24" s="32">
        <v>5.4991527577931937E-2</v>
      </c>
      <c r="J24" s="32">
        <v>5.4576950885497778E-2</v>
      </c>
      <c r="K24" s="32">
        <v>5.4165499653320494E-2</v>
      </c>
      <c r="L24" s="32">
        <v>5.3757150318807213E-2</v>
      </c>
      <c r="M24" s="32">
        <v>5.3351879497001556E-2</v>
      </c>
      <c r="N24" s="32">
        <v>5.2949663979244437E-2</v>
      </c>
      <c r="O24" s="32">
        <v>5.2550480731844984E-2</v>
      </c>
      <c r="P24" s="32">
        <v>5.2154306894761471E-2</v>
      </c>
      <c r="Q24" s="32">
        <v>5.1761119780292165E-2</v>
      </c>
      <c r="R24" s="32">
        <v>5.1370896871776109E-2</v>
      </c>
      <c r="S24" s="32">
        <v>5.098361582230361E-2</v>
      </c>
      <c r="T24" s="32">
        <v>5.0599254453436555E-2</v>
      </c>
      <c r="U24" s="32">
        <v>5.0217790753938264E-2</v>
      </c>
      <c r="V24" s="32">
        <v>4.9839202878513011E-2</v>
      </c>
      <c r="W24" s="32">
        <v>4.9463469146554993E-2</v>
      </c>
      <c r="X24" s="32">
        <v>4.909056804090673E-2</v>
      </c>
      <c r="Y24" s="32">
        <v>4.8720478206626866E-2</v>
      </c>
      <c r="Z24" s="32">
        <v>4.8353178449767241E-2</v>
      </c>
      <c r="AA24" s="32">
        <v>4.7988647736159143E-2</v>
      </c>
      <c r="AB24" s="32">
        <v>4.7626865190208763E-2</v>
      </c>
      <c r="AC24" s="32">
        <v>4.7267810093701713E-2</v>
      </c>
      <c r="AD24" s="32">
        <v>4.6911461884616555E-2</v>
      </c>
      <c r="AE24" s="32">
        <v>4.6557800155947286E-2</v>
      </c>
      <c r="AF24" s="32">
        <v>4.6206804654534653E-2</v>
      </c>
      <c r="AG24" s="32">
        <v>4.5858455279906334E-2</v>
      </c>
      <c r="AH24" s="32">
        <v>4.5512732083125874E-2</v>
      </c>
      <c r="AI24" s="32">
        <v>4.5169615265650227E-2</v>
      </c>
      <c r="AJ24" s="32">
        <v>4.482908517819597E-2</v>
      </c>
      <c r="AK24" s="32">
        <v>4.4491122319614024E-2</v>
      </c>
      <c r="AL24" s="32">
        <v>4.4155707335772926E-2</v>
      </c>
      <c r="AM24" s="32">
        <v>4.3822821018450447E-2</v>
      </c>
      <c r="AN24" s="32">
        <v>4.3492444304233581E-2</v>
      </c>
      <c r="AO24" s="32">
        <v>4.316455827342687E-2</v>
      </c>
      <c r="AP24" s="32">
        <v>4.2839144148968902E-2</v>
      </c>
      <c r="AQ24" s="32">
        <v>4.251618329535703E-2</v>
      </c>
      <c r="AR24" s="32">
        <v>4.2195657217580153E-2</v>
      </c>
      <c r="AS24" s="32">
        <v>4.1877547560059562E-2</v>
      </c>
      <c r="AT24" s="32">
        <v>4.1561836105597792E-2</v>
      </c>
      <c r="AU24" s="32">
        <v>4.1248504774335337E-2</v>
      </c>
      <c r="AV24" s="32">
        <v>4.0937535622715321E-2</v>
      </c>
      <c r="AW24" s="32">
        <v>4.0628910842455866E-2</v>
      </c>
      <c r="AX24" s="32">
        <v>4.0322612759530321E-2</v>
      </c>
      <c r="AY24" s="32">
        <v>4.001862383315509E-2</v>
      </c>
      <c r="AZ24" s="32">
        <v>3.9716926654785129E-2</v>
      </c>
      <c r="BB24" s="31">
        <f t="shared" si="20"/>
        <v>80</v>
      </c>
      <c r="BC24" s="32">
        <f t="shared" si="26"/>
        <v>0</v>
      </c>
      <c r="BD24" s="32">
        <f t="shared" ca="1" si="21"/>
        <v>5.0631272200911334E-2</v>
      </c>
      <c r="BE24" s="32">
        <f t="shared" ca="1" si="64"/>
        <v>5.7545964627529998E-2</v>
      </c>
      <c r="BF24" s="32">
        <f t="shared" ca="1" si="65"/>
        <v>6.4675660424424991E-2</v>
      </c>
      <c r="BG24" s="32">
        <f t="shared" ca="1" si="66"/>
        <v>7.3963330792159873E-2</v>
      </c>
      <c r="BH24" s="32">
        <f t="shared" ca="1" si="67"/>
        <v>8.1623579585478265E-2</v>
      </c>
      <c r="BI24" s="32">
        <f t="shared" ca="1" si="68"/>
        <v>8.9353864987950393E-2</v>
      </c>
      <c r="BJ24" s="32">
        <f t="shared" ca="1" si="69"/>
        <v>0.10795514609184022</v>
      </c>
      <c r="BK24" s="32">
        <f t="shared" ca="1" si="70"/>
        <v>0.11195531792222871</v>
      </c>
      <c r="BL24" s="32">
        <f t="shared" ca="1" si="71"/>
        <v>0.12988468942133605</v>
      </c>
      <c r="BM24" s="32">
        <f t="shared" ca="1" si="72"/>
        <v>0.1539529163761614</v>
      </c>
      <c r="BN24" s="32">
        <f t="shared" ca="1" si="73"/>
        <v>0.16757095382873266</v>
      </c>
      <c r="BO24" s="32">
        <f t="shared" ca="1" si="74"/>
        <v>0.19210042152792106</v>
      </c>
      <c r="BP24" s="32">
        <f t="shared" ca="1" si="75"/>
        <v>0.1979702914497129</v>
      </c>
      <c r="BQ24" s="32">
        <f t="shared" ca="1" si="76"/>
        <v>0.23129349022648685</v>
      </c>
      <c r="BR24" s="32">
        <f t="shared" ca="1" si="77"/>
        <v>0.2705968137804397</v>
      </c>
      <c r="BS24" s="32">
        <f t="shared" ca="1" si="78"/>
        <v>0.29255252442342849</v>
      </c>
      <c r="BT24" s="32">
        <f t="shared" ca="1" si="34"/>
        <v>0.32396161222828423</v>
      </c>
      <c r="BU24" s="32">
        <f t="shared" ca="1" si="35"/>
        <v>0.35755443490400224</v>
      </c>
      <c r="BV24" s="32">
        <f t="shared" ca="1" si="36"/>
        <v>0.39231484486334328</v>
      </c>
      <c r="BW24" s="32">
        <f t="shared" ca="1" si="37"/>
        <v>0.43171429606027251</v>
      </c>
      <c r="BX24" s="32">
        <f t="shared" ca="1" si="38"/>
        <v>0.46553784720547009</v>
      </c>
      <c r="BY24" s="32">
        <f t="shared" ca="1" si="39"/>
        <v>0.50626834848627211</v>
      </c>
      <c r="BZ24" s="32">
        <f t="shared" ca="1" si="40"/>
        <v>0.55219442953732722</v>
      </c>
      <c r="CA24" s="32">
        <f t="shared" ca="1" si="41"/>
        <v>0.58332393802998839</v>
      </c>
      <c r="CB24" s="32">
        <f t="shared" ca="1" si="42"/>
        <v>0.63317532688290801</v>
      </c>
      <c r="CC24" s="32">
        <f t="shared" ca="1" si="43"/>
        <v>0.65934702137252332</v>
      </c>
      <c r="CD24" s="32">
        <f t="shared" ca="1" si="44"/>
        <v>0.71789873917601144</v>
      </c>
      <c r="CE24" s="32">
        <f t="shared" ca="1" si="45"/>
        <v>0.79030034741786293</v>
      </c>
      <c r="CF24" s="32">
        <f t="shared" ca="1" si="46"/>
        <v>0.66666666666666652</v>
      </c>
      <c r="CG24" s="32">
        <f t="shared" ca="1" si="47"/>
        <v>0.66666666666666596</v>
      </c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1">
        <f t="shared" si="23"/>
        <v>80</v>
      </c>
      <c r="DE24" s="32">
        <f t="shared" ref="DE24:EH24" ca="1" si="93">OFFSET($C23,C$2-2017,C$2-2017,1,1)</f>
        <v>5.0108102557071897E-2</v>
      </c>
      <c r="DF24" s="32">
        <f t="shared" ca="1" si="93"/>
        <v>5.7112130240143597E-2</v>
      </c>
      <c r="DG24" s="32">
        <f t="shared" ca="1" si="93"/>
        <v>6.4172050203814862E-2</v>
      </c>
      <c r="DH24" s="32">
        <f t="shared" ca="1" si="93"/>
        <v>7.3515544837952571E-2</v>
      </c>
      <c r="DI24" s="32">
        <f t="shared" ca="1" si="93"/>
        <v>8.1036297015990674E-2</v>
      </c>
      <c r="DJ24" s="32">
        <f t="shared" ca="1" si="93"/>
        <v>8.8550380154611114E-2</v>
      </c>
      <c r="DK24" s="32">
        <f t="shared" ca="1" si="93"/>
        <v>0.1073302037180591</v>
      </c>
      <c r="DL24" s="32">
        <f t="shared" ca="1" si="93"/>
        <v>0.11124008325570765</v>
      </c>
      <c r="DM24" s="32">
        <f t="shared" ca="1" si="93"/>
        <v>0.12916342270068895</v>
      </c>
      <c r="DN24" s="32">
        <f t="shared" ca="1" si="93"/>
        <v>0.15341745829285472</v>
      </c>
      <c r="DO24" s="32">
        <f t="shared" ca="1" si="93"/>
        <v>0.16703921159520183</v>
      </c>
      <c r="DP24" s="32">
        <f t="shared" ca="1" si="93"/>
        <v>0.19164394150720299</v>
      </c>
      <c r="DQ24" s="32">
        <f t="shared" ca="1" si="93"/>
        <v>0.1974587338336484</v>
      </c>
      <c r="DR24" s="32">
        <f t="shared" ca="1" si="93"/>
        <v>0.23091721045747757</v>
      </c>
      <c r="DS24" s="32">
        <f t="shared" ca="1" si="93"/>
        <v>0.27042069939998115</v>
      </c>
      <c r="DT24" s="32">
        <f t="shared" ca="1" si="93"/>
        <v>0.29243785264647781</v>
      </c>
      <c r="DU24" s="32">
        <f t="shared" ca="1" si="93"/>
        <v>0.32397833255287561</v>
      </c>
      <c r="DV24" s="32">
        <f t="shared" ca="1" si="93"/>
        <v>0.35774220776971505</v>
      </c>
      <c r="DW24" s="32">
        <f t="shared" ca="1" si="93"/>
        <v>0.39265734148622816</v>
      </c>
      <c r="DX24" s="32">
        <f t="shared" ca="1" si="93"/>
        <v>0.43233052049420034</v>
      </c>
      <c r="DY24" s="32">
        <f t="shared" ca="1" si="93"/>
        <v>0.46621436531832416</v>
      </c>
      <c r="DZ24" s="32">
        <f t="shared" ca="1" si="93"/>
        <v>0.50719938196931613</v>
      </c>
      <c r="EA24" s="32">
        <f t="shared" ca="1" si="93"/>
        <v>0.55355787868109907</v>
      </c>
      <c r="EB24" s="32">
        <f t="shared" ca="1" si="93"/>
        <v>0.58457158144377819</v>
      </c>
      <c r="EC24" s="32">
        <f t="shared" ca="1" si="93"/>
        <v>0.63478476817636231</v>
      </c>
      <c r="ED24" s="32">
        <f t="shared" ca="1" si="93"/>
        <v>0.66110611900559402</v>
      </c>
      <c r="EE24" s="32">
        <f t="shared" ca="1" si="93"/>
        <v>0.72092470324772728</v>
      </c>
      <c r="EF24" s="32">
        <f t="shared" ca="1" si="93"/>
        <v>0.79320704902175676</v>
      </c>
      <c r="EG24" s="32">
        <f t="shared" ca="1" si="93"/>
        <v>0.66666666666666641</v>
      </c>
      <c r="EH24" s="32">
        <f t="shared" ca="1" si="93"/>
        <v>0.66666666666666596</v>
      </c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</row>
    <row r="25" spans="1:158" x14ac:dyDescent="0.25">
      <c r="A25" s="31">
        <v>82</v>
      </c>
      <c r="B25" s="32">
        <v>6.5694768597893805E-2</v>
      </c>
      <c r="C25" s="32">
        <v>6.5183222883642047E-2</v>
      </c>
      <c r="D25" s="32">
        <v>6.4675660424424991E-2</v>
      </c>
      <c r="E25" s="32">
        <v>6.4172050203814862E-2</v>
      </c>
      <c r="F25" s="32">
        <v>6.3672361446899722E-2</v>
      </c>
      <c r="G25" s="32">
        <v>6.3176563618402709E-2</v>
      </c>
      <c r="H25" s="32">
        <v>6.2684626420816139E-2</v>
      </c>
      <c r="I25" s="32">
        <v>6.2196519792550024E-2</v>
      </c>
      <c r="J25" s="32">
        <v>6.1712213906095124E-2</v>
      </c>
      <c r="K25" s="32">
        <v>6.1231679166200141E-2</v>
      </c>
      <c r="L25" s="32">
        <v>6.0754886208063262E-2</v>
      </c>
      <c r="M25" s="32">
        <v>6.0281805895537686E-2</v>
      </c>
      <c r="N25" s="32">
        <v>5.9812409319351154E-2</v>
      </c>
      <c r="O25" s="32">
        <v>5.9346667795339363E-2</v>
      </c>
      <c r="P25" s="32">
        <v>5.8884552862693097E-2</v>
      </c>
      <c r="Q25" s="32">
        <v>5.8426036282219027E-2</v>
      </c>
      <c r="R25" s="32">
        <v>5.7971090034614092E-2</v>
      </c>
      <c r="S25" s="32">
        <v>5.751968631875324E-2</v>
      </c>
      <c r="T25" s="32">
        <v>5.7071797549990505E-2</v>
      </c>
      <c r="U25" s="32">
        <v>5.6627396358473463E-2</v>
      </c>
      <c r="V25" s="32">
        <v>5.6186455587470568E-2</v>
      </c>
      <c r="W25" s="32">
        <v>5.5748948291711731E-2</v>
      </c>
      <c r="X25" s="32">
        <v>5.5314847735741718E-2</v>
      </c>
      <c r="Y25" s="32">
        <v>5.4884127392286333E-2</v>
      </c>
      <c r="Z25" s="32">
        <v>5.4456760940631455E-2</v>
      </c>
      <c r="AA25" s="32">
        <v>5.4032722265014516E-2</v>
      </c>
      <c r="AB25" s="32">
        <v>5.361198545302872E-2</v>
      </c>
      <c r="AC25" s="32">
        <v>5.3194524794039459E-2</v>
      </c>
      <c r="AD25" s="32">
        <v>5.2780314777613246E-2</v>
      </c>
      <c r="AE25" s="32">
        <v>5.2369330091958814E-2</v>
      </c>
      <c r="AF25" s="32">
        <v>5.1961545622380291E-2</v>
      </c>
      <c r="AG25" s="32">
        <v>5.1556936449742498E-2</v>
      </c>
      <c r="AH25" s="32">
        <v>5.1155477848948201E-2</v>
      </c>
      <c r="AI25" s="32">
        <v>5.0757145287427183E-2</v>
      </c>
      <c r="AJ25" s="32">
        <v>5.0361914423637077E-2</v>
      </c>
      <c r="AK25" s="32">
        <v>4.9969761105575917E-2</v>
      </c>
      <c r="AL25" s="32">
        <v>4.9580661369306195E-2</v>
      </c>
      <c r="AM25" s="32">
        <v>4.9194591437490512E-2</v>
      </c>
      <c r="AN25" s="32">
        <v>4.8811527717938563E-2</v>
      </c>
      <c r="AO25" s="32">
        <v>4.8431446802165427E-2</v>
      </c>
      <c r="AP25" s="32">
        <v>4.8054325463961135E-2</v>
      </c>
      <c r="AQ25" s="32">
        <v>4.7680140657971333E-2</v>
      </c>
      <c r="AR25" s="32">
        <v>4.7308869518289026E-2</v>
      </c>
      <c r="AS25" s="32">
        <v>4.6940489357057254E-2</v>
      </c>
      <c r="AT25" s="32">
        <v>4.6574977663082703E-2</v>
      </c>
      <c r="AU25" s="32">
        <v>4.6212312100460048E-2</v>
      </c>
      <c r="AV25" s="32">
        <v>4.5852470507207026E-2</v>
      </c>
      <c r="AW25" s="32">
        <v>4.5495430893910206E-2</v>
      </c>
      <c r="AX25" s="32">
        <v>4.5141171442381174E-2</v>
      </c>
      <c r="AY25" s="32">
        <v>4.4789670504323323E-2</v>
      </c>
      <c r="AZ25" s="32">
        <v>4.4440906600008892E-2</v>
      </c>
      <c r="BB25" s="31">
        <f t="shared" si="20"/>
        <v>81</v>
      </c>
      <c r="BC25" s="32">
        <f t="shared" si="26"/>
        <v>0</v>
      </c>
      <c r="BD25" s="32">
        <f t="shared" ca="1" si="21"/>
        <v>5.7983094501792606E-2</v>
      </c>
      <c r="BE25" s="32">
        <f t="shared" ca="1" si="64"/>
        <v>6.5183222883642047E-2</v>
      </c>
      <c r="BF25" s="32">
        <f t="shared" ca="1" si="65"/>
        <v>7.4413844227490061E-2</v>
      </c>
      <c r="BG25" s="32">
        <f t="shared" ca="1" si="66"/>
        <v>8.2215118282517624E-2</v>
      </c>
      <c r="BH25" s="32">
        <f t="shared" ca="1" si="67"/>
        <v>9.0164640449249475E-2</v>
      </c>
      <c r="BI25" s="32">
        <f t="shared" ca="1" si="68"/>
        <v>0.10858372726399326</v>
      </c>
      <c r="BJ25" s="32">
        <f t="shared" ca="1" si="69"/>
        <v>0.11267515129645674</v>
      </c>
      <c r="BK25" s="32">
        <f t="shared" ca="1" si="70"/>
        <v>0.1306099837968055</v>
      </c>
      <c r="BL25" s="32">
        <f t="shared" ca="1" si="71"/>
        <v>0.15449024331691213</v>
      </c>
      <c r="BM25" s="32">
        <f t="shared" ca="1" si="72"/>
        <v>0.16810438877740638</v>
      </c>
      <c r="BN25" s="32">
        <f t="shared" ca="1" si="73"/>
        <v>0.19255798884630002</v>
      </c>
      <c r="BO25" s="32">
        <f t="shared" ca="1" si="74"/>
        <v>0.19848317436139476</v>
      </c>
      <c r="BP25" s="32">
        <f t="shared" ca="1" si="75"/>
        <v>0.2316703831436642</v>
      </c>
      <c r="BQ25" s="32">
        <f t="shared" ca="1" si="76"/>
        <v>0.27077304285727716</v>
      </c>
      <c r="BR25" s="32">
        <f t="shared" ca="1" si="77"/>
        <v>0.2926672411658866</v>
      </c>
      <c r="BS25" s="32">
        <f t="shared" ca="1" si="78"/>
        <v>0.32394489276661859</v>
      </c>
      <c r="BT25" s="32">
        <f t="shared" ca="1" si="34"/>
        <v>0.35736676059710726</v>
      </c>
      <c r="BU25" s="32">
        <f t="shared" ca="1" si="35"/>
        <v>0.3919726469842339</v>
      </c>
      <c r="BV25" s="32">
        <f t="shared" ca="1" si="36"/>
        <v>0.43109894996487269</v>
      </c>
      <c r="BW25" s="32">
        <f t="shared" ca="1" si="37"/>
        <v>0.46486231077999218</v>
      </c>
      <c r="BX25" s="32">
        <f t="shared" ca="1" si="38"/>
        <v>0.50533902404187736</v>
      </c>
      <c r="BY25" s="32">
        <f t="shared" ca="1" si="39"/>
        <v>0.55083433865768516</v>
      </c>
      <c r="BZ25" s="32">
        <f t="shared" ca="1" si="40"/>
        <v>0.58207895744507576</v>
      </c>
      <c r="CA25" s="32">
        <f t="shared" ca="1" si="41"/>
        <v>0.63156996618717254</v>
      </c>
      <c r="CB25" s="32">
        <f t="shared" ca="1" si="42"/>
        <v>0.65759260441687151</v>
      </c>
      <c r="CC25" s="32">
        <f t="shared" ca="1" si="43"/>
        <v>0.71488547609584419</v>
      </c>
      <c r="CD25" s="32">
        <f t="shared" ca="1" si="44"/>
        <v>0.78740429740137541</v>
      </c>
      <c r="CE25" s="32">
        <f t="shared" ca="1" si="45"/>
        <v>0.66666666666666652</v>
      </c>
      <c r="CF25" s="32">
        <f t="shared" ca="1" si="46"/>
        <v>0.66666666666666596</v>
      </c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1">
        <f t="shared" si="23"/>
        <v>81</v>
      </c>
      <c r="DE25" s="32">
        <f t="shared" ref="DE25:EG25" ca="1" si="94">OFFSET($C24,C$2-2017,C$2-2017,1,1)</f>
        <v>5.7545964627529998E-2</v>
      </c>
      <c r="DF25" s="32">
        <f t="shared" ca="1" si="94"/>
        <v>6.4675660424424991E-2</v>
      </c>
      <c r="DG25" s="32">
        <f t="shared" ca="1" si="94"/>
        <v>7.3963330792159873E-2</v>
      </c>
      <c r="DH25" s="32">
        <f t="shared" ca="1" si="94"/>
        <v>8.1623579585478265E-2</v>
      </c>
      <c r="DI25" s="32">
        <f t="shared" ca="1" si="94"/>
        <v>8.9353864987950393E-2</v>
      </c>
      <c r="DJ25" s="32">
        <f t="shared" ca="1" si="94"/>
        <v>0.10795514609184022</v>
      </c>
      <c r="DK25" s="32">
        <f t="shared" ca="1" si="94"/>
        <v>0.11195531792222871</v>
      </c>
      <c r="DL25" s="32">
        <f t="shared" ca="1" si="94"/>
        <v>0.12988468942133605</v>
      </c>
      <c r="DM25" s="32">
        <f t="shared" ca="1" si="94"/>
        <v>0.1539529163761614</v>
      </c>
      <c r="DN25" s="32">
        <f t="shared" ca="1" si="94"/>
        <v>0.16757095382873266</v>
      </c>
      <c r="DO25" s="32">
        <f t="shared" ca="1" si="94"/>
        <v>0.19210042152792106</v>
      </c>
      <c r="DP25" s="32">
        <f t="shared" ca="1" si="94"/>
        <v>0.1979702914497129</v>
      </c>
      <c r="DQ25" s="32">
        <f t="shared" ca="1" si="94"/>
        <v>0.23129349022648685</v>
      </c>
      <c r="DR25" s="32">
        <f t="shared" ca="1" si="94"/>
        <v>0.2705968137804397</v>
      </c>
      <c r="DS25" s="32">
        <f t="shared" ca="1" si="94"/>
        <v>0.29255252442342849</v>
      </c>
      <c r="DT25" s="32">
        <f t="shared" ca="1" si="94"/>
        <v>0.32396161222828423</v>
      </c>
      <c r="DU25" s="32">
        <f t="shared" ca="1" si="94"/>
        <v>0.35755443490400224</v>
      </c>
      <c r="DV25" s="32">
        <f t="shared" ca="1" si="94"/>
        <v>0.39231484486334328</v>
      </c>
      <c r="DW25" s="32">
        <f t="shared" ca="1" si="94"/>
        <v>0.43171429606027251</v>
      </c>
      <c r="DX25" s="32">
        <f t="shared" ca="1" si="94"/>
        <v>0.46553784720547009</v>
      </c>
      <c r="DY25" s="32">
        <f t="shared" ca="1" si="94"/>
        <v>0.50626834848627211</v>
      </c>
      <c r="DZ25" s="32">
        <f t="shared" ca="1" si="94"/>
        <v>0.55219442953732722</v>
      </c>
      <c r="EA25" s="32">
        <f t="shared" ca="1" si="94"/>
        <v>0.58332393802998839</v>
      </c>
      <c r="EB25" s="32">
        <f t="shared" ca="1" si="94"/>
        <v>0.63317532688290801</v>
      </c>
      <c r="EC25" s="32">
        <f t="shared" ca="1" si="94"/>
        <v>0.65934702137252332</v>
      </c>
      <c r="ED25" s="32">
        <f t="shared" ca="1" si="94"/>
        <v>0.71789873917601144</v>
      </c>
      <c r="EE25" s="32">
        <f t="shared" ca="1" si="94"/>
        <v>0.79030034741786293</v>
      </c>
      <c r="EF25" s="32">
        <f t="shared" ca="1" si="94"/>
        <v>0.66666666666666652</v>
      </c>
      <c r="EG25" s="32">
        <f t="shared" ca="1" si="94"/>
        <v>0.66666666666666596</v>
      </c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/>
      <c r="EW25" s="32"/>
      <c r="EX25" s="32"/>
      <c r="EY25" s="32"/>
      <c r="EZ25" s="32"/>
      <c r="FA25" s="32"/>
      <c r="FB25" s="32"/>
    </row>
    <row r="26" spans="1:158" x14ac:dyDescent="0.25">
      <c r="A26" s="31">
        <v>83</v>
      </c>
      <c r="B26" s="32">
        <v>7.5323120095471985E-2</v>
      </c>
      <c r="C26" s="32">
        <v>7.4867101757133486E-2</v>
      </c>
      <c r="D26" s="32">
        <v>7.4413844227490061E-2</v>
      </c>
      <c r="E26" s="32">
        <v>7.3963330792159873E-2</v>
      </c>
      <c r="F26" s="32">
        <v>7.3515544837952571E-2</v>
      </c>
      <c r="G26" s="32">
        <v>7.3070469852256806E-2</v>
      </c>
      <c r="H26" s="32">
        <v>7.2628089422431208E-2</v>
      </c>
      <c r="I26" s="32">
        <v>7.21883872351992E-2</v>
      </c>
      <c r="J26" s="32">
        <v>7.1751347076047439E-2</v>
      </c>
      <c r="K26" s="32">
        <v>7.131695282862785E-2</v>
      </c>
      <c r="L26" s="32">
        <v>7.0885188474163308E-2</v>
      </c>
      <c r="M26" s="32">
        <v>7.0456038090856987E-2</v>
      </c>
      <c r="N26" s="32">
        <v>7.0029485853305179E-2</v>
      </c>
      <c r="O26" s="32">
        <v>6.9605516031913728E-2</v>
      </c>
      <c r="P26" s="32">
        <v>6.918411299231797E-2</v>
      </c>
      <c r="Q26" s="32">
        <v>6.8765261194806235E-2</v>
      </c>
      <c r="R26" s="32">
        <v>6.8348945193746777E-2</v>
      </c>
      <c r="S26" s="32">
        <v>6.7935149637018161E-2</v>
      </c>
      <c r="T26" s="32">
        <v>6.7523859265443215E-2</v>
      </c>
      <c r="U26" s="32">
        <v>6.7115058912226286E-2</v>
      </c>
      <c r="V26" s="32">
        <v>6.6708733502393924E-2</v>
      </c>
      <c r="W26" s="32">
        <v>6.6304868052239049E-2</v>
      </c>
      <c r="X26" s="32">
        <v>6.5903447668768322E-2</v>
      </c>
      <c r="Y26" s="32">
        <v>6.5504457549153017E-2</v>
      </c>
      <c r="Z26" s="32">
        <v>6.5107882980183121E-2</v>
      </c>
      <c r="AA26" s="32">
        <v>6.4713709337724745E-2</v>
      </c>
      <c r="AB26" s="32">
        <v>6.4321922086180913E-2</v>
      </c>
      <c r="AC26" s="32">
        <v>6.3932506777955506E-2</v>
      </c>
      <c r="AD26" s="32">
        <v>6.3545449052920408E-2</v>
      </c>
      <c r="AE26" s="32">
        <v>6.3160734637886115E-2</v>
      </c>
      <c r="AF26" s="32">
        <v>6.2778349346075291E-2</v>
      </c>
      <c r="AG26" s="32">
        <v>6.2398279076599665E-2</v>
      </c>
      <c r="AH26" s="32">
        <v>6.2020509813939979E-2</v>
      </c>
      <c r="AI26" s="32">
        <v>6.1645027627429225E-2</v>
      </c>
      <c r="AJ26" s="32">
        <v>6.1271818670738894E-2</v>
      </c>
      <c r="AK26" s="32">
        <v>6.0900869181368382E-2</v>
      </c>
      <c r="AL26" s="32">
        <v>6.0532165480137512E-2</v>
      </c>
      <c r="AM26" s="32">
        <v>6.0165693970682034E-2</v>
      </c>
      <c r="AN26" s="32">
        <v>5.9801441138952312E-2</v>
      </c>
      <c r="AO26" s="32">
        <v>5.9439393552714943E-2</v>
      </c>
      <c r="AP26" s="32">
        <v>5.9079537861057435E-2</v>
      </c>
      <c r="AQ26" s="32">
        <v>5.872186079389588E-2</v>
      </c>
      <c r="AR26" s="32">
        <v>5.8366349161485594E-2</v>
      </c>
      <c r="AS26" s="32">
        <v>5.8012989853934736E-2</v>
      </c>
      <c r="AT26" s="32">
        <v>5.766176984072089E-2</v>
      </c>
      <c r="AU26" s="32">
        <v>5.7312676170210498E-2</v>
      </c>
      <c r="AV26" s="32">
        <v>5.6965695969181315E-2</v>
      </c>
      <c r="AW26" s="32">
        <v>5.6620816442347642E-2</v>
      </c>
      <c r="AX26" s="32">
        <v>5.6278024871888502E-2</v>
      </c>
      <c r="AY26" s="32">
        <v>5.5937308616978688E-2</v>
      </c>
      <c r="AZ26" s="32">
        <v>5.5598655113322556E-2</v>
      </c>
      <c r="BB26" s="31">
        <f t="shared" si="20"/>
        <v>82</v>
      </c>
      <c r="BC26" s="32">
        <f t="shared" si="26"/>
        <v>0</v>
      </c>
      <c r="BD26" s="32">
        <f t="shared" ca="1" si="21"/>
        <v>6.5694768597893805E-2</v>
      </c>
      <c r="BE26" s="32">
        <f t="shared" ca="1" si="64"/>
        <v>7.4867101757133486E-2</v>
      </c>
      <c r="BF26" s="32">
        <f t="shared" ca="1" si="65"/>
        <v>8.2810943951922955E-2</v>
      </c>
      <c r="BG26" s="32">
        <f t="shared" ca="1" si="66"/>
        <v>9.0982772691911434E-2</v>
      </c>
      <c r="BH26" s="32">
        <f t="shared" ca="1" si="67"/>
        <v>0.10921596842183748</v>
      </c>
      <c r="BI26" s="32">
        <f t="shared" ca="1" si="68"/>
        <v>0.11339961294646718</v>
      </c>
      <c r="BJ26" s="32">
        <f t="shared" ca="1" si="69"/>
        <v>0.13133932831808834</v>
      </c>
      <c r="BK26" s="32">
        <f t="shared" ca="1" si="70"/>
        <v>0.15502944563779891</v>
      </c>
      <c r="BL26" s="32">
        <f t="shared" ca="1" si="71"/>
        <v>0.16863952182970704</v>
      </c>
      <c r="BM26" s="32">
        <f t="shared" ca="1" si="72"/>
        <v>0.19301664605219288</v>
      </c>
      <c r="BN26" s="32">
        <f t="shared" ca="1" si="73"/>
        <v>0.19899738600214587</v>
      </c>
      <c r="BO26" s="32">
        <f t="shared" ca="1" si="74"/>
        <v>0.23204789020813499</v>
      </c>
      <c r="BP26" s="32">
        <f t="shared" ca="1" si="75"/>
        <v>0.27094938670519081</v>
      </c>
      <c r="BQ26" s="32">
        <f t="shared" ca="1" si="76"/>
        <v>0.29278200289148415</v>
      </c>
      <c r="BR26" s="32">
        <f t="shared" ca="1" si="77"/>
        <v>0.32392817416783426</v>
      </c>
      <c r="BS26" s="32">
        <f t="shared" ca="1" si="78"/>
        <v>0.35717918479729827</v>
      </c>
      <c r="BT26" s="32">
        <f t="shared" ca="1" si="34"/>
        <v>0.39163074758831989</v>
      </c>
      <c r="BU26" s="32">
        <f t="shared" ca="1" si="35"/>
        <v>0.43048448095605668</v>
      </c>
      <c r="BV26" s="32">
        <f t="shared" ca="1" si="36"/>
        <v>0.46418775461737555</v>
      </c>
      <c r="BW26" s="32">
        <f t="shared" ca="1" si="37"/>
        <v>0.50441140549895858</v>
      </c>
      <c r="BX26" s="32">
        <f t="shared" ca="1" si="38"/>
        <v>0.54947759777054928</v>
      </c>
      <c r="BY26" s="32">
        <f t="shared" ca="1" si="39"/>
        <v>0.58083663400580021</v>
      </c>
      <c r="BZ26" s="32">
        <f t="shared" ca="1" si="40"/>
        <v>0.62996867574315751</v>
      </c>
      <c r="CA26" s="32">
        <f t="shared" ca="1" si="41"/>
        <v>0.65584285568410461</v>
      </c>
      <c r="CB26" s="32">
        <f t="shared" ca="1" si="42"/>
        <v>0.71188486069688173</v>
      </c>
      <c r="CC26" s="32">
        <f t="shared" ca="1" si="43"/>
        <v>0.784518859939628</v>
      </c>
      <c r="CD26" s="32">
        <f t="shared" ca="1" si="44"/>
        <v>0.66666666666666652</v>
      </c>
      <c r="CE26" s="32">
        <f t="shared" ca="1" si="45"/>
        <v>0.66666666666666596</v>
      </c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1">
        <f t="shared" si="23"/>
        <v>82</v>
      </c>
      <c r="DE26" s="32">
        <f t="shared" ref="DE26:EF26" ca="1" si="95">OFFSET($C25,C$2-2017,C$2-2017,1,1)</f>
        <v>6.5183222883642047E-2</v>
      </c>
      <c r="DF26" s="32">
        <f t="shared" ca="1" si="95"/>
        <v>7.4413844227490061E-2</v>
      </c>
      <c r="DG26" s="32">
        <f t="shared" ca="1" si="95"/>
        <v>8.2215118282517624E-2</v>
      </c>
      <c r="DH26" s="32">
        <f t="shared" ca="1" si="95"/>
        <v>9.0164640449249475E-2</v>
      </c>
      <c r="DI26" s="32">
        <f t="shared" ca="1" si="95"/>
        <v>0.10858372726399326</v>
      </c>
      <c r="DJ26" s="32">
        <f t="shared" ca="1" si="95"/>
        <v>0.11267515129645674</v>
      </c>
      <c r="DK26" s="32">
        <f t="shared" ca="1" si="95"/>
        <v>0.1306099837968055</v>
      </c>
      <c r="DL26" s="32">
        <f t="shared" ca="1" si="95"/>
        <v>0.15449024331691213</v>
      </c>
      <c r="DM26" s="32">
        <f t="shared" ca="1" si="95"/>
        <v>0.16810438877740638</v>
      </c>
      <c r="DN26" s="32">
        <f t="shared" ca="1" si="95"/>
        <v>0.19255798884630002</v>
      </c>
      <c r="DO26" s="32">
        <f t="shared" ca="1" si="95"/>
        <v>0.19848317436139476</v>
      </c>
      <c r="DP26" s="32">
        <f t="shared" ca="1" si="95"/>
        <v>0.2316703831436642</v>
      </c>
      <c r="DQ26" s="32">
        <f t="shared" ca="1" si="95"/>
        <v>0.27077304285727716</v>
      </c>
      <c r="DR26" s="32">
        <f t="shared" ca="1" si="95"/>
        <v>0.2926672411658866</v>
      </c>
      <c r="DS26" s="32">
        <f t="shared" ca="1" si="95"/>
        <v>0.32394489276661859</v>
      </c>
      <c r="DT26" s="32">
        <f t="shared" ca="1" si="95"/>
        <v>0.35736676059710726</v>
      </c>
      <c r="DU26" s="32">
        <f t="shared" ca="1" si="95"/>
        <v>0.3919726469842339</v>
      </c>
      <c r="DV26" s="32">
        <f t="shared" ca="1" si="95"/>
        <v>0.43109894996487269</v>
      </c>
      <c r="DW26" s="32">
        <f t="shared" ca="1" si="95"/>
        <v>0.46486231077999218</v>
      </c>
      <c r="DX26" s="32">
        <f t="shared" ca="1" si="95"/>
        <v>0.50533902404187736</v>
      </c>
      <c r="DY26" s="32">
        <f t="shared" ca="1" si="95"/>
        <v>0.55083433865768516</v>
      </c>
      <c r="DZ26" s="32">
        <f t="shared" ca="1" si="95"/>
        <v>0.58207895744507576</v>
      </c>
      <c r="EA26" s="32">
        <f t="shared" ca="1" si="95"/>
        <v>0.63156996618717254</v>
      </c>
      <c r="EB26" s="32">
        <f t="shared" ca="1" si="95"/>
        <v>0.65759260441687151</v>
      </c>
      <c r="EC26" s="32">
        <f t="shared" ca="1" si="95"/>
        <v>0.71488547609584419</v>
      </c>
      <c r="ED26" s="32">
        <f t="shared" ca="1" si="95"/>
        <v>0.78740429740137541</v>
      </c>
      <c r="EE26" s="32">
        <f t="shared" ca="1" si="95"/>
        <v>0.66666666666666652</v>
      </c>
      <c r="EF26" s="32">
        <f t="shared" ca="1" si="95"/>
        <v>0.66666666666666596</v>
      </c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</row>
    <row r="27" spans="1:158" x14ac:dyDescent="0.25">
      <c r="A27" s="31">
        <v>84</v>
      </c>
      <c r="B27" s="32">
        <v>8.4015580706394061E-2</v>
      </c>
      <c r="C27" s="32">
        <v>8.3411087662045622E-2</v>
      </c>
      <c r="D27" s="32">
        <v>8.2810943951922955E-2</v>
      </c>
      <c r="E27" s="32">
        <v>8.2215118282517624E-2</v>
      </c>
      <c r="F27" s="32">
        <v>8.1623579585478265E-2</v>
      </c>
      <c r="G27" s="32">
        <v>8.1036297015990674E-2</v>
      </c>
      <c r="H27" s="32">
        <v>8.0453239951169458E-2</v>
      </c>
      <c r="I27" s="32">
        <v>7.9874377988461198E-2</v>
      </c>
      <c r="J27" s="32">
        <v>7.9299680944059189E-2</v>
      </c>
      <c r="K27" s="32">
        <v>7.8729118851329577E-2</v>
      </c>
      <c r="L27" s="32">
        <v>7.8162661959248758E-2</v>
      </c>
      <c r="M27" s="32">
        <v>7.7600280730852053E-2</v>
      </c>
      <c r="N27" s="32">
        <v>7.7041945841693618E-2</v>
      </c>
      <c r="O27" s="32">
        <v>7.6487628178317307E-2</v>
      </c>
      <c r="P27" s="32">
        <v>7.5937298836738595E-2</v>
      </c>
      <c r="Q27" s="32">
        <v>7.5390929120937505E-2</v>
      </c>
      <c r="R27" s="32">
        <v>7.4848490541362181E-2</v>
      </c>
      <c r="S27" s="32">
        <v>7.4309954813443435E-2</v>
      </c>
      <c r="T27" s="32">
        <v>7.3775293856119917E-2</v>
      </c>
      <c r="U27" s="32">
        <v>7.324447979037374E-2</v>
      </c>
      <c r="V27" s="32">
        <v>7.2717484937776952E-2</v>
      </c>
      <c r="W27" s="32">
        <v>7.219428181904812E-2</v>
      </c>
      <c r="X27" s="32">
        <v>7.1674843152619627E-2</v>
      </c>
      <c r="Y27" s="32">
        <v>7.1159141853214966E-2</v>
      </c>
      <c r="Z27" s="32">
        <v>7.0647151030436561E-2</v>
      </c>
      <c r="AA27" s="32">
        <v>7.0138843987363517E-2</v>
      </c>
      <c r="AB27" s="32">
        <v>6.9634194219159576E-2</v>
      </c>
      <c r="AC27" s="32">
        <v>6.9133175411691089E-2</v>
      </c>
      <c r="AD27" s="32">
        <v>6.8635761440154888E-2</v>
      </c>
      <c r="AE27" s="32">
        <v>6.8141926367716057E-2</v>
      </c>
      <c r="AF27" s="32">
        <v>6.7651644444155515E-2</v>
      </c>
      <c r="AG27" s="32">
        <v>6.7164890104527253E-2</v>
      </c>
      <c r="AH27" s="32">
        <v>6.6681637967825377E-2</v>
      </c>
      <c r="AI27" s="32">
        <v>6.6201862835660596E-2</v>
      </c>
      <c r="AJ27" s="32">
        <v>6.5725539690946314E-2</v>
      </c>
      <c r="AK27" s="32">
        <v>6.5252643696594156E-2</v>
      </c>
      <c r="AL27" s="32">
        <v>6.4783150194218889E-2</v>
      </c>
      <c r="AM27" s="32">
        <v>6.4317034702852591E-2</v>
      </c>
      <c r="AN27" s="32">
        <v>6.3854272917668223E-2</v>
      </c>
      <c r="AO27" s="32">
        <v>6.3394840708712263E-2</v>
      </c>
      <c r="AP27" s="32">
        <v>6.2938714119646424E-2</v>
      </c>
      <c r="AQ27" s="32">
        <v>6.248586936649856E-2</v>
      </c>
      <c r="AR27" s="32">
        <v>6.2036282836422499E-2</v>
      </c>
      <c r="AS27" s="32">
        <v>6.1589931086466723E-2</v>
      </c>
      <c r="AT27" s="32">
        <v>6.1146790842352035E-2</v>
      </c>
      <c r="AU27" s="32">
        <v>6.0706838997257928E-2</v>
      </c>
      <c r="AV27" s="32">
        <v>6.0270052610617741E-2</v>
      </c>
      <c r="AW27" s="32">
        <v>5.9836408906922441E-2</v>
      </c>
      <c r="AX27" s="32">
        <v>5.9405885274533013E-2</v>
      </c>
      <c r="AY27" s="32">
        <v>5.8978459264501487E-2</v>
      </c>
      <c r="AZ27" s="32">
        <v>5.8554108589400272E-2</v>
      </c>
      <c r="BB27" s="31">
        <f t="shared" si="20"/>
        <v>83</v>
      </c>
      <c r="BC27" s="32">
        <f t="shared" si="26"/>
        <v>0</v>
      </c>
      <c r="BD27" s="32">
        <f t="shared" ca="1" si="21"/>
        <v>7.5323120095471985E-2</v>
      </c>
      <c r="BE27" s="32">
        <f t="shared" ca="1" si="64"/>
        <v>8.3411087662045622E-2</v>
      </c>
      <c r="BF27" s="32">
        <f t="shared" ca="1" si="65"/>
        <v>9.180832846959941E-2</v>
      </c>
      <c r="BG27" s="32">
        <f t="shared" ca="1" si="66"/>
        <v>0.10985189087605771</v>
      </c>
      <c r="BH27" s="32">
        <f t="shared" ca="1" si="67"/>
        <v>0.11412873263044783</v>
      </c>
      <c r="BI27" s="32">
        <f t="shared" ca="1" si="68"/>
        <v>0.13207274560176854</v>
      </c>
      <c r="BJ27" s="32">
        <f t="shared" ca="1" si="69"/>
        <v>0.15557052988427922</v>
      </c>
      <c r="BK27" s="32">
        <f t="shared" ca="1" si="70"/>
        <v>0.16917635839127207</v>
      </c>
      <c r="BL27" s="32">
        <f t="shared" ca="1" si="71"/>
        <v>0.19347639574162165</v>
      </c>
      <c r="BM27" s="32">
        <f t="shared" ca="1" si="72"/>
        <v>0.19951292981431318</v>
      </c>
      <c r="BN27" s="32">
        <f t="shared" ca="1" si="73"/>
        <v>0.23242601242065272</v>
      </c>
      <c r="BO27" s="32">
        <f t="shared" ca="1" si="74"/>
        <v>0.27112584539892648</v>
      </c>
      <c r="BP27" s="32">
        <f t="shared" ca="1" si="75"/>
        <v>0.29289680961786008</v>
      </c>
      <c r="BQ27" s="32">
        <f t="shared" ca="1" si="76"/>
        <v>0.32391145643188662</v>
      </c>
      <c r="BR27" s="32">
        <f t="shared" ca="1" si="77"/>
        <v>0.35699170745287062</v>
      </c>
      <c r="BS27" s="32">
        <f t="shared" ca="1" si="78"/>
        <v>0.39128914641524831</v>
      </c>
      <c r="BT27" s="32">
        <f t="shared" ca="1" si="34"/>
        <v>0.42987088778366483</v>
      </c>
      <c r="BU27" s="32">
        <f t="shared" ca="1" si="35"/>
        <v>0.46351417729517252</v>
      </c>
      <c r="BV27" s="32">
        <f t="shared" ca="1" si="36"/>
        <v>0.50348548972610152</v>
      </c>
      <c r="BW27" s="32">
        <f t="shared" ca="1" si="37"/>
        <v>0.54812419862466943</v>
      </c>
      <c r="BX27" s="32">
        <f t="shared" ca="1" si="38"/>
        <v>0.5795969620410506</v>
      </c>
      <c r="BY27" s="32">
        <f t="shared" ca="1" si="39"/>
        <v>0.628371445231095</v>
      </c>
      <c r="BZ27" s="32">
        <f t="shared" ca="1" si="40"/>
        <v>0.65409776275282816</v>
      </c>
      <c r="CA27" s="32">
        <f t="shared" ca="1" si="41"/>
        <v>0.70889683989254126</v>
      </c>
      <c r="CB27" s="32">
        <f t="shared" ca="1" si="42"/>
        <v>0.78164399614298918</v>
      </c>
      <c r="CC27" s="32">
        <f t="shared" ca="1" si="43"/>
        <v>0.66666666666666652</v>
      </c>
      <c r="CD27" s="32">
        <f t="shared" ca="1" si="44"/>
        <v>0.66666666666666607</v>
      </c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1">
        <f t="shared" si="23"/>
        <v>83</v>
      </c>
      <c r="DE27" s="32">
        <f t="shared" ref="DE27:EE27" ca="1" si="96">OFFSET($C26,C$2-2017,C$2-2017,1,1)</f>
        <v>7.4867101757133486E-2</v>
      </c>
      <c r="DF27" s="32">
        <f t="shared" ca="1" si="96"/>
        <v>8.2810943951922955E-2</v>
      </c>
      <c r="DG27" s="32">
        <f t="shared" ca="1" si="96"/>
        <v>9.0982772691911434E-2</v>
      </c>
      <c r="DH27" s="32">
        <f t="shared" ca="1" si="96"/>
        <v>0.10921596842183748</v>
      </c>
      <c r="DI27" s="32">
        <f t="shared" ca="1" si="96"/>
        <v>0.11339961294646718</v>
      </c>
      <c r="DJ27" s="32">
        <f t="shared" ca="1" si="96"/>
        <v>0.13133932831808834</v>
      </c>
      <c r="DK27" s="32">
        <f t="shared" ca="1" si="96"/>
        <v>0.15502944563779891</v>
      </c>
      <c r="DL27" s="32">
        <f t="shared" ca="1" si="96"/>
        <v>0.16863952182970704</v>
      </c>
      <c r="DM27" s="32">
        <f t="shared" ca="1" si="96"/>
        <v>0.19301664605219288</v>
      </c>
      <c r="DN27" s="32">
        <f t="shared" ca="1" si="96"/>
        <v>0.19899738600214587</v>
      </c>
      <c r="DO27" s="32">
        <f t="shared" ca="1" si="96"/>
        <v>0.23204789020813499</v>
      </c>
      <c r="DP27" s="32">
        <f t="shared" ca="1" si="96"/>
        <v>0.27094938670519081</v>
      </c>
      <c r="DQ27" s="32">
        <f t="shared" ca="1" si="96"/>
        <v>0.29278200289148415</v>
      </c>
      <c r="DR27" s="32">
        <f t="shared" ca="1" si="96"/>
        <v>0.32392817416783426</v>
      </c>
      <c r="DS27" s="32">
        <f t="shared" ca="1" si="96"/>
        <v>0.35717918479729827</v>
      </c>
      <c r="DT27" s="32">
        <f t="shared" ca="1" si="96"/>
        <v>0.39163074758831989</v>
      </c>
      <c r="DU27" s="32">
        <f t="shared" ca="1" si="96"/>
        <v>0.43048448095605668</v>
      </c>
      <c r="DV27" s="32">
        <f t="shared" ca="1" si="96"/>
        <v>0.46418775461737555</v>
      </c>
      <c r="DW27" s="32">
        <f t="shared" ca="1" si="96"/>
        <v>0.50441140549895858</v>
      </c>
      <c r="DX27" s="32">
        <f t="shared" ca="1" si="96"/>
        <v>0.54947759777054928</v>
      </c>
      <c r="DY27" s="32">
        <f t="shared" ca="1" si="96"/>
        <v>0.58083663400580021</v>
      </c>
      <c r="DZ27" s="32">
        <f t="shared" ca="1" si="96"/>
        <v>0.62996867574315751</v>
      </c>
      <c r="EA27" s="32">
        <f t="shared" ca="1" si="96"/>
        <v>0.65584285568410461</v>
      </c>
      <c r="EB27" s="32">
        <f t="shared" ca="1" si="96"/>
        <v>0.71188486069688173</v>
      </c>
      <c r="EC27" s="32">
        <f t="shared" ca="1" si="96"/>
        <v>0.784518859939628</v>
      </c>
      <c r="ED27" s="32">
        <f t="shared" ca="1" si="96"/>
        <v>0.66666666666666652</v>
      </c>
      <c r="EE27" s="32">
        <f t="shared" ca="1" si="96"/>
        <v>0.66666666666666596</v>
      </c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/>
      <c r="EW27" s="32"/>
      <c r="EX27" s="32"/>
      <c r="EY27" s="32"/>
      <c r="EZ27" s="32"/>
      <c r="FA27" s="32"/>
      <c r="FB27" s="32"/>
    </row>
    <row r="28" spans="1:158" x14ac:dyDescent="0.25">
      <c r="A28" s="31">
        <v>85</v>
      </c>
      <c r="B28" s="32">
        <v>9.3481980678735324E-2</v>
      </c>
      <c r="C28" s="32">
        <v>9.2641375141683205E-2</v>
      </c>
      <c r="D28" s="32">
        <v>9.180832846959941E-2</v>
      </c>
      <c r="E28" s="32">
        <v>9.0982772691911434E-2</v>
      </c>
      <c r="F28" s="32">
        <v>9.0164640449249475E-2</v>
      </c>
      <c r="G28" s="32">
        <v>8.9353864987950393E-2</v>
      </c>
      <c r="H28" s="32">
        <v>8.8550380154611114E-2</v>
      </c>
      <c r="I28" s="32">
        <v>8.7754120390690971E-2</v>
      </c>
      <c r="J28" s="32">
        <v>8.6965020727162612E-2</v>
      </c>
      <c r="K28" s="32">
        <v>8.6183016779211016E-2</v>
      </c>
      <c r="L28" s="32">
        <v>8.5408044740980127E-2</v>
      </c>
      <c r="M28" s="32">
        <v>8.4640041380366737E-2</v>
      </c>
      <c r="N28" s="32">
        <v>8.38789440338613E-2</v>
      </c>
      <c r="O28" s="32">
        <v>8.3124690601434972E-2</v>
      </c>
      <c r="P28" s="32">
        <v>8.2377219541472646E-2</v>
      </c>
      <c r="Q28" s="32">
        <v>8.1636469865751751E-2</v>
      </c>
      <c r="R28" s="32">
        <v>8.0902381134465906E-2</v>
      </c>
      <c r="S28" s="32">
        <v>8.0174893451293569E-2</v>
      </c>
      <c r="T28" s="32">
        <v>7.9453947458510907E-2</v>
      </c>
      <c r="U28" s="32">
        <v>7.8739484332148571E-2</v>
      </c>
      <c r="V28" s="32">
        <v>7.8031445777192163E-2</v>
      </c>
      <c r="W28" s="32">
        <v>7.7329774022825801E-2</v>
      </c>
      <c r="X28" s="32">
        <v>7.6634411817718351E-2</v>
      </c>
      <c r="Y28" s="32">
        <v>7.5945302425352218E-2</v>
      </c>
      <c r="Z28" s="32">
        <v>7.5262389619393966E-2</v>
      </c>
      <c r="AA28" s="32">
        <v>7.4585617679106792E-2</v>
      </c>
      <c r="AB28" s="32">
        <v>7.3914931384803942E-2</v>
      </c>
      <c r="AC28" s="32">
        <v>7.3250276013343385E-2</v>
      </c>
      <c r="AD28" s="32">
        <v>7.2591597333662605E-2</v>
      </c>
      <c r="AE28" s="32">
        <v>7.1938841602353892E-2</v>
      </c>
      <c r="AF28" s="32">
        <v>7.1291955559279169E-2</v>
      </c>
      <c r="AG28" s="32">
        <v>7.065088642322441E-2</v>
      </c>
      <c r="AH28" s="32">
        <v>7.0015581887593048E-2</v>
      </c>
      <c r="AI28" s="32">
        <v>6.9385990116138163E-2</v>
      </c>
      <c r="AJ28" s="32">
        <v>6.8762059738732936E-2</v>
      </c>
      <c r="AK28" s="32">
        <v>6.8143739847179377E-2</v>
      </c>
      <c r="AL28" s="32">
        <v>6.7530979991054424E-2</v>
      </c>
      <c r="AM28" s="32">
        <v>6.6923730173593599E-2</v>
      </c>
      <c r="AN28" s="32">
        <v>6.6321940847611741E-2</v>
      </c>
      <c r="AO28" s="32">
        <v>6.5725562911460172E-2</v>
      </c>
      <c r="AP28" s="32">
        <v>6.5134547705020404E-2</v>
      </c>
      <c r="AQ28" s="32">
        <v>6.454884700573385E-2</v>
      </c>
      <c r="AR28" s="32">
        <v>6.3968413024667242E-2</v>
      </c>
      <c r="AS28" s="32">
        <v>6.3393198402613302E-2</v>
      </c>
      <c r="AT28" s="32">
        <v>6.2823156206226652E-2</v>
      </c>
      <c r="AU28" s="32">
        <v>6.2258239924194367E-2</v>
      </c>
      <c r="AV28" s="32">
        <v>6.1698403463441E-2</v>
      </c>
      <c r="AW28" s="32">
        <v>6.1143601145367717E-2</v>
      </c>
      <c r="AX28" s="32">
        <v>6.0593787702125229E-2</v>
      </c>
      <c r="AY28" s="32">
        <v>6.0048918272920311E-2</v>
      </c>
      <c r="AZ28" s="32">
        <v>5.9508948400355449E-2</v>
      </c>
      <c r="BB28" s="31">
        <f t="shared" si="20"/>
        <v>84</v>
      </c>
      <c r="BC28" s="32">
        <f t="shared" si="26"/>
        <v>0</v>
      </c>
      <c r="BD28" s="32">
        <f t="shared" ca="1" si="21"/>
        <v>8.4015580706394061E-2</v>
      </c>
      <c r="BE28" s="32">
        <f t="shared" ca="1" si="64"/>
        <v>9.2641375141683205E-2</v>
      </c>
      <c r="BF28" s="32">
        <f t="shared" ca="1" si="65"/>
        <v>0.11049151606142271</v>
      </c>
      <c r="BG28" s="32">
        <f t="shared" ca="1" si="66"/>
        <v>0.11486254029792113</v>
      </c>
      <c r="BH28" s="32">
        <f t="shared" ca="1" si="67"/>
        <v>0.13281025839072422</v>
      </c>
      <c r="BI28" s="32">
        <f t="shared" ca="1" si="68"/>
        <v>0.15611350262465551</v>
      </c>
      <c r="BJ28" s="32">
        <f t="shared" ca="1" si="69"/>
        <v>0.16971490388494687</v>
      </c>
      <c r="BK28" s="32">
        <f t="shared" ca="1" si="70"/>
        <v>0.19393724051679176</v>
      </c>
      <c r="BL28" s="32">
        <f t="shared" ca="1" si="71"/>
        <v>0.20002980924916178</v>
      </c>
      <c r="BM28" s="32">
        <f t="shared" ca="1" si="72"/>
        <v>0.23280475078360166</v>
      </c>
      <c r="BN28" s="32">
        <f t="shared" ca="1" si="73"/>
        <v>0.27130241901327878</v>
      </c>
      <c r="BO28" s="32">
        <f t="shared" ca="1" si="74"/>
        <v>0.29301166136266027</v>
      </c>
      <c r="BP28" s="32">
        <f t="shared" ca="1" si="75"/>
        <v>0.32389473955873122</v>
      </c>
      <c r="BQ28" s="32">
        <f t="shared" ca="1" si="76"/>
        <v>0.35680432851214661</v>
      </c>
      <c r="BR28" s="32">
        <f t="shared" ca="1" si="77"/>
        <v>0.39094784320489323</v>
      </c>
      <c r="BS28" s="32">
        <f t="shared" ca="1" si="78"/>
        <v>0.42925816919931936</v>
      </c>
      <c r="BT28" s="32">
        <f t="shared" ca="1" si="34"/>
        <v>0.4628415773929993</v>
      </c>
      <c r="BU28" s="32">
        <f t="shared" ca="1" si="35"/>
        <v>0.50256127359764002</v>
      </c>
      <c r="BV28" s="32">
        <f t="shared" ca="1" si="36"/>
        <v>0.54677413298911948</v>
      </c>
      <c r="BW28" s="32">
        <f t="shared" ca="1" si="37"/>
        <v>0.57835993589181989</v>
      </c>
      <c r="BX28" s="32">
        <f t="shared" ca="1" si="38"/>
        <v>0.62677826435738271</v>
      </c>
      <c r="BY28" s="32">
        <f t="shared" ca="1" si="39"/>
        <v>0.65235731323469937</v>
      </c>
      <c r="BZ28" s="32">
        <f t="shared" ca="1" si="40"/>
        <v>0.70592136081906198</v>
      </c>
      <c r="CA28" s="32">
        <f t="shared" ca="1" si="41"/>
        <v>0.77877966726433778</v>
      </c>
      <c r="CB28" s="32">
        <f t="shared" ca="1" si="42"/>
        <v>0.66666666666666652</v>
      </c>
      <c r="CC28" s="32">
        <f t="shared" ca="1" si="43"/>
        <v>0.66666666666666607</v>
      </c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1">
        <f t="shared" si="23"/>
        <v>84</v>
      </c>
      <c r="DE28" s="32">
        <f t="shared" ref="DE28:ED28" ca="1" si="97">OFFSET($C27,C$2-2017,C$2-2017,1,1)</f>
        <v>8.3411087662045622E-2</v>
      </c>
      <c r="DF28" s="32">
        <f t="shared" ca="1" si="97"/>
        <v>9.180832846959941E-2</v>
      </c>
      <c r="DG28" s="32">
        <f t="shared" ca="1" si="97"/>
        <v>0.10985189087605771</v>
      </c>
      <c r="DH28" s="32">
        <f t="shared" ca="1" si="97"/>
        <v>0.11412873263044783</v>
      </c>
      <c r="DI28" s="32">
        <f t="shared" ca="1" si="97"/>
        <v>0.13207274560176854</v>
      </c>
      <c r="DJ28" s="32">
        <f t="shared" ca="1" si="97"/>
        <v>0.15557052988427922</v>
      </c>
      <c r="DK28" s="32">
        <f t="shared" ca="1" si="97"/>
        <v>0.16917635839127207</v>
      </c>
      <c r="DL28" s="32">
        <f t="shared" ca="1" si="97"/>
        <v>0.19347639574162165</v>
      </c>
      <c r="DM28" s="32">
        <f t="shared" ca="1" si="97"/>
        <v>0.19951292981431318</v>
      </c>
      <c r="DN28" s="32">
        <f t="shared" ca="1" si="97"/>
        <v>0.23242601242065272</v>
      </c>
      <c r="DO28" s="32">
        <f t="shared" ca="1" si="97"/>
        <v>0.27112584539892648</v>
      </c>
      <c r="DP28" s="32">
        <f t="shared" ca="1" si="97"/>
        <v>0.29289680961786008</v>
      </c>
      <c r="DQ28" s="32">
        <f t="shared" ca="1" si="97"/>
        <v>0.32391145643188662</v>
      </c>
      <c r="DR28" s="32">
        <f t="shared" ca="1" si="97"/>
        <v>0.35699170745287062</v>
      </c>
      <c r="DS28" s="32">
        <f t="shared" ca="1" si="97"/>
        <v>0.39128914641524831</v>
      </c>
      <c r="DT28" s="32">
        <f t="shared" ca="1" si="97"/>
        <v>0.42987088778366483</v>
      </c>
      <c r="DU28" s="32">
        <f t="shared" ca="1" si="97"/>
        <v>0.46351417729517252</v>
      </c>
      <c r="DV28" s="32">
        <f t="shared" ca="1" si="97"/>
        <v>0.50348548972610152</v>
      </c>
      <c r="DW28" s="32">
        <f t="shared" ca="1" si="97"/>
        <v>0.54812419862466943</v>
      </c>
      <c r="DX28" s="32">
        <f t="shared" ca="1" si="97"/>
        <v>0.5795969620410506</v>
      </c>
      <c r="DY28" s="32">
        <f t="shared" ca="1" si="97"/>
        <v>0.628371445231095</v>
      </c>
      <c r="DZ28" s="32">
        <f t="shared" ca="1" si="97"/>
        <v>0.65409776275282816</v>
      </c>
      <c r="EA28" s="32">
        <f t="shared" ca="1" si="97"/>
        <v>0.70889683989254126</v>
      </c>
      <c r="EB28" s="32">
        <f t="shared" ca="1" si="97"/>
        <v>0.78164399614298918</v>
      </c>
      <c r="EC28" s="32">
        <f t="shared" ca="1" si="97"/>
        <v>0.66666666666666652</v>
      </c>
      <c r="ED28" s="32">
        <f t="shared" ca="1" si="97"/>
        <v>0.66666666666666607</v>
      </c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/>
      <c r="EW28" s="32"/>
      <c r="EX28" s="32"/>
      <c r="EY28" s="32"/>
      <c r="EZ28" s="32"/>
      <c r="FA28" s="32"/>
      <c r="FB28" s="32"/>
    </row>
    <row r="29" spans="1:158" x14ac:dyDescent="0.25">
      <c r="A29" s="31">
        <v>86</v>
      </c>
      <c r="B29" s="32">
        <v>0.11178196098942064</v>
      </c>
      <c r="C29" s="32">
        <v>0.11113486553750762</v>
      </c>
      <c r="D29" s="32">
        <v>0.11049151606142271</v>
      </c>
      <c r="E29" s="32">
        <v>0.10985189087605771</v>
      </c>
      <c r="F29" s="32">
        <v>0.10921596842183748</v>
      </c>
      <c r="G29" s="32">
        <v>0.10858372726399326</v>
      </c>
      <c r="H29" s="32">
        <v>0.10795514609184022</v>
      </c>
      <c r="I29" s="32">
        <v>0.1073302037180591</v>
      </c>
      <c r="J29" s="32">
        <v>0.10670887907798209</v>
      </c>
      <c r="K29" s="32">
        <v>0.10609115122888275</v>
      </c>
      <c r="L29" s="32">
        <v>0.10547699934927023</v>
      </c>
      <c r="M29" s="32">
        <v>0.10486640273818729</v>
      </c>
      <c r="N29" s="32">
        <v>0.10425934081451264</v>
      </c>
      <c r="O29" s="32">
        <v>0.10365579311626724</v>
      </c>
      <c r="P29" s="32">
        <v>0.10305573929992452</v>
      </c>
      <c r="Q29" s="32">
        <v>0.10245915913972473</v>
      </c>
      <c r="R29" s="32">
        <v>0.10186603252699315</v>
      </c>
      <c r="S29" s="32">
        <v>0.10127633946946234</v>
      </c>
      <c r="T29" s="32">
        <v>0.10069006009059822</v>
      </c>
      <c r="U29" s="32">
        <v>0.10010717462893019</v>
      </c>
      <c r="V29" s="32">
        <v>9.9527663437384936E-2</v>
      </c>
      <c r="W29" s="32">
        <v>9.8951506982624254E-2</v>
      </c>
      <c r="X29" s="32">
        <v>9.837868584438661E-2</v>
      </c>
      <c r="Y29" s="32">
        <v>9.7809180714832578E-2</v>
      </c>
      <c r="Z29" s="32">
        <v>9.7242972397894048E-2</v>
      </c>
      <c r="AA29" s="32">
        <v>9.6680041808627173E-2</v>
      </c>
      <c r="AB29" s="32">
        <v>9.6120369972569078E-2</v>
      </c>
      <c r="AC29" s="32">
        <v>9.5563938025098286E-2</v>
      </c>
      <c r="AD29" s="32">
        <v>9.5010727210798895E-2</v>
      </c>
      <c r="AE29" s="32">
        <v>9.4460718882828365E-2</v>
      </c>
      <c r="AF29" s="32">
        <v>9.3913894502289014E-2</v>
      </c>
      <c r="AG29" s="32">
        <v>9.3370235637603133E-2</v>
      </c>
      <c r="AH29" s="32">
        <v>9.2829723963891664E-2</v>
      </c>
      <c r="AI29" s="32">
        <v>9.229234126235665E-2</v>
      </c>
      <c r="AJ29" s="32">
        <v>9.1758069419667049E-2</v>
      </c>
      <c r="AK29" s="32">
        <v>9.122689042734819E-2</v>
      </c>
      <c r="AL29" s="32">
        <v>9.0698786381174817E-2</v>
      </c>
      <c r="AM29" s="32">
        <v>9.017373948056763E-2</v>
      </c>
      <c r="AN29" s="32">
        <v>8.9651732027993161E-2</v>
      </c>
      <c r="AO29" s="32">
        <v>8.9132746428367396E-2</v>
      </c>
      <c r="AP29" s="32">
        <v>8.8616765188462565E-2</v>
      </c>
      <c r="AQ29" s="32">
        <v>8.8103770916317645E-2</v>
      </c>
      <c r="AR29" s="32">
        <v>8.7593746320652047E-2</v>
      </c>
      <c r="AS29" s="32">
        <v>8.7086674210282822E-2</v>
      </c>
      <c r="AT29" s="32">
        <v>8.6582537493545123E-2</v>
      </c>
      <c r="AU29" s="32">
        <v>8.6081319177716289E-2</v>
      </c>
      <c r="AV29" s="32">
        <v>8.5583002368442879E-2</v>
      </c>
      <c r="AW29" s="32">
        <v>8.5087570269171311E-2</v>
      </c>
      <c r="AX29" s="32">
        <v>8.4595006180581703E-2</v>
      </c>
      <c r="AY29" s="32">
        <v>8.4105293500025061E-2</v>
      </c>
      <c r="AZ29" s="32">
        <v>8.3618415720963485E-2</v>
      </c>
      <c r="BB29" s="31">
        <f t="shared" si="20"/>
        <v>85</v>
      </c>
      <c r="BC29" s="32">
        <f t="shared" si="26"/>
        <v>0</v>
      </c>
      <c r="BD29" s="32">
        <f t="shared" ca="1" si="21"/>
        <v>9.3481980678735324E-2</v>
      </c>
      <c r="BE29" s="32">
        <f t="shared" ca="1" si="64"/>
        <v>0.11113486553750762</v>
      </c>
      <c r="BF29" s="32">
        <f t="shared" ca="1" si="65"/>
        <v>0.11560106609097451</v>
      </c>
      <c r="BG29" s="32">
        <f t="shared" ca="1" si="66"/>
        <v>0.13355188955483285</v>
      </c>
      <c r="BH29" s="32">
        <f t="shared" ca="1" si="67"/>
        <v>0.15665837045015504</v>
      </c>
      <c r="BI29" s="32">
        <f t="shared" ca="1" si="68"/>
        <v>0.17025516375083963</v>
      </c>
      <c r="BJ29" s="32">
        <f t="shared" ca="1" si="69"/>
        <v>0.19439918298610684</v>
      </c>
      <c r="BK29" s="32">
        <f t="shared" ca="1" si="70"/>
        <v>0.20054802776689798</v>
      </c>
      <c r="BL29" s="32">
        <f t="shared" ca="1" si="71"/>
        <v>0.23318410630099928</v>
      </c>
      <c r="BM29" s="32">
        <f t="shared" ca="1" si="72"/>
        <v>0.27147910762309102</v>
      </c>
      <c r="BN29" s="32">
        <f t="shared" ca="1" si="73"/>
        <v>0.2931265581435375</v>
      </c>
      <c r="BO29" s="32">
        <f t="shared" ca="1" si="74"/>
        <v>0.32387802354832335</v>
      </c>
      <c r="BP29" s="32">
        <f t="shared" ca="1" si="75"/>
        <v>0.35661704792347593</v>
      </c>
      <c r="BQ29" s="32">
        <f t="shared" ca="1" si="76"/>
        <v>0.39060683769735582</v>
      </c>
      <c r="BR29" s="32">
        <f t="shared" ca="1" si="77"/>
        <v>0.42864632395642199</v>
      </c>
      <c r="BS29" s="32">
        <f t="shared" ca="1" si="78"/>
        <v>0.46216995349253337</v>
      </c>
      <c r="BT29" s="32">
        <f t="shared" ca="1" si="34"/>
        <v>0.50163875399364566</v>
      </c>
      <c r="BU29" s="32">
        <f t="shared" ca="1" si="35"/>
        <v>0.54542739265324569</v>
      </c>
      <c r="BV29" s="32">
        <f t="shared" ca="1" si="36"/>
        <v>0.57712554991117881</v>
      </c>
      <c r="BW29" s="32">
        <f t="shared" ca="1" si="37"/>
        <v>0.62518912285451633</v>
      </c>
      <c r="BX29" s="32">
        <f t="shared" ca="1" si="38"/>
        <v>0.6506214947743385</v>
      </c>
      <c r="BY29" s="32">
        <f t="shared" ca="1" si="39"/>
        <v>0.70295837083457069</v>
      </c>
      <c r="BZ29" s="32">
        <f t="shared" ca="1" si="40"/>
        <v>0.77592583469854182</v>
      </c>
      <c r="CA29" s="32">
        <f t="shared" ca="1" si="41"/>
        <v>0.66666666666666652</v>
      </c>
      <c r="CB29" s="32">
        <f t="shared" ca="1" si="42"/>
        <v>0.66666666666666607</v>
      </c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1">
        <f t="shared" si="23"/>
        <v>85</v>
      </c>
      <c r="DE29" s="32">
        <f t="shared" ref="DE29:EC29" ca="1" si="98">OFFSET($C28,C$2-2017,C$2-2017,1,1)</f>
        <v>9.2641375141683205E-2</v>
      </c>
      <c r="DF29" s="32">
        <f t="shared" ca="1" si="98"/>
        <v>0.11049151606142271</v>
      </c>
      <c r="DG29" s="32">
        <f t="shared" ca="1" si="98"/>
        <v>0.11486254029792113</v>
      </c>
      <c r="DH29" s="32">
        <f t="shared" ca="1" si="98"/>
        <v>0.13281025839072422</v>
      </c>
      <c r="DI29" s="32">
        <f t="shared" ca="1" si="98"/>
        <v>0.15611350262465551</v>
      </c>
      <c r="DJ29" s="32">
        <f t="shared" ca="1" si="98"/>
        <v>0.16971490388494687</v>
      </c>
      <c r="DK29" s="32">
        <f t="shared" ca="1" si="98"/>
        <v>0.19393724051679176</v>
      </c>
      <c r="DL29" s="32">
        <f t="shared" ca="1" si="98"/>
        <v>0.20002980924916178</v>
      </c>
      <c r="DM29" s="32">
        <f t="shared" ca="1" si="98"/>
        <v>0.23280475078360166</v>
      </c>
      <c r="DN29" s="32">
        <f t="shared" ca="1" si="98"/>
        <v>0.27130241901327878</v>
      </c>
      <c r="DO29" s="32">
        <f t="shared" ca="1" si="98"/>
        <v>0.29301166136266027</v>
      </c>
      <c r="DP29" s="32">
        <f t="shared" ca="1" si="98"/>
        <v>0.32389473955873122</v>
      </c>
      <c r="DQ29" s="32">
        <f t="shared" ca="1" si="98"/>
        <v>0.35680432851214661</v>
      </c>
      <c r="DR29" s="32">
        <f t="shared" ca="1" si="98"/>
        <v>0.39094784320489323</v>
      </c>
      <c r="DS29" s="32">
        <f t="shared" ca="1" si="98"/>
        <v>0.42925816919931936</v>
      </c>
      <c r="DT29" s="32">
        <f t="shared" ca="1" si="98"/>
        <v>0.4628415773929993</v>
      </c>
      <c r="DU29" s="32">
        <f t="shared" ca="1" si="98"/>
        <v>0.50256127359764002</v>
      </c>
      <c r="DV29" s="32">
        <f t="shared" ca="1" si="98"/>
        <v>0.54677413298911948</v>
      </c>
      <c r="DW29" s="32">
        <f t="shared" ca="1" si="98"/>
        <v>0.57835993589181989</v>
      </c>
      <c r="DX29" s="32">
        <f t="shared" ca="1" si="98"/>
        <v>0.62677826435738271</v>
      </c>
      <c r="DY29" s="32">
        <f t="shared" ca="1" si="98"/>
        <v>0.65235731323469937</v>
      </c>
      <c r="DZ29" s="32">
        <f t="shared" ca="1" si="98"/>
        <v>0.70592136081906198</v>
      </c>
      <c r="EA29" s="32">
        <f t="shared" ca="1" si="98"/>
        <v>0.77877966726433778</v>
      </c>
      <c r="EB29" s="32">
        <f t="shared" ca="1" si="98"/>
        <v>0.66666666666666652</v>
      </c>
      <c r="EC29" s="32">
        <f t="shared" ca="1" si="98"/>
        <v>0.66666666666666607</v>
      </c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  <c r="EW29" s="32"/>
      <c r="EX29" s="32"/>
      <c r="EY29" s="32"/>
      <c r="EZ29" s="32"/>
      <c r="FA29" s="32"/>
      <c r="FB29" s="32"/>
    </row>
    <row r="30" spans="1:158" x14ac:dyDescent="0.25">
      <c r="A30" s="31">
        <v>87</v>
      </c>
      <c r="B30" s="32">
        <v>0.1170923935924322</v>
      </c>
      <c r="C30" s="32">
        <v>0.11634434034549834</v>
      </c>
      <c r="D30" s="32">
        <v>0.11560106609097451</v>
      </c>
      <c r="E30" s="32">
        <v>0.11486254029792113</v>
      </c>
      <c r="F30" s="32">
        <v>0.11412873263044783</v>
      </c>
      <c r="G30" s="32">
        <v>0.11339961294646718</v>
      </c>
      <c r="H30" s="32">
        <v>0.11267515129645674</v>
      </c>
      <c r="I30" s="32">
        <v>0.11195531792222871</v>
      </c>
      <c r="J30" s="32">
        <v>0.11124008325570765</v>
      </c>
      <c r="K30" s="32">
        <v>0.11052941791771595</v>
      </c>
      <c r="L30" s="32">
        <v>0.10982329271676695</v>
      </c>
      <c r="M30" s="32">
        <v>0.10912167864786594</v>
      </c>
      <c r="N30" s="32">
        <v>0.10842454689131874</v>
      </c>
      <c r="O30" s="32">
        <v>0.10773186881154787</v>
      </c>
      <c r="P30" s="32">
        <v>0.10704361595591627</v>
      </c>
      <c r="Q30" s="32">
        <v>0.10635976005355868</v>
      </c>
      <c r="R30" s="32">
        <v>0.10568027301422027</v>
      </c>
      <c r="S30" s="32">
        <v>0.10500512692710286</v>
      </c>
      <c r="T30" s="32">
        <v>0.10433429405971839</v>
      </c>
      <c r="U30" s="32">
        <v>0.1036677468567499</v>
      </c>
      <c r="V30" s="32">
        <v>0.10300545793891945</v>
      </c>
      <c r="W30" s="32">
        <v>0.10234740010186369</v>
      </c>
      <c r="X30" s="32">
        <v>0.10169354631501631</v>
      </c>
      <c r="Y30" s="32">
        <v>0.10104386972049768</v>
      </c>
      <c r="Z30" s="32">
        <v>0.10039834363201175</v>
      </c>
      <c r="AA30" s="32">
        <v>9.9756941533749741E-2</v>
      </c>
      <c r="AB30" s="32">
        <v>9.911963707930109E-2</v>
      </c>
      <c r="AC30" s="32">
        <v>9.8486404090571175E-2</v>
      </c>
      <c r="AD30" s="32">
        <v>9.7857216556706011E-2</v>
      </c>
      <c r="AE30" s="32">
        <v>9.7232048633023871E-2</v>
      </c>
      <c r="AF30" s="32">
        <v>9.6610874639953631E-2</v>
      </c>
      <c r="AG30" s="32">
        <v>9.599366906197998E-2</v>
      </c>
      <c r="AH30" s="32">
        <v>9.5380406546595298E-2</v>
      </c>
      <c r="AI30" s="32">
        <v>9.4771061903258333E-2</v>
      </c>
      <c r="AJ30" s="32">
        <v>9.4165610102359437E-2</v>
      </c>
      <c r="AK30" s="32">
        <v>9.3564026274192399E-2</v>
      </c>
      <c r="AL30" s="32">
        <v>9.2966285707932972E-2</v>
      </c>
      <c r="AM30" s="32">
        <v>9.2372363850623751E-2</v>
      </c>
      <c r="AN30" s="32">
        <v>9.1782236306165721E-2</v>
      </c>
      <c r="AO30" s="32">
        <v>9.1195878834316124E-2</v>
      </c>
      <c r="AP30" s="32">
        <v>9.0613267349692717E-2</v>
      </c>
      <c r="AQ30" s="32">
        <v>9.0034377920784475E-2</v>
      </c>
      <c r="AR30" s="32">
        <v>8.9459186768968565E-2</v>
      </c>
      <c r="AS30" s="32">
        <v>8.8887670267533636E-2</v>
      </c>
      <c r="AT30" s="32">
        <v>8.8319804940709276E-2</v>
      </c>
      <c r="AU30" s="32">
        <v>8.7755567462701717E-2</v>
      </c>
      <c r="AV30" s="32">
        <v>8.7194934656735751E-2</v>
      </c>
      <c r="AW30" s="32">
        <v>8.6637883494102674E-2</v>
      </c>
      <c r="AX30" s="32">
        <v>8.6084391093214307E-2</v>
      </c>
      <c r="AY30" s="32">
        <v>8.5534434718663219E-2</v>
      </c>
      <c r="AZ30" s="32">
        <v>8.4987991780288763E-2</v>
      </c>
      <c r="BB30" s="31">
        <f t="shared" si="20"/>
        <v>86</v>
      </c>
      <c r="BC30" s="32">
        <f t="shared" si="26"/>
        <v>0</v>
      </c>
      <c r="BD30" s="32">
        <f t="shared" ca="1" si="21"/>
        <v>0.11178196098942064</v>
      </c>
      <c r="BE30" s="32">
        <f t="shared" ca="1" si="64"/>
        <v>0.11634434034549834</v>
      </c>
      <c r="BF30" s="32">
        <f t="shared" ca="1" si="65"/>
        <v>0.13429766209168065</v>
      </c>
      <c r="BG30" s="32">
        <f t="shared" ca="1" si="66"/>
        <v>0.15720513997500965</v>
      </c>
      <c r="BH30" s="32">
        <f t="shared" ca="1" si="67"/>
        <v>0.17079714344637617</v>
      </c>
      <c r="BI30" s="32">
        <f t="shared" ca="1" si="68"/>
        <v>0.19486222576418361</v>
      </c>
      <c r="BJ30" s="32">
        <f t="shared" ca="1" si="69"/>
        <v>0.20106758883669248</v>
      </c>
      <c r="BK30" s="32">
        <f t="shared" ca="1" si="70"/>
        <v>0.23356407997849932</v>
      </c>
      <c r="BL30" s="32">
        <f t="shared" ca="1" si="71"/>
        <v>0.27165591130325523</v>
      </c>
      <c r="BM30" s="32">
        <f t="shared" ca="1" si="72"/>
        <v>0.29324149997815147</v>
      </c>
      <c r="BN30" s="32">
        <f t="shared" ca="1" si="73"/>
        <v>0.32386130840061861</v>
      </c>
      <c r="BO30" s="32">
        <f t="shared" ca="1" si="74"/>
        <v>0.35642986563523515</v>
      </c>
      <c r="BP30" s="32">
        <f t="shared" ca="1" si="75"/>
        <v>0.39026612963296387</v>
      </c>
      <c r="BQ30" s="32">
        <f t="shared" ca="1" si="76"/>
        <v>0.42803535081015109</v>
      </c>
      <c r="BR30" s="32">
        <f t="shared" ca="1" si="77"/>
        <v>0.46149930417751039</v>
      </c>
      <c r="BS30" s="32">
        <f t="shared" ca="1" si="78"/>
        <v>0.50071792779991664</v>
      </c>
      <c r="BT30" s="32">
        <f t="shared" ca="1" si="34"/>
        <v>0.54408396942661841</v>
      </c>
      <c r="BU30" s="32">
        <f t="shared" ca="1" si="35"/>
        <v>0.57589379846425048</v>
      </c>
      <c r="BV30" s="32">
        <f t="shared" ca="1" si="36"/>
        <v>0.62360401048102443</v>
      </c>
      <c r="BW30" s="32">
        <f t="shared" ca="1" si="37"/>
        <v>0.64889029504924145</v>
      </c>
      <c r="BX30" s="32">
        <f t="shared" ca="1" si="38"/>
        <v>0.70000781751814978</v>
      </c>
      <c r="BY30" s="32">
        <f t="shared" ca="1" si="39"/>
        <v>0.77308245998193736</v>
      </c>
      <c r="BZ30" s="32">
        <f t="shared" ca="1" si="40"/>
        <v>0.66666666666666652</v>
      </c>
      <c r="CA30" s="32">
        <f t="shared" ca="1" si="41"/>
        <v>0.66666666666666607</v>
      </c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1">
        <f t="shared" si="23"/>
        <v>86</v>
      </c>
      <c r="DE30" s="32">
        <f t="shared" ref="DE30:EB30" ca="1" si="99">OFFSET($C29,C$2-2017,C$2-2017,1,1)</f>
        <v>0.11113486553750762</v>
      </c>
      <c r="DF30" s="32">
        <f t="shared" ca="1" si="99"/>
        <v>0.11560106609097451</v>
      </c>
      <c r="DG30" s="32">
        <f t="shared" ca="1" si="99"/>
        <v>0.13355188955483285</v>
      </c>
      <c r="DH30" s="32">
        <f t="shared" ca="1" si="99"/>
        <v>0.15665837045015504</v>
      </c>
      <c r="DI30" s="32">
        <f t="shared" ca="1" si="99"/>
        <v>0.17025516375083963</v>
      </c>
      <c r="DJ30" s="32">
        <f t="shared" ca="1" si="99"/>
        <v>0.19439918298610684</v>
      </c>
      <c r="DK30" s="32">
        <f t="shared" ca="1" si="99"/>
        <v>0.20054802776689798</v>
      </c>
      <c r="DL30" s="32">
        <f t="shared" ca="1" si="99"/>
        <v>0.23318410630099928</v>
      </c>
      <c r="DM30" s="32">
        <f t="shared" ca="1" si="99"/>
        <v>0.27147910762309102</v>
      </c>
      <c r="DN30" s="32">
        <f t="shared" ca="1" si="99"/>
        <v>0.2931265581435375</v>
      </c>
      <c r="DO30" s="32">
        <f t="shared" ca="1" si="99"/>
        <v>0.32387802354832335</v>
      </c>
      <c r="DP30" s="32">
        <f t="shared" ca="1" si="99"/>
        <v>0.35661704792347593</v>
      </c>
      <c r="DQ30" s="32">
        <f t="shared" ca="1" si="99"/>
        <v>0.39060683769735582</v>
      </c>
      <c r="DR30" s="32">
        <f t="shared" ca="1" si="99"/>
        <v>0.42864632395642199</v>
      </c>
      <c r="DS30" s="32">
        <f t="shared" ca="1" si="99"/>
        <v>0.46216995349253337</v>
      </c>
      <c r="DT30" s="32">
        <f t="shared" ca="1" si="99"/>
        <v>0.50163875399364566</v>
      </c>
      <c r="DU30" s="32">
        <f t="shared" ca="1" si="99"/>
        <v>0.54542739265324569</v>
      </c>
      <c r="DV30" s="32">
        <f t="shared" ca="1" si="99"/>
        <v>0.57712554991117881</v>
      </c>
      <c r="DW30" s="32">
        <f t="shared" ca="1" si="99"/>
        <v>0.62518912285451633</v>
      </c>
      <c r="DX30" s="32">
        <f t="shared" ca="1" si="99"/>
        <v>0.6506214947743385</v>
      </c>
      <c r="DY30" s="32">
        <f t="shared" ca="1" si="99"/>
        <v>0.70295837083457069</v>
      </c>
      <c r="DZ30" s="32">
        <f t="shared" ca="1" si="99"/>
        <v>0.77592583469854182</v>
      </c>
      <c r="EA30" s="32">
        <f t="shared" ca="1" si="99"/>
        <v>0.66666666666666652</v>
      </c>
      <c r="EB30" s="32">
        <f t="shared" ca="1" si="99"/>
        <v>0.66666666666666607</v>
      </c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R30" s="32"/>
      <c r="ES30" s="32"/>
      <c r="ET30" s="32"/>
      <c r="EU30" s="32"/>
      <c r="EV30" s="32"/>
      <c r="EW30" s="32"/>
      <c r="EX30" s="32"/>
      <c r="EY30" s="32"/>
      <c r="EZ30" s="32"/>
      <c r="FA30" s="32"/>
      <c r="FB30" s="32"/>
    </row>
    <row r="31" spans="1:158" x14ac:dyDescent="0.25">
      <c r="A31" s="31">
        <v>88</v>
      </c>
      <c r="B31" s="32">
        <v>0.13580172391676412</v>
      </c>
      <c r="C31" s="32">
        <v>0.13504759912727546</v>
      </c>
      <c r="D31" s="32">
        <v>0.13429766209168065</v>
      </c>
      <c r="E31" s="32">
        <v>0.13355188955483285</v>
      </c>
      <c r="F31" s="32">
        <v>0.13281025839072422</v>
      </c>
      <c r="G31" s="32">
        <v>0.13207274560176854</v>
      </c>
      <c r="H31" s="32">
        <v>0.13133932831808834</v>
      </c>
      <c r="I31" s="32">
        <v>0.1306099837968055</v>
      </c>
      <c r="J31" s="32">
        <v>0.12988468942133605</v>
      </c>
      <c r="K31" s="32">
        <v>0.12916342270068895</v>
      </c>
      <c r="L31" s="32">
        <v>0.12844616126876859</v>
      </c>
      <c r="M31" s="32">
        <v>0.1277328828836812</v>
      </c>
      <c r="N31" s="32">
        <v>0.1270235654270451</v>
      </c>
      <c r="O31" s="32">
        <v>0.12631818690330501</v>
      </c>
      <c r="P31" s="32">
        <v>0.12561672543904973</v>
      </c>
      <c r="Q31" s="32">
        <v>0.12491915928233406</v>
      </c>
      <c r="R31" s="32">
        <v>0.12422546680200421</v>
      </c>
      <c r="S31" s="32">
        <v>0.12353562648702698</v>
      </c>
      <c r="T31" s="32">
        <v>0.12284961694582279</v>
      </c>
      <c r="U31" s="32">
        <v>0.12216741690560229</v>
      </c>
      <c r="V31" s="32">
        <v>0.12148900521170672</v>
      </c>
      <c r="W31" s="32">
        <v>0.12081436082695192</v>
      </c>
      <c r="X31" s="32">
        <v>0.120143462830976</v>
      </c>
      <c r="Y31" s="32">
        <v>0.11947629041959056</v>
      </c>
      <c r="Z31" s="32">
        <v>0.11881282290413558</v>
      </c>
      <c r="AA31" s="32">
        <v>0.11815303971083789</v>
      </c>
      <c r="AB31" s="32">
        <v>0.11749692038017319</v>
      </c>
      <c r="AC31" s="32">
        <v>0.11684444456623158</v>
      </c>
      <c r="AD31" s="32">
        <v>0.11619559203608672</v>
      </c>
      <c r="AE31" s="32">
        <v>0.11555034266916826</v>
      </c>
      <c r="AF31" s="32">
        <v>0.11490867645663817</v>
      </c>
      <c r="AG31" s="32">
        <v>0.11427057350076998</v>
      </c>
      <c r="AH31" s="32">
        <v>0.11363601401433199</v>
      </c>
      <c r="AI31" s="32">
        <v>0.11300497831997355</v>
      </c>
      <c r="AJ31" s="32">
        <v>0.11237744684961494</v>
      </c>
      <c r="AK31" s="32">
        <v>0.11175340014384057</v>
      </c>
      <c r="AL31" s="32">
        <v>0.11113281885129549</v>
      </c>
      <c r="AM31" s="32">
        <v>0.1105156837280854</v>
      </c>
      <c r="AN31" s="32">
        <v>0.10990197563717986</v>
      </c>
      <c r="AO31" s="32">
        <v>0.10929167554781889</v>
      </c>
      <c r="AP31" s="32">
        <v>0.10868476453492279</v>
      </c>
      <c r="AQ31" s="32">
        <v>0.10808122377850529</v>
      </c>
      <c r="AR31" s="32">
        <v>0.10748103456309004</v>
      </c>
      <c r="AS31" s="32">
        <v>0.10688417827713013</v>
      </c>
      <c r="AT31" s="32">
        <v>0.10629063641243103</v>
      </c>
      <c r="AU31" s="32">
        <v>0.10570039056357663</v>
      </c>
      <c r="AV31" s="32">
        <v>0.10511342242735856</v>
      </c>
      <c r="AW31" s="32">
        <v>0.10452971380220849</v>
      </c>
      <c r="AX31" s="32">
        <v>0.10394924658763383</v>
      </c>
      <c r="AY31" s="32">
        <v>0.10337200278365641</v>
      </c>
      <c r="AZ31" s="32">
        <v>0.1027979644902543</v>
      </c>
      <c r="BB31" s="31">
        <f t="shared" si="20"/>
        <v>87</v>
      </c>
      <c r="BC31" s="32">
        <f t="shared" si="26"/>
        <v>0</v>
      </c>
      <c r="BD31" s="32">
        <f t="shared" ca="1" si="21"/>
        <v>0.1170923935924322</v>
      </c>
      <c r="BE31" s="32">
        <f t="shared" ca="1" si="64"/>
        <v>0.13504759912727546</v>
      </c>
      <c r="BF31" s="32">
        <f t="shared" ca="1" si="65"/>
        <v>0.1577538178365363</v>
      </c>
      <c r="BG31" s="32">
        <f t="shared" ca="1" si="66"/>
        <v>0.17134084844635517</v>
      </c>
      <c r="BH31" s="32">
        <f t="shared" ca="1" si="67"/>
        <v>0.19532637147186654</v>
      </c>
      <c r="BI31" s="32">
        <f t="shared" ca="1" si="68"/>
        <v>0.20158849593670353</v>
      </c>
      <c r="BJ31" s="32">
        <f t="shared" ca="1" si="69"/>
        <v>0.2339446728233941</v>
      </c>
      <c r="BK31" s="32">
        <f t="shared" ca="1" si="70"/>
        <v>0.27183283012871207</v>
      </c>
      <c r="BL31" s="32">
        <f t="shared" ca="1" si="71"/>
        <v>0.29335648688416882</v>
      </c>
      <c r="BM31" s="32">
        <f t="shared" ca="1" si="72"/>
        <v>0.32384459411557254</v>
      </c>
      <c r="BN31" s="32">
        <f t="shared" ca="1" si="73"/>
        <v>0.35624278159582806</v>
      </c>
      <c r="BO31" s="32">
        <f t="shared" ca="1" si="74"/>
        <v>0.38992571875227144</v>
      </c>
      <c r="BP31" s="32">
        <f t="shared" ca="1" si="75"/>
        <v>0.4274252485174595</v>
      </c>
      <c r="BQ31" s="32">
        <f t="shared" ca="1" si="76"/>
        <v>0.46082962803372085</v>
      </c>
      <c r="BR31" s="32">
        <f t="shared" ca="1" si="77"/>
        <v>0.49979879190796822</v>
      </c>
      <c r="BS31" s="32">
        <f t="shared" ca="1" si="78"/>
        <v>0.54274385513898127</v>
      </c>
      <c r="BT31" s="32">
        <f t="shared" ca="1" si="34"/>
        <v>0.57466467592818449</v>
      </c>
      <c r="BU31" s="32">
        <f t="shared" ca="1" si="35"/>
        <v>0.62202291702140144</v>
      </c>
      <c r="BV31" s="32">
        <f t="shared" ca="1" si="36"/>
        <v>0.64716370176969273</v>
      </c>
      <c r="BW31" s="32">
        <f t="shared" ca="1" si="37"/>
        <v>0.69706964866890953</v>
      </c>
      <c r="BX31" s="32">
        <f t="shared" ca="1" si="38"/>
        <v>0.77024950479181009</v>
      </c>
      <c r="BY31" s="32">
        <f t="shared" ca="1" si="39"/>
        <v>0.66666666666666652</v>
      </c>
      <c r="BZ31" s="32">
        <f t="shared" ca="1" si="40"/>
        <v>0.66666666666666607</v>
      </c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1">
        <f t="shared" si="23"/>
        <v>87</v>
      </c>
      <c r="DE31" s="32">
        <f t="shared" ref="DE31:EA31" ca="1" si="100">OFFSET($C30,C$2-2017,C$2-2017,1,1)</f>
        <v>0.11634434034549834</v>
      </c>
      <c r="DF31" s="32">
        <f t="shared" ca="1" si="100"/>
        <v>0.13429766209168065</v>
      </c>
      <c r="DG31" s="32">
        <f t="shared" ca="1" si="100"/>
        <v>0.15720513997500965</v>
      </c>
      <c r="DH31" s="32">
        <f t="shared" ca="1" si="100"/>
        <v>0.17079714344637617</v>
      </c>
      <c r="DI31" s="32">
        <f t="shared" ca="1" si="100"/>
        <v>0.19486222576418361</v>
      </c>
      <c r="DJ31" s="32">
        <f t="shared" ca="1" si="100"/>
        <v>0.20106758883669248</v>
      </c>
      <c r="DK31" s="32">
        <f t="shared" ca="1" si="100"/>
        <v>0.23356407997849932</v>
      </c>
      <c r="DL31" s="32">
        <f t="shared" ca="1" si="100"/>
        <v>0.27165591130325523</v>
      </c>
      <c r="DM31" s="32">
        <f t="shared" ca="1" si="100"/>
        <v>0.29324149997815147</v>
      </c>
      <c r="DN31" s="32">
        <f t="shared" ca="1" si="100"/>
        <v>0.32386130840061861</v>
      </c>
      <c r="DO31" s="32">
        <f t="shared" ca="1" si="100"/>
        <v>0.35642986563523515</v>
      </c>
      <c r="DP31" s="32">
        <f t="shared" ca="1" si="100"/>
        <v>0.39026612963296387</v>
      </c>
      <c r="DQ31" s="32">
        <f t="shared" ca="1" si="100"/>
        <v>0.42803535081015109</v>
      </c>
      <c r="DR31" s="32">
        <f t="shared" ca="1" si="100"/>
        <v>0.46149930417751039</v>
      </c>
      <c r="DS31" s="32">
        <f t="shared" ca="1" si="100"/>
        <v>0.50071792779991664</v>
      </c>
      <c r="DT31" s="32">
        <f t="shared" ca="1" si="100"/>
        <v>0.54408396942661841</v>
      </c>
      <c r="DU31" s="32">
        <f t="shared" ca="1" si="100"/>
        <v>0.57589379846425048</v>
      </c>
      <c r="DV31" s="32">
        <f t="shared" ca="1" si="100"/>
        <v>0.62360401048102443</v>
      </c>
      <c r="DW31" s="32">
        <f t="shared" ca="1" si="100"/>
        <v>0.64889029504924145</v>
      </c>
      <c r="DX31" s="32">
        <f t="shared" ca="1" si="100"/>
        <v>0.70000781751814978</v>
      </c>
      <c r="DY31" s="32">
        <f t="shared" ca="1" si="100"/>
        <v>0.77308245998193736</v>
      </c>
      <c r="DZ31" s="32">
        <f t="shared" ca="1" si="100"/>
        <v>0.66666666666666652</v>
      </c>
      <c r="EA31" s="32">
        <f t="shared" ca="1" si="100"/>
        <v>0.66666666666666607</v>
      </c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R31" s="32"/>
      <c r="ES31" s="32"/>
      <c r="ET31" s="32"/>
      <c r="EU31" s="32"/>
      <c r="EV31" s="32"/>
      <c r="EW31" s="32"/>
      <c r="EX31" s="32"/>
      <c r="EY31" s="32"/>
      <c r="EZ31" s="32"/>
      <c r="FA31" s="32"/>
      <c r="FB31" s="32"/>
    </row>
    <row r="32" spans="1:158" x14ac:dyDescent="0.25">
      <c r="A32" s="31">
        <v>89</v>
      </c>
      <c r="B32" s="32">
        <v>0.15885692523478212</v>
      </c>
      <c r="C32" s="32">
        <v>0.15830441069521747</v>
      </c>
      <c r="D32" s="32">
        <v>0.1577538178365363</v>
      </c>
      <c r="E32" s="32">
        <v>0.15720513997500965</v>
      </c>
      <c r="F32" s="32">
        <v>0.15665837045015504</v>
      </c>
      <c r="G32" s="32">
        <v>0.15611350262465551</v>
      </c>
      <c r="H32" s="32">
        <v>0.15557052988427922</v>
      </c>
      <c r="I32" s="32">
        <v>0.15502944563779891</v>
      </c>
      <c r="J32" s="32">
        <v>0.15449024331691213</v>
      </c>
      <c r="K32" s="32">
        <v>0.1539529163761614</v>
      </c>
      <c r="L32" s="32">
        <v>0.15341745829285472</v>
      </c>
      <c r="M32" s="32">
        <v>0.15288386256698647</v>
      </c>
      <c r="N32" s="32">
        <v>0.15235212272115839</v>
      </c>
      <c r="O32" s="32">
        <v>0.15182223230050115</v>
      </c>
      <c r="P32" s="32">
        <v>0.15129418487259574</v>
      </c>
      <c r="Q32" s="32">
        <v>0.15076797402739558</v>
      </c>
      <c r="R32" s="32">
        <v>0.15024359337714868</v>
      </c>
      <c r="S32" s="32">
        <v>0.14972103655631996</v>
      </c>
      <c r="T32" s="32">
        <v>0.14920029722151418</v>
      </c>
      <c r="U32" s="32">
        <v>0.1486813690513987</v>
      </c>
      <c r="V32" s="32">
        <v>0.14816424574662707</v>
      </c>
      <c r="W32" s="32">
        <v>0.14764892102976218</v>
      </c>
      <c r="X32" s="32">
        <v>0.14713538864520034</v>
      </c>
      <c r="Y32" s="32">
        <v>0.14662364235909531</v>
      </c>
      <c r="Z32" s="32">
        <v>0.14611367595928243</v>
      </c>
      <c r="AA32" s="32">
        <v>0.14560548325520342</v>
      </c>
      <c r="AB32" s="32">
        <v>0.14509905807783116</v>
      </c>
      <c r="AC32" s="32">
        <v>0.14459439427959478</v>
      </c>
      <c r="AD32" s="32">
        <v>0.14409148573430508</v>
      </c>
      <c r="AE32" s="32">
        <v>0.14359032633708013</v>
      </c>
      <c r="AF32" s="32">
        <v>0.14309091000427113</v>
      </c>
      <c r="AG32" s="32">
        <v>0.14259323067338864</v>
      </c>
      <c r="AH32" s="32">
        <v>0.14209728230302895</v>
      </c>
      <c r="AI32" s="32">
        <v>0.1416030588728007</v>
      </c>
      <c r="AJ32" s="32">
        <v>0.1411105543832519</v>
      </c>
      <c r="AK32" s="32">
        <v>0.14061976285579694</v>
      </c>
      <c r="AL32" s="32">
        <v>0.14013067833264423</v>
      </c>
      <c r="AM32" s="32">
        <v>0.13964329487672367</v>
      </c>
      <c r="AN32" s="32">
        <v>0.13915760657161469</v>
      </c>
      <c r="AO32" s="32">
        <v>0.13867360752147445</v>
      </c>
      <c r="AP32" s="32">
        <v>0.13819129185096621</v>
      </c>
      <c r="AQ32" s="32">
        <v>0.13771065370518795</v>
      </c>
      <c r="AR32" s="32">
        <v>0.13723168724960147</v>
      </c>
      <c r="AS32" s="32">
        <v>0.13675438666996145</v>
      </c>
      <c r="AT32" s="32">
        <v>0.13627874617224489</v>
      </c>
      <c r="AU32" s="32">
        <v>0.13580475998258068</v>
      </c>
      <c r="AV32" s="32">
        <v>0.13533242234717974</v>
      </c>
      <c r="AW32" s="32">
        <v>0.13486172753226491</v>
      </c>
      <c r="AX32" s="32">
        <v>0.13439266982400164</v>
      </c>
      <c r="AY32" s="32">
        <v>0.13392524352842824</v>
      </c>
      <c r="AZ32" s="32">
        <v>0.13345944297138718</v>
      </c>
      <c r="BB32" s="31">
        <f t="shared" si="20"/>
        <v>88</v>
      </c>
      <c r="BC32" s="32">
        <f t="shared" si="26"/>
        <v>0</v>
      </c>
      <c r="BD32" s="32">
        <f t="shared" ca="1" si="21"/>
        <v>0.13580172391676412</v>
      </c>
      <c r="BE32" s="32">
        <f t="shared" ca="1" si="64"/>
        <v>0.15830441069521747</v>
      </c>
      <c r="BF32" s="32">
        <f t="shared" ca="1" si="65"/>
        <v>0.17188628424300348</v>
      </c>
      <c r="BG32" s="32">
        <f t="shared" ca="1" si="66"/>
        <v>0.19579162273624276</v>
      </c>
      <c r="BH32" s="32">
        <f t="shared" ca="1" si="67"/>
        <v>0.20211075255410033</v>
      </c>
      <c r="BI32" s="32">
        <f t="shared" ca="1" si="68"/>
        <v>0.23432588584461736</v>
      </c>
      <c r="BJ32" s="32">
        <f t="shared" ca="1" si="69"/>
        <v>0.27200986417445133</v>
      </c>
      <c r="BK32" s="32">
        <f t="shared" ca="1" si="70"/>
        <v>0.29347151887926315</v>
      </c>
      <c r="BL32" s="32">
        <f t="shared" ca="1" si="71"/>
        <v>0.32382788069314056</v>
      </c>
      <c r="BM32" s="32">
        <f t="shared" ca="1" si="72"/>
        <v>0.35605579575368551</v>
      </c>
      <c r="BN32" s="32">
        <f t="shared" ca="1" si="73"/>
        <v>0.3895856047960593</v>
      </c>
      <c r="BO32" s="32">
        <f t="shared" ca="1" si="74"/>
        <v>0.42681601583707163</v>
      </c>
      <c r="BP32" s="32">
        <f t="shared" ca="1" si="75"/>
        <v>0.46016092364900774</v>
      </c>
      <c r="BQ32" s="32">
        <f t="shared" ca="1" si="76"/>
        <v>0.49888134321502137</v>
      </c>
      <c r="BR32" s="32">
        <f t="shared" ca="1" si="77"/>
        <v>0.54140704164020181</v>
      </c>
      <c r="BS32" s="32">
        <f t="shared" ca="1" si="78"/>
        <v>0.57343817669213082</v>
      </c>
      <c r="BT32" s="32">
        <f t="shared" ca="1" si="34"/>
        <v>0.62044583228604266</v>
      </c>
      <c r="BU32" s="32">
        <f t="shared" ca="1" si="35"/>
        <v>0.64544170267867729</v>
      </c>
      <c r="BV32" s="32">
        <f t="shared" ca="1" si="36"/>
        <v>0.69414381230506528</v>
      </c>
      <c r="BW32" s="32">
        <f t="shared" ca="1" si="37"/>
        <v>0.76742693094587922</v>
      </c>
      <c r="BX32" s="32">
        <f t="shared" ca="1" si="38"/>
        <v>0.66666666666666652</v>
      </c>
      <c r="BY32" s="32">
        <f t="shared" ca="1" si="39"/>
        <v>0.66666666666666607</v>
      </c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1">
        <f t="shared" si="23"/>
        <v>88</v>
      </c>
      <c r="DE32" s="32">
        <f t="shared" ref="DE32:DZ32" ca="1" si="101">OFFSET($C31,C$2-2017,C$2-2017,1,1)</f>
        <v>0.13504759912727546</v>
      </c>
      <c r="DF32" s="32">
        <f t="shared" ca="1" si="101"/>
        <v>0.1577538178365363</v>
      </c>
      <c r="DG32" s="32">
        <f t="shared" ca="1" si="101"/>
        <v>0.17134084844635517</v>
      </c>
      <c r="DH32" s="32">
        <f t="shared" ca="1" si="101"/>
        <v>0.19532637147186654</v>
      </c>
      <c r="DI32" s="32">
        <f t="shared" ca="1" si="101"/>
        <v>0.20158849593670353</v>
      </c>
      <c r="DJ32" s="32">
        <f t="shared" ca="1" si="101"/>
        <v>0.2339446728233941</v>
      </c>
      <c r="DK32" s="32">
        <f t="shared" ca="1" si="101"/>
        <v>0.27183283012871207</v>
      </c>
      <c r="DL32" s="32">
        <f t="shared" ca="1" si="101"/>
        <v>0.29335648688416882</v>
      </c>
      <c r="DM32" s="32">
        <f t="shared" ca="1" si="101"/>
        <v>0.32384459411557254</v>
      </c>
      <c r="DN32" s="32">
        <f t="shared" ca="1" si="101"/>
        <v>0.35624278159582806</v>
      </c>
      <c r="DO32" s="32">
        <f t="shared" ca="1" si="101"/>
        <v>0.38992571875227144</v>
      </c>
      <c r="DP32" s="32">
        <f t="shared" ca="1" si="101"/>
        <v>0.4274252485174595</v>
      </c>
      <c r="DQ32" s="32">
        <f t="shared" ca="1" si="101"/>
        <v>0.46082962803372085</v>
      </c>
      <c r="DR32" s="32">
        <f t="shared" ca="1" si="101"/>
        <v>0.49979879190796822</v>
      </c>
      <c r="DS32" s="32">
        <f t="shared" ca="1" si="101"/>
        <v>0.54274385513898127</v>
      </c>
      <c r="DT32" s="32">
        <f t="shared" ca="1" si="101"/>
        <v>0.57466467592818449</v>
      </c>
      <c r="DU32" s="32">
        <f t="shared" ca="1" si="101"/>
        <v>0.62202291702140144</v>
      </c>
      <c r="DV32" s="32">
        <f t="shared" ca="1" si="101"/>
        <v>0.64716370176969273</v>
      </c>
      <c r="DW32" s="32">
        <f t="shared" ca="1" si="101"/>
        <v>0.69706964866890953</v>
      </c>
      <c r="DX32" s="32">
        <f t="shared" ca="1" si="101"/>
        <v>0.77024950479181009</v>
      </c>
      <c r="DY32" s="32">
        <f t="shared" ca="1" si="101"/>
        <v>0.66666666666666652</v>
      </c>
      <c r="DZ32" s="32">
        <f t="shared" ca="1" si="101"/>
        <v>0.66666666666666607</v>
      </c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  <c r="EW32" s="32"/>
      <c r="EX32" s="32"/>
      <c r="EY32" s="32"/>
      <c r="EZ32" s="32"/>
      <c r="FA32" s="32"/>
      <c r="FB32" s="32"/>
    </row>
    <row r="33" spans="1:158" x14ac:dyDescent="0.25">
      <c r="A33" s="31">
        <v>90</v>
      </c>
      <c r="B33" s="32">
        <v>0.17298237028268898</v>
      </c>
      <c r="C33" s="32">
        <v>0.17243345634603149</v>
      </c>
      <c r="D33" s="32">
        <v>0.17188628424300348</v>
      </c>
      <c r="E33" s="32">
        <v>0.17134084844635517</v>
      </c>
      <c r="F33" s="32">
        <v>0.17079714344637617</v>
      </c>
      <c r="G33" s="32">
        <v>0.17025516375083963</v>
      </c>
      <c r="H33" s="32">
        <v>0.16971490388494687</v>
      </c>
      <c r="I33" s="32">
        <v>0.16917635839127207</v>
      </c>
      <c r="J33" s="32">
        <v>0.16863952182970704</v>
      </c>
      <c r="K33" s="32">
        <v>0.16810438877740638</v>
      </c>
      <c r="L33" s="32">
        <v>0.16757095382873266</v>
      </c>
      <c r="M33" s="32">
        <v>0.16703921159520183</v>
      </c>
      <c r="N33" s="32">
        <v>0.16650915670542873</v>
      </c>
      <c r="O33" s="32">
        <v>0.16598078380507289</v>
      </c>
      <c r="P33" s="32">
        <v>0.16545408755678445</v>
      </c>
      <c r="Q33" s="32">
        <v>0.1649290626401502</v>
      </c>
      <c r="R33" s="32">
        <v>0.16440570375163988</v>
      </c>
      <c r="S33" s="32">
        <v>0.16388400560455252</v>
      </c>
      <c r="T33" s="32">
        <v>0.16336396292896324</v>
      </c>
      <c r="U33" s="32">
        <v>0.16284557047166973</v>
      </c>
      <c r="V33" s="32">
        <v>0.16232882299613935</v>
      </c>
      <c r="W33" s="32">
        <v>0.16181371528245636</v>
      </c>
      <c r="X33" s="32">
        <v>0.16130024212726884</v>
      </c>
      <c r="Y33" s="32">
        <v>0.16078839834373654</v>
      </c>
      <c r="Z33" s="32">
        <v>0.1602781787614781</v>
      </c>
      <c r="AA33" s="32">
        <v>0.1597695782265191</v>
      </c>
      <c r="AB33" s="32">
        <v>0.15926259160123987</v>
      </c>
      <c r="AC33" s="32">
        <v>0.15875721376432364</v>
      </c>
      <c r="AD33" s="32">
        <v>0.15825343961070479</v>
      </c>
      <c r="AE33" s="32">
        <v>0.15775126405151724</v>
      </c>
      <c r="AF33" s="32">
        <v>0.15725068201404313</v>
      </c>
      <c r="AG33" s="32">
        <v>0.15675168844166149</v>
      </c>
      <c r="AH33" s="32">
        <v>0.15625427829379729</v>
      </c>
      <c r="AI33" s="32">
        <v>0.15575844654587029</v>
      </c>
      <c r="AJ33" s="32">
        <v>0.15526418818924456</v>
      </c>
      <c r="AK33" s="32">
        <v>0.1547714982311777</v>
      </c>
      <c r="AL33" s="32">
        <v>0.15428037169477049</v>
      </c>
      <c r="AM33" s="32">
        <v>0.15379080361891651</v>
      </c>
      <c r="AN33" s="32">
        <v>0.15330278905825223</v>
      </c>
      <c r="AO33" s="32">
        <v>0.1528163230831068</v>
      </c>
      <c r="AP33" s="32">
        <v>0.15233140077945248</v>
      </c>
      <c r="AQ33" s="32">
        <v>0.15184801724885483</v>
      </c>
      <c r="AR33" s="32">
        <v>0.15136616760842334</v>
      </c>
      <c r="AS33" s="32">
        <v>0.15088584699076207</v>
      </c>
      <c r="AT33" s="32">
        <v>0.15040705054392042</v>
      </c>
      <c r="AU33" s="32">
        <v>0.14992977343134428</v>
      </c>
      <c r="AV33" s="32">
        <v>0.14945401083182697</v>
      </c>
      <c r="AW33" s="32">
        <v>0.14897975793946064</v>
      </c>
      <c r="AX33" s="32">
        <v>0.14850700996358782</v>
      </c>
      <c r="AY33" s="32">
        <v>0.14803576212875283</v>
      </c>
      <c r="AZ33" s="32">
        <v>0.14756600967465366</v>
      </c>
      <c r="BB33" s="31">
        <f t="shared" si="20"/>
        <v>89</v>
      </c>
      <c r="BC33" s="32">
        <f t="shared" si="26"/>
        <v>0</v>
      </c>
      <c r="BD33" s="32">
        <f t="shared" ca="1" si="21"/>
        <v>0.15885692523478212</v>
      </c>
      <c r="BE33" s="32">
        <f t="shared" ca="1" si="64"/>
        <v>0.17243345634603149</v>
      </c>
      <c r="BF33" s="32">
        <f t="shared" ca="1" si="65"/>
        <v>0.19625798219065688</v>
      </c>
      <c r="BG33" s="32">
        <f t="shared" ca="1" si="66"/>
        <v>0.20263436218508624</v>
      </c>
      <c r="BH33" s="32">
        <f t="shared" ca="1" si="67"/>
        <v>0.23470772005274687</v>
      </c>
      <c r="BI33" s="32">
        <f t="shared" ca="1" si="68"/>
        <v>0.27218701351551133</v>
      </c>
      <c r="BJ33" s="32">
        <f t="shared" ca="1" si="69"/>
        <v>0.29358659598111486</v>
      </c>
      <c r="BK33" s="32">
        <f t="shared" ca="1" si="70"/>
        <v>0.32381116813327804</v>
      </c>
      <c r="BL33" s="32">
        <f t="shared" ca="1" si="71"/>
        <v>0.35586890805726534</v>
      </c>
      <c r="BM33" s="32">
        <f t="shared" ca="1" si="72"/>
        <v>0.38924578750533412</v>
      </c>
      <c r="BN33" s="32">
        <f t="shared" ca="1" si="73"/>
        <v>0.42620765152948153</v>
      </c>
      <c r="BO33" s="32">
        <f t="shared" ca="1" si="74"/>
        <v>0.45949318961326285</v>
      </c>
      <c r="BP33" s="32">
        <f t="shared" ca="1" si="75"/>
        <v>0.49796557862399282</v>
      </c>
      <c r="BQ33" s="32">
        <f t="shared" ca="1" si="76"/>
        <v>0.54007352080022197</v>
      </c>
      <c r="BR33" s="32">
        <f t="shared" ca="1" si="77"/>
        <v>0.57221429515721489</v>
      </c>
      <c r="BS33" s="32">
        <f t="shared" ca="1" si="78"/>
        <v>0.61887274611117815</v>
      </c>
      <c r="BT33" s="32">
        <f t="shared" ca="1" si="34"/>
        <v>0.64372428555179473</v>
      </c>
      <c r="BU33" s="32">
        <f t="shared" ca="1" si="35"/>
        <v>0.69123025666301752</v>
      </c>
      <c r="BV33" s="32">
        <f t="shared" ca="1" si="36"/>
        <v>0.76461470040178259</v>
      </c>
      <c r="BW33" s="32">
        <f t="shared" ca="1" si="37"/>
        <v>0.66666666666666652</v>
      </c>
      <c r="BX33" s="32">
        <f t="shared" ca="1" si="38"/>
        <v>0.66666666666666607</v>
      </c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1">
        <f t="shared" si="23"/>
        <v>89</v>
      </c>
      <c r="DE33" s="32">
        <f t="shared" ref="DE33:DY33" ca="1" si="102">OFFSET($C32,C$2-2017,C$2-2017,1,1)</f>
        <v>0.15830441069521747</v>
      </c>
      <c r="DF33" s="32">
        <f t="shared" ca="1" si="102"/>
        <v>0.17188628424300348</v>
      </c>
      <c r="DG33" s="32">
        <f t="shared" ca="1" si="102"/>
        <v>0.19579162273624276</v>
      </c>
      <c r="DH33" s="32">
        <f t="shared" ca="1" si="102"/>
        <v>0.20211075255410033</v>
      </c>
      <c r="DI33" s="32">
        <f t="shared" ca="1" si="102"/>
        <v>0.23432588584461736</v>
      </c>
      <c r="DJ33" s="32">
        <f t="shared" ca="1" si="102"/>
        <v>0.27200986417445133</v>
      </c>
      <c r="DK33" s="32">
        <f t="shared" ca="1" si="102"/>
        <v>0.29347151887926315</v>
      </c>
      <c r="DL33" s="32">
        <f t="shared" ca="1" si="102"/>
        <v>0.32382788069314056</v>
      </c>
      <c r="DM33" s="32">
        <f t="shared" ca="1" si="102"/>
        <v>0.35605579575368551</v>
      </c>
      <c r="DN33" s="32">
        <f t="shared" ca="1" si="102"/>
        <v>0.3895856047960593</v>
      </c>
      <c r="DO33" s="32">
        <f t="shared" ca="1" si="102"/>
        <v>0.42681601583707163</v>
      </c>
      <c r="DP33" s="32">
        <f t="shared" ca="1" si="102"/>
        <v>0.46016092364900774</v>
      </c>
      <c r="DQ33" s="32">
        <f t="shared" ca="1" si="102"/>
        <v>0.49888134321502137</v>
      </c>
      <c r="DR33" s="32">
        <f t="shared" ca="1" si="102"/>
        <v>0.54140704164020181</v>
      </c>
      <c r="DS33" s="32">
        <f t="shared" ca="1" si="102"/>
        <v>0.57343817669213082</v>
      </c>
      <c r="DT33" s="32">
        <f t="shared" ca="1" si="102"/>
        <v>0.62044583228604266</v>
      </c>
      <c r="DU33" s="32">
        <f t="shared" ca="1" si="102"/>
        <v>0.64544170267867729</v>
      </c>
      <c r="DV33" s="32">
        <f t="shared" ca="1" si="102"/>
        <v>0.69414381230506528</v>
      </c>
      <c r="DW33" s="32">
        <f t="shared" ca="1" si="102"/>
        <v>0.76742693094587922</v>
      </c>
      <c r="DX33" s="32">
        <f t="shared" ca="1" si="102"/>
        <v>0.66666666666666652</v>
      </c>
      <c r="DY33" s="32">
        <f t="shared" ca="1" si="102"/>
        <v>0.66666666666666607</v>
      </c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  <c r="EW33" s="32"/>
      <c r="EX33" s="32"/>
      <c r="EY33" s="32"/>
      <c r="EZ33" s="32"/>
      <c r="FA33" s="32"/>
      <c r="FB33" s="32"/>
    </row>
    <row r="34" spans="1:158" x14ac:dyDescent="0.25">
      <c r="A34" s="31">
        <v>91</v>
      </c>
      <c r="B34" s="32">
        <v>0.19719403623435425</v>
      </c>
      <c r="C34" s="32">
        <v>0.19672545247472589</v>
      </c>
      <c r="D34" s="32">
        <v>0.19625798219065688</v>
      </c>
      <c r="E34" s="32">
        <v>0.19579162273624276</v>
      </c>
      <c r="F34" s="32">
        <v>0.19532637147186654</v>
      </c>
      <c r="G34" s="32">
        <v>0.19486222576418361</v>
      </c>
      <c r="H34" s="32">
        <v>0.19439918298610684</v>
      </c>
      <c r="I34" s="32">
        <v>0.19393724051679176</v>
      </c>
      <c r="J34" s="32">
        <v>0.19347639574162165</v>
      </c>
      <c r="K34" s="32">
        <v>0.19301664605219288</v>
      </c>
      <c r="L34" s="32">
        <v>0.19255798884630002</v>
      </c>
      <c r="M34" s="32">
        <v>0.19210042152792106</v>
      </c>
      <c r="N34" s="32">
        <v>0.19164394150720299</v>
      </c>
      <c r="O34" s="32">
        <v>0.19118854620044679</v>
      </c>
      <c r="P34" s="32">
        <v>0.19073423303009304</v>
      </c>
      <c r="Q34" s="32">
        <v>0.19028099942470725</v>
      </c>
      <c r="R34" s="32">
        <v>0.18982884281896539</v>
      </c>
      <c r="S34" s="32">
        <v>0.18937776065363918</v>
      </c>
      <c r="T34" s="32">
        <v>0.18892775037558177</v>
      </c>
      <c r="U34" s="32">
        <v>0.18847880943771333</v>
      </c>
      <c r="V34" s="32">
        <v>0.18803093529900644</v>
      </c>
      <c r="W34" s="32">
        <v>0.18758412542447186</v>
      </c>
      <c r="X34" s="32">
        <v>0.18713837728514413</v>
      </c>
      <c r="Y34" s="32">
        <v>0.18669368835806721</v>
      </c>
      <c r="Z34" s="32">
        <v>0.18625005612628034</v>
      </c>
      <c r="AA34" s="32">
        <v>0.18580747807880368</v>
      </c>
      <c r="AB34" s="32">
        <v>0.18536595171062412</v>
      </c>
      <c r="AC34" s="32">
        <v>0.18492547452268107</v>
      </c>
      <c r="AD34" s="32">
        <v>0.18448604402185237</v>
      </c>
      <c r="AE34" s="32">
        <v>0.1840476577209402</v>
      </c>
      <c r="AF34" s="32">
        <v>0.18361031313865692</v>
      </c>
      <c r="AG34" s="32">
        <v>0.18317400779961107</v>
      </c>
      <c r="AH34" s="32">
        <v>0.1827387392342934</v>
      </c>
      <c r="AI34" s="32">
        <v>0.18230450497906275</v>
      </c>
      <c r="AJ34" s="32">
        <v>0.18187130257613232</v>
      </c>
      <c r="AK34" s="32">
        <v>0.18143912957355557</v>
      </c>
      <c r="AL34" s="32">
        <v>0.18100798352521247</v>
      </c>
      <c r="AM34" s="32">
        <v>0.18057786199079556</v>
      </c>
      <c r="AN34" s="32">
        <v>0.18014876253579615</v>
      </c>
      <c r="AO34" s="32">
        <v>0.17972068273149061</v>
      </c>
      <c r="AP34" s="32">
        <v>0.17929362015492664</v>
      </c>
      <c r="AQ34" s="32">
        <v>0.17886757238890941</v>
      </c>
      <c r="AR34" s="32">
        <v>0.17844253702198795</v>
      </c>
      <c r="AS34" s="32">
        <v>0.17801851164844162</v>
      </c>
      <c r="AT34" s="32">
        <v>0.17759549386826629</v>
      </c>
      <c r="AU34" s="32">
        <v>0.17717348128716093</v>
      </c>
      <c r="AV34" s="32">
        <v>0.17675247151651394</v>
      </c>
      <c r="AW34" s="32">
        <v>0.17633246217338971</v>
      </c>
      <c r="AX34" s="32">
        <v>0.17591345088051505</v>
      </c>
      <c r="AY34" s="32">
        <v>0.17549543526626582</v>
      </c>
      <c r="AZ34" s="32">
        <v>0.17507841296465348</v>
      </c>
      <c r="BB34" s="31">
        <f t="shared" si="20"/>
        <v>90</v>
      </c>
      <c r="BC34" s="32">
        <f t="shared" si="26"/>
        <v>0</v>
      </c>
      <c r="BD34" s="32">
        <f t="shared" ca="1" si="21"/>
        <v>0.17298237028268898</v>
      </c>
      <c r="BE34" s="32">
        <f t="shared" ca="1" si="64"/>
        <v>0.19672545247472589</v>
      </c>
      <c r="BF34" s="32">
        <f t="shared" ca="1" si="65"/>
        <v>0.20315932833492231</v>
      </c>
      <c r="BG34" s="32">
        <f t="shared" ca="1" si="66"/>
        <v>0.23509017646000718</v>
      </c>
      <c r="BH34" s="32">
        <f t="shared" ca="1" si="67"/>
        <v>0.27236427822697951</v>
      </c>
      <c r="BI34" s="32">
        <f t="shared" ca="1" si="68"/>
        <v>0.29370171820741148</v>
      </c>
      <c r="BJ34" s="32">
        <f t="shared" ca="1" si="69"/>
        <v>0.32379445643594068</v>
      </c>
      <c r="BK34" s="32">
        <f t="shared" ca="1" si="70"/>
        <v>0.35568211845505265</v>
      </c>
      <c r="BL34" s="32">
        <f t="shared" ca="1" si="71"/>
        <v>0.38890626662132843</v>
      </c>
      <c r="BM34" s="32">
        <f t="shared" ca="1" si="72"/>
        <v>0.4256001543569497</v>
      </c>
      <c r="BN34" s="32">
        <f t="shared" ca="1" si="73"/>
        <v>0.45882642451842454</v>
      </c>
      <c r="BO34" s="32">
        <f t="shared" ca="1" si="74"/>
        <v>0.49705149504348417</v>
      </c>
      <c r="BP34" s="32">
        <f t="shared" ca="1" si="75"/>
        <v>0.53874328450900821</v>
      </c>
      <c r="BQ34" s="32">
        <f t="shared" ca="1" si="76"/>
        <v>0.57099302573651189</v>
      </c>
      <c r="BR34" s="32">
        <f t="shared" ca="1" si="77"/>
        <v>0.61730364835880724</v>
      </c>
      <c r="BS34" s="32">
        <f t="shared" ca="1" si="78"/>
        <v>0.64201143819717099</v>
      </c>
      <c r="BT34" s="32">
        <f t="shared" ca="1" si="34"/>
        <v>0.68832893019643571</v>
      </c>
      <c r="BU34" s="32">
        <f t="shared" ca="1" si="35"/>
        <v>0.76181277525656399</v>
      </c>
      <c r="BV34" s="32">
        <f t="shared" ca="1" si="36"/>
        <v>0.66666666666666652</v>
      </c>
      <c r="BW34" s="32">
        <f t="shared" ca="1" si="37"/>
        <v>0.66666666666666619</v>
      </c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1">
        <f t="shared" si="23"/>
        <v>90</v>
      </c>
      <c r="DE34" s="32">
        <f t="shared" ref="DE34:DX34" ca="1" si="103">OFFSET($C33,C$2-2017,C$2-2017,1,1)</f>
        <v>0.17243345634603149</v>
      </c>
      <c r="DF34" s="32">
        <f t="shared" ca="1" si="103"/>
        <v>0.19625798219065688</v>
      </c>
      <c r="DG34" s="32">
        <f t="shared" ca="1" si="103"/>
        <v>0.20263436218508624</v>
      </c>
      <c r="DH34" s="32">
        <f t="shared" ca="1" si="103"/>
        <v>0.23470772005274687</v>
      </c>
      <c r="DI34" s="32">
        <f t="shared" ca="1" si="103"/>
        <v>0.27218701351551133</v>
      </c>
      <c r="DJ34" s="32">
        <f t="shared" ca="1" si="103"/>
        <v>0.29358659598111486</v>
      </c>
      <c r="DK34" s="32">
        <f t="shared" ca="1" si="103"/>
        <v>0.32381116813327804</v>
      </c>
      <c r="DL34" s="32">
        <f t="shared" ca="1" si="103"/>
        <v>0.35586890805726534</v>
      </c>
      <c r="DM34" s="32">
        <f t="shared" ca="1" si="103"/>
        <v>0.38924578750533412</v>
      </c>
      <c r="DN34" s="32">
        <f t="shared" ca="1" si="103"/>
        <v>0.42620765152948153</v>
      </c>
      <c r="DO34" s="32">
        <f t="shared" ca="1" si="103"/>
        <v>0.45949318961326285</v>
      </c>
      <c r="DP34" s="32">
        <f t="shared" ca="1" si="103"/>
        <v>0.49796557862399282</v>
      </c>
      <c r="DQ34" s="32">
        <f t="shared" ca="1" si="103"/>
        <v>0.54007352080022197</v>
      </c>
      <c r="DR34" s="32">
        <f t="shared" ca="1" si="103"/>
        <v>0.57221429515721489</v>
      </c>
      <c r="DS34" s="32">
        <f t="shared" ca="1" si="103"/>
        <v>0.61887274611117815</v>
      </c>
      <c r="DT34" s="32">
        <f t="shared" ca="1" si="103"/>
        <v>0.64372428555179473</v>
      </c>
      <c r="DU34" s="32">
        <f t="shared" ca="1" si="103"/>
        <v>0.69123025666301752</v>
      </c>
      <c r="DV34" s="32">
        <f t="shared" ca="1" si="103"/>
        <v>0.76461470040178259</v>
      </c>
      <c r="DW34" s="32">
        <f t="shared" ca="1" si="103"/>
        <v>0.66666666666666652</v>
      </c>
      <c r="DX34" s="32">
        <f t="shared" ca="1" si="103"/>
        <v>0.66666666666666607</v>
      </c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/>
      <c r="EW34" s="32"/>
      <c r="EX34" s="32"/>
      <c r="EY34" s="32"/>
      <c r="EZ34" s="32"/>
      <c r="FA34" s="32"/>
      <c r="FB34" s="32"/>
    </row>
    <row r="35" spans="1:158" x14ac:dyDescent="0.25">
      <c r="A35" s="31">
        <v>92</v>
      </c>
      <c r="B35" s="32">
        <v>0.20421334425761817</v>
      </c>
      <c r="C35" s="32">
        <v>0.20368565451795068</v>
      </c>
      <c r="D35" s="32">
        <v>0.20315932833492231</v>
      </c>
      <c r="E35" s="32">
        <v>0.20263436218508624</v>
      </c>
      <c r="F35" s="32">
        <v>0.20211075255410033</v>
      </c>
      <c r="G35" s="32">
        <v>0.20158849593670353</v>
      </c>
      <c r="H35" s="32">
        <v>0.20106758883669248</v>
      </c>
      <c r="I35" s="32">
        <v>0.20054802776689798</v>
      </c>
      <c r="J35" s="32">
        <v>0.20002980924916178</v>
      </c>
      <c r="K35" s="32">
        <v>0.19951292981431318</v>
      </c>
      <c r="L35" s="32">
        <v>0.19899738600214587</v>
      </c>
      <c r="M35" s="32">
        <v>0.19848317436139476</v>
      </c>
      <c r="N35" s="32">
        <v>0.1979702914497129</v>
      </c>
      <c r="O35" s="32">
        <v>0.1974587338336484</v>
      </c>
      <c r="P35" s="32">
        <v>0.19694849808862136</v>
      </c>
      <c r="Q35" s="32">
        <v>0.19643958079890117</v>
      </c>
      <c r="R35" s="32">
        <v>0.19593197855758346</v>
      </c>
      <c r="S35" s="32">
        <v>0.19542568796656726</v>
      </c>
      <c r="T35" s="32">
        <v>0.19492070563653244</v>
      </c>
      <c r="U35" s="32">
        <v>0.19441702818691689</v>
      </c>
      <c r="V35" s="32">
        <v>0.19391465224589388</v>
      </c>
      <c r="W35" s="32">
        <v>0.19341357445034957</v>
      </c>
      <c r="X35" s="32">
        <v>0.19291379144586038</v>
      </c>
      <c r="Y35" s="32">
        <v>0.19241529988667064</v>
      </c>
      <c r="Z35" s="32">
        <v>0.19191809643567018</v>
      </c>
      <c r="AA35" s="32">
        <v>0.1914221777643719</v>
      </c>
      <c r="AB35" s="32">
        <v>0.19092754055288963</v>
      </c>
      <c r="AC35" s="32">
        <v>0.19043418148991573</v>
      </c>
      <c r="AD35" s="32">
        <v>0.18994209727269909</v>
      </c>
      <c r="AE35" s="32">
        <v>0.18945128460702296</v>
      </c>
      <c r="AF35" s="32">
        <v>0.18896174020718279</v>
      </c>
      <c r="AG35" s="32">
        <v>0.18847346079596444</v>
      </c>
      <c r="AH35" s="32">
        <v>0.18798644310462209</v>
      </c>
      <c r="AI35" s="32">
        <v>0.18750068387285637</v>
      </c>
      <c r="AJ35" s="32">
        <v>0.18701617984879257</v>
      </c>
      <c r="AK35" s="32">
        <v>0.18653292778895891</v>
      </c>
      <c r="AL35" s="32">
        <v>0.18605092445826477</v>
      </c>
      <c r="AM35" s="32">
        <v>0.18557016662997897</v>
      </c>
      <c r="AN35" s="32">
        <v>0.18509065108570832</v>
      </c>
      <c r="AO35" s="32">
        <v>0.18461237461537597</v>
      </c>
      <c r="AP35" s="32">
        <v>0.18413533401719995</v>
      </c>
      <c r="AQ35" s="32">
        <v>0.18365952609767175</v>
      </c>
      <c r="AR35" s="32">
        <v>0.18318494767153484</v>
      </c>
      <c r="AS35" s="32">
        <v>0.18271159556176358</v>
      </c>
      <c r="AT35" s="32">
        <v>0.18223946659954166</v>
      </c>
      <c r="AU35" s="32">
        <v>0.18176855762424116</v>
      </c>
      <c r="AV35" s="32">
        <v>0.1812988654834011</v>
      </c>
      <c r="AW35" s="32">
        <v>0.18083038703270665</v>
      </c>
      <c r="AX35" s="32">
        <v>0.18036311913596784</v>
      </c>
      <c r="AY35" s="32">
        <v>0.17989705866509867</v>
      </c>
      <c r="AZ35" s="32">
        <v>0.1794322025000962</v>
      </c>
      <c r="BB35" s="31">
        <f t="shared" si="20"/>
        <v>91</v>
      </c>
      <c r="BC35" s="32">
        <f t="shared" si="26"/>
        <v>0</v>
      </c>
      <c r="BD35" s="32">
        <f t="shared" ca="1" si="21"/>
        <v>0.19719403623435425</v>
      </c>
      <c r="BE35" s="32">
        <f t="shared" ca="1" si="64"/>
        <v>0.20368565451795068</v>
      </c>
      <c r="BF35" s="32">
        <f t="shared" ca="1" si="65"/>
        <v>0.23547325608027228</v>
      </c>
      <c r="BG35" s="32">
        <f t="shared" ca="1" si="66"/>
        <v>0.27254165838399197</v>
      </c>
      <c r="BH35" s="32">
        <f t="shared" ca="1" si="67"/>
        <v>0.29381688557584729</v>
      </c>
      <c r="BI35" s="32">
        <f t="shared" ca="1" si="68"/>
        <v>0.3237777456010838</v>
      </c>
      <c r="BJ35" s="32">
        <f t="shared" ca="1" si="69"/>
        <v>0.3554954268955593</v>
      </c>
      <c r="BK35" s="32">
        <f t="shared" ca="1" si="70"/>
        <v>0.38856704188550045</v>
      </c>
      <c r="BL35" s="32">
        <f t="shared" ca="1" si="71"/>
        <v>0.42499352308350091</v>
      </c>
      <c r="BM35" s="32">
        <f t="shared" ca="1" si="72"/>
        <v>0.45816062695847409</v>
      </c>
      <c r="BN35" s="32">
        <f t="shared" ca="1" si="73"/>
        <v>0.49613908938777218</v>
      </c>
      <c r="BO35" s="32">
        <f t="shared" ca="1" si="74"/>
        <v>0.53741632467650313</v>
      </c>
      <c r="BP35" s="32">
        <f t="shared" ca="1" si="75"/>
        <v>0.5697743628550207</v>
      </c>
      <c r="BQ35" s="32">
        <f t="shared" ca="1" si="76"/>
        <v>0.61573852891663328</v>
      </c>
      <c r="BR35" s="32">
        <f t="shared" ca="1" si="77"/>
        <v>0.64030314845537328</v>
      </c>
      <c r="BS35" s="32">
        <f t="shared" ca="1" si="78"/>
        <v>0.6854397815753468</v>
      </c>
      <c r="BT35" s="32">
        <f t="shared" ca="1" si="34"/>
        <v>0.75902111774616232</v>
      </c>
      <c r="BU35" s="32">
        <f t="shared" ca="1" si="35"/>
        <v>0.66666666666666652</v>
      </c>
      <c r="BV35" s="32">
        <f t="shared" ca="1" si="36"/>
        <v>0.66666666666666619</v>
      </c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1">
        <f t="shared" si="23"/>
        <v>91</v>
      </c>
      <c r="DE35" s="32">
        <f t="shared" ref="DE35:DW35" ca="1" si="104">OFFSET($C34,C$2-2017,C$2-2017,1,1)</f>
        <v>0.19672545247472589</v>
      </c>
      <c r="DF35" s="32">
        <f t="shared" ca="1" si="104"/>
        <v>0.20315932833492231</v>
      </c>
      <c r="DG35" s="32">
        <f t="shared" ca="1" si="104"/>
        <v>0.23509017646000718</v>
      </c>
      <c r="DH35" s="32">
        <f t="shared" ca="1" si="104"/>
        <v>0.27236427822697951</v>
      </c>
      <c r="DI35" s="32">
        <f t="shared" ca="1" si="104"/>
        <v>0.29370171820741148</v>
      </c>
      <c r="DJ35" s="32">
        <f t="shared" ca="1" si="104"/>
        <v>0.32379445643594068</v>
      </c>
      <c r="DK35" s="32">
        <f t="shared" ca="1" si="104"/>
        <v>0.35568211845505265</v>
      </c>
      <c r="DL35" s="32">
        <f t="shared" ca="1" si="104"/>
        <v>0.38890626662132843</v>
      </c>
      <c r="DM35" s="32">
        <f t="shared" ca="1" si="104"/>
        <v>0.4256001543569497</v>
      </c>
      <c r="DN35" s="32">
        <f t="shared" ca="1" si="104"/>
        <v>0.45882642451842454</v>
      </c>
      <c r="DO35" s="32">
        <f t="shared" ca="1" si="104"/>
        <v>0.49705149504348417</v>
      </c>
      <c r="DP35" s="32">
        <f t="shared" ca="1" si="104"/>
        <v>0.53874328450900821</v>
      </c>
      <c r="DQ35" s="32">
        <f t="shared" ca="1" si="104"/>
        <v>0.57099302573651189</v>
      </c>
      <c r="DR35" s="32">
        <f t="shared" ca="1" si="104"/>
        <v>0.61730364835880724</v>
      </c>
      <c r="DS35" s="32">
        <f t="shared" ca="1" si="104"/>
        <v>0.64201143819717099</v>
      </c>
      <c r="DT35" s="32">
        <f t="shared" ca="1" si="104"/>
        <v>0.68832893019643571</v>
      </c>
      <c r="DU35" s="32">
        <f t="shared" ca="1" si="104"/>
        <v>0.76181277525656399</v>
      </c>
      <c r="DV35" s="32">
        <f t="shared" ca="1" si="104"/>
        <v>0.66666666666666652</v>
      </c>
      <c r="DW35" s="32">
        <f t="shared" ca="1" si="104"/>
        <v>0.66666666666666619</v>
      </c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/>
      <c r="EW35" s="32"/>
      <c r="EX35" s="32"/>
      <c r="EY35" s="32"/>
      <c r="EZ35" s="32"/>
      <c r="FA35" s="32"/>
      <c r="FB35" s="32"/>
    </row>
    <row r="36" spans="1:158" x14ac:dyDescent="0.25">
      <c r="A36" s="31">
        <v>93</v>
      </c>
      <c r="B36" s="32">
        <v>0.23624128902357577</v>
      </c>
      <c r="C36" s="32">
        <v>0.23585695992906816</v>
      </c>
      <c r="D36" s="32">
        <v>0.23547325608027228</v>
      </c>
      <c r="E36" s="32">
        <v>0.23509017646000718</v>
      </c>
      <c r="F36" s="32">
        <v>0.23470772005274687</v>
      </c>
      <c r="G36" s="32">
        <v>0.23432588584461736</v>
      </c>
      <c r="H36" s="32">
        <v>0.2339446728233941</v>
      </c>
      <c r="I36" s="32">
        <v>0.23356407997849932</v>
      </c>
      <c r="J36" s="32">
        <v>0.23318410630099928</v>
      </c>
      <c r="K36" s="32">
        <v>0.23280475078360166</v>
      </c>
      <c r="L36" s="32">
        <v>0.23242601242065272</v>
      </c>
      <c r="M36" s="32">
        <v>0.23204789020813499</v>
      </c>
      <c r="N36" s="32">
        <v>0.2316703831436642</v>
      </c>
      <c r="O36" s="32">
        <v>0.23129349022648685</v>
      </c>
      <c r="P36" s="32">
        <v>0.23091721045747757</v>
      </c>
      <c r="Q36" s="32">
        <v>0.23054154283913636</v>
      </c>
      <c r="R36" s="32">
        <v>0.23016648637558604</v>
      </c>
      <c r="S36" s="32">
        <v>0.22979204007256959</v>
      </c>
      <c r="T36" s="32">
        <v>0.22941820293744741</v>
      </c>
      <c r="U36" s="32">
        <v>0.22904497397919488</v>
      </c>
      <c r="V36" s="32">
        <v>0.22867235220839954</v>
      </c>
      <c r="W36" s="32">
        <v>0.2283003366372586</v>
      </c>
      <c r="X36" s="32">
        <v>0.22792892627957628</v>
      </c>
      <c r="Y36" s="32">
        <v>0.22755812015076121</v>
      </c>
      <c r="Z36" s="32">
        <v>0.22718791726782372</v>
      </c>
      <c r="AA36" s="32">
        <v>0.22681831664937344</v>
      </c>
      <c r="AB36" s="32">
        <v>0.22644931731561646</v>
      </c>
      <c r="AC36" s="32">
        <v>0.22608091828835289</v>
      </c>
      <c r="AD36" s="32">
        <v>0.22571311859097429</v>
      </c>
      <c r="AE36" s="32">
        <v>0.22534591724846087</v>
      </c>
      <c r="AF36" s="32">
        <v>0.22497931328737919</v>
      </c>
      <c r="AG36" s="32">
        <v>0.2246133057358794</v>
      </c>
      <c r="AH36" s="32">
        <v>0.22424789362369263</v>
      </c>
      <c r="AI36" s="32">
        <v>0.22388307598212859</v>
      </c>
      <c r="AJ36" s="32">
        <v>0.22351885184407289</v>
      </c>
      <c r="AK36" s="32">
        <v>0.22315522024398438</v>
      </c>
      <c r="AL36" s="32">
        <v>0.22279218021789288</v>
      </c>
      <c r="AM36" s="32">
        <v>0.22242973080339629</v>
      </c>
      <c r="AN36" s="32">
        <v>0.22206787103965822</v>
      </c>
      <c r="AO36" s="32">
        <v>0.22170659996740558</v>
      </c>
      <c r="AP36" s="32">
        <v>0.22134591662892564</v>
      </c>
      <c r="AQ36" s="32">
        <v>0.2209858200680638</v>
      </c>
      <c r="AR36" s="32">
        <v>0.22062630933022112</v>
      </c>
      <c r="AS36" s="32">
        <v>0.22026738346235147</v>
      </c>
      <c r="AT36" s="32">
        <v>0.21990904151295923</v>
      </c>
      <c r="AU36" s="32">
        <v>0.21955128253209677</v>
      </c>
      <c r="AV36" s="32">
        <v>0.21919410557136185</v>
      </c>
      <c r="AW36" s="32">
        <v>0.21883750968389512</v>
      </c>
      <c r="AX36" s="32">
        <v>0.21848149392437768</v>
      </c>
      <c r="AY36" s="32">
        <v>0.21812605734902846</v>
      </c>
      <c r="AZ36" s="32">
        <v>0.21777119901560185</v>
      </c>
      <c r="BB36" s="31">
        <f t="shared" si="20"/>
        <v>92</v>
      </c>
      <c r="BC36" s="32">
        <f t="shared" si="26"/>
        <v>0</v>
      </c>
      <c r="BD36" s="32">
        <f t="shared" ca="1" si="21"/>
        <v>0.20421334425761817</v>
      </c>
      <c r="BE36" s="32">
        <f t="shared" ca="1" si="64"/>
        <v>0.23585695992906816</v>
      </c>
      <c r="BF36" s="32">
        <f t="shared" ca="1" si="65"/>
        <v>0.27271915406173391</v>
      </c>
      <c r="BG36" s="32">
        <f t="shared" ca="1" si="66"/>
        <v>0.29393209810412363</v>
      </c>
      <c r="BH36" s="32">
        <f t="shared" ca="1" si="67"/>
        <v>0.32376103562866293</v>
      </c>
      <c r="BI36" s="32">
        <f t="shared" ca="1" si="68"/>
        <v>0.35530883332732438</v>
      </c>
      <c r="BJ36" s="32">
        <f t="shared" ca="1" si="69"/>
        <v>0.38822811303953414</v>
      </c>
      <c r="BK36" s="32">
        <f t="shared" ca="1" si="70"/>
        <v>0.4243877564749215</v>
      </c>
      <c r="BL36" s="32">
        <f t="shared" ca="1" si="71"/>
        <v>0.45749579552943315</v>
      </c>
      <c r="BM36" s="32">
        <f t="shared" ca="1" si="72"/>
        <v>0.49522835857679715</v>
      </c>
      <c r="BN36" s="32">
        <f t="shared" ca="1" si="73"/>
        <v>0.53609263323257506</v>
      </c>
      <c r="BO36" s="32">
        <f t="shared" ca="1" si="74"/>
        <v>0.56855830094963922</v>
      </c>
      <c r="BP36" s="32">
        <f t="shared" ca="1" si="75"/>
        <v>0.61417737769799874</v>
      </c>
      <c r="BQ36" s="32">
        <f t="shared" ca="1" si="76"/>
        <v>0.63859940419932293</v>
      </c>
      <c r="BR36" s="32">
        <f t="shared" ca="1" si="77"/>
        <v>0.68256275968522695</v>
      </c>
      <c r="BS36" s="32">
        <f t="shared" ca="1" si="78"/>
        <v>0.75623969024490278</v>
      </c>
      <c r="BT36" s="32">
        <f t="shared" ca="1" si="34"/>
        <v>0.66666666666666652</v>
      </c>
      <c r="BU36" s="32">
        <f t="shared" ca="1" si="35"/>
        <v>0.66666666666666619</v>
      </c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1">
        <f t="shared" si="23"/>
        <v>92</v>
      </c>
      <c r="DE36" s="32">
        <f t="shared" ref="DE36:DV36" ca="1" si="105">OFFSET($C35,C$2-2017,C$2-2017,1,1)</f>
        <v>0.20368565451795068</v>
      </c>
      <c r="DF36" s="32">
        <f t="shared" ca="1" si="105"/>
        <v>0.23547325608027228</v>
      </c>
      <c r="DG36" s="32">
        <f t="shared" ca="1" si="105"/>
        <v>0.27254165838399197</v>
      </c>
      <c r="DH36" s="32">
        <f t="shared" ca="1" si="105"/>
        <v>0.29381688557584729</v>
      </c>
      <c r="DI36" s="32">
        <f t="shared" ca="1" si="105"/>
        <v>0.3237777456010838</v>
      </c>
      <c r="DJ36" s="32">
        <f t="shared" ca="1" si="105"/>
        <v>0.3554954268955593</v>
      </c>
      <c r="DK36" s="32">
        <f t="shared" ca="1" si="105"/>
        <v>0.38856704188550045</v>
      </c>
      <c r="DL36" s="32">
        <f t="shared" ca="1" si="105"/>
        <v>0.42499352308350091</v>
      </c>
      <c r="DM36" s="32">
        <f t="shared" ca="1" si="105"/>
        <v>0.45816062695847409</v>
      </c>
      <c r="DN36" s="32">
        <f t="shared" ca="1" si="105"/>
        <v>0.49613908938777218</v>
      </c>
      <c r="DO36" s="32">
        <f t="shared" ca="1" si="105"/>
        <v>0.53741632467650313</v>
      </c>
      <c r="DP36" s="32">
        <f t="shared" ca="1" si="105"/>
        <v>0.5697743628550207</v>
      </c>
      <c r="DQ36" s="32">
        <f t="shared" ca="1" si="105"/>
        <v>0.61573852891663328</v>
      </c>
      <c r="DR36" s="32">
        <f t="shared" ca="1" si="105"/>
        <v>0.64030314845537328</v>
      </c>
      <c r="DS36" s="32">
        <f t="shared" ca="1" si="105"/>
        <v>0.6854397815753468</v>
      </c>
      <c r="DT36" s="32">
        <f t="shared" ca="1" si="105"/>
        <v>0.75902111774616232</v>
      </c>
      <c r="DU36" s="32">
        <f t="shared" ca="1" si="105"/>
        <v>0.66666666666666652</v>
      </c>
      <c r="DV36" s="32">
        <f t="shared" ca="1" si="105"/>
        <v>0.66666666666666619</v>
      </c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/>
      <c r="EW36" s="32"/>
      <c r="EX36" s="32"/>
      <c r="EY36" s="32"/>
      <c r="EZ36" s="32"/>
      <c r="FA36" s="32"/>
      <c r="FB36" s="32"/>
    </row>
    <row r="37" spans="1:158" x14ac:dyDescent="0.25">
      <c r="A37" s="31">
        <v>94</v>
      </c>
      <c r="B37" s="32">
        <v>0.2730744922803916</v>
      </c>
      <c r="C37" s="32">
        <v>0.27289676533543938</v>
      </c>
      <c r="D37" s="32">
        <v>0.27271915406173391</v>
      </c>
      <c r="E37" s="32">
        <v>0.27254165838399197</v>
      </c>
      <c r="F37" s="32">
        <v>0.27236427822697951</v>
      </c>
      <c r="G37" s="32">
        <v>0.27218701351551133</v>
      </c>
      <c r="H37" s="32">
        <v>0.27200986417445133</v>
      </c>
      <c r="I37" s="32">
        <v>0.27183283012871207</v>
      </c>
      <c r="J37" s="32">
        <v>0.27165591130325523</v>
      </c>
      <c r="K37" s="32">
        <v>0.27147910762309102</v>
      </c>
      <c r="L37" s="32">
        <v>0.27130241901327878</v>
      </c>
      <c r="M37" s="32">
        <v>0.27112584539892648</v>
      </c>
      <c r="N37" s="32">
        <v>0.27094938670519081</v>
      </c>
      <c r="O37" s="32">
        <v>0.27077304285727716</v>
      </c>
      <c r="P37" s="32">
        <v>0.2705968137804397</v>
      </c>
      <c r="Q37" s="32">
        <v>0.27042069939998115</v>
      </c>
      <c r="R37" s="32">
        <v>0.27024469964125286</v>
      </c>
      <c r="S37" s="32">
        <v>0.2700688144296548</v>
      </c>
      <c r="T37" s="32">
        <v>0.26989304369063549</v>
      </c>
      <c r="U37" s="32">
        <v>0.26971738734969197</v>
      </c>
      <c r="V37" s="32">
        <v>0.26954184533236974</v>
      </c>
      <c r="W37" s="32">
        <v>0.26936641756426277</v>
      </c>
      <c r="X37" s="32">
        <v>0.26919110397101342</v>
      </c>
      <c r="Y37" s="32">
        <v>0.26901590447831253</v>
      </c>
      <c r="Z37" s="32">
        <v>0.26884081901189927</v>
      </c>
      <c r="AA37" s="32">
        <v>0.26866584749756106</v>
      </c>
      <c r="AB37" s="32">
        <v>0.26849098986113373</v>
      </c>
      <c r="AC37" s="32">
        <v>0.2683162460285014</v>
      </c>
      <c r="AD37" s="32">
        <v>0.26814161592559627</v>
      </c>
      <c r="AE37" s="32">
        <v>0.26796709947839886</v>
      </c>
      <c r="AF37" s="32">
        <v>0.26779269661293792</v>
      </c>
      <c r="AG37" s="32">
        <v>0.26761840725529024</v>
      </c>
      <c r="AH37" s="32">
        <v>0.26744423133158063</v>
      </c>
      <c r="AI37" s="32">
        <v>0.26727016876798226</v>
      </c>
      <c r="AJ37" s="32">
        <v>0.2670962194907161</v>
      </c>
      <c r="AK37" s="32">
        <v>0.26692238342605129</v>
      </c>
      <c r="AL37" s="32">
        <v>0.26674866050030488</v>
      </c>
      <c r="AM37" s="32">
        <v>0.26657505063984183</v>
      </c>
      <c r="AN37" s="32">
        <v>0.26640155377107516</v>
      </c>
      <c r="AO37" s="32">
        <v>0.26622816982046571</v>
      </c>
      <c r="AP37" s="32">
        <v>0.26605489871452209</v>
      </c>
      <c r="AQ37" s="32">
        <v>0.26588174037980095</v>
      </c>
      <c r="AR37" s="32">
        <v>0.26570869474290654</v>
      </c>
      <c r="AS37" s="32">
        <v>0.26553576173049098</v>
      </c>
      <c r="AT37" s="32">
        <v>0.26536294126925414</v>
      </c>
      <c r="AU37" s="32">
        <v>0.26519023328594354</v>
      </c>
      <c r="AV37" s="32">
        <v>0.26501763770735437</v>
      </c>
      <c r="AW37" s="32">
        <v>0.26484515446032958</v>
      </c>
      <c r="AX37" s="32">
        <v>0.26467278347175954</v>
      </c>
      <c r="AY37" s="32">
        <v>0.26450052466858243</v>
      </c>
      <c r="AZ37" s="32">
        <v>0.26432837797778369</v>
      </c>
      <c r="BB37" s="31">
        <f t="shared" si="20"/>
        <v>93</v>
      </c>
      <c r="BC37" s="32">
        <f t="shared" si="26"/>
        <v>0</v>
      </c>
      <c r="BD37" s="32">
        <f t="shared" ca="1" si="21"/>
        <v>0.23624128902357577</v>
      </c>
      <c r="BE37" s="32">
        <f t="shared" ca="1" si="64"/>
        <v>0.27289676533543938</v>
      </c>
      <c r="BF37" s="32">
        <f t="shared" ca="1" si="65"/>
        <v>0.29404735580994867</v>
      </c>
      <c r="BG37" s="32">
        <f t="shared" ca="1" si="66"/>
        <v>0.32374432651863355</v>
      </c>
      <c r="BH37" s="32">
        <f t="shared" ca="1" si="67"/>
        <v>0.35512233769891394</v>
      </c>
      <c r="BI37" s="32">
        <f t="shared" ca="1" si="68"/>
        <v>0.38788947982533845</v>
      </c>
      <c r="BJ37" s="32">
        <f t="shared" ca="1" si="69"/>
        <v>0.42378285329875737</v>
      </c>
      <c r="BK37" s="32">
        <f t="shared" ca="1" si="70"/>
        <v>0.45683192882936074</v>
      </c>
      <c r="BL37" s="32">
        <f t="shared" ca="1" si="71"/>
        <v>0.494319299536154</v>
      </c>
      <c r="BM37" s="32">
        <f t="shared" ca="1" si="72"/>
        <v>0.53477220212696996</v>
      </c>
      <c r="BN37" s="32">
        <f t="shared" ca="1" si="73"/>
        <v>0.56734483446913841</v>
      </c>
      <c r="BO37" s="32">
        <f t="shared" ca="1" si="74"/>
        <v>0.61262018464181933</v>
      </c>
      <c r="BP37" s="32">
        <f t="shared" ca="1" si="75"/>
        <v>0.63690019333420944</v>
      </c>
      <c r="BQ37" s="32">
        <f t="shared" ca="1" si="76"/>
        <v>0.67969781362609738</v>
      </c>
      <c r="BR37" s="32">
        <f t="shared" ca="1" si="77"/>
        <v>0.75346845526498929</v>
      </c>
      <c r="BS37" s="32">
        <f t="shared" ca="1" si="78"/>
        <v>0.66666666666666652</v>
      </c>
      <c r="BT37" s="32">
        <f t="shared" ca="1" si="34"/>
        <v>0.66666666666666619</v>
      </c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1">
        <f t="shared" si="23"/>
        <v>93</v>
      </c>
      <c r="DE37" s="32">
        <f t="shared" ref="DE37:DU37" ca="1" si="106">OFFSET($C36,C$2-2017,C$2-2017,1,1)</f>
        <v>0.23585695992906816</v>
      </c>
      <c r="DF37" s="32">
        <f t="shared" ca="1" si="106"/>
        <v>0.27271915406173391</v>
      </c>
      <c r="DG37" s="32">
        <f t="shared" ca="1" si="106"/>
        <v>0.29393209810412363</v>
      </c>
      <c r="DH37" s="32">
        <f t="shared" ca="1" si="106"/>
        <v>0.32376103562866293</v>
      </c>
      <c r="DI37" s="32">
        <f t="shared" ca="1" si="106"/>
        <v>0.35530883332732438</v>
      </c>
      <c r="DJ37" s="32">
        <f t="shared" ca="1" si="106"/>
        <v>0.38822811303953414</v>
      </c>
      <c r="DK37" s="32">
        <f t="shared" ca="1" si="106"/>
        <v>0.4243877564749215</v>
      </c>
      <c r="DL37" s="32">
        <f t="shared" ca="1" si="106"/>
        <v>0.45749579552943315</v>
      </c>
      <c r="DM37" s="32">
        <f t="shared" ca="1" si="106"/>
        <v>0.49522835857679715</v>
      </c>
      <c r="DN37" s="32">
        <f t="shared" ca="1" si="106"/>
        <v>0.53609263323257506</v>
      </c>
      <c r="DO37" s="32">
        <f t="shared" ca="1" si="106"/>
        <v>0.56855830094963922</v>
      </c>
      <c r="DP37" s="32">
        <f t="shared" ca="1" si="106"/>
        <v>0.61417737769799874</v>
      </c>
      <c r="DQ37" s="32">
        <f t="shared" ca="1" si="106"/>
        <v>0.63859940419932293</v>
      </c>
      <c r="DR37" s="32">
        <f t="shared" ca="1" si="106"/>
        <v>0.68256275968522695</v>
      </c>
      <c r="DS37" s="32">
        <f t="shared" ca="1" si="106"/>
        <v>0.75623969024490278</v>
      </c>
      <c r="DT37" s="32">
        <f t="shared" ca="1" si="106"/>
        <v>0.66666666666666652</v>
      </c>
      <c r="DU37" s="32">
        <f t="shared" ca="1" si="106"/>
        <v>0.66666666666666619</v>
      </c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  <c r="EW37" s="32"/>
      <c r="EX37" s="32"/>
      <c r="EY37" s="32"/>
      <c r="EZ37" s="32"/>
      <c r="FA37" s="32"/>
      <c r="FB37" s="32"/>
    </row>
    <row r="38" spans="1:158" x14ac:dyDescent="0.25">
      <c r="A38" s="31">
        <v>95</v>
      </c>
      <c r="B38" s="32">
        <v>0.29427800682511279</v>
      </c>
      <c r="C38" s="32">
        <v>0.29416265871103769</v>
      </c>
      <c r="D38" s="32">
        <v>0.29404735580994867</v>
      </c>
      <c r="E38" s="32">
        <v>0.29393209810412363</v>
      </c>
      <c r="F38" s="32">
        <v>0.29381688557584729</v>
      </c>
      <c r="G38" s="32">
        <v>0.29370171820741148</v>
      </c>
      <c r="H38" s="32">
        <v>0.29358659598111486</v>
      </c>
      <c r="I38" s="32">
        <v>0.29347151887926315</v>
      </c>
      <c r="J38" s="32">
        <v>0.29335648688416882</v>
      </c>
      <c r="K38" s="32">
        <v>0.29324149997815147</v>
      </c>
      <c r="L38" s="32">
        <v>0.2931265581435375</v>
      </c>
      <c r="M38" s="32">
        <v>0.29301166136266027</v>
      </c>
      <c r="N38" s="32">
        <v>0.29289680961786008</v>
      </c>
      <c r="O38" s="32">
        <v>0.29278200289148415</v>
      </c>
      <c r="P38" s="32">
        <v>0.2926672411658866</v>
      </c>
      <c r="Q38" s="32">
        <v>0.29255252442342849</v>
      </c>
      <c r="R38" s="32">
        <v>0.29243785264647781</v>
      </c>
      <c r="S38" s="32">
        <v>0.29232322581740938</v>
      </c>
      <c r="T38" s="32">
        <v>0.29220864391860507</v>
      </c>
      <c r="U38" s="32">
        <v>0.29209410693245341</v>
      </c>
      <c r="V38" s="32">
        <v>0.29197961484135021</v>
      </c>
      <c r="W38" s="32">
        <v>0.29186516762769782</v>
      </c>
      <c r="X38" s="32">
        <v>0.29175076527390564</v>
      </c>
      <c r="Y38" s="32">
        <v>0.29163640776239003</v>
      </c>
      <c r="Z38" s="32">
        <v>0.29152209507557408</v>
      </c>
      <c r="AA38" s="32">
        <v>0.29140782719588787</v>
      </c>
      <c r="AB38" s="32">
        <v>0.29129360410576843</v>
      </c>
      <c r="AC38" s="32">
        <v>0.29117942578765954</v>
      </c>
      <c r="AD38" s="32">
        <v>0.2910652922240119</v>
      </c>
      <c r="AE38" s="32">
        <v>0.29095120339728314</v>
      </c>
      <c r="AF38" s="32">
        <v>0.29083715928993775</v>
      </c>
      <c r="AG38" s="32">
        <v>0.29072315988444708</v>
      </c>
      <c r="AH38" s="32">
        <v>0.29060920516328936</v>
      </c>
      <c r="AI38" s="32">
        <v>0.29049529510894956</v>
      </c>
      <c r="AJ38" s="32">
        <v>0.29038142970391978</v>
      </c>
      <c r="AK38" s="32">
        <v>0.29026760893069881</v>
      </c>
      <c r="AL38" s="32">
        <v>0.29015383277179224</v>
      </c>
      <c r="AM38" s="32">
        <v>0.29004010120971269</v>
      </c>
      <c r="AN38" s="32">
        <v>0.28992641422697951</v>
      </c>
      <c r="AO38" s="32">
        <v>0.28981277180611892</v>
      </c>
      <c r="AP38" s="32">
        <v>0.28969917392966404</v>
      </c>
      <c r="AQ38" s="32">
        <v>0.2895856205801548</v>
      </c>
      <c r="AR38" s="32">
        <v>0.28947211174013798</v>
      </c>
      <c r="AS38" s="32">
        <v>0.28935864739216721</v>
      </c>
      <c r="AT38" s="32">
        <v>0.28924522751880294</v>
      </c>
      <c r="AU38" s="32">
        <v>0.28913185210261244</v>
      </c>
      <c r="AV38" s="32">
        <v>0.28901852112616983</v>
      </c>
      <c r="AW38" s="32">
        <v>0.28890523457205608</v>
      </c>
      <c r="AX38" s="32">
        <v>0.28879199242285908</v>
      </c>
      <c r="AY38" s="32">
        <v>0.28867879466117324</v>
      </c>
      <c r="AZ38" s="32">
        <v>0.28856564126960016</v>
      </c>
      <c r="BB38" s="31">
        <f t="shared" si="20"/>
        <v>94</v>
      </c>
      <c r="BC38" s="32">
        <f t="shared" si="26"/>
        <v>0</v>
      </c>
      <c r="BD38" s="32">
        <f t="shared" ca="1" si="21"/>
        <v>0.2730744922803916</v>
      </c>
      <c r="BE38" s="32">
        <f t="shared" ca="1" si="64"/>
        <v>0.29416265871103769</v>
      </c>
      <c r="BF38" s="32">
        <f t="shared" ca="1" si="65"/>
        <v>0.3237276182709512</v>
      </c>
      <c r="BG38" s="32">
        <f t="shared" ca="1" si="66"/>
        <v>0.35493593995892098</v>
      </c>
      <c r="BH38" s="32">
        <f t="shared" ca="1" si="67"/>
        <v>0.3875511419850477</v>
      </c>
      <c r="BI38" s="32">
        <f t="shared" ca="1" si="68"/>
        <v>0.42317881232431076</v>
      </c>
      <c r="BJ38" s="32">
        <f t="shared" ca="1" si="69"/>
        <v>0.45616902545835003</v>
      </c>
      <c r="BK38" s="32">
        <f t="shared" ca="1" si="70"/>
        <v>0.49341190919708061</v>
      </c>
      <c r="BL38" s="32">
        <f t="shared" ca="1" si="71"/>
        <v>0.53345502332926209</v>
      </c>
      <c r="BM38" s="32">
        <f t="shared" ca="1" si="72"/>
        <v>0.56613395787413723</v>
      </c>
      <c r="BN38" s="32">
        <f t="shared" ca="1" si="73"/>
        <v>0.61106693971252035</v>
      </c>
      <c r="BO38" s="32">
        <f t="shared" ca="1" si="74"/>
        <v>0.63520550379740459</v>
      </c>
      <c r="BP38" s="32">
        <f t="shared" ca="1" si="75"/>
        <v>0.67684489271162329</v>
      </c>
      <c r="BQ38" s="32">
        <f t="shared" ca="1" si="76"/>
        <v>0.75070737545599975</v>
      </c>
      <c r="BR38" s="32">
        <f t="shared" ca="1" si="77"/>
        <v>0.66666666666666652</v>
      </c>
      <c r="BS38" s="32">
        <f t="shared" ca="1" si="78"/>
        <v>0.6666666666666663</v>
      </c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1">
        <f t="shared" si="23"/>
        <v>94</v>
      </c>
      <c r="DE38" s="32">
        <f t="shared" ref="DE38:DT38" ca="1" si="107">OFFSET($C37,C$2-2017,C$2-2017,1,1)</f>
        <v>0.27289676533543938</v>
      </c>
      <c r="DF38" s="32">
        <f t="shared" ca="1" si="107"/>
        <v>0.29404735580994867</v>
      </c>
      <c r="DG38" s="32">
        <f t="shared" ca="1" si="107"/>
        <v>0.32374432651863355</v>
      </c>
      <c r="DH38" s="32">
        <f t="shared" ca="1" si="107"/>
        <v>0.35512233769891394</v>
      </c>
      <c r="DI38" s="32">
        <f t="shared" ca="1" si="107"/>
        <v>0.38788947982533845</v>
      </c>
      <c r="DJ38" s="32">
        <f t="shared" ca="1" si="107"/>
        <v>0.42378285329875737</v>
      </c>
      <c r="DK38" s="32">
        <f t="shared" ca="1" si="107"/>
        <v>0.45683192882936074</v>
      </c>
      <c r="DL38" s="32">
        <f t="shared" ca="1" si="107"/>
        <v>0.494319299536154</v>
      </c>
      <c r="DM38" s="32">
        <f t="shared" ca="1" si="107"/>
        <v>0.53477220212696996</v>
      </c>
      <c r="DN38" s="32">
        <f t="shared" ca="1" si="107"/>
        <v>0.56734483446913841</v>
      </c>
      <c r="DO38" s="32">
        <f t="shared" ca="1" si="107"/>
        <v>0.61262018464181933</v>
      </c>
      <c r="DP38" s="32">
        <f t="shared" ca="1" si="107"/>
        <v>0.63690019333420944</v>
      </c>
      <c r="DQ38" s="32">
        <f t="shared" ca="1" si="107"/>
        <v>0.67969781362609738</v>
      </c>
      <c r="DR38" s="32">
        <f t="shared" ca="1" si="107"/>
        <v>0.75346845526498929</v>
      </c>
      <c r="DS38" s="32">
        <f t="shared" ca="1" si="107"/>
        <v>0.66666666666666652</v>
      </c>
      <c r="DT38" s="32">
        <f t="shared" ca="1" si="107"/>
        <v>0.66666666666666619</v>
      </c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/>
      <c r="EW38" s="32"/>
      <c r="EX38" s="32"/>
      <c r="EY38" s="32"/>
      <c r="EZ38" s="32"/>
      <c r="FA38" s="32"/>
      <c r="FB38" s="32"/>
    </row>
    <row r="39" spans="1:158" x14ac:dyDescent="0.25">
      <c r="A39" s="31">
        <v>96</v>
      </c>
      <c r="B39" s="32">
        <v>0.3236942043624495</v>
      </c>
      <c r="C39" s="32">
        <v>0.32371091088557136</v>
      </c>
      <c r="D39" s="32">
        <v>0.3237276182709512</v>
      </c>
      <c r="E39" s="32">
        <v>0.32374432651863355</v>
      </c>
      <c r="F39" s="32">
        <v>0.32376103562866293</v>
      </c>
      <c r="G39" s="32">
        <v>0.3237777456010838</v>
      </c>
      <c r="H39" s="32">
        <v>0.32379445643594068</v>
      </c>
      <c r="I39" s="32">
        <v>0.32381116813327804</v>
      </c>
      <c r="J39" s="32">
        <v>0.32382788069314056</v>
      </c>
      <c r="K39" s="32">
        <v>0.32384459411557254</v>
      </c>
      <c r="L39" s="32">
        <v>0.32386130840061861</v>
      </c>
      <c r="M39" s="32">
        <v>0.32387802354832335</v>
      </c>
      <c r="N39" s="32">
        <v>0.32389473955873122</v>
      </c>
      <c r="O39" s="32">
        <v>0.32391145643188662</v>
      </c>
      <c r="P39" s="32">
        <v>0.32392817416783426</v>
      </c>
      <c r="Q39" s="32">
        <v>0.32394489276661859</v>
      </c>
      <c r="R39" s="32">
        <v>0.32396161222828423</v>
      </c>
      <c r="S39" s="32">
        <v>0.32397833255287561</v>
      </c>
      <c r="T39" s="32">
        <v>0.32399505374043736</v>
      </c>
      <c r="U39" s="32">
        <v>0.32401177579101387</v>
      </c>
      <c r="V39" s="32">
        <v>0.32402849870464984</v>
      </c>
      <c r="W39" s="32">
        <v>0.32404522248138973</v>
      </c>
      <c r="X39" s="32">
        <v>0.32406194712127806</v>
      </c>
      <c r="Y39" s="32">
        <v>0.32407867262435952</v>
      </c>
      <c r="Z39" s="32">
        <v>0.32409539899067846</v>
      </c>
      <c r="AA39" s="32">
        <v>0.32411212622027963</v>
      </c>
      <c r="AB39" s="32">
        <v>0.32412885431320748</v>
      </c>
      <c r="AC39" s="32">
        <v>0.32414558326950654</v>
      </c>
      <c r="AD39" s="32">
        <v>0.3241623130892215</v>
      </c>
      <c r="AE39" s="32">
        <v>0.3241790437723967</v>
      </c>
      <c r="AF39" s="32">
        <v>0.3241957753190769</v>
      </c>
      <c r="AG39" s="32">
        <v>0.32421250772930665</v>
      </c>
      <c r="AH39" s="32">
        <v>0.3242292410031305</v>
      </c>
      <c r="AI39" s="32">
        <v>0.324245975140593</v>
      </c>
      <c r="AJ39" s="32">
        <v>0.32426271014173863</v>
      </c>
      <c r="AK39" s="32">
        <v>0.32427944600661213</v>
      </c>
      <c r="AL39" s="32">
        <v>0.32429618273525801</v>
      </c>
      <c r="AM39" s="32">
        <v>0.32431292032772085</v>
      </c>
      <c r="AN39" s="32">
        <v>0.32432965878404518</v>
      </c>
      <c r="AO39" s="32">
        <v>0.32434639810427573</v>
      </c>
      <c r="AP39" s="32">
        <v>0.32436313828845692</v>
      </c>
      <c r="AQ39" s="32">
        <v>0.32437987933663348</v>
      </c>
      <c r="AR39" s="32">
        <v>0.32439662124884988</v>
      </c>
      <c r="AS39" s="32">
        <v>0.32441336402515086</v>
      </c>
      <c r="AT39" s="32">
        <v>0.32443010766558089</v>
      </c>
      <c r="AU39" s="32">
        <v>0.32444685217018465</v>
      </c>
      <c r="AV39" s="32">
        <v>0.32446359753900661</v>
      </c>
      <c r="AW39" s="32">
        <v>0.32448034377209156</v>
      </c>
      <c r="AX39" s="32">
        <v>0.32449709086948392</v>
      </c>
      <c r="AY39" s="32">
        <v>0.32451383883122853</v>
      </c>
      <c r="AZ39" s="32">
        <v>0.32453058765736975</v>
      </c>
      <c r="BB39" s="31">
        <f t="shared" si="20"/>
        <v>95</v>
      </c>
      <c r="BC39" s="32">
        <f t="shared" si="26"/>
        <v>0</v>
      </c>
      <c r="BD39" s="32">
        <f t="shared" ca="1" si="21"/>
        <v>0.29427800682511279</v>
      </c>
      <c r="BE39" s="32">
        <f t="shared" ca="1" si="64"/>
        <v>0.32371091088557136</v>
      </c>
      <c r="BF39" s="32">
        <f t="shared" ca="1" si="65"/>
        <v>0.35474964005596554</v>
      </c>
      <c r="BG39" s="32">
        <f t="shared" ca="1" si="66"/>
        <v>0.38721309926102104</v>
      </c>
      <c r="BH39" s="32">
        <f t="shared" ca="1" si="67"/>
        <v>0.42257563232263812</v>
      </c>
      <c r="BI39" s="32">
        <f t="shared" ca="1" si="68"/>
        <v>0.45550708401852574</v>
      </c>
      <c r="BJ39" s="32">
        <f t="shared" ca="1" si="69"/>
        <v>0.49250618449644828</v>
      </c>
      <c r="BK39" s="32">
        <f t="shared" ca="1" si="70"/>
        <v>0.53214108882880484</v>
      </c>
      <c r="BL39" s="32">
        <f t="shared" ca="1" si="71"/>
        <v>0.56492566563707713</v>
      </c>
      <c r="BM39" s="32">
        <f t="shared" ca="1" si="72"/>
        <v>0.60951763289997107</v>
      </c>
      <c r="BN39" s="32">
        <f t="shared" ca="1" si="73"/>
        <v>0.63351532355837703</v>
      </c>
      <c r="BO39" s="32">
        <f t="shared" ca="1" si="74"/>
        <v>0.67400394646821782</v>
      </c>
      <c r="BP39" s="32">
        <f t="shared" ca="1" si="75"/>
        <v>0.74795641360438225</v>
      </c>
      <c r="BQ39" s="32">
        <f t="shared" ca="1" si="76"/>
        <v>0.66666666666666652</v>
      </c>
      <c r="BR39" s="32">
        <f t="shared" ca="1" si="77"/>
        <v>0.6666666666666663</v>
      </c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1">
        <f t="shared" si="23"/>
        <v>95</v>
      </c>
      <c r="DE39" s="32">
        <f t="shared" ref="DE39:DS39" ca="1" si="108">OFFSET($C38,C$2-2017,C$2-2017,1,1)</f>
        <v>0.29416265871103769</v>
      </c>
      <c r="DF39" s="32">
        <f t="shared" ca="1" si="108"/>
        <v>0.3237276182709512</v>
      </c>
      <c r="DG39" s="32">
        <f t="shared" ca="1" si="108"/>
        <v>0.35493593995892098</v>
      </c>
      <c r="DH39" s="32">
        <f t="shared" ca="1" si="108"/>
        <v>0.3875511419850477</v>
      </c>
      <c r="DI39" s="32">
        <f t="shared" ca="1" si="108"/>
        <v>0.42317881232431076</v>
      </c>
      <c r="DJ39" s="32">
        <f t="shared" ca="1" si="108"/>
        <v>0.45616902545835003</v>
      </c>
      <c r="DK39" s="32">
        <f t="shared" ca="1" si="108"/>
        <v>0.49341190919708061</v>
      </c>
      <c r="DL39" s="32">
        <f t="shared" ca="1" si="108"/>
        <v>0.53345502332926209</v>
      </c>
      <c r="DM39" s="32">
        <f t="shared" ca="1" si="108"/>
        <v>0.56613395787413723</v>
      </c>
      <c r="DN39" s="32">
        <f t="shared" ca="1" si="108"/>
        <v>0.61106693971252035</v>
      </c>
      <c r="DO39" s="32">
        <f t="shared" ca="1" si="108"/>
        <v>0.63520550379740459</v>
      </c>
      <c r="DP39" s="32">
        <f t="shared" ca="1" si="108"/>
        <v>0.67684489271162329</v>
      </c>
      <c r="DQ39" s="32">
        <f t="shared" ca="1" si="108"/>
        <v>0.75070737545599975</v>
      </c>
      <c r="DR39" s="32">
        <f t="shared" ca="1" si="108"/>
        <v>0.66666666666666652</v>
      </c>
      <c r="DS39" s="32">
        <f t="shared" ca="1" si="108"/>
        <v>0.6666666666666663</v>
      </c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/>
      <c r="EW39" s="32"/>
      <c r="EX39" s="32"/>
      <c r="EY39" s="32"/>
      <c r="EZ39" s="32"/>
      <c r="FA39" s="32"/>
      <c r="FB39" s="32"/>
    </row>
    <row r="40" spans="1:158" x14ac:dyDescent="0.25">
      <c r="A40" s="31">
        <v>97</v>
      </c>
      <c r="B40" s="32">
        <v>0.3543773335557821</v>
      </c>
      <c r="C40" s="32">
        <v>0.3545634379386946</v>
      </c>
      <c r="D40" s="32">
        <v>0.35474964005596554</v>
      </c>
      <c r="E40" s="32">
        <v>0.35493593995892098</v>
      </c>
      <c r="F40" s="32">
        <v>0.35512233769891394</v>
      </c>
      <c r="G40" s="32">
        <v>0.35530883332732438</v>
      </c>
      <c r="H40" s="32">
        <v>0.3554954268955593</v>
      </c>
      <c r="I40" s="32">
        <v>0.35568211845505265</v>
      </c>
      <c r="J40" s="32">
        <v>0.35586890805726534</v>
      </c>
      <c r="K40" s="32">
        <v>0.35605579575368551</v>
      </c>
      <c r="L40" s="32">
        <v>0.35624278159582806</v>
      </c>
      <c r="M40" s="32">
        <v>0.35642986563523515</v>
      </c>
      <c r="N40" s="32">
        <v>0.35661704792347593</v>
      </c>
      <c r="O40" s="32">
        <v>0.35680432851214661</v>
      </c>
      <c r="P40" s="32">
        <v>0.35699170745287062</v>
      </c>
      <c r="Q40" s="32">
        <v>0.35717918479729827</v>
      </c>
      <c r="R40" s="32">
        <v>0.35736676059710726</v>
      </c>
      <c r="S40" s="32">
        <v>0.35755443490400224</v>
      </c>
      <c r="T40" s="32">
        <v>0.35774220776971505</v>
      </c>
      <c r="U40" s="32">
        <v>0.35793007924600478</v>
      </c>
      <c r="V40" s="32">
        <v>0.35811804938465758</v>
      </c>
      <c r="W40" s="32">
        <v>0.35830611823748698</v>
      </c>
      <c r="X40" s="32">
        <v>0.35849428585633347</v>
      </c>
      <c r="Y40" s="32">
        <v>0.35868255229306495</v>
      </c>
      <c r="Z40" s="32">
        <v>0.35887091759957651</v>
      </c>
      <c r="AA40" s="32">
        <v>0.35905938182779057</v>
      </c>
      <c r="AB40" s="32">
        <v>0.35924794502965651</v>
      </c>
      <c r="AC40" s="32">
        <v>0.35943660725715143</v>
      </c>
      <c r="AD40" s="32">
        <v>0.35962536856227939</v>
      </c>
      <c r="AE40" s="32">
        <v>0.35981422899707188</v>
      </c>
      <c r="AF40" s="32">
        <v>0.36000318861358782</v>
      </c>
      <c r="AG40" s="32">
        <v>0.36019224746391332</v>
      </c>
      <c r="AH40" s="32">
        <v>0.36038140560016185</v>
      </c>
      <c r="AI40" s="32">
        <v>0.36057066307447444</v>
      </c>
      <c r="AJ40" s="32">
        <v>0.36076001993901902</v>
      </c>
      <c r="AK40" s="32">
        <v>0.36094947624599161</v>
      </c>
      <c r="AL40" s="32">
        <v>0.36113903204761511</v>
      </c>
      <c r="AM40" s="32">
        <v>0.36132868739613999</v>
      </c>
      <c r="AN40" s="32">
        <v>0.36151844234384423</v>
      </c>
      <c r="AO40" s="32">
        <v>0.36170829694303319</v>
      </c>
      <c r="AP40" s="32">
        <v>0.3618982512460398</v>
      </c>
      <c r="AQ40" s="32">
        <v>0.36208830530522434</v>
      </c>
      <c r="AR40" s="32">
        <v>0.36227845917297458</v>
      </c>
      <c r="AS40" s="32">
        <v>0.36246871290170601</v>
      </c>
      <c r="AT40" s="32">
        <v>0.36265906654386149</v>
      </c>
      <c r="AU40" s="32">
        <v>0.36284952015191124</v>
      </c>
      <c r="AV40" s="32">
        <v>0.36304007377835346</v>
      </c>
      <c r="AW40" s="32">
        <v>0.36323072747571356</v>
      </c>
      <c r="AX40" s="32">
        <v>0.36342148129654478</v>
      </c>
      <c r="AY40" s="32">
        <v>0.36361233529342774</v>
      </c>
      <c r="AZ40" s="32">
        <v>0.36380328951897084</v>
      </c>
      <c r="BB40" s="31">
        <f t="shared" si="20"/>
        <v>96</v>
      </c>
      <c r="BC40" s="32">
        <f t="shared" si="26"/>
        <v>0</v>
      </c>
      <c r="BD40" s="32">
        <f t="shared" ca="1" si="21"/>
        <v>0.3236942043624495</v>
      </c>
      <c r="BE40" s="32">
        <f t="shared" ca="1" si="64"/>
        <v>0.3545634379386946</v>
      </c>
      <c r="BF40" s="32">
        <f t="shared" ca="1" si="65"/>
        <v>0.38687535139584245</v>
      </c>
      <c r="BG40" s="32">
        <f t="shared" ca="1" si="66"/>
        <v>0.42197331206654787</v>
      </c>
      <c r="BH40" s="32">
        <f t="shared" ca="1" si="67"/>
        <v>0.454846103114041</v>
      </c>
      <c r="BI40" s="32">
        <f t="shared" ca="1" si="68"/>
        <v>0.49160212237675088</v>
      </c>
      <c r="BJ40" s="32">
        <f t="shared" ca="1" si="69"/>
        <v>0.53083039063468274</v>
      </c>
      <c r="BK40" s="32">
        <f t="shared" ca="1" si="70"/>
        <v>0.56371995224219706</v>
      </c>
      <c r="BL40" s="32">
        <f t="shared" ca="1" si="71"/>
        <v>0.6079722542194208</v>
      </c>
      <c r="BM40" s="32">
        <f t="shared" ca="1" si="72"/>
        <v>0.63182964061860669</v>
      </c>
      <c r="BN40" s="32">
        <f t="shared" ca="1" si="73"/>
        <v>0.67117492463414874</v>
      </c>
      <c r="BO40" s="32">
        <f t="shared" ca="1" si="74"/>
        <v>0.74521553263295381</v>
      </c>
      <c r="BP40" s="32">
        <f t="shared" ca="1" si="75"/>
        <v>0.66666666666666652</v>
      </c>
      <c r="BQ40" s="32">
        <f t="shared" ca="1" si="76"/>
        <v>0.6666666666666663</v>
      </c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1">
        <f t="shared" si="23"/>
        <v>96</v>
      </c>
      <c r="DE40" s="32">
        <f t="shared" ref="DE40:DR40" ca="1" si="109">OFFSET($C39,C$2-2017,C$2-2017,1,1)</f>
        <v>0.32371091088557136</v>
      </c>
      <c r="DF40" s="32">
        <f t="shared" ca="1" si="109"/>
        <v>0.35474964005596554</v>
      </c>
      <c r="DG40" s="32">
        <f t="shared" ca="1" si="109"/>
        <v>0.38721309926102104</v>
      </c>
      <c r="DH40" s="32">
        <f t="shared" ca="1" si="109"/>
        <v>0.42257563232263812</v>
      </c>
      <c r="DI40" s="32">
        <f t="shared" ca="1" si="109"/>
        <v>0.45550708401852574</v>
      </c>
      <c r="DJ40" s="32">
        <f t="shared" ca="1" si="109"/>
        <v>0.49250618449644828</v>
      </c>
      <c r="DK40" s="32">
        <f t="shared" ca="1" si="109"/>
        <v>0.53214108882880484</v>
      </c>
      <c r="DL40" s="32">
        <f t="shared" ca="1" si="109"/>
        <v>0.56492566563707713</v>
      </c>
      <c r="DM40" s="32">
        <f t="shared" ca="1" si="109"/>
        <v>0.60951763289997107</v>
      </c>
      <c r="DN40" s="32">
        <f t="shared" ca="1" si="109"/>
        <v>0.63351532355837703</v>
      </c>
      <c r="DO40" s="32">
        <f t="shared" ca="1" si="109"/>
        <v>0.67400394646821782</v>
      </c>
      <c r="DP40" s="32">
        <f t="shared" ca="1" si="109"/>
        <v>0.74795641360438225</v>
      </c>
      <c r="DQ40" s="32">
        <f t="shared" ca="1" si="109"/>
        <v>0.66666666666666652</v>
      </c>
      <c r="DR40" s="32">
        <f t="shared" ca="1" si="109"/>
        <v>0.6666666666666663</v>
      </c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2"/>
      <c r="FA40" s="32"/>
      <c r="FB40" s="32"/>
    </row>
    <row r="41" spans="1:158" x14ac:dyDescent="0.25">
      <c r="A41" s="31">
        <v>98</v>
      </c>
      <c r="B41" s="32">
        <v>0.38620073921348724</v>
      </c>
      <c r="C41" s="32">
        <v>0.38653789813232026</v>
      </c>
      <c r="D41" s="32">
        <v>0.38687535139584245</v>
      </c>
      <c r="E41" s="32">
        <v>0.38721309926102104</v>
      </c>
      <c r="F41" s="32">
        <v>0.3875511419850477</v>
      </c>
      <c r="G41" s="32">
        <v>0.38788947982533845</v>
      </c>
      <c r="H41" s="32">
        <v>0.38822811303953414</v>
      </c>
      <c r="I41" s="32">
        <v>0.38856704188550045</v>
      </c>
      <c r="J41" s="32">
        <v>0.38890626662132843</v>
      </c>
      <c r="K41" s="32">
        <v>0.38924578750533412</v>
      </c>
      <c r="L41" s="32">
        <v>0.3895856047960593</v>
      </c>
      <c r="M41" s="32">
        <v>0.38992571875227144</v>
      </c>
      <c r="N41" s="32">
        <v>0.39026612963296387</v>
      </c>
      <c r="O41" s="32">
        <v>0.39060683769735582</v>
      </c>
      <c r="P41" s="32">
        <v>0.39094784320489323</v>
      </c>
      <c r="Q41" s="32">
        <v>0.39128914641524831</v>
      </c>
      <c r="R41" s="32">
        <v>0.39163074758831989</v>
      </c>
      <c r="S41" s="32">
        <v>0.3919726469842339</v>
      </c>
      <c r="T41" s="32">
        <v>0.39231484486334328</v>
      </c>
      <c r="U41" s="32">
        <v>0.39265734148622816</v>
      </c>
      <c r="V41" s="32">
        <v>0.39300013711369625</v>
      </c>
      <c r="W41" s="32">
        <v>0.39334323200678306</v>
      </c>
      <c r="X41" s="32">
        <v>0.39368662642675167</v>
      </c>
      <c r="Y41" s="32">
        <v>0.39403032063509369</v>
      </c>
      <c r="Z41" s="32">
        <v>0.39437431489352859</v>
      </c>
      <c r="AA41" s="32">
        <v>0.3947186094640045</v>
      </c>
      <c r="AB41" s="32">
        <v>0.39506320460869832</v>
      </c>
      <c r="AC41" s="32">
        <v>0.3954081005900158</v>
      </c>
      <c r="AD41" s="32">
        <v>0.3957532976705917</v>
      </c>
      <c r="AE41" s="32">
        <v>0.39609879611329007</v>
      </c>
      <c r="AF41" s="32">
        <v>0.39644459618120448</v>
      </c>
      <c r="AG41" s="32">
        <v>0.39679069813765816</v>
      </c>
      <c r="AH41" s="32">
        <v>0.39713710224620419</v>
      </c>
      <c r="AI41" s="32">
        <v>0.39748380877062589</v>
      </c>
      <c r="AJ41" s="32">
        <v>0.39783081797493675</v>
      </c>
      <c r="AK41" s="32">
        <v>0.39817813012338071</v>
      </c>
      <c r="AL41" s="32">
        <v>0.39852574548043246</v>
      </c>
      <c r="AM41" s="32">
        <v>0.39887366431079757</v>
      </c>
      <c r="AN41" s="32">
        <v>0.39922188687941274</v>
      </c>
      <c r="AO41" s="32">
        <v>0.39957041345144584</v>
      </c>
      <c r="AP41" s="32">
        <v>0.39991924429229642</v>
      </c>
      <c r="AQ41" s="32">
        <v>0.40026837966759554</v>
      </c>
      <c r="AR41" s="32">
        <v>0.40061781984320627</v>
      </c>
      <c r="AS41" s="32">
        <v>0.4009675650852238</v>
      </c>
      <c r="AT41" s="32">
        <v>0.40131761565997559</v>
      </c>
      <c r="AU41" s="32">
        <v>0.40166797183402159</v>
      </c>
      <c r="AV41" s="32">
        <v>0.40201863387415437</v>
      </c>
      <c r="AW41" s="32">
        <v>0.40236960204739963</v>
      </c>
      <c r="AX41" s="32">
        <v>0.40272087662101608</v>
      </c>
      <c r="AY41" s="32">
        <v>0.40307245786249568</v>
      </c>
      <c r="AZ41" s="32">
        <v>0.40342434603956401</v>
      </c>
      <c r="BB41" s="31">
        <f t="shared" si="20"/>
        <v>97</v>
      </c>
      <c r="BC41" s="32">
        <f t="shared" si="26"/>
        <v>0</v>
      </c>
      <c r="BD41" s="32">
        <f t="shared" ca="1" si="21"/>
        <v>0.3543773335557821</v>
      </c>
      <c r="BE41" s="32">
        <f t="shared" ca="1" si="64"/>
        <v>0.38653789813232026</v>
      </c>
      <c r="BF41" s="32">
        <f t="shared" ca="1" si="65"/>
        <v>0.42137185033059732</v>
      </c>
      <c r="BG41" s="32">
        <f t="shared" ca="1" si="66"/>
        <v>0.45418608135107441</v>
      </c>
      <c r="BH41" s="32">
        <f t="shared" ca="1" si="67"/>
        <v>0.490699719786095</v>
      </c>
      <c r="BI41" s="32">
        <f t="shared" ca="1" si="68"/>
        <v>0.52952292077566221</v>
      </c>
      <c r="BJ41" s="32">
        <f t="shared" ca="1" si="69"/>
        <v>0.56251681218550831</v>
      </c>
      <c r="BK41" s="32">
        <f t="shared" ca="1" si="70"/>
        <v>0.60643079371143427</v>
      </c>
      <c r="BL41" s="32">
        <f t="shared" ca="1" si="71"/>
        <v>0.63014844301149964</v>
      </c>
      <c r="BM41" s="32">
        <f t="shared" ca="1" si="72"/>
        <v>0.66835777715864919</v>
      </c>
      <c r="BN41" s="32">
        <f t="shared" ca="1" si="73"/>
        <v>0.74248469560040087</v>
      </c>
      <c r="BO41" s="32">
        <f t="shared" ca="1" si="74"/>
        <v>0.66666666666666652</v>
      </c>
      <c r="BP41" s="32">
        <f t="shared" ca="1" si="75"/>
        <v>0.6666666666666663</v>
      </c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1">
        <f t="shared" si="23"/>
        <v>97</v>
      </c>
      <c r="DE41" s="32">
        <f t="shared" ref="DE41:DQ41" ca="1" si="110">OFFSET($C40,C$2-2017,C$2-2017,1,1)</f>
        <v>0.3545634379386946</v>
      </c>
      <c r="DF41" s="32">
        <f t="shared" ca="1" si="110"/>
        <v>0.38687535139584245</v>
      </c>
      <c r="DG41" s="32">
        <f t="shared" ca="1" si="110"/>
        <v>0.42197331206654787</v>
      </c>
      <c r="DH41" s="32">
        <f t="shared" ca="1" si="110"/>
        <v>0.454846103114041</v>
      </c>
      <c r="DI41" s="32">
        <f t="shared" ca="1" si="110"/>
        <v>0.49160212237675088</v>
      </c>
      <c r="DJ41" s="32">
        <f t="shared" ca="1" si="110"/>
        <v>0.53083039063468274</v>
      </c>
      <c r="DK41" s="32">
        <f t="shared" ca="1" si="110"/>
        <v>0.56371995224219706</v>
      </c>
      <c r="DL41" s="32">
        <f t="shared" ca="1" si="110"/>
        <v>0.6079722542194208</v>
      </c>
      <c r="DM41" s="32">
        <f t="shared" ca="1" si="110"/>
        <v>0.63182964061860669</v>
      </c>
      <c r="DN41" s="32">
        <f t="shared" ca="1" si="110"/>
        <v>0.67117492463414874</v>
      </c>
      <c r="DO41" s="32">
        <f t="shared" ca="1" si="110"/>
        <v>0.74521553263295381</v>
      </c>
      <c r="DP41" s="32">
        <f t="shared" ca="1" si="110"/>
        <v>0.66666666666666652</v>
      </c>
      <c r="DQ41" s="32">
        <f t="shared" ca="1" si="110"/>
        <v>0.6666666666666663</v>
      </c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/>
      <c r="EW41" s="32"/>
      <c r="EX41" s="32"/>
      <c r="EY41" s="32"/>
      <c r="EZ41" s="32"/>
      <c r="FA41" s="32"/>
      <c r="FB41" s="32"/>
    </row>
    <row r="42" spans="1:158" x14ac:dyDescent="0.25">
      <c r="A42" s="31">
        <v>99</v>
      </c>
      <c r="B42" s="32">
        <v>0.42017149752607591</v>
      </c>
      <c r="C42" s="32">
        <v>0.42077124589109061</v>
      </c>
      <c r="D42" s="32">
        <v>0.42137185033059732</v>
      </c>
      <c r="E42" s="32">
        <v>0.42197331206654787</v>
      </c>
      <c r="F42" s="32">
        <v>0.42257563232263812</v>
      </c>
      <c r="G42" s="32">
        <v>0.42317881232431076</v>
      </c>
      <c r="H42" s="32">
        <v>0.42378285329875737</v>
      </c>
      <c r="I42" s="32">
        <v>0.4243877564749215</v>
      </c>
      <c r="J42" s="32">
        <v>0.42499352308350091</v>
      </c>
      <c r="K42" s="32">
        <v>0.4256001543569497</v>
      </c>
      <c r="L42" s="32">
        <v>0.42620765152948153</v>
      </c>
      <c r="M42" s="32">
        <v>0.42681601583707163</v>
      </c>
      <c r="N42" s="32">
        <v>0.4274252485174595</v>
      </c>
      <c r="O42" s="32">
        <v>0.42803535081015109</v>
      </c>
      <c r="P42" s="32">
        <v>0.42864632395642199</v>
      </c>
      <c r="Q42" s="32">
        <v>0.42925816919931936</v>
      </c>
      <c r="R42" s="32">
        <v>0.42987088778366483</v>
      </c>
      <c r="S42" s="32">
        <v>0.43048448095605668</v>
      </c>
      <c r="T42" s="32">
        <v>0.43109894996487269</v>
      </c>
      <c r="U42" s="32">
        <v>0.43171429606027251</v>
      </c>
      <c r="V42" s="32">
        <v>0.43233052049420034</v>
      </c>
      <c r="W42" s="32">
        <v>0.43294762452038726</v>
      </c>
      <c r="X42" s="32">
        <v>0.43356560939435407</v>
      </c>
      <c r="Y42" s="32">
        <v>0.43418447637341345</v>
      </c>
      <c r="Z42" s="32">
        <v>0.43480422671667307</v>
      </c>
      <c r="AA42" s="32">
        <v>0.43542486168503769</v>
      </c>
      <c r="AB42" s="32">
        <v>0.43604638254121181</v>
      </c>
      <c r="AC42" s="32">
        <v>0.43666879054970226</v>
      </c>
      <c r="AD42" s="32">
        <v>0.43729208697682087</v>
      </c>
      <c r="AE42" s="32">
        <v>0.4379162730906872</v>
      </c>
      <c r="AF42" s="32">
        <v>0.43854135016123064</v>
      </c>
      <c r="AG42" s="32">
        <v>0.43916731946019344</v>
      </c>
      <c r="AH42" s="32">
        <v>0.43979418226113287</v>
      </c>
      <c r="AI42" s="32">
        <v>0.44042193983942435</v>
      </c>
      <c r="AJ42" s="32">
        <v>0.44105059347226361</v>
      </c>
      <c r="AK42" s="32">
        <v>0.44168014443866949</v>
      </c>
      <c r="AL42" s="32">
        <v>0.44231059401948636</v>
      </c>
      <c r="AM42" s="32">
        <v>0.44294194349738719</v>
      </c>
      <c r="AN42" s="32">
        <v>0.44357419415687527</v>
      </c>
      <c r="AO42" s="32">
        <v>0.44420734728428785</v>
      </c>
      <c r="AP42" s="32">
        <v>0.44484140416779822</v>
      </c>
      <c r="AQ42" s="32">
        <v>0.4454763660974182</v>
      </c>
      <c r="AR42" s="32">
        <v>0.44611223436500097</v>
      </c>
      <c r="AS42" s="32">
        <v>0.44674901026424402</v>
      </c>
      <c r="AT42" s="32">
        <v>0.44738669509069112</v>
      </c>
      <c r="AU42" s="32">
        <v>0.44802529014173514</v>
      </c>
      <c r="AV42" s="32">
        <v>0.44866479671662141</v>
      </c>
      <c r="AW42" s="32">
        <v>0.4493052161164493</v>
      </c>
      <c r="AX42" s="32">
        <v>0.44994654964417558</v>
      </c>
      <c r="AY42" s="32">
        <v>0.45058879860461659</v>
      </c>
      <c r="AZ42" s="32">
        <v>0.4512319643044515</v>
      </c>
      <c r="BB42" s="31">
        <f t="shared" si="20"/>
        <v>98</v>
      </c>
      <c r="BC42" s="32">
        <f t="shared" si="26"/>
        <v>0</v>
      </c>
      <c r="BD42" s="32">
        <f t="shared" ca="1" si="21"/>
        <v>0.38620073921348724</v>
      </c>
      <c r="BE42" s="32">
        <f t="shared" ca="1" si="64"/>
        <v>0.42077124589109061</v>
      </c>
      <c r="BF42" s="32">
        <f t="shared" ca="1" si="65"/>
        <v>0.45352701733782713</v>
      </c>
      <c r="BG42" s="32">
        <f t="shared" ca="1" si="66"/>
        <v>0.48979897367818925</v>
      </c>
      <c r="BH42" s="32">
        <f t="shared" ca="1" si="67"/>
        <v>0.52821867130014355</v>
      </c>
      <c r="BI42" s="32">
        <f t="shared" ca="1" si="68"/>
        <v>0.56131623997476898</v>
      </c>
      <c r="BJ42" s="32">
        <f t="shared" ca="1" si="69"/>
        <v>0.60489324144182743</v>
      </c>
      <c r="BK42" s="32">
        <f t="shared" ca="1" si="70"/>
        <v>0.62847171880230301</v>
      </c>
      <c r="BL42" s="32">
        <f t="shared" ca="1" si="71"/>
        <v>0.66555245420103226</v>
      </c>
      <c r="BM42" s="32">
        <f t="shared" ca="1" si="72"/>
        <v>0.73976386570078001</v>
      </c>
      <c r="BN42" s="32">
        <f t="shared" ca="1" si="73"/>
        <v>0.66666666666666652</v>
      </c>
      <c r="BO42" s="32">
        <f t="shared" ca="1" si="74"/>
        <v>0.6666666666666663</v>
      </c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1">
        <f t="shared" si="23"/>
        <v>98</v>
      </c>
      <c r="DE42" s="32">
        <f t="shared" ref="DE42:DP42" ca="1" si="111">OFFSET($C41,C$2-2017,C$2-2017,1,1)</f>
        <v>0.38653789813232026</v>
      </c>
      <c r="DF42" s="32">
        <f t="shared" ca="1" si="111"/>
        <v>0.42137185033059732</v>
      </c>
      <c r="DG42" s="32">
        <f t="shared" ca="1" si="111"/>
        <v>0.45418608135107441</v>
      </c>
      <c r="DH42" s="32">
        <f t="shared" ca="1" si="111"/>
        <v>0.490699719786095</v>
      </c>
      <c r="DI42" s="32">
        <f t="shared" ca="1" si="111"/>
        <v>0.52952292077566221</v>
      </c>
      <c r="DJ42" s="32">
        <f t="shared" ca="1" si="111"/>
        <v>0.56251681218550831</v>
      </c>
      <c r="DK42" s="32">
        <f t="shared" ca="1" si="111"/>
        <v>0.60643079371143427</v>
      </c>
      <c r="DL42" s="32">
        <f t="shared" ca="1" si="111"/>
        <v>0.63014844301149964</v>
      </c>
      <c r="DM42" s="32">
        <f t="shared" ca="1" si="111"/>
        <v>0.66835777715864919</v>
      </c>
      <c r="DN42" s="32">
        <f t="shared" ca="1" si="111"/>
        <v>0.74248469560040087</v>
      </c>
      <c r="DO42" s="32">
        <f t="shared" ca="1" si="111"/>
        <v>0.66666666666666652</v>
      </c>
      <c r="DP42" s="32">
        <f t="shared" ca="1" si="111"/>
        <v>0.6666666666666663</v>
      </c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/>
      <c r="EW42" s="32"/>
      <c r="EX42" s="32"/>
      <c r="EY42" s="32"/>
      <c r="EZ42" s="32"/>
      <c r="FA42" s="32"/>
      <c r="FB42" s="32"/>
    </row>
    <row r="43" spans="1:158" x14ac:dyDescent="0.25">
      <c r="A43" s="31">
        <v>100</v>
      </c>
      <c r="B43" s="32">
        <v>0.45221175700339045</v>
      </c>
      <c r="C43" s="32">
        <v>0.45286890968451998</v>
      </c>
      <c r="D43" s="32">
        <v>0.45352701733782713</v>
      </c>
      <c r="E43" s="32">
        <v>0.45418608135107441</v>
      </c>
      <c r="F43" s="32">
        <v>0.454846103114041</v>
      </c>
      <c r="G43" s="32">
        <v>0.45550708401852574</v>
      </c>
      <c r="H43" s="32">
        <v>0.45616902545835003</v>
      </c>
      <c r="I43" s="32">
        <v>0.45683192882936074</v>
      </c>
      <c r="J43" s="32">
        <v>0.45749579552943315</v>
      </c>
      <c r="K43" s="32">
        <v>0.45816062695847409</v>
      </c>
      <c r="L43" s="32">
        <v>0.45882642451842454</v>
      </c>
      <c r="M43" s="32">
        <v>0.45949318961326285</v>
      </c>
      <c r="N43" s="32">
        <v>0.46016092364900774</v>
      </c>
      <c r="O43" s="32">
        <v>0.46082962803372085</v>
      </c>
      <c r="P43" s="32">
        <v>0.46149930417751039</v>
      </c>
      <c r="Q43" s="32">
        <v>0.46216995349253337</v>
      </c>
      <c r="R43" s="32">
        <v>0.4628415773929993</v>
      </c>
      <c r="S43" s="32">
        <v>0.46351417729517252</v>
      </c>
      <c r="T43" s="32">
        <v>0.46418775461737555</v>
      </c>
      <c r="U43" s="32">
        <v>0.46486231077999218</v>
      </c>
      <c r="V43" s="32">
        <v>0.46553784720547009</v>
      </c>
      <c r="W43" s="32">
        <v>0.46621436531832416</v>
      </c>
      <c r="X43" s="32">
        <v>0.46689186654513937</v>
      </c>
      <c r="Y43" s="32">
        <v>0.46757035231457383</v>
      </c>
      <c r="Z43" s="32">
        <v>0.4682498240573616</v>
      </c>
      <c r="AA43" s="32">
        <v>0.46893028320631613</v>
      </c>
      <c r="AB43" s="32">
        <v>0.46961173119633282</v>
      </c>
      <c r="AC43" s="32">
        <v>0.4702941694643924</v>
      </c>
      <c r="AD43" s="32">
        <v>0.47097759944956374</v>
      </c>
      <c r="AE43" s="32">
        <v>0.47166202259300699</v>
      </c>
      <c r="AF43" s="32">
        <v>0.4723474403379766</v>
      </c>
      <c r="AG43" s="32">
        <v>0.47303385412982418</v>
      </c>
      <c r="AH43" s="32">
        <v>0.47372126541600207</v>
      </c>
      <c r="AI43" s="32">
        <v>0.47440967564606584</v>
      </c>
      <c r="AJ43" s="32">
        <v>0.47509908627167741</v>
      </c>
      <c r="AK43" s="32">
        <v>0.47578949874660847</v>
      </c>
      <c r="AL43" s="32">
        <v>0.47648091452674324</v>
      </c>
      <c r="AM43" s="32">
        <v>0.47717333507008169</v>
      </c>
      <c r="AN43" s="32">
        <v>0.47786676183674248</v>
      </c>
      <c r="AO43" s="32">
        <v>0.4785611962889661</v>
      </c>
      <c r="AP43" s="32">
        <v>0.479256639891118</v>
      </c>
      <c r="AQ43" s="32">
        <v>0.47995309410969161</v>
      </c>
      <c r="AR43" s="32">
        <v>0.48065056041331156</v>
      </c>
      <c r="AS43" s="32">
        <v>0.48134904027273651</v>
      </c>
      <c r="AT43" s="32">
        <v>0.48204853516086249</v>
      </c>
      <c r="AU43" s="32">
        <v>0.48274904655272616</v>
      </c>
      <c r="AV43" s="32">
        <v>0.48345057592550733</v>
      </c>
      <c r="AW43" s="32">
        <v>0.48415312475853273</v>
      </c>
      <c r="AX43" s="32">
        <v>0.48485669453327862</v>
      </c>
      <c r="AY43" s="32">
        <v>0.48556128673337434</v>
      </c>
      <c r="AZ43" s="32">
        <v>0.48626690284460511</v>
      </c>
      <c r="BB43" s="31">
        <f t="shared" si="20"/>
        <v>99</v>
      </c>
      <c r="BC43" s="32">
        <f t="shared" si="26"/>
        <v>0</v>
      </c>
      <c r="BD43" s="32">
        <f t="shared" ca="1" si="21"/>
        <v>0.42017149752607591</v>
      </c>
      <c r="BE43" s="32">
        <f t="shared" ca="1" si="64"/>
        <v>0.45286890968451998</v>
      </c>
      <c r="BF43" s="32">
        <f t="shared" ca="1" si="65"/>
        <v>0.488899881012334</v>
      </c>
      <c r="BG43" s="32">
        <f t="shared" ca="1" si="66"/>
        <v>0.52691763427611205</v>
      </c>
      <c r="BH43" s="32">
        <f t="shared" ca="1" si="67"/>
        <v>0.56011823012945949</v>
      </c>
      <c r="BI43" s="32">
        <f t="shared" ca="1" si="68"/>
        <v>0.60335958750160323</v>
      </c>
      <c r="BJ43" s="32">
        <f t="shared" ca="1" si="69"/>
        <v>0.62679945608802057</v>
      </c>
      <c r="BK43" s="32">
        <f t="shared" ca="1" si="70"/>
        <v>0.66275890612980926</v>
      </c>
      <c r="BL43" s="32">
        <f t="shared" ca="1" si="71"/>
        <v>0.73705300626302406</v>
      </c>
      <c r="BM43" s="32">
        <f t="shared" ca="1" si="72"/>
        <v>0.66666666666666652</v>
      </c>
      <c r="BN43" s="32">
        <f t="shared" ca="1" si="73"/>
        <v>0.6666666666666663</v>
      </c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1">
        <f t="shared" si="23"/>
        <v>99</v>
      </c>
      <c r="DE43" s="32">
        <f t="shared" ref="DE43:DO43" ca="1" si="112">OFFSET($C42,C$2-2017,C$2-2017,1,1)</f>
        <v>0.42077124589109061</v>
      </c>
      <c r="DF43" s="32">
        <f t="shared" ca="1" si="112"/>
        <v>0.45352701733782713</v>
      </c>
      <c r="DG43" s="32">
        <f t="shared" ca="1" si="112"/>
        <v>0.48979897367818925</v>
      </c>
      <c r="DH43" s="32">
        <f t="shared" ca="1" si="112"/>
        <v>0.52821867130014355</v>
      </c>
      <c r="DI43" s="32">
        <f t="shared" ca="1" si="112"/>
        <v>0.56131623997476898</v>
      </c>
      <c r="DJ43" s="32">
        <f t="shared" ca="1" si="112"/>
        <v>0.60489324144182743</v>
      </c>
      <c r="DK43" s="32">
        <f t="shared" ca="1" si="112"/>
        <v>0.62847171880230301</v>
      </c>
      <c r="DL43" s="32">
        <f t="shared" ca="1" si="112"/>
        <v>0.66555245420103226</v>
      </c>
      <c r="DM43" s="32">
        <f t="shared" ca="1" si="112"/>
        <v>0.73976386570078001</v>
      </c>
      <c r="DN43" s="32">
        <f t="shared" ca="1" si="112"/>
        <v>0.66666666666666652</v>
      </c>
      <c r="DO43" s="32">
        <f t="shared" ca="1" si="112"/>
        <v>0.6666666666666663</v>
      </c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R43" s="32"/>
      <c r="ES43" s="32"/>
      <c r="ET43" s="32"/>
      <c r="EU43" s="32"/>
      <c r="EV43" s="32"/>
      <c r="EW43" s="32"/>
      <c r="EX43" s="32"/>
      <c r="EY43" s="32"/>
      <c r="EZ43" s="32"/>
      <c r="FA43" s="32"/>
      <c r="FB43" s="32"/>
    </row>
    <row r="44" spans="1:158" x14ac:dyDescent="0.25">
      <c r="A44" s="31">
        <v>101</v>
      </c>
      <c r="B44" s="32">
        <v>0.48710664387187519</v>
      </c>
      <c r="C44" s="32">
        <v>0.48800243875341148</v>
      </c>
      <c r="D44" s="32">
        <v>0.488899881012334</v>
      </c>
      <c r="E44" s="32">
        <v>0.48979897367818925</v>
      </c>
      <c r="F44" s="32">
        <v>0.490699719786095</v>
      </c>
      <c r="G44" s="32">
        <v>0.49160212237675088</v>
      </c>
      <c r="H44" s="32">
        <v>0.49250618449644828</v>
      </c>
      <c r="I44" s="32">
        <v>0.49341190919708061</v>
      </c>
      <c r="J44" s="32">
        <v>0.494319299536154</v>
      </c>
      <c r="K44" s="32">
        <v>0.49522835857679715</v>
      </c>
      <c r="L44" s="32">
        <v>0.49613908938777218</v>
      </c>
      <c r="M44" s="32">
        <v>0.49705149504348417</v>
      </c>
      <c r="N44" s="32">
        <v>0.49796557862399282</v>
      </c>
      <c r="O44" s="32">
        <v>0.49888134321502137</v>
      </c>
      <c r="P44" s="32">
        <v>0.49979879190796822</v>
      </c>
      <c r="Q44" s="32">
        <v>0.50071792779991664</v>
      </c>
      <c r="R44" s="32">
        <v>0.50163875399364566</v>
      </c>
      <c r="S44" s="32">
        <v>0.50256127359764002</v>
      </c>
      <c r="T44" s="32">
        <v>0.50348548972610152</v>
      </c>
      <c r="U44" s="32">
        <v>0.50441140549895858</v>
      </c>
      <c r="V44" s="32">
        <v>0.50533902404187736</v>
      </c>
      <c r="W44" s="32">
        <v>0.50626834848627211</v>
      </c>
      <c r="X44" s="32">
        <v>0.50719938196931613</v>
      </c>
      <c r="Y44" s="32">
        <v>0.50813212763395121</v>
      </c>
      <c r="Z44" s="32">
        <v>0.50906658862889997</v>
      </c>
      <c r="AA44" s="32">
        <v>0.51000276810867484</v>
      </c>
      <c r="AB44" s="32">
        <v>0.51094066923359016</v>
      </c>
      <c r="AC44" s="32">
        <v>0.51188029516977129</v>
      </c>
      <c r="AD44" s="32">
        <v>0.51282164908916672</v>
      </c>
      <c r="AE44" s="32">
        <v>0.51376473416955815</v>
      </c>
      <c r="AF44" s="32">
        <v>0.51470955359457093</v>
      </c>
      <c r="AG44" s="32">
        <v>0.51565611055368543</v>
      </c>
      <c r="AH44" s="32">
        <v>0.5166044082422474</v>
      </c>
      <c r="AI44" s="32">
        <v>0.51755444986147914</v>
      </c>
      <c r="AJ44" s="32">
        <v>0.51850623861848932</v>
      </c>
      <c r="AK44" s="32">
        <v>0.51945977772628527</v>
      </c>
      <c r="AL44" s="32">
        <v>0.52041507040378276</v>
      </c>
      <c r="AM44" s="32">
        <v>0.52137211987581733</v>
      </c>
      <c r="AN44" s="32">
        <v>0.52233092937315462</v>
      </c>
      <c r="AO44" s="32">
        <v>0.5232915021325022</v>
      </c>
      <c r="AP44" s="32">
        <v>0.52425384139651976</v>
      </c>
      <c r="AQ44" s="32">
        <v>0.52521795041383035</v>
      </c>
      <c r="AR44" s="32">
        <v>0.52618383243903111</v>
      </c>
      <c r="AS44" s="32">
        <v>0.5271514907327044</v>
      </c>
      <c r="AT44" s="32">
        <v>0.52812092856142923</v>
      </c>
      <c r="AU44" s="32">
        <v>0.52909214919779146</v>
      </c>
      <c r="AV44" s="32">
        <v>0.53006515592039549</v>
      </c>
      <c r="AW44" s="32">
        <v>0.53103995201387511</v>
      </c>
      <c r="AX44" s="32">
        <v>0.53201654076890426</v>
      </c>
      <c r="AY44" s="32">
        <v>0.53299492548220906</v>
      </c>
      <c r="AZ44" s="32">
        <v>0.53397510945657789</v>
      </c>
      <c r="BB44" s="31">
        <f t="shared" si="20"/>
        <v>100</v>
      </c>
      <c r="BC44" s="32">
        <f t="shared" si="26"/>
        <v>0</v>
      </c>
      <c r="BD44" s="32">
        <f t="shared" ca="1" si="21"/>
        <v>0.45221175700339045</v>
      </c>
      <c r="BE44" s="32">
        <f t="shared" ca="1" si="64"/>
        <v>0.48800243875341148</v>
      </c>
      <c r="BF44" s="32">
        <f t="shared" ca="1" si="65"/>
        <v>0.52561980179109047</v>
      </c>
      <c r="BG44" s="32">
        <f t="shared" ca="1" si="66"/>
        <v>0.558922777180757</v>
      </c>
      <c r="BH44" s="32">
        <f t="shared" ca="1" si="67"/>
        <v>0.60182982200688862</v>
      </c>
      <c r="BI44" s="32">
        <f t="shared" ca="1" si="68"/>
        <v>0.62513164299732815</v>
      </c>
      <c r="BJ44" s="32">
        <f t="shared" ca="1" si="69"/>
        <v>0.65997708352181161</v>
      </c>
      <c r="BK44" s="32">
        <f t="shared" ca="1" si="70"/>
        <v>0.73435208075044611</v>
      </c>
      <c r="BL44" s="32">
        <f t="shared" ca="1" si="71"/>
        <v>0.66666666666666652</v>
      </c>
      <c r="BM44" s="32">
        <f t="shared" ca="1" si="72"/>
        <v>0.6666666666666663</v>
      </c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1">
        <f t="shared" si="23"/>
        <v>100</v>
      </c>
      <c r="DE44" s="32">
        <f t="shared" ref="DE44:DN44" ca="1" si="113">OFFSET($C43,C$2-2017,C$2-2017,1,1)</f>
        <v>0.45286890968451998</v>
      </c>
      <c r="DF44" s="32">
        <f t="shared" ca="1" si="113"/>
        <v>0.488899881012334</v>
      </c>
      <c r="DG44" s="32">
        <f t="shared" ca="1" si="113"/>
        <v>0.52691763427611205</v>
      </c>
      <c r="DH44" s="32">
        <f t="shared" ca="1" si="113"/>
        <v>0.56011823012945949</v>
      </c>
      <c r="DI44" s="32">
        <f t="shared" ca="1" si="113"/>
        <v>0.60335958750160323</v>
      </c>
      <c r="DJ44" s="32">
        <f t="shared" ca="1" si="113"/>
        <v>0.62679945608802057</v>
      </c>
      <c r="DK44" s="32">
        <f t="shared" ca="1" si="113"/>
        <v>0.66275890612980926</v>
      </c>
      <c r="DL44" s="32">
        <f t="shared" ca="1" si="113"/>
        <v>0.73705300626302406</v>
      </c>
      <c r="DM44" s="32">
        <f t="shared" ca="1" si="113"/>
        <v>0.66666666666666652</v>
      </c>
      <c r="DN44" s="32">
        <f t="shared" ca="1" si="113"/>
        <v>0.6666666666666663</v>
      </c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/>
      <c r="EW44" s="32"/>
      <c r="EX44" s="32"/>
      <c r="EY44" s="32"/>
      <c r="EZ44" s="32"/>
      <c r="FA44" s="32"/>
      <c r="FB44" s="32"/>
    </row>
    <row r="45" spans="1:158" x14ac:dyDescent="0.25">
      <c r="A45" s="31">
        <v>102</v>
      </c>
      <c r="B45" s="32">
        <v>0.52303371888556371</v>
      </c>
      <c r="C45" s="32">
        <v>0.52432516595209011</v>
      </c>
      <c r="D45" s="32">
        <v>0.52561980179109047</v>
      </c>
      <c r="E45" s="32">
        <v>0.52691763427611205</v>
      </c>
      <c r="F45" s="32">
        <v>0.52821867130014355</v>
      </c>
      <c r="G45" s="32">
        <v>0.52952292077566221</v>
      </c>
      <c r="H45" s="32">
        <v>0.53083039063468274</v>
      </c>
      <c r="I45" s="32">
        <v>0.53214108882880484</v>
      </c>
      <c r="J45" s="32">
        <v>0.53345502332926209</v>
      </c>
      <c r="K45" s="32">
        <v>0.53477220212696996</v>
      </c>
      <c r="L45" s="32">
        <v>0.53609263323257506</v>
      </c>
      <c r="M45" s="32">
        <v>0.53741632467650313</v>
      </c>
      <c r="N45" s="32">
        <v>0.53874328450900821</v>
      </c>
      <c r="O45" s="32">
        <v>0.54007352080022197</v>
      </c>
      <c r="P45" s="32">
        <v>0.54140704164020181</v>
      </c>
      <c r="Q45" s="32">
        <v>0.54274385513898127</v>
      </c>
      <c r="R45" s="32">
        <v>0.54408396942661841</v>
      </c>
      <c r="S45" s="32">
        <v>0.54542739265324569</v>
      </c>
      <c r="T45" s="32">
        <v>0.54677413298911948</v>
      </c>
      <c r="U45" s="32">
        <v>0.54812419862466943</v>
      </c>
      <c r="V45" s="32">
        <v>0.54947759777054928</v>
      </c>
      <c r="W45" s="32">
        <v>0.55083433865768516</v>
      </c>
      <c r="X45" s="32">
        <v>0.55219442953732722</v>
      </c>
      <c r="Y45" s="32">
        <v>0.55355787868109907</v>
      </c>
      <c r="Z45" s="32">
        <v>0.55492469438104775</v>
      </c>
      <c r="AA45" s="32">
        <v>0.55629488494969503</v>
      </c>
      <c r="AB45" s="32">
        <v>0.55766845872008741</v>
      </c>
      <c r="AC45" s="32">
        <v>0.55904542404584678</v>
      </c>
      <c r="AD45" s="32">
        <v>0.56042578930122144</v>
      </c>
      <c r="AE45" s="32">
        <v>0.56180956288113715</v>
      </c>
      <c r="AF45" s="32">
        <v>0.56319675320124751</v>
      </c>
      <c r="AG45" s="32">
        <v>0.56458736869798609</v>
      </c>
      <c r="AH45" s="32">
        <v>0.56598141782861655</v>
      </c>
      <c r="AI45" s="32">
        <v>0.56737890907128585</v>
      </c>
      <c r="AJ45" s="32">
        <v>0.56877985092507366</v>
      </c>
      <c r="AK45" s="32">
        <v>0.57018425191004596</v>
      </c>
      <c r="AL45" s="32">
        <v>0.57159212056730546</v>
      </c>
      <c r="AM45" s="32">
        <v>0.57300346545904424</v>
      </c>
      <c r="AN45" s="32">
        <v>0.57441829516859599</v>
      </c>
      <c r="AO45" s="32">
        <v>0.57583661830048749</v>
      </c>
      <c r="AP45" s="32">
        <v>0.57725844348049171</v>
      </c>
      <c r="AQ45" s="32">
        <v>0.5786837793556795</v>
      </c>
      <c r="AR45" s="32">
        <v>0.58011263459447326</v>
      </c>
      <c r="AS45" s="32">
        <v>0.58154501788669821</v>
      </c>
      <c r="AT45" s="32">
        <v>0.5829809379436367</v>
      </c>
      <c r="AU45" s="32">
        <v>0.58442040349808</v>
      </c>
      <c r="AV45" s="32">
        <v>0.58586342330438235</v>
      </c>
      <c r="AW45" s="32">
        <v>0.58731000613851347</v>
      </c>
      <c r="AX45" s="32">
        <v>0.58876016079811244</v>
      </c>
      <c r="AY45" s="32">
        <v>0.59021389610254082</v>
      </c>
      <c r="AZ45" s="32">
        <v>0.59167122089293644</v>
      </c>
      <c r="BB45" s="31">
        <f t="shared" si="20"/>
        <v>101</v>
      </c>
      <c r="BC45" s="32">
        <f t="shared" si="26"/>
        <v>0</v>
      </c>
      <c r="BD45" s="32">
        <f t="shared" ca="1" si="21"/>
        <v>0.48710664387187519</v>
      </c>
      <c r="BE45" s="32">
        <f t="shared" ca="1" si="64"/>
        <v>0.52432516595209011</v>
      </c>
      <c r="BF45" s="32">
        <f t="shared" ca="1" si="65"/>
        <v>0.55772987567151078</v>
      </c>
      <c r="BG45" s="32">
        <f t="shared" ca="1" si="66"/>
        <v>0.60030393509886959</v>
      </c>
      <c r="BH45" s="32">
        <f t="shared" ca="1" si="67"/>
        <v>0.62346826769048902</v>
      </c>
      <c r="BI45" s="32">
        <f t="shared" ca="1" si="68"/>
        <v>0.65720693716131617</v>
      </c>
      <c r="BJ45" s="32">
        <f t="shared" ca="1" si="69"/>
        <v>0.73166105276024784</v>
      </c>
      <c r="BK45" s="32">
        <f t="shared" ca="1" si="70"/>
        <v>0.66666666666666652</v>
      </c>
      <c r="BL45" s="32">
        <f t="shared" ca="1" si="71"/>
        <v>0.6666666666666663</v>
      </c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1">
        <f t="shared" si="23"/>
        <v>101</v>
      </c>
      <c r="DE45" s="32">
        <f t="shared" ref="DE45:DM45" ca="1" si="114">OFFSET($C44,C$2-2017,C$2-2017,1,1)</f>
        <v>0.48800243875341148</v>
      </c>
      <c r="DF45" s="32">
        <f t="shared" ca="1" si="114"/>
        <v>0.52561980179109047</v>
      </c>
      <c r="DG45" s="32">
        <f t="shared" ca="1" si="114"/>
        <v>0.558922777180757</v>
      </c>
      <c r="DH45" s="32">
        <f t="shared" ca="1" si="114"/>
        <v>0.60182982200688862</v>
      </c>
      <c r="DI45" s="32">
        <f t="shared" ca="1" si="114"/>
        <v>0.62513164299732815</v>
      </c>
      <c r="DJ45" s="32">
        <f t="shared" ca="1" si="114"/>
        <v>0.65997708352181161</v>
      </c>
      <c r="DK45" s="32">
        <f t="shared" ca="1" si="114"/>
        <v>0.73435208075044611</v>
      </c>
      <c r="DL45" s="32">
        <f t="shared" ca="1" si="114"/>
        <v>0.66666666666666652</v>
      </c>
      <c r="DM45" s="32">
        <f t="shared" ca="1" si="114"/>
        <v>0.6666666666666663</v>
      </c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2"/>
      <c r="FA45" s="32"/>
      <c r="FB45" s="32"/>
    </row>
    <row r="46" spans="1:158" x14ac:dyDescent="0.25">
      <c r="A46" s="31">
        <v>103</v>
      </c>
      <c r="B46" s="32">
        <v>0.55535170520099542</v>
      </c>
      <c r="C46" s="32">
        <v>0.55653952015621744</v>
      </c>
      <c r="D46" s="32">
        <v>0.55772987567151078</v>
      </c>
      <c r="E46" s="32">
        <v>0.558922777180757</v>
      </c>
      <c r="F46" s="32">
        <v>0.56011823012945949</v>
      </c>
      <c r="G46" s="32">
        <v>0.56131623997476898</v>
      </c>
      <c r="H46" s="32">
        <v>0.56251681218550831</v>
      </c>
      <c r="I46" s="32">
        <v>0.56371995224219706</v>
      </c>
      <c r="J46" s="32">
        <v>0.56492566563707713</v>
      </c>
      <c r="K46" s="32">
        <v>0.56613395787413723</v>
      </c>
      <c r="L46" s="32">
        <v>0.56734483446913841</v>
      </c>
      <c r="M46" s="32">
        <v>0.56855830094963922</v>
      </c>
      <c r="N46" s="32">
        <v>0.5697743628550207</v>
      </c>
      <c r="O46" s="32">
        <v>0.57099302573651189</v>
      </c>
      <c r="P46" s="32">
        <v>0.57221429515721489</v>
      </c>
      <c r="Q46" s="32">
        <v>0.57343817669213082</v>
      </c>
      <c r="R46" s="32">
        <v>0.57466467592818449</v>
      </c>
      <c r="S46" s="32">
        <v>0.57589379846425048</v>
      </c>
      <c r="T46" s="32">
        <v>0.57712554991117881</v>
      </c>
      <c r="U46" s="32">
        <v>0.57835993589181989</v>
      </c>
      <c r="V46" s="32">
        <v>0.5795969620410506</v>
      </c>
      <c r="W46" s="32">
        <v>0.58083663400580021</v>
      </c>
      <c r="X46" s="32">
        <v>0.58207895744507576</v>
      </c>
      <c r="Y46" s="32">
        <v>0.58332393802998839</v>
      </c>
      <c r="Z46" s="32">
        <v>0.58457158144377819</v>
      </c>
      <c r="AA46" s="32">
        <v>0.58582189338184165</v>
      </c>
      <c r="AB46" s="32">
        <v>0.5870748795517563</v>
      </c>
      <c r="AC46" s="32">
        <v>0.58833054567330767</v>
      </c>
      <c r="AD46" s="32">
        <v>0.58958889747851506</v>
      </c>
      <c r="AE46" s="32">
        <v>0.59084994071165742</v>
      </c>
      <c r="AF46" s="32">
        <v>0.59211368112930018</v>
      </c>
      <c r="AG46" s="32">
        <v>0.59338012450032107</v>
      </c>
      <c r="AH46" s="32">
        <v>0.59464927660593647</v>
      </c>
      <c r="AI46" s="32">
        <v>0.59592114323972822</v>
      </c>
      <c r="AJ46" s="32">
        <v>0.59719573020766925</v>
      </c>
      <c r="AK46" s="32">
        <v>0.59847304332815143</v>
      </c>
      <c r="AL46" s="32">
        <v>0.59975308843201069</v>
      </c>
      <c r="AM46" s="32">
        <v>0.60103587136255432</v>
      </c>
      <c r="AN46" s="32">
        <v>0.60232139797558748</v>
      </c>
      <c r="AO46" s="32">
        <v>0.60360967413944056</v>
      </c>
      <c r="AP46" s="32">
        <v>0.6049007057349951</v>
      </c>
      <c r="AQ46" s="32">
        <v>0.60619449865571051</v>
      </c>
      <c r="AR46" s="32">
        <v>0.60749105880765242</v>
      </c>
      <c r="AS46" s="32">
        <v>0.60879039210951769</v>
      </c>
      <c r="AT46" s="32">
        <v>0.61009250449266306</v>
      </c>
      <c r="AU46" s="32">
        <v>0.61139740190113134</v>
      </c>
      <c r="AV46" s="32">
        <v>0.61270509029167863</v>
      </c>
      <c r="AW46" s="32">
        <v>0.61401557563380194</v>
      </c>
      <c r="AX46" s="32">
        <v>0.61532886390976593</v>
      </c>
      <c r="AY46" s="32">
        <v>0.61664496111463041</v>
      </c>
      <c r="AZ46" s="32">
        <v>0.61796387325627788</v>
      </c>
      <c r="BB46" s="31">
        <f t="shared" si="20"/>
        <v>102</v>
      </c>
      <c r="BC46" s="32">
        <f t="shared" si="26"/>
        <v>0</v>
      </c>
      <c r="BD46" s="32">
        <f t="shared" ca="1" si="21"/>
        <v>0.52303371888556371</v>
      </c>
      <c r="BE46" s="32">
        <f t="shared" ca="1" si="64"/>
        <v>0.55653952015621744</v>
      </c>
      <c r="BF46" s="32">
        <f t="shared" ca="1" si="65"/>
        <v>0.59878191694372884</v>
      </c>
      <c r="BG46" s="32">
        <f t="shared" ca="1" si="66"/>
        <v>0.62180931835927022</v>
      </c>
      <c r="BH46" s="32">
        <f t="shared" ca="1" si="67"/>
        <v>0.65444841803917531</v>
      </c>
      <c r="BI46" s="32">
        <f t="shared" ca="1" si="68"/>
        <v>0.72897988602302866</v>
      </c>
      <c r="BJ46" s="32">
        <f t="shared" ca="1" si="69"/>
        <v>0.66666666666666652</v>
      </c>
      <c r="BK46" s="32">
        <f t="shared" ca="1" si="70"/>
        <v>0.66666666666666641</v>
      </c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1">
        <f t="shared" si="23"/>
        <v>102</v>
      </c>
      <c r="DE46" s="32">
        <f t="shared" ref="DE46:DL46" ca="1" si="115">OFFSET($C45,C$2-2017,C$2-2017,1,1)</f>
        <v>0.52432516595209011</v>
      </c>
      <c r="DF46" s="32">
        <f t="shared" ca="1" si="115"/>
        <v>0.55772987567151078</v>
      </c>
      <c r="DG46" s="32">
        <f t="shared" ca="1" si="115"/>
        <v>0.60030393509886959</v>
      </c>
      <c r="DH46" s="32">
        <f t="shared" ca="1" si="115"/>
        <v>0.62346826769048902</v>
      </c>
      <c r="DI46" s="32">
        <f t="shared" ca="1" si="115"/>
        <v>0.65720693716131617</v>
      </c>
      <c r="DJ46" s="32">
        <f t="shared" ca="1" si="115"/>
        <v>0.73166105276024784</v>
      </c>
      <c r="DK46" s="32">
        <f t="shared" ca="1" si="115"/>
        <v>0.66666666666666652</v>
      </c>
      <c r="DL46" s="32">
        <f t="shared" ca="1" si="115"/>
        <v>0.6666666666666663</v>
      </c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R46" s="32"/>
      <c r="ES46" s="32"/>
      <c r="ET46" s="32"/>
      <c r="EU46" s="32"/>
      <c r="EV46" s="32"/>
      <c r="EW46" s="32"/>
      <c r="EX46" s="32"/>
      <c r="EY46" s="32"/>
      <c r="EZ46" s="32"/>
      <c r="FA46" s="32"/>
      <c r="FB46" s="32"/>
    </row>
    <row r="47" spans="1:158" x14ac:dyDescent="0.25">
      <c r="A47" s="31">
        <v>104</v>
      </c>
      <c r="B47" s="32">
        <v>0.59574944768141225</v>
      </c>
      <c r="C47" s="32">
        <v>0.59726375773258145</v>
      </c>
      <c r="D47" s="32">
        <v>0.59878191694372884</v>
      </c>
      <c r="E47" s="32">
        <v>0.60030393509886959</v>
      </c>
      <c r="F47" s="32">
        <v>0.60182982200688862</v>
      </c>
      <c r="G47" s="32">
        <v>0.60335958750160323</v>
      </c>
      <c r="H47" s="32">
        <v>0.60489324144182743</v>
      </c>
      <c r="I47" s="32">
        <v>0.60643079371143427</v>
      </c>
      <c r="J47" s="32">
        <v>0.6079722542194208</v>
      </c>
      <c r="K47" s="32">
        <v>0.60951763289997107</v>
      </c>
      <c r="L47" s="32">
        <v>0.61106693971252035</v>
      </c>
      <c r="M47" s="32">
        <v>0.61262018464181933</v>
      </c>
      <c r="N47" s="32">
        <v>0.61417737769799874</v>
      </c>
      <c r="O47" s="32">
        <v>0.61573852891663328</v>
      </c>
      <c r="P47" s="32">
        <v>0.61730364835880724</v>
      </c>
      <c r="Q47" s="32">
        <v>0.61887274611117815</v>
      </c>
      <c r="R47" s="32">
        <v>0.62044583228604266</v>
      </c>
      <c r="S47" s="32">
        <v>0.62202291702140144</v>
      </c>
      <c r="T47" s="32">
        <v>0.62360401048102443</v>
      </c>
      <c r="U47" s="32">
        <v>0.62518912285451633</v>
      </c>
      <c r="V47" s="32">
        <v>0.62677826435738271</v>
      </c>
      <c r="W47" s="32">
        <v>0.628371445231095</v>
      </c>
      <c r="X47" s="32">
        <v>0.62996867574315751</v>
      </c>
      <c r="Y47" s="32">
        <v>0.63156996618717254</v>
      </c>
      <c r="Z47" s="32">
        <v>0.63317532688290801</v>
      </c>
      <c r="AA47" s="32">
        <v>0.63478476817636231</v>
      </c>
      <c r="AB47" s="32">
        <v>0.63639830043983259</v>
      </c>
      <c r="AC47" s="32">
        <v>0.63801593407198043</v>
      </c>
      <c r="AD47" s="32">
        <v>0.63963767949789974</v>
      </c>
      <c r="AE47" s="32">
        <v>0.64126354716918321</v>
      </c>
      <c r="AF47" s="32">
        <v>0.64289354756399009</v>
      </c>
      <c r="AG47" s="32">
        <v>0.64452769118711351</v>
      </c>
      <c r="AH47" s="32">
        <v>0.64616598857004859</v>
      </c>
      <c r="AI47" s="32">
        <v>0.64780845027105971</v>
      </c>
      <c r="AJ47" s="32">
        <v>0.64945508687524911</v>
      </c>
      <c r="AK47" s="32">
        <v>0.65110590899462439</v>
      </c>
      <c r="AL47" s="32">
        <v>0.65276092726816781</v>
      </c>
      <c r="AM47" s="32">
        <v>0.65442015236190443</v>
      </c>
      <c r="AN47" s="32">
        <v>0.65608359496897029</v>
      </c>
      <c r="AO47" s="32">
        <v>0.65775126580968257</v>
      </c>
      <c r="AP47" s="32">
        <v>0.65942317563160735</v>
      </c>
      <c r="AQ47" s="32">
        <v>0.66109933520962982</v>
      </c>
      <c r="AR47" s="32">
        <v>0.6627797553460234</v>
      </c>
      <c r="AS47" s="32">
        <v>0.66446444687051909</v>
      </c>
      <c r="AT47" s="32">
        <v>0.66615342064037575</v>
      </c>
      <c r="AU47" s="32">
        <v>0.66784668754045018</v>
      </c>
      <c r="AV47" s="32">
        <v>0.66954425848326593</v>
      </c>
      <c r="AW47" s="32">
        <v>0.67124614440908548</v>
      </c>
      <c r="AX47" s="32">
        <v>0.67295235628597971</v>
      </c>
      <c r="AY47" s="32">
        <v>0.67466290510989868</v>
      </c>
      <c r="AZ47" s="32">
        <v>0.6763778019047425</v>
      </c>
      <c r="BB47" s="31">
        <f t="shared" si="20"/>
        <v>103</v>
      </c>
      <c r="BC47" s="32">
        <f t="shared" si="26"/>
        <v>0</v>
      </c>
      <c r="BD47" s="32">
        <f t="shared" ca="1" si="21"/>
        <v>0.55535170520099542</v>
      </c>
      <c r="BE47" s="32">
        <f t="shared" ca="1" si="64"/>
        <v>0.59726375773258145</v>
      </c>
      <c r="BF47" s="32">
        <f t="shared" ca="1" si="65"/>
        <v>0.62015478322685846</v>
      </c>
      <c r="BG47" s="32">
        <f t="shared" ca="1" si="66"/>
        <v>0.65170147735194872</v>
      </c>
      <c r="BH47" s="32">
        <f t="shared" ca="1" si="67"/>
        <v>0.72630854440229708</v>
      </c>
      <c r="BI47" s="32">
        <f t="shared" ca="1" si="68"/>
        <v>0.66666666666666652</v>
      </c>
      <c r="BJ47" s="32">
        <f t="shared" ca="1" si="69"/>
        <v>0.66666666666666641</v>
      </c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1">
        <f t="shared" si="23"/>
        <v>103</v>
      </c>
      <c r="DE47" s="32">
        <f t="shared" ref="DE47:DK47" ca="1" si="116">OFFSET($C46,C$2-2017,C$2-2017,1,1)</f>
        <v>0.55653952015621744</v>
      </c>
      <c r="DF47" s="32">
        <f t="shared" ca="1" si="116"/>
        <v>0.59878191694372884</v>
      </c>
      <c r="DG47" s="32">
        <f t="shared" ca="1" si="116"/>
        <v>0.62180931835927022</v>
      </c>
      <c r="DH47" s="32">
        <f t="shared" ca="1" si="116"/>
        <v>0.65444841803917531</v>
      </c>
      <c r="DI47" s="32">
        <f t="shared" ca="1" si="116"/>
        <v>0.72897988602302866</v>
      </c>
      <c r="DJ47" s="32">
        <f t="shared" ca="1" si="116"/>
        <v>0.66666666666666652</v>
      </c>
      <c r="DK47" s="32">
        <f t="shared" ca="1" si="116"/>
        <v>0.66666666666666641</v>
      </c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R47" s="32"/>
      <c r="ES47" s="32"/>
      <c r="ET47" s="32"/>
      <c r="EU47" s="32"/>
      <c r="EV47" s="32"/>
      <c r="EW47" s="32"/>
      <c r="EX47" s="32"/>
      <c r="EY47" s="32"/>
      <c r="EZ47" s="32"/>
      <c r="FA47" s="32"/>
      <c r="FB47" s="32"/>
    </row>
    <row r="48" spans="1:158" x14ac:dyDescent="0.25">
      <c r="A48" s="31">
        <v>105</v>
      </c>
      <c r="B48" s="32">
        <v>0.6168589086078019</v>
      </c>
      <c r="C48" s="32">
        <v>0.61850465054777704</v>
      </c>
      <c r="D48" s="32">
        <v>0.62015478322685846</v>
      </c>
      <c r="E48" s="32">
        <v>0.62180931835927022</v>
      </c>
      <c r="F48" s="32">
        <v>0.62346826769048902</v>
      </c>
      <c r="G48" s="32">
        <v>0.62513164299732815</v>
      </c>
      <c r="H48" s="32">
        <v>0.62679945608802057</v>
      </c>
      <c r="I48" s="32">
        <v>0.62847171880230301</v>
      </c>
      <c r="J48" s="32">
        <v>0.63014844301149964</v>
      </c>
      <c r="K48" s="32">
        <v>0.63182964061860669</v>
      </c>
      <c r="L48" s="32">
        <v>0.63351532355837703</v>
      </c>
      <c r="M48" s="32">
        <v>0.63520550379740459</v>
      </c>
      <c r="N48" s="32">
        <v>0.63690019333420944</v>
      </c>
      <c r="O48" s="32">
        <v>0.63859940419932293</v>
      </c>
      <c r="P48" s="32">
        <v>0.64030314845537328</v>
      </c>
      <c r="Q48" s="32">
        <v>0.64201143819717099</v>
      </c>
      <c r="R48" s="32">
        <v>0.64372428555179473</v>
      </c>
      <c r="S48" s="32">
        <v>0.64544170267867729</v>
      </c>
      <c r="T48" s="32">
        <v>0.64716370176969273</v>
      </c>
      <c r="U48" s="32">
        <v>0.64889029504924145</v>
      </c>
      <c r="V48" s="32">
        <v>0.6506214947743385</v>
      </c>
      <c r="W48" s="32">
        <v>0.65235731323469937</v>
      </c>
      <c r="X48" s="32">
        <v>0.65409776275282816</v>
      </c>
      <c r="Y48" s="32">
        <v>0.65584285568410461</v>
      </c>
      <c r="Z48" s="32">
        <v>0.65759260441687151</v>
      </c>
      <c r="AA48" s="32">
        <v>0.65934702137252332</v>
      </c>
      <c r="AB48" s="32">
        <v>0.66110611900559402</v>
      </c>
      <c r="AC48" s="32">
        <v>0.6628699098038453</v>
      </c>
      <c r="AD48" s="32">
        <v>0.66463840628835569</v>
      </c>
      <c r="AE48" s="32">
        <v>0.66641162101360907</v>
      </c>
      <c r="AF48" s="32">
        <v>0.66818956656758388</v>
      </c>
      <c r="AG48" s="32">
        <v>0.66997225557184259</v>
      </c>
      <c r="AH48" s="32">
        <v>0.67175970068162127</v>
      </c>
      <c r="AI48" s="32">
        <v>0.67355191458591923</v>
      </c>
      <c r="AJ48" s="32">
        <v>0.67534891000758945</v>
      </c>
      <c r="AK48" s="32">
        <v>0.67715069970342845</v>
      </c>
      <c r="AL48" s="32">
        <v>0.67895729646426739</v>
      </c>
      <c r="AM48" s="32">
        <v>0.6807687131150626</v>
      </c>
      <c r="AN48" s="32">
        <v>0.68258496251498613</v>
      </c>
      <c r="AO48" s="32">
        <v>0.68440605755751804</v>
      </c>
      <c r="AP48" s="32">
        <v>0.68623201117053734</v>
      </c>
      <c r="AQ48" s="32">
        <v>0.68806283631641363</v>
      </c>
      <c r="AR48" s="32">
        <v>0.68989854599209921</v>
      </c>
      <c r="AS48" s="32">
        <v>0.69173915322922197</v>
      </c>
      <c r="AT48" s="32">
        <v>0.69358467109417687</v>
      </c>
      <c r="AU48" s="32">
        <v>0.69543511268821956</v>
      </c>
      <c r="AV48" s="32">
        <v>0.69729049114755881</v>
      </c>
      <c r="AW48" s="32">
        <v>0.69915081964345016</v>
      </c>
      <c r="AX48" s="32">
        <v>0.70101611138228903</v>
      </c>
      <c r="AY48" s="32">
        <v>0.70288637960570499</v>
      </c>
      <c r="AZ48" s="32">
        <v>0.70476163759065513</v>
      </c>
      <c r="BB48" s="31">
        <f t="shared" si="20"/>
        <v>104</v>
      </c>
      <c r="BC48" s="32">
        <f t="shared" si="26"/>
        <v>0</v>
      </c>
      <c r="BD48" s="32">
        <f t="shared" ca="1" si="21"/>
        <v>0.59574944768141225</v>
      </c>
      <c r="BE48" s="32">
        <f t="shared" ca="1" si="64"/>
        <v>0.61850465054777704</v>
      </c>
      <c r="BF48" s="32">
        <f t="shared" ca="1" si="65"/>
        <v>0.64896606650104105</v>
      </c>
      <c r="BG48" s="32">
        <f t="shared" ca="1" si="66"/>
        <v>0.7236469918939834</v>
      </c>
      <c r="BH48" s="32">
        <f t="shared" ca="1" si="67"/>
        <v>0.66666666666666652</v>
      </c>
      <c r="BI48" s="32">
        <f t="shared" ca="1" si="68"/>
        <v>0.66666666666666641</v>
      </c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1">
        <f t="shared" si="23"/>
        <v>104</v>
      </c>
      <c r="DE48" s="32">
        <f t="shared" ref="DE48:DJ48" ca="1" si="117">OFFSET($C47,C$2-2017,C$2-2017,1,1)</f>
        <v>0.59726375773258145</v>
      </c>
      <c r="DF48" s="32">
        <f t="shared" ca="1" si="117"/>
        <v>0.62015478322685846</v>
      </c>
      <c r="DG48" s="32">
        <f t="shared" ca="1" si="117"/>
        <v>0.65170147735194872</v>
      </c>
      <c r="DH48" s="32">
        <f t="shared" ca="1" si="117"/>
        <v>0.72630854440229708</v>
      </c>
      <c r="DI48" s="32">
        <f t="shared" ca="1" si="117"/>
        <v>0.66666666666666652</v>
      </c>
      <c r="DJ48" s="32">
        <f t="shared" ca="1" si="117"/>
        <v>0.66666666666666641</v>
      </c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R48" s="32"/>
      <c r="ES48" s="32"/>
      <c r="ET48" s="32"/>
      <c r="EU48" s="32"/>
      <c r="EV48" s="32"/>
      <c r="EW48" s="32"/>
      <c r="EX48" s="32"/>
      <c r="EY48" s="32"/>
      <c r="EZ48" s="32"/>
      <c r="FA48" s="32"/>
      <c r="FB48" s="32"/>
    </row>
    <row r="49" spans="1:158" x14ac:dyDescent="0.25">
      <c r="A49" s="31">
        <v>106</v>
      </c>
      <c r="B49" s="32">
        <v>0.64352964093286769</v>
      </c>
      <c r="C49" s="32">
        <v>0.64624213709184142</v>
      </c>
      <c r="D49" s="32">
        <v>0.64896606650104105</v>
      </c>
      <c r="E49" s="32">
        <v>0.65170147735194872</v>
      </c>
      <c r="F49" s="32">
        <v>0.65444841803917531</v>
      </c>
      <c r="G49" s="32">
        <v>0.65720693716131617</v>
      </c>
      <c r="H49" s="32">
        <v>0.65997708352181161</v>
      </c>
      <c r="I49" s="32">
        <v>0.66275890612980926</v>
      </c>
      <c r="J49" s="32">
        <v>0.66555245420103226</v>
      </c>
      <c r="K49" s="32">
        <v>0.66835777715864919</v>
      </c>
      <c r="L49" s="32">
        <v>0.67117492463414874</v>
      </c>
      <c r="M49" s="32">
        <v>0.67400394646821782</v>
      </c>
      <c r="N49" s="32">
        <v>0.67684489271162329</v>
      </c>
      <c r="O49" s="32">
        <v>0.67969781362609738</v>
      </c>
      <c r="P49" s="32">
        <v>0.68256275968522695</v>
      </c>
      <c r="Q49" s="32">
        <v>0.6854397815753468</v>
      </c>
      <c r="R49" s="32">
        <v>0.68832893019643571</v>
      </c>
      <c r="S49" s="32">
        <v>0.69123025666301752</v>
      </c>
      <c r="T49" s="32">
        <v>0.69414381230506528</v>
      </c>
      <c r="U49" s="32">
        <v>0.69706964866890953</v>
      </c>
      <c r="V49" s="32">
        <v>0.70000781751814978</v>
      </c>
      <c r="W49" s="32">
        <v>0.70295837083457069</v>
      </c>
      <c r="X49" s="32">
        <v>0.70592136081906198</v>
      </c>
      <c r="Y49" s="32">
        <v>0.70889683989254126</v>
      </c>
      <c r="Z49" s="32">
        <v>0.71188486069688173</v>
      </c>
      <c r="AA49" s="32">
        <v>0.71488547609584419</v>
      </c>
      <c r="AB49" s="32">
        <v>0.71789873917601144</v>
      </c>
      <c r="AC49" s="32">
        <v>0.72092470324772728</v>
      </c>
      <c r="AD49" s="32">
        <v>0.72396342184604101</v>
      </c>
      <c r="AE49" s="32">
        <v>0.72701494873165318</v>
      </c>
      <c r="AF49" s="32">
        <v>0.7300793378918673</v>
      </c>
      <c r="AG49" s="32">
        <v>0.73315664354154531</v>
      </c>
      <c r="AH49" s="32">
        <v>0.73624692012406556</v>
      </c>
      <c r="AI49" s="32">
        <v>0.73935022231228797</v>
      </c>
      <c r="AJ49" s="32">
        <v>0.74246660500951911</v>
      </c>
      <c r="AK49" s="32">
        <v>0.7455961233504852</v>
      </c>
      <c r="AL49" s="32">
        <v>0.74873883270230657</v>
      </c>
      <c r="AM49" s="32">
        <v>0.75189478866547799</v>
      </c>
      <c r="AN49" s="32">
        <v>0.75506404707485142</v>
      </c>
      <c r="AO49" s="32">
        <v>0.75824666400062479</v>
      </c>
      <c r="AP49" s="32">
        <v>0.76144269574933332</v>
      </c>
      <c r="AQ49" s="32">
        <v>0.76465219886484603</v>
      </c>
      <c r="AR49" s="32">
        <v>0.76787523012936587</v>
      </c>
      <c r="AS49" s="32">
        <v>0.77111184656443432</v>
      </c>
      <c r="AT49" s="32">
        <v>0.77436210543194084</v>
      </c>
      <c r="AU49" s="32">
        <v>0.77762606423513481</v>
      </c>
      <c r="AV49" s="32">
        <v>0.78090378071964373</v>
      </c>
      <c r="AW49" s="32">
        <v>0.78419531287449462</v>
      </c>
      <c r="AX49" s="32">
        <v>0.78750071893314</v>
      </c>
      <c r="AY49" s="32">
        <v>0.79082005737448802</v>
      </c>
      <c r="AZ49" s="32">
        <v>0.794153386923937</v>
      </c>
      <c r="BB49" s="31">
        <f t="shared" si="20"/>
        <v>105</v>
      </c>
      <c r="BC49" s="32">
        <f t="shared" si="26"/>
        <v>0</v>
      </c>
      <c r="BD49" s="32">
        <f t="shared" ca="1" si="21"/>
        <v>0.6168589086078019</v>
      </c>
      <c r="BE49" s="32">
        <f t="shared" ca="1" si="64"/>
        <v>0.64624213709184142</v>
      </c>
      <c r="BF49" s="32">
        <f t="shared" ca="1" si="65"/>
        <v>0.72099519262595446</v>
      </c>
      <c r="BG49" s="32">
        <f t="shared" ca="1" si="66"/>
        <v>0.66666666666666652</v>
      </c>
      <c r="BH49" s="32">
        <f t="shared" ca="1" si="67"/>
        <v>0.66666666666666652</v>
      </c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1">
        <f>BB49</f>
        <v>105</v>
      </c>
      <c r="DE49" s="32">
        <f ca="1">OFFSET($C48,C$2-2017,C$2-2017,1,1)</f>
        <v>0.61850465054777704</v>
      </c>
      <c r="DF49" s="32">
        <f ca="1">OFFSET($C48,D$2-2017,D$2-2017,1,1)</f>
        <v>0.64896606650104105</v>
      </c>
      <c r="DG49" s="32">
        <f ca="1">OFFSET($C48,E$2-2017,E$2-2017,1,1)</f>
        <v>0.7236469918939834</v>
      </c>
      <c r="DH49" s="32">
        <f ca="1">OFFSET($C48,F$2-2017,F$2-2017,1,1)</f>
        <v>0.66666666666666652</v>
      </c>
      <c r="DI49" s="32">
        <f ca="1">OFFSET($C48,G$2-2017,G$2-2017,1,1)</f>
        <v>0.66666666666666641</v>
      </c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R49" s="32"/>
      <c r="ES49" s="32"/>
      <c r="ET49" s="32"/>
      <c r="EU49" s="32"/>
      <c r="EV49" s="32"/>
      <c r="EW49" s="32"/>
      <c r="EX49" s="32"/>
      <c r="EY49" s="32"/>
      <c r="EZ49" s="32"/>
      <c r="FA49" s="32"/>
      <c r="FB49" s="32"/>
    </row>
    <row r="50" spans="1:158" x14ac:dyDescent="0.25">
      <c r="A50" s="31">
        <v>107</v>
      </c>
      <c r="B50" s="32">
        <v>0.71572071097900358</v>
      </c>
      <c r="C50" s="32">
        <v>0.71835311085753073</v>
      </c>
      <c r="D50" s="32">
        <v>0.72099519262595446</v>
      </c>
      <c r="E50" s="32">
        <v>0.7236469918939834</v>
      </c>
      <c r="F50" s="32">
        <v>0.72630854440229708</v>
      </c>
      <c r="G50" s="32">
        <v>0.72897988602302866</v>
      </c>
      <c r="H50" s="32">
        <v>0.73166105276024784</v>
      </c>
      <c r="I50" s="32">
        <v>0.73435208075044611</v>
      </c>
      <c r="J50" s="32">
        <v>0.73705300626302406</v>
      </c>
      <c r="K50" s="32">
        <v>0.73976386570078001</v>
      </c>
      <c r="L50" s="32">
        <v>0.74248469560040087</v>
      </c>
      <c r="M50" s="32">
        <v>0.74521553263295381</v>
      </c>
      <c r="N50" s="32">
        <v>0.74795641360438225</v>
      </c>
      <c r="O50" s="32">
        <v>0.75070737545599975</v>
      </c>
      <c r="P50" s="32">
        <v>0.75346845526498929</v>
      </c>
      <c r="Q50" s="32">
        <v>0.75623969024490278</v>
      </c>
      <c r="R50" s="32">
        <v>0.75902111774616232</v>
      </c>
      <c r="S50" s="32">
        <v>0.76181277525656399</v>
      </c>
      <c r="T50" s="32">
        <v>0.76461470040178259</v>
      </c>
      <c r="U50" s="32">
        <v>0.76742693094587922</v>
      </c>
      <c r="V50" s="32">
        <v>0.77024950479181009</v>
      </c>
      <c r="W50" s="32">
        <v>0.77308245998193736</v>
      </c>
      <c r="X50" s="32">
        <v>0.77592583469854182</v>
      </c>
      <c r="Y50" s="32">
        <v>0.77877966726433778</v>
      </c>
      <c r="Z50" s="32">
        <v>0.78164399614298918</v>
      </c>
      <c r="AA50" s="32">
        <v>0.784518859939628</v>
      </c>
      <c r="AB50" s="32">
        <v>0.78740429740137541</v>
      </c>
      <c r="AC50" s="32">
        <v>0.79030034741786293</v>
      </c>
      <c r="AD50" s="32">
        <v>0.79320704902175676</v>
      </c>
      <c r="AE50" s="32">
        <v>0.79612444138928462</v>
      </c>
      <c r="AF50" s="32">
        <v>0.79905256384076284</v>
      </c>
      <c r="AG50" s="32">
        <v>0.80199145584112708</v>
      </c>
      <c r="AH50" s="32">
        <v>0.80494115700046376</v>
      </c>
      <c r="AI50" s="32">
        <v>0.80790170707454367</v>
      </c>
      <c r="AJ50" s="32">
        <v>0.81087314596535887</v>
      </c>
      <c r="AK50" s="32">
        <v>0.81385551372165932</v>
      </c>
      <c r="AL50" s="32">
        <v>0.81684885053949285</v>
      </c>
      <c r="AM50" s="32">
        <v>0.81985319676274782</v>
      </c>
      <c r="AN50" s="32">
        <v>0.82286859288369596</v>
      </c>
      <c r="AO50" s="32">
        <v>0.82589507954353847</v>
      </c>
      <c r="AP50" s="32">
        <v>0.82893269753295318</v>
      </c>
      <c r="AQ50" s="32">
        <v>0.83198148779264547</v>
      </c>
      <c r="AR50" s="32">
        <v>0.83504149141389949</v>
      </c>
      <c r="AS50" s="32">
        <v>0.8381127496391314</v>
      </c>
      <c r="AT50" s="32">
        <v>0.84119530386244601</v>
      </c>
      <c r="AU50" s="32">
        <v>0.84428919563019444</v>
      </c>
      <c r="AV50" s="32">
        <v>0.84739446664153451</v>
      </c>
      <c r="AW50" s="32">
        <v>0.85051115874899141</v>
      </c>
      <c r="AX50" s="32">
        <v>0.85363931395902337</v>
      </c>
      <c r="AY50" s="32">
        <v>0.85677897443258721</v>
      </c>
      <c r="AZ50" s="32">
        <v>0.85993018248570585</v>
      </c>
      <c r="BB50" s="31">
        <f t="shared" si="20"/>
        <v>106</v>
      </c>
      <c r="BC50" s="32">
        <f t="shared" si="26"/>
        <v>0</v>
      </c>
      <c r="BD50" s="32">
        <f t="shared" ca="1" si="21"/>
        <v>0.64352964093286769</v>
      </c>
      <c r="BE50" s="32">
        <f t="shared" ca="1" si="64"/>
        <v>0.71835311085753073</v>
      </c>
      <c r="BF50" s="32">
        <f t="shared" ca="1" si="65"/>
        <v>0.66666666666666652</v>
      </c>
      <c r="BG50" s="32">
        <f t="shared" ca="1" si="66"/>
        <v>0.66666666666666652</v>
      </c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1">
        <f t="shared" si="23"/>
        <v>106</v>
      </c>
      <c r="DE50" s="32">
        <f ca="1">OFFSET($C49,C$2-2017,C$2-2017,1,1)</f>
        <v>0.64624213709184142</v>
      </c>
      <c r="DF50" s="32">
        <f ca="1">OFFSET($C49,D$2-2017,D$2-2017,1,1)</f>
        <v>0.72099519262595446</v>
      </c>
      <c r="DG50" s="32">
        <f ca="1">OFFSET($C49,E$2-2017,E$2-2017,1,1)</f>
        <v>0.66666666666666652</v>
      </c>
      <c r="DH50" s="32">
        <f ca="1">OFFSET($C49,F$2-2017,F$2-2017,1,1)</f>
        <v>0.66666666666666652</v>
      </c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  <c r="EW50" s="32"/>
      <c r="EX50" s="32"/>
      <c r="EY50" s="32"/>
      <c r="EZ50" s="32"/>
      <c r="FA50" s="32"/>
      <c r="FB50" s="32"/>
    </row>
    <row r="51" spans="1:158" x14ac:dyDescent="0.25">
      <c r="A51" s="31">
        <v>108</v>
      </c>
      <c r="B51" s="32">
        <v>0.66666666666666663</v>
      </c>
      <c r="C51" s="32">
        <v>0.66666666666666663</v>
      </c>
      <c r="D51" s="32">
        <v>0.66666666666666652</v>
      </c>
      <c r="E51" s="32">
        <v>0.66666666666666652</v>
      </c>
      <c r="F51" s="32">
        <v>0.66666666666666652</v>
      </c>
      <c r="G51" s="32">
        <v>0.66666666666666652</v>
      </c>
      <c r="H51" s="32">
        <v>0.66666666666666652</v>
      </c>
      <c r="I51" s="32">
        <v>0.66666666666666652</v>
      </c>
      <c r="J51" s="32">
        <v>0.66666666666666652</v>
      </c>
      <c r="K51" s="32">
        <v>0.66666666666666652</v>
      </c>
      <c r="L51" s="32">
        <v>0.66666666666666652</v>
      </c>
      <c r="M51" s="32">
        <v>0.66666666666666652</v>
      </c>
      <c r="N51" s="32">
        <v>0.66666666666666652</v>
      </c>
      <c r="O51" s="32">
        <v>0.66666666666666652</v>
      </c>
      <c r="P51" s="32">
        <v>0.66666666666666652</v>
      </c>
      <c r="Q51" s="32">
        <v>0.66666666666666652</v>
      </c>
      <c r="R51" s="32">
        <v>0.66666666666666652</v>
      </c>
      <c r="S51" s="32">
        <v>0.66666666666666652</v>
      </c>
      <c r="T51" s="32">
        <v>0.66666666666666652</v>
      </c>
      <c r="U51" s="32">
        <v>0.66666666666666652</v>
      </c>
      <c r="V51" s="32">
        <v>0.66666666666666652</v>
      </c>
      <c r="W51" s="32">
        <v>0.66666666666666652</v>
      </c>
      <c r="X51" s="32">
        <v>0.66666666666666652</v>
      </c>
      <c r="Y51" s="32">
        <v>0.66666666666666652</v>
      </c>
      <c r="Z51" s="32">
        <v>0.66666666666666652</v>
      </c>
      <c r="AA51" s="32">
        <v>0.66666666666666652</v>
      </c>
      <c r="AB51" s="32">
        <v>0.66666666666666652</v>
      </c>
      <c r="AC51" s="32">
        <v>0.66666666666666652</v>
      </c>
      <c r="AD51" s="32">
        <v>0.66666666666666652</v>
      </c>
      <c r="AE51" s="32">
        <v>0.66666666666666641</v>
      </c>
      <c r="AF51" s="32">
        <v>0.66666666666666641</v>
      </c>
      <c r="AG51" s="32">
        <v>0.66666666666666641</v>
      </c>
      <c r="AH51" s="32">
        <v>0.66666666666666641</v>
      </c>
      <c r="AI51" s="32">
        <v>0.66666666666666641</v>
      </c>
      <c r="AJ51" s="32">
        <v>0.66666666666666641</v>
      </c>
      <c r="AK51" s="32">
        <v>0.66666666666666641</v>
      </c>
      <c r="AL51" s="32">
        <v>0.66666666666666641</v>
      </c>
      <c r="AM51" s="32">
        <v>0.66666666666666641</v>
      </c>
      <c r="AN51" s="32">
        <v>0.66666666666666641</v>
      </c>
      <c r="AO51" s="32">
        <v>0.66666666666666641</v>
      </c>
      <c r="AP51" s="32">
        <v>0.66666666666666641</v>
      </c>
      <c r="AQ51" s="32">
        <v>0.66666666666666641</v>
      </c>
      <c r="AR51" s="32">
        <v>0.6666666666666663</v>
      </c>
      <c r="AS51" s="32">
        <v>0.6666666666666663</v>
      </c>
      <c r="AT51" s="32">
        <v>0.6666666666666663</v>
      </c>
      <c r="AU51" s="32">
        <v>0.6666666666666663</v>
      </c>
      <c r="AV51" s="32">
        <v>0.6666666666666663</v>
      </c>
      <c r="AW51" s="32">
        <v>0.6666666666666663</v>
      </c>
      <c r="AX51" s="32">
        <v>0.6666666666666663</v>
      </c>
      <c r="AY51" s="32">
        <v>0.6666666666666663</v>
      </c>
      <c r="AZ51" s="32">
        <v>0.6666666666666663</v>
      </c>
      <c r="BB51" s="31">
        <f t="shared" si="20"/>
        <v>107</v>
      </c>
      <c r="BC51" s="32">
        <f t="shared" si="26"/>
        <v>0</v>
      </c>
      <c r="BD51" s="32">
        <f t="shared" ca="1" si="21"/>
        <v>0.71572071097900358</v>
      </c>
      <c r="BE51" s="32">
        <f t="shared" ca="1" si="64"/>
        <v>0.66666666666666663</v>
      </c>
      <c r="BF51" s="32">
        <f t="shared" ca="1" si="65"/>
        <v>0.66666666666666652</v>
      </c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1">
        <f t="shared" si="23"/>
        <v>107</v>
      </c>
      <c r="DE51" s="32">
        <f ca="1">OFFSET($C50,C$2-2017,C$2-2017,1,1)</f>
        <v>0.71835311085753073</v>
      </c>
      <c r="DF51" s="32">
        <f ca="1">OFFSET($C50,D$2-2017,D$2-2017,1,1)</f>
        <v>0.66666666666666652</v>
      </c>
      <c r="DG51" s="32">
        <f ca="1">OFFSET($C50,E$2-2017,E$2-2017,1,1)</f>
        <v>0.66666666666666652</v>
      </c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/>
      <c r="EV51" s="32"/>
      <c r="EW51" s="32"/>
      <c r="EX51" s="32"/>
      <c r="EY51" s="32"/>
      <c r="EZ51" s="32"/>
      <c r="FA51" s="32"/>
      <c r="FB51" s="32"/>
    </row>
    <row r="52" spans="1:158" x14ac:dyDescent="0.25">
      <c r="A52" s="31">
        <v>109</v>
      </c>
      <c r="B52" s="32">
        <v>0.66666666666666652</v>
      </c>
      <c r="C52" s="32">
        <v>0.66666666666666652</v>
      </c>
      <c r="D52" s="32">
        <v>0.66666666666666652</v>
      </c>
      <c r="E52" s="32">
        <v>0.66666666666666652</v>
      </c>
      <c r="F52" s="32">
        <v>0.66666666666666652</v>
      </c>
      <c r="G52" s="32">
        <v>0.66666666666666641</v>
      </c>
      <c r="H52" s="32">
        <v>0.66666666666666641</v>
      </c>
      <c r="I52" s="32">
        <v>0.66666666666666641</v>
      </c>
      <c r="J52" s="32">
        <v>0.6666666666666663</v>
      </c>
      <c r="K52" s="32">
        <v>0.6666666666666663</v>
      </c>
      <c r="L52" s="32">
        <v>0.6666666666666663</v>
      </c>
      <c r="M52" s="32">
        <v>0.6666666666666663</v>
      </c>
      <c r="N52" s="32">
        <v>0.6666666666666663</v>
      </c>
      <c r="O52" s="32">
        <v>0.6666666666666663</v>
      </c>
      <c r="P52" s="32">
        <v>0.6666666666666663</v>
      </c>
      <c r="Q52" s="32">
        <v>0.6666666666666663</v>
      </c>
      <c r="R52" s="32">
        <v>0.66666666666666619</v>
      </c>
      <c r="S52" s="32">
        <v>0.66666666666666619</v>
      </c>
      <c r="T52" s="32">
        <v>0.66666666666666619</v>
      </c>
      <c r="U52" s="32">
        <v>0.66666666666666619</v>
      </c>
      <c r="V52" s="32">
        <v>0.66666666666666607</v>
      </c>
      <c r="W52" s="32">
        <v>0.66666666666666607</v>
      </c>
      <c r="X52" s="32">
        <v>0.66666666666666607</v>
      </c>
      <c r="Y52" s="32">
        <v>0.66666666666666607</v>
      </c>
      <c r="Z52" s="32">
        <v>0.66666666666666607</v>
      </c>
      <c r="AA52" s="32">
        <v>0.66666666666666607</v>
      </c>
      <c r="AB52" s="32">
        <v>0.66666666666666607</v>
      </c>
      <c r="AC52" s="32">
        <v>0.66666666666666596</v>
      </c>
      <c r="AD52" s="32">
        <v>0.66666666666666596</v>
      </c>
      <c r="AE52" s="32">
        <v>0.66666666666666596</v>
      </c>
      <c r="AF52" s="32">
        <v>0.66666666666666596</v>
      </c>
      <c r="AG52" s="32">
        <v>0.66666666666666585</v>
      </c>
      <c r="AH52" s="32">
        <v>0.66666666666666585</v>
      </c>
      <c r="AI52" s="32">
        <v>0.66666666666666585</v>
      </c>
      <c r="AJ52" s="32">
        <v>0.66666666666666585</v>
      </c>
      <c r="AK52" s="32">
        <v>0.66666666666666585</v>
      </c>
      <c r="AL52" s="32">
        <v>0.66666666666666585</v>
      </c>
      <c r="AM52" s="32">
        <v>0.66666666666666585</v>
      </c>
      <c r="AN52" s="32">
        <v>0.66666666666666574</v>
      </c>
      <c r="AO52" s="32">
        <v>0.66666666666666574</v>
      </c>
      <c r="AP52" s="32">
        <v>0.66666666666666574</v>
      </c>
      <c r="AQ52" s="32">
        <v>0.66666666666666574</v>
      </c>
      <c r="AR52" s="32">
        <v>0.66666666666666563</v>
      </c>
      <c r="AS52" s="32">
        <v>0.66666666666666563</v>
      </c>
      <c r="AT52" s="32">
        <v>0.66666666666666563</v>
      </c>
      <c r="AU52" s="32">
        <v>0.66666666666666563</v>
      </c>
      <c r="AV52" s="32">
        <v>0.66666666666666563</v>
      </c>
      <c r="AW52" s="32">
        <v>0.66666666666666563</v>
      </c>
      <c r="AX52" s="32">
        <v>0.66666666666666563</v>
      </c>
      <c r="AY52" s="32">
        <v>0.66666666666666552</v>
      </c>
      <c r="AZ52" s="32">
        <v>0.66666666666666552</v>
      </c>
      <c r="BB52" s="31">
        <f t="shared" si="20"/>
        <v>108</v>
      </c>
      <c r="BC52" s="32">
        <f t="shared" si="26"/>
        <v>0</v>
      </c>
      <c r="BD52" s="32">
        <f t="shared" ca="1" si="21"/>
        <v>0.66666666666666663</v>
      </c>
      <c r="BE52" s="32">
        <f t="shared" ca="1" si="64"/>
        <v>0.66666666666666652</v>
      </c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1">
        <f>BB52</f>
        <v>108</v>
      </c>
      <c r="DE52" s="32">
        <f ca="1">OFFSET($C51,C$2-2017,C$2-2017,1,1)</f>
        <v>0.66666666666666663</v>
      </c>
      <c r="DF52" s="32">
        <f ca="1">OFFSET($C51,D$2-2017,D$2-2017,1,1)</f>
        <v>0.66666666666666652</v>
      </c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/>
      <c r="EW52" s="32"/>
      <c r="EX52" s="32"/>
      <c r="EY52" s="32"/>
      <c r="EZ52" s="32"/>
      <c r="FA52" s="32"/>
      <c r="FB52" s="32"/>
    </row>
    <row r="53" spans="1:158" x14ac:dyDescent="0.25">
      <c r="A53" s="31">
        <v>110</v>
      </c>
      <c r="B53" s="32">
        <v>2</v>
      </c>
      <c r="C53" s="32">
        <v>2</v>
      </c>
      <c r="D53" s="32">
        <v>2</v>
      </c>
      <c r="E53" s="32">
        <v>2</v>
      </c>
      <c r="F53" s="32">
        <v>2</v>
      </c>
      <c r="G53" s="32">
        <v>2</v>
      </c>
      <c r="H53" s="32">
        <v>2</v>
      </c>
      <c r="I53" s="32">
        <v>2</v>
      </c>
      <c r="J53" s="32">
        <v>2</v>
      </c>
      <c r="K53" s="32">
        <v>2</v>
      </c>
      <c r="L53" s="32">
        <v>2</v>
      </c>
      <c r="M53" s="32">
        <v>2</v>
      </c>
      <c r="N53" s="32">
        <v>2</v>
      </c>
      <c r="O53" s="32">
        <v>2</v>
      </c>
      <c r="P53" s="32">
        <v>2</v>
      </c>
      <c r="Q53" s="32">
        <v>2</v>
      </c>
      <c r="R53" s="32">
        <v>2</v>
      </c>
      <c r="S53" s="32">
        <v>2</v>
      </c>
      <c r="T53" s="32">
        <v>2</v>
      </c>
      <c r="U53" s="32">
        <v>2</v>
      </c>
      <c r="V53" s="32">
        <v>2</v>
      </c>
      <c r="W53" s="32">
        <v>2</v>
      </c>
      <c r="X53" s="32">
        <v>2</v>
      </c>
      <c r="Y53" s="32">
        <v>2</v>
      </c>
      <c r="Z53" s="32">
        <v>2</v>
      </c>
      <c r="AA53" s="32">
        <v>2</v>
      </c>
      <c r="AB53" s="32">
        <v>2</v>
      </c>
      <c r="AC53" s="32">
        <v>2</v>
      </c>
      <c r="AD53" s="32">
        <v>2</v>
      </c>
      <c r="AE53" s="32">
        <v>2</v>
      </c>
      <c r="AF53" s="32">
        <v>2</v>
      </c>
      <c r="AG53" s="32">
        <v>2</v>
      </c>
      <c r="AH53" s="32">
        <v>2</v>
      </c>
      <c r="AI53" s="32">
        <v>2</v>
      </c>
      <c r="AJ53" s="32">
        <v>2</v>
      </c>
      <c r="AK53" s="32">
        <v>2</v>
      </c>
      <c r="AL53" s="32">
        <v>2</v>
      </c>
      <c r="AM53" s="32">
        <v>2</v>
      </c>
      <c r="AN53" s="32">
        <v>2</v>
      </c>
      <c r="AO53" s="32">
        <v>2</v>
      </c>
      <c r="AP53" s="32">
        <v>2</v>
      </c>
      <c r="AQ53" s="32">
        <v>2</v>
      </c>
      <c r="AR53" s="32">
        <v>2</v>
      </c>
      <c r="AS53" s="32">
        <v>2</v>
      </c>
      <c r="AT53" s="32">
        <v>2</v>
      </c>
      <c r="AU53" s="32">
        <v>2</v>
      </c>
      <c r="AV53" s="32">
        <v>2</v>
      </c>
      <c r="AW53" s="32">
        <v>2</v>
      </c>
      <c r="AX53" s="32">
        <v>2</v>
      </c>
      <c r="AY53" s="32">
        <v>2</v>
      </c>
      <c r="AZ53" s="32">
        <v>2</v>
      </c>
      <c r="BB53" s="31">
        <f t="shared" si="20"/>
        <v>109</v>
      </c>
      <c r="BC53" s="32">
        <f t="shared" si="26"/>
        <v>0</v>
      </c>
      <c r="BD53" s="32">
        <f t="shared" ca="1" si="21"/>
        <v>0.66666666666666652</v>
      </c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1">
        <f t="shared" si="23"/>
        <v>109</v>
      </c>
      <c r="DE53" s="32">
        <f ca="1">OFFSET($C52,C$2-2017,C$2-2017,1,1)</f>
        <v>0.66666666666666652</v>
      </c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/>
      <c r="EW53" s="32"/>
      <c r="EX53" s="32"/>
      <c r="EY53" s="32"/>
      <c r="EZ53" s="32"/>
      <c r="FA53" s="32"/>
      <c r="FB53" s="32"/>
    </row>
    <row r="54" spans="1:158" x14ac:dyDescent="0.25">
      <c r="BB54" s="31">
        <f t="shared" si="20"/>
        <v>110</v>
      </c>
      <c r="BC54" s="32">
        <f t="shared" si="26"/>
        <v>0</v>
      </c>
      <c r="DC54" s="31">
        <f>BB54</f>
        <v>110</v>
      </c>
    </row>
    <row r="56" spans="1:158" x14ac:dyDescent="0.25">
      <c r="BB56" s="31" t="s">
        <v>35</v>
      </c>
      <c r="BD56" s="31">
        <v>0</v>
      </c>
      <c r="BE56" s="31">
        <f>BD56+1</f>
        <v>1</v>
      </c>
      <c r="BF56" s="31">
        <f t="shared" ref="BF56:DA56" si="118">BE56+1</f>
        <v>2</v>
      </c>
      <c r="BG56" s="31">
        <f t="shared" si="118"/>
        <v>3</v>
      </c>
      <c r="BH56" s="31">
        <f t="shared" si="118"/>
        <v>4</v>
      </c>
      <c r="BI56" s="31">
        <f t="shared" si="118"/>
        <v>5</v>
      </c>
      <c r="BJ56" s="31">
        <f t="shared" si="118"/>
        <v>6</v>
      </c>
      <c r="BK56" s="31">
        <f t="shared" si="118"/>
        <v>7</v>
      </c>
      <c r="BL56" s="31">
        <f t="shared" si="118"/>
        <v>8</v>
      </c>
      <c r="BM56" s="31">
        <f t="shared" si="118"/>
        <v>9</v>
      </c>
      <c r="BN56" s="31">
        <f t="shared" si="118"/>
        <v>10</v>
      </c>
      <c r="BO56" s="31">
        <f t="shared" si="118"/>
        <v>11</v>
      </c>
      <c r="BP56" s="31">
        <f t="shared" si="118"/>
        <v>12</v>
      </c>
      <c r="BQ56" s="31">
        <f t="shared" si="118"/>
        <v>13</v>
      </c>
      <c r="BR56" s="31">
        <f t="shared" si="118"/>
        <v>14</v>
      </c>
      <c r="BS56" s="31">
        <f t="shared" si="118"/>
        <v>15</v>
      </c>
      <c r="BT56" s="31">
        <f t="shared" si="118"/>
        <v>16</v>
      </c>
      <c r="BU56" s="31">
        <f t="shared" si="118"/>
        <v>17</v>
      </c>
      <c r="BV56" s="31">
        <f t="shared" si="118"/>
        <v>18</v>
      </c>
      <c r="BW56" s="31">
        <f t="shared" si="118"/>
        <v>19</v>
      </c>
      <c r="BX56" s="31">
        <f t="shared" si="118"/>
        <v>20</v>
      </c>
      <c r="BY56" s="31">
        <f t="shared" si="118"/>
        <v>21</v>
      </c>
      <c r="BZ56" s="31">
        <f t="shared" si="118"/>
        <v>22</v>
      </c>
      <c r="CA56" s="31">
        <f t="shared" si="118"/>
        <v>23</v>
      </c>
      <c r="CB56" s="31">
        <f t="shared" si="118"/>
        <v>24</v>
      </c>
      <c r="CC56" s="31">
        <f t="shared" si="118"/>
        <v>25</v>
      </c>
      <c r="CD56" s="31">
        <f t="shared" si="118"/>
        <v>26</v>
      </c>
      <c r="CE56" s="31">
        <f t="shared" si="118"/>
        <v>27</v>
      </c>
      <c r="CF56" s="31">
        <f t="shared" si="118"/>
        <v>28</v>
      </c>
      <c r="CG56" s="31">
        <f t="shared" si="118"/>
        <v>29</v>
      </c>
      <c r="CH56" s="31">
        <f t="shared" si="118"/>
        <v>30</v>
      </c>
      <c r="CI56" s="31">
        <f t="shared" si="118"/>
        <v>31</v>
      </c>
      <c r="CJ56" s="31">
        <f t="shared" si="118"/>
        <v>32</v>
      </c>
      <c r="CK56" s="31">
        <f t="shared" si="118"/>
        <v>33</v>
      </c>
      <c r="CL56" s="31">
        <f t="shared" si="118"/>
        <v>34</v>
      </c>
      <c r="CM56" s="31">
        <f t="shared" si="118"/>
        <v>35</v>
      </c>
      <c r="CN56" s="31">
        <f t="shared" si="118"/>
        <v>36</v>
      </c>
      <c r="CO56" s="31">
        <f t="shared" si="118"/>
        <v>37</v>
      </c>
      <c r="CP56" s="31">
        <f t="shared" si="118"/>
        <v>38</v>
      </c>
      <c r="CQ56" s="31">
        <f t="shared" si="118"/>
        <v>39</v>
      </c>
      <c r="CR56" s="31">
        <f t="shared" si="118"/>
        <v>40</v>
      </c>
      <c r="CS56" s="31">
        <f t="shared" si="118"/>
        <v>41</v>
      </c>
      <c r="CT56" s="31">
        <f t="shared" si="118"/>
        <v>42</v>
      </c>
      <c r="CU56" s="31">
        <f t="shared" si="118"/>
        <v>43</v>
      </c>
      <c r="CV56" s="31">
        <f t="shared" si="118"/>
        <v>44</v>
      </c>
      <c r="CW56" s="31">
        <f t="shared" si="118"/>
        <v>45</v>
      </c>
      <c r="CX56" s="31">
        <f t="shared" si="118"/>
        <v>46</v>
      </c>
      <c r="CY56" s="31">
        <f t="shared" si="118"/>
        <v>47</v>
      </c>
      <c r="CZ56" s="31">
        <f t="shared" si="118"/>
        <v>48</v>
      </c>
      <c r="DA56" s="31">
        <f t="shared" si="118"/>
        <v>49</v>
      </c>
      <c r="DC56" s="31" t="s">
        <v>64</v>
      </c>
      <c r="DE56" s="31">
        <f t="shared" ref="DE56:EP56" si="119">BD56</f>
        <v>0</v>
      </c>
      <c r="DF56" s="31">
        <f t="shared" si="119"/>
        <v>1</v>
      </c>
      <c r="DG56" s="31">
        <f t="shared" si="119"/>
        <v>2</v>
      </c>
      <c r="DH56" s="31">
        <f t="shared" si="119"/>
        <v>3</v>
      </c>
      <c r="DI56" s="31">
        <f t="shared" si="119"/>
        <v>4</v>
      </c>
      <c r="DJ56" s="31">
        <f t="shared" si="119"/>
        <v>5</v>
      </c>
      <c r="DK56" s="31">
        <f t="shared" si="119"/>
        <v>6</v>
      </c>
      <c r="DL56" s="31">
        <f t="shared" si="119"/>
        <v>7</v>
      </c>
      <c r="DM56" s="31">
        <f t="shared" si="119"/>
        <v>8</v>
      </c>
      <c r="DN56" s="31">
        <f t="shared" si="119"/>
        <v>9</v>
      </c>
      <c r="DO56" s="31">
        <f t="shared" si="119"/>
        <v>10</v>
      </c>
      <c r="DP56" s="31">
        <f t="shared" si="119"/>
        <v>11</v>
      </c>
      <c r="DQ56" s="31">
        <f t="shared" si="119"/>
        <v>12</v>
      </c>
      <c r="DR56" s="31">
        <f t="shared" si="119"/>
        <v>13</v>
      </c>
      <c r="DS56" s="31">
        <f t="shared" si="119"/>
        <v>14</v>
      </c>
      <c r="DT56" s="31">
        <f t="shared" si="119"/>
        <v>15</v>
      </c>
      <c r="DU56" s="31">
        <f t="shared" si="119"/>
        <v>16</v>
      </c>
      <c r="DV56" s="31">
        <f t="shared" si="119"/>
        <v>17</v>
      </c>
      <c r="DW56" s="31">
        <f t="shared" si="119"/>
        <v>18</v>
      </c>
      <c r="DX56" s="31">
        <f t="shared" si="119"/>
        <v>19</v>
      </c>
      <c r="DY56" s="31">
        <f t="shared" si="119"/>
        <v>20</v>
      </c>
      <c r="DZ56" s="31">
        <f t="shared" si="119"/>
        <v>21</v>
      </c>
      <c r="EA56" s="31">
        <f t="shared" si="119"/>
        <v>22</v>
      </c>
      <c r="EB56" s="31">
        <f t="shared" si="119"/>
        <v>23</v>
      </c>
      <c r="EC56" s="31">
        <f t="shared" si="119"/>
        <v>24</v>
      </c>
      <c r="ED56" s="31">
        <f t="shared" si="119"/>
        <v>25</v>
      </c>
      <c r="EE56" s="31">
        <f t="shared" si="119"/>
        <v>26</v>
      </c>
      <c r="EF56" s="31">
        <f t="shared" si="119"/>
        <v>27</v>
      </c>
      <c r="EG56" s="31">
        <f t="shared" si="119"/>
        <v>28</v>
      </c>
      <c r="EH56" s="31">
        <f t="shared" si="119"/>
        <v>29</v>
      </c>
      <c r="EI56" s="31">
        <f t="shared" si="119"/>
        <v>30</v>
      </c>
      <c r="EJ56" s="31">
        <f t="shared" si="119"/>
        <v>31</v>
      </c>
      <c r="EK56" s="31">
        <f t="shared" si="119"/>
        <v>32</v>
      </c>
      <c r="EL56" s="31">
        <f t="shared" si="119"/>
        <v>33</v>
      </c>
      <c r="EM56" s="31">
        <f t="shared" si="119"/>
        <v>34</v>
      </c>
      <c r="EN56" s="31">
        <f t="shared" si="119"/>
        <v>35</v>
      </c>
      <c r="EO56" s="31">
        <f t="shared" si="119"/>
        <v>36</v>
      </c>
      <c r="EP56" s="31">
        <f t="shared" si="119"/>
        <v>37</v>
      </c>
      <c r="EQ56" s="31">
        <f t="shared" ref="EQ56" si="120">CP56</f>
        <v>38</v>
      </c>
      <c r="ER56" s="31">
        <f t="shared" ref="ER56" si="121">CQ56</f>
        <v>39</v>
      </c>
      <c r="ES56" s="31">
        <f t="shared" ref="ES56" si="122">CR56</f>
        <v>40</v>
      </c>
      <c r="ET56" s="31">
        <f t="shared" ref="ET56" si="123">CS56</f>
        <v>41</v>
      </c>
      <c r="EU56" s="31">
        <f t="shared" ref="EU56" si="124">CT56</f>
        <v>42</v>
      </c>
      <c r="EV56" s="31">
        <f t="shared" ref="EV56" si="125">CU56</f>
        <v>43</v>
      </c>
      <c r="EW56" s="31">
        <f t="shared" ref="EW56" si="126">CV56</f>
        <v>44</v>
      </c>
      <c r="EX56" s="31">
        <f t="shared" ref="EX56" si="127">CW56</f>
        <v>45</v>
      </c>
      <c r="EY56" s="31">
        <f t="shared" ref="EY56" si="128">CX56</f>
        <v>46</v>
      </c>
      <c r="EZ56" s="31">
        <f t="shared" ref="EZ56" si="129">CY56</f>
        <v>47</v>
      </c>
      <c r="FA56" s="31">
        <f t="shared" ref="FA56" si="130">CZ56</f>
        <v>48</v>
      </c>
      <c r="FB56" s="31">
        <f t="shared" ref="FB56" si="131">DA56</f>
        <v>49</v>
      </c>
    </row>
    <row r="57" spans="1:158" x14ac:dyDescent="0.25">
      <c r="BB57" s="31">
        <v>60</v>
      </c>
      <c r="BD57" s="42">
        <f ca="1">1-EXP(-BD4)</f>
        <v>6.2134652278132974E-3</v>
      </c>
      <c r="BE57" s="42">
        <f ca="1">EXP(-SUM($BD$4:BD4))*(1-EXP(-BE4))</f>
        <v>7.0029103927493948E-3</v>
      </c>
      <c r="BF57" s="42">
        <f ca="1">EXP(-SUM($BD$4:BE4))*(1-EXP(-BF4))</f>
        <v>7.0658554373537272E-3</v>
      </c>
      <c r="BG57" s="42">
        <f ca="1">EXP(-SUM($BD$4:BF4))*(1-EXP(-BG4))</f>
        <v>7.686515821725734E-3</v>
      </c>
      <c r="BH57" s="42">
        <f ca="1">EXP(-SUM($BD$4:BG4))*(1-EXP(-BH4))</f>
        <v>8.4995547282250491E-3</v>
      </c>
      <c r="BI57" s="42">
        <f ca="1">EXP(-SUM($BD$4:BH4))*(1-EXP(-BI4))</f>
        <v>8.432978713218596E-3</v>
      </c>
      <c r="BJ57" s="42">
        <f ca="1">EXP(-SUM($BD$4:BI4))*(1-EXP(-BJ4))</f>
        <v>9.7030422850304492E-3</v>
      </c>
      <c r="BK57" s="42">
        <f ca="1">EXP(-SUM($BD$4:BJ4))*(1-EXP(-BK4))</f>
        <v>1.0432413368572153E-2</v>
      </c>
      <c r="BL57" s="42">
        <f ca="1">EXP(-SUM($BD$4:BK4))*(1-EXP(-BL4))</f>
        <v>1.0720160134917086E-2</v>
      </c>
      <c r="BM57" s="42">
        <f ca="1">EXP(-SUM($BD$4:BL4))*(1-EXP(-BM4))</f>
        <v>1.151199375220097E-2</v>
      </c>
      <c r="BN57" s="42">
        <f ca="1">EXP(-SUM($BD$4:BM4))*(1-EXP(-BN4))</f>
        <v>1.2158038342714426E-2</v>
      </c>
      <c r="BO57" s="42">
        <f ca="1">EXP(-SUM($BD$4:BN4))*(1-EXP(-BO4))</f>
        <v>1.4208039947498394E-2</v>
      </c>
      <c r="BP57" s="42">
        <f ca="1">EXP(-SUM($BD$4:BO4))*(1-EXP(-BP4))</f>
        <v>1.5549064086656862E-2</v>
      </c>
      <c r="BQ57" s="42">
        <f ca="1">EXP(-SUM($BD$4:BP4))*(1-EXP(-BQ4))</f>
        <v>1.5842737363175385E-2</v>
      </c>
      <c r="BR57" s="42">
        <f ca="1">EXP(-SUM($BD$4:BQ4))*(1-EXP(-BR4))</f>
        <v>1.8454652134536211E-2</v>
      </c>
      <c r="BS57" s="42">
        <f ca="1">EXP(-SUM($BD$4:BR4))*(1-EXP(-BS4))</f>
        <v>1.8783130909514709E-2</v>
      </c>
      <c r="BT57" s="42">
        <f ca="1">EXP(-SUM($BD$4:BS4))*(1-EXP(-BT4))</f>
        <v>2.1553852437025657E-2</v>
      </c>
      <c r="BU57" s="42">
        <f ca="1">EXP(-SUM($BD$4:BT4))*(1-EXP(-BU4))</f>
        <v>2.4264920247012472E-2</v>
      </c>
      <c r="BV57" s="42">
        <f ca="1">EXP(-SUM($BD$4:BU4))*(1-EXP(-BV4))</f>
        <v>2.3932941115434592E-2</v>
      </c>
      <c r="BW57" s="42">
        <f ca="1">EXP(-SUM($BD$4:BV4))*(1-EXP(-BW4))</f>
        <v>2.7881054323267738E-2</v>
      </c>
      <c r="BX57" s="42">
        <f ca="1">EXP(-SUM($BD$4:BW4))*(1-EXP(-BX4))</f>
        <v>2.9019778823646442E-2</v>
      </c>
      <c r="BY57" s="42">
        <f ca="1">EXP(-SUM($BD$4:BX4))*(1-EXP(-BY4))</f>
        <v>3.3351712347015068E-2</v>
      </c>
      <c r="BZ57" s="42">
        <f ca="1">EXP(-SUM($BD$4:BY4))*(1-EXP(-BZ4))</f>
        <v>3.5394359405899391E-2</v>
      </c>
      <c r="CA57" s="42">
        <f ca="1">EXP(-SUM($BD$4:BZ4))*(1-EXP(-CA4))</f>
        <v>3.9459346384122462E-2</v>
      </c>
      <c r="CB57" s="42">
        <f ca="1">EXP(-SUM($BD$4:CA4))*(1-EXP(-CB4))</f>
        <v>3.9757714311670904E-2</v>
      </c>
      <c r="CC57" s="42">
        <f ca="1">EXP(-SUM($BD$4:CB4))*(1-EXP(-CC4))</f>
        <v>3.9035100437202742E-2</v>
      </c>
      <c r="CD57" s="42">
        <f ca="1">EXP(-SUM($BD$4:CC4))*(1-EXP(-CD4))</f>
        <v>4.619700526891652E-2</v>
      </c>
      <c r="CE57" s="42">
        <f ca="1">EXP(-SUM($BD$4:CD4))*(1-EXP(-CE4))</f>
        <v>4.2946193549826268E-2</v>
      </c>
      <c r="CF57" s="42">
        <f ca="1">EXP(-SUM($BD$4:CE4))*(1-EXP(-CF4))</f>
        <v>4.551863493538056E-2</v>
      </c>
      <c r="CG57" s="42">
        <f ca="1">EXP(-SUM($BD$4:CF4))*(1-EXP(-CG4))</f>
        <v>4.9413055427225606E-2</v>
      </c>
      <c r="CH57" s="42">
        <f ca="1">EXP(-SUM($BD$4:CG4))*(1-EXP(-CH4))</f>
        <v>4.6564678292494381E-2</v>
      </c>
      <c r="CI57" s="42">
        <f ca="1">EXP(-SUM($BD$4:CH4))*(1-EXP(-CI4))</f>
        <v>4.576834936316436E-2</v>
      </c>
      <c r="CJ57" s="42">
        <f ca="1">EXP(-SUM($BD$4:CI4))*(1-EXP(-CJ4))</f>
        <v>3.9017888961311316E-2</v>
      </c>
      <c r="CK57" s="42">
        <f ca="1">EXP(-SUM($BD$4:CJ4))*(1-EXP(-CK4))</f>
        <v>3.7843345389754569E-2</v>
      </c>
      <c r="CL57" s="42">
        <f ca="1">EXP(-SUM($BD$4:CK4))*(1-EXP(-CL4))</f>
        <v>3.5351247165533388E-2</v>
      </c>
      <c r="CM57" s="42">
        <f ca="1">EXP(-SUM($BD$4:CL4))*(1-EXP(-CM4))</f>
        <v>2.9089680896870161E-2</v>
      </c>
      <c r="CN57" s="42">
        <f ca="1">EXP(-SUM($BD$4:CM4))*(1-EXP(-CN4))</f>
        <v>2.3922646295170404E-2</v>
      </c>
      <c r="CO57" s="42">
        <f ca="1">EXP(-SUM($BD$4:CN4))*(1-EXP(-CO4))</f>
        <v>1.8938554658028094E-2</v>
      </c>
      <c r="CP57" s="42">
        <f ca="1">EXP(-SUM($BD$4:CO4))*(1-EXP(-CP4))</f>
        <v>1.4322786773170183E-2</v>
      </c>
      <c r="CQ57" s="42">
        <f ca="1">EXP(-SUM($BD$4:CP4))*(1-EXP(-CQ4))</f>
        <v>1.0469721808008821E-2</v>
      </c>
      <c r="CR57" s="42">
        <f ca="1">EXP(-SUM($BD$4:CQ4))*(1-EXP(-CR4))</f>
        <v>7.1280954840870405E-3</v>
      </c>
      <c r="CS57" s="42">
        <f ca="1">EXP(-SUM($BD$4:CR4))*(1-EXP(-CS4))</f>
        <v>4.7365046233095393E-3</v>
      </c>
      <c r="CT57" s="42">
        <f ca="1">EXP(-SUM($BD$4:CS4))*(1-EXP(-CT4))</f>
        <v>3.0178917836419013E-3</v>
      </c>
      <c r="CU57" s="42">
        <f ca="1">EXP(-SUM($BD$4:CT4))*(1-EXP(-CU4))</f>
        <v>1.7502717438339804E-3</v>
      </c>
      <c r="CV57" s="42">
        <f ca="1">EXP(-SUM($BD$4:CU4))*(1-EXP(-CV4))</f>
        <v>1.0154906831895624E-3</v>
      </c>
      <c r="CW57" s="42">
        <f ca="1">EXP(-SUM($BD$4:CV4))*(1-EXP(-CW4))</f>
        <v>5.3753785274752183E-4</v>
      </c>
      <c r="CX57" s="42">
        <f ca="1">EXP(-SUM($BD$4:CW4))*(1-EXP(-CX4))</f>
        <v>2.9002125307281141E-4</v>
      </c>
      <c r="CY57" s="42">
        <f ca="1">EXP(-SUM($BD$4:CX4))*(1-EXP(-CY4))</f>
        <v>1.4037426638107515E-4</v>
      </c>
      <c r="CZ57" s="42">
        <f ca="1">EXP(-SUM($BD$4:CY4))*(1-EXP(-CZ4))</f>
        <v>5.0940871106067694E-5</v>
      </c>
      <c r="DA57" s="42">
        <f ca="1">EXP(-SUM($BD$4:CZ4))*(1-EXP(-DA4))</f>
        <v>2.6153915284287884E-5</v>
      </c>
      <c r="DB57" s="6"/>
      <c r="DC57" s="47">
        <f>BB57</f>
        <v>60</v>
      </c>
      <c r="DD57" s="7"/>
      <c r="DE57" s="32">
        <f ca="1">1-EXP(-DE4)</f>
        <v>6.1103673768275746E-3</v>
      </c>
      <c r="DF57" s="42">
        <f ca="1">EXP(-SUM($DE$4:DE4))*(1-EXP(-DF4))</f>
        <v>6.9170631995025206E-3</v>
      </c>
      <c r="DG57" s="42">
        <f ca="1">EXP(-SUM($DE$4:DF4))*(1-EXP(-DG4))</f>
        <v>6.9693739221612563E-3</v>
      </c>
      <c r="DH57" s="42">
        <f ca="1">EXP(-SUM($DE$4:DG4))*(1-EXP(-DH4))</f>
        <v>7.5810270603129358E-3</v>
      </c>
      <c r="DI57" s="42">
        <f ca="1">EXP(-SUM($DE$4:DH4))*(1-EXP(-DI4))</f>
        <v>8.3963700289914674E-3</v>
      </c>
      <c r="DJ57" s="46">
        <f ca="1">EXP(-SUM($DE$4:DI4))*(1-EXP(-DJ4))</f>
        <v>8.3054449465412867E-3</v>
      </c>
      <c r="DK57" s="46">
        <f ca="1">EXP(-SUM($DE$4:DJ4))*(1-EXP(-DK4))</f>
        <v>9.5901531467142836E-3</v>
      </c>
      <c r="DL57" s="46">
        <f ca="1">EXP(-SUM($DE$4:DK4))*(1-EXP(-DL4))</f>
        <v>1.0309236832939531E-2</v>
      </c>
      <c r="DM57" s="46">
        <f ca="1">EXP(-SUM($DE$4:DL4))*(1-EXP(-DM4))</f>
        <v>1.0592105569134726E-2</v>
      </c>
      <c r="DN57" s="46">
        <f ca="1">EXP(-SUM($DE$4:DM4))*(1-EXP(-DN4))</f>
        <v>1.1377158662153426E-2</v>
      </c>
      <c r="DO57" s="46">
        <f ca="1">EXP(-SUM($DE$4:DN4))*(1-EXP(-DO4))</f>
        <v>1.2009665596169431E-2</v>
      </c>
      <c r="DP57" s="46">
        <f ca="1">EXP(-SUM($DE$4:DO4))*(1-EXP(-DP4))</f>
        <v>1.4081739041191244E-2</v>
      </c>
      <c r="DQ57" s="46">
        <f ca="1">EXP(-SUM($DE$4:DP4))*(1-EXP(-DQ4))</f>
        <v>1.53886304837971E-2</v>
      </c>
      <c r="DR57" s="46">
        <f ca="1">EXP(-SUM($DE$4:DQ4))*(1-EXP(-DR4))</f>
        <v>1.5673287950278884E-2</v>
      </c>
      <c r="DS57" s="46">
        <f ca="1">EXP(-SUM($DE$4:DR4))*(1-EXP(-DS4))</f>
        <v>1.8282567669419655E-2</v>
      </c>
      <c r="DT57" s="46">
        <f ca="1">EXP(-SUM($DE$4:DS4))*(1-EXP(-DT4))</f>
        <v>1.8596628193158663E-2</v>
      </c>
      <c r="DU57" s="46">
        <f ca="1">EXP(-SUM($DE$4:DT4))*(1-EXP(-DU4))</f>
        <v>2.1373522947608678E-2</v>
      </c>
      <c r="DV57" s="46">
        <f ca="1">EXP(-SUM($DE$4:DU4))*(1-EXP(-DV4))</f>
        <v>2.4088206615427363E-2</v>
      </c>
      <c r="DW57" s="46">
        <f ca="1">EXP(-SUM($DE$4:DV4))*(1-EXP(-DW4))</f>
        <v>2.3736750144939981E-2</v>
      </c>
      <c r="DX57" s="46">
        <f ca="1">EXP(-SUM($DE$4:DW4))*(1-EXP(-DX4))</f>
        <v>2.7709945185435594E-2</v>
      </c>
      <c r="DY57" s="46">
        <f ca="1">EXP(-SUM($DE$4:DX4))*(1-EXP(-DY4))</f>
        <v>2.8838000231853261E-2</v>
      </c>
      <c r="DZ57" s="46">
        <f ca="1">EXP(-SUM($DE$4:DY4))*(1-EXP(-DZ4))</f>
        <v>3.3249627226883995E-2</v>
      </c>
      <c r="EA57" s="46">
        <f ca="1">EXP(-SUM($DE$4:DZ4))*(1-EXP(-EA4))</f>
        <v>3.5291374125804569E-2</v>
      </c>
      <c r="EB57" s="46">
        <f ca="1">EXP(-SUM($DE$4:EA4))*(1-EXP(-EB4))</f>
        <v>3.9429533872355982E-2</v>
      </c>
      <c r="EC57" s="46">
        <f ca="1">EXP(-SUM($DE$4:EB4))*(1-EXP(-EC4))</f>
        <v>3.970000216638625E-2</v>
      </c>
      <c r="ED57" s="46">
        <f ca="1">EXP(-SUM($DE$4:EC4))*(1-EXP(-ED4))</f>
        <v>3.8930776620720565E-2</v>
      </c>
      <c r="EE57" s="46">
        <f ca="1">EXP(-SUM($DE$4:ED4))*(1-EXP(-EE4))</f>
        <v>4.6250820755322858E-2</v>
      </c>
      <c r="EF57" s="46">
        <f ca="1">EXP(-SUM($DE$4:EE4))*(1-EXP(-EF4))</f>
        <v>4.2995739202630681E-2</v>
      </c>
      <c r="EG57" s="46">
        <f ca="1">EXP(-SUM($DE$4:EF4))*(1-EXP(-EG4))</f>
        <v>4.5638488185943515E-2</v>
      </c>
      <c r="EH57" s="46">
        <f ca="1">EXP(-SUM($DE$4:EG4))*(1-EXP(-EH4))</f>
        <v>4.9674978069931201E-2</v>
      </c>
      <c r="EI57" s="46">
        <f ca="1">EXP(-SUM($DE$4:EH4))*(1-EXP(-EI4))</f>
        <v>4.6849177022103117E-2</v>
      </c>
      <c r="EJ57" s="46">
        <f ca="1">EXP(-SUM($DE$4:EI4))*(1-EXP(-EJ4))</f>
        <v>4.610632657318689E-2</v>
      </c>
      <c r="EK57" s="46">
        <f ca="1">EXP(-SUM($DE$4:EJ4))*(1-EXP(-EK4))</f>
        <v>3.9315895320848705E-2</v>
      </c>
      <c r="EL57" s="46">
        <f ca="1">EXP(-SUM($DE$4:EK4))*(1-EXP(-EL4))</f>
        <v>3.8185230310542738E-2</v>
      </c>
      <c r="EM57" s="46">
        <f ca="1">EXP(-SUM($DE$4:EL4))*(1-EXP(-EM4))</f>
        <v>3.5715201108536578E-2</v>
      </c>
      <c r="EN57" s="46">
        <f ca="1">EXP(-SUM($DE$4:EM4))*(1-EXP(-EN4))</f>
        <v>2.9401043121575182E-2</v>
      </c>
      <c r="EO57" s="46">
        <f ca="1">EXP(-SUM($DE$4:EN4))*(1-EXP(-EO4))</f>
        <v>2.419068353495649E-2</v>
      </c>
      <c r="EP57" s="46">
        <f ca="1">EXP(-SUM($DE$4:EO4))*(1-EXP(-EP4))</f>
        <v>1.9157939318494265E-2</v>
      </c>
      <c r="EQ57" s="46">
        <f ca="1">EXP(-SUM($DE$4:EP4))*(1-EXP(-EQ4))</f>
        <v>1.4489924279341425E-2</v>
      </c>
      <c r="ER57" s="46">
        <f ca="1">EXP(-SUM($DE$4:EQ4))*(1-EXP(-ER4))</f>
        <v>1.0592683455495589E-2</v>
      </c>
      <c r="ES57" s="46">
        <f ca="1">EXP(-SUM($DE$4:ER4))*(1-EXP(-ES4))</f>
        <v>7.2072321509183369E-3</v>
      </c>
      <c r="ET57" s="46">
        <f ca="1">EXP(-SUM($DE$4:ES4))*(1-EXP(-ET4))</f>
        <v>4.7870231570927967E-3</v>
      </c>
      <c r="EU57" s="46">
        <f ca="1">EXP(-SUM($DE$4:ET4))*(1-EXP(-EU4))</f>
        <v>3.0484226108784371E-3</v>
      </c>
      <c r="EV57" s="46">
        <f ca="1">EXP(-SUM($DE$4:EU4))*(1-EXP(-EV4))</f>
        <v>1.7649755400358103E-3</v>
      </c>
      <c r="EW57" s="46">
        <f ca="1">EXP(-SUM($DE$4:EV4))*(1-EXP(-EW4))</f>
        <v>1.0229286909552578E-3</v>
      </c>
      <c r="EX57" s="46">
        <f ca="1">EXP(-SUM($DE$4:EW4))*(1-EXP(-EX4))</f>
        <v>5.4059038343438252E-4</v>
      </c>
      <c r="EY57" s="46">
        <f ca="1">EXP(-SUM($DE$4:EX4))*(1-EXP(-EY4))</f>
        <v>2.9139824799064311E-4</v>
      </c>
      <c r="EZ57" s="46">
        <f ca="1">EXP(-SUM($DE$4:EY4))*(1-EXP(-EZ4))</f>
        <v>1.4051455217676162E-4</v>
      </c>
      <c r="FA57" s="46">
        <f ca="1">EXP(-SUM($DE$4:EZ4))*(1-EXP(-FA4))</f>
        <v>5.0714388289735606E-5</v>
      </c>
      <c r="FB57" s="42">
        <f ca="1">EXP(-SUM($DE$4:FA4))*(1-EXP(-FB4))</f>
        <v>2.6037635129216271E-5</v>
      </c>
    </row>
    <row r="58" spans="1:158" x14ac:dyDescent="0.25">
      <c r="BB58" s="31">
        <f>BB57+1</f>
        <v>61</v>
      </c>
      <c r="BD58" s="42">
        <f t="shared" ref="BD58:BD106" ca="1" si="132">1-EXP(-BD5)</f>
        <v>7.1348870206439097E-3</v>
      </c>
      <c r="BE58" s="42">
        <f ca="1">EXP(-SUM($BD5:BD5))*(1-EXP(-BE5))</f>
        <v>7.2091969595797578E-3</v>
      </c>
      <c r="BF58" s="42">
        <f ca="1">EXP(-SUM($BD$5:BE5))*(1-EXP(-BF5))</f>
        <v>7.8429873915683498E-3</v>
      </c>
      <c r="BG58" s="42">
        <f ca="1">EXP(-SUM($BD$5:BF5))*(1-EXP(-BG5))</f>
        <v>8.6586591295394737E-3</v>
      </c>
      <c r="BH58" s="42">
        <f ca="1">EXP(-SUM($BD$5:BG5))*(1-EXP(-BH5))</f>
        <v>8.6168430801114339E-3</v>
      </c>
      <c r="BI58" s="42">
        <f ca="1">EXP(-SUM($BD$5:BH5))*(1-EXP(-BI5))</f>
        <v>9.8795818920896419E-3</v>
      </c>
      <c r="BJ58" s="42">
        <f ca="1">EXP(-SUM($BD$5:BI5))*(1-EXP(-BJ5))</f>
        <v>1.0624061733047935E-2</v>
      </c>
      <c r="BK58" s="42">
        <f ca="1">EXP(-SUM($BD$5:BJ5))*(1-EXP(-BK5))</f>
        <v>1.0918600089579511E-2</v>
      </c>
      <c r="BL58" s="42">
        <f ca="1">EXP(-SUM($BD$5:BK5))*(1-EXP(-BL5))</f>
        <v>1.1722307566043607E-2</v>
      </c>
      <c r="BM58" s="42">
        <f ca="1">EXP(-SUM($BD$5:BL5))*(1-EXP(-BM5))</f>
        <v>1.238628150672086E-2</v>
      </c>
      <c r="BN58" s="42">
        <f ca="1">EXP(-SUM($BD$5:BM5))*(1-EXP(-BN5))</f>
        <v>1.442633381276116E-2</v>
      </c>
      <c r="BO58" s="42">
        <f ca="1">EXP(-SUM($BD$5:BN5))*(1-EXP(-BO5))</f>
        <v>1.5810715866877188E-2</v>
      </c>
      <c r="BP58" s="42">
        <f ca="1">EXP(-SUM($BD$5:BO5))*(1-EXP(-BP5))</f>
        <v>1.6115438804504563E-2</v>
      </c>
      <c r="BQ58" s="42">
        <f ca="1">EXP(-SUM($BD$5:BP5))*(1-EXP(-BQ5))</f>
        <v>1.8746278911937257E-2</v>
      </c>
      <c r="BR58" s="42">
        <f ca="1">EXP(-SUM($BD$5:BQ5))*(1-EXP(-BR5))</f>
        <v>1.9091538037080642E-2</v>
      </c>
      <c r="BS58" s="42">
        <f ca="1">EXP(-SUM($BD$5:BR5))*(1-EXP(-BS5))</f>
        <v>2.1873152650841884E-2</v>
      </c>
      <c r="BT58" s="42">
        <f ca="1">EXP(-SUM($BD$5:BS5))*(1-EXP(-BT5))</f>
        <v>2.4597418327630807E-2</v>
      </c>
      <c r="BU58" s="42">
        <f ca="1">EXP(-SUM($BD$5:BT5))*(1-EXP(-BU5))</f>
        <v>2.4283177678295749E-2</v>
      </c>
      <c r="BV58" s="42">
        <f ca="1">EXP(-SUM($BD$5:BU5))*(1-EXP(-BV5))</f>
        <v>2.8230309087183096E-2</v>
      </c>
      <c r="BW58" s="42">
        <f ca="1">EXP(-SUM($BD$5:BV5))*(1-EXP(-BW5))</f>
        <v>2.9386929241210211E-2</v>
      </c>
      <c r="BX58" s="42">
        <f ca="1">EXP(-SUM($BD$5:BW5))*(1-EXP(-BX5))</f>
        <v>3.3665034387485158E-2</v>
      </c>
      <c r="BY58" s="42">
        <f ca="1">EXP(-SUM($BD$5:BX5))*(1-EXP(-BY5))</f>
        <v>3.5721342215383887E-2</v>
      </c>
      <c r="BZ58" s="42">
        <f ca="1">EXP(-SUM($BD$5:BY5))*(1-EXP(-BZ5))</f>
        <v>3.9737916725933693E-2</v>
      </c>
      <c r="CA58" s="42">
        <f ca="1">EXP(-SUM($BD$5:BZ5))*(1-EXP(-CA5))</f>
        <v>4.0066179622365389E-2</v>
      </c>
      <c r="CB58" s="42">
        <f ca="1">EXP(-SUM($BD$5:CA5))*(1-EXP(-CB5))</f>
        <v>3.9385927241304956E-2</v>
      </c>
      <c r="CC58" s="42">
        <f ca="1">EXP(-SUM($BD$5:CB5))*(1-EXP(-CC5))</f>
        <v>4.643331674542462E-2</v>
      </c>
      <c r="CD58" s="42">
        <f ca="1">EXP(-SUM($BD$5:CC5))*(1-EXP(-CD5))</f>
        <v>4.316620437091271E-2</v>
      </c>
      <c r="CE58" s="42">
        <f ca="1">EXP(-SUM($BD$5:CD5))*(1-EXP(-CE5))</f>
        <v>4.5684142583123241E-2</v>
      </c>
      <c r="CF58" s="42">
        <f ca="1">EXP(-SUM($BD$5:CE5))*(1-EXP(-CF5))</f>
        <v>4.9460992860584627E-2</v>
      </c>
      <c r="CG58" s="42">
        <f ca="1">EXP(-SUM($BD$5:CF5))*(1-EXP(-CG5))</f>
        <v>4.6572292869454364E-2</v>
      </c>
      <c r="CH58" s="42">
        <f ca="1">EXP(-SUM($BD$5:CG5))*(1-EXP(-CH5))</f>
        <v>4.5717847610356521E-2</v>
      </c>
      <c r="CI58" s="42">
        <f ca="1">EXP(-SUM($BD$5:CH5))*(1-EXP(-CI5))</f>
        <v>3.896499903643575E-2</v>
      </c>
      <c r="CJ58" s="42">
        <f ca="1">EXP(-SUM($BD$5:CI5))*(1-EXP(-CJ5))</f>
        <v>3.7739706815557432E-2</v>
      </c>
      <c r="CK58" s="42">
        <f ca="1">EXP(-SUM($BD$5:CJ5))*(1-EXP(-CK5))</f>
        <v>3.5210412461375587E-2</v>
      </c>
      <c r="CL58" s="42">
        <f ca="1">EXP(-SUM($BD$5:CK5))*(1-EXP(-CL5))</f>
        <v>2.8962088236921334E-2</v>
      </c>
      <c r="CM58" s="42">
        <f ca="1">EXP(-SUM($BD$5:CL5))*(1-EXP(-CM5))</f>
        <v>2.3805920798710113E-2</v>
      </c>
      <c r="CN58" s="42">
        <f ca="1">EXP(-SUM($BD$5:CM5))*(1-EXP(-CN5))</f>
        <v>1.8839073346342831E-2</v>
      </c>
      <c r="CO58" s="42">
        <f ca="1">EXP(-SUM($BD$5:CN5))*(1-EXP(-CO5))</f>
        <v>1.4246347137747545E-2</v>
      </c>
      <c r="CP58" s="42">
        <f ca="1">EXP(-SUM($BD$5:CO5))*(1-EXP(-CP5))</f>
        <v>1.0413066293242594E-2</v>
      </c>
      <c r="CQ58" s="42">
        <f ca="1">EXP(-SUM($BD$5:CP5))*(1-EXP(-CQ5))</f>
        <v>7.0940205061373043E-3</v>
      </c>
      <c r="CR58" s="42">
        <f ca="1">EXP(-SUM($BD$5:CQ5))*(1-EXP(-CR5))</f>
        <v>4.715891056978532E-3</v>
      </c>
      <c r="CS58" s="42">
        <f ca="1">EXP(-SUM($BD$5:CR5))*(1-EXP(-CS5))</f>
        <v>3.0063839260681176E-3</v>
      </c>
      <c r="CT58" s="42">
        <f ca="1">EXP(-SUM($BD$5:CS5))*(1-EXP(-CT5))</f>
        <v>1.746558621009016E-3</v>
      </c>
      <c r="CU58" s="42">
        <f ca="1">EXP(-SUM($BD$5:CT5))*(1-EXP(-CU5))</f>
        <v>1.0144157149784641E-3</v>
      </c>
      <c r="CV58" s="42">
        <f ca="1">EXP(-SUM($BD$5:CU5))*(1-EXP(-CV5))</f>
        <v>5.3784516231084598E-4</v>
      </c>
      <c r="CW58" s="42">
        <f ca="1">EXP(-SUM($BD$5:CV5))*(1-EXP(-CW5))</f>
        <v>2.9045351722954216E-4</v>
      </c>
      <c r="CX58" s="42">
        <f ca="1">EXP(-SUM($BD$5:CW5))*(1-EXP(-CX5))</f>
        <v>1.4110813664271971E-4</v>
      </c>
      <c r="CY58" s="42">
        <f ca="1">EXP(-SUM($BD$5:CX5))*(1-EXP(-CY5))</f>
        <v>5.1486897897585759E-5</v>
      </c>
      <c r="CZ58" s="42">
        <f ca="1">EXP(-SUM($BD$5:CY5))*(1-EXP(-CZ5))</f>
        <v>2.6434254786503694E-5</v>
      </c>
      <c r="DA58" s="42"/>
      <c r="DB58" s="6"/>
      <c r="DC58" s="47">
        <f t="shared" ref="DC58:DC107" si="133">BB58</f>
        <v>61</v>
      </c>
      <c r="DD58" s="7"/>
      <c r="DE58" s="32">
        <f t="shared" ref="DE58:DE107" ca="1" si="134">1-EXP(-DE5)</f>
        <v>7.046694785771801E-3</v>
      </c>
      <c r="DF58" s="42">
        <f ca="1">EXP(-SUM($DE$5:DE5))*(1-EXP(-DF5))</f>
        <v>7.1100333825447615E-3</v>
      </c>
      <c r="DG58" s="42">
        <f ca="1">EXP(-SUM($DE$5:DF5))*(1-EXP(-DG5))</f>
        <v>7.7345743303794843E-3</v>
      </c>
      <c r="DH58" s="42">
        <f ca="1">EXP(-SUM($DE$5:DG5))*(1-EXP(-DH5))</f>
        <v>8.5526966112229198E-3</v>
      </c>
      <c r="DI58" s="42">
        <f ca="1">EXP(-SUM($DE$5:DH5))*(1-EXP(-DI5))</f>
        <v>8.4857043420816236E-3</v>
      </c>
      <c r="DJ58" s="42">
        <f ca="1">EXP(-SUM($DE$5:DI5))*(1-EXP(-DJ5))</f>
        <v>9.7637087498420906E-3</v>
      </c>
      <c r="DK58" s="42">
        <f ca="1">EXP(-SUM($DE$5:DJ5))*(1-EXP(-DK5))</f>
        <v>1.0497640090247002E-2</v>
      </c>
      <c r="DL58" s="42">
        <f ca="1">EXP(-SUM($DE$5:DK5))*(1-EXP(-DL5))</f>
        <v>1.0787185939659114E-2</v>
      </c>
      <c r="DM58" s="42">
        <f ca="1">EXP(-SUM($DE$5:DL5))*(1-EXP(-DM5))</f>
        <v>1.1583970349165531E-2</v>
      </c>
      <c r="DN58" s="42">
        <f ca="1">EXP(-SUM($DE$5:DM5))*(1-EXP(-DN5))</f>
        <v>1.2234054213163098E-2</v>
      </c>
      <c r="DO58" s="42">
        <f ca="1">EXP(-SUM($DE$5:DN5))*(1-EXP(-DO5))</f>
        <v>1.429687307119271E-2</v>
      </c>
      <c r="DP58" s="42">
        <f ca="1">EXP(-SUM($DE$5:DO5))*(1-EXP(-DP5))</f>
        <v>1.5646281714031568E-2</v>
      </c>
      <c r="DQ58" s="42">
        <f ca="1">EXP(-SUM($DE$5:DP5))*(1-EXP(-DQ5))</f>
        <v>1.5941791128018391E-2</v>
      </c>
      <c r="DR58" s="42">
        <f ca="1">EXP(-SUM($DE$5:DQ5))*(1-EXP(-DR5))</f>
        <v>1.8570036410049277E-2</v>
      </c>
      <c r="DS58" s="42">
        <f ca="1">EXP(-SUM($DE$5:DR5))*(1-EXP(-DS5))</f>
        <v>1.890056893739309E-2</v>
      </c>
      <c r="DT58" s="42">
        <f ca="1">EXP(-SUM($DE$5:DS5))*(1-EXP(-DT5))</f>
        <v>2.168861388524107E-2</v>
      </c>
      <c r="DU58" s="42">
        <f ca="1">EXP(-SUM($DE$5:DT5))*(1-EXP(-DU5))</f>
        <v>2.4416632141805894E-2</v>
      </c>
      <c r="DV58" s="42">
        <f ca="1">EXP(-SUM($DE$5:DU5))*(1-EXP(-DV5))</f>
        <v>2.4082577372534959E-2</v>
      </c>
      <c r="DW58" s="42">
        <f ca="1">EXP(-SUM($DE$5:DV5))*(1-EXP(-DW5))</f>
        <v>2.8055375422911245E-2</v>
      </c>
      <c r="DX58" s="42">
        <f ca="1">EXP(-SUM($DE$5:DW5))*(1-EXP(-DX5))</f>
        <v>2.9201219586154757E-2</v>
      </c>
      <c r="DY58" s="42">
        <f ca="1">EXP(-SUM($DE$5:DX5))*(1-EXP(-DY5))</f>
        <v>3.3560237717107463E-2</v>
      </c>
      <c r="DZ58" s="42">
        <f ca="1">EXP(-SUM($DE$5:DY5))*(1-EXP(-DZ5))</f>
        <v>3.561565604630889E-2</v>
      </c>
      <c r="EA58" s="42">
        <f ca="1">EXP(-SUM($DE$5:DZ5))*(1-EXP(-EA5))</f>
        <v>3.9706058598558122E-2</v>
      </c>
      <c r="EB58" s="42">
        <f ca="1">EXP(-SUM($DE$5:EA5))*(1-EXP(-EB5))</f>
        <v>4.0006292016006105E-2</v>
      </c>
      <c r="EC58" s="42">
        <f ca="1">EXP(-SUM($DE$5:EB5))*(1-EXP(-EC5))</f>
        <v>3.9279160132866003E-2</v>
      </c>
      <c r="ED58" s="42">
        <f ca="1">EXP(-SUM($DE$5:EC5))*(1-EXP(-ED5))</f>
        <v>4.6485843440721007E-2</v>
      </c>
      <c r="EE58" s="42">
        <f ca="1">EXP(-SUM($DE$5:ED5))*(1-EXP(-EE5))</f>
        <v>4.3214706626781924E-2</v>
      </c>
      <c r="EF58" s="42">
        <f ca="1">EXP(-SUM($DE$5:EE5))*(1-EXP(-EF5))</f>
        <v>4.5803231723012969E-2</v>
      </c>
      <c r="EG58" s="42">
        <f ca="1">EXP(-SUM($DE$5:EF5))*(1-EXP(-EG5))</f>
        <v>4.9722001353694062E-2</v>
      </c>
      <c r="EH58" s="42">
        <f ca="1">EXP(-SUM($DE$5:EG5))*(1-EXP(-EH5))</f>
        <v>4.6855815271404089E-2</v>
      </c>
      <c r="EI58" s="42">
        <f ca="1">EXP(-SUM($DE$5:EH5))*(1-EXP(-EI5))</f>
        <v>4.6054507443750163E-2</v>
      </c>
      <c r="EJ58" s="42">
        <f ca="1">EXP(-SUM($DE$5:EI5))*(1-EXP(-EJ5))</f>
        <v>3.9261841045427008E-2</v>
      </c>
      <c r="EK58" s="42">
        <f ca="1">EXP(-SUM($DE$5:EJ5))*(1-EXP(-EK5))</f>
        <v>3.8079953858933785E-2</v>
      </c>
      <c r="EL58" s="42">
        <f ca="1">EXP(-SUM($DE$5:EK5))*(1-EXP(-EL5))</f>
        <v>3.5572274254689132E-2</v>
      </c>
      <c r="EM58" s="42">
        <f ca="1">EXP(-SUM($DE$5:EL5))*(1-EXP(-EM5))</f>
        <v>2.927155870907288E-2</v>
      </c>
      <c r="EN58" s="42">
        <f ca="1">EXP(-SUM($DE$5:EM5))*(1-EXP(-EN5))</f>
        <v>2.4072218185824355E-2</v>
      </c>
      <c r="EO58" s="42">
        <f ca="1">EXP(-SUM($DE$5:EN5))*(1-EXP(-EO5))</f>
        <v>1.9056964443948238E-2</v>
      </c>
      <c r="EP58" s="42">
        <f ca="1">EXP(-SUM($DE$5:EO5))*(1-EXP(-EP5))</f>
        <v>1.4412337330021785E-2</v>
      </c>
      <c r="EQ58" s="42">
        <f ca="1">EXP(-SUM($DE$5:EP5))*(1-EXP(-EQ5))</f>
        <v>1.0535181793752995E-2</v>
      </c>
      <c r="ER58" s="42">
        <f ca="1">EXP(-SUM($DE$5:EQ5))*(1-EXP(-ER5))</f>
        <v>7.1726625735788092E-3</v>
      </c>
      <c r="ES58" s="42">
        <f ca="1">EXP(-SUM($DE$5:ER5))*(1-EXP(-ES5))</f>
        <v>4.7661187363494777E-3</v>
      </c>
      <c r="ET58" s="42">
        <f ca="1">EXP(-SUM($DE$5:ES5))*(1-EXP(-ET5))</f>
        <v>3.0367605899728925E-3</v>
      </c>
      <c r="EU58" s="42">
        <f ca="1">EXP(-SUM($DE$5:ET5))*(1-EXP(-EU5))</f>
        <v>1.7612149919451353E-3</v>
      </c>
      <c r="EV58" s="42">
        <f ca="1">EXP(-SUM($DE$5:EU5))*(1-EXP(-EV5))</f>
        <v>1.0218398495632178E-3</v>
      </c>
      <c r="EW58" s="42">
        <f ca="1">EXP(-SUM($DE$5:EV5))*(1-EXP(-EW5))</f>
        <v>5.4089870806183339E-4</v>
      </c>
      <c r="EX58" s="42">
        <f ca="1">EXP(-SUM($DE$5:EW5))*(1-EXP(-EX5))</f>
        <v>2.9183455694466144E-4</v>
      </c>
      <c r="EY58" s="42">
        <f ca="1">EXP(-SUM($DE$5:EX5))*(1-EXP(-EY5))</f>
        <v>1.4125193033859558E-4</v>
      </c>
      <c r="EZ58" s="42">
        <f ca="1">EXP(-SUM($DE$5:EY5))*(1-EXP(-EZ5))</f>
        <v>5.125936941553075E-5</v>
      </c>
      <c r="FA58" s="42">
        <f ca="1">EXP(-SUM($DE$5:EZ5))*(1-EXP(-FA5))</f>
        <v>2.6317437768749157E-5</v>
      </c>
      <c r="FB58" s="46"/>
    </row>
    <row r="59" spans="1:158" x14ac:dyDescent="0.25">
      <c r="BB59" s="31">
        <f t="shared" ref="BB59:BB107" si="135">BB58+1</f>
        <v>62</v>
      </c>
      <c r="BD59" s="42">
        <f t="shared" ca="1" si="132"/>
        <v>7.3629212760598639E-3</v>
      </c>
      <c r="BE59" s="42">
        <f ca="1">EXP(-SUM($BD$6:BD6))*(1-EXP(-BE6))</f>
        <v>8.0107646681816091E-3</v>
      </c>
      <c r="BF59" s="42">
        <f ca="1">EXP(-SUM($BD$6:BE6))*(1-EXP(-BF6))</f>
        <v>8.8296790620605494E-3</v>
      </c>
      <c r="BG59" s="42">
        <f ca="1">EXP(-SUM($BD$6:BF6))*(1-EXP(-BG6))</f>
        <v>8.813621106555744E-3</v>
      </c>
      <c r="BH59" s="42">
        <f ca="1">EXP(-SUM($BD$6:BG6))*(1-EXP(-BH6))</f>
        <v>1.0069487970172273E-2</v>
      </c>
      <c r="BI59" s="42">
        <f ca="1">EXP(-SUM($BD$6:BH6))*(1-EXP(-BI6))</f>
        <v>1.0830133840392437E-2</v>
      </c>
      <c r="BJ59" s="42">
        <f ca="1">EXP(-SUM($BD$6:BI6))*(1-EXP(-BJ6))</f>
        <v>1.1131899113105593E-2</v>
      </c>
      <c r="BK59" s="42">
        <f ca="1">EXP(-SUM($BD$6:BJ6))*(1-EXP(-BK6))</f>
        <v>1.194844542936791E-2</v>
      </c>
      <c r="BL59" s="42">
        <f ca="1">EXP(-SUM($BD$6:BK6))*(1-EXP(-BL6))</f>
        <v>1.2631446969709562E-2</v>
      </c>
      <c r="BM59" s="42">
        <f ca="1">EXP(-SUM($BD$6:BL6))*(1-EXP(-BM6))</f>
        <v>1.4662620000695997E-2</v>
      </c>
      <c r="BN59" s="42">
        <f ca="1">EXP(-SUM($BD$6:BM6))*(1-EXP(-BN6))</f>
        <v>1.609280196394591E-2</v>
      </c>
      <c r="BO59" s="42">
        <f ca="1">EXP(-SUM($BD$6:BN6))*(1-EXP(-BO6))</f>
        <v>1.6409135064693298E-2</v>
      </c>
      <c r="BP59" s="42">
        <f ca="1">EXP(-SUM($BD$6:BO6))*(1-EXP(-BP6))</f>
        <v>1.9061393472768303E-2</v>
      </c>
      <c r="BQ59" s="42">
        <f ca="1">EXP(-SUM($BD$6:BP6))*(1-EXP(-BQ6))</f>
        <v>1.9424185213859774E-2</v>
      </c>
      <c r="BR59" s="42">
        <f ca="1">EXP(-SUM($BD$6:BQ6))*(1-EXP(-BR6))</f>
        <v>2.2219042382344806E-2</v>
      </c>
      <c r="BS59" s="42">
        <f ca="1">EXP(-SUM($BD$6:BR6))*(1-EXP(-BS6))</f>
        <v>2.4958944710880917E-2</v>
      </c>
      <c r="BT59" s="42">
        <f ca="1">EXP(-SUM($BD$6:BS6))*(1-EXP(-BT6))</f>
        <v>2.4662627907699484E-2</v>
      </c>
      <c r="BU59" s="42">
        <f ca="1">EXP(-SUM($BD$6:BT6))*(1-EXP(-BU6))</f>
        <v>2.86117700572469E-2</v>
      </c>
      <c r="BV59" s="42">
        <f ca="1">EXP(-SUM($BD$6:BU6))*(1-EXP(-BV6))</f>
        <v>2.9787577703950113E-2</v>
      </c>
      <c r="BW59" s="42">
        <f ca="1">EXP(-SUM($BD$6:BV6))*(1-EXP(-BW6))</f>
        <v>3.4014121884093695E-2</v>
      </c>
      <c r="BX59" s="42">
        <f ca="1">EXP(-SUM($BD$6:BW6))*(1-EXP(-BX6))</f>
        <v>3.6086054483108601E-2</v>
      </c>
      <c r="BY59" s="42">
        <f ca="1">EXP(-SUM($BD$6:BX6))*(1-EXP(-BY6))</f>
        <v>4.0056864644096871E-2</v>
      </c>
      <c r="BZ59" s="42">
        <f ca="1">EXP(-SUM($BD$6:BY6))*(1-EXP(-BZ6))</f>
        <v>4.0415669948495297E-2</v>
      </c>
      <c r="CA59" s="42">
        <f ca="1">EXP(-SUM($BD$6:BZ6))*(1-EXP(-CA6))</f>
        <v>3.9777734628366021E-2</v>
      </c>
      <c r="CB59" s="42">
        <f ca="1">EXP(-SUM($BD$6:CA6))*(1-EXP(-CB6))</f>
        <v>4.6715041264003061E-2</v>
      </c>
      <c r="CC59" s="42">
        <f ca="1">EXP(-SUM($BD$6:CB6))*(1-EXP(-CC6))</f>
        <v>4.3428278044609012E-2</v>
      </c>
      <c r="CD59" s="42">
        <f ca="1">EXP(-SUM($BD$6:CC6))*(1-EXP(-CD6))</f>
        <v>4.589333509900468E-2</v>
      </c>
      <c r="CE59" s="42">
        <f ca="1">EXP(-SUM($BD$6:CD6))*(1-EXP(-CE6))</f>
        <v>4.955536325547092E-2</v>
      </c>
      <c r="CF59" s="42">
        <f ca="1">EXP(-SUM($BD$6:CE6))*(1-EXP(-CF6))</f>
        <v>4.6623472886001792E-2</v>
      </c>
      <c r="CG59" s="42">
        <f ca="1">EXP(-SUM($BD$6:CF6))*(1-EXP(-CG6))</f>
        <v>4.5710051714406445E-2</v>
      </c>
      <c r="CH59" s="42">
        <f ca="1">EXP(-SUM($BD$6:CG6))*(1-EXP(-CH6))</f>
        <v>3.8948477532888687E-2</v>
      </c>
      <c r="CI59" s="42">
        <f ca="1">EXP(-SUM($BD$6:CH6))*(1-EXP(-CI6))</f>
        <v>3.7671423102322139E-2</v>
      </c>
      <c r="CJ59" s="42">
        <f ca="1">EXP(-SUM($BD$6:CI6))*(1-EXP(-CJ6))</f>
        <v>3.5102805535769846E-2</v>
      </c>
      <c r="CK59" s="42">
        <f ca="1">EXP(-SUM($BD$6:CJ6))*(1-EXP(-CK6))</f>
        <v>2.8861911790559906E-2</v>
      </c>
      <c r="CL59" s="42">
        <f ca="1">EXP(-SUM($BD$6:CK6))*(1-EXP(-CL6))</f>
        <v>2.371182856732067E-2</v>
      </c>
      <c r="CM59" s="42">
        <f ca="1">EXP(-SUM($BD$6:CL6))*(1-EXP(-CM6))</f>
        <v>1.875756757948803E-2</v>
      </c>
      <c r="CN59" s="42">
        <f ca="1">EXP(-SUM($BD$6:CM6))*(1-EXP(-CN6))</f>
        <v>1.4183509848976818E-2</v>
      </c>
      <c r="CO59" s="42">
        <f ca="1">EXP(-SUM($BD$6:CN6))*(1-EXP(-CO6))</f>
        <v>1.0366355030869042E-2</v>
      </c>
      <c r="CP59" s="42">
        <f ca="1">EXP(-SUM($BD$6:CO6))*(1-EXP(-CP6))</f>
        <v>7.0666716985170082E-3</v>
      </c>
      <c r="CQ59" s="42">
        <f ca="1">EXP(-SUM($BD$6:CP6))*(1-EXP(-CQ6))</f>
        <v>4.6997259647766215E-3</v>
      </c>
      <c r="CR59" s="42">
        <f ca="1">EXP(-SUM($BD$6:CQ6))*(1-EXP(-CR6))</f>
        <v>2.9976927878881802E-3</v>
      </c>
      <c r="CS59" s="42">
        <f ca="1">EXP(-SUM($BD$6:CR6))*(1-EXP(-CS6))</f>
        <v>1.7444614006212563E-3</v>
      </c>
      <c r="CT59" s="42">
        <f ca="1">EXP(-SUM($BD$6:CS6))*(1-EXP(-CT6))</f>
        <v>1.0142734485084101E-3</v>
      </c>
      <c r="CU59" s="42">
        <f ca="1">EXP(-SUM($BD$6:CT6))*(1-EXP(-CU6))</f>
        <v>5.3864494118133742E-4</v>
      </c>
      <c r="CV59" s="42">
        <f ca="1">EXP(-SUM($BD$6:CU6))*(1-EXP(-CV6))</f>
        <v>2.9115015024343206E-4</v>
      </c>
      <c r="CW59" s="42">
        <f ca="1">EXP(-SUM($BD$6:CV6))*(1-EXP(-CW6))</f>
        <v>1.4197263252743879E-4</v>
      </c>
      <c r="CX59" s="42">
        <f ca="1">EXP(-SUM($BD$6:CW6))*(1-EXP(-CX6))</f>
        <v>5.2084912860231753E-5</v>
      </c>
      <c r="CY59" s="42">
        <f ca="1">EXP(-SUM($BD$6:CX6))*(1-EXP(-CY6))</f>
        <v>2.6741285905763786E-5</v>
      </c>
      <c r="CZ59" s="42"/>
      <c r="DA59" s="42"/>
      <c r="DB59" s="6"/>
      <c r="DC59" s="47">
        <f t="shared" si="133"/>
        <v>62</v>
      </c>
      <c r="DD59" s="7"/>
      <c r="DE59" s="32">
        <f t="shared" ca="1" si="134"/>
        <v>7.2610033984844558E-3</v>
      </c>
      <c r="DF59" s="42">
        <f ca="1">EXP(-SUM($DE$6:DE6))*(1-EXP(-DF6))</f>
        <v>7.899348349579307E-3</v>
      </c>
      <c r="DG59" s="42">
        <f ca="1">EXP(-SUM($DE$6:DF6))*(1-EXP(-DG6))</f>
        <v>8.7208816347236363E-3</v>
      </c>
      <c r="DH59" s="42">
        <f ca="1">EXP(-SUM($DE$6:DG6))*(1-EXP(-DH6))</f>
        <v>8.6787650884965675E-3</v>
      </c>
      <c r="DI59" s="42">
        <f ca="1">EXP(-SUM($DE$6:DH6))*(1-EXP(-DI6))</f>
        <v>9.9505781429295326E-3</v>
      </c>
      <c r="DJ59" s="42">
        <f ca="1">EXP(-SUM($DE$6:DI6))*(1-EXP(-DJ6))</f>
        <v>1.0700407934737087E-2</v>
      </c>
      <c r="DK59" s="42">
        <f ca="1">EXP(-SUM($DE$6:DJ6))*(1-EXP(-DK6))</f>
        <v>1.0997062890864747E-2</v>
      </c>
      <c r="DL59" s="42">
        <f ca="1">EXP(-SUM($DE$6:DK6))*(1-EXP(-DL6))</f>
        <v>1.1806545937411079E-2</v>
      </c>
      <c r="DM59" s="42">
        <f ca="1">EXP(-SUM($DE$6:DL6))*(1-EXP(-DM6))</f>
        <v>1.2475291300700984E-2</v>
      </c>
      <c r="DN59" s="42">
        <f ca="1">EXP(-SUM($DE$6:DM6))*(1-EXP(-DN6))</f>
        <v>1.4530003747912046E-2</v>
      </c>
      <c r="DO59" s="42">
        <f ca="1">EXP(-SUM($DE$6:DN6))*(1-EXP(-DO6))</f>
        <v>1.5924334192217636E-2</v>
      </c>
      <c r="DP59" s="42">
        <f ca="1">EXP(-SUM($DE$6:DO6))*(1-EXP(-DP6))</f>
        <v>1.6231246917464848E-2</v>
      </c>
      <c r="DQ59" s="42">
        <f ca="1">EXP(-SUM($DE$6:DP6))*(1-EXP(-DQ6))</f>
        <v>1.8880992661414051E-2</v>
      </c>
      <c r="DR59" s="42">
        <f ca="1">EXP(-SUM($DE$6:DQ6))*(1-EXP(-DR6))</f>
        <v>1.9228732873684526E-2</v>
      </c>
      <c r="DS59" s="42">
        <f ca="1">EXP(-SUM($DE$6:DR6))*(1-EXP(-DS6))</f>
        <v>2.2030336613606722E-2</v>
      </c>
      <c r="DT59" s="42">
        <f ca="1">EXP(-SUM($DE$6:DS6))*(1-EXP(-DT6))</f>
        <v>2.4774179297950859E-2</v>
      </c>
      <c r="DU59" s="42">
        <f ca="1">EXP(-SUM($DE$6:DT6))*(1-EXP(-DU6))</f>
        <v>2.4457680465201973E-2</v>
      </c>
      <c r="DV59" s="42">
        <f ca="1">EXP(-SUM($DE$6:DU6))*(1-EXP(-DV6))</f>
        <v>2.8433176589789264E-2</v>
      </c>
      <c r="DW59" s="42">
        <f ca="1">EXP(-SUM($DE$6:DV6))*(1-EXP(-DW6))</f>
        <v>2.9598108400673791E-2</v>
      </c>
      <c r="DX59" s="42">
        <f ca="1">EXP(-SUM($DE$6:DW6))*(1-EXP(-DX6))</f>
        <v>3.3906956692701454E-2</v>
      </c>
      <c r="DY59" s="42">
        <f ca="1">EXP(-SUM($DE$6:DX6))*(1-EXP(-DY6))</f>
        <v>3.5978041476543064E-2</v>
      </c>
      <c r="DZ59" s="42">
        <f ca="1">EXP(-SUM($DE$6:DY6))*(1-EXP(-DZ6))</f>
        <v>4.00234797319945E-2</v>
      </c>
      <c r="EA59" s="42">
        <f ca="1">EXP(-SUM($DE$6:DZ6))*(1-EXP(-EA6))</f>
        <v>4.0354101577943606E-2</v>
      </c>
      <c r="EB59" s="42">
        <f ca="1">EXP(-SUM($DE$6:EA6))*(1-EXP(-EB6))</f>
        <v>3.966896079480222E-2</v>
      </c>
      <c r="EC59" s="42">
        <f ca="1">EXP(-SUM($DE$6:EB6))*(1-EXP(-EC6))</f>
        <v>4.6766993963650409E-2</v>
      </c>
      <c r="ED59" s="42">
        <f ca="1">EXP(-SUM($DE$6:EC6))*(1-EXP(-ED6))</f>
        <v>4.347640359865302E-2</v>
      </c>
      <c r="EE59" s="42">
        <f ca="1">EXP(-SUM($DE$6:ED6))*(1-EXP(-EE6))</f>
        <v>4.6012436116358066E-2</v>
      </c>
      <c r="EF59" s="42">
        <f ca="1">EXP(-SUM($DE$6:EE6))*(1-EXP(-EF6))</f>
        <v>4.981642744215653E-2</v>
      </c>
      <c r="EG59" s="42">
        <f ca="1">EXP(-SUM($DE$6:EF6))*(1-EXP(-EG6))</f>
        <v>4.6906968792268071E-2</v>
      </c>
      <c r="EH59" s="42">
        <f ca="1">EXP(-SUM($DE$6:EG6))*(1-EXP(-EH6))</f>
        <v>4.6046383353291524E-2</v>
      </c>
      <c r="EI59" s="42">
        <f ca="1">EXP(-SUM($DE$6:EH6))*(1-EXP(-EI6))</f>
        <v>3.9245007732733102E-2</v>
      </c>
      <c r="EJ59" s="42">
        <f ca="1">EXP(-SUM($DE$6:EI6))*(1-EXP(-EJ6))</f>
        <v>3.8010910366574772E-2</v>
      </c>
      <c r="EK59" s="42">
        <f ca="1">EXP(-SUM($DE$6:EJ6))*(1-EXP(-EK6))</f>
        <v>3.5463440099851404E-2</v>
      </c>
      <c r="EL59" s="42">
        <f ca="1">EXP(-SUM($DE$6:EK6))*(1-EXP(-EL6))</f>
        <v>2.9170214421184441E-2</v>
      </c>
      <c r="EM59" s="42">
        <f ca="1">EXP(-SUM($DE$6:EL6))*(1-EXP(-EM6))</f>
        <v>2.3976993941577922E-2</v>
      </c>
      <c r="EN59" s="42">
        <f ca="1">EXP(-SUM($DE$6:EM6))*(1-EXP(-EN6))</f>
        <v>1.8974453931421931E-2</v>
      </c>
      <c r="EO59" s="42">
        <f ca="1">EXP(-SUM($DE$6:EN6))*(1-EXP(-EO6))</f>
        <v>1.4348723659951735E-2</v>
      </c>
      <c r="EP59" s="42">
        <f ca="1">EXP(-SUM($DE$6:EO6))*(1-EXP(-EP6))</f>
        <v>1.0487896248056707E-2</v>
      </c>
      <c r="EQ59" s="42">
        <f ca="1">EXP(-SUM($DE$6:EP6))*(1-EXP(-EQ6))</f>
        <v>7.14499926868193E-3</v>
      </c>
      <c r="ER59" s="42">
        <f ca="1">EXP(-SUM($DE$6:EQ6))*(1-EXP(-ER6))</f>
        <v>4.7497802020933571E-3</v>
      </c>
      <c r="ES59" s="42">
        <f ca="1">EXP(-SUM($DE$6:ER6))*(1-EXP(-ES6))</f>
        <v>3.0279882803482348E-3</v>
      </c>
      <c r="ET59" s="42">
        <f ca="1">EXP(-SUM($DE$6:ES6))*(1-EXP(-ET6))</f>
        <v>1.7591096697596724E-3</v>
      </c>
      <c r="EU59" s="42">
        <f ca="1">EXP(-SUM($DE$6:ET6))*(1-EXP(-EU6))</f>
        <v>1.0217054680614563E-3</v>
      </c>
      <c r="EV59" s="42">
        <f ca="1">EXP(-SUM($DE$6:EU6))*(1-EXP(-EV6))</f>
        <v>5.4171020341010684E-4</v>
      </c>
      <c r="EW59" s="42">
        <f ca="1">EXP(-SUM($DE$6:EV6))*(1-EXP(-EW6))</f>
        <v>2.9254076251904838E-4</v>
      </c>
      <c r="EX59" s="42">
        <f ca="1">EXP(-SUM($DE$6:EW6))*(1-EXP(-EX6))</f>
        <v>1.4212216221324076E-4</v>
      </c>
      <c r="EY59" s="42">
        <f ca="1">EXP(-SUM($DE$6:EX6))*(1-EXP(-EY6))</f>
        <v>5.1856890955797189E-5</v>
      </c>
      <c r="EZ59" s="42">
        <f ca="1">EXP(-SUM($DE$6:EY6))*(1-EXP(-EZ6))</f>
        <v>2.662421555651267E-5</v>
      </c>
      <c r="FA59" s="46"/>
      <c r="FB59" s="46"/>
    </row>
    <row r="60" spans="1:158" x14ac:dyDescent="0.25">
      <c r="BB60" s="31">
        <f t="shared" si="135"/>
        <v>63</v>
      </c>
      <c r="BD60" s="42">
        <f t="shared" ca="1" si="132"/>
        <v>8.184844331796115E-3</v>
      </c>
      <c r="BE60" s="42">
        <f ca="1">EXP(-SUM($BD$7:BD7))*(1-EXP(-BE7))</f>
        <v>9.0070488875580654E-3</v>
      </c>
      <c r="BF60" s="42">
        <f ca="1">EXP(-SUM($BD$7:BE7))*(1-EXP(-BF7))</f>
        <v>9.0178516868018137E-3</v>
      </c>
      <c r="BG60" s="42">
        <f ca="1">EXP(-SUM($BD$7:BF7))*(1-EXP(-BG7))</f>
        <v>1.026639299922804E-2</v>
      </c>
      <c r="BH60" s="42">
        <f ca="1">EXP(-SUM($BD$7:BG7))*(1-EXP(-BH7))</f>
        <v>1.1043786122593055E-2</v>
      </c>
      <c r="BI60" s="42">
        <f ca="1">EXP(-SUM($BD$7:BH7))*(1-EXP(-BI7))</f>
        <v>1.135302657519684E-2</v>
      </c>
      <c r="BJ60" s="42">
        <f ca="1">EXP(-SUM($BD$7:BI7))*(1-EXP(-BJ7))</f>
        <v>1.2182849687302412E-2</v>
      </c>
      <c r="BK60" s="42">
        <f ca="1">EXP(-SUM($BD$7:BJ7))*(1-EXP(-BK7))</f>
        <v>1.2885563926551415E-2</v>
      </c>
      <c r="BL60" s="42">
        <f ca="1">EXP(-SUM($BD$7:BK7))*(1-EXP(-BL7))</f>
        <v>1.4907486169434585E-2</v>
      </c>
      <c r="BM60" s="42">
        <f ca="1">EXP(-SUM($BD$7:BL7))*(1-EXP(-BM7))</f>
        <v>1.6385061661815432E-2</v>
      </c>
      <c r="BN60" s="42">
        <f ca="1">EXP(-SUM($BD$7:BM7))*(1-EXP(-BN7))</f>
        <v>1.6713380430434851E-2</v>
      </c>
      <c r="BO60" s="42">
        <f ca="1">EXP(-SUM($BD$7:BN7))*(1-EXP(-BO7))</f>
        <v>1.9387775255162661E-2</v>
      </c>
      <c r="BP60" s="42">
        <f ca="1">EXP(-SUM($BD$7:BO7))*(1-EXP(-BP7))</f>
        <v>1.9768651533388186E-2</v>
      </c>
      <c r="BQ60" s="42">
        <f ca="1">EXP(-SUM($BD$7:BP7))*(1-EXP(-BQ7))</f>
        <v>2.2577202516360043E-2</v>
      </c>
      <c r="BR60" s="42">
        <f ca="1">EXP(-SUM($BD$7:BQ7))*(1-EXP(-BR7))</f>
        <v>2.5333330609955716E-2</v>
      </c>
      <c r="BS60" s="42">
        <f ca="1">EXP(-SUM($BD$7:BR7))*(1-EXP(-BS7))</f>
        <v>2.5055374626767216E-2</v>
      </c>
      <c r="BT60" s="42">
        <f ca="1">EXP(-SUM($BD$7:BS7))*(1-EXP(-BT7))</f>
        <v>2.9006797413400412E-2</v>
      </c>
      <c r="BU60" s="42">
        <f ca="1">EXP(-SUM($BD$7:BT7))*(1-EXP(-BU7))</f>
        <v>3.020232199149259E-2</v>
      </c>
      <c r="BV60" s="42">
        <f ca="1">EXP(-SUM($BD$7:BU7))*(1-EXP(-BV7))</f>
        <v>3.4376528475359519E-2</v>
      </c>
      <c r="BW60" s="42">
        <f ca="1">EXP(-SUM($BD$7:BV7))*(1-EXP(-BW7))</f>
        <v>3.6464664145592157E-2</v>
      </c>
      <c r="BX60" s="42">
        <f ca="1">EXP(-SUM($BD$7:BW7))*(1-EXP(-BX7))</f>
        <v>4.03895223918663E-2</v>
      </c>
      <c r="BY60" s="42">
        <f ca="1">EXP(-SUM($BD$7:BX7))*(1-EXP(-BY7))</f>
        <v>4.0779340988077006E-2</v>
      </c>
      <c r="BZ60" s="42">
        <f ca="1">EXP(-SUM($BD$7:BY7))*(1-EXP(-BZ7))</f>
        <v>4.0184211202618801E-2</v>
      </c>
      <c r="CA60" s="42">
        <f ca="1">EXP(-SUM($BD$7:BZ7))*(1-EXP(-CA7))</f>
        <v>4.7010852690913867E-2</v>
      </c>
      <c r="CB60" s="42">
        <f ca="1">EXP(-SUM($BD$7:CA7))*(1-EXP(-CB7))</f>
        <v>4.3703289118485908E-2</v>
      </c>
      <c r="CC60" s="42">
        <f ca="1">EXP(-SUM($BD$7:CB7))*(1-EXP(-CC7))</f>
        <v>4.6115279713677598E-2</v>
      </c>
      <c r="CD60" s="42">
        <f ca="1">EXP(-SUM($BD$7:CC7))*(1-EXP(-CD7))</f>
        <v>4.9662479636605882E-2</v>
      </c>
      <c r="CE60" s="42">
        <f ca="1">EXP(-SUM($BD$7:CD7))*(1-EXP(-CE7))</f>
        <v>4.6686443783150851E-2</v>
      </c>
      <c r="CF60" s="42">
        <f ca="1">EXP(-SUM($BD$7:CE7))*(1-EXP(-CF7))</f>
        <v>4.5713686481546667E-2</v>
      </c>
      <c r="CG60" s="42">
        <f ca="1">EXP(-SUM($BD$7:CF7))*(1-EXP(-CG7))</f>
        <v>3.8941654629476845E-2</v>
      </c>
      <c r="CH60" s="42">
        <f ca="1">EXP(-SUM($BD$7:CG7))*(1-EXP(-CH7))</f>
        <v>3.7612588122286808E-2</v>
      </c>
      <c r="CI60" s="42">
        <f ca="1">EXP(-SUM($BD$7:CH7))*(1-EXP(-CI7))</f>
        <v>3.5004192957085949E-2</v>
      </c>
      <c r="CJ60" s="42">
        <f ca="1">EXP(-SUM($BD$7:CI7))*(1-EXP(-CJ7))</f>
        <v>2.8769201467792552E-2</v>
      </c>
      <c r="CK60" s="42">
        <f ca="1">EXP(-SUM($BD$7:CJ7))*(1-EXP(-CK7))</f>
        <v>2.3623953956412515E-2</v>
      </c>
      <c r="CL60" s="42">
        <f ca="1">EXP(-SUM($BD$7:CK7))*(1-EXP(-CL7))</f>
        <v>1.8681036217756672E-2</v>
      </c>
      <c r="CM60" s="42">
        <f ca="1">EXP(-SUM($BD$7:CL7))*(1-EXP(-CM7))</f>
        <v>1.412444152829051E-2</v>
      </c>
      <c r="CN60" s="42">
        <f ca="1">EXP(-SUM($BD$7:CM7))*(1-EXP(-CN7))</f>
        <v>1.0322399443260504E-2</v>
      </c>
      <c r="CO60" s="42">
        <f ca="1">EXP(-SUM($BD$7:CN7))*(1-EXP(-CO7))</f>
        <v>7.0411584834605785E-3</v>
      </c>
      <c r="CP60" s="42">
        <f ca="1">EXP(-SUM($BD$7:CO7))*(1-EXP(-CP7))</f>
        <v>4.684761270878632E-3</v>
      </c>
      <c r="CQ60" s="42">
        <f ca="1">EXP(-SUM($BD$7:CP7))*(1-EXP(-CQ7))</f>
        <v>2.9897501455990265E-3</v>
      </c>
      <c r="CR60" s="42">
        <f ca="1">EXP(-SUM($BD$7:CQ7))*(1-EXP(-CR7))</f>
        <v>1.742782795191306E-3</v>
      </c>
      <c r="CS60" s="42">
        <f ca="1">EXP(-SUM($BD$7:CR7))*(1-EXP(-CS7))</f>
        <v>1.0143700095298644E-3</v>
      </c>
      <c r="CT60" s="42">
        <f ca="1">EXP(-SUM($BD$7:CS7))*(1-EXP(-CT7))</f>
        <v>5.395705106008594E-4</v>
      </c>
      <c r="CU60" s="42">
        <f ca="1">EXP(-SUM($BD$7:CT7))*(1-EXP(-CU7))</f>
        <v>2.9191349228977777E-4</v>
      </c>
      <c r="CV60" s="42">
        <f ca="1">EXP(-SUM($BD$7:CU7))*(1-EXP(-CV7))</f>
        <v>1.4287244127759877E-4</v>
      </c>
      <c r="CW60" s="42">
        <f ca="1">EXP(-SUM($BD$7:CV7))*(1-EXP(-CW7))</f>
        <v>5.2700563544600545E-5</v>
      </c>
      <c r="CX60" s="42">
        <f ca="1">EXP(-SUM($BD$7:CW7))*(1-EXP(-CX7))</f>
        <v>2.7057371506462856E-5</v>
      </c>
      <c r="CY60" s="42"/>
      <c r="CZ60" s="42"/>
      <c r="DA60" s="42"/>
      <c r="DB60" s="6"/>
      <c r="DC60" s="47">
        <f t="shared" si="133"/>
        <v>63</v>
      </c>
      <c r="DD60" s="7"/>
      <c r="DE60" s="32">
        <f t="shared" ca="1" si="134"/>
        <v>8.0701848035735768E-3</v>
      </c>
      <c r="DF60" s="42">
        <f ca="1">EXP(-SUM($DE$7:DE7))*(1-EXP(-DF7))</f>
        <v>8.8951735244580249E-3</v>
      </c>
      <c r="DG60" s="42">
        <f ca="1">EXP(-SUM($DE$7:DF7))*(1-EXP(-DG7))</f>
        <v>8.8789964584900186E-3</v>
      </c>
      <c r="DH60" s="42">
        <f ca="1">EXP(-SUM($DE$7:DG7))*(1-EXP(-DH7))</f>
        <v>1.014417875979089E-2</v>
      </c>
      <c r="DI60" s="42">
        <f ca="1">EXP(-SUM($DE$7:DH7))*(1-EXP(-DI7))</f>
        <v>1.0910466748144089E-2</v>
      </c>
      <c r="DJ60" s="42">
        <f ca="1">EXP(-SUM($DE$7:DI7))*(1-EXP(-DJ7))</f>
        <v>1.1214470375634092E-2</v>
      </c>
      <c r="DK60" s="42">
        <f ca="1">EXP(-SUM($DE$7:DJ7))*(1-EXP(-DK7))</f>
        <v>1.2037073453600923E-2</v>
      </c>
      <c r="DL60" s="42">
        <f ca="1">EXP(-SUM($DE$7:DK7))*(1-EXP(-DL7))</f>
        <v>1.2725141182462783E-2</v>
      </c>
      <c r="DM60" s="42">
        <f ca="1">EXP(-SUM($DE$7:DL7))*(1-EXP(-DM7))</f>
        <v>1.4771380512548617E-2</v>
      </c>
      <c r="DN60" s="42">
        <f ca="1">EXP(-SUM($DE$7:DM7))*(1-EXP(-DN7))</f>
        <v>1.621217090201145E-2</v>
      </c>
      <c r="DO60" s="42">
        <f ca="1">EXP(-SUM($DE$7:DN7))*(1-EXP(-DO7))</f>
        <v>1.6530850414924709E-2</v>
      </c>
      <c r="DP60" s="42">
        <f ca="1">EXP(-SUM($DE$7:DO7))*(1-EXP(-DP7))</f>
        <v>1.9202782045248806E-2</v>
      </c>
      <c r="DQ60" s="42">
        <f ca="1">EXP(-SUM($DE$7:DP7))*(1-EXP(-DQ7))</f>
        <v>1.9568264807143868E-2</v>
      </c>
      <c r="DR60" s="42">
        <f ca="1">EXP(-SUM($DE$7:DQ7))*(1-EXP(-DR7))</f>
        <v>2.2383852929318278E-2</v>
      </c>
      <c r="DS60" s="42">
        <f ca="1">EXP(-SUM($DE$7:DR7))*(1-EXP(-DS7))</f>
        <v>2.5144078582039535E-2</v>
      </c>
      <c r="DT60" s="42">
        <f ca="1">EXP(-SUM($DE$7:DS7))*(1-EXP(-DT7))</f>
        <v>2.4845563838300205E-2</v>
      </c>
      <c r="DU60" s="42">
        <f ca="1">EXP(-SUM($DE$7:DT7))*(1-EXP(-DU7))</f>
        <v>2.8823998891949559E-2</v>
      </c>
      <c r="DV60" s="42">
        <f ca="1">EXP(-SUM($DE$7:DU7))*(1-EXP(-DV7))</f>
        <v>3.0008528134212748E-2</v>
      </c>
      <c r="DW60" s="42">
        <f ca="1">EXP(-SUM($DE$7:DV7))*(1-EXP(-DW7))</f>
        <v>3.426642285800939E-2</v>
      </c>
      <c r="DX60" s="42">
        <f ca="1">EXP(-SUM($DE$7:DW7))*(1-EXP(-DX7))</f>
        <v>3.6353724091687287E-2</v>
      </c>
      <c r="DY60" s="42">
        <f ca="1">EXP(-SUM($DE$7:DX7))*(1-EXP(-DY7))</f>
        <v>4.0353987880032617E-2</v>
      </c>
      <c r="DZ60" s="42">
        <f ca="1">EXP(-SUM($DE$7:DY7))*(1-EXP(-DZ7))</f>
        <v>4.0715454635696924E-2</v>
      </c>
      <c r="EA60" s="42">
        <f ca="1">EXP(-SUM($DE$7:DZ7))*(1-EXP(-EA7))</f>
        <v>4.007278740735868E-2</v>
      </c>
      <c r="EB60" s="42">
        <f ca="1">EXP(-SUM($DE$7:EA7))*(1-EXP(-EB7))</f>
        <v>4.7061551764776326E-2</v>
      </c>
      <c r="EC60" s="42">
        <f ca="1">EXP(-SUM($DE$7:EB7))*(1-EXP(-EC7))</f>
        <v>4.3750408860846857E-2</v>
      </c>
      <c r="ED60" s="42">
        <f ca="1">EXP(-SUM($DE$7:EC7))*(1-EXP(-ED7))</f>
        <v>4.6233750564709616E-2</v>
      </c>
      <c r="EE60" s="42">
        <f ca="1">EXP(-SUM($DE$7:ED7))*(1-EXP(-EE7))</f>
        <v>4.9922941946895213E-2</v>
      </c>
      <c r="EF60" s="42">
        <f ca="1">EXP(-SUM($DE$7:EE7))*(1-EXP(-EF7))</f>
        <v>4.6969304175033873E-2</v>
      </c>
      <c r="EG60" s="42">
        <f ca="1">EXP(-SUM($DE$7:EF7))*(1-EXP(-EG7))</f>
        <v>4.6049107669006127E-2</v>
      </c>
      <c r="EH60" s="42">
        <f ca="1">EXP(-SUM($DE$7:EG7))*(1-EXP(-EH7))</f>
        <v>3.9237379267514291E-2</v>
      </c>
      <c r="EI60" s="42">
        <f ca="1">EXP(-SUM($DE$7:EH7))*(1-EXP(-EI7))</f>
        <v>3.7950852239722596E-2</v>
      </c>
      <c r="EJ60" s="42">
        <f ca="1">EXP(-SUM($DE$7:EI7))*(1-EXP(-EJ7))</f>
        <v>3.5363181859875088E-2</v>
      </c>
      <c r="EK60" s="42">
        <f ca="1">EXP(-SUM($DE$7:EJ7))*(1-EXP(-EK7))</f>
        <v>2.9075996060576956E-2</v>
      </c>
      <c r="EL60" s="42">
        <f ca="1">EXP(-SUM($DE$7:EK7))*(1-EXP(-EL7))</f>
        <v>2.3887711909576073E-2</v>
      </c>
      <c r="EM60" s="42">
        <f ca="1">EXP(-SUM($DE$7:EL7))*(1-EXP(-EM7))</f>
        <v>1.8896702512464423E-2</v>
      </c>
      <c r="EN60" s="42">
        <f ca="1">EXP(-SUM($DE$7:EM7))*(1-EXP(-EN7))</f>
        <v>1.4288716544026418E-2</v>
      </c>
      <c r="EO60" s="42">
        <f ca="1">EXP(-SUM($DE$7:EN7))*(1-EXP(-EO7))</f>
        <v>1.044324784260049E-2</v>
      </c>
      <c r="EP60" s="42">
        <f ca="1">EXP(-SUM($DE$7:EO7))*(1-EXP(-EP7))</f>
        <v>7.1190889903099252E-3</v>
      </c>
      <c r="EQ60" s="42">
        <f ca="1">EXP(-SUM($DE$7:EP7))*(1-EXP(-EQ7))</f>
        <v>4.7345863513563631E-3</v>
      </c>
      <c r="ER60" s="42">
        <f ca="1">EXP(-SUM($DE$7:EQ7))*(1-EXP(-ER7))</f>
        <v>3.0199282820885433E-3</v>
      </c>
      <c r="ES60" s="42">
        <f ca="1">EXP(-SUM($DE$7:ER7))*(1-EXP(-ES7))</f>
        <v>1.7574010058780034E-3</v>
      </c>
      <c r="ET60" s="42">
        <f ca="1">EXP(-SUM($DE$7:ES7))*(1-EXP(-ET7))</f>
        <v>1.0217968583364663E-3</v>
      </c>
      <c r="EU60" s="42">
        <f ca="1">EXP(-SUM($DE$7:ET7))*(1-EXP(-EU7))</f>
        <v>5.4264035942902587E-4</v>
      </c>
      <c r="EV60" s="42">
        <f ca="1">EXP(-SUM($DE$7:EU7))*(1-EXP(-EV7))</f>
        <v>2.9330976696711016E-4</v>
      </c>
      <c r="EW60" s="42">
        <f ca="1">EXP(-SUM($DE$7:EV7))*(1-EXP(-EW7))</f>
        <v>1.4302571964161173E-4</v>
      </c>
      <c r="EX60" s="42">
        <f ca="1">EXP(-SUM($DE$7:EW7))*(1-EXP(-EX7))</f>
        <v>5.2471254576937811E-5</v>
      </c>
      <c r="EY60" s="42">
        <f ca="1">EXP(-SUM($DE$7:EX7))*(1-EXP(-EY7))</f>
        <v>2.6939640356917117E-5</v>
      </c>
      <c r="EZ60" s="46"/>
      <c r="FA60" s="46"/>
      <c r="FB60" s="46"/>
    </row>
    <row r="61" spans="1:158" x14ac:dyDescent="0.25">
      <c r="BB61" s="31">
        <f t="shared" si="135"/>
        <v>64</v>
      </c>
      <c r="BD61" s="42">
        <f t="shared" ca="1" si="132"/>
        <v>9.1966521854048855E-3</v>
      </c>
      <c r="BE61" s="42">
        <f ca="1">EXP(-SUM($BD$8:BD8))*(1-EXP(-BE8))</f>
        <v>9.2355044518663398E-3</v>
      </c>
      <c r="BF61" s="42">
        <f ca="1">EXP(-SUM($BD$8:BE8))*(1-EXP(-BF8))</f>
        <v>1.0476985635988463E-2</v>
      </c>
      <c r="BG61" s="42">
        <f ca="1">EXP(-SUM($BD$8:BF8))*(1-EXP(-BG8))</f>
        <v>1.1272217419303255E-2</v>
      </c>
      <c r="BH61" s="42">
        <f ca="1">EXP(-SUM($BD$8:BG8))*(1-EXP(-BH8))</f>
        <v>1.1589385452672626E-2</v>
      </c>
      <c r="BI61" s="42">
        <f ca="1">EXP(-SUM($BD$8:BH8))*(1-EXP(-BI8))</f>
        <v>1.243345464112508E-2</v>
      </c>
      <c r="BJ61" s="42">
        <f ca="1">EXP(-SUM($BD$8:BI8))*(1-EXP(-BJ8))</f>
        <v>1.3157039257658076E-2</v>
      </c>
      <c r="BK61" s="42">
        <f ca="1">EXP(-SUM($BD$8:BJ8))*(1-EXP(-BK8))</f>
        <v>1.5170528709247549E-2</v>
      </c>
      <c r="BL61" s="42">
        <f ca="1">EXP(-SUM($BD$8:BK8))*(1-EXP(-BL8))</f>
        <v>1.669809760288676E-2</v>
      </c>
      <c r="BM61" s="42">
        <f ca="1">EXP(-SUM($BD$8:BL8))*(1-EXP(-BM8))</f>
        <v>1.703900258213864E-2</v>
      </c>
      <c r="BN61" s="42">
        <f ca="1">EXP(-SUM($BD$8:BM8))*(1-EXP(-BN8))</f>
        <v>1.9737914169010475E-2</v>
      </c>
      <c r="BO61" s="42">
        <f ca="1">EXP(-SUM($BD$8:BN8))*(1-EXP(-BO8))</f>
        <v>2.0137696786678344E-2</v>
      </c>
      <c r="BP61" s="42">
        <f ca="1">EXP(-SUM($BD$8:BO8))*(1-EXP(-BP8))</f>
        <v>2.2962116360476972E-2</v>
      </c>
      <c r="BQ61" s="42">
        <f ca="1">EXP(-SUM($BD$8:BP8))*(1-EXP(-BQ8))</f>
        <v>2.5736760612199275E-2</v>
      </c>
      <c r="BR61" s="42">
        <f ca="1">EXP(-SUM($BD$8:BQ8))*(1-EXP(-BR8))</f>
        <v>2.5477469446537716E-2</v>
      </c>
      <c r="BS61" s="42">
        <f ca="1">EXP(-SUM($BD$8:BR8))*(1-EXP(-BS8))</f>
        <v>2.9433838523806505E-2</v>
      </c>
      <c r="BT61" s="42">
        <f ca="1">EXP(-SUM($BD$8:BS8))*(1-EXP(-BT8))</f>
        <v>3.0650370381273821E-2</v>
      </c>
      <c r="BU61" s="42">
        <f ca="1">EXP(-SUM($BD$8:BT8))*(1-EXP(-BU8))</f>
        <v>3.4773899330231818E-2</v>
      </c>
      <c r="BV61" s="42">
        <f ca="1">EXP(-SUM($BD$8:BU8))*(1-EXP(-BV8))</f>
        <v>3.6880116131778537E-2</v>
      </c>
      <c r="BW61" s="42">
        <f ca="1">EXP(-SUM($BD$8:BV8))*(1-EXP(-BW8))</f>
        <v>4.0761151013706351E-2</v>
      </c>
      <c r="BX61" s="42">
        <f ca="1">EXP(-SUM($BD$8:BW8))*(1-EXP(-BX8))</f>
        <v>4.1182739890810741E-2</v>
      </c>
      <c r="BY61" s="42">
        <f ca="1">EXP(-SUM($BD$8:BX8))*(1-EXP(-BY8))</f>
        <v>4.06306062145073E-2</v>
      </c>
      <c r="BZ61" s="42">
        <f ca="1">EXP(-SUM($BD$8:BY8))*(1-EXP(-BZ8))</f>
        <v>4.7349989608141879E-2</v>
      </c>
      <c r="CA61" s="42">
        <f ca="1">EXP(-SUM($BD$8:BZ8))*(1-EXP(-CA8))</f>
        <v>4.4018414922746232E-2</v>
      </c>
      <c r="CB61" s="42">
        <f ca="1">EXP(-SUM($BD$8:CA8))*(1-EXP(-CB8))</f>
        <v>4.637854804943866E-2</v>
      </c>
      <c r="CC61" s="42">
        <f ca="1">EXP(-SUM($BD$8:CB8))*(1-EXP(-CC8))</f>
        <v>4.9812922030530594E-2</v>
      </c>
      <c r="CD61" s="42">
        <f ca="1">EXP(-SUM($BD$8:CC8))*(1-EXP(-CD8))</f>
        <v>4.6789900244504988E-2</v>
      </c>
      <c r="CE61" s="42">
        <f ca="1">EXP(-SUM($BD$8:CD8))*(1-EXP(-CE8))</f>
        <v>4.5756769000424059E-2</v>
      </c>
      <c r="CF61" s="42">
        <f ca="1">EXP(-SUM($BD$8:CE8))*(1-EXP(-CF8))</f>
        <v>3.8968383325738501E-2</v>
      </c>
      <c r="CG61" s="42">
        <f ca="1">EXP(-SUM($BD$8:CF8))*(1-EXP(-CG8))</f>
        <v>3.7586169721083348E-2</v>
      </c>
      <c r="CH61" s="42">
        <f ca="1">EXP(-SUM($BD$8:CG8))*(1-EXP(-CH8))</f>
        <v>3.4935889822695854E-2</v>
      </c>
      <c r="CI61" s="42">
        <f ca="1">EXP(-SUM($BD$8:CH8))*(1-EXP(-CI8))</f>
        <v>2.8701459627960297E-2</v>
      </c>
      <c r="CJ61" s="42">
        <f ca="1">EXP(-SUM($BD$8:CI8))*(1-EXP(-CJ8))</f>
        <v>2.355665281713543E-2</v>
      </c>
      <c r="CK61" s="42">
        <f ca="1">EXP(-SUM($BD$8:CJ8))*(1-EXP(-CK8))</f>
        <v>1.8620821567019937E-2</v>
      </c>
      <c r="CL61" s="42">
        <f ca="1">EXP(-SUM($BD$8:CK8))*(1-EXP(-CL8))</f>
        <v>1.4077716263219523E-2</v>
      </c>
      <c r="CM61" s="42">
        <f ca="1">EXP(-SUM($BD$8:CL8))*(1-EXP(-CM8))</f>
        <v>1.0287464601827664E-2</v>
      </c>
      <c r="CN61" s="42">
        <f ca="1">EXP(-SUM($BD$8:CM8))*(1-EXP(-CN8))</f>
        <v>7.0217607288928646E-3</v>
      </c>
      <c r="CO61" s="42">
        <f ca="1">EXP(-SUM($BD$8:CN8))*(1-EXP(-CO8))</f>
        <v>4.6738473810231228E-3</v>
      </c>
      <c r="CP61" s="42">
        <f ca="1">EXP(-SUM($BD$8:CO8))*(1-EXP(-CP8))</f>
        <v>2.9843773571495936E-3</v>
      </c>
      <c r="CQ61" s="42">
        <f ca="1">EXP(-SUM($BD$8:CP8))*(1-EXP(-CQ8))</f>
        <v>1.7425885111613333E-3</v>
      </c>
      <c r="CR61" s="42">
        <f ca="1">EXP(-SUM($BD$8:CQ8))*(1-EXP(-CR8))</f>
        <v>1.0153271138876533E-3</v>
      </c>
      <c r="CS61" s="42">
        <f ca="1">EXP(-SUM($BD$8:CR8))*(1-EXP(-CS8))</f>
        <v>5.4095372696812572E-4</v>
      </c>
      <c r="CT61" s="42">
        <f ca="1">EXP(-SUM($BD$8:CS8))*(1-EXP(-CT8))</f>
        <v>2.9292341555759051E-4</v>
      </c>
      <c r="CU61" s="42">
        <f ca="1">EXP(-SUM($BD$8:CT8))*(1-EXP(-CU8))</f>
        <v>1.4389628114599073E-4</v>
      </c>
      <c r="CV61" s="42">
        <f ca="1">EXP(-SUM($BD$8:CU8))*(1-EXP(-CV8))</f>
        <v>5.3366990748391338E-5</v>
      </c>
      <c r="CW61" s="42">
        <f ca="1">EXP(-SUM($BD$8:CV8))*(1-EXP(-CW8))</f>
        <v>2.739952664147807E-5</v>
      </c>
      <c r="CX61" s="42"/>
      <c r="CY61" s="42"/>
      <c r="CZ61" s="42"/>
      <c r="DA61" s="42"/>
      <c r="DB61" s="6"/>
      <c r="DC61" s="47">
        <f t="shared" si="133"/>
        <v>64</v>
      </c>
      <c r="DD61" s="7"/>
      <c r="DE61" s="32">
        <f t="shared" ca="1" si="134"/>
        <v>9.081378557368236E-3</v>
      </c>
      <c r="DF61" s="42">
        <f ca="1">EXP(-SUM($DE$8:DE8))*(1-EXP(-DF8))</f>
        <v>9.0922705055120102E-3</v>
      </c>
      <c r="DG61" s="42">
        <f ca="1">EXP(-SUM($DE$8:DF8))*(1-EXP(-DG8))</f>
        <v>1.035111526634354E-2</v>
      </c>
      <c r="DH61" s="42">
        <f ca="1">EXP(-SUM($DE$8:DG8))*(1-EXP(-DH8))</f>
        <v>1.1134923740051801E-2</v>
      </c>
      <c r="DI61" s="42">
        <f ca="1">EXP(-SUM($DE$8:DH8))*(1-EXP(-DI8))</f>
        <v>1.1446716165118592E-2</v>
      </c>
      <c r="DJ61" s="42">
        <f ca="1">EXP(-SUM($DE$8:DI8))*(1-EXP(-DJ8))</f>
        <v>1.2283387300221891E-2</v>
      </c>
      <c r="DK61" s="42">
        <f ca="1">EXP(-SUM($DE$8:DJ8))*(1-EXP(-DK8))</f>
        <v>1.2991900610623535E-2</v>
      </c>
      <c r="DL61" s="42">
        <f ca="1">EXP(-SUM($DE$8:DK8))*(1-EXP(-DL8))</f>
        <v>1.5030508542079235E-2</v>
      </c>
      <c r="DM61" s="42">
        <f ca="1">EXP(-SUM($DE$8:DL8))*(1-EXP(-DM8))</f>
        <v>1.652027756197829E-2</v>
      </c>
      <c r="DN61" s="42">
        <f ca="1">EXP(-SUM($DE$8:DM8))*(1-EXP(-DN8))</f>
        <v>1.6851305744743073E-2</v>
      </c>
      <c r="DO61" s="42">
        <f ca="1">EXP(-SUM($DE$8:DN8))*(1-EXP(-DO8))</f>
        <v>1.9547770715502691E-2</v>
      </c>
      <c r="DP61" s="42">
        <f ca="1">EXP(-SUM($DE$8:DO8))*(1-EXP(-DP8))</f>
        <v>1.9931790132879837E-2</v>
      </c>
      <c r="DQ61" s="42">
        <f ca="1">EXP(-SUM($DE$8:DP8))*(1-EXP(-DQ8))</f>
        <v>2.2763518370667941E-2</v>
      </c>
      <c r="DR61" s="42">
        <f ca="1">EXP(-SUM($DE$8:DQ8))*(1-EXP(-DR8))</f>
        <v>2.5542391105012097E-2</v>
      </c>
      <c r="DS61" s="42">
        <f ca="1">EXP(-SUM($DE$8:DR8))*(1-EXP(-DS8))</f>
        <v>2.5262141320967168E-2</v>
      </c>
      <c r="DT61" s="42">
        <f ca="1">EXP(-SUM($DE$8:DS8))*(1-EXP(-DT8))</f>
        <v>2.9246172784946008E-2</v>
      </c>
      <c r="DU61" s="42">
        <f ca="1">EXP(-SUM($DE$8:DT8))*(1-EXP(-DU8))</f>
        <v>3.0451563296736213E-2</v>
      </c>
      <c r="DV61" s="42">
        <f ca="1">EXP(-SUM($DE$8:DU8))*(1-EXP(-DV8))</f>
        <v>3.4660216955647784E-2</v>
      </c>
      <c r="DW61" s="42">
        <f ca="1">EXP(-SUM($DE$8:DV8))*(1-EXP(-DW8))</f>
        <v>3.6765584733402516E-2</v>
      </c>
      <c r="DX61" s="42">
        <f ca="1">EXP(-SUM($DE$8:DW8))*(1-EXP(-DX8))</f>
        <v>4.0722832436105652E-2</v>
      </c>
      <c r="DY61" s="42">
        <f ca="1">EXP(-SUM($DE$8:DX8))*(1-EXP(-DY8))</f>
        <v>4.1115867966953205E-2</v>
      </c>
      <c r="DZ61" s="42">
        <f ca="1">EXP(-SUM($DE$8:DY8))*(1-EXP(-DZ8))</f>
        <v>4.0515826939089242E-2</v>
      </c>
      <c r="EA61" s="42">
        <f ca="1">EXP(-SUM($DE$8:DZ8))*(1-EXP(-EA8))</f>
        <v>4.7398804527484573E-2</v>
      </c>
      <c r="EB61" s="42">
        <f ca="1">EXP(-SUM($DE$8:EA8))*(1-EXP(-EB8))</f>
        <v>4.4063945654311175E-2</v>
      </c>
      <c r="EC61" s="42">
        <f ca="1">EXP(-SUM($DE$8:EB8))*(1-EXP(-EC8))</f>
        <v>4.6495840933796682E-2</v>
      </c>
      <c r="ED61" s="42">
        <f ca="1">EXP(-SUM($DE$8:EC8))*(1-EXP(-ED8))</f>
        <v>5.0072313729817297E-2</v>
      </c>
      <c r="EE61" s="42">
        <f ca="1">EXP(-SUM($DE$8:ED8))*(1-EXP(-EE8))</f>
        <v>4.7071718471268308E-2</v>
      </c>
      <c r="EF61" s="42">
        <f ca="1">EXP(-SUM($DE$8:EE8))*(1-EXP(-EF8))</f>
        <v>4.6090933598154707E-2</v>
      </c>
      <c r="EG61" s="42">
        <f ca="1">EXP(-SUM($DE$8:EF8))*(1-EXP(-EG8))</f>
        <v>3.926301630593771E-2</v>
      </c>
      <c r="EH61" s="42">
        <f ca="1">EXP(-SUM($DE$8:EG8))*(1-EXP(-EH8))</f>
        <v>3.7922981825122971E-2</v>
      </c>
      <c r="EI61" s="42">
        <f ca="1">EXP(-SUM($DE$8:EH8))*(1-EXP(-EI8))</f>
        <v>3.5293061168744679E-2</v>
      </c>
      <c r="EJ61" s="42">
        <f ca="1">EXP(-SUM($DE$8:EI8))*(1-EXP(-EJ8))</f>
        <v>2.9006616105205829E-2</v>
      </c>
      <c r="EK61" s="42">
        <f ca="1">EXP(-SUM($DE$8:EJ8))*(1-EXP(-EK8))</f>
        <v>2.3818908010632914E-2</v>
      </c>
      <c r="EL61" s="42">
        <f ca="1">EXP(-SUM($DE$8:EK8))*(1-EXP(-EL8))</f>
        <v>1.8835199392744625E-2</v>
      </c>
      <c r="EM61" s="42">
        <f ca="1">EXP(-SUM($DE$8:EL8))*(1-EXP(-EM8))</f>
        <v>1.4241001912069609E-2</v>
      </c>
      <c r="EN61" s="42">
        <f ca="1">EXP(-SUM($DE$8:EM8))*(1-EXP(-EN8))</f>
        <v>1.0407583897330258E-2</v>
      </c>
      <c r="EO61" s="42">
        <f ca="1">EXP(-SUM($DE$8:EN8))*(1-EXP(-EO8))</f>
        <v>7.0992648612198533E-3</v>
      </c>
      <c r="EP61" s="42">
        <f ca="1">EXP(-SUM($DE$8:EO8))*(1-EXP(-EP8))</f>
        <v>4.7234217425548633E-3</v>
      </c>
      <c r="EQ61" s="42">
        <f ca="1">EXP(-SUM($DE$8:EP8))*(1-EXP(-EQ8))</f>
        <v>3.014422726364548E-3</v>
      </c>
      <c r="ER61" s="42">
        <f ca="1">EXP(-SUM($DE$8:EQ8))*(1-EXP(-ER8))</f>
        <v>1.7571649164981348E-3</v>
      </c>
      <c r="ES61" s="42">
        <f ca="1">EXP(-SUM($DE$8:ER8))*(1-EXP(-ES8))</f>
        <v>1.0227409852861787E-3</v>
      </c>
      <c r="ET61" s="42">
        <f ca="1">EXP(-SUM($DE$8:ES8))*(1-EXP(-ET8))</f>
        <v>5.4402325626627516E-4</v>
      </c>
      <c r="EU61" s="42">
        <f ca="1">EXP(-SUM($DE$8:ET8))*(1-EXP(-EU8))</f>
        <v>2.9432247593868442E-4</v>
      </c>
      <c r="EV61" s="42">
        <f ca="1">EXP(-SUM($DE$8:EU8))*(1-EXP(-EV8))</f>
        <v>1.4405148021895558E-4</v>
      </c>
      <c r="EW61" s="42">
        <f ca="1">EXP(-SUM($DE$8:EV8))*(1-EXP(-EW8))</f>
        <v>5.3135469087579292E-5</v>
      </c>
      <c r="EX61" s="42">
        <f ca="1">EXP(-SUM($DE$8:EW8))*(1-EXP(-EX8))</f>
        <v>2.7280659457390306E-5</v>
      </c>
      <c r="EY61" s="46"/>
      <c r="EZ61" s="46"/>
      <c r="FA61" s="46"/>
      <c r="FB61" s="46"/>
    </row>
    <row r="62" spans="1:158" x14ac:dyDescent="0.25">
      <c r="BB62" s="31">
        <f t="shared" si="135"/>
        <v>65</v>
      </c>
      <c r="BD62" s="42">
        <f t="shared" ca="1" si="132"/>
        <v>9.4691598434414326E-3</v>
      </c>
      <c r="BE62" s="42">
        <f ca="1">EXP(-SUM($BD$9:BD9))*(1-EXP(-BE9))</f>
        <v>1.0704027973956776E-2</v>
      </c>
      <c r="BF62" s="42">
        <f ca="1">EXP(-SUM($BD$9:BE9))*(1-EXP(-BF9))</f>
        <v>1.1518405949401329E-2</v>
      </c>
      <c r="BG62" s="42">
        <f ca="1">EXP(-SUM($BD$9:BF9))*(1-EXP(-BG9))</f>
        <v>1.1844042517148139E-2</v>
      </c>
      <c r="BH62" s="42">
        <f ca="1">EXP(-SUM($BD$9:BG9))*(1-EXP(-BH9))</f>
        <v>1.2703535779601878E-2</v>
      </c>
      <c r="BI62" s="42">
        <f ca="1">EXP(-SUM($BD$9:BH9))*(1-EXP(-BI9))</f>
        <v>1.3449363659826753E-2</v>
      </c>
      <c r="BJ62" s="42">
        <f ca="1">EXP(-SUM($BD$9:BI9))*(1-EXP(-BJ9))</f>
        <v>1.5455564932039584E-2</v>
      </c>
      <c r="BK62" s="42">
        <f ca="1">EXP(-SUM($BD$9:BJ9))*(1-EXP(-BK9))</f>
        <v>1.703620279462335E-2</v>
      </c>
      <c r="BL62" s="42">
        <f ca="1">EXP(-SUM($BD$9:BK9))*(1-EXP(-BL9))</f>
        <v>1.7390404073802403E-2</v>
      </c>
      <c r="BM62" s="42">
        <f ca="1">EXP(-SUM($BD$9:BL9))*(1-EXP(-BM9))</f>
        <v>2.0116797392695354E-2</v>
      </c>
      <c r="BN62" s="42">
        <f ca="1">EXP(-SUM($BD$9:BM9))*(1-EXP(-BN9))</f>
        <v>2.0536451536964678E-2</v>
      </c>
      <c r="BO62" s="42">
        <f ca="1">EXP(-SUM($BD$9:BN9))*(1-EXP(-BO9))</f>
        <v>2.3379488959164824E-2</v>
      </c>
      <c r="BP62" s="42">
        <f ca="1">EXP(-SUM($BD$9:BO9))*(1-EXP(-BP9))</f>
        <v>2.6175519013343296E-2</v>
      </c>
      <c r="BQ62" s="42">
        <f ca="1">EXP(-SUM($BD$9:BP9))*(1-EXP(-BQ9))</f>
        <v>2.5935212136134131E-2</v>
      </c>
      <c r="BR62" s="42">
        <f ca="1">EXP(-SUM($BD$9:BQ9))*(1-EXP(-BR9))</f>
        <v>2.9899942841300778E-2</v>
      </c>
      <c r="BS62" s="42">
        <f ca="1">EXP(-SUM($BD$9:BR9))*(1-EXP(-BS9))</f>
        <v>3.1139068656090414E-2</v>
      </c>
      <c r="BT62" s="42">
        <f ca="1">EXP(-SUM($BD$9:BS9))*(1-EXP(-BT9))</f>
        <v>3.5214183600073126E-2</v>
      </c>
      <c r="BU62" s="42">
        <f ca="1">EXP(-SUM($BD$9:BT9))*(1-EXP(-BU9))</f>
        <v>3.7340816554106288E-2</v>
      </c>
      <c r="BV62" s="42">
        <f ca="1">EXP(-SUM($BD$9:BU9))*(1-EXP(-BV9))</f>
        <v>4.1180757612616643E-2</v>
      </c>
      <c r="BW62" s="42">
        <f ca="1">EXP(-SUM($BD$9:BV9))*(1-EXP(-BW9))</f>
        <v>4.163504988983395E-2</v>
      </c>
      <c r="BX62" s="42">
        <f ca="1">EXP(-SUM($BD$9:BW9))*(1-EXP(-BX9))</f>
        <v>4.1126125558799527E-2</v>
      </c>
      <c r="BY62" s="42">
        <f ca="1">EXP(-SUM($BD$9:BX9))*(1-EXP(-BY9))</f>
        <v>4.7742613170398671E-2</v>
      </c>
      <c r="BZ62" s="42">
        <f ca="1">EXP(-SUM($BD$9:BY9))*(1-EXP(-BZ9))</f>
        <v>4.438309669113414E-2</v>
      </c>
      <c r="CA62" s="42">
        <f ca="1">EXP(-SUM($BD$9:BZ9))*(1-EXP(-CA9))</f>
        <v>4.6692881249107726E-2</v>
      </c>
      <c r="CB62" s="42">
        <f ca="1">EXP(-SUM($BD$9:CA9))*(1-EXP(-CB9))</f>
        <v>5.0016772471408975E-2</v>
      </c>
      <c r="CC62" s="42">
        <f ca="1">EXP(-SUM($BD$9:CB9))*(1-EXP(-CC9))</f>
        <v>4.6943205144822857E-2</v>
      </c>
      <c r="CD62" s="42">
        <f ca="1">EXP(-SUM($BD$9:CC9))*(1-EXP(-CD9))</f>
        <v>4.5848292687103179E-2</v>
      </c>
      <c r="CE62" s="42">
        <f ca="1">EXP(-SUM($BD$9:CD9))*(1-EXP(-CE9))</f>
        <v>3.9036294837680882E-2</v>
      </c>
      <c r="CF62" s="42">
        <f ca="1">EXP(-SUM($BD$9:CE9))*(1-EXP(-CF9))</f>
        <v>3.759938332939157E-2</v>
      </c>
      <c r="CG62" s="42">
        <f ca="1">EXP(-SUM($BD$9:CF9))*(1-EXP(-CG9))</f>
        <v>3.4904481163691971E-2</v>
      </c>
      <c r="CH62" s="42">
        <f ca="1">EXP(-SUM($BD$9:CG9))*(1-EXP(-CH9))</f>
        <v>2.8664063775015191E-2</v>
      </c>
      <c r="CI62" s="42">
        <f ca="1">EXP(-SUM($BD$9:CH9))*(1-EXP(-CI9))</f>
        <v>2.3514306028656309E-2</v>
      </c>
      <c r="CJ62" s="42">
        <f ca="1">EXP(-SUM($BD$9:CI9))*(1-EXP(-CJ9))</f>
        <v>1.8580366936161493E-2</v>
      </c>
      <c r="CK62" s="42">
        <f ca="1">EXP(-SUM($BD$9:CJ9))*(1-EXP(-CK9))</f>
        <v>1.4045933920721095E-2</v>
      </c>
      <c r="CL62" s="42">
        <f ca="1">EXP(-SUM($BD$9:CK9))*(1-EXP(-CL9))</f>
        <v>1.0263448238464125E-2</v>
      </c>
      <c r="CM62" s="42">
        <f ca="1">EXP(-SUM($BD$9:CL9))*(1-EXP(-CM9))</f>
        <v>7.0097862546283978E-3</v>
      </c>
      <c r="CN62" s="42">
        <f ca="1">EXP(-SUM($BD$9:CM9))*(1-EXP(-CN9))</f>
        <v>4.6678604315199034E-3</v>
      </c>
      <c r="CO62" s="42">
        <f ca="1">EXP(-SUM($BD$9:CN9))*(1-EXP(-CO9))</f>
        <v>2.9821383450943737E-3</v>
      </c>
      <c r="CP62" s="42">
        <f ca="1">EXP(-SUM($BD$9:CO9))*(1-EXP(-CP9))</f>
        <v>1.7442159655536576E-3</v>
      </c>
      <c r="CQ62" s="42">
        <f ca="1">EXP(-SUM($BD$9:CP9))*(1-EXP(-CQ9))</f>
        <v>1.0173442992349219E-3</v>
      </c>
      <c r="CR62" s="42">
        <f ca="1">EXP(-SUM($BD$9:CQ9))*(1-EXP(-CR9))</f>
        <v>5.429032894188569E-4</v>
      </c>
      <c r="CS62" s="42">
        <f ca="1">EXP(-SUM($BD$9:CR9))*(1-EXP(-CS9))</f>
        <v>2.9423948054291195E-4</v>
      </c>
      <c r="CT62" s="42">
        <f ca="1">EXP(-SUM($BD$9:CS9))*(1-EXP(-CT9))</f>
        <v>1.4507485186304641E-4</v>
      </c>
      <c r="CU62" s="42">
        <f ca="1">EXP(-SUM($BD$9:CT9))*(1-EXP(-CU9))</f>
        <v>5.409641789240737E-5</v>
      </c>
      <c r="CV62" s="42">
        <f ca="1">EXP(-SUM($BD$9:CU9))*(1-EXP(-CV9))</f>
        <v>2.7774027024302953E-5</v>
      </c>
      <c r="CW62" s="42"/>
      <c r="CX62" s="42"/>
      <c r="CY62" s="42"/>
      <c r="CZ62" s="42"/>
      <c r="DA62" s="42"/>
      <c r="DB62" s="6"/>
      <c r="DC62" s="47">
        <f t="shared" si="133"/>
        <v>65</v>
      </c>
      <c r="DD62" s="7"/>
      <c r="DE62" s="32">
        <f t="shared" ca="1" si="134"/>
        <v>9.3212285487700441E-3</v>
      </c>
      <c r="DF62" s="42">
        <f ca="1">EXP(-SUM($DE$9:DE9))*(1-EXP(-DF9))</f>
        <v>1.0574233180678532E-2</v>
      </c>
      <c r="DG62" s="42">
        <f ca="1">EXP(-SUM($DE$9:DF9))*(1-EXP(-DG9))</f>
        <v>1.1376846317855373E-2</v>
      </c>
      <c r="DH62" s="42">
        <f ca="1">EXP(-SUM($DE$9:DG9))*(1-EXP(-DH9))</f>
        <v>1.1696958309875733E-2</v>
      </c>
      <c r="DI62" s="42">
        <f ca="1">EXP(-SUM($DE$9:DH9))*(1-EXP(-DI9))</f>
        <v>1.2548862161749276E-2</v>
      </c>
      <c r="DJ62" s="42">
        <f ca="1">EXP(-SUM($DE$9:DI9))*(1-EXP(-DJ9))</f>
        <v>1.3279163102020623E-2</v>
      </c>
      <c r="DK62" s="42">
        <f ca="1">EXP(-SUM($DE$9:DJ9))*(1-EXP(-DK9))</f>
        <v>1.531134179422085E-2</v>
      </c>
      <c r="DL62" s="42">
        <f ca="1">EXP(-SUM($DE$9:DK9))*(1-EXP(-DL9))</f>
        <v>1.6853089606244858E-2</v>
      </c>
      <c r="DM62" s="42">
        <f ca="1">EXP(-SUM($DE$9:DL9))*(1-EXP(-DM9))</f>
        <v>1.7197158870851006E-2</v>
      </c>
      <c r="DN62" s="42">
        <f ca="1">EXP(-SUM($DE$9:DM9))*(1-EXP(-DN9))</f>
        <v>1.9921121797323547E-2</v>
      </c>
      <c r="DO62" s="42">
        <f ca="1">EXP(-SUM($DE$9:DN9))*(1-EXP(-DO9))</f>
        <v>2.0324615203507191E-2</v>
      </c>
      <c r="DP62" s="42">
        <f ca="1">EXP(-SUM($DE$9:DO9))*(1-EXP(-DP9))</f>
        <v>2.3175251084006001E-2</v>
      </c>
      <c r="DQ62" s="42">
        <f ca="1">EXP(-SUM($DE$9:DP9))*(1-EXP(-DQ9))</f>
        <v>2.5975649627109743E-2</v>
      </c>
      <c r="DR62" s="42">
        <f ca="1">EXP(-SUM($DE$9:DQ9))*(1-EXP(-DR9))</f>
        <v>2.5713951716789321E-2</v>
      </c>
      <c r="DS62" s="42">
        <f ca="1">EXP(-SUM($DE$9:DR9))*(1-EXP(-DS9))</f>
        <v>2.9707043873770128E-2</v>
      </c>
      <c r="DT62" s="42">
        <f ca="1">EXP(-SUM($DE$9:DS9))*(1-EXP(-DT9))</f>
        <v>3.0934867598983219E-2</v>
      </c>
      <c r="DU62" s="42">
        <f ca="1">EXP(-SUM($DE$9:DT9))*(1-EXP(-DU9))</f>
        <v>3.5096671208199141E-2</v>
      </c>
      <c r="DV62" s="42">
        <f ca="1">EXP(-SUM($DE$9:DU9))*(1-EXP(-DV9))</f>
        <v>3.7222437947070558E-2</v>
      </c>
      <c r="DW62" s="42">
        <f ca="1">EXP(-SUM($DE$9:DV9))*(1-EXP(-DW9))</f>
        <v>4.1139496655529878E-2</v>
      </c>
      <c r="DX62" s="42">
        <f ca="1">EXP(-SUM($DE$9:DW9))*(1-EXP(-DX9))</f>
        <v>4.1564998727191514E-2</v>
      </c>
      <c r="DY62" s="42">
        <f ca="1">EXP(-SUM($DE$9:DX9))*(1-EXP(-DY9))</f>
        <v>4.1007740137461002E-2</v>
      </c>
      <c r="DZ62" s="42">
        <f ca="1">EXP(-SUM($DE$9:DY9))*(1-EXP(-DZ9))</f>
        <v>4.7789492952946988E-2</v>
      </c>
      <c r="EA62" s="42">
        <f ca="1">EXP(-SUM($DE$9:DZ9))*(1-EXP(-EA9))</f>
        <v>4.4426994539165821E-2</v>
      </c>
      <c r="EB62" s="42">
        <f ca="1">EXP(-SUM($DE$9:EA9))*(1-EXP(-EB9))</f>
        <v>4.6809034458488004E-2</v>
      </c>
      <c r="EC62" s="42">
        <f ca="1">EXP(-SUM($DE$9:EB9))*(1-EXP(-EC9))</f>
        <v>5.0275286352637436E-2</v>
      </c>
      <c r="ED62" s="42">
        <f ca="1">EXP(-SUM($DE$9:EC9))*(1-EXP(-ED9))</f>
        <v>4.7224204831068643E-2</v>
      </c>
      <c r="EE62" s="42">
        <f ca="1">EXP(-SUM($DE$9:ED9))*(1-EXP(-EE9))</f>
        <v>4.6181484046606519E-2</v>
      </c>
      <c r="EF62" s="42">
        <f ca="1">EXP(-SUM($DE$9:EE9))*(1-EXP(-EF9))</f>
        <v>3.9330088469816601E-2</v>
      </c>
      <c r="EG62" s="42">
        <f ca="1">EXP(-SUM($DE$9:EF9))*(1-EXP(-EG9))</f>
        <v>3.7935045136844543E-2</v>
      </c>
      <c r="EH62" s="42">
        <f ca="1">EXP(-SUM($DE$9:EG9))*(1-EXP(-EH9))</f>
        <v>3.526016529895018E-2</v>
      </c>
      <c r="EI62" s="42">
        <f ca="1">EXP(-SUM($DE$9:EH9))*(1-EXP(-EI9))</f>
        <v>2.8967867025547319E-2</v>
      </c>
      <c r="EJ62" s="42">
        <f ca="1">EXP(-SUM($DE$9:EI9))*(1-EXP(-EJ9))</f>
        <v>2.3775306037362616E-2</v>
      </c>
      <c r="EK62" s="42">
        <f ca="1">EXP(-SUM($DE$9:EJ9))*(1-EXP(-EK9))</f>
        <v>1.8793660324313295E-2</v>
      </c>
      <c r="EL62" s="42">
        <f ca="1">EXP(-SUM($DE$9:EK9))*(1-EXP(-EL9))</f>
        <v>1.4208385845960857E-2</v>
      </c>
      <c r="EM62" s="42">
        <f ca="1">EXP(-SUM($DE$9:EL9))*(1-EXP(-EM9))</f>
        <v>1.0382953009311708E-2</v>
      </c>
      <c r="EN62" s="42">
        <f ca="1">EXP(-SUM($DE$9:EM9))*(1-EXP(-EN9))</f>
        <v>7.0869368219038543E-3</v>
      </c>
      <c r="EO62" s="42">
        <f ca="1">EXP(-SUM($DE$9:EN9))*(1-EXP(-EO9))</f>
        <v>4.7172301055826843E-3</v>
      </c>
      <c r="EP62" s="42">
        <f ca="1">EXP(-SUM($DE$9:EO9))*(1-EXP(-EP9))</f>
        <v>3.0120783944989717E-3</v>
      </c>
      <c r="EQ62" s="42">
        <f ca="1">EXP(-SUM($DE$9:EP9))*(1-EXP(-EQ9))</f>
        <v>1.7587632450020902E-3</v>
      </c>
      <c r="ER62" s="42">
        <f ca="1">EXP(-SUM($DE$9:EQ9))*(1-EXP(-ER9))</f>
        <v>1.0247513960536664E-3</v>
      </c>
      <c r="ES62" s="42">
        <f ca="1">EXP(-SUM($DE$9:ER9))*(1-EXP(-ES9))</f>
        <v>5.4597486793045403E-4</v>
      </c>
      <c r="ET62" s="42">
        <f ca="1">EXP(-SUM($DE$9:ES9))*(1-EXP(-ET9))</f>
        <v>2.9564233528650113E-4</v>
      </c>
      <c r="EU62" s="42">
        <f ca="1">EXP(-SUM($DE$9:ET9))*(1-EXP(-EU9))</f>
        <v>1.4523192868027868E-4</v>
      </c>
      <c r="EV62" s="42">
        <f ca="1">EXP(-SUM($DE$9:EU9))*(1-EXP(-EV9))</f>
        <v>5.386234399197614E-5</v>
      </c>
      <c r="EW62" s="42">
        <f ca="1">EXP(-SUM($DE$9:EV9))*(1-EXP(-EW9))</f>
        <v>2.7653849476702828E-5</v>
      </c>
      <c r="EX62" s="46"/>
      <c r="EY62" s="46"/>
      <c r="EZ62" s="46"/>
      <c r="FA62" s="46"/>
      <c r="FB62" s="46"/>
    </row>
    <row r="63" spans="1:158" x14ac:dyDescent="0.25">
      <c r="BB63" s="31">
        <f t="shared" si="135"/>
        <v>66</v>
      </c>
      <c r="BD63" s="42">
        <f t="shared" ca="1" si="132"/>
        <v>1.0940623641390479E-2</v>
      </c>
      <c r="BE63" s="42">
        <f ca="1">EXP(-SUM($BD$10:BD10))*(1-EXP(-BE10))</f>
        <v>1.1774936703263895E-2</v>
      </c>
      <c r="BF63" s="42">
        <f ca="1">EXP(-SUM($BD$10:BE10))*(1-EXP(-BF10))</f>
        <v>1.2109377477859156E-2</v>
      </c>
      <c r="BG63" s="42">
        <f ca="1">EXP(-SUM($BD$10:BF10))*(1-EXP(-BG10))</f>
        <v>1.2984905340691352E-2</v>
      </c>
      <c r="BH63" s="42">
        <f ca="1">EXP(-SUM($BD$10:BG10))*(1-EXP(-BH10))</f>
        <v>1.3753892137930874E-2</v>
      </c>
      <c r="BI63" s="42">
        <f ca="1">EXP(-SUM($BD$10:BH10))*(1-EXP(-BI10))</f>
        <v>1.575246019919882E-2</v>
      </c>
      <c r="BJ63" s="42">
        <f ca="1">EXP(-SUM($BD$10:BI10))*(1-EXP(-BJ10))</f>
        <v>1.7388293437816487E-2</v>
      </c>
      <c r="BK63" s="42">
        <f ca="1">EXP(-SUM($BD$10:BJ10))*(1-EXP(-BK10))</f>
        <v>1.7756291210664556E-2</v>
      </c>
      <c r="BL63" s="42">
        <f ca="1">EXP(-SUM($BD$10:BK10))*(1-EXP(-BL10))</f>
        <v>2.0511251750560035E-2</v>
      </c>
      <c r="BM63" s="42">
        <f ca="1">EXP(-SUM($BD$10:BL10))*(1-EXP(-BM10))</f>
        <v>2.0951507718519276E-2</v>
      </c>
      <c r="BN63" s="42">
        <f ca="1">EXP(-SUM($BD$10:BM10))*(1-EXP(-BN10))</f>
        <v>2.3813916434808853E-2</v>
      </c>
      <c r="BO63" s="42">
        <f ca="1">EXP(-SUM($BD$10:BN10))*(1-EXP(-BO10))</f>
        <v>2.663225412158484E-2</v>
      </c>
      <c r="BP63" s="42">
        <f ca="1">EXP(-SUM($BD$10:BO10))*(1-EXP(-BP10))</f>
        <v>2.6411484170248894E-2</v>
      </c>
      <c r="BQ63" s="42">
        <f ca="1">EXP(-SUM($BD$10:BP10))*(1-EXP(-BQ10))</f>
        <v>3.0385157241473441E-2</v>
      </c>
      <c r="BR63" s="42">
        <f ca="1">EXP(-SUM($BD$10:BQ10))*(1-EXP(-BR10))</f>
        <v>3.1647640160629598E-2</v>
      </c>
      <c r="BS63" s="42">
        <f ca="1">EXP(-SUM($BD$10:BR10))*(1-EXP(-BS10))</f>
        <v>3.5673524499383526E-2</v>
      </c>
      <c r="BT63" s="42">
        <f ca="1">EXP(-SUM($BD$10:BS10))*(1-EXP(-BT10))</f>
        <v>3.7821444035171389E-2</v>
      </c>
      <c r="BU63" s="42">
        <f ca="1">EXP(-SUM($BD$10:BT10))*(1-EXP(-BU10))</f>
        <v>4.1620154082603604E-2</v>
      </c>
      <c r="BV63" s="42">
        <f ca="1">EXP(-SUM($BD$10:BU10))*(1-EXP(-BV10))</f>
        <v>4.210784720823843E-2</v>
      </c>
      <c r="BW63" s="42">
        <f ca="1">EXP(-SUM($BD$10:BV10))*(1-EXP(-BW10))</f>
        <v>4.1642825819672935E-2</v>
      </c>
      <c r="BX63" s="42">
        <f ca="1">EXP(-SUM($BD$10:BW10))*(1-EXP(-BX10))</f>
        <v>4.8155762725503586E-2</v>
      </c>
      <c r="BY63" s="42">
        <f ca="1">EXP(-SUM($BD$10:BX10))*(1-EXP(-BY10))</f>
        <v>4.4766687305634364E-2</v>
      </c>
      <c r="BZ63" s="42">
        <f ca="1">EXP(-SUM($BD$10:BY10))*(1-EXP(-BZ10))</f>
        <v>4.7025849049480921E-2</v>
      </c>
      <c r="CA63" s="42">
        <f ca="1">EXP(-SUM($BD$10:BZ10))*(1-EXP(-CA10))</f>
        <v>5.0238949886374555E-2</v>
      </c>
      <c r="CB63" s="42">
        <f ca="1">EXP(-SUM($BD$10:CA10))*(1-EXP(-CB10))</f>
        <v>4.7113337000213043E-2</v>
      </c>
      <c r="CC63" s="42">
        <f ca="1">EXP(-SUM($BD$10:CB10))*(1-EXP(-CC10))</f>
        <v>4.5955861381342056E-2</v>
      </c>
      <c r="CD63" s="42">
        <f ca="1">EXP(-SUM($BD$10:CC10))*(1-EXP(-CD10))</f>
        <v>3.9117781311600069E-2</v>
      </c>
      <c r="CE63" s="42">
        <f ca="1">EXP(-SUM($BD$10:CD10))*(1-EXP(-CE10))</f>
        <v>3.7625508945236155E-2</v>
      </c>
      <c r="CF63" s="42">
        <f ca="1">EXP(-SUM($BD$10:CE10))*(1-EXP(-CF10))</f>
        <v>3.4885054975843953E-2</v>
      </c>
      <c r="CG63" s="42">
        <f ca="1">EXP(-SUM($BD$10:CF10))*(1-EXP(-CG10))</f>
        <v>2.863652731734314E-2</v>
      </c>
      <c r="CH63" s="42">
        <f ca="1">EXP(-SUM($BD$10:CG10))*(1-EXP(-CH10))</f>
        <v>2.3480078889402858E-2</v>
      </c>
      <c r="CI63" s="42">
        <f ca="1">EXP(-SUM($BD$10:CH10))*(1-EXP(-CI10))</f>
        <v>1.8546352762753838E-2</v>
      </c>
      <c r="CJ63" s="42">
        <f ca="1">EXP(-SUM($BD$10:CI10))*(1-EXP(-CJ10))</f>
        <v>1.4019022559770956E-2</v>
      </c>
      <c r="CK63" s="42">
        <f ca="1">EXP(-SUM($BD$10:CJ10))*(1-EXP(-CK10))</f>
        <v>1.0242988817973978E-2</v>
      </c>
      <c r="CL63" s="42">
        <f ca="1">EXP(-SUM($BD$10:CK10))*(1-EXP(-CL10))</f>
        <v>7.0002181979204768E-3</v>
      </c>
      <c r="CM63" s="42">
        <f ca="1">EXP(-SUM($BD$10:CL10))*(1-EXP(-CM10))</f>
        <v>4.6634645769308911E-3</v>
      </c>
      <c r="CN63" s="42">
        <f ca="1">EXP(-SUM($BD$10:CM10))*(1-EXP(-CN10))</f>
        <v>2.9809058665168607E-3</v>
      </c>
      <c r="CO63" s="42">
        <f ca="1">EXP(-SUM($BD$10:CN10))*(1-EXP(-CO10))</f>
        <v>1.7464281143956808E-3</v>
      </c>
      <c r="CP63" s="42">
        <f ca="1">EXP(-SUM($BD$10:CO10))*(1-EXP(-CP10))</f>
        <v>1.0197026225623163E-3</v>
      </c>
      <c r="CQ63" s="42">
        <f ca="1">EXP(-SUM($BD$10:CP10))*(1-EXP(-CQ10))</f>
        <v>5.4503764364877659E-4</v>
      </c>
      <c r="CR63" s="42">
        <f ca="1">EXP(-SUM($BD$10:CQ10))*(1-EXP(-CR10))</f>
        <v>2.9565550596365598E-4</v>
      </c>
      <c r="CS63" s="42">
        <f ca="1">EXP(-SUM($BD$10:CR10))*(1-EXP(-CS10))</f>
        <v>1.4630777999524033E-4</v>
      </c>
      <c r="CT63" s="42">
        <f ca="1">EXP(-SUM($BD$10:CS10))*(1-EXP(-CT10))</f>
        <v>5.4852182540001014E-5</v>
      </c>
      <c r="CU63" s="42">
        <f ca="1">EXP(-SUM($BD$10:CT10))*(1-EXP(-CU10))</f>
        <v>2.8162049532337164E-5</v>
      </c>
      <c r="CV63" s="42"/>
      <c r="CW63" s="42"/>
      <c r="CX63" s="42"/>
      <c r="CY63" s="42"/>
      <c r="CZ63" s="42"/>
      <c r="DA63" s="42"/>
      <c r="DB63" s="6"/>
      <c r="DC63" s="47">
        <f t="shared" si="133"/>
        <v>66</v>
      </c>
      <c r="DD63" s="7"/>
      <c r="DE63" s="32">
        <f t="shared" ca="1" si="134"/>
        <v>1.080635507751071E-2</v>
      </c>
      <c r="DF63" s="42">
        <f ca="1">EXP(-SUM($DE$10:DE10))*(1-EXP(-DF10))</f>
        <v>1.1628518247428606E-2</v>
      </c>
      <c r="DG63" s="42">
        <f ca="1">EXP(-SUM($DE$10:DF10))*(1-EXP(-DG10))</f>
        <v>1.1957267797210763E-2</v>
      </c>
      <c r="DH63" s="42">
        <f ca="1">EXP(-SUM($DE$10:DG10))*(1-EXP(-DH10))</f>
        <v>1.2824977541935007E-2</v>
      </c>
      <c r="DI63" s="42">
        <f ca="1">EXP(-SUM($DE$10:DH10))*(1-EXP(-DI10))</f>
        <v>1.357793529952183E-2</v>
      </c>
      <c r="DJ63" s="42">
        <f ca="1">EXP(-SUM($DE$10:DI10))*(1-EXP(-DJ10))</f>
        <v>1.5603315217925724E-2</v>
      </c>
      <c r="DK63" s="42">
        <f ca="1">EXP(-SUM($DE$10:DJ10))*(1-EXP(-DK10))</f>
        <v>1.7199063475833512E-2</v>
      </c>
      <c r="DL63" s="42">
        <f ca="1">EXP(-SUM($DE$10:DK10))*(1-EXP(-DL10))</f>
        <v>1.7556650806605636E-2</v>
      </c>
      <c r="DM63" s="42">
        <f ca="1">EXP(-SUM($DE$10:DL10))*(1-EXP(-DM10))</f>
        <v>2.0309107578635095E-2</v>
      </c>
      <c r="DN63" s="42">
        <f ca="1">EXP(-SUM($DE$10:DM10))*(1-EXP(-DN10))</f>
        <v>2.0732773483073764E-2</v>
      </c>
      <c r="DO63" s="42">
        <f ca="1">EXP(-SUM($DE$10:DN10))*(1-EXP(-DO10))</f>
        <v>2.3602989438945256E-2</v>
      </c>
      <c r="DP63" s="42">
        <f ca="1">EXP(-SUM($DE$10:DO10))*(1-EXP(-DP10))</f>
        <v>2.6425748651305113E-2</v>
      </c>
      <c r="DQ63" s="42">
        <f ca="1">EXP(-SUM($DE$10:DP10))*(1-EXP(-DQ10))</f>
        <v>2.6183144516767329E-2</v>
      </c>
      <c r="DR63" s="42">
        <f ca="1">EXP(-SUM($DE$10:DQ10))*(1-EXP(-DR10))</f>
        <v>3.018577678669241E-2</v>
      </c>
      <c r="DS63" s="42">
        <f ca="1">EXP(-SUM($DE$10:DR10))*(1-EXP(-DS10))</f>
        <v>3.1436748250229872E-2</v>
      </c>
      <c r="DT63" s="42">
        <f ca="1">EXP(-SUM($DE$10:DS10))*(1-EXP(-DT10))</f>
        <v>3.5550819997191951E-2</v>
      </c>
      <c r="DU63" s="42">
        <f ca="1">EXP(-SUM($DE$10:DT10))*(1-EXP(-DU10))</f>
        <v>3.769778288599715E-2</v>
      </c>
      <c r="DV63" s="42">
        <f ca="1">EXP(-SUM($DE$10:DU10))*(1-EXP(-DV10))</f>
        <v>4.1574432559926974E-2</v>
      </c>
      <c r="DW63" s="42">
        <f ca="1">EXP(-SUM($DE$10:DV10))*(1-EXP(-DW10))</f>
        <v>4.2033067726849692E-2</v>
      </c>
      <c r="DX63" s="42">
        <f ca="1">EXP(-SUM($DE$10:DW10))*(1-EXP(-DX10))</f>
        <v>4.1519278241048334E-2</v>
      </c>
      <c r="DY63" s="42">
        <f ca="1">EXP(-SUM($DE$10:DX10))*(1-EXP(-DY10))</f>
        <v>4.8199017370173652E-2</v>
      </c>
      <c r="DZ63" s="42">
        <f ca="1">EXP(-SUM($DE$10:DY10))*(1-EXP(-DZ10))</f>
        <v>4.48073849816924E-2</v>
      </c>
      <c r="EA63" s="42">
        <f ca="1">EXP(-SUM($DE$10:DZ10))*(1-EXP(-EA10))</f>
        <v>4.7139250345529557E-2</v>
      </c>
      <c r="EB63" s="42">
        <f ca="1">EXP(-SUM($DE$10:EA10))*(1-EXP(-EB10))</f>
        <v>5.0494916910919778E-2</v>
      </c>
      <c r="EC63" s="42">
        <f ca="1">EXP(-SUM($DE$10:EB10))*(1-EXP(-EC10))</f>
        <v>4.7391967258084811E-2</v>
      </c>
      <c r="ED63" s="42">
        <f ca="1">EXP(-SUM($DE$10:EC10))*(1-EXP(-ED10))</f>
        <v>4.6286587785451111E-2</v>
      </c>
      <c r="EE63" s="42">
        <f ca="1">EXP(-SUM($DE$10:ED10))*(1-EXP(-EE10))</f>
        <v>3.9409469402801225E-2</v>
      </c>
      <c r="EF63" s="42">
        <f ca="1">EXP(-SUM($DE$10:EE10))*(1-EXP(-EF10))</f>
        <v>3.7958821477430016E-2</v>
      </c>
      <c r="EG63" s="42">
        <f ca="1">EXP(-SUM($DE$10:EF10))*(1-EXP(-EG10))</f>
        <v>3.523815690400426E-2</v>
      </c>
      <c r="EH63" s="42">
        <f ca="1">EXP(-SUM($DE$10:EG10))*(1-EXP(-EH10))</f>
        <v>2.8938083109542247E-2</v>
      </c>
      <c r="EI63" s="42">
        <f ca="1">EXP(-SUM($DE$10:EH10))*(1-EXP(-EI10))</f>
        <v>2.3739095316749302E-2</v>
      </c>
      <c r="EJ63" s="42">
        <f ca="1">EXP(-SUM($DE$10:EI10))*(1-EXP(-EJ10))</f>
        <v>1.8757989335521117E-2</v>
      </c>
      <c r="EK63" s="42">
        <f ca="1">EXP(-SUM($DE$10:EJ10))*(1-EXP(-EK10))</f>
        <v>1.4180208582401195E-2</v>
      </c>
      <c r="EL63" s="42">
        <f ca="1">EXP(-SUM($DE$10:EK10))*(1-EXP(-EL10))</f>
        <v>1.0361563539850949E-2</v>
      </c>
      <c r="EM63" s="42">
        <f ca="1">EXP(-SUM($DE$10:EL10))*(1-EXP(-EM10))</f>
        <v>7.0767975821131087E-3</v>
      </c>
      <c r="EN63" s="42">
        <f ca="1">EXP(-SUM($DE$10:EM10))*(1-EXP(-EN10))</f>
        <v>4.7124836928672783E-3</v>
      </c>
      <c r="EO63" s="42">
        <f ca="1">EXP(-SUM($DE$10:EN10))*(1-EXP(-EO10))</f>
        <v>3.0106466393545438E-3</v>
      </c>
      <c r="EP63" s="42">
        <f ca="1">EXP(-SUM($DE$10:EO10))*(1-EXP(-EP10))</f>
        <v>1.7608901155242943E-3</v>
      </c>
      <c r="EQ63" s="42">
        <f ca="1">EXP(-SUM($DE$10:EP10))*(1-EXP(-EQ10))</f>
        <v>1.0270697872204826E-3</v>
      </c>
      <c r="ER63" s="42">
        <f ca="1">EXP(-SUM($DE$10:EQ10))*(1-EXP(-ER10))</f>
        <v>5.4809327222264833E-4</v>
      </c>
      <c r="ES63" s="42">
        <f ca="1">EXP(-SUM($DE$10:ER10))*(1-EXP(-ES10))</f>
        <v>2.9705231640885204E-4</v>
      </c>
      <c r="ET63" s="42">
        <f ca="1">EXP(-SUM($DE$10:ES10))*(1-EXP(-ET10))</f>
        <v>1.4646172131310586E-4</v>
      </c>
      <c r="EU63" s="42">
        <f ca="1">EXP(-SUM($DE$10:ET10))*(1-EXP(-EU10))</f>
        <v>5.4613562444817141E-5</v>
      </c>
      <c r="EV63" s="42">
        <f ca="1">EXP(-SUM($DE$10:EU10))*(1-EXP(-EV10))</f>
        <v>2.8039537890524582E-5</v>
      </c>
      <c r="EW63" s="46"/>
      <c r="EX63" s="46"/>
      <c r="EY63" s="46"/>
      <c r="EZ63" s="46"/>
      <c r="FA63" s="46"/>
      <c r="FB63" s="46"/>
    </row>
    <row r="64" spans="1:158" x14ac:dyDescent="0.25">
      <c r="BB64" s="31">
        <f t="shared" si="135"/>
        <v>67</v>
      </c>
      <c r="BD64" s="42">
        <f t="shared" ca="1" si="132"/>
        <v>1.2056713834153632E-2</v>
      </c>
      <c r="BE64" s="42">
        <f ca="1">EXP(-SUM($BD$11:BD11))*(1-EXP(-BE11))</f>
        <v>1.2400721931783203E-2</v>
      </c>
      <c r="BF64" s="42">
        <f ca="1">EXP(-SUM($BD$11:BE11))*(1-EXP(-BF11))</f>
        <v>1.3293988647658121E-2</v>
      </c>
      <c r="BG64" s="42">
        <f ca="1">EXP(-SUM($BD$11:BF11))*(1-EXP(-BG11))</f>
        <v>1.4088045944237879E-2</v>
      </c>
      <c r="BH64" s="42">
        <f ca="1">EXP(-SUM($BD$11:BG11))*(1-EXP(-BH11))</f>
        <v>1.6080967785561527E-2</v>
      </c>
      <c r="BI64" s="42">
        <f ca="1">EXP(-SUM($BD$11:BH11))*(1-EXP(-BI11))</f>
        <v>1.7776260523627827E-2</v>
      </c>
      <c r="BJ64" s="42">
        <f ca="1">EXP(-SUM($BD$11:BI11))*(1-EXP(-BJ11))</f>
        <v>1.8159038259452968E-2</v>
      </c>
      <c r="BK64" s="42">
        <f ca="1">EXP(-SUM($BD$11:BJ11))*(1-EXP(-BK11))</f>
        <v>2.0947014171704047E-2</v>
      </c>
      <c r="BL64" s="42">
        <f ca="1">EXP(-SUM($BD$11:BK11))*(1-EXP(-BL11))</f>
        <v>2.1409193651629174E-2</v>
      </c>
      <c r="BM64" s="42">
        <f ca="1">EXP(-SUM($BD$11:BL11))*(1-EXP(-BM11))</f>
        <v>2.4295185114141211E-2</v>
      </c>
      <c r="BN64" s="42">
        <f ca="1">EXP(-SUM($BD$11:BM11))*(1-EXP(-BN11))</f>
        <v>2.7140172580961422E-2</v>
      </c>
      <c r="BO64" s="42">
        <f ca="1">EXP(-SUM($BD$11:BN11))*(1-EXP(-BO11))</f>
        <v>2.6939288744589056E-2</v>
      </c>
      <c r="BP64" s="42">
        <f ca="1">EXP(-SUM($BD$11:BO11))*(1-EXP(-BP11))</f>
        <v>3.0927235621593586E-2</v>
      </c>
      <c r="BQ64" s="42">
        <f ca="1">EXP(-SUM($BD$11:BP11))*(1-EXP(-BQ11))</f>
        <v>3.221540954293841E-2</v>
      </c>
      <c r="BR64" s="42">
        <f ca="1">EXP(-SUM($BD$11:BQ11))*(1-EXP(-BR11))</f>
        <v>3.6195897771095095E-2</v>
      </c>
      <c r="BS64" s="42">
        <f ca="1">EXP(-SUM($BD$11:BR11))*(1-EXP(-BS11))</f>
        <v>3.83685981184392E-2</v>
      </c>
      <c r="BT64" s="42">
        <f ca="1">EXP(-SUM($BD$11:BS11))*(1-EXP(-BT11))</f>
        <v>4.2130367650700974E-2</v>
      </c>
      <c r="BU64" s="42">
        <f ca="1">EXP(-SUM($BD$11:BT11))*(1-EXP(-BU11))</f>
        <v>4.2652827874148071E-2</v>
      </c>
      <c r="BV64" s="42">
        <f ca="1">EXP(-SUM($BD$11:BU11))*(1-EXP(-BV11))</f>
        <v>4.2231957902786083E-2</v>
      </c>
      <c r="BW64" s="42">
        <f ca="1">EXP(-SUM($BD$11:BV11))*(1-EXP(-BW11))</f>
        <v>4.8648206956468779E-2</v>
      </c>
      <c r="BX64" s="42">
        <f ca="1">EXP(-SUM($BD$11:BW11))*(1-EXP(-BX11))</f>
        <v>4.5223812705296754E-2</v>
      </c>
      <c r="BY64" s="42">
        <f ca="1">EXP(-SUM($BD$11:BX11))*(1-EXP(-BY11))</f>
        <v>4.7434655927991169E-2</v>
      </c>
      <c r="BZ64" s="42">
        <f ca="1">EXP(-SUM($BD$11:BY11))*(1-EXP(-BZ11))</f>
        <v>5.0540248229655159E-2</v>
      </c>
      <c r="CA64" s="42">
        <f ca="1">EXP(-SUM($BD$11:BZ11))*(1-EXP(-CA11))</f>
        <v>4.7357218194693421E-2</v>
      </c>
      <c r="CB64" s="42">
        <f ca="1">EXP(-SUM($BD$11:CA11))*(1-EXP(-CB11))</f>
        <v>4.613486554108439E-2</v>
      </c>
      <c r="CC64" s="42">
        <f ca="1">EXP(-SUM($BD$11:CB11))*(1-EXP(-CC11))</f>
        <v>3.9259968108785084E-2</v>
      </c>
      <c r="CD64" s="42">
        <f ca="1">EXP(-SUM($BD$11:CC11))*(1-EXP(-CD11))</f>
        <v>3.7709756828116836E-2</v>
      </c>
      <c r="CE64" s="42">
        <f ca="1">EXP(-SUM($BD$11:CD11))*(1-EXP(-CE11))</f>
        <v>3.4919431273132268E-2</v>
      </c>
      <c r="CF64" s="42">
        <f ca="1">EXP(-SUM($BD$11:CE11))*(1-EXP(-CF11))</f>
        <v>2.8653153744142523E-2</v>
      </c>
      <c r="CG64" s="42">
        <f ca="1">EXP(-SUM($BD$11:CF11))*(1-EXP(-CG11))</f>
        <v>2.3482072043829051E-2</v>
      </c>
      <c r="CH64" s="42">
        <f ca="1">EXP(-SUM($BD$11:CG11))*(1-EXP(-CH11))</f>
        <v>1.8540959498543636E-2</v>
      </c>
      <c r="CI64" s="42">
        <f ca="1">EXP(-SUM($BD$11:CH11))*(1-EXP(-CI11))</f>
        <v>1.4013745518103478E-2</v>
      </c>
      <c r="CJ64" s="42">
        <f ca="1">EXP(-SUM($BD$11:CI11))*(1-EXP(-CJ11))</f>
        <v>1.0238332714811895E-2</v>
      </c>
      <c r="CK64" s="42">
        <f ca="1">EXP(-SUM($BD$11:CJ11))*(1-EXP(-CK11))</f>
        <v>7.0014357952175033E-3</v>
      </c>
      <c r="CL64" s="42">
        <f ca="1">EXP(-SUM($BD$11:CK11))*(1-EXP(-CL11))</f>
        <v>4.6662463873077915E-3</v>
      </c>
      <c r="CM64" s="42">
        <f ca="1">EXP(-SUM($BD$11:CL11))*(1-EXP(-CM11))</f>
        <v>2.9842543948010612E-3</v>
      </c>
      <c r="CN64" s="42">
        <f ca="1">EXP(-SUM($BD$11:CM11))*(1-EXP(-CN11))</f>
        <v>1.7513256220943454E-3</v>
      </c>
      <c r="CO64" s="42">
        <f ca="1">EXP(-SUM($BD$11:CN11))*(1-EXP(-CO11))</f>
        <v>1.0236309616614653E-3</v>
      </c>
      <c r="CP64" s="42">
        <f ca="1">EXP(-SUM($BD$11:CO11))*(1-EXP(-CP11))</f>
        <v>5.4801555569769424E-4</v>
      </c>
      <c r="CQ64" s="42">
        <f ca="1">EXP(-SUM($BD$11:CP11))*(1-EXP(-CQ11))</f>
        <v>2.9752938945024651E-4</v>
      </c>
      <c r="CR64" s="42">
        <f ca="1">EXP(-SUM($BD$11:CQ11))*(1-EXP(-CR11))</f>
        <v>1.4777336081050853E-4</v>
      </c>
      <c r="CS64" s="42">
        <f ca="1">EXP(-SUM($BD$11:CR11))*(1-EXP(-CS11))</f>
        <v>5.5701856107419792E-5</v>
      </c>
      <c r="CT64" s="42">
        <f ca="1">EXP(-SUM($BD$11:CS11))*(1-EXP(-CT11))</f>
        <v>2.859828648743945E-5</v>
      </c>
      <c r="CU64" s="42"/>
      <c r="CV64" s="42"/>
      <c r="CW64" s="42"/>
      <c r="CX64" s="42"/>
      <c r="CY64" s="42"/>
      <c r="CZ64" s="42"/>
      <c r="DA64" s="42"/>
      <c r="DB64" s="6"/>
      <c r="DC64" s="47">
        <f t="shared" si="133"/>
        <v>67</v>
      </c>
      <c r="DD64" s="7"/>
      <c r="DE64" s="32">
        <f t="shared" ca="1" si="134"/>
        <v>1.1905186872213203E-2</v>
      </c>
      <c r="DF64" s="42">
        <f ca="1">EXP(-SUM($DE$11:DE11))*(1-EXP(-DF11))</f>
        <v>1.2243327111908986E-2</v>
      </c>
      <c r="DG64" s="42">
        <f ca="1">EXP(-SUM($DE$11:DF11))*(1-EXP(-DG11))</f>
        <v>1.3128539753090952E-2</v>
      </c>
      <c r="DH64" s="42">
        <f ca="1">EXP(-SUM($DE$11:DG11))*(1-EXP(-DH11))</f>
        <v>1.3906032809241615E-2</v>
      </c>
      <c r="DI64" s="42">
        <f ca="1">EXP(-SUM($DE$11:DH11))*(1-EXP(-DI11))</f>
        <v>1.5926708320782704E-2</v>
      </c>
      <c r="DJ64" s="42">
        <f ca="1">EXP(-SUM($DE$11:DI11))*(1-EXP(-DJ11))</f>
        <v>1.7580636565859623E-2</v>
      </c>
      <c r="DK64" s="42">
        <f ca="1">EXP(-SUM($DE$11:DJ11))*(1-EXP(-DK11))</f>
        <v>1.7952704999407987E-2</v>
      </c>
      <c r="DL64" s="42">
        <f ca="1">EXP(-SUM($DE$11:DK11))*(1-EXP(-DL11))</f>
        <v>2.0738139934607061E-2</v>
      </c>
      <c r="DM64" s="42">
        <f ca="1">EXP(-SUM($DE$11:DL11))*(1-EXP(-DM11))</f>
        <v>2.1183265857764595E-2</v>
      </c>
      <c r="DN64" s="42">
        <f ca="1">EXP(-SUM($DE$11:DM11))*(1-EXP(-DN11))</f>
        <v>2.4077337522933999E-2</v>
      </c>
      <c r="DO64" s="42">
        <f ca="1">EXP(-SUM($DE$11:DN11))*(1-EXP(-DO11))</f>
        <v>2.6926850660509403E-2</v>
      </c>
      <c r="DP64" s="42">
        <f ca="1">EXP(-SUM($DE$11:DO11))*(1-EXP(-DP11))</f>
        <v>2.670363863035935E-2</v>
      </c>
      <c r="DQ64" s="42">
        <f ca="1">EXP(-SUM($DE$11:DP11))*(1-EXP(-DQ11))</f>
        <v>3.0721267062187477E-2</v>
      </c>
      <c r="DR64" s="42">
        <f ca="1">EXP(-SUM($DE$11:DQ11))*(1-EXP(-DR11))</f>
        <v>3.199771511913245E-2</v>
      </c>
      <c r="DS64" s="42">
        <f ca="1">EXP(-SUM($DE$11:DR11))*(1-EXP(-DS11))</f>
        <v>3.6068132360993009E-2</v>
      </c>
      <c r="DT64" s="42">
        <f ca="1">EXP(-SUM($DE$11:DS11))*(1-EXP(-DT11))</f>
        <v>3.8239811420035741E-2</v>
      </c>
      <c r="DU64" s="42">
        <f ca="1">EXP(-SUM($DE$11:DT11))*(1-EXP(-DU11))</f>
        <v>4.208054144922551E-2</v>
      </c>
      <c r="DV64" s="42">
        <f ca="1">EXP(-SUM($DE$11:DU11))*(1-EXP(-DV11))</f>
        <v>4.2573629263053581E-2</v>
      </c>
      <c r="DW64" s="42">
        <f ca="1">EXP(-SUM($DE$11:DV11))*(1-EXP(-DW11))</f>
        <v>4.2103463973000368E-2</v>
      </c>
      <c r="DX64" s="42">
        <f ca="1">EXP(-SUM($DE$11:DW11))*(1-EXP(-DX11))</f>
        <v>4.8688444674370529E-2</v>
      </c>
      <c r="DY64" s="42">
        <f ca="1">EXP(-SUM($DE$11:DX11))*(1-EXP(-DY11))</f>
        <v>4.5261880505547136E-2</v>
      </c>
      <c r="DZ64" s="42">
        <f ca="1">EXP(-SUM($DE$11:DY11))*(1-EXP(-DZ11))</f>
        <v>4.7546032294455948E-2</v>
      </c>
      <c r="EA64" s="42">
        <f ca="1">EXP(-SUM($DE$11:DZ11))*(1-EXP(-EA11))</f>
        <v>5.0794675311949221E-2</v>
      </c>
      <c r="EB64" s="42">
        <f ca="1">EXP(-SUM($DE$11:EA11))*(1-EXP(-EB11))</f>
        <v>4.7634488005835203E-2</v>
      </c>
      <c r="EC64" s="42">
        <f ca="1">EXP(-SUM($DE$11:EB11))*(1-EXP(-EC11))</f>
        <v>4.646420880264681E-2</v>
      </c>
      <c r="ED64" s="42">
        <f ca="1">EXP(-SUM($DE$11:EC11))*(1-EXP(-ED11))</f>
        <v>3.9550488319132916E-2</v>
      </c>
      <c r="EE64" s="42">
        <f ca="1">EXP(-SUM($DE$11:ED11))*(1-EXP(-EE11))</f>
        <v>3.8041708965705245E-2</v>
      </c>
      <c r="EF64" s="42">
        <f ca="1">EXP(-SUM($DE$11:EE11))*(1-EXP(-EF11))</f>
        <v>3.527094106754159E-2</v>
      </c>
      <c r="EG64" s="42">
        <f ca="1">EXP(-SUM($DE$11:EF11))*(1-EXP(-EG11))</f>
        <v>2.895329441471289E-2</v>
      </c>
      <c r="EH64" s="42">
        <f ca="1">EXP(-SUM($DE$11:EG11))*(1-EXP(-EH11))</f>
        <v>2.3739807185134597E-2</v>
      </c>
      <c r="EI64" s="42">
        <f ca="1">EXP(-SUM($DE$11:EH11))*(1-EXP(-EI11))</f>
        <v>1.8751505931863664E-2</v>
      </c>
      <c r="EJ64" s="42">
        <f ca="1">EXP(-SUM($DE$11:EI11))*(1-EXP(-EJ11))</f>
        <v>1.4174096009669689E-2</v>
      </c>
      <c r="EK64" s="42">
        <f ca="1">EXP(-SUM($DE$11:EJ11))*(1-EXP(-EK11))</f>
        <v>1.0356293123356545E-2</v>
      </c>
      <c r="EL64" s="42">
        <f ca="1">EXP(-SUM($DE$11:EK11))*(1-EXP(-EL11))</f>
        <v>7.0776521260967895E-3</v>
      </c>
      <c r="EM64" s="42">
        <f ca="1">EXP(-SUM($DE$11:EL11))*(1-EXP(-EM11))</f>
        <v>4.7150501662501093E-3</v>
      </c>
      <c r="EN64" s="42">
        <f ca="1">EXP(-SUM($DE$11:EM11))*(1-EXP(-EN11))</f>
        <v>3.0138795887983726E-3</v>
      </c>
      <c r="EO64" s="42">
        <f ca="1">EXP(-SUM($DE$11:EN11))*(1-EXP(-EO11))</f>
        <v>1.7657464821024735E-3</v>
      </c>
      <c r="EP64" s="42">
        <f ca="1">EXP(-SUM($DE$11:EO11))*(1-EXP(-EP11))</f>
        <v>1.030982210912883E-3</v>
      </c>
      <c r="EQ64" s="42">
        <f ca="1">EXP(-SUM($DE$11:EP11))*(1-EXP(-EQ11))</f>
        <v>5.51066656539293E-4</v>
      </c>
      <c r="ER64" s="42">
        <f ca="1">EXP(-SUM($DE$11:EQ11))*(1-EXP(-ER11))</f>
        <v>2.9892594219384721E-4</v>
      </c>
      <c r="ES64" s="42">
        <f ca="1">EXP(-SUM($DE$11:ER11))*(1-EXP(-ES11))</f>
        <v>1.4792618470884679E-4</v>
      </c>
      <c r="ET64" s="42">
        <f ca="1">EXP(-SUM($DE$11:ES11))*(1-EXP(-ET11))</f>
        <v>5.5458937907194939E-5</v>
      </c>
      <c r="EU64" s="42">
        <f ca="1">EXP(-SUM($DE$11:ET11))*(1-EXP(-EU11))</f>
        <v>2.847356812491943E-5</v>
      </c>
      <c r="EV64" s="46"/>
      <c r="EW64" s="46"/>
      <c r="EX64" s="46"/>
      <c r="EY64" s="46"/>
      <c r="EZ64" s="46"/>
      <c r="FA64" s="46"/>
      <c r="FB64" s="46"/>
    </row>
    <row r="65" spans="54:158" x14ac:dyDescent="0.25">
      <c r="BB65" s="31">
        <f t="shared" si="135"/>
        <v>68</v>
      </c>
      <c r="BD65" s="42">
        <f t="shared" ca="1" si="132"/>
        <v>1.2715358647532926E-2</v>
      </c>
      <c r="BE65" s="42">
        <f ca="1">EXP(-SUM($BD$12:BD12))*(1-EXP(-BE12))</f>
        <v>1.3627850188237263E-2</v>
      </c>
      <c r="BF65" s="42">
        <f ca="1">EXP(-SUM($BD$12:BE12))*(1-EXP(-BF12))</f>
        <v>1.4448752323736699E-2</v>
      </c>
      <c r="BG65" s="42">
        <f ca="1">EXP(-SUM($BD$12:BF12))*(1-EXP(-BG12))</f>
        <v>1.6437259786796408E-2</v>
      </c>
      <c r="BH65" s="42">
        <f ca="1">EXP(-SUM($BD$12:BG12))*(1-EXP(-BH12))</f>
        <v>1.8196015157907836E-2</v>
      </c>
      <c r="BI65" s="42">
        <f ca="1">EXP(-SUM($BD$12:BH12))*(1-EXP(-BI12))</f>
        <v>1.859450244236182E-2</v>
      </c>
      <c r="BJ65" s="42">
        <f ca="1">EXP(-SUM($BD$12:BI12))*(1-EXP(-BJ12))</f>
        <v>2.1419130878323835E-2</v>
      </c>
      <c r="BK65" s="42">
        <f ca="1">EXP(-SUM($BD$12:BJ12))*(1-EXP(-BK12))</f>
        <v>2.1904512532200458E-2</v>
      </c>
      <c r="BL65" s="42">
        <f ca="1">EXP(-SUM($BD$12:BK12))*(1-EXP(-BL12))</f>
        <v>2.4817398655964027E-2</v>
      </c>
      <c r="BM65" s="42">
        <f ca="1">EXP(-SUM($BD$12:BL12))*(1-EXP(-BM12))</f>
        <v>2.769251524639069E-2</v>
      </c>
      <c r="BN65" s="42">
        <f ca="1">EXP(-SUM($BD$12:BM12))*(1-EXP(-BN12))</f>
        <v>2.7512040770688424E-2</v>
      </c>
      <c r="BO65" s="42">
        <f ca="1">EXP(-SUM($BD$12:BN12))*(1-EXP(-BO12))</f>
        <v>3.151825966462999E-2</v>
      </c>
      <c r="BP65" s="42">
        <f ca="1">EXP(-SUM($BD$12:BO12))*(1-EXP(-BP12))</f>
        <v>3.2834136602953992E-2</v>
      </c>
      <c r="BQ65" s="42">
        <f ca="1">EXP(-SUM($BD$12:BP12))*(1-EXP(-BQ12))</f>
        <v>3.6771438258287624E-2</v>
      </c>
      <c r="BR65" s="42">
        <f ca="1">EXP(-SUM($BD$12:BQ12))*(1-EXP(-BR12))</f>
        <v>3.8971782227083848E-2</v>
      </c>
      <c r="BS65" s="42">
        <f ca="1">EXP(-SUM($BD$12:BR12))*(1-EXP(-BS12))</f>
        <v>4.2699422305597687E-2</v>
      </c>
      <c r="BT65" s="42">
        <f ca="1">EXP(-SUM($BD$12:BS12))*(1-EXP(-BT12))</f>
        <v>4.3257999021865529E-2</v>
      </c>
      <c r="BU65" s="42">
        <f ca="1">EXP(-SUM($BD$12:BT12))*(1-EXP(-BU12))</f>
        <v>4.288187946470242E-2</v>
      </c>
      <c r="BV65" s="42">
        <f ca="1">EXP(-SUM($BD$12:BU12))*(1-EXP(-BV12))</f>
        <v>4.920563363362046E-2</v>
      </c>
      <c r="BW65" s="42">
        <f ca="1">EXP(-SUM($BD$12:BV12))*(1-EXP(-BW12))</f>
        <v>4.574115890726542E-2</v>
      </c>
      <c r="BX65" s="42">
        <f ca="1">EXP(-SUM($BD$12:BW12))*(1-EXP(-BX12))</f>
        <v>4.7905006920012198E-2</v>
      </c>
      <c r="BY65" s="42">
        <f ca="1">EXP(-SUM($BD$12:BX12))*(1-EXP(-BY12))</f>
        <v>5.0904832923722249E-2</v>
      </c>
      <c r="BZ65" s="42">
        <f ca="1">EXP(-SUM($BD$12:BY12))*(1-EXP(-BZ12))</f>
        <v>4.7659840945924868E-2</v>
      </c>
      <c r="CA65" s="42">
        <f ca="1">EXP(-SUM($BD$12:BZ12))*(1-EXP(-CA12))</f>
        <v>4.6370428464436099E-2</v>
      </c>
      <c r="CB65" s="42">
        <f ca="1">EXP(-SUM($BD$12:CA12))*(1-EXP(-CB12))</f>
        <v>3.9450150837718315E-2</v>
      </c>
      <c r="CC65" s="42">
        <f ca="1">EXP(-SUM($BD$12:CB12))*(1-EXP(-CC12))</f>
        <v>3.7839697994553091E-2</v>
      </c>
      <c r="CD65" s="42">
        <f ca="1">EXP(-SUM($BD$12:CC12))*(1-EXP(-CD12))</f>
        <v>3.4995913163685569E-2</v>
      </c>
      <c r="CE65" s="42">
        <f ca="1">EXP(-SUM($BD$12:CD12))*(1-EXP(-CE12))</f>
        <v>2.8704295471023496E-2</v>
      </c>
      <c r="CF65" s="42">
        <f ca="1">EXP(-SUM($BD$12:CE12))*(1-EXP(-CF12))</f>
        <v>2.3512329127723181E-2</v>
      </c>
      <c r="CG65" s="42">
        <f ca="1">EXP(-SUM($BD$12:CF12))*(1-EXP(-CG12))</f>
        <v>1.8557875081616156E-2</v>
      </c>
      <c r="CH65" s="42">
        <f ca="1">EXP(-SUM($BD$12:CG12))*(1-EXP(-CH12))</f>
        <v>1.4025326828589705E-2</v>
      </c>
      <c r="CI65" s="42">
        <f ca="1">EXP(-SUM($BD$12:CH12))*(1-EXP(-CI12))</f>
        <v>1.0245987226396032E-2</v>
      </c>
      <c r="CJ65" s="42">
        <f ca="1">EXP(-SUM($BD$12:CI12))*(1-EXP(-CJ12))</f>
        <v>7.0110694556180008E-3</v>
      </c>
      <c r="CK65" s="42">
        <f ca="1">EXP(-SUM($BD$12:CJ12))*(1-EXP(-CK12))</f>
        <v>4.6746350430659665E-3</v>
      </c>
      <c r="CL65" s="42">
        <f ca="1">EXP(-SUM($BD$12:CK12))*(1-EXP(-CL12))</f>
        <v>2.9911860390768969E-3</v>
      </c>
      <c r="CM65" s="42">
        <f ca="1">EXP(-SUM($BD$12:CL12))*(1-EXP(-CM12))</f>
        <v>1.7583354007971127E-3</v>
      </c>
      <c r="CN65" s="42">
        <f ca="1">EXP(-SUM($BD$12:CM12))*(1-EXP(-CN12))</f>
        <v>1.0287988992349025E-3</v>
      </c>
      <c r="CO65" s="42">
        <f ca="1">EXP(-SUM($BD$12:CN12))*(1-EXP(-CO12))</f>
        <v>5.5166387447412178E-4</v>
      </c>
      <c r="CP65" s="42">
        <f ca="1">EXP(-SUM($BD$12:CO12))*(1-EXP(-CP12))</f>
        <v>2.9976820218973724E-4</v>
      </c>
      <c r="CQ65" s="42">
        <f ca="1">EXP(-SUM($BD$12:CP12))*(1-EXP(-CQ12))</f>
        <v>1.4942775337504778E-4</v>
      </c>
      <c r="CR65" s="42">
        <f ca="1">EXP(-SUM($BD$12:CQ12))*(1-EXP(-CR12))</f>
        <v>5.6630282284438851E-5</v>
      </c>
      <c r="CS65" s="42">
        <f ca="1">EXP(-SUM($BD$12:CR12))*(1-EXP(-CS12))</f>
        <v>2.9074956380479026E-5</v>
      </c>
      <c r="CT65" s="42"/>
      <c r="CU65" s="42"/>
      <c r="CV65" s="42"/>
      <c r="CW65" s="42"/>
      <c r="CX65" s="42"/>
      <c r="CY65" s="42"/>
      <c r="CZ65" s="42"/>
      <c r="DA65" s="42"/>
      <c r="DB65" s="6"/>
      <c r="DC65" s="47">
        <f t="shared" si="133"/>
        <v>68</v>
      </c>
      <c r="DD65" s="7"/>
      <c r="DE65" s="32">
        <f t="shared" ca="1" si="134"/>
        <v>1.255205850925889E-2</v>
      </c>
      <c r="DF65" s="42">
        <f ca="1">EXP(-SUM($DE$12:DE12))*(1-EXP(-DF12))</f>
        <v>1.3456226520098499E-2</v>
      </c>
      <c r="DG65" s="42">
        <f ca="1">EXP(-SUM($DE$12:DF12))*(1-EXP(-DG12))</f>
        <v>1.4259974374554243E-2</v>
      </c>
      <c r="DH65" s="42">
        <f ca="1">EXP(-SUM($DE$12:DG12))*(1-EXP(-DH12))</f>
        <v>1.6277217539450953E-2</v>
      </c>
      <c r="DI65" s="42">
        <f ca="1">EXP(-SUM($DE$12:DH12))*(1-EXP(-DI12))</f>
        <v>1.799319937950742E-2</v>
      </c>
      <c r="DJ65" s="42">
        <f ca="1">EXP(-SUM($DE$12:DI12))*(1-EXP(-DJ12))</f>
        <v>1.8380648478241297E-2</v>
      </c>
      <c r="DK65" s="42">
        <f ca="1">EXP(-SUM($DE$12:DJ12))*(1-EXP(-DK12))</f>
        <v>2.1202648436428224E-2</v>
      </c>
      <c r="DL65" s="42">
        <f ca="1">EXP(-SUM($DE$12:DK12))*(1-EXP(-DL12))</f>
        <v>2.1670468286410526E-2</v>
      </c>
      <c r="DM65" s="42">
        <f ca="1">EXP(-SUM($DE$12:DL12))*(1-EXP(-DM12))</f>
        <v>2.4591679962145896E-2</v>
      </c>
      <c r="DN65" s="42">
        <f ca="1">EXP(-SUM($DE$12:DM12))*(1-EXP(-DN12))</f>
        <v>2.7471387235486908E-2</v>
      </c>
      <c r="DO65" s="42">
        <f ca="1">EXP(-SUM($DE$12:DN12))*(1-EXP(-DO12))</f>
        <v>2.7268051842468565E-2</v>
      </c>
      <c r="DP65" s="42">
        <f ca="1">EXP(-SUM($DE$12:DO12))*(1-EXP(-DP12))</f>
        <v>3.1304667033692279E-2</v>
      </c>
      <c r="DQ65" s="42">
        <f ca="1">EXP(-SUM($DE$12:DP12))*(1-EXP(-DQ12))</f>
        <v>3.260856163916518E-2</v>
      </c>
      <c r="DR65" s="42">
        <f ca="1">EXP(-SUM($DE$12:DQ12))*(1-EXP(-DR12))</f>
        <v>3.663762715729299E-2</v>
      </c>
      <c r="DS65" s="42">
        <f ca="1">EXP(-SUM($DE$12:DR12))*(1-EXP(-DS12))</f>
        <v>3.8836842818524148E-2</v>
      </c>
      <c r="DT65" s="42">
        <f ca="1">EXP(-SUM($DE$12:DS12))*(1-EXP(-DT12))</f>
        <v>4.2644520430121666E-2</v>
      </c>
      <c r="DU65" s="42">
        <f ca="1">EXP(-SUM($DE$12:DT12))*(1-EXP(-DU12))</f>
        <v>4.3173356680909651E-2</v>
      </c>
      <c r="DV65" s="42">
        <f ca="1">EXP(-SUM($DE$12:DU12))*(1-EXP(-DV12))</f>
        <v>4.2747350474626938E-2</v>
      </c>
      <c r="DW65" s="42">
        <f ca="1">EXP(-SUM($DE$12:DV12))*(1-EXP(-DW12))</f>
        <v>4.9241902483359953E-2</v>
      </c>
      <c r="DX65" s="42">
        <f ca="1">EXP(-SUM($DE$12:DW12))*(1-EXP(-DX12))</f>
        <v>4.5775717430914367E-2</v>
      </c>
      <c r="DY65" s="42">
        <f ca="1">EXP(-SUM($DE$12:DX12))*(1-EXP(-DY12))</f>
        <v>4.8013541457508628E-2</v>
      </c>
      <c r="DZ65" s="42">
        <f ca="1">EXP(-SUM($DE$12:DY12))*(1-EXP(-DZ12))</f>
        <v>5.1157033948577242E-2</v>
      </c>
      <c r="EA65" s="42">
        <f ca="1">EXP(-SUM($DE$12:DZ12))*(1-EXP(-EA12))</f>
        <v>4.7935158685559962E-2</v>
      </c>
      <c r="EB65" s="42">
        <f ca="1">EXP(-SUM($DE$12:EA12))*(1-EXP(-EB12))</f>
        <v>4.6697888620845097E-2</v>
      </c>
      <c r="EC65" s="42">
        <f ca="1">EXP(-SUM($DE$12:EB12))*(1-EXP(-EC12))</f>
        <v>3.9739090956476729E-2</v>
      </c>
      <c r="ED65" s="42">
        <f ca="1">EXP(-SUM($DE$12:EC12))*(1-EXP(-ED12))</f>
        <v>3.8169961126479572E-2</v>
      </c>
      <c r="EE65" s="42">
        <f ca="1">EXP(-SUM($DE$12:ED12))*(1-EXP(-EE12))</f>
        <v>3.5345582850866537E-2</v>
      </c>
      <c r="EF65" s="42">
        <f ca="1">EXP(-SUM($DE$12:EE12))*(1-EXP(-EF12))</f>
        <v>2.9002832597146182E-2</v>
      </c>
      <c r="EG65" s="42">
        <f ca="1">EXP(-SUM($DE$12:EF12))*(1-EXP(-EG12))</f>
        <v>2.3768643780111797E-2</v>
      </c>
      <c r="EH65" s="42">
        <f ca="1">EXP(-SUM($DE$12:EG12))*(1-EXP(-EH12))</f>
        <v>1.8767230627681153E-2</v>
      </c>
      <c r="EI65" s="42">
        <f ca="1">EXP(-SUM($DE$12:EH12))*(1-EXP(-EI12))</f>
        <v>1.4184767197001819E-2</v>
      </c>
      <c r="EJ65" s="42">
        <f ca="1">EXP(-SUM($DE$12:EI12))*(1-EXP(-EJ12))</f>
        <v>1.0363279813911488E-2</v>
      </c>
      <c r="EK65" s="42">
        <f ca="1">EXP(-SUM($DE$12:EJ12))*(1-EXP(-EK12))</f>
        <v>7.0868802827636912E-3</v>
      </c>
      <c r="EL65" s="42">
        <f ca="1">EXP(-SUM($DE$12:EK12))*(1-EXP(-EL12))</f>
        <v>4.7231925684896731E-3</v>
      </c>
      <c r="EM65" s="42">
        <f ca="1">EXP(-SUM($DE$12:EL12))*(1-EXP(-EM12))</f>
        <v>3.0206737943255721E-3</v>
      </c>
      <c r="EN65" s="42">
        <f ca="1">EXP(-SUM($DE$12:EM12))*(1-EXP(-EN12))</f>
        <v>1.7726985411188371E-3</v>
      </c>
      <c r="EO65" s="42">
        <f ca="1">EXP(-SUM($DE$12:EN12))*(1-EXP(-EO12))</f>
        <v>1.0361232026122886E-3</v>
      </c>
      <c r="EP65" s="42">
        <f ca="1">EXP(-SUM($DE$12:EO12))*(1-EXP(-EP12))</f>
        <v>5.5470345653596423E-4</v>
      </c>
      <c r="EQ65" s="42">
        <f ca="1">EXP(-SUM($DE$12:EP12))*(1-EXP(-EQ12))</f>
        <v>3.0116039414058044E-4</v>
      </c>
      <c r="ER65" s="42">
        <f ca="1">EXP(-SUM($DE$12:EQ12))*(1-EXP(-ER12))</f>
        <v>1.4957676506311294E-4</v>
      </c>
      <c r="ES65" s="42">
        <f ca="1">EXP(-SUM($DE$12:ER12))*(1-EXP(-ES12))</f>
        <v>5.6381633325932646E-5</v>
      </c>
      <c r="ET65" s="42">
        <f ca="1">EXP(-SUM($DE$12:ES12))*(1-EXP(-ET12))</f>
        <v>2.8947295748552309E-5</v>
      </c>
      <c r="EU65" s="46"/>
      <c r="EV65" s="46"/>
      <c r="EW65" s="46"/>
      <c r="EX65" s="46"/>
      <c r="EY65" s="46"/>
      <c r="EZ65" s="46"/>
      <c r="FA65" s="46"/>
      <c r="FB65" s="46"/>
    </row>
    <row r="66" spans="54:158" x14ac:dyDescent="0.25">
      <c r="BB66" s="31">
        <f t="shared" si="135"/>
        <v>69</v>
      </c>
      <c r="BD66" s="42">
        <f t="shared" ca="1" si="132"/>
        <v>1.3981712147622893E-2</v>
      </c>
      <c r="BE66" s="42">
        <f ca="1">EXP(-SUM($BD$13:BD13))*(1-EXP(-BE13))</f>
        <v>1.4830977937296196E-2</v>
      </c>
      <c r="BF66" s="42">
        <f ca="1">EXP(-SUM($BD$13:BE13))*(1-EXP(-BF13))</f>
        <v>1.681533419203949E-2</v>
      </c>
      <c r="BG66" s="42">
        <f ca="1">EXP(-SUM($BD$13:BF13))*(1-EXP(-BG13))</f>
        <v>1.8641034047314892E-2</v>
      </c>
      <c r="BH66" s="42">
        <f ca="1">EXP(-SUM($BD$13:BG13))*(1-EXP(-BH13))</f>
        <v>1.9056045729638128E-2</v>
      </c>
      <c r="BI66" s="42">
        <f ca="1">EXP(-SUM($BD$13:BH13))*(1-EXP(-BI13))</f>
        <v>2.1919804430682959E-2</v>
      </c>
      <c r="BJ66" s="42">
        <f ca="1">EXP(-SUM($BD$13:BI13))*(1-EXP(-BJ13))</f>
        <v>2.2429545111173232E-2</v>
      </c>
      <c r="BK66" s="42">
        <f ca="1">EXP(-SUM($BD$13:BJ13))*(1-EXP(-BK13))</f>
        <v>2.5371390988024541E-2</v>
      </c>
      <c r="BL66" s="42">
        <f ca="1">EXP(-SUM($BD$13:BK13))*(1-EXP(-BL13))</f>
        <v>2.8278907292650222E-2</v>
      </c>
      <c r="BM66" s="42">
        <f ca="1">EXP(-SUM($BD$13:BL13))*(1-EXP(-BM13))</f>
        <v>2.8119534905673978E-2</v>
      </c>
      <c r="BN66" s="42">
        <f ca="1">EXP(-SUM($BD$13:BM13))*(1-EXP(-BN13))</f>
        <v>3.2146236042880125E-2</v>
      </c>
      <c r="BO66" s="42">
        <f ca="1">EXP(-SUM($BD$13:BN13))*(1-EXP(-BO13))</f>
        <v>3.3491330997280806E-2</v>
      </c>
      <c r="BP66" s="42">
        <f ca="1">EXP(-SUM($BD$13:BO13))*(1-EXP(-BP13))</f>
        <v>3.7385658878489866E-2</v>
      </c>
      <c r="BQ66" s="42">
        <f ca="1">EXP(-SUM($BD$13:BP13))*(1-EXP(-BQ13))</f>
        <v>3.9615608360171459E-2</v>
      </c>
      <c r="BR66" s="42">
        <f ca="1">EXP(-SUM($BD$13:BQ13))*(1-EXP(-BR13))</f>
        <v>4.3310095564286347E-2</v>
      </c>
      <c r="BS66" s="42">
        <f ca="1">EXP(-SUM($BD$13:BR13))*(1-EXP(-BS13))</f>
        <v>4.3906015417388665E-2</v>
      </c>
      <c r="BT66" s="42">
        <f ca="1">EXP(-SUM($BD$13:BS13))*(1-EXP(-BT13))</f>
        <v>4.3575578248456433E-2</v>
      </c>
      <c r="BU66" s="42">
        <f ca="1">EXP(-SUM($BD$13:BT13))*(1-EXP(-BU13))</f>
        <v>4.9807804676549258E-2</v>
      </c>
      <c r="BV66" s="42">
        <f ca="1">EXP(-SUM($BD$13:BU13))*(1-EXP(-BV13))</f>
        <v>4.6299902887295977E-2</v>
      </c>
      <c r="BW66" s="42">
        <f ca="1">EXP(-SUM($BD$13:BV13))*(1-EXP(-BW13))</f>
        <v>4.8416929566811269E-2</v>
      </c>
      <c r="BX66" s="42">
        <f ca="1">EXP(-SUM($BD$13:BW13))*(1-EXP(-BX13))</f>
        <v>5.1311017363663017E-2</v>
      </c>
      <c r="BY66" s="42">
        <f ca="1">EXP(-SUM($BD$13:BX13))*(1-EXP(-BY13))</f>
        <v>4.8000771101833269E-2</v>
      </c>
      <c r="BZ66" s="42">
        <f ca="1">EXP(-SUM($BD$13:BY13))*(1-EXP(-BZ13))</f>
        <v>4.6642475363093738E-2</v>
      </c>
      <c r="CA66" s="42">
        <f ca="1">EXP(-SUM($BD$13:BZ13))*(1-EXP(-CA13))</f>
        <v>3.9671216779021461E-2</v>
      </c>
      <c r="CB66" s="42">
        <f ca="1">EXP(-SUM($BD$13:CA13))*(1-EXP(-CB13))</f>
        <v>3.7998749201149859E-2</v>
      </c>
      <c r="CC66" s="42">
        <f ca="1">EXP(-SUM($BD$13:CB13))*(1-EXP(-CC13))</f>
        <v>3.5099024446656239E-2</v>
      </c>
      <c r="CD66" s="42">
        <f ca="1">EXP(-SUM($BD$13:CC13))*(1-EXP(-CD13))</f>
        <v>2.8777221856345323E-2</v>
      </c>
      <c r="CE66" s="42">
        <f ca="1">EXP(-SUM($BD$13:CD13))*(1-EXP(-CE13))</f>
        <v>2.3560385337185446E-2</v>
      </c>
      <c r="CF66" s="42">
        <f ca="1">EXP(-SUM($BD$13:CE13))*(1-EXP(-CF13))</f>
        <v>1.8588817780911204E-2</v>
      </c>
      <c r="CG66" s="42">
        <f ca="1">EXP(-SUM($BD$13:CF13))*(1-EXP(-CG13))</f>
        <v>1.4047503670220663E-2</v>
      </c>
      <c r="CH66" s="42">
        <f ca="1">EXP(-SUM($BD$13:CG13))*(1-EXP(-CH13))</f>
        <v>1.0261374592549121E-2</v>
      </c>
      <c r="CI66" s="42">
        <f ca="1">EXP(-SUM($BD$13:CH13))*(1-EXP(-CI13))</f>
        <v>7.0260006170745079E-3</v>
      </c>
      <c r="CJ66" s="42">
        <f ca="1">EXP(-SUM($BD$13:CI13))*(1-EXP(-CJ13))</f>
        <v>4.6865574357995354E-3</v>
      </c>
      <c r="CK66" s="42">
        <f ca="1">EXP(-SUM($BD$13:CJ13))*(1-EXP(-CK13))</f>
        <v>3.0003791817408689E-3</v>
      </c>
      <c r="CL66" s="42">
        <f ca="1">EXP(-SUM($BD$13:CK13))*(1-EXP(-CL13))</f>
        <v>1.7666898145454835E-3</v>
      </c>
      <c r="CM66" s="42">
        <f ca="1">EXP(-SUM($BD$13:CL13))*(1-EXP(-CM13))</f>
        <v>1.0347606561843445E-3</v>
      </c>
      <c r="CN66" s="42">
        <f ca="1">EXP(-SUM($BD$13:CM13))*(1-EXP(-CN13))</f>
        <v>5.5574634996893141E-4</v>
      </c>
      <c r="CO66" s="42">
        <f ca="1">EXP(-SUM($BD$13:CN13))*(1-EXP(-CO13))</f>
        <v>3.022443576995538E-4</v>
      </c>
      <c r="CP66" s="42">
        <f ca="1">EXP(-SUM($BD$13:CO13))*(1-EXP(-CP13))</f>
        <v>1.51209106167877E-4</v>
      </c>
      <c r="CQ66" s="42">
        <f ca="1">EXP(-SUM($BD$13:CP13))*(1-EXP(-CQ13))</f>
        <v>5.7615094817851273E-5</v>
      </c>
      <c r="CR66" s="42">
        <f ca="1">EXP(-SUM($BD$13:CQ13))*(1-EXP(-CR13))</f>
        <v>2.9580575994170818E-5</v>
      </c>
      <c r="CS66" s="42"/>
      <c r="CT66" s="42"/>
      <c r="CU66" s="42"/>
      <c r="CV66" s="42"/>
      <c r="CW66" s="42"/>
      <c r="CX66" s="42"/>
      <c r="CY66" s="42"/>
      <c r="CZ66" s="42"/>
      <c r="DA66" s="42"/>
      <c r="DB66" s="6"/>
      <c r="DC66" s="47">
        <f t="shared" si="133"/>
        <v>69</v>
      </c>
      <c r="DD66" s="7"/>
      <c r="DE66" s="32">
        <f t="shared" ca="1" si="134"/>
        <v>1.3803364923785977E-2</v>
      </c>
      <c r="DF66" s="42">
        <f ca="1">EXP(-SUM($DE$13:DE13))*(1-EXP(-DF13))</f>
        <v>1.463483955745889E-2</v>
      </c>
      <c r="DG66" s="42">
        <f ca="1">EXP(-SUM($DE$13:DF13))*(1-EXP(-DG13))</f>
        <v>1.664895724932907E-2</v>
      </c>
      <c r="DH66" s="42">
        <f ca="1">EXP(-SUM($DE$13:DG13))*(1-EXP(-DH13))</f>
        <v>1.843036384419125E-2</v>
      </c>
      <c r="DI66" s="42">
        <f ca="1">EXP(-SUM($DE$13:DH13))*(1-EXP(-DI13))</f>
        <v>1.8833983294715775E-2</v>
      </c>
      <c r="DJ66" s="42">
        <f ca="1">EXP(-SUM($DE$13:DI13))*(1-EXP(-DJ13))</f>
        <v>2.16949904629146E-2</v>
      </c>
      <c r="DK66" s="42">
        <f ca="1">EXP(-SUM($DE$13:DJ13))*(1-EXP(-DK13))</f>
        <v>2.218662340598531E-2</v>
      </c>
      <c r="DL66" s="42">
        <f ca="1">EXP(-SUM($DE$13:DK13))*(1-EXP(-DL13))</f>
        <v>2.5137024943451998E-2</v>
      </c>
      <c r="DM66" s="42">
        <f ca="1">EXP(-SUM($DE$13:DL13))*(1-EXP(-DM13))</f>
        <v>2.8049170509180727E-2</v>
      </c>
      <c r="DN66" s="42">
        <f ca="1">EXP(-SUM($DE$13:DM13))*(1-EXP(-DN13))</f>
        <v>2.7866371680815447E-2</v>
      </c>
      <c r="DO66" s="42">
        <f ca="1">EXP(-SUM($DE$13:DN13))*(1-EXP(-DO13))</f>
        <v>3.1924187153821795E-2</v>
      </c>
      <c r="DP66" s="42">
        <f ca="1">EXP(-SUM($DE$13:DO13))*(1-EXP(-DP13))</f>
        <v>3.3257011430842254E-2</v>
      </c>
      <c r="DQ66" s="42">
        <f ca="1">EXP(-SUM($DE$13:DP13))*(1-EXP(-DQ13))</f>
        <v>3.7245022071765402E-2</v>
      </c>
      <c r="DR66" s="42">
        <f ca="1">EXP(-SUM($DE$13:DQ13))*(1-EXP(-DR13))</f>
        <v>3.9473704537423944E-2</v>
      </c>
      <c r="DS66" s="42">
        <f ca="1">EXP(-SUM($DE$13:DR13))*(1-EXP(-DS13))</f>
        <v>4.3249353344648779E-2</v>
      </c>
      <c r="DT66" s="42">
        <f ca="1">EXP(-SUM($DE$13:DS13))*(1-EXP(-DT13))</f>
        <v>4.3815124038197345E-2</v>
      </c>
      <c r="DU66" s="42">
        <f ca="1">EXP(-SUM($DE$13:DT13))*(1-EXP(-DU13))</f>
        <v>4.3434160391636549E-2</v>
      </c>
      <c r="DV66" s="42">
        <f ca="1">EXP(-SUM($DE$13:DU13))*(1-EXP(-DV13))</f>
        <v>4.9839358957528571E-2</v>
      </c>
      <c r="DW66" s="42">
        <f ca="1">EXP(-SUM($DE$13:DV13))*(1-EXP(-DW13))</f>
        <v>4.6330264840953324E-2</v>
      </c>
      <c r="DX66" s="42">
        <f ca="1">EXP(-SUM($DE$13:DW13))*(1-EXP(-DX13))</f>
        <v>4.8521981314717723E-2</v>
      </c>
      <c r="DY66" s="42">
        <f ca="1">EXP(-SUM($DE$13:DX13))*(1-EXP(-DY13))</f>
        <v>5.1560442441389992E-2</v>
      </c>
      <c r="DZ66" s="42">
        <f ca="1">EXP(-SUM($DE$13:DY13))*(1-EXP(-DZ13))</f>
        <v>4.8273657818313005E-2</v>
      </c>
      <c r="EA66" s="42">
        <f ca="1">EXP(-SUM($DE$13:DZ13))*(1-EXP(-EA13))</f>
        <v>4.696763883707733E-2</v>
      </c>
      <c r="EB66" s="42">
        <f ca="1">EXP(-SUM($DE$13:EA13))*(1-EXP(-EB13))</f>
        <v>3.9958234115417934E-2</v>
      </c>
      <c r="EC66" s="42">
        <f ca="1">EXP(-SUM($DE$13:EB13))*(1-EXP(-EC13))</f>
        <v>3.832704005474756E-2</v>
      </c>
      <c r="ED66" s="42">
        <f ca="1">EXP(-SUM($DE$13:EC13))*(1-EXP(-ED13))</f>
        <v>3.5446629774109686E-2</v>
      </c>
      <c r="EE66" s="42">
        <f ca="1">EXP(-SUM($DE$13:ED13))*(1-EXP(-EE13))</f>
        <v>2.9073981574049296E-2</v>
      </c>
      <c r="EF66" s="42">
        <f ca="1">EXP(-SUM($DE$13:EE13))*(1-EXP(-EF13))</f>
        <v>2.3815147266460033E-2</v>
      </c>
      <c r="EG66" s="42">
        <f ca="1">EXP(-SUM($DE$13:EF13))*(1-EXP(-EG13))</f>
        <v>1.879688420574839E-2</v>
      </c>
      <c r="EH66" s="42">
        <f ca="1">EXP(-SUM($DE$13:EG13))*(1-EXP(-EH13))</f>
        <v>1.420596071400099E-2</v>
      </c>
      <c r="EI66" s="42">
        <f ca="1">EXP(-SUM($DE$13:EH13))*(1-EXP(-EI13))</f>
        <v>1.0377946538660017E-2</v>
      </c>
      <c r="EJ66" s="42">
        <f ca="1">EXP(-SUM($DE$13:EI13))*(1-EXP(-EJ13))</f>
        <v>7.1013658695365063E-3</v>
      </c>
      <c r="EK66" s="42">
        <f ca="1">EXP(-SUM($DE$13:EJ13))*(1-EXP(-EK13))</f>
        <v>4.7348402347900933E-3</v>
      </c>
      <c r="EL66" s="42">
        <f ca="1">EXP(-SUM($DE$13:EK13))*(1-EXP(-EL13))</f>
        <v>3.0297098868866377E-3</v>
      </c>
      <c r="EM66" s="42">
        <f ca="1">EXP(-SUM($DE$13:EL13))*(1-EXP(-EM13))</f>
        <v>1.7809812156992485E-3</v>
      </c>
      <c r="EN66" s="42">
        <f ca="1">EXP(-SUM($DE$13:EM13))*(1-EXP(-EN13))</f>
        <v>1.042048925045128E-3</v>
      </c>
      <c r="EO66" s="42">
        <f ca="1">EXP(-SUM($DE$13:EN13))*(1-EXP(-EO13))</f>
        <v>5.5876882042690899E-4</v>
      </c>
      <c r="EP66" s="42">
        <f ca="1">EXP(-SUM($DE$13:EO13))*(1-EXP(-EP13))</f>
        <v>3.0362895322577806E-4</v>
      </c>
      <c r="EQ66" s="42">
        <f ca="1">EXP(-SUM($DE$13:EP13))*(1-EXP(-EQ13))</f>
        <v>1.5135225153543235E-4</v>
      </c>
      <c r="ER66" s="42">
        <f ca="1">EXP(-SUM($DE$13:EQ13))*(1-EXP(-ER13))</f>
        <v>5.7359630558885031E-5</v>
      </c>
      <c r="ES66" s="42">
        <f ca="1">EXP(-SUM($DE$13:ER13))*(1-EXP(-ES13))</f>
        <v>2.9449416270316579E-5</v>
      </c>
      <c r="ET66" s="46"/>
      <c r="EU66" s="46"/>
      <c r="EV66" s="46"/>
      <c r="EW66" s="46"/>
      <c r="EX66" s="46"/>
      <c r="EY66" s="46"/>
      <c r="EZ66" s="46"/>
      <c r="FA66" s="46"/>
      <c r="FB66" s="46"/>
    </row>
    <row r="67" spans="54:158" x14ac:dyDescent="0.25">
      <c r="BB67" s="31">
        <f t="shared" si="135"/>
        <v>70</v>
      </c>
      <c r="BD67" s="42">
        <f t="shared" ca="1" si="132"/>
        <v>1.5245602187146989E-2</v>
      </c>
      <c r="BE67" s="42">
        <f ca="1">EXP(-SUM($BD$14:BD14))*(1-EXP(-BE14))</f>
        <v>1.7227248496069367E-2</v>
      </c>
      <c r="BF67" s="42">
        <f ca="1">EXP(-SUM($BD$14:BE14))*(1-EXP(-BF14))</f>
        <v>1.9124804695246134E-2</v>
      </c>
      <c r="BG67" s="42">
        <f ca="1">EXP(-SUM($BD$14:BF14))*(1-EXP(-BG14))</f>
        <v>1.9557483552650336E-2</v>
      </c>
      <c r="BH67" s="42">
        <f ca="1">EXP(-SUM($BD$14:BG14))*(1-EXP(-BH14))</f>
        <v>2.2464774198101292E-2</v>
      </c>
      <c r="BI67" s="42">
        <f ca="1">EXP(-SUM($BD$14:BH14))*(1-EXP(-BI14))</f>
        <v>2.3000450959650618E-2</v>
      </c>
      <c r="BJ67" s="42">
        <f ca="1">EXP(-SUM($BD$14:BI14))*(1-EXP(-BJ14))</f>
        <v>2.5975246507546217E-2</v>
      </c>
      <c r="BK67" s="42">
        <f ca="1">EXP(-SUM($BD$14:BJ14))*(1-EXP(-BK14))</f>
        <v>2.8919358326346362E-2</v>
      </c>
      <c r="BL67" s="42">
        <f ca="1">EXP(-SUM($BD$14:BK14))*(1-EXP(-BL14))</f>
        <v>2.8781768223798021E-2</v>
      </c>
      <c r="BM67" s="42">
        <f ca="1">EXP(-SUM($BD$14:BL14))*(1-EXP(-BM14))</f>
        <v>3.2833724445897397E-2</v>
      </c>
      <c r="BN67" s="42">
        <f ca="1">EXP(-SUM($BD$14:BM14))*(1-EXP(-BN14))</f>
        <v>3.4210498536625743E-2</v>
      </c>
      <c r="BO67" s="42">
        <f ca="1">EXP(-SUM($BD$14:BN14))*(1-EXP(-BO14))</f>
        <v>3.8064307145159369E-2</v>
      </c>
      <c r="BP67" s="42">
        <f ca="1">EXP(-SUM($BD$14:BO14))*(1-EXP(-BP14))</f>
        <v>4.0327325273119843E-2</v>
      </c>
      <c r="BQ67" s="42">
        <f ca="1">EXP(-SUM($BD$14:BP14))*(1-EXP(-BQ14))</f>
        <v>4.3991823722583499E-2</v>
      </c>
      <c r="BR67" s="42">
        <f ca="1">EXP(-SUM($BD$14:BQ14))*(1-EXP(-BR14))</f>
        <v>4.4626816537735432E-2</v>
      </c>
      <c r="BS67" s="42">
        <f ca="1">EXP(-SUM($BD$14:BR14))*(1-EXP(-BS14))</f>
        <v>4.4342943573024471E-2</v>
      </c>
      <c r="BT67" s="42">
        <f ca="1">EXP(-SUM($BD$14:BS14))*(1-EXP(-BT14))</f>
        <v>5.0488189410046937E-2</v>
      </c>
      <c r="BU67" s="42">
        <f ca="1">EXP(-SUM($BD$14:BT14))*(1-EXP(-BU14))</f>
        <v>4.6931145705309638E-2</v>
      </c>
      <c r="BV67" s="42">
        <f ca="1">EXP(-SUM($BD$14:BU14))*(1-EXP(-BV14))</f>
        <v>4.9002697738781971E-2</v>
      </c>
      <c r="BW67" s="42">
        <f ca="1">EXP(-SUM($BD$14:BV14))*(1-EXP(-BW14))</f>
        <v>5.1792564501032222E-2</v>
      </c>
      <c r="BX67" s="42">
        <f ca="1">EXP(-SUM($BD$14:BW14))*(1-EXP(-BX14))</f>
        <v>4.8411470495394772E-2</v>
      </c>
      <c r="BY67" s="42">
        <f ca="1">EXP(-SUM($BD$14:BX14))*(1-EXP(-BY14))</f>
        <v>4.6981396088675409E-2</v>
      </c>
      <c r="BZ67" s="42">
        <f ca="1">EXP(-SUM($BD$14:BY14))*(1-EXP(-BZ14))</f>
        <v>3.9948981678037551E-2</v>
      </c>
      <c r="CA67" s="42">
        <f ca="1">EXP(-SUM($BD$14:BZ14))*(1-EXP(-CA14))</f>
        <v>3.8211480218937659E-2</v>
      </c>
      <c r="CB67" s="42">
        <f ca="1">EXP(-SUM($BD$14:CA14))*(1-EXP(-CB14))</f>
        <v>3.5251330927544851E-2</v>
      </c>
      <c r="CC67" s="42">
        <f ca="1">EXP(-SUM($BD$14:CB14))*(1-EXP(-CC14))</f>
        <v>2.8890400325935706E-2</v>
      </c>
      <c r="CD67" s="42">
        <f ca="1">EXP(-SUM($BD$14:CC14))*(1-EXP(-CD14))</f>
        <v>2.3641326278979004E-2</v>
      </c>
      <c r="CE67" s="42">
        <f ca="1">EXP(-SUM($BD$14:CD14))*(1-EXP(-CE14))</f>
        <v>1.864566963397541E-2</v>
      </c>
      <c r="CF67" s="42">
        <f ca="1">EXP(-SUM($BD$14:CE14))*(1-EXP(-CF14))</f>
        <v>1.4089251736782819E-2</v>
      </c>
      <c r="CG67" s="42">
        <f ca="1">EXP(-SUM($BD$14:CF14))*(1-EXP(-CG14))</f>
        <v>1.0291048965512781E-2</v>
      </c>
      <c r="CH67" s="42">
        <f ca="1">EXP(-SUM($BD$14:CG14))*(1-EXP(-CH14))</f>
        <v>7.0507296742311522E-3</v>
      </c>
      <c r="CI67" s="42">
        <f ca="1">EXP(-SUM($BD$14:CH14))*(1-EXP(-CI14))</f>
        <v>4.7050211408728448E-3</v>
      </c>
      <c r="CJ67" s="42">
        <f ca="1">EXP(-SUM($BD$14:CI14))*(1-EXP(-CJ14))</f>
        <v>3.0137637939399104E-3</v>
      </c>
      <c r="CK67" s="42">
        <f ca="1">EXP(-SUM($BD$14:CJ14))*(1-EXP(-CK14))</f>
        <v>1.7775338299597296E-3</v>
      </c>
      <c r="CL67" s="42">
        <f ca="1">EXP(-SUM($BD$14:CK14))*(1-EXP(-CL14))</f>
        <v>1.0421899574897587E-3</v>
      </c>
      <c r="CM67" s="42">
        <f ca="1">EXP(-SUM($BD$14:CL14))*(1-EXP(-CM14))</f>
        <v>5.6062741741630688E-4</v>
      </c>
      <c r="CN67" s="42">
        <f ca="1">EXP(-SUM($BD$14:CM14))*(1-EXP(-CN14))</f>
        <v>3.0515677989979297E-4</v>
      </c>
      <c r="CO67" s="42">
        <f ca="1">EXP(-SUM($BD$14:CN14))*(1-EXP(-CO14))</f>
        <v>1.5321858468492268E-4</v>
      </c>
      <c r="CP67" s="42">
        <f ca="1">EXP(-SUM($BD$14:CO14))*(1-EXP(-CP14))</f>
        <v>5.8695877821155886E-5</v>
      </c>
      <c r="CQ67" s="42">
        <f ca="1">EXP(-SUM($BD$14:CP14))*(1-EXP(-CQ14))</f>
        <v>3.0135468490026868E-5</v>
      </c>
      <c r="CR67" s="42"/>
      <c r="CS67" s="42"/>
      <c r="CT67" s="42"/>
      <c r="CU67" s="42"/>
      <c r="CV67" s="42"/>
      <c r="CW67" s="42"/>
      <c r="CX67" s="42"/>
      <c r="CY67" s="42"/>
      <c r="CZ67" s="42"/>
      <c r="DA67" s="42"/>
      <c r="DB67" s="6"/>
      <c r="DC67" s="47">
        <f t="shared" si="133"/>
        <v>70</v>
      </c>
      <c r="DD67" s="7"/>
      <c r="DE67" s="32">
        <f t="shared" ca="1" si="134"/>
        <v>1.504128079571343E-2</v>
      </c>
      <c r="DF67" s="42">
        <f ca="1">EXP(-SUM($DE$14:DE14))*(1-EXP(-DF14))</f>
        <v>1.7053775167461212E-2</v>
      </c>
      <c r="DG67" s="42">
        <f ca="1">EXP(-SUM($DE$14:DF14))*(1-EXP(-DG14))</f>
        <v>1.890536339636913E-2</v>
      </c>
      <c r="DH67" s="42">
        <f ca="1">EXP(-SUM($DE$14:DG14))*(1-EXP(-DH14))</f>
        <v>1.932625993291022E-2</v>
      </c>
      <c r="DI67" s="42">
        <f ca="1">EXP(-SUM($DE$14:DH14))*(1-EXP(-DI14))</f>
        <v>2.2230626653412244E-2</v>
      </c>
      <c r="DJ67" s="42">
        <f ca="1">EXP(-SUM($DE$14:DI14))*(1-EXP(-DJ14))</f>
        <v>2.2747595442703696E-2</v>
      </c>
      <c r="DK67" s="42">
        <f ca="1">EXP(-SUM($DE$14:DJ14))*(1-EXP(-DK14))</f>
        <v>2.5731156613013097E-2</v>
      </c>
      <c r="DL67" s="42">
        <f ca="1">EXP(-SUM($DE$14:DK14))*(1-EXP(-DL14))</f>
        <v>2.8679901418708808E-2</v>
      </c>
      <c r="DM67" s="42">
        <f ca="1">EXP(-SUM($DE$14:DL14))*(1-EXP(-DM14))</f>
        <v>2.8518269135677461E-2</v>
      </c>
      <c r="DN67" s="42">
        <f ca="1">EXP(-SUM($DE$14:DM14))*(1-EXP(-DN14))</f>
        <v>3.2602068784035508E-2</v>
      </c>
      <c r="DO67" s="42">
        <f ca="1">EXP(-SUM($DE$14:DN14))*(1-EXP(-DO14))</f>
        <v>3.3966237147819517E-2</v>
      </c>
      <c r="DP67" s="42">
        <f ca="1">EXP(-SUM($DE$14:DO14))*(1-EXP(-DP14))</f>
        <v>3.7915786491058576E-2</v>
      </c>
      <c r="DQ67" s="42">
        <f ca="1">EXP(-SUM($DE$14:DP14))*(1-EXP(-DQ14))</f>
        <v>4.0177356594934231E-2</v>
      </c>
      <c r="DR67" s="42">
        <f ca="1">EXP(-SUM($DE$14:DQ14))*(1-EXP(-DR14))</f>
        <v>4.392423152578543E-2</v>
      </c>
      <c r="DS67" s="42">
        <f ca="1">EXP(-SUM($DE$14:DR14))*(1-EXP(-DS14))</f>
        <v>4.4528601505981515E-2</v>
      </c>
      <c r="DT67" s="42">
        <f ca="1">EXP(-SUM($DE$14:DS14))*(1-EXP(-DT14))</f>
        <v>4.4193478747100494E-2</v>
      </c>
      <c r="DU67" s="42">
        <f ca="1">EXP(-SUM($DE$14:DT14))*(1-EXP(-DU14))</f>
        <v>5.0514077974186923E-2</v>
      </c>
      <c r="DV67" s="42">
        <f ca="1">EXP(-SUM($DE$14:DU14))*(1-EXP(-DV14))</f>
        <v>4.6956434234237884E-2</v>
      </c>
      <c r="DW67" s="42">
        <f ca="1">EXP(-SUM($DE$14:DV14))*(1-EXP(-DW14))</f>
        <v>4.9103480293724605E-2</v>
      </c>
      <c r="DX67" s="42">
        <f ca="1">EXP(-SUM($DE$14:DW14))*(1-EXP(-DX14))</f>
        <v>5.2038606175776235E-2</v>
      </c>
      <c r="DY67" s="42">
        <f ca="1">EXP(-SUM($DE$14:DX14))*(1-EXP(-DY14))</f>
        <v>4.8681420713182322E-2</v>
      </c>
      <c r="DZ67" s="42">
        <f ca="1">EXP(-SUM($DE$14:DY14))*(1-EXP(-DZ14))</f>
        <v>4.7303864378301357E-2</v>
      </c>
      <c r="EA67" s="42">
        <f ca="1">EXP(-SUM($DE$14:DZ14))*(1-EXP(-EA14))</f>
        <v>4.023375353963099E-2</v>
      </c>
      <c r="EB67" s="42">
        <f ca="1">EXP(-SUM($DE$14:EA14))*(1-EXP(-EB14))</f>
        <v>3.8537570417597464E-2</v>
      </c>
      <c r="EC67" s="42">
        <f ca="1">EXP(-SUM($DE$14:EB14))*(1-EXP(-EC14))</f>
        <v>3.559672764599995E-2</v>
      </c>
      <c r="ED67" s="42">
        <f ca="1">EXP(-SUM($DE$14:EC14))*(1-EXP(-ED14))</f>
        <v>2.9185282069183843E-2</v>
      </c>
      <c r="EE67" s="42">
        <f ca="1">EXP(-SUM($DE$14:ED14))*(1-EXP(-EE14))</f>
        <v>2.3894470951955436E-2</v>
      </c>
      <c r="EF67" s="42">
        <f ca="1">EXP(-SUM($DE$14:EE14))*(1-EXP(-EF14))</f>
        <v>1.8852406704746898E-2</v>
      </c>
      <c r="EG67" s="42">
        <f ca="1">EXP(-SUM($DE$14:EF14))*(1-EXP(-EG14))</f>
        <v>1.4246696885122893E-2</v>
      </c>
      <c r="EH67" s="42">
        <f ca="1">EXP(-SUM($DE$14:EG14))*(1-EXP(-EH14))</f>
        <v>1.0406880601473611E-2</v>
      </c>
      <c r="EI67" s="42">
        <f ca="1">EXP(-SUM($DE$14:EH14))*(1-EXP(-EI14))</f>
        <v>7.1256291121919012E-3</v>
      </c>
      <c r="EJ67" s="42">
        <f ca="1">EXP(-SUM($DE$14:EI14))*(1-EXP(-EJ14))</f>
        <v>4.75301269108022E-3</v>
      </c>
      <c r="EK67" s="42">
        <f ca="1">EXP(-SUM($DE$14:EJ14))*(1-EXP(-EK14))</f>
        <v>3.0429244758491498E-3</v>
      </c>
      <c r="EL67" s="42">
        <f ca="1">EXP(-SUM($DE$14:EK14))*(1-EXP(-EL14))</f>
        <v>1.7917414274267361E-3</v>
      </c>
      <c r="EM67" s="42">
        <f ca="1">EXP(-SUM($DE$14:EL14))*(1-EXP(-EM14))</f>
        <v>1.0494335337716022E-3</v>
      </c>
      <c r="EN67" s="42">
        <f ca="1">EXP(-SUM($DE$14:EM14))*(1-EXP(-EN14))</f>
        <v>5.636268178954262E-4</v>
      </c>
      <c r="EO67" s="42">
        <f ca="1">EXP(-SUM($DE$14:EN14))*(1-EXP(-EO14))</f>
        <v>3.0653017436204472E-4</v>
      </c>
      <c r="EP67" s="42">
        <f ca="1">EXP(-SUM($DE$14:EO14))*(1-EXP(-EP14))</f>
        <v>1.5335324712609742E-4</v>
      </c>
      <c r="EQ67" s="42">
        <f ca="1">EXP(-SUM($DE$14:EP14))*(1-EXP(-EQ14))</f>
        <v>5.8432075274527983E-5</v>
      </c>
      <c r="ER67" s="42">
        <f ca="1">EXP(-SUM($DE$14:EQ14))*(1-EXP(-ER14))</f>
        <v>3.0000027746543707E-5</v>
      </c>
      <c r="ES67" s="46"/>
      <c r="ET67" s="46"/>
      <c r="EU67" s="46"/>
      <c r="EV67" s="46"/>
      <c r="EW67" s="46"/>
      <c r="EX67" s="46"/>
      <c r="EY67" s="46"/>
      <c r="EZ67" s="46"/>
      <c r="FA67" s="46"/>
      <c r="FB67" s="46"/>
    </row>
    <row r="68" spans="54:158" x14ac:dyDescent="0.25">
      <c r="BB68" s="31">
        <f t="shared" si="135"/>
        <v>71</v>
      </c>
      <c r="BD68" s="42">
        <f t="shared" ca="1" si="132"/>
        <v>1.7675555071076987E-2</v>
      </c>
      <c r="BE68" s="42">
        <f ca="1">EXP(-SUM($BD$15:BD15))*(1-EXP(-BE15))</f>
        <v>1.9650323363345757E-2</v>
      </c>
      <c r="BF68" s="42">
        <f ca="1">EXP(-SUM($BD$15:BE15))*(1-EXP(-BF15))</f>
        <v>2.0101917742600329E-2</v>
      </c>
      <c r="BG68" s="42">
        <f ca="1">EXP(-SUM($BD$15:BF15))*(1-EXP(-BG15))</f>
        <v>2.3057400486461991E-2</v>
      </c>
      <c r="BH68" s="42">
        <f ca="1">EXP(-SUM($BD$15:BG15))*(1-EXP(-BH15))</f>
        <v>2.3620744418394613E-2</v>
      </c>
      <c r="BI68" s="42">
        <f ca="1">EXP(-SUM($BD$15:BH15))*(1-EXP(-BI15))</f>
        <v>2.6632673723367778E-2</v>
      </c>
      <c r="BJ68" s="42">
        <f ca="1">EXP(-SUM($BD$15:BI15))*(1-EXP(-BJ15))</f>
        <v>2.9617799172696666E-2</v>
      </c>
      <c r="BK68" s="42">
        <f ca="1">EXP(-SUM($BD$15:BJ15))*(1-EXP(-BK15))</f>
        <v>2.9502790624490179E-2</v>
      </c>
      <c r="BL68" s="42">
        <f ca="1">EXP(-SUM($BD$15:BK15))*(1-EXP(-BL15))</f>
        <v>3.3584937447457573E-2</v>
      </c>
      <c r="BM68" s="42">
        <f ca="1">EXP(-SUM($BD$15:BL15))*(1-EXP(-BM15))</f>
        <v>3.4996033468131106E-2</v>
      </c>
      <c r="BN68" s="42">
        <f ca="1">EXP(-SUM($BD$15:BM15))*(1-EXP(-BN15))</f>
        <v>3.8811596413719542E-2</v>
      </c>
      <c r="BO68" s="42">
        <f ca="1">EXP(-SUM($BD$15:BN15))*(1-EXP(-BO15))</f>
        <v>4.1111350281532864E-2</v>
      </c>
      <c r="BP68" s="42">
        <f ca="1">EXP(-SUM($BD$15:BO15))*(1-EXP(-BP15))</f>
        <v>4.4748931652169532E-2</v>
      </c>
      <c r="BQ68" s="42">
        <f ca="1">EXP(-SUM($BD$15:BP15))*(1-EXP(-BQ15))</f>
        <v>4.542492944835784E-2</v>
      </c>
      <c r="BR68" s="42">
        <f ca="1">EXP(-SUM($BD$15:BQ15))*(1-EXP(-BR15))</f>
        <v>4.5188722376867378E-2</v>
      </c>
      <c r="BS68" s="42">
        <f ca="1">EXP(-SUM($BD$15:BR15))*(1-EXP(-BS15))</f>
        <v>5.1251215534058668E-2</v>
      </c>
      <c r="BT68" s="42">
        <f ca="1">EXP(-SUM($BD$15:BS15))*(1-EXP(-BT15))</f>
        <v>4.7638988935481449E-2</v>
      </c>
      <c r="BU68" s="42">
        <f ca="1">EXP(-SUM($BD$15:BT15))*(1-EXP(-BU15))</f>
        <v>4.9666239115800183E-2</v>
      </c>
      <c r="BV68" s="42">
        <f ca="1">EXP(-SUM($BD$15:BU15))*(1-EXP(-BV15))</f>
        <v>5.2352992598334369E-2</v>
      </c>
      <c r="BW68" s="42">
        <f ca="1">EXP(-SUM($BD$15:BV15))*(1-EXP(-BW15))</f>
        <v>4.8895049836766208E-2</v>
      </c>
      <c r="BX68" s="42">
        <f ca="1">EXP(-SUM($BD$15:BW15))*(1-EXP(-BX15))</f>
        <v>4.7389945798573425E-2</v>
      </c>
      <c r="BY68" s="42">
        <f ca="1">EXP(-SUM($BD$15:BX15))*(1-EXP(-BY15))</f>
        <v>4.0285741801738238E-2</v>
      </c>
      <c r="BZ68" s="42">
        <f ca="1">EXP(-SUM($BD$15:BY15))*(1-EXP(-BZ15))</f>
        <v>3.8479858079867334E-2</v>
      </c>
      <c r="CA68" s="42">
        <f ca="1">EXP(-SUM($BD$15:BZ15))*(1-EXP(-CA15))</f>
        <v>3.5454459408308124E-2</v>
      </c>
      <c r="CB68" s="42">
        <f ca="1">EXP(-SUM($BD$15:CA15))*(1-EXP(-CB15))</f>
        <v>2.9045114658188636E-2</v>
      </c>
      <c r="CC68" s="42">
        <f ca="1">EXP(-SUM($BD$15:CB15))*(1-EXP(-CC15))</f>
        <v>2.3756153033453055E-2</v>
      </c>
      <c r="CD68" s="42">
        <f ca="1">EXP(-SUM($BD$15:CC15))*(1-EXP(-CD15))</f>
        <v>1.8729190654679543E-2</v>
      </c>
      <c r="CE68" s="42">
        <f ca="1">EXP(-SUM($BD$15:CD15))*(1-EXP(-CE15))</f>
        <v>1.4151140184785591E-2</v>
      </c>
      <c r="CF68" s="42">
        <f ca="1">EXP(-SUM($BD$15:CE15))*(1-EXP(-CF15))</f>
        <v>1.0335422568199583E-2</v>
      </c>
      <c r="CG68" s="42">
        <f ca="1">EXP(-SUM($BD$15:CF15))*(1-EXP(-CG15))</f>
        <v>7.0855575675629499E-3</v>
      </c>
      <c r="CH68" s="42">
        <f ca="1">EXP(-SUM($BD$15:CG15))*(1-EXP(-CH15))</f>
        <v>4.7302352162651726E-3</v>
      </c>
      <c r="CI68" s="42">
        <f ca="1">EXP(-SUM($BD$15:CH15))*(1-EXP(-CI15))</f>
        <v>3.0314803056560652E-3</v>
      </c>
      <c r="CJ68" s="42">
        <f ca="1">EXP(-SUM($BD$15:CI15))*(1-EXP(-CJ15))</f>
        <v>1.7909627588461893E-3</v>
      </c>
      <c r="CK68" s="42">
        <f ca="1">EXP(-SUM($BD$15:CJ15))*(1-EXP(-CK15))</f>
        <v>1.0511472283175696E-3</v>
      </c>
      <c r="CL68" s="42">
        <f ca="1">EXP(-SUM($BD$15:CK15))*(1-EXP(-CL15))</f>
        <v>5.6634337095785858E-4</v>
      </c>
      <c r="CM68" s="42">
        <f ca="1">EXP(-SUM($BD$15:CL15))*(1-EXP(-CM15))</f>
        <v>3.085262861635591E-4</v>
      </c>
      <c r="CN68" s="42">
        <f ca="1">EXP(-SUM($BD$15:CM15))*(1-EXP(-CN15))</f>
        <v>1.5546904611886273E-4</v>
      </c>
      <c r="CO68" s="42">
        <f ca="1">EXP(-SUM($BD$15:CN15))*(1-EXP(-CO15))</f>
        <v>5.9879045625851425E-5</v>
      </c>
      <c r="CP68" s="42">
        <f ca="1">EXP(-SUM($BD$15:CO15))*(1-EXP(-CP15))</f>
        <v>3.0742927095645762E-5</v>
      </c>
      <c r="CQ68" s="42"/>
      <c r="CR68" s="42"/>
      <c r="CS68" s="42"/>
      <c r="CT68" s="42"/>
      <c r="CU68" s="42"/>
      <c r="CV68" s="42"/>
      <c r="CW68" s="42"/>
      <c r="CX68" s="42"/>
      <c r="CY68" s="42"/>
      <c r="CZ68" s="42"/>
      <c r="DA68" s="42"/>
      <c r="DB68" s="6"/>
      <c r="DC68" s="47">
        <f t="shared" si="133"/>
        <v>71</v>
      </c>
      <c r="DD68" s="7"/>
      <c r="DE68" s="32">
        <f t="shared" ca="1" si="134"/>
        <v>1.7493954364998232E-2</v>
      </c>
      <c r="DF68" s="42">
        <f ca="1">EXP(-SUM($DE$15:DE15))*(1-EXP(-DF15))</f>
        <v>1.9420887825149568E-2</v>
      </c>
      <c r="DG68" s="42">
        <f ca="1">EXP(-SUM($DE$15:DF15))*(1-EXP(-DG15))</f>
        <v>1.9860265256075683E-2</v>
      </c>
      <c r="DH68" s="42">
        <f ca="1">EXP(-SUM($DE$15:DG15))*(1-EXP(-DH15))</f>
        <v>2.2812565496529619E-2</v>
      </c>
      <c r="DI68" s="42">
        <f ca="1">EXP(-SUM($DE$15:DH15))*(1-EXP(-DI15))</f>
        <v>2.3356535406934761E-2</v>
      </c>
      <c r="DJ68" s="42">
        <f ca="1">EXP(-SUM($DE$15:DI15))*(1-EXP(-DJ15))</f>
        <v>2.6377385635684838E-2</v>
      </c>
      <c r="DK68" s="42">
        <f ca="1">EXP(-SUM($DE$15:DJ15))*(1-EXP(-DK15))</f>
        <v>2.9367077101231005E-2</v>
      </c>
      <c r="DL68" s="42">
        <f ca="1">EXP(-SUM($DE$15:DK15))*(1-EXP(-DL15))</f>
        <v>2.922735687976875E-2</v>
      </c>
      <c r="DM68" s="42">
        <f ca="1">EXP(-SUM($DE$15:DL15))*(1-EXP(-DM15))</f>
        <v>3.334204398459286E-2</v>
      </c>
      <c r="DN68" s="42">
        <f ca="1">EXP(-SUM($DE$15:DM15))*(1-EXP(-DN15))</f>
        <v>3.4740132780932506E-2</v>
      </c>
      <c r="DO68" s="42">
        <f ca="1">EXP(-SUM($DE$15:DN15))*(1-EXP(-DO15))</f>
        <v>3.8653604624361654E-2</v>
      </c>
      <c r="DP68" s="42">
        <f ca="1">EXP(-SUM($DE$15:DO15))*(1-EXP(-DP15))</f>
        <v>4.0951657959271005E-2</v>
      </c>
      <c r="DQ68" s="42">
        <f ca="1">EXP(-SUM($DE$15:DP15))*(1-EXP(-DQ15))</f>
        <v>4.4672888813992277E-2</v>
      </c>
      <c r="DR68" s="42">
        <f ca="1">EXP(-SUM($DE$15:DQ15))*(1-EXP(-DR15))</f>
        <v>4.5317712352289999E-2</v>
      </c>
      <c r="DS68" s="42">
        <f ca="1">EXP(-SUM($DE$15:DR15))*(1-EXP(-DS15))</f>
        <v>4.5029444571672378E-2</v>
      </c>
      <c r="DT68" s="42">
        <f ca="1">EXP(-SUM($DE$15:DS15))*(1-EXP(-DT15))</f>
        <v>5.1269828824508513E-2</v>
      </c>
      <c r="DU68" s="42">
        <f ca="1">EXP(-SUM($DE$15:DT15))*(1-EXP(-DU15))</f>
        <v>4.7657716288999639E-2</v>
      </c>
      <c r="DV68" s="42">
        <f ca="1">EXP(-SUM($DE$15:DU15))*(1-EXP(-DV15))</f>
        <v>4.9761339322390782E-2</v>
      </c>
      <c r="DW68" s="42">
        <f ca="1">EXP(-SUM($DE$15:DV15))*(1-EXP(-DW15))</f>
        <v>5.2594397766655226E-2</v>
      </c>
      <c r="DX68" s="42">
        <f ca="1">EXP(-SUM($DE$15:DW15))*(1-EXP(-DX15))</f>
        <v>4.916095891820034E-2</v>
      </c>
      <c r="DY68" s="42">
        <f ca="1">EXP(-SUM($DE$15:DX15))*(1-EXP(-DY15))</f>
        <v>4.7708744630154939E-2</v>
      </c>
      <c r="DZ68" s="42">
        <f ca="1">EXP(-SUM($DE$15:DY15))*(1-EXP(-DZ15))</f>
        <v>4.0567456989036597E-2</v>
      </c>
      <c r="EA68" s="42">
        <f ca="1">EXP(-SUM($DE$15:DZ15))*(1-EXP(-EA15))</f>
        <v>3.8803056177058613E-2</v>
      </c>
      <c r="EB68" s="42">
        <f ca="1">EXP(-SUM($DE$15:EA15))*(1-EXP(-EB15))</f>
        <v>3.5797078952719906E-2</v>
      </c>
      <c r="EC68" s="42">
        <f ca="1">EXP(-SUM($DE$15:EB15))*(1-EXP(-EC15))</f>
        <v>2.9337670783803053E-2</v>
      </c>
      <c r="ED68" s="42">
        <f ca="1">EXP(-SUM($DE$15:EC15))*(1-EXP(-ED15))</f>
        <v>2.4007332520155859E-2</v>
      </c>
      <c r="EE68" s="42">
        <f ca="1">EXP(-SUM($DE$15:ED15))*(1-EXP(-EE15))</f>
        <v>1.8934334972646575E-2</v>
      </c>
      <c r="EF68" s="42">
        <f ca="1">EXP(-SUM($DE$15:EE15))*(1-EXP(-EF15))</f>
        <v>1.4307376304259376E-2</v>
      </c>
      <c r="EG68" s="42">
        <f ca="1">EXP(-SUM($DE$15:EF15))*(1-EXP(-EG15))</f>
        <v>1.0450371167033408E-2</v>
      </c>
      <c r="EH68" s="42">
        <f ca="1">EXP(-SUM($DE$15:EG15))*(1-EXP(-EH15))</f>
        <v>7.1598864548265842E-3</v>
      </c>
      <c r="EI68" s="42">
        <f ca="1">EXP(-SUM($DE$15:EH15))*(1-EXP(-EI15))</f>
        <v>4.7778625323458669E-3</v>
      </c>
      <c r="EJ68" s="42">
        <f ca="1">EXP(-SUM($DE$15:EI15))*(1-EXP(-EJ15))</f>
        <v>3.060421766720214E-3</v>
      </c>
      <c r="EK68" s="42">
        <f ca="1">EXP(-SUM($DE$15:EJ15))*(1-EXP(-EK15))</f>
        <v>1.8050529491491954E-3</v>
      </c>
      <c r="EL68" s="42">
        <f ca="1">EXP(-SUM($DE$15:EK15))*(1-EXP(-EL15))</f>
        <v>1.0583247556999705E-3</v>
      </c>
      <c r="EM68" s="42">
        <f ca="1">EXP(-SUM($DE$15:EL15))*(1-EXP(-EM15))</f>
        <v>5.693068430681447E-4</v>
      </c>
      <c r="EN68" s="42">
        <f ca="1">EXP(-SUM($DE$15:EM15))*(1-EXP(-EN15))</f>
        <v>3.0988110393571092E-4</v>
      </c>
      <c r="EO68" s="42">
        <f ca="1">EXP(-SUM($DE$15:EN15))*(1-EXP(-EO15))</f>
        <v>1.5559065796022059E-4</v>
      </c>
      <c r="EP68" s="42">
        <f ca="1">EXP(-SUM($DE$15:EO15))*(1-EXP(-EP15))</f>
        <v>5.9604585622079829E-5</v>
      </c>
      <c r="EQ68" s="42">
        <f ca="1">EXP(-SUM($DE$15:EP15))*(1-EXP(-EQ15))</f>
        <v>3.060201463121968E-5</v>
      </c>
      <c r="ER68" s="46"/>
      <c r="ES68" s="46"/>
      <c r="ET68" s="46"/>
      <c r="EU68" s="46"/>
      <c r="EV68" s="46"/>
      <c r="EW68" s="46"/>
      <c r="EX68" s="46"/>
      <c r="EY68" s="46"/>
      <c r="EZ68" s="46"/>
      <c r="FA68" s="46"/>
      <c r="FB68" s="46"/>
    </row>
    <row r="69" spans="54:158" x14ac:dyDescent="0.25">
      <c r="BB69" s="31">
        <f t="shared" si="135"/>
        <v>72</v>
      </c>
      <c r="BD69" s="42">
        <f t="shared" ca="1" si="132"/>
        <v>2.0243938938784733E-2</v>
      </c>
      <c r="BE69" s="42">
        <f ca="1">EXP(-SUM($BD$16:BD16))*(1-EXP(-BE16))</f>
        <v>2.0716351153595877E-2</v>
      </c>
      <c r="BF69" s="42">
        <f ca="1">EXP(-SUM($BD$16:BE16))*(1-EXP(-BF16))</f>
        <v>2.372839905429323E-2</v>
      </c>
      <c r="BG69" s="42">
        <f ca="1">EXP(-SUM($BD$16:BF16))*(1-EXP(-BG16))</f>
        <v>2.432198643374615E-2</v>
      </c>
      <c r="BH69" s="42">
        <f ca="1">EXP(-SUM($BD$16:BG16))*(1-EXP(-BH16))</f>
        <v>2.7378926697560497E-2</v>
      </c>
      <c r="BI69" s="42">
        <f ca="1">EXP(-SUM($BD$16:BH16))*(1-EXP(-BI16))</f>
        <v>3.0413182651779086E-2</v>
      </c>
      <c r="BJ69" s="42">
        <f ca="1">EXP(-SUM($BD$16:BI16))*(1-EXP(-BJ16))</f>
        <v>3.0321580949460514E-2</v>
      </c>
      <c r="BK69" s="42">
        <f ca="1">EXP(-SUM($BD$16:BJ16))*(1-EXP(-BK16))</f>
        <v>3.4443725846042605E-2</v>
      </c>
      <c r="BL69" s="42">
        <f ca="1">EXP(-SUM($BD$16:BK16))*(1-EXP(-BL16))</f>
        <v>3.5893636351677749E-2</v>
      </c>
      <c r="BM69" s="42">
        <f ca="1">EXP(-SUM($BD$16:BL16))*(1-EXP(-BM16))</f>
        <v>3.967733973213277E-2</v>
      </c>
      <c r="BN69" s="42">
        <f ca="1">EXP(-SUM($BD$16:BM16))*(1-EXP(-BN16))</f>
        <v>4.2020388338486196E-2</v>
      </c>
      <c r="BO69" s="42">
        <f ca="1">EXP(-SUM($BD$16:BN16))*(1-EXP(-BO16))</f>
        <v>4.5638147750983418E-2</v>
      </c>
      <c r="BP69" s="42">
        <f ca="1">EXP(-SUM($BD$16:BO16))*(1-EXP(-BP16))</f>
        <v>4.6358121720179286E-2</v>
      </c>
      <c r="BQ69" s="42">
        <f ca="1">EXP(-SUM($BD$16:BP16))*(1-EXP(-BQ16))</f>
        <v>4.6170705921396722E-2</v>
      </c>
      <c r="BR69" s="42">
        <f ca="1">EXP(-SUM($BD$16:BQ16))*(1-EXP(-BR16))</f>
        <v>5.2161158463365991E-2</v>
      </c>
      <c r="BS69" s="42">
        <f ca="1">EXP(-SUM($BD$16:BR16))*(1-EXP(-BS16))</f>
        <v>4.8483159567100691E-2</v>
      </c>
      <c r="BT69" s="42">
        <f ca="1">EXP(-SUM($BD$16:BS16))*(1-EXP(-BT16))</f>
        <v>5.0469358716022525E-2</v>
      </c>
      <c r="BU69" s="42">
        <f ca="1">EXP(-SUM($BD$16:BT16))*(1-EXP(-BU16))</f>
        <v>5.3056621809334341E-2</v>
      </c>
      <c r="BV69" s="42">
        <f ca="1">EXP(-SUM($BD$16:BU16))*(1-EXP(-BV16))</f>
        <v>4.9511347626514088E-2</v>
      </c>
      <c r="BW69" s="42">
        <f ca="1">EXP(-SUM($BD$16:BV16))*(1-EXP(-BW16))</f>
        <v>4.7925775422268807E-2</v>
      </c>
      <c r="BX69" s="42">
        <f ca="1">EXP(-SUM($BD$16:BW16))*(1-EXP(-BX16))</f>
        <v>4.0730444557532254E-2</v>
      </c>
      <c r="BY69" s="42">
        <f ca="1">EXP(-SUM($BD$16:BX16))*(1-EXP(-BY16))</f>
        <v>3.8850335624144396E-2</v>
      </c>
      <c r="BZ69" s="42">
        <f ca="1">EXP(-SUM($BD$16:BY16))*(1-EXP(-BZ16))</f>
        <v>3.5750964817838064E-2</v>
      </c>
      <c r="CA69" s="42">
        <f ca="1">EXP(-SUM($BD$16:BZ16))*(1-EXP(-CA16))</f>
        <v>2.9276162189529317E-2</v>
      </c>
      <c r="CB69" s="42">
        <f ca="1">EXP(-SUM($BD$16:CA16))*(1-EXP(-CB16))</f>
        <v>2.3933261976186577E-2</v>
      </c>
      <c r="CC69" s="42">
        <f ca="1">EXP(-SUM($BD$16:CB16))*(1-EXP(-CC16))</f>
        <v>1.8861729832937175E-2</v>
      </c>
      <c r="CD69" s="42">
        <f ca="1">EXP(-SUM($BD$16:CC16))*(1-EXP(-CD16))</f>
        <v>1.4250048435509574E-2</v>
      </c>
      <c r="CE69" s="42">
        <f ca="1">EXP(-SUM($BD$16:CD16))*(1-EXP(-CE16))</f>
        <v>1.0406818838378854E-2</v>
      </c>
      <c r="CF69" s="42">
        <f ca="1">EXP(-SUM($BD$16:CE16))*(1-EXP(-CF16))</f>
        <v>7.1389568664567459E-3</v>
      </c>
      <c r="CG69" s="42">
        <f ca="1">EXP(-SUM($BD$16:CF16))*(1-EXP(-CG16))</f>
        <v>4.7678665633596002E-3</v>
      </c>
      <c r="CH69" s="42">
        <f ca="1">EXP(-SUM($BD$16:CG16))*(1-EXP(-CH16))</f>
        <v>3.0571689525645978E-3</v>
      </c>
      <c r="CI69" s="42">
        <f ca="1">EXP(-SUM($BD$16:CH16))*(1-EXP(-CI16))</f>
        <v>1.8091435426749593E-3</v>
      </c>
      <c r="CJ69" s="42">
        <f ca="1">EXP(-SUM($BD$16:CI16))*(1-EXP(-CJ16))</f>
        <v>1.0629102310913908E-3</v>
      </c>
      <c r="CK69" s="42">
        <f ca="1">EXP(-SUM($BD$16:CJ16))*(1-EXP(-CK16))</f>
        <v>5.7358762430142487E-4</v>
      </c>
      <c r="CL69" s="42">
        <f ca="1">EXP(-SUM($BD$16:CK16))*(1-EXP(-CL16))</f>
        <v>3.1273201612482091E-4</v>
      </c>
      <c r="CM69" s="42">
        <f ca="1">EXP(-SUM($BD$16:CL16))*(1-EXP(-CM16))</f>
        <v>1.5815470979016152E-4</v>
      </c>
      <c r="CN69" s="42">
        <f ca="1">EXP(-SUM($BD$16:CM16))*(1-EXP(-CN16))</f>
        <v>6.1241358794747675E-5</v>
      </c>
      <c r="CO69" s="42">
        <f ca="1">EXP(-SUM($BD$16:CN16))*(1-EXP(-CO16))</f>
        <v>3.1442361998040635E-5</v>
      </c>
      <c r="CP69" s="42"/>
      <c r="CQ69" s="42"/>
      <c r="CR69" s="42"/>
      <c r="CS69" s="42"/>
      <c r="CT69" s="42"/>
      <c r="CU69" s="42"/>
      <c r="CV69" s="42"/>
      <c r="CW69" s="42"/>
      <c r="CX69" s="42"/>
      <c r="CY69" s="42"/>
      <c r="CZ69" s="42"/>
      <c r="DA69" s="42"/>
      <c r="DB69" s="6"/>
      <c r="DC69" s="47">
        <f t="shared" si="133"/>
        <v>72</v>
      </c>
      <c r="DD69" s="7"/>
      <c r="DE69" s="32">
        <f t="shared" ca="1" si="134"/>
        <v>2.0003903460600103E-2</v>
      </c>
      <c r="DF69" s="42">
        <f ca="1">EXP(-SUM($DE$16:DE16))*(1-EXP(-DF16))</f>
        <v>2.0463623649368535E-2</v>
      </c>
      <c r="DG69" s="42">
        <f ca="1">EXP(-SUM($DE$16:DF16))*(1-EXP(-DG16))</f>
        <v>2.3472286173363353E-2</v>
      </c>
      <c r="DH69" s="42">
        <f ca="1">EXP(-SUM($DE$16:DG16))*(1-EXP(-DH16))</f>
        <v>2.4045766691781465E-2</v>
      </c>
      <c r="DI69" s="42">
        <f ca="1">EXP(-SUM($DE$16:DH16))*(1-EXP(-DI16))</f>
        <v>2.7111891453841207E-2</v>
      </c>
      <c r="DJ69" s="42">
        <f ca="1">EXP(-SUM($DE$16:DI16))*(1-EXP(-DJ16))</f>
        <v>3.015073006234685E-2</v>
      </c>
      <c r="DK69" s="42">
        <f ca="1">EXP(-SUM($DE$16:DJ16))*(1-EXP(-DK16))</f>
        <v>3.0033652096100365E-2</v>
      </c>
      <c r="DL69" s="42">
        <f ca="1">EXP(-SUM($DE$16:DK16))*(1-EXP(-DL16))</f>
        <v>3.4189251444198397E-2</v>
      </c>
      <c r="DM69" s="42">
        <f ca="1">EXP(-SUM($DE$16:DL16))*(1-EXP(-DM16))</f>
        <v>3.5625738165014589E-2</v>
      </c>
      <c r="DN69" s="42">
        <f ca="1">EXP(-SUM($DE$16:DM16))*(1-EXP(-DN16))</f>
        <v>3.9509956831551507E-2</v>
      </c>
      <c r="DO69" s="42">
        <f ca="1">EXP(-SUM($DE$16:DN16))*(1-EXP(-DO16))</f>
        <v>4.1851091555099716E-2</v>
      </c>
      <c r="DP69" s="42">
        <f ca="1">EXP(-SUM($DE$16:DO16))*(1-EXP(-DP16))</f>
        <v>4.555412611706653E-2</v>
      </c>
      <c r="DQ69" s="42">
        <f ca="1">EXP(-SUM($DE$16:DP16))*(1-EXP(-DQ16))</f>
        <v>4.6242287548534537E-2</v>
      </c>
      <c r="DR69" s="42">
        <f ca="1">EXP(-SUM($DE$16:DQ16))*(1-EXP(-DR16))</f>
        <v>4.6001830261016313E-2</v>
      </c>
      <c r="DS69" s="42">
        <f ca="1">EXP(-SUM($DE$16:DR16))*(1-EXP(-DS16))</f>
        <v>5.2173409507046319E-2</v>
      </c>
      <c r="DT69" s="42">
        <f ca="1">EXP(-SUM($DE$16:DS16))*(1-EXP(-DT16))</f>
        <v>4.8496185940815527E-2</v>
      </c>
      <c r="DU69" s="42">
        <f ca="1">EXP(-SUM($DE$16:DT16))*(1-EXP(-DU16))</f>
        <v>5.0559913653980007E-2</v>
      </c>
      <c r="DV69" s="42">
        <f ca="1">EXP(-SUM($DE$16:DU16))*(1-EXP(-DV16))</f>
        <v>5.3295011509280343E-2</v>
      </c>
      <c r="DW69" s="42">
        <f ca="1">EXP(-SUM($DE$16:DV16))*(1-EXP(-DW16))</f>
        <v>4.9774847902012719E-2</v>
      </c>
      <c r="DX69" s="42">
        <f ca="1">EXP(-SUM($DE$16:DW16))*(1-EXP(-DX16))</f>
        <v>4.8242661620827701E-2</v>
      </c>
      <c r="DY69" s="42">
        <f ca="1">EXP(-SUM($DE$16:DX16))*(1-EXP(-DY16))</f>
        <v>4.1010627404933567E-2</v>
      </c>
      <c r="DZ69" s="42">
        <f ca="1">EXP(-SUM($DE$16:DY16))*(1-EXP(-DZ16))</f>
        <v>3.9172249330160551E-2</v>
      </c>
      <c r="EA69" s="42">
        <f ca="1">EXP(-SUM($DE$16:DZ16))*(1-EXP(-EA16))</f>
        <v>3.609241283909357E-2</v>
      </c>
      <c r="EB69" s="42">
        <f ca="1">EXP(-SUM($DE$16:EA16))*(1-EXP(-EB16))</f>
        <v>2.9567740890628268E-2</v>
      </c>
      <c r="EC69" s="42">
        <f ca="1">EXP(-SUM($DE$16:EB16))*(1-EXP(-EC16))</f>
        <v>2.4183611795563078E-2</v>
      </c>
      <c r="ED69" s="42">
        <f ca="1">EXP(-SUM($DE$16:EC16))*(1-EXP(-ED16))</f>
        <v>1.90661962566092E-2</v>
      </c>
      <c r="EE69" s="42">
        <f ca="1">EXP(-SUM($DE$16:ED16))*(1-EXP(-EE16))</f>
        <v>1.4405770168744511E-2</v>
      </c>
      <c r="EF69" s="42">
        <f ca="1">EXP(-SUM($DE$16:EE16))*(1-EXP(-EF16))</f>
        <v>1.0521394048121658E-2</v>
      </c>
      <c r="EG69" s="42">
        <f ca="1">EXP(-SUM($DE$16:EF16))*(1-EXP(-EG16))</f>
        <v>7.2130522701953437E-3</v>
      </c>
      <c r="EH69" s="42">
        <f ca="1">EXP(-SUM($DE$16:EG16))*(1-EXP(-EH16))</f>
        <v>4.8153491859885787E-3</v>
      </c>
      <c r="EI69" s="42">
        <f ca="1">EXP(-SUM($DE$16:EH16))*(1-EXP(-EI16))</f>
        <v>3.0860275556671198E-3</v>
      </c>
      <c r="EJ69" s="42">
        <f ca="1">EXP(-SUM($DE$16:EI16))*(1-EXP(-EJ16))</f>
        <v>1.8231886298785696E-3</v>
      </c>
      <c r="EK69" s="42">
        <f ca="1">EXP(-SUM($DE$16:EJ16))*(1-EXP(-EK16))</f>
        <v>1.0700611531596633E-3</v>
      </c>
      <c r="EL69" s="42">
        <f ca="1">EXP(-SUM($DE$16:EK16))*(1-EXP(-EL16))</f>
        <v>5.7653392815531221E-4</v>
      </c>
      <c r="EM69" s="42">
        <f ca="1">EXP(-SUM($DE$16:EL16))*(1-EXP(-EM16))</f>
        <v>3.1407778535520687E-4</v>
      </c>
      <c r="EN69" s="42">
        <f ca="1">EXP(-SUM($DE$16:EM16))*(1-EXP(-EN16))</f>
        <v>1.5826649425395491E-4</v>
      </c>
      <c r="EO69" s="42">
        <f ca="1">EXP(-SUM($DE$16:EN16))*(1-EXP(-EO16))</f>
        <v>6.0956485339407461E-5</v>
      </c>
      <c r="EP69" s="42">
        <f ca="1">EXP(-SUM($DE$16:EO16))*(1-EXP(-EP16))</f>
        <v>3.1296103089311007E-5</v>
      </c>
      <c r="EQ69" s="46"/>
      <c r="ER69" s="46"/>
      <c r="ES69" s="46"/>
      <c r="ET69" s="46"/>
      <c r="EU69" s="46"/>
      <c r="EV69" s="46"/>
      <c r="EW69" s="46"/>
      <c r="EX69" s="46"/>
      <c r="EY69" s="46"/>
      <c r="EZ69" s="46"/>
      <c r="FA69" s="46"/>
      <c r="FB69" s="46"/>
    </row>
    <row r="70" spans="54:158" x14ac:dyDescent="0.25">
      <c r="BB70" s="31">
        <f t="shared" si="135"/>
        <v>73</v>
      </c>
      <c r="BD70" s="42">
        <f t="shared" ca="1" si="132"/>
        <v>2.141074003186294E-2</v>
      </c>
      <c r="BE70" s="42">
        <f ca="1">EXP(-SUM($BD$17:BD17))*(1-EXP(-BE17))</f>
        <v>2.4488811666043404E-2</v>
      </c>
      <c r="BF70" s="42">
        <f ca="1">EXP(-SUM($BD$17:BE17))*(1-EXP(-BF17))</f>
        <v>2.5115630561227374E-2</v>
      </c>
      <c r="BG70" s="42">
        <f ca="1">EXP(-SUM($BD$17:BF17))*(1-EXP(-BG17))</f>
        <v>2.8226430440801857E-2</v>
      </c>
      <c r="BH70" s="42">
        <f ca="1">EXP(-SUM($BD$17:BG17))*(1-EXP(-BH17))</f>
        <v>3.1318952252457948E-2</v>
      </c>
      <c r="BI70" s="42">
        <f ca="1">EXP(-SUM($BD$17:BH17))*(1-EXP(-BI17))</f>
        <v>3.1251797218221772E-2</v>
      </c>
      <c r="BJ70" s="42">
        <f ca="1">EXP(-SUM($BD$17:BI17))*(1-EXP(-BJ17))</f>
        <v>3.5424861561384365E-2</v>
      </c>
      <c r="BK70" s="42">
        <f ca="1">EXP(-SUM($BD$17:BJ17))*(1-EXP(-BK17))</f>
        <v>3.6918713726050802E-2</v>
      </c>
      <c r="BL70" s="42">
        <f ca="1">EXP(-SUM($BD$17:BK17))*(1-EXP(-BL17))</f>
        <v>4.0677315430000291E-2</v>
      </c>
      <c r="BM70" s="42">
        <f ca="1">EXP(-SUM($BD$17:BL17))*(1-EXP(-BM17))</f>
        <v>4.3071064382535482E-2</v>
      </c>
      <c r="BN70" s="42">
        <f ca="1">EXP(-SUM($BD$17:BM17))*(1-EXP(-BN17))</f>
        <v>4.6676598235363076E-2</v>
      </c>
      <c r="BO70" s="42">
        <f ca="1">EXP(-SUM($BD$17:BN17))*(1-EXP(-BO17))</f>
        <v>4.7444057407828581E-2</v>
      </c>
      <c r="BP70" s="42">
        <f ca="1">EXP(-SUM($BD$17:BO17))*(1-EXP(-BP17))</f>
        <v>4.730696224628534E-2</v>
      </c>
      <c r="BQ70" s="42">
        <f ca="1">EXP(-SUM($BD$17:BP17))*(1-EXP(-BQ17))</f>
        <v>5.3236578897341402E-2</v>
      </c>
      <c r="BR70" s="42">
        <f ca="1">EXP(-SUM($BD$17:BQ17))*(1-EXP(-BR17))</f>
        <v>4.9480884050079929E-2</v>
      </c>
      <c r="BS70" s="42">
        <f ca="1">EXP(-SUM($BD$17:BR17))*(1-EXP(-BS17))</f>
        <v>5.1429306841393352E-2</v>
      </c>
      <c r="BT70" s="42">
        <f ca="1">EXP(-SUM($BD$17:BS17))*(1-EXP(-BT17))</f>
        <v>5.3920362595551795E-2</v>
      </c>
      <c r="BU70" s="42">
        <f ca="1">EXP(-SUM($BD$17:BT17))*(1-EXP(-BU17))</f>
        <v>5.0275798329961485E-2</v>
      </c>
      <c r="BV70" s="42">
        <f ca="1">EXP(-SUM($BD$17:BU17))*(1-EXP(-BV17))</f>
        <v>4.8603311891774449E-2</v>
      </c>
      <c r="BW70" s="42">
        <f ca="1">EXP(-SUM($BD$17:BV17))*(1-EXP(-BW17))</f>
        <v>4.1295259986269602E-2</v>
      </c>
      <c r="BX70" s="42">
        <f ca="1">EXP(-SUM($BD$17:BW17))*(1-EXP(-BX17))</f>
        <v>3.9334074488834928E-2</v>
      </c>
      <c r="BY70" s="42">
        <f ca="1">EXP(-SUM($BD$17:BX17))*(1-EXP(-BY17))</f>
        <v>3.6150753104429348E-2</v>
      </c>
      <c r="BZ70" s="42">
        <f ca="1">EXP(-SUM($BD$17:BY17))*(1-EXP(-BZ17))</f>
        <v>2.9591558687923951E-2</v>
      </c>
      <c r="CA70" s="42">
        <f ca="1">EXP(-SUM($BD$17:BZ17))*(1-EXP(-CA17))</f>
        <v>2.4179110055811668E-2</v>
      </c>
      <c r="CB70" s="42">
        <f ca="1">EXP(-SUM($BD$17:CA17))*(1-EXP(-CB17))</f>
        <v>1.9048318628530871E-2</v>
      </c>
      <c r="CC70" s="42">
        <f ca="1">EXP(-SUM($BD$17:CB17))*(1-EXP(-CC17))</f>
        <v>1.4389767759288527E-2</v>
      </c>
      <c r="CD70" s="42">
        <f ca="1">EXP(-SUM($BD$17:CC17))*(1-EXP(-CD17))</f>
        <v>1.050799964256448E-2</v>
      </c>
      <c r="CE70" s="42">
        <f ca="1">EXP(-SUM($BD$17:CD17))*(1-EXP(-CE17))</f>
        <v>7.2128579666376463E-3</v>
      </c>
      <c r="CF70" s="42">
        <f ca="1">EXP(-SUM($BD$17:CE17))*(1-EXP(-CF17))</f>
        <v>4.8192203173697745E-3</v>
      </c>
      <c r="CG70" s="42">
        <f ca="1">EXP(-SUM($BD$17:CF17))*(1-EXP(-CG17))</f>
        <v>3.0916791477916318E-3</v>
      </c>
      <c r="CH70" s="42">
        <f ca="1">EXP(-SUM($BD$17:CG17))*(1-EXP(-CH17))</f>
        <v>1.8326031535398073E-3</v>
      </c>
      <c r="CI70" s="42">
        <f ca="1">EXP(-SUM($BD$17:CH17))*(1-EXP(-CI17))</f>
        <v>1.0777974256756051E-3</v>
      </c>
      <c r="CJ70" s="42">
        <f ca="1">EXP(-SUM($BD$17:CI17))*(1-EXP(-CJ17))</f>
        <v>5.8253944144101761E-4</v>
      </c>
      <c r="CK70" s="42">
        <f ca="1">EXP(-SUM($BD$17:CJ17))*(1-EXP(-CK17))</f>
        <v>3.1787377712291445E-4</v>
      </c>
      <c r="CL70" s="42">
        <f ca="1">EXP(-SUM($BD$17:CK17))*(1-EXP(-CL17))</f>
        <v>1.6133077292704401E-4</v>
      </c>
      <c r="CM70" s="42">
        <f ca="1">EXP(-SUM($BD$17:CL17))*(1-EXP(-CM17))</f>
        <v>6.280708558857511E-5</v>
      </c>
      <c r="CN70" s="42">
        <f ca="1">EXP(-SUM($BD$17:CM17))*(1-EXP(-CN17))</f>
        <v>3.2246232937719653E-5</v>
      </c>
      <c r="CO70" s="42"/>
      <c r="CP70" s="42"/>
      <c r="CQ70" s="42"/>
      <c r="CR70" s="42"/>
      <c r="CS70" s="42"/>
      <c r="CT70" s="42"/>
      <c r="CU70" s="42"/>
      <c r="CV70" s="42"/>
      <c r="CW70" s="42"/>
      <c r="CX70" s="42"/>
      <c r="CY70" s="42"/>
      <c r="CZ70" s="42"/>
      <c r="DA70" s="42"/>
      <c r="DB70" s="6"/>
      <c r="DC70" s="47">
        <f t="shared" si="133"/>
        <v>73</v>
      </c>
      <c r="DD70" s="7"/>
      <c r="DE70" s="32">
        <f t="shared" ca="1" si="134"/>
        <v>2.1144397036091944E-2</v>
      </c>
      <c r="DF70" s="42">
        <f ca="1">EXP(-SUM($DE$17:DE17))*(1-EXP(-DF17))</f>
        <v>2.4218680544412247E-2</v>
      </c>
      <c r="DG70" s="42">
        <f ca="1">EXP(-SUM($DE$17:DF17))*(1-EXP(-DG17))</f>
        <v>2.4824532759105344E-2</v>
      </c>
      <c r="DH70" s="42">
        <f ca="1">EXP(-SUM($DE$17:DG17))*(1-EXP(-DH17))</f>
        <v>2.7944636206593328E-2</v>
      </c>
      <c r="DI70" s="42">
        <f ca="1">EXP(-SUM($DE$17:DH17))*(1-EXP(-DI17))</f>
        <v>3.1041586636205428E-2</v>
      </c>
      <c r="DJ70" s="42">
        <f ca="1">EXP(-SUM($DE$17:DI17))*(1-EXP(-DJ17))</f>
        <v>3.0948092239019093E-2</v>
      </c>
      <c r="DK70" s="42">
        <f ca="1">EXP(-SUM($DE$17:DJ17))*(1-EXP(-DK17))</f>
        <v>3.5155409815719997E-2</v>
      </c>
      <c r="DL70" s="42">
        <f ca="1">EXP(-SUM($DE$17:DK17))*(1-EXP(-DL17))</f>
        <v>3.6635278696617438E-2</v>
      </c>
      <c r="DM70" s="42">
        <f ca="1">EXP(-SUM($DE$17:DL17))*(1-EXP(-DM17))</f>
        <v>4.0497161802864036E-2</v>
      </c>
      <c r="DN70" s="42">
        <f ca="1">EXP(-SUM($DE$17:DM17))*(1-EXP(-DN17))</f>
        <v>4.2888623003742514E-2</v>
      </c>
      <c r="DO70" s="42">
        <f ca="1">EXP(-SUM($DE$17:DN17))*(1-EXP(-DO17))</f>
        <v>4.6581133370638003E-2</v>
      </c>
      <c r="DP70" s="42">
        <f ca="1">EXP(-SUM($DE$17:DO17))*(1-EXP(-DP17))</f>
        <v>4.7315983603068337E-2</v>
      </c>
      <c r="DQ70" s="42">
        <f ca="1">EXP(-SUM($DE$17:DP17))*(1-EXP(-DQ17))</f>
        <v>4.7124695377119975E-2</v>
      </c>
      <c r="DR70" s="42">
        <f ca="1">EXP(-SUM($DE$17:DQ17))*(1-EXP(-DR17))</f>
        <v>5.3238923989781736E-2</v>
      </c>
      <c r="DS70" s="42">
        <f ca="1">EXP(-SUM($DE$17:DR17))*(1-EXP(-DS17))</f>
        <v>4.9484929457426913E-2</v>
      </c>
      <c r="DT70" s="42">
        <f ca="1">EXP(-SUM($DE$17:DS17))*(1-EXP(-DT17))</f>
        <v>5.1512167897544855E-2</v>
      </c>
      <c r="DU70" s="42">
        <f ca="1">EXP(-SUM($DE$17:DT17))*(1-EXP(-DU17))</f>
        <v>5.4152889599750439E-2</v>
      </c>
      <c r="DV70" s="42">
        <f ca="1">EXP(-SUM($DE$17:DU17))*(1-EXP(-DV17))</f>
        <v>5.0534362168564946E-2</v>
      </c>
      <c r="DW70" s="42">
        <f ca="1">EXP(-SUM($DE$17:DV17))*(1-EXP(-DW17))</f>
        <v>4.8916028516688498E-2</v>
      </c>
      <c r="DX70" s="42">
        <f ca="1">EXP(-SUM($DE$17:DW17))*(1-EXP(-DX17))</f>
        <v>4.1572026115781709E-2</v>
      </c>
      <c r="DY70" s="42">
        <f ca="1">EXP(-SUM($DE$17:DX17))*(1-EXP(-DY17))</f>
        <v>3.9653069950967131E-2</v>
      </c>
      <c r="DZ70" s="42">
        <f ca="1">EXP(-SUM($DE$17:DY17))*(1-EXP(-DZ17))</f>
        <v>3.6489659251625027E-2</v>
      </c>
      <c r="EA70" s="42">
        <f ca="1">EXP(-SUM($DE$17:DZ17))*(1-EXP(-EA17))</f>
        <v>2.9881072802774057E-2</v>
      </c>
      <c r="EB70" s="42">
        <f ca="1">EXP(-SUM($DE$17:EA17))*(1-EXP(-EB17))</f>
        <v>2.442777638983264E-2</v>
      </c>
      <c r="EC70" s="42">
        <f ca="1">EXP(-SUM($DE$17:EB17))*(1-EXP(-EC17))</f>
        <v>1.9251455114763196E-2</v>
      </c>
      <c r="ED70" s="42">
        <f ca="1">EXP(-SUM($DE$17:EC17))*(1-EXP(-ED17))</f>
        <v>1.454448612451016E-2</v>
      </c>
      <c r="EE70" s="42">
        <f ca="1">EXP(-SUM($DE$17:ED17))*(1-EXP(-EE17))</f>
        <v>1.0621846857580844E-2</v>
      </c>
      <c r="EF70" s="42">
        <f ca="1">EXP(-SUM($DE$17:EE17))*(1-EXP(-EF17))</f>
        <v>7.2864635904617316E-3</v>
      </c>
      <c r="EG70" s="42">
        <f ca="1">EXP(-SUM($DE$17:EF17))*(1-EXP(-EG17))</f>
        <v>4.8663812890275228E-3</v>
      </c>
      <c r="EH70" s="42">
        <f ca="1">EXP(-SUM($DE$17:EG17))*(1-EXP(-EH17))</f>
        <v>3.1203368614563624E-3</v>
      </c>
      <c r="EI70" s="42">
        <f ca="1">EXP(-SUM($DE$17:EH17))*(1-EXP(-EI17))</f>
        <v>1.8465244713213621E-3</v>
      </c>
      <c r="EJ70" s="42">
        <f ca="1">EXP(-SUM($DE$17:EI17))*(1-EXP(-EJ17))</f>
        <v>1.0848723200957886E-3</v>
      </c>
      <c r="EK70" s="42">
        <f ca="1">EXP(-SUM($DE$17:EJ17))*(1-EXP(-EK17))</f>
        <v>5.8543922012602634E-4</v>
      </c>
      <c r="EL70" s="42">
        <f ca="1">EXP(-SUM($DE$17:EK17))*(1-EXP(-EL17))</f>
        <v>3.191937550109033E-4</v>
      </c>
      <c r="EM70" s="42">
        <f ca="1">EXP(-SUM($DE$17:EL17))*(1-EXP(-EM17))</f>
        <v>1.6142253778849563E-4</v>
      </c>
      <c r="EN70" s="42">
        <f ca="1">EXP(-SUM($DE$17:EM17))*(1-EXP(-EN17))</f>
        <v>6.2506741451963683E-5</v>
      </c>
      <c r="EO70" s="42">
        <f ca="1">EXP(-SUM($DE$17:EN17))*(1-EXP(-EO17))</f>
        <v>3.2092031116382288E-5</v>
      </c>
      <c r="EP70" s="46"/>
      <c r="EQ70" s="46"/>
      <c r="ER70" s="46"/>
      <c r="ES70" s="46"/>
      <c r="ET70" s="46"/>
      <c r="EU70" s="46"/>
      <c r="EV70" s="46"/>
      <c r="EW70" s="46"/>
      <c r="EX70" s="46"/>
      <c r="EY70" s="46"/>
      <c r="EZ70" s="46"/>
      <c r="FA70" s="46"/>
      <c r="FB70" s="46"/>
    </row>
    <row r="71" spans="54:158" x14ac:dyDescent="0.25">
      <c r="BB71" s="31">
        <f t="shared" si="135"/>
        <v>74</v>
      </c>
      <c r="BD71" s="42">
        <f t="shared" ca="1" si="132"/>
        <v>2.5310572116296615E-2</v>
      </c>
      <c r="BE71" s="42">
        <f ca="1">EXP(-SUM($BD$18:BD18))*(1-EXP(-BE18))</f>
        <v>2.5973022514912503E-2</v>
      </c>
      <c r="BF71" s="42">
        <f ca="1">EXP(-SUM($BD$18:BE18))*(1-EXP(-BF18))</f>
        <v>2.9142523163409484E-2</v>
      </c>
      <c r="BG71" s="42">
        <f ca="1">EXP(-SUM($BD$18:BF18))*(1-EXP(-BG18))</f>
        <v>3.2298517502991869E-2</v>
      </c>
      <c r="BH71" s="42">
        <f ca="1">EXP(-SUM($BD$18:BG18))*(1-EXP(-BH18))</f>
        <v>3.2257171755058801E-2</v>
      </c>
      <c r="BI71" s="42">
        <f ca="1">EXP(-SUM($BD$18:BH18))*(1-EXP(-BI18))</f>
        <v>3.648651274185348E-2</v>
      </c>
      <c r="BJ71" s="42">
        <f ca="1">EXP(-SUM($BD$18:BI18))*(1-EXP(-BJ18))</f>
        <v>3.8027678299433404E-2</v>
      </c>
      <c r="BK71" s="42">
        <f ca="1">EXP(-SUM($BD$18:BJ18))*(1-EXP(-BK18))</f>
        <v>4.1762297278708914E-2</v>
      </c>
      <c r="BL71" s="42">
        <f ca="1">EXP(-SUM($BD$18:BK18))*(1-EXP(-BL18))</f>
        <v>4.4211171217958707E-2</v>
      </c>
      <c r="BM71" s="42">
        <f ca="1">EXP(-SUM($BD$18:BL18))*(1-EXP(-BM18))</f>
        <v>4.780682201723116E-2</v>
      </c>
      <c r="BN71" s="42">
        <f ca="1">EXP(-SUM($BD$18:BM18))*(1-EXP(-BN18))</f>
        <v>4.8624580441621032E-2</v>
      </c>
      <c r="BO71" s="42">
        <f ca="1">EXP(-SUM($BD$18:BN18))*(1-EXP(-BO18))</f>
        <v>4.8539948917037459E-2</v>
      </c>
      <c r="BP71" s="42">
        <f ca="1">EXP(-SUM($BD$18:BO18))*(1-EXP(-BP18))</f>
        <v>5.4410973547190912E-2</v>
      </c>
      <c r="BQ71" s="42">
        <f ca="1">EXP(-SUM($BD$18:BP18))*(1-EXP(-BQ18))</f>
        <v>5.0570323009000953E-2</v>
      </c>
      <c r="BR71" s="42">
        <f ca="1">EXP(-SUM($BD$18:BQ18))*(1-EXP(-BR18))</f>
        <v>5.2481169187853616E-2</v>
      </c>
      <c r="BS71" s="42">
        <f ca="1">EXP(-SUM($BD$18:BR18))*(1-EXP(-BS18))</f>
        <v>5.487502202117818E-2</v>
      </c>
      <c r="BT71" s="42">
        <f ca="1">EXP(-SUM($BD$18:BS18))*(1-EXP(-BT18))</f>
        <v>5.1123566285429842E-2</v>
      </c>
      <c r="BU71" s="42">
        <f ca="1">EXP(-SUM($BD$18:BT18))*(1-EXP(-BU18))</f>
        <v>4.9359405516364849E-2</v>
      </c>
      <c r="BV71" s="42">
        <f ca="1">EXP(-SUM($BD$18:BU18))*(1-EXP(-BV18))</f>
        <v>4.1926449814431853E-2</v>
      </c>
      <c r="BW71" s="42">
        <f ca="1">EXP(-SUM($BD$18:BV18))*(1-EXP(-BW18))</f>
        <v>3.9879481635707974E-2</v>
      </c>
      <c r="BX71" s="42">
        <f ca="1">EXP(-SUM($BD$18:BW18))*(1-EXP(-BX18))</f>
        <v>3.6606075834049769E-2</v>
      </c>
      <c r="BY71" s="42">
        <f ca="1">EXP(-SUM($BD$18:BX18))*(1-EXP(-BY18))</f>
        <v>2.9952132367698531E-2</v>
      </c>
      <c r="BZ71" s="42">
        <f ca="1">EXP(-SUM($BD$18:BY18))*(1-EXP(-BZ18))</f>
        <v>2.4461603721418534E-2</v>
      </c>
      <c r="CA71" s="42">
        <f ca="1">EXP(-SUM($BD$18:BZ18))*(1-EXP(-CA18))</f>
        <v>1.926362218955081E-2</v>
      </c>
      <c r="CB71" s="42">
        <f ca="1">EXP(-SUM($BD$18:CA18))*(1-EXP(-CB18))</f>
        <v>1.4551150282957812E-2</v>
      </c>
      <c r="CC71" s="42">
        <f ca="1">EXP(-SUM($BD$18:CB18))*(1-EXP(-CC18))</f>
        <v>1.0624976119994278E-2</v>
      </c>
      <c r="CD71" s="42">
        <f ca="1">EXP(-SUM($BD$18:CC18))*(1-EXP(-CD18))</f>
        <v>7.2976908023512045E-3</v>
      </c>
      <c r="CE71" s="42">
        <f ca="1">EXP(-SUM($BD$18:CD18))*(1-EXP(-CE18))</f>
        <v>4.877916533906311E-3</v>
      </c>
      <c r="CF71" s="42">
        <f ca="1">EXP(-SUM($BD$18:CE18))*(1-EXP(-CF18))</f>
        <v>3.1309291798194156E-3</v>
      </c>
      <c r="CG71" s="42">
        <f ca="1">EXP(-SUM($BD$18:CF18))*(1-EXP(-CG18))</f>
        <v>1.8589441061574723E-3</v>
      </c>
      <c r="CH71" s="42">
        <f ca="1">EXP(-SUM($BD$18:CG18))*(1-EXP(-CH18))</f>
        <v>1.0944068011817824E-3</v>
      </c>
      <c r="CI71" s="42">
        <f ca="1">EXP(-SUM($BD$18:CH18))*(1-EXP(-CI18))</f>
        <v>5.9244779067385881E-4</v>
      </c>
      <c r="CJ71" s="42">
        <f ca="1">EXP(-SUM($BD$18:CI18))*(1-EXP(-CJ18))</f>
        <v>3.2354361225255337E-4</v>
      </c>
      <c r="CK71" s="42">
        <f ca="1">EXP(-SUM($BD$18:CJ18))*(1-EXP(-CK18))</f>
        <v>1.6479453138591599E-4</v>
      </c>
      <c r="CL71" s="42">
        <f ca="1">EXP(-SUM($BD$18:CK18))*(1-EXP(-CL18))</f>
        <v>6.4500036499742677E-5</v>
      </c>
      <c r="CM71" s="42">
        <f ca="1">EXP(-SUM($BD$18:CL18))*(1-EXP(-CM18))</f>
        <v>3.3115422917194914E-5</v>
      </c>
      <c r="CN71" s="42"/>
      <c r="CO71" s="42"/>
      <c r="CP71" s="42"/>
      <c r="CQ71" s="42"/>
      <c r="CR71" s="42"/>
      <c r="CS71" s="42"/>
      <c r="CT71" s="42"/>
      <c r="CU71" s="42"/>
      <c r="CV71" s="42"/>
      <c r="CW71" s="42"/>
      <c r="CX71" s="42"/>
      <c r="CY71" s="42"/>
      <c r="CZ71" s="42"/>
      <c r="DA71" s="42"/>
      <c r="DB71" s="6"/>
      <c r="DC71" s="47">
        <f t="shared" si="133"/>
        <v>74</v>
      </c>
      <c r="DD71" s="7"/>
      <c r="DE71" s="32">
        <f t="shared" ca="1" si="134"/>
        <v>2.5024607021377654E-2</v>
      </c>
      <c r="DF71" s="42">
        <f ca="1">EXP(-SUM($DE$18:DE18))*(1-EXP(-DF18))</f>
        <v>2.5665140206060654E-2</v>
      </c>
      <c r="DG71" s="42">
        <f ca="1">EXP(-SUM($DE$18:DF18))*(1-EXP(-DG18))</f>
        <v>2.8844001866238457E-2</v>
      </c>
      <c r="DH71" s="42">
        <f ca="1">EXP(-SUM($DE$18:DG18))*(1-EXP(-DH18))</f>
        <v>3.2004185549183016E-2</v>
      </c>
      <c r="DI71" s="42">
        <f ca="1">EXP(-SUM($DE$18:DH18))*(1-EXP(-DI18))</f>
        <v>3.1935561217215212E-2</v>
      </c>
      <c r="DJ71" s="42">
        <f ca="1">EXP(-SUM($DE$18:DI18))*(1-EXP(-DJ18))</f>
        <v>3.6199928826664007E-2</v>
      </c>
      <c r="DK71" s="42">
        <f ca="1">EXP(-SUM($DE$18:DJ18))*(1-EXP(-DK18))</f>
        <v>3.772646526618622E-2</v>
      </c>
      <c r="DL71" s="42">
        <f ca="1">EXP(-SUM($DE$18:DK18))*(1-EXP(-DL18))</f>
        <v>4.1567302129725751E-2</v>
      </c>
      <c r="DM71" s="42">
        <f ca="1">EXP(-SUM($DE$18:DL18))*(1-EXP(-DM18))</f>
        <v>4.4013424369625596E-2</v>
      </c>
      <c r="DN71" s="42">
        <f ca="1">EXP(-SUM($DE$18:DM18))*(1-EXP(-DN18))</f>
        <v>4.7697844381495533E-2</v>
      </c>
      <c r="DO71" s="42">
        <f ca="1">EXP(-SUM($DE$18:DN18))*(1-EXP(-DO18))</f>
        <v>4.8482094938762522E-2</v>
      </c>
      <c r="DP71" s="42">
        <f ca="1">EXP(-SUM($DE$18:DO18))*(1-EXP(-DP18))</f>
        <v>4.8342000246176478E-2</v>
      </c>
      <c r="DQ71" s="42">
        <f ca="1">EXP(-SUM($DE$18:DP18))*(1-EXP(-DQ18))</f>
        <v>5.4401352104635599E-2</v>
      </c>
      <c r="DR71" s="42">
        <f ca="1">EXP(-SUM($DE$18:DQ18))*(1-EXP(-DR18))</f>
        <v>5.056348569745292E-2</v>
      </c>
      <c r="DS71" s="42">
        <f ca="1">EXP(-SUM($DE$18:DR18))*(1-EXP(-DS18))</f>
        <v>5.2554538400582794E-2</v>
      </c>
      <c r="DT71" s="42">
        <f ca="1">EXP(-SUM($DE$18:DS18))*(1-EXP(-DT18))</f>
        <v>5.5100096436075184E-2</v>
      </c>
      <c r="DU71" s="42">
        <f ca="1">EXP(-SUM($DE$18:DT18))*(1-EXP(-DU18))</f>
        <v>5.137579205763864E-2</v>
      </c>
      <c r="DV71" s="42">
        <f ca="1">EXP(-SUM($DE$18:DU18))*(1-EXP(-DV18))</f>
        <v>4.9666712971443178E-2</v>
      </c>
      <c r="DW71" s="42">
        <f ca="1">EXP(-SUM($DE$18:DV18))*(1-EXP(-DW18))</f>
        <v>4.2198766812149742E-2</v>
      </c>
      <c r="DX71" s="42">
        <f ca="1">EXP(-SUM($DE$18:DW18))*(1-EXP(-DX18))</f>
        <v>4.0194672165230635E-2</v>
      </c>
      <c r="DY71" s="42">
        <f ca="1">EXP(-SUM($DE$18:DX18))*(1-EXP(-DY18))</f>
        <v>3.694170228846208E-2</v>
      </c>
      <c r="DZ71" s="42">
        <f ca="1">EXP(-SUM($DE$18:DY18))*(1-EXP(-DZ18))</f>
        <v>3.0238998013208774E-2</v>
      </c>
      <c r="EA71" s="42">
        <f ca="1">EXP(-SUM($DE$18:DZ18))*(1-EXP(-EA18))</f>
        <v>2.470812939087328E-2</v>
      </c>
      <c r="EB71" s="42">
        <f ca="1">EXP(-SUM($DE$18:EA18))*(1-EXP(-EB18))</f>
        <v>1.9465080404776854E-2</v>
      </c>
      <c r="EC71" s="42">
        <f ca="1">EXP(-SUM($DE$18:EB18))*(1-EXP(-EC18))</f>
        <v>1.4704604217459998E-2</v>
      </c>
      <c r="ED71" s="42">
        <f ca="1">EXP(-SUM($DE$18:EC18))*(1-EXP(-ED18))</f>
        <v>1.0737906159839335E-2</v>
      </c>
      <c r="EE71" s="42">
        <f ca="1">EXP(-SUM($DE$18:ED18))*(1-EXP(-EE18))</f>
        <v>7.3706694541819263E-3</v>
      </c>
      <c r="EF71" s="42">
        <f ca="1">EXP(-SUM($DE$18:EE18))*(1-EXP(-EF18))</f>
        <v>4.9246609527746985E-3</v>
      </c>
      <c r="EG71" s="42">
        <f ca="1">EXP(-SUM($DE$18:EF18))*(1-EXP(-EG18))</f>
        <v>3.1593225822775699E-3</v>
      </c>
      <c r="EH71" s="42">
        <f ca="1">EXP(-SUM($DE$18:EG18))*(1-EXP(-EH18))</f>
        <v>1.8726990255334263E-3</v>
      </c>
      <c r="EI71" s="42">
        <f ca="1">EXP(-SUM($DE$18:EH18))*(1-EXP(-EI18))</f>
        <v>1.1013787599821994E-3</v>
      </c>
      <c r="EJ71" s="42">
        <f ca="1">EXP(-SUM($DE$18:EI18))*(1-EXP(-EJ18))</f>
        <v>5.9528493237293956E-4</v>
      </c>
      <c r="EK71" s="42">
        <f ca="1">EXP(-SUM($DE$18:EJ18))*(1-EXP(-EK18))</f>
        <v>3.2482859778500367E-4</v>
      </c>
      <c r="EL71" s="42">
        <f ca="1">EXP(-SUM($DE$18:EK18))*(1-EXP(-EL18))</f>
        <v>1.648605595081811E-4</v>
      </c>
      <c r="EM71" s="42">
        <f ca="1">EXP(-SUM($DE$18:EL18))*(1-EXP(-EM18))</f>
        <v>6.4181253727043852E-5</v>
      </c>
      <c r="EN71" s="42">
        <f ca="1">EXP(-SUM($DE$18:EM18))*(1-EXP(-EN18))</f>
        <v>3.2951754384438662E-5</v>
      </c>
      <c r="EO71" s="46"/>
      <c r="EP71" s="46"/>
      <c r="EQ71" s="46"/>
      <c r="ER71" s="46"/>
      <c r="ES71" s="46"/>
      <c r="ET71" s="46"/>
      <c r="EU71" s="46"/>
      <c r="EV71" s="46"/>
      <c r="EW71" s="46"/>
      <c r="EX71" s="46"/>
      <c r="EY71" s="46"/>
      <c r="EZ71" s="46"/>
      <c r="FA71" s="46"/>
      <c r="FB71" s="46"/>
    </row>
    <row r="72" spans="54:158" x14ac:dyDescent="0.25">
      <c r="BB72" s="31">
        <f t="shared" si="135"/>
        <v>75</v>
      </c>
      <c r="BD72" s="42">
        <f t="shared" ca="1" si="132"/>
        <v>2.6975008829629554E-2</v>
      </c>
      <c r="BE72" s="42">
        <f ca="1">EXP(-SUM($BD$19:BD19))*(1-EXP(-BE19))</f>
        <v>3.0217414764238362E-2</v>
      </c>
      <c r="BF72" s="42">
        <f ca="1">EXP(-SUM($BD$19:BE19))*(1-EXP(-BF19))</f>
        <v>3.3451474103392054E-2</v>
      </c>
      <c r="BG72" s="42">
        <f ca="1">EXP(-SUM($BD$19:BF19))*(1-EXP(-BG19))</f>
        <v>3.3437437364578153E-2</v>
      </c>
      <c r="BH72" s="42">
        <f ca="1">EXP(-SUM($BD$19:BG19))*(1-EXP(-BH19))</f>
        <v>3.774070125938337E-2</v>
      </c>
      <c r="BI72" s="42">
        <f ca="1">EXP(-SUM($BD$19:BH19))*(1-EXP(-BI19))</f>
        <v>3.9337290545369642E-2</v>
      </c>
      <c r="BJ72" s="42">
        <f ca="1">EXP(-SUM($BD$19:BI19))*(1-EXP(-BJ19))</f>
        <v>4.3059209920470111E-2</v>
      </c>
      <c r="BK72" s="42">
        <f ca="1">EXP(-SUM($BD$19:BJ19))*(1-EXP(-BK19))</f>
        <v>4.5574983130298015E-2</v>
      </c>
      <c r="BL72" s="42">
        <f ca="1">EXP(-SUM($BD$19:BK19))*(1-EXP(-BL19))</f>
        <v>4.9173060501393438E-2</v>
      </c>
      <c r="BM72" s="42">
        <f ca="1">EXP(-SUM($BD$19:BL19))*(1-EXP(-BM19))</f>
        <v>5.0046666116153514E-2</v>
      </c>
      <c r="BN72" s="42">
        <f ca="1">EXP(-SUM($BD$19:BM19))*(1-EXP(-BN19))</f>
        <v>5.0016862322008915E-2</v>
      </c>
      <c r="BO72" s="42">
        <f ca="1">EXP(-SUM($BD$19:BN19))*(1-EXP(-BO19))</f>
        <v>5.5847463248740223E-2</v>
      </c>
      <c r="BP72" s="42">
        <f ca="1">EXP(-SUM($BD$19:BO19))*(1-EXP(-BP19))</f>
        <v>5.1903050768008031E-2</v>
      </c>
      <c r="BQ72" s="42">
        <f ca="1">EXP(-SUM($BD$19:BP19))*(1-EXP(-BQ19))</f>
        <v>5.3781561505708626E-2</v>
      </c>
      <c r="BR72" s="42">
        <f ca="1">EXP(-SUM($BD$19:BQ19))*(1-EXP(-BR19))</f>
        <v>5.608315370846767E-2</v>
      </c>
      <c r="BS72" s="42">
        <f ca="1">EXP(-SUM($BD$19:BR19))*(1-EXP(-BS19))</f>
        <v>5.2205753205227058E-2</v>
      </c>
      <c r="BT72" s="42">
        <f ca="1">EXP(-SUM($BD$19:BS19))*(1-EXP(-BT19))</f>
        <v>5.0339446572416215E-2</v>
      </c>
      <c r="BU72" s="42">
        <f ca="1">EXP(-SUM($BD$19:BT19))*(1-EXP(-BU19))</f>
        <v>4.2747421277816569E-2</v>
      </c>
      <c r="BV72" s="42">
        <f ca="1">EXP(-SUM($BD$19:BU19))*(1-EXP(-BV19))</f>
        <v>4.0603511749685343E-2</v>
      </c>
      <c r="BW72" s="42">
        <f ca="1">EXP(-SUM($BD$19:BV19))*(1-EXP(-BW19))</f>
        <v>3.7223941764000075E-2</v>
      </c>
      <c r="BX72" s="42">
        <f ca="1">EXP(-SUM($BD$19:BW19))*(1-EXP(-BX19))</f>
        <v>3.0445350230323409E-2</v>
      </c>
      <c r="BY72" s="42">
        <f ca="1">EXP(-SUM($BD$19:BX19))*(1-EXP(-BY19))</f>
        <v>2.4852086293332291E-2</v>
      </c>
      <c r="BZ72" s="42">
        <f ca="1">EXP(-SUM($BD$19:BY19))*(1-EXP(-BZ19))</f>
        <v>1.9563770077953471E-2</v>
      </c>
      <c r="CA72" s="42">
        <f ca="1">EXP(-SUM($BD$19:BZ19))*(1-EXP(-CA19))</f>
        <v>1.4776585121436371E-2</v>
      </c>
      <c r="CB72" s="42">
        <f ca="1">EXP(-SUM($BD$19:CA19))*(1-EXP(-CB19))</f>
        <v>1.0788693371711207E-2</v>
      </c>
      <c r="CC72" s="42">
        <f ca="1">EXP(-SUM($BD$19:CB19))*(1-EXP(-CC19))</f>
        <v>7.4147431166235612E-3</v>
      </c>
      <c r="CD72" s="42">
        <f ca="1">EXP(-SUM($BD$19:CC19))*(1-EXP(-CD19))</f>
        <v>4.9581990833240785E-3</v>
      </c>
      <c r="CE72" s="42">
        <f ca="1">EXP(-SUM($BD$19:CD19))*(1-EXP(-CE19))</f>
        <v>3.1840731884650291E-3</v>
      </c>
      <c r="CF72" s="42">
        <f ca="1">EXP(-SUM($BD$19:CE19))*(1-EXP(-CF19))</f>
        <v>1.8936244641061487E-3</v>
      </c>
      <c r="CG72" s="42">
        <f ca="1">EXP(-SUM($BD$19:CF19))*(1-EXP(-CG19))</f>
        <v>1.1159600227872892E-3</v>
      </c>
      <c r="CH72" s="42">
        <f ca="1">EXP(-SUM($BD$19:CG19))*(1-EXP(-CH19))</f>
        <v>6.0506377203786146E-4</v>
      </c>
      <c r="CI72" s="42">
        <f ca="1">EXP(-SUM($BD$19:CH19))*(1-EXP(-CI19))</f>
        <v>3.3069975091542343E-4</v>
      </c>
      <c r="CJ72" s="42">
        <f ca="1">EXP(-SUM($BD$19:CI19))*(1-EXP(-CJ19))</f>
        <v>1.6903865787154393E-4</v>
      </c>
      <c r="CK72" s="42">
        <f ca="1">EXP(-SUM($BD$19:CJ19))*(1-EXP(-CK19))</f>
        <v>6.651597331410837E-5</v>
      </c>
      <c r="CL72" s="42">
        <f ca="1">EXP(-SUM($BD$19:CK19))*(1-EXP(-CL19))</f>
        <v>3.4150439388578287E-5</v>
      </c>
      <c r="CM72" s="42"/>
      <c r="CN72" s="42"/>
      <c r="CO72" s="42"/>
      <c r="CP72" s="42"/>
      <c r="CQ72" s="42"/>
      <c r="CR72" s="42"/>
      <c r="CS72" s="42"/>
      <c r="CT72" s="42"/>
      <c r="CU72" s="42"/>
      <c r="CV72" s="42"/>
      <c r="CW72" s="42"/>
      <c r="CX72" s="42"/>
      <c r="CY72" s="42"/>
      <c r="CZ72" s="42"/>
      <c r="DA72" s="42"/>
      <c r="DB72" s="6"/>
      <c r="DC72" s="47">
        <f t="shared" si="133"/>
        <v>75</v>
      </c>
      <c r="DD72" s="7"/>
      <c r="DE72" s="32">
        <f t="shared" ca="1" si="134"/>
        <v>2.6647485621452249E-2</v>
      </c>
      <c r="DF72" s="42">
        <f ca="1">EXP(-SUM($DE$19:DE19))*(1-EXP(-DF19))</f>
        <v>2.9899291332917459E-2</v>
      </c>
      <c r="DG72" s="42">
        <f ca="1">EXP(-SUM($DE$19:DF19))*(1-EXP(-DG19))</f>
        <v>3.3137240005896136E-2</v>
      </c>
      <c r="DH72" s="42">
        <f ca="1">EXP(-SUM($DE$19:DG19))*(1-EXP(-DH19))</f>
        <v>3.3094820598492856E-2</v>
      </c>
      <c r="DI72" s="42">
        <f ca="1">EXP(-SUM($DE$19:DH19))*(1-EXP(-DI19))</f>
        <v>3.7433988404978288E-2</v>
      </c>
      <c r="DJ72" s="42">
        <f ca="1">EXP(-SUM($DE$19:DI19))*(1-EXP(-DJ19))</f>
        <v>3.9015174692107912E-2</v>
      </c>
      <c r="DK72" s="42">
        <f ca="1">EXP(-SUM($DE$19:DJ19))*(1-EXP(-DK19))</f>
        <v>4.2846773632689746E-2</v>
      </c>
      <c r="DL72" s="42">
        <f ca="1">EXP(-SUM($DE$19:DK19))*(1-EXP(-DL19))</f>
        <v>4.5359239520995229E-2</v>
      </c>
      <c r="DM72" s="42">
        <f ca="1">EXP(-SUM($DE$19:DL19))*(1-EXP(-DM19))</f>
        <v>4.9048261579108153E-2</v>
      </c>
      <c r="DN72" s="42">
        <f ca="1">EXP(-SUM($DE$19:DM19))*(1-EXP(-DN19))</f>
        <v>4.9887255417551069E-2</v>
      </c>
      <c r="DO72" s="42">
        <f ca="1">EXP(-SUM($DE$19:DN19))*(1-EXP(-DO19))</f>
        <v>4.9800426195685671E-2</v>
      </c>
      <c r="DP72" s="42">
        <f ca="1">EXP(-SUM($DE$19:DO19))*(1-EXP(-DP19))</f>
        <v>5.5823908611926626E-2</v>
      </c>
      <c r="DQ72" s="42">
        <f ca="1">EXP(-SUM($DE$19:DP19))*(1-EXP(-DQ19))</f>
        <v>5.1883524702634638E-2</v>
      </c>
      <c r="DR72" s="42">
        <f ca="1">EXP(-SUM($DE$19:DQ19))*(1-EXP(-DR19))</f>
        <v>5.3843991415607605E-2</v>
      </c>
      <c r="DS72" s="42">
        <f ca="1">EXP(-SUM($DE$19:DR19))*(1-EXP(-DS19))</f>
        <v>5.6300007419107526E-2</v>
      </c>
      <c r="DT72" s="42">
        <f ca="1">EXP(-SUM($DE$19:DS19))*(1-EXP(-DT19))</f>
        <v>5.2451134507975519E-2</v>
      </c>
      <c r="DU72" s="42">
        <f ca="1">EXP(-SUM($DE$19:DT19))*(1-EXP(-DU19))</f>
        <v>5.0641162306988972E-2</v>
      </c>
      <c r="DV72" s="42">
        <f ca="1">EXP(-SUM($DE$19:DU19))*(1-EXP(-DV19))</f>
        <v>4.3015188854017582E-2</v>
      </c>
      <c r="DW72" s="42">
        <f ca="1">EXP(-SUM($DE$19:DV19))*(1-EXP(-DW19))</f>
        <v>4.0915065347837398E-2</v>
      </c>
      <c r="DX72" s="42">
        <f ca="1">EXP(-SUM($DE$19:DW19))*(1-EXP(-DX19))</f>
        <v>3.7556656291564371E-2</v>
      </c>
      <c r="DY72" s="42">
        <f ca="1">EXP(-SUM($DE$19:DX19))*(1-EXP(-DY19))</f>
        <v>3.072992433367433E-2</v>
      </c>
      <c r="DZ72" s="42">
        <f ca="1">EXP(-SUM($DE$19:DY19))*(1-EXP(-DZ19))</f>
        <v>2.5096818557405351E-2</v>
      </c>
      <c r="EA72" s="42">
        <f ca="1">EXP(-SUM($DE$19:DZ19))*(1-EXP(-EA19))</f>
        <v>1.9763856710108153E-2</v>
      </c>
      <c r="EB72" s="42">
        <f ca="1">EXP(-SUM($DE$19:EA19))*(1-EXP(-EB19))</f>
        <v>1.4929012120868109E-2</v>
      </c>
      <c r="EC72" s="42">
        <f ca="1">EXP(-SUM($DE$19:EB19))*(1-EXP(-EC19))</f>
        <v>1.0900883723612125E-2</v>
      </c>
      <c r="ED72" s="42">
        <f ca="1">EXP(-SUM($DE$19:EC19))*(1-EXP(-ED19))</f>
        <v>7.4871960170906256E-3</v>
      </c>
      <c r="EE72" s="42">
        <f ca="1">EXP(-SUM($DE$19:ED19))*(1-EXP(-EE19))</f>
        <v>5.0045854549766689E-3</v>
      </c>
      <c r="EF72" s="42">
        <f ca="1">EXP(-SUM($DE$19:EE19))*(1-EXP(-EF19))</f>
        <v>3.2122326253373381E-3</v>
      </c>
      <c r="EG72" s="42">
        <f ca="1">EXP(-SUM($DE$19:EF19))*(1-EXP(-EG19))</f>
        <v>1.907216855930929E-3</v>
      </c>
      <c r="EH72" s="42">
        <f ca="1">EXP(-SUM($DE$19:EG19))*(1-EXP(-EH19))</f>
        <v>1.1228261740337288E-3</v>
      </c>
      <c r="EI72" s="42">
        <f ca="1">EXP(-SUM($DE$19:EH19))*(1-EXP(-EI19))</f>
        <v>6.0783237585762268E-4</v>
      </c>
      <c r="EJ72" s="42">
        <f ca="1">EXP(-SUM($DE$19:EI19))*(1-EXP(-EJ19))</f>
        <v>3.3194533868603456E-4</v>
      </c>
      <c r="EK72" s="42">
        <f ca="1">EXP(-SUM($DE$19:EJ19))*(1-EXP(-EK19))</f>
        <v>1.6907388822686464E-4</v>
      </c>
      <c r="EL72" s="42">
        <f ca="1">EXP(-SUM($DE$19:EK19))*(1-EXP(-EL19))</f>
        <v>6.6174962664557139E-5</v>
      </c>
      <c r="EM72" s="42">
        <f ca="1">EXP(-SUM($DE$19:EL19))*(1-EXP(-EM19))</f>
        <v>3.3975358683326265E-5</v>
      </c>
      <c r="EN72" s="46"/>
      <c r="EO72" s="46"/>
      <c r="EP72" s="46"/>
      <c r="EQ72" s="46"/>
      <c r="ER72" s="46"/>
      <c r="ES72" s="46"/>
      <c r="ET72" s="46"/>
      <c r="EU72" s="46"/>
      <c r="EV72" s="46"/>
      <c r="EW72" s="46"/>
      <c r="EX72" s="46"/>
      <c r="EY72" s="46"/>
      <c r="EZ72" s="46"/>
      <c r="FA72" s="46"/>
      <c r="FB72" s="46"/>
    </row>
    <row r="73" spans="54:158" x14ac:dyDescent="0.25">
      <c r="BB73" s="31">
        <f t="shared" si="135"/>
        <v>76</v>
      </c>
      <c r="BD73" s="42">
        <f t="shared" ca="1" si="132"/>
        <v>3.1396052589621193E-2</v>
      </c>
      <c r="BE73" s="42">
        <f ca="1">EXP(-SUM($BD$20:BD20))*(1-EXP(-BE20))</f>
        <v>3.4716332871135534E-2</v>
      </c>
      <c r="BF73" s="42">
        <f ca="1">EXP(-SUM($BD$20:BE20))*(1-EXP(-BF20))</f>
        <v>3.4731511022135286E-2</v>
      </c>
      <c r="BG73" s="42">
        <f ca="1">EXP(-SUM($BD$20:BF20))*(1-EXP(-BG20))</f>
        <v>3.9117361049563953E-2</v>
      </c>
      <c r="BH73" s="42">
        <f ca="1">EXP(-SUM($BD$20:BG20))*(1-EXP(-BH20))</f>
        <v>4.0774533273214529E-2</v>
      </c>
      <c r="BI73" s="42">
        <f ca="1">EXP(-SUM($BD$20:BH20))*(1-EXP(-BI20))</f>
        <v>4.4486253835285768E-2</v>
      </c>
      <c r="BJ73" s="42">
        <f ca="1">EXP(-SUM($BD$20:BI20))*(1-EXP(-BJ20))</f>
        <v>4.7075788764604866E-2</v>
      </c>
      <c r="BK73" s="42">
        <f ca="1">EXP(-SUM($BD$20:BJ20))*(1-EXP(-BK20))</f>
        <v>5.068037190805267E-2</v>
      </c>
      <c r="BL73" s="42">
        <f ca="1">EXP(-SUM($BD$20:BK20))*(1-EXP(-BL20))</f>
        <v>5.1614077538120355E-2</v>
      </c>
      <c r="BM73" s="42">
        <f ca="1">EXP(-SUM($BD$20:BL20))*(1-EXP(-BM20))</f>
        <v>5.164222205515203E-2</v>
      </c>
      <c r="BN73" s="42">
        <f ca="1">EXP(-SUM($BD$20:BM20))*(1-EXP(-BN20))</f>
        <v>5.743669689675094E-2</v>
      </c>
      <c r="BO73" s="42">
        <f ca="1">EXP(-SUM($BD$20:BN20))*(1-EXP(-BO20))</f>
        <v>5.3377394151545292E-2</v>
      </c>
      <c r="BP73" s="42">
        <f ca="1">EXP(-SUM($BD$20:BO20))*(1-EXP(-BP20))</f>
        <v>5.5224122107144245E-2</v>
      </c>
      <c r="BQ73" s="42">
        <f ca="1">EXP(-SUM($BD$20:BP20))*(1-EXP(-BQ20))</f>
        <v>5.7432059373493168E-2</v>
      </c>
      <c r="BR73" s="42">
        <f ca="1">EXP(-SUM($BD$20:BQ20))*(1-EXP(-BR20))</f>
        <v>5.3416948122357082E-2</v>
      </c>
      <c r="BS73" s="42">
        <f ca="1">EXP(-SUM($BD$20:BR20))*(1-EXP(-BS20))</f>
        <v>5.1441051132217253E-2</v>
      </c>
      <c r="BT73" s="42">
        <f ca="1">EXP(-SUM($BD$20:BS20))*(1-EXP(-BT20))</f>
        <v>4.3671098947624658E-2</v>
      </c>
      <c r="BU73" s="42">
        <f ca="1">EXP(-SUM($BD$20:BT20))*(1-EXP(-BU20))</f>
        <v>4.1422817193967669E-2</v>
      </c>
      <c r="BV73" s="42">
        <f ca="1">EXP(-SUM($BD$20:BU20))*(1-EXP(-BV20))</f>
        <v>3.7927421970680913E-2</v>
      </c>
      <c r="BW73" s="42">
        <f ca="1">EXP(-SUM($BD$20:BV20))*(1-EXP(-BW20))</f>
        <v>3.1008156334375123E-2</v>
      </c>
      <c r="BX73" s="42">
        <f ca="1">EXP(-SUM($BD$20:BW20))*(1-EXP(-BX20))</f>
        <v>2.5298950848818138E-2</v>
      </c>
      <c r="BY73" s="42">
        <f ca="1">EXP(-SUM($BD$20:BX20))*(1-EXP(-BY20))</f>
        <v>1.9908056331281468E-2</v>
      </c>
      <c r="BZ73" s="42">
        <f ca="1">EXP(-SUM($BD$20:BY20))*(1-EXP(-BZ20))</f>
        <v>1.5035312729329689E-2</v>
      </c>
      <c r="CA73" s="42">
        <f ca="1">EXP(-SUM($BD$20:BZ20))*(1-EXP(-CA20))</f>
        <v>1.0976683231777083E-2</v>
      </c>
      <c r="CB73" s="42">
        <f ca="1">EXP(-SUM($BD$20:CA20))*(1-EXP(-CB20))</f>
        <v>7.5486232965020772E-3</v>
      </c>
      <c r="CC73" s="42">
        <f ca="1">EXP(-SUM($BD$20:CB20))*(1-EXP(-CC20))</f>
        <v>5.0497978139698325E-3</v>
      </c>
      <c r="CD73" s="42">
        <f ca="1">EXP(-SUM($BD$20:CC20))*(1-EXP(-CD20))</f>
        <v>3.2445332775011379E-3</v>
      </c>
      <c r="CE73" s="42">
        <f ca="1">EXP(-SUM($BD$20:CD20))*(1-EXP(-CE20))</f>
        <v>1.9327666699166576E-3</v>
      </c>
      <c r="CF73" s="42">
        <f ca="1">EXP(-SUM($BD$20:CE20))*(1-EXP(-CF20))</f>
        <v>1.1401845001212203E-3</v>
      </c>
      <c r="CG73" s="42">
        <f ca="1">EXP(-SUM($BD$20:CF20))*(1-EXP(-CG20))</f>
        <v>6.1916581178268824E-4</v>
      </c>
      <c r="CH73" s="42">
        <f ca="1">EXP(-SUM($BD$20:CG20))*(1-EXP(-CH20))</f>
        <v>3.3867743393349836E-4</v>
      </c>
      <c r="CI73" s="42">
        <f ca="1">EXP(-SUM($BD$20:CH20))*(1-EXP(-CI20))</f>
        <v>1.7373023253507134E-4</v>
      </c>
      <c r="CJ73" s="42">
        <f ca="1">EXP(-SUM($BD$20:CI20))*(1-EXP(-CJ20))</f>
        <v>6.8728219152209506E-5</v>
      </c>
      <c r="CK73" s="42">
        <f ca="1">EXP(-SUM($BD$20:CJ20))*(1-EXP(-CK20))</f>
        <v>3.5286244273368013E-5</v>
      </c>
      <c r="CL73" s="42"/>
      <c r="CM73" s="42"/>
      <c r="CN73" s="42"/>
      <c r="CO73" s="42"/>
      <c r="CP73" s="42"/>
      <c r="CQ73" s="42"/>
      <c r="CR73" s="42"/>
      <c r="CS73" s="42"/>
      <c r="CT73" s="42"/>
      <c r="CU73" s="42"/>
      <c r="CV73" s="42"/>
      <c r="CW73" s="42"/>
      <c r="CX73" s="42"/>
      <c r="CY73" s="42"/>
      <c r="CZ73" s="42"/>
      <c r="DA73" s="42"/>
      <c r="DB73" s="6"/>
      <c r="DC73" s="47">
        <f t="shared" si="133"/>
        <v>76</v>
      </c>
      <c r="DD73" s="7"/>
      <c r="DE73" s="32">
        <f t="shared" ca="1" si="134"/>
        <v>3.1055127091743406E-2</v>
      </c>
      <c r="DF73" s="42">
        <f ca="1">EXP(-SUM($DE$20:DE20))*(1-EXP(-DF20))</f>
        <v>3.4378843716188705E-2</v>
      </c>
      <c r="DG73" s="42">
        <f ca="1">EXP(-SUM($DE$20:DF20))*(1-EXP(-DG20))</f>
        <v>3.4364417839216087E-2</v>
      </c>
      <c r="DH73" s="42">
        <f ca="1">EXP(-SUM($DE$20:DG20))*(1-EXP(-DH20))</f>
        <v>3.87869803980967E-2</v>
      </c>
      <c r="DI73" s="42">
        <f ca="1">EXP(-SUM($DE$20:DH20))*(1-EXP(-DI20))</f>
        <v>4.0427831661398649E-2</v>
      </c>
      <c r="DJ73" s="42">
        <f ca="1">EXP(-SUM($DE$20:DI20))*(1-EXP(-DJ20))</f>
        <v>4.4252933183841235E-2</v>
      </c>
      <c r="DK73" s="42">
        <f ca="1">EXP(-SUM($DE$20:DJ20))*(1-EXP(-DK20))</f>
        <v>4.6838450752924324E-2</v>
      </c>
      <c r="DL73" s="42">
        <f ca="1">EXP(-SUM($DE$20:DK20))*(1-EXP(-DL20))</f>
        <v>5.0536277020230766E-2</v>
      </c>
      <c r="DM73" s="42">
        <f ca="1">EXP(-SUM($DE$20:DL20))*(1-EXP(-DM20))</f>
        <v>5.1434101457102935E-2</v>
      </c>
      <c r="DN73" s="42">
        <f ca="1">EXP(-SUM($DE$20:DM20))*(1-EXP(-DN20))</f>
        <v>5.1403471417365974E-2</v>
      </c>
      <c r="DO73" s="42">
        <f ca="1">EXP(-SUM($DE$20:DN20))*(1-EXP(-DO20))</f>
        <v>5.7395713116850149E-2</v>
      </c>
      <c r="DP73" s="42">
        <f ca="1">EXP(-SUM($DE$20:DO20))*(1-EXP(-DP20))</f>
        <v>5.3341950349680319E-2</v>
      </c>
      <c r="DQ73" s="42">
        <f ca="1">EXP(-SUM($DE$20:DP20))*(1-EXP(-DQ20))</f>
        <v>5.5272538725875155E-2</v>
      </c>
      <c r="DR73" s="42">
        <f ca="1">EXP(-SUM($DE$20:DQ20))*(1-EXP(-DR20))</f>
        <v>5.7637937583709886E-2</v>
      </c>
      <c r="DS73" s="42">
        <f ca="1">EXP(-SUM($DE$20:DR20))*(1-EXP(-DS20))</f>
        <v>5.3653044555857843E-2</v>
      </c>
      <c r="DT73" s="42">
        <f ca="1">EXP(-SUM($DE$20:DS20))*(1-EXP(-DT20))</f>
        <v>5.1734998616908202E-2</v>
      </c>
      <c r="DU73" s="42">
        <f ca="1">EXP(-SUM($DE$20:DT20))*(1-EXP(-DU20))</f>
        <v>4.3932500876878069E-2</v>
      </c>
      <c r="DV73" s="42">
        <f ca="1">EXP(-SUM($DE$20:DU20))*(1-EXP(-DV20))</f>
        <v>4.172915610404495E-2</v>
      </c>
      <c r="DW73" s="42">
        <f ca="1">EXP(-SUM($DE$20:DV20))*(1-EXP(-DW20))</f>
        <v>3.8255894865790153E-2</v>
      </c>
      <c r="DX73" s="42">
        <f ca="1">EXP(-SUM($DE$20:DW20))*(1-EXP(-DX20))</f>
        <v>3.1289381574571111E-2</v>
      </c>
      <c r="DY73" s="42">
        <f ca="1">EXP(-SUM($DE$20:DX20))*(1-EXP(-DY20))</f>
        <v>2.5541056518435145E-2</v>
      </c>
      <c r="DZ73" s="42">
        <f ca="1">EXP(-SUM($DE$20:DY20))*(1-EXP(-DZ20))</f>
        <v>2.0106133198513062E-2</v>
      </c>
      <c r="EA73" s="42">
        <f ca="1">EXP(-SUM($DE$20:DZ20))*(1-EXP(-EA20))</f>
        <v>1.5186233915392913E-2</v>
      </c>
      <c r="EB73" s="42">
        <f ca="1">EXP(-SUM($DE$20:EA20))*(1-EXP(-EB20))</f>
        <v>1.1087786510739455E-2</v>
      </c>
      <c r="EC73" s="42">
        <f ca="1">EXP(-SUM($DE$20:EB20))*(1-EXP(-EC20))</f>
        <v>7.6203007979322194E-3</v>
      </c>
      <c r="ED73" s="42">
        <f ca="1">EXP(-SUM($DE$20:EC20))*(1-EXP(-ED20))</f>
        <v>5.0956544059164157E-3</v>
      </c>
      <c r="EE73" s="42">
        <f ca="1">EXP(-SUM($DE$20:ED20))*(1-EXP(-EE20))</f>
        <v>3.2723447160747376E-3</v>
      </c>
      <c r="EF73" s="42">
        <f ca="1">EXP(-SUM($DE$20:EE20))*(1-EXP(-EF20))</f>
        <v>1.9461210979056834E-3</v>
      </c>
      <c r="EG73" s="42">
        <f ca="1">EXP(-SUM($DE$20:EF20))*(1-EXP(-EG20))</f>
        <v>1.1468975955540408E-3</v>
      </c>
      <c r="EH73" s="42">
        <f ca="1">EXP(-SUM($DE$20:EG20))*(1-EXP(-EH20))</f>
        <v>6.2183785363013227E-4</v>
      </c>
      <c r="EI73" s="42">
        <f ca="1">EXP(-SUM($DE$20:EH20))*(1-EXP(-EI20))</f>
        <v>3.3986768471141982E-4</v>
      </c>
      <c r="EJ73" s="42">
        <f ca="1">EXP(-SUM($DE$20:EI20))*(1-EXP(-EJ20))</f>
        <v>1.737248882664581E-4</v>
      </c>
      <c r="EK73" s="42">
        <f ca="1">EXP(-SUM($DE$20:EJ20))*(1-EXP(-EK20))</f>
        <v>6.8359984499577836E-5</v>
      </c>
      <c r="EL73" s="42">
        <f ca="1">EXP(-SUM($DE$20:EK20))*(1-EXP(-EL20))</f>
        <v>3.5097186298885897E-5</v>
      </c>
      <c r="EM73" s="46"/>
      <c r="EN73" s="46"/>
      <c r="EO73" s="46"/>
      <c r="EP73" s="46"/>
      <c r="EQ73" s="46"/>
      <c r="ER73" s="46"/>
      <c r="ES73" s="46"/>
      <c r="ET73" s="46"/>
      <c r="EU73" s="46"/>
      <c r="EV73" s="46"/>
      <c r="EW73" s="46"/>
      <c r="EX73" s="46"/>
      <c r="EY73" s="46"/>
      <c r="EZ73" s="46"/>
      <c r="FA73" s="46"/>
      <c r="FB73" s="46"/>
    </row>
    <row r="74" spans="54:158" x14ac:dyDescent="0.25">
      <c r="BB74" s="31">
        <f t="shared" si="135"/>
        <v>77</v>
      </c>
      <c r="BD74" s="42">
        <f t="shared" ca="1" si="132"/>
        <v>3.6206136973172209E-2</v>
      </c>
      <c r="BE74" s="42">
        <f ca="1">EXP(-SUM($BD$21:BD21))*(1-EXP(-BE21))</f>
        <v>3.6252853285517729E-2</v>
      </c>
      <c r="BF74" s="42">
        <f ca="1">EXP(-SUM($BD$21:BE21))*(1-EXP(-BF21))</f>
        <v>4.0743179221429303E-2</v>
      </c>
      <c r="BG74" s="42">
        <f ca="1">EXP(-SUM($BD$21:BF21))*(1-EXP(-BG21))</f>
        <v>4.2471467174333623E-2</v>
      </c>
      <c r="BH74" s="42">
        <f ca="1">EXP(-SUM($BD$21:BG21))*(1-EXP(-BH21))</f>
        <v>4.6185695393081892E-2</v>
      </c>
      <c r="BI74" s="42">
        <f ca="1">EXP(-SUM($BD$21:BH21))*(1-EXP(-BI21))</f>
        <v>4.8864003371624831E-2</v>
      </c>
      <c r="BJ74" s="42">
        <f ca="1">EXP(-SUM($BD$21:BI21))*(1-EXP(-BJ21))</f>
        <v>5.248936088193016E-2</v>
      </c>
      <c r="BK74" s="42">
        <f ca="1">EXP(-SUM($BD$21:BJ21))*(1-EXP(-BK21))</f>
        <v>5.3490746567937751E-2</v>
      </c>
      <c r="BL74" s="42">
        <f ca="1">EXP(-SUM($BD$21:BK21))*(1-EXP(-BL21))</f>
        <v>5.3580710038603506E-2</v>
      </c>
      <c r="BM74" s="42">
        <f ca="1">EXP(-SUM($BD$21:BL21))*(1-EXP(-BM21))</f>
        <v>5.9359223717799565E-2</v>
      </c>
      <c r="BN74" s="42">
        <f ca="1">EXP(-SUM($BD$21:BM21))*(1-EXP(-BN21))</f>
        <v>5.51610931825443E-2</v>
      </c>
      <c r="BO74" s="42">
        <f ca="1">EXP(-SUM($BD$21:BN21))*(1-EXP(-BO21))</f>
        <v>5.6981439975142767E-2</v>
      </c>
      <c r="BP74" s="42">
        <f ca="1">EXP(-SUM($BD$21:BO21))*(1-EXP(-BP21))</f>
        <v>5.9099562530458186E-2</v>
      </c>
      <c r="BQ74" s="42">
        <f ca="1">EXP(-SUM($BD$21:BP21))*(1-EXP(-BQ21))</f>
        <v>5.4922074001611344E-2</v>
      </c>
      <c r="BR74" s="42">
        <f ca="1">EXP(-SUM($BD$21:BQ21))*(1-EXP(-BR21))</f>
        <v>5.2822357633973846E-2</v>
      </c>
      <c r="BS74" s="42">
        <f ca="1">EXP(-SUM($BD$21:BR21))*(1-EXP(-BS21))</f>
        <v>4.4831611974424521E-2</v>
      </c>
      <c r="BT74" s="42">
        <f ca="1">EXP(-SUM($BD$21:BS21))*(1-EXP(-BT21))</f>
        <v>4.246403670168352E-2</v>
      </c>
      <c r="BU74" s="42">
        <f ca="1">EXP(-SUM($BD$21:BT21))*(1-EXP(-BU21))</f>
        <v>3.8831997488512654E-2</v>
      </c>
      <c r="BV74" s="42">
        <f ca="1">EXP(-SUM($BD$21:BU21))*(1-EXP(-BV21))</f>
        <v>3.1734840772396897E-2</v>
      </c>
      <c r="BW74" s="42">
        <f ca="1">EXP(-SUM($BD$21:BV21))*(1-EXP(-BW21))</f>
        <v>2.5879004542893509E-2</v>
      </c>
      <c r="BX74" s="42">
        <f ca="1">EXP(-SUM($BD$21:BW21))*(1-EXP(-BX21))</f>
        <v>2.0356848746210195E-2</v>
      </c>
      <c r="BY74" s="42">
        <f ca="1">EXP(-SUM($BD$21:BX21))*(1-EXP(-BY21))</f>
        <v>1.5372912277433632E-2</v>
      </c>
      <c r="BZ74" s="42">
        <f ca="1">EXP(-SUM($BD$21:BY21))*(1-EXP(-BZ21))</f>
        <v>1.1222212093236978E-2</v>
      </c>
      <c r="CA74" s="42">
        <f ca="1">EXP(-SUM($BD$21:BZ21))*(1-EXP(-CA21))</f>
        <v>7.722253525587636E-3</v>
      </c>
      <c r="CB74" s="42">
        <f ca="1">EXP(-SUM($BD$21:CA21))*(1-EXP(-CB21))</f>
        <v>5.1680668157078708E-3</v>
      </c>
      <c r="CC74" s="42">
        <f ca="1">EXP(-SUM($BD$21:CB21))*(1-EXP(-CC21))</f>
        <v>3.3221901530916783E-3</v>
      </c>
      <c r="CD74" s="42">
        <f ca="1">EXP(-SUM($BD$21:CC21))*(1-EXP(-CD21))</f>
        <v>1.9822878559503897E-3</v>
      </c>
      <c r="CE74" s="42">
        <f ca="1">EXP(-SUM($BD$21:CD21))*(1-EXP(-CE21))</f>
        <v>1.1705822814796992E-3</v>
      </c>
      <c r="CF74" s="42">
        <f ca="1">EXP(-SUM($BD$21:CE21))*(1-EXP(-CF21))</f>
        <v>6.3666535440603795E-4</v>
      </c>
      <c r="CG74" s="42">
        <f ca="1">EXP(-SUM($BD$21:CF21))*(1-EXP(-CG21))</f>
        <v>3.4852480975680459E-4</v>
      </c>
      <c r="CH74" s="42">
        <f ca="1">EXP(-SUM($BD$21:CG21))*(1-EXP(-CH21))</f>
        <v>1.7941328711359512E-4</v>
      </c>
      <c r="CI74" s="42">
        <f ca="1">EXP(-SUM($BD$21:CH21))*(1-EXP(-CI21))</f>
        <v>7.1356100244779775E-5</v>
      </c>
      <c r="CJ74" s="42">
        <f ca="1">EXP(-SUM($BD$21:CI21))*(1-EXP(-CJ21))</f>
        <v>3.6635443413075664E-5</v>
      </c>
      <c r="CK74" s="42"/>
      <c r="CL74" s="42"/>
      <c r="CM74" s="42"/>
      <c r="CN74" s="42"/>
      <c r="CO74" s="42"/>
      <c r="CP74" s="42"/>
      <c r="CQ74" s="42"/>
      <c r="CR74" s="42"/>
      <c r="CS74" s="42"/>
      <c r="CT74" s="42"/>
      <c r="CU74" s="42"/>
      <c r="CV74" s="42"/>
      <c r="CW74" s="42"/>
      <c r="CX74" s="42"/>
      <c r="CY74" s="42"/>
      <c r="CZ74" s="42"/>
      <c r="DA74" s="42"/>
      <c r="DB74" s="6"/>
      <c r="DC74" s="47">
        <f t="shared" si="133"/>
        <v>77</v>
      </c>
      <c r="DD74" s="7"/>
      <c r="DE74" s="32">
        <f t="shared" ca="1" si="134"/>
        <v>3.5841618201073566E-2</v>
      </c>
      <c r="DF74" s="42">
        <f ca="1">EXP(-SUM($DE$21:DE21))*(1-EXP(-DF21))</f>
        <v>3.5857288332338595E-2</v>
      </c>
      <c r="DG74" s="42">
        <f ca="1">EXP(-SUM($DE$21:DF21))*(1-EXP(-DG21))</f>
        <v>4.0385300053903957E-2</v>
      </c>
      <c r="DH74" s="42">
        <f ca="1">EXP(-SUM($DE$21:DG21))*(1-EXP(-DH21))</f>
        <v>4.2096187386214672E-2</v>
      </c>
      <c r="DI74" s="42">
        <f ca="1">EXP(-SUM($DE$21:DH21))*(1-EXP(-DI21))</f>
        <v>4.5928218601857307E-2</v>
      </c>
      <c r="DJ74" s="42">
        <f ca="1">EXP(-SUM($DE$21:DI21))*(1-EXP(-DJ21))</f>
        <v>4.8601689979134235E-2</v>
      </c>
      <c r="DK74" s="42">
        <f ca="1">EXP(-SUM($DE$21:DJ21))*(1-EXP(-DK21))</f>
        <v>5.2323111054368203E-2</v>
      </c>
      <c r="DL74" s="42">
        <f ca="1">EXP(-SUM($DE$21:DK21))*(1-EXP(-DL21))</f>
        <v>5.3287081552902731E-2</v>
      </c>
      <c r="DM74" s="42">
        <f ca="1">EXP(-SUM($DE$21:DL21))*(1-EXP(-DM21))</f>
        <v>5.3316138338296709E-2</v>
      </c>
      <c r="DN74" s="42">
        <f ca="1">EXP(-SUM($DE$21:DM21))*(1-EXP(-DN21))</f>
        <v>5.9298433637723059E-2</v>
      </c>
      <c r="DO74" s="42">
        <f ca="1">EXP(-SUM($DE$21:DN21))*(1-EXP(-DO21))</f>
        <v>5.5107553809018633E-2</v>
      </c>
      <c r="DP74" s="42">
        <f ca="1">EXP(-SUM($DE$21:DO21))*(1-EXP(-DP21))</f>
        <v>5.7014141078806535E-2</v>
      </c>
      <c r="DQ74" s="42">
        <f ca="1">EXP(-SUM($DE$21:DP21))*(1-EXP(-DQ21))</f>
        <v>5.9293645795106723E-2</v>
      </c>
      <c r="DR74" s="42">
        <f ca="1">EXP(-SUM($DE$21:DQ21))*(1-EXP(-DR21))</f>
        <v>5.5148389870979288E-2</v>
      </c>
      <c r="DS74" s="42">
        <f ca="1">EXP(-SUM($DE$21:DR21))*(1-EXP(-DS21))</f>
        <v>5.3108446718339343E-2</v>
      </c>
      <c r="DT74" s="42">
        <f ca="1">EXP(-SUM($DE$21:DS21))*(1-EXP(-DT21))</f>
        <v>4.5086641515742307E-2</v>
      </c>
      <c r="DU74" s="42">
        <f ca="1">EXP(-SUM($DE$21:DT21))*(1-EXP(-DU21))</f>
        <v>4.276548459740856E-2</v>
      </c>
      <c r="DV74" s="42">
        <f ca="1">EXP(-SUM($DE$21:DU21))*(1-EXP(-DV21))</f>
        <v>3.9156790628493907E-2</v>
      </c>
      <c r="DW74" s="42">
        <f ca="1">EXP(-SUM($DE$21:DV21))*(1-EXP(-DW21))</f>
        <v>3.2013245885769225E-2</v>
      </c>
      <c r="DX74" s="42">
        <f ca="1">EXP(-SUM($DE$21:DW21))*(1-EXP(-DX21))</f>
        <v>2.6118983839015342E-2</v>
      </c>
      <c r="DY74" s="42">
        <f ca="1">EXP(-SUM($DE$21:DX21))*(1-EXP(-DY21))</f>
        <v>2.0553350401375986E-2</v>
      </c>
      <c r="DZ74" s="42">
        <f ca="1">EXP(-SUM($DE$21:DY21))*(1-EXP(-DZ21))</f>
        <v>1.5522663075581627E-2</v>
      </c>
      <c r="EA74" s="42">
        <f ca="1">EXP(-SUM($DE$21:DZ21))*(1-EXP(-EA21))</f>
        <v>1.1332478316987984E-2</v>
      </c>
      <c r="EB74" s="42">
        <f ca="1">EXP(-SUM($DE$21:EA21))*(1-EXP(-EB21))</f>
        <v>7.793302222940327E-3</v>
      </c>
      <c r="EC74" s="42">
        <f ca="1">EXP(-SUM($DE$21:EB21))*(1-EXP(-EC21))</f>
        <v>5.2134805226333979E-3</v>
      </c>
      <c r="ED74" s="42">
        <f ca="1">EXP(-SUM($DE$21:EC21))*(1-EXP(-ED21))</f>
        <v>3.3497006554387837E-3</v>
      </c>
      <c r="EE74" s="42">
        <f ca="1">EXP(-SUM($DE$21:ED21))*(1-EXP(-EE21))</f>
        <v>1.9954148184962769E-3</v>
      </c>
      <c r="EF74" s="42">
        <f ca="1">EXP(-SUM($DE$21:EE21))*(1-EXP(-EF21))</f>
        <v>1.1771421158973934E-3</v>
      </c>
      <c r="EG74" s="42">
        <f ca="1">EXP(-SUM($DE$21:EF21))*(1-EXP(-EG21))</f>
        <v>6.3923527612918195E-4</v>
      </c>
      <c r="EH74" s="42">
        <f ca="1">EXP(-SUM($DE$21:EG21))*(1-EXP(-EH21))</f>
        <v>3.496552278554856E-4</v>
      </c>
      <c r="EI74" s="42">
        <f ca="1">EXP(-SUM($DE$21:EH21))*(1-EXP(-EI21))</f>
        <v>1.7936147483143121E-4</v>
      </c>
      <c r="EJ74" s="42">
        <f ca="1">EXP(-SUM($DE$21:EI21))*(1-EXP(-EJ21))</f>
        <v>7.0955956080871483E-5</v>
      </c>
      <c r="EK74" s="42">
        <f ca="1">EXP(-SUM($DE$21:EJ21))*(1-EXP(-EK21))</f>
        <v>3.6430002549244163E-5</v>
      </c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</row>
    <row r="75" spans="54:158" x14ac:dyDescent="0.25">
      <c r="BB75" s="31">
        <f t="shared" si="135"/>
        <v>78</v>
      </c>
      <c r="BD75" s="42">
        <f t="shared" ca="1" si="132"/>
        <v>3.8043977084433189E-2</v>
      </c>
      <c r="BE75" s="42">
        <f ca="1">EXP(-SUM($BD$22:BD22))*(1-EXP(-BE22))</f>
        <v>4.2664181670222463E-2</v>
      </c>
      <c r="BF75" s="42">
        <f ca="1">EXP(-SUM($BD$22:BE22))*(1-EXP(-BF22))</f>
        <v>4.4476087466893785E-2</v>
      </c>
      <c r="BG75" s="42">
        <f ca="1">EXP(-SUM($BD$22:BF22))*(1-EXP(-BG22))</f>
        <v>4.8206802890193627E-2</v>
      </c>
      <c r="BH75" s="42">
        <f ca="1">EXP(-SUM($BD$22:BG22))*(1-EXP(-BH22))</f>
        <v>5.0991541758097086E-2</v>
      </c>
      <c r="BI75" s="42">
        <f ca="1">EXP(-SUM($BD$22:BH22))*(1-EXP(-BI22))</f>
        <v>5.4653629821513894E-2</v>
      </c>
      <c r="BJ75" s="42">
        <f ca="1">EXP(-SUM($BD$22:BI22))*(1-EXP(-BJ22))</f>
        <v>5.5731907475690033E-2</v>
      </c>
      <c r="BK75" s="42">
        <f ca="1">EXP(-SUM($BD$22:BJ22))*(1-EXP(-BK22))</f>
        <v>5.5888743026415992E-2</v>
      </c>
      <c r="BL75" s="42">
        <f ca="1">EXP(-SUM($BD$22:BK22))*(1-EXP(-BL22))</f>
        <v>6.1673268964705978E-2</v>
      </c>
      <c r="BM75" s="42">
        <f ca="1">EXP(-SUM($BD$22:BL22))*(1-EXP(-BM22))</f>
        <v>5.7308179514412007E-2</v>
      </c>
      <c r="BN75" s="42">
        <f ca="1">EXP(-SUM($BD$22:BM22))*(1-EXP(-BN22))</f>
        <v>5.9107750617796266E-2</v>
      </c>
      <c r="BO75" s="42">
        <f ca="1">EXP(-SUM($BD$22:BN22))*(1-EXP(-BO22))</f>
        <v>6.1139133291397543E-2</v>
      </c>
      <c r="BP75" s="42">
        <f ca="1">EXP(-SUM($BD$22:BO22))*(1-EXP(-BP22))</f>
        <v>5.6770034103963495E-2</v>
      </c>
      <c r="BQ75" s="42">
        <f ca="1">EXP(-SUM($BD$22:BP22))*(1-EXP(-BQ22))</f>
        <v>5.4529246122847284E-2</v>
      </c>
      <c r="BR75" s="42">
        <f ca="1">EXP(-SUM($BD$22:BQ22))*(1-EXP(-BR22))</f>
        <v>4.6267692201731096E-2</v>
      </c>
      <c r="BS75" s="42">
        <f ca="1">EXP(-SUM($BD$22:BR22))*(1-EXP(-BS22))</f>
        <v>4.3762864731093233E-2</v>
      </c>
      <c r="BT75" s="42">
        <f ca="1">EXP(-SUM($BD$22:BS22))*(1-EXP(-BT22))</f>
        <v>3.9969507359884228E-2</v>
      </c>
      <c r="BU75" s="42">
        <f ca="1">EXP(-SUM($BD$22:BT22))*(1-EXP(-BU22))</f>
        <v>3.2651213262119762E-2</v>
      </c>
      <c r="BV75" s="42">
        <f ca="1">EXP(-SUM($BD$22:BU22))*(1-EXP(-BV22))</f>
        <v>2.661308571719858E-2</v>
      </c>
      <c r="BW75" s="42">
        <f ca="1">EXP(-SUM($BD$22:BV22))*(1-EXP(-BW22))</f>
        <v>2.0926414818290478E-2</v>
      </c>
      <c r="BX75" s="42">
        <f ca="1">EXP(-SUM($BD$22:BW22))*(1-EXP(-BX22))</f>
        <v>1.5801646539506428E-2</v>
      </c>
      <c r="BY75" s="42">
        <f ca="1">EXP(-SUM($BD$22:BX22))*(1-EXP(-BY22))</f>
        <v>1.1534216169986828E-2</v>
      </c>
      <c r="BZ75" s="42">
        <f ca="1">EXP(-SUM($BD$22:BY22))*(1-EXP(-BZ22))</f>
        <v>7.9418600804902605E-3</v>
      </c>
      <c r="CA75" s="42">
        <f ca="1">EXP(-SUM($BD$22:BZ22))*(1-EXP(-CA22))</f>
        <v>5.3172069684144421E-3</v>
      </c>
      <c r="CB75" s="42">
        <f ca="1">EXP(-SUM($BD$22:CA22))*(1-EXP(-CB22))</f>
        <v>3.4197709617859698E-3</v>
      </c>
      <c r="CC75" s="42">
        <f ca="1">EXP(-SUM($BD$22:CB22))*(1-EXP(-CC22))</f>
        <v>2.0438685170126288E-3</v>
      </c>
      <c r="CD75" s="42">
        <f ca="1">EXP(-SUM($BD$22:CC22))*(1-EXP(-CD22))</f>
        <v>1.2081651393441642E-3</v>
      </c>
      <c r="CE75" s="42">
        <f ca="1">EXP(-SUM($BD$22:CD22))*(1-EXP(-CE22))</f>
        <v>6.5812914915798341E-4</v>
      </c>
      <c r="CF75" s="42">
        <f ca="1">EXP(-SUM($BD$22:CE22))*(1-EXP(-CF22))</f>
        <v>3.6055657595639423E-4</v>
      </c>
      <c r="CG75" s="42">
        <f ca="1">EXP(-SUM($BD$22:CF22))*(1-EXP(-CG22))</f>
        <v>1.8626055914166517E-4</v>
      </c>
      <c r="CH75" s="42">
        <f ca="1">EXP(-SUM($BD$22:CG22))*(1-EXP(-CH22))</f>
        <v>7.4475130256214866E-5</v>
      </c>
      <c r="CI75" s="42">
        <f ca="1">EXP(-SUM($BD$22:CH22))*(1-EXP(-CI22))</f>
        <v>3.8236806815722858E-5</v>
      </c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  <c r="CW75" s="42"/>
      <c r="CX75" s="42"/>
      <c r="CY75" s="42"/>
      <c r="CZ75" s="42"/>
      <c r="DA75" s="42"/>
      <c r="DB75" s="6"/>
      <c r="DC75" s="47">
        <f t="shared" si="133"/>
        <v>78</v>
      </c>
      <c r="DD75" s="7"/>
      <c r="DE75" s="32">
        <f t="shared" ca="1" si="134"/>
        <v>3.7614737628297812E-2</v>
      </c>
      <c r="DF75" s="42">
        <f ca="1">EXP(-SUM($DE$22:DE22))*(1-EXP(-DF22))</f>
        <v>4.2273748344354406E-2</v>
      </c>
      <c r="DG75" s="42">
        <f ca="1">EXP(-SUM($DE$22:DF22))*(1-EXP(-DG22))</f>
        <v>4.4066961622841752E-2</v>
      </c>
      <c r="DH75" s="42">
        <f ca="1">EXP(-SUM($DE$22:DG22))*(1-EXP(-DH22))</f>
        <v>4.7920719528171847E-2</v>
      </c>
      <c r="DI75" s="42">
        <f ca="1">EXP(-SUM($DE$22:DH22))*(1-EXP(-DI22))</f>
        <v>5.0699641537626877E-2</v>
      </c>
      <c r="DJ75" s="42">
        <f ca="1">EXP(-SUM($DE$22:DI22))*(1-EXP(-DJ22))</f>
        <v>5.4461190193809204E-2</v>
      </c>
      <c r="DK75" s="42">
        <f ca="1">EXP(-SUM($DE$22:DJ22))*(1-EXP(-DK22))</f>
        <v>5.5500194201224956E-2</v>
      </c>
      <c r="DL75" s="42">
        <f ca="1">EXP(-SUM($DE$22:DK22))*(1-EXP(-DL22))</f>
        <v>5.5593537263592271E-2</v>
      </c>
      <c r="DM75" s="42">
        <f ca="1">EXP(-SUM($DE$22:DL22))*(1-EXP(-DM22))</f>
        <v>6.1589128126817376E-2</v>
      </c>
      <c r="DN75" s="42">
        <f ca="1">EXP(-SUM($DE$22:DM22))*(1-EXP(-DN22))</f>
        <v>5.7233289501666874E-2</v>
      </c>
      <c r="DO75" s="42">
        <f ca="1">EXP(-SUM($DE$22:DN22))*(1-EXP(-DO22))</f>
        <v>5.9122019926740967E-2</v>
      </c>
      <c r="DP75" s="42">
        <f ca="1">EXP(-SUM($DE$22:DO22))*(1-EXP(-DP22))</f>
        <v>6.1319712438149356E-2</v>
      </c>
      <c r="DQ75" s="42">
        <f ca="1">EXP(-SUM($DE$22:DP22))*(1-EXP(-DQ22))</f>
        <v>5.6985291262518188E-2</v>
      </c>
      <c r="DR75" s="42">
        <f ca="1">EXP(-SUM($DE$22:DQ22))*(1-EXP(-DR22))</f>
        <v>5.4806696390536681E-2</v>
      </c>
      <c r="DS75" s="42">
        <f ca="1">EXP(-SUM($DE$22:DR22))*(1-EXP(-DS22))</f>
        <v>4.6515768251137554E-2</v>
      </c>
      <c r="DT75" s="42">
        <f ca="1">EXP(-SUM($DE$22:DS22))*(1-EXP(-DT22))</f>
        <v>4.4059252015076919E-2</v>
      </c>
      <c r="DU75" s="42">
        <f ca="1">EXP(-SUM($DE$22:DT22))*(1-EXP(-DU22))</f>
        <v>4.0290770649399482E-2</v>
      </c>
      <c r="DV75" s="42">
        <f ca="1">EXP(-SUM($DE$22:DU22))*(1-EXP(-DV22))</f>
        <v>3.2927000253697977E-2</v>
      </c>
      <c r="DW75" s="42">
        <f ca="1">EXP(-SUM($DE$22:DV22))*(1-EXP(-DW22))</f>
        <v>2.6851182120645189E-2</v>
      </c>
      <c r="DX75" s="42">
        <f ca="1">EXP(-SUM($DE$22:DW22))*(1-EXP(-DX22))</f>
        <v>2.1121579548430428E-2</v>
      </c>
      <c r="DY75" s="42">
        <f ca="1">EXP(-SUM($DE$22:DX22))*(1-EXP(-DY22))</f>
        <v>1.5950415194753865E-2</v>
      </c>
      <c r="DZ75" s="42">
        <f ca="1">EXP(-SUM($DE$22:DY22))*(1-EXP(-DZ22))</f>
        <v>1.1643788701863323E-2</v>
      </c>
      <c r="EA75" s="42">
        <f ca="1">EXP(-SUM($DE$22:DZ22))*(1-EXP(-EA22))</f>
        <v>8.0123497584178791E-3</v>
      </c>
      <c r="EB75" s="42">
        <f ca="1">EXP(-SUM($DE$22:EA22))*(1-EXP(-EB22))</f>
        <v>5.3622117902653796E-3</v>
      </c>
      <c r="EC75" s="42">
        <f ca="1">EXP(-SUM($DE$22:EB22))*(1-EXP(-EC22))</f>
        <v>3.4469924332763721E-3</v>
      </c>
      <c r="ED75" s="42">
        <f ca="1">EXP(-SUM($DE$22:EC22))*(1-EXP(-ED22))</f>
        <v>2.0567550095462813E-3</v>
      </c>
      <c r="EE75" s="42">
        <f ca="1">EXP(-SUM($DE$22:ED22))*(1-EXP(-EE22))</f>
        <v>1.2145566872603295E-3</v>
      </c>
      <c r="EF75" s="42">
        <f ca="1">EXP(-SUM($DE$22:EE22))*(1-EXP(-EF22))</f>
        <v>6.6058249469089659E-4</v>
      </c>
      <c r="EG75" s="42">
        <f ca="1">EXP(-SUM($DE$22:EF22))*(1-EXP(-EG22))</f>
        <v>3.6161758559268118E-4</v>
      </c>
      <c r="EH75" s="42">
        <f ca="1">EXP(-SUM($DE$22:EG22))*(1-EXP(-EH22))</f>
        <v>1.8615317444556221E-4</v>
      </c>
      <c r="EI75" s="42">
        <f ca="1">EXP(-SUM($DE$22:EH22))*(1-EXP(-EI22))</f>
        <v>7.4036682512880421E-5</v>
      </c>
      <c r="EJ75" s="42">
        <f ca="1">EXP(-SUM($DE$22:EI22))*(1-EXP(-EJ22))</f>
        <v>3.8011700238493741E-5</v>
      </c>
      <c r="EK75" s="46"/>
      <c r="EL75" s="46"/>
      <c r="EM75" s="46"/>
      <c r="EN75" s="46"/>
      <c r="EO75" s="46"/>
      <c r="EP75" s="46"/>
      <c r="EQ75" s="46"/>
      <c r="ER75" s="46"/>
      <c r="ES75" s="46"/>
      <c r="ET75" s="46"/>
      <c r="EU75" s="46"/>
      <c r="EV75" s="46"/>
      <c r="EW75" s="46"/>
      <c r="EX75" s="46"/>
      <c r="EY75" s="46"/>
      <c r="EZ75" s="46"/>
      <c r="FA75" s="46"/>
      <c r="FB75" s="46"/>
    </row>
    <row r="76" spans="54:158" x14ac:dyDescent="0.25">
      <c r="BB76" s="31">
        <f t="shared" si="135"/>
        <v>79</v>
      </c>
      <c r="BD76" s="42">
        <f t="shared" ca="1" si="132"/>
        <v>4.4780987504595582E-2</v>
      </c>
      <c r="BE76" s="42">
        <f ca="1">EXP(-SUM($BD$23:BD23))*(1-EXP(-BE23))</f>
        <v>4.6684801147525164E-2</v>
      </c>
      <c r="BF76" s="42">
        <f ca="1">EXP(-SUM($BD$23:BE23))*(1-EXP(-BF23))</f>
        <v>5.0434407823845236E-2</v>
      </c>
      <c r="BG76" s="42">
        <f ca="1">EXP(-SUM($BD$23:BF23))*(1-EXP(-BG23))</f>
        <v>5.3336369346720418E-2</v>
      </c>
      <c r="BH76" s="42">
        <f ca="1">EXP(-SUM($BD$23:BG23))*(1-EXP(-BH23))</f>
        <v>5.7040261997743424E-2</v>
      </c>
      <c r="BI76" s="42">
        <f ca="1">EXP(-SUM($BD$23:BH23))*(1-EXP(-BI23))</f>
        <v>5.8202607841787719E-2</v>
      </c>
      <c r="BJ76" s="42">
        <f ca="1">EXP(-SUM($BD$23:BI23))*(1-EXP(-BJ23))</f>
        <v>5.8432042021212459E-2</v>
      </c>
      <c r="BK76" s="42">
        <f ca="1">EXP(-SUM($BD$23:BJ23))*(1-EXP(-BK23))</f>
        <v>6.4226493942171614E-2</v>
      </c>
      <c r="BL76" s="42">
        <f ca="1">EXP(-SUM($BD$23:BK23))*(1-EXP(-BL23))</f>
        <v>5.9677015133100711E-2</v>
      </c>
      <c r="BM76" s="42">
        <f ca="1">EXP(-SUM($BD$23:BL23))*(1-EXP(-BM23))</f>
        <v>6.1455439170446192E-2</v>
      </c>
      <c r="BN76" s="42">
        <f ca="1">EXP(-SUM($BD$23:BM23))*(1-EXP(-BN23))</f>
        <v>6.3395420552943754E-2</v>
      </c>
      <c r="BO76" s="42">
        <f ca="1">EXP(-SUM($BD$23:BN23))*(1-EXP(-BO23))</f>
        <v>5.8815827328484165E-2</v>
      </c>
      <c r="BP76" s="42">
        <f ca="1">EXP(-SUM($BD$23:BO23))*(1-EXP(-BP23))</f>
        <v>5.6421344282505941E-2</v>
      </c>
      <c r="BQ76" s="42">
        <f ca="1">EXP(-SUM($BD$23:BP23))*(1-EXP(-BQ23))</f>
        <v>4.786003665453005E-2</v>
      </c>
      <c r="BR76" s="42">
        <f ca="1">EXP(-SUM($BD$23:BQ23))*(1-EXP(-BR23))</f>
        <v>4.5205522007043343E-2</v>
      </c>
      <c r="BS76" s="42">
        <f ca="1">EXP(-SUM($BD$23:BR23))*(1-EXP(-BS23))</f>
        <v>4.1235282379681312E-2</v>
      </c>
      <c r="BT76" s="42">
        <f ca="1">EXP(-SUM($BD$23:BS23))*(1-EXP(-BT23))</f>
        <v>3.3671572626251998E-2</v>
      </c>
      <c r="BU76" s="42">
        <f ca="1">EXP(-SUM($BD$23:BT23))*(1-EXP(-BU23))</f>
        <v>2.7431146837871487E-2</v>
      </c>
      <c r="BV76" s="42">
        <f ca="1">EXP(-SUM($BD$23:BU23))*(1-EXP(-BV23))</f>
        <v>2.1561558905644738E-2</v>
      </c>
      <c r="BW76" s="42">
        <f ca="1">EXP(-SUM($BD$23:BV23))*(1-EXP(-BW23))</f>
        <v>1.627981643647939E-2</v>
      </c>
      <c r="BX76" s="42">
        <f ca="1">EXP(-SUM($BD$23:BW23))*(1-EXP(-BX23))</f>
        <v>1.1882243007992002E-2</v>
      </c>
      <c r="BY76" s="42">
        <f ca="1">EXP(-SUM($BD$23:BX23))*(1-EXP(-BY23))</f>
        <v>8.1865465764415848E-3</v>
      </c>
      <c r="BZ76" s="42">
        <f ca="1">EXP(-SUM($BD$23:BY23))*(1-EXP(-BZ23))</f>
        <v>5.4832592983599503E-3</v>
      </c>
      <c r="CA76" s="42">
        <f ca="1">EXP(-SUM($BD$23:BZ23))*(1-EXP(-CA23))</f>
        <v>3.5283226554351744E-3</v>
      </c>
      <c r="CB76" s="42">
        <f ca="1">EXP(-SUM($BD$23:CA23))*(1-EXP(-CB23))</f>
        <v>2.1122075538029515E-3</v>
      </c>
      <c r="CC76" s="42">
        <f ca="1">EXP(-SUM($BD$23:CB23))*(1-EXP(-CC23))</f>
        <v>1.2498176726188112E-3</v>
      </c>
      <c r="CD76" s="42">
        <f ca="1">EXP(-SUM($BD$23:CC23))*(1-EXP(-CD23))</f>
        <v>6.8187562526740662E-4</v>
      </c>
      <c r="CE76" s="42">
        <f ca="1">EXP(-SUM($BD$23:CD23))*(1-EXP(-CE23))</f>
        <v>3.7385561457617492E-4</v>
      </c>
      <c r="CF76" s="42">
        <f ca="1">EXP(-SUM($BD$23:CE23))*(1-EXP(-CF23))</f>
        <v>1.9380849121585197E-4</v>
      </c>
      <c r="CG76" s="42">
        <f ca="1">EXP(-SUM($BD$23:CF23))*(1-EXP(-CG23))</f>
        <v>7.7906572778196057E-5</v>
      </c>
      <c r="CH76" s="42">
        <f ca="1">EXP(-SUM($BD$23:CG23))*(1-EXP(-CH23))</f>
        <v>3.9998568149484381E-5</v>
      </c>
      <c r="CI76" s="42"/>
      <c r="CJ76" s="42"/>
      <c r="CK76" s="42"/>
      <c r="CL76" s="42"/>
      <c r="CM76" s="42"/>
      <c r="CN76" s="42"/>
      <c r="CO76" s="42"/>
      <c r="CP76" s="42"/>
      <c r="CQ76" s="42"/>
      <c r="CR76" s="42"/>
      <c r="CS76" s="42"/>
      <c r="CT76" s="42"/>
      <c r="CU76" s="42"/>
      <c r="CV76" s="42"/>
      <c r="CW76" s="42"/>
      <c r="CX76" s="42"/>
      <c r="CY76" s="42"/>
      <c r="CZ76" s="42"/>
      <c r="DA76" s="42"/>
      <c r="DB76" s="6"/>
      <c r="DC76" s="47">
        <f t="shared" si="133"/>
        <v>79</v>
      </c>
      <c r="DD76" s="7"/>
      <c r="DE76" s="32">
        <f t="shared" ca="1" si="134"/>
        <v>4.4351488689589713E-2</v>
      </c>
      <c r="DF76" s="42">
        <f ca="1">EXP(-SUM($DE$23:DE23))*(1-EXP(-DF23))</f>
        <v>4.6235052754378933E-2</v>
      </c>
      <c r="DG76" s="42">
        <f ca="1">EXP(-SUM($DE$23:DF23))*(1-EXP(-DG23))</f>
        <v>5.0113312606625104E-2</v>
      </c>
      <c r="DH76" s="42">
        <f ca="1">EXP(-SUM($DE$23:DG23))*(1-EXP(-DH23))</f>
        <v>5.3008183891346906E-2</v>
      </c>
      <c r="DI76" s="42">
        <f ca="1">EXP(-SUM($DE$23:DH23))*(1-EXP(-DI23))</f>
        <v>5.6815102270336294E-2</v>
      </c>
      <c r="DJ76" s="42">
        <f ca="1">EXP(-SUM($DE$23:DI23))*(1-EXP(-DJ23))</f>
        <v>5.7936024254802911E-2</v>
      </c>
      <c r="DK76" s="42">
        <f ca="1">EXP(-SUM($DE$23:DJ23))*(1-EXP(-DK23))</f>
        <v>5.8099062425976913E-2</v>
      </c>
      <c r="DL76" s="42">
        <f ca="1">EXP(-SUM($DE$23:DK23))*(1-EXP(-DL23))</f>
        <v>6.4112358044998888E-2</v>
      </c>
      <c r="DM76" s="42">
        <f ca="1">EXP(-SUM($DE$23:DL23))*(1-EXP(-DM23))</f>
        <v>5.9574635585437859E-2</v>
      </c>
      <c r="DN76" s="42">
        <f ca="1">EXP(-SUM($DE$23:DM23))*(1-EXP(-DN23))</f>
        <v>6.1445377137562027E-2</v>
      </c>
      <c r="DO76" s="42">
        <f ca="1">EXP(-SUM($DE$23:DN23))*(1-EXP(-DO23))</f>
        <v>6.3557098074080942E-2</v>
      </c>
      <c r="DP76" s="42">
        <f ca="1">EXP(-SUM($DE$23:DO23))*(1-EXP(-DP23))</f>
        <v>5.9015207298043326E-2</v>
      </c>
      <c r="DQ76" s="42">
        <f ca="1">EXP(-SUM($DE$23:DP23))*(1-EXP(-DQ23))</f>
        <v>5.6685799375293736E-2</v>
      </c>
      <c r="DR76" s="42">
        <f ca="1">EXP(-SUM($DE$23:DQ23))*(1-EXP(-DR23))</f>
        <v>4.8097512879538493E-2</v>
      </c>
      <c r="DS76" s="42">
        <f ca="1">EXP(-SUM($DE$23:DR23))*(1-EXP(-DS23))</f>
        <v>4.5493623085235788E-2</v>
      </c>
      <c r="DT76" s="42">
        <f ca="1">EXP(-SUM($DE$23:DS23))*(1-EXP(-DT23))</f>
        <v>4.1550243886141189E-2</v>
      </c>
      <c r="DU76" s="42">
        <f ca="1">EXP(-SUM($DE$23:DT23))*(1-EXP(-DU23))</f>
        <v>3.3942521783020874E-2</v>
      </c>
      <c r="DV76" s="42">
        <f ca="1">EXP(-SUM($DE$23:DU23))*(1-EXP(-DV23))</f>
        <v>2.7665594978591314E-2</v>
      </c>
      <c r="DW76" s="42">
        <f ca="1">EXP(-SUM($DE$23:DV23))*(1-EXP(-DW23))</f>
        <v>2.1754024425009746E-2</v>
      </c>
      <c r="DX76" s="42">
        <f ca="1">EXP(-SUM($DE$23:DW23))*(1-EXP(-DX23))</f>
        <v>1.6426578931969919E-2</v>
      </c>
      <c r="DY76" s="42">
        <f ca="1">EXP(-SUM($DE$23:DX23))*(1-EXP(-DY23))</f>
        <v>1.1990377829360721E-2</v>
      </c>
      <c r="DZ76" s="42">
        <f ca="1">EXP(-SUM($DE$23:DY23))*(1-EXP(-DZ23))</f>
        <v>8.2559492235616851E-3</v>
      </c>
      <c r="EA76" s="42">
        <f ca="1">EXP(-SUM($DE$23:DZ23))*(1-EXP(-EA23))</f>
        <v>5.5274948560524242E-3</v>
      </c>
      <c r="EB76" s="42">
        <f ca="1">EXP(-SUM($DE$23:EA23))*(1-EXP(-EB23))</f>
        <v>3.5550179845239478E-3</v>
      </c>
      <c r="EC76" s="42">
        <f ca="1">EXP(-SUM($DE$23:EB23))*(1-EXP(-EC23))</f>
        <v>2.1247005770782773E-3</v>
      </c>
      <c r="ED76" s="42">
        <f ca="1">EXP(-SUM($DE$23:EC23))*(1-EXP(-ED23))</f>
        <v>1.255946332850403E-3</v>
      </c>
      <c r="EE76" s="42">
        <f ca="1">EXP(-SUM($DE$23:ED23))*(1-EXP(-EE23))</f>
        <v>6.8415721039229778E-4</v>
      </c>
      <c r="EF76" s="42">
        <f ca="1">EXP(-SUM($DE$23:EE23))*(1-EXP(-EF23))</f>
        <v>3.748160699317553E-4</v>
      </c>
      <c r="EG76" s="42">
        <f ca="1">EXP(-SUM($DE$23:EF23))*(1-EXP(-EG23))</f>
        <v>1.9362689634930822E-4</v>
      </c>
      <c r="EH76" s="42">
        <f ca="1">EXP(-SUM($DE$23:EG23))*(1-EXP(-EH23))</f>
        <v>7.7420514537130501E-5</v>
      </c>
      <c r="EI76" s="42">
        <f ca="1">EXP(-SUM($DE$23:EH23))*(1-EXP(-EI23))</f>
        <v>3.974901752767445E-5</v>
      </c>
      <c r="EJ76" s="46"/>
      <c r="EK76" s="46"/>
      <c r="EL76" s="46"/>
      <c r="EM76" s="46"/>
      <c r="EN76" s="46"/>
      <c r="EO76" s="46"/>
      <c r="EP76" s="46"/>
      <c r="EQ76" s="46"/>
      <c r="ER76" s="46"/>
      <c r="ES76" s="46"/>
      <c r="ET76" s="46"/>
      <c r="EU76" s="46"/>
      <c r="EV76" s="46"/>
      <c r="EW76" s="46"/>
      <c r="EX76" s="46"/>
      <c r="EY76" s="46"/>
      <c r="EZ76" s="46"/>
      <c r="FA76" s="46"/>
      <c r="FB76" s="46"/>
    </row>
    <row r="77" spans="54:158" x14ac:dyDescent="0.25">
      <c r="BB77" s="31">
        <f t="shared" si="135"/>
        <v>80</v>
      </c>
      <c r="BD77" s="42">
        <f t="shared" ca="1" si="132"/>
        <v>4.9370870696891833E-2</v>
      </c>
      <c r="BE77" s="42">
        <f ca="1">EXP(-SUM($BD$24:BD24))*(1-EXP(-BE24))</f>
        <v>5.3160611443278945E-2</v>
      </c>
      <c r="BF77" s="42">
        <f ca="1">EXP(-SUM($BD$24:BE24))*(1-EXP(-BF24))</f>
        <v>5.6207160260118391E-2</v>
      </c>
      <c r="BG77" s="42">
        <f ca="1">EXP(-SUM($BD$24:BF24))*(1-EXP(-BG24))</f>
        <v>5.9977099124773336E-2</v>
      </c>
      <c r="BH77" s="42">
        <f ca="1">EXP(-SUM($BD$24:BG24))*(1-EXP(-BH24))</f>
        <v>6.1237990262468213E-2</v>
      </c>
      <c r="BI77" s="42">
        <f ca="1">EXP(-SUM($BD$24:BH24))*(1-EXP(-BI24))</f>
        <v>6.1548187618413783E-2</v>
      </c>
      <c r="BJ77" s="42">
        <f ca="1">EXP(-SUM($BD$24:BI24))*(1-EXP(-BJ24))</f>
        <v>6.7385518142383236E-2</v>
      </c>
      <c r="BK77" s="42">
        <f ca="1">EXP(-SUM($BD$24:BJ24))*(1-EXP(-BK24))</f>
        <v>6.2608156308024104E-2</v>
      </c>
      <c r="BL77" s="42">
        <f ca="1">EXP(-SUM($BD$24:BK24))*(1-EXP(-BL24))</f>
        <v>6.4373585779600118E-2</v>
      </c>
      <c r="BM77" s="42">
        <f ca="1">EXP(-SUM($BD$24:BL24))*(1-EXP(-BM24))</f>
        <v>6.6225719603811781E-2</v>
      </c>
      <c r="BN77" s="42">
        <f ca="1">EXP(-SUM($BD$24:BM24))*(1-EXP(-BN24))</f>
        <v>6.139014850865817E-2</v>
      </c>
      <c r="BO77" s="42">
        <f ca="1">EXP(-SUM($BD$24:BN24))*(1-EXP(-BO24))</f>
        <v>5.8814739288168397E-2</v>
      </c>
      <c r="BP77" s="42">
        <f ca="1">EXP(-SUM($BD$24:BO24))*(1-EXP(-BP24))</f>
        <v>4.9876561828413921E-2</v>
      </c>
      <c r="BQ77" s="42">
        <f ca="1">EXP(-SUM($BD$24:BP24))*(1-EXP(-BQ24))</f>
        <v>4.7044092753060672E-2</v>
      </c>
      <c r="BR77" s="42">
        <f ca="1">EXP(-SUM($BD$24:BQ24))*(1-EXP(-BR24))</f>
        <v>4.2858488280855006E-2</v>
      </c>
      <c r="BS77" s="42">
        <f ca="1">EXP(-SUM($BD$24:BR24))*(1-EXP(-BS24))</f>
        <v>3.4982846100234062E-2</v>
      </c>
      <c r="BT77" s="42">
        <f ca="1">EXP(-SUM($BD$24:BS24))*(1-EXP(-BT24))</f>
        <v>2.8485270513958647E-2</v>
      </c>
      <c r="BU77" s="42">
        <f ca="1">EXP(-SUM($BD$24:BT24))*(1-EXP(-BU24))</f>
        <v>2.2381702385535232E-2</v>
      </c>
      <c r="BV77" s="42">
        <f ca="1">EXP(-SUM($BD$24:BU24))*(1-EXP(-BV24))</f>
        <v>1.6897568509899392E-2</v>
      </c>
      <c r="BW77" s="42">
        <f ca="1">EXP(-SUM($BD$24:BV24))*(1-EXP(-BW24))</f>
        <v>1.2332073034848786E-2</v>
      </c>
      <c r="BX77" s="42">
        <f ca="1">EXP(-SUM($BD$24:BW24))*(1-EXP(-BX24))</f>
        <v>8.5017074858139436E-3</v>
      </c>
      <c r="BY77" s="42">
        <f ca="1">EXP(-SUM($BD$24:BX24))*(1-EXP(-BY24))</f>
        <v>5.6966608171164822E-3</v>
      </c>
      <c r="BZ77" s="42">
        <f ca="1">EXP(-SUM($BD$24:BY24))*(1-EXP(-BZ24))</f>
        <v>3.6674558510206138E-3</v>
      </c>
      <c r="CA77" s="42">
        <f ca="1">EXP(-SUM($BD$24:BZ24))*(1-EXP(-CA24))</f>
        <v>2.1990961824481028E-3</v>
      </c>
      <c r="CB77" s="42">
        <f ca="1">EXP(-SUM($BD$24:CA24))*(1-EXP(-CB24))</f>
        <v>1.3025356665848046E-3</v>
      </c>
      <c r="CC77" s="42">
        <f ca="1">EXP(-SUM($BD$24:CB24))*(1-EXP(-CC24))</f>
        <v>7.1173764339574211E-4</v>
      </c>
      <c r="CD77" s="42">
        <f ca="1">EXP(-SUM($BD$24:CC24))*(1-EXP(-CD24))</f>
        <v>3.905276320970199E-4</v>
      </c>
      <c r="CE77" s="42">
        <f ca="1">EXP(-SUM($BD$24:CD24))*(1-EXP(-CE24))</f>
        <v>2.031594035656862E-4</v>
      </c>
      <c r="CF77" s="42">
        <f ca="1">EXP(-SUM($BD$24:CE24))*(1-EXP(-CF24))</f>
        <v>8.2100581886602965E-5</v>
      </c>
      <c r="CG77" s="42">
        <f ca="1">EXP(-SUM($BD$24:CF24))*(1-EXP(-CG24))</f>
        <v>4.2151844223119109E-5</v>
      </c>
      <c r="CH77" s="42"/>
      <c r="CI77" s="42"/>
      <c r="CJ77" s="42"/>
      <c r="CK77" s="42"/>
      <c r="CL77" s="42"/>
      <c r="CM77" s="42"/>
      <c r="CN77" s="42"/>
      <c r="CO77" s="42"/>
      <c r="CP77" s="42"/>
      <c r="CQ77" s="42"/>
      <c r="CR77" s="42"/>
      <c r="CS77" s="42"/>
      <c r="CT77" s="42"/>
      <c r="CU77" s="42"/>
      <c r="CV77" s="42"/>
      <c r="CW77" s="42"/>
      <c r="CX77" s="42"/>
      <c r="CY77" s="42"/>
      <c r="CZ77" s="42"/>
      <c r="DA77" s="42"/>
      <c r="DB77" s="6"/>
      <c r="DC77" s="47">
        <f t="shared" si="133"/>
        <v>80</v>
      </c>
      <c r="DD77" s="7"/>
      <c r="DE77" s="32">
        <f t="shared" ca="1" si="134"/>
        <v>4.8873400274525802E-2</v>
      </c>
      <c r="DF77" s="42">
        <f ca="1">EXP(-SUM($DE$24:DE24))*(1-EXP(-DF24))</f>
        <v>5.2798789768736809E-2</v>
      </c>
      <c r="DG77" s="42">
        <f ca="1">EXP(-SUM($DE$24:DF24))*(1-EXP(-DG24))</f>
        <v>5.5836796220570431E-2</v>
      </c>
      <c r="DH77" s="42">
        <f ca="1">EXP(-SUM($DE$24:DG24))*(1-EXP(-DH24))</f>
        <v>5.9714328600654662E-2</v>
      </c>
      <c r="DI77" s="42">
        <f ca="1">EXP(-SUM($DE$24:DH24))*(1-EXP(-DI24))</f>
        <v>6.0931165607497513E-2</v>
      </c>
      <c r="DJ77" s="42">
        <f ca="1">EXP(-SUM($DE$24:DI24))*(1-EXP(-DJ24))</f>
        <v>6.1171355738162278E-2</v>
      </c>
      <c r="DK77" s="42">
        <f ca="1">EXP(-SUM($DE$24:DJ24))*(1-EXP(-DK24))</f>
        <v>6.7237453507533282E-2</v>
      </c>
      <c r="DL77" s="42">
        <f ca="1">EXP(-SUM($DE$24:DK24))*(1-EXP(-DL24))</f>
        <v>6.2474693606863085E-2</v>
      </c>
      <c r="DM77" s="42">
        <f ca="1">EXP(-SUM($DE$24:DL24))*(1-EXP(-DM24))</f>
        <v>6.4336490759224554E-2</v>
      </c>
      <c r="DN77" s="42">
        <f ca="1">EXP(-SUM($DE$24:DM24))*(1-EXP(-DN24))</f>
        <v>6.6367419119234453E-2</v>
      </c>
      <c r="DO77" s="42">
        <f ca="1">EXP(-SUM($DE$24:DN24))*(1-EXP(-DO24))</f>
        <v>6.1573133029287491E-2</v>
      </c>
      <c r="DP77" s="42">
        <f ca="1">EXP(-SUM($DE$24:DO24))*(1-EXP(-DP24))</f>
        <v>5.9066395815459527E-2</v>
      </c>
      <c r="DQ77" s="42">
        <f ca="1">EXP(-SUM($DE$24:DP24))*(1-EXP(-DQ24))</f>
        <v>5.010373121604958E-2</v>
      </c>
      <c r="DR77" s="42">
        <f ca="1">EXP(-SUM($DE$24:DQ24))*(1-EXP(-DR24))</f>
        <v>4.7324772032069272E-2</v>
      </c>
      <c r="DS77" s="42">
        <f ca="1">EXP(-SUM($DE$24:DR24))*(1-EXP(-DS24))</f>
        <v>4.316840624011313E-2</v>
      </c>
      <c r="DT77" s="42">
        <f ca="1">EXP(-SUM($DE$24:DS24))*(1-EXP(-DT24))</f>
        <v>3.5250107238013105E-2</v>
      </c>
      <c r="DU77" s="42">
        <f ca="1">EXP(-SUM($DE$24:DT24))*(1-EXP(-DU24))</f>
        <v>2.8717128196821203E-2</v>
      </c>
      <c r="DV77" s="42">
        <f ca="1">EXP(-SUM($DE$24:DU24))*(1-EXP(-DV24))</f>
        <v>2.2572372014788046E-2</v>
      </c>
      <c r="DW77" s="42">
        <f ca="1">EXP(-SUM($DE$24:DV24))*(1-EXP(-DW24))</f>
        <v>1.7043019688176186E-2</v>
      </c>
      <c r="DX77" s="42">
        <f ca="1">EXP(-SUM($DE$24:DW24))*(1-EXP(-DX24))</f>
        <v>1.2439286543251429E-2</v>
      </c>
      <c r="DY77" s="42">
        <f ca="1">EXP(-SUM($DE$24:DX24))*(1-EXP(-DY24))</f>
        <v>8.5703346241561233E-3</v>
      </c>
      <c r="DZ77" s="42">
        <f ca="1">EXP(-SUM($DE$24:DY24))*(1-EXP(-DZ24))</f>
        <v>5.7403163323095268E-3</v>
      </c>
      <c r="EA77" s="42">
        <f ca="1">EXP(-SUM($DE$24:DZ24))*(1-EXP(-EA24))</f>
        <v>3.6937316042504418E-3</v>
      </c>
      <c r="EB77" s="42">
        <f ca="1">EXP(-SUM($DE$24:EA24))*(1-EXP(-EB24))</f>
        <v>2.2112285519579862E-3</v>
      </c>
      <c r="EC77" s="42">
        <f ca="1">EXP(-SUM($DE$24:EB24))*(1-EXP(-EC24))</f>
        <v>1.3084095440623607E-3</v>
      </c>
      <c r="ED77" s="42">
        <f ca="1">EXP(-SUM($DE$24:EC24))*(1-EXP(-ED24))</f>
        <v>7.1384218315136063E-4</v>
      </c>
      <c r="EE77" s="42">
        <f ca="1">EXP(-SUM($DE$24:ED24))*(1-EXP(-EE24))</f>
        <v>3.9138209110758606E-4</v>
      </c>
      <c r="EF77" s="42">
        <f ca="1">EXP(-SUM($DE$24:EE24))*(1-EXP(-EF24))</f>
        <v>2.0289429825056407E-4</v>
      </c>
      <c r="EG77" s="42">
        <f ca="1">EXP(-SUM($DE$24:EF24))*(1-EXP(-EG24))</f>
        <v>8.1558859025087548E-5</v>
      </c>
      <c r="EH77" s="42">
        <f ca="1">EXP(-SUM($DE$24:EG24))*(1-EXP(-EH24))</f>
        <v>4.1873714432245775E-5</v>
      </c>
      <c r="EI77" s="46"/>
      <c r="EJ77" s="46"/>
      <c r="EK77" s="46"/>
      <c r="EL77" s="46"/>
      <c r="EM77" s="46"/>
      <c r="EN77" s="46"/>
      <c r="EO77" s="46"/>
      <c r="EP77" s="46"/>
      <c r="EQ77" s="46"/>
      <c r="ER77" s="46"/>
      <c r="ES77" s="46"/>
      <c r="ET77" s="46"/>
      <c r="EU77" s="46"/>
      <c r="EV77" s="46"/>
      <c r="EW77" s="46"/>
      <c r="EX77" s="46"/>
      <c r="EY77" s="46"/>
      <c r="EZ77" s="46"/>
      <c r="FA77" s="46"/>
      <c r="FB77" s="46"/>
    </row>
    <row r="78" spans="54:158" x14ac:dyDescent="0.25">
      <c r="BB78" s="31">
        <f t="shared" si="135"/>
        <v>81</v>
      </c>
      <c r="BD78" s="42">
        <f t="shared" ca="1" si="132"/>
        <v>5.6334099555860329E-2</v>
      </c>
      <c r="BE78" s="42">
        <f ca="1">EXP(-SUM($BD$25:BD25))*(1-EXP(-BE25))</f>
        <v>5.9549294074371185E-2</v>
      </c>
      <c r="BF78" s="42">
        <f ca="1">EXP(-SUM($BD$25:BE25))*(1-EXP(-BF25))</f>
        <v>6.3402258164924452E-2</v>
      </c>
      <c r="BG78" s="42">
        <f ca="1">EXP(-SUM($BD$25:BF25))*(1-EXP(-BG25))</f>
        <v>6.4775866783894312E-2</v>
      </c>
      <c r="BH78" s="42">
        <f ca="1">EXP(-SUM($BD$25:BG25))*(1-EXP(-BH25))</f>
        <v>6.5176465834915709E-2</v>
      </c>
      <c r="BI78" s="42">
        <f ca="1">EXP(-SUM($BD$25:BH25))*(1-EXP(-BI25))</f>
        <v>7.1076800580738397E-2</v>
      </c>
      <c r="BJ78" s="42">
        <f ca="1">EXP(-SUM($BD$25:BI25))*(1-EXP(-BJ25))</f>
        <v>6.6033132207240025E-2</v>
      </c>
      <c r="BK78" s="42">
        <f ca="1">EXP(-SUM($BD$25:BJ25))*(1-EXP(-BK25))</f>
        <v>6.778917748151557E-2</v>
      </c>
      <c r="BL78" s="42">
        <f ca="1">EXP(-SUM($BD$25:BK25))*(1-EXP(-BL25))</f>
        <v>6.9550375013202215E-2</v>
      </c>
      <c r="BM78" s="42">
        <f ca="1">EXP(-SUM($BD$25:BL25))*(1-EXP(-BM25))</f>
        <v>6.44178721546457E-2</v>
      </c>
      <c r="BN78" s="42">
        <f ca="1">EXP(-SUM($BD$25:BM25))*(1-EXP(-BN25))</f>
        <v>6.1635586312377991E-2</v>
      </c>
      <c r="BO78" s="42">
        <f ca="1">EXP(-SUM($BD$25:BN25))*(1-EXP(-BO25))</f>
        <v>5.2254305289588673E-2</v>
      </c>
      <c r="BP78" s="42">
        <f ca="1">EXP(-SUM($BD$25:BO25))*(1-EXP(-BP25))</f>
        <v>4.9217592404608969E-2</v>
      </c>
      <c r="BQ78" s="42">
        <f ca="1">EXP(-SUM($BD$25:BP25))*(1-EXP(-BQ25))</f>
        <v>4.4782281601226104E-2</v>
      </c>
      <c r="BR78" s="42">
        <f ca="1">EXP(-SUM($BD$25:BQ25))*(1-EXP(-BR25))</f>
        <v>3.6538299827708877E-2</v>
      </c>
      <c r="BS78" s="42">
        <f ca="1">EXP(-SUM($BD$25:BR25))*(1-EXP(-BS25))</f>
        <v>2.9737070144718967E-2</v>
      </c>
      <c r="BT78" s="42">
        <f ca="1">EXP(-SUM($BD$25:BS25))*(1-EXP(-BT25))</f>
        <v>2.335648595778092E-2</v>
      </c>
      <c r="BU78" s="42">
        <f ca="1">EXP(-SUM($BD$25:BT25))*(1-EXP(-BU25))</f>
        <v>1.7631947118456635E-2</v>
      </c>
      <c r="BV78" s="42">
        <f ca="1">EXP(-SUM($BD$25:BU25))*(1-EXP(-BV25))</f>
        <v>1.2866927558495703E-2</v>
      </c>
      <c r="BW78" s="42">
        <f ca="1">EXP(-SUM($BD$25:BV25))*(1-EXP(-BW25))</f>
        <v>8.8758977590404492E-3</v>
      </c>
      <c r="BX78" s="42">
        <f ca="1">EXP(-SUM($BD$25:BW25))*(1-EXP(-BX25))</f>
        <v>5.9497962917529363E-3</v>
      </c>
      <c r="BY78" s="42">
        <f ca="1">EXP(-SUM($BD$25:BX25))*(1-EXP(-BY25))</f>
        <v>3.8323099119254604E-3</v>
      </c>
      <c r="BZ78" s="42">
        <f ca="1">EXP(-SUM($BD$25:BY25))*(1-EXP(-BZ25))</f>
        <v>2.3017049696531962E-3</v>
      </c>
      <c r="CA78" s="42">
        <f ca="1">EXP(-SUM($BD$25:BZ25))*(1-EXP(-CA25))</f>
        <v>1.3646742396104172E-3</v>
      </c>
      <c r="CB78" s="42">
        <f ca="1">EXP(-SUM($BD$25:CA25))*(1-EXP(-CB25))</f>
        <v>7.4684288114148145E-4</v>
      </c>
      <c r="CC78" s="42">
        <f ca="1">EXP(-SUM($BD$25:CB25))*(1-EXP(-CC25))</f>
        <v>4.1010099512622447E-4</v>
      </c>
      <c r="CD78" s="42">
        <f ca="1">EXP(-SUM($BD$25:CC25))*(1-EXP(-CD25))</f>
        <v>2.1408543855204172E-4</v>
      </c>
      <c r="CE78" s="42">
        <f ca="1">EXP(-SUM($BD$25:CD25))*(1-EXP(-CE25))</f>
        <v>8.6976420857080362E-5</v>
      </c>
      <c r="CF78" s="42">
        <f ca="1">EXP(-SUM($BD$25:CE25))*(1-EXP(-CF25))</f>
        <v>4.465518342020845E-5</v>
      </c>
      <c r="CG78" s="42"/>
      <c r="CH78" s="42"/>
      <c r="CI78" s="42"/>
      <c r="CJ78" s="42"/>
      <c r="CK78" s="42"/>
      <c r="CL78" s="42"/>
      <c r="CM78" s="42"/>
      <c r="CN78" s="42"/>
      <c r="CO78" s="42"/>
      <c r="CP78" s="42"/>
      <c r="CQ78" s="42"/>
      <c r="CR78" s="42"/>
      <c r="CS78" s="42"/>
      <c r="CT78" s="42"/>
      <c r="CU78" s="42"/>
      <c r="CV78" s="42"/>
      <c r="CW78" s="42"/>
      <c r="CX78" s="42"/>
      <c r="CY78" s="42"/>
      <c r="CZ78" s="42"/>
      <c r="DA78" s="42"/>
      <c r="DB78" s="6"/>
      <c r="DC78" s="47">
        <f t="shared" si="133"/>
        <v>81</v>
      </c>
      <c r="DD78" s="7"/>
      <c r="DE78" s="32">
        <f t="shared" ca="1" si="134"/>
        <v>5.5921504827282309E-2</v>
      </c>
      <c r="DF78" s="42">
        <f ca="1">EXP(-SUM($DE$25:DE25))*(1-EXP(-DF25))</f>
        <v>5.9126275986643724E-2</v>
      </c>
      <c r="DG78" s="42">
        <f ca="1">EXP(-SUM($DE$25:DF25))*(1-EXP(-DG25))</f>
        <v>6.3092006415521526E-2</v>
      </c>
      <c r="DH78" s="42">
        <f ca="1">EXP(-SUM($DE$25:DG25))*(1-EXP(-DH25))</f>
        <v>6.4418381863977664E-2</v>
      </c>
      <c r="DI78" s="42">
        <f ca="1">EXP(-SUM($DE$25:DH25))*(1-EXP(-DI25))</f>
        <v>6.4744689302266414E-2</v>
      </c>
      <c r="DJ78" s="42">
        <f ca="1">EXP(-SUM($DE$25:DI25))*(1-EXP(-DJ25))</f>
        <v>7.0885181260732608E-2</v>
      </c>
      <c r="DK78" s="42">
        <f ca="1">EXP(-SUM($DE$25:DJ25))*(1-EXP(-DK25))</f>
        <v>6.5859707406526871E-2</v>
      </c>
      <c r="DL78" s="42">
        <f ca="1">EXP(-SUM($DE$25:DK25))*(1-EXP(-DL25))</f>
        <v>6.7716824359034131E-2</v>
      </c>
      <c r="DM78" s="42">
        <f ca="1">EXP(-SUM($DE$25:DL25))*(1-EXP(-DM25))</f>
        <v>6.9665148649885017E-2</v>
      </c>
      <c r="DN78" s="42">
        <f ca="1">EXP(-SUM($DE$25:DM25))*(1-EXP(-DN25))</f>
        <v>6.4578442440178907E-2</v>
      </c>
      <c r="DO78" s="42">
        <f ca="1">EXP(-SUM($DE$25:DN25))*(1-EXP(-DO25))</f>
        <v>6.1869279485770222E-2</v>
      </c>
      <c r="DP78" s="42">
        <f ca="1">EXP(-SUM($DE$25:DO25))*(1-EXP(-DP25))</f>
        <v>5.2466898279224482E-2</v>
      </c>
      <c r="DQ78" s="42">
        <f ca="1">EXP(-SUM($DE$25:DP25))*(1-EXP(-DQ25))</f>
        <v>4.9487325080757809E-2</v>
      </c>
      <c r="DR78" s="42">
        <f ca="1">EXP(-SUM($DE$25:DQ25))*(1-EXP(-DR25))</f>
        <v>4.5084341474233923E-2</v>
      </c>
      <c r="DS78" s="42">
        <f ca="1">EXP(-SUM($DE$25:DR25))*(1-EXP(-DS25))</f>
        <v>3.6799678257155292E-2</v>
      </c>
      <c r="DT78" s="42">
        <f ca="1">EXP(-SUM($DE$25:DS25))*(1-EXP(-DT25))</f>
        <v>2.9964651445975328E-2</v>
      </c>
      <c r="DU78" s="42">
        <f ca="1">EXP(-SUM($DE$25:DT25))*(1-EXP(-DU25))</f>
        <v>2.3544094847948657E-2</v>
      </c>
      <c r="DV78" s="42">
        <f ca="1">EXP(-SUM($DE$25:DU25))*(1-EXP(-DV25))</f>
        <v>1.7775142786006087E-2</v>
      </c>
      <c r="DW78" s="42">
        <f ca="1">EXP(-SUM($DE$25:DV25))*(1-EXP(-DW25))</f>
        <v>1.2972538558637732E-2</v>
      </c>
      <c r="DX78" s="42">
        <f ca="1">EXP(-SUM($DE$25:DW25))*(1-EXP(-DX25))</f>
        <v>8.9432431889041909E-3</v>
      </c>
      <c r="DY78" s="42">
        <f ca="1">EXP(-SUM($DE$25:DX25))*(1-EXP(-DY25))</f>
        <v>5.9925165782502531E-3</v>
      </c>
      <c r="DZ78" s="42">
        <f ca="1">EXP(-SUM($DE$25:DY25))*(1-EXP(-DZ25))</f>
        <v>3.8579249656584456E-3</v>
      </c>
      <c r="EA78" s="42">
        <f ca="1">EXP(-SUM($DE$25:DZ25))*(1-EXP(-EA25))</f>
        <v>2.3133061197695738E-3</v>
      </c>
      <c r="EB78" s="42">
        <f ca="1">EXP(-SUM($DE$25:EA25))*(1-EXP(-EB25))</f>
        <v>1.3701827836263278E-3</v>
      </c>
      <c r="EC78" s="42">
        <f ca="1">EXP(-SUM($DE$25:EB25))*(1-EXP(-EC25))</f>
        <v>7.4870169812438474E-4</v>
      </c>
      <c r="ED78" s="42">
        <f ca="1">EXP(-SUM($DE$25:EC25))*(1-EXP(-ED25))</f>
        <v>4.108096628422379E-4</v>
      </c>
      <c r="EE78" s="42">
        <f ca="1">EXP(-SUM($DE$25:ED25))*(1-EXP(-EE25))</f>
        <v>2.1371047583469208E-4</v>
      </c>
      <c r="EF78" s="42">
        <f ca="1">EXP(-SUM($DE$25:EE25))*(1-EXP(-EF25))</f>
        <v>8.6364471018040125E-5</v>
      </c>
      <c r="EG78" s="42">
        <f ca="1">EXP(-SUM($DE$25:EF25))*(1-EXP(-EG25))</f>
        <v>4.4340997896855953E-5</v>
      </c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46"/>
      <c r="EU78" s="46"/>
      <c r="EV78" s="46"/>
      <c r="EW78" s="46"/>
      <c r="EX78" s="46"/>
      <c r="EY78" s="46"/>
      <c r="EZ78" s="46"/>
      <c r="FA78" s="46"/>
      <c r="FB78" s="46"/>
    </row>
    <row r="79" spans="54:158" x14ac:dyDescent="0.25">
      <c r="BB79" s="31">
        <f t="shared" si="135"/>
        <v>82</v>
      </c>
      <c r="BD79" s="42">
        <f t="shared" ca="1" si="132"/>
        <v>6.3583355559799548E-2</v>
      </c>
      <c r="BE79" s="42">
        <f ca="1">EXP(-SUM($BD$26:BD26))*(1-EXP(-BE26))</f>
        <v>6.7546738460005043E-2</v>
      </c>
      <c r="BF79" s="42">
        <f ca="1">EXP(-SUM($BD$26:BE26))*(1-EXP(-BF26))</f>
        <v>6.9053295351386476E-2</v>
      </c>
      <c r="BG79" s="42">
        <f ca="1">EXP(-SUM($BD$26:BF26))*(1-EXP(-BG26))</f>
        <v>6.9557299359507219E-2</v>
      </c>
      <c r="BH79" s="42">
        <f ca="1">EXP(-SUM($BD$26:BG26))*(1-EXP(-BH26))</f>
        <v>7.5554984922514626E-2</v>
      </c>
      <c r="BI79" s="42">
        <f ca="1">EXP(-SUM($BD$26:BH26))*(1-EXP(-BI26))</f>
        <v>7.0188351917185421E-2</v>
      </c>
      <c r="BJ79" s="42">
        <f ca="1">EXP(-SUM($BD$26:BI26))*(1-EXP(-BJ26))</f>
        <v>7.1942132577270584E-2</v>
      </c>
      <c r="BK79" s="42">
        <f ca="1">EXP(-SUM($BD$26:BJ26))*(1-EXP(-BK26))</f>
        <v>7.3610749847425966E-2</v>
      </c>
      <c r="BL79" s="42">
        <f ca="1">EXP(-SUM($BD$26:BK26))*(1-EXP(-BL26))</f>
        <v>6.8121196232383274E-2</v>
      </c>
      <c r="BM79" s="42">
        <f ca="1">EXP(-SUM($BD$26:BL26))*(1-EXP(-BM26))</f>
        <v>6.5094526981522544E-2</v>
      </c>
      <c r="BN79" s="42">
        <f ca="1">EXP(-SUM($BD$26:BM26))*(1-EXP(-BN26))</f>
        <v>5.5171490307560599E-2</v>
      </c>
      <c r="BO79" s="42">
        <f ca="1">EXP(-SUM($BD$26:BN26))*(1-EXP(-BO26))</f>
        <v>5.1892222275319505E-2</v>
      </c>
      <c r="BP79" s="42">
        <f ca="1">EXP(-SUM($BD$26:BO26))*(1-EXP(-BP26))</f>
        <v>4.7156553325885697E-2</v>
      </c>
      <c r="BQ79" s="42">
        <f ca="1">EXP(-SUM($BD$26:BP26))*(1-EXP(-BQ26))</f>
        <v>3.8459883575941621E-2</v>
      </c>
      <c r="BR79" s="42">
        <f ca="1">EXP(-SUM($BD$26:BQ26))*(1-EXP(-BR26))</f>
        <v>3.1285451705236514E-2</v>
      </c>
      <c r="BS79" s="42">
        <f ca="1">EXP(-SUM($BD$26:BR26))*(1-EXP(-BS26))</f>
        <v>2.4563389399828658E-2</v>
      </c>
      <c r="BT79" s="42">
        <f ca="1">EXP(-SUM($BD$26:BS26))*(1-EXP(-BT26))</f>
        <v>1.8541405727567128E-2</v>
      </c>
      <c r="BU79" s="42">
        <f ca="1">EXP(-SUM($BD$26:BT26))*(1-EXP(-BU26))</f>
        <v>1.3529436577228294E-2</v>
      </c>
      <c r="BV79" s="42">
        <f ca="1">EXP(-SUM($BD$26:BU26))*(1-EXP(-BV26))</f>
        <v>9.3386503100298408E-3</v>
      </c>
      <c r="BW79" s="42">
        <f ca="1">EXP(-SUM($BD$26:BV26))*(1-EXP(-BW26))</f>
        <v>6.2625177073955705E-3</v>
      </c>
      <c r="BX79" s="42">
        <f ca="1">EXP(-SUM($BD$26:BW26))*(1-EXP(-BX26))</f>
        <v>4.0357147157017784E-3</v>
      </c>
      <c r="BY79" s="42">
        <f ca="1">EXP(-SUM($BD$26:BX26))*(1-EXP(-BY26))</f>
        <v>2.4278277342722593E-3</v>
      </c>
      <c r="BZ79" s="42">
        <f ca="1">EXP(-SUM($BD$26:BY26))*(1-EXP(-BZ26))</f>
        <v>1.4408864498811221E-3</v>
      </c>
      <c r="CA79" s="42">
        <f ca="1">EXP(-SUM($BD$26:BZ26))*(1-EXP(-CA26))</f>
        <v>7.8976537132732923E-4</v>
      </c>
      <c r="CB79" s="42">
        <f ca="1">EXP(-SUM($BD$26:CA26))*(1-EXP(-CB26))</f>
        <v>4.33996347486034E-4</v>
      </c>
      <c r="CC79" s="42">
        <f ca="1">EXP(-SUM($BD$26:CB26))*(1-EXP(-CC26))</f>
        <v>2.2734657885781659E-4</v>
      </c>
      <c r="CD79" s="42">
        <f ca="1">EXP(-SUM($BD$26:CC26))*(1-EXP(-CD26))</f>
        <v>9.2854942771265206E-5</v>
      </c>
      <c r="CE79" s="42">
        <f ca="1">EXP(-SUM($BD$26:CD26))*(1-EXP(-CE26))</f>
        <v>4.7673317205559192E-5</v>
      </c>
      <c r="CF79" s="42"/>
      <c r="CG79" s="42"/>
      <c r="CH79" s="42"/>
      <c r="CI79" s="42"/>
      <c r="CJ79" s="42"/>
      <c r="CK79" s="42"/>
      <c r="CL79" s="42"/>
      <c r="CM79" s="42"/>
      <c r="CN79" s="42"/>
      <c r="CO79" s="42"/>
      <c r="CP79" s="42"/>
      <c r="CQ79" s="42"/>
      <c r="CR79" s="42"/>
      <c r="CS79" s="42"/>
      <c r="CT79" s="42"/>
      <c r="CU79" s="42"/>
      <c r="CV79" s="42"/>
      <c r="CW79" s="42"/>
      <c r="CX79" s="42"/>
      <c r="CY79" s="42"/>
      <c r="CZ79" s="42"/>
      <c r="DA79" s="42"/>
      <c r="DB79" s="6"/>
      <c r="DC79" s="47">
        <f t="shared" si="133"/>
        <v>82</v>
      </c>
      <c r="DD79" s="7"/>
      <c r="DE79" s="32">
        <f t="shared" ca="1" si="134"/>
        <v>6.3104213097394002E-2</v>
      </c>
      <c r="DF79" s="42">
        <f ca="1">EXP(-SUM($DE$26:DE26))*(1-EXP(-DF26))</f>
        <v>6.7187187896779951E-2</v>
      </c>
      <c r="DG79" s="42">
        <f ca="1">EXP(-SUM($DE$26:DF26))*(1-EXP(-DG26))</f>
        <v>6.8642796940535128E-2</v>
      </c>
      <c r="DH79" s="42">
        <f ca="1">EXP(-SUM($DE$26:DG26))*(1-EXP(-DH26))</f>
        <v>6.9067310585494479E-2</v>
      </c>
      <c r="DI79" s="42">
        <f ca="1">EXP(-SUM($DE$26:DH26))*(1-EXP(-DI26))</f>
        <v>7.5319878091690981E-2</v>
      </c>
      <c r="DJ79" s="42">
        <f ca="1">EXP(-SUM($DE$26:DI26))*(1-EXP(-DJ26))</f>
        <v>6.9975117439510418E-2</v>
      </c>
      <c r="DK79" s="42">
        <f ca="1">EXP(-SUM($DE$26:DJ26))*(1-EXP(-DK26))</f>
        <v>7.1835993490503736E-2</v>
      </c>
      <c r="DL79" s="42">
        <f ca="1">EXP(-SUM($DE$26:DK26))*(1-EXP(-DL26))</f>
        <v>7.3702329373635411E-2</v>
      </c>
      <c r="DM79" s="42">
        <f ca="1">EXP(-SUM($DE$26:DL26))*(1-EXP(-DM26))</f>
        <v>6.8263431076959771E-2</v>
      </c>
      <c r="DN79" s="42">
        <f ca="1">EXP(-SUM($DE$26:DM26))*(1-EXP(-DN26))</f>
        <v>6.5315050891813498E-2</v>
      </c>
      <c r="DO79" s="42">
        <f ca="1">EXP(-SUM($DE$26:DN26))*(1-EXP(-DO26))</f>
        <v>5.5373734777313673E-2</v>
      </c>
      <c r="DP79" s="42">
        <f ca="1">EXP(-SUM($DE$26:DO26))*(1-EXP(-DP26))</f>
        <v>5.2155738997715764E-2</v>
      </c>
      <c r="DQ79" s="42">
        <f ca="1">EXP(-SUM($DE$26:DP26))*(1-EXP(-DQ26))</f>
        <v>4.7455653086700668E-2</v>
      </c>
      <c r="DR79" s="42">
        <f ca="1">EXP(-SUM($DE$26:DQ26))*(1-EXP(-DR26))</f>
        <v>3.8719529666709378E-2</v>
      </c>
      <c r="DS79" s="42">
        <f ca="1">EXP(-SUM($DE$26:DR26))*(1-EXP(-DS26))</f>
        <v>3.1512286425442626E-2</v>
      </c>
      <c r="DT79" s="42">
        <f ca="1">EXP(-SUM($DE$26:DS26))*(1-EXP(-DT26))</f>
        <v>2.4750799988415499E-2</v>
      </c>
      <c r="DU79" s="42">
        <f ca="1">EXP(-SUM($DE$26:DT26))*(1-EXP(-DU26))</f>
        <v>1.8684522891161046E-2</v>
      </c>
      <c r="DV79" s="42">
        <f ca="1">EXP(-SUM($DE$26:DU26))*(1-EXP(-DV26))</f>
        <v>1.3635045573268922E-2</v>
      </c>
      <c r="DW79" s="42">
        <f ca="1">EXP(-SUM($DE$26:DV26))*(1-EXP(-DW26))</f>
        <v>9.4057629451938154E-3</v>
      </c>
      <c r="DX79" s="42">
        <f ca="1">EXP(-SUM($DE$26:DW26))*(1-EXP(-DX26))</f>
        <v>6.3049817620331955E-3</v>
      </c>
      <c r="DY79" s="42">
        <f ca="1">EXP(-SUM($DE$26:DX26))*(1-EXP(-DY26))</f>
        <v>4.061087626586665E-3</v>
      </c>
      <c r="DZ79" s="42">
        <f ca="1">EXP(-SUM($DE$26:DY26))*(1-EXP(-DZ26))</f>
        <v>2.4391100373234741E-3</v>
      </c>
      <c r="EA79" s="42">
        <f ca="1">EXP(-SUM($DE$26:DZ26))*(1-EXP(-EA26))</f>
        <v>1.4461413080287492E-3</v>
      </c>
      <c r="EB79" s="42">
        <f ca="1">EXP(-SUM($DE$26:EA26))*(1-EXP(-EB26))</f>
        <v>7.914272210005431E-4</v>
      </c>
      <c r="EC79" s="42">
        <f ca="1">EXP(-SUM($DE$26:EB26))*(1-EXP(-EC26))</f>
        <v>4.345828273896604E-4</v>
      </c>
      <c r="ED79" s="42">
        <f ca="1">EXP(-SUM($DE$26:EC26))*(1-EXP(-ED26))</f>
        <v>2.2686571428646662E-4</v>
      </c>
      <c r="EE79" s="42">
        <f ca="1">EXP(-SUM($DE$26:ED26))*(1-EXP(-EE26))</f>
        <v>9.2168659285181857E-5</v>
      </c>
      <c r="EF79" s="42">
        <f ca="1">EXP(-SUM($DE$26:EE26))*(1-EXP(-EF26))</f>
        <v>4.7320967515294641E-5</v>
      </c>
      <c r="EG79" s="46"/>
      <c r="EH79" s="46"/>
      <c r="EI79" s="46"/>
      <c r="EJ79" s="46"/>
      <c r="EK79" s="46"/>
      <c r="EL79" s="46"/>
      <c r="EM79" s="46"/>
      <c r="EN79" s="46"/>
      <c r="EO79" s="46"/>
      <c r="EP79" s="46"/>
      <c r="EQ79" s="46"/>
      <c r="ER79" s="46"/>
      <c r="ES79" s="46"/>
      <c r="ET79" s="46"/>
      <c r="EU79" s="46"/>
      <c r="EV79" s="46"/>
      <c r="EW79" s="46"/>
      <c r="EX79" s="46"/>
      <c r="EY79" s="46"/>
      <c r="EZ79" s="46"/>
      <c r="FA79" s="46"/>
      <c r="FB79" s="46"/>
    </row>
    <row r="80" spans="54:158" x14ac:dyDescent="0.25">
      <c r="BB80" s="31">
        <f t="shared" si="135"/>
        <v>83</v>
      </c>
      <c r="BD80" s="42">
        <f t="shared" ca="1" si="132"/>
        <v>7.2556237809269342E-2</v>
      </c>
      <c r="BE80" s="42">
        <f ca="1">EXP(-SUM($BD$27:BD27))*(1-EXP(-BE27))</f>
        <v>7.4220653273665824E-2</v>
      </c>
      <c r="BF80" s="42">
        <f ca="1">EXP(-SUM($BD$27:BE27))*(1-EXP(-BF27))</f>
        <v>7.4844738886633316E-2</v>
      </c>
      <c r="BG80" s="42">
        <f ca="1">EXP(-SUM($BD$27:BF27))*(1-EXP(-BG27))</f>
        <v>8.0977172149072046E-2</v>
      </c>
      <c r="BH80" s="42">
        <f ca="1">EXP(-SUM($BD$27:BG27))*(1-EXP(-BH27))</f>
        <v>7.5219530868052317E-2</v>
      </c>
      <c r="BI80" s="42">
        <f ca="1">EXP(-SUM($BD$27:BH27))*(1-EXP(-BI27))</f>
        <v>7.697802843212001E-2</v>
      </c>
      <c r="BJ80" s="42">
        <f ca="1">EXP(-SUM($BD$27:BI27))*(1-EXP(-BJ27))</f>
        <v>7.8549283899399608E-2</v>
      </c>
      <c r="BK80" s="42">
        <f ca="1">EXP(-SUM($BD$27:BJ27))*(1-EXP(-BK27))</f>
        <v>7.2630092961959838E-2</v>
      </c>
      <c r="BL80" s="42">
        <f ca="1">EXP(-SUM($BD$27:BK27))*(1-EXP(-BL27))</f>
        <v>6.9313088431494696E-2</v>
      </c>
      <c r="BM80" s="42">
        <f ca="1">EXP(-SUM($BD$27:BL27))*(1-EXP(-BM27))</f>
        <v>5.8730630201770759E-2</v>
      </c>
      <c r="BN80" s="42">
        <f ca="1">EXP(-SUM($BD$27:BM27))*(1-EXP(-BN27))</f>
        <v>5.5162132965353564E-2</v>
      </c>
      <c r="BO80" s="42">
        <f ca="1">EXP(-SUM($BD$27:BN27))*(1-EXP(-BO27))</f>
        <v>5.0065044161338473E-2</v>
      </c>
      <c r="BP80" s="42">
        <f ca="1">EXP(-SUM($BD$27:BO27))*(1-EXP(-BP27))</f>
        <v>4.0815419958265986E-2</v>
      </c>
      <c r="BQ80" s="42">
        <f ca="1">EXP(-SUM($BD$27:BP27))*(1-EXP(-BQ27))</f>
        <v>3.3185116420387961E-2</v>
      </c>
      <c r="BR80" s="42">
        <f ca="1">EXP(-SUM($BD$27:BQ27))*(1-EXP(-BR27))</f>
        <v>2.6045081919852262E-2</v>
      </c>
      <c r="BS80" s="42">
        <f ca="1">EXP(-SUM($BD$27:BR27))*(1-EXP(-BS27))</f>
        <v>1.965810289916357E-2</v>
      </c>
      <c r="BT80" s="42">
        <f ca="1">EXP(-SUM($BD$27:BS27))*(1-EXP(-BT27))</f>
        <v>1.4343029581540523E-2</v>
      </c>
      <c r="BU80" s="42">
        <f ca="1">EXP(-SUM($BD$27:BT27))*(1-EXP(-BU27))</f>
        <v>9.9063089039601662E-3</v>
      </c>
      <c r="BV80" s="42">
        <f ca="1">EXP(-SUM($BD$27:BU27))*(1-EXP(-BV27))</f>
        <v>6.6458603971785747E-3</v>
      </c>
      <c r="BW80" s="42">
        <f ca="1">EXP(-SUM($BD$27:BV27))*(1-EXP(-BW27))</f>
        <v>4.2848403607413689E-3</v>
      </c>
      <c r="BX80" s="42">
        <f ca="1">EXP(-SUM($BD$27:BW27))*(1-EXP(-BX27))</f>
        <v>2.5818981725643717E-3</v>
      </c>
      <c r="BY80" s="42">
        <f ca="1">EXP(-SUM($BD$27:BX27))*(1-EXP(-BY27))</f>
        <v>1.5338474371153991E-3</v>
      </c>
      <c r="BZ80" s="42">
        <f ca="1">EXP(-SUM($BD$27:BY27))*(1-EXP(-BZ27))</f>
        <v>8.4200896556964734E-4</v>
      </c>
      <c r="CA80" s="42">
        <f ca="1">EXP(-SUM($BD$27:BZ27))*(1-EXP(-CA27))</f>
        <v>4.6304989176448148E-4</v>
      </c>
      <c r="CB80" s="42">
        <f ca="1">EXP(-SUM($BD$27:CA27))*(1-EXP(-CB27))</f>
        <v>2.4340589831171788E-4</v>
      </c>
      <c r="CC80" s="42">
        <f ca="1">EXP(-SUM($BD$27:CB27))*(1-EXP(-CC27))</f>
        <v>9.9941765504518075E-5</v>
      </c>
      <c r="CD80" s="42">
        <f ca="1">EXP(-SUM($BD$27:CC27))*(1-EXP(-CD27))</f>
        <v>5.1311813316360566E-5</v>
      </c>
      <c r="CE80" s="42"/>
      <c r="CF80" s="42"/>
      <c r="CG80" s="42"/>
      <c r="CH80" s="42"/>
      <c r="CI80" s="42"/>
      <c r="CJ80" s="42"/>
      <c r="CK80" s="42"/>
      <c r="CL80" s="42"/>
      <c r="CM80" s="42"/>
      <c r="CN80" s="42"/>
      <c r="CO80" s="42"/>
      <c r="CP80" s="42"/>
      <c r="CQ80" s="42"/>
      <c r="CR80" s="42"/>
      <c r="CS80" s="42"/>
      <c r="CT80" s="42"/>
      <c r="CU80" s="42"/>
      <c r="CV80" s="42"/>
      <c r="CW80" s="42"/>
      <c r="CX80" s="42"/>
      <c r="CY80" s="42"/>
      <c r="CZ80" s="42"/>
      <c r="DA80" s="42"/>
      <c r="DB80" s="6"/>
      <c r="DC80" s="47">
        <f t="shared" si="133"/>
        <v>83</v>
      </c>
      <c r="DD80" s="7"/>
      <c r="DE80" s="32">
        <f t="shared" ca="1" si="134"/>
        <v>7.2133209999043935E-2</v>
      </c>
      <c r="DF80" s="42">
        <f ca="1">EXP(-SUM($DE$27:DE27))*(1-EXP(-DF27))</f>
        <v>7.3742063173884792E-2</v>
      </c>
      <c r="DG80" s="42">
        <f ca="1">EXP(-SUM($DE$27:DF27))*(1-EXP(-DG27))</f>
        <v>7.4280289412293921E-2</v>
      </c>
      <c r="DH80" s="42">
        <f ca="1">EXP(-SUM($DE$27:DG27))*(1-EXP(-DH27))</f>
        <v>8.0685222086886513E-2</v>
      </c>
      <c r="DI80" s="42">
        <f ca="1">EXP(-SUM($DE$27:DH27))*(1-EXP(-DI27))</f>
        <v>7.4954190887054073E-2</v>
      </c>
      <c r="DJ80" s="42">
        <f ca="1">EXP(-SUM($DE$27:DI27))*(1-EXP(-DJ27))</f>
        <v>7.6827054500166803E-2</v>
      </c>
      <c r="DK80" s="42">
        <f ca="1">EXP(-SUM($DE$27:DJ27))*(1-EXP(-DK27))</f>
        <v>7.8608972068657787E-2</v>
      </c>
      <c r="DL80" s="42">
        <f ca="1">EXP(-SUM($DE$27:DK27))*(1-EXP(-DL27))</f>
        <v>7.274667386236694E-2</v>
      </c>
      <c r="DM80" s="42">
        <f ca="1">EXP(-SUM($DE$27:DL27))*(1-EXP(-DM27))</f>
        <v>6.9514491618671237E-2</v>
      </c>
      <c r="DN80" s="42">
        <f ca="1">EXP(-SUM($DE$27:DM27))*(1-EXP(-DN27))</f>
        <v>5.8917673703400154E-2</v>
      </c>
      <c r="DO80" s="42">
        <f ca="1">EXP(-SUM($DE$27:DN27))*(1-EXP(-DO27))</f>
        <v>5.541574104157581E-2</v>
      </c>
      <c r="DP80" s="42">
        <f ca="1">EXP(-SUM($DE$27:DO27))*(1-EXP(-DP27))</f>
        <v>5.0358516805386749E-2</v>
      </c>
      <c r="DQ80" s="42">
        <f ca="1">EXP(-SUM($DE$27:DP27))*(1-EXP(-DQ27))</f>
        <v>4.1071336999710578E-2</v>
      </c>
      <c r="DR80" s="42">
        <f ca="1">EXP(-SUM($DE$27:DQ27))*(1-EXP(-DR27))</f>
        <v>3.3409756106950968E-2</v>
      </c>
      <c r="DS80" s="42">
        <f ca="1">EXP(-SUM($DE$27:DR27))*(1-EXP(-DS27))</f>
        <v>2.6231260994418686E-2</v>
      </c>
      <c r="DT80" s="42">
        <f ca="1">EXP(-SUM($DE$27:DS27))*(1-EXP(-DT27))</f>
        <v>1.9800380351687765E-2</v>
      </c>
      <c r="DU80" s="42">
        <f ca="1">EXP(-SUM($DE$27:DT27))*(1-EXP(-DU27))</f>
        <v>1.444809493461784E-2</v>
      </c>
      <c r="DV80" s="42">
        <f ca="1">EXP(-SUM($DE$27:DU27))*(1-EXP(-DV27))</f>
        <v>9.9727513019726207E-3</v>
      </c>
      <c r="DW80" s="42">
        <f ca="1">EXP(-SUM($DE$27:DV27))*(1-EXP(-DW27))</f>
        <v>6.6877471097701027E-3</v>
      </c>
      <c r="DX80" s="42">
        <f ca="1">EXP(-SUM($DE$27:DW27))*(1-EXP(-DX27))</f>
        <v>4.3097426126106177E-3</v>
      </c>
      <c r="DY80" s="42">
        <f ca="1">EXP(-SUM($DE$27:DX27))*(1-EXP(-DY27))</f>
        <v>2.592678962603916E-3</v>
      </c>
      <c r="DZ80" s="42">
        <f ca="1">EXP(-SUM($DE$27:DY27))*(1-EXP(-DZ27))</f>
        <v>1.5387236636983299E-3</v>
      </c>
      <c r="EA80" s="42">
        <f ca="1">EXP(-SUM($DE$27:DZ27))*(1-EXP(-EA27))</f>
        <v>8.4339100123477506E-4</v>
      </c>
      <c r="EB80" s="42">
        <f ca="1">EXP(-SUM($DE$27:EA27))*(1-EXP(-EB27))</f>
        <v>4.6346500787102239E-4</v>
      </c>
      <c r="EC80" s="42">
        <f ca="1">EXP(-SUM($DE$27:EB27))*(1-EXP(-EC27))</f>
        <v>2.4278357311101261E-4</v>
      </c>
      <c r="ED80" s="42">
        <f ca="1">EXP(-SUM($DE$27:EC27))*(1-EXP(-ED27))</f>
        <v>9.9159859366633549E-5</v>
      </c>
      <c r="EE80" s="42">
        <f ca="1">EXP(-SUM($DE$27:ED27))*(1-EXP(-EE27))</f>
        <v>5.0910369319693993E-5</v>
      </c>
      <c r="EF80" s="46"/>
      <c r="EG80" s="46"/>
      <c r="EH80" s="46"/>
      <c r="EI80" s="46"/>
      <c r="EJ80" s="46"/>
      <c r="EK80" s="46"/>
      <c r="EL80" s="46"/>
      <c r="EM80" s="46"/>
      <c r="EN80" s="46"/>
      <c r="EO80" s="46"/>
      <c r="EP80" s="46"/>
      <c r="EQ80" s="46"/>
      <c r="ER80" s="46"/>
      <c r="ES80" s="46"/>
      <c r="ET80" s="46"/>
      <c r="EU80" s="46"/>
      <c r="EV80" s="46"/>
      <c r="EW80" s="46"/>
      <c r="EX80" s="46"/>
      <c r="EY80" s="46"/>
      <c r="EZ80" s="46"/>
      <c r="FA80" s="46"/>
      <c r="FB80" s="46"/>
    </row>
    <row r="81" spans="54:158" x14ac:dyDescent="0.25">
      <c r="BB81" s="31">
        <f t="shared" si="135"/>
        <v>84</v>
      </c>
      <c r="BD81" s="42">
        <f t="shared" ca="1" si="132"/>
        <v>8.0583069181726863E-2</v>
      </c>
      <c r="BE81" s="42">
        <f ca="1">EXP(-SUM($BD$28:BD28))*(1-EXP(-BE28))</f>
        <v>8.1349701539297159E-2</v>
      </c>
      <c r="BF81" s="42">
        <f ca="1">EXP(-SUM($BD$28:BE28))*(1-EXP(-BF28))</f>
        <v>8.766692207969419E-2</v>
      </c>
      <c r="BG81" s="42">
        <f ca="1">EXP(-SUM($BD$28:BF28))*(1-EXP(-BG28))</f>
        <v>8.1426928423104172E-2</v>
      </c>
      <c r="BH81" s="42">
        <f ca="1">EXP(-SUM($BD$28:BG28))*(1-EXP(-BH28))</f>
        <v>8.319940295454592E-2</v>
      </c>
      <c r="BI81" s="42">
        <f ca="1">EXP(-SUM($BD$28:BH28))*(1-EXP(-BI28))</f>
        <v>8.4666547563572545E-2</v>
      </c>
      <c r="BJ81" s="42">
        <f ca="1">EXP(-SUM($BD$28:BI28))*(1-EXP(-BJ28))</f>
        <v>7.8220175373196657E-2</v>
      </c>
      <c r="BK81" s="42">
        <f ca="1">EXP(-SUM($BD$28:BJ28))*(1-EXP(-BK28))</f>
        <v>7.45509637123207E-2</v>
      </c>
      <c r="BL81" s="42">
        <f ca="1">EXP(-SUM($BD$28:BK28))*(1-EXP(-BL28))</f>
        <v>6.3151158095254248E-2</v>
      </c>
      <c r="BM81" s="42">
        <f ca="1">EXP(-SUM($BD$28:BL28))*(1-EXP(-BM28))</f>
        <v>5.923059723940885E-2</v>
      </c>
      <c r="BN81" s="42">
        <f ca="1">EXP(-SUM($BD$28:BM28))*(1-EXP(-BN28))</f>
        <v>5.368998284934471E-2</v>
      </c>
      <c r="BO81" s="42">
        <f ca="1">EXP(-SUM($BD$28:BN28))*(1-EXP(-BO28))</f>
        <v>4.3752880523755554E-2</v>
      </c>
      <c r="BP81" s="42">
        <f ca="1">EXP(-SUM($BD$28:BO28))*(1-EXP(-BP28))</f>
        <v>3.5555789590395973E-2</v>
      </c>
      <c r="BQ81" s="42">
        <f ca="1">EXP(-SUM($BD$28:BP28))*(1-EXP(-BQ28))</f>
        <v>2.7895182657593009E-2</v>
      </c>
      <c r="BR81" s="42">
        <f ca="1">EXP(-SUM($BD$28:BQ28))*(1-EXP(-BR28))</f>
        <v>2.1052637745356411E-2</v>
      </c>
      <c r="BS81" s="42">
        <f ca="1">EXP(-SUM($BD$28:BR28))*(1-EXP(-BS28))</f>
        <v>1.5359172146845707E-2</v>
      </c>
      <c r="BT81" s="42">
        <f ca="1">EXP(-SUM($BD$28:BS28))*(1-EXP(-BT28))</f>
        <v>1.0614632275981776E-2</v>
      </c>
      <c r="BU81" s="42">
        <f ca="1">EXP(-SUM($BD$28:BT28))*(1-EXP(-BU28))</f>
        <v>7.1239070360704457E-3</v>
      </c>
      <c r="BV81" s="42">
        <f ca="1">EXP(-SUM($BD$28:BU28))*(1-EXP(-BV28))</f>
        <v>4.5952864893580607E-3</v>
      </c>
      <c r="BW81" s="42">
        <f ca="1">EXP(-SUM($BD$28:BV28))*(1-EXP(-BW28))</f>
        <v>2.7734656462772996E-3</v>
      </c>
      <c r="BX81" s="42">
        <f ca="1">EXP(-SUM($BD$28:BW28))*(1-EXP(-BX28))</f>
        <v>1.64928469836396E-3</v>
      </c>
      <c r="BY81" s="42">
        <f ca="1">EXP(-SUM($BD$28:BX28))*(1-EXP(-BY28))</f>
        <v>9.067645822701079E-4</v>
      </c>
      <c r="BZ81" s="42">
        <f ca="1">EXP(-SUM($BD$28:BY28))*(1-EXP(-BZ28))</f>
        <v>4.990285447728296E-4</v>
      </c>
      <c r="CA81" s="42">
        <f ca="1">EXP(-SUM($BD$28:BZ28))*(1-EXP(-CA28))</f>
        <v>2.6322346495958194E-4</v>
      </c>
      <c r="CB81" s="42">
        <f ca="1">EXP(-SUM($BD$28:CA28))*(1-EXP(-CB28))</f>
        <v>1.0865180980259864E-4</v>
      </c>
      <c r="CC81" s="42">
        <f ca="1">EXP(-SUM($BD$28:CB28))*(1-EXP(-CC28))</f>
        <v>5.5783699166527338E-5</v>
      </c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  <c r="DB81" s="6"/>
      <c r="DC81" s="47">
        <f t="shared" si="133"/>
        <v>84</v>
      </c>
      <c r="DD81" s="7"/>
      <c r="DE81" s="32">
        <f t="shared" ca="1" si="134"/>
        <v>8.0027120025421228E-2</v>
      </c>
      <c r="DF81" s="42">
        <f ca="1">EXP(-SUM($DE$28:DE28))*(1-EXP(-DF28))</f>
        <v>8.070002941185489E-2</v>
      </c>
      <c r="DG81" s="42">
        <f ca="1">EXP(-SUM($DE$28:DF28))*(1-EXP(-DG28))</f>
        <v>8.7312218217732676E-2</v>
      </c>
      <c r="DH81" s="42">
        <f ca="1">EXP(-SUM($DE$28:DG28))*(1-EXP(-DH28))</f>
        <v>8.1104142304407725E-2</v>
      </c>
      <c r="DI81" s="42">
        <f ca="1">EXP(-SUM($DE$28:DH28))*(1-EXP(-DI28))</f>
        <v>8.3000211517180192E-2</v>
      </c>
      <c r="DJ81" s="42">
        <f ca="1">EXP(-SUM($DE$28:DI28))*(1-EXP(-DJ28))</f>
        <v>8.4694390217102761E-2</v>
      </c>
      <c r="DK81" s="42">
        <f ca="1">EXP(-SUM($DE$28:DJ28))*(1-EXP(-DK28))</f>
        <v>7.8312126214962141E-2</v>
      </c>
      <c r="DL81" s="42">
        <f ca="1">EXP(-SUM($DE$28:DK28))*(1-EXP(-DL28))</f>
        <v>7.4735624150157706E-2</v>
      </c>
      <c r="DM81" s="42">
        <f ca="1">EXP(-SUM($DE$28:DL28))*(1-EXP(-DM28))</f>
        <v>6.3325273829048276E-2</v>
      </c>
      <c r="DN81" s="42">
        <f ca="1">EXP(-SUM($DE$28:DM28))*(1-EXP(-DN28))</f>
        <v>5.9477604156886188E-2</v>
      </c>
      <c r="DO81" s="42">
        <f ca="1">EXP(-SUM($DE$28:DN28))*(1-EXP(-DO28))</f>
        <v>5.398175738772449E-2</v>
      </c>
      <c r="DP81" s="42">
        <f ca="1">EXP(-SUM($DE$28:DO28))*(1-EXP(-DP28))</f>
        <v>4.4008512022179314E-2</v>
      </c>
      <c r="DQ81" s="42">
        <f ca="1">EXP(-SUM($DE$28:DP28))*(1-EXP(-DQ28))</f>
        <v>3.578127081474012E-2</v>
      </c>
      <c r="DR81" s="42">
        <f ca="1">EXP(-SUM($DE$28:DQ28))*(1-EXP(-DR28))</f>
        <v>2.8082653613768167E-2</v>
      </c>
      <c r="DS81" s="42">
        <f ca="1">EXP(-SUM($DE$28:DR28))*(1-EXP(-DS28))</f>
        <v>2.11960053003417E-2</v>
      </c>
      <c r="DT81" s="42">
        <f ca="1">EXP(-SUM($DE$28:DS28))*(1-EXP(-DT28))</f>
        <v>1.5465120545595791E-2</v>
      </c>
      <c r="DU81" s="42">
        <f ca="1">EXP(-SUM($DE$28:DT28))*(1-EXP(-DU28))</f>
        <v>1.0681304147822731E-2</v>
      </c>
      <c r="DV81" s="42">
        <f ca="1">EXP(-SUM($DE$28:DU28))*(1-EXP(-DV28))</f>
        <v>7.1657826254394952E-3</v>
      </c>
      <c r="DW81" s="42">
        <f ca="1">EXP(-SUM($DE$28:DV28))*(1-EXP(-DW28))</f>
        <v>4.6200541050813431E-3</v>
      </c>
      <c r="DX81" s="42">
        <f ca="1">EXP(-SUM($DE$28:DW28))*(1-EXP(-DX28))</f>
        <v>2.7838865037656049E-3</v>
      </c>
      <c r="DY81" s="42">
        <f ca="1">EXP(-SUM($DE$28:DX28))*(1-EXP(-DY28))</f>
        <v>1.653844146293326E-3</v>
      </c>
      <c r="DZ81" s="42">
        <f ca="1">EXP(-SUM($DE$28:DY28))*(1-EXP(-DZ28))</f>
        <v>9.0788142623410804E-4</v>
      </c>
      <c r="EA81" s="42">
        <f ca="1">EXP(-SUM($DE$28:DZ28))*(1-EXP(-EA28))</f>
        <v>4.9927543926836439E-4</v>
      </c>
      <c r="EB81" s="42">
        <f ca="1">EXP(-SUM($DE$28:EA28))*(1-EXP(-EB28))</f>
        <v>2.6244814859368372E-4</v>
      </c>
      <c r="EC81" s="42">
        <f ca="1">EXP(-SUM($DE$28:EB28))*(1-EXP(-EC28))</f>
        <v>1.077604589937011E-4</v>
      </c>
      <c r="ED81" s="42">
        <f ca="1">EXP(-SUM($DE$28:EC28))*(1-EXP(-ED28))</f>
        <v>5.5326064402175797E-5</v>
      </c>
      <c r="EE81" s="46"/>
      <c r="EF81" s="46"/>
      <c r="EG81" s="46"/>
      <c r="EH81" s="46"/>
      <c r="EI81" s="46"/>
      <c r="EJ81" s="46"/>
      <c r="EK81" s="46"/>
      <c r="EL81" s="46"/>
      <c r="EM81" s="46"/>
      <c r="EN81" s="46"/>
      <c r="EO81" s="46"/>
      <c r="EP81" s="46"/>
      <c r="EQ81" s="46"/>
      <c r="ER81" s="46"/>
      <c r="ES81" s="46"/>
      <c r="ET81" s="46"/>
      <c r="EU81" s="46"/>
      <c r="EV81" s="46"/>
      <c r="EW81" s="46"/>
      <c r="EX81" s="46"/>
      <c r="EY81" s="46"/>
      <c r="EZ81" s="46"/>
      <c r="FA81" s="46"/>
      <c r="FB81" s="46"/>
    </row>
    <row r="82" spans="54:158" x14ac:dyDescent="0.25">
      <c r="BB82" s="31">
        <f t="shared" si="135"/>
        <v>85</v>
      </c>
      <c r="BD82" s="42">
        <f t="shared" ca="1" si="132"/>
        <v>8.9245571545019442E-2</v>
      </c>
      <c r="BE82" s="42">
        <f ca="1">EXP(-SUM($BD$29:BD29))*(1-EXP(-BE29))</f>
        <v>9.579491703632563E-2</v>
      </c>
      <c r="BF82" s="42">
        <f ca="1">EXP(-SUM($BD$29:BE29))*(1-EXP(-BF29))</f>
        <v>8.8968693917394273E-2</v>
      </c>
      <c r="BG82" s="42">
        <f ca="1">EXP(-SUM($BD$29:BF29))*(1-EXP(-BG29))</f>
        <v>9.0761872564511389E-2</v>
      </c>
      <c r="BH82" s="42">
        <f ca="1">EXP(-SUM($BD$29:BG29))*(1-EXP(-BH29))</f>
        <v>9.2110673860634915E-2</v>
      </c>
      <c r="BI82" s="42">
        <f ca="1">EXP(-SUM($BD$29:BH29))*(1-EXP(-BI29))</f>
        <v>8.5025398128381099E-2</v>
      </c>
      <c r="BJ82" s="42">
        <f ca="1">EXP(-SUM($BD$29:BI29))*(1-EXP(-BJ29))</f>
        <v>8.0931643654749405E-2</v>
      </c>
      <c r="BK82" s="42">
        <f ca="1">EXP(-SUM($BD$29:BJ29))*(1-EXP(-BK29))</f>
        <v>6.853691305068435E-2</v>
      </c>
      <c r="BL82" s="42">
        <f ca="1">EXP(-SUM($BD$29:BK29))*(1-EXP(-BL29))</f>
        <v>6.4191467024971902E-2</v>
      </c>
      <c r="BM82" s="42">
        <f ca="1">EXP(-SUM($BD$29:BL29))*(1-EXP(-BM29))</f>
        <v>5.8113614494243314E-2</v>
      </c>
      <c r="BN82" s="42">
        <f ca="1">EXP(-SUM($BD$29:BM29))*(1-EXP(-BN29))</f>
        <v>4.7338550632338203E-2</v>
      </c>
      <c r="BO82" s="42">
        <f ca="1">EXP(-SUM($BD$29:BN29))*(1-EXP(-BO29))</f>
        <v>3.8450609081986935E-2</v>
      </c>
      <c r="BP82" s="42">
        <f ca="1">EXP(-SUM($BD$29:BO29))*(1-EXP(-BP29))</f>
        <v>3.0154948181155869E-2</v>
      </c>
      <c r="BQ82" s="42">
        <f ca="1">EXP(-SUM($BD$29:BP29))*(1-EXP(-BQ29))</f>
        <v>2.2756069224240744E-2</v>
      </c>
      <c r="BR82" s="42">
        <f ca="1">EXP(-SUM($BD$29:BQ29))*(1-EXP(-BR29))</f>
        <v>1.6600466834007357E-2</v>
      </c>
      <c r="BS82" s="42">
        <f ca="1">EXP(-SUM($BD$29:BR29))*(1-EXP(-BS29))</f>
        <v>1.1479506648933871E-2</v>
      </c>
      <c r="BT82" s="42">
        <f ca="1">EXP(-SUM($BD$29:BS29))*(1-EXP(-BT29))</f>
        <v>7.7074355956674705E-3</v>
      </c>
      <c r="BU82" s="42">
        <f ca="1">EXP(-SUM($BD$29:BT29))*(1-EXP(-BU29))</f>
        <v>4.9740958383525892E-3</v>
      </c>
      <c r="BV82" s="42">
        <f ca="1">EXP(-SUM($BD$29:BU29))*(1-EXP(-BV29))</f>
        <v>3.0069677167685552E-3</v>
      </c>
      <c r="BW82" s="42">
        <f ca="1">EXP(-SUM($BD$29:BV29))*(1-EXP(-BW29))</f>
        <v>1.7899051166643202E-3</v>
      </c>
      <c r="BX82" s="42">
        <f ca="1">EXP(-SUM($BD$29:BW29))*(1-EXP(-BX29))</f>
        <v>9.8557901569691392E-4</v>
      </c>
      <c r="BY82" s="42">
        <f ca="1">EXP(-SUM($BD$29:BX29))*(1-EXP(-BY29))</f>
        <v>5.4279864032516641E-4</v>
      </c>
      <c r="BZ82" s="42">
        <f ca="1">EXP(-SUM($BD$29:BY29))*(1-EXP(-BZ29))</f>
        <v>2.8729550291635523E-4</v>
      </c>
      <c r="CA82" s="42">
        <f ca="1">EXP(-SUM($BD$29:BZ29))*(1-EXP(-CA29))</f>
        <v>1.1921606303736354E-4</v>
      </c>
      <c r="CB82" s="42">
        <f ca="1">EXP(-SUM($BD$29:CA29))*(1-EXP(-CB29))</f>
        <v>6.1207567627051074E-5</v>
      </c>
      <c r="CC82" s="42"/>
      <c r="CD82" s="42"/>
      <c r="CE82" s="42"/>
      <c r="CF82" s="42"/>
      <c r="CG82" s="42"/>
      <c r="CH82" s="42"/>
      <c r="CI82" s="42"/>
      <c r="CJ82" s="42"/>
      <c r="CK82" s="42"/>
      <c r="CL82" s="42"/>
      <c r="CM82" s="42"/>
      <c r="CN82" s="42"/>
      <c r="CO82" s="42"/>
      <c r="CP82" s="42"/>
      <c r="CQ82" s="42"/>
      <c r="CR82" s="42"/>
      <c r="CS82" s="42"/>
      <c r="CT82" s="42"/>
      <c r="CU82" s="42"/>
      <c r="CV82" s="42"/>
      <c r="CW82" s="42"/>
      <c r="CX82" s="42"/>
      <c r="CY82" s="42"/>
      <c r="CZ82" s="42"/>
      <c r="DA82" s="42"/>
      <c r="DB82" s="6"/>
      <c r="DC82" s="47">
        <f t="shared" si="133"/>
        <v>85</v>
      </c>
      <c r="DD82" s="7"/>
      <c r="DE82" s="32">
        <f t="shared" ca="1" si="134"/>
        <v>8.8479664461798224E-2</v>
      </c>
      <c r="DF82" s="42">
        <f ca="1">EXP(-SUM($DE$29:DE29))*(1-EXP(-DF29))</f>
        <v>9.5350563102717056E-2</v>
      </c>
      <c r="DG82" s="42">
        <f ca="1">EXP(-SUM($DE$29:DF29))*(1-EXP(-DG29))</f>
        <v>8.856365996070456E-2</v>
      </c>
      <c r="DH82" s="42">
        <f ca="1">EXP(-SUM($DE$29:DG29))*(1-EXP(-DH29))</f>
        <v>9.0491484511275186E-2</v>
      </c>
      <c r="DI82" s="42">
        <f ca="1">EXP(-SUM($DE$29:DH29))*(1-EXP(-DI29))</f>
        <v>9.2087218241913418E-2</v>
      </c>
      <c r="DJ82" s="42">
        <f ca="1">EXP(-SUM($DE$29:DI29))*(1-EXP(-DJ29))</f>
        <v>8.5075848346170185E-2</v>
      </c>
      <c r="DK82" s="42">
        <f ca="1">EXP(-SUM($DE$29:DJ29))*(1-EXP(-DK29))</f>
        <v>8.1085045547258955E-2</v>
      </c>
      <c r="DL82" s="42">
        <f ca="1">EXP(-SUM($DE$29:DK29))*(1-EXP(-DL29))</f>
        <v>6.8686094391420718E-2</v>
      </c>
      <c r="DM82" s="42">
        <f ca="1">EXP(-SUM($DE$29:DL29))*(1-EXP(-DM29))</f>
        <v>6.4421912686221827E-2</v>
      </c>
      <c r="DN82" s="42">
        <f ca="1">EXP(-SUM($DE$29:DM29))*(1-EXP(-DN29))</f>
        <v>5.8395686494005596E-2</v>
      </c>
      <c r="DO82" s="42">
        <f ca="1">EXP(-SUM($DE$29:DN29))*(1-EXP(-DO29))</f>
        <v>4.7587638488249144E-2</v>
      </c>
      <c r="DP82" s="42">
        <f ca="1">EXP(-SUM($DE$29:DO29))*(1-EXP(-DP29))</f>
        <v>3.8672106634746892E-2</v>
      </c>
      <c r="DQ82" s="42">
        <f ca="1">EXP(-SUM($DE$29:DP29))*(1-EXP(-DQ29))</f>
        <v>3.0340079372659076E-2</v>
      </c>
      <c r="DR82" s="42">
        <f ca="1">EXP(-SUM($DE$29:DQ29))*(1-EXP(-DR29))</f>
        <v>2.2897813864075512E-2</v>
      </c>
      <c r="DS82" s="42">
        <f ca="1">EXP(-SUM($DE$29:DR29))*(1-EXP(-DS29))</f>
        <v>1.6705339690858398E-2</v>
      </c>
      <c r="DT82" s="42">
        <f ca="1">EXP(-SUM($DE$29:DS29))*(1-EXP(-DT29))</f>
        <v>1.1544960637754238E-2</v>
      </c>
      <c r="DU82" s="42">
        <f ca="1">EXP(-SUM($DE$29:DT29))*(1-EXP(-DU29))</f>
        <v>7.7482878520958205E-3</v>
      </c>
      <c r="DV82" s="42">
        <f ca="1">EXP(-SUM($DE$29:DU29))*(1-EXP(-DV29))</f>
        <v>4.998044233608244E-3</v>
      </c>
      <c r="DW82" s="42">
        <f ca="1">EXP(-SUM($DE$29:DV29))*(1-EXP(-DW29))</f>
        <v>3.016548372465731E-3</v>
      </c>
      <c r="DX82" s="42">
        <f ca="1">EXP(-SUM($DE$29:DW29))*(1-EXP(-DX29))</f>
        <v>1.7938376410972885E-3</v>
      </c>
      <c r="DY82" s="42">
        <f ca="1">EXP(-SUM($DE$29:DX29))*(1-EXP(-DY29))</f>
        <v>9.8623872573577157E-4</v>
      </c>
      <c r="DZ82" s="42">
        <f ca="1">EXP(-SUM($DE$29:DY29))*(1-EXP(-DZ29))</f>
        <v>5.4276632074710485E-4</v>
      </c>
      <c r="EA82" s="42">
        <f ca="1">EXP(-SUM($DE$29:DZ29))*(1-EXP(-EA29))</f>
        <v>2.8629390664506828E-4</v>
      </c>
      <c r="EB82" s="42">
        <f ca="1">EXP(-SUM($DE$29:EA29))*(1-EXP(-EB29))</f>
        <v>1.1817468893671498E-4</v>
      </c>
      <c r="EC82" s="42">
        <f ca="1">EXP(-SUM($DE$29:EB29))*(1-EXP(-EC29))</f>
        <v>6.0672908336460936E-5</v>
      </c>
      <c r="ED82" s="46"/>
      <c r="EE82" s="46"/>
      <c r="EF82" s="46"/>
      <c r="EG82" s="46"/>
      <c r="EH82" s="46"/>
      <c r="EI82" s="46"/>
      <c r="EJ82" s="46"/>
      <c r="EK82" s="46"/>
      <c r="EL82" s="46"/>
      <c r="EM82" s="46"/>
      <c r="EN82" s="46"/>
      <c r="EO82" s="46"/>
      <c r="EP82" s="46"/>
      <c r="EQ82" s="46"/>
      <c r="ER82" s="46"/>
      <c r="ES82" s="46"/>
      <c r="ET82" s="46"/>
      <c r="EU82" s="46"/>
      <c r="EV82" s="46"/>
      <c r="EW82" s="46"/>
      <c r="EX82" s="46"/>
      <c r="EY82" s="46"/>
      <c r="EZ82" s="46"/>
      <c r="FA82" s="46"/>
      <c r="FB82" s="46"/>
    </row>
    <row r="83" spans="54:158" x14ac:dyDescent="0.25">
      <c r="BB83" s="31">
        <f t="shared" si="135"/>
        <v>86</v>
      </c>
      <c r="BD83" s="42">
        <f t="shared" ca="1" si="132"/>
        <v>0.10576078472089501</v>
      </c>
      <c r="BE83" s="42">
        <f ca="1">EXP(-SUM($BD$30:BD30))*(1-EXP(-BE30))</f>
        <v>9.8215500650799273E-2</v>
      </c>
      <c r="BF83" s="42">
        <f ca="1">EXP(-SUM($BD$30:BE30))*(1-EXP(-BF30))</f>
        <v>0.1000364824772957</v>
      </c>
      <c r="BG83" s="42">
        <f ca="1">EXP(-SUM($BD$30:BF30))*(1-EXP(-BG30))</f>
        <v>0.10124613763444648</v>
      </c>
      <c r="BH83" s="42">
        <f ca="1">EXP(-SUM($BD$30:BG30))*(1-EXP(-BH30))</f>
        <v>9.337877511067659E-2</v>
      </c>
      <c r="BI83" s="42">
        <f ca="1">EXP(-SUM($BD$30:BH30))*(1-EXP(-BI30))</f>
        <v>8.876718569182962E-2</v>
      </c>
      <c r="BJ83" s="42">
        <f ca="1">EXP(-SUM($BD$30:BI30))*(1-EXP(-BJ30))</f>
        <v>7.5151252860840345E-2</v>
      </c>
      <c r="BK83" s="42">
        <f ca="1">EXP(-SUM($BD$30:BJ30))*(1-EXP(-BK30))</f>
        <v>7.028724499161422E-2</v>
      </c>
      <c r="BL83" s="42">
        <f ca="1">EXP(-SUM($BD$30:BK30))*(1-EXP(-BL30))</f>
        <v>6.3552168507891388E-2</v>
      </c>
      <c r="BM83" s="42">
        <f ca="1">EXP(-SUM($BD$30:BL30))*(1-EXP(-BM30))</f>
        <v>5.174770459653584E-2</v>
      </c>
      <c r="BN83" s="42">
        <f ca="1">EXP(-SUM($BD$30:BM30))*(1-EXP(-BN30))</f>
        <v>4.2011088670217564E-2</v>
      </c>
      <c r="BO83" s="42">
        <f ca="1">EXP(-SUM($BD$30:BN30))*(1-EXP(-BO30))</f>
        <v>3.2934855362686873E-2</v>
      </c>
      <c r="BP83" s="42">
        <f ca="1">EXP(-SUM($BD$30:BO30))*(1-EXP(-BP30))</f>
        <v>2.4851676507839118E-2</v>
      </c>
      <c r="BQ83" s="42">
        <f ca="1">EXP(-SUM($BD$30:BP30))*(1-EXP(-BQ30))</f>
        <v>1.8127598603889485E-2</v>
      </c>
      <c r="BR83" s="42">
        <f ca="1">EXP(-SUM($BD$30:BQ30))*(1-EXP(-BR30))</f>
        <v>1.2543206737545264E-2</v>
      </c>
      <c r="BS83" s="42">
        <f ca="1">EXP(-SUM($BD$30:BR30))*(1-EXP(-BS30))</f>
        <v>8.4249649067581235E-3</v>
      </c>
      <c r="BT83" s="42">
        <f ca="1">EXP(-SUM($BD$30:BS30))*(1-EXP(-BT30))</f>
        <v>5.4397785621010568E-3</v>
      </c>
      <c r="BU83" s="42">
        <f ca="1">EXP(-SUM($BD$30:BT30))*(1-EXP(-BU30))</f>
        <v>3.2938130268252799E-3</v>
      </c>
      <c r="BV83" s="42">
        <f ca="1">EXP(-SUM($BD$30:BU30))*(1-EXP(-BV30))</f>
        <v>1.9625793103486226E-3</v>
      </c>
      <c r="BW83" s="42">
        <f ca="1">EXP(-SUM($BD$30:BV30))*(1-EXP(-BW30))</f>
        <v>1.0823041691854875E-3</v>
      </c>
      <c r="BX83" s="42">
        <f ca="1">EXP(-SUM($BD$30:BW30))*(1-EXP(-BX30))</f>
        <v>5.9649911266895881E-4</v>
      </c>
      <c r="BY83" s="42">
        <f ca="1">EXP(-SUM($BD$30:BX30))*(1-EXP(-BY30))</f>
        <v>3.1680040200944868E-4</v>
      </c>
      <c r="BZ83" s="42">
        <f ca="1">EXP(-SUM($BD$30:BY30))*(1-EXP(-BZ30))</f>
        <v>1.3215463810531912E-4</v>
      </c>
      <c r="CA83" s="42">
        <f ca="1">EXP(-SUM($BD$30:BZ30))*(1-EXP(-CA30))</f>
        <v>6.7850453562827754E-5</v>
      </c>
      <c r="CB83" s="42"/>
      <c r="CC83" s="42"/>
      <c r="CD83" s="42"/>
      <c r="CE83" s="42"/>
      <c r="CF83" s="42"/>
      <c r="CG83" s="42"/>
      <c r="CH83" s="42"/>
      <c r="CI83" s="42"/>
      <c r="CJ83" s="42"/>
      <c r="CK83" s="42"/>
      <c r="CL83" s="42"/>
      <c r="CM83" s="42"/>
      <c r="CN83" s="42"/>
      <c r="CO83" s="42"/>
      <c r="CP83" s="42"/>
      <c r="CQ83" s="42"/>
      <c r="CR83" s="42"/>
      <c r="CS83" s="42"/>
      <c r="CT83" s="42"/>
      <c r="CU83" s="42"/>
      <c r="CV83" s="42"/>
      <c r="CW83" s="42"/>
      <c r="CX83" s="42"/>
      <c r="CY83" s="42"/>
      <c r="CZ83" s="42"/>
      <c r="DA83" s="42"/>
      <c r="DB83" s="6"/>
      <c r="DC83" s="47">
        <f t="shared" si="133"/>
        <v>86</v>
      </c>
      <c r="DD83" s="7"/>
      <c r="DE83" s="32">
        <f t="shared" ca="1" si="134"/>
        <v>0.10518193932785347</v>
      </c>
      <c r="DF83" s="42">
        <f ca="1">EXP(-SUM($DE$30:DE30))*(1-EXP(-DF30))</f>
        <v>9.7686809020871082E-2</v>
      </c>
      <c r="DG83" s="42">
        <f ca="1">EXP(-SUM($DE$30:DF30))*(1-EXP(-DG30))</f>
        <v>9.9655702710643307E-2</v>
      </c>
      <c r="DH83" s="42">
        <f ca="1">EXP(-SUM($DE$30:DG30))*(1-EXP(-DH30))</f>
        <v>0.10113667414924685</v>
      </c>
      <c r="DI83" s="42">
        <f ca="1">EXP(-SUM($DE$30:DH30))*(1-EXP(-DI30))</f>
        <v>9.3357106451428029E-2</v>
      </c>
      <c r="DJ83" s="42">
        <f ca="1">EXP(-SUM($DE$30:DI30))*(1-EXP(-DJ30))</f>
        <v>8.8862201627768367E-2</v>
      </c>
      <c r="DK83" s="42">
        <f ca="1">EXP(-SUM($DE$30:DJ30))*(1-EXP(-DK30))</f>
        <v>7.5252901231511515E-2</v>
      </c>
      <c r="DL83" s="42">
        <f ca="1">EXP(-SUM($DE$30:DK30))*(1-EXP(-DL30))</f>
        <v>7.0481641394670363E-2</v>
      </c>
      <c r="DM83" s="42">
        <f ca="1">EXP(-SUM($DE$30:DL30))*(1-EXP(-DM30))</f>
        <v>6.3808215122080972E-2</v>
      </c>
      <c r="DN83" s="42">
        <f ca="1">EXP(-SUM($DE$30:DM30))*(1-EXP(-DN30))</f>
        <v>5.1977293937119938E-2</v>
      </c>
      <c r="DO83" s="42">
        <f ca="1">EXP(-SUM($DE$30:DN30))*(1-EXP(-DO30))</f>
        <v>4.2218415722902615E-2</v>
      </c>
      <c r="DP83" s="42">
        <f ca="1">EXP(-SUM($DE$30:DO30))*(1-EXP(-DP30))</f>
        <v>3.3109856223604905E-2</v>
      </c>
      <c r="DQ83" s="42">
        <f ca="1">EXP(-SUM($DE$30:DP30))*(1-EXP(-DQ30))</f>
        <v>2.4985955064577105E-2</v>
      </c>
      <c r="DR83" s="42">
        <f ca="1">EXP(-SUM($DE$30:DQ30))*(1-EXP(-DR30))</f>
        <v>1.8227160160141823E-2</v>
      </c>
      <c r="DS83" s="42">
        <f ca="1">EXP(-SUM($DE$30:DR30))*(1-EXP(-DS30))</f>
        <v>1.2604392897005072E-2</v>
      </c>
      <c r="DT83" s="42">
        <f ca="1">EXP(-SUM($DE$30:DS30))*(1-EXP(-DT30))</f>
        <v>8.4626935152459226E-3</v>
      </c>
      <c r="DU83" s="42">
        <f ca="1">EXP(-SUM($DE$30:DT30))*(1-EXP(-DU30))</f>
        <v>5.4615115589289314E-3</v>
      </c>
      <c r="DV83" s="42">
        <f ca="1">EXP(-SUM($DE$30:DU30))*(1-EXP(-DV30))</f>
        <v>3.3016229433763247E-3</v>
      </c>
      <c r="DW83" s="42">
        <f ca="1">EXP(-SUM($DE$30:DV30))*(1-EXP(-DW30))</f>
        <v>1.9652993833922344E-3</v>
      </c>
      <c r="DX83" s="42">
        <f ca="1">EXP(-SUM($DE$30:DW30))*(1-EXP(-DX30))</f>
        <v>1.0821567097607939E-3</v>
      </c>
      <c r="DY83" s="42">
        <f ca="1">EXP(-SUM($DE$30:DX30))*(1-EXP(-DY30))</f>
        <v>5.9598792316165777E-4</v>
      </c>
      <c r="DZ83" s="42">
        <f ca="1">EXP(-SUM($DE$30:DY30))*(1-EXP(-DZ30))</f>
        <v>3.1544782428752859E-4</v>
      </c>
      <c r="EA83" s="42">
        <f ca="1">EXP(-SUM($DE$30:DZ30))*(1-EXP(-EA30))</f>
        <v>1.3089814258669455E-4</v>
      </c>
      <c r="EB83" s="42">
        <f ca="1">EXP(-SUM($DE$30:EA30))*(1-EXP(-EB30))</f>
        <v>6.7205347253578151E-5</v>
      </c>
      <c r="EC83" s="46"/>
      <c r="ED83" s="46"/>
      <c r="EE83" s="46"/>
      <c r="EF83" s="46"/>
      <c r="EG83" s="46"/>
      <c r="EH83" s="46"/>
      <c r="EI83" s="46"/>
      <c r="EJ83" s="46"/>
      <c r="EK83" s="46"/>
      <c r="EL83" s="46"/>
      <c r="EM83" s="46"/>
      <c r="EN83" s="46"/>
      <c r="EO83" s="46"/>
      <c r="EP83" s="46"/>
      <c r="EQ83" s="46"/>
      <c r="ER83" s="46"/>
      <c r="ES83" s="46"/>
      <c r="ET83" s="46"/>
      <c r="EU83" s="46"/>
      <c r="EV83" s="46"/>
      <c r="EW83" s="46"/>
      <c r="EX83" s="46"/>
      <c r="EY83" s="46"/>
      <c r="EZ83" s="46"/>
      <c r="FA83" s="46"/>
      <c r="FB83" s="46"/>
    </row>
    <row r="84" spans="54:158" x14ac:dyDescent="0.25">
      <c r="BB84" s="31">
        <f t="shared" si="135"/>
        <v>87</v>
      </c>
      <c r="BD84" s="42">
        <f t="shared" ca="1" si="132"/>
        <v>0.1104969950114707</v>
      </c>
      <c r="BE84" s="42">
        <f ca="1">EXP(-SUM($BD$31:BD31))*(1-EXP(-BE31))</f>
        <v>0.112367067908493</v>
      </c>
      <c r="BF84" s="42">
        <f ca="1">EXP(-SUM($BD$31:BE31))*(1-EXP(-BF31))</f>
        <v>0.11341521055094812</v>
      </c>
      <c r="BG84" s="42">
        <f ca="1">EXP(-SUM($BD$31:BF31))*(1-EXP(-BG31))</f>
        <v>0.10451321694834795</v>
      </c>
      <c r="BH84" s="42">
        <f ca="1">EXP(-SUM($BD$31:BG31))*(1-EXP(-BH31))</f>
        <v>9.922234019037815E-2</v>
      </c>
      <c r="BI84" s="42">
        <f ca="1">EXP(-SUM($BD$31:BH31))*(1-EXP(-BI31))</f>
        <v>8.3978924286415582E-2</v>
      </c>
      <c r="BJ84" s="42">
        <f ca="1">EXP(-SUM($BD$31:BI31))*(1-EXP(-BJ31))</f>
        <v>7.843279674711906E-2</v>
      </c>
      <c r="BK84" s="42">
        <f ca="1">EXP(-SUM($BD$31:BJ31))*(1-EXP(-BK31))</f>
        <v>7.0827946890798327E-2</v>
      </c>
      <c r="BL84" s="42">
        <f ca="1">EXP(-SUM($BD$31:BK31))*(1-EXP(-BL31))</f>
        <v>5.7648628632133603E-2</v>
      </c>
      <c r="BM84" s="42">
        <f ca="1">EXP(-SUM($BD$31:BL31))*(1-EXP(-BM31))</f>
        <v>4.6778511054891385E-2</v>
      </c>
      <c r="BN84" s="42">
        <f ca="1">EXP(-SUM($BD$31:BM31))*(1-EXP(-BN31))</f>
        <v>3.6658497564038925E-2</v>
      </c>
      <c r="BO84" s="42">
        <f ca="1">EXP(-SUM($BD$31:BN31))*(1-EXP(-BO31))</f>
        <v>2.7658956059828467E-2</v>
      </c>
      <c r="BP84" s="42">
        <f ca="1">EXP(-SUM($BD$31:BO31))*(1-EXP(-BP31))</f>
        <v>2.0173519049695911E-2</v>
      </c>
      <c r="BQ84" s="42">
        <f ca="1">EXP(-SUM($BD$31:BP31))*(1-EXP(-BQ31))</f>
        <v>1.396738015674443E-2</v>
      </c>
      <c r="BR84" s="42">
        <f ca="1">EXP(-SUM($BD$31:BQ31))*(1-EXP(-BR31))</f>
        <v>9.3852698386382872E-3</v>
      </c>
      <c r="BS84" s="42">
        <f ca="1">EXP(-SUM($BD$31:BR31))*(1-EXP(-BS31))</f>
        <v>6.0627232380086379E-3</v>
      </c>
      <c r="BT84" s="42">
        <f ca="1">EXP(-SUM($BD$31:BS31))*(1-EXP(-BT31))</f>
        <v>3.6769460676598508E-3</v>
      </c>
      <c r="BU84" s="42">
        <f ca="1">EXP(-SUM($BD$31:BT31))*(1-EXP(-BU31))</f>
        <v>2.1930129164467842E-3</v>
      </c>
      <c r="BV84" s="42">
        <f ca="1">EXP(-SUM($BD$31:BU31))*(1-EXP(-BV31))</f>
        <v>1.2112175159199692E-3</v>
      </c>
      <c r="BW84" s="42">
        <f ca="1">EXP(-SUM($BD$31:BV31))*(1-EXP(-BW31))</f>
        <v>6.6802466120285942E-4</v>
      </c>
      <c r="BX84" s="42">
        <f ca="1">EXP(-SUM($BD$31:BW31))*(1-EXP(-BX31))</f>
        <v>3.5599939928265486E-4</v>
      </c>
      <c r="BY84" s="42">
        <f ca="1">EXP(-SUM($BD$31:BX31))*(1-EXP(-BY31))</f>
        <v>1.4929107821274251E-4</v>
      </c>
      <c r="BZ84" s="42">
        <f ca="1">EXP(-SUM($BD$31:BY31))*(1-EXP(-BZ31))</f>
        <v>7.664859527325563E-5</v>
      </c>
      <c r="CA84" s="42"/>
      <c r="CB84" s="42"/>
      <c r="CC84" s="42"/>
      <c r="CD84" s="42"/>
      <c r="CE84" s="42"/>
      <c r="CF84" s="42"/>
      <c r="CG84" s="42"/>
      <c r="CH84" s="42"/>
      <c r="CI84" s="42"/>
      <c r="CJ84" s="42"/>
      <c r="CK84" s="42"/>
      <c r="CL84" s="42"/>
      <c r="CM84" s="42"/>
      <c r="CN84" s="42"/>
      <c r="CO84" s="42"/>
      <c r="CP84" s="42"/>
      <c r="CQ84" s="42"/>
      <c r="CR84" s="42"/>
      <c r="CS84" s="42"/>
      <c r="CT84" s="42"/>
      <c r="CU84" s="42"/>
      <c r="CV84" s="42"/>
      <c r="CW84" s="42"/>
      <c r="CX84" s="42"/>
      <c r="CY84" s="42"/>
      <c r="CZ84" s="42"/>
      <c r="DA84" s="42"/>
      <c r="DB84" s="6"/>
      <c r="DC84" s="47">
        <f t="shared" si="133"/>
        <v>87</v>
      </c>
      <c r="DD84" s="7"/>
      <c r="DE84" s="32">
        <f t="shared" ca="1" si="134"/>
        <v>0.10983135046268888</v>
      </c>
      <c r="DF84" s="42">
        <f ca="1">EXP(-SUM($DE$31:DE31))*(1-EXP(-DF31))</f>
        <v>0.11186769800301463</v>
      </c>
      <c r="DG84" s="42">
        <f ca="1">EXP(-SUM($DE$31:DF31))*(1-EXP(-DG31))</f>
        <v>0.11322041787537365</v>
      </c>
      <c r="DH84" s="42">
        <f ca="1">EXP(-SUM($DE$31:DG31))*(1-EXP(-DH31))</f>
        <v>0.10442259019196751</v>
      </c>
      <c r="DI84" s="42">
        <f ca="1">EXP(-SUM($DE$31:DH31))*(1-EXP(-DI31))</f>
        <v>9.9265592668203548E-2</v>
      </c>
      <c r="DJ84" s="42">
        <f ca="1">EXP(-SUM($DE$31:DI31))*(1-EXP(-DJ31))</f>
        <v>8.4039316971113304E-2</v>
      </c>
      <c r="DK84" s="42">
        <f ca="1">EXP(-SUM($DE$31:DJ31))*(1-EXP(-DK31))</f>
        <v>7.8600047717295132E-2</v>
      </c>
      <c r="DL84" s="42">
        <f ca="1">EXP(-SUM($DE$31:DK31))*(1-EXP(-DL31))</f>
        <v>7.1068420420430586E-2</v>
      </c>
      <c r="DM84" s="42">
        <f ca="1">EXP(-SUM($DE$31:DL31))*(1-EXP(-DM31))</f>
        <v>5.7867854274747527E-2</v>
      </c>
      <c r="DN84" s="42">
        <f ca="1">EXP(-SUM($DE$31:DM31))*(1-EXP(-DN31))</f>
        <v>4.6979698443559412E-2</v>
      </c>
      <c r="DO84" s="42">
        <f ca="1">EXP(-SUM($DE$31:DN31))*(1-EXP(-DO31))</f>
        <v>3.6830028028246801E-2</v>
      </c>
      <c r="DP84" s="42">
        <f ca="1">EXP(-SUM($DE$31:DO31))*(1-EXP(-DP31))</f>
        <v>2.7790859630420637E-2</v>
      </c>
      <c r="DQ84" s="42">
        <f ca="1">EXP(-SUM($DE$31:DP31))*(1-EXP(-DQ31))</f>
        <v>2.0271531704446212E-2</v>
      </c>
      <c r="DR84" s="42">
        <f ca="1">EXP(-SUM($DE$31:DQ31))*(1-EXP(-DR31))</f>
        <v>1.4026679352940634E-2</v>
      </c>
      <c r="DS84" s="42">
        <f ca="1">EXP(-SUM($DE$31:DR31))*(1-EXP(-DS31))</f>
        <v>9.4213771469735478E-3</v>
      </c>
      <c r="DT84" s="42">
        <f ca="1">EXP(-SUM($DE$31:DS31))*(1-EXP(-DT31))</f>
        <v>6.0831357752558638E-3</v>
      </c>
      <c r="DU84" s="42">
        <f ca="1">EXP(-SUM($DE$31:DT31))*(1-EXP(-DU31))</f>
        <v>3.6833690253644615E-3</v>
      </c>
      <c r="DV84" s="42">
        <f ca="1">EXP(-SUM($DE$31:DU31))*(1-EXP(-DV31))</f>
        <v>2.1946916180991599E-3</v>
      </c>
      <c r="DW84" s="42">
        <f ca="1">EXP(-SUM($DE$31:DV31))*(1-EXP(-DW31))</f>
        <v>1.2103072094055774E-3</v>
      </c>
      <c r="DX84" s="42">
        <f ca="1">EXP(-SUM($DE$31:DW31))*(1-EXP(-DX31))</f>
        <v>6.6704647087388407E-4</v>
      </c>
      <c r="DY84" s="42">
        <f ca="1">EXP(-SUM($DE$31:DX31))*(1-EXP(-DY31))</f>
        <v>3.5426807122361607E-4</v>
      </c>
      <c r="DZ84" s="42">
        <f ca="1">EXP(-SUM($DE$31:DY31))*(1-EXP(-DZ31))</f>
        <v>1.4778443602931425E-4</v>
      </c>
      <c r="EA84" s="42">
        <f ca="1">EXP(-SUM($DE$31:DZ31))*(1-EXP(-EA31))</f>
        <v>7.5875059384026926E-5</v>
      </c>
      <c r="EB84" s="46"/>
      <c r="EC84" s="46"/>
      <c r="ED84" s="46"/>
      <c r="EE84" s="46"/>
      <c r="EF84" s="46"/>
      <c r="EG84" s="46"/>
      <c r="EH84" s="46"/>
      <c r="EI84" s="46"/>
      <c r="EJ84" s="46"/>
      <c r="EK84" s="46"/>
      <c r="EL84" s="46"/>
      <c r="EM84" s="46"/>
      <c r="EN84" s="46"/>
      <c r="EO84" s="46"/>
      <c r="EP84" s="46"/>
      <c r="EQ84" s="46"/>
      <c r="ER84" s="46"/>
      <c r="ES84" s="46"/>
      <c r="ET84" s="46"/>
      <c r="EU84" s="46"/>
      <c r="EV84" s="46"/>
      <c r="EW84" s="46"/>
      <c r="EX84" s="46"/>
      <c r="EY84" s="46"/>
      <c r="EZ84" s="46"/>
      <c r="FA84" s="46"/>
      <c r="FB84" s="46"/>
    </row>
    <row r="85" spans="54:158" x14ac:dyDescent="0.25">
      <c r="BB85" s="31">
        <f t="shared" si="135"/>
        <v>88</v>
      </c>
      <c r="BD85" s="42">
        <f t="shared" ca="1" si="132"/>
        <v>0.12698428653448746</v>
      </c>
      <c r="BE85" s="42">
        <f ca="1">EXP(-SUM($BD$32:BD32))*(1-EXP(-BE32))</f>
        <v>0.12781831745600644</v>
      </c>
      <c r="BF85" s="42">
        <f ca="1">EXP(-SUM($BD$32:BE32))*(1-EXP(-BF32))</f>
        <v>0.11768535472041441</v>
      </c>
      <c r="BG85" s="42">
        <f ca="1">EXP(-SUM($BD$32:BF32))*(1-EXP(-BG32))</f>
        <v>0.11158196904517424</v>
      </c>
      <c r="BH85" s="42">
        <f ca="1">EXP(-SUM($BD$32:BG32))*(1-EXP(-BH32))</f>
        <v>9.4412913727730738E-2</v>
      </c>
      <c r="BI85" s="42">
        <f ca="1">EXP(-SUM($BD$32:BH32))*(1-EXP(-BI32))</f>
        <v>8.8053263393902376E-2</v>
      </c>
      <c r="BJ85" s="42">
        <f ca="1">EXP(-SUM($BD$32:BI32))*(1-EXP(-BJ32))</f>
        <v>7.9415511693690266E-2</v>
      </c>
      <c r="BK85" s="42">
        <f ca="1">EXP(-SUM($BD$32:BJ32))*(1-EXP(-BK32))</f>
        <v>6.4612008471747043E-2</v>
      </c>
      <c r="BL85" s="42">
        <f ca="1">EXP(-SUM($BD$32:BK32))*(1-EXP(-BL32))</f>
        <v>5.2402886774442138E-2</v>
      </c>
      <c r="BM85" s="42">
        <f ca="1">EXP(-SUM($BD$32:BL32))*(1-EXP(-BM32))</f>
        <v>4.10506372402165E-2</v>
      </c>
      <c r="BN85" s="42">
        <f ca="1">EXP(-SUM($BD$32:BM32))*(1-EXP(-BN32))</f>
        <v>3.0970066473104997E-2</v>
      </c>
      <c r="BO85" s="42">
        <f ca="1">EXP(-SUM($BD$32:BN32))*(1-EXP(-BO32))</f>
        <v>2.2586507129060154E-2</v>
      </c>
      <c r="BP85" s="42">
        <f ca="1">EXP(-SUM($BD$32:BO32))*(1-EXP(-BP32))</f>
        <v>1.5647571989261137E-2</v>
      </c>
      <c r="BQ85" s="42">
        <f ca="1">EXP(-SUM($BD$32:BP32))*(1-EXP(-BQ32))</f>
        <v>1.0518420019813944E-2</v>
      </c>
      <c r="BR85" s="42">
        <f ca="1">EXP(-SUM($BD$32:BQ32))*(1-EXP(-BR32))</f>
        <v>6.7979557339865916E-3</v>
      </c>
      <c r="BS85" s="42">
        <f ca="1">EXP(-SUM($BD$32:BR32))*(1-EXP(-BS32))</f>
        <v>4.129508238570459E-3</v>
      </c>
      <c r="BT85" s="42">
        <f ca="1">EXP(-SUM($BD$32:BS32))*(1-EXP(-BT32))</f>
        <v>2.465338473430341E-3</v>
      </c>
      <c r="BU85" s="42">
        <f ca="1">EXP(-SUM($BD$32:BT32))*(1-EXP(-BU32))</f>
        <v>1.3636864027423729E-3</v>
      </c>
      <c r="BV85" s="42">
        <f ca="1">EXP(-SUM($BD$32:BU32))*(1-EXP(-BV32))</f>
        <v>7.5264723346860367E-4</v>
      </c>
      <c r="BW85" s="42">
        <f ca="1">EXP(-SUM($BD$32:BV32))*(1-EXP(-BW32))</f>
        <v>4.0246128540554269E-4</v>
      </c>
      <c r="BX85" s="42">
        <f ca="1">EXP(-SUM($BD$32:BW32))*(1-EXP(-BX32))</f>
        <v>1.6966559376269688E-4</v>
      </c>
      <c r="BY85" s="42">
        <f ca="1">EXP(-SUM($BD$32:BX32))*(1-EXP(-BY32))</f>
        <v>8.7109220348597884E-5</v>
      </c>
      <c r="BZ85" s="42"/>
      <c r="CA85" s="42"/>
      <c r="CB85" s="42"/>
      <c r="CC85" s="42"/>
      <c r="CD85" s="42"/>
      <c r="CE85" s="42"/>
      <c r="CF85" s="42"/>
      <c r="CG85" s="42"/>
      <c r="CH85" s="42"/>
      <c r="CI85" s="42"/>
      <c r="CJ85" s="42"/>
      <c r="CK85" s="42"/>
      <c r="CL85" s="42"/>
      <c r="CM85" s="42"/>
      <c r="CN85" s="42"/>
      <c r="CO85" s="42"/>
      <c r="CP85" s="42"/>
      <c r="CQ85" s="42"/>
      <c r="CR85" s="42"/>
      <c r="CS85" s="42"/>
      <c r="CT85" s="42"/>
      <c r="CU85" s="42"/>
      <c r="CV85" s="42"/>
      <c r="CW85" s="42"/>
      <c r="CX85" s="42"/>
      <c r="CY85" s="42"/>
      <c r="CZ85" s="42"/>
      <c r="DA85" s="42"/>
      <c r="DB85" s="6"/>
      <c r="DC85" s="47">
        <f t="shared" si="133"/>
        <v>88</v>
      </c>
      <c r="DD85" s="7"/>
      <c r="DE85" s="32">
        <f t="shared" ca="1" si="134"/>
        <v>0.12632567543708528</v>
      </c>
      <c r="DF85" s="42">
        <f ca="1">EXP(-SUM($DE$32:DE32))*(1-EXP(-DF32))</f>
        <v>0.12750402181318171</v>
      </c>
      <c r="DG85" s="42">
        <f ca="1">EXP(-SUM($DE$32:DF32))*(1-EXP(-DG32))</f>
        <v>0.11749619322499727</v>
      </c>
      <c r="DH85" s="42">
        <f ca="1">EXP(-SUM($DE$32:DG32))*(1-EXP(-DH32))</f>
        <v>0.11154806631783969</v>
      </c>
      <c r="DI85" s="42">
        <f ca="1">EXP(-SUM($DE$32:DH32))*(1-EXP(-DI32))</f>
        <v>9.4411063049189517E-2</v>
      </c>
      <c r="DJ85" s="42">
        <f ca="1">EXP(-SUM($DE$32:DI32))*(1-EXP(-DJ32))</f>
        <v>8.8175977267362357E-2</v>
      </c>
      <c r="DK85" s="42">
        <f ca="1">EXP(-SUM($DE$32:DJ32))*(1-EXP(-DK32))</f>
        <v>7.9626427896903731E-2</v>
      </c>
      <c r="DL85" s="42">
        <f ca="1">EXP(-SUM($DE$32:DK32))*(1-EXP(-DL32))</f>
        <v>6.4809931286153463E-2</v>
      </c>
      <c r="DM85" s="42">
        <f ca="1">EXP(-SUM($DE$32:DL32))*(1-EXP(-DM32))</f>
        <v>5.2589491876415435E-2</v>
      </c>
      <c r="DN85" s="42">
        <f ca="1">EXP(-SUM($DE$32:DM32))*(1-EXP(-DN32))</f>
        <v>4.1212336954962452E-2</v>
      </c>
      <c r="DO85" s="42">
        <f ca="1">EXP(-SUM($DE$32:DN32))*(1-EXP(-DO32))</f>
        <v>3.1094842743319501E-2</v>
      </c>
      <c r="DP85" s="42">
        <f ca="1">EXP(-SUM($DE$32:DO32))*(1-EXP(-DP32))</f>
        <v>2.2679540076377885E-2</v>
      </c>
      <c r="DQ85" s="42">
        <f ca="1">EXP(-SUM($DE$32:DP32))*(1-EXP(-DQ32))</f>
        <v>1.5702454155199334E-2</v>
      </c>
      <c r="DR85" s="42">
        <f ca="1">EXP(-SUM($DE$32:DQ32))*(1-EXP(-DR32))</f>
        <v>1.0551138991103593E-2</v>
      </c>
      <c r="DS85" s="42">
        <f ca="1">EXP(-SUM($DE$32:DR32))*(1-EXP(-DS32))</f>
        <v>6.815854700892009E-3</v>
      </c>
      <c r="DT85" s="42">
        <f ca="1">EXP(-SUM($DE$32:DS32))*(1-EXP(-DT32))</f>
        <v>4.133708427108986E-3</v>
      </c>
      <c r="DU85" s="42">
        <f ca="1">EXP(-SUM($DE$32:DT32))*(1-EXP(-DU32))</f>
        <v>2.4654362089255267E-3</v>
      </c>
      <c r="DV85" s="42">
        <f ca="1">EXP(-SUM($DE$32:DU32))*(1-EXP(-DV32))</f>
        <v>1.3616789478250141E-3</v>
      </c>
      <c r="DW85" s="42">
        <f ca="1">EXP(-SUM($DE$32:DV32))*(1-EXP(-DW32))</f>
        <v>7.5100888637410937E-4</v>
      </c>
      <c r="DX85" s="42">
        <f ca="1">EXP(-SUM($DE$32:DW32))*(1-EXP(-DX32))</f>
        <v>4.0022281800750699E-4</v>
      </c>
      <c r="DY85" s="42">
        <f ca="1">EXP(-SUM($DE$32:DX32))*(1-EXP(-DY32))</f>
        <v>1.6783650799995632E-4</v>
      </c>
      <c r="DZ85" s="42">
        <f ca="1">EXP(-SUM($DE$32:DY32))*(1-EXP(-DZ32))</f>
        <v>8.617013640582809E-5</v>
      </c>
      <c r="EA85" s="46"/>
      <c r="EB85" s="46"/>
      <c r="EC85" s="46"/>
      <c r="ED85" s="46"/>
      <c r="EE85" s="46"/>
      <c r="EF85" s="46"/>
      <c r="EG85" s="46"/>
      <c r="EH85" s="46"/>
      <c r="EI85" s="46"/>
      <c r="EJ85" s="46"/>
      <c r="EK85" s="46"/>
      <c r="EL85" s="46"/>
      <c r="EM85" s="46"/>
      <c r="EN85" s="46"/>
      <c r="EO85" s="46"/>
      <c r="EP85" s="46"/>
      <c r="EQ85" s="46"/>
      <c r="ER85" s="46"/>
      <c r="ES85" s="46"/>
      <c r="ET85" s="46"/>
      <c r="EU85" s="46"/>
      <c r="EV85" s="46"/>
      <c r="EW85" s="46"/>
      <c r="EX85" s="46"/>
      <c r="EY85" s="46"/>
      <c r="EZ85" s="46"/>
      <c r="FA85" s="46"/>
      <c r="FB85" s="46"/>
    </row>
    <row r="86" spans="54:158" x14ac:dyDescent="0.25">
      <c r="BB86" s="31">
        <f t="shared" si="135"/>
        <v>89</v>
      </c>
      <c r="BD86" s="42">
        <f t="shared" ca="1" si="132"/>
        <v>0.14688159004607748</v>
      </c>
      <c r="BE86" s="42">
        <f ca="1">EXP(-SUM($BD$33:BD33))*(1-EXP(-BE33))</f>
        <v>0.13512176418856239</v>
      </c>
      <c r="BF86" s="42">
        <f ca="1">EXP(-SUM($BD$33:BE33))*(1-EXP(-BF33))</f>
        <v>0.12794686046155798</v>
      </c>
      <c r="BG86" s="42">
        <f ca="1">EXP(-SUM($BD$33:BF33))*(1-EXP(-BG33))</f>
        <v>0.10822884445010186</v>
      </c>
      <c r="BH86" s="42">
        <f ca="1">EXP(-SUM($BD$33:BG33))*(1-EXP(-BH33))</f>
        <v>0.10079600059806509</v>
      </c>
      <c r="BI86" s="42">
        <f ca="1">EXP(-SUM($BD$33:BH33))*(1-EXP(-BI33))</f>
        <v>9.0793748171518682E-2</v>
      </c>
      <c r="BJ86" s="42">
        <f ca="1">EXP(-SUM($BD$33:BI33))*(1-EXP(-BJ33))</f>
        <v>7.3839268737951394E-2</v>
      </c>
      <c r="BK86" s="42">
        <f ca="1">EXP(-SUM($BD$33:BJ33))*(1-EXP(-BK33))</f>
        <v>5.985685631874358E-2</v>
      </c>
      <c r="BL86" s="42">
        <f ca="1">EXP(-SUM($BD$33:BK33))*(1-EXP(-BL33))</f>
        <v>4.687216348719439E-2</v>
      </c>
      <c r="BM86" s="42">
        <f ca="1">EXP(-SUM($BD$33:BL33))*(1-EXP(-BM33))</f>
        <v>3.5358860911645876E-2</v>
      </c>
      <c r="BN86" s="42">
        <f ca="1">EXP(-SUM($BD$33:BM33))*(1-EXP(-BN33))</f>
        <v>2.5784934215418592E-2</v>
      </c>
      <c r="BO86" s="42">
        <f ca="1">EXP(-SUM($BD$33:BN33))*(1-EXP(-BO33))</f>
        <v>1.7874261585686852E-2</v>
      </c>
      <c r="BP86" s="42">
        <f ca="1">EXP(-SUM($BD$33:BO33))*(1-EXP(-BP33))</f>
        <v>1.2019955303854111E-2</v>
      </c>
      <c r="BQ86" s="42">
        <f ca="1">EXP(-SUM($BD$33:BP33))*(1-EXP(-BQ33))</f>
        <v>7.7720664752904461E-3</v>
      </c>
      <c r="BR86" s="42">
        <f ca="1">EXP(-SUM($BD$33:BQ33))*(1-EXP(-BR33))</f>
        <v>4.7288517105726988E-3</v>
      </c>
      <c r="BS86" s="42">
        <f ca="1">EXP(-SUM($BD$33:BR33))*(1-EXP(-BS33))</f>
        <v>2.8259002736919906E-3</v>
      </c>
      <c r="BT86" s="42">
        <f ca="1">EXP(-SUM($BD$33:BS33))*(1-EXP(-BT33))</f>
        <v>1.5654887926779505E-3</v>
      </c>
      <c r="BU86" s="42">
        <f ca="1">EXP(-SUM($BD$33:BT33))*(1-EXP(-BU33))</f>
        <v>8.6462992694289278E-4</v>
      </c>
      <c r="BV86" s="42">
        <f ca="1">EXP(-SUM($BD$33:BU33))*(1-EXP(-BV33))</f>
        <v>4.6391008933697271E-4</v>
      </c>
      <c r="BW86" s="42">
        <f ca="1">EXP(-SUM($BD$33:BV33))*(1-EXP(-BW33))</f>
        <v>1.966010176892057E-4</v>
      </c>
      <c r="BX86" s="42">
        <f ca="1">EXP(-SUM($BD$33:BW33))*(1-EXP(-BX33))</f>
        <v>1.0093832810086767E-4</v>
      </c>
      <c r="BY86" s="42"/>
      <c r="BZ86" s="42"/>
      <c r="CA86" s="42"/>
      <c r="CB86" s="42"/>
      <c r="CC86" s="42"/>
      <c r="CD86" s="42"/>
      <c r="CE86" s="42"/>
      <c r="CF86" s="42"/>
      <c r="CG86" s="42"/>
      <c r="CH86" s="42"/>
      <c r="CI86" s="42"/>
      <c r="CJ86" s="42"/>
      <c r="CK86" s="42"/>
      <c r="CL86" s="42"/>
      <c r="CM86" s="42"/>
      <c r="CN86" s="42"/>
      <c r="CO86" s="42"/>
      <c r="CP86" s="42"/>
      <c r="CQ86" s="42"/>
      <c r="CR86" s="42"/>
      <c r="CS86" s="42"/>
      <c r="CT86" s="42"/>
      <c r="CU86" s="42"/>
      <c r="CV86" s="42"/>
      <c r="CW86" s="42"/>
      <c r="CX86" s="42"/>
      <c r="CY86" s="42"/>
      <c r="CZ86" s="42"/>
      <c r="DA86" s="42"/>
      <c r="DB86" s="6"/>
      <c r="DC86" s="47">
        <f t="shared" si="133"/>
        <v>89</v>
      </c>
      <c r="DD86" s="7"/>
      <c r="DE86" s="32">
        <f t="shared" ca="1" si="134"/>
        <v>0.14641009947990558</v>
      </c>
      <c r="DF86" s="42">
        <f ca="1">EXP(-SUM($DE$33:DE33))*(1-EXP(-DF33))</f>
        <v>0.13480324913425906</v>
      </c>
      <c r="DG86" s="42">
        <f ca="1">EXP(-SUM($DE$33:DF33))*(1-EXP(-DG33))</f>
        <v>0.12781209699220628</v>
      </c>
      <c r="DH86" s="42">
        <f ca="1">EXP(-SUM($DE$33:DG33))*(1-EXP(-DH33))</f>
        <v>0.10814572094349871</v>
      </c>
      <c r="DI86" s="42">
        <f ca="1">EXP(-SUM($DE$33:DH33))*(1-EXP(-DI33))</f>
        <v>0.1008610292297801</v>
      </c>
      <c r="DJ86" s="42">
        <f ca="1">EXP(-SUM($DE$33:DI33))*(1-EXP(-DJ33))</f>
        <v>9.0966875474031761E-2</v>
      </c>
      <c r="DK86" s="42">
        <f ca="1">EXP(-SUM($DE$33:DJ33))*(1-EXP(-DK33))</f>
        <v>7.4010132320830757E-2</v>
      </c>
      <c r="DL86" s="42">
        <f ca="1">EXP(-SUM($DE$33:DK33))*(1-EXP(-DL33))</f>
        <v>6.0025135820779535E-2</v>
      </c>
      <c r="DM86" s="42">
        <f ca="1">EXP(-SUM($DE$33:DL33))*(1-EXP(-DM33))</f>
        <v>4.7021647614179124E-2</v>
      </c>
      <c r="DN86" s="42">
        <f ca="1">EXP(-SUM($DE$33:DM33))*(1-EXP(-DN33))</f>
        <v>3.5474809897941703E-2</v>
      </c>
      <c r="DO86" s="42">
        <f ca="1">EXP(-SUM($DE$33:DN33))*(1-EXP(-DO33))</f>
        <v>2.5871821985197763E-2</v>
      </c>
      <c r="DP86" s="42">
        <f ca="1">EXP(-SUM($DE$33:DO33))*(1-EXP(-DP33))</f>
        <v>1.7923585736099441E-2</v>
      </c>
      <c r="DQ86" s="42">
        <f ca="1">EXP(-SUM($DE$33:DP33))*(1-EXP(-DQ33))</f>
        <v>1.2048374224628962E-2</v>
      </c>
      <c r="DR86" s="42">
        <f ca="1">EXP(-SUM($DE$33:DQ33))*(1-EXP(-DR33))</f>
        <v>7.7867507183822758E-3</v>
      </c>
      <c r="DS86" s="42">
        <f ca="1">EXP(-SUM($DE$33:DR33))*(1-EXP(-DS33))</f>
        <v>4.7301648468365074E-3</v>
      </c>
      <c r="DT86" s="42">
        <f ca="1">EXP(-SUM($DE$33:DS33))*(1-EXP(-DT33))</f>
        <v>2.8239336765703382E-3</v>
      </c>
      <c r="DU86" s="42">
        <f ca="1">EXP(-SUM($DE$33:DT33))*(1-EXP(-DU33))</f>
        <v>1.5620410740708212E-3</v>
      </c>
      <c r="DV86" s="42">
        <f ca="1">EXP(-SUM($DE$33:DU33))*(1-EXP(-DV33))</f>
        <v>8.6212335226006965E-4</v>
      </c>
      <c r="DW86" s="42">
        <f ca="1">EXP(-SUM($DE$33:DV33))*(1-EXP(-DW33))</f>
        <v>4.6100119298876933E-4</v>
      </c>
      <c r="DX86" s="42">
        <f ca="1">EXP(-SUM($DE$33:DW33))*(1-EXP(-DX33))</f>
        <v>1.94344261100633E-4</v>
      </c>
      <c r="DY86" s="42">
        <f ca="1">EXP(-SUM($DE$33:DX33))*(1-EXP(-DY33))</f>
        <v>9.9779670634804859E-5</v>
      </c>
      <c r="DZ86" s="46"/>
      <c r="EA86" s="46"/>
      <c r="EB86" s="46"/>
      <c r="EC86" s="46"/>
      <c r="ED86" s="46"/>
      <c r="EE86" s="46"/>
      <c r="EF86" s="46"/>
      <c r="EG86" s="46"/>
      <c r="EH86" s="46"/>
      <c r="EI86" s="46"/>
      <c r="EJ86" s="46"/>
      <c r="EK86" s="46"/>
      <c r="EL86" s="46"/>
      <c r="EM86" s="46"/>
      <c r="EN86" s="46"/>
      <c r="EO86" s="46"/>
      <c r="EP86" s="46"/>
      <c r="EQ86" s="46"/>
      <c r="ER86" s="46"/>
      <c r="ES86" s="46"/>
      <c r="ET86" s="46"/>
      <c r="EU86" s="46"/>
      <c r="EV86" s="46"/>
      <c r="EW86" s="46"/>
      <c r="EX86" s="46"/>
      <c r="EY86" s="46"/>
      <c r="EZ86" s="46"/>
      <c r="FA86" s="46"/>
      <c r="FB86" s="46"/>
    </row>
    <row r="87" spans="54:158" x14ac:dyDescent="0.25">
      <c r="BB87" s="31">
        <f t="shared" si="135"/>
        <v>90</v>
      </c>
      <c r="BD87" s="42">
        <f t="shared" ca="1" si="132"/>
        <v>0.15884755600629097</v>
      </c>
      <c r="BE87" s="42">
        <f ca="1">EXP(-SUM($BD$34:BD34))*(1-EXP(-BE34))</f>
        <v>0.15021626701825253</v>
      </c>
      <c r="BF87" s="42">
        <f ca="1">EXP(-SUM($BD$34:BE34))*(1-EXP(-BF34))</f>
        <v>0.12702986290857654</v>
      </c>
      <c r="BG87" s="42">
        <f ca="1">EXP(-SUM($BD$34:BF34))*(1-EXP(-BG34))</f>
        <v>0.11813861980917184</v>
      </c>
      <c r="BH87" s="42">
        <f ca="1">EXP(-SUM($BD$34:BG34))*(1-EXP(-BH34))</f>
        <v>0.10628136693610182</v>
      </c>
      <c r="BI87" s="42">
        <f ca="1">EXP(-SUM($BD$34:BH34))*(1-EXP(-BI34))</f>
        <v>8.6399668517820757E-2</v>
      </c>
      <c r="BJ87" s="42">
        <f ca="1">EXP(-SUM($BD$34:BI34))*(1-EXP(-BJ34))</f>
        <v>7.000404389484402E-2</v>
      </c>
      <c r="BK87" s="42">
        <f ca="1">EXP(-SUM($BD$34:BJ34))*(1-EXP(-BK34))</f>
        <v>5.4797482929040693E-2</v>
      </c>
      <c r="BL87" s="42">
        <f ca="1">EXP(-SUM($BD$34:BK34))*(1-EXP(-BL34))</f>
        <v>4.13337518391792E-2</v>
      </c>
      <c r="BM87" s="42">
        <f ca="1">EXP(-SUM($BD$34:BL34))*(1-EXP(-BM34))</f>
        <v>3.0139301279517906E-2</v>
      </c>
      <c r="BN87" s="42">
        <f ca="1">EXP(-SUM($BD$34:BM34))*(1-EXP(-BN34))</f>
        <v>2.0905428161064197E-2</v>
      </c>
      <c r="BO87" s="42">
        <f ca="1">EXP(-SUM($BD$34:BN34))*(1-EXP(-BO34))</f>
        <v>1.4063857432594315E-2</v>
      </c>
      <c r="BP87" s="42">
        <f ca="1">EXP(-SUM($BD$34:BO34))*(1-EXP(-BP34))</f>
        <v>9.0979370656741766E-3</v>
      </c>
      <c r="BQ87" s="42">
        <f ca="1">EXP(-SUM($BD$34:BP34))*(1-EXP(-BQ34))</f>
        <v>5.5444695277521256E-3</v>
      </c>
      <c r="BR87" s="42">
        <f ca="1">EXP(-SUM($BD$34:BQ34))*(1-EXP(-BR34))</f>
        <v>3.3165205512298863E-3</v>
      </c>
      <c r="BS87" s="42">
        <f ca="1">EXP(-SUM($BD$34:BR34))*(1-EXP(-BS34))</f>
        <v>1.840048091247568E-3</v>
      </c>
      <c r="BT87" s="42">
        <f ca="1">EXP(-SUM($BD$34:BS34))*(1-EXP(-BT34))</f>
        <v>1.0169733211762542E-3</v>
      </c>
      <c r="BU87" s="42">
        <f ca="1">EXP(-SUM($BD$34:BT34))*(1-EXP(-BU34))</f>
        <v>5.4749365744290711E-4</v>
      </c>
      <c r="BV87" s="42">
        <f ca="1">EXP(-SUM($BD$34:BU34))*(1-EXP(-BV34))</f>
        <v>2.3324401637435488E-4</v>
      </c>
      <c r="BW87" s="42">
        <f ca="1">EXP(-SUM($BD$34:BV34))*(1-EXP(-BW34))</f>
        <v>1.1975147091851193E-4</v>
      </c>
      <c r="BX87" s="42"/>
      <c r="BY87" s="42"/>
      <c r="BZ87" s="42"/>
      <c r="CA87" s="42"/>
      <c r="CB87" s="42"/>
      <c r="CC87" s="42"/>
      <c r="CD87" s="42"/>
      <c r="CE87" s="42"/>
      <c r="CF87" s="42"/>
      <c r="CG87" s="42"/>
      <c r="CH87" s="42"/>
      <c r="CI87" s="42"/>
      <c r="CJ87" s="42"/>
      <c r="CK87" s="42"/>
      <c r="CL87" s="42"/>
      <c r="CM87" s="42"/>
      <c r="CN87" s="42"/>
      <c r="CO87" s="42"/>
      <c r="CP87" s="42"/>
      <c r="CQ87" s="42"/>
      <c r="CR87" s="42"/>
      <c r="CS87" s="42"/>
      <c r="CT87" s="42"/>
      <c r="CU87" s="42"/>
      <c r="CV87" s="42"/>
      <c r="CW87" s="42"/>
      <c r="CX87" s="42"/>
      <c r="CY87" s="42"/>
      <c r="CZ87" s="42"/>
      <c r="DA87" s="42"/>
      <c r="DB87" s="6"/>
      <c r="DC87" s="47">
        <f t="shared" si="133"/>
        <v>90</v>
      </c>
      <c r="DD87" s="7"/>
      <c r="DE87" s="32">
        <f t="shared" ca="1" si="134"/>
        <v>0.15838570896138604</v>
      </c>
      <c r="DF87" s="42">
        <f ca="1">EXP(-SUM($DE$34:DE34))*(1-EXP(-DF34))</f>
        <v>0.14997550043313268</v>
      </c>
      <c r="DG87" s="42">
        <f ca="1">EXP(-SUM($DE$34:DF34))*(1-EXP(-DG34))</f>
        <v>0.12686262913485524</v>
      </c>
      <c r="DH87" s="42">
        <f ca="1">EXP(-SUM($DE$34:DG34))*(1-EXP(-DH34))</f>
        <v>0.11815007087176696</v>
      </c>
      <c r="DI87" s="42">
        <f ca="1">EXP(-SUM($DE$34:DH34))*(1-EXP(-DI34))</f>
        <v>0.10642572837740367</v>
      </c>
      <c r="DJ87" s="42">
        <f ca="1">EXP(-SUM($DE$34:DI34))*(1-EXP(-DJ34))</f>
        <v>8.6552192376131556E-2</v>
      </c>
      <c r="DK87" s="42">
        <f ca="1">EXP(-SUM($DE$34:DJ34))*(1-EXP(-DK34))</f>
        <v>7.0162424840857079E-2</v>
      </c>
      <c r="DL87" s="42">
        <f ca="1">EXP(-SUM($DE$34:DK34))*(1-EXP(-DL34))</f>
        <v>5.4942154500834166E-2</v>
      </c>
      <c r="DM87" s="42">
        <f ca="1">EXP(-SUM($DE$34:DL34))*(1-EXP(-DM34))</f>
        <v>4.1446604010755804E-2</v>
      </c>
      <c r="DN87" s="42">
        <f ca="1">EXP(-SUM($DE$34:DM34))*(1-EXP(-DN34))</f>
        <v>3.0224332184803328E-2</v>
      </c>
      <c r="DO87" s="42">
        <f ca="1">EXP(-SUM($DE$34:DN34))*(1-EXP(-DO34))</f>
        <v>2.0951677255039249E-2</v>
      </c>
      <c r="DP87" s="42">
        <f ca="1">EXP(-SUM($DE$34:DO34))*(1-EXP(-DP34))</f>
        <v>1.4089433733475888E-2</v>
      </c>
      <c r="DQ87" s="42">
        <f ca="1">EXP(-SUM($DE$34:DP34))*(1-EXP(-DQ34))</f>
        <v>9.1101849222902341E-3</v>
      </c>
      <c r="DR87" s="42">
        <f ca="1">EXP(-SUM($DE$34:DQ34))*(1-EXP(-DR34))</f>
        <v>5.5430191816258044E-3</v>
      </c>
      <c r="DS87" s="42">
        <f ca="1">EXP(-SUM($DE$34:DR34))*(1-EXP(-DS34))</f>
        <v>3.3124361644529744E-3</v>
      </c>
      <c r="DT87" s="42">
        <f ca="1">EXP(-SUM($DE$34:DS34))*(1-EXP(-DT34))</f>
        <v>1.8350193530139662E-3</v>
      </c>
      <c r="DU87" s="42">
        <f ca="1">EXP(-SUM($DE$34:DT34))*(1-EXP(-DU34))</f>
        <v>1.0134934574786542E-3</v>
      </c>
      <c r="DV87" s="42">
        <f ca="1">EXP(-SUM($DE$34:DU34))*(1-EXP(-DV34))</f>
        <v>5.4378159458782322E-4</v>
      </c>
      <c r="DW87" s="42">
        <f ca="1">EXP(-SUM($DE$34:DV34))*(1-EXP(-DW34))</f>
        <v>2.3044985947475225E-4</v>
      </c>
      <c r="DX87" s="42">
        <f ca="1">EXP(-SUM($DE$34:DW34))*(1-EXP(-DX34))</f>
        <v>1.1831690293299301E-4</v>
      </c>
      <c r="DY87" s="46"/>
      <c r="DZ87" s="46"/>
      <c r="EA87" s="46"/>
      <c r="EB87" s="46"/>
      <c r="EC87" s="46"/>
      <c r="ED87" s="46"/>
      <c r="EE87" s="46"/>
      <c r="EF87" s="46"/>
      <c r="EG87" s="46"/>
      <c r="EH87" s="46"/>
      <c r="EI87" s="46"/>
      <c r="EJ87" s="46"/>
      <c r="EK87" s="46"/>
      <c r="EL87" s="46"/>
      <c r="EM87" s="46"/>
      <c r="EN87" s="46"/>
      <c r="EO87" s="46"/>
      <c r="EP87" s="46"/>
      <c r="EQ87" s="46"/>
      <c r="ER87" s="46"/>
      <c r="ES87" s="46"/>
      <c r="ET87" s="46"/>
      <c r="EU87" s="46"/>
      <c r="EV87" s="46"/>
      <c r="EW87" s="46"/>
      <c r="EX87" s="46"/>
      <c r="EY87" s="46"/>
      <c r="EZ87" s="46"/>
      <c r="FA87" s="46"/>
      <c r="FB87" s="46"/>
    </row>
    <row r="88" spans="54:158" x14ac:dyDescent="0.25">
      <c r="BB88" s="31">
        <f t="shared" si="135"/>
        <v>91</v>
      </c>
      <c r="BD88" s="42">
        <f t="shared" ca="1" si="132"/>
        <v>0.17896869196757847</v>
      </c>
      <c r="BE88" s="42">
        <f ca="1">EXP(-SUM($BD$35:BD35))*(1-EXP(-BE35))</f>
        <v>0.15130067705286718</v>
      </c>
      <c r="BF88" s="42">
        <f ca="1">EXP(-SUM($BD$35:BE35))*(1-EXP(-BF35))</f>
        <v>0.14051163240681749</v>
      </c>
      <c r="BG88" s="42">
        <f ca="1">EXP(-SUM($BD$35:BF35))*(1-EXP(-BG35))</f>
        <v>0.12624958034931391</v>
      </c>
      <c r="BH88" s="42">
        <f ca="1">EXP(-SUM($BD$35:BG35))*(1-EXP(-BH35))</f>
        <v>0.10259078542622907</v>
      </c>
      <c r="BI88" s="42">
        <f ca="1">EXP(-SUM($BD$35:BH35))*(1-EXP(-BI35))</f>
        <v>8.3081423926873565E-2</v>
      </c>
      <c r="BJ88" s="42">
        <f ca="1">EXP(-SUM($BD$35:BI35))*(1-EXP(-BJ35))</f>
        <v>6.5009642775619561E-2</v>
      </c>
      <c r="BK88" s="42">
        <f ca="1">EXP(-SUM($BD$35:BJ35))*(1-EXP(-BK35))</f>
        <v>4.9032368155830279E-2</v>
      </c>
      <c r="BL88" s="42">
        <f ca="1">EXP(-SUM($BD$35:BK35))*(1-EXP(-BL35))</f>
        <v>3.5749632142338353E-2</v>
      </c>
      <c r="BM88" s="42">
        <f ca="1">EXP(-SUM($BD$35:BL35))*(1-EXP(-BM35))</f>
        <v>2.4811948818625994E-2</v>
      </c>
      <c r="BN88" s="42">
        <f ca="1">EXP(-SUM($BD$35:BM35))*(1-EXP(-BN35))</f>
        <v>1.669845782193579E-2</v>
      </c>
      <c r="BO88" s="42">
        <f ca="1">EXP(-SUM($BD$35:BN35))*(1-EXP(-BO35))</f>
        <v>1.0807335831907889E-2</v>
      </c>
      <c r="BP88" s="42">
        <f ca="1">EXP(-SUM($BD$35:BO35))*(1-EXP(-BP35))</f>
        <v>6.5967846370668303E-3</v>
      </c>
      <c r="BQ88" s="42">
        <f ca="1">EXP(-SUM($BD$35:BP35))*(1-EXP(-BQ35))</f>
        <v>3.9498007940494424E-3</v>
      </c>
      <c r="BR88" s="42">
        <f ca="1">EXP(-SUM($BD$35:BQ35))*(1-EXP(-BR35))</f>
        <v>2.1946900934295983E-3</v>
      </c>
      <c r="BS88" s="42">
        <f ca="1">EXP(-SUM($BD$35:BR35))*(1-EXP(-BS35))</f>
        <v>1.2138092125384343E-3</v>
      </c>
      <c r="BT88" s="42">
        <f ca="1">EXP(-SUM($BD$35:BS35))*(1-EXP(-BT35))</f>
        <v>6.5566352442050812E-4</v>
      </c>
      <c r="BU88" s="42">
        <f ca="1">EXP(-SUM($BD$35:BT35))*(1-EXP(-BU35))</f>
        <v>2.8079484647379298E-4</v>
      </c>
      <c r="BV88" s="42">
        <f ca="1">EXP(-SUM($BD$35:BU35))*(1-EXP(-BV35))</f>
        <v>1.4416488111577381E-4</v>
      </c>
      <c r="BW88" s="42"/>
      <c r="BX88" s="42"/>
      <c r="BY88" s="42"/>
      <c r="BZ88" s="42"/>
      <c r="CA88" s="42"/>
      <c r="CB88" s="42"/>
      <c r="CC88" s="42"/>
      <c r="CD88" s="42"/>
      <c r="CE88" s="42"/>
      <c r="CF88" s="42"/>
      <c r="CG88" s="42"/>
      <c r="CH88" s="42"/>
      <c r="CI88" s="42"/>
      <c r="CJ88" s="42"/>
      <c r="CK88" s="42"/>
      <c r="CL88" s="42"/>
      <c r="CM88" s="42"/>
      <c r="CN88" s="42"/>
      <c r="CO88" s="42"/>
      <c r="CP88" s="42"/>
      <c r="CQ88" s="42"/>
      <c r="CR88" s="42"/>
      <c r="CS88" s="42"/>
      <c r="CT88" s="42"/>
      <c r="CU88" s="42"/>
      <c r="CV88" s="42"/>
      <c r="CW88" s="42"/>
      <c r="CX88" s="42"/>
      <c r="CY88" s="42"/>
      <c r="CZ88" s="42"/>
      <c r="DA88" s="42"/>
      <c r="DB88" s="6"/>
      <c r="DC88" s="47">
        <f t="shared" si="133"/>
        <v>91</v>
      </c>
      <c r="DD88" s="7"/>
      <c r="DE88" s="32">
        <f t="shared" ca="1" si="134"/>
        <v>0.17858387987918156</v>
      </c>
      <c r="DF88" s="42">
        <f ca="1">EXP(-SUM($DE$35:DE35))*(1-EXP(-DF35))</f>
        <v>0.15101883590262336</v>
      </c>
      <c r="DG88" s="42">
        <f ca="1">EXP(-SUM($DE$35:DF35))*(1-EXP(-DG35))</f>
        <v>0.14044852470291985</v>
      </c>
      <c r="DH88" s="42">
        <f ca="1">EXP(-SUM($DE$35:DG35))*(1-EXP(-DH35))</f>
        <v>0.1263520871811159</v>
      </c>
      <c r="DI88" s="42">
        <f ca="1">EXP(-SUM($DE$35:DH35))*(1-EXP(-DI35))</f>
        <v>0.10271582652438557</v>
      </c>
      <c r="DJ88" s="42">
        <f ca="1">EXP(-SUM($DE$35:DI35))*(1-EXP(-DJ35))</f>
        <v>8.322396777743607E-2</v>
      </c>
      <c r="DK88" s="42">
        <f ca="1">EXP(-SUM($DE$35:DJ35))*(1-EXP(-DK35))</f>
        <v>6.514572158747782E-2</v>
      </c>
      <c r="DL88" s="42">
        <f ca="1">EXP(-SUM($DE$35:DK35))*(1-EXP(-DL35))</f>
        <v>4.913943023565457E-2</v>
      </c>
      <c r="DM88" s="42">
        <f ca="1">EXP(-SUM($DE$35:DL35))*(1-EXP(-DM35))</f>
        <v>3.5830962026834848E-2</v>
      </c>
      <c r="DN88" s="42">
        <f ca="1">EXP(-SUM($DE$35:DM35))*(1-EXP(-DN35))</f>
        <v>2.4853316792146838E-2</v>
      </c>
      <c r="DO88" s="42">
        <f ca="1">EXP(-SUM($DE$35:DN35))*(1-EXP(-DO35))</f>
        <v>1.671974864130514E-2</v>
      </c>
      <c r="DP88" s="42">
        <f ca="1">EXP(-SUM($DE$35:DO35))*(1-EXP(-DP35))</f>
        <v>1.0816038318188873E-2</v>
      </c>
      <c r="DQ88" s="42">
        <f ca="1">EXP(-SUM($DE$35:DP35))*(1-EXP(-DQ35))</f>
        <v>6.591515684633252E-3</v>
      </c>
      <c r="DR88" s="42">
        <f ca="1">EXP(-SUM($DE$35:DQ35))*(1-EXP(-DR35))</f>
        <v>3.9428293585920928E-3</v>
      </c>
      <c r="DS88" s="42">
        <f ca="1">EXP(-SUM($DE$35:DR35))*(1-EXP(-DS35))</f>
        <v>2.1875322414938261E-3</v>
      </c>
      <c r="DT88" s="42">
        <f ca="1">EXP(-SUM($DE$35:DS35))*(1-EXP(-DT35))</f>
        <v>1.2090237963855461E-3</v>
      </c>
      <c r="DU88" s="42">
        <f ca="1">EXP(-SUM($DE$35:DT35))*(1-EXP(-DU35))</f>
        <v>6.5088517705953644E-4</v>
      </c>
      <c r="DV88" s="42">
        <f ca="1">EXP(-SUM($DE$35:DU35))*(1-EXP(-DV35))</f>
        <v>2.7729101667580645E-4</v>
      </c>
      <c r="DW88" s="42">
        <f ca="1">EXP(-SUM($DE$35:DV35))*(1-EXP(-DW35))</f>
        <v>1.4236595491531092E-4</v>
      </c>
      <c r="DX88" s="46"/>
      <c r="DY88" s="46"/>
      <c r="DZ88" s="46"/>
      <c r="EA88" s="46"/>
      <c r="EB88" s="46"/>
      <c r="EC88" s="46"/>
      <c r="ED88" s="46"/>
      <c r="EE88" s="46"/>
      <c r="EF88" s="46"/>
      <c r="EG88" s="46"/>
      <c r="EH88" s="46"/>
      <c r="EI88" s="46"/>
      <c r="EJ88" s="46"/>
      <c r="EK88" s="46"/>
      <c r="EL88" s="46"/>
      <c r="EM88" s="46"/>
      <c r="EN88" s="46"/>
      <c r="EO88" s="46"/>
      <c r="EP88" s="46"/>
      <c r="EQ88" s="46"/>
      <c r="ER88" s="46"/>
      <c r="ES88" s="46"/>
      <c r="ET88" s="46"/>
      <c r="EU88" s="46"/>
      <c r="EV88" s="46"/>
      <c r="EW88" s="46"/>
      <c r="EX88" s="46"/>
      <c r="EY88" s="46"/>
      <c r="EZ88" s="46"/>
      <c r="FA88" s="46"/>
      <c r="FB88" s="46"/>
    </row>
    <row r="89" spans="54:158" x14ac:dyDescent="0.25">
      <c r="BB89" s="31">
        <f t="shared" si="135"/>
        <v>92</v>
      </c>
      <c r="BD89" s="42">
        <f t="shared" ca="1" si="132"/>
        <v>0.18471158447002378</v>
      </c>
      <c r="BE89" s="42">
        <f ca="1">EXP(-SUM($BD$36:BD36))*(1-EXP(-BE36))</f>
        <v>0.17129727131202033</v>
      </c>
      <c r="BF89" s="42">
        <f ca="1">EXP(-SUM($BD$36:BE36))*(1-EXP(-BF36))</f>
        <v>0.15371645673541173</v>
      </c>
      <c r="BG89" s="42">
        <f ca="1">EXP(-SUM($BD$36:BF36))*(1-EXP(-BG36))</f>
        <v>0.12485967702249143</v>
      </c>
      <c r="BH89" s="42">
        <f ca="1">EXP(-SUM($BD$36:BG36))*(1-EXP(-BH36))</f>
        <v>0.10106535297297881</v>
      </c>
      <c r="BI89" s="42">
        <f ca="1">EXP(-SUM($BD$36:BH36))*(1-EXP(-BI36))</f>
        <v>7.9051932886264886E-2</v>
      </c>
      <c r="BJ89" s="42">
        <f ca="1">EXP(-SUM($BD$36:BI36))*(1-EXP(-BJ36))</f>
        <v>5.9618133476558907E-2</v>
      </c>
      <c r="BK89" s="42">
        <f ca="1">EXP(-SUM($BD$36:BJ36))*(1-EXP(-BK36))</f>
        <v>4.3463751129882947E-2</v>
      </c>
      <c r="BL89" s="42">
        <f ca="1">EXP(-SUM($BD$36:BK36))*(1-EXP(-BL36))</f>
        <v>3.0184189923772819E-2</v>
      </c>
      <c r="BM89" s="42">
        <f ca="1">EXP(-SUM($BD$36:BL36))*(1-EXP(-BM36))</f>
        <v>2.0321911946463732E-2</v>
      </c>
      <c r="BN89" s="42">
        <f ca="1">EXP(-SUM($BD$36:BM36))*(1-EXP(-BN36))</f>
        <v>1.3158598975078876E-2</v>
      </c>
      <c r="BO89" s="42">
        <f ca="1">EXP(-SUM($BD$36:BN36))*(1-EXP(-BO36))</f>
        <v>8.0448620670993173E-3</v>
      </c>
      <c r="BP89" s="42">
        <f ca="1">EXP(-SUM($BD$36:BO36))*(1-EXP(-BP36))</f>
        <v>4.8214795156827474E-3</v>
      </c>
      <c r="BQ89" s="42">
        <f ca="1">EXP(-SUM($BD$36:BP36))*(1-EXP(-BQ36))</f>
        <v>2.6830455789765687E-3</v>
      </c>
      <c r="BR89" s="42">
        <f ca="1">EXP(-SUM($BD$36:BQ36))*(1-EXP(-BR36))</f>
        <v>1.4849057215036929E-3</v>
      </c>
      <c r="BS89" s="42">
        <f ca="1">EXP(-SUM($BD$36:BR36))*(1-EXP(-BS36))</f>
        <v>8.0479568948463537E-4</v>
      </c>
      <c r="BT89" s="42">
        <f ca="1">EXP(-SUM($BD$36:BS36))*(1-EXP(-BT36))</f>
        <v>3.4647162081298462E-4</v>
      </c>
      <c r="BU89" s="42">
        <f ca="1">EXP(-SUM($BD$36:BT36))*(1-EXP(-BU36))</f>
        <v>1.7788446138435513E-4</v>
      </c>
      <c r="BV89" s="42"/>
      <c r="BW89" s="42"/>
      <c r="BX89" s="42"/>
      <c r="BY89" s="42"/>
      <c r="BZ89" s="42"/>
      <c r="CA89" s="42"/>
      <c r="CB89" s="42"/>
      <c r="CC89" s="42"/>
      <c r="CD89" s="42"/>
      <c r="CE89" s="42"/>
      <c r="CF89" s="42"/>
      <c r="CG89" s="42"/>
      <c r="CH89" s="42"/>
      <c r="CI89" s="42"/>
      <c r="CJ89" s="42"/>
      <c r="CK89" s="42"/>
      <c r="CL89" s="42"/>
      <c r="CM89" s="42"/>
      <c r="CN89" s="42"/>
      <c r="CO89" s="42"/>
      <c r="CP89" s="42"/>
      <c r="CQ89" s="42"/>
      <c r="CR89" s="42"/>
      <c r="CS89" s="42"/>
      <c r="CT89" s="42"/>
      <c r="CU89" s="42"/>
      <c r="CV89" s="42"/>
      <c r="CW89" s="42"/>
      <c r="CX89" s="42"/>
      <c r="CY89" s="42"/>
      <c r="CZ89" s="42"/>
      <c r="DA89" s="42"/>
      <c r="DB89" s="6"/>
      <c r="DC89" s="47">
        <f t="shared" si="133"/>
        <v>92</v>
      </c>
      <c r="DD89" s="7"/>
      <c r="DE89" s="32">
        <f t="shared" ca="1" si="134"/>
        <v>0.18428125160714637</v>
      </c>
      <c r="DF89" s="42">
        <f ca="1">EXP(-SUM($DE$36:DE36))*(1-EXP(-DF36))</f>
        <v>0.17114040723191137</v>
      </c>
      <c r="DG89" s="42">
        <f ca="1">EXP(-SUM($DE$36:DF36))*(1-EXP(-DG36))</f>
        <v>0.15376950807377548</v>
      </c>
      <c r="DH89" s="42">
        <f ca="1">EXP(-SUM($DE$36:DG36))*(1-EXP(-DH36))</f>
        <v>0.12495356075042377</v>
      </c>
      <c r="DI89" s="42">
        <f ca="1">EXP(-SUM($DE$36:DH36))*(1-EXP(-DI36))</f>
        <v>0.10119154180122054</v>
      </c>
      <c r="DJ89" s="42">
        <f ca="1">EXP(-SUM($DE$36:DI36))*(1-EXP(-DJ36))</f>
        <v>7.9180467467694179E-2</v>
      </c>
      <c r="DK89" s="42">
        <f ca="1">EXP(-SUM($DE$36:DJ36))*(1-EXP(-DK36))</f>
        <v>5.9720460932646983E-2</v>
      </c>
      <c r="DL89" s="42">
        <f ca="1">EXP(-SUM($DE$36:DK36))*(1-EXP(-DL36))</f>
        <v>4.3542349472654514E-2</v>
      </c>
      <c r="DM89" s="42">
        <f ca="1">EXP(-SUM($DE$36:DL36))*(1-EXP(-DM36))</f>
        <v>3.0220466108761574E-2</v>
      </c>
      <c r="DN89" s="42">
        <f ca="1">EXP(-SUM($DE$36:DM36))*(1-EXP(-DN36))</f>
        <v>2.0338393504083504E-2</v>
      </c>
      <c r="DO89" s="42">
        <f ca="1">EXP(-SUM($DE$36:DN36))*(1-EXP(-DO36))</f>
        <v>1.3163122680190311E-2</v>
      </c>
      <c r="DP89" s="42">
        <f ca="1">EXP(-SUM($DE$36:DO36))*(1-EXP(-DP36))</f>
        <v>8.0347540617858246E-3</v>
      </c>
      <c r="DQ89" s="42">
        <f ca="1">EXP(-SUM($DE$36:DP36))*(1-EXP(-DQ36))</f>
        <v>4.8107797539597213E-3</v>
      </c>
      <c r="DR89" s="42">
        <f ca="1">EXP(-SUM($DE$36:DQ36))*(1-EXP(-DR36))</f>
        <v>2.6730894083553409E-3</v>
      </c>
      <c r="DS89" s="42">
        <f ca="1">EXP(-SUM($DE$36:DR36))*(1-EXP(-DS36))</f>
        <v>1.4783957696415904E-3</v>
      </c>
      <c r="DT89" s="42">
        <f ca="1">EXP(-SUM($DE$36:DS36))*(1-EXP(-DT36))</f>
        <v>7.9858528902117883E-4</v>
      </c>
      <c r="DU89" s="42">
        <f ca="1">EXP(-SUM($DE$36:DT36))*(1-EXP(-DU36))</f>
        <v>3.4200260541429264E-4</v>
      </c>
      <c r="DV89" s="42">
        <f ca="1">EXP(-SUM($DE$36:DU36))*(1-EXP(-DV36))</f>
        <v>1.7558999237344658E-4</v>
      </c>
      <c r="DW89" s="46"/>
      <c r="DX89" s="46"/>
      <c r="DY89" s="46"/>
      <c r="DZ89" s="46"/>
      <c r="EA89" s="46"/>
      <c r="EB89" s="46"/>
      <c r="EC89" s="46"/>
      <c r="ED89" s="46"/>
      <c r="EE89" s="46"/>
      <c r="EF89" s="46"/>
      <c r="EG89" s="46"/>
      <c r="EH89" s="46"/>
      <c r="EI89" s="46"/>
      <c r="EJ89" s="46"/>
      <c r="EK89" s="46"/>
      <c r="EL89" s="46"/>
      <c r="EM89" s="46"/>
      <c r="EN89" s="46"/>
      <c r="EO89" s="46"/>
      <c r="EP89" s="46"/>
      <c r="EQ89" s="46"/>
      <c r="ER89" s="46"/>
      <c r="ES89" s="46"/>
      <c r="ET89" s="46"/>
      <c r="EU89" s="46"/>
      <c r="EV89" s="46"/>
      <c r="EW89" s="46"/>
      <c r="EX89" s="46"/>
      <c r="EY89" s="46"/>
      <c r="EZ89" s="46"/>
      <c r="FA89" s="46"/>
      <c r="FB89" s="46"/>
    </row>
    <row r="90" spans="54:158" x14ac:dyDescent="0.25">
      <c r="BB90" s="31">
        <f t="shared" si="135"/>
        <v>93</v>
      </c>
      <c r="BD90" s="42">
        <f t="shared" ca="1" si="132"/>
        <v>0.21040986848602794</v>
      </c>
      <c r="BE90" s="42">
        <f ca="1">EXP(-SUM($BD$37:BD37))*(1-EXP(-BE37))</f>
        <v>0.18857673502183156</v>
      </c>
      <c r="BF90" s="42">
        <f ca="1">EXP(-SUM($BD$37:BE37))*(1-EXP(-BF37))</f>
        <v>0.15311345221093337</v>
      </c>
      <c r="BG90" s="42">
        <f ca="1">EXP(-SUM($BD$37:BF37))*(1-EXP(-BG37))</f>
        <v>0.12387336660446893</v>
      </c>
      <c r="BH90" s="42">
        <f ca="1">EXP(-SUM($BD$37:BG37))*(1-EXP(-BH37))</f>
        <v>9.6855539798132106E-2</v>
      </c>
      <c r="BI90" s="42">
        <f ca="1">EXP(-SUM($BD$37:BH37))*(1-EXP(-BI37))</f>
        <v>7.3038367921345812E-2</v>
      </c>
      <c r="BJ90" s="42">
        <f ca="1">EXP(-SUM($BD$37:BI37))*(1-EXP(-BJ37))</f>
        <v>5.324266420136025E-2</v>
      </c>
      <c r="BK90" s="42">
        <f ca="1">EXP(-SUM($BD$37:BJ37))*(1-EXP(-BK37))</f>
        <v>3.6997700050192393E-2</v>
      </c>
      <c r="BL90" s="42">
        <f ca="1">EXP(-SUM($BD$37:BK37))*(1-EXP(-BL37))</f>
        <v>2.4918894755692336E-2</v>
      </c>
      <c r="BM90" s="42">
        <f ca="1">EXP(-SUM($BD$37:BL37))*(1-EXP(-BM37))</f>
        <v>1.614268082495594E-2</v>
      </c>
      <c r="BN90" s="42">
        <f ca="1">EXP(-SUM($BD$37:BM37))*(1-EXP(-BN37))</f>
        <v>9.8850441085308865E-3</v>
      </c>
      <c r="BO90" s="42">
        <f ca="1">EXP(-SUM($BD$37:BN37))*(1-EXP(-BO37))</f>
        <v>5.9300426532076277E-3</v>
      </c>
      <c r="BP90" s="42">
        <f ca="1">EXP(-SUM($BD$37:BO37))*(1-EXP(-BP37))</f>
        <v>3.3048628756321974E-3</v>
      </c>
      <c r="BQ90" s="42">
        <f ca="1">EXP(-SUM($BD$37:BP37))*(1-EXP(-BQ37))</f>
        <v>1.8302678582466753E-3</v>
      </c>
      <c r="BR90" s="42">
        <f ca="1">EXP(-SUM($BD$37:BQ37))*(1-EXP(-BR37))</f>
        <v>9.9529702283173501E-4</v>
      </c>
      <c r="BS90" s="42">
        <f ca="1">EXP(-SUM($BD$37:BR37))*(1-EXP(-BS37))</f>
        <v>4.3073076014169079E-4</v>
      </c>
      <c r="BT90" s="42">
        <f ca="1">EXP(-SUM($BD$37:BS37))*(1-EXP(-BT37))</f>
        <v>2.2114454595066518E-4</v>
      </c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  <c r="CW90" s="42"/>
      <c r="CX90" s="42"/>
      <c r="CY90" s="42"/>
      <c r="CZ90" s="42"/>
      <c r="DA90" s="42"/>
      <c r="DB90" s="6"/>
      <c r="DC90" s="47">
        <f t="shared" si="133"/>
        <v>93</v>
      </c>
      <c r="DD90" s="7"/>
      <c r="DE90" s="32">
        <f t="shared" ca="1" si="134"/>
        <v>0.21010634770355341</v>
      </c>
      <c r="DF90" s="42">
        <f ca="1">EXP(-SUM($DE$37:DE37))*(1-EXP(-DF37))</f>
        <v>0.1885424272041063</v>
      </c>
      <c r="DG90" s="42">
        <f ca="1">EXP(-SUM($DE$37:DF37))*(1-EXP(-DG37))</f>
        <v>0.15314786110547973</v>
      </c>
      <c r="DH90" s="42">
        <f ca="1">EXP(-SUM($DE$37:DG37))*(1-EXP(-DH37))</f>
        <v>0.12396269963836234</v>
      </c>
      <c r="DI90" s="42">
        <f ca="1">EXP(-SUM($DE$37:DH37))*(1-EXP(-DI37))</f>
        <v>9.6961923388641985E-2</v>
      </c>
      <c r="DJ90" s="42">
        <f ca="1">EXP(-SUM($DE$37:DI37))*(1-EXP(-DJ37))</f>
        <v>7.3125206173577581E-2</v>
      </c>
      <c r="DK90" s="42">
        <f ca="1">EXP(-SUM($DE$37:DJ37))*(1-EXP(-DK37))</f>
        <v>5.3310890111972743E-2</v>
      </c>
      <c r="DL90" s="42">
        <f ca="1">EXP(-SUM($DE$37:DK37))*(1-EXP(-DL37))</f>
        <v>3.702271410805176E-2</v>
      </c>
      <c r="DM90" s="42">
        <f ca="1">EXP(-SUM($DE$37:DL37))*(1-EXP(-DM37))</f>
        <v>2.4926040354999429E-2</v>
      </c>
      <c r="DN90" s="42">
        <f ca="1">EXP(-SUM($DE$37:DM37))*(1-EXP(-DN37))</f>
        <v>1.6139808593410666E-2</v>
      </c>
      <c r="DO90" s="42">
        <f ca="1">EXP(-SUM($DE$37:DN37))*(1-EXP(-DO37))</f>
        <v>9.8675044485573536E-3</v>
      </c>
      <c r="DP90" s="42">
        <f ca="1">EXP(-SUM($DE$37:DO37))*(1-EXP(-DP37))</f>
        <v>5.9138329747376048E-3</v>
      </c>
      <c r="DQ90" s="42">
        <f ca="1">EXP(-SUM($DE$37:DP37))*(1-EXP(-DQ37))</f>
        <v>3.2909158622503685E-3</v>
      </c>
      <c r="DR90" s="42">
        <f ca="1">EXP(-SUM($DE$37:DQ37))*(1-EXP(-DR37))</f>
        <v>1.8213256722633959E-3</v>
      </c>
      <c r="DS90" s="42">
        <f ca="1">EXP(-SUM($DE$37:DR37))*(1-EXP(-DS37))</f>
        <v>9.871300439875377E-4</v>
      </c>
      <c r="DT90" s="42">
        <f ca="1">EXP(-SUM($DE$37:DS37))*(1-EXP(-DT37))</f>
        <v>4.2496816367464465E-4</v>
      </c>
      <c r="DU90" s="42">
        <f ca="1">EXP(-SUM($DE$37:DT37))*(1-EXP(-DU37))</f>
        <v>2.1818593027440715E-4</v>
      </c>
      <c r="DV90" s="46"/>
      <c r="DW90" s="46"/>
      <c r="DX90" s="46"/>
      <c r="DY90" s="46"/>
      <c r="DZ90" s="46"/>
      <c r="EA90" s="46"/>
      <c r="EB90" s="46"/>
      <c r="EC90" s="46"/>
      <c r="ED90" s="46"/>
      <c r="EE90" s="46"/>
      <c r="EF90" s="46"/>
      <c r="EG90" s="46"/>
      <c r="EH90" s="46"/>
      <c r="EI90" s="46"/>
      <c r="EJ90" s="46"/>
      <c r="EK90" s="46"/>
      <c r="EL90" s="46"/>
      <c r="EM90" s="46"/>
      <c r="EN90" s="46"/>
      <c r="EO90" s="46"/>
      <c r="EP90" s="46"/>
      <c r="EQ90" s="46"/>
      <c r="ER90" s="46"/>
      <c r="ES90" s="46"/>
      <c r="ET90" s="46"/>
      <c r="EU90" s="46"/>
      <c r="EV90" s="46"/>
      <c r="EW90" s="46"/>
      <c r="EX90" s="46"/>
      <c r="EY90" s="46"/>
      <c r="EZ90" s="46"/>
      <c r="FA90" s="46"/>
      <c r="FB90" s="46"/>
    </row>
    <row r="91" spans="54:158" x14ac:dyDescent="0.25">
      <c r="BB91" s="31">
        <f t="shared" si="135"/>
        <v>94</v>
      </c>
      <c r="BD91" s="42">
        <f t="shared" ca="1" si="132"/>
        <v>0.23896390579676829</v>
      </c>
      <c r="BE91" s="42">
        <f ca="1">EXP(-SUM($BD$38:BD38))*(1-EXP(-BE38))</f>
        <v>0.19394603369442817</v>
      </c>
      <c r="BF91" s="42">
        <f ca="1">EXP(-SUM($BD$38:BE38))*(1-EXP(-BF38))</f>
        <v>0.15683030475055373</v>
      </c>
      <c r="BG91" s="42">
        <f ca="1">EXP(-SUM($BD$38:BF38))*(1-EXP(-BG38))</f>
        <v>0.12257808189374984</v>
      </c>
      <c r="BH91" s="42">
        <f ca="1">EXP(-SUM($BD$38:BG38))*(1-EXP(-BH38))</f>
        <v>9.2427253538781562E-2</v>
      </c>
      <c r="BI91" s="42">
        <f ca="1">EXP(-SUM($BD$38:BH38))*(1-EXP(-BI38))</f>
        <v>6.737029085273788E-2</v>
      </c>
      <c r="BJ91" s="42">
        <f ca="1">EXP(-SUM($BD$38:BI38))*(1-EXP(-BJ38))</f>
        <v>4.6843097822943255E-2</v>
      </c>
      <c r="BK91" s="42">
        <f ca="1">EXP(-SUM($BD$38:BJ38))*(1-EXP(-BK38))</f>
        <v>3.1562262040452593E-2</v>
      </c>
      <c r="BL91" s="42">
        <f ca="1">EXP(-SUM($BD$38:BK38))*(1-EXP(-BL38))</f>
        <v>2.0455768495902926E-2</v>
      </c>
      <c r="BM91" s="42">
        <f ca="1">EXP(-SUM($BD$38:BL38))*(1-EXP(-BM38))</f>
        <v>1.2546178561491738E-2</v>
      </c>
      <c r="BN91" s="42">
        <f ca="1">EXP(-SUM($BD$38:BM38))*(1-EXP(-BN38))</f>
        <v>7.5336735917260252E-3</v>
      </c>
      <c r="BO91" s="42">
        <f ca="1">EXP(-SUM($BD$38:BN38))*(1-EXP(-BO38))</f>
        <v>4.2048307914414858E-3</v>
      </c>
      <c r="BP91" s="42">
        <f ca="1">EXP(-SUM($BD$38:BO38))*(1-EXP(-BP38))</f>
        <v>2.3302198341083767E-3</v>
      </c>
      <c r="BQ91" s="42">
        <f ca="1">EXP(-SUM($BD$38:BP38))*(1-EXP(-BQ38))</f>
        <v>1.2713975844592541E-3</v>
      </c>
      <c r="BR91" s="42">
        <f ca="1">EXP(-SUM($BD$38:BQ38))*(1-EXP(-BR38))</f>
        <v>5.5309912595410266E-4</v>
      </c>
      <c r="BS91" s="42">
        <f ca="1">EXP(-SUM($BD$38:BR38))*(1-EXP(-BS38))</f>
        <v>2.8397055978680001E-4</v>
      </c>
      <c r="BT91" s="42"/>
      <c r="BU91" s="42"/>
      <c r="BV91" s="42"/>
      <c r="BW91" s="42"/>
      <c r="BX91" s="42"/>
      <c r="BY91" s="42"/>
      <c r="BZ91" s="42"/>
      <c r="CA91" s="42"/>
      <c r="CB91" s="42"/>
      <c r="CC91" s="42"/>
      <c r="CD91" s="42"/>
      <c r="CE91" s="42"/>
      <c r="CF91" s="42"/>
      <c r="CG91" s="42"/>
      <c r="CH91" s="42"/>
      <c r="CI91" s="42"/>
      <c r="CJ91" s="42"/>
      <c r="CK91" s="42"/>
      <c r="CL91" s="42"/>
      <c r="CM91" s="42"/>
      <c r="CN91" s="42"/>
      <c r="CO91" s="42"/>
      <c r="CP91" s="42"/>
      <c r="CQ91" s="42"/>
      <c r="CR91" s="42"/>
      <c r="CS91" s="42"/>
      <c r="CT91" s="42"/>
      <c r="CU91" s="42"/>
      <c r="CV91" s="42"/>
      <c r="CW91" s="42"/>
      <c r="CX91" s="42"/>
      <c r="CY91" s="42"/>
      <c r="CZ91" s="42"/>
      <c r="DA91" s="42"/>
      <c r="DB91" s="6"/>
      <c r="DC91" s="47">
        <f t="shared" si="133"/>
        <v>94</v>
      </c>
      <c r="DD91" s="7"/>
      <c r="DE91" s="32">
        <f t="shared" ca="1" si="134"/>
        <v>0.23882863715666214</v>
      </c>
      <c r="DF91" s="42">
        <f ca="1">EXP(-SUM($DE$38:DE38))*(1-EXP(-DF38))</f>
        <v>0.19391510367201692</v>
      </c>
      <c r="DG91" s="42">
        <f ca="1">EXP(-SUM($DE$38:DF38))*(1-EXP(-DG38))</f>
        <v>0.15688312411776509</v>
      </c>
      <c r="DH91" s="42">
        <f ca="1">EXP(-SUM($DE$38:DG38))*(1-EXP(-DH38))</f>
        <v>0.12266559057978581</v>
      </c>
      <c r="DI91" s="42">
        <f ca="1">EXP(-SUM($DE$38:DH38))*(1-EXP(-DI38))</f>
        <v>9.2501622052065094E-2</v>
      </c>
      <c r="DJ91" s="42">
        <f ca="1">EXP(-SUM($DE$38:DI38))*(1-EXP(-DJ38))</f>
        <v>6.7430761956550761E-2</v>
      </c>
      <c r="DK91" s="42">
        <f ca="1">EXP(-SUM($DE$38:DJ38))*(1-EXP(-DK38))</f>
        <v>4.6856842016569339E-2</v>
      </c>
      <c r="DL91" s="42">
        <f ca="1">EXP(-SUM($DE$38:DK38))*(1-EXP(-DL38))</f>
        <v>3.1559278366248666E-2</v>
      </c>
      <c r="DM91" s="42">
        <f ca="1">EXP(-SUM($DE$38:DL38))*(1-EXP(-DM38))</f>
        <v>2.044438016721881E-2</v>
      </c>
      <c r="DN91" s="42">
        <f ca="1">EXP(-SUM($DE$38:DM38))*(1-EXP(-DN38))</f>
        <v>1.2519209288466098E-2</v>
      </c>
      <c r="DO91" s="42">
        <f ca="1">EXP(-SUM($DE$38:DN38))*(1-EXP(-DO38))</f>
        <v>7.5102795951074918E-3</v>
      </c>
      <c r="DP91" s="42">
        <f ca="1">EXP(-SUM($DE$38:DO38))*(1-EXP(-DP38))</f>
        <v>4.1855422753263125E-3</v>
      </c>
      <c r="DQ91" s="42">
        <f ca="1">EXP(-SUM($DE$38:DP38))*(1-EXP(-DQ38))</f>
        <v>2.3179973826892818E-3</v>
      </c>
      <c r="DR91" s="42">
        <f ca="1">EXP(-SUM($DE$38:DQ38))*(1-EXP(-DR38))</f>
        <v>1.2605236351210928E-3</v>
      </c>
      <c r="DS91" s="42">
        <f ca="1">EXP(-SUM($DE$38:DR38))*(1-EXP(-DS38))</f>
        <v>5.455118332289698E-4</v>
      </c>
      <c r="DT91" s="42">
        <f ca="1">EXP(-SUM($DE$38:DS38))*(1-EXP(-DT38))</f>
        <v>2.8007511381460538E-4</v>
      </c>
      <c r="DU91" s="46"/>
      <c r="DV91" s="46"/>
      <c r="DW91" s="46"/>
      <c r="DX91" s="46"/>
      <c r="DY91" s="46"/>
      <c r="DZ91" s="46"/>
      <c r="EA91" s="46"/>
      <c r="EB91" s="46"/>
      <c r="EC91" s="46"/>
      <c r="ED91" s="46"/>
      <c r="EE91" s="46"/>
      <c r="EF91" s="46"/>
      <c r="EG91" s="46"/>
      <c r="EH91" s="46"/>
      <c r="EI91" s="46"/>
      <c r="EJ91" s="46"/>
      <c r="EK91" s="46"/>
      <c r="EL91" s="46"/>
      <c r="EM91" s="46"/>
      <c r="EN91" s="46"/>
      <c r="EO91" s="46"/>
      <c r="EP91" s="46"/>
      <c r="EQ91" s="46"/>
      <c r="ER91" s="46"/>
      <c r="ES91" s="46"/>
      <c r="ET91" s="46"/>
      <c r="EU91" s="46"/>
      <c r="EV91" s="46"/>
      <c r="EW91" s="46"/>
      <c r="EX91" s="46"/>
      <c r="EY91" s="46"/>
      <c r="EZ91" s="46"/>
      <c r="FA91" s="46"/>
      <c r="FB91" s="46"/>
    </row>
    <row r="92" spans="54:158" x14ac:dyDescent="0.25">
      <c r="BB92" s="31">
        <f t="shared" si="135"/>
        <v>95</v>
      </c>
      <c r="BD92" s="42">
        <f t="shared" ca="1" si="132"/>
        <v>0.25493067171020911</v>
      </c>
      <c r="BE92" s="42">
        <f ca="1">EXP(-SUM($BD$39:BD39))*(1-EXP(-BE39))</f>
        <v>0.2060419515891968</v>
      </c>
      <c r="BF92" s="42">
        <f ca="1">EXP(-SUM($BD$39:BE39))*(1-EXP(-BF39))</f>
        <v>0.16098105918786149</v>
      </c>
      <c r="BG92" s="42">
        <f ca="1">EXP(-SUM($BD$39:BF39))*(1-EXP(-BG39))</f>
        <v>0.12137313251441995</v>
      </c>
      <c r="BH92" s="42">
        <f ca="1">EXP(-SUM($BD$39:BG39))*(1-EXP(-BH39))</f>
        <v>8.8460697014712028E-2</v>
      </c>
      <c r="BI92" s="42">
        <f ca="1">EXP(-SUM($BD$39:BH39))*(1-EXP(-BI39))</f>
        <v>6.1544520136982812E-2</v>
      </c>
      <c r="BJ92" s="42">
        <f ca="1">EXP(-SUM($BD$39:BI39))*(1-EXP(-BJ39))</f>
        <v>4.1483923451575526E-2</v>
      </c>
      <c r="BK92" s="42">
        <f ca="1">EXP(-SUM($BD$39:BJ39))*(1-EXP(-BK39))</f>
        <v>2.6898452591544695E-2</v>
      </c>
      <c r="BL92" s="42">
        <f ca="1">EXP(-SUM($BD$39:BK39))*(1-EXP(-BL39))</f>
        <v>1.6523969651165038E-2</v>
      </c>
      <c r="BM92" s="42">
        <f ca="1">EXP(-SUM($BD$39:BL39))*(1-EXP(-BM39))</f>
        <v>9.9317208642715534E-3</v>
      </c>
      <c r="BN92" s="42">
        <f ca="1">EXP(-SUM($BD$39:BM39))*(1-EXP(-BN39))</f>
        <v>5.5515022973528097E-3</v>
      </c>
      <c r="BO92" s="42">
        <f ca="1">EXP(-SUM($BD$39:BN39))*(1-EXP(-BO39))</f>
        <v>3.0785261756406906E-3</v>
      </c>
      <c r="BP92" s="42">
        <f ca="1">EXP(-SUM($BD$39:BO39))*(1-EXP(-BP39))</f>
        <v>1.6852678586483554E-3</v>
      </c>
      <c r="BQ92" s="42">
        <f ca="1">EXP(-SUM($BD$39:BP39))*(1-EXP(-BQ39))</f>
        <v>7.3698084322193892E-4</v>
      </c>
      <c r="BR92" s="42">
        <f ca="1">EXP(-SUM($BD$39:BQ39))*(1-EXP(-BR39))</f>
        <v>3.7837858130921839E-4</v>
      </c>
      <c r="BS92" s="42"/>
      <c r="BT92" s="42"/>
      <c r="BU92" s="42"/>
      <c r="BV92" s="42"/>
      <c r="BW92" s="42"/>
      <c r="BX92" s="42"/>
      <c r="BY92" s="42"/>
      <c r="BZ92" s="42"/>
      <c r="CA92" s="42"/>
      <c r="CB92" s="42"/>
      <c r="CC92" s="42"/>
      <c r="CD92" s="42"/>
      <c r="CE92" s="42"/>
      <c r="CF92" s="42"/>
      <c r="CG92" s="42"/>
      <c r="CH92" s="42"/>
      <c r="CI92" s="42"/>
      <c r="CJ92" s="42"/>
      <c r="CK92" s="42"/>
      <c r="CL92" s="42"/>
      <c r="CM92" s="42"/>
      <c r="CN92" s="42"/>
      <c r="CO92" s="42"/>
      <c r="CP92" s="42"/>
      <c r="CQ92" s="42"/>
      <c r="CR92" s="42"/>
      <c r="CS92" s="42"/>
      <c r="CT92" s="42"/>
      <c r="CU92" s="42"/>
      <c r="CV92" s="42"/>
      <c r="CW92" s="42"/>
      <c r="CX92" s="42"/>
      <c r="CY92" s="42"/>
      <c r="CZ92" s="42"/>
      <c r="DA92" s="42"/>
      <c r="DB92" s="6"/>
      <c r="DC92" s="47">
        <f t="shared" si="133"/>
        <v>95</v>
      </c>
      <c r="DD92" s="7"/>
      <c r="DE92" s="32">
        <f t="shared" ca="1" si="134"/>
        <v>0.25484472441150163</v>
      </c>
      <c r="DF92" s="42">
        <f ca="1">EXP(-SUM($DE$39:DE39))*(1-EXP(-DF39))</f>
        <v>0.20607472621222725</v>
      </c>
      <c r="DG92" s="42">
        <f ca="1">EXP(-SUM($DE$39:DF39))*(1-EXP(-DG39))</f>
        <v>0.16106736963912757</v>
      </c>
      <c r="DH92" s="42">
        <f ca="1">EXP(-SUM($DE$39:DG39))*(1-EXP(-DH39))</f>
        <v>0.12144923774679631</v>
      </c>
      <c r="DI92" s="42">
        <f ca="1">EXP(-SUM($DE$39:DH39))*(1-EXP(-DI39))</f>
        <v>8.8524435786808964E-2</v>
      </c>
      <c r="DJ92" s="42">
        <f ca="1">EXP(-SUM($DE$39:DI39))*(1-EXP(-DJ39))</f>
        <v>6.1551742656812791E-2</v>
      </c>
      <c r="DK92" s="42">
        <f ca="1">EXP(-SUM($DE$39:DJ39))*(1-EXP(-DK39))</f>
        <v>4.1472753107060938E-2</v>
      </c>
      <c r="DL92" s="42">
        <f ca="1">EXP(-SUM($DE$39:DK39))*(1-EXP(-DL39))</f>
        <v>2.6878841426462356E-2</v>
      </c>
      <c r="DM92" s="42">
        <f ca="1">EXP(-SUM($DE$39:DL39))*(1-EXP(-DM39))</f>
        <v>1.6485655091861298E-2</v>
      </c>
      <c r="DN92" s="42">
        <f ca="1">EXP(-SUM($DE$39:DM39))*(1-EXP(-DN39))</f>
        <v>9.8992329655710025E-3</v>
      </c>
      <c r="DO92" s="42">
        <f ca="1">EXP(-SUM($DE$39:DN39))*(1-EXP(-DO39))</f>
        <v>5.5251397712532237E-3</v>
      </c>
      <c r="DP92" s="42">
        <f ca="1">EXP(-SUM($DE$39:DO39))*(1-EXP(-DP39))</f>
        <v>3.0619044902830887E-3</v>
      </c>
      <c r="DQ92" s="42">
        <f ca="1">EXP(-SUM($DE$39:DP39))*(1-EXP(-DQ39))</f>
        <v>1.6706140407050586E-3</v>
      </c>
      <c r="DR92" s="42">
        <f ca="1">EXP(-SUM($DE$39:DQ39))*(1-EXP(-DR39))</f>
        <v>7.2677121383207463E-4</v>
      </c>
      <c r="DS92" s="42">
        <f ca="1">EXP(-SUM($DE$39:DR39))*(1-EXP(-DS39))</f>
        <v>3.7313678280148345E-4</v>
      </c>
      <c r="DT92" s="46"/>
      <c r="DU92" s="46"/>
      <c r="DV92" s="46"/>
      <c r="DW92" s="46"/>
      <c r="DX92" s="46"/>
      <c r="DY92" s="46"/>
      <c r="DZ92" s="46"/>
      <c r="EA92" s="46"/>
      <c r="EB92" s="46"/>
      <c r="EC92" s="46"/>
      <c r="ED92" s="46"/>
      <c r="EE92" s="46"/>
      <c r="EF92" s="46"/>
      <c r="EG92" s="46"/>
      <c r="EH92" s="46"/>
      <c r="EI92" s="46"/>
      <c r="EJ92" s="46"/>
      <c r="EK92" s="46"/>
      <c r="EL92" s="46"/>
      <c r="EM92" s="46"/>
      <c r="EN92" s="46"/>
      <c r="EO92" s="46"/>
      <c r="EP92" s="46"/>
      <c r="EQ92" s="46"/>
      <c r="ER92" s="46"/>
      <c r="ES92" s="46"/>
      <c r="ET92" s="46"/>
      <c r="EU92" s="46"/>
      <c r="EV92" s="46"/>
      <c r="EW92" s="46"/>
      <c r="EX92" s="46"/>
      <c r="EY92" s="46"/>
      <c r="EZ92" s="46"/>
      <c r="FA92" s="46"/>
      <c r="FB92" s="46"/>
    </row>
    <row r="93" spans="54:158" x14ac:dyDescent="0.25">
      <c r="BB93" s="31">
        <f t="shared" si="135"/>
        <v>96</v>
      </c>
      <c r="BD93" s="42">
        <f t="shared" ca="1" si="132"/>
        <v>0.27652855703181678</v>
      </c>
      <c r="BE93" s="42">
        <f ca="1">EXP(-SUM($BD$40:BD40))*(1-EXP(-BE40))</f>
        <v>0.21597097314220259</v>
      </c>
      <c r="BF93" s="42">
        <f ca="1">EXP(-SUM($BD$40:BE40))*(1-EXP(-BF40))</f>
        <v>0.16281845864209882</v>
      </c>
      <c r="BG93" s="42">
        <f ca="1">EXP(-SUM($BD$40:BF40))*(1-EXP(-BG40))</f>
        <v>0.11865625160408162</v>
      </c>
      <c r="BH93" s="42">
        <f ca="1">EXP(-SUM($BD$40:BG40))*(1-EXP(-BH40))</f>
        <v>8.26021049549754E-2</v>
      </c>
      <c r="BI93" s="42">
        <f ca="1">EXP(-SUM($BD$40:BH40))*(1-EXP(-BI40))</f>
        <v>5.5699196214623263E-2</v>
      </c>
      <c r="BJ93" s="42">
        <f ca="1">EXP(-SUM($BD$40:BI40))*(1-EXP(-BJ40))</f>
        <v>3.6132265693856011E-2</v>
      </c>
      <c r="BK93" s="42">
        <f ca="1">EXP(-SUM($BD$40:BJ40))*(1-EXP(-BK40))</f>
        <v>2.223168768757048E-2</v>
      </c>
      <c r="BL93" s="42">
        <f ca="1">EXP(-SUM($BD$40:BK40))*(1-EXP(-BL40))</f>
        <v>1.3375067543395005E-2</v>
      </c>
      <c r="BM93" s="42">
        <f ca="1">EXP(-SUM($BD$40:BL40))*(1-EXP(-BM40))</f>
        <v>7.4872873386678564E-3</v>
      </c>
      <c r="BN93" s="42">
        <f ca="1">EXP(-SUM($BD$40:BM40))*(1-EXP(-BN40))</f>
        <v>4.15468007045342E-3</v>
      </c>
      <c r="BO93" s="42">
        <f ca="1">EXP(-SUM($BD$40:BN40))*(1-EXP(-BO40))</f>
        <v>2.2819202294499376E-3</v>
      </c>
      <c r="BP93" s="42">
        <f ca="1">EXP(-SUM($BD$40:BO40))*(1-EXP(-BP40))</f>
        <v>1.0031148637181606E-3</v>
      </c>
      <c r="BQ93" s="42">
        <f ca="1">EXP(-SUM($BD$40:BP40))*(1-EXP(-BQ40))</f>
        <v>5.150163433889493E-4</v>
      </c>
      <c r="BR93" s="42"/>
      <c r="BS93" s="42"/>
      <c r="BT93" s="42"/>
      <c r="BU93" s="42"/>
      <c r="BV93" s="42"/>
      <c r="BW93" s="42"/>
      <c r="BX93" s="42"/>
      <c r="BY93" s="42"/>
      <c r="BZ93" s="42"/>
      <c r="CA93" s="42"/>
      <c r="CB93" s="42"/>
      <c r="CC93" s="42"/>
      <c r="CD93" s="42"/>
      <c r="CE93" s="42"/>
      <c r="CF93" s="42"/>
      <c r="CG93" s="42"/>
      <c r="CH93" s="42"/>
      <c r="CI93" s="42"/>
      <c r="CJ93" s="42"/>
      <c r="CK93" s="42"/>
      <c r="CL93" s="42"/>
      <c r="CM93" s="42"/>
      <c r="CN93" s="42"/>
      <c r="CO93" s="42"/>
      <c r="CP93" s="42"/>
      <c r="CQ93" s="42"/>
      <c r="CR93" s="42"/>
      <c r="CS93" s="42"/>
      <c r="CT93" s="42"/>
      <c r="CU93" s="42"/>
      <c r="CV93" s="42"/>
      <c r="CW93" s="42"/>
      <c r="CX93" s="42"/>
      <c r="CY93" s="42"/>
      <c r="CZ93" s="42"/>
      <c r="DA93" s="42"/>
      <c r="DB93" s="6"/>
      <c r="DC93" s="47">
        <f t="shared" si="133"/>
        <v>96</v>
      </c>
      <c r="DD93" s="7"/>
      <c r="DE93" s="32">
        <f t="shared" ca="1" si="134"/>
        <v>0.27654064362324393</v>
      </c>
      <c r="DF93" s="42">
        <f ca="1">EXP(-SUM($DE$40:DE40))*(1-EXP(-DF40))</f>
        <v>0.21606185233442965</v>
      </c>
      <c r="DG93" s="42">
        <f ca="1">EXP(-SUM($DE$40:DF40))*(1-EXP(-DG40))</f>
        <v>0.16290179706231644</v>
      </c>
      <c r="DH93" s="42">
        <f ca="1">EXP(-SUM($DE$40:DG40))*(1-EXP(-DH40))</f>
        <v>0.11872814200761958</v>
      </c>
      <c r="DI93" s="42">
        <f ca="1">EXP(-SUM($DE$40:DH40))*(1-EXP(-DI40))</f>
        <v>8.2602407319933846E-2</v>
      </c>
      <c r="DJ93" s="42">
        <f ca="1">EXP(-SUM($DE$40:DI40))*(1-EXP(-DJ40))</f>
        <v>5.5677937443481179E-2</v>
      </c>
      <c r="DK93" s="42">
        <f ca="1">EXP(-SUM($DE$40:DJ40))*(1-EXP(-DK40))</f>
        <v>3.6101945913256925E-2</v>
      </c>
      <c r="DL93" s="42">
        <f ca="1">EXP(-SUM($DE$40:DK40))*(1-EXP(-DL40))</f>
        <v>2.2177761214642464E-2</v>
      </c>
      <c r="DM93" s="42">
        <f ca="1">EXP(-SUM($DE$40:DL40))*(1-EXP(-DM40))</f>
        <v>1.3329928487418102E-2</v>
      </c>
      <c r="DN93" s="42">
        <f ca="1">EXP(-SUM($DE$40:DM40))*(1-EXP(-DN40))</f>
        <v>7.4509875612455466E-3</v>
      </c>
      <c r="DO93" s="42">
        <f ca="1">EXP(-SUM($DE$40:DN40))*(1-EXP(-DO40))</f>
        <v>4.1318653966162322E-3</v>
      </c>
      <c r="DP93" s="42">
        <f ca="1">EXP(-SUM($DE$40:DO40))*(1-EXP(-DP40))</f>
        <v>2.261894020676794E-3</v>
      </c>
      <c r="DQ93" s="42">
        <f ca="1">EXP(-SUM($DE$40:DP40))*(1-EXP(-DQ40))</f>
        <v>9.8914398330364884E-4</v>
      </c>
      <c r="DR93" s="42">
        <f ca="1">EXP(-SUM($DE$40:DQ40))*(1-EXP(-DR40))</f>
        <v>5.0784345421618204E-4</v>
      </c>
      <c r="DS93" s="46"/>
      <c r="DT93" s="46"/>
      <c r="DU93" s="46"/>
      <c r="DV93" s="46"/>
      <c r="DW93" s="46"/>
      <c r="DX93" s="46"/>
      <c r="DY93" s="46"/>
      <c r="DZ93" s="46"/>
      <c r="EA93" s="46"/>
      <c r="EB93" s="46"/>
      <c r="EC93" s="46"/>
      <c r="ED93" s="46"/>
      <c r="EE93" s="46"/>
      <c r="EF93" s="46"/>
      <c r="EG93" s="46"/>
      <c r="EH93" s="46"/>
      <c r="EI93" s="46"/>
      <c r="EJ93" s="46"/>
      <c r="EK93" s="46"/>
      <c r="EL93" s="46"/>
      <c r="EM93" s="46"/>
      <c r="EN93" s="46"/>
      <c r="EO93" s="46"/>
      <c r="EP93" s="46"/>
      <c r="EQ93" s="46"/>
      <c r="ER93" s="46"/>
      <c r="ES93" s="46"/>
      <c r="ET93" s="46"/>
      <c r="EU93" s="46"/>
      <c r="EV93" s="46"/>
      <c r="EW93" s="46"/>
      <c r="EX93" s="46"/>
      <c r="EY93" s="46"/>
      <c r="EZ93" s="46"/>
      <c r="FA93" s="46"/>
      <c r="FB93" s="46"/>
    </row>
    <row r="94" spans="54:158" x14ac:dyDescent="0.25">
      <c r="BB94" s="31">
        <f t="shared" si="135"/>
        <v>97</v>
      </c>
      <c r="BD94" s="42">
        <f t="shared" ca="1" si="132"/>
        <v>0.29838982366134292</v>
      </c>
      <c r="BE94" s="42">
        <f ca="1">EXP(-SUM($BD$41:BD41))*(1-EXP(-BE41))</f>
        <v>0.22493273082588353</v>
      </c>
      <c r="BF94" s="42">
        <f ca="1">EXP(-SUM($BD$41:BE41))*(1-EXP(-BF41))</f>
        <v>0.16390741397926006</v>
      </c>
      <c r="BG94" s="42">
        <f ca="1">EXP(-SUM($BD$41:BF41))*(1-EXP(-BG41))</f>
        <v>0.11417214383162394</v>
      </c>
      <c r="BH94" s="42">
        <f ca="1">EXP(-SUM($BD$41:BG41))*(1-EXP(-BH41))</f>
        <v>7.7016682411893259E-2</v>
      </c>
      <c r="BI94" s="42">
        <f ca="1">EXP(-SUM($BD$41:BH41))*(1-EXP(-BI41))</f>
        <v>4.998375412701328E-2</v>
      </c>
      <c r="BJ94" s="42">
        <f ca="1">EXP(-SUM($BD$41:BI41))*(1-EXP(-BJ41))</f>
        <v>3.0803139043112555E-2</v>
      </c>
      <c r="BK94" s="42">
        <f ca="1">EXP(-SUM($BD$41:BJ41))*(1-EXP(-BK41))</f>
        <v>1.8549432133642782E-2</v>
      </c>
      <c r="BL94" s="42">
        <f ca="1">EXP(-SUM($BD$41:BK41))*(1-EXP(-BL41))</f>
        <v>1.039919783043106E-2</v>
      </c>
      <c r="BM94" s="42">
        <f ca="1">EXP(-SUM($BD$41:BL41))*(1-EXP(-BM41))</f>
        <v>5.7741824140066884E-3</v>
      </c>
      <c r="BN94" s="42">
        <f ca="1">EXP(-SUM($BD$41:BM41))*(1-EXP(-BN41))</f>
        <v>3.1818914511035994E-3</v>
      </c>
      <c r="BO94" s="42">
        <f ca="1">EXP(-SUM($BD$41:BN41))*(1-EXP(-BO41))</f>
        <v>1.4060339269494498E-3</v>
      </c>
      <c r="BP94" s="42">
        <f ca="1">EXP(-SUM($BD$41:BO41))*(1-EXP(-BP41))</f>
        <v>7.2188188803646875E-4</v>
      </c>
      <c r="BQ94" s="42"/>
      <c r="BR94" s="42"/>
      <c r="BS94" s="42"/>
      <c r="BT94" s="42"/>
      <c r="BU94" s="42"/>
      <c r="BV94" s="42"/>
      <c r="BW94" s="42"/>
      <c r="BX94" s="42"/>
      <c r="BY94" s="42"/>
      <c r="BZ94" s="42"/>
      <c r="CA94" s="42"/>
      <c r="CB94" s="42"/>
      <c r="CC94" s="42"/>
      <c r="CD94" s="42"/>
      <c r="CE94" s="42"/>
      <c r="CF94" s="42"/>
      <c r="CG94" s="42"/>
      <c r="CH94" s="42"/>
      <c r="CI94" s="42"/>
      <c r="CJ94" s="42"/>
      <c r="CK94" s="42"/>
      <c r="CL94" s="42"/>
      <c r="CM94" s="42"/>
      <c r="CN94" s="42"/>
      <c r="CO94" s="42"/>
      <c r="CP94" s="42"/>
      <c r="CQ94" s="42"/>
      <c r="CR94" s="42"/>
      <c r="CS94" s="42"/>
      <c r="CT94" s="42"/>
      <c r="CU94" s="42"/>
      <c r="CV94" s="42"/>
      <c r="CW94" s="42"/>
      <c r="CX94" s="42"/>
      <c r="CY94" s="42"/>
      <c r="CZ94" s="42"/>
      <c r="DA94" s="42"/>
      <c r="DB94" s="6"/>
      <c r="DC94" s="47">
        <f>BB94</f>
        <v>97</v>
      </c>
      <c r="DD94" s="7"/>
      <c r="DE94" s="32">
        <f t="shared" ca="1" si="134"/>
        <v>0.29852038424093064</v>
      </c>
      <c r="DF94" s="42">
        <f ca="1">EXP(-SUM($DE$41:DE41))*(1-EXP(-DF41))</f>
        <v>0.22505167304752791</v>
      </c>
      <c r="DG94" s="42">
        <f ca="1">EXP(-SUM($DE$41:DF41))*(1-EXP(-DG41))</f>
        <v>0.16400958566833146</v>
      </c>
      <c r="DH94" s="42">
        <f ca="1">EXP(-SUM($DE$41:DG41))*(1-EXP(-DH41))</f>
        <v>0.11417465852706513</v>
      </c>
      <c r="DI94" s="42">
        <f ca="1">EXP(-SUM($DE$41:DH41))*(1-EXP(-DI41))</f>
        <v>7.6988797216523713E-2</v>
      </c>
      <c r="DJ94" s="42">
        <f ca="1">EXP(-SUM($DE$41:DI41))*(1-EXP(-DJ41))</f>
        <v>4.9942905203854783E-2</v>
      </c>
      <c r="DK94" s="42">
        <f ca="1">EXP(-SUM($DE$41:DJ41))*(1-EXP(-DK41))</f>
        <v>3.0729184826370791E-2</v>
      </c>
      <c r="DL94" s="42">
        <f ca="1">EXP(-SUM($DE$41:DK41))*(1-EXP(-DL41))</f>
        <v>1.8487346906909237E-2</v>
      </c>
      <c r="DM94" s="42">
        <f ca="1">EXP(-SUM($DE$41:DL41))*(1-EXP(-DM41))</f>
        <v>1.0349112479063154E-2</v>
      </c>
      <c r="DN94" s="42">
        <f ca="1">EXP(-SUM($DE$41:DM41))*(1-EXP(-DN41))</f>
        <v>5.7427008499575747E-3</v>
      </c>
      <c r="DO94" s="42">
        <f ca="1">EXP(-SUM($DE$41:DN41))*(1-EXP(-DO41))</f>
        <v>3.1541261947920333E-3</v>
      </c>
      <c r="DP94" s="42">
        <f ca="1">EXP(-SUM($DE$41:DO41))*(1-EXP(-DP41))</f>
        <v>1.3865300053899645E-3</v>
      </c>
      <c r="DQ94" s="42">
        <f ca="1">EXP(-SUM($DE$41:DP41))*(1-EXP(-DQ41))</f>
        <v>7.1186824081955944E-4</v>
      </c>
      <c r="DR94" s="46"/>
      <c r="DS94" s="46"/>
      <c r="DT94" s="46"/>
      <c r="DU94" s="46"/>
      <c r="DV94" s="46"/>
      <c r="DW94" s="46"/>
      <c r="DX94" s="46"/>
      <c r="DY94" s="46"/>
      <c r="DZ94" s="46"/>
      <c r="EA94" s="46"/>
      <c r="EB94" s="46"/>
      <c r="EC94" s="46"/>
      <c r="ED94" s="46"/>
      <c r="EE94" s="46"/>
      <c r="EF94" s="46"/>
      <c r="EG94" s="46"/>
      <c r="EH94" s="46"/>
      <c r="EI94" s="46"/>
      <c r="EJ94" s="46"/>
      <c r="EK94" s="46"/>
      <c r="EL94" s="46"/>
      <c r="EM94" s="46"/>
      <c r="EN94" s="46"/>
      <c r="EO94" s="46"/>
      <c r="EP94" s="46"/>
      <c r="EQ94" s="46"/>
      <c r="ER94" s="46"/>
      <c r="ES94" s="46"/>
      <c r="ET94" s="46"/>
      <c r="EU94" s="46"/>
      <c r="EV94" s="46"/>
      <c r="EW94" s="46"/>
      <c r="EX94" s="46"/>
      <c r="EY94" s="46"/>
      <c r="EZ94" s="46"/>
      <c r="FA94" s="46"/>
      <c r="FB94" s="46"/>
    </row>
    <row r="95" spans="54:158" x14ac:dyDescent="0.25">
      <c r="BB95" s="31">
        <f t="shared" si="135"/>
        <v>98</v>
      </c>
      <c r="BD95" s="42">
        <f t="shared" ca="1" si="132"/>
        <v>0.32036591722517682</v>
      </c>
      <c r="BE95" s="42">
        <f ca="1">EXP(-SUM($BD$42:BD42))*(1-EXP(-BE42))</f>
        <v>0.23342693821715793</v>
      </c>
      <c r="BF95" s="42">
        <f ca="1">EXP(-SUM($BD$42:BE42))*(1-EXP(-BF42))</f>
        <v>0.16269462680037586</v>
      </c>
      <c r="BG95" s="42">
        <f ca="1">EXP(-SUM($BD$42:BF42))*(1-EXP(-BG42))</f>
        <v>0.10979034707846608</v>
      </c>
      <c r="BH95" s="42">
        <f ca="1">EXP(-SUM($BD$42:BG42))*(1-EXP(-BH42))</f>
        <v>7.1286127836021895E-2</v>
      </c>
      <c r="BI95" s="42">
        <f ca="1">EXP(-SUM($BD$42:BH42))*(1-EXP(-BI42))</f>
        <v>4.4000612397230764E-2</v>
      </c>
      <c r="BJ95" s="42">
        <f ca="1">EXP(-SUM($BD$42:BI42))*(1-EXP(-BJ42))</f>
        <v>2.6521929412063265E-2</v>
      </c>
      <c r="BK95" s="42">
        <f ca="1">EXP(-SUM($BD$42:BJ42))*(1-EXP(-BK42))</f>
        <v>1.4890636186907938E-2</v>
      </c>
      <c r="BL95" s="42">
        <f ca="1">EXP(-SUM($BD$42:BK42))*(1-EXP(-BL42))</f>
        <v>8.2732911644589902E-3</v>
      </c>
      <c r="BM95" s="42">
        <f ca="1">EXP(-SUM($BD$42:BL42))*(1-EXP(-BM42))</f>
        <v>4.5740444542498437E-3</v>
      </c>
      <c r="BN95" s="42">
        <f ca="1">EXP(-SUM($BD$42:BM42))*(1-EXP(-BN42))</f>
        <v>2.0317410412705938E-3</v>
      </c>
      <c r="BO95" s="42">
        <f ca="1">EXP(-SUM($BD$42:BN42))*(1-EXP(-BO42))</f>
        <v>1.0431306320294264E-3</v>
      </c>
      <c r="BP95" s="42"/>
      <c r="BQ95" s="42"/>
      <c r="BR95" s="42"/>
      <c r="BS95" s="42"/>
      <c r="BT95" s="42"/>
      <c r="BU95" s="42"/>
      <c r="BV95" s="42"/>
      <c r="BW95" s="42"/>
      <c r="BX95" s="42"/>
      <c r="BY95" s="42"/>
      <c r="BZ95" s="42"/>
      <c r="CA95" s="42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2"/>
      <c r="CO95" s="42"/>
      <c r="CP95" s="42"/>
      <c r="CQ95" s="42"/>
      <c r="CR95" s="42"/>
      <c r="CS95" s="42"/>
      <c r="CT95" s="42"/>
      <c r="CU95" s="42"/>
      <c r="CV95" s="42"/>
      <c r="CW95" s="42"/>
      <c r="CX95" s="42"/>
      <c r="CY95" s="42"/>
      <c r="CZ95" s="42"/>
      <c r="DA95" s="42"/>
      <c r="DB95" s="6"/>
      <c r="DC95" s="47">
        <f t="shared" si="133"/>
        <v>98</v>
      </c>
      <c r="DD95" s="7"/>
      <c r="DE95" s="32">
        <f t="shared" ca="1" si="134"/>
        <v>0.32059502329297995</v>
      </c>
      <c r="DF95" s="42">
        <f ca="1">EXP(-SUM($DE$42:DE42))*(1-EXP(-DF42))</f>
        <v>0.23361607272375751</v>
      </c>
      <c r="DG95" s="42">
        <f ca="1">EXP(-SUM($DE$42:DF42))*(1-EXP(-DG42))</f>
        <v>0.16272874550855246</v>
      </c>
      <c r="DH95" s="42">
        <f ca="1">EXP(-SUM($DE$42:DG42))*(1-EXP(-DH42))</f>
        <v>0.10977133030453427</v>
      </c>
      <c r="DI95" s="42">
        <f ca="1">EXP(-SUM($DE$42:DH42))*(1-EXP(-DI42))</f>
        <v>7.1241489665746879E-2</v>
      </c>
      <c r="DJ95" s="42">
        <f ca="1">EXP(-SUM($DE$42:DI42))*(1-EXP(-DJ42))</f>
        <v>4.3903495248398934E-2</v>
      </c>
      <c r="DK95" s="42">
        <f ca="1">EXP(-SUM($DE$42:DJ42))*(1-EXP(-DK42))</f>
        <v>2.6438373842356085E-2</v>
      </c>
      <c r="DL95" s="42">
        <f ca="1">EXP(-SUM($DE$42:DK42))*(1-EXP(-DL42))</f>
        <v>1.4821902790377317E-2</v>
      </c>
      <c r="DM95" s="42">
        <f ca="1">EXP(-SUM($DE$42:DL42))*(1-EXP(-DM42))</f>
        <v>8.2299011740952516E-3</v>
      </c>
      <c r="DN95" s="42">
        <f ca="1">EXP(-SUM($DE$42:DM42))*(1-EXP(-DN42))</f>
        <v>4.5351272806621141E-3</v>
      </c>
      <c r="DO95" s="42">
        <f ca="1">EXP(-SUM($DE$42:DN42))*(1-EXP(-DO42))</f>
        <v>2.0040101674220559E-3</v>
      </c>
      <c r="DP95" s="42">
        <f ca="1">EXP(-SUM($DE$42:DO42))*(1-EXP(-DP42))</f>
        <v>1.028893126669854E-3</v>
      </c>
      <c r="DQ95" s="46"/>
      <c r="DR95" s="46"/>
      <c r="DS95" s="46"/>
      <c r="DT95" s="46"/>
      <c r="DU95" s="46"/>
      <c r="DV95" s="46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46"/>
      <c r="EI95" s="46"/>
      <c r="EJ95" s="46"/>
      <c r="EK95" s="46"/>
      <c r="EL95" s="46"/>
      <c r="EM95" s="46"/>
      <c r="EN95" s="46"/>
      <c r="EO95" s="46"/>
      <c r="EP95" s="46"/>
      <c r="EQ95" s="46"/>
      <c r="ER95" s="46"/>
      <c r="ES95" s="46"/>
      <c r="ET95" s="46"/>
      <c r="EU95" s="46"/>
      <c r="EV95" s="46"/>
      <c r="EW95" s="46"/>
      <c r="EX95" s="46"/>
      <c r="EY95" s="46"/>
      <c r="EZ95" s="46"/>
      <c r="FA95" s="46"/>
      <c r="FB95" s="46"/>
    </row>
    <row r="96" spans="54:158" x14ac:dyDescent="0.25">
      <c r="BB96" s="31">
        <f t="shared" si="135"/>
        <v>99</v>
      </c>
      <c r="BD96" s="42">
        <f t="shared" ca="1" si="132"/>
        <v>0.34306585242727594</v>
      </c>
      <c r="BE96" s="42">
        <f ca="1">EXP(-SUM($BD$43:BD43))*(1-EXP(-BE43))</f>
        <v>0.23925444718732666</v>
      </c>
      <c r="BF96" s="42">
        <f ca="1">EXP(-SUM($BD$43:BE43))*(1-EXP(-BF43))</f>
        <v>0.16151643649919684</v>
      </c>
      <c r="BG96" s="42">
        <f ca="1">EXP(-SUM($BD$43:BF43))*(1-EXP(-BG43))</f>
        <v>0.10491882077383193</v>
      </c>
      <c r="BH96" s="42">
        <f ca="1">EXP(-SUM($BD$43:BG43))*(1-EXP(-BH43))</f>
        <v>6.4862459906637776E-2</v>
      </c>
      <c r="BI96" s="42">
        <f ca="1">EXP(-SUM($BD$43:BH43))*(1-EXP(-BI43))</f>
        <v>3.913354786771852E-2</v>
      </c>
      <c r="BJ96" s="42">
        <f ca="1">EXP(-SUM($BD$43:BI43))*(1-EXP(-BJ43))</f>
        <v>2.2003638144088396E-2</v>
      </c>
      <c r="BK96" s="42">
        <f ca="1">EXP(-SUM($BD$43:BJ43))*(1-EXP(-BK43))</f>
        <v>1.2232938138844067E-2</v>
      </c>
      <c r="BL96" s="42">
        <f ca="1">EXP(-SUM($BD$43:BK43))*(1-EXP(-BL43))</f>
        <v>6.7853977016492798E-3</v>
      </c>
      <c r="BM96" s="42">
        <f ca="1">EXP(-SUM($BD$43:BL43))*(1-EXP(-BM43))</f>
        <v>3.0296895035844978E-3</v>
      </c>
      <c r="BN96" s="42">
        <f ca="1">EXP(-SUM($BD$43:BM43))*(1-EXP(-BN43))</f>
        <v>1.555494456493636E-3</v>
      </c>
      <c r="BO96" s="42"/>
      <c r="BP96" s="42"/>
      <c r="BQ96" s="42"/>
      <c r="BR96" s="42"/>
      <c r="BS96" s="42"/>
      <c r="BT96" s="42"/>
      <c r="BU96" s="42"/>
      <c r="BV96" s="42"/>
      <c r="BW96" s="42"/>
      <c r="BX96" s="42"/>
      <c r="BY96" s="42"/>
      <c r="BZ96" s="42"/>
      <c r="CA96" s="42"/>
      <c r="CB96" s="42"/>
      <c r="CC96" s="42"/>
      <c r="CD96" s="42"/>
      <c r="CE96" s="42"/>
      <c r="CF96" s="42"/>
      <c r="CG96" s="42"/>
      <c r="CH96" s="42"/>
      <c r="CI96" s="42"/>
      <c r="CJ96" s="42"/>
      <c r="CK96" s="42"/>
      <c r="CL96" s="42"/>
      <c r="CM96" s="42"/>
      <c r="CN96" s="42"/>
      <c r="CO96" s="42"/>
      <c r="CP96" s="42"/>
      <c r="CQ96" s="42"/>
      <c r="CR96" s="42"/>
      <c r="CS96" s="42"/>
      <c r="CT96" s="42"/>
      <c r="CU96" s="42"/>
      <c r="CV96" s="42"/>
      <c r="CW96" s="42"/>
      <c r="CX96" s="42"/>
      <c r="CY96" s="42"/>
      <c r="CZ96" s="42"/>
      <c r="DA96" s="42"/>
      <c r="DB96" s="6"/>
      <c r="DC96" s="47">
        <f t="shared" si="133"/>
        <v>99</v>
      </c>
      <c r="DD96" s="7"/>
      <c r="DE96" s="32">
        <f t="shared" ca="1" si="134"/>
        <v>0.34345972948283865</v>
      </c>
      <c r="DF96" s="42">
        <f ca="1">EXP(-SUM($DE$43:DE43))*(1-EXP(-DF43))</f>
        <v>0.23938562076834505</v>
      </c>
      <c r="DG96" s="42">
        <f ca="1">EXP(-SUM($DE$43:DF43))*(1-EXP(-DG43))</f>
        <v>0.16154332141527092</v>
      </c>
      <c r="DH96" s="42">
        <f ca="1">EXP(-SUM($DE$43:DG43))*(1-EXP(-DH43))</f>
        <v>0.10488898312011301</v>
      </c>
      <c r="DI96" s="42">
        <f ca="1">EXP(-SUM($DE$43:DH43))*(1-EXP(-DI43))</f>
        <v>6.4741621281828948E-2</v>
      </c>
      <c r="DJ96" s="42">
        <f ca="1">EXP(-SUM($DE$43:DI43))*(1-EXP(-DJ43))</f>
        <v>3.9023836626584464E-2</v>
      </c>
      <c r="DK96" s="42">
        <f ca="1">EXP(-SUM($DE$43:DJ43))*(1-EXP(-DK43))</f>
        <v>2.1909784344705273E-2</v>
      </c>
      <c r="DL96" s="42">
        <f ca="1">EXP(-SUM($DE$43:DK43))*(1-EXP(-DL43))</f>
        <v>1.2173155193572174E-2</v>
      </c>
      <c r="DM96" s="42">
        <f ca="1">EXP(-SUM($DE$43:DL43))*(1-EXP(-DM43))</f>
        <v>6.7301575512146959E-3</v>
      </c>
      <c r="DN96" s="42">
        <f ca="1">EXP(-SUM($DE$43:DM43))*(1-EXP(-DN43))</f>
        <v>2.9894631431304389E-3</v>
      </c>
      <c r="DO96" s="42">
        <f ca="1">EXP(-SUM($DE$43:DN43))*(1-EXP(-DO43))</f>
        <v>1.5348415544001479E-3</v>
      </c>
      <c r="DP96" s="46"/>
      <c r="DQ96" s="46"/>
      <c r="DR96" s="46"/>
      <c r="DS96" s="46"/>
      <c r="DT96" s="46"/>
      <c r="DU96" s="46"/>
      <c r="DV96" s="46"/>
      <c r="DW96" s="46"/>
      <c r="DX96" s="46"/>
      <c r="DY96" s="46"/>
      <c r="DZ96" s="46"/>
      <c r="EA96" s="46"/>
      <c r="EB96" s="46"/>
      <c r="EC96" s="46"/>
      <c r="ED96" s="46"/>
      <c r="EE96" s="46"/>
      <c r="EF96" s="46"/>
      <c r="EG96" s="46"/>
      <c r="EH96" s="46"/>
      <c r="EI96" s="46"/>
      <c r="EJ96" s="46"/>
      <c r="EK96" s="46"/>
      <c r="EL96" s="46"/>
      <c r="EM96" s="46"/>
      <c r="EN96" s="46"/>
      <c r="EO96" s="46"/>
      <c r="EP96" s="46"/>
      <c r="EQ96" s="46"/>
      <c r="ER96" s="46"/>
      <c r="ES96" s="46"/>
      <c r="ET96" s="46"/>
      <c r="EU96" s="46"/>
      <c r="EV96" s="46"/>
      <c r="EW96" s="46"/>
      <c r="EX96" s="46"/>
      <c r="EY96" s="46"/>
      <c r="EZ96" s="46"/>
      <c r="FA96" s="46"/>
      <c r="FB96" s="46"/>
    </row>
    <row r="97" spans="54:159" x14ac:dyDescent="0.25">
      <c r="BB97" s="31">
        <f t="shared" si="135"/>
        <v>100</v>
      </c>
      <c r="BD97" s="42">
        <f t="shared" ca="1" si="132"/>
        <v>0.36378056846060824</v>
      </c>
      <c r="BE97" s="42">
        <f ca="1">EXP(-SUM($BD$44:BD44))*(1-EXP(-BE44))</f>
        <v>0.24567525804536511</v>
      </c>
      <c r="BF97" s="42">
        <f ca="1">EXP(-SUM($BD$44:BE44))*(1-EXP(-BF44))</f>
        <v>0.15965882015392757</v>
      </c>
      <c r="BG97" s="42">
        <f ca="1">EXP(-SUM($BD$44:BF44))*(1-EXP(-BG44))</f>
        <v>9.8859402009345287E-2</v>
      </c>
      <c r="BH97" s="42">
        <f ca="1">EXP(-SUM($BD$44:BG44))*(1-EXP(-BH44))</f>
        <v>5.9701035850827644E-2</v>
      </c>
      <c r="BI97" s="42">
        <f ca="1">EXP(-SUM($BD$44:BH44))*(1-EXP(-BI44))</f>
        <v>3.3617273828006292E-2</v>
      </c>
      <c r="BJ97" s="42">
        <f ca="1">EXP(-SUM($BD$44:BI44))*(1-EXP(-BJ44))</f>
        <v>1.8701086934577123E-2</v>
      </c>
      <c r="BK97" s="42">
        <f ca="1">EXP(-SUM($BD$44:BJ44))*(1-EXP(-BK44))</f>
        <v>1.0407084848273815E-2</v>
      </c>
      <c r="BL97" s="42">
        <f ca="1">EXP(-SUM($BD$44:BK44))*(1-EXP(-BL44))</f>
        <v>4.6709377046513772E-3</v>
      </c>
      <c r="BM97" s="42">
        <f ca="1">EXP(-SUM($BD$44:BL44))*(1-EXP(-BM44))</f>
        <v>2.3981393795028194E-3</v>
      </c>
      <c r="BN97" s="42"/>
      <c r="BO97" s="42"/>
      <c r="BP97" s="42"/>
      <c r="BQ97" s="42"/>
      <c r="BR97" s="42"/>
      <c r="BS97" s="42"/>
      <c r="BT97" s="42"/>
      <c r="BU97" s="42"/>
      <c r="BV97" s="42"/>
      <c r="BW97" s="42"/>
      <c r="BX97" s="42"/>
      <c r="BY97" s="42"/>
      <c r="BZ97" s="42"/>
      <c r="CA97" s="42"/>
      <c r="CB97" s="42"/>
      <c r="CC97" s="42"/>
      <c r="CD97" s="42"/>
      <c r="CE97" s="42"/>
      <c r="CF97" s="42"/>
      <c r="CG97" s="42"/>
      <c r="CH97" s="42"/>
      <c r="CI97" s="42"/>
      <c r="CJ97" s="42"/>
      <c r="CK97" s="42"/>
      <c r="CL97" s="42"/>
      <c r="CM97" s="42"/>
      <c r="CN97" s="42"/>
      <c r="CO97" s="42"/>
      <c r="CP97" s="42"/>
      <c r="CQ97" s="42"/>
      <c r="CR97" s="42"/>
      <c r="CS97" s="42"/>
      <c r="CT97" s="42"/>
      <c r="CU97" s="42"/>
      <c r="CV97" s="42"/>
      <c r="CW97" s="42"/>
      <c r="CX97" s="42"/>
      <c r="CY97" s="42"/>
      <c r="CZ97" s="42"/>
      <c r="DA97" s="42"/>
      <c r="DB97" s="6"/>
      <c r="DC97" s="47">
        <f t="shared" si="133"/>
        <v>100</v>
      </c>
      <c r="DD97" s="7"/>
      <c r="DE97" s="32">
        <f t="shared" ca="1" si="134"/>
        <v>0.36419852442035017</v>
      </c>
      <c r="DF97" s="42">
        <f ca="1">EXP(-SUM($DE$44:DE44))*(1-EXP(-DF44))</f>
        <v>0.2458639683992323</v>
      </c>
      <c r="DG97" s="42">
        <f ca="1">EXP(-SUM($DE$44:DF44))*(1-EXP(-DG44))</f>
        <v>0.15970979916555059</v>
      </c>
      <c r="DH97" s="42">
        <f ca="1">EXP(-SUM($DE$44:DG44))*(1-EXP(-DH44))</f>
        <v>9.8735101754559587E-2</v>
      </c>
      <c r="DI97" s="42">
        <f ca="1">EXP(-SUM($DE$44:DH44))*(1-EXP(-DI44))</f>
        <v>5.9569970616250162E-2</v>
      </c>
      <c r="DJ97" s="42">
        <f ca="1">EXP(-SUM($DE$44:DI44))*(1-EXP(-DJ44))</f>
        <v>3.3494435059265269E-2</v>
      </c>
      <c r="DK97" s="42">
        <f ca="1">EXP(-SUM($DE$44:DJ44))*(1-EXP(-DK44))</f>
        <v>1.8621254784886708E-2</v>
      </c>
      <c r="DL97" s="42">
        <f ca="1">EXP(-SUM($DE$44:DK44))*(1-EXP(-DL44))</f>
        <v>1.0328885667947594E-2</v>
      </c>
      <c r="DM97" s="42">
        <f ca="1">EXP(-SUM($DE$44:DL44))*(1-EXP(-DM44))</f>
        <v>4.6118618049902872E-3</v>
      </c>
      <c r="DN97" s="42">
        <f ca="1">EXP(-SUM($DE$44:DM44))*(1-EXP(-DN44))</f>
        <v>2.367808801294564E-3</v>
      </c>
      <c r="DO97" s="46"/>
      <c r="DP97" s="46"/>
      <c r="DQ97" s="46"/>
      <c r="DR97" s="46"/>
      <c r="DS97" s="46"/>
      <c r="DT97" s="46"/>
      <c r="DU97" s="46"/>
      <c r="DV97" s="46"/>
      <c r="DW97" s="46"/>
      <c r="DX97" s="46"/>
      <c r="DY97" s="46"/>
      <c r="DZ97" s="46"/>
      <c r="EA97" s="46"/>
      <c r="EB97" s="46"/>
      <c r="EC97" s="46"/>
      <c r="ED97" s="46"/>
      <c r="EE97" s="46"/>
      <c r="EF97" s="46"/>
      <c r="EG97" s="46"/>
      <c r="EH97" s="46"/>
      <c r="EI97" s="46"/>
      <c r="EJ97" s="46"/>
      <c r="EK97" s="46"/>
      <c r="EL97" s="46"/>
      <c r="EM97" s="46"/>
      <c r="EN97" s="46"/>
      <c r="EO97" s="46"/>
      <c r="EP97" s="46"/>
      <c r="EQ97" s="46"/>
      <c r="ER97" s="46"/>
      <c r="ES97" s="46"/>
      <c r="ET97" s="46"/>
      <c r="EU97" s="46"/>
      <c r="EV97" s="46"/>
      <c r="EW97" s="46"/>
      <c r="EX97" s="46"/>
      <c r="EY97" s="46"/>
      <c r="EZ97" s="46"/>
      <c r="FA97" s="46"/>
      <c r="FB97" s="46"/>
    </row>
    <row r="98" spans="54:159" x14ac:dyDescent="0.25">
      <c r="BB98" s="31">
        <f t="shared" si="135"/>
        <v>101</v>
      </c>
      <c r="BD98" s="42">
        <f t="shared" ca="1" si="132"/>
        <v>0.38559849270488555</v>
      </c>
      <c r="BE98" s="42">
        <f ca="1">EXP(-SUM($BD$45:BD45))*(1-EXP(-BE45))</f>
        <v>0.25070364687582752</v>
      </c>
      <c r="BF98" s="42">
        <f ca="1">EXP(-SUM($BD$45:BE45))*(1-EXP(-BF45))</f>
        <v>0.15547819764378587</v>
      </c>
      <c r="BG98" s="42">
        <f ca="1">EXP(-SUM($BD$45:BF45))*(1-EXP(-BG45))</f>
        <v>9.3981015392339398E-2</v>
      </c>
      <c r="BH98" s="42">
        <f ca="1">EXP(-SUM($BD$45:BG45))*(1-EXP(-BH45))</f>
        <v>5.2997372358734016E-2</v>
      </c>
      <c r="BI98" s="42">
        <f ca="1">EXP(-SUM($BD$45:BH45))*(1-EXP(-BI45))</f>
        <v>2.9500108924994221E-2</v>
      </c>
      <c r="BJ98" s="42">
        <f ca="1">EXP(-SUM($BD$45:BI45))*(1-EXP(-BJ45))</f>
        <v>1.6470199759662962E-2</v>
      </c>
      <c r="BK98" s="42">
        <f ca="1">EXP(-SUM($BD$45:BJ45))*(1-EXP(-BK45))</f>
        <v>7.4305907967618812E-3</v>
      </c>
      <c r="BL98" s="42">
        <f ca="1">EXP(-SUM($BD$45:BK45))*(1-EXP(-BL45))</f>
        <v>3.8149925195835794E-3</v>
      </c>
      <c r="BM98" s="42"/>
      <c r="BN98" s="42"/>
      <c r="BO98" s="42"/>
      <c r="BP98" s="42"/>
      <c r="BQ98" s="42"/>
      <c r="BR98" s="42"/>
      <c r="BS98" s="42"/>
      <c r="BT98" s="42"/>
      <c r="BU98" s="42"/>
      <c r="BV98" s="42"/>
      <c r="BW98" s="42"/>
      <c r="BX98" s="42"/>
      <c r="BY98" s="42"/>
      <c r="BZ98" s="42"/>
      <c r="CA98" s="42"/>
      <c r="CB98" s="42"/>
      <c r="CC98" s="42"/>
      <c r="CD98" s="42"/>
      <c r="CE98" s="42"/>
      <c r="CF98" s="42"/>
      <c r="CG98" s="42"/>
      <c r="CH98" s="42"/>
      <c r="CI98" s="42"/>
      <c r="CJ98" s="42"/>
      <c r="CK98" s="42"/>
      <c r="CL98" s="42"/>
      <c r="CM98" s="42"/>
      <c r="CN98" s="42"/>
      <c r="CO98" s="42"/>
      <c r="CP98" s="42"/>
      <c r="CQ98" s="42"/>
      <c r="CR98" s="42"/>
      <c r="CS98" s="42"/>
      <c r="CT98" s="42"/>
      <c r="CU98" s="42"/>
      <c r="CV98" s="42"/>
      <c r="CW98" s="42"/>
      <c r="CX98" s="42"/>
      <c r="CY98" s="42"/>
      <c r="CZ98" s="42"/>
      <c r="DA98" s="42"/>
      <c r="DB98" s="6"/>
      <c r="DC98" s="47">
        <f t="shared" si="133"/>
        <v>101</v>
      </c>
      <c r="DD98" s="7"/>
      <c r="DE98" s="32">
        <f t="shared" ca="1" si="134"/>
        <v>0.3861486239911458</v>
      </c>
      <c r="DF98" s="42">
        <f ca="1">EXP(-SUM($DE$45:DE45))*(1-EXP(-DF45))</f>
        <v>0.25094929868397498</v>
      </c>
      <c r="DG98" s="42">
        <f ca="1">EXP(-SUM($DE$45:DF45))*(1-EXP(-DG45))</f>
        <v>0.15538570044952232</v>
      </c>
      <c r="DH98" s="42">
        <f ca="1">EXP(-SUM($DE$45:DG45))*(1-EXP(-DH45))</f>
        <v>9.3837177695713356E-2</v>
      </c>
      <c r="DI98" s="42">
        <f ca="1">EXP(-SUM($DE$45:DH45))*(1-EXP(-DI45))</f>
        <v>5.2839118331651995E-2</v>
      </c>
      <c r="DJ98" s="42">
        <f ca="1">EXP(-SUM($DE$45:DI45))*(1-EXP(-DJ45))</f>
        <v>2.9394083247863245E-2</v>
      </c>
      <c r="DK98" s="42">
        <f ca="1">EXP(-SUM($DE$45:DJ45))*(1-EXP(-DK45))</f>
        <v>1.6357697254063594E-2</v>
      </c>
      <c r="DL98" s="42">
        <f ca="1">EXP(-SUM($DE$45:DK45))*(1-EXP(-DL45))</f>
        <v>7.3417086512897129E-3</v>
      </c>
      <c r="DM98" s="42">
        <f ca="1">EXP(-SUM($DE$45:DL45))*(1-EXP(-DM45))</f>
        <v>3.7693589045218225E-3</v>
      </c>
      <c r="DN98" s="46"/>
      <c r="DO98" s="46"/>
      <c r="DP98" s="46"/>
      <c r="DQ98" s="46"/>
      <c r="DR98" s="46"/>
      <c r="DS98" s="46"/>
      <c r="DT98" s="46"/>
      <c r="DU98" s="46"/>
      <c r="DV98" s="46"/>
      <c r="DW98" s="46"/>
      <c r="DX98" s="46"/>
      <c r="DY98" s="46"/>
      <c r="DZ98" s="46"/>
      <c r="EA98" s="46"/>
      <c r="EB98" s="46"/>
      <c r="EC98" s="46"/>
      <c r="ED98" s="46"/>
      <c r="EE98" s="46"/>
      <c r="EF98" s="46"/>
      <c r="EG98" s="46"/>
      <c r="EH98" s="46"/>
      <c r="EI98" s="46"/>
      <c r="EJ98" s="46"/>
      <c r="EK98" s="46"/>
      <c r="EL98" s="46"/>
      <c r="EM98" s="46"/>
      <c r="EN98" s="46"/>
      <c r="EO98" s="46"/>
      <c r="EP98" s="46"/>
      <c r="EQ98" s="46"/>
      <c r="ER98" s="46"/>
      <c r="ES98" s="46"/>
      <c r="ET98" s="46"/>
      <c r="EU98" s="46"/>
      <c r="EV98" s="46"/>
      <c r="EW98" s="46"/>
      <c r="EX98" s="46"/>
      <c r="EY98" s="46"/>
      <c r="EZ98" s="46"/>
      <c r="FA98" s="46"/>
      <c r="FB98" s="46"/>
    </row>
    <row r="99" spans="54:159" x14ac:dyDescent="0.25">
      <c r="BB99" s="31">
        <f t="shared" si="135"/>
        <v>102</v>
      </c>
      <c r="BD99" s="42">
        <f t="shared" ca="1" si="132"/>
        <v>0.40728032718836049</v>
      </c>
      <c r="BE99" s="42">
        <f ca="1">EXP(-SUM($BD$46:BD46))*(1-EXP(-BE46))</f>
        <v>0.25297919012596648</v>
      </c>
      <c r="BF99" s="42">
        <f ca="1">EXP(-SUM($BD$46:BE46))*(1-EXP(-BF46))</f>
        <v>0.15305969827053048</v>
      </c>
      <c r="BG99" s="42">
        <f ca="1">EXP(-SUM($BD$46:BF46))*(1-EXP(-BG46))</f>
        <v>8.6438429343951226E-2</v>
      </c>
      <c r="BH99" s="42">
        <f ca="1">EXP(-SUM($BD$46:BG46))*(1-EXP(-BH46))</f>
        <v>4.8143530546525946E-2</v>
      </c>
      <c r="BI99" s="42">
        <f ca="1">EXP(-SUM($BD$46:BH46))*(1-EXP(-BI46))</f>
        <v>2.6966307653772472E-2</v>
      </c>
      <c r="BJ99" s="42">
        <f ca="1">EXP(-SUM($BD$46:BI46))*(1-EXP(-BJ46))</f>
        <v>1.2229052465001014E-2</v>
      </c>
      <c r="BK99" s="42">
        <f ca="1">EXP(-SUM($BD$46:BJ46))*(1-EXP(-BK46))</f>
        <v>6.2786048850792427E-3</v>
      </c>
      <c r="BL99" s="42"/>
      <c r="BM99" s="42"/>
      <c r="BN99" s="42"/>
      <c r="BO99" s="42"/>
      <c r="BP99" s="42"/>
      <c r="BQ99" s="42"/>
      <c r="BR99" s="42"/>
      <c r="BS99" s="42"/>
      <c r="BT99" s="42"/>
      <c r="BU99" s="42"/>
      <c r="BV99" s="42"/>
      <c r="BW99" s="42"/>
      <c r="BX99" s="42"/>
      <c r="BY99" s="42"/>
      <c r="BZ99" s="42"/>
      <c r="CA99" s="42"/>
      <c r="CB99" s="42"/>
      <c r="CC99" s="42"/>
      <c r="CD99" s="42"/>
      <c r="CE99" s="42"/>
      <c r="CF99" s="42"/>
      <c r="CG99" s="42"/>
      <c r="CH99" s="42"/>
      <c r="CI99" s="42"/>
      <c r="CJ99" s="42"/>
      <c r="CK99" s="42"/>
      <c r="CL99" s="42"/>
      <c r="CM99" s="42"/>
      <c r="CN99" s="42"/>
      <c r="CO99" s="42"/>
      <c r="CP99" s="42"/>
      <c r="CQ99" s="42"/>
      <c r="CR99" s="42"/>
      <c r="CS99" s="42"/>
      <c r="CT99" s="42"/>
      <c r="CU99" s="42"/>
      <c r="CV99" s="42"/>
      <c r="CW99" s="42"/>
      <c r="CX99" s="42"/>
      <c r="CY99" s="42"/>
      <c r="CZ99" s="42"/>
      <c r="DA99" s="42"/>
      <c r="DB99" s="6"/>
      <c r="DC99" s="47">
        <f t="shared" si="133"/>
        <v>102</v>
      </c>
      <c r="DD99" s="7"/>
      <c r="DE99" s="32">
        <f t="shared" ca="1" si="134"/>
        <v>0.40804529920433197</v>
      </c>
      <c r="DF99" s="42">
        <f ca="1">EXP(-SUM($DE$46:DE46))*(1-EXP(-DF46))</f>
        <v>0.25305634149283629</v>
      </c>
      <c r="DG99" s="42">
        <f ca="1">EXP(-SUM($DE$46:DF46))*(1-EXP(-DG46))</f>
        <v>0.15296351697782806</v>
      </c>
      <c r="DH99" s="42">
        <f ca="1">EXP(-SUM($DE$46:DG46))*(1-EXP(-DH46))</f>
        <v>8.6258532457144266E-2</v>
      </c>
      <c r="DI99" s="42">
        <f ca="1">EXP(-SUM($DE$46:DH46))*(1-EXP(-DI46))</f>
        <v>4.8014382410726197E-2</v>
      </c>
      <c r="DJ99" s="42">
        <f ca="1">EXP(-SUM($DE$46:DI46))*(1-EXP(-DJ46))</f>
        <v>2.680689998983328E-2</v>
      </c>
      <c r="DK99" s="42">
        <f ca="1">EXP(-SUM($DE$46:DJ46))*(1-EXP(-DK46))</f>
        <v>1.2094030871562874E-2</v>
      </c>
      <c r="DL99" s="42">
        <f ca="1">EXP(-SUM($DE$46:DK46))*(1-EXP(-DL46))</f>
        <v>6.2092824875690364E-3</v>
      </c>
      <c r="DM99" s="46"/>
      <c r="DN99" s="46"/>
      <c r="DO99" s="46"/>
      <c r="DP99" s="46"/>
      <c r="DQ99" s="46"/>
      <c r="DR99" s="46"/>
      <c r="DS99" s="46"/>
      <c r="DT99" s="46"/>
      <c r="DU99" s="46"/>
      <c r="DV99" s="46"/>
      <c r="DW99" s="46"/>
      <c r="DX99" s="46"/>
      <c r="DY99" s="46"/>
      <c r="DZ99" s="46"/>
      <c r="EA99" s="46"/>
      <c r="EB99" s="46"/>
      <c r="EC99" s="46"/>
      <c r="ED99" s="46"/>
      <c r="EE99" s="46"/>
      <c r="EF99" s="46"/>
      <c r="EG99" s="46"/>
      <c r="EH99" s="46"/>
      <c r="EI99" s="46"/>
      <c r="EJ99" s="46"/>
      <c r="EK99" s="46"/>
      <c r="EL99" s="46"/>
      <c r="EM99" s="46"/>
      <c r="EN99" s="46"/>
      <c r="EO99" s="46"/>
      <c r="EP99" s="46"/>
      <c r="EQ99" s="46"/>
      <c r="ER99" s="46"/>
      <c r="ES99" s="46"/>
      <c r="ET99" s="46"/>
      <c r="EU99" s="46"/>
      <c r="EV99" s="46"/>
      <c r="EW99" s="46"/>
      <c r="EX99" s="46"/>
      <c r="EY99" s="46"/>
      <c r="EZ99" s="46"/>
      <c r="FA99" s="46"/>
      <c r="FB99" s="46"/>
    </row>
    <row r="100" spans="54:159" x14ac:dyDescent="0.25">
      <c r="BB100" s="31">
        <f t="shared" si="135"/>
        <v>103</v>
      </c>
      <c r="BD100" s="42">
        <f t="shared" ca="1" si="132"/>
        <v>0.4261296075023574</v>
      </c>
      <c r="BE100" s="42">
        <f ca="1">EXP(-SUM($BD$47:BD47))*(1-EXP(-BE47))</f>
        <v>0.25806069279579147</v>
      </c>
      <c r="BF100" s="42">
        <f ca="1">EXP(-SUM($BD$47:BE47))*(1-EXP(-BF47))</f>
        <v>0.14594792219770403</v>
      </c>
      <c r="BG100" s="42">
        <f ca="1">EXP(-SUM($BD$47:BF47))*(1-EXP(-BG47))</f>
        <v>8.1336905203865176E-2</v>
      </c>
      <c r="BH100" s="42">
        <f ca="1">EXP(-SUM($BD$47:BG47))*(1-EXP(-BH47))</f>
        <v>4.5706168531730547E-2</v>
      </c>
      <c r="BI100" s="42">
        <f ca="1">EXP(-SUM($BD$47:BH47))*(1-EXP(-BI47))</f>
        <v>2.0834848238991743E-2</v>
      </c>
      <c r="BJ100" s="42">
        <f ca="1">EXP(-SUM($BD$47:BI47))*(1-EXP(-BJ47))</f>
        <v>1.0696967758344415E-2</v>
      </c>
      <c r="BK100" s="42"/>
      <c r="BL100" s="42"/>
      <c r="BM100" s="42"/>
      <c r="BN100" s="42"/>
      <c r="BO100" s="42"/>
      <c r="BP100" s="42"/>
      <c r="BQ100" s="42"/>
      <c r="BR100" s="42"/>
      <c r="BS100" s="42"/>
      <c r="BT100" s="42"/>
      <c r="BU100" s="42"/>
      <c r="BV100" s="42"/>
      <c r="BW100" s="42"/>
      <c r="BX100" s="42"/>
      <c r="BY100" s="42"/>
      <c r="BZ100" s="42"/>
      <c r="CA100" s="42"/>
      <c r="CB100" s="42"/>
      <c r="CC100" s="42"/>
      <c r="CD100" s="42"/>
      <c r="CE100" s="42"/>
      <c r="CF100" s="42"/>
      <c r="CG100" s="42"/>
      <c r="CH100" s="42"/>
      <c r="CI100" s="42"/>
      <c r="CJ100" s="42"/>
      <c r="CK100" s="42"/>
      <c r="CL100" s="42"/>
      <c r="CM100" s="42"/>
      <c r="CN100" s="42"/>
      <c r="CO100" s="42"/>
      <c r="CP100" s="42"/>
      <c r="CQ100" s="42"/>
      <c r="CR100" s="42"/>
      <c r="CS100" s="42"/>
      <c r="CT100" s="42"/>
      <c r="CU100" s="42"/>
      <c r="CV100" s="42"/>
      <c r="CW100" s="42"/>
      <c r="CX100" s="42"/>
      <c r="CY100" s="42"/>
      <c r="CZ100" s="42"/>
      <c r="DA100" s="42"/>
      <c r="DB100" s="6"/>
      <c r="DC100" s="47">
        <f t="shared" si="133"/>
        <v>103</v>
      </c>
      <c r="DD100" s="7"/>
      <c r="DE100" s="32">
        <f t="shared" ca="1" si="134"/>
        <v>0.42681085465904689</v>
      </c>
      <c r="DF100" s="42">
        <f ca="1">EXP(-SUM($DE$47:DE47))*(1-EXP(-DF47))</f>
        <v>0.25823286334410461</v>
      </c>
      <c r="DG100" s="42">
        <f ca="1">EXP(-SUM($DE$47:DF47))*(1-EXP(-DG47))</f>
        <v>0.14583357581826126</v>
      </c>
      <c r="DH100" s="42">
        <f ca="1">EXP(-SUM($DE$47:DG47))*(1-EXP(-DH47))</f>
        <v>8.1224789314232007E-2</v>
      </c>
      <c r="DI100" s="42">
        <f ca="1">EXP(-SUM($DE$47:DH47))*(1-EXP(-DI47))</f>
        <v>4.5495887669552856E-2</v>
      </c>
      <c r="DJ100" s="42">
        <f ca="1">EXP(-SUM($DE$47:DI47))*(1-EXP(-DJ47))</f>
        <v>2.063210152447106E-2</v>
      </c>
      <c r="DK100" s="42">
        <f ca="1">EXP(-SUM($DE$47:DJ47))*(1-EXP(-DK47))</f>
        <v>1.0592874124281884E-2</v>
      </c>
      <c r="DL100" s="46"/>
      <c r="DM100" s="46"/>
      <c r="DN100" s="46"/>
      <c r="DO100" s="46"/>
      <c r="DP100" s="46"/>
      <c r="DQ100" s="46"/>
      <c r="DR100" s="46"/>
      <c r="DS100" s="46"/>
      <c r="DT100" s="46"/>
      <c r="DU100" s="46"/>
      <c r="DV100" s="46"/>
      <c r="DW100" s="46"/>
      <c r="DX100" s="46"/>
      <c r="DY100" s="46"/>
      <c r="DZ100" s="46"/>
      <c r="EA100" s="46"/>
      <c r="EB100" s="46"/>
      <c r="EC100" s="46"/>
      <c r="ED100" s="46"/>
      <c r="EE100" s="46"/>
      <c r="EF100" s="46"/>
      <c r="EG100" s="46"/>
      <c r="EH100" s="46"/>
      <c r="EI100" s="46"/>
      <c r="EJ100" s="46"/>
      <c r="EK100" s="46"/>
      <c r="EL100" s="46"/>
      <c r="EM100" s="46"/>
      <c r="EN100" s="46"/>
      <c r="EO100" s="46"/>
      <c r="EP100" s="46"/>
      <c r="EQ100" s="46"/>
      <c r="ER100" s="46"/>
      <c r="ES100" s="46"/>
      <c r="ET100" s="46"/>
      <c r="EU100" s="46"/>
      <c r="EV100" s="46"/>
      <c r="EW100" s="46"/>
      <c r="EX100" s="46"/>
      <c r="EY100" s="46"/>
      <c r="EZ100" s="46"/>
      <c r="FA100" s="46"/>
      <c r="FB100" s="46"/>
    </row>
    <row r="101" spans="54:159" x14ac:dyDescent="0.25">
      <c r="BB101" s="31">
        <f t="shared" si="135"/>
        <v>104</v>
      </c>
      <c r="BD101" s="42">
        <f t="shared" ca="1" si="132"/>
        <v>0.44885064655842544</v>
      </c>
      <c r="BE101" s="42">
        <f ca="1">EXP(-SUM($BD$48:BD48))*(1-EXP(-BE48))</f>
        <v>0.25421794006172999</v>
      </c>
      <c r="BF101" s="42">
        <f ca="1">EXP(-SUM($BD$48:BE48))*(1-EXP(-BF48))</f>
        <v>0.14175926827065119</v>
      </c>
      <c r="BG101" s="42">
        <f ca="1">EXP(-SUM($BD$48:BF48))*(1-EXP(-BG48))</f>
        <v>7.9916710453601228E-2</v>
      </c>
      <c r="BH101" s="42">
        <f ca="1">EXP(-SUM($BD$48:BG48))*(1-EXP(-BH48))</f>
        <v>3.6618006203172557E-2</v>
      </c>
      <c r="BI101" s="42">
        <f ca="1">EXP(-SUM($BD$48:BH48))*(1-EXP(-BI48))</f>
        <v>1.8800311249550439E-2</v>
      </c>
      <c r="BJ101" s="42"/>
      <c r="BK101" s="42"/>
      <c r="BL101" s="42"/>
      <c r="BM101" s="42"/>
      <c r="BN101" s="42"/>
      <c r="BO101" s="42"/>
      <c r="BP101" s="42"/>
      <c r="BQ101" s="42"/>
      <c r="BR101" s="42"/>
      <c r="BS101" s="42"/>
      <c r="BT101" s="42"/>
      <c r="BU101" s="42"/>
      <c r="BV101" s="42"/>
      <c r="BW101" s="42"/>
      <c r="BX101" s="42"/>
      <c r="BY101" s="42"/>
      <c r="BZ101" s="42"/>
      <c r="CA101" s="42"/>
      <c r="CB101" s="42"/>
      <c r="CC101" s="42"/>
      <c r="CD101" s="42"/>
      <c r="CE101" s="42"/>
      <c r="CF101" s="42"/>
      <c r="CG101" s="42"/>
      <c r="CH101" s="42"/>
      <c r="CI101" s="42"/>
      <c r="CJ101" s="42"/>
      <c r="CK101" s="42"/>
      <c r="CL101" s="42"/>
      <c r="CM101" s="42"/>
      <c r="CN101" s="42"/>
      <c r="CO101" s="42"/>
      <c r="CP101" s="42"/>
      <c r="CQ101" s="42"/>
      <c r="CR101" s="42"/>
      <c r="CS101" s="42"/>
      <c r="CT101" s="42"/>
      <c r="CU101" s="42"/>
      <c r="CV101" s="42"/>
      <c r="CW101" s="42"/>
      <c r="CX101" s="42"/>
      <c r="CY101" s="42"/>
      <c r="CZ101" s="42"/>
      <c r="DA101" s="42"/>
      <c r="DB101" s="6"/>
      <c r="DC101" s="47">
        <f t="shared" si="133"/>
        <v>104</v>
      </c>
      <c r="DD101" s="7"/>
      <c r="DE101" s="32">
        <f t="shared" ca="1" si="134"/>
        <v>0.44968462595297864</v>
      </c>
      <c r="DF101" s="42">
        <f ca="1">EXP(-SUM($DE$48:DE48))*(1-EXP(-DF48))</f>
        <v>0.25432209799585292</v>
      </c>
      <c r="DG101" s="42">
        <f ca="1">EXP(-SUM($DE$48:DF48))*(1-EXP(-DG48))</f>
        <v>0.1417339285441517</v>
      </c>
      <c r="DH101" s="42">
        <f ca="1">EXP(-SUM($DE$48:DG48))*(1-EXP(-DH48))</f>
        <v>7.964545501782147E-2</v>
      </c>
      <c r="DI101" s="42">
        <f ca="1">EXP(-SUM($DE$48:DH48))*(1-EXP(-DI48))</f>
        <v>3.6305842767585063E-2</v>
      </c>
      <c r="DJ101" s="42">
        <f ca="1">EXP(-SUM($DE$48:DI48))*(1-EXP(-DJ48))</f>
        <v>1.8640041197783796E-2</v>
      </c>
      <c r="DK101" s="46"/>
      <c r="DL101" s="46"/>
      <c r="DM101" s="46"/>
      <c r="DN101" s="46"/>
      <c r="DO101" s="46"/>
      <c r="DP101" s="46"/>
      <c r="DQ101" s="46"/>
      <c r="DR101" s="46"/>
      <c r="DS101" s="46"/>
      <c r="DT101" s="46"/>
      <c r="DU101" s="46"/>
      <c r="DV101" s="46"/>
      <c r="DW101" s="46"/>
      <c r="DX101" s="46"/>
      <c r="DY101" s="46"/>
      <c r="DZ101" s="46"/>
      <c r="EA101" s="46"/>
      <c r="EB101" s="46"/>
      <c r="EC101" s="46"/>
      <c r="ED101" s="46"/>
      <c r="EE101" s="46"/>
      <c r="EF101" s="46"/>
      <c r="EG101" s="46"/>
      <c r="EH101" s="46"/>
      <c r="EI101" s="46"/>
      <c r="EJ101" s="46"/>
      <c r="EK101" s="46"/>
      <c r="EL101" s="46"/>
      <c r="EM101" s="46"/>
      <c r="EN101" s="46"/>
      <c r="EO101" s="46"/>
      <c r="EP101" s="46"/>
      <c r="EQ101" s="46"/>
      <c r="ER101" s="46"/>
      <c r="ES101" s="46"/>
      <c r="ET101" s="46"/>
      <c r="EU101" s="46"/>
      <c r="EV101" s="46"/>
      <c r="EW101" s="46"/>
      <c r="EX101" s="46"/>
      <c r="EY101" s="46"/>
      <c r="EZ101" s="46"/>
      <c r="FA101" s="46"/>
      <c r="FB101" s="46"/>
    </row>
    <row r="102" spans="54:159" x14ac:dyDescent="0.25">
      <c r="BB102" s="31">
        <f t="shared" si="135"/>
        <v>105</v>
      </c>
      <c r="BD102" s="42">
        <f t="shared" ca="1" si="132"/>
        <v>0.4603631731797917</v>
      </c>
      <c r="BE102" s="42">
        <f ca="1">EXP(-SUM($BD$49:BD49))*(1-EXP(-BE49))</f>
        <v>0.25686106195095965</v>
      </c>
      <c r="BF102" s="42">
        <f ca="1">EXP(-SUM($BD$49:BE49))*(1-EXP(-BF49))</f>
        <v>0.14527093529632018</v>
      </c>
      <c r="BG102" s="42">
        <f ca="1">EXP(-SUM($BD$49:BF49))*(1-EXP(-BG49))</f>
        <v>6.6907496120527932E-2</v>
      </c>
      <c r="BH102" s="42">
        <f ca="1">EXP(-SUM($BD$49:BG49))*(1-EXP(-BH49))</f>
        <v>3.4351453899885781E-2</v>
      </c>
      <c r="BI102" s="42"/>
      <c r="BJ102" s="42"/>
      <c r="BK102" s="42"/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"/>
      <c r="BX102" s="42"/>
      <c r="BY102" s="42"/>
      <c r="BZ102" s="42"/>
      <c r="CA102" s="42"/>
      <c r="CB102" s="42"/>
      <c r="CC102" s="42"/>
      <c r="CD102" s="42"/>
      <c r="CE102" s="42"/>
      <c r="CF102" s="42"/>
      <c r="CG102" s="42"/>
      <c r="CH102" s="42"/>
      <c r="CI102" s="42"/>
      <c r="CJ102" s="42"/>
      <c r="CK102" s="42"/>
      <c r="CL102" s="42"/>
      <c r="CM102" s="42"/>
      <c r="CN102" s="42"/>
      <c r="CO102" s="42"/>
      <c r="CP102" s="42"/>
      <c r="CQ102" s="42"/>
      <c r="CR102" s="42"/>
      <c r="CS102" s="42"/>
      <c r="CT102" s="42"/>
      <c r="CU102" s="42"/>
      <c r="CV102" s="42"/>
      <c r="CW102" s="42"/>
      <c r="CX102" s="42"/>
      <c r="CY102" s="42"/>
      <c r="CZ102" s="42"/>
      <c r="DA102" s="42"/>
      <c r="DB102" s="6"/>
      <c r="DC102" s="47">
        <f t="shared" si="133"/>
        <v>105</v>
      </c>
      <c r="DD102" s="7"/>
      <c r="DE102" s="32">
        <f t="shared" ca="1" si="134"/>
        <v>0.46125054574463675</v>
      </c>
      <c r="DF102" s="42">
        <f ca="1">EXP(-SUM($DE$49:DE49))*(1-EXP(-DF49))</f>
        <v>0.25720663080788425</v>
      </c>
      <c r="DG102" s="42">
        <f ca="1">EXP(-SUM($DE$49:DF49))*(1-EXP(-DG49))</f>
        <v>0.14500009834824731</v>
      </c>
      <c r="DH102" s="42">
        <f ca="1">EXP(-SUM($DE$49:DG49))*(1-EXP(-DH49))</f>
        <v>6.6439352553924955E-2</v>
      </c>
      <c r="DI102" s="42">
        <f ca="1">EXP(-SUM($DE$49:DH49))*(1-EXP(-DI49))</f>
        <v>3.4111100978626838E-2</v>
      </c>
      <c r="DJ102" s="46"/>
      <c r="DK102" s="46"/>
      <c r="DL102" s="46"/>
      <c r="DM102" s="46"/>
      <c r="DN102" s="46"/>
      <c r="DO102" s="46"/>
      <c r="DP102" s="46"/>
      <c r="DQ102" s="46"/>
      <c r="DR102" s="46"/>
      <c r="DS102" s="46"/>
      <c r="DT102" s="46"/>
      <c r="DU102" s="46"/>
      <c r="DV102" s="46"/>
      <c r="DW102" s="46"/>
      <c r="DX102" s="46"/>
      <c r="DY102" s="46"/>
      <c r="DZ102" s="46"/>
      <c r="EA102" s="46"/>
      <c r="EB102" s="46"/>
      <c r="EC102" s="46"/>
      <c r="ED102" s="46"/>
      <c r="EE102" s="46"/>
      <c r="EF102" s="46"/>
      <c r="EG102" s="46"/>
      <c r="EH102" s="46"/>
      <c r="EI102" s="46"/>
      <c r="EJ102" s="46"/>
      <c r="EK102" s="46"/>
      <c r="EL102" s="46"/>
      <c r="EM102" s="46"/>
      <c r="EN102" s="46"/>
      <c r="EO102" s="46"/>
      <c r="EP102" s="46"/>
      <c r="EQ102" s="46"/>
      <c r="ER102" s="46"/>
      <c r="ES102" s="46"/>
      <c r="ET102" s="46"/>
      <c r="EU102" s="46"/>
      <c r="EV102" s="46"/>
      <c r="EW102" s="46"/>
      <c r="EX102" s="46"/>
      <c r="EY102" s="46"/>
      <c r="EZ102" s="46"/>
      <c r="FA102" s="46"/>
      <c r="FB102" s="46"/>
    </row>
    <row r="103" spans="54:159" x14ac:dyDescent="0.25">
      <c r="BB103" s="31">
        <f t="shared" si="135"/>
        <v>106</v>
      </c>
      <c r="BD103" s="42">
        <f t="shared" ca="1" si="132"/>
        <v>0.47456544814075374</v>
      </c>
      <c r="BE103" s="42">
        <f ca="1">EXP(-SUM($BD$50:BD50))*(1-EXP(-BE50))</f>
        <v>0.26925654882868127</v>
      </c>
      <c r="BF103" s="42">
        <f ca="1">EXP(-SUM($BD$50:BE50))*(1-EXP(-BF50))</f>
        <v>0.12465183075508968</v>
      </c>
      <c r="BG103" s="42">
        <f ca="1">EXP(-SUM($BD$50:BF50))*(1-EXP(-BG50))</f>
        <v>6.3998383828416397E-2</v>
      </c>
      <c r="BH103" s="42"/>
      <c r="BI103" s="42"/>
      <c r="BJ103" s="42"/>
      <c r="BK103" s="42"/>
      <c r="BL103" s="42"/>
      <c r="BM103" s="42"/>
      <c r="BN103" s="42"/>
      <c r="BO103" s="42"/>
      <c r="BP103" s="42"/>
      <c r="BQ103" s="42"/>
      <c r="BR103" s="42"/>
      <c r="BS103" s="42"/>
      <c r="BT103" s="42"/>
      <c r="BU103" s="42"/>
      <c r="BV103" s="42"/>
      <c r="BW103" s="42"/>
      <c r="BX103" s="42"/>
      <c r="BY103" s="42"/>
      <c r="BZ103" s="42"/>
      <c r="CA103" s="42"/>
      <c r="CB103" s="42"/>
      <c r="CC103" s="42"/>
      <c r="CD103" s="42"/>
      <c r="CE103" s="42"/>
      <c r="CF103" s="42"/>
      <c r="CG103" s="42"/>
      <c r="CH103" s="42"/>
      <c r="CI103" s="42"/>
      <c r="CJ103" s="42"/>
      <c r="CK103" s="42"/>
      <c r="CL103" s="42"/>
      <c r="CM103" s="42"/>
      <c r="CN103" s="42"/>
      <c r="CO103" s="42"/>
      <c r="CP103" s="42"/>
      <c r="CQ103" s="42"/>
      <c r="CR103" s="42"/>
      <c r="CS103" s="42"/>
      <c r="CT103" s="42"/>
      <c r="CU103" s="42"/>
      <c r="CV103" s="42"/>
      <c r="CW103" s="42"/>
      <c r="CX103" s="42"/>
      <c r="CY103" s="42"/>
      <c r="CZ103" s="42"/>
      <c r="DA103" s="42"/>
      <c r="DB103" s="6"/>
      <c r="DC103" s="47">
        <f t="shared" si="133"/>
        <v>106</v>
      </c>
      <c r="DD103" s="7"/>
      <c r="DE103" s="32">
        <f t="shared" ca="1" si="134"/>
        <v>0.47598875611307834</v>
      </c>
      <c r="DF103" s="42">
        <f ca="1">EXP(-SUM($DE$50:DE50))*(1-EXP(-DF50))</f>
        <v>0.26920129997858794</v>
      </c>
      <c r="DG103" s="42">
        <f ca="1">EXP(-SUM($DE$50:DF50))*(1-EXP(-DG50))</f>
        <v>0.1239861566060606</v>
      </c>
      <c r="DH103" s="42">
        <f ca="1">EXP(-SUM($DE$50:DG50))*(1-EXP(-DH50))</f>
        <v>6.3656615324607424E-2</v>
      </c>
      <c r="DI103" s="42"/>
      <c r="DJ103" s="46"/>
      <c r="DK103" s="46"/>
      <c r="DL103" s="46"/>
      <c r="DM103" s="46"/>
      <c r="DN103" s="46"/>
      <c r="DO103" s="46"/>
      <c r="DP103" s="46"/>
      <c r="DQ103" s="46"/>
      <c r="DR103" s="46"/>
      <c r="DS103" s="46"/>
      <c r="DT103" s="46"/>
      <c r="DU103" s="46"/>
      <c r="DV103" s="46"/>
      <c r="DW103" s="46"/>
      <c r="DX103" s="46"/>
      <c r="DY103" s="46"/>
      <c r="DZ103" s="46"/>
      <c r="EA103" s="46"/>
      <c r="EB103" s="46"/>
      <c r="EC103" s="46"/>
      <c r="ED103" s="46"/>
      <c r="EE103" s="46"/>
      <c r="EF103" s="46"/>
      <c r="EG103" s="46"/>
      <c r="EH103" s="46"/>
      <c r="EI103" s="46"/>
      <c r="EJ103" s="46"/>
      <c r="EK103" s="46"/>
      <c r="EL103" s="46"/>
      <c r="EM103" s="46"/>
      <c r="EN103" s="46"/>
      <c r="EO103" s="46"/>
      <c r="EP103" s="46"/>
      <c r="EQ103" s="46"/>
      <c r="ER103" s="46"/>
      <c r="ES103" s="46"/>
      <c r="ET103" s="46"/>
      <c r="EU103" s="46"/>
      <c r="EV103" s="46"/>
      <c r="EW103" s="46"/>
      <c r="EX103" s="46"/>
      <c r="EY103" s="46"/>
      <c r="EZ103" s="46"/>
      <c r="FA103" s="46"/>
      <c r="FB103" s="46"/>
    </row>
    <row r="104" spans="54:159" x14ac:dyDescent="0.25">
      <c r="BB104" s="31">
        <f t="shared" si="135"/>
        <v>107</v>
      </c>
      <c r="BD104" s="42">
        <f t="shared" ca="1" si="132"/>
        <v>0.51116032731085959</v>
      </c>
      <c r="BE104" s="42">
        <f ca="1">EXP(-SUM($BD$51:BD51))*(1-EXP(-BE51))</f>
        <v>0.23786101626824668</v>
      </c>
      <c r="BF104" s="42">
        <f ca="1">EXP(-SUM($BD$51:BE51))*(1-EXP(-BF51))</f>
        <v>0.12212191770260769</v>
      </c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2"/>
      <c r="BR104" s="42"/>
      <c r="BS104" s="42"/>
      <c r="BT104" s="42"/>
      <c r="BU104" s="42"/>
      <c r="BV104" s="42"/>
      <c r="BW104" s="42"/>
      <c r="BX104" s="42"/>
      <c r="BY104" s="42"/>
      <c r="BZ104" s="42"/>
      <c r="CA104" s="42"/>
      <c r="CB104" s="42"/>
      <c r="CC104" s="42"/>
      <c r="CD104" s="42"/>
      <c r="CE104" s="42"/>
      <c r="CF104" s="42"/>
      <c r="CG104" s="42"/>
      <c r="CH104" s="42"/>
      <c r="CI104" s="42"/>
      <c r="CJ104" s="42"/>
      <c r="CK104" s="42"/>
      <c r="CL104" s="42"/>
      <c r="CM104" s="42"/>
      <c r="CN104" s="42"/>
      <c r="CO104" s="42"/>
      <c r="CP104" s="42"/>
      <c r="CQ104" s="42"/>
      <c r="CR104" s="42"/>
      <c r="CS104" s="42"/>
      <c r="CT104" s="42"/>
      <c r="CU104" s="42"/>
      <c r="CV104" s="42"/>
      <c r="CW104" s="42"/>
      <c r="CX104" s="42"/>
      <c r="CY104" s="42"/>
      <c r="CZ104" s="42"/>
      <c r="DA104" s="42"/>
      <c r="DB104" s="6"/>
      <c r="DC104" s="47">
        <f t="shared" si="133"/>
        <v>107</v>
      </c>
      <c r="DD104" s="7"/>
      <c r="DE104" s="32">
        <f t="shared" ca="1" si="134"/>
        <v>0.51244545657669249</v>
      </c>
      <c r="DF104" s="42">
        <f ca="1">EXP(-SUM($DE$51:DE51))*(1-EXP(-DF51))</f>
        <v>0.23723569436766215</v>
      </c>
      <c r="DG104" s="42">
        <f ca="1">EXP(-SUM($DE$51:DF51))*(1-EXP(-DG51))</f>
        <v>0.12180086673394164</v>
      </c>
      <c r="DH104" s="42"/>
      <c r="DI104" s="42"/>
      <c r="DJ104" s="46"/>
      <c r="DK104" s="46"/>
      <c r="DL104" s="46"/>
      <c r="DM104" s="46"/>
      <c r="DN104" s="46"/>
      <c r="DO104" s="46"/>
      <c r="DP104" s="46"/>
      <c r="DQ104" s="46"/>
      <c r="DR104" s="46"/>
      <c r="DS104" s="46"/>
      <c r="DT104" s="46"/>
      <c r="DU104" s="46"/>
      <c r="DV104" s="46"/>
      <c r="DW104" s="46"/>
      <c r="DX104" s="46"/>
      <c r="DY104" s="46"/>
      <c r="DZ104" s="46"/>
      <c r="EA104" s="46"/>
      <c r="EB104" s="46"/>
      <c r="EC104" s="46"/>
      <c r="ED104" s="46"/>
      <c r="EE104" s="46"/>
      <c r="EF104" s="46"/>
      <c r="EG104" s="46"/>
      <c r="EH104" s="46"/>
      <c r="EI104" s="46"/>
      <c r="EJ104" s="46"/>
      <c r="EK104" s="46"/>
      <c r="EL104" s="46"/>
      <c r="EM104" s="46"/>
      <c r="EN104" s="46"/>
      <c r="EO104" s="46"/>
      <c r="EP104" s="46"/>
      <c r="EQ104" s="46"/>
      <c r="ER104" s="46"/>
      <c r="ES104" s="46"/>
      <c r="ET104" s="46"/>
      <c r="EU104" s="46"/>
      <c r="EV104" s="46"/>
      <c r="EW104" s="46"/>
      <c r="EX104" s="46"/>
      <c r="EY104" s="46"/>
      <c r="EZ104" s="46"/>
      <c r="FA104" s="46"/>
      <c r="FB104" s="46"/>
    </row>
    <row r="105" spans="54:159" x14ac:dyDescent="0.25">
      <c r="BB105" s="31">
        <f t="shared" si="135"/>
        <v>108</v>
      </c>
      <c r="BD105" s="42">
        <f t="shared" ca="1" si="132"/>
        <v>0.48658288096740798</v>
      </c>
      <c r="BE105" s="42">
        <f ca="1">EXP(-SUM($BD$52:BD52))*(1-EXP(-BE52))</f>
        <v>0.24981998091686519</v>
      </c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2"/>
      <c r="BR105" s="42"/>
      <c r="BS105" s="42"/>
      <c r="BT105" s="42"/>
      <c r="BU105" s="42"/>
      <c r="BV105" s="42"/>
      <c r="BW105" s="42"/>
      <c r="BX105" s="42"/>
      <c r="BY105" s="42"/>
      <c r="BZ105" s="42"/>
      <c r="CA105" s="42"/>
      <c r="CB105" s="42"/>
      <c r="CC105" s="42"/>
      <c r="CD105" s="42"/>
      <c r="CE105" s="42"/>
      <c r="CF105" s="42"/>
      <c r="CG105" s="42"/>
      <c r="CH105" s="42"/>
      <c r="CI105" s="42"/>
      <c r="CJ105" s="42"/>
      <c r="CK105" s="42"/>
      <c r="CL105" s="42"/>
      <c r="CM105" s="42"/>
      <c r="CN105" s="42"/>
      <c r="CO105" s="42"/>
      <c r="CP105" s="42"/>
      <c r="CQ105" s="42"/>
      <c r="CR105" s="42"/>
      <c r="CS105" s="42"/>
      <c r="CT105" s="42"/>
      <c r="CU105" s="42"/>
      <c r="CV105" s="42"/>
      <c r="CW105" s="42"/>
      <c r="CX105" s="42"/>
      <c r="CY105" s="42"/>
      <c r="CZ105" s="42"/>
      <c r="DA105" s="42"/>
      <c r="DB105" s="6"/>
      <c r="DC105" s="47">
        <f t="shared" si="133"/>
        <v>108</v>
      </c>
      <c r="DD105" s="7"/>
      <c r="DE105" s="32">
        <f t="shared" ca="1" si="134"/>
        <v>0.48658288096740798</v>
      </c>
      <c r="DF105" s="42">
        <f ca="1">EXP(-SUM($DE$52:DE52))*(1-EXP(-DF52))</f>
        <v>0.24981998091686519</v>
      </c>
      <c r="DG105" s="42"/>
      <c r="DH105" s="42"/>
      <c r="DI105" s="42"/>
      <c r="DJ105" s="46"/>
      <c r="DK105" s="46"/>
      <c r="DL105" s="46"/>
      <c r="DM105" s="46"/>
      <c r="DN105" s="46"/>
      <c r="DO105" s="46"/>
      <c r="DP105" s="46"/>
      <c r="DQ105" s="46"/>
      <c r="DR105" s="46"/>
      <c r="DS105" s="46"/>
      <c r="DT105" s="46"/>
      <c r="DU105" s="46"/>
      <c r="DV105" s="46"/>
      <c r="DW105" s="46"/>
      <c r="DX105" s="46"/>
      <c r="DY105" s="46"/>
      <c r="DZ105" s="46"/>
      <c r="EA105" s="46"/>
      <c r="EB105" s="46"/>
      <c r="EC105" s="46"/>
      <c r="ED105" s="46"/>
      <c r="EE105" s="46"/>
      <c r="EF105" s="46"/>
      <c r="EG105" s="46"/>
      <c r="EH105" s="46"/>
      <c r="EI105" s="46"/>
      <c r="EJ105" s="46"/>
      <c r="EK105" s="46"/>
      <c r="EL105" s="46"/>
      <c r="EM105" s="46"/>
      <c r="EN105" s="46"/>
      <c r="EO105" s="46"/>
      <c r="EP105" s="46"/>
      <c r="EQ105" s="46"/>
      <c r="ER105" s="46"/>
      <c r="ES105" s="46"/>
      <c r="ET105" s="46"/>
      <c r="EU105" s="46"/>
      <c r="EV105" s="46"/>
      <c r="EW105" s="46"/>
      <c r="EX105" s="46"/>
      <c r="EY105" s="46"/>
      <c r="EZ105" s="46"/>
      <c r="FA105" s="46"/>
      <c r="FB105" s="46"/>
    </row>
    <row r="106" spans="54:159" x14ac:dyDescent="0.25">
      <c r="BB106" s="31">
        <f t="shared" si="135"/>
        <v>109</v>
      </c>
      <c r="BD106" s="42">
        <f t="shared" ca="1" si="132"/>
        <v>0.48658288096740787</v>
      </c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2"/>
      <c r="BR106" s="42"/>
      <c r="BS106" s="42"/>
      <c r="BT106" s="42"/>
      <c r="BU106" s="42"/>
      <c r="BV106" s="42"/>
      <c r="BW106" s="42"/>
      <c r="BX106" s="42"/>
      <c r="BY106" s="42"/>
      <c r="BZ106" s="42"/>
      <c r="CA106" s="42"/>
      <c r="CB106" s="42"/>
      <c r="CC106" s="42"/>
      <c r="CD106" s="42"/>
      <c r="CE106" s="42"/>
      <c r="CF106" s="42"/>
      <c r="CG106" s="42"/>
      <c r="CH106" s="42"/>
      <c r="CI106" s="42"/>
      <c r="CJ106" s="42"/>
      <c r="CK106" s="42"/>
      <c r="CL106" s="42"/>
      <c r="CM106" s="42"/>
      <c r="CN106" s="42"/>
      <c r="CO106" s="42"/>
      <c r="CP106" s="42"/>
      <c r="CQ106" s="42"/>
      <c r="CR106" s="42"/>
      <c r="CS106" s="42"/>
      <c r="CT106" s="42"/>
      <c r="CU106" s="42"/>
      <c r="CV106" s="42"/>
      <c r="CW106" s="42"/>
      <c r="CX106" s="42"/>
      <c r="CY106" s="42"/>
      <c r="CZ106" s="42"/>
      <c r="DA106" s="42"/>
      <c r="DB106" s="6"/>
      <c r="DC106" s="47">
        <f t="shared" si="133"/>
        <v>109</v>
      </c>
      <c r="DD106" s="7"/>
      <c r="DE106" s="32">
        <f t="shared" ca="1" si="134"/>
        <v>0.48658288096740787</v>
      </c>
      <c r="DF106" s="42"/>
      <c r="DG106" s="42"/>
      <c r="DH106" s="42"/>
      <c r="DI106" s="42"/>
      <c r="DJ106" s="46"/>
      <c r="DK106" s="46"/>
      <c r="DL106" s="46"/>
      <c r="DM106" s="46"/>
      <c r="DN106" s="46"/>
      <c r="DO106" s="46"/>
      <c r="DP106" s="46"/>
      <c r="DQ106" s="46"/>
      <c r="DR106" s="46"/>
      <c r="DS106" s="46"/>
      <c r="DT106" s="46"/>
      <c r="DU106" s="46"/>
      <c r="DV106" s="46"/>
      <c r="DW106" s="46"/>
      <c r="DX106" s="46"/>
      <c r="DY106" s="46"/>
      <c r="DZ106" s="46"/>
      <c r="EA106" s="46"/>
      <c r="EB106" s="46"/>
      <c r="EC106" s="46"/>
      <c r="ED106" s="46"/>
      <c r="EE106" s="46"/>
      <c r="EF106" s="46"/>
      <c r="EG106" s="46"/>
      <c r="EH106" s="46"/>
      <c r="EI106" s="46"/>
      <c r="EJ106" s="46"/>
      <c r="EK106" s="46"/>
      <c r="EL106" s="46"/>
      <c r="EM106" s="46"/>
      <c r="EN106" s="46"/>
      <c r="EO106" s="46"/>
      <c r="EP106" s="46"/>
      <c r="EQ106" s="46"/>
      <c r="ER106" s="46"/>
      <c r="ES106" s="46"/>
      <c r="ET106" s="46"/>
      <c r="EU106" s="46"/>
      <c r="EV106" s="46"/>
      <c r="EW106" s="46"/>
      <c r="EX106" s="46"/>
      <c r="EY106" s="46"/>
      <c r="EZ106" s="46"/>
      <c r="FA106" s="46"/>
      <c r="FB106" s="46"/>
    </row>
    <row r="107" spans="54:159" x14ac:dyDescent="0.25">
      <c r="BB107" s="31">
        <f t="shared" si="135"/>
        <v>110</v>
      </c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47">
        <f t="shared" si="133"/>
        <v>110</v>
      </c>
      <c r="DD107" s="7"/>
      <c r="DE107" s="32">
        <f t="shared" si="134"/>
        <v>0</v>
      </c>
      <c r="DF107" s="42"/>
      <c r="DG107" s="42"/>
      <c r="DH107" s="42"/>
      <c r="DI107" s="42"/>
      <c r="DJ107" s="46"/>
      <c r="DK107" s="46"/>
      <c r="DL107" s="46"/>
      <c r="DM107" s="46"/>
      <c r="DN107" s="46"/>
      <c r="DO107" s="46"/>
      <c r="DP107" s="46"/>
      <c r="DQ107" s="46"/>
      <c r="DR107" s="46"/>
      <c r="DS107" s="46"/>
      <c r="DT107" s="46"/>
      <c r="DU107" s="46"/>
      <c r="DV107" s="46"/>
      <c r="DW107" s="46"/>
      <c r="DX107" s="46"/>
      <c r="DY107" s="46"/>
      <c r="DZ107" s="46"/>
      <c r="EA107" s="46"/>
      <c r="EB107" s="46"/>
      <c r="EC107" s="46"/>
      <c r="ED107" s="46"/>
      <c r="EE107" s="46"/>
      <c r="EF107" s="46"/>
      <c r="EG107" s="46"/>
      <c r="EH107" s="46"/>
      <c r="EI107" s="46"/>
      <c r="EJ107" s="46"/>
      <c r="EK107" s="46"/>
      <c r="EL107" s="46"/>
      <c r="EM107" s="46"/>
      <c r="EN107" s="46"/>
      <c r="EO107" s="46"/>
      <c r="EP107" s="46"/>
      <c r="EQ107" s="46"/>
      <c r="ER107" s="46"/>
      <c r="ES107" s="46"/>
      <c r="ET107" s="46"/>
      <c r="EU107" s="46"/>
      <c r="EV107" s="46"/>
      <c r="EW107" s="46"/>
      <c r="EX107" s="46"/>
      <c r="EY107" s="46"/>
      <c r="EZ107" s="46"/>
      <c r="FA107" s="46"/>
      <c r="FB107" s="46"/>
    </row>
    <row r="108" spans="54:159" x14ac:dyDescent="0.25"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F108" s="6"/>
      <c r="DG108" s="6"/>
      <c r="DH108" s="6"/>
      <c r="DI108" s="6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</row>
    <row r="109" spans="54:159" x14ac:dyDescent="0.25">
      <c r="BB109" s="31" t="s">
        <v>52</v>
      </c>
      <c r="BD109" s="47">
        <f>BD56</f>
        <v>0</v>
      </c>
      <c r="BE109" s="47">
        <f t="shared" ref="BE109:DA109" si="136">BE56</f>
        <v>1</v>
      </c>
      <c r="BF109" s="47">
        <f t="shared" si="136"/>
        <v>2</v>
      </c>
      <c r="BG109" s="47">
        <f t="shared" si="136"/>
        <v>3</v>
      </c>
      <c r="BH109" s="47">
        <f t="shared" si="136"/>
        <v>4</v>
      </c>
      <c r="BI109" s="47">
        <f t="shared" si="136"/>
        <v>5</v>
      </c>
      <c r="BJ109" s="47">
        <f t="shared" si="136"/>
        <v>6</v>
      </c>
      <c r="BK109" s="47">
        <f t="shared" si="136"/>
        <v>7</v>
      </c>
      <c r="BL109" s="47">
        <f t="shared" si="136"/>
        <v>8</v>
      </c>
      <c r="BM109" s="47">
        <f t="shared" si="136"/>
        <v>9</v>
      </c>
      <c r="BN109" s="47">
        <f t="shared" si="136"/>
        <v>10</v>
      </c>
      <c r="BO109" s="47">
        <f t="shared" si="136"/>
        <v>11</v>
      </c>
      <c r="BP109" s="47">
        <f t="shared" si="136"/>
        <v>12</v>
      </c>
      <c r="BQ109" s="47">
        <f t="shared" si="136"/>
        <v>13</v>
      </c>
      <c r="BR109" s="47">
        <f t="shared" si="136"/>
        <v>14</v>
      </c>
      <c r="BS109" s="47">
        <f t="shared" si="136"/>
        <v>15</v>
      </c>
      <c r="BT109" s="47">
        <f t="shared" si="136"/>
        <v>16</v>
      </c>
      <c r="BU109" s="47">
        <f t="shared" si="136"/>
        <v>17</v>
      </c>
      <c r="BV109" s="47">
        <f t="shared" si="136"/>
        <v>18</v>
      </c>
      <c r="BW109" s="47">
        <f t="shared" si="136"/>
        <v>19</v>
      </c>
      <c r="BX109" s="47">
        <f t="shared" si="136"/>
        <v>20</v>
      </c>
      <c r="BY109" s="47">
        <f t="shared" si="136"/>
        <v>21</v>
      </c>
      <c r="BZ109" s="47">
        <f t="shared" si="136"/>
        <v>22</v>
      </c>
      <c r="CA109" s="47">
        <f t="shared" si="136"/>
        <v>23</v>
      </c>
      <c r="CB109" s="47">
        <f t="shared" si="136"/>
        <v>24</v>
      </c>
      <c r="CC109" s="47">
        <f t="shared" si="136"/>
        <v>25</v>
      </c>
      <c r="CD109" s="47">
        <f t="shared" si="136"/>
        <v>26</v>
      </c>
      <c r="CE109" s="47">
        <f t="shared" si="136"/>
        <v>27</v>
      </c>
      <c r="CF109" s="47">
        <f t="shared" si="136"/>
        <v>28</v>
      </c>
      <c r="CG109" s="47">
        <f t="shared" si="136"/>
        <v>29</v>
      </c>
      <c r="CH109" s="47">
        <f t="shared" si="136"/>
        <v>30</v>
      </c>
      <c r="CI109" s="47">
        <f t="shared" si="136"/>
        <v>31</v>
      </c>
      <c r="CJ109" s="47">
        <f t="shared" si="136"/>
        <v>32</v>
      </c>
      <c r="CK109" s="47">
        <f t="shared" si="136"/>
        <v>33</v>
      </c>
      <c r="CL109" s="47">
        <f t="shared" si="136"/>
        <v>34</v>
      </c>
      <c r="CM109" s="47">
        <f t="shared" si="136"/>
        <v>35</v>
      </c>
      <c r="CN109" s="47">
        <f t="shared" si="136"/>
        <v>36</v>
      </c>
      <c r="CO109" s="47">
        <f t="shared" si="136"/>
        <v>37</v>
      </c>
      <c r="CP109" s="47">
        <f t="shared" si="136"/>
        <v>38</v>
      </c>
      <c r="CQ109" s="47">
        <f t="shared" si="136"/>
        <v>39</v>
      </c>
      <c r="CR109" s="47">
        <f t="shared" si="136"/>
        <v>40</v>
      </c>
      <c r="CS109" s="47">
        <f t="shared" si="136"/>
        <v>41</v>
      </c>
      <c r="CT109" s="47">
        <f t="shared" si="136"/>
        <v>42</v>
      </c>
      <c r="CU109" s="47">
        <f t="shared" si="136"/>
        <v>43</v>
      </c>
      <c r="CV109" s="47">
        <f t="shared" si="136"/>
        <v>44</v>
      </c>
      <c r="CW109" s="47">
        <f t="shared" si="136"/>
        <v>45</v>
      </c>
      <c r="CX109" s="47">
        <f t="shared" si="136"/>
        <v>46</v>
      </c>
      <c r="CY109" s="47">
        <f t="shared" si="136"/>
        <v>47</v>
      </c>
      <c r="CZ109" s="47">
        <f t="shared" si="136"/>
        <v>48</v>
      </c>
      <c r="DA109" s="47">
        <f t="shared" si="136"/>
        <v>49</v>
      </c>
      <c r="DB109" s="7"/>
      <c r="DC109" s="47" t="s">
        <v>52</v>
      </c>
      <c r="DD109" s="7"/>
      <c r="DE109" s="31">
        <f>DE56</f>
        <v>0</v>
      </c>
      <c r="DF109" s="31">
        <f t="shared" ref="DF109:FB109" si="137">DF56</f>
        <v>1</v>
      </c>
      <c r="DG109" s="31">
        <f t="shared" si="137"/>
        <v>2</v>
      </c>
      <c r="DH109" s="31">
        <f t="shared" si="137"/>
        <v>3</v>
      </c>
      <c r="DI109" s="31">
        <f t="shared" si="137"/>
        <v>4</v>
      </c>
      <c r="DJ109" s="31">
        <f t="shared" si="137"/>
        <v>5</v>
      </c>
      <c r="DK109" s="31">
        <f t="shared" si="137"/>
        <v>6</v>
      </c>
      <c r="DL109" s="31">
        <f t="shared" si="137"/>
        <v>7</v>
      </c>
      <c r="DM109" s="31">
        <f t="shared" si="137"/>
        <v>8</v>
      </c>
      <c r="DN109" s="31">
        <f t="shared" si="137"/>
        <v>9</v>
      </c>
      <c r="DO109" s="31">
        <f t="shared" si="137"/>
        <v>10</v>
      </c>
      <c r="DP109" s="31">
        <f t="shared" si="137"/>
        <v>11</v>
      </c>
      <c r="DQ109" s="31">
        <f t="shared" si="137"/>
        <v>12</v>
      </c>
      <c r="DR109" s="31">
        <f t="shared" si="137"/>
        <v>13</v>
      </c>
      <c r="DS109" s="31">
        <f t="shared" si="137"/>
        <v>14</v>
      </c>
      <c r="DT109" s="31">
        <f t="shared" si="137"/>
        <v>15</v>
      </c>
      <c r="DU109" s="31">
        <f t="shared" si="137"/>
        <v>16</v>
      </c>
      <c r="DV109" s="31">
        <f t="shared" si="137"/>
        <v>17</v>
      </c>
      <c r="DW109" s="31">
        <f t="shared" si="137"/>
        <v>18</v>
      </c>
      <c r="DX109" s="31">
        <f t="shared" si="137"/>
        <v>19</v>
      </c>
      <c r="DY109" s="31">
        <f t="shared" si="137"/>
        <v>20</v>
      </c>
      <c r="DZ109" s="31">
        <f t="shared" si="137"/>
        <v>21</v>
      </c>
      <c r="EA109" s="31">
        <f t="shared" si="137"/>
        <v>22</v>
      </c>
      <c r="EB109" s="31">
        <f t="shared" si="137"/>
        <v>23</v>
      </c>
      <c r="EC109" s="31">
        <f t="shared" si="137"/>
        <v>24</v>
      </c>
      <c r="ED109" s="31">
        <f t="shared" si="137"/>
        <v>25</v>
      </c>
      <c r="EE109" s="31">
        <f t="shared" si="137"/>
        <v>26</v>
      </c>
      <c r="EF109" s="31">
        <f t="shared" si="137"/>
        <v>27</v>
      </c>
      <c r="EG109" s="31">
        <f t="shared" si="137"/>
        <v>28</v>
      </c>
      <c r="EH109" s="31">
        <f t="shared" si="137"/>
        <v>29</v>
      </c>
      <c r="EI109" s="31">
        <f t="shared" si="137"/>
        <v>30</v>
      </c>
      <c r="EJ109" s="31">
        <f t="shared" si="137"/>
        <v>31</v>
      </c>
      <c r="EK109" s="31">
        <f t="shared" si="137"/>
        <v>32</v>
      </c>
      <c r="EL109" s="31">
        <f t="shared" si="137"/>
        <v>33</v>
      </c>
      <c r="EM109" s="31">
        <f t="shared" si="137"/>
        <v>34</v>
      </c>
      <c r="EN109" s="31">
        <f t="shared" si="137"/>
        <v>35</v>
      </c>
      <c r="EO109" s="31">
        <f t="shared" si="137"/>
        <v>36</v>
      </c>
      <c r="EP109" s="31">
        <f t="shared" si="137"/>
        <v>37</v>
      </c>
      <c r="EQ109" s="31">
        <f t="shared" si="137"/>
        <v>38</v>
      </c>
      <c r="ER109" s="31">
        <f t="shared" si="137"/>
        <v>39</v>
      </c>
      <c r="ES109" s="31">
        <f t="shared" si="137"/>
        <v>40</v>
      </c>
      <c r="ET109" s="31">
        <f t="shared" si="137"/>
        <v>41</v>
      </c>
      <c r="EU109" s="31">
        <f t="shared" si="137"/>
        <v>42</v>
      </c>
      <c r="EV109" s="31">
        <f t="shared" si="137"/>
        <v>43</v>
      </c>
      <c r="EW109" s="31">
        <f t="shared" si="137"/>
        <v>44</v>
      </c>
      <c r="EX109" s="31">
        <f t="shared" si="137"/>
        <v>45</v>
      </c>
      <c r="EY109" s="31">
        <f t="shared" si="137"/>
        <v>46</v>
      </c>
      <c r="EZ109" s="31">
        <f t="shared" si="137"/>
        <v>47</v>
      </c>
      <c r="FA109" s="31">
        <f t="shared" si="137"/>
        <v>48</v>
      </c>
      <c r="FB109" s="31">
        <f t="shared" si="137"/>
        <v>49</v>
      </c>
    </row>
    <row r="110" spans="54:159" x14ac:dyDescent="0.25">
      <c r="BB110" s="31">
        <f>BB57</f>
        <v>60</v>
      </c>
      <c r="BC110" s="32">
        <f>EXP(-BC4)</f>
        <v>1</v>
      </c>
      <c r="BD110" s="32">
        <f ca="1">EXP(-SUM($BD4:BD4))</f>
        <v>0.9937865347721867</v>
      </c>
      <c r="BE110" s="32">
        <f ca="1">EXP(-SUM($BD$4:BE4))</f>
        <v>0.98678362437943723</v>
      </c>
      <c r="BF110" s="32">
        <f ca="1">EXP(-SUM($BD$4:BF4))</f>
        <v>0.97971776894208362</v>
      </c>
      <c r="BG110" s="32">
        <f ca="1">EXP(-SUM($BD$4:BG4))</f>
        <v>0.97203125312035776</v>
      </c>
      <c r="BH110" s="32">
        <f ca="1">EXP(-SUM($BD$4:BH4))</f>
        <v>0.96353169839213271</v>
      </c>
      <c r="BI110" s="32">
        <f ca="1">EXP(-SUM($BD$4:BI4))</f>
        <v>0.95509871967891413</v>
      </c>
      <c r="BJ110" s="32">
        <f ca="1">EXP(-SUM($BD$4:BJ4))</f>
        <v>0.94539567739388364</v>
      </c>
      <c r="BK110" s="32">
        <f ca="1">EXP(-SUM($BD$4:BK4))</f>
        <v>0.93496326402531149</v>
      </c>
      <c r="BL110" s="32">
        <f ca="1">EXP(-SUM($BD$4:BL4))</f>
        <v>0.92424310389039444</v>
      </c>
      <c r="BM110" s="32">
        <f ca="1">EXP(-SUM($BD$4:BM4))</f>
        <v>0.91273111013819352</v>
      </c>
      <c r="BN110" s="32">
        <f ca="1">EXP(-SUM($BD$4:BN4))</f>
        <v>0.90057307179547907</v>
      </c>
      <c r="BO110" s="32">
        <f ca="1">EXP(-SUM($BD$4:BO4))</f>
        <v>0.88636503184798066</v>
      </c>
      <c r="BP110" s="32">
        <f ca="1">EXP(-SUM($BD$4:BP4))</f>
        <v>0.87081596776132375</v>
      </c>
      <c r="BQ110" s="32">
        <f ca="1">EXP(-SUM($BD$4:BQ4))</f>
        <v>0.85497323039814843</v>
      </c>
      <c r="BR110" s="32">
        <f ca="1">EXP(-SUM($BD$4:BR4))</f>
        <v>0.83651857826361231</v>
      </c>
      <c r="BS110" s="32">
        <f ca="1">EXP(-SUM($BD$4:BS4))</f>
        <v>0.81773544735409753</v>
      </c>
      <c r="BT110" s="32">
        <f ca="1">EXP(-SUM($BD$4:BT4))</f>
        <v>0.79618159491707186</v>
      </c>
      <c r="BU110" s="32">
        <f ca="1">EXP(-SUM($BD$4:BU4))</f>
        <v>0.77191667467005942</v>
      </c>
      <c r="BV110" s="32">
        <f ca="1">EXP(-SUM($BD$4:BV4))</f>
        <v>0.74798373355462477</v>
      </c>
      <c r="BW110" s="32">
        <f ca="1">EXP(-SUM($BD$4:BW4))</f>
        <v>0.72010267923135707</v>
      </c>
      <c r="BX110" s="32">
        <f ca="1">EXP(-SUM($BD$4:BX4))</f>
        <v>0.6910829004077107</v>
      </c>
      <c r="BY110" s="32">
        <f ca="1">EXP(-SUM($BD$4:BY4))</f>
        <v>0.65773118806069564</v>
      </c>
      <c r="BZ110" s="32">
        <f ca="1">EXP(-SUM($BD$4:BZ4))</f>
        <v>0.62233682865479623</v>
      </c>
      <c r="CA110" s="32">
        <f ca="1">EXP(-SUM($BD$4:CA4))</f>
        <v>0.58287748227067382</v>
      </c>
      <c r="CB110" s="32">
        <f ca="1">EXP(-SUM($BD$4:CB4))</f>
        <v>0.54311976795900296</v>
      </c>
      <c r="CC110" s="32">
        <f ca="1">EXP(-SUM($BD$4:CC4))</f>
        <v>0.50408466752180014</v>
      </c>
      <c r="CD110" s="32">
        <f ca="1">EXP(-SUM($BD$4:CD4))</f>
        <v>0.45788766225288369</v>
      </c>
      <c r="CE110" s="32">
        <f ca="1">EXP(-SUM($BD$4:CE4))</f>
        <v>0.41494146870305743</v>
      </c>
      <c r="CF110" s="32">
        <f ca="1">EXP(-SUM($BD$4:CF4))</f>
        <v>0.36942283376767687</v>
      </c>
      <c r="CG110" s="32">
        <f ca="1">EXP(-SUM($BD$4:CG4))</f>
        <v>0.32000977834045125</v>
      </c>
      <c r="CH110" s="32">
        <f ca="1">EXP(-SUM($BD$4:CH4))</f>
        <v>0.27344510004795686</v>
      </c>
      <c r="CI110" s="32">
        <f ca="1">EXP(-SUM($BD$4:CI4))</f>
        <v>0.22767675068479248</v>
      </c>
      <c r="CJ110" s="32">
        <f ca="1">EXP(-SUM($BD$4:CJ4))</f>
        <v>0.18865886172348117</v>
      </c>
      <c r="CK110" s="32">
        <f ca="1">EXP(-SUM($BD$4:CK4))</f>
        <v>0.15081551633372658</v>
      </c>
      <c r="CL110" s="32">
        <f ca="1">EXP(-SUM($BD$4:CL4))</f>
        <v>0.1154642691681932</v>
      </c>
      <c r="CM110" s="32">
        <f ca="1">EXP(-SUM($BD$4:CM4))</f>
        <v>8.6374588271323036E-2</v>
      </c>
      <c r="CN110" s="32">
        <f ca="1">EXP(-SUM($BD$4:CN4))</f>
        <v>6.2451941976152635E-2</v>
      </c>
      <c r="CO110" s="32">
        <f ca="1">EXP(-SUM($BD$4:CO4))</f>
        <v>4.3513387318124548E-2</v>
      </c>
      <c r="CP110" s="32">
        <f ca="1">EXP(-SUM($BD$4:CP4))</f>
        <v>2.919060054495436E-2</v>
      </c>
      <c r="CQ110" s="32">
        <f ca="1">EXP(-SUM($BD$4:CQ4))</f>
        <v>1.8720878736945536E-2</v>
      </c>
      <c r="CR110" s="32">
        <f ca="1">EXP(-SUM($BD$4:CR4))</f>
        <v>1.1592783252858493E-2</v>
      </c>
      <c r="CS110" s="32">
        <f ca="1">EXP(-SUM($BD$4:CS4))</f>
        <v>6.8562786295489507E-3</v>
      </c>
      <c r="CT110" s="32">
        <f ca="1">EXP(-SUM($BD$4:CT4))</f>
        <v>3.838386845907048E-3</v>
      </c>
      <c r="CU110" s="32">
        <f ca="1">EXP(-SUM($BD$4:CU4))</f>
        <v>2.0881151020730668E-3</v>
      </c>
      <c r="CV110" s="32">
        <f ca="1">EXP(-SUM($BD$4:CV4))</f>
        <v>1.0726244188835046E-3</v>
      </c>
      <c r="CW110" s="32">
        <f ca="1">EXP(-SUM($BD$4:CW4))</f>
        <v>5.3508656613598276E-4</v>
      </c>
      <c r="CX110" s="32">
        <f ca="1">EXP(-SUM($BD$4:CX4))</f>
        <v>2.4506531306317129E-4</v>
      </c>
      <c r="CY110" s="32">
        <f ca="1">EXP(-SUM($BD$4:CY4))</f>
        <v>1.046910466820961E-4</v>
      </c>
      <c r="CZ110" s="32">
        <f ca="1">EXP(-SUM($BD$4:CZ4))</f>
        <v>5.3750175576028412E-5</v>
      </c>
      <c r="DA110" s="32">
        <f ca="1">EXP(-SUM($BD$4:DA4))</f>
        <v>2.7596260291740518E-5</v>
      </c>
      <c r="DC110" s="47">
        <f>DC57</f>
        <v>60</v>
      </c>
      <c r="DD110" s="48">
        <v>1</v>
      </c>
      <c r="DE110" s="32">
        <f ca="1">EXP(-SUM($DE4:DE4))</f>
        <v>0.99388963262317243</v>
      </c>
      <c r="DF110" s="32">
        <f ca="1">EXP(-SUM($DE4:DF4))</f>
        <v>0.98697256942366995</v>
      </c>
      <c r="DG110" s="32">
        <f ca="1">EXP(-SUM($DE4:DG4))</f>
        <v>0.98000319550150872</v>
      </c>
      <c r="DH110" s="32">
        <f ca="1">EXP(-SUM($DE4:DH4))</f>
        <v>0.97242216844119567</v>
      </c>
      <c r="DI110" s="32">
        <f ca="1">EXP(-SUM($DE4:DI4))</f>
        <v>0.96402579841220426</v>
      </c>
      <c r="DJ110" s="32">
        <f ca="1">EXP(-SUM($DE4:DJ4))</f>
        <v>0.95572035346566286</v>
      </c>
      <c r="DK110" s="32">
        <f ca="1">EXP(-SUM($DE4:DK4))</f>
        <v>0.94613020031894868</v>
      </c>
      <c r="DL110" s="32">
        <f ca="1">EXP(-SUM($DE4:DL4))</f>
        <v>0.93582096348600918</v>
      </c>
      <c r="DM110" s="32">
        <f ca="1">EXP(-SUM($DE4:DM4))</f>
        <v>0.92522885791687437</v>
      </c>
      <c r="DN110" s="32">
        <f ca="1">EXP(-SUM($DE4:DN4))</f>
        <v>0.91385169925472098</v>
      </c>
      <c r="DO110" s="32">
        <f ca="1">EXP(-SUM($DE4:DO4))</f>
        <v>0.90184203365855153</v>
      </c>
      <c r="DP110" s="32">
        <f ca="1">EXP(-SUM($DE4:DP4))</f>
        <v>0.88776029461736028</v>
      </c>
      <c r="DQ110" s="32">
        <f ca="1">EXP(-SUM($DE4:DQ4))</f>
        <v>0.87237166413356326</v>
      </c>
      <c r="DR110" s="32">
        <f ca="1">EXP(-SUM($DE4:DR4))</f>
        <v>0.85669837618328437</v>
      </c>
      <c r="DS110" s="32">
        <f ca="1">EXP(-SUM($DE4:DS4))</f>
        <v>0.83841580851386466</v>
      </c>
      <c r="DT110" s="32">
        <f ca="1">EXP(-SUM($DE4:DT4))</f>
        <v>0.81981918032070611</v>
      </c>
      <c r="DU110" s="32">
        <f ca="1">EXP(-SUM($DE4:DU4))</f>
        <v>0.79844565737309736</v>
      </c>
      <c r="DV110" s="32">
        <f ca="1">EXP(-SUM($DE4:DV4))</f>
        <v>0.77435745075767004</v>
      </c>
      <c r="DW110" s="32">
        <f ca="1">EXP(-SUM($DE4:DW4))</f>
        <v>0.75062070061273001</v>
      </c>
      <c r="DX110" s="32">
        <f ca="1">EXP(-SUM($DE4:DX4))</f>
        <v>0.72291075542729444</v>
      </c>
      <c r="DY110" s="32">
        <f ca="1">EXP(-SUM($DE4:DY4))</f>
        <v>0.6940727551954412</v>
      </c>
      <c r="DZ110" s="32">
        <f ca="1">EXP(-SUM($DE4:DZ4))</f>
        <v>0.66082312796855724</v>
      </c>
      <c r="EA110" s="32">
        <f ca="1">EXP(-SUM($DE4:EA4))</f>
        <v>0.62553175384275261</v>
      </c>
      <c r="EB110" s="32">
        <f ca="1">EXP(-SUM($DE4:EB4))</f>
        <v>0.58610221997039658</v>
      </c>
      <c r="EC110" s="32">
        <f ca="1">EXP(-SUM($DE4:EC4))</f>
        <v>0.54640221780401033</v>
      </c>
      <c r="ED110" s="32">
        <f ca="1">EXP(-SUM($DE4:ED4))</f>
        <v>0.5074714411832898</v>
      </c>
      <c r="EE110" s="32">
        <f ca="1">EXP(-SUM($DE4:EE4))</f>
        <v>0.46122062042796691</v>
      </c>
      <c r="EF110" s="32">
        <f ca="1">EXP(-SUM($DE4:EF4))</f>
        <v>0.4182248812253363</v>
      </c>
      <c r="EG110" s="32">
        <f ca="1">EXP(-SUM($DE4:EG4))</f>
        <v>0.37258639303939273</v>
      </c>
      <c r="EH110" s="32">
        <f ca="1">EXP(-SUM($DE4:EH4))</f>
        <v>0.32291141496946152</v>
      </c>
      <c r="EI110" s="32">
        <f ca="1">EXP(-SUM($DE4:EI4))</f>
        <v>0.27606223794735835</v>
      </c>
      <c r="EJ110" s="32">
        <f ca="1">EXP(-SUM($DE4:EJ4))</f>
        <v>0.22995591137417148</v>
      </c>
      <c r="EK110" s="32">
        <f ca="1">EXP(-SUM($DE4:EK4))</f>
        <v>0.19064001605332279</v>
      </c>
      <c r="EL110" s="32">
        <f ca="1">EXP(-SUM($DE4:EL4))</f>
        <v>0.15245478574278004</v>
      </c>
      <c r="EM110" s="32">
        <f ca="1">EXP(-SUM($DE4:EM4))</f>
        <v>0.11673958463424346</v>
      </c>
      <c r="EN110" s="32">
        <f ca="1">EXP(-SUM($DE4:EN4))</f>
        <v>8.7338541512668302E-2</v>
      </c>
      <c r="EO110" s="32">
        <f ca="1">EXP(-SUM($DE4:EO4))</f>
        <v>6.3147857977711816E-2</v>
      </c>
      <c r="EP110" s="32">
        <f ca="1">EXP(-SUM($DE4:EP4))</f>
        <v>4.3989918659217545E-2</v>
      </c>
      <c r="EQ110" s="32">
        <f ca="1">EXP(-SUM($DE4:EQ4))</f>
        <v>2.9499994379876125E-2</v>
      </c>
      <c r="ER110" s="32">
        <f ca="1">EXP(-SUM($DE4:ER4))</f>
        <v>1.8907310924380537E-2</v>
      </c>
      <c r="ES110" s="32">
        <f ca="1">EXP(-SUM($DE4:ES4))</f>
        <v>1.1700078773462205E-2</v>
      </c>
      <c r="ET110" s="32">
        <f ca="1">EXP(-SUM($DE4:ET4))</f>
        <v>6.9130556163694091E-3</v>
      </c>
      <c r="EU110" s="32">
        <f ca="1">EXP(-SUM($DE4:EU4))</f>
        <v>3.8646330054909702E-3</v>
      </c>
      <c r="EV110" s="32">
        <f ca="1">EXP(-SUM($DE4:EV4))</f>
        <v>2.099657465455161E-3</v>
      </c>
      <c r="EW110" s="32">
        <f ca="1">EXP(-SUM($DE4:EW4))</f>
        <v>1.0767287744999029E-3</v>
      </c>
      <c r="EX110" s="32">
        <f ca="1">EXP(-SUM($DE4:EX4))</f>
        <v>5.3613839106552048E-4</v>
      </c>
      <c r="EY110" s="32">
        <f ca="1">EXP(-SUM($DE4:EY4))</f>
        <v>2.4474014307487738E-4</v>
      </c>
      <c r="EZ110" s="32">
        <f ca="1">EXP(-SUM($DE4:EZ4))</f>
        <v>1.0422559089811577E-4</v>
      </c>
      <c r="FA110" s="32">
        <f ca="1">EXP(-SUM($DE4:FA4))</f>
        <v>5.351120260838017E-5</v>
      </c>
      <c r="FB110" s="32">
        <f ca="1">EXP(-SUM($DE4:FB4))</f>
        <v>2.7473567479163889E-5</v>
      </c>
      <c r="FC110" s="32"/>
    </row>
    <row r="111" spans="54:159" x14ac:dyDescent="0.25">
      <c r="BB111" s="31">
        <f t="shared" ref="BB111:BB160" si="138">BB58</f>
        <v>61</v>
      </c>
      <c r="BC111" s="32">
        <f t="shared" ref="BC111:BC160" si="139">EXP(-BC5)</f>
        <v>1</v>
      </c>
      <c r="BD111" s="32">
        <f ca="1">EXP(-SUM($BD5:BD5))</f>
        <v>0.99286511297935609</v>
      </c>
      <c r="BE111" s="32">
        <f ca="1">EXP(-SUM($BD5:BE5))</f>
        <v>0.98565591601977631</v>
      </c>
      <c r="BF111" s="32">
        <f ca="1">EXP(-SUM($BD5:BF5))</f>
        <v>0.9778129286282079</v>
      </c>
      <c r="BG111" s="32">
        <f ca="1">EXP(-SUM($BD5:BG5))</f>
        <v>0.96915426949866845</v>
      </c>
      <c r="BH111" s="32">
        <f ca="1">EXP(-SUM($BD5:BH5))</f>
        <v>0.96053742641855699</v>
      </c>
      <c r="BI111" s="32">
        <f ca="1">EXP(-SUM($BD5:BI5))</f>
        <v>0.95065784452646751</v>
      </c>
      <c r="BJ111" s="32">
        <f ca="1">EXP(-SUM($BD5:BJ5))</f>
        <v>0.94003378279341954</v>
      </c>
      <c r="BK111" s="32">
        <f ca="1">EXP(-SUM($BD5:BK5))</f>
        <v>0.92911518270383997</v>
      </c>
      <c r="BL111" s="32">
        <f ca="1">EXP(-SUM($BD5:BL5))</f>
        <v>0.91739287513779644</v>
      </c>
      <c r="BM111" s="32">
        <f ca="1">EXP(-SUM($BD5:BM5))</f>
        <v>0.90500659363107561</v>
      </c>
      <c r="BN111" s="32">
        <f ca="1">EXP(-SUM($BD5:BN5))</f>
        <v>0.89058025981831446</v>
      </c>
      <c r="BO111" s="32">
        <f ca="1">EXP(-SUM($BD5:BO5))</f>
        <v>0.87476954395143725</v>
      </c>
      <c r="BP111" s="32">
        <f ca="1">EXP(-SUM($BD5:BP5))</f>
        <v>0.85865410514693274</v>
      </c>
      <c r="BQ111" s="32">
        <f ca="1">EXP(-SUM($BD5:BQ5))</f>
        <v>0.83990782623499538</v>
      </c>
      <c r="BR111" s="32">
        <f ca="1">EXP(-SUM($BD5:BR5))</f>
        <v>0.82081628819791475</v>
      </c>
      <c r="BS111" s="32">
        <f ca="1">EXP(-SUM($BD5:BS5))</f>
        <v>0.79894313554707286</v>
      </c>
      <c r="BT111" s="32">
        <f ca="1">EXP(-SUM($BD5:BT5))</f>
        <v>0.77434571721944212</v>
      </c>
      <c r="BU111" s="32">
        <f ca="1">EXP(-SUM($BD5:BU5))</f>
        <v>0.75006253954114632</v>
      </c>
      <c r="BV111" s="32">
        <f ca="1">EXP(-SUM($BD5:BV5))</f>
        <v>0.72183223045396327</v>
      </c>
      <c r="BW111" s="32">
        <f ca="1">EXP(-SUM($BD5:BW5))</f>
        <v>0.69244530121275305</v>
      </c>
      <c r="BX111" s="32">
        <f ca="1">EXP(-SUM($BD5:BX5))</f>
        <v>0.65878026682526791</v>
      </c>
      <c r="BY111" s="32">
        <f ca="1">EXP(-SUM($BD5:BY5))</f>
        <v>0.6230589246098841</v>
      </c>
      <c r="BZ111" s="32">
        <f ca="1">EXP(-SUM($BD5:BZ5))</f>
        <v>0.58332100788395036</v>
      </c>
      <c r="CA111" s="32">
        <f ca="1">EXP(-SUM($BD5:CA5))</f>
        <v>0.543254828261585</v>
      </c>
      <c r="CB111" s="32">
        <f ca="1">EXP(-SUM($BD5:CB5))</f>
        <v>0.50386890102028004</v>
      </c>
      <c r="CC111" s="32">
        <f ca="1">EXP(-SUM($BD5:CC5))</f>
        <v>0.45743558427485537</v>
      </c>
      <c r="CD111" s="32">
        <f ca="1">EXP(-SUM($BD5:CD5))</f>
        <v>0.41426937990394264</v>
      </c>
      <c r="CE111" s="32">
        <f ca="1">EXP(-SUM($BD5:CE5))</f>
        <v>0.36858523732081938</v>
      </c>
      <c r="CF111" s="32">
        <f ca="1">EXP(-SUM($BD5:CF5))</f>
        <v>0.3191242444602348</v>
      </c>
      <c r="CG111" s="32">
        <f ca="1">EXP(-SUM($BD5:CG5))</f>
        <v>0.27255195159078038</v>
      </c>
      <c r="CH111" s="32">
        <f ca="1">EXP(-SUM($BD5:CH5))</f>
        <v>0.22683410398042389</v>
      </c>
      <c r="CI111" s="32">
        <f ca="1">EXP(-SUM($BD5:CI5))</f>
        <v>0.18786910494398815</v>
      </c>
      <c r="CJ111" s="32">
        <f ca="1">EXP(-SUM($BD5:CJ5))</f>
        <v>0.15012939812843071</v>
      </c>
      <c r="CK111" s="32">
        <f ca="1">EXP(-SUM($BD5:CK5))</f>
        <v>0.11491898566705513</v>
      </c>
      <c r="CL111" s="32">
        <f ca="1">EXP(-SUM($BD5:CL5))</f>
        <v>8.5956897430133822E-2</v>
      </c>
      <c r="CM111" s="32">
        <f ca="1">EXP(-SUM($BD5:CM5))</f>
        <v>6.2150976631423702E-2</v>
      </c>
      <c r="CN111" s="32">
        <f ca="1">EXP(-SUM($BD5:CN5))</f>
        <v>4.3311903285080861E-2</v>
      </c>
      <c r="CO111" s="32">
        <f ca="1">EXP(-SUM($BD5:CO5))</f>
        <v>2.9065556147333315E-2</v>
      </c>
      <c r="CP111" s="32">
        <f ca="1">EXP(-SUM($BD5:CP5))</f>
        <v>1.865248985409072E-2</v>
      </c>
      <c r="CQ111" s="32">
        <f ca="1">EXP(-SUM($BD5:CQ5))</f>
        <v>1.1558469347953411E-2</v>
      </c>
      <c r="CR111" s="32">
        <f ca="1">EXP(-SUM($BD5:CR5))</f>
        <v>6.8425782909748815E-3</v>
      </c>
      <c r="CS111" s="32">
        <f ca="1">EXP(-SUM($BD5:CS5))</f>
        <v>3.8361943649067643E-3</v>
      </c>
      <c r="CT111" s="32">
        <f ca="1">EXP(-SUM($BD5:CT5))</f>
        <v>2.0896357438977479E-3</v>
      </c>
      <c r="CU111" s="32">
        <f ca="1">EXP(-SUM($BD5:CU5))</f>
        <v>1.0752200289192838E-3</v>
      </c>
      <c r="CV111" s="32">
        <f ca="1">EXP(-SUM($BD5:CV5))</f>
        <v>5.3737486660843776E-4</v>
      </c>
      <c r="CW111" s="32">
        <f ca="1">EXP(-SUM($BD5:CW5))</f>
        <v>2.469213493788957E-4</v>
      </c>
      <c r="CX111" s="32">
        <f ca="1">EXP(-SUM($BD5:CX5))</f>
        <v>1.0581321273617607E-4</v>
      </c>
      <c r="CY111" s="32">
        <f ca="1">EXP(-SUM($BD5:CY5))</f>
        <v>5.4326314838590319E-5</v>
      </c>
      <c r="CZ111" s="32">
        <f ca="1">EXP(-SUM($BD5:CZ5))</f>
        <v>2.7892060052086615E-5</v>
      </c>
      <c r="DA111" s="32"/>
      <c r="DC111" s="47">
        <f t="shared" ref="DC111:DC160" si="140">DC58</f>
        <v>61</v>
      </c>
      <c r="DD111" s="48">
        <f>DD110</f>
        <v>1</v>
      </c>
      <c r="DE111" s="32">
        <f ca="1">EXP(-SUM($DE5:DE5))</f>
        <v>0.9929533052142282</v>
      </c>
      <c r="DF111" s="32">
        <f ca="1">EXP(-SUM($DE5:DF5))</f>
        <v>0.98584327183168352</v>
      </c>
      <c r="DG111" s="32">
        <f ca="1">EXP(-SUM($DE5:DG5))</f>
        <v>0.97810869750130391</v>
      </c>
      <c r="DH111" s="32">
        <f ca="1">EXP(-SUM($DE5:DH5))</f>
        <v>0.96955600089008098</v>
      </c>
      <c r="DI111" s="32">
        <f ca="1">EXP(-SUM($DE5:DI5))</f>
        <v>0.96107029654799936</v>
      </c>
      <c r="DJ111" s="32">
        <f ca="1">EXP(-SUM($DE5:DJ5))</f>
        <v>0.95130658779815724</v>
      </c>
      <c r="DK111" s="32">
        <f ca="1">EXP(-SUM($DE5:DK5))</f>
        <v>0.94080894770791024</v>
      </c>
      <c r="DL111" s="32">
        <f ca="1">EXP(-SUM($DE5:DL5))</f>
        <v>0.93002176176825113</v>
      </c>
      <c r="DM111" s="32">
        <f ca="1">EXP(-SUM($DE5:DM5))</f>
        <v>0.91843779141908566</v>
      </c>
      <c r="DN111" s="32">
        <f ca="1">EXP(-SUM($DE5:DN5))</f>
        <v>0.90620373720592251</v>
      </c>
      <c r="DO111" s="32">
        <f ca="1">EXP(-SUM($DE5:DO5))</f>
        <v>0.89190686413472975</v>
      </c>
      <c r="DP111" s="32">
        <f ca="1">EXP(-SUM($DE5:DP5))</f>
        <v>0.87626058242069826</v>
      </c>
      <c r="DQ111" s="32">
        <f ca="1">EXP(-SUM($DE5:DQ5))</f>
        <v>0.86031879129267985</v>
      </c>
      <c r="DR111" s="32">
        <f ca="1">EXP(-SUM($DE5:DR5))</f>
        <v>0.84174875488263068</v>
      </c>
      <c r="DS111" s="32">
        <f ca="1">EXP(-SUM($DE5:DS5))</f>
        <v>0.82284818594523756</v>
      </c>
      <c r="DT111" s="32">
        <f ca="1">EXP(-SUM($DE5:DT5))</f>
        <v>0.80115957205999644</v>
      </c>
      <c r="DU111" s="32">
        <f ca="1">EXP(-SUM($DE5:DU5))</f>
        <v>0.77674293991819054</v>
      </c>
      <c r="DV111" s="32">
        <f ca="1">EXP(-SUM($DE5:DV5))</f>
        <v>0.75266036254565549</v>
      </c>
      <c r="DW111" s="32">
        <f ca="1">EXP(-SUM($DE5:DW5))</f>
        <v>0.72460498712274435</v>
      </c>
      <c r="DX111" s="32">
        <f ca="1">EXP(-SUM($DE5:DX5))</f>
        <v>0.69540376753658961</v>
      </c>
      <c r="DY111" s="32">
        <f ca="1">EXP(-SUM($DE5:DY5))</f>
        <v>0.66184352981948213</v>
      </c>
      <c r="DZ111" s="32">
        <f ca="1">EXP(-SUM($DE5:DZ5))</f>
        <v>0.62622787377317335</v>
      </c>
      <c r="EA111" s="32">
        <f ca="1">EXP(-SUM($DE5:EA5))</f>
        <v>0.58652181517461521</v>
      </c>
      <c r="EB111" s="32">
        <f ca="1">EXP(-SUM($DE5:EB5))</f>
        <v>0.54651552315860907</v>
      </c>
      <c r="EC111" s="32">
        <f ca="1">EXP(-SUM($DE5:EC5))</f>
        <v>0.50723636302574304</v>
      </c>
      <c r="ED111" s="32">
        <f ca="1">EXP(-SUM($DE5:ED5))</f>
        <v>0.46075051958502206</v>
      </c>
      <c r="EE111" s="32">
        <f ca="1">EXP(-SUM($DE5:EE5))</f>
        <v>0.4175358129582401</v>
      </c>
      <c r="EF111" s="32">
        <f ca="1">EXP(-SUM($DE5:EF5))</f>
        <v>0.37173258123522718</v>
      </c>
      <c r="EG111" s="32">
        <f ca="1">EXP(-SUM($DE5:EG5))</f>
        <v>0.32201057988153309</v>
      </c>
      <c r="EH111" s="32">
        <f ca="1">EXP(-SUM($DE5:EH5))</f>
        <v>0.275154764610129</v>
      </c>
      <c r="EI111" s="32">
        <f ca="1">EXP(-SUM($DE5:EI5))</f>
        <v>0.22910025716637883</v>
      </c>
      <c r="EJ111" s="32">
        <f ca="1">EXP(-SUM($DE5:EJ5))</f>
        <v>0.18983841612095184</v>
      </c>
      <c r="EK111" s="32">
        <f ca="1">EXP(-SUM($DE5:EK5))</f>
        <v>0.15175846226201803</v>
      </c>
      <c r="EL111" s="32">
        <f ca="1">EXP(-SUM($DE5:EL5))</f>
        <v>0.11618618800732891</v>
      </c>
      <c r="EM111" s="32">
        <f ca="1">EXP(-SUM($DE5:EM5))</f>
        <v>8.6914629298256024E-2</v>
      </c>
      <c r="EN111" s="32">
        <f ca="1">EXP(-SUM($DE5:EN5))</f>
        <v>6.2842411112431662E-2</v>
      </c>
      <c r="EO111" s="32">
        <f ca="1">EXP(-SUM($DE5:EO5))</f>
        <v>4.3785446668483434E-2</v>
      </c>
      <c r="EP111" s="32">
        <f ca="1">EXP(-SUM($DE5:EP5))</f>
        <v>2.9373109338461646E-2</v>
      </c>
      <c r="EQ111" s="32">
        <f ca="1">EXP(-SUM($DE5:EQ5))</f>
        <v>1.8837927544708647E-2</v>
      </c>
      <c r="ER111" s="32">
        <f ca="1">EXP(-SUM($DE5:ER5))</f>
        <v>1.166526497112984E-2</v>
      </c>
      <c r="ES111" s="32">
        <f ca="1">EXP(-SUM($DE5:ES5))</f>
        <v>6.8991462347803593E-3</v>
      </c>
      <c r="ET111" s="32">
        <f ca="1">EXP(-SUM($DE5:ET5))</f>
        <v>3.8623856448074655E-3</v>
      </c>
      <c r="EU111" s="32">
        <f ca="1">EXP(-SUM($DE5:EU5))</f>
        <v>2.1011706528623292E-3</v>
      </c>
      <c r="EV111" s="32">
        <f ca="1">EXP(-SUM($DE5:EV5))</f>
        <v>1.0793308032991118E-3</v>
      </c>
      <c r="EW111" s="32">
        <f ca="1">EXP(-SUM($DE5:EW5))</f>
        <v>5.3843209523727839E-4</v>
      </c>
      <c r="EX111" s="32">
        <f ca="1">EXP(-SUM($DE5:EX5))</f>
        <v>2.465975382926169E-4</v>
      </c>
      <c r="EY111" s="32">
        <f ca="1">EXP(-SUM($DE5:EY5))</f>
        <v>1.053456079540213E-4</v>
      </c>
      <c r="EZ111" s="32">
        <f ca="1">EXP(-SUM($DE5:EZ5))</f>
        <v>5.4086238538490559E-5</v>
      </c>
      <c r="FA111" s="32">
        <f ca="1">EXP(-SUM($DE5:FA5))</f>
        <v>2.7768800769741388E-5</v>
      </c>
      <c r="FB111" s="46"/>
      <c r="FC111" s="32"/>
    </row>
    <row r="112" spans="54:159" x14ac:dyDescent="0.25">
      <c r="BB112" s="31">
        <f t="shared" si="138"/>
        <v>62</v>
      </c>
      <c r="BC112" s="32">
        <f t="shared" si="139"/>
        <v>1</v>
      </c>
      <c r="BD112" s="32">
        <f ca="1">EXP(-SUM($BD6:BD6))</f>
        <v>0.99263707872394014</v>
      </c>
      <c r="BE112" s="32">
        <f ca="1">EXP(-SUM($BD6:BE6))</f>
        <v>0.98462631405575862</v>
      </c>
      <c r="BF112" s="32">
        <f ca="1">EXP(-SUM($BD6:BF6))</f>
        <v>0.97579663499369806</v>
      </c>
      <c r="BG112" s="32">
        <f ca="1">EXP(-SUM($BD6:BG6))</f>
        <v>0.96698301388714236</v>
      </c>
      <c r="BH112" s="32">
        <f ca="1">EXP(-SUM($BD6:BH6))</f>
        <v>0.9569135259169701</v>
      </c>
      <c r="BI112" s="32">
        <f ca="1">EXP(-SUM($BD6:BI6))</f>
        <v>0.94608339207657766</v>
      </c>
      <c r="BJ112" s="32">
        <f ca="1">EXP(-SUM($BD6:BJ6))</f>
        <v>0.93495149296347202</v>
      </c>
      <c r="BK112" s="32">
        <f ca="1">EXP(-SUM($BD6:BK6))</f>
        <v>0.92300304753410412</v>
      </c>
      <c r="BL112" s="32">
        <f ca="1">EXP(-SUM($BD6:BL6))</f>
        <v>0.91037160056439459</v>
      </c>
      <c r="BM112" s="32">
        <f ca="1">EXP(-SUM($BD6:BM6))</f>
        <v>0.89570898056369863</v>
      </c>
      <c r="BN112" s="32">
        <f ca="1">EXP(-SUM($BD6:BN6))</f>
        <v>0.87961617859975272</v>
      </c>
      <c r="BO112" s="32">
        <f ca="1">EXP(-SUM($BD6:BO6))</f>
        <v>0.86320704353505939</v>
      </c>
      <c r="BP112" s="32">
        <f ca="1">EXP(-SUM($BD6:BP6))</f>
        <v>0.84414565006229103</v>
      </c>
      <c r="BQ112" s="32">
        <f ca="1">EXP(-SUM($BD6:BQ6))</f>
        <v>0.82472146484843123</v>
      </c>
      <c r="BR112" s="32">
        <f ca="1">EXP(-SUM($BD6:BR6))</f>
        <v>0.8025024224660865</v>
      </c>
      <c r="BS112" s="32">
        <f ca="1">EXP(-SUM($BD6:BS6))</f>
        <v>0.7775434777552056</v>
      </c>
      <c r="BT112" s="32">
        <f ca="1">EXP(-SUM($BD6:BT6))</f>
        <v>0.75288084984750614</v>
      </c>
      <c r="BU112" s="32">
        <f ca="1">EXP(-SUM($BD6:BU6))</f>
        <v>0.72426907979025923</v>
      </c>
      <c r="BV112" s="32">
        <f ca="1">EXP(-SUM($BD6:BV6))</f>
        <v>0.69448150208630921</v>
      </c>
      <c r="BW112" s="32">
        <f ca="1">EXP(-SUM($BD6:BW6))</f>
        <v>0.66046738020221551</v>
      </c>
      <c r="BX112" s="32">
        <f ca="1">EXP(-SUM($BD6:BX6))</f>
        <v>0.62438132571910687</v>
      </c>
      <c r="BY112" s="32">
        <f ca="1">EXP(-SUM($BD6:BY6))</f>
        <v>0.5843244610750099</v>
      </c>
      <c r="BZ112" s="32">
        <f ca="1">EXP(-SUM($BD6:BZ6))</f>
        <v>0.54390879112651469</v>
      </c>
      <c r="CA112" s="32">
        <f ca="1">EXP(-SUM($BD6:CA6))</f>
        <v>0.5041310564981486</v>
      </c>
      <c r="CB112" s="32">
        <f ca="1">EXP(-SUM($BD6:CB6))</f>
        <v>0.45741601523414555</v>
      </c>
      <c r="CC112" s="32">
        <f ca="1">EXP(-SUM($BD6:CC6))</f>
        <v>0.41398773718953652</v>
      </c>
      <c r="CD112" s="32">
        <f ca="1">EXP(-SUM($BD6:CD6))</f>
        <v>0.36809440209053185</v>
      </c>
      <c r="CE112" s="32">
        <f ca="1">EXP(-SUM($BD6:CE6))</f>
        <v>0.31853903883506091</v>
      </c>
      <c r="CF112" s="32">
        <f ca="1">EXP(-SUM($BD6:CF6))</f>
        <v>0.27191556594905919</v>
      </c>
      <c r="CG112" s="32">
        <f ca="1">EXP(-SUM($BD6:CG6))</f>
        <v>0.22620551423465271</v>
      </c>
      <c r="CH112" s="32">
        <f ca="1">EXP(-SUM($BD6:CH6))</f>
        <v>0.187257036701764</v>
      </c>
      <c r="CI112" s="32">
        <f ca="1">EXP(-SUM($BD6:CI6))</f>
        <v>0.14958561359944184</v>
      </c>
      <c r="CJ112" s="32">
        <f ca="1">EXP(-SUM($BD6:CJ6))</f>
        <v>0.114482808063672</v>
      </c>
      <c r="CK112" s="32">
        <f ca="1">EXP(-SUM($BD6:CK6))</f>
        <v>8.562089627311209E-2</v>
      </c>
      <c r="CL112" s="32">
        <f ca="1">EXP(-SUM($BD6:CL6))</f>
        <v>6.1909067705791417E-2</v>
      </c>
      <c r="CM112" s="32">
        <f ca="1">EXP(-SUM($BD6:CM6))</f>
        <v>4.315150012630338E-2</v>
      </c>
      <c r="CN112" s="32">
        <f ca="1">EXP(-SUM($BD6:CN6))</f>
        <v>2.8967990277326567E-2</v>
      </c>
      <c r="CO112" s="32">
        <f ca="1">EXP(-SUM($BD6:CO6))</f>
        <v>1.8601635246457523E-2</v>
      </c>
      <c r="CP112" s="32">
        <f ca="1">EXP(-SUM($BD6:CP6))</f>
        <v>1.1534963547940518E-2</v>
      </c>
      <c r="CQ112" s="32">
        <f ca="1">EXP(-SUM($BD6:CQ6))</f>
        <v>6.8352375831638966E-3</v>
      </c>
      <c r="CR112" s="32">
        <f ca="1">EXP(-SUM($BD6:CR6))</f>
        <v>3.8375447952757155E-3</v>
      </c>
      <c r="CS112" s="32">
        <f ca="1">EXP(-SUM($BD6:CS6))</f>
        <v>2.0930833946544583E-3</v>
      </c>
      <c r="CT112" s="32">
        <f ca="1">EXP(-SUM($BD6:CT6))</f>
        <v>1.078809946146048E-3</v>
      </c>
      <c r="CU112" s="32">
        <f ca="1">EXP(-SUM($BD6:CU6))</f>
        <v>5.4016500496471039E-4</v>
      </c>
      <c r="CV112" s="32">
        <f ca="1">EXP(-SUM($BD6:CV6))</f>
        <v>2.4901485472127817E-4</v>
      </c>
      <c r="CW112" s="32">
        <f ca="1">EXP(-SUM($BD6:CW6))</f>
        <v>1.0704222219383936E-4</v>
      </c>
      <c r="CX112" s="32">
        <f ca="1">EXP(-SUM($BD6:CX6))</f>
        <v>5.495730933360762E-5</v>
      </c>
      <c r="CY112" s="32">
        <f ca="1">EXP(-SUM($BD6:CY6))</f>
        <v>2.8216023427843821E-5</v>
      </c>
      <c r="CZ112" s="32"/>
      <c r="DA112" s="32"/>
      <c r="DC112" s="47">
        <f t="shared" si="140"/>
        <v>62</v>
      </c>
      <c r="DD112" s="48">
        <f t="shared" ref="DD112:DD160" si="141">DD111</f>
        <v>1</v>
      </c>
      <c r="DE112" s="32">
        <f ca="1">EXP(-SUM($DE6:DE6))</f>
        <v>0.99273899660151554</v>
      </c>
      <c r="DF112" s="32">
        <f ca="1">EXP(-SUM($DE6:DF6))</f>
        <v>0.98483964825193626</v>
      </c>
      <c r="DG112" s="32">
        <f ca="1">EXP(-SUM($DE6:DG6))</f>
        <v>0.97611876661721264</v>
      </c>
      <c r="DH112" s="32">
        <f ca="1">EXP(-SUM($DE6:DH6))</f>
        <v>0.96744000152871601</v>
      </c>
      <c r="DI112" s="32">
        <f ca="1">EXP(-SUM($DE6:DI6))</f>
        <v>0.95748942338578658</v>
      </c>
      <c r="DJ112" s="32">
        <f ca="1">EXP(-SUM($DE6:DJ6))</f>
        <v>0.94678901545104943</v>
      </c>
      <c r="DK112" s="32">
        <f ca="1">EXP(-SUM($DE6:DK6))</f>
        <v>0.93579195256018477</v>
      </c>
      <c r="DL112" s="32">
        <f ca="1">EXP(-SUM($DE6:DL6))</f>
        <v>0.92398540662277373</v>
      </c>
      <c r="DM112" s="32">
        <f ca="1">EXP(-SUM($DE6:DM6))</f>
        <v>0.91151011532207271</v>
      </c>
      <c r="DN112" s="32">
        <f ca="1">EXP(-SUM($DE6:DN6))</f>
        <v>0.89698011157416069</v>
      </c>
      <c r="DO112" s="32">
        <f ca="1">EXP(-SUM($DE6:DO6))</f>
        <v>0.88105577738194296</v>
      </c>
      <c r="DP112" s="32">
        <f ca="1">EXP(-SUM($DE6:DP6))</f>
        <v>0.86482453046447816</v>
      </c>
      <c r="DQ112" s="32">
        <f ca="1">EXP(-SUM($DE6:DQ6))</f>
        <v>0.84594353780306408</v>
      </c>
      <c r="DR112" s="32">
        <f ca="1">EXP(-SUM($DE6:DR6))</f>
        <v>0.82671480492937954</v>
      </c>
      <c r="DS112" s="32">
        <f ca="1">EXP(-SUM($DE6:DS6))</f>
        <v>0.80468446831577278</v>
      </c>
      <c r="DT112" s="32">
        <f ca="1">EXP(-SUM($DE6:DT6))</f>
        <v>0.779910289017822</v>
      </c>
      <c r="DU112" s="32">
        <f ca="1">EXP(-SUM($DE6:DU6))</f>
        <v>0.75545260855262009</v>
      </c>
      <c r="DV112" s="32">
        <f ca="1">EXP(-SUM($DE6:DV6))</f>
        <v>0.72701943196283081</v>
      </c>
      <c r="DW112" s="32">
        <f ca="1">EXP(-SUM($DE6:DW6))</f>
        <v>0.69742132356215703</v>
      </c>
      <c r="DX112" s="32">
        <f ca="1">EXP(-SUM($DE6:DX6))</f>
        <v>0.66351436686945553</v>
      </c>
      <c r="DY112" s="32">
        <f ca="1">EXP(-SUM($DE6:DY6))</f>
        <v>0.62753632539291249</v>
      </c>
      <c r="DZ112" s="32">
        <f ca="1">EXP(-SUM($DE6:DZ6))</f>
        <v>0.58751284566091799</v>
      </c>
      <c r="EA112" s="32">
        <f ca="1">EXP(-SUM($DE6:EA6))</f>
        <v>0.54715874408297438</v>
      </c>
      <c r="EB112" s="32">
        <f ca="1">EXP(-SUM($DE6:EB6))</f>
        <v>0.50748978328817229</v>
      </c>
      <c r="EC112" s="32">
        <f ca="1">EXP(-SUM($DE6:EC6))</f>
        <v>0.46072278932452182</v>
      </c>
      <c r="ED112" s="32">
        <f ca="1">EXP(-SUM($DE6:ED6))</f>
        <v>0.41724638572586881</v>
      </c>
      <c r="EE112" s="32">
        <f ca="1">EXP(-SUM($DE6:EE6))</f>
        <v>0.37123394960951073</v>
      </c>
      <c r="EF112" s="32">
        <f ca="1">EXP(-SUM($DE6:EF6))</f>
        <v>0.3214175221673542</v>
      </c>
      <c r="EG112" s="32">
        <f ca="1">EXP(-SUM($DE6:EG6))</f>
        <v>0.27451055337508612</v>
      </c>
      <c r="EH112" s="32">
        <f ca="1">EXP(-SUM($DE6:EH6))</f>
        <v>0.22846417002179462</v>
      </c>
      <c r="EI112" s="32">
        <f ca="1">EXP(-SUM($DE6:EI6))</f>
        <v>0.18921916228906152</v>
      </c>
      <c r="EJ112" s="32">
        <f ca="1">EXP(-SUM($DE6:EJ6))</f>
        <v>0.15120825192248674</v>
      </c>
      <c r="EK112" s="32">
        <f ca="1">EXP(-SUM($DE6:EK6))</f>
        <v>0.11574481182263532</v>
      </c>
      <c r="EL112" s="32">
        <f ca="1">EXP(-SUM($DE6:EL6))</f>
        <v>8.6574597401450862E-2</v>
      </c>
      <c r="EM112" s="32">
        <f ca="1">EXP(-SUM($DE6:EM6))</f>
        <v>6.2597603459872933E-2</v>
      </c>
      <c r="EN112" s="32">
        <f ca="1">EXP(-SUM($DE6:EN6))</f>
        <v>4.3623149528450991E-2</v>
      </c>
      <c r="EO112" s="32">
        <f ca="1">EXP(-SUM($DE6:EO6))</f>
        <v>2.9274425868499255E-2</v>
      </c>
      <c r="EP112" s="32">
        <f ca="1">EXP(-SUM($DE6:EP6))</f>
        <v>1.8786529620442548E-2</v>
      </c>
      <c r="EQ112" s="32">
        <f ca="1">EXP(-SUM($DE6:EQ6))</f>
        <v>1.1641530351760614E-2</v>
      </c>
      <c r="ER112" s="32">
        <f ca="1">EXP(-SUM($DE6:ER6))</f>
        <v>6.8917501496672598E-3</v>
      </c>
      <c r="ES112" s="32">
        <f ca="1">EXP(-SUM($DE6:ES6))</f>
        <v>3.8637618693190255E-3</v>
      </c>
      <c r="ET112" s="32">
        <f ca="1">EXP(-SUM($DE6:ET6))</f>
        <v>2.1046521995593528E-3</v>
      </c>
      <c r="EU112" s="32">
        <f ca="1">EXP(-SUM($DE6:EU6))</f>
        <v>1.0829467314978963E-3</v>
      </c>
      <c r="EV112" s="32">
        <f ca="1">EXP(-SUM($DE6:EV6))</f>
        <v>5.4123652808778938E-4</v>
      </c>
      <c r="EW112" s="32">
        <f ca="1">EXP(-SUM($DE6:EW6))</f>
        <v>2.4869576556874111E-4</v>
      </c>
      <c r="EX112" s="32">
        <f ca="1">EXP(-SUM($DE6:EX6))</f>
        <v>1.0657360335550042E-4</v>
      </c>
      <c r="EY112" s="32">
        <f ca="1">EXP(-SUM($DE6:EY6))</f>
        <v>5.4716712399703244E-5</v>
      </c>
      <c r="EZ112" s="32">
        <f ca="1">EXP(-SUM($DE6:EZ6))</f>
        <v>2.809249684319056E-5</v>
      </c>
      <c r="FA112" s="46"/>
      <c r="FB112" s="46"/>
      <c r="FC112" s="32"/>
    </row>
    <row r="113" spans="54:159" x14ac:dyDescent="0.25">
      <c r="BB113" s="31">
        <f t="shared" si="138"/>
        <v>63</v>
      </c>
      <c r="BC113" s="32">
        <f t="shared" si="139"/>
        <v>1</v>
      </c>
      <c r="BD113" s="32">
        <f ca="1">EXP(-SUM($BD7:BD7))</f>
        <v>0.99181515566820388</v>
      </c>
      <c r="BE113" s="32">
        <f ca="1">EXP(-SUM($BD7:BE7))</f>
        <v>0.98280810678064578</v>
      </c>
      <c r="BF113" s="32">
        <f ca="1">EXP(-SUM($BD7:BF7))</f>
        <v>0.97379025509384398</v>
      </c>
      <c r="BG113" s="32">
        <f ca="1">EXP(-SUM($BD7:BG7))</f>
        <v>0.96352386209461593</v>
      </c>
      <c r="BH113" s="32">
        <f ca="1">EXP(-SUM($BD7:BH7))</f>
        <v>0.95248007597202278</v>
      </c>
      <c r="BI113" s="32">
        <f ca="1">EXP(-SUM($BD7:BI7))</f>
        <v>0.94112704939682601</v>
      </c>
      <c r="BJ113" s="32">
        <f ca="1">EXP(-SUM($BD7:BJ7))</f>
        <v>0.92894419970952358</v>
      </c>
      <c r="BK113" s="32">
        <f ca="1">EXP(-SUM($BD7:BK7))</f>
        <v>0.91605863578297209</v>
      </c>
      <c r="BL113" s="32">
        <f ca="1">EXP(-SUM($BD7:BL7))</f>
        <v>0.90115114961353748</v>
      </c>
      <c r="BM113" s="32">
        <f ca="1">EXP(-SUM($BD7:BM7))</f>
        <v>0.88476608795172207</v>
      </c>
      <c r="BN113" s="32">
        <f ca="1">EXP(-SUM($BD7:BN7))</f>
        <v>0.86805270752128716</v>
      </c>
      <c r="BO113" s="32">
        <f ca="1">EXP(-SUM($BD7:BO7))</f>
        <v>0.84866493226612449</v>
      </c>
      <c r="BP113" s="32">
        <f ca="1">EXP(-SUM($BD7:BP7))</f>
        <v>0.82889628073273625</v>
      </c>
      <c r="BQ113" s="32">
        <f ca="1">EXP(-SUM($BD7:BQ7))</f>
        <v>0.80631907821637627</v>
      </c>
      <c r="BR113" s="32">
        <f ca="1">EXP(-SUM($BD7:BR7))</f>
        <v>0.78098574760642059</v>
      </c>
      <c r="BS113" s="32">
        <f ca="1">EXP(-SUM($BD7:BS7))</f>
        <v>0.75593037297965326</v>
      </c>
      <c r="BT113" s="32">
        <f ca="1">EXP(-SUM($BD7:BT7))</f>
        <v>0.72692357556625287</v>
      </c>
      <c r="BU113" s="32">
        <f ca="1">EXP(-SUM($BD7:BU7))</f>
        <v>0.69672125357476022</v>
      </c>
      <c r="BV113" s="32">
        <f ca="1">EXP(-SUM($BD7:BV7))</f>
        <v>0.66234472509940079</v>
      </c>
      <c r="BW113" s="32">
        <f ca="1">EXP(-SUM($BD7:BW7))</f>
        <v>0.62588006095380855</v>
      </c>
      <c r="BX113" s="32">
        <f ca="1">EXP(-SUM($BD7:BX7))</f>
        <v>0.58549053856194222</v>
      </c>
      <c r="BY113" s="32">
        <f ca="1">EXP(-SUM($BD7:BY7))</f>
        <v>0.54471119757386521</v>
      </c>
      <c r="BZ113" s="32">
        <f ca="1">EXP(-SUM($BD7:BZ7))</f>
        <v>0.50452698637124638</v>
      </c>
      <c r="CA113" s="32">
        <f ca="1">EXP(-SUM($BD7:CA7))</f>
        <v>0.45751613368033256</v>
      </c>
      <c r="CB113" s="32">
        <f ca="1">EXP(-SUM($BD7:CB7))</f>
        <v>0.41381284456184664</v>
      </c>
      <c r="CC113" s="32">
        <f ca="1">EXP(-SUM($BD7:CC7))</f>
        <v>0.36769756484816907</v>
      </c>
      <c r="CD113" s="32">
        <f ca="1">EXP(-SUM($BD7:CD7))</f>
        <v>0.31803508521156321</v>
      </c>
      <c r="CE113" s="32">
        <f ca="1">EXP(-SUM($BD7:CE7))</f>
        <v>0.27134864142841236</v>
      </c>
      <c r="CF113" s="32">
        <f ca="1">EXP(-SUM($BD7:CF7))</f>
        <v>0.2256349549468657</v>
      </c>
      <c r="CG113" s="32">
        <f ca="1">EXP(-SUM($BD7:CG7))</f>
        <v>0.18669330031738884</v>
      </c>
      <c r="CH113" s="32">
        <f ca="1">EXP(-SUM($BD7:CH7))</f>
        <v>0.14908071219510205</v>
      </c>
      <c r="CI113" s="32">
        <f ca="1">EXP(-SUM($BD7:CI7))</f>
        <v>0.11407651923801612</v>
      </c>
      <c r="CJ113" s="32">
        <f ca="1">EXP(-SUM($BD7:CJ7))</f>
        <v>8.5307317770223573E-2</v>
      </c>
      <c r="CK113" s="32">
        <f ca="1">EXP(-SUM($BD7:CK7))</f>
        <v>6.1683363813811051E-2</v>
      </c>
      <c r="CL113" s="32">
        <f ca="1">EXP(-SUM($BD7:CL7))</f>
        <v>4.3002327596054386E-2</v>
      </c>
      <c r="CM113" s="32">
        <f ca="1">EXP(-SUM($BD7:CM7))</f>
        <v>2.8877886067763873E-2</v>
      </c>
      <c r="CN113" s="32">
        <f ca="1">EXP(-SUM($BD7:CN7))</f>
        <v>1.8555486624503365E-2</v>
      </c>
      <c r="CO113" s="32">
        <f ca="1">EXP(-SUM($BD7:CO7))</f>
        <v>1.1514328141042784E-2</v>
      </c>
      <c r="CP113" s="32">
        <f ca="1">EXP(-SUM($BD7:CP7))</f>
        <v>6.829566870164153E-3</v>
      </c>
      <c r="CQ113" s="32">
        <f ca="1">EXP(-SUM($BD7:CQ7))</f>
        <v>3.8398167245651282E-3</v>
      </c>
      <c r="CR113" s="32">
        <f ca="1">EXP(-SUM($BD7:CR7))</f>
        <v>2.097033929373823E-3</v>
      </c>
      <c r="CS113" s="32">
        <f ca="1">EXP(-SUM($BD7:CS7))</f>
        <v>1.0826639198439584E-3</v>
      </c>
      <c r="CT113" s="32">
        <f ca="1">EXP(-SUM($BD7:CT7))</f>
        <v>5.4309340924309918E-4</v>
      </c>
      <c r="CU113" s="32">
        <f ca="1">EXP(-SUM($BD7:CU7))</f>
        <v>2.511799169533213E-4</v>
      </c>
      <c r="CV113" s="32">
        <f ca="1">EXP(-SUM($BD7:CV7))</f>
        <v>1.0830747567572261E-4</v>
      </c>
      <c r="CW113" s="32">
        <f ca="1">EXP(-SUM($BD7:CW7))</f>
        <v>5.5606912131122073E-5</v>
      </c>
      <c r="CX113" s="32">
        <f ca="1">EXP(-SUM($BD7:CX7))</f>
        <v>2.8549540624659203E-5</v>
      </c>
      <c r="CY113" s="32"/>
      <c r="CZ113" s="32"/>
      <c r="DA113" s="32"/>
      <c r="DC113" s="47">
        <f t="shared" si="140"/>
        <v>63</v>
      </c>
      <c r="DD113" s="48">
        <f t="shared" si="141"/>
        <v>1</v>
      </c>
      <c r="DE113" s="32">
        <f ca="1">EXP(-SUM($DE7:DE7))</f>
        <v>0.99192981519642642</v>
      </c>
      <c r="DF113" s="32">
        <f ca="1">EXP(-SUM($DE7:DF7))</f>
        <v>0.98303464167196841</v>
      </c>
      <c r="DG113" s="32">
        <f ca="1">EXP(-SUM($DE7:DG7))</f>
        <v>0.97415564521347842</v>
      </c>
      <c r="DH113" s="32">
        <f ca="1">EXP(-SUM($DE7:DH7))</f>
        <v>0.96401146645368763</v>
      </c>
      <c r="DI113" s="32">
        <f ca="1">EXP(-SUM($DE7:DI7))</f>
        <v>0.95310099970554352</v>
      </c>
      <c r="DJ113" s="32">
        <f ca="1">EXP(-SUM($DE7:DJ7))</f>
        <v>0.94188652932990935</v>
      </c>
      <c r="DK113" s="32">
        <f ca="1">EXP(-SUM($DE7:DK7))</f>
        <v>0.92984945587630852</v>
      </c>
      <c r="DL113" s="32">
        <f ca="1">EXP(-SUM($DE7:DL7))</f>
        <v>0.9171243146938457</v>
      </c>
      <c r="DM113" s="32">
        <f ca="1">EXP(-SUM($DE7:DM7))</f>
        <v>0.90235293418129714</v>
      </c>
      <c r="DN113" s="32">
        <f ca="1">EXP(-SUM($DE7:DN7))</f>
        <v>0.88614076327928559</v>
      </c>
      <c r="DO113" s="32">
        <f ca="1">EXP(-SUM($DE7:DO7))</f>
        <v>0.86960991286436096</v>
      </c>
      <c r="DP113" s="32">
        <f ca="1">EXP(-SUM($DE7:DP7))</f>
        <v>0.85040713081911212</v>
      </c>
      <c r="DQ113" s="32">
        <f ca="1">EXP(-SUM($DE7:DQ7))</f>
        <v>0.83083886601196821</v>
      </c>
      <c r="DR113" s="32">
        <f ca="1">EXP(-SUM($DE7:DR7))</f>
        <v>0.80845501308264989</v>
      </c>
      <c r="DS113" s="32">
        <f ca="1">EXP(-SUM($DE7:DS7))</f>
        <v>0.7833109345006104</v>
      </c>
      <c r="DT113" s="32">
        <f ca="1">EXP(-SUM($DE7:DT7))</f>
        <v>0.75846537066231023</v>
      </c>
      <c r="DU113" s="32">
        <f ca="1">EXP(-SUM($DE7:DU7))</f>
        <v>0.7296413717703607</v>
      </c>
      <c r="DV113" s="32">
        <f ca="1">EXP(-SUM($DE7:DV7))</f>
        <v>0.69963284363614797</v>
      </c>
      <c r="DW113" s="32">
        <f ca="1">EXP(-SUM($DE7:DW7))</f>
        <v>0.66536642077813857</v>
      </c>
      <c r="DX113" s="32">
        <f ca="1">EXP(-SUM($DE7:DX7))</f>
        <v>0.62901269668645121</v>
      </c>
      <c r="DY113" s="32">
        <f ca="1">EXP(-SUM($DE7:DY7))</f>
        <v>0.58865870880641857</v>
      </c>
      <c r="DZ113" s="32">
        <f ca="1">EXP(-SUM($DE7:DZ7))</f>
        <v>0.54794325417072165</v>
      </c>
      <c r="EA113" s="32">
        <f ca="1">EXP(-SUM($DE7:EA7))</f>
        <v>0.507870466763363</v>
      </c>
      <c r="EB113" s="32">
        <f ca="1">EXP(-SUM($DE7:EB7))</f>
        <v>0.46080891499858667</v>
      </c>
      <c r="EC113" s="32">
        <f ca="1">EXP(-SUM($DE7:EC7))</f>
        <v>0.41705850613773976</v>
      </c>
      <c r="ED113" s="32">
        <f ca="1">EXP(-SUM($DE7:ED7))</f>
        <v>0.37082475557303018</v>
      </c>
      <c r="EE113" s="32">
        <f ca="1">EXP(-SUM($DE7:EE7))</f>
        <v>0.32090181362613496</v>
      </c>
      <c r="EF113" s="32">
        <f ca="1">EXP(-SUM($DE7:EF7))</f>
        <v>0.27393250945110109</v>
      </c>
      <c r="EG113" s="32">
        <f ca="1">EXP(-SUM($DE7:EG7))</f>
        <v>0.22788340178209496</v>
      </c>
      <c r="EH113" s="32">
        <f ca="1">EXP(-SUM($DE7:EH7))</f>
        <v>0.18864602251458065</v>
      </c>
      <c r="EI113" s="32">
        <f ca="1">EXP(-SUM($DE7:EI7))</f>
        <v>0.15069517027485804</v>
      </c>
      <c r="EJ113" s="32">
        <f ca="1">EXP(-SUM($DE7:EJ7))</f>
        <v>0.11533198841498296</v>
      </c>
      <c r="EK113" s="32">
        <f ca="1">EXP(-SUM($DE7:EK7))</f>
        <v>8.6255992354405994E-2</v>
      </c>
      <c r="EL113" s="32">
        <f ca="1">EXP(-SUM($DE7:EL7))</f>
        <v>6.2368280444829914E-2</v>
      </c>
      <c r="EM113" s="32">
        <f ca="1">EXP(-SUM($DE7:EM7))</f>
        <v>4.3471577932365481E-2</v>
      </c>
      <c r="EN113" s="32">
        <f ca="1">EXP(-SUM($DE7:EN7))</f>
        <v>2.918286138833907E-2</v>
      </c>
      <c r="EO113" s="32">
        <f ca="1">EXP(-SUM($DE7:EO7))</f>
        <v>1.8739613545738582E-2</v>
      </c>
      <c r="EP113" s="32">
        <f ca="1">EXP(-SUM($DE7:EP7))</f>
        <v>1.1620524555428653E-2</v>
      </c>
      <c r="EQ113" s="32">
        <f ca="1">EXP(-SUM($DE7:EQ7))</f>
        <v>6.8859382040722906E-3</v>
      </c>
      <c r="ER113" s="32">
        <f ca="1">EXP(-SUM($DE7:ER7))</f>
        <v>3.866009921983746E-3</v>
      </c>
      <c r="ES113" s="32">
        <f ca="1">EXP(-SUM($DE7:ES7))</f>
        <v>2.1086089161057417E-3</v>
      </c>
      <c r="ET113" s="32">
        <f ca="1">EXP(-SUM($DE7:ET7))</f>
        <v>1.0868120577692752E-3</v>
      </c>
      <c r="EU113" s="32">
        <f ca="1">EXP(-SUM($DE7:EU7))</f>
        <v>5.441716983402491E-4</v>
      </c>
      <c r="EV113" s="32">
        <f ca="1">EXP(-SUM($DE7:EV7))</f>
        <v>2.5086193137313878E-4</v>
      </c>
      <c r="EW113" s="32">
        <f ca="1">EXP(-SUM($DE7:EW7))</f>
        <v>1.0783621173152706E-4</v>
      </c>
      <c r="EX113" s="32">
        <f ca="1">EXP(-SUM($DE7:EX7))</f>
        <v>5.5364957154589257E-5</v>
      </c>
      <c r="EY113" s="32">
        <f ca="1">EXP(-SUM($DE7:EY7))</f>
        <v>2.8425316797672127E-5</v>
      </c>
      <c r="EZ113" s="32"/>
      <c r="FA113" s="32"/>
      <c r="FB113" s="32"/>
      <c r="FC113" s="32"/>
    </row>
    <row r="114" spans="54:159" x14ac:dyDescent="0.25">
      <c r="BB114" s="31">
        <f t="shared" si="138"/>
        <v>64</v>
      </c>
      <c r="BC114" s="32">
        <f t="shared" si="139"/>
        <v>1</v>
      </c>
      <c r="BD114" s="32">
        <f ca="1">EXP(-SUM($BD8:BD8))</f>
        <v>0.99080334781459511</v>
      </c>
      <c r="BE114" s="32">
        <f ca="1">EXP(-SUM($BD8:BE8))</f>
        <v>0.98156784336272873</v>
      </c>
      <c r="BF114" s="32">
        <f ca="1">EXP(-SUM($BD8:BF8))</f>
        <v>0.97109085772674031</v>
      </c>
      <c r="BG114" s="32">
        <f ca="1">EXP(-SUM($BD8:BG8))</f>
        <v>0.95981864030743702</v>
      </c>
      <c r="BH114" s="32">
        <f ca="1">EXP(-SUM($BD8:BH8))</f>
        <v>0.94822925485476439</v>
      </c>
      <c r="BI114" s="32">
        <f ca="1">EXP(-SUM($BD8:BI8))</f>
        <v>0.93579580021363928</v>
      </c>
      <c r="BJ114" s="32">
        <f ca="1">EXP(-SUM($BD8:BJ8))</f>
        <v>0.9226387609559813</v>
      </c>
      <c r="BK114" s="32">
        <f ca="1">EXP(-SUM($BD8:BK8))</f>
        <v>0.90746823224673367</v>
      </c>
      <c r="BL114" s="32">
        <f ca="1">EXP(-SUM($BD8:BL8))</f>
        <v>0.89077013464384702</v>
      </c>
      <c r="BM114" s="32">
        <f ca="1">EXP(-SUM($BD8:BM8))</f>
        <v>0.87373113206170827</v>
      </c>
      <c r="BN114" s="32">
        <f ca="1">EXP(-SUM($BD8:BN8))</f>
        <v>0.85399321789269778</v>
      </c>
      <c r="BO114" s="32">
        <f ca="1">EXP(-SUM($BD8:BO8))</f>
        <v>0.83385552110601946</v>
      </c>
      <c r="BP114" s="32">
        <f ca="1">EXP(-SUM($BD8:BP8))</f>
        <v>0.81089340474554239</v>
      </c>
      <c r="BQ114" s="32">
        <f ca="1">EXP(-SUM($BD8:BQ8))</f>
        <v>0.78515664413334318</v>
      </c>
      <c r="BR114" s="32">
        <f ca="1">EXP(-SUM($BD8:BR8))</f>
        <v>0.75967917468680546</v>
      </c>
      <c r="BS114" s="32">
        <f ca="1">EXP(-SUM($BD8:BS8))</f>
        <v>0.73024533616299891</v>
      </c>
      <c r="BT114" s="32">
        <f ca="1">EXP(-SUM($BD8:BT8))</f>
        <v>0.69959496578172509</v>
      </c>
      <c r="BU114" s="32">
        <f ca="1">EXP(-SUM($BD8:BU8))</f>
        <v>0.6648210664514933</v>
      </c>
      <c r="BV114" s="32">
        <f ca="1">EXP(-SUM($BD8:BV8))</f>
        <v>0.62794095031971486</v>
      </c>
      <c r="BW114" s="32">
        <f ca="1">EXP(-SUM($BD8:BW8))</f>
        <v>0.5871797993060085</v>
      </c>
      <c r="BX114" s="32">
        <f ca="1">EXP(-SUM($BD8:BX8))</f>
        <v>0.54599705941519772</v>
      </c>
      <c r="BY114" s="32">
        <f ca="1">EXP(-SUM($BD8:BY8))</f>
        <v>0.5053664532006904</v>
      </c>
      <c r="BZ114" s="32">
        <f ca="1">EXP(-SUM($BD8:BZ8))</f>
        <v>0.45801646359254855</v>
      </c>
      <c r="CA114" s="32">
        <f ca="1">EXP(-SUM($BD8:CA8))</f>
        <v>0.41399804866980233</v>
      </c>
      <c r="CB114" s="32">
        <f ca="1">EXP(-SUM($BD8:CB8))</f>
        <v>0.36761950062036364</v>
      </c>
      <c r="CC114" s="32">
        <f ca="1">EXP(-SUM($BD8:CC8))</f>
        <v>0.31780657858983308</v>
      </c>
      <c r="CD114" s="32">
        <f ca="1">EXP(-SUM($BD8:CD8))</f>
        <v>0.27101667834532811</v>
      </c>
      <c r="CE114" s="32">
        <f ca="1">EXP(-SUM($BD8:CE8))</f>
        <v>0.22525990934490406</v>
      </c>
      <c r="CF114" s="32">
        <f ca="1">EXP(-SUM($BD8:CF8))</f>
        <v>0.18629152601916554</v>
      </c>
      <c r="CG114" s="32">
        <f ca="1">EXP(-SUM($BD8:CG8))</f>
        <v>0.14870535629808221</v>
      </c>
      <c r="CH114" s="32">
        <f ca="1">EXP(-SUM($BD8:CH8))</f>
        <v>0.11376946647538634</v>
      </c>
      <c r="CI114" s="32">
        <f ca="1">EXP(-SUM($BD8:CI8))</f>
        <v>8.506800684742602E-2</v>
      </c>
      <c r="CJ114" s="32">
        <f ca="1">EXP(-SUM($BD8:CJ8))</f>
        <v>6.1511354030290587E-2</v>
      </c>
      <c r="CK114" s="32">
        <f ca="1">EXP(-SUM($BD8:CK8))</f>
        <v>4.2890532463270646E-2</v>
      </c>
      <c r="CL114" s="32">
        <f ca="1">EXP(-SUM($BD8:CL8))</f>
        <v>2.881281620005113E-2</v>
      </c>
      <c r="CM114" s="32">
        <f ca="1">EXP(-SUM($BD8:CM8))</f>
        <v>1.8525351598223466E-2</v>
      </c>
      <c r="CN114" s="32">
        <f ca="1">EXP(-SUM($BD8:CN8))</f>
        <v>1.1503590869330607E-2</v>
      </c>
      <c r="CO114" s="32">
        <f ca="1">EXP(-SUM($BD8:CO8))</f>
        <v>6.8297434883074848E-3</v>
      </c>
      <c r="CP114" s="32">
        <f ca="1">EXP(-SUM($BD8:CP8))</f>
        <v>3.8453661311578916E-3</v>
      </c>
      <c r="CQ114" s="32">
        <f ca="1">EXP(-SUM($BD8:CQ8))</f>
        <v>2.1027776199965577E-3</v>
      </c>
      <c r="CR114" s="32">
        <f ca="1">EXP(-SUM($BD8:CR8))</f>
        <v>1.0874505061089046E-3</v>
      </c>
      <c r="CS114" s="32">
        <f ca="1">EXP(-SUM($BD8:CS8))</f>
        <v>5.4649677914077874E-4</v>
      </c>
      <c r="CT114" s="32">
        <f ca="1">EXP(-SUM($BD8:CT8))</f>
        <v>2.5357336358318807E-4</v>
      </c>
      <c r="CU114" s="32">
        <f ca="1">EXP(-SUM($BD8:CU8))</f>
        <v>1.0967708243719729E-4</v>
      </c>
      <c r="CV114" s="32">
        <f ca="1">EXP(-SUM($BD8:CV8))</f>
        <v>5.6310091688805963E-5</v>
      </c>
      <c r="CW114" s="32">
        <f ca="1">EXP(-SUM($BD8:CW8))</f>
        <v>2.8910565047327879E-5</v>
      </c>
      <c r="CX114" s="32"/>
      <c r="CY114" s="32"/>
      <c r="CZ114" s="32"/>
      <c r="DA114" s="32"/>
      <c r="DC114" s="47">
        <f t="shared" si="140"/>
        <v>64</v>
      </c>
      <c r="DD114" s="48">
        <f t="shared" si="141"/>
        <v>1</v>
      </c>
      <c r="DE114" s="32">
        <f ca="1">EXP(-SUM($DE8:DE8))</f>
        <v>0.99091862144263176</v>
      </c>
      <c r="DF114" s="32">
        <f ca="1">EXP(-SUM($DE8:DF8))</f>
        <v>0.98182635093711979</v>
      </c>
      <c r="DG114" s="32">
        <f ca="1">EXP(-SUM($DE8:DG8))</f>
        <v>0.9714752356707762</v>
      </c>
      <c r="DH114" s="32">
        <f ca="1">EXP(-SUM($DE8:DH8))</f>
        <v>0.96034031193072433</v>
      </c>
      <c r="DI114" s="32">
        <f ca="1">EXP(-SUM($DE8:DI8))</f>
        <v>0.94889359576560584</v>
      </c>
      <c r="DJ114" s="32">
        <f ca="1">EXP(-SUM($DE8:DJ8))</f>
        <v>0.9366102084653839</v>
      </c>
      <c r="DK114" s="32">
        <f ca="1">EXP(-SUM($DE8:DK8))</f>
        <v>0.92361830785476029</v>
      </c>
      <c r="DL114" s="32">
        <f ca="1">EXP(-SUM($DE8:DL8))</f>
        <v>0.90858779931268108</v>
      </c>
      <c r="DM114" s="32">
        <f ca="1">EXP(-SUM($DE8:DM8))</f>
        <v>0.8920675217507027</v>
      </c>
      <c r="DN114" s="32">
        <f ca="1">EXP(-SUM($DE8:DN8))</f>
        <v>0.87521621600595956</v>
      </c>
      <c r="DO114" s="32">
        <f ca="1">EXP(-SUM($DE8:DO8))</f>
        <v>0.85566844529045682</v>
      </c>
      <c r="DP114" s="32">
        <f ca="1">EXP(-SUM($DE8:DP8))</f>
        <v>0.835736655157577</v>
      </c>
      <c r="DQ114" s="32">
        <f ca="1">EXP(-SUM($DE8:DQ8))</f>
        <v>0.81297313678690919</v>
      </c>
      <c r="DR114" s="32">
        <f ca="1">EXP(-SUM($DE8:DR8))</f>
        <v>0.78743074568189708</v>
      </c>
      <c r="DS114" s="32">
        <f ca="1">EXP(-SUM($DE8:DS8))</f>
        <v>0.76216860436092981</v>
      </c>
      <c r="DT114" s="32">
        <f ca="1">EXP(-SUM($DE8:DT8))</f>
        <v>0.7329224315759838</v>
      </c>
      <c r="DU114" s="32">
        <f ca="1">EXP(-SUM($DE8:DU8))</f>
        <v>0.70247086827924765</v>
      </c>
      <c r="DV114" s="32">
        <f ca="1">EXP(-SUM($DE8:DV8))</f>
        <v>0.66781065132359985</v>
      </c>
      <c r="DW114" s="32">
        <f ca="1">EXP(-SUM($DE8:DW8))</f>
        <v>0.63104506659019732</v>
      </c>
      <c r="DX114" s="32">
        <f ca="1">EXP(-SUM($DE8:DX8))</f>
        <v>0.59032223415409157</v>
      </c>
      <c r="DY114" s="32">
        <f ca="1">EXP(-SUM($DE8:DY8))</f>
        <v>0.54920636618713836</v>
      </c>
      <c r="DZ114" s="32">
        <f ca="1">EXP(-SUM($DE8:DZ8))</f>
        <v>0.50869053924804919</v>
      </c>
      <c r="EA114" s="32">
        <f ca="1">EXP(-SUM($DE8:EA8))</f>
        <v>0.46129173472056462</v>
      </c>
      <c r="EB114" s="32">
        <f ca="1">EXP(-SUM($DE8:EB8))</f>
        <v>0.41722778906625346</v>
      </c>
      <c r="EC114" s="32">
        <f ca="1">EXP(-SUM($DE8:EC8))</f>
        <v>0.37073194813245675</v>
      </c>
      <c r="ED114" s="32">
        <f ca="1">EXP(-SUM($DE8:ED8))</f>
        <v>0.32065963440263945</v>
      </c>
      <c r="EE114" s="32">
        <f ca="1">EXP(-SUM($DE8:EE8))</f>
        <v>0.27358791593137111</v>
      </c>
      <c r="EF114" s="32">
        <f ca="1">EXP(-SUM($DE8:EF8))</f>
        <v>0.22749698233321641</v>
      </c>
      <c r="EG114" s="32">
        <f ca="1">EXP(-SUM($DE8:EG8))</f>
        <v>0.18823396602727871</v>
      </c>
      <c r="EH114" s="32">
        <f ca="1">EXP(-SUM($DE8:EH8))</f>
        <v>0.15031098420215575</v>
      </c>
      <c r="EI114" s="32">
        <f ca="1">EXP(-SUM($DE8:EI8))</f>
        <v>0.11501792303341109</v>
      </c>
      <c r="EJ114" s="32">
        <f ca="1">EXP(-SUM($DE8:EJ8))</f>
        <v>8.6011306928205258E-2</v>
      </c>
      <c r="EK114" s="32">
        <f ca="1">EXP(-SUM($DE8:EK8))</f>
        <v>6.219239891757234E-2</v>
      </c>
      <c r="EL114" s="32">
        <f ca="1">EXP(-SUM($DE8:EL8))</f>
        <v>4.3357199524827715E-2</v>
      </c>
      <c r="EM114" s="32">
        <f ca="1">EXP(-SUM($DE8:EM8))</f>
        <v>2.9116197612758108E-2</v>
      </c>
      <c r="EN114" s="32">
        <f ca="1">EXP(-SUM($DE8:EN8))</f>
        <v>1.8708613715427848E-2</v>
      </c>
      <c r="EO114" s="32">
        <f ca="1">EXP(-SUM($DE8:EO8))</f>
        <v>1.1609348854207989E-2</v>
      </c>
      <c r="EP114" s="32">
        <f ca="1">EXP(-SUM($DE8:EP8))</f>
        <v>6.8859271116531269E-3</v>
      </c>
      <c r="EQ114" s="32">
        <f ca="1">EXP(-SUM($DE8:EQ8))</f>
        <v>3.8715043852885771E-3</v>
      </c>
      <c r="ER114" s="32">
        <f ca="1">EXP(-SUM($DE8:ER8))</f>
        <v>2.1143394687904433E-3</v>
      </c>
      <c r="ES114" s="32">
        <f ca="1">EXP(-SUM($DE8:ES8))</f>
        <v>1.0915984835042645E-3</v>
      </c>
      <c r="ET114" s="32">
        <f ca="1">EXP(-SUM($DE8:ET8))</f>
        <v>5.4757522723798951E-4</v>
      </c>
      <c r="EU114" s="32">
        <f ca="1">EXP(-SUM($DE8:EU8))</f>
        <v>2.5325275129930492E-4</v>
      </c>
      <c r="EV114" s="32">
        <f ca="1">EXP(-SUM($DE8:EV8))</f>
        <v>1.0920127108034942E-4</v>
      </c>
      <c r="EW114" s="32">
        <f ca="1">EXP(-SUM($DE8:EW8))</f>
        <v>5.606580199277014E-5</v>
      </c>
      <c r="EX114" s="32">
        <f ca="1">EXP(-SUM($DE8:EX8))</f>
        <v>2.878514253537982E-5</v>
      </c>
      <c r="EY114" s="32"/>
      <c r="EZ114" s="32"/>
      <c r="FA114" s="32"/>
      <c r="FB114" s="32"/>
      <c r="FC114" s="32"/>
    </row>
    <row r="115" spans="54:159" x14ac:dyDescent="0.25">
      <c r="BB115" s="31">
        <f t="shared" si="138"/>
        <v>65</v>
      </c>
      <c r="BC115" s="32">
        <f t="shared" si="139"/>
        <v>1</v>
      </c>
      <c r="BD115" s="32">
        <f ca="1">EXP(-SUM($BD9:BD9))</f>
        <v>0.99053084015655857</v>
      </c>
      <c r="BE115" s="32">
        <f ca="1">EXP(-SUM($BD9:BE9))</f>
        <v>0.97982681218260181</v>
      </c>
      <c r="BF115" s="32">
        <f ca="1">EXP(-SUM($BD9:BF9))</f>
        <v>0.96830840623320047</v>
      </c>
      <c r="BG115" s="32">
        <f ca="1">EXP(-SUM($BD9:BG9))</f>
        <v>0.95646436371605237</v>
      </c>
      <c r="BH115" s="32">
        <f ca="1">EXP(-SUM($BD9:BH9))</f>
        <v>0.94376082793645055</v>
      </c>
      <c r="BI115" s="32">
        <f ca="1">EXP(-SUM($BD9:BI9))</f>
        <v>0.93031146427662381</v>
      </c>
      <c r="BJ115" s="32">
        <f ca="1">EXP(-SUM($BD9:BJ9))</f>
        <v>0.91485589934458422</v>
      </c>
      <c r="BK115" s="32">
        <f ca="1">EXP(-SUM($BD9:BK9))</f>
        <v>0.89781969654996086</v>
      </c>
      <c r="BL115" s="32">
        <f ca="1">EXP(-SUM($BD9:BL9))</f>
        <v>0.88042929247615853</v>
      </c>
      <c r="BM115" s="32">
        <f ca="1">EXP(-SUM($BD9:BM9))</f>
        <v>0.86031249508346308</v>
      </c>
      <c r="BN115" s="32">
        <f ca="1">EXP(-SUM($BD9:BN9))</f>
        <v>0.83977604354649837</v>
      </c>
      <c r="BO115" s="32">
        <f ca="1">EXP(-SUM($BD9:BO9))</f>
        <v>0.81639655458733351</v>
      </c>
      <c r="BP115" s="32">
        <f ca="1">EXP(-SUM($BD9:BP9))</f>
        <v>0.79022103557399026</v>
      </c>
      <c r="BQ115" s="32">
        <f ca="1">EXP(-SUM($BD9:BQ9))</f>
        <v>0.76428582343785623</v>
      </c>
      <c r="BR115" s="32">
        <f ca="1">EXP(-SUM($BD9:BR9))</f>
        <v>0.73438588059655541</v>
      </c>
      <c r="BS115" s="32">
        <f ca="1">EXP(-SUM($BD9:BS9))</f>
        <v>0.70324681194046501</v>
      </c>
      <c r="BT115" s="32">
        <f ca="1">EXP(-SUM($BD9:BT9))</f>
        <v>0.6680326283403919</v>
      </c>
      <c r="BU115" s="32">
        <f ca="1">EXP(-SUM($BD9:BU9))</f>
        <v>0.63069181178628564</v>
      </c>
      <c r="BV115" s="32">
        <f ca="1">EXP(-SUM($BD9:BV9))</f>
        <v>0.589511054173669</v>
      </c>
      <c r="BW115" s="32">
        <f ca="1">EXP(-SUM($BD9:BW9))</f>
        <v>0.54787600428383509</v>
      </c>
      <c r="BX115" s="32">
        <f ca="1">EXP(-SUM($BD9:BX9))</f>
        <v>0.50674987872503552</v>
      </c>
      <c r="BY115" s="32">
        <f ca="1">EXP(-SUM($BD9:BY9))</f>
        <v>0.45900726555463689</v>
      </c>
      <c r="BZ115" s="32">
        <f ca="1">EXP(-SUM($BD9:BZ9))</f>
        <v>0.41462416886350267</v>
      </c>
      <c r="CA115" s="32">
        <f ca="1">EXP(-SUM($BD9:CA9))</f>
        <v>0.36793128761439498</v>
      </c>
      <c r="CB115" s="32">
        <f ca="1">EXP(-SUM($BD9:CB9))</f>
        <v>0.31791451514298597</v>
      </c>
      <c r="CC115" s="32">
        <f ca="1">EXP(-SUM($BD9:CC9))</f>
        <v>0.2709713099981631</v>
      </c>
      <c r="CD115" s="32">
        <f ca="1">EXP(-SUM($BD9:CD9))</f>
        <v>0.22512301731105996</v>
      </c>
      <c r="CE115" s="32">
        <f ca="1">EXP(-SUM($BD9:CE9))</f>
        <v>0.18608672247337904</v>
      </c>
      <c r="CF115" s="32">
        <f ca="1">EXP(-SUM($BD9:CF9))</f>
        <v>0.14848733914398748</v>
      </c>
      <c r="CG115" s="32">
        <f ca="1">EXP(-SUM($BD9:CG9))</f>
        <v>0.11358285798029555</v>
      </c>
      <c r="CH115" s="32">
        <f ca="1">EXP(-SUM($BD9:CH9))</f>
        <v>8.491879420528034E-2</v>
      </c>
      <c r="CI115" s="32">
        <f ca="1">EXP(-SUM($BD9:CI9))</f>
        <v>6.1404488176624014E-2</v>
      </c>
      <c r="CJ115" s="32">
        <f ca="1">EXP(-SUM($BD9:CJ9))</f>
        <v>4.2824121240462525E-2</v>
      </c>
      <c r="CK115" s="32">
        <f ca="1">EXP(-SUM($BD9:CK9))</f>
        <v>2.8778187319741435E-2</v>
      </c>
      <c r="CL115" s="32">
        <f ca="1">EXP(-SUM($BD9:CL9))</f>
        <v>1.851473908127731E-2</v>
      </c>
      <c r="CM115" s="32">
        <f ca="1">EXP(-SUM($BD9:CM9))</f>
        <v>1.150495282664891E-2</v>
      </c>
      <c r="CN115" s="32">
        <f ca="1">EXP(-SUM($BD9:CN9))</f>
        <v>6.8370923951290036E-3</v>
      </c>
      <c r="CO115" s="32">
        <f ca="1">EXP(-SUM($BD9:CO9))</f>
        <v>3.8549540500346291E-3</v>
      </c>
      <c r="CP115" s="32">
        <f ca="1">EXP(-SUM($BD9:CP9))</f>
        <v>2.1107380844809713E-3</v>
      </c>
      <c r="CQ115" s="32">
        <f ca="1">EXP(-SUM($BD9:CQ9))</f>
        <v>1.0933937852460492E-3</v>
      </c>
      <c r="CR115" s="32">
        <f ca="1">EXP(-SUM($BD9:CR9))</f>
        <v>5.5049049582719251E-4</v>
      </c>
      <c r="CS115" s="32">
        <f ca="1">EXP(-SUM($BD9:CS9))</f>
        <v>2.562510152842805E-4</v>
      </c>
      <c r="CT115" s="32">
        <f ca="1">EXP(-SUM($BD9:CT9))</f>
        <v>1.1117616342123399E-4</v>
      </c>
      <c r="CU115" s="32">
        <f ca="1">EXP(-SUM($BD9:CU9))</f>
        <v>5.7079745528826628E-5</v>
      </c>
      <c r="CV115" s="32">
        <f ca="1">EXP(-SUM($BD9:CV9))</f>
        <v>2.9305718504523661E-5</v>
      </c>
      <c r="CW115" s="32"/>
      <c r="CX115" s="32"/>
      <c r="CY115" s="32"/>
      <c r="CZ115" s="32"/>
      <c r="DA115" s="32"/>
      <c r="DC115" s="47">
        <f t="shared" si="140"/>
        <v>65</v>
      </c>
      <c r="DD115" s="48">
        <f t="shared" si="141"/>
        <v>1</v>
      </c>
      <c r="DE115" s="32">
        <f ca="1">EXP(-SUM($DE9:DE9))</f>
        <v>0.99067877145122996</v>
      </c>
      <c r="DF115" s="32">
        <f ca="1">EXP(-SUM($DE9:DF9))</f>
        <v>0.98010453827055133</v>
      </c>
      <c r="DG115" s="32">
        <f ca="1">EXP(-SUM($DE9:DG9))</f>
        <v>0.96872769195269592</v>
      </c>
      <c r="DH115" s="32">
        <f ca="1">EXP(-SUM($DE9:DH9))</f>
        <v>0.95703073364282021</v>
      </c>
      <c r="DI115" s="32">
        <f ca="1">EXP(-SUM($DE9:DI9))</f>
        <v>0.94448187148107099</v>
      </c>
      <c r="DJ115" s="32">
        <f ca="1">EXP(-SUM($DE9:DJ9))</f>
        <v>0.93120270837905039</v>
      </c>
      <c r="DK115" s="32">
        <f ca="1">EXP(-SUM($DE9:DK9))</f>
        <v>0.9158913665848295</v>
      </c>
      <c r="DL115" s="32">
        <f ca="1">EXP(-SUM($DE9:DL9))</f>
        <v>0.89903827697858474</v>
      </c>
      <c r="DM115" s="32">
        <f ca="1">EXP(-SUM($DE9:DM9))</f>
        <v>0.88184111810773358</v>
      </c>
      <c r="DN115" s="32">
        <f ca="1">EXP(-SUM($DE9:DN9))</f>
        <v>0.86191999631041005</v>
      </c>
      <c r="DO115" s="32">
        <f ca="1">EXP(-SUM($DE9:DO9))</f>
        <v>0.84159538110690291</v>
      </c>
      <c r="DP115" s="32">
        <f ca="1">EXP(-SUM($DE9:DP9))</f>
        <v>0.81842013002289682</v>
      </c>
      <c r="DQ115" s="32">
        <f ca="1">EXP(-SUM($DE9:DQ9))</f>
        <v>0.79244448039578708</v>
      </c>
      <c r="DR115" s="32">
        <f ca="1">EXP(-SUM($DE9:DR9))</f>
        <v>0.76673052867899771</v>
      </c>
      <c r="DS115" s="32">
        <f ca="1">EXP(-SUM($DE9:DS9))</f>
        <v>0.73702348480522761</v>
      </c>
      <c r="DT115" s="32">
        <f ca="1">EXP(-SUM($DE9:DT9))</f>
        <v>0.70608861720624438</v>
      </c>
      <c r="DU115" s="32">
        <f ca="1">EXP(-SUM($DE9:DU9))</f>
        <v>0.67099194599804524</v>
      </c>
      <c r="DV115" s="32">
        <f ca="1">EXP(-SUM($DE9:DV9))</f>
        <v>0.63376950805097476</v>
      </c>
      <c r="DW115" s="32">
        <f ca="1">EXP(-SUM($DE9:DW9))</f>
        <v>0.59263001139544491</v>
      </c>
      <c r="DX115" s="32">
        <f ca="1">EXP(-SUM($DE9:DX9))</f>
        <v>0.55106501266825336</v>
      </c>
      <c r="DY115" s="32">
        <f ca="1">EXP(-SUM($DE9:DY9))</f>
        <v>0.51005727253079236</v>
      </c>
      <c r="DZ115" s="32">
        <f ca="1">EXP(-SUM($DE9:DZ9))</f>
        <v>0.46226777957784537</v>
      </c>
      <c r="EA115" s="32">
        <f ca="1">EXP(-SUM($DE9:EA9))</f>
        <v>0.41784078503867955</v>
      </c>
      <c r="EB115" s="32">
        <f ca="1">EXP(-SUM($DE9:EB9))</f>
        <v>0.37103175058019155</v>
      </c>
      <c r="EC115" s="32">
        <f ca="1">EXP(-SUM($DE9:EC9))</f>
        <v>0.32075646422755416</v>
      </c>
      <c r="ED115" s="32">
        <f ca="1">EXP(-SUM($DE9:ED9))</f>
        <v>0.27353225939648551</v>
      </c>
      <c r="EE115" s="32">
        <f ca="1">EXP(-SUM($DE9:EE9))</f>
        <v>0.22735077534987899</v>
      </c>
      <c r="EF115" s="32">
        <f ca="1">EXP(-SUM($DE9:EF9))</f>
        <v>0.1880206868800624</v>
      </c>
      <c r="EG115" s="32">
        <f ca="1">EXP(-SUM($DE9:EG9))</f>
        <v>0.15008564174321787</v>
      </c>
      <c r="EH115" s="32">
        <f ca="1">EXP(-SUM($DE9:EH9))</f>
        <v>0.11482547644426769</v>
      </c>
      <c r="EI115" s="32">
        <f ca="1">EXP(-SUM($DE9:EI9))</f>
        <v>8.5857609418720351E-2</v>
      </c>
      <c r="EJ115" s="32">
        <f ca="1">EXP(-SUM($DE9:EJ9))</f>
        <v>6.2082303381357735E-2</v>
      </c>
      <c r="EK115" s="32">
        <f ca="1">EXP(-SUM($DE9:EK9))</f>
        <v>4.3288643057044433E-2</v>
      </c>
      <c r="EL115" s="32">
        <f ca="1">EXP(-SUM($DE9:EL9))</f>
        <v>2.9080257211083583E-2</v>
      </c>
      <c r="EM115" s="32">
        <f ca="1">EXP(-SUM($DE9:EM9))</f>
        <v>1.8697304201771875E-2</v>
      </c>
      <c r="EN115" s="32">
        <f ca="1">EXP(-SUM($DE9:EN9))</f>
        <v>1.1610367379868015E-2</v>
      </c>
      <c r="EO115" s="32">
        <f ca="1">EXP(-SUM($DE9:EO9))</f>
        <v>6.8931372742853329E-3</v>
      </c>
      <c r="EP115" s="32">
        <f ca="1">EXP(-SUM($DE9:EP9))</f>
        <v>3.8810588797863611E-3</v>
      </c>
      <c r="EQ115" s="32">
        <f ca="1">EXP(-SUM($DE9:EQ9))</f>
        <v>2.1222956347842705E-3</v>
      </c>
      <c r="ER115" s="32">
        <f ca="1">EXP(-SUM($DE9:ER9))</f>
        <v>1.0975442387306041E-3</v>
      </c>
      <c r="ES115" s="32">
        <f ca="1">EXP(-SUM($DE9:ES9))</f>
        <v>5.5156937080014993E-4</v>
      </c>
      <c r="ET115" s="32">
        <f ca="1">EXP(-SUM($DE9:ET9))</f>
        <v>2.5592703551364869E-4</v>
      </c>
      <c r="EU115" s="32">
        <f ca="1">EXP(-SUM($DE9:EU9))</f>
        <v>1.1069510683336996E-4</v>
      </c>
      <c r="EV115" s="32">
        <f ca="1">EXP(-SUM($DE9:EV9))</f>
        <v>5.6832762841393827E-5</v>
      </c>
      <c r="EW115" s="32">
        <f ca="1">EXP(-SUM($DE9:EW9))</f>
        <v>2.9178913364690986E-5</v>
      </c>
      <c r="EX115" s="32"/>
      <c r="EY115" s="32"/>
      <c r="EZ115" s="32"/>
      <c r="FA115" s="32"/>
      <c r="FB115" s="32"/>
      <c r="FC115" s="32"/>
    </row>
    <row r="116" spans="54:159" x14ac:dyDescent="0.25">
      <c r="BB116" s="31">
        <f t="shared" si="138"/>
        <v>66</v>
      </c>
      <c r="BC116" s="32">
        <f t="shared" si="139"/>
        <v>1</v>
      </c>
      <c r="BD116" s="32">
        <f ca="1">EXP(-SUM($BD10:BD10))</f>
        <v>0.98905937635860952</v>
      </c>
      <c r="BE116" s="32">
        <f ca="1">EXP(-SUM($BD10:BE10))</f>
        <v>0.97728443965534562</v>
      </c>
      <c r="BF116" s="32">
        <f ca="1">EXP(-SUM($BD10:BF10))</f>
        <v>0.96517506217748639</v>
      </c>
      <c r="BG116" s="32">
        <f ca="1">EXP(-SUM($BD10:BG10))</f>
        <v>0.95219015683679509</v>
      </c>
      <c r="BH116" s="32">
        <f ca="1">EXP(-SUM($BD10:BH10))</f>
        <v>0.93843626469886432</v>
      </c>
      <c r="BI116" s="32">
        <f ca="1">EXP(-SUM($BD10:BI10))</f>
        <v>0.92268380449966547</v>
      </c>
      <c r="BJ116" s="32">
        <f ca="1">EXP(-SUM($BD10:BJ10))</f>
        <v>0.90529551106184891</v>
      </c>
      <c r="BK116" s="32">
        <f ca="1">EXP(-SUM($BD10:BK10))</f>
        <v>0.88753921985118434</v>
      </c>
      <c r="BL116" s="32">
        <f ca="1">EXP(-SUM($BD10:BL10))</f>
        <v>0.86702796810062432</v>
      </c>
      <c r="BM116" s="32">
        <f ca="1">EXP(-SUM($BD10:BM10))</f>
        <v>0.84607646038210504</v>
      </c>
      <c r="BN116" s="32">
        <f ca="1">EXP(-SUM($BD10:BN10))</f>
        <v>0.82226254394729614</v>
      </c>
      <c r="BO116" s="32">
        <f ca="1">EXP(-SUM($BD10:BO10))</f>
        <v>0.79563028982571138</v>
      </c>
      <c r="BP116" s="32">
        <f ca="1">EXP(-SUM($BD10:BP10))</f>
        <v>0.76921880565546252</v>
      </c>
      <c r="BQ116" s="32">
        <f ca="1">EXP(-SUM($BD10:BQ10))</f>
        <v>0.73883364841398902</v>
      </c>
      <c r="BR116" s="32">
        <f ca="1">EXP(-SUM($BD10:BR10))</f>
        <v>0.70718600825335942</v>
      </c>
      <c r="BS116" s="32">
        <f ca="1">EXP(-SUM($BD10:BS10))</f>
        <v>0.67151248375397588</v>
      </c>
      <c r="BT116" s="32">
        <f ca="1">EXP(-SUM($BD10:BT10))</f>
        <v>0.63369103971880447</v>
      </c>
      <c r="BU116" s="32">
        <f ca="1">EXP(-SUM($BD10:BU10))</f>
        <v>0.59207088563620092</v>
      </c>
      <c r="BV116" s="32">
        <f ca="1">EXP(-SUM($BD10:BV10))</f>
        <v>0.54996303842796246</v>
      </c>
      <c r="BW116" s="32">
        <f ca="1">EXP(-SUM($BD10:BW10))</f>
        <v>0.50832021260828952</v>
      </c>
      <c r="BX116" s="32">
        <f ca="1">EXP(-SUM($BD10:BX10))</f>
        <v>0.46016444988278593</v>
      </c>
      <c r="BY116" s="32">
        <f ca="1">EXP(-SUM($BD10:BY10))</f>
        <v>0.41539776257715155</v>
      </c>
      <c r="BZ116" s="32">
        <f ca="1">EXP(-SUM($BD10:BZ10))</f>
        <v>0.36837191352767062</v>
      </c>
      <c r="CA116" s="32">
        <f ca="1">EXP(-SUM($BD10:CA10))</f>
        <v>0.31813296364129606</v>
      </c>
      <c r="CB116" s="32">
        <f ca="1">EXP(-SUM($BD10:CB10))</f>
        <v>0.27101962664108298</v>
      </c>
      <c r="CC116" s="32">
        <f ca="1">EXP(-SUM($BD10:CC10))</f>
        <v>0.22506376525974092</v>
      </c>
      <c r="CD116" s="32">
        <f ca="1">EXP(-SUM($BD10:CD10))</f>
        <v>0.18594598394814085</v>
      </c>
      <c r="CE116" s="32">
        <f ca="1">EXP(-SUM($BD10:CE10))</f>
        <v>0.14832047500290468</v>
      </c>
      <c r="CF116" s="32">
        <f ca="1">EXP(-SUM($BD10:CF10))</f>
        <v>0.11343542002706071</v>
      </c>
      <c r="CG116" s="32">
        <f ca="1">EXP(-SUM($BD10:CG10))</f>
        <v>8.4798892709717577E-2</v>
      </c>
      <c r="CH116" s="32">
        <f ca="1">EXP(-SUM($BD10:CH10))</f>
        <v>6.1318813820314705E-2</v>
      </c>
      <c r="CI116" s="32">
        <f ca="1">EXP(-SUM($BD10:CI10))</f>
        <v>4.2772461057560857E-2</v>
      </c>
      <c r="CJ116" s="32">
        <f ca="1">EXP(-SUM($BD10:CJ10))</f>
        <v>2.8753438497789902E-2</v>
      </c>
      <c r="CK116" s="32">
        <f ca="1">EXP(-SUM($BD10:CK10))</f>
        <v>1.8510449679815924E-2</v>
      </c>
      <c r="CL116" s="32">
        <f ca="1">EXP(-SUM($BD10:CL10))</f>
        <v>1.1510231481895446E-2</v>
      </c>
      <c r="CM116" s="32">
        <f ca="1">EXP(-SUM($BD10:CM10))</f>
        <v>6.8467669049645536E-3</v>
      </c>
      <c r="CN116" s="32">
        <f ca="1">EXP(-SUM($BD10:CN10))</f>
        <v>3.8658610384476933E-3</v>
      </c>
      <c r="CO116" s="32">
        <f ca="1">EXP(-SUM($BD10:CO10))</f>
        <v>2.1194329240520129E-3</v>
      </c>
      <c r="CP116" s="32">
        <f ca="1">EXP(-SUM($BD10:CP10))</f>
        <v>1.099730301489696E-3</v>
      </c>
      <c r="CQ116" s="32">
        <f ca="1">EXP(-SUM($BD10:CQ10))</f>
        <v>5.546926578409194E-4</v>
      </c>
      <c r="CR116" s="32">
        <f ca="1">EXP(-SUM($BD10:CR10))</f>
        <v>2.5903715187726336E-4</v>
      </c>
      <c r="CS116" s="32">
        <f ca="1">EXP(-SUM($BD10:CS10))</f>
        <v>1.1272937188202295E-4</v>
      </c>
      <c r="CT116" s="32">
        <f ca="1">EXP(-SUM($BD10:CT10))</f>
        <v>5.7877189342021942E-5</v>
      </c>
      <c r="CU116" s="32">
        <f ca="1">EXP(-SUM($BD10:CU10))</f>
        <v>2.9715139809684764E-5</v>
      </c>
      <c r="CV116" s="32"/>
      <c r="CW116" s="32"/>
      <c r="CX116" s="32"/>
      <c r="CY116" s="32"/>
      <c r="CZ116" s="32"/>
      <c r="DA116" s="32"/>
      <c r="DC116" s="47">
        <f t="shared" si="140"/>
        <v>66</v>
      </c>
      <c r="DD116" s="48">
        <f t="shared" si="141"/>
        <v>1</v>
      </c>
      <c r="DE116" s="32">
        <f ca="1">EXP(-SUM($DE10:DE10))</f>
        <v>0.98919364492248929</v>
      </c>
      <c r="DF116" s="32">
        <f ca="1">EXP(-SUM($DE10:DF10))</f>
        <v>0.97756512667506068</v>
      </c>
      <c r="DG116" s="32">
        <f ca="1">EXP(-SUM($DE10:DG10))</f>
        <v>0.96560785887784994</v>
      </c>
      <c r="DH116" s="32">
        <f ca="1">EXP(-SUM($DE10:DH10))</f>
        <v>0.95278288133591493</v>
      </c>
      <c r="DI116" s="32">
        <f ca="1">EXP(-SUM($DE10:DI10))</f>
        <v>0.93920494603639315</v>
      </c>
      <c r="DJ116" s="32">
        <f ca="1">EXP(-SUM($DE10:DJ10))</f>
        <v>0.92360163081846747</v>
      </c>
      <c r="DK116" s="32">
        <f ca="1">EXP(-SUM($DE10:DK10))</f>
        <v>0.90640256734263391</v>
      </c>
      <c r="DL116" s="32">
        <f ca="1">EXP(-SUM($DE10:DL10))</f>
        <v>0.88884591653602829</v>
      </c>
      <c r="DM116" s="32">
        <f ca="1">EXP(-SUM($DE10:DM10))</f>
        <v>0.86853680895739316</v>
      </c>
      <c r="DN116" s="32">
        <f ca="1">EXP(-SUM($DE10:DN10))</f>
        <v>0.84780403547431937</v>
      </c>
      <c r="DO116" s="32">
        <f ca="1">EXP(-SUM($DE10:DO10))</f>
        <v>0.82420104603537414</v>
      </c>
      <c r="DP116" s="32">
        <f ca="1">EXP(-SUM($DE10:DP10))</f>
        <v>0.79777529738406905</v>
      </c>
      <c r="DQ116" s="32">
        <f ca="1">EXP(-SUM($DE10:DQ10))</f>
        <v>0.77159215286730176</v>
      </c>
      <c r="DR116" s="32">
        <f ca="1">EXP(-SUM($DE10:DR10))</f>
        <v>0.74140637608060933</v>
      </c>
      <c r="DS116" s="32">
        <f ca="1">EXP(-SUM($DE10:DS10))</f>
        <v>0.70996962783037953</v>
      </c>
      <c r="DT116" s="32">
        <f ca="1">EXP(-SUM($DE10:DT10))</f>
        <v>0.67441880783318764</v>
      </c>
      <c r="DU116" s="32">
        <f ca="1">EXP(-SUM($DE10:DU10))</f>
        <v>0.63672102494719052</v>
      </c>
      <c r="DV116" s="32">
        <f ca="1">EXP(-SUM($DE10:DV10))</f>
        <v>0.59514659238726353</v>
      </c>
      <c r="DW116" s="32">
        <f ca="1">EXP(-SUM($DE10:DW10))</f>
        <v>0.55311352466041386</v>
      </c>
      <c r="DX116" s="32">
        <f ca="1">EXP(-SUM($DE10:DX10))</f>
        <v>0.51159424641936546</v>
      </c>
      <c r="DY116" s="32">
        <f ca="1">EXP(-SUM($DE10:DY10))</f>
        <v>0.46339522904919184</v>
      </c>
      <c r="DZ116" s="32">
        <f ca="1">EXP(-SUM($DE10:DZ10))</f>
        <v>0.41858784406749944</v>
      </c>
      <c r="EA116" s="32">
        <f ca="1">EXP(-SUM($DE10:EA10))</f>
        <v>0.37144859372196992</v>
      </c>
      <c r="EB116" s="32">
        <f ca="1">EXP(-SUM($DE10:EB10))</f>
        <v>0.32095367681105008</v>
      </c>
      <c r="EC116" s="32">
        <f ca="1">EXP(-SUM($DE10:EC10))</f>
        <v>0.27356170955296527</v>
      </c>
      <c r="ED116" s="32">
        <f ca="1">EXP(-SUM($DE10:ED10))</f>
        <v>0.22727512176751419</v>
      </c>
      <c r="EE116" s="32">
        <f ca="1">EXP(-SUM($DE10:EE10))</f>
        <v>0.18786565236471295</v>
      </c>
      <c r="EF116" s="32">
        <f ca="1">EXP(-SUM($DE10:EF10))</f>
        <v>0.14990683088728293</v>
      </c>
      <c r="EG116" s="32">
        <f ca="1">EXP(-SUM($DE10:EG10))</f>
        <v>0.11466867398327871</v>
      </c>
      <c r="EH116" s="32">
        <f ca="1">EXP(-SUM($DE10:EH10))</f>
        <v>8.573059087373644E-2</v>
      </c>
      <c r="EI116" s="32">
        <f ca="1">EXP(-SUM($DE10:EI10))</f>
        <v>6.1991495556987124E-2</v>
      </c>
      <c r="EJ116" s="32">
        <f ca="1">EXP(-SUM($DE10:EJ10))</f>
        <v>4.3233506221466017E-2</v>
      </c>
      <c r="EK116" s="32">
        <f ca="1">EXP(-SUM($DE10:EK10))</f>
        <v>2.9053297639064821E-2</v>
      </c>
      <c r="EL116" s="32">
        <f ca="1">EXP(-SUM($DE10:EL10))</f>
        <v>1.8691734099213875E-2</v>
      </c>
      <c r="EM116" s="32">
        <f ca="1">EXP(-SUM($DE10:EM10))</f>
        <v>1.161493651710077E-2</v>
      </c>
      <c r="EN116" s="32">
        <f ca="1">EXP(-SUM($DE10:EN10))</f>
        <v>6.9024528242334886E-3</v>
      </c>
      <c r="EO116" s="32">
        <f ca="1">EXP(-SUM($DE10:EO10))</f>
        <v>3.891806184878944E-3</v>
      </c>
      <c r="EP116" s="32">
        <f ca="1">EXP(-SUM($DE10:EP10))</f>
        <v>2.1309160693546497E-3</v>
      </c>
      <c r="EQ116" s="32">
        <f ca="1">EXP(-SUM($DE10:EQ10))</f>
        <v>1.1038462821341668E-3</v>
      </c>
      <c r="ER116" s="32">
        <f ca="1">EXP(-SUM($DE10:ER10))</f>
        <v>5.5575300991151863E-4</v>
      </c>
      <c r="ES116" s="32">
        <f ca="1">EXP(-SUM($DE10:ES10))</f>
        <v>2.5870069350266653E-4</v>
      </c>
      <c r="ET116" s="32">
        <f ca="1">EXP(-SUM($DE10:ET10))</f>
        <v>1.1223897218956058E-4</v>
      </c>
      <c r="EU116" s="32">
        <f ca="1">EXP(-SUM($DE10:EU10))</f>
        <v>5.762540974474345E-5</v>
      </c>
      <c r="EV116" s="32">
        <f ca="1">EXP(-SUM($DE10:EV10))</f>
        <v>2.9585871854218851E-5</v>
      </c>
      <c r="EW116" s="32"/>
      <c r="EX116" s="32"/>
      <c r="EY116" s="32"/>
      <c r="EZ116" s="32"/>
      <c r="FA116" s="32"/>
      <c r="FB116" s="32"/>
      <c r="FC116" s="32"/>
    </row>
    <row r="117" spans="54:159" x14ac:dyDescent="0.25">
      <c r="BB117" s="31">
        <f t="shared" si="138"/>
        <v>67</v>
      </c>
      <c r="BC117" s="32">
        <f t="shared" si="139"/>
        <v>1</v>
      </c>
      <c r="BD117" s="32">
        <f ca="1">EXP(-SUM($BD11:BD11))</f>
        <v>0.98794328616584637</v>
      </c>
      <c r="BE117" s="32">
        <f ca="1">EXP(-SUM($BD11:BE11))</f>
        <v>0.97554256423406316</v>
      </c>
      <c r="BF117" s="32">
        <f ca="1">EXP(-SUM($BD11:BF11))</f>
        <v>0.96224857558640509</v>
      </c>
      <c r="BG117" s="32">
        <f ca="1">EXP(-SUM($BD11:BG11))</f>
        <v>0.94816052964216713</v>
      </c>
      <c r="BH117" s="32">
        <f ca="1">EXP(-SUM($BD11:BH11))</f>
        <v>0.93207956185660557</v>
      </c>
      <c r="BI117" s="32">
        <f ca="1">EXP(-SUM($BD11:BI11))</f>
        <v>0.91430330133297777</v>
      </c>
      <c r="BJ117" s="32">
        <f ca="1">EXP(-SUM($BD11:BJ11))</f>
        <v>0.8961442630735249</v>
      </c>
      <c r="BK117" s="32">
        <f ca="1">EXP(-SUM($BD11:BK11))</f>
        <v>0.87519724890182082</v>
      </c>
      <c r="BL117" s="32">
        <f ca="1">EXP(-SUM($BD11:BL11))</f>
        <v>0.85378805525019164</v>
      </c>
      <c r="BM117" s="32">
        <f ca="1">EXP(-SUM($BD11:BM11))</f>
        <v>0.82949287013605044</v>
      </c>
      <c r="BN117" s="32">
        <f ca="1">EXP(-SUM($BD11:BN11))</f>
        <v>0.80235269755508898</v>
      </c>
      <c r="BO117" s="32">
        <f ca="1">EXP(-SUM($BD11:BO11))</f>
        <v>0.77541340881050003</v>
      </c>
      <c r="BP117" s="32">
        <f ca="1">EXP(-SUM($BD11:BP11))</f>
        <v>0.74448617318890642</v>
      </c>
      <c r="BQ117" s="32">
        <f ca="1">EXP(-SUM($BD11:BQ11))</f>
        <v>0.71227076364596809</v>
      </c>
      <c r="BR117" s="32">
        <f ca="1">EXP(-SUM($BD11:BR11))</f>
        <v>0.67607486587487298</v>
      </c>
      <c r="BS117" s="32">
        <f ca="1">EXP(-SUM($BD11:BS11))</f>
        <v>0.6377062677564338</v>
      </c>
      <c r="BT117" s="32">
        <f ca="1">EXP(-SUM($BD11:BT11))</f>
        <v>0.59557590010573269</v>
      </c>
      <c r="BU117" s="32">
        <f ca="1">EXP(-SUM($BD11:BU11))</f>
        <v>0.55292307223158466</v>
      </c>
      <c r="BV117" s="32">
        <f ca="1">EXP(-SUM($BD11:BV11))</f>
        <v>0.51069111432879855</v>
      </c>
      <c r="BW117" s="32">
        <f ca="1">EXP(-SUM($BD11:BW11))</f>
        <v>0.46204290737232978</v>
      </c>
      <c r="BX117" s="32">
        <f ca="1">EXP(-SUM($BD11:BX11))</f>
        <v>0.41681909466703304</v>
      </c>
      <c r="BY117" s="32">
        <f ca="1">EXP(-SUM($BD11:BY11))</f>
        <v>0.36938443873904181</v>
      </c>
      <c r="BZ117" s="32">
        <f ca="1">EXP(-SUM($BD11:BZ11))</f>
        <v>0.31884419050938667</v>
      </c>
      <c r="CA117" s="32">
        <f ca="1">EXP(-SUM($BD11:CA11))</f>
        <v>0.27148697231469326</v>
      </c>
      <c r="CB117" s="32">
        <f ca="1">EXP(-SUM($BD11:CB11))</f>
        <v>0.22535210677360887</v>
      </c>
      <c r="CC117" s="32">
        <f ca="1">EXP(-SUM($BD11:CC11))</f>
        <v>0.1860921386648238</v>
      </c>
      <c r="CD117" s="32">
        <f ca="1">EXP(-SUM($BD11:CD11))</f>
        <v>0.14838238183670696</v>
      </c>
      <c r="CE117" s="32">
        <f ca="1">EXP(-SUM($BD11:CE11))</f>
        <v>0.11346295056357468</v>
      </c>
      <c r="CF117" s="32">
        <f ca="1">EXP(-SUM($BD11:CF11))</f>
        <v>8.4809796819432168E-2</v>
      </c>
      <c r="CG117" s="32">
        <f ca="1">EXP(-SUM($BD11:CG11))</f>
        <v>6.1327724775603103E-2</v>
      </c>
      <c r="CH117" s="32">
        <f ca="1">EXP(-SUM($BD11:CH11))</f>
        <v>4.278676527705947E-2</v>
      </c>
      <c r="CI117" s="32">
        <f ca="1">EXP(-SUM($BD11:CI11))</f>
        <v>2.8773019758955992E-2</v>
      </c>
      <c r="CJ117" s="32">
        <f ca="1">EXP(-SUM($BD11:CJ11))</f>
        <v>1.8534687044144099E-2</v>
      </c>
      <c r="CK117" s="32">
        <f ca="1">EXP(-SUM($BD11:CK11))</f>
        <v>1.1533251248926594E-2</v>
      </c>
      <c r="CL117" s="32">
        <f ca="1">EXP(-SUM($BD11:CL11))</f>
        <v>6.8670048616188053E-3</v>
      </c>
      <c r="CM117" s="32">
        <f ca="1">EXP(-SUM($BD11:CM11))</f>
        <v>3.8827504668177437E-3</v>
      </c>
      <c r="CN117" s="32">
        <f ca="1">EXP(-SUM($BD11:CN11))</f>
        <v>2.1314248447233983E-3</v>
      </c>
      <c r="CO117" s="32">
        <f ca="1">EXP(-SUM($BD11:CO11))</f>
        <v>1.1077938830619332E-3</v>
      </c>
      <c r="CP117" s="32">
        <f ca="1">EXP(-SUM($BD11:CP11))</f>
        <v>5.5977832736423883E-4</v>
      </c>
      <c r="CQ117" s="32">
        <f ca="1">EXP(-SUM($BD11:CQ11))</f>
        <v>2.6224893791399227E-4</v>
      </c>
      <c r="CR117" s="32">
        <f ca="1">EXP(-SUM($BD11:CR11))</f>
        <v>1.1447557710348382E-4</v>
      </c>
      <c r="CS117" s="32">
        <f ca="1">EXP(-SUM($BD11:CS11))</f>
        <v>5.8773720996064055E-5</v>
      </c>
      <c r="CT117" s="32">
        <f ca="1">EXP(-SUM($BD11:CT11))</f>
        <v>3.0175434508624588E-5</v>
      </c>
      <c r="CU117" s="32"/>
      <c r="CV117" s="32"/>
      <c r="CW117" s="32"/>
      <c r="CX117" s="32"/>
      <c r="CY117" s="32"/>
      <c r="CZ117" s="32"/>
      <c r="DA117" s="32"/>
      <c r="DC117" s="47">
        <f t="shared" si="140"/>
        <v>67</v>
      </c>
      <c r="DD117" s="48">
        <f t="shared" si="141"/>
        <v>1</v>
      </c>
      <c r="DE117" s="32">
        <f ca="1">EXP(-SUM($DE11:DE11))</f>
        <v>0.9880948131277868</v>
      </c>
      <c r="DF117" s="32">
        <f ca="1">EXP(-SUM($DE11:DF11))</f>
        <v>0.97585148601587768</v>
      </c>
      <c r="DG117" s="32">
        <f ca="1">EXP(-SUM($DE11:DG11))</f>
        <v>0.96272294626278687</v>
      </c>
      <c r="DH117" s="32">
        <f ca="1">EXP(-SUM($DE11:DH11))</f>
        <v>0.94881691345354524</v>
      </c>
      <c r="DI117" s="32">
        <f ca="1">EXP(-SUM($DE11:DI11))</f>
        <v>0.93289020513276255</v>
      </c>
      <c r="DJ117" s="32">
        <f ca="1">EXP(-SUM($DE11:DJ11))</f>
        <v>0.91530956856690282</v>
      </c>
      <c r="DK117" s="32">
        <f ca="1">EXP(-SUM($DE11:DK11))</f>
        <v>0.89735686356749489</v>
      </c>
      <c r="DL117" s="32">
        <f ca="1">EXP(-SUM($DE11:DL11))</f>
        <v>0.87661872363288784</v>
      </c>
      <c r="DM117" s="32">
        <f ca="1">EXP(-SUM($DE11:DM11))</f>
        <v>0.8554354577751232</v>
      </c>
      <c r="DN117" s="32">
        <f ca="1">EXP(-SUM($DE11:DN11))</f>
        <v>0.83135812025218925</v>
      </c>
      <c r="DO117" s="32">
        <f ca="1">EXP(-SUM($DE11:DO11))</f>
        <v>0.80443126959167988</v>
      </c>
      <c r="DP117" s="32">
        <f ca="1">EXP(-SUM($DE11:DP11))</f>
        <v>0.77772763096132047</v>
      </c>
      <c r="DQ117" s="32">
        <f ca="1">EXP(-SUM($DE11:DQ11))</f>
        <v>0.747006363899133</v>
      </c>
      <c r="DR117" s="32">
        <f ca="1">EXP(-SUM($DE11:DR11))</f>
        <v>0.71500864878000059</v>
      </c>
      <c r="DS117" s="32">
        <f ca="1">EXP(-SUM($DE11:DS11))</f>
        <v>0.67894051641900754</v>
      </c>
      <c r="DT117" s="32">
        <f ca="1">EXP(-SUM($DE11:DT11))</f>
        <v>0.64070070499897169</v>
      </c>
      <c r="DU117" s="32">
        <f ca="1">EXP(-SUM($DE11:DU11))</f>
        <v>0.59862016354974623</v>
      </c>
      <c r="DV117" s="32">
        <f ca="1">EXP(-SUM($DE11:DV11))</f>
        <v>0.5560465342866926</v>
      </c>
      <c r="DW117" s="32">
        <f ca="1">EXP(-SUM($DE11:DW11))</f>
        <v>0.51394307031369224</v>
      </c>
      <c r="DX117" s="32">
        <f ca="1">EXP(-SUM($DE11:DX11))</f>
        <v>0.46525462563932168</v>
      </c>
      <c r="DY117" s="32">
        <f ca="1">EXP(-SUM($DE11:DY11))</f>
        <v>0.41999274513377455</v>
      </c>
      <c r="DZ117" s="32">
        <f ca="1">EXP(-SUM($DE11:DZ11))</f>
        <v>0.37244671283931863</v>
      </c>
      <c r="EA117" s="32">
        <f ca="1">EXP(-SUM($DE11:EA11))</f>
        <v>0.32165203752736937</v>
      </c>
      <c r="EB117" s="32">
        <f ca="1">EXP(-SUM($DE11:EB11))</f>
        <v>0.27401754952153423</v>
      </c>
      <c r="EC117" s="32">
        <f ca="1">EXP(-SUM($DE11:EC11))</f>
        <v>0.22755334071888739</v>
      </c>
      <c r="ED117" s="32">
        <f ca="1">EXP(-SUM($DE11:ED11))</f>
        <v>0.18800285239975448</v>
      </c>
      <c r="EE117" s="32">
        <f ca="1">EXP(-SUM($DE11:EE11))</f>
        <v>0.1499611434340492</v>
      </c>
      <c r="EF117" s="32">
        <f ca="1">EXP(-SUM($DE11:EF11))</f>
        <v>0.11469020236650759</v>
      </c>
      <c r="EG117" s="32">
        <f ca="1">EXP(-SUM($DE11:EG11))</f>
        <v>8.5736907951794714E-2</v>
      </c>
      <c r="EH117" s="32">
        <f ca="1">EXP(-SUM($DE11:EH11))</f>
        <v>6.1997100766660103E-2</v>
      </c>
      <c r="EI117" s="32">
        <f ca="1">EXP(-SUM($DE11:EI11))</f>
        <v>4.3245594834796432E-2</v>
      </c>
      <c r="EJ117" s="32">
        <f ca="1">EXP(-SUM($DE11:EJ11))</f>
        <v>2.9071498825126742E-2</v>
      </c>
      <c r="EK117" s="32">
        <f ca="1">EXP(-SUM($DE11:EK11))</f>
        <v>1.87152057017702E-2</v>
      </c>
      <c r="EL117" s="32">
        <f ca="1">EXP(-SUM($DE11:EL11))</f>
        <v>1.1637553575673408E-2</v>
      </c>
      <c r="EM117" s="32">
        <f ca="1">EXP(-SUM($DE11:EM11))</f>
        <v>6.9225034094232973E-3</v>
      </c>
      <c r="EN117" s="32">
        <f ca="1">EXP(-SUM($DE11:EN11))</f>
        <v>3.9086238206249247E-3</v>
      </c>
      <c r="EO117" s="32">
        <f ca="1">EXP(-SUM($DE11:EO11))</f>
        <v>2.1428773385224519E-3</v>
      </c>
      <c r="EP117" s="32">
        <f ca="1">EXP(-SUM($DE11:EP11))</f>
        <v>1.1118951276095693E-3</v>
      </c>
      <c r="EQ117" s="32">
        <f ca="1">EXP(-SUM($DE11:EQ11))</f>
        <v>5.608284710702763E-4</v>
      </c>
      <c r="ER117" s="32">
        <f ca="1">EXP(-SUM($DE11:ER11))</f>
        <v>2.6190252887642903E-4</v>
      </c>
      <c r="ES117" s="32">
        <f ca="1">EXP(-SUM($DE11:ES11))</f>
        <v>1.1397634416758218E-4</v>
      </c>
      <c r="ET117" s="32">
        <f ca="1">EXP(-SUM($DE11:ET11))</f>
        <v>5.8517406260387245E-5</v>
      </c>
      <c r="EU117" s="32">
        <f ca="1">EXP(-SUM($DE11:EU11))</f>
        <v>3.0043838135467801E-5</v>
      </c>
      <c r="EV117" s="32"/>
      <c r="EW117" s="32"/>
      <c r="EX117" s="32"/>
      <c r="EY117" s="32"/>
      <c r="EZ117" s="32"/>
      <c r="FA117" s="32"/>
      <c r="FB117" s="32"/>
      <c r="FC117" s="32"/>
    </row>
    <row r="118" spans="54:159" x14ac:dyDescent="0.25">
      <c r="BB118" s="31">
        <f t="shared" si="138"/>
        <v>68</v>
      </c>
      <c r="BC118" s="32">
        <f t="shared" si="139"/>
        <v>1</v>
      </c>
      <c r="BD118" s="32">
        <f ca="1">EXP(-SUM($BD12:BD12))</f>
        <v>0.98728464135246707</v>
      </c>
      <c r="BE118" s="32">
        <f ca="1">EXP(-SUM($BD12:BE12))</f>
        <v>0.97365679116422987</v>
      </c>
      <c r="BF118" s="32">
        <f ca="1">EXP(-SUM($BD12:BF12))</f>
        <v>0.95920803884049322</v>
      </c>
      <c r="BG118" s="32">
        <f ca="1">EXP(-SUM($BD12:BG12))</f>
        <v>0.94277077905369677</v>
      </c>
      <c r="BH118" s="32">
        <f ca="1">EXP(-SUM($BD12:BH12))</f>
        <v>0.92457476389578896</v>
      </c>
      <c r="BI118" s="32">
        <f ca="1">EXP(-SUM($BD12:BI12))</f>
        <v>0.90598026145342703</v>
      </c>
      <c r="BJ118" s="32">
        <f ca="1">EXP(-SUM($BD12:BJ12))</f>
        <v>0.88456113057510333</v>
      </c>
      <c r="BK118" s="32">
        <f ca="1">EXP(-SUM($BD12:BK12))</f>
        <v>0.86265661804290283</v>
      </c>
      <c r="BL118" s="32">
        <f ca="1">EXP(-SUM($BD12:BL12))</f>
        <v>0.83783921938693873</v>
      </c>
      <c r="BM118" s="32">
        <f ca="1">EXP(-SUM($BD12:BM12))</f>
        <v>0.81014670414054801</v>
      </c>
      <c r="BN118" s="32">
        <f ca="1">EXP(-SUM($BD12:BN12))</f>
        <v>0.78263466336985965</v>
      </c>
      <c r="BO118" s="32">
        <f ca="1">EXP(-SUM($BD12:BO12))</f>
        <v>0.75111640370522958</v>
      </c>
      <c r="BP118" s="32">
        <f ca="1">EXP(-SUM($BD12:BP12))</f>
        <v>0.71828226710227561</v>
      </c>
      <c r="BQ118" s="32">
        <f ca="1">EXP(-SUM($BD12:BQ12))</f>
        <v>0.68151082884398795</v>
      </c>
      <c r="BR118" s="32">
        <f ca="1">EXP(-SUM($BD12:BR12))</f>
        <v>0.64253904661690409</v>
      </c>
      <c r="BS118" s="32">
        <f ca="1">EXP(-SUM($BD12:BS12))</f>
        <v>0.59983962431130655</v>
      </c>
      <c r="BT118" s="32">
        <f ca="1">EXP(-SUM($BD12:BT12))</f>
        <v>0.55658162528944088</v>
      </c>
      <c r="BU118" s="32">
        <f ca="1">EXP(-SUM($BD12:BU12))</f>
        <v>0.51369974582473854</v>
      </c>
      <c r="BV118" s="32">
        <f ca="1">EXP(-SUM($BD12:BV12))</f>
        <v>0.46449411219111802</v>
      </c>
      <c r="BW118" s="32">
        <f ca="1">EXP(-SUM($BD12:BW12))</f>
        <v>0.41875295328385259</v>
      </c>
      <c r="BX118" s="32">
        <f ca="1">EXP(-SUM($BD12:BX12))</f>
        <v>0.37084794636384039</v>
      </c>
      <c r="BY118" s="32">
        <f ca="1">EXP(-SUM($BD12:BY12))</f>
        <v>0.31994311344011811</v>
      </c>
      <c r="BZ118" s="32">
        <f ca="1">EXP(-SUM($BD12:BZ12))</f>
        <v>0.27228327249419321</v>
      </c>
      <c r="CA118" s="32">
        <f ca="1">EXP(-SUM($BD12:CA12))</f>
        <v>0.22591284402975711</v>
      </c>
      <c r="CB118" s="32">
        <f ca="1">EXP(-SUM($BD12:CB12))</f>
        <v>0.18646269319203881</v>
      </c>
      <c r="CC118" s="32">
        <f ca="1">EXP(-SUM($BD12:CC12))</f>
        <v>0.14862299519748573</v>
      </c>
      <c r="CD118" s="32">
        <f ca="1">EXP(-SUM($BD12:CD12))</f>
        <v>0.11362708203380018</v>
      </c>
      <c r="CE118" s="32">
        <f ca="1">EXP(-SUM($BD12:CE12))</f>
        <v>8.4922786562776686E-2</v>
      </c>
      <c r="CF118" s="32">
        <f ca="1">EXP(-SUM($BD12:CF12))</f>
        <v>6.1410457435053509E-2</v>
      </c>
      <c r="CG118" s="32">
        <f ca="1">EXP(-SUM($BD12:CG12))</f>
        <v>4.2852582353437349E-2</v>
      </c>
      <c r="CH118" s="32">
        <f ca="1">EXP(-SUM($BD12:CH12))</f>
        <v>2.8827255524847637E-2</v>
      </c>
      <c r="CI118" s="32">
        <f ca="1">EXP(-SUM($BD12:CI12))</f>
        <v>1.8581268298451609E-2</v>
      </c>
      <c r="CJ118" s="32">
        <f ca="1">EXP(-SUM($BD12:CJ12))</f>
        <v>1.1570198842833605E-2</v>
      </c>
      <c r="CK118" s="32">
        <f ca="1">EXP(-SUM($BD12:CK12))</f>
        <v>6.8955637997676388E-3</v>
      </c>
      <c r="CL118" s="32">
        <f ca="1">EXP(-SUM($BD12:CL12))</f>
        <v>3.9043777606907418E-3</v>
      </c>
      <c r="CM118" s="32">
        <f ca="1">EXP(-SUM($BD12:CM12))</f>
        <v>2.1460423598936296E-3</v>
      </c>
      <c r="CN118" s="32">
        <f ca="1">EXP(-SUM($BD12:CN12))</f>
        <v>1.1172434606587271E-3</v>
      </c>
      <c r="CO118" s="32">
        <f ca="1">EXP(-SUM($BD12:CO12))</f>
        <v>5.6557958618460539E-4</v>
      </c>
      <c r="CP118" s="32">
        <f ca="1">EXP(-SUM($BD12:CP12))</f>
        <v>2.6581138399486826E-4</v>
      </c>
      <c r="CQ118" s="32">
        <f ca="1">EXP(-SUM($BD12:CQ12))</f>
        <v>1.1638363061982043E-4</v>
      </c>
      <c r="CR118" s="32">
        <f ca="1">EXP(-SUM($BD12:CR12))</f>
        <v>5.9753348335381605E-5</v>
      </c>
      <c r="CS118" s="32">
        <f ca="1">EXP(-SUM($BD12:CS12))</f>
        <v>3.0678391954902569E-5</v>
      </c>
      <c r="CT118" s="32"/>
      <c r="CU118" s="32"/>
      <c r="CV118" s="32"/>
      <c r="CW118" s="32"/>
      <c r="CX118" s="32"/>
      <c r="CY118" s="32"/>
      <c r="CZ118" s="32"/>
      <c r="DA118" s="32"/>
      <c r="DC118" s="47">
        <f t="shared" si="140"/>
        <v>68</v>
      </c>
      <c r="DD118" s="48">
        <f t="shared" si="141"/>
        <v>1</v>
      </c>
      <c r="DE118" s="32">
        <f ca="1">EXP(-SUM($DE12:DE12))</f>
        <v>0.98744794149074111</v>
      </c>
      <c r="DF118" s="32">
        <f ca="1">EXP(-SUM($DE12:DF12))</f>
        <v>0.97399171497064263</v>
      </c>
      <c r="DG118" s="32">
        <f ca="1">EXP(-SUM($DE12:DG12))</f>
        <v>0.95973174059608835</v>
      </c>
      <c r="DH118" s="32">
        <f ca="1">EXP(-SUM($DE12:DH12))</f>
        <v>0.94345452305663746</v>
      </c>
      <c r="DI118" s="32">
        <f ca="1">EXP(-SUM($DE12:DI12))</f>
        <v>0.92546132367712997</v>
      </c>
      <c r="DJ118" s="32">
        <f ca="1">EXP(-SUM($DE12:DJ12))</f>
        <v>0.90708067519888869</v>
      </c>
      <c r="DK118" s="32">
        <f ca="1">EXP(-SUM($DE12:DK12))</f>
        <v>0.88587802676246041</v>
      </c>
      <c r="DL118" s="32">
        <f ca="1">EXP(-SUM($DE12:DL12))</f>
        <v>0.86420755847605002</v>
      </c>
      <c r="DM118" s="32">
        <f ca="1">EXP(-SUM($DE12:DM12))</f>
        <v>0.83961587851390407</v>
      </c>
      <c r="DN118" s="32">
        <f ca="1">EXP(-SUM($DE12:DN12))</f>
        <v>0.81214449127841715</v>
      </c>
      <c r="DO118" s="32">
        <f ca="1">EXP(-SUM($DE12:DO12))</f>
        <v>0.78487643943594865</v>
      </c>
      <c r="DP118" s="32">
        <f ca="1">EXP(-SUM($DE12:DP12))</f>
        <v>0.75357177240225637</v>
      </c>
      <c r="DQ118" s="32">
        <f ca="1">EXP(-SUM($DE12:DQ12))</f>
        <v>0.72096321076309122</v>
      </c>
      <c r="DR118" s="32">
        <f ca="1">EXP(-SUM($DE12:DR12))</f>
        <v>0.6843255836057982</v>
      </c>
      <c r="DS118" s="32">
        <f ca="1">EXP(-SUM($DE12:DS12))</f>
        <v>0.64548874078727414</v>
      </c>
      <c r="DT118" s="32">
        <f ca="1">EXP(-SUM($DE12:DT12))</f>
        <v>0.60284422035715246</v>
      </c>
      <c r="DU118" s="32">
        <f ca="1">EXP(-SUM($DE12:DU12))</f>
        <v>0.55967086367624275</v>
      </c>
      <c r="DV118" s="32">
        <f ca="1">EXP(-SUM($DE12:DV12))</f>
        <v>0.51692351320161578</v>
      </c>
      <c r="DW118" s="32">
        <f ca="1">EXP(-SUM($DE12:DW12))</f>
        <v>0.46768161071825587</v>
      </c>
      <c r="DX118" s="32">
        <f ca="1">EXP(-SUM($DE12:DX12))</f>
        <v>0.42190589328734152</v>
      </c>
      <c r="DY118" s="32">
        <f ca="1">EXP(-SUM($DE12:DY12))</f>
        <v>0.37389235182983283</v>
      </c>
      <c r="DZ118" s="32">
        <f ca="1">EXP(-SUM($DE12:DZ12))</f>
        <v>0.32273531788125559</v>
      </c>
      <c r="EA118" s="32">
        <f ca="1">EXP(-SUM($DE12:EA12))</f>
        <v>0.27480015919569561</v>
      </c>
      <c r="EB118" s="32">
        <f ca="1">EXP(-SUM($DE12:EB12))</f>
        <v>0.22810227057485052</v>
      </c>
      <c r="EC118" s="32">
        <f ca="1">EXP(-SUM($DE12:EC12))</f>
        <v>0.18836317961837382</v>
      </c>
      <c r="ED118" s="32">
        <f ca="1">EXP(-SUM($DE12:ED12))</f>
        <v>0.15019321849189426</v>
      </c>
      <c r="EE118" s="32">
        <f ca="1">EXP(-SUM($DE12:EE12))</f>
        <v>0.11484763564102771</v>
      </c>
      <c r="EF118" s="32">
        <f ca="1">EXP(-SUM($DE12:EF12))</f>
        <v>8.5844803043881535E-2</v>
      </c>
      <c r="EG118" s="32">
        <f ca="1">EXP(-SUM($DE12:EG12))</f>
        <v>6.2076159263769727E-2</v>
      </c>
      <c r="EH118" s="32">
        <f ca="1">EXP(-SUM($DE12:EH12))</f>
        <v>4.3308928636088574E-2</v>
      </c>
      <c r="EI118" s="32">
        <f ca="1">EXP(-SUM($DE12:EI12))</f>
        <v>2.9124161439086756E-2</v>
      </c>
      <c r="EJ118" s="32">
        <f ca="1">EXP(-SUM($DE12:EJ12))</f>
        <v>1.8760881625175269E-2</v>
      </c>
      <c r="EK118" s="32">
        <f ca="1">EXP(-SUM($DE12:EK12))</f>
        <v>1.1674001342411576E-2</v>
      </c>
      <c r="EL118" s="32">
        <f ca="1">EXP(-SUM($DE12:EL12))</f>
        <v>6.9508087739219068E-3</v>
      </c>
      <c r="EM118" s="32">
        <f ca="1">EXP(-SUM($DE12:EM12))</f>
        <v>3.9301349795963347E-3</v>
      </c>
      <c r="EN118" s="32">
        <f ca="1">EXP(-SUM($DE12:EN12))</f>
        <v>2.1574364384774974E-3</v>
      </c>
      <c r="EO118" s="32">
        <f ca="1">EXP(-SUM($DE12:EO12))</f>
        <v>1.1213132358652087E-3</v>
      </c>
      <c r="EP118" s="32">
        <f ca="1">EXP(-SUM($DE12:EP12))</f>
        <v>5.6660977932924451E-4</v>
      </c>
      <c r="EQ118" s="32">
        <f ca="1">EXP(-SUM($DE12:EQ12))</f>
        <v>2.6544938518866402E-4</v>
      </c>
      <c r="ER118" s="32">
        <f ca="1">EXP(-SUM($DE12:ER12))</f>
        <v>1.1587262012555098E-4</v>
      </c>
      <c r="ES118" s="32">
        <f ca="1">EXP(-SUM($DE12:ES12))</f>
        <v>5.9490986799618366E-5</v>
      </c>
      <c r="ET118" s="32">
        <f ca="1">EXP(-SUM($DE12:ET12))</f>
        <v>3.0543691051066037E-5</v>
      </c>
      <c r="EU118" s="32"/>
      <c r="EV118" s="32"/>
      <c r="EW118" s="32"/>
      <c r="EX118" s="32"/>
      <c r="EY118" s="32"/>
      <c r="EZ118" s="32"/>
      <c r="FA118" s="32"/>
      <c r="FB118" s="32"/>
      <c r="FC118" s="32"/>
    </row>
    <row r="119" spans="54:159" x14ac:dyDescent="0.25">
      <c r="BB119" s="31">
        <f t="shared" si="138"/>
        <v>69</v>
      </c>
      <c r="BC119" s="32">
        <f t="shared" si="139"/>
        <v>1</v>
      </c>
      <c r="BD119" s="32">
        <f ca="1">EXP(-SUM($BD13:BD13))</f>
        <v>0.98601828785237711</v>
      </c>
      <c r="BE119" s="32">
        <f ca="1">EXP(-SUM($BD13:BE13))</f>
        <v>0.97118730991508095</v>
      </c>
      <c r="BF119" s="32">
        <f ca="1">EXP(-SUM($BD13:BF13))</f>
        <v>0.95437197572304144</v>
      </c>
      <c r="BG119" s="32">
        <f ca="1">EXP(-SUM($BD13:BG13))</f>
        <v>0.93573094167572657</v>
      </c>
      <c r="BH119" s="32">
        <f ca="1">EXP(-SUM($BD13:BH13))</f>
        <v>0.91667489594608842</v>
      </c>
      <c r="BI119" s="32">
        <f ca="1">EXP(-SUM($BD13:BI13))</f>
        <v>0.89475509151540544</v>
      </c>
      <c r="BJ119" s="32">
        <f ca="1">EXP(-SUM($BD13:BJ13))</f>
        <v>0.87232554640423221</v>
      </c>
      <c r="BK119" s="32">
        <f ca="1">EXP(-SUM($BD13:BK13))</f>
        <v>0.84695415541620767</v>
      </c>
      <c r="BL119" s="32">
        <f ca="1">EXP(-SUM($BD13:BL13))</f>
        <v>0.81867524812355741</v>
      </c>
      <c r="BM119" s="32">
        <f ca="1">EXP(-SUM($BD13:BM13))</f>
        <v>0.79055571321788343</v>
      </c>
      <c r="BN119" s="32">
        <f ca="1">EXP(-SUM($BD13:BN13))</f>
        <v>0.7584094771750034</v>
      </c>
      <c r="BO119" s="32">
        <f ca="1">EXP(-SUM($BD13:BO13))</f>
        <v>0.72491814617772254</v>
      </c>
      <c r="BP119" s="32">
        <f ca="1">EXP(-SUM($BD13:BP13))</f>
        <v>0.68753248729923266</v>
      </c>
      <c r="BQ119" s="32">
        <f ca="1">EXP(-SUM($BD13:BQ13))</f>
        <v>0.64791687893906125</v>
      </c>
      <c r="BR119" s="32">
        <f ca="1">EXP(-SUM($BD13:BR13))</f>
        <v>0.60460678337477491</v>
      </c>
      <c r="BS119" s="32">
        <f ca="1">EXP(-SUM($BD13:BS13))</f>
        <v>0.56070076795738621</v>
      </c>
      <c r="BT119" s="32">
        <f ca="1">EXP(-SUM($BD13:BT13))</f>
        <v>0.51712518970892984</v>
      </c>
      <c r="BU119" s="32">
        <f ca="1">EXP(-SUM($BD13:BU13))</f>
        <v>0.46731738503238057</v>
      </c>
      <c r="BV119" s="32">
        <f ca="1">EXP(-SUM($BD13:BV13))</f>
        <v>0.42101748214508461</v>
      </c>
      <c r="BW119" s="32">
        <f ca="1">EXP(-SUM($BD13:BW13))</f>
        <v>0.37260055257827335</v>
      </c>
      <c r="BX119" s="32">
        <f ca="1">EXP(-SUM($BD13:BX13))</f>
        <v>0.32128953521461029</v>
      </c>
      <c r="BY119" s="32">
        <f ca="1">EXP(-SUM($BD13:BY13))</f>
        <v>0.27328876411277703</v>
      </c>
      <c r="BZ119" s="32">
        <f ca="1">EXP(-SUM($BD13:BZ13))</f>
        <v>0.22664628874968329</v>
      </c>
      <c r="CA119" s="32">
        <f ca="1">EXP(-SUM($BD13:CA13))</f>
        <v>0.18697507197066185</v>
      </c>
      <c r="CB119" s="32">
        <f ca="1">EXP(-SUM($BD13:CB13))</f>
        <v>0.148976322769512</v>
      </c>
      <c r="CC119" s="32">
        <f ca="1">EXP(-SUM($BD13:CC13))</f>
        <v>0.11387729832285574</v>
      </c>
      <c r="CD119" s="32">
        <f ca="1">EXP(-SUM($BD13:CD13))</f>
        <v>8.510007646651041E-2</v>
      </c>
      <c r="CE119" s="32">
        <f ca="1">EXP(-SUM($BD13:CE13))</f>
        <v>6.1539691129324968E-2</v>
      </c>
      <c r="CF119" s="32">
        <f ca="1">EXP(-SUM($BD13:CF13))</f>
        <v>4.2950873348413771E-2</v>
      </c>
      <c r="CG119" s="32">
        <f ca="1">EXP(-SUM($BD13:CG13))</f>
        <v>2.8903369678193104E-2</v>
      </c>
      <c r="CH119" s="32">
        <f ca="1">EXP(-SUM($BD13:CH13))</f>
        <v>1.8641995085643983E-2</v>
      </c>
      <c r="CI119" s="32">
        <f ca="1">EXP(-SUM($BD13:CI13))</f>
        <v>1.1615994468569479E-2</v>
      </c>
      <c r="CJ119" s="32">
        <f ca="1">EXP(-SUM($BD13:CJ13))</f>
        <v>6.9294370327699457E-3</v>
      </c>
      <c r="CK119" s="32">
        <f ca="1">EXP(-SUM($BD13:CK13))</f>
        <v>3.9290578510290785E-3</v>
      </c>
      <c r="CL119" s="32">
        <f ca="1">EXP(-SUM($BD13:CL13))</f>
        <v>2.1623680364835939E-3</v>
      </c>
      <c r="CM119" s="32">
        <f ca="1">EXP(-SUM($BD13:CM13))</f>
        <v>1.1276073802992492E-3</v>
      </c>
      <c r="CN119" s="32">
        <f ca="1">EXP(-SUM($BD13:CN13))</f>
        <v>5.7186103033031747E-4</v>
      </c>
      <c r="CO119" s="32">
        <f ca="1">EXP(-SUM($BD13:CO13))</f>
        <v>2.6961667263076372E-4</v>
      </c>
      <c r="CP119" s="32">
        <f ca="1">EXP(-SUM($BD13:CP13))</f>
        <v>1.1840756646288678E-4</v>
      </c>
      <c r="CQ119" s="32">
        <f ca="1">EXP(-SUM($BD13:CQ13))</f>
        <v>6.0792471645035524E-5</v>
      </c>
      <c r="CR119" s="32">
        <f ca="1">EXP(-SUM($BD13:CR13))</f>
        <v>3.1211895650864695E-5</v>
      </c>
      <c r="CS119" s="32"/>
      <c r="CT119" s="32"/>
      <c r="CU119" s="32"/>
      <c r="CV119" s="32"/>
      <c r="CW119" s="32"/>
      <c r="CX119" s="32"/>
      <c r="CY119" s="32"/>
      <c r="CZ119" s="32"/>
      <c r="DA119" s="32"/>
      <c r="DC119" s="47">
        <f t="shared" si="140"/>
        <v>69</v>
      </c>
      <c r="DD119" s="48">
        <f t="shared" si="141"/>
        <v>1</v>
      </c>
      <c r="DE119" s="32">
        <f ca="1">EXP(-SUM($DE13:DE13))</f>
        <v>0.98619663507621402</v>
      </c>
      <c r="DF119" s="32">
        <f ca="1">EXP(-SUM($DE13:DF13))</f>
        <v>0.97156179551875521</v>
      </c>
      <c r="DG119" s="32">
        <f ca="1">EXP(-SUM($DE13:DG13))</f>
        <v>0.95491283826942608</v>
      </c>
      <c r="DH119" s="32">
        <f ca="1">EXP(-SUM($DE13:DH13))</f>
        <v>0.9364824744252348</v>
      </c>
      <c r="DI119" s="32">
        <f ca="1">EXP(-SUM($DE13:DI13))</f>
        <v>0.91764849113051905</v>
      </c>
      <c r="DJ119" s="32">
        <f ca="1">EXP(-SUM($DE13:DJ13))</f>
        <v>0.89595350066760449</v>
      </c>
      <c r="DK119" s="32">
        <f ca="1">EXP(-SUM($DE13:DK13))</f>
        <v>0.87376687726161917</v>
      </c>
      <c r="DL119" s="32">
        <f ca="1">EXP(-SUM($DE13:DL13))</f>
        <v>0.84862985231816712</v>
      </c>
      <c r="DM119" s="32">
        <f ca="1">EXP(-SUM($DE13:DM13))</f>
        <v>0.82058068180898636</v>
      </c>
      <c r="DN119" s="32">
        <f ca="1">EXP(-SUM($DE13:DN13))</f>
        <v>0.79271431012817095</v>
      </c>
      <c r="DO119" s="32">
        <f ca="1">EXP(-SUM($DE13:DO13))</f>
        <v>0.76079012297434911</v>
      </c>
      <c r="DP119" s="32">
        <f ca="1">EXP(-SUM($DE13:DP13))</f>
        <v>0.72753311154350686</v>
      </c>
      <c r="DQ119" s="32">
        <f ca="1">EXP(-SUM($DE13:DQ13))</f>
        <v>0.69028808947174147</v>
      </c>
      <c r="DR119" s="32">
        <f ca="1">EXP(-SUM($DE13:DR13))</f>
        <v>0.65081438493431754</v>
      </c>
      <c r="DS119" s="32">
        <f ca="1">EXP(-SUM($DE13:DS13))</f>
        <v>0.60756503158966879</v>
      </c>
      <c r="DT119" s="32">
        <f ca="1">EXP(-SUM($DE13:DT13))</f>
        <v>0.56374990755147136</v>
      </c>
      <c r="DU119" s="32">
        <f ca="1">EXP(-SUM($DE13:DU13))</f>
        <v>0.52031574715983486</v>
      </c>
      <c r="DV119" s="32">
        <f ca="1">EXP(-SUM($DE13:DV13))</f>
        <v>0.47047638820230625</v>
      </c>
      <c r="DW119" s="32">
        <f ca="1">EXP(-SUM($DE13:DW13))</f>
        <v>0.42414612336135288</v>
      </c>
      <c r="DX119" s="32">
        <f ca="1">EXP(-SUM($DE13:DX13))</f>
        <v>0.37562414204663513</v>
      </c>
      <c r="DY119" s="32">
        <f ca="1">EXP(-SUM($DE13:DY13))</f>
        <v>0.32406369960524517</v>
      </c>
      <c r="DZ119" s="32">
        <f ca="1">EXP(-SUM($DE13:DZ13))</f>
        <v>0.27579004178693212</v>
      </c>
      <c r="EA119" s="32">
        <f ca="1">EXP(-SUM($DE13:EA13))</f>
        <v>0.22882240294985479</v>
      </c>
      <c r="EB119" s="32">
        <f ca="1">EXP(-SUM($DE13:EB13))</f>
        <v>0.18886416883443688</v>
      </c>
      <c r="EC119" s="32">
        <f ca="1">EXP(-SUM($DE13:EC13))</f>
        <v>0.15053712877968931</v>
      </c>
      <c r="ED119" s="32">
        <f ca="1">EXP(-SUM($DE13:ED13))</f>
        <v>0.11509049900557965</v>
      </c>
      <c r="EE119" s="32">
        <f ca="1">EXP(-SUM($DE13:EE13))</f>
        <v>8.6016517431530354E-2</v>
      </c>
      <c r="EF119" s="32">
        <f ca="1">EXP(-SUM($DE13:EF13))</f>
        <v>6.2201370165070324E-2</v>
      </c>
      <c r="EG119" s="32">
        <f ca="1">EXP(-SUM($DE13:EG13))</f>
        <v>4.3404485959321934E-2</v>
      </c>
      <c r="EH119" s="32">
        <f ca="1">EXP(-SUM($DE13:EH13))</f>
        <v>2.9198525245320937E-2</v>
      </c>
      <c r="EI119" s="32">
        <f ca="1">EXP(-SUM($DE13:EI13))</f>
        <v>1.8820578706660922E-2</v>
      </c>
      <c r="EJ119" s="32">
        <f ca="1">EXP(-SUM($DE13:EJ13))</f>
        <v>1.1719212837124418E-2</v>
      </c>
      <c r="EK119" s="32">
        <f ca="1">EXP(-SUM($DE13:EK13))</f>
        <v>6.9843726023343248E-3</v>
      </c>
      <c r="EL119" s="32">
        <f ca="1">EXP(-SUM($DE13:EL13))</f>
        <v>3.9546627154476866E-3</v>
      </c>
      <c r="EM119" s="32">
        <f ca="1">EXP(-SUM($DE13:EM13))</f>
        <v>2.173681499748439E-3</v>
      </c>
      <c r="EN119" s="32">
        <f ca="1">EXP(-SUM($DE13:EN13))</f>
        <v>1.1316325747033112E-3</v>
      </c>
      <c r="EO119" s="32">
        <f ca="1">EXP(-SUM($DE13:EO13))</f>
        <v>5.7286375427640214E-4</v>
      </c>
      <c r="EP119" s="32">
        <f ca="1">EXP(-SUM($DE13:EP13))</f>
        <v>2.6923480105062398E-4</v>
      </c>
      <c r="EQ119" s="32">
        <f ca="1">EXP(-SUM($DE13:EQ13))</f>
        <v>1.1788254951519159E-4</v>
      </c>
      <c r="ER119" s="32">
        <f ca="1">EXP(-SUM($DE13:ER13))</f>
        <v>6.0522918956306579E-5</v>
      </c>
      <c r="ES119" s="32">
        <f ca="1">EXP(-SUM($DE13:ES13))</f>
        <v>3.1073502685989994E-5</v>
      </c>
      <c r="ET119" s="32"/>
      <c r="EU119" s="32"/>
      <c r="EV119" s="32"/>
      <c r="EW119" s="32"/>
      <c r="EX119" s="32"/>
      <c r="EY119" s="32"/>
      <c r="EZ119" s="32"/>
      <c r="FA119" s="32"/>
      <c r="FB119" s="32"/>
      <c r="FC119" s="32"/>
    </row>
    <row r="120" spans="54:159" x14ac:dyDescent="0.25">
      <c r="BB120" s="31">
        <f t="shared" si="138"/>
        <v>70</v>
      </c>
      <c r="BC120" s="32">
        <f t="shared" si="139"/>
        <v>1</v>
      </c>
      <c r="BD120" s="32">
        <f ca="1">EXP(-SUM($BD14:BD14))</f>
        <v>0.98475439781285301</v>
      </c>
      <c r="BE120" s="32">
        <f ca="1">EXP(-SUM($BD14:BE14))</f>
        <v>0.96752714931678363</v>
      </c>
      <c r="BF120" s="32">
        <f ca="1">EXP(-SUM($BD14:BF14))</f>
        <v>0.9484023446215375</v>
      </c>
      <c r="BG120" s="32">
        <f ca="1">EXP(-SUM($BD14:BG14))</f>
        <v>0.9288448610688872</v>
      </c>
      <c r="BH120" s="32">
        <f ca="1">EXP(-SUM($BD14:BH14))</f>
        <v>0.90638008687078586</v>
      </c>
      <c r="BI120" s="32">
        <f ca="1">EXP(-SUM($BD14:BI14))</f>
        <v>0.88337963591113522</v>
      </c>
      <c r="BJ120" s="32">
        <f ca="1">EXP(-SUM($BD14:BJ14))</f>
        <v>0.85740438940358898</v>
      </c>
      <c r="BK120" s="32">
        <f ca="1">EXP(-SUM($BD14:BK14))</f>
        <v>0.8284850310772427</v>
      </c>
      <c r="BL120" s="32">
        <f ca="1">EXP(-SUM($BD14:BL14))</f>
        <v>0.79970326285344462</v>
      </c>
      <c r="BM120" s="32">
        <f ca="1">EXP(-SUM($BD14:BM14))</f>
        <v>0.76686953840754724</v>
      </c>
      <c r="BN120" s="32">
        <f ca="1">EXP(-SUM($BD14:BN14))</f>
        <v>0.73265903987092151</v>
      </c>
      <c r="BO120" s="32">
        <f ca="1">EXP(-SUM($BD14:BO14))</f>
        <v>0.69459473272576211</v>
      </c>
      <c r="BP120" s="32">
        <f ca="1">EXP(-SUM($BD14:BP14))</f>
        <v>0.65426740745264222</v>
      </c>
      <c r="BQ120" s="32">
        <f ca="1">EXP(-SUM($BD14:BQ14))</f>
        <v>0.61027558373005886</v>
      </c>
      <c r="BR120" s="32">
        <f ca="1">EXP(-SUM($BD14:BR14))</f>
        <v>0.56564876719232338</v>
      </c>
      <c r="BS120" s="32">
        <f ca="1">EXP(-SUM($BD14:BS14))</f>
        <v>0.52130582361929889</v>
      </c>
      <c r="BT120" s="32">
        <f ca="1">EXP(-SUM($BD14:BT14))</f>
        <v>0.47081763420925199</v>
      </c>
      <c r="BU120" s="32">
        <f ca="1">EXP(-SUM($BD14:BU14))</f>
        <v>0.42388648850394234</v>
      </c>
      <c r="BV120" s="32">
        <f ca="1">EXP(-SUM($BD14:BV14))</f>
        <v>0.37488379076516037</v>
      </c>
      <c r="BW120" s="32">
        <f ca="1">EXP(-SUM($BD14:BW14))</f>
        <v>0.32309122626412817</v>
      </c>
      <c r="BX120" s="32">
        <f ca="1">EXP(-SUM($BD14:BX14))</f>
        <v>0.27467975576873344</v>
      </c>
      <c r="BY120" s="32">
        <f ca="1">EXP(-SUM($BD14:BY14))</f>
        <v>0.22769835968005803</v>
      </c>
      <c r="BZ120" s="32">
        <f ca="1">EXP(-SUM($BD14:BZ14))</f>
        <v>0.18774937800202049</v>
      </c>
      <c r="CA120" s="32">
        <f ca="1">EXP(-SUM($BD14:CA14))</f>
        <v>0.14953789778308282</v>
      </c>
      <c r="CB120" s="32">
        <f ca="1">EXP(-SUM($BD14:CB14))</f>
        <v>0.11428656685553795</v>
      </c>
      <c r="CC120" s="32">
        <f ca="1">EXP(-SUM($BD14:CC14))</f>
        <v>8.539616652960226E-2</v>
      </c>
      <c r="CD120" s="32">
        <f ca="1">EXP(-SUM($BD14:CD14))</f>
        <v>6.175484025062325E-2</v>
      </c>
      <c r="CE120" s="32">
        <f ca="1">EXP(-SUM($BD14:CE14))</f>
        <v>4.3109170616647846E-2</v>
      </c>
      <c r="CF120" s="32">
        <f ca="1">EXP(-SUM($BD14:CF14))</f>
        <v>2.9019918879865027E-2</v>
      </c>
      <c r="CG120" s="32">
        <f ca="1">EXP(-SUM($BD14:CG14))</f>
        <v>1.8728869914352242E-2</v>
      </c>
      <c r="CH120" s="32">
        <f ca="1">EXP(-SUM($BD14:CH14))</f>
        <v>1.1678140240121088E-2</v>
      </c>
      <c r="CI120" s="32">
        <f ca="1">EXP(-SUM($BD14:CI14))</f>
        <v>6.9731190992482449E-3</v>
      </c>
      <c r="CJ120" s="32">
        <f ca="1">EXP(-SUM($BD14:CJ14))</f>
        <v>3.9593553053083336E-3</v>
      </c>
      <c r="CK120" s="32">
        <f ca="1">EXP(-SUM($BD14:CK14))</f>
        <v>2.1818214753486038E-3</v>
      </c>
      <c r="CL120" s="32">
        <f ca="1">EXP(-SUM($BD14:CL14))</f>
        <v>1.1396315178588453E-3</v>
      </c>
      <c r="CM120" s="32">
        <f ca="1">EXP(-SUM($BD14:CM14))</f>
        <v>5.7900410044253833E-4</v>
      </c>
      <c r="CN120" s="32">
        <f ca="1">EXP(-SUM($BD14:CN14))</f>
        <v>2.7384732054274558E-4</v>
      </c>
      <c r="CO120" s="32">
        <f ca="1">EXP(-SUM($BD14:CO14))</f>
        <v>1.2062873585782282E-4</v>
      </c>
      <c r="CP120" s="32">
        <f ca="1">EXP(-SUM($BD14:CP14))</f>
        <v>6.1932858036666962E-5</v>
      </c>
      <c r="CQ120" s="32">
        <f ca="1">EXP(-SUM($BD14:CQ14))</f>
        <v>3.1797389546640083E-5</v>
      </c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C120" s="47">
        <f t="shared" si="140"/>
        <v>70</v>
      </c>
      <c r="DD120" s="48">
        <f t="shared" si="141"/>
        <v>1</v>
      </c>
      <c r="DE120" s="32">
        <f ca="1">EXP(-SUM($DE14:DE14))</f>
        <v>0.98495871920428657</v>
      </c>
      <c r="DF120" s="32">
        <f ca="1">EXP(-SUM($DE14:DF14))</f>
        <v>0.96790494403682537</v>
      </c>
      <c r="DG120" s="32">
        <f ca="1">EXP(-SUM($DE14:DG14))</f>
        <v>0.94899958064045631</v>
      </c>
      <c r="DH120" s="32">
        <f ca="1">EXP(-SUM($DE14:DH14))</f>
        <v>0.92967332070754605</v>
      </c>
      <c r="DI120" s="32">
        <f ca="1">EXP(-SUM($DE14:DI14))</f>
        <v>0.9074426940541338</v>
      </c>
      <c r="DJ120" s="32">
        <f ca="1">EXP(-SUM($DE14:DJ14))</f>
        <v>0.88469509861143014</v>
      </c>
      <c r="DK120" s="32">
        <f ca="1">EXP(-SUM($DE14:DK14))</f>
        <v>0.85896394199841697</v>
      </c>
      <c r="DL120" s="32">
        <f ca="1">EXP(-SUM($DE14:DL14))</f>
        <v>0.83028404057970817</v>
      </c>
      <c r="DM120" s="32">
        <f ca="1">EXP(-SUM($DE14:DM14))</f>
        <v>0.80176577144403072</v>
      </c>
      <c r="DN120" s="32">
        <f ca="1">EXP(-SUM($DE14:DN14))</f>
        <v>0.76916370265999523</v>
      </c>
      <c r="DO120" s="32">
        <f ca="1">EXP(-SUM($DE14:DO14))</f>
        <v>0.73519746551217569</v>
      </c>
      <c r="DP120" s="32">
        <f ca="1">EXP(-SUM($DE14:DP14))</f>
        <v>0.69728167902111715</v>
      </c>
      <c r="DQ120" s="32">
        <f ca="1">EXP(-SUM($DE14:DQ14))</f>
        <v>0.657104322426183</v>
      </c>
      <c r="DR120" s="32">
        <f ca="1">EXP(-SUM($DE14:DR14))</f>
        <v>0.6131800909003976</v>
      </c>
      <c r="DS120" s="32">
        <f ca="1">EXP(-SUM($DE14:DS14))</f>
        <v>0.56865148939441612</v>
      </c>
      <c r="DT120" s="32">
        <f ca="1">EXP(-SUM($DE14:DT14))</f>
        <v>0.52445801064731556</v>
      </c>
      <c r="DU120" s="32">
        <f ca="1">EXP(-SUM($DE14:DU14))</f>
        <v>0.47394393267312868</v>
      </c>
      <c r="DV120" s="32">
        <f ca="1">EXP(-SUM($DE14:DV14))</f>
        <v>0.42698749843889078</v>
      </c>
      <c r="DW120" s="32">
        <f ca="1">EXP(-SUM($DE14:DW14))</f>
        <v>0.3778840181451662</v>
      </c>
      <c r="DX120" s="32">
        <f ca="1">EXP(-SUM($DE14:DX14))</f>
        <v>0.32584541196938999</v>
      </c>
      <c r="DY120" s="32">
        <f ca="1">EXP(-SUM($DE14:DY14))</f>
        <v>0.27716399125620766</v>
      </c>
      <c r="DZ120" s="32">
        <f ca="1">EXP(-SUM($DE14:DZ14))</f>
        <v>0.2298601268779063</v>
      </c>
      <c r="EA120" s="32">
        <f ca="1">EXP(-SUM($DE14:EA14))</f>
        <v>0.18962637333827534</v>
      </c>
      <c r="EB120" s="32">
        <f ca="1">EXP(-SUM($DE14:EB14))</f>
        <v>0.15108880292067789</v>
      </c>
      <c r="EC120" s="32">
        <f ca="1">EXP(-SUM($DE14:EC14))</f>
        <v>0.11549207527467793</v>
      </c>
      <c r="ED120" s="32">
        <f ca="1">EXP(-SUM($DE14:ED14))</f>
        <v>8.6306793205494087E-2</v>
      </c>
      <c r="EE120" s="32">
        <f ca="1">EXP(-SUM($DE14:EE14))</f>
        <v>6.2412322253538648E-2</v>
      </c>
      <c r="EF120" s="32">
        <f ca="1">EXP(-SUM($DE14:EF14))</f>
        <v>4.355991554879176E-2</v>
      </c>
      <c r="EG120" s="32">
        <f ca="1">EXP(-SUM($DE14:EG14))</f>
        <v>2.9313218663668861E-2</v>
      </c>
      <c r="EH120" s="32">
        <f ca="1">EXP(-SUM($DE14:EH14))</f>
        <v>1.8906338062195254E-2</v>
      </c>
      <c r="EI120" s="32">
        <f ca="1">EXP(-SUM($DE14:EI14))</f>
        <v>1.1780708950003356E-2</v>
      </c>
      <c r="EJ120" s="32">
        <f ca="1">EXP(-SUM($DE14:EJ14))</f>
        <v>7.0276962589231389E-3</v>
      </c>
      <c r="EK120" s="32">
        <f ca="1">EXP(-SUM($DE14:EK14))</f>
        <v>3.9847717830739909E-3</v>
      </c>
      <c r="EL120" s="32">
        <f ca="1">EXP(-SUM($DE14:EL14))</f>
        <v>2.1930303556472542E-3</v>
      </c>
      <c r="EM120" s="32">
        <f ca="1">EXP(-SUM($DE14:EM14))</f>
        <v>1.1435968218756515E-3</v>
      </c>
      <c r="EN120" s="32">
        <f ca="1">EXP(-SUM($DE14:EN14))</f>
        <v>5.7997000398022497E-4</v>
      </c>
      <c r="EO120" s="32">
        <f ca="1">EXP(-SUM($DE14:EO14))</f>
        <v>2.7343982961818025E-4</v>
      </c>
      <c r="EP120" s="32">
        <f ca="1">EXP(-SUM($DE14:EP14))</f>
        <v>1.200865824920829E-4</v>
      </c>
      <c r="EQ120" s="32">
        <f ca="1">EXP(-SUM($DE14:EQ14))</f>
        <v>6.1654507217554947E-5</v>
      </c>
      <c r="ER120" s="32">
        <f ca="1">EXP(-SUM($DE14:ER14))</f>
        <v>3.1654479471011233E-5</v>
      </c>
      <c r="ES120" s="32"/>
      <c r="ET120" s="32"/>
      <c r="EU120" s="32"/>
      <c r="EV120" s="32"/>
      <c r="EW120" s="32"/>
      <c r="EX120" s="32"/>
      <c r="EY120" s="32"/>
      <c r="EZ120" s="32"/>
      <c r="FA120" s="32"/>
      <c r="FB120" s="32"/>
      <c r="FC120" s="32"/>
    </row>
    <row r="121" spans="54:159" x14ac:dyDescent="0.25">
      <c r="BB121" s="31">
        <f t="shared" si="138"/>
        <v>71</v>
      </c>
      <c r="BC121" s="32">
        <f t="shared" si="139"/>
        <v>1</v>
      </c>
      <c r="BD121" s="32">
        <f ca="1">EXP(-SUM($BD15:BD15))</f>
        <v>0.98232444492892301</v>
      </c>
      <c r="BE121" s="32">
        <f ca="1">EXP(-SUM($BD15:BE15))</f>
        <v>0.9626741215655773</v>
      </c>
      <c r="BF121" s="32">
        <f ca="1">EXP(-SUM($BD15:BF15))</f>
        <v>0.94257220382297691</v>
      </c>
      <c r="BG121" s="32">
        <f ca="1">EXP(-SUM($BD15:BG15))</f>
        <v>0.91951480333651492</v>
      </c>
      <c r="BH121" s="32">
        <f ca="1">EXP(-SUM($BD15:BH15))</f>
        <v>0.89589405891812035</v>
      </c>
      <c r="BI121" s="32">
        <f ca="1">EXP(-SUM($BD15:BI15))</f>
        <v>0.8692613851947526</v>
      </c>
      <c r="BJ121" s="32">
        <f ca="1">EXP(-SUM($BD15:BJ15))</f>
        <v>0.83964358602205591</v>
      </c>
      <c r="BK121" s="32">
        <f ca="1">EXP(-SUM($BD15:BK15))</f>
        <v>0.81014079539756567</v>
      </c>
      <c r="BL121" s="32">
        <f ca="1">EXP(-SUM($BD15:BL15))</f>
        <v>0.77655585795010817</v>
      </c>
      <c r="BM121" s="32">
        <f ca="1">EXP(-SUM($BD15:BM15))</f>
        <v>0.74155982448197699</v>
      </c>
      <c r="BN121" s="32">
        <f ca="1">EXP(-SUM($BD15:BN15))</f>
        <v>0.70274822806825743</v>
      </c>
      <c r="BO121" s="32">
        <f ca="1">EXP(-SUM($BD15:BO15))</f>
        <v>0.66163687778672464</v>
      </c>
      <c r="BP121" s="32">
        <f ca="1">EXP(-SUM($BD15:BP15))</f>
        <v>0.61688794613455511</v>
      </c>
      <c r="BQ121" s="32">
        <f ca="1">EXP(-SUM($BD15:BQ15))</f>
        <v>0.57146301668619726</v>
      </c>
      <c r="BR121" s="32">
        <f ca="1">EXP(-SUM($BD15:BR15))</f>
        <v>0.52627429430932993</v>
      </c>
      <c r="BS121" s="32">
        <f ca="1">EXP(-SUM($BD15:BS15))</f>
        <v>0.47502307877527128</v>
      </c>
      <c r="BT121" s="32">
        <f ca="1">EXP(-SUM($BD15:BT15))</f>
        <v>0.42738408983978982</v>
      </c>
      <c r="BU121" s="32">
        <f ca="1">EXP(-SUM($BD15:BU15))</f>
        <v>0.37771785072398967</v>
      </c>
      <c r="BV121" s="32">
        <f ca="1">EXP(-SUM($BD15:BV15))</f>
        <v>0.3253648581256553</v>
      </c>
      <c r="BW121" s="32">
        <f ca="1">EXP(-SUM($BD15:BW15))</f>
        <v>0.27646980828888906</v>
      </c>
      <c r="BX121" s="32">
        <f ca="1">EXP(-SUM($BD15:BX15))</f>
        <v>0.22907986249031567</v>
      </c>
      <c r="BY121" s="32">
        <f ca="1">EXP(-SUM($BD15:BY15))</f>
        <v>0.18879412068857743</v>
      </c>
      <c r="BZ121" s="32">
        <f ca="1">EXP(-SUM($BD15:BZ15))</f>
        <v>0.15031426260871011</v>
      </c>
      <c r="CA121" s="32">
        <f ca="1">EXP(-SUM($BD15:CA15))</f>
        <v>0.11485980320040198</v>
      </c>
      <c r="CB121" s="32">
        <f ca="1">EXP(-SUM($BD15:CB15))</f>
        <v>8.5814688542213344E-2</v>
      </c>
      <c r="CC121" s="32">
        <f ca="1">EXP(-SUM($BD15:CC15))</f>
        <v>6.2058535508760296E-2</v>
      </c>
      <c r="CD121" s="32">
        <f ca="1">EXP(-SUM($BD15:CD15))</f>
        <v>4.3329344854080756E-2</v>
      </c>
      <c r="CE121" s="32">
        <f ca="1">EXP(-SUM($BD15:CE15))</f>
        <v>2.9178204669295171E-2</v>
      </c>
      <c r="CF121" s="32">
        <f ca="1">EXP(-SUM($BD15:CF15))</f>
        <v>1.8842782101095586E-2</v>
      </c>
      <c r="CG121" s="32">
        <f ca="1">EXP(-SUM($BD15:CG15))</f>
        <v>1.1757224533532638E-2</v>
      </c>
      <c r="CH121" s="32">
        <f ca="1">EXP(-SUM($BD15:CH15))</f>
        <v>7.0269893172674657E-3</v>
      </c>
      <c r="CI121" s="32">
        <f ca="1">EXP(-SUM($BD15:CI15))</f>
        <v>3.9955090116113997E-3</v>
      </c>
      <c r="CJ121" s="32">
        <f ca="1">EXP(-SUM($BD15:CJ15))</f>
        <v>2.2045462527652097E-3</v>
      </c>
      <c r="CK121" s="32">
        <f ca="1">EXP(-SUM($BD15:CK15))</f>
        <v>1.1533990244476397E-3</v>
      </c>
      <c r="CL121" s="32">
        <f ca="1">EXP(-SUM($BD15:CL15))</f>
        <v>5.8705565348978102E-4</v>
      </c>
      <c r="CM121" s="32">
        <f ca="1">EXP(-SUM($BD15:CM15))</f>
        <v>2.7852936732622192E-4</v>
      </c>
      <c r="CN121" s="32">
        <f ca="1">EXP(-SUM($BD15:CN15))</f>
        <v>1.2306032120735916E-4</v>
      </c>
      <c r="CO121" s="32">
        <f ca="1">EXP(-SUM($BD15:CO15))</f>
        <v>6.3181275581507759E-5</v>
      </c>
      <c r="CP121" s="32">
        <f ca="1">EXP(-SUM($BD15:CP15))</f>
        <v>3.243834848586199E-5</v>
      </c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C121" s="47">
        <f t="shared" si="140"/>
        <v>71</v>
      </c>
      <c r="DD121" s="48">
        <f t="shared" si="141"/>
        <v>1</v>
      </c>
      <c r="DE121" s="32">
        <f ca="1">EXP(-SUM($DE15:DE15))</f>
        <v>0.98250604563500177</v>
      </c>
      <c r="DF121" s="32">
        <f ca="1">EXP(-SUM($DE15:DF15))</f>
        <v>0.96308515780985215</v>
      </c>
      <c r="DG121" s="32">
        <f ca="1">EXP(-SUM($DE15:DG15))</f>
        <v>0.94322489255377662</v>
      </c>
      <c r="DH121" s="32">
        <f ca="1">EXP(-SUM($DE15:DH15))</f>
        <v>0.92041232705724696</v>
      </c>
      <c r="DI121" s="32">
        <f ca="1">EXP(-SUM($DE15:DI15))</f>
        <v>0.89705579165031213</v>
      </c>
      <c r="DJ121" s="32">
        <f ca="1">EXP(-SUM($DE15:DJ15))</f>
        <v>0.87067840601462732</v>
      </c>
      <c r="DK121" s="32">
        <f ca="1">EXP(-SUM($DE15:DK15))</f>
        <v>0.84131132891339633</v>
      </c>
      <c r="DL121" s="32">
        <f ca="1">EXP(-SUM($DE15:DL15))</f>
        <v>0.81208397203362759</v>
      </c>
      <c r="DM121" s="32">
        <f ca="1">EXP(-SUM($DE15:DM15))</f>
        <v>0.77874192804903464</v>
      </c>
      <c r="DN121" s="32">
        <f ca="1">EXP(-SUM($DE15:DN15))</f>
        <v>0.74400179526810217</v>
      </c>
      <c r="DO121" s="32">
        <f ca="1">EXP(-SUM($DE15:DO15))</f>
        <v>0.70534819064374055</v>
      </c>
      <c r="DP121" s="32">
        <f ca="1">EXP(-SUM($DE15:DP15))</f>
        <v>0.66439653268446952</v>
      </c>
      <c r="DQ121" s="32">
        <f ca="1">EXP(-SUM($DE15:DQ15))</f>
        <v>0.61972364387047729</v>
      </c>
      <c r="DR121" s="32">
        <f ca="1">EXP(-SUM($DE15:DR15))</f>
        <v>0.57440593151818731</v>
      </c>
      <c r="DS121" s="32">
        <f ca="1">EXP(-SUM($DE15:DS15))</f>
        <v>0.52937648694651485</v>
      </c>
      <c r="DT121" s="32">
        <f ca="1">EXP(-SUM($DE15:DT15))</f>
        <v>0.47810665812200637</v>
      </c>
      <c r="DU121" s="32">
        <f ca="1">EXP(-SUM($DE15:DU15))</f>
        <v>0.43044894183300675</v>
      </c>
      <c r="DV121" s="32">
        <f ca="1">EXP(-SUM($DE15:DV15))</f>
        <v>0.38068760251061601</v>
      </c>
      <c r="DW121" s="32">
        <f ca="1">EXP(-SUM($DE15:DW15))</f>
        <v>0.32809320474396081</v>
      </c>
      <c r="DX121" s="32">
        <f ca="1">EXP(-SUM($DE15:DX15))</f>
        <v>0.27893224582576048</v>
      </c>
      <c r="DY121" s="32">
        <f ca="1">EXP(-SUM($DE15:DY15))</f>
        <v>0.23122350119560553</v>
      </c>
      <c r="DZ121" s="32">
        <f ca="1">EXP(-SUM($DE15:DZ15))</f>
        <v>0.19065604420656895</v>
      </c>
      <c r="EA121" s="32">
        <f ca="1">EXP(-SUM($DE15:EA15))</f>
        <v>0.15185298802951033</v>
      </c>
      <c r="EB121" s="32">
        <f ca="1">EXP(-SUM($DE15:EB15))</f>
        <v>0.11605590907679041</v>
      </c>
      <c r="EC121" s="32">
        <f ca="1">EXP(-SUM($DE15:EC15))</f>
        <v>8.6718238292987374E-2</v>
      </c>
      <c r="ED121" s="32">
        <f ca="1">EXP(-SUM($DE15:ED15))</f>
        <v>6.2710905772831532E-2</v>
      </c>
      <c r="EE121" s="32">
        <f ca="1">EXP(-SUM($DE15:EE15))</f>
        <v>4.3776570800184961E-2</v>
      </c>
      <c r="EF121" s="32">
        <f ca="1">EXP(-SUM($DE15:EF15))</f>
        <v>2.9469194495925582E-2</v>
      </c>
      <c r="EG121" s="32">
        <f ca="1">EXP(-SUM($DE15:EG15))</f>
        <v>1.9018823328892171E-2</v>
      </c>
      <c r="EH121" s="32">
        <f ca="1">EXP(-SUM($DE15:EH15))</f>
        <v>1.1858936874065586E-2</v>
      </c>
      <c r="EI121" s="32">
        <f ca="1">EXP(-SUM($DE15:EI15))</f>
        <v>7.0810743417197208E-3</v>
      </c>
      <c r="EJ121" s="32">
        <f ca="1">EXP(-SUM($DE15:EJ15))</f>
        <v>4.0206525749995059E-3</v>
      </c>
      <c r="EK121" s="32">
        <f ca="1">EXP(-SUM($DE15:EK15))</f>
        <v>2.2155996258503103E-3</v>
      </c>
      <c r="EL121" s="32">
        <f ca="1">EXP(-SUM($DE15:EL15))</f>
        <v>1.1572748701503403E-3</v>
      </c>
      <c r="EM121" s="32">
        <f ca="1">EXP(-SUM($DE15:EM15))</f>
        <v>5.8796802708219545E-4</v>
      </c>
      <c r="EN121" s="32">
        <f ca="1">EXP(-SUM($DE15:EN15))</f>
        <v>2.7808692314648447E-4</v>
      </c>
      <c r="EO121" s="32">
        <f ca="1">EXP(-SUM($DE15:EO15))</f>
        <v>1.224962651862638E-4</v>
      </c>
      <c r="EP121" s="32">
        <f ca="1">EXP(-SUM($DE15:EP15))</f>
        <v>6.2891679564183996E-5</v>
      </c>
      <c r="EQ121" s="32">
        <f ca="1">EXP(-SUM($DE15:EQ15))</f>
        <v>3.2289664932964309E-5</v>
      </c>
      <c r="ER121" s="32"/>
      <c r="ES121" s="32"/>
      <c r="ET121" s="32"/>
      <c r="EU121" s="32"/>
      <c r="EV121" s="32"/>
      <c r="EW121" s="32"/>
      <c r="EX121" s="32"/>
      <c r="EY121" s="32"/>
      <c r="EZ121" s="32"/>
      <c r="FA121" s="32"/>
      <c r="FB121" s="32"/>
      <c r="FC121" s="32"/>
    </row>
    <row r="122" spans="54:159" x14ac:dyDescent="0.25">
      <c r="BB122" s="31">
        <f t="shared" si="138"/>
        <v>72</v>
      </c>
      <c r="BC122" s="32">
        <f t="shared" si="139"/>
        <v>1</v>
      </c>
      <c r="BD122" s="32">
        <f ca="1">EXP(-SUM($BD16:BD16))</f>
        <v>0.97975606106121527</v>
      </c>
      <c r="BE122" s="32">
        <f ca="1">EXP(-SUM($BD16:BE16))</f>
        <v>0.95903970990761933</v>
      </c>
      <c r="BF122" s="32">
        <f ca="1">EXP(-SUM($BD16:BF16))</f>
        <v>0.93531131085332608</v>
      </c>
      <c r="BG122" s="32">
        <f ca="1">EXP(-SUM($BD16:BG16))</f>
        <v>0.91098932441957992</v>
      </c>
      <c r="BH122" s="32">
        <f ca="1">EXP(-SUM($BD16:BH16))</f>
        <v>0.88361039772201944</v>
      </c>
      <c r="BI122" s="32">
        <f ca="1">EXP(-SUM($BD16:BI16))</f>
        <v>0.85319721507024038</v>
      </c>
      <c r="BJ122" s="32">
        <f ca="1">EXP(-SUM($BD16:BJ16))</f>
        <v>0.8228756341207798</v>
      </c>
      <c r="BK122" s="32">
        <f ca="1">EXP(-SUM($BD16:BK16))</f>
        <v>0.78843190827473719</v>
      </c>
      <c r="BL122" s="32">
        <f ca="1">EXP(-SUM($BD16:BL16))</f>
        <v>0.75253827192305944</v>
      </c>
      <c r="BM122" s="32">
        <f ca="1">EXP(-SUM($BD16:BM16))</f>
        <v>0.71286093219092672</v>
      </c>
      <c r="BN122" s="32">
        <f ca="1">EXP(-SUM($BD16:BN16))</f>
        <v>0.67084054385244052</v>
      </c>
      <c r="BO122" s="32">
        <f ca="1">EXP(-SUM($BD16:BO16))</f>
        <v>0.62520239610145711</v>
      </c>
      <c r="BP122" s="32">
        <f ca="1">EXP(-SUM($BD16:BP16))</f>
        <v>0.57884427438127783</v>
      </c>
      <c r="BQ122" s="32">
        <f ca="1">EXP(-SUM($BD16:BQ16))</f>
        <v>0.53267356845988112</v>
      </c>
      <c r="BR122" s="32">
        <f ca="1">EXP(-SUM($BD16:BR16))</f>
        <v>0.48051240999651512</v>
      </c>
      <c r="BS122" s="32">
        <f ca="1">EXP(-SUM($BD16:BS16))</f>
        <v>0.43202925042941437</v>
      </c>
      <c r="BT122" s="32">
        <f ca="1">EXP(-SUM($BD16:BT16))</f>
        <v>0.38155989171339189</v>
      </c>
      <c r="BU122" s="32">
        <f ca="1">EXP(-SUM($BD16:BU16))</f>
        <v>0.32850326990405754</v>
      </c>
      <c r="BV122" s="32">
        <f ca="1">EXP(-SUM($BD16:BV16))</f>
        <v>0.27899192227754349</v>
      </c>
      <c r="BW122" s="32">
        <f ca="1">EXP(-SUM($BD16:BW16))</f>
        <v>0.23106614685527466</v>
      </c>
      <c r="BX122" s="32">
        <f ca="1">EXP(-SUM($BD16:BX16))</f>
        <v>0.19033570229774238</v>
      </c>
      <c r="BY122" s="32">
        <f ca="1">EXP(-SUM($BD16:BY16))</f>
        <v>0.15148536667359797</v>
      </c>
      <c r="BZ122" s="32">
        <f ca="1">EXP(-SUM($BD16:BZ16))</f>
        <v>0.11573440185575994</v>
      </c>
      <c r="CA122" s="32">
        <f ca="1">EXP(-SUM($BD16:CA16))</f>
        <v>8.6458239666230605E-2</v>
      </c>
      <c r="CB122" s="32">
        <f ca="1">EXP(-SUM($BD16:CB16))</f>
        <v>6.2524977690044031E-2</v>
      </c>
      <c r="CC122" s="32">
        <f ca="1">EXP(-SUM($BD16:CC16))</f>
        <v>4.3663247857106853E-2</v>
      </c>
      <c r="CD122" s="32">
        <f ca="1">EXP(-SUM($BD16:CD16))</f>
        <v>2.9413199421597279E-2</v>
      </c>
      <c r="CE122" s="32">
        <f ca="1">EXP(-SUM($BD16:CE16))</f>
        <v>1.9006380583218425E-2</v>
      </c>
      <c r="CF122" s="32">
        <f ca="1">EXP(-SUM($BD16:CF16))</f>
        <v>1.1867423716761673E-2</v>
      </c>
      <c r="CG122" s="32">
        <f ca="1">EXP(-SUM($BD16:CG16))</f>
        <v>7.0995571534020726E-3</v>
      </c>
      <c r="CH122" s="32">
        <f ca="1">EXP(-SUM($BD16:CH16))</f>
        <v>4.0423882008374743E-3</v>
      </c>
      <c r="CI122" s="32">
        <f ca="1">EXP(-SUM($BD16:CI16))</f>
        <v>2.2332446581625155E-3</v>
      </c>
      <c r="CJ122" s="32">
        <f ca="1">EXP(-SUM($BD16:CJ16))</f>
        <v>1.1703344270711244E-3</v>
      </c>
      <c r="CK122" s="32">
        <f ca="1">EXP(-SUM($BD16:CK16))</f>
        <v>5.9674680276969934E-4</v>
      </c>
      <c r="CL122" s="32">
        <f ca="1">EXP(-SUM($BD16:CL16))</f>
        <v>2.8401478664487871E-4</v>
      </c>
      <c r="CM122" s="32">
        <f ca="1">EXP(-SUM($BD16:CM16))</f>
        <v>1.2586007685471722E-4</v>
      </c>
      <c r="CN122" s="32">
        <f ca="1">EXP(-SUM($BD16:CN16))</f>
        <v>6.4618718059969554E-5</v>
      </c>
      <c r="CO122" s="32">
        <f ca="1">EXP(-SUM($BD16:CO16))</f>
        <v>3.3176356061928913E-5</v>
      </c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C122" s="47">
        <f t="shared" si="140"/>
        <v>72</v>
      </c>
      <c r="DD122" s="48">
        <f t="shared" si="141"/>
        <v>1</v>
      </c>
      <c r="DE122" s="32">
        <f ca="1">EXP(-SUM($DE16:DE16))</f>
        <v>0.9799960965393999</v>
      </c>
      <c r="DF122" s="32">
        <f ca="1">EXP(-SUM($DE16:DF16))</f>
        <v>0.9595324728900313</v>
      </c>
      <c r="DG122" s="32">
        <f ca="1">EXP(-SUM($DE16:DG16))</f>
        <v>0.93606018671666802</v>
      </c>
      <c r="DH122" s="32">
        <f ca="1">EXP(-SUM($DE16:DH16))</f>
        <v>0.91201442002488653</v>
      </c>
      <c r="DI122" s="32">
        <f ca="1">EXP(-SUM($DE16:DI16))</f>
        <v>0.88490252857104534</v>
      </c>
      <c r="DJ122" s="32">
        <f ca="1">EXP(-SUM($DE16:DJ16))</f>
        <v>0.85475179850869842</v>
      </c>
      <c r="DK122" s="32">
        <f ca="1">EXP(-SUM($DE16:DK16))</f>
        <v>0.82471814641259811</v>
      </c>
      <c r="DL122" s="32">
        <f ca="1">EXP(-SUM($DE16:DL16))</f>
        <v>0.79052889496839973</v>
      </c>
      <c r="DM122" s="32">
        <f ca="1">EXP(-SUM($DE16:DM16))</f>
        <v>0.75490315680338516</v>
      </c>
      <c r="DN122" s="32">
        <f ca="1">EXP(-SUM($DE16:DN16))</f>
        <v>0.71539319997183359</v>
      </c>
      <c r="DO122" s="32">
        <f ca="1">EXP(-SUM($DE16:DO16))</f>
        <v>0.6735421084167339</v>
      </c>
      <c r="DP122" s="32">
        <f ca="1">EXP(-SUM($DE16:DP16))</f>
        <v>0.62798798229966735</v>
      </c>
      <c r="DQ122" s="32">
        <f ca="1">EXP(-SUM($DE16:DQ16))</f>
        <v>0.58174569475113291</v>
      </c>
      <c r="DR122" s="32">
        <f ca="1">EXP(-SUM($DE16:DR16))</f>
        <v>0.53574386449011657</v>
      </c>
      <c r="DS122" s="32">
        <f ca="1">EXP(-SUM($DE16:DS16))</f>
        <v>0.48357045498307033</v>
      </c>
      <c r="DT122" s="32">
        <f ca="1">EXP(-SUM($DE16:DT16))</f>
        <v>0.43507426904225482</v>
      </c>
      <c r="DU122" s="32">
        <f ca="1">EXP(-SUM($DE16:DU16))</f>
        <v>0.38451435538827483</v>
      </c>
      <c r="DV122" s="32">
        <f ca="1">EXP(-SUM($DE16:DV16))</f>
        <v>0.33121934387899449</v>
      </c>
      <c r="DW122" s="32">
        <f ca="1">EXP(-SUM($DE16:DW16))</f>
        <v>0.28144449597698173</v>
      </c>
      <c r="DX122" s="32">
        <f ca="1">EXP(-SUM($DE16:DX16))</f>
        <v>0.23320183435615408</v>
      </c>
      <c r="DY122" s="32">
        <f ca="1">EXP(-SUM($DE16:DY16))</f>
        <v>0.19219120695122052</v>
      </c>
      <c r="DZ122" s="32">
        <f ca="1">EXP(-SUM($DE16:DZ16))</f>
        <v>0.15301895762105996</v>
      </c>
      <c r="EA122" s="32">
        <f ca="1">EXP(-SUM($DE16:EA16))</f>
        <v>0.11692654478196637</v>
      </c>
      <c r="EB122" s="32">
        <f ca="1">EXP(-SUM($DE16:EB16))</f>
        <v>8.7358803891338099E-2</v>
      </c>
      <c r="EC122" s="32">
        <f ca="1">EXP(-SUM($DE16:EC16))</f>
        <v>6.3175192095775032E-2</v>
      </c>
      <c r="ED122" s="32">
        <f ca="1">EXP(-SUM($DE16:ED16))</f>
        <v>4.4108995839165832E-2</v>
      </c>
      <c r="EE122" s="32">
        <f ca="1">EXP(-SUM($DE16:EE16))</f>
        <v>2.9703225670421326E-2</v>
      </c>
      <c r="EF122" s="32">
        <f ca="1">EXP(-SUM($DE16:EF16))</f>
        <v>1.9181831622299667E-2</v>
      </c>
      <c r="EG122" s="32">
        <f ca="1">EXP(-SUM($DE16:EG16))</f>
        <v>1.1968779352104325E-2</v>
      </c>
      <c r="EH122" s="32">
        <f ca="1">EXP(-SUM($DE16:EH16))</f>
        <v>7.1534301661157467E-3</v>
      </c>
      <c r="EI122" s="32">
        <f ca="1">EXP(-SUM($DE16:EI16))</f>
        <v>4.0674026104486269E-3</v>
      </c>
      <c r="EJ122" s="32">
        <f ca="1">EXP(-SUM($DE16:EJ16))</f>
        <v>2.2442139805700567E-3</v>
      </c>
      <c r="EK122" s="32">
        <f ca="1">EXP(-SUM($DE16:EK16))</f>
        <v>1.1741528274103929E-3</v>
      </c>
      <c r="EL122" s="32">
        <f ca="1">EXP(-SUM($DE16:EL16))</f>
        <v>5.9761889925508051E-4</v>
      </c>
      <c r="EM122" s="32">
        <f ca="1">EXP(-SUM($DE16:EM16))</f>
        <v>2.8354111389987385E-4</v>
      </c>
      <c r="EN122" s="32">
        <f ca="1">EXP(-SUM($DE16:EN16))</f>
        <v>1.2527461964591892E-4</v>
      </c>
      <c r="EO122" s="32">
        <f ca="1">EXP(-SUM($DE16:EO16))</f>
        <v>6.4318134306511486E-5</v>
      </c>
      <c r="EP122" s="32">
        <f ca="1">EXP(-SUM($DE16:EP16))</f>
        <v>3.3022031217200466E-5</v>
      </c>
      <c r="EQ122" s="32"/>
      <c r="ER122" s="32"/>
      <c r="ES122" s="32"/>
      <c r="ET122" s="32"/>
      <c r="EU122" s="32"/>
      <c r="EV122" s="32"/>
      <c r="EW122" s="32"/>
      <c r="EX122" s="32"/>
      <c r="EY122" s="32"/>
      <c r="EZ122" s="32"/>
      <c r="FA122" s="32"/>
      <c r="FB122" s="32"/>
      <c r="FC122" s="32"/>
    </row>
    <row r="123" spans="54:159" x14ac:dyDescent="0.25">
      <c r="BB123" s="31">
        <f t="shared" si="138"/>
        <v>73</v>
      </c>
      <c r="BC123" s="32">
        <f t="shared" si="139"/>
        <v>1</v>
      </c>
      <c r="BD123" s="32">
        <f ca="1">EXP(-SUM($BD17:BD17))</f>
        <v>0.97858925996813706</v>
      </c>
      <c r="BE123" s="32">
        <f ca="1">EXP(-SUM($BD17:BE17))</f>
        <v>0.95410044830209362</v>
      </c>
      <c r="BF123" s="32">
        <f ca="1">EXP(-SUM($BD17:BF17))</f>
        <v>0.92898481774086628</v>
      </c>
      <c r="BG123" s="32">
        <f ca="1">EXP(-SUM($BD17:BG17))</f>
        <v>0.90075838730006441</v>
      </c>
      <c r="BH123" s="32">
        <f ca="1">EXP(-SUM($BD17:BH17))</f>
        <v>0.86943943504760646</v>
      </c>
      <c r="BI123" s="32">
        <f ca="1">EXP(-SUM($BD17:BI17))</f>
        <v>0.83818763782938477</v>
      </c>
      <c r="BJ123" s="32">
        <f ca="1">EXP(-SUM($BD17:BJ17))</f>
        <v>0.80276277626800041</v>
      </c>
      <c r="BK123" s="32">
        <f ca="1">EXP(-SUM($BD17:BK17))</f>
        <v>0.76584406254194959</v>
      </c>
      <c r="BL123" s="32">
        <f ca="1">EXP(-SUM($BD17:BL17))</f>
        <v>0.72516674711194939</v>
      </c>
      <c r="BM123" s="32">
        <f ca="1">EXP(-SUM($BD17:BM17))</f>
        <v>0.6820956827294139</v>
      </c>
      <c r="BN123" s="32">
        <f ca="1">EXP(-SUM($BD17:BN17))</f>
        <v>0.63541908449405082</v>
      </c>
      <c r="BO123" s="32">
        <f ca="1">EXP(-SUM($BD17:BO17))</f>
        <v>0.58797502708622229</v>
      </c>
      <c r="BP123" s="32">
        <f ca="1">EXP(-SUM($BD17:BP17))</f>
        <v>0.5406680648399369</v>
      </c>
      <c r="BQ123" s="32">
        <f ca="1">EXP(-SUM($BD17:BQ17))</f>
        <v>0.4874314859425955</v>
      </c>
      <c r="BR123" s="32">
        <f ca="1">EXP(-SUM($BD17:BR17))</f>
        <v>0.43795060189251556</v>
      </c>
      <c r="BS123" s="32">
        <f ca="1">EXP(-SUM($BD17:BS17))</f>
        <v>0.38652129505112215</v>
      </c>
      <c r="BT123" s="32">
        <f ca="1">EXP(-SUM($BD17:BT17))</f>
        <v>0.33260093245557038</v>
      </c>
      <c r="BU123" s="32">
        <f ca="1">EXP(-SUM($BD17:BU17))</f>
        <v>0.28232513412560889</v>
      </c>
      <c r="BV123" s="32">
        <f ca="1">EXP(-SUM($BD17:BV17))</f>
        <v>0.23372182223383445</v>
      </c>
      <c r="BW123" s="32">
        <f ca="1">EXP(-SUM($BD17:BW17))</f>
        <v>0.19242656224756485</v>
      </c>
      <c r="BX123" s="32">
        <f ca="1">EXP(-SUM($BD17:BX17))</f>
        <v>0.15309248775872994</v>
      </c>
      <c r="BY123" s="32">
        <f ca="1">EXP(-SUM($BD17:BY17))</f>
        <v>0.11694173465430058</v>
      </c>
      <c r="BZ123" s="32">
        <f ca="1">EXP(-SUM($BD17:BZ17))</f>
        <v>8.7350175966376634E-2</v>
      </c>
      <c r="CA123" s="32">
        <f ca="1">EXP(-SUM($BD17:CA17))</f>
        <v>6.3171065910564969E-2</v>
      </c>
      <c r="CB123" s="32">
        <f ca="1">EXP(-SUM($BD17:CB17))</f>
        <v>4.4122747282034101E-2</v>
      </c>
      <c r="CC123" s="32">
        <f ca="1">EXP(-SUM($BD17:CC17))</f>
        <v>2.9732979522745569E-2</v>
      </c>
      <c r="CD123" s="32">
        <f ca="1">EXP(-SUM($BD17:CD17))</f>
        <v>1.9224979880181091E-2</v>
      </c>
      <c r="CE123" s="32">
        <f ca="1">EXP(-SUM($BD17:CE17))</f>
        <v>1.2012121913543445E-2</v>
      </c>
      <c r="CF123" s="32">
        <f ca="1">EXP(-SUM($BD17:CF17))</f>
        <v>7.1929015961736684E-3</v>
      </c>
      <c r="CG123" s="32">
        <f ca="1">EXP(-SUM($BD17:CG17))</f>
        <v>4.1012224483820353E-3</v>
      </c>
      <c r="CH123" s="32">
        <f ca="1">EXP(-SUM($BD17:CH17))</f>
        <v>2.2686192948422287E-3</v>
      </c>
      <c r="CI123" s="32">
        <f ca="1">EXP(-SUM($BD17:CI17))</f>
        <v>1.1908218691666231E-3</v>
      </c>
      <c r="CJ123" s="32">
        <f ca="1">EXP(-SUM($BD17:CJ17))</f>
        <v>6.0828242772560572E-4</v>
      </c>
      <c r="CK123" s="32">
        <f ca="1">EXP(-SUM($BD17:CK17))</f>
        <v>2.9040865060269138E-4</v>
      </c>
      <c r="CL123" s="32">
        <f ca="1">EXP(-SUM($BD17:CL17))</f>
        <v>1.2907787767564726E-4</v>
      </c>
      <c r="CM123" s="32">
        <f ca="1">EXP(-SUM($BD17:CM17))</f>
        <v>6.6270792087072175E-5</v>
      </c>
      <c r="CN123" s="32">
        <f ca="1">EXP(-SUM($BD17:CN17))</f>
        <v>3.4024559149352516E-5</v>
      </c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C123" s="47">
        <f t="shared" si="140"/>
        <v>73</v>
      </c>
      <c r="DD123" s="48">
        <f t="shared" si="141"/>
        <v>1</v>
      </c>
      <c r="DE123" s="32">
        <f ca="1">EXP(-SUM($DE17:DE17))</f>
        <v>0.97885560296390806</v>
      </c>
      <c r="DF123" s="32">
        <f ca="1">EXP(-SUM($DE17:DF17))</f>
        <v>0.95463692241949583</v>
      </c>
      <c r="DG123" s="32">
        <f ca="1">EXP(-SUM($DE17:DG17))</f>
        <v>0.92981238966039048</v>
      </c>
      <c r="DH123" s="32">
        <f ca="1">EXP(-SUM($DE17:DH17))</f>
        <v>0.90186775345379711</v>
      </c>
      <c r="DI123" s="32">
        <f ca="1">EXP(-SUM($DE17:DI17))</f>
        <v>0.87082616681759162</v>
      </c>
      <c r="DJ123" s="32">
        <f ca="1">EXP(-SUM($DE17:DJ17))</f>
        <v>0.83987807457857255</v>
      </c>
      <c r="DK123" s="32">
        <f ca="1">EXP(-SUM($DE17:DK17))</f>
        <v>0.80472266476285259</v>
      </c>
      <c r="DL123" s="32">
        <f ca="1">EXP(-SUM($DE17:DL17))</f>
        <v>0.76808738606623517</v>
      </c>
      <c r="DM123" s="32">
        <f ca="1">EXP(-SUM($DE17:DM17))</f>
        <v>0.72759022426337105</v>
      </c>
      <c r="DN123" s="32">
        <f ca="1">EXP(-SUM($DE17:DN17))</f>
        <v>0.68470160125962864</v>
      </c>
      <c r="DO123" s="32">
        <f ca="1">EXP(-SUM($DE17:DO17))</f>
        <v>0.63812046788899057</v>
      </c>
      <c r="DP123" s="32">
        <f ca="1">EXP(-SUM($DE17:DP17))</f>
        <v>0.59080448428592225</v>
      </c>
      <c r="DQ123" s="32">
        <f ca="1">EXP(-SUM($DE17:DQ17))</f>
        <v>0.54367978890880231</v>
      </c>
      <c r="DR123" s="32">
        <f ca="1">EXP(-SUM($DE17:DR17))</f>
        <v>0.49044086491902056</v>
      </c>
      <c r="DS123" s="32">
        <f ca="1">EXP(-SUM($DE17:DS17))</f>
        <v>0.44095593546159362</v>
      </c>
      <c r="DT123" s="32">
        <f ca="1">EXP(-SUM($DE17:DT17))</f>
        <v>0.38944376756404875</v>
      </c>
      <c r="DU123" s="32">
        <f ca="1">EXP(-SUM($DE17:DU17))</f>
        <v>0.3352908779642983</v>
      </c>
      <c r="DV123" s="32">
        <f ca="1">EXP(-SUM($DE17:DV17))</f>
        <v>0.28475651579573341</v>
      </c>
      <c r="DW123" s="32">
        <f ca="1">EXP(-SUM($DE17:DW17))</f>
        <v>0.23584048727904489</v>
      </c>
      <c r="DX123" s="32">
        <f ca="1">EXP(-SUM($DE17:DX17))</f>
        <v>0.19426846116326316</v>
      </c>
      <c r="DY123" s="32">
        <f ca="1">EXP(-SUM($DE17:DY17))</f>
        <v>0.15461539121229601</v>
      </c>
      <c r="DZ123" s="32">
        <f ca="1">EXP(-SUM($DE17:DZ17))</f>
        <v>0.11812573196067101</v>
      </c>
      <c r="EA123" s="32">
        <f ca="1">EXP(-SUM($DE17:EA17))</f>
        <v>8.8244659157896949E-2</v>
      </c>
      <c r="EB123" s="32">
        <f ca="1">EXP(-SUM($DE17:EB17))</f>
        <v>6.3816882768064312E-2</v>
      </c>
      <c r="EC123" s="32">
        <f ca="1">EXP(-SUM($DE17:EC17))</f>
        <v>4.4565427653301112E-2</v>
      </c>
      <c r="ED123" s="32">
        <f ca="1">EXP(-SUM($DE17:ED17))</f>
        <v>3.0020941528790951E-2</v>
      </c>
      <c r="EE123" s="32">
        <f ca="1">EXP(-SUM($DE17:EE17))</f>
        <v>1.9399094671210107E-2</v>
      </c>
      <c r="EF123" s="32">
        <f ca="1">EXP(-SUM($DE17:EF17))</f>
        <v>1.2112631080748381E-2</v>
      </c>
      <c r="EG123" s="32">
        <f ca="1">EXP(-SUM($DE17:EG17))</f>
        <v>7.2462497917208579E-3</v>
      </c>
      <c r="EH123" s="32">
        <f ca="1">EXP(-SUM($DE17:EH17))</f>
        <v>4.1259129302644946E-3</v>
      </c>
      <c r="EI123" s="32">
        <f ca="1">EXP(-SUM($DE17:EI17))</f>
        <v>2.2793884589431329E-3</v>
      </c>
      <c r="EJ123" s="32">
        <f ca="1">EXP(-SUM($DE17:EJ17))</f>
        <v>1.1945161388473438E-3</v>
      </c>
      <c r="EK123" s="32">
        <f ca="1">EXP(-SUM($DE17:EK17))</f>
        <v>6.090769187213174E-4</v>
      </c>
      <c r="EL123" s="32">
        <f ca="1">EXP(-SUM($DE17:EL17))</f>
        <v>2.8988316371041431E-4</v>
      </c>
      <c r="EM123" s="32">
        <f ca="1">EXP(-SUM($DE17:EM17))</f>
        <v>1.2846062592191871E-4</v>
      </c>
      <c r="EN123" s="32">
        <f ca="1">EXP(-SUM($DE17:EN17))</f>
        <v>6.595388446995505E-5</v>
      </c>
      <c r="EO123" s="32">
        <f ca="1">EXP(-SUM($DE17:EO17))</f>
        <v>3.3861853353572755E-5</v>
      </c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</row>
    <row r="124" spans="54:159" x14ac:dyDescent="0.25">
      <c r="BB124" s="31">
        <f t="shared" si="138"/>
        <v>74</v>
      </c>
      <c r="BC124" s="32">
        <f t="shared" si="139"/>
        <v>1</v>
      </c>
      <c r="BD124" s="32">
        <f ca="1">EXP(-SUM($BD18:BD18))</f>
        <v>0.97468942788370339</v>
      </c>
      <c r="BE124" s="32">
        <f ca="1">EXP(-SUM($BD18:BE18))</f>
        <v>0.94871640536879076</v>
      </c>
      <c r="BF124" s="32">
        <f ca="1">EXP(-SUM($BD18:BF18))</f>
        <v>0.91957388220538128</v>
      </c>
      <c r="BG124" s="32">
        <f ca="1">EXP(-SUM($BD18:BG18))</f>
        <v>0.88727536470238944</v>
      </c>
      <c r="BH124" s="32">
        <f ca="1">EXP(-SUM($BD18:BH18))</f>
        <v>0.85501819294733061</v>
      </c>
      <c r="BI124" s="32">
        <f ca="1">EXP(-SUM($BD18:BI18))</f>
        <v>0.81853168020547706</v>
      </c>
      <c r="BJ124" s="32">
        <f ca="1">EXP(-SUM($BD18:BJ18))</f>
        <v>0.78050400190604374</v>
      </c>
      <c r="BK124" s="32">
        <f ca="1">EXP(-SUM($BD18:BK18))</f>
        <v>0.73874170462733479</v>
      </c>
      <c r="BL124" s="32">
        <f ca="1">EXP(-SUM($BD18:BL18))</f>
        <v>0.69453053340937609</v>
      </c>
      <c r="BM124" s="32">
        <f ca="1">EXP(-SUM($BD18:BM18))</f>
        <v>0.64672371139214491</v>
      </c>
      <c r="BN124" s="32">
        <f ca="1">EXP(-SUM($BD18:BN18))</f>
        <v>0.59809913095052392</v>
      </c>
      <c r="BO124" s="32">
        <f ca="1">EXP(-SUM($BD18:BO18))</f>
        <v>0.54955918203348653</v>
      </c>
      <c r="BP124" s="32">
        <f ca="1">EXP(-SUM($BD18:BP18))</f>
        <v>0.49514820848629559</v>
      </c>
      <c r="BQ124" s="32">
        <f ca="1">EXP(-SUM($BD18:BQ18))</f>
        <v>0.44457788547729465</v>
      </c>
      <c r="BR124" s="32">
        <f ca="1">EXP(-SUM($BD18:BR18))</f>
        <v>0.39209671628944104</v>
      </c>
      <c r="BS124" s="32">
        <f ca="1">EXP(-SUM($BD18:BS18))</f>
        <v>0.33722169426826293</v>
      </c>
      <c r="BT124" s="32">
        <f ca="1">EXP(-SUM($BD18:BT18))</f>
        <v>0.28609812798283307</v>
      </c>
      <c r="BU124" s="32">
        <f ca="1">EXP(-SUM($BD18:BU18))</f>
        <v>0.23673872246646827</v>
      </c>
      <c r="BV124" s="32">
        <f ca="1">EXP(-SUM($BD18:BV18))</f>
        <v>0.19481227265203638</v>
      </c>
      <c r="BW124" s="32">
        <f ca="1">EXP(-SUM($BD18:BW18))</f>
        <v>0.15493279101632842</v>
      </c>
      <c r="BX124" s="32">
        <f ca="1">EXP(-SUM($BD18:BX18))</f>
        <v>0.11832671518227862</v>
      </c>
      <c r="BY124" s="32">
        <f ca="1">EXP(-SUM($BD18:BY18))</f>
        <v>8.8374582814580077E-2</v>
      </c>
      <c r="BZ124" s="32">
        <f ca="1">EXP(-SUM($BD18:BZ18))</f>
        <v>6.3912979093161529E-2</v>
      </c>
      <c r="CA124" s="32">
        <f ca="1">EXP(-SUM($BD18:CA18))</f>
        <v>4.4649356903610715E-2</v>
      </c>
      <c r="CB124" s="32">
        <f ca="1">EXP(-SUM($BD18:CB18))</f>
        <v>3.0098206620652906E-2</v>
      </c>
      <c r="CC124" s="32">
        <f ca="1">EXP(-SUM($BD18:CC18))</f>
        <v>1.9473230500658627E-2</v>
      </c>
      <c r="CD124" s="32">
        <f ca="1">EXP(-SUM($BD18:CD18))</f>
        <v>1.2175539698307418E-2</v>
      </c>
      <c r="CE124" s="32">
        <f ca="1">EXP(-SUM($BD18:CE18))</f>
        <v>7.2976231644011095E-3</v>
      </c>
      <c r="CF124" s="32">
        <f ca="1">EXP(-SUM($BD18:CF18))</f>
        <v>4.1666939845816948E-3</v>
      </c>
      <c r="CG124" s="32">
        <f ca="1">EXP(-SUM($BD18:CG18))</f>
        <v>2.3077498784242227E-3</v>
      </c>
      <c r="CH124" s="32">
        <f ca="1">EXP(-SUM($BD18:CH18))</f>
        <v>1.2133430772424407E-3</v>
      </c>
      <c r="CI124" s="32">
        <f ca="1">EXP(-SUM($BD18:CI18))</f>
        <v>6.2089528656858201E-4</v>
      </c>
      <c r="CJ124" s="32">
        <f ca="1">EXP(-SUM($BD18:CJ18))</f>
        <v>2.9735167431602869E-4</v>
      </c>
      <c r="CK124" s="32">
        <f ca="1">EXP(-SUM($BD18:CK18))</f>
        <v>1.3255714293011265E-4</v>
      </c>
      <c r="CL124" s="32">
        <f ca="1">EXP(-SUM($BD18:CL18))</f>
        <v>6.8057106430369999E-5</v>
      </c>
      <c r="CM124" s="32">
        <f ca="1">EXP(-SUM($BD18:CM18))</f>
        <v>3.4941683513175079E-5</v>
      </c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C124" s="47">
        <f t="shared" si="140"/>
        <v>74</v>
      </c>
      <c r="DD124" s="48">
        <f t="shared" si="141"/>
        <v>1</v>
      </c>
      <c r="DE124" s="32">
        <f ca="1">EXP(-SUM($DE18:DE18))</f>
        <v>0.97497539297862235</v>
      </c>
      <c r="DF124" s="32">
        <f ca="1">EXP(-SUM($DE18:DF18))</f>
        <v>0.94931025277256165</v>
      </c>
      <c r="DG124" s="32">
        <f ca="1">EXP(-SUM($DE18:DG18))</f>
        <v>0.92046625090632328</v>
      </c>
      <c r="DH124" s="32">
        <f ca="1">EXP(-SUM($DE18:DH18))</f>
        <v>0.88846206535714023</v>
      </c>
      <c r="DI124" s="32">
        <f ca="1">EXP(-SUM($DE18:DI18))</f>
        <v>0.85652650413992504</v>
      </c>
      <c r="DJ124" s="32">
        <f ca="1">EXP(-SUM($DE18:DJ18))</f>
        <v>0.82032657531326103</v>
      </c>
      <c r="DK124" s="32">
        <f ca="1">EXP(-SUM($DE18:DK18))</f>
        <v>0.78260011004707486</v>
      </c>
      <c r="DL124" s="32">
        <f ca="1">EXP(-SUM($DE18:DL18))</f>
        <v>0.74103280791734916</v>
      </c>
      <c r="DM124" s="32">
        <f ca="1">EXP(-SUM($DE18:DM18))</f>
        <v>0.69701938354772364</v>
      </c>
      <c r="DN124" s="32">
        <f ca="1">EXP(-SUM($DE18:DN18))</f>
        <v>0.64932153916622803</v>
      </c>
      <c r="DO124" s="32">
        <f ca="1">EXP(-SUM($DE18:DO18))</f>
        <v>0.6008394442274656</v>
      </c>
      <c r="DP124" s="32">
        <f ca="1">EXP(-SUM($DE18:DP18))</f>
        <v>0.55249744398128908</v>
      </c>
      <c r="DQ124" s="32">
        <f ca="1">EXP(-SUM($DE18:DQ18))</f>
        <v>0.49809609187665349</v>
      </c>
      <c r="DR124" s="32">
        <f ca="1">EXP(-SUM($DE18:DR18))</f>
        <v>0.44753260617920054</v>
      </c>
      <c r="DS124" s="32">
        <f ca="1">EXP(-SUM($DE18:DS18))</f>
        <v>0.39497806777861771</v>
      </c>
      <c r="DT124" s="32">
        <f ca="1">EXP(-SUM($DE18:DT18))</f>
        <v>0.33987797134254255</v>
      </c>
      <c r="DU124" s="32">
        <f ca="1">EXP(-SUM($DE18:DU18))</f>
        <v>0.2885021792849039</v>
      </c>
      <c r="DV124" s="32">
        <f ca="1">EXP(-SUM($DE18:DV18))</f>
        <v>0.2388354663134607</v>
      </c>
      <c r="DW124" s="32">
        <f ca="1">EXP(-SUM($DE18:DW18))</f>
        <v>0.19663669950131096</v>
      </c>
      <c r="DX124" s="32">
        <f ca="1">EXP(-SUM($DE18:DX18))</f>
        <v>0.15644202733608034</v>
      </c>
      <c r="DY124" s="32">
        <f ca="1">EXP(-SUM($DE18:DY18))</f>
        <v>0.11950032504761822</v>
      </c>
      <c r="DZ124" s="32">
        <f ca="1">EXP(-SUM($DE18:DZ18))</f>
        <v>8.9261327034409449E-2</v>
      </c>
      <c r="EA124" s="32">
        <f ca="1">EXP(-SUM($DE18:EA18))</f>
        <v>6.4553197643536175E-2</v>
      </c>
      <c r="EB124" s="32">
        <f ca="1">EXP(-SUM($DE18:EB18))</f>
        <v>4.5088117238759329E-2</v>
      </c>
      <c r="EC124" s="32">
        <f ca="1">EXP(-SUM($DE18:EC18))</f>
        <v>3.0383513021299321E-2</v>
      </c>
      <c r="ED124" s="32">
        <f ca="1">EXP(-SUM($DE18:ED18))</f>
        <v>1.9645606861459986E-2</v>
      </c>
      <c r="EE124" s="32">
        <f ca="1">EXP(-SUM($DE18:EE18))</f>
        <v>1.2274937407278062E-2</v>
      </c>
      <c r="EF124" s="32">
        <f ca="1">EXP(-SUM($DE18:EF18))</f>
        <v>7.3502764545033614E-3</v>
      </c>
      <c r="EG124" s="32">
        <f ca="1">EXP(-SUM($DE18:EG18))</f>
        <v>4.1909538722257906E-3</v>
      </c>
      <c r="EH124" s="32">
        <f ca="1">EXP(-SUM($DE18:EH18))</f>
        <v>2.3182548466923647E-3</v>
      </c>
      <c r="EI124" s="32">
        <f ca="1">EXP(-SUM($DE18:EI18))</f>
        <v>1.2168760867101649E-3</v>
      </c>
      <c r="EJ124" s="32">
        <f ca="1">EXP(-SUM($DE18:EJ18))</f>
        <v>6.2159115433722551E-4</v>
      </c>
      <c r="EK124" s="32">
        <f ca="1">EXP(-SUM($DE18:EK18))</f>
        <v>2.9676255655222195E-4</v>
      </c>
      <c r="EL124" s="32">
        <f ca="1">EXP(-SUM($DE18:EL18))</f>
        <v>1.3190199704404072E-4</v>
      </c>
      <c r="EM124" s="32">
        <f ca="1">EXP(-SUM($DE18:EM18))</f>
        <v>6.7720743316996898E-5</v>
      </c>
      <c r="EN124" s="32">
        <f ca="1">EXP(-SUM($DE18:EN18))</f>
        <v>3.4768988932558229E-5</v>
      </c>
      <c r="EO124" s="32"/>
      <c r="EP124" s="32"/>
      <c r="EQ124" s="32"/>
      <c r="ER124" s="32"/>
      <c r="ES124" s="32"/>
      <c r="ET124" s="32"/>
      <c r="EU124" s="32"/>
      <c r="EV124" s="32"/>
      <c r="EW124" s="32"/>
      <c r="EX124" s="32"/>
      <c r="EY124" s="32"/>
      <c r="EZ124" s="32"/>
      <c r="FA124" s="32"/>
      <c r="FB124" s="32"/>
      <c r="FC124" s="32"/>
    </row>
    <row r="125" spans="54:159" x14ac:dyDescent="0.25">
      <c r="BB125" s="31">
        <f t="shared" si="138"/>
        <v>75</v>
      </c>
      <c r="BC125" s="32">
        <f t="shared" si="139"/>
        <v>1</v>
      </c>
      <c r="BD125" s="32">
        <f ca="1">EXP(-SUM($BD19:BD19))</f>
        <v>0.97302499117037045</v>
      </c>
      <c r="BE125" s="32">
        <f ca="1">EXP(-SUM($BD19:BE19))</f>
        <v>0.942807576406132</v>
      </c>
      <c r="BF125" s="32">
        <f ca="1">EXP(-SUM($BD19:BF19))</f>
        <v>0.90935610230274</v>
      </c>
      <c r="BG125" s="32">
        <f ca="1">EXP(-SUM($BD19:BG19))</f>
        <v>0.87591866493816184</v>
      </c>
      <c r="BH125" s="32">
        <f ca="1">EXP(-SUM($BD19:BH19))</f>
        <v>0.8381779636787785</v>
      </c>
      <c r="BI125" s="32">
        <f ca="1">EXP(-SUM($BD19:BI19))</f>
        <v>0.79884067313340879</v>
      </c>
      <c r="BJ125" s="32">
        <f ca="1">EXP(-SUM($BD19:BJ19))</f>
        <v>0.75578146321293871</v>
      </c>
      <c r="BK125" s="32">
        <f ca="1">EXP(-SUM($BD19:BK19))</f>
        <v>0.71020648008264076</v>
      </c>
      <c r="BL125" s="32">
        <f ca="1">EXP(-SUM($BD19:BL19))</f>
        <v>0.66103341958124717</v>
      </c>
      <c r="BM125" s="32">
        <f ca="1">EXP(-SUM($BD19:BM19))</f>
        <v>0.61098675346509368</v>
      </c>
      <c r="BN125" s="32">
        <f ca="1">EXP(-SUM($BD19:BN19))</f>
        <v>0.56096989114308482</v>
      </c>
      <c r="BO125" s="32">
        <f ca="1">EXP(-SUM($BD19:BO19))</f>
        <v>0.50512242789434458</v>
      </c>
      <c r="BP125" s="32">
        <f ca="1">EXP(-SUM($BD19:BP19))</f>
        <v>0.45321937712633659</v>
      </c>
      <c r="BQ125" s="32">
        <f ca="1">EXP(-SUM($BD19:BQ19))</f>
        <v>0.39943781562062797</v>
      </c>
      <c r="BR125" s="32">
        <f ca="1">EXP(-SUM($BD19:BR19))</f>
        <v>0.34335466191216024</v>
      </c>
      <c r="BS125" s="32">
        <f ca="1">EXP(-SUM($BD19:BS19))</f>
        <v>0.29114890870693316</v>
      </c>
      <c r="BT125" s="32">
        <f ca="1">EXP(-SUM($BD19:BT19))</f>
        <v>0.24080946213451698</v>
      </c>
      <c r="BU125" s="32">
        <f ca="1">EXP(-SUM($BD19:BU19))</f>
        <v>0.19806204085670043</v>
      </c>
      <c r="BV125" s="32">
        <f ca="1">EXP(-SUM($BD19:BV19))</f>
        <v>0.15745852910701508</v>
      </c>
      <c r="BW125" s="32">
        <f ca="1">EXP(-SUM($BD19:BW19))</f>
        <v>0.12023458734301501</v>
      </c>
      <c r="BX125" s="32">
        <f ca="1">EXP(-SUM($BD19:BX19))</f>
        <v>8.97892371126916E-2</v>
      </c>
      <c r="BY125" s="32">
        <f ca="1">EXP(-SUM($BD19:BY19))</f>
        <v>6.4937150819359316E-2</v>
      </c>
      <c r="BZ125" s="32">
        <f ca="1">EXP(-SUM($BD19:BZ19))</f>
        <v>4.5373380741405837E-2</v>
      </c>
      <c r="CA125" s="32">
        <f ca="1">EXP(-SUM($BD19:CA19))</f>
        <v>3.0596795619969457E-2</v>
      </c>
      <c r="CB125" s="32">
        <f ca="1">EXP(-SUM($BD19:CB19))</f>
        <v>1.9808102248258248E-2</v>
      </c>
      <c r="CC125" s="32">
        <f ca="1">EXP(-SUM($BD19:CC19))</f>
        <v>1.2393359131634689E-2</v>
      </c>
      <c r="CD125" s="32">
        <f ca="1">EXP(-SUM($BD19:CD19))</f>
        <v>7.4351600483106121E-3</v>
      </c>
      <c r="CE125" s="32">
        <f ca="1">EXP(-SUM($BD19:CE19))</f>
        <v>4.251086859845583E-3</v>
      </c>
      <c r="CF125" s="32">
        <f ca="1">EXP(-SUM($BD19:CF19))</f>
        <v>2.3574623957394354E-3</v>
      </c>
      <c r="CG125" s="32">
        <f ca="1">EXP(-SUM($BD19:CG19))</f>
        <v>1.2415023729521462E-3</v>
      </c>
      <c r="CH125" s="32">
        <f ca="1">EXP(-SUM($BD19:CH19))</f>
        <v>6.3643860091428472E-4</v>
      </c>
      <c r="CI125" s="32">
        <f ca="1">EXP(-SUM($BD19:CI19))</f>
        <v>3.057388499988615E-4</v>
      </c>
      <c r="CJ125" s="32">
        <f ca="1">EXP(-SUM($BD19:CJ19))</f>
        <v>1.367001921273176E-4</v>
      </c>
      <c r="CK125" s="32">
        <f ca="1">EXP(-SUM($BD19:CK19))</f>
        <v>7.0184218813209255E-5</v>
      </c>
      <c r="CL125" s="32">
        <f ca="1">EXP(-SUM($BD19:CL19))</f>
        <v>3.6033779424630962E-5</v>
      </c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C125" s="47">
        <f t="shared" si="140"/>
        <v>75</v>
      </c>
      <c r="DD125" s="48">
        <f t="shared" si="141"/>
        <v>1</v>
      </c>
      <c r="DE125" s="32">
        <f ca="1">EXP(-SUM($DE19:DE19))</f>
        <v>0.97335251437854775</v>
      </c>
      <c r="DF125" s="32">
        <f ca="1">EXP(-SUM($DE19:DF19))</f>
        <v>0.94345322304563028</v>
      </c>
      <c r="DG125" s="32">
        <f ca="1">EXP(-SUM($DE19:DG19))</f>
        <v>0.91031598303973404</v>
      </c>
      <c r="DH125" s="32">
        <f ca="1">EXP(-SUM($DE19:DH19))</f>
        <v>0.87722116244124115</v>
      </c>
      <c r="DI125" s="32">
        <f ca="1">EXP(-SUM($DE19:DI19))</f>
        <v>0.83978717403626291</v>
      </c>
      <c r="DJ125" s="32">
        <f ca="1">EXP(-SUM($DE19:DJ19))</f>
        <v>0.80077199934415499</v>
      </c>
      <c r="DK125" s="32">
        <f ca="1">EXP(-SUM($DE19:DK19))</f>
        <v>0.75792522571146526</v>
      </c>
      <c r="DL125" s="32">
        <f ca="1">EXP(-SUM($DE19:DL19))</f>
        <v>0.71256598619046996</v>
      </c>
      <c r="DM125" s="32">
        <f ca="1">EXP(-SUM($DE19:DM19))</f>
        <v>0.66351772461136183</v>
      </c>
      <c r="DN125" s="32">
        <f ca="1">EXP(-SUM($DE19:DN19))</f>
        <v>0.61363046919381081</v>
      </c>
      <c r="DO125" s="32">
        <f ca="1">EXP(-SUM($DE19:DO19))</f>
        <v>0.56383004299812511</v>
      </c>
      <c r="DP125" s="32">
        <f ca="1">EXP(-SUM($DE19:DP19))</f>
        <v>0.50800613438619846</v>
      </c>
      <c r="DQ125" s="32">
        <f ca="1">EXP(-SUM($DE19:DQ19))</f>
        <v>0.45612260968356388</v>
      </c>
      <c r="DR125" s="32">
        <f ca="1">EXP(-SUM($DE19:DR19))</f>
        <v>0.40227861826795625</v>
      </c>
      <c r="DS125" s="32">
        <f ca="1">EXP(-SUM($DE19:DS19))</f>
        <v>0.34597861084884879</v>
      </c>
      <c r="DT125" s="32">
        <f ca="1">EXP(-SUM($DE19:DT19))</f>
        <v>0.29352747634087328</v>
      </c>
      <c r="DU125" s="32">
        <f ca="1">EXP(-SUM($DE19:DU19))</f>
        <v>0.24288631403388433</v>
      </c>
      <c r="DV125" s="32">
        <f ca="1">EXP(-SUM($DE19:DV19))</f>
        <v>0.19987112517986674</v>
      </c>
      <c r="DW125" s="32">
        <f ca="1">EXP(-SUM($DE19:DW19))</f>
        <v>0.15895605983202934</v>
      </c>
      <c r="DX125" s="32">
        <f ca="1">EXP(-SUM($DE19:DX19))</f>
        <v>0.12139940354046494</v>
      </c>
      <c r="DY125" s="32">
        <f ca="1">EXP(-SUM($DE19:DY19))</f>
        <v>9.0669479206790596E-2</v>
      </c>
      <c r="DZ125" s="32">
        <f ca="1">EXP(-SUM($DE19:DZ19))</f>
        <v>6.5572660649385231E-2</v>
      </c>
      <c r="EA125" s="32">
        <f ca="1">EXP(-SUM($DE19:EA19))</f>
        <v>4.5808803939277075E-2</v>
      </c>
      <c r="EB125" s="32">
        <f ca="1">EXP(-SUM($DE19:EB19))</f>
        <v>3.0879791818408969E-2</v>
      </c>
      <c r="EC125" s="32">
        <f ca="1">EXP(-SUM($DE19:EC19))</f>
        <v>1.9978908094796844E-2</v>
      </c>
      <c r="ED125" s="32">
        <f ca="1">EXP(-SUM($DE19:ED19))</f>
        <v>1.2491712077706218E-2</v>
      </c>
      <c r="EE125" s="32">
        <f ca="1">EXP(-SUM($DE19:EE19))</f>
        <v>7.487126622729553E-3</v>
      </c>
      <c r="EF125" s="32">
        <f ca="1">EXP(-SUM($DE19:EF19))</f>
        <v>4.2748939973922149E-3</v>
      </c>
      <c r="EG125" s="32">
        <f ca="1">EXP(-SUM($DE19:EG19))</f>
        <v>2.3676771414612862E-3</v>
      </c>
      <c r="EH125" s="32">
        <f ca="1">EXP(-SUM($DE19:EH19))</f>
        <v>1.2448509674275567E-3</v>
      </c>
      <c r="EI125" s="32">
        <f ca="1">EXP(-SUM($DE19:EI19))</f>
        <v>6.3701859156993414E-4</v>
      </c>
      <c r="EJ125" s="32">
        <f ca="1">EXP(-SUM($DE19:EJ19))</f>
        <v>3.0507325288389969E-4</v>
      </c>
      <c r="EK125" s="32">
        <f ca="1">EXP(-SUM($DE19:EK19))</f>
        <v>1.3599936465703497E-4</v>
      </c>
      <c r="EL125" s="32">
        <f ca="1">EXP(-SUM($DE19:EL19))</f>
        <v>6.9824401992477853E-5</v>
      </c>
      <c r="EM125" s="32">
        <f ca="1">EXP(-SUM($DE19:EM19))</f>
        <v>3.5849043309151582E-5</v>
      </c>
      <c r="EN125" s="32"/>
      <c r="EO125" s="32"/>
      <c r="EP125" s="32"/>
      <c r="EQ125" s="32"/>
      <c r="ER125" s="32"/>
      <c r="ES125" s="32"/>
      <c r="ET125" s="32"/>
      <c r="EU125" s="32"/>
      <c r="EV125" s="32"/>
      <c r="EW125" s="32"/>
      <c r="EX125" s="32"/>
      <c r="EY125" s="32"/>
      <c r="EZ125" s="32"/>
      <c r="FA125" s="32"/>
      <c r="FB125" s="32"/>
      <c r="FC125" s="32"/>
    </row>
    <row r="126" spans="54:159" x14ac:dyDescent="0.25">
      <c r="BB126" s="31">
        <f t="shared" si="138"/>
        <v>76</v>
      </c>
      <c r="BC126" s="32">
        <f t="shared" si="139"/>
        <v>1</v>
      </c>
      <c r="BD126" s="32">
        <f ca="1">EXP(-SUM($BD20:BD20))</f>
        <v>0.96860394741037881</v>
      </c>
      <c r="BE126" s="32">
        <f ca="1">EXP(-SUM($BD20:BE20))</f>
        <v>0.93388761453924329</v>
      </c>
      <c r="BF126" s="32">
        <f ca="1">EXP(-SUM($BD20:BF20))</f>
        <v>0.89915610351710806</v>
      </c>
      <c r="BG126" s="32">
        <f ca="1">EXP(-SUM($BD20:BG20))</f>
        <v>0.86003874246754408</v>
      </c>
      <c r="BH126" s="32">
        <f ca="1">EXP(-SUM($BD20:BH20))</f>
        <v>0.81926420919432952</v>
      </c>
      <c r="BI126" s="32">
        <f ca="1">EXP(-SUM($BD20:BI20))</f>
        <v>0.7747779553590437</v>
      </c>
      <c r="BJ126" s="32">
        <f ca="1">EXP(-SUM($BD20:BJ20))</f>
        <v>0.72770216659443887</v>
      </c>
      <c r="BK126" s="32">
        <f ca="1">EXP(-SUM($BD20:BK20))</f>
        <v>0.67702179468638624</v>
      </c>
      <c r="BL126" s="32">
        <f ca="1">EXP(-SUM($BD20:BL20))</f>
        <v>0.62540771714826582</v>
      </c>
      <c r="BM126" s="32">
        <f ca="1">EXP(-SUM($BD20:BM20))</f>
        <v>0.57376549509311381</v>
      </c>
      <c r="BN126" s="32">
        <f ca="1">EXP(-SUM($BD20:BN20))</f>
        <v>0.51632879819636279</v>
      </c>
      <c r="BO126" s="32">
        <f ca="1">EXP(-SUM($BD20:BO20))</f>
        <v>0.46295140404481755</v>
      </c>
      <c r="BP126" s="32">
        <f ca="1">EXP(-SUM($BD20:BP20))</f>
        <v>0.40772728193767327</v>
      </c>
      <c r="BQ126" s="32">
        <f ca="1">EXP(-SUM($BD20:BQ20))</f>
        <v>0.35029522256418011</v>
      </c>
      <c r="BR126" s="32">
        <f ca="1">EXP(-SUM($BD20:BR20))</f>
        <v>0.29687827444182302</v>
      </c>
      <c r="BS126" s="32">
        <f ca="1">EXP(-SUM($BD20:BS20))</f>
        <v>0.24543722330960577</v>
      </c>
      <c r="BT126" s="32">
        <f ca="1">EXP(-SUM($BD20:BT20))</f>
        <v>0.20176612436198108</v>
      </c>
      <c r="BU126" s="32">
        <f ca="1">EXP(-SUM($BD20:BU20))</f>
        <v>0.1603433071680134</v>
      </c>
      <c r="BV126" s="32">
        <f ca="1">EXP(-SUM($BD20:BV20))</f>
        <v>0.12241588519733244</v>
      </c>
      <c r="BW126" s="32">
        <f ca="1">EXP(-SUM($BD20:BW20))</f>
        <v>9.1407728862957296E-2</v>
      </c>
      <c r="BX126" s="32">
        <f ca="1">EXP(-SUM($BD20:BX20))</f>
        <v>6.6108778014139169E-2</v>
      </c>
      <c r="BY126" s="32">
        <f ca="1">EXP(-SUM($BD20:BY20))</f>
        <v>4.6200721682857687E-2</v>
      </c>
      <c r="BZ126" s="32">
        <f ca="1">EXP(-SUM($BD20:BZ20))</f>
        <v>3.1165408953528002E-2</v>
      </c>
      <c r="CA126" s="32">
        <f ca="1">EXP(-SUM($BD20:CA20))</f>
        <v>2.0188725721750921E-2</v>
      </c>
      <c r="CB126" s="32">
        <f ca="1">EXP(-SUM($BD20:CB20))</f>
        <v>1.2640102425248845E-2</v>
      </c>
      <c r="CC126" s="32">
        <f ca="1">EXP(-SUM($BD20:CC20))</f>
        <v>7.5903046112790152E-3</v>
      </c>
      <c r="CD126" s="32">
        <f ca="1">EXP(-SUM($BD20:CD20))</f>
        <v>4.3457713337778777E-3</v>
      </c>
      <c r="CE126" s="32">
        <f ca="1">EXP(-SUM($BD20:CE20))</f>
        <v>2.4130046638612206E-3</v>
      </c>
      <c r="CF126" s="32">
        <f ca="1">EXP(-SUM($BD20:CF20))</f>
        <v>1.2728201637399999E-3</v>
      </c>
      <c r="CG126" s="32">
        <f ca="1">EXP(-SUM($BD20:CG20))</f>
        <v>6.5365435195731186E-4</v>
      </c>
      <c r="CH126" s="32">
        <f ca="1">EXP(-SUM($BD20:CH20))</f>
        <v>3.1497691802381356E-4</v>
      </c>
      <c r="CI126" s="32">
        <f ca="1">EXP(-SUM($BD20:CI20))</f>
        <v>1.4124668548874211E-4</v>
      </c>
      <c r="CJ126" s="32">
        <f ca="1">EXP(-SUM($BD20:CJ20))</f>
        <v>7.2518466336532648E-5</v>
      </c>
      <c r="CK126" s="32">
        <f ca="1">EXP(-SUM($BD20:CK20))</f>
        <v>3.7232222063164622E-5</v>
      </c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C126" s="47">
        <f t="shared" si="140"/>
        <v>76</v>
      </c>
      <c r="DD126" s="48">
        <f t="shared" si="141"/>
        <v>1</v>
      </c>
      <c r="DE126" s="32">
        <f ca="1">EXP(-SUM($DE20:DE20))</f>
        <v>0.96894487290825659</v>
      </c>
      <c r="DF126" s="32">
        <f ca="1">EXP(-SUM($DE20:DF20))</f>
        <v>0.93456602919206788</v>
      </c>
      <c r="DG126" s="32">
        <f ca="1">EXP(-SUM($DE20:DG20))</f>
        <v>0.90020161135285182</v>
      </c>
      <c r="DH126" s="32">
        <f ca="1">EXP(-SUM($DE20:DH20))</f>
        <v>0.86141463095475512</v>
      </c>
      <c r="DI126" s="32">
        <f ca="1">EXP(-SUM($DE20:DI20))</f>
        <v>0.82098679929335638</v>
      </c>
      <c r="DJ126" s="32">
        <f ca="1">EXP(-SUM($DE20:DJ20))</f>
        <v>0.77673386610951523</v>
      </c>
      <c r="DK126" s="32">
        <f ca="1">EXP(-SUM($DE20:DK20))</f>
        <v>0.72989541535659086</v>
      </c>
      <c r="DL126" s="32">
        <f ca="1">EXP(-SUM($DE20:DL20))</f>
        <v>0.67935913833636008</v>
      </c>
      <c r="DM126" s="32">
        <f ca="1">EXP(-SUM($DE20:DM20))</f>
        <v>0.62792503687925716</v>
      </c>
      <c r="DN126" s="32">
        <f ca="1">EXP(-SUM($DE20:DN20))</f>
        <v>0.57652156546189126</v>
      </c>
      <c r="DO126" s="32">
        <f ca="1">EXP(-SUM($DE20:DO20))</f>
        <v>0.51912585234504105</v>
      </c>
      <c r="DP126" s="32">
        <f ca="1">EXP(-SUM($DE20:DP20))</f>
        <v>0.46578390199536079</v>
      </c>
      <c r="DQ126" s="32">
        <f ca="1">EXP(-SUM($DE20:DQ20))</f>
        <v>0.41051136326948567</v>
      </c>
      <c r="DR126" s="32">
        <f ca="1">EXP(-SUM($DE20:DR20))</f>
        <v>0.35287342568577573</v>
      </c>
      <c r="DS126" s="32">
        <f ca="1">EXP(-SUM($DE20:DS20))</f>
        <v>0.29922038112991789</v>
      </c>
      <c r="DT126" s="32">
        <f ca="1">EXP(-SUM($DE20:DT20))</f>
        <v>0.24748538251300969</v>
      </c>
      <c r="DU126" s="32">
        <f ca="1">EXP(-SUM($DE20:DU20))</f>
        <v>0.20355288163613164</v>
      </c>
      <c r="DV126" s="32">
        <f ca="1">EXP(-SUM($DE20:DV20))</f>
        <v>0.16182372553208668</v>
      </c>
      <c r="DW126" s="32">
        <f ca="1">EXP(-SUM($DE20:DW20))</f>
        <v>0.12356783066629652</v>
      </c>
      <c r="DX126" s="32">
        <f ca="1">EXP(-SUM($DE20:DX20))</f>
        <v>9.2278449091725404E-2</v>
      </c>
      <c r="DY126" s="32">
        <f ca="1">EXP(-SUM($DE20:DY20))</f>
        <v>6.6737392573290255E-2</v>
      </c>
      <c r="DZ126" s="32">
        <f ca="1">EXP(-SUM($DE20:DZ20))</f>
        <v>4.663125937477719E-2</v>
      </c>
      <c r="EA126" s="32">
        <f ca="1">EXP(-SUM($DE20:EA20))</f>
        <v>3.1445025459384282E-2</v>
      </c>
      <c r="EB126" s="32">
        <f ca="1">EXP(-SUM($DE20:EB20))</f>
        <v>2.0357238948644829E-2</v>
      </c>
      <c r="EC126" s="32">
        <f ca="1">EXP(-SUM($DE20:EC20))</f>
        <v>1.2736938150712611E-2</v>
      </c>
      <c r="ED126" s="32">
        <f ca="1">EXP(-SUM($DE20:ED20))</f>
        <v>7.6412837447961965E-3</v>
      </c>
      <c r="EE126" s="32">
        <f ca="1">EXP(-SUM($DE20:EE20))</f>
        <v>4.3689390287214589E-3</v>
      </c>
      <c r="EF126" s="32">
        <f ca="1">EXP(-SUM($DE20:EF20))</f>
        <v>2.4228179308157767E-3</v>
      </c>
      <c r="EG126" s="32">
        <f ca="1">EXP(-SUM($DE20:EG20))</f>
        <v>1.2759203352617357E-3</v>
      </c>
      <c r="EH126" s="32">
        <f ca="1">EXP(-SUM($DE20:EH20))</f>
        <v>6.5408248163160347E-4</v>
      </c>
      <c r="EI126" s="32">
        <f ca="1">EXP(-SUM($DE20:EI20))</f>
        <v>3.1421479692018381E-4</v>
      </c>
      <c r="EJ126" s="32">
        <f ca="1">EXP(-SUM($DE20:EJ20))</f>
        <v>1.4048990865372574E-4</v>
      </c>
      <c r="EK126" s="32">
        <f ca="1">EXP(-SUM($DE20:EK20))</f>
        <v>7.2129924154147929E-5</v>
      </c>
      <c r="EL126" s="32">
        <f ca="1">EXP(-SUM($DE20:EL20))</f>
        <v>3.7032737855262025E-5</v>
      </c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  <c r="EW126" s="32"/>
      <c r="EX126" s="32"/>
      <c r="EY126" s="32"/>
      <c r="EZ126" s="32"/>
      <c r="FA126" s="32"/>
      <c r="FB126" s="32"/>
      <c r="FC126" s="32"/>
    </row>
    <row r="127" spans="54:159" x14ac:dyDescent="0.25">
      <c r="BB127" s="31">
        <f t="shared" si="138"/>
        <v>77</v>
      </c>
      <c r="BC127" s="32">
        <f t="shared" si="139"/>
        <v>1</v>
      </c>
      <c r="BD127" s="32">
        <f ca="1">EXP(-SUM($BD21:BD21))</f>
        <v>0.96379386302682779</v>
      </c>
      <c r="BE127" s="32">
        <f ca="1">EXP(-SUM($BD21:BE21))</f>
        <v>0.92754100974131015</v>
      </c>
      <c r="BF127" s="32">
        <f ca="1">EXP(-SUM($BD21:BF21))</f>
        <v>0.88679783051988081</v>
      </c>
      <c r="BG127" s="32">
        <f ca="1">EXP(-SUM($BD21:BG21))</f>
        <v>0.84432636334554723</v>
      </c>
      <c r="BH127" s="32">
        <f ca="1">EXP(-SUM($BD21:BH21))</f>
        <v>0.7981406679524653</v>
      </c>
      <c r="BI127" s="32">
        <f ca="1">EXP(-SUM($BD21:BI21))</f>
        <v>0.74927666458084041</v>
      </c>
      <c r="BJ127" s="32">
        <f ca="1">EXP(-SUM($BD21:BJ21))</f>
        <v>0.69678730369891029</v>
      </c>
      <c r="BK127" s="32">
        <f ca="1">EXP(-SUM($BD21:BK21))</f>
        <v>0.64329655713097256</v>
      </c>
      <c r="BL127" s="32">
        <f ca="1">EXP(-SUM($BD21:BL21))</f>
        <v>0.58971584709236902</v>
      </c>
      <c r="BM127" s="32">
        <f ca="1">EXP(-SUM($BD21:BM21))</f>
        <v>0.53035662337456946</v>
      </c>
      <c r="BN127" s="32">
        <f ca="1">EXP(-SUM($BD21:BN21))</f>
        <v>0.47519553019202521</v>
      </c>
      <c r="BO127" s="32">
        <f ca="1">EXP(-SUM($BD21:BO21))</f>
        <v>0.41821409021688238</v>
      </c>
      <c r="BP127" s="32">
        <f ca="1">EXP(-SUM($BD21:BP21))</f>
        <v>0.35911452768642416</v>
      </c>
      <c r="BQ127" s="32">
        <f ca="1">EXP(-SUM($BD21:BQ21))</f>
        <v>0.30419245368481285</v>
      </c>
      <c r="BR127" s="32">
        <f ca="1">EXP(-SUM($BD21:BR21))</f>
        <v>0.25137009605083899</v>
      </c>
      <c r="BS127" s="32">
        <f ca="1">EXP(-SUM($BD21:BS21))</f>
        <v>0.20653848407641445</v>
      </c>
      <c r="BT127" s="32">
        <f ca="1">EXP(-SUM($BD21:BT21))</f>
        <v>0.16407444737473093</v>
      </c>
      <c r="BU127" s="32">
        <f ca="1">EXP(-SUM($BD21:BU21))</f>
        <v>0.12524244988621827</v>
      </c>
      <c r="BV127" s="32">
        <f ca="1">EXP(-SUM($BD21:BV21))</f>
        <v>9.3507609113821361E-2</v>
      </c>
      <c r="BW127" s="32">
        <f ca="1">EXP(-SUM($BD21:BW21))</f>
        <v>6.7628604570927869E-2</v>
      </c>
      <c r="BX127" s="32">
        <f ca="1">EXP(-SUM($BD21:BX21))</f>
        <v>4.7271755824717682E-2</v>
      </c>
      <c r="BY127" s="32">
        <f ca="1">EXP(-SUM($BD21:BY21))</f>
        <v>3.1898843547284055E-2</v>
      </c>
      <c r="BZ127" s="32">
        <f ca="1">EXP(-SUM($BD21:BZ21))</f>
        <v>2.0676631454047075E-2</v>
      </c>
      <c r="CA127" s="32">
        <f ca="1">EXP(-SUM($BD21:CA21))</f>
        <v>1.2954377928459432E-2</v>
      </c>
      <c r="CB127" s="32">
        <f ca="1">EXP(-SUM($BD21:CB21))</f>
        <v>7.7863111127515604E-3</v>
      </c>
      <c r="CC127" s="32">
        <f ca="1">EXP(-SUM($BD21:CC21))</f>
        <v>4.4641209596598822E-3</v>
      </c>
      <c r="CD127" s="32">
        <f ca="1">EXP(-SUM($BD21:CD21))</f>
        <v>2.4818331037094929E-3</v>
      </c>
      <c r="CE127" s="32">
        <f ca="1">EXP(-SUM($BD21:CE21))</f>
        <v>1.3112508222297931E-3</v>
      </c>
      <c r="CF127" s="32">
        <f ca="1">EXP(-SUM($BD21:CF21))</f>
        <v>6.74585467823755E-4</v>
      </c>
      <c r="CG127" s="32">
        <f ca="1">EXP(-SUM($BD21:CG21))</f>
        <v>3.260606580669503E-4</v>
      </c>
      <c r="CH127" s="32">
        <f ca="1">EXP(-SUM($BD21:CH21))</f>
        <v>1.4664737095335527E-4</v>
      </c>
      <c r="CI127" s="32">
        <f ca="1">EXP(-SUM($BD21:CI21))</f>
        <v>7.5291270708575532E-5</v>
      </c>
      <c r="CJ127" s="32">
        <f ca="1">EXP(-SUM($BD21:CJ21))</f>
        <v>3.8655827295499855E-5</v>
      </c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C127" s="47">
        <f t="shared" si="140"/>
        <v>77</v>
      </c>
      <c r="DD127" s="48">
        <f t="shared" si="141"/>
        <v>1</v>
      </c>
      <c r="DE127" s="32">
        <f ca="1">EXP(-SUM($DE21:DE21))</f>
        <v>0.96415838179892643</v>
      </c>
      <c r="DF127" s="32">
        <f ca="1">EXP(-SUM($DE21:DF21))</f>
        <v>0.92830109346658796</v>
      </c>
      <c r="DG127" s="32">
        <f ca="1">EXP(-SUM($DE21:DG21))</f>
        <v>0.8879157934126839</v>
      </c>
      <c r="DH127" s="32">
        <f ca="1">EXP(-SUM($DE21:DH21))</f>
        <v>0.84581960602646933</v>
      </c>
      <c r="DI127" s="32">
        <f ca="1">EXP(-SUM($DE21:DI21))</f>
        <v>0.79989138742461197</v>
      </c>
      <c r="DJ127" s="32">
        <f ca="1">EXP(-SUM($DE21:DJ21))</f>
        <v>0.75128969744547769</v>
      </c>
      <c r="DK127" s="32">
        <f ca="1">EXP(-SUM($DE21:DK21))</f>
        <v>0.69896658639110953</v>
      </c>
      <c r="DL127" s="32">
        <f ca="1">EXP(-SUM($DE21:DL21))</f>
        <v>0.64567950483820669</v>
      </c>
      <c r="DM127" s="32">
        <f ca="1">EXP(-SUM($DE21:DM21))</f>
        <v>0.59236336649991006</v>
      </c>
      <c r="DN127" s="32">
        <f ca="1">EXP(-SUM($DE21:DN21))</f>
        <v>0.53306493286218704</v>
      </c>
      <c r="DO127" s="32">
        <f ca="1">EXP(-SUM($DE21:DO21))</f>
        <v>0.47795737905316832</v>
      </c>
      <c r="DP127" s="32">
        <f ca="1">EXP(-SUM($DE21:DP21))</f>
        <v>0.42094323797436184</v>
      </c>
      <c r="DQ127" s="32">
        <f ca="1">EXP(-SUM($DE21:DQ21))</f>
        <v>0.36164959217925513</v>
      </c>
      <c r="DR127" s="32">
        <f ca="1">EXP(-SUM($DE21:DR21))</f>
        <v>0.30650120230827582</v>
      </c>
      <c r="DS127" s="32">
        <f ca="1">EXP(-SUM($DE21:DS21))</f>
        <v>0.25339275558993646</v>
      </c>
      <c r="DT127" s="32">
        <f ca="1">EXP(-SUM($DE21:DT21))</f>
        <v>0.20830611407419417</v>
      </c>
      <c r="DU127" s="32">
        <f ca="1">EXP(-SUM($DE21:DU21))</f>
        <v>0.16554062947678561</v>
      </c>
      <c r="DV127" s="32">
        <f ca="1">EXP(-SUM($DE21:DV21))</f>
        <v>0.12638383884829169</v>
      </c>
      <c r="DW127" s="32">
        <f ca="1">EXP(-SUM($DE21:DW21))</f>
        <v>9.4370592962522426E-2</v>
      </c>
      <c r="DX127" s="32">
        <f ca="1">EXP(-SUM($DE21:DX21))</f>
        <v>6.8251609123507084E-2</v>
      </c>
      <c r="DY127" s="32">
        <f ca="1">EXP(-SUM($DE21:DY21))</f>
        <v>4.7698258722131091E-2</v>
      </c>
      <c r="DZ127" s="32">
        <f ca="1">EXP(-SUM($DE21:DZ21))</f>
        <v>3.2175595646549468E-2</v>
      </c>
      <c r="EA127" s="32">
        <f ca="1">EXP(-SUM($DE21:EA21))</f>
        <v>2.0843117329561487E-2</v>
      </c>
      <c r="EB127" s="32">
        <f ca="1">EXP(-SUM($DE21:EB21))</f>
        <v>1.3049815106621161E-2</v>
      </c>
      <c r="EC127" s="32">
        <f ca="1">EXP(-SUM($DE21:EC21))</f>
        <v>7.8363345839877648E-3</v>
      </c>
      <c r="ED127" s="32">
        <f ca="1">EXP(-SUM($DE21:ED21))</f>
        <v>4.4866339285489819E-3</v>
      </c>
      <c r="EE127" s="32">
        <f ca="1">EXP(-SUM($DE21:EE21))</f>
        <v>2.4912191100527059E-3</v>
      </c>
      <c r="EF127" s="32">
        <f ca="1">EXP(-SUM($DE21:EF21))</f>
        <v>1.3140769941553132E-3</v>
      </c>
      <c r="EG127" s="32">
        <f ca="1">EXP(-SUM($DE21:EG21))</f>
        <v>6.7484171802613153E-4</v>
      </c>
      <c r="EH127" s="32">
        <f ca="1">EXP(-SUM($DE21:EH21))</f>
        <v>3.2518649017064592E-4</v>
      </c>
      <c r="EI127" s="32">
        <f ca="1">EXP(-SUM($DE21:EI21))</f>
        <v>1.4582501533921461E-4</v>
      </c>
      <c r="EJ127" s="32">
        <f ca="1">EXP(-SUM($DE21:EJ21))</f>
        <v>7.4869059258343151E-5</v>
      </c>
      <c r="EK127" s="32">
        <f ca="1">EXP(-SUM($DE21:EK21))</f>
        <v>3.8439056709098974E-5</v>
      </c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/>
      <c r="EW127" s="32"/>
      <c r="EX127" s="32"/>
      <c r="EY127" s="32"/>
      <c r="EZ127" s="32"/>
      <c r="FA127" s="32"/>
      <c r="FB127" s="32"/>
      <c r="FC127" s="32"/>
    </row>
    <row r="128" spans="54:159" x14ac:dyDescent="0.25">
      <c r="BB128" s="31">
        <f t="shared" si="138"/>
        <v>78</v>
      </c>
      <c r="BC128" s="32">
        <f t="shared" si="139"/>
        <v>1</v>
      </c>
      <c r="BD128" s="32">
        <f ca="1">EXP(-SUM($BD22:BD22))</f>
        <v>0.96195602291556681</v>
      </c>
      <c r="BE128" s="32">
        <f ca="1">EXP(-SUM($BD22:BE22))</f>
        <v>0.91929184124534447</v>
      </c>
      <c r="BF128" s="32">
        <f ca="1">EXP(-SUM($BD22:BF22))</f>
        <v>0.87481575377845056</v>
      </c>
      <c r="BG128" s="32">
        <f ca="1">EXP(-SUM($BD22:BG22))</f>
        <v>0.82660895088825692</v>
      </c>
      <c r="BH128" s="32">
        <f ca="1">EXP(-SUM($BD22:BH22))</f>
        <v>0.77561740913015986</v>
      </c>
      <c r="BI128" s="32">
        <f ca="1">EXP(-SUM($BD22:BI22))</f>
        <v>0.72096377930864597</v>
      </c>
      <c r="BJ128" s="32">
        <f ca="1">EXP(-SUM($BD22:BJ22))</f>
        <v>0.66523187183295585</v>
      </c>
      <c r="BK128" s="32">
        <f ca="1">EXP(-SUM($BD22:BK22))</f>
        <v>0.60934312880653985</v>
      </c>
      <c r="BL128" s="32">
        <f ca="1">EXP(-SUM($BD22:BL22))</f>
        <v>0.54766985984183392</v>
      </c>
      <c r="BM128" s="32">
        <f ca="1">EXP(-SUM($BD22:BM22))</f>
        <v>0.49036168032742189</v>
      </c>
      <c r="BN128" s="32">
        <f ca="1">EXP(-SUM($BD22:BN22))</f>
        <v>0.43125392970962562</v>
      </c>
      <c r="BO128" s="32">
        <f ca="1">EXP(-SUM($BD22:BO22))</f>
        <v>0.37011479641822803</v>
      </c>
      <c r="BP128" s="32">
        <f ca="1">EXP(-SUM($BD22:BP22))</f>
        <v>0.31334476231426456</v>
      </c>
      <c r="BQ128" s="32">
        <f ca="1">EXP(-SUM($BD22:BQ22))</f>
        <v>0.25881551619141729</v>
      </c>
      <c r="BR128" s="32">
        <f ca="1">EXP(-SUM($BD22:BR22))</f>
        <v>0.21254782398968622</v>
      </c>
      <c r="BS128" s="32">
        <f ca="1">EXP(-SUM($BD22:BS22))</f>
        <v>0.16878495925859296</v>
      </c>
      <c r="BT128" s="32">
        <f ca="1">EXP(-SUM($BD22:BT22))</f>
        <v>0.12881545189870877</v>
      </c>
      <c r="BU128" s="32">
        <f ca="1">EXP(-SUM($BD22:BU22))</f>
        <v>9.6164238636589017E-2</v>
      </c>
      <c r="BV128" s="32">
        <f ca="1">EXP(-SUM($BD22:BV22))</f>
        <v>6.955115291939043E-2</v>
      </c>
      <c r="BW128" s="32">
        <f ca="1">EXP(-SUM($BD22:BW22))</f>
        <v>4.8624738101099942E-2</v>
      </c>
      <c r="BX128" s="32">
        <f ca="1">EXP(-SUM($BD22:BX22))</f>
        <v>3.2823091561593513E-2</v>
      </c>
      <c r="BY128" s="32">
        <f ca="1">EXP(-SUM($BD22:BY22))</f>
        <v>2.1288875391606683E-2</v>
      </c>
      <c r="BZ128" s="32">
        <f ca="1">EXP(-SUM($BD22:BZ22))</f>
        <v>1.3347015311116419E-2</v>
      </c>
      <c r="CA128" s="32">
        <f ca="1">EXP(-SUM($BD22:CA22))</f>
        <v>8.0298083427019773E-3</v>
      </c>
      <c r="CB128" s="32">
        <f ca="1">EXP(-SUM($BD22:CB22))</f>
        <v>4.6100373809160088E-3</v>
      </c>
      <c r="CC128" s="32">
        <f ca="1">EXP(-SUM($BD22:CC22))</f>
        <v>2.56616886390338E-3</v>
      </c>
      <c r="CD128" s="32">
        <f ca="1">EXP(-SUM($BD22:CD22))</f>
        <v>1.3580037245592156E-3</v>
      </c>
      <c r="CE128" s="32">
        <f ca="1">EXP(-SUM($BD22:CE22))</f>
        <v>6.9987457540123226E-4</v>
      </c>
      <c r="CF128" s="32">
        <f ca="1">EXP(-SUM($BD22:CF22))</f>
        <v>3.3931799944483804E-4</v>
      </c>
      <c r="CG128" s="32">
        <f ca="1">EXP(-SUM($BD22:CG22))</f>
        <v>1.5305744030317281E-4</v>
      </c>
      <c r="CH128" s="32">
        <f ca="1">EXP(-SUM($BD22:CH22))</f>
        <v>7.8582310046957957E-5</v>
      </c>
      <c r="CI128" s="32">
        <f ca="1">EXP(-SUM($BD22:CI22))</f>
        <v>4.0345503231235092E-5</v>
      </c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C128" s="47">
        <f t="shared" si="140"/>
        <v>78</v>
      </c>
      <c r="DD128" s="48">
        <f t="shared" si="141"/>
        <v>1</v>
      </c>
      <c r="DE128" s="32">
        <f ca="1">EXP(-SUM($DE22:DE22))</f>
        <v>0.96238526237170219</v>
      </c>
      <c r="DF128" s="32">
        <f ca="1">EXP(-SUM($DE22:DF22))</f>
        <v>0.92011151402734781</v>
      </c>
      <c r="DG128" s="32">
        <f ca="1">EXP(-SUM($DE22:DG22))</f>
        <v>0.87604455240450607</v>
      </c>
      <c r="DH128" s="32">
        <f ca="1">EXP(-SUM($DE22:DH22))</f>
        <v>0.82812383287633418</v>
      </c>
      <c r="DI128" s="32">
        <f ca="1">EXP(-SUM($DE22:DI22))</f>
        <v>0.77742419133870733</v>
      </c>
      <c r="DJ128" s="32">
        <f ca="1">EXP(-SUM($DE22:DJ22))</f>
        <v>0.72296300114489809</v>
      </c>
      <c r="DK128" s="32">
        <f ca="1">EXP(-SUM($DE22:DK22))</f>
        <v>0.6674628069436731</v>
      </c>
      <c r="DL128" s="32">
        <f ca="1">EXP(-SUM($DE22:DL22))</f>
        <v>0.61186926968008093</v>
      </c>
      <c r="DM128" s="32">
        <f ca="1">EXP(-SUM($DE22:DM22))</f>
        <v>0.55028014155326355</v>
      </c>
      <c r="DN128" s="32">
        <f ca="1">EXP(-SUM($DE22:DN22))</f>
        <v>0.49304685205159671</v>
      </c>
      <c r="DO128" s="32">
        <f ca="1">EXP(-SUM($DE22:DO22))</f>
        <v>0.43392483212485566</v>
      </c>
      <c r="DP128" s="32">
        <f ca="1">EXP(-SUM($DE22:DP22))</f>
        <v>0.37260511968670629</v>
      </c>
      <c r="DQ128" s="32">
        <f ca="1">EXP(-SUM($DE22:DQ22))</f>
        <v>0.31561982842418812</v>
      </c>
      <c r="DR128" s="32">
        <f ca="1">EXP(-SUM($DE22:DR22))</f>
        <v>0.26081313203365147</v>
      </c>
      <c r="DS128" s="32">
        <f ca="1">EXP(-SUM($DE22:DS22))</f>
        <v>0.21429736378251391</v>
      </c>
      <c r="DT128" s="32">
        <f ca="1">EXP(-SUM($DE22:DT22))</f>
        <v>0.17023811176743697</v>
      </c>
      <c r="DU128" s="32">
        <f ca="1">EXP(-SUM($DE22:DU22))</f>
        <v>0.12994734111803752</v>
      </c>
      <c r="DV128" s="32">
        <f ca="1">EXP(-SUM($DE22:DV22))</f>
        <v>9.7020340864339527E-2</v>
      </c>
      <c r="DW128" s="32">
        <f ca="1">EXP(-SUM($DE22:DW22))</f>
        <v>7.0169158743694351E-2</v>
      </c>
      <c r="DX128" s="32">
        <f ca="1">EXP(-SUM($DE22:DX22))</f>
        <v>4.9047579195263938E-2</v>
      </c>
      <c r="DY128" s="32">
        <f ca="1">EXP(-SUM($DE22:DY22))</f>
        <v>3.3097164000510083E-2</v>
      </c>
      <c r="DZ128" s="32">
        <f ca="1">EXP(-SUM($DE22:DZ22))</f>
        <v>2.1453375298646753E-2</v>
      </c>
      <c r="EA128" s="32">
        <f ca="1">EXP(-SUM($DE22:EA22))</f>
        <v>1.3441025540228869E-2</v>
      </c>
      <c r="EB128" s="32">
        <f ca="1">EXP(-SUM($DE22:EB22))</f>
        <v>8.0788137499634895E-3</v>
      </c>
      <c r="EC128" s="32">
        <f ca="1">EXP(-SUM($DE22:EC22))</f>
        <v>4.6318213166871161E-3</v>
      </c>
      <c r="ED128" s="32">
        <f ca="1">EXP(-SUM($DE22:ED22))</f>
        <v>2.5750663071408358E-3</v>
      </c>
      <c r="EE128" s="32">
        <f ca="1">EXP(-SUM($DE22:EE22))</f>
        <v>1.3605096198805056E-3</v>
      </c>
      <c r="EF128" s="32">
        <f ca="1">EXP(-SUM($DE22:EF22))</f>
        <v>6.9992712518960893E-4</v>
      </c>
      <c r="EG128" s="32">
        <f ca="1">EXP(-SUM($DE22:EG22))</f>
        <v>3.3830953959692792E-4</v>
      </c>
      <c r="EH128" s="32">
        <f ca="1">EXP(-SUM($DE22:EH22))</f>
        <v>1.5215636515136569E-4</v>
      </c>
      <c r="EI128" s="32">
        <f ca="1">EXP(-SUM($DE22:EI22))</f>
        <v>7.8119682638485292E-5</v>
      </c>
      <c r="EJ128" s="32">
        <f ca="1">EXP(-SUM($DE22:EJ22))</f>
        <v>4.0107982399991543E-5</v>
      </c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/>
      <c r="EW128" s="32"/>
      <c r="EX128" s="32"/>
      <c r="EY128" s="32"/>
      <c r="EZ128" s="32"/>
      <c r="FA128" s="32"/>
      <c r="FB128" s="32"/>
      <c r="FC128" s="32"/>
    </row>
    <row r="129" spans="54:159" x14ac:dyDescent="0.25">
      <c r="BB129" s="31">
        <f t="shared" si="138"/>
        <v>79</v>
      </c>
      <c r="BC129" s="32">
        <f t="shared" si="139"/>
        <v>1</v>
      </c>
      <c r="BD129" s="32">
        <f ca="1">EXP(-SUM($BD23:BD23))</f>
        <v>0.95521901249540442</v>
      </c>
      <c r="BE129" s="32">
        <f ca="1">EXP(-SUM($BD23:BE23))</f>
        <v>0.90853421134787915</v>
      </c>
      <c r="BF129" s="32">
        <f ca="1">EXP(-SUM($BD23:BF23))</f>
        <v>0.85809980352403392</v>
      </c>
      <c r="BG129" s="32">
        <f ca="1">EXP(-SUM($BD23:BG23))</f>
        <v>0.80476343417731355</v>
      </c>
      <c r="BH129" s="32">
        <f ca="1">EXP(-SUM($BD23:BH23))</f>
        <v>0.74772317217957007</v>
      </c>
      <c r="BI129" s="32">
        <f ca="1">EXP(-SUM($BD23:BI23))</f>
        <v>0.68952056433778242</v>
      </c>
      <c r="BJ129" s="32">
        <f ca="1">EXP(-SUM($BD23:BJ23))</f>
        <v>0.63108852231656987</v>
      </c>
      <c r="BK129" s="32">
        <f ca="1">EXP(-SUM($BD23:BK23))</f>
        <v>0.56686202837439825</v>
      </c>
      <c r="BL129" s="32">
        <f ca="1">EXP(-SUM($BD23:BL23))</f>
        <v>0.5071850132412975</v>
      </c>
      <c r="BM129" s="32">
        <f ca="1">EXP(-SUM($BD23:BM23))</f>
        <v>0.44572957407085134</v>
      </c>
      <c r="BN129" s="32">
        <f ca="1">EXP(-SUM($BD23:BN23))</f>
        <v>0.38233415351790762</v>
      </c>
      <c r="BO129" s="32">
        <f ca="1">EXP(-SUM($BD23:BO23))</f>
        <v>0.3235183261894235</v>
      </c>
      <c r="BP129" s="32">
        <f ca="1">EXP(-SUM($BD23:BP23))</f>
        <v>0.26709698190691761</v>
      </c>
      <c r="BQ129" s="32">
        <f ca="1">EXP(-SUM($BD23:BQ23))</f>
        <v>0.21923694525238752</v>
      </c>
      <c r="BR129" s="32">
        <f ca="1">EXP(-SUM($BD23:BR23))</f>
        <v>0.17403142324534418</v>
      </c>
      <c r="BS129" s="32">
        <f ca="1">EXP(-SUM($BD23:BS23))</f>
        <v>0.13279614086566291</v>
      </c>
      <c r="BT129" s="32">
        <f ca="1">EXP(-SUM($BD23:BT23))</f>
        <v>9.9124568239410904E-2</v>
      </c>
      <c r="BU129" s="32">
        <f ca="1">EXP(-SUM($BD23:BU23))</f>
        <v>7.1693421401539406E-2</v>
      </c>
      <c r="BV129" s="32">
        <f ca="1">EXP(-SUM($BD23:BV23))</f>
        <v>5.0131862495894658E-2</v>
      </c>
      <c r="BW129" s="32">
        <f ca="1">EXP(-SUM($BD23:BW23))</f>
        <v>3.3852046059415275E-2</v>
      </c>
      <c r="BX129" s="32">
        <f ca="1">EXP(-SUM($BD23:BX23))</f>
        <v>2.1969803051423271E-2</v>
      </c>
      <c r="BY129" s="32">
        <f ca="1">EXP(-SUM($BD23:BY23))</f>
        <v>1.378325647498169E-2</v>
      </c>
      <c r="BZ129" s="32">
        <f ca="1">EXP(-SUM($BD23:BZ23))</f>
        <v>8.2999971766217449E-3</v>
      </c>
      <c r="CA129" s="32">
        <f ca="1">EXP(-SUM($BD23:CA23))</f>
        <v>4.7716745211865705E-3</v>
      </c>
      <c r="CB129" s="32">
        <f ca="1">EXP(-SUM($BD23:CB23))</f>
        <v>2.6594669673836195E-3</v>
      </c>
      <c r="CC129" s="32">
        <f ca="1">EXP(-SUM($BD23:CC23))</f>
        <v>1.4096492947648085E-3</v>
      </c>
      <c r="CD129" s="32">
        <f ca="1">EXP(-SUM($BD23:CD23))</f>
        <v>7.2777366949740177E-4</v>
      </c>
      <c r="CE129" s="32">
        <f ca="1">EXP(-SUM($BD23:CE23))</f>
        <v>3.539180549212268E-4</v>
      </c>
      <c r="CF129" s="32">
        <f ca="1">EXP(-SUM($BD23:CF23))</f>
        <v>1.6010956370537493E-4</v>
      </c>
      <c r="CG129" s="32">
        <f ca="1">EXP(-SUM($BD23:CG23))</f>
        <v>8.2202990927178905E-5</v>
      </c>
      <c r="CH129" s="32">
        <f ca="1">EXP(-SUM($BD23:CH23))</f>
        <v>4.2204422777694524E-5</v>
      </c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C129" s="47">
        <f t="shared" si="140"/>
        <v>79</v>
      </c>
      <c r="DD129" s="48">
        <f t="shared" si="141"/>
        <v>1</v>
      </c>
      <c r="DE129" s="32">
        <f ca="1">EXP(-SUM($DE23:DE23))</f>
        <v>0.95564851131041029</v>
      </c>
      <c r="DF129" s="32">
        <f ca="1">EXP(-SUM($DE23:DF23))</f>
        <v>0.90941345855603128</v>
      </c>
      <c r="DG129" s="32">
        <f ca="1">EXP(-SUM($DE23:DG23))</f>
        <v>0.85930014594940618</v>
      </c>
      <c r="DH129" s="32">
        <f ca="1">EXP(-SUM($DE23:DH23))</f>
        <v>0.80629196205805931</v>
      </c>
      <c r="DI129" s="32">
        <f ca="1">EXP(-SUM($DE23:DI23))</f>
        <v>0.74947685978772294</v>
      </c>
      <c r="DJ129" s="32">
        <f ca="1">EXP(-SUM($DE23:DJ23))</f>
        <v>0.69154083553292001</v>
      </c>
      <c r="DK129" s="32">
        <f ca="1">EXP(-SUM($DE23:DK23))</f>
        <v>0.63344177310694305</v>
      </c>
      <c r="DL129" s="32">
        <f ca="1">EXP(-SUM($DE23:DL23))</f>
        <v>0.56932941506194423</v>
      </c>
      <c r="DM129" s="32">
        <f ca="1">EXP(-SUM($DE23:DM23))</f>
        <v>0.50975477947650638</v>
      </c>
      <c r="DN129" s="32">
        <f ca="1">EXP(-SUM($DE23:DN23))</f>
        <v>0.44830940233894429</v>
      </c>
      <c r="DO129" s="32">
        <f ca="1">EXP(-SUM($DE23:DO23))</f>
        <v>0.38475230426486334</v>
      </c>
      <c r="DP129" s="32">
        <f ca="1">EXP(-SUM($DE23:DP23))</f>
        <v>0.32573709696682007</v>
      </c>
      <c r="DQ129" s="32">
        <f ca="1">EXP(-SUM($DE23:DQ23))</f>
        <v>0.26905129759152635</v>
      </c>
      <c r="DR129" s="32">
        <f ca="1">EXP(-SUM($DE23:DR23))</f>
        <v>0.22095378471198787</v>
      </c>
      <c r="DS129" s="32">
        <f ca="1">EXP(-SUM($DE23:DS23))</f>
        <v>0.17546016162675207</v>
      </c>
      <c r="DT129" s="32">
        <f ca="1">EXP(-SUM($DE23:DT23))</f>
        <v>0.13390991774061087</v>
      </c>
      <c r="DU129" s="32">
        <f ca="1">EXP(-SUM($DE23:DU23))</f>
        <v>9.9967395957590008E-2</v>
      </c>
      <c r="DV129" s="32">
        <f ca="1">EXP(-SUM($DE23:DV23))</f>
        <v>7.2301800978998687E-2</v>
      </c>
      <c r="DW129" s="32">
        <f ca="1">EXP(-SUM($DE23:DW23))</f>
        <v>5.0547776553988934E-2</v>
      </c>
      <c r="DX129" s="32">
        <f ca="1">EXP(-SUM($DE23:DX23))</f>
        <v>3.4121197622019012E-2</v>
      </c>
      <c r="DY129" s="32">
        <f ca="1">EXP(-SUM($DE23:DY23))</f>
        <v>2.2130819792658293E-2</v>
      </c>
      <c r="DZ129" s="32">
        <f ca="1">EXP(-SUM($DE23:DZ23))</f>
        <v>1.3874870569096611E-2</v>
      </c>
      <c r="EA129" s="32">
        <f ca="1">EXP(-SUM($DE23:EA23))</f>
        <v>8.3473757130441868E-3</v>
      </c>
      <c r="EB129" s="32">
        <f ca="1">EXP(-SUM($DE23:EB23))</f>
        <v>4.7923577285202404E-3</v>
      </c>
      <c r="EC129" s="32">
        <f ca="1">EXP(-SUM($DE23:EC23))</f>
        <v>2.6676571514419631E-3</v>
      </c>
      <c r="ED129" s="32">
        <f ca="1">EXP(-SUM($DE23:ED23))</f>
        <v>1.4117108185915596E-3</v>
      </c>
      <c r="EE129" s="32">
        <f ca="1">EXP(-SUM($DE23:EE23))</f>
        <v>7.2755360819926182E-4</v>
      </c>
      <c r="EF129" s="32">
        <f ca="1">EXP(-SUM($DE23:EF23))</f>
        <v>3.5273753826750652E-4</v>
      </c>
      <c r="EG129" s="32">
        <f ca="1">EXP(-SUM($DE23:EG23))</f>
        <v>1.5911064191819822E-4</v>
      </c>
      <c r="EH129" s="32">
        <f ca="1">EXP(-SUM($DE23:EH23))</f>
        <v>8.1690127381067756E-5</v>
      </c>
      <c r="EI129" s="32">
        <f ca="1">EXP(-SUM($DE23:EI23))</f>
        <v>4.1941109853393293E-5</v>
      </c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/>
      <c r="EW129" s="32"/>
      <c r="EX129" s="32"/>
      <c r="EY129" s="32"/>
      <c r="EZ129" s="32"/>
      <c r="FA129" s="32"/>
      <c r="FB129" s="32"/>
      <c r="FC129" s="32"/>
    </row>
    <row r="130" spans="54:159" x14ac:dyDescent="0.25">
      <c r="BB130" s="31">
        <f t="shared" si="138"/>
        <v>80</v>
      </c>
      <c r="BC130" s="32">
        <f t="shared" si="139"/>
        <v>1</v>
      </c>
      <c r="BD130" s="32">
        <f ca="1">EXP(-SUM($BD24:BD24))</f>
        <v>0.95062912930310817</v>
      </c>
      <c r="BE130" s="32">
        <f ca="1">EXP(-SUM($BD24:BE24))</f>
        <v>0.89746851785982917</v>
      </c>
      <c r="BF130" s="32">
        <f ca="1">EXP(-SUM($BD24:BF24))</f>
        <v>0.84126135759971077</v>
      </c>
      <c r="BG130" s="32">
        <f ca="1">EXP(-SUM($BD24:BG24))</f>
        <v>0.78128425847493743</v>
      </c>
      <c r="BH130" s="32">
        <f ca="1">EXP(-SUM($BD24:BH24))</f>
        <v>0.72004626821246931</v>
      </c>
      <c r="BI130" s="32">
        <f ca="1">EXP(-SUM($BD24:BI24))</f>
        <v>0.65849808059405557</v>
      </c>
      <c r="BJ130" s="32">
        <f ca="1">EXP(-SUM($BD24:BJ24))</f>
        <v>0.59111256245167232</v>
      </c>
      <c r="BK130" s="32">
        <f ca="1">EXP(-SUM($BD24:BK24))</f>
        <v>0.52850440614364824</v>
      </c>
      <c r="BL130" s="32">
        <f ca="1">EXP(-SUM($BD24:BL24))</f>
        <v>0.46413082036404807</v>
      </c>
      <c r="BM130" s="32">
        <f ca="1">EXP(-SUM($BD24:BM24))</f>
        <v>0.39790510076023633</v>
      </c>
      <c r="BN130" s="32">
        <f ca="1">EXP(-SUM($BD24:BN24))</f>
        <v>0.33651495225157813</v>
      </c>
      <c r="BO130" s="32">
        <f ca="1">EXP(-SUM($BD24:BO24))</f>
        <v>0.2777002129634098</v>
      </c>
      <c r="BP130" s="32">
        <f ca="1">EXP(-SUM($BD24:BP24))</f>
        <v>0.22782365113499584</v>
      </c>
      <c r="BQ130" s="32">
        <f ca="1">EXP(-SUM($BD24:BQ24))</f>
        <v>0.18077955838193516</v>
      </c>
      <c r="BR130" s="32">
        <f ca="1">EXP(-SUM($BD24:BR24))</f>
        <v>0.13792107010108015</v>
      </c>
      <c r="BS130" s="32">
        <f ca="1">EXP(-SUM($BD24:BS24))</f>
        <v>0.1029382240008461</v>
      </c>
      <c r="BT130" s="32">
        <f ca="1">EXP(-SUM($BD24:BT24))</f>
        <v>7.4452953486887463E-2</v>
      </c>
      <c r="BU130" s="32">
        <f ca="1">EXP(-SUM($BD24:BU24))</f>
        <v>5.2071251101352238E-2</v>
      </c>
      <c r="BV130" s="32">
        <f ca="1">EXP(-SUM($BD24:BV24))</f>
        <v>3.517368259145285E-2</v>
      </c>
      <c r="BW130" s="32">
        <f ca="1">EXP(-SUM($BD24:BW24))</f>
        <v>2.284160955660406E-2</v>
      </c>
      <c r="BX130" s="32">
        <f ca="1">EXP(-SUM($BD24:BX24))</f>
        <v>1.433990207079012E-2</v>
      </c>
      <c r="BY130" s="32">
        <f ca="1">EXP(-SUM($BD24:BY24))</f>
        <v>8.6432412536736371E-3</v>
      </c>
      <c r="BZ130" s="32">
        <f ca="1">EXP(-SUM($BD24:BZ24))</f>
        <v>4.9757854026530211E-3</v>
      </c>
      <c r="CA130" s="32">
        <f ca="1">EXP(-SUM($BD24:CA24))</f>
        <v>2.776689220204917E-3</v>
      </c>
      <c r="CB130" s="32">
        <f ca="1">EXP(-SUM($BD24:CB24))</f>
        <v>1.4741535536201126E-3</v>
      </c>
      <c r="CC130" s="32">
        <f ca="1">EXP(-SUM($BD24:CC24))</f>
        <v>7.6241591022437028E-4</v>
      </c>
      <c r="CD130" s="32">
        <f ca="1">EXP(-SUM($BD24:CD24))</f>
        <v>3.7188827812735054E-4</v>
      </c>
      <c r="CE130" s="32">
        <f ca="1">EXP(-SUM($BD24:CE24))</f>
        <v>1.6872887456166423E-4</v>
      </c>
      <c r="CF130" s="32">
        <f ca="1">EXP(-SUM($BD24:CF24))</f>
        <v>8.6628292675061308E-5</v>
      </c>
      <c r="CG130" s="32">
        <f ca="1">EXP(-SUM($BD24:CG24))</f>
        <v>4.4476448451942199E-5</v>
      </c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C130" s="47">
        <f t="shared" si="140"/>
        <v>80</v>
      </c>
      <c r="DD130" s="48">
        <f t="shared" si="141"/>
        <v>1</v>
      </c>
      <c r="DE130" s="32">
        <f ca="1">EXP(-SUM($DE24:DE24))</f>
        <v>0.9511265997254742</v>
      </c>
      <c r="DF130" s="32">
        <f ca="1">EXP(-SUM($DE24:DF24))</f>
        <v>0.89832780995673733</v>
      </c>
      <c r="DG130" s="32">
        <f ca="1">EXP(-SUM($DE24:DG24))</f>
        <v>0.84249101373616697</v>
      </c>
      <c r="DH130" s="32">
        <f ca="1">EXP(-SUM($DE24:DH24))</f>
        <v>0.78277668513551224</v>
      </c>
      <c r="DI130" s="32">
        <f ca="1">EXP(-SUM($DE24:DI24))</f>
        <v>0.72184551952801479</v>
      </c>
      <c r="DJ130" s="32">
        <f ca="1">EXP(-SUM($DE24:DJ24))</f>
        <v>0.66067416378985244</v>
      </c>
      <c r="DK130" s="32">
        <f ca="1">EXP(-SUM($DE24:DK24))</f>
        <v>0.59343671028231915</v>
      </c>
      <c r="DL130" s="32">
        <f ca="1">EXP(-SUM($DE24:DL24))</f>
        <v>0.53096201667545595</v>
      </c>
      <c r="DM130" s="32">
        <f ca="1">EXP(-SUM($DE24:DM24))</f>
        <v>0.46662552591623147</v>
      </c>
      <c r="DN130" s="32">
        <f ca="1">EXP(-SUM($DE24:DN24))</f>
        <v>0.40025810679699703</v>
      </c>
      <c r="DO130" s="32">
        <f ca="1">EXP(-SUM($DE24:DO24))</f>
        <v>0.33868497376770956</v>
      </c>
      <c r="DP130" s="32">
        <f ca="1">EXP(-SUM($DE24:DP24))</f>
        <v>0.27961857795225009</v>
      </c>
      <c r="DQ130" s="32">
        <f ca="1">EXP(-SUM($DE24:DQ24))</f>
        <v>0.22951484673620048</v>
      </c>
      <c r="DR130" s="32">
        <f ca="1">EXP(-SUM($DE24:DR24))</f>
        <v>0.18219007470413123</v>
      </c>
      <c r="DS130" s="32">
        <f ca="1">EXP(-SUM($DE24:DS24))</f>
        <v>0.13902166846401809</v>
      </c>
      <c r="DT130" s="32">
        <f ca="1">EXP(-SUM($DE24:DT24))</f>
        <v>0.103771561226005</v>
      </c>
      <c r="DU130" s="32">
        <f ca="1">EXP(-SUM($DE24:DU24))</f>
        <v>7.5054433029183798E-2</v>
      </c>
      <c r="DV130" s="32">
        <f ca="1">EXP(-SUM($DE24:DV24))</f>
        <v>5.2482061014395738E-2</v>
      </c>
      <c r="DW130" s="32">
        <f ca="1">EXP(-SUM($DE24:DW24))</f>
        <v>3.5439041326219563E-2</v>
      </c>
      <c r="DX130" s="32">
        <f ca="1">EXP(-SUM($DE24:DX24))</f>
        <v>2.2999754782968132E-2</v>
      </c>
      <c r="DY130" s="32">
        <f ca="1">EXP(-SUM($DE24:DY24))</f>
        <v>1.4429420158812005E-2</v>
      </c>
      <c r="DZ130" s="32">
        <f ca="1">EXP(-SUM($DE24:DZ24))</f>
        <v>8.6891038265024829E-3</v>
      </c>
      <c r="EA130" s="32">
        <f ca="1">EXP(-SUM($DE24:EA24))</f>
        <v>4.9953722222520411E-3</v>
      </c>
      <c r="EB130" s="32">
        <f ca="1">EXP(-SUM($DE24:EB24))</f>
        <v>2.7841436702940553E-3</v>
      </c>
      <c r="EC130" s="32">
        <f ca="1">EXP(-SUM($DE24:EC24))</f>
        <v>1.4757341262316946E-3</v>
      </c>
      <c r="ED130" s="32">
        <f ca="1">EXP(-SUM($DE24:ED24))</f>
        <v>7.6189194308033399E-4</v>
      </c>
      <c r="EE130" s="32">
        <f ca="1">EXP(-SUM($DE24:EE24))</f>
        <v>3.7050985197274782E-4</v>
      </c>
      <c r="EF130" s="32">
        <f ca="1">EXP(-SUM($DE24:EF24))</f>
        <v>1.6761555372218385E-4</v>
      </c>
      <c r="EG130" s="32">
        <f ca="1">EXP(-SUM($DE24:EG24))</f>
        <v>8.6056694697096348E-5</v>
      </c>
      <c r="EH130" s="32">
        <f ca="1">EXP(-SUM($DE24:EH24))</f>
        <v>4.4182980264850573E-5</v>
      </c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/>
      <c r="ET130" s="32"/>
      <c r="EU130" s="32"/>
      <c r="EV130" s="32"/>
      <c r="EW130" s="32"/>
      <c r="EX130" s="32"/>
      <c r="EY130" s="32"/>
      <c r="EZ130" s="32"/>
      <c r="FA130" s="32"/>
      <c r="FB130" s="32"/>
      <c r="FC130" s="32"/>
    </row>
    <row r="131" spans="54:159" x14ac:dyDescent="0.25">
      <c r="BB131" s="31">
        <f t="shared" si="138"/>
        <v>81</v>
      </c>
      <c r="BC131" s="32">
        <f t="shared" si="139"/>
        <v>1</v>
      </c>
      <c r="BD131" s="32">
        <f ca="1">EXP(-SUM($BD25:BD25))</f>
        <v>0.94366590044413967</v>
      </c>
      <c r="BE131" s="32">
        <f ca="1">EXP(-SUM($BD25:BE25))</f>
        <v>0.88411660636976852</v>
      </c>
      <c r="BF131" s="32">
        <f ca="1">EXP(-SUM($BD25:BF25))</f>
        <v>0.82071434820484401</v>
      </c>
      <c r="BG131" s="32">
        <f ca="1">EXP(-SUM($BD25:BG25))</f>
        <v>0.75593848142094977</v>
      </c>
      <c r="BH131" s="32">
        <f ca="1">EXP(-SUM($BD25:BH25))</f>
        <v>0.69076201558603401</v>
      </c>
      <c r="BI131" s="32">
        <f ca="1">EXP(-SUM($BD25:BI25))</f>
        <v>0.61968521500529561</v>
      </c>
      <c r="BJ131" s="32">
        <f ca="1">EXP(-SUM($BD25:BJ25))</f>
        <v>0.55365208279805556</v>
      </c>
      <c r="BK131" s="32">
        <f ca="1">EXP(-SUM($BD25:BK25))</f>
        <v>0.48586290531653997</v>
      </c>
      <c r="BL131" s="32">
        <f ca="1">EXP(-SUM($BD25:BL25))</f>
        <v>0.4163125303033377</v>
      </c>
      <c r="BM131" s="32">
        <f ca="1">EXP(-SUM($BD25:BM25))</f>
        <v>0.35189465814869209</v>
      </c>
      <c r="BN131" s="32">
        <f ca="1">EXP(-SUM($BD25:BN25))</f>
        <v>0.29025907183631405</v>
      </c>
      <c r="BO131" s="32">
        <f ca="1">EXP(-SUM($BD25:BO25))</f>
        <v>0.23800476654672537</v>
      </c>
      <c r="BP131" s="32">
        <f ca="1">EXP(-SUM($BD25:BP25))</f>
        <v>0.1887871741421164</v>
      </c>
      <c r="BQ131" s="32">
        <f ca="1">EXP(-SUM($BD25:BQ25))</f>
        <v>0.14400489254089027</v>
      </c>
      <c r="BR131" s="32">
        <f ca="1">EXP(-SUM($BD25:BR25))</f>
        <v>0.10746659271318143</v>
      </c>
      <c r="BS131" s="32">
        <f ca="1">EXP(-SUM($BD25:BS25))</f>
        <v>7.7729522568462481E-2</v>
      </c>
      <c r="BT131" s="32">
        <f ca="1">EXP(-SUM($BD25:BT25))</f>
        <v>5.4373036610681554E-2</v>
      </c>
      <c r="BU131" s="32">
        <f ca="1">EXP(-SUM($BD25:BU25))</f>
        <v>3.6741089492224925E-2</v>
      </c>
      <c r="BV131" s="32">
        <f ca="1">EXP(-SUM($BD25:BV25))</f>
        <v>2.3874161933729227E-2</v>
      </c>
      <c r="BW131" s="32">
        <f ca="1">EXP(-SUM($BD25:BW25))</f>
        <v>1.4998264174688775E-2</v>
      </c>
      <c r="BX131" s="32">
        <f ca="1">EXP(-SUM($BD25:BX25))</f>
        <v>9.04846788293584E-3</v>
      </c>
      <c r="BY131" s="32">
        <f ca="1">EXP(-SUM($BD25:BY25))</f>
        <v>5.2161579710103805E-3</v>
      </c>
      <c r="BZ131" s="32">
        <f ca="1">EXP(-SUM($BD25:BZ25))</f>
        <v>2.9144530013571856E-3</v>
      </c>
      <c r="CA131" s="32">
        <f ca="1">EXP(-SUM($BD25:CA25))</f>
        <v>1.549778761746768E-3</v>
      </c>
      <c r="CB131" s="32">
        <f ca="1">EXP(-SUM($BD25:CB25))</f>
        <v>8.0293588060528667E-4</v>
      </c>
      <c r="CC131" s="32">
        <f ca="1">EXP(-SUM($BD25:CC25))</f>
        <v>3.928348854790622E-4</v>
      </c>
      <c r="CD131" s="32">
        <f ca="1">EXP(-SUM($BD25:CD25))</f>
        <v>1.787494469270204E-4</v>
      </c>
      <c r="CE131" s="32">
        <f ca="1">EXP(-SUM($BD25:CE25))</f>
        <v>9.1773026069940074E-5</v>
      </c>
      <c r="CF131" s="32">
        <f ca="1">EXP(-SUM($BD25:CF25))</f>
        <v>4.7117842649731624E-5</v>
      </c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C131" s="47">
        <f t="shared" si="140"/>
        <v>81</v>
      </c>
      <c r="DD131" s="48">
        <f t="shared" si="141"/>
        <v>1</v>
      </c>
      <c r="DE131" s="32">
        <f ca="1">EXP(-SUM($DE25:DE25))</f>
        <v>0.94407849517271769</v>
      </c>
      <c r="DF131" s="32">
        <f ca="1">EXP(-SUM($DE25:DF25))</f>
        <v>0.88495221918607392</v>
      </c>
      <c r="DG131" s="32">
        <f ca="1">EXP(-SUM($DE25:DG25))</f>
        <v>0.82186021277055243</v>
      </c>
      <c r="DH131" s="32">
        <f ca="1">EXP(-SUM($DE25:DH25))</f>
        <v>0.7574418309065748</v>
      </c>
      <c r="DI131" s="32">
        <f ca="1">EXP(-SUM($DE25:DI25))</f>
        <v>0.6926971416043084</v>
      </c>
      <c r="DJ131" s="32">
        <f ca="1">EXP(-SUM($DE25:DJ25))</f>
        <v>0.62181196034357578</v>
      </c>
      <c r="DK131" s="32">
        <f ca="1">EXP(-SUM($DE25:DK25))</f>
        <v>0.55595225293704897</v>
      </c>
      <c r="DL131" s="32">
        <f ca="1">EXP(-SUM($DE25:DL25))</f>
        <v>0.48823542857801483</v>
      </c>
      <c r="DM131" s="32">
        <f ca="1">EXP(-SUM($DE25:DM25))</f>
        <v>0.41857027992812984</v>
      </c>
      <c r="DN131" s="32">
        <f ca="1">EXP(-SUM($DE25:DN25))</f>
        <v>0.35399183748795088</v>
      </c>
      <c r="DO131" s="32">
        <f ca="1">EXP(-SUM($DE25:DO25))</f>
        <v>0.29212255800218073</v>
      </c>
      <c r="DP131" s="32">
        <f ca="1">EXP(-SUM($DE25:DP25))</f>
        <v>0.23965565972295619</v>
      </c>
      <c r="DQ131" s="32">
        <f ca="1">EXP(-SUM($DE25:DQ25))</f>
        <v>0.19016833464219837</v>
      </c>
      <c r="DR131" s="32">
        <f ca="1">EXP(-SUM($DE25:DR25))</f>
        <v>0.14508399316796444</v>
      </c>
      <c r="DS131" s="32">
        <f ca="1">EXP(-SUM($DE25:DS25))</f>
        <v>0.10828431491080917</v>
      </c>
      <c r="DT131" s="32">
        <f ca="1">EXP(-SUM($DE25:DT25))</f>
        <v>7.831966346483385E-2</v>
      </c>
      <c r="DU131" s="32">
        <f ca="1">EXP(-SUM($DE25:DU25))</f>
        <v>5.4775568616885199E-2</v>
      </c>
      <c r="DV131" s="32">
        <f ca="1">EXP(-SUM($DE25:DV25))</f>
        <v>3.7000425830879119E-2</v>
      </c>
      <c r="DW131" s="32">
        <f ca="1">EXP(-SUM($DE25:DW25))</f>
        <v>2.4027887272241383E-2</v>
      </c>
      <c r="DX131" s="32">
        <f ca="1">EXP(-SUM($DE25:DX25))</f>
        <v>1.5084644083337187E-2</v>
      </c>
      <c r="DY131" s="32">
        <f ca="1">EXP(-SUM($DE25:DY25))</f>
        <v>9.0921275050869325E-3</v>
      </c>
      <c r="DZ131" s="32">
        <f ca="1">EXP(-SUM($DE25:DZ25))</f>
        <v>5.2342025394284848E-3</v>
      </c>
      <c r="EA131" s="32">
        <f ca="1">EXP(-SUM($DE25:EA25))</f>
        <v>2.9208964196589127E-3</v>
      </c>
      <c r="EB131" s="32">
        <f ca="1">EXP(-SUM($DE25:EB25))</f>
        <v>1.5507136360325849E-3</v>
      </c>
      <c r="EC131" s="32">
        <f ca="1">EXP(-SUM($DE25:EC25))</f>
        <v>8.0201193790819993E-4</v>
      </c>
      <c r="ED131" s="32">
        <f ca="1">EXP(-SUM($DE25:ED25))</f>
        <v>3.9120227506596219E-4</v>
      </c>
      <c r="EE131" s="32">
        <f ca="1">EXP(-SUM($DE25:EE25))</f>
        <v>1.7749179923127003E-4</v>
      </c>
      <c r="EF131" s="32">
        <f ca="1">EXP(-SUM($DE25:EF25))</f>
        <v>9.1127328213229947E-5</v>
      </c>
      <c r="EG131" s="32">
        <f ca="1">EXP(-SUM($DE25:EG25))</f>
        <v>4.6786330316373987E-5</v>
      </c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2"/>
    </row>
    <row r="132" spans="54:159" x14ac:dyDescent="0.25">
      <c r="BB132" s="31">
        <f t="shared" si="138"/>
        <v>82</v>
      </c>
      <c r="BC132" s="32">
        <f t="shared" si="139"/>
        <v>1</v>
      </c>
      <c r="BD132" s="32">
        <f ca="1">EXP(-SUM($BD26:BD26))</f>
        <v>0.93641664444020045</v>
      </c>
      <c r="BE132" s="32">
        <f ca="1">EXP(-SUM($BD26:BE26))</f>
        <v>0.86886990598019531</v>
      </c>
      <c r="BF132" s="32">
        <f ca="1">EXP(-SUM($BD26:BF26))</f>
        <v>0.79981661062880893</v>
      </c>
      <c r="BG132" s="32">
        <f ca="1">EXP(-SUM($BD26:BG26))</f>
        <v>0.73025931126930166</v>
      </c>
      <c r="BH132" s="32">
        <f ca="1">EXP(-SUM($BD26:BH26))</f>
        <v>0.6547043263467871</v>
      </c>
      <c r="BI132" s="32">
        <f ca="1">EXP(-SUM($BD26:BI26))</f>
        <v>0.58451597442960168</v>
      </c>
      <c r="BJ132" s="32">
        <f ca="1">EXP(-SUM($BD26:BJ26))</f>
        <v>0.51257384185233112</v>
      </c>
      <c r="BK132" s="32">
        <f ca="1">EXP(-SUM($BD26:BK26))</f>
        <v>0.43896309200490513</v>
      </c>
      <c r="BL132" s="32">
        <f ca="1">EXP(-SUM($BD26:BL26))</f>
        <v>0.37084189577252186</v>
      </c>
      <c r="BM132" s="32">
        <f ca="1">EXP(-SUM($BD26:BM26))</f>
        <v>0.30574736879099929</v>
      </c>
      <c r="BN132" s="32">
        <f ca="1">EXP(-SUM($BD26:BN26))</f>
        <v>0.25057587848343871</v>
      </c>
      <c r="BO132" s="32">
        <f ca="1">EXP(-SUM($BD26:BO26))</f>
        <v>0.19868365620811917</v>
      </c>
      <c r="BP132" s="32">
        <f ca="1">EXP(-SUM($BD26:BP26))</f>
        <v>0.15152710288223348</v>
      </c>
      <c r="BQ132" s="32">
        <f ca="1">EXP(-SUM($BD26:BQ26))</f>
        <v>0.11306721930629185</v>
      </c>
      <c r="BR132" s="32">
        <f ca="1">EXP(-SUM($BD26:BR26))</f>
        <v>8.1781767601055322E-2</v>
      </c>
      <c r="BS132" s="32">
        <f ca="1">EXP(-SUM($BD26:BS26))</f>
        <v>5.7218378201226661E-2</v>
      </c>
      <c r="BT132" s="32">
        <f ca="1">EXP(-SUM($BD26:BT26))</f>
        <v>3.8676972473659532E-2</v>
      </c>
      <c r="BU132" s="32">
        <f ca="1">EXP(-SUM($BD26:BU26))</f>
        <v>2.514753589643124E-2</v>
      </c>
      <c r="BV132" s="32">
        <f ca="1">EXP(-SUM($BD26:BV26))</f>
        <v>1.5808885586401405E-2</v>
      </c>
      <c r="BW132" s="32">
        <f ca="1">EXP(-SUM($BD26:BW26))</f>
        <v>9.5463678790058317E-3</v>
      </c>
      <c r="BX132" s="32">
        <f ca="1">EXP(-SUM($BD26:BX26))</f>
        <v>5.5106531633040542E-3</v>
      </c>
      <c r="BY132" s="32">
        <f ca="1">EXP(-SUM($BD26:BY26))</f>
        <v>3.0828254290317944E-3</v>
      </c>
      <c r="BZ132" s="32">
        <f ca="1">EXP(-SUM($BD26:BZ26))</f>
        <v>1.6419389791506726E-3</v>
      </c>
      <c r="CA132" s="32">
        <f ca="1">EXP(-SUM($BD26:CA26))</f>
        <v>8.521736078233431E-4</v>
      </c>
      <c r="CB132" s="32">
        <f ca="1">EXP(-SUM($BD26:CB26))</f>
        <v>4.1817726033730894E-4</v>
      </c>
      <c r="CC132" s="32">
        <f ca="1">EXP(-SUM($BD26:CC26))</f>
        <v>1.9083068147949245E-4</v>
      </c>
      <c r="CD132" s="32">
        <f ca="1">EXP(-SUM($BD26:CD26))</f>
        <v>9.7975738708227288E-5</v>
      </c>
      <c r="CE132" s="32">
        <f ca="1">EXP(-SUM($BD26:CE26))</f>
        <v>5.0302421502668096E-5</v>
      </c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C132" s="47">
        <f t="shared" si="140"/>
        <v>82</v>
      </c>
      <c r="DD132" s="48">
        <f t="shared" si="141"/>
        <v>1</v>
      </c>
      <c r="DE132" s="32">
        <f ca="1">EXP(-SUM($DE26:DE26))</f>
        <v>0.936895786902606</v>
      </c>
      <c r="DF132" s="32">
        <f ca="1">EXP(-SUM($DE26:DF26))</f>
        <v>0.86970859900582609</v>
      </c>
      <c r="DG132" s="32">
        <f ca="1">EXP(-SUM($DE26:DG26))</f>
        <v>0.80106580206529099</v>
      </c>
      <c r="DH132" s="32">
        <f ca="1">EXP(-SUM($DE26:DH26))</f>
        <v>0.73199849147979645</v>
      </c>
      <c r="DI132" s="32">
        <f ca="1">EXP(-SUM($DE26:DI26))</f>
        <v>0.6566786133881054</v>
      </c>
      <c r="DJ132" s="32">
        <f ca="1">EXP(-SUM($DE26:DJ26))</f>
        <v>0.58670349594859494</v>
      </c>
      <c r="DK132" s="32">
        <f ca="1">EXP(-SUM($DE26:DK26))</f>
        <v>0.51486750245809132</v>
      </c>
      <c r="DL132" s="32">
        <f ca="1">EXP(-SUM($DE26:DL26))</f>
        <v>0.44116517308445585</v>
      </c>
      <c r="DM132" s="32">
        <f ca="1">EXP(-SUM($DE26:DM26))</f>
        <v>0.3729017420074961</v>
      </c>
      <c r="DN132" s="32">
        <f ca="1">EXP(-SUM($DE26:DN26))</f>
        <v>0.3075866911156826</v>
      </c>
      <c r="DO132" s="32">
        <f ca="1">EXP(-SUM($DE26:DO26))</f>
        <v>0.25221295633836893</v>
      </c>
      <c r="DP132" s="32">
        <f ca="1">EXP(-SUM($DE26:DP26))</f>
        <v>0.20005721734065315</v>
      </c>
      <c r="DQ132" s="32">
        <f ca="1">EXP(-SUM($DE26:DQ26))</f>
        <v>0.15260156425395247</v>
      </c>
      <c r="DR132" s="32">
        <f ca="1">EXP(-SUM($DE26:DR26))</f>
        <v>0.11388203458724308</v>
      </c>
      <c r="DS132" s="32">
        <f ca="1">EXP(-SUM($DE26:DS26))</f>
        <v>8.2369748161800468E-2</v>
      </c>
      <c r="DT132" s="32">
        <f ca="1">EXP(-SUM($DE26:DT26))</f>
        <v>5.7618948173384962E-2</v>
      </c>
      <c r="DU132" s="32">
        <f ca="1">EXP(-SUM($DE26:DU26))</f>
        <v>3.893442528222392E-2</v>
      </c>
      <c r="DV132" s="32">
        <f ca="1">EXP(-SUM($DE26:DV26))</f>
        <v>2.5299379708955003E-2</v>
      </c>
      <c r="DW132" s="32">
        <f ca="1">EXP(-SUM($DE26:DW26))</f>
        <v>1.5893616763761182E-2</v>
      </c>
      <c r="DX132" s="32">
        <f ca="1">EXP(-SUM($DE26:DX26))</f>
        <v>9.5886350017279891E-3</v>
      </c>
      <c r="DY132" s="32">
        <f ca="1">EXP(-SUM($DE26:DY26))</f>
        <v>5.527547375141325E-3</v>
      </c>
      <c r="DZ132" s="32">
        <f ca="1">EXP(-SUM($DE26:DZ26))</f>
        <v>3.0884373378178491E-3</v>
      </c>
      <c r="EA132" s="32">
        <f ca="1">EXP(-SUM($DE26:EA26))</f>
        <v>1.6422960297890995E-3</v>
      </c>
      <c r="EB132" s="32">
        <f ca="1">EXP(-SUM($DE26:EB26))</f>
        <v>8.5086880878855659E-4</v>
      </c>
      <c r="EC132" s="32">
        <f ca="1">EXP(-SUM($DE26:EC26))</f>
        <v>4.1628598139889614E-4</v>
      </c>
      <c r="ED132" s="32">
        <f ca="1">EXP(-SUM($DE26:ED26))</f>
        <v>1.8942026711242944E-4</v>
      </c>
      <c r="EE132" s="32">
        <f ca="1">EXP(-SUM($DE26:EE26))</f>
        <v>9.7251607827247621E-5</v>
      </c>
      <c r="EF132" s="32">
        <f ca="1">EXP(-SUM($DE26:EF26))</f>
        <v>4.993064031195298E-5</v>
      </c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  <c r="EW132" s="32"/>
      <c r="EX132" s="32"/>
      <c r="EY132" s="32"/>
      <c r="EZ132" s="32"/>
      <c r="FA132" s="32"/>
      <c r="FB132" s="32"/>
      <c r="FC132" s="32"/>
    </row>
    <row r="133" spans="54:159" x14ac:dyDescent="0.25">
      <c r="BB133" s="31">
        <f t="shared" si="138"/>
        <v>83</v>
      </c>
      <c r="BC133" s="32">
        <f t="shared" si="139"/>
        <v>1</v>
      </c>
      <c r="BD133" s="32">
        <f ca="1">EXP(-SUM($BD27:BD27))</f>
        <v>0.92744376219073066</v>
      </c>
      <c r="BE133" s="32">
        <f ca="1">EXP(-SUM($BD27:BE27))</f>
        <v>0.85322310891706488</v>
      </c>
      <c r="BF133" s="32">
        <f ca="1">EXP(-SUM($BD27:BF27))</f>
        <v>0.77837837003043153</v>
      </c>
      <c r="BG133" s="32">
        <f ca="1">EXP(-SUM($BD27:BG27))</f>
        <v>0.69740119788135957</v>
      </c>
      <c r="BH133" s="32">
        <f ca="1">EXP(-SUM($BD27:BH27))</f>
        <v>0.62218166701330724</v>
      </c>
      <c r="BI133" s="32">
        <f ca="1">EXP(-SUM($BD27:BI27))</f>
        <v>0.54520363858118726</v>
      </c>
      <c r="BJ133" s="32">
        <f ca="1">EXP(-SUM($BD27:BJ27))</f>
        <v>0.46665435468178768</v>
      </c>
      <c r="BK133" s="32">
        <f ca="1">EXP(-SUM($BD27:BK27))</f>
        <v>0.3940242617198278</v>
      </c>
      <c r="BL133" s="32">
        <f ca="1">EXP(-SUM($BD27:BL27))</f>
        <v>0.32471117328833315</v>
      </c>
      <c r="BM133" s="32">
        <f ca="1">EXP(-SUM($BD27:BM27))</f>
        <v>0.26598054308656238</v>
      </c>
      <c r="BN133" s="32">
        <f ca="1">EXP(-SUM($BD27:BN27))</f>
        <v>0.2108184101212088</v>
      </c>
      <c r="BO133" s="32">
        <f ca="1">EXP(-SUM($BD27:BO27))</f>
        <v>0.16075336595987033</v>
      </c>
      <c r="BP133" s="32">
        <f ca="1">EXP(-SUM($BD27:BP27))</f>
        <v>0.11993794600160433</v>
      </c>
      <c r="BQ133" s="32">
        <f ca="1">EXP(-SUM($BD27:BQ27))</f>
        <v>8.6752829581216356E-2</v>
      </c>
      <c r="BR133" s="32">
        <f ca="1">EXP(-SUM($BD27:BR27))</f>
        <v>6.0707747661364088E-2</v>
      </c>
      <c r="BS133" s="32">
        <f ca="1">EXP(-SUM($BD27:BS27))</f>
        <v>4.1049644762200521E-2</v>
      </c>
      <c r="BT133" s="32">
        <f ca="1">EXP(-SUM($BD27:BT27))</f>
        <v>2.670661518065999E-2</v>
      </c>
      <c r="BU133" s="32">
        <f ca="1">EXP(-SUM($BD27:BU27))</f>
        <v>1.6800306276699827E-2</v>
      </c>
      <c r="BV133" s="32">
        <f ca="1">EXP(-SUM($BD27:BV27))</f>
        <v>1.0154445879521249E-2</v>
      </c>
      <c r="BW133" s="32">
        <f ca="1">EXP(-SUM($BD27:BW27))</f>
        <v>5.869605518779881E-3</v>
      </c>
      <c r="BX133" s="32">
        <f ca="1">EXP(-SUM($BD27:BX27))</f>
        <v>3.2877073462155089E-3</v>
      </c>
      <c r="BY133" s="32">
        <f ca="1">EXP(-SUM($BD27:BY27))</f>
        <v>1.7538599091001096E-3</v>
      </c>
      <c r="BZ133" s="32">
        <f ca="1">EXP(-SUM($BD27:BZ27))</f>
        <v>9.1185094353046217E-4</v>
      </c>
      <c r="CA133" s="32">
        <f ca="1">EXP(-SUM($BD27:CA27))</f>
        <v>4.4880105176598064E-4</v>
      </c>
      <c r="CB133" s="32">
        <f ca="1">EXP(-SUM($BD27:CB27))</f>
        <v>2.053951534542629E-4</v>
      </c>
      <c r="CC133" s="32">
        <f ca="1">EXP(-SUM($BD27:CC27))</f>
        <v>1.0545338794974486E-4</v>
      </c>
      <c r="CD133" s="32">
        <f ca="1">EXP(-SUM($BD27:CD27))</f>
        <v>5.4141574633384295E-5</v>
      </c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C133" s="47">
        <f t="shared" si="140"/>
        <v>83</v>
      </c>
      <c r="DD133" s="48">
        <f t="shared" si="141"/>
        <v>1</v>
      </c>
      <c r="DE133" s="32">
        <f ca="1">EXP(-SUM($DE27:DE27))</f>
        <v>0.92786679000095607</v>
      </c>
      <c r="DF133" s="32">
        <f ca="1">EXP(-SUM($DE27:DF27))</f>
        <v>0.8541247268270713</v>
      </c>
      <c r="DG133" s="32">
        <f ca="1">EXP(-SUM($DE27:DG27))</f>
        <v>0.77984443741477727</v>
      </c>
      <c r="DH133" s="32">
        <f ca="1">EXP(-SUM($DE27:DH27))</f>
        <v>0.69915921532789083</v>
      </c>
      <c r="DI133" s="32">
        <f ca="1">EXP(-SUM($DE27:DI27))</f>
        <v>0.62420502444083681</v>
      </c>
      <c r="DJ133" s="32">
        <f ca="1">EXP(-SUM($DE27:DJ27))</f>
        <v>0.54737796994067001</v>
      </c>
      <c r="DK133" s="32">
        <f ca="1">EXP(-SUM($DE27:DK27))</f>
        <v>0.46876899787201226</v>
      </c>
      <c r="DL133" s="32">
        <f ca="1">EXP(-SUM($DE27:DL27))</f>
        <v>0.39602232400964532</v>
      </c>
      <c r="DM133" s="32">
        <f ca="1">EXP(-SUM($DE27:DM27))</f>
        <v>0.32650783239097408</v>
      </c>
      <c r="DN133" s="32">
        <f ca="1">EXP(-SUM($DE27:DN27))</f>
        <v>0.26759015868757396</v>
      </c>
      <c r="DO133" s="32">
        <f ca="1">EXP(-SUM($DE27:DO27))</f>
        <v>0.21217441764599812</v>
      </c>
      <c r="DP133" s="32">
        <f ca="1">EXP(-SUM($DE27:DP27))</f>
        <v>0.16181590084061137</v>
      </c>
      <c r="DQ133" s="32">
        <f ca="1">EXP(-SUM($DE27:DQ27))</f>
        <v>0.12074456384090076</v>
      </c>
      <c r="DR133" s="32">
        <f ca="1">EXP(-SUM($DE27:DR27))</f>
        <v>8.733480773394979E-2</v>
      </c>
      <c r="DS133" s="32">
        <f ca="1">EXP(-SUM($DE27:DS27))</f>
        <v>6.1103546739531105E-2</v>
      </c>
      <c r="DT133" s="32">
        <f ca="1">EXP(-SUM($DE27:DT27))</f>
        <v>4.1303166387843343E-2</v>
      </c>
      <c r="DU133" s="32">
        <f ca="1">EXP(-SUM($DE27:DU27))</f>
        <v>2.6855071453225503E-2</v>
      </c>
      <c r="DV133" s="32">
        <f ca="1">EXP(-SUM($DE27:DV27))</f>
        <v>1.6882320151252881E-2</v>
      </c>
      <c r="DW133" s="32">
        <f ca="1">EXP(-SUM($DE27:DW27))</f>
        <v>1.0194573041482776E-2</v>
      </c>
      <c r="DX133" s="32">
        <f ca="1">EXP(-SUM($DE27:DX27))</f>
        <v>5.8848304288721589E-3</v>
      </c>
      <c r="DY133" s="32">
        <f ca="1">EXP(-SUM($DE27:DY27))</f>
        <v>3.2921514662682424E-3</v>
      </c>
      <c r="DZ133" s="32">
        <f ca="1">EXP(-SUM($DE27:DZ27))</f>
        <v>1.7534278025699128E-3</v>
      </c>
      <c r="EA133" s="32">
        <f ca="1">EXP(-SUM($DE27:EA27))</f>
        <v>9.1003680133513759E-4</v>
      </c>
      <c r="EB133" s="32">
        <f ca="1">EXP(-SUM($DE27:EB27))</f>
        <v>4.4657179346411499E-4</v>
      </c>
      <c r="EC133" s="32">
        <f ca="1">EXP(-SUM($DE27:EC27))</f>
        <v>2.0378822035310249E-4</v>
      </c>
      <c r="ED133" s="32">
        <f ca="1">EXP(-SUM($DE27:ED27))</f>
        <v>1.0462836098646898E-4</v>
      </c>
      <c r="EE133" s="32">
        <f ca="1">EXP(-SUM($DE27:EE27))</f>
        <v>5.3717991666774983E-5</v>
      </c>
      <c r="EF133" s="32"/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  <c r="EW133" s="32"/>
      <c r="EX133" s="32"/>
      <c r="EY133" s="32"/>
      <c r="EZ133" s="32"/>
      <c r="FA133" s="32"/>
      <c r="FB133" s="32"/>
      <c r="FC133" s="32"/>
    </row>
    <row r="134" spans="54:159" x14ac:dyDescent="0.25">
      <c r="BB134" s="31">
        <f t="shared" si="138"/>
        <v>84</v>
      </c>
      <c r="BC134" s="32">
        <f t="shared" si="139"/>
        <v>1</v>
      </c>
      <c r="BD134" s="32">
        <f ca="1">EXP(-SUM($BD28:BD28))</f>
        <v>0.91941693081827314</v>
      </c>
      <c r="BE134" s="32">
        <f ca="1">EXP(-SUM($BD28:BE28))</f>
        <v>0.83806722927897592</v>
      </c>
      <c r="BF134" s="32">
        <f ca="1">EXP(-SUM($BD28:BF28))</f>
        <v>0.75040030719928175</v>
      </c>
      <c r="BG134" s="32">
        <f ca="1">EXP(-SUM($BD28:BG28))</f>
        <v>0.66897337877617746</v>
      </c>
      <c r="BH134" s="32">
        <f ca="1">EXP(-SUM($BD28:BH28))</f>
        <v>0.5857739758216316</v>
      </c>
      <c r="BI134" s="32">
        <f ca="1">EXP(-SUM($BD28:BI28))</f>
        <v>0.50110742825805898</v>
      </c>
      <c r="BJ134" s="32">
        <f ca="1">EXP(-SUM($BD28:BJ28))</f>
        <v>0.42288725288486234</v>
      </c>
      <c r="BK134" s="32">
        <f ca="1">EXP(-SUM($BD28:BK28))</f>
        <v>0.34833628917254161</v>
      </c>
      <c r="BL134" s="32">
        <f ca="1">EXP(-SUM($BD28:BL28))</f>
        <v>0.28518513107728738</v>
      </c>
      <c r="BM134" s="32">
        <f ca="1">EXP(-SUM($BD28:BM28))</f>
        <v>0.22595453383787853</v>
      </c>
      <c r="BN134" s="32">
        <f ca="1">EXP(-SUM($BD28:BN28))</f>
        <v>0.17226455098853383</v>
      </c>
      <c r="BO134" s="32">
        <f ca="1">EXP(-SUM($BD28:BO28))</f>
        <v>0.12851167046477829</v>
      </c>
      <c r="BP134" s="32">
        <f ca="1">EXP(-SUM($BD28:BP28))</f>
        <v>9.2955880874382321E-2</v>
      </c>
      <c r="BQ134" s="32">
        <f ca="1">EXP(-SUM($BD28:BQ28))</f>
        <v>6.5060698216789309E-2</v>
      </c>
      <c r="BR134" s="32">
        <f ca="1">EXP(-SUM($BD28:BR28))</f>
        <v>4.4008060471432901E-2</v>
      </c>
      <c r="BS134" s="32">
        <f ca="1">EXP(-SUM($BD28:BS28))</f>
        <v>2.8648888324587198E-2</v>
      </c>
      <c r="BT134" s="32">
        <f ca="1">EXP(-SUM($BD28:BT28))</f>
        <v>1.8034256048605413E-2</v>
      </c>
      <c r="BU134" s="32">
        <f ca="1">EXP(-SUM($BD28:BU28))</f>
        <v>1.0910349012534971E-2</v>
      </c>
      <c r="BV134" s="32">
        <f ca="1">EXP(-SUM($BD28:BV28))</f>
        <v>6.3150625231769121E-3</v>
      </c>
      <c r="BW134" s="32">
        <f ca="1">EXP(-SUM($BD28:BW28))</f>
        <v>3.5415968768996125E-3</v>
      </c>
      <c r="BX134" s="32">
        <f ca="1">EXP(-SUM($BD28:BX28))</f>
        <v>1.8923121785356524E-3</v>
      </c>
      <c r="BY134" s="32">
        <f ca="1">EXP(-SUM($BD28:BY28))</f>
        <v>9.8554759626554391E-4</v>
      </c>
      <c r="BZ134" s="32">
        <f ca="1">EXP(-SUM($BD28:BZ28))</f>
        <v>4.8651905149271432E-4</v>
      </c>
      <c r="CA134" s="32">
        <f ca="1">EXP(-SUM($BD28:CA28))</f>
        <v>2.2329558653313229E-4</v>
      </c>
      <c r="CB134" s="32">
        <f ca="1">EXP(-SUM($BD28:CB28))</f>
        <v>1.146437767305337E-4</v>
      </c>
      <c r="CC134" s="32">
        <f ca="1">EXP(-SUM($BD28:CC28))</f>
        <v>5.8860077564006361E-5</v>
      </c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C134" s="47">
        <f t="shared" si="140"/>
        <v>84</v>
      </c>
      <c r="DD134" s="48">
        <f t="shared" si="141"/>
        <v>1</v>
      </c>
      <c r="DE134" s="32">
        <f ca="1">EXP(-SUM($DE28:DE28))</f>
        <v>0.91997287997457877</v>
      </c>
      <c r="DF134" s="32">
        <f ca="1">EXP(-SUM($DE28:DF28))</f>
        <v>0.83927285056272394</v>
      </c>
      <c r="DG134" s="32">
        <f ca="1">EXP(-SUM($DE28:DG28))</f>
        <v>0.75196063234499122</v>
      </c>
      <c r="DH134" s="32">
        <f ca="1">EXP(-SUM($DE28:DH28))</f>
        <v>0.67085649004058356</v>
      </c>
      <c r="DI134" s="32">
        <f ca="1">EXP(-SUM($DE28:DI28))</f>
        <v>0.58785627852340339</v>
      </c>
      <c r="DJ134" s="32">
        <f ca="1">EXP(-SUM($DE28:DJ28))</f>
        <v>0.5031618883063006</v>
      </c>
      <c r="DK134" s="32">
        <f ca="1">EXP(-SUM($DE28:DK28))</f>
        <v>0.42484976209133846</v>
      </c>
      <c r="DL134" s="32">
        <f ca="1">EXP(-SUM($DE28:DL28))</f>
        <v>0.35011413794118079</v>
      </c>
      <c r="DM134" s="32">
        <f ca="1">EXP(-SUM($DE28:DM28))</f>
        <v>0.2867888641121325</v>
      </c>
      <c r="DN134" s="32">
        <f ca="1">EXP(-SUM($DE28:DN28))</f>
        <v>0.22731125995524629</v>
      </c>
      <c r="DO134" s="32">
        <f ca="1">EXP(-SUM($DE28:DO28))</f>
        <v>0.1733295025675218</v>
      </c>
      <c r="DP134" s="32">
        <f ca="1">EXP(-SUM($DE28:DP28))</f>
        <v>0.12932099054534252</v>
      </c>
      <c r="DQ134" s="32">
        <f ca="1">EXP(-SUM($DE28:DQ28))</f>
        <v>9.3539719730602364E-2</v>
      </c>
      <c r="DR134" s="32">
        <f ca="1">EXP(-SUM($DE28:DR28))</f>
        <v>6.5457066116834189E-2</v>
      </c>
      <c r="DS134" s="32">
        <f ca="1">EXP(-SUM($DE28:DS28))</f>
        <v>4.426106081649249E-2</v>
      </c>
      <c r="DT134" s="32">
        <f ca="1">EXP(-SUM($DE28:DT28))</f>
        <v>2.8795940270896693E-2</v>
      </c>
      <c r="DU134" s="32">
        <f ca="1">EXP(-SUM($DE28:DU28))</f>
        <v>1.8114636123073968E-2</v>
      </c>
      <c r="DV134" s="32">
        <f ca="1">EXP(-SUM($DE28:DV28))</f>
        <v>1.0948853497634468E-2</v>
      </c>
      <c r="DW134" s="32">
        <f ca="1">EXP(-SUM($DE28:DW28))</f>
        <v>6.3287993925531267E-3</v>
      </c>
      <c r="DX134" s="32">
        <f ca="1">EXP(-SUM($DE28:DX28))</f>
        <v>3.5449128887875209E-3</v>
      </c>
      <c r="DY134" s="32">
        <f ca="1">EXP(-SUM($DE28:DY28))</f>
        <v>1.8910687424941947E-3</v>
      </c>
      <c r="DZ134" s="32">
        <f ca="1">EXP(-SUM($DE28:DZ28))</f>
        <v>9.8318731626008643E-4</v>
      </c>
      <c r="EA134" s="32">
        <f ca="1">EXP(-SUM($DE28:EA28))</f>
        <v>4.8391187699172204E-4</v>
      </c>
      <c r="EB134" s="32">
        <f ca="1">EXP(-SUM($DE28:EB28))</f>
        <v>2.2146372839803848E-4</v>
      </c>
      <c r="EC134" s="32">
        <f ca="1">EXP(-SUM($DE28:EC28))</f>
        <v>1.1370326940433741E-4</v>
      </c>
      <c r="ED134" s="32">
        <f ca="1">EXP(-SUM($DE28:ED28))</f>
        <v>5.8377205002161616E-5</v>
      </c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  <c r="EW134" s="32"/>
      <c r="EX134" s="32"/>
      <c r="EY134" s="32"/>
      <c r="EZ134" s="32"/>
      <c r="FA134" s="32"/>
      <c r="FB134" s="32"/>
      <c r="FC134" s="32"/>
    </row>
    <row r="135" spans="54:159" x14ac:dyDescent="0.25">
      <c r="BB135" s="31">
        <f t="shared" si="138"/>
        <v>85</v>
      </c>
      <c r="BC135" s="32">
        <f t="shared" si="139"/>
        <v>1</v>
      </c>
      <c r="BD135" s="32">
        <f ca="1">EXP(-SUM($BD29:BD29))</f>
        <v>0.91075442845498056</v>
      </c>
      <c r="BE135" s="32">
        <f ca="1">EXP(-SUM($BD29:BE29))</f>
        <v>0.81495951141865486</v>
      </c>
      <c r="BF135" s="32">
        <f ca="1">EXP(-SUM($BD29:BF29))</f>
        <v>0.7259908175012606</v>
      </c>
      <c r="BG135" s="32">
        <f ca="1">EXP(-SUM($BD29:BG29))</f>
        <v>0.6352289449367492</v>
      </c>
      <c r="BH135" s="32">
        <f ca="1">EXP(-SUM($BD29:BH29))</f>
        <v>0.54311827107611432</v>
      </c>
      <c r="BI135" s="32">
        <f ca="1">EXP(-SUM($BD29:BI29))</f>
        <v>0.45809287294773321</v>
      </c>
      <c r="BJ135" s="32">
        <f ca="1">EXP(-SUM($BD29:BJ29))</f>
        <v>0.37716122929298379</v>
      </c>
      <c r="BK135" s="32">
        <f ca="1">EXP(-SUM($BD29:BK29))</f>
        <v>0.30862431624229947</v>
      </c>
      <c r="BL135" s="32">
        <f ca="1">EXP(-SUM($BD29:BL29))</f>
        <v>0.24443284921732758</v>
      </c>
      <c r="BM135" s="32">
        <f ca="1">EXP(-SUM($BD29:BM29))</f>
        <v>0.18631923472308426</v>
      </c>
      <c r="BN135" s="32">
        <f ca="1">EXP(-SUM($BD29:BN29))</f>
        <v>0.13898068409074604</v>
      </c>
      <c r="BO135" s="32">
        <f ca="1">EXP(-SUM($BD29:BO29))</f>
        <v>0.1005300750087591</v>
      </c>
      <c r="BP135" s="32">
        <f ca="1">EXP(-SUM($BD29:BP29))</f>
        <v>7.0375126827603232E-2</v>
      </c>
      <c r="BQ135" s="32">
        <f ca="1">EXP(-SUM($BD29:BQ29))</f>
        <v>4.7619057603362484E-2</v>
      </c>
      <c r="BR135" s="32">
        <f ca="1">EXP(-SUM($BD29:BR29))</f>
        <v>3.1018590769355134E-2</v>
      </c>
      <c r="BS135" s="32">
        <f ca="1">EXP(-SUM($BD29:BS29))</f>
        <v>1.9539084120421265E-2</v>
      </c>
      <c r="BT135" s="32">
        <f ca="1">EXP(-SUM($BD29:BT29))</f>
        <v>1.1831648524753791E-2</v>
      </c>
      <c r="BU135" s="32">
        <f ca="1">EXP(-SUM($BD29:BU29))</f>
        <v>6.8575526864012E-3</v>
      </c>
      <c r="BV135" s="32">
        <f ca="1">EXP(-SUM($BD29:BV29))</f>
        <v>3.8505849696326461E-3</v>
      </c>
      <c r="BW135" s="32">
        <f ca="1">EXP(-SUM($BD29:BW29))</f>
        <v>2.060679852968325E-3</v>
      </c>
      <c r="BX135" s="32">
        <f ca="1">EXP(-SUM($BD29:BX29))</f>
        <v>1.0751008372714107E-3</v>
      </c>
      <c r="BY135" s="32">
        <f ca="1">EXP(-SUM($BD29:BY29))</f>
        <v>5.3230219694624416E-4</v>
      </c>
      <c r="BZ135" s="32">
        <f ca="1">EXP(-SUM($BD29:BZ29))</f>
        <v>2.4500669402988888E-4</v>
      </c>
      <c r="CA135" s="32">
        <f ca="1">EXP(-SUM($BD29:CA29))</f>
        <v>1.2579063099252537E-4</v>
      </c>
      <c r="CB135" s="32">
        <f ca="1">EXP(-SUM($BD29:CB29))</f>
        <v>6.45830633654743E-5</v>
      </c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C135" s="47">
        <f t="shared" si="140"/>
        <v>85</v>
      </c>
      <c r="DD135" s="48">
        <f t="shared" si="141"/>
        <v>1</v>
      </c>
      <c r="DE135" s="32">
        <f ca="1">EXP(-SUM($DE29:DE29))</f>
        <v>0.91152033553820178</v>
      </c>
      <c r="DF135" s="32">
        <f ca="1">EXP(-SUM($DE29:DF29))</f>
        <v>0.81616977243548461</v>
      </c>
      <c r="DG135" s="32">
        <f ca="1">EXP(-SUM($DE29:DG29))</f>
        <v>0.72760611247478002</v>
      </c>
      <c r="DH135" s="32">
        <f ca="1">EXP(-SUM($DE29:DH29))</f>
        <v>0.63711462796350482</v>
      </c>
      <c r="DI135" s="32">
        <f ca="1">EXP(-SUM($DE29:DI29))</f>
        <v>0.54502740972159136</v>
      </c>
      <c r="DJ135" s="32">
        <f ca="1">EXP(-SUM($DE29:DJ29))</f>
        <v>0.4599515613754212</v>
      </c>
      <c r="DK135" s="32">
        <f ca="1">EXP(-SUM($DE29:DK29))</f>
        <v>0.37886651582816222</v>
      </c>
      <c r="DL135" s="32">
        <f ca="1">EXP(-SUM($DE29:DL29))</f>
        <v>0.31018042143674152</v>
      </c>
      <c r="DM135" s="32">
        <f ca="1">EXP(-SUM($DE29:DM29))</f>
        <v>0.24575850875051966</v>
      </c>
      <c r="DN135" s="32">
        <f ca="1">EXP(-SUM($DE29:DN29))</f>
        <v>0.1873628222565141</v>
      </c>
      <c r="DO135" s="32">
        <f ca="1">EXP(-SUM($DE29:DO29))</f>
        <v>0.13977518376826495</v>
      </c>
      <c r="DP135" s="32">
        <f ca="1">EXP(-SUM($DE29:DP29))</f>
        <v>0.10110307713351807</v>
      </c>
      <c r="DQ135" s="32">
        <f ca="1">EXP(-SUM($DE29:DQ29))</f>
        <v>7.0762997760858995E-2</v>
      </c>
      <c r="DR135" s="32">
        <f ca="1">EXP(-SUM($DE29:DR29))</f>
        <v>4.7865183896783486E-2</v>
      </c>
      <c r="DS135" s="32">
        <f ca="1">EXP(-SUM($DE29:DS29))</f>
        <v>3.1159844205925089E-2</v>
      </c>
      <c r="DT135" s="32">
        <f ca="1">EXP(-SUM($DE29:DT29))</f>
        <v>1.961488356817085E-2</v>
      </c>
      <c r="DU135" s="32">
        <f ca="1">EXP(-SUM($DE29:DU29))</f>
        <v>1.1866595716075028E-2</v>
      </c>
      <c r="DV135" s="32">
        <f ca="1">EXP(-SUM($DE29:DV29))</f>
        <v>6.8685514824667849E-3</v>
      </c>
      <c r="DW135" s="32">
        <f ca="1">EXP(-SUM($DE29:DW29))</f>
        <v>3.8520031100010544E-3</v>
      </c>
      <c r="DX135" s="32">
        <f ca="1">EXP(-SUM($DE29:DX29))</f>
        <v>2.0581654689037655E-3</v>
      </c>
      <c r="DY135" s="32">
        <f ca="1">EXP(-SUM($DE29:DY29))</f>
        <v>1.0719267431679932E-3</v>
      </c>
      <c r="DZ135" s="32">
        <f ca="1">EXP(-SUM($DE29:DZ29))</f>
        <v>5.2916042242088851E-4</v>
      </c>
      <c r="EA135" s="32">
        <f ca="1">EXP(-SUM($DE29:EA29))</f>
        <v>2.4286651577582014E-4</v>
      </c>
      <c r="EB135" s="32">
        <f ca="1">EXP(-SUM($DE29:EB29))</f>
        <v>1.246918268391052E-4</v>
      </c>
      <c r="EC135" s="32">
        <f ca="1">EXP(-SUM($DE29:EC29))</f>
        <v>6.4018918502644273E-5</v>
      </c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  <c r="EW135" s="32"/>
      <c r="EX135" s="32"/>
      <c r="EY135" s="32"/>
      <c r="EZ135" s="32"/>
      <c r="FA135" s="32"/>
      <c r="FB135" s="32"/>
      <c r="FC135" s="32"/>
    </row>
    <row r="136" spans="54:159" x14ac:dyDescent="0.25">
      <c r="BB136" s="31">
        <f t="shared" si="138"/>
        <v>86</v>
      </c>
      <c r="BC136" s="32">
        <f t="shared" si="139"/>
        <v>1</v>
      </c>
      <c r="BD136" s="32">
        <f ca="1">EXP(-SUM($BD30:BD30))</f>
        <v>0.89423921527910499</v>
      </c>
      <c r="BE136" s="32">
        <f ca="1">EXP(-SUM($BD30:BE30))</f>
        <v>0.79602371462830568</v>
      </c>
      <c r="BF136" s="32">
        <f ca="1">EXP(-SUM($BD30:BF30))</f>
        <v>0.69598723215100999</v>
      </c>
      <c r="BG136" s="32">
        <f ca="1">EXP(-SUM($BD30:BG30))</f>
        <v>0.59474109451656354</v>
      </c>
      <c r="BH136" s="32">
        <f ca="1">EXP(-SUM($BD30:BH30))</f>
        <v>0.50136231940588694</v>
      </c>
      <c r="BI136" s="32">
        <f ca="1">EXP(-SUM($BD30:BI30))</f>
        <v>0.41259513371405732</v>
      </c>
      <c r="BJ136" s="32">
        <f ca="1">EXP(-SUM($BD30:BJ30))</f>
        <v>0.33744388085321703</v>
      </c>
      <c r="BK136" s="32">
        <f ca="1">EXP(-SUM($BD30:BK30))</f>
        <v>0.26715663586160282</v>
      </c>
      <c r="BL136" s="32">
        <f ca="1">EXP(-SUM($BD30:BL30))</f>
        <v>0.20360446735371143</v>
      </c>
      <c r="BM136" s="32">
        <f ca="1">EXP(-SUM($BD30:BM30))</f>
        <v>0.15185676275717561</v>
      </c>
      <c r="BN136" s="32">
        <f ca="1">EXP(-SUM($BD30:BN30))</f>
        <v>0.10984567408695804</v>
      </c>
      <c r="BO136" s="32">
        <f ca="1">EXP(-SUM($BD30:BO30))</f>
        <v>7.6910818724271149E-2</v>
      </c>
      <c r="BP136" s="32">
        <f ca="1">EXP(-SUM($BD30:BP30))</f>
        <v>5.2059142216432028E-2</v>
      </c>
      <c r="BQ136" s="32">
        <f ca="1">EXP(-SUM($BD30:BQ30))</f>
        <v>3.3931543612542546E-2</v>
      </c>
      <c r="BR136" s="32">
        <f ca="1">EXP(-SUM($BD30:BR30))</f>
        <v>2.1388336874997284E-2</v>
      </c>
      <c r="BS136" s="32">
        <f ca="1">EXP(-SUM($BD30:BS30))</f>
        <v>1.2963371968239159E-2</v>
      </c>
      <c r="BT136" s="32">
        <f ca="1">EXP(-SUM($BD30:BT30))</f>
        <v>7.5235934061381E-3</v>
      </c>
      <c r="BU136" s="32">
        <f ca="1">EXP(-SUM($BD30:BU30))</f>
        <v>4.229780379312818E-3</v>
      </c>
      <c r="BV136" s="32">
        <f ca="1">EXP(-SUM($BD30:BV30))</f>
        <v>2.2672010689641958E-3</v>
      </c>
      <c r="BW136" s="32">
        <f ca="1">EXP(-SUM($BD30:BW30))</f>
        <v>1.1848968997787083E-3</v>
      </c>
      <c r="BX136" s="32">
        <f ca="1">EXP(-SUM($BD30:BX30))</f>
        <v>5.8839778710974972E-4</v>
      </c>
      <c r="BY136" s="32">
        <f ca="1">EXP(-SUM($BD30:BY30))</f>
        <v>2.7159738510030125E-4</v>
      </c>
      <c r="BZ136" s="32">
        <f ca="1">EXP(-SUM($BD30:BZ30))</f>
        <v>1.3944274699498218E-4</v>
      </c>
      <c r="CA136" s="32">
        <f ca="1">EXP(-SUM($BD30:CA30))</f>
        <v>7.1592293432154431E-5</v>
      </c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C136" s="47">
        <f t="shared" si="140"/>
        <v>86</v>
      </c>
      <c r="DD136" s="48">
        <f t="shared" si="141"/>
        <v>1</v>
      </c>
      <c r="DE136" s="32">
        <f ca="1">EXP(-SUM($DE30:DE30))</f>
        <v>0.89481806067214653</v>
      </c>
      <c r="DF136" s="32">
        <f ca="1">EXP(-SUM($DE30:DF30))</f>
        <v>0.79713125165127541</v>
      </c>
      <c r="DG136" s="32">
        <f ca="1">EXP(-SUM($DE30:DG30))</f>
        <v>0.69747554894063213</v>
      </c>
      <c r="DH136" s="32">
        <f ca="1">EXP(-SUM($DE30:DH30))</f>
        <v>0.59633887479138536</v>
      </c>
      <c r="DI136" s="32">
        <f ca="1">EXP(-SUM($DE30:DI30))</f>
        <v>0.50298176833995734</v>
      </c>
      <c r="DJ136" s="32">
        <f ca="1">EXP(-SUM($DE30:DJ30))</f>
        <v>0.41411956671218897</v>
      </c>
      <c r="DK136" s="32">
        <f ca="1">EXP(-SUM($DE30:DK30))</f>
        <v>0.33886666548067745</v>
      </c>
      <c r="DL136" s="32">
        <f ca="1">EXP(-SUM($DE30:DL30))</f>
        <v>0.26838502408600706</v>
      </c>
      <c r="DM136" s="32">
        <f ca="1">EXP(-SUM($DE30:DM30))</f>
        <v>0.20457680896392608</v>
      </c>
      <c r="DN136" s="32">
        <f ca="1">EXP(-SUM($DE30:DN30))</f>
        <v>0.15259951502680613</v>
      </c>
      <c r="DO136" s="32">
        <f ca="1">EXP(-SUM($DE30:DO30))</f>
        <v>0.11038109930390351</v>
      </c>
      <c r="DP136" s="32">
        <f ca="1">EXP(-SUM($DE30:DP30))</f>
        <v>7.7271243080298618E-2</v>
      </c>
      <c r="DQ136" s="32">
        <f ca="1">EXP(-SUM($DE30:DQ30))</f>
        <v>5.2285288015721507E-2</v>
      </c>
      <c r="DR136" s="32">
        <f ca="1">EXP(-SUM($DE30:DR30))</f>
        <v>3.4058127855579691E-2</v>
      </c>
      <c r="DS136" s="32">
        <f ca="1">EXP(-SUM($DE30:DS30))</f>
        <v>2.1453734958574621E-2</v>
      </c>
      <c r="DT136" s="32">
        <f ca="1">EXP(-SUM($DE30:DT30))</f>
        <v>1.2991041443328695E-2</v>
      </c>
      <c r="DU136" s="32">
        <f ca="1">EXP(-SUM($DE30:DU30))</f>
        <v>7.529529884399761E-3</v>
      </c>
      <c r="DV136" s="32">
        <f ca="1">EXP(-SUM($DE30:DV30))</f>
        <v>4.2279069410234371E-3</v>
      </c>
      <c r="DW136" s="32">
        <f ca="1">EXP(-SUM($DE30:DW30))</f>
        <v>2.2626075576312023E-3</v>
      </c>
      <c r="DX136" s="32">
        <f ca="1">EXP(-SUM($DE30:DX30))</f>
        <v>1.1804508478704082E-3</v>
      </c>
      <c r="DY136" s="32">
        <f ca="1">EXP(-SUM($DE30:DY30))</f>
        <v>5.8446292470875022E-4</v>
      </c>
      <c r="DZ136" s="32">
        <f ca="1">EXP(-SUM($DE30:DZ30))</f>
        <v>2.6901510042122158E-4</v>
      </c>
      <c r="EA136" s="32">
        <f ca="1">EXP(-SUM($DE30:EA30))</f>
        <v>1.3811695783452708E-4</v>
      </c>
      <c r="EB136" s="32">
        <f ca="1">EXP(-SUM($DE30:EB30))</f>
        <v>7.0911610580948932E-5</v>
      </c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</row>
    <row r="137" spans="54:159" x14ac:dyDescent="0.25">
      <c r="BB137" s="31">
        <f t="shared" si="138"/>
        <v>87</v>
      </c>
      <c r="BC137" s="32">
        <f t="shared" si="139"/>
        <v>1</v>
      </c>
      <c r="BD137" s="32">
        <f ca="1">EXP(-SUM($BD31:BD31))</f>
        <v>0.8895030049885293</v>
      </c>
      <c r="BE137" s="32">
        <f ca="1">EXP(-SUM($BD31:BE31))</f>
        <v>0.77713593708003625</v>
      </c>
      <c r="BF137" s="32">
        <f ca="1">EXP(-SUM($BD31:BF31))</f>
        <v>0.66372072652908809</v>
      </c>
      <c r="BG137" s="32">
        <f ca="1">EXP(-SUM($BD31:BG31))</f>
        <v>0.55920750958074017</v>
      </c>
      <c r="BH137" s="32">
        <f ca="1">EXP(-SUM($BD31:BH31))</f>
        <v>0.45998516939036205</v>
      </c>
      <c r="BI137" s="32">
        <f ca="1">EXP(-SUM($BD31:BI31))</f>
        <v>0.37600624510394642</v>
      </c>
      <c r="BJ137" s="32">
        <f ca="1">EXP(-SUM($BD31:BJ31))</f>
        <v>0.29757344835682742</v>
      </c>
      <c r="BK137" s="32">
        <f ca="1">EXP(-SUM($BD31:BK31))</f>
        <v>0.22674550146602906</v>
      </c>
      <c r="BL137" s="32">
        <f ca="1">EXP(-SUM($BD31:BL31))</f>
        <v>0.16909687283389546</v>
      </c>
      <c r="BM137" s="32">
        <f ca="1">EXP(-SUM($BD31:BM31))</f>
        <v>0.12231836177900408</v>
      </c>
      <c r="BN137" s="32">
        <f ca="1">EXP(-SUM($BD31:BN31))</f>
        <v>8.5659864214965159E-2</v>
      </c>
      <c r="BO137" s="32">
        <f ca="1">EXP(-SUM($BD31:BO31))</f>
        <v>5.8000908155136706E-2</v>
      </c>
      <c r="BP137" s="32">
        <f ca="1">EXP(-SUM($BD31:BP31))</f>
        <v>3.7827389105440798E-2</v>
      </c>
      <c r="BQ137" s="32">
        <f ca="1">EXP(-SUM($BD31:BQ31))</f>
        <v>2.3860008948696363E-2</v>
      </c>
      <c r="BR137" s="32">
        <f ca="1">EXP(-SUM($BD31:BR31))</f>
        <v>1.4474739110058083E-2</v>
      </c>
      <c r="BS137" s="32">
        <f ca="1">EXP(-SUM($BD31:BS31))</f>
        <v>8.4120158720494415E-3</v>
      </c>
      <c r="BT137" s="32">
        <f ca="1">EXP(-SUM($BD31:BT31))</f>
        <v>4.7350698043895885E-3</v>
      </c>
      <c r="BU137" s="32">
        <f ca="1">EXP(-SUM($BD31:BU31))</f>
        <v>2.5420568879428048E-3</v>
      </c>
      <c r="BV137" s="32">
        <f ca="1">EXP(-SUM($BD31:BV31))</f>
        <v>1.3308393720228354E-3</v>
      </c>
      <c r="BW137" s="32">
        <f ca="1">EXP(-SUM($BD31:BW31))</f>
        <v>6.6281471081997597E-4</v>
      </c>
      <c r="BX137" s="32">
        <f ca="1">EXP(-SUM($BD31:BX31))</f>
        <v>3.0681531153732116E-4</v>
      </c>
      <c r="BY137" s="32">
        <f ca="1">EXP(-SUM($BD31:BY31))</f>
        <v>1.5752423332457871E-4</v>
      </c>
      <c r="BZ137" s="32">
        <f ca="1">EXP(-SUM($BD31:BZ31))</f>
        <v>8.0875638051323081E-5</v>
      </c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C137" s="47">
        <f t="shared" si="140"/>
        <v>87</v>
      </c>
      <c r="DD137" s="48">
        <f t="shared" si="141"/>
        <v>1</v>
      </c>
      <c r="DE137" s="32">
        <f ca="1">EXP(-SUM($DE31:DE31))</f>
        <v>0.89016864953731112</v>
      </c>
      <c r="DF137" s="32">
        <f ca="1">EXP(-SUM($DE31:DF31))</f>
        <v>0.77830095153429646</v>
      </c>
      <c r="DG137" s="32">
        <f ca="1">EXP(-SUM($DE31:DG31))</f>
        <v>0.66508053365892283</v>
      </c>
      <c r="DH137" s="32">
        <f ca="1">EXP(-SUM($DE31:DH31))</f>
        <v>0.5606579434669553</v>
      </c>
      <c r="DI137" s="32">
        <f ca="1">EXP(-SUM($DE31:DI31))</f>
        <v>0.46139235079875174</v>
      </c>
      <c r="DJ137" s="32">
        <f ca="1">EXP(-SUM($DE31:DJ31))</f>
        <v>0.37735303382763846</v>
      </c>
      <c r="DK137" s="32">
        <f ca="1">EXP(-SUM($DE31:DK31))</f>
        <v>0.29875298611034329</v>
      </c>
      <c r="DL137" s="32">
        <f ca="1">EXP(-SUM($DE31:DL31))</f>
        <v>0.22768456568991272</v>
      </c>
      <c r="DM137" s="32">
        <f ca="1">EXP(-SUM($DE31:DM31))</f>
        <v>0.16981671141516522</v>
      </c>
      <c r="DN137" s="32">
        <f ca="1">EXP(-SUM($DE31:DN31))</f>
        <v>0.12283701297160578</v>
      </c>
      <c r="DO137" s="32">
        <f ca="1">EXP(-SUM($DE31:DO31))</f>
        <v>8.6006984943358969E-2</v>
      </c>
      <c r="DP137" s="32">
        <f ca="1">EXP(-SUM($DE31:DP31))</f>
        <v>5.8216125312938322E-2</v>
      </c>
      <c r="DQ137" s="32">
        <f ca="1">EXP(-SUM($DE31:DQ31))</f>
        <v>3.794459360849211E-2</v>
      </c>
      <c r="DR137" s="32">
        <f ca="1">EXP(-SUM($DE31:DR31))</f>
        <v>2.3917914255551478E-2</v>
      </c>
      <c r="DS137" s="32">
        <f ca="1">EXP(-SUM($DE31:DS31))</f>
        <v>1.4496537108577928E-2</v>
      </c>
      <c r="DT137" s="32">
        <f ca="1">EXP(-SUM($DE31:DT31))</f>
        <v>8.4134013333220618E-3</v>
      </c>
      <c r="DU137" s="32">
        <f ca="1">EXP(-SUM($DE31:DU31))</f>
        <v>4.7300323079575981E-3</v>
      </c>
      <c r="DV137" s="32">
        <f ca="1">EXP(-SUM($DE31:DV31))</f>
        <v>2.5353406898584387E-3</v>
      </c>
      <c r="DW137" s="32">
        <f ca="1">EXP(-SUM($DE31:DW31))</f>
        <v>1.3250334804528609E-3</v>
      </c>
      <c r="DX137" s="32">
        <f ca="1">EXP(-SUM($DE31:DX31))</f>
        <v>6.5798700957897711E-4</v>
      </c>
      <c r="DY137" s="32">
        <f ca="1">EXP(-SUM($DE31:DY31))</f>
        <v>3.0371893835536126E-4</v>
      </c>
      <c r="DZ137" s="32">
        <f ca="1">EXP(-SUM($DE31:DZ31))</f>
        <v>1.5593450232604709E-4</v>
      </c>
      <c r="EA137" s="32">
        <f ca="1">EXP(-SUM($DE31:EA31))</f>
        <v>8.0059442942020167E-5</v>
      </c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/>
      <c r="EW137" s="32"/>
      <c r="EX137" s="32"/>
      <c r="EY137" s="32"/>
      <c r="EZ137" s="32"/>
      <c r="FA137" s="32"/>
      <c r="FB137" s="32"/>
      <c r="FC137" s="32"/>
    </row>
    <row r="138" spans="54:159" x14ac:dyDescent="0.25">
      <c r="BB138" s="31">
        <f t="shared" si="138"/>
        <v>88</v>
      </c>
      <c r="BC138" s="32">
        <f t="shared" si="139"/>
        <v>1</v>
      </c>
      <c r="BD138" s="32">
        <f ca="1">EXP(-SUM($BD32:BD32))</f>
        <v>0.87301571346551254</v>
      </c>
      <c r="BE138" s="32">
        <f ca="1">EXP(-SUM($BD32:BE32))</f>
        <v>0.74519739600950607</v>
      </c>
      <c r="BF138" s="32">
        <f ca="1">EXP(-SUM($BD32:BF32))</f>
        <v>0.62751204128909166</v>
      </c>
      <c r="BG138" s="32">
        <f ca="1">EXP(-SUM($BD32:BG32))</f>
        <v>0.5159300722439174</v>
      </c>
      <c r="BH138" s="32">
        <f ca="1">EXP(-SUM($BD32:BH32))</f>
        <v>0.42151715851618671</v>
      </c>
      <c r="BI138" s="32">
        <f ca="1">EXP(-SUM($BD32:BI32))</f>
        <v>0.3334638951222843</v>
      </c>
      <c r="BJ138" s="32">
        <f ca="1">EXP(-SUM($BD32:BJ32))</f>
        <v>0.25404838342859404</v>
      </c>
      <c r="BK138" s="32">
        <f ca="1">EXP(-SUM($BD32:BK32))</f>
        <v>0.18943637495684701</v>
      </c>
      <c r="BL138" s="32">
        <f ca="1">EXP(-SUM($BD32:BL32))</f>
        <v>0.13703348818240488</v>
      </c>
      <c r="BM138" s="32">
        <f ca="1">EXP(-SUM($BD32:BM32))</f>
        <v>9.5982850942188391E-2</v>
      </c>
      <c r="BN138" s="32">
        <f ca="1">EXP(-SUM($BD32:BN32))</f>
        <v>6.5012784469083387E-2</v>
      </c>
      <c r="BO138" s="32">
        <f ca="1">EXP(-SUM($BD32:BO32))</f>
        <v>4.242627734002323E-2</v>
      </c>
      <c r="BP138" s="32">
        <f ca="1">EXP(-SUM($BD32:BP32))</f>
        <v>2.6778705350762096E-2</v>
      </c>
      <c r="BQ138" s="32">
        <f ca="1">EXP(-SUM($BD32:BQ32))</f>
        <v>1.6260285330948147E-2</v>
      </c>
      <c r="BR138" s="32">
        <f ca="1">EXP(-SUM($BD32:BR32))</f>
        <v>9.4623295969615551E-3</v>
      </c>
      <c r="BS138" s="32">
        <f ca="1">EXP(-SUM($BD32:BS32))</f>
        <v>5.3328213583910978E-3</v>
      </c>
      <c r="BT138" s="32">
        <f ca="1">EXP(-SUM($BD32:BT32))</f>
        <v>2.8674828849607563E-3</v>
      </c>
      <c r="BU138" s="32">
        <f ca="1">EXP(-SUM($BD32:BU32))</f>
        <v>1.5037964822183837E-3</v>
      </c>
      <c r="BV138" s="32">
        <f ca="1">EXP(-SUM($BD32:BV32))</f>
        <v>7.5114924874977989E-4</v>
      </c>
      <c r="BW138" s="32">
        <f ca="1">EXP(-SUM($BD32:BW32))</f>
        <v>3.4868796334423726E-4</v>
      </c>
      <c r="BX138" s="32">
        <f ca="1">EXP(-SUM($BD32:BX32))</f>
        <v>1.7902236958154029E-4</v>
      </c>
      <c r="BY138" s="32">
        <f ca="1">EXP(-SUM($BD32:BY32))</f>
        <v>9.1913149232942409E-5</v>
      </c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C138" s="47">
        <f t="shared" si="140"/>
        <v>88</v>
      </c>
      <c r="DD138" s="48">
        <f t="shared" si="141"/>
        <v>1</v>
      </c>
      <c r="DE138" s="32">
        <f ca="1">EXP(-SUM($DE32:DE32))</f>
        <v>0.87367432456291472</v>
      </c>
      <c r="DF138" s="32">
        <f ca="1">EXP(-SUM($DE32:DF32))</f>
        <v>0.74617030274973295</v>
      </c>
      <c r="DG138" s="32">
        <f ca="1">EXP(-SUM($DE32:DG32))</f>
        <v>0.62867410952473568</v>
      </c>
      <c r="DH138" s="32">
        <f ca="1">EXP(-SUM($DE32:DH32))</f>
        <v>0.51712604320689604</v>
      </c>
      <c r="DI138" s="32">
        <f ca="1">EXP(-SUM($DE32:DI32))</f>
        <v>0.42271498015770648</v>
      </c>
      <c r="DJ138" s="32">
        <f ca="1">EXP(-SUM($DE32:DJ32))</f>
        <v>0.33453900289034416</v>
      </c>
      <c r="DK138" s="32">
        <f ca="1">EXP(-SUM($DE32:DK32))</f>
        <v>0.25491257499344039</v>
      </c>
      <c r="DL138" s="32">
        <f ca="1">EXP(-SUM($DE32:DL32))</f>
        <v>0.19010264370728691</v>
      </c>
      <c r="DM138" s="32">
        <f ca="1">EXP(-SUM($DE32:DM32))</f>
        <v>0.13751315183087148</v>
      </c>
      <c r="DN138" s="32">
        <f ca="1">EXP(-SUM($DE32:DN32))</f>
        <v>9.6300814875909024E-2</v>
      </c>
      <c r="DO138" s="32">
        <f ca="1">EXP(-SUM($DE32:DO32))</f>
        <v>6.5205972132589538E-2</v>
      </c>
      <c r="DP138" s="32">
        <f ca="1">EXP(-SUM($DE32:DP32))</f>
        <v>4.2526432056211656E-2</v>
      </c>
      <c r="DQ138" s="32">
        <f ca="1">EXP(-SUM($DE32:DQ32))</f>
        <v>2.6823977901012316E-2</v>
      </c>
      <c r="DR138" s="32">
        <f ca="1">EXP(-SUM($DE32:DR32))</f>
        <v>1.6272838909908729E-2</v>
      </c>
      <c r="DS138" s="32">
        <f ca="1">EXP(-SUM($DE32:DS32))</f>
        <v>9.456984209016717E-3</v>
      </c>
      <c r="DT138" s="32">
        <f ca="1">EXP(-SUM($DE32:DT32))</f>
        <v>5.3232757819077284E-3</v>
      </c>
      <c r="DU138" s="32">
        <f ca="1">EXP(-SUM($DE32:DU32))</f>
        <v>2.8578395729822021E-3</v>
      </c>
      <c r="DV138" s="32">
        <f ca="1">EXP(-SUM($DE32:DV32))</f>
        <v>1.4961606251571878E-3</v>
      </c>
      <c r="DW138" s="32">
        <f ca="1">EXP(-SUM($DE32:DW32))</f>
        <v>7.4515173878307833E-4</v>
      </c>
      <c r="DX138" s="32">
        <f ca="1">EXP(-SUM($DE32:DX32))</f>
        <v>3.4492892077557139E-4</v>
      </c>
      <c r="DY138" s="32">
        <f ca="1">EXP(-SUM($DE32:DY32))</f>
        <v>1.7709241277561499E-4</v>
      </c>
      <c r="DZ138" s="32">
        <f ca="1">EXP(-SUM($DE32:DZ32))</f>
        <v>9.0922276369786886E-5</v>
      </c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/>
      <c r="EV138" s="32"/>
      <c r="EW138" s="32"/>
      <c r="EX138" s="32"/>
      <c r="EY138" s="32"/>
      <c r="EZ138" s="32"/>
      <c r="FA138" s="32"/>
      <c r="FB138" s="32"/>
      <c r="FC138" s="32"/>
    </row>
    <row r="139" spans="54:159" x14ac:dyDescent="0.25">
      <c r="BB139" s="31">
        <f t="shared" si="138"/>
        <v>89</v>
      </c>
      <c r="BC139" s="32">
        <f t="shared" si="139"/>
        <v>1</v>
      </c>
      <c r="BD139" s="32">
        <f ca="1">EXP(-SUM($BD33:BD33))</f>
        <v>0.85311840995392252</v>
      </c>
      <c r="BE139" s="32">
        <f ca="1">EXP(-SUM($BD33:BE33))</f>
        <v>0.71799664576536015</v>
      </c>
      <c r="BF139" s="32">
        <f ca="1">EXP(-SUM($BD33:BF33))</f>
        <v>0.59004978530380225</v>
      </c>
      <c r="BG139" s="32">
        <f ca="1">EXP(-SUM($BD33:BG33))</f>
        <v>0.48182094085370042</v>
      </c>
      <c r="BH139" s="32">
        <f ca="1">EXP(-SUM($BD33:BH33))</f>
        <v>0.38102494025563532</v>
      </c>
      <c r="BI139" s="32">
        <f ca="1">EXP(-SUM($BD33:BI33))</f>
        <v>0.29023119208411663</v>
      </c>
      <c r="BJ139" s="32">
        <f ca="1">EXP(-SUM($BD33:BJ33))</f>
        <v>0.21639192334616525</v>
      </c>
      <c r="BK139" s="32">
        <f ca="1">EXP(-SUM($BD33:BK33))</f>
        <v>0.15653506702742165</v>
      </c>
      <c r="BL139" s="32">
        <f ca="1">EXP(-SUM($BD33:BL33))</f>
        <v>0.10966290354022727</v>
      </c>
      <c r="BM139" s="32">
        <f ca="1">EXP(-SUM($BD33:BM33))</f>
        <v>7.4304042628581396E-2</v>
      </c>
      <c r="BN139" s="32">
        <f ca="1">EXP(-SUM($BD33:BN33))</f>
        <v>4.8519108413162794E-2</v>
      </c>
      <c r="BO139" s="32">
        <f ca="1">EXP(-SUM($BD33:BO33))</f>
        <v>3.0644846827475938E-2</v>
      </c>
      <c r="BP139" s="32">
        <f ca="1">EXP(-SUM($BD33:BP33))</f>
        <v>1.8624891523621824E-2</v>
      </c>
      <c r="BQ139" s="32">
        <f ca="1">EXP(-SUM($BD33:BQ33))</f>
        <v>1.0852825048331377E-2</v>
      </c>
      <c r="BR139" s="32">
        <f ca="1">EXP(-SUM($BD33:BR33))</f>
        <v>6.1239733377586774E-3</v>
      </c>
      <c r="BS139" s="32">
        <f ca="1">EXP(-SUM($BD33:BS33))</f>
        <v>3.298073064066688E-3</v>
      </c>
      <c r="BT139" s="32">
        <f ca="1">EXP(-SUM($BD33:BT33))</f>
        <v>1.732584271388738E-3</v>
      </c>
      <c r="BU139" s="32">
        <f ca="1">EXP(-SUM($BD33:BU33))</f>
        <v>8.6795434444584564E-4</v>
      </c>
      <c r="BV139" s="32">
        <f ca="1">EXP(-SUM($BD33:BV33))</f>
        <v>4.0404425510887293E-4</v>
      </c>
      <c r="BW139" s="32">
        <f ca="1">EXP(-SUM($BD33:BW33))</f>
        <v>2.0744323741966731E-4</v>
      </c>
      <c r="BX139" s="32">
        <f ca="1">EXP(-SUM($BD33:BX33))</f>
        <v>1.0650490931879964E-4</v>
      </c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C139" s="47">
        <f t="shared" si="140"/>
        <v>89</v>
      </c>
      <c r="DD139" s="48">
        <f t="shared" si="141"/>
        <v>1</v>
      </c>
      <c r="DE139" s="32">
        <f ca="1">EXP(-SUM($DE33:DE33))</f>
        <v>0.85358990052009442</v>
      </c>
      <c r="DF139" s="32">
        <f ca="1">EXP(-SUM($DE33:DF33))</f>
        <v>0.71878665138583531</v>
      </c>
      <c r="DG139" s="32">
        <f ca="1">EXP(-SUM($DE33:DG33))</f>
        <v>0.59097455439362911</v>
      </c>
      <c r="DH139" s="32">
        <f ca="1">EXP(-SUM($DE33:DH33))</f>
        <v>0.48282883345013045</v>
      </c>
      <c r="DI139" s="32">
        <f ca="1">EXP(-SUM($DE33:DI33))</f>
        <v>0.38196780422035032</v>
      </c>
      <c r="DJ139" s="32">
        <f ca="1">EXP(-SUM($DE33:DJ33))</f>
        <v>0.29100092874631855</v>
      </c>
      <c r="DK139" s="32">
        <f ca="1">EXP(-SUM($DE33:DK33))</f>
        <v>0.2169907964254878</v>
      </c>
      <c r="DL139" s="32">
        <f ca="1">EXP(-SUM($DE33:DL33))</f>
        <v>0.15696566060470826</v>
      </c>
      <c r="DM139" s="32">
        <f ca="1">EXP(-SUM($DE33:DM33))</f>
        <v>0.10994401299052917</v>
      </c>
      <c r="DN139" s="32">
        <f ca="1">EXP(-SUM($DE33:DN33))</f>
        <v>7.4469203092587463E-2</v>
      </c>
      <c r="DO139" s="32">
        <f ca="1">EXP(-SUM($DE33:DO33))</f>
        <v>4.8597381107389689E-2</v>
      </c>
      <c r="DP139" s="32">
        <f ca="1">EXP(-SUM($DE33:DP33))</f>
        <v>3.0673795371290252E-2</v>
      </c>
      <c r="DQ139" s="32">
        <f ca="1">EXP(-SUM($DE33:DQ33))</f>
        <v>1.8625421146661294E-2</v>
      </c>
      <c r="DR139" s="32">
        <f ca="1">EXP(-SUM($DE33:DR33))</f>
        <v>1.0838670428279018E-2</v>
      </c>
      <c r="DS139" s="32">
        <f ca="1">EXP(-SUM($DE33:DS33))</f>
        <v>6.1085055814425115E-3</v>
      </c>
      <c r="DT139" s="32">
        <f ca="1">EXP(-SUM($DE33:DT33))</f>
        <v>3.2845719048721729E-3</v>
      </c>
      <c r="DU139" s="32">
        <f ca="1">EXP(-SUM($DE33:DU33))</f>
        <v>1.7225308308013521E-3</v>
      </c>
      <c r="DV139" s="32">
        <f ca="1">EXP(-SUM($DE33:DV33))</f>
        <v>8.6040747854128233E-4</v>
      </c>
      <c r="DW139" s="32">
        <f ca="1">EXP(-SUM($DE33:DW33))</f>
        <v>3.994062855525131E-4</v>
      </c>
      <c r="DX139" s="32">
        <f ca="1">EXP(-SUM($DE33:DX33))</f>
        <v>2.0506202445188019E-4</v>
      </c>
      <c r="DY139" s="32">
        <f ca="1">EXP(-SUM($DE33:DY33))</f>
        <v>1.0528235381707533E-4</v>
      </c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  <c r="EM139" s="32"/>
      <c r="EN139" s="32"/>
      <c r="EO139" s="32"/>
      <c r="EP139" s="32"/>
      <c r="EQ139" s="32"/>
      <c r="ER139" s="32"/>
      <c r="ES139" s="32"/>
      <c r="ET139" s="32"/>
      <c r="EU139" s="32"/>
      <c r="EV139" s="32"/>
      <c r="EW139" s="32"/>
      <c r="EX139" s="32"/>
      <c r="EY139" s="32"/>
      <c r="EZ139" s="32"/>
      <c r="FA139" s="32"/>
      <c r="FB139" s="32"/>
      <c r="FC139" s="32"/>
    </row>
    <row r="140" spans="54:159" x14ac:dyDescent="0.25">
      <c r="BB140" s="31">
        <f t="shared" si="138"/>
        <v>90</v>
      </c>
      <c r="BC140" s="32">
        <f t="shared" si="139"/>
        <v>1</v>
      </c>
      <c r="BD140" s="32">
        <f ca="1">EXP(-SUM($BD34:BD34))</f>
        <v>0.84115244399370903</v>
      </c>
      <c r="BE140" s="32">
        <f ca="1">EXP(-SUM($BD34:BE34))</f>
        <v>0.69093617697545651</v>
      </c>
      <c r="BF140" s="32">
        <f ca="1">EXP(-SUM($BD34:BF34))</f>
        <v>0.56390631406687997</v>
      </c>
      <c r="BG140" s="32">
        <f ca="1">EXP(-SUM($BD34:BG34))</f>
        <v>0.44576769425770818</v>
      </c>
      <c r="BH140" s="32">
        <f ca="1">EXP(-SUM($BD34:BH34))</f>
        <v>0.33948632732160633</v>
      </c>
      <c r="BI140" s="32">
        <f ca="1">EXP(-SUM($BD34:BI34))</f>
        <v>0.25308665880378556</v>
      </c>
      <c r="BJ140" s="32">
        <f ca="1">EXP(-SUM($BD34:BJ34))</f>
        <v>0.18308261490894154</v>
      </c>
      <c r="BK140" s="32">
        <f ca="1">EXP(-SUM($BD34:BK34))</f>
        <v>0.12828513197990085</v>
      </c>
      <c r="BL140" s="32">
        <f ca="1">EXP(-SUM($BD34:BL34))</f>
        <v>8.6951380140721637E-2</v>
      </c>
      <c r="BM140" s="32">
        <f ca="1">EXP(-SUM($BD34:BM34))</f>
        <v>5.6812078861203742E-2</v>
      </c>
      <c r="BN140" s="32">
        <f ca="1">EXP(-SUM($BD34:BN34))</f>
        <v>3.5906650700139542E-2</v>
      </c>
      <c r="BO140" s="32">
        <f ca="1">EXP(-SUM($BD34:BO34))</f>
        <v>2.1842793267545225E-2</v>
      </c>
      <c r="BP140" s="32">
        <f ca="1">EXP(-SUM($BD34:BP34))</f>
        <v>1.274485620187105E-2</v>
      </c>
      <c r="BQ140" s="32">
        <f ca="1">EXP(-SUM($BD34:BQ34))</f>
        <v>7.2003866741189226E-3</v>
      </c>
      <c r="BR140" s="32">
        <f ca="1">EXP(-SUM($BD34:BR34))</f>
        <v>3.8838661228890363E-3</v>
      </c>
      <c r="BS140" s="32">
        <f ca="1">EXP(-SUM($BD34:BS34))</f>
        <v>2.0438180316414683E-3</v>
      </c>
      <c r="BT140" s="32">
        <f ca="1">EXP(-SUM($BD34:BT34))</f>
        <v>1.0268447104652141E-3</v>
      </c>
      <c r="BU140" s="32">
        <f ca="1">EXP(-SUM($BD34:BU34))</f>
        <v>4.7935105302230712E-4</v>
      </c>
      <c r="BV140" s="32">
        <f ca="1">EXP(-SUM($BD34:BV34))</f>
        <v>2.4610703664795211E-4</v>
      </c>
      <c r="BW140" s="32">
        <f ca="1">EXP(-SUM($BD34:BW34))</f>
        <v>1.2635556572944019E-4</v>
      </c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C140" s="47">
        <f t="shared" si="140"/>
        <v>90</v>
      </c>
      <c r="DD140" s="48">
        <f t="shared" si="141"/>
        <v>1</v>
      </c>
      <c r="DE140" s="32">
        <f ca="1">EXP(-SUM($DE34:DE34))</f>
        <v>0.84161429103861396</v>
      </c>
      <c r="DF140" s="32">
        <f ca="1">EXP(-SUM($DE34:DF34))</f>
        <v>0.69163879060548139</v>
      </c>
      <c r="DG140" s="32">
        <f ca="1">EXP(-SUM($DE34:DG34))</f>
        <v>0.56477616147062615</v>
      </c>
      <c r="DH140" s="32">
        <f ca="1">EXP(-SUM($DE34:DH34))</f>
        <v>0.44662609059885916</v>
      </c>
      <c r="DI140" s="32">
        <f ca="1">EXP(-SUM($DE34:DI34))</f>
        <v>0.34020036222145544</v>
      </c>
      <c r="DJ140" s="32">
        <f ca="1">EXP(-SUM($DE34:DJ34))</f>
        <v>0.25364816984532396</v>
      </c>
      <c r="DK140" s="32">
        <f ca="1">EXP(-SUM($DE34:DK34))</f>
        <v>0.18348574500446685</v>
      </c>
      <c r="DL140" s="32">
        <f ca="1">EXP(-SUM($DE34:DL34))</f>
        <v>0.12854359050363265</v>
      </c>
      <c r="DM140" s="32">
        <f ca="1">EXP(-SUM($DE34:DM34))</f>
        <v>8.7096986492876852E-2</v>
      </c>
      <c r="DN140" s="32">
        <f ca="1">EXP(-SUM($DE34:DN34))</f>
        <v>5.6872654308073513E-2</v>
      </c>
      <c r="DO140" s="32">
        <f ca="1">EXP(-SUM($DE34:DO34))</f>
        <v>3.5920977053034264E-2</v>
      </c>
      <c r="DP140" s="32">
        <f ca="1">EXP(-SUM($DE34:DP34))</f>
        <v>2.1831543319558371E-2</v>
      </c>
      <c r="DQ140" s="32">
        <f ca="1">EXP(-SUM($DE34:DQ34))</f>
        <v>1.2721358397268142E-2</v>
      </c>
      <c r="DR140" s="32">
        <f ca="1">EXP(-SUM($DE34:DR34))</f>
        <v>7.1783392156423379E-3</v>
      </c>
      <c r="DS140" s="32">
        <f ca="1">EXP(-SUM($DE34:DS34))</f>
        <v>3.8659030511893643E-3</v>
      </c>
      <c r="DT140" s="32">
        <f ca="1">EXP(-SUM($DE34:DT34))</f>
        <v>2.0308836981753988E-3</v>
      </c>
      <c r="DU140" s="32">
        <f ca="1">EXP(-SUM($DE34:DU34))</f>
        <v>1.0173902406967442E-3</v>
      </c>
      <c r="DV140" s="32">
        <f ca="1">EXP(-SUM($DE34:DV34))</f>
        <v>4.7360864610892091E-4</v>
      </c>
      <c r="DW140" s="32">
        <f ca="1">EXP(-SUM($DE34:DW34))</f>
        <v>2.4315878663416874E-4</v>
      </c>
      <c r="DX140" s="32">
        <f ca="1">EXP(-SUM($DE34:DX34))</f>
        <v>1.2484188370117573E-4</v>
      </c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  <c r="EM140" s="32"/>
      <c r="EN140" s="32"/>
      <c r="EO140" s="32"/>
      <c r="EP140" s="32"/>
      <c r="EQ140" s="32"/>
      <c r="ER140" s="32"/>
      <c r="ES140" s="32"/>
      <c r="ET140" s="32"/>
      <c r="EU140" s="32"/>
      <c r="EV140" s="32"/>
      <c r="EW140" s="32"/>
      <c r="EX140" s="32"/>
      <c r="EY140" s="32"/>
      <c r="EZ140" s="32"/>
      <c r="FA140" s="32"/>
      <c r="FB140" s="32"/>
      <c r="FC140" s="32"/>
    </row>
    <row r="141" spans="54:159" x14ac:dyDescent="0.25">
      <c r="BB141" s="31">
        <f t="shared" si="138"/>
        <v>91</v>
      </c>
      <c r="BC141" s="32">
        <f t="shared" si="139"/>
        <v>1</v>
      </c>
      <c r="BD141" s="32">
        <f ca="1">EXP(-SUM($BD35:BD35))</f>
        <v>0.82103130803242153</v>
      </c>
      <c r="BE141" s="32">
        <f ca="1">EXP(-SUM($BD35:BE35))</f>
        <v>0.66973063097955443</v>
      </c>
      <c r="BF141" s="32">
        <f ca="1">EXP(-SUM($BD35:BF35))</f>
        <v>0.52921899857273691</v>
      </c>
      <c r="BG141" s="32">
        <f ca="1">EXP(-SUM($BD35:BG35))</f>
        <v>0.40296941822342297</v>
      </c>
      <c r="BH141" s="32">
        <f ca="1">EXP(-SUM($BD35:BH35))</f>
        <v>0.30037863279719396</v>
      </c>
      <c r="BI141" s="32">
        <f ca="1">EXP(-SUM($BD35:BI35))</f>
        <v>0.21729720887032039</v>
      </c>
      <c r="BJ141" s="32">
        <f ca="1">EXP(-SUM($BD35:BJ35))</f>
        <v>0.15228756609470084</v>
      </c>
      <c r="BK141" s="32">
        <f ca="1">EXP(-SUM($BD35:BK35))</f>
        <v>0.10325519793887056</v>
      </c>
      <c r="BL141" s="32">
        <f ca="1">EXP(-SUM($BD35:BL35))</f>
        <v>6.7505565796532219E-2</v>
      </c>
      <c r="BM141" s="32">
        <f ca="1">EXP(-SUM($BD35:BM35))</f>
        <v>4.2693616977906232E-2</v>
      </c>
      <c r="BN141" s="32">
        <f ca="1">EXP(-SUM($BD35:BN35))</f>
        <v>2.5995159155970442E-2</v>
      </c>
      <c r="BO141" s="32">
        <f ca="1">EXP(-SUM($BD35:BO35))</f>
        <v>1.5187823324062556E-2</v>
      </c>
      <c r="BP141" s="32">
        <f ca="1">EXP(-SUM($BD35:BP35))</f>
        <v>8.5910386869957264E-3</v>
      </c>
      <c r="BQ141" s="32">
        <f ca="1">EXP(-SUM($BD35:BQ35))</f>
        <v>4.6412378929462832E-3</v>
      </c>
      <c r="BR141" s="32">
        <f ca="1">EXP(-SUM($BD35:BR35))</f>
        <v>2.4465477995166841E-3</v>
      </c>
      <c r="BS141" s="32">
        <f ca="1">EXP(-SUM($BD35:BS35))</f>
        <v>1.2327385869782494E-3</v>
      </c>
      <c r="BT141" s="32">
        <f ca="1">EXP(-SUM($BD35:BT35))</f>
        <v>5.7707506255774146E-4</v>
      </c>
      <c r="BU141" s="32">
        <f ca="1">EXP(-SUM($BD35:BU35))</f>
        <v>2.9628021608394859E-4</v>
      </c>
      <c r="BV141" s="32">
        <f ca="1">EXP(-SUM($BD35:BV35))</f>
        <v>1.5211533496817481E-4</v>
      </c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C141" s="47">
        <f t="shared" si="140"/>
        <v>91</v>
      </c>
      <c r="DD141" s="48">
        <f t="shared" si="141"/>
        <v>1</v>
      </c>
      <c r="DE141" s="32">
        <f ca="1">EXP(-SUM($DE35:DE35))</f>
        <v>0.82141612012081844</v>
      </c>
      <c r="DF141" s="32">
        <f ca="1">EXP(-SUM($DE35:DF35))</f>
        <v>0.67039728421819511</v>
      </c>
      <c r="DG141" s="32">
        <f ca="1">EXP(-SUM($DE35:DG35))</f>
        <v>0.52994875951527531</v>
      </c>
      <c r="DH141" s="32">
        <f ca="1">EXP(-SUM($DE35:DH35))</f>
        <v>0.40359667233415941</v>
      </c>
      <c r="DI141" s="32">
        <f ca="1">EXP(-SUM($DE35:DI35))</f>
        <v>0.30088084580977387</v>
      </c>
      <c r="DJ141" s="32">
        <f ca="1">EXP(-SUM($DE35:DJ35))</f>
        <v>0.21765687803233777</v>
      </c>
      <c r="DK141" s="32">
        <f ca="1">EXP(-SUM($DE35:DK35))</f>
        <v>0.15251115644485994</v>
      </c>
      <c r="DL141" s="32">
        <f ca="1">EXP(-SUM($DE35:DL35))</f>
        <v>0.10337172620920539</v>
      </c>
      <c r="DM141" s="32">
        <f ca="1">EXP(-SUM($DE35:DM35))</f>
        <v>6.7540764182370552E-2</v>
      </c>
      <c r="DN141" s="32">
        <f ca="1">EXP(-SUM($DE35:DN35))</f>
        <v>4.2687447390223704E-2</v>
      </c>
      <c r="DO141" s="32">
        <f ca="1">EXP(-SUM($DE35:DO35))</f>
        <v>2.596769874891856E-2</v>
      </c>
      <c r="DP141" s="32">
        <f ca="1">EXP(-SUM($DE35:DP35))</f>
        <v>1.5151660430729689E-2</v>
      </c>
      <c r="DQ141" s="32">
        <f ca="1">EXP(-SUM($DE35:DQ35))</f>
        <v>8.5601447460964351E-3</v>
      </c>
      <c r="DR141" s="32">
        <f ca="1">EXP(-SUM($DE35:DR35))</f>
        <v>4.6173153875043423E-3</v>
      </c>
      <c r="DS141" s="32">
        <f ca="1">EXP(-SUM($DE35:DS35))</f>
        <v>2.4297831460105162E-3</v>
      </c>
      <c r="DT141" s="32">
        <f ca="1">EXP(-SUM($DE35:DT35))</f>
        <v>1.2207593496249699E-3</v>
      </c>
      <c r="DU141" s="32">
        <f ca="1">EXP(-SUM($DE35:DU35))</f>
        <v>5.6987417256543368E-4</v>
      </c>
      <c r="DV141" s="32">
        <f ca="1">EXP(-SUM($DE35:DV35))</f>
        <v>2.9258315588962707E-4</v>
      </c>
      <c r="DW141" s="32">
        <f ca="1">EXP(-SUM($DE35:DW35))</f>
        <v>1.5021720097431617E-4</v>
      </c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  <c r="EW141" s="32"/>
      <c r="EX141" s="32"/>
      <c r="EY141" s="32"/>
      <c r="EZ141" s="32"/>
      <c r="FA141" s="32"/>
      <c r="FB141" s="32"/>
      <c r="FC141" s="32"/>
    </row>
    <row r="142" spans="54:159" x14ac:dyDescent="0.25">
      <c r="BB142" s="31">
        <f t="shared" si="138"/>
        <v>92</v>
      </c>
      <c r="BC142" s="32">
        <f t="shared" si="139"/>
        <v>1</v>
      </c>
      <c r="BD142" s="32">
        <f ca="1">EXP(-SUM($BD36:BD36))</f>
        <v>0.81528841552997622</v>
      </c>
      <c r="BE142" s="32">
        <f ca="1">EXP(-SUM($BD36:BE36))</f>
        <v>0.643991144217956</v>
      </c>
      <c r="BF142" s="32">
        <f ca="1">EXP(-SUM($BD36:BF36))</f>
        <v>0.49027468748254427</v>
      </c>
      <c r="BG142" s="32">
        <f ca="1">EXP(-SUM($BD36:BG36))</f>
        <v>0.36541501046005287</v>
      </c>
      <c r="BH142" s="32">
        <f ca="1">EXP(-SUM($BD36:BH36))</f>
        <v>0.26434965748707412</v>
      </c>
      <c r="BI142" s="32">
        <f ca="1">EXP(-SUM($BD36:BI36))</f>
        <v>0.18529772460080923</v>
      </c>
      <c r="BJ142" s="32">
        <f ca="1">EXP(-SUM($BD36:BJ36))</f>
        <v>0.12567959112425034</v>
      </c>
      <c r="BK142" s="32">
        <f ca="1">EXP(-SUM($BD36:BK36))</f>
        <v>8.2215839994367379E-2</v>
      </c>
      <c r="BL142" s="32">
        <f ca="1">EXP(-SUM($BD36:BL36))</f>
        <v>5.2031650070594557E-2</v>
      </c>
      <c r="BM142" s="32">
        <f ca="1">EXP(-SUM($BD36:BM36))</f>
        <v>3.1709738124130825E-2</v>
      </c>
      <c r="BN142" s="32">
        <f ca="1">EXP(-SUM($BD36:BN36))</f>
        <v>1.8551139149051946E-2</v>
      </c>
      <c r="BO142" s="32">
        <f ca="1">EXP(-SUM($BD36:BO36))</f>
        <v>1.0506277081952634E-2</v>
      </c>
      <c r="BP142" s="32">
        <f ca="1">EXP(-SUM($BD36:BP36))</f>
        <v>5.6847975662698861E-3</v>
      </c>
      <c r="BQ142" s="32">
        <f ca="1">EXP(-SUM($BD36:BQ36))</f>
        <v>3.001751987293317E-3</v>
      </c>
      <c r="BR142" s="32">
        <f ca="1">EXP(-SUM($BD36:BR36))</f>
        <v>1.5168462657896243E-3</v>
      </c>
      <c r="BS142" s="32">
        <f ca="1">EXP(-SUM($BD36:BS36))</f>
        <v>7.1205057630498896E-4</v>
      </c>
      <c r="BT142" s="32">
        <f ca="1">EXP(-SUM($BD36:BT36))</f>
        <v>3.6557895549200418E-4</v>
      </c>
      <c r="BU142" s="32">
        <f ca="1">EXP(-SUM($BD36:BU36))</f>
        <v>1.8769449410764908E-4</v>
      </c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C142" s="47">
        <f t="shared" si="140"/>
        <v>92</v>
      </c>
      <c r="DD142" s="48">
        <f t="shared" si="141"/>
        <v>1</v>
      </c>
      <c r="DE142" s="32">
        <f ca="1">EXP(-SUM($DE36:DE36))</f>
        <v>0.81571874839285363</v>
      </c>
      <c r="DF142" s="32">
        <f ca="1">EXP(-SUM($DE36:DF36))</f>
        <v>0.64457834116094226</v>
      </c>
      <c r="DG142" s="32">
        <f ca="1">EXP(-SUM($DE36:DG36))</f>
        <v>0.49080883308716677</v>
      </c>
      <c r="DH142" s="32">
        <f ca="1">EXP(-SUM($DE36:DH36))</f>
        <v>0.36585527233674303</v>
      </c>
      <c r="DI142" s="32">
        <f ca="1">EXP(-SUM($DE36:DI36))</f>
        <v>0.2646637305355225</v>
      </c>
      <c r="DJ142" s="32">
        <f ca="1">EXP(-SUM($DE36:DJ36))</f>
        <v>0.18548326306782834</v>
      </c>
      <c r="DK142" s="32">
        <f ca="1">EXP(-SUM($DE36:DK36))</f>
        <v>0.12576280213518135</v>
      </c>
      <c r="DL142" s="32">
        <f ca="1">EXP(-SUM($DE36:DL36))</f>
        <v>8.2220452662526811E-2</v>
      </c>
      <c r="DM142" s="32">
        <f ca="1">EXP(-SUM($DE36:DM36))</f>
        <v>5.1999986553765247E-2</v>
      </c>
      <c r="DN142" s="32">
        <f ca="1">EXP(-SUM($DE36:DN36))</f>
        <v>3.1661593049681747E-2</v>
      </c>
      <c r="DO142" s="32">
        <f ca="1">EXP(-SUM($DE36:DO36))</f>
        <v>1.849847036949144E-2</v>
      </c>
      <c r="DP142" s="32">
        <f ca="1">EXP(-SUM($DE36:DP36))</f>
        <v>1.0463716307705618E-2</v>
      </c>
      <c r="DQ142" s="32">
        <f ca="1">EXP(-SUM($DE36:DQ36))</f>
        <v>5.6529365537458945E-3</v>
      </c>
      <c r="DR142" s="32">
        <f ca="1">EXP(-SUM($DE36:DR36))</f>
        <v>2.9798471453905528E-3</v>
      </c>
      <c r="DS142" s="32">
        <f ca="1">EXP(-SUM($DE36:DS36))</f>
        <v>1.5014513757489617E-3</v>
      </c>
      <c r="DT142" s="32">
        <f ca="1">EXP(-SUM($DE36:DT36))</f>
        <v>7.0286608672778307E-4</v>
      </c>
      <c r="DU142" s="32">
        <f ca="1">EXP(-SUM($DE36:DU36))</f>
        <v>3.6086348131349059E-4</v>
      </c>
      <c r="DV142" s="32">
        <f ca="1">EXP(-SUM($DE36:DV36))</f>
        <v>1.8527348894004404E-4</v>
      </c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  <c r="EM142" s="32"/>
      <c r="EN142" s="32"/>
      <c r="EO142" s="32"/>
      <c r="EP142" s="32"/>
      <c r="EQ142" s="32"/>
      <c r="ER142" s="32"/>
      <c r="ES142" s="32"/>
      <c r="ET142" s="32"/>
      <c r="EU142" s="32"/>
      <c r="EV142" s="32"/>
      <c r="EW142" s="32"/>
      <c r="EX142" s="32"/>
      <c r="EY142" s="32"/>
      <c r="EZ142" s="32"/>
      <c r="FA142" s="32"/>
      <c r="FB142" s="32"/>
      <c r="FC142" s="32"/>
    </row>
    <row r="143" spans="54:159" x14ac:dyDescent="0.25">
      <c r="BB143" s="31">
        <f t="shared" si="138"/>
        <v>93</v>
      </c>
      <c r="BC143" s="32">
        <f t="shared" si="139"/>
        <v>1</v>
      </c>
      <c r="BD143" s="32">
        <f ca="1">EXP(-SUM($BD37:BD37))</f>
        <v>0.78959013151397206</v>
      </c>
      <c r="BE143" s="32">
        <f ca="1">EXP(-SUM($BD37:BE37))</f>
        <v>0.60101339649214047</v>
      </c>
      <c r="BF143" s="32">
        <f ca="1">EXP(-SUM($BD37:BF37))</f>
        <v>0.44789994428120711</v>
      </c>
      <c r="BG143" s="32">
        <f ca="1">EXP(-SUM($BD37:BG37))</f>
        <v>0.32402657767673815</v>
      </c>
      <c r="BH143" s="32">
        <f ca="1">EXP(-SUM($BD37:BH37))</f>
        <v>0.22717103787860604</v>
      </c>
      <c r="BI143" s="32">
        <f ca="1">EXP(-SUM($BD37:BI37))</f>
        <v>0.15413266995726022</v>
      </c>
      <c r="BJ143" s="32">
        <f ca="1">EXP(-SUM($BD37:BJ37))</f>
        <v>0.10089000575589997</v>
      </c>
      <c r="BK143" s="32">
        <f ca="1">EXP(-SUM($BD37:BK37))</f>
        <v>6.3892305705707572E-2</v>
      </c>
      <c r="BL143" s="32">
        <f ca="1">EXP(-SUM($BD37:BL37))</f>
        <v>3.8973410950015233E-2</v>
      </c>
      <c r="BM143" s="32">
        <f ca="1">EXP(-SUM($BD37:BM37))</f>
        <v>2.283073012505929E-2</v>
      </c>
      <c r="BN143" s="32">
        <f ca="1">EXP(-SUM($BD37:BN37))</f>
        <v>1.2945686016528407E-2</v>
      </c>
      <c r="BO143" s="32">
        <f ca="1">EXP(-SUM($BD37:BO37))</f>
        <v>7.0156433633207834E-3</v>
      </c>
      <c r="BP143" s="32">
        <f ca="1">EXP(-SUM($BD37:BP37))</f>
        <v>3.7107804876885852E-3</v>
      </c>
      <c r="BQ143" s="32">
        <f ca="1">EXP(-SUM($BD37:BQ37))</f>
        <v>1.8805126294419103E-3</v>
      </c>
      <c r="BR143" s="32">
        <f ca="1">EXP(-SUM($BD37:BR37))</f>
        <v>8.8521560661017557E-4</v>
      </c>
      <c r="BS143" s="32">
        <f ca="1">EXP(-SUM($BD37:BS37))</f>
        <v>4.5448484646848451E-4</v>
      </c>
      <c r="BT143" s="32">
        <f ca="1">EXP(-SUM($BD37:BT37))</f>
        <v>2.3334030051781935E-4</v>
      </c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C143" s="47">
        <f t="shared" si="140"/>
        <v>93</v>
      </c>
      <c r="DD143" s="48">
        <f t="shared" si="141"/>
        <v>1</v>
      </c>
      <c r="DE143" s="32">
        <f ca="1">EXP(-SUM($DE37:DE37))</f>
        <v>0.78989365229644659</v>
      </c>
      <c r="DF143" s="32">
        <f ca="1">EXP(-SUM($DE37:DF37))</f>
        <v>0.6013512250923404</v>
      </c>
      <c r="DG143" s="32">
        <f ca="1">EXP(-SUM($DE37:DG37))</f>
        <v>0.44820336398686067</v>
      </c>
      <c r="DH143" s="32">
        <f ca="1">EXP(-SUM($DE37:DH37))</f>
        <v>0.32424066434849835</v>
      </c>
      <c r="DI143" s="32">
        <f ca="1">EXP(-SUM($DE37:DI37))</f>
        <v>0.2272787409598564</v>
      </c>
      <c r="DJ143" s="32">
        <f ca="1">EXP(-SUM($DE37:DJ37))</f>
        <v>0.1541535347862788</v>
      </c>
      <c r="DK143" s="32">
        <f ca="1">EXP(-SUM($DE37:DK37))</f>
        <v>0.10084264467430605</v>
      </c>
      <c r="DL143" s="32">
        <f ca="1">EXP(-SUM($DE37:DL37))</f>
        <v>6.381993056625429E-2</v>
      </c>
      <c r="DM143" s="32">
        <f ca="1">EXP(-SUM($DE37:DM37))</f>
        <v>3.8893890211254861E-2</v>
      </c>
      <c r="DN143" s="32">
        <f ca="1">EXP(-SUM($DE37:DN37))</f>
        <v>2.2754081617844188E-2</v>
      </c>
      <c r="DO143" s="32">
        <f ca="1">EXP(-SUM($DE37:DO37))</f>
        <v>1.288657716928684E-2</v>
      </c>
      <c r="DP143" s="32">
        <f ca="1">EXP(-SUM($DE37:DP37))</f>
        <v>6.9727441945492347E-3</v>
      </c>
      <c r="DQ143" s="32">
        <f ca="1">EXP(-SUM($DE37:DQ37))</f>
        <v>3.6818283322988653E-3</v>
      </c>
      <c r="DR143" s="32">
        <f ca="1">EXP(-SUM($DE37:DR37))</f>
        <v>1.8605026600354698E-3</v>
      </c>
      <c r="DS143" s="32">
        <f ca="1">EXP(-SUM($DE37:DS37))</f>
        <v>8.7337261604793226E-4</v>
      </c>
      <c r="DT143" s="32">
        <f ca="1">EXP(-SUM($DE37:DT37))</f>
        <v>4.4840445237328777E-4</v>
      </c>
      <c r="DU143" s="32">
        <f ca="1">EXP(-SUM($DE37:DU37))</f>
        <v>2.3021852209888067E-4</v>
      </c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  <c r="EM143" s="32"/>
      <c r="EN143" s="32"/>
      <c r="EO143" s="32"/>
      <c r="EP143" s="32"/>
      <c r="EQ143" s="32"/>
      <c r="ER143" s="32"/>
      <c r="ES143" s="32"/>
      <c r="ET143" s="32"/>
      <c r="EU143" s="32"/>
      <c r="EV143" s="32"/>
      <c r="EW143" s="32"/>
      <c r="EX143" s="32"/>
      <c r="EY143" s="32"/>
      <c r="EZ143" s="32"/>
      <c r="FA143" s="32"/>
      <c r="FB143" s="32"/>
      <c r="FC143" s="32"/>
    </row>
    <row r="144" spans="54:159" x14ac:dyDescent="0.25">
      <c r="BB144" s="31">
        <f t="shared" si="138"/>
        <v>94</v>
      </c>
      <c r="BC144" s="32">
        <f t="shared" si="139"/>
        <v>1</v>
      </c>
      <c r="BD144" s="32">
        <f ca="1">EXP(-SUM($BD38:BD38))</f>
        <v>0.76103609420323171</v>
      </c>
      <c r="BE144" s="32">
        <f ca="1">EXP(-SUM($BD38:BE38))</f>
        <v>0.56709006050880351</v>
      </c>
      <c r="BF144" s="32">
        <f ca="1">EXP(-SUM($BD38:BF38))</f>
        <v>0.41025975575824974</v>
      </c>
      <c r="BG144" s="32">
        <f ca="1">EXP(-SUM($BD38:BG38))</f>
        <v>0.28768167386449994</v>
      </c>
      <c r="BH144" s="32">
        <f ca="1">EXP(-SUM($BD38:BH38))</f>
        <v>0.19525442032571835</v>
      </c>
      <c r="BI144" s="32">
        <f ca="1">EXP(-SUM($BD38:BI38))</f>
        <v>0.12788412947298047</v>
      </c>
      <c r="BJ144" s="32">
        <f ca="1">EXP(-SUM($BD38:BJ38))</f>
        <v>8.104103165003719E-2</v>
      </c>
      <c r="BK144" s="32">
        <f ca="1">EXP(-SUM($BD38:BK38))</f>
        <v>4.947876960958459E-2</v>
      </c>
      <c r="BL144" s="32">
        <f ca="1">EXP(-SUM($BD38:BL38))</f>
        <v>2.9023001113681668E-2</v>
      </c>
      <c r="BM144" s="32">
        <f ca="1">EXP(-SUM($BD38:BM38))</f>
        <v>1.6476822552189924E-2</v>
      </c>
      <c r="BN144" s="32">
        <f ca="1">EXP(-SUM($BD38:BN38))</f>
        <v>8.9431489604639008E-3</v>
      </c>
      <c r="BO144" s="32">
        <f ca="1">EXP(-SUM($BD38:BO38))</f>
        <v>4.7383181690224142E-3</v>
      </c>
      <c r="BP144" s="32">
        <f ca="1">EXP(-SUM($BD38:BP38))</f>
        <v>2.4080983349140366E-3</v>
      </c>
      <c r="BQ144" s="32">
        <f ca="1">EXP(-SUM($BD38:BQ38))</f>
        <v>1.1367007504547826E-3</v>
      </c>
      <c r="BR144" s="32">
        <f ca="1">EXP(-SUM($BD38:BR38))</f>
        <v>5.8360162450067968E-4</v>
      </c>
      <c r="BS144" s="32">
        <f ca="1">EXP(-SUM($BD38:BS38))</f>
        <v>2.9963106471387967E-4</v>
      </c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C144" s="47">
        <f t="shared" si="140"/>
        <v>94</v>
      </c>
      <c r="DD144" s="48">
        <f t="shared" si="141"/>
        <v>1</v>
      </c>
      <c r="DE144" s="32">
        <f ca="1">EXP(-SUM($DE38:DE38))</f>
        <v>0.76117136284333786</v>
      </c>
      <c r="DF144" s="32">
        <f ca="1">EXP(-SUM($DE38:DF38))</f>
        <v>0.56725625917132094</v>
      </c>
      <c r="DG144" s="32">
        <f ca="1">EXP(-SUM($DE38:DG38))</f>
        <v>0.41037313505355588</v>
      </c>
      <c r="DH144" s="32">
        <f ca="1">EXP(-SUM($DE38:DH38))</f>
        <v>0.28770754447377006</v>
      </c>
      <c r="DI144" s="32">
        <f ca="1">EXP(-SUM($DE38:DI38))</f>
        <v>0.19520592242170495</v>
      </c>
      <c r="DJ144" s="32">
        <f ca="1">EXP(-SUM($DE38:DJ38))</f>
        <v>0.12777516046515419</v>
      </c>
      <c r="DK144" s="32">
        <f ca="1">EXP(-SUM($DE38:DK38))</f>
        <v>8.0918318448584839E-2</v>
      </c>
      <c r="DL144" s="32">
        <f ca="1">EXP(-SUM($DE38:DL38))</f>
        <v>4.9359040082336172E-2</v>
      </c>
      <c r="DM144" s="32">
        <f ca="1">EXP(-SUM($DE38:DM38))</f>
        <v>2.8914659915117359E-2</v>
      </c>
      <c r="DN144" s="32">
        <f ca="1">EXP(-SUM($DE38:DN38))</f>
        <v>1.6395450626651258E-2</v>
      </c>
      <c r="DO144" s="32">
        <f ca="1">EXP(-SUM($DE38:DO38))</f>
        <v>8.8851710315437631E-3</v>
      </c>
      <c r="DP144" s="32">
        <f ca="1">EXP(-SUM($DE38:DP38))</f>
        <v>4.6996287562174489E-3</v>
      </c>
      <c r="DQ144" s="32">
        <f ca="1">EXP(-SUM($DE38:DQ38))</f>
        <v>2.381631373528168E-3</v>
      </c>
      <c r="DR144" s="32">
        <f ca="1">EXP(-SUM($DE38:DR38))</f>
        <v>1.1211077384070754E-3</v>
      </c>
      <c r="DS144" s="32">
        <f ca="1">EXP(-SUM($DE38:DS38))</f>
        <v>5.7559590517810536E-4</v>
      </c>
      <c r="DT144" s="32">
        <f ca="1">EXP(-SUM($DE38:DT38))</f>
        <v>2.9552079136350003E-4</v>
      </c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/>
      <c r="EV144" s="32"/>
      <c r="EW144" s="32"/>
      <c r="EX144" s="32"/>
      <c r="EY144" s="32"/>
      <c r="EZ144" s="32"/>
      <c r="FA144" s="32"/>
      <c r="FB144" s="32"/>
      <c r="FC144" s="32"/>
    </row>
    <row r="145" spans="54:159" x14ac:dyDescent="0.25">
      <c r="BB145" s="31">
        <f t="shared" si="138"/>
        <v>95</v>
      </c>
      <c r="BC145" s="32">
        <f t="shared" si="139"/>
        <v>1</v>
      </c>
      <c r="BD145" s="32">
        <f ca="1">EXP(-SUM($BD39:BD39))</f>
        <v>0.74506932828979089</v>
      </c>
      <c r="BE145" s="32">
        <f ca="1">EXP(-SUM($BD39:BE39))</f>
        <v>0.53902737670059409</v>
      </c>
      <c r="BF145" s="32">
        <f ca="1">EXP(-SUM($BD39:BF39))</f>
        <v>0.3780463175127326</v>
      </c>
      <c r="BG145" s="32">
        <f ca="1">EXP(-SUM($BD39:BG39))</f>
        <v>0.25667318499831265</v>
      </c>
      <c r="BH145" s="32">
        <f ca="1">EXP(-SUM($BD39:BH39))</f>
        <v>0.16821248798360061</v>
      </c>
      <c r="BI145" s="32">
        <f ca="1">EXP(-SUM($BD39:BI39))</f>
        <v>0.10666796784661781</v>
      </c>
      <c r="BJ145" s="32">
        <f ca="1">EXP(-SUM($BD39:BJ39))</f>
        <v>6.5184044395042273E-2</v>
      </c>
      <c r="BK145" s="32">
        <f ca="1">EXP(-SUM($BD39:BK39))</f>
        <v>3.8285591803497575E-2</v>
      </c>
      <c r="BL145" s="32">
        <f ca="1">EXP(-SUM($BD39:BL39))</f>
        <v>2.176162215233254E-2</v>
      </c>
      <c r="BM145" s="32">
        <f ca="1">EXP(-SUM($BD39:BM39))</f>
        <v>1.1829901288060989E-2</v>
      </c>
      <c r="BN145" s="32">
        <f ca="1">EXP(-SUM($BD39:BN39))</f>
        <v>6.2783989907081814E-3</v>
      </c>
      <c r="BO145" s="32">
        <f ca="1">EXP(-SUM($BD39:BO39))</f>
        <v>3.1998728150674921E-3</v>
      </c>
      <c r="BP145" s="32">
        <f ca="1">EXP(-SUM($BD39:BP39))</f>
        <v>1.5146049564191369E-3</v>
      </c>
      <c r="BQ145" s="32">
        <f ca="1">EXP(-SUM($BD39:BQ39))</f>
        <v>7.7762411319719834E-4</v>
      </c>
      <c r="BR145" s="32">
        <f ca="1">EXP(-SUM($BD39:BR39))</f>
        <v>3.9924553188798006E-4</v>
      </c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C145" s="47">
        <f t="shared" si="140"/>
        <v>95</v>
      </c>
      <c r="DD145" s="48">
        <f t="shared" si="141"/>
        <v>1</v>
      </c>
      <c r="DE145" s="32">
        <f ca="1">EXP(-SUM($DE39:DE39))</f>
        <v>0.74515527558849837</v>
      </c>
      <c r="DF145" s="32">
        <f ca="1">EXP(-SUM($DE39:DF39))</f>
        <v>0.53908054937627103</v>
      </c>
      <c r="DG145" s="32">
        <f ca="1">EXP(-SUM($DE39:DG39))</f>
        <v>0.37801317973714355</v>
      </c>
      <c r="DH145" s="32">
        <f ca="1">EXP(-SUM($DE39:DH39))</f>
        <v>0.25656394199034721</v>
      </c>
      <c r="DI145" s="32">
        <f ca="1">EXP(-SUM($DE39:DI39))</f>
        <v>0.16803950620353825</v>
      </c>
      <c r="DJ145" s="32">
        <f ca="1">EXP(-SUM($DE39:DJ39))</f>
        <v>0.10648776354672546</v>
      </c>
      <c r="DK145" s="32">
        <f ca="1">EXP(-SUM($DE39:DK39))</f>
        <v>6.5015010439664497E-2</v>
      </c>
      <c r="DL145" s="32">
        <f ca="1">EXP(-SUM($DE39:DL39))</f>
        <v>3.8136169013202145E-2</v>
      </c>
      <c r="DM145" s="32">
        <f ca="1">EXP(-SUM($DE39:DM39))</f>
        <v>2.1650513921340851E-2</v>
      </c>
      <c r="DN145" s="32">
        <f ca="1">EXP(-SUM($DE39:DN39))</f>
        <v>1.1751280955769855E-2</v>
      </c>
      <c r="DO145" s="32">
        <f ca="1">EXP(-SUM($DE39:DO39))</f>
        <v>6.2261411845166304E-3</v>
      </c>
      <c r="DP145" s="32">
        <f ca="1">EXP(-SUM($DE39:DP39))</f>
        <v>3.1642366942335434E-3</v>
      </c>
      <c r="DQ145" s="32">
        <f ca="1">EXP(-SUM($DE39:DQ39))</f>
        <v>1.4936226535284848E-3</v>
      </c>
      <c r="DR145" s="32">
        <f ca="1">EXP(-SUM($DE39:DR39))</f>
        <v>7.6685143969640985E-4</v>
      </c>
      <c r="DS145" s="32">
        <f ca="1">EXP(-SUM($DE39:DS39))</f>
        <v>3.9371465689492645E-4</v>
      </c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/>
      <c r="EW145" s="32"/>
      <c r="EX145" s="32"/>
      <c r="EY145" s="32"/>
      <c r="EZ145" s="32"/>
      <c r="FA145" s="32"/>
      <c r="FB145" s="32"/>
      <c r="FC145" s="32"/>
    </row>
    <row r="146" spans="54:159" x14ac:dyDescent="0.25">
      <c r="BB146" s="31">
        <f t="shared" si="138"/>
        <v>96</v>
      </c>
      <c r="BC146" s="32">
        <f t="shared" si="139"/>
        <v>1</v>
      </c>
      <c r="BD146" s="32">
        <f ca="1">EXP(-SUM($BD40:BD40))</f>
        <v>0.72347144296818322</v>
      </c>
      <c r="BE146" s="32">
        <f ca="1">EXP(-SUM($BD40:BE40))</f>
        <v>0.50750046982598063</v>
      </c>
      <c r="BF146" s="32">
        <f ca="1">EXP(-SUM($BD40:BF40))</f>
        <v>0.34468201118388175</v>
      </c>
      <c r="BG146" s="32">
        <f ca="1">EXP(-SUM($BD40:BG40))</f>
        <v>0.22602575957980017</v>
      </c>
      <c r="BH146" s="32">
        <f ca="1">EXP(-SUM($BD40:BH40))</f>
        <v>0.14342365462482479</v>
      </c>
      <c r="BI146" s="32">
        <f ca="1">EXP(-SUM($BD40:BI40))</f>
        <v>8.7724458410201531E-2</v>
      </c>
      <c r="BJ146" s="32">
        <f ca="1">EXP(-SUM($BD40:BJ40))</f>
        <v>5.1592192716345527E-2</v>
      </c>
      <c r="BK146" s="32">
        <f ca="1">EXP(-SUM($BD40:BK40))</f>
        <v>2.9360505028775047E-2</v>
      </c>
      <c r="BL146" s="32">
        <f ca="1">EXP(-SUM($BD40:BL40))</f>
        <v>1.5985437485380047E-2</v>
      </c>
      <c r="BM146" s="32">
        <f ca="1">EXP(-SUM($BD40:BM40))</f>
        <v>8.4981501467121905E-3</v>
      </c>
      <c r="BN146" s="32">
        <f ca="1">EXP(-SUM($BD40:BN40))</f>
        <v>4.3434700762587713E-3</v>
      </c>
      <c r="BO146" s="32">
        <f ca="1">EXP(-SUM($BD40:BO40))</f>
        <v>2.0615498468088338E-3</v>
      </c>
      <c r="BP146" s="32">
        <f ca="1">EXP(-SUM($BD40:BP40))</f>
        <v>1.0584349830906733E-3</v>
      </c>
      <c r="BQ146" s="32">
        <f ca="1">EXP(-SUM($BD40:BQ40))</f>
        <v>5.4341863970172415E-4</v>
      </c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C146" s="47">
        <f t="shared" si="140"/>
        <v>96</v>
      </c>
      <c r="DD146" s="48">
        <f t="shared" si="141"/>
        <v>1</v>
      </c>
      <c r="DE146" s="32">
        <f ca="1">EXP(-SUM($DE40:DE40))</f>
        <v>0.72345935637675607</v>
      </c>
      <c r="DF146" s="32">
        <f ca="1">EXP(-SUM($DE40:DF40))</f>
        <v>0.50739750404232642</v>
      </c>
      <c r="DG146" s="32">
        <f ca="1">EXP(-SUM($DE40:DG40))</f>
        <v>0.34449570698000997</v>
      </c>
      <c r="DH146" s="32">
        <f ca="1">EXP(-SUM($DE40:DH40))</f>
        <v>0.22576756497239037</v>
      </c>
      <c r="DI146" s="32">
        <f ca="1">EXP(-SUM($DE40:DI40))</f>
        <v>0.14316515765245652</v>
      </c>
      <c r="DJ146" s="32">
        <f ca="1">EXP(-SUM($DE40:DJ40))</f>
        <v>8.7487220208975341E-2</v>
      </c>
      <c r="DK146" s="32">
        <f ca="1">EXP(-SUM($DE40:DK40))</f>
        <v>5.1385274295718417E-2</v>
      </c>
      <c r="DL146" s="32">
        <f ca="1">EXP(-SUM($DE40:DL40))</f>
        <v>2.9207513081075952E-2</v>
      </c>
      <c r="DM146" s="32">
        <f ca="1">EXP(-SUM($DE40:DM40))</f>
        <v>1.5877584593657845E-2</v>
      </c>
      <c r="DN146" s="32">
        <f ca="1">EXP(-SUM($DE40:DN40))</f>
        <v>8.4265970324122943E-3</v>
      </c>
      <c r="DO146" s="32">
        <f ca="1">EXP(-SUM($DE40:DO40))</f>
        <v>4.2947316357960638E-3</v>
      </c>
      <c r="DP146" s="32">
        <f ca="1">EXP(-SUM($DE40:DP40))</f>
        <v>2.0328376151192698E-3</v>
      </c>
      <c r="DQ146" s="32">
        <f ca="1">EXP(-SUM($DE40:DQ40))</f>
        <v>1.0436936318156214E-3</v>
      </c>
      <c r="DR146" s="32">
        <f ca="1">EXP(-SUM($DE40:DR40))</f>
        <v>5.3585017759943943E-4</v>
      </c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/>
      <c r="EW146" s="32"/>
      <c r="EX146" s="32"/>
      <c r="EY146" s="32"/>
      <c r="EZ146" s="32"/>
      <c r="FA146" s="32"/>
      <c r="FB146" s="32"/>
      <c r="FC146" s="32"/>
    </row>
    <row r="147" spans="54:159" x14ac:dyDescent="0.25">
      <c r="BB147" s="31">
        <f t="shared" si="138"/>
        <v>97</v>
      </c>
      <c r="BC147" s="32">
        <f t="shared" si="139"/>
        <v>1</v>
      </c>
      <c r="BD147" s="32">
        <f ca="1">EXP(-SUM($BD41:BD41))</f>
        <v>0.70161017633865708</v>
      </c>
      <c r="BE147" s="32">
        <f ca="1">EXP(-SUM($BD41:BE41))</f>
        <v>0.47667744551277358</v>
      </c>
      <c r="BF147" s="32">
        <f ca="1">EXP(-SUM($BD41:BF41))</f>
        <v>0.31277003153351352</v>
      </c>
      <c r="BG147" s="32">
        <f ca="1">EXP(-SUM($BD41:BG41))</f>
        <v>0.19859788770188955</v>
      </c>
      <c r="BH147" s="32">
        <f ca="1">EXP(-SUM($BD41:BH41))</f>
        <v>0.12158120528999629</v>
      </c>
      <c r="BI147" s="32">
        <f ca="1">EXP(-SUM($BD41:BI41))</f>
        <v>7.1597451162982981E-2</v>
      </c>
      <c r="BJ147" s="32">
        <f ca="1">EXP(-SUM($BD41:BJ41))</f>
        <v>4.0794312119870432E-2</v>
      </c>
      <c r="BK147" s="32">
        <f ca="1">EXP(-SUM($BD41:BK41))</f>
        <v>2.224487998622765E-2</v>
      </c>
      <c r="BL147" s="32">
        <f ca="1">EXP(-SUM($BD41:BL41))</f>
        <v>1.1845682155796591E-2</v>
      </c>
      <c r="BM147" s="32">
        <f ca="1">EXP(-SUM($BD41:BM41))</f>
        <v>6.0714997417899048E-3</v>
      </c>
      <c r="BN147" s="32">
        <f ca="1">EXP(-SUM($BD41:BN41))</f>
        <v>2.8896082906863063E-3</v>
      </c>
      <c r="BO147" s="32">
        <f ca="1">EXP(-SUM($BD41:BO41))</f>
        <v>1.4835743637368569E-3</v>
      </c>
      <c r="BP147" s="32">
        <f ca="1">EXP(-SUM($BD41:BP41))</f>
        <v>7.6169247570038827E-4</v>
      </c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C147" s="47">
        <f t="shared" si="140"/>
        <v>97</v>
      </c>
      <c r="DD147" s="48">
        <f t="shared" si="141"/>
        <v>1</v>
      </c>
      <c r="DE147" s="32">
        <f ca="1">EXP(-SUM($DE41:DE41))</f>
        <v>0.70147961575906936</v>
      </c>
      <c r="DF147" s="32">
        <f ca="1">EXP(-SUM($DE41:DF41))</f>
        <v>0.47642794271154137</v>
      </c>
      <c r="DG147" s="32">
        <f ca="1">EXP(-SUM($DE41:DG41))</f>
        <v>0.31241835704320992</v>
      </c>
      <c r="DH147" s="32">
        <f ca="1">EXP(-SUM($DE41:DH41))</f>
        <v>0.19824369851614482</v>
      </c>
      <c r="DI147" s="32">
        <f ca="1">EXP(-SUM($DE41:DI41))</f>
        <v>0.1212549012996211</v>
      </c>
      <c r="DJ147" s="32">
        <f ca="1">EXP(-SUM($DE41:DJ41))</f>
        <v>7.1311996095766328E-2</v>
      </c>
      <c r="DK147" s="32">
        <f ca="1">EXP(-SUM($DE41:DK41))</f>
        <v>4.0582811269395544E-2</v>
      </c>
      <c r="DL147" s="32">
        <f ca="1">EXP(-SUM($DE41:DL41))</f>
        <v>2.2095464362486307E-2</v>
      </c>
      <c r="DM147" s="32">
        <f ca="1">EXP(-SUM($DE41:DM41))</f>
        <v>1.1746351883423158E-2</v>
      </c>
      <c r="DN147" s="32">
        <f ca="1">EXP(-SUM($DE41:DN41))</f>
        <v>6.0036510334655841E-3</v>
      </c>
      <c r="DO147" s="32">
        <f ca="1">EXP(-SUM($DE41:DO41))</f>
        <v>2.8495248386735507E-3</v>
      </c>
      <c r="DP147" s="32">
        <f ca="1">EXP(-SUM($DE41:DP41))</f>
        <v>1.4629948332835856E-3</v>
      </c>
      <c r="DQ147" s="32">
        <f ca="1">EXP(-SUM($DE41:DQ41))</f>
        <v>7.5112659246402615E-4</v>
      </c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  <c r="EW147" s="32"/>
      <c r="EX147" s="32"/>
      <c r="EY147" s="32"/>
      <c r="EZ147" s="32"/>
      <c r="FA147" s="32"/>
      <c r="FB147" s="32"/>
      <c r="FC147" s="32"/>
    </row>
    <row r="148" spans="54:159" x14ac:dyDescent="0.25">
      <c r="BB148" s="31">
        <f t="shared" si="138"/>
        <v>98</v>
      </c>
      <c r="BC148" s="32">
        <f t="shared" si="139"/>
        <v>1</v>
      </c>
      <c r="BD148" s="32">
        <f ca="1">EXP(-SUM($BD42:BD42))</f>
        <v>0.67963408277482318</v>
      </c>
      <c r="BE148" s="32">
        <f ca="1">EXP(-SUM($BD42:BE42))</f>
        <v>0.44620714455766525</v>
      </c>
      <c r="BF148" s="32">
        <f ca="1">EXP(-SUM($BD42:BF42))</f>
        <v>0.28351251775728936</v>
      </c>
      <c r="BG148" s="32">
        <f ca="1">EXP(-SUM($BD42:BG42))</f>
        <v>0.17372217067882328</v>
      </c>
      <c r="BH148" s="32">
        <f ca="1">EXP(-SUM($BD42:BH42))</f>
        <v>0.10243604284280135</v>
      </c>
      <c r="BI148" s="32">
        <f ca="1">EXP(-SUM($BD42:BI42))</f>
        <v>5.8435430445570584E-2</v>
      </c>
      <c r="BJ148" s="32">
        <f ca="1">EXP(-SUM($BD42:BJ42))</f>
        <v>3.1913501033507312E-2</v>
      </c>
      <c r="BK148" s="32">
        <f ca="1">EXP(-SUM($BD42:BK42))</f>
        <v>1.7022864846599373E-2</v>
      </c>
      <c r="BL148" s="32">
        <f ca="1">EXP(-SUM($BD42:BL42))</f>
        <v>8.7495736821403824E-3</v>
      </c>
      <c r="BM148" s="32">
        <f ca="1">EXP(-SUM($BD42:BM42))</f>
        <v>4.175529227890537E-3</v>
      </c>
      <c r="BN148" s="32">
        <f ca="1">EXP(-SUM($BD42:BN42))</f>
        <v>2.1437881866199424E-3</v>
      </c>
      <c r="BO148" s="32">
        <f ca="1">EXP(-SUM($BD42:BO42))</f>
        <v>1.1006575545905162E-3</v>
      </c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C148" s="47">
        <f t="shared" si="140"/>
        <v>98</v>
      </c>
      <c r="DD148" s="48">
        <f t="shared" si="141"/>
        <v>1</v>
      </c>
      <c r="DE148" s="32">
        <f ca="1">EXP(-SUM($DE42:DE42))</f>
        <v>0.67940497670702005</v>
      </c>
      <c r="DF148" s="32">
        <f ca="1">EXP(-SUM($DE42:DF42))</f>
        <v>0.44578890398326254</v>
      </c>
      <c r="DG148" s="32">
        <f ca="1">EXP(-SUM($DE42:DG42))</f>
        <v>0.28306015847471006</v>
      </c>
      <c r="DH148" s="32">
        <f ca="1">EXP(-SUM($DE42:DH42))</f>
        <v>0.1732888281701758</v>
      </c>
      <c r="DI148" s="32">
        <f ca="1">EXP(-SUM($DE42:DI42))</f>
        <v>0.10204733850442893</v>
      </c>
      <c r="DJ148" s="32">
        <f ca="1">EXP(-SUM($DE42:DJ42))</f>
        <v>5.814384325603001E-2</v>
      </c>
      <c r="DK148" s="32">
        <f ca="1">EXP(-SUM($DE42:DK42))</f>
        <v>3.1705469413673922E-2</v>
      </c>
      <c r="DL148" s="32">
        <f ca="1">EXP(-SUM($DE42:DL42))</f>
        <v>1.6883566623296604E-2</v>
      </c>
      <c r="DM148" s="32">
        <f ca="1">EXP(-SUM($DE42:DM42))</f>
        <v>8.6536654492013546E-3</v>
      </c>
      <c r="DN148" s="32">
        <f ca="1">EXP(-SUM($DE42:DN42))</f>
        <v>4.1185381685392422E-3</v>
      </c>
      <c r="DO148" s="32">
        <f ca="1">EXP(-SUM($DE42:DO42))</f>
        <v>2.114528001117185E-3</v>
      </c>
      <c r="DP148" s="32">
        <f ca="1">EXP(-SUM($DE42:DP42))</f>
        <v>1.0856348744473312E-3</v>
      </c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/>
      <c r="EW148" s="32"/>
      <c r="EX148" s="32"/>
      <c r="EY148" s="32"/>
      <c r="EZ148" s="32"/>
      <c r="FA148" s="32"/>
      <c r="FB148" s="32"/>
      <c r="FC148" s="32"/>
    </row>
    <row r="149" spans="54:159" x14ac:dyDescent="0.25">
      <c r="BB149" s="31">
        <f t="shared" si="138"/>
        <v>99</v>
      </c>
      <c r="BC149" s="32">
        <f t="shared" si="139"/>
        <v>1</v>
      </c>
      <c r="BD149" s="32">
        <f ca="1">EXP(-SUM($BD43:BD43))</f>
        <v>0.65693414757272406</v>
      </c>
      <c r="BE149" s="32">
        <f ca="1">EXP(-SUM($BD43:BE43))</f>
        <v>0.41767970038539737</v>
      </c>
      <c r="BF149" s="32">
        <f ca="1">EXP(-SUM($BD43:BF43))</f>
        <v>0.25616326388620059</v>
      </c>
      <c r="BG149" s="32">
        <f ca="1">EXP(-SUM($BD43:BG43))</f>
        <v>0.15124444311236868</v>
      </c>
      <c r="BH149" s="32">
        <f ca="1">EXP(-SUM($BD43:BH43))</f>
        <v>8.6381983205730886E-2</v>
      </c>
      <c r="BI149" s="32">
        <f ca="1">EXP(-SUM($BD43:BI43))</f>
        <v>4.7248435338012366E-2</v>
      </c>
      <c r="BJ149" s="32">
        <f ca="1">EXP(-SUM($BD43:BJ43))</f>
        <v>2.5244797193923973E-2</v>
      </c>
      <c r="BK149" s="32">
        <f ca="1">EXP(-SUM($BD43:BK43))</f>
        <v>1.3011859055079903E-2</v>
      </c>
      <c r="BL149" s="32">
        <f ca="1">EXP(-SUM($BD43:BL43))</f>
        <v>6.2264613534306224E-3</v>
      </c>
      <c r="BM149" s="32">
        <f ca="1">EXP(-SUM($BD43:BM43))</f>
        <v>3.1967718498461229E-3</v>
      </c>
      <c r="BN149" s="32">
        <f ca="1">EXP(-SUM($BD43:BN43))</f>
        <v>1.6412773933524873E-3</v>
      </c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C149" s="47">
        <f t="shared" si="140"/>
        <v>99</v>
      </c>
      <c r="DD149" s="48">
        <f t="shared" si="141"/>
        <v>1</v>
      </c>
      <c r="DE149" s="32">
        <f ca="1">EXP(-SUM($DE43:DE43))</f>
        <v>0.65654027051716135</v>
      </c>
      <c r="DF149" s="32">
        <f ca="1">EXP(-SUM($DE43:DF43))</f>
        <v>0.41715464974881633</v>
      </c>
      <c r="DG149" s="32">
        <f ca="1">EXP(-SUM($DE43:DG43))</f>
        <v>0.25561132833354544</v>
      </c>
      <c r="DH149" s="32">
        <f ca="1">EXP(-SUM($DE43:DH43))</f>
        <v>0.15072234521343242</v>
      </c>
      <c r="DI149" s="32">
        <f ca="1">EXP(-SUM($DE43:DI43))</f>
        <v>8.5980723931603484E-2</v>
      </c>
      <c r="DJ149" s="32">
        <f ca="1">EXP(-SUM($DE43:DJ43))</f>
        <v>4.6956887305019013E-2</v>
      </c>
      <c r="DK149" s="32">
        <f ca="1">EXP(-SUM($DE43:DK43))</f>
        <v>2.5047102960313747E-2</v>
      </c>
      <c r="DL149" s="32">
        <f ca="1">EXP(-SUM($DE43:DL43))</f>
        <v>1.2873947766741575E-2</v>
      </c>
      <c r="DM149" s="32">
        <f ca="1">EXP(-SUM($DE43:DM43))</f>
        <v>6.1437902155268755E-3</v>
      </c>
      <c r="DN149" s="32">
        <f ca="1">EXP(-SUM($DE43:DN43))</f>
        <v>3.154327072396438E-3</v>
      </c>
      <c r="DO149" s="32">
        <f ca="1">EXP(-SUM($DE43:DO43))</f>
        <v>1.6194855179962905E-3</v>
      </c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/>
      <c r="EW149" s="32"/>
      <c r="EX149" s="32"/>
      <c r="EY149" s="32"/>
      <c r="EZ149" s="32"/>
      <c r="FA149" s="32"/>
      <c r="FB149" s="32"/>
      <c r="FC149" s="32"/>
    </row>
    <row r="150" spans="54:159" x14ac:dyDescent="0.25">
      <c r="BB150" s="31">
        <f t="shared" si="138"/>
        <v>100</v>
      </c>
      <c r="BC150" s="32">
        <f t="shared" si="139"/>
        <v>1</v>
      </c>
      <c r="BD150" s="32">
        <f ca="1">EXP(-SUM($BD44:BD44))</f>
        <v>0.63621943153939176</v>
      </c>
      <c r="BE150" s="32">
        <f ca="1">EXP(-SUM($BD44:BE44))</f>
        <v>0.39054417349402659</v>
      </c>
      <c r="BF150" s="32">
        <f ca="1">EXP(-SUM($BD44:BF44))</f>
        <v>0.23088535334009905</v>
      </c>
      <c r="BG150" s="32">
        <f ca="1">EXP(-SUM($BD44:BG44))</f>
        <v>0.13202595133075379</v>
      </c>
      <c r="BH150" s="32">
        <f ca="1">EXP(-SUM($BD44:BH44))</f>
        <v>7.2324915479926144E-2</v>
      </c>
      <c r="BI150" s="32">
        <f ca="1">EXP(-SUM($BD44:BI44))</f>
        <v>3.8707641651919852E-2</v>
      </c>
      <c r="BJ150" s="32">
        <f ca="1">EXP(-SUM($BD44:BJ44))</f>
        <v>2.000655471734273E-2</v>
      </c>
      <c r="BK150" s="32">
        <f ca="1">EXP(-SUM($BD44:BK44))</f>
        <v>9.5994698690689134E-3</v>
      </c>
      <c r="BL150" s="32">
        <f ca="1">EXP(-SUM($BD44:BL44))</f>
        <v>4.928532164417538E-3</v>
      </c>
      <c r="BM150" s="32">
        <f ca="1">EXP(-SUM($BD44:BM44))</f>
        <v>2.530392784914719E-3</v>
      </c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C150" s="47">
        <f t="shared" si="140"/>
        <v>100</v>
      </c>
      <c r="DD150" s="48">
        <f t="shared" si="141"/>
        <v>1</v>
      </c>
      <c r="DE150" s="32">
        <f ca="1">EXP(-SUM($DE44:DE44))</f>
        <v>0.63580147557964983</v>
      </c>
      <c r="DF150" s="32">
        <f ca="1">EXP(-SUM($DE44:DF44))</f>
        <v>0.38993750718041759</v>
      </c>
      <c r="DG150" s="32">
        <f ca="1">EXP(-SUM($DE44:DG44))</f>
        <v>0.230227708014867</v>
      </c>
      <c r="DH150" s="32">
        <f ca="1">EXP(-SUM($DE44:DH44))</f>
        <v>0.1314926062603074</v>
      </c>
      <c r="DI150" s="32">
        <f ca="1">EXP(-SUM($DE44:DI44))</f>
        <v>7.1922635644057237E-2</v>
      </c>
      <c r="DJ150" s="32">
        <f ca="1">EXP(-SUM($DE44:DJ44))</f>
        <v>3.8428200584791954E-2</v>
      </c>
      <c r="DK150" s="32">
        <f ca="1">EXP(-SUM($DE44:DK44))</f>
        <v>1.9806945799905249E-2</v>
      </c>
      <c r="DL150" s="32">
        <f ca="1">EXP(-SUM($DE44:DL44))</f>
        <v>9.4780601319576583E-3</v>
      </c>
      <c r="DM150" s="32">
        <f ca="1">EXP(-SUM($DE44:DM44))</f>
        <v>4.8661983269673728E-3</v>
      </c>
      <c r="DN150" s="32">
        <f ca="1">EXP(-SUM($DE44:DN44))</f>
        <v>2.4983895256728093E-3</v>
      </c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  <c r="EW150" s="32"/>
      <c r="EX150" s="32"/>
      <c r="EY150" s="32"/>
      <c r="EZ150" s="32"/>
      <c r="FA150" s="32"/>
      <c r="FB150" s="32"/>
      <c r="FC150" s="32"/>
    </row>
    <row r="151" spans="54:159" x14ac:dyDescent="0.25">
      <c r="BB151" s="31">
        <f t="shared" si="138"/>
        <v>101</v>
      </c>
      <c r="BC151" s="32">
        <f t="shared" si="139"/>
        <v>1</v>
      </c>
      <c r="BD151" s="32">
        <f ca="1">EXP(-SUM($BD45:BD45))</f>
        <v>0.61440150729511445</v>
      </c>
      <c r="BE151" s="32">
        <f ca="1">EXP(-SUM($BD45:BE45))</f>
        <v>0.36369786041928703</v>
      </c>
      <c r="BF151" s="32">
        <f ca="1">EXP(-SUM($BD45:BF45))</f>
        <v>0.20821966277550116</v>
      </c>
      <c r="BG151" s="32">
        <f ca="1">EXP(-SUM($BD45:BG45))</f>
        <v>0.11423864738316179</v>
      </c>
      <c r="BH151" s="32">
        <f ca="1">EXP(-SUM($BD45:BH45))</f>
        <v>6.1241275024427756E-2</v>
      </c>
      <c r="BI151" s="32">
        <f ca="1">EXP(-SUM($BD45:BI45))</f>
        <v>3.1741166099433539E-2</v>
      </c>
      <c r="BJ151" s="32">
        <f ca="1">EXP(-SUM($BD45:BJ45))</f>
        <v>1.5270966339770582E-2</v>
      </c>
      <c r="BK151" s="32">
        <f ca="1">EXP(-SUM($BD45:BK45))</f>
        <v>7.8403755430087041E-3</v>
      </c>
      <c r="BL151" s="32">
        <f ca="1">EXP(-SUM($BD45:BL45))</f>
        <v>4.0253830234251251E-3</v>
      </c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C151" s="47">
        <f t="shared" si="140"/>
        <v>101</v>
      </c>
      <c r="DD151" s="48">
        <f t="shared" si="141"/>
        <v>1</v>
      </c>
      <c r="DE151" s="32">
        <f ca="1">EXP(-SUM($DE45:DE45))</f>
        <v>0.6138513760088542</v>
      </c>
      <c r="DF151" s="32">
        <f ca="1">EXP(-SUM($DE45:DF45))</f>
        <v>0.36290207732487928</v>
      </c>
      <c r="DG151" s="32">
        <f ca="1">EXP(-SUM($DE45:DG45))</f>
        <v>0.20751637687535696</v>
      </c>
      <c r="DH151" s="32">
        <f ca="1">EXP(-SUM($DE45:DH45))</f>
        <v>0.11367919917964359</v>
      </c>
      <c r="DI151" s="32">
        <f ca="1">EXP(-SUM($DE45:DI45))</f>
        <v>6.0840080847991571E-2</v>
      </c>
      <c r="DJ151" s="32">
        <f ca="1">EXP(-SUM($DE45:DJ45))</f>
        <v>3.1445997600128325E-2</v>
      </c>
      <c r="DK151" s="32">
        <f ca="1">EXP(-SUM($DE45:DK45))</f>
        <v>1.5088300346064728E-2</v>
      </c>
      <c r="DL151" s="32">
        <f ca="1">EXP(-SUM($DE45:DL45))</f>
        <v>7.7465916947750185E-3</v>
      </c>
      <c r="DM151" s="32">
        <f ca="1">EXP(-SUM($DE45:DM45))</f>
        <v>3.9772327902531969E-3</v>
      </c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  <c r="EW151" s="32"/>
      <c r="EX151" s="32"/>
      <c r="EY151" s="32"/>
      <c r="EZ151" s="32"/>
      <c r="FA151" s="32"/>
      <c r="FB151" s="32"/>
      <c r="FC151" s="32"/>
    </row>
    <row r="152" spans="54:159" x14ac:dyDescent="0.25">
      <c r="BB152" s="31">
        <f t="shared" si="138"/>
        <v>102</v>
      </c>
      <c r="BC152" s="32">
        <f t="shared" si="139"/>
        <v>1</v>
      </c>
      <c r="BD152" s="32">
        <f ca="1">EXP(-SUM($BD46:BD46))</f>
        <v>0.59271967281163951</v>
      </c>
      <c r="BE152" s="32">
        <f ca="1">EXP(-SUM($BD46:BE46))</f>
        <v>0.33974048268567297</v>
      </c>
      <c r="BF152" s="32">
        <f ca="1">EXP(-SUM($BD46:BF46))</f>
        <v>0.18668078441514246</v>
      </c>
      <c r="BG152" s="32">
        <f ca="1">EXP(-SUM($BD46:BG46))</f>
        <v>0.10024235507119124</v>
      </c>
      <c r="BH152" s="32">
        <f ca="1">EXP(-SUM($BD46:BH46))</f>
        <v>5.2098824524665299E-2</v>
      </c>
      <c r="BI152" s="32">
        <f ca="1">EXP(-SUM($BD46:BI46))</f>
        <v>2.5132516870892827E-2</v>
      </c>
      <c r="BJ152" s="32">
        <f ca="1">EXP(-SUM($BD46:BJ46))</f>
        <v>1.2903464405891818E-2</v>
      </c>
      <c r="BK152" s="32">
        <f ca="1">EXP(-SUM($BD46:BK46))</f>
        <v>6.6248595208125783E-3</v>
      </c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C152" s="47">
        <f t="shared" si="140"/>
        <v>102</v>
      </c>
      <c r="DD152" s="48">
        <f t="shared" si="141"/>
        <v>1</v>
      </c>
      <c r="DE152" s="32">
        <f ca="1">EXP(-SUM($DE46:DE46))</f>
        <v>0.59195470079566803</v>
      </c>
      <c r="DF152" s="32">
        <f ca="1">EXP(-SUM($DE46:DF46))</f>
        <v>0.3388983593028318</v>
      </c>
      <c r="DG152" s="32">
        <f ca="1">EXP(-SUM($DE46:DG46))</f>
        <v>0.18593484232500374</v>
      </c>
      <c r="DH152" s="32">
        <f ca="1">EXP(-SUM($DE46:DH46))</f>
        <v>9.9676309867859428E-2</v>
      </c>
      <c r="DI152" s="32">
        <f ca="1">EXP(-SUM($DE46:DI46))</f>
        <v>5.1661927457133244E-2</v>
      </c>
      <c r="DJ152" s="32">
        <f ca="1">EXP(-SUM($DE46:DJ46))</f>
        <v>2.4855027467299971E-2</v>
      </c>
      <c r="DK152" s="32">
        <f ca="1">EXP(-SUM($DE46:DK46))</f>
        <v>1.276099659573709E-2</v>
      </c>
      <c r="DL152" s="32">
        <f ca="1">EXP(-SUM($DE46:DL46))</f>
        <v>6.5517141081680554E-3</v>
      </c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</row>
    <row r="153" spans="54:159" x14ac:dyDescent="0.25">
      <c r="BB153" s="31">
        <f t="shared" si="138"/>
        <v>103</v>
      </c>
      <c r="BC153" s="32">
        <f t="shared" si="139"/>
        <v>1</v>
      </c>
      <c r="BD153" s="32">
        <f ca="1">EXP(-SUM($BD47:BD47))</f>
        <v>0.5738703924976426</v>
      </c>
      <c r="BE153" s="32">
        <f ca="1">EXP(-SUM($BD47:BE47))</f>
        <v>0.31580969970185113</v>
      </c>
      <c r="BF153" s="32">
        <f ca="1">EXP(-SUM($BD47:BF47))</f>
        <v>0.1698617775041471</v>
      </c>
      <c r="BG153" s="32">
        <f ca="1">EXP(-SUM($BD47:BG47))</f>
        <v>8.8524872300281943E-2</v>
      </c>
      <c r="BH153" s="32">
        <f ca="1">EXP(-SUM($BD47:BH47))</f>
        <v>4.2818703768551396E-2</v>
      </c>
      <c r="BI153" s="32">
        <f ca="1">EXP(-SUM($BD47:BI47))</f>
        <v>2.198385552955965E-2</v>
      </c>
      <c r="BJ153" s="32">
        <f ca="1">EXP(-SUM($BD47:BJ47))</f>
        <v>1.1286887771215235E-2</v>
      </c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C153" s="47">
        <f t="shared" si="140"/>
        <v>103</v>
      </c>
      <c r="DD153" s="48">
        <f t="shared" si="141"/>
        <v>1</v>
      </c>
      <c r="DE153" s="32">
        <f ca="1">EXP(-SUM($DE47:DE47))</f>
        <v>0.57318914534095311</v>
      </c>
      <c r="DF153" s="32">
        <f ca="1">EXP(-SUM($DE47:DF47))</f>
        <v>0.31495628199684844</v>
      </c>
      <c r="DG153" s="32">
        <f ca="1">EXP(-SUM($DE47:DG47))</f>
        <v>0.16912270617858718</v>
      </c>
      <c r="DH153" s="32">
        <f ca="1">EXP(-SUM($DE47:DH47))</f>
        <v>8.7897916864355191E-2</v>
      </c>
      <c r="DI153" s="32">
        <f ca="1">EXP(-SUM($DE47:DI47))</f>
        <v>4.2402029194802342E-2</v>
      </c>
      <c r="DJ153" s="32">
        <f ca="1">EXP(-SUM($DE47:DJ47))</f>
        <v>2.1769927670331278E-2</v>
      </c>
      <c r="DK153" s="32">
        <f ca="1">EXP(-SUM($DE47:DK47))</f>
        <v>1.1177053546049399E-2</v>
      </c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  <c r="EW153" s="32"/>
      <c r="EX153" s="32"/>
      <c r="EY153" s="32"/>
      <c r="EZ153" s="32"/>
      <c r="FA153" s="32"/>
      <c r="FB153" s="32"/>
      <c r="FC153" s="32"/>
    </row>
    <row r="154" spans="54:159" x14ac:dyDescent="0.25">
      <c r="BB154" s="31">
        <f t="shared" si="138"/>
        <v>104</v>
      </c>
      <c r="BC154" s="32">
        <f t="shared" si="139"/>
        <v>1</v>
      </c>
      <c r="BD154" s="32">
        <f ca="1">EXP(-SUM($BD48:BD48))</f>
        <v>0.55114935344157456</v>
      </c>
      <c r="BE154" s="32">
        <f ca="1">EXP(-SUM($BD48:BE48))</f>
        <v>0.29693141337984463</v>
      </c>
      <c r="BF154" s="32">
        <f ca="1">EXP(-SUM($BD48:BF48))</f>
        <v>0.15517214510919344</v>
      </c>
      <c r="BG154" s="32">
        <f ca="1">EXP(-SUM($BD48:BG48))</f>
        <v>7.5255434655592188E-2</v>
      </c>
      <c r="BH154" s="32">
        <f ca="1">EXP(-SUM($BD48:BH48))</f>
        <v>3.8637428452419631E-2</v>
      </c>
      <c r="BI154" s="32">
        <f ca="1">EXP(-SUM($BD48:BI48))</f>
        <v>1.9837117202869192E-2</v>
      </c>
      <c r="BJ154" s="32"/>
      <c r="BK154" s="32"/>
      <c r="BL154" s="32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C154" s="47">
        <f t="shared" si="140"/>
        <v>104</v>
      </c>
      <c r="DD154" s="48">
        <f t="shared" si="141"/>
        <v>1</v>
      </c>
      <c r="DE154" s="32">
        <f ca="1">EXP(-SUM($DE48:DE48))</f>
        <v>0.55031537404702136</v>
      </c>
      <c r="DF154" s="32">
        <f ca="1">EXP(-SUM($DE48:DF48))</f>
        <v>0.29599327605116843</v>
      </c>
      <c r="DG154" s="32">
        <f ca="1">EXP(-SUM($DE48:DG48))</f>
        <v>0.15425934750701673</v>
      </c>
      <c r="DH154" s="32">
        <f ca="1">EXP(-SUM($DE48:DH48))</f>
        <v>7.4613892489195255E-2</v>
      </c>
      <c r="DI154" s="32">
        <f ca="1">EXP(-SUM($DE48:DI48))</f>
        <v>3.8308049721610192E-2</v>
      </c>
      <c r="DJ154" s="32">
        <f ca="1">EXP(-SUM($DE48:DJ48))</f>
        <v>1.9668008523826396E-2</v>
      </c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  <c r="EM154" s="32"/>
      <c r="EN154" s="32"/>
      <c r="EO154" s="32"/>
      <c r="EP154" s="32"/>
      <c r="EQ154" s="32"/>
      <c r="ER154" s="32"/>
      <c r="ES154" s="32"/>
      <c r="ET154" s="32"/>
      <c r="EU154" s="32"/>
      <c r="EV154" s="32"/>
      <c r="EW154" s="32"/>
      <c r="EX154" s="32"/>
      <c r="EY154" s="32"/>
      <c r="EZ154" s="32"/>
      <c r="FA154" s="32"/>
      <c r="FB154" s="32"/>
      <c r="FC154" s="32"/>
    </row>
    <row r="155" spans="54:159" x14ac:dyDescent="0.25">
      <c r="BB155" s="31">
        <f t="shared" si="138"/>
        <v>105</v>
      </c>
      <c r="BC155" s="32">
        <f t="shared" si="139"/>
        <v>1</v>
      </c>
      <c r="BD155" s="32">
        <f ca="1">EXP(-SUM($BD49:BD49))</f>
        <v>0.5396368268202083</v>
      </c>
      <c r="BE155" s="32">
        <f ca="1">EXP(-SUM($BD49:BE49))</f>
        <v>0.2827757648692486</v>
      </c>
      <c r="BF155" s="32">
        <f ca="1">EXP(-SUM($BD49:BF49))</f>
        <v>0.13750482957292842</v>
      </c>
      <c r="BG155" s="32">
        <f ca="1">EXP(-SUM($BD49:BG49))</f>
        <v>7.0597333452400476E-2</v>
      </c>
      <c r="BH155" s="32">
        <f ca="1">EXP(-SUM($BD49:BH49))</f>
        <v>3.6245879552514695E-2</v>
      </c>
      <c r="BI155" s="32"/>
      <c r="BJ155" s="32"/>
      <c r="BK155" s="32"/>
      <c r="BL155" s="32"/>
      <c r="BM155" s="32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32"/>
      <c r="CK155" s="32"/>
      <c r="CL155" s="32"/>
      <c r="CM155" s="32"/>
      <c r="CN155" s="32"/>
      <c r="CO155" s="32"/>
      <c r="CP155" s="32"/>
      <c r="CQ155" s="32"/>
      <c r="CR155" s="32"/>
      <c r="CS155" s="32"/>
      <c r="CT155" s="32"/>
      <c r="CU155" s="32"/>
      <c r="CV155" s="32"/>
      <c r="CW155" s="32"/>
      <c r="CX155" s="32"/>
      <c r="CY155" s="32"/>
      <c r="CZ155" s="32"/>
      <c r="DA155" s="32"/>
      <c r="DC155" s="47">
        <f t="shared" si="140"/>
        <v>105</v>
      </c>
      <c r="DD155" s="48">
        <f t="shared" si="141"/>
        <v>1</v>
      </c>
      <c r="DE155" s="32">
        <f ca="1">EXP(-SUM($DE49:DE49))</f>
        <v>0.53874945425536325</v>
      </c>
      <c r="DF155" s="32">
        <f ca="1">EXP(-SUM($DE49:DF49))</f>
        <v>0.28154282344747905</v>
      </c>
      <c r="DG155" s="32">
        <f ca="1">EXP(-SUM($DE49:DG49))</f>
        <v>0.13654272509923171</v>
      </c>
      <c r="DH155" s="32">
        <f ca="1">EXP(-SUM($DE49:DH49))</f>
        <v>7.0103372545306741E-2</v>
      </c>
      <c r="DI155" s="32">
        <f ca="1">EXP(-SUM($DE49:DI49))</f>
        <v>3.5992271566679904E-2</v>
      </c>
      <c r="DJ155" s="32"/>
      <c r="DK155" s="32"/>
      <c r="DL155" s="32"/>
      <c r="DM155" s="32"/>
      <c r="DN155" s="32"/>
      <c r="DO155" s="32"/>
      <c r="DP155" s="32"/>
      <c r="DQ155" s="32"/>
      <c r="DR155" s="32"/>
      <c r="DS155" s="32"/>
      <c r="DT155" s="32"/>
      <c r="DU155" s="32"/>
      <c r="DV155" s="32"/>
      <c r="DW155" s="32"/>
      <c r="DX155" s="32"/>
      <c r="DY155" s="32"/>
      <c r="DZ155" s="32"/>
      <c r="EA155" s="32"/>
      <c r="EB155" s="32"/>
      <c r="EC155" s="32"/>
      <c r="ED155" s="32"/>
      <c r="EE155" s="32"/>
      <c r="EF155" s="32"/>
      <c r="EG155" s="32"/>
      <c r="EH155" s="32"/>
      <c r="EI155" s="32"/>
      <c r="EJ155" s="32"/>
      <c r="EK155" s="32"/>
      <c r="EL155" s="32"/>
      <c r="EM155" s="32"/>
      <c r="EN155" s="32"/>
      <c r="EO155" s="32"/>
      <c r="EP155" s="32"/>
      <c r="EQ155" s="32"/>
      <c r="ER155" s="32"/>
      <c r="ES155" s="32"/>
      <c r="ET155" s="32"/>
      <c r="EU155" s="32"/>
      <c r="EV155" s="32"/>
      <c r="EW155" s="32"/>
      <c r="EX155" s="32"/>
      <c r="EY155" s="32"/>
      <c r="EZ155" s="32"/>
      <c r="FA155" s="32"/>
      <c r="FB155" s="32"/>
      <c r="FC155" s="32"/>
    </row>
    <row r="156" spans="54:159" x14ac:dyDescent="0.25">
      <c r="BB156" s="31">
        <f t="shared" si="138"/>
        <v>106</v>
      </c>
      <c r="BC156" s="32">
        <f t="shared" si="139"/>
        <v>1</v>
      </c>
      <c r="BD156" s="32">
        <f ca="1">EXP(-SUM($BD50:BD50))</f>
        <v>0.52543455185924626</v>
      </c>
      <c r="BE156" s="32">
        <f ca="1">EXP(-SUM($BD50:BE50))</f>
        <v>0.25617800303056504</v>
      </c>
      <c r="BF156" s="32">
        <f ca="1">EXP(-SUM($BD50:BF50))</f>
        <v>0.13152617227547533</v>
      </c>
      <c r="BG156" s="32">
        <f ca="1">EXP(-SUM($BD50:BG50))</f>
        <v>6.7527788447058937E-2</v>
      </c>
      <c r="BH156" s="32"/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32"/>
      <c r="CK156" s="32"/>
      <c r="CL156" s="32"/>
      <c r="CM156" s="32"/>
      <c r="CN156" s="32"/>
      <c r="CO156" s="32"/>
      <c r="CP156" s="32"/>
      <c r="CQ156" s="32"/>
      <c r="CR156" s="32"/>
      <c r="CS156" s="32"/>
      <c r="CT156" s="32"/>
      <c r="CU156" s="32"/>
      <c r="CV156" s="32"/>
      <c r="CW156" s="32"/>
      <c r="CX156" s="32"/>
      <c r="CY156" s="32"/>
      <c r="CZ156" s="32"/>
      <c r="DA156" s="32"/>
      <c r="DC156" s="47">
        <f t="shared" si="140"/>
        <v>106</v>
      </c>
      <c r="DD156" s="48">
        <f t="shared" si="141"/>
        <v>1</v>
      </c>
      <c r="DE156" s="32">
        <f ca="1">EXP(-SUM($DE50:DE50))</f>
        <v>0.52401124388692166</v>
      </c>
      <c r="DF156" s="32">
        <f ca="1">EXP(-SUM($DE50:DF50))</f>
        <v>0.25480994390833367</v>
      </c>
      <c r="DG156" s="32">
        <f ca="1">EXP(-SUM($DE50:DG50))</f>
        <v>0.13082378730227306</v>
      </c>
      <c r="DH156" s="32">
        <f ca="1">EXP(-SUM($DE50:DH50))</f>
        <v>6.7167171977665641E-2</v>
      </c>
      <c r="DI156" s="32"/>
      <c r="DJ156" s="32"/>
      <c r="DK156" s="32"/>
      <c r="DL156" s="32"/>
      <c r="DM156" s="32"/>
      <c r="DN156" s="32"/>
      <c r="DO156" s="32"/>
      <c r="DP156" s="32"/>
      <c r="DQ156" s="32"/>
      <c r="DR156" s="32"/>
      <c r="DS156" s="32"/>
      <c r="DT156" s="32"/>
      <c r="DU156" s="32"/>
      <c r="DV156" s="32"/>
      <c r="DW156" s="32"/>
      <c r="DX156" s="32"/>
      <c r="DY156" s="32"/>
      <c r="DZ156" s="32"/>
      <c r="EA156" s="32"/>
      <c r="EB156" s="32"/>
      <c r="EC156" s="32"/>
      <c r="ED156" s="32"/>
      <c r="EE156" s="32"/>
      <c r="EF156" s="32"/>
      <c r="EG156" s="32"/>
      <c r="EH156" s="32"/>
      <c r="EI156" s="32"/>
      <c r="EJ156" s="32"/>
      <c r="EK156" s="32"/>
      <c r="EL156" s="32"/>
      <c r="EM156" s="32"/>
      <c r="EN156" s="32"/>
      <c r="EO156" s="32"/>
      <c r="EP156" s="32"/>
      <c r="EQ156" s="32"/>
      <c r="ER156" s="32"/>
      <c r="ES156" s="32"/>
      <c r="ET156" s="32"/>
      <c r="EU156" s="32"/>
      <c r="EV156" s="32"/>
      <c r="EW156" s="32"/>
      <c r="EX156" s="32"/>
      <c r="EY156" s="32"/>
      <c r="EZ156" s="32"/>
      <c r="FA156" s="32"/>
      <c r="FB156" s="32"/>
      <c r="FC156" s="32"/>
    </row>
    <row r="157" spans="54:159" x14ac:dyDescent="0.25">
      <c r="BB157" s="31">
        <f t="shared" si="138"/>
        <v>107</v>
      </c>
      <c r="BC157" s="32">
        <f t="shared" si="139"/>
        <v>1</v>
      </c>
      <c r="BD157" s="32">
        <f ca="1">EXP(-SUM($BD51:BD51))</f>
        <v>0.48883967268914041</v>
      </c>
      <c r="BE157" s="32">
        <f ca="1">EXP(-SUM($BD51:BE51))</f>
        <v>0.25097865642089373</v>
      </c>
      <c r="BF157" s="32">
        <f ca="1">EXP(-SUM($BD51:BF51))</f>
        <v>0.12885673871828601</v>
      </c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32"/>
      <c r="CK157" s="32"/>
      <c r="CL157" s="32"/>
      <c r="CM157" s="32"/>
      <c r="CN157" s="32"/>
      <c r="CO157" s="32"/>
      <c r="CP157" s="32"/>
      <c r="CQ157" s="32"/>
      <c r="CR157" s="32"/>
      <c r="CS157" s="32"/>
      <c r="CT157" s="32"/>
      <c r="CU157" s="32"/>
      <c r="CV157" s="32"/>
      <c r="CW157" s="32"/>
      <c r="CX157" s="32"/>
      <c r="CY157" s="32"/>
      <c r="CZ157" s="32"/>
      <c r="DA157" s="32"/>
      <c r="DC157" s="47">
        <f t="shared" si="140"/>
        <v>107</v>
      </c>
      <c r="DD157" s="48">
        <f t="shared" si="141"/>
        <v>1</v>
      </c>
      <c r="DE157" s="32">
        <f ca="1">EXP(-SUM($DE51:DE51))</f>
        <v>0.48755454342330756</v>
      </c>
      <c r="DF157" s="32">
        <f ca="1">EXP(-SUM($DE51:DF51))</f>
        <v>0.25031884905564539</v>
      </c>
      <c r="DG157" s="32">
        <f ca="1">EXP(-SUM($DE51:DG51))</f>
        <v>0.12851798232170375</v>
      </c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</row>
    <row r="158" spans="54:159" x14ac:dyDescent="0.25">
      <c r="BB158" s="31">
        <f t="shared" si="138"/>
        <v>108</v>
      </c>
      <c r="BC158" s="32">
        <f t="shared" si="139"/>
        <v>1</v>
      </c>
      <c r="BD158" s="32">
        <f ca="1">EXP(-SUM($BD52:BD52))</f>
        <v>0.51341711903259202</v>
      </c>
      <c r="BE158" s="32">
        <f ca="1">EXP(-SUM($BD52:BE52))</f>
        <v>0.26359713811572683</v>
      </c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2"/>
      <c r="CM158" s="32"/>
      <c r="CN158" s="32"/>
      <c r="CO158" s="32"/>
      <c r="CP158" s="32"/>
      <c r="CQ158" s="32"/>
      <c r="CR158" s="32"/>
      <c r="CS158" s="32"/>
      <c r="CT158" s="32"/>
      <c r="CU158" s="32"/>
      <c r="CV158" s="32"/>
      <c r="CW158" s="32"/>
      <c r="CX158" s="32"/>
      <c r="CY158" s="32"/>
      <c r="CZ158" s="32"/>
      <c r="DA158" s="32"/>
      <c r="DC158" s="47">
        <f t="shared" si="140"/>
        <v>108</v>
      </c>
      <c r="DD158" s="48">
        <f t="shared" si="141"/>
        <v>1</v>
      </c>
      <c r="DE158" s="32">
        <f ca="1">EXP(-SUM($DE52:DE52))</f>
        <v>0.51341711903259202</v>
      </c>
      <c r="DF158" s="32">
        <f ca="1">EXP(-SUM($DE52:DF52))</f>
        <v>0.26359713811572683</v>
      </c>
      <c r="DG158" s="32"/>
      <c r="DH158" s="32"/>
      <c r="DI158" s="32"/>
      <c r="DJ158" s="32"/>
      <c r="DK158" s="32"/>
      <c r="DL158" s="32"/>
      <c r="DM158" s="32"/>
      <c r="DN158" s="32"/>
      <c r="DO158" s="32"/>
      <c r="DP158" s="32"/>
      <c r="DQ158" s="32"/>
      <c r="DR158" s="32"/>
      <c r="DS158" s="32"/>
      <c r="DT158" s="32"/>
      <c r="DU158" s="32"/>
      <c r="DV158" s="32"/>
      <c r="DW158" s="32"/>
      <c r="DX158" s="32"/>
      <c r="DY158" s="32"/>
      <c r="DZ158" s="32"/>
      <c r="EA158" s="32"/>
      <c r="EB158" s="32"/>
      <c r="EC158" s="32"/>
      <c r="ED158" s="32"/>
      <c r="EE158" s="32"/>
      <c r="EF158" s="32"/>
      <c r="EG158" s="32"/>
      <c r="EH158" s="32"/>
      <c r="EI158" s="32"/>
      <c r="EJ158" s="32"/>
      <c r="EK158" s="32"/>
      <c r="EL158" s="32"/>
      <c r="EM158" s="32"/>
      <c r="EN158" s="32"/>
      <c r="EO158" s="32"/>
      <c r="EP158" s="32"/>
      <c r="EQ158" s="32"/>
      <c r="ER158" s="32"/>
      <c r="ES158" s="32"/>
      <c r="ET158" s="32"/>
      <c r="EU158" s="32"/>
      <c r="EV158" s="32"/>
      <c r="EW158" s="32"/>
      <c r="EX158" s="32"/>
      <c r="EY158" s="32"/>
      <c r="EZ158" s="32"/>
      <c r="FA158" s="32"/>
      <c r="FB158" s="32"/>
      <c r="FC158" s="32"/>
    </row>
    <row r="159" spans="54:159" x14ac:dyDescent="0.25">
      <c r="BB159" s="31">
        <f t="shared" si="138"/>
        <v>109</v>
      </c>
      <c r="BC159" s="32">
        <f t="shared" si="139"/>
        <v>1</v>
      </c>
      <c r="BD159" s="32">
        <f ca="1">EXP(-SUM($BD53:BD53))</f>
        <v>0.51341711903259213</v>
      </c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/>
      <c r="BQ159" s="32"/>
      <c r="BR159" s="32"/>
      <c r="BS159" s="32"/>
      <c r="BT159" s="32"/>
      <c r="BU159" s="32"/>
      <c r="BV159" s="32"/>
      <c r="BW159" s="32"/>
      <c r="BX159" s="32"/>
      <c r="BY159" s="32"/>
      <c r="BZ159" s="32"/>
      <c r="CA159" s="32"/>
      <c r="CB159" s="32"/>
      <c r="CC159" s="32"/>
      <c r="CD159" s="32"/>
      <c r="CE159" s="32"/>
      <c r="CF159" s="32"/>
      <c r="CG159" s="32"/>
      <c r="CH159" s="32"/>
      <c r="CI159" s="32"/>
      <c r="CJ159" s="32"/>
      <c r="CK159" s="32"/>
      <c r="CL159" s="32"/>
      <c r="CM159" s="32"/>
      <c r="CN159" s="32"/>
      <c r="CO159" s="32"/>
      <c r="CP159" s="32"/>
      <c r="CQ159" s="32"/>
      <c r="CR159" s="32"/>
      <c r="CS159" s="32"/>
      <c r="CT159" s="32"/>
      <c r="CU159" s="32"/>
      <c r="CV159" s="32"/>
      <c r="CW159" s="32"/>
      <c r="CX159" s="32"/>
      <c r="CY159" s="32"/>
      <c r="CZ159" s="32"/>
      <c r="DA159" s="32"/>
      <c r="DC159" s="47">
        <f t="shared" si="140"/>
        <v>109</v>
      </c>
      <c r="DD159" s="48">
        <f t="shared" si="141"/>
        <v>1</v>
      </c>
      <c r="DE159" s="32">
        <f ca="1">EXP(-SUM($DE53:DE53))</f>
        <v>0.51341711903259213</v>
      </c>
      <c r="DF159" s="32"/>
      <c r="DG159" s="32"/>
      <c r="DH159" s="32"/>
      <c r="DI159" s="32"/>
      <c r="DJ159" s="32"/>
      <c r="DK159" s="32"/>
      <c r="DL159" s="32"/>
      <c r="DM159" s="32"/>
      <c r="DN159" s="32"/>
      <c r="DO159" s="32"/>
      <c r="DP159" s="32"/>
      <c r="DQ159" s="32"/>
      <c r="DR159" s="32"/>
      <c r="DS159" s="32"/>
      <c r="DT159" s="32"/>
      <c r="DU159" s="32"/>
      <c r="DV159" s="32"/>
      <c r="DW159" s="32"/>
      <c r="DX159" s="32"/>
      <c r="DY159" s="32"/>
      <c r="DZ159" s="32"/>
      <c r="EA159" s="32"/>
      <c r="EB159" s="32"/>
      <c r="EC159" s="32"/>
      <c r="ED159" s="32"/>
      <c r="EE159" s="32"/>
      <c r="EF159" s="32"/>
      <c r="EG159" s="32"/>
      <c r="EH159" s="32"/>
      <c r="EI159" s="32"/>
      <c r="EJ159" s="32"/>
      <c r="EK159" s="32"/>
      <c r="EL159" s="32"/>
      <c r="EM159" s="32"/>
      <c r="EN159" s="32"/>
      <c r="EO159" s="32"/>
      <c r="EP159" s="32"/>
      <c r="EQ159" s="32"/>
      <c r="ER159" s="32"/>
      <c r="ES159" s="32"/>
      <c r="ET159" s="32"/>
      <c r="EU159" s="32"/>
      <c r="EV159" s="32"/>
      <c r="EW159" s="32"/>
      <c r="EX159" s="32"/>
      <c r="EY159" s="32"/>
      <c r="EZ159" s="32"/>
      <c r="FA159" s="32"/>
      <c r="FB159" s="32"/>
      <c r="FC159" s="32"/>
    </row>
    <row r="160" spans="54:159" x14ac:dyDescent="0.25">
      <c r="BB160" s="31">
        <f t="shared" si="138"/>
        <v>110</v>
      </c>
      <c r="BC160" s="32">
        <f t="shared" si="139"/>
        <v>1</v>
      </c>
      <c r="DC160" s="47">
        <f t="shared" si="140"/>
        <v>110</v>
      </c>
      <c r="DD160" s="48">
        <f t="shared" si="141"/>
        <v>1</v>
      </c>
    </row>
    <row r="161" spans="107:108" x14ac:dyDescent="0.25">
      <c r="DC161" s="7"/>
      <c r="DD161" s="7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E162"/>
  <sheetViews>
    <sheetView zoomScale="80" zoomScaleNormal="80" zoomScalePageLayoutView="95" workbookViewId="0">
      <selection activeCell="N1" sqref="N1"/>
    </sheetView>
  </sheetViews>
  <sheetFormatPr defaultColWidth="8.85546875" defaultRowHeight="15" x14ac:dyDescent="0.25"/>
  <cols>
    <col min="3" max="3" width="9.85546875" customWidth="1"/>
    <col min="4" max="4" width="14.28515625" customWidth="1"/>
    <col min="5" max="5" width="14" customWidth="1"/>
    <col min="6" max="6" width="13" customWidth="1"/>
    <col min="7" max="7" width="12" customWidth="1"/>
    <col min="91" max="91" width="15.42578125" bestFit="1" customWidth="1"/>
    <col min="106" max="107" width="0.85546875" customWidth="1"/>
    <col min="108" max="108" width="7.28515625" customWidth="1"/>
    <col min="111" max="111" width="12.42578125" customWidth="1"/>
    <col min="112" max="112" width="11" customWidth="1"/>
    <col min="113" max="113" width="12.42578125" customWidth="1"/>
    <col min="114" max="114" width="13.42578125" customWidth="1"/>
    <col min="115" max="115" width="13" customWidth="1"/>
    <col min="122" max="122" width="16" bestFit="1" customWidth="1"/>
  </cols>
  <sheetData>
    <row r="2" spans="1:161" x14ac:dyDescent="0.25">
      <c r="A2" s="31" t="str">
        <f>'2a) female mx'!CP2</f>
        <v>Projected</v>
      </c>
      <c r="B2" s="31">
        <f>'2a) female mx'!CQ2</f>
        <v>2016</v>
      </c>
      <c r="C2" s="31">
        <f>'2a) female mx'!CR2</f>
        <v>2017</v>
      </c>
      <c r="D2" s="31">
        <f>'2a) female mx'!CS2</f>
        <v>2018</v>
      </c>
      <c r="E2" s="31">
        <f>'2a) female mx'!CT2</f>
        <v>2019</v>
      </c>
      <c r="F2" s="31">
        <f>'2a) female mx'!CU2</f>
        <v>2020</v>
      </c>
      <c r="G2" s="31">
        <f>'2a) female mx'!CV2</f>
        <v>2021</v>
      </c>
      <c r="H2" s="31">
        <f>'2a) female mx'!CW2</f>
        <v>2022</v>
      </c>
      <c r="I2" s="31">
        <f>'2a) female mx'!CX2</f>
        <v>2023</v>
      </c>
      <c r="J2" s="31">
        <f>'2a) female mx'!CY2</f>
        <v>2024</v>
      </c>
      <c r="K2" s="31">
        <f>'2a) female mx'!CZ2</f>
        <v>2025</v>
      </c>
      <c r="L2" s="31">
        <f>'2a) female mx'!DA2</f>
        <v>2026</v>
      </c>
      <c r="M2" s="31">
        <f>'2a) female mx'!DB2</f>
        <v>2027</v>
      </c>
      <c r="N2" s="31">
        <f>'2a) female mx'!DC2</f>
        <v>2028</v>
      </c>
      <c r="O2" s="31">
        <f>'2a) female mx'!DD2</f>
        <v>2029</v>
      </c>
      <c r="P2" s="31">
        <f>'2a) female mx'!DE2</f>
        <v>2030</v>
      </c>
      <c r="Q2" s="31">
        <f>'2a) female mx'!DF2</f>
        <v>2031</v>
      </c>
      <c r="R2" s="31">
        <f>'2a) female mx'!DG2</f>
        <v>2032</v>
      </c>
      <c r="S2" s="31">
        <f>'2a) female mx'!DH2</f>
        <v>2033</v>
      </c>
      <c r="T2" s="31">
        <f>'2a) female mx'!DI2</f>
        <v>2034</v>
      </c>
      <c r="U2" s="31">
        <f>'2a) female mx'!DJ2</f>
        <v>2035</v>
      </c>
      <c r="V2" s="31">
        <f>'2a) female mx'!DK2</f>
        <v>2036</v>
      </c>
      <c r="W2" s="31">
        <f>'2a) female mx'!DL2</f>
        <v>2037</v>
      </c>
      <c r="X2" s="31">
        <f>'2a) female mx'!DM2</f>
        <v>2038</v>
      </c>
      <c r="Y2" s="31">
        <f>'2a) female mx'!DN2</f>
        <v>2039</v>
      </c>
      <c r="Z2" s="31">
        <f>'2a) female mx'!DO2</f>
        <v>2040</v>
      </c>
      <c r="AA2" s="31">
        <f>'2a) female mx'!DP2</f>
        <v>2041</v>
      </c>
      <c r="AB2" s="31">
        <f>'2a) female mx'!DQ2</f>
        <v>2042</v>
      </c>
      <c r="AC2" s="31">
        <f>'2a) female mx'!DR2</f>
        <v>2043</v>
      </c>
      <c r="AD2" s="31">
        <f>'2a) female mx'!DS2</f>
        <v>2044</v>
      </c>
      <c r="AE2" s="31">
        <f>'2a) female mx'!DT2</f>
        <v>2045</v>
      </c>
      <c r="AF2" s="31">
        <f>'2a) female mx'!DU2</f>
        <v>2046</v>
      </c>
      <c r="AG2" s="31">
        <f>'2a) female mx'!DV2</f>
        <v>2047</v>
      </c>
      <c r="AH2" s="31">
        <f>'2a) female mx'!DW2</f>
        <v>2048</v>
      </c>
      <c r="AI2" s="31">
        <f>'2a) female mx'!DX2</f>
        <v>2049</v>
      </c>
      <c r="AJ2" s="31">
        <f>'2a) female mx'!DY2</f>
        <v>2050</v>
      </c>
      <c r="AK2" s="31">
        <f>'2a) female mx'!DZ2</f>
        <v>2051</v>
      </c>
      <c r="AL2" s="31">
        <f>'2a) female mx'!EA2</f>
        <v>2052</v>
      </c>
      <c r="AM2" s="31">
        <f>'2a) female mx'!EB2</f>
        <v>2053</v>
      </c>
      <c r="AN2" s="31">
        <f>'2a) female mx'!EC2</f>
        <v>2054</v>
      </c>
      <c r="AO2" s="31">
        <f>'2a) female mx'!ED2</f>
        <v>2055</v>
      </c>
      <c r="AP2" s="31">
        <f>'2a) female mx'!EE2</f>
        <v>2056</v>
      </c>
      <c r="AQ2" s="31">
        <f>'2a) female mx'!EF2</f>
        <v>2057</v>
      </c>
      <c r="AR2" s="31">
        <f>'2a) female mx'!EG2</f>
        <v>2058</v>
      </c>
      <c r="AS2" s="31">
        <f>'2a) female mx'!EH2</f>
        <v>2059</v>
      </c>
      <c r="AT2" s="31">
        <f>'2a) female mx'!EI2</f>
        <v>2060</v>
      </c>
      <c r="AU2" s="31">
        <f>'2a) female mx'!EJ2</f>
        <v>2061</v>
      </c>
      <c r="AV2" s="31">
        <f>'2a) female mx'!EK2</f>
        <v>2062</v>
      </c>
      <c r="AW2" s="31">
        <f>'2a) female mx'!EL2</f>
        <v>2063</v>
      </c>
      <c r="AX2" s="31">
        <f>'2a) female mx'!EM2</f>
        <v>2064</v>
      </c>
      <c r="AY2" s="31">
        <f>'2a) female mx'!EN2</f>
        <v>2065</v>
      </c>
      <c r="AZ2" s="31">
        <f>'2a) female mx'!EO2</f>
        <v>2066</v>
      </c>
      <c r="BD2" s="30">
        <v>61</v>
      </c>
      <c r="BE2" s="30">
        <f>BD2+1</f>
        <v>62</v>
      </c>
      <c r="BF2" s="30">
        <f t="shared" ref="BF2:DA2" si="0">BE2+1</f>
        <v>63</v>
      </c>
      <c r="BG2" s="30">
        <f t="shared" si="0"/>
        <v>64</v>
      </c>
      <c r="BH2" s="30">
        <f t="shared" si="0"/>
        <v>65</v>
      </c>
      <c r="BI2" s="30">
        <f t="shared" si="0"/>
        <v>66</v>
      </c>
      <c r="BJ2" s="30">
        <f t="shared" si="0"/>
        <v>67</v>
      </c>
      <c r="BK2" s="30">
        <f t="shared" si="0"/>
        <v>68</v>
      </c>
      <c r="BL2" s="30">
        <f t="shared" si="0"/>
        <v>69</v>
      </c>
      <c r="BM2" s="30">
        <f t="shared" si="0"/>
        <v>70</v>
      </c>
      <c r="BN2" s="30">
        <f t="shared" si="0"/>
        <v>71</v>
      </c>
      <c r="BO2" s="30">
        <f t="shared" si="0"/>
        <v>72</v>
      </c>
      <c r="BP2" s="30">
        <f t="shared" si="0"/>
        <v>73</v>
      </c>
      <c r="BQ2" s="30">
        <f t="shared" si="0"/>
        <v>74</v>
      </c>
      <c r="BR2" s="30">
        <f t="shared" si="0"/>
        <v>75</v>
      </c>
      <c r="BS2" s="30">
        <f t="shared" si="0"/>
        <v>76</v>
      </c>
      <c r="BT2" s="30">
        <f t="shared" si="0"/>
        <v>77</v>
      </c>
      <c r="BU2" s="30">
        <f t="shared" si="0"/>
        <v>78</v>
      </c>
      <c r="BV2" s="30">
        <f t="shared" si="0"/>
        <v>79</v>
      </c>
      <c r="BW2" s="30">
        <f t="shared" si="0"/>
        <v>80</v>
      </c>
      <c r="BX2" s="30">
        <f t="shared" si="0"/>
        <v>81</v>
      </c>
      <c r="BY2" s="30">
        <f t="shared" si="0"/>
        <v>82</v>
      </c>
      <c r="BZ2" s="30">
        <f t="shared" si="0"/>
        <v>83</v>
      </c>
      <c r="CA2" s="30">
        <f t="shared" si="0"/>
        <v>84</v>
      </c>
      <c r="CB2" s="30">
        <f t="shared" si="0"/>
        <v>85</v>
      </c>
      <c r="CC2" s="30">
        <f t="shared" si="0"/>
        <v>86</v>
      </c>
      <c r="CD2" s="30">
        <f t="shared" si="0"/>
        <v>87</v>
      </c>
      <c r="CE2" s="30">
        <f t="shared" si="0"/>
        <v>88</v>
      </c>
      <c r="CF2" s="30">
        <f t="shared" si="0"/>
        <v>89</v>
      </c>
      <c r="CG2" s="30">
        <f t="shared" si="0"/>
        <v>90</v>
      </c>
      <c r="CH2" s="30">
        <f t="shared" si="0"/>
        <v>91</v>
      </c>
      <c r="CI2" s="30">
        <f t="shared" si="0"/>
        <v>92</v>
      </c>
      <c r="CJ2" s="30">
        <f t="shared" si="0"/>
        <v>93</v>
      </c>
      <c r="CK2" s="30">
        <f t="shared" si="0"/>
        <v>94</v>
      </c>
      <c r="CL2" s="30">
        <f t="shared" si="0"/>
        <v>95</v>
      </c>
      <c r="CM2" s="30">
        <f t="shared" si="0"/>
        <v>96</v>
      </c>
      <c r="CN2" s="30">
        <f t="shared" si="0"/>
        <v>97</v>
      </c>
      <c r="CO2" s="30">
        <f t="shared" si="0"/>
        <v>98</v>
      </c>
      <c r="CP2" s="30">
        <f t="shared" si="0"/>
        <v>99</v>
      </c>
      <c r="CQ2" s="30">
        <f t="shared" si="0"/>
        <v>100</v>
      </c>
      <c r="CR2" s="30">
        <f t="shared" si="0"/>
        <v>101</v>
      </c>
      <c r="CS2" s="30">
        <f t="shared" si="0"/>
        <v>102</v>
      </c>
      <c r="CT2" s="30">
        <f t="shared" si="0"/>
        <v>103</v>
      </c>
      <c r="CU2" s="30">
        <f t="shared" si="0"/>
        <v>104</v>
      </c>
      <c r="CV2" s="30">
        <f t="shared" si="0"/>
        <v>105</v>
      </c>
      <c r="CW2" s="30">
        <f t="shared" si="0"/>
        <v>106</v>
      </c>
      <c r="CX2" s="30">
        <f t="shared" si="0"/>
        <v>107</v>
      </c>
      <c r="CY2" s="30">
        <f t="shared" si="0"/>
        <v>108</v>
      </c>
      <c r="CZ2" s="30">
        <f t="shared" si="0"/>
        <v>109</v>
      </c>
      <c r="DA2" s="30">
        <f t="shared" si="0"/>
        <v>110</v>
      </c>
      <c r="DD2" s="31">
        <v>2017</v>
      </c>
      <c r="DG2" s="31">
        <f>BD2</f>
        <v>61</v>
      </c>
      <c r="DH2" s="31">
        <f t="shared" ref="DH2:FC2" si="1">BE2</f>
        <v>62</v>
      </c>
      <c r="DI2" s="31">
        <f t="shared" si="1"/>
        <v>63</v>
      </c>
      <c r="DJ2" s="31">
        <f t="shared" si="1"/>
        <v>64</v>
      </c>
      <c r="DK2" s="31">
        <f t="shared" si="1"/>
        <v>65</v>
      </c>
      <c r="DL2" s="31">
        <f t="shared" si="1"/>
        <v>66</v>
      </c>
      <c r="DM2" s="31">
        <f t="shared" si="1"/>
        <v>67</v>
      </c>
      <c r="DN2" s="31">
        <f t="shared" si="1"/>
        <v>68</v>
      </c>
      <c r="DO2" s="31">
        <f t="shared" si="1"/>
        <v>69</v>
      </c>
      <c r="DP2" s="31">
        <f t="shared" si="1"/>
        <v>70</v>
      </c>
      <c r="DQ2" s="31">
        <f t="shared" si="1"/>
        <v>71</v>
      </c>
      <c r="DR2" s="31">
        <f t="shared" si="1"/>
        <v>72</v>
      </c>
      <c r="DS2" s="31">
        <f t="shared" si="1"/>
        <v>73</v>
      </c>
      <c r="DT2" s="31">
        <f t="shared" si="1"/>
        <v>74</v>
      </c>
      <c r="DU2" s="31">
        <f t="shared" si="1"/>
        <v>75</v>
      </c>
      <c r="DV2" s="31">
        <f t="shared" si="1"/>
        <v>76</v>
      </c>
      <c r="DW2" s="31">
        <f t="shared" si="1"/>
        <v>77</v>
      </c>
      <c r="DX2" s="31">
        <f t="shared" si="1"/>
        <v>78</v>
      </c>
      <c r="DY2" s="31">
        <f t="shared" si="1"/>
        <v>79</v>
      </c>
      <c r="DZ2" s="31">
        <f t="shared" si="1"/>
        <v>80</v>
      </c>
      <c r="EA2" s="31">
        <f t="shared" si="1"/>
        <v>81</v>
      </c>
      <c r="EB2" s="31">
        <f t="shared" si="1"/>
        <v>82</v>
      </c>
      <c r="EC2" s="31">
        <f t="shared" si="1"/>
        <v>83</v>
      </c>
      <c r="ED2" s="31">
        <f t="shared" si="1"/>
        <v>84</v>
      </c>
      <c r="EE2" s="31">
        <f t="shared" si="1"/>
        <v>85</v>
      </c>
      <c r="EF2" s="31">
        <f t="shared" si="1"/>
        <v>86</v>
      </c>
      <c r="EG2" s="31">
        <f t="shared" si="1"/>
        <v>87</v>
      </c>
      <c r="EH2" s="31">
        <f t="shared" si="1"/>
        <v>88</v>
      </c>
      <c r="EI2" s="31">
        <f t="shared" si="1"/>
        <v>89</v>
      </c>
      <c r="EJ2" s="31">
        <f t="shared" si="1"/>
        <v>90</v>
      </c>
      <c r="EK2" s="31">
        <f t="shared" si="1"/>
        <v>91</v>
      </c>
      <c r="EL2" s="31">
        <f t="shared" si="1"/>
        <v>92</v>
      </c>
      <c r="EM2" s="31">
        <f t="shared" si="1"/>
        <v>93</v>
      </c>
      <c r="EN2" s="31">
        <f t="shared" si="1"/>
        <v>94</v>
      </c>
      <c r="EO2" s="31">
        <f t="shared" si="1"/>
        <v>95</v>
      </c>
      <c r="EP2" s="31">
        <f t="shared" si="1"/>
        <v>96</v>
      </c>
      <c r="EQ2" s="31">
        <f t="shared" si="1"/>
        <v>97</v>
      </c>
      <c r="ER2" s="31">
        <f t="shared" si="1"/>
        <v>98</v>
      </c>
      <c r="ES2" s="31">
        <f t="shared" si="1"/>
        <v>99</v>
      </c>
      <c r="ET2" s="31">
        <f t="shared" si="1"/>
        <v>100</v>
      </c>
      <c r="EU2" s="31">
        <f t="shared" si="1"/>
        <v>101</v>
      </c>
      <c r="EV2" s="31">
        <f t="shared" si="1"/>
        <v>102</v>
      </c>
      <c r="EW2" s="31">
        <f t="shared" si="1"/>
        <v>103</v>
      </c>
      <c r="EX2" s="31">
        <f t="shared" si="1"/>
        <v>104</v>
      </c>
      <c r="EY2" s="31">
        <f t="shared" si="1"/>
        <v>105</v>
      </c>
      <c r="EZ2" s="31">
        <f t="shared" si="1"/>
        <v>106</v>
      </c>
      <c r="FA2" s="31">
        <f t="shared" si="1"/>
        <v>107</v>
      </c>
      <c r="FB2" s="31">
        <f t="shared" si="1"/>
        <v>108</v>
      </c>
      <c r="FC2" s="31">
        <f t="shared" si="1"/>
        <v>109</v>
      </c>
      <c r="FD2" s="31">
        <f>DA2</f>
        <v>110</v>
      </c>
    </row>
    <row r="3" spans="1:161" x14ac:dyDescent="0.25">
      <c r="A3" s="31">
        <f>'2a) female mx'!CP3</f>
        <v>60</v>
      </c>
      <c r="B3" s="32">
        <f>'2a) female mx'!CQ3</f>
        <v>3.8488192155036907E-3</v>
      </c>
      <c r="C3" s="32">
        <f>'2a) female mx'!CR3</f>
        <v>3.7894857130968823E-3</v>
      </c>
      <c r="D3" s="32">
        <f>'2a) female mx'!CS3</f>
        <v>3.7310668975877276E-3</v>
      </c>
      <c r="E3" s="32">
        <f>'2a) female mx'!CT3</f>
        <v>3.6735486681379686E-3</v>
      </c>
      <c r="F3" s="32">
        <f>'2a) female mx'!CU3</f>
        <v>3.6169171412882548E-3</v>
      </c>
      <c r="G3" s="32">
        <f>'2a) female mx'!CV3</f>
        <v>3.5611586476070262E-3</v>
      </c>
      <c r="H3" s="32">
        <f>'2a) female mx'!CW3</f>
        <v>3.5062597283910544E-3</v>
      </c>
      <c r="I3" s="32">
        <f>'2a) female mx'!CX3</f>
        <v>3.4522071324168471E-3</v>
      </c>
      <c r="J3" s="32">
        <f>'2a) female mx'!CY3</f>
        <v>3.3989878127421379E-3</v>
      </c>
      <c r="K3" s="32">
        <f>'2a) female mx'!CZ3</f>
        <v>3.3465889235566775E-3</v>
      </c>
      <c r="L3" s="32">
        <f>'2a) female mx'!DA3</f>
        <v>3.2949978170815812E-3</v>
      </c>
      <c r="M3" s="32">
        <f>'2a) female mx'!DB3</f>
        <v>3.2442020405164685E-3</v>
      </c>
      <c r="N3" s="32">
        <f>'2a) female mx'!DC3</f>
        <v>3.194189333033671E-3</v>
      </c>
      <c r="O3" s="32">
        <f>'2a) female mx'!DD3</f>
        <v>3.1449476228187752E-3</v>
      </c>
      <c r="P3" s="32">
        <f>'2a) female mx'!DE3</f>
        <v>3.0964650241567899E-3</v>
      </c>
      <c r="Q3" s="32">
        <f>'2a) female mx'!DF3</f>
        <v>3.0487298345632302E-3</v>
      </c>
      <c r="R3" s="32">
        <f>'2a) female mx'!DG3</f>
        <v>3.0017305319594333E-3</v>
      </c>
      <c r="S3" s="32">
        <f>'2a) female mx'!DH3</f>
        <v>2.9554557718914172E-3</v>
      </c>
      <c r="T3" s="32">
        <f>'2a) female mx'!DI3</f>
        <v>2.909894384791611E-3</v>
      </c>
      <c r="U3" s="32">
        <f>'2a) female mx'!DJ3</f>
        <v>2.8650353732828063E-3</v>
      </c>
      <c r="V3" s="32">
        <f>'2a) female mx'!DK3</f>
        <v>2.8208679095236594E-3</v>
      </c>
      <c r="W3" s="32">
        <f>'2a) female mx'!DL3</f>
        <v>2.7773813325951283E-3</v>
      </c>
      <c r="X3" s="32">
        <f>'2a) female mx'!DM3</f>
        <v>2.7345651459271887E-3</v>
      </c>
      <c r="Y3" s="32">
        <f>'2a) female mx'!DN3</f>
        <v>2.6924090147652292E-3</v>
      </c>
      <c r="Z3" s="32">
        <f>'2a) female mx'!DO3</f>
        <v>2.6509027636754967E-3</v>
      </c>
      <c r="AA3" s="32">
        <f>'2a) female mx'!DP3</f>
        <v>2.6100363740890029E-3</v>
      </c>
      <c r="AB3" s="32">
        <f>'2a) female mx'!DQ3</f>
        <v>2.5697999818832967E-3</v>
      </c>
      <c r="AC3" s="32">
        <f>'2a) female mx'!DR3</f>
        <v>2.5301838750015045E-3</v>
      </c>
      <c r="AD3" s="32">
        <f>'2a) female mx'!DS3</f>
        <v>2.491178491108091E-3</v>
      </c>
      <c r="AE3" s="32">
        <f>'2a) female mx'!DT3</f>
        <v>2.4527744152807447E-3</v>
      </c>
      <c r="AF3" s="32">
        <f>'2a) female mx'!DU3</f>
        <v>2.4149623777378554E-3</v>
      </c>
      <c r="AG3" s="32">
        <f>'2a) female mx'!DV3</f>
        <v>2.3777332516010208E-3</v>
      </c>
      <c r="AH3" s="32">
        <f>'2a) female mx'!DW3</f>
        <v>2.3410780506920447E-3</v>
      </c>
      <c r="AI3" s="32">
        <f>'2a) female mx'!DX3</f>
        <v>2.3049879273638993E-3</v>
      </c>
      <c r="AJ3" s="32">
        <f>'2a) female mx'!DY3</f>
        <v>2.269454170365128E-3</v>
      </c>
      <c r="AK3" s="32">
        <f>'2a) female mx'!DZ3</f>
        <v>2.2344682027371637E-3</v>
      </c>
      <c r="AL3" s="32">
        <f>'2a) female mx'!EA3</f>
        <v>2.2000215797440665E-3</v>
      </c>
      <c r="AM3" s="32">
        <f>'2a) female mx'!EB3</f>
        <v>2.1661059868341797E-3</v>
      </c>
      <c r="AN3" s="32">
        <f>'2a) female mx'!EC3</f>
        <v>2.1327132376331996E-3</v>
      </c>
      <c r="AO3" s="32">
        <f>'2a) female mx'!ED3</f>
        <v>2.0998352719681945E-3</v>
      </c>
      <c r="AP3" s="32">
        <f>'2a) female mx'!EE3</f>
        <v>2.0674641539220797E-3</v>
      </c>
      <c r="AQ3" s="32">
        <f>'2a) female mx'!EF3</f>
        <v>2.035592069918084E-3</v>
      </c>
      <c r="AR3" s="32">
        <f>'2a) female mx'!EG3</f>
        <v>2.0042113268337516E-3</v>
      </c>
      <c r="AS3" s="32">
        <f>'2a) female mx'!EH3</f>
        <v>1.9733143501440109E-3</v>
      </c>
      <c r="AT3" s="32">
        <f>'2a) female mx'!EI3</f>
        <v>1.9428936820928783E-3</v>
      </c>
      <c r="AU3" s="32">
        <f>'2a) female mx'!EJ3</f>
        <v>1.9129419798933392E-3</v>
      </c>
      <c r="AV3" s="32">
        <f>'2a) female mx'!EK3</f>
        <v>1.8834520139549853E-3</v>
      </c>
      <c r="AW3" s="32">
        <f>'2a) female mx'!EL3</f>
        <v>1.8544166661389717E-3</v>
      </c>
      <c r="AX3" s="32">
        <f>'2a) female mx'!EM3</f>
        <v>1.8258289280398772E-3</v>
      </c>
      <c r="AY3" s="32">
        <f>'2a) female mx'!EN3</f>
        <v>1.79768189929405E-3</v>
      </c>
      <c r="AZ3" s="32">
        <f>'2a) female mx'!EO3</f>
        <v>1.7699687859140337E-3</v>
      </c>
      <c r="BB3" s="31">
        <f>A3</f>
        <v>60</v>
      </c>
      <c r="BC3" s="32">
        <v>0</v>
      </c>
      <c r="BD3" s="32">
        <f t="shared" ref="BD3:BD8" ca="1" si="2">IF(OFFSET($B3,B$2-2016,B$2-2016,1,1)=0,"",OFFSET($B3,B$2-2016,B$2-2016,1,1))</f>
        <v>3.8488192155036907E-3</v>
      </c>
      <c r="BE3" s="32">
        <f t="shared" ref="BE3:BE53" ca="1" si="3">IF(OFFSET($B3,C$2-2016,C$2-2016,1,1)=0,"",OFFSET($B3,C$2-2016,C$2-2016,1,1))</f>
        <v>4.3025934858984486E-3</v>
      </c>
      <c r="BF3" s="32">
        <f t="shared" ref="BF3:BF53" ca="1" si="4">IF(OFFSET($B3,D$2-2016,D$2-2016,1,1)=0,"",OFFSET($B3,D$2-2016,D$2-2016,1,1))</f>
        <v>4.221053853640017E-3</v>
      </c>
      <c r="BG3" s="32">
        <f t="shared" ref="BG3:BG53" ca="1" si="5">IF(OFFSET($B3,E$2-2016,E$2-2016,1,1)=0,"",OFFSET($B3,E$2-2016,E$2-2016,1,1))</f>
        <v>4.2185451788592353E-3</v>
      </c>
      <c r="BH3" s="32">
        <f t="shared" ref="BH3:BH53" ca="1" si="6">IF(OFFSET($B3,F$2-2016,F$2-2016,1,1)=0,"",OFFSET($B3,F$2-2016,F$2-2016,1,1))</f>
        <v>4.5306518357589708E-3</v>
      </c>
      <c r="BI3" s="32">
        <f t="shared" ref="BI3:BI53" ca="1" si="7">IF(OFFSET($B3,G$2-2016,G$2-2016,1,1)=0,"",OFFSET($B3,G$2-2016,G$2-2016,1,1))</f>
        <v>5.1595297465347805E-3</v>
      </c>
      <c r="BJ3" s="32">
        <f t="shared" ref="BJ3:BJ53" ca="1" si="8">IF(OFFSET($B3,H$2-2016,H$2-2016,1,1)=0,"",OFFSET($B3,H$2-2016,H$2-2016,1,1))</f>
        <v>5.4314762252241832E-3</v>
      </c>
      <c r="BK3" s="32">
        <f t="shared" ref="BK3:BK53" ca="1" si="9">IF(OFFSET($B3,I$2-2016,I$2-2016,1,1)=0,"",OFFSET($B3,I$2-2016,I$2-2016,1,1))</f>
        <v>6.1931180995274775E-3</v>
      </c>
      <c r="BL3" s="32">
        <f t="shared" ref="BL3:BL53" ca="1" si="10">IF(OFFSET($B3,J$2-2016,J$2-2016,1,1)=0,"",OFFSET($B3,J$2-2016,J$2-2016,1,1))</f>
        <v>6.4266269326296692E-3</v>
      </c>
      <c r="BM3" s="32">
        <f t="shared" ref="BM3:BM53" ca="1" si="11">IF(OFFSET($B3,K$2-2016,K$2-2016,1,1)=0,"",OFFSET($B3,K$2-2016,K$2-2016,1,1))</f>
        <v>7.5212304031765324E-3</v>
      </c>
      <c r="BN3" s="32">
        <f t="shared" ref="BN3:BN53" ca="1" si="12">IF(OFFSET($B3,L$2-2016,L$2-2016,1,1)=0,"",OFFSET($B3,L$2-2016,L$2-2016,1,1))</f>
        <v>8.0651136408842316E-3</v>
      </c>
      <c r="BO3" s="32">
        <f t="shared" ref="BO3:BO53" ca="1" si="13">IF(OFFSET($B3,M$2-2016,M$2-2016,1,1)=0,"",OFFSET($B3,M$2-2016,M$2-2016,1,1))</f>
        <v>9.630693832514834E-3</v>
      </c>
      <c r="BP3" s="32">
        <f t="shared" ref="BP3:BP53" ca="1" si="14">IF(OFFSET($B3,N$2-2016,N$2-2016,1,1)=0,"",OFFSET($B3,N$2-2016,N$2-2016,1,1))</f>
        <v>1.0422122663244143E-2</v>
      </c>
      <c r="BQ3" s="32">
        <f t="shared" ref="BQ3:BQ53" ca="1" si="15">IF(OFFSET($B3,O$2-2016,O$2-2016,1,1)=0,"",OFFSET($B3,O$2-2016,O$2-2016,1,1))</f>
        <v>1.0782964860513528E-2</v>
      </c>
      <c r="BR3" s="32">
        <f t="shared" ref="BR3:BR53" ca="1" si="16">IF(OFFSET($B3,P$2-2016,P$2-2016,1,1)=0,"",OFFSET($B3,P$2-2016,P$2-2016,1,1))</f>
        <v>1.2977121656419387E-2</v>
      </c>
      <c r="BS3" s="32">
        <f t="shared" ref="BS3:BS53" ca="1" si="17">IF(OFFSET($B3,Q$2-2016,Q$2-2016,1,1)=0,"",OFFSET($B3,Q$2-2016,Q$2-2016,1,1))</f>
        <v>1.2730068001838528E-2</v>
      </c>
      <c r="BT3" s="32">
        <f t="shared" ref="BT3:BT53" ca="1" si="18">IF(OFFSET($B3,R$2-2016,R$2-2016,1,1)=0,"",OFFSET($B3,R$2-2016,R$2-2016,1,1))</f>
        <v>1.4050233965180339E-2</v>
      </c>
      <c r="BU3" s="32">
        <f t="shared" ref="BU3:BU53" ca="1" si="19">IF(OFFSET($B3,S$2-2016,S$2-2016,1,1)=0,"",OFFSET($B3,S$2-2016,S$2-2016,1,1))</f>
        <v>1.6736512137784942E-2</v>
      </c>
      <c r="BV3" s="32">
        <f t="shared" ref="BV3:BV53" ca="1" si="20">IF(OFFSET($B3,T$2-2016,T$2-2016,1,1)=0,"",OFFSET($B3,T$2-2016,T$2-2016,1,1))</f>
        <v>1.7857477912742677E-2</v>
      </c>
      <c r="BW3" s="32">
        <f t="shared" ref="BW3:BW53" ca="1" si="21">IF(OFFSET($B3,U$2-2016,U$2-2016,1,1)=0,"",OFFSET($B3,U$2-2016,U$2-2016,1,1))</f>
        <v>2.0192826764906493E-2</v>
      </c>
      <c r="BX3" s="32">
        <f t="shared" ref="BX3:BX53" ca="1" si="22">IF(OFFSET($B3,V$2-2016,V$2-2016,1,1)=0,"",OFFSET($B3,V$2-2016,V$2-2016,1,1))</f>
        <v>2.4322597404354048E-2</v>
      </c>
      <c r="BY3" s="32">
        <f t="shared" ref="BY3:BY53" ca="1" si="23">IF(OFFSET($B3,W$2-2016,W$2-2016,1,1)=0,"",OFFSET($B3,W$2-2016,W$2-2016,1,1))</f>
        <v>2.9006745821539857E-2</v>
      </c>
      <c r="BZ3" s="32">
        <f t="shared" ref="BZ3:BZ53" ca="1" si="24">IF(OFFSET($B3,X$2-2016,X$2-2016,1,1)=0,"",OFFSET($B3,X$2-2016,X$2-2016,1,1))</f>
        <v>3.4209838553396467E-2</v>
      </c>
      <c r="CA3" s="32">
        <f t="shared" ref="CA3:CA53" ca="1" si="25">IF(OFFSET($B3,Y$2-2016,Y$2-2016,1,1)=0,"",OFFSET($B3,Y$2-2016,Y$2-2016,1,1))</f>
        <v>3.902754281047309E-2</v>
      </c>
      <c r="CB3" s="32">
        <f t="shared" ref="CB3:CB53" ca="1" si="26">IF(OFFSET($B3,Z$2-2016,Z$2-2016,1,1)=0,"",OFFSET($B3,Z$2-2016,Z$2-2016,1,1))</f>
        <v>4.2599861159944713E-2</v>
      </c>
      <c r="CC3" s="32">
        <f t="shared" ref="CC3:CC53" ca="1" si="27">IF(OFFSET($B3,AA$2-2016,AA$2-2016,1,1)=0,"",OFFSET($B3,AA$2-2016,AA$2-2016,1,1))</f>
        <v>5.0248649491330892E-2</v>
      </c>
      <c r="CD3" s="32">
        <f t="shared" ref="CD3:CD53" ca="1" si="28">IF(OFFSET($B3,AB$2-2016,AB$2-2016,1,1)=0,"",OFFSET($B3,AB$2-2016,AB$2-2016,1,1))</f>
        <v>6.2293295178750978E-2</v>
      </c>
      <c r="CE3" s="32">
        <f t="shared" ref="CE3:CE53" ca="1" si="29">IF(OFFSET($B3,AC$2-2016,AC$2-2016,1,1)=0,"",OFFSET($B3,AC$2-2016,AC$2-2016,1,1))</f>
        <v>7.0389601838679802E-2</v>
      </c>
      <c r="CF3" s="32">
        <f t="shared" ref="CF3:CF53" ca="1" si="30">IF(OFFSET($B3,AD$2-2016,AD$2-2016,1,1)=0,"",OFFSET($B3,AD$2-2016,AD$2-2016,1,1))</f>
        <v>8.3083192300203404E-2</v>
      </c>
      <c r="CG3" s="32">
        <f t="shared" ref="CG3:CG53" ca="1" si="31">IF(OFFSET($B3,AE$2-2016,AE$2-2016,1,1)=0,"",OFFSET($B3,AE$2-2016,AE$2-2016,1,1))</f>
        <v>0.10479891613925862</v>
      </c>
      <c r="CH3" s="32">
        <f t="shared" ref="CH3:CH53" ca="1" si="32">IF(OFFSET($B3,AF$2-2016,AF$2-2016,1,1)=0,"",OFFSET($B3,AF$2-2016,AF$2-2016,1,1))</f>
        <v>0.12172841131482157</v>
      </c>
      <c r="CI3" s="32">
        <f t="shared" ref="CI3:CI53" ca="1" si="33">IF(OFFSET($B3,AG$2-2016,AG$2-2016,1,1)=0,"",OFFSET($B3,AG$2-2016,AG$2-2016,1,1))</f>
        <v>0.13396110995622387</v>
      </c>
      <c r="CJ3" s="32">
        <f t="shared" ref="CJ3:CJ53" ca="1" si="34">IF(OFFSET($B3,AH$2-2016,AH$2-2016,1,1)=0,"",OFFSET($B3,AH$2-2016,AH$2-2016,1,1))</f>
        <v>0.15023931758863812</v>
      </c>
      <c r="CK3" s="32">
        <f t="shared" ref="CK3:CK53" ca="1" si="35">IF(OFFSET($B3,AI$2-2016,AI$2-2016,1,1)=0,"",OFFSET($B3,AI$2-2016,AI$2-2016,1,1))</f>
        <v>0.17204364955486032</v>
      </c>
      <c r="CL3" s="32">
        <f t="shared" ref="CL3:CL53" ca="1" si="36">IF(OFFSET($B3,AJ$2-2016,AJ$2-2016,1,1)=0,"",OFFSET($B3,AJ$2-2016,AJ$2-2016,1,1))</f>
        <v>0.20609834309335084</v>
      </c>
      <c r="CM3" s="32">
        <f t="shared" ref="CM3:CM53" ca="1" si="37">IF(OFFSET($B3,AK$2-2016,AK$2-2016,1,1)=0,"",OFFSET($B3,AK$2-2016,AK$2-2016,1,1))</f>
        <v>0.23124351872085824</v>
      </c>
      <c r="CN3" s="32">
        <f t="shared" ref="CN3:CN53" ca="1" si="38">IF(OFFSET($B3,AL$2-2016,AL$2-2016,1,1)=0,"",OFFSET($B3,AL$2-2016,AL$2-2016,1,1))</f>
        <v>0.2639757005949826</v>
      </c>
      <c r="CO3" s="32">
        <f t="shared" ref="CO3:CO53" ca="1" si="39">IF(OFFSET($B3,AM$2-2016,AM$2-2016,1,1)=0,"",OFFSET($B3,AM$2-2016,AM$2-2016,1,1))</f>
        <v>0.29992142482498446</v>
      </c>
      <c r="CP3" s="32">
        <f t="shared" ref="CP3:CP53" ca="1" si="40">IF(OFFSET($B3,AN$2-2016,AN$2-2016,1,1)=0,"",OFFSET($B3,AN$2-2016,AN$2-2016,1,1))</f>
        <v>0.33827968851322637</v>
      </c>
      <c r="CQ3" s="32">
        <f t="shared" ref="CQ3:CQ53" ca="1" si="41">IF(OFFSET($B3,AO$2-2016,AO$2-2016,1,1)=0,"",OFFSET($B3,AO$2-2016,AO$2-2016,1,1))</f>
        <v>0.37925321917362614</v>
      </c>
      <c r="CR3" s="32">
        <f t="shared" ref="CR3:CR53" ca="1" si="42">IF(OFFSET($B3,AP$2-2016,AP$2-2016,1,1)=0,"",OFFSET($B3,AP$2-2016,AP$2-2016,1,1))</f>
        <v>0.42484035799188952</v>
      </c>
      <c r="CS3" s="32">
        <f t="shared" ref="CS3:CS53" ca="1" si="43">IF(OFFSET($B3,AQ$2-2016,AQ$2-2016,1,1)=0,"",OFFSET($B3,AQ$2-2016,AQ$2-2016,1,1))</f>
        <v>0.47251894978329873</v>
      </c>
      <c r="CT3" s="32">
        <f t="shared" ref="CT3:CT53" ca="1" si="44">IF(OFFSET($B3,AR$2-2016,AR$2-2016,1,1)=0,"",OFFSET($B3,AR$2-2016,AR$2-2016,1,1))</f>
        <v>0.5183066225453532</v>
      </c>
      <c r="CU3" s="32">
        <f t="shared" ref="CU3:CU53" ca="1" si="45">IF(OFFSET($B3,AS$2-2016,AS$2-2016,1,1)=0,"",OFFSET($B3,AS$2-2016,AS$2-2016,1,1))</f>
        <v>0.56888211405090772</v>
      </c>
      <c r="CV3" s="32">
        <f t="shared" ref="CV3:CV53" ca="1" si="46">IF(OFFSET($B3,AT$2-2016,AT$2-2016,1,1)=0,"",OFFSET($B3,AT$2-2016,AT$2-2016,1,1))</f>
        <v>0.61745327777819881</v>
      </c>
      <c r="CW3" s="32">
        <f t="shared" ref="CW3:CW53" ca="1" si="47">IF(OFFSET($B3,AU$2-2016,AU$2-2016,1,1)=0,"",OFFSET($B3,AU$2-2016,AU$2-2016,1,1))</f>
        <v>0.67450857034546208</v>
      </c>
      <c r="CX3" s="32">
        <f t="shared" ref="CX3:CX53" ca="1" si="48">IF(OFFSET($B3,AV$2-2016,AV$2-2016,1,1)=0,"",OFFSET($B3,AV$2-2016,AV$2-2016,1,1))</f>
        <v>0.68794921663715425</v>
      </c>
      <c r="CY3" s="32">
        <f t="shared" ref="CY3:CY53" ca="1" si="49">IF(OFFSET($B3,AW$2-2016,AW$2-2016,1,1)=0,"",OFFSET($B3,AW$2-2016,AW$2-2016,1,1))</f>
        <v>0.74862129340104711</v>
      </c>
      <c r="CZ3" s="32">
        <f t="shared" ref="CZ3:CZ53" ca="1" si="50">IF(OFFSET($B3,AX$2-2016,AX$2-2016,1,1)=0,"",OFFSET($B3,AX$2-2016,AX$2-2016,1,1))</f>
        <v>0.972526038071022</v>
      </c>
      <c r="DA3" s="32">
        <f t="shared" ref="DA3:DA53" ca="1" si="51">IF(OFFSET($B3,AY$2-2016,AY$2-2016,1,1)=0,"",OFFSET($B3,AY$2-2016,AY$2-2016,1,1))</f>
        <v>1.0579119117180762</v>
      </c>
      <c r="DB3" s="32"/>
      <c r="DC3" s="32"/>
      <c r="DD3" s="32"/>
      <c r="DE3" s="31">
        <f>BB3</f>
        <v>60</v>
      </c>
      <c r="DG3" s="32">
        <f ca="1">IF(OFFSET($C3,C$2-2017,C$2-2017,1,1)=0,"",OFFSET($C3,C$2-2017,C$2-2017,1,1))</f>
        <v>3.7894857130968823E-3</v>
      </c>
      <c r="DH3" s="32">
        <f t="shared" ref="DH3:DH53" ca="1" si="52">IF(OFFSET($C3,D$2-2017,D$2-2017,1,1)=0,"",OFFSET($C3,D$2-2017,D$2-2017,1,1))</f>
        <v>4.2464666209997568E-3</v>
      </c>
      <c r="DI3" s="32">
        <f t="shared" ref="DI3:DI53" ca="1" si="53">IF(OFFSET($C3,E$2-2017,E$2-2017,1,1)=0,"",OFFSET($C3,E$2-2017,E$2-2017,1,1))</f>
        <v>4.1555916464637412E-3</v>
      </c>
      <c r="DJ3" s="32">
        <f t="shared" ref="DJ3:DJ53" ca="1" si="54">IF(OFFSET($C3,F$2-2017,F$2-2017,1,1)=0,"",OFFSET($C3,F$2-2017,F$2-2017,1,1))</f>
        <v>4.1468395740045976E-3</v>
      </c>
      <c r="DK3" s="32">
        <f t="shared" ref="DK3:DK53" ca="1" si="55">IF(OFFSET($C3,G$2-2017,G$2-2017,1,1)=0,"",OFFSET($C3,G$2-2017,G$2-2017,1,1))</f>
        <v>4.457028194172717E-3</v>
      </c>
      <c r="DL3" s="32">
        <f t="shared" ref="DL3:DL53" ca="1" si="56">IF(OFFSET($C3,H$2-2017,H$2-2017,1,1)=0,"",OFFSET($C3,H$2-2017,H$2-2017,1,1))</f>
        <v>5.0709319033702422E-3</v>
      </c>
      <c r="DM3" s="32">
        <f t="shared" ref="DM3:DM53" ca="1" si="57">IF(OFFSET($C3,I$2-2017,I$2-2017,1,1)=0,"",OFFSET($C3,I$2-2017,I$2-2017,1,1))</f>
        <v>5.3483826300549479E-3</v>
      </c>
      <c r="DN3" s="32">
        <f t="shared" ref="DN3:DN53" ca="1" si="58">IF(OFFSET($C3,J$2-2017,J$2-2017,1,1)=0,"",OFFSET($C3,J$2-2017,J$2-2017,1,1))</f>
        <v>6.0980796997050354E-3</v>
      </c>
      <c r="DO3" s="32">
        <f t="shared" ref="DO3:DO53" ca="1" si="59">IF(OFFSET($C3,K$2-2017,K$2-2017,1,1)=0,"",OFFSET($C3,K$2-2017,K$2-2017,1,1))</f>
        <v>6.3179276372211683E-3</v>
      </c>
      <c r="DP3" s="32">
        <f t="shared" ref="DP3:DP53" ca="1" si="60">IF(OFFSET($C3,L$2-2017,L$2-2017,1,1)=0,"",OFFSET($C3,L$2-2017,L$2-2017,1,1))</f>
        <v>7.4102061425496994E-3</v>
      </c>
      <c r="DQ3" s="32">
        <f t="shared" ref="DQ3:DQ53" ca="1" si="61">IF(OFFSET($C3,M$2-2017,M$2-2017,1,1)=0,"",OFFSET($C3,M$2-2017,M$2-2017,1,1))</f>
        <v>7.9324227644314797E-3</v>
      </c>
      <c r="DR3" s="32">
        <f t="shared" ref="DR3:DR53" ca="1" si="62">IF(OFFSET($C3,N$2-2017,N$2-2017,1,1)=0,"",OFFSET($C3,N$2-2017,N$2-2017,1,1))</f>
        <v>9.5050756896762536E-3</v>
      </c>
      <c r="DS3" s="32">
        <f t="shared" ref="DS3:DS53" ca="1" si="63">IF(OFFSET($C3,O$2-2017,O$2-2017,1,1)=0,"",OFFSET($C3,O$2-2017,O$2-2017,1,1))</f>
        <v>1.0268442533550134E-2</v>
      </c>
      <c r="DT3" s="32">
        <f t="shared" ref="DT3:DT53" ca="1" si="64">IF(OFFSET($C3,P$2-2017,P$2-2017,1,1)=0,"",OFFSET($C3,P$2-2017,P$2-2017,1,1))</f>
        <v>1.0615951561424898E-2</v>
      </c>
      <c r="DU3" s="32">
        <f t="shared" ref="DU3:DU53" ca="1" si="65">IF(OFFSET($C3,Q$2-2017,Q$2-2017,1,1)=0,"",OFFSET($C3,Q$2-2017,Q$2-2017,1,1))</f>
        <v>1.2793560489674536E-2</v>
      </c>
      <c r="DV3" s="32">
        <f t="shared" ref="DV3:DV53" ca="1" si="66">IF(OFFSET($C3,R$2-2017,R$2-2017,1,1)=0,"",OFFSET($C3,R$2-2017,R$2-2017,1,1))</f>
        <v>1.2537445918806506E-2</v>
      </c>
      <c r="DW3" s="32">
        <f t="shared" ref="DW3:DW53" ca="1" si="67">IF(OFFSET($C3,S$2-2017,S$2-2017,1,1)=0,"",OFFSET($C3,S$2-2017,S$2-2017,1,1))</f>
        <v>1.3830690277041849E-2</v>
      </c>
      <c r="DX3" s="32">
        <f t="shared" ref="DX3:DX53" ca="1" si="68">IF(OFFSET($C3,T$2-2017,T$2-2017,1,1)=0,"",OFFSET($C3,T$2-2017,T$2-2017,1,1))</f>
        <v>1.6509162510190925E-2</v>
      </c>
      <c r="DY3" s="32">
        <f t="shared" ref="DY3:DY53" ca="1" si="69">IF(OFFSET($C3,U$2-2017,U$2-2017,1,1)=0,"",OFFSET($C3,U$2-2017,U$2-2017,1,1))</f>
        <v>1.7584438987257343E-2</v>
      </c>
      <c r="DZ3" s="32">
        <f t="shared" ref="DZ3:DZ53" ca="1" si="70">IF(OFFSET($C3,V$2-2017,V$2-2017,1,1)=0,"",OFFSET($C3,V$2-2017,V$2-2017,1,1))</f>
        <v>1.9923904538098555E-2</v>
      </c>
      <c r="EA3" s="32">
        <f t="shared" ref="EA3:EA53" ca="1" si="71">IF(OFFSET($C3,W$2-2017,W$2-2017,1,1)=0,"",OFFSET($C3,W$2-2017,W$2-2017,1,1))</f>
        <v>2.3997160041954266E-2</v>
      </c>
      <c r="EB3" s="32">
        <f t="shared" ref="EB3:EB53" ca="1" si="72">IF(OFFSET($C3,X$2-2017,X$2-2017,1,1)=0,"",OFFSET($C3,X$2-2017,X$2-2017,1,1))</f>
        <v>2.8726169082224355E-2</v>
      </c>
      <c r="EC3" s="32">
        <f t="shared" ref="EC3:EC53" ca="1" si="73">IF(OFFSET($C3,Y$2-2017,Y$2-2017,1,1)=0,"",OFFSET($C3,Y$2-2017,Y$2-2017,1,1))</f>
        <v>3.385944094985803E-2</v>
      </c>
      <c r="ED3" s="32">
        <f t="shared" ref="ED3:ED53" ca="1" si="74">IF(OFFSET($C3,Z$2-2017,Z$2-2017,1,1)=0,"",OFFSET($C3,Z$2-2017,Z$2-2017,1,1))</f>
        <v>3.8616007084990502E-2</v>
      </c>
      <c r="EE3" s="32">
        <f t="shared" ref="EE3:EE53" ca="1" si="75">IF(OFFSET($C3,AA$2-2017,AA$2-2017,1,1)=0,"",OFFSET($C3,AA$2-2017,AA$2-2017,1,1))</f>
        <v>4.2162668515288833E-2</v>
      </c>
      <c r="EF3" s="32">
        <f t="shared" ref="EF3:EF53" ca="1" si="76">IF(OFFSET($C3,AB$2-2017,AB$2-2017,1,1)=0,"",OFFSET($C3,AB$2-2017,AB$2-2017,1,1))</f>
        <v>4.9751583036214422E-2</v>
      </c>
      <c r="EG3" s="32">
        <f t="shared" ref="EG3:EG53" ca="1" si="77">IF(OFFSET($C3,AC$2-2017,AC$2-2017,1,1)=0,"",OFFSET($C3,AC$2-2017,AC$2-2017,1,1))</f>
        <v>6.1801499631409532E-2</v>
      </c>
      <c r="EH3" s="32">
        <f t="shared" ref="EH3:EH53" ca="1" si="78">IF(OFFSET($C3,AD$2-2017,AD$2-2017,1,1)=0,"",OFFSET($C3,AD$2-2017,AD$2-2017,1,1))</f>
        <v>6.9835700791070959E-2</v>
      </c>
      <c r="EI3" s="32">
        <f t="shared" ref="EI3:EI53" ca="1" si="79">IF(OFFSET($C3,AE$2-2017,AE$2-2017,1,1)=0,"",OFFSET($C3,AE$2-2017,AE$2-2017,1,1))</f>
        <v>8.2506648210751418E-2</v>
      </c>
      <c r="EJ3" s="32">
        <f t="shared" ref="EJ3:EJ53" ca="1" si="80">IF(OFFSET($C3,AF$2-2017,AF$2-2017,1,1)=0,"",OFFSET($C3,AF$2-2017,AF$2-2017,1,1))</f>
        <v>0.10426004958591142</v>
      </c>
      <c r="EK3" s="32">
        <f t="shared" ref="EK3:EK53" ca="1" si="81">IF(OFFSET($C3,AG$2-2017,AG$2-2017,1,1)=0,"",OFFSET($C3,AG$2-2017,AG$2-2017,1,1))</f>
        <v>0.12118743770537441</v>
      </c>
      <c r="EL3" s="32">
        <f t="shared" ref="EL3:EL53" ca="1" si="82">IF(OFFSET($C3,AH$2-2017,AH$2-2017,1,1)=0,"",OFFSET($C3,AH$2-2017,AH$2-2017,1,1))</f>
        <v>0.13340161637948966</v>
      </c>
      <c r="EM3" s="32">
        <f t="shared" ref="EM3:EM53" ca="1" si="83">IF(OFFSET($C3,AI$2-2017,AI$2-2017,1,1)=0,"",OFFSET($C3,AI$2-2017,AI$2-2017,1,1))</f>
        <v>0.14967628480782449</v>
      </c>
      <c r="EN3" s="32">
        <f t="shared" ref="EN3:EN53" ca="1" si="84">IF(OFFSET($C3,AJ$2-2017,AJ$2-2017,1,1)=0,"",OFFSET($C3,AJ$2-2017,AJ$2-2017,1,1))</f>
        <v>0.17150052799298041</v>
      </c>
      <c r="EO3" s="32">
        <f t="shared" ref="EO3:EO53" ca="1" si="85">IF(OFFSET($C3,AK$2-2017,AK$2-2017,1,1)=0,"",OFFSET($C3,AK$2-2017,AK$2-2017,1,1))</f>
        <v>0.2056424509341393</v>
      </c>
      <c r="EP3" s="32">
        <f t="shared" ref="EP3:EP53" ca="1" si="86">IF(OFFSET($C3,AL$2-2017,AL$2-2017,1,1)=0,"",OFFSET($C3,AL$2-2017,AL$2-2017,1,1))</f>
        <v>0.23083144578597201</v>
      </c>
      <c r="EQ3" s="32">
        <f t="shared" ref="EQ3:EQ53" ca="1" si="87">IF(OFFSET($C3,AM$2-2017,AM$2-2017,1,1)=0,"",OFFSET($C3,AM$2-2017,AM$2-2017,1,1))</f>
        <v>0.26365836677795484</v>
      </c>
      <c r="ER3" s="32">
        <f t="shared" ref="ER3:ER53" ca="1" si="88">IF(OFFSET($C3,AN$2-2017,AN$2-2017,1,1)=0,"",OFFSET($C3,AN$2-2017,AN$2-2017,1,1))</f>
        <v>0.29972259107223276</v>
      </c>
      <c r="ES3" s="32">
        <f t="shared" ref="ES3:ES53" ca="1" si="89">IF(OFFSET($C3,AO$2-2017,AO$2-2017,1,1)=0,"",OFFSET($C3,AO$2-2017,AO$2-2017,1,1))</f>
        <v>0.33821478116661896</v>
      </c>
      <c r="ET3" s="32">
        <f t="shared" ref="ET3:ET53" ca="1" si="90">IF(OFFSET($C3,AP$2-2017,AP$2-2017,1,1)=0,"",OFFSET($C3,AP$2-2017,AP$2-2017,1,1))</f>
        <v>0.37934350737735445</v>
      </c>
      <c r="EU3" s="32">
        <f t="shared" ref="EU3:EU53" ca="1" si="91">IF(OFFSET($C3,AQ$2-2017,AQ$2-2017,1,1)=0,"",OFFSET($C3,AQ$2-2017,AQ$2-2017,1,1))</f>
        <v>0.42514247022670054</v>
      </c>
      <c r="EV3" s="32">
        <f t="shared" ref="EV3:EV53" ca="1" si="92">IF(OFFSET($C3,AR$2-2017,AR$2-2017,1,1)=0,"",OFFSET($C3,AR$2-2017,AR$2-2017,1,1))</f>
        <v>0.4730800687287402</v>
      </c>
      <c r="EW3" s="32">
        <f t="shared" ref="EW3:EW53" ca="1" si="93">IF(OFFSET($C3,AS$2-2017,AS$2-2017,1,1)=0,"",OFFSET($C3,AS$2-2017,AS$2-2017,1,1))</f>
        <v>0.51902635579093637</v>
      </c>
      <c r="EX3" s="32">
        <f t="shared" ref="EX3:EX53" ca="1" si="94">IF(OFFSET($C3,AT$2-2017,AT$2-2017,1,1)=0,"",OFFSET($C3,AT$2-2017,AT$2-2017,1,1))</f>
        <v>0.56990061534310832</v>
      </c>
      <c r="EY3" s="32">
        <f t="shared" ref="EY3:EY53" ca="1" si="95">IF(OFFSET($C3,AU$2-2017,AU$2-2017,1,1)=0,"",OFFSET($C3,AU$2-2017,AU$2-2017,1,1))</f>
        <v>0.61866102298490266</v>
      </c>
      <c r="EZ3" s="32">
        <f t="shared" ref="EZ3:EZ53" ca="1" si="96">IF(OFFSET($C3,AV$2-2017,AV$2-2017,1,1)=0,"",OFFSET($C3,AV$2-2017,AV$2-2017,1,1))</f>
        <v>0.67618809540775038</v>
      </c>
      <c r="FA3" s="32">
        <f t="shared" ref="FA3:FA53" ca="1" si="97">IF(OFFSET($C3,AW$2-2017,AW$2-2017,1,1)=0,"",OFFSET($C3,AW$2-2017,AW$2-2017,1,1))</f>
        <v>0.6892571404740544</v>
      </c>
      <c r="FB3" s="32">
        <f t="shared" ref="FB3:FB53" ca="1" si="98">IF(OFFSET($C3,AX$2-2017,AX$2-2017,1,1)=0,"",OFFSET($C3,AX$2-2017,AX$2-2017,1,1))</f>
        <v>0.75029233737945722</v>
      </c>
      <c r="FC3" s="32">
        <f t="shared" ref="FC3:FC53" ca="1" si="99">IF(OFFSET($C3,AY$2-2017,AY$2-2017,1,1)=0,"",OFFSET($C3,AY$2-2017,AY$2-2017,1,1))</f>
        <v>0.97820548127738127</v>
      </c>
      <c r="FD3" s="32">
        <f t="shared" ref="FD3:FD53" ca="1" si="100">IF(OFFSET($C3,AZ$2-2017,AZ$2-2017,1,1)=0,"",OFFSET($C3,AZ$2-2017,AZ$2-2017,1,1))</f>
        <v>1.0641732499462015</v>
      </c>
    </row>
    <row r="4" spans="1:161" x14ac:dyDescent="0.25">
      <c r="A4" s="31">
        <f>'2a) female mx'!CP4</f>
        <v>61</v>
      </c>
      <c r="B4" s="32">
        <f>'2a) female mx'!CQ4</f>
        <v>4.3594621969587884E-3</v>
      </c>
      <c r="C4" s="32">
        <f>'2a) female mx'!CR4</f>
        <v>4.3025934858984486E-3</v>
      </c>
      <c r="D4" s="32">
        <f>'2a) female mx'!CS4</f>
        <v>4.2464666209997568E-3</v>
      </c>
      <c r="E4" s="32">
        <f>'2a) female mx'!CT4</f>
        <v>4.1910719249600758E-3</v>
      </c>
      <c r="F4" s="32">
        <f>'2a) female mx'!CU4</f>
        <v>4.1363998467161293E-3</v>
      </c>
      <c r="G4" s="32">
        <f>'2a) female mx'!CV4</f>
        <v>4.0824409597972258E-3</v>
      </c>
      <c r="H4" s="32">
        <f>'2a) female mx'!CW4</f>
        <v>4.0291859606999599E-3</v>
      </c>
      <c r="I4" s="32">
        <f>'2a) female mx'!CX4</f>
        <v>3.9766256672841178E-3</v>
      </c>
      <c r="J4" s="32">
        <f>'2a) female mx'!CY4</f>
        <v>3.9247510171895083E-3</v>
      </c>
      <c r="K4" s="32">
        <f>'2a) female mx'!CZ4</f>
        <v>3.8735530662734464E-3</v>
      </c>
      <c r="L4" s="32">
        <f>'2a) female mx'!DA4</f>
        <v>3.8230229870686145E-3</v>
      </c>
      <c r="M4" s="32">
        <f>'2a) female mx'!DB4</f>
        <v>3.7731520672610497E-3</v>
      </c>
      <c r="N4" s="32">
        <f>'2a) female mx'!DC4</f>
        <v>3.7239317081879776E-3</v>
      </c>
      <c r="O4" s="32">
        <f>'2a) female mx'!DD4</f>
        <v>3.6753534233552486E-3</v>
      </c>
      <c r="P4" s="32">
        <f>'2a) female mx'!DE4</f>
        <v>3.627408836974105E-3</v>
      </c>
      <c r="Q4" s="32">
        <f>'2a) female mx'!DF4</f>
        <v>3.5800896825170453E-3</v>
      </c>
      <c r="R4" s="32">
        <f>'2a) female mx'!DG4</f>
        <v>3.533387801292523E-3</v>
      </c>
      <c r="S4" s="32">
        <f>'2a) female mx'!DH4</f>
        <v>3.4872951410382345E-3</v>
      </c>
      <c r="T4" s="32">
        <f>'2a) female mx'!DI4</f>
        <v>3.4418037545327664E-3</v>
      </c>
      <c r="U4" s="32">
        <f>'2a) female mx'!DJ4</f>
        <v>3.396905798225343E-3</v>
      </c>
      <c r="V4" s="32">
        <f>'2a) female mx'!DK4</f>
        <v>3.3525935308834605E-3</v>
      </c>
      <c r="W4" s="32">
        <f>'2a) female mx'!DL4</f>
        <v>3.308859312258149E-3</v>
      </c>
      <c r="X4" s="32">
        <f>'2a) female mx'!DM4</f>
        <v>3.265695601766659E-3</v>
      </c>
      <c r="Y4" s="32">
        <f>'2a) female mx'!DN4</f>
        <v>3.2230949571923234E-3</v>
      </c>
      <c r="Z4" s="32">
        <f>'2a) female mx'!DO4</f>
        <v>3.1810500334013849E-3</v>
      </c>
      <c r="AA4" s="32">
        <f>'2a) female mx'!DP4</f>
        <v>3.1395535810765578E-3</v>
      </c>
      <c r="AB4" s="32">
        <f>'2a) female mx'!DQ4</f>
        <v>3.0985984454671126E-3</v>
      </c>
      <c r="AC4" s="32">
        <f>'2a) female mx'!DR4</f>
        <v>3.0581775651552664E-3</v>
      </c>
      <c r="AD4" s="32">
        <f>'2a) female mx'!DS4</f>
        <v>3.018283970838666E-3</v>
      </c>
      <c r="AE4" s="32">
        <f>'2a) female mx'!DT4</f>
        <v>2.9789107841287502E-3</v>
      </c>
      <c r="AF4" s="32">
        <f>'2a) female mx'!DU4</f>
        <v>2.9400512163647889E-3</v>
      </c>
      <c r="AG4" s="32">
        <f>'2a) female mx'!DV4</f>
        <v>2.9016985674433947E-3</v>
      </c>
      <c r="AH4" s="32">
        <f>'2a) female mx'!DW4</f>
        <v>2.8638462246633016E-3</v>
      </c>
      <c r="AI4" s="32">
        <f>'2a) female mx'!DX4</f>
        <v>2.8264876615852141E-3</v>
      </c>
      <c r="AJ4" s="32">
        <f>'2a) female mx'!DY4</f>
        <v>2.7896164369065279E-3</v>
      </c>
      <c r="AK4" s="32">
        <f>'2a) female mx'!DZ4</f>
        <v>2.7532261933507327E-3</v>
      </c>
      <c r="AL4" s="32">
        <f>'2a) female mx'!EA4</f>
        <v>2.7173106565712992E-3</v>
      </c>
      <c r="AM4" s="32">
        <f>'2a) female mx'!EB4</f>
        <v>2.6818636340698687E-3</v>
      </c>
      <c r="AN4" s="32">
        <f>'2a) female mx'!EC4</f>
        <v>2.6468790141285494E-3</v>
      </c>
      <c r="AO4" s="32">
        <f>'2a) female mx'!ED4</f>
        <v>2.6123507647561467E-3</v>
      </c>
      <c r="AP4" s="32">
        <f>'2a) female mx'!EE4</f>
        <v>2.5782729326481375E-3</v>
      </c>
      <c r="AQ4" s="32">
        <f>'2a) female mx'!EF4</f>
        <v>2.5446396421602078E-3</v>
      </c>
      <c r="AR4" s="32">
        <f>'2a) female mx'!EG4</f>
        <v>2.5114450942951873E-3</v>
      </c>
      <c r="AS4" s="32">
        <f>'2a) female mx'!EH4</f>
        <v>2.4786835657031937E-3</v>
      </c>
      <c r="AT4" s="32">
        <f>'2a) female mx'!EI4</f>
        <v>2.4463494076948219E-3</v>
      </c>
      <c r="AU4" s="32">
        <f>'2a) female mx'!EJ4</f>
        <v>2.4144370452672081E-3</v>
      </c>
      <c r="AV4" s="32">
        <f>'2a) female mx'!EK4</f>
        <v>2.3829409761427951E-3</v>
      </c>
      <c r="AW4" s="32">
        <f>'2a) female mx'!EL4</f>
        <v>2.3518557698206373E-3</v>
      </c>
      <c r="AX4" s="32">
        <f>'2a) female mx'!EM4</f>
        <v>2.3211760666400874E-3</v>
      </c>
      <c r="AY4" s="32">
        <f>'2a) female mx'!EN4</f>
        <v>2.2908965768566876E-3</v>
      </c>
      <c r="AZ4" s="32">
        <f>'2a) female mx'!EO4</f>
        <v>2.2610120797301224E-3</v>
      </c>
      <c r="BB4" s="31">
        <f t="shared" ref="BB4:BB53" si="101">A4</f>
        <v>61</v>
      </c>
      <c r="BC4" s="32">
        <v>0</v>
      </c>
      <c r="BD4" s="32">
        <f t="shared" ca="1" si="2"/>
        <v>4.3594621969587884E-3</v>
      </c>
      <c r="BE4" s="32">
        <f t="shared" ca="1" si="3"/>
        <v>4.2875472739221428E-3</v>
      </c>
      <c r="BF4" s="32">
        <f t="shared" ca="1" si="4"/>
        <v>4.2914906903164336E-3</v>
      </c>
      <c r="BG4" s="32">
        <f t="shared" ca="1" si="5"/>
        <v>4.6054916331253271E-3</v>
      </c>
      <c r="BH4" s="32">
        <f t="shared" ca="1" si="6"/>
        <v>5.2496755453735385E-3</v>
      </c>
      <c r="BI4" s="32">
        <f t="shared" ca="1" si="7"/>
        <v>5.5158607799293633E-3</v>
      </c>
      <c r="BJ4" s="32">
        <f t="shared" ca="1" si="8"/>
        <v>6.2896376701258999E-3</v>
      </c>
      <c r="BK4" s="32">
        <f t="shared" ca="1" si="9"/>
        <v>6.5371963882395467E-3</v>
      </c>
      <c r="BL4" s="32">
        <f t="shared" ca="1" si="10"/>
        <v>7.6339180974799199E-3</v>
      </c>
      <c r="BM4" s="32">
        <f t="shared" ca="1" si="11"/>
        <v>8.2000241252949396E-3</v>
      </c>
      <c r="BN4" s="32">
        <f t="shared" ca="1" si="12"/>
        <v>9.7579721323395787E-3</v>
      </c>
      <c r="BO4" s="32">
        <f t="shared" ca="1" si="13"/>
        <v>1.0578102808951835E-2</v>
      </c>
      <c r="BP4" s="32">
        <f t="shared" ca="1" si="14"/>
        <v>1.0952605662366379E-2</v>
      </c>
      <c r="BQ4" s="32">
        <f t="shared" ca="1" si="15"/>
        <v>1.3163316546744467E-2</v>
      </c>
      <c r="BR4" s="32">
        <f t="shared" ca="1" si="16"/>
        <v>1.2925649480836195E-2</v>
      </c>
      <c r="BS4" s="32">
        <f t="shared" ca="1" si="17"/>
        <v>1.4273262615387675E-2</v>
      </c>
      <c r="BT4" s="32">
        <f t="shared" ca="1" si="18"/>
        <v>1.6966992623963412E-2</v>
      </c>
      <c r="BU4" s="32">
        <f t="shared" ca="1" si="19"/>
        <v>1.8134756396560484E-2</v>
      </c>
      <c r="BV4" s="32">
        <f t="shared" ca="1" si="20"/>
        <v>2.0465378760364094E-2</v>
      </c>
      <c r="BW4" s="32">
        <f t="shared" ca="1" si="21"/>
        <v>2.4652448183869049E-2</v>
      </c>
      <c r="BX4" s="32">
        <f t="shared" ca="1" si="22"/>
        <v>2.9290063034408221E-2</v>
      </c>
      <c r="BY4" s="32">
        <f t="shared" ca="1" si="23"/>
        <v>3.4563862279431944E-2</v>
      </c>
      <c r="BZ4" s="32">
        <f t="shared" ca="1" si="24"/>
        <v>3.9443464324806818E-2</v>
      </c>
      <c r="CA4" s="32">
        <f t="shared" ca="1" si="25"/>
        <v>4.3041587137410672E-2</v>
      </c>
      <c r="CB4" s="32">
        <f t="shared" ca="1" si="26"/>
        <v>5.0750682121304999E-2</v>
      </c>
      <c r="CC4" s="32">
        <f t="shared" ca="1" si="27"/>
        <v>6.2789004269644413E-2</v>
      </c>
      <c r="CD4" s="32">
        <f t="shared" ca="1" si="28"/>
        <v>7.0947896145997752E-2</v>
      </c>
      <c r="CE4" s="32">
        <f t="shared" ca="1" si="29"/>
        <v>8.3663765193325038E-2</v>
      </c>
      <c r="CF4" s="32">
        <f t="shared" ca="1" si="30"/>
        <v>0.10534056781656721</v>
      </c>
      <c r="CG4" s="32">
        <f t="shared" ca="1" si="31"/>
        <v>0.12227179979871168</v>
      </c>
      <c r="CH4" s="32">
        <f t="shared" ca="1" si="32"/>
        <v>0.1345229500792062</v>
      </c>
      <c r="CI4" s="32">
        <f t="shared" ca="1" si="33"/>
        <v>0.15080446831293676</v>
      </c>
      <c r="CJ4" s="32">
        <f t="shared" ca="1" si="34"/>
        <v>0.17258849111745644</v>
      </c>
      <c r="CK4" s="32">
        <f t="shared" ca="1" si="35"/>
        <v>0.20655524592744925</v>
      </c>
      <c r="CL4" s="32">
        <f t="shared" ca="1" si="36"/>
        <v>0.23165632727520513</v>
      </c>
      <c r="CM4" s="32">
        <f t="shared" ca="1" si="37"/>
        <v>0.26429341634850134</v>
      </c>
      <c r="CN4" s="32">
        <f t="shared" ca="1" si="38"/>
        <v>0.30012039048257894</v>
      </c>
      <c r="CO4" s="32">
        <f t="shared" ca="1" si="39"/>
        <v>0.33834460831630786</v>
      </c>
      <c r="CP4" s="32">
        <f t="shared" ca="1" si="40"/>
        <v>0.37916295245954929</v>
      </c>
      <c r="CQ4" s="32">
        <f t="shared" ca="1" si="41"/>
        <v>0.42453846044229293</v>
      </c>
      <c r="CR4" s="32">
        <f t="shared" ca="1" si="42"/>
        <v>0.47195849637946796</v>
      </c>
      <c r="CS4" s="32">
        <f t="shared" ca="1" si="43"/>
        <v>0.51758788735302708</v>
      </c>
      <c r="CT4" s="32">
        <f t="shared" ca="1" si="44"/>
        <v>0.56786543297938119</v>
      </c>
      <c r="CU4" s="32">
        <f t="shared" ca="1" si="45"/>
        <v>0.61624789032223415</v>
      </c>
      <c r="CV4" s="32">
        <f t="shared" ca="1" si="46"/>
        <v>0.67283321691005404</v>
      </c>
      <c r="CW4" s="32">
        <f t="shared" ca="1" si="47"/>
        <v>0.68664377469657811</v>
      </c>
      <c r="CX4" s="32">
        <f t="shared" ca="1" si="48"/>
        <v>0.74695397115593842</v>
      </c>
      <c r="CY4" s="32">
        <f t="shared" ca="1" si="49"/>
        <v>0.96687956960846833</v>
      </c>
      <c r="CZ4" s="32">
        <f t="shared" ca="1" si="50"/>
        <v>1.0516874136909324</v>
      </c>
      <c r="DA4" s="32"/>
      <c r="DB4" s="32"/>
      <c r="DC4" s="32"/>
      <c r="DD4" s="32"/>
      <c r="DE4" s="31">
        <f t="shared" ref="DE4:DE53" si="102">BB4</f>
        <v>61</v>
      </c>
      <c r="DG4" s="32">
        <f t="shared" ref="DG4:DG52" ca="1" si="103">IF(OFFSET($C4,C$2-2017,C$2-2017,1,1)=0,"",OFFSET($C4,C$2-2017,C$2-2017,1,1))</f>
        <v>4.3025934858984486E-3</v>
      </c>
      <c r="DH4" s="32">
        <f t="shared" ca="1" si="52"/>
        <v>4.221053853640017E-3</v>
      </c>
      <c r="DI4" s="32">
        <f t="shared" ca="1" si="53"/>
        <v>4.2185451788592353E-3</v>
      </c>
      <c r="DJ4" s="32">
        <f t="shared" ca="1" si="54"/>
        <v>4.5306518357589708E-3</v>
      </c>
      <c r="DK4" s="32">
        <f t="shared" ca="1" si="55"/>
        <v>5.1595297465347805E-3</v>
      </c>
      <c r="DL4" s="32">
        <f t="shared" ca="1" si="56"/>
        <v>5.4314762252241832E-3</v>
      </c>
      <c r="DM4" s="32">
        <f t="shared" ca="1" si="57"/>
        <v>6.1931180995274775E-3</v>
      </c>
      <c r="DN4" s="32">
        <f t="shared" ca="1" si="58"/>
        <v>6.4266269326296692E-3</v>
      </c>
      <c r="DO4" s="32">
        <f t="shared" ca="1" si="59"/>
        <v>7.5212304031765324E-3</v>
      </c>
      <c r="DP4" s="32">
        <f t="shared" ca="1" si="60"/>
        <v>8.0651136408842316E-3</v>
      </c>
      <c r="DQ4" s="32">
        <f t="shared" ca="1" si="61"/>
        <v>9.630693832514834E-3</v>
      </c>
      <c r="DR4" s="32">
        <f t="shared" ca="1" si="62"/>
        <v>1.0422122663244143E-2</v>
      </c>
      <c r="DS4" s="32">
        <f t="shared" ca="1" si="63"/>
        <v>1.0782964860513528E-2</v>
      </c>
      <c r="DT4" s="32">
        <f t="shared" ca="1" si="64"/>
        <v>1.2977121656419387E-2</v>
      </c>
      <c r="DU4" s="32">
        <f t="shared" ca="1" si="65"/>
        <v>1.2730068001838528E-2</v>
      </c>
      <c r="DV4" s="32">
        <f t="shared" ca="1" si="66"/>
        <v>1.4050233965180339E-2</v>
      </c>
      <c r="DW4" s="32">
        <f t="shared" ca="1" si="67"/>
        <v>1.6736512137784942E-2</v>
      </c>
      <c r="DX4" s="32">
        <f t="shared" ca="1" si="68"/>
        <v>1.7857477912742677E-2</v>
      </c>
      <c r="DY4" s="32">
        <f t="shared" ca="1" si="69"/>
        <v>2.0192826764906493E-2</v>
      </c>
      <c r="DZ4" s="32">
        <f t="shared" ca="1" si="70"/>
        <v>2.4322597404354048E-2</v>
      </c>
      <c r="EA4" s="32">
        <f t="shared" ca="1" si="71"/>
        <v>2.9006745821539857E-2</v>
      </c>
      <c r="EB4" s="32">
        <f t="shared" ca="1" si="72"/>
        <v>3.4209838553396467E-2</v>
      </c>
      <c r="EC4" s="32">
        <f t="shared" ca="1" si="73"/>
        <v>3.902754281047309E-2</v>
      </c>
      <c r="ED4" s="32">
        <f t="shared" ca="1" si="74"/>
        <v>4.2599861159944713E-2</v>
      </c>
      <c r="EE4" s="32">
        <f t="shared" ca="1" si="75"/>
        <v>5.0248649491330892E-2</v>
      </c>
      <c r="EF4" s="32">
        <f t="shared" ca="1" si="76"/>
        <v>6.2293295178750978E-2</v>
      </c>
      <c r="EG4" s="32">
        <f t="shared" ca="1" si="77"/>
        <v>7.0389601838679802E-2</v>
      </c>
      <c r="EH4" s="32">
        <f t="shared" ca="1" si="78"/>
        <v>8.3083192300203404E-2</v>
      </c>
      <c r="EI4" s="32">
        <f t="shared" ca="1" si="79"/>
        <v>0.10479891613925862</v>
      </c>
      <c r="EJ4" s="32">
        <f t="shared" ca="1" si="80"/>
        <v>0.12172841131482157</v>
      </c>
      <c r="EK4" s="32">
        <f t="shared" ca="1" si="81"/>
        <v>0.13396110995622387</v>
      </c>
      <c r="EL4" s="32">
        <f t="shared" ca="1" si="82"/>
        <v>0.15023931758863812</v>
      </c>
      <c r="EM4" s="32">
        <f t="shared" ca="1" si="83"/>
        <v>0.17204364955486032</v>
      </c>
      <c r="EN4" s="32">
        <f t="shared" ca="1" si="84"/>
        <v>0.20609834309335084</v>
      </c>
      <c r="EO4" s="32">
        <f t="shared" ca="1" si="85"/>
        <v>0.23124351872085824</v>
      </c>
      <c r="EP4" s="32">
        <f t="shared" ca="1" si="86"/>
        <v>0.2639757005949826</v>
      </c>
      <c r="EQ4" s="32">
        <f t="shared" ca="1" si="87"/>
        <v>0.29992142482498446</v>
      </c>
      <c r="ER4" s="32">
        <f t="shared" ca="1" si="88"/>
        <v>0.33827968851322637</v>
      </c>
      <c r="ES4" s="32">
        <f t="shared" ca="1" si="89"/>
        <v>0.37925321917362614</v>
      </c>
      <c r="ET4" s="32">
        <f t="shared" ca="1" si="90"/>
        <v>0.42484035799188952</v>
      </c>
      <c r="EU4" s="32">
        <f t="shared" ca="1" si="91"/>
        <v>0.47251894978329873</v>
      </c>
      <c r="EV4" s="32">
        <f t="shared" ca="1" si="92"/>
        <v>0.5183066225453532</v>
      </c>
      <c r="EW4" s="32">
        <f t="shared" ca="1" si="93"/>
        <v>0.56888211405090772</v>
      </c>
      <c r="EX4" s="32">
        <f t="shared" ca="1" si="94"/>
        <v>0.61745327777819881</v>
      </c>
      <c r="EY4" s="32">
        <f t="shared" ca="1" si="95"/>
        <v>0.67450857034546208</v>
      </c>
      <c r="EZ4" s="32">
        <f t="shared" ca="1" si="96"/>
        <v>0.68794921663715425</v>
      </c>
      <c r="FA4" s="32">
        <f t="shared" ca="1" si="97"/>
        <v>0.74862129340104711</v>
      </c>
      <c r="FB4" s="32">
        <f t="shared" ca="1" si="98"/>
        <v>0.972526038071022</v>
      </c>
      <c r="FC4" s="32">
        <f t="shared" ca="1" si="99"/>
        <v>1.0579119117180762</v>
      </c>
      <c r="FD4" s="32"/>
      <c r="FE4" s="32"/>
    </row>
    <row r="5" spans="1:161" x14ac:dyDescent="0.25">
      <c r="A5" s="31">
        <f>'2a) female mx'!CP5</f>
        <v>62</v>
      </c>
      <c r="B5" s="32">
        <f>'2a) female mx'!CQ5</f>
        <v>4.3550881518046982E-3</v>
      </c>
      <c r="C5" s="32">
        <f>'2a) female mx'!CR5</f>
        <v>4.2875472739221428E-3</v>
      </c>
      <c r="D5" s="32">
        <f>'2a) female mx'!CS5</f>
        <v>4.221053853640017E-3</v>
      </c>
      <c r="E5" s="32">
        <f>'2a) female mx'!CT5</f>
        <v>4.1555916464637412E-3</v>
      </c>
      <c r="F5" s="32">
        <f>'2a) female mx'!CU5</f>
        <v>4.0911446598264518E-3</v>
      </c>
      <c r="G5" s="32">
        <f>'2a) female mx'!CV5</f>
        <v>4.027697149181989E-3</v>
      </c>
      <c r="H5" s="32">
        <f>'2a) female mx'!CW5</f>
        <v>3.9652336141584588E-3</v>
      </c>
      <c r="I5" s="32">
        <f>'2a) female mx'!CX5</f>
        <v>3.903738794771463E-3</v>
      </c>
      <c r="J5" s="32">
        <f>'2a) female mx'!CY5</f>
        <v>3.843197667696046E-3</v>
      </c>
      <c r="K5" s="32">
        <f>'2a) female mx'!CZ5</f>
        <v>3.7835954425964663E-3</v>
      </c>
      <c r="L5" s="32">
        <f>'2a) female mx'!DA5</f>
        <v>3.7249175585128795E-3</v>
      </c>
      <c r="M5" s="32">
        <f>'2a) female mx'!DB5</f>
        <v>3.6671496803040654E-3</v>
      </c>
      <c r="N5" s="32">
        <f>'2a) female mx'!DC5</f>
        <v>3.6102776951453201E-3</v>
      </c>
      <c r="O5" s="32">
        <f>'2a) female mx'!DD5</f>
        <v>3.5542877090806581E-3</v>
      </c>
      <c r="P5" s="32">
        <f>'2a) female mx'!DE5</f>
        <v>3.499166043628489E-3</v>
      </c>
      <c r="Q5" s="32">
        <f>'2a) female mx'!DF5</f>
        <v>3.4448992324399358E-3</v>
      </c>
      <c r="R5" s="32">
        <f>'2a) female mx'!DG5</f>
        <v>3.3914740180089678E-3</v>
      </c>
      <c r="S5" s="32">
        <f>'2a) female mx'!DH5</f>
        <v>3.3388773484335703E-3</v>
      </c>
      <c r="T5" s="32">
        <f>'2a) female mx'!DI5</f>
        <v>3.2870963742271287E-3</v>
      </c>
      <c r="U5" s="32">
        <f>'2a) female mx'!DJ5</f>
        <v>3.2361184451792716E-3</v>
      </c>
      <c r="V5" s="32">
        <f>'2a) female mx'!DK5</f>
        <v>3.1859311072653966E-3</v>
      </c>
      <c r="W5" s="32">
        <f>'2a) female mx'!DL5</f>
        <v>3.1365220996041224E-3</v>
      </c>
      <c r="X5" s="32">
        <f>'2a) female mx'!DM5</f>
        <v>3.0878793514619268E-3</v>
      </c>
      <c r="Y5" s="32">
        <f>'2a) female mx'!DN5</f>
        <v>3.0399909793042408E-3</v>
      </c>
      <c r="Z5" s="32">
        <f>'2a) female mx'!DO5</f>
        <v>2.9928452838922726E-3</v>
      </c>
      <c r="AA5" s="32">
        <f>'2a) female mx'!DP5</f>
        <v>2.9464307474248571E-3</v>
      </c>
      <c r="AB5" s="32">
        <f>'2a) female mx'!DQ5</f>
        <v>2.9007360307246317E-3</v>
      </c>
      <c r="AC5" s="32">
        <f>'2a) female mx'!DR5</f>
        <v>2.8557499704678461E-3</v>
      </c>
      <c r="AD5" s="32">
        <f>'2a) female mx'!DS5</f>
        <v>2.811461576457141E-3</v>
      </c>
      <c r="AE5" s="32">
        <f>'2a) female mx'!DT5</f>
        <v>2.7678600289366166E-3</v>
      </c>
      <c r="AF5" s="32">
        <f>'2a) female mx'!DU5</f>
        <v>2.7249346759485394E-3</v>
      </c>
      <c r="AG5" s="32">
        <f>'2a) female mx'!DV5</f>
        <v>2.6826750307310451E-3</v>
      </c>
      <c r="AH5" s="32">
        <f>'2a) female mx'!DW5</f>
        <v>2.6410707691562015E-3</v>
      </c>
      <c r="AI5" s="32">
        <f>'2a) female mx'!DX5</f>
        <v>2.6001117272077983E-3</v>
      </c>
      <c r="AJ5" s="32">
        <f>'2a) female mx'!DY5</f>
        <v>2.5597878984982537E-3</v>
      </c>
      <c r="AK5" s="32">
        <f>'2a) female mx'!DZ5</f>
        <v>2.5200894318240332E-3</v>
      </c>
      <c r="AL5" s="32">
        <f>'2a) female mx'!EA5</f>
        <v>2.4810066287589768E-3</v>
      </c>
      <c r="AM5" s="32">
        <f>'2a) female mx'!EB5</f>
        <v>2.442529941284952E-3</v>
      </c>
      <c r="AN5" s="32">
        <f>'2a) female mx'!EC5</f>
        <v>2.4046499694592494E-3</v>
      </c>
      <c r="AO5" s="32">
        <f>'2a) female mx'!ED5</f>
        <v>2.3673574591181598E-3</v>
      </c>
      <c r="AP5" s="32">
        <f>'2a) female mx'!EE5</f>
        <v>2.3306432996161538E-3</v>
      </c>
      <c r="AQ5" s="32">
        <f>'2a) female mx'!EF5</f>
        <v>2.2944985216001362E-3</v>
      </c>
      <c r="AR5" s="32">
        <f>'2a) female mx'!EG5</f>
        <v>2.2589142948182101E-3</v>
      </c>
      <c r="AS5" s="32">
        <f>'2a) female mx'!EH5</f>
        <v>2.223881925962427E-3</v>
      </c>
      <c r="AT5" s="32">
        <f>'2a) female mx'!EI5</f>
        <v>2.18939285654499E-3</v>
      </c>
      <c r="AU5" s="32">
        <f>'2a) female mx'!EJ5</f>
        <v>2.1554386608073984E-3</v>
      </c>
      <c r="AV5" s="32">
        <f>'2a) female mx'!EK5</f>
        <v>2.1220110436620141E-3</v>
      </c>
      <c r="AW5" s="32">
        <f>'2a) female mx'!EL5</f>
        <v>2.089101838665551E-3</v>
      </c>
      <c r="AX5" s="32">
        <f>'2a) female mx'!EM5</f>
        <v>2.0567030060239977E-3</v>
      </c>
      <c r="AY5" s="32">
        <f>'2a) female mx'!EN5</f>
        <v>2.0248066306284766E-3</v>
      </c>
      <c r="AZ5" s="32">
        <f>'2a) female mx'!EO5</f>
        <v>1.9934049201215617E-3</v>
      </c>
      <c r="BB5" s="31">
        <f t="shared" si="101"/>
        <v>62</v>
      </c>
      <c r="BC5" s="32">
        <v>0</v>
      </c>
      <c r="BD5" s="32">
        <f t="shared" ca="1" si="2"/>
        <v>4.3550881518046982E-3</v>
      </c>
      <c r="BE5" s="32">
        <f t="shared" ca="1" si="3"/>
        <v>4.3656975483791919E-3</v>
      </c>
      <c r="BF5" s="32">
        <f t="shared" ca="1" si="4"/>
        <v>4.6815676754014398E-3</v>
      </c>
      <c r="BG5" s="32">
        <f t="shared" ca="1" si="5"/>
        <v>5.3413963453165609E-3</v>
      </c>
      <c r="BH5" s="32">
        <f t="shared" ca="1" si="6"/>
        <v>5.60155635078881E-3</v>
      </c>
      <c r="BI5" s="32">
        <f t="shared" ca="1" si="7"/>
        <v>6.3876614955049984E-3</v>
      </c>
      <c r="BJ5" s="32">
        <f t="shared" ca="1" si="8"/>
        <v>6.649668179964781E-3</v>
      </c>
      <c r="BK5" s="32">
        <f t="shared" ca="1" si="9"/>
        <v>7.7482941480450764E-3</v>
      </c>
      <c r="BL5" s="32">
        <f t="shared" ca="1" si="10"/>
        <v>8.3371913465123872E-3</v>
      </c>
      <c r="BM5" s="32">
        <f t="shared" ca="1" si="11"/>
        <v>9.8869325296214727E-3</v>
      </c>
      <c r="BN5" s="32">
        <f t="shared" ca="1" si="12"/>
        <v>1.073641739329944E-2</v>
      </c>
      <c r="BO5" s="32">
        <f t="shared" ca="1" si="13"/>
        <v>1.1124915303636362E-2</v>
      </c>
      <c r="BP5" s="32">
        <f t="shared" ca="1" si="14"/>
        <v>1.3352182949142952E-2</v>
      </c>
      <c r="BQ5" s="32">
        <f t="shared" ca="1" si="15"/>
        <v>1.3124235823195265E-2</v>
      </c>
      <c r="BR5" s="32">
        <f t="shared" ca="1" si="16"/>
        <v>1.4499831546770156E-2</v>
      </c>
      <c r="BS5" s="32">
        <f t="shared" ca="1" si="17"/>
        <v>1.7200647084149832E-2</v>
      </c>
      <c r="BT5" s="32">
        <f t="shared" ca="1" si="18"/>
        <v>1.8416340267620762E-2</v>
      </c>
      <c r="BU5" s="32">
        <f t="shared" ca="1" si="19"/>
        <v>2.0741609517150799E-2</v>
      </c>
      <c r="BV5" s="32">
        <f t="shared" ca="1" si="20"/>
        <v>2.4986772233032757E-2</v>
      </c>
      <c r="BW5" s="32">
        <f t="shared" ca="1" si="21"/>
        <v>2.9576147487821298E-2</v>
      </c>
      <c r="BX5" s="32">
        <f t="shared" ca="1" si="22"/>
        <v>3.4921549653233547E-2</v>
      </c>
      <c r="BY5" s="32">
        <f t="shared" ca="1" si="23"/>
        <v>3.9863818367904279E-2</v>
      </c>
      <c r="BZ5" s="32">
        <f t="shared" ca="1" si="24"/>
        <v>4.3487893454667789E-2</v>
      </c>
      <c r="CA5" s="32">
        <f t="shared" ca="1" si="25"/>
        <v>5.1257730543028936E-2</v>
      </c>
      <c r="CB5" s="32">
        <f t="shared" ca="1" si="26"/>
        <v>6.3288658046753099E-2</v>
      </c>
      <c r="CC5" s="32">
        <f t="shared" ca="1" si="27"/>
        <v>7.1510618558113026E-2</v>
      </c>
      <c r="CD5" s="32">
        <f t="shared" ca="1" si="28"/>
        <v>8.4248395042792426E-2</v>
      </c>
      <c r="CE5" s="32">
        <f t="shared" ca="1" si="29"/>
        <v>0.10588501901270995</v>
      </c>
      <c r="CF5" s="32">
        <f t="shared" ca="1" si="30"/>
        <v>0.12281761393690246</v>
      </c>
      <c r="CG5" s="32">
        <f t="shared" ca="1" si="31"/>
        <v>0.13508714658997822</v>
      </c>
      <c r="CH5" s="32">
        <f t="shared" ca="1" si="32"/>
        <v>0.15137174494772473</v>
      </c>
      <c r="CI5" s="32">
        <f t="shared" ca="1" si="33"/>
        <v>0.17313505812780436</v>
      </c>
      <c r="CJ5" s="32">
        <f t="shared" ca="1" si="34"/>
        <v>0.20701316167701644</v>
      </c>
      <c r="CK5" s="32">
        <f t="shared" ca="1" si="35"/>
        <v>0.23206987276221716</v>
      </c>
      <c r="CL5" s="32">
        <f t="shared" ca="1" si="36"/>
        <v>0.26461151449820208</v>
      </c>
      <c r="CM5" s="32">
        <f t="shared" ca="1" si="37"/>
        <v>0.3003194881325208</v>
      </c>
      <c r="CN5" s="32">
        <f t="shared" ca="1" si="38"/>
        <v>0.3384095405782539</v>
      </c>
      <c r="CO5" s="32">
        <f t="shared" ca="1" si="39"/>
        <v>0.37907270723000902</v>
      </c>
      <c r="CP5" s="32">
        <f t="shared" ca="1" si="40"/>
        <v>0.42423677742535254</v>
      </c>
      <c r="CQ5" s="32">
        <f t="shared" ca="1" si="41"/>
        <v>0.47139870772785097</v>
      </c>
      <c r="CR5" s="32">
        <f t="shared" ca="1" si="42"/>
        <v>0.51687014882995852</v>
      </c>
      <c r="CS5" s="32">
        <f t="shared" ca="1" si="43"/>
        <v>0.56685056887551055</v>
      </c>
      <c r="CT5" s="32">
        <f t="shared" ca="1" si="44"/>
        <v>0.6150448560142262</v>
      </c>
      <c r="CU5" s="32">
        <f t="shared" ca="1" si="45"/>
        <v>0.67116202473998332</v>
      </c>
      <c r="CV5" s="32">
        <f t="shared" ca="1" si="46"/>
        <v>0.68534080994271718</v>
      </c>
      <c r="CW5" s="32">
        <f t="shared" ca="1" si="47"/>
        <v>0.74529036235512192</v>
      </c>
      <c r="CX5" s="32">
        <f t="shared" ca="1" si="48"/>
        <v>0.96126588443895833</v>
      </c>
      <c r="CY5" s="32">
        <f t="shared" ca="1" si="49"/>
        <v>1.0454995391059303</v>
      </c>
      <c r="CZ5" s="32"/>
      <c r="DA5" s="32" t="str">
        <f t="shared" ca="1" si="51"/>
        <v/>
      </c>
      <c r="DB5" s="32"/>
      <c r="DC5" s="32"/>
      <c r="DD5" s="32"/>
      <c r="DE5" s="31">
        <f t="shared" si="102"/>
        <v>62</v>
      </c>
      <c r="DG5" s="32">
        <f t="shared" ca="1" si="103"/>
        <v>4.2875472739221428E-3</v>
      </c>
      <c r="DH5" s="32">
        <f t="shared" ca="1" si="52"/>
        <v>4.2914906903164336E-3</v>
      </c>
      <c r="DI5" s="32">
        <f t="shared" ca="1" si="53"/>
        <v>4.6054916331253271E-3</v>
      </c>
      <c r="DJ5" s="32">
        <f t="shared" ca="1" si="54"/>
        <v>5.2496755453735385E-3</v>
      </c>
      <c r="DK5" s="32">
        <f t="shared" ca="1" si="55"/>
        <v>5.5158607799293633E-3</v>
      </c>
      <c r="DL5" s="32">
        <f t="shared" ca="1" si="56"/>
        <v>6.2896376701258999E-3</v>
      </c>
      <c r="DM5" s="32">
        <f t="shared" ca="1" si="57"/>
        <v>6.5371963882395467E-3</v>
      </c>
      <c r="DN5" s="32">
        <f t="shared" ca="1" si="58"/>
        <v>7.6339180974799199E-3</v>
      </c>
      <c r="DO5" s="32">
        <f t="shared" ca="1" si="59"/>
        <v>8.2000241252949396E-3</v>
      </c>
      <c r="DP5" s="32">
        <f t="shared" ca="1" si="60"/>
        <v>9.7579721323395787E-3</v>
      </c>
      <c r="DQ5" s="32">
        <f t="shared" ca="1" si="61"/>
        <v>1.0578102808951835E-2</v>
      </c>
      <c r="DR5" s="32">
        <f t="shared" ca="1" si="62"/>
        <v>1.0952605662366379E-2</v>
      </c>
      <c r="DS5" s="32">
        <f t="shared" ca="1" si="63"/>
        <v>1.3163316546744467E-2</v>
      </c>
      <c r="DT5" s="32">
        <f t="shared" ca="1" si="64"/>
        <v>1.2925649480836195E-2</v>
      </c>
      <c r="DU5" s="32">
        <f t="shared" ca="1" si="65"/>
        <v>1.4273262615387675E-2</v>
      </c>
      <c r="DV5" s="32">
        <f t="shared" ca="1" si="66"/>
        <v>1.6966992623963412E-2</v>
      </c>
      <c r="DW5" s="32">
        <f t="shared" ca="1" si="67"/>
        <v>1.8134756396560484E-2</v>
      </c>
      <c r="DX5" s="32">
        <f t="shared" ca="1" si="68"/>
        <v>2.0465378760364094E-2</v>
      </c>
      <c r="DY5" s="32">
        <f t="shared" ca="1" si="69"/>
        <v>2.4652448183869049E-2</v>
      </c>
      <c r="DZ5" s="32">
        <f t="shared" ca="1" si="70"/>
        <v>2.9290063034408221E-2</v>
      </c>
      <c r="EA5" s="32">
        <f t="shared" ca="1" si="71"/>
        <v>3.4563862279431944E-2</v>
      </c>
      <c r="EB5" s="32">
        <f t="shared" ca="1" si="72"/>
        <v>3.9443464324806818E-2</v>
      </c>
      <c r="EC5" s="32">
        <f t="shared" ca="1" si="73"/>
        <v>4.3041587137410672E-2</v>
      </c>
      <c r="ED5" s="32">
        <f t="shared" ca="1" si="74"/>
        <v>5.0750682121304999E-2</v>
      </c>
      <c r="EE5" s="32">
        <f t="shared" ca="1" si="75"/>
        <v>6.2789004269644413E-2</v>
      </c>
      <c r="EF5" s="32">
        <f t="shared" ca="1" si="76"/>
        <v>7.0947896145997752E-2</v>
      </c>
      <c r="EG5" s="32">
        <f t="shared" ca="1" si="77"/>
        <v>8.3663765193325038E-2</v>
      </c>
      <c r="EH5" s="32">
        <f t="shared" ca="1" si="78"/>
        <v>0.10534056781656721</v>
      </c>
      <c r="EI5" s="32">
        <f t="shared" ca="1" si="79"/>
        <v>0.12227179979871168</v>
      </c>
      <c r="EJ5" s="32">
        <f t="shared" ca="1" si="80"/>
        <v>0.1345229500792062</v>
      </c>
      <c r="EK5" s="32">
        <f t="shared" ca="1" si="81"/>
        <v>0.15080446831293676</v>
      </c>
      <c r="EL5" s="32">
        <f t="shared" ca="1" si="82"/>
        <v>0.17258849111745644</v>
      </c>
      <c r="EM5" s="32">
        <f t="shared" ca="1" si="83"/>
        <v>0.20655524592744925</v>
      </c>
      <c r="EN5" s="32">
        <f t="shared" ca="1" si="84"/>
        <v>0.23165632727520513</v>
      </c>
      <c r="EO5" s="32">
        <f t="shared" ca="1" si="85"/>
        <v>0.26429341634850134</v>
      </c>
      <c r="EP5" s="32">
        <f t="shared" ca="1" si="86"/>
        <v>0.30012039048257894</v>
      </c>
      <c r="EQ5" s="32">
        <f t="shared" ca="1" si="87"/>
        <v>0.33834460831630786</v>
      </c>
      <c r="ER5" s="32">
        <f t="shared" ca="1" si="88"/>
        <v>0.37916295245954929</v>
      </c>
      <c r="ES5" s="32">
        <f t="shared" ca="1" si="89"/>
        <v>0.42453846044229293</v>
      </c>
      <c r="ET5" s="32">
        <f t="shared" ca="1" si="90"/>
        <v>0.47195849637946796</v>
      </c>
      <c r="EU5" s="32">
        <f t="shared" ca="1" si="91"/>
        <v>0.51758788735302708</v>
      </c>
      <c r="EV5" s="32">
        <f t="shared" ca="1" si="92"/>
        <v>0.56786543297938119</v>
      </c>
      <c r="EW5" s="32">
        <f t="shared" ca="1" si="93"/>
        <v>0.61624789032223415</v>
      </c>
      <c r="EX5" s="32">
        <f t="shared" ca="1" si="94"/>
        <v>0.67283321691005404</v>
      </c>
      <c r="EY5" s="32">
        <f t="shared" ca="1" si="95"/>
        <v>0.68664377469657811</v>
      </c>
      <c r="EZ5" s="32">
        <f t="shared" ca="1" si="96"/>
        <v>0.74695397115593842</v>
      </c>
      <c r="FA5" s="32">
        <f t="shared" ca="1" si="97"/>
        <v>0.96687956960846833</v>
      </c>
      <c r="FB5" s="32">
        <f t="shared" ca="1" si="98"/>
        <v>1.0516874136909324</v>
      </c>
      <c r="FC5" s="32"/>
      <c r="FD5" s="32" t="str">
        <f t="shared" ca="1" si="100"/>
        <v/>
      </c>
      <c r="FE5" s="32"/>
    </row>
    <row r="6" spans="1:161" x14ac:dyDescent="0.25">
      <c r="A6" s="31">
        <f>'2a) female mx'!CP6</f>
        <v>63</v>
      </c>
      <c r="B6" s="32">
        <f>'2a) female mx'!CQ6</f>
        <v>4.4411875637830507E-3</v>
      </c>
      <c r="C6" s="32">
        <f>'2a) female mx'!CR6</f>
        <v>4.3656975483791919E-3</v>
      </c>
      <c r="D6" s="32">
        <f>'2a) female mx'!CS6</f>
        <v>4.2914906903164336E-3</v>
      </c>
      <c r="E6" s="32">
        <f>'2a) female mx'!CT6</f>
        <v>4.2185451788592353E-3</v>
      </c>
      <c r="F6" s="32">
        <f>'2a) female mx'!CU6</f>
        <v>4.1468395740045976E-3</v>
      </c>
      <c r="G6" s="32">
        <f>'2a) female mx'!CV6</f>
        <v>4.0763528001804619E-3</v>
      </c>
      <c r="H6" s="32">
        <f>'2a) female mx'!CW6</f>
        <v>4.0070641400512183E-3</v>
      </c>
      <c r="I6" s="32">
        <f>'2a) female mx'!CX6</f>
        <v>3.9389532284285064E-3</v>
      </c>
      <c r="J6" s="32">
        <f>'2a) female mx'!CY6</f>
        <v>3.8720000462855158E-3</v>
      </c>
      <c r="K6" s="32">
        <f>'2a) female mx'!CZ6</f>
        <v>3.80618491487304E-3</v>
      </c>
      <c r="L6" s="32">
        <f>'2a) female mx'!DA6</f>
        <v>3.7414884899355278E-3</v>
      </c>
      <c r="M6" s="32">
        <f>'2a) female mx'!DB6</f>
        <v>3.6778917560254644E-3</v>
      </c>
      <c r="N6" s="32">
        <f>'2a) female mx'!DC6</f>
        <v>3.6153760209143835E-3</v>
      </c>
      <c r="O6" s="32">
        <f>'2a) female mx'!DD6</f>
        <v>3.5539229100988853E-3</v>
      </c>
      <c r="P6" s="32">
        <f>'2a) female mx'!DE6</f>
        <v>3.4935143614000406E-3</v>
      </c>
      <c r="Q6" s="32">
        <f>'2a) female mx'!DF6</f>
        <v>3.4341326196545858E-3</v>
      </c>
      <c r="R6" s="32">
        <f>'2a) female mx'!DG6</f>
        <v>3.3757602314963618E-3</v>
      </c>
      <c r="S6" s="32">
        <f>'2a) female mx'!DH6</f>
        <v>3.3183800402264573E-3</v>
      </c>
      <c r="T6" s="32">
        <f>'2a) female mx'!DI6</f>
        <v>3.261975180770539E-3</v>
      </c>
      <c r="U6" s="32">
        <f>'2a) female mx'!DJ6</f>
        <v>3.2065290747219088E-3</v>
      </c>
      <c r="V6" s="32">
        <f>'2a) female mx'!DK6</f>
        <v>3.1520254254688049E-3</v>
      </c>
      <c r="W6" s="32">
        <f>'2a) female mx'!DL6</f>
        <v>3.0984482134045364E-3</v>
      </c>
      <c r="X6" s="32">
        <f>'2a) female mx'!DM6</f>
        <v>3.0457816912190317E-3</v>
      </c>
      <c r="Y6" s="32">
        <f>'2a) female mx'!DN6</f>
        <v>2.9940103792704181E-3</v>
      </c>
      <c r="Z6" s="32">
        <f>'2a) female mx'!DO6</f>
        <v>2.9431190610352759E-3</v>
      </c>
      <c r="AA6" s="32">
        <f>'2a) female mx'!DP6</f>
        <v>2.8930927786362292E-3</v>
      </c>
      <c r="AB6" s="32">
        <f>'2a) female mx'!DQ6</f>
        <v>2.8439168284455545E-3</v>
      </c>
      <c r="AC6" s="32">
        <f>'2a) female mx'!DR6</f>
        <v>2.7955767567635161E-3</v>
      </c>
      <c r="AD6" s="32">
        <f>'2a) female mx'!DS6</f>
        <v>2.7480583555701691E-3</v>
      </c>
      <c r="AE6" s="32">
        <f>'2a) female mx'!DT6</f>
        <v>2.7013476583493587E-3</v>
      </c>
      <c r="AF6" s="32">
        <f>'2a) female mx'!DU6</f>
        <v>2.6554309359837162E-3</v>
      </c>
      <c r="AG6" s="32">
        <f>'2a) female mx'!DV6</f>
        <v>2.6102946927194165E-3</v>
      </c>
      <c r="AH6" s="32">
        <f>'2a) female mx'!DW6</f>
        <v>2.5659256621995367E-3</v>
      </c>
      <c r="AI6" s="32">
        <f>'2a) female mx'!DX6</f>
        <v>2.5223108035648334E-3</v>
      </c>
      <c r="AJ6" s="32">
        <f>'2a) female mx'!DY6</f>
        <v>2.4794372976207979E-3</v>
      </c>
      <c r="AK6" s="32">
        <f>'2a) female mx'!DZ6</f>
        <v>2.437292543069864E-3</v>
      </c>
      <c r="AL6" s="32">
        <f>'2a) female mx'!EA6</f>
        <v>2.3958641528076595E-3</v>
      </c>
      <c r="AM6" s="32">
        <f>'2a) female mx'!EB6</f>
        <v>2.3551399502822106E-3</v>
      </c>
      <c r="AN6" s="32">
        <f>'2a) female mx'!EC6</f>
        <v>2.3151079659150375E-3</v>
      </c>
      <c r="AO6" s="32">
        <f>'2a) female mx'!ED6</f>
        <v>2.2757564335830738E-3</v>
      </c>
      <c r="AP6" s="32">
        <f>'2a) female mx'!EE6</f>
        <v>2.2370737871603955E-3</v>
      </c>
      <c r="AQ6" s="32">
        <f>'2a) female mx'!EF6</f>
        <v>2.199048657118723E-3</v>
      </c>
      <c r="AR6" s="32">
        <f>'2a) female mx'!EG6</f>
        <v>2.1616698671857166E-3</v>
      </c>
      <c r="AS6" s="32">
        <f>'2a) female mx'!EH6</f>
        <v>2.1249264310600631E-3</v>
      </c>
      <c r="AT6" s="32">
        <f>'2a) female mx'!EI6</f>
        <v>2.0888075491824081E-3</v>
      </c>
      <c r="AU6" s="32">
        <f>'2a) female mx'!EJ6</f>
        <v>2.0533026055611667E-3</v>
      </c>
      <c r="AV6" s="32">
        <f>'2a) female mx'!EK6</f>
        <v>2.0184011646522935E-3</v>
      </c>
      <c r="AW6" s="32">
        <f>'2a) female mx'!EL6</f>
        <v>1.9840929682920882E-3</v>
      </c>
      <c r="AX6" s="32">
        <f>'2a) female mx'!EM6</f>
        <v>1.9503679326821368E-3</v>
      </c>
      <c r="AY6" s="32">
        <f>'2a) female mx'!EN6</f>
        <v>1.9172161454254976E-3</v>
      </c>
      <c r="AZ6" s="32">
        <f>'2a) female mx'!EO6</f>
        <v>1.8846278626132725E-3</v>
      </c>
      <c r="BB6" s="31">
        <f t="shared" si="101"/>
        <v>63</v>
      </c>
      <c r="BC6" s="32">
        <v>0</v>
      </c>
      <c r="BD6" s="32">
        <f t="shared" ca="1" si="2"/>
        <v>4.4411875637830507E-3</v>
      </c>
      <c r="BE6" s="32">
        <f t="shared" ca="1" si="3"/>
        <v>4.7589003835602503E-3</v>
      </c>
      <c r="BF6" s="32">
        <f t="shared" ca="1" si="4"/>
        <v>5.4347196643237576E-3</v>
      </c>
      <c r="BG6" s="32">
        <f t="shared" ca="1" si="5"/>
        <v>5.6885833060246818E-3</v>
      </c>
      <c r="BH6" s="32">
        <f t="shared" ca="1" si="6"/>
        <v>6.4872130194330276E-3</v>
      </c>
      <c r="BI6" s="32">
        <f t="shared" ca="1" si="7"/>
        <v>6.7640750373026441E-3</v>
      </c>
      <c r="BJ6" s="32">
        <f t="shared" ca="1" si="8"/>
        <v>7.8643838508626988E-3</v>
      </c>
      <c r="BK6" s="32">
        <f t="shared" ca="1" si="9"/>
        <v>8.4766530544641457E-3</v>
      </c>
      <c r="BL6" s="32">
        <f t="shared" ca="1" si="10"/>
        <v>1.0017597254794609E-2</v>
      </c>
      <c r="BM6" s="32">
        <f t="shared" ca="1" si="11"/>
        <v>1.089710135409099E-2</v>
      </c>
      <c r="BN6" s="32">
        <f t="shared" ca="1" si="12"/>
        <v>1.1299935771296871E-2</v>
      </c>
      <c r="BO6" s="32">
        <f t="shared" ca="1" si="13"/>
        <v>1.354375919429484E-2</v>
      </c>
      <c r="BP6" s="32">
        <f t="shared" ca="1" si="14"/>
        <v>1.3325873194860836E-2</v>
      </c>
      <c r="BQ6" s="32">
        <f t="shared" ca="1" si="15"/>
        <v>1.4729996956550818E-2</v>
      </c>
      <c r="BR6" s="32">
        <f t="shared" ca="1" si="16"/>
        <v>1.743751922751529E-2</v>
      </c>
      <c r="BS6" s="32">
        <f t="shared" ca="1" si="17"/>
        <v>1.8702296376979004E-2</v>
      </c>
      <c r="BT6" s="32">
        <f t="shared" ca="1" si="18"/>
        <v>2.1021568689223061E-2</v>
      </c>
      <c r="BU6" s="32">
        <f t="shared" ca="1" si="19"/>
        <v>2.5325630216068491E-2</v>
      </c>
      <c r="BV6" s="32">
        <f t="shared" ca="1" si="20"/>
        <v>2.9865026210211826E-2</v>
      </c>
      <c r="BW6" s="32">
        <f t="shared" ca="1" si="21"/>
        <v>3.5282938588404165E-2</v>
      </c>
      <c r="BX6" s="32">
        <f t="shared" ca="1" si="22"/>
        <v>4.0288652177791325E-2</v>
      </c>
      <c r="BY6" s="32">
        <f t="shared" ca="1" si="23"/>
        <v>4.3938827606121347E-2</v>
      </c>
      <c r="BZ6" s="32">
        <f t="shared" ca="1" si="24"/>
        <v>5.1769844869115657E-2</v>
      </c>
      <c r="CA6" s="32">
        <f t="shared" ca="1" si="25"/>
        <v>6.3792287900563155E-2</v>
      </c>
      <c r="CB6" s="32">
        <f t="shared" ca="1" si="26"/>
        <v>7.2077804196487252E-2</v>
      </c>
      <c r="CC6" s="32">
        <f t="shared" ca="1" si="27"/>
        <v>8.4837110198008353E-2</v>
      </c>
      <c r="CD6" s="32">
        <f t="shared" ca="1" si="28"/>
        <v>0.10643228419695933</v>
      </c>
      <c r="CE6" s="32">
        <f t="shared" ca="1" si="29"/>
        <v>0.12336586455737243</v>
      </c>
      <c r="CF6" s="32">
        <f t="shared" ca="1" si="30"/>
        <v>0.1356537093713574</v>
      </c>
      <c r="CG6" s="32">
        <f t="shared" ca="1" si="31"/>
        <v>0.15194115548997567</v>
      </c>
      <c r="CH6" s="32">
        <f t="shared" ca="1" si="32"/>
        <v>0.17368335605018972</v>
      </c>
      <c r="CI6" s="32">
        <f t="shared" ca="1" si="33"/>
        <v>0.20747209258760149</v>
      </c>
      <c r="CJ6" s="32">
        <f t="shared" ca="1" si="34"/>
        <v>0.232484156497443</v>
      </c>
      <c r="CK6" s="32">
        <f t="shared" ca="1" si="35"/>
        <v>0.26492999550432894</v>
      </c>
      <c r="CL6" s="32">
        <f t="shared" ca="1" si="36"/>
        <v>0.30051871786237278</v>
      </c>
      <c r="CM6" s="32">
        <f t="shared" ca="1" si="37"/>
        <v>0.33847448530145557</v>
      </c>
      <c r="CN6" s="32">
        <f t="shared" ca="1" si="38"/>
        <v>0.37898248347989183</v>
      </c>
      <c r="CO6" s="32">
        <f t="shared" ca="1" si="39"/>
        <v>0.42393530878861846</v>
      </c>
      <c r="CP6" s="32">
        <f t="shared" ca="1" si="40"/>
        <v>0.47083958303998674</v>
      </c>
      <c r="CQ6" s="32">
        <f t="shared" ca="1" si="41"/>
        <v>0.51615340559406742</v>
      </c>
      <c r="CR6" s="32">
        <f t="shared" ca="1" si="42"/>
        <v>0.56583751849209107</v>
      </c>
      <c r="CS6" s="32">
        <f t="shared" ca="1" si="43"/>
        <v>0.61384417026037796</v>
      </c>
      <c r="CT6" s="32">
        <f t="shared" ca="1" si="44"/>
        <v>0.66949498349944314</v>
      </c>
      <c r="CU6" s="32">
        <f t="shared" ca="1" si="45"/>
        <v>0.68404031767489959</v>
      </c>
      <c r="CV6" s="32">
        <f t="shared" ca="1" si="46"/>
        <v>0.74363045872804989</v>
      </c>
      <c r="CW6" s="32">
        <f t="shared" ca="1" si="47"/>
        <v>0.9556847922232895</v>
      </c>
      <c r="CX6" s="32">
        <f t="shared" ca="1" si="48"/>
        <v>1.0393480724795872</v>
      </c>
      <c r="CY6" s="32"/>
      <c r="CZ6" s="32" t="str">
        <f t="shared" ca="1" si="50"/>
        <v/>
      </c>
      <c r="DA6" s="32" t="str">
        <f t="shared" ca="1" si="51"/>
        <v/>
      </c>
      <c r="DB6" s="32"/>
      <c r="DC6" s="32"/>
      <c r="DD6" s="32"/>
      <c r="DE6" s="31">
        <f t="shared" si="102"/>
        <v>63</v>
      </c>
      <c r="DG6" s="32">
        <f t="shared" ca="1" si="103"/>
        <v>4.3656975483791919E-3</v>
      </c>
      <c r="DH6" s="32">
        <f t="shared" ca="1" si="52"/>
        <v>4.6815676754014398E-3</v>
      </c>
      <c r="DI6" s="32">
        <f t="shared" ca="1" si="53"/>
        <v>5.3413963453165609E-3</v>
      </c>
      <c r="DJ6" s="32">
        <f t="shared" ca="1" si="54"/>
        <v>5.60155635078881E-3</v>
      </c>
      <c r="DK6" s="32">
        <f t="shared" ca="1" si="55"/>
        <v>6.3876614955049984E-3</v>
      </c>
      <c r="DL6" s="32">
        <f t="shared" ca="1" si="56"/>
        <v>6.649668179964781E-3</v>
      </c>
      <c r="DM6" s="32">
        <f t="shared" ca="1" si="57"/>
        <v>7.7482941480450764E-3</v>
      </c>
      <c r="DN6" s="32">
        <f t="shared" ca="1" si="58"/>
        <v>8.3371913465123872E-3</v>
      </c>
      <c r="DO6" s="32">
        <f t="shared" ca="1" si="59"/>
        <v>9.8869325296214727E-3</v>
      </c>
      <c r="DP6" s="32">
        <f t="shared" ca="1" si="60"/>
        <v>1.073641739329944E-2</v>
      </c>
      <c r="DQ6" s="32">
        <f t="shared" ca="1" si="61"/>
        <v>1.1124915303636362E-2</v>
      </c>
      <c r="DR6" s="32">
        <f t="shared" ca="1" si="62"/>
        <v>1.3352182949142952E-2</v>
      </c>
      <c r="DS6" s="32">
        <f t="shared" ca="1" si="63"/>
        <v>1.3124235823195265E-2</v>
      </c>
      <c r="DT6" s="32">
        <f t="shared" ca="1" si="64"/>
        <v>1.4499831546770156E-2</v>
      </c>
      <c r="DU6" s="32">
        <f t="shared" ca="1" si="65"/>
        <v>1.7200647084149832E-2</v>
      </c>
      <c r="DV6" s="32">
        <f t="shared" ca="1" si="66"/>
        <v>1.8416340267620762E-2</v>
      </c>
      <c r="DW6" s="32">
        <f t="shared" ca="1" si="67"/>
        <v>2.0741609517150799E-2</v>
      </c>
      <c r="DX6" s="32">
        <f t="shared" ca="1" si="68"/>
        <v>2.4986772233032757E-2</v>
      </c>
      <c r="DY6" s="32">
        <f t="shared" ca="1" si="69"/>
        <v>2.9576147487821298E-2</v>
      </c>
      <c r="DZ6" s="32">
        <f t="shared" ca="1" si="70"/>
        <v>3.4921549653233547E-2</v>
      </c>
      <c r="EA6" s="32">
        <f t="shared" ca="1" si="71"/>
        <v>3.9863818367904279E-2</v>
      </c>
      <c r="EB6" s="32">
        <f t="shared" ca="1" si="72"/>
        <v>4.3487893454667789E-2</v>
      </c>
      <c r="EC6" s="32">
        <f t="shared" ca="1" si="73"/>
        <v>5.1257730543028936E-2</v>
      </c>
      <c r="ED6" s="32">
        <f t="shared" ca="1" si="74"/>
        <v>6.3288658046753099E-2</v>
      </c>
      <c r="EE6" s="32">
        <f t="shared" ca="1" si="75"/>
        <v>7.1510618558113026E-2</v>
      </c>
      <c r="EF6" s="32">
        <f t="shared" ca="1" si="76"/>
        <v>8.4248395042792426E-2</v>
      </c>
      <c r="EG6" s="32">
        <f t="shared" ca="1" si="77"/>
        <v>0.10588501901270995</v>
      </c>
      <c r="EH6" s="32">
        <f t="shared" ca="1" si="78"/>
        <v>0.12281761393690246</v>
      </c>
      <c r="EI6" s="32">
        <f t="shared" ca="1" si="79"/>
        <v>0.13508714658997822</v>
      </c>
      <c r="EJ6" s="32">
        <f t="shared" ca="1" si="80"/>
        <v>0.15137174494772473</v>
      </c>
      <c r="EK6" s="32">
        <f t="shared" ca="1" si="81"/>
        <v>0.17313505812780436</v>
      </c>
      <c r="EL6" s="32">
        <f t="shared" ca="1" si="82"/>
        <v>0.20701316167701644</v>
      </c>
      <c r="EM6" s="32">
        <f t="shared" ca="1" si="83"/>
        <v>0.23206987276221716</v>
      </c>
      <c r="EN6" s="32">
        <f t="shared" ca="1" si="84"/>
        <v>0.26461151449820208</v>
      </c>
      <c r="EO6" s="32">
        <f t="shared" ca="1" si="85"/>
        <v>0.3003194881325208</v>
      </c>
      <c r="EP6" s="32">
        <f t="shared" ca="1" si="86"/>
        <v>0.3384095405782539</v>
      </c>
      <c r="EQ6" s="32">
        <f t="shared" ca="1" si="87"/>
        <v>0.37907270723000902</v>
      </c>
      <c r="ER6" s="32">
        <f t="shared" ca="1" si="88"/>
        <v>0.42423677742535254</v>
      </c>
      <c r="ES6" s="32">
        <f t="shared" ca="1" si="89"/>
        <v>0.47139870772785097</v>
      </c>
      <c r="ET6" s="32">
        <f t="shared" ca="1" si="90"/>
        <v>0.51687014882995852</v>
      </c>
      <c r="EU6" s="32">
        <f t="shared" ca="1" si="91"/>
        <v>0.56685056887551055</v>
      </c>
      <c r="EV6" s="32">
        <f t="shared" ca="1" si="92"/>
        <v>0.6150448560142262</v>
      </c>
      <c r="EW6" s="32">
        <f t="shared" ca="1" si="93"/>
        <v>0.67116202473998332</v>
      </c>
      <c r="EX6" s="32">
        <f t="shared" ca="1" si="94"/>
        <v>0.68534080994271718</v>
      </c>
      <c r="EY6" s="32">
        <f t="shared" ca="1" si="95"/>
        <v>0.74529036235512192</v>
      </c>
      <c r="EZ6" s="32">
        <f t="shared" ca="1" si="96"/>
        <v>0.96126588443895833</v>
      </c>
      <c r="FA6" s="32">
        <f t="shared" ca="1" si="97"/>
        <v>1.0454995391059303</v>
      </c>
      <c r="FB6" s="32"/>
      <c r="FC6" s="32" t="str">
        <f t="shared" ca="1" si="99"/>
        <v/>
      </c>
      <c r="FD6" s="32" t="str">
        <f t="shared" ca="1" si="100"/>
        <v/>
      </c>
      <c r="FE6" s="32"/>
    </row>
    <row r="7" spans="1:161" x14ac:dyDescent="0.25">
      <c r="A7" s="31">
        <f>'2a) female mx'!CP7</f>
        <v>64</v>
      </c>
      <c r="B7" s="32">
        <f>'2a) female mx'!CQ7</f>
        <v>4.8375105158995546E-3</v>
      </c>
      <c r="C7" s="32">
        <f>'2a) female mx'!CR7</f>
        <v>4.7589003835602503E-3</v>
      </c>
      <c r="D7" s="32">
        <f>'2a) female mx'!CS7</f>
        <v>4.6815676754014398E-3</v>
      </c>
      <c r="E7" s="32">
        <f>'2a) female mx'!CT7</f>
        <v>4.6054916331253271E-3</v>
      </c>
      <c r="F7" s="32">
        <f>'2a) female mx'!CU7</f>
        <v>4.5306518357589708E-3</v>
      </c>
      <c r="G7" s="32">
        <f>'2a) female mx'!CV7</f>
        <v>4.457028194172717E-3</v>
      </c>
      <c r="H7" s="32">
        <f>'2a) female mx'!CW7</f>
        <v>4.3846009456877024E-3</v>
      </c>
      <c r="I7" s="32">
        <f>'2a) female mx'!CX7</f>
        <v>4.3133506487709932E-3</v>
      </c>
      <c r="J7" s="32">
        <f>'2a) female mx'!CY7</f>
        <v>4.2432581778169198E-3</v>
      </c>
      <c r="K7" s="32">
        <f>'2a) female mx'!CZ7</f>
        <v>4.1743047180132263E-3</v>
      </c>
      <c r="L7" s="32">
        <f>'2a) female mx'!DA7</f>
        <v>4.1064717602906364E-3</v>
      </c>
      <c r="M7" s="32">
        <f>'2a) female mx'!DB7</f>
        <v>4.0397410963544907E-3</v>
      </c>
      <c r="N7" s="32">
        <f>'2a) female mx'!DC7</f>
        <v>3.9740948137971287E-3</v>
      </c>
      <c r="O7" s="32">
        <f>'2a) female mx'!DD7</f>
        <v>3.9095152912896839E-3</v>
      </c>
      <c r="P7" s="32">
        <f>'2a) female mx'!DE7</f>
        <v>3.8459851938520222E-3</v>
      </c>
      <c r="Q7" s="32">
        <f>'2a) female mx'!DF7</f>
        <v>3.7834874681995346E-3</v>
      </c>
      <c r="R7" s="32">
        <f>'2a) female mx'!DG7</f>
        <v>3.7220053381655585E-3</v>
      </c>
      <c r="S7" s="32">
        <f>'2a) female mx'!DH7</f>
        <v>3.6615223001981705E-3</v>
      </c>
      <c r="T7" s="32">
        <f>'2a) female mx'!DI7</f>
        <v>3.6020221189301681E-3</v>
      </c>
      <c r="U7" s="32">
        <f>'2a) female mx'!DJ7</f>
        <v>3.5434888228210336E-3</v>
      </c>
      <c r="V7" s="32">
        <f>'2a) female mx'!DK7</f>
        <v>3.4859066998697182E-3</v>
      </c>
      <c r="W7" s="32">
        <f>'2a) female mx'!DL7</f>
        <v>3.4292602933970974E-3</v>
      </c>
      <c r="X7" s="32">
        <f>'2a) female mx'!DM7</f>
        <v>3.3735343978969533E-3</v>
      </c>
      <c r="Y7" s="32">
        <f>'2a) female mx'!DN7</f>
        <v>3.3187140549543886E-3</v>
      </c>
      <c r="Z7" s="32">
        <f>'2a) female mx'!DO7</f>
        <v>3.2647845492305627E-3</v>
      </c>
      <c r="AA7" s="32">
        <f>'2a) female mx'!DP7</f>
        <v>3.2117314045126736E-3</v>
      </c>
      <c r="AB7" s="32">
        <f>'2a) female mx'!DQ7</f>
        <v>3.1595403798281327E-3</v>
      </c>
      <c r="AC7" s="32">
        <f>'2a) female mx'!DR7</f>
        <v>3.1081974656218822E-3</v>
      </c>
      <c r="AD7" s="32">
        <f>'2a) female mx'!DS7</f>
        <v>3.0576888799958334E-3</v>
      </c>
      <c r="AE7" s="32">
        <f>'2a) female mx'!DT7</f>
        <v>3.0080010650094103E-3</v>
      </c>
      <c r="AF7" s="32">
        <f>'2a) female mx'!DU7</f>
        <v>2.9591206830402177E-3</v>
      </c>
      <c r="AG7" s="32">
        <f>'2a) female mx'!DV7</f>
        <v>2.9110346132038382E-3</v>
      </c>
      <c r="AH7" s="32">
        <f>'2a) female mx'!DW7</f>
        <v>2.8637299478318202E-3</v>
      </c>
      <c r="AI7" s="32">
        <f>'2a) female mx'!DX7</f>
        <v>2.8171939890068859E-3</v>
      </c>
      <c r="AJ7" s="32">
        <f>'2a) female mx'!DY7</f>
        <v>2.7714142451544547E-3</v>
      </c>
      <c r="AK7" s="32">
        <f>'2a) female mx'!DZ7</f>
        <v>2.7263784276895468E-3</v>
      </c>
      <c r="AL7" s="32">
        <f>'2a) female mx'!EA7</f>
        <v>2.6820744477181785E-3</v>
      </c>
      <c r="AM7" s="32">
        <f>'2a) female mx'!EB7</f>
        <v>2.6384904127923574E-3</v>
      </c>
      <c r="AN7" s="32">
        <f>'2a) female mx'!EC7</f>
        <v>2.5956146237178144E-3</v>
      </c>
      <c r="AO7" s="32">
        <f>'2a) female mx'!ED7</f>
        <v>2.553435571413605E-3</v>
      </c>
      <c r="AP7" s="32">
        <f>'2a) female mx'!EE7</f>
        <v>2.5119419338227446E-3</v>
      </c>
      <c r="AQ7" s="32">
        <f>'2a) female mx'!EF7</f>
        <v>2.471122572873049E-3</v>
      </c>
      <c r="AR7" s="32">
        <f>'2a) female mx'!EG7</f>
        <v>2.4309665314873551E-3</v>
      </c>
      <c r="AS7" s="32">
        <f>'2a) female mx'!EH7</f>
        <v>2.3914630306423332E-3</v>
      </c>
      <c r="AT7" s="32">
        <f>'2a) female mx'!EI7</f>
        <v>2.3526014664750892E-3</v>
      </c>
      <c r="AU7" s="32">
        <f>'2a) female mx'!EJ7</f>
        <v>2.314371407436787E-3</v>
      </c>
      <c r="AV7" s="32">
        <f>'2a) female mx'!EK7</f>
        <v>2.2767625914925232E-3</v>
      </c>
      <c r="AW7" s="32">
        <f>'2a) female mx'!EL7</f>
        <v>2.2397649233667056E-3</v>
      </c>
      <c r="AX7" s="32">
        <f>'2a) female mx'!EM7</f>
        <v>2.2033684718331943E-3</v>
      </c>
      <c r="AY7" s="32">
        <f>'2a) female mx'!EN7</f>
        <v>2.1675634670494789E-3</v>
      </c>
      <c r="AZ7" s="32">
        <f>'2a) female mx'!EO7</f>
        <v>2.1323402979341729E-3</v>
      </c>
      <c r="BB7" s="31">
        <f t="shared" si="101"/>
        <v>64</v>
      </c>
      <c r="BC7" s="32">
        <v>0</v>
      </c>
      <c r="BD7" s="32">
        <f t="shared" ca="1" si="2"/>
        <v>4.8375105158995546E-3</v>
      </c>
      <c r="BE7" s="32">
        <f t="shared" ca="1" si="3"/>
        <v>5.5296735011408065E-3</v>
      </c>
      <c r="BF7" s="32">
        <f t="shared" ca="1" si="4"/>
        <v>5.7769623303041071E-3</v>
      </c>
      <c r="BG7" s="32">
        <f t="shared" ca="1" si="5"/>
        <v>6.588316051048709E-3</v>
      </c>
      <c r="BH7" s="32">
        <f t="shared" ca="1" si="6"/>
        <v>6.8804502528580424E-3</v>
      </c>
      <c r="BI7" s="32">
        <f t="shared" ca="1" si="7"/>
        <v>7.9822128809235553E-3</v>
      </c>
      <c r="BJ7" s="32">
        <f t="shared" ca="1" si="8"/>
        <v>8.6184476305457645E-3</v>
      </c>
      <c r="BK7" s="32">
        <f t="shared" ca="1" si="9"/>
        <v>1.0149988832088301E-2</v>
      </c>
      <c r="BL7" s="32">
        <f t="shared" ca="1" si="10"/>
        <v>1.1060190152018602E-2</v>
      </c>
      <c r="BM7" s="32">
        <f t="shared" ca="1" si="11"/>
        <v>1.1477709712872826E-2</v>
      </c>
      <c r="BN7" s="32">
        <f t="shared" ca="1" si="12"/>
        <v>1.3738084162846212E-2</v>
      </c>
      <c r="BO7" s="32">
        <f t="shared" ca="1" si="13"/>
        <v>1.353060847105966E-2</v>
      </c>
      <c r="BP7" s="32">
        <f t="shared" ca="1" si="14"/>
        <v>1.496381593400836E-2</v>
      </c>
      <c r="BQ7" s="32">
        <f t="shared" ca="1" si="15"/>
        <v>1.767765336515504E-2</v>
      </c>
      <c r="BR7" s="32">
        <f t="shared" ca="1" si="16"/>
        <v>1.8992692613707344E-2</v>
      </c>
      <c r="BS7" s="32">
        <f t="shared" ca="1" si="17"/>
        <v>2.1305306600739947E-2</v>
      </c>
      <c r="BT7" s="32">
        <f t="shared" ca="1" si="18"/>
        <v>2.5669083619897119E-2</v>
      </c>
      <c r="BU7" s="32">
        <f t="shared" ca="1" si="19"/>
        <v>3.0156726494007007E-2</v>
      </c>
      <c r="BV7" s="32">
        <f t="shared" ca="1" si="20"/>
        <v>3.5648067390899124E-2</v>
      </c>
      <c r="BW7" s="32">
        <f t="shared" ca="1" si="21"/>
        <v>4.071801349591548E-2</v>
      </c>
      <c r="BX7" s="32">
        <f t="shared" ca="1" si="22"/>
        <v>4.4394437578655063E-2</v>
      </c>
      <c r="BY7" s="32">
        <f t="shared" ca="1" si="23"/>
        <v>5.2287075712851613E-2</v>
      </c>
      <c r="BZ7" s="32">
        <f t="shared" ca="1" si="24"/>
        <v>6.4299925471355643E-2</v>
      </c>
      <c r="CA7" s="32">
        <f t="shared" ca="1" si="25"/>
        <v>7.2649488461147563E-2</v>
      </c>
      <c r="CB7" s="32">
        <f t="shared" ca="1" si="26"/>
        <v>8.5429939206476971E-2</v>
      </c>
      <c r="CC7" s="32">
        <f t="shared" ca="1" si="27"/>
        <v>0.10698237791337202</v>
      </c>
      <c r="CD7" s="32">
        <f t="shared" ca="1" si="28"/>
        <v>0.12391656253643542</v>
      </c>
      <c r="CE7" s="32">
        <f t="shared" ca="1" si="29"/>
        <v>0.13622264834761044</v>
      </c>
      <c r="CF7" s="32">
        <f t="shared" ca="1" si="30"/>
        <v>0.15251270796674507</v>
      </c>
      <c r="CG7" s="32">
        <f t="shared" ca="1" si="31"/>
        <v>0.17423339036620292</v>
      </c>
      <c r="CH7" s="32">
        <f t="shared" ca="1" si="32"/>
        <v>0.20793204090973169</v>
      </c>
      <c r="CI7" s="32">
        <f t="shared" ca="1" si="33"/>
        <v>0.2328991797987798</v>
      </c>
      <c r="CJ7" s="32">
        <f t="shared" ca="1" si="34"/>
        <v>0.26524885982768015</v>
      </c>
      <c r="CK7" s="32">
        <f t="shared" ca="1" si="35"/>
        <v>0.30071807975975579</v>
      </c>
      <c r="CL7" s="32">
        <f t="shared" ca="1" si="36"/>
        <v>0.33853944248830425</v>
      </c>
      <c r="CM7" s="32">
        <f t="shared" ca="1" si="37"/>
        <v>0.37889228120408525</v>
      </c>
      <c r="CN7" s="32">
        <f t="shared" ca="1" si="38"/>
        <v>0.42363405437974905</v>
      </c>
      <c r="CO7" s="32">
        <f t="shared" ca="1" si="39"/>
        <v>0.47028112152834989</v>
      </c>
      <c r="CP7" s="32">
        <f t="shared" ca="1" si="40"/>
        <v>0.51543765626519</v>
      </c>
      <c r="CQ7" s="32">
        <f t="shared" ca="1" si="41"/>
        <v>0.56482627858772139</v>
      </c>
      <c r="CR7" s="32">
        <f t="shared" ca="1" si="42"/>
        <v>0.61264582847586058</v>
      </c>
      <c r="CS7" s="32">
        <f t="shared" ca="1" si="43"/>
        <v>0.66783208287829954</v>
      </c>
      <c r="CT7" s="32">
        <f t="shared" ca="1" si="44"/>
        <v>0.68274229320137381</v>
      </c>
      <c r="CU7" s="32">
        <f t="shared" ca="1" si="45"/>
        <v>0.74197425202259426</v>
      </c>
      <c r="CV7" s="32">
        <f t="shared" ca="1" si="46"/>
        <v>0.95013610372736579</v>
      </c>
      <c r="CW7" s="32">
        <f t="shared" ca="1" si="47"/>
        <v>1.0332327995962725</v>
      </c>
      <c r="CX7" s="32"/>
      <c r="CY7" s="32" t="str">
        <f t="shared" ca="1" si="49"/>
        <v/>
      </c>
      <c r="CZ7" s="32" t="str">
        <f t="shared" ca="1" si="50"/>
        <v/>
      </c>
      <c r="DA7" s="32" t="str">
        <f t="shared" ca="1" si="51"/>
        <v/>
      </c>
      <c r="DB7" s="32"/>
      <c r="DC7" s="32"/>
      <c r="DD7" s="32"/>
      <c r="DE7" s="31">
        <f t="shared" si="102"/>
        <v>64</v>
      </c>
      <c r="DG7" s="32">
        <f t="shared" ca="1" si="103"/>
        <v>4.7589003835602503E-3</v>
      </c>
      <c r="DH7" s="32">
        <f t="shared" ca="1" si="52"/>
        <v>5.4347196643237576E-3</v>
      </c>
      <c r="DI7" s="32">
        <f t="shared" ca="1" si="53"/>
        <v>5.6885833060246818E-3</v>
      </c>
      <c r="DJ7" s="32">
        <f t="shared" ca="1" si="54"/>
        <v>6.4872130194330276E-3</v>
      </c>
      <c r="DK7" s="32">
        <f t="shared" ca="1" si="55"/>
        <v>6.7640750373026441E-3</v>
      </c>
      <c r="DL7" s="32">
        <f t="shared" ca="1" si="56"/>
        <v>7.8643838508626988E-3</v>
      </c>
      <c r="DM7" s="32">
        <f t="shared" ca="1" si="57"/>
        <v>8.4766530544641457E-3</v>
      </c>
      <c r="DN7" s="32">
        <f t="shared" ca="1" si="58"/>
        <v>1.0017597254794609E-2</v>
      </c>
      <c r="DO7" s="32">
        <f t="shared" ca="1" si="59"/>
        <v>1.089710135409099E-2</v>
      </c>
      <c r="DP7" s="32">
        <f t="shared" ca="1" si="60"/>
        <v>1.1299935771296871E-2</v>
      </c>
      <c r="DQ7" s="32">
        <f t="shared" ca="1" si="61"/>
        <v>1.354375919429484E-2</v>
      </c>
      <c r="DR7" s="32">
        <f t="shared" ca="1" si="62"/>
        <v>1.3325873194860836E-2</v>
      </c>
      <c r="DS7" s="32">
        <f t="shared" ca="1" si="63"/>
        <v>1.4729996956550818E-2</v>
      </c>
      <c r="DT7" s="32">
        <f t="shared" ca="1" si="64"/>
        <v>1.743751922751529E-2</v>
      </c>
      <c r="DU7" s="32">
        <f t="shared" ca="1" si="65"/>
        <v>1.8702296376979004E-2</v>
      </c>
      <c r="DV7" s="32">
        <f t="shared" ca="1" si="66"/>
        <v>2.1021568689223061E-2</v>
      </c>
      <c r="DW7" s="32">
        <f t="shared" ca="1" si="67"/>
        <v>2.5325630216068491E-2</v>
      </c>
      <c r="DX7" s="32">
        <f t="shared" ca="1" si="68"/>
        <v>2.9865026210211826E-2</v>
      </c>
      <c r="DY7" s="32">
        <f t="shared" ca="1" si="69"/>
        <v>3.5282938588404165E-2</v>
      </c>
      <c r="DZ7" s="32">
        <f t="shared" ca="1" si="70"/>
        <v>4.0288652177791325E-2</v>
      </c>
      <c r="EA7" s="32">
        <f t="shared" ca="1" si="71"/>
        <v>4.3938827606121347E-2</v>
      </c>
      <c r="EB7" s="32">
        <f t="shared" ca="1" si="72"/>
        <v>5.1769844869115657E-2</v>
      </c>
      <c r="EC7" s="32">
        <f t="shared" ca="1" si="73"/>
        <v>6.3792287900563155E-2</v>
      </c>
      <c r="ED7" s="32">
        <f t="shared" ca="1" si="74"/>
        <v>7.2077804196487252E-2</v>
      </c>
      <c r="EE7" s="32">
        <f t="shared" ca="1" si="75"/>
        <v>8.4837110198008353E-2</v>
      </c>
      <c r="EF7" s="32">
        <f t="shared" ca="1" si="76"/>
        <v>0.10643228419695933</v>
      </c>
      <c r="EG7" s="32">
        <f t="shared" ca="1" si="77"/>
        <v>0.12336586455737243</v>
      </c>
      <c r="EH7" s="32">
        <f t="shared" ca="1" si="78"/>
        <v>0.1356537093713574</v>
      </c>
      <c r="EI7" s="32">
        <f t="shared" ca="1" si="79"/>
        <v>0.15194115548997567</v>
      </c>
      <c r="EJ7" s="32">
        <f t="shared" ca="1" si="80"/>
        <v>0.17368335605018972</v>
      </c>
      <c r="EK7" s="32">
        <f t="shared" ca="1" si="81"/>
        <v>0.20747209258760149</v>
      </c>
      <c r="EL7" s="32">
        <f t="shared" ca="1" si="82"/>
        <v>0.232484156497443</v>
      </c>
      <c r="EM7" s="32">
        <f t="shared" ca="1" si="83"/>
        <v>0.26492999550432894</v>
      </c>
      <c r="EN7" s="32">
        <f t="shared" ca="1" si="84"/>
        <v>0.30051871786237278</v>
      </c>
      <c r="EO7" s="32">
        <f t="shared" ca="1" si="85"/>
        <v>0.33847448530145557</v>
      </c>
      <c r="EP7" s="32">
        <f t="shared" ca="1" si="86"/>
        <v>0.37898248347989183</v>
      </c>
      <c r="EQ7" s="32">
        <f t="shared" ca="1" si="87"/>
        <v>0.42393530878861846</v>
      </c>
      <c r="ER7" s="32">
        <f t="shared" ca="1" si="88"/>
        <v>0.47083958303998674</v>
      </c>
      <c r="ES7" s="32">
        <f t="shared" ca="1" si="89"/>
        <v>0.51615340559406742</v>
      </c>
      <c r="ET7" s="32">
        <f t="shared" ca="1" si="90"/>
        <v>0.56583751849209107</v>
      </c>
      <c r="EU7" s="32">
        <f t="shared" ca="1" si="91"/>
        <v>0.61384417026037796</v>
      </c>
      <c r="EV7" s="32">
        <f t="shared" ca="1" si="92"/>
        <v>0.66949498349944314</v>
      </c>
      <c r="EW7" s="32">
        <f t="shared" ca="1" si="93"/>
        <v>0.68404031767489959</v>
      </c>
      <c r="EX7" s="32">
        <f t="shared" ca="1" si="94"/>
        <v>0.74363045872804989</v>
      </c>
      <c r="EY7" s="32">
        <f t="shared" ca="1" si="95"/>
        <v>0.9556847922232895</v>
      </c>
      <c r="EZ7" s="32">
        <f t="shared" ca="1" si="96"/>
        <v>1.0393480724795872</v>
      </c>
      <c r="FA7" s="32"/>
      <c r="FB7" s="32" t="str">
        <f t="shared" ca="1" si="98"/>
        <v/>
      </c>
      <c r="FC7" s="32" t="str">
        <f t="shared" ca="1" si="99"/>
        <v/>
      </c>
      <c r="FD7" s="32" t="str">
        <f t="shared" ca="1" si="100"/>
        <v/>
      </c>
      <c r="FE7" s="32"/>
    </row>
    <row r="8" spans="1:161" x14ac:dyDescent="0.25">
      <c r="A8" s="31">
        <f>'2a) female mx'!CP8</f>
        <v>65</v>
      </c>
      <c r="B8" s="32">
        <f>'2a) female mx'!CQ8</f>
        <v>5.6262863436993046E-3</v>
      </c>
      <c r="C8" s="32">
        <f>'2a) female mx'!CR8</f>
        <v>5.5296735011408065E-3</v>
      </c>
      <c r="D8" s="32">
        <f>'2a) female mx'!CS8</f>
        <v>5.4347196643237576E-3</v>
      </c>
      <c r="E8" s="32">
        <f>'2a) female mx'!CT8</f>
        <v>5.3413963453165609E-3</v>
      </c>
      <c r="F8" s="32">
        <f>'2a) female mx'!CU8</f>
        <v>5.2496755453735385E-3</v>
      </c>
      <c r="G8" s="32">
        <f>'2a) female mx'!CV8</f>
        <v>5.1595297465347805E-3</v>
      </c>
      <c r="H8" s="32">
        <f>'2a) female mx'!CW8</f>
        <v>5.0709319033702422E-3</v>
      </c>
      <c r="I8" s="32">
        <f>'2a) female mx'!CX8</f>
        <v>4.9838554348656102E-3</v>
      </c>
      <c r="J8" s="32">
        <f>'2a) female mx'!CY8</f>
        <v>4.8982742164474964E-3</v>
      </c>
      <c r="K8" s="32">
        <f>'2a) female mx'!CZ8</f>
        <v>4.8141625721455751E-3</v>
      </c>
      <c r="L8" s="32">
        <f>'2a) female mx'!DA8</f>
        <v>4.7314952668893158E-3</v>
      </c>
      <c r="M8" s="32">
        <f>'2a) female mx'!DB8</f>
        <v>4.6502474989369835E-3</v>
      </c>
      <c r="N8" s="32">
        <f>'2a) female mx'!DC8</f>
        <v>4.570394892434655E-3</v>
      </c>
      <c r="O8" s="32">
        <f>'2a) female mx'!DD8</f>
        <v>4.4919134901030026E-3</v>
      </c>
      <c r="P8" s="32">
        <f>'2a) female mx'!DE8</f>
        <v>4.4147797460496602E-3</v>
      </c>
      <c r="Q8" s="32">
        <f>'2a) female mx'!DF8</f>
        <v>4.3389705187050209E-3</v>
      </c>
      <c r="R8" s="32">
        <f>'2a) female mx'!DG8</f>
        <v>4.2644630638793233E-3</v>
      </c>
      <c r="S8" s="32">
        <f>'2a) female mx'!DH8</f>
        <v>4.1912350279389755E-3</v>
      </c>
      <c r="T8" s="32">
        <f>'2a) female mx'!DI8</f>
        <v>4.1192644411000403E-3</v>
      </c>
      <c r="U8" s="32">
        <f>'2a) female mx'!DJ8</f>
        <v>4.0485297108368897E-3</v>
      </c>
      <c r="V8" s="32">
        <f>'2a) female mx'!DK8</f>
        <v>3.9790096154040449E-3</v>
      </c>
      <c r="W8" s="32">
        <f>'2a) female mx'!DL8</f>
        <v>3.9106832974692522E-3</v>
      </c>
      <c r="X8" s="32">
        <f>'2a) female mx'!DM8</f>
        <v>3.8435302578558928E-3</v>
      </c>
      <c r="Y8" s="32">
        <f>'2a) female mx'!DN8</f>
        <v>3.7775303493928444E-3</v>
      </c>
      <c r="Z8" s="32">
        <f>'2a) female mx'!DO8</f>
        <v>3.712663770869954E-3</v>
      </c>
      <c r="AA8" s="32">
        <f>'2a) female mx'!DP8</f>
        <v>3.6489110610973016E-3</v>
      </c>
      <c r="AB8" s="32">
        <f>'2a) female mx'!DQ8</f>
        <v>3.5862530930664809E-3</v>
      </c>
      <c r="AC8" s="32">
        <f>'2a) female mx'!DR8</f>
        <v>3.5246710682121352E-3</v>
      </c>
      <c r="AD8" s="32">
        <f>'2a) female mx'!DS8</f>
        <v>3.4641465107720358E-3</v>
      </c>
      <c r="AE8" s="32">
        <f>'2a) female mx'!DT8</f>
        <v>3.4046612622440106E-3</v>
      </c>
      <c r="AF8" s="32">
        <f>'2a) female mx'!DU8</f>
        <v>3.3461974759380472E-3</v>
      </c>
      <c r="AG8" s="32">
        <f>'2a) female mx'!DV8</f>
        <v>3.2887376116219552E-3</v>
      </c>
      <c r="AH8" s="32">
        <f>'2a) female mx'!DW8</f>
        <v>3.2322644302589655E-3</v>
      </c>
      <c r="AI8" s="32">
        <f>'2a) female mx'!DX8</f>
        <v>3.1767609888356985E-3</v>
      </c>
      <c r="AJ8" s="32">
        <f>'2a) female mx'!DY8</f>
        <v>3.1222106352789395E-3</v>
      </c>
      <c r="AK8" s="32">
        <f>'2a) female mx'!DZ8</f>
        <v>3.0685970034597071E-3</v>
      </c>
      <c r="AL8" s="32">
        <f>'2a) female mx'!EA8</f>
        <v>3.0159040082831045E-3</v>
      </c>
      <c r="AM8" s="32">
        <f>'2a) female mx'!EB8</f>
        <v>2.9641158408624932E-3</v>
      </c>
      <c r="AN8" s="32">
        <f>'2a) female mx'!EC8</f>
        <v>2.9132169637765275E-3</v>
      </c>
      <c r="AO8" s="32">
        <f>'2a) female mx'!ED8</f>
        <v>2.8631921064076384E-3</v>
      </c>
      <c r="AP8" s="32">
        <f>'2a) female mx'!EE8</f>
        <v>2.8140262603605611E-3</v>
      </c>
      <c r="AQ8" s="32">
        <f>'2a) female mx'!EF8</f>
        <v>2.7657046749595348E-3</v>
      </c>
      <c r="AR8" s="32">
        <f>'2a) female mx'!EG8</f>
        <v>2.7182128528228252E-3</v>
      </c>
      <c r="AS8" s="32">
        <f>'2a) female mx'!EH8</f>
        <v>2.6715365455132352E-3</v>
      </c>
      <c r="AT8" s="32">
        <f>'2a) female mx'!EI8</f>
        <v>2.6256617492633099E-3</v>
      </c>
      <c r="AU8" s="32">
        <f>'2a) female mx'!EJ8</f>
        <v>2.580574700773941E-3</v>
      </c>
      <c r="AV8" s="32">
        <f>'2a) female mx'!EK8</f>
        <v>2.5362618730851191E-3</v>
      </c>
      <c r="AW8" s="32">
        <f>'2a) female mx'!EL8</f>
        <v>2.492709971517596E-3</v>
      </c>
      <c r="AX8" s="32">
        <f>'2a) female mx'!EM8</f>
        <v>2.4499059296842251E-3</v>
      </c>
      <c r="AY8" s="32">
        <f>'2a) female mx'!EN8</f>
        <v>2.4078369055698062E-3</v>
      </c>
      <c r="AZ8" s="32">
        <f>'2a) female mx'!EO8</f>
        <v>2.3664902776782365E-3</v>
      </c>
      <c r="BB8" s="31">
        <f t="shared" si="101"/>
        <v>65</v>
      </c>
      <c r="BC8" s="32">
        <v>0</v>
      </c>
      <c r="BD8" s="32">
        <f t="shared" ca="1" si="2"/>
        <v>5.6262863436993046E-3</v>
      </c>
      <c r="BE8" s="32">
        <f t="shared" ca="1" si="3"/>
        <v>5.8667144296555476E-3</v>
      </c>
      <c r="BF8" s="32">
        <f t="shared" ca="1" si="4"/>
        <v>6.6909947705555166E-3</v>
      </c>
      <c r="BG8" s="32">
        <f t="shared" ca="1" si="5"/>
        <v>6.9988276920317314E-3</v>
      </c>
      <c r="BH8" s="32">
        <f t="shared" ca="1" si="6"/>
        <v>8.1018072978968972E-3</v>
      </c>
      <c r="BI8" s="32">
        <f t="shared" ca="1" si="7"/>
        <v>8.762614098183753E-3</v>
      </c>
      <c r="BJ8" s="32">
        <f t="shared" ca="1" si="8"/>
        <v>1.0284130083409858E-2</v>
      </c>
      <c r="BK8" s="32">
        <f t="shared" ca="1" si="9"/>
        <v>1.1225719778488153E-2</v>
      </c>
      <c r="BL8" s="32">
        <f t="shared" ca="1" si="10"/>
        <v>1.1658280446832658E-2</v>
      </c>
      <c r="BM8" s="32">
        <f t="shared" ca="1" si="11"/>
        <v>1.3935197293300108E-2</v>
      </c>
      <c r="BN8" s="32">
        <f t="shared" ca="1" si="12"/>
        <v>1.3738489247197384E-2</v>
      </c>
      <c r="BO8" s="32">
        <f t="shared" ca="1" si="13"/>
        <v>1.5201346474637339E-2</v>
      </c>
      <c r="BP8" s="32">
        <f t="shared" ca="1" si="14"/>
        <v>1.792109441837765E-2</v>
      </c>
      <c r="BQ8" s="32">
        <f t="shared" ca="1" si="15"/>
        <v>1.9287597921012162E-2</v>
      </c>
      <c r="BR8" s="32">
        <f t="shared" ca="1" si="16"/>
        <v>2.1592874255109144E-2</v>
      </c>
      <c r="BS8" s="32">
        <f t="shared" ca="1" si="17"/>
        <v>2.6017194765294079E-2</v>
      </c>
      <c r="BT8" s="32">
        <f t="shared" ca="1" si="18"/>
        <v>3.0451275898207016E-2</v>
      </c>
      <c r="BU8" s="32">
        <f t="shared" ca="1" si="19"/>
        <v>3.6016974763086559E-2</v>
      </c>
      <c r="BV8" s="32">
        <f t="shared" ca="1" si="20"/>
        <v>4.1151950572510969E-2</v>
      </c>
      <c r="BW8" s="32">
        <f t="shared" ca="1" si="21"/>
        <v>4.4854771856737689E-2</v>
      </c>
      <c r="BX8" s="32">
        <f t="shared" ca="1" si="22"/>
        <v>5.2809474193198973E-2</v>
      </c>
      <c r="BY8" s="32">
        <f t="shared" ca="1" si="23"/>
        <v>6.4811602651194317E-2</v>
      </c>
      <c r="BZ8" s="32">
        <f t="shared" ca="1" si="24"/>
        <v>7.3225707032895909E-2</v>
      </c>
      <c r="CA8" s="32">
        <f t="shared" ca="1" si="25"/>
        <v>8.602691081518811E-2</v>
      </c>
      <c r="CB8" s="32">
        <f t="shared" ca="1" si="26"/>
        <v>0.10753531478117546</v>
      </c>
      <c r="CC8" s="32">
        <f t="shared" ca="1" si="27"/>
        <v>0.12446971879895659</v>
      </c>
      <c r="CD8" s="32">
        <f t="shared" ca="1" si="28"/>
        <v>0.13679397348462677</v>
      </c>
      <c r="CE8" s="32">
        <f t="shared" ca="1" si="29"/>
        <v>0.15308641043528362</v>
      </c>
      <c r="CF8" s="32">
        <f t="shared" ca="1" si="30"/>
        <v>0.17478516657479393</v>
      </c>
      <c r="CG8" s="32">
        <f t="shared" ca="1" si="31"/>
        <v>0.20839300889892359</v>
      </c>
      <c r="CH8" s="32">
        <f t="shared" ca="1" si="32"/>
        <v>0.23331494398647745</v>
      </c>
      <c r="CI8" s="32">
        <f t="shared" ca="1" si="33"/>
        <v>0.26556810792960844</v>
      </c>
      <c r="CJ8" s="32">
        <f t="shared" ca="1" si="34"/>
        <v>0.30091757391234875</v>
      </c>
      <c r="CK8" s="32">
        <f t="shared" ca="1" si="35"/>
        <v>0.33860441214119191</v>
      </c>
      <c r="CL8" s="32">
        <f t="shared" ca="1" si="36"/>
        <v>0.37880210039747825</v>
      </c>
      <c r="CM8" s="32">
        <f t="shared" ca="1" si="37"/>
        <v>0.42333301404651091</v>
      </c>
      <c r="CN8" s="32">
        <f t="shared" ca="1" si="38"/>
        <v>0.46972332240634906</v>
      </c>
      <c r="CO8" s="32">
        <f t="shared" ca="1" si="39"/>
        <v>0.5147228994650771</v>
      </c>
      <c r="CP8" s="32">
        <f t="shared" ca="1" si="40"/>
        <v>0.56381684592679315</v>
      </c>
      <c r="CQ8" s="32">
        <f t="shared" ca="1" si="41"/>
        <v>0.61144982608479526</v>
      </c>
      <c r="CR8" s="32">
        <f t="shared" ca="1" si="42"/>
        <v>0.66617331259202583</v>
      </c>
      <c r="CS8" s="32">
        <f t="shared" ca="1" si="43"/>
        <v>0.68144673183929094</v>
      </c>
      <c r="CT8" s="32">
        <f t="shared" ca="1" si="44"/>
        <v>0.74032173400500634</v>
      </c>
      <c r="CU8" s="32">
        <f t="shared" ca="1" si="45"/>
        <v>0.94461963081578049</v>
      </c>
      <c r="CV8" s="32">
        <f t="shared" ca="1" si="46"/>
        <v>1.0271535075007494</v>
      </c>
      <c r="CW8" s="32"/>
      <c r="CX8" s="32" t="str">
        <f t="shared" ca="1" si="48"/>
        <v/>
      </c>
      <c r="CY8" s="32" t="str">
        <f t="shared" ca="1" si="49"/>
        <v/>
      </c>
      <c r="CZ8" s="32" t="str">
        <f t="shared" ca="1" si="50"/>
        <v/>
      </c>
      <c r="DA8" s="32" t="str">
        <f t="shared" ca="1" si="51"/>
        <v/>
      </c>
      <c r="DB8" s="32"/>
      <c r="DC8" s="32"/>
      <c r="DD8" s="32"/>
      <c r="DE8" s="31">
        <f t="shared" si="102"/>
        <v>65</v>
      </c>
      <c r="DG8" s="32">
        <f t="shared" ca="1" si="103"/>
        <v>5.5296735011408065E-3</v>
      </c>
      <c r="DH8" s="32">
        <f t="shared" ca="1" si="52"/>
        <v>5.7769623303041071E-3</v>
      </c>
      <c r="DI8" s="32">
        <f t="shared" ca="1" si="53"/>
        <v>6.588316051048709E-3</v>
      </c>
      <c r="DJ8" s="32">
        <f t="shared" ca="1" si="54"/>
        <v>6.8804502528580424E-3</v>
      </c>
      <c r="DK8" s="32">
        <f t="shared" ca="1" si="55"/>
        <v>7.9822128809235553E-3</v>
      </c>
      <c r="DL8" s="32">
        <f t="shared" ca="1" si="56"/>
        <v>8.6184476305457645E-3</v>
      </c>
      <c r="DM8" s="32">
        <f t="shared" ca="1" si="57"/>
        <v>1.0149988832088301E-2</v>
      </c>
      <c r="DN8" s="32">
        <f t="shared" ca="1" si="58"/>
        <v>1.1060190152018602E-2</v>
      </c>
      <c r="DO8" s="32">
        <f t="shared" ca="1" si="59"/>
        <v>1.1477709712872826E-2</v>
      </c>
      <c r="DP8" s="32">
        <f t="shared" ca="1" si="60"/>
        <v>1.3738084162846212E-2</v>
      </c>
      <c r="DQ8" s="32">
        <f t="shared" ca="1" si="61"/>
        <v>1.353060847105966E-2</v>
      </c>
      <c r="DR8" s="32">
        <f t="shared" ca="1" si="62"/>
        <v>1.496381593400836E-2</v>
      </c>
      <c r="DS8" s="32">
        <f t="shared" ca="1" si="63"/>
        <v>1.767765336515504E-2</v>
      </c>
      <c r="DT8" s="32">
        <f t="shared" ca="1" si="64"/>
        <v>1.8992692613707344E-2</v>
      </c>
      <c r="DU8" s="32">
        <f t="shared" ca="1" si="65"/>
        <v>2.1305306600739947E-2</v>
      </c>
      <c r="DV8" s="32">
        <f t="shared" ca="1" si="66"/>
        <v>2.5669083619897119E-2</v>
      </c>
      <c r="DW8" s="32">
        <f t="shared" ca="1" si="67"/>
        <v>3.0156726494007007E-2</v>
      </c>
      <c r="DX8" s="32">
        <f t="shared" ca="1" si="68"/>
        <v>3.5648067390899124E-2</v>
      </c>
      <c r="DY8" s="32">
        <f t="shared" ca="1" si="69"/>
        <v>4.071801349591548E-2</v>
      </c>
      <c r="DZ8" s="32">
        <f t="shared" ca="1" si="70"/>
        <v>4.4394437578655063E-2</v>
      </c>
      <c r="EA8" s="32">
        <f t="shared" ca="1" si="71"/>
        <v>5.2287075712851613E-2</v>
      </c>
      <c r="EB8" s="32">
        <f t="shared" ca="1" si="72"/>
        <v>6.4299925471355643E-2</v>
      </c>
      <c r="EC8" s="32">
        <f t="shared" ca="1" si="73"/>
        <v>7.2649488461147563E-2</v>
      </c>
      <c r="ED8" s="32">
        <f t="shared" ca="1" si="74"/>
        <v>8.5429939206476971E-2</v>
      </c>
      <c r="EE8" s="32">
        <f t="shared" ca="1" si="75"/>
        <v>0.10698237791337202</v>
      </c>
      <c r="EF8" s="32">
        <f t="shared" ca="1" si="76"/>
        <v>0.12391656253643542</v>
      </c>
      <c r="EG8" s="32">
        <f t="shared" ca="1" si="77"/>
        <v>0.13622264834761044</v>
      </c>
      <c r="EH8" s="32">
        <f t="shared" ca="1" si="78"/>
        <v>0.15251270796674507</v>
      </c>
      <c r="EI8" s="32">
        <f t="shared" ca="1" si="79"/>
        <v>0.17423339036620292</v>
      </c>
      <c r="EJ8" s="32">
        <f t="shared" ca="1" si="80"/>
        <v>0.20793204090973169</v>
      </c>
      <c r="EK8" s="32">
        <f t="shared" ca="1" si="81"/>
        <v>0.2328991797987798</v>
      </c>
      <c r="EL8" s="32">
        <f t="shared" ca="1" si="82"/>
        <v>0.26524885982768015</v>
      </c>
      <c r="EM8" s="32">
        <f t="shared" ca="1" si="83"/>
        <v>0.30071807975975579</v>
      </c>
      <c r="EN8" s="32">
        <f t="shared" ca="1" si="84"/>
        <v>0.33853944248830425</v>
      </c>
      <c r="EO8" s="32">
        <f t="shared" ca="1" si="85"/>
        <v>0.37889228120408525</v>
      </c>
      <c r="EP8" s="32">
        <f t="shared" ca="1" si="86"/>
        <v>0.42363405437974905</v>
      </c>
      <c r="EQ8" s="32">
        <f t="shared" ca="1" si="87"/>
        <v>0.47028112152834989</v>
      </c>
      <c r="ER8" s="32">
        <f t="shared" ca="1" si="88"/>
        <v>0.51543765626519</v>
      </c>
      <c r="ES8" s="32">
        <f t="shared" ca="1" si="89"/>
        <v>0.56482627858772139</v>
      </c>
      <c r="ET8" s="32">
        <f t="shared" ca="1" si="90"/>
        <v>0.61264582847586058</v>
      </c>
      <c r="EU8" s="32">
        <f t="shared" ca="1" si="91"/>
        <v>0.66783208287829954</v>
      </c>
      <c r="EV8" s="32">
        <f t="shared" ca="1" si="92"/>
        <v>0.68274229320137381</v>
      </c>
      <c r="EW8" s="32">
        <f t="shared" ca="1" si="93"/>
        <v>0.74197425202259426</v>
      </c>
      <c r="EX8" s="32">
        <f t="shared" ca="1" si="94"/>
        <v>0.95013610372736579</v>
      </c>
      <c r="EY8" s="32">
        <f t="shared" ca="1" si="95"/>
        <v>1.0332327995962725</v>
      </c>
      <c r="EZ8" s="32"/>
      <c r="FA8" s="32" t="str">
        <f t="shared" ca="1" si="97"/>
        <v/>
      </c>
      <c r="FB8" s="32" t="str">
        <f t="shared" ca="1" si="98"/>
        <v/>
      </c>
      <c r="FC8" s="32" t="str">
        <f t="shared" ca="1" si="99"/>
        <v/>
      </c>
      <c r="FD8" s="32" t="str">
        <f t="shared" ca="1" si="100"/>
        <v/>
      </c>
      <c r="FE8" s="32"/>
    </row>
    <row r="9" spans="1:161" x14ac:dyDescent="0.25">
      <c r="A9" s="31">
        <f>'2a) female mx'!CP9</f>
        <v>66</v>
      </c>
      <c r="B9" s="32">
        <f>'2a) female mx'!CQ9</f>
        <v>5.9578609364615313E-3</v>
      </c>
      <c r="C9" s="32">
        <f>'2a) female mx'!CR9</f>
        <v>5.8667144296555476E-3</v>
      </c>
      <c r="D9" s="32">
        <f>'2a) female mx'!CS9</f>
        <v>5.7769623303041071E-3</v>
      </c>
      <c r="E9" s="32">
        <f>'2a) female mx'!CT9</f>
        <v>5.6885833060246818E-3</v>
      </c>
      <c r="F9" s="32">
        <f>'2a) female mx'!CU9</f>
        <v>5.60155635078881E-3</v>
      </c>
      <c r="G9" s="32">
        <f>'2a) female mx'!CV9</f>
        <v>5.5158607799293633E-3</v>
      </c>
      <c r="H9" s="32">
        <f>'2a) female mx'!CW9</f>
        <v>5.4314762252241832E-3</v>
      </c>
      <c r="I9" s="32">
        <f>'2a) female mx'!CX9</f>
        <v>5.3483826300549479E-3</v>
      </c>
      <c r="J9" s="32">
        <f>'2a) female mx'!CY9</f>
        <v>5.266560244640086E-3</v>
      </c>
      <c r="K9" s="32">
        <f>'2a) female mx'!CZ9</f>
        <v>5.1859896213406267E-3</v>
      </c>
      <c r="L9" s="32">
        <f>'2a) female mx'!DA9</f>
        <v>5.1066516100378616E-3</v>
      </c>
      <c r="M9" s="32">
        <f>'2a) female mx'!DB9</f>
        <v>5.0285273535817278E-3</v>
      </c>
      <c r="N9" s="32">
        <f>'2a) female mx'!DC9</f>
        <v>4.9515982833088119E-3</v>
      </c>
      <c r="O9" s="32">
        <f>'2a) female mx'!DD9</f>
        <v>4.875846114628931E-3</v>
      </c>
      <c r="P9" s="32">
        <f>'2a) female mx'!DE9</f>
        <v>4.8012528426792335E-3</v>
      </c>
      <c r="Q9" s="32">
        <f>'2a) female mx'!DF9</f>
        <v>4.727800738044778E-3</v>
      </c>
      <c r="R9" s="32">
        <f>'2a) female mx'!DG9</f>
        <v>4.6554723425445855E-3</v>
      </c>
      <c r="S9" s="32">
        <f>'2a) female mx'!DH9</f>
        <v>4.5842504650821644E-3</v>
      </c>
      <c r="T9" s="32">
        <f>'2a) female mx'!DI9</f>
        <v>4.5141181775595045E-3</v>
      </c>
      <c r="U9" s="32">
        <f>'2a) female mx'!DJ9</f>
        <v>4.44505881085359E-3</v>
      </c>
      <c r="V9" s="32">
        <f>'2a) female mx'!DK9</f>
        <v>4.3770559508544624E-3</v>
      </c>
      <c r="W9" s="32">
        <f>'2a) female mx'!DL9</f>
        <v>4.3100934345638971E-3</v>
      </c>
      <c r="X9" s="32">
        <f>'2a) female mx'!DM9</f>
        <v>4.2441553462537621E-3</v>
      </c>
      <c r="Y9" s="32">
        <f>'2a) female mx'!DN9</f>
        <v>4.1792260136831504E-3</v>
      </c>
      <c r="Z9" s="32">
        <f>'2a) female mx'!DO9</f>
        <v>4.1152900043733807E-3</v>
      </c>
      <c r="AA9" s="32">
        <f>'2a) female mx'!DP9</f>
        <v>4.0523321219399942E-3</v>
      </c>
      <c r="AB9" s="32">
        <f>'2a) female mx'!DQ9</f>
        <v>3.9903374024808525E-3</v>
      </c>
      <c r="AC9" s="32">
        <f>'2a) female mx'!DR9</f>
        <v>3.9292911110195075E-3</v>
      </c>
      <c r="AD9" s="32">
        <f>'2a) female mx'!DS9</f>
        <v>3.8691787380029708E-3</v>
      </c>
      <c r="AE9" s="32">
        <f>'2a) female mx'!DT9</f>
        <v>3.8099859958530659E-3</v>
      </c>
      <c r="AF9" s="32">
        <f>'2a) female mx'!DU9</f>
        <v>3.7516988155705451E-3</v>
      </c>
      <c r="AG9" s="32">
        <f>'2a) female mx'!DV9</f>
        <v>3.6943033433911462E-3</v>
      </c>
      <c r="AH9" s="32">
        <f>'2a) female mx'!DW9</f>
        <v>3.6377859374928218E-3</v>
      </c>
      <c r="AI9" s="32">
        <f>'2a) female mx'!DX9</f>
        <v>3.5821331647533277E-3</v>
      </c>
      <c r="AJ9" s="32">
        <f>'2a) female mx'!DY9</f>
        <v>3.5273317975574297E-3</v>
      </c>
      <c r="AK9" s="32">
        <f>'2a) female mx'!DZ9</f>
        <v>3.4733688106529425E-3</v>
      </c>
      <c r="AL9" s="32">
        <f>'2a) female mx'!EA9</f>
        <v>3.420231378054877E-3</v>
      </c>
      <c r="AM9" s="32">
        <f>'2a) female mx'!EB9</f>
        <v>3.3679068699969455E-3</v>
      </c>
      <c r="AN9" s="32">
        <f>'2a) female mx'!EC9</f>
        <v>3.3163828499297014E-3</v>
      </c>
      <c r="AO9" s="32">
        <f>'2a) female mx'!ED9</f>
        <v>3.2656470715646067E-3</v>
      </c>
      <c r="AP9" s="32">
        <f>'2a) female mx'!EE9</f>
        <v>3.2156874759633231E-3</v>
      </c>
      <c r="AQ9" s="32">
        <f>'2a) female mx'!EF9</f>
        <v>3.1664921886715245E-3</v>
      </c>
      <c r="AR9" s="32">
        <f>'2a) female mx'!EG9</f>
        <v>3.1180495168965676E-3</v>
      </c>
      <c r="AS9" s="32">
        <f>'2a) female mx'!EH9</f>
        <v>3.0703479467283326E-3</v>
      </c>
      <c r="AT9" s="32">
        <f>'2a) female mx'!EI9</f>
        <v>3.0233761404025845E-3</v>
      </c>
      <c r="AU9" s="32">
        <f>'2a) female mx'!EJ9</f>
        <v>2.977122933606201E-3</v>
      </c>
      <c r="AV9" s="32">
        <f>'2a) female mx'!EK9</f>
        <v>2.9315773328236236E-3</v>
      </c>
      <c r="AW9" s="32">
        <f>'2a) female mx'!EL9</f>
        <v>2.8867285127239101E-3</v>
      </c>
      <c r="AX9" s="32">
        <f>'2a) female mx'!EM9</f>
        <v>2.8425658135877523E-3</v>
      </c>
      <c r="AY9" s="32">
        <f>'2a) female mx'!EN9</f>
        <v>2.7990787387738663E-3</v>
      </c>
      <c r="AZ9" s="32">
        <f>'2a) female mx'!EO9</f>
        <v>2.7562569522241349E-3</v>
      </c>
      <c r="BB9" s="31">
        <f t="shared" si="101"/>
        <v>66</v>
      </c>
      <c r="BC9" s="32">
        <v>0</v>
      </c>
      <c r="BD9" s="32">
        <f ca="1">IF(OFFSET($B9,B$2-2016,B$2-2016,1,1)=0,"",OFFSET($B9,B$2-2016,B$2-2016,1,1))</f>
        <v>5.9578609364615313E-3</v>
      </c>
      <c r="BE9" s="32">
        <f t="shared" ca="1" si="3"/>
        <v>6.7952737350047143E-3</v>
      </c>
      <c r="BF9" s="32">
        <f t="shared" ca="1" si="4"/>
        <v>7.1192418028751987E-3</v>
      </c>
      <c r="BG9" s="32">
        <f t="shared" ca="1" si="5"/>
        <v>8.2231935518939526E-3</v>
      </c>
      <c r="BH9" s="32">
        <f t="shared" ca="1" si="6"/>
        <v>8.90919213357526E-3</v>
      </c>
      <c r="BI9" s="32">
        <f t="shared" ca="1" si="7"/>
        <v>1.0420044132278662E-2</v>
      </c>
      <c r="BJ9" s="32">
        <f t="shared" ca="1" si="8"/>
        <v>1.1393726763562081E-2</v>
      </c>
      <c r="BK9" s="32">
        <f t="shared" ca="1" si="9"/>
        <v>1.1841691973143791E-2</v>
      </c>
      <c r="BL9" s="32">
        <f t="shared" ca="1" si="10"/>
        <v>1.4135138590020625E-2</v>
      </c>
      <c r="BM9" s="32">
        <f t="shared" ca="1" si="11"/>
        <v>1.3949563849923177E-2</v>
      </c>
      <c r="BN9" s="32">
        <f t="shared" ca="1" si="12"/>
        <v>1.5442647494533125E-2</v>
      </c>
      <c r="BO9" s="32">
        <f t="shared" ca="1" si="13"/>
        <v>1.8167887927108356E-2</v>
      </c>
      <c r="BP9" s="32">
        <f t="shared" ca="1" si="14"/>
        <v>1.958708231260194E-2</v>
      </c>
      <c r="BQ9" s="32">
        <f t="shared" ca="1" si="15"/>
        <v>2.1884323344155118E-2</v>
      </c>
      <c r="BR9" s="32">
        <f t="shared" ca="1" si="16"/>
        <v>2.6370026818197667E-2</v>
      </c>
      <c r="BS9" s="32">
        <f t="shared" ca="1" si="17"/>
        <v>3.0748702250988691E-2</v>
      </c>
      <c r="BT9" s="32">
        <f t="shared" ca="1" si="18"/>
        <v>3.6389699807849674E-2</v>
      </c>
      <c r="BU9" s="32">
        <f t="shared" ca="1" si="19"/>
        <v>4.1590512172020949E-2</v>
      </c>
      <c r="BV9" s="32">
        <f t="shared" ca="1" si="20"/>
        <v>4.5319879427582553E-2</v>
      </c>
      <c r="BW9" s="32">
        <f t="shared" ca="1" si="21"/>
        <v>5.3337091939847772E-2</v>
      </c>
      <c r="BX9" s="32">
        <f t="shared" ca="1" si="22"/>
        <v>6.5327351585929241E-2</v>
      </c>
      <c r="BY9" s="32">
        <f t="shared" ca="1" si="23"/>
        <v>7.3806495875536199E-2</v>
      </c>
      <c r="BZ9" s="32">
        <f t="shared" ca="1" si="24"/>
        <v>8.6628053972011287E-2</v>
      </c>
      <c r="CA9" s="32">
        <f t="shared" ca="1" si="25"/>
        <v>0.10809110949515639</v>
      </c>
      <c r="CB9" s="32">
        <f t="shared" ca="1" si="26"/>
        <v>0.12502534431856899</v>
      </c>
      <c r="CC9" s="32">
        <f t="shared" ca="1" si="27"/>
        <v>0.13736769479009339</v>
      </c>
      <c r="CD9" s="32">
        <f t="shared" ca="1" si="28"/>
        <v>0.15366227098315074</v>
      </c>
      <c r="CE9" s="32">
        <f t="shared" ca="1" si="29"/>
        <v>0.17533869019232723</v>
      </c>
      <c r="CF9" s="32">
        <f t="shared" ca="1" si="30"/>
        <v>0.20885499881569397</v>
      </c>
      <c r="CG9" s="32">
        <f t="shared" ca="1" si="31"/>
        <v>0.23373145038314255</v>
      </c>
      <c r="CH9" s="32">
        <f t="shared" ca="1" si="32"/>
        <v>0.26588774027202189</v>
      </c>
      <c r="CI9" s="32">
        <f t="shared" ca="1" si="33"/>
        <v>0.30111720040788881</v>
      </c>
      <c r="CJ9" s="32">
        <f t="shared" ca="1" si="34"/>
        <v>0.33866939426251091</v>
      </c>
      <c r="CK9" s="32">
        <f t="shared" ca="1" si="35"/>
        <v>0.37871194105496087</v>
      </c>
      <c r="CL9" s="32">
        <f t="shared" ca="1" si="36"/>
        <v>0.42303218763677891</v>
      </c>
      <c r="CM9" s="32">
        <f t="shared" ca="1" si="37"/>
        <v>0.46916618488832551</v>
      </c>
      <c r="CN9" s="32">
        <f t="shared" ca="1" si="38"/>
        <v>0.51400913381738966</v>
      </c>
      <c r="CO9" s="32">
        <f t="shared" ca="1" si="39"/>
        <v>0.5628092172794803</v>
      </c>
      <c r="CP9" s="32">
        <f t="shared" ca="1" si="40"/>
        <v>0.6102561585202364</v>
      </c>
      <c r="CQ9" s="32">
        <f t="shared" ca="1" si="41"/>
        <v>0.66451866238164137</v>
      </c>
      <c r="CR9" s="32">
        <f t="shared" ca="1" si="42"/>
        <v>0.68015362891468834</v>
      </c>
      <c r="CS9" s="32">
        <f t="shared" ca="1" si="43"/>
        <v>0.73867289645987555</v>
      </c>
      <c r="CT9" s="32">
        <f t="shared" ca="1" si="44"/>
        <v>0.9391351864454377</v>
      </c>
      <c r="CU9" s="32">
        <f t="shared" ca="1" si="45"/>
        <v>1.0211099844907578</v>
      </c>
      <c r="CV9" s="32"/>
      <c r="CW9" s="32" t="str">
        <f t="shared" ca="1" si="47"/>
        <v/>
      </c>
      <c r="CX9" s="32" t="str">
        <f t="shared" ca="1" si="48"/>
        <v/>
      </c>
      <c r="CY9" s="32" t="str">
        <f t="shared" ca="1" si="49"/>
        <v/>
      </c>
      <c r="CZ9" s="32" t="str">
        <f t="shared" ca="1" si="50"/>
        <v/>
      </c>
      <c r="DA9" s="32" t="str">
        <f t="shared" ca="1" si="51"/>
        <v/>
      </c>
      <c r="DB9" s="32"/>
      <c r="DC9" s="32"/>
      <c r="DD9" s="32"/>
      <c r="DE9" s="31">
        <f t="shared" si="102"/>
        <v>66</v>
      </c>
      <c r="DG9" s="32">
        <f t="shared" ca="1" si="103"/>
        <v>5.8667144296555476E-3</v>
      </c>
      <c r="DH9" s="32">
        <f t="shared" ca="1" si="52"/>
        <v>6.6909947705555166E-3</v>
      </c>
      <c r="DI9" s="32">
        <f t="shared" ca="1" si="53"/>
        <v>6.9988276920317314E-3</v>
      </c>
      <c r="DJ9" s="32">
        <f t="shared" ca="1" si="54"/>
        <v>8.1018072978968972E-3</v>
      </c>
      <c r="DK9" s="32">
        <f t="shared" ca="1" si="55"/>
        <v>8.762614098183753E-3</v>
      </c>
      <c r="DL9" s="32">
        <f t="shared" ca="1" si="56"/>
        <v>1.0284130083409858E-2</v>
      </c>
      <c r="DM9" s="32">
        <f t="shared" ca="1" si="57"/>
        <v>1.1225719778488153E-2</v>
      </c>
      <c r="DN9" s="32">
        <f t="shared" ca="1" si="58"/>
        <v>1.1658280446832658E-2</v>
      </c>
      <c r="DO9" s="32">
        <f t="shared" ca="1" si="59"/>
        <v>1.3935197293300108E-2</v>
      </c>
      <c r="DP9" s="32">
        <f t="shared" ca="1" si="60"/>
        <v>1.3738489247197384E-2</v>
      </c>
      <c r="DQ9" s="32">
        <f t="shared" ca="1" si="61"/>
        <v>1.5201346474637339E-2</v>
      </c>
      <c r="DR9" s="32">
        <f t="shared" ca="1" si="62"/>
        <v>1.792109441837765E-2</v>
      </c>
      <c r="DS9" s="32">
        <f t="shared" ca="1" si="63"/>
        <v>1.9287597921012162E-2</v>
      </c>
      <c r="DT9" s="32">
        <f t="shared" ca="1" si="64"/>
        <v>2.1592874255109144E-2</v>
      </c>
      <c r="DU9" s="32">
        <f t="shared" ca="1" si="65"/>
        <v>2.6017194765294079E-2</v>
      </c>
      <c r="DV9" s="32">
        <f t="shared" ca="1" si="66"/>
        <v>3.0451275898207016E-2</v>
      </c>
      <c r="DW9" s="32">
        <f t="shared" ca="1" si="67"/>
        <v>3.6016974763086559E-2</v>
      </c>
      <c r="DX9" s="32">
        <f t="shared" ca="1" si="68"/>
        <v>4.1151950572510969E-2</v>
      </c>
      <c r="DY9" s="32">
        <f t="shared" ca="1" si="69"/>
        <v>4.4854771856737689E-2</v>
      </c>
      <c r="DZ9" s="32">
        <f t="shared" ca="1" si="70"/>
        <v>5.2809474193198973E-2</v>
      </c>
      <c r="EA9" s="32">
        <f t="shared" ca="1" si="71"/>
        <v>6.4811602651194317E-2</v>
      </c>
      <c r="EB9" s="32">
        <f t="shared" ca="1" si="72"/>
        <v>7.3225707032895909E-2</v>
      </c>
      <c r="EC9" s="32">
        <f t="shared" ca="1" si="73"/>
        <v>8.602691081518811E-2</v>
      </c>
      <c r="ED9" s="32">
        <f t="shared" ca="1" si="74"/>
        <v>0.10753531478117546</v>
      </c>
      <c r="EE9" s="32">
        <f t="shared" ca="1" si="75"/>
        <v>0.12446971879895659</v>
      </c>
      <c r="EF9" s="32">
        <f t="shared" ca="1" si="76"/>
        <v>0.13679397348462677</v>
      </c>
      <c r="EG9" s="32">
        <f t="shared" ca="1" si="77"/>
        <v>0.15308641043528362</v>
      </c>
      <c r="EH9" s="32">
        <f t="shared" ca="1" si="78"/>
        <v>0.17478516657479393</v>
      </c>
      <c r="EI9" s="32">
        <f t="shared" ca="1" si="79"/>
        <v>0.20839300889892359</v>
      </c>
      <c r="EJ9" s="32">
        <f t="shared" ca="1" si="80"/>
        <v>0.23331494398647745</v>
      </c>
      <c r="EK9" s="32">
        <f t="shared" ca="1" si="81"/>
        <v>0.26556810792960844</v>
      </c>
      <c r="EL9" s="32">
        <f t="shared" ca="1" si="82"/>
        <v>0.30091757391234875</v>
      </c>
      <c r="EM9" s="32">
        <f t="shared" ca="1" si="83"/>
        <v>0.33860441214119191</v>
      </c>
      <c r="EN9" s="32">
        <f t="shared" ca="1" si="84"/>
        <v>0.37880210039747825</v>
      </c>
      <c r="EO9" s="32">
        <f t="shared" ca="1" si="85"/>
        <v>0.42333301404651091</v>
      </c>
      <c r="EP9" s="32">
        <f t="shared" ca="1" si="86"/>
        <v>0.46972332240634906</v>
      </c>
      <c r="EQ9" s="32">
        <f t="shared" ca="1" si="87"/>
        <v>0.5147228994650771</v>
      </c>
      <c r="ER9" s="32">
        <f t="shared" ca="1" si="88"/>
        <v>0.56381684592679315</v>
      </c>
      <c r="ES9" s="32">
        <f t="shared" ca="1" si="89"/>
        <v>0.61144982608479526</v>
      </c>
      <c r="ET9" s="32">
        <f t="shared" ca="1" si="90"/>
        <v>0.66617331259202583</v>
      </c>
      <c r="EU9" s="32">
        <f t="shared" ca="1" si="91"/>
        <v>0.68144673183929094</v>
      </c>
      <c r="EV9" s="32">
        <f t="shared" ca="1" si="92"/>
        <v>0.74032173400500634</v>
      </c>
      <c r="EW9" s="32">
        <f t="shared" ca="1" si="93"/>
        <v>0.94461963081578049</v>
      </c>
      <c r="EX9" s="32">
        <f t="shared" ca="1" si="94"/>
        <v>1.0271535075007494</v>
      </c>
      <c r="EY9" s="32"/>
      <c r="EZ9" s="32" t="str">
        <f t="shared" ca="1" si="96"/>
        <v/>
      </c>
      <c r="FA9" s="32" t="str">
        <f t="shared" ca="1" si="97"/>
        <v/>
      </c>
      <c r="FB9" s="32" t="str">
        <f t="shared" ca="1" si="98"/>
        <v/>
      </c>
      <c r="FC9" s="32" t="str">
        <f t="shared" ca="1" si="99"/>
        <v/>
      </c>
      <c r="FD9" s="32" t="str">
        <f t="shared" ca="1" si="100"/>
        <v/>
      </c>
      <c r="FE9" s="32"/>
    </row>
    <row r="10" spans="1:161" x14ac:dyDescent="0.25">
      <c r="A10" s="31">
        <f>'2a) female mx'!CP10</f>
        <v>67</v>
      </c>
      <c r="B10" s="32">
        <f>'2a) female mx'!CQ10</f>
        <v>6.9011778841685158E-3</v>
      </c>
      <c r="C10" s="32">
        <f>'2a) female mx'!CR10</f>
        <v>6.7952737350047143E-3</v>
      </c>
      <c r="D10" s="32">
        <f>'2a) female mx'!CS10</f>
        <v>6.6909947705555166E-3</v>
      </c>
      <c r="E10" s="32">
        <f>'2a) female mx'!CT10</f>
        <v>6.588316051048709E-3</v>
      </c>
      <c r="F10" s="32">
        <f>'2a) female mx'!CU10</f>
        <v>6.4872130194330276E-3</v>
      </c>
      <c r="G10" s="32">
        <f>'2a) female mx'!CV10</f>
        <v>6.3876614955049984E-3</v>
      </c>
      <c r="H10" s="32">
        <f>'2a) female mx'!CW10</f>
        <v>6.2896376701258999E-3</v>
      </c>
      <c r="I10" s="32">
        <f>'2a) female mx'!CX10</f>
        <v>6.1931180995274775E-3</v>
      </c>
      <c r="J10" s="32">
        <f>'2a) female mx'!CY10</f>
        <v>6.0980796997050354E-3</v>
      </c>
      <c r="K10" s="32">
        <f>'2a) female mx'!CZ10</f>
        <v>6.004499740896581E-3</v>
      </c>
      <c r="L10" s="32">
        <f>'2a) female mx'!DA10</f>
        <v>5.9123558421466747E-3</v>
      </c>
      <c r="M10" s="32">
        <f>'2a) female mx'!DB10</f>
        <v>5.8216259659537193E-3</v>
      </c>
      <c r="N10" s="32">
        <f>'2a) female mx'!DC10</f>
        <v>5.7322884129993789E-3</v>
      </c>
      <c r="O10" s="32">
        <f>'2a) female mx'!DD10</f>
        <v>5.6443218169588893E-3</v>
      </c>
      <c r="P10" s="32">
        <f>'2a) female mx'!DE10</f>
        <v>5.557705139390994E-3</v>
      </c>
      <c r="Q10" s="32">
        <f>'2a) female mx'!DF10</f>
        <v>5.4724176647063154E-3</v>
      </c>
      <c r="R10" s="32">
        <f>'2a) female mx'!DG10</f>
        <v>5.3884389952129266E-3</v>
      </c>
      <c r="S10" s="32">
        <f>'2a) female mx'!DH10</f>
        <v>5.3057490462379573E-3</v>
      </c>
      <c r="T10" s="32">
        <f>'2a) female mx'!DI10</f>
        <v>5.2243280413240721E-3</v>
      </c>
      <c r="U10" s="32">
        <f>'2a) female mx'!DJ10</f>
        <v>5.1441565074996443E-3</v>
      </c>
      <c r="V10" s="32">
        <f>'2a) female mx'!DK10</f>
        <v>5.0652152706215248E-3</v>
      </c>
      <c r="W10" s="32">
        <f>'2a) female mx'!DL10</f>
        <v>4.9874854507892842E-3</v>
      </c>
      <c r="X10" s="32">
        <f>'2a) female mx'!DM10</f>
        <v>4.9109484578298106E-3</v>
      </c>
      <c r="Y10" s="32">
        <f>'2a) female mx'!DN10</f>
        <v>4.8355859868512195E-3</v>
      </c>
      <c r="Z10" s="32">
        <f>'2a) female mx'!DO10</f>
        <v>4.7613800138649742E-3</v>
      </c>
      <c r="AA10" s="32">
        <f>'2a) female mx'!DP10</f>
        <v>4.6883127914752049E-3</v>
      </c>
      <c r="AB10" s="32">
        <f>'2a) female mx'!DQ10</f>
        <v>4.6163668446341658E-3</v>
      </c>
      <c r="AC10" s="32">
        <f>'2a) female mx'!DR10</f>
        <v>4.5455249664628329E-3</v>
      </c>
      <c r="AD10" s="32">
        <f>'2a) female mx'!DS10</f>
        <v>4.4757702141356411E-3</v>
      </c>
      <c r="AE10" s="32">
        <f>'2a) female mx'!DT10</f>
        <v>4.4070859048283718E-3</v>
      </c>
      <c r="AF10" s="32">
        <f>'2a) female mx'!DU10</f>
        <v>4.3394556117282166E-3</v>
      </c>
      <c r="AG10" s="32">
        <f>'2a) female mx'!DV10</f>
        <v>4.2728631601050785E-3</v>
      </c>
      <c r="AH10" s="32">
        <f>'2a) female mx'!DW10</f>
        <v>4.2072926234431622E-3</v>
      </c>
      <c r="AI10" s="32">
        <f>'2a) female mx'!DX10</f>
        <v>4.1427283196319191E-3</v>
      </c>
      <c r="AJ10" s="32">
        <f>'2a) female mx'!DY10</f>
        <v>4.0791548072154574E-3</v>
      </c>
      <c r="AK10" s="32">
        <f>'2a) female mx'!DZ10</f>
        <v>4.0165568816994957E-3</v>
      </c>
      <c r="AL10" s="32">
        <f>'2a) female mx'!EA10</f>
        <v>3.9549195719150009E-3</v>
      </c>
      <c r="AM10" s="32">
        <f>'2a) female mx'!EB10</f>
        <v>3.8942281364376229E-3</v>
      </c>
      <c r="AN10" s="32">
        <f>'2a) female mx'!EC10</f>
        <v>3.834468060062074E-3</v>
      </c>
      <c r="AO10" s="32">
        <f>'2a) female mx'!ED10</f>
        <v>3.7756250503306163E-3</v>
      </c>
      <c r="AP10" s="32">
        <f>'2a) female mx'!EE10</f>
        <v>3.717685034114823E-3</v>
      </c>
      <c r="AQ10" s="32">
        <f>'2a) female mx'!EF10</f>
        <v>3.660634154249789E-3</v>
      </c>
      <c r="AR10" s="32">
        <f>'2a) female mx'!EG10</f>
        <v>3.6044587662199985E-3</v>
      </c>
      <c r="AS10" s="32">
        <f>'2a) female mx'!EH10</f>
        <v>3.5491454348960476E-3</v>
      </c>
      <c r="AT10" s="32">
        <f>'2a) female mx'!EI10</f>
        <v>3.4946809313214466E-3</v>
      </c>
      <c r="AU10" s="32">
        <f>'2a) female mx'!EJ10</f>
        <v>3.4410522295487272E-3</v>
      </c>
      <c r="AV10" s="32">
        <f>'2a) female mx'!EK10</f>
        <v>3.3882465035241088E-3</v>
      </c>
      <c r="AW10" s="32">
        <f>'2a) female mx'!EL10</f>
        <v>3.3362511240199655E-3</v>
      </c>
      <c r="AX10" s="32">
        <f>'2a) female mx'!EM10</f>
        <v>3.2850536556143701E-3</v>
      </c>
      <c r="AY10" s="32">
        <f>'2a) female mx'!EN10</f>
        <v>3.2346418537169915E-3</v>
      </c>
      <c r="AZ10" s="32">
        <f>'2a) female mx'!EO10</f>
        <v>3.1850036616406265E-3</v>
      </c>
      <c r="BB10" s="31">
        <f t="shared" si="101"/>
        <v>67</v>
      </c>
      <c r="BC10" s="32">
        <v>0</v>
      </c>
      <c r="BD10" s="32">
        <f t="shared" ref="BD10:BD52" ca="1" si="104">IF(OFFSET($B10,B$2-2016,B$2-2016,1,1)=0,"",OFFSET($B10,B$2-2016,B$2-2016,1,1))</f>
        <v>6.9011778841685158E-3</v>
      </c>
      <c r="BE10" s="32">
        <f t="shared" ca="1" si="3"/>
        <v>7.2417276261151188E-3</v>
      </c>
      <c r="BF10" s="32">
        <f t="shared" ca="1" si="4"/>
        <v>8.3463984893177613E-3</v>
      </c>
      <c r="BG10" s="32">
        <f t="shared" ca="1" si="5"/>
        <v>9.0582220766073987E-3</v>
      </c>
      <c r="BH10" s="32">
        <f t="shared" ca="1" si="6"/>
        <v>1.0557754407812247E-2</v>
      </c>
      <c r="BI10" s="32">
        <f t="shared" ca="1" si="7"/>
        <v>1.1564248184021055E-2</v>
      </c>
      <c r="BJ10" s="32">
        <f t="shared" ca="1" si="8"/>
        <v>1.202798898399419E-2</v>
      </c>
      <c r="BK10" s="32">
        <f t="shared" ca="1" si="9"/>
        <v>1.4337948631351844E-2</v>
      </c>
      <c r="BL10" s="32">
        <f t="shared" ca="1" si="10"/>
        <v>1.4163881348364373E-2</v>
      </c>
      <c r="BM10" s="32">
        <f t="shared" ca="1" si="11"/>
        <v>1.5687778845005211E-2</v>
      </c>
      <c r="BN10" s="32">
        <f t="shared" ca="1" si="12"/>
        <v>1.8418080058408063E-2</v>
      </c>
      <c r="BO10" s="32">
        <f t="shared" ca="1" si="13"/>
        <v>1.9891216889309289E-2</v>
      </c>
      <c r="BP10" s="32">
        <f t="shared" ca="1" si="14"/>
        <v>2.2179706257410971E-2</v>
      </c>
      <c r="BQ10" s="32">
        <f t="shared" ca="1" si="15"/>
        <v>2.6727643801170747E-2</v>
      </c>
      <c r="BR10" s="32">
        <f t="shared" ca="1" si="16"/>
        <v>3.1049033652334659E-2</v>
      </c>
      <c r="BS10" s="32">
        <f t="shared" ca="1" si="17"/>
        <v>3.676628203273153E-2</v>
      </c>
      <c r="BT10" s="32">
        <f t="shared" ca="1" si="18"/>
        <v>4.2033747578577474E-2</v>
      </c>
      <c r="BU10" s="32">
        <f t="shared" ca="1" si="19"/>
        <v>4.5789809786360623E-2</v>
      </c>
      <c r="BV10" s="32">
        <f t="shared" ca="1" si="20"/>
        <v>5.3869981098318628E-2</v>
      </c>
      <c r="BW10" s="32">
        <f t="shared" ca="1" si="21"/>
        <v>6.58472046772164E-2</v>
      </c>
      <c r="BX10" s="32">
        <f t="shared" ca="1" si="22"/>
        <v>7.439189123811879E-2</v>
      </c>
      <c r="BY10" s="32">
        <f t="shared" ca="1" si="23"/>
        <v>8.7233397827099338E-2</v>
      </c>
      <c r="BZ10" s="32">
        <f t="shared" ca="1" si="24"/>
        <v>0.1086497768260513</v>
      </c>
      <c r="CA10" s="32">
        <f t="shared" ca="1" si="25"/>
        <v>0.1255834501178914</v>
      </c>
      <c r="CB10" s="32">
        <f t="shared" ca="1" si="26"/>
        <v>0.13794382231367008</v>
      </c>
      <c r="CC10" s="32">
        <f t="shared" ca="1" si="27"/>
        <v>0.15424029772832859</v>
      </c>
      <c r="CD10" s="32">
        <f t="shared" ca="1" si="28"/>
        <v>0.17589396675263691</v>
      </c>
      <c r="CE10" s="32">
        <f t="shared" ca="1" si="29"/>
        <v>0.20931801292557106</v>
      </c>
      <c r="CF10" s="32">
        <f t="shared" ca="1" si="30"/>
        <v>0.23414870031374296</v>
      </c>
      <c r="CG10" s="32">
        <f t="shared" ca="1" si="31"/>
        <v>0.2662077573173845</v>
      </c>
      <c r="CH10" s="32">
        <f t="shared" ca="1" si="32"/>
        <v>0.3013169593341713</v>
      </c>
      <c r="CI10" s="32">
        <f t="shared" ca="1" si="33"/>
        <v>0.33873438885465412</v>
      </c>
      <c r="CJ10" s="32">
        <f t="shared" ca="1" si="34"/>
        <v>0.37862180317142441</v>
      </c>
      <c r="CK10" s="32">
        <f t="shared" ca="1" si="35"/>
        <v>0.42273157499853592</v>
      </c>
      <c r="CL10" s="32">
        <f t="shared" ca="1" si="36"/>
        <v>0.46860970818955289</v>
      </c>
      <c r="CM10" s="32">
        <f t="shared" ca="1" si="37"/>
        <v>0.51329635794769812</v>
      </c>
      <c r="CN10" s="32">
        <f t="shared" ca="1" si="38"/>
        <v>0.56180338942172936</v>
      </c>
      <c r="CO10" s="32">
        <f t="shared" ca="1" si="39"/>
        <v>0.60906482122415406</v>
      </c>
      <c r="CP10" s="32">
        <f t="shared" ca="1" si="40"/>
        <v>0.6628681220136462</v>
      </c>
      <c r="CQ10" s="32">
        <f t="shared" ca="1" si="41"/>
        <v>0.67886297976247245</v>
      </c>
      <c r="CR10" s="32">
        <f t="shared" ca="1" si="42"/>
        <v>0.73702773119008858</v>
      </c>
      <c r="CS10" s="32">
        <f t="shared" ca="1" si="43"/>
        <v>0.93368258465921039</v>
      </c>
      <c r="CT10" s="32">
        <f t="shared" ca="1" si="44"/>
        <v>1.0151020201096428</v>
      </c>
      <c r="CU10" s="32"/>
      <c r="CV10" s="32" t="str">
        <f t="shared" ca="1" si="46"/>
        <v/>
      </c>
      <c r="CW10" s="32" t="str">
        <f t="shared" ca="1" si="47"/>
        <v/>
      </c>
      <c r="CX10" s="32" t="str">
        <f t="shared" ca="1" si="48"/>
        <v/>
      </c>
      <c r="CY10" s="32" t="str">
        <f t="shared" ca="1" si="49"/>
        <v/>
      </c>
      <c r="CZ10" s="32" t="str">
        <f t="shared" ca="1" si="50"/>
        <v/>
      </c>
      <c r="DA10" s="32" t="str">
        <f t="shared" ca="1" si="51"/>
        <v/>
      </c>
      <c r="DB10" s="32"/>
      <c r="DC10" s="32"/>
      <c r="DD10" s="32"/>
      <c r="DE10" s="31">
        <f t="shared" si="102"/>
        <v>67</v>
      </c>
      <c r="DG10" s="32">
        <f t="shared" ca="1" si="103"/>
        <v>6.7952737350047143E-3</v>
      </c>
      <c r="DH10" s="32">
        <f t="shared" ca="1" si="52"/>
        <v>7.1192418028751987E-3</v>
      </c>
      <c r="DI10" s="32">
        <f t="shared" ca="1" si="53"/>
        <v>8.2231935518939526E-3</v>
      </c>
      <c r="DJ10" s="32">
        <f t="shared" ca="1" si="54"/>
        <v>8.90919213357526E-3</v>
      </c>
      <c r="DK10" s="32">
        <f t="shared" ca="1" si="55"/>
        <v>1.0420044132278662E-2</v>
      </c>
      <c r="DL10" s="32">
        <f t="shared" ca="1" si="56"/>
        <v>1.1393726763562081E-2</v>
      </c>
      <c r="DM10" s="32">
        <f t="shared" ca="1" si="57"/>
        <v>1.1841691973143791E-2</v>
      </c>
      <c r="DN10" s="32">
        <f t="shared" ca="1" si="58"/>
        <v>1.4135138590020625E-2</v>
      </c>
      <c r="DO10" s="32">
        <f t="shared" ca="1" si="59"/>
        <v>1.3949563849923177E-2</v>
      </c>
      <c r="DP10" s="32">
        <f t="shared" ca="1" si="60"/>
        <v>1.5442647494533125E-2</v>
      </c>
      <c r="DQ10" s="32">
        <f t="shared" ca="1" si="61"/>
        <v>1.8167887927108356E-2</v>
      </c>
      <c r="DR10" s="32">
        <f t="shared" ca="1" si="62"/>
        <v>1.958708231260194E-2</v>
      </c>
      <c r="DS10" s="32">
        <f t="shared" ca="1" si="63"/>
        <v>2.1884323344155118E-2</v>
      </c>
      <c r="DT10" s="32">
        <f t="shared" ca="1" si="64"/>
        <v>2.6370026818197667E-2</v>
      </c>
      <c r="DU10" s="32">
        <f t="shared" ca="1" si="65"/>
        <v>3.0748702250988691E-2</v>
      </c>
      <c r="DV10" s="32">
        <f t="shared" ca="1" si="66"/>
        <v>3.6389699807849674E-2</v>
      </c>
      <c r="DW10" s="32">
        <f t="shared" ca="1" si="67"/>
        <v>4.1590512172020949E-2</v>
      </c>
      <c r="DX10" s="32">
        <f t="shared" ca="1" si="68"/>
        <v>4.5319879427582553E-2</v>
      </c>
      <c r="DY10" s="32">
        <f t="shared" ca="1" si="69"/>
        <v>5.3337091939847772E-2</v>
      </c>
      <c r="DZ10" s="32">
        <f t="shared" ca="1" si="70"/>
        <v>6.5327351585929241E-2</v>
      </c>
      <c r="EA10" s="32">
        <f t="shared" ca="1" si="71"/>
        <v>7.3806495875536199E-2</v>
      </c>
      <c r="EB10" s="32">
        <f t="shared" ca="1" si="72"/>
        <v>8.6628053972011287E-2</v>
      </c>
      <c r="EC10" s="32">
        <f t="shared" ca="1" si="73"/>
        <v>0.10809110949515639</v>
      </c>
      <c r="ED10" s="32">
        <f t="shared" ca="1" si="74"/>
        <v>0.12502534431856899</v>
      </c>
      <c r="EE10" s="32">
        <f t="shared" ca="1" si="75"/>
        <v>0.13736769479009339</v>
      </c>
      <c r="EF10" s="32">
        <f t="shared" ca="1" si="76"/>
        <v>0.15366227098315074</v>
      </c>
      <c r="EG10" s="32">
        <f t="shared" ca="1" si="77"/>
        <v>0.17533869019232723</v>
      </c>
      <c r="EH10" s="32">
        <f t="shared" ca="1" si="78"/>
        <v>0.20885499881569397</v>
      </c>
      <c r="EI10" s="32">
        <f t="shared" ca="1" si="79"/>
        <v>0.23373145038314255</v>
      </c>
      <c r="EJ10" s="32">
        <f t="shared" ca="1" si="80"/>
        <v>0.26588774027202189</v>
      </c>
      <c r="EK10" s="32">
        <f t="shared" ca="1" si="81"/>
        <v>0.30111720040788881</v>
      </c>
      <c r="EL10" s="32">
        <f t="shared" ca="1" si="82"/>
        <v>0.33866939426251091</v>
      </c>
      <c r="EM10" s="32">
        <f t="shared" ca="1" si="83"/>
        <v>0.37871194105496087</v>
      </c>
      <c r="EN10" s="32">
        <f t="shared" ca="1" si="84"/>
        <v>0.42303218763677891</v>
      </c>
      <c r="EO10" s="32">
        <f t="shared" ca="1" si="85"/>
        <v>0.46916618488832551</v>
      </c>
      <c r="EP10" s="32">
        <f t="shared" ca="1" si="86"/>
        <v>0.51400913381738966</v>
      </c>
      <c r="EQ10" s="32">
        <f t="shared" ca="1" si="87"/>
        <v>0.5628092172794803</v>
      </c>
      <c r="ER10" s="32">
        <f t="shared" ca="1" si="88"/>
        <v>0.6102561585202364</v>
      </c>
      <c r="ES10" s="32">
        <f t="shared" ca="1" si="89"/>
        <v>0.66451866238164137</v>
      </c>
      <c r="ET10" s="32">
        <f t="shared" ca="1" si="90"/>
        <v>0.68015362891468834</v>
      </c>
      <c r="EU10" s="32">
        <f t="shared" ca="1" si="91"/>
        <v>0.73867289645987555</v>
      </c>
      <c r="EV10" s="32">
        <f t="shared" ca="1" si="92"/>
        <v>0.9391351864454377</v>
      </c>
      <c r="EW10" s="32">
        <f t="shared" ca="1" si="93"/>
        <v>1.0211099844907578</v>
      </c>
      <c r="EX10" s="32"/>
      <c r="EY10" s="32" t="str">
        <f t="shared" ca="1" si="95"/>
        <v/>
      </c>
      <c r="EZ10" s="32" t="str">
        <f t="shared" ca="1" si="96"/>
        <v/>
      </c>
      <c r="FA10" s="32" t="str">
        <f t="shared" ca="1" si="97"/>
        <v/>
      </c>
      <c r="FB10" s="32" t="str">
        <f t="shared" ca="1" si="98"/>
        <v/>
      </c>
      <c r="FC10" s="32" t="str">
        <f t="shared" ca="1" si="99"/>
        <v/>
      </c>
      <c r="FD10" s="32" t="str">
        <f t="shared" ca="1" si="100"/>
        <v/>
      </c>
      <c r="FE10" s="32"/>
    </row>
    <row r="11" spans="1:161" x14ac:dyDescent="0.25">
      <c r="A11" s="31">
        <f>'2a) female mx'!CP11</f>
        <v>68</v>
      </c>
      <c r="B11" s="32">
        <f>'2a) female mx'!CQ11</f>
        <v>7.3663208053502674E-3</v>
      </c>
      <c r="C11" s="32">
        <f>'2a) female mx'!CR11</f>
        <v>7.2417276261151188E-3</v>
      </c>
      <c r="D11" s="32">
        <f>'2a) female mx'!CS11</f>
        <v>7.1192418028751987E-3</v>
      </c>
      <c r="E11" s="32">
        <f>'2a) female mx'!CT11</f>
        <v>6.9988276920317314E-3</v>
      </c>
      <c r="F11" s="32">
        <f>'2a) female mx'!CU11</f>
        <v>6.8804502528580424E-3</v>
      </c>
      <c r="G11" s="32">
        <f>'2a) female mx'!CV11</f>
        <v>6.7640750373026441E-3</v>
      </c>
      <c r="H11" s="32">
        <f>'2a) female mx'!CW11</f>
        <v>6.649668179964781E-3</v>
      </c>
      <c r="I11" s="32">
        <f>'2a) female mx'!CX11</f>
        <v>6.5371963882395467E-3</v>
      </c>
      <c r="J11" s="32">
        <f>'2a) female mx'!CY11</f>
        <v>6.4266269326296692E-3</v>
      </c>
      <c r="K11" s="32">
        <f>'2a) female mx'!CZ11</f>
        <v>6.3179276372211683E-3</v>
      </c>
      <c r="L11" s="32">
        <f>'2a) female mx'!DA11</f>
        <v>6.2110668703201054E-3</v>
      </c>
      <c r="M11" s="32">
        <f>'2a) female mx'!DB11</f>
        <v>6.1060135352477007E-3</v>
      </c>
      <c r="N11" s="32">
        <f>'2a) female mx'!DC11</f>
        <v>6.0027370612911503E-3</v>
      </c>
      <c r="O11" s="32">
        <f>'2a) female mx'!DD11</f>
        <v>5.901207394807483E-3</v>
      </c>
      <c r="P11" s="32">
        <f>'2a) female mx'!DE11</f>
        <v>5.8013949904779016E-3</v>
      </c>
      <c r="Q11" s="32">
        <f>'2a) female mx'!DF11</f>
        <v>5.7032708027100389E-3</v>
      </c>
      <c r="R11" s="32">
        <f>'2a) female mx'!DG11</f>
        <v>5.6068062771856371E-3</v>
      </c>
      <c r="S11" s="32">
        <f>'2a) female mx'!DH11</f>
        <v>5.5119733425511921E-3</v>
      </c>
      <c r="T11" s="32">
        <f>'2a) female mx'!DI11</f>
        <v>5.4187444022491295E-3</v>
      </c>
      <c r="U11" s="32">
        <f>'2a) female mx'!DJ11</f>
        <v>5.3270923264871674E-3</v>
      </c>
      <c r="V11" s="32">
        <f>'2a) female mx'!DK11</f>
        <v>5.2369904443434886E-3</v>
      </c>
      <c r="W11" s="32">
        <f>'2a) female mx'!DL11</f>
        <v>5.1484125360054577E-3</v>
      </c>
      <c r="X11" s="32">
        <f>'2a) female mx'!DM11</f>
        <v>5.0613328251396059E-3</v>
      </c>
      <c r="Y11" s="32">
        <f>'2a) female mx'!DN11</f>
        <v>4.9757259713906722E-3</v>
      </c>
      <c r="Z11" s="32">
        <f>'2a) female mx'!DO11</f>
        <v>4.8915670630075092E-3</v>
      </c>
      <c r="AA11" s="32">
        <f>'2a) female mx'!DP11</f>
        <v>4.8088316095937257E-3</v>
      </c>
      <c r="AB11" s="32">
        <f>'2a) female mx'!DQ11</f>
        <v>4.7274955349809302E-3</v>
      </c>
      <c r="AC11" s="32">
        <f>'2a) female mx'!DR11</f>
        <v>4.6475351702225248E-3</v>
      </c>
      <c r="AD11" s="32">
        <f>'2a) female mx'!DS11</f>
        <v>4.5689272467059954E-3</v>
      </c>
      <c r="AE11" s="32">
        <f>'2a) female mx'!DT11</f>
        <v>4.4916488893817089E-3</v>
      </c>
      <c r="AF11" s="32">
        <f>'2a) female mx'!DU11</f>
        <v>4.4156776101062223E-3</v>
      </c>
      <c r="AG11" s="32">
        <f>'2a) female mx'!DV11</f>
        <v>4.3409913010982026E-3</v>
      </c>
      <c r="AH11" s="32">
        <f>'2a) female mx'!DW11</f>
        <v>4.2675682285050146E-3</v>
      </c>
      <c r="AI11" s="32">
        <f>'2a) female mx'!DX11</f>
        <v>4.1953870260781319E-3</v>
      </c>
      <c r="AJ11" s="32">
        <f>'2a) female mx'!DY11</f>
        <v>4.1244266889555199E-3</v>
      </c>
      <c r="AK11" s="32">
        <f>'2a) female mx'!DZ11</f>
        <v>4.0546665675491823E-3</v>
      </c>
      <c r="AL11" s="32">
        <f>'2a) female mx'!EA11</f>
        <v>3.9860863615360943E-3</v>
      </c>
      <c r="AM11" s="32">
        <f>'2a) female mx'!EB11</f>
        <v>3.9186661139507693E-3</v>
      </c>
      <c r="AN11" s="32">
        <f>'2a) female mx'!EC11</f>
        <v>3.8523862053777467E-3</v>
      </c>
      <c r="AO11" s="32">
        <f>'2a) female mx'!ED11</f>
        <v>3.7872273482423067E-3</v>
      </c>
      <c r="AP11" s="32">
        <f>'2a) female mx'!EE11</f>
        <v>3.723170581197748E-3</v>
      </c>
      <c r="AQ11" s="32">
        <f>'2a) female mx'!EF11</f>
        <v>3.6601972636076049E-3</v>
      </c>
      <c r="AR11" s="32">
        <f>'2a) female mx'!EG11</f>
        <v>3.5982890701211859E-3</v>
      </c>
      <c r="AS11" s="32">
        <f>'2a) female mx'!EH11</f>
        <v>3.5374279853408624E-3</v>
      </c>
      <c r="AT11" s="32">
        <f>'2a) female mx'!EI11</f>
        <v>3.4775962985795572E-3</v>
      </c>
      <c r="AU11" s="32">
        <f>'2a) female mx'!EJ11</f>
        <v>3.4187765987069006E-3</v>
      </c>
      <c r="AV11" s="32">
        <f>'2a) female mx'!EK11</f>
        <v>3.3609517690825594E-3</v>
      </c>
      <c r="AW11" s="32">
        <f>'2a) female mx'!EL11</f>
        <v>3.3041049825752642E-3</v>
      </c>
      <c r="AX11" s="32">
        <f>'2a) female mx'!EM11</f>
        <v>3.2482196966660843E-3</v>
      </c>
      <c r="AY11" s="32">
        <f>'2a) female mx'!EN11</f>
        <v>3.19327964863452E-3</v>
      </c>
      <c r="AZ11" s="32">
        <f>'2a) female mx'!EO11</f>
        <v>3.1392688508260266E-3</v>
      </c>
      <c r="BB11" s="31">
        <f t="shared" si="101"/>
        <v>68</v>
      </c>
      <c r="BC11" s="32">
        <v>0</v>
      </c>
      <c r="BD11" s="32">
        <f t="shared" ca="1" si="104"/>
        <v>7.3663208053502674E-3</v>
      </c>
      <c r="BE11" s="32">
        <f t="shared" ca="1" si="3"/>
        <v>8.4714493588006687E-3</v>
      </c>
      <c r="BF11" s="32">
        <f t="shared" ca="1" si="4"/>
        <v>9.209744941959223E-3</v>
      </c>
      <c r="BG11" s="32">
        <f t="shared" ca="1" si="5"/>
        <v>1.0697284648765057E-2</v>
      </c>
      <c r="BH11" s="32">
        <f t="shared" ca="1" si="6"/>
        <v>1.1737321671546296E-2</v>
      </c>
      <c r="BI11" s="32">
        <f t="shared" ca="1" si="7"/>
        <v>1.2217216874682583E-2</v>
      </c>
      <c r="BJ11" s="32">
        <f t="shared" ca="1" si="8"/>
        <v>1.4543668577853278E-2</v>
      </c>
      <c r="BK11" s="32">
        <f t="shared" ca="1" si="9"/>
        <v>1.4381491565533713E-2</v>
      </c>
      <c r="BL11" s="32">
        <f t="shared" ca="1" si="10"/>
        <v>1.5936801327422485E-2</v>
      </c>
      <c r="BM11" s="32">
        <f t="shared" ca="1" si="11"/>
        <v>1.8671717615109752E-2</v>
      </c>
      <c r="BN11" s="32">
        <f t="shared" ca="1" si="12"/>
        <v>2.0200073855971029E-2</v>
      </c>
      <c r="BO11" s="32">
        <f t="shared" ca="1" si="13"/>
        <v>2.2479076091535769E-2</v>
      </c>
      <c r="BP11" s="32">
        <f t="shared" ca="1" si="14"/>
        <v>2.7090110605017821E-2</v>
      </c>
      <c r="BQ11" s="32">
        <f t="shared" ca="1" si="15"/>
        <v>3.1352298476688148E-2</v>
      </c>
      <c r="BR11" s="32">
        <f t="shared" ca="1" si="16"/>
        <v>3.7146761354122738E-2</v>
      </c>
      <c r="BS11" s="32">
        <f t="shared" ca="1" si="17"/>
        <v>4.2481706601539888E-2</v>
      </c>
      <c r="BT11" s="32">
        <f t="shared" ca="1" si="18"/>
        <v>4.6264612941467595E-2</v>
      </c>
      <c r="BU11" s="32">
        <f t="shared" ca="1" si="19"/>
        <v>5.4408194335116372E-2</v>
      </c>
      <c r="BV11" s="32">
        <f t="shared" ca="1" si="20"/>
        <v>6.6371194584553178E-2</v>
      </c>
      <c r="BW11" s="32">
        <f t="shared" ca="1" si="21"/>
        <v>7.4981929657202934E-2</v>
      </c>
      <c r="BX11" s="32">
        <f t="shared" ca="1" si="22"/>
        <v>8.7842971734302056E-2</v>
      </c>
      <c r="BY11" s="32">
        <f t="shared" ca="1" si="23"/>
        <v>0.10921133162093899</v>
      </c>
      <c r="BZ11" s="32">
        <f t="shared" ca="1" si="24"/>
        <v>0.12614404726874684</v>
      </c>
      <c r="CA11" s="32">
        <f t="shared" ca="1" si="25"/>
        <v>0.13852236614716543</v>
      </c>
      <c r="CB11" s="32">
        <f t="shared" ca="1" si="26"/>
        <v>0.15482049881933643</v>
      </c>
      <c r="CC11" s="32">
        <f t="shared" ca="1" si="27"/>
        <v>0.17645100180708209</v>
      </c>
      <c r="CD11" s="32">
        <f t="shared" ca="1" si="28"/>
        <v>0.20978205349910556</v>
      </c>
      <c r="CE11" s="32">
        <f t="shared" ca="1" si="29"/>
        <v>0.23456669510561173</v>
      </c>
      <c r="CF11" s="32">
        <f t="shared" ca="1" si="30"/>
        <v>0.26652815952871683</v>
      </c>
      <c r="CG11" s="32">
        <f t="shared" ca="1" si="31"/>
        <v>0.30151685077904977</v>
      </c>
      <c r="CH11" s="32">
        <f t="shared" ca="1" si="32"/>
        <v>0.33879939592001479</v>
      </c>
      <c r="CI11" s="32">
        <f t="shared" ca="1" si="33"/>
        <v>0.37853168674176141</v>
      </c>
      <c r="CJ11" s="32">
        <f t="shared" ca="1" si="34"/>
        <v>0.42243117597987312</v>
      </c>
      <c r="CK11" s="32">
        <f t="shared" ca="1" si="35"/>
        <v>0.46805389152623511</v>
      </c>
      <c r="CL11" s="32">
        <f t="shared" ca="1" si="36"/>
        <v>0.51258457048347839</v>
      </c>
      <c r="CM11" s="32">
        <f t="shared" ca="1" si="37"/>
        <v>0.56079935913524825</v>
      </c>
      <c r="CN11" s="32">
        <f t="shared" ca="1" si="38"/>
        <v>0.60787580964741628</v>
      </c>
      <c r="CO11" s="32">
        <f t="shared" ca="1" si="39"/>
        <v>0.66122168127995873</v>
      </c>
      <c r="CP11" s="32">
        <f t="shared" ca="1" si="40"/>
        <v>0.67757477972640212</v>
      </c>
      <c r="CQ11" s="32">
        <f t="shared" ca="1" si="41"/>
        <v>0.73538623001678849</v>
      </c>
      <c r="CR11" s="32">
        <f t="shared" ca="1" si="42"/>
        <v>0.92826164057963512</v>
      </c>
      <c r="CS11" s="32">
        <f t="shared" ca="1" si="43"/>
        <v>1.0091294051390249</v>
      </c>
      <c r="CT11" s="32"/>
      <c r="CU11" s="32" t="str">
        <f t="shared" ca="1" si="45"/>
        <v/>
      </c>
      <c r="CV11" s="32" t="str">
        <f t="shared" ca="1" si="46"/>
        <v/>
      </c>
      <c r="CW11" s="32" t="str">
        <f t="shared" ca="1" si="47"/>
        <v/>
      </c>
      <c r="CX11" s="32" t="str">
        <f t="shared" ca="1" si="48"/>
        <v/>
      </c>
      <c r="CY11" s="32" t="str">
        <f t="shared" ca="1" si="49"/>
        <v/>
      </c>
      <c r="CZ11" s="32" t="str">
        <f t="shared" ca="1" si="50"/>
        <v/>
      </c>
      <c r="DA11" s="32" t="str">
        <f t="shared" ca="1" si="51"/>
        <v/>
      </c>
      <c r="DB11" s="32"/>
      <c r="DC11" s="32"/>
      <c r="DD11" s="32"/>
      <c r="DE11" s="31">
        <f t="shared" si="102"/>
        <v>68</v>
      </c>
      <c r="DG11" s="32">
        <f t="shared" ca="1" si="103"/>
        <v>7.2417276261151188E-3</v>
      </c>
      <c r="DH11" s="32">
        <f t="shared" ca="1" si="52"/>
        <v>8.3463984893177613E-3</v>
      </c>
      <c r="DI11" s="32">
        <f t="shared" ca="1" si="53"/>
        <v>9.0582220766073987E-3</v>
      </c>
      <c r="DJ11" s="32">
        <f t="shared" ca="1" si="54"/>
        <v>1.0557754407812247E-2</v>
      </c>
      <c r="DK11" s="32">
        <f t="shared" ca="1" si="55"/>
        <v>1.1564248184021055E-2</v>
      </c>
      <c r="DL11" s="32">
        <f t="shared" ca="1" si="56"/>
        <v>1.202798898399419E-2</v>
      </c>
      <c r="DM11" s="32">
        <f t="shared" ca="1" si="57"/>
        <v>1.4337948631351844E-2</v>
      </c>
      <c r="DN11" s="32">
        <f t="shared" ca="1" si="58"/>
        <v>1.4163881348364373E-2</v>
      </c>
      <c r="DO11" s="32">
        <f t="shared" ca="1" si="59"/>
        <v>1.5687778845005211E-2</v>
      </c>
      <c r="DP11" s="32">
        <f t="shared" ca="1" si="60"/>
        <v>1.8418080058408063E-2</v>
      </c>
      <c r="DQ11" s="32">
        <f t="shared" ca="1" si="61"/>
        <v>1.9891216889309289E-2</v>
      </c>
      <c r="DR11" s="32">
        <f t="shared" ca="1" si="62"/>
        <v>2.2179706257410971E-2</v>
      </c>
      <c r="DS11" s="32">
        <f t="shared" ca="1" si="63"/>
        <v>2.6727643801170747E-2</v>
      </c>
      <c r="DT11" s="32">
        <f t="shared" ca="1" si="64"/>
        <v>3.1049033652334659E-2</v>
      </c>
      <c r="DU11" s="32">
        <f t="shared" ca="1" si="65"/>
        <v>3.676628203273153E-2</v>
      </c>
      <c r="DV11" s="32">
        <f t="shared" ca="1" si="66"/>
        <v>4.2033747578577474E-2</v>
      </c>
      <c r="DW11" s="32">
        <f t="shared" ca="1" si="67"/>
        <v>4.5789809786360623E-2</v>
      </c>
      <c r="DX11" s="32">
        <f t="shared" ca="1" si="68"/>
        <v>5.3869981098318628E-2</v>
      </c>
      <c r="DY11" s="32">
        <f t="shared" ca="1" si="69"/>
        <v>6.58472046772164E-2</v>
      </c>
      <c r="DZ11" s="32">
        <f t="shared" ca="1" si="70"/>
        <v>7.439189123811879E-2</v>
      </c>
      <c r="EA11" s="32">
        <f t="shared" ca="1" si="71"/>
        <v>8.7233397827099338E-2</v>
      </c>
      <c r="EB11" s="32">
        <f t="shared" ca="1" si="72"/>
        <v>0.1086497768260513</v>
      </c>
      <c r="EC11" s="32">
        <f t="shared" ca="1" si="73"/>
        <v>0.1255834501178914</v>
      </c>
      <c r="ED11" s="32">
        <f t="shared" ca="1" si="74"/>
        <v>0.13794382231367008</v>
      </c>
      <c r="EE11" s="32">
        <f t="shared" ca="1" si="75"/>
        <v>0.15424029772832859</v>
      </c>
      <c r="EF11" s="32">
        <f t="shared" ca="1" si="76"/>
        <v>0.17589396675263691</v>
      </c>
      <c r="EG11" s="32">
        <f t="shared" ca="1" si="77"/>
        <v>0.20931801292557106</v>
      </c>
      <c r="EH11" s="32">
        <f t="shared" ca="1" si="78"/>
        <v>0.23414870031374296</v>
      </c>
      <c r="EI11" s="32">
        <f t="shared" ca="1" si="79"/>
        <v>0.2662077573173845</v>
      </c>
      <c r="EJ11" s="32">
        <f t="shared" ca="1" si="80"/>
        <v>0.3013169593341713</v>
      </c>
      <c r="EK11" s="32">
        <f t="shared" ca="1" si="81"/>
        <v>0.33873438885465412</v>
      </c>
      <c r="EL11" s="32">
        <f t="shared" ca="1" si="82"/>
        <v>0.37862180317142441</v>
      </c>
      <c r="EM11" s="32">
        <f t="shared" ca="1" si="83"/>
        <v>0.42273157499853592</v>
      </c>
      <c r="EN11" s="32">
        <f t="shared" ca="1" si="84"/>
        <v>0.46860970818955289</v>
      </c>
      <c r="EO11" s="32">
        <f t="shared" ca="1" si="85"/>
        <v>0.51329635794769812</v>
      </c>
      <c r="EP11" s="32">
        <f t="shared" ca="1" si="86"/>
        <v>0.56180338942172936</v>
      </c>
      <c r="EQ11" s="32">
        <f t="shared" ca="1" si="87"/>
        <v>0.60906482122415406</v>
      </c>
      <c r="ER11" s="32">
        <f t="shared" ca="1" si="88"/>
        <v>0.6628681220136462</v>
      </c>
      <c r="ES11" s="32">
        <f t="shared" ca="1" si="89"/>
        <v>0.67886297976247245</v>
      </c>
      <c r="ET11" s="32">
        <f t="shared" ca="1" si="90"/>
        <v>0.73702773119008858</v>
      </c>
      <c r="EU11" s="32">
        <f t="shared" ca="1" si="91"/>
        <v>0.93368258465921039</v>
      </c>
      <c r="EV11" s="32">
        <f t="shared" ca="1" si="92"/>
        <v>1.0151020201096428</v>
      </c>
      <c r="EW11" s="32"/>
      <c r="EX11" s="32" t="str">
        <f t="shared" ca="1" si="94"/>
        <v/>
      </c>
      <c r="EY11" s="32" t="str">
        <f t="shared" ca="1" si="95"/>
        <v/>
      </c>
      <c r="EZ11" s="32" t="str">
        <f t="shared" ca="1" si="96"/>
        <v/>
      </c>
      <c r="FA11" s="32" t="str">
        <f t="shared" ca="1" si="97"/>
        <v/>
      </c>
      <c r="FB11" s="32" t="str">
        <f t="shared" ca="1" si="98"/>
        <v/>
      </c>
      <c r="FC11" s="32" t="str">
        <f t="shared" ca="1" si="99"/>
        <v/>
      </c>
      <c r="FD11" s="32" t="str">
        <f t="shared" ca="1" si="100"/>
        <v/>
      </c>
      <c r="FE11" s="32"/>
    </row>
    <row r="12" spans="1:161" x14ac:dyDescent="0.25">
      <c r="A12" s="31">
        <f>'2a) female mx'!CP12</f>
        <v>69</v>
      </c>
      <c r="B12" s="32">
        <f>'2a) female mx'!CQ12</f>
        <v>8.5983738172307651E-3</v>
      </c>
      <c r="C12" s="32">
        <f>'2a) female mx'!CR12</f>
        <v>8.4714493588006687E-3</v>
      </c>
      <c r="D12" s="32">
        <f>'2a) female mx'!CS12</f>
        <v>8.3463984893177613E-3</v>
      </c>
      <c r="E12" s="32">
        <f>'2a) female mx'!CT12</f>
        <v>8.2231935518939526E-3</v>
      </c>
      <c r="F12" s="32">
        <f>'2a) female mx'!CU12</f>
        <v>8.1018072978968972E-3</v>
      </c>
      <c r="G12" s="32">
        <f>'2a) female mx'!CV12</f>
        <v>7.9822128809235553E-3</v>
      </c>
      <c r="H12" s="32">
        <f>'2a) female mx'!CW12</f>
        <v>7.8643838508626988E-3</v>
      </c>
      <c r="I12" s="32">
        <f>'2a) female mx'!CX12</f>
        <v>7.7482941480450764E-3</v>
      </c>
      <c r="J12" s="32">
        <f>'2a) female mx'!CY12</f>
        <v>7.6339180974799199E-3</v>
      </c>
      <c r="K12" s="32">
        <f>'2a) female mx'!CZ12</f>
        <v>7.5212304031765324E-3</v>
      </c>
      <c r="L12" s="32">
        <f>'2a) female mx'!DA12</f>
        <v>7.4102061425496994E-3</v>
      </c>
      <c r="M12" s="32">
        <f>'2a) female mx'!DB12</f>
        <v>7.3008207609076854E-3</v>
      </c>
      <c r="N12" s="32">
        <f>'2a) female mx'!DC12</f>
        <v>7.1930500660215843E-3</v>
      </c>
      <c r="O12" s="32">
        <f>'2a) female mx'!DD12</f>
        <v>7.0868702227748527E-3</v>
      </c>
      <c r="P12" s="32">
        <f>'2a) female mx'!DE12</f>
        <v>6.9822577478918096E-3</v>
      </c>
      <c r="Q12" s="32">
        <f>'2a) female mx'!DF12</f>
        <v>6.8791895047439515E-3</v>
      </c>
      <c r="R12" s="32">
        <f>'2a) female mx'!DG12</f>
        <v>6.7776426982329467E-3</v>
      </c>
      <c r="S12" s="32">
        <f>'2a) female mx'!DH12</f>
        <v>6.6775948697491445E-3</v>
      </c>
      <c r="T12" s="32">
        <f>'2a) female mx'!DI12</f>
        <v>6.5790238922045245E-3</v>
      </c>
      <c r="U12" s="32">
        <f>'2a) female mx'!DJ12</f>
        <v>6.4819079651389508E-3</v>
      </c>
      <c r="V12" s="32">
        <f>'2a) female mx'!DK12</f>
        <v>6.3862256098986703E-3</v>
      </c>
      <c r="W12" s="32">
        <f>'2a) female mx'!DL12</f>
        <v>6.2919556648859927E-3</v>
      </c>
      <c r="X12" s="32">
        <f>'2a) female mx'!DM12</f>
        <v>6.199077280879069E-3</v>
      </c>
      <c r="Y12" s="32">
        <f>'2a) female mx'!DN12</f>
        <v>6.1075699164207867E-3</v>
      </c>
      <c r="Z12" s="32">
        <f>'2a) female mx'!DO12</f>
        <v>6.0174133332757049E-3</v>
      </c>
      <c r="AA12" s="32">
        <f>'2a) female mx'!DP12</f>
        <v>5.928587591954069E-3</v>
      </c>
      <c r="AB12" s="32">
        <f>'2a) female mx'!DQ12</f>
        <v>5.8410730473018911E-3</v>
      </c>
      <c r="AC12" s="32">
        <f>'2a) female mx'!DR12</f>
        <v>5.7548503441561235E-3</v>
      </c>
      <c r="AD12" s="32">
        <f>'2a) female mx'!DS12</f>
        <v>5.6699004130639774E-3</v>
      </c>
      <c r="AE12" s="32">
        <f>'2a) female mx'!DT12</f>
        <v>5.5862044660654206E-3</v>
      </c>
      <c r="AF12" s="32">
        <f>'2a) female mx'!DU12</f>
        <v>5.50374399253794E-3</v>
      </c>
      <c r="AG12" s="32">
        <f>'2a) female mx'!DV12</f>
        <v>5.4225007551026369E-3</v>
      </c>
      <c r="AH12" s="32">
        <f>'2a) female mx'!DW12</f>
        <v>5.3424567855907528E-3</v>
      </c>
      <c r="AI12" s="32">
        <f>'2a) female mx'!DX12</f>
        <v>5.2635943810697442E-3</v>
      </c>
      <c r="AJ12" s="32">
        <f>'2a) female mx'!DY12</f>
        <v>5.185896099928004E-3</v>
      </c>
      <c r="AK12" s="32">
        <f>'2a) female mx'!DZ12</f>
        <v>5.1093447580173893E-3</v>
      </c>
      <c r="AL12" s="32">
        <f>'2a) female mx'!EA12</f>
        <v>5.0339234248526878E-3</v>
      </c>
      <c r="AM12" s="32">
        <f>'2a) female mx'!EB12</f>
        <v>4.959615419867185E-3</v>
      </c>
      <c r="AN12" s="32">
        <f>'2a) female mx'!EC12</f>
        <v>4.8864043087235038E-3</v>
      </c>
      <c r="AO12" s="32">
        <f>'2a) female mx'!ED12</f>
        <v>4.8142738996789051E-3</v>
      </c>
      <c r="AP12" s="32">
        <f>'2a) female mx'!EE12</f>
        <v>4.7432082400042375E-3</v>
      </c>
      <c r="AQ12" s="32">
        <f>'2a) female mx'!EF12</f>
        <v>4.6731916124557503E-3</v>
      </c>
      <c r="AR12" s="32">
        <f>'2a) female mx'!EG12</f>
        <v>4.6042085317989888E-3</v>
      </c>
      <c r="AS12" s="32">
        <f>'2a) female mx'!EH12</f>
        <v>4.5362437413839999E-3</v>
      </c>
      <c r="AT12" s="32">
        <f>'2a) female mx'!EI12</f>
        <v>4.4692822097710944E-3</v>
      </c>
      <c r="AU12" s="32">
        <f>'2a) female mx'!EJ12</f>
        <v>4.4033091274064155E-3</v>
      </c>
      <c r="AV12" s="32">
        <f>'2a) female mx'!EK12</f>
        <v>4.3383099033465853E-3</v>
      </c>
      <c r="AW12" s="32">
        <f>'2a) female mx'!EL12</f>
        <v>4.2742701620316946E-3</v>
      </c>
      <c r="AX12" s="32">
        <f>'2a) female mx'!EM12</f>
        <v>4.2111757401059316E-3</v>
      </c>
      <c r="AY12" s="32">
        <f>'2a) female mx'!EN12</f>
        <v>4.1490126832851417E-3</v>
      </c>
      <c r="AZ12" s="32">
        <f>'2a) female mx'!EO12</f>
        <v>4.0877672432706284E-3</v>
      </c>
      <c r="BB12" s="31">
        <f t="shared" si="101"/>
        <v>69</v>
      </c>
      <c r="BC12" s="32">
        <v>0</v>
      </c>
      <c r="BD12" s="32">
        <f t="shared" ca="1" si="104"/>
        <v>8.5983738172307651E-3</v>
      </c>
      <c r="BE12" s="32">
        <f t="shared" ca="1" si="3"/>
        <v>9.3638024303894247E-3</v>
      </c>
      <c r="BF12" s="32">
        <f t="shared" ca="1" si="4"/>
        <v>1.083865890762057E-2</v>
      </c>
      <c r="BG12" s="32">
        <f t="shared" ca="1" si="5"/>
        <v>1.1912985421024367E-2</v>
      </c>
      <c r="BH12" s="32">
        <f t="shared" ca="1" si="6"/>
        <v>1.2409421754679998E-2</v>
      </c>
      <c r="BI12" s="32">
        <f t="shared" ca="1" si="7"/>
        <v>1.4752340180653438E-2</v>
      </c>
      <c r="BJ12" s="32">
        <f t="shared" ca="1" si="8"/>
        <v>1.4602445089911849E-2</v>
      </c>
      <c r="BK12" s="32">
        <f t="shared" ca="1" si="9"/>
        <v>1.6189776708294152E-2</v>
      </c>
      <c r="BL12" s="32">
        <f t="shared" ca="1" si="10"/>
        <v>1.8928848044573721E-2</v>
      </c>
      <c r="BM12" s="32">
        <f t="shared" ca="1" si="11"/>
        <v>2.0513726538570431E-2</v>
      </c>
      <c r="BN12" s="32">
        <f t="shared" ca="1" si="12"/>
        <v>2.2782486659858932E-2</v>
      </c>
      <c r="BO12" s="32">
        <f t="shared" ca="1" si="13"/>
        <v>2.7457493000559718E-2</v>
      </c>
      <c r="BP12" s="32">
        <f t="shared" ca="1" si="14"/>
        <v>3.1658525375633711E-2</v>
      </c>
      <c r="BQ12" s="32">
        <f t="shared" ca="1" si="15"/>
        <v>3.7531178101492375E-2</v>
      </c>
      <c r="BR12" s="32">
        <f t="shared" ca="1" si="16"/>
        <v>4.2934439581092262E-2</v>
      </c>
      <c r="BS12" s="32">
        <f t="shared" ca="1" si="17"/>
        <v>4.6744339419845661E-2</v>
      </c>
      <c r="BT12" s="32">
        <f t="shared" ca="1" si="18"/>
        <v>5.4951784842935156E-2</v>
      </c>
      <c r="BU12" s="32">
        <f t="shared" ca="1" si="19"/>
        <v>6.6899354227330315E-2</v>
      </c>
      <c r="BV12" s="32">
        <f t="shared" ca="1" si="20"/>
        <v>7.5576647959137239E-2</v>
      </c>
      <c r="BW12" s="32">
        <f t="shared" ca="1" si="21"/>
        <v>8.8456805252589504E-2</v>
      </c>
      <c r="BX12" s="32">
        <f t="shared" ca="1" si="22"/>
        <v>0.10977578880363523</v>
      </c>
      <c r="BY12" s="32">
        <f t="shared" ca="1" si="23"/>
        <v>0.12670714689238236</v>
      </c>
      <c r="BZ12" s="32">
        <f t="shared" ca="1" si="24"/>
        <v>0.13910333642471356</v>
      </c>
      <c r="CA12" s="32">
        <f t="shared" ca="1" si="25"/>
        <v>0.15540288243534561</v>
      </c>
      <c r="CB12" s="32">
        <f t="shared" ca="1" si="26"/>
        <v>0.17700980092460236</v>
      </c>
      <c r="CC12" s="32">
        <f t="shared" ca="1" si="27"/>
        <v>0.21024712281188168</v>
      </c>
      <c r="CD12" s="32">
        <f t="shared" ca="1" si="28"/>
        <v>0.23498543608845143</v>
      </c>
      <c r="CE12" s="32">
        <f t="shared" ca="1" si="29"/>
        <v>0.26684894736959675</v>
      </c>
      <c r="CF12" s="32">
        <f t="shared" ca="1" si="30"/>
        <v>0.30171687483043613</v>
      </c>
      <c r="CG12" s="32">
        <f t="shared" ca="1" si="31"/>
        <v>0.33886441546098667</v>
      </c>
      <c r="CH12" s="32">
        <f t="shared" ca="1" si="32"/>
        <v>0.37844159176086545</v>
      </c>
      <c r="CI12" s="32">
        <f t="shared" ca="1" si="33"/>
        <v>0.42213099042898922</v>
      </c>
      <c r="CJ12" s="32">
        <f t="shared" ca="1" si="34"/>
        <v>0.46749873411550597</v>
      </c>
      <c r="CK12" s="32">
        <f t="shared" ca="1" si="35"/>
        <v>0.51187377005410961</v>
      </c>
      <c r="CL12" s="32">
        <f t="shared" ca="1" si="36"/>
        <v>0.55979712320749675</v>
      </c>
      <c r="CM12" s="32">
        <f t="shared" ca="1" si="37"/>
        <v>0.60668911924977198</v>
      </c>
      <c r="CN12" s="32">
        <f t="shared" ca="1" si="38"/>
        <v>0.65957932999785229</v>
      </c>
      <c r="CO12" s="32">
        <f t="shared" ca="1" si="39"/>
        <v>0.67628902415907222</v>
      </c>
      <c r="CP12" s="32">
        <f t="shared" ca="1" si="40"/>
        <v>0.73374838477933457</v>
      </c>
      <c r="CQ12" s="32">
        <f t="shared" ca="1" si="41"/>
        <v>0.92287217040264391</v>
      </c>
      <c r="CR12" s="32">
        <f t="shared" ca="1" si="42"/>
        <v>1.0031919315915159</v>
      </c>
      <c r="CS12" s="32"/>
      <c r="CT12" s="32" t="str">
        <f t="shared" ca="1" si="44"/>
        <v/>
      </c>
      <c r="CU12" s="32" t="str">
        <f t="shared" ca="1" si="45"/>
        <v/>
      </c>
      <c r="CV12" s="32" t="str">
        <f t="shared" ca="1" si="46"/>
        <v/>
      </c>
      <c r="CW12" s="32" t="str">
        <f t="shared" ca="1" si="47"/>
        <v/>
      </c>
      <c r="CX12" s="32" t="str">
        <f t="shared" ca="1" si="48"/>
        <v/>
      </c>
      <c r="CY12" s="32" t="str">
        <f t="shared" ca="1" si="49"/>
        <v/>
      </c>
      <c r="CZ12" s="32" t="str">
        <f t="shared" ca="1" si="50"/>
        <v/>
      </c>
      <c r="DA12" s="32" t="str">
        <f t="shared" ca="1" si="51"/>
        <v/>
      </c>
      <c r="DB12" s="32"/>
      <c r="DC12" s="32"/>
      <c r="DD12" s="32"/>
      <c r="DE12" s="31">
        <f t="shared" si="102"/>
        <v>69</v>
      </c>
      <c r="DG12" s="32">
        <f t="shared" ca="1" si="103"/>
        <v>8.4714493588006687E-3</v>
      </c>
      <c r="DH12" s="32">
        <f t="shared" ca="1" si="52"/>
        <v>9.209744941959223E-3</v>
      </c>
      <c r="DI12" s="32">
        <f t="shared" ca="1" si="53"/>
        <v>1.0697284648765057E-2</v>
      </c>
      <c r="DJ12" s="32">
        <f t="shared" ca="1" si="54"/>
        <v>1.1737321671546296E-2</v>
      </c>
      <c r="DK12" s="32">
        <f t="shared" ca="1" si="55"/>
        <v>1.2217216874682583E-2</v>
      </c>
      <c r="DL12" s="32">
        <f t="shared" ca="1" si="56"/>
        <v>1.4543668577853278E-2</v>
      </c>
      <c r="DM12" s="32">
        <f t="shared" ca="1" si="57"/>
        <v>1.4381491565533713E-2</v>
      </c>
      <c r="DN12" s="32">
        <f t="shared" ca="1" si="58"/>
        <v>1.5936801327422485E-2</v>
      </c>
      <c r="DO12" s="32">
        <f t="shared" ca="1" si="59"/>
        <v>1.8671717615109752E-2</v>
      </c>
      <c r="DP12" s="32">
        <f t="shared" ca="1" si="60"/>
        <v>2.0200073855971029E-2</v>
      </c>
      <c r="DQ12" s="32">
        <f t="shared" ca="1" si="61"/>
        <v>2.2479076091535769E-2</v>
      </c>
      <c r="DR12" s="32">
        <f t="shared" ca="1" si="62"/>
        <v>2.7090110605017821E-2</v>
      </c>
      <c r="DS12" s="32">
        <f t="shared" ca="1" si="63"/>
        <v>3.1352298476688148E-2</v>
      </c>
      <c r="DT12" s="32">
        <f t="shared" ca="1" si="64"/>
        <v>3.7146761354122738E-2</v>
      </c>
      <c r="DU12" s="32">
        <f t="shared" ca="1" si="65"/>
        <v>4.2481706601539888E-2</v>
      </c>
      <c r="DV12" s="32">
        <f t="shared" ca="1" si="66"/>
        <v>4.6264612941467595E-2</v>
      </c>
      <c r="DW12" s="32">
        <f t="shared" ca="1" si="67"/>
        <v>5.4408194335116372E-2</v>
      </c>
      <c r="DX12" s="32">
        <f t="shared" ca="1" si="68"/>
        <v>6.6371194584553178E-2</v>
      </c>
      <c r="DY12" s="32">
        <f t="shared" ca="1" si="69"/>
        <v>7.4981929657202934E-2</v>
      </c>
      <c r="DZ12" s="32">
        <f t="shared" ca="1" si="70"/>
        <v>8.7842971734302056E-2</v>
      </c>
      <c r="EA12" s="32">
        <f t="shared" ca="1" si="71"/>
        <v>0.10921133162093899</v>
      </c>
      <c r="EB12" s="32">
        <f t="shared" ca="1" si="72"/>
        <v>0.12614404726874684</v>
      </c>
      <c r="EC12" s="32">
        <f t="shared" ca="1" si="73"/>
        <v>0.13852236614716543</v>
      </c>
      <c r="ED12" s="32">
        <f t="shared" ca="1" si="74"/>
        <v>0.15482049881933643</v>
      </c>
      <c r="EE12" s="32">
        <f t="shared" ca="1" si="75"/>
        <v>0.17645100180708209</v>
      </c>
      <c r="EF12" s="32">
        <f t="shared" ca="1" si="76"/>
        <v>0.20978205349910556</v>
      </c>
      <c r="EG12" s="32">
        <f t="shared" ca="1" si="77"/>
        <v>0.23456669510561173</v>
      </c>
      <c r="EH12" s="32">
        <f t="shared" ca="1" si="78"/>
        <v>0.26652815952871683</v>
      </c>
      <c r="EI12" s="32">
        <f t="shared" ca="1" si="79"/>
        <v>0.30151685077904977</v>
      </c>
      <c r="EJ12" s="32">
        <f t="shared" ca="1" si="80"/>
        <v>0.33879939592001479</v>
      </c>
      <c r="EK12" s="32">
        <f t="shared" ca="1" si="81"/>
        <v>0.37853168674176141</v>
      </c>
      <c r="EL12" s="32">
        <f t="shared" ca="1" si="82"/>
        <v>0.42243117597987312</v>
      </c>
      <c r="EM12" s="32">
        <f t="shared" ca="1" si="83"/>
        <v>0.46805389152623511</v>
      </c>
      <c r="EN12" s="32">
        <f t="shared" ca="1" si="84"/>
        <v>0.51258457048347839</v>
      </c>
      <c r="EO12" s="32">
        <f t="shared" ca="1" si="85"/>
        <v>0.56079935913524825</v>
      </c>
      <c r="EP12" s="32">
        <f t="shared" ca="1" si="86"/>
        <v>0.60787580964741628</v>
      </c>
      <c r="EQ12" s="32">
        <f t="shared" ca="1" si="87"/>
        <v>0.66122168127995873</v>
      </c>
      <c r="ER12" s="32">
        <f t="shared" ca="1" si="88"/>
        <v>0.67757477972640212</v>
      </c>
      <c r="ES12" s="32">
        <f t="shared" ca="1" si="89"/>
        <v>0.73538623001678849</v>
      </c>
      <c r="ET12" s="32">
        <f t="shared" ca="1" si="90"/>
        <v>0.92826164057963512</v>
      </c>
      <c r="EU12" s="32">
        <f t="shared" ca="1" si="91"/>
        <v>1.0091294051390249</v>
      </c>
      <c r="EV12" s="32"/>
      <c r="EW12" s="32" t="str">
        <f t="shared" ca="1" si="93"/>
        <v/>
      </c>
      <c r="EX12" s="32" t="str">
        <f t="shared" ca="1" si="94"/>
        <v/>
      </c>
      <c r="EY12" s="32" t="str">
        <f t="shared" ca="1" si="95"/>
        <v/>
      </c>
      <c r="EZ12" s="32" t="str">
        <f t="shared" ca="1" si="96"/>
        <v/>
      </c>
      <c r="FA12" s="32" t="str">
        <f t="shared" ca="1" si="97"/>
        <v/>
      </c>
      <c r="FB12" s="32" t="str">
        <f t="shared" ca="1" si="98"/>
        <v/>
      </c>
      <c r="FC12" s="32" t="str">
        <f t="shared" ca="1" si="99"/>
        <v/>
      </c>
      <c r="FD12" s="32" t="str">
        <f t="shared" ca="1" si="100"/>
        <v/>
      </c>
      <c r="FE12" s="32"/>
    </row>
    <row r="13" spans="1:161" x14ac:dyDescent="0.25">
      <c r="A13" s="31">
        <f>'2a) female mx'!CP13</f>
        <v>70</v>
      </c>
      <c r="B13" s="32">
        <f>'2a) female mx'!CQ13</f>
        <v>9.5204369402128331E-3</v>
      </c>
      <c r="C13" s="32">
        <f>'2a) female mx'!CR13</f>
        <v>9.3638024303894247E-3</v>
      </c>
      <c r="D13" s="32">
        <f>'2a) female mx'!CS13</f>
        <v>9.209744941959223E-3</v>
      </c>
      <c r="E13" s="32">
        <f>'2a) female mx'!CT13</f>
        <v>9.0582220766073987E-3</v>
      </c>
      <c r="F13" s="32">
        <f>'2a) female mx'!CU13</f>
        <v>8.90919213357526E-3</v>
      </c>
      <c r="G13" s="32">
        <f>'2a) female mx'!CV13</f>
        <v>8.762614098183753E-3</v>
      </c>
      <c r="H13" s="32">
        <f>'2a) female mx'!CW13</f>
        <v>8.6184476305457645E-3</v>
      </c>
      <c r="I13" s="32">
        <f>'2a) female mx'!CX13</f>
        <v>8.4766530544641457E-3</v>
      </c>
      <c r="J13" s="32">
        <f>'2a) female mx'!CY13</f>
        <v>8.3371913465123872E-3</v>
      </c>
      <c r="K13" s="32">
        <f>'2a) female mx'!CZ13</f>
        <v>8.2000241252949396E-3</v>
      </c>
      <c r="L13" s="32">
        <f>'2a) female mx'!DA13</f>
        <v>8.0651136408842316E-3</v>
      </c>
      <c r="M13" s="32">
        <f>'2a) female mx'!DB13</f>
        <v>7.9324227644314797E-3</v>
      </c>
      <c r="N13" s="32">
        <f>'2a) female mx'!DC13</f>
        <v>7.801914977948415E-3</v>
      </c>
      <c r="O13" s="32">
        <f>'2a) female mx'!DD13</f>
        <v>7.6735543642571331E-3</v>
      </c>
      <c r="P13" s="32">
        <f>'2a) female mx'!DE13</f>
        <v>7.5473055971052947E-3</v>
      </c>
      <c r="Q13" s="32">
        <f>'2a) female mx'!DF13</f>
        <v>7.4231339314439456E-3</v>
      </c>
      <c r="R13" s="32">
        <f>'2a) female mx'!DG13</f>
        <v>7.3010051938653051E-3</v>
      </c>
      <c r="S13" s="32">
        <f>'2a) female mx'!DH13</f>
        <v>7.1808857731978657E-3</v>
      </c>
      <c r="T13" s="32">
        <f>'2a) female mx'!DI13</f>
        <v>7.0627426112562256E-3</v>
      </c>
      <c r="U13" s="32">
        <f>'2a) female mx'!DJ13</f>
        <v>6.9465431937431156E-3</v>
      </c>
      <c r="V13" s="32">
        <f>'2a) female mx'!DK13</f>
        <v>6.8322555413011079E-3</v>
      </c>
      <c r="W13" s="32">
        <f>'2a) female mx'!DL13</f>
        <v>6.7198482007115434E-3</v>
      </c>
      <c r="X13" s="32">
        <f>'2a) female mx'!DM13</f>
        <v>6.6092902362382619E-3</v>
      </c>
      <c r="Y13" s="32">
        <f>'2a) female mx'!DN13</f>
        <v>6.500551221113743E-3</v>
      </c>
      <c r="Z13" s="32">
        <f>'2a) female mx'!DO13</f>
        <v>6.3936012291653322E-3</v>
      </c>
      <c r="AA13" s="32">
        <f>'2a) female mx'!DP13</f>
        <v>6.2884108265792238E-3</v>
      </c>
      <c r="AB13" s="32">
        <f>'2a) female mx'!DQ13</f>
        <v>6.184951063799949E-3</v>
      </c>
      <c r="AC13" s="32">
        <f>'2a) female mx'!DR13</f>
        <v>6.0831934675631503E-3</v>
      </c>
      <c r="AD13" s="32">
        <f>'2a) female mx'!DS13</f>
        <v>5.9831100330594161E-3</v>
      </c>
      <c r="AE13" s="32">
        <f>'2a) female mx'!DT13</f>
        <v>5.8846732162270545E-3</v>
      </c>
      <c r="AF13" s="32">
        <f>'2a) female mx'!DU13</f>
        <v>5.7878559261716599E-3</v>
      </c>
      <c r="AG13" s="32">
        <f>'2a) female mx'!DV13</f>
        <v>5.6926315177104085E-3</v>
      </c>
      <c r="AH13" s="32">
        <f>'2a) female mx'!DW13</f>
        <v>5.5989737840390049E-3</v>
      </c>
      <c r="AI13" s="32">
        <f>'2a) female mx'!DX13</f>
        <v>5.5068569495192784E-3</v>
      </c>
      <c r="AJ13" s="32">
        <f>'2a) female mx'!DY13</f>
        <v>5.4162556625854561E-3</v>
      </c>
      <c r="AK13" s="32">
        <f>'2a) female mx'!DZ13</f>
        <v>5.3271449887671201E-3</v>
      </c>
      <c r="AL13" s="32">
        <f>'2a) female mx'!EA13</f>
        <v>5.2395004038269764E-3</v>
      </c>
      <c r="AM13" s="32">
        <f>'2a) female mx'!EB13</f>
        <v>5.1532977870115083E-3</v>
      </c>
      <c r="AN13" s="32">
        <f>'2a) female mx'!EC13</f>
        <v>5.0685134144126849E-3</v>
      </c>
      <c r="AO13" s="32">
        <f>'2a) female mx'!ED13</f>
        <v>4.9851239524388779E-3</v>
      </c>
      <c r="AP13" s="32">
        <f>'2a) female mx'!EE13</f>
        <v>4.9031064513932014E-3</v>
      </c>
      <c r="AQ13" s="32">
        <f>'2a) female mx'!EF13</f>
        <v>4.8224383391575042E-3</v>
      </c>
      <c r="AR13" s="32">
        <f>'2a) female mx'!EG13</f>
        <v>4.7430974149802714E-3</v>
      </c>
      <c r="AS13" s="32">
        <f>'2a) female mx'!EH13</f>
        <v>4.6650618433667374E-3</v>
      </c>
      <c r="AT13" s="32">
        <f>'2a) female mx'!EI13</f>
        <v>4.5883101480695141E-3</v>
      </c>
      <c r="AU13" s="32">
        <f>'2a) female mx'!EJ13</f>
        <v>4.5128212061780956E-3</v>
      </c>
      <c r="AV13" s="32">
        <f>'2a) female mx'!EK13</f>
        <v>4.4385742423055955E-3</v>
      </c>
      <c r="AW13" s="32">
        <f>'2a) female mx'!EL13</f>
        <v>4.3655488228711379E-3</v>
      </c>
      <c r="AX13" s="32">
        <f>'2a) female mx'!EM13</f>
        <v>4.2937248504763062E-3</v>
      </c>
      <c r="AY13" s="32">
        <f>'2a) female mx'!EN13</f>
        <v>4.2230825583741216E-3</v>
      </c>
      <c r="AZ13" s="32">
        <f>'2a) female mx'!EO13</f>
        <v>4.1536025050290136E-3</v>
      </c>
      <c r="BB13" s="31">
        <f t="shared" si="101"/>
        <v>70</v>
      </c>
      <c r="BC13" s="32">
        <v>0</v>
      </c>
      <c r="BD13" s="32">
        <f t="shared" ca="1" si="104"/>
        <v>9.5204369402128331E-3</v>
      </c>
      <c r="BE13" s="32">
        <f t="shared" ca="1" si="3"/>
        <v>1.0981901554737513E-2</v>
      </c>
      <c r="BF13" s="32">
        <f t="shared" ca="1" si="4"/>
        <v>1.2091278198976242E-2</v>
      </c>
      <c r="BG13" s="32">
        <f t="shared" ca="1" si="5"/>
        <v>1.2604650458865337E-2</v>
      </c>
      <c r="BH13" s="32">
        <f t="shared" ca="1" si="6"/>
        <v>1.4964005789923292E-2</v>
      </c>
      <c r="BI13" s="32">
        <f t="shared" ca="1" si="7"/>
        <v>1.4826793287207787E-2</v>
      </c>
      <c r="BJ13" s="32">
        <f t="shared" ca="1" si="8"/>
        <v>1.6446767734590036E-2</v>
      </c>
      <c r="BK13" s="32">
        <f t="shared" ca="1" si="9"/>
        <v>1.9189519447563492E-2</v>
      </c>
      <c r="BL13" s="32">
        <f t="shared" ca="1" si="10"/>
        <v>2.0832249401645572E-2</v>
      </c>
      <c r="BM13" s="32">
        <f t="shared" ca="1" si="11"/>
        <v>2.3089992502053458E-2</v>
      </c>
      <c r="BN13" s="32">
        <f t="shared" ca="1" si="12"/>
        <v>2.7829857650567905E-2</v>
      </c>
      <c r="BO13" s="32">
        <f t="shared" ca="1" si="13"/>
        <v>3.1967743280604158E-2</v>
      </c>
      <c r="BP13" s="32">
        <f t="shared" ca="1" si="14"/>
        <v>3.791957302166285E-2</v>
      </c>
      <c r="BQ13" s="32">
        <f t="shared" ca="1" si="15"/>
        <v>4.3391997393900435E-2</v>
      </c>
      <c r="BR13" s="32">
        <f t="shared" ca="1" si="16"/>
        <v>4.7229040272360336E-2</v>
      </c>
      <c r="BS13" s="32">
        <f t="shared" ca="1" si="17"/>
        <v>5.5500806345915636E-2</v>
      </c>
      <c r="BT13" s="32">
        <f t="shared" ca="1" si="18"/>
        <v>6.7431716786899965E-2</v>
      </c>
      <c r="BU13" s="32">
        <f t="shared" ca="1" si="19"/>
        <v>7.6176083262358016E-2</v>
      </c>
      <c r="BV13" s="32">
        <f t="shared" ca="1" si="20"/>
        <v>8.9074928147485383E-2</v>
      </c>
      <c r="BW13" s="32">
        <f t="shared" ca="1" si="21"/>
        <v>0.11034316337508929</v>
      </c>
      <c r="BX13" s="32">
        <f t="shared" ca="1" si="22"/>
        <v>0.12727276015968955</v>
      </c>
      <c r="BY13" s="32">
        <f t="shared" ca="1" si="23"/>
        <v>0.13968674332295181</v>
      </c>
      <c r="BZ13" s="32">
        <f t="shared" ca="1" si="24"/>
        <v>0.15598745678629483</v>
      </c>
      <c r="CA13" s="32">
        <f t="shared" ca="1" si="25"/>
        <v>0.17757036969177348</v>
      </c>
      <c r="CB13" s="32">
        <f t="shared" ca="1" si="26"/>
        <v>0.21071322314452859</v>
      </c>
      <c r="CC13" s="32">
        <f t="shared" ca="1" si="27"/>
        <v>0.23540492459433837</v>
      </c>
      <c r="CD13" s="32">
        <f t="shared" ca="1" si="28"/>
        <v>0.26717012130416018</v>
      </c>
      <c r="CE13" s="32">
        <f t="shared" ca="1" si="29"/>
        <v>0.30191703157630051</v>
      </c>
      <c r="CF13" s="32">
        <f t="shared" ca="1" si="30"/>
        <v>0.33892944747996401</v>
      </c>
      <c r="CG13" s="32">
        <f t="shared" ca="1" si="31"/>
        <v>0.37835151822363167</v>
      </c>
      <c r="CH13" s="32">
        <f t="shared" ca="1" si="32"/>
        <v>0.42183101819419105</v>
      </c>
      <c r="CI13" s="32">
        <f t="shared" ca="1" si="33"/>
        <v>0.46694423517542805</v>
      </c>
      <c r="CJ13" s="32">
        <f t="shared" ca="1" si="34"/>
        <v>0.511163955290872</v>
      </c>
      <c r="CK13" s="32">
        <f t="shared" ca="1" si="35"/>
        <v>0.55879667843167613</v>
      </c>
      <c r="CL13" s="32">
        <f t="shared" ca="1" si="36"/>
        <v>0.60550474549983357</v>
      </c>
      <c r="CM13" s="32">
        <f t="shared" ca="1" si="37"/>
        <v>0.657941058009892</v>
      </c>
      <c r="CN13" s="32">
        <f t="shared" ca="1" si="38"/>
        <v>0.67500570842189589</v>
      </c>
      <c r="CO13" s="32">
        <f t="shared" ca="1" si="39"/>
        <v>0.73211418733526079</v>
      </c>
      <c r="CP13" s="32">
        <f t="shared" ca="1" si="40"/>
        <v>0.91751399139133138</v>
      </c>
      <c r="CQ13" s="32">
        <f t="shared" ca="1" si="41"/>
        <v>0.99728939270347461</v>
      </c>
      <c r="CR13" s="32"/>
      <c r="CS13" s="32" t="str">
        <f t="shared" ca="1" si="43"/>
        <v/>
      </c>
      <c r="CT13" s="32" t="str">
        <f t="shared" ca="1" si="44"/>
        <v/>
      </c>
      <c r="CU13" s="32" t="str">
        <f t="shared" ca="1" si="45"/>
        <v/>
      </c>
      <c r="CV13" s="32" t="str">
        <f t="shared" ca="1" si="46"/>
        <v/>
      </c>
      <c r="CW13" s="32" t="str">
        <f t="shared" ca="1" si="47"/>
        <v/>
      </c>
      <c r="CX13" s="32" t="str">
        <f t="shared" ca="1" si="48"/>
        <v/>
      </c>
      <c r="CY13" s="32" t="str">
        <f t="shared" ca="1" si="49"/>
        <v/>
      </c>
      <c r="CZ13" s="32" t="str">
        <f t="shared" ca="1" si="50"/>
        <v/>
      </c>
      <c r="DA13" s="32" t="str">
        <f t="shared" ca="1" si="51"/>
        <v/>
      </c>
      <c r="DB13" s="32"/>
      <c r="DC13" s="32"/>
      <c r="DD13" s="32"/>
      <c r="DE13" s="31">
        <f t="shared" si="102"/>
        <v>70</v>
      </c>
      <c r="DG13" s="32">
        <f t="shared" ca="1" si="103"/>
        <v>9.3638024303894247E-3</v>
      </c>
      <c r="DH13" s="32">
        <f t="shared" ca="1" si="52"/>
        <v>1.083865890762057E-2</v>
      </c>
      <c r="DI13" s="32">
        <f t="shared" ca="1" si="53"/>
        <v>1.1912985421024367E-2</v>
      </c>
      <c r="DJ13" s="32">
        <f t="shared" ca="1" si="54"/>
        <v>1.2409421754679998E-2</v>
      </c>
      <c r="DK13" s="32">
        <f t="shared" ca="1" si="55"/>
        <v>1.4752340180653438E-2</v>
      </c>
      <c r="DL13" s="32">
        <f t="shared" ca="1" si="56"/>
        <v>1.4602445089911849E-2</v>
      </c>
      <c r="DM13" s="32">
        <f t="shared" ca="1" si="57"/>
        <v>1.6189776708294152E-2</v>
      </c>
      <c r="DN13" s="32">
        <f t="shared" ca="1" si="58"/>
        <v>1.8928848044573721E-2</v>
      </c>
      <c r="DO13" s="32">
        <f t="shared" ca="1" si="59"/>
        <v>2.0513726538570431E-2</v>
      </c>
      <c r="DP13" s="32">
        <f t="shared" ca="1" si="60"/>
        <v>2.2782486659858932E-2</v>
      </c>
      <c r="DQ13" s="32">
        <f t="shared" ca="1" si="61"/>
        <v>2.7457493000559718E-2</v>
      </c>
      <c r="DR13" s="32">
        <f t="shared" ca="1" si="62"/>
        <v>3.1658525375633711E-2</v>
      </c>
      <c r="DS13" s="32">
        <f t="shared" ca="1" si="63"/>
        <v>3.7531178101492375E-2</v>
      </c>
      <c r="DT13" s="32">
        <f t="shared" ca="1" si="64"/>
        <v>4.2934439581092262E-2</v>
      </c>
      <c r="DU13" s="32">
        <f t="shared" ca="1" si="65"/>
        <v>4.6744339419845661E-2</v>
      </c>
      <c r="DV13" s="32">
        <f t="shared" ca="1" si="66"/>
        <v>5.4951784842935156E-2</v>
      </c>
      <c r="DW13" s="32">
        <f t="shared" ca="1" si="67"/>
        <v>6.6899354227330315E-2</v>
      </c>
      <c r="DX13" s="32">
        <f t="shared" ca="1" si="68"/>
        <v>7.5576647959137239E-2</v>
      </c>
      <c r="DY13" s="32">
        <f t="shared" ca="1" si="69"/>
        <v>8.8456805252589504E-2</v>
      </c>
      <c r="DZ13" s="32">
        <f t="shared" ca="1" si="70"/>
        <v>0.10977578880363523</v>
      </c>
      <c r="EA13" s="32">
        <f t="shared" ca="1" si="71"/>
        <v>0.12670714689238236</v>
      </c>
      <c r="EB13" s="32">
        <f t="shared" ca="1" si="72"/>
        <v>0.13910333642471356</v>
      </c>
      <c r="EC13" s="32">
        <f t="shared" ca="1" si="73"/>
        <v>0.15540288243534561</v>
      </c>
      <c r="ED13" s="32">
        <f t="shared" ca="1" si="74"/>
        <v>0.17700980092460236</v>
      </c>
      <c r="EE13" s="32">
        <f t="shared" ca="1" si="75"/>
        <v>0.21024712281188168</v>
      </c>
      <c r="EF13" s="32">
        <f t="shared" ca="1" si="76"/>
        <v>0.23498543608845143</v>
      </c>
      <c r="EG13" s="32">
        <f t="shared" ca="1" si="77"/>
        <v>0.26684894736959675</v>
      </c>
      <c r="EH13" s="32">
        <f t="shared" ca="1" si="78"/>
        <v>0.30171687483043613</v>
      </c>
      <c r="EI13" s="32">
        <f t="shared" ca="1" si="79"/>
        <v>0.33886441546098667</v>
      </c>
      <c r="EJ13" s="32">
        <f t="shared" ca="1" si="80"/>
        <v>0.37844159176086545</v>
      </c>
      <c r="EK13" s="32">
        <f t="shared" ca="1" si="81"/>
        <v>0.42213099042898922</v>
      </c>
      <c r="EL13" s="32">
        <f t="shared" ca="1" si="82"/>
        <v>0.46749873411550597</v>
      </c>
      <c r="EM13" s="32">
        <f t="shared" ca="1" si="83"/>
        <v>0.51187377005410961</v>
      </c>
      <c r="EN13" s="32">
        <f t="shared" ca="1" si="84"/>
        <v>0.55979712320749675</v>
      </c>
      <c r="EO13" s="32">
        <f t="shared" ca="1" si="85"/>
        <v>0.60668911924977198</v>
      </c>
      <c r="EP13" s="32">
        <f t="shared" ca="1" si="86"/>
        <v>0.65957932999785229</v>
      </c>
      <c r="EQ13" s="32">
        <f t="shared" ca="1" si="87"/>
        <v>0.67628902415907222</v>
      </c>
      <c r="ER13" s="32">
        <f t="shared" ca="1" si="88"/>
        <v>0.73374838477933457</v>
      </c>
      <c r="ES13" s="32">
        <f t="shared" ca="1" si="89"/>
        <v>0.92287217040264391</v>
      </c>
      <c r="ET13" s="32">
        <f t="shared" ca="1" si="90"/>
        <v>1.0031919315915159</v>
      </c>
      <c r="EU13" s="32"/>
      <c r="EV13" s="32" t="str">
        <f t="shared" ca="1" si="92"/>
        <v/>
      </c>
      <c r="EW13" s="32" t="str">
        <f t="shared" ca="1" si="93"/>
        <v/>
      </c>
      <c r="EX13" s="32" t="str">
        <f t="shared" ca="1" si="94"/>
        <v/>
      </c>
      <c r="EY13" s="32" t="str">
        <f t="shared" ca="1" si="95"/>
        <v/>
      </c>
      <c r="EZ13" s="32" t="str">
        <f t="shared" ca="1" si="96"/>
        <v/>
      </c>
      <c r="FA13" s="32" t="str">
        <f t="shared" ca="1" si="97"/>
        <v/>
      </c>
      <c r="FB13" s="32" t="str">
        <f t="shared" ca="1" si="98"/>
        <v/>
      </c>
      <c r="FC13" s="32" t="str">
        <f t="shared" ca="1" si="99"/>
        <v/>
      </c>
      <c r="FD13" s="32" t="str">
        <f t="shared" ca="1" si="100"/>
        <v/>
      </c>
      <c r="FE13" s="32"/>
    </row>
    <row r="14" spans="1:161" x14ac:dyDescent="0.25">
      <c r="A14" s="31">
        <f>'2a) female mx'!CP14</f>
        <v>71</v>
      </c>
      <c r="B14" s="32">
        <f>'2a) female mx'!CQ14</f>
        <v>1.1127037282550876E-2</v>
      </c>
      <c r="C14" s="32">
        <f>'2a) female mx'!CR14</f>
        <v>1.0981901554737513E-2</v>
      </c>
      <c r="D14" s="32">
        <f>'2a) female mx'!CS14</f>
        <v>1.083865890762057E-2</v>
      </c>
      <c r="E14" s="32">
        <f>'2a) female mx'!CT14</f>
        <v>1.0697284648765057E-2</v>
      </c>
      <c r="F14" s="32">
        <f>'2a) female mx'!CU14</f>
        <v>1.0557754407812247E-2</v>
      </c>
      <c r="G14" s="32">
        <f>'2a) female mx'!CV14</f>
        <v>1.0420044132278662E-2</v>
      </c>
      <c r="H14" s="32">
        <f>'2a) female mx'!CW14</f>
        <v>1.0284130083409858E-2</v>
      </c>
      <c r="I14" s="32">
        <f>'2a) female mx'!CX14</f>
        <v>1.0149988832088301E-2</v>
      </c>
      <c r="J14" s="32">
        <f>'2a) female mx'!CY14</f>
        <v>1.0017597254794609E-2</v>
      </c>
      <c r="K14" s="32">
        <f>'2a) female mx'!CZ14</f>
        <v>9.8869325296214727E-3</v>
      </c>
      <c r="L14" s="32">
        <f>'2a) female mx'!DA14</f>
        <v>9.7579721323395787E-3</v>
      </c>
      <c r="M14" s="32">
        <f>'2a) female mx'!DB14</f>
        <v>9.630693832514834E-3</v>
      </c>
      <c r="N14" s="32">
        <f>'2a) female mx'!DC14</f>
        <v>9.5050756896762536E-3</v>
      </c>
      <c r="O14" s="32">
        <f>'2a) female mx'!DD14</f>
        <v>9.3810960495338061E-3</v>
      </c>
      <c r="P14" s="32">
        <f>'2a) female mx'!DE14</f>
        <v>9.2587335402456172E-3</v>
      </c>
      <c r="Q14" s="32">
        <f>'2a) female mx'!DF14</f>
        <v>9.1379670687338523E-3</v>
      </c>
      <c r="R14" s="32">
        <f>'2a) female mx'!DG14</f>
        <v>9.0187758170486437E-3</v>
      </c>
      <c r="S14" s="32">
        <f>'2a) female mx'!DH14</f>
        <v>8.9011392387794621E-3</v>
      </c>
      <c r="T14" s="32">
        <f>'2a) female mx'!DI14</f>
        <v>8.7850370555132822E-3</v>
      </c>
      <c r="U14" s="32">
        <f>'2a) female mx'!DJ14</f>
        <v>8.6704492533389577E-3</v>
      </c>
      <c r="V14" s="32">
        <f>'2a) female mx'!DK14</f>
        <v>8.5573560793971801E-3</v>
      </c>
      <c r="W14" s="32">
        <f>'2a) female mx'!DL14</f>
        <v>8.4457380384754463E-3</v>
      </c>
      <c r="X14" s="32">
        <f>'2a) female mx'!DM14</f>
        <v>8.3355758896474421E-3</v>
      </c>
      <c r="Y14" s="32">
        <f>'2a) female mx'!DN14</f>
        <v>8.2268506429562446E-3</v>
      </c>
      <c r="Z14" s="32">
        <f>'2a) female mx'!DO14</f>
        <v>8.1195435561408087E-3</v>
      </c>
      <c r="AA14" s="32">
        <f>'2a) female mx'!DP14</f>
        <v>8.0136361314051361E-3</v>
      </c>
      <c r="AB14" s="32">
        <f>'2a) female mx'!DQ14</f>
        <v>7.9091101122295889E-3</v>
      </c>
      <c r="AC14" s="32">
        <f>'2a) female mx'!DR14</f>
        <v>7.8059474802238014E-3</v>
      </c>
      <c r="AD14" s="32">
        <f>'2a) female mx'!DS14</f>
        <v>7.7041304520206353E-3</v>
      </c>
      <c r="AE14" s="32">
        <f>'2a) female mx'!DT14</f>
        <v>7.6036414762106468E-3</v>
      </c>
      <c r="AF14" s="32">
        <f>'2a) female mx'!DU14</f>
        <v>7.504463230316543E-3</v>
      </c>
      <c r="AG14" s="32">
        <f>'2a) female mx'!DV14</f>
        <v>7.4065786178071011E-3</v>
      </c>
      <c r="AH14" s="32">
        <f>'2a) female mx'!DW14</f>
        <v>7.3099707651500378E-3</v>
      </c>
      <c r="AI14" s="32">
        <f>'2a) female mx'!DX14</f>
        <v>7.214623018903318E-3</v>
      </c>
      <c r="AJ14" s="32">
        <f>'2a) female mx'!DY14</f>
        <v>7.1205189428444017E-3</v>
      </c>
      <c r="AK14" s="32">
        <f>'2a) female mx'!DZ14</f>
        <v>7.0276423151369389E-3</v>
      </c>
      <c r="AL14" s="32">
        <f>'2a) female mx'!EA14</f>
        <v>6.9359771255344139E-3</v>
      </c>
      <c r="AM14" s="32">
        <f>'2a) female mx'!EB14</f>
        <v>6.84550757262028E-3</v>
      </c>
      <c r="AN14" s="32">
        <f>'2a) female mx'!EC14</f>
        <v>6.756218061084074E-3</v>
      </c>
      <c r="AO14" s="32">
        <f>'2a) female mx'!ED14</f>
        <v>6.668093199033066E-3</v>
      </c>
      <c r="AP14" s="32">
        <f>'2a) female mx'!EE14</f>
        <v>6.5811177953389813E-3</v>
      </c>
      <c r="AQ14" s="32">
        <f>'2a) female mx'!EF14</f>
        <v>6.4952768570193239E-3</v>
      </c>
      <c r="AR14" s="32">
        <f>'2a) female mx'!EG14</f>
        <v>6.4105555866528531E-3</v>
      </c>
      <c r="AS14" s="32">
        <f>'2a) female mx'!EH14</f>
        <v>6.3269393798287858E-3</v>
      </c>
      <c r="AT14" s="32">
        <f>'2a) female mx'!EI14</f>
        <v>6.2444138226292545E-3</v>
      </c>
      <c r="AU14" s="32">
        <f>'2a) female mx'!EJ14</f>
        <v>6.1629646891446094E-3</v>
      </c>
      <c r="AV14" s="32">
        <f>'2a) female mx'!EK14</f>
        <v>6.0825779390211296E-3</v>
      </c>
      <c r="AW14" s="32">
        <f>'2a) female mx'!EL14</f>
        <v>6.003239715040725E-3</v>
      </c>
      <c r="AX14" s="32">
        <f>'2a) female mx'!EM14</f>
        <v>5.924936340732199E-3</v>
      </c>
      <c r="AY14" s="32">
        <f>'2a) female mx'!EN14</f>
        <v>5.8476543180136708E-3</v>
      </c>
      <c r="AZ14" s="32">
        <f>'2a) female mx'!EO14</f>
        <v>5.7713803248657571E-3</v>
      </c>
      <c r="BB14" s="31">
        <f t="shared" si="101"/>
        <v>71</v>
      </c>
      <c r="BC14" s="32">
        <v>0</v>
      </c>
      <c r="BD14" s="32">
        <f t="shared" ca="1" si="104"/>
        <v>1.1127037282550876E-2</v>
      </c>
      <c r="BE14" s="32">
        <f t="shared" ca="1" si="3"/>
        <v>1.2272239352112536E-2</v>
      </c>
      <c r="BF14" s="32">
        <f t="shared" ca="1" si="4"/>
        <v>1.2802950558937719E-2</v>
      </c>
      <c r="BG14" s="32">
        <f t="shared" ca="1" si="5"/>
        <v>1.5178708363471285E-2</v>
      </c>
      <c r="BH14" s="32">
        <f t="shared" ca="1" si="6"/>
        <v>1.5054588312300029E-2</v>
      </c>
      <c r="BI14" s="32">
        <f t="shared" ca="1" si="7"/>
        <v>1.6707838149304096E-2</v>
      </c>
      <c r="BJ14" s="32">
        <f t="shared" ca="1" si="8"/>
        <v>1.9453780587243875E-2</v>
      </c>
      <c r="BK14" s="32">
        <f t="shared" ca="1" si="9"/>
        <v>2.1155718065968027E-2</v>
      </c>
      <c r="BL14" s="32">
        <f t="shared" ca="1" si="10"/>
        <v>2.3401648893939753E-2</v>
      </c>
      <c r="BM14" s="32">
        <f t="shared" ca="1" si="11"/>
        <v>2.8207272121860676E-2</v>
      </c>
      <c r="BN14" s="32">
        <f t="shared" ca="1" si="12"/>
        <v>3.2279981405613917E-2</v>
      </c>
      <c r="BO14" s="32">
        <f t="shared" ca="1" si="13"/>
        <v>3.831198728312888E-2</v>
      </c>
      <c r="BP14" s="32">
        <f t="shared" ca="1" si="14"/>
        <v>4.385443145882939E-2</v>
      </c>
      <c r="BQ14" s="32">
        <f t="shared" ca="1" si="15"/>
        <v>4.7718767079233219E-2</v>
      </c>
      <c r="BR14" s="32">
        <f t="shared" ca="1" si="16"/>
        <v>5.6055313104954617E-2</v>
      </c>
      <c r="BS14" s="32">
        <f t="shared" ca="1" si="17"/>
        <v>6.7968315708660326E-2</v>
      </c>
      <c r="BT14" s="32">
        <f t="shared" ca="1" si="18"/>
        <v>7.6780272979706049E-2</v>
      </c>
      <c r="BU14" s="32">
        <f t="shared" ca="1" si="19"/>
        <v>8.9697370392510453E-2</v>
      </c>
      <c r="BV14" s="32">
        <f t="shared" ca="1" si="20"/>
        <v>0.11091347041378263</v>
      </c>
      <c r="BW14" s="32">
        <f t="shared" ca="1" si="21"/>
        <v>0.12784089829142625</v>
      </c>
      <c r="BX14" s="32">
        <f t="shared" ca="1" si="22"/>
        <v>0.14027259706119879</v>
      </c>
      <c r="BY14" s="32">
        <f t="shared" ca="1" si="23"/>
        <v>0.15657423011300581</v>
      </c>
      <c r="BZ14" s="32">
        <f t="shared" ca="1" si="24"/>
        <v>0.17813271371286324</v>
      </c>
      <c r="CA14" s="32">
        <f t="shared" ca="1" si="25"/>
        <v>0.21118035678273128</v>
      </c>
      <c r="CB14" s="32">
        <f t="shared" ca="1" si="26"/>
        <v>0.23582516195772688</v>
      </c>
      <c r="CC14" s="32">
        <f t="shared" ca="1" si="27"/>
        <v>0.26749168179710148</v>
      </c>
      <c r="CD14" s="32">
        <f t="shared" ca="1" si="28"/>
        <v>0.30211732110467143</v>
      </c>
      <c r="CE14" s="32">
        <f t="shared" ca="1" si="29"/>
        <v>0.33899449197934151</v>
      </c>
      <c r="CF14" s="32">
        <f t="shared" ca="1" si="30"/>
        <v>0.3782614661249562</v>
      </c>
      <c r="CG14" s="32">
        <f t="shared" ca="1" si="31"/>
        <v>0.42153125912389333</v>
      </c>
      <c r="CH14" s="32">
        <f t="shared" ca="1" si="32"/>
        <v>0.46639039392499093</v>
      </c>
      <c r="CI14" s="32">
        <f t="shared" ca="1" si="33"/>
        <v>0.51045512482694311</v>
      </c>
      <c r="CJ14" s="32">
        <f t="shared" ca="1" si="34"/>
        <v>0.55779802160671832</v>
      </c>
      <c r="CK14" s="32">
        <f t="shared" ca="1" si="35"/>
        <v>0.6043226838750595</v>
      </c>
      <c r="CL14" s="32">
        <f t="shared" ca="1" si="36"/>
        <v>0.65630685518387255</v>
      </c>
      <c r="CM14" s="32">
        <f t="shared" ca="1" si="37"/>
        <v>0.67372482788508858</v>
      </c>
      <c r="CN14" s="32">
        <f t="shared" ca="1" si="38"/>
        <v>0.73048362956023649</v>
      </c>
      <c r="CO14" s="32">
        <f t="shared" ca="1" si="39"/>
        <v>0.9121869218697598</v>
      </c>
      <c r="CP14" s="32">
        <f t="shared" ca="1" si="40"/>
        <v>0.99142158292780724</v>
      </c>
      <c r="CQ14" s="32"/>
      <c r="CR14" s="32" t="str">
        <f t="shared" ca="1" si="42"/>
        <v/>
      </c>
      <c r="CS14" s="32" t="str">
        <f t="shared" ca="1" si="43"/>
        <v/>
      </c>
      <c r="CT14" s="32" t="str">
        <f t="shared" ca="1" si="44"/>
        <v/>
      </c>
      <c r="CU14" s="32" t="str">
        <f t="shared" ca="1" si="45"/>
        <v/>
      </c>
      <c r="CV14" s="32" t="str">
        <f t="shared" ca="1" si="46"/>
        <v/>
      </c>
      <c r="CW14" s="32" t="str">
        <f t="shared" ca="1" si="47"/>
        <v/>
      </c>
      <c r="CX14" s="32" t="str">
        <f t="shared" ca="1" si="48"/>
        <v/>
      </c>
      <c r="CY14" s="32" t="str">
        <f t="shared" ca="1" si="49"/>
        <v/>
      </c>
      <c r="CZ14" s="32" t="str">
        <f t="shared" ca="1" si="50"/>
        <v/>
      </c>
      <c r="DA14" s="32" t="str">
        <f t="shared" ca="1" si="51"/>
        <v/>
      </c>
      <c r="DB14" s="32"/>
      <c r="DC14" s="32"/>
      <c r="DD14" s="32"/>
      <c r="DE14" s="31">
        <f t="shared" si="102"/>
        <v>71</v>
      </c>
      <c r="DG14" s="32">
        <f t="shared" ca="1" si="103"/>
        <v>1.0981901554737513E-2</v>
      </c>
      <c r="DH14" s="32">
        <f t="shared" ca="1" si="52"/>
        <v>1.2091278198976242E-2</v>
      </c>
      <c r="DI14" s="32">
        <f t="shared" ca="1" si="53"/>
        <v>1.2604650458865337E-2</v>
      </c>
      <c r="DJ14" s="32">
        <f t="shared" ca="1" si="54"/>
        <v>1.4964005789923292E-2</v>
      </c>
      <c r="DK14" s="32">
        <f t="shared" ca="1" si="55"/>
        <v>1.4826793287207787E-2</v>
      </c>
      <c r="DL14" s="32">
        <f t="shared" ca="1" si="56"/>
        <v>1.6446767734590036E-2</v>
      </c>
      <c r="DM14" s="32">
        <f t="shared" ca="1" si="57"/>
        <v>1.9189519447563492E-2</v>
      </c>
      <c r="DN14" s="32">
        <f t="shared" ca="1" si="58"/>
        <v>2.0832249401645572E-2</v>
      </c>
      <c r="DO14" s="32">
        <f t="shared" ca="1" si="59"/>
        <v>2.3089992502053458E-2</v>
      </c>
      <c r="DP14" s="32">
        <f t="shared" ca="1" si="60"/>
        <v>2.7829857650567905E-2</v>
      </c>
      <c r="DQ14" s="32">
        <f t="shared" ca="1" si="61"/>
        <v>3.1967743280604158E-2</v>
      </c>
      <c r="DR14" s="32">
        <f t="shared" ca="1" si="62"/>
        <v>3.791957302166285E-2</v>
      </c>
      <c r="DS14" s="32">
        <f t="shared" ca="1" si="63"/>
        <v>4.3391997393900435E-2</v>
      </c>
      <c r="DT14" s="32">
        <f t="shared" ca="1" si="64"/>
        <v>4.7229040272360336E-2</v>
      </c>
      <c r="DU14" s="32">
        <f t="shared" ca="1" si="65"/>
        <v>5.5500806345915636E-2</v>
      </c>
      <c r="DV14" s="32">
        <f t="shared" ca="1" si="66"/>
        <v>6.7431716786899965E-2</v>
      </c>
      <c r="DW14" s="32">
        <f t="shared" ca="1" si="67"/>
        <v>7.6176083262358016E-2</v>
      </c>
      <c r="DX14" s="32">
        <f t="shared" ca="1" si="68"/>
        <v>8.9074928147485383E-2</v>
      </c>
      <c r="DY14" s="32">
        <f t="shared" ca="1" si="69"/>
        <v>0.11034316337508929</v>
      </c>
      <c r="DZ14" s="32">
        <f t="shared" ca="1" si="70"/>
        <v>0.12727276015968955</v>
      </c>
      <c r="EA14" s="32">
        <f t="shared" ca="1" si="71"/>
        <v>0.13968674332295181</v>
      </c>
      <c r="EB14" s="32">
        <f t="shared" ca="1" si="72"/>
        <v>0.15598745678629483</v>
      </c>
      <c r="EC14" s="32">
        <f t="shared" ca="1" si="73"/>
        <v>0.17757036969177348</v>
      </c>
      <c r="ED14" s="32">
        <f t="shared" ca="1" si="74"/>
        <v>0.21071322314452859</v>
      </c>
      <c r="EE14" s="32">
        <f t="shared" ca="1" si="75"/>
        <v>0.23540492459433837</v>
      </c>
      <c r="EF14" s="32">
        <f t="shared" ca="1" si="76"/>
        <v>0.26717012130416018</v>
      </c>
      <c r="EG14" s="32">
        <f t="shared" ca="1" si="77"/>
        <v>0.30191703157630051</v>
      </c>
      <c r="EH14" s="32">
        <f t="shared" ca="1" si="78"/>
        <v>0.33892944747996401</v>
      </c>
      <c r="EI14" s="32">
        <f t="shared" ca="1" si="79"/>
        <v>0.37835151822363167</v>
      </c>
      <c r="EJ14" s="32">
        <f t="shared" ca="1" si="80"/>
        <v>0.42183101819419105</v>
      </c>
      <c r="EK14" s="32">
        <f t="shared" ca="1" si="81"/>
        <v>0.46694423517542805</v>
      </c>
      <c r="EL14" s="32">
        <f t="shared" ca="1" si="82"/>
        <v>0.511163955290872</v>
      </c>
      <c r="EM14" s="32">
        <f t="shared" ca="1" si="83"/>
        <v>0.55879667843167613</v>
      </c>
      <c r="EN14" s="32">
        <f t="shared" ca="1" si="84"/>
        <v>0.60550474549983357</v>
      </c>
      <c r="EO14" s="32">
        <f t="shared" ca="1" si="85"/>
        <v>0.657941058009892</v>
      </c>
      <c r="EP14" s="32">
        <f t="shared" ca="1" si="86"/>
        <v>0.67500570842189589</v>
      </c>
      <c r="EQ14" s="32">
        <f t="shared" ca="1" si="87"/>
        <v>0.73211418733526079</v>
      </c>
      <c r="ER14" s="32">
        <f t="shared" ca="1" si="88"/>
        <v>0.91751399139133138</v>
      </c>
      <c r="ES14" s="32">
        <f t="shared" ca="1" si="89"/>
        <v>0.99728939270347461</v>
      </c>
      <c r="ET14" s="32"/>
      <c r="EU14" s="32" t="str">
        <f t="shared" ca="1" si="91"/>
        <v/>
      </c>
      <c r="EV14" s="32" t="str">
        <f t="shared" ca="1" si="92"/>
        <v/>
      </c>
      <c r="EW14" s="32" t="str">
        <f t="shared" ca="1" si="93"/>
        <v/>
      </c>
      <c r="EX14" s="32" t="str">
        <f t="shared" ca="1" si="94"/>
        <v/>
      </c>
      <c r="EY14" s="32" t="str">
        <f t="shared" ca="1" si="95"/>
        <v/>
      </c>
      <c r="EZ14" s="32" t="str">
        <f t="shared" ca="1" si="96"/>
        <v/>
      </c>
      <c r="FA14" s="32" t="str">
        <f t="shared" ca="1" si="97"/>
        <v/>
      </c>
      <c r="FB14" s="32" t="str">
        <f t="shared" ca="1" si="98"/>
        <v/>
      </c>
      <c r="FC14" s="32" t="str">
        <f t="shared" ca="1" si="99"/>
        <v/>
      </c>
      <c r="FD14" s="32" t="str">
        <f t="shared" ca="1" si="100"/>
        <v/>
      </c>
      <c r="FE14" s="32"/>
    </row>
    <row r="15" spans="1:161" x14ac:dyDescent="0.25">
      <c r="A15" s="31">
        <f>'2a) female mx'!CP15</f>
        <v>72</v>
      </c>
      <c r="B15" s="32">
        <f>'2a) female mx'!CQ15</f>
        <v>1.2455908816016768E-2</v>
      </c>
      <c r="C15" s="32">
        <f>'2a) female mx'!CR15</f>
        <v>1.2272239352112536E-2</v>
      </c>
      <c r="D15" s="32">
        <f>'2a) female mx'!CS15</f>
        <v>1.2091278198976242E-2</v>
      </c>
      <c r="E15" s="32">
        <f>'2a) female mx'!CT15</f>
        <v>1.1912985421024367E-2</v>
      </c>
      <c r="F15" s="32">
        <f>'2a) female mx'!CU15</f>
        <v>1.1737321671546296E-2</v>
      </c>
      <c r="G15" s="32">
        <f>'2a) female mx'!CV15</f>
        <v>1.1564248184021055E-2</v>
      </c>
      <c r="H15" s="32">
        <f>'2a) female mx'!CW15</f>
        <v>1.1393726763562081E-2</v>
      </c>
      <c r="I15" s="32">
        <f>'2a) female mx'!CX15</f>
        <v>1.1225719778488153E-2</v>
      </c>
      <c r="J15" s="32">
        <f>'2a) female mx'!CY15</f>
        <v>1.1060190152018602E-2</v>
      </c>
      <c r="K15" s="32">
        <f>'2a) female mx'!CZ15</f>
        <v>1.089710135409099E-2</v>
      </c>
      <c r="L15" s="32">
        <f>'2a) female mx'!DA15</f>
        <v>1.073641739329944E-2</v>
      </c>
      <c r="M15" s="32">
        <f>'2a) female mx'!DB15</f>
        <v>1.0578102808951835E-2</v>
      </c>
      <c r="N15" s="32">
        <f>'2a) female mx'!DC15</f>
        <v>1.0422122663244143E-2</v>
      </c>
      <c r="O15" s="32">
        <f>'2a) female mx'!DD15</f>
        <v>1.0268442533550134E-2</v>
      </c>
      <c r="P15" s="32">
        <f>'2a) female mx'!DE15</f>
        <v>1.0117028504824795E-2</v>
      </c>
      <c r="Q15" s="32">
        <f>'2a) female mx'!DF15</f>
        <v>9.9678471621197518E-3</v>
      </c>
      <c r="R15" s="32">
        <f>'2a) female mx'!DG15</f>
        <v>9.820865583209052E-3</v>
      </c>
      <c r="S15" s="32">
        <f>'2a) female mx'!DH15</f>
        <v>9.6760513313237078E-3</v>
      </c>
      <c r="T15" s="32">
        <f>'2a) female mx'!DI15</f>
        <v>9.533372447993349E-3</v>
      </c>
      <c r="U15" s="32">
        <f>'2a) female mx'!DJ15</f>
        <v>9.3927974459934345E-3</v>
      </c>
      <c r="V15" s="32">
        <f>'2a) female mx'!DK15</f>
        <v>9.2542953023964699E-3</v>
      </c>
      <c r="W15" s="32">
        <f>'2a) female mx'!DL15</f>
        <v>9.1178354517256806E-3</v>
      </c>
      <c r="X15" s="32">
        <f>'2a) female mx'!DM15</f>
        <v>8.9833877792096437E-3</v>
      </c>
      <c r="Y15" s="32">
        <f>'2a) female mx'!DN15</f>
        <v>8.8509226141363744E-3</v>
      </c>
      <c r="Z15" s="32">
        <f>'2a) female mx'!DO15</f>
        <v>8.7204107233054221E-3</v>
      </c>
      <c r="AA15" s="32">
        <f>'2a) female mx'!DP15</f>
        <v>8.591823304576517E-3</v>
      </c>
      <c r="AB15" s="32">
        <f>'2a) female mx'!DQ15</f>
        <v>8.4651319805133327E-3</v>
      </c>
      <c r="AC15" s="32">
        <f>'2a) female mx'!DR15</f>
        <v>8.3403087921209949E-3</v>
      </c>
      <c r="AD15" s="32">
        <f>'2a) female mx'!DS15</f>
        <v>8.2173261926759156E-3</v>
      </c>
      <c r="AE15" s="32">
        <f>'2a) female mx'!DT15</f>
        <v>8.0961570416466285E-3</v>
      </c>
      <c r="AF15" s="32">
        <f>'2a) female mx'!DU15</f>
        <v>7.9767745987042414E-3</v>
      </c>
      <c r="AG15" s="32">
        <f>'2a) female mx'!DV15</f>
        <v>7.8591525178212333E-3</v>
      </c>
      <c r="AH15" s="32">
        <f>'2a) female mx'!DW15</f>
        <v>7.7432648414572517E-3</v>
      </c>
      <c r="AI15" s="32">
        <f>'2a) female mx'!DX15</f>
        <v>7.6290859948306483E-3</v>
      </c>
      <c r="AJ15" s="32">
        <f>'2a) female mx'!DY15</f>
        <v>7.516590780274484E-3</v>
      </c>
      <c r="AK15" s="32">
        <f>'2a) female mx'!DZ15</f>
        <v>7.4057543716757592E-3</v>
      </c>
      <c r="AL15" s="32">
        <f>'2a) female mx'!EA15</f>
        <v>7.2965523089966351E-3</v>
      </c>
      <c r="AM15" s="32">
        <f>'2a) female mx'!EB15</f>
        <v>7.1889604928764552E-3</v>
      </c>
      <c r="AN15" s="32">
        <f>'2a) female mx'!EC15</f>
        <v>7.0829551793133499E-3</v>
      </c>
      <c r="AO15" s="32">
        <f>'2a) female mx'!ED15</f>
        <v>6.9785129744242645E-3</v>
      </c>
      <c r="AP15" s="32">
        <f>'2a) female mx'!EE15</f>
        <v>6.8756108292822686E-3</v>
      </c>
      <c r="AQ15" s="32">
        <f>'2a) female mx'!EF15</f>
        <v>6.7742260348299726E-3</v>
      </c>
      <c r="AR15" s="32">
        <f>'2a) female mx'!EG15</f>
        <v>6.6743362168679632E-3</v>
      </c>
      <c r="AS15" s="32">
        <f>'2a) female mx'!EH15</f>
        <v>6.5759193311171289E-3</v>
      </c>
      <c r="AT15" s="32">
        <f>'2a) female mx'!EI15</f>
        <v>6.4789536583537985E-3</v>
      </c>
      <c r="AU15" s="32">
        <f>'2a) female mx'!EJ15</f>
        <v>6.3834177996166174E-3</v>
      </c>
      <c r="AV15" s="32">
        <f>'2a) female mx'!EK15</f>
        <v>6.2892906714840883E-3</v>
      </c>
      <c r="AW15" s="32">
        <f>'2a) female mx'!EL15</f>
        <v>6.196551501421765E-3</v>
      </c>
      <c r="AX15" s="32">
        <f>'2a) female mx'!EM15</f>
        <v>6.1051798231980432E-3</v>
      </c>
      <c r="AY15" s="32">
        <f>'2a) female mx'!EN15</f>
        <v>6.0151554723675517E-3</v>
      </c>
      <c r="AZ15" s="32">
        <f>'2a) female mx'!EO15</f>
        <v>5.926458581821138E-3</v>
      </c>
      <c r="BB15" s="31">
        <f t="shared" si="101"/>
        <v>72</v>
      </c>
      <c r="BC15" s="32">
        <v>0</v>
      </c>
      <c r="BD15" s="32">
        <f t="shared" ca="1" si="104"/>
        <v>1.2455908816016768E-2</v>
      </c>
      <c r="BE15" s="32">
        <f t="shared" ca="1" si="3"/>
        <v>1.300437037500834E-2</v>
      </c>
      <c r="BF15" s="32">
        <f t="shared" ca="1" si="4"/>
        <v>1.5396491475461677E-2</v>
      </c>
      <c r="BG15" s="32">
        <f t="shared" ca="1" si="5"/>
        <v>1.5285883121361173E-2</v>
      </c>
      <c r="BH15" s="32">
        <f t="shared" ca="1" si="6"/>
        <v>1.6973052707264954E-2</v>
      </c>
      <c r="BI15" s="32">
        <f t="shared" ca="1" si="7"/>
        <v>1.9721680898302993E-2</v>
      </c>
      <c r="BJ15" s="32">
        <f t="shared" ca="1" si="8"/>
        <v>2.148420932649607E-2</v>
      </c>
      <c r="BK15" s="32">
        <f t="shared" ca="1" si="9"/>
        <v>2.3717511857421731E-2</v>
      </c>
      <c r="BL15" s="32">
        <f t="shared" ca="1" si="10"/>
        <v>2.8589804897563402E-2</v>
      </c>
      <c r="BM15" s="32">
        <f t="shared" ca="1" si="11"/>
        <v>3.2595269250019057E-2</v>
      </c>
      <c r="BN15" s="32">
        <f t="shared" ca="1" si="12"/>
        <v>3.8708462480421223E-2</v>
      </c>
      <c r="BO15" s="32">
        <f t="shared" ca="1" si="13"/>
        <v>4.4321793742721528E-2</v>
      </c>
      <c r="BP15" s="32">
        <f t="shared" ca="1" si="14"/>
        <v>4.8213571955530908E-2</v>
      </c>
      <c r="BQ15" s="32">
        <f t="shared" ca="1" si="15"/>
        <v>5.6615359923067758E-2</v>
      </c>
      <c r="BR15" s="32">
        <f t="shared" ca="1" si="16"/>
        <v>6.8509184704156817E-2</v>
      </c>
      <c r="BS15" s="32">
        <f t="shared" ca="1" si="17"/>
        <v>7.738925482076163E-2</v>
      </c>
      <c r="BT15" s="32">
        <f t="shared" ca="1" si="18"/>
        <v>9.0324162170635894E-2</v>
      </c>
      <c r="BU15" s="32">
        <f t="shared" ca="1" si="19"/>
        <v>0.11148672507612963</v>
      </c>
      <c r="BV15" s="32">
        <f t="shared" ca="1" si="20"/>
        <v>0.12841157255843913</v>
      </c>
      <c r="BW15" s="32">
        <f t="shared" ca="1" si="21"/>
        <v>0.14086090790163353</v>
      </c>
      <c r="BX15" s="32">
        <f t="shared" ca="1" si="22"/>
        <v>0.15716321068729963</v>
      </c>
      <c r="BY15" s="32">
        <f t="shared" ca="1" si="23"/>
        <v>0.17869683860988744</v>
      </c>
      <c r="BZ15" s="32">
        <f t="shared" ca="1" si="24"/>
        <v>0.21164852601724202</v>
      </c>
      <c r="CA15" s="32">
        <f t="shared" ca="1" si="25"/>
        <v>0.23624614951545345</v>
      </c>
      <c r="CB15" s="32">
        <f t="shared" ca="1" si="26"/>
        <v>0.26781362931367442</v>
      </c>
      <c r="CC15" s="32">
        <f t="shared" ca="1" si="27"/>
        <v>0.30231774350363594</v>
      </c>
      <c r="CD15" s="32">
        <f t="shared" ca="1" si="28"/>
        <v>0.33905954896151425</v>
      </c>
      <c r="CE15" s="32">
        <f t="shared" ca="1" si="29"/>
        <v>0.37817143545973619</v>
      </c>
      <c r="CF15" s="32">
        <f t="shared" ca="1" si="30"/>
        <v>0.42123171306661805</v>
      </c>
      <c r="CG15" s="32">
        <f t="shared" ca="1" si="31"/>
        <v>0.46583720958411085</v>
      </c>
      <c r="CH15" s="32">
        <f t="shared" ca="1" si="32"/>
        <v>0.50974727729739644</v>
      </c>
      <c r="CI15" s="32">
        <f t="shared" ca="1" si="33"/>
        <v>0.55680114953727633</v>
      </c>
      <c r="CJ15" s="32">
        <f t="shared" ca="1" si="34"/>
        <v>0.60314292986173712</v>
      </c>
      <c r="CK15" s="32">
        <f t="shared" ca="1" si="35"/>
        <v>0.65467671141275485</v>
      </c>
      <c r="CL15" s="32">
        <f t="shared" ca="1" si="36"/>
        <v>0.67244637792765138</v>
      </c>
      <c r="CM15" s="32">
        <f t="shared" ca="1" si="37"/>
        <v>0.72885670334802555</v>
      </c>
      <c r="CN15" s="32">
        <f t="shared" ca="1" si="38"/>
        <v>0.90689078121679845</v>
      </c>
      <c r="CO15" s="32">
        <f t="shared" ca="1" si="39"/>
        <v>0.98558829792680935</v>
      </c>
      <c r="CP15" s="32"/>
      <c r="CQ15" s="32" t="str">
        <f t="shared" ca="1" si="41"/>
        <v/>
      </c>
      <c r="CR15" s="32" t="str">
        <f t="shared" ca="1" si="42"/>
        <v/>
      </c>
      <c r="CS15" s="32" t="str">
        <f t="shared" ca="1" si="43"/>
        <v/>
      </c>
      <c r="CT15" s="32" t="str">
        <f t="shared" ca="1" si="44"/>
        <v/>
      </c>
      <c r="CU15" s="32" t="str">
        <f t="shared" ca="1" si="45"/>
        <v/>
      </c>
      <c r="CV15" s="32" t="str">
        <f t="shared" ca="1" si="46"/>
        <v/>
      </c>
      <c r="CW15" s="32" t="str">
        <f t="shared" ca="1" si="47"/>
        <v/>
      </c>
      <c r="CX15" s="32" t="str">
        <f t="shared" ca="1" si="48"/>
        <v/>
      </c>
      <c r="CY15" s="32" t="str">
        <f t="shared" ca="1" si="49"/>
        <v/>
      </c>
      <c r="CZ15" s="32" t="str">
        <f t="shared" ca="1" si="50"/>
        <v/>
      </c>
      <c r="DA15" s="32" t="str">
        <f t="shared" ca="1" si="51"/>
        <v/>
      </c>
      <c r="DB15" s="32"/>
      <c r="DC15" s="32"/>
      <c r="DD15" s="32"/>
      <c r="DE15" s="31">
        <f t="shared" si="102"/>
        <v>72</v>
      </c>
      <c r="DG15" s="32">
        <f t="shared" ca="1" si="103"/>
        <v>1.2272239352112536E-2</v>
      </c>
      <c r="DH15" s="32">
        <f t="shared" ca="1" si="52"/>
        <v>1.2802950558937719E-2</v>
      </c>
      <c r="DI15" s="32">
        <f t="shared" ca="1" si="53"/>
        <v>1.5178708363471285E-2</v>
      </c>
      <c r="DJ15" s="32">
        <f t="shared" ca="1" si="54"/>
        <v>1.5054588312300029E-2</v>
      </c>
      <c r="DK15" s="32">
        <f t="shared" ca="1" si="55"/>
        <v>1.6707838149304096E-2</v>
      </c>
      <c r="DL15" s="32">
        <f t="shared" ca="1" si="56"/>
        <v>1.9453780587243875E-2</v>
      </c>
      <c r="DM15" s="32">
        <f t="shared" ca="1" si="57"/>
        <v>2.1155718065968027E-2</v>
      </c>
      <c r="DN15" s="32">
        <f t="shared" ca="1" si="58"/>
        <v>2.3401648893939753E-2</v>
      </c>
      <c r="DO15" s="32">
        <f t="shared" ca="1" si="59"/>
        <v>2.8207272121860676E-2</v>
      </c>
      <c r="DP15" s="32">
        <f t="shared" ca="1" si="60"/>
        <v>3.2279981405613917E-2</v>
      </c>
      <c r="DQ15" s="32">
        <f t="shared" ca="1" si="61"/>
        <v>3.831198728312888E-2</v>
      </c>
      <c r="DR15" s="32">
        <f t="shared" ca="1" si="62"/>
        <v>4.385443145882939E-2</v>
      </c>
      <c r="DS15" s="32">
        <f t="shared" ca="1" si="63"/>
        <v>4.7718767079233219E-2</v>
      </c>
      <c r="DT15" s="32">
        <f t="shared" ca="1" si="64"/>
        <v>5.6055313104954617E-2</v>
      </c>
      <c r="DU15" s="32">
        <f t="shared" ca="1" si="65"/>
        <v>6.7968315708660326E-2</v>
      </c>
      <c r="DV15" s="32">
        <f t="shared" ca="1" si="66"/>
        <v>7.6780272979706049E-2</v>
      </c>
      <c r="DW15" s="32">
        <f t="shared" ca="1" si="67"/>
        <v>8.9697370392510453E-2</v>
      </c>
      <c r="DX15" s="32">
        <f t="shared" ca="1" si="68"/>
        <v>0.11091347041378263</v>
      </c>
      <c r="DY15" s="32">
        <f t="shared" ca="1" si="69"/>
        <v>0.12784089829142625</v>
      </c>
      <c r="DZ15" s="32">
        <f t="shared" ca="1" si="70"/>
        <v>0.14027259706119879</v>
      </c>
      <c r="EA15" s="32">
        <f t="shared" ca="1" si="71"/>
        <v>0.15657423011300581</v>
      </c>
      <c r="EB15" s="32">
        <f t="shared" ca="1" si="72"/>
        <v>0.17813271371286324</v>
      </c>
      <c r="EC15" s="32">
        <f t="shared" ca="1" si="73"/>
        <v>0.21118035678273128</v>
      </c>
      <c r="ED15" s="32">
        <f t="shared" ca="1" si="74"/>
        <v>0.23582516195772688</v>
      </c>
      <c r="EE15" s="32">
        <f t="shared" ca="1" si="75"/>
        <v>0.26749168179710148</v>
      </c>
      <c r="EF15" s="32">
        <f t="shared" ca="1" si="76"/>
        <v>0.30211732110467143</v>
      </c>
      <c r="EG15" s="32">
        <f t="shared" ca="1" si="77"/>
        <v>0.33899449197934151</v>
      </c>
      <c r="EH15" s="32">
        <f t="shared" ca="1" si="78"/>
        <v>0.3782614661249562</v>
      </c>
      <c r="EI15" s="32">
        <f t="shared" ca="1" si="79"/>
        <v>0.42153125912389333</v>
      </c>
      <c r="EJ15" s="32">
        <f t="shared" ca="1" si="80"/>
        <v>0.46639039392499093</v>
      </c>
      <c r="EK15" s="32">
        <f t="shared" ca="1" si="81"/>
        <v>0.51045512482694311</v>
      </c>
      <c r="EL15" s="32">
        <f t="shared" ca="1" si="82"/>
        <v>0.55779802160671832</v>
      </c>
      <c r="EM15" s="32">
        <f t="shared" ca="1" si="83"/>
        <v>0.6043226838750595</v>
      </c>
      <c r="EN15" s="32">
        <f t="shared" ca="1" si="84"/>
        <v>0.65630685518387255</v>
      </c>
      <c r="EO15" s="32">
        <f t="shared" ca="1" si="85"/>
        <v>0.67372482788508858</v>
      </c>
      <c r="EP15" s="32">
        <f t="shared" ca="1" si="86"/>
        <v>0.73048362956023649</v>
      </c>
      <c r="EQ15" s="32">
        <f t="shared" ca="1" si="87"/>
        <v>0.9121869218697598</v>
      </c>
      <c r="ER15" s="32">
        <f t="shared" ca="1" si="88"/>
        <v>0.99142158292780724</v>
      </c>
      <c r="ES15" s="32"/>
      <c r="ET15" s="32" t="str">
        <f t="shared" ca="1" si="90"/>
        <v/>
      </c>
      <c r="EU15" s="32" t="str">
        <f t="shared" ca="1" si="91"/>
        <v/>
      </c>
      <c r="EV15" s="32" t="str">
        <f t="shared" ca="1" si="92"/>
        <v/>
      </c>
      <c r="EW15" s="32" t="str">
        <f t="shared" ca="1" si="93"/>
        <v/>
      </c>
      <c r="EX15" s="32" t="str">
        <f t="shared" ca="1" si="94"/>
        <v/>
      </c>
      <c r="EY15" s="32" t="str">
        <f t="shared" ca="1" si="95"/>
        <v/>
      </c>
      <c r="EZ15" s="32" t="str">
        <f t="shared" ca="1" si="96"/>
        <v/>
      </c>
      <c r="FA15" s="32" t="str">
        <f t="shared" ca="1" si="97"/>
        <v/>
      </c>
      <c r="FB15" s="32" t="str">
        <f t="shared" ca="1" si="98"/>
        <v/>
      </c>
      <c r="FC15" s="32" t="str">
        <f t="shared" ca="1" si="99"/>
        <v/>
      </c>
      <c r="FD15" s="32" t="str">
        <f t="shared" ca="1" si="100"/>
        <v/>
      </c>
      <c r="FE15" s="32"/>
    </row>
    <row r="16" spans="1:161" x14ac:dyDescent="0.25">
      <c r="A16" s="31">
        <f>'2a) female mx'!CP16</f>
        <v>73</v>
      </c>
      <c r="B16" s="32">
        <f>'2a) female mx'!CQ16</f>
        <v>1.3208958987374718E-2</v>
      </c>
      <c r="C16" s="32">
        <f>'2a) female mx'!CR16</f>
        <v>1.300437037500834E-2</v>
      </c>
      <c r="D16" s="32">
        <f>'2a) female mx'!CS16</f>
        <v>1.2802950558937719E-2</v>
      </c>
      <c r="E16" s="32">
        <f>'2a) female mx'!CT16</f>
        <v>1.2604650458865337E-2</v>
      </c>
      <c r="F16" s="32">
        <f>'2a) female mx'!CU16</f>
        <v>1.2409421754679998E-2</v>
      </c>
      <c r="G16" s="32">
        <f>'2a) female mx'!CV16</f>
        <v>1.2217216874682583E-2</v>
      </c>
      <c r="H16" s="32">
        <f>'2a) female mx'!CW16</f>
        <v>1.202798898399419E-2</v>
      </c>
      <c r="I16" s="32">
        <f>'2a) female mx'!CX16</f>
        <v>1.1841691973143791E-2</v>
      </c>
      <c r="J16" s="32">
        <f>'2a) female mx'!CY16</f>
        <v>1.1658280446832658E-2</v>
      </c>
      <c r="K16" s="32">
        <f>'2a) female mx'!CZ16</f>
        <v>1.1477709712872826E-2</v>
      </c>
      <c r="L16" s="32">
        <f>'2a) female mx'!DA16</f>
        <v>1.1299935771296871E-2</v>
      </c>
      <c r="M16" s="32">
        <f>'2a) female mx'!DB16</f>
        <v>1.1124915303636362E-2</v>
      </c>
      <c r="N16" s="32">
        <f>'2a) female mx'!DC16</f>
        <v>1.0952605662366379E-2</v>
      </c>
      <c r="O16" s="32">
        <f>'2a) female mx'!DD16</f>
        <v>1.0782964860513528E-2</v>
      </c>
      <c r="P16" s="32">
        <f>'2a) female mx'!DE16</f>
        <v>1.0615951561424898E-2</v>
      </c>
      <c r="Q16" s="32">
        <f>'2a) female mx'!DF16</f>
        <v>1.0451525068695492E-2</v>
      </c>
      <c r="R16" s="32">
        <f>'2a) female mx'!DG16</f>
        <v>1.0289645316251669E-2</v>
      </c>
      <c r="S16" s="32">
        <f>'2a) female mx'!DH16</f>
        <v>1.0130272858588182E-2</v>
      </c>
      <c r="T16" s="32">
        <f>'2a) female mx'!DI16</f>
        <v>9.9733688611564168E-3</v>
      </c>
      <c r="U16" s="32">
        <f>'2a) female mx'!DJ16</f>
        <v>9.8188950909015252E-3</v>
      </c>
      <c r="V16" s="32">
        <f>'2a) female mx'!DK16</f>
        <v>9.6668139069461013E-3</v>
      </c>
      <c r="W16" s="32">
        <f>'2a) female mx'!DL16</f>
        <v>9.5170882514181796E-3</v>
      </c>
      <c r="X16" s="32">
        <f>'2a) female mx'!DM16</f>
        <v>9.3696816404212763E-3</v>
      </c>
      <c r="Y16" s="32">
        <f>'2a) female mx'!DN16</f>
        <v>9.2245581551442957E-3</v>
      </c>
      <c r="Z16" s="32">
        <f>'2a) female mx'!DO16</f>
        <v>9.0816824331091412E-3</v>
      </c>
      <c r="AA16" s="32">
        <f>'2a) female mx'!DP16</f>
        <v>8.9410196595538748E-3</v>
      </c>
      <c r="AB16" s="32">
        <f>'2a) female mx'!DQ16</f>
        <v>8.8025355589493506E-3</v>
      </c>
      <c r="AC16" s="32">
        <f>'2a) female mx'!DR16</f>
        <v>8.666196386647243E-3</v>
      </c>
      <c r="AD16" s="32">
        <f>'2a) female mx'!DS16</f>
        <v>8.5319689206574297E-3</v>
      </c>
      <c r="AE16" s="32">
        <f>'2a) female mx'!DT16</f>
        <v>8.3998204535527341E-3</v>
      </c>
      <c r="AF16" s="32">
        <f>'2a) female mx'!DU16</f>
        <v>8.2697187844990531E-3</v>
      </c>
      <c r="AG16" s="32">
        <f>'2a) female mx'!DV16</f>
        <v>8.1416322114089296E-3</v>
      </c>
      <c r="AH16" s="32">
        <f>'2a) female mx'!DW16</f>
        <v>8.0155295232166475E-3</v>
      </c>
      <c r="AI16" s="32">
        <f>'2a) female mx'!DX16</f>
        <v>7.8913799922729882E-3</v>
      </c>
      <c r="AJ16" s="32">
        <f>'2a) female mx'!DY16</f>
        <v>7.769153366857762E-3</v>
      </c>
      <c r="AK16" s="32">
        <f>'2a) female mx'!DZ16</f>
        <v>7.648819863808335E-3</v>
      </c>
      <c r="AL16" s="32">
        <f>'2a) female mx'!EA16</f>
        <v>7.5303501612623098E-3</v>
      </c>
      <c r="AM16" s="32">
        <f>'2a) female mx'!EB16</f>
        <v>7.4137153915126179E-3</v>
      </c>
      <c r="AN16" s="32">
        <f>'2a) female mx'!EC16</f>
        <v>7.2988871339732799E-3</v>
      </c>
      <c r="AO16" s="32">
        <f>'2a) female mx'!ED16</f>
        <v>7.1858374082541168E-3</v>
      </c>
      <c r="AP16" s="32">
        <f>'2a) female mx'!EE16</f>
        <v>7.0745386673427176E-3</v>
      </c>
      <c r="AQ16" s="32">
        <f>'2a) female mx'!EF16</f>
        <v>6.9649637908920179E-3</v>
      </c>
      <c r="AR16" s="32">
        <f>'2a) female mx'!EG16</f>
        <v>6.8570860786118419E-3</v>
      </c>
      <c r="AS16" s="32">
        <f>'2a) female mx'!EH16</f>
        <v>6.7508792437627908E-3</v>
      </c>
      <c r="AT16" s="32">
        <f>'2a) female mx'!EI16</f>
        <v>6.6463174067509165E-3</v>
      </c>
      <c r="AU16" s="32">
        <f>'2a) female mx'!EJ16</f>
        <v>6.5433750888215974E-3</v>
      </c>
      <c r="AV16" s="32">
        <f>'2a) female mx'!EK16</f>
        <v>6.4420272058510857E-3</v>
      </c>
      <c r="AW16" s="32">
        <f>'2a) female mx'!EL16</f>
        <v>6.3422490622342233E-3</v>
      </c>
      <c r="AX16" s="32">
        <f>'2a) female mx'!EM16</f>
        <v>6.2440163448668155E-3</v>
      </c>
      <c r="AY16" s="32">
        <f>'2a) female mx'!EN16</f>
        <v>6.1473051172212237E-3</v>
      </c>
      <c r="AZ16" s="32">
        <f>'2a) female mx'!EO16</f>
        <v>6.0520918135137085E-3</v>
      </c>
      <c r="BB16" s="31">
        <f t="shared" si="101"/>
        <v>73</v>
      </c>
      <c r="BC16" s="32">
        <v>0</v>
      </c>
      <c r="BD16" s="32">
        <f t="shared" ca="1" si="104"/>
        <v>1.3208958987374718E-2</v>
      </c>
      <c r="BE16" s="32">
        <f t="shared" ca="1" si="3"/>
        <v>1.5617399325257977E-2</v>
      </c>
      <c r="BF16" s="32">
        <f t="shared" ca="1" si="4"/>
        <v>1.5520731484168781E-2</v>
      </c>
      <c r="BG16" s="32">
        <f t="shared" ca="1" si="5"/>
        <v>1.7242477191197432E-2</v>
      </c>
      <c r="BH16" s="32">
        <f t="shared" ca="1" si="6"/>
        <v>1.9993270496199887E-2</v>
      </c>
      <c r="BI16" s="32">
        <f t="shared" ca="1" si="7"/>
        <v>2.1817801170606613E-2</v>
      </c>
      <c r="BJ16" s="32">
        <f t="shared" ca="1" si="8"/>
        <v>2.4037638170557048E-2</v>
      </c>
      <c r="BK16" s="32">
        <f t="shared" ca="1" si="9"/>
        <v>2.8977525389534988E-2</v>
      </c>
      <c r="BL16" s="32">
        <f t="shared" ca="1" si="10"/>
        <v>3.291363660130435E-2</v>
      </c>
      <c r="BM16" s="32">
        <f t="shared" ca="1" si="11"/>
        <v>3.910904063851553E-2</v>
      </c>
      <c r="BN16" s="32">
        <f t="shared" ca="1" si="12"/>
        <v>4.4794136766236517E-2</v>
      </c>
      <c r="BO16" s="32">
        <f t="shared" ca="1" si="13"/>
        <v>4.8713507556710937E-2</v>
      </c>
      <c r="BP16" s="32">
        <f t="shared" ca="1" si="14"/>
        <v>5.7181002150805876E-2</v>
      </c>
      <c r="BQ16" s="32">
        <f t="shared" ca="1" si="15"/>
        <v>6.9054357753200013E-2</v>
      </c>
      <c r="BR16" s="32">
        <f t="shared" ca="1" si="16"/>
        <v>7.800306679419812E-2</v>
      </c>
      <c r="BS16" s="32">
        <f t="shared" ca="1" si="17"/>
        <v>9.0955333875747002E-2</v>
      </c>
      <c r="BT16" s="32">
        <f t="shared" ca="1" si="18"/>
        <v>0.11206294259688035</v>
      </c>
      <c r="BU16" s="32">
        <f t="shared" ca="1" si="19"/>
        <v>0.12898479428188717</v>
      </c>
      <c r="BV16" s="32">
        <f t="shared" ca="1" si="20"/>
        <v>0.14145168614947512</v>
      </c>
      <c r="BW16" s="32">
        <f t="shared" ca="1" si="21"/>
        <v>0.15775440681211311</v>
      </c>
      <c r="BX16" s="32">
        <f t="shared" ca="1" si="22"/>
        <v>0.17926275002266617</v>
      </c>
      <c r="BY16" s="32">
        <f t="shared" ca="1" si="23"/>
        <v>0.2121177331438914</v>
      </c>
      <c r="BZ16" s="32">
        <f t="shared" ca="1" si="24"/>
        <v>0.23666788860674112</v>
      </c>
      <c r="CA16" s="32">
        <f t="shared" ca="1" si="25"/>
        <v>0.26813596431969283</v>
      </c>
      <c r="CB16" s="32">
        <f t="shared" ca="1" si="26"/>
        <v>0.30251829886133924</v>
      </c>
      <c r="CC16" s="32">
        <f t="shared" ca="1" si="27"/>
        <v>0.33912461842887781</v>
      </c>
      <c r="CD16" s="32">
        <f t="shared" ca="1" si="28"/>
        <v>0.37808142622287055</v>
      </c>
      <c r="CE16" s="32">
        <f t="shared" ca="1" si="29"/>
        <v>0.42093237987099552</v>
      </c>
      <c r="CF16" s="32">
        <f t="shared" ca="1" si="30"/>
        <v>0.46528468137362916</v>
      </c>
      <c r="CG16" s="32">
        <f t="shared" ca="1" si="31"/>
        <v>0.50904041133919808</v>
      </c>
      <c r="CH16" s="32">
        <f t="shared" ca="1" si="32"/>
        <v>0.55580605903371361</v>
      </c>
      <c r="CI16" s="32">
        <f t="shared" ca="1" si="33"/>
        <v>0.60196547895496544</v>
      </c>
      <c r="CJ16" s="32">
        <f t="shared" ca="1" si="34"/>
        <v>0.65305061661460384</v>
      </c>
      <c r="CK16" s="32">
        <f t="shared" ca="1" si="35"/>
        <v>0.67117035393735403</v>
      </c>
      <c r="CL16" s="32">
        <f t="shared" ca="1" si="36"/>
        <v>0.72723340061044528</v>
      </c>
      <c r="CM16" s="32">
        <f t="shared" ca="1" si="37"/>
        <v>0.90162538985999929</v>
      </c>
      <c r="CN16" s="32">
        <f t="shared" ca="1" si="38"/>
        <v>0.97978933456505035</v>
      </c>
      <c r="CO16" s="32"/>
      <c r="CP16" s="32" t="str">
        <f t="shared" ca="1" si="40"/>
        <v/>
      </c>
      <c r="CQ16" s="32" t="str">
        <f t="shared" ca="1" si="41"/>
        <v/>
      </c>
      <c r="CR16" s="32" t="str">
        <f t="shared" ca="1" si="42"/>
        <v/>
      </c>
      <c r="CS16" s="32" t="str">
        <f t="shared" ca="1" si="43"/>
        <v/>
      </c>
      <c r="CT16" s="32" t="str">
        <f t="shared" ca="1" si="44"/>
        <v/>
      </c>
      <c r="CU16" s="32" t="str">
        <f t="shared" ca="1" si="45"/>
        <v/>
      </c>
      <c r="CV16" s="32" t="str">
        <f t="shared" ca="1" si="46"/>
        <v/>
      </c>
      <c r="CW16" s="32" t="str">
        <f t="shared" ca="1" si="47"/>
        <v/>
      </c>
      <c r="CX16" s="32" t="str">
        <f t="shared" ca="1" si="48"/>
        <v/>
      </c>
      <c r="CY16" s="32" t="str">
        <f t="shared" ca="1" si="49"/>
        <v/>
      </c>
      <c r="CZ16" s="32" t="str">
        <f t="shared" ca="1" si="50"/>
        <v/>
      </c>
      <c r="DA16" s="32" t="str">
        <f t="shared" ca="1" si="51"/>
        <v/>
      </c>
      <c r="DB16" s="32"/>
      <c r="DC16" s="32"/>
      <c r="DD16" s="32"/>
      <c r="DE16" s="31">
        <f t="shared" si="102"/>
        <v>73</v>
      </c>
      <c r="DG16" s="32">
        <f t="shared" ca="1" si="103"/>
        <v>1.300437037500834E-2</v>
      </c>
      <c r="DH16" s="32">
        <f t="shared" ca="1" si="52"/>
        <v>1.5396491475461677E-2</v>
      </c>
      <c r="DI16" s="32">
        <f t="shared" ca="1" si="53"/>
        <v>1.5285883121361173E-2</v>
      </c>
      <c r="DJ16" s="32">
        <f t="shared" ca="1" si="54"/>
        <v>1.6973052707264954E-2</v>
      </c>
      <c r="DK16" s="32">
        <f t="shared" ca="1" si="55"/>
        <v>1.9721680898302993E-2</v>
      </c>
      <c r="DL16" s="32">
        <f t="shared" ca="1" si="56"/>
        <v>2.148420932649607E-2</v>
      </c>
      <c r="DM16" s="32">
        <f t="shared" ca="1" si="57"/>
        <v>2.3717511857421731E-2</v>
      </c>
      <c r="DN16" s="32">
        <f t="shared" ca="1" si="58"/>
        <v>2.8589804897563402E-2</v>
      </c>
      <c r="DO16" s="32">
        <f t="shared" ca="1" si="59"/>
        <v>3.2595269250019057E-2</v>
      </c>
      <c r="DP16" s="32">
        <f t="shared" ca="1" si="60"/>
        <v>3.8708462480421223E-2</v>
      </c>
      <c r="DQ16" s="32">
        <f t="shared" ca="1" si="61"/>
        <v>4.4321793742721528E-2</v>
      </c>
      <c r="DR16" s="32">
        <f t="shared" ca="1" si="62"/>
        <v>4.8213571955530908E-2</v>
      </c>
      <c r="DS16" s="32">
        <f t="shared" ca="1" si="63"/>
        <v>5.6615359923067758E-2</v>
      </c>
      <c r="DT16" s="32">
        <f t="shared" ca="1" si="64"/>
        <v>6.8509184704156817E-2</v>
      </c>
      <c r="DU16" s="32">
        <f t="shared" ca="1" si="65"/>
        <v>7.738925482076163E-2</v>
      </c>
      <c r="DV16" s="32">
        <f t="shared" ca="1" si="66"/>
        <v>9.0324162170635894E-2</v>
      </c>
      <c r="DW16" s="32">
        <f t="shared" ca="1" si="67"/>
        <v>0.11148672507612963</v>
      </c>
      <c r="DX16" s="32">
        <f t="shared" ca="1" si="68"/>
        <v>0.12841157255843913</v>
      </c>
      <c r="DY16" s="32">
        <f t="shared" ca="1" si="69"/>
        <v>0.14086090790163353</v>
      </c>
      <c r="DZ16" s="32">
        <f t="shared" ca="1" si="70"/>
        <v>0.15716321068729963</v>
      </c>
      <c r="EA16" s="32">
        <f t="shared" ca="1" si="71"/>
        <v>0.17869683860988744</v>
      </c>
      <c r="EB16" s="32">
        <f t="shared" ca="1" si="72"/>
        <v>0.21164852601724202</v>
      </c>
      <c r="EC16" s="32">
        <f t="shared" ca="1" si="73"/>
        <v>0.23624614951545345</v>
      </c>
      <c r="ED16" s="32">
        <f t="shared" ca="1" si="74"/>
        <v>0.26781362931367442</v>
      </c>
      <c r="EE16" s="32">
        <f t="shared" ca="1" si="75"/>
        <v>0.30231774350363594</v>
      </c>
      <c r="EF16" s="32">
        <f t="shared" ca="1" si="76"/>
        <v>0.33905954896151425</v>
      </c>
      <c r="EG16" s="32">
        <f t="shared" ca="1" si="77"/>
        <v>0.37817143545973619</v>
      </c>
      <c r="EH16" s="32">
        <f t="shared" ca="1" si="78"/>
        <v>0.42123171306661805</v>
      </c>
      <c r="EI16" s="32">
        <f t="shared" ca="1" si="79"/>
        <v>0.46583720958411085</v>
      </c>
      <c r="EJ16" s="32">
        <f t="shared" ca="1" si="80"/>
        <v>0.50974727729739644</v>
      </c>
      <c r="EK16" s="32">
        <f t="shared" ca="1" si="81"/>
        <v>0.55680114953727633</v>
      </c>
      <c r="EL16" s="32">
        <f t="shared" ca="1" si="82"/>
        <v>0.60314292986173712</v>
      </c>
      <c r="EM16" s="32">
        <f t="shared" ca="1" si="83"/>
        <v>0.65467671141275485</v>
      </c>
      <c r="EN16" s="32">
        <f t="shared" ca="1" si="84"/>
        <v>0.67244637792765138</v>
      </c>
      <c r="EO16" s="32">
        <f t="shared" ca="1" si="85"/>
        <v>0.72885670334802555</v>
      </c>
      <c r="EP16" s="32">
        <f t="shared" ca="1" si="86"/>
        <v>0.90689078121679845</v>
      </c>
      <c r="EQ16" s="32">
        <f t="shared" ca="1" si="87"/>
        <v>0.98558829792680935</v>
      </c>
      <c r="ER16" s="32"/>
      <c r="ES16" s="32" t="str">
        <f t="shared" ca="1" si="89"/>
        <v/>
      </c>
      <c r="ET16" s="32" t="str">
        <f t="shared" ca="1" si="90"/>
        <v/>
      </c>
      <c r="EU16" s="32" t="str">
        <f t="shared" ca="1" si="91"/>
        <v/>
      </c>
      <c r="EV16" s="32" t="str">
        <f t="shared" ca="1" si="92"/>
        <v/>
      </c>
      <c r="EW16" s="32" t="str">
        <f t="shared" ca="1" si="93"/>
        <v/>
      </c>
      <c r="EX16" s="32" t="str">
        <f t="shared" ca="1" si="94"/>
        <v/>
      </c>
      <c r="EY16" s="32" t="str">
        <f t="shared" ca="1" si="95"/>
        <v/>
      </c>
      <c r="EZ16" s="32" t="str">
        <f t="shared" ca="1" si="96"/>
        <v/>
      </c>
      <c r="FA16" s="32" t="str">
        <f t="shared" ca="1" si="97"/>
        <v/>
      </c>
      <c r="FB16" s="32" t="str">
        <f t="shared" ca="1" si="98"/>
        <v/>
      </c>
      <c r="FC16" s="32" t="str">
        <f t="shared" ca="1" si="99"/>
        <v/>
      </c>
      <c r="FD16" s="32" t="str">
        <f t="shared" ca="1" si="100"/>
        <v/>
      </c>
      <c r="FE16" s="32"/>
    </row>
    <row r="17" spans="1:161" x14ac:dyDescent="0.25">
      <c r="A17" s="31">
        <f>'2a) female mx'!CP17</f>
        <v>74</v>
      </c>
      <c r="B17" s="32">
        <f>'2a) female mx'!CQ17</f>
        <v>1.5841476746393267E-2</v>
      </c>
      <c r="C17" s="32">
        <f>'2a) female mx'!CR17</f>
        <v>1.5617399325257977E-2</v>
      </c>
      <c r="D17" s="32">
        <f>'2a) female mx'!CS17</f>
        <v>1.5396491475461677E-2</v>
      </c>
      <c r="E17" s="32">
        <f>'2a) female mx'!CT17</f>
        <v>1.5178708363471285E-2</v>
      </c>
      <c r="F17" s="32">
        <f>'2a) female mx'!CU17</f>
        <v>1.4964005789923292E-2</v>
      </c>
      <c r="G17" s="32">
        <f>'2a) female mx'!CV17</f>
        <v>1.4752340180653438E-2</v>
      </c>
      <c r="H17" s="32">
        <f>'2a) female mx'!CW17</f>
        <v>1.4543668577853278E-2</v>
      </c>
      <c r="I17" s="32">
        <f>'2a) female mx'!CX17</f>
        <v>1.4337948631351844E-2</v>
      </c>
      <c r="J17" s="32">
        <f>'2a) female mx'!CY17</f>
        <v>1.4135138590020625E-2</v>
      </c>
      <c r="K17" s="32">
        <f>'2a) female mx'!CZ17</f>
        <v>1.3935197293300108E-2</v>
      </c>
      <c r="L17" s="32">
        <f>'2a) female mx'!DA17</f>
        <v>1.3738084162846212E-2</v>
      </c>
      <c r="M17" s="32">
        <f>'2a) female mx'!DB17</f>
        <v>1.354375919429484E-2</v>
      </c>
      <c r="N17" s="32">
        <f>'2a) female mx'!DC17</f>
        <v>1.3352182949142952E-2</v>
      </c>
      <c r="O17" s="32">
        <f>'2a) female mx'!DD17</f>
        <v>1.3163316546744467E-2</v>
      </c>
      <c r="P17" s="32">
        <f>'2a) female mx'!DE17</f>
        <v>1.2977121656419387E-2</v>
      </c>
      <c r="Q17" s="32">
        <f>'2a) female mx'!DF17</f>
        <v>1.2793560489674536E-2</v>
      </c>
      <c r="R17" s="32">
        <f>'2a) female mx'!DG17</f>
        <v>1.2612595792534334E-2</v>
      </c>
      <c r="S17" s="32">
        <f>'2a) female mx'!DH17</f>
        <v>1.2434190837980058E-2</v>
      </c>
      <c r="T17" s="32">
        <f>'2a) female mx'!DI17</f>
        <v>1.2258309418496044E-2</v>
      </c>
      <c r="U17" s="32">
        <f>'2a) female mx'!DJ17</f>
        <v>1.2084915838721328E-2</v>
      </c>
      <c r="V17" s="32">
        <f>'2a) female mx'!DK17</f>
        <v>1.1913974908205224E-2</v>
      </c>
      <c r="W17" s="32">
        <f>'2a) female mx'!DL17</f>
        <v>1.1745451934265372E-2</v>
      </c>
      <c r="X17" s="32">
        <f>'2a) female mx'!DM17</f>
        <v>1.1579312714946825E-2</v>
      </c>
      <c r="Y17" s="32">
        <f>'2a) female mx'!DN17</f>
        <v>1.1415523532080708E-2</v>
      </c>
      <c r="Z17" s="32">
        <f>'2a) female mx'!DO17</f>
        <v>1.1254051144441073E-2</v>
      </c>
      <c r="AA17" s="32">
        <f>'2a) female mx'!DP17</f>
        <v>1.1094862780998556E-2</v>
      </c>
      <c r="AB17" s="32">
        <f>'2a) female mx'!DQ17</f>
        <v>1.0937926134269449E-2</v>
      </c>
      <c r="AC17" s="32">
        <f>'2a) female mx'!DR17</f>
        <v>1.0783209353758856E-2</v>
      </c>
      <c r="AD17" s="32">
        <f>'2a) female mx'!DS17</f>
        <v>1.0630681039496593E-2</v>
      </c>
      <c r="AE17" s="32">
        <f>'2a) female mx'!DT17</f>
        <v>1.0480310235664521E-2</v>
      </c>
      <c r="AF17" s="32">
        <f>'2a) female mx'!DU17</f>
        <v>1.0332066424314029E-2</v>
      </c>
      <c r="AG17" s="32">
        <f>'2a) female mx'!DV17</f>
        <v>1.0185919519172379E-2</v>
      </c>
      <c r="AH17" s="32">
        <f>'2a) female mx'!DW17</f>
        <v>1.0041839859536642E-2</v>
      </c>
      <c r="AI17" s="32">
        <f>'2a) female mx'!DX17</f>
        <v>9.8997982042540386E-3</v>
      </c>
      <c r="AJ17" s="32">
        <f>'2a) female mx'!DY17</f>
        <v>9.7597657257874042E-3</v>
      </c>
      <c r="AK17" s="32">
        <f>'2a) female mx'!DZ17</f>
        <v>9.621714004364592E-3</v>
      </c>
      <c r="AL17" s="32">
        <f>'2a) female mx'!EA17</f>
        <v>9.4856150222106597E-3</v>
      </c>
      <c r="AM17" s="32">
        <f>'2a) female mx'!EB17</f>
        <v>9.3514411578616129E-3</v>
      </c>
      <c r="AN17" s="32">
        <f>'2a) female mx'!EC17</f>
        <v>9.2191651805586042E-3</v>
      </c>
      <c r="AO17" s="32">
        <f>'2a) female mx'!ED17</f>
        <v>9.0887602447214094E-3</v>
      </c>
      <c r="AP17" s="32">
        <f>'2a) female mx'!EE17</f>
        <v>8.9601998845000811E-3</v>
      </c>
      <c r="AQ17" s="32">
        <f>'2a) female mx'!EF17</f>
        <v>8.8334580084036725E-3</v>
      </c>
      <c r="AR17" s="32">
        <f>'2a) female mx'!EG17</f>
        <v>8.7085088940049363E-3</v>
      </c>
      <c r="AS17" s="32">
        <f>'2a) female mx'!EH17</f>
        <v>8.5853271827199314E-3</v>
      </c>
      <c r="AT17" s="32">
        <f>'2a) female mx'!EI17</f>
        <v>8.4638878746614438E-3</v>
      </c>
      <c r="AU17" s="32">
        <f>'2a) female mx'!EJ17</f>
        <v>8.3441663235652563E-3</v>
      </c>
      <c r="AV17" s="32">
        <f>'2a) female mx'!EK17</f>
        <v>8.2261382317881347E-3</v>
      </c>
      <c r="AW17" s="32">
        <f>'2a) female mx'!EL17</f>
        <v>8.1097796453766004E-3</v>
      </c>
      <c r="AX17" s="32">
        <f>'2a) female mx'!EM17</f>
        <v>7.9950669492054437E-3</v>
      </c>
      <c r="AY17" s="32">
        <f>'2a) female mx'!EN17</f>
        <v>7.8819768621849993E-3</v>
      </c>
      <c r="AZ17" s="32">
        <f>'2a) female mx'!EO17</f>
        <v>7.7704864325362256E-3</v>
      </c>
      <c r="BB17" s="31">
        <f t="shared" si="101"/>
        <v>74</v>
      </c>
      <c r="BC17" s="32">
        <v>0</v>
      </c>
      <c r="BD17" s="32">
        <f t="shared" ca="1" si="104"/>
        <v>1.5841476746393267E-2</v>
      </c>
      <c r="BE17" s="32">
        <f t="shared" ca="1" si="3"/>
        <v>1.5759187996605396E-2</v>
      </c>
      <c r="BF17" s="32">
        <f t="shared" ca="1" si="4"/>
        <v>1.7516178428039021E-2</v>
      </c>
      <c r="BG17" s="32">
        <f t="shared" ca="1" si="5"/>
        <v>2.0268600186539521E-2</v>
      </c>
      <c r="BH17" s="32">
        <f t="shared" ca="1" si="6"/>
        <v>2.2156572796610263E-2</v>
      </c>
      <c r="BI17" s="32">
        <f t="shared" ca="1" si="7"/>
        <v>2.4362085377763278E-2</v>
      </c>
      <c r="BJ17" s="32">
        <f t="shared" ca="1" si="8"/>
        <v>2.9370503950962919E-2</v>
      </c>
      <c r="BK17" s="32">
        <f t="shared" ca="1" si="9"/>
        <v>3.3235113537897459E-2</v>
      </c>
      <c r="BL17" s="32">
        <f t="shared" ca="1" si="10"/>
        <v>3.9513764217286855E-2</v>
      </c>
      <c r="BM17" s="32">
        <f t="shared" ca="1" si="11"/>
        <v>4.5271513609753435E-2</v>
      </c>
      <c r="BN17" s="32">
        <f t="shared" ca="1" si="12"/>
        <v>4.9218627084225183E-2</v>
      </c>
      <c r="BO17" s="32">
        <f t="shared" ca="1" si="13"/>
        <v>5.7752295691725353E-2</v>
      </c>
      <c r="BP17" s="32">
        <f t="shared" ca="1" si="14"/>
        <v>6.9603869106000402E-2</v>
      </c>
      <c r="BQ17" s="32">
        <f t="shared" ca="1" si="15"/>
        <v>7.8621747210154275E-2</v>
      </c>
      <c r="BR17" s="32">
        <f t="shared" ca="1" si="16"/>
        <v>9.1590916114116988E-2</v>
      </c>
      <c r="BS17" s="32">
        <f t="shared" ca="1" si="17"/>
        <v>0.11264213828952546</v>
      </c>
      <c r="BT17" s="32">
        <f t="shared" ca="1" si="18"/>
        <v>0.12956057483346639</v>
      </c>
      <c r="BU17" s="32">
        <f t="shared" ca="1" si="19"/>
        <v>0.14204494215316343</v>
      </c>
      <c r="BV17" s="32">
        <f t="shared" ca="1" si="20"/>
        <v>0.15834782682161608</v>
      </c>
      <c r="BW17" s="32">
        <f t="shared" ca="1" si="21"/>
        <v>0.17983045360888011</v>
      </c>
      <c r="BX17" s="32">
        <f t="shared" ca="1" si="22"/>
        <v>0.21258798046359972</v>
      </c>
      <c r="BY17" s="32">
        <f t="shared" ca="1" si="23"/>
        <v>0.23709038057320367</v>
      </c>
      <c r="BZ17" s="32">
        <f t="shared" ca="1" si="24"/>
        <v>0.26845868728153094</v>
      </c>
      <c r="CA17" s="32">
        <f t="shared" ca="1" si="25"/>
        <v>0.30271898726598528</v>
      </c>
      <c r="CB17" s="32">
        <f t="shared" ca="1" si="26"/>
        <v>0.33918970038382829</v>
      </c>
      <c r="CC17" s="32">
        <f t="shared" ca="1" si="27"/>
        <v>0.37799143840925881</v>
      </c>
      <c r="CD17" s="32">
        <f t="shared" ca="1" si="28"/>
        <v>0.42063325938576301</v>
      </c>
      <c r="CE17" s="32">
        <f t="shared" ca="1" si="29"/>
        <v>0.46473280851531151</v>
      </c>
      <c r="CF17" s="32">
        <f t="shared" ca="1" si="30"/>
        <v>0.50833452559120407</v>
      </c>
      <c r="CG17" s="32">
        <f t="shared" ca="1" si="31"/>
        <v>0.55481274691209403</v>
      </c>
      <c r="CH17" s="32">
        <f t="shared" ca="1" si="32"/>
        <v>0.60079032665863774</v>
      </c>
      <c r="CI17" s="32">
        <f t="shared" ca="1" si="33"/>
        <v>0.6514285607325262</v>
      </c>
      <c r="CJ17" s="32">
        <f t="shared" ca="1" si="34"/>
        <v>0.66989675131071813</v>
      </c>
      <c r="CK17" s="32">
        <f t="shared" ca="1" si="35"/>
        <v>0.7256137132773276</v>
      </c>
      <c r="CL17" s="32">
        <f t="shared" ca="1" si="36"/>
        <v>0.89639056926950889</v>
      </c>
      <c r="CM17" s="32">
        <f t="shared" ca="1" si="37"/>
        <v>0.97402449090229937</v>
      </c>
      <c r="CN17" s="32"/>
      <c r="CO17" s="32" t="str">
        <f t="shared" ca="1" si="39"/>
        <v/>
      </c>
      <c r="CP17" s="32" t="str">
        <f t="shared" ca="1" si="40"/>
        <v/>
      </c>
      <c r="CQ17" s="32" t="str">
        <f t="shared" ca="1" si="41"/>
        <v/>
      </c>
      <c r="CR17" s="32" t="str">
        <f t="shared" ca="1" si="42"/>
        <v/>
      </c>
      <c r="CS17" s="32" t="str">
        <f t="shared" ca="1" si="43"/>
        <v/>
      </c>
      <c r="CT17" s="32" t="str">
        <f t="shared" ca="1" si="44"/>
        <v/>
      </c>
      <c r="CU17" s="32" t="str">
        <f t="shared" ca="1" si="45"/>
        <v/>
      </c>
      <c r="CV17" s="32" t="str">
        <f t="shared" ca="1" si="46"/>
        <v/>
      </c>
      <c r="CW17" s="32" t="str">
        <f t="shared" ca="1" si="47"/>
        <v/>
      </c>
      <c r="CX17" s="32" t="str">
        <f t="shared" ca="1" si="48"/>
        <v/>
      </c>
      <c r="CY17" s="32" t="str">
        <f t="shared" ca="1" si="49"/>
        <v/>
      </c>
      <c r="CZ17" s="32" t="str">
        <f t="shared" ca="1" si="50"/>
        <v/>
      </c>
      <c r="DA17" s="32" t="str">
        <f t="shared" ca="1" si="51"/>
        <v/>
      </c>
      <c r="DB17" s="32"/>
      <c r="DC17" s="32"/>
      <c r="DD17" s="32"/>
      <c r="DE17" s="31">
        <f t="shared" si="102"/>
        <v>74</v>
      </c>
      <c r="DG17" s="32">
        <f t="shared" ca="1" si="103"/>
        <v>1.5617399325257977E-2</v>
      </c>
      <c r="DH17" s="32">
        <f t="shared" ca="1" si="52"/>
        <v>1.5520731484168781E-2</v>
      </c>
      <c r="DI17" s="32">
        <f t="shared" ca="1" si="53"/>
        <v>1.7242477191197432E-2</v>
      </c>
      <c r="DJ17" s="32">
        <f t="shared" ca="1" si="54"/>
        <v>1.9993270496199887E-2</v>
      </c>
      <c r="DK17" s="32">
        <f t="shared" ca="1" si="55"/>
        <v>2.1817801170606613E-2</v>
      </c>
      <c r="DL17" s="32">
        <f t="shared" ca="1" si="56"/>
        <v>2.4037638170557048E-2</v>
      </c>
      <c r="DM17" s="32">
        <f t="shared" ca="1" si="57"/>
        <v>2.8977525389534988E-2</v>
      </c>
      <c r="DN17" s="32">
        <f t="shared" ca="1" si="58"/>
        <v>3.291363660130435E-2</v>
      </c>
      <c r="DO17" s="32">
        <f t="shared" ca="1" si="59"/>
        <v>3.910904063851553E-2</v>
      </c>
      <c r="DP17" s="32">
        <f t="shared" ca="1" si="60"/>
        <v>4.4794136766236517E-2</v>
      </c>
      <c r="DQ17" s="32">
        <f t="shared" ca="1" si="61"/>
        <v>4.8713507556710937E-2</v>
      </c>
      <c r="DR17" s="32">
        <f t="shared" ca="1" si="62"/>
        <v>5.7181002150805876E-2</v>
      </c>
      <c r="DS17" s="32">
        <f t="shared" ca="1" si="63"/>
        <v>6.9054357753200013E-2</v>
      </c>
      <c r="DT17" s="32">
        <f t="shared" ca="1" si="64"/>
        <v>7.800306679419812E-2</v>
      </c>
      <c r="DU17" s="32">
        <f t="shared" ca="1" si="65"/>
        <v>9.0955333875747002E-2</v>
      </c>
      <c r="DV17" s="32">
        <f t="shared" ca="1" si="66"/>
        <v>0.11206294259688035</v>
      </c>
      <c r="DW17" s="32">
        <f t="shared" ca="1" si="67"/>
        <v>0.12898479428188717</v>
      </c>
      <c r="DX17" s="32">
        <f t="shared" ca="1" si="68"/>
        <v>0.14145168614947512</v>
      </c>
      <c r="DY17" s="32">
        <f t="shared" ca="1" si="69"/>
        <v>0.15775440681211311</v>
      </c>
      <c r="DZ17" s="32">
        <f t="shared" ca="1" si="70"/>
        <v>0.17926275002266617</v>
      </c>
      <c r="EA17" s="32">
        <f t="shared" ca="1" si="71"/>
        <v>0.2121177331438914</v>
      </c>
      <c r="EB17" s="32">
        <f t="shared" ca="1" si="72"/>
        <v>0.23666788860674112</v>
      </c>
      <c r="EC17" s="32">
        <f t="shared" ca="1" si="73"/>
        <v>0.26813596431969283</v>
      </c>
      <c r="ED17" s="32">
        <f t="shared" ca="1" si="74"/>
        <v>0.30251829886133924</v>
      </c>
      <c r="EE17" s="32">
        <f t="shared" ca="1" si="75"/>
        <v>0.33912461842887781</v>
      </c>
      <c r="EF17" s="32">
        <f t="shared" ca="1" si="76"/>
        <v>0.37808142622287055</v>
      </c>
      <c r="EG17" s="32">
        <f t="shared" ca="1" si="77"/>
        <v>0.42093237987099552</v>
      </c>
      <c r="EH17" s="32">
        <f t="shared" ca="1" si="78"/>
        <v>0.46528468137362916</v>
      </c>
      <c r="EI17" s="32">
        <f t="shared" ca="1" si="79"/>
        <v>0.50904041133919808</v>
      </c>
      <c r="EJ17" s="32">
        <f t="shared" ca="1" si="80"/>
        <v>0.55580605903371361</v>
      </c>
      <c r="EK17" s="32">
        <f t="shared" ca="1" si="81"/>
        <v>0.60196547895496544</v>
      </c>
      <c r="EL17" s="32">
        <f t="shared" ca="1" si="82"/>
        <v>0.65305061661460384</v>
      </c>
      <c r="EM17" s="32">
        <f t="shared" ca="1" si="83"/>
        <v>0.67117035393735403</v>
      </c>
      <c r="EN17" s="32">
        <f t="shared" ca="1" si="84"/>
        <v>0.72723340061044528</v>
      </c>
      <c r="EO17" s="32">
        <f t="shared" ca="1" si="85"/>
        <v>0.90162538985999929</v>
      </c>
      <c r="EP17" s="32">
        <f t="shared" ca="1" si="86"/>
        <v>0.97978933456505035</v>
      </c>
      <c r="EQ17" s="32"/>
      <c r="ER17" s="32" t="str">
        <f t="shared" ca="1" si="88"/>
        <v/>
      </c>
      <c r="ES17" s="32" t="str">
        <f t="shared" ca="1" si="89"/>
        <v/>
      </c>
      <c r="ET17" s="32" t="str">
        <f t="shared" ca="1" si="90"/>
        <v/>
      </c>
      <c r="EU17" s="32" t="str">
        <f t="shared" ca="1" si="91"/>
        <v/>
      </c>
      <c r="EV17" s="32" t="str">
        <f t="shared" ca="1" si="92"/>
        <v/>
      </c>
      <c r="EW17" s="32" t="str">
        <f t="shared" ca="1" si="93"/>
        <v/>
      </c>
      <c r="EX17" s="32" t="str">
        <f t="shared" ca="1" si="94"/>
        <v/>
      </c>
      <c r="EY17" s="32" t="str">
        <f t="shared" ca="1" si="95"/>
        <v/>
      </c>
      <c r="EZ17" s="32" t="str">
        <f t="shared" ca="1" si="96"/>
        <v/>
      </c>
      <c r="FA17" s="32" t="str">
        <f t="shared" ca="1" si="97"/>
        <v/>
      </c>
      <c r="FB17" s="32" t="str">
        <f t="shared" ca="1" si="98"/>
        <v/>
      </c>
      <c r="FC17" s="32" t="str">
        <f t="shared" ca="1" si="99"/>
        <v/>
      </c>
      <c r="FD17" s="32" t="str">
        <f t="shared" ca="1" si="100"/>
        <v/>
      </c>
      <c r="FE17" s="32"/>
    </row>
    <row r="18" spans="1:161" x14ac:dyDescent="0.25">
      <c r="A18" s="31">
        <f>'2a) female mx'!CP18</f>
        <v>75</v>
      </c>
      <c r="B18" s="32">
        <f>'2a) female mx'!CQ18</f>
        <v>1.6001308093350614E-2</v>
      </c>
      <c r="C18" s="32">
        <f>'2a) female mx'!CR18</f>
        <v>1.5759187996605396E-2</v>
      </c>
      <c r="D18" s="32">
        <f>'2a) female mx'!CS18</f>
        <v>1.5520731484168781E-2</v>
      </c>
      <c r="E18" s="32">
        <f>'2a) female mx'!CT18</f>
        <v>1.5285883121361173E-2</v>
      </c>
      <c r="F18" s="32">
        <f>'2a) female mx'!CU18</f>
        <v>1.5054588312300029E-2</v>
      </c>
      <c r="G18" s="32">
        <f>'2a) female mx'!CV18</f>
        <v>1.4826793287207787E-2</v>
      </c>
      <c r="H18" s="32">
        <f>'2a) female mx'!CW18</f>
        <v>1.4602445089911849E-2</v>
      </c>
      <c r="I18" s="32">
        <f>'2a) female mx'!CX18</f>
        <v>1.4381491565533713E-2</v>
      </c>
      <c r="J18" s="32">
        <f>'2a) female mx'!CY18</f>
        <v>1.4163881348364373E-2</v>
      </c>
      <c r="K18" s="32">
        <f>'2a) female mx'!CZ18</f>
        <v>1.3949563849923177E-2</v>
      </c>
      <c r="L18" s="32">
        <f>'2a) female mx'!DA18</f>
        <v>1.3738489247197384E-2</v>
      </c>
      <c r="M18" s="32">
        <f>'2a) female mx'!DB18</f>
        <v>1.353060847105966E-2</v>
      </c>
      <c r="N18" s="32">
        <f>'2a) female mx'!DC18</f>
        <v>1.3325873194860836E-2</v>
      </c>
      <c r="O18" s="32">
        <f>'2a) female mx'!DD18</f>
        <v>1.3124235823195265E-2</v>
      </c>
      <c r="P18" s="32">
        <f>'2a) female mx'!DE18</f>
        <v>1.2925649480836195E-2</v>
      </c>
      <c r="Q18" s="32">
        <f>'2a) female mx'!DF18</f>
        <v>1.2730068001838528E-2</v>
      </c>
      <c r="R18" s="32">
        <f>'2a) female mx'!DG18</f>
        <v>1.2537445918806506E-2</v>
      </c>
      <c r="S18" s="32">
        <f>'2a) female mx'!DH18</f>
        <v>1.2347738452323762E-2</v>
      </c>
      <c r="T18" s="32">
        <f>'2a) female mx'!DI18</f>
        <v>1.2160901500543326E-2</v>
      </c>
      <c r="U18" s="32">
        <f>'2a) female mx'!DJ18</f>
        <v>1.197689162893513E-2</v>
      </c>
      <c r="V18" s="32">
        <f>'2a) female mx'!DK18</f>
        <v>1.179566606018867E-2</v>
      </c>
      <c r="W18" s="32">
        <f>'2a) female mx'!DL18</f>
        <v>1.1617182664268434E-2</v>
      </c>
      <c r="X18" s="32">
        <f>'2a) female mx'!DM18</f>
        <v>1.1441399948619807E-2</v>
      </c>
      <c r="Y18" s="32">
        <f>'2a) female mx'!DN18</f>
        <v>1.1268277048523175E-2</v>
      </c>
      <c r="Z18" s="32">
        <f>'2a) female mx'!DO18</f>
        <v>1.1097773717593993E-2</v>
      </c>
      <c r="AA18" s="32">
        <f>'2a) female mx'!DP18</f>
        <v>1.0929850318426587E-2</v>
      </c>
      <c r="AB18" s="32">
        <f>'2a) female mx'!DQ18</f>
        <v>1.076446781337952E-2</v>
      </c>
      <c r="AC18" s="32">
        <f>'2a) female mx'!DR18</f>
        <v>1.0601587755500422E-2</v>
      </c>
      <c r="AD18" s="32">
        <f>'2a) female mx'!DS18</f>
        <v>1.0441172279588091E-2</v>
      </c>
      <c r="AE18" s="32">
        <f>'2a) female mx'!DT18</f>
        <v>1.028318409338987E-2</v>
      </c>
      <c r="AF18" s="32">
        <f>'2a) female mx'!DU18</f>
        <v>1.0127586468932212E-2</v>
      </c>
      <c r="AG18" s="32">
        <f>'2a) female mx'!DV18</f>
        <v>9.9743432339824151E-3</v>
      </c>
      <c r="AH18" s="32">
        <f>'2a) female mx'!DW18</f>
        <v>9.8234187636395565E-3</v>
      </c>
      <c r="AI18" s="32">
        <f>'2a) female mx'!DX18</f>
        <v>9.6747779720526752E-3</v>
      </c>
      <c r="AJ18" s="32">
        <f>'2a) female mx'!DY18</f>
        <v>9.5283863042642577E-3</v>
      </c>
      <c r="AK18" s="32">
        <f>'2a) female mx'!DZ18</f>
        <v>9.3842097281771446E-3</v>
      </c>
      <c r="AL18" s="32">
        <f>'2a) female mx'!EA18</f>
        <v>9.2422147266429996E-3</v>
      </c>
      <c r="AM18" s="32">
        <f>'2a) female mx'!EB18</f>
        <v>9.1023682896704643E-3</v>
      </c>
      <c r="AN18" s="32">
        <f>'2a) female mx'!EC18</f>
        <v>8.9646379067512428E-3</v>
      </c>
      <c r="AO18" s="32">
        <f>'2a) female mx'!ED18</f>
        <v>8.8289915593022846E-3</v>
      </c>
      <c r="AP18" s="32">
        <f>'2a) female mx'!EE18</f>
        <v>8.6953977132223324E-3</v>
      </c>
      <c r="AQ18" s="32">
        <f>'2a) female mx'!EF18</f>
        <v>8.5638253115610952E-3</v>
      </c>
      <c r="AR18" s="32">
        <f>'2a) female mx'!EG18</f>
        <v>8.43424376729935E-3</v>
      </c>
      <c r="AS18" s="32">
        <f>'2a) female mx'!EH18</f>
        <v>8.3066229562382913E-3</v>
      </c>
      <c r="AT18" s="32">
        <f>'2a) female mx'!EI18</f>
        <v>8.1809332099964677E-3</v>
      </c>
      <c r="AU18" s="32">
        <f>'2a) female mx'!EJ18</f>
        <v>8.0571453091126885E-3</v>
      </c>
      <c r="AV18" s="32">
        <f>'2a) female mx'!EK18</f>
        <v>7.9352304762532865E-3</v>
      </c>
      <c r="AW18" s="32">
        <f>'2a) female mx'!EL18</f>
        <v>7.8151603695221731E-3</v>
      </c>
      <c r="AX18" s="32">
        <f>'2a) female mx'!EM18</f>
        <v>7.69690707587211E-3</v>
      </c>
      <c r="AY18" s="32">
        <f>'2a) female mx'!EN18</f>
        <v>7.5804431046156903E-3</v>
      </c>
      <c r="AZ18" s="32">
        <f>'2a) female mx'!EO18</f>
        <v>7.4657413810344866E-3</v>
      </c>
      <c r="BB18" s="31">
        <f t="shared" si="101"/>
        <v>75</v>
      </c>
      <c r="BC18" s="32">
        <v>0</v>
      </c>
      <c r="BD18" s="32">
        <f t="shared" ca="1" si="104"/>
        <v>1.6001308093350614E-2</v>
      </c>
      <c r="BE18" s="32">
        <f t="shared" ca="1" si="3"/>
        <v>1.7794224305515357E-2</v>
      </c>
      <c r="BF18" s="32">
        <f t="shared" ca="1" si="4"/>
        <v>2.0547721474576834E-2</v>
      </c>
      <c r="BG18" s="32">
        <f t="shared" ca="1" si="5"/>
        <v>2.250060463255385E-2</v>
      </c>
      <c r="BH18" s="32">
        <f t="shared" ca="1" si="6"/>
        <v>2.4690911800161829E-2</v>
      </c>
      <c r="BI18" s="32">
        <f t="shared" ca="1" si="7"/>
        <v>2.9768811889129065E-2</v>
      </c>
      <c r="BJ18" s="32">
        <f t="shared" ca="1" si="8"/>
        <v>3.3559730432010715E-2</v>
      </c>
      <c r="BK18" s="32">
        <f t="shared" ca="1" si="9"/>
        <v>3.9922676116010282E-2</v>
      </c>
      <c r="BL18" s="32">
        <f t="shared" ca="1" si="10"/>
        <v>4.5753977919335727E-2</v>
      </c>
      <c r="BM18" s="32">
        <f t="shared" ca="1" si="11"/>
        <v>4.9728984291181409E-2</v>
      </c>
      <c r="BN18" s="32">
        <f t="shared" ca="1" si="12"/>
        <v>5.8329297007913186E-2</v>
      </c>
      <c r="BO18" s="32">
        <f t="shared" ca="1" si="13"/>
        <v>7.0157753285320076E-2</v>
      </c>
      <c r="BP18" s="32">
        <f t="shared" ca="1" si="14"/>
        <v>7.9245334682625235E-2</v>
      </c>
      <c r="BQ18" s="32">
        <f t="shared" ca="1" si="15"/>
        <v>9.223093970589108E-2</v>
      </c>
      <c r="BR18" s="32">
        <f t="shared" ca="1" si="16"/>
        <v>0.11322432754670321</v>
      </c>
      <c r="BS18" s="32">
        <f t="shared" ca="1" si="17"/>
        <v>0.13013892563563539</v>
      </c>
      <c r="BT18" s="32">
        <f t="shared" ca="1" si="18"/>
        <v>0.1426406863045401</v>
      </c>
      <c r="BU18" s="32">
        <f t="shared" ca="1" si="19"/>
        <v>0.15894347908132866</v>
      </c>
      <c r="BV18" s="32">
        <f t="shared" ca="1" si="20"/>
        <v>0.18039995504412717</v>
      </c>
      <c r="BW18" s="32">
        <f t="shared" ca="1" si="21"/>
        <v>0.21305927028238822</v>
      </c>
      <c r="BX18" s="32">
        <f t="shared" ca="1" si="22"/>
        <v>0.23751362675884977</v>
      </c>
      <c r="BY18" s="32">
        <f t="shared" ca="1" si="23"/>
        <v>0.26878179866612456</v>
      </c>
      <c r="BZ18" s="32">
        <f t="shared" ca="1" si="24"/>
        <v>0.30291980880583641</v>
      </c>
      <c r="CA18" s="32">
        <f t="shared" ca="1" si="25"/>
        <v>0.3392547948287622</v>
      </c>
      <c r="CB18" s="32">
        <f t="shared" ca="1" si="26"/>
        <v>0.37790147201380214</v>
      </c>
      <c r="CC18" s="32">
        <f t="shared" ca="1" si="27"/>
        <v>0.42033435145976555</v>
      </c>
      <c r="CD18" s="32">
        <f t="shared" ca="1" si="28"/>
        <v>0.46418159023184652</v>
      </c>
      <c r="CE18" s="32">
        <f t="shared" ca="1" si="29"/>
        <v>0.50762961869415801</v>
      </c>
      <c r="CF18" s="32">
        <f t="shared" ca="1" si="30"/>
        <v>0.55382120999417173</v>
      </c>
      <c r="CG18" s="32">
        <f t="shared" ca="1" si="31"/>
        <v>0.59961746848542496</v>
      </c>
      <c r="CH18" s="32">
        <f t="shared" ca="1" si="32"/>
        <v>0.64981053373460795</v>
      </c>
      <c r="CI18" s="32">
        <f t="shared" ca="1" si="33"/>
        <v>0.66862556545300089</v>
      </c>
      <c r="CJ18" s="32">
        <f t="shared" ca="1" si="34"/>
        <v>0.72399763329647793</v>
      </c>
      <c r="CK18" s="32">
        <f t="shared" ca="1" si="35"/>
        <v>0.89118614195201507</v>
      </c>
      <c r="CL18" s="32">
        <f t="shared" ca="1" si="36"/>
        <v>0.96829356618649287</v>
      </c>
      <c r="CM18" s="32"/>
      <c r="CN18" s="32" t="str">
        <f t="shared" ca="1" si="38"/>
        <v/>
      </c>
      <c r="CO18" s="32" t="str">
        <f t="shared" ca="1" si="39"/>
        <v/>
      </c>
      <c r="CP18" s="32" t="str">
        <f t="shared" ca="1" si="40"/>
        <v/>
      </c>
      <c r="CQ18" s="32" t="str">
        <f t="shared" ca="1" si="41"/>
        <v/>
      </c>
      <c r="CR18" s="32" t="str">
        <f t="shared" ca="1" si="42"/>
        <v/>
      </c>
      <c r="CS18" s="32" t="str">
        <f t="shared" ca="1" si="43"/>
        <v/>
      </c>
      <c r="CT18" s="32" t="str">
        <f t="shared" ca="1" si="44"/>
        <v/>
      </c>
      <c r="CU18" s="32" t="str">
        <f t="shared" ca="1" si="45"/>
        <v/>
      </c>
      <c r="CV18" s="32" t="str">
        <f t="shared" ca="1" si="46"/>
        <v/>
      </c>
      <c r="CW18" s="32" t="str">
        <f t="shared" ca="1" si="47"/>
        <v/>
      </c>
      <c r="CX18" s="32" t="str">
        <f t="shared" ca="1" si="48"/>
        <v/>
      </c>
      <c r="CY18" s="32" t="str">
        <f t="shared" ca="1" si="49"/>
        <v/>
      </c>
      <c r="CZ18" s="32" t="str">
        <f t="shared" ca="1" si="50"/>
        <v/>
      </c>
      <c r="DA18" s="32" t="str">
        <f t="shared" ca="1" si="51"/>
        <v/>
      </c>
      <c r="DB18" s="32"/>
      <c r="DC18" s="32"/>
      <c r="DD18" s="32"/>
      <c r="DE18" s="31">
        <f t="shared" si="102"/>
        <v>75</v>
      </c>
      <c r="DG18" s="32">
        <f t="shared" ca="1" si="103"/>
        <v>1.5759187996605396E-2</v>
      </c>
      <c r="DH18" s="32">
        <f t="shared" ca="1" si="52"/>
        <v>1.7516178428039021E-2</v>
      </c>
      <c r="DI18" s="32">
        <f t="shared" ca="1" si="53"/>
        <v>2.0268600186539521E-2</v>
      </c>
      <c r="DJ18" s="32">
        <f t="shared" ca="1" si="54"/>
        <v>2.2156572796610263E-2</v>
      </c>
      <c r="DK18" s="32">
        <f t="shared" ca="1" si="55"/>
        <v>2.4362085377763278E-2</v>
      </c>
      <c r="DL18" s="32">
        <f t="shared" ca="1" si="56"/>
        <v>2.9370503950962919E-2</v>
      </c>
      <c r="DM18" s="32">
        <f t="shared" ca="1" si="57"/>
        <v>3.3235113537897459E-2</v>
      </c>
      <c r="DN18" s="32">
        <f t="shared" ca="1" si="58"/>
        <v>3.9513764217286855E-2</v>
      </c>
      <c r="DO18" s="32">
        <f t="shared" ca="1" si="59"/>
        <v>4.5271513609753435E-2</v>
      </c>
      <c r="DP18" s="32">
        <f t="shared" ca="1" si="60"/>
        <v>4.9218627084225183E-2</v>
      </c>
      <c r="DQ18" s="32">
        <f t="shared" ca="1" si="61"/>
        <v>5.7752295691725353E-2</v>
      </c>
      <c r="DR18" s="32">
        <f t="shared" ca="1" si="62"/>
        <v>6.9603869106000402E-2</v>
      </c>
      <c r="DS18" s="32">
        <f t="shared" ca="1" si="63"/>
        <v>7.8621747210154275E-2</v>
      </c>
      <c r="DT18" s="32">
        <f t="shared" ca="1" si="64"/>
        <v>9.1590916114116988E-2</v>
      </c>
      <c r="DU18" s="32">
        <f t="shared" ca="1" si="65"/>
        <v>0.11264213828952546</v>
      </c>
      <c r="DV18" s="32">
        <f t="shared" ca="1" si="66"/>
        <v>0.12956057483346639</v>
      </c>
      <c r="DW18" s="32">
        <f t="shared" ca="1" si="67"/>
        <v>0.14204494215316343</v>
      </c>
      <c r="DX18" s="32">
        <f t="shared" ca="1" si="68"/>
        <v>0.15834782682161608</v>
      </c>
      <c r="DY18" s="32">
        <f t="shared" ca="1" si="69"/>
        <v>0.17983045360888011</v>
      </c>
      <c r="DZ18" s="32">
        <f t="shared" ca="1" si="70"/>
        <v>0.21258798046359972</v>
      </c>
      <c r="EA18" s="32">
        <f t="shared" ca="1" si="71"/>
        <v>0.23709038057320367</v>
      </c>
      <c r="EB18" s="32">
        <f t="shared" ca="1" si="72"/>
        <v>0.26845868728153094</v>
      </c>
      <c r="EC18" s="32">
        <f t="shared" ca="1" si="73"/>
        <v>0.30271898726598528</v>
      </c>
      <c r="ED18" s="32">
        <f t="shared" ca="1" si="74"/>
        <v>0.33918970038382829</v>
      </c>
      <c r="EE18" s="32">
        <f t="shared" ca="1" si="75"/>
        <v>0.37799143840925881</v>
      </c>
      <c r="EF18" s="32">
        <f t="shared" ca="1" si="76"/>
        <v>0.42063325938576301</v>
      </c>
      <c r="EG18" s="32">
        <f t="shared" ca="1" si="77"/>
        <v>0.46473280851531151</v>
      </c>
      <c r="EH18" s="32">
        <f t="shared" ca="1" si="78"/>
        <v>0.50833452559120407</v>
      </c>
      <c r="EI18" s="32">
        <f t="shared" ca="1" si="79"/>
        <v>0.55481274691209403</v>
      </c>
      <c r="EJ18" s="32">
        <f t="shared" ca="1" si="80"/>
        <v>0.60079032665863774</v>
      </c>
      <c r="EK18" s="32">
        <f t="shared" ca="1" si="81"/>
        <v>0.6514285607325262</v>
      </c>
      <c r="EL18" s="32">
        <f t="shared" ca="1" si="82"/>
        <v>0.66989675131071813</v>
      </c>
      <c r="EM18" s="32">
        <f t="shared" ca="1" si="83"/>
        <v>0.7256137132773276</v>
      </c>
      <c r="EN18" s="32">
        <f t="shared" ca="1" si="84"/>
        <v>0.89639056926950889</v>
      </c>
      <c r="EO18" s="32">
        <f t="shared" ca="1" si="85"/>
        <v>0.97402449090229937</v>
      </c>
      <c r="EP18" s="32"/>
      <c r="EQ18" s="32" t="str">
        <f t="shared" ca="1" si="87"/>
        <v/>
      </c>
      <c r="ER18" s="32" t="str">
        <f t="shared" ca="1" si="88"/>
        <v/>
      </c>
      <c r="ES18" s="32" t="str">
        <f t="shared" ca="1" si="89"/>
        <v/>
      </c>
      <c r="ET18" s="32" t="str">
        <f t="shared" ca="1" si="90"/>
        <v/>
      </c>
      <c r="EU18" s="32" t="str">
        <f t="shared" ca="1" si="91"/>
        <v/>
      </c>
      <c r="EV18" s="32" t="str">
        <f t="shared" ca="1" si="92"/>
        <v/>
      </c>
      <c r="EW18" s="32" t="str">
        <f t="shared" ca="1" si="93"/>
        <v/>
      </c>
      <c r="EX18" s="32" t="str">
        <f t="shared" ca="1" si="94"/>
        <v/>
      </c>
      <c r="EY18" s="32" t="str">
        <f t="shared" ca="1" si="95"/>
        <v/>
      </c>
      <c r="EZ18" s="32" t="str">
        <f t="shared" ca="1" si="96"/>
        <v/>
      </c>
      <c r="FA18" s="32" t="str">
        <f t="shared" ca="1" si="97"/>
        <v/>
      </c>
      <c r="FB18" s="32" t="str">
        <f t="shared" ca="1" si="98"/>
        <v/>
      </c>
      <c r="FC18" s="32" t="str">
        <f t="shared" ca="1" si="99"/>
        <v/>
      </c>
      <c r="FD18" s="32" t="str">
        <f t="shared" ca="1" si="100"/>
        <v/>
      </c>
      <c r="FE18" s="32"/>
    </row>
    <row r="19" spans="1:161" x14ac:dyDescent="0.25">
      <c r="A19" s="31">
        <f>'2a) female mx'!CP19</f>
        <v>76</v>
      </c>
      <c r="B19" s="32">
        <f>'2a) female mx'!CQ19</f>
        <v>1.8076683788978819E-2</v>
      </c>
      <c r="C19" s="32">
        <f>'2a) female mx'!CR19</f>
        <v>1.7794224305515357E-2</v>
      </c>
      <c r="D19" s="32">
        <f>'2a) female mx'!CS19</f>
        <v>1.7516178428039021E-2</v>
      </c>
      <c r="E19" s="32">
        <f>'2a) female mx'!CT19</f>
        <v>1.7242477191197432E-2</v>
      </c>
      <c r="F19" s="32">
        <f>'2a) female mx'!CU19</f>
        <v>1.6973052707264954E-2</v>
      </c>
      <c r="G19" s="32">
        <f>'2a) female mx'!CV19</f>
        <v>1.6707838149304096E-2</v>
      </c>
      <c r="H19" s="32">
        <f>'2a) female mx'!CW19</f>
        <v>1.6446767734590036E-2</v>
      </c>
      <c r="I19" s="32">
        <f>'2a) female mx'!CX19</f>
        <v>1.6189776708294152E-2</v>
      </c>
      <c r="J19" s="32">
        <f>'2a) female mx'!CY19</f>
        <v>1.5936801327422485E-2</v>
      </c>
      <c r="K19" s="32">
        <f>'2a) female mx'!CZ19</f>
        <v>1.5687778845005211E-2</v>
      </c>
      <c r="L19" s="32">
        <f>'2a) female mx'!DA19</f>
        <v>1.5442647494533125E-2</v>
      </c>
      <c r="M19" s="32">
        <f>'2a) female mx'!DB19</f>
        <v>1.5201346474637339E-2</v>
      </c>
      <c r="N19" s="32">
        <f>'2a) female mx'!DC19</f>
        <v>1.496381593400836E-2</v>
      </c>
      <c r="O19" s="32">
        <f>'2a) female mx'!DD19</f>
        <v>1.4729996956550818E-2</v>
      </c>
      <c r="P19" s="32">
        <f>'2a) female mx'!DE19</f>
        <v>1.4499831546770156E-2</v>
      </c>
      <c r="Q19" s="32">
        <f>'2a) female mx'!DF19</f>
        <v>1.4273262615387675E-2</v>
      </c>
      <c r="R19" s="32">
        <f>'2a) female mx'!DG19</f>
        <v>1.4050233965180339E-2</v>
      </c>
      <c r="S19" s="32">
        <f>'2a) female mx'!DH19</f>
        <v>1.3830690277041849E-2</v>
      </c>
      <c r="T19" s="32">
        <f>'2a) female mx'!DI19</f>
        <v>1.3614577096261522E-2</v>
      </c>
      <c r="U19" s="32">
        <f>'2a) female mx'!DJ19</f>
        <v>1.3401840819017564E-2</v>
      </c>
      <c r="V19" s="32">
        <f>'2a) female mx'!DK19</f>
        <v>1.3192428679081408E-2</v>
      </c>
      <c r="W19" s="32">
        <f>'2a) female mx'!DL19</f>
        <v>1.2986288734729788E-2</v>
      </c>
      <c r="X19" s="32">
        <f>'2a) female mx'!DM19</f>
        <v>1.2783369855861332E-2</v>
      </c>
      <c r="Y19" s="32">
        <f>'2a) female mx'!DN19</f>
        <v>1.2583621711314458E-2</v>
      </c>
      <c r="Z19" s="32">
        <f>'2a) female mx'!DO19</f>
        <v>1.2386994756383458E-2</v>
      </c>
      <c r="AA19" s="32">
        <f>'2a) female mx'!DP19</f>
        <v>1.2193440220529601E-2</v>
      </c>
      <c r="AB19" s="32">
        <f>'2a) female mx'!DQ19</f>
        <v>1.2002910095284324E-2</v>
      </c>
      <c r="AC19" s="32">
        <f>'2a) female mx'!DR19</f>
        <v>1.1815357122341384E-2</v>
      </c>
      <c r="AD19" s="32">
        <f>'2a) female mx'!DS19</f>
        <v>1.1630734781835121E-2</v>
      </c>
      <c r="AE19" s="32">
        <f>'2a) female mx'!DT19</f>
        <v>1.1448997280801846E-2</v>
      </c>
      <c r="AF19" s="32">
        <f>'2a) female mx'!DU19</f>
        <v>1.127009954182156E-2</v>
      </c>
      <c r="AG19" s="32">
        <f>'2a) female mx'!DV19</f>
        <v>1.1093997191837122E-2</v>
      </c>
      <c r="AH19" s="32">
        <f>'2a) female mx'!DW19</f>
        <v>1.0920646551148151E-2</v>
      </c>
      <c r="AI19" s="32">
        <f>'2a) female mx'!DX19</f>
        <v>1.0750004622576879E-2</v>
      </c>
      <c r="AJ19" s="32">
        <f>'2a) female mx'!DY19</f>
        <v>1.0582029080803326E-2</v>
      </c>
      <c r="AK19" s="32">
        <f>'2a) female mx'!DZ19</f>
        <v>1.0416678261867087E-2</v>
      </c>
      <c r="AL19" s="32">
        <f>'2a) female mx'!EA19</f>
        <v>1.0253911152833186E-2</v>
      </c>
      <c r="AM19" s="32">
        <f>'2a) female mx'!EB19</f>
        <v>1.0093687381619388E-2</v>
      </c>
      <c r="AN19" s="32">
        <f>'2a) female mx'!EC19</f>
        <v>9.9359672069824802E-3</v>
      </c>
      <c r="AO19" s="32">
        <f>'2a) female mx'!ED19</f>
        <v>9.780711508661017E-3</v>
      </c>
      <c r="AP19" s="32">
        <f>'2a) female mx'!EE19</f>
        <v>9.6278817776720878E-3</v>
      </c>
      <c r="AQ19" s="32">
        <f>'2a) female mx'!EF19</f>
        <v>9.4774401067597158E-3</v>
      </c>
      <c r="AR19" s="32">
        <f>'2a) female mx'!EG19</f>
        <v>9.329349180992489E-3</v>
      </c>
      <c r="AS19" s="32">
        <f>'2a) female mx'!EH19</f>
        <v>9.1835722685081299E-3</v>
      </c>
      <c r="AT19" s="32">
        <f>'2a) female mx'!EI19</f>
        <v>9.0400732114026584E-3</v>
      </c>
      <c r="AU19" s="32">
        <f>'2a) female mx'!EJ19</f>
        <v>8.8988164167619569E-3</v>
      </c>
      <c r="AV19" s="32">
        <f>'2a) female mx'!EK19</f>
        <v>8.7597668478334306E-3</v>
      </c>
      <c r="AW19" s="32">
        <f>'2a) female mx'!EL19</f>
        <v>8.6228900153356488E-3</v>
      </c>
      <c r="AX19" s="32">
        <f>'2a) female mx'!EM19</f>
        <v>8.4881519689037604E-3</v>
      </c>
      <c r="AY19" s="32">
        <f>'2a) female mx'!EN19</f>
        <v>8.3555192886685895E-3</v>
      </c>
      <c r="AZ19" s="32">
        <f>'2a) female mx'!EO19</f>
        <v>8.2249590769672993E-3</v>
      </c>
      <c r="BB19" s="31">
        <f t="shared" si="101"/>
        <v>76</v>
      </c>
      <c r="BC19" s="32">
        <v>0</v>
      </c>
      <c r="BD19" s="32">
        <f t="shared" ca="1" si="104"/>
        <v>1.8076683788978819E-2</v>
      </c>
      <c r="BE19" s="32">
        <f t="shared" ca="1" si="3"/>
        <v>2.0830686574851726E-2</v>
      </c>
      <c r="BF19" s="32">
        <f t="shared" ca="1" si="4"/>
        <v>2.2849978355314913E-2</v>
      </c>
      <c r="BG19" s="32">
        <f t="shared" ca="1" si="5"/>
        <v>2.5024176546061459E-2</v>
      </c>
      <c r="BH19" s="32">
        <f t="shared" ca="1" si="6"/>
        <v>3.0172521478348625E-2</v>
      </c>
      <c r="BI19" s="32">
        <f t="shared" ca="1" si="7"/>
        <v>3.3887517952510528E-2</v>
      </c>
      <c r="BJ19" s="32">
        <f t="shared" ca="1" si="8"/>
        <v>4.0335819677908044E-2</v>
      </c>
      <c r="BK19" s="32">
        <f t="shared" ca="1" si="9"/>
        <v>4.6241583912759815E-2</v>
      </c>
      <c r="BL19" s="32">
        <f t="shared" ca="1" si="10"/>
        <v>5.0244633488063448E-2</v>
      </c>
      <c r="BM19" s="32">
        <f t="shared" ca="1" si="11"/>
        <v>5.8912063125567266E-2</v>
      </c>
      <c r="BN19" s="32">
        <f t="shared" ca="1" si="12"/>
        <v>7.071604508864171E-2</v>
      </c>
      <c r="BO19" s="32">
        <f t="shared" ca="1" si="13"/>
        <v>7.9873868131872625E-2</v>
      </c>
      <c r="BP19" s="32">
        <f t="shared" ca="1" si="14"/>
        <v>9.287543568658109E-2</v>
      </c>
      <c r="BQ19" s="32">
        <f t="shared" ca="1" si="15"/>
        <v>0.1138095258406084</v>
      </c>
      <c r="BR19" s="32">
        <f t="shared" ca="1" si="16"/>
        <v>0.13071985816184198</v>
      </c>
      <c r="BS19" s="32">
        <f t="shared" ca="1" si="17"/>
        <v>0.14323892903903085</v>
      </c>
      <c r="BT19" s="32">
        <f t="shared" ca="1" si="18"/>
        <v>0.15954137198823939</v>
      </c>
      <c r="BU19" s="32">
        <f t="shared" ca="1" si="19"/>
        <v>0.18097126002197914</v>
      </c>
      <c r="BV19" s="32">
        <f t="shared" ca="1" si="20"/>
        <v>0.21353160491139039</v>
      </c>
      <c r="BW19" s="32">
        <f t="shared" ca="1" si="21"/>
        <v>0.23793762851008746</v>
      </c>
      <c r="BX19" s="32">
        <f t="shared" ca="1" si="22"/>
        <v>0.26910529894097129</v>
      </c>
      <c r="BY19" s="32">
        <f t="shared" ca="1" si="23"/>
        <v>0.30312076356921352</v>
      </c>
      <c r="BZ19" s="32">
        <f t="shared" ca="1" si="24"/>
        <v>0.33931990176607646</v>
      </c>
      <c r="CA19" s="32">
        <f t="shared" ca="1" si="25"/>
        <v>0.37781152703140269</v>
      </c>
      <c r="CB19" s="32">
        <f t="shared" ca="1" si="26"/>
        <v>0.42003565594195558</v>
      </c>
      <c r="CC19" s="32">
        <f t="shared" ca="1" si="27"/>
        <v>0.46363102574684478</v>
      </c>
      <c r="CD19" s="32">
        <f t="shared" ca="1" si="28"/>
        <v>0.5069256892906886</v>
      </c>
      <c r="CE19" s="32">
        <f t="shared" ca="1" si="29"/>
        <v>0.5528314451073808</v>
      </c>
      <c r="CF19" s="32">
        <f t="shared" ca="1" si="30"/>
        <v>0.59844689995675771</v>
      </c>
      <c r="CG19" s="32">
        <f t="shared" ca="1" si="31"/>
        <v>0.64819652561385255</v>
      </c>
      <c r="CH19" s="32">
        <f t="shared" ca="1" si="32"/>
        <v>0.66735679177817864</v>
      </c>
      <c r="CI19" s="32">
        <f t="shared" ca="1" si="33"/>
        <v>0.72238515263363556</v>
      </c>
      <c r="CJ19" s="32">
        <f t="shared" ca="1" si="34"/>
        <v>0.88601193144472856</v>
      </c>
      <c r="CK19" s="32">
        <f t="shared" ca="1" si="35"/>
        <v>0.96259636084674416</v>
      </c>
      <c r="CL19" s="32"/>
      <c r="CM19" s="32" t="str">
        <f t="shared" ca="1" si="37"/>
        <v/>
      </c>
      <c r="CN19" s="32" t="str">
        <f t="shared" ca="1" si="38"/>
        <v/>
      </c>
      <c r="CO19" s="32" t="str">
        <f t="shared" ca="1" si="39"/>
        <v/>
      </c>
      <c r="CP19" s="32" t="str">
        <f t="shared" ca="1" si="40"/>
        <v/>
      </c>
      <c r="CQ19" s="32" t="str">
        <f t="shared" ca="1" si="41"/>
        <v/>
      </c>
      <c r="CR19" s="32" t="str">
        <f t="shared" ca="1" si="42"/>
        <v/>
      </c>
      <c r="CS19" s="32" t="str">
        <f t="shared" ca="1" si="43"/>
        <v/>
      </c>
      <c r="CT19" s="32" t="str">
        <f t="shared" ca="1" si="44"/>
        <v/>
      </c>
      <c r="CU19" s="32" t="str">
        <f t="shared" ca="1" si="45"/>
        <v/>
      </c>
      <c r="CV19" s="32" t="str">
        <f t="shared" ca="1" si="46"/>
        <v/>
      </c>
      <c r="CW19" s="32" t="str">
        <f t="shared" ca="1" si="47"/>
        <v/>
      </c>
      <c r="CX19" s="32" t="str">
        <f t="shared" ca="1" si="48"/>
        <v/>
      </c>
      <c r="CY19" s="32" t="str">
        <f t="shared" ca="1" si="49"/>
        <v/>
      </c>
      <c r="CZ19" s="32" t="str">
        <f t="shared" ca="1" si="50"/>
        <v/>
      </c>
      <c r="DA19" s="32" t="str">
        <f t="shared" ca="1" si="51"/>
        <v/>
      </c>
      <c r="DB19" s="32"/>
      <c r="DC19" s="32"/>
      <c r="DD19" s="32"/>
      <c r="DE19" s="31">
        <f t="shared" si="102"/>
        <v>76</v>
      </c>
      <c r="DG19" s="32">
        <f t="shared" ca="1" si="103"/>
        <v>1.7794224305515357E-2</v>
      </c>
      <c r="DH19" s="32">
        <f t="shared" ca="1" si="52"/>
        <v>2.0547721474576834E-2</v>
      </c>
      <c r="DI19" s="32">
        <f t="shared" ca="1" si="53"/>
        <v>2.250060463255385E-2</v>
      </c>
      <c r="DJ19" s="32">
        <f t="shared" ca="1" si="54"/>
        <v>2.4690911800161829E-2</v>
      </c>
      <c r="DK19" s="32">
        <f t="shared" ca="1" si="55"/>
        <v>2.9768811889129065E-2</v>
      </c>
      <c r="DL19" s="32">
        <f t="shared" ca="1" si="56"/>
        <v>3.3559730432010715E-2</v>
      </c>
      <c r="DM19" s="32">
        <f t="shared" ca="1" si="57"/>
        <v>3.9922676116010282E-2</v>
      </c>
      <c r="DN19" s="32">
        <f t="shared" ca="1" si="58"/>
        <v>4.5753977919335727E-2</v>
      </c>
      <c r="DO19" s="32">
        <f t="shared" ca="1" si="59"/>
        <v>4.9728984291181409E-2</v>
      </c>
      <c r="DP19" s="32">
        <f t="shared" ca="1" si="60"/>
        <v>5.8329297007913186E-2</v>
      </c>
      <c r="DQ19" s="32">
        <f t="shared" ca="1" si="61"/>
        <v>7.0157753285320076E-2</v>
      </c>
      <c r="DR19" s="32">
        <f t="shared" ca="1" si="62"/>
        <v>7.9245334682625235E-2</v>
      </c>
      <c r="DS19" s="32">
        <f t="shared" ca="1" si="63"/>
        <v>9.223093970589108E-2</v>
      </c>
      <c r="DT19" s="32">
        <f t="shared" ca="1" si="64"/>
        <v>0.11322432754670321</v>
      </c>
      <c r="DU19" s="32">
        <f t="shared" ca="1" si="65"/>
        <v>0.13013892563563539</v>
      </c>
      <c r="DV19" s="32">
        <f t="shared" ca="1" si="66"/>
        <v>0.1426406863045401</v>
      </c>
      <c r="DW19" s="32">
        <f t="shared" ca="1" si="67"/>
        <v>0.15894347908132866</v>
      </c>
      <c r="DX19" s="32">
        <f t="shared" ca="1" si="68"/>
        <v>0.18039995504412717</v>
      </c>
      <c r="DY19" s="32">
        <f t="shared" ca="1" si="69"/>
        <v>0.21305927028238822</v>
      </c>
      <c r="DZ19" s="32">
        <f t="shared" ca="1" si="70"/>
        <v>0.23751362675884977</v>
      </c>
      <c r="EA19" s="32">
        <f t="shared" ca="1" si="71"/>
        <v>0.26878179866612456</v>
      </c>
      <c r="EB19" s="32">
        <f t="shared" ca="1" si="72"/>
        <v>0.30291980880583641</v>
      </c>
      <c r="EC19" s="32">
        <f t="shared" ca="1" si="73"/>
        <v>0.3392547948287622</v>
      </c>
      <c r="ED19" s="32">
        <f t="shared" ca="1" si="74"/>
        <v>0.37790147201380214</v>
      </c>
      <c r="EE19" s="32">
        <f t="shared" ca="1" si="75"/>
        <v>0.42033435145976555</v>
      </c>
      <c r="EF19" s="32">
        <f t="shared" ca="1" si="76"/>
        <v>0.46418159023184652</v>
      </c>
      <c r="EG19" s="32">
        <f t="shared" ca="1" si="77"/>
        <v>0.50762961869415801</v>
      </c>
      <c r="EH19" s="32">
        <f t="shared" ca="1" si="78"/>
        <v>0.55382120999417173</v>
      </c>
      <c r="EI19" s="32">
        <f t="shared" ca="1" si="79"/>
        <v>0.59961746848542496</v>
      </c>
      <c r="EJ19" s="32">
        <f t="shared" ca="1" si="80"/>
        <v>0.64981053373460795</v>
      </c>
      <c r="EK19" s="32">
        <f t="shared" ca="1" si="81"/>
        <v>0.66862556545300089</v>
      </c>
      <c r="EL19" s="32">
        <f t="shared" ca="1" si="82"/>
        <v>0.72399763329647793</v>
      </c>
      <c r="EM19" s="32">
        <f t="shared" ca="1" si="83"/>
        <v>0.89118614195201507</v>
      </c>
      <c r="EN19" s="32">
        <f t="shared" ca="1" si="84"/>
        <v>0.96829356618649287</v>
      </c>
      <c r="EO19" s="32"/>
      <c r="EP19" s="32" t="str">
        <f t="shared" ca="1" si="86"/>
        <v/>
      </c>
      <c r="EQ19" s="32" t="str">
        <f t="shared" ca="1" si="87"/>
        <v/>
      </c>
      <c r="ER19" s="32" t="str">
        <f t="shared" ca="1" si="88"/>
        <v/>
      </c>
      <c r="ES19" s="32" t="str">
        <f t="shared" ca="1" si="89"/>
        <v/>
      </c>
      <c r="ET19" s="32" t="str">
        <f t="shared" ca="1" si="90"/>
        <v/>
      </c>
      <c r="EU19" s="32" t="str">
        <f t="shared" ca="1" si="91"/>
        <v/>
      </c>
      <c r="EV19" s="32" t="str">
        <f t="shared" ca="1" si="92"/>
        <v/>
      </c>
      <c r="EW19" s="32" t="str">
        <f t="shared" ca="1" si="93"/>
        <v/>
      </c>
      <c r="EX19" s="32" t="str">
        <f t="shared" ca="1" si="94"/>
        <v/>
      </c>
      <c r="EY19" s="32" t="str">
        <f t="shared" ca="1" si="95"/>
        <v/>
      </c>
      <c r="EZ19" s="32" t="str">
        <f t="shared" ca="1" si="96"/>
        <v/>
      </c>
      <c r="FA19" s="32" t="str">
        <f t="shared" ca="1" si="97"/>
        <v/>
      </c>
      <c r="FB19" s="32" t="str">
        <f t="shared" ca="1" si="98"/>
        <v/>
      </c>
      <c r="FC19" s="32" t="str">
        <f t="shared" ca="1" si="99"/>
        <v/>
      </c>
      <c r="FD19" s="32" t="str">
        <f t="shared" ca="1" si="100"/>
        <v/>
      </c>
      <c r="FE19" s="32"/>
    </row>
    <row r="20" spans="1:161" x14ac:dyDescent="0.25">
      <c r="A20" s="31">
        <f>'2a) female mx'!CP20</f>
        <v>77</v>
      </c>
      <c r="B20" s="32">
        <f>'2a) female mx'!CQ20</f>
        <v>2.111754842095669E-2</v>
      </c>
      <c r="C20" s="32">
        <f>'2a) female mx'!CR20</f>
        <v>2.0830686574851726E-2</v>
      </c>
      <c r="D20" s="32">
        <f>'2a) female mx'!CS20</f>
        <v>2.0547721474576834E-2</v>
      </c>
      <c r="E20" s="32">
        <f>'2a) female mx'!CT20</f>
        <v>2.0268600186539521E-2</v>
      </c>
      <c r="F20" s="32">
        <f>'2a) female mx'!CU20</f>
        <v>1.9993270496199887E-2</v>
      </c>
      <c r="G20" s="32">
        <f>'2a) female mx'!CV20</f>
        <v>1.9721680898302993E-2</v>
      </c>
      <c r="H20" s="32">
        <f>'2a) female mx'!CW20</f>
        <v>1.9453780587243875E-2</v>
      </c>
      <c r="I20" s="32">
        <f>'2a) female mx'!CX20</f>
        <v>1.9189519447563492E-2</v>
      </c>
      <c r="J20" s="32">
        <f>'2a) female mx'!CY20</f>
        <v>1.8928848044573721E-2</v>
      </c>
      <c r="K20" s="32">
        <f>'2a) female mx'!CZ20</f>
        <v>1.8671717615109752E-2</v>
      </c>
      <c r="L20" s="32">
        <f>'2a) female mx'!DA20</f>
        <v>1.8418080058408063E-2</v>
      </c>
      <c r="M20" s="32">
        <f>'2a) female mx'!DB20</f>
        <v>1.8167887927108356E-2</v>
      </c>
      <c r="N20" s="32">
        <f>'2a) female mx'!DC20</f>
        <v>1.792109441837765E-2</v>
      </c>
      <c r="O20" s="32">
        <f>'2a) female mx'!DD20</f>
        <v>1.767765336515504E-2</v>
      </c>
      <c r="P20" s="32">
        <f>'2a) female mx'!DE20</f>
        <v>1.743751922751529E-2</v>
      </c>
      <c r="Q20" s="32">
        <f>'2a) female mx'!DF20</f>
        <v>1.7200647084149832E-2</v>
      </c>
      <c r="R20" s="32">
        <f>'2a) female mx'!DG20</f>
        <v>1.6966992623963412E-2</v>
      </c>
      <c r="S20" s="32">
        <f>'2a) female mx'!DH20</f>
        <v>1.6736512137784942E-2</v>
      </c>
      <c r="T20" s="32">
        <f>'2a) female mx'!DI20</f>
        <v>1.6509162510190925E-2</v>
      </c>
      <c r="U20" s="32">
        <f>'2a) female mx'!DJ20</f>
        <v>1.6284901211439953E-2</v>
      </c>
      <c r="V20" s="32">
        <f>'2a) female mx'!DK20</f>
        <v>1.6063686289516786E-2</v>
      </c>
      <c r="W20" s="32">
        <f>'2a) female mx'!DL20</f>
        <v>1.584547636228447E-2</v>
      </c>
      <c r="X20" s="32">
        <f>'2a) female mx'!DM20</f>
        <v>1.5630230609743105E-2</v>
      </c>
      <c r="Y20" s="32">
        <f>'2a) female mx'!DN20</f>
        <v>1.5417908766393729E-2</v>
      </c>
      <c r="Z20" s="32">
        <f>'2a) female mx'!DO20</f>
        <v>1.5208471113705954E-2</v>
      </c>
      <c r="AA20" s="32">
        <f>'2a) female mx'!DP20</f>
        <v>1.5001878472687916E-2</v>
      </c>
      <c r="AB20" s="32">
        <f>'2a) female mx'!DQ20</f>
        <v>1.4798092196557165E-2</v>
      </c>
      <c r="AC20" s="32">
        <f>'2a) female mx'!DR20</f>
        <v>1.4597074163511092E-2</v>
      </c>
      <c r="AD20" s="32">
        <f>'2a) female mx'!DS20</f>
        <v>1.4398786769595592E-2</v>
      </c>
      <c r="AE20" s="32">
        <f>'2a) female mx'!DT20</f>
        <v>1.4203192921670568E-2</v>
      </c>
      <c r="AF20" s="32">
        <f>'2a) female mx'!DU20</f>
        <v>1.4010256030471015E-2</v>
      </c>
      <c r="AG20" s="32">
        <f>'2a) female mx'!DV20</f>
        <v>1.3819940003762358E-2</v>
      </c>
      <c r="AH20" s="32">
        <f>'2a) female mx'!DW20</f>
        <v>1.3632209239588763E-2</v>
      </c>
      <c r="AI20" s="32">
        <f>'2a) female mx'!DX20</f>
        <v>1.3447028619613159E-2</v>
      </c>
      <c r="AJ20" s="32">
        <f>'2a) female mx'!DY20</f>
        <v>1.3264363502547744E-2</v>
      </c>
      <c r="AK20" s="32">
        <f>'2a) female mx'!DZ20</f>
        <v>1.3084179717673734E-2</v>
      </c>
      <c r="AL20" s="32">
        <f>'2a) female mx'!EA20</f>
        <v>1.2906443558449105E-2</v>
      </c>
      <c r="AM20" s="32">
        <f>'2a) female mx'!EB20</f>
        <v>1.2731121776203202E-2</v>
      </c>
      <c r="AN20" s="32">
        <f>'2a) female mx'!EC20</f>
        <v>1.2558181573917006E-2</v>
      </c>
      <c r="AO20" s="32">
        <f>'2a) female mx'!ED20</f>
        <v>1.2387590600087858E-2</v>
      </c>
      <c r="AP20" s="32">
        <f>'2a) female mx'!EE20</f>
        <v>1.2219316942677546E-2</v>
      </c>
      <c r="AQ20" s="32">
        <f>'2a) female mx'!EF20</f>
        <v>1.2053329123142604E-2</v>
      </c>
      <c r="AR20" s="32">
        <f>'2a) female mx'!EG20</f>
        <v>1.188959609054569E-2</v>
      </c>
      <c r="AS20" s="32">
        <f>'2a) female mx'!EH20</f>
        <v>1.1728087215746962E-2</v>
      </c>
      <c r="AT20" s="32">
        <f>'2a) female mx'!EI20</f>
        <v>1.1568772285674375E-2</v>
      </c>
      <c r="AU20" s="32">
        <f>'2a) female mx'!EJ20</f>
        <v>1.1411621497671769E-2</v>
      </c>
      <c r="AV20" s="32">
        <f>'2a) female mx'!EK20</f>
        <v>1.1256605453923782E-2</v>
      </c>
      <c r="AW20" s="32">
        <f>'2a) female mx'!EL20</f>
        <v>1.1103695155956463E-2</v>
      </c>
      <c r="AX20" s="32">
        <f>'2a) female mx'!EM20</f>
        <v>1.0952861999212592E-2</v>
      </c>
      <c r="AY20" s="32">
        <f>'2a) female mx'!EN20</f>
        <v>1.0804077767700707E-2</v>
      </c>
      <c r="AZ20" s="32">
        <f>'2a) female mx'!EO20</f>
        <v>1.06573146287168E-2</v>
      </c>
      <c r="BB20" s="31">
        <f t="shared" si="101"/>
        <v>77</v>
      </c>
      <c r="BC20" s="32">
        <v>0</v>
      </c>
      <c r="BD20" s="32">
        <f t="shared" ca="1" si="104"/>
        <v>2.111754842095669E-2</v>
      </c>
      <c r="BE20" s="32">
        <f t="shared" ca="1" si="3"/>
        <v>2.3204776909992685E-2</v>
      </c>
      <c r="BF20" s="32">
        <f t="shared" ca="1" si="4"/>
        <v>2.5361939521583329E-2</v>
      </c>
      <c r="BG20" s="32">
        <f t="shared" ca="1" si="5"/>
        <v>3.0581705973084572E-2</v>
      </c>
      <c r="BH20" s="32">
        <f t="shared" ca="1" si="6"/>
        <v>3.4218507067814957E-2</v>
      </c>
      <c r="BI20" s="32">
        <f t="shared" ca="1" si="7"/>
        <v>4.0753238694743781E-2</v>
      </c>
      <c r="BJ20" s="32">
        <f t="shared" ca="1" si="8"/>
        <v>4.6734386385607882E-2</v>
      </c>
      <c r="BK20" s="32">
        <f t="shared" ca="1" si="9"/>
        <v>5.0765629548510764E-2</v>
      </c>
      <c r="BL20" s="32">
        <f t="shared" ca="1" si="10"/>
        <v>5.9500651640632361E-2</v>
      </c>
      <c r="BM20" s="32">
        <f t="shared" ca="1" si="11"/>
        <v>7.1278779590354613E-2</v>
      </c>
      <c r="BN20" s="32">
        <f t="shared" ca="1" si="12"/>
        <v>8.0507386786853624E-2</v>
      </c>
      <c r="BO20" s="32">
        <f t="shared" ca="1" si="13"/>
        <v>9.3524435308570325E-2</v>
      </c>
      <c r="BP20" s="32">
        <f t="shared" ca="1" si="14"/>
        <v>0.11439774872340372</v>
      </c>
      <c r="BQ20" s="32">
        <f t="shared" ca="1" si="15"/>
        <v>0.13130338393675073</v>
      </c>
      <c r="BR20" s="32">
        <f t="shared" ca="1" si="16"/>
        <v>0.14383968083582802</v>
      </c>
      <c r="BS20" s="32">
        <f t="shared" ca="1" si="17"/>
        <v>0.16014151397092349</v>
      </c>
      <c r="BT20" s="32">
        <f t="shared" ca="1" si="18"/>
        <v>0.18154437425403874</v>
      </c>
      <c r="BU20" s="32">
        <f t="shared" ca="1" si="19"/>
        <v>0.21400498666686335</v>
      </c>
      <c r="BV20" s="32">
        <f t="shared" ca="1" si="20"/>
        <v>0.23836238717572839</v>
      </c>
      <c r="BW20" s="32">
        <f t="shared" ca="1" si="21"/>
        <v>0.26942918857413151</v>
      </c>
      <c r="BX20" s="32">
        <f t="shared" ca="1" si="22"/>
        <v>0.30332185164449615</v>
      </c>
      <c r="BY20" s="32">
        <f t="shared" ca="1" si="23"/>
        <v>0.3393850211981686</v>
      </c>
      <c r="BZ20" s="32">
        <f t="shared" ca="1" si="24"/>
        <v>0.37772160345696398</v>
      </c>
      <c r="CA20" s="32">
        <f t="shared" ca="1" si="25"/>
        <v>0.41973717268139288</v>
      </c>
      <c r="CB20" s="32">
        <f t="shared" ca="1" si="26"/>
        <v>0.46308111428483778</v>
      </c>
      <c r="CC20" s="32">
        <f t="shared" ca="1" si="27"/>
        <v>0.50622273602530654</v>
      </c>
      <c r="CD20" s="32">
        <f t="shared" ca="1" si="28"/>
        <v>0.55184344908482519</v>
      </c>
      <c r="CE20" s="32">
        <f t="shared" ca="1" si="29"/>
        <v>0.59727861660280979</v>
      </c>
      <c r="CF20" s="32">
        <f t="shared" ca="1" si="30"/>
        <v>0.6465865263881192</v>
      </c>
      <c r="CG20" s="32">
        <f t="shared" ca="1" si="31"/>
        <v>0.66609042570892973</v>
      </c>
      <c r="CH20" s="32">
        <f t="shared" ca="1" si="32"/>
        <v>0.72077626327243349</v>
      </c>
      <c r="CI20" s="32">
        <f t="shared" ca="1" si="33"/>
        <v>0.88086776230939923</v>
      </c>
      <c r="CJ20" s="32">
        <f t="shared" ca="1" si="34"/>
        <v>0.95693267648639357</v>
      </c>
      <c r="CK20" s="32"/>
      <c r="CL20" s="32" t="str">
        <f t="shared" ca="1" si="36"/>
        <v/>
      </c>
      <c r="CM20" s="32" t="str">
        <f t="shared" ca="1" si="37"/>
        <v/>
      </c>
      <c r="CN20" s="32" t="str">
        <f t="shared" ca="1" si="38"/>
        <v/>
      </c>
      <c r="CO20" s="32" t="str">
        <f t="shared" ca="1" si="39"/>
        <v/>
      </c>
      <c r="CP20" s="32" t="str">
        <f t="shared" ca="1" si="40"/>
        <v/>
      </c>
      <c r="CQ20" s="32" t="str">
        <f t="shared" ca="1" si="41"/>
        <v/>
      </c>
      <c r="CR20" s="32" t="str">
        <f t="shared" ca="1" si="42"/>
        <v/>
      </c>
      <c r="CS20" s="32" t="str">
        <f t="shared" ca="1" si="43"/>
        <v/>
      </c>
      <c r="CT20" s="32" t="str">
        <f t="shared" ca="1" si="44"/>
        <v/>
      </c>
      <c r="CU20" s="32" t="str">
        <f t="shared" ca="1" si="45"/>
        <v/>
      </c>
      <c r="CV20" s="32" t="str">
        <f t="shared" ca="1" si="46"/>
        <v/>
      </c>
      <c r="CW20" s="32" t="str">
        <f t="shared" ca="1" si="47"/>
        <v/>
      </c>
      <c r="CX20" s="32" t="str">
        <f t="shared" ca="1" si="48"/>
        <v/>
      </c>
      <c r="CY20" s="32" t="str">
        <f t="shared" ca="1" si="49"/>
        <v/>
      </c>
      <c r="CZ20" s="32" t="str">
        <f t="shared" ca="1" si="50"/>
        <v/>
      </c>
      <c r="DA20" s="32" t="str">
        <f t="shared" ca="1" si="51"/>
        <v/>
      </c>
      <c r="DB20" s="32"/>
      <c r="DC20" s="32"/>
      <c r="DD20" s="32"/>
      <c r="DE20" s="31">
        <f t="shared" si="102"/>
        <v>77</v>
      </c>
      <c r="DG20" s="32">
        <f t="shared" ca="1" si="103"/>
        <v>2.0830686574851726E-2</v>
      </c>
      <c r="DH20" s="32">
        <f t="shared" ca="1" si="52"/>
        <v>2.2849978355314913E-2</v>
      </c>
      <c r="DI20" s="32">
        <f t="shared" ca="1" si="53"/>
        <v>2.5024176546061459E-2</v>
      </c>
      <c r="DJ20" s="32">
        <f t="shared" ca="1" si="54"/>
        <v>3.0172521478348625E-2</v>
      </c>
      <c r="DK20" s="32">
        <f t="shared" ca="1" si="55"/>
        <v>3.3887517952510528E-2</v>
      </c>
      <c r="DL20" s="32">
        <f t="shared" ca="1" si="56"/>
        <v>4.0335819677908044E-2</v>
      </c>
      <c r="DM20" s="32">
        <f t="shared" ca="1" si="57"/>
        <v>4.6241583912759815E-2</v>
      </c>
      <c r="DN20" s="32">
        <f t="shared" ca="1" si="58"/>
        <v>5.0244633488063448E-2</v>
      </c>
      <c r="DO20" s="32">
        <f t="shared" ca="1" si="59"/>
        <v>5.8912063125567266E-2</v>
      </c>
      <c r="DP20" s="32">
        <f t="shared" ca="1" si="60"/>
        <v>7.071604508864171E-2</v>
      </c>
      <c r="DQ20" s="32">
        <f t="shared" ca="1" si="61"/>
        <v>7.9873868131872625E-2</v>
      </c>
      <c r="DR20" s="32">
        <f t="shared" ca="1" si="62"/>
        <v>9.287543568658109E-2</v>
      </c>
      <c r="DS20" s="32">
        <f t="shared" ca="1" si="63"/>
        <v>0.1138095258406084</v>
      </c>
      <c r="DT20" s="32">
        <f t="shared" ca="1" si="64"/>
        <v>0.13071985816184198</v>
      </c>
      <c r="DU20" s="32">
        <f t="shared" ca="1" si="65"/>
        <v>0.14323892903903085</v>
      </c>
      <c r="DV20" s="32">
        <f t="shared" ca="1" si="66"/>
        <v>0.15954137198823939</v>
      </c>
      <c r="DW20" s="32">
        <f t="shared" ca="1" si="67"/>
        <v>0.18097126002197914</v>
      </c>
      <c r="DX20" s="32">
        <f t="shared" ca="1" si="68"/>
        <v>0.21353160491139039</v>
      </c>
      <c r="DY20" s="32">
        <f t="shared" ca="1" si="69"/>
        <v>0.23793762851008746</v>
      </c>
      <c r="DZ20" s="32">
        <f t="shared" ca="1" si="70"/>
        <v>0.26910529894097129</v>
      </c>
      <c r="EA20" s="32">
        <f t="shared" ca="1" si="71"/>
        <v>0.30312076356921352</v>
      </c>
      <c r="EB20" s="32">
        <f t="shared" ca="1" si="72"/>
        <v>0.33931990176607646</v>
      </c>
      <c r="EC20" s="32">
        <f t="shared" ca="1" si="73"/>
        <v>0.37781152703140269</v>
      </c>
      <c r="ED20" s="32">
        <f t="shared" ca="1" si="74"/>
        <v>0.42003565594195558</v>
      </c>
      <c r="EE20" s="32">
        <f t="shared" ca="1" si="75"/>
        <v>0.46363102574684478</v>
      </c>
      <c r="EF20" s="32">
        <f t="shared" ca="1" si="76"/>
        <v>0.5069256892906886</v>
      </c>
      <c r="EG20" s="32">
        <f t="shared" ca="1" si="77"/>
        <v>0.5528314451073808</v>
      </c>
      <c r="EH20" s="32">
        <f t="shared" ca="1" si="78"/>
        <v>0.59844689995675771</v>
      </c>
      <c r="EI20" s="32">
        <f t="shared" ca="1" si="79"/>
        <v>0.64819652561385255</v>
      </c>
      <c r="EJ20" s="32">
        <f t="shared" ca="1" si="80"/>
        <v>0.66735679177817864</v>
      </c>
      <c r="EK20" s="32">
        <f t="shared" ca="1" si="81"/>
        <v>0.72238515263363556</v>
      </c>
      <c r="EL20" s="32">
        <f t="shared" ca="1" si="82"/>
        <v>0.88601193144472856</v>
      </c>
      <c r="EM20" s="32">
        <f t="shared" ca="1" si="83"/>
        <v>0.96259636084674416</v>
      </c>
      <c r="EN20" s="32"/>
      <c r="EO20" s="32" t="str">
        <f t="shared" ca="1" si="85"/>
        <v/>
      </c>
      <c r="EP20" s="32" t="str">
        <f t="shared" ca="1" si="86"/>
        <v/>
      </c>
      <c r="EQ20" s="32" t="str">
        <f t="shared" ca="1" si="87"/>
        <v/>
      </c>
      <c r="ER20" s="32" t="str">
        <f t="shared" ca="1" si="88"/>
        <v/>
      </c>
      <c r="ES20" s="32" t="str">
        <f t="shared" ca="1" si="89"/>
        <v/>
      </c>
      <c r="ET20" s="32" t="str">
        <f t="shared" ca="1" si="90"/>
        <v/>
      </c>
      <c r="EU20" s="32" t="str">
        <f t="shared" ca="1" si="91"/>
        <v/>
      </c>
      <c r="EV20" s="32" t="str">
        <f t="shared" ca="1" si="92"/>
        <v/>
      </c>
      <c r="EW20" s="32" t="str">
        <f t="shared" ca="1" si="93"/>
        <v/>
      </c>
      <c r="EX20" s="32" t="str">
        <f t="shared" ca="1" si="94"/>
        <v/>
      </c>
      <c r="EY20" s="32" t="str">
        <f t="shared" ca="1" si="95"/>
        <v/>
      </c>
      <c r="EZ20" s="32" t="str">
        <f t="shared" ca="1" si="96"/>
        <v/>
      </c>
      <c r="FA20" s="32" t="str">
        <f t="shared" ca="1" si="97"/>
        <v/>
      </c>
      <c r="FB20" s="32" t="str">
        <f t="shared" ca="1" si="98"/>
        <v/>
      </c>
      <c r="FC20" s="32" t="str">
        <f t="shared" ca="1" si="99"/>
        <v/>
      </c>
      <c r="FD20" s="32" t="str">
        <f t="shared" ca="1" si="100"/>
        <v/>
      </c>
      <c r="FE20" s="32"/>
    </row>
    <row r="21" spans="1:161" x14ac:dyDescent="0.25">
      <c r="A21" s="31">
        <f>'2a) female mx'!CP21</f>
        <v>78</v>
      </c>
      <c r="B21" s="32">
        <f>'2a) female mx'!CQ21</f>
        <v>2.3565084529600148E-2</v>
      </c>
      <c r="C21" s="32">
        <f>'2a) female mx'!CR21</f>
        <v>2.3204776909992685E-2</v>
      </c>
      <c r="D21" s="32">
        <f>'2a) female mx'!CS21</f>
        <v>2.2849978355314913E-2</v>
      </c>
      <c r="E21" s="32">
        <f>'2a) female mx'!CT21</f>
        <v>2.250060463255385E-2</v>
      </c>
      <c r="F21" s="32">
        <f>'2a) female mx'!CU21</f>
        <v>2.2156572796610263E-2</v>
      </c>
      <c r="G21" s="32">
        <f>'2a) female mx'!CV21</f>
        <v>2.1817801170606613E-2</v>
      </c>
      <c r="H21" s="32">
        <f>'2a) female mx'!CW21</f>
        <v>2.148420932649607E-2</v>
      </c>
      <c r="I21" s="32">
        <f>'2a) female mx'!CX21</f>
        <v>2.1155718065968027E-2</v>
      </c>
      <c r="J21" s="32">
        <f>'2a) female mx'!CY21</f>
        <v>2.0832249401645572E-2</v>
      </c>
      <c r="K21" s="32">
        <f>'2a) female mx'!CZ21</f>
        <v>2.0513726538570431E-2</v>
      </c>
      <c r="L21" s="32">
        <f>'2a) female mx'!DA21</f>
        <v>2.0200073855971029E-2</v>
      </c>
      <c r="M21" s="32">
        <f>'2a) female mx'!DB21</f>
        <v>1.9891216889309289E-2</v>
      </c>
      <c r="N21" s="32">
        <f>'2a) female mx'!DC21</f>
        <v>1.958708231260194E-2</v>
      </c>
      <c r="O21" s="32">
        <f>'2a) female mx'!DD21</f>
        <v>1.9287597921012162E-2</v>
      </c>
      <c r="P21" s="32">
        <f>'2a) female mx'!DE21</f>
        <v>1.8992692613707344E-2</v>
      </c>
      <c r="Q21" s="32">
        <f>'2a) female mx'!DF21</f>
        <v>1.8702296376979004E-2</v>
      </c>
      <c r="R21" s="32">
        <f>'2a) female mx'!DG21</f>
        <v>1.8416340267620762E-2</v>
      </c>
      <c r="S21" s="32">
        <f>'2a) female mx'!DH21</f>
        <v>1.8134756396560484E-2</v>
      </c>
      <c r="T21" s="32">
        <f>'2a) female mx'!DI21</f>
        <v>1.7857477912742677E-2</v>
      </c>
      <c r="U21" s="32">
        <f>'2a) female mx'!DJ21</f>
        <v>1.7584438987257343E-2</v>
      </c>
      <c r="V21" s="32">
        <f>'2a) female mx'!DK21</f>
        <v>1.7315574797711453E-2</v>
      </c>
      <c r="W21" s="32">
        <f>'2a) female mx'!DL21</f>
        <v>1.7050821512839435E-2</v>
      </c>
      <c r="X21" s="32">
        <f>'2a) female mx'!DM21</f>
        <v>1.679011627734894E-2</v>
      </c>
      <c r="Y21" s="32">
        <f>'2a) female mx'!DN21</f>
        <v>1.6533397196998298E-2</v>
      </c>
      <c r="Z21" s="32">
        <f>'2a) female mx'!DO21</f>
        <v>1.6280603323902174E-2</v>
      </c>
      <c r="AA21" s="32">
        <f>'2a) female mx'!DP21</f>
        <v>1.6031674642061875E-2</v>
      </c>
      <c r="AB21" s="32">
        <f>'2a) female mx'!DQ21</f>
        <v>1.5786552053116909E-2</v>
      </c>
      <c r="AC21" s="32">
        <f>'2a) female mx'!DR21</f>
        <v>1.5545177362314373E-2</v>
      </c>
      <c r="AD21" s="32">
        <f>'2a) female mx'!DS21</f>
        <v>1.5307493264692919E-2</v>
      </c>
      <c r="AE21" s="32">
        <f>'2a) female mx'!DT21</f>
        <v>1.5073443331477915E-2</v>
      </c>
      <c r="AF21" s="32">
        <f>'2a) female mx'!DU21</f>
        <v>1.4842971996684664E-2</v>
      </c>
      <c r="AG21" s="32">
        <f>'2a) female mx'!DV21</f>
        <v>1.4616024543926409E-2</v>
      </c>
      <c r="AH21" s="32">
        <f>'2a) female mx'!DW21</f>
        <v>1.4392547093424104E-2</v>
      </c>
      <c r="AI21" s="32">
        <f>'2a) female mx'!DX21</f>
        <v>1.4172486589214746E-2</v>
      </c>
      <c r="AJ21" s="32">
        <f>'2a) female mx'!DY21</f>
        <v>1.395579078655533E-2</v>
      </c>
      <c r="AK21" s="32">
        <f>'2a) female mx'!DZ21</f>
        <v>1.3742408239519385E-2</v>
      </c>
      <c r="AL21" s="32">
        <f>'2a) female mx'!EA21</f>
        <v>1.3532288288783129E-2</v>
      </c>
      <c r="AM21" s="32">
        <f>'2a) female mx'!EB21</f>
        <v>1.3325381049598444E-2</v>
      </c>
      <c r="AN21" s="32">
        <f>'2a) female mx'!EC21</f>
        <v>1.3121637399949645E-2</v>
      </c>
      <c r="AO21" s="32">
        <f>'2a) female mx'!ED21</f>
        <v>1.292100896889142E-2</v>
      </c>
      <c r="AP21" s="32">
        <f>'2a) female mx'!EE21</f>
        <v>1.2723448125065033E-2</v>
      </c>
      <c r="AQ21" s="32">
        <f>'2a) female mx'!EF21</f>
        <v>1.2528907965390121E-2</v>
      </c>
      <c r="AR21" s="32">
        <f>'2a) female mx'!EG21</f>
        <v>1.2337342303929397E-2</v>
      </c>
      <c r="AS21" s="32">
        <f>'2a) female mx'!EH21</f>
        <v>1.2148705660923615E-2</v>
      </c>
      <c r="AT21" s="32">
        <f>'2a) female mx'!EI21</f>
        <v>1.1962953251994177E-2</v>
      </c>
      <c r="AU21" s="32">
        <f>'2a) female mx'!EJ21</f>
        <v>1.1780040977510835E-2</v>
      </c>
      <c r="AV21" s="32">
        <f>'2a) female mx'!EK21</f>
        <v>1.1599925412121971E-2</v>
      </c>
      <c r="AW21" s="32">
        <f>'2a) female mx'!EL21</f>
        <v>1.1422563794444944E-2</v>
      </c>
      <c r="AX21" s="32">
        <f>'2a) female mx'!EM21</f>
        <v>1.1247914016914072E-2</v>
      </c>
      <c r="AY21" s="32">
        <f>'2a) female mx'!EN21</f>
        <v>1.1075934615783848E-2</v>
      </c>
      <c r="AZ21" s="32">
        <f>'2a) female mx'!EO21</f>
        <v>1.0906584761284996E-2</v>
      </c>
      <c r="BB21" s="31">
        <f t="shared" si="101"/>
        <v>78</v>
      </c>
      <c r="BC21" s="32">
        <v>0</v>
      </c>
      <c r="BD21" s="32">
        <f t="shared" ca="1" si="104"/>
        <v>2.3565084529600148E-2</v>
      </c>
      <c r="BE21" s="32">
        <f t="shared" ca="1" si="3"/>
        <v>2.570426144142943E-2</v>
      </c>
      <c r="BF21" s="32">
        <f t="shared" ca="1" si="4"/>
        <v>3.0996439621239869E-2</v>
      </c>
      <c r="BG21" s="32">
        <f t="shared" ca="1" si="5"/>
        <v>3.4552729048819487E-2</v>
      </c>
      <c r="BH21" s="32">
        <f t="shared" ca="1" si="6"/>
        <v>4.1174977411464316E-2</v>
      </c>
      <c r="BI21" s="32">
        <f t="shared" ca="1" si="7"/>
        <v>4.723244071742564E-2</v>
      </c>
      <c r="BJ21" s="32">
        <f t="shared" ca="1" si="8"/>
        <v>5.1292027915157939E-2</v>
      </c>
      <c r="BK21" s="32">
        <f t="shared" ca="1" si="9"/>
        <v>6.0095120724492489E-2</v>
      </c>
      <c r="BL21" s="32">
        <f t="shared" ca="1" si="10"/>
        <v>7.1845992143958301E-2</v>
      </c>
      <c r="BM21" s="32">
        <f t="shared" ca="1" si="11"/>
        <v>8.1145930187669482E-2</v>
      </c>
      <c r="BN21" s="32">
        <f t="shared" ca="1" si="12"/>
        <v>9.4177970042629053E-2</v>
      </c>
      <c r="BO21" s="32">
        <f t="shared" ca="1" si="13"/>
        <v>0.11498901182763295</v>
      </c>
      <c r="BP21" s="32">
        <f t="shared" ca="1" si="14"/>
        <v>0.13188951453647163</v>
      </c>
      <c r="BQ21" s="32">
        <f t="shared" ca="1" si="15"/>
        <v>0.14444295221807432</v>
      </c>
      <c r="BR21" s="32">
        <f t="shared" ca="1" si="16"/>
        <v>0.16074391348966166</v>
      </c>
      <c r="BS21" s="32">
        <f t="shared" ca="1" si="17"/>
        <v>0.18211930346999664</v>
      </c>
      <c r="BT21" s="32">
        <f t="shared" ca="1" si="18"/>
        <v>0.21447941787019911</v>
      </c>
      <c r="BU21" s="32">
        <f t="shared" ca="1" si="19"/>
        <v>0.23878790410699197</v>
      </c>
      <c r="BV21" s="32">
        <f t="shared" ca="1" si="20"/>
        <v>0.26975346803422895</v>
      </c>
      <c r="BW21" s="32">
        <f t="shared" ca="1" si="21"/>
        <v>0.30352307312012244</v>
      </c>
      <c r="BX21" s="32">
        <f t="shared" ca="1" si="22"/>
        <v>0.33945015312743643</v>
      </c>
      <c r="BY21" s="32">
        <f t="shared" ca="1" si="23"/>
        <v>0.37763170128539064</v>
      </c>
      <c r="BZ21" s="32">
        <f t="shared" ca="1" si="24"/>
        <v>0.41943890152724439</v>
      </c>
      <c r="CA21" s="32">
        <f t="shared" ca="1" si="25"/>
        <v>0.46253185507127675</v>
      </c>
      <c r="CB21" s="32">
        <f t="shared" ca="1" si="26"/>
        <v>0.50552075754440218</v>
      </c>
      <c r="CC21" s="32">
        <f t="shared" ca="1" si="27"/>
        <v>0.5508572187652685</v>
      </c>
      <c r="CD21" s="32">
        <f t="shared" ca="1" si="28"/>
        <v>0.59611261396248116</v>
      </c>
      <c r="CE21" s="32">
        <f t="shared" ca="1" si="29"/>
        <v>0.6449805261000604</v>
      </c>
      <c r="CF21" s="32">
        <f t="shared" ca="1" si="30"/>
        <v>0.66482646267661871</v>
      </c>
      <c r="CG21" s="32">
        <f t="shared" ca="1" si="31"/>
        <v>0.71917095721435864</v>
      </c>
      <c r="CH21" s="32">
        <f t="shared" ca="1" si="32"/>
        <v>0.87575346012636912</v>
      </c>
      <c r="CI21" s="32">
        <f t="shared" ca="1" si="33"/>
        <v>0.9513023158760987</v>
      </c>
      <c r="CJ21" s="32"/>
      <c r="CK21" s="32" t="str">
        <f t="shared" ca="1" si="35"/>
        <v/>
      </c>
      <c r="CL21" s="32" t="str">
        <f t="shared" ca="1" si="36"/>
        <v/>
      </c>
      <c r="CM21" s="32" t="str">
        <f t="shared" ca="1" si="37"/>
        <v/>
      </c>
      <c r="CN21" s="32" t="str">
        <f t="shared" ca="1" si="38"/>
        <v/>
      </c>
      <c r="CO21" s="32" t="str">
        <f t="shared" ca="1" si="39"/>
        <v/>
      </c>
      <c r="CP21" s="32" t="str">
        <f t="shared" ca="1" si="40"/>
        <v/>
      </c>
      <c r="CQ21" s="32" t="str">
        <f t="shared" ca="1" si="41"/>
        <v/>
      </c>
      <c r="CR21" s="32" t="str">
        <f t="shared" ca="1" si="42"/>
        <v/>
      </c>
      <c r="CS21" s="32" t="str">
        <f t="shared" ca="1" si="43"/>
        <v/>
      </c>
      <c r="CT21" s="32" t="str">
        <f t="shared" ca="1" si="44"/>
        <v/>
      </c>
      <c r="CU21" s="32" t="str">
        <f t="shared" ca="1" si="45"/>
        <v/>
      </c>
      <c r="CV21" s="32" t="str">
        <f t="shared" ca="1" si="46"/>
        <v/>
      </c>
      <c r="CW21" s="32" t="str">
        <f t="shared" ca="1" si="47"/>
        <v/>
      </c>
      <c r="CX21" s="32" t="str">
        <f t="shared" ca="1" si="48"/>
        <v/>
      </c>
      <c r="CY21" s="32" t="str">
        <f t="shared" ca="1" si="49"/>
        <v/>
      </c>
      <c r="CZ21" s="32" t="str">
        <f t="shared" ca="1" si="50"/>
        <v/>
      </c>
      <c r="DA21" s="32" t="str">
        <f t="shared" ca="1" si="51"/>
        <v/>
      </c>
      <c r="DB21" s="32"/>
      <c r="DC21" s="32"/>
      <c r="DD21" s="32"/>
      <c r="DE21" s="31">
        <f t="shared" si="102"/>
        <v>78</v>
      </c>
      <c r="DG21" s="32">
        <f t="shared" ca="1" si="103"/>
        <v>2.3204776909992685E-2</v>
      </c>
      <c r="DH21" s="32">
        <f t="shared" ca="1" si="52"/>
        <v>2.5361939521583329E-2</v>
      </c>
      <c r="DI21" s="32">
        <f t="shared" ca="1" si="53"/>
        <v>3.0581705973084572E-2</v>
      </c>
      <c r="DJ21" s="32">
        <f t="shared" ca="1" si="54"/>
        <v>3.4218507067814957E-2</v>
      </c>
      <c r="DK21" s="32">
        <f t="shared" ca="1" si="55"/>
        <v>4.0753238694743781E-2</v>
      </c>
      <c r="DL21" s="32">
        <f t="shared" ca="1" si="56"/>
        <v>4.6734386385607882E-2</v>
      </c>
      <c r="DM21" s="32">
        <f t="shared" ca="1" si="57"/>
        <v>5.0765629548510764E-2</v>
      </c>
      <c r="DN21" s="32">
        <f t="shared" ca="1" si="58"/>
        <v>5.9500651640632361E-2</v>
      </c>
      <c r="DO21" s="32">
        <f t="shared" ca="1" si="59"/>
        <v>7.1278779590354613E-2</v>
      </c>
      <c r="DP21" s="32">
        <f t="shared" ca="1" si="60"/>
        <v>8.0507386786853624E-2</v>
      </c>
      <c r="DQ21" s="32">
        <f t="shared" ca="1" si="61"/>
        <v>9.3524435308570325E-2</v>
      </c>
      <c r="DR21" s="32">
        <f t="shared" ca="1" si="62"/>
        <v>0.11439774872340372</v>
      </c>
      <c r="DS21" s="32">
        <f t="shared" ca="1" si="63"/>
        <v>0.13130338393675073</v>
      </c>
      <c r="DT21" s="32">
        <f t="shared" ca="1" si="64"/>
        <v>0.14383968083582802</v>
      </c>
      <c r="DU21" s="32">
        <f t="shared" ca="1" si="65"/>
        <v>0.16014151397092349</v>
      </c>
      <c r="DV21" s="32">
        <f t="shared" ca="1" si="66"/>
        <v>0.18154437425403874</v>
      </c>
      <c r="DW21" s="32">
        <f t="shared" ca="1" si="67"/>
        <v>0.21400498666686335</v>
      </c>
      <c r="DX21" s="32">
        <f t="shared" ca="1" si="68"/>
        <v>0.23836238717572839</v>
      </c>
      <c r="DY21" s="32">
        <f t="shared" ca="1" si="69"/>
        <v>0.26942918857413151</v>
      </c>
      <c r="DZ21" s="32">
        <f t="shared" ca="1" si="70"/>
        <v>0.30332185164449615</v>
      </c>
      <c r="EA21" s="32">
        <f t="shared" ca="1" si="71"/>
        <v>0.3393850211981686</v>
      </c>
      <c r="EB21" s="32">
        <f t="shared" ca="1" si="72"/>
        <v>0.37772160345696398</v>
      </c>
      <c r="EC21" s="32">
        <f t="shared" ca="1" si="73"/>
        <v>0.41973717268139288</v>
      </c>
      <c r="ED21" s="32">
        <f t="shared" ca="1" si="74"/>
        <v>0.46308111428483778</v>
      </c>
      <c r="EE21" s="32">
        <f t="shared" ca="1" si="75"/>
        <v>0.50622273602530654</v>
      </c>
      <c r="EF21" s="32">
        <f t="shared" ca="1" si="76"/>
        <v>0.55184344908482519</v>
      </c>
      <c r="EG21" s="32">
        <f t="shared" ca="1" si="77"/>
        <v>0.59727861660280979</v>
      </c>
      <c r="EH21" s="32">
        <f t="shared" ca="1" si="78"/>
        <v>0.6465865263881192</v>
      </c>
      <c r="EI21" s="32">
        <f t="shared" ca="1" si="79"/>
        <v>0.66609042570892973</v>
      </c>
      <c r="EJ21" s="32">
        <f t="shared" ca="1" si="80"/>
        <v>0.72077626327243349</v>
      </c>
      <c r="EK21" s="32">
        <f t="shared" ca="1" si="81"/>
        <v>0.88086776230939923</v>
      </c>
      <c r="EL21" s="32">
        <f t="shared" ca="1" si="82"/>
        <v>0.95693267648639357</v>
      </c>
      <c r="EM21" s="32"/>
      <c r="EN21" s="32" t="str">
        <f t="shared" ca="1" si="84"/>
        <v/>
      </c>
      <c r="EO21" s="32" t="str">
        <f t="shared" ca="1" si="85"/>
        <v/>
      </c>
      <c r="EP21" s="32" t="str">
        <f t="shared" ca="1" si="86"/>
        <v/>
      </c>
      <c r="EQ21" s="32" t="str">
        <f t="shared" ca="1" si="87"/>
        <v/>
      </c>
      <c r="ER21" s="32" t="str">
        <f t="shared" ca="1" si="88"/>
        <v/>
      </c>
      <c r="ES21" s="32" t="str">
        <f t="shared" ca="1" si="89"/>
        <v/>
      </c>
      <c r="ET21" s="32" t="str">
        <f t="shared" ca="1" si="90"/>
        <v/>
      </c>
      <c r="EU21" s="32" t="str">
        <f t="shared" ca="1" si="91"/>
        <v/>
      </c>
      <c r="EV21" s="32" t="str">
        <f t="shared" ca="1" si="92"/>
        <v/>
      </c>
      <c r="EW21" s="32" t="str">
        <f t="shared" ca="1" si="93"/>
        <v/>
      </c>
      <c r="EX21" s="32" t="str">
        <f t="shared" ca="1" si="94"/>
        <v/>
      </c>
      <c r="EY21" s="32" t="str">
        <f t="shared" ca="1" si="95"/>
        <v/>
      </c>
      <c r="EZ21" s="32" t="str">
        <f t="shared" ca="1" si="96"/>
        <v/>
      </c>
      <c r="FA21" s="32" t="str">
        <f t="shared" ca="1" si="97"/>
        <v/>
      </c>
      <c r="FB21" s="32" t="str">
        <f t="shared" ca="1" si="98"/>
        <v/>
      </c>
      <c r="FC21" s="32" t="str">
        <f t="shared" ca="1" si="99"/>
        <v/>
      </c>
      <c r="FD21" s="32" t="str">
        <f t="shared" ca="1" si="100"/>
        <v/>
      </c>
      <c r="FE21" s="32"/>
    </row>
    <row r="22" spans="1:161" x14ac:dyDescent="0.25">
      <c r="A22" s="31">
        <f>'2a) female mx'!CP22</f>
        <v>79</v>
      </c>
      <c r="B22" s="32">
        <f>'2a) female mx'!CQ22</f>
        <v>2.6051203839796408E-2</v>
      </c>
      <c r="C22" s="32">
        <f>'2a) female mx'!CR22</f>
        <v>2.570426144142943E-2</v>
      </c>
      <c r="D22" s="32">
        <f>'2a) female mx'!CS22</f>
        <v>2.5361939521583329E-2</v>
      </c>
      <c r="E22" s="32">
        <f>'2a) female mx'!CT22</f>
        <v>2.5024176546061459E-2</v>
      </c>
      <c r="F22" s="32">
        <f>'2a) female mx'!CU22</f>
        <v>2.4690911800161829E-2</v>
      </c>
      <c r="G22" s="32">
        <f>'2a) female mx'!CV22</f>
        <v>2.4362085377763278E-2</v>
      </c>
      <c r="H22" s="32">
        <f>'2a) female mx'!CW22</f>
        <v>2.4037638170557048E-2</v>
      </c>
      <c r="I22" s="32">
        <f>'2a) female mx'!CX22</f>
        <v>2.3717511857421731E-2</v>
      </c>
      <c r="J22" s="32">
        <f>'2a) female mx'!CY22</f>
        <v>2.3401648893939753E-2</v>
      </c>
      <c r="K22" s="32">
        <f>'2a) female mx'!CZ22</f>
        <v>2.3089992502053458E-2</v>
      </c>
      <c r="L22" s="32">
        <f>'2a) female mx'!DA22</f>
        <v>2.2782486659858932E-2</v>
      </c>
      <c r="M22" s="32">
        <f>'2a) female mx'!DB22</f>
        <v>2.2479076091535769E-2</v>
      </c>
      <c r="N22" s="32">
        <f>'2a) female mx'!DC22</f>
        <v>2.2179706257410971E-2</v>
      </c>
      <c r="O22" s="32">
        <f>'2a) female mx'!DD22</f>
        <v>2.1884323344155118E-2</v>
      </c>
      <c r="P22" s="32">
        <f>'2a) female mx'!DE22</f>
        <v>2.1592874255109144E-2</v>
      </c>
      <c r="Q22" s="32">
        <f>'2a) female mx'!DF22</f>
        <v>2.1305306600739947E-2</v>
      </c>
      <c r="R22" s="32">
        <f>'2a) female mx'!DG22</f>
        <v>2.1021568689223061E-2</v>
      </c>
      <c r="S22" s="32">
        <f>'2a) female mx'!DH22</f>
        <v>2.0741609517150799E-2</v>
      </c>
      <c r="T22" s="32">
        <f>'2a) female mx'!DI22</f>
        <v>2.0465378760364094E-2</v>
      </c>
      <c r="U22" s="32">
        <f>'2a) female mx'!DJ22</f>
        <v>2.0192826764906493E-2</v>
      </c>
      <c r="V22" s="32">
        <f>'2a) female mx'!DK22</f>
        <v>1.9923904538098555E-2</v>
      </c>
      <c r="W22" s="32">
        <f>'2a) female mx'!DL22</f>
        <v>1.9658563739731186E-2</v>
      </c>
      <c r="X22" s="32">
        <f>'2a) female mx'!DM22</f>
        <v>1.9396756673376217E-2</v>
      </c>
      <c r="Y22" s="32">
        <f>'2a) female mx'!DN22</f>
        <v>1.9138436277812709E-2</v>
      </c>
      <c r="Z22" s="32">
        <f>'2a) female mx'!DO22</f>
        <v>1.8883556118567454E-2</v>
      </c>
      <c r="AA22" s="32">
        <f>'2a) female mx'!DP22</f>
        <v>1.8632070379568134E-2</v>
      </c>
      <c r="AB22" s="32">
        <f>'2a) female mx'!DQ22</f>
        <v>1.8383933854907622E-2</v>
      </c>
      <c r="AC22" s="32">
        <f>'2a) female mx'!DR22</f>
        <v>1.8139101940717994E-2</v>
      </c>
      <c r="AD22" s="32">
        <f>'2a) female mx'!DS22</f>
        <v>1.7897530627152741E-2</v>
      </c>
      <c r="AE22" s="32">
        <f>'2a) female mx'!DT22</f>
        <v>1.7659176490475756E-2</v>
      </c>
      <c r="AF22" s="32">
        <f>'2a) female mx'!DU22</f>
        <v>1.7423996685255697E-2</v>
      </c>
      <c r="AG22" s="32">
        <f>'2a) female mx'!DV22</f>
        <v>1.7191948936664279E-2</v>
      </c>
      <c r="AH22" s="32">
        <f>'2a) female mx'!DW22</f>
        <v>1.6962991532877156E-2</v>
      </c>
      <c r="AI22" s="32">
        <f>'2a) female mx'!DX22</f>
        <v>1.6737083317575997E-2</v>
      </c>
      <c r="AJ22" s="32">
        <f>'2a) female mx'!DY22</f>
        <v>1.6514183682550414E-2</v>
      </c>
      <c r="AK22" s="32">
        <f>'2a) female mx'!DZ22</f>
        <v>1.6294252560398417E-2</v>
      </c>
      <c r="AL22" s="32">
        <f>'2a) female mx'!EA22</f>
        <v>1.6077250417324093E-2</v>
      </c>
      <c r="AM22" s="32">
        <f>'2a) female mx'!EB22</f>
        <v>1.5863138246031187E-2</v>
      </c>
      <c r="AN22" s="32">
        <f>'2a) female mx'!EC22</f>
        <v>1.5651877558711336E-2</v>
      </c>
      <c r="AO22" s="32">
        <f>'2a) female mx'!ED22</f>
        <v>1.5443430380125673E-2</v>
      </c>
      <c r="AP22" s="32">
        <f>'2a) female mx'!EE22</f>
        <v>1.5237759240778579E-2</v>
      </c>
      <c r="AQ22" s="32">
        <f>'2a) female mx'!EF22</f>
        <v>1.5034827170182353E-2</v>
      </c>
      <c r="AR22" s="32">
        <f>'2a) female mx'!EG22</f>
        <v>1.4834597690211542E-2</v>
      </c>
      <c r="AS22" s="32">
        <f>'2a) female mx'!EH22</f>
        <v>1.4637034808545824E-2</v>
      </c>
      <c r="AT22" s="32">
        <f>'2a) female mx'!EI22</f>
        <v>1.4442103012200188E-2</v>
      </c>
      <c r="AU22" s="32">
        <f>'2a) female mx'!EJ22</f>
        <v>1.4249767261141293E-2</v>
      </c>
      <c r="AV22" s="32">
        <f>'2a) female mx'!EK22</f>
        <v>1.4059992981988817E-2</v>
      </c>
      <c r="AW22" s="32">
        <f>'2a) female mx'!EL22</f>
        <v>1.3872746061800724E-2</v>
      </c>
      <c r="AX22" s="32">
        <f>'2a) female mx'!EM22</f>
        <v>1.3687992841941278E-2</v>
      </c>
      <c r="AY22" s="32">
        <f>'2a) female mx'!EN22</f>
        <v>1.3505700112030714E-2</v>
      </c>
      <c r="AZ22" s="32">
        <f>'2a) female mx'!EO22</f>
        <v>1.3325835103975494E-2</v>
      </c>
      <c r="BB22" s="31">
        <f t="shared" si="101"/>
        <v>79</v>
      </c>
      <c r="BC22" s="32">
        <v>0</v>
      </c>
      <c r="BD22" s="32">
        <f t="shared" ca="1" si="104"/>
        <v>2.6051203839796408E-2</v>
      </c>
      <c r="BE22" s="32">
        <f t="shared" ca="1" si="3"/>
        <v>3.1416797677630073E-2</v>
      </c>
      <c r="BF22" s="32">
        <f t="shared" ca="1" si="4"/>
        <v>3.48902154718514E-2</v>
      </c>
      <c r="BG22" s="32">
        <f t="shared" ca="1" si="5"/>
        <v>4.160108053088947E-2</v>
      </c>
      <c r="BH22" s="32">
        <f t="shared" ca="1" si="6"/>
        <v>4.7735802877945717E-2</v>
      </c>
      <c r="BI22" s="32">
        <f t="shared" ca="1" si="7"/>
        <v>5.182388460553463E-2</v>
      </c>
      <c r="BJ22" s="32">
        <f t="shared" ca="1" si="8"/>
        <v>6.0695529129720038E-2</v>
      </c>
      <c r="BK22" s="32">
        <f t="shared" ca="1" si="9"/>
        <v>7.2417718384283541E-2</v>
      </c>
      <c r="BL22" s="32">
        <f t="shared" ca="1" si="10"/>
        <v>8.1789538188033264E-2</v>
      </c>
      <c r="BM22" s="32">
        <f t="shared" ca="1" si="11"/>
        <v>9.4836071579440587E-2</v>
      </c>
      <c r="BN22" s="32">
        <f t="shared" ca="1" si="12"/>
        <v>0.11558333086663647</v>
      </c>
      <c r="BO22" s="32">
        <f t="shared" ca="1" si="13"/>
        <v>0.13247826158878978</v>
      </c>
      <c r="BP22" s="32">
        <f t="shared" ca="1" si="14"/>
        <v>0.14504875375304707</v>
      </c>
      <c r="BQ22" s="32">
        <f t="shared" ca="1" si="15"/>
        <v>0.16134857903655939</v>
      </c>
      <c r="BR22" s="32">
        <f t="shared" ca="1" si="16"/>
        <v>0.18269605341768866</v>
      </c>
      <c r="BS22" s="32">
        <f t="shared" ca="1" si="17"/>
        <v>0.21495490084793603</v>
      </c>
      <c r="BT22" s="32">
        <f t="shared" ca="1" si="18"/>
        <v>0.2392141806575098</v>
      </c>
      <c r="BU22" s="32">
        <f t="shared" ca="1" si="19"/>
        <v>0.27007813779045126</v>
      </c>
      <c r="BV22" s="32">
        <f t="shared" ca="1" si="20"/>
        <v>0.3037244280845891</v>
      </c>
      <c r="BW22" s="32">
        <f t="shared" ca="1" si="21"/>
        <v>0.33951529755627829</v>
      </c>
      <c r="BX22" s="32">
        <f t="shared" ca="1" si="22"/>
        <v>0.37754182051158847</v>
      </c>
      <c r="BY22" s="32">
        <f t="shared" ca="1" si="23"/>
        <v>0.41914084232878435</v>
      </c>
      <c r="BZ22" s="32">
        <f t="shared" ca="1" si="24"/>
        <v>0.46198324733253154</v>
      </c>
      <c r="CA22" s="32">
        <f t="shared" ca="1" si="25"/>
        <v>0.50481975249624311</v>
      </c>
      <c r="CB22" s="32">
        <f t="shared" ca="1" si="26"/>
        <v>0.54987275099312449</v>
      </c>
      <c r="CC22" s="32">
        <f t="shared" ca="1" si="27"/>
        <v>0.59494888758338049</v>
      </c>
      <c r="CD22" s="32">
        <f t="shared" ca="1" si="28"/>
        <v>0.64337851481706121</v>
      </c>
      <c r="CE22" s="32">
        <f t="shared" ca="1" si="29"/>
        <v>0.66356489812127917</v>
      </c>
      <c r="CF22" s="32">
        <f t="shared" ca="1" si="30"/>
        <v>0.71756922647871257</v>
      </c>
      <c r="CG22" s="32">
        <f t="shared" ca="1" si="31"/>
        <v>0.87066885148865703</v>
      </c>
      <c r="CH22" s="32">
        <f t="shared" ca="1" si="32"/>
        <v>0.94570508294696776</v>
      </c>
      <c r="CI22" s="32"/>
      <c r="CJ22" s="32" t="str">
        <f t="shared" ca="1" si="34"/>
        <v/>
      </c>
      <c r="CK22" s="32" t="str">
        <f t="shared" ca="1" si="35"/>
        <v/>
      </c>
      <c r="CL22" s="32" t="str">
        <f t="shared" ca="1" si="36"/>
        <v/>
      </c>
      <c r="CM22" s="32" t="str">
        <f t="shared" ca="1" si="37"/>
        <v/>
      </c>
      <c r="CN22" s="32" t="str">
        <f t="shared" ca="1" si="38"/>
        <v/>
      </c>
      <c r="CO22" s="32" t="str">
        <f t="shared" ca="1" si="39"/>
        <v/>
      </c>
      <c r="CP22" s="32" t="str">
        <f t="shared" ca="1" si="40"/>
        <v/>
      </c>
      <c r="CQ22" s="32" t="str">
        <f t="shared" ca="1" si="41"/>
        <v/>
      </c>
      <c r="CR22" s="32" t="str">
        <f t="shared" ca="1" si="42"/>
        <v/>
      </c>
      <c r="CS22" s="32" t="str">
        <f t="shared" ca="1" si="43"/>
        <v/>
      </c>
      <c r="CT22" s="32" t="str">
        <f t="shared" ca="1" si="44"/>
        <v/>
      </c>
      <c r="CU22" s="32" t="str">
        <f t="shared" ca="1" si="45"/>
        <v/>
      </c>
      <c r="CV22" s="32" t="str">
        <f t="shared" ca="1" si="46"/>
        <v/>
      </c>
      <c r="CW22" s="32" t="str">
        <f t="shared" ca="1" si="47"/>
        <v/>
      </c>
      <c r="CX22" s="32" t="str">
        <f t="shared" ca="1" si="48"/>
        <v/>
      </c>
      <c r="CY22" s="32" t="str">
        <f t="shared" ca="1" si="49"/>
        <v/>
      </c>
      <c r="CZ22" s="32" t="str">
        <f t="shared" ca="1" si="50"/>
        <v/>
      </c>
      <c r="DA22" s="32" t="str">
        <f t="shared" ca="1" si="51"/>
        <v/>
      </c>
      <c r="DB22" s="32"/>
      <c r="DC22" s="32"/>
      <c r="DD22" s="32"/>
      <c r="DE22" s="31">
        <f t="shared" si="102"/>
        <v>79</v>
      </c>
      <c r="DG22" s="32">
        <f t="shared" ca="1" si="103"/>
        <v>2.570426144142943E-2</v>
      </c>
      <c r="DH22" s="32">
        <f t="shared" ca="1" si="52"/>
        <v>3.0996439621239869E-2</v>
      </c>
      <c r="DI22" s="32">
        <f t="shared" ca="1" si="53"/>
        <v>3.4552729048819487E-2</v>
      </c>
      <c r="DJ22" s="32">
        <f t="shared" ca="1" si="54"/>
        <v>4.1174977411464316E-2</v>
      </c>
      <c r="DK22" s="32">
        <f t="shared" ca="1" si="55"/>
        <v>4.723244071742564E-2</v>
      </c>
      <c r="DL22" s="32">
        <f t="shared" ca="1" si="56"/>
        <v>5.1292027915157939E-2</v>
      </c>
      <c r="DM22" s="32">
        <f t="shared" ca="1" si="57"/>
        <v>6.0095120724492489E-2</v>
      </c>
      <c r="DN22" s="32">
        <f t="shared" ca="1" si="58"/>
        <v>7.1845992143958301E-2</v>
      </c>
      <c r="DO22" s="32">
        <f t="shared" ca="1" si="59"/>
        <v>8.1145930187669482E-2</v>
      </c>
      <c r="DP22" s="32">
        <f t="shared" ca="1" si="60"/>
        <v>9.4177970042629053E-2</v>
      </c>
      <c r="DQ22" s="32">
        <f t="shared" ca="1" si="61"/>
        <v>0.11498901182763295</v>
      </c>
      <c r="DR22" s="32">
        <f t="shared" ca="1" si="62"/>
        <v>0.13188951453647163</v>
      </c>
      <c r="DS22" s="32">
        <f t="shared" ca="1" si="63"/>
        <v>0.14444295221807432</v>
      </c>
      <c r="DT22" s="32">
        <f t="shared" ca="1" si="64"/>
        <v>0.16074391348966166</v>
      </c>
      <c r="DU22" s="32">
        <f t="shared" ca="1" si="65"/>
        <v>0.18211930346999664</v>
      </c>
      <c r="DV22" s="32">
        <f t="shared" ca="1" si="66"/>
        <v>0.21447941787019911</v>
      </c>
      <c r="DW22" s="32">
        <f t="shared" ca="1" si="67"/>
        <v>0.23878790410699197</v>
      </c>
      <c r="DX22" s="32">
        <f t="shared" ca="1" si="68"/>
        <v>0.26975346803422895</v>
      </c>
      <c r="DY22" s="32">
        <f t="shared" ca="1" si="69"/>
        <v>0.30352307312012244</v>
      </c>
      <c r="DZ22" s="32">
        <f t="shared" ca="1" si="70"/>
        <v>0.33945015312743643</v>
      </c>
      <c r="EA22" s="32">
        <f t="shared" ca="1" si="71"/>
        <v>0.37763170128539064</v>
      </c>
      <c r="EB22" s="32">
        <f t="shared" ca="1" si="72"/>
        <v>0.41943890152724439</v>
      </c>
      <c r="EC22" s="32">
        <f t="shared" ca="1" si="73"/>
        <v>0.46253185507127675</v>
      </c>
      <c r="ED22" s="32">
        <f t="shared" ca="1" si="74"/>
        <v>0.50552075754440218</v>
      </c>
      <c r="EE22" s="32">
        <f t="shared" ca="1" si="75"/>
        <v>0.5508572187652685</v>
      </c>
      <c r="EF22" s="32">
        <f t="shared" ca="1" si="76"/>
        <v>0.59611261396248116</v>
      </c>
      <c r="EG22" s="32">
        <f t="shared" ca="1" si="77"/>
        <v>0.6449805261000604</v>
      </c>
      <c r="EH22" s="32">
        <f t="shared" ca="1" si="78"/>
        <v>0.66482646267661871</v>
      </c>
      <c r="EI22" s="32">
        <f t="shared" ca="1" si="79"/>
        <v>0.71917095721435864</v>
      </c>
      <c r="EJ22" s="32">
        <f t="shared" ca="1" si="80"/>
        <v>0.87575346012636912</v>
      </c>
      <c r="EK22" s="32">
        <f t="shared" ca="1" si="81"/>
        <v>0.9513023158760987</v>
      </c>
      <c r="EL22" s="32"/>
      <c r="EM22" s="32" t="str">
        <f t="shared" ca="1" si="83"/>
        <v/>
      </c>
      <c r="EN22" s="32" t="str">
        <f t="shared" ca="1" si="84"/>
        <v/>
      </c>
      <c r="EO22" s="32" t="str">
        <f t="shared" ca="1" si="85"/>
        <v/>
      </c>
      <c r="EP22" s="32" t="str">
        <f t="shared" ca="1" si="86"/>
        <v/>
      </c>
      <c r="EQ22" s="32" t="str">
        <f t="shared" ca="1" si="87"/>
        <v/>
      </c>
      <c r="ER22" s="32" t="str">
        <f t="shared" ca="1" si="88"/>
        <v/>
      </c>
      <c r="ES22" s="32" t="str">
        <f t="shared" ca="1" si="89"/>
        <v/>
      </c>
      <c r="ET22" s="32" t="str">
        <f t="shared" ca="1" si="90"/>
        <v/>
      </c>
      <c r="EU22" s="32" t="str">
        <f t="shared" ca="1" si="91"/>
        <v/>
      </c>
      <c r="EV22" s="32" t="str">
        <f t="shared" ca="1" si="92"/>
        <v/>
      </c>
      <c r="EW22" s="32" t="str">
        <f t="shared" ca="1" si="93"/>
        <v/>
      </c>
      <c r="EX22" s="32" t="str">
        <f t="shared" ca="1" si="94"/>
        <v/>
      </c>
      <c r="EY22" s="32" t="str">
        <f t="shared" ca="1" si="95"/>
        <v/>
      </c>
      <c r="EZ22" s="32" t="str">
        <f t="shared" ca="1" si="96"/>
        <v/>
      </c>
      <c r="FA22" s="32" t="str">
        <f t="shared" ca="1" si="97"/>
        <v/>
      </c>
      <c r="FB22" s="32" t="str">
        <f t="shared" ca="1" si="98"/>
        <v/>
      </c>
      <c r="FC22" s="32" t="str">
        <f t="shared" ca="1" si="99"/>
        <v/>
      </c>
      <c r="FD22" s="32" t="str">
        <f t="shared" ca="1" si="100"/>
        <v/>
      </c>
      <c r="FE22" s="32"/>
    </row>
    <row r="23" spans="1:161" x14ac:dyDescent="0.25">
      <c r="A23" s="31">
        <f>'2a) female mx'!CP23</f>
        <v>80</v>
      </c>
      <c r="B23" s="32">
        <f>'2a) female mx'!CQ23</f>
        <v>3.1842856417638496E-2</v>
      </c>
      <c r="C23" s="32">
        <f>'2a) female mx'!CR23</f>
        <v>3.1416797677630073E-2</v>
      </c>
      <c r="D23" s="32">
        <f>'2a) female mx'!CS23</f>
        <v>3.0996439621239869E-2</v>
      </c>
      <c r="E23" s="32">
        <f>'2a) female mx'!CT23</f>
        <v>3.0581705973084572E-2</v>
      </c>
      <c r="F23" s="32">
        <f>'2a) female mx'!CU23</f>
        <v>3.0172521478348625E-2</v>
      </c>
      <c r="G23" s="32">
        <f>'2a) female mx'!CV23</f>
        <v>2.9768811889129065E-2</v>
      </c>
      <c r="H23" s="32">
        <f>'2a) female mx'!CW23</f>
        <v>2.9370503950962919E-2</v>
      </c>
      <c r="I23" s="32">
        <f>'2a) female mx'!CX23</f>
        <v>2.8977525389534988E-2</v>
      </c>
      <c r="J23" s="32">
        <f>'2a) female mx'!CY23</f>
        <v>2.8589804897563402E-2</v>
      </c>
      <c r="K23" s="32">
        <f>'2a) female mx'!CZ23</f>
        <v>2.8207272121860676E-2</v>
      </c>
      <c r="L23" s="32">
        <f>'2a) female mx'!DA23</f>
        <v>2.7829857650567905E-2</v>
      </c>
      <c r="M23" s="32">
        <f>'2a) female mx'!DB23</f>
        <v>2.7457493000559718E-2</v>
      </c>
      <c r="N23" s="32">
        <f>'2a) female mx'!DC23</f>
        <v>2.7090110605017821E-2</v>
      </c>
      <c r="O23" s="32">
        <f>'2a) female mx'!DD23</f>
        <v>2.6727643801170747E-2</v>
      </c>
      <c r="P23" s="32">
        <f>'2a) female mx'!DE23</f>
        <v>2.6370026818197667E-2</v>
      </c>
      <c r="Q23" s="32">
        <f>'2a) female mx'!DF23</f>
        <v>2.6017194765294079E-2</v>
      </c>
      <c r="R23" s="32">
        <f>'2a) female mx'!DG23</f>
        <v>2.5669083619897119E-2</v>
      </c>
      <c r="S23" s="32">
        <f>'2a) female mx'!DH23</f>
        <v>2.5325630216068491E-2</v>
      </c>
      <c r="T23" s="32">
        <f>'2a) female mx'!DI23</f>
        <v>2.4986772233032757E-2</v>
      </c>
      <c r="U23" s="32">
        <f>'2a) female mx'!DJ23</f>
        <v>2.4652448183869049E-2</v>
      </c>
      <c r="V23" s="32">
        <f>'2a) female mx'!DK23</f>
        <v>2.4322597404354048E-2</v>
      </c>
      <c r="W23" s="32">
        <f>'2a) female mx'!DL23</f>
        <v>2.3997160041954266E-2</v>
      </c>
      <c r="X23" s="32">
        <f>'2a) female mx'!DM23</f>
        <v>2.3676077044965587E-2</v>
      </c>
      <c r="Y23" s="32">
        <f>'2a) female mx'!DN23</f>
        <v>2.3359290151798152E-2</v>
      </c>
      <c r="Z23" s="32">
        <f>'2a) female mx'!DO23</f>
        <v>2.3046741880404589E-2</v>
      </c>
      <c r="AA23" s="32">
        <f>'2a) female mx'!DP23</f>
        <v>2.2738375517849706E-2</v>
      </c>
      <c r="AB23" s="32">
        <f>'2a) female mx'!DQ23</f>
        <v>2.2434135110019737E-2</v>
      </c>
      <c r="AC23" s="32">
        <f>'2a) female mx'!DR23</f>
        <v>2.2133965451469281E-2</v>
      </c>
      <c r="AD23" s="32">
        <f>'2a) female mx'!DS23</f>
        <v>2.183781207540408E-2</v>
      </c>
      <c r="AE23" s="32">
        <f>'2a) female mx'!DT23</f>
        <v>2.1545621243797854E-2</v>
      </c>
      <c r="AF23" s="32">
        <f>'2a) female mx'!DU23</f>
        <v>2.125733993764134E-2</v>
      </c>
      <c r="AG23" s="32">
        <f>'2a) female mx'!DV23</f>
        <v>2.0972915847321805E-2</v>
      </c>
      <c r="AH23" s="32">
        <f>'2a) female mx'!DW23</f>
        <v>2.0692297363131332E-2</v>
      </c>
      <c r="AI23" s="32">
        <f>'2a) female mx'!DX23</f>
        <v>2.0415433565902013E-2</v>
      </c>
      <c r="AJ23" s="32">
        <f>'2a) female mx'!DY23</f>
        <v>2.0142274217766525E-2</v>
      </c>
      <c r="AK23" s="32">
        <f>'2a) female mx'!DZ23</f>
        <v>1.9872769753042311E-2</v>
      </c>
      <c r="AL23" s="32">
        <f>'2a) female mx'!EA23</f>
        <v>1.9606871269237679E-2</v>
      </c>
      <c r="AM23" s="32">
        <f>'2a) female mx'!EB23</f>
        <v>1.9344530518178308E-2</v>
      </c>
      <c r="AN23" s="32">
        <f>'2a) female mx'!EC23</f>
        <v>1.9085699897252478E-2</v>
      </c>
      <c r="AO23" s="32">
        <f>'2a) female mx'!ED23</f>
        <v>1.8830332440773354E-2</v>
      </c>
      <c r="AP23" s="32">
        <f>'2a) female mx'!EE23</f>
        <v>1.8578381811456952E-2</v>
      </c>
      <c r="AQ23" s="32">
        <f>'2a) female mx'!EF23</f>
        <v>1.8329802292014089E-2</v>
      </c>
      <c r="AR23" s="32">
        <f>'2a) female mx'!EG23</f>
        <v>1.8084548776854774E-2</v>
      </c>
      <c r="AS23" s="32">
        <f>'2a) female mx'!EH23</f>
        <v>1.7842576763903713E-2</v>
      </c>
      <c r="AT23" s="32">
        <f>'2a) female mx'!EI23</f>
        <v>1.7603842346525202E-2</v>
      </c>
      <c r="AU23" s="32">
        <f>'2a) female mx'!EJ23</f>
        <v>1.7368302205556161E-2</v>
      </c>
      <c r="AV23" s="32">
        <f>'2a) female mx'!EK23</f>
        <v>1.7135913601445701E-2</v>
      </c>
      <c r="AW23" s="32">
        <f>'2a) female mx'!EL23</f>
        <v>1.69066343664999E-2</v>
      </c>
      <c r="AX23" s="32">
        <f>'2a) female mx'!EM23</f>
        <v>1.6680422897230329E-2</v>
      </c>
      <c r="AY23" s="32">
        <f>'2a) female mx'!EN23</f>
        <v>1.6457238146804953E-2</v>
      </c>
      <c r="AZ23" s="32">
        <f>'2a) female mx'!EO23</f>
        <v>1.6237039617600067E-2</v>
      </c>
      <c r="BB23" s="31">
        <f t="shared" si="101"/>
        <v>80</v>
      </c>
      <c r="BC23" s="32">
        <v>0</v>
      </c>
      <c r="BD23" s="32">
        <f t="shared" ca="1" si="104"/>
        <v>3.1842856417638496E-2</v>
      </c>
      <c r="BE23" s="32">
        <f t="shared" ca="1" si="3"/>
        <v>3.5230998221653036E-2</v>
      </c>
      <c r="BF23" s="32">
        <f t="shared" ca="1" si="4"/>
        <v>4.2031593218450375E-2</v>
      </c>
      <c r="BG23" s="32">
        <f t="shared" ca="1" si="5"/>
        <v>4.8244529433377314E-2</v>
      </c>
      <c r="BH23" s="32">
        <f t="shared" ca="1" si="6"/>
        <v>5.2361256218026835E-2</v>
      </c>
      <c r="BI23" s="32">
        <f t="shared" ca="1" si="7"/>
        <v>6.1301936195882492E-2</v>
      </c>
      <c r="BJ23" s="32">
        <f t="shared" ca="1" si="8"/>
        <v>7.2993994229731129E-2</v>
      </c>
      <c r="BK23" s="32">
        <f t="shared" ca="1" si="9"/>
        <v>8.2438250957757322E-2</v>
      </c>
      <c r="BL23" s="32">
        <f t="shared" ca="1" si="10"/>
        <v>9.549877183113796E-2</v>
      </c>
      <c r="BM23" s="32">
        <f t="shared" ca="1" si="11"/>
        <v>0.1161807216349688</v>
      </c>
      <c r="BN23" s="32">
        <f t="shared" ca="1" si="12"/>
        <v>0.13306963677339603</v>
      </c>
      <c r="BO23" s="32">
        <f t="shared" ca="1" si="13"/>
        <v>0.14565709605234328</v>
      </c>
      <c r="BP23" s="32">
        <f t="shared" ca="1" si="14"/>
        <v>0.16195551913566675</v>
      </c>
      <c r="BQ23" s="32">
        <f t="shared" ca="1" si="15"/>
        <v>0.18327462986315343</v>
      </c>
      <c r="BR23" s="32">
        <f t="shared" ca="1" si="16"/>
        <v>0.21543143793177022</v>
      </c>
      <c r="BS23" s="32">
        <f t="shared" ca="1" si="17"/>
        <v>0.23964121818333001</v>
      </c>
      <c r="BT23" s="32">
        <f t="shared" ca="1" si="18"/>
        <v>0.27040319831255094</v>
      </c>
      <c r="BU23" s="32">
        <f t="shared" ca="1" si="19"/>
        <v>0.30392591662645169</v>
      </c>
      <c r="BV23" s="32">
        <f t="shared" ca="1" si="20"/>
        <v>0.33958045448709306</v>
      </c>
      <c r="BW23" s="32">
        <f t="shared" ca="1" si="21"/>
        <v>0.37745196113046459</v>
      </c>
      <c r="BX23" s="32">
        <f t="shared" ca="1" si="22"/>
        <v>0.41884299493539401</v>
      </c>
      <c r="BY23" s="32">
        <f t="shared" ca="1" si="23"/>
        <v>0.46143529029588987</v>
      </c>
      <c r="BZ23" s="32">
        <f t="shared" ca="1" si="24"/>
        <v>0.50411971953097123</v>
      </c>
      <c r="CA23" s="32">
        <f t="shared" ca="1" si="25"/>
        <v>0.54889004261844532</v>
      </c>
      <c r="CB23" s="32">
        <f t="shared" ca="1" si="26"/>
        <v>0.59378743302180848</v>
      </c>
      <c r="CC23" s="32">
        <f t="shared" ca="1" si="27"/>
        <v>0.64178048263117737</v>
      </c>
      <c r="CD23" s="32">
        <f t="shared" ca="1" si="28"/>
        <v>0.662305727491598</v>
      </c>
      <c r="CE23" s="32">
        <f t="shared" ca="1" si="29"/>
        <v>0.71597106310257086</v>
      </c>
      <c r="CF23" s="32">
        <f t="shared" ca="1" si="30"/>
        <v>0.86561376399607992</v>
      </c>
      <c r="CG23" s="32">
        <f t="shared" ca="1" si="31"/>
        <v>0.94014078278373081</v>
      </c>
      <c r="CH23" s="32"/>
      <c r="CI23" s="32" t="str">
        <f t="shared" ca="1" si="33"/>
        <v/>
      </c>
      <c r="CJ23" s="32" t="str">
        <f t="shared" ca="1" si="34"/>
        <v/>
      </c>
      <c r="CK23" s="32" t="str">
        <f t="shared" ca="1" si="35"/>
        <v/>
      </c>
      <c r="CL23" s="32" t="str">
        <f t="shared" ca="1" si="36"/>
        <v/>
      </c>
      <c r="CM23" s="32" t="str">
        <f t="shared" ca="1" si="37"/>
        <v/>
      </c>
      <c r="CN23" s="32" t="str">
        <f t="shared" ca="1" si="38"/>
        <v/>
      </c>
      <c r="CO23" s="32" t="str">
        <f t="shared" ca="1" si="39"/>
        <v/>
      </c>
      <c r="CP23" s="32" t="str">
        <f t="shared" ca="1" si="40"/>
        <v/>
      </c>
      <c r="CQ23" s="32" t="str">
        <f t="shared" ca="1" si="41"/>
        <v/>
      </c>
      <c r="CR23" s="32" t="str">
        <f t="shared" ca="1" si="42"/>
        <v/>
      </c>
      <c r="CS23" s="32" t="str">
        <f t="shared" ca="1" si="43"/>
        <v/>
      </c>
      <c r="CT23" s="32" t="str">
        <f t="shared" ca="1" si="44"/>
        <v/>
      </c>
      <c r="CU23" s="32" t="str">
        <f t="shared" ca="1" si="45"/>
        <v/>
      </c>
      <c r="CV23" s="32" t="str">
        <f t="shared" ca="1" si="46"/>
        <v/>
      </c>
      <c r="CW23" s="32" t="str">
        <f t="shared" ca="1" si="47"/>
        <v/>
      </c>
      <c r="CX23" s="32" t="str">
        <f t="shared" ca="1" si="48"/>
        <v/>
      </c>
      <c r="CY23" s="32" t="str">
        <f t="shared" ca="1" si="49"/>
        <v/>
      </c>
      <c r="CZ23" s="32" t="str">
        <f t="shared" ca="1" si="50"/>
        <v/>
      </c>
      <c r="DA23" s="32" t="str">
        <f t="shared" ca="1" si="51"/>
        <v/>
      </c>
      <c r="DB23" s="32"/>
      <c r="DC23" s="32"/>
      <c r="DD23" s="32"/>
      <c r="DE23" s="31">
        <f t="shared" si="102"/>
        <v>80</v>
      </c>
      <c r="DG23" s="32">
        <f t="shared" ca="1" si="103"/>
        <v>3.1416797677630073E-2</v>
      </c>
      <c r="DH23" s="32">
        <f t="shared" ca="1" si="52"/>
        <v>3.48902154718514E-2</v>
      </c>
      <c r="DI23" s="32">
        <f t="shared" ca="1" si="53"/>
        <v>4.160108053088947E-2</v>
      </c>
      <c r="DJ23" s="32">
        <f t="shared" ca="1" si="54"/>
        <v>4.7735802877945717E-2</v>
      </c>
      <c r="DK23" s="32">
        <f t="shared" ca="1" si="55"/>
        <v>5.182388460553463E-2</v>
      </c>
      <c r="DL23" s="32">
        <f t="shared" ca="1" si="56"/>
        <v>6.0695529129720038E-2</v>
      </c>
      <c r="DM23" s="32">
        <f t="shared" ca="1" si="57"/>
        <v>7.2417718384283541E-2</v>
      </c>
      <c r="DN23" s="32">
        <f t="shared" ca="1" si="58"/>
        <v>8.1789538188033264E-2</v>
      </c>
      <c r="DO23" s="32">
        <f t="shared" ca="1" si="59"/>
        <v>9.4836071579440587E-2</v>
      </c>
      <c r="DP23" s="32">
        <f t="shared" ca="1" si="60"/>
        <v>0.11558333086663647</v>
      </c>
      <c r="DQ23" s="32">
        <f t="shared" ca="1" si="61"/>
        <v>0.13247826158878978</v>
      </c>
      <c r="DR23" s="32">
        <f t="shared" ca="1" si="62"/>
        <v>0.14504875375304707</v>
      </c>
      <c r="DS23" s="32">
        <f t="shared" ca="1" si="63"/>
        <v>0.16134857903655939</v>
      </c>
      <c r="DT23" s="32">
        <f t="shared" ca="1" si="64"/>
        <v>0.18269605341768866</v>
      </c>
      <c r="DU23" s="32">
        <f t="shared" ca="1" si="65"/>
        <v>0.21495490084793603</v>
      </c>
      <c r="DV23" s="32">
        <f t="shared" ca="1" si="66"/>
        <v>0.2392141806575098</v>
      </c>
      <c r="DW23" s="32">
        <f t="shared" ca="1" si="67"/>
        <v>0.27007813779045126</v>
      </c>
      <c r="DX23" s="32">
        <f t="shared" ca="1" si="68"/>
        <v>0.3037244280845891</v>
      </c>
      <c r="DY23" s="32">
        <f t="shared" ca="1" si="69"/>
        <v>0.33951529755627829</v>
      </c>
      <c r="DZ23" s="32">
        <f t="shared" ca="1" si="70"/>
        <v>0.37754182051158847</v>
      </c>
      <c r="EA23" s="32">
        <f t="shared" ca="1" si="71"/>
        <v>0.41914084232878435</v>
      </c>
      <c r="EB23" s="32">
        <f t="shared" ca="1" si="72"/>
        <v>0.46198324733253154</v>
      </c>
      <c r="EC23" s="32">
        <f t="shared" ca="1" si="73"/>
        <v>0.50481975249624311</v>
      </c>
      <c r="ED23" s="32">
        <f t="shared" ca="1" si="74"/>
        <v>0.54987275099312449</v>
      </c>
      <c r="EE23" s="32">
        <f t="shared" ca="1" si="75"/>
        <v>0.59494888758338049</v>
      </c>
      <c r="EF23" s="32">
        <f t="shared" ca="1" si="76"/>
        <v>0.64337851481706121</v>
      </c>
      <c r="EG23" s="32">
        <f t="shared" ca="1" si="77"/>
        <v>0.66356489812127917</v>
      </c>
      <c r="EH23" s="32">
        <f t="shared" ca="1" si="78"/>
        <v>0.71756922647871257</v>
      </c>
      <c r="EI23" s="32">
        <f t="shared" ca="1" si="79"/>
        <v>0.87066885148865703</v>
      </c>
      <c r="EJ23" s="32">
        <f t="shared" ca="1" si="80"/>
        <v>0.94570508294696776</v>
      </c>
      <c r="EK23" s="32"/>
      <c r="EL23" s="32" t="str">
        <f t="shared" ca="1" si="82"/>
        <v/>
      </c>
      <c r="EM23" s="32" t="str">
        <f t="shared" ca="1" si="83"/>
        <v/>
      </c>
      <c r="EN23" s="32" t="str">
        <f t="shared" ca="1" si="84"/>
        <v/>
      </c>
      <c r="EO23" s="32" t="str">
        <f t="shared" ca="1" si="85"/>
        <v/>
      </c>
      <c r="EP23" s="32" t="str">
        <f t="shared" ca="1" si="86"/>
        <v/>
      </c>
      <c r="EQ23" s="32" t="str">
        <f t="shared" ca="1" si="87"/>
        <v/>
      </c>
      <c r="ER23" s="32" t="str">
        <f t="shared" ca="1" si="88"/>
        <v/>
      </c>
      <c r="ES23" s="32" t="str">
        <f t="shared" ca="1" si="89"/>
        <v/>
      </c>
      <c r="ET23" s="32" t="str">
        <f t="shared" ca="1" si="90"/>
        <v/>
      </c>
      <c r="EU23" s="32" t="str">
        <f t="shared" ca="1" si="91"/>
        <v/>
      </c>
      <c r="EV23" s="32" t="str">
        <f t="shared" ca="1" si="92"/>
        <v/>
      </c>
      <c r="EW23" s="32" t="str">
        <f t="shared" ca="1" si="93"/>
        <v/>
      </c>
      <c r="EX23" s="32" t="str">
        <f t="shared" ca="1" si="94"/>
        <v/>
      </c>
      <c r="EY23" s="32" t="str">
        <f t="shared" ca="1" si="95"/>
        <v/>
      </c>
      <c r="EZ23" s="32" t="str">
        <f t="shared" ca="1" si="96"/>
        <v/>
      </c>
      <c r="FA23" s="32" t="str">
        <f t="shared" ca="1" si="97"/>
        <v/>
      </c>
      <c r="FB23" s="32" t="str">
        <f t="shared" ca="1" si="98"/>
        <v/>
      </c>
      <c r="FC23" s="32" t="str">
        <f t="shared" ca="1" si="99"/>
        <v/>
      </c>
      <c r="FD23" s="32" t="str">
        <f t="shared" ca="1" si="100"/>
        <v/>
      </c>
      <c r="FE23" s="32"/>
    </row>
    <row r="24" spans="1:161" x14ac:dyDescent="0.25">
      <c r="A24" s="31">
        <f>'2a) female mx'!CP24</f>
        <v>81</v>
      </c>
      <c r="B24" s="32">
        <f>'2a) female mx'!CQ24</f>
        <v>3.5575109494394186E-2</v>
      </c>
      <c r="C24" s="32">
        <f>'2a) female mx'!CR24</f>
        <v>3.5230998221653036E-2</v>
      </c>
      <c r="D24" s="32">
        <f>'2a) female mx'!CS24</f>
        <v>3.48902154718514E-2</v>
      </c>
      <c r="E24" s="32">
        <f>'2a) female mx'!CT24</f>
        <v>3.4552729048819487E-2</v>
      </c>
      <c r="F24" s="32">
        <f>'2a) female mx'!CU24</f>
        <v>3.4218507067814957E-2</v>
      </c>
      <c r="G24" s="32">
        <f>'2a) female mx'!CV24</f>
        <v>3.3887517952510528E-2</v>
      </c>
      <c r="H24" s="32">
        <f>'2a) female mx'!CW24</f>
        <v>3.3559730432010715E-2</v>
      </c>
      <c r="I24" s="32">
        <f>'2a) female mx'!CX24</f>
        <v>3.3235113537897459E-2</v>
      </c>
      <c r="J24" s="32">
        <f>'2a) female mx'!CY24</f>
        <v>3.291363660130435E-2</v>
      </c>
      <c r="K24" s="32">
        <f>'2a) female mx'!CZ24</f>
        <v>3.2595269250019057E-2</v>
      </c>
      <c r="L24" s="32">
        <f>'2a) female mx'!DA24</f>
        <v>3.2279981405613917E-2</v>
      </c>
      <c r="M24" s="32">
        <f>'2a) female mx'!DB24</f>
        <v>3.1967743280604158E-2</v>
      </c>
      <c r="N24" s="32">
        <f>'2a) female mx'!DC24</f>
        <v>3.1658525375633711E-2</v>
      </c>
      <c r="O24" s="32">
        <f>'2a) female mx'!DD24</f>
        <v>3.1352298476688148E-2</v>
      </c>
      <c r="P24" s="32">
        <f>'2a) female mx'!DE24</f>
        <v>3.1049033652334659E-2</v>
      </c>
      <c r="Q24" s="32">
        <f>'2a) female mx'!DF24</f>
        <v>3.0748702250988691E-2</v>
      </c>
      <c r="R24" s="32">
        <f>'2a) female mx'!DG24</f>
        <v>3.0451275898207016E-2</v>
      </c>
      <c r="S24" s="32">
        <f>'2a) female mx'!DH24</f>
        <v>3.0156726494007007E-2</v>
      </c>
      <c r="T24" s="32">
        <f>'2a) female mx'!DI24</f>
        <v>2.9865026210211826E-2</v>
      </c>
      <c r="U24" s="32">
        <f>'2a) female mx'!DJ24</f>
        <v>2.9576147487821298E-2</v>
      </c>
      <c r="V24" s="32">
        <f>'2a) female mx'!DK24</f>
        <v>2.9290063034408221E-2</v>
      </c>
      <c r="W24" s="32">
        <f>'2a) female mx'!DL24</f>
        <v>2.9006745821539857E-2</v>
      </c>
      <c r="X24" s="32">
        <f>'2a) female mx'!DM24</f>
        <v>2.8726169082224355E-2</v>
      </c>
      <c r="Y24" s="32">
        <f>'2a) female mx'!DN24</f>
        <v>2.8448306308381893E-2</v>
      </c>
      <c r="Z24" s="32">
        <f>'2a) female mx'!DO24</f>
        <v>2.8173131248340266E-2</v>
      </c>
      <c r="AA24" s="32">
        <f>'2a) female mx'!DP24</f>
        <v>2.7900617904354708E-2</v>
      </c>
      <c r="AB24" s="32">
        <f>'2a) female mx'!DQ24</f>
        <v>2.7630740530151691E-2</v>
      </c>
      <c r="AC24" s="32">
        <f>'2a) female mx'!DR24</f>
        <v>2.7363473628496501E-2</v>
      </c>
      <c r="AD24" s="32">
        <f>'2a) female mx'!DS24</f>
        <v>2.7098791948784322E-2</v>
      </c>
      <c r="AE24" s="32">
        <f>'2a) female mx'!DT24</f>
        <v>2.683667048465466E-2</v>
      </c>
      <c r="AF24" s="32">
        <f>'2a) female mx'!DU24</f>
        <v>2.6577084471628768E-2</v>
      </c>
      <c r="AG24" s="32">
        <f>'2a) female mx'!DV24</f>
        <v>2.6320009384770009E-2</v>
      </c>
      <c r="AH24" s="32">
        <f>'2a) female mx'!DW24</f>
        <v>2.6065420936366795E-2</v>
      </c>
      <c r="AI24" s="32">
        <f>'2a) female mx'!DX24</f>
        <v>2.5813295073637964E-2</v>
      </c>
      <c r="AJ24" s="32">
        <f>'2a) female mx'!DY24</f>
        <v>2.5563607976460311E-2</v>
      </c>
      <c r="AK24" s="32">
        <f>'2a) female mx'!DZ24</f>
        <v>2.5316336055118183E-2</v>
      </c>
      <c r="AL24" s="32">
        <f>'2a) female mx'!EA24</f>
        <v>2.507145594807474E-2</v>
      </c>
      <c r="AM24" s="32">
        <f>'2a) female mx'!EB24</f>
        <v>2.4828944519764869E-2</v>
      </c>
      <c r="AN24" s="32">
        <f>'2a) female mx'!EC24</f>
        <v>2.4588778858409367E-2</v>
      </c>
      <c r="AO24" s="32">
        <f>'2a) female mx'!ED24</f>
        <v>2.4350936273850314E-2</v>
      </c>
      <c r="AP24" s="32">
        <f>'2a) female mx'!EE24</f>
        <v>2.4115394295407391E-2</v>
      </c>
      <c r="AQ24" s="32">
        <f>'2a) female mx'!EF24</f>
        <v>2.3882130669754888E-2</v>
      </c>
      <c r="AR24" s="32">
        <f>'2a) female mx'!EG24</f>
        <v>2.3651123358819283E-2</v>
      </c>
      <c r="AS24" s="32">
        <f>'2a) female mx'!EH24</f>
        <v>2.3422350537697149E-2</v>
      </c>
      <c r="AT24" s="32">
        <f>'2a) female mx'!EI24</f>
        <v>2.3195790592593222E-2</v>
      </c>
      <c r="AU24" s="32">
        <f>'2a) female mx'!EJ24</f>
        <v>2.297142211877834E-2</v>
      </c>
      <c r="AV24" s="32">
        <f>'2a) female mx'!EK24</f>
        <v>2.2749223918567249E-2</v>
      </c>
      <c r="AW24" s="32">
        <f>'2a) female mx'!EL24</f>
        <v>2.2529174999315851E-2</v>
      </c>
      <c r="AX24" s="32">
        <f>'2a) female mx'!EM24</f>
        <v>2.231125457143792E-2</v>
      </c>
      <c r="AY24" s="32">
        <f>'2a) female mx'!EN24</f>
        <v>2.2095442046440941E-2</v>
      </c>
      <c r="AZ24" s="32">
        <f>'2a) female mx'!EO24</f>
        <v>2.1881717034980968E-2</v>
      </c>
      <c r="BB24" s="31">
        <f t="shared" si="101"/>
        <v>81</v>
      </c>
      <c r="BC24" s="32">
        <v>0</v>
      </c>
      <c r="BD24" s="32">
        <f t="shared" ca="1" si="104"/>
        <v>3.5575109494394186E-2</v>
      </c>
      <c r="BE24" s="32">
        <f t="shared" ca="1" si="3"/>
        <v>4.2466561106976865E-2</v>
      </c>
      <c r="BF24" s="32">
        <f t="shared" ca="1" si="4"/>
        <v>4.8758677552762975E-2</v>
      </c>
      <c r="BG24" s="32">
        <f t="shared" ca="1" si="5"/>
        <v>5.2904199937899833E-2</v>
      </c>
      <c r="BH24" s="32">
        <f t="shared" ca="1" si="6"/>
        <v>6.1914401855407003E-2</v>
      </c>
      <c r="BI24" s="32">
        <f t="shared" ca="1" si="7"/>
        <v>7.3574855884528334E-2</v>
      </c>
      <c r="BJ24" s="32">
        <f t="shared" ca="1" si="8"/>
        <v>8.3092108985260357E-2</v>
      </c>
      <c r="BK24" s="32">
        <f t="shared" ca="1" si="9"/>
        <v>9.6166102932851438E-2</v>
      </c>
      <c r="BL24" s="32">
        <f t="shared" ca="1" si="10"/>
        <v>0.11678120000881839</v>
      </c>
      <c r="BM24" s="32">
        <f t="shared" ca="1" si="11"/>
        <v>0.13366365182211865</v>
      </c>
      <c r="BN24" s="32">
        <f t="shared" ca="1" si="12"/>
        <v>0.14626798977206568</v>
      </c>
      <c r="BO24" s="32">
        <f t="shared" ca="1" si="13"/>
        <v>0.16256474234309834</v>
      </c>
      <c r="BP24" s="32">
        <f t="shared" ca="1" si="14"/>
        <v>0.18385503859068991</v>
      </c>
      <c r="BQ24" s="32">
        <f t="shared" ca="1" si="15"/>
        <v>0.21590903145856699</v>
      </c>
      <c r="BR24" s="32">
        <f t="shared" ca="1" si="16"/>
        <v>0.24006901804292136</v>
      </c>
      <c r="BS24" s="32">
        <f t="shared" ca="1" si="17"/>
        <v>0.27072865007084579</v>
      </c>
      <c r="BT24" s="32">
        <f t="shared" ca="1" si="18"/>
        <v>0.30412753883432453</v>
      </c>
      <c r="BU24" s="32">
        <f t="shared" ca="1" si="19"/>
        <v>0.33964562392228004</v>
      </c>
      <c r="BV24" s="32">
        <f t="shared" ca="1" si="20"/>
        <v>0.3773621231369273</v>
      </c>
      <c r="BW24" s="32">
        <f t="shared" ca="1" si="21"/>
        <v>0.41854535919656183</v>
      </c>
      <c r="BX24" s="32">
        <f t="shared" ca="1" si="22"/>
        <v>0.46088798318955571</v>
      </c>
      <c r="BY24" s="32">
        <f t="shared" ca="1" si="23"/>
        <v>0.50342065730060048</v>
      </c>
      <c r="BZ24" s="32">
        <f t="shared" ca="1" si="24"/>
        <v>0.54790909049691394</v>
      </c>
      <c r="CA24" s="32">
        <f t="shared" ca="1" si="25"/>
        <v>0.59262824584274054</v>
      </c>
      <c r="CB24" s="32">
        <f t="shared" ca="1" si="26"/>
        <v>0.64018641965907408</v>
      </c>
      <c r="CC24" s="32">
        <f t="shared" ca="1" si="27"/>
        <v>0.66104894624489829</v>
      </c>
      <c r="CD24" s="32">
        <f t="shared" ca="1" si="28"/>
        <v>0.71437645914074432</v>
      </c>
      <c r="CE24" s="32">
        <f t="shared" ca="1" si="29"/>
        <v>0.86058802624940656</v>
      </c>
      <c r="CF24" s="32">
        <f t="shared" ca="1" si="30"/>
        <v>0.93460922161795168</v>
      </c>
      <c r="CG24" s="32"/>
      <c r="CH24" s="32" t="str">
        <f t="shared" ca="1" si="32"/>
        <v/>
      </c>
      <c r="CI24" s="32" t="str">
        <f t="shared" ca="1" si="33"/>
        <v/>
      </c>
      <c r="CJ24" s="32" t="str">
        <f t="shared" ca="1" si="34"/>
        <v/>
      </c>
      <c r="CK24" s="32" t="str">
        <f t="shared" ca="1" si="35"/>
        <v/>
      </c>
      <c r="CL24" s="32" t="str">
        <f t="shared" ca="1" si="36"/>
        <v/>
      </c>
      <c r="CM24" s="32" t="str">
        <f t="shared" ca="1" si="37"/>
        <v/>
      </c>
      <c r="CN24" s="32" t="str">
        <f t="shared" ca="1" si="38"/>
        <v/>
      </c>
      <c r="CO24" s="32" t="str">
        <f t="shared" ca="1" si="39"/>
        <v/>
      </c>
      <c r="CP24" s="32" t="str">
        <f t="shared" ca="1" si="40"/>
        <v/>
      </c>
      <c r="CQ24" s="32" t="str">
        <f t="shared" ca="1" si="41"/>
        <v/>
      </c>
      <c r="CR24" s="32" t="str">
        <f t="shared" ca="1" si="42"/>
        <v/>
      </c>
      <c r="CS24" s="32" t="str">
        <f t="shared" ca="1" si="43"/>
        <v/>
      </c>
      <c r="CT24" s="32" t="str">
        <f t="shared" ca="1" si="44"/>
        <v/>
      </c>
      <c r="CU24" s="32" t="str">
        <f t="shared" ca="1" si="45"/>
        <v/>
      </c>
      <c r="CV24" s="32" t="str">
        <f t="shared" ca="1" si="46"/>
        <v/>
      </c>
      <c r="CW24" s="32" t="str">
        <f t="shared" ca="1" si="47"/>
        <v/>
      </c>
      <c r="CX24" s="32" t="str">
        <f t="shared" ca="1" si="48"/>
        <v/>
      </c>
      <c r="CY24" s="32" t="str">
        <f t="shared" ca="1" si="49"/>
        <v/>
      </c>
      <c r="CZ24" s="32" t="str">
        <f t="shared" ca="1" si="50"/>
        <v/>
      </c>
      <c r="DA24" s="32" t="str">
        <f t="shared" ca="1" si="51"/>
        <v/>
      </c>
      <c r="DB24" s="32"/>
      <c r="DC24" s="32"/>
      <c r="DD24" s="32"/>
      <c r="DE24" s="31">
        <f t="shared" si="102"/>
        <v>81</v>
      </c>
      <c r="DG24" s="32">
        <f t="shared" ca="1" si="103"/>
        <v>3.5230998221653036E-2</v>
      </c>
      <c r="DH24" s="32">
        <f t="shared" ca="1" si="52"/>
        <v>4.2031593218450375E-2</v>
      </c>
      <c r="DI24" s="32">
        <f t="shared" ca="1" si="53"/>
        <v>4.8244529433377314E-2</v>
      </c>
      <c r="DJ24" s="32">
        <f t="shared" ca="1" si="54"/>
        <v>5.2361256218026835E-2</v>
      </c>
      <c r="DK24" s="32">
        <f t="shared" ca="1" si="55"/>
        <v>6.1301936195882492E-2</v>
      </c>
      <c r="DL24" s="32">
        <f t="shared" ca="1" si="56"/>
        <v>7.2993994229731129E-2</v>
      </c>
      <c r="DM24" s="32">
        <f t="shared" ca="1" si="57"/>
        <v>8.2438250957757322E-2</v>
      </c>
      <c r="DN24" s="32">
        <f t="shared" ca="1" si="58"/>
        <v>9.549877183113796E-2</v>
      </c>
      <c r="DO24" s="32">
        <f t="shared" ca="1" si="59"/>
        <v>0.1161807216349688</v>
      </c>
      <c r="DP24" s="32">
        <f t="shared" ca="1" si="60"/>
        <v>0.13306963677339603</v>
      </c>
      <c r="DQ24" s="32">
        <f t="shared" ca="1" si="61"/>
        <v>0.14565709605234328</v>
      </c>
      <c r="DR24" s="32">
        <f t="shared" ca="1" si="62"/>
        <v>0.16195551913566675</v>
      </c>
      <c r="DS24" s="32">
        <f t="shared" ca="1" si="63"/>
        <v>0.18327462986315343</v>
      </c>
      <c r="DT24" s="32">
        <f t="shared" ca="1" si="64"/>
        <v>0.21543143793177022</v>
      </c>
      <c r="DU24" s="32">
        <f t="shared" ca="1" si="65"/>
        <v>0.23964121818333001</v>
      </c>
      <c r="DV24" s="32">
        <f t="shared" ca="1" si="66"/>
        <v>0.27040319831255094</v>
      </c>
      <c r="DW24" s="32">
        <f t="shared" ca="1" si="67"/>
        <v>0.30392591662645169</v>
      </c>
      <c r="DX24" s="32">
        <f t="shared" ca="1" si="68"/>
        <v>0.33958045448709306</v>
      </c>
      <c r="DY24" s="32">
        <f t="shared" ca="1" si="69"/>
        <v>0.37745196113046459</v>
      </c>
      <c r="DZ24" s="32">
        <f t="shared" ca="1" si="70"/>
        <v>0.41884299493539401</v>
      </c>
      <c r="EA24" s="32">
        <f t="shared" ca="1" si="71"/>
        <v>0.46143529029588987</v>
      </c>
      <c r="EB24" s="32">
        <f t="shared" ca="1" si="72"/>
        <v>0.50411971953097123</v>
      </c>
      <c r="EC24" s="32">
        <f t="shared" ca="1" si="73"/>
        <v>0.54889004261844532</v>
      </c>
      <c r="ED24" s="32">
        <f t="shared" ca="1" si="74"/>
        <v>0.59378743302180848</v>
      </c>
      <c r="EE24" s="32">
        <f t="shared" ca="1" si="75"/>
        <v>0.64178048263117737</v>
      </c>
      <c r="EF24" s="32">
        <f t="shared" ca="1" si="76"/>
        <v>0.662305727491598</v>
      </c>
      <c r="EG24" s="32">
        <f t="shared" ca="1" si="77"/>
        <v>0.71597106310257086</v>
      </c>
      <c r="EH24" s="32">
        <f t="shared" ca="1" si="78"/>
        <v>0.86561376399607992</v>
      </c>
      <c r="EI24" s="32">
        <f t="shared" ca="1" si="79"/>
        <v>0.94014078278373081</v>
      </c>
      <c r="EJ24" s="32"/>
      <c r="EK24" s="32" t="str">
        <f t="shared" ca="1" si="81"/>
        <v/>
      </c>
      <c r="EL24" s="32" t="str">
        <f t="shared" ca="1" si="82"/>
        <v/>
      </c>
      <c r="EM24" s="32" t="str">
        <f t="shared" ca="1" si="83"/>
        <v/>
      </c>
      <c r="EN24" s="32" t="str">
        <f t="shared" ca="1" si="84"/>
        <v/>
      </c>
      <c r="EO24" s="32" t="str">
        <f t="shared" ca="1" si="85"/>
        <v/>
      </c>
      <c r="EP24" s="32" t="str">
        <f t="shared" ca="1" si="86"/>
        <v/>
      </c>
      <c r="EQ24" s="32" t="str">
        <f t="shared" ca="1" si="87"/>
        <v/>
      </c>
      <c r="ER24" s="32" t="str">
        <f t="shared" ca="1" si="88"/>
        <v/>
      </c>
      <c r="ES24" s="32" t="str">
        <f t="shared" ca="1" si="89"/>
        <v/>
      </c>
      <c r="ET24" s="32" t="str">
        <f t="shared" ca="1" si="90"/>
        <v/>
      </c>
      <c r="EU24" s="32" t="str">
        <f t="shared" ca="1" si="91"/>
        <v/>
      </c>
      <c r="EV24" s="32" t="str">
        <f t="shared" ca="1" si="92"/>
        <v/>
      </c>
      <c r="EW24" s="32" t="str">
        <f t="shared" ca="1" si="93"/>
        <v/>
      </c>
      <c r="EX24" s="32" t="str">
        <f t="shared" ca="1" si="94"/>
        <v/>
      </c>
      <c r="EY24" s="32" t="str">
        <f t="shared" ca="1" si="95"/>
        <v/>
      </c>
      <c r="EZ24" s="32" t="str">
        <f t="shared" ca="1" si="96"/>
        <v/>
      </c>
      <c r="FA24" s="32" t="str">
        <f t="shared" ca="1" si="97"/>
        <v/>
      </c>
      <c r="FB24" s="32" t="str">
        <f t="shared" ca="1" si="98"/>
        <v/>
      </c>
      <c r="FC24" s="32" t="str">
        <f t="shared" ca="1" si="99"/>
        <v/>
      </c>
      <c r="FD24" s="32" t="str">
        <f t="shared" ca="1" si="100"/>
        <v/>
      </c>
      <c r="FE24" s="32"/>
    </row>
    <row r="25" spans="1:161" x14ac:dyDescent="0.25">
      <c r="A25" s="31">
        <f>'2a) female mx'!CP25</f>
        <v>82</v>
      </c>
      <c r="B25" s="32">
        <f>'2a) female mx'!CQ25</f>
        <v>4.290603030153442E-2</v>
      </c>
      <c r="C25" s="32">
        <f>'2a) female mx'!CR25</f>
        <v>4.2466561106976865E-2</v>
      </c>
      <c r="D25" s="32">
        <f>'2a) female mx'!CS25</f>
        <v>4.2031593218450375E-2</v>
      </c>
      <c r="E25" s="32">
        <f>'2a) female mx'!CT25</f>
        <v>4.160108053088947E-2</v>
      </c>
      <c r="F25" s="32">
        <f>'2a) female mx'!CU25</f>
        <v>4.1174977411464316E-2</v>
      </c>
      <c r="G25" s="32">
        <f>'2a) female mx'!CV25</f>
        <v>4.0753238694743781E-2</v>
      </c>
      <c r="H25" s="32">
        <f>'2a) female mx'!CW25</f>
        <v>4.0335819677908044E-2</v>
      </c>
      <c r="I25" s="32">
        <f>'2a) female mx'!CX25</f>
        <v>3.9922676116010282E-2</v>
      </c>
      <c r="J25" s="32">
        <f>'2a) female mx'!CY25</f>
        <v>3.9513764217286855E-2</v>
      </c>
      <c r="K25" s="32">
        <f>'2a) female mx'!CZ25</f>
        <v>3.910904063851553E-2</v>
      </c>
      <c r="L25" s="32">
        <f>'2a) female mx'!DA25</f>
        <v>3.8708462480421223E-2</v>
      </c>
      <c r="M25" s="32">
        <f>'2a) female mx'!DB25</f>
        <v>3.831198728312888E-2</v>
      </c>
      <c r="N25" s="32">
        <f>'2a) female mx'!DC25</f>
        <v>3.791957302166285E-2</v>
      </c>
      <c r="O25" s="32">
        <f>'2a) female mx'!DD25</f>
        <v>3.7531178101492375E-2</v>
      </c>
      <c r="P25" s="32">
        <f>'2a) female mx'!DE25</f>
        <v>3.7146761354122738E-2</v>
      </c>
      <c r="Q25" s="32">
        <f>'2a) female mx'!DF25</f>
        <v>3.676628203273153E-2</v>
      </c>
      <c r="R25" s="32">
        <f>'2a) female mx'!DG25</f>
        <v>3.6389699807849674E-2</v>
      </c>
      <c r="S25" s="32">
        <f>'2a) female mx'!DH25</f>
        <v>3.6016974763086559E-2</v>
      </c>
      <c r="T25" s="32">
        <f>'2a) female mx'!DI25</f>
        <v>3.5648067390899124E-2</v>
      </c>
      <c r="U25" s="32">
        <f>'2a) female mx'!DJ25</f>
        <v>3.5282938588404165E-2</v>
      </c>
      <c r="V25" s="32">
        <f>'2a) female mx'!DK25</f>
        <v>3.4921549653233547E-2</v>
      </c>
      <c r="W25" s="32">
        <f>'2a) female mx'!DL25</f>
        <v>3.4563862279431944E-2</v>
      </c>
      <c r="X25" s="32">
        <f>'2a) female mx'!DM25</f>
        <v>3.4209838553396467E-2</v>
      </c>
      <c r="Y25" s="32">
        <f>'2a) female mx'!DN25</f>
        <v>3.385944094985803E-2</v>
      </c>
      <c r="Z25" s="32">
        <f>'2a) female mx'!DO25</f>
        <v>3.351263232790376E-2</v>
      </c>
      <c r="AA25" s="32">
        <f>'2a) female mx'!DP25</f>
        <v>3.3169375927040209E-2</v>
      </c>
      <c r="AB25" s="32">
        <f>'2a) female mx'!DQ25</f>
        <v>3.2829635363296847E-2</v>
      </c>
      <c r="AC25" s="32">
        <f>'2a) female mx'!DR25</f>
        <v>3.2493374625369519E-2</v>
      </c>
      <c r="AD25" s="32">
        <f>'2a) female mx'!DS25</f>
        <v>3.2160558070803355E-2</v>
      </c>
      <c r="AE25" s="32">
        <f>'2a) female mx'!DT25</f>
        <v>3.1831150422214807E-2</v>
      </c>
      <c r="AF25" s="32">
        <f>'2a) female mx'!DU25</f>
        <v>3.150511676355236E-2</v>
      </c>
      <c r="AG25" s="32">
        <f>'2a) female mx'!DV25</f>
        <v>3.1182422536395558E-2</v>
      </c>
      <c r="AH25" s="32">
        <f>'2a) female mx'!DW25</f>
        <v>3.0863033536291929E-2</v>
      </c>
      <c r="AI25" s="32">
        <f>'2a) female mx'!DX25</f>
        <v>3.0546915909131438E-2</v>
      </c>
      <c r="AJ25" s="32">
        <f>'2a) female mx'!DY25</f>
        <v>3.0234036147558083E-2</v>
      </c>
      <c r="AK25" s="32">
        <f>'2a) female mx'!DZ25</f>
        <v>2.9924361087418198E-2</v>
      </c>
      <c r="AL25" s="32">
        <f>'2a) female mx'!EA25</f>
        <v>2.9617857904245207E-2</v>
      </c>
      <c r="AM25" s="32">
        <f>'2a) female mx'!EB25</f>
        <v>2.9314494109780327E-2</v>
      </c>
      <c r="AN25" s="32">
        <f>'2a) female mx'!EC25</f>
        <v>2.9014237548528922E-2</v>
      </c>
      <c r="AO25" s="32">
        <f>'2a) female mx'!ED25</f>
        <v>2.8717056394352146E-2</v>
      </c>
      <c r="AP25" s="32">
        <f>'2a) female mx'!EE25</f>
        <v>2.8422919147093488E-2</v>
      </c>
      <c r="AQ25" s="32">
        <f>'2a) female mx'!EF25</f>
        <v>2.8131794629239853E-2</v>
      </c>
      <c r="AR25" s="32">
        <f>'2a) female mx'!EG25</f>
        <v>2.7843651982616863E-2</v>
      </c>
      <c r="AS25" s="32">
        <f>'2a) female mx'!EH25</f>
        <v>2.7558460665117981E-2</v>
      </c>
      <c r="AT25" s="32">
        <f>'2a) female mx'!EI25</f>
        <v>2.7276190447467191E-2</v>
      </c>
      <c r="AU25" s="32">
        <f>'2a) female mx'!EJ25</f>
        <v>2.6996811410014775E-2</v>
      </c>
      <c r="AV25" s="32">
        <f>'2a) female mx'!EK25</f>
        <v>2.6720293939565938E-2</v>
      </c>
      <c r="AW25" s="32">
        <f>'2a) female mx'!EL25</f>
        <v>2.6446608726241924E-2</v>
      </c>
      <c r="AX25" s="32">
        <f>'2a) female mx'!EM25</f>
        <v>2.6175726760373254E-2</v>
      </c>
      <c r="AY25" s="32">
        <f>'2a) female mx'!EN25</f>
        <v>2.5907619329424824E-2</v>
      </c>
      <c r="AZ25" s="32">
        <f>'2a) female mx'!EO25</f>
        <v>2.5642258014952467E-2</v>
      </c>
      <c r="BB25" s="31">
        <f t="shared" si="101"/>
        <v>82</v>
      </c>
      <c r="BC25" s="32">
        <v>0</v>
      </c>
      <c r="BD25" s="32">
        <f t="shared" ca="1" si="104"/>
        <v>4.290603030153442E-2</v>
      </c>
      <c r="BE25" s="32">
        <f t="shared" ca="1" si="3"/>
        <v>4.9278305014403036E-2</v>
      </c>
      <c r="BF25" s="32">
        <f t="shared" ca="1" si="4"/>
        <v>5.3452773543383715E-2</v>
      </c>
      <c r="BG25" s="32">
        <f t="shared" ca="1" si="5"/>
        <v>6.2532986639503657E-2</v>
      </c>
      <c r="BH25" s="32">
        <f t="shared" ca="1" si="6"/>
        <v>7.4160339841003564E-2</v>
      </c>
      <c r="BI25" s="32">
        <f t="shared" ca="1" si="7"/>
        <v>8.3751153080094579E-2</v>
      </c>
      <c r="BJ25" s="32">
        <f t="shared" ca="1" si="8"/>
        <v>9.6838097244266716E-2</v>
      </c>
      <c r="BK25" s="32">
        <f t="shared" ca="1" si="9"/>
        <v>0.11738478194642959</v>
      </c>
      <c r="BL25" s="32">
        <f t="shared" ca="1" si="10"/>
        <v>0.13426031851915612</v>
      </c>
      <c r="BM25" s="32">
        <f t="shared" ca="1" si="11"/>
        <v>0.14688144561300914</v>
      </c>
      <c r="BN25" s="32">
        <f t="shared" ca="1" si="12"/>
        <v>0.16317625724715409</v>
      </c>
      <c r="BO25" s="32">
        <f t="shared" ca="1" si="13"/>
        <v>0.18443728540291521</v>
      </c>
      <c r="BP25" s="32">
        <f t="shared" ca="1" si="14"/>
        <v>0.21638768377037221</v>
      </c>
      <c r="BQ25" s="32">
        <f t="shared" ca="1" si="15"/>
        <v>0.24049758159717782</v>
      </c>
      <c r="BR25" s="32">
        <f t="shared" ca="1" si="16"/>
        <v>0.27105449353621974</v>
      </c>
      <c r="BS25" s="32">
        <f t="shared" ca="1" si="17"/>
        <v>0.30432929479688059</v>
      </c>
      <c r="BT25" s="32">
        <f t="shared" ca="1" si="18"/>
        <v>0.33971080586423885</v>
      </c>
      <c r="BU25" s="32">
        <f t="shared" ca="1" si="19"/>
        <v>0.37727230652588606</v>
      </c>
      <c r="BV25" s="32">
        <f t="shared" ca="1" si="20"/>
        <v>0.41824793496188289</v>
      </c>
      <c r="BW25" s="32">
        <f t="shared" ca="1" si="21"/>
        <v>0.46034132524264842</v>
      </c>
      <c r="BX25" s="32">
        <f t="shared" ca="1" si="22"/>
        <v>0.50272256445901364</v>
      </c>
      <c r="BY25" s="32">
        <f t="shared" ca="1" si="23"/>
        <v>0.54692989148983173</v>
      </c>
      <c r="BZ25" s="32">
        <f t="shared" ca="1" si="24"/>
        <v>0.59147132161981042</v>
      </c>
      <c r="CA25" s="32">
        <f t="shared" ca="1" si="25"/>
        <v>0.63859631604196498</v>
      </c>
      <c r="CB25" s="32">
        <f t="shared" ca="1" si="26"/>
        <v>0.65979454984712327</v>
      </c>
      <c r="CC25" s="32">
        <f t="shared" ca="1" si="27"/>
        <v>0.71278540666573909</v>
      </c>
      <c r="CD25" s="32">
        <f t="shared" ca="1" si="28"/>
        <v>0.85559146784454687</v>
      </c>
      <c r="CE25" s="32">
        <f t="shared" ca="1" si="29"/>
        <v>0.92911020682128131</v>
      </c>
      <c r="CF25" s="32"/>
      <c r="CG25" s="32" t="str">
        <f t="shared" ca="1" si="31"/>
        <v/>
      </c>
      <c r="CH25" s="32" t="str">
        <f t="shared" ca="1" si="32"/>
        <v/>
      </c>
      <c r="CI25" s="32" t="str">
        <f t="shared" ca="1" si="33"/>
        <v/>
      </c>
      <c r="CJ25" s="32" t="str">
        <f t="shared" ca="1" si="34"/>
        <v/>
      </c>
      <c r="CK25" s="32" t="str">
        <f t="shared" ca="1" si="35"/>
        <v/>
      </c>
      <c r="CL25" s="32" t="str">
        <f t="shared" ca="1" si="36"/>
        <v/>
      </c>
      <c r="CM25" s="32" t="str">
        <f t="shared" ca="1" si="37"/>
        <v/>
      </c>
      <c r="CN25" s="32" t="str">
        <f t="shared" ca="1" si="38"/>
        <v/>
      </c>
      <c r="CO25" s="32" t="str">
        <f t="shared" ca="1" si="39"/>
        <v/>
      </c>
      <c r="CP25" s="32" t="str">
        <f t="shared" ca="1" si="40"/>
        <v/>
      </c>
      <c r="CQ25" s="32" t="str">
        <f t="shared" ca="1" si="41"/>
        <v/>
      </c>
      <c r="CR25" s="32" t="str">
        <f t="shared" ca="1" si="42"/>
        <v/>
      </c>
      <c r="CS25" s="32" t="str">
        <f t="shared" ca="1" si="43"/>
        <v/>
      </c>
      <c r="CT25" s="32" t="str">
        <f t="shared" ca="1" si="44"/>
        <v/>
      </c>
      <c r="CU25" s="32" t="str">
        <f t="shared" ca="1" si="45"/>
        <v/>
      </c>
      <c r="CV25" s="32" t="str">
        <f t="shared" ca="1" si="46"/>
        <v/>
      </c>
      <c r="CW25" s="32" t="str">
        <f t="shared" ca="1" si="47"/>
        <v/>
      </c>
      <c r="CX25" s="32" t="str">
        <f t="shared" ca="1" si="48"/>
        <v/>
      </c>
      <c r="CY25" s="32" t="str">
        <f t="shared" ca="1" si="49"/>
        <v/>
      </c>
      <c r="CZ25" s="32" t="str">
        <f t="shared" ca="1" si="50"/>
        <v/>
      </c>
      <c r="DA25" s="32" t="str">
        <f t="shared" ca="1" si="51"/>
        <v/>
      </c>
      <c r="DB25" s="32"/>
      <c r="DC25" s="32"/>
      <c r="DD25" s="32"/>
      <c r="DE25" s="31">
        <f t="shared" si="102"/>
        <v>82</v>
      </c>
      <c r="DG25" s="32">
        <f t="shared" ca="1" si="103"/>
        <v>4.2466561106976865E-2</v>
      </c>
      <c r="DH25" s="32">
        <f t="shared" ca="1" si="52"/>
        <v>4.8758677552762975E-2</v>
      </c>
      <c r="DI25" s="32">
        <f t="shared" ca="1" si="53"/>
        <v>5.2904199937899833E-2</v>
      </c>
      <c r="DJ25" s="32">
        <f t="shared" ca="1" si="54"/>
        <v>6.1914401855407003E-2</v>
      </c>
      <c r="DK25" s="32">
        <f t="shared" ca="1" si="55"/>
        <v>7.3574855884528334E-2</v>
      </c>
      <c r="DL25" s="32">
        <f t="shared" ca="1" si="56"/>
        <v>8.3092108985260357E-2</v>
      </c>
      <c r="DM25" s="32">
        <f t="shared" ca="1" si="57"/>
        <v>9.6166102932851438E-2</v>
      </c>
      <c r="DN25" s="32">
        <f t="shared" ca="1" si="58"/>
        <v>0.11678120000881839</v>
      </c>
      <c r="DO25" s="32">
        <f t="shared" ca="1" si="59"/>
        <v>0.13366365182211865</v>
      </c>
      <c r="DP25" s="32">
        <f t="shared" ca="1" si="60"/>
        <v>0.14626798977206568</v>
      </c>
      <c r="DQ25" s="32">
        <f t="shared" ca="1" si="61"/>
        <v>0.16256474234309834</v>
      </c>
      <c r="DR25" s="32">
        <f t="shared" ca="1" si="62"/>
        <v>0.18385503859068991</v>
      </c>
      <c r="DS25" s="32">
        <f t="shared" ca="1" si="63"/>
        <v>0.21590903145856699</v>
      </c>
      <c r="DT25" s="32">
        <f t="shared" ca="1" si="64"/>
        <v>0.24006901804292136</v>
      </c>
      <c r="DU25" s="32">
        <f t="shared" ca="1" si="65"/>
        <v>0.27072865007084579</v>
      </c>
      <c r="DV25" s="32">
        <f t="shared" ca="1" si="66"/>
        <v>0.30412753883432453</v>
      </c>
      <c r="DW25" s="32">
        <f t="shared" ca="1" si="67"/>
        <v>0.33964562392228004</v>
      </c>
      <c r="DX25" s="32">
        <f t="shared" ca="1" si="68"/>
        <v>0.3773621231369273</v>
      </c>
      <c r="DY25" s="32">
        <f t="shared" ca="1" si="69"/>
        <v>0.41854535919656183</v>
      </c>
      <c r="DZ25" s="32">
        <f t="shared" ca="1" si="70"/>
        <v>0.46088798318955571</v>
      </c>
      <c r="EA25" s="32">
        <f t="shared" ca="1" si="71"/>
        <v>0.50342065730060048</v>
      </c>
      <c r="EB25" s="32">
        <f t="shared" ca="1" si="72"/>
        <v>0.54790909049691394</v>
      </c>
      <c r="EC25" s="32">
        <f t="shared" ca="1" si="73"/>
        <v>0.59262824584274054</v>
      </c>
      <c r="ED25" s="32">
        <f t="shared" ca="1" si="74"/>
        <v>0.64018641965907408</v>
      </c>
      <c r="EE25" s="32">
        <f t="shared" ca="1" si="75"/>
        <v>0.66104894624489829</v>
      </c>
      <c r="EF25" s="32">
        <f t="shared" ca="1" si="76"/>
        <v>0.71437645914074432</v>
      </c>
      <c r="EG25" s="32">
        <f t="shared" ca="1" si="77"/>
        <v>0.86058802624940656</v>
      </c>
      <c r="EH25" s="32">
        <f t="shared" ca="1" si="78"/>
        <v>0.93460922161795168</v>
      </c>
      <c r="EI25" s="32"/>
      <c r="EJ25" s="32" t="str">
        <f t="shared" ca="1" si="80"/>
        <v/>
      </c>
      <c r="EK25" s="32" t="str">
        <f t="shared" ca="1" si="81"/>
        <v/>
      </c>
      <c r="EL25" s="32" t="str">
        <f t="shared" ca="1" si="82"/>
        <v/>
      </c>
      <c r="EM25" s="32" t="str">
        <f t="shared" ca="1" si="83"/>
        <v/>
      </c>
      <c r="EN25" s="32" t="str">
        <f t="shared" ca="1" si="84"/>
        <v/>
      </c>
      <c r="EO25" s="32" t="str">
        <f t="shared" ca="1" si="85"/>
        <v/>
      </c>
      <c r="EP25" s="32" t="str">
        <f t="shared" ca="1" si="86"/>
        <v/>
      </c>
      <c r="EQ25" s="32" t="str">
        <f t="shared" ca="1" si="87"/>
        <v/>
      </c>
      <c r="ER25" s="32" t="str">
        <f t="shared" ca="1" si="88"/>
        <v/>
      </c>
      <c r="ES25" s="32" t="str">
        <f t="shared" ca="1" si="89"/>
        <v/>
      </c>
      <c r="ET25" s="32" t="str">
        <f t="shared" ca="1" si="90"/>
        <v/>
      </c>
      <c r="EU25" s="32" t="str">
        <f t="shared" ca="1" si="91"/>
        <v/>
      </c>
      <c r="EV25" s="32" t="str">
        <f t="shared" ca="1" si="92"/>
        <v/>
      </c>
      <c r="EW25" s="32" t="str">
        <f t="shared" ca="1" si="93"/>
        <v/>
      </c>
      <c r="EX25" s="32" t="str">
        <f t="shared" ca="1" si="94"/>
        <v/>
      </c>
      <c r="EY25" s="32" t="str">
        <f t="shared" ca="1" si="95"/>
        <v/>
      </c>
      <c r="EZ25" s="32" t="str">
        <f t="shared" ca="1" si="96"/>
        <v/>
      </c>
      <c r="FA25" s="32" t="str">
        <f t="shared" ca="1" si="97"/>
        <v/>
      </c>
      <c r="FB25" s="32" t="str">
        <f t="shared" ca="1" si="98"/>
        <v/>
      </c>
      <c r="FC25" s="32" t="str">
        <f t="shared" ca="1" si="99"/>
        <v/>
      </c>
      <c r="FD25" s="32" t="str">
        <f t="shared" ca="1" si="100"/>
        <v/>
      </c>
      <c r="FE25" s="32"/>
    </row>
    <row r="26" spans="1:161" x14ac:dyDescent="0.25">
      <c r="A26" s="31">
        <f>'2a) female mx'!CP26</f>
        <v>83</v>
      </c>
      <c r="B26" s="32">
        <f>'2a) female mx'!CQ26</f>
        <v>4.9803470212348558E-2</v>
      </c>
      <c r="C26" s="32">
        <f>'2a) female mx'!CR26</f>
        <v>4.9278305014403036E-2</v>
      </c>
      <c r="D26" s="32">
        <f>'2a) female mx'!CS26</f>
        <v>4.8758677552762975E-2</v>
      </c>
      <c r="E26" s="32">
        <f>'2a) female mx'!CT26</f>
        <v>4.8244529433377314E-2</v>
      </c>
      <c r="F26" s="32">
        <f>'2a) female mx'!CU26</f>
        <v>4.7735802877945717E-2</v>
      </c>
      <c r="G26" s="32">
        <f>'2a) female mx'!CV26</f>
        <v>4.723244071742564E-2</v>
      </c>
      <c r="H26" s="32">
        <f>'2a) female mx'!CW26</f>
        <v>4.6734386385607882E-2</v>
      </c>
      <c r="I26" s="32">
        <f>'2a) female mx'!CX26</f>
        <v>4.6241583912759815E-2</v>
      </c>
      <c r="J26" s="32">
        <f>'2a) female mx'!CY26</f>
        <v>4.5753977919335727E-2</v>
      </c>
      <c r="K26" s="32">
        <f>'2a) female mx'!CZ26</f>
        <v>4.5271513609753435E-2</v>
      </c>
      <c r="L26" s="32">
        <f>'2a) female mx'!DA26</f>
        <v>4.4794136766236517E-2</v>
      </c>
      <c r="M26" s="32">
        <f>'2a) female mx'!DB26</f>
        <v>4.4321793742721528E-2</v>
      </c>
      <c r="N26" s="32">
        <f>'2a) female mx'!DC26</f>
        <v>4.385443145882939E-2</v>
      </c>
      <c r="O26" s="32">
        <f>'2a) female mx'!DD26</f>
        <v>4.3391997393900435E-2</v>
      </c>
      <c r="P26" s="32">
        <f>'2a) female mx'!DE26</f>
        <v>4.2934439581092262E-2</v>
      </c>
      <c r="Q26" s="32">
        <f>'2a) female mx'!DF26</f>
        <v>4.2481706601539888E-2</v>
      </c>
      <c r="R26" s="32">
        <f>'2a) female mx'!DG26</f>
        <v>4.2033747578577474E-2</v>
      </c>
      <c r="S26" s="32">
        <f>'2a) female mx'!DH26</f>
        <v>4.1590512172020949E-2</v>
      </c>
      <c r="T26" s="32">
        <f>'2a) female mx'!DI26</f>
        <v>4.1151950572510969E-2</v>
      </c>
      <c r="U26" s="32">
        <f>'2a) female mx'!DJ26</f>
        <v>4.071801349591548E-2</v>
      </c>
      <c r="V26" s="32">
        <f>'2a) female mx'!DK26</f>
        <v>4.0288652177791325E-2</v>
      </c>
      <c r="W26" s="32">
        <f>'2a) female mx'!DL26</f>
        <v>3.9863818367904279E-2</v>
      </c>
      <c r="X26" s="32">
        <f>'2a) female mx'!DM26</f>
        <v>3.9443464324806818E-2</v>
      </c>
      <c r="Y26" s="32">
        <f>'2a) female mx'!DN26</f>
        <v>3.902754281047309E-2</v>
      </c>
      <c r="Z26" s="32">
        <f>'2a) female mx'!DO26</f>
        <v>3.8616007084990502E-2</v>
      </c>
      <c r="AA26" s="32">
        <f>'2a) female mx'!DP26</f>
        <v>3.8208810901307171E-2</v>
      </c>
      <c r="AB26" s="32">
        <f>'2a) female mx'!DQ26</f>
        <v>3.7805908500034881E-2</v>
      </c>
      <c r="AC26" s="32">
        <f>'2a) female mx'!DR26</f>
        <v>3.7407254604306772E-2</v>
      </c>
      <c r="AD26" s="32">
        <f>'2a) female mx'!DS26</f>
        <v>3.7012804414689293E-2</v>
      </c>
      <c r="AE26" s="32">
        <f>'2a) female mx'!DT26</f>
        <v>3.6622513604147748E-2</v>
      </c>
      <c r="AF26" s="32">
        <f>'2a) female mx'!DU26</f>
        <v>3.6236338313064997E-2</v>
      </c>
      <c r="AG26" s="32">
        <f>'2a) female mx'!DV26</f>
        <v>3.5854235144312643E-2</v>
      </c>
      <c r="AH26" s="32">
        <f>'2a) female mx'!DW26</f>
        <v>3.5476161158374216E-2</v>
      </c>
      <c r="AI26" s="32">
        <f>'2a) female mx'!DX26</f>
        <v>3.5102073868519754E-2</v>
      </c>
      <c r="AJ26" s="32">
        <f>'2a) female mx'!DY26</f>
        <v>3.4731931236031292E-2</v>
      </c>
      <c r="AK26" s="32">
        <f>'2a) female mx'!DZ26</f>
        <v>3.4365691665478669E-2</v>
      </c>
      <c r="AL26" s="32">
        <f>'2a) female mx'!EA26</f>
        <v>3.40033140000452E-2</v>
      </c>
      <c r="AM26" s="32">
        <f>'2a) female mx'!EB26</f>
        <v>3.3644757516902594E-2</v>
      </c>
      <c r="AN26" s="32">
        <f>'2a) female mx'!EC26</f>
        <v>3.3289981922634618E-2</v>
      </c>
      <c r="AO26" s="32">
        <f>'2a) female mx'!ED26</f>
        <v>3.2938947348709113E-2</v>
      </c>
      <c r="AP26" s="32">
        <f>'2a) female mx'!EE26</f>
        <v>3.2591614346997658E-2</v>
      </c>
      <c r="AQ26" s="32">
        <f>'2a) female mx'!EF26</f>
        <v>3.224794388534253E-2</v>
      </c>
      <c r="AR26" s="32">
        <f>'2a) female mx'!EG26</f>
        <v>3.1907897343170399E-2</v>
      </c>
      <c r="AS26" s="32">
        <f>'2a) female mx'!EH26</f>
        <v>3.1571436507152252E-2</v>
      </c>
      <c r="AT26" s="32">
        <f>'2a) female mx'!EI26</f>
        <v>3.1238523566909135E-2</v>
      </c>
      <c r="AU26" s="32">
        <f>'2a) female mx'!EJ26</f>
        <v>3.0909121110763139E-2</v>
      </c>
      <c r="AV26" s="32">
        <f>'2a) female mx'!EK26</f>
        <v>3.0583192121533161E-2</v>
      </c>
      <c r="AW26" s="32">
        <f>'2a) female mx'!EL26</f>
        <v>3.0260699972375075E-2</v>
      </c>
      <c r="AX26" s="32">
        <f>'2a) female mx'!EM26</f>
        <v>2.9941608422665709E-2</v>
      </c>
      <c r="AY26" s="32">
        <f>'2a) female mx'!EN26</f>
        <v>2.9625881613930247E-2</v>
      </c>
      <c r="AZ26" s="32">
        <f>'2a) female mx'!EO26</f>
        <v>2.9313484065812547E-2</v>
      </c>
      <c r="BB26" s="31">
        <f t="shared" si="101"/>
        <v>83</v>
      </c>
      <c r="BC26" s="32">
        <v>0</v>
      </c>
      <c r="BD26" s="32">
        <f t="shared" ca="1" si="104"/>
        <v>4.9803470212348558E-2</v>
      </c>
      <c r="BE26" s="32">
        <f t="shared" ca="1" si="3"/>
        <v>5.4007035411821898E-2</v>
      </c>
      <c r="BF26" s="32">
        <f t="shared" ca="1" si="4"/>
        <v>6.3157751684147931E-2</v>
      </c>
      <c r="BG26" s="32">
        <f t="shared" ca="1" si="5"/>
        <v>7.4750482881878882E-2</v>
      </c>
      <c r="BH26" s="32">
        <f t="shared" ca="1" si="6"/>
        <v>8.4415424375492612E-2</v>
      </c>
      <c r="BI26" s="32">
        <f t="shared" ca="1" si="7"/>
        <v>9.7514787351194163E-2</v>
      </c>
      <c r="BJ26" s="32">
        <f t="shared" ca="1" si="8"/>
        <v>0.11799148348852662</v>
      </c>
      <c r="BK26" s="32">
        <f t="shared" ca="1" si="9"/>
        <v>0.13485964870131092</v>
      </c>
      <c r="BL26" s="32">
        <f t="shared" ca="1" si="10"/>
        <v>0.14749747432084831</v>
      </c>
      <c r="BM26" s="32">
        <f t="shared" ca="1" si="11"/>
        <v>0.16379007246844038</v>
      </c>
      <c r="BN26" s="32">
        <f t="shared" ca="1" si="12"/>
        <v>0.18502137612082264</v>
      </c>
      <c r="BO26" s="32">
        <f t="shared" ca="1" si="13"/>
        <v>0.21686739721442397</v>
      </c>
      <c r="BP26" s="32">
        <f t="shared" ca="1" si="14"/>
        <v>0.24092691020942275</v>
      </c>
      <c r="BQ26" s="32">
        <f t="shared" ca="1" si="15"/>
        <v>0.27138072918012329</v>
      </c>
      <c r="BR26" s="32">
        <f t="shared" ca="1" si="16"/>
        <v>0.30453118460285172</v>
      </c>
      <c r="BS26" s="32">
        <f t="shared" ca="1" si="17"/>
        <v>0.33977600031536975</v>
      </c>
      <c r="BT26" s="32">
        <f t="shared" ca="1" si="18"/>
        <v>0.37718251129225172</v>
      </c>
      <c r="BU26" s="32">
        <f t="shared" ca="1" si="19"/>
        <v>0.41795072208105949</v>
      </c>
      <c r="BV26" s="32">
        <f t="shared" ca="1" si="20"/>
        <v>0.4597953156852021</v>
      </c>
      <c r="BW26" s="32">
        <f t="shared" ca="1" si="21"/>
        <v>0.50202543966196067</v>
      </c>
      <c r="BX26" s="32">
        <f t="shared" ca="1" si="22"/>
        <v>0.54595244246410957</v>
      </c>
      <c r="BY26" s="32">
        <f t="shared" ca="1" si="23"/>
        <v>0.59031665593529303</v>
      </c>
      <c r="BZ26" s="32">
        <f t="shared" ca="1" si="24"/>
        <v>0.63701016194555082</v>
      </c>
      <c r="CA26" s="32">
        <f t="shared" ca="1" si="25"/>
        <v>0.65854253377282002</v>
      </c>
      <c r="CB26" s="32">
        <f t="shared" ca="1" si="26"/>
        <v>0.71119789776771747</v>
      </c>
      <c r="CC26" s="32">
        <f t="shared" ca="1" si="27"/>
        <v>0.85062391936677406</v>
      </c>
      <c r="CD26" s="32">
        <f t="shared" ca="1" si="28"/>
        <v>0.92364354689874939</v>
      </c>
      <c r="CE26" s="32"/>
      <c r="CF26" s="32" t="str">
        <f t="shared" ca="1" si="30"/>
        <v/>
      </c>
      <c r="CG26" s="32" t="str">
        <f t="shared" ca="1" si="31"/>
        <v/>
      </c>
      <c r="CH26" s="32" t="str">
        <f t="shared" ca="1" si="32"/>
        <v/>
      </c>
      <c r="CI26" s="32" t="str">
        <f t="shared" ca="1" si="33"/>
        <v/>
      </c>
      <c r="CJ26" s="32" t="str">
        <f t="shared" ca="1" si="34"/>
        <v/>
      </c>
      <c r="CK26" s="32" t="str">
        <f t="shared" ca="1" si="35"/>
        <v/>
      </c>
      <c r="CL26" s="32" t="str">
        <f t="shared" ca="1" si="36"/>
        <v/>
      </c>
      <c r="CM26" s="32" t="str">
        <f t="shared" ca="1" si="37"/>
        <v/>
      </c>
      <c r="CN26" s="32" t="str">
        <f t="shared" ca="1" si="38"/>
        <v/>
      </c>
      <c r="CO26" s="32" t="str">
        <f t="shared" ca="1" si="39"/>
        <v/>
      </c>
      <c r="CP26" s="32" t="str">
        <f t="shared" ca="1" si="40"/>
        <v/>
      </c>
      <c r="CQ26" s="32" t="str">
        <f t="shared" ca="1" si="41"/>
        <v/>
      </c>
      <c r="CR26" s="32" t="str">
        <f t="shared" ca="1" si="42"/>
        <v/>
      </c>
      <c r="CS26" s="32" t="str">
        <f t="shared" ca="1" si="43"/>
        <v/>
      </c>
      <c r="CT26" s="32" t="str">
        <f t="shared" ca="1" si="44"/>
        <v/>
      </c>
      <c r="CU26" s="32" t="str">
        <f t="shared" ca="1" si="45"/>
        <v/>
      </c>
      <c r="CV26" s="32" t="str">
        <f t="shared" ca="1" si="46"/>
        <v/>
      </c>
      <c r="CW26" s="32" t="str">
        <f t="shared" ca="1" si="47"/>
        <v/>
      </c>
      <c r="CX26" s="32" t="str">
        <f t="shared" ca="1" si="48"/>
        <v/>
      </c>
      <c r="CY26" s="32" t="str">
        <f t="shared" ca="1" si="49"/>
        <v/>
      </c>
      <c r="CZ26" s="32" t="str">
        <f t="shared" ca="1" si="50"/>
        <v/>
      </c>
      <c r="DA26" s="32" t="str">
        <f t="shared" ca="1" si="51"/>
        <v/>
      </c>
      <c r="DB26" s="32"/>
      <c r="DC26" s="32"/>
      <c r="DD26" s="32"/>
      <c r="DE26" s="31">
        <f t="shared" si="102"/>
        <v>83</v>
      </c>
      <c r="DG26" s="32">
        <f t="shared" ca="1" si="103"/>
        <v>4.9278305014403036E-2</v>
      </c>
      <c r="DH26" s="32">
        <f t="shared" ca="1" si="52"/>
        <v>5.3452773543383715E-2</v>
      </c>
      <c r="DI26" s="32">
        <f t="shared" ca="1" si="53"/>
        <v>6.2532986639503657E-2</v>
      </c>
      <c r="DJ26" s="32">
        <f t="shared" ca="1" si="54"/>
        <v>7.4160339841003564E-2</v>
      </c>
      <c r="DK26" s="32">
        <f t="shared" ca="1" si="55"/>
        <v>8.3751153080094579E-2</v>
      </c>
      <c r="DL26" s="32">
        <f t="shared" ca="1" si="56"/>
        <v>9.6838097244266716E-2</v>
      </c>
      <c r="DM26" s="32">
        <f t="shared" ca="1" si="57"/>
        <v>0.11738478194642959</v>
      </c>
      <c r="DN26" s="32">
        <f t="shared" ca="1" si="58"/>
        <v>0.13426031851915612</v>
      </c>
      <c r="DO26" s="32">
        <f t="shared" ca="1" si="59"/>
        <v>0.14688144561300914</v>
      </c>
      <c r="DP26" s="32">
        <f t="shared" ca="1" si="60"/>
        <v>0.16317625724715409</v>
      </c>
      <c r="DQ26" s="32">
        <f t="shared" ca="1" si="61"/>
        <v>0.18443728540291521</v>
      </c>
      <c r="DR26" s="32">
        <f t="shared" ca="1" si="62"/>
        <v>0.21638768377037221</v>
      </c>
      <c r="DS26" s="32">
        <f t="shared" ca="1" si="63"/>
        <v>0.24049758159717782</v>
      </c>
      <c r="DT26" s="32">
        <f t="shared" ca="1" si="64"/>
        <v>0.27105449353621974</v>
      </c>
      <c r="DU26" s="32">
        <f t="shared" ca="1" si="65"/>
        <v>0.30432929479688059</v>
      </c>
      <c r="DV26" s="32">
        <f t="shared" ca="1" si="66"/>
        <v>0.33971080586423885</v>
      </c>
      <c r="DW26" s="32">
        <f t="shared" ca="1" si="67"/>
        <v>0.37727230652588606</v>
      </c>
      <c r="DX26" s="32">
        <f t="shared" ca="1" si="68"/>
        <v>0.41824793496188289</v>
      </c>
      <c r="DY26" s="32">
        <f t="shared" ca="1" si="69"/>
        <v>0.46034132524264842</v>
      </c>
      <c r="DZ26" s="32">
        <f t="shared" ca="1" si="70"/>
        <v>0.50272256445901364</v>
      </c>
      <c r="EA26" s="32">
        <f t="shared" ca="1" si="71"/>
        <v>0.54692989148983173</v>
      </c>
      <c r="EB26" s="32">
        <f t="shared" ca="1" si="72"/>
        <v>0.59147132161981042</v>
      </c>
      <c r="EC26" s="32">
        <f t="shared" ca="1" si="73"/>
        <v>0.63859631604196498</v>
      </c>
      <c r="ED26" s="32">
        <f t="shared" ca="1" si="74"/>
        <v>0.65979454984712327</v>
      </c>
      <c r="EE26" s="32">
        <f t="shared" ca="1" si="75"/>
        <v>0.71278540666573909</v>
      </c>
      <c r="EF26" s="32">
        <f t="shared" ca="1" si="76"/>
        <v>0.85559146784454687</v>
      </c>
      <c r="EG26" s="32">
        <f t="shared" ca="1" si="77"/>
        <v>0.92911020682128131</v>
      </c>
      <c r="EH26" s="32"/>
      <c r="EI26" s="32" t="str">
        <f t="shared" ca="1" si="79"/>
        <v/>
      </c>
      <c r="EJ26" s="32" t="str">
        <f t="shared" ca="1" si="80"/>
        <v/>
      </c>
      <c r="EK26" s="32" t="str">
        <f t="shared" ca="1" si="81"/>
        <v/>
      </c>
      <c r="EL26" s="32" t="str">
        <f t="shared" ca="1" si="82"/>
        <v/>
      </c>
      <c r="EM26" s="32" t="str">
        <f t="shared" ca="1" si="83"/>
        <v/>
      </c>
      <c r="EN26" s="32" t="str">
        <f t="shared" ca="1" si="84"/>
        <v/>
      </c>
      <c r="EO26" s="32" t="str">
        <f t="shared" ca="1" si="85"/>
        <v/>
      </c>
      <c r="EP26" s="32" t="str">
        <f t="shared" ca="1" si="86"/>
        <v/>
      </c>
      <c r="EQ26" s="32" t="str">
        <f t="shared" ca="1" si="87"/>
        <v/>
      </c>
      <c r="ER26" s="32" t="str">
        <f t="shared" ca="1" si="88"/>
        <v/>
      </c>
      <c r="ES26" s="32" t="str">
        <f t="shared" ca="1" si="89"/>
        <v/>
      </c>
      <c r="ET26" s="32" t="str">
        <f t="shared" ca="1" si="90"/>
        <v/>
      </c>
      <c r="EU26" s="32" t="str">
        <f t="shared" ca="1" si="91"/>
        <v/>
      </c>
      <c r="EV26" s="32" t="str">
        <f t="shared" ca="1" si="92"/>
        <v/>
      </c>
      <c r="EW26" s="32" t="str">
        <f t="shared" ca="1" si="93"/>
        <v/>
      </c>
      <c r="EX26" s="32" t="str">
        <f t="shared" ca="1" si="94"/>
        <v/>
      </c>
      <c r="EY26" s="32" t="str">
        <f t="shared" ca="1" si="95"/>
        <v/>
      </c>
      <c r="EZ26" s="32" t="str">
        <f t="shared" ca="1" si="96"/>
        <v/>
      </c>
      <c r="FA26" s="32" t="str">
        <f t="shared" ca="1" si="97"/>
        <v/>
      </c>
      <c r="FB26" s="32" t="str">
        <f t="shared" ca="1" si="98"/>
        <v/>
      </c>
      <c r="FC26" s="32" t="str">
        <f t="shared" ca="1" si="99"/>
        <v/>
      </c>
      <c r="FD26" s="32" t="str">
        <f t="shared" ca="1" si="100"/>
        <v/>
      </c>
      <c r="FE26" s="32"/>
    </row>
    <row r="27" spans="1:161" x14ac:dyDescent="0.25">
      <c r="A27" s="31">
        <f>'2a) female mx'!CP27</f>
        <v>84</v>
      </c>
      <c r="B27" s="32">
        <f>'2a) female mx'!CQ27</f>
        <v>5.4567044525883464E-2</v>
      </c>
      <c r="C27" s="32">
        <f>'2a) female mx'!CR27</f>
        <v>5.4007035411821898E-2</v>
      </c>
      <c r="D27" s="32">
        <f>'2a) female mx'!CS27</f>
        <v>5.3452773543383715E-2</v>
      </c>
      <c r="E27" s="32">
        <f>'2a) female mx'!CT27</f>
        <v>5.2904199937899833E-2</v>
      </c>
      <c r="F27" s="32">
        <f>'2a) female mx'!CU27</f>
        <v>5.2361256218026835E-2</v>
      </c>
      <c r="G27" s="32">
        <f>'2a) female mx'!CV27</f>
        <v>5.182388460553463E-2</v>
      </c>
      <c r="H27" s="32">
        <f>'2a) female mx'!CW27</f>
        <v>5.1292027915157939E-2</v>
      </c>
      <c r="I27" s="32">
        <f>'2a) female mx'!CX27</f>
        <v>5.0765629548510764E-2</v>
      </c>
      <c r="J27" s="32">
        <f>'2a) female mx'!CY27</f>
        <v>5.0244633488063448E-2</v>
      </c>
      <c r="K27" s="32">
        <f>'2a) female mx'!CZ27</f>
        <v>4.9728984291181409E-2</v>
      </c>
      <c r="L27" s="32">
        <f>'2a) female mx'!DA27</f>
        <v>4.9218627084225183E-2</v>
      </c>
      <c r="M27" s="32">
        <f>'2a) female mx'!DB27</f>
        <v>4.8713507556710937E-2</v>
      </c>
      <c r="N27" s="32">
        <f>'2a) female mx'!DC27</f>
        <v>4.8213571955530908E-2</v>
      </c>
      <c r="O27" s="32">
        <f>'2a) female mx'!DD27</f>
        <v>4.7718767079233219E-2</v>
      </c>
      <c r="P27" s="32">
        <f>'2a) female mx'!DE27</f>
        <v>4.7229040272360336E-2</v>
      </c>
      <c r="Q27" s="32">
        <f>'2a) female mx'!DF27</f>
        <v>4.6744339419845661E-2</v>
      </c>
      <c r="R27" s="32">
        <f>'2a) female mx'!DG27</f>
        <v>4.6264612941467595E-2</v>
      </c>
      <c r="S27" s="32">
        <f>'2a) female mx'!DH27</f>
        <v>4.5789809786360623E-2</v>
      </c>
      <c r="T27" s="32">
        <f>'2a) female mx'!DI27</f>
        <v>4.5319879427582553E-2</v>
      </c>
      <c r="U27" s="32">
        <f>'2a) female mx'!DJ27</f>
        <v>4.4854771856737689E-2</v>
      </c>
      <c r="V27" s="32">
        <f>'2a) female mx'!DK27</f>
        <v>4.4394437578655063E-2</v>
      </c>
      <c r="W27" s="32">
        <f>'2a) female mx'!DL27</f>
        <v>4.3938827606121347E-2</v>
      </c>
      <c r="X27" s="32">
        <f>'2a) female mx'!DM27</f>
        <v>4.3487893454667789E-2</v>
      </c>
      <c r="Y27" s="32">
        <f>'2a) female mx'!DN27</f>
        <v>4.3041587137410672E-2</v>
      </c>
      <c r="Z27" s="32">
        <f>'2a) female mx'!DO27</f>
        <v>4.2599861159944713E-2</v>
      </c>
      <c r="AA27" s="32">
        <f>'2a) female mx'!DP27</f>
        <v>4.2162668515288833E-2</v>
      </c>
      <c r="AB27" s="32">
        <f>'2a) female mx'!DQ27</f>
        <v>4.1729962678883889E-2</v>
      </c>
      <c r="AC27" s="32">
        <f>'2a) female mx'!DR27</f>
        <v>4.1301697603641656E-2</v>
      </c>
      <c r="AD27" s="32">
        <f>'2a) female mx'!DS27</f>
        <v>4.0877827715044647E-2</v>
      </c>
      <c r="AE27" s="32">
        <f>'2a) female mx'!DT27</f>
        <v>4.0458307906296266E-2</v>
      </c>
      <c r="AF27" s="32">
        <f>'2a) female mx'!DU27</f>
        <v>4.0043093533520632E-2</v>
      </c>
      <c r="AG27" s="32">
        <f>'2a) female mx'!DV27</f>
        <v>3.9632140411011783E-2</v>
      </c>
      <c r="AH27" s="32">
        <f>'2a) female mx'!DW27</f>
        <v>3.9225404806531569E-2</v>
      </c>
      <c r="AI27" s="32">
        <f>'2a) female mx'!DX27</f>
        <v>3.8822843436655798E-2</v>
      </c>
      <c r="AJ27" s="32">
        <f>'2a) female mx'!DY27</f>
        <v>3.8424413462168183E-2</v>
      </c>
      <c r="AK27" s="32">
        <f>'2a) female mx'!DZ27</f>
        <v>3.8030072483501522E-2</v>
      </c>
      <c r="AL27" s="32">
        <f>'2a) female mx'!EA27</f>
        <v>3.7639778536225701E-2</v>
      </c>
      <c r="AM27" s="32">
        <f>'2a) female mx'!EB27</f>
        <v>3.7253490086581957E-2</v>
      </c>
      <c r="AN27" s="32">
        <f>'2a) female mx'!EC27</f>
        <v>3.6871166027062988E-2</v>
      </c>
      <c r="AO27" s="32">
        <f>'2a) female mx'!ED27</f>
        <v>3.6492765672038484E-2</v>
      </c>
      <c r="AP27" s="32">
        <f>'2a) female mx'!EE27</f>
        <v>3.6118248753425439E-2</v>
      </c>
      <c r="AQ27" s="32">
        <f>'2a) female mx'!EF27</f>
        <v>3.5747575416403006E-2</v>
      </c>
      <c r="AR27" s="32">
        <f>'2a) female mx'!EG27</f>
        <v>3.5380706215171247E-2</v>
      </c>
      <c r="AS27" s="32">
        <f>'2a) female mx'!EH27</f>
        <v>3.5017602108753466E-2</v>
      </c>
      <c r="AT27" s="32">
        <f>'2a) female mx'!EI27</f>
        <v>3.465822445684158E-2</v>
      </c>
      <c r="AU27" s="32">
        <f>'2a) female mx'!EJ27</f>
        <v>3.4302535015684178E-2</v>
      </c>
      <c r="AV27" s="32">
        <f>'2a) female mx'!EK27</f>
        <v>3.3950495934016729E-2</v>
      </c>
      <c r="AW27" s="32">
        <f>'2a) female mx'!EL27</f>
        <v>3.3602069749033577E-2</v>
      </c>
      <c r="AX27" s="32">
        <f>'2a) female mx'!EM27</f>
        <v>3.3257219382401289E-2</v>
      </c>
      <c r="AY27" s="32">
        <f>'2a) female mx'!EN27</f>
        <v>3.2915908136312913E-2</v>
      </c>
      <c r="AZ27" s="32">
        <f>'2a) female mx'!EO27</f>
        <v>3.2578099689582675E-2</v>
      </c>
      <c r="BB27" s="31">
        <f t="shared" si="101"/>
        <v>84</v>
      </c>
      <c r="BC27" s="32">
        <v>0</v>
      </c>
      <c r="BD27" s="32">
        <f t="shared" ca="1" si="104"/>
        <v>5.4567044525883464E-2</v>
      </c>
      <c r="BE27" s="32">
        <f t="shared" ca="1" si="3"/>
        <v>6.3788758736122816E-2</v>
      </c>
      <c r="BF27" s="32">
        <f t="shared" ca="1" si="4"/>
        <v>7.5345322082580865E-2</v>
      </c>
      <c r="BG27" s="32">
        <f t="shared" ca="1" si="5"/>
        <v>8.5084964330934848E-2</v>
      </c>
      <c r="BH27" s="32">
        <f t="shared" ca="1" si="6"/>
        <v>9.8196206067148892E-2</v>
      </c>
      <c r="BI27" s="32">
        <f t="shared" ca="1" si="7"/>
        <v>0.11860132075874001</v>
      </c>
      <c r="BJ27" s="32">
        <f t="shared" ca="1" si="8"/>
        <v>0.13546165425822426</v>
      </c>
      <c r="BK27" s="32">
        <f t="shared" ca="1" si="9"/>
        <v>0.14811608668632578</v>
      </c>
      <c r="BL27" s="32">
        <f t="shared" ca="1" si="10"/>
        <v>0.16440619665999132</v>
      </c>
      <c r="BM27" s="32">
        <f t="shared" ca="1" si="11"/>
        <v>0.18560731658383989</v>
      </c>
      <c r="BN27" s="32">
        <f t="shared" ca="1" si="12"/>
        <v>0.21734817414316393</v>
      </c>
      <c r="BO27" s="32">
        <f t="shared" ca="1" si="13"/>
        <v>0.24135700524541326</v>
      </c>
      <c r="BP27" s="32">
        <f t="shared" ca="1" si="14"/>
        <v>0.27170735747457464</v>
      </c>
      <c r="BQ27" s="32">
        <f t="shared" ca="1" si="15"/>
        <v>0.30473320834102874</v>
      </c>
      <c r="BR27" s="32">
        <f t="shared" ca="1" si="16"/>
        <v>0.33984120727807338</v>
      </c>
      <c r="BS27" s="32">
        <f t="shared" ca="1" si="17"/>
        <v>0.37709273743093602</v>
      </c>
      <c r="BT27" s="32">
        <f t="shared" ca="1" si="18"/>
        <v>0.41765372040390064</v>
      </c>
      <c r="BU27" s="32">
        <f t="shared" ca="1" si="19"/>
        <v>0.45924995374816363</v>
      </c>
      <c r="BV27" s="32">
        <f t="shared" ca="1" si="20"/>
        <v>0.50132928156705525</v>
      </c>
      <c r="BW27" s="32">
        <f t="shared" ca="1" si="21"/>
        <v>0.54497674029225807</v>
      </c>
      <c r="BX27" s="32">
        <f t="shared" ca="1" si="22"/>
        <v>0.58916424438008697</v>
      </c>
      <c r="BY27" s="32">
        <f t="shared" ca="1" si="23"/>
        <v>0.63542794755995935</v>
      </c>
      <c r="BZ27" s="32">
        <f t="shared" ca="1" si="24"/>
        <v>0.65729289350512299</v>
      </c>
      <c r="CA27" s="32">
        <f t="shared" ca="1" si="25"/>
        <v>0.70961392455445838</v>
      </c>
      <c r="CB27" s="32">
        <f t="shared" ca="1" si="26"/>
        <v>0.8456852123849794</v>
      </c>
      <c r="CC27" s="32">
        <f t="shared" ca="1" si="27"/>
        <v>0.91820905148209553</v>
      </c>
      <c r="CD27" s="32"/>
      <c r="CE27" s="32" t="str">
        <f t="shared" ca="1" si="29"/>
        <v/>
      </c>
      <c r="CF27" s="32" t="str">
        <f t="shared" ca="1" si="30"/>
        <v/>
      </c>
      <c r="CG27" s="32" t="str">
        <f t="shared" ca="1" si="31"/>
        <v/>
      </c>
      <c r="CH27" s="32" t="str">
        <f t="shared" ca="1" si="32"/>
        <v/>
      </c>
      <c r="CI27" s="32" t="str">
        <f t="shared" ca="1" si="33"/>
        <v/>
      </c>
      <c r="CJ27" s="32" t="str">
        <f t="shared" ca="1" si="34"/>
        <v/>
      </c>
      <c r="CK27" s="32" t="str">
        <f t="shared" ca="1" si="35"/>
        <v/>
      </c>
      <c r="CL27" s="32" t="str">
        <f t="shared" ca="1" si="36"/>
        <v/>
      </c>
      <c r="CM27" s="32" t="str">
        <f t="shared" ca="1" si="37"/>
        <v/>
      </c>
      <c r="CN27" s="32" t="str">
        <f t="shared" ca="1" si="38"/>
        <v/>
      </c>
      <c r="CO27" s="32" t="str">
        <f t="shared" ca="1" si="39"/>
        <v/>
      </c>
      <c r="CP27" s="32" t="str">
        <f t="shared" ca="1" si="40"/>
        <v/>
      </c>
      <c r="CQ27" s="32" t="str">
        <f t="shared" ca="1" si="41"/>
        <v/>
      </c>
      <c r="CR27" s="32" t="str">
        <f t="shared" ca="1" si="42"/>
        <v/>
      </c>
      <c r="CS27" s="32" t="str">
        <f t="shared" ca="1" si="43"/>
        <v/>
      </c>
      <c r="CT27" s="32" t="str">
        <f t="shared" ca="1" si="44"/>
        <v/>
      </c>
      <c r="CU27" s="32" t="str">
        <f t="shared" ca="1" si="45"/>
        <v/>
      </c>
      <c r="CV27" s="32" t="str">
        <f t="shared" ca="1" si="46"/>
        <v/>
      </c>
      <c r="CW27" s="32" t="str">
        <f t="shared" ca="1" si="47"/>
        <v/>
      </c>
      <c r="CX27" s="32" t="str">
        <f t="shared" ca="1" si="48"/>
        <v/>
      </c>
      <c r="CY27" s="32" t="str">
        <f t="shared" ca="1" si="49"/>
        <v/>
      </c>
      <c r="CZ27" s="32" t="str">
        <f t="shared" ca="1" si="50"/>
        <v/>
      </c>
      <c r="DA27" s="32" t="str">
        <f t="shared" ca="1" si="51"/>
        <v/>
      </c>
      <c r="DB27" s="32"/>
      <c r="DC27" s="32"/>
      <c r="DD27" s="32"/>
      <c r="DE27" s="31">
        <f t="shared" si="102"/>
        <v>84</v>
      </c>
      <c r="DG27" s="32">
        <f t="shared" ca="1" si="103"/>
        <v>5.4007035411821898E-2</v>
      </c>
      <c r="DH27" s="32">
        <f t="shared" ca="1" si="52"/>
        <v>6.3157751684147931E-2</v>
      </c>
      <c r="DI27" s="32">
        <f t="shared" ca="1" si="53"/>
        <v>7.4750482881878882E-2</v>
      </c>
      <c r="DJ27" s="32">
        <f t="shared" ca="1" si="54"/>
        <v>8.4415424375492612E-2</v>
      </c>
      <c r="DK27" s="32">
        <f t="shared" ca="1" si="55"/>
        <v>9.7514787351194163E-2</v>
      </c>
      <c r="DL27" s="32">
        <f t="shared" ca="1" si="56"/>
        <v>0.11799148348852662</v>
      </c>
      <c r="DM27" s="32">
        <f t="shared" ca="1" si="57"/>
        <v>0.13485964870131092</v>
      </c>
      <c r="DN27" s="32">
        <f t="shared" ca="1" si="58"/>
        <v>0.14749747432084831</v>
      </c>
      <c r="DO27" s="32">
        <f t="shared" ca="1" si="59"/>
        <v>0.16379007246844038</v>
      </c>
      <c r="DP27" s="32">
        <f t="shared" ca="1" si="60"/>
        <v>0.18502137612082264</v>
      </c>
      <c r="DQ27" s="32">
        <f t="shared" ca="1" si="61"/>
        <v>0.21686739721442397</v>
      </c>
      <c r="DR27" s="32">
        <f t="shared" ca="1" si="62"/>
        <v>0.24092691020942275</v>
      </c>
      <c r="DS27" s="32">
        <f t="shared" ca="1" si="63"/>
        <v>0.27138072918012329</v>
      </c>
      <c r="DT27" s="32">
        <f t="shared" ca="1" si="64"/>
        <v>0.30453118460285172</v>
      </c>
      <c r="DU27" s="32">
        <f t="shared" ca="1" si="65"/>
        <v>0.33977600031536975</v>
      </c>
      <c r="DV27" s="32">
        <f t="shared" ca="1" si="66"/>
        <v>0.37718251129225172</v>
      </c>
      <c r="DW27" s="32">
        <f t="shared" ca="1" si="67"/>
        <v>0.41795072208105949</v>
      </c>
      <c r="DX27" s="32">
        <f t="shared" ca="1" si="68"/>
        <v>0.4597953156852021</v>
      </c>
      <c r="DY27" s="32">
        <f t="shared" ca="1" si="69"/>
        <v>0.50202543966196067</v>
      </c>
      <c r="DZ27" s="32">
        <f t="shared" ca="1" si="70"/>
        <v>0.54595244246410957</v>
      </c>
      <c r="EA27" s="32">
        <f t="shared" ca="1" si="71"/>
        <v>0.59031665593529303</v>
      </c>
      <c r="EB27" s="32">
        <f t="shared" ca="1" si="72"/>
        <v>0.63701016194555082</v>
      </c>
      <c r="EC27" s="32">
        <f t="shared" ca="1" si="73"/>
        <v>0.65854253377282002</v>
      </c>
      <c r="ED27" s="32">
        <f t="shared" ca="1" si="74"/>
        <v>0.71119789776771747</v>
      </c>
      <c r="EE27" s="32">
        <f t="shared" ca="1" si="75"/>
        <v>0.85062391936677406</v>
      </c>
      <c r="EF27" s="32">
        <f t="shared" ca="1" si="76"/>
        <v>0.92364354689874939</v>
      </c>
      <c r="EG27" s="32"/>
      <c r="EH27" s="32" t="str">
        <f t="shared" ca="1" si="78"/>
        <v/>
      </c>
      <c r="EI27" s="32" t="str">
        <f t="shared" ca="1" si="79"/>
        <v/>
      </c>
      <c r="EJ27" s="32" t="str">
        <f t="shared" ca="1" si="80"/>
        <v/>
      </c>
      <c r="EK27" s="32" t="str">
        <f t="shared" ca="1" si="81"/>
        <v/>
      </c>
      <c r="EL27" s="32" t="str">
        <f t="shared" ca="1" si="82"/>
        <v/>
      </c>
      <c r="EM27" s="32" t="str">
        <f t="shared" ca="1" si="83"/>
        <v/>
      </c>
      <c r="EN27" s="32" t="str">
        <f t="shared" ca="1" si="84"/>
        <v/>
      </c>
      <c r="EO27" s="32" t="str">
        <f t="shared" ca="1" si="85"/>
        <v/>
      </c>
      <c r="EP27" s="32" t="str">
        <f t="shared" ca="1" si="86"/>
        <v/>
      </c>
      <c r="EQ27" s="32" t="str">
        <f t="shared" ca="1" si="87"/>
        <v/>
      </c>
      <c r="ER27" s="32" t="str">
        <f t="shared" ca="1" si="88"/>
        <v/>
      </c>
      <c r="ES27" s="32" t="str">
        <f t="shared" ca="1" si="89"/>
        <v/>
      </c>
      <c r="ET27" s="32" t="str">
        <f t="shared" ca="1" si="90"/>
        <v/>
      </c>
      <c r="EU27" s="32" t="str">
        <f t="shared" ca="1" si="91"/>
        <v/>
      </c>
      <c r="EV27" s="32" t="str">
        <f t="shared" ca="1" si="92"/>
        <v/>
      </c>
      <c r="EW27" s="32" t="str">
        <f t="shared" ca="1" si="93"/>
        <v/>
      </c>
      <c r="EX27" s="32" t="str">
        <f t="shared" ca="1" si="94"/>
        <v/>
      </c>
      <c r="EY27" s="32" t="str">
        <f t="shared" ca="1" si="95"/>
        <v/>
      </c>
      <c r="EZ27" s="32" t="str">
        <f t="shared" ca="1" si="96"/>
        <v/>
      </c>
      <c r="FA27" s="32" t="str">
        <f t="shared" ca="1" si="97"/>
        <v/>
      </c>
      <c r="FB27" s="32" t="str">
        <f t="shared" ca="1" si="98"/>
        <v/>
      </c>
      <c r="FC27" s="32" t="str">
        <f t="shared" ca="1" si="99"/>
        <v/>
      </c>
      <c r="FD27" s="32" t="str">
        <f t="shared" ca="1" si="100"/>
        <v/>
      </c>
      <c r="FE27" s="32"/>
    </row>
    <row r="28" spans="1:161" x14ac:dyDescent="0.25">
      <c r="A28" s="31">
        <f>'2a) female mx'!CP28</f>
        <v>85</v>
      </c>
      <c r="B28" s="32">
        <f>'2a) female mx'!CQ28</f>
        <v>6.4426070159121454E-2</v>
      </c>
      <c r="C28" s="32">
        <f>'2a) female mx'!CR28</f>
        <v>6.3788758736122816E-2</v>
      </c>
      <c r="D28" s="32">
        <f>'2a) female mx'!CS28</f>
        <v>6.3157751684147931E-2</v>
      </c>
      <c r="E28" s="32">
        <f>'2a) female mx'!CT28</f>
        <v>6.2532986639503657E-2</v>
      </c>
      <c r="F28" s="32">
        <f>'2a) female mx'!CU28</f>
        <v>6.1914401855407003E-2</v>
      </c>
      <c r="G28" s="32">
        <f>'2a) female mx'!CV28</f>
        <v>6.1301936195882492E-2</v>
      </c>
      <c r="H28" s="32">
        <f>'2a) female mx'!CW28</f>
        <v>6.0695529129720038E-2</v>
      </c>
      <c r="I28" s="32">
        <f>'2a) female mx'!CX28</f>
        <v>6.0095120724492489E-2</v>
      </c>
      <c r="J28" s="32">
        <f>'2a) female mx'!CY28</f>
        <v>5.9500651640632361E-2</v>
      </c>
      <c r="K28" s="32">
        <f>'2a) female mx'!CZ28</f>
        <v>5.8912063125567266E-2</v>
      </c>
      <c r="L28" s="32">
        <f>'2a) female mx'!DA28</f>
        <v>5.8329297007913186E-2</v>
      </c>
      <c r="M28" s="32">
        <f>'2a) female mx'!DB28</f>
        <v>5.7752295691725353E-2</v>
      </c>
      <c r="N28" s="32">
        <f>'2a) female mx'!DC28</f>
        <v>5.7181002150805876E-2</v>
      </c>
      <c r="O28" s="32">
        <f>'2a) female mx'!DD28</f>
        <v>5.6615359923067758E-2</v>
      </c>
      <c r="P28" s="32">
        <f>'2a) female mx'!DE28</f>
        <v>5.6055313104954617E-2</v>
      </c>
      <c r="Q28" s="32">
        <f>'2a) female mx'!DF28</f>
        <v>5.5500806345915636E-2</v>
      </c>
      <c r="R28" s="32">
        <f>'2a) female mx'!DG28</f>
        <v>5.4951784842935156E-2</v>
      </c>
      <c r="S28" s="32">
        <f>'2a) female mx'!DH28</f>
        <v>5.4408194335116372E-2</v>
      </c>
      <c r="T28" s="32">
        <f>'2a) female mx'!DI28</f>
        <v>5.3869981098318628E-2</v>
      </c>
      <c r="U28" s="32">
        <f>'2a) female mx'!DJ28</f>
        <v>5.3337091939847772E-2</v>
      </c>
      <c r="V28" s="32">
        <f>'2a) female mx'!DK28</f>
        <v>5.2809474193198973E-2</v>
      </c>
      <c r="W28" s="32">
        <f>'2a) female mx'!DL28</f>
        <v>5.2287075712851613E-2</v>
      </c>
      <c r="X28" s="32">
        <f>'2a) female mx'!DM28</f>
        <v>5.1769844869115657E-2</v>
      </c>
      <c r="Y28" s="32">
        <f>'2a) female mx'!DN28</f>
        <v>5.1257730543028936E-2</v>
      </c>
      <c r="Z28" s="32">
        <f>'2a) female mx'!DO28</f>
        <v>5.0750682121304999E-2</v>
      </c>
      <c r="AA28" s="32">
        <f>'2a) female mx'!DP28</f>
        <v>5.0248649491330892E-2</v>
      </c>
      <c r="AB28" s="32">
        <f>'2a) female mx'!DQ28</f>
        <v>4.9751583036214422E-2</v>
      </c>
      <c r="AC28" s="32">
        <f>'2a) female mx'!DR28</f>
        <v>4.9259433629880417E-2</v>
      </c>
      <c r="AD28" s="32">
        <f>'2a) female mx'!DS28</f>
        <v>4.8772152632215515E-2</v>
      </c>
      <c r="AE28" s="32">
        <f>'2a) female mx'!DT28</f>
        <v>4.8289691884260945E-2</v>
      </c>
      <c r="AF28" s="32">
        <f>'2a) female mx'!DU28</f>
        <v>4.7812003703452871E-2</v>
      </c>
      <c r="AG28" s="32">
        <f>'2a) female mx'!DV28</f>
        <v>4.7339040878909881E-2</v>
      </c>
      <c r="AH28" s="32">
        <f>'2a) female mx'!DW28</f>
        <v>4.6870756666766961E-2</v>
      </c>
      <c r="AI28" s="32">
        <f>'2a) female mx'!DX28</f>
        <v>4.6407104785555792E-2</v>
      </c>
      <c r="AJ28" s="32">
        <f>'2a) female mx'!DY28</f>
        <v>4.5948039411630573E-2</v>
      </c>
      <c r="AK28" s="32">
        <f>'2a) female mx'!DZ28</f>
        <v>4.5493515174639267E-2</v>
      </c>
      <c r="AL28" s="32">
        <f>'2a) female mx'!EA28</f>
        <v>4.5043487153039463E-2</v>
      </c>
      <c r="AM28" s="32">
        <f>'2a) female mx'!EB28</f>
        <v>4.4597910869658787E-2</v>
      </c>
      <c r="AN28" s="32">
        <f>'2a) female mx'!EC28</f>
        <v>4.4156742287299058E-2</v>
      </c>
      <c r="AO28" s="32">
        <f>'2a) female mx'!ED28</f>
        <v>4.3719937804384025E-2</v>
      </c>
      <c r="AP28" s="32">
        <f>'2a) female mx'!EE28</f>
        <v>4.3287454250650177E-2</v>
      </c>
      <c r="AQ28" s="32">
        <f>'2a) female mx'!EF28</f>
        <v>4.2859248882880056E-2</v>
      </c>
      <c r="AR28" s="32">
        <f>'2a) female mx'!EG28</f>
        <v>4.2435279380677954E-2</v>
      </c>
      <c r="AS28" s="32">
        <f>'2a) female mx'!EH28</f>
        <v>4.2015503842287215E-2</v>
      </c>
      <c r="AT28" s="32">
        <f>'2a) female mx'!EI28</f>
        <v>4.1599880780449086E-2</v>
      </c>
      <c r="AU28" s="32">
        <f>'2a) female mx'!EJ28</f>
        <v>4.1188369118302363E-2</v>
      </c>
      <c r="AV28" s="32">
        <f>'2a) female mx'!EK28</f>
        <v>4.078092818532375E-2</v>
      </c>
      <c r="AW28" s="32">
        <f>'2a) female mx'!EL28</f>
        <v>4.0377517713308268E-2</v>
      </c>
      <c r="AX28" s="32">
        <f>'2a) female mx'!EM28</f>
        <v>3.9978097832389495E-2</v>
      </c>
      <c r="AY28" s="32">
        <f>'2a) female mx'!EN28</f>
        <v>3.9582629067099126E-2</v>
      </c>
      <c r="AZ28" s="32">
        <f>'2a) female mx'!EO28</f>
        <v>3.9191072332465542E-2</v>
      </c>
      <c r="BB28" s="31">
        <f t="shared" si="101"/>
        <v>85</v>
      </c>
      <c r="BC28" s="32">
        <v>0</v>
      </c>
      <c r="BD28" s="32">
        <f t="shared" ca="1" si="104"/>
        <v>6.4426070159121454E-2</v>
      </c>
      <c r="BE28" s="32">
        <f t="shared" ca="1" si="3"/>
        <v>7.5944894813569891E-2</v>
      </c>
      <c r="BF28" s="32">
        <f t="shared" ca="1" si="4"/>
        <v>8.575981473473708E-2</v>
      </c>
      <c r="BG28" s="32">
        <f t="shared" ca="1" si="5"/>
        <v>9.8882386434941918E-2</v>
      </c>
      <c r="BH28" s="32">
        <f t="shared" ca="1" si="6"/>
        <v>0.11921430996403505</v>
      </c>
      <c r="BI28" s="32">
        <f t="shared" ca="1" si="7"/>
        <v>0.13606634713261209</v>
      </c>
      <c r="BJ28" s="32">
        <f t="shared" ca="1" si="8"/>
        <v>0.14873729354544107</v>
      </c>
      <c r="BK28" s="32">
        <f t="shared" ca="1" si="9"/>
        <v>0.16502463850739094</v>
      </c>
      <c r="BL28" s="32">
        <f t="shared" ca="1" si="10"/>
        <v>0.18619511264988747</v>
      </c>
      <c r="BM28" s="32">
        <f t="shared" ca="1" si="11"/>
        <v>0.21783001691424894</v>
      </c>
      <c r="BN28" s="32">
        <f t="shared" ca="1" si="12"/>
        <v>0.2417878680733446</v>
      </c>
      <c r="BO28" s="32">
        <f t="shared" ca="1" si="13"/>
        <v>0.27203437889215987</v>
      </c>
      <c r="BP28" s="32">
        <f t="shared" ca="1" si="14"/>
        <v>0.30493536610026123</v>
      </c>
      <c r="BQ28" s="32">
        <f t="shared" ca="1" si="15"/>
        <v>0.33990642675475091</v>
      </c>
      <c r="BR28" s="32">
        <f t="shared" ca="1" si="16"/>
        <v>0.37700298493685225</v>
      </c>
      <c r="BS28" s="32">
        <f t="shared" ca="1" si="17"/>
        <v>0.41735692978032191</v>
      </c>
      <c r="BT28" s="32">
        <f t="shared" ca="1" si="18"/>
        <v>0.45870523866339225</v>
      </c>
      <c r="BU28" s="32">
        <f t="shared" ca="1" si="19"/>
        <v>0.50063408883377236</v>
      </c>
      <c r="BV28" s="32">
        <f t="shared" ca="1" si="20"/>
        <v>0.54400278185237694</v>
      </c>
      <c r="BW28" s="32">
        <f t="shared" ca="1" si="21"/>
        <v>0.58801408255369891</v>
      </c>
      <c r="BX28" s="32">
        <f t="shared" ca="1" si="22"/>
        <v>0.63384966309968394</v>
      </c>
      <c r="BY28" s="32">
        <f t="shared" ca="1" si="23"/>
        <v>0.65604562453573789</v>
      </c>
      <c r="BZ28" s="32">
        <f t="shared" ca="1" si="24"/>
        <v>0.70803347915131809</v>
      </c>
      <c r="CA28" s="32">
        <f t="shared" ca="1" si="25"/>
        <v>0.84077517944596314</v>
      </c>
      <c r="CB28" s="32">
        <f t="shared" ca="1" si="26"/>
        <v>0.91280653132314005</v>
      </c>
      <c r="CC28" s="32"/>
      <c r="CD28" s="32" t="str">
        <f t="shared" ca="1" si="28"/>
        <v/>
      </c>
      <c r="CE28" s="32" t="str">
        <f t="shared" ca="1" si="29"/>
        <v/>
      </c>
      <c r="CF28" s="32" t="str">
        <f t="shared" ca="1" si="30"/>
        <v/>
      </c>
      <c r="CG28" s="32" t="str">
        <f t="shared" ca="1" si="31"/>
        <v/>
      </c>
      <c r="CH28" s="32" t="str">
        <f t="shared" ca="1" si="32"/>
        <v/>
      </c>
      <c r="CI28" s="32" t="str">
        <f t="shared" ca="1" si="33"/>
        <v/>
      </c>
      <c r="CJ28" s="32" t="str">
        <f t="shared" ca="1" si="34"/>
        <v/>
      </c>
      <c r="CK28" s="32" t="str">
        <f t="shared" ca="1" si="35"/>
        <v/>
      </c>
      <c r="CL28" s="32" t="str">
        <f t="shared" ca="1" si="36"/>
        <v/>
      </c>
      <c r="CM28" s="32" t="str">
        <f t="shared" ca="1" si="37"/>
        <v/>
      </c>
      <c r="CN28" s="32" t="str">
        <f t="shared" ca="1" si="38"/>
        <v/>
      </c>
      <c r="CO28" s="32" t="str">
        <f t="shared" ca="1" si="39"/>
        <v/>
      </c>
      <c r="CP28" s="32" t="str">
        <f t="shared" ca="1" si="40"/>
        <v/>
      </c>
      <c r="CQ28" s="32" t="str">
        <f t="shared" ca="1" si="41"/>
        <v/>
      </c>
      <c r="CR28" s="32" t="str">
        <f t="shared" ca="1" si="42"/>
        <v/>
      </c>
      <c r="CS28" s="32" t="str">
        <f t="shared" ca="1" si="43"/>
        <v/>
      </c>
      <c r="CT28" s="32" t="str">
        <f t="shared" ca="1" si="44"/>
        <v/>
      </c>
      <c r="CU28" s="32" t="str">
        <f t="shared" ca="1" si="45"/>
        <v/>
      </c>
      <c r="CV28" s="32" t="str">
        <f t="shared" ca="1" si="46"/>
        <v/>
      </c>
      <c r="CW28" s="32" t="str">
        <f t="shared" ca="1" si="47"/>
        <v/>
      </c>
      <c r="CX28" s="32" t="str">
        <f t="shared" ca="1" si="48"/>
        <v/>
      </c>
      <c r="CY28" s="32" t="str">
        <f t="shared" ca="1" si="49"/>
        <v/>
      </c>
      <c r="CZ28" s="32" t="str">
        <f t="shared" ca="1" si="50"/>
        <v/>
      </c>
      <c r="DA28" s="32" t="str">
        <f t="shared" ca="1" si="51"/>
        <v/>
      </c>
      <c r="DB28" s="32"/>
      <c r="DC28" s="32"/>
      <c r="DD28" s="32"/>
      <c r="DE28" s="31">
        <f t="shared" si="102"/>
        <v>85</v>
      </c>
      <c r="DG28" s="32">
        <f t="shared" ca="1" si="103"/>
        <v>6.3788758736122816E-2</v>
      </c>
      <c r="DH28" s="32">
        <f t="shared" ca="1" si="52"/>
        <v>7.5345322082580865E-2</v>
      </c>
      <c r="DI28" s="32">
        <f t="shared" ca="1" si="53"/>
        <v>8.5084964330934848E-2</v>
      </c>
      <c r="DJ28" s="32">
        <f t="shared" ca="1" si="54"/>
        <v>9.8196206067148892E-2</v>
      </c>
      <c r="DK28" s="32">
        <f t="shared" ca="1" si="55"/>
        <v>0.11860132075874001</v>
      </c>
      <c r="DL28" s="32">
        <f t="shared" ca="1" si="56"/>
        <v>0.13546165425822426</v>
      </c>
      <c r="DM28" s="32">
        <f t="shared" ca="1" si="57"/>
        <v>0.14811608668632578</v>
      </c>
      <c r="DN28" s="32">
        <f t="shared" ca="1" si="58"/>
        <v>0.16440619665999132</v>
      </c>
      <c r="DO28" s="32">
        <f t="shared" ca="1" si="59"/>
        <v>0.18560731658383989</v>
      </c>
      <c r="DP28" s="32">
        <f t="shared" ca="1" si="60"/>
        <v>0.21734817414316393</v>
      </c>
      <c r="DQ28" s="32">
        <f t="shared" ca="1" si="61"/>
        <v>0.24135700524541326</v>
      </c>
      <c r="DR28" s="32">
        <f t="shared" ca="1" si="62"/>
        <v>0.27170735747457464</v>
      </c>
      <c r="DS28" s="32">
        <f t="shared" ca="1" si="63"/>
        <v>0.30473320834102874</v>
      </c>
      <c r="DT28" s="32">
        <f t="shared" ca="1" si="64"/>
        <v>0.33984120727807338</v>
      </c>
      <c r="DU28" s="32">
        <f t="shared" ca="1" si="65"/>
        <v>0.37709273743093602</v>
      </c>
      <c r="DV28" s="32">
        <f t="shared" ca="1" si="66"/>
        <v>0.41765372040390064</v>
      </c>
      <c r="DW28" s="32">
        <f t="shared" ca="1" si="67"/>
        <v>0.45924995374816363</v>
      </c>
      <c r="DX28" s="32">
        <f t="shared" ca="1" si="68"/>
        <v>0.50132928156705525</v>
      </c>
      <c r="DY28" s="32">
        <f t="shared" ca="1" si="69"/>
        <v>0.54497674029225807</v>
      </c>
      <c r="DZ28" s="32">
        <f t="shared" ca="1" si="70"/>
        <v>0.58916424438008697</v>
      </c>
      <c r="EA28" s="32">
        <f t="shared" ca="1" si="71"/>
        <v>0.63542794755995935</v>
      </c>
      <c r="EB28" s="32">
        <f t="shared" ca="1" si="72"/>
        <v>0.65729289350512299</v>
      </c>
      <c r="EC28" s="32">
        <f t="shared" ca="1" si="73"/>
        <v>0.70961392455445838</v>
      </c>
      <c r="ED28" s="32">
        <f t="shared" ca="1" si="74"/>
        <v>0.8456852123849794</v>
      </c>
      <c r="EE28" s="32">
        <f t="shared" ca="1" si="75"/>
        <v>0.91820905148209553</v>
      </c>
      <c r="EF28" s="32"/>
      <c r="EG28" s="32" t="str">
        <f t="shared" ca="1" si="77"/>
        <v/>
      </c>
      <c r="EH28" s="32" t="str">
        <f t="shared" ca="1" si="78"/>
        <v/>
      </c>
      <c r="EI28" s="32" t="str">
        <f t="shared" ca="1" si="79"/>
        <v/>
      </c>
      <c r="EJ28" s="32" t="str">
        <f t="shared" ca="1" si="80"/>
        <v/>
      </c>
      <c r="EK28" s="32" t="str">
        <f t="shared" ca="1" si="81"/>
        <v/>
      </c>
      <c r="EL28" s="32" t="str">
        <f t="shared" ca="1" si="82"/>
        <v/>
      </c>
      <c r="EM28" s="32" t="str">
        <f t="shared" ca="1" si="83"/>
        <v/>
      </c>
      <c r="EN28" s="32" t="str">
        <f t="shared" ca="1" si="84"/>
        <v/>
      </c>
      <c r="EO28" s="32" t="str">
        <f t="shared" ca="1" si="85"/>
        <v/>
      </c>
      <c r="EP28" s="32" t="str">
        <f t="shared" ca="1" si="86"/>
        <v/>
      </c>
      <c r="EQ28" s="32" t="str">
        <f t="shared" ca="1" si="87"/>
        <v/>
      </c>
      <c r="ER28" s="32" t="str">
        <f t="shared" ca="1" si="88"/>
        <v/>
      </c>
      <c r="ES28" s="32" t="str">
        <f t="shared" ca="1" si="89"/>
        <v/>
      </c>
      <c r="ET28" s="32" t="str">
        <f t="shared" ca="1" si="90"/>
        <v/>
      </c>
      <c r="EU28" s="32" t="str">
        <f t="shared" ca="1" si="91"/>
        <v/>
      </c>
      <c r="EV28" s="32" t="str">
        <f t="shared" ca="1" si="92"/>
        <v/>
      </c>
      <c r="EW28" s="32" t="str">
        <f t="shared" ca="1" si="93"/>
        <v/>
      </c>
      <c r="EX28" s="32" t="str">
        <f t="shared" ca="1" si="94"/>
        <v/>
      </c>
      <c r="EY28" s="32" t="str">
        <f t="shared" ca="1" si="95"/>
        <v/>
      </c>
      <c r="EZ28" s="32" t="str">
        <f t="shared" ca="1" si="96"/>
        <v/>
      </c>
      <c r="FA28" s="32" t="str">
        <f t="shared" ca="1" si="97"/>
        <v/>
      </c>
      <c r="FB28" s="32" t="str">
        <f t="shared" ca="1" si="98"/>
        <v/>
      </c>
      <c r="FC28" s="32" t="str">
        <f t="shared" ca="1" si="99"/>
        <v/>
      </c>
      <c r="FD28" s="32" t="str">
        <f t="shared" ca="1" si="100"/>
        <v/>
      </c>
      <c r="FE28" s="32"/>
    </row>
    <row r="29" spans="1:161" x14ac:dyDescent="0.25">
      <c r="A29" s="31">
        <f>'2a) female mx'!CP29</f>
        <v>86</v>
      </c>
      <c r="B29" s="32">
        <f>'2a) female mx'!CQ29</f>
        <v>7.6549238742687861E-2</v>
      </c>
      <c r="C29" s="32">
        <f>'2a) female mx'!CR29</f>
        <v>7.5944894813569891E-2</v>
      </c>
      <c r="D29" s="32">
        <f>'2a) female mx'!CS29</f>
        <v>7.5345322082580865E-2</v>
      </c>
      <c r="E29" s="32">
        <f>'2a) female mx'!CT29</f>
        <v>7.4750482881878882E-2</v>
      </c>
      <c r="F29" s="32">
        <f>'2a) female mx'!CU29</f>
        <v>7.4160339841003564E-2</v>
      </c>
      <c r="G29" s="32">
        <f>'2a) female mx'!CV29</f>
        <v>7.3574855884528334E-2</v>
      </c>
      <c r="H29" s="32">
        <f>'2a) female mx'!CW29</f>
        <v>7.2993994229731129E-2</v>
      </c>
      <c r="I29" s="32">
        <f>'2a) female mx'!CX29</f>
        <v>7.2417718384283541E-2</v>
      </c>
      <c r="J29" s="32">
        <f>'2a) female mx'!CY29</f>
        <v>7.1845992143958301E-2</v>
      </c>
      <c r="K29" s="32">
        <f>'2a) female mx'!CZ29</f>
        <v>7.1278779590354613E-2</v>
      </c>
      <c r="L29" s="32">
        <f>'2a) female mx'!DA29</f>
        <v>7.071604508864171E-2</v>
      </c>
      <c r="M29" s="32">
        <f>'2a) female mx'!DB29</f>
        <v>7.0157753285320076E-2</v>
      </c>
      <c r="N29" s="32">
        <f>'2a) female mx'!DC29</f>
        <v>6.9603869106000402E-2</v>
      </c>
      <c r="O29" s="32">
        <f>'2a) female mx'!DD29</f>
        <v>6.9054357753200013E-2</v>
      </c>
      <c r="P29" s="32">
        <f>'2a) female mx'!DE29</f>
        <v>6.8509184704156817E-2</v>
      </c>
      <c r="Q29" s="32">
        <f>'2a) female mx'!DF29</f>
        <v>6.7968315708660326E-2</v>
      </c>
      <c r="R29" s="32">
        <f>'2a) female mx'!DG29</f>
        <v>6.7431716786899965E-2</v>
      </c>
      <c r="S29" s="32">
        <f>'2a) female mx'!DH29</f>
        <v>6.6899354227330315E-2</v>
      </c>
      <c r="T29" s="32">
        <f>'2a) female mx'!DI29</f>
        <v>6.6371194584553178E-2</v>
      </c>
      <c r="U29" s="32">
        <f>'2a) female mx'!DJ29</f>
        <v>6.58472046772164E-2</v>
      </c>
      <c r="V29" s="32">
        <f>'2a) female mx'!DK29</f>
        <v>6.5327351585929241E-2</v>
      </c>
      <c r="W29" s="32">
        <f>'2a) female mx'!DL29</f>
        <v>6.4811602651194317E-2</v>
      </c>
      <c r="X29" s="32">
        <f>'2a) female mx'!DM29</f>
        <v>6.4299925471355643E-2</v>
      </c>
      <c r="Y29" s="32">
        <f>'2a) female mx'!DN29</f>
        <v>6.3792287900563155E-2</v>
      </c>
      <c r="Z29" s="32">
        <f>'2a) female mx'!DO29</f>
        <v>6.3288658046753099E-2</v>
      </c>
      <c r="AA29" s="32">
        <f>'2a) female mx'!DP29</f>
        <v>6.2789004269644413E-2</v>
      </c>
      <c r="AB29" s="32">
        <f>'2a) female mx'!DQ29</f>
        <v>6.2293295178750978E-2</v>
      </c>
      <c r="AC29" s="32">
        <f>'2a) female mx'!DR29</f>
        <v>6.1801499631409532E-2</v>
      </c>
      <c r="AD29" s="32">
        <f>'2a) female mx'!DS29</f>
        <v>6.1313586730823079E-2</v>
      </c>
      <c r="AE29" s="32">
        <f>'2a) female mx'!DT29</f>
        <v>6.0829525824119941E-2</v>
      </c>
      <c r="AF29" s="32">
        <f>'2a) female mx'!DU29</f>
        <v>6.0349286500427861E-2</v>
      </c>
      <c r="AG29" s="32">
        <f>'2a) female mx'!DV29</f>
        <v>5.987283858896357E-2</v>
      </c>
      <c r="AH29" s="32">
        <f>'2a) female mx'!DW29</f>
        <v>5.9400152157137273E-2</v>
      </c>
      <c r="AI29" s="32">
        <f>'2a) female mx'!DX29</f>
        <v>5.8931197508672151E-2</v>
      </c>
      <c r="AJ29" s="32">
        <f>'2a) female mx'!DY29</f>
        <v>5.8465945181738727E-2</v>
      </c>
      <c r="AK29" s="32">
        <f>'2a) female mx'!DZ29</f>
        <v>5.8004365947103911E-2</v>
      </c>
      <c r="AL29" s="32">
        <f>'2a) female mx'!EA29</f>
        <v>5.7546430806294714E-2</v>
      </c>
      <c r="AM29" s="32">
        <f>'2a) female mx'!EB29</f>
        <v>5.7092110989776436E-2</v>
      </c>
      <c r="AN29" s="32">
        <f>'2a) female mx'!EC29</f>
        <v>5.664137795514522E-2</v>
      </c>
      <c r="AO29" s="32">
        <f>'2a) female mx'!ED29</f>
        <v>5.6194203385334915E-2</v>
      </c>
      <c r="AP29" s="32">
        <f>'2a) female mx'!EE29</f>
        <v>5.5750559186838008E-2</v>
      </c>
      <c r="AQ29" s="32">
        <f>'2a) female mx'!EF29</f>
        <v>5.5310417487940758E-2</v>
      </c>
      <c r="AR29" s="32">
        <f>'2a) female mx'!EG29</f>
        <v>5.4873750636972099E-2</v>
      </c>
      <c r="AS29" s="32">
        <f>'2a) female mx'!EH29</f>
        <v>5.4440531200566467E-2</v>
      </c>
      <c r="AT29" s="32">
        <f>'2a) female mx'!EI29</f>
        <v>5.4010731961940298E-2</v>
      </c>
      <c r="AU29" s="32">
        <f>'2a) female mx'!EJ29</f>
        <v>5.3584325919182177E-2</v>
      </c>
      <c r="AV29" s="32">
        <f>'2a) female mx'!EK29</f>
        <v>5.316128628355641E-2</v>
      </c>
      <c r="AW29" s="32">
        <f>'2a) female mx'!EL29</f>
        <v>5.2741586477820082E-2</v>
      </c>
      <c r="AX29" s="32">
        <f>'2a) female mx'!EM29</f>
        <v>5.2325200134553329E-2</v>
      </c>
      <c r="AY29" s="32">
        <f>'2a) female mx'!EN29</f>
        <v>5.1912101094502845E-2</v>
      </c>
      <c r="AZ29" s="32">
        <f>'2a) female mx'!EO29</f>
        <v>5.1502263404938381E-2</v>
      </c>
      <c r="BB29" s="31">
        <f t="shared" si="101"/>
        <v>86</v>
      </c>
      <c r="BC29" s="32">
        <v>0</v>
      </c>
      <c r="BD29" s="32">
        <f t="shared" ca="1" si="104"/>
        <v>7.6549238742687861E-2</v>
      </c>
      <c r="BE29" s="32">
        <f t="shared" ca="1" si="3"/>
        <v>8.6440017706658628E-2</v>
      </c>
      <c r="BF29" s="32">
        <f t="shared" ca="1" si="4"/>
        <v>9.9573361728282517E-2</v>
      </c>
      <c r="BG29" s="32">
        <f t="shared" ca="1" si="5"/>
        <v>0.11983046739514246</v>
      </c>
      <c r="BH29" s="32">
        <f t="shared" ca="1" si="6"/>
        <v>0.13667373932050184</v>
      </c>
      <c r="BI29" s="32">
        <f t="shared" ca="1" si="7"/>
        <v>0.14936110577964051</v>
      </c>
      <c r="BJ29" s="32">
        <f t="shared" ca="1" si="8"/>
        <v>0.16564540672889558</v>
      </c>
      <c r="BK29" s="32">
        <f t="shared" ca="1" si="9"/>
        <v>0.18678477019543713</v>
      </c>
      <c r="BL29" s="32">
        <f t="shared" ca="1" si="10"/>
        <v>0.21831292789056256</v>
      </c>
      <c r="BM29" s="32">
        <f t="shared" ca="1" si="11"/>
        <v>0.24221950006385443</v>
      </c>
      <c r="BN29" s="32">
        <f t="shared" ca="1" si="12"/>
        <v>0.27236179390603399</v>
      </c>
      <c r="BO29" s="32">
        <f t="shared" ca="1" si="13"/>
        <v>0.3051376579694578</v>
      </c>
      <c r="BP29" s="32">
        <f t="shared" ca="1" si="14"/>
        <v>0.33997165874780383</v>
      </c>
      <c r="BQ29" s="32">
        <f t="shared" ca="1" si="15"/>
        <v>0.37691325380491469</v>
      </c>
      <c r="BR29" s="32">
        <f t="shared" ca="1" si="16"/>
        <v>0.41706035006034581</v>
      </c>
      <c r="BS29" s="32">
        <f t="shared" ca="1" si="17"/>
        <v>0.45816116966365839</v>
      </c>
      <c r="BT29" s="32">
        <f t="shared" ca="1" si="18"/>
        <v>0.49993986012344666</v>
      </c>
      <c r="BU29" s="32">
        <f t="shared" ca="1" si="19"/>
        <v>0.54303056402814487</v>
      </c>
      <c r="BV29" s="32">
        <f t="shared" ca="1" si="20"/>
        <v>0.58686616606422581</v>
      </c>
      <c r="BW29" s="32">
        <f t="shared" ca="1" si="21"/>
        <v>0.63227529880352318</v>
      </c>
      <c r="BX29" s="32">
        <f t="shared" ca="1" si="22"/>
        <v>0.65480072236492526</v>
      </c>
      <c r="BY29" s="32">
        <f t="shared" ca="1" si="23"/>
        <v>0.70645655370119176</v>
      </c>
      <c r="BZ29" s="32">
        <f t="shared" ca="1" si="24"/>
        <v>0.83589365406875482</v>
      </c>
      <c r="CA29" s="32">
        <f t="shared" ca="1" si="25"/>
        <v>0.90743579828719423</v>
      </c>
      <c r="CB29" s="32"/>
      <c r="CC29" s="32" t="str">
        <f t="shared" ca="1" si="27"/>
        <v/>
      </c>
      <c r="CD29" s="32" t="str">
        <f t="shared" ca="1" si="28"/>
        <v/>
      </c>
      <c r="CE29" s="32" t="str">
        <f t="shared" ca="1" si="29"/>
        <v/>
      </c>
      <c r="CF29" s="32" t="str">
        <f t="shared" ca="1" si="30"/>
        <v/>
      </c>
      <c r="CG29" s="32" t="str">
        <f t="shared" ca="1" si="31"/>
        <v/>
      </c>
      <c r="CH29" s="32" t="str">
        <f t="shared" ca="1" si="32"/>
        <v/>
      </c>
      <c r="CI29" s="32" t="str">
        <f t="shared" ca="1" si="33"/>
        <v/>
      </c>
      <c r="CJ29" s="32" t="str">
        <f t="shared" ca="1" si="34"/>
        <v/>
      </c>
      <c r="CK29" s="32" t="str">
        <f t="shared" ca="1" si="35"/>
        <v/>
      </c>
      <c r="CL29" s="32" t="str">
        <f t="shared" ca="1" si="36"/>
        <v/>
      </c>
      <c r="CM29" s="32" t="str">
        <f t="shared" ca="1" si="37"/>
        <v/>
      </c>
      <c r="CN29" s="32" t="str">
        <f t="shared" ca="1" si="38"/>
        <v/>
      </c>
      <c r="CO29" s="32" t="str">
        <f t="shared" ca="1" si="39"/>
        <v/>
      </c>
      <c r="CP29" s="32" t="str">
        <f t="shared" ca="1" si="40"/>
        <v/>
      </c>
      <c r="CQ29" s="32" t="str">
        <f t="shared" ca="1" si="41"/>
        <v/>
      </c>
      <c r="CR29" s="32" t="str">
        <f t="shared" ca="1" si="42"/>
        <v/>
      </c>
      <c r="CS29" s="32" t="str">
        <f t="shared" ca="1" si="43"/>
        <v/>
      </c>
      <c r="CT29" s="32" t="str">
        <f t="shared" ca="1" si="44"/>
        <v/>
      </c>
      <c r="CU29" s="32" t="str">
        <f t="shared" ca="1" si="45"/>
        <v/>
      </c>
      <c r="CV29" s="32" t="str">
        <f t="shared" ca="1" si="46"/>
        <v/>
      </c>
      <c r="CW29" s="32" t="str">
        <f t="shared" ca="1" si="47"/>
        <v/>
      </c>
      <c r="CX29" s="32" t="str">
        <f t="shared" ca="1" si="48"/>
        <v/>
      </c>
      <c r="CY29" s="32" t="str">
        <f t="shared" ca="1" si="49"/>
        <v/>
      </c>
      <c r="CZ29" s="32" t="str">
        <f t="shared" ca="1" si="50"/>
        <v/>
      </c>
      <c r="DA29" s="32" t="str">
        <f t="shared" ca="1" si="51"/>
        <v/>
      </c>
      <c r="DB29" s="32"/>
      <c r="DC29" s="32"/>
      <c r="DD29" s="32"/>
      <c r="DE29" s="31">
        <f t="shared" si="102"/>
        <v>86</v>
      </c>
      <c r="DG29" s="32">
        <f t="shared" ca="1" si="103"/>
        <v>7.5944894813569891E-2</v>
      </c>
      <c r="DH29" s="32">
        <f t="shared" ca="1" si="52"/>
        <v>8.575981473473708E-2</v>
      </c>
      <c r="DI29" s="32">
        <f t="shared" ca="1" si="53"/>
        <v>9.8882386434941918E-2</v>
      </c>
      <c r="DJ29" s="32">
        <f t="shared" ca="1" si="54"/>
        <v>0.11921430996403505</v>
      </c>
      <c r="DK29" s="32">
        <f t="shared" ca="1" si="55"/>
        <v>0.13606634713261209</v>
      </c>
      <c r="DL29" s="32">
        <f t="shared" ca="1" si="56"/>
        <v>0.14873729354544107</v>
      </c>
      <c r="DM29" s="32">
        <f t="shared" ca="1" si="57"/>
        <v>0.16502463850739094</v>
      </c>
      <c r="DN29" s="32">
        <f t="shared" ca="1" si="58"/>
        <v>0.18619511264988747</v>
      </c>
      <c r="DO29" s="32">
        <f t="shared" ca="1" si="59"/>
        <v>0.21783001691424894</v>
      </c>
      <c r="DP29" s="32">
        <f t="shared" ca="1" si="60"/>
        <v>0.2417878680733446</v>
      </c>
      <c r="DQ29" s="32">
        <f t="shared" ca="1" si="61"/>
        <v>0.27203437889215987</v>
      </c>
      <c r="DR29" s="32">
        <f t="shared" ca="1" si="62"/>
        <v>0.30493536610026123</v>
      </c>
      <c r="DS29" s="32">
        <f t="shared" ca="1" si="63"/>
        <v>0.33990642675475091</v>
      </c>
      <c r="DT29" s="32">
        <f t="shared" ca="1" si="64"/>
        <v>0.37700298493685225</v>
      </c>
      <c r="DU29" s="32">
        <f t="shared" ca="1" si="65"/>
        <v>0.41735692978032191</v>
      </c>
      <c r="DV29" s="32">
        <f t="shared" ca="1" si="66"/>
        <v>0.45870523866339225</v>
      </c>
      <c r="DW29" s="32">
        <f t="shared" ca="1" si="67"/>
        <v>0.50063408883377236</v>
      </c>
      <c r="DX29" s="32">
        <f t="shared" ca="1" si="68"/>
        <v>0.54400278185237694</v>
      </c>
      <c r="DY29" s="32">
        <f t="shared" ca="1" si="69"/>
        <v>0.58801408255369891</v>
      </c>
      <c r="DZ29" s="32">
        <f t="shared" ca="1" si="70"/>
        <v>0.63384966309968394</v>
      </c>
      <c r="EA29" s="32">
        <f t="shared" ca="1" si="71"/>
        <v>0.65604562453573789</v>
      </c>
      <c r="EB29" s="32">
        <f t="shared" ca="1" si="72"/>
        <v>0.70803347915131809</v>
      </c>
      <c r="EC29" s="32">
        <f t="shared" ca="1" si="73"/>
        <v>0.84077517944596314</v>
      </c>
      <c r="ED29" s="32">
        <f t="shared" ca="1" si="74"/>
        <v>0.91280653132314005</v>
      </c>
      <c r="EE29" s="32"/>
      <c r="EF29" s="32" t="str">
        <f t="shared" ca="1" si="76"/>
        <v/>
      </c>
      <c r="EG29" s="32" t="str">
        <f t="shared" ca="1" si="77"/>
        <v/>
      </c>
      <c r="EH29" s="32" t="str">
        <f t="shared" ca="1" si="78"/>
        <v/>
      </c>
      <c r="EI29" s="32" t="str">
        <f t="shared" ca="1" si="79"/>
        <v/>
      </c>
      <c r="EJ29" s="32" t="str">
        <f t="shared" ca="1" si="80"/>
        <v/>
      </c>
      <c r="EK29" s="32" t="str">
        <f t="shared" ca="1" si="81"/>
        <v/>
      </c>
      <c r="EL29" s="32" t="str">
        <f t="shared" ca="1" si="82"/>
        <v/>
      </c>
      <c r="EM29" s="32" t="str">
        <f t="shared" ca="1" si="83"/>
        <v/>
      </c>
      <c r="EN29" s="32" t="str">
        <f t="shared" ca="1" si="84"/>
        <v/>
      </c>
      <c r="EO29" s="32" t="str">
        <f t="shared" ca="1" si="85"/>
        <v/>
      </c>
      <c r="EP29" s="32" t="str">
        <f t="shared" ca="1" si="86"/>
        <v/>
      </c>
      <c r="EQ29" s="32" t="str">
        <f t="shared" ca="1" si="87"/>
        <v/>
      </c>
      <c r="ER29" s="32" t="str">
        <f t="shared" ca="1" si="88"/>
        <v/>
      </c>
      <c r="ES29" s="32" t="str">
        <f t="shared" ca="1" si="89"/>
        <v/>
      </c>
      <c r="ET29" s="32" t="str">
        <f t="shared" ca="1" si="90"/>
        <v/>
      </c>
      <c r="EU29" s="32" t="str">
        <f t="shared" ca="1" si="91"/>
        <v/>
      </c>
      <c r="EV29" s="32" t="str">
        <f t="shared" ca="1" si="92"/>
        <v/>
      </c>
      <c r="EW29" s="32" t="str">
        <f t="shared" ca="1" si="93"/>
        <v/>
      </c>
      <c r="EX29" s="32" t="str">
        <f t="shared" ca="1" si="94"/>
        <v/>
      </c>
      <c r="EY29" s="32" t="str">
        <f t="shared" ca="1" si="95"/>
        <v/>
      </c>
      <c r="EZ29" s="32" t="str">
        <f t="shared" ca="1" si="96"/>
        <v/>
      </c>
      <c r="FA29" s="32" t="str">
        <f t="shared" ca="1" si="97"/>
        <v/>
      </c>
      <c r="FB29" s="32" t="str">
        <f t="shared" ca="1" si="98"/>
        <v/>
      </c>
      <c r="FC29" s="32" t="str">
        <f t="shared" ca="1" si="99"/>
        <v/>
      </c>
      <c r="FD29" s="32" t="str">
        <f t="shared" ca="1" si="100"/>
        <v/>
      </c>
      <c r="FE29" s="32"/>
    </row>
    <row r="30" spans="1:161" x14ac:dyDescent="0.25">
      <c r="A30" s="31">
        <f>'2a) female mx'!CP30</f>
        <v>87</v>
      </c>
      <c r="B30" s="32">
        <f>'2a) female mx'!CQ30</f>
        <v>8.7125615700531234E-2</v>
      </c>
      <c r="C30" s="32">
        <f>'2a) female mx'!CR30</f>
        <v>8.6440017706658628E-2</v>
      </c>
      <c r="D30" s="32">
        <f>'2a) female mx'!CS30</f>
        <v>8.575981473473708E-2</v>
      </c>
      <c r="E30" s="32">
        <f>'2a) female mx'!CT30</f>
        <v>8.5084964330934848E-2</v>
      </c>
      <c r="F30" s="32">
        <f>'2a) female mx'!CU30</f>
        <v>8.4415424375492612E-2</v>
      </c>
      <c r="G30" s="32">
        <f>'2a) female mx'!CV30</f>
        <v>8.3751153080094579E-2</v>
      </c>
      <c r="H30" s="32">
        <f>'2a) female mx'!CW30</f>
        <v>8.3092108985260357E-2</v>
      </c>
      <c r="I30" s="32">
        <f>'2a) female mx'!CX30</f>
        <v>8.2438250957757322E-2</v>
      </c>
      <c r="J30" s="32">
        <f>'2a) female mx'!CY30</f>
        <v>8.1789538188033264E-2</v>
      </c>
      <c r="K30" s="32">
        <f>'2a) female mx'!CZ30</f>
        <v>8.1145930187669482E-2</v>
      </c>
      <c r="L30" s="32">
        <f>'2a) female mx'!DA30</f>
        <v>8.0507386786853624E-2</v>
      </c>
      <c r="M30" s="32">
        <f>'2a) female mx'!DB30</f>
        <v>7.9873868131872625E-2</v>
      </c>
      <c r="N30" s="32">
        <f>'2a) female mx'!DC30</f>
        <v>7.9245334682625235E-2</v>
      </c>
      <c r="O30" s="32">
        <f>'2a) female mx'!DD30</f>
        <v>7.8621747210154275E-2</v>
      </c>
      <c r="P30" s="32">
        <f>'2a) female mx'!DE30</f>
        <v>7.800306679419812E-2</v>
      </c>
      <c r="Q30" s="32">
        <f>'2a) female mx'!DF30</f>
        <v>7.738925482076163E-2</v>
      </c>
      <c r="R30" s="32">
        <f>'2a) female mx'!DG30</f>
        <v>7.6780272979706049E-2</v>
      </c>
      <c r="S30" s="32">
        <f>'2a) female mx'!DH30</f>
        <v>7.6176083262358016E-2</v>
      </c>
      <c r="T30" s="32">
        <f>'2a) female mx'!DI30</f>
        <v>7.5576647959137239E-2</v>
      </c>
      <c r="U30" s="32">
        <f>'2a) female mx'!DJ30</f>
        <v>7.4981929657202934E-2</v>
      </c>
      <c r="V30" s="32">
        <f>'2a) female mx'!DK30</f>
        <v>7.439189123811879E-2</v>
      </c>
      <c r="W30" s="32">
        <f>'2a) female mx'!DL30</f>
        <v>7.3806495875536199E-2</v>
      </c>
      <c r="X30" s="32">
        <f>'2a) female mx'!DM30</f>
        <v>7.3225707032895909E-2</v>
      </c>
      <c r="Y30" s="32">
        <f>'2a) female mx'!DN30</f>
        <v>7.2649488461147563E-2</v>
      </c>
      <c r="Z30" s="32">
        <f>'2a) female mx'!DO30</f>
        <v>7.2077804196487252E-2</v>
      </c>
      <c r="AA30" s="32">
        <f>'2a) female mx'!DP30</f>
        <v>7.1510618558113026E-2</v>
      </c>
      <c r="AB30" s="32">
        <f>'2a) female mx'!DQ30</f>
        <v>7.0947896145997752E-2</v>
      </c>
      <c r="AC30" s="32">
        <f>'2a) female mx'!DR30</f>
        <v>7.0389601838679802E-2</v>
      </c>
      <c r="AD30" s="32">
        <f>'2a) female mx'!DS30</f>
        <v>6.9835700791070959E-2</v>
      </c>
      <c r="AE30" s="32">
        <f>'2a) female mx'!DT30</f>
        <v>6.9286158432281586E-2</v>
      </c>
      <c r="AF30" s="32">
        <f>'2a) female mx'!DU30</f>
        <v>6.8740940463463018E-2</v>
      </c>
      <c r="AG30" s="32">
        <f>'2a) female mx'!DV30</f>
        <v>6.8200012855666736E-2</v>
      </c>
      <c r="AH30" s="32">
        <f>'2a) female mx'!DW30</f>
        <v>6.7663341847720604E-2</v>
      </c>
      <c r="AI30" s="32">
        <f>'2a) female mx'!DX30</f>
        <v>6.7130893944121681E-2</v>
      </c>
      <c r="AJ30" s="32">
        <f>'2a) female mx'!DY30</f>
        <v>6.6602635912945629E-2</v>
      </c>
      <c r="AK30" s="32">
        <f>'2a) female mx'!DZ30</f>
        <v>6.6078534783772611E-2</v>
      </c>
      <c r="AL30" s="32">
        <f>'2a) female mx'!EA30</f>
        <v>6.55585578456295E-2</v>
      </c>
      <c r="AM30" s="32">
        <f>'2a) female mx'!EB30</f>
        <v>6.5042672644948257E-2</v>
      </c>
      <c r="AN30" s="32">
        <f>'2a) female mx'!EC30</f>
        <v>6.4530846983540432E-2</v>
      </c>
      <c r="AO30" s="32">
        <f>'2a) female mx'!ED30</f>
        <v>6.4023048916587486E-2</v>
      </c>
      <c r="AP30" s="32">
        <f>'2a) female mx'!EE30</f>
        <v>6.351924675064706E-2</v>
      </c>
      <c r="AQ30" s="32">
        <f>'2a) female mx'!EF30</f>
        <v>6.3019409041674898E-2</v>
      </c>
      <c r="AR30" s="32">
        <f>'2a) female mx'!EG30</f>
        <v>6.252350459306226E-2</v>
      </c>
      <c r="AS30" s="32">
        <f>'2a) female mx'!EH30</f>
        <v>6.2031502453688832E-2</v>
      </c>
      <c r="AT30" s="32">
        <f>'2a) female mx'!EI30</f>
        <v>6.1543371915991033E-2</v>
      </c>
      <c r="AU30" s="32">
        <f>'2a) female mx'!EJ30</f>
        <v>6.1059082514045356E-2</v>
      </c>
      <c r="AV30" s="32">
        <f>'2a) female mx'!EK30</f>
        <v>6.0578604021666954E-2</v>
      </c>
      <c r="AW30" s="32">
        <f>'2a) female mx'!EL30</f>
        <v>6.0101906450523081E-2</v>
      </c>
      <c r="AX30" s="32">
        <f>'2a) female mx'!EM30</f>
        <v>5.9628960048261431E-2</v>
      </c>
      <c r="AY30" s="32">
        <f>'2a) female mx'!EN30</f>
        <v>5.9159735296653179E-2</v>
      </c>
      <c r="AZ30" s="32">
        <f>'2a) female mx'!EO30</f>
        <v>5.8694202909750665E-2</v>
      </c>
      <c r="BB30" s="31">
        <f t="shared" si="101"/>
        <v>87</v>
      </c>
      <c r="BC30" s="32">
        <v>0</v>
      </c>
      <c r="BD30" s="32">
        <f t="shared" ca="1" si="104"/>
        <v>8.7125615700531234E-2</v>
      </c>
      <c r="BE30" s="32">
        <f t="shared" ca="1" si="3"/>
        <v>0.10026916545339161</v>
      </c>
      <c r="BF30" s="32">
        <f t="shared" ca="1" si="4"/>
        <v>0.12044980942699135</v>
      </c>
      <c r="BG30" s="32">
        <f t="shared" ca="1" si="5"/>
        <v>0.13728384287147058</v>
      </c>
      <c r="BH30" s="32">
        <f t="shared" ca="1" si="6"/>
        <v>0.14998753431600778</v>
      </c>
      <c r="BI30" s="32">
        <f t="shared" ca="1" si="7"/>
        <v>0.16626851007555679</v>
      </c>
      <c r="BJ30" s="32">
        <f t="shared" ca="1" si="8"/>
        <v>0.18737629511557077</v>
      </c>
      <c r="BK30" s="32">
        <f t="shared" ca="1" si="9"/>
        <v>0.21879690944022662</v>
      </c>
      <c r="BL30" s="32">
        <f t="shared" ca="1" si="10"/>
        <v>0.24265190259002725</v>
      </c>
      <c r="BM30" s="32">
        <f t="shared" ca="1" si="11"/>
        <v>0.2726896029899214</v>
      </c>
      <c r="BN30" s="32">
        <f t="shared" ca="1" si="12"/>
        <v>0.30534008403758595</v>
      </c>
      <c r="BO30" s="32">
        <f t="shared" ca="1" si="13"/>
        <v>0.3400369032596342</v>
      </c>
      <c r="BP30" s="32">
        <f t="shared" ca="1" si="14"/>
        <v>0.37682354403003893</v>
      </c>
      <c r="BQ30" s="32">
        <f t="shared" ca="1" si="15"/>
        <v>0.41676398109410107</v>
      </c>
      <c r="BR30" s="32">
        <f t="shared" ca="1" si="16"/>
        <v>0.45761774598264238</v>
      </c>
      <c r="BS30" s="32">
        <f t="shared" ca="1" si="17"/>
        <v>0.49924659409926819</v>
      </c>
      <c r="BT30" s="32">
        <f t="shared" ca="1" si="18"/>
        <v>0.54206008370881043</v>
      </c>
      <c r="BU30" s="32">
        <f t="shared" ca="1" si="19"/>
        <v>0.58572049052833863</v>
      </c>
      <c r="BV30" s="32">
        <f t="shared" ca="1" si="20"/>
        <v>0.63070484493452095</v>
      </c>
      <c r="BW30" s="32">
        <f t="shared" ca="1" si="21"/>
        <v>0.65355818250148412</v>
      </c>
      <c r="BX30" s="32">
        <f t="shared" ca="1" si="22"/>
        <v>0.70488314036447286</v>
      </c>
      <c r="BY30" s="32">
        <f t="shared" ca="1" si="23"/>
        <v>0.83104047073896992</v>
      </c>
      <c r="BZ30" s="32">
        <f t="shared" ca="1" si="24"/>
        <v>0.9020966653465079</v>
      </c>
      <c r="CA30" s="32"/>
      <c r="CB30" s="32" t="str">
        <f t="shared" ca="1" si="26"/>
        <v/>
      </c>
      <c r="CC30" s="32" t="str">
        <f t="shared" ca="1" si="27"/>
        <v/>
      </c>
      <c r="CD30" s="32" t="str">
        <f t="shared" ca="1" si="28"/>
        <v/>
      </c>
      <c r="CE30" s="32" t="str">
        <f t="shared" ca="1" si="29"/>
        <v/>
      </c>
      <c r="CF30" s="32" t="str">
        <f t="shared" ca="1" si="30"/>
        <v/>
      </c>
      <c r="CG30" s="32" t="str">
        <f t="shared" ca="1" si="31"/>
        <v/>
      </c>
      <c r="CH30" s="32" t="str">
        <f t="shared" ca="1" si="32"/>
        <v/>
      </c>
      <c r="CI30" s="32" t="str">
        <f t="shared" ca="1" si="33"/>
        <v/>
      </c>
      <c r="CJ30" s="32" t="str">
        <f t="shared" ca="1" si="34"/>
        <v/>
      </c>
      <c r="CK30" s="32" t="str">
        <f t="shared" ca="1" si="35"/>
        <v/>
      </c>
      <c r="CL30" s="32" t="str">
        <f t="shared" ca="1" si="36"/>
        <v/>
      </c>
      <c r="CM30" s="32" t="str">
        <f t="shared" ca="1" si="37"/>
        <v/>
      </c>
      <c r="CN30" s="32" t="str">
        <f t="shared" ca="1" si="38"/>
        <v/>
      </c>
      <c r="CO30" s="32" t="str">
        <f t="shared" ca="1" si="39"/>
        <v/>
      </c>
      <c r="CP30" s="32" t="str">
        <f t="shared" ca="1" si="40"/>
        <v/>
      </c>
      <c r="CQ30" s="32" t="str">
        <f t="shared" ca="1" si="41"/>
        <v/>
      </c>
      <c r="CR30" s="32" t="str">
        <f t="shared" ca="1" si="42"/>
        <v/>
      </c>
      <c r="CS30" s="32" t="str">
        <f t="shared" ca="1" si="43"/>
        <v/>
      </c>
      <c r="CT30" s="32" t="str">
        <f t="shared" ca="1" si="44"/>
        <v/>
      </c>
      <c r="CU30" s="32" t="str">
        <f t="shared" ca="1" si="45"/>
        <v/>
      </c>
      <c r="CV30" s="32" t="str">
        <f t="shared" ca="1" si="46"/>
        <v/>
      </c>
      <c r="CW30" s="32" t="str">
        <f t="shared" ca="1" si="47"/>
        <v/>
      </c>
      <c r="CX30" s="32" t="str">
        <f t="shared" ca="1" si="48"/>
        <v/>
      </c>
      <c r="CY30" s="32" t="str">
        <f t="shared" ca="1" si="49"/>
        <v/>
      </c>
      <c r="CZ30" s="32" t="str">
        <f t="shared" ca="1" si="50"/>
        <v/>
      </c>
      <c r="DA30" s="32" t="str">
        <f t="shared" ca="1" si="51"/>
        <v/>
      </c>
      <c r="DB30" s="32"/>
      <c r="DC30" s="32"/>
      <c r="DD30" s="32"/>
      <c r="DE30" s="31">
        <f t="shared" si="102"/>
        <v>87</v>
      </c>
      <c r="DG30" s="32">
        <f t="shared" ca="1" si="103"/>
        <v>8.6440017706658628E-2</v>
      </c>
      <c r="DH30" s="32">
        <f t="shared" ca="1" si="52"/>
        <v>9.9573361728282517E-2</v>
      </c>
      <c r="DI30" s="32">
        <f t="shared" ca="1" si="53"/>
        <v>0.11983046739514246</v>
      </c>
      <c r="DJ30" s="32">
        <f t="shared" ca="1" si="54"/>
        <v>0.13667373932050184</v>
      </c>
      <c r="DK30" s="32">
        <f t="shared" ca="1" si="55"/>
        <v>0.14936110577964051</v>
      </c>
      <c r="DL30" s="32">
        <f t="shared" ca="1" si="56"/>
        <v>0.16564540672889558</v>
      </c>
      <c r="DM30" s="32">
        <f t="shared" ca="1" si="57"/>
        <v>0.18678477019543713</v>
      </c>
      <c r="DN30" s="32">
        <f t="shared" ca="1" si="58"/>
        <v>0.21831292789056256</v>
      </c>
      <c r="DO30" s="32">
        <f t="shared" ca="1" si="59"/>
        <v>0.24221950006385443</v>
      </c>
      <c r="DP30" s="32">
        <f t="shared" ca="1" si="60"/>
        <v>0.27236179390603399</v>
      </c>
      <c r="DQ30" s="32">
        <f t="shared" ca="1" si="61"/>
        <v>0.3051376579694578</v>
      </c>
      <c r="DR30" s="32">
        <f t="shared" ca="1" si="62"/>
        <v>0.33997165874780383</v>
      </c>
      <c r="DS30" s="32">
        <f t="shared" ca="1" si="63"/>
        <v>0.37691325380491469</v>
      </c>
      <c r="DT30" s="32">
        <f t="shared" ca="1" si="64"/>
        <v>0.41706035006034581</v>
      </c>
      <c r="DU30" s="32">
        <f t="shared" ca="1" si="65"/>
        <v>0.45816116966365839</v>
      </c>
      <c r="DV30" s="32">
        <f t="shared" ca="1" si="66"/>
        <v>0.49993986012344666</v>
      </c>
      <c r="DW30" s="32">
        <f t="shared" ca="1" si="67"/>
        <v>0.54303056402814487</v>
      </c>
      <c r="DX30" s="32">
        <f t="shared" ca="1" si="68"/>
        <v>0.58686616606422581</v>
      </c>
      <c r="DY30" s="32">
        <f t="shared" ca="1" si="69"/>
        <v>0.63227529880352318</v>
      </c>
      <c r="DZ30" s="32">
        <f t="shared" ca="1" si="70"/>
        <v>0.65480072236492526</v>
      </c>
      <c r="EA30" s="32">
        <f t="shared" ca="1" si="71"/>
        <v>0.70645655370119176</v>
      </c>
      <c r="EB30" s="32">
        <f t="shared" ca="1" si="72"/>
        <v>0.83589365406875482</v>
      </c>
      <c r="EC30" s="32">
        <f t="shared" ca="1" si="73"/>
        <v>0.90743579828719423</v>
      </c>
      <c r="ED30" s="32"/>
      <c r="EE30" s="32" t="str">
        <f t="shared" ca="1" si="75"/>
        <v/>
      </c>
      <c r="EF30" s="32" t="str">
        <f t="shared" ca="1" si="76"/>
        <v/>
      </c>
      <c r="EG30" s="32" t="str">
        <f t="shared" ca="1" si="77"/>
        <v/>
      </c>
      <c r="EH30" s="32" t="str">
        <f t="shared" ca="1" si="78"/>
        <v/>
      </c>
      <c r="EI30" s="32" t="str">
        <f t="shared" ca="1" si="79"/>
        <v/>
      </c>
      <c r="EJ30" s="32" t="str">
        <f t="shared" ca="1" si="80"/>
        <v/>
      </c>
      <c r="EK30" s="32" t="str">
        <f t="shared" ca="1" si="81"/>
        <v/>
      </c>
      <c r="EL30" s="32" t="str">
        <f t="shared" ca="1" si="82"/>
        <v/>
      </c>
      <c r="EM30" s="32" t="str">
        <f t="shared" ca="1" si="83"/>
        <v/>
      </c>
      <c r="EN30" s="32" t="str">
        <f t="shared" ca="1" si="84"/>
        <v/>
      </c>
      <c r="EO30" s="32" t="str">
        <f t="shared" ca="1" si="85"/>
        <v/>
      </c>
      <c r="EP30" s="32" t="str">
        <f t="shared" ca="1" si="86"/>
        <v/>
      </c>
      <c r="EQ30" s="32" t="str">
        <f t="shared" ca="1" si="87"/>
        <v/>
      </c>
      <c r="ER30" s="32" t="str">
        <f t="shared" ca="1" si="88"/>
        <v/>
      </c>
      <c r="ES30" s="32" t="str">
        <f t="shared" ca="1" si="89"/>
        <v/>
      </c>
      <c r="ET30" s="32" t="str">
        <f t="shared" ca="1" si="90"/>
        <v/>
      </c>
      <c r="EU30" s="32" t="str">
        <f t="shared" ca="1" si="91"/>
        <v/>
      </c>
      <c r="EV30" s="32" t="str">
        <f t="shared" ca="1" si="92"/>
        <v/>
      </c>
      <c r="EW30" s="32" t="str">
        <f t="shared" ca="1" si="93"/>
        <v/>
      </c>
      <c r="EX30" s="32" t="str">
        <f t="shared" ca="1" si="94"/>
        <v/>
      </c>
      <c r="EY30" s="32" t="str">
        <f t="shared" ca="1" si="95"/>
        <v/>
      </c>
      <c r="EZ30" s="32" t="str">
        <f t="shared" ca="1" si="96"/>
        <v/>
      </c>
      <c r="FA30" s="32" t="str">
        <f t="shared" ca="1" si="97"/>
        <v/>
      </c>
      <c r="FB30" s="32" t="str">
        <f t="shared" ca="1" si="98"/>
        <v/>
      </c>
      <c r="FC30" s="32" t="str">
        <f t="shared" ca="1" si="99"/>
        <v/>
      </c>
      <c r="FD30" s="32" t="str">
        <f t="shared" ca="1" si="100"/>
        <v/>
      </c>
      <c r="FE30" s="32"/>
    </row>
    <row r="31" spans="1:161" x14ac:dyDescent="0.25">
      <c r="A31" s="31">
        <f>'2a) female mx'!CP31</f>
        <v>88</v>
      </c>
      <c r="B31" s="32">
        <f>'2a) female mx'!CQ31</f>
        <v>0.10096983135062658</v>
      </c>
      <c r="C31" s="32">
        <f>'2a) female mx'!CR31</f>
        <v>0.10026916545339161</v>
      </c>
      <c r="D31" s="32">
        <f>'2a) female mx'!CS31</f>
        <v>9.9573361728282517E-2</v>
      </c>
      <c r="E31" s="32">
        <f>'2a) female mx'!CT31</f>
        <v>9.8882386434941918E-2</v>
      </c>
      <c r="F31" s="32">
        <f>'2a) female mx'!CU31</f>
        <v>9.8196206067148892E-2</v>
      </c>
      <c r="G31" s="32">
        <f>'2a) female mx'!CV31</f>
        <v>9.7514787351194163E-2</v>
      </c>
      <c r="H31" s="32">
        <f>'2a) female mx'!CW31</f>
        <v>9.6838097244266716E-2</v>
      </c>
      <c r="I31" s="32">
        <f>'2a) female mx'!CX31</f>
        <v>9.6166102932851438E-2</v>
      </c>
      <c r="J31" s="32">
        <f>'2a) female mx'!CY31</f>
        <v>9.549877183113796E-2</v>
      </c>
      <c r="K31" s="32">
        <f>'2a) female mx'!CZ31</f>
        <v>9.4836071579440587E-2</v>
      </c>
      <c r="L31" s="32">
        <f>'2a) female mx'!DA31</f>
        <v>9.4177970042629053E-2</v>
      </c>
      <c r="M31" s="32">
        <f>'2a) female mx'!DB31</f>
        <v>9.3524435308570325E-2</v>
      </c>
      <c r="N31" s="32">
        <f>'2a) female mx'!DC31</f>
        <v>9.287543568658109E-2</v>
      </c>
      <c r="O31" s="32">
        <f>'2a) female mx'!DD31</f>
        <v>9.223093970589108E-2</v>
      </c>
      <c r="P31" s="32">
        <f>'2a) female mx'!DE31</f>
        <v>9.1590916114116988E-2</v>
      </c>
      <c r="Q31" s="32">
        <f>'2a) female mx'!DF31</f>
        <v>9.0955333875747002E-2</v>
      </c>
      <c r="R31" s="32">
        <f>'2a) female mx'!DG31</f>
        <v>9.0324162170635894E-2</v>
      </c>
      <c r="S31" s="32">
        <f>'2a) female mx'!DH31</f>
        <v>8.9697370392510453E-2</v>
      </c>
      <c r="T31" s="32">
        <f>'2a) female mx'!DI31</f>
        <v>8.9074928147485383E-2</v>
      </c>
      <c r="U31" s="32">
        <f>'2a) female mx'!DJ31</f>
        <v>8.8456805252589504E-2</v>
      </c>
      <c r="V31" s="32">
        <f>'2a) female mx'!DK31</f>
        <v>8.7842971734302056E-2</v>
      </c>
      <c r="W31" s="32">
        <f>'2a) female mx'!DL31</f>
        <v>8.7233397827099338E-2</v>
      </c>
      <c r="X31" s="32">
        <f>'2a) female mx'!DM31</f>
        <v>8.6628053972011287E-2</v>
      </c>
      <c r="Y31" s="32">
        <f>'2a) female mx'!DN31</f>
        <v>8.602691081518811E-2</v>
      </c>
      <c r="Z31" s="32">
        <f>'2a) female mx'!DO31</f>
        <v>8.5429939206476971E-2</v>
      </c>
      <c r="AA31" s="32">
        <f>'2a) female mx'!DP31</f>
        <v>8.4837110198008353E-2</v>
      </c>
      <c r="AB31" s="32">
        <f>'2a) female mx'!DQ31</f>
        <v>8.4248395042792426E-2</v>
      </c>
      <c r="AC31" s="32">
        <f>'2a) female mx'!DR31</f>
        <v>8.3663765193325038E-2</v>
      </c>
      <c r="AD31" s="32">
        <f>'2a) female mx'!DS31</f>
        <v>8.3083192300203404E-2</v>
      </c>
      <c r="AE31" s="32">
        <f>'2a) female mx'!DT31</f>
        <v>8.2506648210751418E-2</v>
      </c>
      <c r="AF31" s="32">
        <f>'2a) female mx'!DU31</f>
        <v>8.1934104967654506E-2</v>
      </c>
      <c r="AG31" s="32">
        <f>'2a) female mx'!DV31</f>
        <v>8.1365534807603918E-2</v>
      </c>
      <c r="AH31" s="32">
        <f>'2a) female mx'!DW31</f>
        <v>8.0800910159950501E-2</v>
      </c>
      <c r="AI31" s="32">
        <f>'2a) female mx'!DX31</f>
        <v>8.02402036453677E-2</v>
      </c>
      <c r="AJ31" s="32">
        <f>'2a) female mx'!DY31</f>
        <v>7.9683388074523909E-2</v>
      </c>
      <c r="AK31" s="32">
        <f>'2a) female mx'!DZ31</f>
        <v>7.9130436446764152E-2</v>
      </c>
      <c r="AL31" s="32">
        <f>'2a) female mx'!EA31</f>
        <v>7.8581321948800562E-2</v>
      </c>
      <c r="AM31" s="32">
        <f>'2a) female mx'!EB31</f>
        <v>7.803601795341239E-2</v>
      </c>
      <c r="AN31" s="32">
        <f>'2a) female mx'!EC31</f>
        <v>7.7494498018154695E-2</v>
      </c>
      <c r="AO31" s="32">
        <f>'2a) female mx'!ED31</f>
        <v>7.6956735884076158E-2</v>
      </c>
      <c r="AP31" s="32">
        <f>'2a) female mx'!EE31</f>
        <v>7.6422705474445712E-2</v>
      </c>
      <c r="AQ31" s="32">
        <f>'2a) female mx'!EF31</f>
        <v>7.5892380893488154E-2</v>
      </c>
      <c r="AR31" s="32">
        <f>'2a) female mx'!EG31</f>
        <v>7.5365736425128324E-2</v>
      </c>
      <c r="AS31" s="32">
        <f>'2a) female mx'!EH31</f>
        <v>7.4842746531744095E-2</v>
      </c>
      <c r="AT31" s="32">
        <f>'2a) female mx'!EI31</f>
        <v>7.4323385852928137E-2</v>
      </c>
      <c r="AU31" s="32">
        <f>'2a) female mx'!EJ31</f>
        <v>7.3807629204258055E-2</v>
      </c>
      <c r="AV31" s="32">
        <f>'2a) female mx'!EK31</f>
        <v>7.3295451576075185E-2</v>
      </c>
      <c r="AW31" s="32">
        <f>'2a) female mx'!EL31</f>
        <v>7.27868281322719E-2</v>
      </c>
      <c r="AX31" s="32">
        <f>'2a) female mx'!EM31</f>
        <v>7.2281734209087206E-2</v>
      </c>
      <c r="AY31" s="32">
        <f>'2a) female mx'!EN31</f>
        <v>7.1780145313910776E-2</v>
      </c>
      <c r="AZ31" s="32">
        <f>'2a) female mx'!EO31</f>
        <v>7.1282037124095379E-2</v>
      </c>
      <c r="BB31" s="31">
        <f t="shared" si="101"/>
        <v>88</v>
      </c>
      <c r="BC31" s="32">
        <v>0</v>
      </c>
      <c r="BD31" s="32">
        <f t="shared" ca="1" si="104"/>
        <v>0.10096983135062658</v>
      </c>
      <c r="BE31" s="32">
        <f t="shared" ca="1" si="3"/>
        <v>0.12107235251914446</v>
      </c>
      <c r="BF31" s="32">
        <f t="shared" ca="1" si="4"/>
        <v>0.13789666988888399</v>
      </c>
      <c r="BG31" s="32">
        <f t="shared" ca="1" si="5"/>
        <v>0.15061659012745529</v>
      </c>
      <c r="BH31" s="32">
        <f t="shared" ca="1" si="6"/>
        <v>0.16689395733134466</v>
      </c>
      <c r="BI31" s="32">
        <f t="shared" ca="1" si="7"/>
        <v>0.18796969332403932</v>
      </c>
      <c r="BJ31" s="32">
        <f t="shared" ca="1" si="8"/>
        <v>0.21928196393661301</v>
      </c>
      <c r="BK31" s="32">
        <f t="shared" ca="1" si="9"/>
        <v>0.24308507702739876</v>
      </c>
      <c r="BL31" s="32">
        <f t="shared" ca="1" si="10"/>
        <v>0.2730178066181167</v>
      </c>
      <c r="BM31" s="32">
        <f t="shared" ca="1" si="11"/>
        <v>0.30554264439367229</v>
      </c>
      <c r="BN31" s="32">
        <f t="shared" ca="1" si="12"/>
        <v>0.34010216029264462</v>
      </c>
      <c r="BO31" s="32">
        <f t="shared" ca="1" si="13"/>
        <v>0.37673385560714162</v>
      </c>
      <c r="BP31" s="32">
        <f t="shared" ca="1" si="14"/>
        <v>0.4164678227318232</v>
      </c>
      <c r="BQ31" s="32">
        <f t="shared" ca="1" si="15"/>
        <v>0.45707496685493343</v>
      </c>
      <c r="BR31" s="32">
        <f t="shared" ca="1" si="16"/>
        <v>0.49855428942628149</v>
      </c>
      <c r="BS31" s="32">
        <f t="shared" ca="1" si="17"/>
        <v>0.54109133778918128</v>
      </c>
      <c r="BT31" s="32">
        <f t="shared" ca="1" si="18"/>
        <v>0.58457705157126505</v>
      </c>
      <c r="BU31" s="32">
        <f t="shared" ca="1" si="19"/>
        <v>0.62913829177990588</v>
      </c>
      <c r="BV31" s="32">
        <f t="shared" ca="1" si="20"/>
        <v>0.65231800046273591</v>
      </c>
      <c r="BW31" s="32">
        <f t="shared" ca="1" si="21"/>
        <v>0.70331323131901624</v>
      </c>
      <c r="BX31" s="32">
        <f t="shared" ca="1" si="22"/>
        <v>0.82621546490319753</v>
      </c>
      <c r="BY31" s="32">
        <f t="shared" ca="1" si="23"/>
        <v>0.89678894657375741</v>
      </c>
      <c r="BZ31" s="32"/>
      <c r="CA31" s="32" t="str">
        <f t="shared" ca="1" si="25"/>
        <v/>
      </c>
      <c r="CB31" s="32" t="str">
        <f t="shared" ca="1" si="26"/>
        <v/>
      </c>
      <c r="CC31" s="32" t="str">
        <f t="shared" ca="1" si="27"/>
        <v/>
      </c>
      <c r="CD31" s="32" t="str">
        <f t="shared" ca="1" si="28"/>
        <v/>
      </c>
      <c r="CE31" s="32" t="str">
        <f t="shared" ca="1" si="29"/>
        <v/>
      </c>
      <c r="CF31" s="32" t="str">
        <f t="shared" ca="1" si="30"/>
        <v/>
      </c>
      <c r="CG31" s="32" t="str">
        <f t="shared" ca="1" si="31"/>
        <v/>
      </c>
      <c r="CH31" s="32" t="str">
        <f t="shared" ca="1" si="32"/>
        <v/>
      </c>
      <c r="CI31" s="32" t="str">
        <f t="shared" ca="1" si="33"/>
        <v/>
      </c>
      <c r="CJ31" s="32" t="str">
        <f t="shared" ca="1" si="34"/>
        <v/>
      </c>
      <c r="CK31" s="32" t="str">
        <f t="shared" ca="1" si="35"/>
        <v/>
      </c>
      <c r="CL31" s="32" t="str">
        <f t="shared" ca="1" si="36"/>
        <v/>
      </c>
      <c r="CM31" s="32" t="str">
        <f t="shared" ca="1" si="37"/>
        <v/>
      </c>
      <c r="CN31" s="32" t="str">
        <f t="shared" ca="1" si="38"/>
        <v/>
      </c>
      <c r="CO31" s="32" t="str">
        <f t="shared" ca="1" si="39"/>
        <v/>
      </c>
      <c r="CP31" s="32" t="str">
        <f t="shared" ca="1" si="40"/>
        <v/>
      </c>
      <c r="CQ31" s="32" t="str">
        <f t="shared" ca="1" si="41"/>
        <v/>
      </c>
      <c r="CR31" s="32" t="str">
        <f t="shared" ca="1" si="42"/>
        <v/>
      </c>
      <c r="CS31" s="32" t="str">
        <f t="shared" ca="1" si="43"/>
        <v/>
      </c>
      <c r="CT31" s="32" t="str">
        <f t="shared" ca="1" si="44"/>
        <v/>
      </c>
      <c r="CU31" s="32" t="str">
        <f t="shared" ca="1" si="45"/>
        <v/>
      </c>
      <c r="CV31" s="32" t="str">
        <f t="shared" ca="1" si="46"/>
        <v/>
      </c>
      <c r="CW31" s="32" t="str">
        <f t="shared" ca="1" si="47"/>
        <v/>
      </c>
      <c r="CX31" s="32" t="str">
        <f t="shared" ca="1" si="48"/>
        <v/>
      </c>
      <c r="CY31" s="32" t="str">
        <f t="shared" ca="1" si="49"/>
        <v/>
      </c>
      <c r="CZ31" s="32" t="str">
        <f t="shared" ca="1" si="50"/>
        <v/>
      </c>
      <c r="DA31" s="32" t="str">
        <f t="shared" ca="1" si="51"/>
        <v/>
      </c>
      <c r="DB31" s="32"/>
      <c r="DC31" s="32"/>
      <c r="DD31" s="32"/>
      <c r="DE31" s="31">
        <f t="shared" si="102"/>
        <v>88</v>
      </c>
      <c r="DG31" s="32">
        <f t="shared" ca="1" si="103"/>
        <v>0.10026916545339161</v>
      </c>
      <c r="DH31" s="32">
        <f t="shared" ca="1" si="52"/>
        <v>0.12044980942699135</v>
      </c>
      <c r="DI31" s="32">
        <f t="shared" ca="1" si="53"/>
        <v>0.13728384287147058</v>
      </c>
      <c r="DJ31" s="32">
        <f t="shared" ca="1" si="54"/>
        <v>0.14998753431600778</v>
      </c>
      <c r="DK31" s="32">
        <f t="shared" ca="1" si="55"/>
        <v>0.16626851007555679</v>
      </c>
      <c r="DL31" s="32">
        <f t="shared" ca="1" si="56"/>
        <v>0.18737629511557077</v>
      </c>
      <c r="DM31" s="32">
        <f t="shared" ca="1" si="57"/>
        <v>0.21879690944022662</v>
      </c>
      <c r="DN31" s="32">
        <f t="shared" ca="1" si="58"/>
        <v>0.24265190259002725</v>
      </c>
      <c r="DO31" s="32">
        <f t="shared" ca="1" si="59"/>
        <v>0.2726896029899214</v>
      </c>
      <c r="DP31" s="32">
        <f t="shared" ca="1" si="60"/>
        <v>0.30534008403758595</v>
      </c>
      <c r="DQ31" s="32">
        <f t="shared" ca="1" si="61"/>
        <v>0.3400369032596342</v>
      </c>
      <c r="DR31" s="32">
        <f t="shared" ca="1" si="62"/>
        <v>0.37682354403003893</v>
      </c>
      <c r="DS31" s="32">
        <f t="shared" ca="1" si="63"/>
        <v>0.41676398109410107</v>
      </c>
      <c r="DT31" s="32">
        <f t="shared" ca="1" si="64"/>
        <v>0.45761774598264238</v>
      </c>
      <c r="DU31" s="32">
        <f t="shared" ca="1" si="65"/>
        <v>0.49924659409926819</v>
      </c>
      <c r="DV31" s="32">
        <f t="shared" ca="1" si="66"/>
        <v>0.54206008370881043</v>
      </c>
      <c r="DW31" s="32">
        <f t="shared" ca="1" si="67"/>
        <v>0.58572049052833863</v>
      </c>
      <c r="DX31" s="32">
        <f t="shared" ca="1" si="68"/>
        <v>0.63070484493452095</v>
      </c>
      <c r="DY31" s="32">
        <f t="shared" ca="1" si="69"/>
        <v>0.65355818250148412</v>
      </c>
      <c r="DZ31" s="32">
        <f t="shared" ca="1" si="70"/>
        <v>0.70488314036447286</v>
      </c>
      <c r="EA31" s="32">
        <f t="shared" ca="1" si="71"/>
        <v>0.83104047073896992</v>
      </c>
      <c r="EB31" s="32">
        <f t="shared" ca="1" si="72"/>
        <v>0.9020966653465079</v>
      </c>
      <c r="EC31" s="32"/>
      <c r="ED31" s="32" t="str">
        <f t="shared" ca="1" si="74"/>
        <v/>
      </c>
      <c r="EE31" s="32" t="str">
        <f t="shared" ca="1" si="75"/>
        <v/>
      </c>
      <c r="EF31" s="32" t="str">
        <f t="shared" ca="1" si="76"/>
        <v/>
      </c>
      <c r="EG31" s="32" t="str">
        <f t="shared" ca="1" si="77"/>
        <v/>
      </c>
      <c r="EH31" s="32" t="str">
        <f t="shared" ca="1" si="78"/>
        <v/>
      </c>
      <c r="EI31" s="32" t="str">
        <f t="shared" ca="1" si="79"/>
        <v/>
      </c>
      <c r="EJ31" s="32" t="str">
        <f t="shared" ca="1" si="80"/>
        <v/>
      </c>
      <c r="EK31" s="32" t="str">
        <f t="shared" ca="1" si="81"/>
        <v/>
      </c>
      <c r="EL31" s="32" t="str">
        <f t="shared" ca="1" si="82"/>
        <v/>
      </c>
      <c r="EM31" s="32" t="str">
        <f t="shared" ca="1" si="83"/>
        <v/>
      </c>
      <c r="EN31" s="32" t="str">
        <f t="shared" ca="1" si="84"/>
        <v/>
      </c>
      <c r="EO31" s="32" t="str">
        <f t="shared" ca="1" si="85"/>
        <v/>
      </c>
      <c r="EP31" s="32" t="str">
        <f t="shared" ca="1" si="86"/>
        <v/>
      </c>
      <c r="EQ31" s="32" t="str">
        <f t="shared" ca="1" si="87"/>
        <v/>
      </c>
      <c r="ER31" s="32" t="str">
        <f t="shared" ca="1" si="88"/>
        <v/>
      </c>
      <c r="ES31" s="32" t="str">
        <f t="shared" ca="1" si="89"/>
        <v/>
      </c>
      <c r="ET31" s="32" t="str">
        <f t="shared" ca="1" si="90"/>
        <v/>
      </c>
      <c r="EU31" s="32" t="str">
        <f t="shared" ca="1" si="91"/>
        <v/>
      </c>
      <c r="EV31" s="32" t="str">
        <f t="shared" ca="1" si="92"/>
        <v/>
      </c>
      <c r="EW31" s="32" t="str">
        <f t="shared" ca="1" si="93"/>
        <v/>
      </c>
      <c r="EX31" s="32" t="str">
        <f t="shared" ca="1" si="94"/>
        <v/>
      </c>
      <c r="EY31" s="32" t="str">
        <f t="shared" ca="1" si="95"/>
        <v/>
      </c>
      <c r="EZ31" s="32" t="str">
        <f t="shared" ca="1" si="96"/>
        <v/>
      </c>
      <c r="FA31" s="32" t="str">
        <f t="shared" ca="1" si="97"/>
        <v/>
      </c>
      <c r="FB31" s="32" t="str">
        <f t="shared" ca="1" si="98"/>
        <v/>
      </c>
      <c r="FC31" s="32" t="str">
        <f t="shared" ca="1" si="99"/>
        <v/>
      </c>
      <c r="FD31" s="32" t="str">
        <f t="shared" ca="1" si="100"/>
        <v/>
      </c>
      <c r="FE31" s="32"/>
    </row>
    <row r="32" spans="1:161" x14ac:dyDescent="0.25">
      <c r="A32" s="31">
        <f>'2a) female mx'!CP32</f>
        <v>89</v>
      </c>
      <c r="B32" s="32">
        <f>'2a) female mx'!CQ32</f>
        <v>0.12169811321623553</v>
      </c>
      <c r="C32" s="32">
        <f>'2a) female mx'!CR32</f>
        <v>0.12107235251914446</v>
      </c>
      <c r="D32" s="32">
        <f>'2a) female mx'!CS32</f>
        <v>0.12044980942699135</v>
      </c>
      <c r="E32" s="32">
        <f>'2a) female mx'!CT32</f>
        <v>0.11983046739514246</v>
      </c>
      <c r="F32" s="32">
        <f>'2a) female mx'!CU32</f>
        <v>0.11921430996403505</v>
      </c>
      <c r="G32" s="32">
        <f>'2a) female mx'!CV32</f>
        <v>0.11860132075874001</v>
      </c>
      <c r="H32" s="32">
        <f>'2a) female mx'!CW32</f>
        <v>0.11799148348852662</v>
      </c>
      <c r="I32" s="32">
        <f>'2a) female mx'!CX32</f>
        <v>0.11738478194642959</v>
      </c>
      <c r="J32" s="32">
        <f>'2a) female mx'!CY32</f>
        <v>0.11678120000881839</v>
      </c>
      <c r="K32" s="32">
        <f>'2a) female mx'!CZ32</f>
        <v>0.1161807216349688</v>
      </c>
      <c r="L32" s="32">
        <f>'2a) female mx'!DA32</f>
        <v>0.11558333086663647</v>
      </c>
      <c r="M32" s="32">
        <f>'2a) female mx'!DB32</f>
        <v>0.11498901182763295</v>
      </c>
      <c r="N32" s="32">
        <f>'2a) female mx'!DC32</f>
        <v>0.11439774872340372</v>
      </c>
      <c r="O32" s="32">
        <f>'2a) female mx'!DD32</f>
        <v>0.1138095258406084</v>
      </c>
      <c r="P32" s="32">
        <f>'2a) female mx'!DE32</f>
        <v>0.11322432754670321</v>
      </c>
      <c r="Q32" s="32">
        <f>'2a) female mx'!DF32</f>
        <v>0.11264213828952546</v>
      </c>
      <c r="R32" s="32">
        <f>'2a) female mx'!DG32</f>
        <v>0.11206294259688035</v>
      </c>
      <c r="S32" s="32">
        <f>'2a) female mx'!DH32</f>
        <v>0.11148672507612963</v>
      </c>
      <c r="T32" s="32">
        <f>'2a) female mx'!DI32</f>
        <v>0.11091347041378263</v>
      </c>
      <c r="U32" s="32">
        <f>'2a) female mx'!DJ32</f>
        <v>0.11034316337508929</v>
      </c>
      <c r="V32" s="32">
        <f>'2a) female mx'!DK32</f>
        <v>0.10977578880363523</v>
      </c>
      <c r="W32" s="32">
        <f>'2a) female mx'!DL32</f>
        <v>0.10921133162093899</v>
      </c>
      <c r="X32" s="32">
        <f>'2a) female mx'!DM32</f>
        <v>0.1086497768260513</v>
      </c>
      <c r="Y32" s="32">
        <f>'2a) female mx'!DN32</f>
        <v>0.10809110949515639</v>
      </c>
      <c r="Z32" s="32">
        <f>'2a) female mx'!DO32</f>
        <v>0.10753531478117546</v>
      </c>
      <c r="AA32" s="32">
        <f>'2a) female mx'!DP32</f>
        <v>0.10698237791337202</v>
      </c>
      <c r="AB32" s="32">
        <f>'2a) female mx'!DQ32</f>
        <v>0.10643228419695933</v>
      </c>
      <c r="AC32" s="32">
        <f>'2a) female mx'!DR32</f>
        <v>0.10588501901270995</v>
      </c>
      <c r="AD32" s="32">
        <f>'2a) female mx'!DS32</f>
        <v>0.10534056781656721</v>
      </c>
      <c r="AE32" s="32">
        <f>'2a) female mx'!DT32</f>
        <v>0.10479891613925862</v>
      </c>
      <c r="AF32" s="32">
        <f>'2a) female mx'!DU32</f>
        <v>0.10426004958591142</v>
      </c>
      <c r="AG32" s="32">
        <f>'2a) female mx'!DV32</f>
        <v>0.10372395383566994</v>
      </c>
      <c r="AH32" s="32">
        <f>'2a) female mx'!DW32</f>
        <v>0.10319061464131513</v>
      </c>
      <c r="AI32" s="32">
        <f>'2a) female mx'!DX32</f>
        <v>0.10266001782888573</v>
      </c>
      <c r="AJ32" s="32">
        <f>'2a) female mx'!DY32</f>
        <v>0.10213214929730183</v>
      </c>
      <c r="AK32" s="32">
        <f>'2a) female mx'!DZ32</f>
        <v>0.10160699501798995</v>
      </c>
      <c r="AL32" s="32">
        <f>'2a) female mx'!EA32</f>
        <v>0.10108454103451024</v>
      </c>
      <c r="AM32" s="32">
        <f>'2a) female mx'!EB32</f>
        <v>0.10056477346218566</v>
      </c>
      <c r="AN32" s="32">
        <f>'2a) female mx'!EC32</f>
        <v>0.10004767848773287</v>
      </c>
      <c r="AO32" s="32">
        <f>'2a) female mx'!ED32</f>
        <v>9.95332423688952E-2</v>
      </c>
      <c r="AP32" s="32">
        <f>'2a) female mx'!EE32</f>
        <v>9.9021451434077451E-2</v>
      </c>
      <c r="AQ32" s="32">
        <f>'2a) female mx'!EF32</f>
        <v>9.8512292081982492E-2</v>
      </c>
      <c r="AR32" s="32">
        <f>'2a) female mx'!EG32</f>
        <v>9.8005750781249845E-2</v>
      </c>
      <c r="AS32" s="32">
        <f>'2a) female mx'!EH32</f>
        <v>9.7501814070096088E-2</v>
      </c>
      <c r="AT32" s="32">
        <f>'2a) female mx'!EI32</f>
        <v>9.7000468555957023E-2</v>
      </c>
      <c r="AU32" s="32">
        <f>'2a) female mx'!EJ32</f>
        <v>9.6501700915131855E-2</v>
      </c>
      <c r="AV32" s="32">
        <f>'2a) female mx'!EK32</f>
        <v>9.6005497892429029E-2</v>
      </c>
      <c r="AW32" s="32">
        <f>'2a) female mx'!EL32</f>
        <v>9.5511846300813996E-2</v>
      </c>
      <c r="AX32" s="32">
        <f>'2a) female mx'!EM32</f>
        <v>9.5020733021058734E-2</v>
      </c>
      <c r="AY32" s="32">
        <f>'2a) female mx'!EN32</f>
        <v>9.453214500139312E-2</v>
      </c>
      <c r="AZ32" s="32">
        <f>'2a) female mx'!EO32</f>
        <v>9.4046069257158055E-2</v>
      </c>
      <c r="BB32" s="31">
        <f t="shared" si="101"/>
        <v>89</v>
      </c>
      <c r="BC32" s="32">
        <v>0</v>
      </c>
      <c r="BD32" s="32">
        <f t="shared" ca="1" si="104"/>
        <v>0.12169811321623553</v>
      </c>
      <c r="BE32" s="32">
        <f t="shared" ca="1" si="3"/>
        <v>0.13851223253013642</v>
      </c>
      <c r="BF32" s="32">
        <f t="shared" ca="1" si="4"/>
        <v>0.1512482842329165</v>
      </c>
      <c r="BG32" s="32">
        <f t="shared" ca="1" si="5"/>
        <v>0.16752175731327168</v>
      </c>
      <c r="BH32" s="32">
        <f t="shared" ca="1" si="6"/>
        <v>0.18856497075332174</v>
      </c>
      <c r="BI32" s="32">
        <f t="shared" ca="1" si="7"/>
        <v>0.21976809375835507</v>
      </c>
      <c r="BJ32" s="32">
        <f t="shared" ca="1" si="8"/>
        <v>0.24351902475396023</v>
      </c>
      <c r="BK32" s="32">
        <f t="shared" ca="1" si="9"/>
        <v>0.27334640526548537</v>
      </c>
      <c r="BL32" s="32">
        <f t="shared" ca="1" si="10"/>
        <v>0.30574533912680252</v>
      </c>
      <c r="BM32" s="32">
        <f t="shared" ca="1" si="11"/>
        <v>0.34016742984923792</v>
      </c>
      <c r="BN32" s="32">
        <f t="shared" ca="1" si="12"/>
        <v>0.3766441885311409</v>
      </c>
      <c r="BO32" s="32">
        <f t="shared" ca="1" si="13"/>
        <v>0.41617187482385409</v>
      </c>
      <c r="BP32" s="32">
        <f t="shared" ca="1" si="14"/>
        <v>0.45653283151602869</v>
      </c>
      <c r="BQ32" s="32">
        <f t="shared" ca="1" si="15"/>
        <v>0.49786294477138171</v>
      </c>
      <c r="BR32" s="32">
        <f t="shared" ca="1" si="16"/>
        <v>0.54012432316961467</v>
      </c>
      <c r="BS32" s="32">
        <f t="shared" ca="1" si="17"/>
        <v>0.58343584482677369</v>
      </c>
      <c r="BT32" s="32">
        <f t="shared" ca="1" si="18"/>
        <v>0.62757562965103131</v>
      </c>
      <c r="BU32" s="32">
        <f t="shared" ca="1" si="19"/>
        <v>0.65108017177450883</v>
      </c>
      <c r="BV32" s="32">
        <f t="shared" ca="1" si="20"/>
        <v>0.70174681876009748</v>
      </c>
      <c r="BW32" s="32">
        <f t="shared" ca="1" si="21"/>
        <v>0.82141847296342041</v>
      </c>
      <c r="BX32" s="32">
        <f t="shared" ca="1" si="22"/>
        <v>0.89151245713557026</v>
      </c>
      <c r="BY32" s="32"/>
      <c r="BZ32" s="32" t="str">
        <f t="shared" ca="1" si="24"/>
        <v/>
      </c>
      <c r="CA32" s="32" t="str">
        <f t="shared" ca="1" si="25"/>
        <v/>
      </c>
      <c r="CB32" s="32" t="str">
        <f t="shared" ca="1" si="26"/>
        <v/>
      </c>
      <c r="CC32" s="32" t="str">
        <f t="shared" ca="1" si="27"/>
        <v/>
      </c>
      <c r="CD32" s="32" t="str">
        <f t="shared" ca="1" si="28"/>
        <v/>
      </c>
      <c r="CE32" s="32" t="str">
        <f t="shared" ca="1" si="29"/>
        <v/>
      </c>
      <c r="CF32" s="32" t="str">
        <f t="shared" ca="1" si="30"/>
        <v/>
      </c>
      <c r="CG32" s="32" t="str">
        <f t="shared" ca="1" si="31"/>
        <v/>
      </c>
      <c r="CH32" s="32" t="str">
        <f t="shared" ca="1" si="32"/>
        <v/>
      </c>
      <c r="CI32" s="32" t="str">
        <f t="shared" ca="1" si="33"/>
        <v/>
      </c>
      <c r="CJ32" s="32" t="str">
        <f t="shared" ca="1" si="34"/>
        <v/>
      </c>
      <c r="CK32" s="32" t="str">
        <f t="shared" ca="1" si="35"/>
        <v/>
      </c>
      <c r="CL32" s="32" t="str">
        <f t="shared" ca="1" si="36"/>
        <v/>
      </c>
      <c r="CM32" s="32" t="str">
        <f t="shared" ca="1" si="37"/>
        <v/>
      </c>
      <c r="CN32" s="32" t="str">
        <f t="shared" ca="1" si="38"/>
        <v/>
      </c>
      <c r="CO32" s="32" t="str">
        <f t="shared" ca="1" si="39"/>
        <v/>
      </c>
      <c r="CP32" s="32" t="str">
        <f t="shared" ca="1" si="40"/>
        <v/>
      </c>
      <c r="CQ32" s="32" t="str">
        <f t="shared" ca="1" si="41"/>
        <v/>
      </c>
      <c r="CR32" s="32" t="str">
        <f t="shared" ca="1" si="42"/>
        <v/>
      </c>
      <c r="CS32" s="32" t="str">
        <f t="shared" ca="1" si="43"/>
        <v/>
      </c>
      <c r="CT32" s="32" t="str">
        <f t="shared" ca="1" si="44"/>
        <v/>
      </c>
      <c r="CU32" s="32" t="str">
        <f t="shared" ca="1" si="45"/>
        <v/>
      </c>
      <c r="CV32" s="32" t="str">
        <f t="shared" ca="1" si="46"/>
        <v/>
      </c>
      <c r="CW32" s="32" t="str">
        <f t="shared" ca="1" si="47"/>
        <v/>
      </c>
      <c r="CX32" s="32" t="str">
        <f t="shared" ca="1" si="48"/>
        <v/>
      </c>
      <c r="CY32" s="32" t="str">
        <f t="shared" ca="1" si="49"/>
        <v/>
      </c>
      <c r="CZ32" s="32" t="str">
        <f t="shared" ca="1" si="50"/>
        <v/>
      </c>
      <c r="DA32" s="32" t="str">
        <f t="shared" ca="1" si="51"/>
        <v/>
      </c>
      <c r="DB32" s="32"/>
      <c r="DC32" s="32"/>
      <c r="DD32" s="32"/>
      <c r="DE32" s="31">
        <f t="shared" si="102"/>
        <v>89</v>
      </c>
      <c r="DG32" s="32">
        <f t="shared" ca="1" si="103"/>
        <v>0.12107235251914446</v>
      </c>
      <c r="DH32" s="32">
        <f t="shared" ca="1" si="52"/>
        <v>0.13789666988888399</v>
      </c>
      <c r="DI32" s="32">
        <f t="shared" ca="1" si="53"/>
        <v>0.15061659012745529</v>
      </c>
      <c r="DJ32" s="32">
        <f t="shared" ca="1" si="54"/>
        <v>0.16689395733134466</v>
      </c>
      <c r="DK32" s="32">
        <f t="shared" ca="1" si="55"/>
        <v>0.18796969332403932</v>
      </c>
      <c r="DL32" s="32">
        <f t="shared" ca="1" si="56"/>
        <v>0.21928196393661301</v>
      </c>
      <c r="DM32" s="32">
        <f t="shared" ca="1" si="57"/>
        <v>0.24308507702739876</v>
      </c>
      <c r="DN32" s="32">
        <f t="shared" ca="1" si="58"/>
        <v>0.2730178066181167</v>
      </c>
      <c r="DO32" s="32">
        <f t="shared" ca="1" si="59"/>
        <v>0.30554264439367229</v>
      </c>
      <c r="DP32" s="32">
        <f t="shared" ca="1" si="60"/>
        <v>0.34010216029264462</v>
      </c>
      <c r="DQ32" s="32">
        <f t="shared" ca="1" si="61"/>
        <v>0.37673385560714162</v>
      </c>
      <c r="DR32" s="32">
        <f t="shared" ca="1" si="62"/>
        <v>0.4164678227318232</v>
      </c>
      <c r="DS32" s="32">
        <f t="shared" ca="1" si="63"/>
        <v>0.45707496685493343</v>
      </c>
      <c r="DT32" s="32">
        <f t="shared" ca="1" si="64"/>
        <v>0.49855428942628149</v>
      </c>
      <c r="DU32" s="32">
        <f t="shared" ca="1" si="65"/>
        <v>0.54109133778918128</v>
      </c>
      <c r="DV32" s="32">
        <f t="shared" ca="1" si="66"/>
        <v>0.58457705157126505</v>
      </c>
      <c r="DW32" s="32">
        <f t="shared" ca="1" si="67"/>
        <v>0.62913829177990588</v>
      </c>
      <c r="DX32" s="32">
        <f t="shared" ca="1" si="68"/>
        <v>0.65231800046273591</v>
      </c>
      <c r="DY32" s="32">
        <f t="shared" ca="1" si="69"/>
        <v>0.70331323131901624</v>
      </c>
      <c r="DZ32" s="32">
        <f t="shared" ca="1" si="70"/>
        <v>0.82621546490319753</v>
      </c>
      <c r="EA32" s="32">
        <f t="shared" ca="1" si="71"/>
        <v>0.89678894657375741</v>
      </c>
      <c r="EB32" s="32"/>
      <c r="EC32" s="32" t="str">
        <f t="shared" ca="1" si="73"/>
        <v/>
      </c>
      <c r="ED32" s="32" t="str">
        <f t="shared" ca="1" si="74"/>
        <v/>
      </c>
      <c r="EE32" s="32" t="str">
        <f t="shared" ca="1" si="75"/>
        <v/>
      </c>
      <c r="EF32" s="32" t="str">
        <f t="shared" ca="1" si="76"/>
        <v/>
      </c>
      <c r="EG32" s="32" t="str">
        <f t="shared" ca="1" si="77"/>
        <v/>
      </c>
      <c r="EH32" s="32" t="str">
        <f t="shared" ca="1" si="78"/>
        <v/>
      </c>
      <c r="EI32" s="32" t="str">
        <f t="shared" ca="1" si="79"/>
        <v/>
      </c>
      <c r="EJ32" s="32" t="str">
        <f t="shared" ca="1" si="80"/>
        <v/>
      </c>
      <c r="EK32" s="32" t="str">
        <f t="shared" ca="1" si="81"/>
        <v/>
      </c>
      <c r="EL32" s="32" t="str">
        <f t="shared" ca="1" si="82"/>
        <v/>
      </c>
      <c r="EM32" s="32" t="str">
        <f t="shared" ca="1" si="83"/>
        <v/>
      </c>
      <c r="EN32" s="32" t="str">
        <f t="shared" ca="1" si="84"/>
        <v/>
      </c>
      <c r="EO32" s="32" t="str">
        <f t="shared" ca="1" si="85"/>
        <v/>
      </c>
      <c r="EP32" s="32" t="str">
        <f t="shared" ca="1" si="86"/>
        <v/>
      </c>
      <c r="EQ32" s="32" t="str">
        <f t="shared" ca="1" si="87"/>
        <v/>
      </c>
      <c r="ER32" s="32" t="str">
        <f t="shared" ca="1" si="88"/>
        <v/>
      </c>
      <c r="ES32" s="32" t="str">
        <f t="shared" ca="1" si="89"/>
        <v/>
      </c>
      <c r="ET32" s="32" t="str">
        <f t="shared" ca="1" si="90"/>
        <v/>
      </c>
      <c r="EU32" s="32" t="str">
        <f t="shared" ca="1" si="91"/>
        <v/>
      </c>
      <c r="EV32" s="32" t="str">
        <f t="shared" ca="1" si="92"/>
        <v/>
      </c>
      <c r="EW32" s="32" t="str">
        <f t="shared" ca="1" si="93"/>
        <v/>
      </c>
      <c r="EX32" s="32" t="str">
        <f t="shared" ca="1" si="94"/>
        <v/>
      </c>
      <c r="EY32" s="32" t="str">
        <f t="shared" ca="1" si="95"/>
        <v/>
      </c>
      <c r="EZ32" s="32" t="str">
        <f t="shared" ca="1" si="96"/>
        <v/>
      </c>
      <c r="FA32" s="32" t="str">
        <f t="shared" ca="1" si="97"/>
        <v/>
      </c>
      <c r="FB32" s="32" t="str">
        <f t="shared" ca="1" si="98"/>
        <v/>
      </c>
      <c r="FC32" s="32" t="str">
        <f t="shared" ca="1" si="99"/>
        <v/>
      </c>
      <c r="FD32" s="32" t="str">
        <f t="shared" ca="1" si="100"/>
        <v/>
      </c>
      <c r="FE32" s="32"/>
    </row>
    <row r="33" spans="1:161" x14ac:dyDescent="0.25">
      <c r="A33" s="31">
        <f>'2a) female mx'!CP33</f>
        <v>90</v>
      </c>
      <c r="B33" s="32">
        <f>'2a) female mx'!CQ33</f>
        <v>0.13913054300689215</v>
      </c>
      <c r="C33" s="32">
        <f>'2a) female mx'!CR33</f>
        <v>0.13851223253013642</v>
      </c>
      <c r="D33" s="32">
        <f>'2a) female mx'!CS33</f>
        <v>0.13789666988888399</v>
      </c>
      <c r="E33" s="32">
        <f>'2a) female mx'!CT33</f>
        <v>0.13728384287147058</v>
      </c>
      <c r="F33" s="32">
        <f>'2a) female mx'!CU33</f>
        <v>0.13667373932050184</v>
      </c>
      <c r="G33" s="32">
        <f>'2a) female mx'!CV33</f>
        <v>0.13606634713261209</v>
      </c>
      <c r="H33" s="32">
        <f>'2a) female mx'!CW33</f>
        <v>0.13546165425822426</v>
      </c>
      <c r="I33" s="32">
        <f>'2a) female mx'!CX33</f>
        <v>0.13485964870131092</v>
      </c>
      <c r="J33" s="32">
        <f>'2a) female mx'!CY33</f>
        <v>0.13426031851915612</v>
      </c>
      <c r="K33" s="32">
        <f>'2a) female mx'!CZ33</f>
        <v>0.13366365182211865</v>
      </c>
      <c r="L33" s="32">
        <f>'2a) female mx'!DA33</f>
        <v>0.13306963677339603</v>
      </c>
      <c r="M33" s="32">
        <f>'2a) female mx'!DB33</f>
        <v>0.13247826158878978</v>
      </c>
      <c r="N33" s="32">
        <f>'2a) female mx'!DC33</f>
        <v>0.13188951453647163</v>
      </c>
      <c r="O33" s="32">
        <f>'2a) female mx'!DD33</f>
        <v>0.13130338393675073</v>
      </c>
      <c r="P33" s="32">
        <f>'2a) female mx'!DE33</f>
        <v>0.13071985816184198</v>
      </c>
      <c r="Q33" s="32">
        <f>'2a) female mx'!DF33</f>
        <v>0.13013892563563539</v>
      </c>
      <c r="R33" s="32">
        <f>'2a) female mx'!DG33</f>
        <v>0.12956057483346639</v>
      </c>
      <c r="S33" s="32">
        <f>'2a) female mx'!DH33</f>
        <v>0.12898479428188717</v>
      </c>
      <c r="T33" s="32">
        <f>'2a) female mx'!DI33</f>
        <v>0.12841157255843913</v>
      </c>
      <c r="U33" s="32">
        <f>'2a) female mx'!DJ33</f>
        <v>0.12784089829142625</v>
      </c>
      <c r="V33" s="32">
        <f>'2a) female mx'!DK33</f>
        <v>0.12727276015968955</v>
      </c>
      <c r="W33" s="32">
        <f>'2a) female mx'!DL33</f>
        <v>0.12670714689238236</v>
      </c>
      <c r="X33" s="32">
        <f>'2a) female mx'!DM33</f>
        <v>0.12614404726874684</v>
      </c>
      <c r="Y33" s="32">
        <f>'2a) female mx'!DN33</f>
        <v>0.1255834501178914</v>
      </c>
      <c r="Z33" s="32">
        <f>'2a) female mx'!DO33</f>
        <v>0.12502534431856899</v>
      </c>
      <c r="AA33" s="32">
        <f>'2a) female mx'!DP33</f>
        <v>0.12446971879895659</v>
      </c>
      <c r="AB33" s="32">
        <f>'2a) female mx'!DQ33</f>
        <v>0.12391656253643542</v>
      </c>
      <c r="AC33" s="32">
        <f>'2a) female mx'!DR33</f>
        <v>0.12336586455737243</v>
      </c>
      <c r="AD33" s="32">
        <f>'2a) female mx'!DS33</f>
        <v>0.12281761393690246</v>
      </c>
      <c r="AE33" s="32">
        <f>'2a) female mx'!DT33</f>
        <v>0.12227179979871168</v>
      </c>
      <c r="AF33" s="32">
        <f>'2a) female mx'!DU33</f>
        <v>0.12172841131482157</v>
      </c>
      <c r="AG33" s="32">
        <f>'2a) female mx'!DV33</f>
        <v>0.12118743770537441</v>
      </c>
      <c r="AH33" s="32">
        <f>'2a) female mx'!DW33</f>
        <v>0.12064886823841918</v>
      </c>
      <c r="AI33" s="32">
        <f>'2a) female mx'!DX33</f>
        <v>0.12011269222969881</v>
      </c>
      <c r="AJ33" s="32">
        <f>'2a) female mx'!DY33</f>
        <v>0.11957889904243812</v>
      </c>
      <c r="AK33" s="32">
        <f>'2a) female mx'!DZ33</f>
        <v>0.11904747808713294</v>
      </c>
      <c r="AL33" s="32">
        <f>'2a) female mx'!EA33</f>
        <v>0.11851841882133984</v>
      </c>
      <c r="AM33" s="32">
        <f>'2a) female mx'!EB33</f>
        <v>0.11799171074946718</v>
      </c>
      <c r="AN33" s="32">
        <f>'2a) female mx'!EC33</f>
        <v>0.11746734342256678</v>
      </c>
      <c r="AO33" s="32">
        <f>'2a) female mx'!ED33</f>
        <v>0.11694530643812666</v>
      </c>
      <c r="AP33" s="32">
        <f>'2a) female mx'!EE33</f>
        <v>0.11642558943986468</v>
      </c>
      <c r="AQ33" s="32">
        <f>'2a) female mx'!EF33</f>
        <v>0.11590818211752309</v>
      </c>
      <c r="AR33" s="32">
        <f>'2a) female mx'!EG33</f>
        <v>0.11539307420666399</v>
      </c>
      <c r="AS33" s="32">
        <f>'2a) female mx'!EH33</f>
        <v>0.11488025548846566</v>
      </c>
      <c r="AT33" s="32">
        <f>'2a) female mx'!EI33</f>
        <v>0.11436971578951996</v>
      </c>
      <c r="AU33" s="32">
        <f>'2a) female mx'!EJ33</f>
        <v>0.11386144498163034</v>
      </c>
      <c r="AV33" s="32">
        <f>'2a) female mx'!EK33</f>
        <v>0.11335543298161106</v>
      </c>
      <c r="AW33" s="32">
        <f>'2a) female mx'!EL33</f>
        <v>0.11285166975108706</v>
      </c>
      <c r="AX33" s="32">
        <f>'2a) female mx'!EM33</f>
        <v>0.11235014529629488</v>
      </c>
      <c r="AY33" s="32">
        <f>'2a) female mx'!EN33</f>
        <v>0.11185084966788433</v>
      </c>
      <c r="AZ33" s="32">
        <f>'2a) female mx'!EO33</f>
        <v>0.11135377296072123</v>
      </c>
      <c r="BB33" s="31">
        <f t="shared" si="101"/>
        <v>90</v>
      </c>
      <c r="BC33" s="32">
        <v>0</v>
      </c>
      <c r="BD33" s="32">
        <f t="shared" ca="1" si="104"/>
        <v>0.13913054300689215</v>
      </c>
      <c r="BE33" s="32">
        <f t="shared" ca="1" si="3"/>
        <v>0.15188262769753882</v>
      </c>
      <c r="BF33" s="32">
        <f t="shared" ca="1" si="4"/>
        <v>0.16815191887151704</v>
      </c>
      <c r="BG33" s="32">
        <f t="shared" ca="1" si="5"/>
        <v>0.18916213335468454</v>
      </c>
      <c r="BH33" s="32">
        <f t="shared" ca="1" si="6"/>
        <v>0.22025530128935941</v>
      </c>
      <c r="BI33" s="32">
        <f t="shared" ca="1" si="7"/>
        <v>0.24395374715016283</v>
      </c>
      <c r="BJ33" s="32">
        <f t="shared" ca="1" si="8"/>
        <v>0.27367539940746444</v>
      </c>
      <c r="BK33" s="32">
        <f t="shared" ca="1" si="9"/>
        <v>0.30594816832612132</v>
      </c>
      <c r="BL33" s="32">
        <f t="shared" ca="1" si="10"/>
        <v>0.34023271193181759</v>
      </c>
      <c r="BM33" s="32">
        <f t="shared" ca="1" si="11"/>
        <v>0.37655454279695588</v>
      </c>
      <c r="BN33" s="32">
        <f t="shared" ca="1" si="12"/>
        <v>0.41587613722064198</v>
      </c>
      <c r="BO33" s="32">
        <f t="shared" ca="1" si="13"/>
        <v>0.45599133920233209</v>
      </c>
      <c r="BP33" s="32">
        <f t="shared" ca="1" si="14"/>
        <v>0.49717255880331312</v>
      </c>
      <c r="BQ33" s="32">
        <f t="shared" ca="1" si="15"/>
        <v>0.53915903675600718</v>
      </c>
      <c r="BR33" s="32">
        <f t="shared" ca="1" si="16"/>
        <v>0.58229686593715646</v>
      </c>
      <c r="BS33" s="32">
        <f t="shared" ca="1" si="17"/>
        <v>0.62601684888331499</v>
      </c>
      <c r="BT33" s="32">
        <f t="shared" ca="1" si="18"/>
        <v>0.6498446919711206</v>
      </c>
      <c r="BU33" s="32">
        <f t="shared" ca="1" si="19"/>
        <v>0.7001838949003748</v>
      </c>
      <c r="BV33" s="32">
        <f t="shared" ca="1" si="20"/>
        <v>0.81664933227146885</v>
      </c>
      <c r="BW33" s="32">
        <f t="shared" ca="1" si="21"/>
        <v>0.88626701328608892</v>
      </c>
      <c r="BX33" s="32"/>
      <c r="BY33" s="32" t="str">
        <f t="shared" ca="1" si="23"/>
        <v/>
      </c>
      <c r="BZ33" s="32" t="str">
        <f t="shared" ca="1" si="24"/>
        <v/>
      </c>
      <c r="CA33" s="32" t="str">
        <f t="shared" ca="1" si="25"/>
        <v/>
      </c>
      <c r="CB33" s="32" t="str">
        <f t="shared" ca="1" si="26"/>
        <v/>
      </c>
      <c r="CC33" s="32" t="str">
        <f t="shared" ca="1" si="27"/>
        <v/>
      </c>
      <c r="CD33" s="32" t="str">
        <f t="shared" ca="1" si="28"/>
        <v/>
      </c>
      <c r="CE33" s="32" t="str">
        <f t="shared" ca="1" si="29"/>
        <v/>
      </c>
      <c r="CF33" s="32" t="str">
        <f t="shared" ca="1" si="30"/>
        <v/>
      </c>
      <c r="CG33" s="32" t="str">
        <f t="shared" ca="1" si="31"/>
        <v/>
      </c>
      <c r="CH33" s="32" t="str">
        <f t="shared" ca="1" si="32"/>
        <v/>
      </c>
      <c r="CI33" s="32" t="str">
        <f t="shared" ca="1" si="33"/>
        <v/>
      </c>
      <c r="CJ33" s="32" t="str">
        <f t="shared" ca="1" si="34"/>
        <v/>
      </c>
      <c r="CK33" s="32" t="str">
        <f t="shared" ca="1" si="35"/>
        <v/>
      </c>
      <c r="CL33" s="32" t="str">
        <f t="shared" ca="1" si="36"/>
        <v/>
      </c>
      <c r="CM33" s="32" t="str">
        <f t="shared" ca="1" si="37"/>
        <v/>
      </c>
      <c r="CN33" s="32" t="str">
        <f t="shared" ca="1" si="38"/>
        <v/>
      </c>
      <c r="CO33" s="32" t="str">
        <f t="shared" ca="1" si="39"/>
        <v/>
      </c>
      <c r="CP33" s="32" t="str">
        <f t="shared" ca="1" si="40"/>
        <v/>
      </c>
      <c r="CQ33" s="32" t="str">
        <f t="shared" ca="1" si="41"/>
        <v/>
      </c>
      <c r="CR33" s="32" t="str">
        <f t="shared" ca="1" si="42"/>
        <v/>
      </c>
      <c r="CS33" s="32" t="str">
        <f t="shared" ca="1" si="43"/>
        <v/>
      </c>
      <c r="CT33" s="32" t="str">
        <f t="shared" ca="1" si="44"/>
        <v/>
      </c>
      <c r="CU33" s="32" t="str">
        <f t="shared" ca="1" si="45"/>
        <v/>
      </c>
      <c r="CV33" s="32" t="str">
        <f t="shared" ca="1" si="46"/>
        <v/>
      </c>
      <c r="CW33" s="32" t="str">
        <f t="shared" ca="1" si="47"/>
        <v/>
      </c>
      <c r="CX33" s="32" t="str">
        <f t="shared" ca="1" si="48"/>
        <v/>
      </c>
      <c r="CY33" s="32" t="str">
        <f t="shared" ca="1" si="49"/>
        <v/>
      </c>
      <c r="CZ33" s="32" t="str">
        <f t="shared" ca="1" si="50"/>
        <v/>
      </c>
      <c r="DA33" s="32" t="str">
        <f t="shared" ca="1" si="51"/>
        <v/>
      </c>
      <c r="DB33" s="32"/>
      <c r="DC33" s="32"/>
      <c r="DD33" s="32"/>
      <c r="DE33" s="31">
        <f t="shared" si="102"/>
        <v>90</v>
      </c>
      <c r="DG33" s="32">
        <f t="shared" ca="1" si="103"/>
        <v>0.13851223253013642</v>
      </c>
      <c r="DH33" s="32">
        <f t="shared" ca="1" si="52"/>
        <v>0.1512482842329165</v>
      </c>
      <c r="DI33" s="32">
        <f t="shared" ca="1" si="53"/>
        <v>0.16752175731327168</v>
      </c>
      <c r="DJ33" s="32">
        <f t="shared" ca="1" si="54"/>
        <v>0.18856497075332174</v>
      </c>
      <c r="DK33" s="32">
        <f t="shared" ca="1" si="55"/>
        <v>0.21976809375835507</v>
      </c>
      <c r="DL33" s="32">
        <f t="shared" ca="1" si="56"/>
        <v>0.24351902475396023</v>
      </c>
      <c r="DM33" s="32">
        <f t="shared" ca="1" si="57"/>
        <v>0.27334640526548537</v>
      </c>
      <c r="DN33" s="32">
        <f t="shared" ca="1" si="58"/>
        <v>0.30574533912680252</v>
      </c>
      <c r="DO33" s="32">
        <f t="shared" ca="1" si="59"/>
        <v>0.34016742984923792</v>
      </c>
      <c r="DP33" s="32">
        <f t="shared" ca="1" si="60"/>
        <v>0.3766441885311409</v>
      </c>
      <c r="DQ33" s="32">
        <f t="shared" ca="1" si="61"/>
        <v>0.41617187482385409</v>
      </c>
      <c r="DR33" s="32">
        <f t="shared" ca="1" si="62"/>
        <v>0.45653283151602869</v>
      </c>
      <c r="DS33" s="32">
        <f t="shared" ca="1" si="63"/>
        <v>0.49786294477138171</v>
      </c>
      <c r="DT33" s="32">
        <f t="shared" ca="1" si="64"/>
        <v>0.54012432316961467</v>
      </c>
      <c r="DU33" s="32">
        <f t="shared" ca="1" si="65"/>
        <v>0.58343584482677369</v>
      </c>
      <c r="DV33" s="32">
        <f t="shared" ca="1" si="66"/>
        <v>0.62757562965103131</v>
      </c>
      <c r="DW33" s="32">
        <f t="shared" ca="1" si="67"/>
        <v>0.65108017177450883</v>
      </c>
      <c r="DX33" s="32">
        <f t="shared" ca="1" si="68"/>
        <v>0.70174681876009748</v>
      </c>
      <c r="DY33" s="32">
        <f t="shared" ca="1" si="69"/>
        <v>0.82141847296342041</v>
      </c>
      <c r="DZ33" s="32">
        <f t="shared" ca="1" si="70"/>
        <v>0.89151245713557026</v>
      </c>
      <c r="EA33" s="32"/>
      <c r="EB33" s="32" t="str">
        <f t="shared" ca="1" si="72"/>
        <v/>
      </c>
      <c r="EC33" s="32" t="str">
        <f t="shared" ca="1" si="73"/>
        <v/>
      </c>
      <c r="ED33" s="32" t="str">
        <f t="shared" ca="1" si="74"/>
        <v/>
      </c>
      <c r="EE33" s="32" t="str">
        <f t="shared" ca="1" si="75"/>
        <v/>
      </c>
      <c r="EF33" s="32" t="str">
        <f t="shared" ca="1" si="76"/>
        <v/>
      </c>
      <c r="EG33" s="32" t="str">
        <f t="shared" ca="1" si="77"/>
        <v/>
      </c>
      <c r="EH33" s="32" t="str">
        <f t="shared" ca="1" si="78"/>
        <v/>
      </c>
      <c r="EI33" s="32" t="str">
        <f t="shared" ca="1" si="79"/>
        <v/>
      </c>
      <c r="EJ33" s="32" t="str">
        <f t="shared" ca="1" si="80"/>
        <v/>
      </c>
      <c r="EK33" s="32" t="str">
        <f t="shared" ca="1" si="81"/>
        <v/>
      </c>
      <c r="EL33" s="32" t="str">
        <f t="shared" ca="1" si="82"/>
        <v/>
      </c>
      <c r="EM33" s="32" t="str">
        <f t="shared" ca="1" si="83"/>
        <v/>
      </c>
      <c r="EN33" s="32" t="str">
        <f t="shared" ca="1" si="84"/>
        <v/>
      </c>
      <c r="EO33" s="32" t="str">
        <f t="shared" ca="1" si="85"/>
        <v/>
      </c>
      <c r="EP33" s="32" t="str">
        <f t="shared" ca="1" si="86"/>
        <v/>
      </c>
      <c r="EQ33" s="32" t="str">
        <f t="shared" ca="1" si="87"/>
        <v/>
      </c>
      <c r="ER33" s="32" t="str">
        <f t="shared" ca="1" si="88"/>
        <v/>
      </c>
      <c r="ES33" s="32" t="str">
        <f t="shared" ca="1" si="89"/>
        <v/>
      </c>
      <c r="ET33" s="32" t="str">
        <f t="shared" ca="1" si="90"/>
        <v/>
      </c>
      <c r="EU33" s="32" t="str">
        <f t="shared" ca="1" si="91"/>
        <v/>
      </c>
      <c r="EV33" s="32" t="str">
        <f t="shared" ca="1" si="92"/>
        <v/>
      </c>
      <c r="EW33" s="32" t="str">
        <f t="shared" ca="1" si="93"/>
        <v/>
      </c>
      <c r="EX33" s="32" t="str">
        <f t="shared" ca="1" si="94"/>
        <v/>
      </c>
      <c r="EY33" s="32" t="str">
        <f t="shared" ca="1" si="95"/>
        <v/>
      </c>
      <c r="EZ33" s="32" t="str">
        <f t="shared" ca="1" si="96"/>
        <v/>
      </c>
      <c r="FA33" s="32" t="str">
        <f t="shared" ca="1" si="97"/>
        <v/>
      </c>
      <c r="FB33" s="32" t="str">
        <f t="shared" ca="1" si="98"/>
        <v/>
      </c>
      <c r="FC33" s="32" t="str">
        <f t="shared" ca="1" si="99"/>
        <v/>
      </c>
      <c r="FD33" s="32" t="str">
        <f t="shared" ca="1" si="100"/>
        <v/>
      </c>
      <c r="FE33" s="32"/>
    </row>
    <row r="34" spans="1:161" x14ac:dyDescent="0.25">
      <c r="A34" s="31">
        <f>'2a) female mx'!CP34</f>
        <v>91</v>
      </c>
      <c r="B34" s="32">
        <f>'2a) female mx'!CQ34</f>
        <v>0.1525196316328776</v>
      </c>
      <c r="C34" s="32">
        <f>'2a) female mx'!CR34</f>
        <v>0.15188262769753882</v>
      </c>
      <c r="D34" s="32">
        <f>'2a) female mx'!CS34</f>
        <v>0.1512482842329165</v>
      </c>
      <c r="E34" s="32">
        <f>'2a) female mx'!CT34</f>
        <v>0.15061659012745529</v>
      </c>
      <c r="F34" s="32">
        <f>'2a) female mx'!CU34</f>
        <v>0.14998753431600778</v>
      </c>
      <c r="G34" s="32">
        <f>'2a) female mx'!CV34</f>
        <v>0.14936110577964051</v>
      </c>
      <c r="H34" s="32">
        <f>'2a) female mx'!CW34</f>
        <v>0.14873729354544107</v>
      </c>
      <c r="I34" s="32">
        <f>'2a) female mx'!CX34</f>
        <v>0.14811608668632578</v>
      </c>
      <c r="J34" s="32">
        <f>'2a) female mx'!CY34</f>
        <v>0.14749747432084831</v>
      </c>
      <c r="K34" s="32">
        <f>'2a) female mx'!CZ34</f>
        <v>0.14688144561300914</v>
      </c>
      <c r="L34" s="32">
        <f>'2a) female mx'!DA34</f>
        <v>0.14626798977206568</v>
      </c>
      <c r="M34" s="32">
        <f>'2a) female mx'!DB34</f>
        <v>0.14565709605234328</v>
      </c>
      <c r="N34" s="32">
        <f>'2a) female mx'!DC34</f>
        <v>0.14504875375304707</v>
      </c>
      <c r="O34" s="32">
        <f>'2a) female mx'!DD34</f>
        <v>0.14444295221807432</v>
      </c>
      <c r="P34" s="32">
        <f>'2a) female mx'!DE34</f>
        <v>0.14383968083582802</v>
      </c>
      <c r="Q34" s="32">
        <f>'2a) female mx'!DF34</f>
        <v>0.14323892903903085</v>
      </c>
      <c r="R34" s="32">
        <f>'2a) female mx'!DG34</f>
        <v>0.1426406863045401</v>
      </c>
      <c r="S34" s="32">
        <f>'2a) female mx'!DH34</f>
        <v>0.14204494215316343</v>
      </c>
      <c r="T34" s="32">
        <f>'2a) female mx'!DI34</f>
        <v>0.14145168614947512</v>
      </c>
      <c r="U34" s="32">
        <f>'2a) female mx'!DJ34</f>
        <v>0.14086090790163353</v>
      </c>
      <c r="V34" s="32">
        <f>'2a) female mx'!DK34</f>
        <v>0.14027259706119879</v>
      </c>
      <c r="W34" s="32">
        <f>'2a) female mx'!DL34</f>
        <v>0.13968674332295181</v>
      </c>
      <c r="X34" s="32">
        <f>'2a) female mx'!DM34</f>
        <v>0.13910333642471356</v>
      </c>
      <c r="Y34" s="32">
        <f>'2a) female mx'!DN34</f>
        <v>0.13852236614716543</v>
      </c>
      <c r="Z34" s="32">
        <f>'2a) female mx'!DO34</f>
        <v>0.13794382231367008</v>
      </c>
      <c r="AA34" s="32">
        <f>'2a) female mx'!DP34</f>
        <v>0.13736769479009339</v>
      </c>
      <c r="AB34" s="32">
        <f>'2a) female mx'!DQ34</f>
        <v>0.13679397348462677</v>
      </c>
      <c r="AC34" s="32">
        <f>'2a) female mx'!DR34</f>
        <v>0.13622264834761044</v>
      </c>
      <c r="AD34" s="32">
        <f>'2a) female mx'!DS34</f>
        <v>0.1356537093713574</v>
      </c>
      <c r="AE34" s="32">
        <f>'2a) female mx'!DT34</f>
        <v>0.13508714658997822</v>
      </c>
      <c r="AF34" s="32">
        <f>'2a) female mx'!DU34</f>
        <v>0.1345229500792062</v>
      </c>
      <c r="AG34" s="32">
        <f>'2a) female mx'!DV34</f>
        <v>0.13396110995622387</v>
      </c>
      <c r="AH34" s="32">
        <f>'2a) female mx'!DW34</f>
        <v>0.13340161637948966</v>
      </c>
      <c r="AI34" s="32">
        <f>'2a) female mx'!DX34</f>
        <v>0.13284445954856555</v>
      </c>
      <c r="AJ34" s="32">
        <f>'2a) female mx'!DY34</f>
        <v>0.13228962970394542</v>
      </c>
      <c r="AK34" s="32">
        <f>'2a) female mx'!DZ34</f>
        <v>0.13173711712688413</v>
      </c>
      <c r="AL34" s="32">
        <f>'2a) female mx'!EA34</f>
        <v>0.1311869121392272</v>
      </c>
      <c r="AM34" s="32">
        <f>'2a) female mx'!EB34</f>
        <v>0.13063900510324131</v>
      </c>
      <c r="AN34" s="32">
        <f>'2a) female mx'!EC34</f>
        <v>0.13009338642144555</v>
      </c>
      <c r="AO34" s="32">
        <f>'2a) female mx'!ED34</f>
        <v>0.1295500465364432</v>
      </c>
      <c r="AP34" s="32">
        <f>'2a) female mx'!EE34</f>
        <v>0.12900897593075439</v>
      </c>
      <c r="AQ34" s="32">
        <f>'2a) female mx'!EF34</f>
        <v>0.12847016512664938</v>
      </c>
      <c r="AR34" s="32">
        <f>'2a) female mx'!EG34</f>
        <v>0.12793360468598242</v>
      </c>
      <c r="AS34" s="32">
        <f>'2a) female mx'!EH34</f>
        <v>0.12739928521002666</v>
      </c>
      <c r="AT34" s="32">
        <f>'2a) female mx'!EI34</f>
        <v>0.12686719733930932</v>
      </c>
      <c r="AU34" s="32">
        <f>'2a) female mx'!EJ34</f>
        <v>0.12633733175344777</v>
      </c>
      <c r="AV34" s="32">
        <f>'2a) female mx'!EK34</f>
        <v>0.12580967917098643</v>
      </c>
      <c r="AW34" s="32">
        <f>'2a) female mx'!EL34</f>
        <v>0.12528423034923389</v>
      </c>
      <c r="AX34" s="32">
        <f>'2a) female mx'!EM34</f>
        <v>0.12476097608410132</v>
      </c>
      <c r="AY34" s="32">
        <f>'2a) female mx'!EN34</f>
        <v>0.12423990720994108</v>
      </c>
      <c r="AZ34" s="32">
        <f>'2a) female mx'!EO34</f>
        <v>0.12372101459938618</v>
      </c>
      <c r="BB34" s="31">
        <f t="shared" si="101"/>
        <v>91</v>
      </c>
      <c r="BC34" s="32">
        <v>0</v>
      </c>
      <c r="BD34" s="32">
        <f t="shared" ca="1" si="104"/>
        <v>0.1525196316328776</v>
      </c>
      <c r="BE34" s="32">
        <f t="shared" ca="1" si="3"/>
        <v>0.16878445088955135</v>
      </c>
      <c r="BF34" s="32">
        <f t="shared" ca="1" si="4"/>
        <v>0.18976118709824116</v>
      </c>
      <c r="BG34" s="32">
        <f t="shared" ca="1" si="5"/>
        <v>0.22074358891881757</v>
      </c>
      <c r="BH34" s="32">
        <f t="shared" ca="1" si="6"/>
        <v>0.24438924559892208</v>
      </c>
      <c r="BI34" s="32">
        <f t="shared" ca="1" si="7"/>
        <v>0.27400478952006307</v>
      </c>
      <c r="BJ34" s="32">
        <f t="shared" ca="1" si="8"/>
        <v>0.30615113208083256</v>
      </c>
      <c r="BK34" s="32">
        <f t="shared" ca="1" si="9"/>
        <v>0.34029800654278747</v>
      </c>
      <c r="BL34" s="32">
        <f t="shared" ca="1" si="10"/>
        <v>0.37646491839950696</v>
      </c>
      <c r="BM34" s="32">
        <f t="shared" ca="1" si="11"/>
        <v>0.41558060977274119</v>
      </c>
      <c r="BN34" s="32">
        <f t="shared" ca="1" si="12"/>
        <v>0.45545048915115316</v>
      </c>
      <c r="BO34" s="32">
        <f t="shared" ca="1" si="13"/>
        <v>0.49648313019266566</v>
      </c>
      <c r="BP34" s="32">
        <f t="shared" ca="1" si="14"/>
        <v>0.53819547545978541</v>
      </c>
      <c r="BQ34" s="32">
        <f t="shared" ca="1" si="15"/>
        <v>0.58116011055321259</v>
      </c>
      <c r="BR34" s="32">
        <f t="shared" ca="1" si="16"/>
        <v>0.62446193983618037</v>
      </c>
      <c r="BS34" s="32">
        <f t="shared" ca="1" si="17"/>
        <v>0.64861155659536307</v>
      </c>
      <c r="BT34" s="32">
        <f t="shared" ca="1" si="18"/>
        <v>0.69862445196985035</v>
      </c>
      <c r="BU34" s="32">
        <f t="shared" ca="1" si="19"/>
        <v>0.8119078811235052</v>
      </c>
      <c r="BV34" s="32">
        <f t="shared" ca="1" si="20"/>
        <v>0.88105243236057229</v>
      </c>
      <c r="BW34" s="32"/>
      <c r="BX34" s="32" t="str">
        <f t="shared" ca="1" si="22"/>
        <v/>
      </c>
      <c r="BY34" s="32" t="str">
        <f t="shared" ca="1" si="23"/>
        <v/>
      </c>
      <c r="BZ34" s="32" t="str">
        <f t="shared" ca="1" si="24"/>
        <v/>
      </c>
      <c r="CA34" s="32" t="str">
        <f t="shared" ca="1" si="25"/>
        <v/>
      </c>
      <c r="CB34" s="32" t="str">
        <f t="shared" ca="1" si="26"/>
        <v/>
      </c>
      <c r="CC34" s="32" t="str">
        <f t="shared" ca="1" si="27"/>
        <v/>
      </c>
      <c r="CD34" s="32" t="str">
        <f t="shared" ca="1" si="28"/>
        <v/>
      </c>
      <c r="CE34" s="32" t="str">
        <f t="shared" ca="1" si="29"/>
        <v/>
      </c>
      <c r="CF34" s="32" t="str">
        <f t="shared" ca="1" si="30"/>
        <v/>
      </c>
      <c r="CG34" s="32" t="str">
        <f t="shared" ca="1" si="31"/>
        <v/>
      </c>
      <c r="CH34" s="32" t="str">
        <f t="shared" ca="1" si="32"/>
        <v/>
      </c>
      <c r="CI34" s="32" t="str">
        <f t="shared" ca="1" si="33"/>
        <v/>
      </c>
      <c r="CJ34" s="32" t="str">
        <f t="shared" ca="1" si="34"/>
        <v/>
      </c>
      <c r="CK34" s="32" t="str">
        <f t="shared" ca="1" si="35"/>
        <v/>
      </c>
      <c r="CL34" s="32" t="str">
        <f t="shared" ca="1" si="36"/>
        <v/>
      </c>
      <c r="CM34" s="32" t="str">
        <f t="shared" ca="1" si="37"/>
        <v/>
      </c>
      <c r="CN34" s="32" t="str">
        <f t="shared" ca="1" si="38"/>
        <v/>
      </c>
      <c r="CO34" s="32" t="str">
        <f t="shared" ca="1" si="39"/>
        <v/>
      </c>
      <c r="CP34" s="32" t="str">
        <f t="shared" ca="1" si="40"/>
        <v/>
      </c>
      <c r="CQ34" s="32" t="str">
        <f t="shared" ca="1" si="41"/>
        <v/>
      </c>
      <c r="CR34" s="32" t="str">
        <f t="shared" ca="1" si="42"/>
        <v/>
      </c>
      <c r="CS34" s="32" t="str">
        <f t="shared" ca="1" si="43"/>
        <v/>
      </c>
      <c r="CT34" s="32" t="str">
        <f t="shared" ca="1" si="44"/>
        <v/>
      </c>
      <c r="CU34" s="32" t="str">
        <f t="shared" ca="1" si="45"/>
        <v/>
      </c>
      <c r="CV34" s="32" t="str">
        <f t="shared" ca="1" si="46"/>
        <v/>
      </c>
      <c r="CW34" s="32" t="str">
        <f t="shared" ca="1" si="47"/>
        <v/>
      </c>
      <c r="CX34" s="32" t="str">
        <f t="shared" ca="1" si="48"/>
        <v/>
      </c>
      <c r="CY34" s="32" t="str">
        <f t="shared" ca="1" si="49"/>
        <v/>
      </c>
      <c r="CZ34" s="32" t="str">
        <f t="shared" ca="1" si="50"/>
        <v/>
      </c>
      <c r="DA34" s="32" t="str">
        <f t="shared" ca="1" si="51"/>
        <v/>
      </c>
      <c r="DB34" s="32"/>
      <c r="DC34" s="32"/>
      <c r="DD34" s="32"/>
      <c r="DE34" s="31">
        <f t="shared" si="102"/>
        <v>91</v>
      </c>
      <c r="DG34" s="32">
        <f t="shared" ca="1" si="103"/>
        <v>0.15188262769753882</v>
      </c>
      <c r="DH34" s="32">
        <f t="shared" ca="1" si="52"/>
        <v>0.16815191887151704</v>
      </c>
      <c r="DI34" s="32">
        <f t="shared" ca="1" si="53"/>
        <v>0.18916213335468454</v>
      </c>
      <c r="DJ34" s="32">
        <f t="shared" ca="1" si="54"/>
        <v>0.22025530128935941</v>
      </c>
      <c r="DK34" s="32">
        <f t="shared" ca="1" si="55"/>
        <v>0.24395374715016283</v>
      </c>
      <c r="DL34" s="32">
        <f t="shared" ca="1" si="56"/>
        <v>0.27367539940746444</v>
      </c>
      <c r="DM34" s="32">
        <f t="shared" ca="1" si="57"/>
        <v>0.30594816832612132</v>
      </c>
      <c r="DN34" s="32">
        <f t="shared" ca="1" si="58"/>
        <v>0.34023271193181759</v>
      </c>
      <c r="DO34" s="32">
        <f t="shared" ca="1" si="59"/>
        <v>0.37655454279695588</v>
      </c>
      <c r="DP34" s="32">
        <f t="shared" ca="1" si="60"/>
        <v>0.41587613722064198</v>
      </c>
      <c r="DQ34" s="32">
        <f t="shared" ca="1" si="61"/>
        <v>0.45599133920233209</v>
      </c>
      <c r="DR34" s="32">
        <f t="shared" ca="1" si="62"/>
        <v>0.49717255880331312</v>
      </c>
      <c r="DS34" s="32">
        <f t="shared" ca="1" si="63"/>
        <v>0.53915903675600718</v>
      </c>
      <c r="DT34" s="32">
        <f t="shared" ca="1" si="64"/>
        <v>0.58229686593715646</v>
      </c>
      <c r="DU34" s="32">
        <f t="shared" ca="1" si="65"/>
        <v>0.62601684888331499</v>
      </c>
      <c r="DV34" s="32">
        <f t="shared" ca="1" si="66"/>
        <v>0.6498446919711206</v>
      </c>
      <c r="DW34" s="32">
        <f t="shared" ca="1" si="67"/>
        <v>0.7001838949003748</v>
      </c>
      <c r="DX34" s="32">
        <f t="shared" ca="1" si="68"/>
        <v>0.81664933227146885</v>
      </c>
      <c r="DY34" s="32">
        <f t="shared" ca="1" si="69"/>
        <v>0.88626701328608892</v>
      </c>
      <c r="DZ34" s="32"/>
      <c r="EA34" s="32" t="str">
        <f t="shared" ca="1" si="71"/>
        <v/>
      </c>
      <c r="EB34" s="32" t="str">
        <f t="shared" ca="1" si="72"/>
        <v/>
      </c>
      <c r="EC34" s="32" t="str">
        <f t="shared" ca="1" si="73"/>
        <v/>
      </c>
      <c r="ED34" s="32" t="str">
        <f t="shared" ca="1" si="74"/>
        <v/>
      </c>
      <c r="EE34" s="32" t="str">
        <f t="shared" ca="1" si="75"/>
        <v/>
      </c>
      <c r="EF34" s="32" t="str">
        <f t="shared" ca="1" si="76"/>
        <v/>
      </c>
      <c r="EG34" s="32" t="str">
        <f t="shared" ca="1" si="77"/>
        <v/>
      </c>
      <c r="EH34" s="32" t="str">
        <f t="shared" ca="1" si="78"/>
        <v/>
      </c>
      <c r="EI34" s="32" t="str">
        <f t="shared" ca="1" si="79"/>
        <v/>
      </c>
      <c r="EJ34" s="32" t="str">
        <f t="shared" ca="1" si="80"/>
        <v/>
      </c>
      <c r="EK34" s="32" t="str">
        <f t="shared" ca="1" si="81"/>
        <v/>
      </c>
      <c r="EL34" s="32" t="str">
        <f t="shared" ca="1" si="82"/>
        <v/>
      </c>
      <c r="EM34" s="32" t="str">
        <f t="shared" ca="1" si="83"/>
        <v/>
      </c>
      <c r="EN34" s="32" t="str">
        <f t="shared" ca="1" si="84"/>
        <v/>
      </c>
      <c r="EO34" s="32" t="str">
        <f t="shared" ca="1" si="85"/>
        <v/>
      </c>
      <c r="EP34" s="32" t="str">
        <f t="shared" ca="1" si="86"/>
        <v/>
      </c>
      <c r="EQ34" s="32" t="str">
        <f t="shared" ca="1" si="87"/>
        <v/>
      </c>
      <c r="ER34" s="32" t="str">
        <f t="shared" ca="1" si="88"/>
        <v/>
      </c>
      <c r="ES34" s="32" t="str">
        <f t="shared" ca="1" si="89"/>
        <v/>
      </c>
      <c r="ET34" s="32" t="str">
        <f t="shared" ca="1" si="90"/>
        <v/>
      </c>
      <c r="EU34" s="32" t="str">
        <f t="shared" ca="1" si="91"/>
        <v/>
      </c>
      <c r="EV34" s="32" t="str">
        <f t="shared" ca="1" si="92"/>
        <v/>
      </c>
      <c r="EW34" s="32" t="str">
        <f t="shared" ca="1" si="93"/>
        <v/>
      </c>
      <c r="EX34" s="32" t="str">
        <f t="shared" ca="1" si="94"/>
        <v/>
      </c>
      <c r="EY34" s="32" t="str">
        <f t="shared" ca="1" si="95"/>
        <v/>
      </c>
      <c r="EZ34" s="32" t="str">
        <f t="shared" ca="1" si="96"/>
        <v/>
      </c>
      <c r="FA34" s="32" t="str">
        <f t="shared" ca="1" si="97"/>
        <v/>
      </c>
      <c r="FB34" s="32" t="str">
        <f t="shared" ca="1" si="98"/>
        <v/>
      </c>
      <c r="FC34" s="32" t="str">
        <f t="shared" ca="1" si="99"/>
        <v/>
      </c>
      <c r="FD34" s="32" t="str">
        <f t="shared" ca="1" si="100"/>
        <v/>
      </c>
      <c r="FE34" s="32"/>
    </row>
    <row r="35" spans="1:161" x14ac:dyDescent="0.25">
      <c r="A35" s="31">
        <f>'2a) female mx'!CP35</f>
        <v>92</v>
      </c>
      <c r="B35" s="32">
        <f>'2a) female mx'!CQ35</f>
        <v>0.16941936228426199</v>
      </c>
      <c r="C35" s="32">
        <f>'2a) female mx'!CR35</f>
        <v>0.16878445088955135</v>
      </c>
      <c r="D35" s="32">
        <f>'2a) female mx'!CS35</f>
        <v>0.16815191887151704</v>
      </c>
      <c r="E35" s="32">
        <f>'2a) female mx'!CT35</f>
        <v>0.16752175731327168</v>
      </c>
      <c r="F35" s="32">
        <f>'2a) female mx'!CU35</f>
        <v>0.16689395733134466</v>
      </c>
      <c r="G35" s="32">
        <f>'2a) female mx'!CV35</f>
        <v>0.16626851007555679</v>
      </c>
      <c r="H35" s="32">
        <f>'2a) female mx'!CW35</f>
        <v>0.16564540672889558</v>
      </c>
      <c r="I35" s="32">
        <f>'2a) female mx'!CX35</f>
        <v>0.16502463850739094</v>
      </c>
      <c r="J35" s="32">
        <f>'2a) female mx'!CY35</f>
        <v>0.16440619665999132</v>
      </c>
      <c r="K35" s="32">
        <f>'2a) female mx'!CZ35</f>
        <v>0.16379007246844038</v>
      </c>
      <c r="L35" s="32">
        <f>'2a) female mx'!DA35</f>
        <v>0.16317625724715409</v>
      </c>
      <c r="M35" s="32">
        <f>'2a) female mx'!DB35</f>
        <v>0.16256474234309834</v>
      </c>
      <c r="N35" s="32">
        <f>'2a) female mx'!DC35</f>
        <v>0.16195551913566675</v>
      </c>
      <c r="O35" s="32">
        <f>'2a) female mx'!DD35</f>
        <v>0.16134857903655939</v>
      </c>
      <c r="P35" s="32">
        <f>'2a) female mx'!DE35</f>
        <v>0.16074391348966166</v>
      </c>
      <c r="Q35" s="32">
        <f>'2a) female mx'!DF35</f>
        <v>0.16014151397092349</v>
      </c>
      <c r="R35" s="32">
        <f>'2a) female mx'!DG35</f>
        <v>0.15954137198823939</v>
      </c>
      <c r="S35" s="32">
        <f>'2a) female mx'!DH35</f>
        <v>0.15894347908132866</v>
      </c>
      <c r="T35" s="32">
        <f>'2a) female mx'!DI35</f>
        <v>0.15834782682161608</v>
      </c>
      <c r="U35" s="32">
        <f>'2a) female mx'!DJ35</f>
        <v>0.15775440681211311</v>
      </c>
      <c r="V35" s="32">
        <f>'2a) female mx'!DK35</f>
        <v>0.15716321068729963</v>
      </c>
      <c r="W35" s="32">
        <f>'2a) female mx'!DL35</f>
        <v>0.15657423011300581</v>
      </c>
      <c r="X35" s="32">
        <f>'2a) female mx'!DM35</f>
        <v>0.15598745678629483</v>
      </c>
      <c r="Y35" s="32">
        <f>'2a) female mx'!DN35</f>
        <v>0.15540288243534561</v>
      </c>
      <c r="Z35" s="32">
        <f>'2a) female mx'!DO35</f>
        <v>0.15482049881933643</v>
      </c>
      <c r="AA35" s="32">
        <f>'2a) female mx'!DP35</f>
        <v>0.15424029772832859</v>
      </c>
      <c r="AB35" s="32">
        <f>'2a) female mx'!DQ35</f>
        <v>0.15366227098315074</v>
      </c>
      <c r="AC35" s="32">
        <f>'2a) female mx'!DR35</f>
        <v>0.15308641043528362</v>
      </c>
      <c r="AD35" s="32">
        <f>'2a) female mx'!DS35</f>
        <v>0.15251270796674507</v>
      </c>
      <c r="AE35" s="32">
        <f>'2a) female mx'!DT35</f>
        <v>0.15194115548997567</v>
      </c>
      <c r="AF35" s="32">
        <f>'2a) female mx'!DU35</f>
        <v>0.15137174494772473</v>
      </c>
      <c r="AG35" s="32">
        <f>'2a) female mx'!DV35</f>
        <v>0.15080446831293676</v>
      </c>
      <c r="AH35" s="32">
        <f>'2a) female mx'!DW35</f>
        <v>0.15023931758863812</v>
      </c>
      <c r="AI35" s="32">
        <f>'2a) female mx'!DX35</f>
        <v>0.14967628480782449</v>
      </c>
      <c r="AJ35" s="32">
        <f>'2a) female mx'!DY35</f>
        <v>0.14911536203334852</v>
      </c>
      <c r="AK35" s="32">
        <f>'2a) female mx'!DZ35</f>
        <v>0.14855654135780777</v>
      </c>
      <c r="AL35" s="32">
        <f>'2a) female mx'!EA35</f>
        <v>0.14799981490343347</v>
      </c>
      <c r="AM35" s="32">
        <f>'2a) female mx'!EB35</f>
        <v>0.1474451748219793</v>
      </c>
      <c r="AN35" s="32">
        <f>'2a) female mx'!EC35</f>
        <v>0.14689261329461087</v>
      </c>
      <c r="AO35" s="32">
        <f>'2a) female mx'!ED35</f>
        <v>0.1463421225317954</v>
      </c>
      <c r="AP35" s="32">
        <f>'2a) female mx'!EE35</f>
        <v>0.14579369477319201</v>
      </c>
      <c r="AQ35" s="32">
        <f>'2a) female mx'!EF35</f>
        <v>0.14524732228754217</v>
      </c>
      <c r="AR35" s="32">
        <f>'2a) female mx'!EG35</f>
        <v>0.14470299737256087</v>
      </c>
      <c r="AS35" s="32">
        <f>'2a) female mx'!EH35</f>
        <v>0.14416071235482794</v>
      </c>
      <c r="AT35" s="32">
        <f>'2a) female mx'!EI35</f>
        <v>0.14362045958967992</v>
      </c>
      <c r="AU35" s="32">
        <f>'2a) female mx'!EJ35</f>
        <v>0.14308223146110235</v>
      </c>
      <c r="AV35" s="32">
        <f>'2a) female mx'!EK35</f>
        <v>0.14254602038162223</v>
      </c>
      <c r="AW35" s="32">
        <f>'2a) female mx'!EL35</f>
        <v>0.14201181879220121</v>
      </c>
      <c r="AX35" s="32">
        <f>'2a) female mx'!EM35</f>
        <v>0.14147961916212903</v>
      </c>
      <c r="AY35" s="32">
        <f>'2a) female mx'!EN35</f>
        <v>0.14094941398891725</v>
      </c>
      <c r="AZ35" s="32">
        <f>'2a) female mx'!EO35</f>
        <v>0.14042119579819359</v>
      </c>
      <c r="BB35" s="31">
        <f t="shared" si="101"/>
        <v>92</v>
      </c>
      <c r="BC35" s="32">
        <v>0</v>
      </c>
      <c r="BD35" s="32">
        <f t="shared" ca="1" si="104"/>
        <v>0.16941936228426199</v>
      </c>
      <c r="BE35" s="32">
        <f t="shared" ca="1" si="3"/>
        <v>0.19036213797301169</v>
      </c>
      <c r="BF35" s="32">
        <f t="shared" ca="1" si="4"/>
        <v>0.22123295904121773</v>
      </c>
      <c r="BG35" s="32">
        <f t="shared" ca="1" si="5"/>
        <v>0.24482552148562234</v>
      </c>
      <c r="BH35" s="32">
        <f t="shared" ca="1" si="6"/>
        <v>0.2743345760798635</v>
      </c>
      <c r="BI35" s="32">
        <f t="shared" ca="1" si="7"/>
        <v>0.30635423048019927</v>
      </c>
      <c r="BJ35" s="32">
        <f t="shared" ca="1" si="8"/>
        <v>0.34036331368455192</v>
      </c>
      <c r="BK35" s="32">
        <f t="shared" ca="1" si="9"/>
        <v>0.37637531533371582</v>
      </c>
      <c r="BL35" s="32">
        <f t="shared" ca="1" si="10"/>
        <v>0.41528529233081246</v>
      </c>
      <c r="BM35" s="32">
        <f t="shared" ca="1" si="11"/>
        <v>0.45491028060070621</v>
      </c>
      <c r="BN35" s="32">
        <f t="shared" ca="1" si="12"/>
        <v>0.49579465761187297</v>
      </c>
      <c r="BO35" s="32">
        <f t="shared" ca="1" si="13"/>
        <v>0.53723363619789533</v>
      </c>
      <c r="BP35" s="32">
        <f t="shared" ca="1" si="14"/>
        <v>0.58002557433423152</v>
      </c>
      <c r="BQ35" s="32">
        <f t="shared" ca="1" si="15"/>
        <v>0.62291089289299573</v>
      </c>
      <c r="BR35" s="32">
        <f t="shared" ca="1" si="16"/>
        <v>0.64738076119848631</v>
      </c>
      <c r="BS35" s="32">
        <f t="shared" ca="1" si="17"/>
        <v>0.69706848221583195</v>
      </c>
      <c r="BT35" s="32">
        <f t="shared" ca="1" si="18"/>
        <v>0.80719395875454147</v>
      </c>
      <c r="BU35" s="32">
        <f t="shared" ca="1" si="19"/>
        <v>0.87586853276903409</v>
      </c>
      <c r="BV35" s="32"/>
      <c r="BW35" s="32" t="str">
        <f t="shared" ca="1" si="21"/>
        <v/>
      </c>
      <c r="BX35" s="32" t="str">
        <f t="shared" ca="1" si="22"/>
        <v/>
      </c>
      <c r="BY35" s="32" t="str">
        <f t="shared" ca="1" si="23"/>
        <v/>
      </c>
      <c r="BZ35" s="32" t="str">
        <f t="shared" ca="1" si="24"/>
        <v/>
      </c>
      <c r="CA35" s="32" t="str">
        <f t="shared" ca="1" si="25"/>
        <v/>
      </c>
      <c r="CB35" s="32" t="str">
        <f t="shared" ca="1" si="26"/>
        <v/>
      </c>
      <c r="CC35" s="32" t="str">
        <f t="shared" ca="1" si="27"/>
        <v/>
      </c>
      <c r="CD35" s="32" t="str">
        <f t="shared" ca="1" si="28"/>
        <v/>
      </c>
      <c r="CE35" s="32" t="str">
        <f t="shared" ca="1" si="29"/>
        <v/>
      </c>
      <c r="CF35" s="32" t="str">
        <f t="shared" ca="1" si="30"/>
        <v/>
      </c>
      <c r="CG35" s="32" t="str">
        <f t="shared" ca="1" si="31"/>
        <v/>
      </c>
      <c r="CH35" s="32" t="str">
        <f t="shared" ca="1" si="32"/>
        <v/>
      </c>
      <c r="CI35" s="32" t="str">
        <f t="shared" ca="1" si="33"/>
        <v/>
      </c>
      <c r="CJ35" s="32" t="str">
        <f t="shared" ca="1" si="34"/>
        <v/>
      </c>
      <c r="CK35" s="32" t="str">
        <f t="shared" ca="1" si="35"/>
        <v/>
      </c>
      <c r="CL35" s="32" t="str">
        <f t="shared" ca="1" si="36"/>
        <v/>
      </c>
      <c r="CM35" s="32" t="str">
        <f t="shared" ca="1" si="37"/>
        <v/>
      </c>
      <c r="CN35" s="32" t="str">
        <f t="shared" ca="1" si="38"/>
        <v/>
      </c>
      <c r="CO35" s="32" t="str">
        <f t="shared" ca="1" si="39"/>
        <v/>
      </c>
      <c r="CP35" s="32" t="str">
        <f t="shared" ca="1" si="40"/>
        <v/>
      </c>
      <c r="CQ35" s="32" t="str">
        <f t="shared" ca="1" si="41"/>
        <v/>
      </c>
      <c r="CR35" s="32" t="str">
        <f t="shared" ca="1" si="42"/>
        <v/>
      </c>
      <c r="CS35" s="32" t="str">
        <f t="shared" ca="1" si="43"/>
        <v/>
      </c>
      <c r="CT35" s="32" t="str">
        <f t="shared" ca="1" si="44"/>
        <v/>
      </c>
      <c r="CU35" s="32" t="str">
        <f t="shared" ca="1" si="45"/>
        <v/>
      </c>
      <c r="CV35" s="32" t="str">
        <f t="shared" ca="1" si="46"/>
        <v/>
      </c>
      <c r="CW35" s="32" t="str">
        <f t="shared" ca="1" si="47"/>
        <v/>
      </c>
      <c r="CX35" s="32" t="str">
        <f t="shared" ca="1" si="48"/>
        <v/>
      </c>
      <c r="CY35" s="32" t="str">
        <f t="shared" ca="1" si="49"/>
        <v/>
      </c>
      <c r="CZ35" s="32" t="str">
        <f t="shared" ca="1" si="50"/>
        <v/>
      </c>
      <c r="DA35" s="32" t="str">
        <f t="shared" ca="1" si="51"/>
        <v/>
      </c>
      <c r="DB35" s="32"/>
      <c r="DC35" s="32"/>
      <c r="DD35" s="32"/>
      <c r="DE35" s="31">
        <f t="shared" si="102"/>
        <v>92</v>
      </c>
      <c r="DG35" s="32">
        <f t="shared" ca="1" si="103"/>
        <v>0.16878445088955135</v>
      </c>
      <c r="DH35" s="32">
        <f t="shared" ca="1" si="52"/>
        <v>0.18976118709824116</v>
      </c>
      <c r="DI35" s="32">
        <f t="shared" ca="1" si="53"/>
        <v>0.22074358891881757</v>
      </c>
      <c r="DJ35" s="32">
        <f t="shared" ca="1" si="54"/>
        <v>0.24438924559892208</v>
      </c>
      <c r="DK35" s="32">
        <f t="shared" ca="1" si="55"/>
        <v>0.27400478952006307</v>
      </c>
      <c r="DL35" s="32">
        <f t="shared" ca="1" si="56"/>
        <v>0.30615113208083256</v>
      </c>
      <c r="DM35" s="32">
        <f t="shared" ca="1" si="57"/>
        <v>0.34029800654278747</v>
      </c>
      <c r="DN35" s="32">
        <f t="shared" ca="1" si="58"/>
        <v>0.37646491839950696</v>
      </c>
      <c r="DO35" s="32">
        <f t="shared" ca="1" si="59"/>
        <v>0.41558060977274119</v>
      </c>
      <c r="DP35" s="32">
        <f t="shared" ca="1" si="60"/>
        <v>0.45545048915115316</v>
      </c>
      <c r="DQ35" s="32">
        <f t="shared" ca="1" si="61"/>
        <v>0.49648313019266566</v>
      </c>
      <c r="DR35" s="32">
        <f t="shared" ca="1" si="62"/>
        <v>0.53819547545978541</v>
      </c>
      <c r="DS35" s="32">
        <f t="shared" ca="1" si="63"/>
        <v>0.58116011055321259</v>
      </c>
      <c r="DT35" s="32">
        <f t="shared" ca="1" si="64"/>
        <v>0.62446193983618037</v>
      </c>
      <c r="DU35" s="32">
        <f t="shared" ca="1" si="65"/>
        <v>0.64861155659536307</v>
      </c>
      <c r="DV35" s="32">
        <f t="shared" ca="1" si="66"/>
        <v>0.69862445196985035</v>
      </c>
      <c r="DW35" s="32">
        <f t="shared" ca="1" si="67"/>
        <v>0.8119078811235052</v>
      </c>
      <c r="DX35" s="32">
        <f t="shared" ca="1" si="68"/>
        <v>0.88105243236057229</v>
      </c>
      <c r="DY35" s="32"/>
      <c r="DZ35" s="32" t="str">
        <f t="shared" ca="1" si="70"/>
        <v/>
      </c>
      <c r="EA35" s="32" t="str">
        <f t="shared" ca="1" si="71"/>
        <v/>
      </c>
      <c r="EB35" s="32" t="str">
        <f t="shared" ca="1" si="72"/>
        <v/>
      </c>
      <c r="EC35" s="32" t="str">
        <f t="shared" ca="1" si="73"/>
        <v/>
      </c>
      <c r="ED35" s="32" t="str">
        <f t="shared" ca="1" si="74"/>
        <v/>
      </c>
      <c r="EE35" s="32" t="str">
        <f t="shared" ca="1" si="75"/>
        <v/>
      </c>
      <c r="EF35" s="32" t="str">
        <f t="shared" ca="1" si="76"/>
        <v/>
      </c>
      <c r="EG35" s="32" t="str">
        <f t="shared" ca="1" si="77"/>
        <v/>
      </c>
      <c r="EH35" s="32" t="str">
        <f t="shared" ca="1" si="78"/>
        <v/>
      </c>
      <c r="EI35" s="32" t="str">
        <f t="shared" ca="1" si="79"/>
        <v/>
      </c>
      <c r="EJ35" s="32" t="str">
        <f t="shared" ca="1" si="80"/>
        <v/>
      </c>
      <c r="EK35" s="32" t="str">
        <f t="shared" ca="1" si="81"/>
        <v/>
      </c>
      <c r="EL35" s="32" t="str">
        <f t="shared" ca="1" si="82"/>
        <v/>
      </c>
      <c r="EM35" s="32" t="str">
        <f t="shared" ca="1" si="83"/>
        <v/>
      </c>
      <c r="EN35" s="32" t="str">
        <f t="shared" ca="1" si="84"/>
        <v/>
      </c>
      <c r="EO35" s="32" t="str">
        <f t="shared" ca="1" si="85"/>
        <v/>
      </c>
      <c r="EP35" s="32" t="str">
        <f t="shared" ca="1" si="86"/>
        <v/>
      </c>
      <c r="EQ35" s="32" t="str">
        <f t="shared" ca="1" si="87"/>
        <v/>
      </c>
      <c r="ER35" s="32" t="str">
        <f t="shared" ca="1" si="88"/>
        <v/>
      </c>
      <c r="ES35" s="32" t="str">
        <f t="shared" ca="1" si="89"/>
        <v/>
      </c>
      <c r="ET35" s="32" t="str">
        <f t="shared" ca="1" si="90"/>
        <v/>
      </c>
      <c r="EU35" s="32" t="str">
        <f t="shared" ca="1" si="91"/>
        <v/>
      </c>
      <c r="EV35" s="32" t="str">
        <f t="shared" ca="1" si="92"/>
        <v/>
      </c>
      <c r="EW35" s="32" t="str">
        <f t="shared" ca="1" si="93"/>
        <v/>
      </c>
      <c r="EX35" s="32" t="str">
        <f t="shared" ca="1" si="94"/>
        <v/>
      </c>
      <c r="EY35" s="32" t="str">
        <f t="shared" ca="1" si="95"/>
        <v/>
      </c>
      <c r="EZ35" s="32" t="str">
        <f t="shared" ca="1" si="96"/>
        <v/>
      </c>
      <c r="FA35" s="32" t="str">
        <f t="shared" ca="1" si="97"/>
        <v/>
      </c>
      <c r="FB35" s="32" t="str">
        <f t="shared" ca="1" si="98"/>
        <v/>
      </c>
      <c r="FC35" s="32" t="str">
        <f t="shared" ca="1" si="99"/>
        <v/>
      </c>
      <c r="FD35" s="32" t="str">
        <f t="shared" ca="1" si="100"/>
        <v/>
      </c>
      <c r="FE35" s="32"/>
    </row>
    <row r="36" spans="1:161" x14ac:dyDescent="0.25">
      <c r="A36" s="31">
        <f>'2a) female mx'!CP36</f>
        <v>93</v>
      </c>
      <c r="B36" s="32">
        <f>'2a) female mx'!CQ36</f>
        <v>0.19096499198698261</v>
      </c>
      <c r="C36" s="32">
        <f>'2a) female mx'!CR36</f>
        <v>0.19036213797301169</v>
      </c>
      <c r="D36" s="32">
        <f>'2a) female mx'!CS36</f>
        <v>0.18976118709824116</v>
      </c>
      <c r="E36" s="32">
        <f>'2a) female mx'!CT36</f>
        <v>0.18916213335468454</v>
      </c>
      <c r="F36" s="32">
        <f>'2a) female mx'!CU36</f>
        <v>0.18856497075332174</v>
      </c>
      <c r="G36" s="32">
        <f>'2a) female mx'!CV36</f>
        <v>0.18796969332403932</v>
      </c>
      <c r="H36" s="32">
        <f>'2a) female mx'!CW36</f>
        <v>0.18737629511557077</v>
      </c>
      <c r="I36" s="32">
        <f>'2a) female mx'!CX36</f>
        <v>0.18678477019543713</v>
      </c>
      <c r="J36" s="32">
        <f>'2a) female mx'!CY36</f>
        <v>0.18619511264988747</v>
      </c>
      <c r="K36" s="32">
        <f>'2a) female mx'!CZ36</f>
        <v>0.18560731658383989</v>
      </c>
      <c r="L36" s="32">
        <f>'2a) female mx'!DA36</f>
        <v>0.18502137612082264</v>
      </c>
      <c r="M36" s="32">
        <f>'2a) female mx'!DB36</f>
        <v>0.18443728540291521</v>
      </c>
      <c r="N36" s="32">
        <f>'2a) female mx'!DC36</f>
        <v>0.18385503859068991</v>
      </c>
      <c r="O36" s="32">
        <f>'2a) female mx'!DD36</f>
        <v>0.18327462986315343</v>
      </c>
      <c r="P36" s="32">
        <f>'2a) female mx'!DE36</f>
        <v>0.18269605341768866</v>
      </c>
      <c r="Q36" s="32">
        <f>'2a) female mx'!DF36</f>
        <v>0.18211930346999664</v>
      </c>
      <c r="R36" s="32">
        <f>'2a) female mx'!DG36</f>
        <v>0.18154437425403874</v>
      </c>
      <c r="S36" s="32">
        <f>'2a) female mx'!DH36</f>
        <v>0.18097126002197914</v>
      </c>
      <c r="T36" s="32">
        <f>'2a) female mx'!DI36</f>
        <v>0.18039995504412717</v>
      </c>
      <c r="U36" s="32">
        <f>'2a) female mx'!DJ36</f>
        <v>0.17983045360888011</v>
      </c>
      <c r="V36" s="32">
        <f>'2a) female mx'!DK36</f>
        <v>0.17926275002266617</v>
      </c>
      <c r="W36" s="32">
        <f>'2a) female mx'!DL36</f>
        <v>0.17869683860988744</v>
      </c>
      <c r="X36" s="32">
        <f>'2a) female mx'!DM36</f>
        <v>0.17813271371286324</v>
      </c>
      <c r="Y36" s="32">
        <f>'2a) female mx'!DN36</f>
        <v>0.17757036969177348</v>
      </c>
      <c r="Z36" s="32">
        <f>'2a) female mx'!DO36</f>
        <v>0.17700980092460236</v>
      </c>
      <c r="AA36" s="32">
        <f>'2a) female mx'!DP36</f>
        <v>0.17645100180708209</v>
      </c>
      <c r="AB36" s="32">
        <f>'2a) female mx'!DQ36</f>
        <v>0.17589396675263691</v>
      </c>
      <c r="AC36" s="32">
        <f>'2a) female mx'!DR36</f>
        <v>0.17533869019232723</v>
      </c>
      <c r="AD36" s="32">
        <f>'2a) female mx'!DS36</f>
        <v>0.17478516657479393</v>
      </c>
      <c r="AE36" s="32">
        <f>'2a) female mx'!DT36</f>
        <v>0.17423339036620292</v>
      </c>
      <c r="AF36" s="32">
        <f>'2a) female mx'!DU36</f>
        <v>0.17368335605018972</v>
      </c>
      <c r="AG36" s="32">
        <f>'2a) female mx'!DV36</f>
        <v>0.17313505812780436</v>
      </c>
      <c r="AH36" s="32">
        <f>'2a) female mx'!DW36</f>
        <v>0.17258849111745644</v>
      </c>
      <c r="AI36" s="32">
        <f>'2a) female mx'!DX36</f>
        <v>0.17204364955486032</v>
      </c>
      <c r="AJ36" s="32">
        <f>'2a) female mx'!DY36</f>
        <v>0.17150052799298041</v>
      </c>
      <c r="AK36" s="32">
        <f>'2a) female mx'!DZ36</f>
        <v>0.17095912100197677</v>
      </c>
      <c r="AL36" s="32">
        <f>'2a) female mx'!EA36</f>
        <v>0.1704194231691509</v>
      </c>
      <c r="AM36" s="32">
        <f>'2a) female mx'!EB36</f>
        <v>0.16988142909889151</v>
      </c>
      <c r="AN36" s="32">
        <f>'2a) female mx'!EC36</f>
        <v>0.16934513341262059</v>
      </c>
      <c r="AO36" s="32">
        <f>'2a) female mx'!ED36</f>
        <v>0.16881053074873964</v>
      </c>
      <c r="AP36" s="32">
        <f>'2a) female mx'!EE36</f>
        <v>0.16827761576257622</v>
      </c>
      <c r="AQ36" s="32">
        <f>'2a) female mx'!EF36</f>
        <v>0.16774638312633028</v>
      </c>
      <c r="AR36" s="32">
        <f>'2a) female mx'!EG36</f>
        <v>0.16721682752902109</v>
      </c>
      <c r="AS36" s="32">
        <f>'2a) female mx'!EH36</f>
        <v>0.16668894367643397</v>
      </c>
      <c r="AT36" s="32">
        <f>'2a) female mx'!EI36</f>
        <v>0.16616272629106754</v>
      </c>
      <c r="AU36" s="32">
        <f>'2a) female mx'!EJ36</f>
        <v>0.16563817011208082</v>
      </c>
      <c r="AV36" s="32">
        <f>'2a) female mx'!EK36</f>
        <v>0.1651152698952407</v>
      </c>
      <c r="AW36" s="32">
        <f>'2a) female mx'!EL36</f>
        <v>0.16459402041286947</v>
      </c>
      <c r="AX36" s="32">
        <f>'2a) female mx'!EM36</f>
        <v>0.16407441645379262</v>
      </c>
      <c r="AY36" s="32">
        <f>'2a) female mx'!EN36</f>
        <v>0.16355645282328674</v>
      </c>
      <c r="AZ36" s="32">
        <f>'2a) female mx'!EO36</f>
        <v>0.16304012434302745</v>
      </c>
      <c r="BB36" s="31">
        <f t="shared" si="101"/>
        <v>93</v>
      </c>
      <c r="BC36" s="32">
        <v>0</v>
      </c>
      <c r="BD36" s="32">
        <f t="shared" ca="1" si="104"/>
        <v>0.19096499198698261</v>
      </c>
      <c r="BE36" s="32">
        <f t="shared" ca="1" si="3"/>
        <v>0.2217234140563564</v>
      </c>
      <c r="BF36" s="32">
        <f t="shared" ca="1" si="4"/>
        <v>0.24526257619812095</v>
      </c>
      <c r="BG36" s="32">
        <f t="shared" ca="1" si="5"/>
        <v>0.27466475956402137</v>
      </c>
      <c r="BH36" s="32">
        <f t="shared" ca="1" si="6"/>
        <v>0.30655746361354375</v>
      </c>
      <c r="BI36" s="32">
        <f t="shared" ca="1" si="7"/>
        <v>0.34042863335951579</v>
      </c>
      <c r="BJ36" s="32">
        <f t="shared" ca="1" si="8"/>
        <v>0.37628573359450512</v>
      </c>
      <c r="BK36" s="32">
        <f t="shared" ca="1" si="9"/>
        <v>0.41499018474562277</v>
      </c>
      <c r="BL36" s="32">
        <f t="shared" ca="1" si="10"/>
        <v>0.45437071279010904</v>
      </c>
      <c r="BM36" s="32">
        <f t="shared" ca="1" si="11"/>
        <v>0.49510713973520959</v>
      </c>
      <c r="BN36" s="32">
        <f t="shared" ca="1" si="12"/>
        <v>0.53627351589279304</v>
      </c>
      <c r="BO36" s="32">
        <f t="shared" ca="1" si="13"/>
        <v>0.57889325294797722</v>
      </c>
      <c r="BP36" s="32">
        <f t="shared" ca="1" si="14"/>
        <v>0.62136369846101558</v>
      </c>
      <c r="BQ36" s="32">
        <f t="shared" ca="1" si="15"/>
        <v>0.64615230134018198</v>
      </c>
      <c r="BR36" s="32">
        <f t="shared" ca="1" si="16"/>
        <v>0.69551597790289366</v>
      </c>
      <c r="BS36" s="32">
        <f t="shared" ca="1" si="17"/>
        <v>0.80250740533298826</v>
      </c>
      <c r="BT36" s="32">
        <f t="shared" ca="1" si="18"/>
        <v>0.87071513398991995</v>
      </c>
      <c r="BU36" s="32"/>
      <c r="BV36" s="32" t="str">
        <f t="shared" ca="1" si="20"/>
        <v/>
      </c>
      <c r="BW36" s="32" t="str">
        <f t="shared" ca="1" si="21"/>
        <v/>
      </c>
      <c r="BX36" s="32" t="str">
        <f t="shared" ca="1" si="22"/>
        <v/>
      </c>
      <c r="BY36" s="32" t="str">
        <f t="shared" ca="1" si="23"/>
        <v/>
      </c>
      <c r="BZ36" s="32" t="str">
        <f t="shared" ca="1" si="24"/>
        <v/>
      </c>
      <c r="CA36" s="32" t="str">
        <f t="shared" ca="1" si="25"/>
        <v/>
      </c>
      <c r="CB36" s="32" t="str">
        <f t="shared" ca="1" si="26"/>
        <v/>
      </c>
      <c r="CC36" s="32" t="str">
        <f t="shared" ca="1" si="27"/>
        <v/>
      </c>
      <c r="CD36" s="32" t="str">
        <f t="shared" ca="1" si="28"/>
        <v/>
      </c>
      <c r="CE36" s="32" t="str">
        <f t="shared" ca="1" si="29"/>
        <v/>
      </c>
      <c r="CF36" s="32" t="str">
        <f t="shared" ca="1" si="30"/>
        <v/>
      </c>
      <c r="CG36" s="32" t="str">
        <f t="shared" ca="1" si="31"/>
        <v/>
      </c>
      <c r="CH36" s="32" t="str">
        <f t="shared" ca="1" si="32"/>
        <v/>
      </c>
      <c r="CI36" s="32" t="str">
        <f t="shared" ca="1" si="33"/>
        <v/>
      </c>
      <c r="CJ36" s="32" t="str">
        <f t="shared" ca="1" si="34"/>
        <v/>
      </c>
      <c r="CK36" s="32" t="str">
        <f t="shared" ca="1" si="35"/>
        <v/>
      </c>
      <c r="CL36" s="32" t="str">
        <f t="shared" ca="1" si="36"/>
        <v/>
      </c>
      <c r="CM36" s="32" t="str">
        <f t="shared" ca="1" si="37"/>
        <v/>
      </c>
      <c r="CN36" s="32" t="str">
        <f t="shared" ca="1" si="38"/>
        <v/>
      </c>
      <c r="CO36" s="32" t="str">
        <f t="shared" ca="1" si="39"/>
        <v/>
      </c>
      <c r="CP36" s="32" t="str">
        <f t="shared" ca="1" si="40"/>
        <v/>
      </c>
      <c r="CQ36" s="32" t="str">
        <f t="shared" ca="1" si="41"/>
        <v/>
      </c>
      <c r="CR36" s="32" t="str">
        <f t="shared" ca="1" si="42"/>
        <v/>
      </c>
      <c r="CS36" s="32" t="str">
        <f t="shared" ca="1" si="43"/>
        <v/>
      </c>
      <c r="CT36" s="32" t="str">
        <f t="shared" ca="1" si="44"/>
        <v/>
      </c>
      <c r="CU36" s="32" t="str">
        <f t="shared" ca="1" si="45"/>
        <v/>
      </c>
      <c r="CV36" s="32" t="str">
        <f t="shared" ca="1" si="46"/>
        <v/>
      </c>
      <c r="CW36" s="32" t="str">
        <f t="shared" ca="1" si="47"/>
        <v/>
      </c>
      <c r="CX36" s="32" t="str">
        <f t="shared" ca="1" si="48"/>
        <v/>
      </c>
      <c r="CY36" s="32" t="str">
        <f t="shared" ca="1" si="49"/>
        <v/>
      </c>
      <c r="CZ36" s="32" t="str">
        <f t="shared" ca="1" si="50"/>
        <v/>
      </c>
      <c r="DA36" s="32" t="str">
        <f t="shared" ca="1" si="51"/>
        <v/>
      </c>
      <c r="DB36" s="32"/>
      <c r="DC36" s="32"/>
      <c r="DD36" s="32"/>
      <c r="DE36" s="31">
        <f t="shared" si="102"/>
        <v>93</v>
      </c>
      <c r="DG36" s="32">
        <f t="shared" ca="1" si="103"/>
        <v>0.19036213797301169</v>
      </c>
      <c r="DH36" s="32">
        <f t="shared" ca="1" si="52"/>
        <v>0.22123295904121773</v>
      </c>
      <c r="DI36" s="32">
        <f t="shared" ca="1" si="53"/>
        <v>0.24482552148562234</v>
      </c>
      <c r="DJ36" s="32">
        <f t="shared" ca="1" si="54"/>
        <v>0.2743345760798635</v>
      </c>
      <c r="DK36" s="32">
        <f t="shared" ca="1" si="55"/>
        <v>0.30635423048019927</v>
      </c>
      <c r="DL36" s="32">
        <f t="shared" ca="1" si="56"/>
        <v>0.34036331368455192</v>
      </c>
      <c r="DM36" s="32">
        <f t="shared" ca="1" si="57"/>
        <v>0.37637531533371582</v>
      </c>
      <c r="DN36" s="32">
        <f t="shared" ca="1" si="58"/>
        <v>0.41528529233081246</v>
      </c>
      <c r="DO36" s="32">
        <f t="shared" ca="1" si="59"/>
        <v>0.45491028060070621</v>
      </c>
      <c r="DP36" s="32">
        <f t="shared" ca="1" si="60"/>
        <v>0.49579465761187297</v>
      </c>
      <c r="DQ36" s="32">
        <f t="shared" ca="1" si="61"/>
        <v>0.53723363619789533</v>
      </c>
      <c r="DR36" s="32">
        <f t="shared" ca="1" si="62"/>
        <v>0.58002557433423152</v>
      </c>
      <c r="DS36" s="32">
        <f t="shared" ca="1" si="63"/>
        <v>0.62291089289299573</v>
      </c>
      <c r="DT36" s="32">
        <f t="shared" ca="1" si="64"/>
        <v>0.64738076119848631</v>
      </c>
      <c r="DU36" s="32">
        <f t="shared" ca="1" si="65"/>
        <v>0.69706848221583195</v>
      </c>
      <c r="DV36" s="32">
        <f t="shared" ca="1" si="66"/>
        <v>0.80719395875454147</v>
      </c>
      <c r="DW36" s="32">
        <f t="shared" ca="1" si="67"/>
        <v>0.87586853276903409</v>
      </c>
      <c r="DX36" s="32"/>
      <c r="DY36" s="32" t="str">
        <f t="shared" ca="1" si="69"/>
        <v/>
      </c>
      <c r="DZ36" s="32" t="str">
        <f t="shared" ca="1" si="70"/>
        <v/>
      </c>
      <c r="EA36" s="32" t="str">
        <f t="shared" ca="1" si="71"/>
        <v/>
      </c>
      <c r="EB36" s="32" t="str">
        <f t="shared" ca="1" si="72"/>
        <v/>
      </c>
      <c r="EC36" s="32" t="str">
        <f t="shared" ca="1" si="73"/>
        <v/>
      </c>
      <c r="ED36" s="32" t="str">
        <f t="shared" ca="1" si="74"/>
        <v/>
      </c>
      <c r="EE36" s="32" t="str">
        <f t="shared" ca="1" si="75"/>
        <v/>
      </c>
      <c r="EF36" s="32" t="str">
        <f t="shared" ca="1" si="76"/>
        <v/>
      </c>
      <c r="EG36" s="32" t="str">
        <f t="shared" ca="1" si="77"/>
        <v/>
      </c>
      <c r="EH36" s="32" t="str">
        <f t="shared" ca="1" si="78"/>
        <v/>
      </c>
      <c r="EI36" s="32" t="str">
        <f t="shared" ca="1" si="79"/>
        <v/>
      </c>
      <c r="EJ36" s="32" t="str">
        <f t="shared" ca="1" si="80"/>
        <v/>
      </c>
      <c r="EK36" s="32" t="str">
        <f t="shared" ca="1" si="81"/>
        <v/>
      </c>
      <c r="EL36" s="32" t="str">
        <f t="shared" ca="1" si="82"/>
        <v/>
      </c>
      <c r="EM36" s="32" t="str">
        <f t="shared" ca="1" si="83"/>
        <v/>
      </c>
      <c r="EN36" s="32" t="str">
        <f t="shared" ca="1" si="84"/>
        <v/>
      </c>
      <c r="EO36" s="32" t="str">
        <f t="shared" ca="1" si="85"/>
        <v/>
      </c>
      <c r="EP36" s="32" t="str">
        <f t="shared" ca="1" si="86"/>
        <v/>
      </c>
      <c r="EQ36" s="32" t="str">
        <f t="shared" ca="1" si="87"/>
        <v/>
      </c>
      <c r="ER36" s="32" t="str">
        <f t="shared" ca="1" si="88"/>
        <v/>
      </c>
      <c r="ES36" s="32" t="str">
        <f t="shared" ca="1" si="89"/>
        <v/>
      </c>
      <c r="ET36" s="32" t="str">
        <f t="shared" ca="1" si="90"/>
        <v/>
      </c>
      <c r="EU36" s="32" t="str">
        <f t="shared" ca="1" si="91"/>
        <v/>
      </c>
      <c r="EV36" s="32" t="str">
        <f t="shared" ca="1" si="92"/>
        <v/>
      </c>
      <c r="EW36" s="32" t="str">
        <f t="shared" ca="1" si="93"/>
        <v/>
      </c>
      <c r="EX36" s="32" t="str">
        <f t="shared" ca="1" si="94"/>
        <v/>
      </c>
      <c r="EY36" s="32" t="str">
        <f t="shared" ca="1" si="95"/>
        <v/>
      </c>
      <c r="EZ36" s="32" t="str">
        <f t="shared" ca="1" si="96"/>
        <v/>
      </c>
      <c r="FA36" s="32" t="str">
        <f t="shared" ca="1" si="97"/>
        <v/>
      </c>
      <c r="FB36" s="32" t="str">
        <f t="shared" ca="1" si="98"/>
        <v/>
      </c>
      <c r="FC36" s="32" t="str">
        <f t="shared" ca="1" si="99"/>
        <v/>
      </c>
      <c r="FD36" s="32" t="str">
        <f t="shared" ca="1" si="100"/>
        <v/>
      </c>
      <c r="FE36" s="32"/>
    </row>
    <row r="37" spans="1:161" x14ac:dyDescent="0.25">
      <c r="A37" s="31">
        <f>'2a) female mx'!CP37</f>
        <v>94</v>
      </c>
      <c r="B37" s="32">
        <f>'2a) female mx'!CQ37</f>
        <v>0.22221495636935037</v>
      </c>
      <c r="C37" s="32">
        <f>'2a) female mx'!CR37</f>
        <v>0.2217234140563564</v>
      </c>
      <c r="D37" s="32">
        <f>'2a) female mx'!CS37</f>
        <v>0.22123295904121773</v>
      </c>
      <c r="E37" s="32">
        <f>'2a) female mx'!CT37</f>
        <v>0.22074358891881757</v>
      </c>
      <c r="F37" s="32">
        <f>'2a) female mx'!CU37</f>
        <v>0.22025530128935941</v>
      </c>
      <c r="G37" s="32">
        <f>'2a) female mx'!CV37</f>
        <v>0.21976809375835507</v>
      </c>
      <c r="H37" s="32">
        <f>'2a) female mx'!CW37</f>
        <v>0.21928196393661301</v>
      </c>
      <c r="I37" s="32">
        <f>'2a) female mx'!CX37</f>
        <v>0.21879690944022662</v>
      </c>
      <c r="J37" s="32">
        <f>'2a) female mx'!CY37</f>
        <v>0.21831292789056256</v>
      </c>
      <c r="K37" s="32">
        <f>'2a) female mx'!CZ37</f>
        <v>0.21783001691424894</v>
      </c>
      <c r="L37" s="32">
        <f>'2a) female mx'!DA37</f>
        <v>0.21734817414316393</v>
      </c>
      <c r="M37" s="32">
        <f>'2a) female mx'!DB37</f>
        <v>0.21686739721442397</v>
      </c>
      <c r="N37" s="32">
        <f>'2a) female mx'!DC37</f>
        <v>0.21638768377037221</v>
      </c>
      <c r="O37" s="32">
        <f>'2a) female mx'!DD37</f>
        <v>0.21590903145856699</v>
      </c>
      <c r="P37" s="32">
        <f>'2a) female mx'!DE37</f>
        <v>0.21543143793177022</v>
      </c>
      <c r="Q37" s="32">
        <f>'2a) female mx'!DF37</f>
        <v>0.21495490084793603</v>
      </c>
      <c r="R37" s="32">
        <f>'2a) female mx'!DG37</f>
        <v>0.21447941787019911</v>
      </c>
      <c r="S37" s="32">
        <f>'2a) female mx'!DH37</f>
        <v>0.21400498666686335</v>
      </c>
      <c r="T37" s="32">
        <f>'2a) female mx'!DI37</f>
        <v>0.21353160491139039</v>
      </c>
      <c r="U37" s="32">
        <f>'2a) female mx'!DJ37</f>
        <v>0.21305927028238822</v>
      </c>
      <c r="V37" s="32">
        <f>'2a) female mx'!DK37</f>
        <v>0.21258798046359972</v>
      </c>
      <c r="W37" s="32">
        <f>'2a) female mx'!DL37</f>
        <v>0.2121177331438914</v>
      </c>
      <c r="X37" s="32">
        <f>'2a) female mx'!DM37</f>
        <v>0.21164852601724202</v>
      </c>
      <c r="Y37" s="32">
        <f>'2a) female mx'!DN37</f>
        <v>0.21118035678273128</v>
      </c>
      <c r="Z37" s="32">
        <f>'2a) female mx'!DO37</f>
        <v>0.21071322314452859</v>
      </c>
      <c r="AA37" s="32">
        <f>'2a) female mx'!DP37</f>
        <v>0.21024712281188168</v>
      </c>
      <c r="AB37" s="32">
        <f>'2a) female mx'!DQ37</f>
        <v>0.20978205349910556</v>
      </c>
      <c r="AC37" s="32">
        <f>'2a) female mx'!DR37</f>
        <v>0.20931801292557106</v>
      </c>
      <c r="AD37" s="32">
        <f>'2a) female mx'!DS37</f>
        <v>0.20885499881569397</v>
      </c>
      <c r="AE37" s="32">
        <f>'2a) female mx'!DT37</f>
        <v>0.20839300889892359</v>
      </c>
      <c r="AF37" s="32">
        <f>'2a) female mx'!DU37</f>
        <v>0.20793204090973169</v>
      </c>
      <c r="AG37" s="32">
        <f>'2a) female mx'!DV37</f>
        <v>0.20747209258760149</v>
      </c>
      <c r="AH37" s="32">
        <f>'2a) female mx'!DW37</f>
        <v>0.20701316167701644</v>
      </c>
      <c r="AI37" s="32">
        <f>'2a) female mx'!DX37</f>
        <v>0.20655524592744925</v>
      </c>
      <c r="AJ37" s="32">
        <f>'2a) female mx'!DY37</f>
        <v>0.20609834309335084</v>
      </c>
      <c r="AK37" s="32">
        <f>'2a) female mx'!DZ37</f>
        <v>0.2056424509341393</v>
      </c>
      <c r="AL37" s="32">
        <f>'2a) female mx'!EA37</f>
        <v>0.20518756721418888</v>
      </c>
      <c r="AM37" s="32">
        <f>'2a) female mx'!EB37</f>
        <v>0.2047336897028191</v>
      </c>
      <c r="AN37" s="32">
        <f>'2a) female mx'!EC37</f>
        <v>0.20428081617428381</v>
      </c>
      <c r="AO37" s="32">
        <f>'2a) female mx'!ED37</f>
        <v>0.20382894440776012</v>
      </c>
      <c r="AP37" s="32">
        <f>'2a) female mx'!EE37</f>
        <v>0.20337807218733778</v>
      </c>
      <c r="AQ37" s="32">
        <f>'2a) female mx'!EF37</f>
        <v>0.20292819730200806</v>
      </c>
      <c r="AR37" s="32">
        <f>'2a) female mx'!EG37</f>
        <v>0.20247931754565301</v>
      </c>
      <c r="AS37" s="32">
        <f>'2a) female mx'!EH37</f>
        <v>0.20203143071703469</v>
      </c>
      <c r="AT37" s="32">
        <f>'2a) female mx'!EI37</f>
        <v>0.20158453461978432</v>
      </c>
      <c r="AU37" s="32">
        <f>'2a) female mx'!EJ37</f>
        <v>0.20113862706239147</v>
      </c>
      <c r="AV37" s="32">
        <f>'2a) female mx'!EK37</f>
        <v>0.20069370585819338</v>
      </c>
      <c r="AW37" s="32">
        <f>'2a) female mx'!EL37</f>
        <v>0.20024976882536427</v>
      </c>
      <c r="AX37" s="32">
        <f>'2a) female mx'!EM37</f>
        <v>0.19980681378690451</v>
      </c>
      <c r="AY37" s="32">
        <f>'2a) female mx'!EN37</f>
        <v>0.19936483857063006</v>
      </c>
      <c r="AZ37" s="32">
        <f>'2a) female mx'!EO37</f>
        <v>0.19892384100916174</v>
      </c>
      <c r="BB37" s="31">
        <f t="shared" si="101"/>
        <v>94</v>
      </c>
      <c r="BC37" s="32">
        <v>0</v>
      </c>
      <c r="BD37" s="32">
        <f t="shared" ca="1" si="104"/>
        <v>0.22221495636935037</v>
      </c>
      <c r="BE37" s="32">
        <f t="shared" ca="1" si="3"/>
        <v>0.24570041112675289</v>
      </c>
      <c r="BF37" s="32">
        <f t="shared" ca="1" si="4"/>
        <v>0.27499534045026669</v>
      </c>
      <c r="BG37" s="32">
        <f t="shared" ca="1" si="5"/>
        <v>0.30676083157024758</v>
      </c>
      <c r="BH37" s="32">
        <f t="shared" ca="1" si="6"/>
        <v>0.34049396557008432</v>
      </c>
      <c r="BI37" s="32">
        <f t="shared" ca="1" si="7"/>
        <v>0.37619617317679893</v>
      </c>
      <c r="BJ37" s="32">
        <f t="shared" ca="1" si="8"/>
        <v>0.41469528686804469</v>
      </c>
      <c r="BK37" s="32">
        <f t="shared" ca="1" si="9"/>
        <v>0.45383178495938181</v>
      </c>
      <c r="BL37" s="32">
        <f t="shared" ca="1" si="10"/>
        <v>0.49442057523878841</v>
      </c>
      <c r="BM37" s="32">
        <f t="shared" ca="1" si="11"/>
        <v>0.53531511147243482</v>
      </c>
      <c r="BN37" s="32">
        <f t="shared" ca="1" si="12"/>
        <v>0.57776314207067003</v>
      </c>
      <c r="BO37" s="32">
        <f t="shared" ca="1" si="13"/>
        <v>0.61982034697132082</v>
      </c>
      <c r="BP37" s="32">
        <f t="shared" ca="1" si="14"/>
        <v>0.64492617258856766</v>
      </c>
      <c r="BQ37" s="32">
        <f t="shared" ca="1" si="15"/>
        <v>0.69396693131283782</v>
      </c>
      <c r="BR37" s="32">
        <f t="shared" ca="1" si="16"/>
        <v>0.79784806195523528</v>
      </c>
      <c r="BS37" s="32">
        <f t="shared" ca="1" si="17"/>
        <v>0.86559205656382054</v>
      </c>
      <c r="BT37" s="32"/>
      <c r="BU37" s="32" t="str">
        <f t="shared" ca="1" si="19"/>
        <v/>
      </c>
      <c r="BV37" s="32" t="str">
        <f t="shared" ca="1" si="20"/>
        <v/>
      </c>
      <c r="BW37" s="32" t="str">
        <f t="shared" ca="1" si="21"/>
        <v/>
      </c>
      <c r="BX37" s="32" t="str">
        <f t="shared" ca="1" si="22"/>
        <v/>
      </c>
      <c r="BY37" s="32" t="str">
        <f t="shared" ca="1" si="23"/>
        <v/>
      </c>
      <c r="BZ37" s="32" t="str">
        <f t="shared" ca="1" si="24"/>
        <v/>
      </c>
      <c r="CA37" s="32" t="str">
        <f t="shared" ca="1" si="25"/>
        <v/>
      </c>
      <c r="CB37" s="32" t="str">
        <f t="shared" ca="1" si="26"/>
        <v/>
      </c>
      <c r="CC37" s="32" t="str">
        <f t="shared" ca="1" si="27"/>
        <v/>
      </c>
      <c r="CD37" s="32" t="str">
        <f t="shared" ca="1" si="28"/>
        <v/>
      </c>
      <c r="CE37" s="32" t="str">
        <f t="shared" ca="1" si="29"/>
        <v/>
      </c>
      <c r="CF37" s="32" t="str">
        <f t="shared" ca="1" si="30"/>
        <v/>
      </c>
      <c r="CG37" s="32" t="str">
        <f t="shared" ca="1" si="31"/>
        <v/>
      </c>
      <c r="CH37" s="32" t="str">
        <f t="shared" ca="1" si="32"/>
        <v/>
      </c>
      <c r="CI37" s="32" t="str">
        <f t="shared" ca="1" si="33"/>
        <v/>
      </c>
      <c r="CJ37" s="32" t="str">
        <f t="shared" ca="1" si="34"/>
        <v/>
      </c>
      <c r="CK37" s="32" t="str">
        <f t="shared" ca="1" si="35"/>
        <v/>
      </c>
      <c r="CL37" s="32" t="str">
        <f t="shared" ca="1" si="36"/>
        <v/>
      </c>
      <c r="CM37" s="32" t="str">
        <f t="shared" ca="1" si="37"/>
        <v/>
      </c>
      <c r="CN37" s="32" t="str">
        <f t="shared" ca="1" si="38"/>
        <v/>
      </c>
      <c r="CO37" s="32" t="str">
        <f t="shared" ca="1" si="39"/>
        <v/>
      </c>
      <c r="CP37" s="32" t="str">
        <f t="shared" ca="1" si="40"/>
        <v/>
      </c>
      <c r="CQ37" s="32" t="str">
        <f t="shared" ca="1" si="41"/>
        <v/>
      </c>
      <c r="CR37" s="32" t="str">
        <f t="shared" ca="1" si="42"/>
        <v/>
      </c>
      <c r="CS37" s="32" t="str">
        <f t="shared" ca="1" si="43"/>
        <v/>
      </c>
      <c r="CT37" s="32" t="str">
        <f t="shared" ca="1" si="44"/>
        <v/>
      </c>
      <c r="CU37" s="32" t="str">
        <f t="shared" ca="1" si="45"/>
        <v/>
      </c>
      <c r="CV37" s="32" t="str">
        <f t="shared" ca="1" si="46"/>
        <v/>
      </c>
      <c r="CW37" s="32" t="str">
        <f t="shared" ca="1" si="47"/>
        <v/>
      </c>
      <c r="CX37" s="32" t="str">
        <f t="shared" ca="1" si="48"/>
        <v/>
      </c>
      <c r="CY37" s="32" t="str">
        <f t="shared" ca="1" si="49"/>
        <v/>
      </c>
      <c r="CZ37" s="32" t="str">
        <f t="shared" ca="1" si="50"/>
        <v/>
      </c>
      <c r="DA37" s="32" t="str">
        <f t="shared" ca="1" si="51"/>
        <v/>
      </c>
      <c r="DB37" s="32"/>
      <c r="DC37" s="32"/>
      <c r="DD37" s="32"/>
      <c r="DE37" s="31">
        <f t="shared" si="102"/>
        <v>94</v>
      </c>
      <c r="DG37" s="32">
        <f t="shared" ca="1" si="103"/>
        <v>0.2217234140563564</v>
      </c>
      <c r="DH37" s="32">
        <f t="shared" ca="1" si="52"/>
        <v>0.24526257619812095</v>
      </c>
      <c r="DI37" s="32">
        <f t="shared" ca="1" si="53"/>
        <v>0.27466475956402137</v>
      </c>
      <c r="DJ37" s="32">
        <f t="shared" ca="1" si="54"/>
        <v>0.30655746361354375</v>
      </c>
      <c r="DK37" s="32">
        <f t="shared" ca="1" si="55"/>
        <v>0.34042863335951579</v>
      </c>
      <c r="DL37" s="32">
        <f t="shared" ca="1" si="56"/>
        <v>0.37628573359450512</v>
      </c>
      <c r="DM37" s="32">
        <f t="shared" ca="1" si="57"/>
        <v>0.41499018474562277</v>
      </c>
      <c r="DN37" s="32">
        <f t="shared" ca="1" si="58"/>
        <v>0.45437071279010904</v>
      </c>
      <c r="DO37" s="32">
        <f t="shared" ca="1" si="59"/>
        <v>0.49510713973520959</v>
      </c>
      <c r="DP37" s="32">
        <f t="shared" ca="1" si="60"/>
        <v>0.53627351589279304</v>
      </c>
      <c r="DQ37" s="32">
        <f t="shared" ca="1" si="61"/>
        <v>0.57889325294797722</v>
      </c>
      <c r="DR37" s="32">
        <f t="shared" ca="1" si="62"/>
        <v>0.62136369846101558</v>
      </c>
      <c r="DS37" s="32">
        <f t="shared" ca="1" si="63"/>
        <v>0.64615230134018198</v>
      </c>
      <c r="DT37" s="32">
        <f t="shared" ca="1" si="64"/>
        <v>0.69551597790289366</v>
      </c>
      <c r="DU37" s="32">
        <f t="shared" ca="1" si="65"/>
        <v>0.80250740533298826</v>
      </c>
      <c r="DV37" s="32">
        <f t="shared" ca="1" si="66"/>
        <v>0.87071513398991995</v>
      </c>
      <c r="DW37" s="32"/>
      <c r="DX37" s="32" t="str">
        <f t="shared" ca="1" si="68"/>
        <v/>
      </c>
      <c r="DY37" s="32" t="str">
        <f t="shared" ca="1" si="69"/>
        <v/>
      </c>
      <c r="DZ37" s="32" t="str">
        <f t="shared" ca="1" si="70"/>
        <v/>
      </c>
      <c r="EA37" s="32" t="str">
        <f t="shared" ca="1" si="71"/>
        <v/>
      </c>
      <c r="EB37" s="32" t="str">
        <f t="shared" ca="1" si="72"/>
        <v/>
      </c>
      <c r="EC37" s="32" t="str">
        <f t="shared" ca="1" si="73"/>
        <v/>
      </c>
      <c r="ED37" s="32" t="str">
        <f t="shared" ca="1" si="74"/>
        <v/>
      </c>
      <c r="EE37" s="32" t="str">
        <f t="shared" ca="1" si="75"/>
        <v/>
      </c>
      <c r="EF37" s="32" t="str">
        <f t="shared" ca="1" si="76"/>
        <v/>
      </c>
      <c r="EG37" s="32" t="str">
        <f t="shared" ca="1" si="77"/>
        <v/>
      </c>
      <c r="EH37" s="32" t="str">
        <f t="shared" ca="1" si="78"/>
        <v/>
      </c>
      <c r="EI37" s="32" t="str">
        <f t="shared" ca="1" si="79"/>
        <v/>
      </c>
      <c r="EJ37" s="32" t="str">
        <f t="shared" ca="1" si="80"/>
        <v/>
      </c>
      <c r="EK37" s="32" t="str">
        <f t="shared" ca="1" si="81"/>
        <v/>
      </c>
      <c r="EL37" s="32" t="str">
        <f t="shared" ca="1" si="82"/>
        <v/>
      </c>
      <c r="EM37" s="32" t="str">
        <f t="shared" ca="1" si="83"/>
        <v/>
      </c>
      <c r="EN37" s="32" t="str">
        <f t="shared" ca="1" si="84"/>
        <v/>
      </c>
      <c r="EO37" s="32" t="str">
        <f t="shared" ca="1" si="85"/>
        <v/>
      </c>
      <c r="EP37" s="32" t="str">
        <f t="shared" ca="1" si="86"/>
        <v/>
      </c>
      <c r="EQ37" s="32" t="str">
        <f t="shared" ca="1" si="87"/>
        <v/>
      </c>
      <c r="ER37" s="32" t="str">
        <f t="shared" ca="1" si="88"/>
        <v/>
      </c>
      <c r="ES37" s="32" t="str">
        <f t="shared" ca="1" si="89"/>
        <v/>
      </c>
      <c r="ET37" s="32" t="str">
        <f t="shared" ca="1" si="90"/>
        <v/>
      </c>
      <c r="EU37" s="32" t="str">
        <f t="shared" ca="1" si="91"/>
        <v/>
      </c>
      <c r="EV37" s="32" t="str">
        <f t="shared" ca="1" si="92"/>
        <v/>
      </c>
      <c r="EW37" s="32" t="str">
        <f t="shared" ca="1" si="93"/>
        <v/>
      </c>
      <c r="EX37" s="32" t="str">
        <f t="shared" ca="1" si="94"/>
        <v/>
      </c>
      <c r="EY37" s="32" t="str">
        <f t="shared" ca="1" si="95"/>
        <v/>
      </c>
      <c r="EZ37" s="32" t="str">
        <f t="shared" ca="1" si="96"/>
        <v/>
      </c>
      <c r="FA37" s="32" t="str">
        <f t="shared" ca="1" si="97"/>
        <v/>
      </c>
      <c r="FB37" s="32" t="str">
        <f t="shared" ca="1" si="98"/>
        <v/>
      </c>
      <c r="FC37" s="32" t="str">
        <f t="shared" ca="1" si="99"/>
        <v/>
      </c>
      <c r="FD37" s="32" t="str">
        <f t="shared" ca="1" si="100"/>
        <v/>
      </c>
      <c r="FE37" s="32"/>
    </row>
    <row r="38" spans="1:161" x14ac:dyDescent="0.25">
      <c r="A38" s="31">
        <f>'2a) female mx'!CP38</f>
        <v>95</v>
      </c>
      <c r="B38" s="32">
        <f>'2a) female mx'!CQ38</f>
        <v>0.24613902766433512</v>
      </c>
      <c r="C38" s="32">
        <f>'2a) female mx'!CR38</f>
        <v>0.24570041112675289</v>
      </c>
      <c r="D38" s="32">
        <f>'2a) female mx'!CS38</f>
        <v>0.24526257619812095</v>
      </c>
      <c r="E38" s="32">
        <f>'2a) female mx'!CT38</f>
        <v>0.24482552148562234</v>
      </c>
      <c r="F38" s="32">
        <f>'2a) female mx'!CU38</f>
        <v>0.24438924559892208</v>
      </c>
      <c r="G38" s="32">
        <f>'2a) female mx'!CV38</f>
        <v>0.24395374715016283</v>
      </c>
      <c r="H38" s="32">
        <f>'2a) female mx'!CW38</f>
        <v>0.24351902475396023</v>
      </c>
      <c r="I38" s="32">
        <f>'2a) female mx'!CX38</f>
        <v>0.24308507702739876</v>
      </c>
      <c r="J38" s="32">
        <f>'2a) female mx'!CY38</f>
        <v>0.24265190259002725</v>
      </c>
      <c r="K38" s="32">
        <f>'2a) female mx'!CZ38</f>
        <v>0.24221950006385443</v>
      </c>
      <c r="L38" s="32">
        <f>'2a) female mx'!DA38</f>
        <v>0.2417878680733446</v>
      </c>
      <c r="M38" s="32">
        <f>'2a) female mx'!DB38</f>
        <v>0.24135700524541326</v>
      </c>
      <c r="N38" s="32">
        <f>'2a) female mx'!DC38</f>
        <v>0.24092691020942275</v>
      </c>
      <c r="O38" s="32">
        <f>'2a) female mx'!DD38</f>
        <v>0.24049758159717782</v>
      </c>
      <c r="P38" s="32">
        <f>'2a) female mx'!DE38</f>
        <v>0.24006901804292136</v>
      </c>
      <c r="Q38" s="32">
        <f>'2a) female mx'!DF38</f>
        <v>0.23964121818333001</v>
      </c>
      <c r="R38" s="32">
        <f>'2a) female mx'!DG38</f>
        <v>0.2392141806575098</v>
      </c>
      <c r="S38" s="32">
        <f>'2a) female mx'!DH38</f>
        <v>0.23878790410699197</v>
      </c>
      <c r="T38" s="32">
        <f>'2a) female mx'!DI38</f>
        <v>0.23836238717572839</v>
      </c>
      <c r="U38" s="32">
        <f>'2a) female mx'!DJ38</f>
        <v>0.23793762851008746</v>
      </c>
      <c r="V38" s="32">
        <f>'2a) female mx'!DK38</f>
        <v>0.23751362675884977</v>
      </c>
      <c r="W38" s="32">
        <f>'2a) female mx'!DL38</f>
        <v>0.23709038057320367</v>
      </c>
      <c r="X38" s="32">
        <f>'2a) female mx'!DM38</f>
        <v>0.23666788860674112</v>
      </c>
      <c r="Y38" s="32">
        <f>'2a) female mx'!DN38</f>
        <v>0.23624614951545345</v>
      </c>
      <c r="Z38" s="32">
        <f>'2a) female mx'!DO38</f>
        <v>0.23582516195772688</v>
      </c>
      <c r="AA38" s="32">
        <f>'2a) female mx'!DP38</f>
        <v>0.23540492459433837</v>
      </c>
      <c r="AB38" s="32">
        <f>'2a) female mx'!DQ38</f>
        <v>0.23498543608845143</v>
      </c>
      <c r="AC38" s="32">
        <f>'2a) female mx'!DR38</f>
        <v>0.23456669510561173</v>
      </c>
      <c r="AD38" s="32">
        <f>'2a) female mx'!DS38</f>
        <v>0.23414870031374296</v>
      </c>
      <c r="AE38" s="32">
        <f>'2a) female mx'!DT38</f>
        <v>0.23373145038314255</v>
      </c>
      <c r="AF38" s="32">
        <f>'2a) female mx'!DU38</f>
        <v>0.23331494398647745</v>
      </c>
      <c r="AG38" s="32">
        <f>'2a) female mx'!DV38</f>
        <v>0.2328991797987798</v>
      </c>
      <c r="AH38" s="32">
        <f>'2a) female mx'!DW38</f>
        <v>0.232484156497443</v>
      </c>
      <c r="AI38" s="32">
        <f>'2a) female mx'!DX38</f>
        <v>0.23206987276221716</v>
      </c>
      <c r="AJ38" s="32">
        <f>'2a) female mx'!DY38</f>
        <v>0.23165632727520513</v>
      </c>
      <c r="AK38" s="32">
        <f>'2a) female mx'!DZ38</f>
        <v>0.23124351872085824</v>
      </c>
      <c r="AL38" s="32">
        <f>'2a) female mx'!EA38</f>
        <v>0.23083144578597201</v>
      </c>
      <c r="AM38" s="32">
        <f>'2a) female mx'!EB38</f>
        <v>0.23042010715968225</v>
      </c>
      <c r="AN38" s="32">
        <f>'2a) female mx'!EC38</f>
        <v>0.23000950153346059</v>
      </c>
      <c r="AO38" s="32">
        <f>'2a) female mx'!ED38</f>
        <v>0.22959962760111041</v>
      </c>
      <c r="AP38" s="32">
        <f>'2a) female mx'!EE38</f>
        <v>0.22919048405876286</v>
      </c>
      <c r="AQ38" s="32">
        <f>'2a) female mx'!EF38</f>
        <v>0.22878206960487241</v>
      </c>
      <c r="AR38" s="32">
        <f>'2a) female mx'!EG38</f>
        <v>0.22837438294021295</v>
      </c>
      <c r="AS38" s="32">
        <f>'2a) female mx'!EH38</f>
        <v>0.2279674227678736</v>
      </c>
      <c r="AT38" s="32">
        <f>'2a) female mx'!EI38</f>
        <v>0.22756118779325452</v>
      </c>
      <c r="AU38" s="32">
        <f>'2a) female mx'!EJ38</f>
        <v>0.22715567672406278</v>
      </c>
      <c r="AV38" s="32">
        <f>'2a) female mx'!EK38</f>
        <v>0.22675088827030837</v>
      </c>
      <c r="AW38" s="32">
        <f>'2a) female mx'!EL38</f>
        <v>0.22634682114430002</v>
      </c>
      <c r="AX38" s="32">
        <f>'2a) female mx'!EM38</f>
        <v>0.22594347406064105</v>
      </c>
      <c r="AY38" s="32">
        <f>'2a) female mx'!EN38</f>
        <v>0.22554084573622543</v>
      </c>
      <c r="AZ38" s="32">
        <f>'2a) female mx'!EO38</f>
        <v>0.22513893489023354</v>
      </c>
      <c r="BB38" s="31">
        <f t="shared" si="101"/>
        <v>95</v>
      </c>
      <c r="BC38" s="32">
        <v>0</v>
      </c>
      <c r="BD38" s="32">
        <f t="shared" ca="1" si="104"/>
        <v>0.24613902766433512</v>
      </c>
      <c r="BE38" s="32">
        <f t="shared" ca="1" si="3"/>
        <v>0.27532631921690459</v>
      </c>
      <c r="BF38" s="32">
        <f t="shared" ca="1" si="4"/>
        <v>0.30696433443975152</v>
      </c>
      <c r="BG38" s="32">
        <f t="shared" ca="1" si="5"/>
        <v>0.34055931031866316</v>
      </c>
      <c r="BH38" s="32">
        <f t="shared" ca="1" si="6"/>
        <v>0.37610663407552264</v>
      </c>
      <c r="BI38" s="32">
        <f t="shared" ca="1" si="7"/>
        <v>0.41440059854905709</v>
      </c>
      <c r="BJ38" s="32">
        <f t="shared" ca="1" si="8"/>
        <v>0.45329349634944621</v>
      </c>
      <c r="BK38" s="32">
        <f t="shared" ca="1" si="9"/>
        <v>0.49373496280055795</v>
      </c>
      <c r="BL38" s="32">
        <f t="shared" ca="1" si="10"/>
        <v>0.53435841987026667</v>
      </c>
      <c r="BM38" s="32">
        <f t="shared" ca="1" si="11"/>
        <v>0.57663523738697209</v>
      </c>
      <c r="BN38" s="32">
        <f t="shared" ca="1" si="12"/>
        <v>0.6182808288787599</v>
      </c>
      <c r="BO38" s="32">
        <f t="shared" ca="1" si="13"/>
        <v>0.64370237052017099</v>
      </c>
      <c r="BP38" s="32">
        <f t="shared" ca="1" si="14"/>
        <v>0.69242133474465706</v>
      </c>
      <c r="BQ38" s="32">
        <f t="shared" ca="1" si="15"/>
        <v>0.79321577064026416</v>
      </c>
      <c r="BR38" s="32">
        <f t="shared" ca="1" si="16"/>
        <v>0.86049912208722235</v>
      </c>
      <c r="BS38" s="32"/>
      <c r="BT38" s="32" t="str">
        <f t="shared" ca="1" si="18"/>
        <v/>
      </c>
      <c r="BU38" s="32" t="str">
        <f t="shared" ca="1" si="19"/>
        <v/>
      </c>
      <c r="BV38" s="32" t="str">
        <f t="shared" ca="1" si="20"/>
        <v/>
      </c>
      <c r="BW38" s="32" t="str">
        <f t="shared" ca="1" si="21"/>
        <v/>
      </c>
      <c r="BX38" s="32" t="str">
        <f t="shared" ca="1" si="22"/>
        <v/>
      </c>
      <c r="BY38" s="32" t="str">
        <f t="shared" ca="1" si="23"/>
        <v/>
      </c>
      <c r="BZ38" s="32" t="str">
        <f t="shared" ca="1" si="24"/>
        <v/>
      </c>
      <c r="CA38" s="32" t="str">
        <f t="shared" ca="1" si="25"/>
        <v/>
      </c>
      <c r="CB38" s="32" t="str">
        <f t="shared" ca="1" si="26"/>
        <v/>
      </c>
      <c r="CC38" s="32" t="str">
        <f t="shared" ca="1" si="27"/>
        <v/>
      </c>
      <c r="CD38" s="32" t="str">
        <f t="shared" ca="1" si="28"/>
        <v/>
      </c>
      <c r="CE38" s="32" t="str">
        <f t="shared" ca="1" si="29"/>
        <v/>
      </c>
      <c r="CF38" s="32" t="str">
        <f t="shared" ca="1" si="30"/>
        <v/>
      </c>
      <c r="CG38" s="32" t="str">
        <f t="shared" ca="1" si="31"/>
        <v/>
      </c>
      <c r="CH38" s="32" t="str">
        <f t="shared" ca="1" si="32"/>
        <v/>
      </c>
      <c r="CI38" s="32" t="str">
        <f t="shared" ca="1" si="33"/>
        <v/>
      </c>
      <c r="CJ38" s="32" t="str">
        <f t="shared" ca="1" si="34"/>
        <v/>
      </c>
      <c r="CK38" s="32" t="str">
        <f t="shared" ca="1" si="35"/>
        <v/>
      </c>
      <c r="CL38" s="32" t="str">
        <f t="shared" ca="1" si="36"/>
        <v/>
      </c>
      <c r="CM38" s="32" t="str">
        <f t="shared" ca="1" si="37"/>
        <v/>
      </c>
      <c r="CN38" s="32" t="str">
        <f t="shared" ca="1" si="38"/>
        <v/>
      </c>
      <c r="CO38" s="32" t="str">
        <f t="shared" ca="1" si="39"/>
        <v/>
      </c>
      <c r="CP38" s="32" t="str">
        <f t="shared" ca="1" si="40"/>
        <v/>
      </c>
      <c r="CQ38" s="32" t="str">
        <f t="shared" ca="1" si="41"/>
        <v/>
      </c>
      <c r="CR38" s="32" t="str">
        <f t="shared" ca="1" si="42"/>
        <v/>
      </c>
      <c r="CS38" s="32" t="str">
        <f t="shared" ca="1" si="43"/>
        <v/>
      </c>
      <c r="CT38" s="32" t="str">
        <f t="shared" ca="1" si="44"/>
        <v/>
      </c>
      <c r="CU38" s="32" t="str">
        <f t="shared" ca="1" si="45"/>
        <v/>
      </c>
      <c r="CV38" s="32" t="str">
        <f t="shared" ca="1" si="46"/>
        <v/>
      </c>
      <c r="CW38" s="32" t="str">
        <f t="shared" ca="1" si="47"/>
        <v/>
      </c>
      <c r="CX38" s="32" t="str">
        <f t="shared" ca="1" si="48"/>
        <v/>
      </c>
      <c r="CY38" s="32" t="str">
        <f t="shared" ca="1" si="49"/>
        <v/>
      </c>
      <c r="CZ38" s="32" t="str">
        <f t="shared" ca="1" si="50"/>
        <v/>
      </c>
      <c r="DA38" s="32" t="str">
        <f t="shared" ca="1" si="51"/>
        <v/>
      </c>
      <c r="DB38" s="32"/>
      <c r="DC38" s="32"/>
      <c r="DD38" s="32"/>
      <c r="DE38" s="31">
        <f t="shared" si="102"/>
        <v>95</v>
      </c>
      <c r="DG38" s="32">
        <f t="shared" ca="1" si="103"/>
        <v>0.24570041112675289</v>
      </c>
      <c r="DH38" s="32">
        <f t="shared" ca="1" si="52"/>
        <v>0.27499534045026669</v>
      </c>
      <c r="DI38" s="32">
        <f t="shared" ca="1" si="53"/>
        <v>0.30676083157024758</v>
      </c>
      <c r="DJ38" s="32">
        <f t="shared" ca="1" si="54"/>
        <v>0.34049396557008432</v>
      </c>
      <c r="DK38" s="32">
        <f t="shared" ca="1" si="55"/>
        <v>0.37619617317679893</v>
      </c>
      <c r="DL38" s="32">
        <f t="shared" ca="1" si="56"/>
        <v>0.41469528686804469</v>
      </c>
      <c r="DM38" s="32">
        <f t="shared" ca="1" si="57"/>
        <v>0.45383178495938181</v>
      </c>
      <c r="DN38" s="32">
        <f t="shared" ca="1" si="58"/>
        <v>0.49442057523878841</v>
      </c>
      <c r="DO38" s="32">
        <f t="shared" ca="1" si="59"/>
        <v>0.53531511147243482</v>
      </c>
      <c r="DP38" s="32">
        <f t="shared" ca="1" si="60"/>
        <v>0.57776314207067003</v>
      </c>
      <c r="DQ38" s="32">
        <f t="shared" ca="1" si="61"/>
        <v>0.61982034697132082</v>
      </c>
      <c r="DR38" s="32">
        <f t="shared" ca="1" si="62"/>
        <v>0.64492617258856766</v>
      </c>
      <c r="DS38" s="32">
        <f t="shared" ca="1" si="63"/>
        <v>0.69396693131283782</v>
      </c>
      <c r="DT38" s="32">
        <f t="shared" ca="1" si="64"/>
        <v>0.79784806195523528</v>
      </c>
      <c r="DU38" s="32">
        <f t="shared" ca="1" si="65"/>
        <v>0.86559205656382054</v>
      </c>
      <c r="DV38" s="32"/>
      <c r="DW38" s="32" t="str">
        <f t="shared" ca="1" si="67"/>
        <v/>
      </c>
      <c r="DX38" s="32" t="str">
        <f t="shared" ca="1" si="68"/>
        <v/>
      </c>
      <c r="DY38" s="32" t="str">
        <f t="shared" ca="1" si="69"/>
        <v/>
      </c>
      <c r="DZ38" s="32" t="str">
        <f t="shared" ca="1" si="70"/>
        <v/>
      </c>
      <c r="EA38" s="32" t="str">
        <f t="shared" ca="1" si="71"/>
        <v/>
      </c>
      <c r="EB38" s="32" t="str">
        <f t="shared" ca="1" si="72"/>
        <v/>
      </c>
      <c r="EC38" s="32" t="str">
        <f t="shared" ca="1" si="73"/>
        <v/>
      </c>
      <c r="ED38" s="32" t="str">
        <f t="shared" ca="1" si="74"/>
        <v/>
      </c>
      <c r="EE38" s="32" t="str">
        <f t="shared" ca="1" si="75"/>
        <v/>
      </c>
      <c r="EF38" s="32" t="str">
        <f t="shared" ca="1" si="76"/>
        <v/>
      </c>
      <c r="EG38" s="32" t="str">
        <f t="shared" ca="1" si="77"/>
        <v/>
      </c>
      <c r="EH38" s="32" t="str">
        <f t="shared" ca="1" si="78"/>
        <v/>
      </c>
      <c r="EI38" s="32" t="str">
        <f t="shared" ca="1" si="79"/>
        <v/>
      </c>
      <c r="EJ38" s="32" t="str">
        <f t="shared" ca="1" si="80"/>
        <v/>
      </c>
      <c r="EK38" s="32" t="str">
        <f t="shared" ca="1" si="81"/>
        <v/>
      </c>
      <c r="EL38" s="32" t="str">
        <f t="shared" ca="1" si="82"/>
        <v/>
      </c>
      <c r="EM38" s="32" t="str">
        <f t="shared" ca="1" si="83"/>
        <v/>
      </c>
      <c r="EN38" s="32" t="str">
        <f t="shared" ca="1" si="84"/>
        <v/>
      </c>
      <c r="EO38" s="32" t="str">
        <f t="shared" ca="1" si="85"/>
        <v/>
      </c>
      <c r="EP38" s="32" t="str">
        <f t="shared" ca="1" si="86"/>
        <v/>
      </c>
      <c r="EQ38" s="32" t="str">
        <f t="shared" ca="1" si="87"/>
        <v/>
      </c>
      <c r="ER38" s="32" t="str">
        <f t="shared" ca="1" si="88"/>
        <v/>
      </c>
      <c r="ES38" s="32" t="str">
        <f t="shared" ca="1" si="89"/>
        <v/>
      </c>
      <c r="ET38" s="32" t="str">
        <f t="shared" ca="1" si="90"/>
        <v/>
      </c>
      <c r="EU38" s="32" t="str">
        <f t="shared" ca="1" si="91"/>
        <v/>
      </c>
      <c r="EV38" s="32" t="str">
        <f t="shared" ca="1" si="92"/>
        <v/>
      </c>
      <c r="EW38" s="32" t="str">
        <f t="shared" ca="1" si="93"/>
        <v/>
      </c>
      <c r="EX38" s="32" t="str">
        <f t="shared" ca="1" si="94"/>
        <v/>
      </c>
      <c r="EY38" s="32" t="str">
        <f t="shared" ca="1" si="95"/>
        <v/>
      </c>
      <c r="EZ38" s="32" t="str">
        <f t="shared" ca="1" si="96"/>
        <v/>
      </c>
      <c r="FA38" s="32" t="str">
        <f t="shared" ca="1" si="97"/>
        <v/>
      </c>
      <c r="FB38" s="32" t="str">
        <f t="shared" ca="1" si="98"/>
        <v/>
      </c>
      <c r="FC38" s="32" t="str">
        <f t="shared" ca="1" si="99"/>
        <v/>
      </c>
      <c r="FD38" s="32" t="str">
        <f t="shared" ca="1" si="100"/>
        <v/>
      </c>
      <c r="FE38" s="32"/>
    </row>
    <row r="39" spans="1:161" x14ac:dyDescent="0.25">
      <c r="A39" s="31">
        <f>'2a) female mx'!CP39</f>
        <v>96</v>
      </c>
      <c r="B39" s="32">
        <f>'2a) female mx'!CQ39</f>
        <v>0.27565769634281578</v>
      </c>
      <c r="C39" s="32">
        <f>'2a) female mx'!CR39</f>
        <v>0.27532631921690459</v>
      </c>
      <c r="D39" s="32">
        <f>'2a) female mx'!CS39</f>
        <v>0.27499534045026669</v>
      </c>
      <c r="E39" s="32">
        <f>'2a) female mx'!CT39</f>
        <v>0.27466475956402137</v>
      </c>
      <c r="F39" s="32">
        <f>'2a) female mx'!CU39</f>
        <v>0.2743345760798635</v>
      </c>
      <c r="G39" s="32">
        <f>'2a) female mx'!CV39</f>
        <v>0.27400478952006307</v>
      </c>
      <c r="H39" s="32">
        <f>'2a) female mx'!CW39</f>
        <v>0.27367539940746444</v>
      </c>
      <c r="I39" s="32">
        <f>'2a) female mx'!CX39</f>
        <v>0.27334640526548537</v>
      </c>
      <c r="J39" s="32">
        <f>'2a) female mx'!CY39</f>
        <v>0.2730178066181167</v>
      </c>
      <c r="K39" s="32">
        <f>'2a) female mx'!CZ39</f>
        <v>0.2726896029899214</v>
      </c>
      <c r="L39" s="32">
        <f>'2a) female mx'!DA39</f>
        <v>0.27236179390603399</v>
      </c>
      <c r="M39" s="32">
        <f>'2a) female mx'!DB39</f>
        <v>0.27203437889215987</v>
      </c>
      <c r="N39" s="32">
        <f>'2a) female mx'!DC39</f>
        <v>0.27170735747457464</v>
      </c>
      <c r="O39" s="32">
        <f>'2a) female mx'!DD39</f>
        <v>0.27138072918012329</v>
      </c>
      <c r="P39" s="32">
        <f>'2a) female mx'!DE39</f>
        <v>0.27105449353621974</v>
      </c>
      <c r="Q39" s="32">
        <f>'2a) female mx'!DF39</f>
        <v>0.27072865007084579</v>
      </c>
      <c r="R39" s="32">
        <f>'2a) female mx'!DG39</f>
        <v>0.27040319831255094</v>
      </c>
      <c r="S39" s="32">
        <f>'2a) female mx'!DH39</f>
        <v>0.27007813779045126</v>
      </c>
      <c r="T39" s="32">
        <f>'2a) female mx'!DI39</f>
        <v>0.26975346803422895</v>
      </c>
      <c r="U39" s="32">
        <f>'2a) female mx'!DJ39</f>
        <v>0.26942918857413151</v>
      </c>
      <c r="V39" s="32">
        <f>'2a) female mx'!DK39</f>
        <v>0.26910529894097129</v>
      </c>
      <c r="W39" s="32">
        <f>'2a) female mx'!DL39</f>
        <v>0.26878179866612456</v>
      </c>
      <c r="X39" s="32">
        <f>'2a) female mx'!DM39</f>
        <v>0.26845868728153094</v>
      </c>
      <c r="Y39" s="32">
        <f>'2a) female mx'!DN39</f>
        <v>0.26813596431969283</v>
      </c>
      <c r="Z39" s="32">
        <f>'2a) female mx'!DO39</f>
        <v>0.26781362931367442</v>
      </c>
      <c r="AA39" s="32">
        <f>'2a) female mx'!DP39</f>
        <v>0.26749168179710148</v>
      </c>
      <c r="AB39" s="32">
        <f>'2a) female mx'!DQ39</f>
        <v>0.26717012130416018</v>
      </c>
      <c r="AC39" s="32">
        <f>'2a) female mx'!DR39</f>
        <v>0.26684894736959675</v>
      </c>
      <c r="AD39" s="32">
        <f>'2a) female mx'!DS39</f>
        <v>0.26652815952871683</v>
      </c>
      <c r="AE39" s="32">
        <f>'2a) female mx'!DT39</f>
        <v>0.2662077573173845</v>
      </c>
      <c r="AF39" s="32">
        <f>'2a) female mx'!DU39</f>
        <v>0.26588774027202189</v>
      </c>
      <c r="AG39" s="32">
        <f>'2a) female mx'!DV39</f>
        <v>0.26556810792960844</v>
      </c>
      <c r="AH39" s="32">
        <f>'2a) female mx'!DW39</f>
        <v>0.26524885982768015</v>
      </c>
      <c r="AI39" s="32">
        <f>'2a) female mx'!DX39</f>
        <v>0.26492999550432894</v>
      </c>
      <c r="AJ39" s="32">
        <f>'2a) female mx'!DY39</f>
        <v>0.26461151449820208</v>
      </c>
      <c r="AK39" s="32">
        <f>'2a) female mx'!DZ39</f>
        <v>0.26429341634850134</v>
      </c>
      <c r="AL39" s="32">
        <f>'2a) female mx'!EA39</f>
        <v>0.2639757005949826</v>
      </c>
      <c r="AM39" s="32">
        <f>'2a) female mx'!EB39</f>
        <v>0.26365836677795484</v>
      </c>
      <c r="AN39" s="32">
        <f>'2a) female mx'!EC39</f>
        <v>0.26334141443827974</v>
      </c>
      <c r="AO39" s="32">
        <f>'2a) female mx'!ED39</f>
        <v>0.2630248431173709</v>
      </c>
      <c r="AP39" s="32">
        <f>'2a) female mx'!EE39</f>
        <v>0.26270865235719326</v>
      </c>
      <c r="AQ39" s="32">
        <f>'2a) female mx'!EF39</f>
        <v>0.26239284170026222</v>
      </c>
      <c r="AR39" s="32">
        <f>'2a) female mx'!EG39</f>
        <v>0.2620774106896433</v>
      </c>
      <c r="AS39" s="32">
        <f>'2a) female mx'!EH39</f>
        <v>0.26176235886895133</v>
      </c>
      <c r="AT39" s="32">
        <f>'2a) female mx'!EI39</f>
        <v>0.26144768578234961</v>
      </c>
      <c r="AU39" s="32">
        <f>'2a) female mx'!EJ39</f>
        <v>0.26113339097454952</v>
      </c>
      <c r="AV39" s="32">
        <f>'2a) female mx'!EK39</f>
        <v>0.26081947399080979</v>
      </c>
      <c r="AW39" s="32">
        <f>'2a) female mx'!EL39</f>
        <v>0.26050593437693575</v>
      </c>
      <c r="AX39" s="32">
        <f>'2a) female mx'!EM39</f>
        <v>0.26019277167927879</v>
      </c>
      <c r="AY39" s="32">
        <f>'2a) female mx'!EN39</f>
        <v>0.25987998544473556</v>
      </c>
      <c r="AZ39" s="32">
        <f>'2a) female mx'!EO39</f>
        <v>0.25956757522074747</v>
      </c>
      <c r="BB39" s="31">
        <f t="shared" si="101"/>
        <v>96</v>
      </c>
      <c r="BC39" s="32">
        <v>0</v>
      </c>
      <c r="BD39" s="32">
        <f t="shared" ca="1" si="104"/>
        <v>0.27565769634281578</v>
      </c>
      <c r="BE39" s="32">
        <f t="shared" ca="1" si="3"/>
        <v>0.30716797231155574</v>
      </c>
      <c r="BF39" s="32">
        <f t="shared" ca="1" si="4"/>
        <v>0.34062466760765864</v>
      </c>
      <c r="BG39" s="32">
        <f t="shared" ca="1" si="5"/>
        <v>0.37601711628560253</v>
      </c>
      <c r="BH39" s="32">
        <f t="shared" ca="1" si="6"/>
        <v>0.41410611963974481</v>
      </c>
      <c r="BI39" s="32">
        <f t="shared" ca="1" si="7"/>
        <v>0.45275584620212428</v>
      </c>
      <c r="BJ39" s="32">
        <f t="shared" ca="1" si="8"/>
        <v>0.4930503011003004</v>
      </c>
      <c r="BK39" s="32">
        <f t="shared" ca="1" si="9"/>
        <v>0.53340343802521561</v>
      </c>
      <c r="BL39" s="32">
        <f t="shared" ca="1" si="10"/>
        <v>0.57550953458996923</v>
      </c>
      <c r="BM39" s="32">
        <f t="shared" ca="1" si="11"/>
        <v>0.61674513466188952</v>
      </c>
      <c r="BN39" s="32">
        <f t="shared" ca="1" si="12"/>
        <v>0.64248089071991343</v>
      </c>
      <c r="BO39" s="32">
        <f t="shared" ca="1" si="13"/>
        <v>0.69087918051449526</v>
      </c>
      <c r="BP39" s="32">
        <f t="shared" ca="1" si="14"/>
        <v>0.78861037432429071</v>
      </c>
      <c r="BQ39" s="32">
        <f t="shared" ca="1" si="15"/>
        <v>0.85543615320629485</v>
      </c>
      <c r="BR39" s="32"/>
      <c r="BS39" s="32" t="str">
        <f t="shared" ca="1" si="17"/>
        <v/>
      </c>
      <c r="BT39" s="32" t="str">
        <f t="shared" ca="1" si="18"/>
        <v/>
      </c>
      <c r="BU39" s="32" t="str">
        <f t="shared" ca="1" si="19"/>
        <v/>
      </c>
      <c r="BV39" s="32" t="str">
        <f t="shared" ca="1" si="20"/>
        <v/>
      </c>
      <c r="BW39" s="32" t="str">
        <f t="shared" ca="1" si="21"/>
        <v/>
      </c>
      <c r="BX39" s="32" t="str">
        <f t="shared" ca="1" si="22"/>
        <v/>
      </c>
      <c r="BY39" s="32" t="str">
        <f t="shared" ca="1" si="23"/>
        <v/>
      </c>
      <c r="BZ39" s="32" t="str">
        <f t="shared" ca="1" si="24"/>
        <v/>
      </c>
      <c r="CA39" s="32" t="str">
        <f t="shared" ca="1" si="25"/>
        <v/>
      </c>
      <c r="CB39" s="32" t="str">
        <f t="shared" ca="1" si="26"/>
        <v/>
      </c>
      <c r="CC39" s="32" t="str">
        <f t="shared" ca="1" si="27"/>
        <v/>
      </c>
      <c r="CD39" s="32" t="str">
        <f t="shared" ca="1" si="28"/>
        <v/>
      </c>
      <c r="CE39" s="32" t="str">
        <f t="shared" ca="1" si="29"/>
        <v/>
      </c>
      <c r="CF39" s="32" t="str">
        <f t="shared" ca="1" si="30"/>
        <v/>
      </c>
      <c r="CG39" s="32" t="str">
        <f t="shared" ca="1" si="31"/>
        <v/>
      </c>
      <c r="CH39" s="32" t="str">
        <f t="shared" ca="1" si="32"/>
        <v/>
      </c>
      <c r="CI39" s="32" t="str">
        <f t="shared" ca="1" si="33"/>
        <v/>
      </c>
      <c r="CJ39" s="32" t="str">
        <f t="shared" ca="1" si="34"/>
        <v/>
      </c>
      <c r="CK39" s="32" t="str">
        <f t="shared" ca="1" si="35"/>
        <v/>
      </c>
      <c r="CL39" s="32" t="str">
        <f t="shared" ca="1" si="36"/>
        <v/>
      </c>
      <c r="CM39" s="32" t="str">
        <f t="shared" ca="1" si="37"/>
        <v/>
      </c>
      <c r="CN39" s="32" t="str">
        <f t="shared" ca="1" si="38"/>
        <v/>
      </c>
      <c r="CO39" s="32" t="str">
        <f t="shared" ca="1" si="39"/>
        <v/>
      </c>
      <c r="CP39" s="32" t="str">
        <f t="shared" ca="1" si="40"/>
        <v/>
      </c>
      <c r="CQ39" s="32" t="str">
        <f t="shared" ca="1" si="41"/>
        <v/>
      </c>
      <c r="CR39" s="32" t="str">
        <f t="shared" ca="1" si="42"/>
        <v/>
      </c>
      <c r="CS39" s="32" t="str">
        <f t="shared" ca="1" si="43"/>
        <v/>
      </c>
      <c r="CT39" s="32" t="str">
        <f t="shared" ca="1" si="44"/>
        <v/>
      </c>
      <c r="CU39" s="32" t="str">
        <f t="shared" ca="1" si="45"/>
        <v/>
      </c>
      <c r="CV39" s="32" t="str">
        <f t="shared" ca="1" si="46"/>
        <v/>
      </c>
      <c r="CW39" s="32" t="str">
        <f t="shared" ca="1" si="47"/>
        <v/>
      </c>
      <c r="CX39" s="32" t="str">
        <f t="shared" ca="1" si="48"/>
        <v/>
      </c>
      <c r="CY39" s="32" t="str">
        <f t="shared" ca="1" si="49"/>
        <v/>
      </c>
      <c r="CZ39" s="32" t="str">
        <f t="shared" ca="1" si="50"/>
        <v/>
      </c>
      <c r="DA39" s="32" t="str">
        <f t="shared" ca="1" si="51"/>
        <v/>
      </c>
      <c r="DB39" s="32"/>
      <c r="DC39" s="32"/>
      <c r="DD39" s="32"/>
      <c r="DE39" s="31">
        <f t="shared" si="102"/>
        <v>96</v>
      </c>
      <c r="DG39" s="32">
        <f t="shared" ca="1" si="103"/>
        <v>0.27532631921690459</v>
      </c>
      <c r="DH39" s="32">
        <f t="shared" ca="1" si="52"/>
        <v>0.30696433443975152</v>
      </c>
      <c r="DI39" s="32">
        <f t="shared" ca="1" si="53"/>
        <v>0.34055931031866316</v>
      </c>
      <c r="DJ39" s="32">
        <f t="shared" ca="1" si="54"/>
        <v>0.37610663407552264</v>
      </c>
      <c r="DK39" s="32">
        <f t="shared" ca="1" si="55"/>
        <v>0.41440059854905709</v>
      </c>
      <c r="DL39" s="32">
        <f t="shared" ca="1" si="56"/>
        <v>0.45329349634944621</v>
      </c>
      <c r="DM39" s="32">
        <f t="shared" ca="1" si="57"/>
        <v>0.49373496280055795</v>
      </c>
      <c r="DN39" s="32">
        <f t="shared" ca="1" si="58"/>
        <v>0.53435841987026667</v>
      </c>
      <c r="DO39" s="32">
        <f t="shared" ca="1" si="59"/>
        <v>0.57663523738697209</v>
      </c>
      <c r="DP39" s="32">
        <f t="shared" ca="1" si="60"/>
        <v>0.6182808288787599</v>
      </c>
      <c r="DQ39" s="32">
        <f t="shared" ca="1" si="61"/>
        <v>0.64370237052017099</v>
      </c>
      <c r="DR39" s="32">
        <f t="shared" ca="1" si="62"/>
        <v>0.69242133474465706</v>
      </c>
      <c r="DS39" s="32">
        <f t="shared" ca="1" si="63"/>
        <v>0.79321577064026416</v>
      </c>
      <c r="DT39" s="32">
        <f t="shared" ca="1" si="64"/>
        <v>0.86049912208722235</v>
      </c>
      <c r="DU39" s="32"/>
      <c r="DV39" s="32" t="str">
        <f t="shared" ca="1" si="66"/>
        <v/>
      </c>
      <c r="DW39" s="32" t="str">
        <f t="shared" ca="1" si="67"/>
        <v/>
      </c>
      <c r="DX39" s="32" t="str">
        <f t="shared" ca="1" si="68"/>
        <v/>
      </c>
      <c r="DY39" s="32" t="str">
        <f t="shared" ca="1" si="69"/>
        <v/>
      </c>
      <c r="DZ39" s="32" t="str">
        <f t="shared" ca="1" si="70"/>
        <v/>
      </c>
      <c r="EA39" s="32" t="str">
        <f t="shared" ca="1" si="71"/>
        <v/>
      </c>
      <c r="EB39" s="32" t="str">
        <f t="shared" ca="1" si="72"/>
        <v/>
      </c>
      <c r="EC39" s="32" t="str">
        <f t="shared" ca="1" si="73"/>
        <v/>
      </c>
      <c r="ED39" s="32" t="str">
        <f t="shared" ca="1" si="74"/>
        <v/>
      </c>
      <c r="EE39" s="32" t="str">
        <f t="shared" ca="1" si="75"/>
        <v/>
      </c>
      <c r="EF39" s="32" t="str">
        <f t="shared" ca="1" si="76"/>
        <v/>
      </c>
      <c r="EG39" s="32" t="str">
        <f t="shared" ca="1" si="77"/>
        <v/>
      </c>
      <c r="EH39" s="32" t="str">
        <f t="shared" ca="1" si="78"/>
        <v/>
      </c>
      <c r="EI39" s="32" t="str">
        <f t="shared" ca="1" si="79"/>
        <v/>
      </c>
      <c r="EJ39" s="32" t="str">
        <f t="shared" ca="1" si="80"/>
        <v/>
      </c>
      <c r="EK39" s="32" t="str">
        <f t="shared" ca="1" si="81"/>
        <v/>
      </c>
      <c r="EL39" s="32" t="str">
        <f t="shared" ca="1" si="82"/>
        <v/>
      </c>
      <c r="EM39" s="32" t="str">
        <f t="shared" ca="1" si="83"/>
        <v/>
      </c>
      <c r="EN39" s="32" t="str">
        <f t="shared" ca="1" si="84"/>
        <v/>
      </c>
      <c r="EO39" s="32" t="str">
        <f t="shared" ca="1" si="85"/>
        <v/>
      </c>
      <c r="EP39" s="32" t="str">
        <f t="shared" ca="1" si="86"/>
        <v/>
      </c>
      <c r="EQ39" s="32" t="str">
        <f t="shared" ca="1" si="87"/>
        <v/>
      </c>
      <c r="ER39" s="32" t="str">
        <f t="shared" ca="1" si="88"/>
        <v/>
      </c>
      <c r="ES39" s="32" t="str">
        <f t="shared" ca="1" si="89"/>
        <v/>
      </c>
      <c r="ET39" s="32" t="str">
        <f t="shared" ca="1" si="90"/>
        <v/>
      </c>
      <c r="EU39" s="32" t="str">
        <f t="shared" ca="1" si="91"/>
        <v/>
      </c>
      <c r="EV39" s="32" t="str">
        <f t="shared" ca="1" si="92"/>
        <v/>
      </c>
      <c r="EW39" s="32" t="str">
        <f t="shared" ca="1" si="93"/>
        <v/>
      </c>
      <c r="EX39" s="32" t="str">
        <f t="shared" ca="1" si="94"/>
        <v/>
      </c>
      <c r="EY39" s="32" t="str">
        <f t="shared" ca="1" si="95"/>
        <v/>
      </c>
      <c r="EZ39" s="32" t="str">
        <f t="shared" ca="1" si="96"/>
        <v/>
      </c>
      <c r="FA39" s="32" t="str">
        <f t="shared" ca="1" si="97"/>
        <v/>
      </c>
      <c r="FB39" s="32" t="str">
        <f t="shared" ca="1" si="98"/>
        <v/>
      </c>
      <c r="FC39" s="32" t="str">
        <f t="shared" ca="1" si="99"/>
        <v/>
      </c>
      <c r="FD39" s="32" t="str">
        <f t="shared" ca="1" si="100"/>
        <v/>
      </c>
      <c r="FE39" s="32"/>
    </row>
    <row r="40" spans="1:161" x14ac:dyDescent="0.25">
      <c r="A40" s="31">
        <f>'2a) female mx'!CP40</f>
        <v>97</v>
      </c>
      <c r="B40" s="32">
        <f>'2a) female mx'!CQ40</f>
        <v>0.30737174527521971</v>
      </c>
      <c r="C40" s="32">
        <f>'2a) female mx'!CR40</f>
        <v>0.30716797231155574</v>
      </c>
      <c r="D40" s="32">
        <f>'2a) female mx'!CS40</f>
        <v>0.30696433443975152</v>
      </c>
      <c r="E40" s="32">
        <f>'2a) female mx'!CT40</f>
        <v>0.30676083157024758</v>
      </c>
      <c r="F40" s="32">
        <f>'2a) female mx'!CU40</f>
        <v>0.30655746361354375</v>
      </c>
      <c r="G40" s="32">
        <f>'2a) female mx'!CV40</f>
        <v>0.30635423048019927</v>
      </c>
      <c r="H40" s="32">
        <f>'2a) female mx'!CW40</f>
        <v>0.30615113208083256</v>
      </c>
      <c r="I40" s="32">
        <f>'2a) female mx'!CX40</f>
        <v>0.30594816832612132</v>
      </c>
      <c r="J40" s="32">
        <f>'2a) female mx'!CY40</f>
        <v>0.30574533912680252</v>
      </c>
      <c r="K40" s="32">
        <f>'2a) female mx'!CZ40</f>
        <v>0.30554264439367229</v>
      </c>
      <c r="L40" s="32">
        <f>'2a) female mx'!DA40</f>
        <v>0.30534008403758595</v>
      </c>
      <c r="M40" s="32">
        <f>'2a) female mx'!DB40</f>
        <v>0.3051376579694578</v>
      </c>
      <c r="N40" s="32">
        <f>'2a) female mx'!DC40</f>
        <v>0.30493536610026123</v>
      </c>
      <c r="O40" s="32">
        <f>'2a) female mx'!DD40</f>
        <v>0.30473320834102874</v>
      </c>
      <c r="P40" s="32">
        <f>'2a) female mx'!DE40</f>
        <v>0.30453118460285172</v>
      </c>
      <c r="Q40" s="32">
        <f>'2a) female mx'!DF40</f>
        <v>0.30432929479688059</v>
      </c>
      <c r="R40" s="32">
        <f>'2a) female mx'!DG40</f>
        <v>0.30412753883432453</v>
      </c>
      <c r="S40" s="32">
        <f>'2a) female mx'!DH40</f>
        <v>0.30392591662645169</v>
      </c>
      <c r="T40" s="32">
        <f>'2a) female mx'!DI40</f>
        <v>0.3037244280845891</v>
      </c>
      <c r="U40" s="32">
        <f>'2a) female mx'!DJ40</f>
        <v>0.30352307312012244</v>
      </c>
      <c r="V40" s="32">
        <f>'2a) female mx'!DK40</f>
        <v>0.30332185164449615</v>
      </c>
      <c r="W40" s="32">
        <f>'2a) female mx'!DL40</f>
        <v>0.30312076356921352</v>
      </c>
      <c r="X40" s="32">
        <f>'2a) female mx'!DM40</f>
        <v>0.30291980880583641</v>
      </c>
      <c r="Y40" s="32">
        <f>'2a) female mx'!DN40</f>
        <v>0.30271898726598528</v>
      </c>
      <c r="Z40" s="32">
        <f>'2a) female mx'!DO40</f>
        <v>0.30251829886133924</v>
      </c>
      <c r="AA40" s="32">
        <f>'2a) female mx'!DP40</f>
        <v>0.30231774350363594</v>
      </c>
      <c r="AB40" s="32">
        <f>'2a) female mx'!DQ40</f>
        <v>0.30211732110467143</v>
      </c>
      <c r="AC40" s="32">
        <f>'2a) female mx'!DR40</f>
        <v>0.30191703157630051</v>
      </c>
      <c r="AD40" s="32">
        <f>'2a) female mx'!DS40</f>
        <v>0.30171687483043613</v>
      </c>
      <c r="AE40" s="32">
        <f>'2a) female mx'!DT40</f>
        <v>0.30151685077904977</v>
      </c>
      <c r="AF40" s="32">
        <f>'2a) female mx'!DU40</f>
        <v>0.3013169593341713</v>
      </c>
      <c r="AG40" s="32">
        <f>'2a) female mx'!DV40</f>
        <v>0.30111720040788881</v>
      </c>
      <c r="AH40" s="32">
        <f>'2a) female mx'!DW40</f>
        <v>0.30091757391234875</v>
      </c>
      <c r="AI40" s="32">
        <f>'2a) female mx'!DX40</f>
        <v>0.30071807975975579</v>
      </c>
      <c r="AJ40" s="32">
        <f>'2a) female mx'!DY40</f>
        <v>0.30051871786237278</v>
      </c>
      <c r="AK40" s="32">
        <f>'2a) female mx'!DZ40</f>
        <v>0.3003194881325208</v>
      </c>
      <c r="AL40" s="32">
        <f>'2a) female mx'!EA40</f>
        <v>0.30012039048257894</v>
      </c>
      <c r="AM40" s="32">
        <f>'2a) female mx'!EB40</f>
        <v>0.29992142482498446</v>
      </c>
      <c r="AN40" s="32">
        <f>'2a) female mx'!EC40</f>
        <v>0.29972259107223276</v>
      </c>
      <c r="AO40" s="32">
        <f>'2a) female mx'!ED40</f>
        <v>0.29952388913687705</v>
      </c>
      <c r="AP40" s="32">
        <f>'2a) female mx'!EE40</f>
        <v>0.29932531893152869</v>
      </c>
      <c r="AQ40" s="32">
        <f>'2a) female mx'!EF40</f>
        <v>0.29912688036885682</v>
      </c>
      <c r="AR40" s="32">
        <f>'2a) female mx'!EG40</f>
        <v>0.29892857336158862</v>
      </c>
      <c r="AS40" s="32">
        <f>'2a) female mx'!EH40</f>
        <v>0.2987303978225091</v>
      </c>
      <c r="AT40" s="32">
        <f>'2a) female mx'!EI40</f>
        <v>0.29853235366446096</v>
      </c>
      <c r="AU40" s="32">
        <f>'2a) female mx'!EJ40</f>
        <v>0.29833444080034482</v>
      </c>
      <c r="AV40" s="32">
        <f>'2a) female mx'!EK40</f>
        <v>0.29813665914311893</v>
      </c>
      <c r="AW40" s="32">
        <f>'2a) female mx'!EL40</f>
        <v>0.29793900860579947</v>
      </c>
      <c r="AX40" s="32">
        <f>'2a) female mx'!EM40</f>
        <v>0.29774148910145998</v>
      </c>
      <c r="AY40" s="32">
        <f>'2a) female mx'!EN40</f>
        <v>0.29754410054323183</v>
      </c>
      <c r="AZ40" s="32">
        <f>'2a) female mx'!EO40</f>
        <v>0.29734684284430396</v>
      </c>
      <c r="BB40" s="31">
        <f t="shared" si="101"/>
        <v>97</v>
      </c>
      <c r="BC40" s="32">
        <v>0</v>
      </c>
      <c r="BD40" s="32">
        <f t="shared" ca="1" si="104"/>
        <v>0.30737174527521971</v>
      </c>
      <c r="BE40" s="32">
        <f t="shared" ca="1" si="3"/>
        <v>0.34069003743947729</v>
      </c>
      <c r="BF40" s="32">
        <f t="shared" ca="1" si="4"/>
        <v>0.37592761980196632</v>
      </c>
      <c r="BG40" s="32">
        <f t="shared" ca="1" si="5"/>
        <v>0.41381184999129828</v>
      </c>
      <c r="BH40" s="32">
        <f t="shared" ca="1" si="6"/>
        <v>0.45221883376013733</v>
      </c>
      <c r="BI40" s="32">
        <f t="shared" ca="1" si="7"/>
        <v>0.49236658881962858</v>
      </c>
      <c r="BJ40" s="32">
        <f t="shared" ca="1" si="8"/>
        <v>0.53245016288167879</v>
      </c>
      <c r="BK40" s="32">
        <f t="shared" ca="1" si="9"/>
        <v>0.57438602938115568</v>
      </c>
      <c r="BL40" s="32">
        <f t="shared" ca="1" si="10"/>
        <v>0.61521325482291611</v>
      </c>
      <c r="BM40" s="32">
        <f t="shared" ca="1" si="11"/>
        <v>0.641261728781094</v>
      </c>
      <c r="BN40" s="32">
        <f t="shared" ca="1" si="12"/>
        <v>0.68934046095560986</v>
      </c>
      <c r="BO40" s="32">
        <f t="shared" ca="1" si="13"/>
        <v>0.78403171685544104</v>
      </c>
      <c r="BP40" s="32">
        <f t="shared" ca="1" si="14"/>
        <v>0.85040297361071515</v>
      </c>
      <c r="BQ40" s="32"/>
      <c r="BR40" s="32" t="str">
        <f t="shared" ca="1" si="16"/>
        <v/>
      </c>
      <c r="BS40" s="32" t="str">
        <f t="shared" ca="1" si="17"/>
        <v/>
      </c>
      <c r="BT40" s="32" t="str">
        <f t="shared" ca="1" si="18"/>
        <v/>
      </c>
      <c r="BU40" s="32" t="str">
        <f t="shared" ca="1" si="19"/>
        <v/>
      </c>
      <c r="BV40" s="32" t="str">
        <f t="shared" ca="1" si="20"/>
        <v/>
      </c>
      <c r="BW40" s="32" t="str">
        <f t="shared" ca="1" si="21"/>
        <v/>
      </c>
      <c r="BX40" s="32" t="str">
        <f t="shared" ca="1" si="22"/>
        <v/>
      </c>
      <c r="BY40" s="32" t="str">
        <f t="shared" ca="1" si="23"/>
        <v/>
      </c>
      <c r="BZ40" s="32" t="str">
        <f t="shared" ca="1" si="24"/>
        <v/>
      </c>
      <c r="CA40" s="32" t="str">
        <f t="shared" ca="1" si="25"/>
        <v/>
      </c>
      <c r="CB40" s="32" t="str">
        <f t="shared" ca="1" si="26"/>
        <v/>
      </c>
      <c r="CC40" s="32" t="str">
        <f t="shared" ca="1" si="27"/>
        <v/>
      </c>
      <c r="CD40" s="32" t="str">
        <f t="shared" ca="1" si="28"/>
        <v/>
      </c>
      <c r="CE40" s="32" t="str">
        <f t="shared" ca="1" si="29"/>
        <v/>
      </c>
      <c r="CF40" s="32" t="str">
        <f t="shared" ca="1" si="30"/>
        <v/>
      </c>
      <c r="CG40" s="32" t="str">
        <f t="shared" ca="1" si="31"/>
        <v/>
      </c>
      <c r="CH40" s="32" t="str">
        <f t="shared" ca="1" si="32"/>
        <v/>
      </c>
      <c r="CI40" s="32" t="str">
        <f t="shared" ca="1" si="33"/>
        <v/>
      </c>
      <c r="CJ40" s="32" t="str">
        <f t="shared" ca="1" si="34"/>
        <v/>
      </c>
      <c r="CK40" s="32" t="str">
        <f t="shared" ca="1" si="35"/>
        <v/>
      </c>
      <c r="CL40" s="32" t="str">
        <f t="shared" ca="1" si="36"/>
        <v/>
      </c>
      <c r="CM40" s="32" t="str">
        <f t="shared" ca="1" si="37"/>
        <v/>
      </c>
      <c r="CN40" s="32" t="str">
        <f t="shared" ca="1" si="38"/>
        <v/>
      </c>
      <c r="CO40" s="32" t="str">
        <f t="shared" ca="1" si="39"/>
        <v/>
      </c>
      <c r="CP40" s="32" t="str">
        <f t="shared" ca="1" si="40"/>
        <v/>
      </c>
      <c r="CQ40" s="32" t="str">
        <f t="shared" ca="1" si="41"/>
        <v/>
      </c>
      <c r="CR40" s="32" t="str">
        <f t="shared" ca="1" si="42"/>
        <v/>
      </c>
      <c r="CS40" s="32" t="str">
        <f t="shared" ca="1" si="43"/>
        <v/>
      </c>
      <c r="CT40" s="32" t="str">
        <f t="shared" ca="1" si="44"/>
        <v/>
      </c>
      <c r="CU40" s="32" t="str">
        <f t="shared" ca="1" si="45"/>
        <v/>
      </c>
      <c r="CV40" s="32" t="str">
        <f t="shared" ca="1" si="46"/>
        <v/>
      </c>
      <c r="CW40" s="32" t="str">
        <f t="shared" ca="1" si="47"/>
        <v/>
      </c>
      <c r="CX40" s="32" t="str">
        <f t="shared" ca="1" si="48"/>
        <v/>
      </c>
      <c r="CY40" s="32" t="str">
        <f t="shared" ca="1" si="49"/>
        <v/>
      </c>
      <c r="CZ40" s="32" t="str">
        <f t="shared" ca="1" si="50"/>
        <v/>
      </c>
      <c r="DA40" s="32" t="str">
        <f t="shared" ca="1" si="51"/>
        <v/>
      </c>
      <c r="DB40" s="32"/>
      <c r="DC40" s="32"/>
      <c r="DD40" s="32"/>
      <c r="DE40" s="31">
        <f t="shared" si="102"/>
        <v>97</v>
      </c>
      <c r="DG40" s="32">
        <f t="shared" ca="1" si="103"/>
        <v>0.30716797231155574</v>
      </c>
      <c r="DH40" s="32">
        <f t="shared" ca="1" si="52"/>
        <v>0.34062466760765864</v>
      </c>
      <c r="DI40" s="32">
        <f t="shared" ca="1" si="53"/>
        <v>0.37601711628560253</v>
      </c>
      <c r="DJ40" s="32">
        <f t="shared" ca="1" si="54"/>
        <v>0.41410611963974481</v>
      </c>
      <c r="DK40" s="32">
        <f t="shared" ca="1" si="55"/>
        <v>0.45275584620212428</v>
      </c>
      <c r="DL40" s="32">
        <f t="shared" ca="1" si="56"/>
        <v>0.4930503011003004</v>
      </c>
      <c r="DM40" s="32">
        <f t="shared" ca="1" si="57"/>
        <v>0.53340343802521561</v>
      </c>
      <c r="DN40" s="32">
        <f t="shared" ca="1" si="58"/>
        <v>0.57550953458996923</v>
      </c>
      <c r="DO40" s="32">
        <f t="shared" ca="1" si="59"/>
        <v>0.61674513466188952</v>
      </c>
      <c r="DP40" s="32">
        <f t="shared" ca="1" si="60"/>
        <v>0.64248089071991343</v>
      </c>
      <c r="DQ40" s="32">
        <f t="shared" ca="1" si="61"/>
        <v>0.69087918051449526</v>
      </c>
      <c r="DR40" s="32">
        <f t="shared" ca="1" si="62"/>
        <v>0.78861037432429071</v>
      </c>
      <c r="DS40" s="32">
        <f t="shared" ca="1" si="63"/>
        <v>0.85543615320629485</v>
      </c>
      <c r="DT40" s="32"/>
      <c r="DU40" s="32" t="str">
        <f t="shared" ca="1" si="65"/>
        <v/>
      </c>
      <c r="DV40" s="32" t="str">
        <f t="shared" ca="1" si="66"/>
        <v/>
      </c>
      <c r="DW40" s="32" t="str">
        <f t="shared" ca="1" si="67"/>
        <v/>
      </c>
      <c r="DX40" s="32" t="str">
        <f t="shared" ca="1" si="68"/>
        <v/>
      </c>
      <c r="DY40" s="32" t="str">
        <f t="shared" ca="1" si="69"/>
        <v/>
      </c>
      <c r="DZ40" s="32" t="str">
        <f t="shared" ca="1" si="70"/>
        <v/>
      </c>
      <c r="EA40" s="32" t="str">
        <f t="shared" ca="1" si="71"/>
        <v/>
      </c>
      <c r="EB40" s="32" t="str">
        <f t="shared" ca="1" si="72"/>
        <v/>
      </c>
      <c r="EC40" s="32" t="str">
        <f t="shared" ca="1" si="73"/>
        <v/>
      </c>
      <c r="ED40" s="32" t="str">
        <f t="shared" ca="1" si="74"/>
        <v/>
      </c>
      <c r="EE40" s="32" t="str">
        <f t="shared" ca="1" si="75"/>
        <v/>
      </c>
      <c r="EF40" s="32" t="str">
        <f t="shared" ca="1" si="76"/>
        <v/>
      </c>
      <c r="EG40" s="32" t="str">
        <f t="shared" ca="1" si="77"/>
        <v/>
      </c>
      <c r="EH40" s="32" t="str">
        <f t="shared" ca="1" si="78"/>
        <v/>
      </c>
      <c r="EI40" s="32" t="str">
        <f t="shared" ca="1" si="79"/>
        <v/>
      </c>
      <c r="EJ40" s="32" t="str">
        <f t="shared" ca="1" si="80"/>
        <v/>
      </c>
      <c r="EK40" s="32" t="str">
        <f t="shared" ca="1" si="81"/>
        <v/>
      </c>
      <c r="EL40" s="32" t="str">
        <f t="shared" ca="1" si="82"/>
        <v/>
      </c>
      <c r="EM40" s="32" t="str">
        <f t="shared" ca="1" si="83"/>
        <v/>
      </c>
      <c r="EN40" s="32" t="str">
        <f t="shared" ca="1" si="84"/>
        <v/>
      </c>
      <c r="EO40" s="32" t="str">
        <f t="shared" ca="1" si="85"/>
        <v/>
      </c>
      <c r="EP40" s="32" t="str">
        <f t="shared" ca="1" si="86"/>
        <v/>
      </c>
      <c r="EQ40" s="32" t="str">
        <f t="shared" ca="1" si="87"/>
        <v/>
      </c>
      <c r="ER40" s="32" t="str">
        <f t="shared" ca="1" si="88"/>
        <v/>
      </c>
      <c r="ES40" s="32" t="str">
        <f t="shared" ca="1" si="89"/>
        <v/>
      </c>
      <c r="ET40" s="32" t="str">
        <f t="shared" ca="1" si="90"/>
        <v/>
      </c>
      <c r="EU40" s="32" t="str">
        <f t="shared" ca="1" si="91"/>
        <v/>
      </c>
      <c r="EV40" s="32" t="str">
        <f t="shared" ca="1" si="92"/>
        <v/>
      </c>
      <c r="EW40" s="32" t="str">
        <f t="shared" ca="1" si="93"/>
        <v/>
      </c>
      <c r="EX40" s="32" t="str">
        <f t="shared" ca="1" si="94"/>
        <v/>
      </c>
      <c r="EY40" s="32" t="str">
        <f t="shared" ca="1" si="95"/>
        <v/>
      </c>
      <c r="EZ40" s="32" t="str">
        <f t="shared" ca="1" si="96"/>
        <v/>
      </c>
      <c r="FA40" s="32" t="str">
        <f t="shared" ca="1" si="97"/>
        <v/>
      </c>
      <c r="FB40" s="32" t="str">
        <f t="shared" ca="1" si="98"/>
        <v/>
      </c>
      <c r="FC40" s="32" t="str">
        <f t="shared" ca="1" si="99"/>
        <v/>
      </c>
      <c r="FD40" s="32" t="str">
        <f t="shared" ca="1" si="100"/>
        <v/>
      </c>
      <c r="FE40" s="32"/>
    </row>
    <row r="41" spans="1:161" x14ac:dyDescent="0.25">
      <c r="A41" s="31">
        <f>'2a) female mx'!CP41</f>
        <v>98</v>
      </c>
      <c r="B41" s="32">
        <f>'2a) female mx'!CQ41</f>
        <v>0.34075541981652629</v>
      </c>
      <c r="C41" s="32">
        <f>'2a) female mx'!CR41</f>
        <v>0.34069003743947729</v>
      </c>
      <c r="D41" s="32">
        <f>'2a) female mx'!CS41</f>
        <v>0.34062466760765864</v>
      </c>
      <c r="E41" s="32">
        <f>'2a) female mx'!CT41</f>
        <v>0.34055931031866316</v>
      </c>
      <c r="F41" s="32">
        <f>'2a) female mx'!CU41</f>
        <v>0.34049396557008432</v>
      </c>
      <c r="G41" s="32">
        <f>'2a) female mx'!CV41</f>
        <v>0.34042863335951579</v>
      </c>
      <c r="H41" s="32">
        <f>'2a) female mx'!CW41</f>
        <v>0.34036331368455192</v>
      </c>
      <c r="I41" s="32">
        <f>'2a) female mx'!CX41</f>
        <v>0.34029800654278747</v>
      </c>
      <c r="J41" s="32">
        <f>'2a) female mx'!CY41</f>
        <v>0.34023271193181759</v>
      </c>
      <c r="K41" s="32">
        <f>'2a) female mx'!CZ41</f>
        <v>0.34016742984923792</v>
      </c>
      <c r="L41" s="32">
        <f>'2a) female mx'!DA41</f>
        <v>0.34010216029264462</v>
      </c>
      <c r="M41" s="32">
        <f>'2a) female mx'!DB41</f>
        <v>0.3400369032596342</v>
      </c>
      <c r="N41" s="32">
        <f>'2a) female mx'!DC41</f>
        <v>0.33997165874780383</v>
      </c>
      <c r="O41" s="32">
        <f>'2a) female mx'!DD41</f>
        <v>0.33990642675475091</v>
      </c>
      <c r="P41" s="32">
        <f>'2a) female mx'!DE41</f>
        <v>0.33984120727807338</v>
      </c>
      <c r="Q41" s="32">
        <f>'2a) female mx'!DF41</f>
        <v>0.33977600031536975</v>
      </c>
      <c r="R41" s="32">
        <f>'2a) female mx'!DG41</f>
        <v>0.33971080586423885</v>
      </c>
      <c r="S41" s="32">
        <f>'2a) female mx'!DH41</f>
        <v>0.33964562392228004</v>
      </c>
      <c r="T41" s="32">
        <f>'2a) female mx'!DI41</f>
        <v>0.33958045448709306</v>
      </c>
      <c r="U41" s="32">
        <f>'2a) female mx'!DJ41</f>
        <v>0.33951529755627829</v>
      </c>
      <c r="V41" s="32">
        <f>'2a) female mx'!DK41</f>
        <v>0.33945015312743643</v>
      </c>
      <c r="W41" s="32">
        <f>'2a) female mx'!DL41</f>
        <v>0.3393850211981686</v>
      </c>
      <c r="X41" s="32">
        <f>'2a) female mx'!DM41</f>
        <v>0.33931990176607646</v>
      </c>
      <c r="Y41" s="32">
        <f>'2a) female mx'!DN41</f>
        <v>0.3392547948287622</v>
      </c>
      <c r="Z41" s="32">
        <f>'2a) female mx'!DO41</f>
        <v>0.33918970038382829</v>
      </c>
      <c r="AA41" s="32">
        <f>'2a) female mx'!DP41</f>
        <v>0.33912461842887781</v>
      </c>
      <c r="AB41" s="32">
        <f>'2a) female mx'!DQ41</f>
        <v>0.33905954896151425</v>
      </c>
      <c r="AC41" s="32">
        <f>'2a) female mx'!DR41</f>
        <v>0.33899449197934151</v>
      </c>
      <c r="AD41" s="32">
        <f>'2a) female mx'!DS41</f>
        <v>0.33892944747996401</v>
      </c>
      <c r="AE41" s="32">
        <f>'2a) female mx'!DT41</f>
        <v>0.33886441546098667</v>
      </c>
      <c r="AF41" s="32">
        <f>'2a) female mx'!DU41</f>
        <v>0.33879939592001479</v>
      </c>
      <c r="AG41" s="32">
        <f>'2a) female mx'!DV41</f>
        <v>0.33873438885465412</v>
      </c>
      <c r="AH41" s="32">
        <f>'2a) female mx'!DW41</f>
        <v>0.33866939426251091</v>
      </c>
      <c r="AI41" s="32">
        <f>'2a) female mx'!DX41</f>
        <v>0.33860441214119191</v>
      </c>
      <c r="AJ41" s="32">
        <f>'2a) female mx'!DY41</f>
        <v>0.33853944248830425</v>
      </c>
      <c r="AK41" s="32">
        <f>'2a) female mx'!DZ41</f>
        <v>0.33847448530145557</v>
      </c>
      <c r="AL41" s="32">
        <f>'2a) female mx'!EA41</f>
        <v>0.3384095405782539</v>
      </c>
      <c r="AM41" s="32">
        <f>'2a) female mx'!EB41</f>
        <v>0.33834460831630786</v>
      </c>
      <c r="AN41" s="32">
        <f>'2a) female mx'!EC41</f>
        <v>0.33827968851322637</v>
      </c>
      <c r="AO41" s="32">
        <f>'2a) female mx'!ED41</f>
        <v>0.33821478116661896</v>
      </c>
      <c r="AP41" s="32">
        <f>'2a) female mx'!EE41</f>
        <v>0.33814988627409548</v>
      </c>
      <c r="AQ41" s="32">
        <f>'2a) female mx'!EF41</f>
        <v>0.3380850038332664</v>
      </c>
      <c r="AR41" s="32">
        <f>'2a) female mx'!EG41</f>
        <v>0.33802013384174245</v>
      </c>
      <c r="AS41" s="32">
        <f>'2a) female mx'!EH41</f>
        <v>0.3379552762971349</v>
      </c>
      <c r="AT41" s="32">
        <f>'2a) female mx'!EI41</f>
        <v>0.33789043119705564</v>
      </c>
      <c r="AU41" s="32">
        <f>'2a) female mx'!EJ41</f>
        <v>0.33782559853911681</v>
      </c>
      <c r="AV41" s="32">
        <f>'2a) female mx'!EK41</f>
        <v>0.33776077832093104</v>
      </c>
      <c r="AW41" s="32">
        <f>'2a) female mx'!EL41</f>
        <v>0.33769597054011152</v>
      </c>
      <c r="AX41" s="32">
        <f>'2a) female mx'!EM41</f>
        <v>0.33763117519427177</v>
      </c>
      <c r="AY41" s="32">
        <f>'2a) female mx'!EN41</f>
        <v>0.33756639228102586</v>
      </c>
      <c r="AZ41" s="32">
        <f>'2a) female mx'!EO41</f>
        <v>0.33750162179798826</v>
      </c>
      <c r="BB41" s="31">
        <f t="shared" si="101"/>
        <v>98</v>
      </c>
      <c r="BC41" s="32">
        <v>0</v>
      </c>
      <c r="BD41" s="32">
        <f t="shared" ca="1" si="104"/>
        <v>0.34075541981652629</v>
      </c>
      <c r="BE41" s="32">
        <f t="shared" ca="1" si="3"/>
        <v>0.37583814461954285</v>
      </c>
      <c r="BF41" s="32">
        <f t="shared" ca="1" si="4"/>
        <v>0.41351778945501377</v>
      </c>
      <c r="BG41" s="32">
        <f t="shared" ca="1" si="5"/>
        <v>0.45168245826710479</v>
      </c>
      <c r="BH41" s="32">
        <f t="shared" ca="1" si="6"/>
        <v>0.49168382464198335</v>
      </c>
      <c r="BI41" s="32">
        <f t="shared" ca="1" si="7"/>
        <v>0.5314985913895145</v>
      </c>
      <c r="BJ41" s="32">
        <f t="shared" ca="1" si="8"/>
        <v>0.57326471747041696</v>
      </c>
      <c r="BK41" s="32">
        <f t="shared" ca="1" si="9"/>
        <v>0.61368517988763649</v>
      </c>
      <c r="BL41" s="32">
        <f t="shared" ca="1" si="10"/>
        <v>0.64004488030537465</v>
      </c>
      <c r="BM41" s="32">
        <f t="shared" ca="1" si="11"/>
        <v>0.68780516841833361</v>
      </c>
      <c r="BN41" s="32">
        <f t="shared" ca="1" si="12"/>
        <v>0.7794796429884554</v>
      </c>
      <c r="BO41" s="32">
        <f t="shared" ca="1" si="13"/>
        <v>0.84539940802752722</v>
      </c>
      <c r="BP41" s="32"/>
      <c r="BQ41" s="32" t="str">
        <f t="shared" ca="1" si="15"/>
        <v/>
      </c>
      <c r="BR41" s="32" t="str">
        <f t="shared" ca="1" si="16"/>
        <v/>
      </c>
      <c r="BS41" s="32" t="str">
        <f t="shared" ca="1" si="17"/>
        <v/>
      </c>
      <c r="BT41" s="32" t="str">
        <f t="shared" ca="1" si="18"/>
        <v/>
      </c>
      <c r="BU41" s="32" t="str">
        <f t="shared" ca="1" si="19"/>
        <v/>
      </c>
      <c r="BV41" s="32" t="str">
        <f t="shared" ca="1" si="20"/>
        <v/>
      </c>
      <c r="BW41" s="32" t="str">
        <f t="shared" ca="1" si="21"/>
        <v/>
      </c>
      <c r="BX41" s="32" t="str">
        <f t="shared" ca="1" si="22"/>
        <v/>
      </c>
      <c r="BY41" s="32" t="str">
        <f t="shared" ca="1" si="23"/>
        <v/>
      </c>
      <c r="BZ41" s="32" t="str">
        <f t="shared" ca="1" si="24"/>
        <v/>
      </c>
      <c r="CA41" s="32" t="str">
        <f t="shared" ca="1" si="25"/>
        <v/>
      </c>
      <c r="CB41" s="32" t="str">
        <f t="shared" ca="1" si="26"/>
        <v/>
      </c>
      <c r="CC41" s="32" t="str">
        <f t="shared" ca="1" si="27"/>
        <v/>
      </c>
      <c r="CD41" s="32" t="str">
        <f t="shared" ca="1" si="28"/>
        <v/>
      </c>
      <c r="CE41" s="32" t="str">
        <f t="shared" ca="1" si="29"/>
        <v/>
      </c>
      <c r="CF41" s="32" t="str">
        <f t="shared" ca="1" si="30"/>
        <v/>
      </c>
      <c r="CG41" s="32" t="str">
        <f t="shared" ca="1" si="31"/>
        <v/>
      </c>
      <c r="CH41" s="32" t="str">
        <f t="shared" ca="1" si="32"/>
        <v/>
      </c>
      <c r="CI41" s="32" t="str">
        <f t="shared" ca="1" si="33"/>
        <v/>
      </c>
      <c r="CJ41" s="32" t="str">
        <f t="shared" ca="1" si="34"/>
        <v/>
      </c>
      <c r="CK41" s="32" t="str">
        <f t="shared" ca="1" si="35"/>
        <v/>
      </c>
      <c r="CL41" s="32" t="str">
        <f t="shared" ca="1" si="36"/>
        <v/>
      </c>
      <c r="CM41" s="32" t="str">
        <f t="shared" ca="1" si="37"/>
        <v/>
      </c>
      <c r="CN41" s="32" t="str">
        <f t="shared" ca="1" si="38"/>
        <v/>
      </c>
      <c r="CO41" s="32" t="str">
        <f t="shared" ca="1" si="39"/>
        <v/>
      </c>
      <c r="CP41" s="32" t="str">
        <f t="shared" ca="1" si="40"/>
        <v/>
      </c>
      <c r="CQ41" s="32" t="str">
        <f t="shared" ca="1" si="41"/>
        <v/>
      </c>
      <c r="CR41" s="32" t="str">
        <f t="shared" ca="1" si="42"/>
        <v/>
      </c>
      <c r="CS41" s="32" t="str">
        <f t="shared" ca="1" si="43"/>
        <v/>
      </c>
      <c r="CT41" s="32" t="str">
        <f t="shared" ca="1" si="44"/>
        <v/>
      </c>
      <c r="CU41" s="32" t="str">
        <f t="shared" ca="1" si="45"/>
        <v/>
      </c>
      <c r="CV41" s="32" t="str">
        <f t="shared" ca="1" si="46"/>
        <v/>
      </c>
      <c r="CW41" s="32" t="str">
        <f t="shared" ca="1" si="47"/>
        <v/>
      </c>
      <c r="CX41" s="32" t="str">
        <f t="shared" ca="1" si="48"/>
        <v/>
      </c>
      <c r="CY41" s="32" t="str">
        <f t="shared" ca="1" si="49"/>
        <v/>
      </c>
      <c r="CZ41" s="32" t="str">
        <f t="shared" ca="1" si="50"/>
        <v/>
      </c>
      <c r="DA41" s="32" t="str">
        <f t="shared" ca="1" si="51"/>
        <v/>
      </c>
      <c r="DB41" s="32"/>
      <c r="DC41" s="32"/>
      <c r="DD41" s="32"/>
      <c r="DE41" s="31">
        <f t="shared" si="102"/>
        <v>98</v>
      </c>
      <c r="DG41" s="32">
        <f t="shared" ca="1" si="103"/>
        <v>0.34069003743947729</v>
      </c>
      <c r="DH41" s="32">
        <f t="shared" ca="1" si="52"/>
        <v>0.37592761980196632</v>
      </c>
      <c r="DI41" s="32">
        <f t="shared" ca="1" si="53"/>
        <v>0.41381184999129828</v>
      </c>
      <c r="DJ41" s="32">
        <f t="shared" ca="1" si="54"/>
        <v>0.45221883376013733</v>
      </c>
      <c r="DK41" s="32">
        <f t="shared" ca="1" si="55"/>
        <v>0.49236658881962858</v>
      </c>
      <c r="DL41" s="32">
        <f t="shared" ca="1" si="56"/>
        <v>0.53245016288167879</v>
      </c>
      <c r="DM41" s="32">
        <f t="shared" ca="1" si="57"/>
        <v>0.57438602938115568</v>
      </c>
      <c r="DN41" s="32">
        <f t="shared" ca="1" si="58"/>
        <v>0.61521325482291611</v>
      </c>
      <c r="DO41" s="32">
        <f t="shared" ca="1" si="59"/>
        <v>0.641261728781094</v>
      </c>
      <c r="DP41" s="32">
        <f t="shared" ca="1" si="60"/>
        <v>0.68934046095560986</v>
      </c>
      <c r="DQ41" s="32">
        <f t="shared" ca="1" si="61"/>
        <v>0.78403171685544104</v>
      </c>
      <c r="DR41" s="32">
        <f t="shared" ca="1" si="62"/>
        <v>0.85040297361071515</v>
      </c>
      <c r="DS41" s="32"/>
      <c r="DT41" s="32" t="str">
        <f t="shared" ca="1" si="64"/>
        <v/>
      </c>
      <c r="DU41" s="32" t="str">
        <f t="shared" ca="1" si="65"/>
        <v/>
      </c>
      <c r="DV41" s="32" t="str">
        <f t="shared" ca="1" si="66"/>
        <v/>
      </c>
      <c r="DW41" s="32" t="str">
        <f t="shared" ca="1" si="67"/>
        <v/>
      </c>
      <c r="DX41" s="32" t="str">
        <f t="shared" ca="1" si="68"/>
        <v/>
      </c>
      <c r="DY41" s="32" t="str">
        <f t="shared" ca="1" si="69"/>
        <v/>
      </c>
      <c r="DZ41" s="32" t="str">
        <f t="shared" ca="1" si="70"/>
        <v/>
      </c>
      <c r="EA41" s="32" t="str">
        <f t="shared" ca="1" si="71"/>
        <v/>
      </c>
      <c r="EB41" s="32" t="str">
        <f t="shared" ca="1" si="72"/>
        <v/>
      </c>
      <c r="EC41" s="32" t="str">
        <f t="shared" ca="1" si="73"/>
        <v/>
      </c>
      <c r="ED41" s="32" t="str">
        <f t="shared" ca="1" si="74"/>
        <v/>
      </c>
      <c r="EE41" s="32" t="str">
        <f t="shared" ca="1" si="75"/>
        <v/>
      </c>
      <c r="EF41" s="32" t="str">
        <f t="shared" ca="1" si="76"/>
        <v/>
      </c>
      <c r="EG41" s="32" t="str">
        <f t="shared" ca="1" si="77"/>
        <v/>
      </c>
      <c r="EH41" s="32" t="str">
        <f t="shared" ca="1" si="78"/>
        <v/>
      </c>
      <c r="EI41" s="32" t="str">
        <f t="shared" ca="1" si="79"/>
        <v/>
      </c>
      <c r="EJ41" s="32" t="str">
        <f t="shared" ca="1" si="80"/>
        <v/>
      </c>
      <c r="EK41" s="32" t="str">
        <f t="shared" ca="1" si="81"/>
        <v/>
      </c>
      <c r="EL41" s="32" t="str">
        <f t="shared" ca="1" si="82"/>
        <v/>
      </c>
      <c r="EM41" s="32" t="str">
        <f t="shared" ca="1" si="83"/>
        <v/>
      </c>
      <c r="EN41" s="32" t="str">
        <f t="shared" ca="1" si="84"/>
        <v/>
      </c>
      <c r="EO41" s="32" t="str">
        <f t="shared" ca="1" si="85"/>
        <v/>
      </c>
      <c r="EP41" s="32" t="str">
        <f t="shared" ca="1" si="86"/>
        <v/>
      </c>
      <c r="EQ41" s="32" t="str">
        <f t="shared" ca="1" si="87"/>
        <v/>
      </c>
      <c r="ER41" s="32" t="str">
        <f t="shared" ca="1" si="88"/>
        <v/>
      </c>
      <c r="ES41" s="32" t="str">
        <f t="shared" ca="1" si="89"/>
        <v/>
      </c>
      <c r="ET41" s="32" t="str">
        <f t="shared" ca="1" si="90"/>
        <v/>
      </c>
      <c r="EU41" s="32" t="str">
        <f t="shared" ca="1" si="91"/>
        <v/>
      </c>
      <c r="EV41" s="32" t="str">
        <f t="shared" ca="1" si="92"/>
        <v/>
      </c>
      <c r="EW41" s="32" t="str">
        <f t="shared" ca="1" si="93"/>
        <v/>
      </c>
      <c r="EX41" s="32" t="str">
        <f t="shared" ca="1" si="94"/>
        <v/>
      </c>
      <c r="EY41" s="32" t="str">
        <f t="shared" ca="1" si="95"/>
        <v/>
      </c>
      <c r="EZ41" s="32" t="str">
        <f t="shared" ca="1" si="96"/>
        <v/>
      </c>
      <c r="FA41" s="32" t="str">
        <f t="shared" ca="1" si="97"/>
        <v/>
      </c>
      <c r="FB41" s="32" t="str">
        <f t="shared" ca="1" si="98"/>
        <v/>
      </c>
      <c r="FC41" s="32" t="str">
        <f t="shared" ca="1" si="99"/>
        <v/>
      </c>
      <c r="FD41" s="32" t="str">
        <f t="shared" ca="1" si="100"/>
        <v/>
      </c>
      <c r="FE41" s="32"/>
    </row>
    <row r="42" spans="1:161" x14ac:dyDescent="0.25">
      <c r="A42" s="31">
        <f>'2a) female mx'!CP42</f>
        <v>99</v>
      </c>
      <c r="B42" s="32">
        <f>'2a) female mx'!CQ42</f>
        <v>0.37574869073326211</v>
      </c>
      <c r="C42" s="32">
        <f>'2a) female mx'!CR42</f>
        <v>0.37583814461954285</v>
      </c>
      <c r="D42" s="32">
        <f>'2a) female mx'!CS42</f>
        <v>0.37592761980196632</v>
      </c>
      <c r="E42" s="32">
        <f>'2a) female mx'!CT42</f>
        <v>0.37601711628560253</v>
      </c>
      <c r="F42" s="32">
        <f>'2a) female mx'!CU42</f>
        <v>0.37610663407552264</v>
      </c>
      <c r="G42" s="32">
        <f>'2a) female mx'!CV42</f>
        <v>0.37619617317679893</v>
      </c>
      <c r="H42" s="32">
        <f>'2a) female mx'!CW42</f>
        <v>0.37628573359450512</v>
      </c>
      <c r="I42" s="32">
        <f>'2a) female mx'!CX42</f>
        <v>0.37637531533371582</v>
      </c>
      <c r="J42" s="32">
        <f>'2a) female mx'!CY42</f>
        <v>0.37646491839950696</v>
      </c>
      <c r="K42" s="32">
        <f>'2a) female mx'!CZ42</f>
        <v>0.37655454279695588</v>
      </c>
      <c r="L42" s="32">
        <f>'2a) female mx'!DA42</f>
        <v>0.3766441885311409</v>
      </c>
      <c r="M42" s="32">
        <f>'2a) female mx'!DB42</f>
        <v>0.37673385560714162</v>
      </c>
      <c r="N42" s="32">
        <f>'2a) female mx'!DC42</f>
        <v>0.37682354403003893</v>
      </c>
      <c r="O42" s="32">
        <f>'2a) female mx'!DD42</f>
        <v>0.37691325380491469</v>
      </c>
      <c r="P42" s="32">
        <f>'2a) female mx'!DE42</f>
        <v>0.37700298493685225</v>
      </c>
      <c r="Q42" s="32">
        <f>'2a) female mx'!DF42</f>
        <v>0.37709273743093602</v>
      </c>
      <c r="R42" s="32">
        <f>'2a) female mx'!DG42</f>
        <v>0.37718251129225172</v>
      </c>
      <c r="S42" s="32">
        <f>'2a) female mx'!DH42</f>
        <v>0.37727230652588606</v>
      </c>
      <c r="T42" s="32">
        <f>'2a) female mx'!DI42</f>
        <v>0.3773621231369273</v>
      </c>
      <c r="U42" s="32">
        <f>'2a) female mx'!DJ42</f>
        <v>0.37745196113046459</v>
      </c>
      <c r="V42" s="32">
        <f>'2a) female mx'!DK42</f>
        <v>0.37754182051158847</v>
      </c>
      <c r="W42" s="32">
        <f>'2a) female mx'!DL42</f>
        <v>0.37763170128539064</v>
      </c>
      <c r="X42" s="32">
        <f>'2a) female mx'!DM42</f>
        <v>0.37772160345696398</v>
      </c>
      <c r="Y42" s="32">
        <f>'2a) female mx'!DN42</f>
        <v>0.37781152703140269</v>
      </c>
      <c r="Z42" s="32">
        <f>'2a) female mx'!DO42</f>
        <v>0.37790147201380214</v>
      </c>
      <c r="AA42" s="32">
        <f>'2a) female mx'!DP42</f>
        <v>0.37799143840925881</v>
      </c>
      <c r="AB42" s="32">
        <f>'2a) female mx'!DQ42</f>
        <v>0.37808142622287055</v>
      </c>
      <c r="AC42" s="32">
        <f>'2a) female mx'!DR42</f>
        <v>0.37817143545973619</v>
      </c>
      <c r="AD42" s="32">
        <f>'2a) female mx'!DS42</f>
        <v>0.3782614661249562</v>
      </c>
      <c r="AE42" s="32">
        <f>'2a) female mx'!DT42</f>
        <v>0.37835151822363167</v>
      </c>
      <c r="AF42" s="32">
        <f>'2a) female mx'!DU42</f>
        <v>0.37844159176086545</v>
      </c>
      <c r="AG42" s="32">
        <f>'2a) female mx'!DV42</f>
        <v>0.37853168674176141</v>
      </c>
      <c r="AH42" s="32">
        <f>'2a) female mx'!DW42</f>
        <v>0.37862180317142441</v>
      </c>
      <c r="AI42" s="32">
        <f>'2a) female mx'!DX42</f>
        <v>0.37871194105496087</v>
      </c>
      <c r="AJ42" s="32">
        <f>'2a) female mx'!DY42</f>
        <v>0.37880210039747825</v>
      </c>
      <c r="AK42" s="32">
        <f>'2a) female mx'!DZ42</f>
        <v>0.37889228120408525</v>
      </c>
      <c r="AL42" s="32">
        <f>'2a) female mx'!EA42</f>
        <v>0.37898248347989183</v>
      </c>
      <c r="AM42" s="32">
        <f>'2a) female mx'!EB42</f>
        <v>0.37907270723000902</v>
      </c>
      <c r="AN42" s="32">
        <f>'2a) female mx'!EC42</f>
        <v>0.37916295245954929</v>
      </c>
      <c r="AO42" s="32">
        <f>'2a) female mx'!ED42</f>
        <v>0.37925321917362614</v>
      </c>
      <c r="AP42" s="32">
        <f>'2a) female mx'!EE42</f>
        <v>0.37934350737735445</v>
      </c>
      <c r="AQ42" s="32">
        <f>'2a) female mx'!EF42</f>
        <v>0.37943381707585011</v>
      </c>
      <c r="AR42" s="32">
        <f>'2a) female mx'!EG42</f>
        <v>0.37952414827423037</v>
      </c>
      <c r="AS42" s="32">
        <f>'2a) female mx'!EH42</f>
        <v>0.37961450097761368</v>
      </c>
      <c r="AT42" s="32">
        <f>'2a) female mx'!EI42</f>
        <v>0.37970487519111984</v>
      </c>
      <c r="AU42" s="32">
        <f>'2a) female mx'!EJ42</f>
        <v>0.37979527091986953</v>
      </c>
      <c r="AV42" s="32">
        <f>'2a) female mx'!EK42</f>
        <v>0.37988568816898488</v>
      </c>
      <c r="AW42" s="32">
        <f>'2a) female mx'!EL42</f>
        <v>0.37997612694358934</v>
      </c>
      <c r="AX42" s="32">
        <f>'2a) female mx'!EM42</f>
        <v>0.38006658724880732</v>
      </c>
      <c r="AY42" s="32">
        <f>'2a) female mx'!EN42</f>
        <v>0.38015706908976465</v>
      </c>
      <c r="AZ42" s="32">
        <f>'2a) female mx'!EO42</f>
        <v>0.3802475724715883</v>
      </c>
      <c r="BB42" s="31">
        <f t="shared" si="101"/>
        <v>99</v>
      </c>
      <c r="BC42" s="32">
        <v>0</v>
      </c>
      <c r="BD42" s="32">
        <f t="shared" ca="1" si="104"/>
        <v>0.37574869073326211</v>
      </c>
      <c r="BE42" s="32">
        <f t="shared" ca="1" si="3"/>
        <v>0.41322393788229334</v>
      </c>
      <c r="BF42" s="32">
        <f t="shared" ca="1" si="4"/>
        <v>0.45114671896754321</v>
      </c>
      <c r="BG42" s="32">
        <f t="shared" ca="1" si="5"/>
        <v>0.49100200725263127</v>
      </c>
      <c r="BH42" s="32">
        <f t="shared" ca="1" si="6"/>
        <v>0.5305487205040319</v>
      </c>
      <c r="BI42" s="32">
        <f t="shared" ca="1" si="7"/>
        <v>0.57214559457601366</v>
      </c>
      <c r="BJ42" s="32">
        <f t="shared" ca="1" si="8"/>
        <v>0.61216090040537996</v>
      </c>
      <c r="BK42" s="32">
        <f t="shared" ca="1" si="9"/>
        <v>0.63883034090276303</v>
      </c>
      <c r="BL42" s="32">
        <f t="shared" ca="1" si="10"/>
        <v>0.68627329527003633</v>
      </c>
      <c r="BM42" s="32">
        <f t="shared" ca="1" si="11"/>
        <v>0.77495399837942591</v>
      </c>
      <c r="BN42" s="32">
        <f t="shared" ca="1" si="12"/>
        <v>0.84042528221503854</v>
      </c>
      <c r="BO42" s="32"/>
      <c r="BP42" s="32" t="str">
        <f t="shared" ca="1" si="14"/>
        <v/>
      </c>
      <c r="BQ42" s="32" t="str">
        <f t="shared" ca="1" si="15"/>
        <v/>
      </c>
      <c r="BR42" s="32" t="str">
        <f t="shared" ca="1" si="16"/>
        <v/>
      </c>
      <c r="BS42" s="32" t="str">
        <f t="shared" ca="1" si="17"/>
        <v/>
      </c>
      <c r="BT42" s="32" t="str">
        <f t="shared" ca="1" si="18"/>
        <v/>
      </c>
      <c r="BU42" s="32" t="str">
        <f t="shared" ca="1" si="19"/>
        <v/>
      </c>
      <c r="BV42" s="32" t="str">
        <f t="shared" ca="1" si="20"/>
        <v/>
      </c>
      <c r="BW42" s="32" t="str">
        <f t="shared" ca="1" si="21"/>
        <v/>
      </c>
      <c r="BX42" s="32" t="str">
        <f t="shared" ca="1" si="22"/>
        <v/>
      </c>
      <c r="BY42" s="32" t="str">
        <f t="shared" ca="1" si="23"/>
        <v/>
      </c>
      <c r="BZ42" s="32" t="str">
        <f t="shared" ca="1" si="24"/>
        <v/>
      </c>
      <c r="CA42" s="32" t="str">
        <f t="shared" ca="1" si="25"/>
        <v/>
      </c>
      <c r="CB42" s="32" t="str">
        <f t="shared" ca="1" si="26"/>
        <v/>
      </c>
      <c r="CC42" s="32" t="str">
        <f t="shared" ca="1" si="27"/>
        <v/>
      </c>
      <c r="CD42" s="32" t="str">
        <f t="shared" ca="1" si="28"/>
        <v/>
      </c>
      <c r="CE42" s="32" t="str">
        <f t="shared" ca="1" si="29"/>
        <v/>
      </c>
      <c r="CF42" s="32" t="str">
        <f t="shared" ca="1" si="30"/>
        <v/>
      </c>
      <c r="CG42" s="32" t="str">
        <f t="shared" ca="1" si="31"/>
        <v/>
      </c>
      <c r="CH42" s="32" t="str">
        <f t="shared" ca="1" si="32"/>
        <v/>
      </c>
      <c r="CI42" s="32" t="str">
        <f t="shared" ca="1" si="33"/>
        <v/>
      </c>
      <c r="CJ42" s="32" t="str">
        <f t="shared" ca="1" si="34"/>
        <v/>
      </c>
      <c r="CK42" s="32" t="str">
        <f t="shared" ca="1" si="35"/>
        <v/>
      </c>
      <c r="CL42" s="32" t="str">
        <f t="shared" ca="1" si="36"/>
        <v/>
      </c>
      <c r="CM42" s="32" t="str">
        <f t="shared" ca="1" si="37"/>
        <v/>
      </c>
      <c r="CN42" s="32" t="str">
        <f t="shared" ca="1" si="38"/>
        <v/>
      </c>
      <c r="CO42" s="32" t="str">
        <f t="shared" ca="1" si="39"/>
        <v/>
      </c>
      <c r="CP42" s="32" t="str">
        <f t="shared" ca="1" si="40"/>
        <v/>
      </c>
      <c r="CQ42" s="32" t="str">
        <f t="shared" ca="1" si="41"/>
        <v/>
      </c>
      <c r="CR42" s="32" t="str">
        <f t="shared" ca="1" si="42"/>
        <v/>
      </c>
      <c r="CS42" s="32" t="str">
        <f t="shared" ca="1" si="43"/>
        <v/>
      </c>
      <c r="CT42" s="32" t="str">
        <f t="shared" ca="1" si="44"/>
        <v/>
      </c>
      <c r="CU42" s="32" t="str">
        <f t="shared" ca="1" si="45"/>
        <v/>
      </c>
      <c r="CV42" s="32" t="str">
        <f t="shared" ca="1" si="46"/>
        <v/>
      </c>
      <c r="CW42" s="32" t="str">
        <f t="shared" ca="1" si="47"/>
        <v/>
      </c>
      <c r="CX42" s="32" t="str">
        <f t="shared" ca="1" si="48"/>
        <v/>
      </c>
      <c r="CY42" s="32" t="str">
        <f t="shared" ca="1" si="49"/>
        <v/>
      </c>
      <c r="CZ42" s="32" t="str">
        <f t="shared" ca="1" si="50"/>
        <v/>
      </c>
      <c r="DA42" s="32" t="str">
        <f t="shared" ca="1" si="51"/>
        <v/>
      </c>
      <c r="DB42" s="32"/>
      <c r="DC42" s="32"/>
      <c r="DD42" s="32"/>
      <c r="DE42" s="31">
        <f t="shared" si="102"/>
        <v>99</v>
      </c>
      <c r="DG42" s="32">
        <f t="shared" ca="1" si="103"/>
        <v>0.37583814461954285</v>
      </c>
      <c r="DH42" s="32">
        <f t="shared" ca="1" si="52"/>
        <v>0.41351778945501377</v>
      </c>
      <c r="DI42" s="32">
        <f t="shared" ca="1" si="53"/>
        <v>0.45168245826710479</v>
      </c>
      <c r="DJ42" s="32">
        <f t="shared" ca="1" si="54"/>
        <v>0.49168382464198335</v>
      </c>
      <c r="DK42" s="32">
        <f t="shared" ca="1" si="55"/>
        <v>0.5314985913895145</v>
      </c>
      <c r="DL42" s="32">
        <f t="shared" ca="1" si="56"/>
        <v>0.57326471747041696</v>
      </c>
      <c r="DM42" s="32">
        <f t="shared" ca="1" si="57"/>
        <v>0.61368517988763649</v>
      </c>
      <c r="DN42" s="32">
        <f t="shared" ca="1" si="58"/>
        <v>0.64004488030537465</v>
      </c>
      <c r="DO42" s="32">
        <f t="shared" ca="1" si="59"/>
        <v>0.68780516841833361</v>
      </c>
      <c r="DP42" s="32">
        <f t="shared" ca="1" si="60"/>
        <v>0.7794796429884554</v>
      </c>
      <c r="DQ42" s="32">
        <f t="shared" ca="1" si="61"/>
        <v>0.84539940802752722</v>
      </c>
      <c r="DR42" s="32"/>
      <c r="DS42" s="32" t="str">
        <f t="shared" ca="1" si="63"/>
        <v/>
      </c>
      <c r="DT42" s="32" t="str">
        <f t="shared" ca="1" si="64"/>
        <v/>
      </c>
      <c r="DU42" s="32" t="str">
        <f t="shared" ca="1" si="65"/>
        <v/>
      </c>
      <c r="DV42" s="32" t="str">
        <f t="shared" ca="1" si="66"/>
        <v/>
      </c>
      <c r="DW42" s="32" t="str">
        <f t="shared" ca="1" si="67"/>
        <v/>
      </c>
      <c r="DX42" s="32" t="str">
        <f t="shared" ca="1" si="68"/>
        <v/>
      </c>
      <c r="DY42" s="32" t="str">
        <f t="shared" ca="1" si="69"/>
        <v/>
      </c>
      <c r="DZ42" s="32" t="str">
        <f t="shared" ca="1" si="70"/>
        <v/>
      </c>
      <c r="EA42" s="32" t="str">
        <f t="shared" ca="1" si="71"/>
        <v/>
      </c>
      <c r="EB42" s="32" t="str">
        <f t="shared" ca="1" si="72"/>
        <v/>
      </c>
      <c r="EC42" s="32" t="str">
        <f t="shared" ca="1" si="73"/>
        <v/>
      </c>
      <c r="ED42" s="32" t="str">
        <f t="shared" ca="1" si="74"/>
        <v/>
      </c>
      <c r="EE42" s="32" t="str">
        <f t="shared" ca="1" si="75"/>
        <v/>
      </c>
      <c r="EF42" s="32" t="str">
        <f t="shared" ca="1" si="76"/>
        <v/>
      </c>
      <c r="EG42" s="32" t="str">
        <f t="shared" ca="1" si="77"/>
        <v/>
      </c>
      <c r="EH42" s="32" t="str">
        <f t="shared" ca="1" si="78"/>
        <v/>
      </c>
      <c r="EI42" s="32" t="str">
        <f t="shared" ca="1" si="79"/>
        <v/>
      </c>
      <c r="EJ42" s="32" t="str">
        <f t="shared" ca="1" si="80"/>
        <v/>
      </c>
      <c r="EK42" s="32" t="str">
        <f t="shared" ca="1" si="81"/>
        <v/>
      </c>
      <c r="EL42" s="32" t="str">
        <f t="shared" ca="1" si="82"/>
        <v/>
      </c>
      <c r="EM42" s="32" t="str">
        <f t="shared" ca="1" si="83"/>
        <v/>
      </c>
      <c r="EN42" s="32" t="str">
        <f t="shared" ca="1" si="84"/>
        <v/>
      </c>
      <c r="EO42" s="32" t="str">
        <f t="shared" ca="1" si="85"/>
        <v/>
      </c>
      <c r="EP42" s="32" t="str">
        <f t="shared" ca="1" si="86"/>
        <v/>
      </c>
      <c r="EQ42" s="32" t="str">
        <f t="shared" ca="1" si="87"/>
        <v/>
      </c>
      <c r="ER42" s="32" t="str">
        <f t="shared" ca="1" si="88"/>
        <v/>
      </c>
      <c r="ES42" s="32" t="str">
        <f t="shared" ca="1" si="89"/>
        <v/>
      </c>
      <c r="ET42" s="32" t="str">
        <f t="shared" ca="1" si="90"/>
        <v/>
      </c>
      <c r="EU42" s="32" t="str">
        <f t="shared" ca="1" si="91"/>
        <v/>
      </c>
      <c r="EV42" s="32" t="str">
        <f t="shared" ca="1" si="92"/>
        <v/>
      </c>
      <c r="EW42" s="32" t="str">
        <f t="shared" ca="1" si="93"/>
        <v/>
      </c>
      <c r="EX42" s="32" t="str">
        <f t="shared" ca="1" si="94"/>
        <v/>
      </c>
      <c r="EY42" s="32" t="str">
        <f t="shared" ca="1" si="95"/>
        <v/>
      </c>
      <c r="EZ42" s="32" t="str">
        <f t="shared" ca="1" si="96"/>
        <v/>
      </c>
      <c r="FA42" s="32" t="str">
        <f t="shared" ca="1" si="97"/>
        <v/>
      </c>
      <c r="FB42" s="32" t="str">
        <f t="shared" ca="1" si="98"/>
        <v/>
      </c>
      <c r="FC42" s="32" t="str">
        <f t="shared" ca="1" si="99"/>
        <v/>
      </c>
      <c r="FD42" s="32" t="str">
        <f t="shared" ca="1" si="100"/>
        <v/>
      </c>
      <c r="FE42" s="32"/>
    </row>
    <row r="43" spans="1:161" x14ac:dyDescent="0.25">
      <c r="A43" s="31">
        <f>'2a) female mx'!CP43</f>
        <v>100</v>
      </c>
      <c r="B43" s="32">
        <f>'2a) female mx'!CQ43</f>
        <v>0.41293029512464441</v>
      </c>
      <c r="C43" s="32">
        <f>'2a) female mx'!CR43</f>
        <v>0.41322393788229334</v>
      </c>
      <c r="D43" s="32">
        <f>'2a) female mx'!CS43</f>
        <v>0.41351778945501377</v>
      </c>
      <c r="E43" s="32">
        <f>'2a) female mx'!CT43</f>
        <v>0.41381184999129828</v>
      </c>
      <c r="F43" s="32">
        <f>'2a) female mx'!CU43</f>
        <v>0.41410611963974481</v>
      </c>
      <c r="G43" s="32">
        <f>'2a) female mx'!CV43</f>
        <v>0.41440059854905709</v>
      </c>
      <c r="H43" s="32">
        <f>'2a) female mx'!CW43</f>
        <v>0.41469528686804469</v>
      </c>
      <c r="I43" s="32">
        <f>'2a) female mx'!CX43</f>
        <v>0.41499018474562277</v>
      </c>
      <c r="J43" s="32">
        <f>'2a) female mx'!CY43</f>
        <v>0.41528529233081246</v>
      </c>
      <c r="K43" s="32">
        <f>'2a) female mx'!CZ43</f>
        <v>0.41558060977274119</v>
      </c>
      <c r="L43" s="32">
        <f>'2a) female mx'!DA43</f>
        <v>0.41587613722064198</v>
      </c>
      <c r="M43" s="32">
        <f>'2a) female mx'!DB43</f>
        <v>0.41617187482385409</v>
      </c>
      <c r="N43" s="32">
        <f>'2a) female mx'!DC43</f>
        <v>0.4164678227318232</v>
      </c>
      <c r="O43" s="32">
        <f>'2a) female mx'!DD43</f>
        <v>0.41676398109410107</v>
      </c>
      <c r="P43" s="32">
        <f>'2a) female mx'!DE43</f>
        <v>0.41706035006034581</v>
      </c>
      <c r="Q43" s="32">
        <f>'2a) female mx'!DF43</f>
        <v>0.41735692978032191</v>
      </c>
      <c r="R43" s="32">
        <f>'2a) female mx'!DG43</f>
        <v>0.41765372040390064</v>
      </c>
      <c r="S43" s="32">
        <f>'2a) female mx'!DH43</f>
        <v>0.41795072208105949</v>
      </c>
      <c r="T43" s="32">
        <f>'2a) female mx'!DI43</f>
        <v>0.41824793496188289</v>
      </c>
      <c r="U43" s="32">
        <f>'2a) female mx'!DJ43</f>
        <v>0.41854535919656183</v>
      </c>
      <c r="V43" s="32">
        <f>'2a) female mx'!DK43</f>
        <v>0.41884299493539401</v>
      </c>
      <c r="W43" s="32">
        <f>'2a) female mx'!DL43</f>
        <v>0.41914084232878435</v>
      </c>
      <c r="X43" s="32">
        <f>'2a) female mx'!DM43</f>
        <v>0.41943890152724439</v>
      </c>
      <c r="Y43" s="32">
        <f>'2a) female mx'!DN43</f>
        <v>0.41973717268139288</v>
      </c>
      <c r="Z43" s="32">
        <f>'2a) female mx'!DO43</f>
        <v>0.42003565594195558</v>
      </c>
      <c r="AA43" s="32">
        <f>'2a) female mx'!DP43</f>
        <v>0.42033435145976555</v>
      </c>
      <c r="AB43" s="32">
        <f>'2a) female mx'!DQ43</f>
        <v>0.42063325938576301</v>
      </c>
      <c r="AC43" s="32">
        <f>'2a) female mx'!DR43</f>
        <v>0.42093237987099552</v>
      </c>
      <c r="AD43" s="32">
        <f>'2a) female mx'!DS43</f>
        <v>0.42123171306661805</v>
      </c>
      <c r="AE43" s="32">
        <f>'2a) female mx'!DT43</f>
        <v>0.42153125912389333</v>
      </c>
      <c r="AF43" s="32">
        <f>'2a) female mx'!DU43</f>
        <v>0.42183101819419105</v>
      </c>
      <c r="AG43" s="32">
        <f>'2a) female mx'!DV43</f>
        <v>0.42213099042898922</v>
      </c>
      <c r="AH43" s="32">
        <f>'2a) female mx'!DW43</f>
        <v>0.42243117597987312</v>
      </c>
      <c r="AI43" s="32">
        <f>'2a) female mx'!DX43</f>
        <v>0.42273157499853592</v>
      </c>
      <c r="AJ43" s="32">
        <f>'2a) female mx'!DY43</f>
        <v>0.42303218763677891</v>
      </c>
      <c r="AK43" s="32">
        <f>'2a) female mx'!DZ43</f>
        <v>0.42333301404651091</v>
      </c>
      <c r="AL43" s="32">
        <f>'2a) female mx'!EA43</f>
        <v>0.42363405437974905</v>
      </c>
      <c r="AM43" s="32">
        <f>'2a) female mx'!EB43</f>
        <v>0.42393530878861846</v>
      </c>
      <c r="AN43" s="32">
        <f>'2a) female mx'!EC43</f>
        <v>0.42423677742535254</v>
      </c>
      <c r="AO43" s="32">
        <f>'2a) female mx'!ED43</f>
        <v>0.42453846044229293</v>
      </c>
      <c r="AP43" s="32">
        <f>'2a) female mx'!EE43</f>
        <v>0.42484035799188952</v>
      </c>
      <c r="AQ43" s="32">
        <f>'2a) female mx'!EF43</f>
        <v>0.42514247022670054</v>
      </c>
      <c r="AR43" s="32">
        <f>'2a) female mx'!EG43</f>
        <v>0.42544479729939289</v>
      </c>
      <c r="AS43" s="32">
        <f>'2a) female mx'!EH43</f>
        <v>0.42574733936274217</v>
      </c>
      <c r="AT43" s="32">
        <f>'2a) female mx'!EI43</f>
        <v>0.42605009656963205</v>
      </c>
      <c r="AU43" s="32">
        <f>'2a) female mx'!EJ43</f>
        <v>0.42635306907305542</v>
      </c>
      <c r="AV43" s="32">
        <f>'2a) female mx'!EK43</f>
        <v>0.42665625702611398</v>
      </c>
      <c r="AW43" s="32">
        <f>'2a) female mx'!EL43</f>
        <v>0.42695966058201801</v>
      </c>
      <c r="AX43" s="32">
        <f>'2a) female mx'!EM43</f>
        <v>0.42726327989408697</v>
      </c>
      <c r="AY43" s="32">
        <f>'2a) female mx'!EN43</f>
        <v>0.42756711511574913</v>
      </c>
      <c r="AZ43" s="32">
        <f>'2a) female mx'!EO43</f>
        <v>0.42787116640054201</v>
      </c>
      <c r="BB43" s="31">
        <f t="shared" si="101"/>
        <v>100</v>
      </c>
      <c r="BC43" s="32">
        <v>0</v>
      </c>
      <c r="BD43" s="32">
        <f t="shared" ca="1" si="104"/>
        <v>0.41293029512464441</v>
      </c>
      <c r="BE43" s="32">
        <f t="shared" ca="1" si="3"/>
        <v>0.45061161510686554</v>
      </c>
      <c r="BF43" s="32">
        <f t="shared" ca="1" si="4"/>
        <v>0.49032113533866234</v>
      </c>
      <c r="BG43" s="32">
        <f t="shared" ca="1" si="5"/>
        <v>0.52960054718598171</v>
      </c>
      <c r="BH43" s="32">
        <f t="shared" ca="1" si="6"/>
        <v>0.57102865642456524</v>
      </c>
      <c r="BI43" s="32">
        <f t="shared" ca="1" si="7"/>
        <v>0.61064040694894939</v>
      </c>
      <c r="BJ43" s="32">
        <f t="shared" ca="1" si="8"/>
        <v>0.63761810619159687</v>
      </c>
      <c r="BK43" s="32">
        <f t="shared" ca="1" si="9"/>
        <v>0.68474483389508745</v>
      </c>
      <c r="BL43" s="32">
        <f t="shared" ca="1" si="10"/>
        <v>0.77045462958056221</v>
      </c>
      <c r="BM43" s="32">
        <f t="shared" ca="1" si="11"/>
        <v>0.83548042295675351</v>
      </c>
      <c r="BN43" s="32"/>
      <c r="BO43" s="32" t="str">
        <f t="shared" ca="1" si="13"/>
        <v/>
      </c>
      <c r="BP43" s="32" t="str">
        <f t="shared" ca="1" si="14"/>
        <v/>
      </c>
      <c r="BQ43" s="32" t="str">
        <f t="shared" ca="1" si="15"/>
        <v/>
      </c>
      <c r="BR43" s="32" t="str">
        <f t="shared" ca="1" si="16"/>
        <v/>
      </c>
      <c r="BS43" s="32" t="str">
        <f t="shared" ca="1" si="17"/>
        <v/>
      </c>
      <c r="BT43" s="32" t="str">
        <f t="shared" ca="1" si="18"/>
        <v/>
      </c>
      <c r="BU43" s="32" t="str">
        <f t="shared" ca="1" si="19"/>
        <v/>
      </c>
      <c r="BV43" s="32" t="str">
        <f t="shared" ca="1" si="20"/>
        <v/>
      </c>
      <c r="BW43" s="32" t="str">
        <f t="shared" ca="1" si="21"/>
        <v/>
      </c>
      <c r="BX43" s="32" t="str">
        <f t="shared" ca="1" si="22"/>
        <v/>
      </c>
      <c r="BY43" s="32" t="str">
        <f t="shared" ca="1" si="23"/>
        <v/>
      </c>
      <c r="BZ43" s="32" t="str">
        <f t="shared" ca="1" si="24"/>
        <v/>
      </c>
      <c r="CA43" s="32" t="str">
        <f t="shared" ca="1" si="25"/>
        <v/>
      </c>
      <c r="CB43" s="32" t="str">
        <f t="shared" ca="1" si="26"/>
        <v/>
      </c>
      <c r="CC43" s="32" t="str">
        <f t="shared" ca="1" si="27"/>
        <v/>
      </c>
      <c r="CD43" s="32" t="str">
        <f t="shared" ca="1" si="28"/>
        <v/>
      </c>
      <c r="CE43" s="32" t="str">
        <f t="shared" ca="1" si="29"/>
        <v/>
      </c>
      <c r="CF43" s="32" t="str">
        <f t="shared" ca="1" si="30"/>
        <v/>
      </c>
      <c r="CG43" s="32" t="str">
        <f t="shared" ca="1" si="31"/>
        <v/>
      </c>
      <c r="CH43" s="32" t="str">
        <f t="shared" ca="1" si="32"/>
        <v/>
      </c>
      <c r="CI43" s="32" t="str">
        <f t="shared" ca="1" si="33"/>
        <v/>
      </c>
      <c r="CJ43" s="32" t="str">
        <f t="shared" ca="1" si="34"/>
        <v/>
      </c>
      <c r="CK43" s="32" t="str">
        <f t="shared" ca="1" si="35"/>
        <v/>
      </c>
      <c r="CL43" s="32" t="str">
        <f t="shared" ca="1" si="36"/>
        <v/>
      </c>
      <c r="CM43" s="32" t="str">
        <f t="shared" ca="1" si="37"/>
        <v/>
      </c>
      <c r="CN43" s="32" t="str">
        <f t="shared" ca="1" si="38"/>
        <v/>
      </c>
      <c r="CO43" s="32" t="str">
        <f t="shared" ca="1" si="39"/>
        <v/>
      </c>
      <c r="CP43" s="32" t="str">
        <f t="shared" ca="1" si="40"/>
        <v/>
      </c>
      <c r="CQ43" s="32" t="str">
        <f t="shared" ca="1" si="41"/>
        <v/>
      </c>
      <c r="CR43" s="32" t="str">
        <f t="shared" ca="1" si="42"/>
        <v/>
      </c>
      <c r="CS43" s="32" t="str">
        <f t="shared" ca="1" si="43"/>
        <v/>
      </c>
      <c r="CT43" s="32" t="str">
        <f t="shared" ca="1" si="44"/>
        <v/>
      </c>
      <c r="CU43" s="32" t="str">
        <f t="shared" ca="1" si="45"/>
        <v/>
      </c>
      <c r="CV43" s="32" t="str">
        <f t="shared" ca="1" si="46"/>
        <v/>
      </c>
      <c r="CW43" s="32" t="str">
        <f t="shared" ca="1" si="47"/>
        <v/>
      </c>
      <c r="CX43" s="32" t="str">
        <f t="shared" ca="1" si="48"/>
        <v/>
      </c>
      <c r="CY43" s="32" t="str">
        <f t="shared" ca="1" si="49"/>
        <v/>
      </c>
      <c r="CZ43" s="32" t="str">
        <f t="shared" ca="1" si="50"/>
        <v/>
      </c>
      <c r="DA43" s="32" t="str">
        <f t="shared" ca="1" si="51"/>
        <v/>
      </c>
      <c r="DB43" s="32"/>
      <c r="DC43" s="32"/>
      <c r="DD43" s="32"/>
      <c r="DE43" s="31">
        <f t="shared" si="102"/>
        <v>100</v>
      </c>
      <c r="DG43" s="32">
        <f t="shared" ca="1" si="103"/>
        <v>0.41322393788229334</v>
      </c>
      <c r="DH43" s="32">
        <f t="shared" ca="1" si="52"/>
        <v>0.45114671896754321</v>
      </c>
      <c r="DI43" s="32">
        <f t="shared" ca="1" si="53"/>
        <v>0.49100200725263127</v>
      </c>
      <c r="DJ43" s="32">
        <f t="shared" ca="1" si="54"/>
        <v>0.5305487205040319</v>
      </c>
      <c r="DK43" s="32">
        <f t="shared" ca="1" si="55"/>
        <v>0.57214559457601366</v>
      </c>
      <c r="DL43" s="32">
        <f t="shared" ca="1" si="56"/>
        <v>0.61216090040537996</v>
      </c>
      <c r="DM43" s="32">
        <f t="shared" ca="1" si="57"/>
        <v>0.63883034090276303</v>
      </c>
      <c r="DN43" s="32">
        <f t="shared" ca="1" si="58"/>
        <v>0.68627329527003633</v>
      </c>
      <c r="DO43" s="32">
        <f t="shared" ca="1" si="59"/>
        <v>0.77495399837942591</v>
      </c>
      <c r="DP43" s="32">
        <f t="shared" ca="1" si="60"/>
        <v>0.84042528221503854</v>
      </c>
      <c r="DQ43" s="32"/>
      <c r="DR43" s="32" t="str">
        <f t="shared" ca="1" si="62"/>
        <v/>
      </c>
      <c r="DS43" s="32" t="str">
        <f t="shared" ca="1" si="63"/>
        <v/>
      </c>
      <c r="DT43" s="32" t="str">
        <f t="shared" ca="1" si="64"/>
        <v/>
      </c>
      <c r="DU43" s="32" t="str">
        <f t="shared" ca="1" si="65"/>
        <v/>
      </c>
      <c r="DV43" s="32" t="str">
        <f t="shared" ca="1" si="66"/>
        <v/>
      </c>
      <c r="DW43" s="32" t="str">
        <f t="shared" ca="1" si="67"/>
        <v/>
      </c>
      <c r="DX43" s="32" t="str">
        <f t="shared" ca="1" si="68"/>
        <v/>
      </c>
      <c r="DY43" s="32" t="str">
        <f t="shared" ca="1" si="69"/>
        <v/>
      </c>
      <c r="DZ43" s="32" t="str">
        <f t="shared" ca="1" si="70"/>
        <v/>
      </c>
      <c r="EA43" s="32" t="str">
        <f t="shared" ca="1" si="71"/>
        <v/>
      </c>
      <c r="EB43" s="32" t="str">
        <f t="shared" ca="1" si="72"/>
        <v/>
      </c>
      <c r="EC43" s="32" t="str">
        <f t="shared" ca="1" si="73"/>
        <v/>
      </c>
      <c r="ED43" s="32" t="str">
        <f t="shared" ca="1" si="74"/>
        <v/>
      </c>
      <c r="EE43" s="32" t="str">
        <f t="shared" ca="1" si="75"/>
        <v/>
      </c>
      <c r="EF43" s="32" t="str">
        <f t="shared" ca="1" si="76"/>
        <v/>
      </c>
      <c r="EG43" s="32" t="str">
        <f t="shared" ca="1" si="77"/>
        <v/>
      </c>
      <c r="EH43" s="32" t="str">
        <f t="shared" ca="1" si="78"/>
        <v/>
      </c>
      <c r="EI43" s="32" t="str">
        <f t="shared" ca="1" si="79"/>
        <v/>
      </c>
      <c r="EJ43" s="32" t="str">
        <f t="shared" ca="1" si="80"/>
        <v/>
      </c>
      <c r="EK43" s="32" t="str">
        <f t="shared" ca="1" si="81"/>
        <v/>
      </c>
      <c r="EL43" s="32" t="str">
        <f t="shared" ca="1" si="82"/>
        <v/>
      </c>
      <c r="EM43" s="32" t="str">
        <f t="shared" ca="1" si="83"/>
        <v/>
      </c>
      <c r="EN43" s="32" t="str">
        <f t="shared" ca="1" si="84"/>
        <v/>
      </c>
      <c r="EO43" s="32" t="str">
        <f t="shared" ca="1" si="85"/>
        <v/>
      </c>
      <c r="EP43" s="32" t="str">
        <f t="shared" ca="1" si="86"/>
        <v/>
      </c>
      <c r="EQ43" s="32" t="str">
        <f t="shared" ca="1" si="87"/>
        <v/>
      </c>
      <c r="ER43" s="32" t="str">
        <f t="shared" ca="1" si="88"/>
        <v/>
      </c>
      <c r="ES43" s="32" t="str">
        <f t="shared" ca="1" si="89"/>
        <v/>
      </c>
      <c r="ET43" s="32" t="str">
        <f t="shared" ca="1" si="90"/>
        <v/>
      </c>
      <c r="EU43" s="32" t="str">
        <f t="shared" ca="1" si="91"/>
        <v/>
      </c>
      <c r="EV43" s="32" t="str">
        <f t="shared" ca="1" si="92"/>
        <v/>
      </c>
      <c r="EW43" s="32" t="str">
        <f t="shared" ca="1" si="93"/>
        <v/>
      </c>
      <c r="EX43" s="32" t="str">
        <f t="shared" ca="1" si="94"/>
        <v/>
      </c>
      <c r="EY43" s="32" t="str">
        <f t="shared" ca="1" si="95"/>
        <v/>
      </c>
      <c r="EZ43" s="32" t="str">
        <f t="shared" ca="1" si="96"/>
        <v/>
      </c>
      <c r="FA43" s="32" t="str">
        <f t="shared" ca="1" si="97"/>
        <v/>
      </c>
      <c r="FB43" s="32" t="str">
        <f t="shared" ca="1" si="98"/>
        <v/>
      </c>
      <c r="FC43" s="32" t="str">
        <f t="shared" ca="1" si="99"/>
        <v/>
      </c>
      <c r="FD43" s="32" t="str">
        <f t="shared" ca="1" si="100"/>
        <v/>
      </c>
      <c r="FE43" s="32"/>
    </row>
    <row r="44" spans="1:161" x14ac:dyDescent="0.25">
      <c r="A44" s="31">
        <f>'2a) female mx'!CP44</f>
        <v>101</v>
      </c>
      <c r="B44" s="32">
        <f>'2a) female mx'!CQ44</f>
        <v>0.45007714593137921</v>
      </c>
      <c r="C44" s="32">
        <f>'2a) female mx'!CR44</f>
        <v>0.45061161510686554</v>
      </c>
      <c r="D44" s="32">
        <f>'2a) female mx'!CS44</f>
        <v>0.45114671896754321</v>
      </c>
      <c r="E44" s="32">
        <f>'2a) female mx'!CT44</f>
        <v>0.45168245826710479</v>
      </c>
      <c r="F44" s="32">
        <f>'2a) female mx'!CU44</f>
        <v>0.45221883376013733</v>
      </c>
      <c r="G44" s="32">
        <f>'2a) female mx'!CV44</f>
        <v>0.45275584620212428</v>
      </c>
      <c r="H44" s="32">
        <f>'2a) female mx'!CW44</f>
        <v>0.45329349634944621</v>
      </c>
      <c r="I44" s="32">
        <f>'2a) female mx'!CX44</f>
        <v>0.45383178495938181</v>
      </c>
      <c r="J44" s="32">
        <f>'2a) female mx'!CY44</f>
        <v>0.45437071279010904</v>
      </c>
      <c r="K44" s="32">
        <f>'2a) female mx'!CZ44</f>
        <v>0.45491028060070621</v>
      </c>
      <c r="L44" s="32">
        <f>'2a) female mx'!DA44</f>
        <v>0.45545048915115316</v>
      </c>
      <c r="M44" s="32">
        <f>'2a) female mx'!DB44</f>
        <v>0.45599133920233209</v>
      </c>
      <c r="N44" s="32">
        <f>'2a) female mx'!DC44</f>
        <v>0.45653283151602869</v>
      </c>
      <c r="O44" s="32">
        <f>'2a) female mx'!DD44</f>
        <v>0.45707496685493343</v>
      </c>
      <c r="P44" s="32">
        <f>'2a) female mx'!DE44</f>
        <v>0.45761774598264238</v>
      </c>
      <c r="Q44" s="32">
        <f>'2a) female mx'!DF44</f>
        <v>0.45816116966365839</v>
      </c>
      <c r="R44" s="32">
        <f>'2a) female mx'!DG44</f>
        <v>0.45870523866339225</v>
      </c>
      <c r="S44" s="32">
        <f>'2a) female mx'!DH44</f>
        <v>0.45924995374816363</v>
      </c>
      <c r="T44" s="32">
        <f>'2a) female mx'!DI44</f>
        <v>0.4597953156852021</v>
      </c>
      <c r="U44" s="32">
        <f>'2a) female mx'!DJ44</f>
        <v>0.46034132524264842</v>
      </c>
      <c r="V44" s="32">
        <f>'2a) female mx'!DK44</f>
        <v>0.46088798318955571</v>
      </c>
      <c r="W44" s="32">
        <f>'2a) female mx'!DL44</f>
        <v>0.46143529029588987</v>
      </c>
      <c r="X44" s="32">
        <f>'2a) female mx'!DM44</f>
        <v>0.46198324733253154</v>
      </c>
      <c r="Y44" s="32">
        <f>'2a) female mx'!DN44</f>
        <v>0.46253185507127675</v>
      </c>
      <c r="Z44" s="32">
        <f>'2a) female mx'!DO44</f>
        <v>0.46308111428483778</v>
      </c>
      <c r="AA44" s="32">
        <f>'2a) female mx'!DP44</f>
        <v>0.46363102574684478</v>
      </c>
      <c r="AB44" s="32">
        <f>'2a) female mx'!DQ44</f>
        <v>0.46418159023184652</v>
      </c>
      <c r="AC44" s="32">
        <f>'2a) female mx'!DR44</f>
        <v>0.46473280851531151</v>
      </c>
      <c r="AD44" s="32">
        <f>'2a) female mx'!DS44</f>
        <v>0.46528468137362916</v>
      </c>
      <c r="AE44" s="32">
        <f>'2a) female mx'!DT44</f>
        <v>0.46583720958411085</v>
      </c>
      <c r="AF44" s="32">
        <f>'2a) female mx'!DU44</f>
        <v>0.46639039392499093</v>
      </c>
      <c r="AG44" s="32">
        <f>'2a) female mx'!DV44</f>
        <v>0.46694423517542805</v>
      </c>
      <c r="AH44" s="32">
        <f>'2a) female mx'!DW44</f>
        <v>0.46749873411550597</v>
      </c>
      <c r="AI44" s="32">
        <f>'2a) female mx'!DX44</f>
        <v>0.46805389152623511</v>
      </c>
      <c r="AJ44" s="32">
        <f>'2a) female mx'!DY44</f>
        <v>0.46860970818955289</v>
      </c>
      <c r="AK44" s="32">
        <f>'2a) female mx'!DZ44</f>
        <v>0.46916618488832551</v>
      </c>
      <c r="AL44" s="32">
        <f>'2a) female mx'!EA44</f>
        <v>0.46972332240634906</v>
      </c>
      <c r="AM44" s="32">
        <f>'2a) female mx'!EB44</f>
        <v>0.47028112152834989</v>
      </c>
      <c r="AN44" s="32">
        <f>'2a) female mx'!EC44</f>
        <v>0.47083958303998674</v>
      </c>
      <c r="AO44" s="32">
        <f>'2a) female mx'!ED44</f>
        <v>0.47139870772785097</v>
      </c>
      <c r="AP44" s="32">
        <f>'2a) female mx'!EE44</f>
        <v>0.47195849637946796</v>
      </c>
      <c r="AQ44" s="32">
        <f>'2a) female mx'!EF44</f>
        <v>0.47251894978329873</v>
      </c>
      <c r="AR44" s="32">
        <f>'2a) female mx'!EG44</f>
        <v>0.4730800687287402</v>
      </c>
      <c r="AS44" s="32">
        <f>'2a) female mx'!EH44</f>
        <v>0.47364185400612679</v>
      </c>
      <c r="AT44" s="32">
        <f>'2a) female mx'!EI44</f>
        <v>0.47420430640673156</v>
      </c>
      <c r="AU44" s="32">
        <f>'2a) female mx'!EJ44</f>
        <v>0.47476742672276712</v>
      </c>
      <c r="AV44" s="32">
        <f>'2a) female mx'!EK44</f>
        <v>0.47533121574738679</v>
      </c>
      <c r="AW44" s="32">
        <f>'2a) female mx'!EL44</f>
        <v>0.47589567427468582</v>
      </c>
      <c r="AX44" s="32">
        <f>'2a) female mx'!EM44</f>
        <v>0.47646080309970257</v>
      </c>
      <c r="AY44" s="32">
        <f>'2a) female mx'!EN44</f>
        <v>0.47702660301841926</v>
      </c>
      <c r="AZ44" s="32">
        <f>'2a) female mx'!EO44</f>
        <v>0.47759307482776353</v>
      </c>
      <c r="BB44" s="31">
        <f t="shared" si="101"/>
        <v>101</v>
      </c>
      <c r="BC44" s="32">
        <v>0</v>
      </c>
      <c r="BD44" s="32">
        <f t="shared" ca="1" si="104"/>
        <v>0.45007714593137921</v>
      </c>
      <c r="BE44" s="32">
        <f t="shared" ca="1" si="3"/>
        <v>0.48964120758898672</v>
      </c>
      <c r="BF44" s="32">
        <f t="shared" ca="1" si="4"/>
        <v>0.52865406840154616</v>
      </c>
      <c r="BG44" s="32">
        <f t="shared" ca="1" si="5"/>
        <v>0.56991389875103349</v>
      </c>
      <c r="BH44" s="32">
        <f t="shared" ca="1" si="6"/>
        <v>0.6091236901145628</v>
      </c>
      <c r="BI44" s="32">
        <f t="shared" ca="1" si="7"/>
        <v>0.63640817179852915</v>
      </c>
      <c r="BJ44" s="32">
        <f t="shared" ca="1" si="8"/>
        <v>0.68321977669481759</v>
      </c>
      <c r="BK44" s="32">
        <f t="shared" ca="1" si="9"/>
        <v>0.76598138403498905</v>
      </c>
      <c r="BL44" s="32">
        <f t="shared" ca="1" si="10"/>
        <v>0.8305646580553393</v>
      </c>
      <c r="BM44" s="32"/>
      <c r="BN44" s="32" t="str">
        <f t="shared" ca="1" si="12"/>
        <v/>
      </c>
      <c r="BO44" s="32" t="str">
        <f t="shared" ca="1" si="13"/>
        <v/>
      </c>
      <c r="BP44" s="32" t="str">
        <f t="shared" ca="1" si="14"/>
        <v/>
      </c>
      <c r="BQ44" s="32" t="str">
        <f t="shared" ca="1" si="15"/>
        <v/>
      </c>
      <c r="BR44" s="32" t="str">
        <f t="shared" ca="1" si="16"/>
        <v/>
      </c>
      <c r="BS44" s="32" t="str">
        <f t="shared" ca="1" si="17"/>
        <v/>
      </c>
      <c r="BT44" s="32" t="str">
        <f t="shared" ca="1" si="18"/>
        <v/>
      </c>
      <c r="BU44" s="32" t="str">
        <f t="shared" ca="1" si="19"/>
        <v/>
      </c>
      <c r="BV44" s="32" t="str">
        <f t="shared" ca="1" si="20"/>
        <v/>
      </c>
      <c r="BW44" s="32" t="str">
        <f t="shared" ca="1" si="21"/>
        <v/>
      </c>
      <c r="BX44" s="32" t="str">
        <f t="shared" ca="1" si="22"/>
        <v/>
      </c>
      <c r="BY44" s="32" t="str">
        <f t="shared" ca="1" si="23"/>
        <v/>
      </c>
      <c r="BZ44" s="32" t="str">
        <f t="shared" ca="1" si="24"/>
        <v/>
      </c>
      <c r="CA44" s="32" t="str">
        <f t="shared" ca="1" si="25"/>
        <v/>
      </c>
      <c r="CB44" s="32" t="str">
        <f t="shared" ca="1" si="26"/>
        <v/>
      </c>
      <c r="CC44" s="32" t="str">
        <f t="shared" ca="1" si="27"/>
        <v/>
      </c>
      <c r="CD44" s="32" t="str">
        <f t="shared" ca="1" si="28"/>
        <v/>
      </c>
      <c r="CE44" s="32" t="str">
        <f t="shared" ca="1" si="29"/>
        <v/>
      </c>
      <c r="CF44" s="32" t="str">
        <f t="shared" ca="1" si="30"/>
        <v/>
      </c>
      <c r="CG44" s="32" t="str">
        <f t="shared" ca="1" si="31"/>
        <v/>
      </c>
      <c r="CH44" s="32" t="str">
        <f t="shared" ca="1" si="32"/>
        <v/>
      </c>
      <c r="CI44" s="32" t="str">
        <f t="shared" ca="1" si="33"/>
        <v/>
      </c>
      <c r="CJ44" s="32" t="str">
        <f t="shared" ca="1" si="34"/>
        <v/>
      </c>
      <c r="CK44" s="32" t="str">
        <f t="shared" ca="1" si="35"/>
        <v/>
      </c>
      <c r="CL44" s="32" t="str">
        <f t="shared" ca="1" si="36"/>
        <v/>
      </c>
      <c r="CM44" s="32" t="str">
        <f t="shared" ca="1" si="37"/>
        <v/>
      </c>
      <c r="CN44" s="32" t="str">
        <f t="shared" ca="1" si="38"/>
        <v/>
      </c>
      <c r="CO44" s="32" t="str">
        <f t="shared" ca="1" si="39"/>
        <v/>
      </c>
      <c r="CP44" s="32" t="str">
        <f t="shared" ca="1" si="40"/>
        <v/>
      </c>
      <c r="CQ44" s="32" t="str">
        <f t="shared" ca="1" si="41"/>
        <v/>
      </c>
      <c r="CR44" s="32" t="str">
        <f t="shared" ca="1" si="42"/>
        <v/>
      </c>
      <c r="CS44" s="32" t="str">
        <f t="shared" ca="1" si="43"/>
        <v/>
      </c>
      <c r="CT44" s="32" t="str">
        <f t="shared" ca="1" si="44"/>
        <v/>
      </c>
      <c r="CU44" s="32" t="str">
        <f t="shared" ca="1" si="45"/>
        <v/>
      </c>
      <c r="CV44" s="32" t="str">
        <f t="shared" ca="1" si="46"/>
        <v/>
      </c>
      <c r="CW44" s="32" t="str">
        <f t="shared" ca="1" si="47"/>
        <v/>
      </c>
      <c r="CX44" s="32" t="str">
        <f t="shared" ca="1" si="48"/>
        <v/>
      </c>
      <c r="CY44" s="32" t="str">
        <f t="shared" ca="1" si="49"/>
        <v/>
      </c>
      <c r="CZ44" s="32" t="str">
        <f t="shared" ca="1" si="50"/>
        <v/>
      </c>
      <c r="DA44" s="32" t="str">
        <f t="shared" ca="1" si="51"/>
        <v/>
      </c>
      <c r="DB44" s="32"/>
      <c r="DC44" s="32"/>
      <c r="DD44" s="32"/>
      <c r="DE44" s="31">
        <f t="shared" si="102"/>
        <v>101</v>
      </c>
      <c r="DG44" s="32">
        <f t="shared" ca="1" si="103"/>
        <v>0.45061161510686554</v>
      </c>
      <c r="DH44" s="32">
        <f t="shared" ca="1" si="52"/>
        <v>0.49032113533866234</v>
      </c>
      <c r="DI44" s="32">
        <f t="shared" ca="1" si="53"/>
        <v>0.52960054718598171</v>
      </c>
      <c r="DJ44" s="32">
        <f t="shared" ca="1" si="54"/>
        <v>0.57102865642456524</v>
      </c>
      <c r="DK44" s="32">
        <f t="shared" ca="1" si="55"/>
        <v>0.61064040694894939</v>
      </c>
      <c r="DL44" s="32">
        <f t="shared" ca="1" si="56"/>
        <v>0.63761810619159687</v>
      </c>
      <c r="DM44" s="32">
        <f t="shared" ca="1" si="57"/>
        <v>0.68474483389508745</v>
      </c>
      <c r="DN44" s="32">
        <f t="shared" ca="1" si="58"/>
        <v>0.77045462958056221</v>
      </c>
      <c r="DO44" s="32">
        <f t="shared" ca="1" si="59"/>
        <v>0.83548042295675351</v>
      </c>
      <c r="DP44" s="32"/>
      <c r="DQ44" s="32" t="str">
        <f t="shared" ca="1" si="61"/>
        <v/>
      </c>
      <c r="DR44" s="32" t="str">
        <f t="shared" ca="1" si="62"/>
        <v/>
      </c>
      <c r="DS44" s="32" t="str">
        <f t="shared" ca="1" si="63"/>
        <v/>
      </c>
      <c r="DT44" s="32" t="str">
        <f t="shared" ca="1" si="64"/>
        <v/>
      </c>
      <c r="DU44" s="32" t="str">
        <f t="shared" ca="1" si="65"/>
        <v/>
      </c>
      <c r="DV44" s="32" t="str">
        <f t="shared" ca="1" si="66"/>
        <v/>
      </c>
      <c r="DW44" s="32" t="str">
        <f t="shared" ca="1" si="67"/>
        <v/>
      </c>
      <c r="DX44" s="32" t="str">
        <f t="shared" ca="1" si="68"/>
        <v/>
      </c>
      <c r="DY44" s="32" t="str">
        <f t="shared" ca="1" si="69"/>
        <v/>
      </c>
      <c r="DZ44" s="32" t="str">
        <f t="shared" ca="1" si="70"/>
        <v/>
      </c>
      <c r="EA44" s="32" t="str">
        <f t="shared" ca="1" si="71"/>
        <v/>
      </c>
      <c r="EB44" s="32" t="str">
        <f t="shared" ca="1" si="72"/>
        <v/>
      </c>
      <c r="EC44" s="32" t="str">
        <f t="shared" ca="1" si="73"/>
        <v/>
      </c>
      <c r="ED44" s="32" t="str">
        <f t="shared" ca="1" si="74"/>
        <v/>
      </c>
      <c r="EE44" s="32" t="str">
        <f t="shared" ca="1" si="75"/>
        <v/>
      </c>
      <c r="EF44" s="32" t="str">
        <f t="shared" ca="1" si="76"/>
        <v/>
      </c>
      <c r="EG44" s="32" t="str">
        <f t="shared" ca="1" si="77"/>
        <v/>
      </c>
      <c r="EH44" s="32" t="str">
        <f t="shared" ca="1" si="78"/>
        <v/>
      </c>
      <c r="EI44" s="32" t="str">
        <f t="shared" ca="1" si="79"/>
        <v/>
      </c>
      <c r="EJ44" s="32" t="str">
        <f t="shared" ca="1" si="80"/>
        <v/>
      </c>
      <c r="EK44" s="32" t="str">
        <f t="shared" ca="1" si="81"/>
        <v/>
      </c>
      <c r="EL44" s="32" t="str">
        <f t="shared" ca="1" si="82"/>
        <v/>
      </c>
      <c r="EM44" s="32" t="str">
        <f t="shared" ca="1" si="83"/>
        <v/>
      </c>
      <c r="EN44" s="32" t="str">
        <f t="shared" ca="1" si="84"/>
        <v/>
      </c>
      <c r="EO44" s="32" t="str">
        <f t="shared" ca="1" si="85"/>
        <v/>
      </c>
      <c r="EP44" s="32" t="str">
        <f t="shared" ca="1" si="86"/>
        <v/>
      </c>
      <c r="EQ44" s="32" t="str">
        <f t="shared" ca="1" si="87"/>
        <v/>
      </c>
      <c r="ER44" s="32" t="str">
        <f t="shared" ca="1" si="88"/>
        <v/>
      </c>
      <c r="ES44" s="32" t="str">
        <f t="shared" ca="1" si="89"/>
        <v/>
      </c>
      <c r="ET44" s="32" t="str">
        <f t="shared" ca="1" si="90"/>
        <v/>
      </c>
      <c r="EU44" s="32" t="str">
        <f t="shared" ca="1" si="91"/>
        <v/>
      </c>
      <c r="EV44" s="32" t="str">
        <f t="shared" ca="1" si="92"/>
        <v/>
      </c>
      <c r="EW44" s="32" t="str">
        <f t="shared" ca="1" si="93"/>
        <v/>
      </c>
      <c r="EX44" s="32" t="str">
        <f t="shared" ca="1" si="94"/>
        <v/>
      </c>
      <c r="EY44" s="32" t="str">
        <f t="shared" ca="1" si="95"/>
        <v/>
      </c>
      <c r="EZ44" s="32" t="str">
        <f t="shared" ca="1" si="96"/>
        <v/>
      </c>
      <c r="FA44" s="32" t="str">
        <f t="shared" ca="1" si="97"/>
        <v/>
      </c>
      <c r="FB44" s="32" t="str">
        <f t="shared" ca="1" si="98"/>
        <v/>
      </c>
      <c r="FC44" s="32" t="str">
        <f t="shared" ca="1" si="99"/>
        <v/>
      </c>
      <c r="FD44" s="32" t="str">
        <f t="shared" ca="1" si="100"/>
        <v/>
      </c>
      <c r="FE44" s="32"/>
    </row>
    <row r="45" spans="1:161" x14ac:dyDescent="0.25">
      <c r="A45" s="31">
        <f>'2a) female mx'!CP45</f>
        <v>102</v>
      </c>
      <c r="B45" s="32">
        <f>'2a) female mx'!CQ45</f>
        <v>0.48896222269433287</v>
      </c>
      <c r="C45" s="32">
        <f>'2a) female mx'!CR45</f>
        <v>0.48964120758898672</v>
      </c>
      <c r="D45" s="32">
        <f>'2a) female mx'!CS45</f>
        <v>0.49032113533866234</v>
      </c>
      <c r="E45" s="32">
        <f>'2a) female mx'!CT45</f>
        <v>0.49100200725263127</v>
      </c>
      <c r="F45" s="32">
        <f>'2a) female mx'!CU45</f>
        <v>0.49168382464198335</v>
      </c>
      <c r="G45" s="32">
        <f>'2a) female mx'!CV45</f>
        <v>0.49236658881962858</v>
      </c>
      <c r="H45" s="32">
        <f>'2a) female mx'!CW45</f>
        <v>0.4930503011003004</v>
      </c>
      <c r="I45" s="32">
        <f>'2a) female mx'!CX45</f>
        <v>0.49373496280055795</v>
      </c>
      <c r="J45" s="32">
        <f>'2a) female mx'!CY45</f>
        <v>0.49442057523878841</v>
      </c>
      <c r="K45" s="32">
        <f>'2a) female mx'!CZ45</f>
        <v>0.49510713973520959</v>
      </c>
      <c r="L45" s="32">
        <f>'2a) female mx'!DA45</f>
        <v>0.49579465761187297</v>
      </c>
      <c r="M45" s="32">
        <f>'2a) female mx'!DB45</f>
        <v>0.49648313019266566</v>
      </c>
      <c r="N45" s="32">
        <f>'2a) female mx'!DC45</f>
        <v>0.49717255880331312</v>
      </c>
      <c r="O45" s="32">
        <f>'2a) female mx'!DD45</f>
        <v>0.49786294477138171</v>
      </c>
      <c r="P45" s="32">
        <f>'2a) female mx'!DE45</f>
        <v>0.49855428942628149</v>
      </c>
      <c r="Q45" s="32">
        <f>'2a) female mx'!DF45</f>
        <v>0.49924659409926819</v>
      </c>
      <c r="R45" s="32">
        <f>'2a) female mx'!DG45</f>
        <v>0.49993986012344666</v>
      </c>
      <c r="S45" s="32">
        <f>'2a) female mx'!DH45</f>
        <v>0.50063408883377236</v>
      </c>
      <c r="T45" s="32">
        <f>'2a) female mx'!DI45</f>
        <v>0.50132928156705525</v>
      </c>
      <c r="U45" s="32">
        <f>'2a) female mx'!DJ45</f>
        <v>0.50202543966196067</v>
      </c>
      <c r="V45" s="32">
        <f>'2a) female mx'!DK45</f>
        <v>0.50272256445901364</v>
      </c>
      <c r="W45" s="32">
        <f>'2a) female mx'!DL45</f>
        <v>0.50342065730060048</v>
      </c>
      <c r="X45" s="32">
        <f>'2a) female mx'!DM45</f>
        <v>0.50411971953097123</v>
      </c>
      <c r="Y45" s="32">
        <f>'2a) female mx'!DN45</f>
        <v>0.50481975249624311</v>
      </c>
      <c r="Z45" s="32">
        <f>'2a) female mx'!DO45</f>
        <v>0.50552075754440218</v>
      </c>
      <c r="AA45" s="32">
        <f>'2a) female mx'!DP45</f>
        <v>0.50622273602530654</v>
      </c>
      <c r="AB45" s="32">
        <f>'2a) female mx'!DQ45</f>
        <v>0.5069256892906886</v>
      </c>
      <c r="AC45" s="32">
        <f>'2a) female mx'!DR45</f>
        <v>0.50762961869415801</v>
      </c>
      <c r="AD45" s="32">
        <f>'2a) female mx'!DS45</f>
        <v>0.50833452559120407</v>
      </c>
      <c r="AE45" s="32">
        <f>'2a) female mx'!DT45</f>
        <v>0.50904041133919808</v>
      </c>
      <c r="AF45" s="32">
        <f>'2a) female mx'!DU45</f>
        <v>0.50974727729739644</v>
      </c>
      <c r="AG45" s="32">
        <f>'2a) female mx'!DV45</f>
        <v>0.51045512482694311</v>
      </c>
      <c r="AH45" s="32">
        <f>'2a) female mx'!DW45</f>
        <v>0.511163955290872</v>
      </c>
      <c r="AI45" s="32">
        <f>'2a) female mx'!DX45</f>
        <v>0.51187377005410961</v>
      </c>
      <c r="AJ45" s="32">
        <f>'2a) female mx'!DY45</f>
        <v>0.51258457048347839</v>
      </c>
      <c r="AK45" s="32">
        <f>'2a) female mx'!DZ45</f>
        <v>0.51329635794769812</v>
      </c>
      <c r="AL45" s="32">
        <f>'2a) female mx'!EA45</f>
        <v>0.51400913381738966</v>
      </c>
      <c r="AM45" s="32">
        <f>'2a) female mx'!EB45</f>
        <v>0.5147228994650771</v>
      </c>
      <c r="AN45" s="32">
        <f>'2a) female mx'!EC45</f>
        <v>0.51543765626519</v>
      </c>
      <c r="AO45" s="32">
        <f>'2a) female mx'!ED45</f>
        <v>0.51615340559406742</v>
      </c>
      <c r="AP45" s="32">
        <f>'2a) female mx'!EE45</f>
        <v>0.51687014882995852</v>
      </c>
      <c r="AQ45" s="32">
        <f>'2a) female mx'!EF45</f>
        <v>0.51758788735302708</v>
      </c>
      <c r="AR45" s="32">
        <f>'2a) female mx'!EG45</f>
        <v>0.5183066225453532</v>
      </c>
      <c r="AS45" s="32">
        <f>'2a) female mx'!EH45</f>
        <v>0.51902635579093637</v>
      </c>
      <c r="AT45" s="32">
        <f>'2a) female mx'!EI45</f>
        <v>0.51974708847569751</v>
      </c>
      <c r="AU45" s="32">
        <f>'2a) female mx'!EJ45</f>
        <v>0.52046882198748223</v>
      </c>
      <c r="AV45" s="32">
        <f>'2a) female mx'!EK45</f>
        <v>0.52119155771606351</v>
      </c>
      <c r="AW45" s="32">
        <f>'2a) female mx'!EL45</f>
        <v>0.5219152970531441</v>
      </c>
      <c r="AX45" s="32">
        <f>'2a) female mx'!EM45</f>
        <v>0.52264004139235942</v>
      </c>
      <c r="AY45" s="32">
        <f>'2a) female mx'!EN45</f>
        <v>0.52336579212927969</v>
      </c>
      <c r="AZ45" s="32">
        <f>'2a) female mx'!EO45</f>
        <v>0.52409255066141358</v>
      </c>
      <c r="BB45" s="31">
        <f t="shared" si="101"/>
        <v>102</v>
      </c>
      <c r="BC45" s="32">
        <v>0</v>
      </c>
      <c r="BD45" s="32">
        <f t="shared" ca="1" si="104"/>
        <v>0.48896222269433287</v>
      </c>
      <c r="BE45" s="32">
        <f t="shared" ca="1" si="3"/>
        <v>0.52770928112232918</v>
      </c>
      <c r="BF45" s="32">
        <f t="shared" ca="1" si="4"/>
        <v>0.56880131729870675</v>
      </c>
      <c r="BG45" s="32">
        <f t="shared" ca="1" si="5"/>
        <v>0.60761074052179598</v>
      </c>
      <c r="BH45" s="32">
        <f t="shared" ca="1" si="6"/>
        <v>0.63520053335851112</v>
      </c>
      <c r="BI45" s="32">
        <f t="shared" ca="1" si="7"/>
        <v>0.68169811608748143</v>
      </c>
      <c r="BJ45" s="32">
        <f t="shared" ca="1" si="8"/>
        <v>0.76153411007157368</v>
      </c>
      <c r="BK45" s="32">
        <f t="shared" ca="1" si="9"/>
        <v>0.82567781632663151</v>
      </c>
      <c r="BL45" s="32"/>
      <c r="BM45" s="32" t="str">
        <f t="shared" ca="1" si="11"/>
        <v/>
      </c>
      <c r="BN45" s="32" t="str">
        <f t="shared" ca="1" si="12"/>
        <v/>
      </c>
      <c r="BO45" s="32" t="str">
        <f t="shared" ca="1" si="13"/>
        <v/>
      </c>
      <c r="BP45" s="32" t="str">
        <f t="shared" ca="1" si="14"/>
        <v/>
      </c>
      <c r="BQ45" s="32" t="str">
        <f t="shared" ca="1" si="15"/>
        <v/>
      </c>
      <c r="BR45" s="32" t="str">
        <f t="shared" ca="1" si="16"/>
        <v/>
      </c>
      <c r="BS45" s="32" t="str">
        <f t="shared" ca="1" si="17"/>
        <v/>
      </c>
      <c r="BT45" s="32" t="str">
        <f t="shared" ca="1" si="18"/>
        <v/>
      </c>
      <c r="BU45" s="32" t="str">
        <f t="shared" ca="1" si="19"/>
        <v/>
      </c>
      <c r="BV45" s="32" t="str">
        <f t="shared" ca="1" si="20"/>
        <v/>
      </c>
      <c r="BW45" s="32" t="str">
        <f t="shared" ca="1" si="21"/>
        <v/>
      </c>
      <c r="BX45" s="32" t="str">
        <f t="shared" ca="1" si="22"/>
        <v/>
      </c>
      <c r="BY45" s="32" t="str">
        <f t="shared" ca="1" si="23"/>
        <v/>
      </c>
      <c r="BZ45" s="32" t="str">
        <f t="shared" ca="1" si="24"/>
        <v/>
      </c>
      <c r="CA45" s="32" t="str">
        <f t="shared" ca="1" si="25"/>
        <v/>
      </c>
      <c r="CB45" s="32" t="str">
        <f t="shared" ca="1" si="26"/>
        <v/>
      </c>
      <c r="CC45" s="32" t="str">
        <f t="shared" ca="1" si="27"/>
        <v/>
      </c>
      <c r="CD45" s="32" t="str">
        <f t="shared" ca="1" si="28"/>
        <v/>
      </c>
      <c r="CE45" s="32" t="str">
        <f t="shared" ca="1" si="29"/>
        <v/>
      </c>
      <c r="CF45" s="32" t="str">
        <f t="shared" ca="1" si="30"/>
        <v/>
      </c>
      <c r="CG45" s="32" t="str">
        <f t="shared" ca="1" si="31"/>
        <v/>
      </c>
      <c r="CH45" s="32" t="str">
        <f t="shared" ca="1" si="32"/>
        <v/>
      </c>
      <c r="CI45" s="32" t="str">
        <f t="shared" ca="1" si="33"/>
        <v/>
      </c>
      <c r="CJ45" s="32" t="str">
        <f t="shared" ca="1" si="34"/>
        <v/>
      </c>
      <c r="CK45" s="32" t="str">
        <f t="shared" ca="1" si="35"/>
        <v/>
      </c>
      <c r="CL45" s="32" t="str">
        <f t="shared" ca="1" si="36"/>
        <v/>
      </c>
      <c r="CM45" s="32" t="str">
        <f t="shared" ca="1" si="37"/>
        <v/>
      </c>
      <c r="CN45" s="32" t="str">
        <f t="shared" ca="1" si="38"/>
        <v/>
      </c>
      <c r="CO45" s="32" t="str">
        <f t="shared" ca="1" si="39"/>
        <v/>
      </c>
      <c r="CP45" s="32" t="str">
        <f t="shared" ca="1" si="40"/>
        <v/>
      </c>
      <c r="CQ45" s="32" t="str">
        <f t="shared" ca="1" si="41"/>
        <v/>
      </c>
      <c r="CR45" s="32" t="str">
        <f t="shared" ca="1" si="42"/>
        <v/>
      </c>
      <c r="CS45" s="32" t="str">
        <f t="shared" ca="1" si="43"/>
        <v/>
      </c>
      <c r="CT45" s="32" t="str">
        <f t="shared" ca="1" si="44"/>
        <v/>
      </c>
      <c r="CU45" s="32" t="str">
        <f t="shared" ca="1" si="45"/>
        <v/>
      </c>
      <c r="CV45" s="32" t="str">
        <f t="shared" ca="1" si="46"/>
        <v/>
      </c>
      <c r="CW45" s="32" t="str">
        <f t="shared" ca="1" si="47"/>
        <v/>
      </c>
      <c r="CX45" s="32" t="str">
        <f t="shared" ca="1" si="48"/>
        <v/>
      </c>
      <c r="CY45" s="32" t="str">
        <f t="shared" ca="1" si="49"/>
        <v/>
      </c>
      <c r="CZ45" s="32" t="str">
        <f t="shared" ca="1" si="50"/>
        <v/>
      </c>
      <c r="DA45" s="32" t="str">
        <f t="shared" ca="1" si="51"/>
        <v/>
      </c>
      <c r="DB45" s="32"/>
      <c r="DC45" s="32"/>
      <c r="DD45" s="32"/>
      <c r="DE45" s="31">
        <f t="shared" si="102"/>
        <v>102</v>
      </c>
      <c r="DG45" s="32">
        <f t="shared" ca="1" si="103"/>
        <v>0.48964120758898672</v>
      </c>
      <c r="DH45" s="32">
        <f t="shared" ca="1" si="52"/>
        <v>0.52865406840154616</v>
      </c>
      <c r="DI45" s="32">
        <f t="shared" ca="1" si="53"/>
        <v>0.56991389875103349</v>
      </c>
      <c r="DJ45" s="32">
        <f t="shared" ca="1" si="54"/>
        <v>0.6091236901145628</v>
      </c>
      <c r="DK45" s="32">
        <f t="shared" ca="1" si="55"/>
        <v>0.63640817179852915</v>
      </c>
      <c r="DL45" s="32">
        <f t="shared" ca="1" si="56"/>
        <v>0.68321977669481759</v>
      </c>
      <c r="DM45" s="32">
        <f t="shared" ca="1" si="57"/>
        <v>0.76598138403498905</v>
      </c>
      <c r="DN45" s="32">
        <f t="shared" ca="1" si="58"/>
        <v>0.8305646580553393</v>
      </c>
      <c r="DO45" s="32"/>
      <c r="DP45" s="32" t="str">
        <f t="shared" ca="1" si="60"/>
        <v/>
      </c>
      <c r="DQ45" s="32" t="str">
        <f t="shared" ca="1" si="61"/>
        <v/>
      </c>
      <c r="DR45" s="32" t="str">
        <f t="shared" ca="1" si="62"/>
        <v/>
      </c>
      <c r="DS45" s="32" t="str">
        <f t="shared" ca="1" si="63"/>
        <v/>
      </c>
      <c r="DT45" s="32" t="str">
        <f t="shared" ca="1" si="64"/>
        <v/>
      </c>
      <c r="DU45" s="32" t="str">
        <f t="shared" ca="1" si="65"/>
        <v/>
      </c>
      <c r="DV45" s="32" t="str">
        <f t="shared" ca="1" si="66"/>
        <v/>
      </c>
      <c r="DW45" s="32" t="str">
        <f t="shared" ca="1" si="67"/>
        <v/>
      </c>
      <c r="DX45" s="32" t="str">
        <f t="shared" ca="1" si="68"/>
        <v/>
      </c>
      <c r="DY45" s="32" t="str">
        <f t="shared" ca="1" si="69"/>
        <v/>
      </c>
      <c r="DZ45" s="32" t="str">
        <f t="shared" ca="1" si="70"/>
        <v/>
      </c>
      <c r="EA45" s="32" t="str">
        <f t="shared" ca="1" si="71"/>
        <v/>
      </c>
      <c r="EB45" s="32" t="str">
        <f t="shared" ca="1" si="72"/>
        <v/>
      </c>
      <c r="EC45" s="32" t="str">
        <f t="shared" ca="1" si="73"/>
        <v/>
      </c>
      <c r="ED45" s="32" t="str">
        <f t="shared" ca="1" si="74"/>
        <v/>
      </c>
      <c r="EE45" s="32" t="str">
        <f t="shared" ca="1" si="75"/>
        <v/>
      </c>
      <c r="EF45" s="32" t="str">
        <f t="shared" ca="1" si="76"/>
        <v/>
      </c>
      <c r="EG45" s="32" t="str">
        <f t="shared" ca="1" si="77"/>
        <v/>
      </c>
      <c r="EH45" s="32" t="str">
        <f t="shared" ca="1" si="78"/>
        <v/>
      </c>
      <c r="EI45" s="32" t="str">
        <f t="shared" ca="1" si="79"/>
        <v/>
      </c>
      <c r="EJ45" s="32" t="str">
        <f t="shared" ca="1" si="80"/>
        <v/>
      </c>
      <c r="EK45" s="32" t="str">
        <f t="shared" ca="1" si="81"/>
        <v/>
      </c>
      <c r="EL45" s="32" t="str">
        <f t="shared" ca="1" si="82"/>
        <v/>
      </c>
      <c r="EM45" s="32" t="str">
        <f t="shared" ca="1" si="83"/>
        <v/>
      </c>
      <c r="EN45" s="32" t="str">
        <f t="shared" ca="1" si="84"/>
        <v/>
      </c>
      <c r="EO45" s="32" t="str">
        <f t="shared" ca="1" si="85"/>
        <v/>
      </c>
      <c r="EP45" s="32" t="str">
        <f t="shared" ca="1" si="86"/>
        <v/>
      </c>
      <c r="EQ45" s="32" t="str">
        <f t="shared" ca="1" si="87"/>
        <v/>
      </c>
      <c r="ER45" s="32" t="str">
        <f t="shared" ca="1" si="88"/>
        <v/>
      </c>
      <c r="ES45" s="32" t="str">
        <f t="shared" ca="1" si="89"/>
        <v/>
      </c>
      <c r="ET45" s="32" t="str">
        <f t="shared" ca="1" si="90"/>
        <v/>
      </c>
      <c r="EU45" s="32" t="str">
        <f t="shared" ca="1" si="91"/>
        <v/>
      </c>
      <c r="EV45" s="32" t="str">
        <f t="shared" ca="1" si="92"/>
        <v/>
      </c>
      <c r="EW45" s="32" t="str">
        <f t="shared" ca="1" si="93"/>
        <v/>
      </c>
      <c r="EX45" s="32" t="str">
        <f t="shared" ca="1" si="94"/>
        <v/>
      </c>
      <c r="EY45" s="32" t="str">
        <f t="shared" ca="1" si="95"/>
        <v/>
      </c>
      <c r="EZ45" s="32" t="str">
        <f t="shared" ca="1" si="96"/>
        <v/>
      </c>
      <c r="FA45" s="32" t="str">
        <f t="shared" ca="1" si="97"/>
        <v/>
      </c>
      <c r="FB45" s="32" t="str">
        <f t="shared" ca="1" si="98"/>
        <v/>
      </c>
      <c r="FC45" s="32" t="str">
        <f t="shared" ca="1" si="99"/>
        <v/>
      </c>
      <c r="FD45" s="32" t="str">
        <f t="shared" ca="1" si="100"/>
        <v/>
      </c>
      <c r="FE45" s="32"/>
    </row>
    <row r="46" spans="1:161" x14ac:dyDescent="0.25">
      <c r="A46" s="31">
        <f>'2a) female mx'!CP46</f>
        <v>103</v>
      </c>
      <c r="B46" s="32">
        <f>'2a) female mx'!CQ46</f>
        <v>0.52676618232534722</v>
      </c>
      <c r="C46" s="32">
        <f>'2a) female mx'!CR46</f>
        <v>0.52770928112232918</v>
      </c>
      <c r="D46" s="32">
        <f>'2a) female mx'!CS46</f>
        <v>0.52865406840154616</v>
      </c>
      <c r="E46" s="32">
        <f>'2a) female mx'!CT46</f>
        <v>0.52960054718598171</v>
      </c>
      <c r="F46" s="32">
        <f>'2a) female mx'!CU46</f>
        <v>0.5305487205040319</v>
      </c>
      <c r="G46" s="32">
        <f>'2a) female mx'!CV46</f>
        <v>0.5314985913895145</v>
      </c>
      <c r="H46" s="32">
        <f>'2a) female mx'!CW46</f>
        <v>0.53245016288167879</v>
      </c>
      <c r="I46" s="32">
        <f>'2a) female mx'!CX46</f>
        <v>0.53340343802521561</v>
      </c>
      <c r="J46" s="32">
        <f>'2a) female mx'!CY46</f>
        <v>0.53435841987026667</v>
      </c>
      <c r="K46" s="32">
        <f>'2a) female mx'!CZ46</f>
        <v>0.53531511147243482</v>
      </c>
      <c r="L46" s="32">
        <f>'2a) female mx'!DA46</f>
        <v>0.53627351589279304</v>
      </c>
      <c r="M46" s="32">
        <f>'2a) female mx'!DB46</f>
        <v>0.53723363619789533</v>
      </c>
      <c r="N46" s="32">
        <f>'2a) female mx'!DC46</f>
        <v>0.53819547545978541</v>
      </c>
      <c r="O46" s="32">
        <f>'2a) female mx'!DD46</f>
        <v>0.53915903675600718</v>
      </c>
      <c r="P46" s="32">
        <f>'2a) female mx'!DE46</f>
        <v>0.54012432316961467</v>
      </c>
      <c r="Q46" s="32">
        <f>'2a) female mx'!DF46</f>
        <v>0.54109133778918128</v>
      </c>
      <c r="R46" s="32">
        <f>'2a) female mx'!DG46</f>
        <v>0.54206008370881043</v>
      </c>
      <c r="S46" s="32">
        <f>'2a) female mx'!DH46</f>
        <v>0.54303056402814487</v>
      </c>
      <c r="T46" s="32">
        <f>'2a) female mx'!DI46</f>
        <v>0.54400278185237694</v>
      </c>
      <c r="U46" s="32">
        <f>'2a) female mx'!DJ46</f>
        <v>0.54497674029225807</v>
      </c>
      <c r="V46" s="32">
        <f>'2a) female mx'!DK46</f>
        <v>0.54595244246410957</v>
      </c>
      <c r="W46" s="32">
        <f>'2a) female mx'!DL46</f>
        <v>0.54692989148983173</v>
      </c>
      <c r="X46" s="32">
        <f>'2a) female mx'!DM46</f>
        <v>0.54790909049691394</v>
      </c>
      <c r="Y46" s="32">
        <f>'2a) female mx'!DN46</f>
        <v>0.54889004261844532</v>
      </c>
      <c r="Z46" s="32">
        <f>'2a) female mx'!DO46</f>
        <v>0.54987275099312449</v>
      </c>
      <c r="AA46" s="32">
        <f>'2a) female mx'!DP46</f>
        <v>0.5508572187652685</v>
      </c>
      <c r="AB46" s="32">
        <f>'2a) female mx'!DQ46</f>
        <v>0.55184344908482519</v>
      </c>
      <c r="AC46" s="32">
        <f>'2a) female mx'!DR46</f>
        <v>0.5528314451073808</v>
      </c>
      <c r="AD46" s="32">
        <f>'2a) female mx'!DS46</f>
        <v>0.55382120999417173</v>
      </c>
      <c r="AE46" s="32">
        <f>'2a) female mx'!DT46</f>
        <v>0.55481274691209403</v>
      </c>
      <c r="AF46" s="32">
        <f>'2a) female mx'!DU46</f>
        <v>0.55580605903371361</v>
      </c>
      <c r="AG46" s="32">
        <f>'2a) female mx'!DV46</f>
        <v>0.55680114953727633</v>
      </c>
      <c r="AH46" s="32">
        <f>'2a) female mx'!DW46</f>
        <v>0.55779802160671832</v>
      </c>
      <c r="AI46" s="32">
        <f>'2a) female mx'!DX46</f>
        <v>0.55879667843167613</v>
      </c>
      <c r="AJ46" s="32">
        <f>'2a) female mx'!DY46</f>
        <v>0.55979712320749675</v>
      </c>
      <c r="AK46" s="32">
        <f>'2a) female mx'!DZ46</f>
        <v>0.56079935913524825</v>
      </c>
      <c r="AL46" s="32">
        <f>'2a) female mx'!EA46</f>
        <v>0.56180338942172936</v>
      </c>
      <c r="AM46" s="32">
        <f>'2a) female mx'!EB46</f>
        <v>0.5628092172794803</v>
      </c>
      <c r="AN46" s="32">
        <f>'2a) female mx'!EC46</f>
        <v>0.56381684592679315</v>
      </c>
      <c r="AO46" s="32">
        <f>'2a) female mx'!ED46</f>
        <v>0.56482627858772139</v>
      </c>
      <c r="AP46" s="32">
        <f>'2a) female mx'!EE46</f>
        <v>0.56583751849209107</v>
      </c>
      <c r="AQ46" s="32">
        <f>'2a) female mx'!EF46</f>
        <v>0.56685056887551055</v>
      </c>
      <c r="AR46" s="32">
        <f>'2a) female mx'!EG46</f>
        <v>0.56786543297938119</v>
      </c>
      <c r="AS46" s="32">
        <f>'2a) female mx'!EH46</f>
        <v>0.56888211405090772</v>
      </c>
      <c r="AT46" s="32">
        <f>'2a) female mx'!EI46</f>
        <v>0.56990061534310832</v>
      </c>
      <c r="AU46" s="32">
        <f>'2a) female mx'!EJ46</f>
        <v>0.5709209401148253</v>
      </c>
      <c r="AV46" s="32">
        <f>'2a) female mx'!EK46</f>
        <v>0.57194309163073542</v>
      </c>
      <c r="AW46" s="32">
        <f>'2a) female mx'!EL46</f>
        <v>0.57296707316136053</v>
      </c>
      <c r="AX46" s="32">
        <f>'2a) female mx'!EM46</f>
        <v>0.57399288798307779</v>
      </c>
      <c r="AY46" s="32">
        <f>'2a) female mx'!EN46</f>
        <v>0.57502053937813014</v>
      </c>
      <c r="AZ46" s="32">
        <f>'2a) female mx'!EO46</f>
        <v>0.57605003063463678</v>
      </c>
      <c r="BB46" s="31">
        <f t="shared" si="101"/>
        <v>103</v>
      </c>
      <c r="BC46" s="32">
        <v>0</v>
      </c>
      <c r="BD46" s="32">
        <f t="shared" ca="1" si="104"/>
        <v>0.52676618232534722</v>
      </c>
      <c r="BE46" s="32">
        <f t="shared" ca="1" si="3"/>
        <v>0.56769090781918286</v>
      </c>
      <c r="BF46" s="32">
        <f t="shared" ca="1" si="4"/>
        <v>0.60610154881352363</v>
      </c>
      <c r="BG46" s="32">
        <f t="shared" ca="1" si="5"/>
        <v>0.6339951865147776</v>
      </c>
      <c r="BH46" s="32">
        <f t="shared" ca="1" si="6"/>
        <v>0.68017984450821922</v>
      </c>
      <c r="BI46" s="32">
        <f t="shared" ca="1" si="7"/>
        <v>0.75711265689978313</v>
      </c>
      <c r="BJ46" s="32">
        <f t="shared" ca="1" si="8"/>
        <v>0.82081972759367161</v>
      </c>
      <c r="BK46" s="32"/>
      <c r="BL46" s="32" t="str">
        <f t="shared" ca="1" si="10"/>
        <v/>
      </c>
      <c r="BM46" s="32" t="str">
        <f t="shared" ca="1" si="11"/>
        <v/>
      </c>
      <c r="BN46" s="32" t="str">
        <f t="shared" ca="1" si="12"/>
        <v/>
      </c>
      <c r="BO46" s="32" t="str">
        <f t="shared" ca="1" si="13"/>
        <v/>
      </c>
      <c r="BP46" s="32" t="str">
        <f t="shared" ca="1" si="14"/>
        <v/>
      </c>
      <c r="BQ46" s="32" t="str">
        <f t="shared" ca="1" si="15"/>
        <v/>
      </c>
      <c r="BR46" s="32" t="str">
        <f t="shared" ca="1" si="16"/>
        <v/>
      </c>
      <c r="BS46" s="32" t="str">
        <f t="shared" ca="1" si="17"/>
        <v/>
      </c>
      <c r="BT46" s="32" t="str">
        <f t="shared" ca="1" si="18"/>
        <v/>
      </c>
      <c r="BU46" s="32" t="str">
        <f t="shared" ca="1" si="19"/>
        <v/>
      </c>
      <c r="BV46" s="32" t="str">
        <f t="shared" ca="1" si="20"/>
        <v/>
      </c>
      <c r="BW46" s="32" t="str">
        <f t="shared" ca="1" si="21"/>
        <v/>
      </c>
      <c r="BX46" s="32" t="str">
        <f t="shared" ca="1" si="22"/>
        <v/>
      </c>
      <c r="BY46" s="32" t="str">
        <f t="shared" ca="1" si="23"/>
        <v/>
      </c>
      <c r="BZ46" s="32" t="str">
        <f t="shared" ca="1" si="24"/>
        <v/>
      </c>
      <c r="CA46" s="32" t="str">
        <f t="shared" ca="1" si="25"/>
        <v/>
      </c>
      <c r="CB46" s="32" t="str">
        <f t="shared" ca="1" si="26"/>
        <v/>
      </c>
      <c r="CC46" s="32" t="str">
        <f t="shared" ca="1" si="27"/>
        <v/>
      </c>
      <c r="CD46" s="32" t="str">
        <f t="shared" ca="1" si="28"/>
        <v/>
      </c>
      <c r="CE46" s="32" t="str">
        <f t="shared" ca="1" si="29"/>
        <v/>
      </c>
      <c r="CF46" s="32" t="str">
        <f t="shared" ca="1" si="30"/>
        <v/>
      </c>
      <c r="CG46" s="32" t="str">
        <f t="shared" ca="1" si="31"/>
        <v/>
      </c>
      <c r="CH46" s="32" t="str">
        <f t="shared" ca="1" si="32"/>
        <v/>
      </c>
      <c r="CI46" s="32" t="str">
        <f t="shared" ca="1" si="33"/>
        <v/>
      </c>
      <c r="CJ46" s="32" t="str">
        <f t="shared" ca="1" si="34"/>
        <v/>
      </c>
      <c r="CK46" s="32" t="str">
        <f t="shared" ca="1" si="35"/>
        <v/>
      </c>
      <c r="CL46" s="32" t="str">
        <f t="shared" ca="1" si="36"/>
        <v/>
      </c>
      <c r="CM46" s="32" t="str">
        <f t="shared" ca="1" si="37"/>
        <v/>
      </c>
      <c r="CN46" s="32" t="str">
        <f t="shared" ca="1" si="38"/>
        <v/>
      </c>
      <c r="CO46" s="32" t="str">
        <f t="shared" ca="1" si="39"/>
        <v/>
      </c>
      <c r="CP46" s="32" t="str">
        <f t="shared" ca="1" si="40"/>
        <v/>
      </c>
      <c r="CQ46" s="32" t="str">
        <f t="shared" ca="1" si="41"/>
        <v/>
      </c>
      <c r="CR46" s="32" t="str">
        <f t="shared" ca="1" si="42"/>
        <v/>
      </c>
      <c r="CS46" s="32" t="str">
        <f t="shared" ca="1" si="43"/>
        <v/>
      </c>
      <c r="CT46" s="32" t="str">
        <f t="shared" ca="1" si="44"/>
        <v/>
      </c>
      <c r="CU46" s="32" t="str">
        <f t="shared" ca="1" si="45"/>
        <v/>
      </c>
      <c r="CV46" s="32" t="str">
        <f t="shared" ca="1" si="46"/>
        <v/>
      </c>
      <c r="CW46" s="32" t="str">
        <f t="shared" ca="1" si="47"/>
        <v/>
      </c>
      <c r="CX46" s="32" t="str">
        <f t="shared" ca="1" si="48"/>
        <v/>
      </c>
      <c r="CY46" s="32" t="str">
        <f t="shared" ca="1" si="49"/>
        <v/>
      </c>
      <c r="CZ46" s="32" t="str">
        <f t="shared" ca="1" si="50"/>
        <v/>
      </c>
      <c r="DA46" s="32" t="str">
        <f t="shared" ca="1" si="51"/>
        <v/>
      </c>
      <c r="DB46" s="32"/>
      <c r="DC46" s="32"/>
      <c r="DD46" s="32"/>
      <c r="DE46" s="31">
        <f t="shared" si="102"/>
        <v>103</v>
      </c>
      <c r="DG46" s="32">
        <f t="shared" ca="1" si="103"/>
        <v>0.52770928112232918</v>
      </c>
      <c r="DH46" s="32">
        <f t="shared" ca="1" si="52"/>
        <v>0.56880131729870675</v>
      </c>
      <c r="DI46" s="32">
        <f t="shared" ca="1" si="53"/>
        <v>0.60761074052179598</v>
      </c>
      <c r="DJ46" s="32">
        <f t="shared" ca="1" si="54"/>
        <v>0.63520053335851112</v>
      </c>
      <c r="DK46" s="32">
        <f t="shared" ca="1" si="55"/>
        <v>0.68169811608748143</v>
      </c>
      <c r="DL46" s="32">
        <f t="shared" ca="1" si="56"/>
        <v>0.76153411007157368</v>
      </c>
      <c r="DM46" s="32">
        <f t="shared" ca="1" si="57"/>
        <v>0.82567781632663151</v>
      </c>
      <c r="DN46" s="32"/>
      <c r="DO46" s="32" t="str">
        <f t="shared" ca="1" si="59"/>
        <v/>
      </c>
      <c r="DP46" s="32" t="str">
        <f t="shared" ca="1" si="60"/>
        <v/>
      </c>
      <c r="DQ46" s="32" t="str">
        <f t="shared" ca="1" si="61"/>
        <v/>
      </c>
      <c r="DR46" s="32" t="str">
        <f t="shared" ca="1" si="62"/>
        <v/>
      </c>
      <c r="DS46" s="32" t="str">
        <f t="shared" ca="1" si="63"/>
        <v/>
      </c>
      <c r="DT46" s="32" t="str">
        <f t="shared" ca="1" si="64"/>
        <v/>
      </c>
      <c r="DU46" s="32" t="str">
        <f t="shared" ca="1" si="65"/>
        <v/>
      </c>
      <c r="DV46" s="32" t="str">
        <f t="shared" ca="1" si="66"/>
        <v/>
      </c>
      <c r="DW46" s="32" t="str">
        <f t="shared" ca="1" si="67"/>
        <v/>
      </c>
      <c r="DX46" s="32" t="str">
        <f t="shared" ca="1" si="68"/>
        <v/>
      </c>
      <c r="DY46" s="32" t="str">
        <f t="shared" ca="1" si="69"/>
        <v/>
      </c>
      <c r="DZ46" s="32" t="str">
        <f t="shared" ca="1" si="70"/>
        <v/>
      </c>
      <c r="EA46" s="32" t="str">
        <f t="shared" ca="1" si="71"/>
        <v/>
      </c>
      <c r="EB46" s="32" t="str">
        <f t="shared" ca="1" si="72"/>
        <v/>
      </c>
      <c r="EC46" s="32" t="str">
        <f t="shared" ca="1" si="73"/>
        <v/>
      </c>
      <c r="ED46" s="32" t="str">
        <f t="shared" ca="1" si="74"/>
        <v/>
      </c>
      <c r="EE46" s="32" t="str">
        <f t="shared" ca="1" si="75"/>
        <v/>
      </c>
      <c r="EF46" s="32" t="str">
        <f t="shared" ca="1" si="76"/>
        <v/>
      </c>
      <c r="EG46" s="32" t="str">
        <f t="shared" ca="1" si="77"/>
        <v/>
      </c>
      <c r="EH46" s="32" t="str">
        <f t="shared" ca="1" si="78"/>
        <v/>
      </c>
      <c r="EI46" s="32" t="str">
        <f t="shared" ca="1" si="79"/>
        <v/>
      </c>
      <c r="EJ46" s="32" t="str">
        <f t="shared" ca="1" si="80"/>
        <v/>
      </c>
      <c r="EK46" s="32" t="str">
        <f t="shared" ca="1" si="81"/>
        <v/>
      </c>
      <c r="EL46" s="32" t="str">
        <f t="shared" ca="1" si="82"/>
        <v/>
      </c>
      <c r="EM46" s="32" t="str">
        <f t="shared" ca="1" si="83"/>
        <v/>
      </c>
      <c r="EN46" s="32" t="str">
        <f t="shared" ca="1" si="84"/>
        <v/>
      </c>
      <c r="EO46" s="32" t="str">
        <f t="shared" ca="1" si="85"/>
        <v/>
      </c>
      <c r="EP46" s="32" t="str">
        <f t="shared" ca="1" si="86"/>
        <v/>
      </c>
      <c r="EQ46" s="32" t="str">
        <f t="shared" ca="1" si="87"/>
        <v/>
      </c>
      <c r="ER46" s="32" t="str">
        <f t="shared" ca="1" si="88"/>
        <v/>
      </c>
      <c r="ES46" s="32" t="str">
        <f t="shared" ca="1" si="89"/>
        <v/>
      </c>
      <c r="ET46" s="32" t="str">
        <f t="shared" ca="1" si="90"/>
        <v/>
      </c>
      <c r="EU46" s="32" t="str">
        <f t="shared" ca="1" si="91"/>
        <v/>
      </c>
      <c r="EV46" s="32" t="str">
        <f t="shared" ca="1" si="92"/>
        <v/>
      </c>
      <c r="EW46" s="32" t="str">
        <f t="shared" ca="1" si="93"/>
        <v/>
      </c>
      <c r="EX46" s="32" t="str">
        <f t="shared" ca="1" si="94"/>
        <v/>
      </c>
      <c r="EY46" s="32" t="str">
        <f t="shared" ca="1" si="95"/>
        <v/>
      </c>
      <c r="EZ46" s="32" t="str">
        <f t="shared" ca="1" si="96"/>
        <v/>
      </c>
      <c r="FA46" s="32" t="str">
        <f t="shared" ca="1" si="97"/>
        <v/>
      </c>
      <c r="FB46" s="32" t="str">
        <f t="shared" ca="1" si="98"/>
        <v/>
      </c>
      <c r="FC46" s="32" t="str">
        <f t="shared" ca="1" si="99"/>
        <v/>
      </c>
      <c r="FD46" s="32" t="str">
        <f t="shared" ca="1" si="100"/>
        <v/>
      </c>
      <c r="FE46" s="32"/>
    </row>
    <row r="47" spans="1:161" x14ac:dyDescent="0.25">
      <c r="A47" s="31">
        <f>'2a) female mx'!CP47</f>
        <v>104</v>
      </c>
      <c r="B47" s="32">
        <f>'2a) female mx'!CQ47</f>
        <v>0.56658266607235352</v>
      </c>
      <c r="C47" s="32">
        <f>'2a) female mx'!CR47</f>
        <v>0.56769090781918286</v>
      </c>
      <c r="D47" s="32">
        <f>'2a) female mx'!CS47</f>
        <v>0.56880131729870675</v>
      </c>
      <c r="E47" s="32">
        <f>'2a) female mx'!CT47</f>
        <v>0.56991389875103349</v>
      </c>
      <c r="F47" s="32">
        <f>'2a) female mx'!CU47</f>
        <v>0.57102865642456524</v>
      </c>
      <c r="G47" s="32">
        <f>'2a) female mx'!CV47</f>
        <v>0.57214559457601366</v>
      </c>
      <c r="H47" s="32">
        <f>'2a) female mx'!CW47</f>
        <v>0.57326471747041696</v>
      </c>
      <c r="I47" s="32">
        <f>'2a) female mx'!CX47</f>
        <v>0.57438602938115568</v>
      </c>
      <c r="J47" s="32">
        <f>'2a) female mx'!CY47</f>
        <v>0.57550953458996923</v>
      </c>
      <c r="K47" s="32">
        <f>'2a) female mx'!CZ47</f>
        <v>0.57663523738697209</v>
      </c>
      <c r="L47" s="32">
        <f>'2a) female mx'!DA47</f>
        <v>0.57776314207067003</v>
      </c>
      <c r="M47" s="32">
        <f>'2a) female mx'!DB47</f>
        <v>0.57889325294797722</v>
      </c>
      <c r="N47" s="32">
        <f>'2a) female mx'!DC47</f>
        <v>0.58002557433423152</v>
      </c>
      <c r="O47" s="32">
        <f>'2a) female mx'!DD47</f>
        <v>0.58116011055321259</v>
      </c>
      <c r="P47" s="32">
        <f>'2a) female mx'!DE47</f>
        <v>0.58229686593715646</v>
      </c>
      <c r="Q47" s="32">
        <f>'2a) female mx'!DF47</f>
        <v>0.58343584482677369</v>
      </c>
      <c r="R47" s="32">
        <f>'2a) female mx'!DG47</f>
        <v>0.58457705157126505</v>
      </c>
      <c r="S47" s="32">
        <f>'2a) female mx'!DH47</f>
        <v>0.58572049052833863</v>
      </c>
      <c r="T47" s="32">
        <f>'2a) female mx'!DI47</f>
        <v>0.58686616606422581</v>
      </c>
      <c r="U47" s="32">
        <f>'2a) female mx'!DJ47</f>
        <v>0.58801408255369891</v>
      </c>
      <c r="V47" s="32">
        <f>'2a) female mx'!DK47</f>
        <v>0.58916424438008697</v>
      </c>
      <c r="W47" s="32">
        <f>'2a) female mx'!DL47</f>
        <v>0.59031665593529303</v>
      </c>
      <c r="X47" s="32">
        <f>'2a) female mx'!DM47</f>
        <v>0.59147132161981042</v>
      </c>
      <c r="Y47" s="32">
        <f>'2a) female mx'!DN47</f>
        <v>0.59262824584274054</v>
      </c>
      <c r="Z47" s="32">
        <f>'2a) female mx'!DO47</f>
        <v>0.59378743302180848</v>
      </c>
      <c r="AA47" s="32">
        <f>'2a) female mx'!DP47</f>
        <v>0.59494888758338049</v>
      </c>
      <c r="AB47" s="32">
        <f>'2a) female mx'!DQ47</f>
        <v>0.59611261396248116</v>
      </c>
      <c r="AC47" s="32">
        <f>'2a) female mx'!DR47</f>
        <v>0.59727861660280979</v>
      </c>
      <c r="AD47" s="32">
        <f>'2a) female mx'!DS47</f>
        <v>0.59844689995675771</v>
      </c>
      <c r="AE47" s="32">
        <f>'2a) female mx'!DT47</f>
        <v>0.59961746848542496</v>
      </c>
      <c r="AF47" s="32">
        <f>'2a) female mx'!DU47</f>
        <v>0.60079032665863774</v>
      </c>
      <c r="AG47" s="32">
        <f>'2a) female mx'!DV47</f>
        <v>0.60196547895496544</v>
      </c>
      <c r="AH47" s="32">
        <f>'2a) female mx'!DW47</f>
        <v>0.60314292986173712</v>
      </c>
      <c r="AI47" s="32">
        <f>'2a) female mx'!DX47</f>
        <v>0.6043226838750595</v>
      </c>
      <c r="AJ47" s="32">
        <f>'2a) female mx'!DY47</f>
        <v>0.60550474549983357</v>
      </c>
      <c r="AK47" s="32">
        <f>'2a) female mx'!DZ47</f>
        <v>0.60668911924977198</v>
      </c>
      <c r="AL47" s="32">
        <f>'2a) female mx'!EA47</f>
        <v>0.60787580964741628</v>
      </c>
      <c r="AM47" s="32">
        <f>'2a) female mx'!EB47</f>
        <v>0.60906482122415406</v>
      </c>
      <c r="AN47" s="32">
        <f>'2a) female mx'!EC47</f>
        <v>0.6102561585202364</v>
      </c>
      <c r="AO47" s="32">
        <f>'2a) female mx'!ED47</f>
        <v>0.61144982608479526</v>
      </c>
      <c r="AP47" s="32">
        <f>'2a) female mx'!EE47</f>
        <v>0.61264582847586058</v>
      </c>
      <c r="AQ47" s="32">
        <f>'2a) female mx'!EF47</f>
        <v>0.61384417026037796</v>
      </c>
      <c r="AR47" s="32">
        <f>'2a) female mx'!EG47</f>
        <v>0.6150448560142262</v>
      </c>
      <c r="AS47" s="32">
        <f>'2a) female mx'!EH47</f>
        <v>0.61624789032223415</v>
      </c>
      <c r="AT47" s="32">
        <f>'2a) female mx'!EI47</f>
        <v>0.61745327777819881</v>
      </c>
      <c r="AU47" s="32">
        <f>'2a) female mx'!EJ47</f>
        <v>0.61866102298490266</v>
      </c>
      <c r="AV47" s="32">
        <f>'2a) female mx'!EK47</f>
        <v>0.61987113055413157</v>
      </c>
      <c r="AW47" s="32">
        <f>'2a) female mx'!EL47</f>
        <v>0.62108360510669169</v>
      </c>
      <c r="AX47" s="32">
        <f>'2a) female mx'!EM47</f>
        <v>0.62229845127242778</v>
      </c>
      <c r="AY47" s="32">
        <f>'2a) female mx'!EN47</f>
        <v>0.62351567369024041</v>
      </c>
      <c r="AZ47" s="32">
        <f>'2a) female mx'!EO47</f>
        <v>0.62473527700810427</v>
      </c>
      <c r="BB47" s="31">
        <f t="shared" si="101"/>
        <v>104</v>
      </c>
      <c r="BC47" s="32">
        <v>0</v>
      </c>
      <c r="BD47" s="32">
        <f t="shared" ca="1" si="104"/>
        <v>0.56658266607235352</v>
      </c>
      <c r="BE47" s="32">
        <f t="shared" ca="1" si="3"/>
        <v>0.60459610565586164</v>
      </c>
      <c r="BF47" s="32">
        <f t="shared" ca="1" si="4"/>
        <v>0.63279212691883024</v>
      </c>
      <c r="BG47" s="32">
        <f t="shared" ca="1" si="5"/>
        <v>0.67866495440901975</v>
      </c>
      <c r="BH47" s="32">
        <f t="shared" ca="1" si="6"/>
        <v>0.7527168746045716</v>
      </c>
      <c r="BI47" s="32">
        <f t="shared" ca="1" si="7"/>
        <v>0.81599022268078136</v>
      </c>
      <c r="BJ47" s="32"/>
      <c r="BK47" s="32" t="str">
        <f t="shared" ca="1" si="9"/>
        <v/>
      </c>
      <c r="BL47" s="32" t="str">
        <f t="shared" ca="1" si="10"/>
        <v/>
      </c>
      <c r="BM47" s="32" t="str">
        <f t="shared" ca="1" si="11"/>
        <v/>
      </c>
      <c r="BN47" s="32" t="str">
        <f t="shared" ca="1" si="12"/>
        <v/>
      </c>
      <c r="BO47" s="32" t="str">
        <f t="shared" ca="1" si="13"/>
        <v/>
      </c>
      <c r="BP47" s="32" t="str">
        <f t="shared" ca="1" si="14"/>
        <v/>
      </c>
      <c r="BQ47" s="32" t="str">
        <f t="shared" ca="1" si="15"/>
        <v/>
      </c>
      <c r="BR47" s="32" t="str">
        <f t="shared" ca="1" si="16"/>
        <v/>
      </c>
      <c r="BS47" s="32" t="str">
        <f t="shared" ca="1" si="17"/>
        <v/>
      </c>
      <c r="BT47" s="32" t="str">
        <f t="shared" ca="1" si="18"/>
        <v/>
      </c>
      <c r="BU47" s="32" t="str">
        <f t="shared" ca="1" si="19"/>
        <v/>
      </c>
      <c r="BV47" s="32" t="str">
        <f t="shared" ca="1" si="20"/>
        <v/>
      </c>
      <c r="BW47" s="32" t="str">
        <f t="shared" ca="1" si="21"/>
        <v/>
      </c>
      <c r="BX47" s="32" t="str">
        <f t="shared" ca="1" si="22"/>
        <v/>
      </c>
      <c r="BY47" s="32" t="str">
        <f t="shared" ca="1" si="23"/>
        <v/>
      </c>
      <c r="BZ47" s="32" t="str">
        <f t="shared" ca="1" si="24"/>
        <v/>
      </c>
      <c r="CA47" s="32" t="str">
        <f t="shared" ca="1" si="25"/>
        <v/>
      </c>
      <c r="CB47" s="32" t="str">
        <f t="shared" ca="1" si="26"/>
        <v/>
      </c>
      <c r="CC47" s="32" t="str">
        <f t="shared" ca="1" si="27"/>
        <v/>
      </c>
      <c r="CD47" s="32" t="str">
        <f t="shared" ca="1" si="28"/>
        <v/>
      </c>
      <c r="CE47" s="32" t="str">
        <f t="shared" ca="1" si="29"/>
        <v/>
      </c>
      <c r="CF47" s="32" t="str">
        <f t="shared" ca="1" si="30"/>
        <v/>
      </c>
      <c r="CG47" s="32" t="str">
        <f t="shared" ca="1" si="31"/>
        <v/>
      </c>
      <c r="CH47" s="32" t="str">
        <f t="shared" ca="1" si="32"/>
        <v/>
      </c>
      <c r="CI47" s="32" t="str">
        <f t="shared" ca="1" si="33"/>
        <v/>
      </c>
      <c r="CJ47" s="32" t="str">
        <f t="shared" ca="1" si="34"/>
        <v/>
      </c>
      <c r="CK47" s="32" t="str">
        <f t="shared" ca="1" si="35"/>
        <v/>
      </c>
      <c r="CL47" s="32" t="str">
        <f t="shared" ca="1" si="36"/>
        <v/>
      </c>
      <c r="CM47" s="32" t="str">
        <f t="shared" ca="1" si="37"/>
        <v/>
      </c>
      <c r="CN47" s="32" t="str">
        <f t="shared" ca="1" si="38"/>
        <v/>
      </c>
      <c r="CO47" s="32" t="str">
        <f t="shared" ca="1" si="39"/>
        <v/>
      </c>
      <c r="CP47" s="32" t="str">
        <f t="shared" ca="1" si="40"/>
        <v/>
      </c>
      <c r="CQ47" s="32" t="str">
        <f t="shared" ca="1" si="41"/>
        <v/>
      </c>
      <c r="CR47" s="32" t="str">
        <f t="shared" ca="1" si="42"/>
        <v/>
      </c>
      <c r="CS47" s="32" t="str">
        <f t="shared" ca="1" si="43"/>
        <v/>
      </c>
      <c r="CT47" s="32" t="str">
        <f t="shared" ca="1" si="44"/>
        <v/>
      </c>
      <c r="CU47" s="32" t="str">
        <f t="shared" ca="1" si="45"/>
        <v/>
      </c>
      <c r="CV47" s="32" t="str">
        <f t="shared" ca="1" si="46"/>
        <v/>
      </c>
      <c r="CW47" s="32" t="str">
        <f t="shared" ca="1" si="47"/>
        <v/>
      </c>
      <c r="CX47" s="32" t="str">
        <f t="shared" ca="1" si="48"/>
        <v/>
      </c>
      <c r="CY47" s="32" t="str">
        <f t="shared" ca="1" si="49"/>
        <v/>
      </c>
      <c r="CZ47" s="32" t="str">
        <f t="shared" ca="1" si="50"/>
        <v/>
      </c>
      <c r="DA47" s="32" t="str">
        <f t="shared" ca="1" si="51"/>
        <v/>
      </c>
      <c r="DB47" s="32"/>
      <c r="DC47" s="32"/>
      <c r="DD47" s="32"/>
      <c r="DE47" s="31">
        <f t="shared" si="102"/>
        <v>104</v>
      </c>
      <c r="DG47" s="32">
        <f t="shared" ca="1" si="103"/>
        <v>0.56769090781918286</v>
      </c>
      <c r="DH47" s="32">
        <f t="shared" ca="1" si="52"/>
        <v>0.60610154881352363</v>
      </c>
      <c r="DI47" s="32">
        <f t="shared" ca="1" si="53"/>
        <v>0.6339951865147776</v>
      </c>
      <c r="DJ47" s="32">
        <f t="shared" ca="1" si="54"/>
        <v>0.68017984450821922</v>
      </c>
      <c r="DK47" s="32">
        <f t="shared" ca="1" si="55"/>
        <v>0.75711265689978313</v>
      </c>
      <c r="DL47" s="32">
        <f t="shared" ca="1" si="56"/>
        <v>0.82081972759367161</v>
      </c>
      <c r="DM47" s="32"/>
      <c r="DN47" s="32" t="str">
        <f t="shared" ca="1" si="58"/>
        <v/>
      </c>
      <c r="DO47" s="32" t="str">
        <f t="shared" ca="1" si="59"/>
        <v/>
      </c>
      <c r="DP47" s="32" t="str">
        <f t="shared" ca="1" si="60"/>
        <v/>
      </c>
      <c r="DQ47" s="32" t="str">
        <f t="shared" ca="1" si="61"/>
        <v/>
      </c>
      <c r="DR47" s="32" t="str">
        <f t="shared" ca="1" si="62"/>
        <v/>
      </c>
      <c r="DS47" s="32" t="str">
        <f t="shared" ca="1" si="63"/>
        <v/>
      </c>
      <c r="DT47" s="32" t="str">
        <f t="shared" ca="1" si="64"/>
        <v/>
      </c>
      <c r="DU47" s="32" t="str">
        <f t="shared" ca="1" si="65"/>
        <v/>
      </c>
      <c r="DV47" s="32" t="str">
        <f t="shared" ca="1" si="66"/>
        <v/>
      </c>
      <c r="DW47" s="32" t="str">
        <f t="shared" ca="1" si="67"/>
        <v/>
      </c>
      <c r="DX47" s="32" t="str">
        <f t="shared" ca="1" si="68"/>
        <v/>
      </c>
      <c r="DY47" s="32" t="str">
        <f t="shared" ca="1" si="69"/>
        <v/>
      </c>
      <c r="DZ47" s="32" t="str">
        <f t="shared" ca="1" si="70"/>
        <v/>
      </c>
      <c r="EA47" s="32" t="str">
        <f t="shared" ca="1" si="71"/>
        <v/>
      </c>
      <c r="EB47" s="32" t="str">
        <f t="shared" ca="1" si="72"/>
        <v/>
      </c>
      <c r="EC47" s="32" t="str">
        <f t="shared" ca="1" si="73"/>
        <v/>
      </c>
      <c r="ED47" s="32" t="str">
        <f t="shared" ca="1" si="74"/>
        <v/>
      </c>
      <c r="EE47" s="32" t="str">
        <f t="shared" ca="1" si="75"/>
        <v/>
      </c>
      <c r="EF47" s="32" t="str">
        <f t="shared" ca="1" si="76"/>
        <v/>
      </c>
      <c r="EG47" s="32" t="str">
        <f t="shared" ca="1" si="77"/>
        <v/>
      </c>
      <c r="EH47" s="32" t="str">
        <f t="shared" ca="1" si="78"/>
        <v/>
      </c>
      <c r="EI47" s="32" t="str">
        <f t="shared" ca="1" si="79"/>
        <v/>
      </c>
      <c r="EJ47" s="32" t="str">
        <f t="shared" ca="1" si="80"/>
        <v/>
      </c>
      <c r="EK47" s="32" t="str">
        <f t="shared" ca="1" si="81"/>
        <v/>
      </c>
      <c r="EL47" s="32" t="str">
        <f t="shared" ca="1" si="82"/>
        <v/>
      </c>
      <c r="EM47" s="32" t="str">
        <f t="shared" ca="1" si="83"/>
        <v/>
      </c>
      <c r="EN47" s="32" t="str">
        <f t="shared" ca="1" si="84"/>
        <v/>
      </c>
      <c r="EO47" s="32" t="str">
        <f t="shared" ca="1" si="85"/>
        <v/>
      </c>
      <c r="EP47" s="32" t="str">
        <f t="shared" ca="1" si="86"/>
        <v/>
      </c>
      <c r="EQ47" s="32" t="str">
        <f t="shared" ca="1" si="87"/>
        <v/>
      </c>
      <c r="ER47" s="32" t="str">
        <f t="shared" ca="1" si="88"/>
        <v/>
      </c>
      <c r="ES47" s="32" t="str">
        <f t="shared" ca="1" si="89"/>
        <v/>
      </c>
      <c r="ET47" s="32" t="str">
        <f t="shared" ca="1" si="90"/>
        <v/>
      </c>
      <c r="EU47" s="32" t="str">
        <f t="shared" ca="1" si="91"/>
        <v/>
      </c>
      <c r="EV47" s="32" t="str">
        <f t="shared" ca="1" si="92"/>
        <v/>
      </c>
      <c r="EW47" s="32" t="str">
        <f t="shared" ca="1" si="93"/>
        <v/>
      </c>
      <c r="EX47" s="32" t="str">
        <f t="shared" ca="1" si="94"/>
        <v/>
      </c>
      <c r="EY47" s="32" t="str">
        <f t="shared" ca="1" si="95"/>
        <v/>
      </c>
      <c r="EZ47" s="32" t="str">
        <f t="shared" ca="1" si="96"/>
        <v/>
      </c>
      <c r="FA47" s="32" t="str">
        <f t="shared" ca="1" si="97"/>
        <v/>
      </c>
      <c r="FB47" s="32" t="str">
        <f t="shared" ca="1" si="98"/>
        <v/>
      </c>
      <c r="FC47" s="32" t="str">
        <f t="shared" ca="1" si="99"/>
        <v/>
      </c>
      <c r="FD47" s="32" t="str">
        <f t="shared" ca="1" si="100"/>
        <v/>
      </c>
      <c r="FE47" s="32"/>
    </row>
    <row r="48" spans="1:161" x14ac:dyDescent="0.25">
      <c r="A48" s="31">
        <f>'2a) female mx'!CP48</f>
        <v>105</v>
      </c>
      <c r="B48" s="32">
        <f>'2a) female mx'!CQ48</f>
        <v>0.60309440173810991</v>
      </c>
      <c r="C48" s="32">
        <f>'2a) female mx'!CR48</f>
        <v>0.60459610565586164</v>
      </c>
      <c r="D48" s="32">
        <f>'2a) female mx'!CS48</f>
        <v>0.60610154881352363</v>
      </c>
      <c r="E48" s="32">
        <f>'2a) female mx'!CT48</f>
        <v>0.60761074052179598</v>
      </c>
      <c r="F48" s="32">
        <f>'2a) female mx'!CU48</f>
        <v>0.6091236901145628</v>
      </c>
      <c r="G48" s="32">
        <f>'2a) female mx'!CV48</f>
        <v>0.61064040694894939</v>
      </c>
      <c r="H48" s="32">
        <f>'2a) female mx'!CW48</f>
        <v>0.61216090040537996</v>
      </c>
      <c r="I48" s="32">
        <f>'2a) female mx'!CX48</f>
        <v>0.61368517988763649</v>
      </c>
      <c r="J48" s="32">
        <f>'2a) female mx'!CY48</f>
        <v>0.61521325482291611</v>
      </c>
      <c r="K48" s="32">
        <f>'2a) female mx'!CZ48</f>
        <v>0.61674513466188952</v>
      </c>
      <c r="L48" s="32">
        <f>'2a) female mx'!DA48</f>
        <v>0.6182808288787599</v>
      </c>
      <c r="M48" s="32">
        <f>'2a) female mx'!DB48</f>
        <v>0.61982034697132082</v>
      </c>
      <c r="N48" s="32">
        <f>'2a) female mx'!DC48</f>
        <v>0.62136369846101558</v>
      </c>
      <c r="O48" s="32">
        <f>'2a) female mx'!DD48</f>
        <v>0.62291089289299573</v>
      </c>
      <c r="P48" s="32">
        <f>'2a) female mx'!DE48</f>
        <v>0.62446193983618037</v>
      </c>
      <c r="Q48" s="32">
        <f>'2a) female mx'!DF48</f>
        <v>0.62601684888331499</v>
      </c>
      <c r="R48" s="32">
        <f>'2a) female mx'!DG48</f>
        <v>0.62757562965103131</v>
      </c>
      <c r="S48" s="32">
        <f>'2a) female mx'!DH48</f>
        <v>0.62913829177990588</v>
      </c>
      <c r="T48" s="32">
        <f>'2a) female mx'!DI48</f>
        <v>0.63070484493452095</v>
      </c>
      <c r="U48" s="32">
        <f>'2a) female mx'!DJ48</f>
        <v>0.63227529880352318</v>
      </c>
      <c r="V48" s="32">
        <f>'2a) female mx'!DK48</f>
        <v>0.63384966309968394</v>
      </c>
      <c r="W48" s="32">
        <f>'2a) female mx'!DL48</f>
        <v>0.63542794755995935</v>
      </c>
      <c r="X48" s="32">
        <f>'2a) female mx'!DM48</f>
        <v>0.63701016194555082</v>
      </c>
      <c r="Y48" s="32">
        <f>'2a) female mx'!DN48</f>
        <v>0.63859631604196498</v>
      </c>
      <c r="Z48" s="32">
        <f>'2a) female mx'!DO48</f>
        <v>0.64018641965907408</v>
      </c>
      <c r="AA48" s="32">
        <f>'2a) female mx'!DP48</f>
        <v>0.64178048263117737</v>
      </c>
      <c r="AB48" s="32">
        <f>'2a) female mx'!DQ48</f>
        <v>0.64337851481706121</v>
      </c>
      <c r="AC48" s="32">
        <f>'2a) female mx'!DR48</f>
        <v>0.6449805261000604</v>
      </c>
      <c r="AD48" s="32">
        <f>'2a) female mx'!DS48</f>
        <v>0.6465865263881192</v>
      </c>
      <c r="AE48" s="32">
        <f>'2a) female mx'!DT48</f>
        <v>0.64819652561385255</v>
      </c>
      <c r="AF48" s="32">
        <f>'2a) female mx'!DU48</f>
        <v>0.64981053373460795</v>
      </c>
      <c r="AG48" s="32">
        <f>'2a) female mx'!DV48</f>
        <v>0.6514285607325262</v>
      </c>
      <c r="AH48" s="32">
        <f>'2a) female mx'!DW48</f>
        <v>0.65305061661460384</v>
      </c>
      <c r="AI48" s="32">
        <f>'2a) female mx'!DX48</f>
        <v>0.65467671141275485</v>
      </c>
      <c r="AJ48" s="32">
        <f>'2a) female mx'!DY48</f>
        <v>0.65630685518387255</v>
      </c>
      <c r="AK48" s="32">
        <f>'2a) female mx'!DZ48</f>
        <v>0.657941058009892</v>
      </c>
      <c r="AL48" s="32">
        <f>'2a) female mx'!EA48</f>
        <v>0.65957932999785229</v>
      </c>
      <c r="AM48" s="32">
        <f>'2a) female mx'!EB48</f>
        <v>0.66122168127995873</v>
      </c>
      <c r="AN48" s="32">
        <f>'2a) female mx'!EC48</f>
        <v>0.6628681220136462</v>
      </c>
      <c r="AO48" s="32">
        <f>'2a) female mx'!ED48</f>
        <v>0.66451866238164137</v>
      </c>
      <c r="AP48" s="32">
        <f>'2a) female mx'!EE48</f>
        <v>0.66617331259202583</v>
      </c>
      <c r="AQ48" s="32">
        <f>'2a) female mx'!EF48</f>
        <v>0.66783208287829954</v>
      </c>
      <c r="AR48" s="32">
        <f>'2a) female mx'!EG48</f>
        <v>0.66949498349944314</v>
      </c>
      <c r="AS48" s="32">
        <f>'2a) female mx'!EH48</f>
        <v>0.67116202473998332</v>
      </c>
      <c r="AT48" s="32">
        <f>'2a) female mx'!EI48</f>
        <v>0.67283321691005404</v>
      </c>
      <c r="AU48" s="32">
        <f>'2a) female mx'!EJ48</f>
        <v>0.67450857034546208</v>
      </c>
      <c r="AV48" s="32">
        <f>'2a) female mx'!EK48</f>
        <v>0.67618809540775038</v>
      </c>
      <c r="AW48" s="32">
        <f>'2a) female mx'!EL48</f>
        <v>0.67787180248426182</v>
      </c>
      <c r="AX48" s="32">
        <f>'2a) female mx'!EM48</f>
        <v>0.67955970198820403</v>
      </c>
      <c r="AY48" s="32">
        <f>'2a) female mx'!EN48</f>
        <v>0.68125180435871313</v>
      </c>
      <c r="AZ48" s="32">
        <f>'2a) female mx'!EO48</f>
        <v>0.68294812006091932</v>
      </c>
      <c r="BB48" s="31">
        <f t="shared" si="101"/>
        <v>105</v>
      </c>
      <c r="BC48" s="32">
        <v>0</v>
      </c>
      <c r="BD48" s="32">
        <f t="shared" ca="1" si="104"/>
        <v>0.60309440173810991</v>
      </c>
      <c r="BE48" s="32">
        <f t="shared" ca="1" si="3"/>
        <v>0.63159135023042257</v>
      </c>
      <c r="BF48" s="32">
        <f t="shared" ca="1" si="4"/>
        <v>0.67715343825868279</v>
      </c>
      <c r="BG48" s="32">
        <f t="shared" ca="1" si="5"/>
        <v>0.74834661414129722</v>
      </c>
      <c r="BH48" s="32">
        <f t="shared" ca="1" si="6"/>
        <v>0.81118913340767118</v>
      </c>
      <c r="BI48" s="32"/>
      <c r="BJ48" s="32" t="str">
        <f t="shared" ca="1" si="8"/>
        <v/>
      </c>
      <c r="BK48" s="32" t="str">
        <f t="shared" ca="1" si="9"/>
        <v/>
      </c>
      <c r="BL48" s="32" t="str">
        <f t="shared" ca="1" si="10"/>
        <v/>
      </c>
      <c r="BM48" s="32" t="str">
        <f t="shared" ca="1" si="11"/>
        <v/>
      </c>
      <c r="BN48" s="32" t="str">
        <f t="shared" ca="1" si="12"/>
        <v/>
      </c>
      <c r="BO48" s="32" t="str">
        <f t="shared" ca="1" si="13"/>
        <v/>
      </c>
      <c r="BP48" s="32" t="str">
        <f t="shared" ca="1" si="14"/>
        <v/>
      </c>
      <c r="BQ48" s="32" t="str">
        <f t="shared" ca="1" si="15"/>
        <v/>
      </c>
      <c r="BR48" s="32" t="str">
        <f t="shared" ca="1" si="16"/>
        <v/>
      </c>
      <c r="BS48" s="32" t="str">
        <f t="shared" ca="1" si="17"/>
        <v/>
      </c>
      <c r="BT48" s="32" t="str">
        <f t="shared" ca="1" si="18"/>
        <v/>
      </c>
      <c r="BU48" s="32" t="str">
        <f t="shared" ca="1" si="19"/>
        <v/>
      </c>
      <c r="BV48" s="32" t="str">
        <f t="shared" ca="1" si="20"/>
        <v/>
      </c>
      <c r="BW48" s="32" t="str">
        <f t="shared" ca="1" si="21"/>
        <v/>
      </c>
      <c r="BX48" s="32" t="str">
        <f t="shared" ca="1" si="22"/>
        <v/>
      </c>
      <c r="BY48" s="32" t="str">
        <f t="shared" ca="1" si="23"/>
        <v/>
      </c>
      <c r="BZ48" s="32" t="str">
        <f t="shared" ca="1" si="24"/>
        <v/>
      </c>
      <c r="CA48" s="32" t="str">
        <f t="shared" ca="1" si="25"/>
        <v/>
      </c>
      <c r="CB48" s="32" t="str">
        <f t="shared" ca="1" si="26"/>
        <v/>
      </c>
      <c r="CC48" s="32" t="str">
        <f t="shared" ca="1" si="27"/>
        <v/>
      </c>
      <c r="CD48" s="32" t="str">
        <f t="shared" ca="1" si="28"/>
        <v/>
      </c>
      <c r="CE48" s="32" t="str">
        <f t="shared" ca="1" si="29"/>
        <v/>
      </c>
      <c r="CF48" s="32" t="str">
        <f t="shared" ca="1" si="30"/>
        <v/>
      </c>
      <c r="CG48" s="32" t="str">
        <f t="shared" ca="1" si="31"/>
        <v/>
      </c>
      <c r="CH48" s="32" t="str">
        <f t="shared" ca="1" si="32"/>
        <v/>
      </c>
      <c r="CI48" s="32" t="str">
        <f t="shared" ca="1" si="33"/>
        <v/>
      </c>
      <c r="CJ48" s="32" t="str">
        <f t="shared" ca="1" si="34"/>
        <v/>
      </c>
      <c r="CK48" s="32" t="str">
        <f t="shared" ca="1" si="35"/>
        <v/>
      </c>
      <c r="CL48" s="32" t="str">
        <f t="shared" ca="1" si="36"/>
        <v/>
      </c>
      <c r="CM48" s="32" t="str">
        <f t="shared" ca="1" si="37"/>
        <v/>
      </c>
      <c r="CN48" s="32" t="str">
        <f t="shared" ca="1" si="38"/>
        <v/>
      </c>
      <c r="CO48" s="32" t="str">
        <f t="shared" ca="1" si="39"/>
        <v/>
      </c>
      <c r="CP48" s="32" t="str">
        <f t="shared" ca="1" si="40"/>
        <v/>
      </c>
      <c r="CQ48" s="32" t="str">
        <f t="shared" ca="1" si="41"/>
        <v/>
      </c>
      <c r="CR48" s="32" t="str">
        <f t="shared" ca="1" si="42"/>
        <v/>
      </c>
      <c r="CS48" s="32" t="str">
        <f t="shared" ca="1" si="43"/>
        <v/>
      </c>
      <c r="CT48" s="32" t="str">
        <f t="shared" ca="1" si="44"/>
        <v/>
      </c>
      <c r="CU48" s="32" t="str">
        <f t="shared" ca="1" si="45"/>
        <v/>
      </c>
      <c r="CV48" s="32" t="str">
        <f t="shared" ca="1" si="46"/>
        <v/>
      </c>
      <c r="CW48" s="32" t="str">
        <f t="shared" ca="1" si="47"/>
        <v/>
      </c>
      <c r="CX48" s="32" t="str">
        <f t="shared" ca="1" si="48"/>
        <v/>
      </c>
      <c r="CY48" s="32" t="str">
        <f t="shared" ca="1" si="49"/>
        <v/>
      </c>
      <c r="CZ48" s="32" t="str">
        <f t="shared" ca="1" si="50"/>
        <v/>
      </c>
      <c r="DA48" s="32" t="str">
        <f t="shared" ca="1" si="51"/>
        <v/>
      </c>
      <c r="DB48" s="32"/>
      <c r="DC48" s="32"/>
      <c r="DD48" s="32"/>
      <c r="DE48" s="31">
        <f t="shared" si="102"/>
        <v>105</v>
      </c>
      <c r="DG48" s="32">
        <f t="shared" ca="1" si="103"/>
        <v>0.60459610565586164</v>
      </c>
      <c r="DH48" s="32">
        <f t="shared" ca="1" si="52"/>
        <v>0.63279212691883024</v>
      </c>
      <c r="DI48" s="32">
        <f t="shared" ca="1" si="53"/>
        <v>0.67866495440901975</v>
      </c>
      <c r="DJ48" s="32">
        <f t="shared" ca="1" si="54"/>
        <v>0.7527168746045716</v>
      </c>
      <c r="DK48" s="32">
        <f t="shared" ca="1" si="55"/>
        <v>0.81599022268078136</v>
      </c>
      <c r="DL48" s="32"/>
      <c r="DM48" s="32" t="str">
        <f t="shared" ca="1" si="57"/>
        <v/>
      </c>
      <c r="DN48" s="32" t="str">
        <f t="shared" ca="1" si="58"/>
        <v/>
      </c>
      <c r="DO48" s="32" t="str">
        <f t="shared" ca="1" si="59"/>
        <v/>
      </c>
      <c r="DP48" s="32" t="str">
        <f t="shared" ca="1" si="60"/>
        <v/>
      </c>
      <c r="DQ48" s="32" t="str">
        <f t="shared" ca="1" si="61"/>
        <v/>
      </c>
      <c r="DR48" s="32" t="str">
        <f t="shared" ca="1" si="62"/>
        <v/>
      </c>
      <c r="DS48" s="32" t="str">
        <f t="shared" ca="1" si="63"/>
        <v/>
      </c>
      <c r="DT48" s="32" t="str">
        <f t="shared" ca="1" si="64"/>
        <v/>
      </c>
      <c r="DU48" s="32" t="str">
        <f t="shared" ca="1" si="65"/>
        <v/>
      </c>
      <c r="DV48" s="32" t="str">
        <f t="shared" ca="1" si="66"/>
        <v/>
      </c>
      <c r="DW48" s="32" t="str">
        <f t="shared" ca="1" si="67"/>
        <v/>
      </c>
      <c r="DX48" s="32" t="str">
        <f t="shared" ca="1" si="68"/>
        <v/>
      </c>
      <c r="DY48" s="32" t="str">
        <f t="shared" ca="1" si="69"/>
        <v/>
      </c>
      <c r="DZ48" s="32" t="str">
        <f t="shared" ca="1" si="70"/>
        <v/>
      </c>
      <c r="EA48" s="32" t="str">
        <f t="shared" ca="1" si="71"/>
        <v/>
      </c>
      <c r="EB48" s="32" t="str">
        <f t="shared" ca="1" si="72"/>
        <v/>
      </c>
      <c r="EC48" s="32" t="str">
        <f t="shared" ca="1" si="73"/>
        <v/>
      </c>
      <c r="ED48" s="32" t="str">
        <f t="shared" ca="1" si="74"/>
        <v/>
      </c>
      <c r="EE48" s="32" t="str">
        <f t="shared" ca="1" si="75"/>
        <v/>
      </c>
      <c r="EF48" s="32" t="str">
        <f t="shared" ca="1" si="76"/>
        <v/>
      </c>
      <c r="EG48" s="32" t="str">
        <f t="shared" ca="1" si="77"/>
        <v/>
      </c>
      <c r="EH48" s="32" t="str">
        <f t="shared" ca="1" si="78"/>
        <v/>
      </c>
      <c r="EI48" s="32" t="str">
        <f t="shared" ca="1" si="79"/>
        <v/>
      </c>
      <c r="EJ48" s="32" t="str">
        <f t="shared" ca="1" si="80"/>
        <v/>
      </c>
      <c r="EK48" s="32" t="str">
        <f t="shared" ca="1" si="81"/>
        <v/>
      </c>
      <c r="EL48" s="32" t="str">
        <f t="shared" ca="1" si="82"/>
        <v/>
      </c>
      <c r="EM48" s="32" t="str">
        <f t="shared" ca="1" si="83"/>
        <v/>
      </c>
      <c r="EN48" s="32" t="str">
        <f t="shared" ca="1" si="84"/>
        <v/>
      </c>
      <c r="EO48" s="32" t="str">
        <f t="shared" ca="1" si="85"/>
        <v/>
      </c>
      <c r="EP48" s="32" t="str">
        <f t="shared" ca="1" si="86"/>
        <v/>
      </c>
      <c r="EQ48" s="32" t="str">
        <f t="shared" ca="1" si="87"/>
        <v/>
      </c>
      <c r="ER48" s="32" t="str">
        <f t="shared" ca="1" si="88"/>
        <v/>
      </c>
      <c r="ES48" s="32" t="str">
        <f t="shared" ca="1" si="89"/>
        <v/>
      </c>
      <c r="ET48" s="32" t="str">
        <f t="shared" ca="1" si="90"/>
        <v/>
      </c>
      <c r="EU48" s="32" t="str">
        <f t="shared" ca="1" si="91"/>
        <v/>
      </c>
      <c r="EV48" s="32" t="str">
        <f t="shared" ca="1" si="92"/>
        <v/>
      </c>
      <c r="EW48" s="32" t="str">
        <f t="shared" ca="1" si="93"/>
        <v/>
      </c>
      <c r="EX48" s="32" t="str">
        <f t="shared" ca="1" si="94"/>
        <v/>
      </c>
      <c r="EY48" s="32" t="str">
        <f t="shared" ca="1" si="95"/>
        <v/>
      </c>
      <c r="EZ48" s="32" t="str">
        <f t="shared" ca="1" si="96"/>
        <v/>
      </c>
      <c r="FA48" s="32" t="str">
        <f t="shared" ca="1" si="97"/>
        <v/>
      </c>
      <c r="FB48" s="32" t="str">
        <f t="shared" ca="1" si="98"/>
        <v/>
      </c>
      <c r="FC48" s="32" t="str">
        <f t="shared" ca="1" si="99"/>
        <v/>
      </c>
      <c r="FD48" s="32" t="str">
        <f t="shared" ca="1" si="100"/>
        <v/>
      </c>
      <c r="FE48" s="32"/>
    </row>
    <row r="49" spans="1:161" x14ac:dyDescent="0.25">
      <c r="A49" s="31">
        <f>'2a) female mx'!CP49</f>
        <v>106</v>
      </c>
      <c r="B49" s="32">
        <f>'2a) female mx'!CQ49</f>
        <v>0.63039285211754392</v>
      </c>
      <c r="C49" s="32">
        <f>'2a) female mx'!CR49</f>
        <v>0.63159135023042257</v>
      </c>
      <c r="D49" s="32">
        <f>'2a) female mx'!CS49</f>
        <v>0.63279212691883024</v>
      </c>
      <c r="E49" s="32">
        <f>'2a) female mx'!CT49</f>
        <v>0.6339951865147776</v>
      </c>
      <c r="F49" s="32">
        <f>'2a) female mx'!CU49</f>
        <v>0.63520053335851112</v>
      </c>
      <c r="G49" s="32">
        <f>'2a) female mx'!CV49</f>
        <v>0.63640817179852915</v>
      </c>
      <c r="H49" s="32">
        <f>'2a) female mx'!CW49</f>
        <v>0.63761810619159687</v>
      </c>
      <c r="I49" s="32">
        <f>'2a) female mx'!CX49</f>
        <v>0.63883034090276303</v>
      </c>
      <c r="J49" s="32">
        <f>'2a) female mx'!CY49</f>
        <v>0.64004488030537465</v>
      </c>
      <c r="K49" s="32">
        <f>'2a) female mx'!CZ49</f>
        <v>0.641261728781094</v>
      </c>
      <c r="L49" s="32">
        <f>'2a) female mx'!DA49</f>
        <v>0.64248089071991343</v>
      </c>
      <c r="M49" s="32">
        <f>'2a) female mx'!DB49</f>
        <v>0.64370237052017099</v>
      </c>
      <c r="N49" s="32">
        <f>'2a) female mx'!DC49</f>
        <v>0.64492617258856766</v>
      </c>
      <c r="O49" s="32">
        <f>'2a) female mx'!DD49</f>
        <v>0.64615230134018198</v>
      </c>
      <c r="P49" s="32">
        <f>'2a) female mx'!DE49</f>
        <v>0.64738076119848631</v>
      </c>
      <c r="Q49" s="32">
        <f>'2a) female mx'!DF49</f>
        <v>0.64861155659536307</v>
      </c>
      <c r="R49" s="32">
        <f>'2a) female mx'!DG49</f>
        <v>0.6498446919711206</v>
      </c>
      <c r="S49" s="32">
        <f>'2a) female mx'!DH49</f>
        <v>0.65108017177450883</v>
      </c>
      <c r="T49" s="32">
        <f>'2a) female mx'!DI49</f>
        <v>0.65231800046273591</v>
      </c>
      <c r="U49" s="32">
        <f>'2a) female mx'!DJ49</f>
        <v>0.65355818250148412</v>
      </c>
      <c r="V49" s="32">
        <f>'2a) female mx'!DK49</f>
        <v>0.65480072236492526</v>
      </c>
      <c r="W49" s="32">
        <f>'2a) female mx'!DL49</f>
        <v>0.65604562453573789</v>
      </c>
      <c r="X49" s="32">
        <f>'2a) female mx'!DM49</f>
        <v>0.65729289350512299</v>
      </c>
      <c r="Y49" s="32">
        <f>'2a) female mx'!DN49</f>
        <v>0.65854253377282002</v>
      </c>
      <c r="Z49" s="32">
        <f>'2a) female mx'!DO49</f>
        <v>0.65979454984712327</v>
      </c>
      <c r="AA49" s="32">
        <f>'2a) female mx'!DP49</f>
        <v>0.66104894624489829</v>
      </c>
      <c r="AB49" s="32">
        <f>'2a) female mx'!DQ49</f>
        <v>0.662305727491598</v>
      </c>
      <c r="AC49" s="32">
        <f>'2a) female mx'!DR49</f>
        <v>0.66356489812127917</v>
      </c>
      <c r="AD49" s="32">
        <f>'2a) female mx'!DS49</f>
        <v>0.66482646267661871</v>
      </c>
      <c r="AE49" s="32">
        <f>'2a) female mx'!DT49</f>
        <v>0.66609042570892973</v>
      </c>
      <c r="AF49" s="32">
        <f>'2a) female mx'!DU49</f>
        <v>0.66735679177817864</v>
      </c>
      <c r="AG49" s="32">
        <f>'2a) female mx'!DV49</f>
        <v>0.66862556545300089</v>
      </c>
      <c r="AH49" s="32">
        <f>'2a) female mx'!DW49</f>
        <v>0.66989675131071813</v>
      </c>
      <c r="AI49" s="32">
        <f>'2a) female mx'!DX49</f>
        <v>0.67117035393735403</v>
      </c>
      <c r="AJ49" s="32">
        <f>'2a) female mx'!DY49</f>
        <v>0.67244637792765138</v>
      </c>
      <c r="AK49" s="32">
        <f>'2a) female mx'!DZ49</f>
        <v>0.67372482788508858</v>
      </c>
      <c r="AL49" s="32">
        <f>'2a) female mx'!EA49</f>
        <v>0.67500570842189589</v>
      </c>
      <c r="AM49" s="32">
        <f>'2a) female mx'!EB49</f>
        <v>0.67628902415907222</v>
      </c>
      <c r="AN49" s="32">
        <f>'2a) female mx'!EC49</f>
        <v>0.67757477972640212</v>
      </c>
      <c r="AO49" s="32">
        <f>'2a) female mx'!ED49</f>
        <v>0.67886297976247245</v>
      </c>
      <c r="AP49" s="32">
        <f>'2a) female mx'!EE49</f>
        <v>0.68015362891468834</v>
      </c>
      <c r="AQ49" s="32">
        <f>'2a) female mx'!EF49</f>
        <v>0.68144673183929094</v>
      </c>
      <c r="AR49" s="32">
        <f>'2a) female mx'!EG49</f>
        <v>0.68274229320137381</v>
      </c>
      <c r="AS49" s="32">
        <f>'2a) female mx'!EH49</f>
        <v>0.68404031767489959</v>
      </c>
      <c r="AT49" s="32">
        <f>'2a) female mx'!EI49</f>
        <v>0.68534080994271718</v>
      </c>
      <c r="AU49" s="32">
        <f>'2a) female mx'!EJ49</f>
        <v>0.68664377469657811</v>
      </c>
      <c r="AV49" s="32">
        <f>'2a) female mx'!EK49</f>
        <v>0.68794921663715425</v>
      </c>
      <c r="AW49" s="32">
        <f>'2a) female mx'!EL49</f>
        <v>0.6892571404740544</v>
      </c>
      <c r="AX49" s="32">
        <f>'2a) female mx'!EM49</f>
        <v>0.69056755092584077</v>
      </c>
      <c r="AY49" s="32">
        <f>'2a) female mx'!EN49</f>
        <v>0.69188045272004683</v>
      </c>
      <c r="AZ49" s="32">
        <f>'2a) female mx'!EO49</f>
        <v>0.69319585059319411</v>
      </c>
      <c r="BB49" s="31">
        <f t="shared" si="101"/>
        <v>106</v>
      </c>
      <c r="BC49" s="32">
        <v>0</v>
      </c>
      <c r="BD49" s="32">
        <f t="shared" ca="1" si="104"/>
        <v>0.63039285211754392</v>
      </c>
      <c r="BE49" s="32">
        <f t="shared" ca="1" si="3"/>
        <v>0.67564528854278127</v>
      </c>
      <c r="BF49" s="32">
        <f t="shared" ca="1" si="4"/>
        <v>0.74400172733066861</v>
      </c>
      <c r="BG49" s="32">
        <f t="shared" ca="1" si="5"/>
        <v>0.80641629258358349</v>
      </c>
      <c r="BH49" s="32"/>
      <c r="BI49" s="32" t="str">
        <f t="shared" ca="1" si="7"/>
        <v/>
      </c>
      <c r="BJ49" s="32" t="str">
        <f t="shared" ca="1" si="8"/>
        <v/>
      </c>
      <c r="BK49" s="32" t="str">
        <f t="shared" ca="1" si="9"/>
        <v/>
      </c>
      <c r="BL49" s="32" t="str">
        <f t="shared" ca="1" si="10"/>
        <v/>
      </c>
      <c r="BM49" s="32" t="str">
        <f t="shared" ca="1" si="11"/>
        <v/>
      </c>
      <c r="BN49" s="32" t="str">
        <f t="shared" ca="1" si="12"/>
        <v/>
      </c>
      <c r="BO49" s="32" t="str">
        <f t="shared" ca="1" si="13"/>
        <v/>
      </c>
      <c r="BP49" s="32" t="str">
        <f t="shared" ca="1" si="14"/>
        <v/>
      </c>
      <c r="BQ49" s="32" t="str">
        <f t="shared" ca="1" si="15"/>
        <v/>
      </c>
      <c r="BR49" s="32" t="str">
        <f t="shared" ca="1" si="16"/>
        <v/>
      </c>
      <c r="BS49" s="32" t="str">
        <f t="shared" ca="1" si="17"/>
        <v/>
      </c>
      <c r="BT49" s="32" t="str">
        <f t="shared" ca="1" si="18"/>
        <v/>
      </c>
      <c r="BU49" s="32" t="str">
        <f t="shared" ca="1" si="19"/>
        <v/>
      </c>
      <c r="BV49" s="32" t="str">
        <f t="shared" ca="1" si="20"/>
        <v/>
      </c>
      <c r="BW49" s="32" t="str">
        <f t="shared" ca="1" si="21"/>
        <v/>
      </c>
      <c r="BX49" s="32" t="str">
        <f t="shared" ca="1" si="22"/>
        <v/>
      </c>
      <c r="BY49" s="32" t="str">
        <f t="shared" ca="1" si="23"/>
        <v/>
      </c>
      <c r="BZ49" s="32" t="str">
        <f t="shared" ca="1" si="24"/>
        <v/>
      </c>
      <c r="CA49" s="32" t="str">
        <f t="shared" ca="1" si="25"/>
        <v/>
      </c>
      <c r="CB49" s="32" t="str">
        <f t="shared" ca="1" si="26"/>
        <v/>
      </c>
      <c r="CC49" s="32" t="str">
        <f t="shared" ca="1" si="27"/>
        <v/>
      </c>
      <c r="CD49" s="32" t="str">
        <f t="shared" ca="1" si="28"/>
        <v/>
      </c>
      <c r="CE49" s="32" t="str">
        <f t="shared" ca="1" si="29"/>
        <v/>
      </c>
      <c r="CF49" s="32" t="str">
        <f t="shared" ca="1" si="30"/>
        <v/>
      </c>
      <c r="CG49" s="32" t="str">
        <f t="shared" ca="1" si="31"/>
        <v/>
      </c>
      <c r="CH49" s="32" t="str">
        <f t="shared" ca="1" si="32"/>
        <v/>
      </c>
      <c r="CI49" s="32" t="str">
        <f t="shared" ca="1" si="33"/>
        <v/>
      </c>
      <c r="CJ49" s="32" t="str">
        <f t="shared" ca="1" si="34"/>
        <v/>
      </c>
      <c r="CK49" s="32" t="str">
        <f t="shared" ca="1" si="35"/>
        <v/>
      </c>
      <c r="CL49" s="32" t="str">
        <f t="shared" ca="1" si="36"/>
        <v/>
      </c>
      <c r="CM49" s="32" t="str">
        <f t="shared" ca="1" si="37"/>
        <v/>
      </c>
      <c r="CN49" s="32" t="str">
        <f t="shared" ca="1" si="38"/>
        <v/>
      </c>
      <c r="CO49" s="32" t="str">
        <f t="shared" ca="1" si="39"/>
        <v/>
      </c>
      <c r="CP49" s="32" t="str">
        <f t="shared" ca="1" si="40"/>
        <v/>
      </c>
      <c r="CQ49" s="32" t="str">
        <f t="shared" ca="1" si="41"/>
        <v/>
      </c>
      <c r="CR49" s="32" t="str">
        <f t="shared" ca="1" si="42"/>
        <v/>
      </c>
      <c r="CS49" s="32" t="str">
        <f t="shared" ca="1" si="43"/>
        <v/>
      </c>
      <c r="CT49" s="32" t="str">
        <f t="shared" ca="1" si="44"/>
        <v/>
      </c>
      <c r="CU49" s="32" t="str">
        <f t="shared" ca="1" si="45"/>
        <v/>
      </c>
      <c r="CV49" s="32" t="str">
        <f t="shared" ca="1" si="46"/>
        <v/>
      </c>
      <c r="CW49" s="32" t="str">
        <f t="shared" ca="1" si="47"/>
        <v/>
      </c>
      <c r="CX49" s="32" t="str">
        <f t="shared" ca="1" si="48"/>
        <v/>
      </c>
      <c r="CY49" s="32" t="str">
        <f t="shared" ca="1" si="49"/>
        <v/>
      </c>
      <c r="CZ49" s="32" t="str">
        <f t="shared" ca="1" si="50"/>
        <v/>
      </c>
      <c r="DA49" s="32" t="str">
        <f t="shared" ca="1" si="51"/>
        <v/>
      </c>
      <c r="DB49" s="32"/>
      <c r="DC49" s="32"/>
      <c r="DD49" s="32"/>
      <c r="DE49" s="31">
        <f t="shared" si="102"/>
        <v>106</v>
      </c>
      <c r="DG49" s="32">
        <f t="shared" ca="1" si="103"/>
        <v>0.63159135023042257</v>
      </c>
      <c r="DH49" s="32">
        <f t="shared" ca="1" si="52"/>
        <v>0.67715343825868279</v>
      </c>
      <c r="DI49" s="32">
        <f t="shared" ca="1" si="53"/>
        <v>0.74834661414129722</v>
      </c>
      <c r="DJ49" s="32">
        <f t="shared" ca="1" si="54"/>
        <v>0.81118913340767118</v>
      </c>
      <c r="DK49" s="32"/>
      <c r="DL49" s="32" t="str">
        <f t="shared" ca="1" si="56"/>
        <v/>
      </c>
      <c r="DM49" s="32" t="str">
        <f t="shared" ca="1" si="57"/>
        <v/>
      </c>
      <c r="DN49" s="32" t="str">
        <f t="shared" ca="1" si="58"/>
        <v/>
      </c>
      <c r="DO49" s="32" t="str">
        <f t="shared" ca="1" si="59"/>
        <v/>
      </c>
      <c r="DP49" s="32" t="str">
        <f t="shared" ca="1" si="60"/>
        <v/>
      </c>
      <c r="DQ49" s="32" t="str">
        <f t="shared" ca="1" si="61"/>
        <v/>
      </c>
      <c r="DR49" s="32" t="str">
        <f t="shared" ca="1" si="62"/>
        <v/>
      </c>
      <c r="DS49" s="32" t="str">
        <f t="shared" ca="1" si="63"/>
        <v/>
      </c>
      <c r="DT49" s="32" t="str">
        <f t="shared" ca="1" si="64"/>
        <v/>
      </c>
      <c r="DU49" s="32" t="str">
        <f t="shared" ca="1" si="65"/>
        <v/>
      </c>
      <c r="DV49" s="32" t="str">
        <f t="shared" ca="1" si="66"/>
        <v/>
      </c>
      <c r="DW49" s="32" t="str">
        <f t="shared" ca="1" si="67"/>
        <v/>
      </c>
      <c r="DX49" s="32" t="str">
        <f t="shared" ca="1" si="68"/>
        <v/>
      </c>
      <c r="DY49" s="32" t="str">
        <f t="shared" ca="1" si="69"/>
        <v/>
      </c>
      <c r="DZ49" s="32" t="str">
        <f t="shared" ca="1" si="70"/>
        <v/>
      </c>
      <c r="EA49" s="32" t="str">
        <f t="shared" ca="1" si="71"/>
        <v/>
      </c>
      <c r="EB49" s="32" t="str">
        <f t="shared" ca="1" si="72"/>
        <v/>
      </c>
      <c r="EC49" s="32" t="str">
        <f t="shared" ca="1" si="73"/>
        <v/>
      </c>
      <c r="ED49" s="32" t="str">
        <f t="shared" ca="1" si="74"/>
        <v/>
      </c>
      <c r="EE49" s="32" t="str">
        <f t="shared" ca="1" si="75"/>
        <v/>
      </c>
      <c r="EF49" s="32" t="str">
        <f t="shared" ca="1" si="76"/>
        <v/>
      </c>
      <c r="EG49" s="32" t="str">
        <f t="shared" ca="1" si="77"/>
        <v/>
      </c>
      <c r="EH49" s="32" t="str">
        <f t="shared" ca="1" si="78"/>
        <v/>
      </c>
      <c r="EI49" s="32" t="str">
        <f t="shared" ca="1" si="79"/>
        <v/>
      </c>
      <c r="EJ49" s="32" t="str">
        <f t="shared" ca="1" si="80"/>
        <v/>
      </c>
      <c r="EK49" s="32" t="str">
        <f t="shared" ca="1" si="81"/>
        <v/>
      </c>
      <c r="EL49" s="32" t="str">
        <f t="shared" ca="1" si="82"/>
        <v/>
      </c>
      <c r="EM49" s="32" t="str">
        <f t="shared" ca="1" si="83"/>
        <v/>
      </c>
      <c r="EN49" s="32" t="str">
        <f t="shared" ca="1" si="84"/>
        <v/>
      </c>
      <c r="EO49" s="32" t="str">
        <f t="shared" ca="1" si="85"/>
        <v/>
      </c>
      <c r="EP49" s="32" t="str">
        <f t="shared" ca="1" si="86"/>
        <v/>
      </c>
      <c r="EQ49" s="32" t="str">
        <f t="shared" ca="1" si="87"/>
        <v/>
      </c>
      <c r="ER49" s="32" t="str">
        <f t="shared" ca="1" si="88"/>
        <v/>
      </c>
      <c r="ES49" s="32" t="str">
        <f t="shared" ca="1" si="89"/>
        <v/>
      </c>
      <c r="ET49" s="32" t="str">
        <f t="shared" ca="1" si="90"/>
        <v/>
      </c>
      <c r="EU49" s="32" t="str">
        <f t="shared" ca="1" si="91"/>
        <v/>
      </c>
      <c r="EV49" s="32" t="str">
        <f t="shared" ca="1" si="92"/>
        <v/>
      </c>
      <c r="EW49" s="32" t="str">
        <f t="shared" ca="1" si="93"/>
        <v/>
      </c>
      <c r="EX49" s="32" t="str">
        <f t="shared" ca="1" si="94"/>
        <v/>
      </c>
      <c r="EY49" s="32" t="str">
        <f t="shared" ca="1" si="95"/>
        <v/>
      </c>
      <c r="EZ49" s="32" t="str">
        <f t="shared" ca="1" si="96"/>
        <v/>
      </c>
      <c r="FA49" s="32" t="str">
        <f t="shared" ca="1" si="97"/>
        <v/>
      </c>
      <c r="FB49" s="32" t="str">
        <f t="shared" ca="1" si="98"/>
        <v/>
      </c>
      <c r="FC49" s="32" t="str">
        <f t="shared" ca="1" si="99"/>
        <v/>
      </c>
      <c r="FD49" s="32" t="str">
        <f t="shared" ca="1" si="100"/>
        <v/>
      </c>
      <c r="FE49" s="32"/>
    </row>
    <row r="50" spans="1:161" x14ac:dyDescent="0.25">
      <c r="A50" s="31">
        <f>'2a) female mx'!CP50</f>
        <v>107</v>
      </c>
      <c r="B50" s="32">
        <f>'2a) female mx'!CQ50</f>
        <v>0.67414049776362461</v>
      </c>
      <c r="C50" s="32">
        <f>'2a) female mx'!CR50</f>
        <v>0.67564528854278127</v>
      </c>
      <c r="D50" s="32">
        <f>'2a) female mx'!CS50</f>
        <v>0.67715343825868279</v>
      </c>
      <c r="E50" s="32">
        <f>'2a) female mx'!CT50</f>
        <v>0.67866495440901975</v>
      </c>
      <c r="F50" s="32">
        <f>'2a) female mx'!CU50</f>
        <v>0.68017984450821922</v>
      </c>
      <c r="G50" s="32">
        <f>'2a) female mx'!CV50</f>
        <v>0.68169811608748143</v>
      </c>
      <c r="H50" s="32">
        <f>'2a) female mx'!CW50</f>
        <v>0.68321977669481759</v>
      </c>
      <c r="I50" s="32">
        <f>'2a) female mx'!CX50</f>
        <v>0.68474483389508745</v>
      </c>
      <c r="J50" s="32">
        <f>'2a) female mx'!CY50</f>
        <v>0.68627329527003633</v>
      </c>
      <c r="K50" s="32">
        <f>'2a) female mx'!CZ50</f>
        <v>0.68780516841833361</v>
      </c>
      <c r="L50" s="32">
        <f>'2a) female mx'!DA50</f>
        <v>0.68934046095560986</v>
      </c>
      <c r="M50" s="32">
        <f>'2a) female mx'!DB50</f>
        <v>0.69087918051449526</v>
      </c>
      <c r="N50" s="32">
        <f>'2a) female mx'!DC50</f>
        <v>0.69242133474465706</v>
      </c>
      <c r="O50" s="32">
        <f>'2a) female mx'!DD50</f>
        <v>0.69396693131283782</v>
      </c>
      <c r="P50" s="32">
        <f>'2a) female mx'!DE50</f>
        <v>0.69551597790289366</v>
      </c>
      <c r="Q50" s="32">
        <f>'2a) female mx'!DF50</f>
        <v>0.69706848221583195</v>
      </c>
      <c r="R50" s="32">
        <f>'2a) female mx'!DG50</f>
        <v>0.69862445196985035</v>
      </c>
      <c r="S50" s="32">
        <f>'2a) female mx'!DH50</f>
        <v>0.7001838949003748</v>
      </c>
      <c r="T50" s="32">
        <f>'2a) female mx'!DI50</f>
        <v>0.70174681876009748</v>
      </c>
      <c r="U50" s="32">
        <f>'2a) female mx'!DJ50</f>
        <v>0.70331323131901624</v>
      </c>
      <c r="V50" s="32">
        <f>'2a) female mx'!DK50</f>
        <v>0.70488314036447286</v>
      </c>
      <c r="W50" s="32">
        <f>'2a) female mx'!DL50</f>
        <v>0.70645655370119176</v>
      </c>
      <c r="X50" s="32">
        <f>'2a) female mx'!DM50</f>
        <v>0.70803347915131809</v>
      </c>
      <c r="Y50" s="32">
        <f>'2a) female mx'!DN50</f>
        <v>0.70961392455445838</v>
      </c>
      <c r="Z50" s="32">
        <f>'2a) female mx'!DO50</f>
        <v>0.71119789776771747</v>
      </c>
      <c r="AA50" s="32">
        <f>'2a) female mx'!DP50</f>
        <v>0.71278540666573909</v>
      </c>
      <c r="AB50" s="32">
        <f>'2a) female mx'!DQ50</f>
        <v>0.71437645914074432</v>
      </c>
      <c r="AC50" s="32">
        <f>'2a) female mx'!DR50</f>
        <v>0.71597106310257086</v>
      </c>
      <c r="AD50" s="32">
        <f>'2a) female mx'!DS50</f>
        <v>0.71756922647871257</v>
      </c>
      <c r="AE50" s="32">
        <f>'2a) female mx'!DT50</f>
        <v>0.71917095721435864</v>
      </c>
      <c r="AF50" s="32">
        <f>'2a) female mx'!DU50</f>
        <v>0.72077626327243349</v>
      </c>
      <c r="AG50" s="32">
        <f>'2a) female mx'!DV50</f>
        <v>0.72238515263363556</v>
      </c>
      <c r="AH50" s="32">
        <f>'2a) female mx'!DW50</f>
        <v>0.72399763329647793</v>
      </c>
      <c r="AI50" s="32">
        <f>'2a) female mx'!DX50</f>
        <v>0.7256137132773276</v>
      </c>
      <c r="AJ50" s="32">
        <f>'2a) female mx'!DY50</f>
        <v>0.72723340061044528</v>
      </c>
      <c r="AK50" s="32">
        <f>'2a) female mx'!DZ50</f>
        <v>0.72885670334802555</v>
      </c>
      <c r="AL50" s="32">
        <f>'2a) female mx'!EA50</f>
        <v>0.73048362956023649</v>
      </c>
      <c r="AM50" s="32">
        <f>'2a) female mx'!EB50</f>
        <v>0.73211418733526079</v>
      </c>
      <c r="AN50" s="32">
        <f>'2a) female mx'!EC50</f>
        <v>0.73374838477933457</v>
      </c>
      <c r="AO50" s="32">
        <f>'2a) female mx'!ED50</f>
        <v>0.73538623001678849</v>
      </c>
      <c r="AP50" s="32">
        <f>'2a) female mx'!EE50</f>
        <v>0.73702773119008858</v>
      </c>
      <c r="AQ50" s="32">
        <f>'2a) female mx'!EF50</f>
        <v>0.73867289645987555</v>
      </c>
      <c r="AR50" s="32">
        <f>'2a) female mx'!EG50</f>
        <v>0.74032173400500634</v>
      </c>
      <c r="AS50" s="32">
        <f>'2a) female mx'!EH50</f>
        <v>0.74197425202259426</v>
      </c>
      <c r="AT50" s="32">
        <f>'2a) female mx'!EI50</f>
        <v>0.74363045872804989</v>
      </c>
      <c r="AU50" s="32">
        <f>'2a) female mx'!EJ50</f>
        <v>0.74529036235512192</v>
      </c>
      <c r="AV50" s="32">
        <f>'2a) female mx'!EK50</f>
        <v>0.74695397115593842</v>
      </c>
      <c r="AW50" s="32">
        <f>'2a) female mx'!EL50</f>
        <v>0.74862129340104711</v>
      </c>
      <c r="AX50" s="32">
        <f>'2a) female mx'!EM50</f>
        <v>0.75029233737945722</v>
      </c>
      <c r="AY50" s="32">
        <f>'2a) female mx'!EN50</f>
        <v>0.75196711139868011</v>
      </c>
      <c r="AZ50" s="32">
        <f>'2a) female mx'!EO50</f>
        <v>0.75364562378477118</v>
      </c>
      <c r="BB50" s="31">
        <f t="shared" si="101"/>
        <v>107</v>
      </c>
      <c r="BC50" s="32">
        <v>0</v>
      </c>
      <c r="BD50" s="32">
        <f t="shared" ca="1" si="104"/>
        <v>0.67414049776362461</v>
      </c>
      <c r="BE50" s="32">
        <f t="shared" ca="1" si="3"/>
        <v>0.73968206685372073</v>
      </c>
      <c r="BF50" s="32">
        <f t="shared" ca="1" si="4"/>
        <v>0.80167153400147118</v>
      </c>
      <c r="BG50" s="32"/>
      <c r="BH50" s="32" t="str">
        <f t="shared" ca="1" si="6"/>
        <v/>
      </c>
      <c r="BI50" s="32" t="str">
        <f t="shared" ca="1" si="7"/>
        <v/>
      </c>
      <c r="BJ50" s="32" t="str">
        <f t="shared" ca="1" si="8"/>
        <v/>
      </c>
      <c r="BK50" s="32" t="str">
        <f t="shared" ca="1" si="9"/>
        <v/>
      </c>
      <c r="BL50" s="32" t="str">
        <f t="shared" ca="1" si="10"/>
        <v/>
      </c>
      <c r="BM50" s="32" t="str">
        <f t="shared" ca="1" si="11"/>
        <v/>
      </c>
      <c r="BN50" s="32" t="str">
        <f t="shared" ca="1" si="12"/>
        <v/>
      </c>
      <c r="BO50" s="32" t="str">
        <f t="shared" ca="1" si="13"/>
        <v/>
      </c>
      <c r="BP50" s="32" t="str">
        <f t="shared" ca="1" si="14"/>
        <v/>
      </c>
      <c r="BQ50" s="32" t="str">
        <f t="shared" ca="1" si="15"/>
        <v/>
      </c>
      <c r="BR50" s="32" t="str">
        <f t="shared" ca="1" si="16"/>
        <v/>
      </c>
      <c r="BS50" s="32" t="str">
        <f t="shared" ca="1" si="17"/>
        <v/>
      </c>
      <c r="BT50" s="32" t="str">
        <f t="shared" ca="1" si="18"/>
        <v/>
      </c>
      <c r="BU50" s="32" t="str">
        <f t="shared" ca="1" si="19"/>
        <v/>
      </c>
      <c r="BV50" s="32" t="str">
        <f t="shared" ca="1" si="20"/>
        <v/>
      </c>
      <c r="BW50" s="32" t="str">
        <f t="shared" ca="1" si="21"/>
        <v/>
      </c>
      <c r="BX50" s="32" t="str">
        <f t="shared" ca="1" si="22"/>
        <v/>
      </c>
      <c r="BY50" s="32" t="str">
        <f t="shared" ca="1" si="23"/>
        <v/>
      </c>
      <c r="BZ50" s="32" t="str">
        <f t="shared" ca="1" si="24"/>
        <v/>
      </c>
      <c r="CA50" s="32" t="str">
        <f t="shared" ca="1" si="25"/>
        <v/>
      </c>
      <c r="CB50" s="32" t="str">
        <f t="shared" ca="1" si="26"/>
        <v/>
      </c>
      <c r="CC50" s="32" t="str">
        <f t="shared" ca="1" si="27"/>
        <v/>
      </c>
      <c r="CD50" s="32" t="str">
        <f t="shared" ca="1" si="28"/>
        <v/>
      </c>
      <c r="CE50" s="32" t="str">
        <f t="shared" ca="1" si="29"/>
        <v/>
      </c>
      <c r="CF50" s="32" t="str">
        <f t="shared" ca="1" si="30"/>
        <v/>
      </c>
      <c r="CG50" s="32" t="str">
        <f t="shared" ca="1" si="31"/>
        <v/>
      </c>
      <c r="CH50" s="32" t="str">
        <f t="shared" ca="1" si="32"/>
        <v/>
      </c>
      <c r="CI50" s="32" t="str">
        <f t="shared" ca="1" si="33"/>
        <v/>
      </c>
      <c r="CJ50" s="32" t="str">
        <f t="shared" ca="1" si="34"/>
        <v/>
      </c>
      <c r="CK50" s="32" t="str">
        <f t="shared" ca="1" si="35"/>
        <v/>
      </c>
      <c r="CL50" s="32" t="str">
        <f t="shared" ca="1" si="36"/>
        <v/>
      </c>
      <c r="CM50" s="32" t="str">
        <f t="shared" ca="1" si="37"/>
        <v/>
      </c>
      <c r="CN50" s="32" t="str">
        <f t="shared" ca="1" si="38"/>
        <v/>
      </c>
      <c r="CO50" s="32" t="str">
        <f t="shared" ca="1" si="39"/>
        <v/>
      </c>
      <c r="CP50" s="32" t="str">
        <f t="shared" ca="1" si="40"/>
        <v/>
      </c>
      <c r="CQ50" s="32" t="str">
        <f t="shared" ca="1" si="41"/>
        <v/>
      </c>
      <c r="CR50" s="32" t="str">
        <f t="shared" ca="1" si="42"/>
        <v/>
      </c>
      <c r="CS50" s="32" t="str">
        <f t="shared" ca="1" si="43"/>
        <v/>
      </c>
      <c r="CT50" s="32" t="str">
        <f t="shared" ca="1" si="44"/>
        <v/>
      </c>
      <c r="CU50" s="32" t="str">
        <f t="shared" ca="1" si="45"/>
        <v/>
      </c>
      <c r="CV50" s="32" t="str">
        <f t="shared" ca="1" si="46"/>
        <v/>
      </c>
      <c r="CW50" s="32" t="str">
        <f t="shared" ca="1" si="47"/>
        <v/>
      </c>
      <c r="CX50" s="32" t="str">
        <f t="shared" ca="1" si="48"/>
        <v/>
      </c>
      <c r="CY50" s="32" t="str">
        <f t="shared" ca="1" si="49"/>
        <v/>
      </c>
      <c r="CZ50" s="32" t="str">
        <f t="shared" ca="1" si="50"/>
        <v/>
      </c>
      <c r="DA50" s="32" t="str">
        <f t="shared" ca="1" si="51"/>
        <v/>
      </c>
      <c r="DB50" s="32"/>
      <c r="DC50" s="32"/>
      <c r="DD50" s="32"/>
      <c r="DE50" s="31">
        <f t="shared" si="102"/>
        <v>107</v>
      </c>
      <c r="DG50" s="32">
        <f t="shared" ca="1" si="103"/>
        <v>0.67564528854278127</v>
      </c>
      <c r="DH50" s="32">
        <f t="shared" ca="1" si="52"/>
        <v>0.74400172733066861</v>
      </c>
      <c r="DI50" s="32">
        <f t="shared" ca="1" si="53"/>
        <v>0.80641629258358349</v>
      </c>
      <c r="DJ50" s="32"/>
      <c r="DK50" s="32" t="str">
        <f t="shared" ca="1" si="55"/>
        <v/>
      </c>
      <c r="DL50" s="32" t="str">
        <f t="shared" ca="1" si="56"/>
        <v/>
      </c>
      <c r="DM50" s="32" t="str">
        <f t="shared" ca="1" si="57"/>
        <v/>
      </c>
      <c r="DN50" s="32" t="str">
        <f t="shared" ca="1" si="58"/>
        <v/>
      </c>
      <c r="DO50" s="32" t="str">
        <f t="shared" ca="1" si="59"/>
        <v/>
      </c>
      <c r="DP50" s="32" t="str">
        <f t="shared" ca="1" si="60"/>
        <v/>
      </c>
      <c r="DQ50" s="32" t="str">
        <f t="shared" ca="1" si="61"/>
        <v/>
      </c>
      <c r="DR50" s="32" t="str">
        <f t="shared" ca="1" si="62"/>
        <v/>
      </c>
      <c r="DS50" s="32" t="str">
        <f t="shared" ca="1" si="63"/>
        <v/>
      </c>
      <c r="DT50" s="32" t="str">
        <f t="shared" ca="1" si="64"/>
        <v/>
      </c>
      <c r="DU50" s="32" t="str">
        <f t="shared" ca="1" si="65"/>
        <v/>
      </c>
      <c r="DV50" s="32" t="str">
        <f t="shared" ca="1" si="66"/>
        <v/>
      </c>
      <c r="DW50" s="32" t="str">
        <f t="shared" ca="1" si="67"/>
        <v/>
      </c>
      <c r="DX50" s="32" t="str">
        <f t="shared" ca="1" si="68"/>
        <v/>
      </c>
      <c r="DY50" s="32" t="str">
        <f t="shared" ca="1" si="69"/>
        <v/>
      </c>
      <c r="DZ50" s="32" t="str">
        <f t="shared" ca="1" si="70"/>
        <v/>
      </c>
      <c r="EA50" s="32" t="str">
        <f t="shared" ca="1" si="71"/>
        <v/>
      </c>
      <c r="EB50" s="32" t="str">
        <f t="shared" ca="1" si="72"/>
        <v/>
      </c>
      <c r="EC50" s="32" t="str">
        <f t="shared" ca="1" si="73"/>
        <v/>
      </c>
      <c r="ED50" s="32" t="str">
        <f t="shared" ca="1" si="74"/>
        <v/>
      </c>
      <c r="EE50" s="32" t="str">
        <f t="shared" ca="1" si="75"/>
        <v/>
      </c>
      <c r="EF50" s="32" t="str">
        <f t="shared" ca="1" si="76"/>
        <v/>
      </c>
      <c r="EG50" s="32" t="str">
        <f t="shared" ca="1" si="77"/>
        <v/>
      </c>
      <c r="EH50" s="32" t="str">
        <f t="shared" ca="1" si="78"/>
        <v/>
      </c>
      <c r="EI50" s="32" t="str">
        <f t="shared" ca="1" si="79"/>
        <v/>
      </c>
      <c r="EJ50" s="32" t="str">
        <f t="shared" ca="1" si="80"/>
        <v/>
      </c>
      <c r="EK50" s="32" t="str">
        <f t="shared" ca="1" si="81"/>
        <v/>
      </c>
      <c r="EL50" s="32" t="str">
        <f t="shared" ca="1" si="82"/>
        <v/>
      </c>
      <c r="EM50" s="32" t="str">
        <f t="shared" ca="1" si="83"/>
        <v/>
      </c>
      <c r="EN50" s="32" t="str">
        <f t="shared" ca="1" si="84"/>
        <v/>
      </c>
      <c r="EO50" s="32" t="str">
        <f t="shared" ca="1" si="85"/>
        <v/>
      </c>
      <c r="EP50" s="32" t="str">
        <f t="shared" ca="1" si="86"/>
        <v/>
      </c>
      <c r="EQ50" s="32" t="str">
        <f t="shared" ca="1" si="87"/>
        <v/>
      </c>
      <c r="ER50" s="32" t="str">
        <f t="shared" ca="1" si="88"/>
        <v/>
      </c>
      <c r="ES50" s="32" t="str">
        <f t="shared" ca="1" si="89"/>
        <v/>
      </c>
      <c r="ET50" s="32" t="str">
        <f t="shared" ca="1" si="90"/>
        <v/>
      </c>
      <c r="EU50" s="32" t="str">
        <f t="shared" ca="1" si="91"/>
        <v/>
      </c>
      <c r="EV50" s="32" t="str">
        <f t="shared" ca="1" si="92"/>
        <v/>
      </c>
      <c r="EW50" s="32" t="str">
        <f t="shared" ca="1" si="93"/>
        <v/>
      </c>
      <c r="EX50" s="32" t="str">
        <f t="shared" ca="1" si="94"/>
        <v/>
      </c>
      <c r="EY50" s="32" t="str">
        <f t="shared" ca="1" si="95"/>
        <v/>
      </c>
      <c r="EZ50" s="32" t="str">
        <f t="shared" ca="1" si="96"/>
        <v/>
      </c>
      <c r="FA50" s="32" t="str">
        <f t="shared" ca="1" si="97"/>
        <v/>
      </c>
      <c r="FB50" s="32" t="str">
        <f t="shared" ca="1" si="98"/>
        <v/>
      </c>
      <c r="FC50" s="32" t="str">
        <f t="shared" ca="1" si="99"/>
        <v/>
      </c>
      <c r="FD50" s="32" t="str">
        <f t="shared" ca="1" si="100"/>
        <v/>
      </c>
      <c r="FE50" s="32"/>
    </row>
    <row r="51" spans="1:161" x14ac:dyDescent="0.25">
      <c r="A51" s="31">
        <f>'2a) female mx'!CP51</f>
        <v>108</v>
      </c>
      <c r="B51" s="32">
        <f>'2a) female mx'!CQ51</f>
        <v>0.73538748624681982</v>
      </c>
      <c r="C51" s="32">
        <f>'2a) female mx'!CR51</f>
        <v>0.73968206685372073</v>
      </c>
      <c r="D51" s="32">
        <f>'2a) female mx'!CS51</f>
        <v>0.74400172733066861</v>
      </c>
      <c r="E51" s="32">
        <f>'2a) female mx'!CT51</f>
        <v>0.74834661414129722</v>
      </c>
      <c r="F51" s="32">
        <f>'2a) female mx'!CU51</f>
        <v>0.7527168746045716</v>
      </c>
      <c r="G51" s="32">
        <f>'2a) female mx'!CV51</f>
        <v>0.75711265689978313</v>
      </c>
      <c r="H51" s="32">
        <f>'2a) female mx'!CW51</f>
        <v>0.76153411007157368</v>
      </c>
      <c r="I51" s="32">
        <f>'2a) female mx'!CX51</f>
        <v>0.76598138403498905</v>
      </c>
      <c r="J51" s="32">
        <f>'2a) female mx'!CY51</f>
        <v>0.77045462958056221</v>
      </c>
      <c r="K51" s="32">
        <f>'2a) female mx'!CZ51</f>
        <v>0.77495399837942591</v>
      </c>
      <c r="L51" s="32">
        <f>'2a) female mx'!DA51</f>
        <v>0.7794796429884554</v>
      </c>
      <c r="M51" s="32">
        <f>'2a) female mx'!DB51</f>
        <v>0.78403171685544104</v>
      </c>
      <c r="N51" s="32">
        <f>'2a) female mx'!DC51</f>
        <v>0.78861037432429071</v>
      </c>
      <c r="O51" s="32">
        <f>'2a) female mx'!DD51</f>
        <v>0.79321577064026416</v>
      </c>
      <c r="P51" s="32">
        <f>'2a) female mx'!DE51</f>
        <v>0.79784806195523528</v>
      </c>
      <c r="Q51" s="32">
        <f>'2a) female mx'!DF51</f>
        <v>0.80250740533298826</v>
      </c>
      <c r="R51" s="32">
        <f>'2a) female mx'!DG51</f>
        <v>0.80719395875454147</v>
      </c>
      <c r="S51" s="32">
        <f>'2a) female mx'!DH51</f>
        <v>0.8119078811235052</v>
      </c>
      <c r="T51" s="32">
        <f>'2a) female mx'!DI51</f>
        <v>0.81664933227146885</v>
      </c>
      <c r="U51" s="32">
        <f>'2a) female mx'!DJ51</f>
        <v>0.82141847296342041</v>
      </c>
      <c r="V51" s="32">
        <f>'2a) female mx'!DK51</f>
        <v>0.82621546490319753</v>
      </c>
      <c r="W51" s="32">
        <f>'2a) female mx'!DL51</f>
        <v>0.83104047073896992</v>
      </c>
      <c r="X51" s="32">
        <f>'2a) female mx'!DM51</f>
        <v>0.83589365406875482</v>
      </c>
      <c r="Y51" s="32">
        <f>'2a) female mx'!DN51</f>
        <v>0.84077517944596314</v>
      </c>
      <c r="Z51" s="32">
        <f>'2a) female mx'!DO51</f>
        <v>0.8456852123849794</v>
      </c>
      <c r="AA51" s="32">
        <f>'2a) female mx'!DP51</f>
        <v>0.85062391936677406</v>
      </c>
      <c r="AB51" s="32">
        <f>'2a) female mx'!DQ51</f>
        <v>0.85559146784454687</v>
      </c>
      <c r="AC51" s="32">
        <f>'2a) female mx'!DR51</f>
        <v>0.86058802624940656</v>
      </c>
      <c r="AD51" s="32">
        <f>'2a) female mx'!DS51</f>
        <v>0.86561376399607992</v>
      </c>
      <c r="AE51" s="32">
        <f>'2a) female mx'!DT51</f>
        <v>0.87066885148865703</v>
      </c>
      <c r="AF51" s="32">
        <f>'2a) female mx'!DU51</f>
        <v>0.87575346012636912</v>
      </c>
      <c r="AG51" s="32">
        <f>'2a) female mx'!DV51</f>
        <v>0.88086776230939923</v>
      </c>
      <c r="AH51" s="32">
        <f>'2a) female mx'!DW51</f>
        <v>0.88601193144472856</v>
      </c>
      <c r="AI51" s="32">
        <f>'2a) female mx'!DX51</f>
        <v>0.89118614195201507</v>
      </c>
      <c r="AJ51" s="32">
        <f>'2a) female mx'!DY51</f>
        <v>0.89639056926950889</v>
      </c>
      <c r="AK51" s="32">
        <f>'2a) female mx'!DZ51</f>
        <v>0.90162538985999929</v>
      </c>
      <c r="AL51" s="32">
        <f>'2a) female mx'!EA51</f>
        <v>0.90689078121679845</v>
      </c>
      <c r="AM51" s="32">
        <f>'2a) female mx'!EB51</f>
        <v>0.9121869218697598</v>
      </c>
      <c r="AN51" s="32">
        <f>'2a) female mx'!EC51</f>
        <v>0.91751399139133138</v>
      </c>
      <c r="AO51" s="32">
        <f>'2a) female mx'!ED51</f>
        <v>0.92287217040264391</v>
      </c>
      <c r="AP51" s="32">
        <f>'2a) female mx'!EE51</f>
        <v>0.92826164057963512</v>
      </c>
      <c r="AQ51" s="32">
        <f>'2a) female mx'!EF51</f>
        <v>0.93368258465921039</v>
      </c>
      <c r="AR51" s="32">
        <f>'2a) female mx'!EG51</f>
        <v>0.9391351864454377</v>
      </c>
      <c r="AS51" s="32">
        <f>'2a) female mx'!EH51</f>
        <v>0.94461963081578049</v>
      </c>
      <c r="AT51" s="32">
        <f>'2a) female mx'!EI51</f>
        <v>0.95013610372736579</v>
      </c>
      <c r="AU51" s="32">
        <f>'2a) female mx'!EJ51</f>
        <v>0.9556847922232895</v>
      </c>
      <c r="AV51" s="32">
        <f>'2a) female mx'!EK51</f>
        <v>0.96126588443895833</v>
      </c>
      <c r="AW51" s="32">
        <f>'2a) female mx'!EL51</f>
        <v>0.96687956960846833</v>
      </c>
      <c r="AX51" s="32">
        <f>'2a) female mx'!EM51</f>
        <v>0.972526038071022</v>
      </c>
      <c r="AY51" s="32">
        <f>'2a) female mx'!EN51</f>
        <v>0.97820548127738127</v>
      </c>
      <c r="AZ51" s="32">
        <f>'2a) female mx'!EO51</f>
        <v>0.98391809179635881</v>
      </c>
      <c r="BB51" s="31">
        <f t="shared" si="101"/>
        <v>108</v>
      </c>
      <c r="BC51" s="32">
        <v>0</v>
      </c>
      <c r="BD51" s="32">
        <f t="shared" ca="1" si="104"/>
        <v>0.73538748624681982</v>
      </c>
      <c r="BE51" s="32">
        <f t="shared" ca="1" si="3"/>
        <v>0.79695469243220884</v>
      </c>
      <c r="BF51" s="32"/>
      <c r="BG51" s="32" t="str">
        <f t="shared" ca="1" si="5"/>
        <v/>
      </c>
      <c r="BH51" s="32" t="str">
        <f t="shared" ca="1" si="6"/>
        <v/>
      </c>
      <c r="BI51" s="32" t="str">
        <f t="shared" ca="1" si="7"/>
        <v/>
      </c>
      <c r="BJ51" s="32" t="str">
        <f t="shared" ca="1" si="8"/>
        <v/>
      </c>
      <c r="BK51" s="32" t="str">
        <f t="shared" ca="1" si="9"/>
        <v/>
      </c>
      <c r="BL51" s="32" t="str">
        <f t="shared" ca="1" si="10"/>
        <v/>
      </c>
      <c r="BM51" s="32" t="str">
        <f t="shared" ca="1" si="11"/>
        <v/>
      </c>
      <c r="BN51" s="32" t="str">
        <f t="shared" ca="1" si="12"/>
        <v/>
      </c>
      <c r="BO51" s="32" t="str">
        <f t="shared" ca="1" si="13"/>
        <v/>
      </c>
      <c r="BP51" s="32" t="str">
        <f t="shared" ca="1" si="14"/>
        <v/>
      </c>
      <c r="BQ51" s="32" t="str">
        <f t="shared" ca="1" si="15"/>
        <v/>
      </c>
      <c r="BR51" s="32" t="str">
        <f t="shared" ca="1" si="16"/>
        <v/>
      </c>
      <c r="BS51" s="32" t="str">
        <f t="shared" ca="1" si="17"/>
        <v/>
      </c>
      <c r="BT51" s="32" t="str">
        <f t="shared" ca="1" si="18"/>
        <v/>
      </c>
      <c r="BU51" s="32" t="str">
        <f t="shared" ca="1" si="19"/>
        <v/>
      </c>
      <c r="BV51" s="32" t="str">
        <f t="shared" ca="1" si="20"/>
        <v/>
      </c>
      <c r="BW51" s="32" t="str">
        <f t="shared" ca="1" si="21"/>
        <v/>
      </c>
      <c r="BX51" s="32" t="str">
        <f t="shared" ca="1" si="22"/>
        <v/>
      </c>
      <c r="BY51" s="32" t="str">
        <f t="shared" ca="1" si="23"/>
        <v/>
      </c>
      <c r="BZ51" s="32" t="str">
        <f t="shared" ca="1" si="24"/>
        <v/>
      </c>
      <c r="CA51" s="32" t="str">
        <f t="shared" ca="1" si="25"/>
        <v/>
      </c>
      <c r="CB51" s="32" t="str">
        <f t="shared" ca="1" si="26"/>
        <v/>
      </c>
      <c r="CC51" s="32" t="str">
        <f t="shared" ca="1" si="27"/>
        <v/>
      </c>
      <c r="CD51" s="32" t="str">
        <f t="shared" ca="1" si="28"/>
        <v/>
      </c>
      <c r="CE51" s="32" t="str">
        <f t="shared" ca="1" si="29"/>
        <v/>
      </c>
      <c r="CF51" s="32" t="str">
        <f t="shared" ca="1" si="30"/>
        <v/>
      </c>
      <c r="CG51" s="32" t="str">
        <f t="shared" ca="1" si="31"/>
        <v/>
      </c>
      <c r="CH51" s="32" t="str">
        <f t="shared" ca="1" si="32"/>
        <v/>
      </c>
      <c r="CI51" s="32" t="str">
        <f t="shared" ca="1" si="33"/>
        <v/>
      </c>
      <c r="CJ51" s="32" t="str">
        <f t="shared" ca="1" si="34"/>
        <v/>
      </c>
      <c r="CK51" s="32" t="str">
        <f t="shared" ca="1" si="35"/>
        <v/>
      </c>
      <c r="CL51" s="32" t="str">
        <f t="shared" ca="1" si="36"/>
        <v/>
      </c>
      <c r="CM51" s="32" t="str">
        <f t="shared" ca="1" si="37"/>
        <v/>
      </c>
      <c r="CN51" s="32" t="str">
        <f t="shared" ca="1" si="38"/>
        <v/>
      </c>
      <c r="CO51" s="32" t="str">
        <f t="shared" ca="1" si="39"/>
        <v/>
      </c>
      <c r="CP51" s="32" t="str">
        <f t="shared" ca="1" si="40"/>
        <v/>
      </c>
      <c r="CQ51" s="32" t="str">
        <f t="shared" ca="1" si="41"/>
        <v/>
      </c>
      <c r="CR51" s="32" t="str">
        <f t="shared" ca="1" si="42"/>
        <v/>
      </c>
      <c r="CS51" s="32" t="str">
        <f t="shared" ca="1" si="43"/>
        <v/>
      </c>
      <c r="CT51" s="32" t="str">
        <f t="shared" ca="1" si="44"/>
        <v/>
      </c>
      <c r="CU51" s="32" t="str">
        <f t="shared" ca="1" si="45"/>
        <v/>
      </c>
      <c r="CV51" s="32" t="str">
        <f t="shared" ca="1" si="46"/>
        <v/>
      </c>
      <c r="CW51" s="32" t="str">
        <f t="shared" ca="1" si="47"/>
        <v/>
      </c>
      <c r="CX51" s="32" t="str">
        <f t="shared" ca="1" si="48"/>
        <v/>
      </c>
      <c r="CY51" s="32" t="str">
        <f t="shared" ca="1" si="49"/>
        <v/>
      </c>
      <c r="CZ51" s="32" t="str">
        <f t="shared" ca="1" si="50"/>
        <v/>
      </c>
      <c r="DA51" s="32" t="str">
        <f t="shared" ca="1" si="51"/>
        <v/>
      </c>
      <c r="DB51" s="32"/>
      <c r="DC51" s="32"/>
      <c r="DD51" s="32"/>
      <c r="DE51" s="31">
        <f t="shared" si="102"/>
        <v>108</v>
      </c>
      <c r="DG51" s="32">
        <f t="shared" ca="1" si="103"/>
        <v>0.73968206685372073</v>
      </c>
      <c r="DH51" s="32">
        <f t="shared" ca="1" si="52"/>
        <v>0.80167153400147118</v>
      </c>
      <c r="DI51" s="32"/>
      <c r="DJ51" s="32" t="str">
        <f t="shared" ca="1" si="54"/>
        <v/>
      </c>
      <c r="DK51" s="32" t="str">
        <f t="shared" ca="1" si="55"/>
        <v/>
      </c>
      <c r="DL51" s="32" t="str">
        <f t="shared" ca="1" si="56"/>
        <v/>
      </c>
      <c r="DM51" s="32" t="str">
        <f t="shared" ca="1" si="57"/>
        <v/>
      </c>
      <c r="DN51" s="32" t="str">
        <f t="shared" ca="1" si="58"/>
        <v/>
      </c>
      <c r="DO51" s="32" t="str">
        <f t="shared" ca="1" si="59"/>
        <v/>
      </c>
      <c r="DP51" s="32" t="str">
        <f t="shared" ca="1" si="60"/>
        <v/>
      </c>
      <c r="DQ51" s="32" t="str">
        <f t="shared" ca="1" si="61"/>
        <v/>
      </c>
      <c r="DR51" s="32" t="str">
        <f t="shared" ca="1" si="62"/>
        <v/>
      </c>
      <c r="DS51" s="32" t="str">
        <f t="shared" ca="1" si="63"/>
        <v/>
      </c>
      <c r="DT51" s="32" t="str">
        <f t="shared" ca="1" si="64"/>
        <v/>
      </c>
      <c r="DU51" s="32" t="str">
        <f t="shared" ca="1" si="65"/>
        <v/>
      </c>
      <c r="DV51" s="32" t="str">
        <f t="shared" ca="1" si="66"/>
        <v/>
      </c>
      <c r="DW51" s="32" t="str">
        <f t="shared" ca="1" si="67"/>
        <v/>
      </c>
      <c r="DX51" s="32" t="str">
        <f t="shared" ca="1" si="68"/>
        <v/>
      </c>
      <c r="DY51" s="32" t="str">
        <f t="shared" ca="1" si="69"/>
        <v/>
      </c>
      <c r="DZ51" s="32" t="str">
        <f t="shared" ca="1" si="70"/>
        <v/>
      </c>
      <c r="EA51" s="32" t="str">
        <f t="shared" ca="1" si="71"/>
        <v/>
      </c>
      <c r="EB51" s="32" t="str">
        <f t="shared" ca="1" si="72"/>
        <v/>
      </c>
      <c r="EC51" s="32" t="str">
        <f t="shared" ca="1" si="73"/>
        <v/>
      </c>
      <c r="ED51" s="32" t="str">
        <f t="shared" ca="1" si="74"/>
        <v/>
      </c>
      <c r="EE51" s="32" t="str">
        <f t="shared" ca="1" si="75"/>
        <v/>
      </c>
      <c r="EF51" s="32" t="str">
        <f t="shared" ca="1" si="76"/>
        <v/>
      </c>
      <c r="EG51" s="32" t="str">
        <f t="shared" ca="1" si="77"/>
        <v/>
      </c>
      <c r="EH51" s="32" t="str">
        <f t="shared" ca="1" si="78"/>
        <v/>
      </c>
      <c r="EI51" s="32" t="str">
        <f t="shared" ca="1" si="79"/>
        <v/>
      </c>
      <c r="EJ51" s="32" t="str">
        <f t="shared" ca="1" si="80"/>
        <v/>
      </c>
      <c r="EK51" s="32" t="str">
        <f t="shared" ca="1" si="81"/>
        <v/>
      </c>
      <c r="EL51" s="32" t="str">
        <f t="shared" ca="1" si="82"/>
        <v/>
      </c>
      <c r="EM51" s="32" t="str">
        <f t="shared" ca="1" si="83"/>
        <v/>
      </c>
      <c r="EN51" s="32" t="str">
        <f t="shared" ca="1" si="84"/>
        <v/>
      </c>
      <c r="EO51" s="32" t="str">
        <f t="shared" ca="1" si="85"/>
        <v/>
      </c>
      <c r="EP51" s="32" t="str">
        <f t="shared" ca="1" si="86"/>
        <v/>
      </c>
      <c r="EQ51" s="32" t="str">
        <f t="shared" ca="1" si="87"/>
        <v/>
      </c>
      <c r="ER51" s="32" t="str">
        <f t="shared" ca="1" si="88"/>
        <v/>
      </c>
      <c r="ES51" s="32" t="str">
        <f t="shared" ca="1" si="89"/>
        <v/>
      </c>
      <c r="ET51" s="32" t="str">
        <f t="shared" ca="1" si="90"/>
        <v/>
      </c>
      <c r="EU51" s="32" t="str">
        <f t="shared" ca="1" si="91"/>
        <v/>
      </c>
      <c r="EV51" s="32" t="str">
        <f t="shared" ca="1" si="92"/>
        <v/>
      </c>
      <c r="EW51" s="32" t="str">
        <f t="shared" ca="1" si="93"/>
        <v/>
      </c>
      <c r="EX51" s="32" t="str">
        <f t="shared" ca="1" si="94"/>
        <v/>
      </c>
      <c r="EY51" s="32" t="str">
        <f t="shared" ca="1" si="95"/>
        <v/>
      </c>
      <c r="EZ51" s="32" t="str">
        <f t="shared" ca="1" si="96"/>
        <v/>
      </c>
      <c r="FA51" s="32" t="str">
        <f t="shared" ca="1" si="97"/>
        <v/>
      </c>
      <c r="FB51" s="32" t="str">
        <f t="shared" ca="1" si="98"/>
        <v/>
      </c>
      <c r="FC51" s="32" t="str">
        <f t="shared" ca="1" si="99"/>
        <v/>
      </c>
      <c r="FD51" s="32" t="str">
        <f t="shared" ca="1" si="100"/>
        <v/>
      </c>
      <c r="FE51" s="32"/>
    </row>
    <row r="52" spans="1:161" x14ac:dyDescent="0.25">
      <c r="A52" s="31">
        <f>'2a) female mx'!CP52</f>
        <v>109</v>
      </c>
      <c r="B52" s="32">
        <f>'2a) female mx'!CQ52</f>
        <v>0.79226560361883958</v>
      </c>
      <c r="C52" s="32">
        <f>'2a) female mx'!CR52</f>
        <v>0.79695469243220884</v>
      </c>
      <c r="D52" s="32">
        <f>'2a) female mx'!CS52</f>
        <v>0.80167153400147118</v>
      </c>
      <c r="E52" s="32">
        <f>'2a) female mx'!CT52</f>
        <v>0.80641629258358349</v>
      </c>
      <c r="F52" s="32">
        <f>'2a) female mx'!CU52</f>
        <v>0.81118913340767118</v>
      </c>
      <c r="G52" s="32">
        <f>'2a) female mx'!CV52</f>
        <v>0.81599022268078136</v>
      </c>
      <c r="H52" s="32">
        <f>'2a) female mx'!CW52</f>
        <v>0.82081972759367161</v>
      </c>
      <c r="I52" s="32">
        <f>'2a) female mx'!CX52</f>
        <v>0.82567781632663151</v>
      </c>
      <c r="J52" s="32">
        <f>'2a) female mx'!CY52</f>
        <v>0.8305646580553393</v>
      </c>
      <c r="K52" s="32">
        <f>'2a) female mx'!CZ52</f>
        <v>0.83548042295675351</v>
      </c>
      <c r="L52" s="32">
        <f>'2a) female mx'!DA52</f>
        <v>0.84042528221503854</v>
      </c>
      <c r="M52" s="32">
        <f>'2a) female mx'!DB52</f>
        <v>0.84539940802752722</v>
      </c>
      <c r="N52" s="32">
        <f>'2a) female mx'!DC52</f>
        <v>0.85040297361071515</v>
      </c>
      <c r="O52" s="32">
        <f>'2a) female mx'!DD52</f>
        <v>0.85543615320629485</v>
      </c>
      <c r="P52" s="32">
        <f>'2a) female mx'!DE52</f>
        <v>0.86049912208722235</v>
      </c>
      <c r="Q52" s="32">
        <f>'2a) female mx'!DF52</f>
        <v>0.86559205656382054</v>
      </c>
      <c r="R52" s="32">
        <f>'2a) female mx'!DG52</f>
        <v>0.87071513398991995</v>
      </c>
      <c r="S52" s="32">
        <f>'2a) female mx'!DH52</f>
        <v>0.87586853276903409</v>
      </c>
      <c r="T52" s="32">
        <f>'2a) female mx'!DI52</f>
        <v>0.88105243236057229</v>
      </c>
      <c r="U52" s="32">
        <f>'2a) female mx'!DJ52</f>
        <v>0.88626701328608892</v>
      </c>
      <c r="V52" s="32">
        <f>'2a) female mx'!DK52</f>
        <v>0.89151245713557026</v>
      </c>
      <c r="W52" s="32">
        <f>'2a) female mx'!DL52</f>
        <v>0.89678894657375741</v>
      </c>
      <c r="X52" s="32">
        <f>'2a) female mx'!DM52</f>
        <v>0.9020966653465079</v>
      </c>
      <c r="Y52" s="32">
        <f>'2a) female mx'!DN52</f>
        <v>0.90743579828719423</v>
      </c>
      <c r="Z52" s="32">
        <f>'2a) female mx'!DO52</f>
        <v>0.91280653132314005</v>
      </c>
      <c r="AA52" s="32">
        <f>'2a) female mx'!DP52</f>
        <v>0.91820905148209553</v>
      </c>
      <c r="AB52" s="32">
        <f>'2a) female mx'!DQ52</f>
        <v>0.92364354689874939</v>
      </c>
      <c r="AC52" s="32">
        <f>'2a) female mx'!DR52</f>
        <v>0.92911020682128131</v>
      </c>
      <c r="AD52" s="32">
        <f>'2a) female mx'!DS52</f>
        <v>0.93460922161795168</v>
      </c>
      <c r="AE52" s="32">
        <f>'2a) female mx'!DT52</f>
        <v>0.94014078278373081</v>
      </c>
      <c r="AF52" s="32">
        <f>'2a) female mx'!DU52</f>
        <v>0.94570508294696776</v>
      </c>
      <c r="AG52" s="32">
        <f>'2a) female mx'!DV52</f>
        <v>0.9513023158760987</v>
      </c>
      <c r="AH52" s="32">
        <f>'2a) female mx'!DW52</f>
        <v>0.95693267648639357</v>
      </c>
      <c r="AI52" s="32">
        <f>'2a) female mx'!DX52</f>
        <v>0.96259636084674416</v>
      </c>
      <c r="AJ52" s="32">
        <f>'2a) female mx'!DY52</f>
        <v>0.96829356618649287</v>
      </c>
      <c r="AK52" s="32">
        <f>'2a) female mx'!DZ52</f>
        <v>0.97402449090229937</v>
      </c>
      <c r="AL52" s="32">
        <f>'2a) female mx'!EA52</f>
        <v>0.97978933456505035</v>
      </c>
      <c r="AM52" s="32">
        <f>'2a) female mx'!EB52</f>
        <v>0.98558829792680935</v>
      </c>
      <c r="AN52" s="32">
        <f>'2a) female mx'!EC52</f>
        <v>0.99142158292780724</v>
      </c>
      <c r="AO52" s="32">
        <f>'2a) female mx'!ED52</f>
        <v>0.99728939270347461</v>
      </c>
      <c r="AP52" s="32">
        <f>'2a) female mx'!EE52</f>
        <v>1.0031919315915159</v>
      </c>
      <c r="AQ52" s="32">
        <f>'2a) female mx'!EF52</f>
        <v>1.0091294051390249</v>
      </c>
      <c r="AR52" s="32">
        <f>'2a) female mx'!EG52</f>
        <v>1.0151020201096428</v>
      </c>
      <c r="AS52" s="32">
        <f>'2a) female mx'!EH52</f>
        <v>1.0211099844907578</v>
      </c>
      <c r="AT52" s="32">
        <f>'2a) female mx'!EI52</f>
        <v>1.0271535075007494</v>
      </c>
      <c r="AU52" s="32">
        <f>'2a) female mx'!EJ52</f>
        <v>1.0332327995962725</v>
      </c>
      <c r="AV52" s="32">
        <f>'2a) female mx'!EK52</f>
        <v>1.0393480724795872</v>
      </c>
      <c r="AW52" s="32">
        <f>'2a) female mx'!EL52</f>
        <v>1.0454995391059303</v>
      </c>
      <c r="AX52" s="32">
        <f>'2a) female mx'!EM52</f>
        <v>1.0516874136909324</v>
      </c>
      <c r="AY52" s="32">
        <f>'2a) female mx'!EN52</f>
        <v>1.0579119117180762</v>
      </c>
      <c r="AZ52" s="32">
        <f>'2a) female mx'!EO52</f>
        <v>1.0641732499462015</v>
      </c>
      <c r="BB52" s="31">
        <f t="shared" si="101"/>
        <v>109</v>
      </c>
      <c r="BC52" s="32">
        <v>0</v>
      </c>
      <c r="BD52" s="32">
        <f t="shared" ca="1" si="104"/>
        <v>0.79226560361883958</v>
      </c>
      <c r="BE52" s="32"/>
      <c r="BF52" s="32" t="str">
        <f t="shared" ca="1" si="4"/>
        <v/>
      </c>
      <c r="BG52" s="32" t="str">
        <f t="shared" ca="1" si="5"/>
        <v/>
      </c>
      <c r="BH52" s="32" t="str">
        <f t="shared" ca="1" si="6"/>
        <v/>
      </c>
      <c r="BI52" s="32" t="str">
        <f t="shared" ca="1" si="7"/>
        <v/>
      </c>
      <c r="BJ52" s="32" t="str">
        <f t="shared" ca="1" si="8"/>
        <v/>
      </c>
      <c r="BK52" s="32" t="str">
        <f t="shared" ca="1" si="9"/>
        <v/>
      </c>
      <c r="BL52" s="32" t="str">
        <f t="shared" ca="1" si="10"/>
        <v/>
      </c>
      <c r="BM52" s="32" t="str">
        <f t="shared" ca="1" si="11"/>
        <v/>
      </c>
      <c r="BN52" s="32" t="str">
        <f t="shared" ca="1" si="12"/>
        <v/>
      </c>
      <c r="BO52" s="32" t="str">
        <f t="shared" ca="1" si="13"/>
        <v/>
      </c>
      <c r="BP52" s="32" t="str">
        <f t="shared" ca="1" si="14"/>
        <v/>
      </c>
      <c r="BQ52" s="32" t="str">
        <f t="shared" ca="1" si="15"/>
        <v/>
      </c>
      <c r="BR52" s="32" t="str">
        <f t="shared" ca="1" si="16"/>
        <v/>
      </c>
      <c r="BS52" s="32" t="str">
        <f t="shared" ca="1" si="17"/>
        <v/>
      </c>
      <c r="BT52" s="32" t="str">
        <f t="shared" ca="1" si="18"/>
        <v/>
      </c>
      <c r="BU52" s="32" t="str">
        <f t="shared" ca="1" si="19"/>
        <v/>
      </c>
      <c r="BV52" s="32" t="str">
        <f t="shared" ca="1" si="20"/>
        <v/>
      </c>
      <c r="BW52" s="32" t="str">
        <f t="shared" ca="1" si="21"/>
        <v/>
      </c>
      <c r="BX52" s="32" t="str">
        <f t="shared" ca="1" si="22"/>
        <v/>
      </c>
      <c r="BY52" s="32" t="str">
        <f t="shared" ca="1" si="23"/>
        <v/>
      </c>
      <c r="BZ52" s="32" t="str">
        <f t="shared" ca="1" si="24"/>
        <v/>
      </c>
      <c r="CA52" s="32" t="str">
        <f t="shared" ca="1" si="25"/>
        <v/>
      </c>
      <c r="CB52" s="32" t="str">
        <f t="shared" ca="1" si="26"/>
        <v/>
      </c>
      <c r="CC52" s="32" t="str">
        <f t="shared" ca="1" si="27"/>
        <v/>
      </c>
      <c r="CD52" s="32" t="str">
        <f t="shared" ca="1" si="28"/>
        <v/>
      </c>
      <c r="CE52" s="32" t="str">
        <f t="shared" ca="1" si="29"/>
        <v/>
      </c>
      <c r="CF52" s="32" t="str">
        <f t="shared" ca="1" si="30"/>
        <v/>
      </c>
      <c r="CG52" s="32" t="str">
        <f t="shared" ca="1" si="31"/>
        <v/>
      </c>
      <c r="CH52" s="32" t="str">
        <f t="shared" ca="1" si="32"/>
        <v/>
      </c>
      <c r="CI52" s="32" t="str">
        <f t="shared" ca="1" si="33"/>
        <v/>
      </c>
      <c r="CJ52" s="32" t="str">
        <f t="shared" ca="1" si="34"/>
        <v/>
      </c>
      <c r="CK52" s="32" t="str">
        <f t="shared" ca="1" si="35"/>
        <v/>
      </c>
      <c r="CL52" s="32" t="str">
        <f t="shared" ca="1" si="36"/>
        <v/>
      </c>
      <c r="CM52" s="32" t="str">
        <f t="shared" ca="1" si="37"/>
        <v/>
      </c>
      <c r="CN52" s="32" t="str">
        <f t="shared" ca="1" si="38"/>
        <v/>
      </c>
      <c r="CO52" s="32" t="str">
        <f t="shared" ca="1" si="39"/>
        <v/>
      </c>
      <c r="CP52" s="32" t="str">
        <f t="shared" ca="1" si="40"/>
        <v/>
      </c>
      <c r="CQ52" s="32" t="str">
        <f t="shared" ca="1" si="41"/>
        <v/>
      </c>
      <c r="CR52" s="32" t="str">
        <f t="shared" ca="1" si="42"/>
        <v/>
      </c>
      <c r="CS52" s="32" t="str">
        <f t="shared" ca="1" si="43"/>
        <v/>
      </c>
      <c r="CT52" s="32" t="str">
        <f t="shared" ca="1" si="44"/>
        <v/>
      </c>
      <c r="CU52" s="32" t="str">
        <f t="shared" ca="1" si="45"/>
        <v/>
      </c>
      <c r="CV52" s="32" t="str">
        <f t="shared" ca="1" si="46"/>
        <v/>
      </c>
      <c r="CW52" s="32" t="str">
        <f t="shared" ca="1" si="47"/>
        <v/>
      </c>
      <c r="CX52" s="32" t="str">
        <f t="shared" ca="1" si="48"/>
        <v/>
      </c>
      <c r="CY52" s="32" t="str">
        <f t="shared" ca="1" si="49"/>
        <v/>
      </c>
      <c r="CZ52" s="32" t="str">
        <f t="shared" ca="1" si="50"/>
        <v/>
      </c>
      <c r="DA52" s="32" t="str">
        <f t="shared" ca="1" si="51"/>
        <v/>
      </c>
      <c r="DB52" s="32"/>
      <c r="DC52" s="32"/>
      <c r="DD52" s="32"/>
      <c r="DE52" s="31">
        <f t="shared" si="102"/>
        <v>109</v>
      </c>
      <c r="DG52" s="32">
        <f t="shared" ca="1" si="103"/>
        <v>0.79695469243220884</v>
      </c>
      <c r="DH52" s="32"/>
      <c r="DI52" s="32" t="str">
        <f t="shared" ca="1" si="53"/>
        <v/>
      </c>
      <c r="DJ52" s="32" t="str">
        <f t="shared" ca="1" si="54"/>
        <v/>
      </c>
      <c r="DK52" s="32" t="str">
        <f t="shared" ca="1" si="55"/>
        <v/>
      </c>
      <c r="DL52" s="32" t="str">
        <f t="shared" ca="1" si="56"/>
        <v/>
      </c>
      <c r="DM52" s="32" t="str">
        <f t="shared" ca="1" si="57"/>
        <v/>
      </c>
      <c r="DN52" s="32" t="str">
        <f t="shared" ca="1" si="58"/>
        <v/>
      </c>
      <c r="DO52" s="32" t="str">
        <f t="shared" ca="1" si="59"/>
        <v/>
      </c>
      <c r="DP52" s="32" t="str">
        <f t="shared" ca="1" si="60"/>
        <v/>
      </c>
      <c r="DQ52" s="32" t="str">
        <f t="shared" ca="1" si="61"/>
        <v/>
      </c>
      <c r="DR52" s="32" t="str">
        <f t="shared" ca="1" si="62"/>
        <v/>
      </c>
      <c r="DS52" s="32" t="str">
        <f t="shared" ca="1" si="63"/>
        <v/>
      </c>
      <c r="DT52" s="32" t="str">
        <f t="shared" ca="1" si="64"/>
        <v/>
      </c>
      <c r="DU52" s="32" t="str">
        <f t="shared" ca="1" si="65"/>
        <v/>
      </c>
      <c r="DV52" s="32" t="str">
        <f t="shared" ca="1" si="66"/>
        <v/>
      </c>
      <c r="DW52" s="32" t="str">
        <f t="shared" ca="1" si="67"/>
        <v/>
      </c>
      <c r="DX52" s="32" t="str">
        <f t="shared" ca="1" si="68"/>
        <v/>
      </c>
      <c r="DY52" s="32" t="str">
        <f t="shared" ca="1" si="69"/>
        <v/>
      </c>
      <c r="DZ52" s="32" t="str">
        <f t="shared" ca="1" si="70"/>
        <v/>
      </c>
      <c r="EA52" s="32" t="str">
        <f t="shared" ca="1" si="71"/>
        <v/>
      </c>
      <c r="EB52" s="32" t="str">
        <f t="shared" ca="1" si="72"/>
        <v/>
      </c>
      <c r="EC52" s="32" t="str">
        <f t="shared" ca="1" si="73"/>
        <v/>
      </c>
      <c r="ED52" s="32" t="str">
        <f t="shared" ca="1" si="74"/>
        <v/>
      </c>
      <c r="EE52" s="32" t="str">
        <f t="shared" ca="1" si="75"/>
        <v/>
      </c>
      <c r="EF52" s="32" t="str">
        <f t="shared" ca="1" si="76"/>
        <v/>
      </c>
      <c r="EG52" s="32" t="str">
        <f t="shared" ca="1" si="77"/>
        <v/>
      </c>
      <c r="EH52" s="32" t="str">
        <f t="shared" ca="1" si="78"/>
        <v/>
      </c>
      <c r="EI52" s="32" t="str">
        <f t="shared" ca="1" si="79"/>
        <v/>
      </c>
      <c r="EJ52" s="32" t="str">
        <f t="shared" ca="1" si="80"/>
        <v/>
      </c>
      <c r="EK52" s="32" t="str">
        <f t="shared" ca="1" si="81"/>
        <v/>
      </c>
      <c r="EL52" s="32" t="str">
        <f t="shared" ca="1" si="82"/>
        <v/>
      </c>
      <c r="EM52" s="32" t="str">
        <f t="shared" ca="1" si="83"/>
        <v/>
      </c>
      <c r="EN52" s="32" t="str">
        <f t="shared" ca="1" si="84"/>
        <v/>
      </c>
      <c r="EO52" s="32" t="str">
        <f t="shared" ca="1" si="85"/>
        <v/>
      </c>
      <c r="EP52" s="32" t="str">
        <f t="shared" ca="1" si="86"/>
        <v/>
      </c>
      <c r="EQ52" s="32" t="str">
        <f t="shared" ca="1" si="87"/>
        <v/>
      </c>
      <c r="ER52" s="32" t="str">
        <f t="shared" ca="1" si="88"/>
        <v/>
      </c>
      <c r="ES52" s="32" t="str">
        <f t="shared" ca="1" si="89"/>
        <v/>
      </c>
      <c r="ET52" s="32" t="str">
        <f t="shared" ca="1" si="90"/>
        <v/>
      </c>
      <c r="EU52" s="32" t="str">
        <f t="shared" ca="1" si="91"/>
        <v/>
      </c>
      <c r="EV52" s="32" t="str">
        <f t="shared" ca="1" si="92"/>
        <v/>
      </c>
      <c r="EW52" s="32" t="str">
        <f t="shared" ca="1" si="93"/>
        <v/>
      </c>
      <c r="EX52" s="32" t="str">
        <f t="shared" ca="1" si="94"/>
        <v/>
      </c>
      <c r="EY52" s="32" t="str">
        <f t="shared" ca="1" si="95"/>
        <v/>
      </c>
      <c r="EZ52" s="32" t="str">
        <f t="shared" ca="1" si="96"/>
        <v/>
      </c>
      <c r="FA52" s="32" t="str">
        <f t="shared" ca="1" si="97"/>
        <v/>
      </c>
      <c r="FB52" s="32" t="str">
        <f t="shared" ca="1" si="98"/>
        <v/>
      </c>
      <c r="FC52" s="32" t="str">
        <f t="shared" ca="1" si="99"/>
        <v/>
      </c>
      <c r="FD52" s="32" t="str">
        <f t="shared" ca="1" si="100"/>
        <v/>
      </c>
      <c r="FE52" s="32"/>
    </row>
    <row r="53" spans="1:161" x14ac:dyDescent="0.25">
      <c r="A53" s="31">
        <f>'2a) female mx'!CP53</f>
        <v>110</v>
      </c>
      <c r="B53" s="32">
        <f>'2a) female mx'!CQ53</f>
        <v>2</v>
      </c>
      <c r="C53" s="32">
        <f>'2a) female mx'!CR53</f>
        <v>2</v>
      </c>
      <c r="D53" s="32">
        <f>'2a) female mx'!CS53</f>
        <v>2</v>
      </c>
      <c r="E53" s="32">
        <f>'2a) female mx'!CT53</f>
        <v>2</v>
      </c>
      <c r="F53" s="32">
        <f>'2a) female mx'!CU53</f>
        <v>2</v>
      </c>
      <c r="G53" s="32">
        <f>'2a) female mx'!CV53</f>
        <v>2</v>
      </c>
      <c r="H53" s="32">
        <f>'2a) female mx'!CW53</f>
        <v>2</v>
      </c>
      <c r="I53" s="32">
        <f>'2a) female mx'!CX53</f>
        <v>2</v>
      </c>
      <c r="J53" s="32">
        <f>'2a) female mx'!CY53</f>
        <v>2</v>
      </c>
      <c r="K53" s="32">
        <f>'2a) female mx'!CZ53</f>
        <v>2</v>
      </c>
      <c r="L53" s="32">
        <f>'2a) female mx'!DA53</f>
        <v>2</v>
      </c>
      <c r="M53" s="32">
        <f>'2a) female mx'!DB53</f>
        <v>2</v>
      </c>
      <c r="N53" s="32">
        <f>'2a) female mx'!DC53</f>
        <v>2</v>
      </c>
      <c r="O53" s="32">
        <f>'2a) female mx'!DD53</f>
        <v>2</v>
      </c>
      <c r="P53" s="32">
        <f>'2a) female mx'!DE53</f>
        <v>2</v>
      </c>
      <c r="Q53" s="32">
        <f>'2a) female mx'!DF53</f>
        <v>2</v>
      </c>
      <c r="R53" s="32">
        <f>'2a) female mx'!DG53</f>
        <v>2</v>
      </c>
      <c r="S53" s="32">
        <f>'2a) female mx'!DH53</f>
        <v>2</v>
      </c>
      <c r="T53" s="32">
        <f>'2a) female mx'!DI53</f>
        <v>2</v>
      </c>
      <c r="U53" s="32">
        <f>'2a) female mx'!DJ53</f>
        <v>2</v>
      </c>
      <c r="V53" s="32">
        <f>'2a) female mx'!DK53</f>
        <v>2</v>
      </c>
      <c r="W53" s="32">
        <f>'2a) female mx'!DL53</f>
        <v>2</v>
      </c>
      <c r="X53" s="32">
        <f>'2a) female mx'!DM53</f>
        <v>2</v>
      </c>
      <c r="Y53" s="32">
        <f>'2a) female mx'!DN53</f>
        <v>2</v>
      </c>
      <c r="Z53" s="32">
        <f>'2a) female mx'!DO53</f>
        <v>2</v>
      </c>
      <c r="AA53" s="32">
        <f>'2a) female mx'!DP53</f>
        <v>2</v>
      </c>
      <c r="AB53" s="32">
        <f>'2a) female mx'!DQ53</f>
        <v>2</v>
      </c>
      <c r="AC53" s="32">
        <f>'2a) female mx'!DR53</f>
        <v>2</v>
      </c>
      <c r="AD53" s="32">
        <f>'2a) female mx'!DS53</f>
        <v>2</v>
      </c>
      <c r="AE53" s="32">
        <f>'2a) female mx'!DT53</f>
        <v>2</v>
      </c>
      <c r="AF53" s="32">
        <f>'2a) female mx'!DU53</f>
        <v>2</v>
      </c>
      <c r="AG53" s="32">
        <f>'2a) female mx'!DV53</f>
        <v>2</v>
      </c>
      <c r="AH53" s="32">
        <f>'2a) female mx'!DW53</f>
        <v>2</v>
      </c>
      <c r="AI53" s="32">
        <f>'2a) female mx'!DX53</f>
        <v>2</v>
      </c>
      <c r="AJ53" s="32">
        <f>'2a) female mx'!DY53</f>
        <v>2</v>
      </c>
      <c r="AK53" s="32">
        <f>'2a) female mx'!DZ53</f>
        <v>2</v>
      </c>
      <c r="AL53" s="32">
        <f>'2a) female mx'!EA53</f>
        <v>2</v>
      </c>
      <c r="AM53" s="32">
        <f>'2a) female mx'!EB53</f>
        <v>2</v>
      </c>
      <c r="AN53" s="32">
        <f>'2a) female mx'!EC53</f>
        <v>2</v>
      </c>
      <c r="AO53" s="32">
        <f>'2a) female mx'!ED53</f>
        <v>2</v>
      </c>
      <c r="AP53" s="32">
        <f>'2a) female mx'!EE53</f>
        <v>2</v>
      </c>
      <c r="AQ53" s="32">
        <f>'2a) female mx'!EF53</f>
        <v>2</v>
      </c>
      <c r="AR53" s="32">
        <f>'2a) female mx'!EG53</f>
        <v>2</v>
      </c>
      <c r="AS53" s="32">
        <f>'2a) female mx'!EH53</f>
        <v>2</v>
      </c>
      <c r="AT53" s="32">
        <f>'2a) female mx'!EI53</f>
        <v>2</v>
      </c>
      <c r="AU53" s="32">
        <f>'2a) female mx'!EJ53</f>
        <v>2</v>
      </c>
      <c r="AV53" s="32">
        <f>'2a) female mx'!EK53</f>
        <v>2</v>
      </c>
      <c r="AW53" s="32">
        <f>'2a) female mx'!EL53</f>
        <v>2</v>
      </c>
      <c r="AX53" s="32">
        <f>'2a) female mx'!EM53</f>
        <v>2</v>
      </c>
      <c r="AY53" s="32">
        <f>'2a) female mx'!EN53</f>
        <v>2</v>
      </c>
      <c r="AZ53" s="32">
        <f>'2a) female mx'!EO53</f>
        <v>2</v>
      </c>
      <c r="BB53" s="31">
        <f t="shared" si="101"/>
        <v>110</v>
      </c>
      <c r="BC53" s="32">
        <v>0</v>
      </c>
      <c r="BE53" t="str">
        <f t="shared" ca="1" si="3"/>
        <v/>
      </c>
      <c r="BF53" t="str">
        <f t="shared" ca="1" si="4"/>
        <v/>
      </c>
      <c r="BG53" t="str">
        <f t="shared" ca="1" si="5"/>
        <v/>
      </c>
      <c r="BH53" t="str">
        <f t="shared" ca="1" si="6"/>
        <v/>
      </c>
      <c r="BI53" t="str">
        <f t="shared" ca="1" si="7"/>
        <v/>
      </c>
      <c r="BJ53" t="str">
        <f t="shared" ca="1" si="8"/>
        <v/>
      </c>
      <c r="BK53" t="str">
        <f t="shared" ca="1" si="9"/>
        <v/>
      </c>
      <c r="BL53" t="str">
        <f t="shared" ca="1" si="10"/>
        <v/>
      </c>
      <c r="BM53" t="str">
        <f t="shared" ca="1" si="11"/>
        <v/>
      </c>
      <c r="BN53" t="str">
        <f t="shared" ca="1" si="12"/>
        <v/>
      </c>
      <c r="BO53" t="str">
        <f t="shared" ca="1" si="13"/>
        <v/>
      </c>
      <c r="BP53" t="str">
        <f t="shared" ca="1" si="14"/>
        <v/>
      </c>
      <c r="BQ53" t="str">
        <f t="shared" ca="1" si="15"/>
        <v/>
      </c>
      <c r="BR53" t="str">
        <f t="shared" ca="1" si="16"/>
        <v/>
      </c>
      <c r="BS53" t="str">
        <f t="shared" ca="1" si="17"/>
        <v/>
      </c>
      <c r="BT53" t="str">
        <f t="shared" ca="1" si="18"/>
        <v/>
      </c>
      <c r="BU53" t="str">
        <f t="shared" ca="1" si="19"/>
        <v/>
      </c>
      <c r="BV53" t="str">
        <f t="shared" ca="1" si="20"/>
        <v/>
      </c>
      <c r="BW53" t="str">
        <f t="shared" ca="1" si="21"/>
        <v/>
      </c>
      <c r="BX53" t="str">
        <f t="shared" ca="1" si="22"/>
        <v/>
      </c>
      <c r="BY53" t="str">
        <f t="shared" ca="1" si="23"/>
        <v/>
      </c>
      <c r="BZ53" t="str">
        <f t="shared" ca="1" si="24"/>
        <v/>
      </c>
      <c r="CA53" t="str">
        <f t="shared" ca="1" si="25"/>
        <v/>
      </c>
      <c r="CB53" t="str">
        <f t="shared" ca="1" si="26"/>
        <v/>
      </c>
      <c r="CC53" t="str">
        <f t="shared" ca="1" si="27"/>
        <v/>
      </c>
      <c r="CD53" t="str">
        <f t="shared" ca="1" si="28"/>
        <v/>
      </c>
      <c r="CE53" t="str">
        <f t="shared" ca="1" si="29"/>
        <v/>
      </c>
      <c r="CF53" t="str">
        <f t="shared" ca="1" si="30"/>
        <v/>
      </c>
      <c r="CG53" t="str">
        <f t="shared" ca="1" si="31"/>
        <v/>
      </c>
      <c r="CH53" t="str">
        <f t="shared" ca="1" si="32"/>
        <v/>
      </c>
      <c r="CI53" t="str">
        <f t="shared" ca="1" si="33"/>
        <v/>
      </c>
      <c r="CJ53" t="str">
        <f t="shared" ca="1" si="34"/>
        <v/>
      </c>
      <c r="CK53" t="str">
        <f t="shared" ca="1" si="35"/>
        <v/>
      </c>
      <c r="CL53" t="str">
        <f t="shared" ca="1" si="36"/>
        <v/>
      </c>
      <c r="CM53" t="str">
        <f t="shared" ca="1" si="37"/>
        <v/>
      </c>
      <c r="CN53" t="str">
        <f t="shared" ca="1" si="38"/>
        <v/>
      </c>
      <c r="CO53" t="str">
        <f t="shared" ca="1" si="39"/>
        <v/>
      </c>
      <c r="CP53" t="str">
        <f t="shared" ca="1" si="40"/>
        <v/>
      </c>
      <c r="CQ53" t="str">
        <f t="shared" ca="1" si="41"/>
        <v/>
      </c>
      <c r="CR53" t="str">
        <f t="shared" ca="1" si="42"/>
        <v/>
      </c>
      <c r="CS53" t="str">
        <f t="shared" ca="1" si="43"/>
        <v/>
      </c>
      <c r="CT53" t="str">
        <f t="shared" ca="1" si="44"/>
        <v/>
      </c>
      <c r="CU53" t="str">
        <f t="shared" ca="1" si="45"/>
        <v/>
      </c>
      <c r="CV53" t="str">
        <f t="shared" ca="1" si="46"/>
        <v/>
      </c>
      <c r="CW53" t="str">
        <f t="shared" ca="1" si="47"/>
        <v/>
      </c>
      <c r="CX53" t="str">
        <f t="shared" ca="1" si="48"/>
        <v/>
      </c>
      <c r="CY53" t="str">
        <f t="shared" ca="1" si="49"/>
        <v/>
      </c>
      <c r="CZ53" t="str">
        <f t="shared" ca="1" si="50"/>
        <v/>
      </c>
      <c r="DA53" t="str">
        <f t="shared" ca="1" si="51"/>
        <v/>
      </c>
      <c r="DE53" s="31">
        <f t="shared" si="102"/>
        <v>110</v>
      </c>
      <c r="DH53" t="str">
        <f t="shared" ca="1" si="52"/>
        <v/>
      </c>
      <c r="DI53" t="str">
        <f t="shared" ca="1" si="53"/>
        <v/>
      </c>
      <c r="DJ53" t="str">
        <f t="shared" ca="1" si="54"/>
        <v/>
      </c>
      <c r="DK53" t="str">
        <f t="shared" ca="1" si="55"/>
        <v/>
      </c>
      <c r="DL53" t="str">
        <f t="shared" ca="1" si="56"/>
        <v/>
      </c>
      <c r="DM53" t="str">
        <f t="shared" ca="1" si="57"/>
        <v/>
      </c>
      <c r="DN53" t="str">
        <f t="shared" ca="1" si="58"/>
        <v/>
      </c>
      <c r="DO53" t="str">
        <f t="shared" ca="1" si="59"/>
        <v/>
      </c>
      <c r="DP53" t="str">
        <f t="shared" ca="1" si="60"/>
        <v/>
      </c>
      <c r="DQ53" t="str">
        <f t="shared" ca="1" si="61"/>
        <v/>
      </c>
      <c r="DR53" t="str">
        <f t="shared" ca="1" si="62"/>
        <v/>
      </c>
      <c r="DS53" t="str">
        <f t="shared" ca="1" si="63"/>
        <v/>
      </c>
      <c r="DT53" t="str">
        <f t="shared" ca="1" si="64"/>
        <v/>
      </c>
      <c r="DU53" t="str">
        <f t="shared" ca="1" si="65"/>
        <v/>
      </c>
      <c r="DV53" t="str">
        <f t="shared" ca="1" si="66"/>
        <v/>
      </c>
      <c r="DW53" t="str">
        <f t="shared" ca="1" si="67"/>
        <v/>
      </c>
      <c r="DX53" t="str">
        <f t="shared" ca="1" si="68"/>
        <v/>
      </c>
      <c r="DY53" t="str">
        <f t="shared" ca="1" si="69"/>
        <v/>
      </c>
      <c r="DZ53" t="str">
        <f t="shared" ca="1" si="70"/>
        <v/>
      </c>
      <c r="EA53" t="str">
        <f t="shared" ca="1" si="71"/>
        <v/>
      </c>
      <c r="EB53" t="str">
        <f t="shared" ca="1" si="72"/>
        <v/>
      </c>
      <c r="EC53" t="str">
        <f t="shared" ca="1" si="73"/>
        <v/>
      </c>
      <c r="ED53" t="str">
        <f t="shared" ca="1" si="74"/>
        <v/>
      </c>
      <c r="EE53" t="str">
        <f t="shared" ca="1" si="75"/>
        <v/>
      </c>
      <c r="EF53" t="str">
        <f t="shared" ca="1" si="76"/>
        <v/>
      </c>
      <c r="EG53" t="str">
        <f t="shared" ca="1" si="77"/>
        <v/>
      </c>
      <c r="EH53" t="str">
        <f t="shared" ca="1" si="78"/>
        <v/>
      </c>
      <c r="EI53" t="str">
        <f t="shared" ca="1" si="79"/>
        <v/>
      </c>
      <c r="EJ53" t="str">
        <f t="shared" ca="1" si="80"/>
        <v/>
      </c>
      <c r="EK53" t="str">
        <f t="shared" ca="1" si="81"/>
        <v/>
      </c>
      <c r="EL53" t="str">
        <f t="shared" ca="1" si="82"/>
        <v/>
      </c>
      <c r="EM53" t="str">
        <f t="shared" ca="1" si="83"/>
        <v/>
      </c>
      <c r="EN53" t="str">
        <f t="shared" ca="1" si="84"/>
        <v/>
      </c>
      <c r="EO53" t="str">
        <f t="shared" ca="1" si="85"/>
        <v/>
      </c>
      <c r="EP53" t="str">
        <f t="shared" ca="1" si="86"/>
        <v/>
      </c>
      <c r="EQ53" t="str">
        <f t="shared" ca="1" si="87"/>
        <v/>
      </c>
      <c r="ER53" t="str">
        <f t="shared" ca="1" si="88"/>
        <v/>
      </c>
      <c r="ES53" t="str">
        <f t="shared" ca="1" si="89"/>
        <v/>
      </c>
      <c r="ET53" t="str">
        <f t="shared" ca="1" si="90"/>
        <v/>
      </c>
      <c r="EU53" t="str">
        <f t="shared" ca="1" si="91"/>
        <v/>
      </c>
      <c r="EV53" t="str">
        <f t="shared" ca="1" si="92"/>
        <v/>
      </c>
      <c r="EW53" t="str">
        <f t="shared" ca="1" si="93"/>
        <v/>
      </c>
      <c r="EX53" t="str">
        <f t="shared" ca="1" si="94"/>
        <v/>
      </c>
      <c r="EY53" t="str">
        <f t="shared" ca="1" si="95"/>
        <v/>
      </c>
      <c r="EZ53" t="str">
        <f t="shared" ca="1" si="96"/>
        <v/>
      </c>
      <c r="FA53" t="str">
        <f t="shared" ca="1" si="97"/>
        <v/>
      </c>
      <c r="FB53" t="str">
        <f t="shared" ca="1" si="98"/>
        <v/>
      </c>
      <c r="FC53" t="str">
        <f t="shared" ca="1" si="99"/>
        <v/>
      </c>
      <c r="FD53" t="str">
        <f t="shared" ca="1" si="100"/>
        <v/>
      </c>
    </row>
    <row r="56" spans="1:161" x14ac:dyDescent="0.25">
      <c r="BB56" s="31" t="s">
        <v>49</v>
      </c>
      <c r="BD56" s="31">
        <v>0</v>
      </c>
      <c r="BE56" s="31">
        <f>BD56+1</f>
        <v>1</v>
      </c>
      <c r="BF56" s="31">
        <f t="shared" ref="BF56:DA56" si="105">BE56+1</f>
        <v>2</v>
      </c>
      <c r="BG56" s="31">
        <f t="shared" si="105"/>
        <v>3</v>
      </c>
      <c r="BH56" s="31">
        <f t="shared" si="105"/>
        <v>4</v>
      </c>
      <c r="BI56" s="31">
        <f t="shared" si="105"/>
        <v>5</v>
      </c>
      <c r="BJ56" s="31">
        <f t="shared" si="105"/>
        <v>6</v>
      </c>
      <c r="BK56" s="31">
        <f t="shared" si="105"/>
        <v>7</v>
      </c>
      <c r="BL56" s="31">
        <f t="shared" si="105"/>
        <v>8</v>
      </c>
      <c r="BM56" s="31">
        <f t="shared" si="105"/>
        <v>9</v>
      </c>
      <c r="BN56" s="31">
        <f t="shared" si="105"/>
        <v>10</v>
      </c>
      <c r="BO56" s="31">
        <f t="shared" si="105"/>
        <v>11</v>
      </c>
      <c r="BP56" s="31">
        <f t="shared" si="105"/>
        <v>12</v>
      </c>
      <c r="BQ56" s="31">
        <f t="shared" si="105"/>
        <v>13</v>
      </c>
      <c r="BR56" s="31">
        <f t="shared" si="105"/>
        <v>14</v>
      </c>
      <c r="BS56" s="31">
        <f t="shared" si="105"/>
        <v>15</v>
      </c>
      <c r="BT56" s="31">
        <f t="shared" si="105"/>
        <v>16</v>
      </c>
      <c r="BU56" s="31">
        <f t="shared" si="105"/>
        <v>17</v>
      </c>
      <c r="BV56" s="31">
        <f t="shared" si="105"/>
        <v>18</v>
      </c>
      <c r="BW56" s="31">
        <f t="shared" si="105"/>
        <v>19</v>
      </c>
      <c r="BX56" s="31">
        <f t="shared" si="105"/>
        <v>20</v>
      </c>
      <c r="BY56" s="31">
        <f t="shared" si="105"/>
        <v>21</v>
      </c>
      <c r="BZ56" s="31">
        <f t="shared" si="105"/>
        <v>22</v>
      </c>
      <c r="CA56" s="31">
        <f t="shared" si="105"/>
        <v>23</v>
      </c>
      <c r="CB56" s="31">
        <f t="shared" si="105"/>
        <v>24</v>
      </c>
      <c r="CC56" s="31">
        <f t="shared" si="105"/>
        <v>25</v>
      </c>
      <c r="CD56" s="31">
        <f t="shared" si="105"/>
        <v>26</v>
      </c>
      <c r="CE56" s="31">
        <f t="shared" si="105"/>
        <v>27</v>
      </c>
      <c r="CF56" s="31">
        <f t="shared" si="105"/>
        <v>28</v>
      </c>
      <c r="CG56" s="31">
        <f t="shared" si="105"/>
        <v>29</v>
      </c>
      <c r="CH56" s="31">
        <f t="shared" si="105"/>
        <v>30</v>
      </c>
      <c r="CI56" s="31">
        <f t="shared" si="105"/>
        <v>31</v>
      </c>
      <c r="CJ56" s="31">
        <f t="shared" si="105"/>
        <v>32</v>
      </c>
      <c r="CK56" s="31">
        <f t="shared" si="105"/>
        <v>33</v>
      </c>
      <c r="CL56" s="31">
        <f t="shared" si="105"/>
        <v>34</v>
      </c>
      <c r="CM56" s="31">
        <f t="shared" si="105"/>
        <v>35</v>
      </c>
      <c r="CN56" s="31">
        <f t="shared" si="105"/>
        <v>36</v>
      </c>
      <c r="CO56" s="31">
        <f t="shared" si="105"/>
        <v>37</v>
      </c>
      <c r="CP56" s="31">
        <f t="shared" si="105"/>
        <v>38</v>
      </c>
      <c r="CQ56" s="31">
        <f t="shared" si="105"/>
        <v>39</v>
      </c>
      <c r="CR56" s="31">
        <f t="shared" si="105"/>
        <v>40</v>
      </c>
      <c r="CS56" s="31">
        <f t="shared" si="105"/>
        <v>41</v>
      </c>
      <c r="CT56" s="31">
        <f t="shared" si="105"/>
        <v>42</v>
      </c>
      <c r="CU56" s="31">
        <f t="shared" si="105"/>
        <v>43</v>
      </c>
      <c r="CV56" s="31">
        <f t="shared" si="105"/>
        <v>44</v>
      </c>
      <c r="CW56" s="31">
        <f t="shared" si="105"/>
        <v>45</v>
      </c>
      <c r="CX56" s="31">
        <f t="shared" si="105"/>
        <v>46</v>
      </c>
      <c r="CY56" s="31">
        <f t="shared" si="105"/>
        <v>47</v>
      </c>
      <c r="CZ56" s="31">
        <f t="shared" si="105"/>
        <v>48</v>
      </c>
      <c r="DA56" s="31">
        <f t="shared" si="105"/>
        <v>49</v>
      </c>
      <c r="DE56" s="31" t="s">
        <v>64</v>
      </c>
      <c r="DG56" s="31">
        <f>BD56</f>
        <v>0</v>
      </c>
      <c r="DH56" s="31">
        <f t="shared" ref="DH56:FD56" si="106">BE56</f>
        <v>1</v>
      </c>
      <c r="DI56" s="31">
        <f t="shared" si="106"/>
        <v>2</v>
      </c>
      <c r="DJ56" s="31">
        <f t="shared" si="106"/>
        <v>3</v>
      </c>
      <c r="DK56" s="31">
        <f t="shared" si="106"/>
        <v>4</v>
      </c>
      <c r="DL56" s="31">
        <f t="shared" si="106"/>
        <v>5</v>
      </c>
      <c r="DM56" s="31">
        <f t="shared" si="106"/>
        <v>6</v>
      </c>
      <c r="DN56" s="31">
        <f t="shared" si="106"/>
        <v>7</v>
      </c>
      <c r="DO56" s="31">
        <f t="shared" si="106"/>
        <v>8</v>
      </c>
      <c r="DP56" s="31">
        <f t="shared" si="106"/>
        <v>9</v>
      </c>
      <c r="DQ56" s="31">
        <f t="shared" si="106"/>
        <v>10</v>
      </c>
      <c r="DR56" s="31">
        <f t="shared" si="106"/>
        <v>11</v>
      </c>
      <c r="DS56" s="31">
        <f t="shared" si="106"/>
        <v>12</v>
      </c>
      <c r="DT56" s="31">
        <f t="shared" si="106"/>
        <v>13</v>
      </c>
      <c r="DU56" s="31">
        <f t="shared" si="106"/>
        <v>14</v>
      </c>
      <c r="DV56" s="31">
        <f t="shared" si="106"/>
        <v>15</v>
      </c>
      <c r="DW56" s="31">
        <f t="shared" si="106"/>
        <v>16</v>
      </c>
      <c r="DX56" s="31">
        <f t="shared" si="106"/>
        <v>17</v>
      </c>
      <c r="DY56" s="31">
        <f t="shared" si="106"/>
        <v>18</v>
      </c>
      <c r="DZ56" s="31">
        <f t="shared" si="106"/>
        <v>19</v>
      </c>
      <c r="EA56" s="31">
        <f t="shared" si="106"/>
        <v>20</v>
      </c>
      <c r="EB56" s="31">
        <f t="shared" si="106"/>
        <v>21</v>
      </c>
      <c r="EC56" s="31">
        <f t="shared" si="106"/>
        <v>22</v>
      </c>
      <c r="ED56" s="31">
        <f t="shared" si="106"/>
        <v>23</v>
      </c>
      <c r="EE56" s="31">
        <f t="shared" si="106"/>
        <v>24</v>
      </c>
      <c r="EF56" s="31">
        <f t="shared" si="106"/>
        <v>25</v>
      </c>
      <c r="EG56" s="31">
        <f t="shared" si="106"/>
        <v>26</v>
      </c>
      <c r="EH56" s="31">
        <f t="shared" si="106"/>
        <v>27</v>
      </c>
      <c r="EI56" s="31">
        <f t="shared" si="106"/>
        <v>28</v>
      </c>
      <c r="EJ56" s="31">
        <f t="shared" si="106"/>
        <v>29</v>
      </c>
      <c r="EK56" s="31">
        <f t="shared" si="106"/>
        <v>30</v>
      </c>
      <c r="EL56" s="31">
        <f t="shared" si="106"/>
        <v>31</v>
      </c>
      <c r="EM56" s="31">
        <f t="shared" si="106"/>
        <v>32</v>
      </c>
      <c r="EN56" s="31">
        <f t="shared" si="106"/>
        <v>33</v>
      </c>
      <c r="EO56" s="31">
        <f t="shared" si="106"/>
        <v>34</v>
      </c>
      <c r="EP56" s="31">
        <f t="shared" si="106"/>
        <v>35</v>
      </c>
      <c r="EQ56" s="31">
        <f t="shared" si="106"/>
        <v>36</v>
      </c>
      <c r="ER56" s="31">
        <f t="shared" si="106"/>
        <v>37</v>
      </c>
      <c r="ES56" s="31">
        <f t="shared" si="106"/>
        <v>38</v>
      </c>
      <c r="ET56" s="31">
        <f t="shared" si="106"/>
        <v>39</v>
      </c>
      <c r="EU56" s="31">
        <f t="shared" si="106"/>
        <v>40</v>
      </c>
      <c r="EV56" s="31">
        <f t="shared" si="106"/>
        <v>41</v>
      </c>
      <c r="EW56" s="31">
        <f t="shared" si="106"/>
        <v>42</v>
      </c>
      <c r="EX56" s="31">
        <f t="shared" si="106"/>
        <v>43</v>
      </c>
      <c r="EY56" s="31">
        <f t="shared" si="106"/>
        <v>44</v>
      </c>
      <c r="EZ56" s="31">
        <f t="shared" si="106"/>
        <v>45</v>
      </c>
      <c r="FA56" s="31">
        <f t="shared" si="106"/>
        <v>46</v>
      </c>
      <c r="FB56" s="31">
        <f t="shared" si="106"/>
        <v>47</v>
      </c>
      <c r="FC56" s="31">
        <f t="shared" si="106"/>
        <v>48</v>
      </c>
      <c r="FD56" s="31">
        <f t="shared" si="106"/>
        <v>49</v>
      </c>
    </row>
    <row r="57" spans="1:161" x14ac:dyDescent="0.25">
      <c r="BB57" s="31">
        <f>BB3</f>
        <v>60</v>
      </c>
      <c r="BD57" s="32">
        <f ca="1">1-EXP(-BD3)</f>
        <v>3.8414220040464686E-3</v>
      </c>
      <c r="BE57" s="32">
        <f ca="1">EXP(-SUM($BD3:BD3))*(1-EXP(-BE3))</f>
        <v>4.276858020003731E-3</v>
      </c>
      <c r="BF57" s="32">
        <f ca="1">EXP(-SUM($BD3:BE3))*(1-EXP(-BF3))</f>
        <v>4.1779622512984511E-3</v>
      </c>
      <c r="BG57" s="32">
        <f ca="1">EXP(-SUM($BD3:BF3))*(1-EXP(-BG3))</f>
        <v>4.1578966217149915E-3</v>
      </c>
      <c r="BH57" s="32">
        <f ca="1">EXP(-SUM($BD3:BG3))*(1-EXP(-BH3))</f>
        <v>4.4460245612678809E-3</v>
      </c>
      <c r="BI57" s="32">
        <f ca="1">EXP(-SUM($BD3:BH3))*(1-EXP(-BI3))</f>
        <v>5.0386849312793391E-3</v>
      </c>
      <c r="BJ57" s="32">
        <f ca="1">EXP(-SUM($BD3:BI3))*(1-EXP(-BJ3))</f>
        <v>5.2762481076279785E-3</v>
      </c>
      <c r="BK57" s="32">
        <f ca="1">EXP(-SUM($BD3:BJ3))*(1-EXP(-BK3))</f>
        <v>5.9812588816700587E-3</v>
      </c>
      <c r="BL57" s="32">
        <f ca="1">EXP(-SUM($BD3:BK3))*(1-EXP(-BL3))</f>
        <v>6.16773972416564E-3</v>
      </c>
      <c r="BM57" s="32">
        <f ca="1">EXP(-SUM($BD3:BL3))*(1-EXP(-BM3))</f>
        <v>7.1680888379501385E-3</v>
      </c>
      <c r="BN57" s="32">
        <f ca="1">EXP(-SUM($BD3:BM3))*(1-EXP(-BN3))</f>
        <v>7.6267691141744132E-3</v>
      </c>
      <c r="BO57" s="32">
        <f ca="1">EXP(-SUM($BD3:BN3))*(1-EXP(-BO3))</f>
        <v>9.0270446388330434E-3</v>
      </c>
      <c r="BP57" s="32">
        <f ca="1">EXP(-SUM($BD3:BO3))*(1-EXP(-BP3))</f>
        <v>9.6714160689332605E-3</v>
      </c>
      <c r="BQ57" s="32">
        <f ca="1">EXP(-SUM($BD3:BP3))*(1-EXP(-BQ3))</f>
        <v>9.900738479436403E-3</v>
      </c>
      <c r="BR57" s="32">
        <f ca="1">EXP(-SUM($BD3:BQ3))*(1-EXP(-BR3))</f>
        <v>1.1774684559894484E-2</v>
      </c>
      <c r="BS57" s="32">
        <f ca="1">EXP(-SUM($BD3:BR3))*(1-EXP(-BS3))</f>
        <v>1.1403003790046301E-2</v>
      </c>
      <c r="BT57" s="32">
        <f ca="1">EXP(-SUM($BD3:BS3))*(1-EXP(-BT3))</f>
        <v>1.2418166325002174E-2</v>
      </c>
      <c r="BU57" s="32">
        <f ca="1">EXP(-SUM($BD3:BT3))*(1-EXP(-BU3))</f>
        <v>1.4566496624249874E-2</v>
      </c>
      <c r="BV57" s="32">
        <f ca="1">EXP(-SUM($BD3:BU3))*(1-EXP(-BV3))</f>
        <v>1.5275625042314771E-2</v>
      </c>
      <c r="BW57" s="32">
        <f ca="1">EXP(-SUM($BD3:BV3))*(1-EXP(-BW3))</f>
        <v>1.6947868152423919E-2</v>
      </c>
      <c r="BX57" s="32">
        <f ca="1">EXP(-SUM($BD3:BW3))*(1-EXP(-BX3))</f>
        <v>1.9964794008987923E-2</v>
      </c>
      <c r="BY57" s="32">
        <f ca="1">EXP(-SUM($BD3:BX3))*(1-EXP(-BY3))</f>
        <v>2.3183451447331433E-2</v>
      </c>
      <c r="BZ57" s="32">
        <f ca="1">EXP(-SUM($BD3:BY3))*(1-EXP(-BZ3))</f>
        <v>2.649163437921483E-2</v>
      </c>
      <c r="CA57" s="32">
        <f ca="1">EXP(-SUM($BD3:BZ3))*(1-EXP(-CA3))</f>
        <v>2.9136140725375414E-2</v>
      </c>
      <c r="CB57" s="32">
        <f ca="1">EXP(-SUM($BD3:CA3))*(1-EXP(-CB3))</f>
        <v>3.0531568218247734E-2</v>
      </c>
      <c r="CC57" s="32">
        <f ca="1">EXP(-SUM($BD3:CB3))*(1-EXP(-CC3))</f>
        <v>3.4380831421233264E-2</v>
      </c>
      <c r="CD57" s="32">
        <f ca="1">EXP(-SUM($BD3:CC3))*(1-EXP(-CD3))</f>
        <v>4.0292075649530072E-2</v>
      </c>
      <c r="CE57" s="32">
        <f ca="1">EXP(-SUM($BD3:CD3))*(1-EXP(-CE3))</f>
        <v>4.2608334364261452E-2</v>
      </c>
      <c r="CF57" s="32">
        <f ca="1">EXP(-SUM($BD3:CE3))*(1-EXP(-CF3))</f>
        <v>4.6580943265279458E-2</v>
      </c>
      <c r="CG57" s="32">
        <f ca="1">EXP(-SUM($BD3:CF3))*(1-EXP(-CG3))</f>
        <v>5.3496778756764757E-2</v>
      </c>
      <c r="CH57" s="32">
        <f ca="1">EXP(-SUM($BD3:CG3))*(1-EXP(-CH3))</f>
        <v>5.5493535253175262E-2</v>
      </c>
      <c r="CI57" s="32">
        <f ca="1">EXP(-SUM($BD3:CH3))*(1-EXP(-CI3))</f>
        <v>5.3748145650409744E-2</v>
      </c>
      <c r="CJ57" s="32">
        <f ca="1">EXP(-SUM($BD3:CI3))*(1-EXP(-CJ3))</f>
        <v>5.2304457095225791E-2</v>
      </c>
      <c r="CK57" s="32">
        <f ca="1">EXP(-SUM($BD3:CJ3))*(1-EXP(-CK3))</f>
        <v>5.0996220629886985E-2</v>
      </c>
      <c r="CL57" s="32">
        <f ca="1">EXP(-SUM($BD3:CK3))*(1-EXP(-CL3))</f>
        <v>5.059344369715308E-2</v>
      </c>
      <c r="CM57" s="32">
        <f ca="1">EXP(-SUM($BD3:CL3))*(1-EXP(-CM3))</f>
        <v>4.5637365966471978E-2</v>
      </c>
      <c r="CN57" s="32">
        <f ca="1">EXP(-SUM($BD3:CM3))*(1-EXP(-CN3))</f>
        <v>4.0697945633943869E-2</v>
      </c>
      <c r="CO57" s="32">
        <f ca="1">EXP(-SUM($BD3:CN3))*(1-EXP(-CO3))</f>
        <v>3.4908696064776798E-2</v>
      </c>
      <c r="CP57" s="32">
        <f ca="1">IFERROR(EXP(-SUM($BD3:CO3))*(1-EXP(-CP3)),0)</f>
        <v>2.8645781860067613E-2</v>
      </c>
      <c r="CQ57" s="32">
        <f ca="1">IFERROR(EXP(-SUM($BD3:CP3))*(1-EXP(-CQ3)),0)</f>
        <v>2.2461285583745806E-2</v>
      </c>
      <c r="CR57" s="32">
        <f ca="1">IFERROR(EXP(-SUM($BD3:CQ3))*(1-EXP(-CR3)),0)</f>
        <v>1.685721906912133E-2</v>
      </c>
      <c r="CS57" s="32">
        <f ca="1">IFERROR(EXP(-SUM($BD3:CR3))*(1-EXP(-CS3)),0)</f>
        <v>1.1992008332848381E-2</v>
      </c>
      <c r="CT57" s="32">
        <f ca="1">IFERROR(EXP(-SUM($BD3:CS3))*(1-EXP(-CT3)),0)</f>
        <v>8.0301196912801621E-3</v>
      </c>
      <c r="CU57" s="32">
        <f ca="1">IFERROR(EXP(-SUM($BD3:CT3))*(1-EXP(-CU3)),0)</f>
        <v>5.1294124067017563E-3</v>
      </c>
      <c r="CV57" s="32">
        <f ca="1">IFERROR(EXP(-SUM($BD3:CU3))*(1-EXP(-CV3)),0)</f>
        <v>3.0837318557454356E-3</v>
      </c>
      <c r="CW57" s="32">
        <f ca="1">IFERROR(EXP(-SUM($BD3:CV3))*(1-EXP(-CW3)),0)</f>
        <v>1.77108216991245E-3</v>
      </c>
      <c r="CX57" s="32">
        <f ca="1">IFERROR(EXP(-SUM($BD3:CW3))*(1-EXP(-CX3)),0)</f>
        <v>9.1470806202786166E-4</v>
      </c>
      <c r="CY57" s="32">
        <f ca="1">IFERROR(EXP(-SUM($BD3:CX3))*(1-EXP(-CY3)),0)</f>
        <v>4.8708501201484165E-4</v>
      </c>
      <c r="CZ57" s="32">
        <f ca="1">IFERROR(EXP(-SUM($BD3:CY3))*(1-EXP(-CZ3)),0)</f>
        <v>2.718873693195778E-4</v>
      </c>
      <c r="DA57" s="32">
        <f ca="1">IFERROR(EXP(-SUM($BD3:CZ3))*(1-EXP(-DA3)),0)</f>
        <v>1.079239572701015E-4</v>
      </c>
      <c r="DE57" s="31">
        <f>BB57</f>
        <v>60</v>
      </c>
      <c r="DG57" s="32">
        <f ca="1">(1-EXP(-DG3))</f>
        <v>3.7823146731562618E-3</v>
      </c>
      <c r="DH57" s="32">
        <f ca="1">IFERROR(EXP(-SUM($DG3:DG3))*(1-EXP(-DH3)),0)</f>
        <v>4.221435711492031E-3</v>
      </c>
      <c r="DI57" s="32">
        <f ca="1">IFERROR(EXP(-SUM($DG3:DH3))*(1-EXP(-DI3)),0)</f>
        <v>4.1137778178098536E-3</v>
      </c>
      <c r="DJ57" s="32">
        <f ca="1">IFERROR(EXP(-SUM($DG3:DI3))*(1-EXP(-DJ3)),0)</f>
        <v>4.0881079063392689E-3</v>
      </c>
      <c r="DK57" s="32">
        <f ca="1">IFERROR(EXP(-SUM($DG3:DJ3))*(1-EXP(-DK3)),0)</f>
        <v>4.3750421315140869E-3</v>
      </c>
      <c r="DL57" s="32">
        <f ca="1">IFERROR(EXP(-SUM($DG3:DK3))*(1-EXP(-DL3)),0)</f>
        <v>4.9539973780807324E-3</v>
      </c>
      <c r="DM57" s="32">
        <f ca="1">IFERROR(EXP(-SUM($DG3:DL3))*(1-EXP(-DM3)),0)</f>
        <v>5.1979008426482048E-3</v>
      </c>
      <c r="DN57" s="32">
        <f ca="1">IFERROR(EXP(-SUM($DG3:DM3))*(1-EXP(-DN3)),0)</f>
        <v>5.8926847078521272E-3</v>
      </c>
      <c r="DO57" s="32">
        <f ca="1">IFERROR(EXP(-SUM($DG3:DN3))*(1-EXP(-DO3)),0)</f>
        <v>6.067345181453466E-3</v>
      </c>
      <c r="DP57" s="32">
        <f ca="1">IFERROR(EXP(-SUM($DG3:DO3))*(1-EXP(-DP3)),0)</f>
        <v>7.0676265031359145E-3</v>
      </c>
      <c r="DQ57" s="32">
        <f ca="1">IFERROR(EXP(-SUM($DG3:DP3))*(1-EXP(-DQ3)),0)</f>
        <v>7.5078863279773103E-3</v>
      </c>
      <c r="DR57" s="32">
        <f ca="1">IFERROR(EXP(-SUM($DG3:DQ3))*(1-EXP(-DR3)),0)</f>
        <v>8.9182862448270277E-3</v>
      </c>
      <c r="DS57" s="32">
        <f ca="1">IFERROR(EXP(-SUM($DG3:DR3))*(1-EXP(-DS3)),0)</f>
        <v>9.539748231512591E-3</v>
      </c>
      <c r="DT57" s="32">
        <f ca="1">IFERROR(EXP(-SUM($DG3:DS3))*(1-EXP(-DT3)),0)</f>
        <v>9.7601480899766023E-3</v>
      </c>
      <c r="DU57" s="32">
        <f ca="1">IFERROR(EXP(-SUM($DG3:DT3))*(1-EXP(-DU3)),0)</f>
        <v>1.1625362860881209E-2</v>
      </c>
      <c r="DV57" s="32">
        <f ca="1">IFERROR(EXP(-SUM($DG3:DU3))*(1-EXP(-DV3)),0)</f>
        <v>1.1249247903987869E-2</v>
      </c>
      <c r="DW57" s="32">
        <f ca="1">IFERROR(EXP(-SUM($DG3:DV3))*(1-EXP(-DW3)),0)</f>
        <v>1.2247095936352464E-2</v>
      </c>
      <c r="DX57" s="32">
        <f ca="1">IFERROR(EXP(-SUM($DG3:DW3))*(1-EXP(-DX3)),0)</f>
        <v>1.439884185347131E-2</v>
      </c>
      <c r="DY57" s="32">
        <f ca="1">IFERROR(EXP(-SUM($DG3:DX3))*(1-EXP(-DY3)),0)</f>
        <v>1.5077466361844162E-2</v>
      </c>
      <c r="DZ57" s="32">
        <f ca="1">IFERROR(EXP(-SUM($DG3:DY3))*(1-EXP(-DZ3)),0)</f>
        <v>1.6766061614267656E-2</v>
      </c>
      <c r="EA57" s="32">
        <f ca="1">IFERROR(EXP(-SUM($DG3:DZ3))*(1-EXP(-EA3)),0)</f>
        <v>1.9755241941956783E-2</v>
      </c>
      <c r="EB57" s="32">
        <f ca="1">IFERROR(EXP(-SUM($DG3:EA3))*(1-EXP(-EB3)),0)</f>
        <v>2.3033291484173171E-2</v>
      </c>
      <c r="EC57" s="32">
        <f ca="1">IFERROR(EXP(-SUM($DG3:EB3))*(1-EXP(-EC3)),0)</f>
        <v>2.6313195675959598E-2</v>
      </c>
      <c r="ED57" s="32">
        <f ca="1">IFERROR(EXP(-SUM($DG3:EC3))*(1-EXP(-ED3)),0)</f>
        <v>2.8942068831731588E-2</v>
      </c>
      <c r="EE57" s="32">
        <f ca="1">IFERROR(EXP(-SUM($DG3:ED3))*(1-EXP(-EE3)),0)</f>
        <v>3.0349714789517392E-2</v>
      </c>
      <c r="EF57" s="32">
        <f ca="1">IFERROR(EXP(-SUM($DG3:EE3))*(1-EXP(-EF3)),0)</f>
        <v>3.4204805392048246E-2</v>
      </c>
      <c r="EG57" s="32">
        <f ca="1">IFERROR(EXP(-SUM($DG3:EF3))*(1-EXP(-EG3)),0)</f>
        <v>4.0186493402215258E-2</v>
      </c>
      <c r="EH57" s="32">
        <f ca="1">IFERROR(EXP(-SUM($DG3:EG3))*(1-EXP(-EH3)),0)</f>
        <v>4.2519982377181909E-2</v>
      </c>
      <c r="EI57" s="32">
        <f ca="1">IFERROR(EXP(-SUM($DG3:EH3))*(1-EXP(-EI3)),0)</f>
        <v>4.6554185305137032E-2</v>
      </c>
      <c r="EJ57" s="32">
        <f ca="1">IFERROR(EXP(-SUM($DG3:EI3))*(1-EXP(-EJ3)),0)</f>
        <v>5.3592664372922774E-2</v>
      </c>
      <c r="EK57" s="32">
        <f ca="1">IFERROR(EXP(-SUM($DG3:EJ3))*(1-EXP(-EK3)),0)</f>
        <v>5.5661994907302732E-2</v>
      </c>
      <c r="EL57" s="32">
        <f ca="1">IFERROR(EXP(-SUM($DG3:EK3))*(1-EXP(-EL3)),0)</f>
        <v>5.3955435214971065E-2</v>
      </c>
      <c r="EM57" s="32">
        <f ca="1">IFERROR(EXP(-SUM($DG3:EL3))*(1-EXP(-EM3)),0)</f>
        <v>5.2558245148222292E-2</v>
      </c>
      <c r="EN57" s="32">
        <f ca="1">IFERROR(EXP(-SUM($DG3:EM3))*(1-EXP(-EN3)),0)</f>
        <v>5.1302372473326502E-2</v>
      </c>
      <c r="EO57" s="32">
        <f ca="1">IFERROR(EXP(-SUM($DG3:EN3))*(1-EXP(-EO3)),0)</f>
        <v>5.0970872641835259E-2</v>
      </c>
      <c r="EP57" s="32">
        <f ca="1">IFERROR(EXP(-SUM($DG3:EO3))*(1-EXP(-EP3)),0)</f>
        <v>4.6017599269598891E-2</v>
      </c>
      <c r="EQ57" s="32">
        <f ca="1">IFERROR(EXP(-SUM($DG3:EP3))*(1-EXP(-EQ3)),0)</f>
        <v>4.1075880651602677E-2</v>
      </c>
      <c r="ER57" s="32">
        <f ca="1">IFERROR(EXP(-SUM($DG3:EQ3))*(1-EXP(-ER3)),0)</f>
        <v>3.5261059770895262E-2</v>
      </c>
      <c r="ES57" s="32">
        <f ca="1">IFERROR(EXP(-SUM($DG3:ER3))*(1-EXP(-ES3)),0)</f>
        <v>2.8952476663022211E-2</v>
      </c>
      <c r="ET57" s="32">
        <f ca="1">IFERROR(EXP(-SUM($DG3:ES3))*(1-EXP(-ET3)),0)</f>
        <v>2.2711346607568347E-2</v>
      </c>
      <c r="EU57" s="32">
        <f ca="1">IFERROR(EXP(-SUM($DG3:ET3))*(1-EXP(-EU3)),0)</f>
        <v>1.704973919354788E-2</v>
      </c>
      <c r="EV57" s="32">
        <f ca="1">IFERROR(EXP(-SUM($DG3:EU3))*(1-EXP(-EV3)),0)</f>
        <v>1.2129639996552326E-2</v>
      </c>
      <c r="EW57" s="32">
        <f ca="1">IFERROR(EXP(-SUM($DG3:EV3))*(1-EXP(-EW3)),0)</f>
        <v>8.1187840799323112E-3</v>
      </c>
      <c r="EX57" s="32">
        <f ca="1">IFERROR(EXP(-SUM($DG3:EW3))*(1-EXP(-EX3)),0)</f>
        <v>5.1837107058738873E-3</v>
      </c>
      <c r="EY57" s="32">
        <f ca="1">IFERROR(EXP(-SUM($DG3:EX3))*(1-EXP(-EY3)),0)</f>
        <v>3.1134658021259266E-3</v>
      </c>
      <c r="EZ57" s="32">
        <f ca="1">IFERROR(EXP(-SUM($DG3:EY3))*(1-EXP(-EZ3)),0)</f>
        <v>1.7865884878370546E-3</v>
      </c>
      <c r="FA57" s="32">
        <f ca="1">IFERROR(EXP(-SUM($DG3:EZ3))*(1-EXP(-FA3)),0)</f>
        <v>9.2078037606469995E-4</v>
      </c>
      <c r="FB57" s="32">
        <f ca="1">IFERROR(EXP(-SUM($DG3:FA3))*(1-EXP(-FB3)),0)</f>
        <v>4.8976466296169071E-4</v>
      </c>
      <c r="FC57" s="32">
        <f ca="1">IFERROR(EXP(-SUM($DG3:FB3))*(1-EXP(-FC3)),0)</f>
        <v>2.7345669600065554E-4</v>
      </c>
      <c r="FD57" s="32">
        <f ca="1">IFERROR(EXP(-SUM($DG3:FC3))*(1-EXP(-FD3)),0)</f>
        <v>1.079188055125949E-4</v>
      </c>
    </row>
    <row r="58" spans="1:161" x14ac:dyDescent="0.25">
      <c r="BB58" s="31">
        <f t="shared" ref="BB58:BB107" si="107">BB4</f>
        <v>61</v>
      </c>
      <c r="BD58" s="32">
        <f t="shared" ref="BD58:BD106" ca="1" si="108">1-EXP(-BD4)</f>
        <v>4.349973535130669E-3</v>
      </c>
      <c r="BE58" s="32">
        <f ca="1">EXP(-SUM($BD4:BD4))*(1-EXP(-BE4))</f>
        <v>4.2597580740766907E-3</v>
      </c>
      <c r="BF58" s="32">
        <f ca="1">EXP(-SUM($BD4:BE4))*(1-EXP(-BF4))</f>
        <v>4.2454259885887132E-3</v>
      </c>
      <c r="BG58" s="32">
        <f ca="1">EXP(-SUM($BD4:BF4))*(1-EXP(-BG4))</f>
        <v>4.5358344213341844E-3</v>
      </c>
      <c r="BH58" s="32">
        <f ca="1">EXP(-SUM($BD4:BG4))*(1-EXP(-BH4))</f>
        <v>5.1448622354905264E-3</v>
      </c>
      <c r="BI58" s="32">
        <f ca="1">EXP(-SUM($BD4:BH4))*(1-EXP(-BI4))</f>
        <v>5.3767139105343267E-3</v>
      </c>
      <c r="BJ58" s="32">
        <f ca="1">EXP(-SUM($BD4:BI4))*(1-EXP(-BJ4))</f>
        <v>6.0948903114993206E-3</v>
      </c>
      <c r="BK58" s="32">
        <f ca="1">EXP(-SUM($BD4:BJ4))*(1-EXP(-BK4))</f>
        <v>6.2942870427709716E-3</v>
      </c>
      <c r="BL58" s="32">
        <f ca="1">EXP(-SUM($BD4:BK4))*(1-EXP(-BL4))</f>
        <v>7.2983648694823038E-3</v>
      </c>
      <c r="BM58" s="32">
        <f ca="1">EXP(-SUM($BD4:BL4))*(1-EXP(-BM4))</f>
        <v>7.7777695411570509E-3</v>
      </c>
      <c r="BN58" s="32">
        <f ca="1">EXP(-SUM($BD4:BM4))*(1-EXP(-BN4))</f>
        <v>9.1727697232670755E-3</v>
      </c>
      <c r="BO58" s="32">
        <f ca="1">EXP(-SUM($BD4:BN4))*(1-EXP(-BO4))</f>
        <v>9.8431268129221539E-3</v>
      </c>
      <c r="BP58" s="32">
        <f ca="1">EXP(-SUM($BD4:BO4))*(1-EXP(-BP4))</f>
        <v>1.0082484436259623E-2</v>
      </c>
      <c r="BQ58" s="32">
        <f ca="1">EXP(-SUM($BD4:BP4))*(1-EXP(-BQ4))</f>
        <v>1.1972357941831345E-2</v>
      </c>
      <c r="BR58" s="32">
        <f ca="1">EXP(-SUM($BD4:BQ4))*(1-EXP(-BR4))</f>
        <v>1.1603833343274125E-2</v>
      </c>
      <c r="BS58" s="32">
        <f ca="1">EXP(-SUM($BD4:BR4))*(1-EXP(-BS4))</f>
        <v>1.2640575859191634E-2</v>
      </c>
      <c r="BT58" s="32">
        <f ca="1">EXP(-SUM($BD4:BS4))*(1-EXP(-BT4))</f>
        <v>1.4793340766385259E-2</v>
      </c>
      <c r="BU58" s="32">
        <f ca="1">EXP(-SUM($BD4:BT4))*(1-EXP(-BU4))</f>
        <v>1.553644350787923E-2</v>
      </c>
      <c r="BV58" s="32">
        <f ca="1">EXP(-SUM($BD4:BU4))*(1-EXP(-BV4))</f>
        <v>1.7198057075290554E-2</v>
      </c>
      <c r="BW58" s="32">
        <f ca="1">EXP(-SUM($BD4:BV4))*(1-EXP(-BW4))</f>
        <v>2.0254702125907843E-2</v>
      </c>
      <c r="BX58" s="32">
        <f ca="1">EXP(-SUM($BD4:BW4))*(1-EXP(-BX4))</f>
        <v>2.3424869044436608E-2</v>
      </c>
      <c r="BY58" s="32">
        <f ca="1">EXP(-SUM($BD4:BX4))*(1-EXP(-BY4))</f>
        <v>2.6774386066211311E-2</v>
      </c>
      <c r="BZ58" s="32">
        <f ca="1">EXP(-SUM($BD4:BY4))*(1-EXP(-BZ4))</f>
        <v>2.9444782810208167E-2</v>
      </c>
      <c r="CA58" s="32">
        <f ca="1">EXP(-SUM($BD4:BZ4))*(1-EXP(-CA4))</f>
        <v>3.0832983436824338E-2</v>
      </c>
      <c r="CB58" s="32">
        <f ca="1">EXP(-SUM($BD4:CA4))*(1-EXP(-CB4))</f>
        <v>3.4690895218242687E-2</v>
      </c>
      <c r="CC58" s="32">
        <f ca="1">EXP(-SUM($BD4:CB4))*(1-EXP(-CC4))</f>
        <v>4.0553386042897474E-2</v>
      </c>
      <c r="CD58" s="32">
        <f ca="1">EXP(-SUM($BD4:CC4))*(1-EXP(-CD4))</f>
        <v>4.2860989406313568E-2</v>
      </c>
      <c r="CE58" s="32">
        <f ca="1">EXP(-SUM($BD4:CD4))*(1-EXP(-CE4))</f>
        <v>4.6786671878052806E-2</v>
      </c>
      <c r="CF58" s="32">
        <f ca="1">EXP(-SUM($BD4:CE4))*(1-EXP(-CF4))</f>
        <v>5.3605920731760279E-2</v>
      </c>
      <c r="CG58" s="32">
        <f ca="1">EXP(-SUM($BD4:CF4))*(1-EXP(-CG4))</f>
        <v>5.5537679901530718E-2</v>
      </c>
      <c r="CH58" s="32">
        <f ca="1">EXP(-SUM($BD4:CG4))*(1-EXP(-CH4))</f>
        <v>5.3746780324090193E-2</v>
      </c>
      <c r="CI58" s="32">
        <f ca="1">EXP(-SUM($BD4:CH4))*(1-EXP(-CI4))</f>
        <v>5.2251198228732434E-2</v>
      </c>
      <c r="CJ58" s="32">
        <f ca="1">EXP(-SUM($BD4:CI4))*(1-EXP(-CJ4))</f>
        <v>5.0885894301584876E-2</v>
      </c>
      <c r="CK58" s="32">
        <f ca="1">EXP(-SUM($BD4:CJ4))*(1-EXP(-CK4))</f>
        <v>5.0410927990426596E-2</v>
      </c>
      <c r="CL58" s="32">
        <f ca="1">EXP(-SUM($BD4:CK4))*(1-EXP(-CL4))</f>
        <v>4.5433383433931503E-2</v>
      </c>
      <c r="CM58" s="32">
        <f ca="1">EXP(-SUM($BD4:CL4))*(1-EXP(-CM4))</f>
        <v>4.047769191247675E-2</v>
      </c>
      <c r="CN58" s="32">
        <f ca="1">EXP(-SUM($BD4:CM4))*(1-EXP(-CN4))</f>
        <v>3.4692007086750534E-2</v>
      </c>
      <c r="CO58" s="32">
        <f ca="1">EXP(-SUM($BD4:CN4))*(1-EXP(-CO4))</f>
        <v>2.8450712035693205E-2</v>
      </c>
      <c r="CP58" s="32">
        <f ca="1">IFERROR(EXP(-SUM($BD4:CO4))*(1-EXP(-CP4)),0)</f>
        <v>2.2298919843651083E-2</v>
      </c>
      <c r="CQ58" s="32">
        <f ca="1">IFERROR(EXP(-SUM($BD4:CP4))*(1-EXP(-CQ4)),0)</f>
        <v>1.6730602014788695E-2</v>
      </c>
      <c r="CR58" s="32">
        <f ca="1">IFERROR(EXP(-SUM($BD4:CQ4))*(1-EXP(-CR4)),0)</f>
        <v>1.1901267142780086E-2</v>
      </c>
      <c r="CS58" s="32">
        <f ca="1">IFERROR(EXP(-SUM($BD4:CR4))*(1-EXP(-CS4)),0)</f>
        <v>7.9727834974776465E-3</v>
      </c>
      <c r="CT58" s="32">
        <f ca="1">IFERROR(EXP(-SUM($BD4:CS4))*(1-EXP(-CT4)),0)</f>
        <v>5.0950779148276164E-3</v>
      </c>
      <c r="CU58" s="32">
        <f ca="1">IFERROR(EXP(-SUM($BD4:CT4))*(1-EXP(-CU4)),0)</f>
        <v>3.0659466065233324E-3</v>
      </c>
      <c r="CV58" s="32">
        <f ca="1">IFERROR(EXP(-SUM($BD4:CU4))*(1-EXP(-CV4)),0)</f>
        <v>1.7624103805795688E-3</v>
      </c>
      <c r="CW58" s="32">
        <f ca="1">IFERROR(EXP(-SUM($BD4:CV4))*(1-EXP(-CW4)),0)</f>
        <v>9.1214017945379002E-4</v>
      </c>
      <c r="CX58" s="32">
        <f ca="1">IFERROR(EXP(-SUM($BD4:CW4))*(1-EXP(-CX4)),0)</f>
        <v>4.8626548250125628E-4</v>
      </c>
      <c r="CY58" s="32">
        <f ca="1">IFERROR(EXP(-SUM($BD4:CX4))*(1-EXP(-CY4)),0)</f>
        <v>2.7135319789136291E-4</v>
      </c>
      <c r="CZ58" s="32">
        <f ca="1">IFERROR(EXP(-SUM($BD4:CY4))*(1-EXP(-CZ4)),0)</f>
        <v>1.0833513856355195E-4</v>
      </c>
      <c r="DA58" s="32">
        <f ca="1">IFERROR(EXP(-SUM($BD4:CZ4))*(1-EXP(-DA4)),0)</f>
        <v>0</v>
      </c>
      <c r="DE58" s="31">
        <f t="shared" ref="DE58:DE107" si="109">BB58</f>
        <v>61</v>
      </c>
      <c r="DG58" s="32">
        <f t="shared" ref="DG58:DG107" ca="1" si="110">(1-EXP(-DG4))</f>
        <v>4.293350591436762E-3</v>
      </c>
      <c r="DH58" s="32">
        <f ca="1">IFERROR(EXP(-SUM($DG4:DG4))*(1-EXP(-DH4)),0)</f>
        <v>4.1940734573641574E-3</v>
      </c>
      <c r="DI58" s="32">
        <f ca="1">IFERROR(EXP(-SUM($DG4:DH4))*(1-EXP(-DI4)),0)</f>
        <v>4.1739304499889386E-3</v>
      </c>
      <c r="DJ58" s="32">
        <f ca="1">IFERROR(EXP(-SUM($DG4:DI4))*(1-EXP(-DJ4)),0)</f>
        <v>4.4631694787111908E-3</v>
      </c>
      <c r="DK58" s="32">
        <f ca="1">IFERROR(EXP(-SUM($DG4:DJ4))*(1-EXP(-DK4)),0)</f>
        <v>5.0581152866404442E-3</v>
      </c>
      <c r="DL58" s="32">
        <f ca="1">IFERROR(EXP(-SUM($DG4:DK4))*(1-EXP(-DL4)),0)</f>
        <v>5.2965945625269824E-3</v>
      </c>
      <c r="DM58" s="32">
        <f ca="1">IFERROR(EXP(-SUM($DG4:DL4))*(1-EXP(-DM4)),0)</f>
        <v>6.004324024095644E-3</v>
      </c>
      <c r="DN58" s="32">
        <f ca="1">IFERROR(EXP(-SUM($DG4:DM4))*(1-EXP(-DN4)),0)</f>
        <v>6.191523980623388E-3</v>
      </c>
      <c r="DO58" s="32">
        <f ca="1">IFERROR(EXP(-SUM($DG4:DN4))*(1-EXP(-DO4)),0)</f>
        <v>7.1957306761045187E-3</v>
      </c>
      <c r="DP58" s="32">
        <f ca="1">IFERROR(EXP(-SUM($DG4:DO4))*(1-EXP(-DP4)),0)</f>
        <v>7.6561797314617852E-3</v>
      </c>
      <c r="DQ58" s="32">
        <f ca="1">IFERROR(EXP(-SUM($DG4:DP4))*(1-EXP(-DQ4)),0)</f>
        <v>9.0618550482127261E-3</v>
      </c>
      <c r="DR58" s="32">
        <f ca="1">IFERROR(EXP(-SUM($DG4:DQ4))*(1-EXP(-DR4)),0)</f>
        <v>9.7087113262528633E-3</v>
      </c>
      <c r="DS58" s="32">
        <f ca="1">IFERROR(EXP(-SUM($DG4:DR4))*(1-EXP(-DS4)),0)</f>
        <v>9.9389180579606672E-3</v>
      </c>
      <c r="DT58" s="32">
        <f ca="1">IFERROR(EXP(-SUM($DG4:DS4))*(1-EXP(-DT4)),0)</f>
        <v>1.1820090515691281E-2</v>
      </c>
      <c r="DU58" s="32">
        <f ca="1">IFERROR(EXP(-SUM($DG4:DT4))*(1-EXP(-DU4)),0)</f>
        <v>1.1446976457289133E-2</v>
      </c>
      <c r="DV58" s="32">
        <f ca="1">IFERROR(EXP(-SUM($DG4:DU4))*(1-EXP(-DV4)),0)</f>
        <v>1.2466053697981224E-2</v>
      </c>
      <c r="DW58" s="32">
        <f ca="1">IFERROR(EXP(-SUM($DG4:DV4))*(1-EXP(-DW4)),0)</f>
        <v>1.462266846464785E-2</v>
      </c>
      <c r="DX58" s="32">
        <f ca="1">IFERROR(EXP(-SUM($DG4:DW4))*(1-EXP(-DX4)),0)</f>
        <v>1.5334531448844103E-2</v>
      </c>
      <c r="DY58" s="32">
        <f ca="1">IFERROR(EXP(-SUM($DG4:DX4))*(1-EXP(-DY4)),0)</f>
        <v>1.7013223122084847E-2</v>
      </c>
      <c r="DZ58" s="32">
        <f ca="1">IFERROR(EXP(-SUM($DG4:DY4))*(1-EXP(-DZ4)),0)</f>
        <v>2.0041782955031701E-2</v>
      </c>
      <c r="EA58" s="32">
        <f ca="1">IFERROR(EXP(-SUM($DG4:DZ4))*(1-EXP(-EA4)),0)</f>
        <v>2.3272852294231417E-2</v>
      </c>
      <c r="EB58" s="32">
        <f ca="1">IFERROR(EXP(-SUM($DG4:EA4))*(1-EXP(-EB4)),0)</f>
        <v>2.6593792358351246E-2</v>
      </c>
      <c r="EC58" s="32">
        <f ca="1">IFERROR(EXP(-SUM($DG4:EB4))*(1-EXP(-EC4)),0)</f>
        <v>2.9248496543583212E-2</v>
      </c>
      <c r="ED58" s="32">
        <f ca="1">IFERROR(EXP(-SUM($DG4:EC4))*(1-EXP(-ED4)),0)</f>
        <v>3.0649305133395897E-2</v>
      </c>
      <c r="EE58" s="32">
        <f ca="1">IFERROR(EXP(-SUM($DG4:ED4))*(1-EXP(-EE4)),0)</f>
        <v>3.4513412001530665E-2</v>
      </c>
      <c r="EF58" s="32">
        <f ca="1">IFERROR(EXP(-SUM($DG4:EE4))*(1-EXP(-EF4)),0)</f>
        <v>4.0447451379265989E-2</v>
      </c>
      <c r="EG58" s="32">
        <f ca="1">IFERROR(EXP(-SUM($DG4:EF4))*(1-EXP(-EG4)),0)</f>
        <v>4.2772642132922062E-2</v>
      </c>
      <c r="EH58" s="32">
        <f ca="1">IFERROR(EXP(-SUM($DG4:EG4))*(1-EXP(-EH4)),0)</f>
        <v>4.6760570349140412E-2</v>
      </c>
      <c r="EI58" s="32">
        <f ca="1">IFERROR(EXP(-SUM($DG4:EH4))*(1-EXP(-EI4)),0)</f>
        <v>5.370307493048769E-2</v>
      </c>
      <c r="EJ58" s="32">
        <f ca="1">IFERROR(EXP(-SUM($DG4:EI4))*(1-EXP(-EJ4)),0)</f>
        <v>5.5707531390048103E-2</v>
      </c>
      <c r="EK58" s="32">
        <f ca="1">IFERROR(EXP(-SUM($DG4:EJ4))*(1-EXP(-EK4)),0)</f>
        <v>5.3955411154054299E-2</v>
      </c>
      <c r="EL58" s="32">
        <f ca="1">IFERROR(EXP(-SUM($DG4:EK4))*(1-EXP(-EL4)),0)</f>
        <v>5.2506155395911525E-2</v>
      </c>
      <c r="EM58" s="32">
        <f ca="1">IFERROR(EXP(-SUM($DG4:EL4))*(1-EXP(-EM4)),0)</f>
        <v>5.1192874062762059E-2</v>
      </c>
      <c r="EN58" s="32">
        <f ca="1">IFERROR(EXP(-SUM($DG4:EM4))*(1-EXP(-EN4)),0)</f>
        <v>5.0788543927349085E-2</v>
      </c>
      <c r="EO58" s="32">
        <f ca="1">IFERROR(EXP(-SUM($DG4:EN4))*(1-EXP(-EO4)),0)</f>
        <v>4.5813354394120751E-2</v>
      </c>
      <c r="EP58" s="32">
        <f ca="1">IFERROR(EXP(-SUM($DG4:EO4))*(1-EXP(-EP4)),0)</f>
        <v>4.0854886493894342E-2</v>
      </c>
      <c r="EQ58" s="32">
        <f ca="1">IFERROR(EXP(-SUM($DG4:EP4))*(1-EXP(-EQ4)),0)</f>
        <v>3.5043312215415776E-2</v>
      </c>
      <c r="ER58" s="32">
        <f ca="1">IFERROR(EXP(-SUM($DG4:EQ4))*(1-EXP(-ER4)),0)</f>
        <v>2.8756246739044776E-2</v>
      </c>
      <c r="ES58" s="32">
        <f ca="1">IFERROR(EXP(-SUM($DG4:ER4))*(1-EXP(-ES4)),0)</f>
        <v>2.2547901589055085E-2</v>
      </c>
      <c r="ET58" s="32">
        <f ca="1">IFERROR(EXP(-SUM($DG4:ES4))*(1-EXP(-ET4)),0)</f>
        <v>1.6922224474575382E-2</v>
      </c>
      <c r="EU58" s="32">
        <f ca="1">IFERROR(EXP(-SUM($DG4:ET4))*(1-EXP(-EU4)),0)</f>
        <v>1.2038252340278595E-2</v>
      </c>
      <c r="EV58" s="32">
        <f ca="1">IFERROR(EXP(-SUM($DG4:EU4))*(1-EXP(-EV4)),0)</f>
        <v>8.0610857233543616E-3</v>
      </c>
      <c r="EW58" s="32">
        <f ca="1">IFERROR(EXP(-SUM($DG4:EV4))*(1-EXP(-EW4)),0)</f>
        <v>5.1491926285682135E-3</v>
      </c>
      <c r="EX58" s="32">
        <f ca="1">IFERROR(EXP(-SUM($DG4:EW4))*(1-EXP(-EX4)),0)</f>
        <v>3.0956234517893824E-3</v>
      </c>
      <c r="EY58" s="32">
        <f ca="1">IFERROR(EXP(-SUM($DG4:EX4))*(1-EXP(-EY4)),0)</f>
        <v>1.7779118797284952E-3</v>
      </c>
      <c r="EZ58" s="32">
        <f ca="1">IFERROR(EXP(-SUM($DG4:EY4))*(1-EXP(-EZ4)),0)</f>
        <v>9.1823539166630301E-4</v>
      </c>
      <c r="FA58" s="32">
        <f ca="1">IFERROR(EXP(-SUM($DG4:EZ4))*(1-EXP(-FA4)),0)</f>
        <v>4.8896332649641684E-4</v>
      </c>
      <c r="FB58" s="32">
        <f ca="1">IFERROR(EXP(-SUM($DG4:FA4))*(1-EXP(-FB4)),0)</f>
        <v>2.7293583102657609E-4</v>
      </c>
      <c r="FC58" s="32">
        <f ca="1">IFERROR(EXP(-SUM($DG4:FB4))*(1-EXP(-FC4)),0)</f>
        <v>1.0834013745805432E-4</v>
      </c>
      <c r="FD58" s="32">
        <f ca="1">IFERROR(EXP(-SUM($DG4:FC4))*(1-EXP(-FD4)),0)</f>
        <v>0</v>
      </c>
    </row>
    <row r="59" spans="1:161" x14ac:dyDescent="0.25">
      <c r="BB59" s="31">
        <f t="shared" si="107"/>
        <v>62</v>
      </c>
      <c r="BD59" s="32">
        <f t="shared" ca="1" si="108"/>
        <v>4.345618507432758E-3</v>
      </c>
      <c r="BE59" s="32">
        <f ca="1">EXP(-SUM($BD5:BD5))*(1-EXP(-BE5))</f>
        <v>4.3372514395755585E-3</v>
      </c>
      <c r="BF59" s="32">
        <f ca="1">EXP(-SUM($BD5:BE5))*(1-EXP(-BF5))</f>
        <v>4.6300717784748951E-3</v>
      </c>
      <c r="BG59" s="32">
        <f ca="1">EXP(-SUM($BD5:BF5))*(1-EXP(-BG5))</f>
        <v>5.2562363293572612E-3</v>
      </c>
      <c r="BH59" s="32">
        <f ca="1">EXP(-SUM($BD5:BG5))*(1-EXP(-BH5))</f>
        <v>5.4821713728936379E-3</v>
      </c>
      <c r="BI59" s="32">
        <f ca="1">EXP(-SUM($BD5:BH5))*(1-EXP(-BI5))</f>
        <v>6.2141615074724479E-3</v>
      </c>
      <c r="BJ59" s="32">
        <f ca="1">EXP(-SUM($BD5:BI5))*(1-EXP(-BJ5))</f>
        <v>6.4270201168399928E-3</v>
      </c>
      <c r="BK59" s="32">
        <f ca="1">EXP(-SUM($BD5:BJ5))*(1-EXP(-BK5))</f>
        <v>7.4351475711651686E-3</v>
      </c>
      <c r="BL59" s="32">
        <f ca="1">EXP(-SUM($BD5:BK5))*(1-EXP(-BL5))</f>
        <v>7.9361618269553572E-3</v>
      </c>
      <c r="BM59" s="32">
        <f ca="1">EXP(-SUM($BD5:BL5))*(1-EXP(-BM5))</f>
        <v>9.3260021060109031E-3</v>
      </c>
      <c r="BN59" s="32">
        <f ca="1">EXP(-SUM($BD5:BM5))*(1-EXP(-BN5))</f>
        <v>1.0023406398970036E-2</v>
      </c>
      <c r="BO59" s="32">
        <f ca="1">EXP(-SUM($BD5:BN5))*(1-EXP(-BO5))</f>
        <v>1.0273198770436514E-2</v>
      </c>
      <c r="BP59" s="32">
        <f ca="1">EXP(-SUM($BD5:BO5))*(1-EXP(-BP5))</f>
        <v>1.2179994840543069E-2</v>
      </c>
      <c r="BQ59" s="32">
        <f ca="1">EXP(-SUM($BD5:BP5))*(1-EXP(-BQ5))</f>
        <v>1.1814612033769779E-2</v>
      </c>
      <c r="BR59" s="32">
        <f ca="1">EXP(-SUM($BD5:BQ5))*(1-EXP(-BR5))</f>
        <v>1.2873913711638204E-2</v>
      </c>
      <c r="BS59" s="32">
        <f ca="1">EXP(-SUM($BD5:BR5))*(1-EXP(-BS5))</f>
        <v>1.5031776166263621E-2</v>
      </c>
      <c r="BT59" s="32">
        <f ca="1">EXP(-SUM($BD5:BS5))*(1-EXP(-BT5))</f>
        <v>1.5810132093319745E-2</v>
      </c>
      <c r="BU59" s="32">
        <f ca="1">EXP(-SUM($BD5:BT5))*(1-EXP(-BU5))</f>
        <v>1.7461165502746831E-2</v>
      </c>
      <c r="BV59" s="32">
        <f ca="1">EXP(-SUM($BD5:BU5))*(1-EXP(-BV5))</f>
        <v>2.0559599655096482E-2</v>
      </c>
      <c r="BW59" s="32">
        <f ca="1">EXP(-SUM($BD5:BV5))*(1-EXP(-BW5))</f>
        <v>2.3681131133029686E-2</v>
      </c>
      <c r="BX59" s="32">
        <f ca="1">EXP(-SUM($BD5:BW5))*(1-EXP(-BX5))</f>
        <v>2.7074166068444414E-2</v>
      </c>
      <c r="BY59" s="32">
        <f ca="1">EXP(-SUM($BD5:BX5))*(1-EXP(-BY5))</f>
        <v>2.9771980665674061E-2</v>
      </c>
      <c r="BZ59" s="32">
        <f ca="1">EXP(-SUM($BD5:BY5))*(1-EXP(-BZ5))</f>
        <v>3.1153229588859983E-2</v>
      </c>
      <c r="CA59" s="32">
        <f ca="1">EXP(-SUM($BD5:BZ5))*(1-EXP(-CA5))</f>
        <v>3.5021411693438094E-2</v>
      </c>
      <c r="CB59" s="32">
        <f ca="1">EXP(-SUM($BD5:CA5))*(1-EXP(-CB5))</f>
        <v>4.0836796471049666E-2</v>
      </c>
      <c r="CC59" s="32">
        <f ca="1">EXP(-SUM($BD5:CB5))*(1-EXP(-CC5))</f>
        <v>4.3136517055990108E-2</v>
      </c>
      <c r="CD59" s="32">
        <f ca="1">EXP(-SUM($BD5:CC5))*(1-EXP(-CD5))</f>
        <v>4.7016406884183952E-2</v>
      </c>
      <c r="CE59" s="32">
        <f ca="1">EXP(-SUM($BD5:CD5))*(1-EXP(-CE5))</f>
        <v>5.3741502443722361E-2</v>
      </c>
      <c r="CF59" s="32">
        <f ca="1">EXP(-SUM($BD5:CE5))*(1-EXP(-CF5))</f>
        <v>5.5608842496273091E-2</v>
      </c>
      <c r="CG59" s="32">
        <f ca="1">EXP(-SUM($BD5:CF5))*(1-EXP(-CG5))</f>
        <v>5.3771377953515664E-2</v>
      </c>
      <c r="CH59" s="32">
        <f ca="1">EXP(-SUM($BD5:CG5))*(1-EXP(-CH5))</f>
        <v>5.2223091988651438E-2</v>
      </c>
      <c r="CI59" s="32">
        <f ca="1">EXP(-SUM($BD5:CH5))*(1-EXP(-CI5))</f>
        <v>5.0800123201931675E-2</v>
      </c>
      <c r="CJ59" s="32">
        <f ca="1">EXP(-SUM($BD5:CI5))*(1-EXP(-CJ5))</f>
        <v>5.0253055875462492E-2</v>
      </c>
      <c r="CK59" s="32">
        <f ca="1">EXP(-SUM($BD5:CJ5))*(1-EXP(-CK5))</f>
        <v>4.5251870928834884E-2</v>
      </c>
      <c r="CL59" s="32">
        <f ca="1">EXP(-SUM($BD5:CK5))*(1-EXP(-CL5))</f>
        <v>4.0277795802702077E-2</v>
      </c>
      <c r="CM59" s="32">
        <f ca="1">EXP(-SUM($BD5:CL5))*(1-EXP(-CM5))</f>
        <v>3.449306698066424E-2</v>
      </c>
      <c r="CN59" s="32">
        <f ca="1">EXP(-SUM($BD5:CM5))*(1-EXP(-CN5))</f>
        <v>2.8270412894176374E-2</v>
      </c>
      <c r="CO59" s="32">
        <f ca="1">EXP(-SUM($BD5:CN5))*(1-EXP(-CO5))</f>
        <v>2.2148258719982532E-2</v>
      </c>
      <c r="CP59" s="32">
        <f ca="1">IFERROR(EXP(-SUM($BD5:CO5))*(1-EXP(-CP5)),0)</f>
        <v>1.6612833241020825E-2</v>
      </c>
      <c r="CQ59" s="32">
        <f ca="1">IFERROR(EXP(-SUM($BD5:CP5))*(1-EXP(-CQ5)),0)</f>
        <v>1.1816825178989099E-2</v>
      </c>
      <c r="CR59" s="32">
        <f ca="1">IFERROR(EXP(-SUM($BD5:CQ5))*(1-EXP(-CR5)),0)</f>
        <v>7.9196119367294527E-3</v>
      </c>
      <c r="CS59" s="32">
        <f ca="1">IFERROR(EXP(-SUM($BD5:CR5))*(1-EXP(-CS5)),0)</f>
        <v>5.0633674542383709E-3</v>
      </c>
      <c r="CT59" s="32">
        <f ca="1">IFERROR(EXP(-SUM($BD5:CS5))*(1-EXP(-CT5)),0)</f>
        <v>3.0496998333200071E-3</v>
      </c>
      <c r="CU59" s="32">
        <f ca="1">IFERROR(EXP(-SUM($BD5:CT5))*(1-EXP(-CU5)),0)</f>
        <v>1.7546018515515766E-3</v>
      </c>
      <c r="CV59" s="32">
        <f ca="1">IFERROR(EXP(-SUM($BD5:CU5))*(1-EXP(-CV5)),0)</f>
        <v>9.1000202013739623E-4</v>
      </c>
      <c r="CW59" s="32">
        <f ca="1">IFERROR(EXP(-SUM($BD5:CV5))*(1-EXP(-CW5)),0)</f>
        <v>4.8567141155670106E-4</v>
      </c>
      <c r="CX59" s="32">
        <f ca="1">IFERROR(EXP(-SUM($BD5:CW5))*(1-EXP(-CX5)),0)</f>
        <v>2.7094140590410034E-4</v>
      </c>
      <c r="CY59" s="32">
        <f ca="1">IFERROR(EXP(-SUM($BD5:CX5))*(1-EXP(-CY5)),0)</f>
        <v>1.0879294717144647E-4</v>
      </c>
      <c r="CZ59" s="32">
        <f ca="1">IFERROR(EXP(-SUM($BD5:CY5))*(1-EXP(-CZ5)),0)</f>
        <v>0</v>
      </c>
      <c r="DA59" s="32">
        <f ca="1">IFERROR(EXP(-SUM($BD5:CZ5))*(1-EXP(-DA5)),0)</f>
        <v>0</v>
      </c>
      <c r="DE59" s="31">
        <f t="shared" si="109"/>
        <v>62</v>
      </c>
      <c r="DG59" s="32">
        <f t="shared" ca="1" si="110"/>
        <v>4.2783688654147722E-3</v>
      </c>
      <c r="DH59" s="32">
        <f ca="1">IFERROR(EXP(-SUM($DG5:DG5))*(1-EXP(-DH5)),0)</f>
        <v>4.263974163353783E-3</v>
      </c>
      <c r="DI59" s="32">
        <f ca="1">IFERROR(EXP(-SUM($DG5:DH5))*(1-EXP(-DI5)),0)</f>
        <v>4.5556513842911319E-3</v>
      </c>
      <c r="DJ59" s="32">
        <f ca="1">IFERROR(EXP(-SUM($DG5:DI5))*(1-EXP(-DJ5)),0)</f>
        <v>5.167340027858733E-3</v>
      </c>
      <c r="DK59" s="32">
        <f ca="1">IFERROR(EXP(-SUM($DG5:DJ5))*(1-EXP(-DK5)),0)</f>
        <v>5.4002046578803956E-3</v>
      </c>
      <c r="DL59" s="32">
        <f ca="1">IFERROR(EXP(-SUM($DG5:DK5))*(1-EXP(-DL5)),0)</f>
        <v>6.1215187560830879E-3</v>
      </c>
      <c r="DM59" s="32">
        <f ca="1">IFERROR(EXP(-SUM($DG5:DL5))*(1-EXP(-DM5)),0)</f>
        <v>6.3217866473818255E-3</v>
      </c>
      <c r="DN59" s="32">
        <f ca="1">IFERROR(EXP(-SUM($DG5:DM5))*(1-EXP(-DN5)),0)</f>
        <v>7.3302512685061638E-3</v>
      </c>
      <c r="DO59" s="32">
        <f ca="1">IFERROR(EXP(-SUM($DG5:DN5))*(1-EXP(-DO5)),0)</f>
        <v>7.8117504488726935E-3</v>
      </c>
      <c r="DP59" s="32">
        <f ca="1">IFERROR(EXP(-SUM($DG5:DO5))*(1-EXP(-DP5)),0)</f>
        <v>9.2128453567521997E-3</v>
      </c>
      <c r="DQ59" s="32">
        <f ca="1">IFERROR(EXP(-SUM($DG5:DP5))*(1-EXP(-DQ5)),0)</f>
        <v>9.8861312221031304E-3</v>
      </c>
      <c r="DR59" s="32">
        <f ca="1">IFERROR(EXP(-SUM($DG5:DQ5))*(1-EXP(-DR5)),0)</f>
        <v>1.0126534593744999E-2</v>
      </c>
      <c r="DS59" s="32">
        <f ca="1">IFERROR(EXP(-SUM($DG5:DR5))*(1-EXP(-DS5)),0)</f>
        <v>1.2024664915984693E-2</v>
      </c>
      <c r="DT59" s="32">
        <f ca="1">IFERROR(EXP(-SUM($DG5:DS5))*(1-EXP(-DT5)),0)</f>
        <v>1.1654530241388546E-2</v>
      </c>
      <c r="DU59" s="32">
        <f ca="1">IFERROR(EXP(-SUM($DG5:DT5))*(1-EXP(-DU5)),0)</f>
        <v>1.2695802263043125E-2</v>
      </c>
      <c r="DV59" s="32">
        <f ca="1">IFERROR(EXP(-SUM($DG5:DU5))*(1-EXP(-DV5)),0)</f>
        <v>1.4857972553779901E-2</v>
      </c>
      <c r="DW59" s="32">
        <f ca="1">IFERROR(EXP(-SUM($DG5:DV5))*(1-EXP(-DW5)),0)</f>
        <v>1.5604321895156821E-2</v>
      </c>
      <c r="DX59" s="32">
        <f ca="1">IFERROR(EXP(-SUM($DG5:DW5))*(1-EXP(-DX5)),0)</f>
        <v>1.7273195016479392E-2</v>
      </c>
      <c r="DY59" s="32">
        <f ca="1">IFERROR(EXP(-SUM($DG5:DX5))*(1-EXP(-DY5)),0)</f>
        <v>2.034319448353122E-2</v>
      </c>
      <c r="DZ59" s="32">
        <f ca="1">IFERROR(EXP(-SUM($DG5:DY5))*(1-EXP(-DZ5)),0)</f>
        <v>2.3527211793091973E-2</v>
      </c>
      <c r="EA59" s="32">
        <f ca="1">IFERROR(EXP(-SUM($DG5:DZ5))*(1-EXP(-EA5)),0)</f>
        <v>2.6891362782639389E-2</v>
      </c>
      <c r="EB59" s="32">
        <f ca="1">IFERROR(EXP(-SUM($DG5:EA5))*(1-EXP(-EB5)),0)</f>
        <v>2.9573426432532818E-2</v>
      </c>
      <c r="EC59" s="32">
        <f ca="1">IFERROR(EXP(-SUM($DG5:EB5))*(1-EXP(-EC5)),0)</f>
        <v>3.0967692077806874E-2</v>
      </c>
      <c r="ED59" s="32">
        <f ca="1">IFERROR(EXP(-SUM($DG5:EC5))*(1-EXP(-ED5)),0)</f>
        <v>3.4842458992760075E-2</v>
      </c>
      <c r="EE59" s="32">
        <f ca="1">IFERROR(EXP(-SUM($DG5:ED5))*(1-EXP(-EE5)),0)</f>
        <v>4.0730562913642798E-2</v>
      </c>
      <c r="EF59" s="32">
        <f ca="1">IFERROR(EXP(-SUM($DG5:EE5))*(1-EXP(-EF5)),0)</f>
        <v>4.3048248146484516E-2</v>
      </c>
      <c r="EG59" s="32">
        <f ca="1">IFERROR(EXP(-SUM($DG5:EF5))*(1-EXP(-EG5)),0)</f>
        <v>4.6991081840445904E-2</v>
      </c>
      <c r="EH59" s="32">
        <f ca="1">IFERROR(EXP(-SUM($DG5:EG5))*(1-EXP(-EH5)),0)</f>
        <v>5.3840123845616865E-2</v>
      </c>
      <c r="EI59" s="32">
        <f ca="1">IFERROR(EXP(-SUM($DG5:EH5))*(1-EXP(-EI5)),0)</f>
        <v>5.5780322829620615E-2</v>
      </c>
      <c r="EJ59" s="32">
        <f ca="1">IFERROR(EXP(-SUM($DG5:EI5))*(1-EXP(-EJ5)),0)</f>
        <v>5.3981598850473801E-2</v>
      </c>
      <c r="EK59" s="32">
        <f ca="1">IFERROR(EXP(-SUM($DG5:EJ5))*(1-EXP(-EK5)),0)</f>
        <v>5.2479482589132508E-2</v>
      </c>
      <c r="EL59" s="32">
        <f ca="1">IFERROR(EXP(-SUM($DG5:EK5))*(1-EXP(-EL5)),0)</f>
        <v>5.1108213678514217E-2</v>
      </c>
      <c r="EM59" s="32">
        <f ca="1">IFERROR(EXP(-SUM($DG5:EL5))*(1-EXP(-EM5)),0)</f>
        <v>5.0631172249765724E-2</v>
      </c>
      <c r="EN59" s="32">
        <f ca="1">IFERROR(EXP(-SUM($DG5:EM5))*(1-EXP(-EN5)),0)</f>
        <v>4.563188090824058E-2</v>
      </c>
      <c r="EO59" s="32">
        <f ca="1">IFERROR(EXP(-SUM($DG5:EN5))*(1-EXP(-EO5)),0)</f>
        <v>4.0654538077195511E-2</v>
      </c>
      <c r="EP59" s="32">
        <f ca="1">IFERROR(EXP(-SUM($DG5:EO5))*(1-EXP(-EP5)),0)</f>
        <v>3.4843575718997502E-2</v>
      </c>
      <c r="EQ59" s="32">
        <f ca="1">IFERROR(EXP(-SUM($DG5:EP5))*(1-EXP(-EQ5)),0)</f>
        <v>2.8575012584200508E-2</v>
      </c>
      <c r="ER59" s="32">
        <f ca="1">IFERROR(EXP(-SUM($DG5:EQ5))*(1-EXP(-ER5)),0)</f>
        <v>2.2396343344483288E-2</v>
      </c>
      <c r="ES59" s="32">
        <f ca="1">IFERROR(EXP(-SUM($DG5:ER5))*(1-EXP(-ES5)),0)</f>
        <v>1.6803697654879764E-2</v>
      </c>
      <c r="ET59" s="32">
        <f ca="1">IFERROR(EXP(-SUM($DG5:ES5))*(1-EXP(-ET5)),0)</f>
        <v>1.1953263522762547E-2</v>
      </c>
      <c r="EU59" s="32">
        <f ca="1">IFERROR(EXP(-SUM($DG5:ET5))*(1-EXP(-EU5)),0)</f>
        <v>8.0076164169709495E-3</v>
      </c>
      <c r="EV59" s="32">
        <f ca="1">IFERROR(EXP(-SUM($DG5:EU5))*(1-EXP(-EV5)),0)</f>
        <v>5.1173382005704118E-3</v>
      </c>
      <c r="EW59" s="32">
        <f ca="1">IFERROR(EXP(-SUM($DG5:EV5))*(1-EXP(-EW5)),0)</f>
        <v>3.0793416612554195E-3</v>
      </c>
      <c r="EX59" s="32">
        <f ca="1">IFERROR(EXP(-SUM($DG5:EW5))*(1-EXP(-EX5)),0)</f>
        <v>1.7701103135979821E-3</v>
      </c>
      <c r="EY59" s="32">
        <f ca="1">IFERROR(EXP(-SUM($DG5:EX5))*(1-EXP(-EY5)),0)</f>
        <v>9.161253002648057E-4</v>
      </c>
      <c r="EZ59" s="32">
        <f ca="1">IFERROR(EXP(-SUM($DG5:EY5))*(1-EXP(-EZ5)),0)</f>
        <v>4.8838996592786589E-4</v>
      </c>
      <c r="FA59" s="32">
        <f ca="1">IFERROR(EXP(-SUM($DG5:EZ5))*(1-EXP(-FA5)),0)</f>
        <v>2.7253873417231052E-4</v>
      </c>
      <c r="FB59" s="32">
        <f ca="1">IFERROR(EXP(-SUM($DG5:FA5))*(1-EXP(-FB5)),0)</f>
        <v>1.0880845245211721E-4</v>
      </c>
      <c r="FC59" s="32">
        <f ca="1">IFERROR(EXP(-SUM($DG5:FB5))*(1-EXP(-FC5)),0)</f>
        <v>0</v>
      </c>
      <c r="FD59" s="32">
        <f ca="1">IFERROR(EXP(-SUM($DG5:FC5))*(1-EXP(-FD5)),0)</f>
        <v>0</v>
      </c>
    </row>
    <row r="60" spans="1:161" x14ac:dyDescent="0.25">
      <c r="BB60" s="31">
        <f t="shared" si="107"/>
        <v>63</v>
      </c>
      <c r="BD60" s="32">
        <f t="shared" ca="1" si="108"/>
        <v>4.4313400738716924E-3</v>
      </c>
      <c r="BE60" s="32">
        <f ca="1">EXP(-SUM($BD6:BD6))*(1-EXP(-BE6))</f>
        <v>4.7265565514474231E-3</v>
      </c>
      <c r="BF60" s="32">
        <f ca="1">EXP(-SUM($BD6:BE6))*(1-EXP(-BF6))</f>
        <v>5.3703426916584867E-3</v>
      </c>
      <c r="BG60" s="32">
        <f ca="1">EXP(-SUM($BD6:BF6))*(1-EXP(-BG6))</f>
        <v>5.5900234748579268E-3</v>
      </c>
      <c r="BH60" s="32">
        <f ca="1">EXP(-SUM($BD6:BG6))*(1-EXP(-BH6))</f>
        <v>6.3361274381688168E-3</v>
      </c>
      <c r="BI60" s="32">
        <f ca="1">EXP(-SUM($BD6:BH6))*(1-EXP(-BI6))</f>
        <v>6.5629145110375191E-3</v>
      </c>
      <c r="BJ60" s="32">
        <f ca="1">EXP(-SUM($BD6:BI6))*(1-EXP(-BJ6))</f>
        <v>7.5748980981992691E-3</v>
      </c>
      <c r="BK60" s="32">
        <f ca="1">EXP(-SUM($BD6:BJ6))*(1-EXP(-BK6))</f>
        <v>8.0981957460760402E-3</v>
      </c>
      <c r="BL60" s="32">
        <f ca="1">EXP(-SUM($BD6:BK6))*(1-EXP(-BL6))</f>
        <v>9.4822624115713152E-3</v>
      </c>
      <c r="BM60" s="32">
        <f ca="1">EXP(-SUM($BD6:BL6))*(1-EXP(-BM6))</f>
        <v>1.0207471039402562E-2</v>
      </c>
      <c r="BN60" s="32">
        <f ca="1">EXP(-SUM($BD6:BM6))*(1-EXP(-BN6))</f>
        <v>1.0467989480235269E-2</v>
      </c>
      <c r="BO60" s="32">
        <f ca="1">EXP(-SUM($BD6:BN6))*(1-EXP(-BO6))</f>
        <v>1.239175433396853E-2</v>
      </c>
      <c r="BP60" s="32">
        <f ca="1">EXP(-SUM($BD6:BO6))*(1-EXP(-BP6))</f>
        <v>1.2029691092182895E-2</v>
      </c>
      <c r="BQ60" s="32">
        <f ca="1">EXP(-SUM($BD6:BP6))*(1-EXP(-BQ6))</f>
        <v>1.3112029394610831E-2</v>
      </c>
      <c r="BR60" s="32">
        <f ca="1">EXP(-SUM($BD6:BQ6))*(1-EXP(-BR6))</f>
        <v>1.5274550728936787E-2</v>
      </c>
      <c r="BS60" s="32">
        <f ca="1">EXP(-SUM($BD6:BR6))*(1-EXP(-BS6))</f>
        <v>1.6089103540955479E-2</v>
      </c>
      <c r="BT60" s="32">
        <f ca="1">EXP(-SUM($BD6:BS6))*(1-EXP(-BT6))</f>
        <v>1.7728735969326195E-2</v>
      </c>
      <c r="BU60" s="32">
        <f ca="1">EXP(-SUM($BD6:BT6))*(1-EXP(-BU6))</f>
        <v>2.0869514970199191E-2</v>
      </c>
      <c r="BV60" s="32">
        <f ca="1">EXP(-SUM($BD6:BU6))*(1-EXP(-BV6))</f>
        <v>2.3940599932065206E-2</v>
      </c>
      <c r="BW60" s="32">
        <f ca="1">EXP(-SUM($BD6:BV6))*(1-EXP(-BW6))</f>
        <v>2.737767502234633E-2</v>
      </c>
      <c r="BX60" s="32">
        <f ca="1">EXP(-SUM($BD6:BW6))*(1-EXP(-BX6))</f>
        <v>3.0103101069636946E-2</v>
      </c>
      <c r="BY60" s="32">
        <f ca="1">EXP(-SUM($BD6:BX6))*(1-EXP(-BY6))</f>
        <v>3.1476958476512606E-2</v>
      </c>
      <c r="BZ60" s="32">
        <f ca="1">EXP(-SUM($BD6:BY6))*(1-EXP(-BZ6))</f>
        <v>3.5355081925455521E-2</v>
      </c>
      <c r="CA60" s="32">
        <f ca="1">EXP(-SUM($BD6:BZ6))*(1-EXP(-CA6))</f>
        <v>4.1122007115984266E-2</v>
      </c>
      <c r="CB60" s="32">
        <f ca="1">EXP(-SUM($BD6:CA6))*(1-EXP(-CB6))</f>
        <v>4.3413442733676796E-2</v>
      </c>
      <c r="CC60" s="32">
        <f ca="1">EXP(-SUM($BD6:CB6))*(1-EXP(-CC6))</f>
        <v>4.7246662076051639E-2</v>
      </c>
      <c r="CD60" s="32">
        <f ca="1">EXP(-SUM($BD6:CC6))*(1-EXP(-CD6))</f>
        <v>5.3876547625737646E-2</v>
      </c>
      <c r="CE60" s="32">
        <f ca="1">EXP(-SUM($BD6:CD6))*(1-EXP(-CE6))</f>
        <v>5.5679041242723076E-2</v>
      </c>
      <c r="CF60" s="32">
        <f ca="1">EXP(-SUM($BD6:CE6))*(1-EXP(-CF6))</f>
        <v>5.3794838509602379E-2</v>
      </c>
      <c r="CG60" s="32">
        <f ca="1">EXP(-SUM($BD6:CF6))*(1-EXP(-CG6))</f>
        <v>5.2193769299163612E-2</v>
      </c>
      <c r="CH60" s="32">
        <f ca="1">EXP(-SUM($BD6:CG6))*(1-EXP(-CH6))</f>
        <v>5.0713201843296661E-2</v>
      </c>
      <c r="CI60" s="32">
        <f ca="1">EXP(-SUM($BD6:CH6))*(1-EXP(-CI6))</f>
        <v>5.0094329608806824E-2</v>
      </c>
      <c r="CJ60" s="32">
        <f ca="1">EXP(-SUM($BD6:CI6))*(1-EXP(-CJ6))</f>
        <v>4.506983048617165E-2</v>
      </c>
      <c r="CK60" s="32">
        <f ca="1">EXP(-SUM($BD6:CJ6))*(1-EXP(-CK6))</f>
        <v>4.0077749625040938E-2</v>
      </c>
      <c r="CL60" s="32">
        <f ca="1">EXP(-SUM($BD6:CK6))*(1-EXP(-CL6))</f>
        <v>3.4294285378633479E-2</v>
      </c>
      <c r="CM60" s="32">
        <f ca="1">EXP(-SUM($BD6:CL6))*(1-EXP(-CM6))</f>
        <v>2.8090449545896373E-2</v>
      </c>
      <c r="CN60" s="32">
        <f ca="1">EXP(-SUM($BD6:CM6))*(1-EXP(-CN6))</f>
        <v>2.1997983348446017E-2</v>
      </c>
      <c r="CO60" s="32">
        <f ca="1">EXP(-SUM($BD6:CN6))*(1-EXP(-CO6))</f>
        <v>1.6495417690765641E-2</v>
      </c>
      <c r="CP60" s="32">
        <f ca="1">IFERROR(EXP(-SUM($BD6:CO6))*(1-EXP(-CP6)),0)</f>
        <v>1.1732639230405139E-2</v>
      </c>
      <c r="CQ60" s="32">
        <f ca="1">IFERROR(EXP(-SUM($BD6:CP6))*(1-EXP(-CQ6)),0)</f>
        <v>7.8665586634088895E-3</v>
      </c>
      <c r="CR60" s="32">
        <f ca="1">IFERROR(EXP(-SUM($BD6:CQ6))*(1-EXP(-CR6)),0)</f>
        <v>5.0316965514661041E-3</v>
      </c>
      <c r="CS60" s="32">
        <f ca="1">IFERROR(EXP(-SUM($BD6:CR6))*(1-EXP(-CS6)),0)</f>
        <v>3.0334379149835411E-3</v>
      </c>
      <c r="CT60" s="32">
        <f ca="1">IFERROR(EXP(-SUM($BD6:CS6))*(1-EXP(-CT6)),0)</f>
        <v>1.7467643292144945E-3</v>
      </c>
      <c r="CU60" s="32">
        <f ca="1">IFERROR(EXP(-SUM($BD6:CT6))*(1-EXP(-CU6)),0)</f>
        <v>9.0783265442731802E-4</v>
      </c>
      <c r="CV60" s="32">
        <f ca="1">IFERROR(EXP(-SUM($BD6:CU6))*(1-EXP(-CV6)),0)</f>
        <v>4.8505730075567167E-4</v>
      </c>
      <c r="CW60" s="32">
        <f ca="1">IFERROR(EXP(-SUM($BD6:CV6))*(1-EXP(-CW6)),0)</f>
        <v>2.7051499633988312E-4</v>
      </c>
      <c r="CX60" s="32">
        <f ca="1">IFERROR(EXP(-SUM($BD6:CW6))*(1-EXP(-CX6)),0)</f>
        <v>1.0924288111001413E-4</v>
      </c>
      <c r="CY60" s="32">
        <f ca="1">IFERROR(EXP(-SUM($BD6:CX6))*(1-EXP(-CY6)),0)</f>
        <v>0</v>
      </c>
      <c r="CZ60" s="32">
        <f ca="1">IFERROR(EXP(-SUM($BD6:CY6))*(1-EXP(-CZ6)),0)</f>
        <v>0</v>
      </c>
      <c r="DA60" s="32">
        <f ca="1">IFERROR(EXP(-SUM($BD6:CZ6))*(1-EXP(-DA6)),0)</f>
        <v>0</v>
      </c>
      <c r="DE60" s="31">
        <f t="shared" si="109"/>
        <v>63</v>
      </c>
      <c r="DG60" s="32">
        <f t="shared" ca="1" si="110"/>
        <v>4.3561817435822103E-3</v>
      </c>
      <c r="DH60" s="32">
        <f ca="1">IFERROR(EXP(-SUM($DG6:DG6))*(1-EXP(-DH6)),0)</f>
        <v>4.6502801218370965E-3</v>
      </c>
      <c r="DI60" s="32">
        <f ca="1">IFERROR(EXP(-SUM($DG6:DH6))*(1-EXP(-DI6)),0)</f>
        <v>5.2791776213325483E-3</v>
      </c>
      <c r="DJ60" s="32">
        <f ca="1">IFERROR(EXP(-SUM($DG6:DI6))*(1-EXP(-DJ6)),0)</f>
        <v>5.506098777645527E-3</v>
      </c>
      <c r="DK60" s="32">
        <f ca="1">IFERROR(EXP(-SUM($DG6:DJ6))*(1-EXP(-DK6)),0)</f>
        <v>6.241283745627586E-3</v>
      </c>
      <c r="DL60" s="32">
        <f ca="1">IFERROR(EXP(-SUM($DG6:DK6))*(1-EXP(-DL6)),0)</f>
        <v>6.4550713945589876E-3</v>
      </c>
      <c r="DM60" s="32">
        <f ca="1">IFERROR(EXP(-SUM($DG6:DL6))*(1-EXP(-DM6)),0)</f>
        <v>7.4675989071823047E-3</v>
      </c>
      <c r="DN60" s="32">
        <f ca="1">IFERROR(EXP(-SUM($DG6:DM6))*(1-EXP(-DN6)),0)</f>
        <v>7.9707998824435477E-3</v>
      </c>
      <c r="DO60" s="32">
        <f ca="1">IFERROR(EXP(-SUM($DG6:DN6))*(1-EXP(-DO6)),0)</f>
        <v>9.3667062379924077E-3</v>
      </c>
      <c r="DP60" s="32">
        <f ca="1">IFERROR(EXP(-SUM($DG6:DO6))*(1-EXP(-DP6)),0)</f>
        <v>1.0067154411497824E-2</v>
      </c>
      <c r="DQ60" s="32">
        <f ca="1">IFERROR(EXP(-SUM($DG6:DP6))*(1-EXP(-DQ6)),0)</f>
        <v>1.0318037023084406E-2</v>
      </c>
      <c r="DR60" s="32">
        <f ca="1">IFERROR(EXP(-SUM($DG6:DQ6))*(1-EXP(-DR6)),0)</f>
        <v>1.223315546734627E-2</v>
      </c>
      <c r="DS60" s="32">
        <f ca="1">IFERROR(EXP(-SUM($DG6:DR6))*(1-EXP(-DS6)),0)</f>
        <v>1.1866177916134622E-2</v>
      </c>
      <c r="DT60" s="32">
        <f ca="1">IFERROR(EXP(-SUM($DG6:DS6))*(1-EXP(-DT6)),0)</f>
        <v>1.2930103006566551E-2</v>
      </c>
      <c r="DU60" s="32">
        <f ca="1">IFERROR(EXP(-SUM($DG6:DT6))*(1-EXP(-DU6)),0)</f>
        <v>1.5097383636006059E-2</v>
      </c>
      <c r="DV60" s="32">
        <f ca="1">IFERROR(EXP(-SUM($DG6:DU6))*(1-EXP(-DV6)),0)</f>
        <v>1.5879136763923107E-2</v>
      </c>
      <c r="DW60" s="32">
        <f ca="1">IFERROR(EXP(-SUM($DG6:DV6))*(1-EXP(-DW6)),0)</f>
        <v>1.7537376249548681E-2</v>
      </c>
      <c r="DX60" s="32">
        <f ca="1">IFERROR(EXP(-SUM($DG6:DW6))*(1-EXP(-DX6)),0)</f>
        <v>2.0649333782146333E-2</v>
      </c>
      <c r="DY60" s="32">
        <f ca="1">IFERROR(EXP(-SUM($DG6:DX6))*(1-EXP(-DY6)),0)</f>
        <v>2.3784489450575947E-2</v>
      </c>
      <c r="DZ60" s="32">
        <f ca="1">IFERROR(EXP(-SUM($DG6:DY6))*(1-EXP(-DZ6)),0)</f>
        <v>2.7192333576494716E-2</v>
      </c>
      <c r="EA60" s="32">
        <f ca="1">IFERROR(EXP(-SUM($DG6:DZ6))*(1-EXP(-EA6)),0)</f>
        <v>2.9901923015739088E-2</v>
      </c>
      <c r="EB60" s="32">
        <f ca="1">IFERROR(EXP(-SUM($DG6:EA6))*(1-EXP(-EB6)),0)</f>
        <v>3.1289200517712529E-2</v>
      </c>
      <c r="EC60" s="32">
        <f ca="1">IFERROR(EXP(-SUM($DG6:EB6))*(1-EXP(-EC6)),0)</f>
        <v>3.517426563315891E-2</v>
      </c>
      <c r="ED60" s="32">
        <f ca="1">IFERROR(EXP(-SUM($DG6:EC6))*(1-EXP(-ED6)),0)</f>
        <v>4.1015032153860438E-2</v>
      </c>
      <c r="EE60" s="32">
        <f ca="1">IFERROR(EXP(-SUM($DG6:ED6))*(1-EXP(-EE6)),0)</f>
        <v>4.3324790065529507E-2</v>
      </c>
      <c r="EF60" s="32">
        <f ca="1">IFERROR(EXP(-SUM($DG6:EE6))*(1-EXP(-EF6)),0)</f>
        <v>4.722161400395037E-2</v>
      </c>
      <c r="EG60" s="32">
        <f ca="1">IFERROR(EXP(-SUM($DG6:EF6))*(1-EXP(-EG6)),0)</f>
        <v>5.3976061816912273E-2</v>
      </c>
      <c r="EH60" s="32">
        <f ca="1">IFERROR(EXP(-SUM($DG6:EG6))*(1-EXP(-EH6)),0)</f>
        <v>5.5851552034462904E-2</v>
      </c>
      <c r="EI60" s="32">
        <f ca="1">IFERROR(EXP(-SUM($DG6:EH6))*(1-EXP(-EI6)),0)</f>
        <v>5.4006067720917345E-2</v>
      </c>
      <c r="EJ60" s="32">
        <f ca="1">IFERROR(EXP(-SUM($DG6:EI6))*(1-EXP(-EJ6)),0)</f>
        <v>5.2451024129843898E-2</v>
      </c>
      <c r="EK60" s="32">
        <f ca="1">IFERROR(EXP(-SUM($DG6:EJ6))*(1-EXP(-EK6)),0)</f>
        <v>5.1021844674432243E-2</v>
      </c>
      <c r="EL60" s="32">
        <f ca="1">IFERROR(EXP(-SUM($DG6:EK6))*(1-EXP(-EL6)),0)</f>
        <v>5.0472389625935324E-2</v>
      </c>
      <c r="EM60" s="32">
        <f ca="1">IFERROR(EXP(-SUM($DG6:EL6))*(1-EXP(-EM6)),0)</f>
        <v>4.5449376580855919E-2</v>
      </c>
      <c r="EN60" s="32">
        <f ca="1">IFERROR(EXP(-SUM($DG6:EM6))*(1-EXP(-EN6)),0)</f>
        <v>4.0453591679396182E-2</v>
      </c>
      <c r="EO60" s="32">
        <f ca="1">IFERROR(EXP(-SUM($DG6:EN6))*(1-EXP(-EO6)),0)</f>
        <v>3.4643614914802369E-2</v>
      </c>
      <c r="EP60" s="32">
        <f ca="1">IFERROR(EXP(-SUM($DG6:EO6))*(1-EXP(-EP6)),0)</f>
        <v>2.8393801523573573E-2</v>
      </c>
      <c r="EQ60" s="32">
        <f ca="1">IFERROR(EXP(-SUM($DG6:EP6))*(1-EXP(-EQ6)),0)</f>
        <v>2.2244926685081698E-2</v>
      </c>
      <c r="ER60" s="32">
        <f ca="1">IFERROR(EXP(-SUM($DG6:EQ6))*(1-EXP(-ER6)),0)</f>
        <v>1.6685341369277986E-2</v>
      </c>
      <c r="ES60" s="32">
        <f ca="1">IFERROR(EXP(-SUM($DG6:ER6))*(1-EXP(-ES6)),0)</f>
        <v>1.1868400720815098E-2</v>
      </c>
      <c r="ET60" s="32">
        <f ca="1">IFERROR(EXP(-SUM($DG6:ES6))*(1-EXP(-ET6)),0)</f>
        <v>7.9541777588095428E-3</v>
      </c>
      <c r="EU60" s="32">
        <f ca="1">IFERROR(EXP(-SUM($DG6:ET6))*(1-EXP(-EU6)),0)</f>
        <v>5.0854669535506571E-3</v>
      </c>
      <c r="EV60" s="32">
        <f ca="1">IFERROR(EXP(-SUM($DG6:EU6))*(1-EXP(-EV6)),0)</f>
        <v>3.0630105084740919E-3</v>
      </c>
      <c r="EW60" s="32">
        <f ca="1">IFERROR(EXP(-SUM($DG6:EV6))*(1-EXP(-EW6)),0)</f>
        <v>1.7622599610532367E-3</v>
      </c>
      <c r="EX60" s="32">
        <f ca="1">IFERROR(EXP(-SUM($DG6:EW6))*(1-EXP(-EX6)),0)</f>
        <v>9.1397380160495917E-4</v>
      </c>
      <c r="EY60" s="32">
        <f ca="1">IFERROR(EXP(-SUM($DG6:EX6))*(1-EXP(-EY6)),0)</f>
        <v>4.8779116587488908E-4</v>
      </c>
      <c r="EZ60" s="32">
        <f ca="1">IFERROR(EXP(-SUM($DG6:EY6))*(1-EXP(-EZ6)),0)</f>
        <v>2.7212395278965873E-4</v>
      </c>
      <c r="FA60" s="32">
        <f ca="1">IFERROR(EXP(-SUM($DG6:EZ6))*(1-EXP(-FA6)),0)</f>
        <v>1.0926778327270244E-4</v>
      </c>
      <c r="FB60" s="32">
        <f ca="1">IFERROR(EXP(-SUM($DG6:FA6))*(1-EXP(-FB6)),0)</f>
        <v>0</v>
      </c>
      <c r="FC60" s="32">
        <f ca="1">IFERROR(EXP(-SUM($DG6:FB6))*(1-EXP(-FC6)),0)</f>
        <v>0</v>
      </c>
      <c r="FD60" s="32">
        <f ca="1">IFERROR(EXP(-SUM($DG6:FC6))*(1-EXP(-FD6)),0)</f>
        <v>0</v>
      </c>
    </row>
    <row r="61" spans="1:161" x14ac:dyDescent="0.25">
      <c r="BB61" s="31">
        <f t="shared" si="107"/>
        <v>64</v>
      </c>
      <c r="BD61" s="32">
        <f t="shared" ca="1" si="108"/>
        <v>4.8258286066147349E-3</v>
      </c>
      <c r="BE61" s="32">
        <f ca="1">EXP(-SUM($BD7:BD7))*(1-EXP(-BE7))</f>
        <v>5.487801386121283E-3</v>
      </c>
      <c r="BF61" s="32">
        <f ca="1">EXP(-SUM($BD7:BE7))*(1-EXP(-BF7))</f>
        <v>5.7008980867957713E-3</v>
      </c>
      <c r="BG61" s="32">
        <f ca="1">EXP(-SUM($BD7:BF7))*(1-EXP(-BG7))</f>
        <v>6.4614987085730678E-3</v>
      </c>
      <c r="BH61" s="32">
        <f ca="1">EXP(-SUM($BD7:BG7))*(1-EXP(-BH7))</f>
        <v>6.702719761181441E-3</v>
      </c>
      <c r="BI61" s="32">
        <f ca="1">EXP(-SUM($BD7:BH7))*(1-EXP(-BI7))</f>
        <v>7.7184557536943916E-3</v>
      </c>
      <c r="BJ61" s="32">
        <f ca="1">EXP(-SUM($BD7:BI7))*(1-EXP(-BJ7))</f>
        <v>8.2647850588497222E-3</v>
      </c>
      <c r="BK61" s="32">
        <f ca="1">EXP(-SUM($BD7:BJ7))*(1-EXP(-BK7))</f>
        <v>9.6425763603432274E-3</v>
      </c>
      <c r="BL61" s="32">
        <f ca="1">EXP(-SUM($BD7:BK7))*(1-EXP(-BL7))</f>
        <v>1.0396441962602155E-2</v>
      </c>
      <c r="BM61" s="32">
        <f ca="1">EXP(-SUM($BD7:BL7))*(1-EXP(-BM7))</f>
        <v>1.0668012208167184E-2</v>
      </c>
      <c r="BN61" s="32">
        <f ca="1">EXP(-SUM($BD7:BM7))*(1-EXP(-BN7))</f>
        <v>1.2608979288041135E-2</v>
      </c>
      <c r="BO61" s="32">
        <f ca="1">EXP(-SUM($BD7:BN7))*(1-EXP(-BO7))</f>
        <v>1.225038286904109E-2</v>
      </c>
      <c r="BP61" s="32">
        <f ca="1">EXP(-SUM($BD7:BO7))*(1-EXP(-BP7))</f>
        <v>1.3356354754599618E-2</v>
      </c>
      <c r="BQ61" s="32">
        <f ca="1">EXP(-SUM($BD7:BP7))*(1-EXP(-BQ7))</f>
        <v>1.5523291040447473E-2</v>
      </c>
      <c r="BR61" s="32">
        <f ca="1">EXP(-SUM($BD7:BQ7))*(1-EXP(-BR7))</f>
        <v>1.6375091443877752E-2</v>
      </c>
      <c r="BS61" s="32">
        <f ca="1">EXP(-SUM($BD7:BR7))*(1-EXP(-BS7))</f>
        <v>1.8002634733414208E-2</v>
      </c>
      <c r="BT61" s="32">
        <f ca="1">EXP(-SUM($BD7:BS7))*(1-EXP(-BT7))</f>
        <v>2.1186635565440651E-2</v>
      </c>
      <c r="BU61" s="32">
        <f ca="1">EXP(-SUM($BD7:BT7))*(1-EXP(-BU7))</f>
        <v>2.4205716443232567E-2</v>
      </c>
      <c r="BV61" s="32">
        <f ca="1">EXP(-SUM($BD7:BU7))*(1-EXP(-BV7))</f>
        <v>2.7687704028198062E-2</v>
      </c>
      <c r="BW61" s="32">
        <f ca="1">EXP(-SUM($BD7:BV7))*(1-EXP(-BW7))</f>
        <v>3.0441206266397923E-2</v>
      </c>
      <c r="BX61" s="32">
        <f ca="1">EXP(-SUM($BD7:BW7))*(1-EXP(-BX7))</f>
        <v>3.1807355469264255E-2</v>
      </c>
      <c r="BY61" s="32">
        <f ca="1">EXP(-SUM($BD7:BX7))*(1-EXP(-BY7))</f>
        <v>3.5695464799531319E-2</v>
      </c>
      <c r="BZ61" s="32">
        <f ca="1">EXP(-SUM($BD7:BY7))*(1-EXP(-BZ7))</f>
        <v>4.1413120305387581E-2</v>
      </c>
      <c r="CA61" s="32">
        <f ca="1">EXP(-SUM($BD7:BZ7))*(1-EXP(-CA7))</f>
        <v>4.3696087040505094E-2</v>
      </c>
      <c r="CB61" s="32">
        <f ca="1">EXP(-SUM($BD7:CA7))*(1-EXP(-CB7))</f>
        <v>4.7482122937487631E-2</v>
      </c>
      <c r="CC61" s="32">
        <f ca="1">EXP(-SUM($BD7:CB7))*(1-EXP(-CC7))</f>
        <v>5.4016383472042837E-2</v>
      </c>
      <c r="CD61" s="32">
        <f ca="1">EXP(-SUM($BD7:CC7))*(1-EXP(-CD7))</f>
        <v>5.5753776036706539E-2</v>
      </c>
      <c r="CE61" s="32">
        <f ca="1">EXP(-SUM($BD7:CD7))*(1-EXP(-CE7))</f>
        <v>5.3822473059333228E-2</v>
      </c>
      <c r="CF61" s="32">
        <f ca="1">EXP(-SUM($BD7:CE7))*(1-EXP(-CF7))</f>
        <v>5.2168381053468264E-2</v>
      </c>
      <c r="CG61" s="32">
        <f ca="1">EXP(-SUM($BD7:CF7))*(1-EXP(-CG7))</f>
        <v>5.0630133289516814E-2</v>
      </c>
      <c r="CH61" s="32">
        <f ca="1">EXP(-SUM($BD7:CG7))*(1-EXP(-CH7))</f>
        <v>4.993968874083031E-2</v>
      </c>
      <c r="CI61" s="32">
        <f ca="1">EXP(-SUM($BD7:CH7))*(1-EXP(-CI7))</f>
        <v>4.4891704407088055E-2</v>
      </c>
      <c r="CJ61" s="32">
        <f ca="1">EXP(-SUM($BD7:CI7))*(1-EXP(-CJ7))</f>
        <v>3.988150106166212E-2</v>
      </c>
      <c r="CK61" s="32">
        <f ca="1">EXP(-SUM($BD7:CJ7))*(1-EXP(-CK7))</f>
        <v>3.4099037694823281E-2</v>
      </c>
      <c r="CL61" s="32">
        <f ca="1">EXP(-SUM($BD7:CK7))*(1-EXP(-CL7))</f>
        <v>2.7913584734391813E-2</v>
      </c>
      <c r="CM61" s="32">
        <f ca="1">EXP(-SUM($BD7:CL7))*(1-EXP(-CM7))</f>
        <v>2.1850255952834276E-2</v>
      </c>
      <c r="CN61" s="32">
        <f ca="1">EXP(-SUM($BD7:CM7))*(1-EXP(-CN7))</f>
        <v>1.6379976031043533E-2</v>
      </c>
      <c r="CO61" s="32">
        <f ca="1">EXP(-SUM($BD7:CN7))*(1-EXP(-CO7))</f>
        <v>1.1649862019528804E-2</v>
      </c>
      <c r="CP61" s="32">
        <f ca="1">IFERROR(EXP(-SUM($BD7:CO7))*(1-EXP(-CP7)),0)</f>
        <v>7.8143972154986058E-3</v>
      </c>
      <c r="CQ61" s="32">
        <f ca="1">IFERROR(EXP(-SUM($BD7:CP7))*(1-EXP(-CQ7)),0)</f>
        <v>5.0005604227854779E-3</v>
      </c>
      <c r="CR61" s="32">
        <f ca="1">IFERROR(EXP(-SUM($BD7:CQ7))*(1-EXP(-CR7)),0)</f>
        <v>3.0174598056012187E-3</v>
      </c>
      <c r="CS61" s="32">
        <f ca="1">IFERROR(EXP(-SUM($BD7:CR7))*(1-EXP(-CS7)),0)</f>
        <v>1.7390701505793969E-3</v>
      </c>
      <c r="CT61" s="32">
        <f ca="1">IFERROR(EXP(-SUM($BD7:CS7))*(1-EXP(-CT7)),0)</f>
        <v>9.0572172801208514E-4</v>
      </c>
      <c r="CU61" s="32">
        <f ca="1">IFERROR(EXP(-SUM($BD7:CT7))*(1-EXP(-CU7)),0)</f>
        <v>4.84471049924765E-4</v>
      </c>
      <c r="CV61" s="32">
        <f ca="1">IFERROR(EXP(-SUM($BD7:CU7))*(1-EXP(-CV7)),0)</f>
        <v>2.7010071357432447E-4</v>
      </c>
      <c r="CW61" s="32">
        <f ca="1">IFERROR(EXP(-SUM($BD7:CV7))*(1-EXP(-CW7)),0)</f>
        <v>1.0969568043379838E-4</v>
      </c>
      <c r="CX61" s="32">
        <f ca="1">IFERROR(EXP(-SUM($BD7:CW7))*(1-EXP(-CX7)),0)</f>
        <v>0</v>
      </c>
      <c r="CY61" s="32">
        <f ca="1">IFERROR(EXP(-SUM($BD7:CX7))*(1-EXP(-CY7)),0)</f>
        <v>0</v>
      </c>
      <c r="CZ61" s="32">
        <f ca="1">IFERROR(EXP(-SUM($BD7:CY7))*(1-EXP(-CZ7)),0)</f>
        <v>0</v>
      </c>
      <c r="DA61" s="32">
        <f ca="1">IFERROR(EXP(-SUM($BD7:CZ7))*(1-EXP(-DA7)),0)</f>
        <v>0</v>
      </c>
      <c r="DE61" s="31">
        <f t="shared" si="109"/>
        <v>64</v>
      </c>
      <c r="DG61" s="32">
        <f t="shared" ca="1" si="110"/>
        <v>4.747594758354623E-3</v>
      </c>
      <c r="DH61" s="32">
        <f ca="1">IFERROR(EXP(-SUM($DG7:DG7))*(1-EXP(-DH7)),0)</f>
        <v>5.3942464320411295E-3</v>
      </c>
      <c r="DI61" s="32">
        <f ca="1">IFERROR(EXP(-SUM($DG7:DH7))*(1-EXP(-DI7)),0)</f>
        <v>5.6149050285217985E-3</v>
      </c>
      <c r="DJ61" s="32">
        <f ca="1">IFERROR(EXP(-SUM($DG7:DI7))*(1-EXP(-DJ7)),0)</f>
        <v>6.3643299485130044E-3</v>
      </c>
      <c r="DK61" s="32">
        <f ca="1">IFERROR(EXP(-SUM($DG7:DJ7))*(1-EXP(-DK7)),0)</f>
        <v>6.5921264652148565E-3</v>
      </c>
      <c r="DL61" s="32">
        <f ca="1">IFERROR(EXP(-SUM($DG7:DK7))*(1-EXP(-DL7)),0)</f>
        <v>7.6086144563463163E-3</v>
      </c>
      <c r="DM61" s="32">
        <f ca="1">IFERROR(EXP(-SUM($DG7:DL7))*(1-EXP(-DM7)),0)</f>
        <v>8.1342413356773717E-3</v>
      </c>
      <c r="DN61" s="32">
        <f ca="1">IFERROR(EXP(-SUM($DG7:DM7))*(1-EXP(-DN7)),0)</f>
        <v>9.5244685708315725E-3</v>
      </c>
      <c r="DO61" s="32">
        <f ca="1">IFERROR(EXP(-SUM($DG7:DN7))*(1-EXP(-DO7)),0)</f>
        <v>1.0252905148862321E-2</v>
      </c>
      <c r="DP61" s="32">
        <f ca="1">IFERROR(EXP(-SUM($DG7:DO7))*(1-EXP(-DP7)),0)</f>
        <v>1.0514583174014337E-2</v>
      </c>
      <c r="DQ61" s="32">
        <f ca="1">IFERROR(EXP(-SUM($DG7:DP7))*(1-EXP(-DQ7)),0)</f>
        <v>1.2446910828719742E-2</v>
      </c>
      <c r="DR61" s="32">
        <f ca="1">IFERROR(EXP(-SUM($DG7:DQ7))*(1-EXP(-DR7)),0)</f>
        <v>1.2083236020181173E-2</v>
      </c>
      <c r="DS61" s="32">
        <f ca="1">IFERROR(EXP(-SUM($DG7:DR7))*(1-EXP(-DS7)),0)</f>
        <v>1.317039187993699E-2</v>
      </c>
      <c r="DT61" s="32">
        <f ca="1">IFERROR(EXP(-SUM($DG7:DS7))*(1-EXP(-DT7)),0)</f>
        <v>1.5342538735671095E-2</v>
      </c>
      <c r="DU61" s="32">
        <f ca="1">IFERROR(EXP(-SUM($DG7:DT7))*(1-EXP(-DU7)),0)</f>
        <v>1.6160717174593765E-2</v>
      </c>
      <c r="DV61" s="32">
        <f ca="1">IFERROR(EXP(-SUM($DG7:DU7))*(1-EXP(-DV7)),0)</f>
        <v>1.78076477122549E-2</v>
      </c>
      <c r="DW61" s="32">
        <f ca="1">IFERROR(EXP(-SUM($DG7:DV7))*(1-EXP(-DW7)),0)</f>
        <v>2.0962406522266098E-2</v>
      </c>
      <c r="DX61" s="32">
        <f ca="1">IFERROR(EXP(-SUM($DG7:DW7))*(1-EXP(-DX7)),0)</f>
        <v>2.4047161080624626E-2</v>
      </c>
      <c r="DY61" s="32">
        <f ca="1">IFERROR(EXP(-SUM($DG7:DX7))*(1-EXP(-DY7)),0)</f>
        <v>2.7499534812975904E-2</v>
      </c>
      <c r="DZ61" s="32">
        <f ca="1">IFERROR(EXP(-SUM($DG7:DY7))*(1-EXP(-DZ7)),0)</f>
        <v>3.023709190672054E-2</v>
      </c>
      <c r="EA61" s="32">
        <f ca="1">IFERROR(EXP(-SUM($DG7:DZ7))*(1-EXP(-EA7)),0)</f>
        <v>3.161706444118903E-2</v>
      </c>
      <c r="EB61" s="32">
        <f ca="1">IFERROR(EXP(-SUM($DG7:EA7))*(1-EXP(-EB7)),0)</f>
        <v>3.5512449666785302E-2</v>
      </c>
      <c r="EC61" s="32">
        <f ca="1">IFERROR(EXP(-SUM($DG7:EB7))*(1-EXP(-EC7)),0)</f>
        <v>4.1305043811880882E-2</v>
      </c>
      <c r="ED61" s="32">
        <f ca="1">IFERROR(EXP(-SUM($DG7:EC7))*(1-EXP(-ED7)),0)</f>
        <v>4.3606678756739986E-2</v>
      </c>
      <c r="EE61" s="32">
        <f ca="1">IFERROR(EXP(-SUM($DG7:ED7))*(1-EXP(-EE7)),0)</f>
        <v>4.7456960004704611E-2</v>
      </c>
      <c r="EF61" s="32">
        <f ca="1">IFERROR(EXP(-SUM($DG7:EE7))*(1-EXP(-EF7)),0)</f>
        <v>5.4116355600964096E-2</v>
      </c>
      <c r="EG61" s="32">
        <f ca="1">IFERROR(EXP(-SUM($DG7:EF7))*(1-EXP(-EG7)),0)</f>
        <v>5.5926872232854835E-2</v>
      </c>
      <c r="EH61" s="32">
        <f ca="1">IFERROR(EXP(-SUM($DG7:EG7))*(1-EXP(-EH7)),0)</f>
        <v>5.4034282792302823E-2</v>
      </c>
      <c r="EI61" s="32">
        <f ca="1">IFERROR(EXP(-SUM($DG7:EH7))*(1-EXP(-EI7)),0)</f>
        <v>5.2426087119934468E-2</v>
      </c>
      <c r="EJ61" s="32">
        <f ca="1">IFERROR(EXP(-SUM($DG7:EI7))*(1-EXP(-EJ7)),0)</f>
        <v>5.0938929563190155E-2</v>
      </c>
      <c r="EK61" s="32">
        <f ca="1">IFERROR(EXP(-SUM($DG7:EJ7))*(1-EXP(-EK7)),0)</f>
        <v>5.0317302688620037E-2</v>
      </c>
      <c r="EL61" s="32">
        <f ca="1">IFERROR(EXP(-SUM($DG7:EK7))*(1-EXP(-EL7)),0)</f>
        <v>4.5270439197549528E-2</v>
      </c>
      <c r="EM61" s="32">
        <f ca="1">IFERROR(EXP(-SUM($DG7:EL7))*(1-EXP(-EM7)),0)</f>
        <v>4.0256138263748409E-2</v>
      </c>
      <c r="EN61" s="32">
        <f ca="1">IFERROR(EXP(-SUM($DG7:EM7))*(1-EXP(-EN7)),0)</f>
        <v>3.4446931446373709E-2</v>
      </c>
      <c r="EO61" s="32">
        <f ca="1">IFERROR(EXP(-SUM($DG7:EN7))*(1-EXP(-EO7)),0)</f>
        <v>2.8215481941728359E-2</v>
      </c>
      <c r="EP61" s="32">
        <f ca="1">IFERROR(EXP(-SUM($DG7:EO7))*(1-EXP(-EP7)),0)</f>
        <v>2.2095897785772284E-2</v>
      </c>
      <c r="EQ61" s="32">
        <f ca="1">IFERROR(EXP(-SUM($DG7:EP7))*(1-EXP(-EQ7)),0)</f>
        <v>1.6568839854791743E-2</v>
      </c>
      <c r="ER61" s="32">
        <f ca="1">IFERROR(EXP(-SUM($DG7:EQ7))*(1-EXP(-ER7)),0)</f>
        <v>1.1784861961480092E-2</v>
      </c>
      <c r="ES61" s="32">
        <f ca="1">IFERROR(EXP(-SUM($DG7:ER7))*(1-EXP(-ES7)),0)</f>
        <v>7.9015732214718307E-3</v>
      </c>
      <c r="ET61" s="32">
        <f ca="1">IFERROR(EXP(-SUM($DG7:ES7))*(1-EXP(-ET7)),0)</f>
        <v>5.0540929561196301E-3</v>
      </c>
      <c r="EU61" s="32">
        <f ca="1">IFERROR(EXP(-SUM($DG7:ET7))*(1-EXP(-EU7)),0)</f>
        <v>3.0469399420514345E-3</v>
      </c>
      <c r="EV61" s="32">
        <f ca="1">IFERROR(EXP(-SUM($DG7:EU7))*(1-EXP(-EV7)),0)</f>
        <v>1.7545392894791458E-3</v>
      </c>
      <c r="EW61" s="32">
        <f ca="1">IFERROR(EXP(-SUM($DG7:EV7))*(1-EXP(-EW7)),0)</f>
        <v>9.118734759033894E-4</v>
      </c>
      <c r="EX61" s="32">
        <f ca="1">IFERROR(EXP(-SUM($DG7:EW7))*(1-EXP(-EX7)),0)</f>
        <v>4.8721632196785223E-4</v>
      </c>
      <c r="EY61" s="32">
        <f ca="1">IFERROR(EXP(-SUM($DG7:EX7))*(1-EXP(-EY7)),0)</f>
        <v>2.7171907597006468E-4</v>
      </c>
      <c r="EZ61" s="32">
        <f ca="1">IFERROR(EXP(-SUM($DG7:EY7))*(1-EXP(-EZ7)),0)</f>
        <v>1.0972912819304699E-4</v>
      </c>
      <c r="FA61" s="32">
        <f ca="1">IFERROR(EXP(-SUM($DG7:EZ7))*(1-EXP(-FA7)),0)</f>
        <v>0</v>
      </c>
      <c r="FB61" s="32">
        <f ca="1">IFERROR(EXP(-SUM($DG7:FA7))*(1-EXP(-FB7)),0)</f>
        <v>0</v>
      </c>
      <c r="FC61" s="32">
        <f ca="1">IFERROR(EXP(-SUM($DG7:FB7))*(1-EXP(-FC7)),0)</f>
        <v>0</v>
      </c>
      <c r="FD61" s="32">
        <f ca="1">IFERROR(EXP(-SUM($DG7:FC7))*(1-EXP(-FD7)),0)</f>
        <v>0</v>
      </c>
    </row>
    <row r="62" spans="1:161" x14ac:dyDescent="0.25">
      <c r="BB62" s="31">
        <f t="shared" si="107"/>
        <v>65</v>
      </c>
      <c r="BD62" s="32">
        <f t="shared" ca="1" si="108"/>
        <v>5.6104884364246432E-3</v>
      </c>
      <c r="BE62" s="32">
        <f ca="1">EXP(-SUM($BD8:BD8))*(1-EXP(-BE8))</f>
        <v>5.8167200948542426E-3</v>
      </c>
      <c r="BF62" s="32">
        <f ca="1">EXP(-SUM($BD8:BE8))*(1-EXP(-BF8))</f>
        <v>6.5924557395796212E-3</v>
      </c>
      <c r="BG62" s="32">
        <f ca="1">EXP(-SUM($BD8:BF8))*(1-EXP(-BG8))</f>
        <v>6.848716716422577E-3</v>
      </c>
      <c r="BH62" s="32">
        <f ca="1">EXP(-SUM($BD8:BG8))*(1-EXP(-BH8))</f>
        <v>7.8684112517845971E-3</v>
      </c>
      <c r="BI62" s="32">
        <f ca="1">EXP(-SUM($BD8:BH8))*(1-EXP(-BI8))</f>
        <v>8.4387275682822355E-3</v>
      </c>
      <c r="BJ62" s="32">
        <f ca="1">EXP(-SUM($BD8:BI8))*(1-EXP(-BJ8))</f>
        <v>9.8101448160986017E-3</v>
      </c>
      <c r="BK62" s="32">
        <f ca="1">EXP(-SUM($BD8:BJ8))*(1-EXP(-BK8))</f>
        <v>1.059379625120749E-2</v>
      </c>
      <c r="BL62" s="32">
        <f ca="1">EXP(-SUM($BD8:BK8))*(1-EXP(-BL8))</f>
        <v>1.0876843979416025E-2</v>
      </c>
      <c r="BM62" s="32">
        <f ca="1">EXP(-SUM($BD8:BL8))*(1-EXP(-BM8))</f>
        <v>1.2835861543137053E-2</v>
      </c>
      <c r="BN62" s="32">
        <f ca="1">EXP(-SUM($BD8:BM8))*(1-EXP(-BN8))</f>
        <v>1.2480773939510957E-2</v>
      </c>
      <c r="BO62" s="32">
        <f ca="1">EXP(-SUM($BD8:BN8))*(1-EXP(-BO8))</f>
        <v>1.3611348610374397E-2</v>
      </c>
      <c r="BP62" s="32">
        <f ca="1">EXP(-SUM($BD8:BO8))*(1-EXP(-BP8))</f>
        <v>1.5783118269081894E-2</v>
      </c>
      <c r="BQ62" s="32">
        <f ca="1">EXP(-SUM($BD8:BP8))*(1-EXP(-BQ8))</f>
        <v>1.6673531028623588E-2</v>
      </c>
      <c r="BR62" s="32">
        <f ca="1">EXP(-SUM($BD8:BQ8))*(1-EXP(-BR8))</f>
        <v>1.8288770805897737E-2</v>
      </c>
      <c r="BS62" s="32">
        <f ca="1">EXP(-SUM($BD8:BR8))*(1-EXP(-BS8))</f>
        <v>2.1517903045094319E-2</v>
      </c>
      <c r="BT62" s="32">
        <f ca="1">EXP(-SUM($BD8:BS8))*(1-EXP(-BT8))</f>
        <v>2.4484290891725189E-2</v>
      </c>
      <c r="BU62" s="32">
        <f ca="1">EXP(-SUM($BD8:BT8))*(1-EXP(-BU8))</f>
        <v>2.8013189876570657E-2</v>
      </c>
      <c r="BV62" s="32">
        <f ca="1">EXP(-SUM($BD8:BU8))*(1-EXP(-BV8))</f>
        <v>3.0796113379905666E-2</v>
      </c>
      <c r="BW62" s="32">
        <f ca="1">EXP(-SUM($BD8:BV8))*(1-EXP(-BW8))</f>
        <v>3.2154649273248279E-2</v>
      </c>
      <c r="BX62" s="32">
        <f ca="1">EXP(-SUM($BD8:BW8))*(1-EXP(-BX8))</f>
        <v>3.6054004146207456E-2</v>
      </c>
      <c r="BY62" s="32">
        <f ca="1">EXP(-SUM($BD8:BX8))*(1-EXP(-BY8))</f>
        <v>4.1723321422415853E-2</v>
      </c>
      <c r="BZ62" s="32">
        <f ca="1">EXP(-SUM($BD8:BY8))*(1-EXP(-BZ8))</f>
        <v>4.399833896367196E-2</v>
      </c>
      <c r="CA62" s="32">
        <f ca="1">EXP(-SUM($BD8:BZ8))*(1-EXP(-CA8))</f>
        <v>4.7737827960667938E-2</v>
      </c>
      <c r="CB62" s="32">
        <f ca="1">EXP(-SUM($BD8:CA8))*(1-EXP(-CB8))</f>
        <v>5.4178036144615693E-2</v>
      </c>
      <c r="CC62" s="32">
        <f ca="1">EXP(-SUM($BD8:CB8))*(1-EXP(-CC8))</f>
        <v>5.5850579353373994E-2</v>
      </c>
      <c r="CD62" s="32">
        <f ca="1">EXP(-SUM($BD8:CC8))*(1-EXP(-CD8))</f>
        <v>5.3871181187102747E-2</v>
      </c>
      <c r="CE62" s="32">
        <f ca="1">EXP(-SUM($BD8:CD8))*(1-EXP(-CE8))</f>
        <v>5.2163278644275501E-2</v>
      </c>
      <c r="CF62" s="32">
        <f ca="1">EXP(-SUM($BD8:CE8))*(1-EXP(-CF8))</f>
        <v>5.0566755225930897E-2</v>
      </c>
      <c r="CG62" s="32">
        <f ca="1">EXP(-SUM($BD8:CF8))*(1-EXP(-CG8))</f>
        <v>4.9804715485086137E-2</v>
      </c>
      <c r="CH62" s="32">
        <f ca="1">EXP(-SUM($BD8:CG8))*(1-EXP(-CH8))</f>
        <v>4.4731478136746626E-2</v>
      </c>
      <c r="CI62" s="32">
        <f ca="1">EXP(-SUM($BD8:CH8))*(1-EXP(-CI8))</f>
        <v>3.9701452840008561E-2</v>
      </c>
      <c r="CJ62" s="32">
        <f ca="1">EXP(-SUM($BD8:CI8))*(1-EXP(-CJ8))</f>
        <v>3.3917911881342917E-2</v>
      </c>
      <c r="CK62" s="32">
        <f ca="1">EXP(-SUM($BD8:CJ8))*(1-EXP(-CK8))</f>
        <v>2.7748475126774055E-2</v>
      </c>
      <c r="CL62" s="32">
        <f ca="1">EXP(-SUM($BD8:CK8))*(1-EXP(-CL8))</f>
        <v>2.1711846819145546E-2</v>
      </c>
      <c r="CM62" s="32">
        <f ca="1">EXP(-SUM($BD8:CL8))*(1-EXP(-CM8))</f>
        <v>1.6271580516577667E-2</v>
      </c>
      <c r="CN62" s="32">
        <f ca="1">EXP(-SUM($BD8:CM8))*(1-EXP(-CN8))</f>
        <v>1.1572100718842335E-2</v>
      </c>
      <c r="CO62" s="32">
        <f ca="1">EXP(-SUM($BD8:CN8))*(1-EXP(-CO8))</f>
        <v>7.7655495282080798E-3</v>
      </c>
      <c r="CP62" s="32">
        <f ca="1">IFERROR(EXP(-SUM($BD8:CO8))*(1-EXP(-CP8)),0)</f>
        <v>4.9715104690167431E-3</v>
      </c>
      <c r="CQ62" s="32">
        <f ca="1">IFERROR(EXP(-SUM($BD8:CP8))*(1-EXP(-CQ8)),0)</f>
        <v>3.0027034807408887E-3</v>
      </c>
      <c r="CR62" s="32">
        <f ca="1">IFERROR(EXP(-SUM($BD8:CQ8))*(1-EXP(-CR8)),0)</f>
        <v>1.732060857550916E-3</v>
      </c>
      <c r="CS62" s="32">
        <f ca="1">IFERROR(EXP(-SUM($BD8:CR8))*(1-EXP(-CS8)),0)</f>
        <v>9.0395232108932003E-4</v>
      </c>
      <c r="CT62" s="32">
        <f ca="1">IFERROR(EXP(-SUM($BD8:CS8))*(1-EXP(-CT8)),0)</f>
        <v>4.8406435692265103E-4</v>
      </c>
      <c r="CU62" s="32">
        <f ca="1">IFERROR(EXP(-SUM($BD8:CT8))*(1-EXP(-CU8)),0)</f>
        <v>2.6978311664019669E-4</v>
      </c>
      <c r="CV62" s="32">
        <f ca="1">IFERROR(EXP(-SUM($BD8:CU8))*(1-EXP(-CV8)),0)</f>
        <v>1.101859439484412E-4</v>
      </c>
      <c r="CW62" s="32">
        <f ca="1">IFERROR(EXP(-SUM($BD8:CV8))*(1-EXP(-CW8)),0)</f>
        <v>0</v>
      </c>
      <c r="CX62" s="32">
        <f ca="1">IFERROR(EXP(-SUM($BD8:CW8))*(1-EXP(-CX8)),0)</f>
        <v>0</v>
      </c>
      <c r="CY62" s="32">
        <f ca="1">IFERROR(EXP(-SUM($BD8:CX8))*(1-EXP(-CY8)),0)</f>
        <v>0</v>
      </c>
      <c r="CZ62" s="32">
        <f ca="1">IFERROR(EXP(-SUM($BD8:CY8))*(1-EXP(-CZ8)),0)</f>
        <v>0</v>
      </c>
      <c r="DA62" s="32">
        <f ca="1">IFERROR(EXP(-SUM($BD8:CZ8))*(1-EXP(-DA8)),0)</f>
        <v>0</v>
      </c>
      <c r="DE62" s="31">
        <f t="shared" si="109"/>
        <v>65</v>
      </c>
      <c r="DG62" s="32">
        <f t="shared" ca="1" si="110"/>
        <v>5.5144129981162804E-3</v>
      </c>
      <c r="DH62" s="32">
        <f ca="1">IFERROR(EXP(-SUM($DG8:DG8))*(1-EXP(-DH8)),0)</f>
        <v>5.7285430537387279E-3</v>
      </c>
      <c r="DI62" s="32">
        <f ca="1">IFERROR(EXP(-SUM($DG8:DH8))*(1-EXP(-DI8)),0)</f>
        <v>6.4928320029910454E-3</v>
      </c>
      <c r="DJ62" s="32">
        <f ca="1">IFERROR(EXP(-SUM($DG8:DI8))*(1-EXP(-DJ8)),0)</f>
        <v>6.7352227920030134E-3</v>
      </c>
      <c r="DK62" s="32">
        <f ca="1">IFERROR(EXP(-SUM($DG8:DJ8))*(1-EXP(-DK8)),0)</f>
        <v>7.7558843221257005E-3</v>
      </c>
      <c r="DL62" s="32">
        <f ca="1">IFERROR(EXP(-SUM($DG8:DK8))*(1-EXP(-DL8)),0)</f>
        <v>8.3048629038250145E-3</v>
      </c>
      <c r="DM62" s="32">
        <f ca="1">IFERROR(EXP(-SUM($DG8:DL8))*(1-EXP(-DM8)),0)</f>
        <v>9.6893354324522427E-3</v>
      </c>
      <c r="DN62" s="32">
        <f ca="1">IFERROR(EXP(-SUM($DG8:DM8))*(1-EXP(-DN8)),0)</f>
        <v>1.0446856702526413E-2</v>
      </c>
      <c r="DO62" s="32">
        <f ca="1">IFERROR(EXP(-SUM($DG8:DN8))*(1-EXP(-DO8)),0)</f>
        <v>1.0719743854716858E-2</v>
      </c>
      <c r="DP62" s="32">
        <f ca="1">IFERROR(EXP(-SUM($DG8:DO8))*(1-EXP(-DP8)),0)</f>
        <v>1.2670123130694573E-2</v>
      </c>
      <c r="DQ62" s="32">
        <f ca="1">IFERROR(EXP(-SUM($DG8:DP8))*(1-EXP(-DQ8)),0)</f>
        <v>1.2309787795124158E-2</v>
      </c>
      <c r="DR62" s="32">
        <f ca="1">IFERROR(EXP(-SUM($DG8:DQ8))*(1-EXP(-DR8)),0)</f>
        <v>1.3421122792906514E-2</v>
      </c>
      <c r="DS62" s="32">
        <f ca="1">IFERROR(EXP(-SUM($DG8:DR8))*(1-EXP(-DS8)),0)</f>
        <v>1.5598567051547028E-2</v>
      </c>
      <c r="DT62" s="32">
        <f ca="1">IFERROR(EXP(-SUM($DG8:DS8))*(1-EXP(-DT8)),0)</f>
        <v>1.6454498031184126E-2</v>
      </c>
      <c r="DU62" s="32">
        <f ca="1">IFERROR(EXP(-SUM($DG8:DT8))*(1-EXP(-DU8)),0)</f>
        <v>1.8089933652727305E-2</v>
      </c>
      <c r="DV62" s="32">
        <f ca="1">IFERROR(EXP(-SUM($DG8:DU8))*(1-EXP(-DV8)),0)</f>
        <v>2.1289374437618646E-2</v>
      </c>
      <c r="DW62" s="32">
        <f ca="1">IFERROR(EXP(-SUM($DG8:DV8))*(1-EXP(-DW8)),0)</f>
        <v>2.4323095533459359E-2</v>
      </c>
      <c r="DX62" s="32">
        <f ca="1">IFERROR(EXP(-SUM($DG8:DW8))*(1-EXP(-DX8)),0)</f>
        <v>2.782196807763946E-2</v>
      </c>
      <c r="DY62" s="32">
        <f ca="1">IFERROR(EXP(-SUM($DG8:DX8))*(1-EXP(-DY8)),0)</f>
        <v>3.058882268193909E-2</v>
      </c>
      <c r="DZ62" s="32">
        <f ca="1">IFERROR(EXP(-SUM($DG8:DY8))*(1-EXP(-DZ8)),0)</f>
        <v>3.1961596656723351E-2</v>
      </c>
      <c r="EA62" s="32">
        <f ca="1">IFERROR(EXP(-SUM($DG8:DZ8))*(1-EXP(-EA8)),0)</f>
        <v>3.5868560324021068E-2</v>
      </c>
      <c r="EB62" s="32">
        <f ca="1">IFERROR(EXP(-SUM($DG8:EA8))*(1-EXP(-EB8)),0)</f>
        <v>4.1613942057402202E-2</v>
      </c>
      <c r="EC62" s="32">
        <f ca="1">IFERROR(EXP(-SUM($DG8:EB8))*(1-EXP(-EC8)),0)</f>
        <v>4.3907979423666477E-2</v>
      </c>
      <c r="ED62" s="32">
        <f ca="1">IFERROR(EXP(-SUM($DG8:EC8))*(1-EXP(-ED8)),0)</f>
        <v>4.7712374680108423E-2</v>
      </c>
      <c r="EE62" s="32">
        <f ca="1">IFERROR(EXP(-SUM($DG8:ED8))*(1-EXP(-EE8)),0)</f>
        <v>5.4278321347922667E-2</v>
      </c>
      <c r="EF62" s="32">
        <f ca="1">IFERROR(EXP(-SUM($DG8:EE8))*(1-EXP(-EF8)),0)</f>
        <v>5.6024138929011119E-2</v>
      </c>
      <c r="EG62" s="32">
        <f ca="1">IFERROR(EXP(-SUM($DG8:EF8))*(1-EXP(-EG8)),0)</f>
        <v>5.408347061899136E-2</v>
      </c>
      <c r="EH62" s="32">
        <f ca="1">IFERROR(EXP(-SUM($DG8:EG8))*(1-EXP(-EH8)),0)</f>
        <v>5.242135754028375E-2</v>
      </c>
      <c r="EI62" s="32">
        <f ca="1">IFERROR(EXP(-SUM($DG8:EH8))*(1-EXP(-EI8)),0)</f>
        <v>5.0875650458881427E-2</v>
      </c>
      <c r="EJ62" s="32">
        <f ca="1">IFERROR(EXP(-SUM($DG8:EI8))*(1-EXP(-EJ8)),0)</f>
        <v>5.0181857785665446E-2</v>
      </c>
      <c r="EK62" s="32">
        <f ca="1">IFERROR(EXP(-SUM($DG8:EJ8))*(1-EXP(-EK8)),0)</f>
        <v>4.5109394614043577E-2</v>
      </c>
      <c r="EL62" s="32">
        <f ca="1">IFERROR(EXP(-SUM($DG8:EK8))*(1-EXP(-EL8)),0)</f>
        <v>4.0074895639446058E-2</v>
      </c>
      <c r="EM62" s="32">
        <f ca="1">IFERROR(EXP(-SUM($DG8:EL8))*(1-EXP(-EM8)),0)</f>
        <v>3.4264391776848258E-2</v>
      </c>
      <c r="EN62" s="32">
        <f ca="1">IFERROR(EXP(-SUM($DG8:EM8))*(1-EXP(-EN8)),0)</f>
        <v>2.8048944131366299E-2</v>
      </c>
      <c r="EO62" s="32">
        <f ca="1">IFERROR(EXP(-SUM($DG8:EN8))*(1-EXP(-EO8)),0)</f>
        <v>2.1956212873009768E-2</v>
      </c>
      <c r="EP62" s="32">
        <f ca="1">IFERROR(EXP(-SUM($DG8:EO8))*(1-EXP(-EP8)),0)</f>
        <v>1.6459406304837314E-2</v>
      </c>
      <c r="EQ62" s="32">
        <f ca="1">IFERROR(EXP(-SUM($DG8:EP8))*(1-EXP(-EQ8)),0)</f>
        <v>1.1706354881796563E-2</v>
      </c>
      <c r="ER62" s="32">
        <f ca="1">IFERROR(EXP(-SUM($DG8:EQ8))*(1-EXP(-ER8)),0)</f>
        <v>7.8522910261601131E-3</v>
      </c>
      <c r="ES62" s="32">
        <f ca="1">IFERROR(EXP(-SUM($DG8:ER8))*(1-EXP(-ES8)),0)</f>
        <v>5.0248092912057599E-3</v>
      </c>
      <c r="ET62" s="32">
        <f ca="1">IFERROR(EXP(-SUM($DG8:ES8))*(1-EXP(-ET8)),0)</f>
        <v>3.0320921626978596E-3</v>
      </c>
      <c r="EU62" s="32">
        <f ca="1">IFERROR(EXP(-SUM($DG8:ET8))*(1-EXP(-EU8)),0)</f>
        <v>1.7475033020043641E-3</v>
      </c>
      <c r="EV62" s="32">
        <f ca="1">IFERROR(EXP(-SUM($DG8:EU8))*(1-EXP(-EV8)),0)</f>
        <v>9.101137811323483E-4</v>
      </c>
      <c r="EW62" s="32">
        <f ca="1">IFERROR(EXP(-SUM($DG8:EV8))*(1-EXP(-EW8)),0)</f>
        <v>4.8682036155182462E-4</v>
      </c>
      <c r="EX62" s="32">
        <f ca="1">IFERROR(EXP(-SUM($DG8:EW8))*(1-EXP(-EX8)),0)</f>
        <v>2.7141049410089212E-4</v>
      </c>
      <c r="EY62" s="32">
        <f ca="1">IFERROR(EXP(-SUM($DG8:EX8))*(1-EXP(-EY8)),0)</f>
        <v>1.1022762003580625E-4</v>
      </c>
      <c r="EZ62" s="32">
        <f ca="1">IFERROR(EXP(-SUM($DG8:EY8))*(1-EXP(-EZ8)),0)</f>
        <v>0</v>
      </c>
      <c r="FA62" s="32">
        <f ca="1">IFERROR(EXP(-SUM($DG8:EZ8))*(1-EXP(-FA8)),0)</f>
        <v>0</v>
      </c>
      <c r="FB62" s="32">
        <f ca="1">IFERROR(EXP(-SUM($DG8:FA8))*(1-EXP(-FB8)),0)</f>
        <v>0</v>
      </c>
      <c r="FC62" s="32">
        <f ca="1">IFERROR(EXP(-SUM($DG8:FB8))*(1-EXP(-FC8)),0)</f>
        <v>0</v>
      </c>
      <c r="FD62" s="32">
        <f ca="1">IFERROR(EXP(-SUM($DG8:FC8))*(1-EXP(-FD8)),0)</f>
        <v>0</v>
      </c>
    </row>
    <row r="63" spans="1:161" x14ac:dyDescent="0.25">
      <c r="BB63" s="31">
        <f t="shared" si="107"/>
        <v>66</v>
      </c>
      <c r="BD63" s="32">
        <f t="shared" ca="1" si="108"/>
        <v>5.9401480773675353E-3</v>
      </c>
      <c r="BE63" s="32">
        <f ca="1">EXP(-SUM($BD9:BD9))*(1-EXP(-BE9))</f>
        <v>6.7320099729047071E-3</v>
      </c>
      <c r="BF63" s="32">
        <f ca="1">EXP(-SUM($BD9:BE9))*(1-EXP(-BF9))</f>
        <v>7.004064249477077E-3</v>
      </c>
      <c r="BG63" s="32">
        <f ca="1">EXP(-SUM($BD9:BF9))*(1-EXP(-BG9))</f>
        <v>8.0283376401536471E-3</v>
      </c>
      <c r="BH63" s="32">
        <f ca="1">EXP(-SUM($BD9:BG9))*(1-EXP(-BH9))</f>
        <v>8.6238938798786184E-3</v>
      </c>
      <c r="BI63" s="32">
        <f ca="1">EXP(-SUM($BD9:BH9))*(1-EXP(-BI9))</f>
        <v>9.9893648442457017E-3</v>
      </c>
      <c r="BJ63" s="32">
        <f ca="1">EXP(-SUM($BD9:BI9))*(1-EXP(-BJ9))</f>
        <v>1.0804326539332637E-2</v>
      </c>
      <c r="BK63" s="32">
        <f ca="1">EXP(-SUM($BD9:BJ9))*(1-EXP(-BK9))</f>
        <v>1.1099421458126837E-2</v>
      </c>
      <c r="BL63" s="32">
        <f ca="1">EXP(-SUM($BD9:BK9))*(1-EXP(-BL9))</f>
        <v>1.3078168673958345E-2</v>
      </c>
      <c r="BM63" s="32">
        <f ca="1">EXP(-SUM($BD9:BL9))*(1-EXP(-BM9))</f>
        <v>1.2726497088579918E-2</v>
      </c>
      <c r="BN63" s="32">
        <f ca="1">EXP(-SUM($BD9:BM9))*(1-EXP(-BN9))</f>
        <v>1.3883161251086297E-2</v>
      </c>
      <c r="BO63" s="32">
        <f ca="1">EXP(-SUM($BD9:BN9))*(1-EXP(-BO9))</f>
        <v>1.606106259060807E-2</v>
      </c>
      <c r="BP63" s="32">
        <f ca="1">EXP(-SUM($BD9:BO9))*(1-EXP(-BP9))</f>
        <v>1.6991908578036258E-2</v>
      </c>
      <c r="BQ63" s="32">
        <f ca="1">EXP(-SUM($BD9:BP9))*(1-EXP(-BQ9))</f>
        <v>1.8595243080619012E-2</v>
      </c>
      <c r="BR63" s="32">
        <f ca="1">EXP(-SUM($BD9:BQ9))*(1-EXP(-BR9))</f>
        <v>2.1872827419234665E-2</v>
      </c>
      <c r="BS63" s="32">
        <f ca="1">EXP(-SUM($BD9:BR9))*(1-EXP(-BS9))</f>
        <v>2.4786916127573208E-2</v>
      </c>
      <c r="BT63" s="32">
        <f ca="1">EXP(-SUM($BD9:BS9))*(1-EXP(-BT9))</f>
        <v>2.8366262236721465E-2</v>
      </c>
      <c r="BU63" s="32">
        <f ca="1">EXP(-SUM($BD9:BT9))*(1-EXP(-BU9))</f>
        <v>3.1181145077443434E-2</v>
      </c>
      <c r="BV63" s="32">
        <f ca="1">EXP(-SUM($BD9:BU9))*(1-EXP(-BV9))</f>
        <v>3.253269565286325E-2</v>
      </c>
      <c r="BW63" s="32">
        <f ca="1">EXP(-SUM($BD9:BV9))*(1-EXP(-BW9))</f>
        <v>3.6446167007295326E-2</v>
      </c>
      <c r="BX63" s="32">
        <f ca="1">EXP(-SUM($BD9:BW9))*(1-EXP(-BX9))</f>
        <v>4.2070305749719213E-2</v>
      </c>
      <c r="BY63" s="32">
        <f ca="1">EXP(-SUM($BD9:BX9))*(1-EXP(-BY9))</f>
        <v>4.4338808498221936E-2</v>
      </c>
      <c r="BZ63" s="32">
        <f ca="1">EXP(-SUM($BD9:BY9))*(1-EXP(-BZ9))</f>
        <v>4.8033838014147831E-2</v>
      </c>
      <c r="CA63" s="32">
        <f ca="1">EXP(-SUM($BD9:BZ9))*(1-EXP(-CA9))</f>
        <v>5.4384055513464931E-2</v>
      </c>
      <c r="CB63" s="32">
        <f ca="1">EXP(-SUM($BD9:CA9))*(1-EXP(-CB9))</f>
        <v>5.5992582585127466E-2</v>
      </c>
      <c r="CC63" s="32">
        <f ca="1">EXP(-SUM($BD9:CB9))*(1-EXP(-CC9))</f>
        <v>5.3963202123052945E-2</v>
      </c>
      <c r="CD63" s="32">
        <f ca="1">EXP(-SUM($BD9:CC9))*(1-EXP(-CD9))</f>
        <v>5.2199912875042942E-2</v>
      </c>
      <c r="CE63" s="32">
        <f ca="1">EXP(-SUM($BD9:CD9))*(1-EXP(-CE9))</f>
        <v>5.0543769648474172E-2</v>
      </c>
      <c r="CF63" s="32">
        <f ca="1">EXP(-SUM($BD9:CE9))*(1-EXP(-CF9))</f>
        <v>4.9709685377028953E-2</v>
      </c>
      <c r="CG63" s="32">
        <f ca="1">EXP(-SUM($BD9:CF9))*(1-EXP(-CG9))</f>
        <v>4.4607300014792538E-2</v>
      </c>
      <c r="CH63" s="32">
        <f ca="1">EXP(-SUM($BD9:CG9))*(1-EXP(-CH9))</f>
        <v>3.9553651829293983E-2</v>
      </c>
      <c r="CI63" s="32">
        <f ca="1">EXP(-SUM($BD9:CH9))*(1-EXP(-CI9))</f>
        <v>3.3764572730251838E-2</v>
      </c>
      <c r="CJ63" s="32">
        <f ca="1">EXP(-SUM($BD9:CI9))*(1-EXP(-CJ9))</f>
        <v>2.760627203557621E-2</v>
      </c>
      <c r="CK63" s="32">
        <f ca="1">EXP(-SUM($BD9:CJ9))*(1-EXP(-CK9))</f>
        <v>2.159146592071062E-2</v>
      </c>
      <c r="CL63" s="32">
        <f ca="1">EXP(-SUM($BD9:CK9))*(1-EXP(-CL9))</f>
        <v>1.6176750868808636E-2</v>
      </c>
      <c r="CM63" s="32">
        <f ca="1">EXP(-SUM($BD9:CL9))*(1-EXP(-CM9))</f>
        <v>1.1503991015672548E-2</v>
      </c>
      <c r="CN63" s="32">
        <f ca="1">EXP(-SUM($BD9:CM9))*(1-EXP(-CN9))</f>
        <v>7.723132144398904E-3</v>
      </c>
      <c r="CO63" s="32">
        <f ca="1">EXP(-SUM($BD9:CN9))*(1-EXP(-CO9))</f>
        <v>4.9465457207206317E-3</v>
      </c>
      <c r="CP63" s="32">
        <f ca="1">IFERROR(EXP(-SUM($BD9:CO9))*(1-EXP(-CP9)),0)</f>
        <v>2.9903809807971054E-3</v>
      </c>
      <c r="CQ63" s="32">
        <f ca="1">IFERROR(EXP(-SUM($BD9:CP9))*(1-EXP(-CQ9)),0)</f>
        <v>1.7264380793544881E-3</v>
      </c>
      <c r="CR63" s="32">
        <f ca="1">IFERROR(EXP(-SUM($BD9:CQ9))*(1-EXP(-CR9)),0)</f>
        <v>9.0289359041009396E-4</v>
      </c>
      <c r="CS63" s="32">
        <f ca="1">IFERROR(EXP(-SUM($BD9:CR9))*(1-EXP(-CS9)),0)</f>
        <v>4.8403573955600732E-4</v>
      </c>
      <c r="CT63" s="32">
        <f ca="1">IFERROR(EXP(-SUM($BD9:CS9))*(1-EXP(-CT9)),0)</f>
        <v>2.6967272999024776E-4</v>
      </c>
      <c r="CU63" s="32">
        <f ca="1">IFERROR(EXP(-SUM($BD9:CT9))*(1-EXP(-CU9)),0)</f>
        <v>1.1075971136666879E-4</v>
      </c>
      <c r="CV63" s="32">
        <f ca="1">IFERROR(EXP(-SUM($BD9:CU9))*(1-EXP(-CV9)),0)</f>
        <v>0</v>
      </c>
      <c r="CW63" s="32">
        <f ca="1">IFERROR(EXP(-SUM($BD9:CV9))*(1-EXP(-CW9)),0)</f>
        <v>0</v>
      </c>
      <c r="CX63" s="32">
        <f ca="1">IFERROR(EXP(-SUM($BD9:CW9))*(1-EXP(-CX9)),0)</f>
        <v>0</v>
      </c>
      <c r="CY63" s="32">
        <f ca="1">IFERROR(EXP(-SUM($BD9:CX9))*(1-EXP(-CY9)),0)</f>
        <v>0</v>
      </c>
      <c r="CZ63" s="32">
        <f ca="1">IFERROR(EXP(-SUM($BD9:CY9))*(1-EXP(-CZ9)),0)</f>
        <v>0</v>
      </c>
      <c r="DA63" s="32">
        <f ca="1">IFERROR(EXP(-SUM($BD9:CZ9))*(1-EXP(-DA9)),0)</f>
        <v>0</v>
      </c>
      <c r="DE63" s="31">
        <f t="shared" si="109"/>
        <v>66</v>
      </c>
      <c r="DG63" s="32">
        <f t="shared" ca="1" si="110"/>
        <v>5.849538865014825E-3</v>
      </c>
      <c r="DH63" s="32">
        <f ca="1">IFERROR(EXP(-SUM($DG9:DG9))*(1-EXP(-DH9)),0)</f>
        <v>6.6296513216573061E-3</v>
      </c>
      <c r="DI63" s="32">
        <f ca="1">IFERROR(EXP(-SUM($DG9:DH9))*(1-EXP(-DI9)),0)</f>
        <v>6.8873581597352863E-3</v>
      </c>
      <c r="DJ63" s="32">
        <f ca="1">IFERROR(EXP(-SUM($DG9:DI9))*(1-EXP(-DJ9)),0)</f>
        <v>7.9128059581122581E-3</v>
      </c>
      <c r="DK63" s="32">
        <f ca="1">IFERROR(EXP(-SUM($DG9:DJ9))*(1-EXP(-DK9)),0)</f>
        <v>8.4863400811752351E-3</v>
      </c>
      <c r="DL63" s="32">
        <f ca="1">IFERROR(EXP(-SUM($DG9:DK9))*(1-EXP(-DL9)),0)</f>
        <v>9.8654950620639149E-3</v>
      </c>
      <c r="DM63" s="32">
        <f ca="1">IFERROR(EXP(-SUM($DG9:DL9))*(1-EXP(-DM9)),0)</f>
        <v>1.06535679711161E-2</v>
      </c>
      <c r="DN63" s="32">
        <f ca="1">IFERROR(EXP(-SUM($DG9:DM9))*(1-EXP(-DN9)),0)</f>
        <v>1.0938212695257923E-2</v>
      </c>
      <c r="DO63" s="32">
        <f ca="1">IFERROR(EXP(-SUM($DG9:DN9))*(1-EXP(-DO9)),0)</f>
        <v>1.2908283317423552E-2</v>
      </c>
      <c r="DP63" s="32">
        <f ca="1">IFERROR(EXP(-SUM($DG9:DO9))*(1-EXP(-DP9)),0)</f>
        <v>1.2551192258540846E-2</v>
      </c>
      <c r="DQ63" s="32">
        <f ca="1">IFERROR(EXP(-SUM($DG9:DP9))*(1-EXP(-DQ9)),0)</f>
        <v>1.3688145794068112E-2</v>
      </c>
      <c r="DR63" s="32">
        <f ca="1">IFERROR(EXP(-SUM($DG9:DQ9))*(1-EXP(-DR9)),0)</f>
        <v>1.587216888909514E-2</v>
      </c>
      <c r="DS63" s="32">
        <f ca="1">IFERROR(EXP(-SUM($DG9:DR9))*(1-EXP(-DS9)),0)</f>
        <v>1.6767605485305426E-2</v>
      </c>
      <c r="DT63" s="32">
        <f ca="1">IFERROR(EXP(-SUM($DG9:DS9))*(1-EXP(-DT9)),0)</f>
        <v>1.8391958677380377E-2</v>
      </c>
      <c r="DU63" s="32">
        <f ca="1">IFERROR(EXP(-SUM($DG9:DT9))*(1-EXP(-DU9)),0)</f>
        <v>2.1639310144431864E-2</v>
      </c>
      <c r="DV63" s="32">
        <f ca="1">IFERROR(EXP(-SUM($DG9:DU9))*(1-EXP(-DV9)),0)</f>
        <v>2.4622434777319964E-2</v>
      </c>
      <c r="DW63" s="32">
        <f ca="1">IFERROR(EXP(-SUM($DG9:DV9))*(1-EXP(-DW9)),0)</f>
        <v>2.8171244317051168E-2</v>
      </c>
      <c r="DX63" s="32">
        <f ca="1">IFERROR(EXP(-SUM($DG9:DW9))*(1-EXP(-DX9)),0)</f>
        <v>3.0969869474469763E-2</v>
      </c>
      <c r="DY63" s="32">
        <f ca="1">IFERROR(EXP(-SUM($DG9:DX9))*(1-EXP(-DY9)),0)</f>
        <v>3.233607042243275E-2</v>
      </c>
      <c r="DZ63" s="32">
        <f ca="1">IFERROR(EXP(-SUM($DG9:DY9))*(1-EXP(-DZ9)),0)</f>
        <v>3.6257426015602522E-2</v>
      </c>
      <c r="EA63" s="32">
        <f ca="1">IFERROR(EXP(-SUM($DG9:DZ9))*(1-EXP(-EA9)),0)</f>
        <v>4.1958730394099003E-2</v>
      </c>
      <c r="EB63" s="32">
        <f ca="1">IFERROR(EXP(-SUM($DG9:EA9))*(1-EXP(-EB9)),0)</f>
        <v>4.4246583911056236E-2</v>
      </c>
      <c r="EC63" s="32">
        <f ca="1">IFERROR(EXP(-SUM($DG9:EB9))*(1-EXP(-EC9)),0)</f>
        <v>4.8007171642030999E-2</v>
      </c>
      <c r="ED63" s="32">
        <f ca="1">IFERROR(EXP(-SUM($DG9:EC9))*(1-EXP(-ED9)),0)</f>
        <v>5.4483716405482094E-2</v>
      </c>
      <c r="EE63" s="32">
        <f ca="1">IFERROR(EXP(-SUM($DG9:ED9))*(1-EXP(-EE9)),0)</f>
        <v>5.6165696343231437E-2</v>
      </c>
      <c r="EF63" s="32">
        <f ca="1">IFERROR(EXP(-SUM($DG9:EE9))*(1-EXP(-EF9)),0)</f>
        <v>5.4175130128228978E-2</v>
      </c>
      <c r="EG63" s="32">
        <f ca="1">IFERROR(EXP(-SUM($DG9:EF9))*(1-EXP(-EG9)),0)</f>
        <v>5.245759135396965E-2</v>
      </c>
      <c r="EH63" s="32">
        <f ca="1">IFERROR(EXP(-SUM($DG9:EG9))*(1-EXP(-EH9)),0)</f>
        <v>5.0852060121209311E-2</v>
      </c>
      <c r="EI63" s="32">
        <f ca="1">IFERROR(EXP(-SUM($DG9:EH9))*(1-EXP(-EI9)),0)</f>
        <v>5.0085720842704129E-2</v>
      </c>
      <c r="EJ63" s="32">
        <f ca="1">IFERROR(EXP(-SUM($DG9:EI9))*(1-EXP(-EJ9)),0)</f>
        <v>4.4983859560637329E-2</v>
      </c>
      <c r="EK63" s="32">
        <f ca="1">IFERROR(EXP(-SUM($DG9:EJ9))*(1-EXP(-EK9)),0)</f>
        <v>3.9925454138773145E-2</v>
      </c>
      <c r="EL63" s="32">
        <f ca="1">IFERROR(EXP(-SUM($DG9:EK9))*(1-EXP(-EL9)),0)</f>
        <v>3.4109281611398416E-2</v>
      </c>
      <c r="EM63" s="32">
        <f ca="1">IFERROR(EXP(-SUM($DG9:EL9))*(1-EXP(-EM9)),0)</f>
        <v>2.790503600861842E-2</v>
      </c>
      <c r="EN63" s="32">
        <f ca="1">IFERROR(EXP(-SUM($DG9:EM9))*(1-EXP(-EN9)),0)</f>
        <v>2.183434817711009E-2</v>
      </c>
      <c r="EO63" s="32">
        <f ca="1">IFERROR(EXP(-SUM($DG9:EN9))*(1-EXP(-EO9)),0)</f>
        <v>1.6363387110743234E-2</v>
      </c>
      <c r="EP63" s="32">
        <f ca="1">IFERROR(EXP(-SUM($DG9:EO9))*(1-EXP(-EP9)),0)</f>
        <v>1.1637392173059423E-2</v>
      </c>
      <c r="EQ63" s="32">
        <f ca="1">IFERROR(EXP(-SUM($DG9:EP9))*(1-EXP(-EQ9)),0)</f>
        <v>7.8093638739185336E-3</v>
      </c>
      <c r="ER63" s="32">
        <f ca="1">IFERROR(EXP(-SUM($DG9:EQ9))*(1-EXP(-ER9)),0)</f>
        <v>4.9995604450810763E-3</v>
      </c>
      <c r="ES63" s="32">
        <f ca="1">IFERROR(EXP(-SUM($DG9:ER9))*(1-EXP(-ES9)),0)</f>
        <v>3.0196451650213495E-3</v>
      </c>
      <c r="ET63" s="32">
        <f ca="1">IFERROR(EXP(-SUM($DG9:ES9))*(1-EXP(-ET9)),0)</f>
        <v>1.7418333936642491E-3</v>
      </c>
      <c r="EU63" s="32">
        <f ca="1">IFERROR(EXP(-SUM($DG9:ET9))*(1-EXP(-EU9)),0)</f>
        <v>9.090525499086859E-4</v>
      </c>
      <c r="EV63" s="32">
        <f ca="1">IFERROR(EXP(-SUM($DG9:EU9))*(1-EXP(-EV9)),0)</f>
        <v>4.8679551754473959E-4</v>
      </c>
      <c r="EW63" s="32">
        <f ca="1">IFERROR(EXP(-SUM($DG9:EV9))*(1-EXP(-EW9)),0)</f>
        <v>2.7130527172997902E-4</v>
      </c>
      <c r="EX63" s="32">
        <f ca="1">IFERROR(EXP(-SUM($DG9:EW9))*(1-EXP(-EX9)),0)</f>
        <v>1.1080762886887777E-4</v>
      </c>
      <c r="EY63" s="32">
        <f ca="1">IFERROR(EXP(-SUM($DG9:EX9))*(1-EXP(-EY9)),0)</f>
        <v>0</v>
      </c>
      <c r="EZ63" s="32">
        <f ca="1">IFERROR(EXP(-SUM($DG9:EY9))*(1-EXP(-EZ9)),0)</f>
        <v>0</v>
      </c>
      <c r="FA63" s="32">
        <f ca="1">IFERROR(EXP(-SUM($DG9:EZ9))*(1-EXP(-FA9)),0)</f>
        <v>0</v>
      </c>
      <c r="FB63" s="32">
        <f ca="1">IFERROR(EXP(-SUM($DG9:FA9))*(1-EXP(-FB9)),0)</f>
        <v>0</v>
      </c>
      <c r="FC63" s="32">
        <f ca="1">IFERROR(EXP(-SUM($DG9:FB9))*(1-EXP(-FC9)),0)</f>
        <v>0</v>
      </c>
      <c r="FD63" s="32">
        <f ca="1">IFERROR(EXP(-SUM($DG9:FC9))*(1-EXP(-FD9)),0)</f>
        <v>0</v>
      </c>
    </row>
    <row r="64" spans="1:161" x14ac:dyDescent="0.25">
      <c r="BB64" s="31">
        <f t="shared" si="107"/>
        <v>67</v>
      </c>
      <c r="BD64" s="32">
        <f t="shared" ca="1" si="108"/>
        <v>6.8774194412377643E-3</v>
      </c>
      <c r="BE64" s="32">
        <f ca="1">EXP(-SUM($BD10:BD10))*(1-EXP(-BE10))</f>
        <v>7.1659450000976952E-3</v>
      </c>
      <c r="BF64" s="32">
        <f ca="1">EXP(-SUM($BD10:BE10))*(1-EXP(-BF10))</f>
        <v>8.1949402817757047E-3</v>
      </c>
      <c r="BG64" s="32">
        <f ca="1">EXP(-SUM($BD10:BF10))*(1-EXP(-BG10))</f>
        <v>8.8167900668651312E-3</v>
      </c>
      <c r="BH64" s="32">
        <f ca="1">EXP(-SUM($BD10:BG10))*(1-EXP(-BH10))</f>
        <v>1.0176069598290647E-2</v>
      </c>
      <c r="BI64" s="32">
        <f ca="1">EXP(-SUM($BD10:BH10))*(1-EXP(-BI10))</f>
        <v>1.10235782189134E-2</v>
      </c>
      <c r="BJ64" s="32">
        <f ca="1">EXP(-SUM($BD10:BI10))*(1-EXP(-BJ10))</f>
        <v>1.1331187209136362E-2</v>
      </c>
      <c r="BK64" s="32">
        <f ca="1">EXP(-SUM($BD10:BJ10))*(1-EXP(-BK10))</f>
        <v>1.3330462722421306E-2</v>
      </c>
      <c r="BL64" s="32">
        <f ca="1">EXP(-SUM($BD10:BK10))*(1-EXP(-BL10))</f>
        <v>1.2982289847493745E-2</v>
      </c>
      <c r="BM64" s="32">
        <f ca="1">EXP(-SUM($BD10:BL10))*(1-EXP(-BM10))</f>
        <v>1.4166060655276733E-2</v>
      </c>
      <c r="BN64" s="32">
        <f ca="1">EXP(-SUM($BD10:BM10))*(1-EXP(-BN10))</f>
        <v>1.6350373839695394E-2</v>
      </c>
      <c r="BO64" s="32">
        <f ca="1">EXP(-SUM($BD10:BN10))*(1-EXP(-BO10))</f>
        <v>1.7323153213582496E-2</v>
      </c>
      <c r="BP64" s="32">
        <f ca="1">EXP(-SUM($BD10:BO10))*(1-EXP(-BP10))</f>
        <v>1.8914181017273428E-2</v>
      </c>
      <c r="BQ64" s="32">
        <f ca="1">EXP(-SUM($BD10:BP10))*(1-EXP(-BQ10))</f>
        <v>2.2242128966033291E-2</v>
      </c>
      <c r="BR64" s="32">
        <f ca="1">EXP(-SUM($BD10:BQ10))*(1-EXP(-BR10))</f>
        <v>2.5102804259728974E-2</v>
      </c>
      <c r="BS64" s="32">
        <f ca="1">EXP(-SUM($BD10:BR10))*(1-EXP(-BS10))</f>
        <v>2.873458790334028E-2</v>
      </c>
      <c r="BT64" s="32">
        <f ca="1">EXP(-SUM($BD10:BS10))*(1-EXP(-BT10))</f>
        <v>3.1582730357760748E-2</v>
      </c>
      <c r="BU64" s="32">
        <f ca="1">EXP(-SUM($BD10:BT10))*(1-EXP(-BU10))</f>
        <v>3.2927270079204603E-2</v>
      </c>
      <c r="BV64" s="32">
        <f ca="1">EXP(-SUM($BD10:BU10))*(1-EXP(-BV10))</f>
        <v>3.6855934904844283E-2</v>
      </c>
      <c r="BW64" s="32">
        <f ca="1">EXP(-SUM($BD10:BV10))*(1-EXP(-BW10))</f>
        <v>4.2435335582207537E-2</v>
      </c>
      <c r="BX64" s="32">
        <f ca="1">EXP(-SUM($BD10:BW10))*(1-EXP(-BX10))</f>
        <v>4.4697686687897829E-2</v>
      </c>
      <c r="BY64" s="32">
        <f ca="1">EXP(-SUM($BD10:BX10))*(1-EXP(-BY10))</f>
        <v>4.8348533331415949E-2</v>
      </c>
      <c r="BZ64" s="32">
        <f ca="1">EXP(-SUM($BD10:BY10))*(1-EXP(-BZ10))</f>
        <v>5.4609696581818967E-2</v>
      </c>
      <c r="CA64" s="32">
        <f ca="1">EXP(-SUM($BD10:BZ10))*(1-EXP(-CA10))</f>
        <v>5.6154167688760179E-2</v>
      </c>
      <c r="CB64" s="32">
        <f ca="1">EXP(-SUM($BD10:CA10))*(1-EXP(-CB10))</f>
        <v>5.4073757083160624E-2</v>
      </c>
      <c r="CC64" s="32">
        <f ca="1">EXP(-SUM($BD10:CB10))*(1-EXP(-CC10))</f>
        <v>5.2254211899277501E-2</v>
      </c>
      <c r="CD64" s="32">
        <f ca="1">EXP(-SUM($BD10:CC10))*(1-EXP(-CD10))</f>
        <v>5.0537754958870293E-2</v>
      </c>
      <c r="CE64" s="32">
        <f ca="1">EXP(-SUM($BD10:CD10))*(1-EXP(-CE10))</f>
        <v>4.9631423200507577E-2</v>
      </c>
      <c r="CF64" s="32">
        <f ca="1">EXP(-SUM($BD10:CE10))*(1-EXP(-CF10))</f>
        <v>4.4498298146866407E-2</v>
      </c>
      <c r="CG64" s="32">
        <f ca="1">EXP(-SUM($BD10:CF10))*(1-EXP(-CG10))</f>
        <v>3.9419517095144657E-2</v>
      </c>
      <c r="CH64" s="32">
        <f ca="1">EXP(-SUM($BD10:CG10))*(1-EXP(-CH10))</f>
        <v>3.3623105172053462E-2</v>
      </c>
      <c r="CI64" s="32">
        <f ca="1">EXP(-SUM($BD10:CH10))*(1-EXP(-CI10))</f>
        <v>2.7473929546231419E-2</v>
      </c>
      <c r="CJ64" s="32">
        <f ca="1">EXP(-SUM($BD10:CI10))*(1-EXP(-CJ10))</f>
        <v>2.1478891327262502E-2</v>
      </c>
      <c r="CK64" s="32">
        <f ca="1">EXP(-SUM($BD10:CJ10))*(1-EXP(-CK10))</f>
        <v>1.6087819255286611E-2</v>
      </c>
      <c r="CL64" s="32">
        <f ca="1">EXP(-SUM($BD10:CK10))*(1-EXP(-CL10))</f>
        <v>1.1440078704088948E-2</v>
      </c>
      <c r="CM64" s="32">
        <f ca="1">EXP(-SUM($BD10:CL10))*(1-EXP(-CM10))</f>
        <v>7.6834902206883013E-3</v>
      </c>
      <c r="CN64" s="32">
        <f ca="1">EXP(-SUM($BD10:CM10))*(1-EXP(-CN10))</f>
        <v>4.9233298383345248E-3</v>
      </c>
      <c r="CO64" s="32">
        <f ca="1">EXP(-SUM($BD10:CN10))*(1-EXP(-CO10))</f>
        <v>2.9790854731159234E-3</v>
      </c>
      <c r="CP64" s="32">
        <f ca="1">IFERROR(EXP(-SUM($BD10:CO10))*(1-EXP(-CP10)),0)</f>
        <v>1.7213925847946536E-3</v>
      </c>
      <c r="CQ64" s="32">
        <f ca="1">IFERROR(EXP(-SUM($BD10:CP10))*(1-EXP(-CQ10)),0)</f>
        <v>9.0212595229687909E-4</v>
      </c>
      <c r="CR64" s="32">
        <f ca="1">IFERROR(EXP(-SUM($BD10:CQ10))*(1-EXP(-CR10)),0)</f>
        <v>4.8416128443220147E-4</v>
      </c>
      <c r="CS64" s="32">
        <f ca="1">IFERROR(EXP(-SUM($BD10:CR10))*(1-EXP(-CS10)),0)</f>
        <v>2.696446441998633E-4</v>
      </c>
      <c r="CT64" s="32">
        <f ca="1">IFERROR(EXP(-SUM($BD10:CS10))*(1-EXP(-CT10)),0)</f>
        <v>1.1136679927353994E-4</v>
      </c>
      <c r="CU64" s="32">
        <f ca="1">IFERROR(EXP(-SUM($BD10:CT10))*(1-EXP(-CU10)),0)</f>
        <v>0</v>
      </c>
      <c r="CV64" s="32">
        <f ca="1">IFERROR(EXP(-SUM($BD10:CU10))*(1-EXP(-CV10)),0)</f>
        <v>0</v>
      </c>
      <c r="CW64" s="32">
        <f ca="1">IFERROR(EXP(-SUM($BD10:CV10))*(1-EXP(-CW10)),0)</f>
        <v>0</v>
      </c>
      <c r="CX64" s="32">
        <f ca="1">IFERROR(EXP(-SUM($BD10:CW10))*(1-EXP(-CX10)),0)</f>
        <v>0</v>
      </c>
      <c r="CY64" s="32">
        <f ca="1">IFERROR(EXP(-SUM($BD10:CX10))*(1-EXP(-CY10)),0)</f>
        <v>0</v>
      </c>
      <c r="CZ64" s="32">
        <f ca="1">IFERROR(EXP(-SUM($BD10:CY10))*(1-EXP(-CZ10)),0)</f>
        <v>0</v>
      </c>
      <c r="DA64" s="32">
        <f ca="1">IFERROR(EXP(-SUM($BD10:CZ10))*(1-EXP(-DA10)),0)</f>
        <v>0</v>
      </c>
      <c r="DE64" s="31">
        <f t="shared" si="109"/>
        <v>67</v>
      </c>
      <c r="DG64" s="32">
        <f t="shared" ca="1" si="110"/>
        <v>6.7722380698548301E-3</v>
      </c>
      <c r="DH64" s="32">
        <f ca="1">IFERROR(EXP(-SUM($DG10:DG10))*(1-EXP(-DH10)),0)</f>
        <v>7.0459180460113804E-3</v>
      </c>
      <c r="DI64" s="32">
        <f ca="1">IFERROR(EXP(-SUM($DG10:DH10))*(1-EXP(-DI10)),0)</f>
        <v>8.0763121301256329E-3</v>
      </c>
      <c r="DJ64" s="32">
        <f ca="1">IFERROR(EXP(-SUM($DG10:DI10))*(1-EXP(-DJ10)),0)</f>
        <v>8.6754272020934768E-3</v>
      </c>
      <c r="DK64" s="32">
        <f ca="1">IFERROR(EXP(-SUM($DG10:DJ10))*(1-EXP(-DK10)),0)</f>
        <v>1.0049057735230987E-2</v>
      </c>
      <c r="DL64" s="32">
        <f ca="1">IFERROR(EXP(-SUM($DG10:DK10))*(1-EXP(-DL10)),0)</f>
        <v>1.0868889351517173E-2</v>
      </c>
      <c r="DM64" s="32">
        <f ca="1">IFERROR(EXP(-SUM($DG10:DL10))*(1-EXP(-DM10)),0)</f>
        <v>1.1165747652577666E-2</v>
      </c>
      <c r="DN64" s="32">
        <f ca="1">IFERROR(EXP(-SUM($DG10:DM10))*(1-EXP(-DN10)),0)</f>
        <v>1.3156319157909433E-2</v>
      </c>
      <c r="DO64" s="32">
        <f ca="1">IFERROR(EXP(-SUM($DG10:DN10))*(1-EXP(-DO10)),0)</f>
        <v>1.2802546108230129E-2</v>
      </c>
      <c r="DP64" s="32">
        <f ca="1">IFERROR(EXP(-SUM($DG10:DO10))*(1-EXP(-DP10)),0)</f>
        <v>1.3966122084333833E-2</v>
      </c>
      <c r="DQ64" s="32">
        <f ca="1">IFERROR(EXP(-SUM($DG10:DP10))*(1-EXP(-DQ10)),0)</f>
        <v>1.6157037787557785E-2</v>
      </c>
      <c r="DR64" s="32">
        <f ca="1">IFERROR(EXP(-SUM($DG10:DQ10))*(1-EXP(-DR10)),0)</f>
        <v>1.7093446179494969E-2</v>
      </c>
      <c r="DS64" s="32">
        <f ca="1">IFERROR(EXP(-SUM($DG10:DR10))*(1-EXP(-DS10)),0)</f>
        <v>1.8706361638741925E-2</v>
      </c>
      <c r="DT64" s="32">
        <f ca="1">IFERROR(EXP(-SUM($DG10:DS10))*(1-EXP(-DT10)),0)</f>
        <v>2.200353165549334E-2</v>
      </c>
      <c r="DU64" s="32">
        <f ca="1">IFERROR(EXP(-SUM($DG10:DT10))*(1-EXP(-DU10)),0)</f>
        <v>2.4935033921380387E-2</v>
      </c>
      <c r="DV64" s="32">
        <f ca="1">IFERROR(EXP(-SUM($DG10:DU10))*(1-EXP(-DV10)),0)</f>
        <v>2.8535768929665216E-2</v>
      </c>
      <c r="DW64" s="32">
        <f ca="1">IFERROR(EXP(-SUM($DG10:DV10))*(1-EXP(-DW10)),0)</f>
        <v>3.136747250895941E-2</v>
      </c>
      <c r="DX64" s="32">
        <f ca="1">IFERROR(EXP(-SUM($DG10:DW10))*(1-EXP(-DX10)),0)</f>
        <v>3.2727099469856934E-2</v>
      </c>
      <c r="DY64" s="32">
        <f ca="1">IFERROR(EXP(-SUM($DG10:DX10))*(1-EXP(-DY10)),0)</f>
        <v>3.6663956337039477E-2</v>
      </c>
      <c r="DZ64" s="32">
        <f ca="1">IFERROR(EXP(-SUM($DG10:DY10))*(1-EXP(-DZ10)),0)</f>
        <v>4.2321702932021782E-2</v>
      </c>
      <c r="EA64" s="32">
        <f ca="1">IFERROR(EXP(-SUM($DG10:DZ10))*(1-EXP(-EA10)),0)</f>
        <v>4.4603761446018859E-2</v>
      </c>
      <c r="EB64" s="32">
        <f ca="1">IFERROR(EXP(-SUM($DG10:EA10))*(1-EXP(-EB10)),0)</f>
        <v>4.8320871143970413E-2</v>
      </c>
      <c r="EC64" s="32">
        <f ca="1">IFERROR(EXP(-SUM($DG10:EB10))*(1-EXP(-EC10)),0)</f>
        <v>5.4709035284223141E-2</v>
      </c>
      <c r="ED64" s="32">
        <f ca="1">IFERROR(EXP(-SUM($DG10:EC10))*(1-EXP(-ED10)),0)</f>
        <v>5.6327174341495659E-2</v>
      </c>
      <c r="EE64" s="32">
        <f ca="1">IFERROR(EXP(-SUM($DG10:ED10))*(1-EXP(-EE10)),0)</f>
        <v>5.4285667023652111E-2</v>
      </c>
      <c r="EF64" s="32">
        <f ca="1">IFERROR(EXP(-SUM($DG10:EE10))*(1-EXP(-EF10)),0)</f>
        <v>5.2511840986316852E-2</v>
      </c>
      <c r="EG64" s="32">
        <f ca="1">IFERROR(EXP(-SUM($DG10:EF10))*(1-EXP(-EG10)),0)</f>
        <v>5.0845801236933968E-2</v>
      </c>
      <c r="EH64" s="32">
        <f ca="1">IFERROR(EXP(-SUM($DG10:EG10))*(1-EXP(-EH10)),0)</f>
        <v>5.0006732774575291E-2</v>
      </c>
      <c r="EI64" s="32">
        <f ca="1">IFERROR(EXP(-SUM($DG10:EH10))*(1-EXP(-EI10)),0)</f>
        <v>4.4873857372387201E-2</v>
      </c>
      <c r="EJ64" s="32">
        <f ca="1">IFERROR(EXP(-SUM($DG10:EI10))*(1-EXP(-EJ10)),0)</f>
        <v>3.9790010382968824E-2</v>
      </c>
      <c r="EK64" s="32">
        <f ca="1">IFERROR(EXP(-SUM($DG10:EJ10))*(1-EXP(-EK10)),0)</f>
        <v>3.3966337806468162E-2</v>
      </c>
      <c r="EL64" s="32">
        <f ca="1">IFERROR(EXP(-SUM($DG10:EK10))*(1-EXP(-EL10)),0)</f>
        <v>2.7771237297414576E-2</v>
      </c>
      <c r="EM64" s="32">
        <f ca="1">IFERROR(EXP(-SUM($DG10:EL10))*(1-EXP(-EM10)),0)</f>
        <v>2.1720488840737424E-2</v>
      </c>
      <c r="EN64" s="32">
        <f ca="1">IFERROR(EXP(-SUM($DG10:EM10))*(1-EXP(-EN10)),0)</f>
        <v>1.6273417377757331E-2</v>
      </c>
      <c r="EO64" s="32">
        <f ca="1">IFERROR(EXP(-SUM($DG10:EN10))*(1-EXP(-EO10)),0)</f>
        <v>1.157273477388956E-2</v>
      </c>
      <c r="EP64" s="32">
        <f ca="1">IFERROR(EXP(-SUM($DG10:EO10))*(1-EXP(-EP10)),0)</f>
        <v>7.7692828348931223E-3</v>
      </c>
      <c r="EQ64" s="32">
        <f ca="1">IFERROR(EXP(-SUM($DG10:EP10))*(1-EXP(-EQ10)),0)</f>
        <v>4.976104518408438E-3</v>
      </c>
      <c r="ER64" s="32">
        <f ca="1">IFERROR(EXP(-SUM($DG10:EQ10))*(1-EXP(-ER10)),0)</f>
        <v>3.00825043382785E-3</v>
      </c>
      <c r="ES64" s="32">
        <f ca="1">IFERROR(EXP(-SUM($DG10:ER10))*(1-EXP(-ES10)),0)</f>
        <v>1.7367546592042201E-3</v>
      </c>
      <c r="ET64" s="32">
        <f ca="1">IFERROR(EXP(-SUM($DG10:ES10))*(1-EXP(-ET10)),0)</f>
        <v>9.0828896133747744E-4</v>
      </c>
      <c r="EU64" s="32">
        <f ca="1">IFERROR(EXP(-SUM($DG10:ET10))*(1-EXP(-EU10)),0)</f>
        <v>4.8692816495890431E-4</v>
      </c>
      <c r="EV64" s="32">
        <f ca="1">IFERROR(EXP(-SUM($DG10:EU10))*(1-EXP(-EV10)),0)</f>
        <v>2.7128419829919504E-4</v>
      </c>
      <c r="EW64" s="32">
        <f ca="1">IFERROR(EXP(-SUM($DG10:EV10))*(1-EXP(-EW10)),0)</f>
        <v>1.1142157200338201E-4</v>
      </c>
      <c r="EX64" s="32">
        <f ca="1">IFERROR(EXP(-SUM($DG10:EW10))*(1-EXP(-EX10)),0)</f>
        <v>0</v>
      </c>
      <c r="EY64" s="32">
        <f ca="1">IFERROR(EXP(-SUM($DG10:EX10))*(1-EXP(-EY10)),0)</f>
        <v>0</v>
      </c>
      <c r="EZ64" s="32">
        <f ca="1">IFERROR(EXP(-SUM($DG10:EY10))*(1-EXP(-EZ10)),0)</f>
        <v>0</v>
      </c>
      <c r="FA64" s="32">
        <f ca="1">IFERROR(EXP(-SUM($DG10:EZ10))*(1-EXP(-FA10)),0)</f>
        <v>0</v>
      </c>
      <c r="FB64" s="32">
        <f ca="1">IFERROR(EXP(-SUM($DG10:FA10))*(1-EXP(-FB10)),0)</f>
        <v>0</v>
      </c>
      <c r="FC64" s="32">
        <f ca="1">IFERROR(EXP(-SUM($DG10:FB10))*(1-EXP(-FC10)),0)</f>
        <v>0</v>
      </c>
      <c r="FD64" s="32">
        <f ca="1">IFERROR(EXP(-SUM($DG10:FC10))*(1-EXP(-FD10)),0)</f>
        <v>0</v>
      </c>
    </row>
    <row r="65" spans="54:160" x14ac:dyDescent="0.25">
      <c r="BB65" s="31">
        <f t="shared" si="107"/>
        <v>68</v>
      </c>
      <c r="BD65" s="32">
        <f t="shared" ca="1" si="108"/>
        <v>7.3392559611296093E-3</v>
      </c>
      <c r="BE65" s="32">
        <f ca="1">EXP(-SUM($BD11:BD11))*(1-EXP(-BE11))</f>
        <v>8.3737562189105923E-3</v>
      </c>
      <c r="BF65" s="32">
        <f ca="1">EXP(-SUM($BD11:BE11))*(1-EXP(-BF11))</f>
        <v>9.0234166446333253E-3</v>
      </c>
      <c r="BG65" s="32">
        <f ca="1">EXP(-SUM($BD11:BF11))*(1-EXP(-BG11))</f>
        <v>1.0377069838033064E-2</v>
      </c>
      <c r="BH65" s="32">
        <f ca="1">EXP(-SUM($BD11:BG11))*(1-EXP(-BH11))</f>
        <v>1.125897885724928E-2</v>
      </c>
      <c r="BI65" s="32">
        <f ca="1">EXP(-SUM($BD11:BH11))*(1-EXP(-BI11))</f>
        <v>1.1579793800341961E-2</v>
      </c>
      <c r="BJ65" s="32">
        <f ca="1">EXP(-SUM($BD11:BI11))*(1-EXP(-BJ11))</f>
        <v>1.3601681030412417E-2</v>
      </c>
      <c r="BK65" s="32">
        <f ca="1">EXP(-SUM($BD11:BJ11))*(1-EXP(-BK11))</f>
        <v>1.3256883633574633E-2</v>
      </c>
      <c r="BL65" s="32">
        <f ca="1">EXP(-SUM($BD11:BK11))*(1-EXP(-BL11))</f>
        <v>1.44695822060893E-2</v>
      </c>
      <c r="BM65" s="32">
        <f ca="1">EXP(-SUM($BD11:BL11))*(1-EXP(-BM11))</f>
        <v>1.6661944052281476E-2</v>
      </c>
      <c r="BN65" s="32">
        <f ca="1">EXP(-SUM($BD11:BM11))*(1-EXP(-BN11))</f>
        <v>1.767887118298295E-2</v>
      </c>
      <c r="BO65" s="32">
        <f ca="1">EXP(-SUM($BD11:BN11))*(1-EXP(-BO11))</f>
        <v>1.9258130789039037E-2</v>
      </c>
      <c r="BP65" s="32">
        <f ca="1">EXP(-SUM($BD11:BO11))*(1-EXP(-BP11))</f>
        <v>2.2640539764170256E-2</v>
      </c>
      <c r="BQ65" s="32">
        <f ca="1">EXP(-SUM($BD11:BP11))*(1-EXP(-BQ11))</f>
        <v>2.5448329706791121E-2</v>
      </c>
      <c r="BR65" s="32">
        <f ca="1">EXP(-SUM($BD11:BQ11))*(1-EXP(-BR11))</f>
        <v>2.9136920833212274E-2</v>
      </c>
      <c r="BS65" s="32">
        <f ca="1">EXP(-SUM($BD11:BR11))*(1-EXP(-BS11))</f>
        <v>3.2021468030049578E-2</v>
      </c>
      <c r="BT65" s="32">
        <f ca="1">EXP(-SUM($BD11:BS11))*(1-EXP(-BT11))</f>
        <v>3.3359787282509566E-2</v>
      </c>
      <c r="BU65" s="32">
        <f ca="1">EXP(-SUM($BD11:BT11))*(1-EXP(-BU11))</f>
        <v>3.7307200837897139E-2</v>
      </c>
      <c r="BV65" s="32">
        <f ca="1">EXP(-SUM($BD11:BU11))*(1-EXP(-BV11))</f>
        <v>4.2845697752405293E-2</v>
      </c>
      <c r="BW65" s="32">
        <f ca="1">EXP(-SUM($BD11:BV11))*(1-EXP(-BW11))</f>
        <v>4.5103659568378592E-2</v>
      </c>
      <c r="BX65" s="32">
        <f ca="1">EXP(-SUM($BD11:BW11))*(1-EXP(-BX11))</f>
        <v>4.8712800628537924E-2</v>
      </c>
      <c r="BY65" s="32">
        <f ca="1">EXP(-SUM($BD11:BX11))*(1-EXP(-BY11))</f>
        <v>5.4889612757401139E-2</v>
      </c>
      <c r="BZ65" s="32">
        <f ca="1">EXP(-SUM($BD11:BY11))*(1-EXP(-BZ11))</f>
        <v>5.6370845936457331E-2</v>
      </c>
      <c r="CA65" s="32">
        <f ca="1">EXP(-SUM($BD11:BZ11))*(1-EXP(-CA11))</f>
        <v>5.4236964736957549E-2</v>
      </c>
      <c r="CB65" s="32">
        <f ca="1">EXP(-SUM($BD11:CA11))*(1-EXP(-CB11))</f>
        <v>5.235905834672442E-2</v>
      </c>
      <c r="CC65" s="32">
        <f ca="1">EXP(-SUM($BD11:CB11))*(1-EXP(-CC11))</f>
        <v>5.0580417158108813E-2</v>
      </c>
      <c r="CD65" s="32">
        <f ca="1">EXP(-SUM($BD11:CC11))*(1-EXP(-CD11))</f>
        <v>4.9600948035781141E-2</v>
      </c>
      <c r="CE65" s="32">
        <f ca="1">EXP(-SUM($BD11:CD11))*(1-EXP(-CE11))</f>
        <v>4.4432219953310412E-2</v>
      </c>
      <c r="CF65" s="32">
        <f ca="1">EXP(-SUM($BD11:CE11))*(1-EXP(-CF11))</f>
        <v>3.932356731054984E-2</v>
      </c>
      <c r="CG65" s="32">
        <f ca="1">EXP(-SUM($BD11:CF11))*(1-EXP(-CG11))</f>
        <v>3.3514377607305343E-2</v>
      </c>
      <c r="CH65" s="32">
        <f ca="1">EXP(-SUM($BD11:CG11))*(1-EXP(-CH11))</f>
        <v>2.7368471418095536E-2</v>
      </c>
      <c r="CI65" s="32">
        <f ca="1">EXP(-SUM($BD11:CH11))*(1-EXP(-CI11))</f>
        <v>2.13874166438251E-2</v>
      </c>
      <c r="CJ65" s="32">
        <f ca="1">EXP(-SUM($BD11:CI11))*(1-EXP(-CJ11))</f>
        <v>1.601473483105452E-2</v>
      </c>
      <c r="CK65" s="32">
        <f ca="1">EXP(-SUM($BD11:CJ11))*(1-EXP(-CK11))</f>
        <v>1.1387437574852463E-2</v>
      </c>
      <c r="CL65" s="32">
        <f ca="1">EXP(-SUM($BD11:CK11))*(1-EXP(-CL11))</f>
        <v>7.6513804101824845E-3</v>
      </c>
      <c r="CM65" s="32">
        <f ca="1">EXP(-SUM($BD11:CL11))*(1-EXP(-CM11))</f>
        <v>4.9049145150346042E-3</v>
      </c>
      <c r="CN65" s="32">
        <f ca="1">EXP(-SUM($BD11:CM11))*(1-EXP(-CN11))</f>
        <v>2.9706681841158273E-3</v>
      </c>
      <c r="CO65" s="32">
        <f ca="1">EXP(-SUM($BD11:CN11))*(1-EXP(-CO11))</f>
        <v>1.7179965438103013E-3</v>
      </c>
      <c r="CP65" s="32">
        <f ca="1">IFERROR(EXP(-SUM($BD11:CO11))*(1-EXP(-CP11)),0)</f>
        <v>9.0221433412250563E-4</v>
      </c>
      <c r="CQ65" s="32">
        <f ca="1">IFERROR(EXP(-SUM($BD11:CP11))*(1-EXP(-CQ11)),0)</f>
        <v>4.8474503841974278E-4</v>
      </c>
      <c r="CR65" s="32">
        <f ca="1">IFERROR(EXP(-SUM($BD11:CQ11))*(1-EXP(-CR11)),0)</f>
        <v>2.6986804809850715E-4</v>
      </c>
      <c r="CS65" s="32">
        <f ca="1">IFERROR(EXP(-SUM($BD11:CR11))*(1-EXP(-CS11)),0)</f>
        <v>1.1207801868203452E-4</v>
      </c>
      <c r="CT65" s="32">
        <f ca="1">IFERROR(EXP(-SUM($BD11:CS11))*(1-EXP(-CT11)),0)</f>
        <v>0</v>
      </c>
      <c r="CU65" s="32">
        <f ca="1">IFERROR(EXP(-SUM($BD11:CT11))*(1-EXP(-CU11)),0)</f>
        <v>0</v>
      </c>
      <c r="CV65" s="32">
        <f ca="1">IFERROR(EXP(-SUM($BD11:CU11))*(1-EXP(-CV11)),0)</f>
        <v>0</v>
      </c>
      <c r="CW65" s="32">
        <f ca="1">IFERROR(EXP(-SUM($BD11:CV11))*(1-EXP(-CW11)),0)</f>
        <v>0</v>
      </c>
      <c r="CX65" s="32">
        <f ca="1">IFERROR(EXP(-SUM($BD11:CW11))*(1-EXP(-CX11)),0)</f>
        <v>0</v>
      </c>
      <c r="CY65" s="32">
        <f ca="1">IFERROR(EXP(-SUM($BD11:CX11))*(1-EXP(-CY11)),0)</f>
        <v>0</v>
      </c>
      <c r="CZ65" s="32">
        <f ca="1">IFERROR(EXP(-SUM($BD11:CY11))*(1-EXP(-CZ11)),0)</f>
        <v>0</v>
      </c>
      <c r="DA65" s="32">
        <f ca="1">IFERROR(EXP(-SUM($BD11:CZ11))*(1-EXP(-DA11)),0)</f>
        <v>0</v>
      </c>
      <c r="DE65" s="31">
        <f t="shared" si="109"/>
        <v>68</v>
      </c>
      <c r="DG65" s="32">
        <f t="shared" ca="1" si="110"/>
        <v>7.2155694980431395E-3</v>
      </c>
      <c r="DH65" s="32">
        <f ca="1">IFERROR(EXP(-SUM($DG11:DG11))*(1-EXP(-DH11)),0)</f>
        <v>8.251690619263707E-3</v>
      </c>
      <c r="DI65" s="32">
        <f ca="1">IFERROR(EXP(-SUM($DG11:DH11))*(1-EXP(-DI11)),0)</f>
        <v>8.8778467426493587E-3</v>
      </c>
      <c r="DJ65" s="32">
        <f ca="1">IFERROR(EXP(-SUM($DG11:DI11))*(1-EXP(-DJ11)),0)</f>
        <v>1.0246539347202507E-2</v>
      </c>
      <c r="DK65" s="32">
        <f ca="1">IFERROR(EXP(-SUM($DG11:DJ11))*(1-EXP(-DK11)),0)</f>
        <v>1.1099917003912234E-2</v>
      </c>
      <c r="DL65" s="32">
        <f ca="1">IFERROR(EXP(-SUM($DG11:DK11))*(1-EXP(-DL11)),0)</f>
        <v>1.1409656200507573E-2</v>
      </c>
      <c r="DM65" s="32">
        <f ca="1">IFERROR(EXP(-SUM($DG11:DL11))*(1-EXP(-DM11)),0)</f>
        <v>1.3422776788461668E-2</v>
      </c>
      <c r="DN65" s="32">
        <f ca="1">IFERROR(EXP(-SUM($DG11:DM11))*(1-EXP(-DN11)),0)</f>
        <v>1.3072192800398817E-2</v>
      </c>
      <c r="DO65" s="32">
        <f ca="1">IFERROR(EXP(-SUM($DG11:DN11))*(1-EXP(-DO11)),0)</f>
        <v>1.4264161275344741E-2</v>
      </c>
      <c r="DP65" s="32">
        <f ca="1">IFERROR(EXP(-SUM($DG11:DO11))*(1-EXP(-DP11)),0)</f>
        <v>1.6463600928795875E-2</v>
      </c>
      <c r="DQ65" s="32">
        <f ca="1">IFERROR(EXP(-SUM($DG11:DP11))*(1-EXP(-DQ11)),0)</f>
        <v>1.7443116844484539E-2</v>
      </c>
      <c r="DR65" s="32">
        <f ca="1">IFERROR(EXP(-SUM($DG11:DQ11))*(1-EXP(-DR11)),0)</f>
        <v>1.9045162588722644E-2</v>
      </c>
      <c r="DS65" s="32">
        <f ca="1">IFERROR(EXP(-SUM($DG11:DR11))*(1-EXP(-DS11)),0)</f>
        <v>2.239615672973538E-2</v>
      </c>
      <c r="DT65" s="32">
        <f ca="1">IFERROR(EXP(-SUM($DG11:DS11))*(1-EXP(-DT11)),0)</f>
        <v>2.5276642331106138E-2</v>
      </c>
      <c r="DU65" s="32">
        <f ca="1">IFERROR(EXP(-SUM($DG11:DT11))*(1-EXP(-DU11)),0)</f>
        <v>2.8933576243099106E-2</v>
      </c>
      <c r="DV65" s="32">
        <f ca="1">IFERROR(EXP(-SUM($DG11:DU11))*(1-EXP(-DV11)),0)</f>
        <v>3.180144221470757E-2</v>
      </c>
      <c r="DW65" s="32">
        <f ca="1">IFERROR(EXP(-SUM($DG11:DV11))*(1-EXP(-DW11)),0)</f>
        <v>3.3155292935418586E-2</v>
      </c>
      <c r="DX65" s="32">
        <f ca="1">IFERROR(EXP(-SUM($DG11:DW11))*(1-EXP(-DX11)),0)</f>
        <v>3.7111163945248299E-2</v>
      </c>
      <c r="DY65" s="32">
        <f ca="1">IFERROR(EXP(-SUM($DG11:DX11))*(1-EXP(-DY11)),0)</f>
        <v>4.2729202228321168E-2</v>
      </c>
      <c r="DZ65" s="32">
        <f ca="1">IFERROR(EXP(-SUM($DG11:DY11))*(1-EXP(-DZ11)),0)</f>
        <v>4.5007220219229635E-2</v>
      </c>
      <c r="EA65" s="32">
        <f ca="1">IFERROR(EXP(-SUM($DG11:DZ11))*(1-EXP(-EA11)),0)</f>
        <v>4.8683349143278501E-2</v>
      </c>
      <c r="EB65" s="32">
        <f ca="1">IFERROR(EXP(-SUM($DG11:EA11))*(1-EXP(-EB11)),0)</f>
        <v>5.4987871236493104E-2</v>
      </c>
      <c r="EC65" s="32">
        <f ca="1">IFERROR(EXP(-SUM($DG11:EB11))*(1-EXP(-EC11)),0)</f>
        <v>5.6543037876720173E-2</v>
      </c>
      <c r="ED65" s="32">
        <f ca="1">IFERROR(EXP(-SUM($DG11:EC11))*(1-EXP(-ED11)),0)</f>
        <v>5.4448220332214192E-2</v>
      </c>
      <c r="EE65" s="32">
        <f ca="1">IFERROR(EXP(-SUM($DG11:ED11))*(1-EXP(-EE11)),0)</f>
        <v>5.26160747144402E-2</v>
      </c>
      <c r="EF65" s="32">
        <f ca="1">IFERROR(EXP(-SUM($DG11:EE11))*(1-EXP(-EF11)),0)</f>
        <v>5.0887731230958556E-2</v>
      </c>
      <c r="EG65" s="32">
        <f ca="1">IFERROR(EXP(-SUM($DG11:EF11))*(1-EXP(-EG11)),0)</f>
        <v>4.9975123083580847E-2</v>
      </c>
      <c r="EH65" s="32">
        <f ca="1">IFERROR(EXP(-SUM($DG11:EG11))*(1-EXP(-EH11)),0)</f>
        <v>4.480645090340233E-2</v>
      </c>
      <c r="EI65" s="32">
        <f ca="1">IFERROR(EXP(-SUM($DG11:EH11))*(1-EXP(-EI11)),0)</f>
        <v>3.9692499059850173E-2</v>
      </c>
      <c r="EJ65" s="32">
        <f ca="1">IFERROR(EXP(-SUM($DG11:EI11))*(1-EXP(-EJ11)),0)</f>
        <v>3.3855946718214826E-2</v>
      </c>
      <c r="EK65" s="32">
        <f ca="1">IFERROR(EXP(-SUM($DG11:EJ11))*(1-EXP(-EK11)),0)</f>
        <v>2.7664187769020125E-2</v>
      </c>
      <c r="EL65" s="32">
        <f ca="1">IFERROR(EXP(-SUM($DG11:EK11))*(1-EXP(-EL11)),0)</f>
        <v>2.1627633635293828E-2</v>
      </c>
      <c r="EM65" s="32">
        <f ca="1">IFERROR(EXP(-SUM($DG11:EL11))*(1-EXP(-EM11)),0)</f>
        <v>1.6199228141842353E-2</v>
      </c>
      <c r="EN65" s="32">
        <f ca="1">IFERROR(EXP(-SUM($DG11:EM11))*(1-EXP(-EN11)),0)</f>
        <v>1.1519301774059344E-2</v>
      </c>
      <c r="EO65" s="32">
        <f ca="1">IFERROR(EXP(-SUM($DG11:EN11))*(1-EXP(-EO11)),0)</f>
        <v>7.7366987430346435E-3</v>
      </c>
      <c r="EP65" s="32">
        <f ca="1">IFERROR(EXP(-SUM($DG11:EO11))*(1-EXP(-EP11)),0)</f>
        <v>4.957424123379111E-3</v>
      </c>
      <c r="EQ65" s="32">
        <f ca="1">IFERROR(EXP(-SUM($DG11:EP11))*(1-EXP(-EQ11)),0)</f>
        <v>2.9997157767169052E-3</v>
      </c>
      <c r="ER65" s="32">
        <f ca="1">IFERROR(EXP(-SUM($DG11:EQ11))*(1-EXP(-ER11)),0)</f>
        <v>1.7333133074329495E-3</v>
      </c>
      <c r="ES65" s="32">
        <f ca="1">IFERROR(EXP(-SUM($DG11:ER11))*(1-EXP(-ES11)),0)</f>
        <v>9.0837321591189142E-4</v>
      </c>
      <c r="ET65" s="32">
        <f ca="1">IFERROR(EXP(-SUM($DG11:ES11))*(1-EXP(-ET11)),0)</f>
        <v>4.8751412354333657E-4</v>
      </c>
      <c r="EU65" s="32">
        <f ca="1">IFERROR(EXP(-SUM($DG11:ET11))*(1-EXP(-EU11)),0)</f>
        <v>2.7151194573398255E-4</v>
      </c>
      <c r="EV65" s="32">
        <f ca="1">IFERROR(EXP(-SUM($DG11:EU11))*(1-EXP(-EV11)),0)</f>
        <v>1.1213801946873614E-4</v>
      </c>
      <c r="EW65" s="32">
        <f ca="1">IFERROR(EXP(-SUM($DG11:EV11))*(1-EXP(-EW11)),0)</f>
        <v>0</v>
      </c>
      <c r="EX65" s="32">
        <f ca="1">IFERROR(EXP(-SUM($DG11:EW11))*(1-EXP(-EX11)),0)</f>
        <v>0</v>
      </c>
      <c r="EY65" s="32">
        <f ca="1">IFERROR(EXP(-SUM($DG11:EX11))*(1-EXP(-EY11)),0)</f>
        <v>0</v>
      </c>
      <c r="EZ65" s="32">
        <f ca="1">IFERROR(EXP(-SUM($DG11:EY11))*(1-EXP(-EZ11)),0)</f>
        <v>0</v>
      </c>
      <c r="FA65" s="32">
        <f ca="1">IFERROR(EXP(-SUM($DG11:EZ11))*(1-EXP(-FA11)),0)</f>
        <v>0</v>
      </c>
      <c r="FB65" s="32">
        <f ca="1">IFERROR(EXP(-SUM($DG11:FA11))*(1-EXP(-FB11)),0)</f>
        <v>0</v>
      </c>
      <c r="FC65" s="32">
        <f ca="1">IFERROR(EXP(-SUM($DG11:FB11))*(1-EXP(-FC11)),0)</f>
        <v>0</v>
      </c>
      <c r="FD65" s="32">
        <f ca="1">IFERROR(EXP(-SUM($DG11:FC11))*(1-EXP(-FD11)),0)</f>
        <v>0</v>
      </c>
    </row>
    <row r="66" spans="54:160" x14ac:dyDescent="0.25">
      <c r="BB66" s="31">
        <f t="shared" si="107"/>
        <v>69</v>
      </c>
      <c r="BD66" s="32">
        <f t="shared" ca="1" si="108"/>
        <v>8.5615135229322181E-3</v>
      </c>
      <c r="BE66" s="32">
        <f ca="1">EXP(-SUM($BD12:BD12))*(1-EXP(-BE12))</f>
        <v>9.2403044005156757E-3</v>
      </c>
      <c r="BF66" s="32">
        <f ca="1">EXP(-SUM($BD12:BE12))*(1-EXP(-BF12))</f>
        <v>1.0588226332914789E-2</v>
      </c>
      <c r="BG66" s="32">
        <f ca="1">EXP(-SUM($BD12:BF12))*(1-EXP(-BG12))</f>
        <v>1.1506103140435403E-2</v>
      </c>
      <c r="BH66" s="32">
        <f ca="1">EXP(-SUM($BD12:BG12))*(1-EXP(-BH12))</f>
        <v>1.1840713482243154E-2</v>
      </c>
      <c r="BI66" s="32">
        <f ca="1">EXP(-SUM($BD12:BH12))*(1-EXP(-BI12))</f>
        <v>1.3886419970768832E-2</v>
      </c>
      <c r="BJ66" s="32">
        <f ca="1">EXP(-SUM($BD12:BI12))*(1-EXP(-BJ12))</f>
        <v>1.3545048635259767E-2</v>
      </c>
      <c r="BK66" s="32">
        <f ca="1">EXP(-SUM($BD12:BJ12))*(1-EXP(-BK12))</f>
        <v>1.4788028685661024E-2</v>
      </c>
      <c r="BL66" s="32">
        <f ca="1">EXP(-SUM($BD12:BK12))*(1-EXP(-BL12))</f>
        <v>1.6989063453756198E-2</v>
      </c>
      <c r="BM66" s="32">
        <f ca="1">EXP(-SUM($BD12:BL12))*(1-EXP(-BM12))</f>
        <v>1.8052032232638238E-2</v>
      </c>
      <c r="BN66" s="32">
        <f ca="1">EXP(-SUM($BD12:BM12))*(1-EXP(-BN12))</f>
        <v>1.9619267444635956E-2</v>
      </c>
      <c r="BO66" s="32">
        <f ca="1">EXP(-SUM($BD12:BN12))*(1-EXP(-BO12))</f>
        <v>2.3058832864931791E-2</v>
      </c>
      <c r="BP66" s="32">
        <f ca="1">EXP(-SUM($BD12:BO12))*(1-EXP(-BP12))</f>
        <v>2.5812777359182516E-2</v>
      </c>
      <c r="BQ66" s="32">
        <f ca="1">EXP(-SUM($BD12:BP12))*(1-EXP(-BQ12))</f>
        <v>2.9561008753828843E-2</v>
      </c>
      <c r="BR66" s="32">
        <f ca="1">EXP(-SUM($BD12:BQ12))*(1-EXP(-BR12))</f>
        <v>3.2483875093102119E-2</v>
      </c>
      <c r="BS66" s="32">
        <f ca="1">EXP(-SUM($BD12:BR12))*(1-EXP(-BS12))</f>
        <v>3.3816117452788209E-2</v>
      </c>
      <c r="BT66" s="32">
        <f ca="1">EXP(-SUM($BD12:BS12))*(1-EXP(-BT12))</f>
        <v>3.7784057171198503E-2</v>
      </c>
      <c r="BU66" s="32">
        <f ca="1">EXP(-SUM($BD12:BT12))*(1-EXP(-BU12))</f>
        <v>4.3282806796908879E-2</v>
      </c>
      <c r="BV66" s="32">
        <f ca="1">EXP(-SUM($BD12:BU12))*(1-EXP(-BV12))</f>
        <v>4.5537083843875718E-2</v>
      </c>
      <c r="BW66" s="32">
        <f ca="1">EXP(-SUM($BD12:BV12))*(1-EXP(-BW12))</f>
        <v>4.9105219369109478E-2</v>
      </c>
      <c r="BX66" s="32">
        <f ca="1">EXP(-SUM($BD12:BW12))*(1-EXP(-BX12))</f>
        <v>5.519932568874273E-2</v>
      </c>
      <c r="BY66" s="32">
        <f ca="1">EXP(-SUM($BD12:BX12))*(1-EXP(-BY12))</f>
        <v>5.6617297868342062E-2</v>
      </c>
      <c r="BZ66" s="32">
        <f ca="1">EXP(-SUM($BD12:BY12))*(1-EXP(-BZ12))</f>
        <v>5.4428349919734414E-2</v>
      </c>
      <c r="CA66" s="32">
        <f ca="1">EXP(-SUM($BD12:BZ12))*(1-EXP(-CA12))</f>
        <v>5.2490693619631816E-2</v>
      </c>
      <c r="CB66" s="32">
        <f ca="1">EXP(-SUM($BD12:CA12))*(1-EXP(-CB12))</f>
        <v>5.0648661000390366E-2</v>
      </c>
      <c r="CC66" s="32">
        <f ca="1">EXP(-SUM($BD12:CB12))*(1-EXP(-CC12))</f>
        <v>4.9595435989615362E-2</v>
      </c>
      <c r="CD66" s="32">
        <f ca="1">EXP(-SUM($BD12:CC12))*(1-EXP(-CD12))</f>
        <v>4.4388525758552295E-2</v>
      </c>
      <c r="CE66" s="32">
        <f ca="1">EXP(-SUM($BD12:CD12))*(1-EXP(-CE12))</f>
        <v>3.9247533171606917E-2</v>
      </c>
      <c r="CF66" s="32">
        <f ca="1">EXP(-SUM($BD12:CE12))*(1-EXP(-CF12))</f>
        <v>3.3422753682200337E-2</v>
      </c>
      <c r="CG66" s="32">
        <f ca="1">EXP(-SUM($BD12:CF12))*(1-EXP(-CG12))</f>
        <v>2.7277087683723569E-2</v>
      </c>
      <c r="CH66" s="32">
        <f ca="1">EXP(-SUM($BD12:CG12))*(1-EXP(-CH12))</f>
        <v>2.1307008946309495E-2</v>
      </c>
      <c r="CI66" s="32">
        <f ca="1">EXP(-SUM($BD12:CH12))*(1-EXP(-CI12))</f>
        <v>1.5949973645448159E-2</v>
      </c>
      <c r="CJ66" s="32">
        <f ca="1">EXP(-SUM($BD12:CI12))*(1-EXP(-CJ12))</f>
        <v>1.134071604068239E-2</v>
      </c>
      <c r="CK66" s="32">
        <f ca="1">EXP(-SUM($BD12:CJ12))*(1-EXP(-CK12))</f>
        <v>7.6232150848555957E-3</v>
      </c>
      <c r="CL66" s="32">
        <f ca="1">EXP(-SUM($BD12:CK12))*(1-EXP(-CL12))</f>
        <v>4.8890053412699993E-3</v>
      </c>
      <c r="CM66" s="32">
        <f ca="1">EXP(-SUM($BD12:CL12))*(1-EXP(-CM12))</f>
        <v>2.9637462663818E-3</v>
      </c>
      <c r="CN66" s="32">
        <f ca="1">EXP(-SUM($BD12:CM12))*(1-EXP(-CN12))</f>
        <v>1.7154538442380888E-3</v>
      </c>
      <c r="CO66" s="32">
        <f ca="1">EXP(-SUM($BD12:CN12))*(1-EXP(-CO12))</f>
        <v>9.0274516033200228E-4</v>
      </c>
      <c r="CP66" s="32">
        <f ca="1">IFERROR(EXP(-SUM($BD12:CO12))*(1-EXP(-CP12)),0)</f>
        <v>4.8556607366062501E-4</v>
      </c>
      <c r="CQ66" s="32">
        <f ca="1">IFERROR(EXP(-SUM($BD12:CP12))*(1-EXP(-CQ12)),0)</f>
        <v>2.7021970902431434E-4</v>
      </c>
      <c r="CR66" s="32">
        <f ca="1">IFERROR(EXP(-SUM($BD12:CQ12))*(1-EXP(-CR12)),0)</f>
        <v>1.1284361696735617E-4</v>
      </c>
      <c r="CS66" s="32">
        <f ca="1">IFERROR(EXP(-SUM($BD12:CR12))*(1-EXP(-CS12)),0)</f>
        <v>0</v>
      </c>
      <c r="CT66" s="32">
        <f ca="1">IFERROR(EXP(-SUM($BD12:CS12))*(1-EXP(-CT12)),0)</f>
        <v>0</v>
      </c>
      <c r="CU66" s="32">
        <f ca="1">IFERROR(EXP(-SUM($BD12:CT12))*(1-EXP(-CU12)),0)</f>
        <v>0</v>
      </c>
      <c r="CV66" s="32">
        <f ca="1">IFERROR(EXP(-SUM($BD12:CU12))*(1-EXP(-CV12)),0)</f>
        <v>0</v>
      </c>
      <c r="CW66" s="32">
        <f ca="1">IFERROR(EXP(-SUM($BD12:CV12))*(1-EXP(-CW12)),0)</f>
        <v>0</v>
      </c>
      <c r="CX66" s="32">
        <f ca="1">IFERROR(EXP(-SUM($BD12:CW12))*(1-EXP(-CX12)),0)</f>
        <v>0</v>
      </c>
      <c r="CY66" s="32">
        <f ca="1">IFERROR(EXP(-SUM($BD12:CX12))*(1-EXP(-CY12)),0)</f>
        <v>0</v>
      </c>
      <c r="CZ66" s="32">
        <f ca="1">IFERROR(EXP(-SUM($BD12:CY12))*(1-EXP(-CZ12)),0)</f>
        <v>0</v>
      </c>
      <c r="DA66" s="32">
        <f ca="1">IFERROR(EXP(-SUM($BD12:CZ12))*(1-EXP(-DA12)),0)</f>
        <v>0</v>
      </c>
      <c r="DE66" s="31">
        <f t="shared" si="109"/>
        <v>69</v>
      </c>
      <c r="DG66" s="32">
        <f t="shared" ca="1" si="110"/>
        <v>8.4356677436845384E-3</v>
      </c>
      <c r="DH66" s="32">
        <f ca="1">IFERROR(EXP(-SUM($DG12:DG12))*(1-EXP(-DH12)),0)</f>
        <v>9.0901314460360982E-3</v>
      </c>
      <c r="DI66" s="32">
        <f ca="1">IFERROR(EXP(-SUM($DG12:DH12))*(1-EXP(-DI12)),0)</f>
        <v>1.0453792899889996E-2</v>
      </c>
      <c r="DJ66" s="32">
        <f ca="1">IFERROR(EXP(-SUM($DG12:DI12))*(1-EXP(-DJ12)),0)</f>
        <v>1.1342222330097908E-2</v>
      </c>
      <c r="DK66" s="32">
        <f ca="1">IFERROR(EXP(-SUM($DG12:DJ12))*(1-EXP(-DK12)),0)</f>
        <v>1.1665409224532125E-2</v>
      </c>
      <c r="DL66" s="32">
        <f ca="1">IFERROR(EXP(-SUM($DG12:DK12))*(1-EXP(-DL12)),0)</f>
        <v>1.3702245316028943E-2</v>
      </c>
      <c r="DM66" s="32">
        <f ca="1">IFERROR(EXP(-SUM($DG12:DL12))*(1-EXP(-DM12)),0)</f>
        <v>1.3354898653124862E-2</v>
      </c>
      <c r="DN66" s="32">
        <f ca="1">IFERROR(EXP(-SUM($DG12:DM12))*(1-EXP(-DN12)),0)</f>
        <v>1.4576563335441725E-2</v>
      </c>
      <c r="DO66" s="32">
        <f ca="1">IFERROR(EXP(-SUM($DG12:DN12))*(1-EXP(-DO12)),0)</f>
        <v>1.6785134450354601E-2</v>
      </c>
      <c r="DP66" s="32">
        <f ca="1">IFERROR(EXP(-SUM($DG12:DO12))*(1-EXP(-DP12)),0)</f>
        <v>1.7809580251005361E-2</v>
      </c>
      <c r="DQ66" s="32">
        <f ca="1">IFERROR(EXP(-SUM($DG12:DP12))*(1-EXP(-DQ12)),0)</f>
        <v>1.9400516142788995E-2</v>
      </c>
      <c r="DR66" s="32">
        <f ca="1">IFERROR(EXP(-SUM($DG12:DQ12))*(1-EXP(-DR12)),0)</f>
        <v>2.280793302256718E-2</v>
      </c>
      <c r="DS66" s="32">
        <f ca="1">IFERROR(EXP(-SUM($DG12:DR12))*(1-EXP(-DS12)),0)</f>
        <v>2.5636482413164331E-2</v>
      </c>
      <c r="DT66" s="32">
        <f ca="1">IFERROR(EXP(-SUM($DG12:DS12))*(1-EXP(-DT12)),0)</f>
        <v>2.9352345207751401E-2</v>
      </c>
      <c r="DU66" s="32">
        <f ca="1">IFERROR(EXP(-SUM($DG12:DT12))*(1-EXP(-DU12)),0)</f>
        <v>3.225821935877389E-2</v>
      </c>
      <c r="DV66" s="32">
        <f ca="1">IFERROR(EXP(-SUM($DG12:DU12))*(1-EXP(-DV12)),0)</f>
        <v>3.3606433499906059E-2</v>
      </c>
      <c r="DW66" s="32">
        <f ca="1">IFERROR(EXP(-SUM($DG12:DV12))*(1-EXP(-DW12)),0)</f>
        <v>3.7583032331976927E-2</v>
      </c>
      <c r="DX66" s="32">
        <f ca="1">IFERROR(EXP(-SUM($DG12:DW12))*(1-EXP(-DX12)),0)</f>
        <v>4.3162478228037544E-2</v>
      </c>
      <c r="DY66" s="32">
        <f ca="1">IFERROR(EXP(-SUM($DG12:DX12))*(1-EXP(-DY12)),0)</f>
        <v>4.5437134327347223E-2</v>
      </c>
      <c r="DZ66" s="32">
        <f ca="1">IFERROR(EXP(-SUM($DG12:DY12))*(1-EXP(-DZ12)),0)</f>
        <v>4.9072959640106849E-2</v>
      </c>
      <c r="EA66" s="32">
        <f ca="1">IFERROR(EXP(-SUM($DG12:DZ12))*(1-EXP(-EA12)),0)</f>
        <v>5.5295440146116821E-2</v>
      </c>
      <c r="EB66" s="32">
        <f ca="1">IFERROR(EXP(-SUM($DG12:EA12))*(1-EXP(-EB12)),0)</f>
        <v>5.6787624850660932E-2</v>
      </c>
      <c r="EC66" s="32">
        <f ca="1">IFERROR(EXP(-SUM($DG12:EB12))*(1-EXP(-EC12)),0)</f>
        <v>5.4637966760206394E-2</v>
      </c>
      <c r="ED66" s="32">
        <f ca="1">IFERROR(EXP(-SUM($DG12:EC12))*(1-EXP(-ED12)),0)</f>
        <v>5.2746176033605853E-2</v>
      </c>
      <c r="EE66" s="32">
        <f ca="1">IFERROR(EXP(-SUM($DG12:ED12))*(1-EXP(-EE12)),0)</f>
        <v>5.0954384427765988E-2</v>
      </c>
      <c r="EF66" s="32">
        <f ca="1">IFERROR(EXP(-SUM($DG12:EE12))*(1-EXP(-EF12)),0)</f>
        <v>4.9967673581981481E-2</v>
      </c>
      <c r="EG66" s="32">
        <f ca="1">IFERROR(EXP(-SUM($DG12:EF12))*(1-EXP(-EG12)),0)</f>
        <v>4.4760730410802405E-2</v>
      </c>
      <c r="EH66" s="32">
        <f ca="1">IFERROR(EXP(-SUM($DG12:EG12))*(1-EXP(-EH12)),0)</f>
        <v>3.9614306848231744E-2</v>
      </c>
      <c r="EI66" s="32">
        <f ca="1">IFERROR(EXP(-SUM($DG12:EH12))*(1-EXP(-EI12)),0)</f>
        <v>3.3762166791188229E-2</v>
      </c>
      <c r="EJ66" s="32">
        <f ca="1">IFERROR(EXP(-SUM($DG12:EI12))*(1-EXP(-EJ12)),0)</f>
        <v>2.7570820728480279E-2</v>
      </c>
      <c r="EK66" s="32">
        <f ca="1">IFERROR(EXP(-SUM($DG12:EJ12))*(1-EXP(-EK12)),0)</f>
        <v>2.1545544912761883E-2</v>
      </c>
      <c r="EL66" s="32">
        <f ca="1">IFERROR(EXP(-SUM($DG12:EK12))*(1-EXP(-EL12)),0)</f>
        <v>1.6133140075525562E-2</v>
      </c>
      <c r="EM66" s="32">
        <f ca="1">IFERROR(EXP(-SUM($DG12:EL12))*(1-EXP(-EM12)),0)</f>
        <v>1.1471630809656111E-2</v>
      </c>
      <c r="EN66" s="32">
        <f ca="1">IFERROR(EXP(-SUM($DG12:EM12))*(1-EXP(-EN12)),0)</f>
        <v>7.7079510357698552E-3</v>
      </c>
      <c r="EO66" s="32">
        <f ca="1">IFERROR(EXP(-SUM($DG12:EN12))*(1-EXP(-EO12)),0)</f>
        <v>4.9411790931490089E-3</v>
      </c>
      <c r="EP66" s="32">
        <f ca="1">IFERROR(EXP(-SUM($DG12:EO12))*(1-EXP(-EP12)),0)</f>
        <v>2.9926318754471704E-3</v>
      </c>
      <c r="EQ66" s="32">
        <f ca="1">IFERROR(EXP(-SUM($DG12:EP12))*(1-EXP(-EQ12)),0)</f>
        <v>1.7306985837076971E-3</v>
      </c>
      <c r="ER66" s="32">
        <f ca="1">IFERROR(EXP(-SUM($DG12:EQ12))*(1-EXP(-ER12)),0)</f>
        <v>9.0888487284350298E-4</v>
      </c>
      <c r="ES66" s="32">
        <f ca="1">IFERROR(EXP(-SUM($DG12:ER12))*(1-EXP(-ES12)),0)</f>
        <v>4.8832901001750638E-4</v>
      </c>
      <c r="ET66" s="32">
        <f ca="1">IFERROR(EXP(-SUM($DG12:ES12))*(1-EXP(-ET12)),0)</f>
        <v>2.7186332260958212E-4</v>
      </c>
      <c r="EU66" s="32">
        <f ca="1">IFERROR(EXP(-SUM($DG12:ET12))*(1-EXP(-EU12)),0)</f>
        <v>1.1290666963016916E-4</v>
      </c>
      <c r="EV66" s="32">
        <f ca="1">IFERROR(EXP(-SUM($DG12:EU12))*(1-EXP(-EV12)),0)</f>
        <v>0</v>
      </c>
      <c r="EW66" s="32">
        <f ca="1">IFERROR(EXP(-SUM($DG12:EV12))*(1-EXP(-EW12)),0)</f>
        <v>0</v>
      </c>
      <c r="EX66" s="32">
        <f ca="1">IFERROR(EXP(-SUM($DG12:EW12))*(1-EXP(-EX12)),0)</f>
        <v>0</v>
      </c>
      <c r="EY66" s="32">
        <f ca="1">IFERROR(EXP(-SUM($DG12:EX12))*(1-EXP(-EY12)),0)</f>
        <v>0</v>
      </c>
      <c r="EZ66" s="32">
        <f ca="1">IFERROR(EXP(-SUM($DG12:EY12))*(1-EXP(-EZ12)),0)</f>
        <v>0</v>
      </c>
      <c r="FA66" s="32">
        <f ca="1">IFERROR(EXP(-SUM($DG12:EZ12))*(1-EXP(-FA12)),0)</f>
        <v>0</v>
      </c>
      <c r="FB66" s="32">
        <f ca="1">IFERROR(EXP(-SUM($DG12:FA12))*(1-EXP(-FB12)),0)</f>
        <v>0</v>
      </c>
      <c r="FC66" s="32">
        <f ca="1">IFERROR(EXP(-SUM($DG12:FB12))*(1-EXP(-FC12)),0)</f>
        <v>0</v>
      </c>
      <c r="FD66" s="32">
        <f ca="1">IFERROR(EXP(-SUM($DG12:FC12))*(1-EXP(-FD12)),0)</f>
        <v>0</v>
      </c>
    </row>
    <row r="67" spans="54:160" x14ac:dyDescent="0.25">
      <c r="BB67" s="31">
        <f t="shared" si="107"/>
        <v>70</v>
      </c>
      <c r="BD67" s="32">
        <f t="shared" ca="1" si="108"/>
        <v>9.4752610588254571E-3</v>
      </c>
      <c r="BE67" s="32">
        <f ca="1">EXP(-SUM($BD13:BD13))*(1-EXP(-BE13))</f>
        <v>1.08183335078174E-2</v>
      </c>
      <c r="BF67" s="32">
        <f ca="1">EXP(-SUM($BD13:BE13))*(1-EXP(-BF13))</f>
        <v>1.1774574421667631E-2</v>
      </c>
      <c r="BG67" s="32">
        <f ca="1">EXP(-SUM($BD13:BF13))*(1-EXP(-BG13))</f>
        <v>1.2123873288565215E-2</v>
      </c>
      <c r="BH67" s="32">
        <f ca="1">EXP(-SUM($BD13:BG13))*(1-EXP(-BH13))</f>
        <v>1.4196234642244754E-2</v>
      </c>
      <c r="BI67" s="32">
        <f ca="1">EXP(-SUM($BD13:BH13))*(1-EXP(-BI13))</f>
        <v>1.3858092962901841E-2</v>
      </c>
      <c r="BJ67" s="32">
        <f ca="1">EXP(-SUM($BD13:BI13))*(1-EXP(-BJ13))</f>
        <v>1.5133756645494784E-2</v>
      </c>
      <c r="BK67" s="32">
        <f ca="1">EXP(-SUM($BD13:BJ13))*(1-EXP(-BK13))</f>
        <v>1.7345775980090111E-2</v>
      </c>
      <c r="BL67" s="32">
        <f ca="1">EXP(-SUM($BD13:BK13))*(1-EXP(-BL13))</f>
        <v>1.8457648592317532E-2</v>
      </c>
      <c r="BM67" s="32">
        <f ca="1">EXP(-SUM($BD13:BL13))*(1-EXP(-BM13))</f>
        <v>2.0013737524062856E-2</v>
      </c>
      <c r="BN67" s="32">
        <f ca="1">EXP(-SUM($BD13:BM13))*(1-EXP(-BN13))</f>
        <v>2.3515956884534815E-2</v>
      </c>
      <c r="BO67" s="32">
        <f ca="1">EXP(-SUM($BD13:BN13))*(1-EXP(-BO13))</f>
        <v>2.6217015004821535E-2</v>
      </c>
      <c r="BP67" s="32">
        <f ca="1">EXP(-SUM($BD13:BO13))*(1-EXP(-BP13))</f>
        <v>3.0030764697441124E-2</v>
      </c>
      <c r="BQ67" s="32">
        <f ca="1">EXP(-SUM($BD13:BP13))*(1-EXP(-BQ13))</f>
        <v>3.2996210310247735E-2</v>
      </c>
      <c r="BR67" s="32">
        <f ca="1">EXP(-SUM($BD13:BQ13))*(1-EXP(-BR13))</f>
        <v>3.4323512529210717E-2</v>
      </c>
      <c r="BS67" s="32">
        <f ca="1">EXP(-SUM($BD13:BR13))*(1-EXP(-BS13))</f>
        <v>3.8316847557705098E-2</v>
      </c>
      <c r="BT67" s="32">
        <f ca="1">EXP(-SUM($BD13:BS13))*(1-EXP(-BT13))</f>
        <v>4.3781110783150591E-2</v>
      </c>
      <c r="BU67" s="32">
        <f ca="1">EXP(-SUM($BD13:BT13))*(1-EXP(-BU13))</f>
        <v>4.6034123893272175E-2</v>
      </c>
      <c r="BV67" s="32">
        <f ca="1">EXP(-SUM($BD13:BU13))*(1-EXP(-BV13))</f>
        <v>4.9564586813634549E-2</v>
      </c>
      <c r="BW67" s="32">
        <f ca="1">EXP(-SUM($BD13:BV13))*(1-EXP(-BW13))</f>
        <v>5.5582117364230056E-2</v>
      </c>
      <c r="BX67" s="32">
        <f ca="1">EXP(-SUM($BD13:BW13))*(1-EXP(-BX13))</f>
        <v>5.6937743786687547E-2</v>
      </c>
      <c r="BY67" s="32">
        <f ca="1">EXP(-SUM($BD13:BX13))*(1-EXP(-BY13))</f>
        <v>5.4690313799509033E-2</v>
      </c>
      <c r="BZ67" s="32">
        <f ca="1">EXP(-SUM($BD13:BY13))*(1-EXP(-BZ13))</f>
        <v>5.268988457226309E-2</v>
      </c>
      <c r="CA67" s="32">
        <f ca="1">EXP(-SUM($BD13:BZ13))*(1-EXP(-CA13))</f>
        <v>5.0781686408439483E-2</v>
      </c>
      <c r="CB67" s="32">
        <f ca="1">EXP(-SUM($BD13:CA13))*(1-EXP(-CB13))</f>
        <v>4.9653106136890113E-2</v>
      </c>
      <c r="CC67" s="32">
        <f ca="1">EXP(-SUM($BD13:CB13))*(1-EXP(-CC13))</f>
        <v>4.4401333705394438E-2</v>
      </c>
      <c r="CD67" s="32">
        <f ca="1">EXP(-SUM($BD13:CC13))*(1-EXP(-CD13))</f>
        <v>3.922149604603796E-2</v>
      </c>
      <c r="CE67" s="32">
        <f ca="1">EXP(-SUM($BD13:CD13))*(1-EXP(-CE13))</f>
        <v>3.3373788889495527E-2</v>
      </c>
      <c r="CF67" s="32">
        <f ca="1">EXP(-SUM($BD13:CE13))*(1-EXP(-CF13))</f>
        <v>2.7220596623782432E-2</v>
      </c>
      <c r="CG67" s="32">
        <f ca="1">EXP(-SUM($BD13:CF13))*(1-EXP(-CG13))</f>
        <v>2.1253909240625334E-2</v>
      </c>
      <c r="CH67" s="32">
        <f ca="1">EXP(-SUM($BD13:CG13))*(1-EXP(-CH13))</f>
        <v>1.5905682811849977E-2</v>
      </c>
      <c r="CI67" s="32">
        <f ca="1">EXP(-SUM($BD13:CH13))*(1-EXP(-CI13))</f>
        <v>1.1308549407588424E-2</v>
      </c>
      <c r="CJ67" s="32">
        <f ca="1">EXP(-SUM($BD13:CI13))*(1-EXP(-CJ13))</f>
        <v>7.6048064525286322E-3</v>
      </c>
      <c r="CK67" s="32">
        <f ca="1">EXP(-SUM($BD13:CJ13))*(1-EXP(-CK13))</f>
        <v>4.8793348925304861E-3</v>
      </c>
      <c r="CL67" s="32">
        <f ca="1">EXP(-SUM($BD13:CK13))*(1-EXP(-CL13))</f>
        <v>2.9605887028518701E-3</v>
      </c>
      <c r="CM67" s="32">
        <f ca="1">EXP(-SUM($BD13:CL13))*(1-EXP(-CM13))</f>
        <v>1.7150811532809359E-3</v>
      </c>
      <c r="CN67" s="32">
        <f ca="1">EXP(-SUM($BD13:CM13))*(1-EXP(-CN13))</f>
        <v>9.044155283790135E-4</v>
      </c>
      <c r="CO67" s="32">
        <f ca="1">EXP(-SUM($BD13:CN13))*(1-EXP(-CO13))</f>
        <v>4.8700054126482752E-4</v>
      </c>
      <c r="CP67" s="32">
        <f ca="1">IFERROR(EXP(-SUM($BD13:CO13))*(1-EXP(-CP13)),0)</f>
        <v>2.7090871592337347E-4</v>
      </c>
      <c r="CQ67" s="32">
        <f ca="1">IFERROR(EXP(-SUM($BD13:CP13))*(1-EXP(-CQ13)),0)</f>
        <v>1.1375224961618164E-4</v>
      </c>
      <c r="CR67" s="32">
        <f ca="1">IFERROR(EXP(-SUM($BD13:CQ13))*(1-EXP(-CR13)),0)</f>
        <v>0</v>
      </c>
      <c r="CS67" s="32">
        <f ca="1">IFERROR(EXP(-SUM($BD13:CR13))*(1-EXP(-CS13)),0)</f>
        <v>0</v>
      </c>
      <c r="CT67" s="32">
        <f ca="1">IFERROR(EXP(-SUM($BD13:CS13))*(1-EXP(-CT13)),0)</f>
        <v>0</v>
      </c>
      <c r="CU67" s="32">
        <f ca="1">IFERROR(EXP(-SUM($BD13:CT13))*(1-EXP(-CU13)),0)</f>
        <v>0</v>
      </c>
      <c r="CV67" s="32">
        <f ca="1">IFERROR(EXP(-SUM($BD13:CU13))*(1-EXP(-CV13)),0)</f>
        <v>0</v>
      </c>
      <c r="CW67" s="32">
        <f ca="1">IFERROR(EXP(-SUM($BD13:CV13))*(1-EXP(-CW13)),0)</f>
        <v>0</v>
      </c>
      <c r="CX67" s="32">
        <f ca="1">IFERROR(EXP(-SUM($BD13:CW13))*(1-EXP(-CX13)),0)</f>
        <v>0</v>
      </c>
      <c r="CY67" s="32">
        <f ca="1">IFERROR(EXP(-SUM($BD13:CX13))*(1-EXP(-CY13)),0)</f>
        <v>0</v>
      </c>
      <c r="CZ67" s="32">
        <f ca="1">IFERROR(EXP(-SUM($BD13:CY13))*(1-EXP(-CZ13)),0)</f>
        <v>0</v>
      </c>
      <c r="DA67" s="32">
        <f ca="1">IFERROR(EXP(-SUM($BD13:CZ13))*(1-EXP(-DA13)),0)</f>
        <v>0</v>
      </c>
      <c r="DE67" s="31">
        <f t="shared" si="109"/>
        <v>70</v>
      </c>
      <c r="DG67" s="32">
        <f t="shared" ca="1" si="110"/>
        <v>9.3200985502890354E-3</v>
      </c>
      <c r="DH67" s="32">
        <f ca="1">IFERROR(EXP(-SUM($DG13:DG13))*(1-EXP(-DH13)),0)</f>
        <v>1.0679660389762058E-2</v>
      </c>
      <c r="DI67" s="32">
        <f ca="1">IFERROR(EXP(-SUM($DG13:DH13))*(1-EXP(-DI13)),0)</f>
        <v>1.1605463472898519E-2</v>
      </c>
      <c r="DJ67" s="32">
        <f ca="1">IFERROR(EXP(-SUM($DG13:DI13))*(1-EXP(-DJ13)),0)</f>
        <v>1.1942963324247583E-2</v>
      </c>
      <c r="DK67" s="32">
        <f ca="1">IFERROR(EXP(-SUM($DG13:DJ13))*(1-EXP(-DK13)),0)</f>
        <v>1.4006335400708725E-2</v>
      </c>
      <c r="DL67" s="32">
        <f ca="1">IFERROR(EXP(-SUM($DG13:DK13))*(1-EXP(-DL13)),0)</f>
        <v>1.3662016171462258E-2</v>
      </c>
      <c r="DM67" s="32">
        <f ca="1">IFERROR(EXP(-SUM($DG13:DL13))*(1-EXP(-DM13)),0)</f>
        <v>1.4915729908981171E-2</v>
      </c>
      <c r="DN67" s="32">
        <f ca="1">IFERROR(EXP(-SUM($DG13:DM13))*(1-EXP(-DN13)),0)</f>
        <v>1.7135771593983971E-2</v>
      </c>
      <c r="DO67" s="32">
        <f ca="1">IFERROR(EXP(-SUM($DG13:DN13))*(1-EXP(-DO13)),0)</f>
        <v>1.8207919582367137E-2</v>
      </c>
      <c r="DP67" s="32">
        <f ca="1">IFERROR(EXP(-SUM($DG13:DO13))*(1-EXP(-DP13)),0)</f>
        <v>1.9788688569424173E-2</v>
      </c>
      <c r="DQ67" s="32">
        <f ca="1">IFERROR(EXP(-SUM($DG13:DP13))*(1-EXP(-DQ13)),0)</f>
        <v>2.325795617120735E-2</v>
      </c>
      <c r="DR67" s="32">
        <f ca="1">IFERROR(EXP(-SUM($DG13:DQ13))*(1-EXP(-DR13)),0)</f>
        <v>2.6035682204454715E-2</v>
      </c>
      <c r="DS67" s="32">
        <f ca="1">IFERROR(EXP(-SUM($DG13:DR13))*(1-EXP(-DS13)),0)</f>
        <v>2.9816281248945236E-2</v>
      </c>
      <c r="DT67" s="32">
        <f ca="1">IFERROR(EXP(-SUM($DG13:DS13))*(1-EXP(-DT13)),0)</f>
        <v>3.2764387842687891E-2</v>
      </c>
      <c r="DU67" s="32">
        <f ca="1">IFERROR(EXP(-SUM($DG13:DT13))*(1-EXP(-DU13)),0)</f>
        <v>3.4108134709344255E-2</v>
      </c>
      <c r="DV67" s="32">
        <f ca="1">IFERROR(EXP(-SUM($DG13:DU13))*(1-EXP(-DV13)),0)</f>
        <v>3.8110339356966706E-2</v>
      </c>
      <c r="DW67" s="32">
        <f ca="1">IFERROR(EXP(-SUM($DG13:DV13))*(1-EXP(-DW13)),0)</f>
        <v>4.3656573138196424E-2</v>
      </c>
      <c r="DX67" s="32">
        <f ca="1">IFERROR(EXP(-SUM($DG13:DW13))*(1-EXP(-DX13)),0)</f>
        <v>4.5930316872895574E-2</v>
      </c>
      <c r="DY67" s="32">
        <f ca="1">IFERROR(EXP(-SUM($DG13:DX13))*(1-EXP(-DY13)),0)</f>
        <v>4.9529264839816456E-2</v>
      </c>
      <c r="DZ67" s="32">
        <f ca="1">IFERROR(EXP(-SUM($DG13:DY13))*(1-EXP(-DZ13)),0)</f>
        <v>5.5675996485556552E-2</v>
      </c>
      <c r="EA67" s="32">
        <f ca="1">IFERROR(EXP(-SUM($DG13:DZ13))*(1-EXP(-EA13)),0)</f>
        <v>5.7106213487357518E-2</v>
      </c>
      <c r="EB67" s="32">
        <f ca="1">IFERROR(EXP(-SUM($DG13:EA13))*(1-EXP(-EB13)),0)</f>
        <v>5.4898362996919373E-2</v>
      </c>
      <c r="EC67" s="32">
        <f ca="1">IFERROR(EXP(-SUM($DG13:EB13))*(1-EXP(-EC13)),0)</f>
        <v>5.2943974170449895E-2</v>
      </c>
      <c r="ED67" s="32">
        <f ca="1">IFERROR(EXP(-SUM($DG13:EC13))*(1-EXP(-ED13)),0)</f>
        <v>5.1086034777974972E-2</v>
      </c>
      <c r="EE67" s="32">
        <f ca="1">IFERROR(EXP(-SUM($DG13:ED13))*(1-EXP(-EE13)),0)</f>
        <v>5.0023714699482275E-2</v>
      </c>
      <c r="EF67" s="32">
        <f ca="1">IFERROR(EXP(-SUM($DG13:EE13))*(1-EXP(-EF13)),0)</f>
        <v>4.4771840476236148E-2</v>
      </c>
      <c r="EG67" s="32">
        <f ca="1">IFERROR(EXP(-SUM($DG13:EF13))*(1-EXP(-EG13)),0)</f>
        <v>3.9586453125364636E-2</v>
      </c>
      <c r="EH67" s="32">
        <f ca="1">IFERROR(EXP(-SUM($DG13:EG13))*(1-EXP(-EH13)),0)</f>
        <v>3.3711374067152883E-2</v>
      </c>
      <c r="EI67" s="32">
        <f ca="1">IFERROR(EXP(-SUM($DG13:EH13))*(1-EXP(-EI13)),0)</f>
        <v>2.7512637501746293E-2</v>
      </c>
      <c r="EJ67" s="32">
        <f ca="1">IFERROR(EXP(-SUM($DG13:EI13))*(1-EXP(-EJ13)),0)</f>
        <v>2.149100447171548E-2</v>
      </c>
      <c r="EK67" s="32">
        <f ca="1">IFERROR(EXP(-SUM($DG13:EJ13))*(1-EXP(-EK13)),0)</f>
        <v>1.6087708781735984E-2</v>
      </c>
      <c r="EL67" s="32">
        <f ca="1">IFERROR(EXP(-SUM($DG13:EK13))*(1-EXP(-EL13)),0)</f>
        <v>1.1438648181774716E-2</v>
      </c>
      <c r="EM67" s="32">
        <f ca="1">IFERROR(EXP(-SUM($DG13:EL13))*(1-EXP(-EM13)),0)</f>
        <v>7.689044947149044E-3</v>
      </c>
      <c r="EN67" s="32">
        <f ca="1">IFERROR(EXP(-SUM($DG13:EM13))*(1-EXP(-EN13)),0)</f>
        <v>4.9312240829407043E-3</v>
      </c>
      <c r="EO67" s="32">
        <f ca="1">IFERROR(EXP(-SUM($DG13:EN13))*(1-EXP(-EO13)),0)</f>
        <v>2.9893395372546415E-3</v>
      </c>
      <c r="EP67" s="32">
        <f ca="1">IFERROR(EXP(-SUM($DG13:EO13))*(1-EXP(-EP13)),0)</f>
        <v>1.7302675532939048E-3</v>
      </c>
      <c r="EQ67" s="32">
        <f ca="1">IFERROR(EXP(-SUM($DG13:EP13))*(1-EXP(-EQ13)),0)</f>
        <v>9.1054076742549668E-4</v>
      </c>
      <c r="ER67" s="32">
        <f ca="1">IFERROR(EXP(-SUM($DG13:EQ13))*(1-EXP(-ER13)),0)</f>
        <v>4.8975915327436324E-4</v>
      </c>
      <c r="ES67" s="32">
        <f ca="1">IFERROR(EXP(-SUM($DG13:ER13))*(1-EXP(-ES13)),0)</f>
        <v>2.7255317673262878E-4</v>
      </c>
      <c r="ET67" s="32">
        <f ca="1">IFERROR(EXP(-SUM($DG13:ES13))*(1-EXP(-ET13)),0)</f>
        <v>1.1381807192933319E-4</v>
      </c>
      <c r="EU67" s="32">
        <f ca="1">IFERROR(EXP(-SUM($DG13:ET13))*(1-EXP(-EU13)),0)</f>
        <v>0</v>
      </c>
      <c r="EV67" s="32">
        <f ca="1">IFERROR(EXP(-SUM($DG13:EU13))*(1-EXP(-EV13)),0)</f>
        <v>0</v>
      </c>
      <c r="EW67" s="32">
        <f ca="1">IFERROR(EXP(-SUM($DG13:EV13))*(1-EXP(-EW13)),0)</f>
        <v>0</v>
      </c>
      <c r="EX67" s="32">
        <f ca="1">IFERROR(EXP(-SUM($DG13:EW13))*(1-EXP(-EX13)),0)</f>
        <v>0</v>
      </c>
      <c r="EY67" s="32">
        <f ca="1">IFERROR(EXP(-SUM($DG13:EX13))*(1-EXP(-EY13)),0)</f>
        <v>0</v>
      </c>
      <c r="EZ67" s="32">
        <f ca="1">IFERROR(EXP(-SUM($DG13:EY13))*(1-EXP(-EZ13)),0)</f>
        <v>0</v>
      </c>
      <c r="FA67" s="32">
        <f ca="1">IFERROR(EXP(-SUM($DG13:EZ13))*(1-EXP(-FA13)),0)</f>
        <v>0</v>
      </c>
      <c r="FB67" s="32">
        <f ca="1">IFERROR(EXP(-SUM($DG13:FA13))*(1-EXP(-FB13)),0)</f>
        <v>0</v>
      </c>
      <c r="FC67" s="32">
        <f ca="1">IFERROR(EXP(-SUM($DG13:FB13))*(1-EXP(-FC13)),0)</f>
        <v>0</v>
      </c>
      <c r="FD67" s="32">
        <f ca="1">IFERROR(EXP(-SUM($DG13:FC13))*(1-EXP(-FD13)),0)</f>
        <v>0</v>
      </c>
    </row>
    <row r="68" spans="54:160" x14ac:dyDescent="0.25">
      <c r="BB68" s="31">
        <f t="shared" si="107"/>
        <v>71</v>
      </c>
      <c r="BD68" s="32">
        <f t="shared" ca="1" si="108"/>
        <v>1.1065360774103472E-2</v>
      </c>
      <c r="BE68" s="32">
        <f ca="1">EXP(-SUM($BD14:BD14))*(1-EXP(-BE14))</f>
        <v>1.2062275640202673E-2</v>
      </c>
      <c r="BF68" s="32">
        <f ca="1">EXP(-SUM($BD14:BE14))*(1-EXP(-BF14))</f>
        <v>1.2427126878399598E-2</v>
      </c>
      <c r="BG68" s="32">
        <f ca="1">EXP(-SUM($BD14:BF14))*(1-EXP(-BG14))</f>
        <v>1.4528492169983739E-2</v>
      </c>
      <c r="BH68" s="32">
        <f ca="1">EXP(-SUM($BD14:BG14))*(1-EXP(-BH14))</f>
        <v>1.4193498811696332E-2</v>
      </c>
      <c r="BI68" s="32">
        <f ca="1">EXP(-SUM($BD14:BH14))*(1-EXP(-BI14))</f>
        <v>1.5504032446462243E-2</v>
      </c>
      <c r="BJ68" s="32">
        <f ca="1">EXP(-SUM($BD14:BI14))*(1-EXP(-BJ14))</f>
        <v>1.7728738061204841E-2</v>
      </c>
      <c r="BK68" s="32">
        <f ca="1">EXP(-SUM($BD14:BJ14))*(1-EXP(-BK14))</f>
        <v>1.889228945516104E-2</v>
      </c>
      <c r="BL68" s="32">
        <f ca="1">EXP(-SUM($BD14:BK14))*(1-EXP(-BL14))</f>
        <v>2.0437585219832636E-2</v>
      </c>
      <c r="BM68" s="32">
        <f ca="1">EXP(-SUM($BD14:BL14))*(1-EXP(-BM14))</f>
        <v>2.4007225021505221E-2</v>
      </c>
      <c r="BN68" s="32">
        <f ca="1">EXP(-SUM($BD14:BM14))*(1-EXP(-BN14))</f>
        <v>2.6655324150096305E-2</v>
      </c>
      <c r="BO68" s="32">
        <f ca="1">EXP(-SUM($BD14:BN14))*(1-EXP(-BO14))</f>
        <v>3.0539662001022528E-2</v>
      </c>
      <c r="BP68" s="32">
        <f ca="1">EXP(-SUM($BD14:BO14))*(1-EXP(-BP14))</f>
        <v>3.3551277480727199E-2</v>
      </c>
      <c r="BQ68" s="32">
        <f ca="1">EXP(-SUM($BD14:BP14))*(1-EXP(-BQ14))</f>
        <v>3.4874366375149193E-2</v>
      </c>
      <c r="BR68" s="32">
        <f ca="1">EXP(-SUM($BD14:BQ14))*(1-EXP(-BR14))</f>
        <v>3.8896927125100345E-2</v>
      </c>
      <c r="BS68" s="32">
        <f ca="1">EXP(-SUM($BD14:BR14))*(1-EXP(-BS14))</f>
        <v>4.4330268740473647E-2</v>
      </c>
      <c r="BT68" s="32">
        <f ca="1">EXP(-SUM($BD14:BS14))*(1-EXP(-BT14))</f>
        <v>4.6583791204453641E-2</v>
      </c>
      <c r="BU68" s="32">
        <f ca="1">EXP(-SUM($BD14:BT14))*(1-EXP(-BU14))</f>
        <v>5.007876814630887E-2</v>
      </c>
      <c r="BV68" s="32">
        <f ca="1">EXP(-SUM($BD14:BU14))*(1-EXP(-BV14))</f>
        <v>5.6023873789455905E-2</v>
      </c>
      <c r="BW68" s="32">
        <f ca="1">EXP(-SUM($BD14:BV14))*(1-EXP(-BW14))</f>
        <v>5.7317457511713632E-2</v>
      </c>
      <c r="BX68" s="32">
        <f ca="1">EXP(-SUM($BD14:BW14))*(1-EXP(-BX14))</f>
        <v>5.5008541799939872E-2</v>
      </c>
      <c r="BY68" s="32">
        <f ca="1">EXP(-SUM($BD14:BX14))*(1-EXP(-BY14))</f>
        <v>5.2942646153230473E-2</v>
      </c>
      <c r="BZ68" s="32">
        <f ca="1">EXP(-SUM($BD14:BY14))*(1-EXP(-BZ14))</f>
        <v>5.0965802462369633E-2</v>
      </c>
      <c r="CA68" s="32">
        <f ca="1">EXP(-SUM($BD14:BZ14))*(1-EXP(-CA14))</f>
        <v>4.976031381372565E-2</v>
      </c>
      <c r="CB68" s="32">
        <f ca="1">EXP(-SUM($BD14:CA14))*(1-EXP(-CB14))</f>
        <v>4.4458304808603584E-2</v>
      </c>
      <c r="CC68" s="32">
        <f ca="1">EXP(-SUM($BD14:CB14))*(1-EXP(-CC14))</f>
        <v>3.9234424160188769E-2</v>
      </c>
      <c r="CD68" s="32">
        <f ca="1">EXP(-SUM($BD14:CC14))*(1-EXP(-CD14))</f>
        <v>3.3358001275561121E-2</v>
      </c>
      <c r="CE68" s="32">
        <f ca="1">EXP(-SUM($BD14:CD14))*(1-EXP(-CE14))</f>
        <v>2.7191205760973169E-2</v>
      </c>
      <c r="CF68" s="32">
        <f ca="1">EXP(-SUM($BD14:CE14))*(1-EXP(-CF14))</f>
        <v>2.1222001181265611E-2</v>
      </c>
      <c r="CG68" s="32">
        <f ca="1">EXP(-SUM($BD14:CF14))*(1-EXP(-CG14))</f>
        <v>1.5877268877255622E-2</v>
      </c>
      <c r="CH68" s="32">
        <f ca="1">EXP(-SUM($BD14:CG14))*(1-EXP(-CH14))</f>
        <v>1.1287669475696496E-2</v>
      </c>
      <c r="CI68" s="32">
        <f ca="1">EXP(-SUM($BD14:CH14))*(1-EXP(-CI14))</f>
        <v>7.5939682259679774E-3</v>
      </c>
      <c r="CJ68" s="32">
        <f ca="1">EXP(-SUM($BD14:CI14))*(1-EXP(-CJ14))</f>
        <v>4.8745080688864066E-3</v>
      </c>
      <c r="CK68" s="32">
        <f ca="1">EXP(-SUM($BD14:CJ14))*(1-EXP(-CK14))</f>
        <v>2.9603586210370882E-3</v>
      </c>
      <c r="CL68" s="32">
        <f ca="1">EXP(-SUM($BD14:CK14))*(1-EXP(-CL14))</f>
        <v>1.7163988177725617E-3</v>
      </c>
      <c r="CM68" s="32">
        <f ca="1">EXP(-SUM($BD14:CL14))*(1-EXP(-CM14))</f>
        <v>9.069790607885885E-4</v>
      </c>
      <c r="CN68" s="32">
        <f ca="1">EXP(-SUM($BD14:CM14))*(1-EXP(-CN14))</f>
        <v>4.8891764888864394E-4</v>
      </c>
      <c r="CO68" s="32">
        <f ca="1">EXP(-SUM($BD14:CN14))*(1-EXP(-CO14))</f>
        <v>2.7186191398555893E-4</v>
      </c>
      <c r="CP68" s="32">
        <f ca="1">IFERROR(EXP(-SUM($BD14:CO14))*(1-EXP(-CP14)),0)</f>
        <v>1.1477532922259867E-4</v>
      </c>
      <c r="CQ68" s="32">
        <f ca="1">IFERROR(EXP(-SUM($BD14:CP14))*(1-EXP(-CQ14)),0)</f>
        <v>0</v>
      </c>
      <c r="CR68" s="32">
        <f ca="1">IFERROR(EXP(-SUM($BD14:CQ14))*(1-EXP(-CR14)),0)</f>
        <v>0</v>
      </c>
      <c r="CS68" s="32">
        <f ca="1">IFERROR(EXP(-SUM($BD14:CR14))*(1-EXP(-CS14)),0)</f>
        <v>0</v>
      </c>
      <c r="CT68" s="32">
        <f ca="1">IFERROR(EXP(-SUM($BD14:CS14))*(1-EXP(-CT14)),0)</f>
        <v>0</v>
      </c>
      <c r="CU68" s="32">
        <f ca="1">IFERROR(EXP(-SUM($BD14:CT14))*(1-EXP(-CU14)),0)</f>
        <v>0</v>
      </c>
      <c r="CV68" s="32">
        <f ca="1">IFERROR(EXP(-SUM($BD14:CU14))*(1-EXP(-CV14)),0)</f>
        <v>0</v>
      </c>
      <c r="CW68" s="32">
        <f ca="1">IFERROR(EXP(-SUM($BD14:CV14))*(1-EXP(-CW14)),0)</f>
        <v>0</v>
      </c>
      <c r="CX68" s="32">
        <f ca="1">IFERROR(EXP(-SUM($BD14:CW14))*(1-EXP(-CX14)),0)</f>
        <v>0</v>
      </c>
      <c r="CY68" s="32">
        <f ca="1">IFERROR(EXP(-SUM($BD14:CX14))*(1-EXP(-CY14)),0)</f>
        <v>0</v>
      </c>
      <c r="CZ68" s="32">
        <f ca="1">IFERROR(EXP(-SUM($BD14:CY14))*(1-EXP(-CZ14)),0)</f>
        <v>0</v>
      </c>
      <c r="DA68" s="32">
        <f ca="1">IFERROR(EXP(-SUM($BD14:CZ14))*(1-EXP(-DA14)),0)</f>
        <v>0</v>
      </c>
      <c r="DE68" s="31">
        <f t="shared" si="109"/>
        <v>71</v>
      </c>
      <c r="DG68" s="32">
        <f t="shared" ca="1" si="110"/>
        <v>1.0921820609328448E-2</v>
      </c>
      <c r="DH68" s="32">
        <f ca="1">IFERROR(EXP(-SUM($DG14:DG14))*(1-EXP(-DH14)),0)</f>
        <v>1.1887208828579195E-2</v>
      </c>
      <c r="DI68" s="32">
        <f ca="1">IFERROR(EXP(-SUM($DG14:DH14))*(1-EXP(-DI14)),0)</f>
        <v>1.2239849053669353E-2</v>
      </c>
      <c r="DJ68" s="32">
        <f ca="1">IFERROR(EXP(-SUM($DG14:DI14))*(1-EXP(-DJ14)),0)</f>
        <v>1.4332034409781504E-2</v>
      </c>
      <c r="DK68" s="32">
        <f ca="1">IFERROR(EXP(-SUM($DG14:DJ14))*(1-EXP(-DK14)),0)</f>
        <v>1.3990658100791612E-2</v>
      </c>
      <c r="DL68" s="32">
        <f ca="1">IFERROR(EXP(-SUM($DG14:DK14))*(1-EXP(-DL14)),0)</f>
        <v>1.5278524655196473E-2</v>
      </c>
      <c r="DM68" s="32">
        <f ca="1">IFERROR(EXP(-SUM($DG14:DL14))*(1-EXP(-DM14)),0)</f>
        <v>1.7511703946568716E-2</v>
      </c>
      <c r="DN68" s="32">
        <f ca="1">IFERROR(EXP(-SUM($DG14:DM14))*(1-EXP(-DN14)),0)</f>
        <v>1.8634212621532212E-2</v>
      </c>
      <c r="DO68" s="32">
        <f ca="1">IFERROR(EXP(-SUM($DG14:DN14))*(1-EXP(-DO14)),0)</f>
        <v>2.0205186945110146E-2</v>
      </c>
      <c r="DP68" s="32">
        <f ca="1">IFERROR(EXP(-SUM($DG14:DO14))*(1-EXP(-DP14)),0)</f>
        <v>2.3740908187383888E-2</v>
      </c>
      <c r="DQ68" s="32">
        <f ca="1">IFERROR(EXP(-SUM($DG14:DP14))*(1-EXP(-DQ14)),0)</f>
        <v>2.6467804360793979E-2</v>
      </c>
      <c r="DR68" s="32">
        <f ca="1">IFERROR(EXP(-SUM($DG14:DQ14))*(1-EXP(-DR14)),0)</f>
        <v>3.0318036003363868E-2</v>
      </c>
      <c r="DS68" s="32">
        <f ca="1">IFERROR(EXP(-SUM($DG14:DR14))*(1-EXP(-DS14)),0)</f>
        <v>3.3311848773730952E-2</v>
      </c>
      <c r="DT68" s="32">
        <f ca="1">IFERROR(EXP(-SUM($DG14:DS14))*(1-EXP(-DT14)),0)</f>
        <v>3.4651847833604824E-2</v>
      </c>
      <c r="DU68" s="32">
        <f ca="1">IFERROR(EXP(-SUM($DG14:DT14))*(1-EXP(-DU14)),0)</f>
        <v>3.8683382707497091E-2</v>
      </c>
      <c r="DV68" s="32">
        <f ca="1">IFERROR(EXP(-SUM($DG14:DU14))*(1-EXP(-DV14)),0)</f>
        <v>4.419991653106068E-2</v>
      </c>
      <c r="DW68" s="32">
        <f ca="1">IFERROR(EXP(-SUM($DG14:DV14))*(1-EXP(-DW14)),0)</f>
        <v>4.6474481740335478E-2</v>
      </c>
      <c r="DX68" s="32">
        <f ca="1">IFERROR(EXP(-SUM($DG14:DW14))*(1-EXP(-DX14)),0)</f>
        <v>5.0038716717582261E-2</v>
      </c>
      <c r="DY68" s="32">
        <f ca="1">IFERROR(EXP(-SUM($DG14:DX14))*(1-EXP(-DY14)),0)</f>
        <v>5.6113810366457663E-2</v>
      </c>
      <c r="DZ68" s="32">
        <f ca="1">IFERROR(EXP(-SUM($DG14:DY14))*(1-EXP(-DZ14)),0)</f>
        <v>5.7482404576337368E-2</v>
      </c>
      <c r="EA68" s="32">
        <f ca="1">IFERROR(EXP(-SUM($DG14:DZ14))*(1-EXP(-EA14)),0)</f>
        <v>5.5213475897603989E-2</v>
      </c>
      <c r="EB68" s="32">
        <f ca="1">IFERROR(EXP(-SUM($DG14:EA14))*(1-EXP(-EB14)),0)</f>
        <v>5.3193910763486993E-2</v>
      </c>
      <c r="EC68" s="32">
        <f ca="1">IFERROR(EXP(-SUM($DG14:EB14))*(1-EXP(-EC14)),0)</f>
        <v>5.1267458965964623E-2</v>
      </c>
      <c r="ED68" s="32">
        <f ca="1">IFERROR(EXP(-SUM($DG14:EC14))*(1-EXP(-ED14)),0)</f>
        <v>5.0128082807873134E-2</v>
      </c>
      <c r="EE68" s="32">
        <f ca="1">IFERROR(EXP(-SUM($DG14:ED14))*(1-EXP(-EE14)),0)</f>
        <v>4.4826072444043581E-2</v>
      </c>
      <c r="EF68" s="32">
        <f ca="1">IFERROR(EXP(-SUM($DG14:EE14))*(1-EXP(-EF14)),0)</f>
        <v>3.9596684973223321E-2</v>
      </c>
      <c r="EG68" s="32">
        <f ca="1">IFERROR(EXP(-SUM($DG14:EF14))*(1-EXP(-EG14)),0)</f>
        <v>3.3693039232084783E-2</v>
      </c>
      <c r="EH68" s="32">
        <f ca="1">IFERROR(EXP(-SUM($DG14:EG14))*(1-EXP(-EH14)),0)</f>
        <v>2.7480986141628336E-2</v>
      </c>
      <c r="EI68" s="32">
        <f ca="1">IFERROR(EXP(-SUM($DG14:EH14))*(1-EXP(-EI14)),0)</f>
        <v>2.1457222020870265E-2</v>
      </c>
      <c r="EJ68" s="32">
        <f ca="1">IFERROR(EXP(-SUM($DG14:EI14))*(1-EXP(-EJ14)),0)</f>
        <v>1.6057834990423792E-2</v>
      </c>
      <c r="EK68" s="32">
        <f ca="1">IFERROR(EXP(-SUM($DG14:EJ14))*(1-EXP(-EK14)),0)</f>
        <v>1.1416725865602053E-2</v>
      </c>
      <c r="EL68" s="32">
        <f ca="1">IFERROR(EXP(-SUM($DG14:EK14))*(1-EXP(-EL14)),0)</f>
        <v>7.6775532740937132E-3</v>
      </c>
      <c r="EM68" s="32">
        <f ca="1">IFERROR(EXP(-SUM($DG14:EL14))*(1-EXP(-EM14)),0)</f>
        <v>4.9260101244379545E-3</v>
      </c>
      <c r="EN68" s="32">
        <f ca="1">IFERROR(EXP(-SUM($DG14:EM14))*(1-EXP(-EN14)),0)</f>
        <v>2.9889093996951599E-3</v>
      </c>
      <c r="EO68" s="32">
        <f ca="1">IFERROR(EXP(-SUM($DG14:EN14))*(1-EXP(-EO14)),0)</f>
        <v>1.7314874488791462E-3</v>
      </c>
      <c r="EP68" s="32">
        <f ca="1">IFERROR(EXP(-SUM($DG14:EO14))*(1-EXP(-EP14)),0)</f>
        <v>9.1306707730065626E-4</v>
      </c>
      <c r="EQ68" s="32">
        <f ca="1">IFERROR(EXP(-SUM($DG14:EP14))*(1-EXP(-EQ14)),0)</f>
        <v>4.9165913996798195E-4</v>
      </c>
      <c r="ER68" s="32">
        <f ca="1">IFERROR(EXP(-SUM($DG14:EQ14))*(1-EXP(-ER14)),0)</f>
        <v>2.7350020173444911E-4</v>
      </c>
      <c r="ES68" s="32">
        <f ca="1">IFERROR(EXP(-SUM($DG14:ER14))*(1-EXP(-ES14)),0)</f>
        <v>1.1484039231344965E-4</v>
      </c>
      <c r="ET68" s="32">
        <f ca="1">IFERROR(EXP(-SUM($DG14:ES14))*(1-EXP(-ET14)),0)</f>
        <v>0</v>
      </c>
      <c r="EU68" s="32">
        <f ca="1">IFERROR(EXP(-SUM($DG14:ET14))*(1-EXP(-EU14)),0)</f>
        <v>0</v>
      </c>
      <c r="EV68" s="32">
        <f ca="1">IFERROR(EXP(-SUM($DG14:EU14))*(1-EXP(-EV14)),0)</f>
        <v>0</v>
      </c>
      <c r="EW68" s="32">
        <f ca="1">IFERROR(EXP(-SUM($DG14:EV14))*(1-EXP(-EW14)),0)</f>
        <v>0</v>
      </c>
      <c r="EX68" s="32">
        <f ca="1">IFERROR(EXP(-SUM($DG14:EW14))*(1-EXP(-EX14)),0)</f>
        <v>0</v>
      </c>
      <c r="EY68" s="32">
        <f ca="1">IFERROR(EXP(-SUM($DG14:EX14))*(1-EXP(-EY14)),0)</f>
        <v>0</v>
      </c>
      <c r="EZ68" s="32">
        <f ca="1">IFERROR(EXP(-SUM($DG14:EY14))*(1-EXP(-EZ14)),0)</f>
        <v>0</v>
      </c>
      <c r="FA68" s="32">
        <f ca="1">IFERROR(EXP(-SUM($DG14:EZ14))*(1-EXP(-FA14)),0)</f>
        <v>0</v>
      </c>
      <c r="FB68" s="32">
        <f ca="1">IFERROR(EXP(-SUM($DG14:FA14))*(1-EXP(-FB14)),0)</f>
        <v>0</v>
      </c>
      <c r="FC68" s="32">
        <f ca="1">IFERROR(EXP(-SUM($DG14:FB14))*(1-EXP(-FC14)),0)</f>
        <v>0</v>
      </c>
      <c r="FD68" s="32">
        <f ca="1">IFERROR(EXP(-SUM($DG14:FC14))*(1-EXP(-FD14)),0)</f>
        <v>0</v>
      </c>
    </row>
    <row r="69" spans="54:160" x14ac:dyDescent="0.25">
      <c r="BB69" s="31">
        <f t="shared" si="107"/>
        <v>72</v>
      </c>
      <c r="BD69" s="32">
        <f t="shared" ca="1" si="108"/>
        <v>1.2378655071663469E-2</v>
      </c>
      <c r="BE69" s="32">
        <f ca="1">EXP(-SUM($BD15:BD15))*(1-EXP(-BE15))</f>
        <v>1.2760244460076453E-2</v>
      </c>
      <c r="BF69" s="32">
        <f ca="1">EXP(-SUM($BD15:BE15))*(1-EXP(-BF15))</f>
        <v>1.4894484988146578E-2</v>
      </c>
      <c r="BG69" s="32">
        <f ca="1">EXP(-SUM($BD15:BF15))*(1-EXP(-BG15))</f>
        <v>1.4562354708558432E-2</v>
      </c>
      <c r="BH69" s="32">
        <f ca="1">EXP(-SUM($BD15:BG15))*(1-EXP(-BH15))</f>
        <v>1.5910985377153918E-2</v>
      </c>
      <c r="BI69" s="32">
        <f ca="1">EXP(-SUM($BD15:BH15))*(1-EXP(-BI15))</f>
        <v>1.8151591500140851E-2</v>
      </c>
      <c r="BJ69" s="32">
        <f ca="1">EXP(-SUM($BD15:BI15))*(1-EXP(-BJ15))</f>
        <v>1.9370629108080593E-2</v>
      </c>
      <c r="BK69" s="32">
        <f ca="1">EXP(-SUM($BD15:BJ15))*(1-EXP(-BK15))</f>
        <v>2.0906429804777069E-2</v>
      </c>
      <c r="BL69" s="32">
        <f ca="1">EXP(-SUM($BD15:BK15))*(1-EXP(-BL15))</f>
        <v>2.4550942100645033E-2</v>
      </c>
      <c r="BM69" s="32">
        <f ca="1">EXP(-SUM($BD15:BL15))*(1-EXP(-BM15))</f>
        <v>2.7147497883237066E-2</v>
      </c>
      <c r="BN69" s="32">
        <f ca="1">EXP(-SUM($BD15:BM15))*(1-EXP(-BN15))</f>
        <v>3.1110402885391721E-2</v>
      </c>
      <c r="BO69" s="32">
        <f ca="1">EXP(-SUM($BD15:BN15))*(1-EXP(-BO15))</f>
        <v>3.4173989768422355E-2</v>
      </c>
      <c r="BP69" s="32">
        <f ca="1">EXP(-SUM($BD15:BO15))*(1-EXP(-BP15))</f>
        <v>3.5494444335712819E-2</v>
      </c>
      <c r="BQ69" s="32">
        <f ca="1">EXP(-SUM($BD15:BP15))*(1-EXP(-BQ15))</f>
        <v>3.9552867107304768E-2</v>
      </c>
      <c r="BR69" s="32">
        <f ca="1">EXP(-SUM($BD15:BQ15))*(1-EXP(-BR15))</f>
        <v>4.4962347242541736E-2</v>
      </c>
      <c r="BS69" s="32">
        <f ca="1">EXP(-SUM($BD15:BR15))*(1-EXP(-BS15))</f>
        <v>4.7219658270079803E-2</v>
      </c>
      <c r="BT69" s="32">
        <f ca="1">EXP(-SUM($BD15:BS15))*(1-EXP(-BT15))</f>
        <v>5.0683530839847876E-2</v>
      </c>
      <c r="BU69" s="32">
        <f ca="1">EXP(-SUM($BD15:BT15))*(1-EXP(-BU15))</f>
        <v>5.6564072636157224E-2</v>
      </c>
      <c r="BV69" s="32">
        <f ca="1">EXP(-SUM($BD15:BU15))*(1-EXP(-BV15))</f>
        <v>5.7796545168582562E-2</v>
      </c>
      <c r="BW69" s="32">
        <f ca="1">EXP(-SUM($BD15:BV15))*(1-EXP(-BW15))</f>
        <v>5.5421345391648683E-2</v>
      </c>
      <c r="BX69" s="32">
        <f ca="1">EXP(-SUM($BD15:BW15))*(1-EXP(-BX15))</f>
        <v>5.3285646946825263E-2</v>
      </c>
      <c r="BY69" s="32">
        <f ca="1">EXP(-SUM($BD15:BX15))*(1-EXP(-BY15))</f>
        <v>5.123608619961461E-2</v>
      </c>
      <c r="BZ69" s="32">
        <f ca="1">EXP(-SUM($BD15:BY15))*(1-EXP(-BZ15))</f>
        <v>4.9951037643918908E-2</v>
      </c>
      <c r="CA69" s="32">
        <f ca="1">EXP(-SUM($BD15:BZ15))*(1-EXP(-CA15))</f>
        <v>4.4589654456182154E-2</v>
      </c>
      <c r="CB69" s="32">
        <f ca="1">EXP(-SUM($BD15:CA15))*(1-EXP(-CB15))</f>
        <v>3.9312845763500213E-2</v>
      </c>
      <c r="CC69" s="32">
        <f ca="1">EXP(-SUM($BD15:CB15))*(1-EXP(-CC15))</f>
        <v>3.3397847851309802E-2</v>
      </c>
      <c r="CD69" s="32">
        <f ca="1">EXP(-SUM($BD15:CC15))*(1-EXP(-CD15))</f>
        <v>2.7207160144115748E-2</v>
      </c>
      <c r="CE69" s="32">
        <f ca="1">EXP(-SUM($BD15:CD15))*(1-EXP(-CE15))</f>
        <v>2.1225491725078205E-2</v>
      </c>
      <c r="CF69" s="32">
        <f ca="1">EXP(-SUM($BD15:CE15))*(1-EXP(-CF15))</f>
        <v>1.5875344177270229E-2</v>
      </c>
      <c r="CG69" s="32">
        <f ca="1">EXP(-SUM($BD15:CF15))*(1-EXP(-CG15))</f>
        <v>1.1285618438958428E-2</v>
      </c>
      <c r="CH69" s="32">
        <f ca="1">EXP(-SUM($BD15:CG15))*(1-EXP(-CH15))</f>
        <v>7.5957863140756841E-3</v>
      </c>
      <c r="CI69" s="32">
        <f ca="1">EXP(-SUM($BD15:CH15))*(1-EXP(-CI15))</f>
        <v>4.8777972821836511E-3</v>
      </c>
      <c r="CJ69" s="32">
        <f ca="1">EXP(-SUM($BD15:CI15))*(1-EXP(-CJ15))</f>
        <v>2.96505326440486E-3</v>
      </c>
      <c r="CK69" s="32">
        <f ca="1">EXP(-SUM($BD15:CJ15))*(1-EXP(-CK15))</f>
        <v>1.7205701080807757E-3</v>
      </c>
      <c r="CL69" s="32">
        <f ca="1">EXP(-SUM($BD15:CK15))*(1-EXP(-CL15))</f>
        <v>9.110572388467829E-4</v>
      </c>
      <c r="CM69" s="32">
        <f ca="1">EXP(-SUM($BD15:CL15))*(1-EXP(-CM15))</f>
        <v>4.9165435794656335E-4</v>
      </c>
      <c r="CN69" s="32">
        <f ca="1">EXP(-SUM($BD15:CM15))*(1-EXP(-CN15))</f>
        <v>2.7326622911404619E-4</v>
      </c>
      <c r="CO69" s="32">
        <f ca="1">EXP(-SUM($BD15:CN15))*(1-EXP(-CO15))</f>
        <v>1.1599399340873782E-4</v>
      </c>
      <c r="CP69" s="32">
        <f ca="1">IFERROR(EXP(-SUM($BD15:CO15))*(1-EXP(-CP15)),0)</f>
        <v>0</v>
      </c>
      <c r="CQ69" s="32">
        <f ca="1">IFERROR(EXP(-SUM($BD15:CP15))*(1-EXP(-CQ15)),0)</f>
        <v>0</v>
      </c>
      <c r="CR69" s="32">
        <f ca="1">IFERROR(EXP(-SUM($BD15:CQ15))*(1-EXP(-CR15)),0)</f>
        <v>0</v>
      </c>
      <c r="CS69" s="32">
        <f ca="1">IFERROR(EXP(-SUM($BD15:CR15))*(1-EXP(-CS15)),0)</f>
        <v>0</v>
      </c>
      <c r="CT69" s="32">
        <f ca="1">IFERROR(EXP(-SUM($BD15:CS15))*(1-EXP(-CT15)),0)</f>
        <v>0</v>
      </c>
      <c r="CU69" s="32">
        <f ca="1">IFERROR(EXP(-SUM($BD15:CT15))*(1-EXP(-CU15)),0)</f>
        <v>0</v>
      </c>
      <c r="CV69" s="32">
        <f ca="1">IFERROR(EXP(-SUM($BD15:CU15))*(1-EXP(-CV15)),0)</f>
        <v>0</v>
      </c>
      <c r="CW69" s="32">
        <f ca="1">IFERROR(EXP(-SUM($BD15:CV15))*(1-EXP(-CW15)),0)</f>
        <v>0</v>
      </c>
      <c r="CX69" s="32">
        <f ca="1">IFERROR(EXP(-SUM($BD15:CW15))*(1-EXP(-CX15)),0)</f>
        <v>0</v>
      </c>
      <c r="CY69" s="32">
        <f ca="1">IFERROR(EXP(-SUM($BD15:CX15))*(1-EXP(-CY15)),0)</f>
        <v>0</v>
      </c>
      <c r="CZ69" s="32">
        <f ca="1">IFERROR(EXP(-SUM($BD15:CY15))*(1-EXP(-CZ15)),0)</f>
        <v>0</v>
      </c>
      <c r="DA69" s="32">
        <f ca="1">IFERROR(EXP(-SUM($BD15:CZ15))*(1-EXP(-DA15)),0)</f>
        <v>0</v>
      </c>
      <c r="DE69" s="31">
        <f t="shared" si="109"/>
        <v>72</v>
      </c>
      <c r="DG69" s="32">
        <f t="shared" ca="1" si="110"/>
        <v>1.2197242529237928E-2</v>
      </c>
      <c r="DH69" s="32">
        <f ca="1">IFERROR(EXP(-SUM($DG15:DG15))*(1-EXP(-DH15)),0)</f>
        <v>1.2566176151062034E-2</v>
      </c>
      <c r="DI69" s="32">
        <f ca="1">IFERROR(EXP(-SUM($DG15:DH15))*(1-EXP(-DI15)),0)</f>
        <v>1.4691053982451394E-2</v>
      </c>
      <c r="DJ69" s="32">
        <f ca="1">IFERROR(EXP(-SUM($DG15:DI15))*(1-EXP(-DJ15)),0)</f>
        <v>1.4352312325520833E-2</v>
      </c>
      <c r="DK69" s="32">
        <f ca="1">IFERROR(EXP(-SUM($DG15:DJ15))*(1-EXP(-DK15)),0)</f>
        <v>1.5677509747861858E-2</v>
      </c>
      <c r="DL69" s="32">
        <f ca="1">IFERROR(EXP(-SUM($DG15:DK15))*(1-EXP(-DL15)),0)</f>
        <v>1.792710797862463E-2</v>
      </c>
      <c r="DM69" s="32">
        <f ca="1">IFERROR(EXP(-SUM($DG15:DL15))*(1-EXP(-DM15)),0)</f>
        <v>1.9103678550434093E-2</v>
      </c>
      <c r="DN69" s="32">
        <f ca="1">IFERROR(EXP(-SUM($DG15:DM15))*(1-EXP(-DN15)),0)</f>
        <v>2.0666264896768573E-2</v>
      </c>
      <c r="DO69" s="32">
        <f ca="1">IFERROR(EXP(-SUM($DG15:DN15))*(1-EXP(-DO15)),0)</f>
        <v>2.4275846015766257E-2</v>
      </c>
      <c r="DP69" s="32">
        <f ca="1">IFERROR(EXP(-SUM($DG15:DO15))*(1-EXP(-DP15)),0)</f>
        <v>2.6953575183655376E-2</v>
      </c>
      <c r="DQ69" s="32">
        <f ca="1">IFERROR(EXP(-SUM($DG15:DP15))*(1-EXP(-DQ15)),0)</f>
        <v>3.0881375562825782E-2</v>
      </c>
      <c r="DR69" s="32">
        <f ca="1">IFERROR(EXP(-SUM($DG15:DQ15))*(1-EXP(-DR15)),0)</f>
        <v>3.3926688529173132E-2</v>
      </c>
      <c r="DS69" s="32">
        <f ca="1">IFERROR(EXP(-SUM($DG15:DR15))*(1-EXP(-DS15)),0)</f>
        <v>3.5264581694142733E-2</v>
      </c>
      <c r="DT69" s="32">
        <f ca="1">IFERROR(EXP(-SUM($DG15:DS15))*(1-EXP(-DT15)),0)</f>
        <v>3.9332151572269221E-2</v>
      </c>
      <c r="DU69" s="32">
        <f ca="1">IFERROR(EXP(-SUM($DG15:DT15))*(1-EXP(-DU15)),0)</f>
        <v>4.4826287787000596E-2</v>
      </c>
      <c r="DV69" s="32">
        <f ca="1">IFERROR(EXP(-SUM($DG15:DU15))*(1-EXP(-DV15)),0)</f>
        <v>4.7105025303712487E-2</v>
      </c>
      <c r="DW69" s="32">
        <f ca="1">IFERROR(EXP(-SUM($DG15:DV15))*(1-EXP(-DW15)),0)</f>
        <v>5.0639108147236885E-2</v>
      </c>
      <c r="DX69" s="32">
        <f ca="1">IFERROR(EXP(-SUM($DG15:DW15))*(1-EXP(-DX15)),0)</f>
        <v>5.6650734605989163E-2</v>
      </c>
      <c r="DY69" s="32">
        <f ca="1">IFERROR(EXP(-SUM($DG15:DX15))*(1-EXP(-DY15)),0)</f>
        <v>5.7958792460318438E-2</v>
      </c>
      <c r="DZ69" s="32">
        <f ca="1">IFERROR(EXP(-SUM($DG15:DY15))*(1-EXP(-DZ15)),0)</f>
        <v>5.5624041891179622E-2</v>
      </c>
      <c r="EA69" s="32">
        <f ca="1">IFERROR(EXP(-SUM($DG15:DZ15))*(1-EXP(-EA15)),0)</f>
        <v>5.3535030580658123E-2</v>
      </c>
      <c r="EB69" s="32">
        <f ca="1">IFERROR(EXP(-SUM($DG15:EA15))*(1-EXP(-EB15)),0)</f>
        <v>5.1536067643726077E-2</v>
      </c>
      <c r="EC69" s="32">
        <f ca="1">IFERROR(EXP(-SUM($DG15:EB15))*(1-EXP(-EC15)),0)</f>
        <v>5.031709057403054E-2</v>
      </c>
      <c r="ED69" s="32">
        <f ca="1">IFERROR(EXP(-SUM($DG15:EC15))*(1-EXP(-ED15)),0)</f>
        <v>4.4955756472848392E-2</v>
      </c>
      <c r="EE69" s="32">
        <f ca="1">IFERROR(EXP(-SUM($DG15:ED15))*(1-EXP(-EE15)),0)</f>
        <v>3.967342492007369E-2</v>
      </c>
      <c r="EF69" s="32">
        <f ca="1">IFERROR(EXP(-SUM($DG15:EE15))*(1-EXP(-EF15)),0)</f>
        <v>3.3731249723108703E-2</v>
      </c>
      <c r="EG69" s="32">
        <f ca="1">IFERROR(EXP(-SUM($DG15:EF15))*(1-EXP(-EG15)),0)</f>
        <v>2.7495452866589342E-2</v>
      </c>
      <c r="EH69" s="32">
        <f ca="1">IFERROR(EXP(-SUM($DG15:EG15))*(1-EXP(-EH15)),0)</f>
        <v>2.1459457824106014E-2</v>
      </c>
      <c r="EI69" s="32">
        <f ca="1">IFERROR(EXP(-SUM($DG15:EH15))*(1-EXP(-EI15)),0)</f>
        <v>1.6054922385653113E-2</v>
      </c>
      <c r="EJ69" s="32">
        <f ca="1">IFERROR(EXP(-SUM($DG15:EI15))*(1-EXP(-EJ15)),0)</f>
        <v>1.1413969162342313E-2</v>
      </c>
      <c r="EK69" s="32">
        <f ca="1">IFERROR(EXP(-SUM($DG15:EJ15))*(1-EXP(-EK15)),0)</f>
        <v>7.6789384502824916E-3</v>
      </c>
      <c r="EL69" s="32">
        <f ca="1">IFERROR(EXP(-SUM($DG15:EK15))*(1-EXP(-EL15)),0)</f>
        <v>4.9290497830089194E-3</v>
      </c>
      <c r="EM69" s="32">
        <f ca="1">IFERROR(EXP(-SUM($DG15:EL15))*(1-EXP(-EM15)),0)</f>
        <v>2.9934825858201862E-3</v>
      </c>
      <c r="EN69" s="32">
        <f ca="1">IFERROR(EXP(-SUM($DG15:EM15))*(1-EXP(-EN15)),0)</f>
        <v>1.7356039010991665E-3</v>
      </c>
      <c r="EO69" s="32">
        <f ca="1">IFERROR(EXP(-SUM($DG15:EN15))*(1-EXP(-EO15)),0)</f>
        <v>9.1712740641640422E-4</v>
      </c>
      <c r="EP69" s="32">
        <f ca="1">IFERROR(EXP(-SUM($DG15:EO15))*(1-EXP(-EP15)),0)</f>
        <v>4.9438823304981188E-4</v>
      </c>
      <c r="EQ69" s="32">
        <f ca="1">IFERROR(EXP(-SUM($DG15:EP15))*(1-EXP(-EQ15)),0)</f>
        <v>2.7490382397603455E-4</v>
      </c>
      <c r="ER69" s="32">
        <f ca="1">IFERROR(EXP(-SUM($DG15:EQ15))*(1-EXP(-ER15)),0)</f>
        <v>1.1605957023857608E-4</v>
      </c>
      <c r="ES69" s="32">
        <f ca="1">IFERROR(EXP(-SUM($DG15:ER15))*(1-EXP(-ES15)),0)</f>
        <v>0</v>
      </c>
      <c r="ET69" s="32">
        <f ca="1">IFERROR(EXP(-SUM($DG15:ES15))*(1-EXP(-ET15)),0)</f>
        <v>0</v>
      </c>
      <c r="EU69" s="32">
        <f ca="1">IFERROR(EXP(-SUM($DG15:ET15))*(1-EXP(-EU15)),0)</f>
        <v>0</v>
      </c>
      <c r="EV69" s="32">
        <f ca="1">IFERROR(EXP(-SUM($DG15:EU15))*(1-EXP(-EV15)),0)</f>
        <v>0</v>
      </c>
      <c r="EW69" s="32">
        <f ca="1">IFERROR(EXP(-SUM($DG15:EV15))*(1-EXP(-EW15)),0)</f>
        <v>0</v>
      </c>
      <c r="EX69" s="32">
        <f ca="1">IFERROR(EXP(-SUM($DG15:EW15))*(1-EXP(-EX15)),0)</f>
        <v>0</v>
      </c>
      <c r="EY69" s="32">
        <f ca="1">IFERROR(EXP(-SUM($DG15:EX15))*(1-EXP(-EY15)),0)</f>
        <v>0</v>
      </c>
      <c r="EZ69" s="32">
        <f ca="1">IFERROR(EXP(-SUM($DG15:EY15))*(1-EXP(-EZ15)),0)</f>
        <v>0</v>
      </c>
      <c r="FA69" s="32">
        <f ca="1">IFERROR(EXP(-SUM($DG15:EZ15))*(1-EXP(-FA15)),0)</f>
        <v>0</v>
      </c>
      <c r="FB69" s="32">
        <f ca="1">IFERROR(EXP(-SUM($DG15:FA15))*(1-EXP(-FB15)),0)</f>
        <v>0</v>
      </c>
      <c r="FC69" s="32">
        <f ca="1">IFERROR(EXP(-SUM($DG15:FB15))*(1-EXP(-FC15)),0)</f>
        <v>0</v>
      </c>
      <c r="FD69" s="32">
        <f ca="1">IFERROR(EXP(-SUM($DG15:FC15))*(1-EXP(-FD15)),0)</f>
        <v>0</v>
      </c>
    </row>
    <row r="70" spans="54:160" x14ac:dyDescent="0.25">
      <c r="BB70" s="31">
        <f t="shared" si="107"/>
        <v>73</v>
      </c>
      <c r="BD70" s="32">
        <f t="shared" ca="1" si="108"/>
        <v>1.3122103532569929E-2</v>
      </c>
      <c r="BE70" s="32">
        <f ca="1">IFERROR(EXP(-SUM($BD16:BD16))*(1-EXP(-BE16)),0)</f>
        <v>1.5292738961150767E-2</v>
      </c>
      <c r="BF70" s="32">
        <f ca="1">IFERROR(EXP(-SUM($BD16:BE16))*(1-EXP(-BF16)),0)</f>
        <v>1.4963291351792266E-2</v>
      </c>
      <c r="BG70" s="32">
        <f ca="1">IFERROR(EXP(-SUM($BD16:BF16))*(1-EXP(-BG16)),0)</f>
        <v>1.6353141224305756E-2</v>
      </c>
      <c r="BH70" s="32">
        <f ca="1">IFERROR(EXP(-SUM($BD16:BG16))*(1-EXP(-BH16)),0)</f>
        <v>1.8612365932682052E-2</v>
      </c>
      <c r="BI70" s="32">
        <f ca="1">IFERROR(EXP(-SUM($BD16:BH16))*(1-EXP(-BI16)),0)</f>
        <v>1.9890740061969038E-2</v>
      </c>
      <c r="BJ70" s="32">
        <f ca="1">IFERROR(EXP(-SUM($BD16:BI16))*(1-EXP(-BJ16)),0)</f>
        <v>2.1417866920187704E-2</v>
      </c>
      <c r="BK70" s="32">
        <f ca="1">IFERROR(EXP(-SUM($BD16:BJ16))*(1-EXP(-BK16)),0)</f>
        <v>2.5144231101457803E-2</v>
      </c>
      <c r="BL70" s="32">
        <f ca="1">IFERROR(EXP(-SUM($BD16:BK16))*(1-EXP(-BL16)),0)</f>
        <v>2.7689674311109486E-2</v>
      </c>
      <c r="BM70" s="32">
        <f ca="1">IFERROR(EXP(-SUM($BD16:BL16))*(1-EXP(-BM16)),0)</f>
        <v>3.1738594376736463E-2</v>
      </c>
      <c r="BN70" s="32">
        <f ca="1">IFERROR(EXP(-SUM($BD16:BM16))*(1-EXP(-BN16)),0)</f>
        <v>3.4859486535272571E-2</v>
      </c>
      <c r="BO70" s="32">
        <f ca="1">IFERROR(EXP(-SUM($BD16:BN16))*(1-EXP(-BO16)),0)</f>
        <v>3.6178530308244652E-2</v>
      </c>
      <c r="BP70" s="32">
        <f ca="1">IFERROR(EXP(-SUM($BD16:BO16))*(1-EXP(-BP16)),0)</f>
        <v>4.0278640681597026E-2</v>
      </c>
      <c r="BQ70" s="32">
        <f ca="1">IFERROR(EXP(-SUM($BD16:BP16))*(1-EXP(-BQ16)),0)</f>
        <v>4.5669850922352796E-2</v>
      </c>
      <c r="BR70" s="32">
        <f ca="1">IFERROR(EXP(-SUM($BD16:BQ16))*(1-EXP(-BR16)),0)</f>
        <v>4.7933691740581381E-2</v>
      </c>
      <c r="BS70" s="32">
        <f ca="1">IFERROR(EXP(-SUM($BD16:BR16))*(1-EXP(-BS16)),0)</f>
        <v>5.1369828777128403E-2</v>
      </c>
      <c r="BT70" s="32">
        <f ca="1">IFERROR(EXP(-SUM($BD16:BS16))*(1-EXP(-BT16)),0)</f>
        <v>5.7191915146848606E-2</v>
      </c>
      <c r="BU70" s="32">
        <f ca="1">IFERROR(EXP(-SUM($BD16:BT16))*(1-EXP(-BU16)),0)</f>
        <v>5.8363600418315335E-2</v>
      </c>
      <c r="BV70" s="32">
        <f ca="1">IFERROR(EXP(-SUM($BD16:BU16))*(1-EXP(-BV16)),0)</f>
        <v>5.5917551191441622E-2</v>
      </c>
      <c r="BW70" s="32">
        <f ca="1">IFERROR(EXP(-SUM($BD16:BV16))*(1-EXP(-BW16)),0)</f>
        <v>5.3707875398997934E-2</v>
      </c>
      <c r="BX70" s="32">
        <f ca="1">IFERROR(EXP(-SUM($BD16:BW16))*(1-EXP(-BX16)),0)</f>
        <v>5.1581656912529909E-2</v>
      </c>
      <c r="BY70" s="32">
        <f ca="1">IFERROR(EXP(-SUM($BD16:BX16))*(1-EXP(-BY16)),0)</f>
        <v>5.0214316712779886E-2</v>
      </c>
      <c r="BZ70" s="32">
        <f ca="1">IFERROR(EXP(-SUM($BD16:BY16))*(1-EXP(-BZ16)),0)</f>
        <v>4.4785410810731736E-2</v>
      </c>
      <c r="CA70" s="32">
        <f ca="1">IFERROR(EXP(-SUM($BD16:BZ16))*(1-EXP(-CA16)),0)</f>
        <v>3.94477899611579E-2</v>
      </c>
      <c r="CB70" s="32">
        <f ca="1">IFERROR(EXP(-SUM($BD16:CA16))*(1-EXP(-CB16)),0)</f>
        <v>3.3485579579033385E-2</v>
      </c>
      <c r="CC70" s="32">
        <f ca="1">IFERROR(EXP(-SUM($BD16:CB16))*(1-EXP(-CC16)),0)</f>
        <v>2.7262068382310344E-2</v>
      </c>
      <c r="CD70" s="32">
        <f ca="1">IFERROR(EXP(-SUM($BD16:CC16))*(1-EXP(-CD16)),0)</f>
        <v>2.1259351971571989E-2</v>
      </c>
      <c r="CE70" s="32">
        <f ca="1">IFERROR(EXP(-SUM($BD16:CD16))*(1-EXP(-CE16)),0)</f>
        <v>1.5896125789160328E-2</v>
      </c>
      <c r="CF70" s="32">
        <f ca="1">IFERROR(EXP(-SUM($BD16:CE16))*(1-EXP(-CF16)),0)</f>
        <v>1.1299703809514854E-2</v>
      </c>
      <c r="CG70" s="32">
        <f ca="1">IFERROR(EXP(-SUM($BD16:CF16))*(1-EXP(-CG16)),0)</f>
        <v>7.6084637850884528E-3</v>
      </c>
      <c r="CH70" s="32">
        <f ca="1">IFERROR(EXP(-SUM($BD16:CG16))*(1-EXP(-CH16)),0)</f>
        <v>4.8880586991399862E-3</v>
      </c>
      <c r="CI70" s="32">
        <f ca="1">IFERROR(EXP(-SUM($BD16:CH16))*(1-EXP(-CI16)),0)</f>
        <v>2.973990154999352E-3</v>
      </c>
      <c r="CJ70" s="32">
        <f ca="1">IFERROR(EXP(-SUM($BD16:CI16))*(1-EXP(-CJ16)),0)</f>
        <v>1.7272058629665271E-3</v>
      </c>
      <c r="CK70" s="32">
        <f ca="1">IFERROR(EXP(-SUM($BD16:CJ16))*(1-EXP(-CK16)),0)</f>
        <v>9.1645290037697242E-4</v>
      </c>
      <c r="CL70" s="32">
        <f ca="1">IFERROR(EXP(-SUM($BD16:CK16))*(1-EXP(-CL16)),0)</f>
        <v>4.9510682567183617E-4</v>
      </c>
      <c r="CM70" s="32">
        <f ca="1">IFERROR(EXP(-SUM($BD16:CL16))*(1-EXP(-CM16)),0)</f>
        <v>2.7506334040353867E-4</v>
      </c>
      <c r="CN70" s="32">
        <f ca="1">IFERROR(EXP(-SUM($BD16:CM16))*(1-EXP(-CN16)),0)</f>
        <v>1.1738642762830641E-4</v>
      </c>
      <c r="CO70" s="32">
        <f ca="1">IFERROR(EXP(-SUM($BD16:CN16))*(1-EXP(-CO16)),0)</f>
        <v>0</v>
      </c>
      <c r="CP70" s="32">
        <f ca="1">IFERROR(EXP(-SUM($BD16:CO16))*(1-EXP(-CP16)),0)</f>
        <v>0</v>
      </c>
      <c r="CQ70" s="32">
        <f ca="1">IFERROR(EXP(-SUM($BD16:CP16))*(1-EXP(-CQ16)),0)</f>
        <v>0</v>
      </c>
      <c r="CR70" s="32">
        <f ca="1">IFERROR(EXP(-SUM($BD16:CQ16))*(1-EXP(-CR16)),0)</f>
        <v>0</v>
      </c>
      <c r="CS70" s="32">
        <f ca="1">IFERROR(EXP(-SUM($BD16:CR16))*(1-EXP(-CS16)),0)</f>
        <v>0</v>
      </c>
      <c r="CT70" s="32">
        <f ca="1">IFERROR(EXP(-SUM($BD16:CS16))*(1-EXP(-CT16)),0)</f>
        <v>0</v>
      </c>
      <c r="CU70" s="32">
        <f ca="1">IFERROR(EXP(-SUM($BD16:CT16))*(1-EXP(-CU16)),0)</f>
        <v>0</v>
      </c>
      <c r="CV70" s="32">
        <f ca="1">IFERROR(EXP(-SUM($BD16:CU16))*(1-EXP(-CV16)),0)</f>
        <v>0</v>
      </c>
      <c r="CW70" s="32">
        <f ca="1">IFERROR(EXP(-SUM($BD16:CV16))*(1-EXP(-CW16)),0)</f>
        <v>0</v>
      </c>
      <c r="CX70" s="32">
        <f ca="1">IFERROR(EXP(-SUM($BD16:CW16))*(1-EXP(-CX16)),0)</f>
        <v>0</v>
      </c>
      <c r="CY70" s="32">
        <f ca="1">IFERROR(EXP(-SUM($BD16:CX16))*(1-EXP(-CY16)),0)</f>
        <v>0</v>
      </c>
      <c r="CZ70" s="32">
        <f ca="1">IFERROR(EXP(-SUM($BD16:CY16))*(1-EXP(-CZ16)),0)</f>
        <v>0</v>
      </c>
      <c r="DA70" s="32">
        <f ca="1">IFERROR(EXP(-SUM($BD16:CZ16))*(1-EXP(-DA16)),0)</f>
        <v>0</v>
      </c>
      <c r="DE70" s="31">
        <f t="shared" si="109"/>
        <v>73</v>
      </c>
      <c r="DG70" s="32">
        <f t="shared" ca="1" si="110"/>
        <v>1.2920178898120471E-2</v>
      </c>
      <c r="DH70" s="32">
        <f ca="1">IFERROR(EXP(-SUM($DG16:DG16))*(1-EXP(-DH16)),0)</f>
        <v>1.5081169584510496E-2</v>
      </c>
      <c r="DI70" s="32">
        <f ca="1">IFERROR(EXP(-SUM($DG16:DH16))*(1-EXP(-DI16)),0)</f>
        <v>1.4744876448184807E-2</v>
      </c>
      <c r="DJ70" s="32">
        <f ca="1">IFERROR(EXP(-SUM($DG16:DI16))*(1-EXP(-DJ16)),0)</f>
        <v>1.6110410592946881E-2</v>
      </c>
      <c r="DK70" s="32">
        <f ca="1">IFERROR(EXP(-SUM($DG16:DJ16))*(1-EXP(-DK16)),0)</f>
        <v>1.8379100040064406E-2</v>
      </c>
      <c r="DL70" s="32">
        <f ca="1">IFERROR(EXP(-SUM($DG16:DK16))*(1-EXP(-DL16)),0)</f>
        <v>1.9613416829793364E-2</v>
      </c>
      <c r="DM70" s="32">
        <f ca="1">IFERROR(EXP(-SUM($DG16:DL16))*(1-EXP(-DM16)),0)</f>
        <v>2.1168466955616552E-2</v>
      </c>
      <c r="DN70" s="32">
        <f ca="1">IFERROR(EXP(-SUM($DG16:DM16))*(1-EXP(-DN16)),0)</f>
        <v>2.4858658864269981E-2</v>
      </c>
      <c r="DO70" s="32">
        <f ca="1">IFERROR(EXP(-SUM($DG16:DN16))*(1-EXP(-DO16)),0)</f>
        <v>2.7487759375235996E-2</v>
      </c>
      <c r="DP70" s="32">
        <f ca="1">IFERROR(EXP(-SUM($DG16:DO16))*(1-EXP(-DP16)),0)</f>
        <v>3.1500334662824793E-2</v>
      </c>
      <c r="DQ70" s="32">
        <f ca="1">IFERROR(EXP(-SUM($DG16:DP16))*(1-EXP(-DQ16)),0)</f>
        <v>3.4602319951784845E-2</v>
      </c>
      <c r="DR70" s="32">
        <f ca="1">IFERROR(EXP(-SUM($DG16:DQ16))*(1-EXP(-DR16)),0)</f>
        <v>3.593932484143339E-2</v>
      </c>
      <c r="DS70" s="32">
        <f ca="1">IFERROR(EXP(-SUM($DG16:DR16))*(1-EXP(-DS16)),0)</f>
        <v>4.0048615099722039E-2</v>
      </c>
      <c r="DT70" s="32">
        <f ca="1">IFERROR(EXP(-SUM($DG16:DS16))*(1-EXP(-DT16)),0)</f>
        <v>4.5525896613549069E-2</v>
      </c>
      <c r="DU70" s="32">
        <f ca="1">IFERROR(EXP(-SUM($DG16:DT16))*(1-EXP(-DU16)),0)</f>
        <v>4.7811500341263018E-2</v>
      </c>
      <c r="DV70" s="32">
        <f ca="1">IFERROR(EXP(-SUM($DG16:DU16))*(1-EXP(-DV16)),0)</f>
        <v>5.1318788420399677E-2</v>
      </c>
      <c r="DW70" s="32">
        <f ca="1">IFERROR(EXP(-SUM($DG16:DV16))*(1-EXP(-DW16)),0)</f>
        <v>5.7273035791122556E-2</v>
      </c>
      <c r="DX70" s="32">
        <f ca="1">IFERROR(EXP(-SUM($DG16:DW16))*(1-EXP(-DX16)),0)</f>
        <v>5.852095589608422E-2</v>
      </c>
      <c r="DY70" s="32">
        <f ca="1">IFERROR(EXP(-SUM($DG16:DX16))*(1-EXP(-DY16)),0)</f>
        <v>5.6115985824172467E-2</v>
      </c>
      <c r="DZ70" s="32">
        <f ca="1">IFERROR(EXP(-SUM($DG16:DY16))*(1-EXP(-DZ16)),0)</f>
        <v>5.3953518947782317E-2</v>
      </c>
      <c r="EA70" s="32">
        <f ca="1">IFERROR(EXP(-SUM($DG16:DZ16))*(1-EXP(-EA16)),0)</f>
        <v>5.1878269402260022E-2</v>
      </c>
      <c r="EB70" s="32">
        <f ca="1">IFERROR(EXP(-SUM($DG16:EA16))*(1-EXP(-EB16)),0)</f>
        <v>5.0577114296313071E-2</v>
      </c>
      <c r="EC70" s="32">
        <f ca="1">IFERROR(EXP(-SUM($DG16:EB16))*(1-EXP(-EC16)),0)</f>
        <v>4.51485325678311E-2</v>
      </c>
      <c r="ED70" s="32">
        <f ca="1">IFERROR(EXP(-SUM($DG16:EC16))*(1-EXP(-ED16)),0)</f>
        <v>3.9805585374780274E-2</v>
      </c>
      <c r="EE70" s="32">
        <f ca="1">IFERROR(EXP(-SUM($DG16:ED16))*(1-EXP(-EE16)),0)</f>
        <v>3.3816450021878788E-2</v>
      </c>
      <c r="EF70" s="32">
        <f ca="1">IFERROR(EXP(-SUM($DG16:EE16))*(1-EXP(-EF16)),0)</f>
        <v>2.7548169431362325E-2</v>
      </c>
      <c r="EG70" s="32">
        <f ca="1">IFERROR(EXP(-SUM($DG16:EF16))*(1-EXP(-EG16)),0)</f>
        <v>2.1491527936365492E-2</v>
      </c>
      <c r="EH70" s="32">
        <f ca="1">IFERROR(EXP(-SUM($DG16:EG16))*(1-EXP(-EH16)),0)</f>
        <v>1.6074322673151797E-2</v>
      </c>
      <c r="EI70" s="32">
        <f ca="1">IFERROR(EXP(-SUM($DG16:EH16))*(1-EXP(-EI16)),0)</f>
        <v>1.1427070199436942E-2</v>
      </c>
      <c r="EJ70" s="32">
        <f ca="1">IFERROR(EXP(-SUM($DG16:EI16))*(1-EXP(-EJ16)),0)</f>
        <v>7.6909904317902806E-3</v>
      </c>
      <c r="EK70" s="32">
        <f ca="1">IFERROR(EXP(-SUM($DG16:EJ16))*(1-EXP(-EK16)),0)</f>
        <v>4.9389346506454757E-3</v>
      </c>
      <c r="EL70" s="32">
        <f ca="1">IFERROR(EXP(-SUM($DG16:EK16))*(1-EXP(-EL16)),0)</f>
        <v>3.0022166690008185E-3</v>
      </c>
      <c r="EM70" s="32">
        <f ca="1">IFERROR(EXP(-SUM($DG16:EL16))*(1-EXP(-EM16)),0)</f>
        <v>1.7421354013016216E-3</v>
      </c>
      <c r="EN70" s="32">
        <f ca="1">IFERROR(EXP(-SUM($DG16:EM16))*(1-EXP(-EN16)),0)</f>
        <v>9.2247625420944135E-4</v>
      </c>
      <c r="EO70" s="32">
        <f ca="1">IFERROR(EXP(-SUM($DG16:EN16))*(1-EXP(-EO16)),0)</f>
        <v>4.9781665865295606E-4</v>
      </c>
      <c r="EP70" s="32">
        <f ca="1">IFERROR(EXP(-SUM($DG16:EO16))*(1-EXP(-EP16)),0)</f>
        <v>2.7669129521889254E-4</v>
      </c>
      <c r="EQ70" s="32">
        <f ca="1">IFERROR(EXP(-SUM($DG16:EP16))*(1-EXP(-EQ16)),0)</f>
        <v>1.1744783970536259E-4</v>
      </c>
      <c r="ER70" s="32">
        <f ca="1">IFERROR(EXP(-SUM($DG16:EQ16))*(1-EXP(-ER16)),0)</f>
        <v>0</v>
      </c>
      <c r="ES70" s="32">
        <f ca="1">IFERROR(EXP(-SUM($DG16:ER16))*(1-EXP(-ES16)),0)</f>
        <v>0</v>
      </c>
      <c r="ET70" s="32">
        <f ca="1">IFERROR(EXP(-SUM($DG16:ES16))*(1-EXP(-ET16)),0)</f>
        <v>0</v>
      </c>
      <c r="EU70" s="32">
        <f ca="1">IFERROR(EXP(-SUM($DG16:ET16))*(1-EXP(-EU16)),0)</f>
        <v>0</v>
      </c>
      <c r="EV70" s="32">
        <f ca="1">IFERROR(EXP(-SUM($DG16:EU16))*(1-EXP(-EV16)),0)</f>
        <v>0</v>
      </c>
      <c r="EW70" s="32">
        <f ca="1">IFERROR(EXP(-SUM($DG16:EV16))*(1-EXP(-EW16)),0)</f>
        <v>0</v>
      </c>
      <c r="EX70" s="32">
        <f ca="1">IFERROR(EXP(-SUM($DG16:EW16))*(1-EXP(-EX16)),0)</f>
        <v>0</v>
      </c>
      <c r="EY70" s="32">
        <f ca="1">IFERROR(EXP(-SUM($DG16:EX16))*(1-EXP(-EY16)),0)</f>
        <v>0</v>
      </c>
      <c r="EZ70" s="32">
        <f ca="1">IFERROR(EXP(-SUM($DG16:EY16))*(1-EXP(-EZ16)),0)</f>
        <v>0</v>
      </c>
      <c r="FA70" s="32">
        <f ca="1">IFERROR(EXP(-SUM($DG16:EZ16))*(1-EXP(-FA16)),0)</f>
        <v>0</v>
      </c>
      <c r="FB70" s="32">
        <f ca="1">IFERROR(EXP(-SUM($DG16:FA16))*(1-EXP(-FB16)),0)</f>
        <v>0</v>
      </c>
      <c r="FC70" s="32">
        <f ca="1">IFERROR(EXP(-SUM($DG16:FB16))*(1-EXP(-FC16)),0)</f>
        <v>0</v>
      </c>
      <c r="FD70" s="32">
        <f ca="1">IFERROR(EXP(-SUM($DG16:FC16))*(1-EXP(-FD16)),0)</f>
        <v>0</v>
      </c>
    </row>
    <row r="71" spans="54:160" x14ac:dyDescent="0.25">
      <c r="BB71" s="31">
        <f t="shared" si="107"/>
        <v>74</v>
      </c>
      <c r="BD71" s="32">
        <f t="shared" ca="1" si="108"/>
        <v>1.5716660513949265E-2</v>
      </c>
      <c r="BE71" s="32">
        <f ca="1">IFERROR(EXP(-SUM($BD17:BD17))*(1-EXP(-BE17)),0)</f>
        <v>1.5389921348493374E-2</v>
      </c>
      <c r="BF71" s="32">
        <f ca="1">IFERROR(EXP(-SUM($BD17:BE17))*(1-EXP(-BF17)),0)</f>
        <v>1.6823537802158024E-2</v>
      </c>
      <c r="BG71" s="32">
        <f ca="1">IFERROR(EXP(-SUM($BD17:BF17))*(1-EXP(-BG17)),0)</f>
        <v>1.9102875504812596E-2</v>
      </c>
      <c r="BH71" s="32">
        <f ca="1">IFERROR(EXP(-SUM($BD17:BG17))*(1-EXP(-BH17)),0)</f>
        <v>2.0444030190053451E-2</v>
      </c>
      <c r="BI71" s="32">
        <f ca="1">IFERROR(EXP(-SUM($BD17:BH17))*(1-EXP(-BI17)),0)</f>
        <v>2.1962352038544925E-2</v>
      </c>
      <c r="BJ71" s="32">
        <f ca="1">IFERROR(EXP(-SUM($BD17:BI17))*(1-EXP(-BJ17)),0)</f>
        <v>2.5775836743888531E-2</v>
      </c>
      <c r="BK71" s="32">
        <f ca="1">IFERROR(EXP(-SUM($BD17:BJ17))*(1-EXP(-BK17)),0)</f>
        <v>2.8268859135916556E-2</v>
      </c>
      <c r="BL71" s="32">
        <f ca="1">IFERROR(EXP(-SUM($BD17:BK17))*(1-EXP(-BL17)),0)</f>
        <v>3.2409368303110225E-2</v>
      </c>
      <c r="BM71" s="32">
        <f ca="1">IFERROR(EXP(-SUM($BD17:BL17))*(1-EXP(-BM17)),0)</f>
        <v>3.5591404098552888E-2</v>
      </c>
      <c r="BN71" s="32">
        <f ca="1">IFERROR(EXP(-SUM($BD17:BM17))*(1-EXP(-BN17)),0)</f>
        <v>3.6909492787615621E-2</v>
      </c>
      <c r="BO71" s="32">
        <f ca="1">IFERROR(EXP(-SUM($BD17:BN17))*(1-EXP(-BO17)),0)</f>
        <v>4.1054986289031419E-2</v>
      </c>
      <c r="BP71" s="32">
        <f ca="1">IFERROR(EXP(-SUM($BD17:BO17))*(1-EXP(-BP17)),0)</f>
        <v>4.6430387900241468E-2</v>
      </c>
      <c r="BQ71" s="32">
        <f ca="1">IFERROR(EXP(-SUM($BD17:BP17))*(1-EXP(-BQ17)),0)</f>
        <v>4.8702249748629217E-2</v>
      </c>
      <c r="BR71" s="32">
        <f ca="1">IFERROR(EXP(-SUM($BD17:BQ17))*(1-EXP(-BR17)),0)</f>
        <v>5.2111967068849081E-2</v>
      </c>
      <c r="BS71" s="32">
        <f ca="1">IFERROR(EXP(-SUM($BD17:BR17))*(1-EXP(-BS17)),0)</f>
        <v>5.7878210025663249E-2</v>
      </c>
      <c r="BT71" s="32">
        <f ca="1">IFERROR(EXP(-SUM($BD17:BS17))*(1-EXP(-BT17)),0)</f>
        <v>5.8988527143899495E-2</v>
      </c>
      <c r="BU71" s="32">
        <f ca="1">IFERROR(EXP(-SUM($BD17:BT17))*(1-EXP(-BU17)),0)</f>
        <v>5.6468130810819778E-2</v>
      </c>
      <c r="BV71" s="32">
        <f ca="1">IFERROR(EXP(-SUM($BD17:BU17))*(1-EXP(-BV17)),0)</f>
        <v>5.41812312443661E-2</v>
      </c>
      <c r="BW71" s="32">
        <f ca="1">IFERROR(EXP(-SUM($BD17:BV17))*(1-EXP(-BW17)),0)</f>
        <v>5.1975290175402852E-2</v>
      </c>
      <c r="BX71" s="32">
        <f ca="1">IFERROR(EXP(-SUM($BD17:BW17))*(1-EXP(-BX17)),0)</f>
        <v>5.0523365398879701E-2</v>
      </c>
      <c r="BY71" s="32">
        <f ca="1">IFERROR(EXP(-SUM($BD17:BX17))*(1-EXP(-BY17)),0)</f>
        <v>4.5021534815150102E-2</v>
      </c>
      <c r="BZ71" s="32">
        <f ca="1">IFERROR(EXP(-SUM($BD17:BY17))*(1-EXP(-BZ17)),0)</f>
        <v>3.9617940666655117E-2</v>
      </c>
      <c r="CA71" s="32">
        <f ca="1">IFERROR(EXP(-SUM($BD17:BZ17))*(1-EXP(-CA17)),0)</f>
        <v>3.3603001112140755E-2</v>
      </c>
      <c r="CB71" s="32">
        <f ca="1">IFERROR(EXP(-SUM($BD17:CA17))*(1-EXP(-CB17)),0)</f>
        <v>2.7341054855503047E-2</v>
      </c>
      <c r="CC71" s="32">
        <f ca="1">IFERROR(EXP(-SUM($BD17:CB17))*(1-EXP(-CC17)),0)</f>
        <v>2.1311948137645757E-2</v>
      </c>
      <c r="CD71" s="32">
        <f ca="1">IFERROR(EXP(-SUM($BD17:CC17))*(1-EXP(-CD17)),0)</f>
        <v>1.5930897869434028E-2</v>
      </c>
      <c r="CE71" s="32">
        <f ca="1">IFERROR(EXP(-SUM($BD17:CD17))*(1-EXP(-CE17)),0)</f>
        <v>1.1323727380038746E-2</v>
      </c>
      <c r="CF71" s="32">
        <f ca="1">IFERROR(EXP(-SUM($BD17:CE17))*(1-EXP(-CF17)),0)</f>
        <v>7.6278391106681552E-3</v>
      </c>
      <c r="CG71" s="32">
        <f ca="1">IFERROR(EXP(-SUM($BD17:CF17))*(1-EXP(-CG17)),0)</f>
        <v>4.9026266416627639E-3</v>
      </c>
      <c r="CH71" s="32">
        <f ca="1">IFERROR(EXP(-SUM($BD17:CG17))*(1-EXP(-CH17)),0)</f>
        <v>2.9855574980230002E-3</v>
      </c>
      <c r="CI71" s="32">
        <f ca="1">IFERROR(EXP(-SUM($BD17:CH17))*(1-EXP(-CI17)),0)</f>
        <v>1.7353753835190255E-3</v>
      </c>
      <c r="CJ71" s="32">
        <f ca="1">IFERROR(EXP(-SUM($BD17:CI17))*(1-EXP(-CJ17)),0)</f>
        <v>9.2267926447252627E-4</v>
      </c>
      <c r="CK71" s="32">
        <f ca="1">IFERROR(EXP(-SUM($BD17:CJ17))*(1-EXP(-CK17)),0)</f>
        <v>4.9901410158863799E-4</v>
      </c>
      <c r="CL71" s="32">
        <f ca="1">IFERROR(EXP(-SUM($BD17:CK17))*(1-EXP(-CL17)),0)</f>
        <v>2.77107753825761E-4</v>
      </c>
      <c r="CM71" s="32">
        <f ca="1">IFERROR(EXP(-SUM($BD17:CL17))*(1-EXP(-CM17)),0)</f>
        <v>1.1889287883701716E-4</v>
      </c>
      <c r="CN71" s="32">
        <f ca="1">IFERROR(EXP(-SUM($BD17:CM17))*(1-EXP(-CN17)),0)</f>
        <v>0</v>
      </c>
      <c r="CO71" s="32">
        <f ca="1">IFERROR(EXP(-SUM($BD17:CN17))*(1-EXP(-CO17)),0)</f>
        <v>0</v>
      </c>
      <c r="CP71" s="32">
        <f ca="1">IFERROR(EXP(-SUM($BD17:CO17))*(1-EXP(-CP17)),0)</f>
        <v>0</v>
      </c>
      <c r="CQ71" s="32">
        <f ca="1">IFERROR(EXP(-SUM($BD17:CP17))*(1-EXP(-CQ17)),0)</f>
        <v>0</v>
      </c>
      <c r="CR71" s="32">
        <f ca="1">IFERROR(EXP(-SUM($BD17:CQ17))*(1-EXP(-CR17)),0)</f>
        <v>0</v>
      </c>
      <c r="CS71" s="32">
        <f ca="1">IFERROR(EXP(-SUM($BD17:CR17))*(1-EXP(-CS17)),0)</f>
        <v>0</v>
      </c>
      <c r="CT71" s="32">
        <f ca="1">IFERROR(EXP(-SUM($BD17:CS17))*(1-EXP(-CT17)),0)</f>
        <v>0</v>
      </c>
      <c r="CU71" s="32">
        <f ca="1">IFERROR(EXP(-SUM($BD17:CT17))*(1-EXP(-CU17)),0)</f>
        <v>0</v>
      </c>
      <c r="CV71" s="32">
        <f ca="1">IFERROR(EXP(-SUM($BD17:CU17))*(1-EXP(-CV17)),0)</f>
        <v>0</v>
      </c>
      <c r="CW71" s="32">
        <f ca="1">IFERROR(EXP(-SUM($BD17:CV17))*(1-EXP(-CW17)),0)</f>
        <v>0</v>
      </c>
      <c r="CX71" s="32">
        <f ca="1">IFERROR(EXP(-SUM($BD17:CW17))*(1-EXP(-CX17)),0)</f>
        <v>0</v>
      </c>
      <c r="CY71" s="32">
        <f ca="1">IFERROR(EXP(-SUM($BD17:CX17))*(1-EXP(-CY17)),0)</f>
        <v>0</v>
      </c>
      <c r="CZ71" s="32">
        <f ca="1">IFERROR(EXP(-SUM($BD17:CY17))*(1-EXP(-CZ17)),0)</f>
        <v>0</v>
      </c>
      <c r="DA71" s="32">
        <f ca="1">IFERROR(EXP(-SUM($BD17:CZ17))*(1-EXP(-DA17)),0)</f>
        <v>0</v>
      </c>
      <c r="DE71" s="31">
        <f t="shared" si="109"/>
        <v>74</v>
      </c>
      <c r="DG71" s="32">
        <f t="shared" ca="1" si="110"/>
        <v>1.5496080128951872E-2</v>
      </c>
      <c r="DH71" s="32">
        <f ca="1">IFERROR(EXP(-SUM($DG17:DG17))*(1-EXP(-DH17)),0)</f>
        <v>1.5162251992221105E-2</v>
      </c>
      <c r="DI71" s="32">
        <f ca="1">IFERROR(EXP(-SUM($DG17:DH17))*(1-EXP(-DI17)),0)</f>
        <v>1.6570582118459128E-2</v>
      </c>
      <c r="DJ71" s="32">
        <f ca="1">IFERROR(EXP(-SUM($DG17:DI17))*(1-EXP(-DJ17)),0)</f>
        <v>1.8859846794933577E-2</v>
      </c>
      <c r="DK71" s="32">
        <f ca="1">IFERROR(EXP(-SUM($DG17:DJ17))*(1-EXP(-DK17)),0)</f>
        <v>2.0155218931509924E-2</v>
      </c>
      <c r="DL71" s="32">
        <f ca="1">IFERROR(EXP(-SUM($DG17:DK17))*(1-EXP(-DL17)),0)</f>
        <v>2.1702651358241825E-2</v>
      </c>
      <c r="DM71" s="32">
        <f ca="1">IFERROR(EXP(-SUM($DG17:DL17))*(1-EXP(-DM17)),0)</f>
        <v>2.5478563448895361E-2</v>
      </c>
      <c r="DN71" s="32">
        <f ca="1">IFERROR(EXP(-SUM($DG17:DM17))*(1-EXP(-DN17)),0)</f>
        <v>2.8057852354608216E-2</v>
      </c>
      <c r="DO71" s="32">
        <f ca="1">IFERROR(EXP(-SUM($DG17:DN17))*(1-EXP(-DO17)),0)</f>
        <v>3.2160609220599691E-2</v>
      </c>
      <c r="DP71" s="32">
        <f ca="1">IFERROR(EXP(-SUM($DG17:DO17))*(1-EXP(-DP17)),0)</f>
        <v>3.5322998579716429E-2</v>
      </c>
      <c r="DQ71" s="32">
        <f ca="1">IFERROR(EXP(-SUM($DG17:DP17))*(1-EXP(-DQ17)),0)</f>
        <v>3.6659581127257167E-2</v>
      </c>
      <c r="DR71" s="32">
        <f ca="1">IFERROR(EXP(-SUM($DG17:DQ17))*(1-EXP(-DR17)),0)</f>
        <v>4.0814208957132461E-2</v>
      </c>
      <c r="DS71" s="32">
        <f ca="1">IFERROR(EXP(-SUM($DG17:DR17))*(1-EXP(-DS17)),0)</f>
        <v>4.6277103870529378E-2</v>
      </c>
      <c r="DT71" s="32">
        <f ca="1">IFERROR(EXP(-SUM($DG17:DS17))*(1-EXP(-DT17)),0)</f>
        <v>4.8571046035342361E-2</v>
      </c>
      <c r="DU71" s="32">
        <f ca="1">IFERROR(EXP(-SUM($DG17:DT17))*(1-EXP(-DU17)),0)</f>
        <v>5.2052871952050807E-2</v>
      </c>
      <c r="DV71" s="32">
        <f ca="1">IFERROR(EXP(-SUM($DG17:DU17))*(1-EXP(-DV17)),0)</f>
        <v>5.7952372174480161E-2</v>
      </c>
      <c r="DW71" s="32">
        <f ca="1">IFERROR(EXP(-SUM($DG17:DV17))*(1-EXP(-DW17)),0)</f>
        <v>5.9139636856018592E-2</v>
      </c>
      <c r="DX71" s="32">
        <f ca="1">IFERROR(EXP(-SUM($DG17:DW17))*(1-EXP(-DX17)),0)</f>
        <v>5.6661063533392321E-2</v>
      </c>
      <c r="DY71" s="32">
        <f ca="1">IFERROR(EXP(-SUM($DG17:DX17))*(1-EXP(-DY17)),0)</f>
        <v>5.4422006604107231E-2</v>
      </c>
      <c r="DZ71" s="32">
        <f ca="1">IFERROR(EXP(-SUM($DG17:DY17))*(1-EXP(-DZ17)),0)</f>
        <v>5.2267516677765878E-2</v>
      </c>
      <c r="EA71" s="32">
        <f ca="1">IFERROR(EXP(-SUM($DG17:DZ17))*(1-EXP(-EA17)),0)</f>
        <v>5.0881995526016029E-2</v>
      </c>
      <c r="EB71" s="32">
        <f ca="1">IFERROR(EXP(-SUM($DG17:EA17))*(1-EXP(-EB17)),0)</f>
        <v>4.5380903727850176E-2</v>
      </c>
      <c r="EC71" s="32">
        <f ca="1">IFERROR(EXP(-SUM($DG17:EB17))*(1-EXP(-EC17)),0)</f>
        <v>3.9972310761405117E-2</v>
      </c>
      <c r="ED71" s="32">
        <f ca="1">IFERROR(EXP(-SUM($DG17:EC17))*(1-EXP(-ED17)),0)</f>
        <v>3.3930823356056912E-2</v>
      </c>
      <c r="EE71" s="32">
        <f ca="1">IFERROR(EXP(-SUM($DG17:ED17))*(1-EXP(-EE17)),0)</f>
        <v>2.7624560728227922E-2</v>
      </c>
      <c r="EF71" s="32">
        <f ca="1">IFERROR(EXP(-SUM($DG17:EE17))*(1-EXP(-EF17)),0)</f>
        <v>2.1542028702507893E-2</v>
      </c>
      <c r="EG71" s="32">
        <f ca="1">IFERROR(EXP(-SUM($DG17:EF17))*(1-EXP(-EG17)),0)</f>
        <v>1.6107489939800219E-2</v>
      </c>
      <c r="EH71" s="32">
        <f ca="1">IFERROR(EXP(-SUM($DG17:EG17))*(1-EXP(-EH17)),0)</f>
        <v>1.1449951255330177E-2</v>
      </c>
      <c r="EI71" s="32">
        <f ca="1">IFERROR(EXP(-SUM($DG17:EH17))*(1-EXP(-EI17)),0)</f>
        <v>7.7096303527754186E-3</v>
      </c>
      <c r="EJ71" s="32">
        <f ca="1">IFERROR(EXP(-SUM($DG17:EI17))*(1-EXP(-EJ17)),0)</f>
        <v>4.9530531757140282E-3</v>
      </c>
      <c r="EK71" s="32">
        <f ca="1">IFERROR(EXP(-SUM($DG17:EJ17))*(1-EXP(-EK17)),0)</f>
        <v>3.0135340609460108E-3</v>
      </c>
      <c r="EL71" s="32">
        <f ca="1">IFERROR(EXP(-SUM($DG17:EK17))*(1-EXP(-EL17)),0)</f>
        <v>1.7501717985063106E-3</v>
      </c>
      <c r="EM71" s="32">
        <f ca="1">IFERROR(EXP(-SUM($DG17:EL17))*(1-EXP(-EM17)),0)</f>
        <v>9.2863859212720531E-4</v>
      </c>
      <c r="EN71" s="32">
        <f ca="1">IFERROR(EXP(-SUM($DG17:EM17))*(1-EXP(-EN17)),0)</f>
        <v>5.0169005450835524E-4</v>
      </c>
      <c r="EO71" s="32">
        <f ca="1">IFERROR(EXP(-SUM($DG17:EN17))*(1-EXP(-EO17)),0)</f>
        <v>2.7872074284786302E-4</v>
      </c>
      <c r="EP71" s="32">
        <f ca="1">IFERROR(EXP(-SUM($DG17:EO17))*(1-EXP(-EP17)),0)</f>
        <v>1.1894726596724459E-4</v>
      </c>
      <c r="EQ71" s="32">
        <f ca="1">IFERROR(EXP(-SUM($DG17:EP17))*(1-EXP(-EQ17)),0)</f>
        <v>0</v>
      </c>
      <c r="ER71" s="32">
        <f ca="1">IFERROR(EXP(-SUM($DG17:EQ17))*(1-EXP(-ER17)),0)</f>
        <v>0</v>
      </c>
      <c r="ES71" s="32">
        <f ca="1">IFERROR(EXP(-SUM($DG17:ER17))*(1-EXP(-ES17)),0)</f>
        <v>0</v>
      </c>
      <c r="ET71" s="32">
        <f ca="1">IFERROR(EXP(-SUM($DG17:ES17))*(1-EXP(-ET17)),0)</f>
        <v>0</v>
      </c>
      <c r="EU71" s="32">
        <f ca="1">IFERROR(EXP(-SUM($DG17:ET17))*(1-EXP(-EU17)),0)</f>
        <v>0</v>
      </c>
      <c r="EV71" s="32">
        <f ca="1">IFERROR(EXP(-SUM($DG17:EU17))*(1-EXP(-EV17)),0)</f>
        <v>0</v>
      </c>
      <c r="EW71" s="32">
        <f ca="1">IFERROR(EXP(-SUM($DG17:EV17))*(1-EXP(-EW17)),0)</f>
        <v>0</v>
      </c>
      <c r="EX71" s="32">
        <f ca="1">IFERROR(EXP(-SUM($DG17:EW17))*(1-EXP(-EX17)),0)</f>
        <v>0</v>
      </c>
      <c r="EY71" s="32">
        <f ca="1">IFERROR(EXP(-SUM($DG17:EX17))*(1-EXP(-EY17)),0)</f>
        <v>0</v>
      </c>
      <c r="EZ71" s="32">
        <f ca="1">IFERROR(EXP(-SUM($DG17:EY17))*(1-EXP(-EZ17)),0)</f>
        <v>0</v>
      </c>
      <c r="FA71" s="32">
        <f ca="1">IFERROR(EXP(-SUM($DG17:EZ17))*(1-EXP(-FA17)),0)</f>
        <v>0</v>
      </c>
      <c r="FB71" s="32">
        <f ca="1">IFERROR(EXP(-SUM($DG17:FA17))*(1-EXP(-FB17)),0)</f>
        <v>0</v>
      </c>
      <c r="FC71" s="32">
        <f ca="1">IFERROR(EXP(-SUM($DG17:FB17))*(1-EXP(-FC17)),0)</f>
        <v>0</v>
      </c>
      <c r="FD71" s="32">
        <f ca="1">IFERROR(EXP(-SUM($DG17:FC17))*(1-EXP(-FD17)),0)</f>
        <v>0</v>
      </c>
    </row>
    <row r="72" spans="54:160" x14ac:dyDescent="0.25">
      <c r="BB72" s="31">
        <f t="shared" si="107"/>
        <v>75</v>
      </c>
      <c r="BD72" s="32">
        <f t="shared" ca="1" si="108"/>
        <v>1.5873967274276479E-2</v>
      </c>
      <c r="BE72" s="32">
        <f ca="1">IFERROR(EXP(-SUM($BD18:BD18))*(1-EXP(-BE18)),0)</f>
        <v>1.7356875325234583E-2</v>
      </c>
      <c r="BF72" s="32">
        <f ca="1">IFERROR(EXP(-SUM($BD18:BE18))*(1-EXP(-BF18)),0)</f>
        <v>1.9662204830705562E-2</v>
      </c>
      <c r="BG72" s="32">
        <f ca="1">IFERROR(EXP(-SUM($BD18:BF18))*(1-EXP(-BG18)),0)</f>
        <v>2.1072517851001601E-2</v>
      </c>
      <c r="BH72" s="32">
        <f ca="1">IFERROR(EXP(-SUM($BD18:BG18))*(1-EXP(-BH18)),0)</f>
        <v>2.258466914763884E-2</v>
      </c>
      <c r="BI72" s="32">
        <f ca="1">IFERROR(EXP(-SUM($BD18:BH18))*(1-EXP(-BI18)),0)</f>
        <v>2.6498258458746735E-2</v>
      </c>
      <c r="BJ72" s="32">
        <f ca="1">IFERROR(EXP(-SUM($BD18:BI18))*(1-EXP(-BJ18)),0)</f>
        <v>2.8941898740592633E-2</v>
      </c>
      <c r="BK72" s="32">
        <f ca="1">IFERROR(EXP(-SUM($BD18:BJ18))*(1-EXP(-BK18)),0)</f>
        <v>3.3187929607355761E-2</v>
      </c>
      <c r="BL72" s="32">
        <f ca="1">IFERROR(EXP(-SUM($BD18:BK18))*(1-EXP(-BL18)),0)</f>
        <v>3.6441308638040515E-2</v>
      </c>
      <c r="BM72" s="32">
        <f ca="1">IFERROR(EXP(-SUM($BD18:BL18))*(1-EXP(-BM18)),0)</f>
        <v>3.7761366420754477E-2</v>
      </c>
      <c r="BN72" s="32">
        <f ca="1">IFERROR(EXP(-SUM($BD18:BM18))*(1-EXP(-BN18)),0)</f>
        <v>4.196402266695462E-2</v>
      </c>
      <c r="BO72" s="32">
        <f ca="1">IFERROR(EXP(-SUM($BD18:BN18))*(1-EXP(-BO18)),0)</f>
        <v>4.7336150261873058E-2</v>
      </c>
      <c r="BP72" s="32">
        <f ca="1">IFERROR(EXP(-SUM($BD18:BO18))*(1-EXP(-BP18)),0)</f>
        <v>4.9621862840093074E-2</v>
      </c>
      <c r="BQ72" s="32">
        <f ca="1">IFERROR(EXP(-SUM($BD18:BP18))*(1-EXP(-BQ18)),0)</f>
        <v>5.3012792610701957E-2</v>
      </c>
      <c r="BR72" s="32">
        <f ca="1">IFERROR(EXP(-SUM($BD18:BQ18))*(1-EXP(-BR18)),0)</f>
        <v>5.8736463035389798E-2</v>
      </c>
      <c r="BS72" s="32">
        <f ca="1">IFERROR(EXP(-SUM($BD18:BR18))*(1-EXP(-BS18)),0)</f>
        <v>5.9786629291446708E-2</v>
      </c>
      <c r="BT72" s="32">
        <f ca="1">IFERROR(EXP(-SUM($BD18:BS18))*(1-EXP(-BT18)),0)</f>
        <v>5.7183222049628162E-2</v>
      </c>
      <c r="BU72" s="32">
        <f ca="1">IFERROR(EXP(-SUM($BD18:BT18))*(1-EXP(-BU18)),0)</f>
        <v>5.4811121015259756E-2</v>
      </c>
      <c r="BV72" s="32">
        <f ca="1">IFERROR(EXP(-SUM($BD18:BU18))*(1-EXP(-BV18)),0)</f>
        <v>5.2517808685333678E-2</v>
      </c>
      <c r="BW72" s="32">
        <f ca="1">IFERROR(EXP(-SUM($BD18:BV18))*(1-EXP(-BW18)),0)</f>
        <v>5.0975841226858193E-2</v>
      </c>
      <c r="BX72" s="32">
        <f ca="1">IFERROR(EXP(-SUM($BD18:BW18))*(1-EXP(-BX18)),0)</f>
        <v>4.5384865518903E-2</v>
      </c>
      <c r="BY72" s="32">
        <f ca="1">IFERROR(EXP(-SUM($BD18:BX18))*(1-EXP(-BY18)),0)</f>
        <v>3.989953978482165E-2</v>
      </c>
      <c r="BZ72" s="32">
        <f ca="1">IFERROR(EXP(-SUM($BD18:BY18))*(1-EXP(-BZ18)),0)</f>
        <v>3.381465521655716E-2</v>
      </c>
      <c r="CA72" s="32">
        <f ca="1">IFERROR(EXP(-SUM($BD18:BZ18))*(1-EXP(-CA18)),0)</f>
        <v>2.7496558890507214E-2</v>
      </c>
      <c r="CB72" s="32">
        <f ca="1">IFERROR(EXP(-SUM($BD18:CA18))*(1-EXP(-CB18)),0)</f>
        <v>2.1424114905516014E-2</v>
      </c>
      <c r="CC72" s="32">
        <f ca="1">IFERROR(EXP(-SUM($BD18:CB18))*(1-EXP(-CC18)),0)</f>
        <v>1.6010164014486225E-2</v>
      </c>
      <c r="CD72" s="32">
        <f ca="1">IFERROR(EXP(-SUM($BD18:CC18))*(1-EXP(-CD18)),0)</f>
        <v>1.1379368003111349E-2</v>
      </c>
      <c r="CE72" s="32">
        <f ca="1">IFERROR(EXP(-SUM($BD18:CD18))*(1-EXP(-CE18)),0)</f>
        <v>7.6685300146203395E-3</v>
      </c>
      <c r="CF72" s="32">
        <f ca="1">IFERROR(EXP(-SUM($BD18:CE18))*(1-EXP(-CF18)),0)</f>
        <v>4.9309059299060308E-3</v>
      </c>
      <c r="CG72" s="32">
        <f ca="1">IFERROR(EXP(-SUM($BD18:CF18))*(1-EXP(-CG18)),0)</f>
        <v>3.0054948283290178E-3</v>
      </c>
      <c r="CH72" s="32">
        <f ca="1">IFERROR(EXP(-SUM($BD18:CG18))*(1-EXP(-CH18)),0)</f>
        <v>1.748421385656005E-3</v>
      </c>
      <c r="CI72" s="32">
        <f ca="1">IFERROR(EXP(-SUM($BD18:CH18))*(1-EXP(-CI18)),0)</f>
        <v>9.3152228289937217E-4</v>
      </c>
      <c r="CJ72" s="32">
        <f ca="1">IFERROR(EXP(-SUM($BD18:CI18))*(1-EXP(-CJ18)),0)</f>
        <v>5.0434458525181716E-4</v>
      </c>
      <c r="CK72" s="32">
        <f ca="1">IFERROR(EXP(-SUM($BD18:CJ18))*(1-EXP(-CK18)),0)</f>
        <v>2.799365679896894E-4</v>
      </c>
      <c r="CL72" s="32">
        <f ca="1">IFERROR(EXP(-SUM($BD18:CK18))*(1-EXP(-CL18)),0)</f>
        <v>1.2074668680806029E-4</v>
      </c>
      <c r="CM72" s="32">
        <f ca="1">IFERROR(EXP(-SUM($BD18:CL18))*(1-EXP(-CM18)),0)</f>
        <v>0</v>
      </c>
      <c r="CN72" s="32">
        <f ca="1">IFERROR(EXP(-SUM($BD18:CM18))*(1-EXP(-CN18)),0)</f>
        <v>0</v>
      </c>
      <c r="CO72" s="32">
        <f ca="1">IFERROR(EXP(-SUM($BD18:CN18))*(1-EXP(-CO18)),0)</f>
        <v>0</v>
      </c>
      <c r="CP72" s="32">
        <f ca="1">IFERROR(EXP(-SUM($BD18:CO18))*(1-EXP(-CP18)),0)</f>
        <v>0</v>
      </c>
      <c r="CQ72" s="32">
        <f ca="1">IFERROR(EXP(-SUM($BD18:CP18))*(1-EXP(-CQ18)),0)</f>
        <v>0</v>
      </c>
      <c r="CR72" s="32">
        <f ca="1">IFERROR(EXP(-SUM($BD18:CQ18))*(1-EXP(-CR18)),0)</f>
        <v>0</v>
      </c>
      <c r="CS72" s="32">
        <f ca="1">IFERROR(EXP(-SUM($BD18:CR18))*(1-EXP(-CS18)),0)</f>
        <v>0</v>
      </c>
      <c r="CT72" s="32">
        <f ca="1">IFERROR(EXP(-SUM($BD18:CS18))*(1-EXP(-CT18)),0)</f>
        <v>0</v>
      </c>
      <c r="CU72" s="32">
        <f ca="1">IFERROR(EXP(-SUM($BD18:CT18))*(1-EXP(-CU18)),0)</f>
        <v>0</v>
      </c>
      <c r="CV72" s="32">
        <f ca="1">IFERROR(EXP(-SUM($BD18:CU18))*(1-EXP(-CV18)),0)</f>
        <v>0</v>
      </c>
      <c r="CW72" s="32">
        <f ca="1">IFERROR(EXP(-SUM($BD18:CV18))*(1-EXP(-CW18)),0)</f>
        <v>0</v>
      </c>
      <c r="CX72" s="32">
        <f ca="1">IFERROR(EXP(-SUM($BD18:CW18))*(1-EXP(-CX18)),0)</f>
        <v>0</v>
      </c>
      <c r="CY72" s="32">
        <f ca="1">IFERROR(EXP(-SUM($BD18:CX18))*(1-EXP(-CY18)),0)</f>
        <v>0</v>
      </c>
      <c r="CZ72" s="32">
        <f ca="1">IFERROR(EXP(-SUM($BD18:CY18))*(1-EXP(-CZ18)),0)</f>
        <v>0</v>
      </c>
      <c r="DA72" s="32">
        <f ca="1">IFERROR(EXP(-SUM($BD18:CZ18))*(1-EXP(-DA18)),0)</f>
        <v>0</v>
      </c>
      <c r="DE72" s="31">
        <f t="shared" si="109"/>
        <v>75</v>
      </c>
      <c r="DG72" s="32">
        <f t="shared" ca="1" si="110"/>
        <v>1.563566173590758E-2</v>
      </c>
      <c r="DH72" s="32">
        <f ca="1">IFERROR(EXP(-SUM($DG18:DG18))*(1-EXP(-DH18)),0)</f>
        <v>1.7092169629674449E-2</v>
      </c>
      <c r="DI72" s="32">
        <f ca="1">IFERROR(EXP(-SUM($DG18:DH18))*(1-EXP(-DI18)),0)</f>
        <v>1.9407902926394417E-2</v>
      </c>
      <c r="DJ72" s="32">
        <f ca="1">IFERROR(EXP(-SUM($DG18:DI18))*(1-EXP(-DJ18)),0)</f>
        <v>2.0770472657526053E-2</v>
      </c>
      <c r="DK72" s="32">
        <f ca="1">IFERROR(EXP(-SUM($DG18:DJ18))*(1-EXP(-DK18)),0)</f>
        <v>2.2313038489519384E-2</v>
      </c>
      <c r="DL72" s="32">
        <f ca="1">IFERROR(EXP(-SUM($DG18:DK18))*(1-EXP(-DL18)),0)</f>
        <v>2.6187415462449598E-2</v>
      </c>
      <c r="DM72" s="32">
        <f ca="1">IFERROR(EXP(-SUM($DG18:DL18))*(1-EXP(-DM18)),0)</f>
        <v>2.872024548406692E-2</v>
      </c>
      <c r="DN72" s="32">
        <f ca="1">IFERROR(EXP(-SUM($DG18:DM18))*(1-EXP(-DN18)),0)</f>
        <v>3.2926868720578949E-2</v>
      </c>
      <c r="DO72" s="32">
        <f ca="1">IFERROR(EXP(-SUM($DG18:DN18))*(1-EXP(-DO18)),0)</f>
        <v>3.6159714048535199E-2</v>
      </c>
      <c r="DP72" s="32">
        <f ca="1">IFERROR(EXP(-SUM($DG18:DO18))*(1-EXP(-DP18)),0)</f>
        <v>3.7498849474469541E-2</v>
      </c>
      <c r="DQ72" s="32">
        <f ca="1">IFERROR(EXP(-SUM($DG18:DP18))*(1-EXP(-DQ18)),0)</f>
        <v>4.1710536633149276E-2</v>
      </c>
      <c r="DR72" s="32">
        <f ca="1">IFERROR(EXP(-SUM($DG18:DQ18))*(1-EXP(-DR18)),0)</f>
        <v>4.7171770604677074E-2</v>
      </c>
      <c r="DS72" s="32">
        <f ca="1">IFERROR(EXP(-SUM($DG18:DR18))*(1-EXP(-DS18)),0)</f>
        <v>4.9479908675543957E-2</v>
      </c>
      <c r="DT72" s="32">
        <f ca="1">IFERROR(EXP(-SUM($DG18:DS18))*(1-EXP(-DT18)),0)</f>
        <v>5.2944071059924318E-2</v>
      </c>
      <c r="DU72" s="32">
        <f ca="1">IFERROR(EXP(-SUM($DG18:DT18))*(1-EXP(-DU18)),0)</f>
        <v>5.880238718241914E-2</v>
      </c>
      <c r="DV72" s="32">
        <f ca="1">IFERROR(EXP(-SUM($DG18:DU18))*(1-EXP(-DV18)),0)</f>
        <v>5.9930433420422105E-2</v>
      </c>
      <c r="DW72" s="32">
        <f ca="1">IFERROR(EXP(-SUM($DG18:DV18))*(1-EXP(-DW18)),0)</f>
        <v>5.7369792361115189E-2</v>
      </c>
      <c r="DX72" s="32">
        <f ca="1">IFERROR(EXP(-SUM($DG18:DW18))*(1-EXP(-DX18)),0)</f>
        <v>5.5046376455642483E-2</v>
      </c>
      <c r="DY72" s="32">
        <f ca="1">IFERROR(EXP(-SUM($DG18:DX18))*(1-EXP(-DY18)),0)</f>
        <v>5.2805211762033941E-2</v>
      </c>
      <c r="DZ72" s="32">
        <f ca="1">IFERROR(EXP(-SUM($DG18:DY18))*(1-EXP(-DZ18)),0)</f>
        <v>5.1330103205100237E-2</v>
      </c>
      <c r="EA72" s="32">
        <f ca="1">IFERROR(EXP(-SUM($DG18:DZ18))*(1-EXP(-EA18)),0)</f>
        <v>4.5740421491496909E-2</v>
      </c>
      <c r="EB72" s="32">
        <f ca="1">IFERROR(EXP(-SUM($DG18:EA18))*(1-EXP(-EB18)),0)</f>
        <v>4.0250544815014201E-2</v>
      </c>
      <c r="EC72" s="32">
        <f ca="1">IFERROR(EXP(-SUM($DG18:EB18))*(1-EXP(-EC18)),0)</f>
        <v>3.4139561002512503E-2</v>
      </c>
      <c r="ED72" s="32">
        <f ca="1">IFERROR(EXP(-SUM($DG18:EC18))*(1-EXP(-ED18)),0)</f>
        <v>2.7777626379188063E-2</v>
      </c>
      <c r="EE72" s="32">
        <f ca="1">IFERROR(EXP(-SUM($DG18:ED18))*(1-EXP(-EE18)),0)</f>
        <v>2.165224918748895E-2</v>
      </c>
      <c r="EF72" s="32">
        <f ca="1">IFERROR(EXP(-SUM($DG18:EE18))*(1-EXP(-EF18)),0)</f>
        <v>1.6185276363361426E-2</v>
      </c>
      <c r="EG72" s="32">
        <f ca="1">IFERROR(EXP(-SUM($DG18:EF18))*(1-EXP(-EG18)),0)</f>
        <v>1.1504540334850627E-2</v>
      </c>
      <c r="EH72" s="32">
        <f ca="1">IFERROR(EXP(-SUM($DG18:EG18))*(1-EXP(-EH18)),0)</f>
        <v>7.7496375328785679E-3</v>
      </c>
      <c r="EI72" s="32">
        <f ca="1">IFERROR(EXP(-SUM($DG18:EH18))*(1-EXP(-EI18)),0)</f>
        <v>4.9809099117970445E-3</v>
      </c>
      <c r="EJ72" s="32">
        <f ca="1">IFERROR(EXP(-SUM($DG18:EI18))*(1-EXP(-EJ18)),0)</f>
        <v>3.0332297401091104E-3</v>
      </c>
      <c r="EK72" s="32">
        <f ca="1">IFERROR(EXP(-SUM($DG18:EJ18))*(1-EXP(-EK18)),0)</f>
        <v>1.7630851949857875E-3</v>
      </c>
      <c r="EL72" s="32">
        <f ca="1">IFERROR(EXP(-SUM($DG18:EK18))*(1-EXP(-EL18)),0)</f>
        <v>9.3741225464032422E-4</v>
      </c>
      <c r="EM72" s="32">
        <f ca="1">IFERROR(EXP(-SUM($DG18:EL18))*(1-EXP(-EM18)),0)</f>
        <v>5.0698216821306881E-4</v>
      </c>
      <c r="EN72" s="32">
        <f ca="1">IFERROR(EXP(-SUM($DG18:EM18))*(1-EXP(-EN18)),0)</f>
        <v>2.8153250462458759E-4</v>
      </c>
      <c r="EO72" s="32">
        <f ca="1">IFERROR(EXP(-SUM($DG18:EN18))*(1-EXP(-EO18)),0)</f>
        <v>1.2079131492675452E-4</v>
      </c>
      <c r="EP72" s="32">
        <f ca="1">IFERROR(EXP(-SUM($DG18:EO18))*(1-EXP(-EP18)),0)</f>
        <v>0</v>
      </c>
      <c r="EQ72" s="32">
        <f ca="1">IFERROR(EXP(-SUM($DG18:EP18))*(1-EXP(-EQ18)),0)</f>
        <v>0</v>
      </c>
      <c r="ER72" s="32">
        <f ca="1">IFERROR(EXP(-SUM($DG18:EQ18))*(1-EXP(-ER18)),0)</f>
        <v>0</v>
      </c>
      <c r="ES72" s="32">
        <f ca="1">IFERROR(EXP(-SUM($DG18:ER18))*(1-EXP(-ES18)),0)</f>
        <v>0</v>
      </c>
      <c r="ET72" s="32">
        <f ca="1">IFERROR(EXP(-SUM($DG18:ES18))*(1-EXP(-ET18)),0)</f>
        <v>0</v>
      </c>
      <c r="EU72" s="32">
        <f ca="1">IFERROR(EXP(-SUM($DG18:ET18))*(1-EXP(-EU18)),0)</f>
        <v>0</v>
      </c>
      <c r="EV72" s="32">
        <f ca="1">IFERROR(EXP(-SUM($DG18:EU18))*(1-EXP(-EV18)),0)</f>
        <v>0</v>
      </c>
      <c r="EW72" s="32">
        <f ca="1">IFERROR(EXP(-SUM($DG18:EV18))*(1-EXP(-EW18)),0)</f>
        <v>0</v>
      </c>
      <c r="EX72" s="32">
        <f ca="1">IFERROR(EXP(-SUM($DG18:EW18))*(1-EXP(-EX18)),0)</f>
        <v>0</v>
      </c>
      <c r="EY72" s="32">
        <f ca="1">IFERROR(EXP(-SUM($DG18:EX18))*(1-EXP(-EY18)),0)</f>
        <v>0</v>
      </c>
      <c r="EZ72" s="32">
        <f ca="1">IFERROR(EXP(-SUM($DG18:EY18))*(1-EXP(-EZ18)),0)</f>
        <v>0</v>
      </c>
      <c r="FA72" s="32">
        <f ca="1">IFERROR(EXP(-SUM($DG18:EZ18))*(1-EXP(-FA18)),0)</f>
        <v>0</v>
      </c>
      <c r="FB72" s="32">
        <f ca="1">IFERROR(EXP(-SUM($DG18:FA18))*(1-EXP(-FB18)),0)</f>
        <v>0</v>
      </c>
      <c r="FC72" s="32">
        <f ca="1">IFERROR(EXP(-SUM($DG18:FB18))*(1-EXP(-FC18)),0)</f>
        <v>0</v>
      </c>
      <c r="FD72" s="32">
        <f ca="1">IFERROR(EXP(-SUM($DG18:FC18))*(1-EXP(-FD18)),0)</f>
        <v>0</v>
      </c>
    </row>
    <row r="73" spans="54:160" x14ac:dyDescent="0.25">
      <c r="BB73" s="31">
        <f t="shared" si="107"/>
        <v>76</v>
      </c>
      <c r="BD73" s="32">
        <f t="shared" ca="1" si="108"/>
        <v>1.7914280583370079E-2</v>
      </c>
      <c r="BE73" s="32">
        <f ca="1">IFERROR(EXP(-SUM($BD19:BD19))*(1-EXP(-BE19)),0)</f>
        <v>2.0245919525831345E-2</v>
      </c>
      <c r="BF73" s="32">
        <f ca="1">IFERROR(EXP(-SUM($BD19:BE19))*(1-EXP(-BF19)),0)</f>
        <v>2.1728821641153449E-2</v>
      </c>
      <c r="BG73" s="32">
        <f ca="1">IFERROR(EXP(-SUM($BD19:BF19))*(1-EXP(-BG19)),0)</f>
        <v>2.3233589952486894E-2</v>
      </c>
      <c r="BH73" s="32">
        <f ca="1">IFERROR(EXP(-SUM($BD19:BG19))*(1-EXP(-BH19)),0)</f>
        <v>2.7251314857952635E-2</v>
      </c>
      <c r="BI73" s="32">
        <f ca="1">IFERROR(EXP(-SUM($BD19:BH19))*(1-EXP(-BI19)),0)</f>
        <v>2.9642133756117191E-2</v>
      </c>
      <c r="BJ73" s="32">
        <f ca="1">IFERROR(EXP(-SUM($BD19:BI19))*(1-EXP(-BJ19)),0)</f>
        <v>3.3997881547411686E-2</v>
      </c>
      <c r="BK73" s="32">
        <f ca="1">IFERROR(EXP(-SUM($BD19:BJ19))*(1-EXP(-BK19)),0)</f>
        <v>3.7325263208359515E-2</v>
      </c>
      <c r="BL73" s="32">
        <f ca="1">IFERROR(EXP(-SUM($BD19:BK19))*(1-EXP(-BL19)),0)</f>
        <v>3.8646941791641638E-2</v>
      </c>
      <c r="BM73" s="32">
        <f ca="1">IFERROR(EXP(-SUM($BD19:BL19))*(1-EXP(-BM19)),0)</f>
        <v>4.290853892575399E-2</v>
      </c>
      <c r="BN73" s="32">
        <f ca="1">IFERROR(EXP(-SUM($BD19:BM19))*(1-EXP(-BN19)),0)</f>
        <v>4.8276609214239555E-2</v>
      </c>
      <c r="BO73" s="32">
        <f ca="1">IFERROR(EXP(-SUM($BD19:BN19))*(1-EXP(-BO19)),0)</f>
        <v>5.0576442789519262E-2</v>
      </c>
      <c r="BP73" s="32">
        <f ca="1">IFERROR(EXP(-SUM($BD19:BO19))*(1-EXP(-BP19)),0)</f>
        <v>5.3947712077962194E-2</v>
      </c>
      <c r="BQ73" s="32">
        <f ca="1">IFERROR(EXP(-SUM($BD19:BP19))*(1-EXP(-BQ19)),0)</f>
        <v>5.9627691108570899E-2</v>
      </c>
      <c r="BR73" s="32">
        <f ca="1">IFERROR(EXP(-SUM($BD19:BQ19))*(1-EXP(-BR19)),0)</f>
        <v>6.0615944115944884E-2</v>
      </c>
      <c r="BS73" s="32">
        <f ca="1">IFERROR(EXP(-SUM($BD19:BR19))*(1-EXP(-BS19)),0)</f>
        <v>5.7926730878610486E-2</v>
      </c>
      <c r="BT73" s="32">
        <f ca="1">IFERROR(EXP(-SUM($BD19:BS19))*(1-EXP(-BT19)),0)</f>
        <v>5.5466741938216838E-2</v>
      </c>
      <c r="BU73" s="32">
        <f ca="1">IFERROR(EXP(-SUM($BD19:BT19))*(1-EXP(-BU19)),0)</f>
        <v>5.308349978093789E-2</v>
      </c>
      <c r="BV73" s="32">
        <f ca="1">IFERROR(EXP(-SUM($BD19:BU19))*(1-EXP(-BV19)),0)</f>
        <v>5.144926591195171E-2</v>
      </c>
      <c r="BW73" s="32">
        <f ca="1">IFERROR(EXP(-SUM($BD19:BV19))*(1-EXP(-BW19)),0)</f>
        <v>4.5766117012055504E-2</v>
      </c>
      <c r="BX73" s="32">
        <f ca="1">IFERROR(EXP(-SUM($BD19:BW19))*(1-EXP(-BX19)),0)</f>
        <v>4.0196281480422966E-2</v>
      </c>
      <c r="BY73" s="32">
        <f ca="1">IFERROR(EXP(-SUM($BD19:BX19))*(1-EXP(-BY19)),0)</f>
        <v>3.4038761198586197E-2</v>
      </c>
      <c r="BZ73" s="32">
        <f ca="1">IFERROR(EXP(-SUM($BD19:BY19))*(1-EXP(-BZ19)),0)</f>
        <v>2.7661980952038877E-2</v>
      </c>
      <c r="CA73" s="32">
        <f ca="1">IFERROR(EXP(-SUM($BD19:BZ19))*(1-EXP(-CA19)),0)</f>
        <v>2.1543907270920336E-2</v>
      </c>
      <c r="CB73" s="32">
        <f ca="1">IFERROR(EXP(-SUM($BD19:CA19))*(1-EXP(-CB19)),0)</f>
        <v>1.6095078808935365E-2</v>
      </c>
      <c r="CC73" s="32">
        <f ca="1">IFERROR(EXP(-SUM($BD19:CB19))*(1-EXP(-CC19)),0)</f>
        <v>1.143901175038674E-2</v>
      </c>
      <c r="CD73" s="32">
        <f ca="1">IFERROR(EXP(-SUM($BD19:CC19))*(1-EXP(-CD19)),0)</f>
        <v>7.7119464470809624E-3</v>
      </c>
      <c r="CE73" s="32">
        <f ca="1">IFERROR(EXP(-SUM($BD19:CD19))*(1-EXP(-CE19)),0)</f>
        <v>4.9609555649878217E-3</v>
      </c>
      <c r="CF73" s="32">
        <f ca="1">IFERROR(EXP(-SUM($BD19:CE19))*(1-EXP(-CF19)),0)</f>
        <v>3.0265398722694936E-3</v>
      </c>
      <c r="CG73" s="32">
        <f ca="1">IFERROR(EXP(-SUM($BD19:CF19))*(1-EXP(-CG19)),0)</f>
        <v>1.7621276861526274E-3</v>
      </c>
      <c r="CH73" s="32">
        <f ca="1">IFERROR(EXP(-SUM($BD19:CG19))*(1-EXP(-CH19)),0)</f>
        <v>9.4074702856977689E-4</v>
      </c>
      <c r="CI73" s="32">
        <f ca="1">IFERROR(EXP(-SUM($BD19:CH19))*(1-EXP(-CI19)),0)</f>
        <v>5.0989152239429162E-4</v>
      </c>
      <c r="CJ73" s="32">
        <f ca="1">IFERROR(EXP(-SUM($BD19:CI19))*(1-EXP(-CJ19)),0)</f>
        <v>2.8287908918439114E-4</v>
      </c>
      <c r="CK73" s="32">
        <f ca="1">IFERROR(EXP(-SUM($BD19:CJ19))*(1-EXP(-CK19)),0)</f>
        <v>1.226623744497205E-4</v>
      </c>
      <c r="CL73" s="32">
        <f ca="1">IFERROR(EXP(-SUM($BD19:CK19))*(1-EXP(-CL19)),0)</f>
        <v>0</v>
      </c>
      <c r="CM73" s="32">
        <f ca="1">IFERROR(EXP(-SUM($BD19:CL19))*(1-EXP(-CM19)),0)</f>
        <v>0</v>
      </c>
      <c r="CN73" s="32">
        <f ca="1">IFERROR(EXP(-SUM($BD19:CM19))*(1-EXP(-CN19)),0)</f>
        <v>0</v>
      </c>
      <c r="CO73" s="32">
        <f ca="1">IFERROR(EXP(-SUM($BD19:CN19))*(1-EXP(-CO19)),0)</f>
        <v>0</v>
      </c>
      <c r="CP73" s="32">
        <f ca="1">IFERROR(EXP(-SUM($BD19:CO19))*(1-EXP(-CP19)),0)</f>
        <v>0</v>
      </c>
      <c r="CQ73" s="32">
        <f ca="1">IFERROR(EXP(-SUM($BD19:CP19))*(1-EXP(-CQ19)),0)</f>
        <v>0</v>
      </c>
      <c r="CR73" s="32">
        <f ca="1">IFERROR(EXP(-SUM($BD19:CQ19))*(1-EXP(-CR19)),0)</f>
        <v>0</v>
      </c>
      <c r="CS73" s="32">
        <f ca="1">IFERROR(EXP(-SUM($BD19:CR19))*(1-EXP(-CS19)),0)</f>
        <v>0</v>
      </c>
      <c r="CT73" s="32">
        <f ca="1">IFERROR(EXP(-SUM($BD19:CS19))*(1-EXP(-CT19)),0)</f>
        <v>0</v>
      </c>
      <c r="CU73" s="32">
        <f ca="1">IFERROR(EXP(-SUM($BD19:CT19))*(1-EXP(-CU19)),0)</f>
        <v>0</v>
      </c>
      <c r="CV73" s="32">
        <f ca="1">IFERROR(EXP(-SUM($BD19:CU19))*(1-EXP(-CV19)),0)</f>
        <v>0</v>
      </c>
      <c r="CW73" s="32">
        <f ca="1">IFERROR(EXP(-SUM($BD19:CV19))*(1-EXP(-CW19)),0)</f>
        <v>0</v>
      </c>
      <c r="CX73" s="32">
        <f ca="1">IFERROR(EXP(-SUM($BD19:CW19))*(1-EXP(-CX19)),0)</f>
        <v>0</v>
      </c>
      <c r="CY73" s="32">
        <f ca="1">IFERROR(EXP(-SUM($BD19:CX19))*(1-EXP(-CY19)),0)</f>
        <v>0</v>
      </c>
      <c r="CZ73" s="32">
        <f ca="1">IFERROR(EXP(-SUM($BD19:CY19))*(1-EXP(-CZ19)),0)</f>
        <v>0</v>
      </c>
      <c r="DA73" s="32">
        <f ca="1">IFERROR(EXP(-SUM($BD19:CZ19))*(1-EXP(-DA19)),0)</f>
        <v>0</v>
      </c>
      <c r="DE73" s="31">
        <f t="shared" si="109"/>
        <v>76</v>
      </c>
      <c r="DG73" s="32">
        <f t="shared" ca="1" si="110"/>
        <v>1.763684197760873E-2</v>
      </c>
      <c r="DH73" s="32">
        <f ca="1">IFERROR(EXP(-SUM($DG19:DG19))*(1-EXP(-DH19)),0)</f>
        <v>1.9979356481656479E-2</v>
      </c>
      <c r="DI73" s="32">
        <f ca="1">IFERROR(EXP(-SUM($DG19:DH19))*(1-EXP(-DI19)),0)</f>
        <v>2.1412417871557843E-2</v>
      </c>
      <c r="DJ73" s="32">
        <f ca="1">IFERROR(EXP(-SUM($DG19:DI19))*(1-EXP(-DJ19)),0)</f>
        <v>2.2948960190684438E-2</v>
      </c>
      <c r="DK73" s="32">
        <f ca="1">IFERROR(EXP(-SUM($DG19:DJ19))*(1-EXP(-DK19)),0)</f>
        <v>2.6925675754511633E-2</v>
      </c>
      <c r="DL73" s="32">
        <f ca="1">IFERROR(EXP(-SUM($DG19:DK19))*(1-EXP(-DL19)),0)</f>
        <v>2.9408731989776307E-2</v>
      </c>
      <c r="DM73" s="32">
        <f ca="1">IFERROR(EXP(-SUM($DG19:DL19))*(1-EXP(-DM19)),0)</f>
        <v>3.3723251396404481E-2</v>
      </c>
      <c r="DN73" s="32">
        <f ca="1">IFERROR(EXP(-SUM($DG19:DM19))*(1-EXP(-DN19)),0)</f>
        <v>3.7029107478347464E-2</v>
      </c>
      <c r="DO73" s="32">
        <f ca="1">IFERROR(EXP(-SUM($DG19:DN19))*(1-EXP(-DO19)),0)</f>
        <v>3.8370457812366997E-2</v>
      </c>
      <c r="DP73" s="32">
        <f ca="1">IFERROR(EXP(-SUM($DG19:DO19))*(1-EXP(-DP19)),0)</f>
        <v>4.2640902965169307E-2</v>
      </c>
      <c r="DQ73" s="32">
        <f ca="1">IFERROR(EXP(-SUM($DG19:DP19))*(1-EXP(-DQ19)),0)</f>
        <v>4.8099683056616861E-2</v>
      </c>
      <c r="DR73" s="32">
        <f ca="1">IFERROR(EXP(-SUM($DG19:DQ19))*(1-EXP(-DR19)),0)</f>
        <v>5.0422264212090714E-2</v>
      </c>
      <c r="DS73" s="32">
        <f ca="1">IFERROR(EXP(-SUM($DG19:DR19))*(1-EXP(-DS19)),0)</f>
        <v>5.3867889729400799E-2</v>
      </c>
      <c r="DT73" s="32">
        <f ca="1">IFERROR(EXP(-SUM($DG19:DS19))*(1-EXP(-DT19)),0)</f>
        <v>5.9683883041593805E-2</v>
      </c>
      <c r="DU73" s="32">
        <f ca="1">IFERROR(EXP(-SUM($DG19:DT19))*(1-EXP(-DU19)),0)</f>
        <v>6.0750988494691391E-2</v>
      </c>
      <c r="DV73" s="32">
        <f ca="1">IFERROR(EXP(-SUM($DG19:DU19))*(1-EXP(-DV19)),0)</f>
        <v>5.8105588256057404E-2</v>
      </c>
      <c r="DW73" s="32">
        <f ca="1">IFERROR(EXP(-SUM($DG19:DV19))*(1-EXP(-DW19)),0)</f>
        <v>5.5695225197376373E-2</v>
      </c>
      <c r="DX73" s="32">
        <f ca="1">IFERROR(EXP(-SUM($DG19:DW19))*(1-EXP(-DX19)),0)</f>
        <v>5.336492170609048E-2</v>
      </c>
      <c r="DY73" s="32">
        <f ca="1">IFERROR(EXP(-SUM($DG19:DX19))*(1-EXP(-DY19)),0)</f>
        <v>5.1798082289999929E-2</v>
      </c>
      <c r="DZ73" s="32">
        <f ca="1">IFERROR(EXP(-SUM($DG19:DY19))*(1-EXP(-DZ19)),0)</f>
        <v>4.6116924062257557E-2</v>
      </c>
      <c r="EA73" s="32">
        <f ca="1">IFERROR(EXP(-SUM($DG19:DZ19))*(1-EXP(-EA19)),0)</f>
        <v>4.0543119944009928E-2</v>
      </c>
      <c r="EB73" s="32">
        <f ca="1">IFERROR(EXP(-SUM($DG19:EA19))*(1-EXP(-EB19)),0)</f>
        <v>3.436008609883133E-2</v>
      </c>
      <c r="EC73" s="32">
        <f ca="1">IFERROR(EXP(-SUM($DG19:EB19))*(1-EXP(-EC19)),0)</f>
        <v>2.7940078786809732E-2</v>
      </c>
      <c r="ED73" s="32">
        <f ca="1">IFERROR(EXP(-SUM($DG19:EC19))*(1-EXP(-ED19)),0)</f>
        <v>2.176968619169423E-2</v>
      </c>
      <c r="EE73" s="32">
        <f ca="1">IFERROR(EXP(-SUM($DG19:ED19))*(1-EXP(-EE19)),0)</f>
        <v>1.6268408193758518E-2</v>
      </c>
      <c r="EF73" s="32">
        <f ca="1">IFERROR(EXP(-SUM($DG19:EE19))*(1-EXP(-EF19)),0)</f>
        <v>1.1562917375119152E-2</v>
      </c>
      <c r="EG73" s="32">
        <f ca="1">IFERROR(EXP(-SUM($DG19:EF19))*(1-EXP(-EG19)),0)</f>
        <v>7.7922235157024487E-3</v>
      </c>
      <c r="EH73" s="32">
        <f ca="1">IFERROR(EXP(-SUM($DG19:EG19))*(1-EXP(-EH19)),0)</f>
        <v>5.0104415145374769E-3</v>
      </c>
      <c r="EI73" s="32">
        <f ca="1">IFERROR(EXP(-SUM($DG19:EH19))*(1-EXP(-EI19)),0)</f>
        <v>3.0539735037846032E-3</v>
      </c>
      <c r="EJ73" s="32">
        <f ca="1">IFERROR(EXP(-SUM($DG19:EI19))*(1-EXP(-EJ19)),0)</f>
        <v>1.7766234481303388E-3</v>
      </c>
      <c r="EK73" s="32">
        <f ca="1">IFERROR(EXP(-SUM($DG19:EJ19))*(1-EXP(-EK19)),0)</f>
        <v>9.4654775092103299E-4</v>
      </c>
      <c r="EL73" s="32">
        <f ca="1">IFERROR(EXP(-SUM($DG19:EK19))*(1-EXP(-EL19)),0)</f>
        <v>5.1247967077442259E-4</v>
      </c>
      <c r="EM73" s="32">
        <f ca="1">IFERROR(EXP(-SUM($DG19:EL19))*(1-EXP(-EM19)),0)</f>
        <v>2.844519489179167E-4</v>
      </c>
      <c r="EN73" s="32">
        <f ca="1">IFERROR(EXP(-SUM($DG19:EM19))*(1-EXP(-EN19)),0)</f>
        <v>1.226943326289515E-4</v>
      </c>
      <c r="EO73" s="32">
        <f ca="1">IFERROR(EXP(-SUM($DG19:EN19))*(1-EXP(-EO19)),0)</f>
        <v>0</v>
      </c>
      <c r="EP73" s="32">
        <f ca="1">IFERROR(EXP(-SUM($DG19:EO19))*(1-EXP(-EP19)),0)</f>
        <v>0</v>
      </c>
      <c r="EQ73" s="32">
        <f ca="1">IFERROR(EXP(-SUM($DG19:EP19))*(1-EXP(-EQ19)),0)</f>
        <v>0</v>
      </c>
      <c r="ER73" s="32">
        <f ca="1">IFERROR(EXP(-SUM($DG19:EQ19))*(1-EXP(-ER19)),0)</f>
        <v>0</v>
      </c>
      <c r="ES73" s="32">
        <f ca="1">IFERROR(EXP(-SUM($DG19:ER19))*(1-EXP(-ES19)),0)</f>
        <v>0</v>
      </c>
      <c r="ET73" s="32">
        <f ca="1">IFERROR(EXP(-SUM($DG19:ES19))*(1-EXP(-ET19)),0)</f>
        <v>0</v>
      </c>
      <c r="EU73" s="32">
        <f ca="1">IFERROR(EXP(-SUM($DG19:ET19))*(1-EXP(-EU19)),0)</f>
        <v>0</v>
      </c>
      <c r="EV73" s="32">
        <f ca="1">IFERROR(EXP(-SUM($DG19:EU19))*(1-EXP(-EV19)),0)</f>
        <v>0</v>
      </c>
      <c r="EW73" s="32">
        <f ca="1">IFERROR(EXP(-SUM($DG19:EV19))*(1-EXP(-EW19)),0)</f>
        <v>0</v>
      </c>
      <c r="EX73" s="32">
        <f ca="1">IFERROR(EXP(-SUM($DG19:EW19))*(1-EXP(-EX19)),0)</f>
        <v>0</v>
      </c>
      <c r="EY73" s="32">
        <f ca="1">IFERROR(EXP(-SUM($DG19:EX19))*(1-EXP(-EY19)),0)</f>
        <v>0</v>
      </c>
      <c r="EZ73" s="32">
        <f ca="1">IFERROR(EXP(-SUM($DG19:EY19))*(1-EXP(-EZ19)),0)</f>
        <v>0</v>
      </c>
      <c r="FA73" s="32">
        <f ca="1">IFERROR(EXP(-SUM($DG19:EZ19))*(1-EXP(-FA19)),0)</f>
        <v>0</v>
      </c>
      <c r="FB73" s="32">
        <f ca="1">IFERROR(EXP(-SUM($DG19:FA19))*(1-EXP(-FB19)),0)</f>
        <v>0</v>
      </c>
      <c r="FC73" s="32">
        <f ca="1">IFERROR(EXP(-SUM($DG19:FB19))*(1-EXP(-FC19)),0)</f>
        <v>0</v>
      </c>
      <c r="FD73" s="32">
        <f ca="1">IFERROR(EXP(-SUM($DG19:FC19))*(1-EXP(-FD19)),0)</f>
        <v>0</v>
      </c>
    </row>
    <row r="74" spans="54:160" x14ac:dyDescent="0.25">
      <c r="BB74" s="31">
        <f t="shared" si="107"/>
        <v>77</v>
      </c>
      <c r="BD74" s="32">
        <f t="shared" ca="1" si="108"/>
        <v>2.0896134308618142E-2</v>
      </c>
      <c r="BE74" s="32">
        <f ca="1">IFERROR(EXP(-SUM($BD20:BD20))*(1-EXP(-BE20)),0)</f>
        <v>2.2458309014016627E-2</v>
      </c>
      <c r="BF74" s="32">
        <f ca="1">IFERROR(EXP(-SUM($BD20:BE20))*(1-EXP(-BF20)),0)</f>
        <v>2.3957300791743588E-2</v>
      </c>
      <c r="BG74" s="32">
        <f ca="1">IFERROR(EXP(-SUM($BD20:BF20))*(1-EXP(-BG20)),0)</f>
        <v>2.8091466203306981E-2</v>
      </c>
      <c r="BH74" s="32">
        <f ca="1">IFERROR(EXP(-SUM($BD20:BG20))*(1-EXP(-BH20)),0)</f>
        <v>3.0430342006292108E-2</v>
      </c>
      <c r="BI74" s="32">
        <f ca="1">IFERROR(EXP(-SUM($BD20:BH20))*(1-EXP(-BI20)),0)</f>
        <v>3.4908956049079683E-2</v>
      </c>
      <c r="BJ74" s="32">
        <f ca="1">IFERROR(EXP(-SUM($BD20:BI20))*(1-EXP(-BJ20)),0)</f>
        <v>3.8319783823711165E-2</v>
      </c>
      <c r="BK74" s="32">
        <f ca="1">IFERROR(EXP(-SUM($BD20:BJ20))*(1-EXP(-BK20)),0)</f>
        <v>3.9645284110707078E-2</v>
      </c>
      <c r="BL74" s="32">
        <f ca="1">IFERROR(EXP(-SUM($BD20:BK20))*(1-EXP(-BL20)),0)</f>
        <v>4.3976118068241178E-2</v>
      </c>
      <c r="BM74" s="32">
        <f ca="1">IFERROR(EXP(-SUM($BD20:BL20))*(1-EXP(-BM20)),0)</f>
        <v>4.9349743736952702E-2</v>
      </c>
      <c r="BN74" s="32">
        <f ca="1">IFERROR(EXP(-SUM($BD20:BM20))*(1-EXP(-BN20)),0)</f>
        <v>5.1668490611307086E-2</v>
      </c>
      <c r="BO74" s="32">
        <f ca="1">IFERROR(EXP(-SUM($BD20:BN20))*(1-EXP(-BO20)),0)</f>
        <v>5.5025702729589704E-2</v>
      </c>
      <c r="BP74" s="32">
        <f ca="1">IFERROR(EXP(-SUM($BD20:BO20))*(1-EXP(-BP20)),0)</f>
        <v>6.0671785140669558E-2</v>
      </c>
      <c r="BQ74" s="32">
        <f ca="1">IFERROR(EXP(-SUM($BD20:BP20))*(1-EXP(-BQ20)),0)</f>
        <v>6.1598060290745285E-2</v>
      </c>
      <c r="BR74" s="32">
        <f ca="1">IFERROR(EXP(-SUM($BD20:BQ20))*(1-EXP(-BR20)),0)</f>
        <v>5.8814670469459179E-2</v>
      </c>
      <c r="BS74" s="32">
        <f ca="1">IFERROR(EXP(-SUM($BD20:BR20))*(1-EXP(-BS20)),0)</f>
        <v>5.6258979078125979E-2</v>
      </c>
      <c r="BT74" s="32">
        <f ca="1">IFERROR(EXP(-SUM($BD20:BS20))*(1-EXP(-BT20)),0)</f>
        <v>5.3778270829041873E-2</v>
      </c>
      <c r="BU74" s="32">
        <f ca="1">IFERROR(EXP(-SUM($BD20:BT20))*(1-EXP(-BU20)),0)</f>
        <v>5.2046037522167125E-2</v>
      </c>
      <c r="BV74" s="32">
        <f ca="1">IFERROR(EXP(-SUM($BD20:BU20))*(1-EXP(-BV20)),0)</f>
        <v>4.625624688500081E-2</v>
      </c>
      <c r="BW74" s="32">
        <f ca="1">IFERROR(EXP(-SUM($BD20:BV20))*(1-EXP(-BW20)),0)</f>
        <v>4.0587932432795258E-2</v>
      </c>
      <c r="BX74" s="32">
        <f ca="1">IFERROR(EXP(-SUM($BD20:BW20))*(1-EXP(-BX20)),0)</f>
        <v>3.4342781595246341E-2</v>
      </c>
      <c r="BY74" s="32">
        <f ca="1">IFERROR(EXP(-SUM($BD20:BX20))*(1-EXP(-BY20)),0)</f>
        <v>2.789209363109018E-2</v>
      </c>
      <c r="BZ74" s="32">
        <f ca="1">IFERROR(EXP(-SUM($BD20:BY20))*(1-EXP(-BZ20)),0)</f>
        <v>2.1713955895503904E-2</v>
      </c>
      <c r="CA74" s="32">
        <f ca="1">IFERROR(EXP(-SUM($BD20:BZ20))*(1-EXP(-CA20)),0)</f>
        <v>1.6217476870871956E-2</v>
      </c>
      <c r="CB74" s="32">
        <f ca="1">IFERROR(EXP(-SUM($BD20:CA20))*(1-EXP(-CB20)),0)</f>
        <v>1.152528173050898E-2</v>
      </c>
      <c r="CC74" s="32">
        <f ca="1">IFERROR(EXP(-SUM($BD20:CB20))*(1-EXP(-CC20)),0)</f>
        <v>7.7733501170868906E-3</v>
      </c>
      <c r="CD74" s="32">
        <f ca="1">IFERROR(EXP(-SUM($BD20:CC20))*(1-EXP(-CD20)),0)</f>
        <v>5.0025995074680536E-3</v>
      </c>
      <c r="CE74" s="32">
        <f ca="1">IFERROR(EXP(-SUM($BD20:CD20))*(1-EXP(-CE20)),0)</f>
        <v>3.0546942054193848E-3</v>
      </c>
      <c r="CF74" s="32">
        <f ca="1">IFERROR(EXP(-SUM($BD20:CE20))*(1-EXP(-CF20)),0)</f>
        <v>1.7799929702339119E-3</v>
      </c>
      <c r="CG74" s="32">
        <f ca="1">IFERROR(EXP(-SUM($BD20:CF20))*(1-EXP(-CG20)),0)</f>
        <v>9.5222733781952381E-4</v>
      </c>
      <c r="CH74" s="32">
        <f ca="1">IFERROR(EXP(-SUM($BD20:CG20))*(1-EXP(-CH20)),0)</f>
        <v>5.1667229056037299E-4</v>
      </c>
      <c r="CI74" s="32">
        <f ca="1">IFERROR(EXP(-SUM($BD20:CH20))*(1-EXP(-CI20)),0)</f>
        <v>2.8649918868053106E-4</v>
      </c>
      <c r="CJ74" s="32">
        <f ca="1">IFERROR(EXP(-SUM($BD20:CI20))*(1-EXP(-CJ20)),0)</f>
        <v>1.2488648373253626E-4</v>
      </c>
      <c r="CK74" s="32">
        <f ca="1">IFERROR(EXP(-SUM($BD20:CJ20))*(1-EXP(-CK20)),0)</f>
        <v>0</v>
      </c>
      <c r="CL74" s="32">
        <f ca="1">IFERROR(EXP(-SUM($BD20:CK20))*(1-EXP(-CL20)),0)</f>
        <v>0</v>
      </c>
      <c r="CM74" s="32">
        <f ca="1">IFERROR(EXP(-SUM($BD20:CL20))*(1-EXP(-CM20)),0)</f>
        <v>0</v>
      </c>
      <c r="CN74" s="32">
        <f ca="1">IFERROR(EXP(-SUM($BD20:CM20))*(1-EXP(-CN20)),0)</f>
        <v>0</v>
      </c>
      <c r="CO74" s="32">
        <f ca="1">IFERROR(EXP(-SUM($BD20:CN20))*(1-EXP(-CO20)),0)</f>
        <v>0</v>
      </c>
      <c r="CP74" s="32">
        <f ca="1">IFERROR(EXP(-SUM($BD20:CO20))*(1-EXP(-CP20)),0)</f>
        <v>0</v>
      </c>
      <c r="CQ74" s="32">
        <f ca="1">IFERROR(EXP(-SUM($BD20:CP20))*(1-EXP(-CQ20)),0)</f>
        <v>0</v>
      </c>
      <c r="CR74" s="32">
        <f ca="1">IFERROR(EXP(-SUM($BD20:CQ20))*(1-EXP(-CR20)),0)</f>
        <v>0</v>
      </c>
      <c r="CS74" s="32">
        <f ca="1">IFERROR(EXP(-SUM($BD20:CR20))*(1-EXP(-CS20)),0)</f>
        <v>0</v>
      </c>
      <c r="CT74" s="32">
        <f ca="1">IFERROR(EXP(-SUM($BD20:CS20))*(1-EXP(-CT20)),0)</f>
        <v>0</v>
      </c>
      <c r="CU74" s="32">
        <f ca="1">IFERROR(EXP(-SUM($BD20:CT20))*(1-EXP(-CU20)),0)</f>
        <v>0</v>
      </c>
      <c r="CV74" s="32">
        <f ca="1">IFERROR(EXP(-SUM($BD20:CU20))*(1-EXP(-CV20)),0)</f>
        <v>0</v>
      </c>
      <c r="CW74" s="32">
        <f ca="1">IFERROR(EXP(-SUM($BD20:CV20))*(1-EXP(-CW20)),0)</f>
        <v>0</v>
      </c>
      <c r="CX74" s="32">
        <f ca="1">IFERROR(EXP(-SUM($BD20:CW20))*(1-EXP(-CX20)),0)</f>
        <v>0</v>
      </c>
      <c r="CY74" s="32">
        <f ca="1">IFERROR(EXP(-SUM($BD20:CX20))*(1-EXP(-CY20)),0)</f>
        <v>0</v>
      </c>
      <c r="CZ74" s="32">
        <f ca="1">IFERROR(EXP(-SUM($BD20:CY20))*(1-EXP(-CZ20)),0)</f>
        <v>0</v>
      </c>
      <c r="DA74" s="32">
        <f ca="1">IFERROR(EXP(-SUM($BD20:CZ20))*(1-EXP(-DA20)),0)</f>
        <v>0</v>
      </c>
      <c r="DE74" s="31">
        <f t="shared" si="109"/>
        <v>77</v>
      </c>
      <c r="DG74" s="32">
        <f t="shared" ca="1" si="110"/>
        <v>2.0615226477234239E-2</v>
      </c>
      <c r="DH74" s="32">
        <f ca="1">IFERROR(EXP(-SUM($DG20:DG20))*(1-EXP(-DH20)),0)</f>
        <v>2.2125178293052276E-2</v>
      </c>
      <c r="DI74" s="32">
        <f ca="1">IFERROR(EXP(-SUM($DG20:DH20))*(1-EXP(-DI20)),0)</f>
        <v>2.3657395167387133E-2</v>
      </c>
      <c r="DJ74" s="32">
        <f ca="1">IFERROR(EXP(-SUM($DG20:DI20))*(1-EXP(-DJ20)),0)</f>
        <v>2.7748407617758892E-2</v>
      </c>
      <c r="DK74" s="32">
        <f ca="1">IFERROR(EXP(-SUM($DG20:DJ20))*(1-EXP(-DK20)),0)</f>
        <v>3.018283757727885E-2</v>
      </c>
      <c r="DL74" s="32">
        <f ca="1">IFERROR(EXP(-SUM($DG20:DK20))*(1-EXP(-DL20)),0)</f>
        <v>3.4618038807861712E-2</v>
      </c>
      <c r="DM74" s="32">
        <f ca="1">IFERROR(EXP(-SUM($DG20:DL20))*(1-EXP(-DM20)),0)</f>
        <v>3.8006115423948064E-2</v>
      </c>
      <c r="DN74" s="32">
        <f ca="1">IFERROR(EXP(-SUM($DG20:DM20))*(1-EXP(-DN20)),0)</f>
        <v>3.9351902820253165E-2</v>
      </c>
      <c r="DO74" s="32">
        <f ca="1">IFERROR(EXP(-SUM($DG20:DN20))*(1-EXP(-DO20)),0)</f>
        <v>4.3691235986245837E-2</v>
      </c>
      <c r="DP74" s="32">
        <f ca="1">IFERROR(EXP(-SUM($DG20:DO20))*(1-EXP(-DP20)),0)</f>
        <v>4.9157225545359125E-2</v>
      </c>
      <c r="DQ74" s="32">
        <f ca="1">IFERROR(EXP(-SUM($DG20:DP20))*(1-EXP(-DQ20)),0)</f>
        <v>5.1499010513626292E-2</v>
      </c>
      <c r="DR74" s="32">
        <f ca="1">IFERROR(EXP(-SUM($DG20:DQ20))*(1-EXP(-DR20)),0)</f>
        <v>5.4931775313877641E-2</v>
      </c>
      <c r="DS74" s="32">
        <f ca="1">IFERROR(EXP(-SUM($DG20:DR20))*(1-EXP(-DS20)),0)</f>
        <v>6.0715363159939272E-2</v>
      </c>
      <c r="DT74" s="32">
        <f ca="1">IFERROR(EXP(-SUM($DG20:DS20))*(1-EXP(-DT20)),0)</f>
        <v>6.1721642945741485E-2</v>
      </c>
      <c r="DU74" s="32">
        <f ca="1">IFERROR(EXP(-SUM($DG20:DT20))*(1-EXP(-DU20)),0)</f>
        <v>5.898337561920728E-2</v>
      </c>
      <c r="DV74" s="32">
        <f ca="1">IFERROR(EXP(-SUM($DG20:DU20))*(1-EXP(-DV20)),0)</f>
        <v>5.6478513882845909E-2</v>
      </c>
      <c r="DW74" s="32">
        <f ca="1">IFERROR(EXP(-SUM($DG20:DV20))*(1-EXP(-DW20)),0)</f>
        <v>5.4051798871966185E-2</v>
      </c>
      <c r="DX74" s="32">
        <f ca="1">IFERROR(EXP(-SUM($DG20:DW20))*(1-EXP(-DX20)),0)</f>
        <v>5.2387754851494196E-2</v>
      </c>
      <c r="DY74" s="32">
        <f ca="1">IFERROR(EXP(-SUM($DG20:DX20))*(1-EXP(-DY20)),0)</f>
        <v>4.6600939314381952E-2</v>
      </c>
      <c r="DZ74" s="32">
        <f ca="1">IFERROR(EXP(-SUM($DG20:DY20))*(1-EXP(-DZ20)),0)</f>
        <v>4.092950410102697E-2</v>
      </c>
      <c r="EA74" s="32">
        <f ca="1">IFERROR(EXP(-SUM($DG20:DZ20))*(1-EXP(-EA20)),0)</f>
        <v>3.4659664147041677E-2</v>
      </c>
      <c r="EB74" s="32">
        <f ca="1">IFERROR(EXP(-SUM($DG20:EA20))*(1-EXP(-EB20)),0)</f>
        <v>2.8166564695055758E-2</v>
      </c>
      <c r="EC74" s="32">
        <f ca="1">IFERROR(EXP(-SUM($DG20:EB20))*(1-EXP(-EC20)),0)</f>
        <v>2.1936890889440553E-2</v>
      </c>
      <c r="ED74" s="32">
        <f ca="1">IFERROR(EXP(-SUM($DG20:EC20))*(1-EXP(-ED20)),0)</f>
        <v>1.6388670042464346E-2</v>
      </c>
      <c r="EE74" s="32">
        <f ca="1">IFERROR(EXP(-SUM($DG20:ED20))*(1-EXP(-EE20)),0)</f>
        <v>1.1647671404062006E-2</v>
      </c>
      <c r="EF74" s="32">
        <f ca="1">IFERROR(EXP(-SUM($DG20:EE20))*(1-EXP(-EF20)),0)</f>
        <v>7.852620493923837E-3</v>
      </c>
      <c r="EG74" s="32">
        <f ca="1">IFERROR(EXP(-SUM($DG20:EF20))*(1-EXP(-EG20)),0)</f>
        <v>5.0514486331546364E-3</v>
      </c>
      <c r="EH74" s="32">
        <f ca="1">IFERROR(EXP(-SUM($DG20:EG20))*(1-EXP(-EH20)),0)</f>
        <v>3.0817471555001259E-3</v>
      </c>
      <c r="EI74" s="32">
        <f ca="1">IFERROR(EXP(-SUM($DG20:EH20))*(1-EXP(-EI20)),0)</f>
        <v>1.7942707559166541E-3</v>
      </c>
      <c r="EJ74" s="32">
        <f ca="1">IFERROR(EXP(-SUM($DG20:EI20))*(1-EXP(-EJ20)),0)</f>
        <v>9.5790724777933994E-4</v>
      </c>
      <c r="EK74" s="32">
        <f ca="1">IFERROR(EXP(-SUM($DG20:EJ20))*(1-EXP(-EK20)),0)</f>
        <v>5.1919248219714769E-4</v>
      </c>
      <c r="EL74" s="32">
        <f ca="1">IFERROR(EXP(-SUM($DG20:EK20))*(1-EXP(-EL20)),0)</f>
        <v>2.8803910248529485E-4</v>
      </c>
      <c r="EM74" s="32">
        <f ca="1">IFERROR(EXP(-SUM($DG20:EL20))*(1-EXP(-EM20)),0)</f>
        <v>1.2489986568848925E-4</v>
      </c>
      <c r="EN74" s="32">
        <f ca="1">IFERROR(EXP(-SUM($DG20:EM20))*(1-EXP(-EN20)),0)</f>
        <v>0</v>
      </c>
      <c r="EO74" s="32">
        <f ca="1">IFERROR(EXP(-SUM($DG20:EN20))*(1-EXP(-EO20)),0)</f>
        <v>0</v>
      </c>
      <c r="EP74" s="32">
        <f ca="1">IFERROR(EXP(-SUM($DG20:EO20))*(1-EXP(-EP20)),0)</f>
        <v>0</v>
      </c>
      <c r="EQ74" s="32">
        <f ca="1">IFERROR(EXP(-SUM($DG20:EP20))*(1-EXP(-EQ20)),0)</f>
        <v>0</v>
      </c>
      <c r="ER74" s="32">
        <f ca="1">IFERROR(EXP(-SUM($DG20:EQ20))*(1-EXP(-ER20)),0)</f>
        <v>0</v>
      </c>
      <c r="ES74" s="32">
        <f ca="1">IFERROR(EXP(-SUM($DG20:ER20))*(1-EXP(-ES20)),0)</f>
        <v>0</v>
      </c>
      <c r="ET74" s="32">
        <f ca="1">IFERROR(EXP(-SUM($DG20:ES20))*(1-EXP(-ET20)),0)</f>
        <v>0</v>
      </c>
      <c r="EU74" s="32">
        <f ca="1">IFERROR(EXP(-SUM($DG20:ET20))*(1-EXP(-EU20)),0)</f>
        <v>0</v>
      </c>
      <c r="EV74" s="32">
        <f ca="1">IFERROR(EXP(-SUM($DG20:EU20))*(1-EXP(-EV20)),0)</f>
        <v>0</v>
      </c>
      <c r="EW74" s="32">
        <f ca="1">IFERROR(EXP(-SUM($DG20:EV20))*(1-EXP(-EW20)),0)</f>
        <v>0</v>
      </c>
      <c r="EX74" s="32">
        <f ca="1">IFERROR(EXP(-SUM($DG20:EW20))*(1-EXP(-EX20)),0)</f>
        <v>0</v>
      </c>
      <c r="EY74" s="32">
        <f ca="1">IFERROR(EXP(-SUM($DG20:EX20))*(1-EXP(-EY20)),0)</f>
        <v>0</v>
      </c>
      <c r="EZ74" s="32">
        <f ca="1">IFERROR(EXP(-SUM($DG20:EY20))*(1-EXP(-EZ20)),0)</f>
        <v>0</v>
      </c>
      <c r="FA74" s="32">
        <f ca="1">IFERROR(EXP(-SUM($DG20:EZ20))*(1-EXP(-FA20)),0)</f>
        <v>0</v>
      </c>
      <c r="FB74" s="32">
        <f ca="1">IFERROR(EXP(-SUM($DG20:FA20))*(1-EXP(-FB20)),0)</f>
        <v>0</v>
      </c>
      <c r="FC74" s="32">
        <f ca="1">IFERROR(EXP(-SUM($DG20:FB20))*(1-EXP(-FC20)),0)</f>
        <v>0</v>
      </c>
      <c r="FD74" s="32">
        <f ca="1">IFERROR(EXP(-SUM($DG20:FC20))*(1-EXP(-FD20)),0)</f>
        <v>0</v>
      </c>
    </row>
    <row r="75" spans="54:160" x14ac:dyDescent="0.25">
      <c r="BB75" s="31">
        <f t="shared" si="107"/>
        <v>78</v>
      </c>
      <c r="BD75" s="32">
        <f t="shared" ca="1" si="108"/>
        <v>2.3289596137062718E-2</v>
      </c>
      <c r="BE75" s="32">
        <f ca="1">IFERROR(EXP(-SUM($BD21:BD21))*(1-EXP(-BE21)),0)</f>
        <v>2.4785705779445617E-2</v>
      </c>
      <c r="BF75" s="32">
        <f ca="1">IFERROR(EXP(-SUM($BD21:BE21))*(1-EXP(-BF21)),0)</f>
        <v>2.9053670119218628E-2</v>
      </c>
      <c r="BG75" s="32">
        <f ca="1">IFERROR(EXP(-SUM($BD21:BF21))*(1-EXP(-BG21)),0)</f>
        <v>3.1343099472570891E-2</v>
      </c>
      <c r="BH75" s="32">
        <f ca="1">IFERROR(EXP(-SUM($BD21:BG21))*(1-EXP(-BH21)),0)</f>
        <v>3.5963170168317217E-2</v>
      </c>
      <c r="BI75" s="32">
        <f ca="1">IFERROR(EXP(-SUM($BD21:BH21))*(1-EXP(-BI21)),0)</f>
        <v>3.9470920069789653E-2</v>
      </c>
      <c r="BJ75" s="32">
        <f ca="1">IFERROR(EXP(-SUM($BD21:BI21))*(1-EXP(-BJ21)),0)</f>
        <v>4.0803710029757877E-2</v>
      </c>
      <c r="BK75" s="32">
        <f ca="1">IFERROR(EXP(-SUM($BD21:BJ21))*(1-EXP(-BK21)),0)</f>
        <v>4.5218830438349199E-2</v>
      </c>
      <c r="BL75" s="32">
        <f ca="1">IFERROR(EXP(-SUM($BD21:BK21))*(1-EXP(-BL21)),0)</f>
        <v>5.0612765156656594E-2</v>
      </c>
      <c r="BM75" s="32">
        <f ca="1">IFERROR(EXP(-SUM($BD21:BL21))*(1-EXP(-BM21)),0)</f>
        <v>5.2957592311295765E-2</v>
      </c>
      <c r="BN75" s="32">
        <f ca="1">IFERROR(EXP(-SUM($BD21:BM21))*(1-EXP(-BN21)),0)</f>
        <v>5.6309419858523814E-2</v>
      </c>
      <c r="BO75" s="32">
        <f ca="1">IFERROR(EXP(-SUM($BD21:BN21))*(1-EXP(-BO21)),0)</f>
        <v>6.1936518816208111E-2</v>
      </c>
      <c r="BP75" s="32">
        <f ca="1">IFERROR(EXP(-SUM($BD21:BO21))*(1-EXP(-BP21)),0)</f>
        <v>6.2801094286381989E-2</v>
      </c>
      <c r="BQ75" s="32">
        <f ca="1">IFERROR(EXP(-SUM($BD21:BP21))*(1-EXP(-BQ21)),0)</f>
        <v>5.9911641281881936E-2</v>
      </c>
      <c r="BR75" s="32">
        <f ca="1">IFERROR(EXP(-SUM($BD21:BQ21))*(1-EXP(-BR21)),0)</f>
        <v>5.7249131209187232E-2</v>
      </c>
      <c r="BS75" s="32">
        <f ca="1">IFERROR(EXP(-SUM($BD21:BR21))*(1-EXP(-BS21)),0)</f>
        <v>5.4660184900177038E-2</v>
      </c>
      <c r="BT75" s="32">
        <f ca="1">IFERROR(EXP(-SUM($BD21:BS21))*(1-EXP(-BT21)),0)</f>
        <v>5.2821715953172664E-2</v>
      </c>
      <c r="BU75" s="32">
        <f ca="1">IFERROR(EXP(-SUM($BD21:BT21))*(1-EXP(-BU21)),0)</f>
        <v>4.6904301120938081E-2</v>
      </c>
      <c r="BV75" s="32">
        <f ca="1">IFERROR(EXP(-SUM($BD21:BU21))*(1-EXP(-BV21)),0)</f>
        <v>4.1117213523476734E-2</v>
      </c>
      <c r="BW75" s="32">
        <f ca="1">IFERROR(EXP(-SUM($BD21:BV21))*(1-EXP(-BW21)),0)</f>
        <v>3.4762641377650123E-2</v>
      </c>
      <c r="BX75" s="32">
        <f ca="1">IFERROR(EXP(-SUM($BD21:BW21))*(1-EXP(-BX21)),0)</f>
        <v>2.8215938163783153E-2</v>
      </c>
      <c r="BY75" s="32">
        <f ca="1">IFERROR(EXP(-SUM($BD21:BX21))*(1-EXP(-BY21)),0)</f>
        <v>2.1956796082912167E-2</v>
      </c>
      <c r="BZ75" s="32">
        <f ca="1">IFERROR(EXP(-SUM($BD21:BY21))*(1-EXP(-BZ21)),0)</f>
        <v>1.6394152058305061E-2</v>
      </c>
      <c r="CA75" s="32">
        <f ca="1">IFERROR(EXP(-SUM($BD21:BZ21))*(1-EXP(-CA21)),0)</f>
        <v>1.1650107000908129E-2</v>
      </c>
      <c r="CB75" s="32">
        <f ca="1">IFERROR(EXP(-SUM($BD21:CA21))*(1-EXP(-CB21)),0)</f>
        <v>7.8608124217500689E-3</v>
      </c>
      <c r="CC75" s="32">
        <f ca="1">IFERROR(EXP(-SUM($BD21:CB21))*(1-EXP(-CC21)),0)</f>
        <v>5.0610491420298017E-3</v>
      </c>
      <c r="CD75" s="32">
        <f ca="1">IFERROR(EXP(-SUM($BD21:CC21))*(1-EXP(-CD21)),0)</f>
        <v>3.0931618897314752E-3</v>
      </c>
      <c r="CE75" s="32">
        <f ca="1">IFERROR(EXP(-SUM($BD21:CD21))*(1-EXP(-CE21)),0)</f>
        <v>1.8038959824891667E-3</v>
      </c>
      <c r="CF75" s="32">
        <f ca="1">IFERROR(EXP(-SUM($BD21:CE21))*(1-EXP(-CF21)),0)</f>
        <v>9.669839534186584E-4</v>
      </c>
      <c r="CG75" s="32">
        <f ca="1">IFERROR(EXP(-SUM($BD21:CF21))*(1-EXP(-CG21)),0)</f>
        <v>5.2524527105098518E-4</v>
      </c>
      <c r="CH75" s="32">
        <f ca="1">IFERROR(EXP(-SUM($BD21:CG21))*(1-EXP(-CH21)),0)</f>
        <v>2.9110519633730828E-4</v>
      </c>
      <c r="CI75" s="32">
        <f ca="1">IFERROR(EXP(-SUM($BD21:CH21))*(1-EXP(-CI21)),0)</f>
        <v>1.2755872812733406E-4</v>
      </c>
      <c r="CJ75" s="32">
        <f ca="1">IFERROR(EXP(-SUM($BD21:CI21))*(1-EXP(-CJ21)),0)</f>
        <v>0</v>
      </c>
      <c r="CK75" s="32">
        <f ca="1">IFERROR(EXP(-SUM($BD21:CJ21))*(1-EXP(-CK21)),0)</f>
        <v>0</v>
      </c>
      <c r="CL75" s="32">
        <f ca="1">IFERROR(EXP(-SUM($BD21:CK21))*(1-EXP(-CL21)),0)</f>
        <v>0</v>
      </c>
      <c r="CM75" s="32">
        <f ca="1">IFERROR(EXP(-SUM($BD21:CL21))*(1-EXP(-CM21)),0)</f>
        <v>0</v>
      </c>
      <c r="CN75" s="32">
        <f ca="1">IFERROR(EXP(-SUM($BD21:CM21))*(1-EXP(-CN21)),0)</f>
        <v>0</v>
      </c>
      <c r="CO75" s="32">
        <f ca="1">IFERROR(EXP(-SUM($BD21:CN21))*(1-EXP(-CO21)),0)</f>
        <v>0</v>
      </c>
      <c r="CP75" s="32">
        <f ca="1">IFERROR(EXP(-SUM($BD21:CO21))*(1-EXP(-CP21)),0)</f>
        <v>0</v>
      </c>
      <c r="CQ75" s="32">
        <f ca="1">IFERROR(EXP(-SUM($BD21:CP21))*(1-EXP(-CQ21)),0)</f>
        <v>0</v>
      </c>
      <c r="CR75" s="32">
        <f ca="1">IFERROR(EXP(-SUM($BD21:CQ21))*(1-EXP(-CR21)),0)</f>
        <v>0</v>
      </c>
      <c r="CS75" s="32">
        <f ca="1">IFERROR(EXP(-SUM($BD21:CR21))*(1-EXP(-CS21)),0)</f>
        <v>0</v>
      </c>
      <c r="CT75" s="32">
        <f ca="1">IFERROR(EXP(-SUM($BD21:CS21))*(1-EXP(-CT21)),0)</f>
        <v>0</v>
      </c>
      <c r="CU75" s="32">
        <f ca="1">IFERROR(EXP(-SUM($BD21:CT21))*(1-EXP(-CU21)),0)</f>
        <v>0</v>
      </c>
      <c r="CV75" s="32">
        <f ca="1">IFERROR(EXP(-SUM($BD21:CU21))*(1-EXP(-CV21)),0)</f>
        <v>0</v>
      </c>
      <c r="CW75" s="32">
        <f ca="1">IFERROR(EXP(-SUM($BD21:CV21))*(1-EXP(-CW21)),0)</f>
        <v>0</v>
      </c>
      <c r="CX75" s="32">
        <f ca="1">IFERROR(EXP(-SUM($BD21:CW21))*(1-EXP(-CX21)),0)</f>
        <v>0</v>
      </c>
      <c r="CY75" s="32">
        <f ca="1">IFERROR(EXP(-SUM($BD21:CX21))*(1-EXP(-CY21)),0)</f>
        <v>0</v>
      </c>
      <c r="CZ75" s="32">
        <f ca="1">IFERROR(EXP(-SUM($BD21:CY21))*(1-EXP(-CZ21)),0)</f>
        <v>0</v>
      </c>
      <c r="DA75" s="32">
        <f ca="1">IFERROR(EXP(-SUM($BD21:CZ21))*(1-EXP(-DA21)),0)</f>
        <v>0</v>
      </c>
      <c r="DE75" s="31">
        <f t="shared" si="109"/>
        <v>78</v>
      </c>
      <c r="DG75" s="32">
        <f t="shared" ca="1" si="110"/>
        <v>2.2937616529741689E-2</v>
      </c>
      <c r="DH75" s="32">
        <f ca="1">IFERROR(EXP(-SUM($DG21:DG21))*(1-EXP(-DH21)),0)</f>
        <v>2.4468599942485614E-2</v>
      </c>
      <c r="DI75" s="32">
        <f ca="1">IFERROR(EXP(-SUM($DG21:DH21))*(1-EXP(-DI21)),0)</f>
        <v>2.8690997132843052E-2</v>
      </c>
      <c r="DJ75" s="32">
        <f ca="1">IFERROR(EXP(-SUM($DG21:DI21))*(1-EXP(-DJ21)),0)</f>
        <v>3.1079789461155999E-2</v>
      </c>
      <c r="DK75" s="32">
        <f ca="1">IFERROR(EXP(-SUM($DG21:DJ21))*(1-EXP(-DK21)),0)</f>
        <v>3.5653986540466941E-2</v>
      </c>
      <c r="DL75" s="32">
        <f ca="1">IFERROR(EXP(-SUM($DG21:DK21))*(1-EXP(-DL21)),0)</f>
        <v>3.9137608548457867E-2</v>
      </c>
      <c r="DM75" s="32">
        <f ca="1">IFERROR(EXP(-SUM($DG21:DL21))*(1-EXP(-DM21)),0)</f>
        <v>4.049139779742577E-2</v>
      </c>
      <c r="DN75" s="32">
        <f ca="1">IFERROR(EXP(-SUM($DG21:DM21))*(1-EXP(-DN21)),0)</f>
        <v>4.4914660853869671E-2</v>
      </c>
      <c r="DO75" s="32">
        <f ca="1">IFERROR(EXP(-SUM($DG21:DN21))*(1-EXP(-DO21)),0)</f>
        <v>5.0402970988277125E-2</v>
      </c>
      <c r="DP75" s="32">
        <f ca="1">IFERROR(EXP(-SUM($DG21:DO21))*(1-EXP(-DP21)),0)</f>
        <v>5.2771204794316726E-2</v>
      </c>
      <c r="DQ75" s="32">
        <f ca="1">IFERROR(EXP(-SUM($DG21:DP21))*(1-EXP(-DQ21)),0)</f>
        <v>5.6200066875166502E-2</v>
      </c>
      <c r="DR75" s="32">
        <f ca="1">IFERROR(EXP(-SUM($DG21:DQ21))*(1-EXP(-DR21)),0)</f>
        <v>6.1966648551455714E-2</v>
      </c>
      <c r="DS75" s="32">
        <f ca="1">IFERROR(EXP(-SUM($DG21:DR21))*(1-EXP(-DS21)),0)</f>
        <v>6.2912692360016981E-2</v>
      </c>
      <c r="DT75" s="32">
        <f ca="1">IFERROR(EXP(-SUM($DG21:DS21))*(1-EXP(-DT21)),0)</f>
        <v>6.0069899150002791E-2</v>
      </c>
      <c r="DU75" s="32">
        <f ca="1">IFERROR(EXP(-SUM($DG21:DT21))*(1-EXP(-DU21)),0)</f>
        <v>5.7459663932997972E-2</v>
      </c>
      <c r="DV75" s="32">
        <f ca="1">IFERROR(EXP(-SUM($DG21:DU21))*(1-EXP(-DV21)),0)</f>
        <v>5.4926012156092378E-2</v>
      </c>
      <c r="DW75" s="32">
        <f ca="1">IFERROR(EXP(-SUM($DG21:DV21))*(1-EXP(-DW21)),0)</f>
        <v>5.3156809349757257E-2</v>
      </c>
      <c r="DX75" s="32">
        <f ca="1">IFERROR(EXP(-SUM($DG21:DW21))*(1-EXP(-DX21)),0)</f>
        <v>4.7243452411800606E-2</v>
      </c>
      <c r="DY75" s="32">
        <f ca="1">IFERROR(EXP(-SUM($DG21:DX21))*(1-EXP(-DY21)),0)</f>
        <v>4.1454164215902263E-2</v>
      </c>
      <c r="DZ75" s="32">
        <f ca="1">IFERROR(EXP(-SUM($DG21:DY21))*(1-EXP(-DZ21)),0)</f>
        <v>3.5075728733841363E-2</v>
      </c>
      <c r="EA75" s="32">
        <f ca="1">IFERROR(EXP(-SUM($DG21:DZ21))*(1-EXP(-EA21)),0)</f>
        <v>2.8487369530907265E-2</v>
      </c>
      <c r="EB75" s="32">
        <f ca="1">IFERROR(EXP(-SUM($DG21:EA21))*(1-EXP(-EB21)),0)</f>
        <v>2.2177377351248508E-2</v>
      </c>
      <c r="EC75" s="32">
        <f ca="1">IFERROR(EXP(-SUM($DG21:EB21))*(1-EXP(-EC21)),0)</f>
        <v>1.6563591912100349E-2</v>
      </c>
      <c r="ED75" s="32">
        <f ca="1">IFERROR(EXP(-SUM($DG21:EC21))*(1-EXP(-ED21)),0)</f>
        <v>1.1771255465701333E-2</v>
      </c>
      <c r="EE75" s="32">
        <f ca="1">IFERROR(EXP(-SUM($DG21:ED21))*(1-EXP(-EE21)),0)</f>
        <v>7.9392497460908703E-3</v>
      </c>
      <c r="EF75" s="32">
        <f ca="1">IFERROR(EXP(-SUM($DG21:EE21))*(1-EXP(-EF21)),0)</f>
        <v>5.1093654950851745E-3</v>
      </c>
      <c r="EG75" s="32">
        <f ca="1">IFERROR(EXP(-SUM($DG21:EF21))*(1-EXP(-EG21)),0)</f>
        <v>3.1198877999142121E-3</v>
      </c>
      <c r="EH75" s="32">
        <f ca="1">IFERROR(EXP(-SUM($DG21:EG21))*(1-EXP(-EH21)),0)</f>
        <v>1.8179817612884131E-3</v>
      </c>
      <c r="EI75" s="32">
        <f ca="1">IFERROR(EXP(-SUM($DG21:EH21))*(1-EXP(-EI21)),0)</f>
        <v>9.7254987053607504E-4</v>
      </c>
      <c r="EJ75" s="32">
        <f ca="1">IFERROR(EXP(-SUM($DG21:EI21))*(1-EXP(-EJ21)),0)</f>
        <v>5.2769916314806045E-4</v>
      </c>
      <c r="EK75" s="32">
        <f ca="1">IFERROR(EXP(-SUM($DG21:EJ21))*(1-EXP(-EK21)),0)</f>
        <v>2.9261368351173175E-4</v>
      </c>
      <c r="EL75" s="32">
        <f ca="1">IFERROR(EXP(-SUM($DG21:EK21))*(1-EXP(-EL21)),0)</f>
        <v>1.2755182377341477E-4</v>
      </c>
      <c r="EM75" s="32">
        <f ca="1">IFERROR(EXP(-SUM($DG21:EL21))*(1-EXP(-EM21)),0)</f>
        <v>0</v>
      </c>
      <c r="EN75" s="32">
        <f ca="1">IFERROR(EXP(-SUM($DG21:EM21))*(1-EXP(-EN21)),0)</f>
        <v>0</v>
      </c>
      <c r="EO75" s="32">
        <f ca="1">IFERROR(EXP(-SUM($DG21:EN21))*(1-EXP(-EO21)),0)</f>
        <v>0</v>
      </c>
      <c r="EP75" s="32">
        <f ca="1">IFERROR(EXP(-SUM($DG21:EO21))*(1-EXP(-EP21)),0)</f>
        <v>0</v>
      </c>
      <c r="EQ75" s="32">
        <f ca="1">IFERROR(EXP(-SUM($DG21:EP21))*(1-EXP(-EQ21)),0)</f>
        <v>0</v>
      </c>
      <c r="ER75" s="32">
        <f ca="1">IFERROR(EXP(-SUM($DG21:EQ21))*(1-EXP(-ER21)),0)</f>
        <v>0</v>
      </c>
      <c r="ES75" s="32">
        <f ca="1">IFERROR(EXP(-SUM($DG21:ER21))*(1-EXP(-ES21)),0)</f>
        <v>0</v>
      </c>
      <c r="ET75" s="32">
        <f ca="1">IFERROR(EXP(-SUM($DG21:ES21))*(1-EXP(-ET21)),0)</f>
        <v>0</v>
      </c>
      <c r="EU75" s="32">
        <f ca="1">IFERROR(EXP(-SUM($DG21:ET21))*(1-EXP(-EU21)),0)</f>
        <v>0</v>
      </c>
      <c r="EV75" s="32">
        <f ca="1">IFERROR(EXP(-SUM($DG21:EU21))*(1-EXP(-EV21)),0)</f>
        <v>0</v>
      </c>
      <c r="EW75" s="32">
        <f ca="1">IFERROR(EXP(-SUM($DG21:EV21))*(1-EXP(-EW21)),0)</f>
        <v>0</v>
      </c>
      <c r="EX75" s="32">
        <f ca="1">IFERROR(EXP(-SUM($DG21:EW21))*(1-EXP(-EX21)),0)</f>
        <v>0</v>
      </c>
      <c r="EY75" s="32">
        <f ca="1">IFERROR(EXP(-SUM($DG21:EX21))*(1-EXP(-EY21)),0)</f>
        <v>0</v>
      </c>
      <c r="EZ75" s="32">
        <f ca="1">IFERROR(EXP(-SUM($DG21:EY21))*(1-EXP(-EZ21)),0)</f>
        <v>0</v>
      </c>
      <c r="FA75" s="32">
        <f ca="1">IFERROR(EXP(-SUM($DG21:EZ21))*(1-EXP(-FA21)),0)</f>
        <v>0</v>
      </c>
      <c r="FB75" s="32">
        <f ca="1">IFERROR(EXP(-SUM($DG21:FA21))*(1-EXP(-FB21)),0)</f>
        <v>0</v>
      </c>
      <c r="FC75" s="32">
        <f ca="1">IFERROR(EXP(-SUM($DG21:FB21))*(1-EXP(-FC21)),0)</f>
        <v>0</v>
      </c>
      <c r="FD75" s="32">
        <f ca="1">IFERROR(EXP(-SUM($DG21:FC21))*(1-EXP(-FD21)),0)</f>
        <v>0</v>
      </c>
    </row>
    <row r="76" spans="54:160" x14ac:dyDescent="0.25">
      <c r="BB76" s="31">
        <f t="shared" si="107"/>
        <v>79</v>
      </c>
      <c r="BD76" s="32">
        <f t="shared" ca="1" si="108"/>
        <v>2.5714798811836803E-2</v>
      </c>
      <c r="BE76" s="32">
        <f ca="1">IFERROR(EXP(-SUM($BD22:BD22))*(1-EXP(-BE22)),0)</f>
        <v>3.0133099850534566E-2</v>
      </c>
      <c r="BF76" s="32">
        <f ca="1">IFERROR(EXP(-SUM($BD22:BE22))*(1-EXP(-BF22)),0)</f>
        <v>3.2373624839702256E-2</v>
      </c>
      <c r="BG76" s="32">
        <f ca="1">IFERROR(EXP(-SUM($BD22:BF22))*(1-EXP(-BG22)),0)</f>
        <v>3.7152813185653076E-2</v>
      </c>
      <c r="BH76" s="32">
        <f ca="1">IFERROR(EXP(-SUM($BD22:BG22))*(1-EXP(-BH22)),0)</f>
        <v>4.0770119428414062E-2</v>
      </c>
      <c r="BI76" s="32">
        <f ca="1">IFERROR(EXP(-SUM($BD22:BH22))*(1-EXP(-BI22)),0)</f>
        <v>4.2112979521769275E-2</v>
      </c>
      <c r="BJ76" s="32">
        <f ca="1">IFERROR(EXP(-SUM($BD22:BI22))*(1-EXP(-BJ22)),0)</f>
        <v>4.6625928113270466E-2</v>
      </c>
      <c r="BK76" s="32">
        <f ca="1">IFERROR(EXP(-SUM($BD22:BJ22))*(1-EXP(-BK22)),0)</f>
        <v>5.2052151487514783E-2</v>
      </c>
      <c r="BL76" s="32">
        <f ca="1">IFERROR(EXP(-SUM($BD22:BK22))*(1-EXP(-BL22)),0)</f>
        <v>5.4429215189280594E-2</v>
      </c>
      <c r="BM76" s="32">
        <f ca="1">IFERROR(EXP(-SUM($BD22:BL22))*(1-EXP(-BM22)),0)</f>
        <v>5.7782429941889916E-2</v>
      </c>
      <c r="BN76" s="32">
        <f ca="1">IFERROR(EXP(-SUM($BD22:BM22))*(1-EXP(-BN22)),0)</f>
        <v>6.3402216766815137E-2</v>
      </c>
      <c r="BO76" s="32">
        <f ca="1">IFERROR(EXP(-SUM($BD22:BN22))*(1-EXP(-BO22)),0)</f>
        <v>6.4204251293342743E-2</v>
      </c>
      <c r="BP76" s="32">
        <f ca="1">IFERROR(EXP(-SUM($BD22:BO22))*(1-EXP(-BP22)),0)</f>
        <v>6.119727022140567E-2</v>
      </c>
      <c r="BQ76" s="32">
        <f ca="1">IFERROR(EXP(-SUM($BD22:BP22))*(1-EXP(-BQ22)),0)</f>
        <v>5.841712726966139E-2</v>
      </c>
      <c r="BR76" s="32">
        <f ca="1">IFERROR(EXP(-SUM($BD22:BQ22))*(1-EXP(-BR22)),0)</f>
        <v>5.5709429559168605E-2</v>
      </c>
      <c r="BS76" s="32">
        <f ca="1">IFERROR(EXP(-SUM($BD22:BR22))*(1-EXP(-BS22)),0)</f>
        <v>5.3756385729325E-2</v>
      </c>
      <c r="BT76" s="32">
        <f ca="1">IFERROR(EXP(-SUM($BD22:BS22))*(1-EXP(-BT22)),0)</f>
        <v>4.7692190593080511E-2</v>
      </c>
      <c r="BU76" s="32">
        <f ca="1">IFERROR(EXP(-SUM($BD22:BT22))*(1-EXP(-BU22)),0)</f>
        <v>4.1767885638122719E-2</v>
      </c>
      <c r="BV76" s="32">
        <f ca="1">IFERROR(EXP(-SUM($BD22:BU22))*(1-EXP(-BV22)),0)</f>
        <v>3.5284341701036122E-2</v>
      </c>
      <c r="BW76" s="32">
        <f ca="1">IFERROR(EXP(-SUM($BD22:BV22))*(1-EXP(-BW22)),0)</f>
        <v>2.8621987779977816E-2</v>
      </c>
      <c r="BX76" s="32">
        <f ca="1">IFERROR(EXP(-SUM($BD22:BW22))*(1-EXP(-BX22)),0)</f>
        <v>2.2263369547834998E-2</v>
      </c>
      <c r="BY76" s="32">
        <f ca="1">IFERROR(EXP(-SUM($BD22:BX22))*(1-EXP(-BY22)),0)</f>
        <v>1.661829619365391E-2</v>
      </c>
      <c r="BZ76" s="32">
        <f ca="1">IFERROR(EXP(-SUM($BD22:BY22))*(1-EXP(-BZ22)),0)</f>
        <v>1.1808642382343058E-2</v>
      </c>
      <c r="CA76" s="32">
        <f ca="1">IFERROR(EXP(-SUM($BD22:BZ22))*(1-EXP(-CA22)),0)</f>
        <v>7.9710950955719489E-3</v>
      </c>
      <c r="CB76" s="32">
        <f ca="1">IFERROR(EXP(-SUM($BD22:CA22))*(1-EXP(-CB22)),0)</f>
        <v>5.1342400001114265E-3</v>
      </c>
      <c r="CC76" s="32">
        <f ca="1">IFERROR(EXP(-SUM($BD22:CB22))*(1-EXP(-CC22)),0)</f>
        <v>3.1407075906278586E-3</v>
      </c>
      <c r="CD76" s="32">
        <f ca="1">IFERROR(EXP(-SUM($BD22:CC22))*(1-EXP(-CD22)),0)</f>
        <v>1.8331304247735832E-3</v>
      </c>
      <c r="CE76" s="32">
        <f ca="1">IFERROR(EXP(-SUM($BD22:CD22))*(1-EXP(-CE22)),0)</f>
        <v>9.8465729304410732E-4</v>
      </c>
      <c r="CF76" s="32">
        <f ca="1">IFERROR(EXP(-SUM($BD22:CE22))*(1-EXP(-CF22)),0)</f>
        <v>5.3542064928028849E-4</v>
      </c>
      <c r="CG76" s="32">
        <f ca="1">IFERROR(EXP(-SUM($BD22:CF22))*(1-EXP(-CG22)),0)</f>
        <v>2.9659029261572804E-4</v>
      </c>
      <c r="CH76" s="32">
        <f ca="1">IFERROR(EXP(-SUM($BD22:CG22))*(1-EXP(-CH22)),0)</f>
        <v>1.3063876723047618E-4</v>
      </c>
      <c r="CI76" s="32">
        <f ca="1">IFERROR(EXP(-SUM($BD22:CH22))*(1-EXP(-CI22)),0)</f>
        <v>0</v>
      </c>
      <c r="CJ76" s="32">
        <f ca="1">IFERROR(EXP(-SUM($BD22:CI22))*(1-EXP(-CJ22)),0)</f>
        <v>0</v>
      </c>
      <c r="CK76" s="32">
        <f ca="1">IFERROR(EXP(-SUM($BD22:CJ22))*(1-EXP(-CK22)),0)</f>
        <v>0</v>
      </c>
      <c r="CL76" s="32">
        <f ca="1">IFERROR(EXP(-SUM($BD22:CK22))*(1-EXP(-CL22)),0)</f>
        <v>0</v>
      </c>
      <c r="CM76" s="32">
        <f ca="1">IFERROR(EXP(-SUM($BD22:CL22))*(1-EXP(-CM22)),0)</f>
        <v>0</v>
      </c>
      <c r="CN76" s="32">
        <f ca="1">IFERROR(EXP(-SUM($BD22:CM22))*(1-EXP(-CN22)),0)</f>
        <v>0</v>
      </c>
      <c r="CO76" s="32">
        <f ca="1">IFERROR(EXP(-SUM($BD22:CN22))*(1-EXP(-CO22)),0)</f>
        <v>0</v>
      </c>
      <c r="CP76" s="32">
        <f ca="1">IFERROR(EXP(-SUM($BD22:CO22))*(1-EXP(-CP22)),0)</f>
        <v>0</v>
      </c>
      <c r="CQ76" s="32">
        <f ca="1">IFERROR(EXP(-SUM($BD22:CP22))*(1-EXP(-CQ22)),0)</f>
        <v>0</v>
      </c>
      <c r="CR76" s="32">
        <f ca="1">IFERROR(EXP(-SUM($BD22:CQ22))*(1-EXP(-CR22)),0)</f>
        <v>0</v>
      </c>
      <c r="CS76" s="32">
        <f ca="1">IFERROR(EXP(-SUM($BD22:CR22))*(1-EXP(-CS22)),0)</f>
        <v>0</v>
      </c>
      <c r="CT76" s="32">
        <f ca="1">IFERROR(EXP(-SUM($BD22:CS22))*(1-EXP(-CT22)),0)</f>
        <v>0</v>
      </c>
      <c r="CU76" s="32">
        <f ca="1">IFERROR(EXP(-SUM($BD22:CT22))*(1-EXP(-CU22)),0)</f>
        <v>0</v>
      </c>
      <c r="CV76" s="32">
        <f ca="1">IFERROR(EXP(-SUM($BD22:CU22))*(1-EXP(-CV22)),0)</f>
        <v>0</v>
      </c>
      <c r="CW76" s="32">
        <f ca="1">IFERROR(EXP(-SUM($BD22:CV22))*(1-EXP(-CW22)),0)</f>
        <v>0</v>
      </c>
      <c r="CX76" s="32">
        <f ca="1">IFERROR(EXP(-SUM($BD22:CW22))*(1-EXP(-CX22)),0)</f>
        <v>0</v>
      </c>
      <c r="CY76" s="32">
        <f ca="1">IFERROR(EXP(-SUM($BD22:CX22))*(1-EXP(-CY22)),0)</f>
        <v>0</v>
      </c>
      <c r="CZ76" s="32">
        <f ca="1">IFERROR(EXP(-SUM($BD22:CY22))*(1-EXP(-CZ22)),0)</f>
        <v>0</v>
      </c>
      <c r="DA76" s="32">
        <f ca="1">IFERROR(EXP(-SUM($BD22:CZ22))*(1-EXP(-DA22)),0)</f>
        <v>0</v>
      </c>
      <c r="DE76" s="31">
        <f t="shared" si="109"/>
        <v>79</v>
      </c>
      <c r="DG76" s="32">
        <f t="shared" ca="1" si="110"/>
        <v>2.537671932378005E-2</v>
      </c>
      <c r="DH76" s="32">
        <f ca="1">IFERROR(EXP(-SUM($DG22:DG22))*(1-EXP(-DH22)),0)</f>
        <v>2.9746452996005718E-2</v>
      </c>
      <c r="DI76" s="32">
        <f ca="1">IFERROR(EXP(-SUM($DG22:DH22))*(1-EXP(-DI22)),0)</f>
        <v>3.2090473643576853E-2</v>
      </c>
      <c r="DJ76" s="32">
        <f ca="1">IFERROR(EXP(-SUM($DG22:DI22))*(1-EXP(-DJ22)),0)</f>
        <v>3.6820709624962651E-2</v>
      </c>
      <c r="DK76" s="32">
        <f ca="1">IFERROR(EXP(-SUM($DG22:DJ22))*(1-EXP(-DK22)),0)</f>
        <v>4.041210159498685E-2</v>
      </c>
      <c r="DL76" s="32">
        <f ca="1">IFERROR(EXP(-SUM($DG22:DK22))*(1-EXP(-DL22)),0)</f>
        <v>4.1776671844978019E-2</v>
      </c>
      <c r="DM76" s="32">
        <f ca="1">IFERROR(EXP(-SUM($DG22:DL22))*(1-EXP(-DM22)),0)</f>
        <v>4.6297070512924324E-2</v>
      </c>
      <c r="DN76" s="32">
        <f ca="1">IFERROR(EXP(-SUM($DG22:DM22))*(1-EXP(-DN22)),0)</f>
        <v>5.1819623254222173E-2</v>
      </c>
      <c r="DO76" s="32">
        <f ca="1">IFERROR(EXP(-SUM($DG22:DN22))*(1-EXP(-DO22)),0)</f>
        <v>5.4220362660053485E-2</v>
      </c>
      <c r="DP76" s="32">
        <f ca="1">IFERROR(EXP(-SUM($DG22:DO22))*(1-EXP(-DP22)),0)</f>
        <v>5.7652114317424397E-2</v>
      </c>
      <c r="DQ76" s="32">
        <f ca="1">IFERROR(EXP(-SUM($DG22:DP22))*(1-EXP(-DQ22)),0)</f>
        <v>6.341339108424171E-2</v>
      </c>
      <c r="DR76" s="32">
        <f ca="1">IFERROR(EXP(-SUM($DG22:DQ22))*(1-EXP(-DR22)),0)</f>
        <v>6.429858230034266E-2</v>
      </c>
      <c r="DS76" s="32">
        <f ca="1">IFERROR(EXP(-SUM($DG22:DR22))*(1-EXP(-DS22)),0)</f>
        <v>6.1340230476637156E-2</v>
      </c>
      <c r="DT76" s="32">
        <f ca="1">IFERROR(EXP(-SUM($DG22:DS22))*(1-EXP(-DT22)),0)</f>
        <v>5.8614233024204633E-2</v>
      </c>
      <c r="DU76" s="32">
        <f ca="1">IFERROR(EXP(-SUM($DG22:DT22))*(1-EXP(-DU22)),0)</f>
        <v>5.5963553458623271E-2</v>
      </c>
      <c r="DV76" s="32">
        <f ca="1">IFERROR(EXP(-SUM($DG22:DU22))*(1-EXP(-DV22)),0)</f>
        <v>5.4081246338996879E-2</v>
      </c>
      <c r="DW76" s="32">
        <f ca="1">IFERROR(EXP(-SUM($DG22:DV22))*(1-EXP(-DW22)),0)</f>
        <v>4.8022731134458353E-2</v>
      </c>
      <c r="DX76" s="32">
        <f ca="1">IFERROR(EXP(-SUM($DG22:DW22))*(1-EXP(-DX22)),0)</f>
        <v>4.2097650809140706E-2</v>
      </c>
      <c r="DY76" s="32">
        <f ca="1">IFERROR(EXP(-SUM($DG22:DX22))*(1-EXP(-DY22)),0)</f>
        <v>3.559155430326346E-2</v>
      </c>
      <c r="DZ76" s="32">
        <f ca="1">IFERROR(EXP(-SUM($DG22:DY22))*(1-EXP(-DZ22)),0)</f>
        <v>2.8888745376508464E-2</v>
      </c>
      <c r="EA76" s="32">
        <f ca="1">IFERROR(EXP(-SUM($DG22:DZ22))*(1-EXP(-EA22)),0)</f>
        <v>2.2480354459286974E-2</v>
      </c>
      <c r="EB76" s="32">
        <f ca="1">IFERROR(EXP(-SUM($DG22:EA22))*(1-EXP(-EB22)),0)</f>
        <v>1.6785069549239348E-2</v>
      </c>
      <c r="EC76" s="32">
        <f ca="1">IFERROR(EXP(-SUM($DG22:EB22))*(1-EXP(-EC22)),0)</f>
        <v>1.1927903045602241E-2</v>
      </c>
      <c r="ED76" s="32">
        <f ca="1">IFERROR(EXP(-SUM($DG22:EC22))*(1-EXP(-ED22)),0)</f>
        <v>8.048252983340989E-3</v>
      </c>
      <c r="EE76" s="32">
        <f ca="1">IFERROR(EXP(-SUM($DG22:ED22))*(1-EXP(-EE22)),0)</f>
        <v>5.1817295300767806E-3</v>
      </c>
      <c r="EF76" s="32">
        <f ca="1">IFERROR(EXP(-SUM($DG22:EE22))*(1-EXP(-EF22)),0)</f>
        <v>3.1669181340731791E-3</v>
      </c>
      <c r="EG76" s="32">
        <f ca="1">IFERROR(EXP(-SUM($DG22:EF22))*(1-EXP(-EG22)),0)</f>
        <v>1.8469097650180336E-3</v>
      </c>
      <c r="EH76" s="32">
        <f ca="1">IFERROR(EXP(-SUM($DG22:EG22))*(1-EXP(-EH22)),0)</f>
        <v>9.9004162297666688E-4</v>
      </c>
      <c r="EI76" s="32">
        <f ca="1">IFERROR(EXP(-SUM($DG22:EH22))*(1-EXP(-EI22)),0)</f>
        <v>5.3776971042144564E-4</v>
      </c>
      <c r="EJ76" s="32">
        <f ca="1">IFERROR(EXP(-SUM($DG22:EI22))*(1-EXP(-EJ22)),0)</f>
        <v>2.9804658083498747E-4</v>
      </c>
      <c r="EK76" s="32">
        <f ca="1">IFERROR(EXP(-SUM($DG22:EJ22))*(1-EXP(-EK22)),0)</f>
        <v>1.3060035771384531E-4</v>
      </c>
      <c r="EL76" s="32">
        <f ca="1">IFERROR(EXP(-SUM($DG22:EK22))*(1-EXP(-EL22)),0)</f>
        <v>0</v>
      </c>
      <c r="EM76" s="32">
        <f ca="1">IFERROR(EXP(-SUM($DG22:EL22))*(1-EXP(-EM22)),0)</f>
        <v>0</v>
      </c>
      <c r="EN76" s="32">
        <f ca="1">IFERROR(EXP(-SUM($DG22:EM22))*(1-EXP(-EN22)),0)</f>
        <v>0</v>
      </c>
      <c r="EO76" s="32">
        <f ca="1">IFERROR(EXP(-SUM($DG22:EN22))*(1-EXP(-EO22)),0)</f>
        <v>0</v>
      </c>
      <c r="EP76" s="32">
        <f ca="1">IFERROR(EXP(-SUM($DG22:EO22))*(1-EXP(-EP22)),0)</f>
        <v>0</v>
      </c>
      <c r="EQ76" s="32">
        <f ca="1">IFERROR(EXP(-SUM($DG22:EP22))*(1-EXP(-EQ22)),0)</f>
        <v>0</v>
      </c>
      <c r="ER76" s="32">
        <f ca="1">IFERROR(EXP(-SUM($DG22:EQ22))*(1-EXP(-ER22)),0)</f>
        <v>0</v>
      </c>
      <c r="ES76" s="32">
        <f ca="1">IFERROR(EXP(-SUM($DG22:ER22))*(1-EXP(-ES22)),0)</f>
        <v>0</v>
      </c>
      <c r="ET76" s="32">
        <f ca="1">IFERROR(EXP(-SUM($DG22:ES22))*(1-EXP(-ET22)),0)</f>
        <v>0</v>
      </c>
      <c r="EU76" s="32">
        <f ca="1">IFERROR(EXP(-SUM($DG22:ET22))*(1-EXP(-EU22)),0)</f>
        <v>0</v>
      </c>
      <c r="EV76" s="32">
        <f ca="1">IFERROR(EXP(-SUM($DG22:EU22))*(1-EXP(-EV22)),0)</f>
        <v>0</v>
      </c>
      <c r="EW76" s="32">
        <f ca="1">IFERROR(EXP(-SUM($DG22:EV22))*(1-EXP(-EW22)),0)</f>
        <v>0</v>
      </c>
      <c r="EX76" s="32">
        <f ca="1">IFERROR(EXP(-SUM($DG22:EW22))*(1-EXP(-EX22)),0)</f>
        <v>0</v>
      </c>
      <c r="EY76" s="32">
        <f ca="1">IFERROR(EXP(-SUM($DG22:EX22))*(1-EXP(-EY22)),0)</f>
        <v>0</v>
      </c>
      <c r="EZ76" s="32">
        <f ca="1">IFERROR(EXP(-SUM($DG22:EY22))*(1-EXP(-EZ22)),0)</f>
        <v>0</v>
      </c>
      <c r="FA76" s="32">
        <f ca="1">IFERROR(EXP(-SUM($DG22:EZ22))*(1-EXP(-FA22)),0)</f>
        <v>0</v>
      </c>
      <c r="FB76" s="32">
        <f ca="1">IFERROR(EXP(-SUM($DG22:FA22))*(1-EXP(-FB22)),0)</f>
        <v>0</v>
      </c>
      <c r="FC76" s="32">
        <f ca="1">IFERROR(EXP(-SUM($DG22:FB22))*(1-EXP(-FC22)),0)</f>
        <v>0</v>
      </c>
      <c r="FD76" s="32">
        <f ca="1">IFERROR(EXP(-SUM($DG22:FC22))*(1-EXP(-FD22)),0)</f>
        <v>0</v>
      </c>
    </row>
    <row r="77" spans="54:160" x14ac:dyDescent="0.25">
      <c r="BB77" s="31">
        <f t="shared" si="107"/>
        <v>80</v>
      </c>
      <c r="BD77" s="32">
        <f t="shared" ca="1" si="108"/>
        <v>3.134121136812551E-2</v>
      </c>
      <c r="BE77" s="32">
        <f ca="1">IFERROR(EXP(-SUM($BD23:BD23))*(1-EXP(-BE23)),0)</f>
        <v>3.3532653248907876E-2</v>
      </c>
      <c r="BF77" s="32">
        <f ca="1">IFERROR(EXP(-SUM($BD23:BE23))*(1-EXP(-BF23)),0)</f>
        <v>3.8490271200918399E-2</v>
      </c>
      <c r="BG77" s="32">
        <f ca="1">IFERROR(EXP(-SUM($BD23:BF23))*(1-EXP(-BG23)),0)</f>
        <v>4.2230880037852053E-2</v>
      </c>
      <c r="BH77" s="32">
        <f ca="1">IFERROR(EXP(-SUM($BD23:BG23))*(1-EXP(-BH23)),0)</f>
        <v>4.3586634806781543E-2</v>
      </c>
      <c r="BI77" s="32">
        <f ca="1">IFERROR(EXP(-SUM($BD23:BH23))*(1-EXP(-BI23)),0)</f>
        <v>4.8211896300522541E-2</v>
      </c>
      <c r="BJ77" s="32">
        <f ca="1">IFERROR(EXP(-SUM($BD23:BI23))*(1-EXP(-BJ23)),0)</f>
        <v>5.3682603689779354E-2</v>
      </c>
      <c r="BK77" s="32">
        <f ca="1">IFERROR(EXP(-SUM($BD23:BJ23))*(1-EXP(-BK23)),0)</f>
        <v>5.6098350194060884E-2</v>
      </c>
      <c r="BL77" s="32">
        <f ca="1">IFERROR(EXP(-SUM($BD23:BK23))*(1-EXP(-BL23)),0)</f>
        <v>5.9459687264153419E-2</v>
      </c>
      <c r="BM77" s="32">
        <f ca="1">IFERROR(EXP(-SUM($BD23:BL23))*(1-EXP(-BM23)),0)</f>
        <v>6.5083738677488609E-2</v>
      </c>
      <c r="BN77" s="32">
        <f ca="1">IFERROR(EXP(-SUM($BD23:BM23))*(1-EXP(-BN23)),0)</f>
        <v>6.5821764693005158E-2</v>
      </c>
      <c r="BO77" s="32">
        <f ca="1">IFERROR(EXP(-SUM($BD23:BN23))*(1-EXP(-BO23)),0)</f>
        <v>6.2684609330400223E-2</v>
      </c>
      <c r="BP77" s="32">
        <f ca="1">IFERROR(EXP(-SUM($BD23:BO23))*(1-EXP(-BP23)),0)</f>
        <v>5.9774848829295006E-2</v>
      </c>
      <c r="BQ77" s="32">
        <f ca="1">IFERROR(EXP(-SUM($BD23:BP23))*(1-EXP(-BQ23)),0)</f>
        <v>5.6936717795980425E-2</v>
      </c>
      <c r="BR77" s="32">
        <f ca="1">IFERROR(EXP(-SUM($BD23:BQ23))*(1-EXP(-BR23)),0)</f>
        <v>5.4859656732008627E-2</v>
      </c>
      <c r="BS77" s="32">
        <f ca="1">IFERROR(EXP(-SUM($BD23:BR23))*(1-EXP(-BS23)),0)</f>
        <v>4.8628059926007813E-2</v>
      </c>
      <c r="BT77" s="32">
        <f ca="1">IFERROR(EXP(-SUM($BD23:BS23))*(1-EXP(-BT23)),0)</f>
        <v>4.2546723617127288E-2</v>
      </c>
      <c r="BU77" s="32">
        <f ca="1">IFERROR(EXP(-SUM($BD23:BT23))*(1-EXP(-BU23)),0)</f>
        <v>3.5913354044825735E-2</v>
      </c>
      <c r="BV77" s="32">
        <f ca="1">IFERROR(EXP(-SUM($BD23:BU23))*(1-EXP(-BV23)),0)</f>
        <v>2.9114527834596445E-2</v>
      </c>
      <c r="BW77" s="32">
        <f ca="1">IFERROR(EXP(-SUM($BD23:BV23))*(1-EXP(-BW23)),0)</f>
        <v>2.26369273505562E-2</v>
      </c>
      <c r="BX77" s="32">
        <f ca="1">IFERROR(EXP(-SUM($BD23:BW23))*(1-EXP(-BX23)),0)</f>
        <v>1.6892294411048604E-2</v>
      </c>
      <c r="BY77" s="32">
        <f ca="1">IFERROR(EXP(-SUM($BD23:BX23))*(1-EXP(-BY23)),0)</f>
        <v>1.2002576012003521E-2</v>
      </c>
      <c r="BZ77" s="32">
        <f ca="1">IFERROR(EXP(-SUM($BD23:BY23))*(1-EXP(-BZ23)),0)</f>
        <v>8.1053663131137235E-3</v>
      </c>
      <c r="CA77" s="32">
        <f ca="1">IFERROR(EXP(-SUM($BD23:BZ23))*(1-EXP(-CA23)),0)</f>
        <v>5.2229433826511285E-3</v>
      </c>
      <c r="CB77" s="32">
        <f ca="1">IFERROR(EXP(-SUM($BD23:CA23))*(1-EXP(-CB23)),0)</f>
        <v>3.1978276264405287E-3</v>
      </c>
      <c r="CC77" s="32">
        <f ca="1">IFERROR(EXP(-SUM($BD23:CB23))*(1-EXP(-CC23)),0)</f>
        <v>1.8679990926711869E-3</v>
      </c>
      <c r="CD77" s="32">
        <f ca="1">IFERROR(EXP(-SUM($BD23:CC23))*(1-EXP(-CD23)),0)</f>
        <v>1.0054278352093899E-3</v>
      </c>
      <c r="CE77" s="32">
        <f ca="1">IFERROR(EXP(-SUM($BD23:CD23))*(1-EXP(-CE23)),0)</f>
        <v>5.4730173384520534E-4</v>
      </c>
      <c r="CF77" s="32">
        <f ca="1">IFERROR(EXP(-SUM($BD23:CE23))*(1-EXP(-CF23)),0)</f>
        <v>3.0301009449106578E-4</v>
      </c>
      <c r="CG77" s="32">
        <f ca="1">IFERROR(EXP(-SUM($BD23:CF23))*(1-EXP(-CG23)),0)</f>
        <v>1.3415719499314488E-4</v>
      </c>
      <c r="CH77" s="32">
        <f ca="1">IFERROR(EXP(-SUM($BD23:CG23))*(1-EXP(-CH23)),0)</f>
        <v>0</v>
      </c>
      <c r="CI77" s="32">
        <f ca="1">IFERROR(EXP(-SUM($BD23:CH23))*(1-EXP(-CI23)),0)</f>
        <v>0</v>
      </c>
      <c r="CJ77" s="32">
        <f ca="1">IFERROR(EXP(-SUM($BD23:CI23))*(1-EXP(-CJ23)),0)</f>
        <v>0</v>
      </c>
      <c r="CK77" s="32">
        <f ca="1">IFERROR(EXP(-SUM($BD23:CJ23))*(1-EXP(-CK23)),0)</f>
        <v>0</v>
      </c>
      <c r="CL77" s="32">
        <f ca="1">IFERROR(EXP(-SUM($BD23:CK23))*(1-EXP(-CL23)),0)</f>
        <v>0</v>
      </c>
      <c r="CM77" s="32">
        <f ca="1">IFERROR(EXP(-SUM($BD23:CL23))*(1-EXP(-CM23)),0)</f>
        <v>0</v>
      </c>
      <c r="CN77" s="32">
        <f ca="1">IFERROR(EXP(-SUM($BD23:CM23))*(1-EXP(-CN23)),0)</f>
        <v>0</v>
      </c>
      <c r="CO77" s="32">
        <f ca="1">IFERROR(EXP(-SUM($BD23:CN23))*(1-EXP(-CO23)),0)</f>
        <v>0</v>
      </c>
      <c r="CP77" s="32">
        <f ca="1">IFERROR(EXP(-SUM($BD23:CO23))*(1-EXP(-CP23)),0)</f>
        <v>0</v>
      </c>
      <c r="CQ77" s="32">
        <f ca="1">IFERROR(EXP(-SUM($BD23:CP23))*(1-EXP(-CQ23)),0)</f>
        <v>0</v>
      </c>
      <c r="CR77" s="32">
        <f ca="1">IFERROR(EXP(-SUM($BD23:CQ23))*(1-EXP(-CR23)),0)</f>
        <v>0</v>
      </c>
      <c r="CS77" s="32">
        <f ca="1">IFERROR(EXP(-SUM($BD23:CR23))*(1-EXP(-CS23)),0)</f>
        <v>0</v>
      </c>
      <c r="CT77" s="32">
        <f ca="1">IFERROR(EXP(-SUM($BD23:CS23))*(1-EXP(-CT23)),0)</f>
        <v>0</v>
      </c>
      <c r="CU77" s="32">
        <f ca="1">IFERROR(EXP(-SUM($BD23:CT23))*(1-EXP(-CU23)),0)</f>
        <v>0</v>
      </c>
      <c r="CV77" s="32">
        <f ca="1">IFERROR(EXP(-SUM($BD23:CU23))*(1-EXP(-CV23)),0)</f>
        <v>0</v>
      </c>
      <c r="CW77" s="32">
        <f ca="1">IFERROR(EXP(-SUM($BD23:CV23))*(1-EXP(-CW23)),0)</f>
        <v>0</v>
      </c>
      <c r="CX77" s="32">
        <f ca="1">IFERROR(EXP(-SUM($BD23:CW23))*(1-EXP(-CX23)),0)</f>
        <v>0</v>
      </c>
      <c r="CY77" s="32">
        <f ca="1">IFERROR(EXP(-SUM($BD23:CX23))*(1-EXP(-CY23)),0)</f>
        <v>0</v>
      </c>
      <c r="CZ77" s="32">
        <f ca="1">IFERROR(EXP(-SUM($BD23:CY23))*(1-EXP(-CZ23)),0)</f>
        <v>0</v>
      </c>
      <c r="DA77" s="32">
        <f ca="1">IFERROR(EXP(-SUM($BD23:CZ23))*(1-EXP(-DA23)),0)</f>
        <v>0</v>
      </c>
      <c r="DE77" s="31">
        <f t="shared" si="109"/>
        <v>80</v>
      </c>
      <c r="DG77" s="32">
        <f t="shared" ca="1" si="110"/>
        <v>3.0928417894253712E-2</v>
      </c>
      <c r="DH77" s="32">
        <f ca="1">IFERROR(EXP(-SUM($DG23:DG23))*(1-EXP(-DH23)),0)</f>
        <v>3.3228078185137032E-2</v>
      </c>
      <c r="DI77" s="32">
        <f ca="1">IFERROR(EXP(-SUM($DG23:DH23))*(1-EXP(-DI23)),0)</f>
        <v>3.8133406050245205E-2</v>
      </c>
      <c r="DJ77" s="32">
        <f ca="1">IFERROR(EXP(-SUM($DG23:DI23))*(1-EXP(-DJ23)),0)</f>
        <v>4.1846185674065423E-2</v>
      </c>
      <c r="DK77" s="32">
        <f ca="1">IFERROR(EXP(-SUM($DG23:DJ23))*(1-EXP(-DK23)),0)</f>
        <v>4.3224488548539511E-2</v>
      </c>
      <c r="DL77" s="32">
        <f ca="1">IFERROR(EXP(-SUM($DG23:DK23))*(1-EXP(-DL23)),0)</f>
        <v>4.7856549659595647E-2</v>
      </c>
      <c r="DM77" s="32">
        <f ca="1">IFERROR(EXP(-SUM($DG23:DL23))*(1-EXP(-DM23)),0)</f>
        <v>5.3425990073580079E-2</v>
      </c>
      <c r="DN77" s="32">
        <f ca="1">IFERROR(EXP(-SUM($DG23:DM23))*(1-EXP(-DN23)),0)</f>
        <v>5.5865792811902425E-2</v>
      </c>
      <c r="DO77" s="32">
        <f ca="1">IFERROR(EXP(-SUM($DG23:DN23))*(1-EXP(-DO23)),0)</f>
        <v>5.9307510646187493E-2</v>
      </c>
      <c r="DP77" s="32">
        <f ca="1">IFERROR(EXP(-SUM($DG23:DO23))*(1-EXP(-DP23)),0)</f>
        <v>6.507562332825613E-2</v>
      </c>
      <c r="DQ77" s="32">
        <f ca="1">IFERROR(EXP(-SUM($DG23:DP23))*(1-EXP(-DQ23)),0)</f>
        <v>6.5898826354997692E-2</v>
      </c>
      <c r="DR77" s="32">
        <f ca="1">IFERROR(EXP(-SUM($DG23:DQ23))*(1-EXP(-DR23)),0)</f>
        <v>6.2812480520872321E-2</v>
      </c>
      <c r="DS77" s="32">
        <f ca="1">IFERROR(EXP(-SUM($DG23:DR23))*(1-EXP(-DS23)),0)</f>
        <v>5.99589598594132E-2</v>
      </c>
      <c r="DT77" s="32">
        <f ca="1">IFERROR(EXP(-SUM($DG23:DS23))*(1-EXP(-DT23)),0)</f>
        <v>5.7179796522855611E-2</v>
      </c>
      <c r="DU77" s="32">
        <f ca="1">IFERROR(EXP(-SUM($DG23:DT23))*(1-EXP(-DU23)),0)</f>
        <v>5.5175205025969662E-2</v>
      </c>
      <c r="DV77" s="32">
        <f ca="1">IFERROR(EXP(-SUM($DG23:DU23))*(1-EXP(-DV23)),0)</f>
        <v>4.8950954540743094E-2</v>
      </c>
      <c r="DW77" s="32">
        <f ca="1">IFERROR(EXP(-SUM($DG23:DV23))*(1-EXP(-DW23)),0)</f>
        <v>4.2870286428641047E-2</v>
      </c>
      <c r="DX77" s="32">
        <f ca="1">IFERROR(EXP(-SUM($DG23:DW23))*(1-EXP(-DX23)),0)</f>
        <v>3.6215619058984017E-2</v>
      </c>
      <c r="DY77" s="32">
        <f ca="1">IFERROR(EXP(-SUM($DG23:DX23))*(1-EXP(-DY23)),0)</f>
        <v>2.9377422283611249E-2</v>
      </c>
      <c r="DZ77" s="32">
        <f ca="1">IFERROR(EXP(-SUM($DG23:DY23))*(1-EXP(-DZ23)),0)</f>
        <v>2.2850977845793308E-2</v>
      </c>
      <c r="EA77" s="32">
        <f ca="1">IFERROR(EXP(-SUM($DG23:DZ23))*(1-EXP(-EA23)),0)</f>
        <v>1.7056911234397808E-2</v>
      </c>
      <c r="EB77" s="32">
        <f ca="1">IFERROR(EXP(-SUM($DG23:EA23))*(1-EXP(-EB23)),0)</f>
        <v>1.2120313813596004E-2</v>
      </c>
      <c r="EC77" s="32">
        <f ca="1">IFERROR(EXP(-SUM($DG23:EB23))*(1-EXP(-EC23)),0)</f>
        <v>8.1814802132383971E-3</v>
      </c>
      <c r="ED77" s="32">
        <f ca="1">IFERROR(EXP(-SUM($DG23:EC23))*(1-EXP(-ED23)),0)</f>
        <v>5.26975057596082E-3</v>
      </c>
      <c r="EE77" s="32">
        <f ca="1">IFERROR(EXP(-SUM($DG23:ED23))*(1-EXP(-EE23)),0)</f>
        <v>3.2236018640103468E-3</v>
      </c>
      <c r="EF77" s="32">
        <f ca="1">IFERROR(EXP(-SUM($DG23:EE23))*(1-EXP(-EF23)),0)</f>
        <v>1.881513157069448E-3</v>
      </c>
      <c r="EG77" s="32">
        <f ca="1">IFERROR(EXP(-SUM($DG23:EF23))*(1-EXP(-EG23)),0)</f>
        <v>1.0106458476874072E-3</v>
      </c>
      <c r="EH77" s="32">
        <f ca="1">IFERROR(EXP(-SUM($DG23:EG23))*(1-EXP(-EH23)),0)</f>
        <v>5.4955227548086644E-4</v>
      </c>
      <c r="EI77" s="32">
        <f ca="1">IFERROR(EXP(-SUM($DG23:EH23))*(1-EXP(-EI23)),0)</f>
        <v>3.0441834922056662E-4</v>
      </c>
      <c r="EJ77" s="32">
        <f ca="1">IFERROR(EXP(-SUM($DG23:EI23))*(1-EXP(-EJ23)),0)</f>
        <v>1.340867818490513E-4</v>
      </c>
      <c r="EK77" s="32">
        <f ca="1">IFERROR(EXP(-SUM($DG23:EJ23))*(1-EXP(-EK23)),0)</f>
        <v>0</v>
      </c>
      <c r="EL77" s="32">
        <f ca="1">IFERROR(EXP(-SUM($DG23:EK23))*(1-EXP(-EL23)),0)</f>
        <v>0</v>
      </c>
      <c r="EM77" s="32">
        <f ca="1">IFERROR(EXP(-SUM($DG23:EL23))*(1-EXP(-EM23)),0)</f>
        <v>0</v>
      </c>
      <c r="EN77" s="32">
        <f ca="1">IFERROR(EXP(-SUM($DG23:EM23))*(1-EXP(-EN23)),0)</f>
        <v>0</v>
      </c>
      <c r="EO77" s="32">
        <f ca="1">IFERROR(EXP(-SUM($DG23:EN23))*(1-EXP(-EO23)),0)</f>
        <v>0</v>
      </c>
      <c r="EP77" s="32">
        <f ca="1">IFERROR(EXP(-SUM($DG23:EO23))*(1-EXP(-EP23)),0)</f>
        <v>0</v>
      </c>
      <c r="EQ77" s="32">
        <f ca="1">IFERROR(EXP(-SUM($DG23:EP23))*(1-EXP(-EQ23)),0)</f>
        <v>0</v>
      </c>
      <c r="ER77" s="32">
        <f ca="1">IFERROR(EXP(-SUM($DG23:EQ23))*(1-EXP(-ER23)),0)</f>
        <v>0</v>
      </c>
      <c r="ES77" s="32">
        <f ca="1">IFERROR(EXP(-SUM($DG23:ER23))*(1-EXP(-ES23)),0)</f>
        <v>0</v>
      </c>
      <c r="ET77" s="32">
        <f ca="1">IFERROR(EXP(-SUM($DG23:ES23))*(1-EXP(-ET23)),0)</f>
        <v>0</v>
      </c>
      <c r="EU77" s="32">
        <f ca="1">IFERROR(EXP(-SUM($DG23:ET23))*(1-EXP(-EU23)),0)</f>
        <v>0</v>
      </c>
      <c r="EV77" s="32">
        <f ca="1">IFERROR(EXP(-SUM($DG23:EU23))*(1-EXP(-EV23)),0)</f>
        <v>0</v>
      </c>
      <c r="EW77" s="32">
        <f ca="1">IFERROR(EXP(-SUM($DG23:EV23))*(1-EXP(-EW23)),0)</f>
        <v>0</v>
      </c>
      <c r="EX77" s="32">
        <f ca="1">IFERROR(EXP(-SUM($DG23:EW23))*(1-EXP(-EX23)),0)</f>
        <v>0</v>
      </c>
      <c r="EY77" s="32">
        <f ca="1">IFERROR(EXP(-SUM($DG23:EX23))*(1-EXP(-EY23)),0)</f>
        <v>0</v>
      </c>
      <c r="EZ77" s="32">
        <f ca="1">IFERROR(EXP(-SUM($DG23:EY23))*(1-EXP(-EZ23)),0)</f>
        <v>0</v>
      </c>
      <c r="FA77" s="32">
        <f ca="1">IFERROR(EXP(-SUM($DG23:EZ23))*(1-EXP(-FA23)),0)</f>
        <v>0</v>
      </c>
      <c r="FB77" s="32">
        <f ca="1">IFERROR(EXP(-SUM($DG23:FA23))*(1-EXP(-FB23)),0)</f>
        <v>0</v>
      </c>
      <c r="FC77" s="32">
        <f ca="1">IFERROR(EXP(-SUM($DG23:FB23))*(1-EXP(-FC23)),0)</f>
        <v>0</v>
      </c>
      <c r="FD77" s="32">
        <f ca="1">IFERROR(EXP(-SUM($DG23:FC23))*(1-EXP(-FD23)),0)</f>
        <v>0</v>
      </c>
    </row>
    <row r="78" spans="54:160" x14ac:dyDescent="0.25">
      <c r="BB78" s="31">
        <f t="shared" si="107"/>
        <v>81</v>
      </c>
      <c r="BD78" s="32">
        <f t="shared" ca="1" si="108"/>
        <v>3.4949752928324918E-2</v>
      </c>
      <c r="BE78" s="32">
        <f ca="1">IFERROR(EXP(-SUM($BD24:BD24))*(1-EXP(-BE24)),0)</f>
        <v>4.0124363548975736E-2</v>
      </c>
      <c r="BF78" s="32">
        <f ca="1">IFERROR(EXP(-SUM($BD24:BE24))*(1-EXP(-BF24)),0)</f>
        <v>4.4016353267523241E-2</v>
      </c>
      <c r="BG78" s="32">
        <f ca="1">IFERROR(EXP(-SUM($BD24:BF24))*(1-EXP(-BG24)),0)</f>
        <v>4.539250020655216E-2</v>
      </c>
      <c r="BH78" s="32">
        <f ca="1">IFERROR(EXP(-SUM($BD24:BG24))*(1-EXP(-BH24)),0)</f>
        <v>5.016164979709456E-2</v>
      </c>
      <c r="BI78" s="32">
        <f ca="1">IFERROR(EXP(-SUM($BD24:BH24))*(1-EXP(-BI24)),0)</f>
        <v>5.5707929617606858E-2</v>
      </c>
      <c r="BJ78" s="32">
        <f ca="1">IFERROR(EXP(-SUM($BD24:BI24))*(1-EXP(-BJ24)),0)</f>
        <v>5.8177433647135221E-2</v>
      </c>
      <c r="BK78" s="32">
        <f ca="1">IFERROR(EXP(-SUM($BD24:BJ24))*(1-EXP(-BK24)),0)</f>
        <v>6.1564984114131138E-2</v>
      </c>
      <c r="BL78" s="32">
        <f ca="1">IFERROR(EXP(-SUM($BD24:BK24))*(1-EXP(-BL24)),0)</f>
        <v>6.7223820737927931E-2</v>
      </c>
      <c r="BM78" s="32">
        <f ca="1">IFERROR(EXP(-SUM($BD24:BL24))*(1-EXP(-BM24)),0)</f>
        <v>6.7897950122861844E-2</v>
      </c>
      <c r="BN78" s="32">
        <f ca="1">IFERROR(EXP(-SUM($BD24:BM24))*(1-EXP(-BN24)),0)</f>
        <v>6.4605586953317057E-2</v>
      </c>
      <c r="BO78" s="32">
        <f ca="1">IFERROR(EXP(-SUM($BD24:BN24))*(1-EXP(-BO24)),0)</f>
        <v>6.1542623588335871E-2</v>
      </c>
      <c r="BP78" s="32">
        <f ca="1">IFERROR(EXP(-SUM($BD24:BO24))*(1-EXP(-BP24)),0)</f>
        <v>5.855102174115856E-2</v>
      </c>
      <c r="BQ78" s="32">
        <f ca="1">IFERROR(EXP(-SUM($BD24:BP24))*(1-EXP(-BQ24)),0)</f>
        <v>5.6331823336519767E-2</v>
      </c>
      <c r="BR78" s="32">
        <f ca="1">IFERROR(EXP(-SUM($BD24:BQ24))*(1-EXP(-BR24)),0)</f>
        <v>4.9888898581983435E-2</v>
      </c>
      <c r="BS78" s="32">
        <f ca="1">IFERROR(EXP(-SUM($BD24:BR24))*(1-EXP(-BS24)),0)</f>
        <v>4.3608063102992582E-2</v>
      </c>
      <c r="BT78" s="32">
        <f ca="1">IFERROR(EXP(-SUM($BD24:BS24))*(1-EXP(-BT24)),0)</f>
        <v>3.677958632986162E-2</v>
      </c>
      <c r="BU78" s="32">
        <f ca="1">IFERROR(EXP(-SUM($BD24:BT24))*(1-EXP(-BU24)),0)</f>
        <v>2.979865087291398E-2</v>
      </c>
      <c r="BV78" s="32">
        <f ca="1">IFERROR(EXP(-SUM($BD24:BU24))*(1-EXP(-BV24)),0)</f>
        <v>2.3159060810711809E-2</v>
      </c>
      <c r="BW78" s="32">
        <f ca="1">IFERROR(EXP(-SUM($BD24:BV24))*(1-EXP(-BW24)),0)</f>
        <v>1.727697194850468E-2</v>
      </c>
      <c r="BX78" s="32">
        <f ca="1">IFERROR(EXP(-SUM($BD24:BW24))*(1-EXP(-BX24)),0)</f>
        <v>1.2275116625931736E-2</v>
      </c>
      <c r="BY78" s="32">
        <f ca="1">IFERROR(EXP(-SUM($BD24:BX24))*(1-EXP(-BY24)),0)</f>
        <v>8.292846619608104E-3</v>
      </c>
      <c r="BZ78" s="32">
        <f ca="1">IFERROR(EXP(-SUM($BD24:BY24))*(1-EXP(-BZ24)),0)</f>
        <v>5.3460158385775537E-3</v>
      </c>
      <c r="CA78" s="32">
        <f ca="1">IFERROR(EXP(-SUM($BD24:BZ24))*(1-EXP(-CA24)),0)</f>
        <v>3.2761027969009718E-3</v>
      </c>
      <c r="CB78" s="32">
        <f ca="1">IFERROR(EXP(-SUM($BD24:CA24))*(1-EXP(-CB24)),0)</f>
        <v>1.9152859026947996E-3</v>
      </c>
      <c r="CC78" s="32">
        <f ca="1">IFERROR(EXP(-SUM($BD24:CB24))*(1-EXP(-CC24)),0)</f>
        <v>1.0329728643858032E-3</v>
      </c>
      <c r="CD78" s="32">
        <f ca="1">IFERROR(EXP(-SUM($BD24:CC24))*(1-EXP(-CD24)),0)</f>
        <v>5.6289775202824136E-4</v>
      </c>
      <c r="CE78" s="32">
        <f ca="1">IFERROR(EXP(-SUM($BD24:CD24))*(1-EXP(-CE24)),0)</f>
        <v>3.1147465293920147E-4</v>
      </c>
      <c r="CF78" s="32">
        <f ca="1">IFERROR(EXP(-SUM($BD24:CE24))*(1-EXP(-CF24)),0)</f>
        <v>1.3861435298434256E-4</v>
      </c>
      <c r="CG78" s="32">
        <f ca="1">IFERROR(EXP(-SUM($BD24:CF24))*(1-EXP(-CG24)),0)</f>
        <v>0</v>
      </c>
      <c r="CH78" s="32">
        <f ca="1">IFERROR(EXP(-SUM($BD24:CG24))*(1-EXP(-CH24)),0)</f>
        <v>0</v>
      </c>
      <c r="CI78" s="32">
        <f ca="1">IFERROR(EXP(-SUM($BD24:CH24))*(1-EXP(-CI24)),0)</f>
        <v>0</v>
      </c>
      <c r="CJ78" s="32">
        <f ca="1">IFERROR(EXP(-SUM($BD24:CI24))*(1-EXP(-CJ24)),0)</f>
        <v>0</v>
      </c>
      <c r="CK78" s="32">
        <f ca="1">IFERROR(EXP(-SUM($BD24:CJ24))*(1-EXP(-CK24)),0)</f>
        <v>0</v>
      </c>
      <c r="CL78" s="32">
        <f ca="1">IFERROR(EXP(-SUM($BD24:CK24))*(1-EXP(-CL24)),0)</f>
        <v>0</v>
      </c>
      <c r="CM78" s="32">
        <f ca="1">IFERROR(EXP(-SUM($BD24:CL24))*(1-EXP(-CM24)),0)</f>
        <v>0</v>
      </c>
      <c r="CN78" s="32">
        <f ca="1">IFERROR(EXP(-SUM($BD24:CM24))*(1-EXP(-CN24)),0)</f>
        <v>0</v>
      </c>
      <c r="CO78" s="32">
        <f ca="1">IFERROR(EXP(-SUM($BD24:CN24))*(1-EXP(-CO24)),0)</f>
        <v>0</v>
      </c>
      <c r="CP78" s="32">
        <f ca="1">IFERROR(EXP(-SUM($BD24:CO24))*(1-EXP(-CP24)),0)</f>
        <v>0</v>
      </c>
      <c r="CQ78" s="32">
        <f ca="1">IFERROR(EXP(-SUM($BD24:CP24))*(1-EXP(-CQ24)),0)</f>
        <v>0</v>
      </c>
      <c r="CR78" s="32">
        <f ca="1">IFERROR(EXP(-SUM($BD24:CQ24))*(1-EXP(-CR24)),0)</f>
        <v>0</v>
      </c>
      <c r="CS78" s="32">
        <f ca="1">IFERROR(EXP(-SUM($BD24:CR24))*(1-EXP(-CS24)),0)</f>
        <v>0</v>
      </c>
      <c r="CT78" s="32">
        <f ca="1">IFERROR(EXP(-SUM($BD24:CS24))*(1-EXP(-CT24)),0)</f>
        <v>0</v>
      </c>
      <c r="CU78" s="32">
        <f ca="1">IFERROR(EXP(-SUM($BD24:CT24))*(1-EXP(-CU24)),0)</f>
        <v>0</v>
      </c>
      <c r="CV78" s="32">
        <f ca="1">IFERROR(EXP(-SUM($BD24:CU24))*(1-EXP(-CV24)),0)</f>
        <v>0</v>
      </c>
      <c r="CW78" s="32">
        <f ca="1">IFERROR(EXP(-SUM($BD24:CV24))*(1-EXP(-CW24)),0)</f>
        <v>0</v>
      </c>
      <c r="CX78" s="32">
        <f ca="1">IFERROR(EXP(-SUM($BD24:CW24))*(1-EXP(-CX24)),0)</f>
        <v>0</v>
      </c>
      <c r="CY78" s="32">
        <f ca="1">IFERROR(EXP(-SUM($BD24:CX24))*(1-EXP(-CY24)),0)</f>
        <v>0</v>
      </c>
      <c r="CZ78" s="32">
        <f ca="1">IFERROR(EXP(-SUM($BD24:CY24))*(1-EXP(-CZ24)),0)</f>
        <v>0</v>
      </c>
      <c r="DA78" s="32">
        <f ca="1">IFERROR(EXP(-SUM($BD24:CZ24))*(1-EXP(-DA24)),0)</f>
        <v>0</v>
      </c>
      <c r="DE78" s="31">
        <f t="shared" si="109"/>
        <v>81</v>
      </c>
      <c r="DG78" s="32">
        <f t="shared" ca="1" si="110"/>
        <v>3.4617611115952518E-2</v>
      </c>
      <c r="DH78" s="32">
        <f ca="1">IFERROR(EXP(-SUM($DG24:DG24))*(1-EXP(-DH24)),0)</f>
        <v>3.9735634108354845E-2</v>
      </c>
      <c r="DI78" s="32">
        <f ca="1">IFERROR(EXP(-SUM($DG24:DH24))*(1-EXP(-DI24)),0)</f>
        <v>4.3597271333798135E-2</v>
      </c>
      <c r="DJ78" s="32">
        <f ca="1">IFERROR(EXP(-SUM($DG24:DI24))*(1-EXP(-DJ24)),0)</f>
        <v>4.4996891906945821E-2</v>
      </c>
      <c r="DK78" s="32">
        <f ca="1">IFERROR(EXP(-SUM($DG24:DJ24))*(1-EXP(-DK24)),0)</f>
        <v>4.9771804959945307E-2</v>
      </c>
      <c r="DL78" s="32">
        <f ca="1">IFERROR(EXP(-SUM($DG24:DK24))*(1-EXP(-DL24)),0)</f>
        <v>5.5419518534075562E-2</v>
      </c>
      <c r="DM78" s="32">
        <f ca="1">IFERROR(EXP(-SUM($DG24:DL24))*(1-EXP(-DM24)),0)</f>
        <v>5.791342715559699E-2</v>
      </c>
      <c r="DN78" s="32">
        <f ca="1">IFERROR(EXP(-SUM($DG24:DM24))*(1-EXP(-DN24)),0)</f>
        <v>6.1383521175845397E-2</v>
      </c>
      <c r="DO78" s="32">
        <f ca="1">IFERROR(EXP(-SUM($DG24:DN24))*(1-EXP(-DO24)),0)</f>
        <v>6.7189540260520764E-2</v>
      </c>
      <c r="DP78" s="32">
        <f ca="1">IFERROR(EXP(-SUM($DG24:DO24))*(1-EXP(-DP24)),0)</f>
        <v>6.7951445303016625E-2</v>
      </c>
      <c r="DQ78" s="32">
        <f ca="1">IFERROR(EXP(-SUM($DG24:DP24))*(1-EXP(-DQ24)),0)</f>
        <v>6.4712786448709606E-2</v>
      </c>
      <c r="DR78" s="32">
        <f ca="1">IFERROR(EXP(-SUM($DG24:DQ24))*(1-EXP(-DR24)),0)</f>
        <v>6.1708879876804193E-2</v>
      </c>
      <c r="DS78" s="32">
        <f ca="1">IFERROR(EXP(-SUM($DG24:DR24))*(1-EXP(-DS24)),0)</f>
        <v>5.8778920363069607E-2</v>
      </c>
      <c r="DT78" s="32">
        <f ca="1">IFERROR(EXP(-SUM($DG24:DS24))*(1-EXP(-DT24)),0)</f>
        <v>5.6634655438879515E-2</v>
      </c>
      <c r="DU78" s="32">
        <f ca="1">IFERROR(EXP(-SUM($DG24:DT24))*(1-EXP(-DU24)),0)</f>
        <v>5.0201433669630632E-2</v>
      </c>
      <c r="DV78" s="32">
        <f ca="1">IFERROR(EXP(-SUM($DG24:DU24))*(1-EXP(-DV24)),0)</f>
        <v>4.3923334115638299E-2</v>
      </c>
      <c r="DW78" s="32">
        <f ca="1">IFERROR(EXP(-SUM($DG24:DV24))*(1-EXP(-DW24)),0)</f>
        <v>3.7075340115944697E-2</v>
      </c>
      <c r="DX78" s="32">
        <f ca="1">IFERROR(EXP(-SUM($DG24:DW24))*(1-EXP(-DX24)),0)</f>
        <v>3.0056536085031095E-2</v>
      </c>
      <c r="DY78" s="32">
        <f ca="1">IFERROR(EXP(-SUM($DG24:DX24))*(1-EXP(-DY24)),0)</f>
        <v>2.3369351123658726E-2</v>
      </c>
      <c r="DZ78" s="32">
        <f ca="1">IFERROR(EXP(-SUM($DG24:DY24))*(1-EXP(-DZ24)),0)</f>
        <v>1.7438849065631392E-2</v>
      </c>
      <c r="EA78" s="32">
        <f ca="1">IFERROR(EXP(-SUM($DG24:DZ24))*(1-EXP(-EA24)),0)</f>
        <v>1.2390922534193754E-2</v>
      </c>
      <c r="EB78" s="32">
        <f ca="1">IFERROR(EXP(-SUM($DG24:EA24))*(1-EXP(-EB24)),0)</f>
        <v>8.367617584476442E-3</v>
      </c>
      <c r="EC78" s="32">
        <f ca="1">IFERROR(EXP(-SUM($DG24:EB24))*(1-EXP(-EC24)),0)</f>
        <v>5.3919330975440482E-3</v>
      </c>
      <c r="ED78" s="32">
        <f ca="1">IFERROR(EXP(-SUM($DG24:EC24))*(1-EXP(-ED24)),0)</f>
        <v>3.3012941852900678E-3</v>
      </c>
      <c r="EE78" s="32">
        <f ca="1">IFERROR(EXP(-SUM($DG24:ED24))*(1-EXP(-EE24)),0)</f>
        <v>1.928438697500007E-3</v>
      </c>
      <c r="EF78" s="32">
        <f ca="1">IFERROR(EXP(-SUM($DG24:EE24))*(1-EXP(-EF24)),0)</f>
        <v>1.0379587188069056E-3</v>
      </c>
      <c r="EG78" s="32">
        <f ca="1">IFERROR(EXP(-SUM($DG24:EF24))*(1-EXP(-EG24)),0)</f>
        <v>5.6500982623428173E-4</v>
      </c>
      <c r="EH78" s="32">
        <f ca="1">IFERROR(EXP(-SUM($DG24:EG24))*(1-EXP(-EH24)),0)</f>
        <v>3.1281406626066402E-4</v>
      </c>
      <c r="EI78" s="32">
        <f ca="1">IFERROR(EXP(-SUM($DG24:EH24))*(1-EXP(-EI24)),0)</f>
        <v>1.3849788652888531E-4</v>
      </c>
      <c r="EJ78" s="32">
        <f ca="1">IFERROR(EXP(-SUM($DG24:EI24))*(1-EXP(-EJ24)),0)</f>
        <v>0</v>
      </c>
      <c r="EK78" s="32">
        <f ca="1">IFERROR(EXP(-SUM($DG24:EJ24))*(1-EXP(-EK24)),0)</f>
        <v>0</v>
      </c>
      <c r="EL78" s="32">
        <f ca="1">IFERROR(EXP(-SUM($DG24:EK24))*(1-EXP(-EL24)),0)</f>
        <v>0</v>
      </c>
      <c r="EM78" s="32">
        <f ca="1">IFERROR(EXP(-SUM($DG24:EL24))*(1-EXP(-EM24)),0)</f>
        <v>0</v>
      </c>
      <c r="EN78" s="32">
        <f ca="1">IFERROR(EXP(-SUM($DG24:EM24))*(1-EXP(-EN24)),0)</f>
        <v>0</v>
      </c>
      <c r="EO78" s="32">
        <f ca="1">IFERROR(EXP(-SUM($DG24:EN24))*(1-EXP(-EO24)),0)</f>
        <v>0</v>
      </c>
      <c r="EP78" s="32">
        <f ca="1">IFERROR(EXP(-SUM($DG24:EO24))*(1-EXP(-EP24)),0)</f>
        <v>0</v>
      </c>
      <c r="EQ78" s="32">
        <f ca="1">IFERROR(EXP(-SUM($DG24:EP24))*(1-EXP(-EQ24)),0)</f>
        <v>0</v>
      </c>
      <c r="ER78" s="32">
        <f ca="1">IFERROR(EXP(-SUM($DG24:EQ24))*(1-EXP(-ER24)),0)</f>
        <v>0</v>
      </c>
      <c r="ES78" s="32">
        <f ca="1">IFERROR(EXP(-SUM($DG24:ER24))*(1-EXP(-ES24)),0)</f>
        <v>0</v>
      </c>
      <c r="ET78" s="32">
        <f ca="1">IFERROR(EXP(-SUM($DG24:ES24))*(1-EXP(-ET24)),0)</f>
        <v>0</v>
      </c>
      <c r="EU78" s="32">
        <f ca="1">IFERROR(EXP(-SUM($DG24:ET24))*(1-EXP(-EU24)),0)</f>
        <v>0</v>
      </c>
      <c r="EV78" s="32">
        <f ca="1">IFERROR(EXP(-SUM($DG24:EU24))*(1-EXP(-EV24)),0)</f>
        <v>0</v>
      </c>
      <c r="EW78" s="32">
        <f ca="1">IFERROR(EXP(-SUM($DG24:EV24))*(1-EXP(-EW24)),0)</f>
        <v>0</v>
      </c>
      <c r="EX78" s="32">
        <f ca="1">IFERROR(EXP(-SUM($DG24:EW24))*(1-EXP(-EX24)),0)</f>
        <v>0</v>
      </c>
      <c r="EY78" s="32">
        <f ca="1">IFERROR(EXP(-SUM($DG24:EX24))*(1-EXP(-EY24)),0)</f>
        <v>0</v>
      </c>
      <c r="EZ78" s="32">
        <f ca="1">IFERROR(EXP(-SUM($DG24:EY24))*(1-EXP(-EZ24)),0)</f>
        <v>0</v>
      </c>
      <c r="FA78" s="32">
        <f ca="1">IFERROR(EXP(-SUM($DG24:EZ24))*(1-EXP(-FA24)),0)</f>
        <v>0</v>
      </c>
      <c r="FB78" s="32">
        <f ca="1">IFERROR(EXP(-SUM($DG24:FA24))*(1-EXP(-FB24)),0)</f>
        <v>0</v>
      </c>
      <c r="FC78" s="32">
        <f ca="1">IFERROR(EXP(-SUM($DG24:FB24))*(1-EXP(-FC24)),0)</f>
        <v>0</v>
      </c>
      <c r="FD78" s="32">
        <f ca="1">IFERROR(EXP(-SUM($DG24:FC24))*(1-EXP(-FD24)),0)</f>
        <v>0</v>
      </c>
    </row>
    <row r="79" spans="54:160" x14ac:dyDescent="0.25">
      <c r="BB79" s="31">
        <f t="shared" si="107"/>
        <v>82</v>
      </c>
      <c r="BD79" s="32">
        <f t="shared" ca="1" si="108"/>
        <v>4.1998591059031032E-2</v>
      </c>
      <c r="BE79" s="32">
        <f ca="1">IFERROR(EXP(-SUM($BD25:BD25))*(1-EXP(-BE25)),0)</f>
        <v>4.6064377091297869E-2</v>
      </c>
      <c r="BF79" s="32">
        <f ca="1">IFERROR(EXP(-SUM($BD25:BE25))*(1-EXP(-BF25)),0)</f>
        <v>4.7465676583054499E-2</v>
      </c>
      <c r="BG79" s="32">
        <f ca="1">IFERROR(EXP(-SUM($BD25:BF25))*(1-EXP(-BG25)),0)</f>
        <v>5.2402459566820936E-2</v>
      </c>
      <c r="BH79" s="32">
        <f ca="1">IFERROR(EXP(-SUM($BD25:BG25))*(1-EXP(-BH25)),0)</f>
        <v>5.8044408673880159E-2</v>
      </c>
      <c r="BI79" s="32">
        <f ca="1">IFERROR(EXP(-SUM($BD25:BH25))*(1-EXP(-BI25)),0)</f>
        <v>6.0578265305775633E-2</v>
      </c>
      <c r="BJ79" s="32">
        <f ca="1">IFERROR(EXP(-SUM($BD25:BI25))*(1-EXP(-BJ25)),0)</f>
        <v>6.4003037930764062E-2</v>
      </c>
      <c r="BK79" s="32">
        <f ca="1">IFERROR(EXP(-SUM($BD25:BJ25))*(1-EXP(-BK25)),0)</f>
        <v>6.9715262193028621E-2</v>
      </c>
      <c r="BL79" s="32">
        <f ca="1">IFERROR(EXP(-SUM($BD25:BK25))*(1-EXP(-BL25)),0)</f>
        <v>7.0322860271824467E-2</v>
      </c>
      <c r="BM79" s="32">
        <f ca="1">IFERROR(EXP(-SUM($BD25:BL25))*(1-EXP(-BM25)),0)</f>
        <v>6.6854527115828705E-2</v>
      </c>
      <c r="BN79" s="32">
        <f ca="1">IFERROR(EXP(-SUM($BD25:BM25))*(1-EXP(-BN25)),0)</f>
        <v>6.3618593616602284E-2</v>
      </c>
      <c r="BO79" s="32">
        <f ca="1">IFERROR(EXP(-SUM($BD25:BN25))*(1-EXP(-BO25)),0)</f>
        <v>6.0454156595979365E-2</v>
      </c>
      <c r="BP79" s="32">
        <f ca="1">IFERROR(EXP(-SUM($BD25:BO25))*(1-EXP(-BP25)),0)</f>
        <v>5.8076914189389588E-2</v>
      </c>
      <c r="BQ79" s="32">
        <f ca="1">IFERROR(EXP(-SUM($BD25:BP25))*(1-EXP(-BQ25)),0)</f>
        <v>5.1388920062335253E-2</v>
      </c>
      <c r="BR79" s="32">
        <f ca="1">IFERROR(EXP(-SUM($BD25:BQ25))*(1-EXP(-BR25)),0)</f>
        <v>4.4876173533786659E-2</v>
      </c>
      <c r="BS79" s="32">
        <f ca="1">IFERROR(EXP(-SUM($BD25:BR25))*(1-EXP(-BS25)),0)</f>
        <v>3.7818642933011272E-2</v>
      </c>
      <c r="BT79" s="32">
        <f ca="1">IFERROR(EXP(-SUM($BD25:BS25))*(1-EXP(-BT25)),0)</f>
        <v>3.0621865546887103E-2</v>
      </c>
      <c r="BU79" s="32">
        <f ca="1">IFERROR(EXP(-SUM($BD25:BT25))*(1-EXP(-BU25)),0)</f>
        <v>2.3788803269988015E-2</v>
      </c>
      <c r="BV79" s="32">
        <f ca="1">IFERROR(EXP(-SUM($BD25:BU25))*(1-EXP(-BV25)),0)</f>
        <v>1.7741680543273939E-2</v>
      </c>
      <c r="BW79" s="32">
        <f ca="1">IFERROR(EXP(-SUM($BD25:BV25))*(1-EXP(-BW25)),0)</f>
        <v>1.2604474911847576E-2</v>
      </c>
      <c r="BX79" s="32">
        <f ca="1">IFERROR(EXP(-SUM($BD25:BW25))*(1-EXP(-BX25)),0)</f>
        <v>8.5188750830918394E-3</v>
      </c>
      <c r="BY79" s="32">
        <f ca="1">IFERROR(EXP(-SUM($BD25:BX25))*(1-EXP(-BY25)),0)</f>
        <v>5.4940453246939249E-3</v>
      </c>
      <c r="BZ79" s="32">
        <f ca="1">IFERROR(EXP(-SUM($BD25:BY25))*(1-EXP(-BZ25)),0)</f>
        <v>3.3698162460642704E-3</v>
      </c>
      <c r="CA79" s="32">
        <f ca="1">IFERROR(EXP(-SUM($BD25:BZ25))*(1-EXP(-CA25)),0)</f>
        <v>1.9716758904554186E-3</v>
      </c>
      <c r="CB79" s="32">
        <f ca="1">IFERROR(EXP(-SUM($BD25:CA25))*(1-EXP(-CB25)),0)</f>
        <v>1.0655416695196358E-3</v>
      </c>
      <c r="CC79" s="32">
        <f ca="1">IFERROR(EXP(-SUM($BD25:CB25))*(1-EXP(-CC25)),0)</f>
        <v>5.8126543742248959E-4</v>
      </c>
      <c r="CD79" s="32">
        <f ca="1">IFERROR(EXP(-SUM($BD25:CC25))*(1-EXP(-CD25)),0)</f>
        <v>3.2145864212826343E-4</v>
      </c>
      <c r="CE79" s="32">
        <f ca="1">IFERROR(EXP(-SUM($BD25:CD25))*(1-EXP(-CE25)),0)</f>
        <v>1.4378917058762859E-4</v>
      </c>
      <c r="CF79" s="32">
        <f ca="1">IFERROR(EXP(-SUM($BD25:CE25))*(1-EXP(-CF25)),0)</f>
        <v>0</v>
      </c>
      <c r="CG79" s="32">
        <f ca="1">IFERROR(EXP(-SUM($BD25:CF25))*(1-EXP(-CG25)),0)</f>
        <v>0</v>
      </c>
      <c r="CH79" s="32">
        <f ca="1">IFERROR(EXP(-SUM($BD25:CG25))*(1-EXP(-CH25)),0)</f>
        <v>0</v>
      </c>
      <c r="CI79" s="32">
        <f ca="1">IFERROR(EXP(-SUM($BD25:CH25))*(1-EXP(-CI25)),0)</f>
        <v>0</v>
      </c>
      <c r="CJ79" s="32">
        <f ca="1">IFERROR(EXP(-SUM($BD25:CI25))*(1-EXP(-CJ25)),0)</f>
        <v>0</v>
      </c>
      <c r="CK79" s="32">
        <f ca="1">IFERROR(EXP(-SUM($BD25:CJ25))*(1-EXP(-CK25)),0)</f>
        <v>0</v>
      </c>
      <c r="CL79" s="32">
        <f ca="1">IFERROR(EXP(-SUM($BD25:CK25))*(1-EXP(-CL25)),0)</f>
        <v>0</v>
      </c>
      <c r="CM79" s="32">
        <f ca="1">IFERROR(EXP(-SUM($BD25:CL25))*(1-EXP(-CM25)),0)</f>
        <v>0</v>
      </c>
      <c r="CN79" s="32">
        <f ca="1">IFERROR(EXP(-SUM($BD25:CM25))*(1-EXP(-CN25)),0)</f>
        <v>0</v>
      </c>
      <c r="CO79" s="32">
        <f ca="1">IFERROR(EXP(-SUM($BD25:CN25))*(1-EXP(-CO25)),0)</f>
        <v>0</v>
      </c>
      <c r="CP79" s="32">
        <f ca="1">IFERROR(EXP(-SUM($BD25:CO25))*(1-EXP(-CP25)),0)</f>
        <v>0</v>
      </c>
      <c r="CQ79" s="32">
        <f ca="1">IFERROR(EXP(-SUM($BD25:CP25))*(1-EXP(-CQ25)),0)</f>
        <v>0</v>
      </c>
      <c r="CR79" s="32">
        <f ca="1">IFERROR(EXP(-SUM($BD25:CQ25))*(1-EXP(-CR25)),0)</f>
        <v>0</v>
      </c>
      <c r="CS79" s="32">
        <f ca="1">IFERROR(EXP(-SUM($BD25:CR25))*(1-EXP(-CS25)),0)</f>
        <v>0</v>
      </c>
      <c r="CT79" s="32">
        <f ca="1">IFERROR(EXP(-SUM($BD25:CS25))*(1-EXP(-CT25)),0)</f>
        <v>0</v>
      </c>
      <c r="CU79" s="32">
        <f ca="1">IFERROR(EXP(-SUM($BD25:CT25))*(1-EXP(-CU25)),0)</f>
        <v>0</v>
      </c>
      <c r="CV79" s="32">
        <f ca="1">IFERROR(EXP(-SUM($BD25:CU25))*(1-EXP(-CV25)),0)</f>
        <v>0</v>
      </c>
      <c r="CW79" s="32">
        <f ca="1">IFERROR(EXP(-SUM($BD25:CV25))*(1-EXP(-CW25)),0)</f>
        <v>0</v>
      </c>
      <c r="CX79" s="32">
        <f ca="1">IFERROR(EXP(-SUM($BD25:CW25))*(1-EXP(-CX25)),0)</f>
        <v>0</v>
      </c>
      <c r="CY79" s="32">
        <f ca="1">IFERROR(EXP(-SUM($BD25:CX25))*(1-EXP(-CY25)),0)</f>
        <v>0</v>
      </c>
      <c r="CZ79" s="32">
        <f ca="1">IFERROR(EXP(-SUM($BD25:CY25))*(1-EXP(-CZ25)),0)</f>
        <v>0</v>
      </c>
      <c r="DA79" s="32">
        <f ca="1">IFERROR(EXP(-SUM($BD25:CZ25))*(1-EXP(-DA25)),0)</f>
        <v>0</v>
      </c>
      <c r="DE79" s="31">
        <f t="shared" si="109"/>
        <v>82</v>
      </c>
      <c r="DG79" s="32">
        <f t="shared" ca="1" si="110"/>
        <v>4.1577486426979449E-2</v>
      </c>
      <c r="DH79" s="32">
        <f ca="1">IFERROR(EXP(-SUM($DG25:DG25))*(1-EXP(-DH25)),0)</f>
        <v>4.5610426401200756E-2</v>
      </c>
      <c r="DI79" s="32">
        <f ca="1">IFERROR(EXP(-SUM($DG25:DH25))*(1-EXP(-DI25)),0)</f>
        <v>4.7036411155056496E-2</v>
      </c>
      <c r="DJ79" s="32">
        <f ca="1">IFERROR(EXP(-SUM($DG25:DI25))*(1-EXP(-DJ25)),0)</f>
        <v>5.1978277762534997E-2</v>
      </c>
      <c r="DK79" s="32">
        <f ca="1">IFERROR(EXP(-SUM($DG25:DJ25))*(1-EXP(-DK25)),0)</f>
        <v>5.772541874026315E-2</v>
      </c>
      <c r="DL79" s="32">
        <f ca="1">IFERROR(EXP(-SUM($DG25:DK25))*(1-EXP(-DL25)),0)</f>
        <v>6.0284357030804772E-2</v>
      </c>
      <c r="DM79" s="32">
        <f ca="1">IFERROR(EXP(-SUM($DG25:DL25))*(1-EXP(-DM25)),0)</f>
        <v>6.3794589246458852E-2</v>
      </c>
      <c r="DN79" s="32">
        <f ca="1">IFERROR(EXP(-SUM($DG25:DM25))*(1-EXP(-DN25)),0)</f>
        <v>6.9658363325547298E-2</v>
      </c>
      <c r="DO79" s="32">
        <f ca="1">IFERROR(EXP(-SUM($DG25:DN25))*(1-EXP(-DO25)),0)</f>
        <v>7.0356906626250507E-2</v>
      </c>
      <c r="DP79" s="32">
        <f ca="1">IFERROR(EXP(-SUM($DG25:DO25))*(1-EXP(-DP25)),0)</f>
        <v>6.6945308961222166E-2</v>
      </c>
      <c r="DQ79" s="32">
        <f ca="1">IFERROR(EXP(-SUM($DG25:DP25))*(1-EXP(-DQ25)),0)</f>
        <v>6.3771418923604564E-2</v>
      </c>
      <c r="DR79" s="32">
        <f ca="1">IFERROR(EXP(-SUM($DG25:DQ25))*(1-EXP(-DR25)),0)</f>
        <v>6.0671474795042396E-2</v>
      </c>
      <c r="DS79" s="32">
        <f ca="1">IFERROR(EXP(-SUM($DG25:DR25))*(1-EXP(-DS25)),0)</f>
        <v>5.8371907066447251E-2</v>
      </c>
      <c r="DT79" s="32">
        <f ca="1">IFERROR(EXP(-SUM($DG25:DS25))*(1-EXP(-DT25)),0)</f>
        <v>5.1695648732659354E-2</v>
      </c>
      <c r="DU79" s="32">
        <f ca="1">IFERROR(EXP(-SUM($DG25:DT25))*(1-EXP(-DU25)),0)</f>
        <v>4.5187349814494966E-2</v>
      </c>
      <c r="DV79" s="32">
        <f ca="1">IFERROR(EXP(-SUM($DG25:DU25))*(1-EXP(-DV25)),0)</f>
        <v>3.8111576512689052E-2</v>
      </c>
      <c r="DW79" s="32">
        <f ca="1">IFERROR(EXP(-SUM($DG25:DV25))*(1-EXP(-DW25)),0)</f>
        <v>3.0877823163440739E-2</v>
      </c>
      <c r="DX79" s="32">
        <f ca="1">IFERROR(EXP(-SUM($DG25:DW25))*(1-EXP(-DX25)),0)</f>
        <v>2.3997777194488156E-2</v>
      </c>
      <c r="DY79" s="32">
        <f ca="1">IFERROR(EXP(-SUM($DG25:DX25))*(1-EXP(-DY25)),0)</f>
        <v>1.7902665691169457E-2</v>
      </c>
      <c r="DZ79" s="32">
        <f ca="1">IFERROR(EXP(-SUM($DG25:DY25))*(1-EXP(-DZ25)),0)</f>
        <v>1.271966580308026E-2</v>
      </c>
      <c r="EA79" s="32">
        <f ca="1">IFERROR(EXP(-SUM($DG25:DZ25))*(1-EXP(-EA25)),0)</f>
        <v>8.5931759975936151E-3</v>
      </c>
      <c r="EB79" s="32">
        <f ca="1">IFERROR(EXP(-SUM($DG25:EA25))*(1-EXP(-EB25)),0)</f>
        <v>5.5396243405971615E-3</v>
      </c>
      <c r="EC79" s="32">
        <f ca="1">IFERROR(EXP(-SUM($DG25:EB25))*(1-EXP(-EC25)),0)</f>
        <v>3.3947484152684272E-3</v>
      </c>
      <c r="ED79" s="32">
        <f ca="1">IFERROR(EXP(-SUM($DG25:EC25))*(1-EXP(-ED25)),0)</f>
        <v>1.9846488910877924E-3</v>
      </c>
      <c r="EE79" s="32">
        <f ca="1">IFERROR(EXP(-SUM($DG25:ED25))*(1-EXP(-EE25)),0)</f>
        <v>1.0703824671515604E-3</v>
      </c>
      <c r="EF79" s="32">
        <f ca="1">IFERROR(EXP(-SUM($DG25:EE25))*(1-EXP(-EF25)),0)</f>
        <v>5.8328336139624255E-4</v>
      </c>
      <c r="EG79" s="32">
        <f ca="1">IFERROR(EXP(-SUM($DG25:EF25))*(1-EXP(-EG25)),0)</f>
        <v>3.2275485539155335E-4</v>
      </c>
      <c r="EH79" s="32">
        <f ca="1">IFERROR(EXP(-SUM($DG25:EG25))*(1-EXP(-EH25)),0)</f>
        <v>1.4363433759532264E-4</v>
      </c>
      <c r="EI79" s="32">
        <f ca="1">IFERROR(EXP(-SUM($DG25:EH25))*(1-EXP(-EI25)),0)</f>
        <v>0</v>
      </c>
      <c r="EJ79" s="32">
        <f ca="1">IFERROR(EXP(-SUM($DG25:EI25))*(1-EXP(-EJ25)),0)</f>
        <v>0</v>
      </c>
      <c r="EK79" s="32">
        <f ca="1">IFERROR(EXP(-SUM($DG25:EJ25))*(1-EXP(-EK25)),0)</f>
        <v>0</v>
      </c>
      <c r="EL79" s="32">
        <f ca="1">IFERROR(EXP(-SUM($DG25:EK25))*(1-EXP(-EL25)),0)</f>
        <v>0</v>
      </c>
      <c r="EM79" s="32">
        <f ca="1">IFERROR(EXP(-SUM($DG25:EL25))*(1-EXP(-EM25)),0)</f>
        <v>0</v>
      </c>
      <c r="EN79" s="32">
        <f ca="1">IFERROR(EXP(-SUM($DG25:EM25))*(1-EXP(-EN25)),0)</f>
        <v>0</v>
      </c>
      <c r="EO79" s="32">
        <f ca="1">IFERROR(EXP(-SUM($DG25:EN25))*(1-EXP(-EO25)),0)</f>
        <v>0</v>
      </c>
      <c r="EP79" s="32">
        <f ca="1">IFERROR(EXP(-SUM($DG25:EO25))*(1-EXP(-EP25)),0)</f>
        <v>0</v>
      </c>
      <c r="EQ79" s="32">
        <f ca="1">IFERROR(EXP(-SUM($DG25:EP25))*(1-EXP(-EQ25)),0)</f>
        <v>0</v>
      </c>
      <c r="ER79" s="32">
        <f ca="1">IFERROR(EXP(-SUM($DG25:EQ25))*(1-EXP(-ER25)),0)</f>
        <v>0</v>
      </c>
      <c r="ES79" s="32">
        <f ca="1">IFERROR(EXP(-SUM($DG25:ER25))*(1-EXP(-ES25)),0)</f>
        <v>0</v>
      </c>
      <c r="ET79" s="32">
        <f ca="1">IFERROR(EXP(-SUM($DG25:ES25))*(1-EXP(-ET25)),0)</f>
        <v>0</v>
      </c>
      <c r="EU79" s="32">
        <f ca="1">IFERROR(EXP(-SUM($DG25:ET25))*(1-EXP(-EU25)),0)</f>
        <v>0</v>
      </c>
      <c r="EV79" s="32">
        <f ca="1">IFERROR(EXP(-SUM($DG25:EU25))*(1-EXP(-EV25)),0)</f>
        <v>0</v>
      </c>
      <c r="EW79" s="32">
        <f ca="1">IFERROR(EXP(-SUM($DG25:EV25))*(1-EXP(-EW25)),0)</f>
        <v>0</v>
      </c>
      <c r="EX79" s="32">
        <f ca="1">IFERROR(EXP(-SUM($DG25:EW25))*(1-EXP(-EX25)),0)</f>
        <v>0</v>
      </c>
      <c r="EY79" s="32">
        <f ca="1">IFERROR(EXP(-SUM($DG25:EX25))*(1-EXP(-EY25)),0)</f>
        <v>0</v>
      </c>
      <c r="EZ79" s="32">
        <f ca="1">IFERROR(EXP(-SUM($DG25:EY25))*(1-EXP(-EZ25)),0)</f>
        <v>0</v>
      </c>
      <c r="FA79" s="32">
        <f ca="1">IFERROR(EXP(-SUM($DG25:EZ25))*(1-EXP(-FA25)),0)</f>
        <v>0</v>
      </c>
      <c r="FB79" s="32">
        <f ca="1">IFERROR(EXP(-SUM($DG25:FA25))*(1-EXP(-FB25)),0)</f>
        <v>0</v>
      </c>
      <c r="FC79" s="32">
        <f ca="1">IFERROR(EXP(-SUM($DG25:FB25))*(1-EXP(-FC25)),0)</f>
        <v>0</v>
      </c>
      <c r="FD79" s="32">
        <f ca="1">IFERROR(EXP(-SUM($DG25:FC25))*(1-EXP(-FD25)),0)</f>
        <v>0</v>
      </c>
    </row>
    <row r="80" spans="54:160" x14ac:dyDescent="0.25">
      <c r="BB80" s="31">
        <f t="shared" si="107"/>
        <v>83</v>
      </c>
      <c r="BD80" s="32">
        <f t="shared" ca="1" si="108"/>
        <v>4.8583612211155147E-2</v>
      </c>
      <c r="BE80" s="32">
        <f ca="1">IFERROR(EXP(-SUM($BD26:BD26))*(1-EXP(-BE26)),0)</f>
        <v>5.0020297060748994E-2</v>
      </c>
      <c r="BF80" s="32">
        <f ca="1">IFERROR(EXP(-SUM($BD26:BE26))*(1-EXP(-BF26)),0)</f>
        <v>5.5169618311224633E-2</v>
      </c>
      <c r="BG80" s="32">
        <f ca="1">IFERROR(EXP(-SUM($BD26:BF26))*(1-EXP(-BG26)),0)</f>
        <v>6.0949459059196527E-2</v>
      </c>
      <c r="BH80" s="32">
        <f ca="1">IFERROR(EXP(-SUM($BD26:BG26))*(1-EXP(-BH26)),0)</f>
        <v>6.3568660109440081E-2</v>
      </c>
      <c r="BI80" s="32">
        <f ca="1">IFERROR(EXP(-SUM($BD26:BH26))*(1-EXP(-BI26)),0)</f>
        <v>6.7054696761483845E-2</v>
      </c>
      <c r="BJ80" s="32">
        <f ca="1">IFERROR(EXP(-SUM($BD26:BI26))*(1-EXP(-BJ26)),0)</f>
        <v>7.2860581310948747E-2</v>
      </c>
      <c r="BK80" s="32">
        <f ca="1">IFERROR(EXP(-SUM($BD26:BJ26))*(1-EXP(-BK26)),0)</f>
        <v>7.3399859443772614E-2</v>
      </c>
      <c r="BL80" s="32">
        <f ca="1">IFERROR(EXP(-SUM($BD26:BK26))*(1-EXP(-BL26)),0)</f>
        <v>6.9718698029760925E-2</v>
      </c>
      <c r="BM80" s="32">
        <f ca="1">IFERROR(EXP(-SUM($BD26:BL26))*(1-EXP(-BM26)),0)</f>
        <v>6.6274851862889422E-2</v>
      </c>
      <c r="BN80" s="32">
        <f ca="1">IFERROR(EXP(-SUM($BD26:BM26))*(1-EXP(-BN26)),0)</f>
        <v>6.2903324157075904E-2</v>
      </c>
      <c r="BO80" s="32">
        <f ca="1">IFERROR(EXP(-SUM($BD26:BN26))*(1-EXP(-BO26)),0)</f>
        <v>6.034042429368771E-2</v>
      </c>
      <c r="BP80" s="32">
        <f ca="1">IFERROR(EXP(-SUM($BD26:BO26))*(1-EXP(-BP26)),0)</f>
        <v>5.3344514752265301E-2</v>
      </c>
      <c r="BQ80" s="32">
        <f ca="1">IFERROR(EXP(-SUM($BD26:BP26))*(1-EXP(-BQ26)),0)</f>
        <v>4.6539239890017431E-2</v>
      </c>
      <c r="BR80" s="32">
        <f ca="1">IFERROR(EXP(-SUM($BD26:BQ26))*(1-EXP(-BR26)),0)</f>
        <v>3.9188565650357408E-2</v>
      </c>
      <c r="BS80" s="32">
        <f ca="1">IFERROR(EXP(-SUM($BD26:BR26))*(1-EXP(-BS26)),0)</f>
        <v>3.1711806369736438E-2</v>
      </c>
      <c r="BT80" s="32">
        <f ca="1">IFERROR(EXP(-SUM($BD26:BS26))*(1-EXP(-BT26)),0)</f>
        <v>2.4625129994815986E-2</v>
      </c>
      <c r="BU80" s="32">
        <f ca="1">IFERROR(EXP(-SUM($BD26:BT26))*(1-EXP(-BU26)),0)</f>
        <v>1.8360145671033504E-2</v>
      </c>
      <c r="BV80" s="32">
        <f ca="1">IFERROR(EXP(-SUM($BD26:BU26))*(1-EXP(-BV26)),0)</f>
        <v>1.3043013935079052E-2</v>
      </c>
      <c r="BW80" s="32">
        <f ca="1">IFERROR(EXP(-SUM($BD26:BV26))*(1-EXP(-BW26)),0)</f>
        <v>8.8189036640289233E-3</v>
      </c>
      <c r="BX80" s="32">
        <f ca="1">IFERROR(EXP(-SUM($BD26:BW26))*(1-EXP(-BX26)),0)</f>
        <v>5.6899363690163648E-3</v>
      </c>
      <c r="BY80" s="32">
        <f ca="1">IFERROR(EXP(-SUM($BD26:BX26))*(1-EXP(-BY26)),0)</f>
        <v>3.4930696905514464E-3</v>
      </c>
      <c r="BZ80" s="32">
        <f ca="1">IFERROR(EXP(-SUM($BD26:BY26))*(1-EXP(-BZ26)),0)</f>
        <v>2.0454483038293658E-3</v>
      </c>
      <c r="CA80" s="32">
        <f ca="1">IFERROR(EXP(-SUM($BD26:BZ26))*(1-EXP(-CA26)),0)</f>
        <v>1.1076475431193824E-3</v>
      </c>
      <c r="CB80" s="32">
        <f ca="1">IFERROR(EXP(-SUM($BD26:CA26))*(1-EXP(-CB26)),0)</f>
        <v>6.0487814445038372E-4</v>
      </c>
      <c r="CC80" s="32">
        <f ca="1">IFERROR(EXP(-SUM($BD26:CB26))*(1-EXP(-CC26)),0)</f>
        <v>3.3432620074600193E-4</v>
      </c>
      <c r="CD80" s="32">
        <f ca="1">IFERROR(EXP(-SUM($BD26:CC26))*(1-EXP(-CD26)),0)</f>
        <v>1.5030523366558313E-4</v>
      </c>
      <c r="CE80" s="32">
        <f ca="1">IFERROR(EXP(-SUM($BD26:CD26))*(1-EXP(-CE26)),0)</f>
        <v>0</v>
      </c>
      <c r="CF80" s="32">
        <f ca="1">IFERROR(EXP(-SUM($BD26:CE26))*(1-EXP(-CF26)),0)</f>
        <v>0</v>
      </c>
      <c r="CG80" s="32">
        <f ca="1">IFERROR(EXP(-SUM($BD26:CF26))*(1-EXP(-CG26)),0)</f>
        <v>0</v>
      </c>
      <c r="CH80" s="32">
        <f ca="1">IFERROR(EXP(-SUM($BD26:CG26))*(1-EXP(-CH26)),0)</f>
        <v>0</v>
      </c>
      <c r="CI80" s="32">
        <f ca="1">IFERROR(EXP(-SUM($BD26:CH26))*(1-EXP(-CI26)),0)</f>
        <v>0</v>
      </c>
      <c r="CJ80" s="32">
        <f ca="1">IFERROR(EXP(-SUM($BD26:CI26))*(1-EXP(-CJ26)),0)</f>
        <v>0</v>
      </c>
      <c r="CK80" s="32">
        <f ca="1">IFERROR(EXP(-SUM($BD26:CJ26))*(1-EXP(-CK26)),0)</f>
        <v>0</v>
      </c>
      <c r="CL80" s="32">
        <f ca="1">IFERROR(EXP(-SUM($BD26:CK26))*(1-EXP(-CL26)),0)</f>
        <v>0</v>
      </c>
      <c r="CM80" s="32">
        <f ca="1">IFERROR(EXP(-SUM($BD26:CL26))*(1-EXP(-CM26)),0)</f>
        <v>0</v>
      </c>
      <c r="CN80" s="32">
        <f ca="1">IFERROR(EXP(-SUM($BD26:CM26))*(1-EXP(-CN26)),0)</f>
        <v>0</v>
      </c>
      <c r="CO80" s="32">
        <f ca="1">IFERROR(EXP(-SUM($BD26:CN26))*(1-EXP(-CO26)),0)</f>
        <v>0</v>
      </c>
      <c r="CP80" s="32">
        <f ca="1">IFERROR(EXP(-SUM($BD26:CO26))*(1-EXP(-CP26)),0)</f>
        <v>0</v>
      </c>
      <c r="CQ80" s="32">
        <f ca="1">IFERROR(EXP(-SUM($BD26:CP26))*(1-EXP(-CQ26)),0)</f>
        <v>0</v>
      </c>
      <c r="CR80" s="32">
        <f ca="1">IFERROR(EXP(-SUM($BD26:CQ26))*(1-EXP(-CR26)),0)</f>
        <v>0</v>
      </c>
      <c r="CS80" s="32">
        <f ca="1">IFERROR(EXP(-SUM($BD26:CR26))*(1-EXP(-CS26)),0)</f>
        <v>0</v>
      </c>
      <c r="CT80" s="32">
        <f ca="1">IFERROR(EXP(-SUM($BD26:CS26))*(1-EXP(-CT26)),0)</f>
        <v>0</v>
      </c>
      <c r="CU80" s="32">
        <f ca="1">IFERROR(EXP(-SUM($BD26:CT26))*(1-EXP(-CU26)),0)</f>
        <v>0</v>
      </c>
      <c r="CV80" s="32">
        <f ca="1">IFERROR(EXP(-SUM($BD26:CU26))*(1-EXP(-CV26)),0)</f>
        <v>0</v>
      </c>
      <c r="CW80" s="32">
        <f ca="1">IFERROR(EXP(-SUM($BD26:CV26))*(1-EXP(-CW26)),0)</f>
        <v>0</v>
      </c>
      <c r="CX80" s="32">
        <f ca="1">IFERROR(EXP(-SUM($BD26:CW26))*(1-EXP(-CX26)),0)</f>
        <v>0</v>
      </c>
      <c r="CY80" s="32">
        <f ca="1">IFERROR(EXP(-SUM($BD26:CX26))*(1-EXP(-CY26)),0)</f>
        <v>0</v>
      </c>
      <c r="CZ80" s="32">
        <f ca="1">IFERROR(EXP(-SUM($BD26:CY26))*(1-EXP(-CZ26)),0)</f>
        <v>0</v>
      </c>
      <c r="DA80" s="32">
        <f ca="1">IFERROR(EXP(-SUM($BD26:CZ26))*(1-EXP(-DA26)),0)</f>
        <v>0</v>
      </c>
      <c r="DE80" s="31">
        <f t="shared" si="109"/>
        <v>83</v>
      </c>
      <c r="DG80" s="32">
        <f t="shared" ca="1" si="110"/>
        <v>4.8083830212964029E-2</v>
      </c>
      <c r="DH80" s="32">
        <f ca="1">IFERROR(EXP(-SUM($DG26:DG26))*(1-EXP(-DH26)),0)</f>
        <v>4.9546562395483162E-2</v>
      </c>
      <c r="DI80" s="32">
        <f ca="1">IFERROR(EXP(-SUM($DG26:DH26))*(1-EXP(-DI26)),0)</f>
        <v>5.4699772962494585E-2</v>
      </c>
      <c r="DJ80" s="32">
        <f ca="1">IFERROR(EXP(-SUM($DG26:DI26))*(1-EXP(-DJ26)),0)</f>
        <v>6.0589063995266826E-2</v>
      </c>
      <c r="DK80" s="32">
        <f ca="1">IFERROR(EXP(-SUM($DG26:DJ26))*(1-EXP(-DK26)),0)</f>
        <v>6.3234004397490814E-2</v>
      </c>
      <c r="DL80" s="32">
        <f ca="1">IFERROR(EXP(-SUM($DG26:DK26))*(1-EXP(-DL26)),0)</f>
        <v>6.6808918372590675E-2</v>
      </c>
      <c r="DM80" s="32">
        <f ca="1">IFERROR(EXP(-SUM($DG26:DL26))*(1-EXP(-DM26)),0)</f>
        <v>7.2771565409382816E-2</v>
      </c>
      <c r="DN80" s="32">
        <f ca="1">IFERROR(EXP(-SUM($DG26:DM26))*(1-EXP(-DN26)),0)</f>
        <v>7.3405800466998766E-2</v>
      </c>
      <c r="DO80" s="32">
        <f ca="1">IFERROR(EXP(-SUM($DG26:DN26))*(1-EXP(-DO26)),0)</f>
        <v>6.9785416275883791E-2</v>
      </c>
      <c r="DP80" s="32">
        <f ca="1">IFERROR(EXP(-SUM($DG26:DO26))*(1-EXP(-DP26)),0)</f>
        <v>6.6407620096227221E-2</v>
      </c>
      <c r="DQ80" s="32">
        <f ca="1">IFERROR(EXP(-SUM($DG26:DP26))*(1-EXP(-DQ26)),0)</f>
        <v>6.3104454786563333E-2</v>
      </c>
      <c r="DR80" s="32">
        <f ca="1">IFERROR(EXP(-SUM($DG26:DQ26))*(1-EXP(-DR26)),0)</f>
        <v>6.062299454610532E-2</v>
      </c>
      <c r="DS80" s="32">
        <f ca="1">IFERROR(EXP(-SUM($DG26:DR26))*(1-EXP(-DS26)),0)</f>
        <v>5.364180008789713E-2</v>
      </c>
      <c r="DT80" s="32">
        <f ca="1">IFERROR(EXP(-SUM($DG26:DS26))*(1-EXP(-DT26)),0)</f>
        <v>4.6843536048026692E-2</v>
      </c>
      <c r="DU80" s="32">
        <f ca="1">IFERROR(EXP(-SUM($DG26:DT26))*(1-EXP(-DU26)),0)</f>
        <v>3.9476604710652993E-2</v>
      </c>
      <c r="DV80" s="32">
        <f ca="1">IFERROR(EXP(-SUM($DG26:DU26))*(1-EXP(-DV26)),0)</f>
        <v>3.1964322036580617E-2</v>
      </c>
      <c r="DW80" s="32">
        <f ca="1">IFERROR(EXP(-SUM($DG26:DV26))*(1-EXP(-DW26)),0)</f>
        <v>2.4831699669717135E-2</v>
      </c>
      <c r="DX80" s="32">
        <f ca="1">IFERROR(EXP(-SUM($DG26:DW26))*(1-EXP(-DX26)),0)</f>
        <v>1.8519472286462113E-2</v>
      </c>
      <c r="DY80" s="32">
        <f ca="1">IFERROR(EXP(-SUM($DG26:DX26))*(1-EXP(-DY26)),0)</f>
        <v>1.3157052582815404E-2</v>
      </c>
      <c r="DZ80" s="32">
        <f ca="1">IFERROR(EXP(-SUM($DG26:DY26))*(1-EXP(-DZ26)),0)</f>
        <v>8.8923408708856712E-3</v>
      </c>
      <c r="EA80" s="32">
        <f ca="1">IFERROR(EXP(-SUM($DG26:DZ26))*(1-EXP(-EA26)),0)</f>
        <v>5.7349031780311917E-3</v>
      </c>
      <c r="EB80" s="32">
        <f ca="1">IFERROR(EXP(-SUM($DG26:EA26))*(1-EXP(-EB26)),0)</f>
        <v>3.5175483194638119E-3</v>
      </c>
      <c r="EC80" s="32">
        <f ca="1">IFERROR(EXP(-SUM($DG26:EB26))*(1-EXP(-EC26)),0)</f>
        <v>2.058113768992286E-3</v>
      </c>
      <c r="ED80" s="32">
        <f ca="1">IFERROR(EXP(-SUM($DG26:EC26))*(1-EXP(-ED26)),0)</f>
        <v>1.1122548041944404E-3</v>
      </c>
      <c r="EE80" s="32">
        <f ca="1">IFERROR(EXP(-SUM($DG26:ED26))*(1-EXP(-EE26)),0)</f>
        <v>6.0674799848682299E-4</v>
      </c>
      <c r="EF80" s="32">
        <f ca="1">IFERROR(EXP(-SUM($DG26:EE26))*(1-EXP(-EF26)),0)</f>
        <v>3.3555132500652848E-4</v>
      </c>
      <c r="EG80" s="32">
        <f ca="1">IFERROR(EXP(-SUM($DG26:EF26))*(1-EXP(-EG26)),0)</f>
        <v>1.5009285920213994E-4</v>
      </c>
      <c r="EH80" s="32">
        <f ca="1">IFERROR(EXP(-SUM($DG26:EG26))*(1-EXP(-EH26)),0)</f>
        <v>0</v>
      </c>
      <c r="EI80" s="32">
        <f ca="1">IFERROR(EXP(-SUM($DG26:EH26))*(1-EXP(-EI26)),0)</f>
        <v>0</v>
      </c>
      <c r="EJ80" s="32">
        <f ca="1">IFERROR(EXP(-SUM($DG26:EI26))*(1-EXP(-EJ26)),0)</f>
        <v>0</v>
      </c>
      <c r="EK80" s="32">
        <f ca="1">IFERROR(EXP(-SUM($DG26:EJ26))*(1-EXP(-EK26)),0)</f>
        <v>0</v>
      </c>
      <c r="EL80" s="32">
        <f ca="1">IFERROR(EXP(-SUM($DG26:EK26))*(1-EXP(-EL26)),0)</f>
        <v>0</v>
      </c>
      <c r="EM80" s="32">
        <f ca="1">IFERROR(EXP(-SUM($DG26:EL26))*(1-EXP(-EM26)),0)</f>
        <v>0</v>
      </c>
      <c r="EN80" s="32">
        <f ca="1">IFERROR(EXP(-SUM($DG26:EM26))*(1-EXP(-EN26)),0)</f>
        <v>0</v>
      </c>
      <c r="EO80" s="32">
        <f ca="1">IFERROR(EXP(-SUM($DG26:EN26))*(1-EXP(-EO26)),0)</f>
        <v>0</v>
      </c>
      <c r="EP80" s="32">
        <f ca="1">IFERROR(EXP(-SUM($DG26:EO26))*(1-EXP(-EP26)),0)</f>
        <v>0</v>
      </c>
      <c r="EQ80" s="32">
        <f ca="1">IFERROR(EXP(-SUM($DG26:EP26))*(1-EXP(-EQ26)),0)</f>
        <v>0</v>
      </c>
      <c r="ER80" s="32">
        <f ca="1">IFERROR(EXP(-SUM($DG26:EQ26))*(1-EXP(-ER26)),0)</f>
        <v>0</v>
      </c>
      <c r="ES80" s="32">
        <f ca="1">IFERROR(EXP(-SUM($DG26:ER26))*(1-EXP(-ES26)),0)</f>
        <v>0</v>
      </c>
      <c r="ET80" s="32">
        <f ca="1">IFERROR(EXP(-SUM($DG26:ES26))*(1-EXP(-ET26)),0)</f>
        <v>0</v>
      </c>
      <c r="EU80" s="32">
        <f ca="1">IFERROR(EXP(-SUM($DG26:ET26))*(1-EXP(-EU26)),0)</f>
        <v>0</v>
      </c>
      <c r="EV80" s="32">
        <f ca="1">IFERROR(EXP(-SUM($DG26:EU26))*(1-EXP(-EV26)),0)</f>
        <v>0</v>
      </c>
      <c r="EW80" s="32">
        <f ca="1">IFERROR(EXP(-SUM($DG26:EV26))*(1-EXP(-EW26)),0)</f>
        <v>0</v>
      </c>
      <c r="EX80" s="32">
        <f ca="1">IFERROR(EXP(-SUM($DG26:EW26))*(1-EXP(-EX26)),0)</f>
        <v>0</v>
      </c>
      <c r="EY80" s="32">
        <f ca="1">IFERROR(EXP(-SUM($DG26:EX26))*(1-EXP(-EY26)),0)</f>
        <v>0</v>
      </c>
      <c r="EZ80" s="32">
        <f ca="1">IFERROR(EXP(-SUM($DG26:EY26))*(1-EXP(-EZ26)),0)</f>
        <v>0</v>
      </c>
      <c r="FA80" s="32">
        <f ca="1">IFERROR(EXP(-SUM($DG26:EZ26))*(1-EXP(-FA26)),0)</f>
        <v>0</v>
      </c>
      <c r="FB80" s="32">
        <f ca="1">IFERROR(EXP(-SUM($DG26:FA26))*(1-EXP(-FB26)),0)</f>
        <v>0</v>
      </c>
      <c r="FC80" s="32">
        <f ca="1">IFERROR(EXP(-SUM($DG26:FB26))*(1-EXP(-FC26)),0)</f>
        <v>0</v>
      </c>
      <c r="FD80" s="32">
        <f ca="1">IFERROR(EXP(-SUM($DG26:FC26))*(1-EXP(-FD26)),0)</f>
        <v>0</v>
      </c>
    </row>
    <row r="81" spans="54:160" x14ac:dyDescent="0.25">
      <c r="BB81" s="31">
        <f t="shared" si="107"/>
        <v>84</v>
      </c>
      <c r="BD81" s="32">
        <f t="shared" ca="1" si="108"/>
        <v>5.3104977398205966E-2</v>
      </c>
      <c r="BE81" s="32">
        <f ca="1">IFERROR(EXP(-SUM($BD27:BD27))*(1-EXP(-BE27)),0)</f>
        <v>5.8515114695634578E-2</v>
      </c>
      <c r="BF81" s="32">
        <f ca="1">IFERROR(EXP(-SUM($BD27:BE27))*(1-EXP(-BF27)),0)</f>
        <v>6.4475796374543606E-2</v>
      </c>
      <c r="BG81" s="32">
        <f ca="1">IFERROR(EXP(-SUM($BD27:BF27))*(1-EXP(-BG27)),0)</f>
        <v>6.7202359310421636E-2</v>
      </c>
      <c r="BH81" s="32">
        <f ca="1">IFERROR(EXP(-SUM($BD27:BG27))*(1-EXP(-BH27)),0)</f>
        <v>7.077353458299801E-2</v>
      </c>
      <c r="BI81" s="32">
        <f ca="1">IFERROR(EXP(-SUM($BD27:BH27))*(1-EXP(-BI27)),0)</f>
        <v>7.6712962189926626E-2</v>
      </c>
      <c r="BJ81" s="32">
        <f ca="1">IFERROR(EXP(-SUM($BD27:BI27))*(1-EXP(-BJ27)),0)</f>
        <v>7.7179866226640789E-2</v>
      </c>
      <c r="BK81" s="32">
        <f ca="1">IFERROR(EXP(-SUM($BD27:BJ27))*(1-EXP(-BK27)),0)</f>
        <v>7.3244777879860432E-2</v>
      </c>
      <c r="BL81" s="32">
        <f ca="1">IFERROR(EXP(-SUM($BD27:BK27))*(1-EXP(-BL27)),0)</f>
        <v>6.9553879028058527E-2</v>
      </c>
      <c r="BM81" s="32">
        <f ca="1">IFERROR(EXP(-SUM($BD27:BL27))*(1-EXP(-BM27)),0)</f>
        <v>6.5936821686439995E-2</v>
      </c>
      <c r="BN81" s="32">
        <f ca="1">IFERROR(EXP(-SUM($BD27:BM27))*(1-EXP(-BN27)),0)</f>
        <v>6.3156714393990343E-2</v>
      </c>
      <c r="BO81" s="32">
        <f ca="1">IFERROR(EXP(-SUM($BD27:BN27))*(1-EXP(-BO27)),0)</f>
        <v>5.5784813850479772E-2</v>
      </c>
      <c r="BP81" s="32">
        <f ca="1">IFERROR(EXP(-SUM($BD27:BO27))*(1-EXP(-BP27)),0)</f>
        <v>4.8621509411204127E-2</v>
      </c>
      <c r="BQ81" s="32">
        <f ca="1">IFERROR(EXP(-SUM($BD27:BP27))*(1-EXP(-BQ27)),0)</f>
        <v>4.0908952604437158E-2</v>
      </c>
      <c r="BR81" s="32">
        <f ca="1">IFERROR(EXP(-SUM($BD27:BQ27))*(1-EXP(-BR27)),0)</f>
        <v>3.3083835090003545E-2</v>
      </c>
      <c r="BS81" s="32">
        <f ca="1">IFERROR(EXP(-SUM($BD27:BR27))*(1-EXP(-BS27)),0)</f>
        <v>2.5679702747520957E-2</v>
      </c>
      <c r="BT81" s="32">
        <f ca="1">IFERROR(EXP(-SUM($BD27:BS27))*(1-EXP(-BT27)),0)</f>
        <v>1.9140927086406859E-2</v>
      </c>
      <c r="BU81" s="32">
        <f ca="1">IFERROR(EXP(-SUM($BD27:BT27))*(1-EXP(-BU27)),0)</f>
        <v>1.3596792369901203E-2</v>
      </c>
      <c r="BV81" s="32">
        <f ca="1">IFERROR(EXP(-SUM($BD27:BU27))*(1-EXP(-BV27)),0)</f>
        <v>9.197121358828211E-3</v>
      </c>
      <c r="BW81" s="32">
        <f ca="1">IFERROR(EXP(-SUM($BD27:BV27))*(1-EXP(-BW27)),0)</f>
        <v>5.9364524823438403E-3</v>
      </c>
      <c r="BX81" s="32">
        <f ca="1">IFERROR(EXP(-SUM($BD27:BW27))*(1-EXP(-BX27)),0)</f>
        <v>3.6476390259794723E-3</v>
      </c>
      <c r="BY81" s="32">
        <f ca="1">IFERROR(EXP(-SUM($BD27:BX27))*(1-EXP(-BY27)),0)</f>
        <v>2.1376854491043334E-3</v>
      </c>
      <c r="BZ81" s="32">
        <f ca="1">IFERROR(EXP(-SUM($BD27:BY27))*(1-EXP(-BZ27)),0)</f>
        <v>1.1599348890872444E-3</v>
      </c>
      <c r="CA81" s="32">
        <f ca="1">IFERROR(EXP(-SUM($BD27:BZ27))*(1-EXP(-CA27)),0)</f>
        <v>6.3410465546902002E-4</v>
      </c>
      <c r="CB81" s="32">
        <f ca="1">IFERROR(EXP(-SUM($BD27:CA27))*(1-EXP(-CB27)),0)</f>
        <v>3.5027561234893771E-4</v>
      </c>
      <c r="CC81" s="32">
        <f ca="1">IFERROR(EXP(-SUM($BD27:CB27))*(1-EXP(-CC27)),0)</f>
        <v>1.5827171854005379E-4</v>
      </c>
      <c r="CD81" s="32">
        <f ca="1">IFERROR(EXP(-SUM($BD27:CC27))*(1-EXP(-CD27)),0)</f>
        <v>0</v>
      </c>
      <c r="CE81" s="32">
        <f ca="1">IFERROR(EXP(-SUM($BD27:CD27))*(1-EXP(-CE27)),0)</f>
        <v>0</v>
      </c>
      <c r="CF81" s="32">
        <f ca="1">IFERROR(EXP(-SUM($BD27:CE27))*(1-EXP(-CF27)),0)</f>
        <v>0</v>
      </c>
      <c r="CG81" s="32">
        <f ca="1">IFERROR(EXP(-SUM($BD27:CF27))*(1-EXP(-CG27)),0)</f>
        <v>0</v>
      </c>
      <c r="CH81" s="32">
        <f ca="1">IFERROR(EXP(-SUM($BD27:CG27))*(1-EXP(-CH27)),0)</f>
        <v>0</v>
      </c>
      <c r="CI81" s="32">
        <f ca="1">IFERROR(EXP(-SUM($BD27:CH27))*(1-EXP(-CI27)),0)</f>
        <v>0</v>
      </c>
      <c r="CJ81" s="32">
        <f ca="1">IFERROR(EXP(-SUM($BD27:CI27))*(1-EXP(-CJ27)),0)</f>
        <v>0</v>
      </c>
      <c r="CK81" s="32">
        <f ca="1">IFERROR(EXP(-SUM($BD27:CJ27))*(1-EXP(-CK27)),0)</f>
        <v>0</v>
      </c>
      <c r="CL81" s="32">
        <f ca="1">IFERROR(EXP(-SUM($BD27:CK27))*(1-EXP(-CL27)),0)</f>
        <v>0</v>
      </c>
      <c r="CM81" s="32">
        <f ca="1">IFERROR(EXP(-SUM($BD27:CL27))*(1-EXP(-CM27)),0)</f>
        <v>0</v>
      </c>
      <c r="CN81" s="32">
        <f ca="1">IFERROR(EXP(-SUM($BD27:CM27))*(1-EXP(-CN27)),0)</f>
        <v>0</v>
      </c>
      <c r="CO81" s="32">
        <f ca="1">IFERROR(EXP(-SUM($BD27:CN27))*(1-EXP(-CO27)),0)</f>
        <v>0</v>
      </c>
      <c r="CP81" s="32">
        <f ca="1">IFERROR(EXP(-SUM($BD27:CO27))*(1-EXP(-CP27)),0)</f>
        <v>0</v>
      </c>
      <c r="CQ81" s="32">
        <f ca="1">IFERROR(EXP(-SUM($BD27:CP27))*(1-EXP(-CQ27)),0)</f>
        <v>0</v>
      </c>
      <c r="CR81" s="32">
        <f ca="1">IFERROR(EXP(-SUM($BD27:CQ27))*(1-EXP(-CR27)),0)</f>
        <v>0</v>
      </c>
      <c r="CS81" s="32">
        <f ca="1">IFERROR(EXP(-SUM($BD27:CR27))*(1-EXP(-CS27)),0)</f>
        <v>0</v>
      </c>
      <c r="CT81" s="32">
        <f ca="1">IFERROR(EXP(-SUM($BD27:CS27))*(1-EXP(-CT27)),0)</f>
        <v>0</v>
      </c>
      <c r="CU81" s="32">
        <f ca="1">IFERROR(EXP(-SUM($BD27:CT27))*(1-EXP(-CU27)),0)</f>
        <v>0</v>
      </c>
      <c r="CV81" s="32">
        <f ca="1">IFERROR(EXP(-SUM($BD27:CU27))*(1-EXP(-CV27)),0)</f>
        <v>0</v>
      </c>
      <c r="CW81" s="32">
        <f ca="1">IFERROR(EXP(-SUM($BD27:CV27))*(1-EXP(-CW27)),0)</f>
        <v>0</v>
      </c>
      <c r="CX81" s="32">
        <f ca="1">IFERROR(EXP(-SUM($BD27:CW27))*(1-EXP(-CX27)),0)</f>
        <v>0</v>
      </c>
      <c r="CY81" s="32">
        <f ca="1">IFERROR(EXP(-SUM($BD27:CX27))*(1-EXP(-CY27)),0)</f>
        <v>0</v>
      </c>
      <c r="CZ81" s="32">
        <f ca="1">IFERROR(EXP(-SUM($BD27:CY27))*(1-EXP(-CZ27)),0)</f>
        <v>0</v>
      </c>
      <c r="DA81" s="32">
        <f ca="1">IFERROR(EXP(-SUM($BD27:CZ27))*(1-EXP(-DA27)),0)</f>
        <v>0</v>
      </c>
      <c r="DE81" s="31">
        <f t="shared" si="109"/>
        <v>84</v>
      </c>
      <c r="DG81" s="32">
        <f t="shared" ca="1" si="110"/>
        <v>5.2574559049796799E-2</v>
      </c>
      <c r="DH81" s="32">
        <f ca="1">IFERROR(EXP(-SUM($DG27:DG27))*(1-EXP(-DH27)),0)</f>
        <v>5.7986827869806308E-2</v>
      </c>
      <c r="DI81" s="32">
        <f ca="1">IFERROR(EXP(-SUM($DG27:DH27))*(1-EXP(-DI27)),0)</f>
        <v>6.4061813356870098E-2</v>
      </c>
      <c r="DJ81" s="32">
        <f ca="1">IFERROR(EXP(-SUM($DG27:DI27))*(1-EXP(-DJ27)),0)</f>
        <v>6.6814762626885058E-2</v>
      </c>
      <c r="DK81" s="32">
        <f ca="1">IFERROR(EXP(-SUM($DG27:DJ27))*(1-EXP(-DK27)),0)</f>
        <v>7.0478812034469401E-2</v>
      </c>
      <c r="DL81" s="32">
        <f ca="1">IFERROR(EXP(-SUM($DG27:DK27))*(1-EXP(-DL27)),0)</f>
        <v>7.6581171237003406E-2</v>
      </c>
      <c r="DM81" s="32">
        <f ca="1">IFERROR(EXP(-SUM($DG27:DL27))*(1-EXP(-DM27)),0)</f>
        <v>7.7147987343752597E-2</v>
      </c>
      <c r="DN81" s="32">
        <f ca="1">IFERROR(EXP(-SUM($DG27:DM27))*(1-EXP(-DN27)),0)</f>
        <v>7.3278849223726142E-2</v>
      </c>
      <c r="DO81" s="32">
        <f ca="1">IFERROR(EXP(-SUM($DG27:DN27))*(1-EXP(-DO27)),0)</f>
        <v>6.9659144737790987E-2</v>
      </c>
      <c r="DP81" s="32">
        <f ca="1">IFERROR(EXP(-SUM($DG27:DO27))*(1-EXP(-DP27)),0)</f>
        <v>6.6115451619734492E-2</v>
      </c>
      <c r="DQ81" s="32">
        <f ca="1">IFERROR(EXP(-SUM($DG27:DP27))*(1-EXP(-DQ27)),0)</f>
        <v>6.3421678529127376E-2</v>
      </c>
      <c r="DR81" s="32">
        <f ca="1">IFERROR(EXP(-SUM($DG27:DQ27))*(1-EXP(-DR27)),0)</f>
        <v>5.6068526290829951E-2</v>
      </c>
      <c r="DS81" s="32">
        <f ca="1">IFERROR(EXP(-SUM($DG27:DR27))*(1-EXP(-DS27)),0)</f>
        <v>4.8915743398300855E-2</v>
      </c>
      <c r="DT81" s="32">
        <f ca="1">IFERROR(EXP(-SUM($DG27:DS27))*(1-EXP(-DT27)),0)</f>
        <v>4.1189710576075171E-2</v>
      </c>
      <c r="DU81" s="32">
        <f ca="1">IFERROR(EXP(-SUM($DG27:DT27))*(1-EXP(-DU27)),0)</f>
        <v>3.3331154241978939E-2</v>
      </c>
      <c r="DV81" s="32">
        <f ca="1">IFERROR(EXP(-SUM($DG27:DU27))*(1-EXP(-DV27)),0)</f>
        <v>2.5882600206252944E-2</v>
      </c>
      <c r="DW81" s="32">
        <f ca="1">IFERROR(EXP(-SUM($DG27:DV27))*(1-EXP(-DW27)),0)</f>
        <v>1.9297697524113186E-2</v>
      </c>
      <c r="DX81" s="32">
        <f ca="1">IFERROR(EXP(-SUM($DG27:DW27))*(1-EXP(-DX27)),0)</f>
        <v>1.370904905831177E-2</v>
      </c>
      <c r="DY81" s="32">
        <f ca="1">IFERROR(EXP(-SUM($DG27:DX27))*(1-EXP(-DY27)),0)</f>
        <v>9.2692366635860057E-3</v>
      </c>
      <c r="DZ81" s="32">
        <f ca="1">IFERROR(EXP(-SUM($DG27:DY27))*(1-EXP(-DZ27)),0)</f>
        <v>5.9804901849968692E-3</v>
      </c>
      <c r="EA81" s="32">
        <f ca="1">IFERROR(EXP(-SUM($DG27:DZ27))*(1-EXP(-EA27)),0)</f>
        <v>3.6714415847614017E-3</v>
      </c>
      <c r="EB81" s="32">
        <f ca="1">IFERROR(EXP(-SUM($DG27:EA27))*(1-EXP(-EB27)),0)</f>
        <v>2.1498981204045925E-3</v>
      </c>
      <c r="EC81" s="32">
        <f ca="1">IFERROR(EXP(-SUM($DG27:EB27))*(1-EXP(-EC27)),0)</f>
        <v>1.1642090228166329E-3</v>
      </c>
      <c r="ED81" s="32">
        <f ca="1">IFERROR(EXP(-SUM($DG27:EC27))*(1-EXP(-ED27)),0)</f>
        <v>6.3576595086422736E-4</v>
      </c>
      <c r="EE81" s="32">
        <f ca="1">IFERROR(EXP(-SUM($DG27:ED27))*(1-EXP(-EE27)),0)</f>
        <v>3.513984045650066E-4</v>
      </c>
      <c r="EF81" s="32">
        <f ca="1">IFERROR(EXP(-SUM($DG27:EE27))*(1-EXP(-EF27)),0)</f>
        <v>1.5798049686205473E-4</v>
      </c>
      <c r="EG81" s="32">
        <f ca="1">IFERROR(EXP(-SUM($DG27:EF27))*(1-EXP(-EG27)),0)</f>
        <v>0</v>
      </c>
      <c r="EH81" s="32">
        <f ca="1">IFERROR(EXP(-SUM($DG27:EG27))*(1-EXP(-EH27)),0)</f>
        <v>0</v>
      </c>
      <c r="EI81" s="32">
        <f ca="1">IFERROR(EXP(-SUM($DG27:EH27))*(1-EXP(-EI27)),0)</f>
        <v>0</v>
      </c>
      <c r="EJ81" s="32">
        <f ca="1">IFERROR(EXP(-SUM($DG27:EI27))*(1-EXP(-EJ27)),0)</f>
        <v>0</v>
      </c>
      <c r="EK81" s="32">
        <f ca="1">IFERROR(EXP(-SUM($DG27:EJ27))*(1-EXP(-EK27)),0)</f>
        <v>0</v>
      </c>
      <c r="EL81" s="32">
        <f ca="1">IFERROR(EXP(-SUM($DG27:EK27))*(1-EXP(-EL27)),0)</f>
        <v>0</v>
      </c>
      <c r="EM81" s="32">
        <f ca="1">IFERROR(EXP(-SUM($DG27:EL27))*(1-EXP(-EM27)),0)</f>
        <v>0</v>
      </c>
      <c r="EN81" s="32">
        <f ca="1">IFERROR(EXP(-SUM($DG27:EM27))*(1-EXP(-EN27)),0)</f>
        <v>0</v>
      </c>
      <c r="EO81" s="32">
        <f ca="1">IFERROR(EXP(-SUM($DG27:EN27))*(1-EXP(-EO27)),0)</f>
        <v>0</v>
      </c>
      <c r="EP81" s="32">
        <f ca="1">IFERROR(EXP(-SUM($DG27:EO27))*(1-EXP(-EP27)),0)</f>
        <v>0</v>
      </c>
      <c r="EQ81" s="32">
        <f ca="1">IFERROR(EXP(-SUM($DG27:EP27))*(1-EXP(-EQ27)),0)</f>
        <v>0</v>
      </c>
      <c r="ER81" s="32">
        <f ca="1">IFERROR(EXP(-SUM($DG27:EQ27))*(1-EXP(-ER27)),0)</f>
        <v>0</v>
      </c>
      <c r="ES81" s="32">
        <f ca="1">IFERROR(EXP(-SUM($DG27:ER27))*(1-EXP(-ES27)),0)</f>
        <v>0</v>
      </c>
      <c r="ET81" s="32">
        <f ca="1">IFERROR(EXP(-SUM($DG27:ES27))*(1-EXP(-ET27)),0)</f>
        <v>0</v>
      </c>
      <c r="EU81" s="32">
        <f ca="1">IFERROR(EXP(-SUM($DG27:ET27))*(1-EXP(-EU27)),0)</f>
        <v>0</v>
      </c>
      <c r="EV81" s="32">
        <f ca="1">IFERROR(EXP(-SUM($DG27:EU27))*(1-EXP(-EV27)),0)</f>
        <v>0</v>
      </c>
      <c r="EW81" s="32">
        <f ca="1">IFERROR(EXP(-SUM($DG27:EV27))*(1-EXP(-EW27)),0)</f>
        <v>0</v>
      </c>
      <c r="EX81" s="32">
        <f ca="1">IFERROR(EXP(-SUM($DG27:EW27))*(1-EXP(-EX27)),0)</f>
        <v>0</v>
      </c>
      <c r="EY81" s="32">
        <f ca="1">IFERROR(EXP(-SUM($DG27:EX27))*(1-EXP(-EY27)),0)</f>
        <v>0</v>
      </c>
      <c r="EZ81" s="32">
        <f ca="1">IFERROR(EXP(-SUM($DG27:EY27))*(1-EXP(-EZ27)),0)</f>
        <v>0</v>
      </c>
      <c r="FA81" s="32">
        <f ca="1">IFERROR(EXP(-SUM($DG27:EZ27))*(1-EXP(-FA27)),0)</f>
        <v>0</v>
      </c>
      <c r="FB81" s="32">
        <f ca="1">IFERROR(EXP(-SUM($DG27:FA27))*(1-EXP(-FB27)),0)</f>
        <v>0</v>
      </c>
      <c r="FC81" s="32">
        <f ca="1">IFERROR(EXP(-SUM($DG27:FB27))*(1-EXP(-FC27)),0)</f>
        <v>0</v>
      </c>
      <c r="FD81" s="32">
        <f ca="1">IFERROR(EXP(-SUM($DG27:FC27))*(1-EXP(-FD27)),0)</f>
        <v>0</v>
      </c>
    </row>
    <row r="82" spans="54:160" x14ac:dyDescent="0.25">
      <c r="BB82" s="31">
        <f t="shared" si="107"/>
        <v>85</v>
      </c>
      <c r="BD82" s="32">
        <f t="shared" ca="1" si="108"/>
        <v>6.2394571280033118E-2</v>
      </c>
      <c r="BE82" s="32">
        <f ca="1">IFERROR(EXP(-SUM($BD28:BD28))*(1-EXP(-BE28)),0)</f>
        <v>6.8569634964239359E-2</v>
      </c>
      <c r="BF82" s="32">
        <f ca="1">IFERROR(EXP(-SUM($BD28:BE28))*(1-EXP(-BF28)),0)</f>
        <v>7.1422010608478026E-2</v>
      </c>
      <c r="BG82" s="32">
        <f ca="1">IFERROR(EXP(-SUM($BD28:BF28))*(1-EXP(-BG28)),0)</f>
        <v>7.5095942340557914E-2</v>
      </c>
      <c r="BH82" s="32">
        <f ca="1">IFERROR(EXP(-SUM($BD28:BG28))*(1-EXP(-BH28)),0)</f>
        <v>8.1198321440517821E-2</v>
      </c>
      <c r="BI82" s="32">
        <f ca="1">IFERROR(EXP(-SUM($BD28:BH28))*(1-EXP(-BI28)),0)</f>
        <v>8.1585639786123709E-2</v>
      </c>
      <c r="BJ82" s="32">
        <f ca="1">IFERROR(EXP(-SUM($BD28:BI28))*(1-EXP(-BJ28)),0)</f>
        <v>7.735774969251949E-2</v>
      </c>
      <c r="BK82" s="32">
        <f ca="1">IFERROR(EXP(-SUM($BD28:BJ28))*(1-EXP(-BK28)),0)</f>
        <v>7.3382523469735256E-2</v>
      </c>
      <c r="BL82" s="32">
        <f ca="1">IFERROR(EXP(-SUM($BD28:BK28))*(1-EXP(-BL28)),0)</f>
        <v>6.9483263718115848E-2</v>
      </c>
      <c r="BM82" s="32">
        <f ca="1">IFERROR(EXP(-SUM($BD28:BL28))*(1-EXP(-BM28)),0)</f>
        <v>6.645502758553154E-2</v>
      </c>
      <c r="BN82" s="32">
        <f ca="1">IFERROR(EXP(-SUM($BD28:BM28))*(1-EXP(-BN28)),0)</f>
        <v>5.8646074949077608E-2</v>
      </c>
      <c r="BO82" s="32">
        <f ca="1">IFERROR(EXP(-SUM($BD28:BN28))*(1-EXP(-BO28)),0)</f>
        <v>5.1066262575418082E-2</v>
      </c>
      <c r="BP82" s="32">
        <f ca="1">IFERROR(EXP(-SUM($BD28:BO28))*(1-EXP(-BP28)),0)</f>
        <v>4.293126833875565E-2</v>
      </c>
      <c r="BQ82" s="32">
        <f ca="1">IFERROR(EXP(-SUM($BD28:BP28))*(1-EXP(-BQ28)),0)</f>
        <v>3.4698207977752568E-2</v>
      </c>
      <c r="BR82" s="32">
        <f ca="1">IFERROR(EXP(-SUM($BD28:BQ28))*(1-EXP(-BR28)),0)</f>
        <v>2.6921408490933826E-2</v>
      </c>
      <c r="BS82" s="32">
        <f ca="1">IFERROR(EXP(-SUM($BD28:BR28))*(1-EXP(-BS28)),0)</f>
        <v>2.0060700566214475E-2</v>
      </c>
      <c r="BT82" s="32">
        <f ca="1">IFERROR(EXP(-SUM($BD28:BS28))*(1-EXP(-BT28)),0)</f>
        <v>1.4249219684080836E-2</v>
      </c>
      <c r="BU82" s="32">
        <f ca="1">IFERROR(EXP(-SUM($BD28:BT28))*(1-EXP(-BU28)),0)</f>
        <v>9.6423969948326929E-3</v>
      </c>
      <c r="BV82" s="32">
        <f ca="1">IFERROR(EXP(-SUM($BD28:BU28))*(1-EXP(-BV28)),0)</f>
        <v>6.2264685605720174E-3</v>
      </c>
      <c r="BW82" s="32">
        <f ca="1">IFERROR(EXP(-SUM($BD28:BV28))*(1-EXP(-BW28)),0)</f>
        <v>3.8292245425194738E-3</v>
      </c>
      <c r="BX82" s="32">
        <f ca="1">IFERROR(EXP(-SUM($BD28:BW28))*(1-EXP(-BX28)),0)</f>
        <v>2.2459092976709876E-3</v>
      </c>
      <c r="BY82" s="32">
        <f ca="1">IFERROR(EXP(-SUM($BD28:BX28))*(1-EXP(-BY28)),0)</f>
        <v>1.2211171135190252E-3</v>
      </c>
      <c r="BZ82" s="32">
        <f ca="1">IFERROR(EXP(-SUM($BD28:BY28))*(1-EXP(-BZ28)),0)</f>
        <v>6.6825845120301031E-4</v>
      </c>
      <c r="CA82" s="32">
        <f ca="1">IFERROR(EXP(-SUM($BD28:BZ28))*(1-EXP(-CA28)),0)</f>
        <v>3.6892187036557391E-4</v>
      </c>
      <c r="CB82" s="32">
        <f ca="1">IFERROR(EXP(-SUM($BD28:CA28))*(1-EXP(-CB28)),0)</f>
        <v>1.6753468320159043E-4</v>
      </c>
      <c r="CC82" s="32">
        <f ca="1">IFERROR(EXP(-SUM($BD28:CB28))*(1-EXP(-CC28)),0)</f>
        <v>0</v>
      </c>
      <c r="CD82" s="32">
        <f ca="1">IFERROR(EXP(-SUM($BD28:CC28))*(1-EXP(-CD28)),0)</f>
        <v>0</v>
      </c>
      <c r="CE82" s="32">
        <f ca="1">IFERROR(EXP(-SUM($BD28:CD28))*(1-EXP(-CE28)),0)</f>
        <v>0</v>
      </c>
      <c r="CF82" s="32">
        <f ca="1">IFERROR(EXP(-SUM($BD28:CE28))*(1-EXP(-CF28)),0)</f>
        <v>0</v>
      </c>
      <c r="CG82" s="32">
        <f ca="1">IFERROR(EXP(-SUM($BD28:CF28))*(1-EXP(-CG28)),0)</f>
        <v>0</v>
      </c>
      <c r="CH82" s="32">
        <f ca="1">IFERROR(EXP(-SUM($BD28:CG28))*(1-EXP(-CH28)),0)</f>
        <v>0</v>
      </c>
      <c r="CI82" s="32">
        <f ca="1">IFERROR(EXP(-SUM($BD28:CH28))*(1-EXP(-CI28)),0)</f>
        <v>0</v>
      </c>
      <c r="CJ82" s="32">
        <f ca="1">IFERROR(EXP(-SUM($BD28:CI28))*(1-EXP(-CJ28)),0)</f>
        <v>0</v>
      </c>
      <c r="CK82" s="32">
        <f ca="1">IFERROR(EXP(-SUM($BD28:CJ28))*(1-EXP(-CK28)),0)</f>
        <v>0</v>
      </c>
      <c r="CL82" s="32">
        <f ca="1">IFERROR(EXP(-SUM($BD28:CK28))*(1-EXP(-CL28)),0)</f>
        <v>0</v>
      </c>
      <c r="CM82" s="32">
        <f ca="1">IFERROR(EXP(-SUM($BD28:CL28))*(1-EXP(-CM28)),0)</f>
        <v>0</v>
      </c>
      <c r="CN82" s="32">
        <f ca="1">IFERROR(EXP(-SUM($BD28:CM28))*(1-EXP(-CN28)),0)</f>
        <v>0</v>
      </c>
      <c r="CO82" s="32">
        <f ca="1">IFERROR(EXP(-SUM($BD28:CN28))*(1-EXP(-CO28)),0)</f>
        <v>0</v>
      </c>
      <c r="CP82" s="32">
        <f ca="1">IFERROR(EXP(-SUM($BD28:CO28))*(1-EXP(-CP28)),0)</f>
        <v>0</v>
      </c>
      <c r="CQ82" s="32">
        <f ca="1">IFERROR(EXP(-SUM($BD28:CP28))*(1-EXP(-CQ28)),0)</f>
        <v>0</v>
      </c>
      <c r="CR82" s="32">
        <f ca="1">IFERROR(EXP(-SUM($BD28:CQ28))*(1-EXP(-CR28)),0)</f>
        <v>0</v>
      </c>
      <c r="CS82" s="32">
        <f ca="1">IFERROR(EXP(-SUM($BD28:CR28))*(1-EXP(-CS28)),0)</f>
        <v>0</v>
      </c>
      <c r="CT82" s="32">
        <f ca="1">IFERROR(EXP(-SUM($BD28:CS28))*(1-EXP(-CT28)),0)</f>
        <v>0</v>
      </c>
      <c r="CU82" s="32">
        <f ca="1">IFERROR(EXP(-SUM($BD28:CT28))*(1-EXP(-CU28)),0)</f>
        <v>0</v>
      </c>
      <c r="CV82" s="32">
        <f ca="1">IFERROR(EXP(-SUM($BD28:CU28))*(1-EXP(-CV28)),0)</f>
        <v>0</v>
      </c>
      <c r="CW82" s="32">
        <f ca="1">IFERROR(EXP(-SUM($BD28:CV28))*(1-EXP(-CW28)),0)</f>
        <v>0</v>
      </c>
      <c r="CX82" s="32">
        <f ca="1">IFERROR(EXP(-SUM($BD28:CW28))*(1-EXP(-CX28)),0)</f>
        <v>0</v>
      </c>
      <c r="CY82" s="32">
        <f ca="1">IFERROR(EXP(-SUM($BD28:CX28))*(1-EXP(-CY28)),0)</f>
        <v>0</v>
      </c>
      <c r="CZ82" s="32">
        <f ca="1">IFERROR(EXP(-SUM($BD28:CY28))*(1-EXP(-CZ28)),0)</f>
        <v>0</v>
      </c>
      <c r="DA82" s="32">
        <f ca="1">IFERROR(EXP(-SUM($BD28:CZ28))*(1-EXP(-DA28)),0)</f>
        <v>0</v>
      </c>
      <c r="DE82" s="31">
        <f t="shared" si="109"/>
        <v>85</v>
      </c>
      <c r="DG82" s="32">
        <f t="shared" ca="1" si="110"/>
        <v>6.1796834177934468E-2</v>
      </c>
      <c r="DH82" s="32">
        <f ca="1">IFERROR(EXP(-SUM($DG28:DG28))*(1-EXP(-DH28)),0)</f>
        <v>6.809181042834371E-2</v>
      </c>
      <c r="DI82" s="32">
        <f ca="1">IFERROR(EXP(-SUM($DG28:DH28))*(1-EXP(-DI28)),0)</f>
        <v>7.0971287953092155E-2</v>
      </c>
      <c r="DJ82" s="32">
        <f ca="1">IFERROR(EXP(-SUM($DG28:DI28))*(1-EXP(-DJ28)),0)</f>
        <v>7.4742746443563282E-2</v>
      </c>
      <c r="DK82" s="32">
        <f ca="1">IFERROR(EXP(-SUM($DG28:DJ28))*(1-EXP(-DK28)),0)</f>
        <v>8.1015276623950944E-2</v>
      </c>
      <c r="DL82" s="32">
        <f ca="1">IFERROR(EXP(-SUM($DG28:DK28))*(1-EXP(-DL28)),0)</f>
        <v>8.150836616985567E-2</v>
      </c>
      <c r="DM82" s="32">
        <f ca="1">IFERROR(EXP(-SUM($DG28:DL28))*(1-EXP(-DM28)),0)</f>
        <v>7.735258516683817E-2</v>
      </c>
      <c r="DN82" s="32">
        <f ca="1">IFERROR(EXP(-SUM($DG28:DM28))*(1-EXP(-DN28)),0)</f>
        <v>7.3454688606287677E-2</v>
      </c>
      <c r="DO82" s="32">
        <f ca="1">IFERROR(EXP(-SUM($DG28:DN28))*(1-EXP(-DO28)),0)</f>
        <v>6.9634774829911594E-2</v>
      </c>
      <c r="DP82" s="32">
        <f ca="1">IFERROR(EXP(-SUM($DG28:DO28))*(1-EXP(-DP28)),0)</f>
        <v>6.6698750005522181E-2</v>
      </c>
      <c r="DQ82" s="32">
        <f ca="1">IFERROR(EXP(-SUM($DG28:DP28))*(1-EXP(-DQ28)),0)</f>
        <v>5.8913409109701741E-2</v>
      </c>
      <c r="DR82" s="32">
        <f ca="1">IFERROR(EXP(-SUM($DG28:DQ28))*(1-EXP(-DR28)),0)</f>
        <v>5.1348363071553868E-2</v>
      </c>
      <c r="DS82" s="32">
        <f ca="1">IFERROR(EXP(-SUM($DG28:DR28))*(1-EXP(-DS28)),0)</f>
        <v>4.3203260792343344E-2</v>
      </c>
      <c r="DT82" s="32">
        <f ca="1">IFERROR(EXP(-SUM($DG28:DS28))*(1-EXP(-DT28)),0)</f>
        <v>3.4939285031933866E-2</v>
      </c>
      <c r="DU82" s="32">
        <f ca="1">IFERROR(EXP(-SUM($DG28:DT28))*(1-EXP(-DU28)),0)</f>
        <v>2.711990467217849E-2</v>
      </c>
      <c r="DV82" s="32">
        <f ca="1">IFERROR(EXP(-SUM($DG28:DU28))*(1-EXP(-DV28)),0)</f>
        <v>2.0214413033678349E-2</v>
      </c>
      <c r="DW82" s="32">
        <f ca="1">IFERROR(EXP(-SUM($DG28:DV28))*(1-EXP(-DW28)),0)</f>
        <v>1.435934506503281E-2</v>
      </c>
      <c r="DX82" s="32">
        <f ca="1">IFERROR(EXP(-SUM($DG28:DW28))*(1-EXP(-DX28)),0)</f>
        <v>9.7129260787084705E-3</v>
      </c>
      <c r="DY82" s="32">
        <f ca="1">IFERROR(EXP(-SUM($DG28:DX28))*(1-EXP(-DY28)),0)</f>
        <v>6.2693882010618034E-3</v>
      </c>
      <c r="DZ82" s="32">
        <f ca="1">IFERROR(EXP(-SUM($DG28:DY28))*(1-EXP(-DZ28)),0)</f>
        <v>3.8522105818624033E-3</v>
      </c>
      <c r="EA82" s="32">
        <f ca="1">IFERROR(EXP(-SUM($DG28:DZ28))*(1-EXP(-EA28)),0)</f>
        <v>2.2575738577974469E-3</v>
      </c>
      <c r="EB82" s="32">
        <f ca="1">IFERROR(EXP(-SUM($DG28:EA28))*(1-EXP(-EB28)),0)</f>
        <v>1.2249878406796117E-3</v>
      </c>
      <c r="EC82" s="32">
        <f ca="1">IFERROR(EXP(-SUM($DG28:EB28))*(1-EXP(-EC28)),0)</f>
        <v>6.6966732355048522E-4</v>
      </c>
      <c r="ED82" s="32">
        <f ca="1">IFERROR(EXP(-SUM($DG28:EC28))*(1-EXP(-ED28)),0)</f>
        <v>3.6992021711813584E-4</v>
      </c>
      <c r="EE82" s="32">
        <f ca="1">IFERROR(EXP(-SUM($DG28:ED28))*(1-EXP(-EE28)),0)</f>
        <v>1.6714811543223573E-4</v>
      </c>
      <c r="EF82" s="32">
        <f ca="1">IFERROR(EXP(-SUM($DG28:EE28))*(1-EXP(-EF28)),0)</f>
        <v>0</v>
      </c>
      <c r="EG82" s="32">
        <f ca="1">IFERROR(EXP(-SUM($DG28:EF28))*(1-EXP(-EG28)),0)</f>
        <v>0</v>
      </c>
      <c r="EH82" s="32">
        <f ca="1">IFERROR(EXP(-SUM($DG28:EG28))*(1-EXP(-EH28)),0)</f>
        <v>0</v>
      </c>
      <c r="EI82" s="32">
        <f ca="1">IFERROR(EXP(-SUM($DG28:EH28))*(1-EXP(-EI28)),0)</f>
        <v>0</v>
      </c>
      <c r="EJ82" s="32">
        <f ca="1">IFERROR(EXP(-SUM($DG28:EI28))*(1-EXP(-EJ28)),0)</f>
        <v>0</v>
      </c>
      <c r="EK82" s="32">
        <f ca="1">IFERROR(EXP(-SUM($DG28:EJ28))*(1-EXP(-EK28)),0)</f>
        <v>0</v>
      </c>
      <c r="EL82" s="32">
        <f ca="1">IFERROR(EXP(-SUM($DG28:EK28))*(1-EXP(-EL28)),0)</f>
        <v>0</v>
      </c>
      <c r="EM82" s="32">
        <f ca="1">IFERROR(EXP(-SUM($DG28:EL28))*(1-EXP(-EM28)),0)</f>
        <v>0</v>
      </c>
      <c r="EN82" s="32">
        <f ca="1">IFERROR(EXP(-SUM($DG28:EM28))*(1-EXP(-EN28)),0)</f>
        <v>0</v>
      </c>
      <c r="EO82" s="32">
        <f ca="1">IFERROR(EXP(-SUM($DG28:EN28))*(1-EXP(-EO28)),0)</f>
        <v>0</v>
      </c>
      <c r="EP82" s="32">
        <f ca="1">IFERROR(EXP(-SUM($DG28:EO28))*(1-EXP(-EP28)),0)</f>
        <v>0</v>
      </c>
      <c r="EQ82" s="32">
        <f ca="1">IFERROR(EXP(-SUM($DG28:EP28))*(1-EXP(-EQ28)),0)</f>
        <v>0</v>
      </c>
      <c r="ER82" s="32">
        <f ca="1">IFERROR(EXP(-SUM($DG28:EQ28))*(1-EXP(-ER28)),0)</f>
        <v>0</v>
      </c>
      <c r="ES82" s="32">
        <f ca="1">IFERROR(EXP(-SUM($DG28:ER28))*(1-EXP(-ES28)),0)</f>
        <v>0</v>
      </c>
      <c r="ET82" s="32">
        <f ca="1">IFERROR(EXP(-SUM($DG28:ES28))*(1-EXP(-ET28)),0)</f>
        <v>0</v>
      </c>
      <c r="EU82" s="32">
        <f ca="1">IFERROR(EXP(-SUM($DG28:ET28))*(1-EXP(-EU28)),0)</f>
        <v>0</v>
      </c>
      <c r="EV82" s="32">
        <f ca="1">IFERROR(EXP(-SUM($DG28:EU28))*(1-EXP(-EV28)),0)</f>
        <v>0</v>
      </c>
      <c r="EW82" s="32">
        <f ca="1">IFERROR(EXP(-SUM($DG28:EV28))*(1-EXP(-EW28)),0)</f>
        <v>0</v>
      </c>
      <c r="EX82" s="32">
        <f ca="1">IFERROR(EXP(-SUM($DG28:EW28))*(1-EXP(-EX28)),0)</f>
        <v>0</v>
      </c>
      <c r="EY82" s="32">
        <f ca="1">IFERROR(EXP(-SUM($DG28:EX28))*(1-EXP(-EY28)),0)</f>
        <v>0</v>
      </c>
      <c r="EZ82" s="32">
        <f ca="1">IFERROR(EXP(-SUM($DG28:EY28))*(1-EXP(-EZ28)),0)</f>
        <v>0</v>
      </c>
      <c r="FA82" s="32">
        <f ca="1">IFERROR(EXP(-SUM($DG28:EZ28))*(1-EXP(-FA28)),0)</f>
        <v>0</v>
      </c>
      <c r="FB82" s="32">
        <f ca="1">IFERROR(EXP(-SUM($DG28:FA28))*(1-EXP(-FB28)),0)</f>
        <v>0</v>
      </c>
      <c r="FC82" s="32">
        <f ca="1">IFERROR(EXP(-SUM($DG28:FB28))*(1-EXP(-FC28)),0)</f>
        <v>0</v>
      </c>
      <c r="FD82" s="32">
        <f ca="1">IFERROR(EXP(-SUM($DG28:FC28))*(1-EXP(-FD28)),0)</f>
        <v>0</v>
      </c>
    </row>
    <row r="83" spans="54:160" x14ac:dyDescent="0.25">
      <c r="BB83" s="31">
        <f t="shared" si="107"/>
        <v>86</v>
      </c>
      <c r="BD83" s="32">
        <f t="shared" ca="1" si="108"/>
        <v>7.3692697041031208E-2</v>
      </c>
      <c r="BE83" s="32">
        <f ca="1">IFERROR(EXP(-SUM($BD29:BD29))*(1-EXP(-BE29)),0)</f>
        <v>7.6706986869379226E-2</v>
      </c>
      <c r="BF83" s="32">
        <f ca="1">IFERROR(EXP(-SUM($BD29:BE29))*(1-EXP(-BF29)),0)</f>
        <v>8.0522111504467503E-2</v>
      </c>
      <c r="BG83" s="32">
        <f ca="1">IFERROR(EXP(-SUM($BD29:BF29))*(1-EXP(-BG29)),0)</f>
        <v>8.6851377617248954E-2</v>
      </c>
      <c r="BH83" s="32">
        <f ca="1">IFERROR(EXP(-SUM($BD29:BG29))*(1-EXP(-BH29)),0)</f>
        <v>8.7151228282399032E-2</v>
      </c>
      <c r="BI83" s="32">
        <f ca="1">IFERROR(EXP(-SUM($BD29:BH29))*(1-EXP(-BI29)),0)</f>
        <v>8.2561946889113072E-2</v>
      </c>
      <c r="BJ83" s="32">
        <f ca="1">IFERROR(EXP(-SUM($BD29:BI29))*(1-EXP(-BJ29)),0)</f>
        <v>7.8236928766779068E-2</v>
      </c>
      <c r="BK83" s="32">
        <f ca="1">IFERROR(EXP(-SUM($BD29:BJ29))*(1-EXP(-BK29)),0)</f>
        <v>7.3991079390362785E-2</v>
      </c>
      <c r="BL83" s="32">
        <f ca="1">IFERROR(EXP(-SUM($BD29:BK29))*(1-EXP(-BL29)),0)</f>
        <v>7.0661436995792207E-2</v>
      </c>
      <c r="BM83" s="32">
        <f ca="1">IFERROR(EXP(-SUM($BD29:BL29))*(1-EXP(-BM29)),0)</f>
        <v>6.2302836581305227E-2</v>
      </c>
      <c r="BN83" s="32">
        <f ca="1">IFERROR(EXP(-SUM($BD29:BM29))*(1-EXP(-BN29)),0)</f>
        <v>5.4198261860881808E-2</v>
      </c>
      <c r="BO83" s="32">
        <f ca="1">IFERROR(EXP(-SUM($BD29:BN29))*(1-EXP(-BO29)),0)</f>
        <v>4.552758424851925E-2</v>
      </c>
      <c r="BP83" s="32">
        <f ca="1">IFERROR(EXP(-SUM($BD29:BO29))*(1-EXP(-BP29)),0)</f>
        <v>3.677424273346723E-2</v>
      </c>
      <c r="BQ83" s="32">
        <f ca="1">IFERROR(EXP(-SUM($BD29:BP29))*(1-EXP(-BQ29)),0)</f>
        <v>2.8520100423151739E-2</v>
      </c>
      <c r="BR83" s="32">
        <f ca="1">IFERROR(EXP(-SUM($BD29:BQ29))*(1-EXP(-BR29)),0)</f>
        <v>2.1245877079072457E-2</v>
      </c>
      <c r="BS83" s="32">
        <f ca="1">IFERROR(EXP(-SUM($BD29:BR29))*(1-EXP(-BS29)),0)</f>
        <v>1.5090060112724383E-2</v>
      </c>
      <c r="BT83" s="32">
        <f ca="1">IFERROR(EXP(-SUM($BD29:BS29))*(1-EXP(-BT29)),0)</f>
        <v>1.0215580117049839E-2</v>
      </c>
      <c r="BU83" s="32">
        <f ca="1">IFERROR(EXP(-SUM($BD29:BT29))*(1-EXP(-BU29)),0)</f>
        <v>6.5993472958628093E-3</v>
      </c>
      <c r="BV83" s="32">
        <f ca="1">IFERROR(EXP(-SUM($BD29:BU29))*(1-EXP(-BV29)),0)</f>
        <v>4.0621256777161703E-3</v>
      </c>
      <c r="BW83" s="32">
        <f ca="1">IFERROR(EXP(-SUM($BD29:BV29))*(1-EXP(-BW29)),0)</f>
        <v>2.3844208520053347E-3</v>
      </c>
      <c r="BX83" s="32">
        <f ca="1">IFERROR(EXP(-SUM($BD29:BW29))*(1-EXP(-BX29)),0)</f>
        <v>1.2990380681524745E-3</v>
      </c>
      <c r="BY83" s="32">
        <f ca="1">IFERROR(EXP(-SUM($BD29:BX29))*(1-EXP(-BY29)),0)</f>
        <v>7.1165191196594676E-4</v>
      </c>
      <c r="BZ83" s="32">
        <f ca="1">IFERROR(EXP(-SUM($BD29:BY29))*(1-EXP(-BZ29)),0)</f>
        <v>3.9263870443308684E-4</v>
      </c>
      <c r="CA83" s="32">
        <f ca="1">IFERROR(EXP(-SUM($BD29:BZ29))*(1-EXP(-CA29)),0)</f>
        <v>1.7919570686793638E-4</v>
      </c>
      <c r="CB83" s="32">
        <f ca="1">IFERROR(EXP(-SUM($BD29:CA29))*(1-EXP(-CB29)),0)</f>
        <v>0</v>
      </c>
      <c r="CC83" s="32">
        <f ca="1">IFERROR(EXP(-SUM($BD29:CB29))*(1-EXP(-CC29)),0)</f>
        <v>0</v>
      </c>
      <c r="CD83" s="32">
        <f ca="1">IFERROR(EXP(-SUM($BD29:CC29))*(1-EXP(-CD29)),0)</f>
        <v>0</v>
      </c>
      <c r="CE83" s="32">
        <f ca="1">IFERROR(EXP(-SUM($BD29:CD29))*(1-EXP(-CE29)),0)</f>
        <v>0</v>
      </c>
      <c r="CF83" s="32">
        <f ca="1">IFERROR(EXP(-SUM($BD29:CE29))*(1-EXP(-CF29)),0)</f>
        <v>0</v>
      </c>
      <c r="CG83" s="32">
        <f ca="1">IFERROR(EXP(-SUM($BD29:CF29))*(1-EXP(-CG29)),0)</f>
        <v>0</v>
      </c>
      <c r="CH83" s="32">
        <f ca="1">IFERROR(EXP(-SUM($BD29:CG29))*(1-EXP(-CH29)),0)</f>
        <v>0</v>
      </c>
      <c r="CI83" s="32">
        <f ca="1">IFERROR(EXP(-SUM($BD29:CH29))*(1-EXP(-CI29)),0)</f>
        <v>0</v>
      </c>
      <c r="CJ83" s="32">
        <f ca="1">IFERROR(EXP(-SUM($BD29:CI29))*(1-EXP(-CJ29)),0)</f>
        <v>0</v>
      </c>
      <c r="CK83" s="32">
        <f ca="1">IFERROR(EXP(-SUM($BD29:CJ29))*(1-EXP(-CK29)),0)</f>
        <v>0</v>
      </c>
      <c r="CL83" s="32">
        <f ca="1">IFERROR(EXP(-SUM($BD29:CK29))*(1-EXP(-CL29)),0)</f>
        <v>0</v>
      </c>
      <c r="CM83" s="32">
        <f ca="1">IFERROR(EXP(-SUM($BD29:CL29))*(1-EXP(-CM29)),0)</f>
        <v>0</v>
      </c>
      <c r="CN83" s="32">
        <f ca="1">IFERROR(EXP(-SUM($BD29:CM29))*(1-EXP(-CN29)),0)</f>
        <v>0</v>
      </c>
      <c r="CO83" s="32">
        <f ca="1">IFERROR(EXP(-SUM($BD29:CN29))*(1-EXP(-CO29)),0)</f>
        <v>0</v>
      </c>
      <c r="CP83" s="32">
        <f ca="1">IFERROR(EXP(-SUM($BD29:CO29))*(1-EXP(-CP29)),0)</f>
        <v>0</v>
      </c>
      <c r="CQ83" s="32">
        <f ca="1">IFERROR(EXP(-SUM($BD29:CP29))*(1-EXP(-CQ29)),0)</f>
        <v>0</v>
      </c>
      <c r="CR83" s="32">
        <f ca="1">IFERROR(EXP(-SUM($BD29:CQ29))*(1-EXP(-CR29)),0)</f>
        <v>0</v>
      </c>
      <c r="CS83" s="32">
        <f ca="1">IFERROR(EXP(-SUM($BD29:CR29))*(1-EXP(-CS29)),0)</f>
        <v>0</v>
      </c>
      <c r="CT83" s="32">
        <f ca="1">IFERROR(EXP(-SUM($BD29:CS29))*(1-EXP(-CT29)),0)</f>
        <v>0</v>
      </c>
      <c r="CU83" s="32">
        <f ca="1">IFERROR(EXP(-SUM($BD29:CT29))*(1-EXP(-CU29)),0)</f>
        <v>0</v>
      </c>
      <c r="CV83" s="32">
        <f ca="1">IFERROR(EXP(-SUM($BD29:CU29))*(1-EXP(-CV29)),0)</f>
        <v>0</v>
      </c>
      <c r="CW83" s="32">
        <f ca="1">IFERROR(EXP(-SUM($BD29:CV29))*(1-EXP(-CW29)),0)</f>
        <v>0</v>
      </c>
      <c r="CX83" s="32">
        <f ca="1">IFERROR(EXP(-SUM($BD29:CW29))*(1-EXP(-CX29)),0)</f>
        <v>0</v>
      </c>
      <c r="CY83" s="32">
        <f ca="1">IFERROR(EXP(-SUM($BD29:CX29))*(1-EXP(-CY29)),0)</f>
        <v>0</v>
      </c>
      <c r="CZ83" s="32">
        <f ca="1">IFERROR(EXP(-SUM($BD29:CY29))*(1-EXP(-CZ29)),0)</f>
        <v>0</v>
      </c>
      <c r="DA83" s="32">
        <f ca="1">IFERROR(EXP(-SUM($BD29:CZ29))*(1-EXP(-DA29)),0)</f>
        <v>0</v>
      </c>
      <c r="DE83" s="31">
        <f t="shared" si="109"/>
        <v>86</v>
      </c>
      <c r="DG83" s="32">
        <f t="shared" ca="1" si="110"/>
        <v>7.3132719653566491E-2</v>
      </c>
      <c r="DH83" s="32">
        <f ca="1">IFERROR(EXP(-SUM($DG29:DG29))*(1-EXP(-DH29)),0)</f>
        <v>7.617491155739621E-2</v>
      </c>
      <c r="DI83" s="32">
        <f ca="1">IFERROR(EXP(-SUM($DG29:DH29))*(1-EXP(-DI29)),0)</f>
        <v>8.0093331416692032E-2</v>
      </c>
      <c r="DJ83" s="32">
        <f ca="1">IFERROR(EXP(-SUM($DG29:DI29))*(1-EXP(-DJ29)),0)</f>
        <v>8.6601803864735524E-2</v>
      </c>
      <c r="DK83" s="32">
        <f ca="1">IFERROR(EXP(-SUM($DG29:DJ29))*(1-EXP(-DK29)),0)</f>
        <v>8.701489697804507E-2</v>
      </c>
      <c r="DL83" s="32">
        <f ca="1">IFERROR(EXP(-SUM($DG29:DK29))*(1-EXP(-DL29)),0)</f>
        <v>8.2505654642091253E-2</v>
      </c>
      <c r="DM83" s="32">
        <f ca="1">IFERROR(EXP(-SUM($DG29:DL29))*(1-EXP(-DM29)),0)</f>
        <v>7.8265890130263222E-2</v>
      </c>
      <c r="DN83" s="32">
        <f ca="1">IFERROR(EXP(-SUM($DG29:DM29))*(1-EXP(-DN29)),0)</f>
        <v>7.4107147409519014E-2</v>
      </c>
      <c r="DO83" s="32">
        <f ca="1">IFERROR(EXP(-SUM($DG29:DN29))*(1-EXP(-DO29)),0)</f>
        <v>7.0877392077664206E-2</v>
      </c>
      <c r="DP83" s="32">
        <f ca="1">IFERROR(EXP(-SUM($DG29:DO29))*(1-EXP(-DP29)),0)</f>
        <v>6.2548779212106442E-2</v>
      </c>
      <c r="DQ83" s="32">
        <f ca="1">IFERROR(EXP(-SUM($DG29:DP29))*(1-EXP(-DQ29)),0)</f>
        <v>5.4464555143558122E-2</v>
      </c>
      <c r="DR83" s="32">
        <f ca="1">IFERROR(EXP(-SUM($DG29:DQ29))*(1-EXP(-DR29)),0)</f>
        <v>4.5788203676855918E-2</v>
      </c>
      <c r="DS83" s="32">
        <f ca="1">IFERROR(EXP(-SUM($DG29:DR29))*(1-EXP(-DS29)),0)</f>
        <v>3.7007260106336086E-2</v>
      </c>
      <c r="DT83" s="32">
        <f ca="1">IFERROR(EXP(-SUM($DG29:DS29))*(1-EXP(-DT29)),0)</f>
        <v>2.8712940077242656E-2</v>
      </c>
      <c r="DU83" s="32">
        <f ca="1">IFERROR(EXP(-SUM($DG29:DT29))*(1-EXP(-DU29)),0)</f>
        <v>2.1395674504147914E-2</v>
      </c>
      <c r="DV83" s="32">
        <f ca="1">IFERROR(EXP(-SUM($DG29:DU29))*(1-EXP(-DV29)),0)</f>
        <v>1.5197458597839053E-2</v>
      </c>
      <c r="DW83" s="32">
        <f ca="1">IFERROR(EXP(-SUM($DG29:DV29))*(1-EXP(-DW29)),0)</f>
        <v>1.0284066942740124E-2</v>
      </c>
      <c r="DX83" s="32">
        <f ca="1">IFERROR(EXP(-SUM($DG29:DW29))*(1-EXP(-DX29)),0)</f>
        <v>6.6408196559532354E-3</v>
      </c>
      <c r="DY83" s="32">
        <f ca="1">IFERROR(EXP(-SUM($DG29:DX29))*(1-EXP(-DY29)),0)</f>
        <v>4.0840468977949339E-3</v>
      </c>
      <c r="DZ83" s="32">
        <f ca="1">IFERROR(EXP(-SUM($DG29:DY29))*(1-EXP(-DZ29)),0)</f>
        <v>2.395367207650594E-3</v>
      </c>
      <c r="EA83" s="32">
        <f ca="1">IFERROR(EXP(-SUM($DG29:DZ29))*(1-EXP(-EA29)),0)</f>
        <v>1.3023784591201775E-3</v>
      </c>
      <c r="EB83" s="32">
        <f ca="1">IFERROR(EXP(-SUM($DG29:EA29))*(1-EXP(-EB29)),0)</f>
        <v>7.1272886305204751E-4</v>
      </c>
      <c r="EC83" s="32">
        <f ca="1">IFERROR(EXP(-SUM($DG29:EB29))*(1-EXP(-EC29)),0)</f>
        <v>3.9347241287759097E-4</v>
      </c>
      <c r="ED83" s="32">
        <f ca="1">IFERROR(EXP(-SUM($DG29:EC29))*(1-EXP(-ED29)),0)</f>
        <v>1.7868356780987405E-4</v>
      </c>
      <c r="EE83" s="32">
        <f ca="1">IFERROR(EXP(-SUM($DG29:ED29))*(1-EXP(-EE29)),0)</f>
        <v>0</v>
      </c>
      <c r="EF83" s="32">
        <f ca="1">IFERROR(EXP(-SUM($DG29:EE29))*(1-EXP(-EF29)),0)</f>
        <v>0</v>
      </c>
      <c r="EG83" s="32">
        <f ca="1">IFERROR(EXP(-SUM($DG29:EF29))*(1-EXP(-EG29)),0)</f>
        <v>0</v>
      </c>
      <c r="EH83" s="32">
        <f ca="1">IFERROR(EXP(-SUM($DG29:EG29))*(1-EXP(-EH29)),0)</f>
        <v>0</v>
      </c>
      <c r="EI83" s="32">
        <f ca="1">IFERROR(EXP(-SUM($DG29:EH29))*(1-EXP(-EI29)),0)</f>
        <v>0</v>
      </c>
      <c r="EJ83" s="32">
        <f ca="1">IFERROR(EXP(-SUM($DG29:EI29))*(1-EXP(-EJ29)),0)</f>
        <v>0</v>
      </c>
      <c r="EK83" s="32">
        <f ca="1">IFERROR(EXP(-SUM($DG29:EJ29))*(1-EXP(-EK29)),0)</f>
        <v>0</v>
      </c>
      <c r="EL83" s="32">
        <f ca="1">IFERROR(EXP(-SUM($DG29:EK29))*(1-EXP(-EL29)),0)</f>
        <v>0</v>
      </c>
      <c r="EM83" s="32">
        <f ca="1">IFERROR(EXP(-SUM($DG29:EL29))*(1-EXP(-EM29)),0)</f>
        <v>0</v>
      </c>
      <c r="EN83" s="32">
        <f ca="1">IFERROR(EXP(-SUM($DG29:EM29))*(1-EXP(-EN29)),0)</f>
        <v>0</v>
      </c>
      <c r="EO83" s="32">
        <f ca="1">IFERROR(EXP(-SUM($DG29:EN29))*(1-EXP(-EO29)),0)</f>
        <v>0</v>
      </c>
      <c r="EP83" s="32">
        <f ca="1">IFERROR(EXP(-SUM($DG29:EO29))*(1-EXP(-EP29)),0)</f>
        <v>0</v>
      </c>
      <c r="EQ83" s="32">
        <f ca="1">IFERROR(EXP(-SUM($DG29:EP29))*(1-EXP(-EQ29)),0)</f>
        <v>0</v>
      </c>
      <c r="ER83" s="32">
        <f ca="1">IFERROR(EXP(-SUM($DG29:EQ29))*(1-EXP(-ER29)),0)</f>
        <v>0</v>
      </c>
      <c r="ES83" s="32">
        <f ca="1">IFERROR(EXP(-SUM($DG29:ER29))*(1-EXP(-ES29)),0)</f>
        <v>0</v>
      </c>
      <c r="ET83" s="32">
        <f ca="1">IFERROR(EXP(-SUM($DG29:ES29))*(1-EXP(-ET29)),0)</f>
        <v>0</v>
      </c>
      <c r="EU83" s="32">
        <f ca="1">IFERROR(EXP(-SUM($DG29:ET29))*(1-EXP(-EU29)),0)</f>
        <v>0</v>
      </c>
      <c r="EV83" s="32">
        <f ca="1">IFERROR(EXP(-SUM($DG29:EU29))*(1-EXP(-EV29)),0)</f>
        <v>0</v>
      </c>
      <c r="EW83" s="32">
        <f ca="1">IFERROR(EXP(-SUM($DG29:EV29))*(1-EXP(-EW29)),0)</f>
        <v>0</v>
      </c>
      <c r="EX83" s="32">
        <f ca="1">IFERROR(EXP(-SUM($DG29:EW29))*(1-EXP(-EX29)),0)</f>
        <v>0</v>
      </c>
      <c r="EY83" s="32">
        <f ca="1">IFERROR(EXP(-SUM($DG29:EX29))*(1-EXP(-EY29)),0)</f>
        <v>0</v>
      </c>
      <c r="EZ83" s="32">
        <f ca="1">IFERROR(EXP(-SUM($DG29:EY29))*(1-EXP(-EZ29)),0)</f>
        <v>0</v>
      </c>
      <c r="FA83" s="32">
        <f ca="1">IFERROR(EXP(-SUM($DG29:EZ29))*(1-EXP(-FA29)),0)</f>
        <v>0</v>
      </c>
      <c r="FB83" s="32">
        <f ca="1">IFERROR(EXP(-SUM($DG29:FA29))*(1-EXP(-FB29)),0)</f>
        <v>0</v>
      </c>
      <c r="FC83" s="32">
        <f ca="1">IFERROR(EXP(-SUM($DG29:FB29))*(1-EXP(-FC29)),0)</f>
        <v>0</v>
      </c>
      <c r="FD83" s="32">
        <f ca="1">IFERROR(EXP(-SUM($DG29:FC29))*(1-EXP(-FD29)),0)</f>
        <v>0</v>
      </c>
    </row>
    <row r="84" spans="54:160" x14ac:dyDescent="0.25">
      <c r="BB84" s="31">
        <f t="shared" si="107"/>
        <v>87</v>
      </c>
      <c r="BD84" s="32">
        <f t="shared" ca="1" si="108"/>
        <v>8.3438046170416058E-2</v>
      </c>
      <c r="BE84" s="32">
        <f ca="1">IFERROR(EXP(-SUM($BD30:BD30))*(1-EXP(-BE30)),0)</f>
        <v>8.7445601572750317E-2</v>
      </c>
      <c r="BF84" s="32">
        <f ca="1">IFERROR(EXP(-SUM($BD30:BE30))*(1-EXP(-BF30)),0)</f>
        <v>9.4086812609786505E-2</v>
      </c>
      <c r="BG84" s="32">
        <f ca="1">IFERROR(EXP(-SUM($BD30:BF30))*(1-EXP(-BG30)),0)</f>
        <v>9.4287561603850559E-2</v>
      </c>
      <c r="BH84" s="32">
        <f ca="1">IFERROR(EXP(-SUM($BD30:BG30))*(1-EXP(-BH30)),0)</f>
        <v>8.9243371946551714E-2</v>
      </c>
      <c r="BI84" s="32">
        <f ca="1">IFERROR(EXP(-SUM($BD30:BH30))*(1-EXP(-BI30)),0)</f>
        <v>8.4479204893492393E-2</v>
      </c>
      <c r="BJ84" s="32">
        <f ca="1">IFERROR(EXP(-SUM($BD30:BI30))*(1-EXP(-BJ30)),0)</f>
        <v>7.9798820736085532E-2</v>
      </c>
      <c r="BK84" s="32">
        <f ca="1">IFERROR(EXP(-SUM($BD30:BJ30))*(1-EXP(-BK30)),0)</f>
        <v>7.6094698148097772E-2</v>
      </c>
      <c r="BL84" s="32">
        <f ca="1">IFERROR(EXP(-SUM($BD30:BK30))*(1-EXP(-BL30)),0)</f>
        <v>6.7033762571306971E-2</v>
      </c>
      <c r="BM84" s="32">
        <f ca="1">IFERROR(EXP(-SUM($BD30:BL30))*(1-EXP(-BM30)),0)</f>
        <v>5.825769439196208E-2</v>
      </c>
      <c r="BN84" s="32">
        <f ca="1">IFERROR(EXP(-SUM($BD30:BM30))*(1-EXP(-BN30)),0)</f>
        <v>4.8898104436018164E-2</v>
      </c>
      <c r="BO84" s="32">
        <f ca="1">IFERROR(EXP(-SUM($BD30:BN30))*(1-EXP(-BO30)),0)</f>
        <v>3.9472708372120607E-2</v>
      </c>
      <c r="BP84" s="32">
        <f ca="1">IFERROR(EXP(-SUM($BD30:BO30))*(1-EXP(-BP30)),0)</f>
        <v>3.0599956630851143E-2</v>
      </c>
      <c r="BQ84" s="32">
        <f ca="1">IFERROR(EXP(-SUM($BD30:BP30))*(1-EXP(-BQ30)),0)</f>
        <v>2.2788706589834302E-2</v>
      </c>
      <c r="BR84" s="32">
        <f ca="1">IFERROR(EXP(-SUM($BD30:BQ30))*(1-EXP(-BR30)),0)</f>
        <v>1.6184792278986081E-2</v>
      </c>
      <c r="BS84" s="32">
        <f ca="1">IFERROR(EXP(-SUM($BD30:BR30))*(1-EXP(-BS30)),0)</f>
        <v>1.0961172100404086E-2</v>
      </c>
      <c r="BT84" s="32">
        <f ca="1">IFERROR(EXP(-SUM($BD30:BS30))*(1-EXP(-BT30)),0)</f>
        <v>7.0839510540530873E-3</v>
      </c>
      <c r="BU84" s="32">
        <f ca="1">IFERROR(EXP(-SUM($BD30:BT30))*(1-EXP(-BU30)),0)</f>
        <v>4.3642580716245251E-3</v>
      </c>
      <c r="BV84" s="32">
        <f ca="1">IFERROR(EXP(-SUM($BD30:BU30))*(1-EXP(-BV30)),0)</f>
        <v>2.5638162848624362E-3</v>
      </c>
      <c r="BW84" s="32">
        <f ca="1">IFERROR(EXP(-SUM($BD30:BV30))*(1-EXP(-BW30)),0)</f>
        <v>1.3995818533288082E-3</v>
      </c>
      <c r="BX84" s="32">
        <f ca="1">IFERROR(EXP(-SUM($BD30:BW30))*(1-EXP(-BX30)),0)</f>
        <v>7.6754073920459428E-4</v>
      </c>
      <c r="BY84" s="32">
        <f ca="1">IFERROR(EXP(-SUM($BD30:BX30))*(1-EXP(-BY30)),0)</f>
        <v>4.2321110143654265E-4</v>
      </c>
      <c r="BZ84" s="32">
        <f ca="1">IFERROR(EXP(-SUM($BD30:BY30))*(1-EXP(-BZ30)),0)</f>
        <v>1.9410782255448403E-4</v>
      </c>
      <c r="CA84" s="32">
        <f ca="1">IFERROR(EXP(-SUM($BD30:BZ30))*(1-EXP(-CA30)),0)</f>
        <v>0</v>
      </c>
      <c r="CB84" s="32">
        <f ca="1">IFERROR(EXP(-SUM($BD30:CA30))*(1-EXP(-CB30)),0)</f>
        <v>0</v>
      </c>
      <c r="CC84" s="32">
        <f ca="1">IFERROR(EXP(-SUM($BD30:CB30))*(1-EXP(-CC30)),0)</f>
        <v>0</v>
      </c>
      <c r="CD84" s="32">
        <f ca="1">IFERROR(EXP(-SUM($BD30:CC30))*(1-EXP(-CD30)),0)</f>
        <v>0</v>
      </c>
      <c r="CE84" s="32">
        <f ca="1">IFERROR(EXP(-SUM($BD30:CD30))*(1-EXP(-CE30)),0)</f>
        <v>0</v>
      </c>
      <c r="CF84" s="32">
        <f ca="1">IFERROR(EXP(-SUM($BD30:CE30))*(1-EXP(-CF30)),0)</f>
        <v>0</v>
      </c>
      <c r="CG84" s="32">
        <f ca="1">IFERROR(EXP(-SUM($BD30:CF30))*(1-EXP(-CG30)),0)</f>
        <v>0</v>
      </c>
      <c r="CH84" s="32">
        <f ca="1">IFERROR(EXP(-SUM($BD30:CG30))*(1-EXP(-CH30)),0)</f>
        <v>0</v>
      </c>
      <c r="CI84" s="32">
        <f ca="1">IFERROR(EXP(-SUM($BD30:CH30))*(1-EXP(-CI30)),0)</f>
        <v>0</v>
      </c>
      <c r="CJ84" s="32">
        <f ca="1">IFERROR(EXP(-SUM($BD30:CI30))*(1-EXP(-CJ30)),0)</f>
        <v>0</v>
      </c>
      <c r="CK84" s="32">
        <f ca="1">IFERROR(EXP(-SUM($BD30:CJ30))*(1-EXP(-CK30)),0)</f>
        <v>0</v>
      </c>
      <c r="CL84" s="32">
        <f ca="1">IFERROR(EXP(-SUM($BD30:CK30))*(1-EXP(-CL30)),0)</f>
        <v>0</v>
      </c>
      <c r="CM84" s="32">
        <f ca="1">IFERROR(EXP(-SUM($BD30:CL30))*(1-EXP(-CM30)),0)</f>
        <v>0</v>
      </c>
      <c r="CN84" s="32">
        <f ca="1">IFERROR(EXP(-SUM($BD30:CM30))*(1-EXP(-CN30)),0)</f>
        <v>0</v>
      </c>
      <c r="CO84" s="32">
        <f ca="1">IFERROR(EXP(-SUM($BD30:CN30))*(1-EXP(-CO30)),0)</f>
        <v>0</v>
      </c>
      <c r="CP84" s="32">
        <f ca="1">IFERROR(EXP(-SUM($BD30:CO30))*(1-EXP(-CP30)),0)</f>
        <v>0</v>
      </c>
      <c r="CQ84" s="32">
        <f ca="1">IFERROR(EXP(-SUM($BD30:CP30))*(1-EXP(-CQ30)),0)</f>
        <v>0</v>
      </c>
      <c r="CR84" s="32">
        <f ca="1">IFERROR(EXP(-SUM($BD30:CQ30))*(1-EXP(-CR30)),0)</f>
        <v>0</v>
      </c>
      <c r="CS84" s="32">
        <f ca="1">IFERROR(EXP(-SUM($BD30:CR30))*(1-EXP(-CS30)),0)</f>
        <v>0</v>
      </c>
      <c r="CT84" s="32">
        <f ca="1">IFERROR(EXP(-SUM($BD30:CS30))*(1-EXP(-CT30)),0)</f>
        <v>0</v>
      </c>
      <c r="CU84" s="32">
        <f ca="1">IFERROR(EXP(-SUM($BD30:CT30))*(1-EXP(-CU30)),0)</f>
        <v>0</v>
      </c>
      <c r="CV84" s="32">
        <f ca="1">IFERROR(EXP(-SUM($BD30:CU30))*(1-EXP(-CV30)),0)</f>
        <v>0</v>
      </c>
      <c r="CW84" s="32">
        <f ca="1">IFERROR(EXP(-SUM($BD30:CV30))*(1-EXP(-CW30)),0)</f>
        <v>0</v>
      </c>
      <c r="CX84" s="32">
        <f ca="1">IFERROR(EXP(-SUM($BD30:CW30))*(1-EXP(-CX30)),0)</f>
        <v>0</v>
      </c>
      <c r="CY84" s="32">
        <f ca="1">IFERROR(EXP(-SUM($BD30:CX30))*(1-EXP(-CY30)),0)</f>
        <v>0</v>
      </c>
      <c r="CZ84" s="32">
        <f ca="1">IFERROR(EXP(-SUM($BD30:CY30))*(1-EXP(-CZ30)),0)</f>
        <v>0</v>
      </c>
      <c r="DA84" s="32">
        <f ca="1">IFERROR(EXP(-SUM($BD30:CZ30))*(1-EXP(-DA30)),0)</f>
        <v>0</v>
      </c>
      <c r="DE84" s="31">
        <f t="shared" si="109"/>
        <v>87</v>
      </c>
      <c r="DG84" s="32">
        <f t="shared" ca="1" si="110"/>
        <v>8.2809437671870545E-2</v>
      </c>
      <c r="DH84" s="32">
        <f ca="1">IFERROR(EXP(-SUM($DG30:DG30))*(1-EXP(-DH30)),0)</f>
        <v>8.6928075863431112E-2</v>
      </c>
      <c r="DI84" s="32">
        <f ca="1">IFERROR(EXP(-SUM($DG30:DH30))*(1-EXP(-DI30)),0)</f>
        <v>9.3760868925262142E-2</v>
      </c>
      <c r="DJ84" s="32">
        <f ca="1">IFERROR(EXP(-SUM($DG30:DI30))*(1-EXP(-DJ30)),0)</f>
        <v>9.4084574313519631E-2</v>
      </c>
      <c r="DK84" s="32">
        <f ca="1">IFERROR(EXP(-SUM($DG30:DJ30))*(1-EXP(-DK30)),0)</f>
        <v>8.913019105579717E-2</v>
      </c>
      <c r="DL84" s="32">
        <f ca="1">IFERROR(EXP(-SUM($DG30:DK30))*(1-EXP(-DL30)),0)</f>
        <v>8.4461094624711824E-2</v>
      </c>
      <c r="DM84" s="32">
        <f ca="1">IFERROR(EXP(-SUM($DG30:DL30))*(1-EXP(-DM30)),0)</f>
        <v>7.9877465236437045E-2</v>
      </c>
      <c r="DN84" s="32">
        <f ca="1">IFERROR(EXP(-SUM($DG30:DM30))*(1-EXP(-DN30)),0)</f>
        <v>7.6282931992518455E-2</v>
      </c>
      <c r="DO84" s="32">
        <f ca="1">IFERROR(EXP(-SUM($DG30:DN30))*(1-EXP(-DO30)),0)</f>
        <v>6.7259360238537347E-2</v>
      </c>
      <c r="DP84" s="32">
        <f ca="1">IFERROR(EXP(-SUM($DG30:DO30))*(1-EXP(-DP30)),0)</f>
        <v>5.8510023280343874E-2</v>
      </c>
      <c r="DQ84" s="32">
        <f ca="1">IFERROR(EXP(-SUM($DG30:DP30))*(1-EXP(-DQ30)),0)</f>
        <v>4.9149546919350931E-2</v>
      </c>
      <c r="DR84" s="32">
        <f ca="1">IFERROR(EXP(-SUM($DG30:DQ30))*(1-EXP(-DR30)),0)</f>
        <v>3.9699830300372961E-2</v>
      </c>
      <c r="DS84" s="32">
        <f ca="1">IFERROR(EXP(-SUM($DG30:DR30))*(1-EXP(-DS30)),0)</f>
        <v>3.0789026851076279E-2</v>
      </c>
      <c r="DT84" s="32">
        <f ca="1">IFERROR(EXP(-SUM($DG30:DS30))*(1-EXP(-DT30)),0)</f>
        <v>2.2936100159423607E-2</v>
      </c>
      <c r="DU84" s="32">
        <f ca="1">IFERROR(EXP(-SUM($DG30:DT30))*(1-EXP(-DU30)),0)</f>
        <v>1.6290555050706323E-2</v>
      </c>
      <c r="DV84" s="32">
        <f ca="1">IFERROR(EXP(-SUM($DG30:DU30))*(1-EXP(-DV30)),0)</f>
        <v>1.102828411739548E-2</v>
      </c>
      <c r="DW84" s="32">
        <f ca="1">IFERROR(EXP(-SUM($DG30:DV30))*(1-EXP(-DW30)),0)</f>
        <v>7.1243606466040452E-3</v>
      </c>
      <c r="DX84" s="32">
        <f ca="1">IFERROR(EXP(-SUM($DG30:DW30))*(1-EXP(-DX30)),0)</f>
        <v>4.3852894873442488E-3</v>
      </c>
      <c r="DY84" s="32">
        <f ca="1">IFERROR(EXP(-SUM($DG30:DX30))*(1-EXP(-DY30)),0)</f>
        <v>2.5741142754554685E-3</v>
      </c>
      <c r="DZ84" s="32">
        <f ca="1">IFERROR(EXP(-SUM($DG30:DY30))*(1-EXP(-DZ30)),0)</f>
        <v>1.4023834898017815E-3</v>
      </c>
      <c r="EA84" s="32">
        <f ca="1">IFERROR(EXP(-SUM($DG30:DZ30))*(1-EXP(-EA30)),0)</f>
        <v>7.682676253254906E-4</v>
      </c>
      <c r="EB84" s="32">
        <f ca="1">IFERROR(EXP(-SUM($DG30:EA30))*(1-EXP(-EB30)),0)</f>
        <v>4.2387521201533589E-4</v>
      </c>
      <c r="EC84" s="32">
        <f ca="1">IFERROR(EXP(-SUM($DG30:EB30))*(1-EXP(-EC30)),0)</f>
        <v>1.9345168314609942E-4</v>
      </c>
      <c r="ED84" s="32">
        <f ca="1">IFERROR(EXP(-SUM($DG30:EC30))*(1-EXP(-ED30)),0)</f>
        <v>0</v>
      </c>
      <c r="EE84" s="32">
        <f ca="1">IFERROR(EXP(-SUM($DG30:ED30))*(1-EXP(-EE30)),0)</f>
        <v>0</v>
      </c>
      <c r="EF84" s="32">
        <f ca="1">IFERROR(EXP(-SUM($DG30:EE30))*(1-EXP(-EF30)),0)</f>
        <v>0</v>
      </c>
      <c r="EG84" s="32">
        <f ca="1">IFERROR(EXP(-SUM($DG30:EF30))*(1-EXP(-EG30)),0)</f>
        <v>0</v>
      </c>
      <c r="EH84" s="32">
        <f ca="1">IFERROR(EXP(-SUM($DG30:EG30))*(1-EXP(-EH30)),0)</f>
        <v>0</v>
      </c>
      <c r="EI84" s="32">
        <f ca="1">IFERROR(EXP(-SUM($DG30:EH30))*(1-EXP(-EI30)),0)</f>
        <v>0</v>
      </c>
      <c r="EJ84" s="32">
        <f ca="1">IFERROR(EXP(-SUM($DG30:EI30))*(1-EXP(-EJ30)),0)</f>
        <v>0</v>
      </c>
      <c r="EK84" s="32">
        <f ca="1">IFERROR(EXP(-SUM($DG30:EJ30))*(1-EXP(-EK30)),0)</f>
        <v>0</v>
      </c>
      <c r="EL84" s="32">
        <f ca="1">IFERROR(EXP(-SUM($DG30:EK30))*(1-EXP(-EL30)),0)</f>
        <v>0</v>
      </c>
      <c r="EM84" s="32">
        <f ca="1">IFERROR(EXP(-SUM($DG30:EL30))*(1-EXP(-EM30)),0)</f>
        <v>0</v>
      </c>
      <c r="EN84" s="32">
        <f ca="1">IFERROR(EXP(-SUM($DG30:EM30))*(1-EXP(-EN30)),0)</f>
        <v>0</v>
      </c>
      <c r="EO84" s="32">
        <f ca="1">IFERROR(EXP(-SUM($DG30:EN30))*(1-EXP(-EO30)),0)</f>
        <v>0</v>
      </c>
      <c r="EP84" s="32">
        <f ca="1">IFERROR(EXP(-SUM($DG30:EO30))*(1-EXP(-EP30)),0)</f>
        <v>0</v>
      </c>
      <c r="EQ84" s="32">
        <f ca="1">IFERROR(EXP(-SUM($DG30:EP30))*(1-EXP(-EQ30)),0)</f>
        <v>0</v>
      </c>
      <c r="ER84" s="32">
        <f ca="1">IFERROR(EXP(-SUM($DG30:EQ30))*(1-EXP(-ER30)),0)</f>
        <v>0</v>
      </c>
      <c r="ES84" s="32">
        <f ca="1">IFERROR(EXP(-SUM($DG30:ER30))*(1-EXP(-ES30)),0)</f>
        <v>0</v>
      </c>
      <c r="ET84" s="32">
        <f ca="1">IFERROR(EXP(-SUM($DG30:ES30))*(1-EXP(-ET30)),0)</f>
        <v>0</v>
      </c>
      <c r="EU84" s="32">
        <f ca="1">IFERROR(EXP(-SUM($DG30:ET30))*(1-EXP(-EU30)),0)</f>
        <v>0</v>
      </c>
      <c r="EV84" s="32">
        <f ca="1">IFERROR(EXP(-SUM($DG30:EU30))*(1-EXP(-EV30)),0)</f>
        <v>0</v>
      </c>
      <c r="EW84" s="32">
        <f ca="1">IFERROR(EXP(-SUM($DG30:EV30))*(1-EXP(-EW30)),0)</f>
        <v>0</v>
      </c>
      <c r="EX84" s="32">
        <f ca="1">IFERROR(EXP(-SUM($DG30:EW30))*(1-EXP(-EX30)),0)</f>
        <v>0</v>
      </c>
      <c r="EY84" s="32">
        <f ca="1">IFERROR(EXP(-SUM($DG30:EX30))*(1-EXP(-EY30)),0)</f>
        <v>0</v>
      </c>
      <c r="EZ84" s="32">
        <f ca="1">IFERROR(EXP(-SUM($DG30:EY30))*(1-EXP(-EZ30)),0)</f>
        <v>0</v>
      </c>
      <c r="FA84" s="32">
        <f ca="1">IFERROR(EXP(-SUM($DG30:EZ30))*(1-EXP(-FA30)),0)</f>
        <v>0</v>
      </c>
      <c r="FB84" s="32">
        <f ca="1">IFERROR(EXP(-SUM($DG30:FA30))*(1-EXP(-FB30)),0)</f>
        <v>0</v>
      </c>
      <c r="FC84" s="32">
        <f ca="1">IFERROR(EXP(-SUM($DG30:FB30))*(1-EXP(-FC30)),0)</f>
        <v>0</v>
      </c>
      <c r="FD84" s="32">
        <f ca="1">IFERROR(EXP(-SUM($DG30:FC30))*(1-EXP(-FD30)),0)</f>
        <v>0</v>
      </c>
    </row>
    <row r="85" spans="54:160" x14ac:dyDescent="0.25">
      <c r="BB85" s="31">
        <f t="shared" si="107"/>
        <v>88</v>
      </c>
      <c r="BD85" s="32">
        <f t="shared" ca="1" si="108"/>
        <v>9.6039696264049401E-2</v>
      </c>
      <c r="BE85" s="32">
        <f ca="1">IFERROR(EXP(-SUM($BD31:BD31))*(1-EXP(-BE31)),0)</f>
        <v>0.10307872439812209</v>
      </c>
      <c r="BF85" s="32">
        <f ca="1">IFERROR(EXP(-SUM($BD31:BE31))*(1-EXP(-BF31)),0)</f>
        <v>0.10316259167749812</v>
      </c>
      <c r="BG85" s="32">
        <f ca="1">IFERROR(EXP(-SUM($BD31:BF31))*(1-EXP(-BG31)),0)</f>
        <v>9.7556857831279473E-2</v>
      </c>
      <c r="BH85" s="32">
        <f ca="1">IFERROR(EXP(-SUM($BD31:BG31))*(1-EXP(-BH31)),0)</f>
        <v>9.2251311465430391E-2</v>
      </c>
      <c r="BI85" s="32">
        <f ca="1">IFERROR(EXP(-SUM($BD31:BH31))*(1-EXP(-BI31)),0)</f>
        <v>8.7035689172061378E-2</v>
      </c>
      <c r="BJ85" s="32">
        <f ca="1">IFERROR(EXP(-SUM($BD31:BI31))*(1-EXP(-BJ31)),0)</f>
        <v>8.2872315322744597E-2</v>
      </c>
      <c r="BK85" s="32">
        <f ca="1">IFERROR(EXP(-SUM($BD31:BJ31))*(1-EXP(-BK31)),0)</f>
        <v>7.2939387144596621E-2</v>
      </c>
      <c r="BL85" s="32">
        <f ca="1">IFERROR(EXP(-SUM($BD31:BK31))*(1-EXP(-BL31)),0)</f>
        <v>6.3329156617296684E-2</v>
      </c>
      <c r="BM85" s="32">
        <f ca="1">IFERROR(EXP(-SUM($BD31:BL31))*(1-EXP(-BM31)),0)</f>
        <v>5.3111895179653063E-2</v>
      </c>
      <c r="BN85" s="32">
        <f ca="1">IFERROR(EXP(-SUM($BD31:BM31))*(1-EXP(-BN31)),0)</f>
        <v>4.2848185629660682E-2</v>
      </c>
      <c r="BO85" s="32">
        <f ca="1">IFERROR(EXP(-SUM($BD31:BN31))*(1-EXP(-BO31)),0)</f>
        <v>3.3202660719641591E-2</v>
      </c>
      <c r="BP85" s="32">
        <f ca="1">IFERROR(EXP(-SUM($BD31:BO31))*(1-EXP(-BP31)),0)</f>
        <v>2.4719914286281414E-2</v>
      </c>
      <c r="BQ85" s="32">
        <f ca="1">IFERROR(EXP(-SUM($BD31:BP31))*(1-EXP(-BQ31)),0)</f>
        <v>1.7555184195139274E-2</v>
      </c>
      <c r="BR85" s="32">
        <f ca="1">IFERROR(EXP(-SUM($BD31:BQ31))*(1-EXP(-BR31)),0)</f>
        <v>1.1894131186901186E-2</v>
      </c>
      <c r="BS85" s="32">
        <f ca="1">IFERROR(EXP(-SUM($BD31:BR31))*(1-EXP(-BS31)),0)</f>
        <v>7.6900884020577208E-3</v>
      </c>
      <c r="BT85" s="32">
        <f ca="1">IFERROR(EXP(-SUM($BD31:BS31))*(1-EXP(-BT31)),0)</f>
        <v>4.7418506204405042E-3</v>
      </c>
      <c r="BU85" s="32">
        <f ca="1">IFERROR(EXP(-SUM($BD31:BT31))*(1-EXP(-BU31)),0)</f>
        <v>2.7878539518979167E-3</v>
      </c>
      <c r="BV85" s="32">
        <f ca="1">IFERROR(EXP(-SUM($BD31:BU31))*(1-EXP(-BV31)),0)</f>
        <v>1.524938850106547E-3</v>
      </c>
      <c r="BW85" s="32">
        <f ca="1">IFERROR(EXP(-SUM($BD31:BV31))*(1-EXP(-BW31)),0)</f>
        <v>8.3716631608665628E-4</v>
      </c>
      <c r="BX85" s="32">
        <f ca="1">IFERROR(EXP(-SUM($BD31:BW31))*(1-EXP(-BX31)),0)</f>
        <v>4.61309172802403E-4</v>
      </c>
      <c r="BY85" s="32">
        <f ca="1">IFERROR(EXP(-SUM($BD31:BX31))*(1-EXP(-BY31)),0)</f>
        <v>2.1262629452367459E-4</v>
      </c>
      <c r="BZ85" s="32">
        <f ca="1">IFERROR(EXP(-SUM($BD31:BY31))*(1-EXP(-BZ31)),0)</f>
        <v>0</v>
      </c>
      <c r="CA85" s="32">
        <f ca="1">IFERROR(EXP(-SUM($BD31:BZ31))*(1-EXP(-CA31)),0)</f>
        <v>0</v>
      </c>
      <c r="CB85" s="32">
        <f ca="1">IFERROR(EXP(-SUM($BD31:CA31))*(1-EXP(-CB31)),0)</f>
        <v>0</v>
      </c>
      <c r="CC85" s="32">
        <f ca="1">IFERROR(EXP(-SUM($BD31:CB31))*(1-EXP(-CC31)),0)</f>
        <v>0</v>
      </c>
      <c r="CD85" s="32">
        <f ca="1">IFERROR(EXP(-SUM($BD31:CC31))*(1-EXP(-CD31)),0)</f>
        <v>0</v>
      </c>
      <c r="CE85" s="32">
        <f ca="1">IFERROR(EXP(-SUM($BD31:CD31))*(1-EXP(-CE31)),0)</f>
        <v>0</v>
      </c>
      <c r="CF85" s="32">
        <f ca="1">IFERROR(EXP(-SUM($BD31:CE31))*(1-EXP(-CF31)),0)</f>
        <v>0</v>
      </c>
      <c r="CG85" s="32">
        <f ca="1">IFERROR(EXP(-SUM($BD31:CF31))*(1-EXP(-CG31)),0)</f>
        <v>0</v>
      </c>
      <c r="CH85" s="32">
        <f ca="1">IFERROR(EXP(-SUM($BD31:CG31))*(1-EXP(-CH31)),0)</f>
        <v>0</v>
      </c>
      <c r="CI85" s="32">
        <f ca="1">IFERROR(EXP(-SUM($BD31:CH31))*(1-EXP(-CI31)),0)</f>
        <v>0</v>
      </c>
      <c r="CJ85" s="32">
        <f ca="1">IFERROR(EXP(-SUM($BD31:CI31))*(1-EXP(-CJ31)),0)</f>
        <v>0</v>
      </c>
      <c r="CK85" s="32">
        <f ca="1">IFERROR(EXP(-SUM($BD31:CJ31))*(1-EXP(-CK31)),0)</f>
        <v>0</v>
      </c>
      <c r="CL85" s="32">
        <f ca="1">IFERROR(EXP(-SUM($BD31:CK31))*(1-EXP(-CL31)),0)</f>
        <v>0</v>
      </c>
      <c r="CM85" s="32">
        <f ca="1">IFERROR(EXP(-SUM($BD31:CL31))*(1-EXP(-CM31)),0)</f>
        <v>0</v>
      </c>
      <c r="CN85" s="32">
        <f ca="1">IFERROR(EXP(-SUM($BD31:CM31))*(1-EXP(-CN31)),0)</f>
        <v>0</v>
      </c>
      <c r="CO85" s="32">
        <f ca="1">IFERROR(EXP(-SUM($BD31:CN31))*(1-EXP(-CO31)),0)</f>
        <v>0</v>
      </c>
      <c r="CP85" s="32">
        <f ca="1">IFERROR(EXP(-SUM($BD31:CO31))*(1-EXP(-CP31)),0)</f>
        <v>0</v>
      </c>
      <c r="CQ85" s="32">
        <f ca="1">IFERROR(EXP(-SUM($BD31:CP31))*(1-EXP(-CQ31)),0)</f>
        <v>0</v>
      </c>
      <c r="CR85" s="32">
        <f ca="1">IFERROR(EXP(-SUM($BD31:CQ31))*(1-EXP(-CR31)),0)</f>
        <v>0</v>
      </c>
      <c r="CS85" s="32">
        <f ca="1">IFERROR(EXP(-SUM($BD31:CR31))*(1-EXP(-CS31)),0)</f>
        <v>0</v>
      </c>
      <c r="CT85" s="32">
        <f ca="1">IFERROR(EXP(-SUM($BD31:CS31))*(1-EXP(-CT31)),0)</f>
        <v>0</v>
      </c>
      <c r="CU85" s="32">
        <f ca="1">IFERROR(EXP(-SUM($BD31:CT31))*(1-EXP(-CU31)),0)</f>
        <v>0</v>
      </c>
      <c r="CV85" s="32">
        <f ca="1">IFERROR(EXP(-SUM($BD31:CU31))*(1-EXP(-CV31)),0)</f>
        <v>0</v>
      </c>
      <c r="CW85" s="32">
        <f ca="1">IFERROR(EXP(-SUM($BD31:CV31))*(1-EXP(-CW31)),0)</f>
        <v>0</v>
      </c>
      <c r="CX85" s="32">
        <f ca="1">IFERROR(EXP(-SUM($BD31:CW31))*(1-EXP(-CX31)),0)</f>
        <v>0</v>
      </c>
      <c r="CY85" s="32">
        <f ca="1">IFERROR(EXP(-SUM($BD31:CX31))*(1-EXP(-CY31)),0)</f>
        <v>0</v>
      </c>
      <c r="CZ85" s="32">
        <f ca="1">IFERROR(EXP(-SUM($BD31:CY31))*(1-EXP(-CZ31)),0)</f>
        <v>0</v>
      </c>
      <c r="DA85" s="32">
        <f ca="1">IFERROR(EXP(-SUM($BD31:CZ31))*(1-EXP(-DA31)),0)</f>
        <v>0</v>
      </c>
      <c r="DE85" s="31">
        <f t="shared" si="109"/>
        <v>88</v>
      </c>
      <c r="DG85" s="32">
        <f t="shared" ca="1" si="110"/>
        <v>9.5406100163098251E-2</v>
      </c>
      <c r="DH85" s="32">
        <f ca="1">IFERROR(EXP(-SUM($DG31:DG31))*(1-EXP(-DH31)),0)</f>
        <v>0.10265188535992847</v>
      </c>
      <c r="DI85" s="32">
        <f ca="1">IFERROR(EXP(-SUM($DG31:DH31))*(1-EXP(-DI31)),0)</f>
        <v>0.10287090928212519</v>
      </c>
      <c r="DJ85" s="32">
        <f ca="1">IFERROR(EXP(-SUM($DG31:DI31))*(1-EXP(-DJ31)),0)</f>
        <v>9.7367528265464853E-2</v>
      </c>
      <c r="DK85" s="32">
        <f ca="1">IFERROR(EXP(-SUM($DG31:DJ31))*(1-EXP(-DK31)),0)</f>
        <v>9.21696613529734E-2</v>
      </c>
      <c r="DL85" s="32">
        <f ca="1">IFERROR(EXP(-SUM($DG31:DK31))*(1-EXP(-DL31)),0)</f>
        <v>8.706320440497195E-2</v>
      </c>
      <c r="DM85" s="32">
        <f ca="1">IFERROR(EXP(-SUM($DG31:DL31))*(1-EXP(-DM31)),0)</f>
        <v>8.3021881750773643E-2</v>
      </c>
      <c r="DN85" s="32">
        <f ca="1">IFERROR(EXP(-SUM($DG31:DM31))*(1-EXP(-DN31)),0)</f>
        <v>7.3136095482936161E-2</v>
      </c>
      <c r="DO85" s="32">
        <f ca="1">IFERROR(EXP(-SUM($DG31:DN31))*(1-EXP(-DO31)),0)</f>
        <v>6.3561109152032197E-2</v>
      </c>
      <c r="DP85" s="32">
        <f ca="1">IFERROR(EXP(-SUM($DG31:DO31))*(1-EXP(-DP31)),0)</f>
        <v>5.3349480885292969E-2</v>
      </c>
      <c r="DQ85" s="32">
        <f ca="1">IFERROR(EXP(-SUM($DG31:DP31))*(1-EXP(-DQ31)),0)</f>
        <v>4.3066055935657738E-2</v>
      </c>
      <c r="DR85" s="32">
        <f ca="1">IFERROR(EXP(-SUM($DG31:DQ31))*(1-EXP(-DR31)),0)</f>
        <v>3.3385584578323649E-2</v>
      </c>
      <c r="DS85" s="32">
        <f ca="1">IFERROR(EXP(-SUM($DG31:DR31))*(1-EXP(-DS31)),0)</f>
        <v>2.4863247372006226E-2</v>
      </c>
      <c r="DT85" s="32">
        <f ca="1">IFERROR(EXP(-SUM($DG31:DS31))*(1-EXP(-DT31)),0)</f>
        <v>1.7658154161170111E-2</v>
      </c>
      <c r="DU85" s="32">
        <f ca="1">IFERROR(EXP(-SUM($DG31:DT31))*(1-EXP(-DU31)),0)</f>
        <v>1.1959008395020168E-2</v>
      </c>
      <c r="DV85" s="32">
        <f ca="1">IFERROR(EXP(-SUM($DG31:DU31))*(1-EXP(-DV31)),0)</f>
        <v>7.7288294855081862E-3</v>
      </c>
      <c r="DW85" s="32">
        <f ca="1">IFERROR(EXP(-SUM($DG31:DV31))*(1-EXP(-DW31)),0)</f>
        <v>4.761552727985007E-3</v>
      </c>
      <c r="DX85" s="32">
        <f ca="1">IFERROR(EXP(-SUM($DG31:DW31))*(1-EXP(-DX31)),0)</f>
        <v>2.7972100239926877E-3</v>
      </c>
      <c r="DY85" s="32">
        <f ca="1">IFERROR(EXP(-SUM($DG31:DX31))*(1-EXP(-DY31)),0)</f>
        <v>1.526990998787444E-3</v>
      </c>
      <c r="DZ85" s="32">
        <f ca="1">IFERROR(EXP(-SUM($DG31:DY31))*(1-EXP(-DZ31)),0)</f>
        <v>8.3741282953940131E-4</v>
      </c>
      <c r="EA85" s="32">
        <f ca="1">IFERROR(EXP(-SUM($DG31:DZ31))*(1-EXP(-EA31)),0)</f>
        <v>4.6173758322422145E-4</v>
      </c>
      <c r="EB85" s="32">
        <f ca="1">IFERROR(EXP(-SUM($DG31:EA31))*(1-EXP(-EB31)),0)</f>
        <v>2.1177818012569868E-4</v>
      </c>
      <c r="EC85" s="32">
        <f ca="1">IFERROR(EXP(-SUM($DG31:EB31))*(1-EXP(-EC31)),0)</f>
        <v>0</v>
      </c>
      <c r="ED85" s="32">
        <f ca="1">IFERROR(EXP(-SUM($DG31:EC31))*(1-EXP(-ED31)),0)</f>
        <v>0</v>
      </c>
      <c r="EE85" s="32">
        <f ca="1">IFERROR(EXP(-SUM($DG31:ED31))*(1-EXP(-EE31)),0)</f>
        <v>0</v>
      </c>
      <c r="EF85" s="32">
        <f ca="1">IFERROR(EXP(-SUM($DG31:EE31))*(1-EXP(-EF31)),0)</f>
        <v>0</v>
      </c>
      <c r="EG85" s="32">
        <f ca="1">IFERROR(EXP(-SUM($DG31:EF31))*(1-EXP(-EG31)),0)</f>
        <v>0</v>
      </c>
      <c r="EH85" s="32">
        <f ca="1">IFERROR(EXP(-SUM($DG31:EG31))*(1-EXP(-EH31)),0)</f>
        <v>0</v>
      </c>
      <c r="EI85" s="32">
        <f ca="1">IFERROR(EXP(-SUM($DG31:EH31))*(1-EXP(-EI31)),0)</f>
        <v>0</v>
      </c>
      <c r="EJ85" s="32">
        <f ca="1">IFERROR(EXP(-SUM($DG31:EI31))*(1-EXP(-EJ31)),0)</f>
        <v>0</v>
      </c>
      <c r="EK85" s="32">
        <f ca="1">IFERROR(EXP(-SUM($DG31:EJ31))*(1-EXP(-EK31)),0)</f>
        <v>0</v>
      </c>
      <c r="EL85" s="32">
        <f ca="1">IFERROR(EXP(-SUM($DG31:EK31))*(1-EXP(-EL31)),0)</f>
        <v>0</v>
      </c>
      <c r="EM85" s="32">
        <f ca="1">IFERROR(EXP(-SUM($DG31:EL31))*(1-EXP(-EM31)),0)</f>
        <v>0</v>
      </c>
      <c r="EN85" s="32">
        <f ca="1">IFERROR(EXP(-SUM($DG31:EM31))*(1-EXP(-EN31)),0)</f>
        <v>0</v>
      </c>
      <c r="EO85" s="32">
        <f ca="1">IFERROR(EXP(-SUM($DG31:EN31))*(1-EXP(-EO31)),0)</f>
        <v>0</v>
      </c>
      <c r="EP85" s="32">
        <f ca="1">IFERROR(EXP(-SUM($DG31:EO31))*(1-EXP(-EP31)),0)</f>
        <v>0</v>
      </c>
      <c r="EQ85" s="32">
        <f ca="1">IFERROR(EXP(-SUM($DG31:EP31))*(1-EXP(-EQ31)),0)</f>
        <v>0</v>
      </c>
      <c r="ER85" s="32">
        <f ca="1">IFERROR(EXP(-SUM($DG31:EQ31))*(1-EXP(-ER31)),0)</f>
        <v>0</v>
      </c>
      <c r="ES85" s="32">
        <f ca="1">IFERROR(EXP(-SUM($DG31:ER31))*(1-EXP(-ES31)),0)</f>
        <v>0</v>
      </c>
      <c r="ET85" s="32">
        <f ca="1">IFERROR(EXP(-SUM($DG31:ES31))*(1-EXP(-ET31)),0)</f>
        <v>0</v>
      </c>
      <c r="EU85" s="32">
        <f ca="1">IFERROR(EXP(-SUM($DG31:ET31))*(1-EXP(-EU31)),0)</f>
        <v>0</v>
      </c>
      <c r="EV85" s="32">
        <f ca="1">IFERROR(EXP(-SUM($DG31:EU31))*(1-EXP(-EV31)),0)</f>
        <v>0</v>
      </c>
      <c r="EW85" s="32">
        <f ca="1">IFERROR(EXP(-SUM($DG31:EV31))*(1-EXP(-EW31)),0)</f>
        <v>0</v>
      </c>
      <c r="EX85" s="32">
        <f ca="1">IFERROR(EXP(-SUM($DG31:EW31))*(1-EXP(-EX31)),0)</f>
        <v>0</v>
      </c>
      <c r="EY85" s="32">
        <f ca="1">IFERROR(EXP(-SUM($DG31:EX31))*(1-EXP(-EY31)),0)</f>
        <v>0</v>
      </c>
      <c r="EZ85" s="32">
        <f ca="1">IFERROR(EXP(-SUM($DG31:EY31))*(1-EXP(-EZ31)),0)</f>
        <v>0</v>
      </c>
      <c r="FA85" s="32">
        <f ca="1">IFERROR(EXP(-SUM($DG31:EZ31))*(1-EXP(-FA31)),0)</f>
        <v>0</v>
      </c>
      <c r="FB85" s="32">
        <f ca="1">IFERROR(EXP(-SUM($DG31:FA31))*(1-EXP(-FB31)),0)</f>
        <v>0</v>
      </c>
      <c r="FC85" s="32">
        <f ca="1">IFERROR(EXP(-SUM($DG31:FB31))*(1-EXP(-FC31)),0)</f>
        <v>0</v>
      </c>
      <c r="FD85" s="32">
        <f ca="1">IFERROR(EXP(-SUM($DG31:FC31))*(1-EXP(-FD31)),0)</f>
        <v>0</v>
      </c>
    </row>
    <row r="86" spans="54:160" x14ac:dyDescent="0.25">
      <c r="BB86" s="31">
        <f t="shared" si="107"/>
        <v>89</v>
      </c>
      <c r="BD86" s="32">
        <f t="shared" ca="1" si="108"/>
        <v>0.11458437656491494</v>
      </c>
      <c r="BE86" s="32">
        <f ca="1">IFERROR(EXP(-SUM($BD32:BD32))*(1-EXP(-BE32)),0)</f>
        <v>0.11452620799630467</v>
      </c>
      <c r="BF86" s="32">
        <f ca="1">IFERROR(EXP(-SUM($BD32:BE32))*(1-EXP(-BF32)),0)</f>
        <v>0.10820647980460095</v>
      </c>
      <c r="BG86" s="32">
        <f ca="1">IFERROR(EXP(-SUM($BD32:BF32))*(1-EXP(-BG32)),0)</f>
        <v>0.10221339844242089</v>
      </c>
      <c r="BH86" s="32">
        <f ca="1">IFERROR(EXP(-SUM($BD32:BG32))*(1-EXP(-BH32)),0)</f>
        <v>9.6318541547021491E-2</v>
      </c>
      <c r="BI86" s="32">
        <f ca="1">IFERROR(EXP(-SUM($BD32:BH32))*(1-EXP(-BI32)),0)</f>
        <v>9.1574703797162815E-2</v>
      </c>
      <c r="BJ86" s="32">
        <f ca="1">IFERROR(EXP(-SUM($BD32:BI32))*(1-EXP(-BJ32)),0)</f>
        <v>8.0526939631973368E-2</v>
      </c>
      <c r="BK86" s="32">
        <f ca="1">IFERROR(EXP(-SUM($BD32:BJ32))*(1-EXP(-BK32)),0)</f>
        <v>6.9849681081817508E-2</v>
      </c>
      <c r="BL86" s="32">
        <f ca="1">IFERROR(EXP(-SUM($BD32:BK32))*(1-EXP(-BL32)),0)</f>
        <v>5.8533132306242228E-2</v>
      </c>
      <c r="BM86" s="32">
        <f ca="1">IFERROR(EXP(-SUM($BD32:BL32))*(1-EXP(-BM32)),0)</f>
        <v>4.7193056431048208E-2</v>
      </c>
      <c r="BN86" s="32">
        <f ca="1">IFERROR(EXP(-SUM($BD32:BM32))*(1-EXP(-BN32)),0)</f>
        <v>3.6554017434248756E-2</v>
      </c>
      <c r="BO86" s="32">
        <f ca="1">IFERROR(EXP(-SUM($BD32:BN32))*(1-EXP(-BO32)),0)</f>
        <v>2.7207231383474032E-2</v>
      </c>
      <c r="BP86" s="32">
        <f ca="1">IFERROR(EXP(-SUM($BD32:BO32))*(1-EXP(-BP32)),0)</f>
        <v>1.9320287574373596E-2</v>
      </c>
      <c r="BQ86" s="32">
        <f ca="1">IFERROR(EXP(-SUM($BD32:BP32))*(1-EXP(-BQ32)),0)</f>
        <v>1.3095378393591034E-2</v>
      </c>
      <c r="BR86" s="32">
        <f ca="1">IFERROR(EXP(-SUM($BD32:BQ32))*(1-EXP(-BR32)),0)</f>
        <v>8.4702486832710488E-3</v>
      </c>
      <c r="BS86" s="32">
        <f ca="1">IFERROR(EXP(-SUM($BD32:BR32))*(1-EXP(-BS32)),0)</f>
        <v>5.2274938109757281E-3</v>
      </c>
      <c r="BT86" s="32">
        <f ca="1">IFERROR(EXP(-SUM($BD32:BS32))*(1-EXP(-BT32)),0)</f>
        <v>3.0758142250693374E-3</v>
      </c>
      <c r="BU86" s="32">
        <f ca="1">IFERROR(EXP(-SUM($BD32:BT32))*(1-EXP(-BU32)),0)</f>
        <v>1.6858234842605894E-3</v>
      </c>
      <c r="BV86" s="32">
        <f ca="1">IFERROR(EXP(-SUM($BD32:BU32))*(1-EXP(-BV32)),0)</f>
        <v>9.2645940753959552E-4</v>
      </c>
      <c r="BW86" s="32">
        <f ca="1">IFERROR(EXP(-SUM($BD32:BV32))*(1-EXP(-BW32)),0)</f>
        <v>5.1018312520806504E-4</v>
      </c>
      <c r="BX86" s="32">
        <f ca="1">IFERROR(EXP(-SUM($BD32:BW32))*(1-EXP(-BX32)),0)</f>
        <v>2.3630740761217063E-4</v>
      </c>
      <c r="BY86" s="32">
        <f ca="1">IFERROR(EXP(-SUM($BD32:BX32))*(1-EXP(-BY32)),0)</f>
        <v>0</v>
      </c>
      <c r="BZ86" s="32">
        <f ca="1">IFERROR(EXP(-SUM($BD32:BY32))*(1-EXP(-BZ32)),0)</f>
        <v>0</v>
      </c>
      <c r="CA86" s="32">
        <f ca="1">IFERROR(EXP(-SUM($BD32:BZ32))*(1-EXP(-CA32)),0)</f>
        <v>0</v>
      </c>
      <c r="CB86" s="32">
        <f ca="1">IFERROR(EXP(-SUM($BD32:CA32))*(1-EXP(-CB32)),0)</f>
        <v>0</v>
      </c>
      <c r="CC86" s="32">
        <f ca="1">IFERROR(EXP(-SUM($BD32:CB32))*(1-EXP(-CC32)),0)</f>
        <v>0</v>
      </c>
      <c r="CD86" s="32">
        <f ca="1">IFERROR(EXP(-SUM($BD32:CC32))*(1-EXP(-CD32)),0)</f>
        <v>0</v>
      </c>
      <c r="CE86" s="32">
        <f ca="1">IFERROR(EXP(-SUM($BD32:CD32))*(1-EXP(-CE32)),0)</f>
        <v>0</v>
      </c>
      <c r="CF86" s="32">
        <f ca="1">IFERROR(EXP(-SUM($BD32:CE32))*(1-EXP(-CF32)),0)</f>
        <v>0</v>
      </c>
      <c r="CG86" s="32">
        <f ca="1">IFERROR(EXP(-SUM($BD32:CF32))*(1-EXP(-CG32)),0)</f>
        <v>0</v>
      </c>
      <c r="CH86" s="32">
        <f ca="1">IFERROR(EXP(-SUM($BD32:CG32))*(1-EXP(-CH32)),0)</f>
        <v>0</v>
      </c>
      <c r="CI86" s="32">
        <f ca="1">IFERROR(EXP(-SUM($BD32:CH32))*(1-EXP(-CI32)),0)</f>
        <v>0</v>
      </c>
      <c r="CJ86" s="32">
        <f ca="1">IFERROR(EXP(-SUM($BD32:CI32))*(1-EXP(-CJ32)),0)</f>
        <v>0</v>
      </c>
      <c r="CK86" s="32">
        <f ca="1">IFERROR(EXP(-SUM($BD32:CJ32))*(1-EXP(-CK32)),0)</f>
        <v>0</v>
      </c>
      <c r="CL86" s="32">
        <f ca="1">IFERROR(EXP(-SUM($BD32:CK32))*(1-EXP(-CL32)),0)</f>
        <v>0</v>
      </c>
      <c r="CM86" s="32">
        <f ca="1">IFERROR(EXP(-SUM($BD32:CL32))*(1-EXP(-CM32)),0)</f>
        <v>0</v>
      </c>
      <c r="CN86" s="32">
        <f ca="1">IFERROR(EXP(-SUM($BD32:CM32))*(1-EXP(-CN32)),0)</f>
        <v>0</v>
      </c>
      <c r="CO86" s="32">
        <f ca="1">IFERROR(EXP(-SUM($BD32:CN32))*(1-EXP(-CO32)),0)</f>
        <v>0</v>
      </c>
      <c r="CP86" s="32">
        <f ca="1">IFERROR(EXP(-SUM($BD32:CO32))*(1-EXP(-CP32)),0)</f>
        <v>0</v>
      </c>
      <c r="CQ86" s="32">
        <f ca="1">IFERROR(EXP(-SUM($BD32:CP32))*(1-EXP(-CQ32)),0)</f>
        <v>0</v>
      </c>
      <c r="CR86" s="32">
        <f ca="1">IFERROR(EXP(-SUM($BD32:CQ32))*(1-EXP(-CR32)),0)</f>
        <v>0</v>
      </c>
      <c r="CS86" s="32">
        <f ca="1">IFERROR(EXP(-SUM($BD32:CR32))*(1-EXP(-CS32)),0)</f>
        <v>0</v>
      </c>
      <c r="CT86" s="32">
        <f ca="1">IFERROR(EXP(-SUM($BD32:CS32))*(1-EXP(-CT32)),0)</f>
        <v>0</v>
      </c>
      <c r="CU86" s="32">
        <f ca="1">IFERROR(EXP(-SUM($BD32:CT32))*(1-EXP(-CU32)),0)</f>
        <v>0</v>
      </c>
      <c r="CV86" s="32">
        <f ca="1">IFERROR(EXP(-SUM($BD32:CU32))*(1-EXP(-CV32)),0)</f>
        <v>0</v>
      </c>
      <c r="CW86" s="32">
        <f ca="1">IFERROR(EXP(-SUM($BD32:CV32))*(1-EXP(-CW32)),0)</f>
        <v>0</v>
      </c>
      <c r="CX86" s="32">
        <f ca="1">IFERROR(EXP(-SUM($BD32:CW32))*(1-EXP(-CX32)),0)</f>
        <v>0</v>
      </c>
      <c r="CY86" s="32">
        <f ca="1">IFERROR(EXP(-SUM($BD32:CX32))*(1-EXP(-CY32)),0)</f>
        <v>0</v>
      </c>
      <c r="CZ86" s="32">
        <f ca="1">IFERROR(EXP(-SUM($BD32:CY32))*(1-EXP(-CZ32)),0)</f>
        <v>0</v>
      </c>
      <c r="DA86" s="32">
        <f ca="1">IFERROR(EXP(-SUM($BD32:CZ32))*(1-EXP(-DA32)),0)</f>
        <v>0</v>
      </c>
      <c r="DE86" s="31">
        <f t="shared" si="109"/>
        <v>89</v>
      </c>
      <c r="DG86" s="32">
        <f t="shared" ca="1" si="110"/>
        <v>0.11403014487706054</v>
      </c>
      <c r="DH86" s="32">
        <f ca="1">IFERROR(EXP(-SUM($DG32:DG32))*(1-EXP(-DH32)),0)</f>
        <v>0.114122922490225</v>
      </c>
      <c r="DI86" s="32">
        <f ca="1">IFERROR(EXP(-SUM($DG32:DH32))*(1-EXP(-DI32)),0)</f>
        <v>0.10792161716403879</v>
      </c>
      <c r="DJ86" s="32">
        <f ca="1">IFERROR(EXP(-SUM($DG32:DI32))*(1-EXP(-DJ32)),0)</f>
        <v>0.1020523922169676</v>
      </c>
      <c r="DK86" s="32">
        <f ca="1">IFERROR(EXP(-SUM($DG32:DJ32))*(1-EXP(-DK32)),0)</f>
        <v>9.6282645169654221E-2</v>
      </c>
      <c r="DL86" s="32">
        <f ca="1">IFERROR(EXP(-SUM($DG32:DK32))*(1-EXP(-DL32)),0)</f>
        <v>9.1676940879200211E-2</v>
      </c>
      <c r="DM86" s="32">
        <f ca="1">IFERROR(EXP(-SUM($DG32:DL32))*(1-EXP(-DM32)),0)</f>
        <v>8.0688705956608486E-2</v>
      </c>
      <c r="DN86" s="32">
        <f ca="1">IFERROR(EXP(-SUM($DG32:DM32))*(1-EXP(-DN32)),0)</f>
        <v>7.0057453137671533E-2</v>
      </c>
      <c r="DO86" s="32">
        <f ca="1">IFERROR(EXP(-SUM($DG32:DN32))*(1-EXP(-DO32)),0)</f>
        <v>5.8754676461066371E-2</v>
      </c>
      <c r="DP86" s="32">
        <f ca="1">IFERROR(EXP(-SUM($DG32:DO32))*(1-EXP(-DP32)),0)</f>
        <v>4.74005168728922E-2</v>
      </c>
      <c r="DQ86" s="32">
        <f ca="1">IFERROR(EXP(-SUM($DG32:DP32))*(1-EXP(-DQ32)),0)</f>
        <v>3.6730219880695324E-2</v>
      </c>
      <c r="DR86" s="32">
        <f ca="1">IFERROR(EXP(-SUM($DG32:DQ32))*(1-EXP(-DR32)),0)</f>
        <v>2.7346238749773877E-2</v>
      </c>
      <c r="DS86" s="32">
        <f ca="1">IFERROR(EXP(-SUM($DG32:DR32))*(1-EXP(-DS32)),0)</f>
        <v>1.9420304323747375E-2</v>
      </c>
      <c r="DT86" s="32">
        <f ca="1">IFERROR(EXP(-SUM($DG32:DS32))*(1-EXP(-DT32)),0)</f>
        <v>1.3157802547019251E-2</v>
      </c>
      <c r="DU86" s="32">
        <f ca="1">IFERROR(EXP(-SUM($DG32:DT32))*(1-EXP(-DU32)),0)</f>
        <v>8.5071085204467319E-3</v>
      </c>
      <c r="DV86" s="32">
        <f ca="1">IFERROR(EXP(-SUM($DG32:DU32))*(1-EXP(-DV32)),0)</f>
        <v>5.2456403238538814E-3</v>
      </c>
      <c r="DW86" s="32">
        <f ca="1">IFERROR(EXP(-SUM($DG32:DV32))*(1-EXP(-DW32)),0)</f>
        <v>3.084044664766891E-3</v>
      </c>
      <c r="DX86" s="32">
        <f ca="1">IFERROR(EXP(-SUM($DG32:DW32))*(1-EXP(-DX32)),0)</f>
        <v>1.6869533361190451E-3</v>
      </c>
      <c r="DY86" s="32">
        <f ca="1">IFERROR(EXP(-SUM($DG32:DX32))*(1-EXP(-DY32)),0)</f>
        <v>9.2610960086052078E-4</v>
      </c>
      <c r="DZ86" s="32">
        <f ca="1">IFERROR(EXP(-SUM($DG32:DY32))*(1-EXP(-DZ32)),0)</f>
        <v>5.1032016660009535E-4</v>
      </c>
      <c r="EA86" s="32">
        <f ca="1">IFERROR(EXP(-SUM($DG32:DZ32))*(1-EXP(-EA32)),0)</f>
        <v>2.3521640678790621E-4</v>
      </c>
      <c r="EB86" s="32">
        <f ca="1">IFERROR(EXP(-SUM($DG32:EA32))*(1-EXP(-EB32)),0)</f>
        <v>0</v>
      </c>
      <c r="EC86" s="32">
        <f ca="1">IFERROR(EXP(-SUM($DG32:EB32))*(1-EXP(-EC32)),0)</f>
        <v>0</v>
      </c>
      <c r="ED86" s="32">
        <f ca="1">IFERROR(EXP(-SUM($DG32:EC32))*(1-EXP(-ED32)),0)</f>
        <v>0</v>
      </c>
      <c r="EE86" s="32">
        <f ca="1">IFERROR(EXP(-SUM($DG32:ED32))*(1-EXP(-EE32)),0)</f>
        <v>0</v>
      </c>
      <c r="EF86" s="32">
        <f ca="1">IFERROR(EXP(-SUM($DG32:EE32))*(1-EXP(-EF32)),0)</f>
        <v>0</v>
      </c>
      <c r="EG86" s="32">
        <f ca="1">IFERROR(EXP(-SUM($DG32:EF32))*(1-EXP(-EG32)),0)</f>
        <v>0</v>
      </c>
      <c r="EH86" s="32">
        <f ca="1">IFERROR(EXP(-SUM($DG32:EG32))*(1-EXP(-EH32)),0)</f>
        <v>0</v>
      </c>
      <c r="EI86" s="32">
        <f ca="1">IFERROR(EXP(-SUM($DG32:EH32))*(1-EXP(-EI32)),0)</f>
        <v>0</v>
      </c>
      <c r="EJ86" s="32">
        <f ca="1">IFERROR(EXP(-SUM($DG32:EI32))*(1-EXP(-EJ32)),0)</f>
        <v>0</v>
      </c>
      <c r="EK86" s="32">
        <f ca="1">IFERROR(EXP(-SUM($DG32:EJ32))*(1-EXP(-EK32)),0)</f>
        <v>0</v>
      </c>
      <c r="EL86" s="32">
        <f ca="1">IFERROR(EXP(-SUM($DG32:EK32))*(1-EXP(-EL32)),0)</f>
        <v>0</v>
      </c>
      <c r="EM86" s="32">
        <f ca="1">IFERROR(EXP(-SUM($DG32:EL32))*(1-EXP(-EM32)),0)</f>
        <v>0</v>
      </c>
      <c r="EN86" s="32">
        <f ca="1">IFERROR(EXP(-SUM($DG32:EM32))*(1-EXP(-EN32)),0)</f>
        <v>0</v>
      </c>
      <c r="EO86" s="32">
        <f ca="1">IFERROR(EXP(-SUM($DG32:EN32))*(1-EXP(-EO32)),0)</f>
        <v>0</v>
      </c>
      <c r="EP86" s="32">
        <f ca="1">IFERROR(EXP(-SUM($DG32:EO32))*(1-EXP(-EP32)),0)</f>
        <v>0</v>
      </c>
      <c r="EQ86" s="32">
        <f ca="1">IFERROR(EXP(-SUM($DG32:EP32))*(1-EXP(-EQ32)),0)</f>
        <v>0</v>
      </c>
      <c r="ER86" s="32">
        <f ca="1">IFERROR(EXP(-SUM($DG32:EQ32))*(1-EXP(-ER32)),0)</f>
        <v>0</v>
      </c>
      <c r="ES86" s="32">
        <f ca="1">IFERROR(EXP(-SUM($DG32:ER32))*(1-EXP(-ES32)),0)</f>
        <v>0</v>
      </c>
      <c r="ET86" s="32">
        <f ca="1">IFERROR(EXP(-SUM($DG32:ES32))*(1-EXP(-ET32)),0)</f>
        <v>0</v>
      </c>
      <c r="EU86" s="32">
        <f ca="1">IFERROR(EXP(-SUM($DG32:ET32))*(1-EXP(-EU32)),0)</f>
        <v>0</v>
      </c>
      <c r="EV86" s="32">
        <f ca="1">IFERROR(EXP(-SUM($DG32:EU32))*(1-EXP(-EV32)),0)</f>
        <v>0</v>
      </c>
      <c r="EW86" s="32">
        <f ca="1">IFERROR(EXP(-SUM($DG32:EV32))*(1-EXP(-EW32)),0)</f>
        <v>0</v>
      </c>
      <c r="EX86" s="32">
        <f ca="1">IFERROR(EXP(-SUM($DG32:EW32))*(1-EXP(-EX32)),0)</f>
        <v>0</v>
      </c>
      <c r="EY86" s="32">
        <f ca="1">IFERROR(EXP(-SUM($DG32:EX32))*(1-EXP(-EY32)),0)</f>
        <v>0</v>
      </c>
      <c r="EZ86" s="32">
        <f ca="1">IFERROR(EXP(-SUM($DG32:EY32))*(1-EXP(-EZ32)),0)</f>
        <v>0</v>
      </c>
      <c r="FA86" s="32">
        <f ca="1">IFERROR(EXP(-SUM($DG32:EZ32))*(1-EXP(-FA32)),0)</f>
        <v>0</v>
      </c>
      <c r="FB86" s="32">
        <f ca="1">IFERROR(EXP(-SUM($DG32:FA32))*(1-EXP(-FB32)),0)</f>
        <v>0</v>
      </c>
      <c r="FC86" s="32">
        <f ca="1">IFERROR(EXP(-SUM($DG32:FB32))*(1-EXP(-FC32)),0)</f>
        <v>0</v>
      </c>
      <c r="FD86" s="32">
        <f ca="1">IFERROR(EXP(-SUM($DG32:FC32))*(1-EXP(-FD32)),0)</f>
        <v>0</v>
      </c>
    </row>
    <row r="87" spans="54:160" x14ac:dyDescent="0.25">
      <c r="BB87" s="31">
        <f t="shared" si="107"/>
        <v>90</v>
      </c>
      <c r="BD87" s="32">
        <f t="shared" ca="1" si="108"/>
        <v>0.12988556631060255</v>
      </c>
      <c r="BE87" s="32">
        <f ca="1">IFERROR(EXP(-SUM($BD33:BD33))*(1-EXP(-BE33)),0)</f>
        <v>0.12260860091452462</v>
      </c>
      <c r="BF87" s="32">
        <f ca="1">IFERROR(EXP(-SUM($BD33:BE33))*(1-EXP(-BF33)),0)</f>
        <v>0.1156949018843778</v>
      </c>
      <c r="BG87" s="32">
        <f ca="1">IFERROR(EXP(-SUM($BD33:BF33))*(1-EXP(-BG33)),0)</f>
        <v>0.10889115712768167</v>
      </c>
      <c r="BH87" s="32">
        <f ca="1">IFERROR(EXP(-SUM($BD33:BG33))*(1-EXP(-BH33)),0)</f>
        <v>0.10337394975558305</v>
      </c>
      <c r="BI87" s="32">
        <f ca="1">IFERROR(EXP(-SUM($BD33:BH33))*(1-EXP(-BI33)),0)</f>
        <v>9.0821654812925229E-2</v>
      </c>
      <c r="BJ87" s="32">
        <f ca="1">IFERROR(EXP(-SUM($BD33:BI33))*(1-EXP(-BJ33)),0)</f>
        <v>7.8703495754002054E-2</v>
      </c>
      <c r="BK87" s="32">
        <f ca="1">IFERROR(EXP(-SUM($BD33:BJ33))*(1-EXP(-BK33)),0)</f>
        <v>6.5899251857302055E-2</v>
      </c>
      <c r="BL87" s="32">
        <f ca="1">IFERROR(EXP(-SUM($BD33:BK33))*(1-EXP(-BL33)),0)</f>
        <v>5.3099751769254369E-2</v>
      </c>
      <c r="BM87" s="32">
        <f ca="1">IFERROR(EXP(-SUM($BD33:BL33))*(1-EXP(-BM33)),0)</f>
        <v>4.1111758361302014E-2</v>
      </c>
      <c r="BN87" s="32">
        <f ca="1">IFERROR(EXP(-SUM($BD33:BM33))*(1-EXP(-BN33)),0)</f>
        <v>3.0590769767528232E-2</v>
      </c>
      <c r="BO87" s="32">
        <f ca="1">IFERROR(EXP(-SUM($BD33:BN33))*(1-EXP(-BO33)),0)</f>
        <v>2.17215232562511E-2</v>
      </c>
      <c r="BP87" s="32">
        <f ca="1">IFERROR(EXP(-SUM($BD33:BO33))*(1-EXP(-BP33)),0)</f>
        <v>1.4728941605393274E-2</v>
      </c>
      <c r="BQ87" s="32">
        <f ca="1">IFERROR(EXP(-SUM($BD33:BP33))*(1-EXP(-BQ33)),0)</f>
        <v>9.5307834073747738E-3</v>
      </c>
      <c r="BR87" s="32">
        <f ca="1">IFERROR(EXP(-SUM($BD33:BQ33))*(1-EXP(-BR33)),0)</f>
        <v>5.8871616794157347E-3</v>
      </c>
      <c r="BS87" s="32">
        <f ca="1">IFERROR(EXP(-SUM($BD33:BR33))*(1-EXP(-BS33)),0)</f>
        <v>3.4666956467579581E-3</v>
      </c>
      <c r="BT87" s="32">
        <f ca="1">IFERROR(EXP(-SUM($BD33:BS33))*(1-EXP(-BT33)),0)</f>
        <v>1.9038638322530202E-3</v>
      </c>
      <c r="BU87" s="32">
        <f ca="1">IFERROR(EXP(-SUM($BD33:BT33))*(1-EXP(-BU33)),0)</f>
        <v>1.0473792278915433E-3</v>
      </c>
      <c r="BV87" s="32">
        <f ca="1">IFERROR(EXP(-SUM($BD33:BU33))*(1-EXP(-BV33)),0)</f>
        <v>5.7639159639026323E-4</v>
      </c>
      <c r="BW87" s="32">
        <f ca="1">IFERROR(EXP(-SUM($BD33:BV33))*(1-EXP(-BW33)),0)</f>
        <v>2.6827660073331977E-4</v>
      </c>
      <c r="BX87" s="32">
        <f ca="1">IFERROR(EXP(-SUM($BD33:BW33))*(1-EXP(-BX33)),0)</f>
        <v>0</v>
      </c>
      <c r="BY87" s="32">
        <f ca="1">IFERROR(EXP(-SUM($BD33:BX33))*(1-EXP(-BY33)),0)</f>
        <v>0</v>
      </c>
      <c r="BZ87" s="32">
        <f ca="1">IFERROR(EXP(-SUM($BD33:BY33))*(1-EXP(-BZ33)),0)</f>
        <v>0</v>
      </c>
      <c r="CA87" s="32">
        <f ca="1">IFERROR(EXP(-SUM($BD33:BZ33))*(1-EXP(-CA33)),0)</f>
        <v>0</v>
      </c>
      <c r="CB87" s="32">
        <f ca="1">IFERROR(EXP(-SUM($BD33:CA33))*(1-EXP(-CB33)),0)</f>
        <v>0</v>
      </c>
      <c r="CC87" s="32">
        <f ca="1">IFERROR(EXP(-SUM($BD33:CB33))*(1-EXP(-CC33)),0)</f>
        <v>0</v>
      </c>
      <c r="CD87" s="32">
        <f ca="1">IFERROR(EXP(-SUM($BD33:CC33))*(1-EXP(-CD33)),0)</f>
        <v>0</v>
      </c>
      <c r="CE87" s="32">
        <f ca="1">IFERROR(EXP(-SUM($BD33:CD33))*(1-EXP(-CE33)),0)</f>
        <v>0</v>
      </c>
      <c r="CF87" s="32">
        <f ca="1">IFERROR(EXP(-SUM($BD33:CE33))*(1-EXP(-CF33)),0)</f>
        <v>0</v>
      </c>
      <c r="CG87" s="32">
        <f ca="1">IFERROR(EXP(-SUM($BD33:CF33))*(1-EXP(-CG33)),0)</f>
        <v>0</v>
      </c>
      <c r="CH87" s="32">
        <f ca="1">IFERROR(EXP(-SUM($BD33:CG33))*(1-EXP(-CH33)),0)</f>
        <v>0</v>
      </c>
      <c r="CI87" s="32">
        <f ca="1">IFERROR(EXP(-SUM($BD33:CH33))*(1-EXP(-CI33)),0)</f>
        <v>0</v>
      </c>
      <c r="CJ87" s="32">
        <f ca="1">IFERROR(EXP(-SUM($BD33:CI33))*(1-EXP(-CJ33)),0)</f>
        <v>0</v>
      </c>
      <c r="CK87" s="32">
        <f ca="1">IFERROR(EXP(-SUM($BD33:CJ33))*(1-EXP(-CK33)),0)</f>
        <v>0</v>
      </c>
      <c r="CL87" s="32">
        <f ca="1">IFERROR(EXP(-SUM($BD33:CK33))*(1-EXP(-CL33)),0)</f>
        <v>0</v>
      </c>
      <c r="CM87" s="32">
        <f ca="1">IFERROR(EXP(-SUM($BD33:CL33))*(1-EXP(-CM33)),0)</f>
        <v>0</v>
      </c>
      <c r="CN87" s="32">
        <f ca="1">IFERROR(EXP(-SUM($BD33:CM33))*(1-EXP(-CN33)),0)</f>
        <v>0</v>
      </c>
      <c r="CO87" s="32">
        <f ca="1">IFERROR(EXP(-SUM($BD33:CN33))*(1-EXP(-CO33)),0)</f>
        <v>0</v>
      </c>
      <c r="CP87" s="32">
        <f ca="1">IFERROR(EXP(-SUM($BD33:CO33))*(1-EXP(-CP33)),0)</f>
        <v>0</v>
      </c>
      <c r="CQ87" s="32">
        <f ca="1">IFERROR(EXP(-SUM($BD33:CP33))*(1-EXP(-CQ33)),0)</f>
        <v>0</v>
      </c>
      <c r="CR87" s="32">
        <f ca="1">IFERROR(EXP(-SUM($BD33:CQ33))*(1-EXP(-CR33)),0)</f>
        <v>0</v>
      </c>
      <c r="CS87" s="32">
        <f ca="1">IFERROR(EXP(-SUM($BD33:CR33))*(1-EXP(-CS33)),0)</f>
        <v>0</v>
      </c>
      <c r="CT87" s="32">
        <f ca="1">IFERROR(EXP(-SUM($BD33:CS33))*(1-EXP(-CT33)),0)</f>
        <v>0</v>
      </c>
      <c r="CU87" s="32">
        <f ca="1">IFERROR(EXP(-SUM($BD33:CT33))*(1-EXP(-CU33)),0)</f>
        <v>0</v>
      </c>
      <c r="CV87" s="32">
        <f ca="1">IFERROR(EXP(-SUM($BD33:CU33))*(1-EXP(-CV33)),0)</f>
        <v>0</v>
      </c>
      <c r="CW87" s="32">
        <f ca="1">IFERROR(EXP(-SUM($BD33:CV33))*(1-EXP(-CW33)),0)</f>
        <v>0</v>
      </c>
      <c r="CX87" s="32">
        <f ca="1">IFERROR(EXP(-SUM($BD33:CW33))*(1-EXP(-CX33)),0)</f>
        <v>0</v>
      </c>
      <c r="CY87" s="32">
        <f ca="1">IFERROR(EXP(-SUM($BD33:CX33))*(1-EXP(-CY33)),0)</f>
        <v>0</v>
      </c>
      <c r="CZ87" s="32">
        <f ca="1">IFERROR(EXP(-SUM($BD33:CY33))*(1-EXP(-CZ33)),0)</f>
        <v>0</v>
      </c>
      <c r="DA87" s="32">
        <f ca="1">IFERROR(EXP(-SUM($BD33:CZ33))*(1-EXP(-DA33)),0)</f>
        <v>0</v>
      </c>
      <c r="DE87" s="31">
        <f t="shared" si="109"/>
        <v>90</v>
      </c>
      <c r="DG87" s="32">
        <f t="shared" ca="1" si="110"/>
        <v>0.12934739908020298</v>
      </c>
      <c r="DH87" s="32">
        <f ca="1">IFERROR(EXP(-SUM($DG33:DG33))*(1-EXP(-DH33)),0)</f>
        <v>0.1222098153009768</v>
      </c>
      <c r="DI87" s="32">
        <f ca="1">IFERROR(EXP(-SUM($DG33:DH33))*(1-EXP(-DI33)),0)</f>
        <v>0.11544115072859311</v>
      </c>
      <c r="DJ87" s="32">
        <f ca="1">IFERROR(EXP(-SUM($DG33:DI33))*(1-EXP(-DJ33)),0)</f>
        <v>0.10878342215528249</v>
      </c>
      <c r="DK87" s="32">
        <f ca="1">IFERROR(EXP(-SUM($DG33:DJ33))*(1-EXP(-DK33)),0)</f>
        <v>0.10342566967802852</v>
      </c>
      <c r="DL87" s="32">
        <f ca="1">IFERROR(EXP(-SUM($DG33:DK33))*(1-EXP(-DL33)),0)</f>
        <v>9.0948180154714939E-2</v>
      </c>
      <c r="DM87" s="32">
        <f ca="1">IFERROR(EXP(-SUM($DG33:DL33))*(1-EXP(-DM33)),0)</f>
        <v>7.8889144524948163E-2</v>
      </c>
      <c r="DN87" s="32">
        <f ca="1">IFERROR(EXP(-SUM($DG33:DM33))*(1-EXP(-DN33)),0)</f>
        <v>6.6108086142816547E-2</v>
      </c>
      <c r="DO87" s="32">
        <f ca="1">IFERROR(EXP(-SUM($DG33:DN33))*(1-EXP(-DO33)),0)</f>
        <v>5.3300455946278205E-2</v>
      </c>
      <c r="DP87" s="32">
        <f ca="1">IFERROR(EXP(-SUM($DG33:DO33))*(1-EXP(-DP33)),0)</f>
        <v>4.1284585980573378E-2</v>
      </c>
      <c r="DQ87" s="32">
        <f ca="1">IFERROR(EXP(-SUM($DG33:DP33))*(1-EXP(-DQ33)),0)</f>
        <v>3.0728203414708253E-2</v>
      </c>
      <c r="DR87" s="32">
        <f ca="1">IFERROR(EXP(-SUM($DG33:DQ33))*(1-EXP(-DR33)),0)</f>
        <v>2.1820585793842238E-2</v>
      </c>
      <c r="DS87" s="32">
        <f ca="1">IFERROR(EXP(-SUM($DG33:DR33))*(1-EXP(-DS33)),0)</f>
        <v>1.4790091847245484E-2</v>
      </c>
      <c r="DT87" s="32">
        <f ca="1">IFERROR(EXP(-SUM($DG33:DS33))*(1-EXP(-DT33)),0)</f>
        <v>9.5664097843785652E-3</v>
      </c>
      <c r="DU87" s="32">
        <f ca="1">IFERROR(EXP(-SUM($DG33:DT33))*(1-EXP(-DU33)),0)</f>
        <v>5.9039999663604119E-3</v>
      </c>
      <c r="DV87" s="32">
        <f ca="1">IFERROR(EXP(-SUM($DG33:DU33))*(1-EXP(-DV33)),0)</f>
        <v>3.4738648648826799E-3</v>
      </c>
      <c r="DW87" s="32">
        <f ca="1">IFERROR(EXP(-SUM($DG33:DV33))*(1-EXP(-DW33)),0)</f>
        <v>1.9039911196961005E-3</v>
      </c>
      <c r="DX87" s="32">
        <f ca="1">IFERROR(EXP(-SUM($DG33:DW33))*(1-EXP(-DX33)),0)</f>
        <v>1.0463553872533617E-3</v>
      </c>
      <c r="DY87" s="32">
        <f ca="1">IFERROR(EXP(-SUM($DG33:DX33))*(1-EXP(-DY33)),0)</f>
        <v>5.7620750267399045E-4</v>
      </c>
      <c r="DZ87" s="32">
        <f ca="1">IFERROR(EXP(-SUM($DG33:DY33))*(1-EXP(-DZ33)),0)</f>
        <v>2.6688868070272488E-4</v>
      </c>
      <c r="EA87" s="32">
        <f ca="1">IFERROR(EXP(-SUM($DG33:DZ33))*(1-EXP(-EA33)),0)</f>
        <v>0</v>
      </c>
      <c r="EB87" s="32">
        <f ca="1">IFERROR(EXP(-SUM($DG33:EA33))*(1-EXP(-EB33)),0)</f>
        <v>0</v>
      </c>
      <c r="EC87" s="32">
        <f ca="1">IFERROR(EXP(-SUM($DG33:EB33))*(1-EXP(-EC33)),0)</f>
        <v>0</v>
      </c>
      <c r="ED87" s="32">
        <f ca="1">IFERROR(EXP(-SUM($DG33:EC33))*(1-EXP(-ED33)),0)</f>
        <v>0</v>
      </c>
      <c r="EE87" s="32">
        <f ca="1">IFERROR(EXP(-SUM($DG33:ED33))*(1-EXP(-EE33)),0)</f>
        <v>0</v>
      </c>
      <c r="EF87" s="32">
        <f ca="1">IFERROR(EXP(-SUM($DG33:EE33))*(1-EXP(-EF33)),0)</f>
        <v>0</v>
      </c>
      <c r="EG87" s="32">
        <f ca="1">IFERROR(EXP(-SUM($DG33:EF33))*(1-EXP(-EG33)),0)</f>
        <v>0</v>
      </c>
      <c r="EH87" s="32">
        <f ca="1">IFERROR(EXP(-SUM($DG33:EG33))*(1-EXP(-EH33)),0)</f>
        <v>0</v>
      </c>
      <c r="EI87" s="32">
        <f ca="1">IFERROR(EXP(-SUM($DG33:EH33))*(1-EXP(-EI33)),0)</f>
        <v>0</v>
      </c>
      <c r="EJ87" s="32">
        <f ca="1">IFERROR(EXP(-SUM($DG33:EI33))*(1-EXP(-EJ33)),0)</f>
        <v>0</v>
      </c>
      <c r="EK87" s="32">
        <f ca="1">IFERROR(EXP(-SUM($DG33:EJ33))*(1-EXP(-EK33)),0)</f>
        <v>0</v>
      </c>
      <c r="EL87" s="32">
        <f ca="1">IFERROR(EXP(-SUM($DG33:EK33))*(1-EXP(-EL33)),0)</f>
        <v>0</v>
      </c>
      <c r="EM87" s="32">
        <f ca="1">IFERROR(EXP(-SUM($DG33:EL33))*(1-EXP(-EM33)),0)</f>
        <v>0</v>
      </c>
      <c r="EN87" s="32">
        <f ca="1">IFERROR(EXP(-SUM($DG33:EM33))*(1-EXP(-EN33)),0)</f>
        <v>0</v>
      </c>
      <c r="EO87" s="32">
        <f ca="1">IFERROR(EXP(-SUM($DG33:EN33))*(1-EXP(-EO33)),0)</f>
        <v>0</v>
      </c>
      <c r="EP87" s="32">
        <f ca="1">IFERROR(EXP(-SUM($DG33:EO33))*(1-EXP(-EP33)),0)</f>
        <v>0</v>
      </c>
      <c r="EQ87" s="32">
        <f ca="1">IFERROR(EXP(-SUM($DG33:EP33))*(1-EXP(-EQ33)),0)</f>
        <v>0</v>
      </c>
      <c r="ER87" s="32">
        <f ca="1">IFERROR(EXP(-SUM($DG33:EQ33))*(1-EXP(-ER33)),0)</f>
        <v>0</v>
      </c>
      <c r="ES87" s="32">
        <f ca="1">IFERROR(EXP(-SUM($DG33:ER33))*(1-EXP(-ES33)),0)</f>
        <v>0</v>
      </c>
      <c r="ET87" s="32">
        <f ca="1">IFERROR(EXP(-SUM($DG33:ES33))*(1-EXP(-ET33)),0)</f>
        <v>0</v>
      </c>
      <c r="EU87" s="32">
        <f ca="1">IFERROR(EXP(-SUM($DG33:ET33))*(1-EXP(-EU33)),0)</f>
        <v>0</v>
      </c>
      <c r="EV87" s="32">
        <f ca="1">IFERROR(EXP(-SUM($DG33:EU33))*(1-EXP(-EV33)),0)</f>
        <v>0</v>
      </c>
      <c r="EW87" s="32">
        <f ca="1">IFERROR(EXP(-SUM($DG33:EV33))*(1-EXP(-EW33)),0)</f>
        <v>0</v>
      </c>
      <c r="EX87" s="32">
        <f ca="1">IFERROR(EXP(-SUM($DG33:EW33))*(1-EXP(-EX33)),0)</f>
        <v>0</v>
      </c>
      <c r="EY87" s="32">
        <f ca="1">IFERROR(EXP(-SUM($DG33:EX33))*(1-EXP(-EY33)),0)</f>
        <v>0</v>
      </c>
      <c r="EZ87" s="32">
        <f ca="1">IFERROR(EXP(-SUM($DG33:EY33))*(1-EXP(-EZ33)),0)</f>
        <v>0</v>
      </c>
      <c r="FA87" s="32">
        <f ca="1">IFERROR(EXP(-SUM($DG33:EZ33))*(1-EXP(-FA33)),0)</f>
        <v>0</v>
      </c>
      <c r="FB87" s="32">
        <f ca="1">IFERROR(EXP(-SUM($DG33:FA33))*(1-EXP(-FB33)),0)</f>
        <v>0</v>
      </c>
      <c r="FC87" s="32">
        <f ca="1">IFERROR(EXP(-SUM($DG33:FB33))*(1-EXP(-FC33)),0)</f>
        <v>0</v>
      </c>
      <c r="FD87" s="32">
        <f ca="1">IFERROR(EXP(-SUM($DG33:FC33))*(1-EXP(-FD33)),0)</f>
        <v>0</v>
      </c>
    </row>
    <row r="88" spans="54:160" x14ac:dyDescent="0.25">
      <c r="BB88" s="31">
        <f t="shared" si="107"/>
        <v>91</v>
      </c>
      <c r="BD88" s="32">
        <f t="shared" ca="1" si="108"/>
        <v>0.14145796079117168</v>
      </c>
      <c r="BE88" s="32">
        <f ca="1">IFERROR(EXP(-SUM($BD34:BD34))*(1-EXP(-BE34)),0)</f>
        <v>0.13333934321551752</v>
      </c>
      <c r="BF88" s="32">
        <f ca="1">IFERROR(EXP(-SUM($BD34:BE34))*(1-EXP(-BF34)),0)</f>
        <v>0.12534646627845403</v>
      </c>
      <c r="BG88" s="32">
        <f ca="1">IFERROR(EXP(-SUM($BD34:BF34))*(1-EXP(-BG34)),0)</f>
        <v>0.11881815689609529</v>
      </c>
      <c r="BH88" s="32">
        <f ca="1">IFERROR(EXP(-SUM($BD34:BG34))*(1-EXP(-BH34)),0)</f>
        <v>0.10429736436242312</v>
      </c>
      <c r="BI88" s="32">
        <f ca="1">IFERROR(EXP(-SUM($BD34:BH34))*(1-EXP(-BI34)),0)</f>
        <v>9.0294035705847306E-2</v>
      </c>
      <c r="BJ88" s="32">
        <f ca="1">IFERROR(EXP(-SUM($BD34:BI34))*(1-EXP(-BJ34)),0)</f>
        <v>7.5543052461034849E-2</v>
      </c>
      <c r="BK88" s="32">
        <f ca="1">IFERROR(EXP(-SUM($BD34:BJ34))*(1-EXP(-BK34)),0)</f>
        <v>6.0833410972852955E-2</v>
      </c>
      <c r="BL88" s="32">
        <f ca="1">IFERROR(EXP(-SUM($BD34:BK34))*(1-EXP(-BL34)),0)</f>
        <v>4.7079546866023302E-2</v>
      </c>
      <c r="BM88" s="32">
        <f ca="1">IFERROR(EXP(-SUM($BD34:BL34))*(1-EXP(-BM34)),0)</f>
        <v>3.5021254659106257E-2</v>
      </c>
      <c r="BN88" s="32">
        <f ca="1">IFERROR(EXP(-SUM($BD34:BM34))*(1-EXP(-BN34)),0)</f>
        <v>2.4865777227865486E-2</v>
      </c>
      <c r="BO88" s="32">
        <f ca="1">IFERROR(EXP(-SUM($BD34:BN34))*(1-EXP(-BO34)),0)</f>
        <v>1.6867851318877282E-2</v>
      </c>
      <c r="BP88" s="32">
        <f ca="1">IFERROR(EXP(-SUM($BD34:BO34))*(1-EXP(-BP34)),0)</f>
        <v>1.0919310719453301E-2</v>
      </c>
      <c r="BQ88" s="32">
        <f ca="1">IFERROR(EXP(-SUM($BD34:BP34))*(1-EXP(-BQ34)),0)</f>
        <v>6.7507457681372481E-3</v>
      </c>
      <c r="BR88" s="32">
        <f ca="1">IFERROR(EXP(-SUM($BD34:BQ34))*(1-EXP(-BR34)),0)</f>
        <v>3.9783541414695695E-3</v>
      </c>
      <c r="BS88" s="32">
        <f ca="1">IFERROR(EXP(-SUM($BD34:BR34))*(1-EXP(-BS34)),0)</f>
        <v>2.1892248269585611E-3</v>
      </c>
      <c r="BT88" s="32">
        <f ca="1">IFERROR(EXP(-SUM($BD34:BS34))*(1-EXP(-BT34)),0)</f>
        <v>1.2056215829759579E-3</v>
      </c>
      <c r="BU88" s="32">
        <f ca="1">IFERROR(EXP(-SUM($BD34:BT34))*(1-EXP(-BU34)),0)</f>
        <v>6.6303025535302356E-4</v>
      </c>
      <c r="BV88" s="32">
        <f ca="1">IFERROR(EXP(-SUM($BD34:BU34))*(1-EXP(-BV34)),0)</f>
        <v>3.1009875553345657E-4</v>
      </c>
      <c r="BW88" s="32">
        <f ca="1">IFERROR(EXP(-SUM($BD34:BV34))*(1-EXP(-BW34)),0)</f>
        <v>0</v>
      </c>
      <c r="BX88" s="32">
        <f ca="1">IFERROR(EXP(-SUM($BD34:BW34))*(1-EXP(-BX34)),0)</f>
        <v>0</v>
      </c>
      <c r="BY88" s="32">
        <f ca="1">IFERROR(EXP(-SUM($BD34:BX34))*(1-EXP(-BY34)),0)</f>
        <v>0</v>
      </c>
      <c r="BZ88" s="32">
        <f ca="1">IFERROR(EXP(-SUM($BD34:BY34))*(1-EXP(-BZ34)),0)</f>
        <v>0</v>
      </c>
      <c r="CA88" s="32">
        <f ca="1">IFERROR(EXP(-SUM($BD34:BZ34))*(1-EXP(-CA34)),0)</f>
        <v>0</v>
      </c>
      <c r="CB88" s="32">
        <f ca="1">IFERROR(EXP(-SUM($BD34:CA34))*(1-EXP(-CB34)),0)</f>
        <v>0</v>
      </c>
      <c r="CC88" s="32">
        <f ca="1">IFERROR(EXP(-SUM($BD34:CB34))*(1-EXP(-CC34)),0)</f>
        <v>0</v>
      </c>
      <c r="CD88" s="32">
        <f ca="1">IFERROR(EXP(-SUM($BD34:CC34))*(1-EXP(-CD34)),0)</f>
        <v>0</v>
      </c>
      <c r="CE88" s="32">
        <f ca="1">IFERROR(EXP(-SUM($BD34:CD34))*(1-EXP(-CE34)),0)</f>
        <v>0</v>
      </c>
      <c r="CF88" s="32">
        <f ca="1">IFERROR(EXP(-SUM($BD34:CE34))*(1-EXP(-CF34)),0)</f>
        <v>0</v>
      </c>
      <c r="CG88" s="32">
        <f ca="1">IFERROR(EXP(-SUM($BD34:CF34))*(1-EXP(-CG34)),0)</f>
        <v>0</v>
      </c>
      <c r="CH88" s="32">
        <f ca="1">IFERROR(EXP(-SUM($BD34:CG34))*(1-EXP(-CH34)),0)</f>
        <v>0</v>
      </c>
      <c r="CI88" s="32">
        <f ca="1">IFERROR(EXP(-SUM($BD34:CH34))*(1-EXP(-CI34)),0)</f>
        <v>0</v>
      </c>
      <c r="CJ88" s="32">
        <f ca="1">IFERROR(EXP(-SUM($BD34:CI34))*(1-EXP(-CJ34)),0)</f>
        <v>0</v>
      </c>
      <c r="CK88" s="32">
        <f ca="1">IFERROR(EXP(-SUM($BD34:CJ34))*(1-EXP(-CK34)),0)</f>
        <v>0</v>
      </c>
      <c r="CL88" s="32">
        <f ca="1">IFERROR(EXP(-SUM($BD34:CK34))*(1-EXP(-CL34)),0)</f>
        <v>0</v>
      </c>
      <c r="CM88" s="32">
        <f ca="1">IFERROR(EXP(-SUM($BD34:CL34))*(1-EXP(-CM34)),0)</f>
        <v>0</v>
      </c>
      <c r="CN88" s="32">
        <f ca="1">IFERROR(EXP(-SUM($BD34:CM34))*(1-EXP(-CN34)),0)</f>
        <v>0</v>
      </c>
      <c r="CO88" s="32">
        <f ca="1">IFERROR(EXP(-SUM($BD34:CN34))*(1-EXP(-CO34)),0)</f>
        <v>0</v>
      </c>
      <c r="CP88" s="32">
        <f ca="1">IFERROR(EXP(-SUM($BD34:CO34))*(1-EXP(-CP34)),0)</f>
        <v>0</v>
      </c>
      <c r="CQ88" s="32">
        <f ca="1">IFERROR(EXP(-SUM($BD34:CP34))*(1-EXP(-CQ34)),0)</f>
        <v>0</v>
      </c>
      <c r="CR88" s="32">
        <f ca="1">IFERROR(EXP(-SUM($BD34:CQ34))*(1-EXP(-CR34)),0)</f>
        <v>0</v>
      </c>
      <c r="CS88" s="32">
        <f ca="1">IFERROR(EXP(-SUM($BD34:CR34))*(1-EXP(-CS34)),0)</f>
        <v>0</v>
      </c>
      <c r="CT88" s="32">
        <f ca="1">IFERROR(EXP(-SUM($BD34:CS34))*(1-EXP(-CT34)),0)</f>
        <v>0</v>
      </c>
      <c r="CU88" s="32">
        <f ca="1">IFERROR(EXP(-SUM($BD34:CT34))*(1-EXP(-CU34)),0)</f>
        <v>0</v>
      </c>
      <c r="CV88" s="32">
        <f ca="1">IFERROR(EXP(-SUM($BD34:CU34))*(1-EXP(-CV34)),0)</f>
        <v>0</v>
      </c>
      <c r="CW88" s="32">
        <f ca="1">IFERROR(EXP(-SUM($BD34:CV34))*(1-EXP(-CW34)),0)</f>
        <v>0</v>
      </c>
      <c r="CX88" s="32">
        <f ca="1">IFERROR(EXP(-SUM($BD34:CW34))*(1-EXP(-CX34)),0)</f>
        <v>0</v>
      </c>
      <c r="CY88" s="32">
        <f ca="1">IFERROR(EXP(-SUM($BD34:CX34))*(1-EXP(-CY34)),0)</f>
        <v>0</v>
      </c>
      <c r="CZ88" s="32">
        <f ca="1">IFERROR(EXP(-SUM($BD34:CY34))*(1-EXP(-CZ34)),0)</f>
        <v>0</v>
      </c>
      <c r="DA88" s="32">
        <f ca="1">IFERROR(EXP(-SUM($BD34:CZ34))*(1-EXP(-DA34)),0)</f>
        <v>0</v>
      </c>
      <c r="DE88" s="31">
        <f t="shared" si="109"/>
        <v>91</v>
      </c>
      <c r="DG88" s="32">
        <f t="shared" ca="1" si="110"/>
        <v>0.14091089190952544</v>
      </c>
      <c r="DH88" s="32">
        <f ca="1">IFERROR(EXP(-SUM($DG34:DG34))*(1-EXP(-DH34)),0)</f>
        <v>0.13296515654132582</v>
      </c>
      <c r="DI88" s="32">
        <f ca="1">IFERROR(EXP(-SUM($DG34:DH34))*(1-EXP(-DI34)),0)</f>
        <v>0.1251457887739767</v>
      </c>
      <c r="DJ88" s="32">
        <f ca="1">IFERROR(EXP(-SUM($DG34:DI34))*(1-EXP(-DJ34)),0)</f>
        <v>0.11880500512704308</v>
      </c>
      <c r="DK88" s="32">
        <f ca="1">IFERROR(EXP(-SUM($DG34:DJ34))*(1-EXP(-DK34)),0)</f>
        <v>0.1043789774039602</v>
      </c>
      <c r="DL88" s="32">
        <f ca="1">IFERROR(EXP(-SUM($DG34:DK34))*(1-EXP(-DL34)),0)</f>
        <v>9.0451890816578062E-2</v>
      </c>
      <c r="DM88" s="32">
        <f ca="1">IFERROR(EXP(-SUM($DG34:DL34))*(1-EXP(-DM34)),0)</f>
        <v>7.5736304681075922E-2</v>
      </c>
      <c r="DN88" s="32">
        <f ca="1">IFERROR(EXP(-SUM($DG34:DM34))*(1-EXP(-DN34)),0)</f>
        <v>6.1026170482087701E-2</v>
      </c>
      <c r="DO88" s="32">
        <f ca="1">IFERROR(EXP(-SUM($DG34:DN34))*(1-EXP(-DO34)),0)</f>
        <v>4.7248679908667712E-2</v>
      </c>
      <c r="DP88" s="32">
        <f ca="1">IFERROR(EXP(-SUM($DG34:DO34))*(1-EXP(-DP34)),0)</f>
        <v>3.5157180001967575E-2</v>
      </c>
      <c r="DQ88" s="32">
        <f ca="1">IFERROR(EXP(-SUM($DG34:DP34))*(1-EXP(-DQ34)),0)</f>
        <v>2.4963984523448297E-2</v>
      </c>
      <c r="DR88" s="32">
        <f ca="1">IFERROR(EXP(-SUM($DG34:DQ34))*(1-EXP(-DR34)),0)</f>
        <v>1.6927591400754796E-2</v>
      </c>
      <c r="DS88" s="32">
        <f ca="1">IFERROR(EXP(-SUM($DG34:DR34))*(1-EXP(-DS34)),0)</f>
        <v>1.0953482712570375E-2</v>
      </c>
      <c r="DT88" s="32">
        <f ca="1">IFERROR(EXP(-SUM($DG34:DS34))*(1-EXP(-DT34)),0)</f>
        <v>6.7659625578826588E-3</v>
      </c>
      <c r="DU88" s="32">
        <f ca="1">IFERROR(EXP(-SUM($DG34:DT34))*(1-EXP(-DU34)),0)</f>
        <v>3.9841835884260905E-3</v>
      </c>
      <c r="DV88" s="32">
        <f ca="1">IFERROR(EXP(-SUM($DG34:DU34))*(1-EXP(-DV34)),0)</f>
        <v>2.1880614302424478E-3</v>
      </c>
      <c r="DW88" s="32">
        <f ca="1">IFERROR(EXP(-SUM($DG34:DV34))*(1-EXP(-DW34)),0)</f>
        <v>1.203725840347827E-3</v>
      </c>
      <c r="DX88" s="32">
        <f ca="1">IFERROR(EXP(-SUM($DG34:DW34))*(1-EXP(-DX34)),0)</f>
        <v>6.6243194466535712E-4</v>
      </c>
      <c r="DY88" s="32">
        <f ca="1">IFERROR(EXP(-SUM($DG34:DX34))*(1-EXP(-DY34)),0)</f>
        <v>3.083233542004268E-4</v>
      </c>
      <c r="DZ88" s="32">
        <f ca="1">IFERROR(EXP(-SUM($DG34:DY34))*(1-EXP(-DZ34)),0)</f>
        <v>0</v>
      </c>
      <c r="EA88" s="32">
        <f ca="1">IFERROR(EXP(-SUM($DG34:DZ34))*(1-EXP(-EA34)),0)</f>
        <v>0</v>
      </c>
      <c r="EB88" s="32">
        <f ca="1">IFERROR(EXP(-SUM($DG34:EA34))*(1-EXP(-EB34)),0)</f>
        <v>0</v>
      </c>
      <c r="EC88" s="32">
        <f ca="1">IFERROR(EXP(-SUM($DG34:EB34))*(1-EXP(-EC34)),0)</f>
        <v>0</v>
      </c>
      <c r="ED88" s="32">
        <f ca="1">IFERROR(EXP(-SUM($DG34:EC34))*(1-EXP(-ED34)),0)</f>
        <v>0</v>
      </c>
      <c r="EE88" s="32">
        <f ca="1">IFERROR(EXP(-SUM($DG34:ED34))*(1-EXP(-EE34)),0)</f>
        <v>0</v>
      </c>
      <c r="EF88" s="32">
        <f ca="1">IFERROR(EXP(-SUM($DG34:EE34))*(1-EXP(-EF34)),0)</f>
        <v>0</v>
      </c>
      <c r="EG88" s="32">
        <f ca="1">IFERROR(EXP(-SUM($DG34:EF34))*(1-EXP(-EG34)),0)</f>
        <v>0</v>
      </c>
      <c r="EH88" s="32">
        <f ca="1">IFERROR(EXP(-SUM($DG34:EG34))*(1-EXP(-EH34)),0)</f>
        <v>0</v>
      </c>
      <c r="EI88" s="32">
        <f ca="1">IFERROR(EXP(-SUM($DG34:EH34))*(1-EXP(-EI34)),0)</f>
        <v>0</v>
      </c>
      <c r="EJ88" s="32">
        <f ca="1">IFERROR(EXP(-SUM($DG34:EI34))*(1-EXP(-EJ34)),0)</f>
        <v>0</v>
      </c>
      <c r="EK88" s="32">
        <f ca="1">IFERROR(EXP(-SUM($DG34:EJ34))*(1-EXP(-EK34)),0)</f>
        <v>0</v>
      </c>
      <c r="EL88" s="32">
        <f ca="1">IFERROR(EXP(-SUM($DG34:EK34))*(1-EXP(-EL34)),0)</f>
        <v>0</v>
      </c>
      <c r="EM88" s="32">
        <f ca="1">IFERROR(EXP(-SUM($DG34:EL34))*(1-EXP(-EM34)),0)</f>
        <v>0</v>
      </c>
      <c r="EN88" s="32">
        <f ca="1">IFERROR(EXP(-SUM($DG34:EM34))*(1-EXP(-EN34)),0)</f>
        <v>0</v>
      </c>
      <c r="EO88" s="32">
        <f ca="1">IFERROR(EXP(-SUM($DG34:EN34))*(1-EXP(-EO34)),0)</f>
        <v>0</v>
      </c>
      <c r="EP88" s="32">
        <f ca="1">IFERROR(EXP(-SUM($DG34:EO34))*(1-EXP(-EP34)),0)</f>
        <v>0</v>
      </c>
      <c r="EQ88" s="32">
        <f ca="1">IFERROR(EXP(-SUM($DG34:EP34))*(1-EXP(-EQ34)),0)</f>
        <v>0</v>
      </c>
      <c r="ER88" s="32">
        <f ca="1">IFERROR(EXP(-SUM($DG34:EQ34))*(1-EXP(-ER34)),0)</f>
        <v>0</v>
      </c>
      <c r="ES88" s="32">
        <f ca="1">IFERROR(EXP(-SUM($DG34:ER34))*(1-EXP(-ES34)),0)</f>
        <v>0</v>
      </c>
      <c r="ET88" s="32">
        <f ca="1">IFERROR(EXP(-SUM($DG34:ES34))*(1-EXP(-ET34)),0)</f>
        <v>0</v>
      </c>
      <c r="EU88" s="32">
        <f ca="1">IFERROR(EXP(-SUM($DG34:ET34))*(1-EXP(-EU34)),0)</f>
        <v>0</v>
      </c>
      <c r="EV88" s="32">
        <f ca="1">IFERROR(EXP(-SUM($DG34:EU34))*(1-EXP(-EV34)),0)</f>
        <v>0</v>
      </c>
      <c r="EW88" s="32">
        <f ca="1">IFERROR(EXP(-SUM($DG34:EV34))*(1-EXP(-EW34)),0)</f>
        <v>0</v>
      </c>
      <c r="EX88" s="32">
        <f ca="1">IFERROR(EXP(-SUM($DG34:EW34))*(1-EXP(-EX34)),0)</f>
        <v>0</v>
      </c>
      <c r="EY88" s="32">
        <f ca="1">IFERROR(EXP(-SUM($DG34:EX34))*(1-EXP(-EY34)),0)</f>
        <v>0</v>
      </c>
      <c r="EZ88" s="32">
        <f ca="1">IFERROR(EXP(-SUM($DG34:EY34))*(1-EXP(-EZ34)),0)</f>
        <v>0</v>
      </c>
      <c r="FA88" s="32">
        <f ca="1">IFERROR(EXP(-SUM($DG34:EZ34))*(1-EXP(-FA34)),0)</f>
        <v>0</v>
      </c>
      <c r="FB88" s="32">
        <f ca="1">IFERROR(EXP(-SUM($DG34:FA34))*(1-EXP(-FB34)),0)</f>
        <v>0</v>
      </c>
      <c r="FC88" s="32">
        <f ca="1">IFERROR(EXP(-SUM($DG34:FB34))*(1-EXP(-FC34)),0)</f>
        <v>0</v>
      </c>
      <c r="FD88" s="32">
        <f ca="1">IFERROR(EXP(-SUM($DG34:FC34))*(1-EXP(-FD34)),0)</f>
        <v>0</v>
      </c>
    </row>
    <row r="89" spans="54:160" x14ac:dyDescent="0.25">
      <c r="BB89" s="31">
        <f t="shared" si="107"/>
        <v>92</v>
      </c>
      <c r="BD89" s="32">
        <f t="shared" ca="1" si="108"/>
        <v>0.1558451775474855</v>
      </c>
      <c r="BE89" s="32">
        <f ca="1">IFERROR(EXP(-SUM($BD35:BD35))*(1-EXP(-BE35)),0)</f>
        <v>0.14632603762823804</v>
      </c>
      <c r="BF89" s="32">
        <f ca="1">IFERROR(EXP(-SUM($BD35:BE35))*(1-EXP(-BF35)),0)</f>
        <v>0.13849812435699493</v>
      </c>
      <c r="BG89" s="32">
        <f ca="1">IFERROR(EXP(-SUM($BD35:BF35))*(1-EXP(-BG35)),0)</f>
        <v>0.12146362241597584</v>
      </c>
      <c r="BH89" s="32">
        <f ca="1">IFERROR(EXP(-SUM($BD35:BG35))*(1-EXP(-BH35)),0)</f>
        <v>0.10505405421469277</v>
      </c>
      <c r="BI89" s="32">
        <f ca="1">IFERROR(EXP(-SUM($BD35:BH35))*(1-EXP(-BI35)),0)</f>
        <v>8.7820754845526025E-2</v>
      </c>
      <c r="BJ89" s="32">
        <f ca="1">IFERROR(EXP(-SUM($BD35:BI35))*(1-EXP(-BJ35)),0)</f>
        <v>7.0677373566064225E-2</v>
      </c>
      <c r="BK89" s="32">
        <f ca="1">IFERROR(EXP(-SUM($BD35:BJ35))*(1-EXP(-BK35)),0)</f>
        <v>5.4674780188434385E-2</v>
      </c>
      <c r="BL89" s="32">
        <f ca="1">IFERROR(EXP(-SUM($BD35:BK35))*(1-EXP(-BL35)),0)</f>
        <v>4.0659450152403506E-2</v>
      </c>
      <c r="BM89" s="32">
        <f ca="1">IFERROR(EXP(-SUM($BD35:BL35))*(1-EXP(-BM35)),0)</f>
        <v>2.8867032032468265E-2</v>
      </c>
      <c r="BN89" s="32">
        <f ca="1">IFERROR(EXP(-SUM($BD35:BM35))*(1-EXP(-BN35)),0)</f>
        <v>1.9590070057253883E-2</v>
      </c>
      <c r="BO89" s="32">
        <f ca="1">IFERROR(EXP(-SUM($BD35:BN35))*(1-EXP(-BO35)),0)</f>
        <v>1.2686718410173142E-2</v>
      </c>
      <c r="BP89" s="32">
        <f ca="1">IFERROR(EXP(-SUM($BD35:BO35))*(1-EXP(-BP35)),0)</f>
        <v>7.8502622352372518E-3</v>
      </c>
      <c r="BQ89" s="32">
        <f ca="1">IFERROR(EXP(-SUM($BD35:BP35))*(1-EXP(-BQ35)),0)</f>
        <v>4.6299526165838548E-3</v>
      </c>
      <c r="BR89" s="32">
        <f ca="1">IFERROR(EXP(-SUM($BD35:BQ35))*(1-EXP(-BR35)),0)</f>
        <v>2.5528706840141566E-3</v>
      </c>
      <c r="BS89" s="32">
        <f ca="1">IFERROR(EXP(-SUM($BD35:BR35))*(1-EXP(-BS35)),0)</f>
        <v>1.4073458744535625E-3</v>
      </c>
      <c r="BT89" s="32">
        <f ca="1">IFERROR(EXP(-SUM($BD35:BS35))*(1-EXP(-BT35)),0)</f>
        <v>7.7343977744045035E-4</v>
      </c>
      <c r="BU89" s="32">
        <f ca="1">IFERROR(EXP(-SUM($BD35:BT35))*(1-EXP(-BU35)),0)</f>
        <v>3.6348156305130504E-4</v>
      </c>
      <c r="BV89" s="32">
        <f ca="1">IFERROR(EXP(-SUM($BD35:BU35))*(1-EXP(-BV35)),0)</f>
        <v>0</v>
      </c>
      <c r="BW89" s="32">
        <f ca="1">IFERROR(EXP(-SUM($BD35:BV35))*(1-EXP(-BW35)),0)</f>
        <v>0</v>
      </c>
      <c r="BX89" s="32">
        <f ca="1">IFERROR(EXP(-SUM($BD35:BW35))*(1-EXP(-BX35)),0)</f>
        <v>0</v>
      </c>
      <c r="BY89" s="32">
        <f ca="1">IFERROR(EXP(-SUM($BD35:BX35))*(1-EXP(-BY35)),0)</f>
        <v>0</v>
      </c>
      <c r="BZ89" s="32">
        <f ca="1">IFERROR(EXP(-SUM($BD35:BY35))*(1-EXP(-BZ35)),0)</f>
        <v>0</v>
      </c>
      <c r="CA89" s="32">
        <f ca="1">IFERROR(EXP(-SUM($BD35:BZ35))*(1-EXP(-CA35)),0)</f>
        <v>0</v>
      </c>
      <c r="CB89" s="32">
        <f ca="1">IFERROR(EXP(-SUM($BD35:CA35))*(1-EXP(-CB35)),0)</f>
        <v>0</v>
      </c>
      <c r="CC89" s="32">
        <f ca="1">IFERROR(EXP(-SUM($BD35:CB35))*(1-EXP(-CC35)),0)</f>
        <v>0</v>
      </c>
      <c r="CD89" s="32">
        <f ca="1">IFERROR(EXP(-SUM($BD35:CC35))*(1-EXP(-CD35)),0)</f>
        <v>0</v>
      </c>
      <c r="CE89" s="32">
        <f ca="1">IFERROR(EXP(-SUM($BD35:CD35))*(1-EXP(-CE35)),0)</f>
        <v>0</v>
      </c>
      <c r="CF89" s="32">
        <f ca="1">IFERROR(EXP(-SUM($BD35:CE35))*(1-EXP(-CF35)),0)</f>
        <v>0</v>
      </c>
      <c r="CG89" s="32">
        <f ca="1">IFERROR(EXP(-SUM($BD35:CF35))*(1-EXP(-CG35)),0)</f>
        <v>0</v>
      </c>
      <c r="CH89" s="32">
        <f ca="1">IFERROR(EXP(-SUM($BD35:CG35))*(1-EXP(-CH35)),0)</f>
        <v>0</v>
      </c>
      <c r="CI89" s="32">
        <f ca="1">IFERROR(EXP(-SUM($BD35:CH35))*(1-EXP(-CI35)),0)</f>
        <v>0</v>
      </c>
      <c r="CJ89" s="32">
        <f ca="1">IFERROR(EXP(-SUM($BD35:CI35))*(1-EXP(-CJ35)),0)</f>
        <v>0</v>
      </c>
      <c r="CK89" s="32">
        <f ca="1">IFERROR(EXP(-SUM($BD35:CJ35))*(1-EXP(-CK35)),0)</f>
        <v>0</v>
      </c>
      <c r="CL89" s="32">
        <f ca="1">IFERROR(EXP(-SUM($BD35:CK35))*(1-EXP(-CL35)),0)</f>
        <v>0</v>
      </c>
      <c r="CM89" s="32">
        <f ca="1">IFERROR(EXP(-SUM($BD35:CL35))*(1-EXP(-CM35)),0)</f>
        <v>0</v>
      </c>
      <c r="CN89" s="32">
        <f ca="1">IFERROR(EXP(-SUM($BD35:CM35))*(1-EXP(-CN35)),0)</f>
        <v>0</v>
      </c>
      <c r="CO89" s="32">
        <f ca="1">IFERROR(EXP(-SUM($BD35:CN35))*(1-EXP(-CO35)),0)</f>
        <v>0</v>
      </c>
      <c r="CP89" s="32">
        <f ca="1">IFERROR(EXP(-SUM($BD35:CO35))*(1-EXP(-CP35)),0)</f>
        <v>0</v>
      </c>
      <c r="CQ89" s="32">
        <f ca="1">IFERROR(EXP(-SUM($BD35:CP35))*(1-EXP(-CQ35)),0)</f>
        <v>0</v>
      </c>
      <c r="CR89" s="32">
        <f ca="1">IFERROR(EXP(-SUM($BD35:CQ35))*(1-EXP(-CR35)),0)</f>
        <v>0</v>
      </c>
      <c r="CS89" s="32">
        <f ca="1">IFERROR(EXP(-SUM($BD35:CR35))*(1-EXP(-CS35)),0)</f>
        <v>0</v>
      </c>
      <c r="CT89" s="32">
        <f ca="1">IFERROR(EXP(-SUM($BD35:CS35))*(1-EXP(-CT35)),0)</f>
        <v>0</v>
      </c>
      <c r="CU89" s="32">
        <f ca="1">IFERROR(EXP(-SUM($BD35:CT35))*(1-EXP(-CU35)),0)</f>
        <v>0</v>
      </c>
      <c r="CV89" s="32">
        <f ca="1">IFERROR(EXP(-SUM($BD35:CU35))*(1-EXP(-CV35)),0)</f>
        <v>0</v>
      </c>
      <c r="CW89" s="32">
        <f ca="1">IFERROR(EXP(-SUM($BD35:CV35))*(1-EXP(-CW35)),0)</f>
        <v>0</v>
      </c>
      <c r="CX89" s="32">
        <f ca="1">IFERROR(EXP(-SUM($BD35:CW35))*(1-EXP(-CX35)),0)</f>
        <v>0</v>
      </c>
      <c r="CY89" s="32">
        <f ca="1">IFERROR(EXP(-SUM($BD35:CX35))*(1-EXP(-CY35)),0)</f>
        <v>0</v>
      </c>
      <c r="CZ89" s="32">
        <f ca="1">IFERROR(EXP(-SUM($BD35:CY35))*(1-EXP(-CZ35)),0)</f>
        <v>0</v>
      </c>
      <c r="DA89" s="32">
        <f ca="1">IFERROR(EXP(-SUM($BD35:CZ35))*(1-EXP(-DA35)),0)</f>
        <v>0</v>
      </c>
      <c r="DE89" s="31">
        <f t="shared" si="109"/>
        <v>92</v>
      </c>
      <c r="DG89" s="32">
        <f t="shared" ca="1" si="110"/>
        <v>0.15530904385112421</v>
      </c>
      <c r="DH89" s="32">
        <f ca="1">IFERROR(EXP(-SUM($DG35:DG35))*(1-EXP(-DH35)),0)</f>
        <v>0.1459992179229388</v>
      </c>
      <c r="DI89" s="32">
        <f ca="1">IFERROR(EXP(-SUM($DG35:DH35))*(1-EXP(-DI35)),0)</f>
        <v>0.13839526950315642</v>
      </c>
      <c r="DJ89" s="32">
        <f ca="1">IFERROR(EXP(-SUM($DG35:DI35))*(1-EXP(-DJ35)),0)</f>
        <v>0.12148195382317703</v>
      </c>
      <c r="DK89" s="32">
        <f ca="1">IFERROR(EXP(-SUM($DG35:DJ35))*(1-EXP(-DK35)),0)</f>
        <v>0.10517136212579167</v>
      </c>
      <c r="DL89" s="32">
        <f ca="1">IFERROR(EXP(-SUM($DG35:DK35))*(1-EXP(-DL35)),0)</f>
        <v>8.7989928286621819E-2</v>
      </c>
      <c r="DM89" s="32">
        <f ca="1">IFERROR(EXP(-SUM($DG35:DL35))*(1-EXP(-DM35)),0)</f>
        <v>7.0856647892178617E-2</v>
      </c>
      <c r="DN89" s="32">
        <f ca="1">IFERROR(EXP(-SUM($DG35:DM35))*(1-EXP(-DN35)),0)</f>
        <v>5.4836623852931511E-2</v>
      </c>
      <c r="DO89" s="32">
        <f ca="1">IFERROR(EXP(-SUM($DG35:DN35))*(1-EXP(-DO35)),0)</f>
        <v>4.0791543174029506E-2</v>
      </c>
      <c r="DP89" s="32">
        <f ca="1">IFERROR(EXP(-SUM($DG35:DO35))*(1-EXP(-DP35)),0)</f>
        <v>2.8962795171661046E-2</v>
      </c>
      <c r="DQ89" s="32">
        <f ca="1">IFERROR(EXP(-SUM($DG35:DP35))*(1-EXP(-DQ35)),0)</f>
        <v>1.9647088376035141E-2</v>
      </c>
      <c r="DR89" s="32">
        <f ca="1">IFERROR(EXP(-SUM($DG35:DQ35))*(1-EXP(-DR35)),0)</f>
        <v>1.2718434532938845E-2</v>
      </c>
      <c r="DS89" s="32">
        <f ca="1">IFERROR(EXP(-SUM($DG35:DR35))*(1-EXP(-DS35)),0)</f>
        <v>7.8630346096485344E-3</v>
      </c>
      <c r="DT89" s="32">
        <f ca="1">IFERROR(EXP(-SUM($DG35:DS35))*(1-EXP(-DT35)),0)</f>
        <v>4.6338489669483611E-3</v>
      </c>
      <c r="DU89" s="32">
        <f ca="1">IFERROR(EXP(-SUM($DG35:DT35))*(1-EXP(-DU35)),0)</f>
        <v>2.5499331738909319E-3</v>
      </c>
      <c r="DV89" s="32">
        <f ca="1">IFERROR(EXP(-SUM($DG35:DU35))*(1-EXP(-DV35)),0)</f>
        <v>1.4042662186780899E-3</v>
      </c>
      <c r="DW89" s="32">
        <f ca="1">IFERROR(EXP(-SUM($DG35:DV35))*(1-EXP(-DW35)),0)</f>
        <v>7.722746529267516E-4</v>
      </c>
      <c r="DX89" s="32">
        <f ca="1">IFERROR(EXP(-SUM($DG35:DW35))*(1-EXP(-DX35)),0)</f>
        <v>3.61192278737127E-4</v>
      </c>
      <c r="DY89" s="32">
        <f ca="1">IFERROR(EXP(-SUM($DG35:DX35))*(1-EXP(-DY35)),0)</f>
        <v>0</v>
      </c>
      <c r="DZ89" s="32">
        <f ca="1">IFERROR(EXP(-SUM($DG35:DY35))*(1-EXP(-DZ35)),0)</f>
        <v>0</v>
      </c>
      <c r="EA89" s="32">
        <f ca="1">IFERROR(EXP(-SUM($DG35:DZ35))*(1-EXP(-EA35)),0)</f>
        <v>0</v>
      </c>
      <c r="EB89" s="32">
        <f ca="1">IFERROR(EXP(-SUM($DG35:EA35))*(1-EXP(-EB35)),0)</f>
        <v>0</v>
      </c>
      <c r="EC89" s="32">
        <f ca="1">IFERROR(EXP(-SUM($DG35:EB35))*(1-EXP(-EC35)),0)</f>
        <v>0</v>
      </c>
      <c r="ED89" s="32">
        <f ca="1">IFERROR(EXP(-SUM($DG35:EC35))*(1-EXP(-ED35)),0)</f>
        <v>0</v>
      </c>
      <c r="EE89" s="32">
        <f ca="1">IFERROR(EXP(-SUM($DG35:ED35))*(1-EXP(-EE35)),0)</f>
        <v>0</v>
      </c>
      <c r="EF89" s="32">
        <f ca="1">IFERROR(EXP(-SUM($DG35:EE35))*(1-EXP(-EF35)),0)</f>
        <v>0</v>
      </c>
      <c r="EG89" s="32">
        <f ca="1">IFERROR(EXP(-SUM($DG35:EF35))*(1-EXP(-EG35)),0)</f>
        <v>0</v>
      </c>
      <c r="EH89" s="32">
        <f ca="1">IFERROR(EXP(-SUM($DG35:EG35))*(1-EXP(-EH35)),0)</f>
        <v>0</v>
      </c>
      <c r="EI89" s="32">
        <f ca="1">IFERROR(EXP(-SUM($DG35:EH35))*(1-EXP(-EI35)),0)</f>
        <v>0</v>
      </c>
      <c r="EJ89" s="32">
        <f ca="1">IFERROR(EXP(-SUM($DG35:EI35))*(1-EXP(-EJ35)),0)</f>
        <v>0</v>
      </c>
      <c r="EK89" s="32">
        <f ca="1">IFERROR(EXP(-SUM($DG35:EJ35))*(1-EXP(-EK35)),0)</f>
        <v>0</v>
      </c>
      <c r="EL89" s="32">
        <f ca="1">IFERROR(EXP(-SUM($DG35:EK35))*(1-EXP(-EL35)),0)</f>
        <v>0</v>
      </c>
      <c r="EM89" s="32">
        <f ca="1">IFERROR(EXP(-SUM($DG35:EL35))*(1-EXP(-EM35)),0)</f>
        <v>0</v>
      </c>
      <c r="EN89" s="32">
        <f ca="1">IFERROR(EXP(-SUM($DG35:EM35))*(1-EXP(-EN35)),0)</f>
        <v>0</v>
      </c>
      <c r="EO89" s="32">
        <f ca="1">IFERROR(EXP(-SUM($DG35:EN35))*(1-EXP(-EO35)),0)</f>
        <v>0</v>
      </c>
      <c r="EP89" s="32">
        <f ca="1">IFERROR(EXP(-SUM($DG35:EO35))*(1-EXP(-EP35)),0)</f>
        <v>0</v>
      </c>
      <c r="EQ89" s="32">
        <f ca="1">IFERROR(EXP(-SUM($DG35:EP35))*(1-EXP(-EQ35)),0)</f>
        <v>0</v>
      </c>
      <c r="ER89" s="32">
        <f ca="1">IFERROR(EXP(-SUM($DG35:EQ35))*(1-EXP(-ER35)),0)</f>
        <v>0</v>
      </c>
      <c r="ES89" s="32">
        <f ca="1">IFERROR(EXP(-SUM($DG35:ER35))*(1-EXP(-ES35)),0)</f>
        <v>0</v>
      </c>
      <c r="ET89" s="32">
        <f ca="1">IFERROR(EXP(-SUM($DG35:ES35))*(1-EXP(-ET35)),0)</f>
        <v>0</v>
      </c>
      <c r="EU89" s="32">
        <f ca="1">IFERROR(EXP(-SUM($DG35:ET35))*(1-EXP(-EU35)),0)</f>
        <v>0</v>
      </c>
      <c r="EV89" s="32">
        <f ca="1">IFERROR(EXP(-SUM($DG35:EU35))*(1-EXP(-EV35)),0)</f>
        <v>0</v>
      </c>
      <c r="EW89" s="32">
        <f ca="1">IFERROR(EXP(-SUM($DG35:EV35))*(1-EXP(-EW35)),0)</f>
        <v>0</v>
      </c>
      <c r="EX89" s="32">
        <f ca="1">IFERROR(EXP(-SUM($DG35:EW35))*(1-EXP(-EX35)),0)</f>
        <v>0</v>
      </c>
      <c r="EY89" s="32">
        <f ca="1">IFERROR(EXP(-SUM($DG35:EX35))*(1-EXP(-EY35)),0)</f>
        <v>0</v>
      </c>
      <c r="EZ89" s="32">
        <f ca="1">IFERROR(EXP(-SUM($DG35:EY35))*(1-EXP(-EZ35)),0)</f>
        <v>0</v>
      </c>
      <c r="FA89" s="32">
        <f ca="1">IFERROR(EXP(-SUM($DG35:EZ35))*(1-EXP(-FA35)),0)</f>
        <v>0</v>
      </c>
      <c r="FB89" s="32">
        <f ca="1">IFERROR(EXP(-SUM($DG35:FA35))*(1-EXP(-FB35)),0)</f>
        <v>0</v>
      </c>
      <c r="FC89" s="32">
        <f ca="1">IFERROR(EXP(-SUM($DG35:FB35))*(1-EXP(-FC35)),0)</f>
        <v>0</v>
      </c>
      <c r="FD89" s="32">
        <f ca="1">IFERROR(EXP(-SUM($DG35:FC35))*(1-EXP(-FD35)),0)</f>
        <v>0</v>
      </c>
    </row>
    <row r="90" spans="54:160" x14ac:dyDescent="0.25">
      <c r="BB90" s="31">
        <f t="shared" si="107"/>
        <v>93</v>
      </c>
      <c r="BD90" s="32">
        <f t="shared" ca="1" si="108"/>
        <v>0.17383849008216223</v>
      </c>
      <c r="BE90" s="32">
        <f ca="1">IFERROR(EXP(-SUM($BD36:BD36))*(1-EXP(-BE36)),0)</f>
        <v>0.16429302499731516</v>
      </c>
      <c r="BF90" s="32">
        <f ca="1">IFERROR(EXP(-SUM($BD36:BE36))*(1-EXP(-BF36)),0)</f>
        <v>0.14395702713110145</v>
      </c>
      <c r="BG90" s="32">
        <f ca="1">IFERROR(EXP(-SUM($BD36:BF36))*(1-EXP(-BG36)),0)</f>
        <v>0.12438844943968214</v>
      </c>
      <c r="BH90" s="32">
        <f ca="1">IFERROR(EXP(-SUM($BD36:BG36))*(1-EXP(-BH36)),0)</f>
        <v>0.10389943017023721</v>
      </c>
      <c r="BI90" s="32">
        <f ca="1">IFERROR(EXP(-SUM($BD36:BH36))*(1-EXP(-BI36)),0)</f>
        <v>8.3566452348900769E-2</v>
      </c>
      <c r="BJ90" s="32">
        <f ca="1">IFERROR(EXP(-SUM($BD36:BI36))*(1-EXP(-BJ36)),0)</f>
        <v>6.4618242110313528E-2</v>
      </c>
      <c r="BK90" s="32">
        <f ca="1">IFERROR(EXP(-SUM($BD36:BJ36))*(1-EXP(-BK36)),0)</f>
        <v>4.8040174814245988E-2</v>
      </c>
      <c r="BL90" s="32">
        <f ca="1">IFERROR(EXP(-SUM($BD36:BK36))*(1-EXP(-BL36)),0)</f>
        <v>3.4104786662528572E-2</v>
      </c>
      <c r="BM90" s="32">
        <f ca="1">IFERROR(EXP(-SUM($BD36:BL36))*(1-EXP(-BM36)),0)</f>
        <v>2.3153944499455372E-2</v>
      </c>
      <c r="BN90" s="32">
        <f ca="1">IFERROR(EXP(-SUM($BD36:BM36))*(1-EXP(-BN36)),0)</f>
        <v>1.500084080915033E-2</v>
      </c>
      <c r="BO90" s="32">
        <f ca="1">IFERROR(EXP(-SUM($BD36:BN36))*(1-EXP(-BO36)),0)</f>
        <v>9.2902622414155079E-3</v>
      </c>
      <c r="BP90" s="32">
        <f ca="1">IFERROR(EXP(-SUM($BD36:BO36))*(1-EXP(-BP36)),0)</f>
        <v>5.483524799653256E-3</v>
      </c>
      <c r="BQ90" s="32">
        <f ca="1">IFERROR(EXP(-SUM($BD36:BP36))*(1-EXP(-BQ36)),0)</f>
        <v>3.0295353162431405E-3</v>
      </c>
      <c r="BR90" s="32">
        <f ca="1">IFERROR(EXP(-SUM($BD36:BQ36))*(1-EXP(-BR36)),0)</f>
        <v>1.6718535473630291E-3</v>
      </c>
      <c r="BS90" s="32">
        <f ca="1">IFERROR(EXP(-SUM($BD36:BR36))*(1-EXP(-BS36)),0)</f>
        <v>9.1816749726160256E-4</v>
      </c>
      <c r="BT90" s="32">
        <f ca="1">IFERROR(EXP(-SUM($BD36:BS36))*(1-EXP(-BT36)),0)</f>
        <v>4.3356554162135759E-4</v>
      </c>
      <c r="BU90" s="32">
        <f ca="1">IFERROR(EXP(-SUM($BD36:BT36))*(1-EXP(-BU36)),0)</f>
        <v>0</v>
      </c>
      <c r="BV90" s="32">
        <f ca="1">IFERROR(EXP(-SUM($BD36:BU36))*(1-EXP(-BV36)),0)</f>
        <v>0</v>
      </c>
      <c r="BW90" s="32">
        <f ca="1">IFERROR(EXP(-SUM($BD36:BV36))*(1-EXP(-BW36)),0)</f>
        <v>0</v>
      </c>
      <c r="BX90" s="32">
        <f ca="1">IFERROR(EXP(-SUM($BD36:BW36))*(1-EXP(-BX36)),0)</f>
        <v>0</v>
      </c>
      <c r="BY90" s="32">
        <f ca="1">IFERROR(EXP(-SUM($BD36:BX36))*(1-EXP(-BY36)),0)</f>
        <v>0</v>
      </c>
      <c r="BZ90" s="32">
        <f ca="1">IFERROR(EXP(-SUM($BD36:BY36))*(1-EXP(-BZ36)),0)</f>
        <v>0</v>
      </c>
      <c r="CA90" s="32">
        <f ca="1">IFERROR(EXP(-SUM($BD36:BZ36))*(1-EXP(-CA36)),0)</f>
        <v>0</v>
      </c>
      <c r="CB90" s="32">
        <f ca="1">IFERROR(EXP(-SUM($BD36:CA36))*(1-EXP(-CB36)),0)</f>
        <v>0</v>
      </c>
      <c r="CC90" s="32">
        <f ca="1">IFERROR(EXP(-SUM($BD36:CB36))*(1-EXP(-CC36)),0)</f>
        <v>0</v>
      </c>
      <c r="CD90" s="32">
        <f ca="1">IFERROR(EXP(-SUM($BD36:CC36))*(1-EXP(-CD36)),0)</f>
        <v>0</v>
      </c>
      <c r="CE90" s="32">
        <f ca="1">IFERROR(EXP(-SUM($BD36:CD36))*(1-EXP(-CE36)),0)</f>
        <v>0</v>
      </c>
      <c r="CF90" s="32">
        <f ca="1">IFERROR(EXP(-SUM($BD36:CE36))*(1-EXP(-CF36)),0)</f>
        <v>0</v>
      </c>
      <c r="CG90" s="32">
        <f ca="1">IFERROR(EXP(-SUM($BD36:CF36))*(1-EXP(-CG36)),0)</f>
        <v>0</v>
      </c>
      <c r="CH90" s="32">
        <f ca="1">IFERROR(EXP(-SUM($BD36:CG36))*(1-EXP(-CH36)),0)</f>
        <v>0</v>
      </c>
      <c r="CI90" s="32">
        <f ca="1">IFERROR(EXP(-SUM($BD36:CH36))*(1-EXP(-CI36)),0)</f>
        <v>0</v>
      </c>
      <c r="CJ90" s="32">
        <f ca="1">IFERROR(EXP(-SUM($BD36:CI36))*(1-EXP(-CJ36)),0)</f>
        <v>0</v>
      </c>
      <c r="CK90" s="32">
        <f ca="1">IFERROR(EXP(-SUM($BD36:CJ36))*(1-EXP(-CK36)),0)</f>
        <v>0</v>
      </c>
      <c r="CL90" s="32">
        <f ca="1">IFERROR(EXP(-SUM($BD36:CK36))*(1-EXP(-CL36)),0)</f>
        <v>0</v>
      </c>
      <c r="CM90" s="32">
        <f ca="1">IFERROR(EXP(-SUM($BD36:CL36))*(1-EXP(-CM36)),0)</f>
        <v>0</v>
      </c>
      <c r="CN90" s="32">
        <f ca="1">IFERROR(EXP(-SUM($BD36:CM36))*(1-EXP(-CN36)),0)</f>
        <v>0</v>
      </c>
      <c r="CO90" s="32">
        <f ca="1">IFERROR(EXP(-SUM($BD36:CN36))*(1-EXP(-CO36)),0)</f>
        <v>0</v>
      </c>
      <c r="CP90" s="32">
        <f ca="1">IFERROR(EXP(-SUM($BD36:CO36))*(1-EXP(-CP36)),0)</f>
        <v>0</v>
      </c>
      <c r="CQ90" s="32">
        <f ca="1">IFERROR(EXP(-SUM($BD36:CP36))*(1-EXP(-CQ36)),0)</f>
        <v>0</v>
      </c>
      <c r="CR90" s="32">
        <f ca="1">IFERROR(EXP(-SUM($BD36:CQ36))*(1-EXP(-CR36)),0)</f>
        <v>0</v>
      </c>
      <c r="CS90" s="32">
        <f ca="1">IFERROR(EXP(-SUM($BD36:CR36))*(1-EXP(-CS36)),0)</f>
        <v>0</v>
      </c>
      <c r="CT90" s="32">
        <f ca="1">IFERROR(EXP(-SUM($BD36:CS36))*(1-EXP(-CT36)),0)</f>
        <v>0</v>
      </c>
      <c r="CU90" s="32">
        <f ca="1">IFERROR(EXP(-SUM($BD36:CT36))*(1-EXP(-CU36)),0)</f>
        <v>0</v>
      </c>
      <c r="CV90" s="32">
        <f ca="1">IFERROR(EXP(-SUM($BD36:CU36))*(1-EXP(-CV36)),0)</f>
        <v>0</v>
      </c>
      <c r="CW90" s="32">
        <f ca="1">IFERROR(EXP(-SUM($BD36:CV36))*(1-EXP(-CW36)),0)</f>
        <v>0</v>
      </c>
      <c r="CX90" s="32">
        <f ca="1">IFERROR(EXP(-SUM($BD36:CW36))*(1-EXP(-CX36)),0)</f>
        <v>0</v>
      </c>
      <c r="CY90" s="32">
        <f ca="1">IFERROR(EXP(-SUM($BD36:CX36))*(1-EXP(-CY36)),0)</f>
        <v>0</v>
      </c>
      <c r="CZ90" s="32">
        <f ca="1">IFERROR(EXP(-SUM($BD36:CY36))*(1-EXP(-CZ36)),0)</f>
        <v>0</v>
      </c>
      <c r="DA90" s="32">
        <f ca="1">IFERROR(EXP(-SUM($BD36:CZ36))*(1-EXP(-DA36)),0)</f>
        <v>0</v>
      </c>
      <c r="DE90" s="31">
        <f t="shared" si="109"/>
        <v>93</v>
      </c>
      <c r="DG90" s="32">
        <f t="shared" ca="1" si="110"/>
        <v>0.17334028514238475</v>
      </c>
      <c r="DH90" s="32">
        <f ca="1">IFERROR(EXP(-SUM($DG36:DG36))*(1-EXP(-DH36)),0)</f>
        <v>0.16406720742839298</v>
      </c>
      <c r="DI90" s="32">
        <f ca="1">IFERROR(EXP(-SUM($DG36:DH36))*(1-EXP(-DI36)),0)</f>
        <v>0.14388784993621048</v>
      </c>
      <c r="DJ90" s="32">
        <f ca="1">IFERROR(EXP(-SUM($DG36:DI36))*(1-EXP(-DJ36)),0)</f>
        <v>0.12444879946249703</v>
      </c>
      <c r="DK90" s="32">
        <f ca="1">IFERROR(EXP(-SUM($DG36:DJ36))*(1-EXP(-DK36)),0)</f>
        <v>0.10403394319347872</v>
      </c>
      <c r="DL90" s="32">
        <f ca="1">IFERROR(EXP(-SUM($DG36:DK36))*(1-EXP(-DL36)),0)</f>
        <v>8.3725605405802137E-2</v>
      </c>
      <c r="DM90" s="32">
        <f ca="1">IFERROR(EXP(-SUM($DG36:DL36))*(1-EXP(-DM36)),0)</f>
        <v>6.4768664152848487E-2</v>
      </c>
      <c r="DN90" s="32">
        <f ca="1">IFERROR(EXP(-SUM($DG36:DM36))*(1-EXP(-DN36)),0)</f>
        <v>4.8165868476917548E-2</v>
      </c>
      <c r="DO90" s="32">
        <f ca="1">IFERROR(EXP(-SUM($DG36:DN36))*(1-EXP(-DO36)),0)</f>
        <v>3.4196371642587028E-2</v>
      </c>
      <c r="DP90" s="32">
        <f ca="1">IFERROR(EXP(-SUM($DG36:DO36))*(1-EXP(-DP36)),0)</f>
        <v>2.3206726463208548E-2</v>
      </c>
      <c r="DQ90" s="32">
        <f ca="1">IFERROR(EXP(-SUM($DG36:DP36))*(1-EXP(-DQ36)),0)</f>
        <v>1.5028899998834978E-2</v>
      </c>
      <c r="DR90" s="32">
        <f ca="1">IFERROR(EXP(-SUM($DG36:DQ36))*(1-EXP(-DR36)),0)</f>
        <v>9.299552672612784E-3</v>
      </c>
      <c r="DS90" s="32">
        <f ca="1">IFERROR(EXP(-SUM($DG36:DR36))*(1-EXP(-DS36)),0)</f>
        <v>5.4847197379415532E-3</v>
      </c>
      <c r="DT90" s="32">
        <f ca="1">IFERROR(EXP(-SUM($DG36:DS36))*(1-EXP(-DT36)),0)</f>
        <v>3.0241735474510782E-3</v>
      </c>
      <c r="DU90" s="32">
        <f ca="1">IFERROR(EXP(-SUM($DG36:DT36))*(1-EXP(-DU36)),0)</f>
        <v>1.6671655921656813E-3</v>
      </c>
      <c r="DV90" s="32">
        <f ca="1">IFERROR(EXP(-SUM($DG36:DU36))*(1-EXP(-DV36)),0)</f>
        <v>9.1622976836569232E-4</v>
      </c>
      <c r="DW90" s="32">
        <f ca="1">IFERROR(EXP(-SUM($DG36:DV36))*(1-EXP(-DW36)),0)</f>
        <v>4.305863727642819E-4</v>
      </c>
      <c r="DX90" s="32">
        <f ca="1">IFERROR(EXP(-SUM($DG36:DW36))*(1-EXP(-DX36)),0)</f>
        <v>0</v>
      </c>
      <c r="DY90" s="32">
        <f ca="1">IFERROR(EXP(-SUM($DG36:DX36))*(1-EXP(-DY36)),0)</f>
        <v>0</v>
      </c>
      <c r="DZ90" s="32">
        <f ca="1">IFERROR(EXP(-SUM($DG36:DY36))*(1-EXP(-DZ36)),0)</f>
        <v>0</v>
      </c>
      <c r="EA90" s="32">
        <f ca="1">IFERROR(EXP(-SUM($DG36:DZ36))*(1-EXP(-EA36)),0)</f>
        <v>0</v>
      </c>
      <c r="EB90" s="32">
        <f ca="1">IFERROR(EXP(-SUM($DG36:EA36))*(1-EXP(-EB36)),0)</f>
        <v>0</v>
      </c>
      <c r="EC90" s="32">
        <f ca="1">IFERROR(EXP(-SUM($DG36:EB36))*(1-EXP(-EC36)),0)</f>
        <v>0</v>
      </c>
      <c r="ED90" s="32">
        <f ca="1">IFERROR(EXP(-SUM($DG36:EC36))*(1-EXP(-ED36)),0)</f>
        <v>0</v>
      </c>
      <c r="EE90" s="32">
        <f ca="1">IFERROR(EXP(-SUM($DG36:ED36))*(1-EXP(-EE36)),0)</f>
        <v>0</v>
      </c>
      <c r="EF90" s="32">
        <f ca="1">IFERROR(EXP(-SUM($DG36:EE36))*(1-EXP(-EF36)),0)</f>
        <v>0</v>
      </c>
      <c r="EG90" s="32">
        <f ca="1">IFERROR(EXP(-SUM($DG36:EF36))*(1-EXP(-EG36)),0)</f>
        <v>0</v>
      </c>
      <c r="EH90" s="32">
        <f ca="1">IFERROR(EXP(-SUM($DG36:EG36))*(1-EXP(-EH36)),0)</f>
        <v>0</v>
      </c>
      <c r="EI90" s="32">
        <f ca="1">IFERROR(EXP(-SUM($DG36:EH36))*(1-EXP(-EI36)),0)</f>
        <v>0</v>
      </c>
      <c r="EJ90" s="32">
        <f ca="1">IFERROR(EXP(-SUM($DG36:EI36))*(1-EXP(-EJ36)),0)</f>
        <v>0</v>
      </c>
      <c r="EK90" s="32">
        <f ca="1">IFERROR(EXP(-SUM($DG36:EJ36))*(1-EXP(-EK36)),0)</f>
        <v>0</v>
      </c>
      <c r="EL90" s="32">
        <f ca="1">IFERROR(EXP(-SUM($DG36:EK36))*(1-EXP(-EL36)),0)</f>
        <v>0</v>
      </c>
      <c r="EM90" s="32">
        <f ca="1">IFERROR(EXP(-SUM($DG36:EL36))*(1-EXP(-EM36)),0)</f>
        <v>0</v>
      </c>
      <c r="EN90" s="32">
        <f ca="1">IFERROR(EXP(-SUM($DG36:EM36))*(1-EXP(-EN36)),0)</f>
        <v>0</v>
      </c>
      <c r="EO90" s="32">
        <f ca="1">IFERROR(EXP(-SUM($DG36:EN36))*(1-EXP(-EO36)),0)</f>
        <v>0</v>
      </c>
      <c r="EP90" s="32">
        <f ca="1">IFERROR(EXP(-SUM($DG36:EO36))*(1-EXP(-EP36)),0)</f>
        <v>0</v>
      </c>
      <c r="EQ90" s="32">
        <f ca="1">IFERROR(EXP(-SUM($DG36:EP36))*(1-EXP(-EQ36)),0)</f>
        <v>0</v>
      </c>
      <c r="ER90" s="32">
        <f ca="1">IFERROR(EXP(-SUM($DG36:EQ36))*(1-EXP(-ER36)),0)</f>
        <v>0</v>
      </c>
      <c r="ES90" s="32">
        <f ca="1">IFERROR(EXP(-SUM($DG36:ER36))*(1-EXP(-ES36)),0)</f>
        <v>0</v>
      </c>
      <c r="ET90" s="32">
        <f ca="1">IFERROR(EXP(-SUM($DG36:ES36))*(1-EXP(-ET36)),0)</f>
        <v>0</v>
      </c>
      <c r="EU90" s="32">
        <f ca="1">IFERROR(EXP(-SUM($DG36:ET36))*(1-EXP(-EU36)),0)</f>
        <v>0</v>
      </c>
      <c r="EV90" s="32">
        <f ca="1">IFERROR(EXP(-SUM($DG36:EU36))*(1-EXP(-EV36)),0)</f>
        <v>0</v>
      </c>
      <c r="EW90" s="32">
        <f ca="1">IFERROR(EXP(-SUM($DG36:EV36))*(1-EXP(-EW36)),0)</f>
        <v>0</v>
      </c>
      <c r="EX90" s="32">
        <f ca="1">IFERROR(EXP(-SUM($DG36:EW36))*(1-EXP(-EX36)),0)</f>
        <v>0</v>
      </c>
      <c r="EY90" s="32">
        <f ca="1">IFERROR(EXP(-SUM($DG36:EX36))*(1-EXP(-EY36)),0)</f>
        <v>0</v>
      </c>
      <c r="EZ90" s="32">
        <f ca="1">IFERROR(EXP(-SUM($DG36:EY36))*(1-EXP(-EZ36)),0)</f>
        <v>0</v>
      </c>
      <c r="FA90" s="32">
        <f ca="1">IFERROR(EXP(-SUM($DG36:EZ36))*(1-EXP(-FA36)),0)</f>
        <v>0</v>
      </c>
      <c r="FB90" s="32">
        <f ca="1">IFERROR(EXP(-SUM($DG36:FA36))*(1-EXP(-FB36)),0)</f>
        <v>0</v>
      </c>
      <c r="FC90" s="32">
        <f ca="1">IFERROR(EXP(-SUM($DG36:FB36))*(1-EXP(-FC36)),0)</f>
        <v>0</v>
      </c>
      <c r="FD90" s="32">
        <f ca="1">IFERROR(EXP(-SUM($DG36:FC36))*(1-EXP(-FD36)),0)</f>
        <v>0</v>
      </c>
    </row>
    <row r="91" spans="54:160" x14ac:dyDescent="0.25">
      <c r="BB91" s="31">
        <f t="shared" si="107"/>
        <v>94</v>
      </c>
      <c r="BD91" s="32">
        <f t="shared" ca="1" si="108"/>
        <v>0.19925677902189687</v>
      </c>
      <c r="BE91" s="32">
        <f ca="1">IFERROR(EXP(-SUM($BD37:BD37))*(1-EXP(-BE37)),0)</f>
        <v>0.17443669367388193</v>
      </c>
      <c r="BF91" s="32">
        <f ca="1">IFERROR(EXP(-SUM($BD37:BE37))*(1-EXP(-BF37)),0)</f>
        <v>0.15057933190073511</v>
      </c>
      <c r="BG91" s="32">
        <f ca="1">IFERROR(EXP(-SUM($BD37:BF37))*(1-EXP(-BG37)),0)</f>
        <v>0.1256744866912945</v>
      </c>
      <c r="BH91" s="32">
        <f ca="1">IFERROR(EXP(-SUM($BD37:BG37))*(1-EXP(-BH37)),0)</f>
        <v>0.10101862389927292</v>
      </c>
      <c r="BI91" s="32">
        <f ca="1">IFERROR(EXP(-SUM($BD37:BH37))*(1-EXP(-BI37)),0)</f>
        <v>7.8080241021638741E-2</v>
      </c>
      <c r="BJ91" s="32">
        <f ca="1">IFERROR(EXP(-SUM($BD37:BI37))*(1-EXP(-BJ37)),0)</f>
        <v>5.8031730985772287E-2</v>
      </c>
      <c r="BK91" s="32">
        <f ca="1">IFERROR(EXP(-SUM($BD37:BJ37))*(1-EXP(-BK37)),0)</f>
        <v>4.1195164224258576E-2</v>
      </c>
      <c r="BL91" s="32">
        <f ca="1">IFERROR(EXP(-SUM($BD37:BK37))*(1-EXP(-BL37)),0)</f>
        <v>2.7978946123510873E-2</v>
      </c>
      <c r="BM91" s="32">
        <f ca="1">IFERROR(EXP(-SUM($BD37:BL37))*(1-EXP(-BM37)),0)</f>
        <v>1.8134213383649036E-2</v>
      </c>
      <c r="BN91" s="32">
        <f ca="1">IFERROR(EXP(-SUM($BD37:BM37))*(1-EXP(-BN37)),0)</f>
        <v>1.1240555460057131E-2</v>
      </c>
      <c r="BO91" s="32">
        <f ca="1">IFERROR(EXP(-SUM($BD37:BN37))*(1-EXP(-BO37)),0)</f>
        <v>6.6398433389207902E-3</v>
      </c>
      <c r="BP91" s="32">
        <f ca="1">IFERROR(EXP(-SUM($BD37:BO37))*(1-EXP(-BP37)),0)</f>
        <v>3.6756705143807691E-3</v>
      </c>
      <c r="BQ91" s="32">
        <f ca="1">IFERROR(EXP(-SUM($BD37:BP37))*(1-EXP(-BQ37)),0)</f>
        <v>2.0305223582778704E-3</v>
      </c>
      <c r="BR91" s="32">
        <f ca="1">IFERROR(EXP(-SUM($BD37:BQ37))*(1-EXP(-BR37)),0)</f>
        <v>1.1143566288512512E-3</v>
      </c>
      <c r="BS91" s="32">
        <f ca="1">IFERROR(EXP(-SUM($BD37:BR37))*(1-EXP(-BS37)),0)</f>
        <v>5.2871523995579723E-4</v>
      </c>
      <c r="BT91" s="32">
        <f ca="1">IFERROR(EXP(-SUM($BD37:BS37))*(1-EXP(-BT37)),0)</f>
        <v>0</v>
      </c>
      <c r="BU91" s="32">
        <f ca="1">IFERROR(EXP(-SUM($BD37:BT37))*(1-EXP(-BU37)),0)</f>
        <v>0</v>
      </c>
      <c r="BV91" s="32">
        <f ca="1">IFERROR(EXP(-SUM($BD37:BU37))*(1-EXP(-BV37)),0)</f>
        <v>0</v>
      </c>
      <c r="BW91" s="32">
        <f ca="1">IFERROR(EXP(-SUM($BD37:BV37))*(1-EXP(-BW37)),0)</f>
        <v>0</v>
      </c>
      <c r="BX91" s="32">
        <f ca="1">IFERROR(EXP(-SUM($BD37:BW37))*(1-EXP(-BX37)),0)</f>
        <v>0</v>
      </c>
      <c r="BY91" s="32">
        <f ca="1">IFERROR(EXP(-SUM($BD37:BX37))*(1-EXP(-BY37)),0)</f>
        <v>0</v>
      </c>
      <c r="BZ91" s="32">
        <f ca="1">IFERROR(EXP(-SUM($BD37:BY37))*(1-EXP(-BZ37)),0)</f>
        <v>0</v>
      </c>
      <c r="CA91" s="32">
        <f ca="1">IFERROR(EXP(-SUM($BD37:BZ37))*(1-EXP(-CA37)),0)</f>
        <v>0</v>
      </c>
      <c r="CB91" s="32">
        <f ca="1">IFERROR(EXP(-SUM($BD37:CA37))*(1-EXP(-CB37)),0)</f>
        <v>0</v>
      </c>
      <c r="CC91" s="32">
        <f ca="1">IFERROR(EXP(-SUM($BD37:CB37))*(1-EXP(-CC37)),0)</f>
        <v>0</v>
      </c>
      <c r="CD91" s="32">
        <f ca="1">IFERROR(EXP(-SUM($BD37:CC37))*(1-EXP(-CD37)),0)</f>
        <v>0</v>
      </c>
      <c r="CE91" s="32">
        <f ca="1">IFERROR(EXP(-SUM($BD37:CD37))*(1-EXP(-CE37)),0)</f>
        <v>0</v>
      </c>
      <c r="CF91" s="32">
        <f ca="1">IFERROR(EXP(-SUM($BD37:CE37))*(1-EXP(-CF37)),0)</f>
        <v>0</v>
      </c>
      <c r="CG91" s="32">
        <f ca="1">IFERROR(EXP(-SUM($BD37:CF37))*(1-EXP(-CG37)),0)</f>
        <v>0</v>
      </c>
      <c r="CH91" s="32">
        <f ca="1">IFERROR(EXP(-SUM($BD37:CG37))*(1-EXP(-CH37)),0)</f>
        <v>0</v>
      </c>
      <c r="CI91" s="32">
        <f ca="1">IFERROR(EXP(-SUM($BD37:CH37))*(1-EXP(-CI37)),0)</f>
        <v>0</v>
      </c>
      <c r="CJ91" s="32">
        <f ca="1">IFERROR(EXP(-SUM($BD37:CI37))*(1-EXP(-CJ37)),0)</f>
        <v>0</v>
      </c>
      <c r="CK91" s="32">
        <f ca="1">IFERROR(EXP(-SUM($BD37:CJ37))*(1-EXP(-CK37)),0)</f>
        <v>0</v>
      </c>
      <c r="CL91" s="32">
        <f ca="1">IFERROR(EXP(-SUM($BD37:CK37))*(1-EXP(-CL37)),0)</f>
        <v>0</v>
      </c>
      <c r="CM91" s="32">
        <f ca="1">IFERROR(EXP(-SUM($BD37:CL37))*(1-EXP(-CM37)),0)</f>
        <v>0</v>
      </c>
      <c r="CN91" s="32">
        <f ca="1">IFERROR(EXP(-SUM($BD37:CM37))*(1-EXP(-CN37)),0)</f>
        <v>0</v>
      </c>
      <c r="CO91" s="32">
        <f ca="1">IFERROR(EXP(-SUM($BD37:CN37))*(1-EXP(-CO37)),0)</f>
        <v>0</v>
      </c>
      <c r="CP91" s="32">
        <f ca="1">IFERROR(EXP(-SUM($BD37:CO37))*(1-EXP(-CP37)),0)</f>
        <v>0</v>
      </c>
      <c r="CQ91" s="32">
        <f ca="1">IFERROR(EXP(-SUM($BD37:CP37))*(1-EXP(-CQ37)),0)</f>
        <v>0</v>
      </c>
      <c r="CR91" s="32">
        <f ca="1">IFERROR(EXP(-SUM($BD37:CQ37))*(1-EXP(-CR37)),0)</f>
        <v>0</v>
      </c>
      <c r="CS91" s="32">
        <f ca="1">IFERROR(EXP(-SUM($BD37:CR37))*(1-EXP(-CS37)),0)</f>
        <v>0</v>
      </c>
      <c r="CT91" s="32">
        <f ca="1">IFERROR(EXP(-SUM($BD37:CS37))*(1-EXP(-CT37)),0)</f>
        <v>0</v>
      </c>
      <c r="CU91" s="32">
        <f ca="1">IFERROR(EXP(-SUM($BD37:CT37))*(1-EXP(-CU37)),0)</f>
        <v>0</v>
      </c>
      <c r="CV91" s="32">
        <f ca="1">IFERROR(EXP(-SUM($BD37:CU37))*(1-EXP(-CV37)),0)</f>
        <v>0</v>
      </c>
      <c r="CW91" s="32">
        <f ca="1">IFERROR(EXP(-SUM($BD37:CV37))*(1-EXP(-CW37)),0)</f>
        <v>0</v>
      </c>
      <c r="CX91" s="32">
        <f ca="1">IFERROR(EXP(-SUM($BD37:CW37))*(1-EXP(-CX37)),0)</f>
        <v>0</v>
      </c>
      <c r="CY91" s="32">
        <f ca="1">IFERROR(EXP(-SUM($BD37:CX37))*(1-EXP(-CY37)),0)</f>
        <v>0</v>
      </c>
      <c r="CZ91" s="32">
        <f ca="1">IFERROR(EXP(-SUM($BD37:CY37))*(1-EXP(-CZ37)),0)</f>
        <v>0</v>
      </c>
      <c r="DA91" s="32">
        <f ca="1">IFERROR(EXP(-SUM($BD37:CZ37))*(1-EXP(-DA37)),0)</f>
        <v>0</v>
      </c>
      <c r="DE91" s="31">
        <f t="shared" si="109"/>
        <v>94</v>
      </c>
      <c r="DG91" s="32">
        <f t="shared" ca="1" si="110"/>
        <v>0.19886308309576683</v>
      </c>
      <c r="DH91" s="32">
        <f ca="1">IFERROR(EXP(-SUM($DG37:DG37))*(1-EXP(-DH37)),0)</f>
        <v>0.17424804399979615</v>
      </c>
      <c r="DI91" s="32">
        <f ca="1">IFERROR(EXP(-SUM($DG37:DH37))*(1-EXP(-DI37)),0)</f>
        <v>0.15056190338866385</v>
      </c>
      <c r="DJ91" s="32">
        <f ca="1">IFERROR(EXP(-SUM($DG37:DI37))*(1-EXP(-DJ37)),0)</f>
        <v>0.1257616445730691</v>
      </c>
      <c r="DK91" s="32">
        <f ca="1">IFERROR(EXP(-SUM($DG37:DJ37))*(1-EXP(-DK37)),0)</f>
        <v>0.10115026099099132</v>
      </c>
      <c r="DL91" s="32">
        <f ca="1">IFERROR(EXP(-SUM($DG37:DK37))*(1-EXP(-DL37)),0)</f>
        <v>7.8215023738808453E-2</v>
      </c>
      <c r="DM91" s="32">
        <f ca="1">IFERROR(EXP(-SUM($DG37:DL37))*(1-EXP(-DM37)),0)</f>
        <v>5.814864797928386E-2</v>
      </c>
      <c r="DN91" s="32">
        <f ca="1">IFERROR(EXP(-SUM($DG37:DM37))*(1-EXP(-DN37)),0)</f>
        <v>4.1281016185225457E-2</v>
      </c>
      <c r="DO91" s="32">
        <f ca="1">IFERROR(EXP(-SUM($DG37:DN37))*(1-EXP(-DO37)),0)</f>
        <v>2.802592982304155E-2</v>
      </c>
      <c r="DP91" s="32">
        <f ca="1">IFERROR(EXP(-SUM($DG37:DO37))*(1-EXP(-DP37)),0)</f>
        <v>1.8157273885395807E-2</v>
      </c>
      <c r="DQ91" s="32">
        <f ca="1">IFERROR(EXP(-SUM($DG37:DP37))*(1-EXP(-DQ37)),0)</f>
        <v>1.1245092067215074E-2</v>
      </c>
      <c r="DR91" s="32">
        <f ca="1">IFERROR(EXP(-SUM($DG37:DQ37))*(1-EXP(-DR37)),0)</f>
        <v>6.6373520598878976E-3</v>
      </c>
      <c r="DS91" s="32">
        <f ca="1">IFERROR(EXP(-SUM($DG37:DR37))*(1-EXP(-DS37)),0)</f>
        <v>3.6670012822848999E-3</v>
      </c>
      <c r="DT91" s="32">
        <f ca="1">IFERROR(EXP(-SUM($DG37:DS37))*(1-EXP(-DT37)),0)</f>
        <v>2.0236400840427625E-3</v>
      </c>
      <c r="DU91" s="32">
        <f ca="1">IFERROR(EXP(-SUM($DG37:DT37))*(1-EXP(-DU37)),0)</f>
        <v>1.1113656182710748E-3</v>
      </c>
      <c r="DV91" s="32">
        <f ca="1">IFERROR(EXP(-SUM($DG37:DU37))*(1-EXP(-DV37)),0)</f>
        <v>5.2479513559579392E-4</v>
      </c>
      <c r="DW91" s="32">
        <f ca="1">IFERROR(EXP(-SUM($DG37:DV37))*(1-EXP(-DW37)),0)</f>
        <v>0</v>
      </c>
      <c r="DX91" s="32">
        <f ca="1">IFERROR(EXP(-SUM($DG37:DW37))*(1-EXP(-DX37)),0)</f>
        <v>0</v>
      </c>
      <c r="DY91" s="32">
        <f ca="1">IFERROR(EXP(-SUM($DG37:DX37))*(1-EXP(-DY37)),0)</f>
        <v>0</v>
      </c>
      <c r="DZ91" s="32">
        <f ca="1">IFERROR(EXP(-SUM($DG37:DY37))*(1-EXP(-DZ37)),0)</f>
        <v>0</v>
      </c>
      <c r="EA91" s="32">
        <f ca="1">IFERROR(EXP(-SUM($DG37:DZ37))*(1-EXP(-EA37)),0)</f>
        <v>0</v>
      </c>
      <c r="EB91" s="32">
        <f ca="1">IFERROR(EXP(-SUM($DG37:EA37))*(1-EXP(-EB37)),0)</f>
        <v>0</v>
      </c>
      <c r="EC91" s="32">
        <f ca="1">IFERROR(EXP(-SUM($DG37:EB37))*(1-EXP(-EC37)),0)</f>
        <v>0</v>
      </c>
      <c r="ED91" s="32">
        <f ca="1">IFERROR(EXP(-SUM($DG37:EC37))*(1-EXP(-ED37)),0)</f>
        <v>0</v>
      </c>
      <c r="EE91" s="32">
        <f ca="1">IFERROR(EXP(-SUM($DG37:ED37))*(1-EXP(-EE37)),0)</f>
        <v>0</v>
      </c>
      <c r="EF91" s="32">
        <f ca="1">IFERROR(EXP(-SUM($DG37:EE37))*(1-EXP(-EF37)),0)</f>
        <v>0</v>
      </c>
      <c r="EG91" s="32">
        <f ca="1">IFERROR(EXP(-SUM($DG37:EF37))*(1-EXP(-EG37)),0)</f>
        <v>0</v>
      </c>
      <c r="EH91" s="32">
        <f ca="1">IFERROR(EXP(-SUM($DG37:EG37))*(1-EXP(-EH37)),0)</f>
        <v>0</v>
      </c>
      <c r="EI91" s="32">
        <f ca="1">IFERROR(EXP(-SUM($DG37:EH37))*(1-EXP(-EI37)),0)</f>
        <v>0</v>
      </c>
      <c r="EJ91" s="32">
        <f ca="1">IFERROR(EXP(-SUM($DG37:EI37))*(1-EXP(-EJ37)),0)</f>
        <v>0</v>
      </c>
      <c r="EK91" s="32">
        <f ca="1">IFERROR(EXP(-SUM($DG37:EJ37))*(1-EXP(-EK37)),0)</f>
        <v>0</v>
      </c>
      <c r="EL91" s="32">
        <f ca="1">IFERROR(EXP(-SUM($DG37:EK37))*(1-EXP(-EL37)),0)</f>
        <v>0</v>
      </c>
      <c r="EM91" s="32">
        <f ca="1">IFERROR(EXP(-SUM($DG37:EL37))*(1-EXP(-EM37)),0)</f>
        <v>0</v>
      </c>
      <c r="EN91" s="32">
        <f ca="1">IFERROR(EXP(-SUM($DG37:EM37))*(1-EXP(-EN37)),0)</f>
        <v>0</v>
      </c>
      <c r="EO91" s="32">
        <f ca="1">IFERROR(EXP(-SUM($DG37:EN37))*(1-EXP(-EO37)),0)</f>
        <v>0</v>
      </c>
      <c r="EP91" s="32">
        <f ca="1">IFERROR(EXP(-SUM($DG37:EO37))*(1-EXP(-EP37)),0)</f>
        <v>0</v>
      </c>
      <c r="EQ91" s="32">
        <f ca="1">IFERROR(EXP(-SUM($DG37:EP37))*(1-EXP(-EQ37)),0)</f>
        <v>0</v>
      </c>
      <c r="ER91" s="32">
        <f ca="1">IFERROR(EXP(-SUM($DG37:EQ37))*(1-EXP(-ER37)),0)</f>
        <v>0</v>
      </c>
      <c r="ES91" s="32">
        <f ca="1">IFERROR(EXP(-SUM($DG37:ER37))*(1-EXP(-ES37)),0)</f>
        <v>0</v>
      </c>
      <c r="ET91" s="32">
        <f ca="1">IFERROR(EXP(-SUM($DG37:ES37))*(1-EXP(-ET37)),0)</f>
        <v>0</v>
      </c>
      <c r="EU91" s="32">
        <f ca="1">IFERROR(EXP(-SUM($DG37:ET37))*(1-EXP(-EU37)),0)</f>
        <v>0</v>
      </c>
      <c r="EV91" s="32">
        <f ca="1">IFERROR(EXP(-SUM($DG37:EU37))*(1-EXP(-EV37)),0)</f>
        <v>0</v>
      </c>
      <c r="EW91" s="32">
        <f ca="1">IFERROR(EXP(-SUM($DG37:EV37))*(1-EXP(-EW37)),0)</f>
        <v>0</v>
      </c>
      <c r="EX91" s="32">
        <f ca="1">IFERROR(EXP(-SUM($DG37:EW37))*(1-EXP(-EX37)),0)</f>
        <v>0</v>
      </c>
      <c r="EY91" s="32">
        <f ca="1">IFERROR(EXP(-SUM($DG37:EX37))*(1-EXP(-EY37)),0)</f>
        <v>0</v>
      </c>
      <c r="EZ91" s="32">
        <f ca="1">IFERROR(EXP(-SUM($DG37:EY37))*(1-EXP(-EZ37)),0)</f>
        <v>0</v>
      </c>
      <c r="FA91" s="32">
        <f ca="1">IFERROR(EXP(-SUM($DG37:EZ37))*(1-EXP(-FA37)),0)</f>
        <v>0</v>
      </c>
      <c r="FB91" s="32">
        <f ca="1">IFERROR(EXP(-SUM($DG37:FA37))*(1-EXP(-FB37)),0)</f>
        <v>0</v>
      </c>
      <c r="FC91" s="32">
        <f ca="1">IFERROR(EXP(-SUM($DG37:FB37))*(1-EXP(-FC37)),0)</f>
        <v>0</v>
      </c>
      <c r="FD91" s="32">
        <f ca="1">IFERROR(EXP(-SUM($DG37:FC37))*(1-EXP(-FD37)),0)</f>
        <v>0</v>
      </c>
    </row>
    <row r="92" spans="54:160" x14ac:dyDescent="0.25">
      <c r="BB92" s="31">
        <f t="shared" si="107"/>
        <v>95</v>
      </c>
      <c r="BD92" s="32">
        <f t="shared" ca="1" si="108"/>
        <v>0.21818647633872934</v>
      </c>
      <c r="BE92" s="32">
        <f ca="1">IFERROR(EXP(-SUM($BD38:BD38))*(1-EXP(-BE38)),0)</f>
        <v>0.1881635165439437</v>
      </c>
      <c r="BF92" s="32">
        <f ca="1">IFERROR(EXP(-SUM($BD38:BE38))*(1-EXP(-BF38)),0)</f>
        <v>0.1569154465478545</v>
      </c>
      <c r="BG92" s="32">
        <f ca="1">IFERROR(EXP(-SUM($BD38:BF38))*(1-EXP(-BG38)),0)</f>
        <v>0.12605367705921711</v>
      </c>
      <c r="BH92" s="32">
        <f ca="1">IFERROR(EXP(-SUM($BD38:BG38))*(1-EXP(-BH38)),0)</f>
        <v>9.738940941232116E-2</v>
      </c>
      <c r="BI92" s="32">
        <f ca="1">IFERROR(EXP(-SUM($BD38:BH38))*(1-EXP(-BI38)),0)</f>
        <v>7.2362074245020155E-2</v>
      </c>
      <c r="BJ92" s="32">
        <f ca="1">IFERROR(EXP(-SUM($BD38:BI38))*(1-EXP(-BJ38)),0)</f>
        <v>5.1364315688519326E-2</v>
      </c>
      <c r="BK92" s="32">
        <f ca="1">IFERROR(EXP(-SUM($BD38:BJ38))*(1-EXP(-BK38)),0)</f>
        <v>3.4899704532064944E-2</v>
      </c>
      <c r="BL92" s="32">
        <f ca="1">IFERROR(EXP(-SUM($BD38:BK38))*(1-EXP(-BL38)),0)</f>
        <v>2.2628998233912616E-2</v>
      </c>
      <c r="BM92" s="32">
        <f ca="1">IFERROR(EXP(-SUM($BD38:BL38))*(1-EXP(-BM38)),0)</f>
        <v>1.403880798737665E-2</v>
      </c>
      <c r="BN92" s="32">
        <f ca="1">IFERROR(EXP(-SUM($BD38:BM38))*(1-EXP(-BN38)),0)</f>
        <v>8.2992200992035078E-3</v>
      </c>
      <c r="BO92" s="32">
        <f ca="1">IFERROR(EXP(-SUM($BD38:BN38))*(1-EXP(-BO38)),0)</f>
        <v>4.6033835136997077E-3</v>
      </c>
      <c r="BP92" s="32">
        <f ca="1">IFERROR(EXP(-SUM($BD38:BO38))*(1-EXP(-BP38)),0)</f>
        <v>2.5456351465787809E-3</v>
      </c>
      <c r="BQ92" s="32">
        <f ca="1">IFERROR(EXP(-SUM($BD38:BP38))*(1-EXP(-BQ38)),0)</f>
        <v>1.3960470664466126E-3</v>
      </c>
      <c r="BR92" s="32">
        <f ca="1">IFERROR(EXP(-SUM($BD38:BQ38))*(1-EXP(-BR38)),0)</f>
        <v>6.6550353364777767E-4</v>
      </c>
      <c r="BS92" s="32">
        <f ca="1">IFERROR(EXP(-SUM($BD38:BR38))*(1-EXP(-BS38)),0)</f>
        <v>0</v>
      </c>
      <c r="BT92" s="32">
        <f ca="1">IFERROR(EXP(-SUM($BD38:BS38))*(1-EXP(-BT38)),0)</f>
        <v>0</v>
      </c>
      <c r="BU92" s="32">
        <f ca="1">IFERROR(EXP(-SUM($BD38:BT38))*(1-EXP(-BU38)),0)</f>
        <v>0</v>
      </c>
      <c r="BV92" s="32">
        <f ca="1">IFERROR(EXP(-SUM($BD38:BU38))*(1-EXP(-BV38)),0)</f>
        <v>0</v>
      </c>
      <c r="BW92" s="32">
        <f ca="1">IFERROR(EXP(-SUM($BD38:BV38))*(1-EXP(-BW38)),0)</f>
        <v>0</v>
      </c>
      <c r="BX92" s="32">
        <f ca="1">IFERROR(EXP(-SUM($BD38:BW38))*(1-EXP(-BX38)),0)</f>
        <v>0</v>
      </c>
      <c r="BY92" s="32">
        <f ca="1">IFERROR(EXP(-SUM($BD38:BX38))*(1-EXP(-BY38)),0)</f>
        <v>0</v>
      </c>
      <c r="BZ92" s="32">
        <f ca="1">IFERROR(EXP(-SUM($BD38:BY38))*(1-EXP(-BZ38)),0)</f>
        <v>0</v>
      </c>
      <c r="CA92" s="32">
        <f ca="1">IFERROR(EXP(-SUM($BD38:BZ38))*(1-EXP(-CA38)),0)</f>
        <v>0</v>
      </c>
      <c r="CB92" s="32">
        <f ca="1">IFERROR(EXP(-SUM($BD38:CA38))*(1-EXP(-CB38)),0)</f>
        <v>0</v>
      </c>
      <c r="CC92" s="32">
        <f ca="1">IFERROR(EXP(-SUM($BD38:CB38))*(1-EXP(-CC38)),0)</f>
        <v>0</v>
      </c>
      <c r="CD92" s="32">
        <f ca="1">IFERROR(EXP(-SUM($BD38:CC38))*(1-EXP(-CD38)),0)</f>
        <v>0</v>
      </c>
      <c r="CE92" s="32">
        <f ca="1">IFERROR(EXP(-SUM($BD38:CD38))*(1-EXP(-CE38)),0)</f>
        <v>0</v>
      </c>
      <c r="CF92" s="32">
        <f ca="1">IFERROR(EXP(-SUM($BD38:CE38))*(1-EXP(-CF38)),0)</f>
        <v>0</v>
      </c>
      <c r="CG92" s="32">
        <f ca="1">IFERROR(EXP(-SUM($BD38:CF38))*(1-EXP(-CG38)),0)</f>
        <v>0</v>
      </c>
      <c r="CH92" s="32">
        <f ca="1">IFERROR(EXP(-SUM($BD38:CG38))*(1-EXP(-CH38)),0)</f>
        <v>0</v>
      </c>
      <c r="CI92" s="32">
        <f ca="1">IFERROR(EXP(-SUM($BD38:CH38))*(1-EXP(-CI38)),0)</f>
        <v>0</v>
      </c>
      <c r="CJ92" s="32">
        <f ca="1">IFERROR(EXP(-SUM($BD38:CI38))*(1-EXP(-CJ38)),0)</f>
        <v>0</v>
      </c>
      <c r="CK92" s="32">
        <f ca="1">IFERROR(EXP(-SUM($BD38:CJ38))*(1-EXP(-CK38)),0)</f>
        <v>0</v>
      </c>
      <c r="CL92" s="32">
        <f ca="1">IFERROR(EXP(-SUM($BD38:CK38))*(1-EXP(-CL38)),0)</f>
        <v>0</v>
      </c>
      <c r="CM92" s="32">
        <f ca="1">IFERROR(EXP(-SUM($BD38:CL38))*(1-EXP(-CM38)),0)</f>
        <v>0</v>
      </c>
      <c r="CN92" s="32">
        <f ca="1">IFERROR(EXP(-SUM($BD38:CM38))*(1-EXP(-CN38)),0)</f>
        <v>0</v>
      </c>
      <c r="CO92" s="32">
        <f ca="1">IFERROR(EXP(-SUM($BD38:CN38))*(1-EXP(-CO38)),0)</f>
        <v>0</v>
      </c>
      <c r="CP92" s="32">
        <f ca="1">IFERROR(EXP(-SUM($BD38:CO38))*(1-EXP(-CP38)),0)</f>
        <v>0</v>
      </c>
      <c r="CQ92" s="32">
        <f ca="1">IFERROR(EXP(-SUM($BD38:CP38))*(1-EXP(-CQ38)),0)</f>
        <v>0</v>
      </c>
      <c r="CR92" s="32">
        <f ca="1">IFERROR(EXP(-SUM($BD38:CQ38))*(1-EXP(-CR38)),0)</f>
        <v>0</v>
      </c>
      <c r="CS92" s="32">
        <f ca="1">IFERROR(EXP(-SUM($BD38:CR38))*(1-EXP(-CS38)),0)</f>
        <v>0</v>
      </c>
      <c r="CT92" s="32">
        <f ca="1">IFERROR(EXP(-SUM($BD38:CS38))*(1-EXP(-CT38)),0)</f>
        <v>0</v>
      </c>
      <c r="CU92" s="32">
        <f ca="1">IFERROR(EXP(-SUM($BD38:CT38))*(1-EXP(-CU38)),0)</f>
        <v>0</v>
      </c>
      <c r="CV92" s="32">
        <f ca="1">IFERROR(EXP(-SUM($BD38:CU38))*(1-EXP(-CV38)),0)</f>
        <v>0</v>
      </c>
      <c r="CW92" s="32">
        <f ca="1">IFERROR(EXP(-SUM($BD38:CV38))*(1-EXP(-CW38)),0)</f>
        <v>0</v>
      </c>
      <c r="CX92" s="32">
        <f ca="1">IFERROR(EXP(-SUM($BD38:CW38))*(1-EXP(-CX38)),0)</f>
        <v>0</v>
      </c>
      <c r="CY92" s="32">
        <f ca="1">IFERROR(EXP(-SUM($BD38:CX38))*(1-EXP(-CY38)),0)</f>
        <v>0</v>
      </c>
      <c r="CZ92" s="32">
        <f ca="1">IFERROR(EXP(-SUM($BD38:CY38))*(1-EXP(-CZ38)),0)</f>
        <v>0</v>
      </c>
      <c r="DA92" s="32">
        <f ca="1">IFERROR(EXP(-SUM($BD38:CZ38))*(1-EXP(-DA38)),0)</f>
        <v>0</v>
      </c>
      <c r="DE92" s="31">
        <f t="shared" si="109"/>
        <v>95</v>
      </c>
      <c r="DG92" s="32">
        <f t="shared" ca="1" si="110"/>
        <v>0.21784348478256055</v>
      </c>
      <c r="DH92" s="32">
        <f ca="1">IFERROR(EXP(-SUM($DG38:DG38))*(1-EXP(-DH38)),0)</f>
        <v>0.18804946199457465</v>
      </c>
      <c r="DI92" s="32">
        <f ca="1">IFERROR(EXP(-SUM($DG38:DH38))*(1-EXP(-DI38)),0)</f>
        <v>0.15694730020665532</v>
      </c>
      <c r="DJ92" s="32">
        <f ca="1">IFERROR(EXP(-SUM($DG38:DI38))*(1-EXP(-DJ38)),0)</f>
        <v>0.1261560775698847</v>
      </c>
      <c r="DK92" s="32">
        <f ca="1">IFERROR(EXP(-SUM($DG38:DJ38))*(1-EXP(-DK38)),0)</f>
        <v>9.7509712197455981E-2</v>
      </c>
      <c r="DL92" s="32">
        <f ca="1">IFERROR(EXP(-SUM($DG38:DK38))*(1-EXP(-DL38)),0)</f>
        <v>7.2472335032554958E-2</v>
      </c>
      <c r="DM92" s="32">
        <f ca="1">IFERROR(EXP(-SUM($DG38:DL38))*(1-EXP(-DM38)),0)</f>
        <v>5.1446160448213235E-2</v>
      </c>
      <c r="DN92" s="32">
        <f ca="1">IFERROR(EXP(-SUM($DG38:DM38))*(1-EXP(-DN38)),0)</f>
        <v>3.4941221343509778E-2</v>
      </c>
      <c r="DO92" s="32">
        <f ca="1">IFERROR(EXP(-SUM($DG38:DN38))*(1-EXP(-DO38)),0)</f>
        <v>2.2646727326018686E-2</v>
      </c>
      <c r="DP92" s="32">
        <f ca="1">IFERROR(EXP(-SUM($DG38:DO38))*(1-EXP(-DP38)),0)</f>
        <v>1.4037652977351284E-2</v>
      </c>
      <c r="DQ92" s="32">
        <f ca="1">IFERROR(EXP(-SUM($DG38:DP38))*(1-EXP(-DQ38)),0)</f>
        <v>8.2921005947577779E-3</v>
      </c>
      <c r="DR92" s="32">
        <f ca="1">IFERROR(EXP(-SUM($DG38:DQ38))*(1-EXP(-DR38)),0)</f>
        <v>4.5903236119700869E-3</v>
      </c>
      <c r="DS92" s="32">
        <f ca="1">IFERROR(EXP(-SUM($DG38:DR38))*(1-EXP(-DS38)),0)</f>
        <v>2.535797125822181E-3</v>
      </c>
      <c r="DT92" s="32">
        <f ca="1">IFERROR(EXP(-SUM($DG38:DS38))*(1-EXP(-DT38)),0)</f>
        <v>1.3916529040234281E-3</v>
      </c>
      <c r="DU92" s="32">
        <f ca="1">IFERROR(EXP(-SUM($DG38:DT38))*(1-EXP(-DU38)),0)</f>
        <v>6.6028063192339476E-4</v>
      </c>
      <c r="DV92" s="32">
        <f ca="1">IFERROR(EXP(-SUM($DG38:DU38))*(1-EXP(-DV38)),0)</f>
        <v>0</v>
      </c>
      <c r="DW92" s="32">
        <f ca="1">IFERROR(EXP(-SUM($DG38:DV38))*(1-EXP(-DW38)),0)</f>
        <v>0</v>
      </c>
      <c r="DX92" s="32">
        <f ca="1">IFERROR(EXP(-SUM($DG38:DW38))*(1-EXP(-DX38)),0)</f>
        <v>0</v>
      </c>
      <c r="DY92" s="32">
        <f ca="1">IFERROR(EXP(-SUM($DG38:DX38))*(1-EXP(-DY38)),0)</f>
        <v>0</v>
      </c>
      <c r="DZ92" s="32">
        <f ca="1">IFERROR(EXP(-SUM($DG38:DY38))*(1-EXP(-DZ38)),0)</f>
        <v>0</v>
      </c>
      <c r="EA92" s="32">
        <f ca="1">IFERROR(EXP(-SUM($DG38:DZ38))*(1-EXP(-EA38)),0)</f>
        <v>0</v>
      </c>
      <c r="EB92" s="32">
        <f ca="1">IFERROR(EXP(-SUM($DG38:EA38))*(1-EXP(-EB38)),0)</f>
        <v>0</v>
      </c>
      <c r="EC92" s="32">
        <f ca="1">IFERROR(EXP(-SUM($DG38:EB38))*(1-EXP(-EC38)),0)</f>
        <v>0</v>
      </c>
      <c r="ED92" s="32">
        <f ca="1">IFERROR(EXP(-SUM($DG38:EC38))*(1-EXP(-ED38)),0)</f>
        <v>0</v>
      </c>
      <c r="EE92" s="32">
        <f ca="1">IFERROR(EXP(-SUM($DG38:ED38))*(1-EXP(-EE38)),0)</f>
        <v>0</v>
      </c>
      <c r="EF92" s="32">
        <f ca="1">IFERROR(EXP(-SUM($DG38:EE38))*(1-EXP(-EF38)),0)</f>
        <v>0</v>
      </c>
      <c r="EG92" s="32">
        <f ca="1">IFERROR(EXP(-SUM($DG38:EF38))*(1-EXP(-EG38)),0)</f>
        <v>0</v>
      </c>
      <c r="EH92" s="32">
        <f ca="1">IFERROR(EXP(-SUM($DG38:EG38))*(1-EXP(-EH38)),0)</f>
        <v>0</v>
      </c>
      <c r="EI92" s="32">
        <f ca="1">IFERROR(EXP(-SUM($DG38:EH38))*(1-EXP(-EI38)),0)</f>
        <v>0</v>
      </c>
      <c r="EJ92" s="32">
        <f ca="1">IFERROR(EXP(-SUM($DG38:EI38))*(1-EXP(-EJ38)),0)</f>
        <v>0</v>
      </c>
      <c r="EK92" s="32">
        <f ca="1">IFERROR(EXP(-SUM($DG38:EJ38))*(1-EXP(-EK38)),0)</f>
        <v>0</v>
      </c>
      <c r="EL92" s="32">
        <f ca="1">IFERROR(EXP(-SUM($DG38:EK38))*(1-EXP(-EL38)),0)</f>
        <v>0</v>
      </c>
      <c r="EM92" s="32">
        <f ca="1">IFERROR(EXP(-SUM($DG38:EL38))*(1-EXP(-EM38)),0)</f>
        <v>0</v>
      </c>
      <c r="EN92" s="32">
        <f ca="1">IFERROR(EXP(-SUM($DG38:EM38))*(1-EXP(-EN38)),0)</f>
        <v>0</v>
      </c>
      <c r="EO92" s="32">
        <f ca="1">IFERROR(EXP(-SUM($DG38:EN38))*(1-EXP(-EO38)),0)</f>
        <v>0</v>
      </c>
      <c r="EP92" s="32">
        <f ca="1">IFERROR(EXP(-SUM($DG38:EO38))*(1-EXP(-EP38)),0)</f>
        <v>0</v>
      </c>
      <c r="EQ92" s="32">
        <f ca="1">IFERROR(EXP(-SUM($DG38:EP38))*(1-EXP(-EQ38)),0)</f>
        <v>0</v>
      </c>
      <c r="ER92" s="32">
        <f ca="1">IFERROR(EXP(-SUM($DG38:EQ38))*(1-EXP(-ER38)),0)</f>
        <v>0</v>
      </c>
      <c r="ES92" s="32">
        <f ca="1">IFERROR(EXP(-SUM($DG38:ER38))*(1-EXP(-ES38)),0)</f>
        <v>0</v>
      </c>
      <c r="ET92" s="32">
        <f ca="1">IFERROR(EXP(-SUM($DG38:ES38))*(1-EXP(-ET38)),0)</f>
        <v>0</v>
      </c>
      <c r="EU92" s="32">
        <f ca="1">IFERROR(EXP(-SUM($DG38:ET38))*(1-EXP(-EU38)),0)</f>
        <v>0</v>
      </c>
      <c r="EV92" s="32">
        <f ca="1">IFERROR(EXP(-SUM($DG38:EU38))*(1-EXP(-EV38)),0)</f>
        <v>0</v>
      </c>
      <c r="EW92" s="32">
        <f ca="1">IFERROR(EXP(-SUM($DG38:EV38))*(1-EXP(-EW38)),0)</f>
        <v>0</v>
      </c>
      <c r="EX92" s="32">
        <f ca="1">IFERROR(EXP(-SUM($DG38:EW38))*(1-EXP(-EX38)),0)</f>
        <v>0</v>
      </c>
      <c r="EY92" s="32">
        <f ca="1">IFERROR(EXP(-SUM($DG38:EX38))*(1-EXP(-EY38)),0)</f>
        <v>0</v>
      </c>
      <c r="EZ92" s="32">
        <f ca="1">IFERROR(EXP(-SUM($DG38:EY38))*(1-EXP(-EZ38)),0)</f>
        <v>0</v>
      </c>
      <c r="FA92" s="32">
        <f ca="1">IFERROR(EXP(-SUM($DG38:EZ38))*(1-EXP(-FA38)),0)</f>
        <v>0</v>
      </c>
      <c r="FB92" s="32">
        <f ca="1">IFERROR(EXP(-SUM($DG38:FA38))*(1-EXP(-FB38)),0)</f>
        <v>0</v>
      </c>
      <c r="FC92" s="32">
        <f ca="1">IFERROR(EXP(-SUM($DG38:FB38))*(1-EXP(-FC38)),0)</f>
        <v>0</v>
      </c>
      <c r="FD92" s="32">
        <f ca="1">IFERROR(EXP(-SUM($DG38:FC38))*(1-EXP(-FD38)),0)</f>
        <v>0</v>
      </c>
    </row>
    <row r="93" spans="54:160" x14ac:dyDescent="0.25">
      <c r="BB93" s="31">
        <f t="shared" si="107"/>
        <v>96</v>
      </c>
      <c r="BD93" s="32">
        <f t="shared" ca="1" si="108"/>
        <v>0.24092728033663136</v>
      </c>
      <c r="BE93" s="32">
        <f ca="1">IFERROR(EXP(-SUM($BD39:BD39))*(1-EXP(-BE39)),0)</f>
        <v>0.20075420723865978</v>
      </c>
      <c r="BF93" s="32">
        <f ca="1">IFERROR(EXP(-SUM($BD39:BE39))*(1-EXP(-BF39)),0)</f>
        <v>0.16117212661585406</v>
      </c>
      <c r="BG93" s="32">
        <f ca="1">IFERROR(EXP(-SUM($BD39:BF39))*(1-EXP(-BG39)),0)</f>
        <v>0.12446941800997832</v>
      </c>
      <c r="BH93" s="32">
        <f ca="1">IFERROR(EXP(-SUM($BD39:BG39))*(1-EXP(-BH39)),0)</f>
        <v>9.2456358656433424E-2</v>
      </c>
      <c r="BI93" s="32">
        <f ca="1">IFERROR(EXP(-SUM($BD39:BH39))*(1-EXP(-BI39)),0)</f>
        <v>6.5623123861497115E-2</v>
      </c>
      <c r="BJ93" s="32">
        <f ca="1">IFERROR(EXP(-SUM($BD39:BI39))*(1-EXP(-BJ39)),0)</f>
        <v>4.4605862558620632E-2</v>
      </c>
      <c r="BK93" s="32">
        <f ca="1">IFERROR(EXP(-SUM($BD39:BJ39))*(1-EXP(-BK39)),0)</f>
        <v>2.8934180275147159E-2</v>
      </c>
      <c r="BL93" s="32">
        <f ca="1">IFERROR(EXP(-SUM($BD39:BK39))*(1-EXP(-BL39)),0)</f>
        <v>1.7965988573945022E-2</v>
      </c>
      <c r="BM93" s="32">
        <f ca="1">IFERROR(EXP(-SUM($BD39:BL39))*(1-EXP(-BM39)),0)</f>
        <v>1.0629037160748294E-2</v>
      </c>
      <c r="BN93" s="32">
        <f ca="1">IFERROR(EXP(-SUM($BD39:BM39))*(1-EXP(-BN39)),0)</f>
        <v>5.9073613599977962E-3</v>
      </c>
      <c r="BO93" s="32">
        <f ca="1">IFERROR(EXP(-SUM($BD39:BN39))*(1-EXP(-BO39)),0)</f>
        <v>3.2700858074354048E-3</v>
      </c>
      <c r="BP93" s="32">
        <f ca="1">IFERROR(EXP(-SUM($BD39:BO39))*(1-EXP(-BP39)),0)</f>
        <v>1.7920300280939098E-3</v>
      </c>
      <c r="BQ93" s="32">
        <f ca="1">IFERROR(EXP(-SUM($BD39:BP39))*(1-EXP(-BQ39)),0)</f>
        <v>8.5829429801314661E-4</v>
      </c>
      <c r="BR93" s="32">
        <f ca="1">IFERROR(EXP(-SUM($BD39:BQ39))*(1-EXP(-BR39)),0)</f>
        <v>0</v>
      </c>
      <c r="BS93" s="32">
        <f ca="1">IFERROR(EXP(-SUM($BD39:BR39))*(1-EXP(-BS39)),0)</f>
        <v>0</v>
      </c>
      <c r="BT93" s="32">
        <f ca="1">IFERROR(EXP(-SUM($BD39:BS39))*(1-EXP(-BT39)),0)</f>
        <v>0</v>
      </c>
      <c r="BU93" s="32">
        <f ca="1">IFERROR(EXP(-SUM($BD39:BT39))*(1-EXP(-BU39)),0)</f>
        <v>0</v>
      </c>
      <c r="BV93" s="32">
        <f ca="1">IFERROR(EXP(-SUM($BD39:BU39))*(1-EXP(-BV39)),0)</f>
        <v>0</v>
      </c>
      <c r="BW93" s="32">
        <f ca="1">IFERROR(EXP(-SUM($BD39:BV39))*(1-EXP(-BW39)),0)</f>
        <v>0</v>
      </c>
      <c r="BX93" s="32">
        <f ca="1">IFERROR(EXP(-SUM($BD39:BW39))*(1-EXP(-BX39)),0)</f>
        <v>0</v>
      </c>
      <c r="BY93" s="32">
        <f ca="1">IFERROR(EXP(-SUM($BD39:BX39))*(1-EXP(-BY39)),0)</f>
        <v>0</v>
      </c>
      <c r="BZ93" s="32">
        <f ca="1">IFERROR(EXP(-SUM($BD39:BY39))*(1-EXP(-BZ39)),0)</f>
        <v>0</v>
      </c>
      <c r="CA93" s="32">
        <f ca="1">IFERROR(EXP(-SUM($BD39:BZ39))*(1-EXP(-CA39)),0)</f>
        <v>0</v>
      </c>
      <c r="CB93" s="32">
        <f ca="1">IFERROR(EXP(-SUM($BD39:CA39))*(1-EXP(-CB39)),0)</f>
        <v>0</v>
      </c>
      <c r="CC93" s="32">
        <f ca="1">IFERROR(EXP(-SUM($BD39:CB39))*(1-EXP(-CC39)),0)</f>
        <v>0</v>
      </c>
      <c r="CD93" s="32">
        <f ca="1">IFERROR(EXP(-SUM($BD39:CC39))*(1-EXP(-CD39)),0)</f>
        <v>0</v>
      </c>
      <c r="CE93" s="32">
        <f ca="1">IFERROR(EXP(-SUM($BD39:CD39))*(1-EXP(-CE39)),0)</f>
        <v>0</v>
      </c>
      <c r="CF93" s="32">
        <f ca="1">IFERROR(EXP(-SUM($BD39:CE39))*(1-EXP(-CF39)),0)</f>
        <v>0</v>
      </c>
      <c r="CG93" s="32">
        <f ca="1">IFERROR(EXP(-SUM($BD39:CF39))*(1-EXP(-CG39)),0)</f>
        <v>0</v>
      </c>
      <c r="CH93" s="32">
        <f ca="1">IFERROR(EXP(-SUM($BD39:CG39))*(1-EXP(-CH39)),0)</f>
        <v>0</v>
      </c>
      <c r="CI93" s="32">
        <f ca="1">IFERROR(EXP(-SUM($BD39:CH39))*(1-EXP(-CI39)),0)</f>
        <v>0</v>
      </c>
      <c r="CJ93" s="32">
        <f ca="1">IFERROR(EXP(-SUM($BD39:CI39))*(1-EXP(-CJ39)),0)</f>
        <v>0</v>
      </c>
      <c r="CK93" s="32">
        <f ca="1">IFERROR(EXP(-SUM($BD39:CJ39))*(1-EXP(-CK39)),0)</f>
        <v>0</v>
      </c>
      <c r="CL93" s="32">
        <f ca="1">IFERROR(EXP(-SUM($BD39:CK39))*(1-EXP(-CL39)),0)</f>
        <v>0</v>
      </c>
      <c r="CM93" s="32">
        <f ca="1">IFERROR(EXP(-SUM($BD39:CL39))*(1-EXP(-CM39)),0)</f>
        <v>0</v>
      </c>
      <c r="CN93" s="32">
        <f ca="1">IFERROR(EXP(-SUM($BD39:CM39))*(1-EXP(-CN39)),0)</f>
        <v>0</v>
      </c>
      <c r="CO93" s="32">
        <f ca="1">IFERROR(EXP(-SUM($BD39:CN39))*(1-EXP(-CO39)),0)</f>
        <v>0</v>
      </c>
      <c r="CP93" s="32">
        <f ca="1">IFERROR(EXP(-SUM($BD39:CO39))*(1-EXP(-CP39)),0)</f>
        <v>0</v>
      </c>
      <c r="CQ93" s="32">
        <f ca="1">IFERROR(EXP(-SUM($BD39:CP39))*(1-EXP(-CQ39)),0)</f>
        <v>0</v>
      </c>
      <c r="CR93" s="32">
        <f ca="1">IFERROR(EXP(-SUM($BD39:CQ39))*(1-EXP(-CR39)),0)</f>
        <v>0</v>
      </c>
      <c r="CS93" s="32">
        <f ca="1">IFERROR(EXP(-SUM($BD39:CR39))*(1-EXP(-CS39)),0)</f>
        <v>0</v>
      </c>
      <c r="CT93" s="32">
        <f ca="1">IFERROR(EXP(-SUM($BD39:CS39))*(1-EXP(-CT39)),0)</f>
        <v>0</v>
      </c>
      <c r="CU93" s="32">
        <f ca="1">IFERROR(EXP(-SUM($BD39:CT39))*(1-EXP(-CU39)),0)</f>
        <v>0</v>
      </c>
      <c r="CV93" s="32">
        <f ca="1">IFERROR(EXP(-SUM($BD39:CU39))*(1-EXP(-CV39)),0)</f>
        <v>0</v>
      </c>
      <c r="CW93" s="32">
        <f ca="1">IFERROR(EXP(-SUM($BD39:CV39))*(1-EXP(-CW39)),0)</f>
        <v>0</v>
      </c>
      <c r="CX93" s="32">
        <f ca="1">IFERROR(EXP(-SUM($BD39:CW39))*(1-EXP(-CX39)),0)</f>
        <v>0</v>
      </c>
      <c r="CY93" s="32">
        <f ca="1">IFERROR(EXP(-SUM($BD39:CX39))*(1-EXP(-CY39)),0)</f>
        <v>0</v>
      </c>
      <c r="CZ93" s="32">
        <f ca="1">IFERROR(EXP(-SUM($BD39:CY39))*(1-EXP(-CZ39)),0)</f>
        <v>0</v>
      </c>
      <c r="DA93" s="32">
        <f ca="1">IFERROR(EXP(-SUM($BD39:CZ39))*(1-EXP(-DA39)),0)</f>
        <v>0</v>
      </c>
      <c r="DE93" s="31">
        <f t="shared" si="109"/>
        <v>96</v>
      </c>
      <c r="DG93" s="32">
        <f t="shared" ca="1" si="110"/>
        <v>0.24067569931863653</v>
      </c>
      <c r="DH93" s="32">
        <f ca="1">IFERROR(EXP(-SUM($DG39:DG39))*(1-EXP(-DH39)),0)</f>
        <v>0.20070699955791482</v>
      </c>
      <c r="DI93" s="32">
        <f ca="1">IFERROR(EXP(-SUM($DG39:DH39))*(1-EXP(-DI39)),0)</f>
        <v>0.16123240804137232</v>
      </c>
      <c r="DJ93" s="32">
        <f ca="1">IFERROR(EXP(-SUM($DG39:DI39))*(1-EXP(-DJ39)),0)</f>
        <v>0.12456859144139877</v>
      </c>
      <c r="DK93" s="32">
        <f ca="1">IFERROR(EXP(-SUM($DG39:DJ39))*(1-EXP(-DK39)),0)</f>
        <v>9.2556692938931331E-2</v>
      </c>
      <c r="DL93" s="32">
        <f ca="1">IFERROR(EXP(-SUM($DG39:DK39))*(1-EXP(-DL39)),0)</f>
        <v>6.5698934763852315E-2</v>
      </c>
      <c r="DM93" s="32">
        <f ca="1">IFERROR(EXP(-SUM($DG39:DL39))*(1-EXP(-DM39)),0)</f>
        <v>4.4639422926106391E-2</v>
      </c>
      <c r="DN93" s="32">
        <f ca="1">IFERROR(EXP(-SUM($DG39:DM39))*(1-EXP(-DN39)),0)</f>
        <v>2.8944239961391199E-2</v>
      </c>
      <c r="DO93" s="32">
        <f ca="1">IFERROR(EXP(-SUM($DG39:DN39))*(1-EXP(-DO39)),0)</f>
        <v>1.7956721855657127E-2</v>
      </c>
      <c r="DP93" s="32">
        <f ca="1">IFERROR(EXP(-SUM($DG39:DO39))*(1-EXP(-DP39)),0)</f>
        <v>1.0615344769604212E-2</v>
      </c>
      <c r="DQ93" s="32">
        <f ca="1">IFERROR(EXP(-SUM($DG39:DP39))*(1-EXP(-DQ39)),0)</f>
        <v>5.888083762150647E-3</v>
      </c>
      <c r="DR93" s="32">
        <f ca="1">IFERROR(EXP(-SUM($DG39:DQ39))*(1-EXP(-DR39)),0)</f>
        <v>3.2560643549083778E-3</v>
      </c>
      <c r="DS93" s="32">
        <f ca="1">IFERROR(EXP(-SUM($DG39:DR39))*(1-EXP(-DS39)),0)</f>
        <v>1.7856522357260545E-3</v>
      </c>
      <c r="DT93" s="32">
        <f ca="1">IFERROR(EXP(-SUM($DG39:DS39))*(1-EXP(-DT39)),0)</f>
        <v>8.512305217377059E-4</v>
      </c>
      <c r="DU93" s="32">
        <f ca="1">IFERROR(EXP(-SUM($DG39:DT39))*(1-EXP(-DU39)),0)</f>
        <v>0</v>
      </c>
      <c r="DV93" s="32">
        <f ca="1">IFERROR(EXP(-SUM($DG39:DU39))*(1-EXP(-DV39)),0)</f>
        <v>0</v>
      </c>
      <c r="DW93" s="32">
        <f ca="1">IFERROR(EXP(-SUM($DG39:DV39))*(1-EXP(-DW39)),0)</f>
        <v>0</v>
      </c>
      <c r="DX93" s="32">
        <f ca="1">IFERROR(EXP(-SUM($DG39:DW39))*(1-EXP(-DX39)),0)</f>
        <v>0</v>
      </c>
      <c r="DY93" s="32">
        <f ca="1">IFERROR(EXP(-SUM($DG39:DX39))*(1-EXP(-DY39)),0)</f>
        <v>0</v>
      </c>
      <c r="DZ93" s="32">
        <f ca="1">IFERROR(EXP(-SUM($DG39:DY39))*(1-EXP(-DZ39)),0)</f>
        <v>0</v>
      </c>
      <c r="EA93" s="32">
        <f ca="1">IFERROR(EXP(-SUM($DG39:DZ39))*(1-EXP(-EA39)),0)</f>
        <v>0</v>
      </c>
      <c r="EB93" s="32">
        <f ca="1">IFERROR(EXP(-SUM($DG39:EA39))*(1-EXP(-EB39)),0)</f>
        <v>0</v>
      </c>
      <c r="EC93" s="32">
        <f ca="1">IFERROR(EXP(-SUM($DG39:EB39))*(1-EXP(-EC39)),0)</f>
        <v>0</v>
      </c>
      <c r="ED93" s="32">
        <f ca="1">IFERROR(EXP(-SUM($DG39:EC39))*(1-EXP(-ED39)),0)</f>
        <v>0</v>
      </c>
      <c r="EE93" s="32">
        <f ca="1">IFERROR(EXP(-SUM($DG39:ED39))*(1-EXP(-EE39)),0)</f>
        <v>0</v>
      </c>
      <c r="EF93" s="32">
        <f ca="1">IFERROR(EXP(-SUM($DG39:EE39))*(1-EXP(-EF39)),0)</f>
        <v>0</v>
      </c>
      <c r="EG93" s="32">
        <f ca="1">IFERROR(EXP(-SUM($DG39:EF39))*(1-EXP(-EG39)),0)</f>
        <v>0</v>
      </c>
      <c r="EH93" s="32">
        <f ca="1">IFERROR(EXP(-SUM($DG39:EG39))*(1-EXP(-EH39)),0)</f>
        <v>0</v>
      </c>
      <c r="EI93" s="32">
        <f ca="1">IFERROR(EXP(-SUM($DG39:EH39))*(1-EXP(-EI39)),0)</f>
        <v>0</v>
      </c>
      <c r="EJ93" s="32">
        <f ca="1">IFERROR(EXP(-SUM($DG39:EI39))*(1-EXP(-EJ39)),0)</f>
        <v>0</v>
      </c>
      <c r="EK93" s="32">
        <f ca="1">IFERROR(EXP(-SUM($DG39:EJ39))*(1-EXP(-EK39)),0)</f>
        <v>0</v>
      </c>
      <c r="EL93" s="32">
        <f ca="1">IFERROR(EXP(-SUM($DG39:EK39))*(1-EXP(-EL39)),0)</f>
        <v>0</v>
      </c>
      <c r="EM93" s="32">
        <f ca="1">IFERROR(EXP(-SUM($DG39:EL39))*(1-EXP(-EM39)),0)</f>
        <v>0</v>
      </c>
      <c r="EN93" s="32">
        <f ca="1">IFERROR(EXP(-SUM($DG39:EM39))*(1-EXP(-EN39)),0)</f>
        <v>0</v>
      </c>
      <c r="EO93" s="32">
        <f ca="1">IFERROR(EXP(-SUM($DG39:EN39))*(1-EXP(-EO39)),0)</f>
        <v>0</v>
      </c>
      <c r="EP93" s="32">
        <f ca="1">IFERROR(EXP(-SUM($DG39:EO39))*(1-EXP(-EP39)),0)</f>
        <v>0</v>
      </c>
      <c r="EQ93" s="32">
        <f ca="1">IFERROR(EXP(-SUM($DG39:EP39))*(1-EXP(-EQ39)),0)</f>
        <v>0</v>
      </c>
      <c r="ER93" s="32">
        <f ca="1">IFERROR(EXP(-SUM($DG39:EQ39))*(1-EXP(-ER39)),0)</f>
        <v>0</v>
      </c>
      <c r="ES93" s="32">
        <f ca="1">IFERROR(EXP(-SUM($DG39:ER39))*(1-EXP(-ES39)),0)</f>
        <v>0</v>
      </c>
      <c r="ET93" s="32">
        <f ca="1">IFERROR(EXP(-SUM($DG39:ES39))*(1-EXP(-ET39)),0)</f>
        <v>0</v>
      </c>
      <c r="EU93" s="32">
        <f ca="1">IFERROR(EXP(-SUM($DG39:ET39))*(1-EXP(-EU39)),0)</f>
        <v>0</v>
      </c>
      <c r="EV93" s="32">
        <f ca="1">IFERROR(EXP(-SUM($DG39:EU39))*(1-EXP(-EV39)),0)</f>
        <v>0</v>
      </c>
      <c r="EW93" s="32">
        <f ca="1">IFERROR(EXP(-SUM($DG39:EV39))*(1-EXP(-EW39)),0)</f>
        <v>0</v>
      </c>
      <c r="EX93" s="32">
        <f ca="1">IFERROR(EXP(-SUM($DG39:EW39))*(1-EXP(-EX39)),0)</f>
        <v>0</v>
      </c>
      <c r="EY93" s="32">
        <f ca="1">IFERROR(EXP(-SUM($DG39:EX39))*(1-EXP(-EY39)),0)</f>
        <v>0</v>
      </c>
      <c r="EZ93" s="32">
        <f ca="1">IFERROR(EXP(-SUM($DG39:EY39))*(1-EXP(-EZ39)),0)</f>
        <v>0</v>
      </c>
      <c r="FA93" s="32">
        <f ca="1">IFERROR(EXP(-SUM($DG39:EZ39))*(1-EXP(-FA39)),0)</f>
        <v>0</v>
      </c>
      <c r="FB93" s="32">
        <f ca="1">IFERROR(EXP(-SUM($DG39:FA39))*(1-EXP(-FB39)),0)</f>
        <v>0</v>
      </c>
      <c r="FC93" s="32">
        <f ca="1">IFERROR(EXP(-SUM($DG39:FB39))*(1-EXP(-FC39)),0)</f>
        <v>0</v>
      </c>
      <c r="FD93" s="32">
        <f ca="1">IFERROR(EXP(-SUM($DG39:FC39))*(1-EXP(-FD39)),0)</f>
        <v>0</v>
      </c>
    </row>
    <row r="94" spans="54:160" x14ac:dyDescent="0.25">
      <c r="BB94" s="31">
        <f t="shared" si="107"/>
        <v>97</v>
      </c>
      <c r="BD94" s="32">
        <f t="shared" ca="1" si="108"/>
        <v>0.2646228229026929</v>
      </c>
      <c r="BE94" s="32">
        <f ca="1">IFERROR(EXP(-SUM($BD40:BD40))*(1-EXP(-BE40)),0)</f>
        <v>0.21231858097312548</v>
      </c>
      <c r="BF94" s="32">
        <f ca="1">IFERROR(EXP(-SUM($BD40:BE40))*(1-EXP(-BF40)),0)</f>
        <v>0.16389934863080435</v>
      </c>
      <c r="BG94" s="32">
        <f ca="1">IFERROR(EXP(-SUM($BD40:BF40))*(1-EXP(-BG40)),0)</f>
        <v>0.12170997136357471</v>
      </c>
      <c r="BH94" s="32">
        <f ca="1">IFERROR(EXP(-SUM($BD40:BG40))*(1-EXP(-BH40)),0)</f>
        <v>8.6380501731810763E-2</v>
      </c>
      <c r="BI94" s="32">
        <f ca="1">IFERROR(EXP(-SUM($BD40:BH40))*(1-EXP(-BI40)),0)</f>
        <v>5.8738821660795068E-2</v>
      </c>
      <c r="BJ94" s="32">
        <f ca="1">IFERROR(EXP(-SUM($BD40:BI40))*(1-EXP(-BJ40)),0)</f>
        <v>3.8117076942908522E-2</v>
      </c>
      <c r="BK94" s="32">
        <f ca="1">IFERROR(EXP(-SUM($BD40:BJ40))*(1-EXP(-BK40)),0)</f>
        <v>2.368829118680927E-2</v>
      </c>
      <c r="BL94" s="32">
        <f ca="1">IFERROR(EXP(-SUM($BD40:BK40))*(1-EXP(-BL40)),0)</f>
        <v>1.4025264791073766E-2</v>
      </c>
      <c r="BM94" s="32">
        <f ca="1">IFERROR(EXP(-SUM($BD40:BL40))*(1-EXP(-BM40)),0)</f>
        <v>7.8103235511928779E-3</v>
      </c>
      <c r="BN94" s="32">
        <f ca="1">IFERROR(EXP(-SUM($BD40:BM40))*(1-EXP(-BN40)),0)</f>
        <v>4.3279283281034827E-3</v>
      </c>
      <c r="BO94" s="32">
        <f ca="1">IFERROR(EXP(-SUM($BD40:BN40))*(1-EXP(-BO40)),0)</f>
        <v>2.3699719185508233E-3</v>
      </c>
      <c r="BP94" s="32">
        <f ca="1">IFERROR(EXP(-SUM($BD40:BO40))*(1-EXP(-BP40)),0)</f>
        <v>1.1404147204762509E-3</v>
      </c>
      <c r="BQ94" s="32">
        <f ca="1">IFERROR(EXP(-SUM($BD40:BP40))*(1-EXP(-BQ40)),0)</f>
        <v>0</v>
      </c>
      <c r="BR94" s="32">
        <f ca="1">IFERROR(EXP(-SUM($BD40:BQ40))*(1-EXP(-BR40)),0)</f>
        <v>0</v>
      </c>
      <c r="BS94" s="32">
        <f ca="1">IFERROR(EXP(-SUM($BD40:BR40))*(1-EXP(-BS40)),0)</f>
        <v>0</v>
      </c>
      <c r="BT94" s="32">
        <f ca="1">IFERROR(EXP(-SUM($BD40:BS40))*(1-EXP(-BT40)),0)</f>
        <v>0</v>
      </c>
      <c r="BU94" s="32">
        <f ca="1">IFERROR(EXP(-SUM($BD40:BT40))*(1-EXP(-BU40)),0)</f>
        <v>0</v>
      </c>
      <c r="BV94" s="32">
        <f ca="1">IFERROR(EXP(-SUM($BD40:BU40))*(1-EXP(-BV40)),0)</f>
        <v>0</v>
      </c>
      <c r="BW94" s="32">
        <f ca="1">IFERROR(EXP(-SUM($BD40:BV40))*(1-EXP(-BW40)),0)</f>
        <v>0</v>
      </c>
      <c r="BX94" s="32">
        <f ca="1">IFERROR(EXP(-SUM($BD40:BW40))*(1-EXP(-BX40)),0)</f>
        <v>0</v>
      </c>
      <c r="BY94" s="32">
        <f ca="1">IFERROR(EXP(-SUM($BD40:BX40))*(1-EXP(-BY40)),0)</f>
        <v>0</v>
      </c>
      <c r="BZ94" s="32">
        <f ca="1">IFERROR(EXP(-SUM($BD40:BY40))*(1-EXP(-BZ40)),0)</f>
        <v>0</v>
      </c>
      <c r="CA94" s="32">
        <f ca="1">IFERROR(EXP(-SUM($BD40:BZ40))*(1-EXP(-CA40)),0)</f>
        <v>0</v>
      </c>
      <c r="CB94" s="32">
        <f ca="1">IFERROR(EXP(-SUM($BD40:CA40))*(1-EXP(-CB40)),0)</f>
        <v>0</v>
      </c>
      <c r="CC94" s="32">
        <f ca="1">IFERROR(EXP(-SUM($BD40:CB40))*(1-EXP(-CC40)),0)</f>
        <v>0</v>
      </c>
      <c r="CD94" s="32">
        <f ca="1">IFERROR(EXP(-SUM($BD40:CC40))*(1-EXP(-CD40)),0)</f>
        <v>0</v>
      </c>
      <c r="CE94" s="32">
        <f ca="1">IFERROR(EXP(-SUM($BD40:CD40))*(1-EXP(-CE40)),0)</f>
        <v>0</v>
      </c>
      <c r="CF94" s="32">
        <f ca="1">IFERROR(EXP(-SUM($BD40:CE40))*(1-EXP(-CF40)),0)</f>
        <v>0</v>
      </c>
      <c r="CG94" s="32">
        <f ca="1">IFERROR(EXP(-SUM($BD40:CF40))*(1-EXP(-CG40)),0)</f>
        <v>0</v>
      </c>
      <c r="CH94" s="32">
        <f ca="1">IFERROR(EXP(-SUM($BD40:CG40))*(1-EXP(-CH40)),0)</f>
        <v>0</v>
      </c>
      <c r="CI94" s="32">
        <f ca="1">IFERROR(EXP(-SUM($BD40:CH40))*(1-EXP(-CI40)),0)</f>
        <v>0</v>
      </c>
      <c r="CJ94" s="32">
        <f ca="1">IFERROR(EXP(-SUM($BD40:CI40))*(1-EXP(-CJ40)),0)</f>
        <v>0</v>
      </c>
      <c r="CK94" s="32">
        <f ca="1">IFERROR(EXP(-SUM($BD40:CJ40))*(1-EXP(-CK40)),0)</f>
        <v>0</v>
      </c>
      <c r="CL94" s="32">
        <f ca="1">IFERROR(EXP(-SUM($BD40:CK40))*(1-EXP(-CL40)),0)</f>
        <v>0</v>
      </c>
      <c r="CM94" s="32">
        <f ca="1">IFERROR(EXP(-SUM($BD40:CL40))*(1-EXP(-CM40)),0)</f>
        <v>0</v>
      </c>
      <c r="CN94" s="32">
        <f ca="1">IFERROR(EXP(-SUM($BD40:CM40))*(1-EXP(-CN40)),0)</f>
        <v>0</v>
      </c>
      <c r="CO94" s="32">
        <f ca="1">IFERROR(EXP(-SUM($BD40:CN40))*(1-EXP(-CO40)),0)</f>
        <v>0</v>
      </c>
      <c r="CP94" s="32">
        <f ca="1">IFERROR(EXP(-SUM($BD40:CO40))*(1-EXP(-CP40)),0)</f>
        <v>0</v>
      </c>
      <c r="CQ94" s="32">
        <f ca="1">IFERROR(EXP(-SUM($BD40:CP40))*(1-EXP(-CQ40)),0)</f>
        <v>0</v>
      </c>
      <c r="CR94" s="32">
        <f ca="1">IFERROR(EXP(-SUM($BD40:CQ40))*(1-EXP(-CR40)),0)</f>
        <v>0</v>
      </c>
      <c r="CS94" s="32">
        <f ca="1">IFERROR(EXP(-SUM($BD40:CR40))*(1-EXP(-CS40)),0)</f>
        <v>0</v>
      </c>
      <c r="CT94" s="32">
        <f ca="1">IFERROR(EXP(-SUM($BD40:CS40))*(1-EXP(-CT40)),0)</f>
        <v>0</v>
      </c>
      <c r="CU94" s="32">
        <f ca="1">IFERROR(EXP(-SUM($BD40:CT40))*(1-EXP(-CU40)),0)</f>
        <v>0</v>
      </c>
      <c r="CV94" s="32">
        <f ca="1">IFERROR(EXP(-SUM($BD40:CU40))*(1-EXP(-CV40)),0)</f>
        <v>0</v>
      </c>
      <c r="CW94" s="32">
        <f ca="1">IFERROR(EXP(-SUM($BD40:CV40))*(1-EXP(-CW40)),0)</f>
        <v>0</v>
      </c>
      <c r="CX94" s="32">
        <f ca="1">IFERROR(EXP(-SUM($BD40:CW40))*(1-EXP(-CX40)),0)</f>
        <v>0</v>
      </c>
      <c r="CY94" s="32">
        <f ca="1">IFERROR(EXP(-SUM($BD40:CX40))*(1-EXP(-CY40)),0)</f>
        <v>0</v>
      </c>
      <c r="CZ94" s="32">
        <f ca="1">IFERROR(EXP(-SUM($BD40:CY40))*(1-EXP(-CZ40)),0)</f>
        <v>0</v>
      </c>
      <c r="DA94" s="32">
        <f ca="1">IFERROR(EXP(-SUM($BD40:CZ40))*(1-EXP(-DA40)),0)</f>
        <v>0</v>
      </c>
      <c r="DE94" s="31">
        <f t="shared" si="109"/>
        <v>97</v>
      </c>
      <c r="DG94" s="32">
        <f t="shared" ca="1" si="110"/>
        <v>0.26447295764717993</v>
      </c>
      <c r="DH94" s="32">
        <f ca="1">IFERROR(EXP(-SUM($DG40:DG40))*(1-EXP(-DH40)),0)</f>
        <v>0.2123276498295581</v>
      </c>
      <c r="DI94" s="32">
        <f ca="1">IFERROR(EXP(-SUM($DG40:DH40))*(1-EXP(-DI40)),0)</f>
        <v>0.16397561759982318</v>
      </c>
      <c r="DJ94" s="32">
        <f ca="1">IFERROR(EXP(-SUM($DG40:DI40))*(1-EXP(-DJ40)),0)</f>
        <v>0.12180171446213441</v>
      </c>
      <c r="DK94" s="32">
        <f ca="1">IFERROR(EXP(-SUM($DG40:DJ40))*(1-EXP(-DK40)),0)</f>
        <v>8.6451695814597926E-2</v>
      </c>
      <c r="DL94" s="32">
        <f ca="1">IFERROR(EXP(-SUM($DG40:DK40))*(1-EXP(-DL40)),0)</f>
        <v>5.8763622250055707E-2</v>
      </c>
      <c r="DM94" s="32">
        <f ca="1">IFERROR(EXP(-SUM($DG40:DL40))*(1-EXP(-DM40)),0)</f>
        <v>3.8117797578048659E-2</v>
      </c>
      <c r="DN94" s="32">
        <f ca="1">IFERROR(EXP(-SUM($DG40:DM40))*(1-EXP(-DN40)),0)</f>
        <v>2.3668336522372355E-2</v>
      </c>
      <c r="DO94" s="32">
        <f ca="1">IFERROR(EXP(-SUM($DG40:DN40))*(1-EXP(-DO40)),0)</f>
        <v>1.4002659936800299E-2</v>
      </c>
      <c r="DP94" s="32">
        <f ca="1">IFERROR(EXP(-SUM($DG40:DO40))*(1-EXP(-DP40)),0)</f>
        <v>7.7823391711634394E-3</v>
      </c>
      <c r="DQ94" s="32">
        <f ca="1">IFERROR(EXP(-SUM($DG40:DP40))*(1-EXP(-DQ40)),0)</f>
        <v>4.3080006997032036E-3</v>
      </c>
      <c r="DR94" s="32">
        <f ca="1">IFERROR(EXP(-SUM($DG40:DQ40))*(1-EXP(-DR40)),0)</f>
        <v>2.3608146909674674E-3</v>
      </c>
      <c r="DS94" s="32">
        <f ca="1">IFERROR(EXP(-SUM($DG40:DR40))*(1-EXP(-DS40)),0)</f>
        <v>1.1307141934883138E-3</v>
      </c>
      <c r="DT94" s="32">
        <f ca="1">IFERROR(EXP(-SUM($DG40:DS40))*(1-EXP(-DT40)),0)</f>
        <v>0</v>
      </c>
      <c r="DU94" s="32">
        <f ca="1">IFERROR(EXP(-SUM($DG40:DT40))*(1-EXP(-DU40)),0)</f>
        <v>0</v>
      </c>
      <c r="DV94" s="32">
        <f ca="1">IFERROR(EXP(-SUM($DG40:DU40))*(1-EXP(-DV40)),0)</f>
        <v>0</v>
      </c>
      <c r="DW94" s="32">
        <f ca="1">IFERROR(EXP(-SUM($DG40:DV40))*(1-EXP(-DW40)),0)</f>
        <v>0</v>
      </c>
      <c r="DX94" s="32">
        <f ca="1">IFERROR(EXP(-SUM($DG40:DW40))*(1-EXP(-DX40)),0)</f>
        <v>0</v>
      </c>
      <c r="DY94" s="32">
        <f ca="1">IFERROR(EXP(-SUM($DG40:DX40))*(1-EXP(-DY40)),0)</f>
        <v>0</v>
      </c>
      <c r="DZ94" s="32">
        <f ca="1">IFERROR(EXP(-SUM($DG40:DY40))*(1-EXP(-DZ40)),0)</f>
        <v>0</v>
      </c>
      <c r="EA94" s="32">
        <f ca="1">IFERROR(EXP(-SUM($DG40:DZ40))*(1-EXP(-EA40)),0)</f>
        <v>0</v>
      </c>
      <c r="EB94" s="32">
        <f ca="1">IFERROR(EXP(-SUM($DG40:EA40))*(1-EXP(-EB40)),0)</f>
        <v>0</v>
      </c>
      <c r="EC94" s="32">
        <f ca="1">IFERROR(EXP(-SUM($DG40:EB40))*(1-EXP(-EC40)),0)</f>
        <v>0</v>
      </c>
      <c r="ED94" s="32">
        <f ca="1">IFERROR(EXP(-SUM($DG40:EC40))*(1-EXP(-ED40)),0)</f>
        <v>0</v>
      </c>
      <c r="EE94" s="32">
        <f ca="1">IFERROR(EXP(-SUM($DG40:ED40))*(1-EXP(-EE40)),0)</f>
        <v>0</v>
      </c>
      <c r="EF94" s="32">
        <f ca="1">IFERROR(EXP(-SUM($DG40:EE40))*(1-EXP(-EF40)),0)</f>
        <v>0</v>
      </c>
      <c r="EG94" s="32">
        <f ca="1">IFERROR(EXP(-SUM($DG40:EF40))*(1-EXP(-EG40)),0)</f>
        <v>0</v>
      </c>
      <c r="EH94" s="32">
        <f ca="1">IFERROR(EXP(-SUM($DG40:EG40))*(1-EXP(-EH40)),0)</f>
        <v>0</v>
      </c>
      <c r="EI94" s="32">
        <f ca="1">IFERROR(EXP(-SUM($DG40:EH40))*(1-EXP(-EI40)),0)</f>
        <v>0</v>
      </c>
      <c r="EJ94" s="32">
        <f ca="1">IFERROR(EXP(-SUM($DG40:EI40))*(1-EXP(-EJ40)),0)</f>
        <v>0</v>
      </c>
      <c r="EK94" s="32">
        <f ca="1">IFERROR(EXP(-SUM($DG40:EJ40))*(1-EXP(-EK40)),0)</f>
        <v>0</v>
      </c>
      <c r="EL94" s="32">
        <f ca="1">IFERROR(EXP(-SUM($DG40:EK40))*(1-EXP(-EL40)),0)</f>
        <v>0</v>
      </c>
      <c r="EM94" s="32">
        <f ca="1">IFERROR(EXP(-SUM($DG40:EL40))*(1-EXP(-EM40)),0)</f>
        <v>0</v>
      </c>
      <c r="EN94" s="32">
        <f ca="1">IFERROR(EXP(-SUM($DG40:EM40))*(1-EXP(-EN40)),0)</f>
        <v>0</v>
      </c>
      <c r="EO94" s="32">
        <f ca="1">IFERROR(EXP(-SUM($DG40:EN40))*(1-EXP(-EO40)),0)</f>
        <v>0</v>
      </c>
      <c r="EP94" s="32">
        <f ca="1">IFERROR(EXP(-SUM($DG40:EO40))*(1-EXP(-EP40)),0)</f>
        <v>0</v>
      </c>
      <c r="EQ94" s="32">
        <f ca="1">IFERROR(EXP(-SUM($DG40:EP40))*(1-EXP(-EQ40)),0)</f>
        <v>0</v>
      </c>
      <c r="ER94" s="32">
        <f ca="1">IFERROR(EXP(-SUM($DG40:EQ40))*(1-EXP(-ER40)),0)</f>
        <v>0</v>
      </c>
      <c r="ES94" s="32">
        <f ca="1">IFERROR(EXP(-SUM($DG40:ER40))*(1-EXP(-ES40)),0)</f>
        <v>0</v>
      </c>
      <c r="ET94" s="32">
        <f ca="1">IFERROR(EXP(-SUM($DG40:ES40))*(1-EXP(-ET40)),0)</f>
        <v>0</v>
      </c>
      <c r="EU94" s="32">
        <f ca="1">IFERROR(EXP(-SUM($DG40:ET40))*(1-EXP(-EU40)),0)</f>
        <v>0</v>
      </c>
      <c r="EV94" s="32">
        <f ca="1">IFERROR(EXP(-SUM($DG40:EU40))*(1-EXP(-EV40)),0)</f>
        <v>0</v>
      </c>
      <c r="EW94" s="32">
        <f ca="1">IFERROR(EXP(-SUM($DG40:EV40))*(1-EXP(-EW40)),0)</f>
        <v>0</v>
      </c>
      <c r="EX94" s="32">
        <f ca="1">IFERROR(EXP(-SUM($DG40:EW40))*(1-EXP(-EX40)),0)</f>
        <v>0</v>
      </c>
      <c r="EY94" s="32">
        <f ca="1">IFERROR(EXP(-SUM($DG40:EX40))*(1-EXP(-EY40)),0)</f>
        <v>0</v>
      </c>
      <c r="EZ94" s="32">
        <f ca="1">IFERROR(EXP(-SUM($DG40:EY40))*(1-EXP(-EZ40)),0)</f>
        <v>0</v>
      </c>
      <c r="FA94" s="32">
        <f ca="1">IFERROR(EXP(-SUM($DG40:EZ40))*(1-EXP(-FA40)),0)</f>
        <v>0</v>
      </c>
      <c r="FB94" s="32">
        <f ca="1">IFERROR(EXP(-SUM($DG40:FA40))*(1-EXP(-FB40)),0)</f>
        <v>0</v>
      </c>
      <c r="FC94" s="32">
        <f ca="1">IFERROR(EXP(-SUM($DG40:FB40))*(1-EXP(-FC40)),0)</f>
        <v>0</v>
      </c>
      <c r="FD94" s="32">
        <f ca="1">IFERROR(EXP(-SUM($DG40:FC40))*(1-EXP(-FD40)),0)</f>
        <v>0</v>
      </c>
    </row>
    <row r="95" spans="54:160" x14ac:dyDescent="0.25">
      <c r="BB95" s="31">
        <f t="shared" si="107"/>
        <v>98</v>
      </c>
      <c r="BD95" s="32">
        <f t="shared" ca="1" si="108"/>
        <v>0.28876715960604438</v>
      </c>
      <c r="BE95" s="32">
        <f ca="1">IFERROR(EXP(-SUM($BD41:BD41))*(1-EXP(-BE41)),0)</f>
        <v>0.22281966694032845</v>
      </c>
      <c r="BF95" s="32">
        <f ca="1">IFERROR(EXP(-SUM($BD41:BE41))*(1-EXP(-BF41)),0)</f>
        <v>0.16541588603874441</v>
      </c>
      <c r="BG95" s="32">
        <f ca="1">IFERROR(EXP(-SUM($BD41:BF41))*(1-EXP(-BG41)),0)</f>
        <v>0.11739133865407639</v>
      </c>
      <c r="BH95" s="32">
        <f ca="1">IFERROR(EXP(-SUM($BD41:BG41))*(1-EXP(-BH41)),0)</f>
        <v>7.985823321488944E-2</v>
      </c>
      <c r="BI95" s="32">
        <f ca="1">IFERROR(EXP(-SUM($BD41:BH41))*(1-EXP(-BI41)),0)</f>
        <v>5.1842821516120415E-2</v>
      </c>
      <c r="BJ95" s="32">
        <f ca="1">IFERROR(EXP(-SUM($BD41:BI41))*(1-EXP(-BJ41)),0)</f>
        <v>3.2246023105095625E-2</v>
      </c>
      <c r="BK95" s="32">
        <f ca="1">IFERROR(EXP(-SUM($BD41:BJ41))*(1-EXP(-BK41)),0)</f>
        <v>1.9106749152083553E-2</v>
      </c>
      <c r="BL95" s="32">
        <f ca="1">IFERROR(EXP(-SUM($BD41:BK41))*(1-EXP(-BL41)),0)</f>
        <v>1.0661092500820748E-2</v>
      </c>
      <c r="BM95" s="32">
        <f ca="1">IFERROR(EXP(-SUM($BD41:BL41))*(1-EXP(-BM41)),0)</f>
        <v>5.9136686394078864E-3</v>
      </c>
      <c r="BN95" s="32">
        <f ca="1">IFERROR(EXP(-SUM($BD41:BM41))*(1-EXP(-BN41)),0)</f>
        <v>3.2358764073173929E-3</v>
      </c>
      <c r="BO95" s="32">
        <f ca="1">IFERROR(EXP(-SUM($BD41:BN41))*(1-EXP(-BO41)),0)</f>
        <v>1.5643297626215331E-3</v>
      </c>
      <c r="BP95" s="32">
        <f ca="1">IFERROR(EXP(-SUM($BD41:BO41))*(1-EXP(-BP41)),0)</f>
        <v>0</v>
      </c>
      <c r="BQ95" s="32">
        <f ca="1">IFERROR(EXP(-SUM($BD41:BP41))*(1-EXP(-BQ41)),0)</f>
        <v>0</v>
      </c>
      <c r="BR95" s="32">
        <f ca="1">IFERROR(EXP(-SUM($BD41:BQ41))*(1-EXP(-BR41)),0)</f>
        <v>0</v>
      </c>
      <c r="BS95" s="32">
        <f ca="1">IFERROR(EXP(-SUM($BD41:BR41))*(1-EXP(-BS41)),0)</f>
        <v>0</v>
      </c>
      <c r="BT95" s="32">
        <f ca="1">IFERROR(EXP(-SUM($BD41:BS41))*(1-EXP(-BT41)),0)</f>
        <v>0</v>
      </c>
      <c r="BU95" s="32">
        <f ca="1">IFERROR(EXP(-SUM($BD41:BT41))*(1-EXP(-BU41)),0)</f>
        <v>0</v>
      </c>
      <c r="BV95" s="32">
        <f ca="1">IFERROR(EXP(-SUM($BD41:BU41))*(1-EXP(-BV41)),0)</f>
        <v>0</v>
      </c>
      <c r="BW95" s="32">
        <f ca="1">IFERROR(EXP(-SUM($BD41:BV41))*(1-EXP(-BW41)),0)</f>
        <v>0</v>
      </c>
      <c r="BX95" s="32">
        <f ca="1">IFERROR(EXP(-SUM($BD41:BW41))*(1-EXP(-BX41)),0)</f>
        <v>0</v>
      </c>
      <c r="BY95" s="32">
        <f ca="1">IFERROR(EXP(-SUM($BD41:BX41))*(1-EXP(-BY41)),0)</f>
        <v>0</v>
      </c>
      <c r="BZ95" s="32">
        <f ca="1">IFERROR(EXP(-SUM($BD41:BY41))*(1-EXP(-BZ41)),0)</f>
        <v>0</v>
      </c>
      <c r="CA95" s="32">
        <f ca="1">IFERROR(EXP(-SUM($BD41:BZ41))*(1-EXP(-CA41)),0)</f>
        <v>0</v>
      </c>
      <c r="CB95" s="32">
        <f ca="1">IFERROR(EXP(-SUM($BD41:CA41))*(1-EXP(-CB41)),0)</f>
        <v>0</v>
      </c>
      <c r="CC95" s="32">
        <f ca="1">IFERROR(EXP(-SUM($BD41:CB41))*(1-EXP(-CC41)),0)</f>
        <v>0</v>
      </c>
      <c r="CD95" s="32">
        <f ca="1">IFERROR(EXP(-SUM($BD41:CC41))*(1-EXP(-CD41)),0)</f>
        <v>0</v>
      </c>
      <c r="CE95" s="32">
        <f ca="1">IFERROR(EXP(-SUM($BD41:CD41))*(1-EXP(-CE41)),0)</f>
        <v>0</v>
      </c>
      <c r="CF95" s="32">
        <f ca="1">IFERROR(EXP(-SUM($BD41:CE41))*(1-EXP(-CF41)),0)</f>
        <v>0</v>
      </c>
      <c r="CG95" s="32">
        <f ca="1">IFERROR(EXP(-SUM($BD41:CF41))*(1-EXP(-CG41)),0)</f>
        <v>0</v>
      </c>
      <c r="CH95" s="32">
        <f ca="1">IFERROR(EXP(-SUM($BD41:CG41))*(1-EXP(-CH41)),0)</f>
        <v>0</v>
      </c>
      <c r="CI95" s="32">
        <f ca="1">IFERROR(EXP(-SUM($BD41:CH41))*(1-EXP(-CI41)),0)</f>
        <v>0</v>
      </c>
      <c r="CJ95" s="32">
        <f ca="1">IFERROR(EXP(-SUM($BD41:CI41))*(1-EXP(-CJ41)),0)</f>
        <v>0</v>
      </c>
      <c r="CK95" s="32">
        <f ca="1">IFERROR(EXP(-SUM($BD41:CJ41))*(1-EXP(-CK41)),0)</f>
        <v>0</v>
      </c>
      <c r="CL95" s="32">
        <f ca="1">IFERROR(EXP(-SUM($BD41:CK41))*(1-EXP(-CL41)),0)</f>
        <v>0</v>
      </c>
      <c r="CM95" s="32">
        <f ca="1">IFERROR(EXP(-SUM($BD41:CL41))*(1-EXP(-CM41)),0)</f>
        <v>0</v>
      </c>
      <c r="CN95" s="32">
        <f ca="1">IFERROR(EXP(-SUM($BD41:CM41))*(1-EXP(-CN41)),0)</f>
        <v>0</v>
      </c>
      <c r="CO95" s="32">
        <f ca="1">IFERROR(EXP(-SUM($BD41:CN41))*(1-EXP(-CO41)),0)</f>
        <v>0</v>
      </c>
      <c r="CP95" s="32">
        <f ca="1">IFERROR(EXP(-SUM($BD41:CO41))*(1-EXP(-CP41)),0)</f>
        <v>0</v>
      </c>
      <c r="CQ95" s="32">
        <f ca="1">IFERROR(EXP(-SUM($BD41:CP41))*(1-EXP(-CQ41)),0)</f>
        <v>0</v>
      </c>
      <c r="CR95" s="32">
        <f ca="1">IFERROR(EXP(-SUM($BD41:CQ41))*(1-EXP(-CR41)),0)</f>
        <v>0</v>
      </c>
      <c r="CS95" s="32">
        <f ca="1">IFERROR(EXP(-SUM($BD41:CR41))*(1-EXP(-CS41)),0)</f>
        <v>0</v>
      </c>
      <c r="CT95" s="32">
        <f ca="1">IFERROR(EXP(-SUM($BD41:CS41))*(1-EXP(-CT41)),0)</f>
        <v>0</v>
      </c>
      <c r="CU95" s="32">
        <f ca="1">IFERROR(EXP(-SUM($BD41:CT41))*(1-EXP(-CU41)),0)</f>
        <v>0</v>
      </c>
      <c r="CV95" s="32">
        <f ca="1">IFERROR(EXP(-SUM($BD41:CU41))*(1-EXP(-CV41)),0)</f>
        <v>0</v>
      </c>
      <c r="CW95" s="32">
        <f ca="1">IFERROR(EXP(-SUM($BD41:CV41))*(1-EXP(-CW41)),0)</f>
        <v>0</v>
      </c>
      <c r="CX95" s="32">
        <f ca="1">IFERROR(EXP(-SUM($BD41:CW41))*(1-EXP(-CX41)),0)</f>
        <v>0</v>
      </c>
      <c r="CY95" s="32">
        <f ca="1">IFERROR(EXP(-SUM($BD41:CX41))*(1-EXP(-CY41)),0)</f>
        <v>0</v>
      </c>
      <c r="CZ95" s="32">
        <f ca="1">IFERROR(EXP(-SUM($BD41:CY41))*(1-EXP(-CZ41)),0)</f>
        <v>0</v>
      </c>
      <c r="DA95" s="32">
        <f ca="1">IFERROR(EXP(-SUM($BD41:CZ41))*(1-EXP(-DA41)),0)</f>
        <v>0</v>
      </c>
      <c r="DE95" s="31">
        <f t="shared" si="109"/>
        <v>98</v>
      </c>
      <c r="DG95" s="32">
        <f t="shared" ca="1" si="110"/>
        <v>0.28872065599206231</v>
      </c>
      <c r="DH95" s="32">
        <f ca="1">IFERROR(EXP(-SUM($DG41:DG41))*(1-EXP(-DH41)),0)</f>
        <v>0.22287793765608904</v>
      </c>
      <c r="DI95" s="32">
        <f ca="1">IFERROR(EXP(-SUM($DG41:DH41))*(1-EXP(-DI41)),0)</f>
        <v>0.16550686525789438</v>
      </c>
      <c r="DJ95" s="32">
        <f ca="1">IFERROR(EXP(-SUM($DG41:DI41))*(1-EXP(-DJ41)),0)</f>
        <v>0.11746421349758678</v>
      </c>
      <c r="DK95" s="32">
        <f ca="1">IFERROR(EXP(-SUM($DG41:DJ41))*(1-EXP(-DK41)),0)</f>
        <v>7.9875774623098736E-2</v>
      </c>
      <c r="DL95" s="32">
        <f ca="1">IFERROR(EXP(-SUM($DG41:DK41))*(1-EXP(-DL41)),0)</f>
        <v>5.1833369500757252E-2</v>
      </c>
      <c r="DM95" s="32">
        <f ca="1">IFERROR(EXP(-SUM($DG41:DL41))*(1-EXP(-DM41)),0)</f>
        <v>3.2212437269690752E-2</v>
      </c>
      <c r="DN95" s="32">
        <f ca="1">IFERROR(EXP(-SUM($DG41:DM41))*(1-EXP(-DN41)),0)</f>
        <v>1.9072205703248125E-2</v>
      </c>
      <c r="DO95" s="32">
        <f ca="1">IFERROR(EXP(-SUM($DG41:DN41))*(1-EXP(-DO41)),0)</f>
        <v>1.0620840290450566E-2</v>
      </c>
      <c r="DP95" s="32">
        <f ca="1">IFERROR(EXP(-SUM($DG41:DO41))*(1-EXP(-DP41)),0)</f>
        <v>5.8853177157152927E-3</v>
      </c>
      <c r="DQ95" s="32">
        <f ca="1">IFERROR(EXP(-SUM($DG41:DP41))*(1-EXP(-DQ41)),0)</f>
        <v>3.2227977592473242E-3</v>
      </c>
      <c r="DR95" s="32">
        <f ca="1">IFERROR(EXP(-SUM($DG41:DQ41))*(1-EXP(-DR41)),0)</f>
        <v>1.5507888414183794E-3</v>
      </c>
      <c r="DS95" s="32">
        <f ca="1">IFERROR(EXP(-SUM($DG41:DR41))*(1-EXP(-DS41)),0)</f>
        <v>0</v>
      </c>
      <c r="DT95" s="32">
        <f ca="1">IFERROR(EXP(-SUM($DG41:DS41))*(1-EXP(-DT41)),0)</f>
        <v>0</v>
      </c>
      <c r="DU95" s="32">
        <f ca="1">IFERROR(EXP(-SUM($DG41:DT41))*(1-EXP(-DU41)),0)</f>
        <v>0</v>
      </c>
      <c r="DV95" s="32">
        <f ca="1">IFERROR(EXP(-SUM($DG41:DU41))*(1-EXP(-DV41)),0)</f>
        <v>0</v>
      </c>
      <c r="DW95" s="32">
        <f ca="1">IFERROR(EXP(-SUM($DG41:DV41))*(1-EXP(-DW41)),0)</f>
        <v>0</v>
      </c>
      <c r="DX95" s="32">
        <f ca="1">IFERROR(EXP(-SUM($DG41:DW41))*(1-EXP(-DX41)),0)</f>
        <v>0</v>
      </c>
      <c r="DY95" s="32">
        <f ca="1">IFERROR(EXP(-SUM($DG41:DX41))*(1-EXP(-DY41)),0)</f>
        <v>0</v>
      </c>
      <c r="DZ95" s="32">
        <f ca="1">IFERROR(EXP(-SUM($DG41:DY41))*(1-EXP(-DZ41)),0)</f>
        <v>0</v>
      </c>
      <c r="EA95" s="32">
        <f ca="1">IFERROR(EXP(-SUM($DG41:DZ41))*(1-EXP(-EA41)),0)</f>
        <v>0</v>
      </c>
      <c r="EB95" s="32">
        <f ca="1">IFERROR(EXP(-SUM($DG41:EA41))*(1-EXP(-EB41)),0)</f>
        <v>0</v>
      </c>
      <c r="EC95" s="32">
        <f ca="1">IFERROR(EXP(-SUM($DG41:EB41))*(1-EXP(-EC41)),0)</f>
        <v>0</v>
      </c>
      <c r="ED95" s="32">
        <f ca="1">IFERROR(EXP(-SUM($DG41:EC41))*(1-EXP(-ED41)),0)</f>
        <v>0</v>
      </c>
      <c r="EE95" s="32">
        <f ca="1">IFERROR(EXP(-SUM($DG41:ED41))*(1-EXP(-EE41)),0)</f>
        <v>0</v>
      </c>
      <c r="EF95" s="32">
        <f ca="1">IFERROR(EXP(-SUM($DG41:EE41))*(1-EXP(-EF41)),0)</f>
        <v>0</v>
      </c>
      <c r="EG95" s="32">
        <f ca="1">IFERROR(EXP(-SUM($DG41:EF41))*(1-EXP(-EG41)),0)</f>
        <v>0</v>
      </c>
      <c r="EH95" s="32">
        <f ca="1">IFERROR(EXP(-SUM($DG41:EG41))*(1-EXP(-EH41)),0)</f>
        <v>0</v>
      </c>
      <c r="EI95" s="32">
        <f ca="1">IFERROR(EXP(-SUM($DG41:EH41))*(1-EXP(-EI41)),0)</f>
        <v>0</v>
      </c>
      <c r="EJ95" s="32">
        <f ca="1">IFERROR(EXP(-SUM($DG41:EI41))*(1-EXP(-EJ41)),0)</f>
        <v>0</v>
      </c>
      <c r="EK95" s="32">
        <f ca="1">IFERROR(EXP(-SUM($DG41:EJ41))*(1-EXP(-EK41)),0)</f>
        <v>0</v>
      </c>
      <c r="EL95" s="32">
        <f ca="1">IFERROR(EXP(-SUM($DG41:EK41))*(1-EXP(-EL41)),0)</f>
        <v>0</v>
      </c>
      <c r="EM95" s="32">
        <f ca="1">IFERROR(EXP(-SUM($DG41:EL41))*(1-EXP(-EM41)),0)</f>
        <v>0</v>
      </c>
      <c r="EN95" s="32">
        <f ca="1">IFERROR(EXP(-SUM($DG41:EM41))*(1-EXP(-EN41)),0)</f>
        <v>0</v>
      </c>
      <c r="EO95" s="32">
        <f ca="1">IFERROR(EXP(-SUM($DG41:EN41))*(1-EXP(-EO41)),0)</f>
        <v>0</v>
      </c>
      <c r="EP95" s="32">
        <f ca="1">IFERROR(EXP(-SUM($DG41:EO41))*(1-EXP(-EP41)),0)</f>
        <v>0</v>
      </c>
      <c r="EQ95" s="32">
        <f ca="1">IFERROR(EXP(-SUM($DG41:EP41))*(1-EXP(-EQ41)),0)</f>
        <v>0</v>
      </c>
      <c r="ER95" s="32">
        <f ca="1">IFERROR(EXP(-SUM($DG41:EQ41))*(1-EXP(-ER41)),0)</f>
        <v>0</v>
      </c>
      <c r="ES95" s="32">
        <f ca="1">IFERROR(EXP(-SUM($DG41:ER41))*(1-EXP(-ES41)),0)</f>
        <v>0</v>
      </c>
      <c r="ET95" s="32">
        <f ca="1">IFERROR(EXP(-SUM($DG41:ES41))*(1-EXP(-ET41)),0)</f>
        <v>0</v>
      </c>
      <c r="EU95" s="32">
        <f ca="1">IFERROR(EXP(-SUM($DG41:ET41))*(1-EXP(-EU41)),0)</f>
        <v>0</v>
      </c>
      <c r="EV95" s="32">
        <f ca="1">IFERROR(EXP(-SUM($DG41:EU41))*(1-EXP(-EV41)),0)</f>
        <v>0</v>
      </c>
      <c r="EW95" s="32">
        <f ca="1">IFERROR(EXP(-SUM($DG41:EV41))*(1-EXP(-EW41)),0)</f>
        <v>0</v>
      </c>
      <c r="EX95" s="32">
        <f ca="1">IFERROR(EXP(-SUM($DG41:EW41))*(1-EXP(-EX41)),0)</f>
        <v>0</v>
      </c>
      <c r="EY95" s="32">
        <f ca="1">IFERROR(EXP(-SUM($DG41:EX41))*(1-EXP(-EY41)),0)</f>
        <v>0</v>
      </c>
      <c r="EZ95" s="32">
        <f ca="1">IFERROR(EXP(-SUM($DG41:EY41))*(1-EXP(-EZ41)),0)</f>
        <v>0</v>
      </c>
      <c r="FA95" s="32">
        <f ca="1">IFERROR(EXP(-SUM($DG41:EZ41))*(1-EXP(-FA41)),0)</f>
        <v>0</v>
      </c>
      <c r="FB95" s="32">
        <f ca="1">IFERROR(EXP(-SUM($DG41:FA41))*(1-EXP(-FB41)),0)</f>
        <v>0</v>
      </c>
      <c r="FC95" s="32">
        <f ca="1">IFERROR(EXP(-SUM($DG41:FB41))*(1-EXP(-FC41)),0)</f>
        <v>0</v>
      </c>
      <c r="FD95" s="32">
        <f ca="1">IFERROR(EXP(-SUM($DG41:FC41))*(1-EXP(-FD41)),0)</f>
        <v>0</v>
      </c>
    </row>
    <row r="96" spans="54:160" x14ac:dyDescent="0.25">
      <c r="BB96" s="31">
        <f t="shared" si="107"/>
        <v>99</v>
      </c>
      <c r="BD96" s="32">
        <f t="shared" ca="1" si="108"/>
        <v>0.31322509574537738</v>
      </c>
      <c r="BE96" s="32">
        <f ca="1">IFERROR(EXP(-SUM($BD42:BD42))*(1-EXP(-BE42)),0)</f>
        <v>0.23246360221980333</v>
      </c>
      <c r="BF96" s="32">
        <f ca="1">IFERROR(EXP(-SUM($BD42:BE42))*(1-EXP(-BF42)),0)</f>
        <v>0.16496161934187645</v>
      </c>
      <c r="BG96" s="32">
        <f ca="1">IFERROR(EXP(-SUM($BD42:BF42))*(1-EXP(-BG42)),0)</f>
        <v>0.11226396003317651</v>
      </c>
      <c r="BH96" s="32">
        <f ca="1">IFERROR(EXP(-SUM($BD42:BG42))*(1-EXP(-BH42)),0)</f>
        <v>7.2909365632598061E-2</v>
      </c>
      <c r="BI96" s="32">
        <f ca="1">IFERROR(EXP(-SUM($BD42:BH42))*(1-EXP(-BI42)),0)</f>
        <v>4.5388247879977216E-2</v>
      </c>
      <c r="BJ96" s="32">
        <f ca="1">IFERROR(EXP(-SUM($BD42:BI42))*(1-EXP(-BJ42)),0)</f>
        <v>2.6914489139628749E-2</v>
      </c>
      <c r="BK96" s="32">
        <f ca="1">IFERROR(EXP(-SUM($BD42:BJ42))*(1-EXP(-BK42)),0)</f>
        <v>1.5047232018587375E-2</v>
      </c>
      <c r="BL96" s="32">
        <f ca="1">IFERROR(EXP(-SUM($BD42:BK42))*(1-EXP(-BL42)),0)</f>
        <v>8.3551634448734268E-3</v>
      </c>
      <c r="BM96" s="32">
        <f ca="1">IFERROR(EXP(-SUM($BD42:BL42))*(1-EXP(-BM42)),0)</f>
        <v>4.568319831130394E-3</v>
      </c>
      <c r="BN96" s="32">
        <f ca="1">IFERROR(EXP(-SUM($BD42:BM42))*(1-EXP(-BN42)),0)</f>
        <v>2.2186960927418173E-3</v>
      </c>
      <c r="BO96" s="32">
        <f ca="1">IFERROR(EXP(-SUM($BD42:BN42))*(1-EXP(-BO42)),0)</f>
        <v>0</v>
      </c>
      <c r="BP96" s="32">
        <f ca="1">IFERROR(EXP(-SUM($BD42:BO42))*(1-EXP(-BP42)),0)</f>
        <v>0</v>
      </c>
      <c r="BQ96" s="32">
        <f ca="1">IFERROR(EXP(-SUM($BD42:BP42))*(1-EXP(-BQ42)),0)</f>
        <v>0</v>
      </c>
      <c r="BR96" s="32">
        <f ca="1">IFERROR(EXP(-SUM($BD42:BQ42))*(1-EXP(-BR42)),0)</f>
        <v>0</v>
      </c>
      <c r="BS96" s="32">
        <f ca="1">IFERROR(EXP(-SUM($BD42:BR42))*(1-EXP(-BS42)),0)</f>
        <v>0</v>
      </c>
      <c r="BT96" s="32">
        <f ca="1">IFERROR(EXP(-SUM($BD42:BS42))*(1-EXP(-BT42)),0)</f>
        <v>0</v>
      </c>
      <c r="BU96" s="32">
        <f ca="1">IFERROR(EXP(-SUM($BD42:BT42))*(1-EXP(-BU42)),0)</f>
        <v>0</v>
      </c>
      <c r="BV96" s="32">
        <f ca="1">IFERROR(EXP(-SUM($BD42:BU42))*(1-EXP(-BV42)),0)</f>
        <v>0</v>
      </c>
      <c r="BW96" s="32">
        <f ca="1">IFERROR(EXP(-SUM($BD42:BV42))*(1-EXP(-BW42)),0)</f>
        <v>0</v>
      </c>
      <c r="BX96" s="32">
        <f ca="1">IFERROR(EXP(-SUM($BD42:BW42))*(1-EXP(-BX42)),0)</f>
        <v>0</v>
      </c>
      <c r="BY96" s="32">
        <f ca="1">IFERROR(EXP(-SUM($BD42:BX42))*(1-EXP(-BY42)),0)</f>
        <v>0</v>
      </c>
      <c r="BZ96" s="32">
        <f ca="1">IFERROR(EXP(-SUM($BD42:BY42))*(1-EXP(-BZ42)),0)</f>
        <v>0</v>
      </c>
      <c r="CA96" s="32">
        <f ca="1">IFERROR(EXP(-SUM($BD42:BZ42))*(1-EXP(-CA42)),0)</f>
        <v>0</v>
      </c>
      <c r="CB96" s="32">
        <f ca="1">IFERROR(EXP(-SUM($BD42:CA42))*(1-EXP(-CB42)),0)</f>
        <v>0</v>
      </c>
      <c r="CC96" s="32">
        <f ca="1">IFERROR(EXP(-SUM($BD42:CB42))*(1-EXP(-CC42)),0)</f>
        <v>0</v>
      </c>
      <c r="CD96" s="32">
        <f ca="1">IFERROR(EXP(-SUM($BD42:CC42))*(1-EXP(-CD42)),0)</f>
        <v>0</v>
      </c>
      <c r="CE96" s="32">
        <f ca="1">IFERROR(EXP(-SUM($BD42:CD42))*(1-EXP(-CE42)),0)</f>
        <v>0</v>
      </c>
      <c r="CF96" s="32">
        <f ca="1">IFERROR(EXP(-SUM($BD42:CE42))*(1-EXP(-CF42)),0)</f>
        <v>0</v>
      </c>
      <c r="CG96" s="32">
        <f ca="1">IFERROR(EXP(-SUM($BD42:CF42))*(1-EXP(-CG42)),0)</f>
        <v>0</v>
      </c>
      <c r="CH96" s="32">
        <f ca="1">IFERROR(EXP(-SUM($BD42:CG42))*(1-EXP(-CH42)),0)</f>
        <v>0</v>
      </c>
      <c r="CI96" s="32">
        <f ca="1">IFERROR(EXP(-SUM($BD42:CH42))*(1-EXP(-CI42)),0)</f>
        <v>0</v>
      </c>
      <c r="CJ96" s="32">
        <f ca="1">IFERROR(EXP(-SUM($BD42:CI42))*(1-EXP(-CJ42)),0)</f>
        <v>0</v>
      </c>
      <c r="CK96" s="32">
        <f ca="1">IFERROR(EXP(-SUM($BD42:CJ42))*(1-EXP(-CK42)),0)</f>
        <v>0</v>
      </c>
      <c r="CL96" s="32">
        <f ca="1">IFERROR(EXP(-SUM($BD42:CK42))*(1-EXP(-CL42)),0)</f>
        <v>0</v>
      </c>
      <c r="CM96" s="32">
        <f ca="1">IFERROR(EXP(-SUM($BD42:CL42))*(1-EXP(-CM42)),0)</f>
        <v>0</v>
      </c>
      <c r="CN96" s="32">
        <f ca="1">IFERROR(EXP(-SUM($BD42:CM42))*(1-EXP(-CN42)),0)</f>
        <v>0</v>
      </c>
      <c r="CO96" s="32">
        <f ca="1">IFERROR(EXP(-SUM($BD42:CN42))*(1-EXP(-CO42)),0)</f>
        <v>0</v>
      </c>
      <c r="CP96" s="32">
        <f ca="1">IFERROR(EXP(-SUM($BD42:CO42))*(1-EXP(-CP42)),0)</f>
        <v>0</v>
      </c>
      <c r="CQ96" s="32">
        <f ca="1">IFERROR(EXP(-SUM($BD42:CP42))*(1-EXP(-CQ42)),0)</f>
        <v>0</v>
      </c>
      <c r="CR96" s="32">
        <f ca="1">IFERROR(EXP(-SUM($BD42:CQ42))*(1-EXP(-CR42)),0)</f>
        <v>0</v>
      </c>
      <c r="CS96" s="32">
        <f ca="1">IFERROR(EXP(-SUM($BD42:CR42))*(1-EXP(-CS42)),0)</f>
        <v>0</v>
      </c>
      <c r="CT96" s="32">
        <f ca="1">IFERROR(EXP(-SUM($BD42:CS42))*(1-EXP(-CT42)),0)</f>
        <v>0</v>
      </c>
      <c r="CU96" s="32">
        <f ca="1">IFERROR(EXP(-SUM($BD42:CT42))*(1-EXP(-CU42)),0)</f>
        <v>0</v>
      </c>
      <c r="CV96" s="32">
        <f ca="1">IFERROR(EXP(-SUM($BD42:CU42))*(1-EXP(-CV42)),0)</f>
        <v>0</v>
      </c>
      <c r="CW96" s="32">
        <f ca="1">IFERROR(EXP(-SUM($BD42:CV42))*(1-EXP(-CW42)),0)</f>
        <v>0</v>
      </c>
      <c r="CX96" s="32">
        <f ca="1">IFERROR(EXP(-SUM($BD42:CW42))*(1-EXP(-CX42)),0)</f>
        <v>0</v>
      </c>
      <c r="CY96" s="32">
        <f ca="1">IFERROR(EXP(-SUM($BD42:CX42))*(1-EXP(-CY42)),0)</f>
        <v>0</v>
      </c>
      <c r="CZ96" s="32">
        <f ca="1">IFERROR(EXP(-SUM($BD42:CY42))*(1-EXP(-CZ42)),0)</f>
        <v>0</v>
      </c>
      <c r="DA96" s="32">
        <f ca="1">IFERROR(EXP(-SUM($BD42:CZ42))*(1-EXP(-DA42)),0)</f>
        <v>0</v>
      </c>
      <c r="DE96" s="31">
        <f t="shared" si="109"/>
        <v>99</v>
      </c>
      <c r="DG96" s="32">
        <f t="shared" ca="1" si="110"/>
        <v>0.31328652768185938</v>
      </c>
      <c r="DH96" s="32">
        <f ca="1">IFERROR(EXP(-SUM($DG42:DG42))*(1-EXP(-DH42)),0)</f>
        <v>0.23257627691533431</v>
      </c>
      <c r="DI96" s="32">
        <f ca="1">IFERROR(EXP(-SUM($DG42:DH42))*(1-EXP(-DI42)),0)</f>
        <v>0.16505331585793018</v>
      </c>
      <c r="DJ96" s="32">
        <f ca="1">IFERROR(EXP(-SUM($DG42:DI42))*(1-EXP(-DJ42)),0)</f>
        <v>0.11228141992242027</v>
      </c>
      <c r="DK96" s="32">
        <f ca="1">IFERROR(EXP(-SUM($DG42:DJ42))*(1-EXP(-DK42)),0)</f>
        <v>7.289149006027959E-2</v>
      </c>
      <c r="DL96" s="32">
        <f ca="1">IFERROR(EXP(-SUM($DG42:DK42))*(1-EXP(-DL42)),0)</f>
        <v>4.533820891514849E-2</v>
      </c>
      <c r="DM96" s="32">
        <f ca="1">IFERROR(EXP(-SUM($DG42:DL42))*(1-EXP(-DM42)),0)</f>
        <v>2.6864267321374279E-2</v>
      </c>
      <c r="DN96" s="32">
        <f ca="1">IFERROR(EXP(-SUM($DG42:DM42))*(1-EXP(-DN42)),0)</f>
        <v>1.4989595383300231E-2</v>
      </c>
      <c r="DO96" s="32">
        <f ca="1">IFERROR(EXP(-SUM($DG42:DN42))*(1-EXP(-DO42)),0)</f>
        <v>8.3146732034087081E-3</v>
      </c>
      <c r="DP96" s="32">
        <f ca="1">IFERROR(EXP(-SUM($DG42:DO42))*(1-EXP(-DP42)),0)</f>
        <v>4.5496723766650362E-3</v>
      </c>
      <c r="DQ96" s="32">
        <f ca="1">IFERROR(EXP(-SUM($DG42:DP42))*(1-EXP(-DQ42)),0)</f>
        <v>2.1994622207757481E-3</v>
      </c>
      <c r="DR96" s="32">
        <f ca="1">IFERROR(EXP(-SUM($DG42:DQ42))*(1-EXP(-DR42)),0)</f>
        <v>0</v>
      </c>
      <c r="DS96" s="32">
        <f ca="1">IFERROR(EXP(-SUM($DG42:DR42))*(1-EXP(-DS42)),0)</f>
        <v>0</v>
      </c>
      <c r="DT96" s="32">
        <f ca="1">IFERROR(EXP(-SUM($DG42:DS42))*(1-EXP(-DT42)),0)</f>
        <v>0</v>
      </c>
      <c r="DU96" s="32">
        <f ca="1">IFERROR(EXP(-SUM($DG42:DT42))*(1-EXP(-DU42)),0)</f>
        <v>0</v>
      </c>
      <c r="DV96" s="32">
        <f ca="1">IFERROR(EXP(-SUM($DG42:DU42))*(1-EXP(-DV42)),0)</f>
        <v>0</v>
      </c>
      <c r="DW96" s="32">
        <f ca="1">IFERROR(EXP(-SUM($DG42:DV42))*(1-EXP(-DW42)),0)</f>
        <v>0</v>
      </c>
      <c r="DX96" s="32">
        <f ca="1">IFERROR(EXP(-SUM($DG42:DW42))*(1-EXP(-DX42)),0)</f>
        <v>0</v>
      </c>
      <c r="DY96" s="32">
        <f ca="1">IFERROR(EXP(-SUM($DG42:DX42))*(1-EXP(-DY42)),0)</f>
        <v>0</v>
      </c>
      <c r="DZ96" s="32">
        <f ca="1">IFERROR(EXP(-SUM($DG42:DY42))*(1-EXP(-DZ42)),0)</f>
        <v>0</v>
      </c>
      <c r="EA96" s="32">
        <f ca="1">IFERROR(EXP(-SUM($DG42:DZ42))*(1-EXP(-EA42)),0)</f>
        <v>0</v>
      </c>
      <c r="EB96" s="32">
        <f ca="1">IFERROR(EXP(-SUM($DG42:EA42))*(1-EXP(-EB42)),0)</f>
        <v>0</v>
      </c>
      <c r="EC96" s="32">
        <f ca="1">IFERROR(EXP(-SUM($DG42:EB42))*(1-EXP(-EC42)),0)</f>
        <v>0</v>
      </c>
      <c r="ED96" s="32">
        <f ca="1">IFERROR(EXP(-SUM($DG42:EC42))*(1-EXP(-ED42)),0)</f>
        <v>0</v>
      </c>
      <c r="EE96" s="32">
        <f ca="1">IFERROR(EXP(-SUM($DG42:ED42))*(1-EXP(-EE42)),0)</f>
        <v>0</v>
      </c>
      <c r="EF96" s="32">
        <f ca="1">IFERROR(EXP(-SUM($DG42:EE42))*(1-EXP(-EF42)),0)</f>
        <v>0</v>
      </c>
      <c r="EG96" s="32">
        <f ca="1">IFERROR(EXP(-SUM($DG42:EF42))*(1-EXP(-EG42)),0)</f>
        <v>0</v>
      </c>
      <c r="EH96" s="32">
        <f ca="1">IFERROR(EXP(-SUM($DG42:EG42))*(1-EXP(-EH42)),0)</f>
        <v>0</v>
      </c>
      <c r="EI96" s="32">
        <f ca="1">IFERROR(EXP(-SUM($DG42:EH42))*(1-EXP(-EI42)),0)</f>
        <v>0</v>
      </c>
      <c r="EJ96" s="32">
        <f ca="1">IFERROR(EXP(-SUM($DG42:EI42))*(1-EXP(-EJ42)),0)</f>
        <v>0</v>
      </c>
      <c r="EK96" s="32">
        <f ca="1">IFERROR(EXP(-SUM($DG42:EJ42))*(1-EXP(-EK42)),0)</f>
        <v>0</v>
      </c>
      <c r="EL96" s="32">
        <f ca="1">IFERROR(EXP(-SUM($DG42:EK42))*(1-EXP(-EL42)),0)</f>
        <v>0</v>
      </c>
      <c r="EM96" s="32">
        <f ca="1">IFERROR(EXP(-SUM($DG42:EL42))*(1-EXP(-EM42)),0)</f>
        <v>0</v>
      </c>
      <c r="EN96" s="32">
        <f ca="1">IFERROR(EXP(-SUM($DG42:EM42))*(1-EXP(-EN42)),0)</f>
        <v>0</v>
      </c>
      <c r="EO96" s="32">
        <f ca="1">IFERROR(EXP(-SUM($DG42:EN42))*(1-EXP(-EO42)),0)</f>
        <v>0</v>
      </c>
      <c r="EP96" s="32">
        <f ca="1">IFERROR(EXP(-SUM($DG42:EO42))*(1-EXP(-EP42)),0)</f>
        <v>0</v>
      </c>
      <c r="EQ96" s="32">
        <f ca="1">IFERROR(EXP(-SUM($DG42:EP42))*(1-EXP(-EQ42)),0)</f>
        <v>0</v>
      </c>
      <c r="ER96" s="32">
        <f ca="1">IFERROR(EXP(-SUM($DG42:EQ42))*(1-EXP(-ER42)),0)</f>
        <v>0</v>
      </c>
      <c r="ES96" s="32">
        <f ca="1">IFERROR(EXP(-SUM($DG42:ER42))*(1-EXP(-ES42)),0)</f>
        <v>0</v>
      </c>
      <c r="ET96" s="32">
        <f ca="1">IFERROR(EXP(-SUM($DG42:ES42))*(1-EXP(-ET42)),0)</f>
        <v>0</v>
      </c>
      <c r="EU96" s="32">
        <f ca="1">IFERROR(EXP(-SUM($DG42:ET42))*(1-EXP(-EU42)),0)</f>
        <v>0</v>
      </c>
      <c r="EV96" s="32">
        <f ca="1">IFERROR(EXP(-SUM($DG42:EU42))*(1-EXP(-EV42)),0)</f>
        <v>0</v>
      </c>
      <c r="EW96" s="32">
        <f ca="1">IFERROR(EXP(-SUM($DG42:EV42))*(1-EXP(-EW42)),0)</f>
        <v>0</v>
      </c>
      <c r="EX96" s="32">
        <f ca="1">IFERROR(EXP(-SUM($DG42:EW42))*(1-EXP(-EX42)),0)</f>
        <v>0</v>
      </c>
      <c r="EY96" s="32">
        <f ca="1">IFERROR(EXP(-SUM($DG42:EX42))*(1-EXP(-EY42)),0)</f>
        <v>0</v>
      </c>
      <c r="EZ96" s="32">
        <f ca="1">IFERROR(EXP(-SUM($DG42:EY42))*(1-EXP(-EZ42)),0)</f>
        <v>0</v>
      </c>
      <c r="FA96" s="32">
        <f ca="1">IFERROR(EXP(-SUM($DG42:EZ42))*(1-EXP(-FA42)),0)</f>
        <v>0</v>
      </c>
      <c r="FB96" s="32">
        <f ca="1">IFERROR(EXP(-SUM($DG42:FA42))*(1-EXP(-FB42)),0)</f>
        <v>0</v>
      </c>
      <c r="FC96" s="32">
        <f ca="1">IFERROR(EXP(-SUM($DG42:FB42))*(1-EXP(-FC42)),0)</f>
        <v>0</v>
      </c>
      <c r="FD96" s="32">
        <f ca="1">IFERROR(EXP(-SUM($DG42:FC42))*(1-EXP(-FD42)),0)</f>
        <v>0</v>
      </c>
    </row>
    <row r="97" spans="54:160" x14ac:dyDescent="0.25">
      <c r="BB97" s="31">
        <f t="shared" si="107"/>
        <v>100</v>
      </c>
      <c r="BD97" s="32">
        <f t="shared" ca="1" si="108"/>
        <v>0.33829159447772994</v>
      </c>
      <c r="BE97" s="32">
        <f ca="1">IFERROR(EXP(-SUM($BD43:BD43))*(1-EXP(-BE43)),0)</f>
        <v>0.24004247413321167</v>
      </c>
      <c r="BF97" s="32">
        <f ca="1">IFERROR(EXP(-SUM($BD43:BE43))*(1-EXP(-BF43)),0)</f>
        <v>0.16342519583517329</v>
      </c>
      <c r="BG97" s="32">
        <f ca="1">IFERROR(EXP(-SUM($BD43:BF43))*(1-EXP(-BG43)),0)</f>
        <v>0.10617822556607887</v>
      </c>
      <c r="BH97" s="32">
        <f ca="1">IFERROR(EXP(-SUM($BD43:BG43))*(1-EXP(-BH43)),0)</f>
        <v>6.6155706368700898E-2</v>
      </c>
      <c r="BI97" s="32">
        <f ca="1">IFERROR(EXP(-SUM($BD43:BH43))*(1-EXP(-BI43)),0)</f>
        <v>3.9259150262248778E-2</v>
      </c>
      <c r="BJ97" s="32">
        <f ca="1">IFERROR(EXP(-SUM($BD43:BI43))*(1-EXP(-BJ43)),0)</f>
        <v>2.19920419796166E-2</v>
      </c>
      <c r="BK97" s="32">
        <f ca="1">IFERROR(EXP(-SUM($BD43:BJ43))*(1-EXP(-BK43)),0)</f>
        <v>1.2223786802207622E-2</v>
      </c>
      <c r="BL97" s="32">
        <f ca="1">IFERROR(EXP(-SUM($BD43:BK43))*(1-EXP(-BL43)),0)</f>
        <v>6.6783436311459686E-3</v>
      </c>
      <c r="BM97" s="32">
        <f ca="1">IFERROR(EXP(-SUM($BD43:BL43))*(1-EXP(-BM43)),0)</f>
        <v>3.2583913692210914E-3</v>
      </c>
      <c r="BN97" s="32">
        <f ca="1">IFERROR(EXP(-SUM($BD43:BM43))*(1-EXP(-BN43)),0)</f>
        <v>0</v>
      </c>
      <c r="BO97" s="32">
        <f ca="1">IFERROR(EXP(-SUM($BD43:BN43))*(1-EXP(-BO43)),0)</f>
        <v>0</v>
      </c>
      <c r="BP97" s="32">
        <f ca="1">IFERROR(EXP(-SUM($BD43:BO43))*(1-EXP(-BP43)),0)</f>
        <v>0</v>
      </c>
      <c r="BQ97" s="32">
        <f ca="1">IFERROR(EXP(-SUM($BD43:BP43))*(1-EXP(-BQ43)),0)</f>
        <v>0</v>
      </c>
      <c r="BR97" s="32">
        <f ca="1">IFERROR(EXP(-SUM($BD43:BQ43))*(1-EXP(-BR43)),0)</f>
        <v>0</v>
      </c>
      <c r="BS97" s="32">
        <f ca="1">IFERROR(EXP(-SUM($BD43:BR43))*(1-EXP(-BS43)),0)</f>
        <v>0</v>
      </c>
      <c r="BT97" s="32">
        <f ca="1">IFERROR(EXP(-SUM($BD43:BS43))*(1-EXP(-BT43)),0)</f>
        <v>0</v>
      </c>
      <c r="BU97" s="32">
        <f ca="1">IFERROR(EXP(-SUM($BD43:BT43))*(1-EXP(-BU43)),0)</f>
        <v>0</v>
      </c>
      <c r="BV97" s="32">
        <f ca="1">IFERROR(EXP(-SUM($BD43:BU43))*(1-EXP(-BV43)),0)</f>
        <v>0</v>
      </c>
      <c r="BW97" s="32">
        <f ca="1">IFERROR(EXP(-SUM($BD43:BV43))*(1-EXP(-BW43)),0)</f>
        <v>0</v>
      </c>
      <c r="BX97" s="32">
        <f ca="1">IFERROR(EXP(-SUM($BD43:BW43))*(1-EXP(-BX43)),0)</f>
        <v>0</v>
      </c>
      <c r="BY97" s="32">
        <f ca="1">IFERROR(EXP(-SUM($BD43:BX43))*(1-EXP(-BY43)),0)</f>
        <v>0</v>
      </c>
      <c r="BZ97" s="32">
        <f ca="1">IFERROR(EXP(-SUM($BD43:BY43))*(1-EXP(-BZ43)),0)</f>
        <v>0</v>
      </c>
      <c r="CA97" s="32">
        <f ca="1">IFERROR(EXP(-SUM($BD43:BZ43))*(1-EXP(-CA43)),0)</f>
        <v>0</v>
      </c>
      <c r="CB97" s="32">
        <f ca="1">IFERROR(EXP(-SUM($BD43:CA43))*(1-EXP(-CB43)),0)</f>
        <v>0</v>
      </c>
      <c r="CC97" s="32">
        <f ca="1">IFERROR(EXP(-SUM($BD43:CB43))*(1-EXP(-CC43)),0)</f>
        <v>0</v>
      </c>
      <c r="CD97" s="32">
        <f ca="1">IFERROR(EXP(-SUM($BD43:CC43))*(1-EXP(-CD43)),0)</f>
        <v>0</v>
      </c>
      <c r="CE97" s="32">
        <f ca="1">IFERROR(EXP(-SUM($BD43:CD43))*(1-EXP(-CE43)),0)</f>
        <v>0</v>
      </c>
      <c r="CF97" s="32">
        <f ca="1">IFERROR(EXP(-SUM($BD43:CE43))*(1-EXP(-CF43)),0)</f>
        <v>0</v>
      </c>
      <c r="CG97" s="32">
        <f ca="1">IFERROR(EXP(-SUM($BD43:CF43))*(1-EXP(-CG43)),0)</f>
        <v>0</v>
      </c>
      <c r="CH97" s="32">
        <f ca="1">IFERROR(EXP(-SUM($BD43:CG43))*(1-EXP(-CH43)),0)</f>
        <v>0</v>
      </c>
      <c r="CI97" s="32">
        <f ca="1">IFERROR(EXP(-SUM($BD43:CH43))*(1-EXP(-CI43)),0)</f>
        <v>0</v>
      </c>
      <c r="CJ97" s="32">
        <f ca="1">IFERROR(EXP(-SUM($BD43:CI43))*(1-EXP(-CJ43)),0)</f>
        <v>0</v>
      </c>
      <c r="CK97" s="32">
        <f ca="1">IFERROR(EXP(-SUM($BD43:CJ43))*(1-EXP(-CK43)),0)</f>
        <v>0</v>
      </c>
      <c r="CL97" s="32">
        <f ca="1">IFERROR(EXP(-SUM($BD43:CK43))*(1-EXP(-CL43)),0)</f>
        <v>0</v>
      </c>
      <c r="CM97" s="32">
        <f ca="1">IFERROR(EXP(-SUM($BD43:CL43))*(1-EXP(-CM43)),0)</f>
        <v>0</v>
      </c>
      <c r="CN97" s="32">
        <f ca="1">IFERROR(EXP(-SUM($BD43:CM43))*(1-EXP(-CN43)),0)</f>
        <v>0</v>
      </c>
      <c r="CO97" s="32">
        <f ca="1">IFERROR(EXP(-SUM($BD43:CN43))*(1-EXP(-CO43)),0)</f>
        <v>0</v>
      </c>
      <c r="CP97" s="32">
        <f ca="1">IFERROR(EXP(-SUM($BD43:CO43))*(1-EXP(-CP43)),0)</f>
        <v>0</v>
      </c>
      <c r="CQ97" s="32">
        <f ca="1">IFERROR(EXP(-SUM($BD43:CP43))*(1-EXP(-CQ43)),0)</f>
        <v>0</v>
      </c>
      <c r="CR97" s="32">
        <f ca="1">IFERROR(EXP(-SUM($BD43:CQ43))*(1-EXP(-CR43)),0)</f>
        <v>0</v>
      </c>
      <c r="CS97" s="32">
        <f ca="1">IFERROR(EXP(-SUM($BD43:CR43))*(1-EXP(-CS43)),0)</f>
        <v>0</v>
      </c>
      <c r="CT97" s="32">
        <f ca="1">IFERROR(EXP(-SUM($BD43:CS43))*(1-EXP(-CT43)),0)</f>
        <v>0</v>
      </c>
      <c r="CU97" s="32">
        <f ca="1">IFERROR(EXP(-SUM($BD43:CT43))*(1-EXP(-CU43)),0)</f>
        <v>0</v>
      </c>
      <c r="CV97" s="32">
        <f ca="1">IFERROR(EXP(-SUM($BD43:CU43))*(1-EXP(-CV43)),0)</f>
        <v>0</v>
      </c>
      <c r="CW97" s="32">
        <f ca="1">IFERROR(EXP(-SUM($BD43:CV43))*(1-EXP(-CW43)),0)</f>
        <v>0</v>
      </c>
      <c r="CX97" s="32">
        <f ca="1">IFERROR(EXP(-SUM($BD43:CW43))*(1-EXP(-CX43)),0)</f>
        <v>0</v>
      </c>
      <c r="CY97" s="32">
        <f ca="1">IFERROR(EXP(-SUM($BD43:CX43))*(1-EXP(-CY43)),0)</f>
        <v>0</v>
      </c>
      <c r="CZ97" s="32">
        <f ca="1">IFERROR(EXP(-SUM($BD43:CY43))*(1-EXP(-CZ43)),0)</f>
        <v>0</v>
      </c>
      <c r="DA97" s="32">
        <f ca="1">IFERROR(EXP(-SUM($BD43:CZ43))*(1-EXP(-DA43)),0)</f>
        <v>0</v>
      </c>
      <c r="DE97" s="31">
        <f t="shared" si="109"/>
        <v>100</v>
      </c>
      <c r="DG97" s="32">
        <f t="shared" ca="1" si="110"/>
        <v>0.33848587183322176</v>
      </c>
      <c r="DH97" s="32">
        <f ca="1">IFERROR(EXP(-SUM($DG43:DG43))*(1-EXP(-DH43)),0)</f>
        <v>0.24019750622791647</v>
      </c>
      <c r="DI97" s="32">
        <f ca="1">IFERROR(EXP(-SUM($DG43:DH43))*(1-EXP(-DI43)),0)</f>
        <v>0.16346543727456081</v>
      </c>
      <c r="DJ97" s="32">
        <f ca="1">IFERROR(EXP(-SUM($DG43:DI43))*(1-EXP(-DJ43)),0)</f>
        <v>0.10616195376522791</v>
      </c>
      <c r="DK97" s="32">
        <f ca="1">IFERROR(EXP(-SUM($DG43:DJ43))*(1-EXP(-DK43)),0)</f>
        <v>6.6088972673278526E-2</v>
      </c>
      <c r="DL97" s="32">
        <f ca="1">IFERROR(EXP(-SUM($DG43:DK43))*(1-EXP(-DL43)),0)</f>
        <v>3.9189680596788637E-2</v>
      </c>
      <c r="DM97" s="32">
        <f ca="1">IFERROR(EXP(-SUM($DG43:DL43))*(1-EXP(-DM43)),0)</f>
        <v>2.1909991068934868E-2</v>
      </c>
      <c r="DN97" s="32">
        <f ca="1">IFERROR(EXP(-SUM($DG43:DM43))*(1-EXP(-DN43)),0)</f>
        <v>1.2165796089974404E-2</v>
      </c>
      <c r="DO97" s="32">
        <f ca="1">IFERROR(EXP(-SUM($DG43:DN43))*(1-EXP(-DO43)),0)</f>
        <v>6.6518444439791144E-3</v>
      </c>
      <c r="DP97" s="32">
        <f ca="1">IFERROR(EXP(-SUM($DG43:DO43))*(1-EXP(-DP43)),0)</f>
        <v>3.2306015828429805E-3</v>
      </c>
      <c r="DQ97" s="32">
        <f ca="1">IFERROR(EXP(-SUM($DG43:DP43))*(1-EXP(-DQ43)),0)</f>
        <v>0</v>
      </c>
      <c r="DR97" s="32">
        <f ca="1">IFERROR(EXP(-SUM($DG43:DQ43))*(1-EXP(-DR43)),0)</f>
        <v>0</v>
      </c>
      <c r="DS97" s="32">
        <f ca="1">IFERROR(EXP(-SUM($DG43:DR43))*(1-EXP(-DS43)),0)</f>
        <v>0</v>
      </c>
      <c r="DT97" s="32">
        <f ca="1">IFERROR(EXP(-SUM($DG43:DS43))*(1-EXP(-DT43)),0)</f>
        <v>0</v>
      </c>
      <c r="DU97" s="32">
        <f ca="1">IFERROR(EXP(-SUM($DG43:DT43))*(1-EXP(-DU43)),0)</f>
        <v>0</v>
      </c>
      <c r="DV97" s="32">
        <f ca="1">IFERROR(EXP(-SUM($DG43:DU43))*(1-EXP(-DV43)),0)</f>
        <v>0</v>
      </c>
      <c r="DW97" s="32">
        <f ca="1">IFERROR(EXP(-SUM($DG43:DV43))*(1-EXP(-DW43)),0)</f>
        <v>0</v>
      </c>
      <c r="DX97" s="32">
        <f ca="1">IFERROR(EXP(-SUM($DG43:DW43))*(1-EXP(-DX43)),0)</f>
        <v>0</v>
      </c>
      <c r="DY97" s="32">
        <f ca="1">IFERROR(EXP(-SUM($DG43:DX43))*(1-EXP(-DY43)),0)</f>
        <v>0</v>
      </c>
      <c r="DZ97" s="32">
        <f ca="1">IFERROR(EXP(-SUM($DG43:DY43))*(1-EXP(-DZ43)),0)</f>
        <v>0</v>
      </c>
      <c r="EA97" s="32">
        <f ca="1">IFERROR(EXP(-SUM($DG43:DZ43))*(1-EXP(-EA43)),0)</f>
        <v>0</v>
      </c>
      <c r="EB97" s="32">
        <f ca="1">IFERROR(EXP(-SUM($DG43:EA43))*(1-EXP(-EB43)),0)</f>
        <v>0</v>
      </c>
      <c r="EC97" s="32">
        <f ca="1">IFERROR(EXP(-SUM($DG43:EB43))*(1-EXP(-EC43)),0)</f>
        <v>0</v>
      </c>
      <c r="ED97" s="32">
        <f ca="1">IFERROR(EXP(-SUM($DG43:EC43))*(1-EXP(-ED43)),0)</f>
        <v>0</v>
      </c>
      <c r="EE97" s="32">
        <f ca="1">IFERROR(EXP(-SUM($DG43:ED43))*(1-EXP(-EE43)),0)</f>
        <v>0</v>
      </c>
      <c r="EF97" s="32">
        <f ca="1">IFERROR(EXP(-SUM($DG43:EE43))*(1-EXP(-EF43)),0)</f>
        <v>0</v>
      </c>
      <c r="EG97" s="32">
        <f ca="1">IFERROR(EXP(-SUM($DG43:EF43))*(1-EXP(-EG43)),0)</f>
        <v>0</v>
      </c>
      <c r="EH97" s="32">
        <f ca="1">IFERROR(EXP(-SUM($DG43:EG43))*(1-EXP(-EH43)),0)</f>
        <v>0</v>
      </c>
      <c r="EI97" s="32">
        <f ca="1">IFERROR(EXP(-SUM($DG43:EH43))*(1-EXP(-EI43)),0)</f>
        <v>0</v>
      </c>
      <c r="EJ97" s="32">
        <f ca="1">IFERROR(EXP(-SUM($DG43:EI43))*(1-EXP(-EJ43)),0)</f>
        <v>0</v>
      </c>
      <c r="EK97" s="32">
        <f ca="1">IFERROR(EXP(-SUM($DG43:EJ43))*(1-EXP(-EK43)),0)</f>
        <v>0</v>
      </c>
      <c r="EL97" s="32">
        <f ca="1">IFERROR(EXP(-SUM($DG43:EK43))*(1-EXP(-EL43)),0)</f>
        <v>0</v>
      </c>
      <c r="EM97" s="32">
        <f ca="1">IFERROR(EXP(-SUM($DG43:EL43))*(1-EXP(-EM43)),0)</f>
        <v>0</v>
      </c>
      <c r="EN97" s="32">
        <f ca="1">IFERROR(EXP(-SUM($DG43:EM43))*(1-EXP(-EN43)),0)</f>
        <v>0</v>
      </c>
      <c r="EO97" s="32">
        <f ca="1">IFERROR(EXP(-SUM($DG43:EN43))*(1-EXP(-EO43)),0)</f>
        <v>0</v>
      </c>
      <c r="EP97" s="32">
        <f ca="1">IFERROR(EXP(-SUM($DG43:EO43))*(1-EXP(-EP43)),0)</f>
        <v>0</v>
      </c>
      <c r="EQ97" s="32">
        <f ca="1">IFERROR(EXP(-SUM($DG43:EP43))*(1-EXP(-EQ43)),0)</f>
        <v>0</v>
      </c>
      <c r="ER97" s="32">
        <f ca="1">IFERROR(EXP(-SUM($DG43:EQ43))*(1-EXP(-ER43)),0)</f>
        <v>0</v>
      </c>
      <c r="ES97" s="32">
        <f ca="1">IFERROR(EXP(-SUM($DG43:ER43))*(1-EXP(-ES43)),0)</f>
        <v>0</v>
      </c>
      <c r="ET97" s="32">
        <f ca="1">IFERROR(EXP(-SUM($DG43:ES43))*(1-EXP(-ET43)),0)</f>
        <v>0</v>
      </c>
      <c r="EU97" s="32">
        <f ca="1">IFERROR(EXP(-SUM($DG43:ET43))*(1-EXP(-EU43)),0)</f>
        <v>0</v>
      </c>
      <c r="EV97" s="32">
        <f ca="1">IFERROR(EXP(-SUM($DG43:EU43))*(1-EXP(-EV43)),0)</f>
        <v>0</v>
      </c>
      <c r="EW97" s="32">
        <f ca="1">IFERROR(EXP(-SUM($DG43:EV43))*(1-EXP(-EW43)),0)</f>
        <v>0</v>
      </c>
      <c r="EX97" s="32">
        <f ca="1">IFERROR(EXP(-SUM($DG43:EW43))*(1-EXP(-EX43)),0)</f>
        <v>0</v>
      </c>
      <c r="EY97" s="32">
        <f ca="1">IFERROR(EXP(-SUM($DG43:EX43))*(1-EXP(-EY43)),0)</f>
        <v>0</v>
      </c>
      <c r="EZ97" s="32">
        <f ca="1">IFERROR(EXP(-SUM($DG43:EY43))*(1-EXP(-EZ43)),0)</f>
        <v>0</v>
      </c>
      <c r="FA97" s="32">
        <f ca="1">IFERROR(EXP(-SUM($DG43:EZ43))*(1-EXP(-FA43)),0)</f>
        <v>0</v>
      </c>
      <c r="FB97" s="32">
        <f ca="1">IFERROR(EXP(-SUM($DG43:FA43))*(1-EXP(-FB43)),0)</f>
        <v>0</v>
      </c>
      <c r="FC97" s="32">
        <f ca="1">IFERROR(EXP(-SUM($DG43:FB43))*(1-EXP(-FC43)),0)</f>
        <v>0</v>
      </c>
      <c r="FD97" s="32">
        <f ca="1">IFERROR(EXP(-SUM($DG43:FC43))*(1-EXP(-FD43)),0)</f>
        <v>0</v>
      </c>
    </row>
    <row r="98" spans="54:160" x14ac:dyDescent="0.25">
      <c r="BB98" s="31">
        <f t="shared" si="107"/>
        <v>101</v>
      </c>
      <c r="BD98" s="32">
        <f t="shared" ca="1" si="108"/>
        <v>0.3624210368984857</v>
      </c>
      <c r="BE98" s="32">
        <f ca="1">IFERROR(EXP(-SUM($BD44:BD44))*(1-EXP(-BE44)),0)</f>
        <v>0.24684109329363715</v>
      </c>
      <c r="BF98" s="32">
        <f ca="1">IFERROR(EXP(-SUM($BD44:BE44))*(1-EXP(-BF44)),0)</f>
        <v>0.16043785823908216</v>
      </c>
      <c r="BG98" s="32">
        <f ca="1">IFERROR(EXP(-SUM($BD44:BF44))*(1-EXP(-BG44)),0)</f>
        <v>0.10004828214005174</v>
      </c>
      <c r="BH98" s="32">
        <f ca="1">IFERROR(EXP(-SUM($BD44:BG44))*(1-EXP(-BH44)),0)</f>
        <v>5.9417293318198443E-2</v>
      </c>
      <c r="BI98" s="32">
        <f ca="1">IFERROR(EXP(-SUM($BD44:BH44))*(1-EXP(-BI44)),0)</f>
        <v>3.3349576924891704E-2</v>
      </c>
      <c r="BJ98" s="32">
        <f ca="1">IFERROR(EXP(-SUM($BD44:BI44))*(1-EXP(-BJ44)),0)</f>
        <v>1.8555439296456862E-2</v>
      </c>
      <c r="BK98" s="32">
        <f ca="1">IFERROR(EXP(-SUM($BD44:BJ44))*(1-EXP(-BK44)),0)</f>
        <v>1.0129558803297103E-2</v>
      </c>
      <c r="BL98" s="32">
        <f ca="1">IFERROR(EXP(-SUM($BD44:BK44))*(1-EXP(-BL44)),0)</f>
        <v>4.964854018786392E-3</v>
      </c>
      <c r="BM98" s="32">
        <f ca="1">IFERROR(EXP(-SUM($BD44:BL44))*(1-EXP(-BM44)),0)</f>
        <v>0</v>
      </c>
      <c r="BN98" s="32">
        <f ca="1">IFERROR(EXP(-SUM($BD44:BM44))*(1-EXP(-BN44)),0)</f>
        <v>0</v>
      </c>
      <c r="BO98" s="32">
        <f ca="1">IFERROR(EXP(-SUM($BD44:BN44))*(1-EXP(-BO44)),0)</f>
        <v>0</v>
      </c>
      <c r="BP98" s="32">
        <f ca="1">IFERROR(EXP(-SUM($BD44:BO44))*(1-EXP(-BP44)),0)</f>
        <v>0</v>
      </c>
      <c r="BQ98" s="32">
        <f ca="1">IFERROR(EXP(-SUM($BD44:BP44))*(1-EXP(-BQ44)),0)</f>
        <v>0</v>
      </c>
      <c r="BR98" s="32">
        <f ca="1">IFERROR(EXP(-SUM($BD44:BQ44))*(1-EXP(-BR44)),0)</f>
        <v>0</v>
      </c>
      <c r="BS98" s="32">
        <f ca="1">IFERROR(EXP(-SUM($BD44:BR44))*(1-EXP(-BS44)),0)</f>
        <v>0</v>
      </c>
      <c r="BT98" s="32">
        <f ca="1">IFERROR(EXP(-SUM($BD44:BS44))*(1-EXP(-BT44)),0)</f>
        <v>0</v>
      </c>
      <c r="BU98" s="32">
        <f ca="1">IFERROR(EXP(-SUM($BD44:BT44))*(1-EXP(-BU44)),0)</f>
        <v>0</v>
      </c>
      <c r="BV98" s="32">
        <f ca="1">IFERROR(EXP(-SUM($BD44:BU44))*(1-EXP(-BV44)),0)</f>
        <v>0</v>
      </c>
      <c r="BW98" s="32">
        <f ca="1">IFERROR(EXP(-SUM($BD44:BV44))*(1-EXP(-BW44)),0)</f>
        <v>0</v>
      </c>
      <c r="BX98" s="32">
        <f ca="1">IFERROR(EXP(-SUM($BD44:BW44))*(1-EXP(-BX44)),0)</f>
        <v>0</v>
      </c>
      <c r="BY98" s="32">
        <f ca="1">IFERROR(EXP(-SUM($BD44:BX44))*(1-EXP(-BY44)),0)</f>
        <v>0</v>
      </c>
      <c r="BZ98" s="32">
        <f ca="1">IFERROR(EXP(-SUM($BD44:BY44))*(1-EXP(-BZ44)),0)</f>
        <v>0</v>
      </c>
      <c r="CA98" s="32">
        <f ca="1">IFERROR(EXP(-SUM($BD44:BZ44))*(1-EXP(-CA44)),0)</f>
        <v>0</v>
      </c>
      <c r="CB98" s="32">
        <f ca="1">IFERROR(EXP(-SUM($BD44:CA44))*(1-EXP(-CB44)),0)</f>
        <v>0</v>
      </c>
      <c r="CC98" s="32">
        <f ca="1">IFERROR(EXP(-SUM($BD44:CB44))*(1-EXP(-CC44)),0)</f>
        <v>0</v>
      </c>
      <c r="CD98" s="32">
        <f ca="1">IFERROR(EXP(-SUM($BD44:CC44))*(1-EXP(-CD44)),0)</f>
        <v>0</v>
      </c>
      <c r="CE98" s="32">
        <f ca="1">IFERROR(EXP(-SUM($BD44:CD44))*(1-EXP(-CE44)),0)</f>
        <v>0</v>
      </c>
      <c r="CF98" s="32">
        <f ca="1">IFERROR(EXP(-SUM($BD44:CE44))*(1-EXP(-CF44)),0)</f>
        <v>0</v>
      </c>
      <c r="CG98" s="32">
        <f ca="1">IFERROR(EXP(-SUM($BD44:CF44))*(1-EXP(-CG44)),0)</f>
        <v>0</v>
      </c>
      <c r="CH98" s="32">
        <f ca="1">IFERROR(EXP(-SUM($BD44:CG44))*(1-EXP(-CH44)),0)</f>
        <v>0</v>
      </c>
      <c r="CI98" s="32">
        <f ca="1">IFERROR(EXP(-SUM($BD44:CH44))*(1-EXP(-CI44)),0)</f>
        <v>0</v>
      </c>
      <c r="CJ98" s="32">
        <f ca="1">IFERROR(EXP(-SUM($BD44:CI44))*(1-EXP(-CJ44)),0)</f>
        <v>0</v>
      </c>
      <c r="CK98" s="32">
        <f ca="1">IFERROR(EXP(-SUM($BD44:CJ44))*(1-EXP(-CK44)),0)</f>
        <v>0</v>
      </c>
      <c r="CL98" s="32">
        <f ca="1">IFERROR(EXP(-SUM($BD44:CK44))*(1-EXP(-CL44)),0)</f>
        <v>0</v>
      </c>
      <c r="CM98" s="32">
        <f ca="1">IFERROR(EXP(-SUM($BD44:CL44))*(1-EXP(-CM44)),0)</f>
        <v>0</v>
      </c>
      <c r="CN98" s="32">
        <f ca="1">IFERROR(EXP(-SUM($BD44:CM44))*(1-EXP(-CN44)),0)</f>
        <v>0</v>
      </c>
      <c r="CO98" s="32">
        <f ca="1">IFERROR(EXP(-SUM($BD44:CN44))*(1-EXP(-CO44)),0)</f>
        <v>0</v>
      </c>
      <c r="CP98" s="32">
        <f ca="1">IFERROR(EXP(-SUM($BD44:CO44))*(1-EXP(-CP44)),0)</f>
        <v>0</v>
      </c>
      <c r="CQ98" s="32">
        <f ca="1">IFERROR(EXP(-SUM($BD44:CP44))*(1-EXP(-CQ44)),0)</f>
        <v>0</v>
      </c>
      <c r="CR98" s="32">
        <f ca="1">IFERROR(EXP(-SUM($BD44:CQ44))*(1-EXP(-CR44)),0)</f>
        <v>0</v>
      </c>
      <c r="CS98" s="32">
        <f ca="1">IFERROR(EXP(-SUM($BD44:CR44))*(1-EXP(-CS44)),0)</f>
        <v>0</v>
      </c>
      <c r="CT98" s="32">
        <f ca="1">IFERROR(EXP(-SUM($BD44:CS44))*(1-EXP(-CT44)),0)</f>
        <v>0</v>
      </c>
      <c r="CU98" s="32">
        <f ca="1">IFERROR(EXP(-SUM($BD44:CT44))*(1-EXP(-CU44)),0)</f>
        <v>0</v>
      </c>
      <c r="CV98" s="32">
        <f ca="1">IFERROR(EXP(-SUM($BD44:CU44))*(1-EXP(-CV44)),0)</f>
        <v>0</v>
      </c>
      <c r="CW98" s="32">
        <f ca="1">IFERROR(EXP(-SUM($BD44:CV44))*(1-EXP(-CW44)),0)</f>
        <v>0</v>
      </c>
      <c r="CX98" s="32">
        <f ca="1">IFERROR(EXP(-SUM($BD44:CW44))*(1-EXP(-CX44)),0)</f>
        <v>0</v>
      </c>
      <c r="CY98" s="32">
        <f ca="1">IFERROR(EXP(-SUM($BD44:CX44))*(1-EXP(-CY44)),0)</f>
        <v>0</v>
      </c>
      <c r="CZ98" s="32">
        <f ca="1">IFERROR(EXP(-SUM($BD44:CY44))*(1-EXP(-CZ44)),0)</f>
        <v>0</v>
      </c>
      <c r="DA98" s="32">
        <f ca="1">IFERROR(EXP(-SUM($BD44:CZ44))*(1-EXP(-DA44)),0)</f>
        <v>0</v>
      </c>
      <c r="DE98" s="31">
        <f t="shared" si="109"/>
        <v>101</v>
      </c>
      <c r="DG98" s="32">
        <f t="shared" ca="1" si="110"/>
        <v>0.36276171215288111</v>
      </c>
      <c r="DH98" s="32">
        <f ca="1">IFERROR(EXP(-SUM($DG44:DG44))*(1-EXP(-DH44)),0)</f>
        <v>0.24697464090120758</v>
      </c>
      <c r="DI98" s="32">
        <f ca="1">IFERROR(EXP(-SUM($DG44:DH44))*(1-EXP(-DI44)),0)</f>
        <v>0.16046074778553712</v>
      </c>
      <c r="DJ98" s="32">
        <f ca="1">IFERROR(EXP(-SUM($DG44:DI44))*(1-EXP(-DJ44)),0)</f>
        <v>9.9977128621308434E-2</v>
      </c>
      <c r="DK98" s="32">
        <f ca="1">IFERROR(EXP(-SUM($DG44:DJ44))*(1-EXP(-DK44)),0)</f>
        <v>5.9329985737845523E-2</v>
      </c>
      <c r="DL98" s="32">
        <f ca="1">IFERROR(EXP(-SUM($DG44:DK44))*(1-EXP(-DL44)),0)</f>
        <v>3.3235246516566203E-2</v>
      </c>
      <c r="DM98" s="32">
        <f ca="1">IFERROR(EXP(-SUM($DG44:DL44))*(1-EXP(-DM44)),0)</f>
        <v>1.8473071673556416E-2</v>
      </c>
      <c r="DN98" s="32">
        <f ca="1">IFERROR(EXP(-SUM($DG44:DM44))*(1-EXP(-DN44)),0)</f>
        <v>1.009257790200643E-2</v>
      </c>
      <c r="DO98" s="32">
        <f ca="1">IFERROR(EXP(-SUM($DG44:DN44))*(1-EXP(-DO44)),0)</f>
        <v>4.92421033498785E-3</v>
      </c>
      <c r="DP98" s="32">
        <f ca="1">IFERROR(EXP(-SUM($DG44:DO44))*(1-EXP(-DP44)),0)</f>
        <v>0</v>
      </c>
      <c r="DQ98" s="32">
        <f ca="1">IFERROR(EXP(-SUM($DG44:DP44))*(1-EXP(-DQ44)),0)</f>
        <v>0</v>
      </c>
      <c r="DR98" s="32">
        <f ca="1">IFERROR(EXP(-SUM($DG44:DQ44))*(1-EXP(-DR44)),0)</f>
        <v>0</v>
      </c>
      <c r="DS98" s="32">
        <f ca="1">IFERROR(EXP(-SUM($DG44:DR44))*(1-EXP(-DS44)),0)</f>
        <v>0</v>
      </c>
      <c r="DT98" s="32">
        <f ca="1">IFERROR(EXP(-SUM($DG44:DS44))*(1-EXP(-DT44)),0)</f>
        <v>0</v>
      </c>
      <c r="DU98" s="32">
        <f ca="1">IFERROR(EXP(-SUM($DG44:DT44))*(1-EXP(-DU44)),0)</f>
        <v>0</v>
      </c>
      <c r="DV98" s="32">
        <f ca="1">IFERROR(EXP(-SUM($DG44:DU44))*(1-EXP(-DV44)),0)</f>
        <v>0</v>
      </c>
      <c r="DW98" s="32">
        <f ca="1">IFERROR(EXP(-SUM($DG44:DV44))*(1-EXP(-DW44)),0)</f>
        <v>0</v>
      </c>
      <c r="DX98" s="32">
        <f ca="1">IFERROR(EXP(-SUM($DG44:DW44))*(1-EXP(-DX44)),0)</f>
        <v>0</v>
      </c>
      <c r="DY98" s="32">
        <f ca="1">IFERROR(EXP(-SUM($DG44:DX44))*(1-EXP(-DY44)),0)</f>
        <v>0</v>
      </c>
      <c r="DZ98" s="32">
        <f ca="1">IFERROR(EXP(-SUM($DG44:DY44))*(1-EXP(-DZ44)),0)</f>
        <v>0</v>
      </c>
      <c r="EA98" s="32">
        <f ca="1">IFERROR(EXP(-SUM($DG44:DZ44))*(1-EXP(-EA44)),0)</f>
        <v>0</v>
      </c>
      <c r="EB98" s="32">
        <f ca="1">IFERROR(EXP(-SUM($DG44:EA44))*(1-EXP(-EB44)),0)</f>
        <v>0</v>
      </c>
      <c r="EC98" s="32">
        <f ca="1">IFERROR(EXP(-SUM($DG44:EB44))*(1-EXP(-EC44)),0)</f>
        <v>0</v>
      </c>
      <c r="ED98" s="32">
        <f ca="1">IFERROR(EXP(-SUM($DG44:EC44))*(1-EXP(-ED44)),0)</f>
        <v>0</v>
      </c>
      <c r="EE98" s="32">
        <f ca="1">IFERROR(EXP(-SUM($DG44:ED44))*(1-EXP(-EE44)),0)</f>
        <v>0</v>
      </c>
      <c r="EF98" s="32">
        <f ca="1">IFERROR(EXP(-SUM($DG44:EE44))*(1-EXP(-EF44)),0)</f>
        <v>0</v>
      </c>
      <c r="EG98" s="32">
        <f ca="1">IFERROR(EXP(-SUM($DG44:EF44))*(1-EXP(-EG44)),0)</f>
        <v>0</v>
      </c>
      <c r="EH98" s="32">
        <f ca="1">IFERROR(EXP(-SUM($DG44:EG44))*(1-EXP(-EH44)),0)</f>
        <v>0</v>
      </c>
      <c r="EI98" s="32">
        <f ca="1">IFERROR(EXP(-SUM($DG44:EH44))*(1-EXP(-EI44)),0)</f>
        <v>0</v>
      </c>
      <c r="EJ98" s="32">
        <f ca="1">IFERROR(EXP(-SUM($DG44:EI44))*(1-EXP(-EJ44)),0)</f>
        <v>0</v>
      </c>
      <c r="EK98" s="32">
        <f ca="1">IFERROR(EXP(-SUM($DG44:EJ44))*(1-EXP(-EK44)),0)</f>
        <v>0</v>
      </c>
      <c r="EL98" s="32">
        <f ca="1">IFERROR(EXP(-SUM($DG44:EK44))*(1-EXP(-EL44)),0)</f>
        <v>0</v>
      </c>
      <c r="EM98" s="32">
        <f ca="1">IFERROR(EXP(-SUM($DG44:EL44))*(1-EXP(-EM44)),0)</f>
        <v>0</v>
      </c>
      <c r="EN98" s="32">
        <f ca="1">IFERROR(EXP(-SUM($DG44:EM44))*(1-EXP(-EN44)),0)</f>
        <v>0</v>
      </c>
      <c r="EO98" s="32">
        <f ca="1">IFERROR(EXP(-SUM($DG44:EN44))*(1-EXP(-EO44)),0)</f>
        <v>0</v>
      </c>
      <c r="EP98" s="32">
        <f ca="1">IFERROR(EXP(-SUM($DG44:EO44))*(1-EXP(-EP44)),0)</f>
        <v>0</v>
      </c>
      <c r="EQ98" s="32">
        <f ca="1">IFERROR(EXP(-SUM($DG44:EP44))*(1-EXP(-EQ44)),0)</f>
        <v>0</v>
      </c>
      <c r="ER98" s="32">
        <f ca="1">IFERROR(EXP(-SUM($DG44:EQ44))*(1-EXP(-ER44)),0)</f>
        <v>0</v>
      </c>
      <c r="ES98" s="32">
        <f ca="1">IFERROR(EXP(-SUM($DG44:ER44))*(1-EXP(-ES44)),0)</f>
        <v>0</v>
      </c>
      <c r="ET98" s="32">
        <f ca="1">IFERROR(EXP(-SUM($DG44:ES44))*(1-EXP(-ET44)),0)</f>
        <v>0</v>
      </c>
      <c r="EU98" s="32">
        <f ca="1">IFERROR(EXP(-SUM($DG44:ET44))*(1-EXP(-EU44)),0)</f>
        <v>0</v>
      </c>
      <c r="EV98" s="32">
        <f ca="1">IFERROR(EXP(-SUM($DG44:EU44))*(1-EXP(-EV44)),0)</f>
        <v>0</v>
      </c>
      <c r="EW98" s="32">
        <f ca="1">IFERROR(EXP(-SUM($DG44:EV44))*(1-EXP(-EW44)),0)</f>
        <v>0</v>
      </c>
      <c r="EX98" s="32">
        <f ca="1">IFERROR(EXP(-SUM($DG44:EW44))*(1-EXP(-EX44)),0)</f>
        <v>0</v>
      </c>
      <c r="EY98" s="32">
        <f ca="1">IFERROR(EXP(-SUM($DG44:EX44))*(1-EXP(-EY44)),0)</f>
        <v>0</v>
      </c>
      <c r="EZ98" s="32">
        <f ca="1">IFERROR(EXP(-SUM($DG44:EY44))*(1-EXP(-EZ44)),0)</f>
        <v>0</v>
      </c>
      <c r="FA98" s="32">
        <f ca="1">IFERROR(EXP(-SUM($DG44:EZ44))*(1-EXP(-FA44)),0)</f>
        <v>0</v>
      </c>
      <c r="FB98" s="32">
        <f ca="1">IFERROR(EXP(-SUM($DG44:FA44))*(1-EXP(-FB44)),0)</f>
        <v>0</v>
      </c>
      <c r="FC98" s="32">
        <f ca="1">IFERROR(EXP(-SUM($DG44:FB44))*(1-EXP(-FC44)),0)</f>
        <v>0</v>
      </c>
      <c r="FD98" s="32">
        <f ca="1">IFERROR(EXP(-SUM($DG44:FC44))*(1-EXP(-FD44)),0)</f>
        <v>0</v>
      </c>
    </row>
    <row r="99" spans="54:160" x14ac:dyDescent="0.25">
      <c r="BB99" s="31">
        <f t="shared" si="107"/>
        <v>102</v>
      </c>
      <c r="BD99" s="32">
        <f t="shared" ca="1" si="108"/>
        <v>0.38673750603897949</v>
      </c>
      <c r="BE99" s="32">
        <f ca="1">IFERROR(EXP(-SUM($BD45:BD45))*(1-EXP(-BE45)),0)</f>
        <v>0.2514653151925122</v>
      </c>
      <c r="BF99" s="32">
        <f ca="1">IFERROR(EXP(-SUM($BD45:BE45))*(1-EXP(-BF45)),0)</f>
        <v>0.15694626639041051</v>
      </c>
      <c r="BG99" s="32">
        <f ca="1">IFERROR(EXP(-SUM($BD45:BF45))*(1-EXP(-BG45)),0)</f>
        <v>9.3278734427891419E-2</v>
      </c>
      <c r="BH99" s="32">
        <f ca="1">IFERROR(EXP(-SUM($BD45:BG45))*(1-EXP(-BH45)),0)</f>
        <v>5.2457976903458416E-2</v>
      </c>
      <c r="BI99" s="32">
        <f ca="1">IFERROR(EXP(-SUM($BD45:BH45))*(1-EXP(-BI45)),0)</f>
        <v>2.9216754771366465E-2</v>
      </c>
      <c r="BJ99" s="32">
        <f ca="1">IFERROR(EXP(-SUM($BD45:BI45))*(1-EXP(-BJ45)),0)</f>
        <v>1.5936847930074098E-2</v>
      </c>
      <c r="BK99" s="32">
        <f ca="1">IFERROR(EXP(-SUM($BD45:BJ45))*(1-EXP(-BK45)),0)</f>
        <v>7.8467211252260926E-3</v>
      </c>
      <c r="BL99" s="32">
        <f ca="1">IFERROR(EXP(-SUM($BD45:BK45))*(1-EXP(-BL45)),0)</f>
        <v>0</v>
      </c>
      <c r="BM99" s="32">
        <f ca="1">IFERROR(EXP(-SUM($BD45:BL45))*(1-EXP(-BM45)),0)</f>
        <v>0</v>
      </c>
      <c r="BN99" s="32">
        <f ca="1">IFERROR(EXP(-SUM($BD45:BM45))*(1-EXP(-BN45)),0)</f>
        <v>0</v>
      </c>
      <c r="BO99" s="32">
        <f ca="1">IFERROR(EXP(-SUM($BD45:BN45))*(1-EXP(-BO45)),0)</f>
        <v>0</v>
      </c>
      <c r="BP99" s="32">
        <f ca="1">IFERROR(EXP(-SUM($BD45:BO45))*(1-EXP(-BP45)),0)</f>
        <v>0</v>
      </c>
      <c r="BQ99" s="32">
        <f ca="1">IFERROR(EXP(-SUM($BD45:BP45))*(1-EXP(-BQ45)),0)</f>
        <v>0</v>
      </c>
      <c r="BR99" s="32">
        <f ca="1">IFERROR(EXP(-SUM($BD45:BQ45))*(1-EXP(-BR45)),0)</f>
        <v>0</v>
      </c>
      <c r="BS99" s="32">
        <f ca="1">IFERROR(EXP(-SUM($BD45:BR45))*(1-EXP(-BS45)),0)</f>
        <v>0</v>
      </c>
      <c r="BT99" s="32">
        <f ca="1">IFERROR(EXP(-SUM($BD45:BS45))*(1-EXP(-BT45)),0)</f>
        <v>0</v>
      </c>
      <c r="BU99" s="32">
        <f ca="1">IFERROR(EXP(-SUM($BD45:BT45))*(1-EXP(-BU45)),0)</f>
        <v>0</v>
      </c>
      <c r="BV99" s="32">
        <f ca="1">IFERROR(EXP(-SUM($BD45:BU45))*(1-EXP(-BV45)),0)</f>
        <v>0</v>
      </c>
      <c r="BW99" s="32">
        <f ca="1">IFERROR(EXP(-SUM($BD45:BV45))*(1-EXP(-BW45)),0)</f>
        <v>0</v>
      </c>
      <c r="BX99" s="32">
        <f ca="1">IFERROR(EXP(-SUM($BD45:BW45))*(1-EXP(-BX45)),0)</f>
        <v>0</v>
      </c>
      <c r="BY99" s="32">
        <f ca="1">IFERROR(EXP(-SUM($BD45:BX45))*(1-EXP(-BY45)),0)</f>
        <v>0</v>
      </c>
      <c r="BZ99" s="32">
        <f ca="1">IFERROR(EXP(-SUM($BD45:BY45))*(1-EXP(-BZ45)),0)</f>
        <v>0</v>
      </c>
      <c r="CA99" s="32">
        <f ca="1">IFERROR(EXP(-SUM($BD45:BZ45))*(1-EXP(-CA45)),0)</f>
        <v>0</v>
      </c>
      <c r="CB99" s="32">
        <f ca="1">IFERROR(EXP(-SUM($BD45:CA45))*(1-EXP(-CB45)),0)</f>
        <v>0</v>
      </c>
      <c r="CC99" s="32">
        <f ca="1">IFERROR(EXP(-SUM($BD45:CB45))*(1-EXP(-CC45)),0)</f>
        <v>0</v>
      </c>
      <c r="CD99" s="32">
        <f ca="1">IFERROR(EXP(-SUM($BD45:CC45))*(1-EXP(-CD45)),0)</f>
        <v>0</v>
      </c>
      <c r="CE99" s="32">
        <f ca="1">IFERROR(EXP(-SUM($BD45:CD45))*(1-EXP(-CE45)),0)</f>
        <v>0</v>
      </c>
      <c r="CF99" s="32">
        <f ca="1">IFERROR(EXP(-SUM($BD45:CE45))*(1-EXP(-CF45)),0)</f>
        <v>0</v>
      </c>
      <c r="CG99" s="32">
        <f ca="1">IFERROR(EXP(-SUM($BD45:CF45))*(1-EXP(-CG45)),0)</f>
        <v>0</v>
      </c>
      <c r="CH99" s="32">
        <f ca="1">IFERROR(EXP(-SUM($BD45:CG45))*(1-EXP(-CH45)),0)</f>
        <v>0</v>
      </c>
      <c r="CI99" s="32">
        <f ca="1">IFERROR(EXP(-SUM($BD45:CH45))*(1-EXP(-CI45)),0)</f>
        <v>0</v>
      </c>
      <c r="CJ99" s="32">
        <f ca="1">IFERROR(EXP(-SUM($BD45:CI45))*(1-EXP(-CJ45)),0)</f>
        <v>0</v>
      </c>
      <c r="CK99" s="32">
        <f ca="1">IFERROR(EXP(-SUM($BD45:CJ45))*(1-EXP(-CK45)),0)</f>
        <v>0</v>
      </c>
      <c r="CL99" s="32">
        <f ca="1">IFERROR(EXP(-SUM($BD45:CK45))*(1-EXP(-CL45)),0)</f>
        <v>0</v>
      </c>
      <c r="CM99" s="32">
        <f ca="1">IFERROR(EXP(-SUM($BD45:CL45))*(1-EXP(-CM45)),0)</f>
        <v>0</v>
      </c>
      <c r="CN99" s="32">
        <f ca="1">IFERROR(EXP(-SUM($BD45:CM45))*(1-EXP(-CN45)),0)</f>
        <v>0</v>
      </c>
      <c r="CO99" s="32">
        <f ca="1">IFERROR(EXP(-SUM($BD45:CN45))*(1-EXP(-CO45)),0)</f>
        <v>0</v>
      </c>
      <c r="CP99" s="32">
        <f ca="1">IFERROR(EXP(-SUM($BD45:CO45))*(1-EXP(-CP45)),0)</f>
        <v>0</v>
      </c>
      <c r="CQ99" s="32">
        <f ca="1">IFERROR(EXP(-SUM($BD45:CP45))*(1-EXP(-CQ45)),0)</f>
        <v>0</v>
      </c>
      <c r="CR99" s="32">
        <f ca="1">IFERROR(EXP(-SUM($BD45:CQ45))*(1-EXP(-CR45)),0)</f>
        <v>0</v>
      </c>
      <c r="CS99" s="32">
        <f ca="1">IFERROR(EXP(-SUM($BD45:CR45))*(1-EXP(-CS45)),0)</f>
        <v>0</v>
      </c>
      <c r="CT99" s="32">
        <f ca="1">IFERROR(EXP(-SUM($BD45:CS45))*(1-EXP(-CT45)),0)</f>
        <v>0</v>
      </c>
      <c r="CU99" s="32">
        <f ca="1">IFERROR(EXP(-SUM($BD45:CT45))*(1-EXP(-CU45)),0)</f>
        <v>0</v>
      </c>
      <c r="CV99" s="32">
        <f ca="1">IFERROR(EXP(-SUM($BD45:CU45))*(1-EXP(-CV45)),0)</f>
        <v>0</v>
      </c>
      <c r="CW99" s="32">
        <f ca="1">IFERROR(EXP(-SUM($BD45:CV45))*(1-EXP(-CW45)),0)</f>
        <v>0</v>
      </c>
      <c r="CX99" s="32">
        <f ca="1">IFERROR(EXP(-SUM($BD45:CW45))*(1-EXP(-CX45)),0)</f>
        <v>0</v>
      </c>
      <c r="CY99" s="32">
        <f ca="1">IFERROR(EXP(-SUM($BD45:CX45))*(1-EXP(-CY45)),0)</f>
        <v>0</v>
      </c>
      <c r="CZ99" s="32">
        <f ca="1">IFERROR(EXP(-SUM($BD45:CY45))*(1-EXP(-CZ45)),0)</f>
        <v>0</v>
      </c>
      <c r="DA99" s="32">
        <f ca="1">IFERROR(EXP(-SUM($BD45:CZ45))*(1-EXP(-DA45)),0)</f>
        <v>0</v>
      </c>
      <c r="DE99" s="31">
        <f t="shared" si="109"/>
        <v>102</v>
      </c>
      <c r="DG99" s="32">
        <f t="shared" ca="1" si="110"/>
        <v>0.38715376067753904</v>
      </c>
      <c r="DH99" s="32">
        <f ca="1">IFERROR(EXP(-SUM($DG45:DG45))*(1-EXP(-DH45)),0)</f>
        <v>0.25163606003973105</v>
      </c>
      <c r="DI99" s="32">
        <f ca="1">IFERROR(EXP(-SUM($DG45:DH45))*(1-EXP(-DI45)),0)</f>
        <v>0.15691904521655653</v>
      </c>
      <c r="DJ99" s="32">
        <f ca="1">IFERROR(EXP(-SUM($DG45:DI45))*(1-EXP(-DJ45)),0)</f>
        <v>9.3192054250287593E-2</v>
      </c>
      <c r="DK99" s="32">
        <f ca="1">IFERROR(EXP(-SUM($DG45:DJ45))*(1-EXP(-DK45)),0)</f>
        <v>5.2306582956661664E-2</v>
      </c>
      <c r="DL99" s="32">
        <f ca="1">IFERROR(EXP(-SUM($DG45:DK45))*(1-EXP(-DL45)),0)</f>
        <v>2.9102966644623258E-2</v>
      </c>
      <c r="DM99" s="32">
        <f ca="1">IFERROR(EXP(-SUM($DG45:DL45))*(1-EXP(-DM45)),0)</f>
        <v>1.588753611634499E-2</v>
      </c>
      <c r="DN99" s="32">
        <f ca="1">IFERROR(EXP(-SUM($DG45:DM45))*(1-EXP(-DN45)),0)</f>
        <v>7.78704177226107E-3</v>
      </c>
      <c r="DO99" s="32">
        <f ca="1">IFERROR(EXP(-SUM($DG45:DN45))*(1-EXP(-DO45)),0)</f>
        <v>0</v>
      </c>
      <c r="DP99" s="32">
        <f ca="1">IFERROR(EXP(-SUM($DG45:DO45))*(1-EXP(-DP45)),0)</f>
        <v>0</v>
      </c>
      <c r="DQ99" s="32">
        <f ca="1">IFERROR(EXP(-SUM($DG45:DP45))*(1-EXP(-DQ45)),0)</f>
        <v>0</v>
      </c>
      <c r="DR99" s="32">
        <f ca="1">IFERROR(EXP(-SUM($DG45:DQ45))*(1-EXP(-DR45)),0)</f>
        <v>0</v>
      </c>
      <c r="DS99" s="32">
        <f ca="1">IFERROR(EXP(-SUM($DG45:DR45))*(1-EXP(-DS45)),0)</f>
        <v>0</v>
      </c>
      <c r="DT99" s="32">
        <f ca="1">IFERROR(EXP(-SUM($DG45:DS45))*(1-EXP(-DT45)),0)</f>
        <v>0</v>
      </c>
      <c r="DU99" s="32">
        <f ca="1">IFERROR(EXP(-SUM($DG45:DT45))*(1-EXP(-DU45)),0)</f>
        <v>0</v>
      </c>
      <c r="DV99" s="32">
        <f ca="1">IFERROR(EXP(-SUM($DG45:DU45))*(1-EXP(-DV45)),0)</f>
        <v>0</v>
      </c>
      <c r="DW99" s="32">
        <f ca="1">IFERROR(EXP(-SUM($DG45:DV45))*(1-EXP(-DW45)),0)</f>
        <v>0</v>
      </c>
      <c r="DX99" s="32">
        <f ca="1">IFERROR(EXP(-SUM($DG45:DW45))*(1-EXP(-DX45)),0)</f>
        <v>0</v>
      </c>
      <c r="DY99" s="32">
        <f ca="1">IFERROR(EXP(-SUM($DG45:DX45))*(1-EXP(-DY45)),0)</f>
        <v>0</v>
      </c>
      <c r="DZ99" s="32">
        <f ca="1">IFERROR(EXP(-SUM($DG45:DY45))*(1-EXP(-DZ45)),0)</f>
        <v>0</v>
      </c>
      <c r="EA99" s="32">
        <f ca="1">IFERROR(EXP(-SUM($DG45:DZ45))*(1-EXP(-EA45)),0)</f>
        <v>0</v>
      </c>
      <c r="EB99" s="32">
        <f ca="1">IFERROR(EXP(-SUM($DG45:EA45))*(1-EXP(-EB45)),0)</f>
        <v>0</v>
      </c>
      <c r="EC99" s="32">
        <f ca="1">IFERROR(EXP(-SUM($DG45:EB45))*(1-EXP(-EC45)),0)</f>
        <v>0</v>
      </c>
      <c r="ED99" s="32">
        <f ca="1">IFERROR(EXP(-SUM($DG45:EC45))*(1-EXP(-ED45)),0)</f>
        <v>0</v>
      </c>
      <c r="EE99" s="32">
        <f ca="1">IFERROR(EXP(-SUM($DG45:ED45))*(1-EXP(-EE45)),0)</f>
        <v>0</v>
      </c>
      <c r="EF99" s="32">
        <f ca="1">IFERROR(EXP(-SUM($DG45:EE45))*(1-EXP(-EF45)),0)</f>
        <v>0</v>
      </c>
      <c r="EG99" s="32">
        <f ca="1">IFERROR(EXP(-SUM($DG45:EF45))*(1-EXP(-EG45)),0)</f>
        <v>0</v>
      </c>
      <c r="EH99" s="32">
        <f ca="1">IFERROR(EXP(-SUM($DG45:EG45))*(1-EXP(-EH45)),0)</f>
        <v>0</v>
      </c>
      <c r="EI99" s="32">
        <f ca="1">IFERROR(EXP(-SUM($DG45:EH45))*(1-EXP(-EI45)),0)</f>
        <v>0</v>
      </c>
      <c r="EJ99" s="32">
        <f ca="1">IFERROR(EXP(-SUM($DG45:EI45))*(1-EXP(-EJ45)),0)</f>
        <v>0</v>
      </c>
      <c r="EK99" s="32">
        <f ca="1">IFERROR(EXP(-SUM($DG45:EJ45))*(1-EXP(-EK45)),0)</f>
        <v>0</v>
      </c>
      <c r="EL99" s="32">
        <f ca="1">IFERROR(EXP(-SUM($DG45:EK45))*(1-EXP(-EL45)),0)</f>
        <v>0</v>
      </c>
      <c r="EM99" s="32">
        <f ca="1">IFERROR(EXP(-SUM($DG45:EL45))*(1-EXP(-EM45)),0)</f>
        <v>0</v>
      </c>
      <c r="EN99" s="32">
        <f ca="1">IFERROR(EXP(-SUM($DG45:EM45))*(1-EXP(-EN45)),0)</f>
        <v>0</v>
      </c>
      <c r="EO99" s="32">
        <f ca="1">IFERROR(EXP(-SUM($DG45:EN45))*(1-EXP(-EO45)),0)</f>
        <v>0</v>
      </c>
      <c r="EP99" s="32">
        <f ca="1">IFERROR(EXP(-SUM($DG45:EO45))*(1-EXP(-EP45)),0)</f>
        <v>0</v>
      </c>
      <c r="EQ99" s="32">
        <f ca="1">IFERROR(EXP(-SUM($DG45:EP45))*(1-EXP(-EQ45)),0)</f>
        <v>0</v>
      </c>
      <c r="ER99" s="32">
        <f ca="1">IFERROR(EXP(-SUM($DG45:EQ45))*(1-EXP(-ER45)),0)</f>
        <v>0</v>
      </c>
      <c r="ES99" s="32">
        <f ca="1">IFERROR(EXP(-SUM($DG45:ER45))*(1-EXP(-ES45)),0)</f>
        <v>0</v>
      </c>
      <c r="ET99" s="32">
        <f ca="1">IFERROR(EXP(-SUM($DG45:ES45))*(1-EXP(-ET45)),0)</f>
        <v>0</v>
      </c>
      <c r="EU99" s="32">
        <f ca="1">IFERROR(EXP(-SUM($DG45:ET45))*(1-EXP(-EU45)),0)</f>
        <v>0</v>
      </c>
      <c r="EV99" s="32">
        <f ca="1">IFERROR(EXP(-SUM($DG45:EU45))*(1-EXP(-EV45)),0)</f>
        <v>0</v>
      </c>
      <c r="EW99" s="32">
        <f ca="1">IFERROR(EXP(-SUM($DG45:EV45))*(1-EXP(-EW45)),0)</f>
        <v>0</v>
      </c>
      <c r="EX99" s="32">
        <f ca="1">IFERROR(EXP(-SUM($DG45:EW45))*(1-EXP(-EX45)),0)</f>
        <v>0</v>
      </c>
      <c r="EY99" s="32">
        <f ca="1">IFERROR(EXP(-SUM($DG45:EX45))*(1-EXP(-EY45)),0)</f>
        <v>0</v>
      </c>
      <c r="EZ99" s="32">
        <f ca="1">IFERROR(EXP(-SUM($DG45:EY45))*(1-EXP(-EZ45)),0)</f>
        <v>0</v>
      </c>
      <c r="FA99" s="32">
        <f ca="1">IFERROR(EXP(-SUM($DG45:EZ45))*(1-EXP(-FA45)),0)</f>
        <v>0</v>
      </c>
      <c r="FB99" s="32">
        <f ca="1">IFERROR(EXP(-SUM($DG45:FA45))*(1-EXP(-FB45)),0)</f>
        <v>0</v>
      </c>
      <c r="FC99" s="32">
        <f ca="1">IFERROR(EXP(-SUM($DG45:FB45))*(1-EXP(-FC45)),0)</f>
        <v>0</v>
      </c>
      <c r="FD99" s="32">
        <f ca="1">IFERROR(EXP(-SUM($DG45:FC45))*(1-EXP(-FD45)),0)</f>
        <v>0</v>
      </c>
    </row>
    <row r="100" spans="54:160" x14ac:dyDescent="0.25">
      <c r="BB100" s="31">
        <f t="shared" si="107"/>
        <v>103</v>
      </c>
      <c r="BD100" s="32">
        <f t="shared" ca="1" si="108"/>
        <v>0.40948850815623916</v>
      </c>
      <c r="BE100" s="32">
        <f ca="1">IFERROR(EXP(-SUM($BD46:BD46))*(1-EXP(-BE46)),0)</f>
        <v>0.2557902107336118</v>
      </c>
      <c r="BF100" s="32">
        <f ca="1">IFERROR(EXP(-SUM($BD46:BE46))*(1-EXP(-BF46)),0)</f>
        <v>0.15213978269054476</v>
      </c>
      <c r="BG100" s="32">
        <f ca="1">IFERROR(EXP(-SUM($BD46:BF46))*(1-EXP(-BG46)),0)</f>
        <v>8.5727811884330485E-2</v>
      </c>
      <c r="BH100" s="32">
        <f ca="1">IFERROR(EXP(-SUM($BD46:BG46))*(1-EXP(-BH46)),0)</f>
        <v>4.7794786930356263E-2</v>
      </c>
      <c r="BI100" s="32">
        <f ca="1">IFERROR(EXP(-SUM($BD46:BH46))*(1-EXP(-BI46)),0)</f>
        <v>2.6049358694614465E-2</v>
      </c>
      <c r="BJ100" s="32">
        <f ca="1">IFERROR(EXP(-SUM($BD46:BI46))*(1-EXP(-BJ46)),0)</f>
        <v>1.2883714559994028E-2</v>
      </c>
      <c r="BK100" s="32">
        <f ca="1">IFERROR(EXP(-SUM($BD46:BJ46))*(1-EXP(-BK46)),0)</f>
        <v>0</v>
      </c>
      <c r="BL100" s="32">
        <f ca="1">IFERROR(EXP(-SUM($BD46:BK46))*(1-EXP(-BL46)),0)</f>
        <v>0</v>
      </c>
      <c r="BM100" s="32">
        <f ca="1">IFERROR(EXP(-SUM($BD46:BL46))*(1-EXP(-BM46)),0)</f>
        <v>0</v>
      </c>
      <c r="BN100" s="32">
        <f ca="1">IFERROR(EXP(-SUM($BD46:BM46))*(1-EXP(-BN46)),0)</f>
        <v>0</v>
      </c>
      <c r="BO100" s="32">
        <f ca="1">IFERROR(EXP(-SUM($BD46:BN46))*(1-EXP(-BO46)),0)</f>
        <v>0</v>
      </c>
      <c r="BP100" s="32">
        <f ca="1">IFERROR(EXP(-SUM($BD46:BO46))*(1-EXP(-BP46)),0)</f>
        <v>0</v>
      </c>
      <c r="BQ100" s="32">
        <f ca="1">IFERROR(EXP(-SUM($BD46:BP46))*(1-EXP(-BQ46)),0)</f>
        <v>0</v>
      </c>
      <c r="BR100" s="32">
        <f ca="1">IFERROR(EXP(-SUM($BD46:BQ46))*(1-EXP(-BR46)),0)</f>
        <v>0</v>
      </c>
      <c r="BS100" s="32">
        <f ca="1">IFERROR(EXP(-SUM($BD46:BR46))*(1-EXP(-BS46)),0)</f>
        <v>0</v>
      </c>
      <c r="BT100" s="32">
        <f ca="1">IFERROR(EXP(-SUM($BD46:BS46))*(1-EXP(-BT46)),0)</f>
        <v>0</v>
      </c>
      <c r="BU100" s="32">
        <f ca="1">IFERROR(EXP(-SUM($BD46:BT46))*(1-EXP(-BU46)),0)</f>
        <v>0</v>
      </c>
      <c r="BV100" s="32">
        <f ca="1">IFERROR(EXP(-SUM($BD46:BU46))*(1-EXP(-BV46)),0)</f>
        <v>0</v>
      </c>
      <c r="BW100" s="32">
        <f ca="1">IFERROR(EXP(-SUM($BD46:BV46))*(1-EXP(-BW46)),0)</f>
        <v>0</v>
      </c>
      <c r="BX100" s="32">
        <f ca="1">IFERROR(EXP(-SUM($BD46:BW46))*(1-EXP(-BX46)),0)</f>
        <v>0</v>
      </c>
      <c r="BY100" s="32">
        <f ca="1">IFERROR(EXP(-SUM($BD46:BX46))*(1-EXP(-BY46)),0)</f>
        <v>0</v>
      </c>
      <c r="BZ100" s="32">
        <f ca="1">IFERROR(EXP(-SUM($BD46:BY46))*(1-EXP(-BZ46)),0)</f>
        <v>0</v>
      </c>
      <c r="CA100" s="32">
        <f ca="1">IFERROR(EXP(-SUM($BD46:BZ46))*(1-EXP(-CA46)),0)</f>
        <v>0</v>
      </c>
      <c r="CB100" s="32">
        <f ca="1">IFERROR(EXP(-SUM($BD46:CA46))*(1-EXP(-CB46)),0)</f>
        <v>0</v>
      </c>
      <c r="CC100" s="32">
        <f ca="1">IFERROR(EXP(-SUM($BD46:CB46))*(1-EXP(-CC46)),0)</f>
        <v>0</v>
      </c>
      <c r="CD100" s="32">
        <f ca="1">IFERROR(EXP(-SUM($BD46:CC46))*(1-EXP(-CD46)),0)</f>
        <v>0</v>
      </c>
      <c r="CE100" s="32">
        <f ca="1">IFERROR(EXP(-SUM($BD46:CD46))*(1-EXP(-CE46)),0)</f>
        <v>0</v>
      </c>
      <c r="CF100" s="32">
        <f ca="1">IFERROR(EXP(-SUM($BD46:CE46))*(1-EXP(-CF46)),0)</f>
        <v>0</v>
      </c>
      <c r="CG100" s="32">
        <f ca="1">IFERROR(EXP(-SUM($BD46:CF46))*(1-EXP(-CG46)),0)</f>
        <v>0</v>
      </c>
      <c r="CH100" s="32">
        <f ca="1">IFERROR(EXP(-SUM($BD46:CG46))*(1-EXP(-CH46)),0)</f>
        <v>0</v>
      </c>
      <c r="CI100" s="32">
        <f ca="1">IFERROR(EXP(-SUM($BD46:CH46))*(1-EXP(-CI46)),0)</f>
        <v>0</v>
      </c>
      <c r="CJ100" s="32">
        <f ca="1">IFERROR(EXP(-SUM($BD46:CI46))*(1-EXP(-CJ46)),0)</f>
        <v>0</v>
      </c>
      <c r="CK100" s="32">
        <f ca="1">IFERROR(EXP(-SUM($BD46:CJ46))*(1-EXP(-CK46)),0)</f>
        <v>0</v>
      </c>
      <c r="CL100" s="32">
        <f ca="1">IFERROR(EXP(-SUM($BD46:CK46))*(1-EXP(-CL46)),0)</f>
        <v>0</v>
      </c>
      <c r="CM100" s="32">
        <f ca="1">IFERROR(EXP(-SUM($BD46:CL46))*(1-EXP(-CM46)),0)</f>
        <v>0</v>
      </c>
      <c r="CN100" s="32">
        <f ca="1">IFERROR(EXP(-SUM($BD46:CM46))*(1-EXP(-CN46)),0)</f>
        <v>0</v>
      </c>
      <c r="CO100" s="32">
        <f ca="1">IFERROR(EXP(-SUM($BD46:CN46))*(1-EXP(-CO46)),0)</f>
        <v>0</v>
      </c>
      <c r="CP100" s="32">
        <f ca="1">IFERROR(EXP(-SUM($BD46:CO46))*(1-EXP(-CP46)),0)</f>
        <v>0</v>
      </c>
      <c r="CQ100" s="32">
        <f ca="1">IFERROR(EXP(-SUM($BD46:CP46))*(1-EXP(-CQ46)),0)</f>
        <v>0</v>
      </c>
      <c r="CR100" s="32">
        <f ca="1">IFERROR(EXP(-SUM($BD46:CQ46))*(1-EXP(-CR46)),0)</f>
        <v>0</v>
      </c>
      <c r="CS100" s="32">
        <f ca="1">IFERROR(EXP(-SUM($BD46:CR46))*(1-EXP(-CS46)),0)</f>
        <v>0</v>
      </c>
      <c r="CT100" s="32">
        <f ca="1">IFERROR(EXP(-SUM($BD46:CS46))*(1-EXP(-CT46)),0)</f>
        <v>0</v>
      </c>
      <c r="CU100" s="32">
        <f ca="1">IFERROR(EXP(-SUM($BD46:CT46))*(1-EXP(-CU46)),0)</f>
        <v>0</v>
      </c>
      <c r="CV100" s="32">
        <f ca="1">IFERROR(EXP(-SUM($BD46:CU46))*(1-EXP(-CV46)),0)</f>
        <v>0</v>
      </c>
      <c r="CW100" s="32">
        <f ca="1">IFERROR(EXP(-SUM($BD46:CV46))*(1-EXP(-CW46)),0)</f>
        <v>0</v>
      </c>
      <c r="CX100" s="32">
        <f ca="1">IFERROR(EXP(-SUM($BD46:CW46))*(1-EXP(-CX46)),0)</f>
        <v>0</v>
      </c>
      <c r="CY100" s="32">
        <f ca="1">IFERROR(EXP(-SUM($BD46:CX46))*(1-EXP(-CY46)),0)</f>
        <v>0</v>
      </c>
      <c r="CZ100" s="32">
        <f ca="1">IFERROR(EXP(-SUM($BD46:CY46))*(1-EXP(-CZ46)),0)</f>
        <v>0</v>
      </c>
      <c r="DA100" s="32">
        <f ca="1">IFERROR(EXP(-SUM($BD46:CZ46))*(1-EXP(-DA46)),0)</f>
        <v>0</v>
      </c>
      <c r="DE100" s="31">
        <f t="shared" si="109"/>
        <v>103</v>
      </c>
      <c r="DG100" s="32">
        <f t="shared" ca="1" si="110"/>
        <v>0.41004515630544258</v>
      </c>
      <c r="DH100" s="32">
        <f ca="1">IFERROR(EXP(-SUM($DG46:DG46))*(1-EXP(-DH46)),0)</f>
        <v>0.25592021024586925</v>
      </c>
      <c r="DI100" s="32">
        <f ca="1">IFERROR(EXP(-SUM($DG46:DH46))*(1-EXP(-DI46)),0)</f>
        <v>0.15210246076750991</v>
      </c>
      <c r="DJ100" s="32">
        <f ca="1">IFERROR(EXP(-SUM($DG46:DI46))*(1-EXP(-DJ46)),0)</f>
        <v>8.5539189857569697E-2</v>
      </c>
      <c r="DK100" s="32">
        <f ca="1">IFERROR(EXP(-SUM($DG46:DJ46))*(1-EXP(-DK46)),0)</f>
        <v>4.7641515760498326E-2</v>
      </c>
      <c r="DL100" s="32">
        <f ca="1">IFERROR(EXP(-SUM($DG46:DK46))*(1-EXP(-DL46)),0)</f>
        <v>2.5986992661395435E-2</v>
      </c>
      <c r="DM100" s="32">
        <f ca="1">IFERROR(EXP(-SUM($DG46:DL46))*(1-EXP(-DM46)),0)</f>
        <v>1.2795044866586669E-2</v>
      </c>
      <c r="DN100" s="32">
        <f ca="1">IFERROR(EXP(-SUM($DG46:DM46))*(1-EXP(-DN46)),0)</f>
        <v>0</v>
      </c>
      <c r="DO100" s="32">
        <f ca="1">IFERROR(EXP(-SUM($DG46:DN46))*(1-EXP(-DO46)),0)</f>
        <v>0</v>
      </c>
      <c r="DP100" s="32">
        <f ca="1">IFERROR(EXP(-SUM($DG46:DO46))*(1-EXP(-DP46)),0)</f>
        <v>0</v>
      </c>
      <c r="DQ100" s="32">
        <f ca="1">IFERROR(EXP(-SUM($DG46:DP46))*(1-EXP(-DQ46)),0)</f>
        <v>0</v>
      </c>
      <c r="DR100" s="32">
        <f ca="1">IFERROR(EXP(-SUM($DG46:DQ46))*(1-EXP(-DR46)),0)</f>
        <v>0</v>
      </c>
      <c r="DS100" s="32">
        <f ca="1">IFERROR(EXP(-SUM($DG46:DR46))*(1-EXP(-DS46)),0)</f>
        <v>0</v>
      </c>
      <c r="DT100" s="32">
        <f ca="1">IFERROR(EXP(-SUM($DG46:DS46))*(1-EXP(-DT46)),0)</f>
        <v>0</v>
      </c>
      <c r="DU100" s="32">
        <f ca="1">IFERROR(EXP(-SUM($DG46:DT46))*(1-EXP(-DU46)),0)</f>
        <v>0</v>
      </c>
      <c r="DV100" s="32">
        <f ca="1">IFERROR(EXP(-SUM($DG46:DU46))*(1-EXP(-DV46)),0)</f>
        <v>0</v>
      </c>
      <c r="DW100" s="32">
        <f ca="1">IFERROR(EXP(-SUM($DG46:DV46))*(1-EXP(-DW46)),0)</f>
        <v>0</v>
      </c>
      <c r="DX100" s="32">
        <f ca="1">IFERROR(EXP(-SUM($DG46:DW46))*(1-EXP(-DX46)),0)</f>
        <v>0</v>
      </c>
      <c r="DY100" s="32">
        <f ca="1">IFERROR(EXP(-SUM($DG46:DX46))*(1-EXP(-DY46)),0)</f>
        <v>0</v>
      </c>
      <c r="DZ100" s="32">
        <f ca="1">IFERROR(EXP(-SUM($DG46:DY46))*(1-EXP(-DZ46)),0)</f>
        <v>0</v>
      </c>
      <c r="EA100" s="32">
        <f ca="1">IFERROR(EXP(-SUM($DG46:DZ46))*(1-EXP(-EA46)),0)</f>
        <v>0</v>
      </c>
      <c r="EB100" s="32">
        <f ca="1">IFERROR(EXP(-SUM($DG46:EA46))*(1-EXP(-EB46)),0)</f>
        <v>0</v>
      </c>
      <c r="EC100" s="32">
        <f ca="1">IFERROR(EXP(-SUM($DG46:EB46))*(1-EXP(-EC46)),0)</f>
        <v>0</v>
      </c>
      <c r="ED100" s="32">
        <f ca="1">IFERROR(EXP(-SUM($DG46:EC46))*(1-EXP(-ED46)),0)</f>
        <v>0</v>
      </c>
      <c r="EE100" s="32">
        <f ca="1">IFERROR(EXP(-SUM($DG46:ED46))*(1-EXP(-EE46)),0)</f>
        <v>0</v>
      </c>
      <c r="EF100" s="32">
        <f ca="1">IFERROR(EXP(-SUM($DG46:EE46))*(1-EXP(-EF46)),0)</f>
        <v>0</v>
      </c>
      <c r="EG100" s="32">
        <f ca="1">IFERROR(EXP(-SUM($DG46:EF46))*(1-EXP(-EG46)),0)</f>
        <v>0</v>
      </c>
      <c r="EH100" s="32">
        <f ca="1">IFERROR(EXP(-SUM($DG46:EG46))*(1-EXP(-EH46)),0)</f>
        <v>0</v>
      </c>
      <c r="EI100" s="32">
        <f ca="1">IFERROR(EXP(-SUM($DG46:EH46))*(1-EXP(-EI46)),0)</f>
        <v>0</v>
      </c>
      <c r="EJ100" s="32">
        <f ca="1">IFERROR(EXP(-SUM($DG46:EI46))*(1-EXP(-EJ46)),0)</f>
        <v>0</v>
      </c>
      <c r="EK100" s="32">
        <f ca="1">IFERROR(EXP(-SUM($DG46:EJ46))*(1-EXP(-EK46)),0)</f>
        <v>0</v>
      </c>
      <c r="EL100" s="32">
        <f ca="1">IFERROR(EXP(-SUM($DG46:EK46))*(1-EXP(-EL46)),0)</f>
        <v>0</v>
      </c>
      <c r="EM100" s="32">
        <f ca="1">IFERROR(EXP(-SUM($DG46:EL46))*(1-EXP(-EM46)),0)</f>
        <v>0</v>
      </c>
      <c r="EN100" s="32">
        <f ca="1">IFERROR(EXP(-SUM($DG46:EM46))*(1-EXP(-EN46)),0)</f>
        <v>0</v>
      </c>
      <c r="EO100" s="32">
        <f ca="1">IFERROR(EXP(-SUM($DG46:EN46))*(1-EXP(-EO46)),0)</f>
        <v>0</v>
      </c>
      <c r="EP100" s="32">
        <f ca="1">IFERROR(EXP(-SUM($DG46:EO46))*(1-EXP(-EP46)),0)</f>
        <v>0</v>
      </c>
      <c r="EQ100" s="32">
        <f ca="1">IFERROR(EXP(-SUM($DG46:EP46))*(1-EXP(-EQ46)),0)</f>
        <v>0</v>
      </c>
      <c r="ER100" s="32">
        <f ca="1">IFERROR(EXP(-SUM($DG46:EQ46))*(1-EXP(-ER46)),0)</f>
        <v>0</v>
      </c>
      <c r="ES100" s="32">
        <f ca="1">IFERROR(EXP(-SUM($DG46:ER46))*(1-EXP(-ES46)),0)</f>
        <v>0</v>
      </c>
      <c r="ET100" s="32">
        <f ca="1">IFERROR(EXP(-SUM($DG46:ES46))*(1-EXP(-ET46)),0)</f>
        <v>0</v>
      </c>
      <c r="EU100" s="32">
        <f ca="1">IFERROR(EXP(-SUM($DG46:ET46))*(1-EXP(-EU46)),0)</f>
        <v>0</v>
      </c>
      <c r="EV100" s="32">
        <f ca="1">IFERROR(EXP(-SUM($DG46:EU46))*(1-EXP(-EV46)),0)</f>
        <v>0</v>
      </c>
      <c r="EW100" s="32">
        <f ca="1">IFERROR(EXP(-SUM($DG46:EV46))*(1-EXP(-EW46)),0)</f>
        <v>0</v>
      </c>
      <c r="EX100" s="32">
        <f ca="1">IFERROR(EXP(-SUM($DG46:EW46))*(1-EXP(-EX46)),0)</f>
        <v>0</v>
      </c>
      <c r="EY100" s="32">
        <f ca="1">IFERROR(EXP(-SUM($DG46:EX46))*(1-EXP(-EY46)),0)</f>
        <v>0</v>
      </c>
      <c r="EZ100" s="32">
        <f ca="1">IFERROR(EXP(-SUM($DG46:EY46))*(1-EXP(-EZ46)),0)</f>
        <v>0</v>
      </c>
      <c r="FA100" s="32">
        <f ca="1">IFERROR(EXP(-SUM($DG46:EZ46))*(1-EXP(-FA46)),0)</f>
        <v>0</v>
      </c>
      <c r="FB100" s="32">
        <f ca="1">IFERROR(EXP(-SUM($DG46:FA46))*(1-EXP(-FB46)),0)</f>
        <v>0</v>
      </c>
      <c r="FC100" s="32">
        <f ca="1">IFERROR(EXP(-SUM($DG46:FB46))*(1-EXP(-FC46)),0)</f>
        <v>0</v>
      </c>
      <c r="FD100" s="32">
        <f ca="1">IFERROR(EXP(-SUM($DG46:FC46))*(1-EXP(-FD46)),0)</f>
        <v>0</v>
      </c>
    </row>
    <row r="101" spans="54:160" x14ac:dyDescent="0.25">
      <c r="BB101" s="31">
        <f t="shared" si="107"/>
        <v>104</v>
      </c>
      <c r="BD101" s="32">
        <f t="shared" ca="1" si="108"/>
        <v>0.43253866611567604</v>
      </c>
      <c r="BE101" s="32">
        <f ca="1">IFERROR(EXP(-SUM($BD47:BD47))*(1-EXP(-BE47)),0)</f>
        <v>0.25746002885141073</v>
      </c>
      <c r="BF101" s="32">
        <f ca="1">IFERROR(EXP(-SUM($BD47:BE47))*(1-EXP(-BF47)),0)</f>
        <v>0.14535750044678139</v>
      </c>
      <c r="BG101" s="32">
        <f ca="1">IFERROR(EXP(-SUM($BD47:BF47))*(1-EXP(-BG47)),0)</f>
        <v>8.1121023174172691E-2</v>
      </c>
      <c r="BH101" s="32">
        <f ca="1">IFERROR(EXP(-SUM($BD47:BG47))*(1-EXP(-BH47)),0)</f>
        <v>4.417645745661615E-2</v>
      </c>
      <c r="BI101" s="32">
        <f ca="1">IFERROR(EXP(-SUM($BD47:BH47))*(1-EXP(-BI47)),0)</f>
        <v>2.1947330996088081E-2</v>
      </c>
      <c r="BJ101" s="32">
        <f ca="1">IFERROR(EXP(-SUM($BD47:BI47))*(1-EXP(-BJ47)),0)</f>
        <v>0</v>
      </c>
      <c r="BK101" s="32">
        <f ca="1">IFERROR(EXP(-SUM($BD47:BJ47))*(1-EXP(-BK47)),0)</f>
        <v>0</v>
      </c>
      <c r="BL101" s="32">
        <f ca="1">IFERROR(EXP(-SUM($BD47:BK47))*(1-EXP(-BL47)),0)</f>
        <v>0</v>
      </c>
      <c r="BM101" s="32">
        <f ca="1">IFERROR(EXP(-SUM($BD47:BL47))*(1-EXP(-BM47)),0)</f>
        <v>0</v>
      </c>
      <c r="BN101" s="32">
        <f ca="1">IFERROR(EXP(-SUM($BD47:BM47))*(1-EXP(-BN47)),0)</f>
        <v>0</v>
      </c>
      <c r="BO101" s="32">
        <f ca="1">IFERROR(EXP(-SUM($BD47:BN47))*(1-EXP(-BO47)),0)</f>
        <v>0</v>
      </c>
      <c r="BP101" s="32">
        <f ca="1">IFERROR(EXP(-SUM($BD47:BO47))*(1-EXP(-BP47)),0)</f>
        <v>0</v>
      </c>
      <c r="BQ101" s="32">
        <f ca="1">IFERROR(EXP(-SUM($BD47:BP47))*(1-EXP(-BQ47)),0)</f>
        <v>0</v>
      </c>
      <c r="BR101" s="32">
        <f ca="1">IFERROR(EXP(-SUM($BD47:BQ47))*(1-EXP(-BR47)),0)</f>
        <v>0</v>
      </c>
      <c r="BS101" s="32">
        <f ca="1">IFERROR(EXP(-SUM($BD47:BR47))*(1-EXP(-BS47)),0)</f>
        <v>0</v>
      </c>
      <c r="BT101" s="32">
        <f ca="1">IFERROR(EXP(-SUM($BD47:BS47))*(1-EXP(-BT47)),0)</f>
        <v>0</v>
      </c>
      <c r="BU101" s="32">
        <f ca="1">IFERROR(EXP(-SUM($BD47:BT47))*(1-EXP(-BU47)),0)</f>
        <v>0</v>
      </c>
      <c r="BV101" s="32">
        <f ca="1">IFERROR(EXP(-SUM($BD47:BU47))*(1-EXP(-BV47)),0)</f>
        <v>0</v>
      </c>
      <c r="BW101" s="32">
        <f ca="1">IFERROR(EXP(-SUM($BD47:BV47))*(1-EXP(-BW47)),0)</f>
        <v>0</v>
      </c>
      <c r="BX101" s="32">
        <f ca="1">IFERROR(EXP(-SUM($BD47:BW47))*(1-EXP(-BX47)),0)</f>
        <v>0</v>
      </c>
      <c r="BY101" s="32">
        <f ca="1">IFERROR(EXP(-SUM($BD47:BX47))*(1-EXP(-BY47)),0)</f>
        <v>0</v>
      </c>
      <c r="BZ101" s="32">
        <f ca="1">IFERROR(EXP(-SUM($BD47:BY47))*(1-EXP(-BZ47)),0)</f>
        <v>0</v>
      </c>
      <c r="CA101" s="32">
        <f ca="1">IFERROR(EXP(-SUM($BD47:BZ47))*(1-EXP(-CA47)),0)</f>
        <v>0</v>
      </c>
      <c r="CB101" s="32">
        <f ca="1">IFERROR(EXP(-SUM($BD47:CA47))*(1-EXP(-CB47)),0)</f>
        <v>0</v>
      </c>
      <c r="CC101" s="32">
        <f ca="1">IFERROR(EXP(-SUM($BD47:CB47))*(1-EXP(-CC47)),0)</f>
        <v>0</v>
      </c>
      <c r="CD101" s="32">
        <f ca="1">IFERROR(EXP(-SUM($BD47:CC47))*(1-EXP(-CD47)),0)</f>
        <v>0</v>
      </c>
      <c r="CE101" s="32">
        <f ca="1">IFERROR(EXP(-SUM($BD47:CD47))*(1-EXP(-CE47)),0)</f>
        <v>0</v>
      </c>
      <c r="CF101" s="32">
        <f ca="1">IFERROR(EXP(-SUM($BD47:CE47))*(1-EXP(-CF47)),0)</f>
        <v>0</v>
      </c>
      <c r="CG101" s="32">
        <f ca="1">IFERROR(EXP(-SUM($BD47:CF47))*(1-EXP(-CG47)),0)</f>
        <v>0</v>
      </c>
      <c r="CH101" s="32">
        <f ca="1">IFERROR(EXP(-SUM($BD47:CG47))*(1-EXP(-CH47)),0)</f>
        <v>0</v>
      </c>
      <c r="CI101" s="32">
        <f ca="1">IFERROR(EXP(-SUM($BD47:CH47))*(1-EXP(-CI47)),0)</f>
        <v>0</v>
      </c>
      <c r="CJ101" s="32">
        <f ca="1">IFERROR(EXP(-SUM($BD47:CI47))*(1-EXP(-CJ47)),0)</f>
        <v>0</v>
      </c>
      <c r="CK101" s="32">
        <f ca="1">IFERROR(EXP(-SUM($BD47:CJ47))*(1-EXP(-CK47)),0)</f>
        <v>0</v>
      </c>
      <c r="CL101" s="32">
        <f ca="1">IFERROR(EXP(-SUM($BD47:CK47))*(1-EXP(-CL47)),0)</f>
        <v>0</v>
      </c>
      <c r="CM101" s="32">
        <f ca="1">IFERROR(EXP(-SUM($BD47:CL47))*(1-EXP(-CM47)),0)</f>
        <v>0</v>
      </c>
      <c r="CN101" s="32">
        <f ca="1">IFERROR(EXP(-SUM($BD47:CM47))*(1-EXP(-CN47)),0)</f>
        <v>0</v>
      </c>
      <c r="CO101" s="32">
        <f ca="1">IFERROR(EXP(-SUM($BD47:CN47))*(1-EXP(-CO47)),0)</f>
        <v>0</v>
      </c>
      <c r="CP101" s="32">
        <f ca="1">IFERROR(EXP(-SUM($BD47:CO47))*(1-EXP(-CP47)),0)</f>
        <v>0</v>
      </c>
      <c r="CQ101" s="32">
        <f ca="1">IFERROR(EXP(-SUM($BD47:CP47))*(1-EXP(-CQ47)),0)</f>
        <v>0</v>
      </c>
      <c r="CR101" s="32">
        <f ca="1">IFERROR(EXP(-SUM($BD47:CQ47))*(1-EXP(-CR47)),0)</f>
        <v>0</v>
      </c>
      <c r="CS101" s="32">
        <f ca="1">IFERROR(EXP(-SUM($BD47:CR47))*(1-EXP(-CS47)),0)</f>
        <v>0</v>
      </c>
      <c r="CT101" s="32">
        <f ca="1">IFERROR(EXP(-SUM($BD47:CS47))*(1-EXP(-CT47)),0)</f>
        <v>0</v>
      </c>
      <c r="CU101" s="32">
        <f ca="1">IFERROR(EXP(-SUM($BD47:CT47))*(1-EXP(-CU47)),0)</f>
        <v>0</v>
      </c>
      <c r="CV101" s="32">
        <f ca="1">IFERROR(EXP(-SUM($BD47:CU47))*(1-EXP(-CV47)),0)</f>
        <v>0</v>
      </c>
      <c r="CW101" s="32">
        <f ca="1">IFERROR(EXP(-SUM($BD47:CV47))*(1-EXP(-CW47)),0)</f>
        <v>0</v>
      </c>
      <c r="CX101" s="32">
        <f ca="1">IFERROR(EXP(-SUM($BD47:CW47))*(1-EXP(-CX47)),0)</f>
        <v>0</v>
      </c>
      <c r="CY101" s="32">
        <f ca="1">IFERROR(EXP(-SUM($BD47:CX47))*(1-EXP(-CY47)),0)</f>
        <v>0</v>
      </c>
      <c r="CZ101" s="32">
        <f ca="1">IFERROR(EXP(-SUM($BD47:CY47))*(1-EXP(-CZ47)),0)</f>
        <v>0</v>
      </c>
      <c r="DA101" s="32">
        <f ca="1">IFERROR(EXP(-SUM($BD47:CZ47))*(1-EXP(-DA47)),0)</f>
        <v>0</v>
      </c>
      <c r="DE101" s="31">
        <f t="shared" si="109"/>
        <v>104</v>
      </c>
      <c r="DG101" s="32">
        <f t="shared" ca="1" si="110"/>
        <v>0.4331672021063554</v>
      </c>
      <c r="DH101" s="32">
        <f ca="1">IFERROR(EXP(-SUM($DG47:DG47))*(1-EXP(-DH47)),0)</f>
        <v>0.25764068065045947</v>
      </c>
      <c r="DI101" s="32">
        <f ca="1">IFERROR(EXP(-SUM($DG47:DH47))*(1-EXP(-DI47)),0)</f>
        <v>0.14517551828951125</v>
      </c>
      <c r="DJ101" s="32">
        <f ca="1">IFERROR(EXP(-SUM($DG47:DI47))*(1-EXP(-DJ47)),0)</f>
        <v>8.0937945476939055E-2</v>
      </c>
      <c r="DK101" s="32">
        <f ca="1">IFERROR(EXP(-SUM($DG47:DJ47))*(1-EXP(-DK47)),0)</f>
        <v>4.4113212112570833E-2</v>
      </c>
      <c r="DL101" s="32">
        <f ca="1">IFERROR(EXP(-SUM($DG47:DK47))*(1-EXP(-DL47)),0)</f>
        <v>2.1817889639653004E-2</v>
      </c>
      <c r="DM101" s="32">
        <f ca="1">IFERROR(EXP(-SUM($DG47:DL47))*(1-EXP(-DM47)),0)</f>
        <v>0</v>
      </c>
      <c r="DN101" s="32">
        <f ca="1">IFERROR(EXP(-SUM($DG47:DM47))*(1-EXP(-DN47)),0)</f>
        <v>0</v>
      </c>
      <c r="DO101" s="32">
        <f ca="1">IFERROR(EXP(-SUM($DG47:DN47))*(1-EXP(-DO47)),0)</f>
        <v>0</v>
      </c>
      <c r="DP101" s="32">
        <f ca="1">IFERROR(EXP(-SUM($DG47:DO47))*(1-EXP(-DP47)),0)</f>
        <v>0</v>
      </c>
      <c r="DQ101" s="32">
        <f ca="1">IFERROR(EXP(-SUM($DG47:DP47))*(1-EXP(-DQ47)),0)</f>
        <v>0</v>
      </c>
      <c r="DR101" s="32">
        <f ca="1">IFERROR(EXP(-SUM($DG47:DQ47))*(1-EXP(-DR47)),0)</f>
        <v>0</v>
      </c>
      <c r="DS101" s="32">
        <f ca="1">IFERROR(EXP(-SUM($DG47:DR47))*(1-EXP(-DS47)),0)</f>
        <v>0</v>
      </c>
      <c r="DT101" s="32">
        <f ca="1">IFERROR(EXP(-SUM($DG47:DS47))*(1-EXP(-DT47)),0)</f>
        <v>0</v>
      </c>
      <c r="DU101" s="32">
        <f ca="1">IFERROR(EXP(-SUM($DG47:DT47))*(1-EXP(-DU47)),0)</f>
        <v>0</v>
      </c>
      <c r="DV101" s="32">
        <f ca="1">IFERROR(EXP(-SUM($DG47:DU47))*(1-EXP(-DV47)),0)</f>
        <v>0</v>
      </c>
      <c r="DW101" s="32">
        <f ca="1">IFERROR(EXP(-SUM($DG47:DV47))*(1-EXP(-DW47)),0)</f>
        <v>0</v>
      </c>
      <c r="DX101" s="32">
        <f ca="1">IFERROR(EXP(-SUM($DG47:DW47))*(1-EXP(-DX47)),0)</f>
        <v>0</v>
      </c>
      <c r="DY101" s="32">
        <f ca="1">IFERROR(EXP(-SUM($DG47:DX47))*(1-EXP(-DY47)),0)</f>
        <v>0</v>
      </c>
      <c r="DZ101" s="32">
        <f ca="1">IFERROR(EXP(-SUM($DG47:DY47))*(1-EXP(-DZ47)),0)</f>
        <v>0</v>
      </c>
      <c r="EA101" s="32">
        <f ca="1">IFERROR(EXP(-SUM($DG47:DZ47))*(1-EXP(-EA47)),0)</f>
        <v>0</v>
      </c>
      <c r="EB101" s="32">
        <f ca="1">IFERROR(EXP(-SUM($DG47:EA47))*(1-EXP(-EB47)),0)</f>
        <v>0</v>
      </c>
      <c r="EC101" s="32">
        <f ca="1">IFERROR(EXP(-SUM($DG47:EB47))*(1-EXP(-EC47)),0)</f>
        <v>0</v>
      </c>
      <c r="ED101" s="32">
        <f ca="1">IFERROR(EXP(-SUM($DG47:EC47))*(1-EXP(-ED47)),0)</f>
        <v>0</v>
      </c>
      <c r="EE101" s="32">
        <f ca="1">IFERROR(EXP(-SUM($DG47:ED47))*(1-EXP(-EE47)),0)</f>
        <v>0</v>
      </c>
      <c r="EF101" s="32">
        <f ca="1">IFERROR(EXP(-SUM($DG47:EE47))*(1-EXP(-EF47)),0)</f>
        <v>0</v>
      </c>
      <c r="EG101" s="32">
        <f ca="1">IFERROR(EXP(-SUM($DG47:EF47))*(1-EXP(-EG47)),0)</f>
        <v>0</v>
      </c>
      <c r="EH101" s="32">
        <f ca="1">IFERROR(EXP(-SUM($DG47:EG47))*(1-EXP(-EH47)),0)</f>
        <v>0</v>
      </c>
      <c r="EI101" s="32">
        <f ca="1">IFERROR(EXP(-SUM($DG47:EH47))*(1-EXP(-EI47)),0)</f>
        <v>0</v>
      </c>
      <c r="EJ101" s="32">
        <f ca="1">IFERROR(EXP(-SUM($DG47:EI47))*(1-EXP(-EJ47)),0)</f>
        <v>0</v>
      </c>
      <c r="EK101" s="32">
        <f ca="1">IFERROR(EXP(-SUM($DG47:EJ47))*(1-EXP(-EK47)),0)</f>
        <v>0</v>
      </c>
      <c r="EL101" s="32">
        <f ca="1">IFERROR(EXP(-SUM($DG47:EK47))*(1-EXP(-EL47)),0)</f>
        <v>0</v>
      </c>
      <c r="EM101" s="32">
        <f ca="1">IFERROR(EXP(-SUM($DG47:EL47))*(1-EXP(-EM47)),0)</f>
        <v>0</v>
      </c>
      <c r="EN101" s="32">
        <f ca="1">IFERROR(EXP(-SUM($DG47:EM47))*(1-EXP(-EN47)),0)</f>
        <v>0</v>
      </c>
      <c r="EO101" s="32">
        <f ca="1">IFERROR(EXP(-SUM($DG47:EN47))*(1-EXP(-EO47)),0)</f>
        <v>0</v>
      </c>
      <c r="EP101" s="32">
        <f ca="1">IFERROR(EXP(-SUM($DG47:EO47))*(1-EXP(-EP47)),0)</f>
        <v>0</v>
      </c>
      <c r="EQ101" s="32">
        <f ca="1">IFERROR(EXP(-SUM($DG47:EP47))*(1-EXP(-EQ47)),0)</f>
        <v>0</v>
      </c>
      <c r="ER101" s="32">
        <f ca="1">IFERROR(EXP(-SUM($DG47:EQ47))*(1-EXP(-ER47)),0)</f>
        <v>0</v>
      </c>
      <c r="ES101" s="32">
        <f ca="1">IFERROR(EXP(-SUM($DG47:ER47))*(1-EXP(-ES47)),0)</f>
        <v>0</v>
      </c>
      <c r="ET101" s="32">
        <f ca="1">IFERROR(EXP(-SUM($DG47:ES47))*(1-EXP(-ET47)),0)</f>
        <v>0</v>
      </c>
      <c r="EU101" s="32">
        <f ca="1">IFERROR(EXP(-SUM($DG47:ET47))*(1-EXP(-EU47)),0)</f>
        <v>0</v>
      </c>
      <c r="EV101" s="32">
        <f ca="1">IFERROR(EXP(-SUM($DG47:EU47))*(1-EXP(-EV47)),0)</f>
        <v>0</v>
      </c>
      <c r="EW101" s="32">
        <f ca="1">IFERROR(EXP(-SUM($DG47:EV47))*(1-EXP(-EW47)),0)</f>
        <v>0</v>
      </c>
      <c r="EX101" s="32">
        <f ca="1">IFERROR(EXP(-SUM($DG47:EW47))*(1-EXP(-EX47)),0)</f>
        <v>0</v>
      </c>
      <c r="EY101" s="32">
        <f ca="1">IFERROR(EXP(-SUM($DG47:EX47))*(1-EXP(-EY47)),0)</f>
        <v>0</v>
      </c>
      <c r="EZ101" s="32">
        <f ca="1">IFERROR(EXP(-SUM($DG47:EY47))*(1-EXP(-EZ47)),0)</f>
        <v>0</v>
      </c>
      <c r="FA101" s="32">
        <f ca="1">IFERROR(EXP(-SUM($DG47:EZ47))*(1-EXP(-FA47)),0)</f>
        <v>0</v>
      </c>
      <c r="FB101" s="32">
        <f ca="1">IFERROR(EXP(-SUM($DG47:FA47))*(1-EXP(-FB47)),0)</f>
        <v>0</v>
      </c>
      <c r="FC101" s="32">
        <f ca="1">IFERROR(EXP(-SUM($DG47:FB47))*(1-EXP(-FC47)),0)</f>
        <v>0</v>
      </c>
      <c r="FD101" s="32">
        <f ca="1">IFERROR(EXP(-SUM($DG47:FC47))*(1-EXP(-FD47)),0)</f>
        <v>0</v>
      </c>
    </row>
    <row r="102" spans="54:160" x14ac:dyDescent="0.25">
      <c r="BB102" s="31">
        <f t="shared" si="107"/>
        <v>105</v>
      </c>
      <c r="BD102" s="32">
        <f t="shared" ca="1" si="108"/>
        <v>0.45288398277060904</v>
      </c>
      <c r="BE102" s="32">
        <f ca="1">IFERROR(EXP(-SUM($BD48:BD48))*(1-EXP(-BE48)),0)</f>
        <v>0.25618984624824676</v>
      </c>
      <c r="BF102" s="32">
        <f ca="1">IFERROR(EXP(-SUM($BD48:BE48))*(1-EXP(-BF48)),0)</f>
        <v>0.14311788208913154</v>
      </c>
      <c r="BG102" s="32">
        <f ca="1">IFERROR(EXP(-SUM($BD48:BF48))*(1-EXP(-BG48)),0)</f>
        <v>7.7873062625181413E-2</v>
      </c>
      <c r="BH102" s="32">
        <f ca="1">IFERROR(EXP(-SUM($BD48:BG48))*(1-EXP(-BH48)),0)</f>
        <v>3.8860950187528637E-2</v>
      </c>
      <c r="BI102" s="32">
        <f ca="1">IFERROR(EXP(-SUM($BD48:BH48))*(1-EXP(-BI48)),0)</f>
        <v>0</v>
      </c>
      <c r="BJ102" s="32">
        <f ca="1">IFERROR(EXP(-SUM($BD48:BI48))*(1-EXP(-BJ48)),0)</f>
        <v>0</v>
      </c>
      <c r="BK102" s="32">
        <f ca="1">IFERROR(EXP(-SUM($BD48:BJ48))*(1-EXP(-BK48)),0)</f>
        <v>0</v>
      </c>
      <c r="BL102" s="32">
        <f ca="1">IFERROR(EXP(-SUM($BD48:BK48))*(1-EXP(-BL48)),0)</f>
        <v>0</v>
      </c>
      <c r="BM102" s="32">
        <f ca="1">IFERROR(EXP(-SUM($BD48:BL48))*(1-EXP(-BM48)),0)</f>
        <v>0</v>
      </c>
      <c r="BN102" s="32">
        <f ca="1">IFERROR(EXP(-SUM($BD48:BM48))*(1-EXP(-BN48)),0)</f>
        <v>0</v>
      </c>
      <c r="BO102" s="32">
        <f ca="1">IFERROR(EXP(-SUM($BD48:BN48))*(1-EXP(-BO48)),0)</f>
        <v>0</v>
      </c>
      <c r="BP102" s="32">
        <f ca="1">IFERROR(EXP(-SUM($BD48:BO48))*(1-EXP(-BP48)),0)</f>
        <v>0</v>
      </c>
      <c r="BQ102" s="32">
        <f ca="1">IFERROR(EXP(-SUM($BD48:BP48))*(1-EXP(-BQ48)),0)</f>
        <v>0</v>
      </c>
      <c r="BR102" s="32">
        <f ca="1">IFERROR(EXP(-SUM($BD48:BQ48))*(1-EXP(-BR48)),0)</f>
        <v>0</v>
      </c>
      <c r="BS102" s="32">
        <f ca="1">IFERROR(EXP(-SUM($BD48:BR48))*(1-EXP(-BS48)),0)</f>
        <v>0</v>
      </c>
      <c r="BT102" s="32">
        <f ca="1">IFERROR(EXP(-SUM($BD48:BS48))*(1-EXP(-BT48)),0)</f>
        <v>0</v>
      </c>
      <c r="BU102" s="32">
        <f ca="1">IFERROR(EXP(-SUM($BD48:BT48))*(1-EXP(-BU48)),0)</f>
        <v>0</v>
      </c>
      <c r="BV102" s="32">
        <f ca="1">IFERROR(EXP(-SUM($BD48:BU48))*(1-EXP(-BV48)),0)</f>
        <v>0</v>
      </c>
      <c r="BW102" s="32">
        <f ca="1">IFERROR(EXP(-SUM($BD48:BV48))*(1-EXP(-BW48)),0)</f>
        <v>0</v>
      </c>
      <c r="BX102" s="32">
        <f ca="1">IFERROR(EXP(-SUM($BD48:BW48))*(1-EXP(-BX48)),0)</f>
        <v>0</v>
      </c>
      <c r="BY102" s="32">
        <f ca="1">IFERROR(EXP(-SUM($BD48:BX48))*(1-EXP(-BY48)),0)</f>
        <v>0</v>
      </c>
      <c r="BZ102" s="32">
        <f ca="1">IFERROR(EXP(-SUM($BD48:BY48))*(1-EXP(-BZ48)),0)</f>
        <v>0</v>
      </c>
      <c r="CA102" s="32">
        <f ca="1">IFERROR(EXP(-SUM($BD48:BZ48))*(1-EXP(-CA48)),0)</f>
        <v>0</v>
      </c>
      <c r="CB102" s="32">
        <f ca="1">IFERROR(EXP(-SUM($BD48:CA48))*(1-EXP(-CB48)),0)</f>
        <v>0</v>
      </c>
      <c r="CC102" s="32">
        <f ca="1">IFERROR(EXP(-SUM($BD48:CB48))*(1-EXP(-CC48)),0)</f>
        <v>0</v>
      </c>
      <c r="CD102" s="32">
        <f ca="1">IFERROR(EXP(-SUM($BD48:CC48))*(1-EXP(-CD48)),0)</f>
        <v>0</v>
      </c>
      <c r="CE102" s="32">
        <f ca="1">IFERROR(EXP(-SUM($BD48:CD48))*(1-EXP(-CE48)),0)</f>
        <v>0</v>
      </c>
      <c r="CF102" s="32">
        <f ca="1">IFERROR(EXP(-SUM($BD48:CE48))*(1-EXP(-CF48)),0)</f>
        <v>0</v>
      </c>
      <c r="CG102" s="32">
        <f ca="1">IFERROR(EXP(-SUM($BD48:CF48))*(1-EXP(-CG48)),0)</f>
        <v>0</v>
      </c>
      <c r="CH102" s="32">
        <f ca="1">IFERROR(EXP(-SUM($BD48:CG48))*(1-EXP(-CH48)),0)</f>
        <v>0</v>
      </c>
      <c r="CI102" s="32">
        <f ca="1">IFERROR(EXP(-SUM($BD48:CH48))*(1-EXP(-CI48)),0)</f>
        <v>0</v>
      </c>
      <c r="CJ102" s="32">
        <f ca="1">IFERROR(EXP(-SUM($BD48:CI48))*(1-EXP(-CJ48)),0)</f>
        <v>0</v>
      </c>
      <c r="CK102" s="32">
        <f ca="1">IFERROR(EXP(-SUM($BD48:CJ48))*(1-EXP(-CK48)),0)</f>
        <v>0</v>
      </c>
      <c r="CL102" s="32">
        <f ca="1">IFERROR(EXP(-SUM($BD48:CK48))*(1-EXP(-CL48)),0)</f>
        <v>0</v>
      </c>
      <c r="CM102" s="32">
        <f ca="1">IFERROR(EXP(-SUM($BD48:CL48))*(1-EXP(-CM48)),0)</f>
        <v>0</v>
      </c>
      <c r="CN102" s="32">
        <f ca="1">IFERROR(EXP(-SUM($BD48:CM48))*(1-EXP(-CN48)),0)</f>
        <v>0</v>
      </c>
      <c r="CO102" s="32">
        <f ca="1">IFERROR(EXP(-SUM($BD48:CN48))*(1-EXP(-CO48)),0)</f>
        <v>0</v>
      </c>
      <c r="CP102" s="32">
        <f ca="1">IFERROR(EXP(-SUM($BD48:CO48))*(1-EXP(-CP48)),0)</f>
        <v>0</v>
      </c>
      <c r="CQ102" s="32">
        <f ca="1">IFERROR(EXP(-SUM($BD48:CP48))*(1-EXP(-CQ48)),0)</f>
        <v>0</v>
      </c>
      <c r="CR102" s="32">
        <f ca="1">IFERROR(EXP(-SUM($BD48:CQ48))*(1-EXP(-CR48)),0)</f>
        <v>0</v>
      </c>
      <c r="CS102" s="32">
        <f ca="1">IFERROR(EXP(-SUM($BD48:CR48))*(1-EXP(-CS48)),0)</f>
        <v>0</v>
      </c>
      <c r="CT102" s="32">
        <f ca="1">IFERROR(EXP(-SUM($BD48:CS48))*(1-EXP(-CT48)),0)</f>
        <v>0</v>
      </c>
      <c r="CU102" s="32">
        <f ca="1">IFERROR(EXP(-SUM($BD48:CT48))*(1-EXP(-CU48)),0)</f>
        <v>0</v>
      </c>
      <c r="CV102" s="32">
        <f ca="1">IFERROR(EXP(-SUM($BD48:CU48))*(1-EXP(-CV48)),0)</f>
        <v>0</v>
      </c>
      <c r="CW102" s="32">
        <f ca="1">IFERROR(EXP(-SUM($BD48:CV48))*(1-EXP(-CW48)),0)</f>
        <v>0</v>
      </c>
      <c r="CX102" s="32">
        <f ca="1">IFERROR(EXP(-SUM($BD48:CW48))*(1-EXP(-CX48)),0)</f>
        <v>0</v>
      </c>
      <c r="CY102" s="32">
        <f ca="1">IFERROR(EXP(-SUM($BD48:CX48))*(1-EXP(-CY48)),0)</f>
        <v>0</v>
      </c>
      <c r="CZ102" s="32">
        <f ca="1">IFERROR(EXP(-SUM($BD48:CY48))*(1-EXP(-CZ48)),0)</f>
        <v>0</v>
      </c>
      <c r="DA102" s="32">
        <f ca="1">IFERROR(EXP(-SUM($BD48:CZ48))*(1-EXP(-DA48)),0)</f>
        <v>0</v>
      </c>
      <c r="DE102" s="31">
        <f t="shared" si="109"/>
        <v>105</v>
      </c>
      <c r="DG102" s="32">
        <f t="shared" ca="1" si="110"/>
        <v>0.45370497244115937</v>
      </c>
      <c r="DH102" s="32">
        <f ca="1">IFERROR(EXP(-SUM($DG48:DG48))*(1-EXP(-DH48)),0)</f>
        <v>0.25615401749366107</v>
      </c>
      <c r="DI102" s="32">
        <f ca="1">IFERROR(EXP(-SUM($DG48:DH48))*(1-EXP(-DI48)),0)</f>
        <v>0.1429542742919451</v>
      </c>
      <c r="DJ102" s="32">
        <f ca="1">IFERROR(EXP(-SUM($DG48:DI48))*(1-EXP(-DJ48)),0)</f>
        <v>7.7849282089802171E-2</v>
      </c>
      <c r="DK102" s="32">
        <f ca="1">IFERROR(EXP(-SUM($DG48:DJ48))*(1-EXP(-DK48)),0)</f>
        <v>3.8676346185310316E-2</v>
      </c>
      <c r="DL102" s="32">
        <f ca="1">IFERROR(EXP(-SUM($DG48:DK48))*(1-EXP(-DL48)),0)</f>
        <v>0</v>
      </c>
      <c r="DM102" s="32">
        <f ca="1">IFERROR(EXP(-SUM($DG48:DL48))*(1-EXP(-DM48)),0)</f>
        <v>0</v>
      </c>
      <c r="DN102" s="32">
        <f ca="1">IFERROR(EXP(-SUM($DG48:DM48))*(1-EXP(-DN48)),0)</f>
        <v>0</v>
      </c>
      <c r="DO102" s="32">
        <f ca="1">IFERROR(EXP(-SUM($DG48:DN48))*(1-EXP(-DO48)),0)</f>
        <v>0</v>
      </c>
      <c r="DP102" s="32">
        <f ca="1">IFERROR(EXP(-SUM($DG48:DO48))*(1-EXP(-DP48)),0)</f>
        <v>0</v>
      </c>
      <c r="DQ102" s="32">
        <f ca="1">IFERROR(EXP(-SUM($DG48:DP48))*(1-EXP(-DQ48)),0)</f>
        <v>0</v>
      </c>
      <c r="DR102" s="32">
        <f ca="1">IFERROR(EXP(-SUM($DG48:DQ48))*(1-EXP(-DR48)),0)</f>
        <v>0</v>
      </c>
      <c r="DS102" s="32">
        <f ca="1">IFERROR(EXP(-SUM($DG48:DR48))*(1-EXP(-DS48)),0)</f>
        <v>0</v>
      </c>
      <c r="DT102" s="32">
        <f ca="1">IFERROR(EXP(-SUM($DG48:DS48))*(1-EXP(-DT48)),0)</f>
        <v>0</v>
      </c>
      <c r="DU102" s="32">
        <f ca="1">IFERROR(EXP(-SUM($DG48:DT48))*(1-EXP(-DU48)),0)</f>
        <v>0</v>
      </c>
      <c r="DV102" s="32">
        <f ca="1">IFERROR(EXP(-SUM($DG48:DU48))*(1-EXP(-DV48)),0)</f>
        <v>0</v>
      </c>
      <c r="DW102" s="32">
        <f ca="1">IFERROR(EXP(-SUM($DG48:DV48))*(1-EXP(-DW48)),0)</f>
        <v>0</v>
      </c>
      <c r="DX102" s="32">
        <f ca="1">IFERROR(EXP(-SUM($DG48:DW48))*(1-EXP(-DX48)),0)</f>
        <v>0</v>
      </c>
      <c r="DY102" s="32">
        <f ca="1">IFERROR(EXP(-SUM($DG48:DX48))*(1-EXP(-DY48)),0)</f>
        <v>0</v>
      </c>
      <c r="DZ102" s="32">
        <f ca="1">IFERROR(EXP(-SUM($DG48:DY48))*(1-EXP(-DZ48)),0)</f>
        <v>0</v>
      </c>
      <c r="EA102" s="32">
        <f ca="1">IFERROR(EXP(-SUM($DG48:DZ48))*(1-EXP(-EA48)),0)</f>
        <v>0</v>
      </c>
      <c r="EB102" s="32">
        <f ca="1">IFERROR(EXP(-SUM($DG48:EA48))*(1-EXP(-EB48)),0)</f>
        <v>0</v>
      </c>
      <c r="EC102" s="32">
        <f ca="1">IFERROR(EXP(-SUM($DG48:EB48))*(1-EXP(-EC48)),0)</f>
        <v>0</v>
      </c>
      <c r="ED102" s="32">
        <f ca="1">IFERROR(EXP(-SUM($DG48:EC48))*(1-EXP(-ED48)),0)</f>
        <v>0</v>
      </c>
      <c r="EE102" s="32">
        <f ca="1">IFERROR(EXP(-SUM($DG48:ED48))*(1-EXP(-EE48)),0)</f>
        <v>0</v>
      </c>
      <c r="EF102" s="32">
        <f ca="1">IFERROR(EXP(-SUM($DG48:EE48))*(1-EXP(-EF48)),0)</f>
        <v>0</v>
      </c>
      <c r="EG102" s="32">
        <f ca="1">IFERROR(EXP(-SUM($DG48:EF48))*(1-EXP(-EG48)),0)</f>
        <v>0</v>
      </c>
      <c r="EH102" s="32">
        <f ca="1">IFERROR(EXP(-SUM($DG48:EG48))*(1-EXP(-EH48)),0)</f>
        <v>0</v>
      </c>
      <c r="EI102" s="32">
        <f ca="1">IFERROR(EXP(-SUM($DG48:EH48))*(1-EXP(-EI48)),0)</f>
        <v>0</v>
      </c>
      <c r="EJ102" s="32">
        <f ca="1">IFERROR(EXP(-SUM($DG48:EI48))*(1-EXP(-EJ48)),0)</f>
        <v>0</v>
      </c>
      <c r="EK102" s="32">
        <f ca="1">IFERROR(EXP(-SUM($DG48:EJ48))*(1-EXP(-EK48)),0)</f>
        <v>0</v>
      </c>
      <c r="EL102" s="32">
        <f ca="1">IFERROR(EXP(-SUM($DG48:EK48))*(1-EXP(-EL48)),0)</f>
        <v>0</v>
      </c>
      <c r="EM102" s="32">
        <f ca="1">IFERROR(EXP(-SUM($DG48:EL48))*(1-EXP(-EM48)),0)</f>
        <v>0</v>
      </c>
      <c r="EN102" s="32">
        <f ca="1">IFERROR(EXP(-SUM($DG48:EM48))*(1-EXP(-EN48)),0)</f>
        <v>0</v>
      </c>
      <c r="EO102" s="32">
        <f ca="1">IFERROR(EXP(-SUM($DG48:EN48))*(1-EXP(-EO48)),0)</f>
        <v>0</v>
      </c>
      <c r="EP102" s="32">
        <f ca="1">IFERROR(EXP(-SUM($DG48:EO48))*(1-EXP(-EP48)),0)</f>
        <v>0</v>
      </c>
      <c r="EQ102" s="32">
        <f ca="1">IFERROR(EXP(-SUM($DG48:EP48))*(1-EXP(-EQ48)),0)</f>
        <v>0</v>
      </c>
      <c r="ER102" s="32">
        <f ca="1">IFERROR(EXP(-SUM($DG48:EQ48))*(1-EXP(-ER48)),0)</f>
        <v>0</v>
      </c>
      <c r="ES102" s="32">
        <f ca="1">IFERROR(EXP(-SUM($DG48:ER48))*(1-EXP(-ES48)),0)</f>
        <v>0</v>
      </c>
      <c r="ET102" s="32">
        <f ca="1">IFERROR(EXP(-SUM($DG48:ES48))*(1-EXP(-ET48)),0)</f>
        <v>0</v>
      </c>
      <c r="EU102" s="32">
        <f ca="1">IFERROR(EXP(-SUM($DG48:ET48))*(1-EXP(-EU48)),0)</f>
        <v>0</v>
      </c>
      <c r="EV102" s="32">
        <f ca="1">IFERROR(EXP(-SUM($DG48:EU48))*(1-EXP(-EV48)),0)</f>
        <v>0</v>
      </c>
      <c r="EW102" s="32">
        <f ca="1">IFERROR(EXP(-SUM($DG48:EV48))*(1-EXP(-EW48)),0)</f>
        <v>0</v>
      </c>
      <c r="EX102" s="32">
        <f ca="1">IFERROR(EXP(-SUM($DG48:EW48))*(1-EXP(-EX48)),0)</f>
        <v>0</v>
      </c>
      <c r="EY102" s="32">
        <f ca="1">IFERROR(EXP(-SUM($DG48:EX48))*(1-EXP(-EY48)),0)</f>
        <v>0</v>
      </c>
      <c r="EZ102" s="32">
        <f ca="1">IFERROR(EXP(-SUM($DG48:EY48))*(1-EXP(-EZ48)),0)</f>
        <v>0</v>
      </c>
      <c r="FA102" s="32">
        <f ca="1">IFERROR(EXP(-SUM($DG48:EZ48))*(1-EXP(-FA48)),0)</f>
        <v>0</v>
      </c>
      <c r="FB102" s="32">
        <f ca="1">IFERROR(EXP(-SUM($DG48:FA48))*(1-EXP(-FB48)),0)</f>
        <v>0</v>
      </c>
      <c r="FC102" s="32">
        <f ca="1">IFERROR(EXP(-SUM($DG48:FB48))*(1-EXP(-FC48)),0)</f>
        <v>0</v>
      </c>
      <c r="FD102" s="32">
        <f ca="1">IFERROR(EXP(-SUM($DG48:FC48))*(1-EXP(-FD48)),0)</f>
        <v>0</v>
      </c>
    </row>
    <row r="103" spans="54:160" x14ac:dyDescent="0.25">
      <c r="BB103" s="31">
        <f t="shared" si="107"/>
        <v>106</v>
      </c>
      <c r="BD103" s="32">
        <f t="shared" ca="1" si="108"/>
        <v>0.46761738771710792</v>
      </c>
      <c r="BE103" s="32">
        <f ca="1">IFERROR(EXP(-SUM($BD49:BD49))*(1-EXP(-BE49)),0)</f>
        <v>0.26149144639623417</v>
      </c>
      <c r="BF103" s="32">
        <f ca="1">IFERROR(EXP(-SUM($BD49:BE49))*(1-EXP(-BF49)),0)</f>
        <v>0.14216139459852264</v>
      </c>
      <c r="BG103" s="32">
        <f ca="1">IFERROR(EXP(-SUM($BD49:BF49))*(1-EXP(-BG49)),0)</f>
        <v>7.1257699693621127E-2</v>
      </c>
      <c r="BH103" s="32">
        <f ca="1">IFERROR(EXP(-SUM($BD49:BG49))*(1-EXP(-BH49)),0)</f>
        <v>0</v>
      </c>
      <c r="BI103" s="32">
        <f ca="1">IFERROR(EXP(-SUM($BD49:BH49))*(1-EXP(-BI49)),0)</f>
        <v>0</v>
      </c>
      <c r="BJ103" s="32">
        <f ca="1">IFERROR(EXP(-SUM($BD49:BI49))*(1-EXP(-BJ49)),0)</f>
        <v>0</v>
      </c>
      <c r="BK103" s="32">
        <f ca="1">IFERROR(EXP(-SUM($BD49:BJ49))*(1-EXP(-BK49)),0)</f>
        <v>0</v>
      </c>
      <c r="BL103" s="32">
        <f ca="1">IFERROR(EXP(-SUM($BD49:BK49))*(1-EXP(-BL49)),0)</f>
        <v>0</v>
      </c>
      <c r="BM103" s="32">
        <f ca="1">IFERROR(EXP(-SUM($BD49:BL49))*(1-EXP(-BM49)),0)</f>
        <v>0</v>
      </c>
      <c r="BN103" s="32">
        <f ca="1">IFERROR(EXP(-SUM($BD49:BM49))*(1-EXP(-BN49)),0)</f>
        <v>0</v>
      </c>
      <c r="BO103" s="32">
        <f ca="1">IFERROR(EXP(-SUM($BD49:BN49))*(1-EXP(-BO49)),0)</f>
        <v>0</v>
      </c>
      <c r="BP103" s="32">
        <f ca="1">IFERROR(EXP(-SUM($BD49:BO49))*(1-EXP(-BP49)),0)</f>
        <v>0</v>
      </c>
      <c r="BQ103" s="32">
        <f ca="1">IFERROR(EXP(-SUM($BD49:BP49))*(1-EXP(-BQ49)),0)</f>
        <v>0</v>
      </c>
      <c r="BR103" s="32">
        <f ca="1">IFERROR(EXP(-SUM($BD49:BQ49))*(1-EXP(-BR49)),0)</f>
        <v>0</v>
      </c>
      <c r="BS103" s="32">
        <f ca="1">IFERROR(EXP(-SUM($BD49:BR49))*(1-EXP(-BS49)),0)</f>
        <v>0</v>
      </c>
      <c r="BT103" s="32">
        <f ca="1">IFERROR(EXP(-SUM($BD49:BS49))*(1-EXP(-BT49)),0)</f>
        <v>0</v>
      </c>
      <c r="BU103" s="32">
        <f ca="1">IFERROR(EXP(-SUM($BD49:BT49))*(1-EXP(-BU49)),0)</f>
        <v>0</v>
      </c>
      <c r="BV103" s="32">
        <f ca="1">IFERROR(EXP(-SUM($BD49:BU49))*(1-EXP(-BV49)),0)</f>
        <v>0</v>
      </c>
      <c r="BW103" s="32">
        <f ca="1">IFERROR(EXP(-SUM($BD49:BV49))*(1-EXP(-BW49)),0)</f>
        <v>0</v>
      </c>
      <c r="BX103" s="32">
        <f ca="1">IFERROR(EXP(-SUM($BD49:BW49))*(1-EXP(-BX49)),0)</f>
        <v>0</v>
      </c>
      <c r="BY103" s="32">
        <f ca="1">IFERROR(EXP(-SUM($BD49:BX49))*(1-EXP(-BY49)),0)</f>
        <v>0</v>
      </c>
      <c r="BZ103" s="32">
        <f ca="1">IFERROR(EXP(-SUM($BD49:BY49))*(1-EXP(-BZ49)),0)</f>
        <v>0</v>
      </c>
      <c r="CA103" s="32">
        <f ca="1">IFERROR(EXP(-SUM($BD49:BZ49))*(1-EXP(-CA49)),0)</f>
        <v>0</v>
      </c>
      <c r="CB103" s="32">
        <f ca="1">IFERROR(EXP(-SUM($BD49:CA49))*(1-EXP(-CB49)),0)</f>
        <v>0</v>
      </c>
      <c r="CC103" s="32">
        <f ca="1">IFERROR(EXP(-SUM($BD49:CB49))*(1-EXP(-CC49)),0)</f>
        <v>0</v>
      </c>
      <c r="CD103" s="32">
        <f ca="1">IFERROR(EXP(-SUM($BD49:CC49))*(1-EXP(-CD49)),0)</f>
        <v>0</v>
      </c>
      <c r="CE103" s="32">
        <f ca="1">IFERROR(EXP(-SUM($BD49:CD49))*(1-EXP(-CE49)),0)</f>
        <v>0</v>
      </c>
      <c r="CF103" s="32">
        <f ca="1">IFERROR(EXP(-SUM($BD49:CE49))*(1-EXP(-CF49)),0)</f>
        <v>0</v>
      </c>
      <c r="CG103" s="32">
        <f ca="1">IFERROR(EXP(-SUM($BD49:CF49))*(1-EXP(-CG49)),0)</f>
        <v>0</v>
      </c>
      <c r="CH103" s="32">
        <f ca="1">IFERROR(EXP(-SUM($BD49:CG49))*(1-EXP(-CH49)),0)</f>
        <v>0</v>
      </c>
      <c r="CI103" s="32">
        <f ca="1">IFERROR(EXP(-SUM($BD49:CH49))*(1-EXP(-CI49)),0)</f>
        <v>0</v>
      </c>
      <c r="CJ103" s="32">
        <f ca="1">IFERROR(EXP(-SUM($BD49:CI49))*(1-EXP(-CJ49)),0)</f>
        <v>0</v>
      </c>
      <c r="CK103" s="32">
        <f ca="1">IFERROR(EXP(-SUM($BD49:CJ49))*(1-EXP(-CK49)),0)</f>
        <v>0</v>
      </c>
      <c r="CL103" s="32">
        <f ca="1">IFERROR(EXP(-SUM($BD49:CK49))*(1-EXP(-CL49)),0)</f>
        <v>0</v>
      </c>
      <c r="CM103" s="32">
        <f ca="1">IFERROR(EXP(-SUM($BD49:CL49))*(1-EXP(-CM49)),0)</f>
        <v>0</v>
      </c>
      <c r="CN103" s="32">
        <f ca="1">IFERROR(EXP(-SUM($BD49:CM49))*(1-EXP(-CN49)),0)</f>
        <v>0</v>
      </c>
      <c r="CO103" s="32">
        <f ca="1">IFERROR(EXP(-SUM($BD49:CN49))*(1-EXP(-CO49)),0)</f>
        <v>0</v>
      </c>
      <c r="CP103" s="32">
        <f ca="1">IFERROR(EXP(-SUM($BD49:CO49))*(1-EXP(-CP49)),0)</f>
        <v>0</v>
      </c>
      <c r="CQ103" s="32">
        <f ca="1">IFERROR(EXP(-SUM($BD49:CP49))*(1-EXP(-CQ49)),0)</f>
        <v>0</v>
      </c>
      <c r="CR103" s="32">
        <f ca="1">IFERROR(EXP(-SUM($BD49:CQ49))*(1-EXP(-CR49)),0)</f>
        <v>0</v>
      </c>
      <c r="CS103" s="32">
        <f ca="1">IFERROR(EXP(-SUM($BD49:CR49))*(1-EXP(-CS49)),0)</f>
        <v>0</v>
      </c>
      <c r="CT103" s="32">
        <f ca="1">IFERROR(EXP(-SUM($BD49:CS49))*(1-EXP(-CT49)),0)</f>
        <v>0</v>
      </c>
      <c r="CU103" s="32">
        <f ca="1">IFERROR(EXP(-SUM($BD49:CT49))*(1-EXP(-CU49)),0)</f>
        <v>0</v>
      </c>
      <c r="CV103" s="32">
        <f ca="1">IFERROR(EXP(-SUM($BD49:CU49))*(1-EXP(-CV49)),0)</f>
        <v>0</v>
      </c>
      <c r="CW103" s="32">
        <f ca="1">IFERROR(EXP(-SUM($BD49:CV49))*(1-EXP(-CW49)),0)</f>
        <v>0</v>
      </c>
      <c r="CX103" s="32">
        <f ca="1">IFERROR(EXP(-SUM($BD49:CW49))*(1-EXP(-CX49)),0)</f>
        <v>0</v>
      </c>
      <c r="CY103" s="32">
        <f ca="1">IFERROR(EXP(-SUM($BD49:CX49))*(1-EXP(-CY49)),0)</f>
        <v>0</v>
      </c>
      <c r="CZ103" s="32">
        <f ca="1">IFERROR(EXP(-SUM($BD49:CY49))*(1-EXP(-CZ49)),0)</f>
        <v>0</v>
      </c>
      <c r="DA103" s="32">
        <f ca="1">IFERROR(EXP(-SUM($BD49:CZ49))*(1-EXP(-DA49)),0)</f>
        <v>0</v>
      </c>
      <c r="DE103" s="31">
        <f t="shared" si="109"/>
        <v>106</v>
      </c>
      <c r="DG103" s="32">
        <f t="shared" ca="1" si="110"/>
        <v>0.46825506506937686</v>
      </c>
      <c r="DH103" s="32">
        <f ca="1">IFERROR(EXP(-SUM($DG49:DG49))*(1-EXP(-DH49)),0)</f>
        <v>0.26158598465803296</v>
      </c>
      <c r="DI103" s="32">
        <f ca="1">IFERROR(EXP(-SUM($DG49:DH49))*(1-EXP(-DI49)),0)</f>
        <v>0.14233372844672421</v>
      </c>
      <c r="DJ103" s="32">
        <f ca="1">IFERROR(EXP(-SUM($DG49:DI49))*(1-EXP(-DJ49)),0)</f>
        <v>7.1028719620239697E-2</v>
      </c>
      <c r="DK103" s="32">
        <f ca="1">IFERROR(EXP(-SUM($DG49:DJ49))*(1-EXP(-DK49)),0)</f>
        <v>0</v>
      </c>
      <c r="DL103" s="32">
        <f ca="1">IFERROR(EXP(-SUM($DG49:DK49))*(1-EXP(-DL49)),0)</f>
        <v>0</v>
      </c>
      <c r="DM103" s="32">
        <f ca="1">IFERROR(EXP(-SUM($DG49:DL49))*(1-EXP(-DM49)),0)</f>
        <v>0</v>
      </c>
      <c r="DN103" s="32">
        <f ca="1">IFERROR(EXP(-SUM($DG49:DM49))*(1-EXP(-DN49)),0)</f>
        <v>0</v>
      </c>
      <c r="DO103" s="32">
        <f ca="1">IFERROR(EXP(-SUM($DG49:DN49))*(1-EXP(-DO49)),0)</f>
        <v>0</v>
      </c>
      <c r="DP103" s="32">
        <f ca="1">IFERROR(EXP(-SUM($DG49:DO49))*(1-EXP(-DP49)),0)</f>
        <v>0</v>
      </c>
      <c r="DQ103" s="32">
        <f ca="1">IFERROR(EXP(-SUM($DG49:DP49))*(1-EXP(-DQ49)),0)</f>
        <v>0</v>
      </c>
      <c r="DR103" s="32">
        <f ca="1">IFERROR(EXP(-SUM($DG49:DQ49))*(1-EXP(-DR49)),0)</f>
        <v>0</v>
      </c>
      <c r="DS103" s="32">
        <f ca="1">IFERROR(EXP(-SUM($DG49:DR49))*(1-EXP(-DS49)),0)</f>
        <v>0</v>
      </c>
      <c r="DT103" s="32">
        <f ca="1">IFERROR(EXP(-SUM($DG49:DS49))*(1-EXP(-DT49)),0)</f>
        <v>0</v>
      </c>
      <c r="DU103" s="32">
        <f ca="1">IFERROR(EXP(-SUM($DG49:DT49))*(1-EXP(-DU49)),0)</f>
        <v>0</v>
      </c>
      <c r="DV103" s="32">
        <f ca="1">IFERROR(EXP(-SUM($DG49:DU49))*(1-EXP(-DV49)),0)</f>
        <v>0</v>
      </c>
      <c r="DW103" s="32">
        <f ca="1">IFERROR(EXP(-SUM($DG49:DV49))*(1-EXP(-DW49)),0)</f>
        <v>0</v>
      </c>
      <c r="DX103" s="32">
        <f ca="1">IFERROR(EXP(-SUM($DG49:DW49))*(1-EXP(-DX49)),0)</f>
        <v>0</v>
      </c>
      <c r="DY103" s="32">
        <f ca="1">IFERROR(EXP(-SUM($DG49:DX49))*(1-EXP(-DY49)),0)</f>
        <v>0</v>
      </c>
      <c r="DZ103" s="32">
        <f ca="1">IFERROR(EXP(-SUM($DG49:DY49))*(1-EXP(-DZ49)),0)</f>
        <v>0</v>
      </c>
      <c r="EA103" s="32">
        <f ca="1">IFERROR(EXP(-SUM($DG49:DZ49))*(1-EXP(-EA49)),0)</f>
        <v>0</v>
      </c>
      <c r="EB103" s="32">
        <f ca="1">IFERROR(EXP(-SUM($DG49:EA49))*(1-EXP(-EB49)),0)</f>
        <v>0</v>
      </c>
      <c r="EC103" s="32">
        <f ca="1">IFERROR(EXP(-SUM($DG49:EB49))*(1-EXP(-EC49)),0)</f>
        <v>0</v>
      </c>
      <c r="ED103" s="32">
        <f ca="1">IFERROR(EXP(-SUM($DG49:EC49))*(1-EXP(-ED49)),0)</f>
        <v>0</v>
      </c>
      <c r="EE103" s="32">
        <f ca="1">IFERROR(EXP(-SUM($DG49:ED49))*(1-EXP(-EE49)),0)</f>
        <v>0</v>
      </c>
      <c r="EF103" s="32">
        <f ca="1">IFERROR(EXP(-SUM($DG49:EE49))*(1-EXP(-EF49)),0)</f>
        <v>0</v>
      </c>
      <c r="EG103" s="32">
        <f ca="1">IFERROR(EXP(-SUM($DG49:EF49))*(1-EXP(-EG49)),0)</f>
        <v>0</v>
      </c>
      <c r="EH103" s="32">
        <f ca="1">IFERROR(EXP(-SUM($DG49:EG49))*(1-EXP(-EH49)),0)</f>
        <v>0</v>
      </c>
      <c r="EI103" s="32">
        <f ca="1">IFERROR(EXP(-SUM($DG49:EH49))*(1-EXP(-EI49)),0)</f>
        <v>0</v>
      </c>
      <c r="EJ103" s="32">
        <f ca="1">IFERROR(EXP(-SUM($DG49:EI49))*(1-EXP(-EJ49)),0)</f>
        <v>0</v>
      </c>
      <c r="EK103" s="32">
        <f ca="1">IFERROR(EXP(-SUM($DG49:EJ49))*(1-EXP(-EK49)),0)</f>
        <v>0</v>
      </c>
      <c r="EL103" s="32">
        <f ca="1">IFERROR(EXP(-SUM($DG49:EK49))*(1-EXP(-EL49)),0)</f>
        <v>0</v>
      </c>
      <c r="EM103" s="32">
        <f ca="1">IFERROR(EXP(-SUM($DG49:EL49))*(1-EXP(-EM49)),0)</f>
        <v>0</v>
      </c>
      <c r="EN103" s="32">
        <f ca="1">IFERROR(EXP(-SUM($DG49:EM49))*(1-EXP(-EN49)),0)</f>
        <v>0</v>
      </c>
      <c r="EO103" s="32">
        <f ca="1">IFERROR(EXP(-SUM($DG49:EN49))*(1-EXP(-EO49)),0)</f>
        <v>0</v>
      </c>
      <c r="EP103" s="32">
        <f ca="1">IFERROR(EXP(-SUM($DG49:EO49))*(1-EXP(-EP49)),0)</f>
        <v>0</v>
      </c>
      <c r="EQ103" s="32">
        <f ca="1">IFERROR(EXP(-SUM($DG49:EP49))*(1-EXP(-EQ49)),0)</f>
        <v>0</v>
      </c>
      <c r="ER103" s="32">
        <f ca="1">IFERROR(EXP(-SUM($DG49:EQ49))*(1-EXP(-ER49)),0)</f>
        <v>0</v>
      </c>
      <c r="ES103" s="32">
        <f ca="1">IFERROR(EXP(-SUM($DG49:ER49))*(1-EXP(-ES49)),0)</f>
        <v>0</v>
      </c>
      <c r="ET103" s="32">
        <f ca="1">IFERROR(EXP(-SUM($DG49:ES49))*(1-EXP(-ET49)),0)</f>
        <v>0</v>
      </c>
      <c r="EU103" s="32">
        <f ca="1">IFERROR(EXP(-SUM($DG49:ET49))*(1-EXP(-EU49)),0)</f>
        <v>0</v>
      </c>
      <c r="EV103" s="32">
        <f ca="1">IFERROR(EXP(-SUM($DG49:EU49))*(1-EXP(-EV49)),0)</f>
        <v>0</v>
      </c>
      <c r="EW103" s="32">
        <f ca="1">IFERROR(EXP(-SUM($DG49:EV49))*(1-EXP(-EW49)),0)</f>
        <v>0</v>
      </c>
      <c r="EX103" s="32">
        <f ca="1">IFERROR(EXP(-SUM($DG49:EW49))*(1-EXP(-EX49)),0)</f>
        <v>0</v>
      </c>
      <c r="EY103" s="32">
        <f ca="1">IFERROR(EXP(-SUM($DG49:EX49))*(1-EXP(-EY49)),0)</f>
        <v>0</v>
      </c>
      <c r="EZ103" s="32">
        <f ca="1">IFERROR(EXP(-SUM($DG49:EY49))*(1-EXP(-EZ49)),0)</f>
        <v>0</v>
      </c>
      <c r="FA103" s="32">
        <f ca="1">IFERROR(EXP(-SUM($DG49:EZ49))*(1-EXP(-FA49)),0)</f>
        <v>0</v>
      </c>
      <c r="FB103" s="32">
        <f ca="1">IFERROR(EXP(-SUM($DG49:FA49))*(1-EXP(-FB49)),0)</f>
        <v>0</v>
      </c>
      <c r="FC103" s="32">
        <f ca="1">IFERROR(EXP(-SUM($DG49:FB49))*(1-EXP(-FC49)),0)</f>
        <v>0</v>
      </c>
      <c r="FD103" s="32">
        <f ca="1">IFERROR(EXP(-SUM($DG49:FC49))*(1-EXP(-FD49)),0)</f>
        <v>0</v>
      </c>
    </row>
    <row r="104" spans="54:160" x14ac:dyDescent="0.25">
      <c r="BB104" s="31">
        <f t="shared" si="107"/>
        <v>107</v>
      </c>
      <c r="BD104" s="32">
        <f t="shared" ca="1" si="108"/>
        <v>0.49040577018823106</v>
      </c>
      <c r="BE104" s="32">
        <f ca="1">IFERROR(EXP(-SUM($BD50:BD50))*(1-EXP(-BE50)),0)</f>
        <v>0.26638241869383206</v>
      </c>
      <c r="BF104" s="32">
        <f ca="1">IFERROR(EXP(-SUM($BD50:BE50))*(1-EXP(-BF50)),0)</f>
        <v>0.13411221614828439</v>
      </c>
      <c r="BG104" s="32">
        <f ca="1">IFERROR(EXP(-SUM($BD50:BF50))*(1-EXP(-BG50)),0)</f>
        <v>0</v>
      </c>
      <c r="BH104" s="32">
        <f ca="1">IFERROR(EXP(-SUM($BD50:BG50))*(1-EXP(-BH50)),0)</f>
        <v>0</v>
      </c>
      <c r="BI104" s="32">
        <f ca="1">IFERROR(EXP(-SUM($BD50:BH50))*(1-EXP(-BI50)),0)</f>
        <v>0</v>
      </c>
      <c r="BJ104" s="32">
        <f ca="1">IFERROR(EXP(-SUM($BD50:BI50))*(1-EXP(-BJ50)),0)</f>
        <v>0</v>
      </c>
      <c r="BK104" s="32">
        <f ca="1">IFERROR(EXP(-SUM($BD50:BJ50))*(1-EXP(-BK50)),0)</f>
        <v>0</v>
      </c>
      <c r="BL104" s="32">
        <f ca="1">IFERROR(EXP(-SUM($BD50:BK50))*(1-EXP(-BL50)),0)</f>
        <v>0</v>
      </c>
      <c r="BM104" s="32">
        <f ca="1">IFERROR(EXP(-SUM($BD50:BL50))*(1-EXP(-BM50)),0)</f>
        <v>0</v>
      </c>
      <c r="BN104" s="32">
        <f ca="1">IFERROR(EXP(-SUM($BD50:BM50))*(1-EXP(-BN50)),0)</f>
        <v>0</v>
      </c>
      <c r="BO104" s="32">
        <f ca="1">IFERROR(EXP(-SUM($BD50:BN50))*(1-EXP(-BO50)),0)</f>
        <v>0</v>
      </c>
      <c r="BP104" s="32">
        <f ca="1">IFERROR(EXP(-SUM($BD50:BO50))*(1-EXP(-BP50)),0)</f>
        <v>0</v>
      </c>
      <c r="BQ104" s="32">
        <f ca="1">IFERROR(EXP(-SUM($BD50:BP50))*(1-EXP(-BQ50)),0)</f>
        <v>0</v>
      </c>
      <c r="BR104" s="32">
        <f ca="1">IFERROR(EXP(-SUM($BD50:BQ50))*(1-EXP(-BR50)),0)</f>
        <v>0</v>
      </c>
      <c r="BS104" s="32">
        <f ca="1">IFERROR(EXP(-SUM($BD50:BR50))*(1-EXP(-BS50)),0)</f>
        <v>0</v>
      </c>
      <c r="BT104" s="32">
        <f ca="1">IFERROR(EXP(-SUM($BD50:BS50))*(1-EXP(-BT50)),0)</f>
        <v>0</v>
      </c>
      <c r="BU104" s="32">
        <f ca="1">IFERROR(EXP(-SUM($BD50:BT50))*(1-EXP(-BU50)),0)</f>
        <v>0</v>
      </c>
      <c r="BV104" s="32">
        <f ca="1">IFERROR(EXP(-SUM($BD50:BU50))*(1-EXP(-BV50)),0)</f>
        <v>0</v>
      </c>
      <c r="BW104" s="32">
        <f ca="1">IFERROR(EXP(-SUM($BD50:BV50))*(1-EXP(-BW50)),0)</f>
        <v>0</v>
      </c>
      <c r="BX104" s="32">
        <f ca="1">IFERROR(EXP(-SUM($BD50:BW50))*(1-EXP(-BX50)),0)</f>
        <v>0</v>
      </c>
      <c r="BY104" s="32">
        <f ca="1">IFERROR(EXP(-SUM($BD50:BX50))*(1-EXP(-BY50)),0)</f>
        <v>0</v>
      </c>
      <c r="BZ104" s="32">
        <f ca="1">IFERROR(EXP(-SUM($BD50:BY50))*(1-EXP(-BZ50)),0)</f>
        <v>0</v>
      </c>
      <c r="CA104" s="32">
        <f ca="1">IFERROR(EXP(-SUM($BD50:BZ50))*(1-EXP(-CA50)),0)</f>
        <v>0</v>
      </c>
      <c r="CB104" s="32">
        <f ca="1">IFERROR(EXP(-SUM($BD50:CA50))*(1-EXP(-CB50)),0)</f>
        <v>0</v>
      </c>
      <c r="CC104" s="32">
        <f ca="1">IFERROR(EXP(-SUM($BD50:CB50))*(1-EXP(-CC50)),0)</f>
        <v>0</v>
      </c>
      <c r="CD104" s="32">
        <f ca="1">IFERROR(EXP(-SUM($BD50:CC50))*(1-EXP(-CD50)),0)</f>
        <v>0</v>
      </c>
      <c r="CE104" s="32">
        <f ca="1">IFERROR(EXP(-SUM($BD50:CD50))*(1-EXP(-CE50)),0)</f>
        <v>0</v>
      </c>
      <c r="CF104" s="32">
        <f ca="1">IFERROR(EXP(-SUM($BD50:CE50))*(1-EXP(-CF50)),0)</f>
        <v>0</v>
      </c>
      <c r="CG104" s="32">
        <f ca="1">IFERROR(EXP(-SUM($BD50:CF50))*(1-EXP(-CG50)),0)</f>
        <v>0</v>
      </c>
      <c r="CH104" s="32">
        <f ca="1">IFERROR(EXP(-SUM($BD50:CG50))*(1-EXP(-CH50)),0)</f>
        <v>0</v>
      </c>
      <c r="CI104" s="32">
        <f ca="1">IFERROR(EXP(-SUM($BD50:CH50))*(1-EXP(-CI50)),0)</f>
        <v>0</v>
      </c>
      <c r="CJ104" s="32">
        <f ca="1">IFERROR(EXP(-SUM($BD50:CI50))*(1-EXP(-CJ50)),0)</f>
        <v>0</v>
      </c>
      <c r="CK104" s="32">
        <f ca="1">IFERROR(EXP(-SUM($BD50:CJ50))*(1-EXP(-CK50)),0)</f>
        <v>0</v>
      </c>
      <c r="CL104" s="32">
        <f ca="1">IFERROR(EXP(-SUM($BD50:CK50))*(1-EXP(-CL50)),0)</f>
        <v>0</v>
      </c>
      <c r="CM104" s="32">
        <f ca="1">IFERROR(EXP(-SUM($BD50:CL50))*(1-EXP(-CM50)),0)</f>
        <v>0</v>
      </c>
      <c r="CN104" s="32">
        <f ca="1">IFERROR(EXP(-SUM($BD50:CM50))*(1-EXP(-CN50)),0)</f>
        <v>0</v>
      </c>
      <c r="CO104" s="32">
        <f ca="1">IFERROR(EXP(-SUM($BD50:CN50))*(1-EXP(-CO50)),0)</f>
        <v>0</v>
      </c>
      <c r="CP104" s="32">
        <f ca="1">IFERROR(EXP(-SUM($BD50:CO50))*(1-EXP(-CP50)),0)</f>
        <v>0</v>
      </c>
      <c r="CQ104" s="32">
        <f ca="1">IFERROR(EXP(-SUM($BD50:CP50))*(1-EXP(-CQ50)),0)</f>
        <v>0</v>
      </c>
      <c r="CR104" s="32">
        <f ca="1">IFERROR(EXP(-SUM($BD50:CQ50))*(1-EXP(-CR50)),0)</f>
        <v>0</v>
      </c>
      <c r="CS104" s="32">
        <f ca="1">IFERROR(EXP(-SUM($BD50:CR50))*(1-EXP(-CS50)),0)</f>
        <v>0</v>
      </c>
      <c r="CT104" s="32">
        <f ca="1">IFERROR(EXP(-SUM($BD50:CS50))*(1-EXP(-CT50)),0)</f>
        <v>0</v>
      </c>
      <c r="CU104" s="32">
        <f ca="1">IFERROR(EXP(-SUM($BD50:CT50))*(1-EXP(-CU50)),0)</f>
        <v>0</v>
      </c>
      <c r="CV104" s="32">
        <f ca="1">IFERROR(EXP(-SUM($BD50:CU50))*(1-EXP(-CV50)),0)</f>
        <v>0</v>
      </c>
      <c r="CW104" s="32">
        <f ca="1">IFERROR(EXP(-SUM($BD50:CV50))*(1-EXP(-CW50)),0)</f>
        <v>0</v>
      </c>
      <c r="CX104" s="32">
        <f ca="1">IFERROR(EXP(-SUM($BD50:CW50))*(1-EXP(-CX50)),0)</f>
        <v>0</v>
      </c>
      <c r="CY104" s="32">
        <f ca="1">IFERROR(EXP(-SUM($BD50:CX50))*(1-EXP(-CY50)),0)</f>
        <v>0</v>
      </c>
      <c r="CZ104" s="32">
        <f ca="1">IFERROR(EXP(-SUM($BD50:CY50))*(1-EXP(-CZ50)),0)</f>
        <v>0</v>
      </c>
      <c r="DA104" s="32">
        <f ca="1">IFERROR(EXP(-SUM($BD50:CZ50))*(1-EXP(-DA50)),0)</f>
        <v>0</v>
      </c>
      <c r="DE104" s="31">
        <f t="shared" si="109"/>
        <v>107</v>
      </c>
      <c r="DG104" s="32">
        <f t="shared" ca="1" si="110"/>
        <v>0.49117202621426992</v>
      </c>
      <c r="DH104" s="32">
        <f ca="1">IFERROR(EXP(-SUM($DG50:DG50))*(1-EXP(-DH50)),0)</f>
        <v>0.26702862061727578</v>
      </c>
      <c r="DI104" s="32">
        <f ca="1">IFERROR(EXP(-SUM($DG50:DH50))*(1-EXP(-DI50)),0)</f>
        <v>0.13384678246358078</v>
      </c>
      <c r="DJ104" s="32">
        <f ca="1">IFERROR(EXP(-SUM($DG50:DI50))*(1-EXP(-DJ50)),0)</f>
        <v>0</v>
      </c>
      <c r="DK104" s="32">
        <f ca="1">IFERROR(EXP(-SUM($DG50:DJ50))*(1-EXP(-DK50)),0)</f>
        <v>0</v>
      </c>
      <c r="DL104" s="32">
        <f ca="1">IFERROR(EXP(-SUM($DG50:DK50))*(1-EXP(-DL50)),0)</f>
        <v>0</v>
      </c>
      <c r="DM104" s="32">
        <f ca="1">IFERROR(EXP(-SUM($DG50:DL50))*(1-EXP(-DM50)),0)</f>
        <v>0</v>
      </c>
      <c r="DN104" s="32">
        <f ca="1">IFERROR(EXP(-SUM($DG50:DM50))*(1-EXP(-DN50)),0)</f>
        <v>0</v>
      </c>
      <c r="DO104" s="32">
        <f ca="1">IFERROR(EXP(-SUM($DG50:DN50))*(1-EXP(-DO50)),0)</f>
        <v>0</v>
      </c>
      <c r="DP104" s="32">
        <f ca="1">IFERROR(EXP(-SUM($DG50:DO50))*(1-EXP(-DP50)),0)</f>
        <v>0</v>
      </c>
      <c r="DQ104" s="32">
        <f ca="1">IFERROR(EXP(-SUM($DG50:DP50))*(1-EXP(-DQ50)),0)</f>
        <v>0</v>
      </c>
      <c r="DR104" s="32">
        <f ca="1">IFERROR(EXP(-SUM($DG50:DQ50))*(1-EXP(-DR50)),0)</f>
        <v>0</v>
      </c>
      <c r="DS104" s="32">
        <f ca="1">IFERROR(EXP(-SUM($DG50:DR50))*(1-EXP(-DS50)),0)</f>
        <v>0</v>
      </c>
      <c r="DT104" s="32">
        <f ca="1">IFERROR(EXP(-SUM($DG50:DS50))*(1-EXP(-DT50)),0)</f>
        <v>0</v>
      </c>
      <c r="DU104" s="32">
        <f ca="1">IFERROR(EXP(-SUM($DG50:DT50))*(1-EXP(-DU50)),0)</f>
        <v>0</v>
      </c>
      <c r="DV104" s="32">
        <f ca="1">IFERROR(EXP(-SUM($DG50:DU50))*(1-EXP(-DV50)),0)</f>
        <v>0</v>
      </c>
      <c r="DW104" s="32">
        <f ca="1">IFERROR(EXP(-SUM($DG50:DV50))*(1-EXP(-DW50)),0)</f>
        <v>0</v>
      </c>
      <c r="DX104" s="32">
        <f ca="1">IFERROR(EXP(-SUM($DG50:DW50))*(1-EXP(-DX50)),0)</f>
        <v>0</v>
      </c>
      <c r="DY104" s="32">
        <f ca="1">IFERROR(EXP(-SUM($DG50:DX50))*(1-EXP(-DY50)),0)</f>
        <v>0</v>
      </c>
      <c r="DZ104" s="32">
        <f ca="1">IFERROR(EXP(-SUM($DG50:DY50))*(1-EXP(-DZ50)),0)</f>
        <v>0</v>
      </c>
      <c r="EA104" s="32">
        <f ca="1">IFERROR(EXP(-SUM($DG50:DZ50))*(1-EXP(-EA50)),0)</f>
        <v>0</v>
      </c>
      <c r="EB104" s="32">
        <f ca="1">IFERROR(EXP(-SUM($DG50:EA50))*(1-EXP(-EB50)),0)</f>
        <v>0</v>
      </c>
      <c r="EC104" s="32">
        <f ca="1">IFERROR(EXP(-SUM($DG50:EB50))*(1-EXP(-EC50)),0)</f>
        <v>0</v>
      </c>
      <c r="ED104" s="32">
        <f ca="1">IFERROR(EXP(-SUM($DG50:EC50))*(1-EXP(-ED50)),0)</f>
        <v>0</v>
      </c>
      <c r="EE104" s="32">
        <f ca="1">IFERROR(EXP(-SUM($DG50:ED50))*(1-EXP(-EE50)),0)</f>
        <v>0</v>
      </c>
      <c r="EF104" s="32">
        <f ca="1">IFERROR(EXP(-SUM($DG50:EE50))*(1-EXP(-EF50)),0)</f>
        <v>0</v>
      </c>
      <c r="EG104" s="32">
        <f ca="1">IFERROR(EXP(-SUM($DG50:EF50))*(1-EXP(-EG50)),0)</f>
        <v>0</v>
      </c>
      <c r="EH104" s="32">
        <f ca="1">IFERROR(EXP(-SUM($DG50:EG50))*(1-EXP(-EH50)),0)</f>
        <v>0</v>
      </c>
      <c r="EI104" s="32">
        <f ca="1">IFERROR(EXP(-SUM($DG50:EH50))*(1-EXP(-EI50)),0)</f>
        <v>0</v>
      </c>
      <c r="EJ104" s="32">
        <f ca="1">IFERROR(EXP(-SUM($DG50:EI50))*(1-EXP(-EJ50)),0)</f>
        <v>0</v>
      </c>
      <c r="EK104" s="32">
        <f ca="1">IFERROR(EXP(-SUM($DG50:EJ50))*(1-EXP(-EK50)),0)</f>
        <v>0</v>
      </c>
      <c r="EL104" s="32">
        <f ca="1">IFERROR(EXP(-SUM($DG50:EK50))*(1-EXP(-EL50)),0)</f>
        <v>0</v>
      </c>
      <c r="EM104" s="32">
        <f ca="1">IFERROR(EXP(-SUM($DG50:EL50))*(1-EXP(-EM50)),0)</f>
        <v>0</v>
      </c>
      <c r="EN104" s="32">
        <f ca="1">IFERROR(EXP(-SUM($DG50:EM50))*(1-EXP(-EN50)),0)</f>
        <v>0</v>
      </c>
      <c r="EO104" s="32">
        <f ca="1">IFERROR(EXP(-SUM($DG50:EN50))*(1-EXP(-EO50)),0)</f>
        <v>0</v>
      </c>
      <c r="EP104" s="32">
        <f ca="1">IFERROR(EXP(-SUM($DG50:EO50))*(1-EXP(-EP50)),0)</f>
        <v>0</v>
      </c>
      <c r="EQ104" s="32">
        <f ca="1">IFERROR(EXP(-SUM($DG50:EP50))*(1-EXP(-EQ50)),0)</f>
        <v>0</v>
      </c>
      <c r="ER104" s="32">
        <f ca="1">IFERROR(EXP(-SUM($DG50:EQ50))*(1-EXP(-ER50)),0)</f>
        <v>0</v>
      </c>
      <c r="ES104" s="32">
        <f ca="1">IFERROR(EXP(-SUM($DG50:ER50))*(1-EXP(-ES50)),0)</f>
        <v>0</v>
      </c>
      <c r="ET104" s="32">
        <f ca="1">IFERROR(EXP(-SUM($DG50:ES50))*(1-EXP(-ET50)),0)</f>
        <v>0</v>
      </c>
      <c r="EU104" s="32">
        <f ca="1">IFERROR(EXP(-SUM($DG50:ET50))*(1-EXP(-EU50)),0)</f>
        <v>0</v>
      </c>
      <c r="EV104" s="32">
        <f ca="1">IFERROR(EXP(-SUM($DG50:EU50))*(1-EXP(-EV50)),0)</f>
        <v>0</v>
      </c>
      <c r="EW104" s="32">
        <f ca="1">IFERROR(EXP(-SUM($DG50:EV50))*(1-EXP(-EW50)),0)</f>
        <v>0</v>
      </c>
      <c r="EX104" s="32">
        <f ca="1">IFERROR(EXP(-SUM($DG50:EW50))*(1-EXP(-EX50)),0)</f>
        <v>0</v>
      </c>
      <c r="EY104" s="32">
        <f ca="1">IFERROR(EXP(-SUM($DG50:EX50))*(1-EXP(-EY50)),0)</f>
        <v>0</v>
      </c>
      <c r="EZ104" s="32">
        <f ca="1">IFERROR(EXP(-SUM($DG50:EY50))*(1-EXP(-EZ50)),0)</f>
        <v>0</v>
      </c>
      <c r="FA104" s="32">
        <f ca="1">IFERROR(EXP(-SUM($DG50:EZ50))*(1-EXP(-FA50)),0)</f>
        <v>0</v>
      </c>
      <c r="FB104" s="32">
        <f ca="1">IFERROR(EXP(-SUM($DG50:FA50))*(1-EXP(-FB50)),0)</f>
        <v>0</v>
      </c>
      <c r="FC104" s="32">
        <f ca="1">IFERROR(EXP(-SUM($DG50:FB50))*(1-EXP(-FC50)),0)</f>
        <v>0</v>
      </c>
      <c r="FD104" s="32">
        <f ca="1">IFERROR(EXP(-SUM($DG50:FC50))*(1-EXP(-FD50)),0)</f>
        <v>0</v>
      </c>
    </row>
    <row r="105" spans="54:160" x14ac:dyDescent="0.25">
      <c r="BB105" s="31">
        <f t="shared" si="107"/>
        <v>108</v>
      </c>
      <c r="BD105" s="32">
        <f t="shared" ca="1" si="108"/>
        <v>0.52068030680256738</v>
      </c>
      <c r="BE105" s="32">
        <f ca="1">IFERROR(EXP(-SUM($BD51:BD51))*(1-EXP(-BE51)),0)</f>
        <v>0.26329059763230583</v>
      </c>
      <c r="BF105" s="32">
        <f ca="1">IFERROR(EXP(-SUM($BD51:BE51))*(1-EXP(-BF51)),0)</f>
        <v>0</v>
      </c>
      <c r="BG105" s="32">
        <f ca="1">IFERROR(EXP(-SUM($BD51:BF51))*(1-EXP(-BG51)),0)</f>
        <v>0</v>
      </c>
      <c r="BH105" s="32">
        <f ca="1">IFERROR(EXP(-SUM($BD51:BG51))*(1-EXP(-BH51)),0)</f>
        <v>0</v>
      </c>
      <c r="BI105" s="32">
        <f ca="1">IFERROR(EXP(-SUM($BD51:BH51))*(1-EXP(-BI51)),0)</f>
        <v>0</v>
      </c>
      <c r="BJ105" s="32">
        <f ca="1">IFERROR(EXP(-SUM($BD51:BI51))*(1-EXP(-BJ51)),0)</f>
        <v>0</v>
      </c>
      <c r="BK105" s="32">
        <f ca="1">IFERROR(EXP(-SUM($BD51:BJ51))*(1-EXP(-BK51)),0)</f>
        <v>0</v>
      </c>
      <c r="BL105" s="32">
        <f ca="1">IFERROR(EXP(-SUM($BD51:BK51))*(1-EXP(-BL51)),0)</f>
        <v>0</v>
      </c>
      <c r="BM105" s="32">
        <f ca="1">IFERROR(EXP(-SUM($BD51:BL51))*(1-EXP(-BM51)),0)</f>
        <v>0</v>
      </c>
      <c r="BN105" s="32">
        <f ca="1">IFERROR(EXP(-SUM($BD51:BM51))*(1-EXP(-BN51)),0)</f>
        <v>0</v>
      </c>
      <c r="BO105" s="32">
        <f ca="1">IFERROR(EXP(-SUM($BD51:BN51))*(1-EXP(-BO51)),0)</f>
        <v>0</v>
      </c>
      <c r="BP105" s="32">
        <f ca="1">IFERROR(EXP(-SUM($BD51:BO51))*(1-EXP(-BP51)),0)</f>
        <v>0</v>
      </c>
      <c r="BQ105" s="32">
        <f ca="1">IFERROR(EXP(-SUM($BD51:BP51))*(1-EXP(-BQ51)),0)</f>
        <v>0</v>
      </c>
      <c r="BR105" s="32">
        <f ca="1">IFERROR(EXP(-SUM($BD51:BQ51))*(1-EXP(-BR51)),0)</f>
        <v>0</v>
      </c>
      <c r="BS105" s="32">
        <f ca="1">IFERROR(EXP(-SUM($BD51:BR51))*(1-EXP(-BS51)),0)</f>
        <v>0</v>
      </c>
      <c r="BT105" s="32">
        <f ca="1">IFERROR(EXP(-SUM($BD51:BS51))*(1-EXP(-BT51)),0)</f>
        <v>0</v>
      </c>
      <c r="BU105" s="32">
        <f ca="1">IFERROR(EXP(-SUM($BD51:BT51))*(1-EXP(-BU51)),0)</f>
        <v>0</v>
      </c>
      <c r="BV105" s="32">
        <f ca="1">IFERROR(EXP(-SUM($BD51:BU51))*(1-EXP(-BV51)),0)</f>
        <v>0</v>
      </c>
      <c r="BW105" s="32">
        <f ca="1">IFERROR(EXP(-SUM($BD51:BV51))*(1-EXP(-BW51)),0)</f>
        <v>0</v>
      </c>
      <c r="BX105" s="32">
        <f ca="1">IFERROR(EXP(-SUM($BD51:BW51))*(1-EXP(-BX51)),0)</f>
        <v>0</v>
      </c>
      <c r="BY105" s="32">
        <f ca="1">IFERROR(EXP(-SUM($BD51:BX51))*(1-EXP(-BY51)),0)</f>
        <v>0</v>
      </c>
      <c r="BZ105" s="32">
        <f ca="1">IFERROR(EXP(-SUM($BD51:BY51))*(1-EXP(-BZ51)),0)</f>
        <v>0</v>
      </c>
      <c r="CA105" s="32">
        <f ca="1">IFERROR(EXP(-SUM($BD51:BZ51))*(1-EXP(-CA51)),0)</f>
        <v>0</v>
      </c>
      <c r="CB105" s="32">
        <f ca="1">IFERROR(EXP(-SUM($BD51:CA51))*(1-EXP(-CB51)),0)</f>
        <v>0</v>
      </c>
      <c r="CC105" s="32">
        <f ca="1">IFERROR(EXP(-SUM($BD51:CB51))*(1-EXP(-CC51)),0)</f>
        <v>0</v>
      </c>
      <c r="CD105" s="32">
        <f ca="1">IFERROR(EXP(-SUM($BD51:CC51))*(1-EXP(-CD51)),0)</f>
        <v>0</v>
      </c>
      <c r="CE105" s="32">
        <f ca="1">IFERROR(EXP(-SUM($BD51:CD51))*(1-EXP(-CE51)),0)</f>
        <v>0</v>
      </c>
      <c r="CF105" s="32">
        <f ca="1">IFERROR(EXP(-SUM($BD51:CE51))*(1-EXP(-CF51)),0)</f>
        <v>0</v>
      </c>
      <c r="CG105" s="32">
        <f ca="1">IFERROR(EXP(-SUM($BD51:CF51))*(1-EXP(-CG51)),0)</f>
        <v>0</v>
      </c>
      <c r="CH105" s="32">
        <f ca="1">IFERROR(EXP(-SUM($BD51:CG51))*(1-EXP(-CH51)),0)</f>
        <v>0</v>
      </c>
      <c r="CI105" s="32">
        <f ca="1">IFERROR(EXP(-SUM($BD51:CH51))*(1-EXP(-CI51)),0)</f>
        <v>0</v>
      </c>
      <c r="CJ105" s="32">
        <f ca="1">IFERROR(EXP(-SUM($BD51:CI51))*(1-EXP(-CJ51)),0)</f>
        <v>0</v>
      </c>
      <c r="CK105" s="32">
        <f ca="1">IFERROR(EXP(-SUM($BD51:CJ51))*(1-EXP(-CK51)),0)</f>
        <v>0</v>
      </c>
      <c r="CL105" s="32">
        <f ca="1">IFERROR(EXP(-SUM($BD51:CK51))*(1-EXP(-CL51)),0)</f>
        <v>0</v>
      </c>
      <c r="CM105" s="32">
        <f ca="1">IFERROR(EXP(-SUM($BD51:CL51))*(1-EXP(-CM51)),0)</f>
        <v>0</v>
      </c>
      <c r="CN105" s="32">
        <f ca="1">IFERROR(EXP(-SUM($BD51:CM51))*(1-EXP(-CN51)),0)</f>
        <v>0</v>
      </c>
      <c r="CO105" s="32">
        <f ca="1">IFERROR(EXP(-SUM($BD51:CN51))*(1-EXP(-CO51)),0)</f>
        <v>0</v>
      </c>
      <c r="CP105" s="32">
        <f ca="1">IFERROR(EXP(-SUM($BD51:CO51))*(1-EXP(-CP51)),0)</f>
        <v>0</v>
      </c>
      <c r="CQ105" s="32">
        <f ca="1">IFERROR(EXP(-SUM($BD51:CP51))*(1-EXP(-CQ51)),0)</f>
        <v>0</v>
      </c>
      <c r="CR105" s="32">
        <f ca="1">IFERROR(EXP(-SUM($BD51:CQ51))*(1-EXP(-CR51)),0)</f>
        <v>0</v>
      </c>
      <c r="CS105" s="32">
        <f ca="1">IFERROR(EXP(-SUM($BD51:CR51))*(1-EXP(-CS51)),0)</f>
        <v>0</v>
      </c>
      <c r="CT105" s="32">
        <f ca="1">IFERROR(EXP(-SUM($BD51:CS51))*(1-EXP(-CT51)),0)</f>
        <v>0</v>
      </c>
      <c r="CU105" s="32">
        <f ca="1">IFERROR(EXP(-SUM($BD51:CT51))*(1-EXP(-CU51)),0)</f>
        <v>0</v>
      </c>
      <c r="CV105" s="32">
        <f ca="1">IFERROR(EXP(-SUM($BD51:CU51))*(1-EXP(-CV51)),0)</f>
        <v>0</v>
      </c>
      <c r="CW105" s="32">
        <f ca="1">IFERROR(EXP(-SUM($BD51:CV51))*(1-EXP(-CW51)),0)</f>
        <v>0</v>
      </c>
      <c r="CX105" s="32">
        <f ca="1">IFERROR(EXP(-SUM($BD51:CW51))*(1-EXP(-CX51)),0)</f>
        <v>0</v>
      </c>
      <c r="CY105" s="32">
        <f ca="1">IFERROR(EXP(-SUM($BD51:CX51))*(1-EXP(-CY51)),0)</f>
        <v>0</v>
      </c>
      <c r="CZ105" s="32">
        <f ca="1">IFERROR(EXP(-SUM($BD51:CY51))*(1-EXP(-CZ51)),0)</f>
        <v>0</v>
      </c>
      <c r="DA105" s="32">
        <f ca="1">IFERROR(EXP(-SUM($BD51:CZ51))*(1-EXP(-DA51)),0)</f>
        <v>0</v>
      </c>
      <c r="DE105" s="31">
        <f t="shared" si="109"/>
        <v>108</v>
      </c>
      <c r="DG105" s="32">
        <f t="shared" ca="1" si="110"/>
        <v>0.52273437003442302</v>
      </c>
      <c r="DH105" s="32">
        <f ca="1">IFERROR(EXP(-SUM($DG51:DG51))*(1-EXP(-DH51)),0)</f>
        <v>0.26317451867110436</v>
      </c>
      <c r="DI105" s="32">
        <f ca="1">IFERROR(EXP(-SUM($DG51:DH51))*(1-EXP(-DI51)),0)</f>
        <v>0</v>
      </c>
      <c r="DJ105" s="32">
        <f ca="1">IFERROR(EXP(-SUM($DG51:DI51))*(1-EXP(-DJ51)),0)</f>
        <v>0</v>
      </c>
      <c r="DK105" s="32">
        <f ca="1">IFERROR(EXP(-SUM($DG51:DJ51))*(1-EXP(-DK51)),0)</f>
        <v>0</v>
      </c>
      <c r="DL105" s="32">
        <f ca="1">IFERROR(EXP(-SUM($DG51:DK51))*(1-EXP(-DL51)),0)</f>
        <v>0</v>
      </c>
      <c r="DM105" s="32">
        <f ca="1">IFERROR(EXP(-SUM($DG51:DL51))*(1-EXP(-DM51)),0)</f>
        <v>0</v>
      </c>
      <c r="DN105" s="32">
        <f ca="1">IFERROR(EXP(-SUM($DG51:DM51))*(1-EXP(-DN51)),0)</f>
        <v>0</v>
      </c>
      <c r="DO105" s="32">
        <f ca="1">IFERROR(EXP(-SUM($DG51:DN51))*(1-EXP(-DO51)),0)</f>
        <v>0</v>
      </c>
      <c r="DP105" s="32">
        <f ca="1">IFERROR(EXP(-SUM($DG51:DO51))*(1-EXP(-DP51)),0)</f>
        <v>0</v>
      </c>
      <c r="DQ105" s="32">
        <f ca="1">IFERROR(EXP(-SUM($DG51:DP51))*(1-EXP(-DQ51)),0)</f>
        <v>0</v>
      </c>
      <c r="DR105" s="32">
        <f ca="1">IFERROR(EXP(-SUM($DG51:DQ51))*(1-EXP(-DR51)),0)</f>
        <v>0</v>
      </c>
      <c r="DS105" s="32">
        <f ca="1">IFERROR(EXP(-SUM($DG51:DR51))*(1-EXP(-DS51)),0)</f>
        <v>0</v>
      </c>
      <c r="DT105" s="32">
        <f ca="1">IFERROR(EXP(-SUM($DG51:DS51))*(1-EXP(-DT51)),0)</f>
        <v>0</v>
      </c>
      <c r="DU105" s="32">
        <f ca="1">IFERROR(EXP(-SUM($DG51:DT51))*(1-EXP(-DU51)),0)</f>
        <v>0</v>
      </c>
      <c r="DV105" s="32">
        <f ca="1">IFERROR(EXP(-SUM($DG51:DU51))*(1-EXP(-DV51)),0)</f>
        <v>0</v>
      </c>
      <c r="DW105" s="32">
        <f ca="1">IFERROR(EXP(-SUM($DG51:DV51))*(1-EXP(-DW51)),0)</f>
        <v>0</v>
      </c>
      <c r="DX105" s="32">
        <f ca="1">IFERROR(EXP(-SUM($DG51:DW51))*(1-EXP(-DX51)),0)</f>
        <v>0</v>
      </c>
      <c r="DY105" s="32">
        <f ca="1">IFERROR(EXP(-SUM($DG51:DX51))*(1-EXP(-DY51)),0)</f>
        <v>0</v>
      </c>
      <c r="DZ105" s="32">
        <f ca="1">IFERROR(EXP(-SUM($DG51:DY51))*(1-EXP(-DZ51)),0)</f>
        <v>0</v>
      </c>
      <c r="EA105" s="32">
        <f ca="1">IFERROR(EXP(-SUM($DG51:DZ51))*(1-EXP(-EA51)),0)</f>
        <v>0</v>
      </c>
      <c r="EB105" s="32">
        <f ca="1">IFERROR(EXP(-SUM($DG51:EA51))*(1-EXP(-EB51)),0)</f>
        <v>0</v>
      </c>
      <c r="EC105" s="32">
        <f ca="1">IFERROR(EXP(-SUM($DG51:EB51))*(1-EXP(-EC51)),0)</f>
        <v>0</v>
      </c>
      <c r="ED105" s="32">
        <f ca="1">IFERROR(EXP(-SUM($DG51:EC51))*(1-EXP(-ED51)),0)</f>
        <v>0</v>
      </c>
      <c r="EE105" s="32">
        <f ca="1">IFERROR(EXP(-SUM($DG51:ED51))*(1-EXP(-EE51)),0)</f>
        <v>0</v>
      </c>
      <c r="EF105" s="32">
        <f ca="1">IFERROR(EXP(-SUM($DG51:EE51))*(1-EXP(-EF51)),0)</f>
        <v>0</v>
      </c>
      <c r="EG105" s="32">
        <f ca="1">IFERROR(EXP(-SUM($DG51:EF51))*(1-EXP(-EG51)),0)</f>
        <v>0</v>
      </c>
      <c r="EH105" s="32">
        <f ca="1">IFERROR(EXP(-SUM($DG51:EG51))*(1-EXP(-EH51)),0)</f>
        <v>0</v>
      </c>
      <c r="EI105" s="32">
        <f ca="1">IFERROR(EXP(-SUM($DG51:EH51))*(1-EXP(-EI51)),0)</f>
        <v>0</v>
      </c>
      <c r="EJ105" s="32">
        <f ca="1">IFERROR(EXP(-SUM($DG51:EI51))*(1-EXP(-EJ51)),0)</f>
        <v>0</v>
      </c>
      <c r="EK105" s="32">
        <f ca="1">IFERROR(EXP(-SUM($DG51:EJ51))*(1-EXP(-EK51)),0)</f>
        <v>0</v>
      </c>
      <c r="EL105" s="32">
        <f ca="1">IFERROR(EXP(-SUM($DG51:EK51))*(1-EXP(-EL51)),0)</f>
        <v>0</v>
      </c>
      <c r="EM105" s="32">
        <f ca="1">IFERROR(EXP(-SUM($DG51:EL51))*(1-EXP(-EM51)),0)</f>
        <v>0</v>
      </c>
      <c r="EN105" s="32">
        <f ca="1">IFERROR(EXP(-SUM($DG51:EM51))*(1-EXP(-EN51)),0)</f>
        <v>0</v>
      </c>
      <c r="EO105" s="32">
        <f ca="1">IFERROR(EXP(-SUM($DG51:EN51))*(1-EXP(-EO51)),0)</f>
        <v>0</v>
      </c>
      <c r="EP105" s="32">
        <f ca="1">IFERROR(EXP(-SUM($DG51:EO51))*(1-EXP(-EP51)),0)</f>
        <v>0</v>
      </c>
      <c r="EQ105" s="32">
        <f ca="1">IFERROR(EXP(-SUM($DG51:EP51))*(1-EXP(-EQ51)),0)</f>
        <v>0</v>
      </c>
      <c r="ER105" s="32">
        <f ca="1">IFERROR(EXP(-SUM($DG51:EQ51))*(1-EXP(-ER51)),0)</f>
        <v>0</v>
      </c>
      <c r="ES105" s="32">
        <f ca="1">IFERROR(EXP(-SUM($DG51:ER51))*(1-EXP(-ES51)),0)</f>
        <v>0</v>
      </c>
      <c r="ET105" s="32">
        <f ca="1">IFERROR(EXP(-SUM($DG51:ES51))*(1-EXP(-ET51)),0)</f>
        <v>0</v>
      </c>
      <c r="EU105" s="32">
        <f ca="1">IFERROR(EXP(-SUM($DG51:ET51))*(1-EXP(-EU51)),0)</f>
        <v>0</v>
      </c>
      <c r="EV105" s="32">
        <f ca="1">IFERROR(EXP(-SUM($DG51:EU51))*(1-EXP(-EV51)),0)</f>
        <v>0</v>
      </c>
      <c r="EW105" s="32">
        <f ca="1">IFERROR(EXP(-SUM($DG51:EV51))*(1-EXP(-EW51)),0)</f>
        <v>0</v>
      </c>
      <c r="EX105" s="32">
        <f ca="1">IFERROR(EXP(-SUM($DG51:EW51))*(1-EXP(-EX51)),0)</f>
        <v>0</v>
      </c>
      <c r="EY105" s="32">
        <f ca="1">IFERROR(EXP(-SUM($DG51:EX51))*(1-EXP(-EY51)),0)</f>
        <v>0</v>
      </c>
      <c r="EZ105" s="32">
        <f ca="1">IFERROR(EXP(-SUM($DG51:EY51))*(1-EXP(-EZ51)),0)</f>
        <v>0</v>
      </c>
      <c r="FA105" s="32">
        <f ca="1">IFERROR(EXP(-SUM($DG51:EZ51))*(1-EXP(-FA51)),0)</f>
        <v>0</v>
      </c>
      <c r="FB105" s="32">
        <f ca="1">IFERROR(EXP(-SUM($DG51:FA51))*(1-EXP(-FB51)),0)</f>
        <v>0</v>
      </c>
      <c r="FC105" s="32">
        <f ca="1">IFERROR(EXP(-SUM($DG51:FB51))*(1-EXP(-FC51)),0)</f>
        <v>0</v>
      </c>
      <c r="FD105" s="32">
        <f ca="1">IFERROR(EXP(-SUM($DG51:FC51))*(1-EXP(-FD51)),0)</f>
        <v>0</v>
      </c>
    </row>
    <row r="106" spans="54:160" x14ac:dyDescent="0.25">
      <c r="BB106" s="31">
        <f t="shared" si="107"/>
        <v>109</v>
      </c>
      <c r="BD106" s="32">
        <f t="shared" ca="1" si="108"/>
        <v>0.54718227322384005</v>
      </c>
      <c r="BE106" s="32">
        <f ca="1">IFERROR(EXP(-SUM($BD52:BD52))*(1-EXP(-BE52)),0)</f>
        <v>0</v>
      </c>
      <c r="BF106" s="32">
        <f ca="1">IFERROR(EXP(-SUM($BD52:BE52))*(1-EXP(-BF52)),0)</f>
        <v>0</v>
      </c>
      <c r="BG106" s="32">
        <f ca="1">IFERROR(EXP(-SUM($BD52:BF52))*(1-EXP(-BG52)),0)</f>
        <v>0</v>
      </c>
      <c r="BH106" s="32">
        <f ca="1">IFERROR(EXP(-SUM($BD52:BG52))*(1-EXP(-BH52)),0)</f>
        <v>0</v>
      </c>
      <c r="BI106" s="32">
        <f ca="1">IFERROR(EXP(-SUM($BD52:BH52))*(1-EXP(-BI52)),0)</f>
        <v>0</v>
      </c>
      <c r="BJ106" s="32">
        <f ca="1">IFERROR(EXP(-SUM($BD52:BI52))*(1-EXP(-BJ52)),0)</f>
        <v>0</v>
      </c>
      <c r="BK106" s="32">
        <f ca="1">IFERROR(EXP(-SUM($BD52:BJ52))*(1-EXP(-BK52)),0)</f>
        <v>0</v>
      </c>
      <c r="BL106" s="32">
        <f ca="1">IFERROR(EXP(-SUM($BD52:BK52))*(1-EXP(-BL52)),0)</f>
        <v>0</v>
      </c>
      <c r="BM106" s="32">
        <f ca="1">IFERROR(EXP(-SUM($BD52:BL52))*(1-EXP(-BM52)),0)</f>
        <v>0</v>
      </c>
      <c r="BN106" s="32">
        <f ca="1">IFERROR(EXP(-SUM($BD52:BM52))*(1-EXP(-BN52)),0)</f>
        <v>0</v>
      </c>
      <c r="BO106" s="32">
        <f ca="1">IFERROR(EXP(-SUM($BD52:BN52))*(1-EXP(-BO52)),0)</f>
        <v>0</v>
      </c>
      <c r="BP106" s="32">
        <f ca="1">IFERROR(EXP(-SUM($BD52:BO52))*(1-EXP(-BP52)),0)</f>
        <v>0</v>
      </c>
      <c r="BQ106" s="32">
        <f ca="1">IFERROR(EXP(-SUM($BD52:BP52))*(1-EXP(-BQ52)),0)</f>
        <v>0</v>
      </c>
      <c r="BR106" s="32">
        <f ca="1">IFERROR(EXP(-SUM($BD52:BQ52))*(1-EXP(-BR52)),0)</f>
        <v>0</v>
      </c>
      <c r="BS106" s="32">
        <f ca="1">IFERROR(EXP(-SUM($BD52:BR52))*(1-EXP(-BS52)),0)</f>
        <v>0</v>
      </c>
      <c r="BT106" s="32">
        <f ca="1">IFERROR(EXP(-SUM($BD52:BS52))*(1-EXP(-BT52)),0)</f>
        <v>0</v>
      </c>
      <c r="BU106" s="32">
        <f ca="1">IFERROR(EXP(-SUM($BD52:BT52))*(1-EXP(-BU52)),0)</f>
        <v>0</v>
      </c>
      <c r="BV106" s="32">
        <f ca="1">IFERROR(EXP(-SUM($BD52:BU52))*(1-EXP(-BV52)),0)</f>
        <v>0</v>
      </c>
      <c r="BW106" s="32">
        <f ca="1">IFERROR(EXP(-SUM($BD52:BV52))*(1-EXP(-BW52)),0)</f>
        <v>0</v>
      </c>
      <c r="BX106" s="32">
        <f ca="1">IFERROR(EXP(-SUM($BD52:BW52))*(1-EXP(-BX52)),0)</f>
        <v>0</v>
      </c>
      <c r="BY106" s="32">
        <f ca="1">IFERROR(EXP(-SUM($BD52:BX52))*(1-EXP(-BY52)),0)</f>
        <v>0</v>
      </c>
      <c r="BZ106" s="32">
        <f ca="1">IFERROR(EXP(-SUM($BD52:BY52))*(1-EXP(-BZ52)),0)</f>
        <v>0</v>
      </c>
      <c r="CA106" s="32">
        <f ca="1">IFERROR(EXP(-SUM($BD52:BZ52))*(1-EXP(-CA52)),0)</f>
        <v>0</v>
      </c>
      <c r="CB106" s="32">
        <f ca="1">IFERROR(EXP(-SUM($BD52:CA52))*(1-EXP(-CB52)),0)</f>
        <v>0</v>
      </c>
      <c r="CC106" s="32">
        <f ca="1">IFERROR(EXP(-SUM($BD52:CB52))*(1-EXP(-CC52)),0)</f>
        <v>0</v>
      </c>
      <c r="CD106" s="32">
        <f ca="1">IFERROR(EXP(-SUM($BD52:CC52))*(1-EXP(-CD52)),0)</f>
        <v>0</v>
      </c>
      <c r="CE106" s="32">
        <f ca="1">IFERROR(EXP(-SUM($BD52:CD52))*(1-EXP(-CE52)),0)</f>
        <v>0</v>
      </c>
      <c r="CF106" s="32">
        <f ca="1">IFERROR(EXP(-SUM($BD52:CE52))*(1-EXP(-CF52)),0)</f>
        <v>0</v>
      </c>
      <c r="CG106" s="32">
        <f ca="1">IFERROR(EXP(-SUM($BD52:CF52))*(1-EXP(-CG52)),0)</f>
        <v>0</v>
      </c>
      <c r="CH106" s="32">
        <f ca="1">IFERROR(EXP(-SUM($BD52:CG52))*(1-EXP(-CH52)),0)</f>
        <v>0</v>
      </c>
      <c r="CI106" s="32">
        <f ca="1">IFERROR(EXP(-SUM($BD52:CH52))*(1-EXP(-CI52)),0)</f>
        <v>0</v>
      </c>
      <c r="CJ106" s="32">
        <f ca="1">IFERROR(EXP(-SUM($BD52:CI52))*(1-EXP(-CJ52)),0)</f>
        <v>0</v>
      </c>
      <c r="CK106" s="32">
        <f ca="1">IFERROR(EXP(-SUM($BD52:CJ52))*(1-EXP(-CK52)),0)</f>
        <v>0</v>
      </c>
      <c r="CL106" s="32">
        <f ca="1">IFERROR(EXP(-SUM($BD52:CK52))*(1-EXP(-CL52)),0)</f>
        <v>0</v>
      </c>
      <c r="CM106" s="32">
        <f ca="1">IFERROR(EXP(-SUM($BD52:CL52))*(1-EXP(-CM52)),0)</f>
        <v>0</v>
      </c>
      <c r="CN106" s="32">
        <f ca="1">IFERROR(EXP(-SUM($BD52:CM52))*(1-EXP(-CN52)),0)</f>
        <v>0</v>
      </c>
      <c r="CO106" s="32">
        <f ca="1">IFERROR(EXP(-SUM($BD52:CN52))*(1-EXP(-CO52)),0)</f>
        <v>0</v>
      </c>
      <c r="CP106" s="32">
        <f ca="1">IFERROR(EXP(-SUM($BD52:CO52))*(1-EXP(-CP52)),0)</f>
        <v>0</v>
      </c>
      <c r="CQ106" s="32">
        <f ca="1">IFERROR(EXP(-SUM($BD52:CP52))*(1-EXP(-CQ52)),0)</f>
        <v>0</v>
      </c>
      <c r="CR106" s="32">
        <f ca="1">IFERROR(EXP(-SUM($BD52:CQ52))*(1-EXP(-CR52)),0)</f>
        <v>0</v>
      </c>
      <c r="CS106" s="32">
        <f ca="1">IFERROR(EXP(-SUM($BD52:CR52))*(1-EXP(-CS52)),0)</f>
        <v>0</v>
      </c>
      <c r="CT106" s="32">
        <f ca="1">IFERROR(EXP(-SUM($BD52:CS52))*(1-EXP(-CT52)),0)</f>
        <v>0</v>
      </c>
      <c r="CU106" s="32">
        <f ca="1">IFERROR(EXP(-SUM($BD52:CT52))*(1-EXP(-CU52)),0)</f>
        <v>0</v>
      </c>
      <c r="CV106" s="32">
        <f ca="1">IFERROR(EXP(-SUM($BD52:CU52))*(1-EXP(-CV52)),0)</f>
        <v>0</v>
      </c>
      <c r="CW106" s="32">
        <f ca="1">IFERROR(EXP(-SUM($BD52:CV52))*(1-EXP(-CW52)),0)</f>
        <v>0</v>
      </c>
      <c r="CX106" s="32">
        <f ca="1">IFERROR(EXP(-SUM($BD52:CW52))*(1-EXP(-CX52)),0)</f>
        <v>0</v>
      </c>
      <c r="CY106" s="32">
        <f ca="1">IFERROR(EXP(-SUM($BD52:CX52))*(1-EXP(-CY52)),0)</f>
        <v>0</v>
      </c>
      <c r="CZ106" s="32">
        <f ca="1">IFERROR(EXP(-SUM($BD52:CY52))*(1-EXP(-CZ52)),0)</f>
        <v>0</v>
      </c>
      <c r="DA106" s="32">
        <f ca="1">IFERROR(EXP(-SUM($BD52:CZ52))*(1-EXP(-DA52)),0)</f>
        <v>0</v>
      </c>
      <c r="DE106" s="31">
        <f t="shared" si="109"/>
        <v>109</v>
      </c>
      <c r="DG106" s="32">
        <f t="shared" ca="1" si="110"/>
        <v>0.54930060535579961</v>
      </c>
      <c r="DH106" s="32">
        <f ca="1">IFERROR(EXP(-SUM($DG52:DG52))*(1-EXP(-DH52)),0)</f>
        <v>0</v>
      </c>
      <c r="DI106" s="32">
        <f ca="1">IFERROR(EXP(-SUM($DG52:DH52))*(1-EXP(-DI52)),0)</f>
        <v>0</v>
      </c>
      <c r="DJ106" s="32">
        <f ca="1">IFERROR(EXP(-SUM($DG52:DI52))*(1-EXP(-DJ52)),0)</f>
        <v>0</v>
      </c>
      <c r="DK106" s="32">
        <f ca="1">IFERROR(EXP(-SUM($DG52:DJ52))*(1-EXP(-DK52)),0)</f>
        <v>0</v>
      </c>
      <c r="DL106" s="32">
        <f ca="1">IFERROR(EXP(-SUM($DG52:DK52))*(1-EXP(-DL52)),0)</f>
        <v>0</v>
      </c>
      <c r="DM106" s="32">
        <f ca="1">IFERROR(EXP(-SUM($DG52:DL52))*(1-EXP(-DM52)),0)</f>
        <v>0</v>
      </c>
      <c r="DN106" s="32">
        <f ca="1">IFERROR(EXP(-SUM($DG52:DM52))*(1-EXP(-DN52)),0)</f>
        <v>0</v>
      </c>
      <c r="DO106" s="32">
        <f ca="1">IFERROR(EXP(-SUM($DG52:DN52))*(1-EXP(-DO52)),0)</f>
        <v>0</v>
      </c>
      <c r="DP106" s="32">
        <f ca="1">IFERROR(EXP(-SUM($DG52:DO52))*(1-EXP(-DP52)),0)</f>
        <v>0</v>
      </c>
      <c r="DQ106" s="32">
        <f ca="1">IFERROR(EXP(-SUM($DG52:DP52))*(1-EXP(-DQ52)),0)</f>
        <v>0</v>
      </c>
      <c r="DR106" s="32">
        <f ca="1">IFERROR(EXP(-SUM($DG52:DQ52))*(1-EXP(-DR52)),0)</f>
        <v>0</v>
      </c>
      <c r="DS106" s="32">
        <f ca="1">IFERROR(EXP(-SUM($DG52:DR52))*(1-EXP(-DS52)),0)</f>
        <v>0</v>
      </c>
      <c r="DT106" s="32">
        <f ca="1">IFERROR(EXP(-SUM($DG52:DS52))*(1-EXP(-DT52)),0)</f>
        <v>0</v>
      </c>
      <c r="DU106" s="32">
        <f ca="1">IFERROR(EXP(-SUM($DG52:DT52))*(1-EXP(-DU52)),0)</f>
        <v>0</v>
      </c>
      <c r="DV106" s="32">
        <f ca="1">IFERROR(EXP(-SUM($DG52:DU52))*(1-EXP(-DV52)),0)</f>
        <v>0</v>
      </c>
      <c r="DW106" s="32">
        <f ca="1">IFERROR(EXP(-SUM($DG52:DV52))*(1-EXP(-DW52)),0)</f>
        <v>0</v>
      </c>
      <c r="DX106" s="32">
        <f ca="1">IFERROR(EXP(-SUM($DG52:DW52))*(1-EXP(-DX52)),0)</f>
        <v>0</v>
      </c>
      <c r="DY106" s="32">
        <f ca="1">IFERROR(EXP(-SUM($DG52:DX52))*(1-EXP(-DY52)),0)</f>
        <v>0</v>
      </c>
      <c r="DZ106" s="32">
        <f ca="1">IFERROR(EXP(-SUM($DG52:DY52))*(1-EXP(-DZ52)),0)</f>
        <v>0</v>
      </c>
      <c r="EA106" s="32">
        <f ca="1">IFERROR(EXP(-SUM($DG52:DZ52))*(1-EXP(-EA52)),0)</f>
        <v>0</v>
      </c>
      <c r="EB106" s="32">
        <f ca="1">IFERROR(EXP(-SUM($DG52:EA52))*(1-EXP(-EB52)),0)</f>
        <v>0</v>
      </c>
      <c r="EC106" s="32">
        <f ca="1">IFERROR(EXP(-SUM($DG52:EB52))*(1-EXP(-EC52)),0)</f>
        <v>0</v>
      </c>
      <c r="ED106" s="32">
        <f ca="1">IFERROR(EXP(-SUM($DG52:EC52))*(1-EXP(-ED52)),0)</f>
        <v>0</v>
      </c>
      <c r="EE106" s="32">
        <f ca="1">IFERROR(EXP(-SUM($DG52:ED52))*(1-EXP(-EE52)),0)</f>
        <v>0</v>
      </c>
      <c r="EF106" s="32">
        <f ca="1">IFERROR(EXP(-SUM($DG52:EE52))*(1-EXP(-EF52)),0)</f>
        <v>0</v>
      </c>
      <c r="EG106" s="32">
        <f ca="1">IFERROR(EXP(-SUM($DG52:EF52))*(1-EXP(-EG52)),0)</f>
        <v>0</v>
      </c>
      <c r="EH106" s="32">
        <f ca="1">IFERROR(EXP(-SUM($DG52:EG52))*(1-EXP(-EH52)),0)</f>
        <v>0</v>
      </c>
      <c r="EI106" s="32">
        <f ca="1">IFERROR(EXP(-SUM($DG52:EH52))*(1-EXP(-EI52)),0)</f>
        <v>0</v>
      </c>
      <c r="EJ106" s="32">
        <f ca="1">IFERROR(EXP(-SUM($DG52:EI52))*(1-EXP(-EJ52)),0)</f>
        <v>0</v>
      </c>
      <c r="EK106" s="32">
        <f ca="1">IFERROR(EXP(-SUM($DG52:EJ52))*(1-EXP(-EK52)),0)</f>
        <v>0</v>
      </c>
      <c r="EL106" s="32">
        <f ca="1">IFERROR(EXP(-SUM($DG52:EK52))*(1-EXP(-EL52)),0)</f>
        <v>0</v>
      </c>
      <c r="EM106" s="32">
        <f ca="1">IFERROR(EXP(-SUM($DG52:EL52))*(1-EXP(-EM52)),0)</f>
        <v>0</v>
      </c>
      <c r="EN106" s="32">
        <f ca="1">IFERROR(EXP(-SUM($DG52:EM52))*(1-EXP(-EN52)),0)</f>
        <v>0</v>
      </c>
      <c r="EO106" s="32">
        <f ca="1">IFERROR(EXP(-SUM($DG52:EN52))*(1-EXP(-EO52)),0)</f>
        <v>0</v>
      </c>
      <c r="EP106" s="32">
        <f ca="1">IFERROR(EXP(-SUM($DG52:EO52))*(1-EXP(-EP52)),0)</f>
        <v>0</v>
      </c>
      <c r="EQ106" s="32">
        <f ca="1">IFERROR(EXP(-SUM($DG52:EP52))*(1-EXP(-EQ52)),0)</f>
        <v>0</v>
      </c>
      <c r="ER106" s="32">
        <f ca="1">IFERROR(EXP(-SUM($DG52:EQ52))*(1-EXP(-ER52)),0)</f>
        <v>0</v>
      </c>
      <c r="ES106" s="32">
        <f ca="1">IFERROR(EXP(-SUM($DG52:ER52))*(1-EXP(-ES52)),0)</f>
        <v>0</v>
      </c>
      <c r="ET106" s="32">
        <f ca="1">IFERROR(EXP(-SUM($DG52:ES52))*(1-EXP(-ET52)),0)</f>
        <v>0</v>
      </c>
      <c r="EU106" s="32">
        <f ca="1">IFERROR(EXP(-SUM($DG52:ET52))*(1-EXP(-EU52)),0)</f>
        <v>0</v>
      </c>
      <c r="EV106" s="32">
        <f ca="1">IFERROR(EXP(-SUM($DG52:EU52))*(1-EXP(-EV52)),0)</f>
        <v>0</v>
      </c>
      <c r="EW106" s="32">
        <f ca="1">IFERROR(EXP(-SUM($DG52:EV52))*(1-EXP(-EW52)),0)</f>
        <v>0</v>
      </c>
      <c r="EX106" s="32">
        <f ca="1">IFERROR(EXP(-SUM($DG52:EW52))*(1-EXP(-EX52)),0)</f>
        <v>0</v>
      </c>
      <c r="EY106" s="32">
        <f ca="1">IFERROR(EXP(-SUM($DG52:EX52))*(1-EXP(-EY52)),0)</f>
        <v>0</v>
      </c>
      <c r="EZ106" s="32">
        <f ca="1">IFERROR(EXP(-SUM($DG52:EY52))*(1-EXP(-EZ52)),0)</f>
        <v>0</v>
      </c>
      <c r="FA106" s="32">
        <f ca="1">IFERROR(EXP(-SUM($DG52:EZ52))*(1-EXP(-FA52)),0)</f>
        <v>0</v>
      </c>
      <c r="FB106" s="32">
        <f ca="1">IFERROR(EXP(-SUM($DG52:FA52))*(1-EXP(-FB52)),0)</f>
        <v>0</v>
      </c>
      <c r="FC106" s="32">
        <f ca="1">IFERROR(EXP(-SUM($DG52:FB52))*(1-EXP(-FC52)),0)</f>
        <v>0</v>
      </c>
      <c r="FD106" s="32">
        <f ca="1">IFERROR(EXP(-SUM($DG52:FC52))*(1-EXP(-FD52)),0)</f>
        <v>0</v>
      </c>
    </row>
    <row r="107" spans="54:160" x14ac:dyDescent="0.25">
      <c r="BB107" s="31">
        <f t="shared" si="107"/>
        <v>110</v>
      </c>
      <c r="BE107" s="32">
        <f ca="1">IFERROR(EXP(-SUM($BD53:BD53))*(1-EXP(-BE53)),0)</f>
        <v>0</v>
      </c>
      <c r="BF107" s="32">
        <f ca="1">IFERROR(EXP(-SUM($BD53:BE53))*(1-EXP(-BF53)),0)</f>
        <v>0</v>
      </c>
      <c r="BG107" s="32">
        <f ca="1">IFERROR(EXP(-SUM($BD53:BF53))*(1-EXP(-BG53)),0)</f>
        <v>0</v>
      </c>
      <c r="BH107" s="32">
        <f ca="1">IFERROR(EXP(-SUM($BD53:BG53))*(1-EXP(-BH53)),0)</f>
        <v>0</v>
      </c>
      <c r="BI107" s="32">
        <f ca="1">IFERROR(EXP(-SUM($BD53:BH53))*(1-EXP(-BI53)),0)</f>
        <v>0</v>
      </c>
      <c r="BJ107" s="32">
        <f ca="1">IFERROR(EXP(-SUM($BD53:BI53))*(1-EXP(-BJ53)),0)</f>
        <v>0</v>
      </c>
      <c r="BK107" s="32">
        <f ca="1">IFERROR(EXP(-SUM($BD53:BJ53))*(1-EXP(-BK53)),0)</f>
        <v>0</v>
      </c>
      <c r="BL107" s="32">
        <f ca="1">IFERROR(EXP(-SUM($BD53:BK53))*(1-EXP(-BL53)),0)</f>
        <v>0</v>
      </c>
      <c r="BM107" s="32">
        <f ca="1">IFERROR(EXP(-SUM($BD53:BL53))*(1-EXP(-BM53)),0)</f>
        <v>0</v>
      </c>
      <c r="BN107" s="32">
        <f ca="1">IFERROR(EXP(-SUM($BD53:BM53))*(1-EXP(-BN53)),0)</f>
        <v>0</v>
      </c>
      <c r="BO107" s="32">
        <f ca="1">IFERROR(EXP(-SUM($BD53:BN53))*(1-EXP(-BO53)),0)</f>
        <v>0</v>
      </c>
      <c r="BP107" s="32">
        <f ca="1">IFERROR(EXP(-SUM($BD53:BO53))*(1-EXP(-BP53)),0)</f>
        <v>0</v>
      </c>
      <c r="BQ107" s="32">
        <f ca="1">IFERROR(EXP(-SUM($BD53:BP53))*(1-EXP(-BQ53)),0)</f>
        <v>0</v>
      </c>
      <c r="BR107" s="32">
        <f ca="1">IFERROR(EXP(-SUM($BD53:BQ53))*(1-EXP(-BR53)),0)</f>
        <v>0</v>
      </c>
      <c r="BS107" s="32">
        <f ca="1">IFERROR(EXP(-SUM($BD53:BR53))*(1-EXP(-BS53)),0)</f>
        <v>0</v>
      </c>
      <c r="BT107" s="32">
        <f ca="1">IFERROR(EXP(-SUM($BD53:BS53))*(1-EXP(-BT53)),0)</f>
        <v>0</v>
      </c>
      <c r="BU107" s="32">
        <f ca="1">IFERROR(EXP(-SUM($BD53:BT53))*(1-EXP(-BU53)),0)</f>
        <v>0</v>
      </c>
      <c r="BV107" s="32">
        <f ca="1">IFERROR(EXP(-SUM($BD53:BU53))*(1-EXP(-BV53)),0)</f>
        <v>0</v>
      </c>
      <c r="BW107" s="32">
        <f ca="1">IFERROR(EXP(-SUM($BD53:BV53))*(1-EXP(-BW53)),0)</f>
        <v>0</v>
      </c>
      <c r="BX107" s="32">
        <f ca="1">IFERROR(EXP(-SUM($BD53:BW53))*(1-EXP(-BX53)),0)</f>
        <v>0</v>
      </c>
      <c r="BY107" s="32">
        <f ca="1">IFERROR(EXP(-SUM($BD53:BX53))*(1-EXP(-BY53)),0)</f>
        <v>0</v>
      </c>
      <c r="BZ107" s="32">
        <f ca="1">IFERROR(EXP(-SUM($BD53:BY53))*(1-EXP(-BZ53)),0)</f>
        <v>0</v>
      </c>
      <c r="CA107" s="32">
        <f ca="1">IFERROR(EXP(-SUM($BD53:BZ53))*(1-EXP(-CA53)),0)</f>
        <v>0</v>
      </c>
      <c r="CB107" s="32">
        <f ca="1">IFERROR(EXP(-SUM($BD53:CA53))*(1-EXP(-CB53)),0)</f>
        <v>0</v>
      </c>
      <c r="CC107" s="32">
        <f ca="1">IFERROR(EXP(-SUM($BD53:CB53))*(1-EXP(-CC53)),0)</f>
        <v>0</v>
      </c>
      <c r="CD107" s="32">
        <f ca="1">IFERROR(EXP(-SUM($BD53:CC53))*(1-EXP(-CD53)),0)</f>
        <v>0</v>
      </c>
      <c r="CE107" s="32">
        <f ca="1">IFERROR(EXP(-SUM($BD53:CD53))*(1-EXP(-CE53)),0)</f>
        <v>0</v>
      </c>
      <c r="CF107" s="32">
        <f ca="1">IFERROR(EXP(-SUM($BD53:CE53))*(1-EXP(-CF53)),0)</f>
        <v>0</v>
      </c>
      <c r="CG107" s="32">
        <f ca="1">IFERROR(EXP(-SUM($BD53:CF53))*(1-EXP(-CG53)),0)</f>
        <v>0</v>
      </c>
      <c r="CH107" s="32">
        <f ca="1">IFERROR(EXP(-SUM($BD53:CG53))*(1-EXP(-CH53)),0)</f>
        <v>0</v>
      </c>
      <c r="CI107" s="32">
        <f ca="1">IFERROR(EXP(-SUM($BD53:CH53))*(1-EXP(-CI53)),0)</f>
        <v>0</v>
      </c>
      <c r="CJ107" s="32">
        <f ca="1">IFERROR(EXP(-SUM($BD53:CI53))*(1-EXP(-CJ53)),0)</f>
        <v>0</v>
      </c>
      <c r="CK107" s="32">
        <f ca="1">IFERROR(EXP(-SUM($BD53:CJ53))*(1-EXP(-CK53)),0)</f>
        <v>0</v>
      </c>
      <c r="CL107" s="32">
        <f ca="1">IFERROR(EXP(-SUM($BD53:CK53))*(1-EXP(-CL53)),0)</f>
        <v>0</v>
      </c>
      <c r="CM107" s="32">
        <f ca="1">IFERROR(EXP(-SUM($BD53:CL53))*(1-EXP(-CM53)),0)</f>
        <v>0</v>
      </c>
      <c r="CN107" s="32">
        <f ca="1">IFERROR(EXP(-SUM($BD53:CM53))*(1-EXP(-CN53)),0)</f>
        <v>0</v>
      </c>
      <c r="CO107" s="32">
        <f ca="1">IFERROR(EXP(-SUM($BD53:CN53))*(1-EXP(-CO53)),0)</f>
        <v>0</v>
      </c>
      <c r="CP107" s="32">
        <f ca="1">IFERROR(EXP(-SUM($BD53:CO53))*(1-EXP(-CP53)),0)</f>
        <v>0</v>
      </c>
      <c r="CQ107" s="32">
        <f ca="1">IFERROR(EXP(-SUM($BD53:CP53))*(1-EXP(-CQ53)),0)</f>
        <v>0</v>
      </c>
      <c r="CR107" s="32">
        <f ca="1">IFERROR(EXP(-SUM($BD53:CQ53))*(1-EXP(-CR53)),0)</f>
        <v>0</v>
      </c>
      <c r="CS107" s="32">
        <f ca="1">IFERROR(EXP(-SUM($BD53:CR53))*(1-EXP(-CS53)),0)</f>
        <v>0</v>
      </c>
      <c r="CT107" s="32">
        <f ca="1">IFERROR(EXP(-SUM($BD53:CS53))*(1-EXP(-CT53)),0)</f>
        <v>0</v>
      </c>
      <c r="CU107" s="32">
        <f ca="1">IFERROR(EXP(-SUM($BD53:CT53))*(1-EXP(-CU53)),0)</f>
        <v>0</v>
      </c>
      <c r="CV107" s="32">
        <f ca="1">IFERROR(EXP(-SUM($BD53:CU53))*(1-EXP(-CV53)),0)</f>
        <v>0</v>
      </c>
      <c r="CW107" s="32">
        <f ca="1">IFERROR(EXP(-SUM($BD53:CV53))*(1-EXP(-CW53)),0)</f>
        <v>0</v>
      </c>
      <c r="CX107" s="32">
        <f ca="1">IFERROR(EXP(-SUM($BD53:CW53))*(1-EXP(-CX53)),0)</f>
        <v>0</v>
      </c>
      <c r="CY107" s="32">
        <f ca="1">IFERROR(EXP(-SUM($BD53:CX53))*(1-EXP(-CY53)),0)</f>
        <v>0</v>
      </c>
      <c r="CZ107" s="32">
        <f ca="1">IFERROR(EXP(-SUM($BD53:CY53))*(1-EXP(-CZ53)),0)</f>
        <v>0</v>
      </c>
      <c r="DA107" s="32">
        <f ca="1">IFERROR(EXP(-SUM($BD53:CZ53))*(1-EXP(-DA53)),0)</f>
        <v>0</v>
      </c>
      <c r="DE107" s="31">
        <f t="shared" si="109"/>
        <v>110</v>
      </c>
      <c r="DG107" s="32">
        <f t="shared" si="110"/>
        <v>0</v>
      </c>
      <c r="DH107" s="32">
        <f ca="1">IFERROR(EXP(-SUM($DG53:DG53))*(1-EXP(-DH53)),0)</f>
        <v>0</v>
      </c>
      <c r="DI107" s="32">
        <f ca="1">IFERROR(EXP(-SUM($DG53:DH53))*(1-EXP(-DI53)),0)</f>
        <v>0</v>
      </c>
      <c r="DJ107" s="32">
        <f ca="1">IFERROR(EXP(-SUM($DG53:DI53))*(1-EXP(-DJ53)),0)</f>
        <v>0</v>
      </c>
      <c r="DK107" s="32">
        <f ca="1">IFERROR(EXP(-SUM($DG53:DJ53))*(1-EXP(-DK53)),0)</f>
        <v>0</v>
      </c>
      <c r="DL107" s="32">
        <f ca="1">IFERROR(EXP(-SUM($DG53:DK53))*(1-EXP(-DL53)),0)</f>
        <v>0</v>
      </c>
      <c r="DM107" s="32">
        <f ca="1">IFERROR(EXP(-SUM($DG53:DL53))*(1-EXP(-DM53)),0)</f>
        <v>0</v>
      </c>
      <c r="DN107" s="32">
        <f ca="1">IFERROR(EXP(-SUM($DG53:DM53))*(1-EXP(-DN53)),0)</f>
        <v>0</v>
      </c>
      <c r="DO107" s="32">
        <f ca="1">IFERROR(EXP(-SUM($DG53:DN53))*(1-EXP(-DO53)),0)</f>
        <v>0</v>
      </c>
      <c r="DP107" s="32">
        <f ca="1">IFERROR(EXP(-SUM($DG53:DO53))*(1-EXP(-DP53)),0)</f>
        <v>0</v>
      </c>
      <c r="DQ107" s="32">
        <f ca="1">IFERROR(EXP(-SUM($DG53:DP53))*(1-EXP(-DQ53)),0)</f>
        <v>0</v>
      </c>
      <c r="DR107" s="32">
        <f ca="1">IFERROR(EXP(-SUM($DG53:DQ53))*(1-EXP(-DR53)),0)</f>
        <v>0</v>
      </c>
      <c r="DS107" s="32">
        <f ca="1">IFERROR(EXP(-SUM($DG53:DR53))*(1-EXP(-DS53)),0)</f>
        <v>0</v>
      </c>
      <c r="DT107" s="32">
        <f ca="1">IFERROR(EXP(-SUM($DG53:DS53))*(1-EXP(-DT53)),0)</f>
        <v>0</v>
      </c>
      <c r="DU107" s="32">
        <f ca="1">IFERROR(EXP(-SUM($DG53:DT53))*(1-EXP(-DU53)),0)</f>
        <v>0</v>
      </c>
      <c r="DV107" s="32">
        <f ca="1">IFERROR(EXP(-SUM($DG53:DU53))*(1-EXP(-DV53)),0)</f>
        <v>0</v>
      </c>
      <c r="DW107" s="32">
        <f ca="1">IFERROR(EXP(-SUM($DG53:DV53))*(1-EXP(-DW53)),0)</f>
        <v>0</v>
      </c>
      <c r="DX107" s="32">
        <f ca="1">IFERROR(EXP(-SUM($DG53:DW53))*(1-EXP(-DX53)),0)</f>
        <v>0</v>
      </c>
      <c r="DY107" s="32">
        <f ca="1">IFERROR(EXP(-SUM($DG53:DX53))*(1-EXP(-DY53)),0)</f>
        <v>0</v>
      </c>
      <c r="DZ107" s="32">
        <f ca="1">IFERROR(EXP(-SUM($DG53:DY53))*(1-EXP(-DZ53)),0)</f>
        <v>0</v>
      </c>
      <c r="EA107" s="32">
        <f ca="1">IFERROR(EXP(-SUM($DG53:DZ53))*(1-EXP(-EA53)),0)</f>
        <v>0</v>
      </c>
      <c r="EB107" s="32">
        <f ca="1">IFERROR(EXP(-SUM($DG53:EA53))*(1-EXP(-EB53)),0)</f>
        <v>0</v>
      </c>
      <c r="EC107" s="32">
        <f ca="1">IFERROR(EXP(-SUM($DG53:EB53))*(1-EXP(-EC53)),0)</f>
        <v>0</v>
      </c>
      <c r="ED107" s="32">
        <f ca="1">IFERROR(EXP(-SUM($DG53:EC53))*(1-EXP(-ED53)),0)</f>
        <v>0</v>
      </c>
      <c r="EE107" s="32">
        <f ca="1">IFERROR(EXP(-SUM($DG53:ED53))*(1-EXP(-EE53)),0)</f>
        <v>0</v>
      </c>
      <c r="EF107" s="32">
        <f ca="1">IFERROR(EXP(-SUM($DG53:EE53))*(1-EXP(-EF53)),0)</f>
        <v>0</v>
      </c>
      <c r="EG107" s="32">
        <f ca="1">IFERROR(EXP(-SUM($DG53:EF53))*(1-EXP(-EG53)),0)</f>
        <v>0</v>
      </c>
      <c r="EH107" s="32">
        <f ca="1">IFERROR(EXP(-SUM($DG53:EG53))*(1-EXP(-EH53)),0)</f>
        <v>0</v>
      </c>
      <c r="EI107" s="32">
        <f ca="1">IFERROR(EXP(-SUM($DG53:EH53))*(1-EXP(-EI53)),0)</f>
        <v>0</v>
      </c>
      <c r="EJ107" s="32">
        <f ca="1">IFERROR(EXP(-SUM($DG53:EI53))*(1-EXP(-EJ53)),0)</f>
        <v>0</v>
      </c>
      <c r="EK107" s="32">
        <f ca="1">IFERROR(EXP(-SUM($DG53:EJ53))*(1-EXP(-EK53)),0)</f>
        <v>0</v>
      </c>
      <c r="EL107" s="32">
        <f ca="1">IFERROR(EXP(-SUM($DG53:EK53))*(1-EXP(-EL53)),0)</f>
        <v>0</v>
      </c>
      <c r="EM107" s="32">
        <f ca="1">IFERROR(EXP(-SUM($DG53:EL53))*(1-EXP(-EM53)),0)</f>
        <v>0</v>
      </c>
      <c r="EN107" s="32">
        <f ca="1">IFERROR(EXP(-SUM($DG53:EM53))*(1-EXP(-EN53)),0)</f>
        <v>0</v>
      </c>
      <c r="EO107" s="32">
        <f ca="1">IFERROR(EXP(-SUM($DG53:EN53))*(1-EXP(-EO53)),0)</f>
        <v>0</v>
      </c>
      <c r="EP107" s="32">
        <f ca="1">IFERROR(EXP(-SUM($DG53:EO53))*(1-EXP(-EP53)),0)</f>
        <v>0</v>
      </c>
      <c r="EQ107" s="32">
        <f ca="1">IFERROR(EXP(-SUM($DG53:EP53))*(1-EXP(-EQ53)),0)</f>
        <v>0</v>
      </c>
      <c r="ER107" s="32">
        <f ca="1">IFERROR(EXP(-SUM($DG53:EQ53))*(1-EXP(-ER53)),0)</f>
        <v>0</v>
      </c>
      <c r="ES107" s="32">
        <f ca="1">IFERROR(EXP(-SUM($DG53:ER53))*(1-EXP(-ES53)),0)</f>
        <v>0</v>
      </c>
      <c r="ET107" s="32">
        <f ca="1">IFERROR(EXP(-SUM($DG53:ES53))*(1-EXP(-ET53)),0)</f>
        <v>0</v>
      </c>
      <c r="EU107" s="32">
        <f ca="1">IFERROR(EXP(-SUM($DG53:ET53))*(1-EXP(-EU53)),0)</f>
        <v>0</v>
      </c>
      <c r="EV107" s="32">
        <f ca="1">IFERROR(EXP(-SUM($DG53:EU53))*(1-EXP(-EV53)),0)</f>
        <v>0</v>
      </c>
      <c r="EW107" s="32">
        <f ca="1">IFERROR(EXP(-SUM($DG53:EV53))*(1-EXP(-EW53)),0)</f>
        <v>0</v>
      </c>
      <c r="EX107" s="32">
        <f ca="1">IFERROR(EXP(-SUM($DG53:EW53))*(1-EXP(-EX53)),0)</f>
        <v>0</v>
      </c>
      <c r="EY107" s="32">
        <f ca="1">IFERROR(EXP(-SUM($DG53:EX53))*(1-EXP(-EY53)),0)</f>
        <v>0</v>
      </c>
      <c r="EZ107" s="32">
        <f ca="1">IFERROR(EXP(-SUM($DG53:EY53))*(1-EXP(-EZ53)),0)</f>
        <v>0</v>
      </c>
      <c r="FA107" s="32">
        <f ca="1">IFERROR(EXP(-SUM($DG53:EZ53))*(1-EXP(-FA53)),0)</f>
        <v>0</v>
      </c>
      <c r="FB107" s="32">
        <f ca="1">IFERROR(EXP(-SUM($DG53:FA53))*(1-EXP(-FB53)),0)</f>
        <v>0</v>
      </c>
      <c r="FC107" s="32">
        <f ca="1">IFERROR(EXP(-SUM($DG53:FB53))*(1-EXP(-FC53)),0)</f>
        <v>0</v>
      </c>
      <c r="FD107" s="32">
        <f ca="1">IFERROR(EXP(-SUM($DG53:FC53))*(1-EXP(-FD53)),0)</f>
        <v>0</v>
      </c>
    </row>
    <row r="110" spans="54:160" x14ac:dyDescent="0.25">
      <c r="BB110" s="31" t="s">
        <v>53</v>
      </c>
      <c r="BC110" s="31"/>
      <c r="BD110" s="31">
        <v>0</v>
      </c>
      <c r="BE110" s="31">
        <f>BD110+1</f>
        <v>1</v>
      </c>
      <c r="BF110" s="31">
        <f t="shared" ref="BF110:DA110" si="111">BE110+1</f>
        <v>2</v>
      </c>
      <c r="BG110" s="31">
        <f t="shared" si="111"/>
        <v>3</v>
      </c>
      <c r="BH110" s="31">
        <f t="shared" si="111"/>
        <v>4</v>
      </c>
      <c r="BI110" s="31">
        <f t="shared" si="111"/>
        <v>5</v>
      </c>
      <c r="BJ110" s="31">
        <f t="shared" si="111"/>
        <v>6</v>
      </c>
      <c r="BK110" s="31">
        <f t="shared" si="111"/>
        <v>7</v>
      </c>
      <c r="BL110" s="31">
        <f t="shared" si="111"/>
        <v>8</v>
      </c>
      <c r="BM110" s="31">
        <f t="shared" si="111"/>
        <v>9</v>
      </c>
      <c r="BN110" s="31">
        <f t="shared" si="111"/>
        <v>10</v>
      </c>
      <c r="BO110" s="31">
        <f t="shared" si="111"/>
        <v>11</v>
      </c>
      <c r="BP110" s="31">
        <f t="shared" si="111"/>
        <v>12</v>
      </c>
      <c r="BQ110" s="31">
        <f t="shared" si="111"/>
        <v>13</v>
      </c>
      <c r="BR110" s="31">
        <f t="shared" si="111"/>
        <v>14</v>
      </c>
      <c r="BS110" s="31">
        <f t="shared" si="111"/>
        <v>15</v>
      </c>
      <c r="BT110" s="31">
        <f t="shared" si="111"/>
        <v>16</v>
      </c>
      <c r="BU110" s="31">
        <f t="shared" si="111"/>
        <v>17</v>
      </c>
      <c r="BV110" s="31">
        <f t="shared" si="111"/>
        <v>18</v>
      </c>
      <c r="BW110" s="31">
        <f t="shared" si="111"/>
        <v>19</v>
      </c>
      <c r="BX110" s="31">
        <f t="shared" si="111"/>
        <v>20</v>
      </c>
      <c r="BY110" s="31">
        <f t="shared" si="111"/>
        <v>21</v>
      </c>
      <c r="BZ110" s="31">
        <f t="shared" si="111"/>
        <v>22</v>
      </c>
      <c r="CA110" s="31">
        <f t="shared" si="111"/>
        <v>23</v>
      </c>
      <c r="CB110" s="31">
        <f t="shared" si="111"/>
        <v>24</v>
      </c>
      <c r="CC110" s="31">
        <f t="shared" si="111"/>
        <v>25</v>
      </c>
      <c r="CD110" s="31">
        <f t="shared" si="111"/>
        <v>26</v>
      </c>
      <c r="CE110" s="31">
        <f t="shared" si="111"/>
        <v>27</v>
      </c>
      <c r="CF110" s="31">
        <f t="shared" si="111"/>
        <v>28</v>
      </c>
      <c r="CG110" s="31">
        <f t="shared" si="111"/>
        <v>29</v>
      </c>
      <c r="CH110" s="31">
        <f t="shared" si="111"/>
        <v>30</v>
      </c>
      <c r="CI110" s="31">
        <f t="shared" si="111"/>
        <v>31</v>
      </c>
      <c r="CJ110" s="31">
        <f t="shared" si="111"/>
        <v>32</v>
      </c>
      <c r="CK110" s="31">
        <f t="shared" si="111"/>
        <v>33</v>
      </c>
      <c r="CL110" s="31">
        <f t="shared" si="111"/>
        <v>34</v>
      </c>
      <c r="CM110" s="31">
        <f t="shared" si="111"/>
        <v>35</v>
      </c>
      <c r="CN110" s="31">
        <f t="shared" si="111"/>
        <v>36</v>
      </c>
      <c r="CO110" s="31">
        <f t="shared" si="111"/>
        <v>37</v>
      </c>
      <c r="CP110" s="31">
        <f t="shared" si="111"/>
        <v>38</v>
      </c>
      <c r="CQ110" s="31">
        <f t="shared" si="111"/>
        <v>39</v>
      </c>
      <c r="CR110" s="31">
        <f t="shared" si="111"/>
        <v>40</v>
      </c>
      <c r="CS110" s="31">
        <f t="shared" si="111"/>
        <v>41</v>
      </c>
      <c r="CT110" s="31">
        <f t="shared" si="111"/>
        <v>42</v>
      </c>
      <c r="CU110" s="31">
        <f t="shared" si="111"/>
        <v>43</v>
      </c>
      <c r="CV110" s="31">
        <f t="shared" si="111"/>
        <v>44</v>
      </c>
      <c r="CW110" s="31">
        <f t="shared" si="111"/>
        <v>45</v>
      </c>
      <c r="CX110" s="31">
        <f t="shared" si="111"/>
        <v>46</v>
      </c>
      <c r="CY110" s="31">
        <f t="shared" si="111"/>
        <v>47</v>
      </c>
      <c r="CZ110" s="31">
        <f t="shared" si="111"/>
        <v>48</v>
      </c>
      <c r="DA110" s="31">
        <f t="shared" si="111"/>
        <v>49</v>
      </c>
      <c r="DE110" s="31" t="s">
        <v>53</v>
      </c>
      <c r="DG110" s="31">
        <f>BD110</f>
        <v>0</v>
      </c>
      <c r="DH110" s="31">
        <f t="shared" ref="DH110:FD110" si="112">BE110</f>
        <v>1</v>
      </c>
      <c r="DI110" s="31">
        <f t="shared" si="112"/>
        <v>2</v>
      </c>
      <c r="DJ110" s="31">
        <f t="shared" si="112"/>
        <v>3</v>
      </c>
      <c r="DK110" s="31">
        <f t="shared" si="112"/>
        <v>4</v>
      </c>
      <c r="DL110" s="31">
        <f t="shared" si="112"/>
        <v>5</v>
      </c>
      <c r="DM110" s="31">
        <f t="shared" si="112"/>
        <v>6</v>
      </c>
      <c r="DN110" s="31">
        <f t="shared" si="112"/>
        <v>7</v>
      </c>
      <c r="DO110" s="31">
        <f t="shared" si="112"/>
        <v>8</v>
      </c>
      <c r="DP110" s="31">
        <f t="shared" si="112"/>
        <v>9</v>
      </c>
      <c r="DQ110" s="31">
        <f t="shared" si="112"/>
        <v>10</v>
      </c>
      <c r="DR110" s="31">
        <f t="shared" si="112"/>
        <v>11</v>
      </c>
      <c r="DS110" s="31">
        <f t="shared" si="112"/>
        <v>12</v>
      </c>
      <c r="DT110" s="31">
        <f t="shared" si="112"/>
        <v>13</v>
      </c>
      <c r="DU110" s="31">
        <f t="shared" si="112"/>
        <v>14</v>
      </c>
      <c r="DV110" s="31">
        <f t="shared" si="112"/>
        <v>15</v>
      </c>
      <c r="DW110" s="31">
        <f t="shared" si="112"/>
        <v>16</v>
      </c>
      <c r="DX110" s="31">
        <f t="shared" si="112"/>
        <v>17</v>
      </c>
      <c r="DY110" s="31">
        <f t="shared" si="112"/>
        <v>18</v>
      </c>
      <c r="DZ110" s="31">
        <f t="shared" si="112"/>
        <v>19</v>
      </c>
      <c r="EA110" s="31">
        <f t="shared" si="112"/>
        <v>20</v>
      </c>
      <c r="EB110" s="31">
        <f t="shared" si="112"/>
        <v>21</v>
      </c>
      <c r="EC110" s="31">
        <f t="shared" si="112"/>
        <v>22</v>
      </c>
      <c r="ED110" s="31">
        <f t="shared" si="112"/>
        <v>23</v>
      </c>
      <c r="EE110" s="31">
        <f t="shared" si="112"/>
        <v>24</v>
      </c>
      <c r="EF110" s="31">
        <f t="shared" si="112"/>
        <v>25</v>
      </c>
      <c r="EG110" s="31">
        <f t="shared" si="112"/>
        <v>26</v>
      </c>
      <c r="EH110" s="31">
        <f t="shared" si="112"/>
        <v>27</v>
      </c>
      <c r="EI110" s="31">
        <f t="shared" si="112"/>
        <v>28</v>
      </c>
      <c r="EJ110" s="31">
        <f t="shared" si="112"/>
        <v>29</v>
      </c>
      <c r="EK110" s="31">
        <f t="shared" si="112"/>
        <v>30</v>
      </c>
      <c r="EL110" s="31">
        <f t="shared" si="112"/>
        <v>31</v>
      </c>
      <c r="EM110" s="31">
        <f t="shared" si="112"/>
        <v>32</v>
      </c>
      <c r="EN110" s="31">
        <f t="shared" si="112"/>
        <v>33</v>
      </c>
      <c r="EO110" s="31">
        <f t="shared" si="112"/>
        <v>34</v>
      </c>
      <c r="EP110" s="31">
        <f t="shared" si="112"/>
        <v>35</v>
      </c>
      <c r="EQ110" s="31">
        <f t="shared" si="112"/>
        <v>36</v>
      </c>
      <c r="ER110" s="31">
        <f t="shared" si="112"/>
        <v>37</v>
      </c>
      <c r="ES110" s="31">
        <f t="shared" si="112"/>
        <v>38</v>
      </c>
      <c r="ET110" s="31">
        <f t="shared" si="112"/>
        <v>39</v>
      </c>
      <c r="EU110" s="31">
        <f t="shared" si="112"/>
        <v>40</v>
      </c>
      <c r="EV110" s="31">
        <f t="shared" si="112"/>
        <v>41</v>
      </c>
      <c r="EW110" s="31">
        <f t="shared" si="112"/>
        <v>42</v>
      </c>
      <c r="EX110" s="31">
        <f t="shared" si="112"/>
        <v>43</v>
      </c>
      <c r="EY110" s="31">
        <f t="shared" si="112"/>
        <v>44</v>
      </c>
      <c r="EZ110" s="31">
        <f t="shared" si="112"/>
        <v>45</v>
      </c>
      <c r="FA110" s="31">
        <f t="shared" si="112"/>
        <v>46</v>
      </c>
      <c r="FB110" s="31">
        <f t="shared" si="112"/>
        <v>47</v>
      </c>
      <c r="FC110" s="31">
        <f t="shared" si="112"/>
        <v>48</v>
      </c>
      <c r="FD110" s="31">
        <f t="shared" si="112"/>
        <v>49</v>
      </c>
    </row>
    <row r="111" spans="54:160" x14ac:dyDescent="0.25">
      <c r="BB111" s="31">
        <f>BB57</f>
        <v>60</v>
      </c>
      <c r="BC111" s="32">
        <f>EXP(-BC3)</f>
        <v>1</v>
      </c>
      <c r="BD111" s="32">
        <f ca="1">EXP(-SUM($BD3:BD3))</f>
        <v>0.99615857799595353</v>
      </c>
      <c r="BE111" s="32">
        <f ca="1">EXP(-SUM($BD3:BE3))</f>
        <v>0.99188171997594976</v>
      </c>
      <c r="BF111" s="32">
        <f ca="1">EXP(-SUM($BD3:BF3))</f>
        <v>0.98770375772465135</v>
      </c>
      <c r="BG111" s="32">
        <f ca="1">EXP(-SUM($BD3:BG3))</f>
        <v>0.9835458611029364</v>
      </c>
      <c r="BH111" s="32">
        <f ca="1">EXP(-SUM($BD3:BH3))</f>
        <v>0.97909983654166843</v>
      </c>
      <c r="BI111" s="32">
        <f ca="1">EXP(-SUM($BD3:BI3))</f>
        <v>0.97406115161038909</v>
      </c>
      <c r="BJ111" s="32">
        <f ca="1">EXP(-SUM($BD3:BJ3))</f>
        <v>0.96878490350276114</v>
      </c>
      <c r="BK111" s="32">
        <f ca="1">EXP(-SUM($BD3:BK3))</f>
        <v>0.96280364462109103</v>
      </c>
      <c r="BL111" s="32">
        <f ca="1">EXP(-SUM($BD3:BL3))</f>
        <v>0.9566359048969254</v>
      </c>
      <c r="BM111" s="32">
        <f ca="1">EXP(-SUM($BD3:BM3))</f>
        <v>0.94946781605897523</v>
      </c>
      <c r="BN111" s="32">
        <f ca="1">EXP(-SUM($BD3:BN3))</f>
        <v>0.94184104694480086</v>
      </c>
      <c r="BO111" s="32">
        <f ca="1">EXP(-SUM($BD3:BO3))</f>
        <v>0.93281400230596778</v>
      </c>
      <c r="BP111" s="32">
        <f ca="1">EXP(-SUM($BD3:BP3))</f>
        <v>0.92314258623703449</v>
      </c>
      <c r="BQ111" s="32">
        <f ca="1">EXP(-SUM($BD3:BQ3))</f>
        <v>0.9132418477575982</v>
      </c>
      <c r="BR111" s="32">
        <f ca="1">EXP(-SUM($BD3:BR3))</f>
        <v>0.9014671631977037</v>
      </c>
      <c r="BS111" s="32">
        <f ca="1">EXP(-SUM($BD3:BS3))</f>
        <v>0.89006415940765737</v>
      </c>
      <c r="BT111" s="32">
        <f ca="1">EXP(-SUM($BD3:BT3))</f>
        <v>0.87764599308265523</v>
      </c>
      <c r="BU111" s="32">
        <f ca="1">EXP(-SUM($BD3:BU3))</f>
        <v>0.86307949645840543</v>
      </c>
      <c r="BV111" s="32">
        <f ca="1">EXP(-SUM($BD3:BV3))</f>
        <v>0.84780387141609059</v>
      </c>
      <c r="BW111" s="32">
        <f ca="1">EXP(-SUM($BD3:BW3))</f>
        <v>0.83085600326366671</v>
      </c>
      <c r="BX111" s="32">
        <f ca="1">EXP(-SUM($BD3:BX3))</f>
        <v>0.81089120925467872</v>
      </c>
      <c r="BY111" s="32">
        <f ca="1">EXP(-SUM($BD3:BY3))</f>
        <v>0.78770775780734725</v>
      </c>
      <c r="BZ111" s="32">
        <f ca="1">EXP(-SUM($BD3:BZ3))</f>
        <v>0.7612161234281325</v>
      </c>
      <c r="CA111" s="32">
        <f ca="1">EXP(-SUM($BD3:CA3))</f>
        <v>0.73207998270275709</v>
      </c>
      <c r="CB111" s="32">
        <f ca="1">EXP(-SUM($BD3:CB3))</f>
        <v>0.70154841448450933</v>
      </c>
      <c r="CC111" s="32">
        <f ca="1">EXP(-SUM($BD3:CC3))</f>
        <v>0.66716758306327606</v>
      </c>
      <c r="CD111" s="32">
        <f ca="1">EXP(-SUM($BD3:CD3))</f>
        <v>0.62687550741374598</v>
      </c>
      <c r="CE111" s="32">
        <f ca="1">EXP(-SUM($BD3:CE3))</f>
        <v>0.5842671730494845</v>
      </c>
      <c r="CF111" s="32">
        <f ca="1">EXP(-SUM($BD3:CF3))</f>
        <v>0.53768622978420499</v>
      </c>
      <c r="CG111" s="32">
        <f ca="1">EXP(-SUM($BD3:CG3))</f>
        <v>0.48418945102744021</v>
      </c>
      <c r="CH111" s="32">
        <f ca="1">EXP(-SUM($BD3:CH3))</f>
        <v>0.42869591577426497</v>
      </c>
      <c r="CI111" s="32">
        <f ca="1">EXP(-SUM($BD3:CI3))</f>
        <v>0.37494777012385522</v>
      </c>
      <c r="CJ111" s="32">
        <f ca="1">EXP(-SUM($BD3:CJ3))</f>
        <v>0.32264331302862942</v>
      </c>
      <c r="CK111" s="32">
        <f ca="1">EXP(-SUM($BD3:CK3))</f>
        <v>0.27164709239874246</v>
      </c>
      <c r="CL111" s="32">
        <f ca="1">EXP(-SUM($BD3:CL3))</f>
        <v>0.22105364870158936</v>
      </c>
      <c r="CM111" s="32">
        <f ca="1">EXP(-SUM($BD3:CM3))</f>
        <v>0.17541628273511736</v>
      </c>
      <c r="CN111" s="32">
        <f ca="1">EXP(-SUM($BD3:CN3))</f>
        <v>0.13471833710117345</v>
      </c>
      <c r="CO111" s="32">
        <f ca="1">EXP(-SUM($BD3:CO3))</f>
        <v>9.9809641036396668E-2</v>
      </c>
      <c r="CP111" s="32">
        <f ca="1">EXP(-SUM($BD3:CP3))</f>
        <v>7.1163859176329045E-2</v>
      </c>
      <c r="CQ111" s="32">
        <f ca="1">EXP(-SUM($BD3:CQ3))</f>
        <v>4.8702573592583238E-2</v>
      </c>
      <c r="CR111" s="32">
        <f ca="1">EXP(-SUM($BD3:CR3))</f>
        <v>3.1845354523461905E-2</v>
      </c>
      <c r="CS111" s="32">
        <f ca="1">EXP(-SUM($BD3:CS3))</f>
        <v>1.9853346190613526E-2</v>
      </c>
      <c r="CT111" s="32">
        <f ca="1">EXP(-SUM($BD3:CT3))</f>
        <v>1.1823226499333367E-2</v>
      </c>
      <c r="CU111" s="32">
        <f ca="1">EXP(-SUM($BD3:CU3))</f>
        <v>6.6938140926316118E-3</v>
      </c>
      <c r="CV111" s="32">
        <f ca="1">EXP(-SUM($BD3:CV3))</f>
        <v>3.6100822368861757E-3</v>
      </c>
      <c r="CW111" s="32">
        <f ca="1">EXP(-SUM($BD3:CW3))</f>
        <v>1.8390000669737262E-3</v>
      </c>
      <c r="CX111" s="32">
        <f ca="1">EXP(-SUM($BD3:CX3))</f>
        <v>9.2429200494586463E-4</v>
      </c>
      <c r="CY111" s="32">
        <f ca="1">EXP(-SUM($BD3:CY3))</f>
        <v>4.3720699293102287E-4</v>
      </c>
      <c r="CZ111" s="32">
        <f ca="1">EXP(-SUM($BD3:CZ3))</f>
        <v>1.6531962361144504E-4</v>
      </c>
      <c r="DA111" s="32">
        <f ca="1">EXP(-SUM($BD3:DA3))</f>
        <v>5.7395666341343561E-5</v>
      </c>
      <c r="DE111" s="31">
        <f>BB111</f>
        <v>60</v>
      </c>
      <c r="DF111" s="32">
        <f>1</f>
        <v>1</v>
      </c>
      <c r="DG111" s="32">
        <f ca="1">EXP(-SUM($DG3:DG3))</f>
        <v>0.99621768532684374</v>
      </c>
      <c r="DH111" s="32">
        <f ca="1">EXP(-SUM($DG3:DH3))</f>
        <v>0.99199624961535171</v>
      </c>
      <c r="DI111" s="32">
        <f ca="1">EXP(-SUM($DG3:DI3))</f>
        <v>0.98788247179754185</v>
      </c>
      <c r="DJ111" s="32">
        <f ca="1">EXP(-SUM($DG3:DJ3))</f>
        <v>0.98379436389120256</v>
      </c>
      <c r="DK111" s="32">
        <f ca="1">EXP(-SUM($DG3:DK3))</f>
        <v>0.97941932175968849</v>
      </c>
      <c r="DL111" s="32">
        <f ca="1">EXP(-SUM($DG3:DL3))</f>
        <v>0.97446532438160771</v>
      </c>
      <c r="DM111" s="32">
        <f ca="1">EXP(-SUM($DG3:DM3))</f>
        <v>0.96926742353895945</v>
      </c>
      <c r="DN111" s="32">
        <f ca="1">EXP(-SUM($DG3:DN3))</f>
        <v>0.96337473883110736</v>
      </c>
      <c r="DO111" s="32">
        <f ca="1">EXP(-SUM($DG3:DO3))</f>
        <v>0.95730739364965389</v>
      </c>
      <c r="DP111" s="32">
        <f ca="1">EXP(-SUM($DG3:DP3))</f>
        <v>0.95023976714651803</v>
      </c>
      <c r="DQ111" s="32">
        <f ca="1">EXP(-SUM($DG3:DQ3))</f>
        <v>0.94273188081854065</v>
      </c>
      <c r="DR111" s="32">
        <f ca="1">EXP(-SUM($DG3:DR3))</f>
        <v>0.9338135945737136</v>
      </c>
      <c r="DS111" s="32">
        <f ca="1">EXP(-SUM($DG3:DS3))</f>
        <v>0.92427384634220111</v>
      </c>
      <c r="DT111" s="32">
        <f ca="1">EXP(-SUM($DG3:DT3))</f>
        <v>0.91451369825222451</v>
      </c>
      <c r="DU111" s="32">
        <f ca="1">EXP(-SUM($DG3:DU3))</f>
        <v>0.90288833539134328</v>
      </c>
      <c r="DV111" s="32">
        <f ca="1">EXP(-SUM($DG3:DV3))</f>
        <v>0.89163908748735543</v>
      </c>
      <c r="DW111" s="32">
        <f ca="1">EXP(-SUM($DG3:DW3))</f>
        <v>0.879391991551003</v>
      </c>
      <c r="DX111" s="32">
        <f ca="1">EXP(-SUM($DG3:DX3))</f>
        <v>0.86499314969753172</v>
      </c>
      <c r="DY111" s="32">
        <f ca="1">EXP(-SUM($DG3:DY3))</f>
        <v>0.84991568333568757</v>
      </c>
      <c r="DZ111" s="32">
        <f ca="1">EXP(-SUM($DG3:DZ3))</f>
        <v>0.83314962172141993</v>
      </c>
      <c r="EA111" s="32">
        <f ca="1">EXP(-SUM($DG3:EA3))</f>
        <v>0.81339437977946316</v>
      </c>
      <c r="EB111" s="32">
        <f ca="1">EXP(-SUM($DG3:EB3))</f>
        <v>0.79036108829528995</v>
      </c>
      <c r="EC111" s="32">
        <f ca="1">EXP(-SUM($DG3:EC3))</f>
        <v>0.76404789261933026</v>
      </c>
      <c r="ED111" s="32">
        <f ca="1">EXP(-SUM($DG3:ED3))</f>
        <v>0.7351058237875987</v>
      </c>
      <c r="EE111" s="32">
        <f ca="1">EXP(-SUM($DG3:EE3))</f>
        <v>0.70475610899808128</v>
      </c>
      <c r="EF111" s="32">
        <f ca="1">EXP(-SUM($DG3:EF3))</f>
        <v>0.6705513036060331</v>
      </c>
      <c r="EG111" s="32">
        <f ca="1">EXP(-SUM($DG3:EG3))</f>
        <v>0.63036481020381785</v>
      </c>
      <c r="EH111" s="32">
        <f ca="1">EXP(-SUM($DG3:EH3))</f>
        <v>0.58784482782663605</v>
      </c>
      <c r="EI111" s="32">
        <f ca="1">EXP(-SUM($DG3:EI3))</f>
        <v>0.54129064252149894</v>
      </c>
      <c r="EJ111" s="32">
        <f ca="1">EXP(-SUM($DG3:EJ3))</f>
        <v>0.48769797814857624</v>
      </c>
      <c r="EK111" s="32">
        <f ca="1">EXP(-SUM($DG3:EK3))</f>
        <v>0.43203598324127351</v>
      </c>
      <c r="EL111" s="32">
        <f ca="1">EXP(-SUM($DG3:EL3))</f>
        <v>0.37808054802630248</v>
      </c>
      <c r="EM111" s="32">
        <f ca="1">EXP(-SUM($DG3:EM3))</f>
        <v>0.32552230287808021</v>
      </c>
      <c r="EN111" s="32">
        <f ca="1">EXP(-SUM($DG3:EN3))</f>
        <v>0.27421993040475368</v>
      </c>
      <c r="EO111" s="32">
        <f ca="1">EXP(-SUM($DG3:EO3))</f>
        <v>0.22324905776291842</v>
      </c>
      <c r="EP111" s="32">
        <f ca="1">EXP(-SUM($DG3:EP3))</f>
        <v>0.17723145849331956</v>
      </c>
      <c r="EQ111" s="32">
        <f ca="1">EXP(-SUM($DG3:EQ3))</f>
        <v>0.13615557784171689</v>
      </c>
      <c r="ER111" s="32">
        <f ca="1">EXP(-SUM($DG3:ER3))</f>
        <v>0.10089451807082159</v>
      </c>
      <c r="ES111" s="32">
        <f ca="1">EXP(-SUM($DG3:ES3))</f>
        <v>7.1942041407799362E-2</v>
      </c>
      <c r="ET111" s="32">
        <f ca="1">EXP(-SUM($DG3:ET3))</f>
        <v>4.9230694800231026E-2</v>
      </c>
      <c r="EU111" s="32">
        <f ca="1">EXP(-SUM($DG3:EU3))</f>
        <v>3.2180955606683152E-2</v>
      </c>
      <c r="EV111" s="32">
        <f ca="1">EXP(-SUM($DG3:EV3))</f>
        <v>2.0051315610130831E-2</v>
      </c>
      <c r="EW111" s="32">
        <f ca="1">EXP(-SUM($DG3:EW3))</f>
        <v>1.1932531530198518E-2</v>
      </c>
      <c r="EX111" s="32">
        <f ca="1">EXP(-SUM($DG3:EX3))</f>
        <v>6.7488208243246294E-3</v>
      </c>
      <c r="EY111" s="32">
        <f ca="1">EXP(-SUM($DG3:EY3))</f>
        <v>3.6353550221987045E-3</v>
      </c>
      <c r="EZ111" s="32">
        <f ca="1">EXP(-SUM($DG3:EZ3))</f>
        <v>1.8487665343616506E-3</v>
      </c>
      <c r="FA111" s="32">
        <f ca="1">EXP(-SUM($DG3:FA3))</f>
        <v>9.2798615829695096E-4</v>
      </c>
      <c r="FB111" s="32">
        <f ca="1">EXP(-SUM($DG3:FB3))</f>
        <v>4.3822149533526047E-4</v>
      </c>
      <c r="FC111" s="32">
        <f ca="1">EXP(-SUM($DG3:FC3))</f>
        <v>1.6476479933460488E-4</v>
      </c>
      <c r="FD111" s="32">
        <f ca="1">EXP(-SUM($DG3:FD3))</f>
        <v>5.6845993822010013E-5</v>
      </c>
    </row>
    <row r="112" spans="54:160" x14ac:dyDescent="0.25">
      <c r="BB112" s="31">
        <f t="shared" ref="BB112:BB161" si="113">BB58</f>
        <v>61</v>
      </c>
      <c r="BC112" s="32">
        <f t="shared" ref="BC112:BC161" si="114">EXP(-BC4)</f>
        <v>1</v>
      </c>
      <c r="BD112" s="32">
        <f ca="1">EXP(-SUM($BD4:BD4))</f>
        <v>0.99565002646486933</v>
      </c>
      <c r="BE112" s="32">
        <f ca="1">EXP(-SUM($BD4:BE4))</f>
        <v>0.99139026839079269</v>
      </c>
      <c r="BF112" s="32">
        <f ca="1">EXP(-SUM($BD4:BF4))</f>
        <v>0.9871448424022039</v>
      </c>
      <c r="BG112" s="32">
        <f ca="1">EXP(-SUM($BD4:BG4))</f>
        <v>0.9826090079808697</v>
      </c>
      <c r="BH112" s="32">
        <f ca="1">EXP(-SUM($BD4:BH4))</f>
        <v>0.97746414574537921</v>
      </c>
      <c r="BI112" s="32">
        <f ca="1">EXP(-SUM($BD4:BI4))</f>
        <v>0.97208743183484492</v>
      </c>
      <c r="BJ112" s="32">
        <f ca="1">EXP(-SUM($BD4:BJ4))</f>
        <v>0.96599254152334557</v>
      </c>
      <c r="BK112" s="32">
        <f ca="1">EXP(-SUM($BD4:BK4))</f>
        <v>0.95969825448057466</v>
      </c>
      <c r="BL112" s="32">
        <f ca="1">EXP(-SUM($BD4:BL4))</f>
        <v>0.95239988961109234</v>
      </c>
      <c r="BM112" s="32">
        <f ca="1">EXP(-SUM($BD4:BM4))</f>
        <v>0.94462212006993529</v>
      </c>
      <c r="BN112" s="32">
        <f ca="1">EXP(-SUM($BD4:BN4))</f>
        <v>0.93544935034666821</v>
      </c>
      <c r="BO112" s="32">
        <f ca="1">EXP(-SUM($BD4:BO4))</f>
        <v>0.92560622353374611</v>
      </c>
      <c r="BP112" s="32">
        <f ca="1">EXP(-SUM($BD4:BP4))</f>
        <v>0.91552373909748641</v>
      </c>
      <c r="BQ112" s="32">
        <f ca="1">EXP(-SUM($BD4:BQ4))</f>
        <v>0.90355138115565503</v>
      </c>
      <c r="BR112" s="32">
        <f ca="1">EXP(-SUM($BD4:BR4))</f>
        <v>0.89194754781238084</v>
      </c>
      <c r="BS112" s="32">
        <f ca="1">EXP(-SUM($BD4:BS4))</f>
        <v>0.87930697195318919</v>
      </c>
      <c r="BT112" s="32">
        <f ca="1">EXP(-SUM($BD4:BT4))</f>
        <v>0.86451363118680402</v>
      </c>
      <c r="BU112" s="32">
        <f ca="1">EXP(-SUM($BD4:BU4))</f>
        <v>0.84897718767892472</v>
      </c>
      <c r="BV112" s="32">
        <f ca="1">EXP(-SUM($BD4:BV4))</f>
        <v>0.83177913060363418</v>
      </c>
      <c r="BW112" s="32">
        <f ca="1">EXP(-SUM($BD4:BW4))</f>
        <v>0.81152442847772632</v>
      </c>
      <c r="BX112" s="32">
        <f ca="1">EXP(-SUM($BD4:BX4))</f>
        <v>0.7880995594332898</v>
      </c>
      <c r="BY112" s="32">
        <f ca="1">EXP(-SUM($BD4:BY4))</f>
        <v>0.76132517336707839</v>
      </c>
      <c r="BZ112" s="32">
        <f ca="1">EXP(-SUM($BD4:BZ4))</f>
        <v>0.73188039055687026</v>
      </c>
      <c r="CA112" s="32">
        <f ca="1">EXP(-SUM($BD4:CA4))</f>
        <v>0.70104740712004587</v>
      </c>
      <c r="CB112" s="32">
        <f ca="1">EXP(-SUM($BD4:CB4))</f>
        <v>0.66635651190180323</v>
      </c>
      <c r="CC112" s="32">
        <f ca="1">EXP(-SUM($BD4:CC4))</f>
        <v>0.62580312585890574</v>
      </c>
      <c r="CD112" s="32">
        <f ca="1">EXP(-SUM($BD4:CD4))</f>
        <v>0.5829421364525923</v>
      </c>
      <c r="CE112" s="32">
        <f ca="1">EXP(-SUM($BD4:CE4))</f>
        <v>0.53615546457453944</v>
      </c>
      <c r="CF112" s="32">
        <f ca="1">EXP(-SUM($BD4:CF4))</f>
        <v>0.48254954384277915</v>
      </c>
      <c r="CG112" s="32">
        <f ca="1">EXP(-SUM($BD4:CG4))</f>
        <v>0.42701186394124846</v>
      </c>
      <c r="CH112" s="32">
        <f ca="1">EXP(-SUM($BD4:CH4))</f>
        <v>0.37326508361715827</v>
      </c>
      <c r="CI112" s="32">
        <f ca="1">EXP(-SUM($BD4:CI4))</f>
        <v>0.32101388538842585</v>
      </c>
      <c r="CJ112" s="32">
        <f ca="1">EXP(-SUM($BD4:CJ4))</f>
        <v>0.27012799108684099</v>
      </c>
      <c r="CK112" s="32">
        <f ca="1">EXP(-SUM($BD4:CK4))</f>
        <v>0.21971706309641439</v>
      </c>
      <c r="CL112" s="32">
        <f ca="1">EXP(-SUM($BD4:CL4))</f>
        <v>0.17428367966248287</v>
      </c>
      <c r="CM112" s="32">
        <f ca="1">EXP(-SUM($BD4:CM4))</f>
        <v>0.13380598775000613</v>
      </c>
      <c r="CN112" s="32">
        <f ca="1">EXP(-SUM($BD4:CN4))</f>
        <v>9.9113980663255594E-2</v>
      </c>
      <c r="CO112" s="32">
        <f ca="1">EXP(-SUM($BD4:CO4))</f>
        <v>7.0663268627562392E-2</v>
      </c>
      <c r="CP112" s="32">
        <f ca="1">EXP(-SUM($BD4:CP4))</f>
        <v>4.8364348783911298E-2</v>
      </c>
      <c r="CQ112" s="32">
        <f ca="1">EXP(-SUM($BD4:CQ4))</f>
        <v>3.163374676912261E-2</v>
      </c>
      <c r="CR112" s="32">
        <f ca="1">EXP(-SUM($BD4:CR4))</f>
        <v>1.9732479626342524E-2</v>
      </c>
      <c r="CS112" s="32">
        <f ca="1">EXP(-SUM($BD4:CS4))</f>
        <v>1.1759696128864879E-2</v>
      </c>
      <c r="CT112" s="32">
        <f ca="1">EXP(-SUM($BD4:CT4))</f>
        <v>6.6646182140372599E-3</v>
      </c>
      <c r="CU112" s="32">
        <f ca="1">EXP(-SUM($BD4:CU4))</f>
        <v>3.5986716075139275E-3</v>
      </c>
      <c r="CV112" s="32">
        <f ca="1">EXP(-SUM($BD4:CV4))</f>
        <v>1.8362612269343585E-3</v>
      </c>
      <c r="CW112" s="32">
        <f ca="1">EXP(-SUM($BD4:CW4))</f>
        <v>9.241210474805686E-4</v>
      </c>
      <c r="CX112" s="32">
        <f ca="1">EXP(-SUM($BD4:CX4))</f>
        <v>4.3785556497931232E-4</v>
      </c>
      <c r="CY112" s="32">
        <f ca="1">EXP(-SUM($BD4:CY4))</f>
        <v>1.6650236708794954E-4</v>
      </c>
      <c r="CZ112" s="32">
        <f ca="1">EXP(-SUM($BD4:CZ4))</f>
        <v>5.8167228524397648E-5</v>
      </c>
      <c r="DA112" s="32"/>
      <c r="DE112" s="31">
        <f t="shared" ref="DE112:DE151" si="115">BB112</f>
        <v>61</v>
      </c>
      <c r="DF112" s="32">
        <f>1</f>
        <v>1</v>
      </c>
      <c r="DG112" s="32">
        <f ca="1">EXP(-SUM($DG4:DG4))</f>
        <v>0.99570664940856324</v>
      </c>
      <c r="DH112" s="32">
        <f ca="1">EXP(-SUM($DG4:DH4))</f>
        <v>0.99151257595119913</v>
      </c>
      <c r="DI112" s="32">
        <f ca="1">EXP(-SUM($DG4:DI4))</f>
        <v>0.9873386455012102</v>
      </c>
      <c r="DJ112" s="32">
        <f ca="1">EXP(-SUM($DG4:DJ4))</f>
        <v>0.98287547602249892</v>
      </c>
      <c r="DK112" s="32">
        <f ca="1">EXP(-SUM($DG4:DK4))</f>
        <v>0.97781736073585845</v>
      </c>
      <c r="DL112" s="32">
        <f ca="1">EXP(-SUM($DG4:DL4))</f>
        <v>0.9725207661733315</v>
      </c>
      <c r="DM112" s="32">
        <f ca="1">EXP(-SUM($DG4:DM4))</f>
        <v>0.96651644214923582</v>
      </c>
      <c r="DN112" s="32">
        <f ca="1">EXP(-SUM($DG4:DN4))</f>
        <v>0.96032491816861243</v>
      </c>
      <c r="DO112" s="32">
        <f ca="1">EXP(-SUM($DG4:DO4))</f>
        <v>0.95312918749250786</v>
      </c>
      <c r="DP112" s="32">
        <f ca="1">EXP(-SUM($DG4:DP4))</f>
        <v>0.94547300776104604</v>
      </c>
      <c r="DQ112" s="32">
        <f ca="1">EXP(-SUM($DG4:DQ4))</f>
        <v>0.93641115271283337</v>
      </c>
      <c r="DR112" s="32">
        <f ca="1">EXP(-SUM($DG4:DR4))</f>
        <v>0.92670244138658053</v>
      </c>
      <c r="DS112" s="32">
        <f ca="1">EXP(-SUM($DG4:DS4))</f>
        <v>0.91676352332861988</v>
      </c>
      <c r="DT112" s="32">
        <f ca="1">EXP(-SUM($DG4:DT4))</f>
        <v>0.90494343281292866</v>
      </c>
      <c r="DU112" s="32">
        <f ca="1">EXP(-SUM($DG4:DU4))</f>
        <v>0.89349645635563946</v>
      </c>
      <c r="DV112" s="32">
        <f ca="1">EXP(-SUM($DG4:DV4))</f>
        <v>0.88103040265765831</v>
      </c>
      <c r="DW112" s="32">
        <f ca="1">EXP(-SUM($DG4:DW4))</f>
        <v>0.86640773419301054</v>
      </c>
      <c r="DX112" s="32">
        <f ca="1">EXP(-SUM($DG4:DX4))</f>
        <v>0.85107320274416631</v>
      </c>
      <c r="DY112" s="32">
        <f ca="1">EXP(-SUM($DG4:DY4))</f>
        <v>0.83405997962208145</v>
      </c>
      <c r="DZ112" s="32">
        <f ca="1">EXP(-SUM($DG4:DZ4))</f>
        <v>0.81401819666704978</v>
      </c>
      <c r="EA112" s="32">
        <f ca="1">EXP(-SUM($DG4:EA4))</f>
        <v>0.7907453443728184</v>
      </c>
      <c r="EB112" s="32">
        <f ca="1">EXP(-SUM($DG4:EB4))</f>
        <v>0.76415155201446716</v>
      </c>
      <c r="EC112" s="32">
        <f ca="1">EXP(-SUM($DG4:EC4))</f>
        <v>0.73490305547088397</v>
      </c>
      <c r="ED112" s="32">
        <f ca="1">EXP(-SUM($DG4:ED4))</f>
        <v>0.70425375033748805</v>
      </c>
      <c r="EE112" s="32">
        <f ca="1">EXP(-SUM($DG4:EE4))</f>
        <v>0.66974033833595736</v>
      </c>
      <c r="EF112" s="32">
        <f ca="1">EXP(-SUM($DG4:EF4))</f>
        <v>0.62929288695669128</v>
      </c>
      <c r="EG112" s="32">
        <f ca="1">EXP(-SUM($DG4:EG4))</f>
        <v>0.5865202448237693</v>
      </c>
      <c r="EH112" s="32">
        <f ca="1">EXP(-SUM($DG4:EH4))</f>
        <v>0.5397596744746288</v>
      </c>
      <c r="EI112" s="32">
        <f ca="1">EXP(-SUM($DG4:EI4))</f>
        <v>0.4860565995441411</v>
      </c>
      <c r="EJ112" s="32">
        <f ca="1">EXP(-SUM($DG4:EJ4))</f>
        <v>0.43034906815409302</v>
      </c>
      <c r="EK112" s="32">
        <f ca="1">EXP(-SUM($DG4:EK4))</f>
        <v>0.37639365700003868</v>
      </c>
      <c r="EL112" s="32">
        <f ca="1">EXP(-SUM($DG4:EL4))</f>
        <v>0.32388750160412716</v>
      </c>
      <c r="EM112" s="32">
        <f ca="1">EXP(-SUM($DG4:EM4))</f>
        <v>0.27269462754136514</v>
      </c>
      <c r="EN112" s="32">
        <f ca="1">EXP(-SUM($DG4:EN4))</f>
        <v>0.22190608361401609</v>
      </c>
      <c r="EO112" s="32">
        <f ca="1">EXP(-SUM($DG4:EO4))</f>
        <v>0.1760927292198953</v>
      </c>
      <c r="EP112" s="32">
        <f ca="1">EXP(-SUM($DG4:EP4))</f>
        <v>0.13523784272600092</v>
      </c>
      <c r="EQ112" s="32">
        <f ca="1">EXP(-SUM($DG4:EQ4))</f>
        <v>0.10019453051058516</v>
      </c>
      <c r="ER112" s="32">
        <f ca="1">EXP(-SUM($DG4:ER4))</f>
        <v>7.1438283771540378E-2</v>
      </c>
      <c r="ES112" s="32">
        <f ca="1">EXP(-SUM($DG4:ES4))</f>
        <v>4.8890382182485294E-2</v>
      </c>
      <c r="ET112" s="32">
        <f ca="1">EXP(-SUM($DG4:ET4))</f>
        <v>3.1968157707909908E-2</v>
      </c>
      <c r="EU112" s="32">
        <f ca="1">EXP(-SUM($DG4:EU4))</f>
        <v>1.9929905367631316E-2</v>
      </c>
      <c r="EV112" s="32">
        <f ca="1">EXP(-SUM($DG4:EV4))</f>
        <v>1.1868819644276956E-2</v>
      </c>
      <c r="EW112" s="32">
        <f ca="1">EXP(-SUM($DG4:EW4))</f>
        <v>6.7196270157087422E-3</v>
      </c>
      <c r="EX112" s="32">
        <f ca="1">EXP(-SUM($DG4:EX4))</f>
        <v>3.6240035639193593E-3</v>
      </c>
      <c r="EY112" s="32">
        <f ca="1">EXP(-SUM($DG4:EY4))</f>
        <v>1.8460916841908646E-3</v>
      </c>
      <c r="EZ112" s="32">
        <f ca="1">EXP(-SUM($DG4:EZ4))</f>
        <v>9.2785629252456166E-4</v>
      </c>
      <c r="FA112" s="32">
        <f ca="1">EXP(-SUM($DG4:FA4))</f>
        <v>4.3889296602814476E-4</v>
      </c>
      <c r="FB112" s="32">
        <f ca="1">EXP(-SUM($DG4:FB4))</f>
        <v>1.6595713500156862E-4</v>
      </c>
      <c r="FC112" s="32">
        <f ca="1">EXP(-SUM($DG4:FC4))</f>
        <v>5.7616997543514323E-5</v>
      </c>
      <c r="FD112" s="32"/>
    </row>
    <row r="113" spans="54:160" x14ac:dyDescent="0.25">
      <c r="BB113" s="31">
        <f t="shared" si="113"/>
        <v>62</v>
      </c>
      <c r="BC113" s="32">
        <f t="shared" si="114"/>
        <v>1</v>
      </c>
      <c r="BD113" s="32">
        <f ca="1">EXP(-SUM($BD5:BD5))</f>
        <v>0.99565438149256724</v>
      </c>
      <c r="BE113" s="32">
        <f ca="1">EXP(-SUM($BD5:BE5))</f>
        <v>0.99131713005299171</v>
      </c>
      <c r="BF113" s="32">
        <f ca="1">EXP(-SUM($BD5:BF5))</f>
        <v>0.98668705827451675</v>
      </c>
      <c r="BG113" s="32">
        <f ca="1">EXP(-SUM($BD5:BG5))</f>
        <v>0.98143082194515951</v>
      </c>
      <c r="BH113" s="32">
        <f ca="1">EXP(-SUM($BD5:BH5))</f>
        <v>0.97594865057226587</v>
      </c>
      <c r="BI113" s="32">
        <f ca="1">EXP(-SUM($BD5:BI5))</f>
        <v>0.96973448906479343</v>
      </c>
      <c r="BJ113" s="32">
        <f ca="1">EXP(-SUM($BD5:BJ5))</f>
        <v>0.96330746894795338</v>
      </c>
      <c r="BK113" s="32">
        <f ca="1">EXP(-SUM($BD5:BK5))</f>
        <v>0.95587232137678824</v>
      </c>
      <c r="BL113" s="32">
        <f ca="1">EXP(-SUM($BD5:BL5))</f>
        <v>0.94793615954983279</v>
      </c>
      <c r="BM113" s="32">
        <f ca="1">EXP(-SUM($BD5:BM5))</f>
        <v>0.93861015744382192</v>
      </c>
      <c r="BN113" s="32">
        <f ca="1">EXP(-SUM($BD5:BN5))</f>
        <v>0.92858675104485189</v>
      </c>
      <c r="BO113" s="32">
        <f ca="1">EXP(-SUM($BD5:BO5))</f>
        <v>0.91831355227441536</v>
      </c>
      <c r="BP113" s="32">
        <f ca="1">EXP(-SUM($BD5:BP5))</f>
        <v>0.90613355743387225</v>
      </c>
      <c r="BQ113" s="32">
        <f ca="1">EXP(-SUM($BD5:BQ5))</f>
        <v>0.89431894540010248</v>
      </c>
      <c r="BR113" s="32">
        <f ca="1">EXP(-SUM($BD5:BR5))</f>
        <v>0.88144503168846433</v>
      </c>
      <c r="BS113" s="32">
        <f ca="1">EXP(-SUM($BD5:BS5))</f>
        <v>0.86641325552220072</v>
      </c>
      <c r="BT113" s="32">
        <f ca="1">EXP(-SUM($BD5:BT5))</f>
        <v>0.850603123428881</v>
      </c>
      <c r="BU113" s="32">
        <f ca="1">EXP(-SUM($BD5:BU5))</f>
        <v>0.83314195792613421</v>
      </c>
      <c r="BV113" s="32">
        <f ca="1">EXP(-SUM($BD5:BV5))</f>
        <v>0.81258235827103764</v>
      </c>
      <c r="BW113" s="32">
        <f ca="1">EXP(-SUM($BD5:BW5))</f>
        <v>0.78890122713800803</v>
      </c>
      <c r="BX113" s="32">
        <f ca="1">EXP(-SUM($BD5:BX5))</f>
        <v>0.76182706106956355</v>
      </c>
      <c r="BY113" s="32">
        <f ca="1">EXP(-SUM($BD5:BY5))</f>
        <v>0.73205508040388956</v>
      </c>
      <c r="BZ113" s="32">
        <f ca="1">EXP(-SUM($BD5:BZ5))</f>
        <v>0.70090185081502954</v>
      </c>
      <c r="CA113" s="32">
        <f ca="1">EXP(-SUM($BD5:CA5))</f>
        <v>0.66588043912159145</v>
      </c>
      <c r="CB113" s="32">
        <f ca="1">EXP(-SUM($BD5:CB5))</f>
        <v>0.62504364265054191</v>
      </c>
      <c r="CC113" s="32">
        <f ca="1">EXP(-SUM($BD5:CC5))</f>
        <v>0.58190712559455171</v>
      </c>
      <c r="CD113" s="32">
        <f ca="1">EXP(-SUM($BD5:CD5))</f>
        <v>0.53489071871036775</v>
      </c>
      <c r="CE113" s="32">
        <f ca="1">EXP(-SUM($BD5:CE5))</f>
        <v>0.48114921626664536</v>
      </c>
      <c r="CF113" s="32">
        <f ca="1">EXP(-SUM($BD5:CF5))</f>
        <v>0.42554037377037229</v>
      </c>
      <c r="CG113" s="32">
        <f ca="1">EXP(-SUM($BD5:CG5))</f>
        <v>0.37176899581685663</v>
      </c>
      <c r="CH113" s="32">
        <f ca="1">EXP(-SUM($BD5:CH5))</f>
        <v>0.31954590382820525</v>
      </c>
      <c r="CI113" s="32">
        <f ca="1">EXP(-SUM($BD5:CI5))</f>
        <v>0.26874578062627352</v>
      </c>
      <c r="CJ113" s="32">
        <f ca="1">EXP(-SUM($BD5:CJ5))</f>
        <v>0.21849272475081108</v>
      </c>
      <c r="CK113" s="32">
        <f ca="1">EXP(-SUM($BD5:CK5))</f>
        <v>0.17324085382197615</v>
      </c>
      <c r="CL113" s="32">
        <f ca="1">EXP(-SUM($BD5:CL5))</f>
        <v>0.13296305801927408</v>
      </c>
      <c r="CM113" s="32">
        <f ca="1">EXP(-SUM($BD5:CM5))</f>
        <v>9.8469991038609858E-2</v>
      </c>
      <c r="CN113" s="32">
        <f ca="1">EXP(-SUM($BD5:CN5))</f>
        <v>7.0199578144433464E-2</v>
      </c>
      <c r="CO113" s="32">
        <f ca="1">EXP(-SUM($BD5:CO5))</f>
        <v>4.8051319424450928E-2</v>
      </c>
      <c r="CP113" s="32">
        <f ca="1">EXP(-SUM($BD5:CP5))</f>
        <v>3.1438486183430106E-2</v>
      </c>
      <c r="CQ113" s="32">
        <f ca="1">EXP(-SUM($BD5:CQ5))</f>
        <v>1.9621661004441002E-2</v>
      </c>
      <c r="CR113" s="32">
        <f ca="1">EXP(-SUM($BD5:CR5))</f>
        <v>1.1702049067711544E-2</v>
      </c>
      <c r="CS113" s="32">
        <f ca="1">EXP(-SUM($BD5:CS5))</f>
        <v>6.638681613473172E-3</v>
      </c>
      <c r="CT113" s="32">
        <f ca="1">EXP(-SUM($BD5:CT5))</f>
        <v>3.5889817801531662E-3</v>
      </c>
      <c r="CU113" s="32">
        <f ca="1">EXP(-SUM($BD5:CU5))</f>
        <v>1.8343799286015899E-3</v>
      </c>
      <c r="CV113" s="32">
        <f ca="1">EXP(-SUM($BD5:CV5))</f>
        <v>9.243779084641934E-4</v>
      </c>
      <c r="CW113" s="32">
        <f ca="1">EXP(-SUM($BD5:CW5))</f>
        <v>4.3870649690749239E-4</v>
      </c>
      <c r="CX113" s="32">
        <f ca="1">EXP(-SUM($BD5:CX5))</f>
        <v>1.6776509100339219E-4</v>
      </c>
      <c r="CY113" s="32">
        <f ca="1">EXP(-SUM($BD5:CY5))</f>
        <v>5.8972143831945686E-5</v>
      </c>
      <c r="CZ113" s="32"/>
      <c r="DA113" s="32"/>
      <c r="DE113" s="31">
        <f t="shared" si="115"/>
        <v>62</v>
      </c>
      <c r="DF113" s="32">
        <f>1</f>
        <v>1</v>
      </c>
      <c r="DG113" s="32">
        <f ca="1">EXP(-SUM($DG5:DG5))</f>
        <v>0.99572163113458523</v>
      </c>
      <c r="DH113" s="32">
        <f ca="1">EXP(-SUM($DG5:DH5))</f>
        <v>0.99145765697123145</v>
      </c>
      <c r="DI113" s="32">
        <f ca="1">EXP(-SUM($DG5:DI5))</f>
        <v>0.9869020055869403</v>
      </c>
      <c r="DJ113" s="32">
        <f ca="1">EXP(-SUM($DG5:DJ5))</f>
        <v>0.98173466555908162</v>
      </c>
      <c r="DK113" s="32">
        <f ca="1">EXP(-SUM($DG5:DK5))</f>
        <v>0.97633446090120124</v>
      </c>
      <c r="DL113" s="32">
        <f ca="1">EXP(-SUM($DG5:DL5))</f>
        <v>0.97021294214511822</v>
      </c>
      <c r="DM113" s="32">
        <f ca="1">EXP(-SUM($DG5:DM5))</f>
        <v>0.96389115549773641</v>
      </c>
      <c r="DN113" s="32">
        <f ca="1">EXP(-SUM($DG5:DN5))</f>
        <v>0.95656090422923024</v>
      </c>
      <c r="DO113" s="32">
        <f ca="1">EXP(-SUM($DG5:DO5))</f>
        <v>0.94874915378035751</v>
      </c>
      <c r="DP113" s="32">
        <f ca="1">EXP(-SUM($DG5:DP5))</f>
        <v>0.93953630842360525</v>
      </c>
      <c r="DQ113" s="32">
        <f ca="1">EXP(-SUM($DG5:DQ5))</f>
        <v>0.92965017720150211</v>
      </c>
      <c r="DR113" s="32">
        <f ca="1">EXP(-SUM($DG5:DR5))</f>
        <v>0.9195236426077571</v>
      </c>
      <c r="DS113" s="32">
        <f ca="1">EXP(-SUM($DG5:DS5))</f>
        <v>0.90749897769177235</v>
      </c>
      <c r="DT113" s="32">
        <f ca="1">EXP(-SUM($DG5:DT5))</f>
        <v>0.89584444745038383</v>
      </c>
      <c r="DU113" s="32">
        <f ca="1">EXP(-SUM($DG5:DU5))</f>
        <v>0.88314864518734071</v>
      </c>
      <c r="DV113" s="32">
        <f ca="1">EXP(-SUM($DG5:DV5))</f>
        <v>0.86829067263356075</v>
      </c>
      <c r="DW113" s="32">
        <f ca="1">EXP(-SUM($DG5:DW5))</f>
        <v>0.85268635073840393</v>
      </c>
      <c r="DX113" s="32">
        <f ca="1">EXP(-SUM($DG5:DX5))</f>
        <v>0.83541315572192454</v>
      </c>
      <c r="DY113" s="32">
        <f ca="1">EXP(-SUM($DG5:DY5))</f>
        <v>0.81506996123839337</v>
      </c>
      <c r="DZ113" s="32">
        <f ca="1">EXP(-SUM($DG5:DZ5))</f>
        <v>0.79154274944530134</v>
      </c>
      <c r="EA113" s="32">
        <f ca="1">EXP(-SUM($DG5:EA5))</f>
        <v>0.76465138666266197</v>
      </c>
      <c r="EB113" s="32">
        <f ca="1">EXP(-SUM($DG5:EB5))</f>
        <v>0.73507796023012917</v>
      </c>
      <c r="EC113" s="32">
        <f ca="1">EXP(-SUM($DG5:EC5))</f>
        <v>0.70411026815232236</v>
      </c>
      <c r="ED113" s="32">
        <f ca="1">EXP(-SUM($DG5:ED5))</f>
        <v>0.6692678091595623</v>
      </c>
      <c r="EE113" s="32">
        <f ca="1">EXP(-SUM($DG5:EE5))</f>
        <v>0.62853724624591945</v>
      </c>
      <c r="EF113" s="32">
        <f ca="1">EXP(-SUM($DG5:EF5))</f>
        <v>0.585488998099435</v>
      </c>
      <c r="EG113" s="32">
        <f ca="1">EXP(-SUM($DG5:EG5))</f>
        <v>0.53849791625898902</v>
      </c>
      <c r="EH113" s="32">
        <f ca="1">EXP(-SUM($DG5:EH5))</f>
        <v>0.4846577924133722</v>
      </c>
      <c r="EI113" s="32">
        <f ca="1">EXP(-SUM($DG5:EI5))</f>
        <v>0.42887746958375161</v>
      </c>
      <c r="EJ113" s="32">
        <f ca="1">EXP(-SUM($DG5:EJ5))</f>
        <v>0.37489587073327779</v>
      </c>
      <c r="EK113" s="32">
        <f ca="1">EXP(-SUM($DG5:EK5))</f>
        <v>0.32241638814414531</v>
      </c>
      <c r="EL113" s="32">
        <f ca="1">EXP(-SUM($DG5:EL5))</f>
        <v>0.2713081744656311</v>
      </c>
      <c r="EM113" s="32">
        <f ca="1">EXP(-SUM($DG5:EM5))</f>
        <v>0.22067700221586536</v>
      </c>
      <c r="EN113" s="32">
        <f ca="1">EXP(-SUM($DG5:EN5))</f>
        <v>0.17504512130762478</v>
      </c>
      <c r="EO113" s="32">
        <f ca="1">EXP(-SUM($DG5:EO5))</f>
        <v>0.13439058323042929</v>
      </c>
      <c r="EP113" s="32">
        <f ca="1">EXP(-SUM($DG5:EP5))</f>
        <v>9.9547007511431793E-2</v>
      </c>
      <c r="EQ113" s="32">
        <f ca="1">EXP(-SUM($DG5:EQ5))</f>
        <v>7.0971994927231288E-2</v>
      </c>
      <c r="ER113" s="32">
        <f ca="1">EXP(-SUM($DG5:ER5))</f>
        <v>4.8575651582747993E-2</v>
      </c>
      <c r="ES113" s="32">
        <f ca="1">EXP(-SUM($DG5:ES5))</f>
        <v>3.1771953927868232E-2</v>
      </c>
      <c r="ET113" s="32">
        <f ca="1">EXP(-SUM($DG5:ET5))</f>
        <v>1.9818690405105685E-2</v>
      </c>
      <c r="EU113" s="32">
        <f ca="1">EXP(-SUM($DG5:EU5))</f>
        <v>1.1811073988134737E-2</v>
      </c>
      <c r="EV113" s="32">
        <f ca="1">EXP(-SUM($DG5:EV5))</f>
        <v>6.6937357875643229E-3</v>
      </c>
      <c r="EW113" s="32">
        <f ca="1">EXP(-SUM($DG5:EW5))</f>
        <v>3.6143941263089034E-3</v>
      </c>
      <c r="EX113" s="32">
        <f ca="1">EXP(-SUM($DG5:EX5))</f>
        <v>1.8442838127109213E-3</v>
      </c>
      <c r="EY113" s="32">
        <f ca="1">EXP(-SUM($DG5:EY5))</f>
        <v>9.281585124461156E-4</v>
      </c>
      <c r="EZ113" s="32">
        <f ca="1">EXP(-SUM($DG5:EZ5))</f>
        <v>4.397685465182497E-4</v>
      </c>
      <c r="FA113" s="32">
        <f ca="1">EXP(-SUM($DG5:FA5))</f>
        <v>1.6722981234593929E-4</v>
      </c>
      <c r="FB113" s="32">
        <f ca="1">EXP(-SUM($DG5:FB5))</f>
        <v>5.8421359893822123E-5</v>
      </c>
      <c r="FC113" s="32"/>
      <c r="FD113" s="32"/>
    </row>
    <row r="114" spans="54:160" x14ac:dyDescent="0.25">
      <c r="BB114" s="31">
        <f t="shared" si="113"/>
        <v>63</v>
      </c>
      <c r="BC114" s="32">
        <f t="shared" si="114"/>
        <v>1</v>
      </c>
      <c r="BD114" s="32">
        <f ca="1">EXP(-SUM($BD6:BD6))</f>
        <v>0.99556865992612831</v>
      </c>
      <c r="BE114" s="32">
        <f ca="1">EXP(-SUM($BD6:BE6))</f>
        <v>0.99084210337468093</v>
      </c>
      <c r="BF114" s="32">
        <f ca="1">EXP(-SUM($BD6:BF6))</f>
        <v>0.98547176068302245</v>
      </c>
      <c r="BG114" s="32">
        <f ca="1">EXP(-SUM($BD6:BG6))</f>
        <v>0.97988173720816441</v>
      </c>
      <c r="BH114" s="32">
        <f ca="1">EXP(-SUM($BD6:BH6))</f>
        <v>0.9735456097699956</v>
      </c>
      <c r="BI114" s="32">
        <f ca="1">EXP(-SUM($BD6:BI6))</f>
        <v>0.96698269525895808</v>
      </c>
      <c r="BJ114" s="32">
        <f ca="1">EXP(-SUM($BD6:BJ6))</f>
        <v>0.95940779716075875</v>
      </c>
      <c r="BK114" s="32">
        <f ca="1">EXP(-SUM($BD6:BK6))</f>
        <v>0.95130960141468279</v>
      </c>
      <c r="BL114" s="32">
        <f ca="1">EXP(-SUM($BD6:BL6))</f>
        <v>0.94182733900311144</v>
      </c>
      <c r="BM114" s="32">
        <f ca="1">EXP(-SUM($BD6:BM6))</f>
        <v>0.93161986796370888</v>
      </c>
      <c r="BN114" s="32">
        <f ca="1">EXP(-SUM($BD6:BN6))</f>
        <v>0.92115187848347369</v>
      </c>
      <c r="BO114" s="32">
        <f ca="1">EXP(-SUM($BD6:BO6))</f>
        <v>0.90876012414950513</v>
      </c>
      <c r="BP114" s="32">
        <f ca="1">EXP(-SUM($BD6:BP6))</f>
        <v>0.89673043305732225</v>
      </c>
      <c r="BQ114" s="32">
        <f ca="1">EXP(-SUM($BD6:BQ6))</f>
        <v>0.88361840366271138</v>
      </c>
      <c r="BR114" s="32">
        <f ca="1">EXP(-SUM($BD6:BR6))</f>
        <v>0.86834385293377458</v>
      </c>
      <c r="BS114" s="32">
        <f ca="1">EXP(-SUM($BD6:BS6))</f>
        <v>0.85225474939281909</v>
      </c>
      <c r="BT114" s="32">
        <f ca="1">EXP(-SUM($BD6:BT6))</f>
        <v>0.83452601342349286</v>
      </c>
      <c r="BU114" s="32">
        <f ca="1">EXP(-SUM($BD6:BU6))</f>
        <v>0.81365649845329369</v>
      </c>
      <c r="BV114" s="32">
        <f ca="1">EXP(-SUM($BD6:BV6))</f>
        <v>0.78971589852122837</v>
      </c>
      <c r="BW114" s="32">
        <f ca="1">EXP(-SUM($BD6:BW6))</f>
        <v>0.76233822349888214</v>
      </c>
      <c r="BX114" s="32">
        <f ca="1">EXP(-SUM($BD6:BX6))</f>
        <v>0.73223512242924516</v>
      </c>
      <c r="BY114" s="32">
        <f ca="1">EXP(-SUM($BD6:BY6))</f>
        <v>0.7007581639527326</v>
      </c>
      <c r="BZ114" s="32">
        <f ca="1">EXP(-SUM($BD6:BZ6))</f>
        <v>0.66540308202727705</v>
      </c>
      <c r="CA114" s="32">
        <f ca="1">EXP(-SUM($BD6:CA6))</f>
        <v>0.62428107491129281</v>
      </c>
      <c r="CB114" s="32">
        <f ca="1">EXP(-SUM($BD6:CB6))</f>
        <v>0.58086763217761606</v>
      </c>
      <c r="CC114" s="32">
        <f ca="1">EXP(-SUM($BD6:CC6))</f>
        <v>0.5336209701015644</v>
      </c>
      <c r="CD114" s="32">
        <f ca="1">EXP(-SUM($BD6:CD6))</f>
        <v>0.47974442247582672</v>
      </c>
      <c r="CE114" s="32">
        <f ca="1">EXP(-SUM($BD6:CE6))</f>
        <v>0.42406538123310367</v>
      </c>
      <c r="CF114" s="32">
        <f ca="1">EXP(-SUM($BD6:CF6))</f>
        <v>0.37027054272350129</v>
      </c>
      <c r="CG114" s="32">
        <f ca="1">EXP(-SUM($BD6:CG6))</f>
        <v>0.31807677342433771</v>
      </c>
      <c r="CH114" s="32">
        <f ca="1">EXP(-SUM($BD6:CH6))</f>
        <v>0.26736357158104102</v>
      </c>
      <c r="CI114" s="32">
        <f ca="1">EXP(-SUM($BD6:CI6))</f>
        <v>0.21726924197223418</v>
      </c>
      <c r="CJ114" s="32">
        <f ca="1">EXP(-SUM($BD6:CJ6))</f>
        <v>0.17219941148606255</v>
      </c>
      <c r="CK114" s="32">
        <f ca="1">EXP(-SUM($BD6:CK6))</f>
        <v>0.13212166186102164</v>
      </c>
      <c r="CL114" s="32">
        <f ca="1">EXP(-SUM($BD6:CL6))</f>
        <v>9.7827376482388137E-2</v>
      </c>
      <c r="CM114" s="32">
        <f ca="1">EXP(-SUM($BD6:CM6))</f>
        <v>6.9736926936491764E-2</v>
      </c>
      <c r="CN114" s="32">
        <f ca="1">EXP(-SUM($BD6:CN6))</f>
        <v>4.773894358804575E-2</v>
      </c>
      <c r="CO114" s="32">
        <f ca="1">EXP(-SUM($BD6:CO6))</f>
        <v>3.1243525897280106E-2</v>
      </c>
      <c r="CP114" s="32">
        <f ca="1">EXP(-SUM($BD6:CP6))</f>
        <v>1.9510886666874967E-2</v>
      </c>
      <c r="CQ114" s="32">
        <f ca="1">EXP(-SUM($BD6:CQ6))</f>
        <v>1.1644328003466077E-2</v>
      </c>
      <c r="CR114" s="32">
        <f ca="1">EXP(-SUM($BD6:CR6))</f>
        <v>6.6126314519999721E-3</v>
      </c>
      <c r="CS114" s="32">
        <f ca="1">EXP(-SUM($BD6:CS6))</f>
        <v>3.5791935370164327E-3</v>
      </c>
      <c r="CT114" s="32">
        <f ca="1">EXP(-SUM($BD6:CT6))</f>
        <v>1.8324292078019382E-3</v>
      </c>
      <c r="CU114" s="32">
        <f ca="1">EXP(-SUM($BD6:CU6))</f>
        <v>9.2459655337462051E-4</v>
      </c>
      <c r="CV114" s="32">
        <f ca="1">EXP(-SUM($BD6:CV6))</f>
        <v>4.3953925261894884E-4</v>
      </c>
      <c r="CW114" s="32">
        <f ca="1">EXP(-SUM($BD6:CW6))</f>
        <v>1.6902425627906575E-4</v>
      </c>
      <c r="CX114" s="32">
        <f ca="1">EXP(-SUM($BD6:CX6))</f>
        <v>5.978137516905163E-5</v>
      </c>
      <c r="CY114" s="32"/>
      <c r="CZ114" s="32"/>
      <c r="DA114" s="32"/>
      <c r="DE114" s="31">
        <f t="shared" si="115"/>
        <v>63</v>
      </c>
      <c r="DF114" s="32">
        <f>1</f>
        <v>1</v>
      </c>
      <c r="DG114" s="32">
        <f ca="1">EXP(-SUM($DG6:DG6))</f>
        <v>0.99564381825641779</v>
      </c>
      <c r="DH114" s="32">
        <f ca="1">EXP(-SUM($DG6:DH6))</f>
        <v>0.99099353813458069</v>
      </c>
      <c r="DI114" s="32">
        <f ca="1">EXP(-SUM($DG6:DI6))</f>
        <v>0.98571436051324812</v>
      </c>
      <c r="DJ114" s="32">
        <f ca="1">EXP(-SUM($DG6:DJ6))</f>
        <v>0.98020826173560249</v>
      </c>
      <c r="DK114" s="32">
        <f ca="1">EXP(-SUM($DG6:DK6))</f>
        <v>0.973966977989975</v>
      </c>
      <c r="DL114" s="32">
        <f ca="1">EXP(-SUM($DG6:DL6))</f>
        <v>0.96751190659541597</v>
      </c>
      <c r="DM114" s="32">
        <f ca="1">EXP(-SUM($DG6:DM6))</f>
        <v>0.96004430768823368</v>
      </c>
      <c r="DN114" s="32">
        <f ca="1">EXP(-SUM($DG6:DN6))</f>
        <v>0.95207350780579003</v>
      </c>
      <c r="DO114" s="32">
        <f ca="1">EXP(-SUM($DG6:DO6))</f>
        <v>0.94270680156779763</v>
      </c>
      <c r="DP114" s="32">
        <f ca="1">EXP(-SUM($DG6:DP6))</f>
        <v>0.93263964715629977</v>
      </c>
      <c r="DQ114" s="32">
        <f ca="1">EXP(-SUM($DG6:DQ6))</f>
        <v>0.92232161013321534</v>
      </c>
      <c r="DR114" s="32">
        <f ca="1">EXP(-SUM($DG6:DR6))</f>
        <v>0.91008845466586907</v>
      </c>
      <c r="DS114" s="32">
        <f ca="1">EXP(-SUM($DG6:DS6))</f>
        <v>0.89822227674973454</v>
      </c>
      <c r="DT114" s="32">
        <f ca="1">EXP(-SUM($DG6:DT6))</f>
        <v>0.88529217374316793</v>
      </c>
      <c r="DU114" s="32">
        <f ca="1">EXP(-SUM($DG6:DU6))</f>
        <v>0.87019479010716194</v>
      </c>
      <c r="DV114" s="32">
        <f ca="1">EXP(-SUM($DG6:DV6))</f>
        <v>0.85431565334323878</v>
      </c>
      <c r="DW114" s="32">
        <f ca="1">EXP(-SUM($DG6:DW6))</f>
        <v>0.83677827709369024</v>
      </c>
      <c r="DX114" s="32">
        <f ca="1">EXP(-SUM($DG6:DX6))</f>
        <v>0.81612894331154384</v>
      </c>
      <c r="DY114" s="32">
        <f ca="1">EXP(-SUM($DG6:DY6))</f>
        <v>0.79234445386096797</v>
      </c>
      <c r="DZ114" s="32">
        <f ca="1">EXP(-SUM($DG6:DZ6))</f>
        <v>0.76515212028447321</v>
      </c>
      <c r="EA114" s="32">
        <f ca="1">EXP(-SUM($DG6:EA6))</f>
        <v>0.7352501972687342</v>
      </c>
      <c r="EB114" s="32">
        <f ca="1">EXP(-SUM($DG6:EB6))</f>
        <v>0.70396099675102164</v>
      </c>
      <c r="EC114" s="32">
        <f ca="1">EXP(-SUM($DG6:EC6))</f>
        <v>0.6687867311178628</v>
      </c>
      <c r="ED114" s="32">
        <f ca="1">EXP(-SUM($DG6:ED6))</f>
        <v>0.62777169896400231</v>
      </c>
      <c r="EE114" s="32">
        <f ca="1">EXP(-SUM($DG6:EE6))</f>
        <v>0.58444690889847284</v>
      </c>
      <c r="EF114" s="32">
        <f ca="1">EXP(-SUM($DG6:EF6))</f>
        <v>0.53722529489452242</v>
      </c>
      <c r="EG114" s="32">
        <f ca="1">EXP(-SUM($DG6:EG6))</f>
        <v>0.48324923307761014</v>
      </c>
      <c r="EH114" s="32">
        <f ca="1">EXP(-SUM($DG6:EH6))</f>
        <v>0.42739768104314724</v>
      </c>
      <c r="EI114" s="32">
        <f ca="1">EXP(-SUM($DG6:EI6))</f>
        <v>0.37339161332222992</v>
      </c>
      <c r="EJ114" s="32">
        <f ca="1">EXP(-SUM($DG6:EJ6))</f>
        <v>0.32094058919238599</v>
      </c>
      <c r="EK114" s="32">
        <f ca="1">EXP(-SUM($DG6:EK6))</f>
        <v>0.26991874451795378</v>
      </c>
      <c r="EL114" s="32">
        <f ca="1">EXP(-SUM($DG6:EL6))</f>
        <v>0.21944635489201841</v>
      </c>
      <c r="EM114" s="32">
        <f ca="1">EXP(-SUM($DG6:EM6))</f>
        <v>0.17399697831116248</v>
      </c>
      <c r="EN114" s="32">
        <f ca="1">EXP(-SUM($DG6:EN6))</f>
        <v>0.13354338663176629</v>
      </c>
      <c r="EO114" s="32">
        <f ca="1">EXP(-SUM($DG6:EO6))</f>
        <v>9.889977171696393E-2</v>
      </c>
      <c r="EP114" s="32">
        <f ca="1">EXP(-SUM($DG6:EP6))</f>
        <v>7.0505970193390333E-2</v>
      </c>
      <c r="EQ114" s="32">
        <f ca="1">EXP(-SUM($DG6:EQ6))</f>
        <v>4.8261043508308635E-2</v>
      </c>
      <c r="ER114" s="32">
        <f ca="1">EXP(-SUM($DG6:ER6))</f>
        <v>3.1575702139030652E-2</v>
      </c>
      <c r="ES114" s="32">
        <f ca="1">EXP(-SUM($DG6:ES6))</f>
        <v>1.9707301418215549E-2</v>
      </c>
      <c r="ET114" s="32">
        <f ca="1">EXP(-SUM($DG6:ET6))</f>
        <v>1.1753123659406001E-2</v>
      </c>
      <c r="EU114" s="32">
        <f ca="1">EXP(-SUM($DG6:EU6))</f>
        <v>6.667656705855343E-3</v>
      </c>
      <c r="EV114" s="32">
        <f ca="1">EXP(-SUM($DG6:EV6))</f>
        <v>3.6046461973812519E-3</v>
      </c>
      <c r="EW114" s="32">
        <f ca="1">EXP(-SUM($DG6:EW6))</f>
        <v>1.8423862363280156E-3</v>
      </c>
      <c r="EX114" s="32">
        <f ca="1">EXP(-SUM($DG6:EX6))</f>
        <v>9.2841243472305637E-4</v>
      </c>
      <c r="EY114" s="32">
        <f ca="1">EXP(-SUM($DG6:EY6))</f>
        <v>4.4062126884816734E-4</v>
      </c>
      <c r="EZ114" s="32">
        <f ca="1">EXP(-SUM($DG6:EZ6))</f>
        <v>1.6849731605850875E-4</v>
      </c>
      <c r="FA114" s="32">
        <f ca="1">EXP(-SUM($DG6:FA6))</f>
        <v>5.9229532785806262E-5</v>
      </c>
      <c r="FB114" s="32"/>
      <c r="FC114" s="32"/>
      <c r="FD114" s="32"/>
    </row>
    <row r="115" spans="54:160" x14ac:dyDescent="0.25">
      <c r="BB115" s="31">
        <f t="shared" si="113"/>
        <v>64</v>
      </c>
      <c r="BC115" s="32">
        <f t="shared" si="114"/>
        <v>1</v>
      </c>
      <c r="BD115" s="32">
        <f ca="1">EXP(-SUM($BD7:BD7))</f>
        <v>0.99517417139338527</v>
      </c>
      <c r="BE115" s="32">
        <f ca="1">EXP(-SUM($BD7:BE7))</f>
        <v>0.98968637000726389</v>
      </c>
      <c r="BF115" s="32">
        <f ca="1">EXP(-SUM($BD7:BF7))</f>
        <v>0.98398547192046815</v>
      </c>
      <c r="BG115" s="32">
        <f ca="1">EXP(-SUM($BD7:BG7))</f>
        <v>0.97752397321189499</v>
      </c>
      <c r="BH115" s="32">
        <f ca="1">EXP(-SUM($BD7:BH7))</f>
        <v>0.97082125345071357</v>
      </c>
      <c r="BI115" s="32">
        <f ca="1">EXP(-SUM($BD7:BI7))</f>
        <v>0.96310279769701912</v>
      </c>
      <c r="BJ115" s="32">
        <f ca="1">EXP(-SUM($BD7:BJ7))</f>
        <v>0.95483801263816948</v>
      </c>
      <c r="BK115" s="32">
        <f ca="1">EXP(-SUM($BD7:BK7))</f>
        <v>0.94519543627782632</v>
      </c>
      <c r="BL115" s="32">
        <f ca="1">EXP(-SUM($BD7:BL7))</f>
        <v>0.93479899431522417</v>
      </c>
      <c r="BM115" s="32">
        <f ca="1">EXP(-SUM($BD7:BM7))</f>
        <v>0.92413098210705702</v>
      </c>
      <c r="BN115" s="32">
        <f ca="1">EXP(-SUM($BD7:BN7))</f>
        <v>0.91152200281901585</v>
      </c>
      <c r="BO115" s="32">
        <f ca="1">EXP(-SUM($BD7:BO7))</f>
        <v>0.89927161994997473</v>
      </c>
      <c r="BP115" s="32">
        <f ca="1">EXP(-SUM($BD7:BP7))</f>
        <v>0.88591526519537511</v>
      </c>
      <c r="BQ115" s="32">
        <f ca="1">EXP(-SUM($BD7:BQ7))</f>
        <v>0.87039197415492764</v>
      </c>
      <c r="BR115" s="32">
        <f ca="1">EXP(-SUM($BD7:BR7))</f>
        <v>0.85401688271104992</v>
      </c>
      <c r="BS115" s="32">
        <f ca="1">EXP(-SUM($BD7:BS7))</f>
        <v>0.83601424797763579</v>
      </c>
      <c r="BT115" s="32">
        <f ca="1">EXP(-SUM($BD7:BT7))</f>
        <v>0.81482761241219515</v>
      </c>
      <c r="BU115" s="32">
        <f ca="1">EXP(-SUM($BD7:BU7))</f>
        <v>0.79062189596896248</v>
      </c>
      <c r="BV115" s="32">
        <f ca="1">EXP(-SUM($BD7:BV7))</f>
        <v>0.76293419194076451</v>
      </c>
      <c r="BW115" s="32">
        <f ca="1">EXP(-SUM($BD7:BW7))</f>
        <v>0.7324929856743666</v>
      </c>
      <c r="BX115" s="32">
        <f ca="1">EXP(-SUM($BD7:BX7))</f>
        <v>0.70068563020510233</v>
      </c>
      <c r="BY115" s="32">
        <f ca="1">EXP(-SUM($BD7:BY7))</f>
        <v>0.66499016540557099</v>
      </c>
      <c r="BZ115" s="32">
        <f ca="1">EXP(-SUM($BD7:BZ7))</f>
        <v>0.62357704510018341</v>
      </c>
      <c r="CA115" s="32">
        <f ca="1">EXP(-SUM($BD7:CA7))</f>
        <v>0.57988095805967832</v>
      </c>
      <c r="CB115" s="32">
        <f ca="1">EXP(-SUM($BD7:CB7))</f>
        <v>0.53239883512219066</v>
      </c>
      <c r="CC115" s="32">
        <f ca="1">EXP(-SUM($BD7:CC7))</f>
        <v>0.47838245165014787</v>
      </c>
      <c r="CD115" s="32">
        <f ca="1">EXP(-SUM($BD7:CD7))</f>
        <v>0.42262867561344131</v>
      </c>
      <c r="CE115" s="32">
        <f ca="1">EXP(-SUM($BD7:CE7))</f>
        <v>0.36880620255410806</v>
      </c>
      <c r="CF115" s="32">
        <f ca="1">EXP(-SUM($BD7:CF7))</f>
        <v>0.31663782150063979</v>
      </c>
      <c r="CG115" s="32">
        <f ca="1">EXP(-SUM($BD7:CG7))</f>
        <v>0.26600768821112297</v>
      </c>
      <c r="CH115" s="32">
        <f ca="1">EXP(-SUM($BD7:CH7))</f>
        <v>0.21606799947029268</v>
      </c>
      <c r="CI115" s="32">
        <f ca="1">EXP(-SUM($BD7:CI7))</f>
        <v>0.17117629506320461</v>
      </c>
      <c r="CJ115" s="32">
        <f ca="1">EXP(-SUM($BD7:CJ7))</f>
        <v>0.13129479400154245</v>
      </c>
      <c r="CK115" s="32">
        <f ca="1">EXP(-SUM($BD7:CK7))</f>
        <v>9.7195756306719158E-2</v>
      </c>
      <c r="CL115" s="32">
        <f ca="1">EXP(-SUM($BD7:CL7))</f>
        <v>6.9282171572327356E-2</v>
      </c>
      <c r="CM115" s="32">
        <f ca="1">EXP(-SUM($BD7:CM7))</f>
        <v>4.7431915619493073E-2</v>
      </c>
      <c r="CN115" s="32">
        <f ca="1">EXP(-SUM($BD7:CN7))</f>
        <v>3.105193958844954E-2</v>
      </c>
      <c r="CO115" s="32">
        <f ca="1">EXP(-SUM($BD7:CO7))</f>
        <v>1.9402077568920734E-2</v>
      </c>
      <c r="CP115" s="32">
        <f ca="1">EXP(-SUM($BD7:CP7))</f>
        <v>1.1587680353422131E-2</v>
      </c>
      <c r="CQ115" s="32">
        <f ca="1">EXP(-SUM($BD7:CQ7))</f>
        <v>6.5871199306366509E-3</v>
      </c>
      <c r="CR115" s="32">
        <f ca="1">EXP(-SUM($BD7:CR7))</f>
        <v>3.5696601250354313E-3</v>
      </c>
      <c r="CS115" s="32">
        <f ca="1">EXP(-SUM($BD7:CS7))</f>
        <v>1.8305899744560342E-3</v>
      </c>
      <c r="CT115" s="32">
        <f ca="1">EXP(-SUM($BD7:CT7))</f>
        <v>9.2486824644394925E-4</v>
      </c>
      <c r="CU115" s="32">
        <f ca="1">EXP(-SUM($BD7:CU7))</f>
        <v>4.4039719651918404E-4</v>
      </c>
      <c r="CV115" s="32">
        <f ca="1">EXP(-SUM($BD7:CV7))</f>
        <v>1.7029648294485968E-4</v>
      </c>
      <c r="CW115" s="32">
        <f ca="1">EXP(-SUM($BD7:CW7))</f>
        <v>6.0600802511061357E-5</v>
      </c>
      <c r="CX115" s="32"/>
      <c r="CY115" s="32"/>
      <c r="CZ115" s="32"/>
      <c r="DA115" s="32"/>
      <c r="DE115" s="31">
        <f t="shared" si="115"/>
        <v>64</v>
      </c>
      <c r="DF115" s="32">
        <f>1</f>
        <v>1</v>
      </c>
      <c r="DG115" s="32">
        <f ca="1">EXP(-SUM($DG7:DG7))</f>
        <v>0.99525240524164538</v>
      </c>
      <c r="DH115" s="32">
        <f ca="1">EXP(-SUM($DG7:DH7))</f>
        <v>0.98985815880960426</v>
      </c>
      <c r="DI115" s="32">
        <f ca="1">EXP(-SUM($DG7:DI7))</f>
        <v>0.98424325378108246</v>
      </c>
      <c r="DJ115" s="32">
        <f ca="1">EXP(-SUM($DG7:DJ7))</f>
        <v>0.97787892383256947</v>
      </c>
      <c r="DK115" s="32">
        <f ca="1">EXP(-SUM($DG7:DK7))</f>
        <v>0.97128679736735457</v>
      </c>
      <c r="DL115" s="32">
        <f ca="1">EXP(-SUM($DG7:DL7))</f>
        <v>0.96367818291100826</v>
      </c>
      <c r="DM115" s="32">
        <f ca="1">EXP(-SUM($DG7:DM7))</f>
        <v>0.95554394157533085</v>
      </c>
      <c r="DN115" s="32">
        <f ca="1">EXP(-SUM($DG7:DN7))</f>
        <v>0.94601947300449929</v>
      </c>
      <c r="DO115" s="32">
        <f ca="1">EXP(-SUM($DG7:DO7))</f>
        <v>0.93576656785563705</v>
      </c>
      <c r="DP115" s="32">
        <f ca="1">EXP(-SUM($DG7:DP7))</f>
        <v>0.92525198468162273</v>
      </c>
      <c r="DQ115" s="32">
        <f ca="1">EXP(-SUM($DG7:DQ7))</f>
        <v>0.91280507385290288</v>
      </c>
      <c r="DR115" s="32">
        <f ca="1">EXP(-SUM($DG7:DR7))</f>
        <v>0.90072183783272175</v>
      </c>
      <c r="DS115" s="32">
        <f ca="1">EXP(-SUM($DG7:DS7))</f>
        <v>0.88755144595278468</v>
      </c>
      <c r="DT115" s="32">
        <f ca="1">EXP(-SUM($DG7:DT7))</f>
        <v>0.87220890721711364</v>
      </c>
      <c r="DU115" s="32">
        <f ca="1">EXP(-SUM($DG7:DU7))</f>
        <v>0.85604819004251986</v>
      </c>
      <c r="DV115" s="32">
        <f ca="1">EXP(-SUM($DG7:DV7))</f>
        <v>0.8382405423302649</v>
      </c>
      <c r="DW115" s="32">
        <f ca="1">EXP(-SUM($DG7:DW7))</f>
        <v>0.8172781358079988</v>
      </c>
      <c r="DX115" s="32">
        <f ca="1">EXP(-SUM($DG7:DX7))</f>
        <v>0.79323097472737414</v>
      </c>
      <c r="DY115" s="32">
        <f ca="1">EXP(-SUM($DG7:DY7))</f>
        <v>0.76573143991439829</v>
      </c>
      <c r="DZ115" s="32">
        <f ca="1">EXP(-SUM($DG7:DZ7))</f>
        <v>0.73549434800767766</v>
      </c>
      <c r="EA115" s="32">
        <f ca="1">EXP(-SUM($DG7:EA7))</f>
        <v>0.70387728356648871</v>
      </c>
      <c r="EB115" s="32">
        <f ca="1">EXP(-SUM($DG7:EB7))</f>
        <v>0.66836483389970336</v>
      </c>
      <c r="EC115" s="32">
        <f ca="1">EXP(-SUM($DG7:EC7))</f>
        <v>0.62705979008782253</v>
      </c>
      <c r="ED115" s="32">
        <f ca="1">EXP(-SUM($DG7:ED7))</f>
        <v>0.58345311133108257</v>
      </c>
      <c r="EE115" s="32">
        <f ca="1">EXP(-SUM($DG7:EE7))</f>
        <v>0.53599615132637801</v>
      </c>
      <c r="EF115" s="32">
        <f ca="1">EXP(-SUM($DG7:EF7))</f>
        <v>0.4818797957254139</v>
      </c>
      <c r="EG115" s="32">
        <f ca="1">EXP(-SUM($DG7:EG7))</f>
        <v>0.42595292349255903</v>
      </c>
      <c r="EH115" s="32">
        <f ca="1">EXP(-SUM($DG7:EH7))</f>
        <v>0.37191864070025626</v>
      </c>
      <c r="EI115" s="32">
        <f ca="1">EXP(-SUM($DG7:EI7))</f>
        <v>0.3194925535803218</v>
      </c>
      <c r="EJ115" s="32">
        <f ca="1">EXP(-SUM($DG7:EJ7))</f>
        <v>0.26855362401713162</v>
      </c>
      <c r="EK115" s="32">
        <f ca="1">EXP(-SUM($DG7:EK7))</f>
        <v>0.21823632132851156</v>
      </c>
      <c r="EL115" s="32">
        <f ca="1">EXP(-SUM($DG7:EL7))</f>
        <v>0.17296588213096206</v>
      </c>
      <c r="EM115" s="32">
        <f ca="1">EXP(-SUM($DG7:EM7))</f>
        <v>0.13270974386721368</v>
      </c>
      <c r="EN115" s="32">
        <f ca="1">EXP(-SUM($DG7:EN7))</f>
        <v>9.8262812420839951E-2</v>
      </c>
      <c r="EO115" s="32">
        <f ca="1">EXP(-SUM($DG7:EO7))</f>
        <v>7.0047330479111589E-2</v>
      </c>
      <c r="EP115" s="32">
        <f ca="1">EXP(-SUM($DG7:EP7))</f>
        <v>4.7951432693339305E-2</v>
      </c>
      <c r="EQ115" s="32">
        <f ca="1">EXP(-SUM($DG7:EQ7))</f>
        <v>3.1382592838547566E-2</v>
      </c>
      <c r="ER115" s="32">
        <f ca="1">EXP(-SUM($DG7:ER7))</f>
        <v>1.9597730877067471E-2</v>
      </c>
      <c r="ES115" s="32">
        <f ca="1">EXP(-SUM($DG7:ES7))</f>
        <v>1.1696157655595641E-2</v>
      </c>
      <c r="ET115" s="32">
        <f ca="1">EXP(-SUM($DG7:ET7))</f>
        <v>6.6420646994760097E-3</v>
      </c>
      <c r="EU115" s="32">
        <f ca="1">EXP(-SUM($DG7:EU7))</f>
        <v>3.5951247574245765E-3</v>
      </c>
      <c r="EV115" s="32">
        <f ca="1">EXP(-SUM($DG7:EV7))</f>
        <v>1.8405854679454307E-3</v>
      </c>
      <c r="EW115" s="32">
        <f ca="1">EXP(-SUM($DG7:EW7))</f>
        <v>9.2871199204204175E-4</v>
      </c>
      <c r="EX115" s="32">
        <f ca="1">EXP(-SUM($DG7:EX7))</f>
        <v>4.4149567007418947E-4</v>
      </c>
      <c r="EY115" s="32">
        <f ca="1">EXP(-SUM($DG7:EY7))</f>
        <v>1.6977659410412482E-4</v>
      </c>
      <c r="EZ115" s="32">
        <f ca="1">EXP(-SUM($DG7:EZ7))</f>
        <v>6.0047465911077842E-5</v>
      </c>
      <c r="FA115" s="32"/>
      <c r="FB115" s="32"/>
      <c r="FC115" s="32"/>
      <c r="FD115" s="32"/>
    </row>
    <row r="116" spans="54:160" x14ac:dyDescent="0.25">
      <c r="BB116" s="31">
        <f t="shared" si="113"/>
        <v>65</v>
      </c>
      <c r="BC116" s="32">
        <f t="shared" si="114"/>
        <v>1</v>
      </c>
      <c r="BD116" s="32">
        <f ca="1">EXP(-SUM($BD8:BD8))</f>
        <v>0.99438951156357536</v>
      </c>
      <c r="BE116" s="32">
        <f ca="1">EXP(-SUM($BD8:BE8))</f>
        <v>0.98857279146872112</v>
      </c>
      <c r="BF116" s="32">
        <f ca="1">EXP(-SUM($BD8:BF8))</f>
        <v>0.98198033572914145</v>
      </c>
      <c r="BG116" s="32">
        <f ca="1">EXP(-SUM($BD8:BG8))</f>
        <v>0.97513161901271883</v>
      </c>
      <c r="BH116" s="32">
        <f ca="1">EXP(-SUM($BD8:BH8))</f>
        <v>0.96726320776093422</v>
      </c>
      <c r="BI116" s="32">
        <f ca="1">EXP(-SUM($BD8:BI8))</f>
        <v>0.95882448019265198</v>
      </c>
      <c r="BJ116" s="32">
        <f ca="1">EXP(-SUM($BD8:BJ8))</f>
        <v>0.94901433537655333</v>
      </c>
      <c r="BK116" s="32">
        <f ca="1">EXP(-SUM($BD8:BK8))</f>
        <v>0.93842053912534584</v>
      </c>
      <c r="BL116" s="32">
        <f ca="1">EXP(-SUM($BD8:BL8))</f>
        <v>0.92754369514592983</v>
      </c>
      <c r="BM116" s="32">
        <f ca="1">EXP(-SUM($BD8:BM8))</f>
        <v>0.91470783360279273</v>
      </c>
      <c r="BN116" s="32">
        <f ca="1">EXP(-SUM($BD8:BN8))</f>
        <v>0.90222705966328187</v>
      </c>
      <c r="BO116" s="32">
        <f ca="1">EXP(-SUM($BD8:BO8))</f>
        <v>0.88861571105290749</v>
      </c>
      <c r="BP116" s="32">
        <f ca="1">EXP(-SUM($BD8:BP8))</f>
        <v>0.87283259278382552</v>
      </c>
      <c r="BQ116" s="32">
        <f ca="1">EXP(-SUM($BD8:BQ8))</f>
        <v>0.85615906175520196</v>
      </c>
      <c r="BR116" s="32">
        <f ca="1">EXP(-SUM($BD8:BR8))</f>
        <v>0.8378702909493041</v>
      </c>
      <c r="BS116" s="32">
        <f ca="1">EXP(-SUM($BD8:BS8))</f>
        <v>0.81635238790420983</v>
      </c>
      <c r="BT116" s="32">
        <f ca="1">EXP(-SUM($BD8:BT8))</f>
        <v>0.79186809701248462</v>
      </c>
      <c r="BU116" s="32">
        <f ca="1">EXP(-SUM($BD8:BU8))</f>
        <v>0.76385490713591397</v>
      </c>
      <c r="BV116" s="32">
        <f ca="1">EXP(-SUM($BD8:BV8))</f>
        <v>0.73305879375600835</v>
      </c>
      <c r="BW116" s="32">
        <f ca="1">EXP(-SUM($BD8:BW8))</f>
        <v>0.70090414448276006</v>
      </c>
      <c r="BX116" s="32">
        <f ca="1">EXP(-SUM($BD8:BX8))</f>
        <v>0.66485014033655265</v>
      </c>
      <c r="BY116" s="32">
        <f ca="1">EXP(-SUM($BD8:BY8))</f>
        <v>0.62312681891413679</v>
      </c>
      <c r="BZ116" s="32">
        <f ca="1">EXP(-SUM($BD8:BZ8))</f>
        <v>0.57912847995046479</v>
      </c>
      <c r="CA116" s="32">
        <f ca="1">EXP(-SUM($BD8:CA8))</f>
        <v>0.53139065198979685</v>
      </c>
      <c r="CB116" s="32">
        <f ca="1">EXP(-SUM($BD8:CB8))</f>
        <v>0.4772126158451811</v>
      </c>
      <c r="CC116" s="32">
        <f ca="1">EXP(-SUM($BD8:CC8))</f>
        <v>0.42136203649180715</v>
      </c>
      <c r="CD116" s="32">
        <f ca="1">EXP(-SUM($BD8:CD8))</f>
        <v>0.36749085530470432</v>
      </c>
      <c r="CE116" s="32">
        <f ca="1">EXP(-SUM($BD8:CE8))</f>
        <v>0.31532757666042888</v>
      </c>
      <c r="CF116" s="32">
        <f ca="1">EXP(-SUM($BD8:CF8))</f>
        <v>0.26476082143449797</v>
      </c>
      <c r="CG116" s="32">
        <f ca="1">EXP(-SUM($BD8:CG8))</f>
        <v>0.21495610594941184</v>
      </c>
      <c r="CH116" s="32">
        <f ca="1">EXP(-SUM($BD8:CH8))</f>
        <v>0.1702246278126652</v>
      </c>
      <c r="CI116" s="32">
        <f ca="1">EXP(-SUM($BD8:CI8))</f>
        <v>0.13052317497265661</v>
      </c>
      <c r="CJ116" s="32">
        <f ca="1">EXP(-SUM($BD8:CJ8))</f>
        <v>9.6605263091313689E-2</v>
      </c>
      <c r="CK116" s="32">
        <f ca="1">EXP(-SUM($BD8:CK8))</f>
        <v>6.8856787964539631E-2</v>
      </c>
      <c r="CL116" s="32">
        <f ca="1">EXP(-SUM($BD8:CL8))</f>
        <v>4.7144941145394081E-2</v>
      </c>
      <c r="CM116" s="32">
        <f ca="1">EXP(-SUM($BD8:CM8))</f>
        <v>3.0873360628816415E-2</v>
      </c>
      <c r="CN116" s="32">
        <f ca="1">EXP(-SUM($BD8:CN8))</f>
        <v>1.9301259909974083E-2</v>
      </c>
      <c r="CO116" s="32">
        <f ca="1">EXP(-SUM($BD8:CO8))</f>
        <v>1.1535710381766E-2</v>
      </c>
      <c r="CP116" s="32">
        <f ca="1">EXP(-SUM($BD8:CP8))</f>
        <v>6.5641999127492544E-3</v>
      </c>
      <c r="CQ116" s="32">
        <f ca="1">EXP(-SUM($BD8:CQ8))</f>
        <v>3.5614964320083648E-3</v>
      </c>
      <c r="CR116" s="32">
        <f ca="1">EXP(-SUM($BD8:CR8))</f>
        <v>1.829435574457449E-3</v>
      </c>
      <c r="CS116" s="32">
        <f ca="1">EXP(-SUM($BD8:CS8))</f>
        <v>9.2548325336812905E-4</v>
      </c>
      <c r="CT116" s="32">
        <f ca="1">EXP(-SUM($BD8:CT8))</f>
        <v>4.4141889644547819E-4</v>
      </c>
      <c r="CU116" s="32">
        <f ca="1">EXP(-SUM($BD8:CU8))</f>
        <v>1.7163577980528142E-4</v>
      </c>
      <c r="CV116" s="32">
        <f ca="1">EXP(-SUM($BD8:CV8))</f>
        <v>6.1449835856840245E-5</v>
      </c>
      <c r="CW116" s="32"/>
      <c r="CX116" s="32"/>
      <c r="CY116" s="32"/>
      <c r="CZ116" s="32"/>
      <c r="DA116" s="32"/>
      <c r="DE116" s="31">
        <f t="shared" si="115"/>
        <v>65</v>
      </c>
      <c r="DF116" s="32">
        <f>1</f>
        <v>1</v>
      </c>
      <c r="DG116" s="32">
        <f ca="1">EXP(-SUM($DG8:DG8))</f>
        <v>0.99448558700188372</v>
      </c>
      <c r="DH116" s="32">
        <f ca="1">EXP(-SUM($DG8:DH8))</f>
        <v>0.9887570439481449</v>
      </c>
      <c r="DI116" s="32">
        <f ca="1">EXP(-SUM($DG8:DI8))</f>
        <v>0.9822642119451539</v>
      </c>
      <c r="DJ116" s="32">
        <f ca="1">EXP(-SUM($DG8:DJ8))</f>
        <v>0.97552898915315089</v>
      </c>
      <c r="DK116" s="32">
        <f ca="1">EXP(-SUM($DG8:DK8))</f>
        <v>0.96777310483102508</v>
      </c>
      <c r="DL116" s="32">
        <f ca="1">EXP(-SUM($DG8:DL8))</f>
        <v>0.95946824192720015</v>
      </c>
      <c r="DM116" s="32">
        <f ca="1">EXP(-SUM($DG8:DM8))</f>
        <v>0.94977890649474794</v>
      </c>
      <c r="DN116" s="32">
        <f ca="1">EXP(-SUM($DG8:DN8))</f>
        <v>0.93933204979222151</v>
      </c>
      <c r="DO116" s="32">
        <f ca="1">EXP(-SUM($DG8:DO8))</f>
        <v>0.92861230593750477</v>
      </c>
      <c r="DP116" s="32">
        <f ca="1">EXP(-SUM($DG8:DP8))</f>
        <v>0.91594218280681017</v>
      </c>
      <c r="DQ116" s="32">
        <f ca="1">EXP(-SUM($DG8:DQ8))</f>
        <v>0.90363239501168591</v>
      </c>
      <c r="DR116" s="32">
        <f ca="1">EXP(-SUM($DG8:DR8))</f>
        <v>0.89021127221877938</v>
      </c>
      <c r="DS116" s="32">
        <f ca="1">EXP(-SUM($DG8:DS8))</f>
        <v>0.87461270516723244</v>
      </c>
      <c r="DT116" s="32">
        <f ca="1">EXP(-SUM($DG8:DT8))</f>
        <v>0.85815820713604829</v>
      </c>
      <c r="DU116" s="32">
        <f ca="1">EXP(-SUM($DG8:DU8))</f>
        <v>0.84006827348332103</v>
      </c>
      <c r="DV116" s="32">
        <f ca="1">EXP(-SUM($DG8:DV8))</f>
        <v>0.81877889904570245</v>
      </c>
      <c r="DW116" s="32">
        <f ca="1">EXP(-SUM($DG8:DW8))</f>
        <v>0.7944558035122431</v>
      </c>
      <c r="DX116" s="32">
        <f ca="1">EXP(-SUM($DG8:DX8))</f>
        <v>0.76663383543460362</v>
      </c>
      <c r="DY116" s="32">
        <f ca="1">EXP(-SUM($DG8:DY8))</f>
        <v>0.73604501275266454</v>
      </c>
      <c r="DZ116" s="32">
        <f ca="1">EXP(-SUM($DG8:DZ8))</f>
        <v>0.70408341609594116</v>
      </c>
      <c r="EA116" s="32">
        <f ca="1">EXP(-SUM($DG8:EA8))</f>
        <v>0.66821485577192008</v>
      </c>
      <c r="EB116" s="32">
        <f ca="1">EXP(-SUM($DG8:EB8))</f>
        <v>0.62660091371451787</v>
      </c>
      <c r="EC116" s="32">
        <f ca="1">EXP(-SUM($DG8:EC8))</f>
        <v>0.58269293429085145</v>
      </c>
      <c r="ED116" s="32">
        <f ca="1">EXP(-SUM($DG8:ED8))</f>
        <v>0.53498055961074298</v>
      </c>
      <c r="EE116" s="32">
        <f ca="1">EXP(-SUM($DG8:EE8))</f>
        <v>0.48070223826282032</v>
      </c>
      <c r="EF116" s="32">
        <f ca="1">EXP(-SUM($DG8:EF8))</f>
        <v>0.42467809933380918</v>
      </c>
      <c r="EG116" s="32">
        <f ca="1">EXP(-SUM($DG8:EG8))</f>
        <v>0.37059462871481785</v>
      </c>
      <c r="EH116" s="32">
        <f ca="1">EXP(-SUM($DG8:EH8))</f>
        <v>0.31817327117453409</v>
      </c>
      <c r="EI116" s="32">
        <f ca="1">EXP(-SUM($DG8:EI8))</f>
        <v>0.26729762071565261</v>
      </c>
      <c r="EJ116" s="32">
        <f ca="1">EXP(-SUM($DG8:EJ8))</f>
        <v>0.21711576292998719</v>
      </c>
      <c r="EK116" s="32">
        <f ca="1">EXP(-SUM($DG8:EK8))</f>
        <v>0.1720063683159436</v>
      </c>
      <c r="EL116" s="32">
        <f ca="1">EXP(-SUM($DG8:EL8))</f>
        <v>0.13193147267649752</v>
      </c>
      <c r="EM116" s="32">
        <f ca="1">EXP(-SUM($DG8:EM8))</f>
        <v>9.7667080899649247E-2</v>
      </c>
      <c r="EN116" s="32">
        <f ca="1">EXP(-SUM($DG8:EN8))</f>
        <v>6.9618136768282948E-2</v>
      </c>
      <c r="EO116" s="32">
        <f ca="1">EXP(-SUM($DG8:EO8))</f>
        <v>4.7661923895273177E-2</v>
      </c>
      <c r="EP116" s="32">
        <f ca="1">EXP(-SUM($DG8:EP8))</f>
        <v>3.1202517590435866E-2</v>
      </c>
      <c r="EQ116" s="32">
        <f ca="1">EXP(-SUM($DG8:EQ8))</f>
        <v>1.9496162708639301E-2</v>
      </c>
      <c r="ER116" s="32">
        <f ca="1">EXP(-SUM($DG8:ER8))</f>
        <v>1.1643871682479186E-2</v>
      </c>
      <c r="ES116" s="32">
        <f ca="1">EXP(-SUM($DG8:ES8))</f>
        <v>6.6190623912734288E-3</v>
      </c>
      <c r="ET116" s="32">
        <f ca="1">EXP(-SUM($DG8:ET8))</f>
        <v>3.5869702285755683E-3</v>
      </c>
      <c r="EU116" s="32">
        <f ca="1">EXP(-SUM($DG8:EU8))</f>
        <v>1.839466926571204E-3</v>
      </c>
      <c r="EV116" s="32">
        <f ca="1">EXP(-SUM($DG8:EV8))</f>
        <v>9.29353145438856E-4</v>
      </c>
      <c r="EW116" s="32">
        <f ca="1">EXP(-SUM($DG8:EW8))</f>
        <v>4.4253278388703112E-4</v>
      </c>
      <c r="EX116" s="32">
        <f ca="1">EXP(-SUM($DG8:EX8))</f>
        <v>1.711222897861391E-4</v>
      </c>
      <c r="EY116" s="32">
        <f ca="1">EXP(-SUM($DG8:EY8))</f>
        <v>6.0894669750332895E-5</v>
      </c>
      <c r="EZ116" s="32"/>
      <c r="FA116" s="32"/>
      <c r="FB116" s="32"/>
      <c r="FC116" s="32"/>
      <c r="FD116" s="32"/>
    </row>
    <row r="117" spans="54:160" x14ac:dyDescent="0.25">
      <c r="BB117" s="31">
        <f t="shared" si="113"/>
        <v>66</v>
      </c>
      <c r="BC117" s="32">
        <f t="shared" si="114"/>
        <v>1</v>
      </c>
      <c r="BD117" s="32">
        <f ca="1">EXP(-SUM($BD9:BD9))</f>
        <v>0.99405985192263246</v>
      </c>
      <c r="BE117" s="32">
        <f ca="1">EXP(-SUM($BD9:BE9))</f>
        <v>0.98732784194972778</v>
      </c>
      <c r="BF117" s="32">
        <f ca="1">EXP(-SUM($BD9:BF9))</f>
        <v>0.98032377770025059</v>
      </c>
      <c r="BG117" s="32">
        <f ca="1">EXP(-SUM($BD9:BG9))</f>
        <v>0.97229544006009694</v>
      </c>
      <c r="BH117" s="32">
        <f ca="1">EXP(-SUM($BD9:BH9))</f>
        <v>0.96367154618021844</v>
      </c>
      <c r="BI117" s="32">
        <f ca="1">EXP(-SUM($BD9:BI9))</f>
        <v>0.95368218133597271</v>
      </c>
      <c r="BJ117" s="32">
        <f ca="1">EXP(-SUM($BD9:BJ9))</f>
        <v>0.9428778547966401</v>
      </c>
      <c r="BK117" s="32">
        <f ca="1">EXP(-SUM($BD9:BK9))</f>
        <v>0.93177843333851318</v>
      </c>
      <c r="BL117" s="32">
        <f ca="1">EXP(-SUM($BD9:BL9))</f>
        <v>0.9187002646645549</v>
      </c>
      <c r="BM117" s="32">
        <f ca="1">EXP(-SUM($BD9:BM9))</f>
        <v>0.90597376757597492</v>
      </c>
      <c r="BN117" s="32">
        <f ca="1">EXP(-SUM($BD9:BN9))</f>
        <v>0.89209060632488868</v>
      </c>
      <c r="BO117" s="32">
        <f ca="1">EXP(-SUM($BD9:BO9))</f>
        <v>0.87602954373428055</v>
      </c>
      <c r="BP117" s="32">
        <f ca="1">EXP(-SUM($BD9:BP9))</f>
        <v>0.85903763515624432</v>
      </c>
      <c r="BQ117" s="32">
        <f ca="1">EXP(-SUM($BD9:BQ9))</f>
        <v>0.84044239207562532</v>
      </c>
      <c r="BR117" s="32">
        <f ca="1">EXP(-SUM($BD9:BR9))</f>
        <v>0.81856956465639075</v>
      </c>
      <c r="BS117" s="32">
        <f ca="1">EXP(-SUM($BD9:BS9))</f>
        <v>0.79378264852881752</v>
      </c>
      <c r="BT117" s="32">
        <f ca="1">EXP(-SUM($BD9:BT9))</f>
        <v>0.76541638629209607</v>
      </c>
      <c r="BU117" s="32">
        <f ca="1">EXP(-SUM($BD9:BU9))</f>
        <v>0.73423524121465256</v>
      </c>
      <c r="BV117" s="32">
        <f ca="1">EXP(-SUM($BD9:BV9))</f>
        <v>0.70170254556178935</v>
      </c>
      <c r="BW117" s="32">
        <f ca="1">EXP(-SUM($BD9:BW9))</f>
        <v>0.66525637855449404</v>
      </c>
      <c r="BX117" s="32">
        <f ca="1">EXP(-SUM($BD9:BX9))</f>
        <v>0.62318607280477489</v>
      </c>
      <c r="BY117" s="32">
        <f ca="1">EXP(-SUM($BD9:BY9))</f>
        <v>0.57884726430655287</v>
      </c>
      <c r="BZ117" s="32">
        <f ca="1">EXP(-SUM($BD9:BZ9))</f>
        <v>0.53081342629240502</v>
      </c>
      <c r="CA117" s="32">
        <f ca="1">EXP(-SUM($BD9:CA9))</f>
        <v>0.47642937077894004</v>
      </c>
      <c r="CB117" s="32">
        <f ca="1">EXP(-SUM($BD9:CB9))</f>
        <v>0.42043678819381264</v>
      </c>
      <c r="CC117" s="32">
        <f ca="1">EXP(-SUM($BD9:CC9))</f>
        <v>0.36647358607075964</v>
      </c>
      <c r="CD117" s="32">
        <f ca="1">EXP(-SUM($BD9:CD9))</f>
        <v>0.3142736731957167</v>
      </c>
      <c r="CE117" s="32">
        <f ca="1">EXP(-SUM($BD9:CE9))</f>
        <v>0.26372990354724252</v>
      </c>
      <c r="CF117" s="32">
        <f ca="1">EXP(-SUM($BD9:CF9))</f>
        <v>0.21402021817021355</v>
      </c>
      <c r="CG117" s="32">
        <f ca="1">EXP(-SUM($BD9:CG9))</f>
        <v>0.16941291815542101</v>
      </c>
      <c r="CH117" s="32">
        <f ca="1">EXP(-SUM($BD9:CH9))</f>
        <v>0.12985926632612704</v>
      </c>
      <c r="CI117" s="32">
        <f ca="1">EXP(-SUM($BD9:CI9))</f>
        <v>9.6094693595875177E-2</v>
      </c>
      <c r="CJ117" s="32">
        <f ca="1">EXP(-SUM($BD9:CJ9))</f>
        <v>6.8488421560298954E-2</v>
      </c>
      <c r="CK117" s="32">
        <f ca="1">EXP(-SUM($BD9:CK9))</f>
        <v>4.6896955639588317E-2</v>
      </c>
      <c r="CL117" s="32">
        <f ca="1">EXP(-SUM($BD9:CL9))</f>
        <v>3.0720204770779681E-2</v>
      </c>
      <c r="CM117" s="32">
        <f ca="1">EXP(-SUM($BD9:CM9))</f>
        <v>1.9216213755107132E-2</v>
      </c>
      <c r="CN117" s="32">
        <f ca="1">EXP(-SUM($BD9:CN9))</f>
        <v>1.1493081610708226E-2</v>
      </c>
      <c r="CO117" s="32">
        <f ca="1">EXP(-SUM($BD9:CO9))</f>
        <v>6.5465358899875941E-3</v>
      </c>
      <c r="CP117" s="32">
        <f ca="1">EXP(-SUM($BD9:CP9))</f>
        <v>3.5561549091904883E-3</v>
      </c>
      <c r="CQ117" s="32">
        <f ca="1">EXP(-SUM($BD9:CQ9))</f>
        <v>1.8297168298360002E-3</v>
      </c>
      <c r="CR117" s="32">
        <f ca="1">EXP(-SUM($BD9:CR9))</f>
        <v>9.2682323942590641E-4</v>
      </c>
      <c r="CS117" s="32">
        <f ca="1">EXP(-SUM($BD9:CS9))</f>
        <v>4.427874998698992E-4</v>
      </c>
      <c r="CT117" s="32">
        <f ca="1">EXP(-SUM($BD9:CT9))</f>
        <v>1.7311476987965136E-4</v>
      </c>
      <c r="CU117" s="32">
        <f ca="1">EXP(-SUM($BD9:CU9))</f>
        <v>6.2355058512982554E-5</v>
      </c>
      <c r="CV117" s="32"/>
      <c r="CW117" s="32"/>
      <c r="CX117" s="32"/>
      <c r="CY117" s="32"/>
      <c r="CZ117" s="32"/>
      <c r="DA117" s="32"/>
      <c r="DE117" s="31">
        <f t="shared" si="115"/>
        <v>66</v>
      </c>
      <c r="DF117" s="32">
        <f>1</f>
        <v>1</v>
      </c>
      <c r="DG117" s="32">
        <f ca="1">EXP(-SUM($DG9:DG9))</f>
        <v>0.99415046113498517</v>
      </c>
      <c r="DH117" s="32">
        <f ca="1">EXP(-SUM($DG9:DH9))</f>
        <v>0.98752080981332779</v>
      </c>
      <c r="DI117" s="32">
        <f ca="1">EXP(-SUM($DG9:DI9))</f>
        <v>0.98063345165359261</v>
      </c>
      <c r="DJ117" s="32">
        <f ca="1">EXP(-SUM($DG9:DJ9))</f>
        <v>0.97272064569548022</v>
      </c>
      <c r="DK117" s="32">
        <f ca="1">EXP(-SUM($DG9:DK9))</f>
        <v>0.96423430561430501</v>
      </c>
      <c r="DL117" s="32">
        <f ca="1">EXP(-SUM($DG9:DL9))</f>
        <v>0.9543688105522411</v>
      </c>
      <c r="DM117" s="32">
        <f ca="1">EXP(-SUM($DG9:DM9))</f>
        <v>0.94371524258112494</v>
      </c>
      <c r="DN117" s="32">
        <f ca="1">EXP(-SUM($DG9:DN9))</f>
        <v>0.93277702988586708</v>
      </c>
      <c r="DO117" s="32">
        <f ca="1">EXP(-SUM($DG9:DO9))</f>
        <v>0.91986874656844353</v>
      </c>
      <c r="DP117" s="32">
        <f ca="1">EXP(-SUM($DG9:DP9))</f>
        <v>0.90731755430990269</v>
      </c>
      <c r="DQ117" s="32">
        <f ca="1">EXP(-SUM($DG9:DQ9))</f>
        <v>0.8936294085158345</v>
      </c>
      <c r="DR117" s="32">
        <f ca="1">EXP(-SUM($DG9:DR9))</f>
        <v>0.87775723962673935</v>
      </c>
      <c r="DS117" s="32">
        <f ca="1">EXP(-SUM($DG9:DS9))</f>
        <v>0.86098963414143392</v>
      </c>
      <c r="DT117" s="32">
        <f ca="1">EXP(-SUM($DG9:DT9))</f>
        <v>0.84259767546405351</v>
      </c>
      <c r="DU117" s="32">
        <f ca="1">EXP(-SUM($DG9:DU9))</f>
        <v>0.82095836531962163</v>
      </c>
      <c r="DV117" s="32">
        <f ca="1">EXP(-SUM($DG9:DV9))</f>
        <v>0.79633593054230167</v>
      </c>
      <c r="DW117" s="32">
        <f ca="1">EXP(-SUM($DG9:DW9))</f>
        <v>0.76816468622525058</v>
      </c>
      <c r="DX117" s="32">
        <f ca="1">EXP(-SUM($DG9:DX9))</f>
        <v>0.7371948167507808</v>
      </c>
      <c r="DY117" s="32">
        <f ca="1">EXP(-SUM($DG9:DY9))</f>
        <v>0.70485874632834811</v>
      </c>
      <c r="DZ117" s="32">
        <f ca="1">EXP(-SUM($DG9:DZ9))</f>
        <v>0.66860132031274555</v>
      </c>
      <c r="EA117" s="32">
        <f ca="1">EXP(-SUM($DG9:EA9))</f>
        <v>0.62664258991864652</v>
      </c>
      <c r="EB117" s="32">
        <f ca="1">EXP(-SUM($DG9:EB9))</f>
        <v>0.58239600600759023</v>
      </c>
      <c r="EC117" s="32">
        <f ca="1">EXP(-SUM($DG9:EC9))</f>
        <v>0.53438883436555928</v>
      </c>
      <c r="ED117" s="32">
        <f ca="1">EXP(-SUM($DG9:ED9))</f>
        <v>0.47990511796007718</v>
      </c>
      <c r="EE117" s="32">
        <f ca="1">EXP(-SUM($DG9:EE9))</f>
        <v>0.42373942161684575</v>
      </c>
      <c r="EF117" s="32">
        <f ca="1">EXP(-SUM($DG9:EF9))</f>
        <v>0.36956429148861675</v>
      </c>
      <c r="EG117" s="32">
        <f ca="1">EXP(-SUM($DG9:EG9))</f>
        <v>0.31710670013464709</v>
      </c>
      <c r="EH117" s="32">
        <f ca="1">EXP(-SUM($DG9:EH9))</f>
        <v>0.26625464001343779</v>
      </c>
      <c r="EI117" s="32">
        <f ca="1">EXP(-SUM($DG9:EI9))</f>
        <v>0.21616891917073364</v>
      </c>
      <c r="EJ117" s="32">
        <f ca="1">EXP(-SUM($DG9:EJ9))</f>
        <v>0.17118505961009631</v>
      </c>
      <c r="EK117" s="32">
        <f ca="1">EXP(-SUM($DG9:EK9))</f>
        <v>0.13125960547132312</v>
      </c>
      <c r="EL117" s="32">
        <f ca="1">EXP(-SUM($DG9:EL9))</f>
        <v>9.7150323859924698E-2</v>
      </c>
      <c r="EM117" s="32">
        <f ca="1">EXP(-SUM($DG9:EM9))</f>
        <v>6.9245287851306278E-2</v>
      </c>
      <c r="EN117" s="32">
        <f ca="1">EXP(-SUM($DG9:EN9))</f>
        <v>4.7410939674196191E-2</v>
      </c>
      <c r="EO117" s="32">
        <f ca="1">EXP(-SUM($DG9:EO9))</f>
        <v>3.1047552563452954E-2</v>
      </c>
      <c r="EP117" s="32">
        <f ca="1">EXP(-SUM($DG9:EP9))</f>
        <v>1.9410160390393536E-2</v>
      </c>
      <c r="EQ117" s="32">
        <f ca="1">EXP(-SUM($DG9:EQ9))</f>
        <v>1.1600796516474998E-2</v>
      </c>
      <c r="ER117" s="32">
        <f ca="1">EXP(-SUM($DG9:ER9))</f>
        <v>6.6012360713939254E-3</v>
      </c>
      <c r="ES117" s="32">
        <f ca="1">EXP(-SUM($DG9:ES9))</f>
        <v>3.581590906372575E-3</v>
      </c>
      <c r="ET117" s="32">
        <f ca="1">EXP(-SUM($DG9:ET9))</f>
        <v>1.8397575127083261E-3</v>
      </c>
      <c r="EU117" s="32">
        <f ca="1">EXP(-SUM($DG9:EU9))</f>
        <v>9.3070496279964033E-4</v>
      </c>
      <c r="EV117" s="32">
        <f ca="1">EXP(-SUM($DG9:EV9))</f>
        <v>4.4390944525490091E-4</v>
      </c>
      <c r="EW117" s="32">
        <f ca="1">EXP(-SUM($DG9:EW9))</f>
        <v>1.7260417352492178E-4</v>
      </c>
      <c r="EX117" s="32">
        <f ca="1">EXP(-SUM($DG9:EX9))</f>
        <v>6.1796544656044037E-5</v>
      </c>
      <c r="EY117" s="32"/>
      <c r="EZ117" s="32"/>
      <c r="FA117" s="32"/>
      <c r="FB117" s="32"/>
      <c r="FC117" s="32"/>
      <c r="FD117" s="32"/>
    </row>
    <row r="118" spans="54:160" x14ac:dyDescent="0.25">
      <c r="BB118" s="31">
        <f t="shared" si="113"/>
        <v>67</v>
      </c>
      <c r="BC118" s="32">
        <f t="shared" si="114"/>
        <v>1</v>
      </c>
      <c r="BD118" s="32">
        <f ca="1">EXP(-SUM($BD10:BD10))</f>
        <v>0.99312258055876224</v>
      </c>
      <c r="BE118" s="32">
        <f ca="1">EXP(-SUM($BD10:BE10))</f>
        <v>0.98595663555866453</v>
      </c>
      <c r="BF118" s="32">
        <f ca="1">EXP(-SUM($BD10:BF10))</f>
        <v>0.97776169527688883</v>
      </c>
      <c r="BG118" s="32">
        <f ca="1">EXP(-SUM($BD10:BG10))</f>
        <v>0.96894490521002374</v>
      </c>
      <c r="BH118" s="32">
        <f ca="1">EXP(-SUM($BD10:BH10))</f>
        <v>0.95876883561173309</v>
      </c>
      <c r="BI118" s="32">
        <f ca="1">EXP(-SUM($BD10:BI10))</f>
        <v>0.94774525739281967</v>
      </c>
      <c r="BJ118" s="32">
        <f ca="1">EXP(-SUM($BD10:BJ10))</f>
        <v>0.93641407018368328</v>
      </c>
      <c r="BK118" s="32">
        <f ca="1">EXP(-SUM($BD10:BK10))</f>
        <v>0.92308360746126206</v>
      </c>
      <c r="BL118" s="32">
        <f ca="1">EXP(-SUM($BD10:BL10))</f>
        <v>0.91010131761376833</v>
      </c>
      <c r="BM118" s="32">
        <f ca="1">EXP(-SUM($BD10:BM10))</f>
        <v>0.89593525695849163</v>
      </c>
      <c r="BN118" s="32">
        <f ca="1">EXP(-SUM($BD10:BN10))</f>
        <v>0.87958488311879623</v>
      </c>
      <c r="BO118" s="32">
        <f ca="1">EXP(-SUM($BD10:BO10))</f>
        <v>0.86226172990521377</v>
      </c>
      <c r="BP118" s="32">
        <f ca="1">EXP(-SUM($BD10:BP10))</f>
        <v>0.84334754888794039</v>
      </c>
      <c r="BQ118" s="32">
        <f ca="1">EXP(-SUM($BD10:BQ10))</f>
        <v>0.82110541992190711</v>
      </c>
      <c r="BR118" s="32">
        <f ca="1">EXP(-SUM($BD10:BR10))</f>
        <v>0.79600261566217811</v>
      </c>
      <c r="BS118" s="32">
        <f ca="1">EXP(-SUM($BD10:BS10))</f>
        <v>0.76726802775883796</v>
      </c>
      <c r="BT118" s="32">
        <f ca="1">EXP(-SUM($BD10:BT10))</f>
        <v>0.73568529740107724</v>
      </c>
      <c r="BU118" s="32">
        <f ca="1">EXP(-SUM($BD10:BU10))</f>
        <v>0.70275802732187265</v>
      </c>
      <c r="BV118" s="32">
        <f ca="1">EXP(-SUM($BD10:BV10))</f>
        <v>0.66590209241702836</v>
      </c>
      <c r="BW118" s="32">
        <f ca="1">EXP(-SUM($BD10:BW10))</f>
        <v>0.62346675683482078</v>
      </c>
      <c r="BX118" s="32">
        <f ca="1">EXP(-SUM($BD10:BX10))</f>
        <v>0.57876907014692303</v>
      </c>
      <c r="BY118" s="32">
        <f ca="1">EXP(-SUM($BD10:BY10))</f>
        <v>0.53042053681550705</v>
      </c>
      <c r="BZ118" s="32">
        <f ca="1">EXP(-SUM($BD10:BZ10))</f>
        <v>0.47581084023368808</v>
      </c>
      <c r="CA118" s="32">
        <f ca="1">EXP(-SUM($BD10:CA10))</f>
        <v>0.41965667254492789</v>
      </c>
      <c r="CB118" s="32">
        <f ca="1">EXP(-SUM($BD10:CB10))</f>
        <v>0.3655829154617673</v>
      </c>
      <c r="CC118" s="32">
        <f ca="1">EXP(-SUM($BD10:CC10))</f>
        <v>0.31332870356248982</v>
      </c>
      <c r="CD118" s="32">
        <f ca="1">EXP(-SUM($BD10:CD10))</f>
        <v>0.26279094860361951</v>
      </c>
      <c r="CE118" s="32">
        <f ca="1">EXP(-SUM($BD10:CE10))</f>
        <v>0.21315952540311195</v>
      </c>
      <c r="CF118" s="32">
        <f ca="1">EXP(-SUM($BD10:CF10))</f>
        <v>0.16866122725624555</v>
      </c>
      <c r="CG118" s="32">
        <f ca="1">EXP(-SUM($BD10:CG10))</f>
        <v>0.12924171016110086</v>
      </c>
      <c r="CH118" s="32">
        <f ca="1">EXP(-SUM($BD10:CH10))</f>
        <v>9.5618604989047423E-2</v>
      </c>
      <c r="CI118" s="32">
        <f ca="1">EXP(-SUM($BD10:CI10))</f>
        <v>6.8144675442816008E-2</v>
      </c>
      <c r="CJ118" s="32">
        <f ca="1">EXP(-SUM($BD10:CJ10))</f>
        <v>4.6665784115553513E-2</v>
      </c>
      <c r="CK118" s="32">
        <f ca="1">EXP(-SUM($BD10:CK10))</f>
        <v>3.0577964860266902E-2</v>
      </c>
      <c r="CL118" s="32">
        <f ca="1">EXP(-SUM($BD10:CL10))</f>
        <v>1.9137886156177949E-2</v>
      </c>
      <c r="CM118" s="32">
        <f ca="1">EXP(-SUM($BD10:CM10))</f>
        <v>1.1454395935489648E-2</v>
      </c>
      <c r="CN118" s="32">
        <f ca="1">EXP(-SUM($BD10:CN10))</f>
        <v>6.5310660971551202E-3</v>
      </c>
      <c r="CO118" s="32">
        <f ca="1">EXP(-SUM($BD10:CO10))</f>
        <v>3.5519806240391981E-3</v>
      </c>
      <c r="CP118" s="32">
        <f ca="1">EXP(-SUM($BD10:CP10))</f>
        <v>1.8305880392445449E-3</v>
      </c>
      <c r="CQ118" s="32">
        <f ca="1">EXP(-SUM($BD10:CQ10))</f>
        <v>9.2846208694766555E-4</v>
      </c>
      <c r="CR118" s="32">
        <f ca="1">EXP(-SUM($BD10:CR10))</f>
        <v>4.443008025154642E-4</v>
      </c>
      <c r="CS118" s="32">
        <f ca="1">EXP(-SUM($BD10:CS10))</f>
        <v>1.7465615831560081E-4</v>
      </c>
      <c r="CT118" s="32">
        <f ca="1">EXP(-SUM($BD10:CT10))</f>
        <v>6.328935904206089E-5</v>
      </c>
      <c r="CU118" s="32"/>
      <c r="CV118" s="32"/>
      <c r="CW118" s="32"/>
      <c r="CX118" s="32"/>
      <c r="CY118" s="32"/>
      <c r="CZ118" s="32"/>
      <c r="DA118" s="32"/>
      <c r="DE118" s="31">
        <f t="shared" si="115"/>
        <v>67</v>
      </c>
      <c r="DF118" s="32">
        <f>1</f>
        <v>1</v>
      </c>
      <c r="DG118" s="32">
        <f ca="1">EXP(-SUM($DG10:DG10))</f>
        <v>0.99322776193014517</v>
      </c>
      <c r="DH118" s="32">
        <f ca="1">EXP(-SUM($DG10:DH10))</f>
        <v>0.98618184388413366</v>
      </c>
      <c r="DI118" s="32">
        <f ca="1">EXP(-SUM($DG10:DI10))</f>
        <v>0.97810553175400805</v>
      </c>
      <c r="DJ118" s="32">
        <f ca="1">EXP(-SUM($DG10:DJ10))</f>
        <v>0.96943010455191458</v>
      </c>
      <c r="DK118" s="32">
        <f ca="1">EXP(-SUM($DG10:DK10))</f>
        <v>0.95938104681668368</v>
      </c>
      <c r="DL118" s="32">
        <f ca="1">EXP(-SUM($DG10:DL10))</f>
        <v>0.94851215746516648</v>
      </c>
      <c r="DM118" s="32">
        <f ca="1">EXP(-SUM($DG10:DM10))</f>
        <v>0.93734640981258877</v>
      </c>
      <c r="DN118" s="32">
        <f ca="1">EXP(-SUM($DG10:DN10))</f>
        <v>0.92419009065467939</v>
      </c>
      <c r="DO118" s="32">
        <f ca="1">EXP(-SUM($DG10:DO10))</f>
        <v>0.91138754454644921</v>
      </c>
      <c r="DP118" s="32">
        <f ca="1">EXP(-SUM($DG10:DP10))</f>
        <v>0.89742142246211543</v>
      </c>
      <c r="DQ118" s="32">
        <f ca="1">EXP(-SUM($DG10:DQ10))</f>
        <v>0.88126438467455759</v>
      </c>
      <c r="DR118" s="32">
        <f ca="1">EXP(-SUM($DG10:DR10))</f>
        <v>0.86417093849506266</v>
      </c>
      <c r="DS118" s="32">
        <f ca="1">EXP(-SUM($DG10:DS10))</f>
        <v>0.8454645768563207</v>
      </c>
      <c r="DT118" s="32">
        <f ca="1">EXP(-SUM($DG10:DT10))</f>
        <v>0.82346104520082741</v>
      </c>
      <c r="DU118" s="32">
        <f ca="1">EXP(-SUM($DG10:DU10))</f>
        <v>0.798526011279447</v>
      </c>
      <c r="DV118" s="32">
        <f ca="1">EXP(-SUM($DG10:DV10))</f>
        <v>0.76999024234978186</v>
      </c>
      <c r="DW118" s="32">
        <f ca="1">EXP(-SUM($DG10:DW10))</f>
        <v>0.73862276984082242</v>
      </c>
      <c r="DX118" s="32">
        <f ca="1">EXP(-SUM($DG10:DX10))</f>
        <v>0.70589567037096546</v>
      </c>
      <c r="DY118" s="32">
        <f ca="1">EXP(-SUM($DG10:DY10))</f>
        <v>0.66923171403392601</v>
      </c>
      <c r="DZ118" s="32">
        <f ca="1">EXP(-SUM($DG10:DZ10))</f>
        <v>0.62691001110190425</v>
      </c>
      <c r="EA118" s="32">
        <f ca="1">EXP(-SUM($DG10:EA10))</f>
        <v>0.5823062496558854</v>
      </c>
      <c r="EB118" s="32">
        <f ca="1">EXP(-SUM($DG10:EB10))</f>
        <v>0.53398537851191497</v>
      </c>
      <c r="EC118" s="32">
        <f ca="1">EXP(-SUM($DG10:EC10))</f>
        <v>0.47927634322769186</v>
      </c>
      <c r="ED118" s="32">
        <f ca="1">EXP(-SUM($DG10:ED10))</f>
        <v>0.42294916888619621</v>
      </c>
      <c r="EE118" s="32">
        <f ca="1">EXP(-SUM($DG10:EE10))</f>
        <v>0.3686635018625441</v>
      </c>
      <c r="EF118" s="32">
        <f ca="1">EXP(-SUM($DG10:EF10))</f>
        <v>0.31615166087622726</v>
      </c>
      <c r="EG118" s="32">
        <f ca="1">EXP(-SUM($DG10:EG10))</f>
        <v>0.26530585963929326</v>
      </c>
      <c r="EH118" s="32">
        <f ca="1">EXP(-SUM($DG10:EH10))</f>
        <v>0.21529912686471797</v>
      </c>
      <c r="EI118" s="32">
        <f ca="1">EXP(-SUM($DG10:EI10))</f>
        <v>0.17042526949233078</v>
      </c>
      <c r="EJ118" s="32">
        <f ca="1">EXP(-SUM($DG10:EJ10))</f>
        <v>0.130635259109362</v>
      </c>
      <c r="EK118" s="32">
        <f ca="1">EXP(-SUM($DG10:EK10))</f>
        <v>9.6668921302893798E-2</v>
      </c>
      <c r="EL118" s="32">
        <f ca="1">EXP(-SUM($DG10:EL10))</f>
        <v>6.8897684005479215E-2</v>
      </c>
      <c r="EM118" s="32">
        <f ca="1">EXP(-SUM($DG10:EM10))</f>
        <v>4.7177195164741781E-2</v>
      </c>
      <c r="EN118" s="32">
        <f ca="1">EXP(-SUM($DG10:EN10))</f>
        <v>3.0903777786984447E-2</v>
      </c>
      <c r="EO118" s="32">
        <f ca="1">EXP(-SUM($DG10:EO10))</f>
        <v>1.9331043013094885E-2</v>
      </c>
      <c r="EP118" s="32">
        <f ca="1">EXP(-SUM($DG10:EP10))</f>
        <v>1.1561760178201761E-2</v>
      </c>
      <c r="EQ118" s="32">
        <f ca="1">EXP(-SUM($DG10:EQ10))</f>
        <v>6.5856556597933243E-3</v>
      </c>
      <c r="ER118" s="32">
        <f ca="1">EXP(-SUM($DG10:ER10))</f>
        <v>3.5774052259654738E-3</v>
      </c>
      <c r="ES118" s="32">
        <f ca="1">EXP(-SUM($DG10:ES10))</f>
        <v>1.8406505667612535E-3</v>
      </c>
      <c r="ET118" s="32">
        <f ca="1">EXP(-SUM($DG10:ET10))</f>
        <v>9.3236160542377626E-4</v>
      </c>
      <c r="EU118" s="32">
        <f ca="1">EXP(-SUM($DG10:EU10))</f>
        <v>4.4543344046487206E-4</v>
      </c>
      <c r="EV118" s="32">
        <f ca="1">EXP(-SUM($DG10:EV10))</f>
        <v>1.7414924216567693E-4</v>
      </c>
      <c r="EW118" s="32">
        <f ca="1">EXP(-SUM($DG10:EW10))</f>
        <v>6.2727670162294891E-5</v>
      </c>
      <c r="EX118" s="32"/>
      <c r="EY118" s="32"/>
      <c r="EZ118" s="32"/>
      <c r="FA118" s="32"/>
      <c r="FB118" s="32"/>
      <c r="FC118" s="32"/>
      <c r="FD118" s="32"/>
    </row>
    <row r="119" spans="54:160" x14ac:dyDescent="0.25">
      <c r="BB119" s="31">
        <f t="shared" si="113"/>
        <v>68</v>
      </c>
      <c r="BC119" s="32">
        <f t="shared" si="114"/>
        <v>1</v>
      </c>
      <c r="BD119" s="32">
        <f ca="1">EXP(-SUM($BD11:BD11))</f>
        <v>0.99266074403887039</v>
      </c>
      <c r="BE119" s="32">
        <f ca="1">EXP(-SUM($BD11:BE11))</f>
        <v>0.98428698781995971</v>
      </c>
      <c r="BF119" s="32">
        <f ca="1">EXP(-SUM($BD11:BF11))</f>
        <v>0.97526357117532636</v>
      </c>
      <c r="BG119" s="32">
        <f ca="1">EXP(-SUM($BD11:BG11))</f>
        <v>0.96488650133729326</v>
      </c>
      <c r="BH119" s="32">
        <f ca="1">EXP(-SUM($BD11:BH11))</f>
        <v>0.95362752248004401</v>
      </c>
      <c r="BI119" s="32">
        <f ca="1">EXP(-SUM($BD11:BI11))</f>
        <v>0.94204772867970199</v>
      </c>
      <c r="BJ119" s="32">
        <f ca="1">EXP(-SUM($BD11:BJ11))</f>
        <v>0.92844604764928962</v>
      </c>
      <c r="BK119" s="32">
        <f ca="1">EXP(-SUM($BD11:BK11))</f>
        <v>0.91518916401571504</v>
      </c>
      <c r="BL119" s="32">
        <f ca="1">EXP(-SUM($BD11:BL11))</f>
        <v>0.90071958180962575</v>
      </c>
      <c r="BM119" s="32">
        <f ca="1">EXP(-SUM($BD11:BM11))</f>
        <v>0.88405763775734414</v>
      </c>
      <c r="BN119" s="32">
        <f ca="1">EXP(-SUM($BD11:BN11))</f>
        <v>0.86637876657436119</v>
      </c>
      <c r="BO119" s="32">
        <f ca="1">EXP(-SUM($BD11:BO11))</f>
        <v>0.84712063578532215</v>
      </c>
      <c r="BP119" s="32">
        <f ca="1">EXP(-SUM($BD11:BP11))</f>
        <v>0.82448009602115191</v>
      </c>
      <c r="BQ119" s="32">
        <f ca="1">EXP(-SUM($BD11:BQ11))</f>
        <v>0.79903176631436068</v>
      </c>
      <c r="BR119" s="32">
        <f ca="1">EXP(-SUM($BD11:BR11))</f>
        <v>0.76989484548114839</v>
      </c>
      <c r="BS119" s="32">
        <f ca="1">EXP(-SUM($BD11:BS11))</f>
        <v>0.73787337745109882</v>
      </c>
      <c r="BT119" s="32">
        <f ca="1">EXP(-SUM($BD11:BT11))</f>
        <v>0.70451359016858928</v>
      </c>
      <c r="BU119" s="32">
        <f ca="1">EXP(-SUM($BD11:BU11))</f>
        <v>0.6672063893306921</v>
      </c>
      <c r="BV119" s="32">
        <f ca="1">EXP(-SUM($BD11:BV11))</f>
        <v>0.62436069157828678</v>
      </c>
      <c r="BW119" s="32">
        <f ca="1">EXP(-SUM($BD11:BW11))</f>
        <v>0.57925703200990819</v>
      </c>
      <c r="BX119" s="32">
        <f ca="1">EXP(-SUM($BD11:BX11))</f>
        <v>0.53054423138137019</v>
      </c>
      <c r="BY119" s="32">
        <f ca="1">EXP(-SUM($BD11:BY11))</f>
        <v>0.47565461862396907</v>
      </c>
      <c r="BZ119" s="32">
        <f ca="1">EXP(-SUM($BD11:BZ11))</f>
        <v>0.41928377268751171</v>
      </c>
      <c r="CA119" s="32">
        <f ca="1">EXP(-SUM($BD11:CA11))</f>
        <v>0.36504680795055411</v>
      </c>
      <c r="CB119" s="32">
        <f ca="1">EXP(-SUM($BD11:CB11))</f>
        <v>0.31268774960382972</v>
      </c>
      <c r="CC119" s="32">
        <f ca="1">EXP(-SUM($BD11:CC11))</f>
        <v>0.26210733244572088</v>
      </c>
      <c r="CD119" s="32">
        <f ca="1">EXP(-SUM($BD11:CD11))</f>
        <v>0.21250638440993977</v>
      </c>
      <c r="CE119" s="32">
        <f ca="1">EXP(-SUM($BD11:CE11))</f>
        <v>0.16807416445662934</v>
      </c>
      <c r="CF119" s="32">
        <f ca="1">EXP(-SUM($BD11:CF11))</f>
        <v>0.1287505971460795</v>
      </c>
      <c r="CG119" s="32">
        <f ca="1">EXP(-SUM($BD11:CG11))</f>
        <v>9.5236219538774147E-2</v>
      </c>
      <c r="CH119" s="32">
        <f ca="1">EXP(-SUM($BD11:CH11))</f>
        <v>6.7867748120678612E-2</v>
      </c>
      <c r="CI119" s="32">
        <f ca="1">EXP(-SUM($BD11:CI11))</f>
        <v>4.6480331476853508E-2</v>
      </c>
      <c r="CJ119" s="32">
        <f ca="1">EXP(-SUM($BD11:CJ11))</f>
        <v>3.0465596645798999E-2</v>
      </c>
      <c r="CK119" s="32">
        <f ca="1">EXP(-SUM($BD11:CK11))</f>
        <v>1.9078159070946534E-2</v>
      </c>
      <c r="CL119" s="32">
        <f ca="1">EXP(-SUM($BD11:CL11))</f>
        <v>1.1426778660764046E-2</v>
      </c>
      <c r="CM119" s="32">
        <f ca="1">EXP(-SUM($BD11:CM11))</f>
        <v>6.5218641457294437E-3</v>
      </c>
      <c r="CN119" s="32">
        <f ca="1">EXP(-SUM($BD11:CN11))</f>
        <v>3.5511959616136152E-3</v>
      </c>
      <c r="CO119" s="32">
        <f ca="1">EXP(-SUM($BD11:CO11))</f>
        <v>1.8331994178033134E-3</v>
      </c>
      <c r="CP119" s="32">
        <f ca="1">EXP(-SUM($BD11:CP11))</f>
        <v>9.3098508368080735E-4</v>
      </c>
      <c r="CQ119" s="32">
        <f ca="1">EXP(-SUM($BD11:CQ11))</f>
        <v>4.4624004526106446E-4</v>
      </c>
      <c r="CR119" s="32">
        <f ca="1">EXP(-SUM($BD11:CR11))</f>
        <v>1.7637199716255721E-4</v>
      </c>
      <c r="CS119" s="32">
        <f ca="1">EXP(-SUM($BD11:CS11))</f>
        <v>6.4293978480522724E-5</v>
      </c>
      <c r="CT119" s="32"/>
      <c r="CU119" s="32"/>
      <c r="CV119" s="32"/>
      <c r="CW119" s="32"/>
      <c r="CX119" s="32"/>
      <c r="CY119" s="32"/>
      <c r="CZ119" s="32"/>
      <c r="DA119" s="32"/>
      <c r="DE119" s="31">
        <f t="shared" si="115"/>
        <v>68</v>
      </c>
      <c r="DF119" s="32">
        <f>1</f>
        <v>1</v>
      </c>
      <c r="DG119" s="32">
        <f ca="1">EXP(-SUM($DG11:DG11))</f>
        <v>0.99278443050195686</v>
      </c>
      <c r="DH119" s="32">
        <f ca="1">EXP(-SUM($DG11:DH11))</f>
        <v>0.98453273988269319</v>
      </c>
      <c r="DI119" s="32">
        <f ca="1">EXP(-SUM($DG11:DI11))</f>
        <v>0.97565489314004394</v>
      </c>
      <c r="DJ119" s="32">
        <f ca="1">EXP(-SUM($DG11:DJ11))</f>
        <v>0.9654083537928414</v>
      </c>
      <c r="DK119" s="32">
        <f ca="1">EXP(-SUM($DG11:DK11))</f>
        <v>0.95430843678892918</v>
      </c>
      <c r="DL119" s="32">
        <f ca="1">EXP(-SUM($DG11:DL11))</f>
        <v>0.94289878058842158</v>
      </c>
      <c r="DM119" s="32">
        <f ca="1">EXP(-SUM($DG11:DM11))</f>
        <v>0.92947600379995998</v>
      </c>
      <c r="DN119" s="32">
        <f ca="1">EXP(-SUM($DG11:DN11))</f>
        <v>0.91640381099956114</v>
      </c>
      <c r="DO119" s="32">
        <f ca="1">EXP(-SUM($DG11:DO11))</f>
        <v>0.90213964972421645</v>
      </c>
      <c r="DP119" s="32">
        <f ca="1">EXP(-SUM($DG11:DP11))</f>
        <v>0.88567604879542061</v>
      </c>
      <c r="DQ119" s="32">
        <f ca="1">EXP(-SUM($DG11:DQ11))</f>
        <v>0.86823293195093609</v>
      </c>
      <c r="DR119" s="32">
        <f ca="1">EXP(-SUM($DG11:DR11))</f>
        <v>0.84918776936221341</v>
      </c>
      <c r="DS119" s="32">
        <f ca="1">EXP(-SUM($DG11:DS11))</f>
        <v>0.82679161263247813</v>
      </c>
      <c r="DT119" s="32">
        <f ca="1">EXP(-SUM($DG11:DT11))</f>
        <v>0.80151497030137198</v>
      </c>
      <c r="DU119" s="32">
        <f ca="1">EXP(-SUM($DG11:DU11))</f>
        <v>0.77258139405827286</v>
      </c>
      <c r="DV119" s="32">
        <f ca="1">EXP(-SUM($DG11:DV11))</f>
        <v>0.74077995184356538</v>
      </c>
      <c r="DW119" s="32">
        <f ca="1">EXP(-SUM($DG11:DW11))</f>
        <v>0.70762465890814674</v>
      </c>
      <c r="DX119" s="32">
        <f ca="1">EXP(-SUM($DG11:DX11))</f>
        <v>0.67051349496289847</v>
      </c>
      <c r="DY119" s="32">
        <f ca="1">EXP(-SUM($DG11:DY11))</f>
        <v>0.62778429273457736</v>
      </c>
      <c r="DZ119" s="32">
        <f ca="1">EXP(-SUM($DG11:DZ11))</f>
        <v>0.58277707251534772</v>
      </c>
      <c r="EA119" s="32">
        <f ca="1">EXP(-SUM($DG11:EA11))</f>
        <v>0.53409372337206917</v>
      </c>
      <c r="EB119" s="32">
        <f ca="1">EXP(-SUM($DG11:EB11))</f>
        <v>0.47910585213557605</v>
      </c>
      <c r="EC119" s="32">
        <f ca="1">EXP(-SUM($DG11:EC11))</f>
        <v>0.42256281425885589</v>
      </c>
      <c r="ED119" s="32">
        <f ca="1">EXP(-SUM($DG11:ED11))</f>
        <v>0.3681145939266417</v>
      </c>
      <c r="EE119" s="32">
        <f ca="1">EXP(-SUM($DG11:EE11))</f>
        <v>0.31549851921220146</v>
      </c>
      <c r="EF119" s="32">
        <f ca="1">EXP(-SUM($DG11:EF11))</f>
        <v>0.26461078798124293</v>
      </c>
      <c r="EG119" s="32">
        <f ca="1">EXP(-SUM($DG11:EG11))</f>
        <v>0.21463566489766212</v>
      </c>
      <c r="EH119" s="32">
        <f ca="1">EXP(-SUM($DG11:EH11))</f>
        <v>0.16982921399425976</v>
      </c>
      <c r="EI119" s="32">
        <f ca="1">EXP(-SUM($DG11:EI11))</f>
        <v>0.13013671493440959</v>
      </c>
      <c r="EJ119" s="32">
        <f ca="1">EXP(-SUM($DG11:EJ11))</f>
        <v>9.6280768216194773E-2</v>
      </c>
      <c r="EK119" s="32">
        <f ca="1">EXP(-SUM($DG11:EK11))</f>
        <v>6.8616580447174627E-2</v>
      </c>
      <c r="EL119" s="32">
        <f ca="1">EXP(-SUM($DG11:EL11))</f>
        <v>4.6988946811880802E-2</v>
      </c>
      <c r="EM119" s="32">
        <f ca="1">EXP(-SUM($DG11:EM11))</f>
        <v>3.0789718670038449E-2</v>
      </c>
      <c r="EN119" s="32">
        <f ca="1">EXP(-SUM($DG11:EN11))</f>
        <v>1.9270416895979102E-2</v>
      </c>
      <c r="EO119" s="32">
        <f ca="1">EXP(-SUM($DG11:EO11))</f>
        <v>1.1533718152944459E-2</v>
      </c>
      <c r="EP119" s="32">
        <f ca="1">EXP(-SUM($DG11:EP11))</f>
        <v>6.5762940295653509E-3</v>
      </c>
      <c r="EQ119" s="32">
        <f ca="1">EXP(-SUM($DG11:EQ11))</f>
        <v>3.576578252848447E-3</v>
      </c>
      <c r="ER119" s="32">
        <f ca="1">EXP(-SUM($DG11:ER11))</f>
        <v>1.8432649454154979E-3</v>
      </c>
      <c r="ES119" s="32">
        <f ca="1">EXP(-SUM($DG11:ES11))</f>
        <v>9.3489172950360637E-4</v>
      </c>
      <c r="ET119" s="32">
        <f ca="1">EXP(-SUM($DG11:ET11))</f>
        <v>4.4737760596026986E-4</v>
      </c>
      <c r="EU119" s="32">
        <f ca="1">EXP(-SUM($DG11:EU11))</f>
        <v>1.7586566022628723E-4</v>
      </c>
      <c r="EV119" s="32">
        <f ca="1">EXP(-SUM($DG11:EV11))</f>
        <v>6.3727640757551098E-5</v>
      </c>
      <c r="EW119" s="32"/>
      <c r="EX119" s="32"/>
      <c r="EY119" s="32"/>
      <c r="EZ119" s="32"/>
      <c r="FA119" s="32"/>
      <c r="FB119" s="32"/>
      <c r="FC119" s="32"/>
      <c r="FD119" s="32"/>
    </row>
    <row r="120" spans="54:160" x14ac:dyDescent="0.25">
      <c r="BB120" s="31">
        <f t="shared" si="113"/>
        <v>69</v>
      </c>
      <c r="BC120" s="32">
        <f t="shared" si="114"/>
        <v>1</v>
      </c>
      <c r="BD120" s="32">
        <f ca="1">EXP(-SUM($BD12:BD12))</f>
        <v>0.99143848647706778</v>
      </c>
      <c r="BE120" s="32">
        <f ca="1">EXP(-SUM($BD12:BE12))</f>
        <v>0.98219818207655218</v>
      </c>
      <c r="BF120" s="32">
        <f ca="1">EXP(-SUM($BD12:BF12))</f>
        <v>0.9716099557436374</v>
      </c>
      <c r="BG120" s="32">
        <f ca="1">EXP(-SUM($BD12:BG12))</f>
        <v>0.96010385260320197</v>
      </c>
      <c r="BH120" s="32">
        <f ca="1">EXP(-SUM($BD12:BH12))</f>
        <v>0.94826313912095872</v>
      </c>
      <c r="BI120" s="32">
        <f ca="1">EXP(-SUM($BD12:BI12))</f>
        <v>0.93437671915018994</v>
      </c>
      <c r="BJ120" s="32">
        <f ca="1">EXP(-SUM($BD12:BJ12))</f>
        <v>0.92083167051493009</v>
      </c>
      <c r="BK120" s="32">
        <f ca="1">EXP(-SUM($BD12:BK12))</f>
        <v>0.90604364182926911</v>
      </c>
      <c r="BL120" s="32">
        <f ca="1">EXP(-SUM($BD12:BL12))</f>
        <v>0.88905457837551283</v>
      </c>
      <c r="BM120" s="32">
        <f ca="1">EXP(-SUM($BD12:BM12))</f>
        <v>0.87100254614287465</v>
      </c>
      <c r="BN120" s="32">
        <f ca="1">EXP(-SUM($BD12:BN12))</f>
        <v>0.8513832786982386</v>
      </c>
      <c r="BO120" s="32">
        <f ca="1">EXP(-SUM($BD12:BO12))</f>
        <v>0.82832444583330689</v>
      </c>
      <c r="BP120" s="32">
        <f ca="1">EXP(-SUM($BD12:BP12))</f>
        <v>0.80251166847412436</v>
      </c>
      <c r="BQ120" s="32">
        <f ca="1">EXP(-SUM($BD12:BQ12))</f>
        <v>0.77295065972029542</v>
      </c>
      <c r="BR120" s="32">
        <f ca="1">EXP(-SUM($BD12:BR12))</f>
        <v>0.74046678462719329</v>
      </c>
      <c r="BS120" s="32">
        <f ca="1">EXP(-SUM($BD12:BS12))</f>
        <v>0.70665066717440506</v>
      </c>
      <c r="BT120" s="32">
        <f ca="1">EXP(-SUM($BD12:BT12))</f>
        <v>0.66886661000320657</v>
      </c>
      <c r="BU120" s="32">
        <f ca="1">EXP(-SUM($BD12:BU12))</f>
        <v>0.62558380320629758</v>
      </c>
      <c r="BV120" s="32">
        <f ca="1">EXP(-SUM($BD12:BV12))</f>
        <v>0.58004671936242191</v>
      </c>
      <c r="BW120" s="32">
        <f ca="1">EXP(-SUM($BD12:BW12))</f>
        <v>0.53094149999331242</v>
      </c>
      <c r="BX120" s="32">
        <f ca="1">EXP(-SUM($BD12:BX12))</f>
        <v>0.47574217430456966</v>
      </c>
      <c r="BY120" s="32">
        <f ca="1">EXP(-SUM($BD12:BY12))</f>
        <v>0.41912487643622759</v>
      </c>
      <c r="BZ120" s="32">
        <f ca="1">EXP(-SUM($BD12:BZ12))</f>
        <v>0.36469652651649315</v>
      </c>
      <c r="CA120" s="32">
        <f ca="1">EXP(-SUM($BD12:CA12))</f>
        <v>0.31220583289686138</v>
      </c>
      <c r="CB120" s="32">
        <f ca="1">EXP(-SUM($BD12:CB12))</f>
        <v>0.26155717189647099</v>
      </c>
      <c r="CC120" s="32">
        <f ca="1">EXP(-SUM($BD12:CC12))</f>
        <v>0.21196173590685563</v>
      </c>
      <c r="CD120" s="32">
        <f ca="1">EXP(-SUM($BD12:CD12))</f>
        <v>0.16757321014830334</v>
      </c>
      <c r="CE120" s="32">
        <f ca="1">EXP(-SUM($BD12:CE12))</f>
        <v>0.12832567697669645</v>
      </c>
      <c r="CF120" s="32">
        <f ca="1">EXP(-SUM($BD12:CF12))</f>
        <v>9.4902923294496122E-2</v>
      </c>
      <c r="CG120" s="32">
        <f ca="1">EXP(-SUM($BD12:CG12))</f>
        <v>6.7625835610772553E-2</v>
      </c>
      <c r="CH120" s="32">
        <f ca="1">EXP(-SUM($BD12:CH12))</f>
        <v>4.6318826664463068E-2</v>
      </c>
      <c r="CI120" s="32">
        <f ca="1">EXP(-SUM($BD12:CI12))</f>
        <v>3.0368853019014909E-2</v>
      </c>
      <c r="CJ120" s="32">
        <f ca="1">EXP(-SUM($BD12:CJ12))</f>
        <v>1.9028136978332517E-2</v>
      </c>
      <c r="CK120" s="32">
        <f ca="1">EXP(-SUM($BD12:CK12))</f>
        <v>1.1404921893476923E-2</v>
      </c>
      <c r="CL120" s="32">
        <f ca="1">EXP(-SUM($BD12:CL12))</f>
        <v>6.51591655220692E-3</v>
      </c>
      <c r="CM120" s="32">
        <f ca="1">EXP(-SUM($BD12:CM12))</f>
        <v>3.55217028582512E-3</v>
      </c>
      <c r="CN120" s="32">
        <f ca="1">EXP(-SUM($BD12:CN12))</f>
        <v>1.8367164415870314E-3</v>
      </c>
      <c r="CO120" s="32">
        <f ca="1">EXP(-SUM($BD12:CO12))</f>
        <v>9.3397128125502959E-4</v>
      </c>
      <c r="CP120" s="32">
        <f ca="1">EXP(-SUM($BD12:CP12))</f>
        <v>4.4840520759440442E-4</v>
      </c>
      <c r="CQ120" s="32">
        <f ca="1">EXP(-SUM($BD12:CQ12))</f>
        <v>1.7818549857009008E-4</v>
      </c>
      <c r="CR120" s="32">
        <f ca="1">EXP(-SUM($BD12:CR12))</f>
        <v>6.5341881602733914E-5</v>
      </c>
      <c r="CS120" s="32"/>
      <c r="CT120" s="32"/>
      <c r="CU120" s="32"/>
      <c r="CV120" s="32"/>
      <c r="CW120" s="32"/>
      <c r="CX120" s="32"/>
      <c r="CY120" s="32"/>
      <c r="CZ120" s="32"/>
      <c r="DA120" s="32"/>
      <c r="DE120" s="31">
        <f t="shared" si="115"/>
        <v>69</v>
      </c>
      <c r="DF120" s="32">
        <f>1</f>
        <v>1</v>
      </c>
      <c r="DG120" s="32">
        <f ca="1">EXP(-SUM($DG12:DG12))</f>
        <v>0.99156433225631546</v>
      </c>
      <c r="DH120" s="32">
        <f ca="1">EXP(-SUM($DG12:DH12))</f>
        <v>0.98247420081027925</v>
      </c>
      <c r="DI120" s="32">
        <f ca="1">EXP(-SUM($DG12:DI12))</f>
        <v>0.97202040791038935</v>
      </c>
      <c r="DJ120" s="32">
        <f ca="1">EXP(-SUM($DG12:DJ12))</f>
        <v>0.96067818558029139</v>
      </c>
      <c r="DK120" s="32">
        <f ca="1">EXP(-SUM($DG12:DK12))</f>
        <v>0.9490127763557592</v>
      </c>
      <c r="DL120" s="32">
        <f ca="1">EXP(-SUM($DG12:DL12))</f>
        <v>0.93531053103973028</v>
      </c>
      <c r="DM120" s="32">
        <f ca="1">EXP(-SUM($DG12:DM12))</f>
        <v>0.92195563238660549</v>
      </c>
      <c r="DN120" s="32">
        <f ca="1">EXP(-SUM($DG12:DN12))</f>
        <v>0.90737906905116372</v>
      </c>
      <c r="DO120" s="32">
        <f ca="1">EXP(-SUM($DG12:DO12))</f>
        <v>0.89059393460080905</v>
      </c>
      <c r="DP120" s="32">
        <f ca="1">EXP(-SUM($DG12:DP12))</f>
        <v>0.87278435434980373</v>
      </c>
      <c r="DQ120" s="32">
        <f ca="1">EXP(-SUM($DG12:DQ12))</f>
        <v>0.85338383820701469</v>
      </c>
      <c r="DR120" s="32">
        <f ca="1">EXP(-SUM($DG12:DR12))</f>
        <v>0.83057590518444746</v>
      </c>
      <c r="DS120" s="32">
        <f ca="1">EXP(-SUM($DG12:DS12))</f>
        <v>0.80493942277128316</v>
      </c>
      <c r="DT120" s="32">
        <f ca="1">EXP(-SUM($DG12:DT12))</f>
        <v>0.77558707756353173</v>
      </c>
      <c r="DU120" s="32">
        <f ca="1">EXP(-SUM($DG12:DU12))</f>
        <v>0.7433288582047578</v>
      </c>
      <c r="DV120" s="32">
        <f ca="1">EXP(-SUM($DG12:DV12))</f>
        <v>0.7097224247048517</v>
      </c>
      <c r="DW120" s="32">
        <f ca="1">EXP(-SUM($DG12:DW12))</f>
        <v>0.67213939237287479</v>
      </c>
      <c r="DX120" s="32">
        <f ca="1">EXP(-SUM($DG12:DX12))</f>
        <v>0.62897691414483714</v>
      </c>
      <c r="DY120" s="32">
        <f ca="1">EXP(-SUM($DG12:DY12))</f>
        <v>0.58353977981748995</v>
      </c>
      <c r="DZ120" s="32">
        <f ca="1">EXP(-SUM($DG12:DZ12))</f>
        <v>0.53446682017738312</v>
      </c>
      <c r="EA120" s="32">
        <f ca="1">EXP(-SUM($DG12:EA12))</f>
        <v>0.47917138003126625</v>
      </c>
      <c r="EB120" s="32">
        <f ca="1">EXP(-SUM($DG12:EB12))</f>
        <v>0.42238375518060528</v>
      </c>
      <c r="EC120" s="32">
        <f ca="1">EXP(-SUM($DG12:EC12))</f>
        <v>0.36774578842039884</v>
      </c>
      <c r="ED120" s="32">
        <f ca="1">EXP(-SUM($DG12:ED12))</f>
        <v>0.31499961238679303</v>
      </c>
      <c r="EE120" s="32">
        <f ca="1">EXP(-SUM($DG12:EE12))</f>
        <v>0.26404522795902702</v>
      </c>
      <c r="EF120" s="32">
        <f ca="1">EXP(-SUM($DG12:EF12))</f>
        <v>0.21407755437704554</v>
      </c>
      <c r="EG120" s="32">
        <f ca="1">EXP(-SUM($DG12:EG12))</f>
        <v>0.16931682396624315</v>
      </c>
      <c r="EH120" s="32">
        <f ca="1">EXP(-SUM($DG12:EH12))</f>
        <v>0.1297025171180114</v>
      </c>
      <c r="EI120" s="32">
        <f ca="1">EXP(-SUM($DG12:EI12))</f>
        <v>9.5940350326823173E-2</v>
      </c>
      <c r="EJ120" s="32">
        <f ca="1">EXP(-SUM($DG12:EJ12))</f>
        <v>6.8369529598342901E-2</v>
      </c>
      <c r="EK120" s="32">
        <f ca="1">EXP(-SUM($DG12:EK12))</f>
        <v>4.6823984685581015E-2</v>
      </c>
      <c r="EL120" s="32">
        <f ca="1">EXP(-SUM($DG12:EL12))</f>
        <v>3.0690844610055459E-2</v>
      </c>
      <c r="EM120" s="32">
        <f ca="1">EXP(-SUM($DG12:EM12))</f>
        <v>1.9219213800399343E-2</v>
      </c>
      <c r="EN120" s="32">
        <f ca="1">EXP(-SUM($DG12:EN12))</f>
        <v>1.1511262764629486E-2</v>
      </c>
      <c r="EO120" s="32">
        <f ca="1">EXP(-SUM($DG12:EO12))</f>
        <v>6.5700836714804789E-3</v>
      </c>
      <c r="EP120" s="32">
        <f ca="1">EXP(-SUM($DG12:EP12))</f>
        <v>3.5774517960333076E-3</v>
      </c>
      <c r="EQ120" s="32">
        <f ca="1">EXP(-SUM($DG12:EQ12))</f>
        <v>1.8467532123256098E-3</v>
      </c>
      <c r="ER120" s="32">
        <f ca="1">EXP(-SUM($DG12:ER12))</f>
        <v>9.3786833948210639E-4</v>
      </c>
      <c r="ES120" s="32">
        <f ca="1">EXP(-SUM($DG12:ES12))</f>
        <v>4.4953932946459986E-4</v>
      </c>
      <c r="ET120" s="32">
        <f ca="1">EXP(-SUM($DG12:ET12))</f>
        <v>1.7767600685501781E-4</v>
      </c>
      <c r="EU120" s="32">
        <f ca="1">EXP(-SUM($DG12:EU12))</f>
        <v>6.4769337224848688E-5</v>
      </c>
      <c r="EV120" s="32"/>
      <c r="EW120" s="32"/>
      <c r="EX120" s="32"/>
      <c r="EY120" s="32"/>
      <c r="EZ120" s="32"/>
      <c r="FA120" s="32"/>
      <c r="FB120" s="32"/>
      <c r="FC120" s="32"/>
      <c r="FD120" s="32"/>
    </row>
    <row r="121" spans="54:160" x14ac:dyDescent="0.25">
      <c r="BB121" s="31">
        <f t="shared" si="113"/>
        <v>70</v>
      </c>
      <c r="BC121" s="32">
        <f t="shared" si="114"/>
        <v>1</v>
      </c>
      <c r="BD121" s="32">
        <f ca="1">EXP(-SUM($BD13:BD13))</f>
        <v>0.99052473894117454</v>
      </c>
      <c r="BE121" s="32">
        <f ca="1">EXP(-SUM($BD13:BE13))</f>
        <v>0.97970640543335707</v>
      </c>
      <c r="BF121" s="32">
        <f ca="1">EXP(-SUM($BD13:BF13))</f>
        <v>0.96793183101168945</v>
      </c>
      <c r="BG121" s="32">
        <f ca="1">EXP(-SUM($BD13:BG13))</f>
        <v>0.95580795772312432</v>
      </c>
      <c r="BH121" s="32">
        <f ca="1">EXP(-SUM($BD13:BH13))</f>
        <v>0.94161172308087948</v>
      </c>
      <c r="BI121" s="32">
        <f ca="1">EXP(-SUM($BD13:BI13))</f>
        <v>0.92775363011797762</v>
      </c>
      <c r="BJ121" s="32">
        <f ca="1">EXP(-SUM($BD13:BJ13))</f>
        <v>0.91261987347248286</v>
      </c>
      <c r="BK121" s="32">
        <f ca="1">EXP(-SUM($BD13:BK13))</f>
        <v>0.89527409749239284</v>
      </c>
      <c r="BL121" s="32">
        <f ca="1">EXP(-SUM($BD13:BL13))</f>
        <v>0.87681644890007526</v>
      </c>
      <c r="BM121" s="32">
        <f ca="1">EXP(-SUM($BD13:BM13))</f>
        <v>0.85680271137601238</v>
      </c>
      <c r="BN121" s="32">
        <f ca="1">EXP(-SUM($BD13:BN13))</f>
        <v>0.8332867544914776</v>
      </c>
      <c r="BO121" s="32">
        <f ca="1">EXP(-SUM($BD13:BO13))</f>
        <v>0.80706973948665606</v>
      </c>
      <c r="BP121" s="32">
        <f ca="1">EXP(-SUM($BD13:BP13))</f>
        <v>0.77703897478921491</v>
      </c>
      <c r="BQ121" s="32">
        <f ca="1">EXP(-SUM($BD13:BQ13))</f>
        <v>0.74404276447896711</v>
      </c>
      <c r="BR121" s="32">
        <f ca="1">EXP(-SUM($BD13:BR13))</f>
        <v>0.70971925194975638</v>
      </c>
      <c r="BS121" s="32">
        <f ca="1">EXP(-SUM($BD13:BS13))</f>
        <v>0.67140240439205134</v>
      </c>
      <c r="BT121" s="32">
        <f ca="1">EXP(-SUM($BD13:BT13))</f>
        <v>0.62762129360890073</v>
      </c>
      <c r="BU121" s="32">
        <f ca="1">EXP(-SUM($BD13:BU13))</f>
        <v>0.58158716971562852</v>
      </c>
      <c r="BV121" s="32">
        <f ca="1">EXP(-SUM($BD13:BV13))</f>
        <v>0.532022582901994</v>
      </c>
      <c r="BW121" s="32">
        <f ca="1">EXP(-SUM($BD13:BW13))</f>
        <v>0.47644046553776387</v>
      </c>
      <c r="BX121" s="32">
        <f ca="1">EXP(-SUM($BD13:BX13))</f>
        <v>0.41950272175107634</v>
      </c>
      <c r="BY121" s="32">
        <f ca="1">EXP(-SUM($BD13:BY13))</f>
        <v>0.36481240795156727</v>
      </c>
      <c r="BZ121" s="32">
        <f ca="1">EXP(-SUM($BD13:BZ13))</f>
        <v>0.31212252337930418</v>
      </c>
      <c r="CA121" s="32">
        <f ca="1">EXP(-SUM($BD13:CA13))</f>
        <v>0.26134083697086469</v>
      </c>
      <c r="CB121" s="32">
        <f ca="1">EXP(-SUM($BD13:CB13))</f>
        <v>0.2116877308339746</v>
      </c>
      <c r="CC121" s="32">
        <f ca="1">EXP(-SUM($BD13:CC13))</f>
        <v>0.16728639712858015</v>
      </c>
      <c r="CD121" s="32">
        <f ca="1">EXP(-SUM($BD13:CD13))</f>
        <v>0.1280649010825422</v>
      </c>
      <c r="CE121" s="32">
        <f ca="1">EXP(-SUM($BD13:CE13))</f>
        <v>9.4691112193046656E-2</v>
      </c>
      <c r="CF121" s="32">
        <f ca="1">EXP(-SUM($BD13:CF13))</f>
        <v>6.7470515569264214E-2</v>
      </c>
      <c r="CG121" s="32">
        <f ca="1">EXP(-SUM($BD13:CG13))</f>
        <v>4.6216606328638894E-2</v>
      </c>
      <c r="CH121" s="32">
        <f ca="1">EXP(-SUM($BD13:CH13))</f>
        <v>3.0310923516788914E-2</v>
      </c>
      <c r="CI121" s="32">
        <f ca="1">EXP(-SUM($BD13:CI13))</f>
        <v>1.9002374109200484E-2</v>
      </c>
      <c r="CJ121" s="32">
        <f ca="1">EXP(-SUM($BD13:CJ13))</f>
        <v>1.1397567656671851E-2</v>
      </c>
      <c r="CK121" s="32">
        <f ca="1">EXP(-SUM($BD13:CK13))</f>
        <v>6.5182327641413653E-3</v>
      </c>
      <c r="CL121" s="32">
        <f ca="1">EXP(-SUM($BD13:CL13))</f>
        <v>3.557644061289496E-3</v>
      </c>
      <c r="CM121" s="32">
        <f ca="1">EXP(-SUM($BD13:CM13))</f>
        <v>1.8425629080085601E-3</v>
      </c>
      <c r="CN121" s="32">
        <f ca="1">EXP(-SUM($BD13:CN13))</f>
        <v>9.3814737962954662E-4</v>
      </c>
      <c r="CO121" s="32">
        <f ca="1">EXP(-SUM($BD13:CO13))</f>
        <v>4.5114683836471888E-4</v>
      </c>
      <c r="CP121" s="32">
        <f ca="1">EXP(-SUM($BD13:CP13))</f>
        <v>1.8023812244134541E-4</v>
      </c>
      <c r="CQ121" s="32">
        <f ca="1">EXP(-SUM($BD13:CQ13))</f>
        <v>6.6485872825163719E-5</v>
      </c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E121" s="31">
        <f t="shared" si="115"/>
        <v>70</v>
      </c>
      <c r="DF121" s="32">
        <f>1</f>
        <v>1</v>
      </c>
      <c r="DG121" s="32">
        <f ca="1">EXP(-SUM($DG13:DG13))</f>
        <v>0.99067990144971096</v>
      </c>
      <c r="DH121" s="32">
        <f ca="1">EXP(-SUM($DG13:DH13))</f>
        <v>0.98000024105994887</v>
      </c>
      <c r="DI121" s="32">
        <f ca="1">EXP(-SUM($DG13:DI13))</f>
        <v>0.96839477758705039</v>
      </c>
      <c r="DJ121" s="32">
        <f ca="1">EXP(-SUM($DG13:DJ13))</f>
        <v>0.95645181426280279</v>
      </c>
      <c r="DK121" s="32">
        <f ca="1">EXP(-SUM($DG13:DK13))</f>
        <v>0.94244547886209407</v>
      </c>
      <c r="DL121" s="32">
        <f ca="1">EXP(-SUM($DG13:DL13))</f>
        <v>0.92878346269063172</v>
      </c>
      <c r="DM121" s="32">
        <f ca="1">EXP(-SUM($DG13:DM13))</f>
        <v>0.91386773278165057</v>
      </c>
      <c r="DN121" s="32">
        <f ca="1">EXP(-SUM($DG13:DN13))</f>
        <v>0.89673196118766663</v>
      </c>
      <c r="DO121" s="32">
        <f ca="1">EXP(-SUM($DG13:DO13))</f>
        <v>0.8785240416052994</v>
      </c>
      <c r="DP121" s="32">
        <f ca="1">EXP(-SUM($DG13:DP13))</f>
        <v>0.85873535303587523</v>
      </c>
      <c r="DQ121" s="32">
        <f ca="1">EXP(-SUM($DG13:DQ13))</f>
        <v>0.83547739686466782</v>
      </c>
      <c r="DR121" s="32">
        <f ca="1">EXP(-SUM($DG13:DR13))</f>
        <v>0.8094417146602132</v>
      </c>
      <c r="DS121" s="32">
        <f ca="1">EXP(-SUM($DG13:DS13))</f>
        <v>0.77962543341126789</v>
      </c>
      <c r="DT121" s="32">
        <f ca="1">EXP(-SUM($DG13:DT13))</f>
        <v>0.74686104556858002</v>
      </c>
      <c r="DU121" s="32">
        <f ca="1">EXP(-SUM($DG13:DU13))</f>
        <v>0.71275291085923564</v>
      </c>
      <c r="DV121" s="32">
        <f ca="1">EXP(-SUM($DG13:DV13))</f>
        <v>0.67464257150226892</v>
      </c>
      <c r="DW121" s="32">
        <f ca="1">EXP(-SUM($DG13:DW13))</f>
        <v>0.63098599836407243</v>
      </c>
      <c r="DX121" s="32">
        <f ca="1">EXP(-SUM($DG13:DX13))</f>
        <v>0.58505568149117693</v>
      </c>
      <c r="DY121" s="32">
        <f ca="1">EXP(-SUM($DG13:DY13))</f>
        <v>0.53552641665136047</v>
      </c>
      <c r="DZ121" s="32">
        <f ca="1">EXP(-SUM($DG13:DZ13))</f>
        <v>0.47985042016580381</v>
      </c>
      <c r="EA121" s="32">
        <f ca="1">EXP(-SUM($DG13:EA13))</f>
        <v>0.42274420667844631</v>
      </c>
      <c r="EB121" s="32">
        <f ca="1">EXP(-SUM($DG13:EB13))</f>
        <v>0.36784584368152695</v>
      </c>
      <c r="EC121" s="32">
        <f ca="1">EXP(-SUM($DG13:EC13))</f>
        <v>0.31490186951107701</v>
      </c>
      <c r="ED121" s="32">
        <f ca="1">EXP(-SUM($DG13:ED13))</f>
        <v>0.26381583473310205</v>
      </c>
      <c r="EE121" s="32">
        <f ca="1">EXP(-SUM($DG13:EE13))</f>
        <v>0.21379212003361978</v>
      </c>
      <c r="EF121" s="32">
        <f ca="1">EXP(-SUM($DG13:EF13))</f>
        <v>0.16902027955738363</v>
      </c>
      <c r="EG121" s="32">
        <f ca="1">EXP(-SUM($DG13:EG13))</f>
        <v>0.12943382643201901</v>
      </c>
      <c r="EH121" s="32">
        <f ca="1">EXP(-SUM($DG13:EH13))</f>
        <v>9.5722452364866137E-2</v>
      </c>
      <c r="EI121" s="32">
        <f ca="1">EXP(-SUM($DG13:EI13))</f>
        <v>6.8209814863119847E-2</v>
      </c>
      <c r="EJ121" s="32">
        <f ca="1">EXP(-SUM($DG13:EJ13))</f>
        <v>4.6718810391404374E-2</v>
      </c>
      <c r="EK121" s="32">
        <f ca="1">EXP(-SUM($DG13:EK13))</f>
        <v>3.063110160966839E-2</v>
      </c>
      <c r="EL121" s="32">
        <f ca="1">EXP(-SUM($DG13:EL13))</f>
        <v>1.919245342789367E-2</v>
      </c>
      <c r="EM121" s="32">
        <f ca="1">EXP(-SUM($DG13:EM13))</f>
        <v>1.150340848074463E-2</v>
      </c>
      <c r="EN121" s="32">
        <f ca="1">EXP(-SUM($DG13:EN13))</f>
        <v>6.5721843978039218E-3</v>
      </c>
      <c r="EO121" s="32">
        <f ca="1">EXP(-SUM($DG13:EO13))</f>
        <v>3.5828448605492798E-3</v>
      </c>
      <c r="EP121" s="32">
        <f ca="1">EXP(-SUM($DG13:EP13))</f>
        <v>1.8525773072553754E-3</v>
      </c>
      <c r="EQ121" s="32">
        <f ca="1">EXP(-SUM($DG13:EQ13))</f>
        <v>9.4203653982987919E-4</v>
      </c>
      <c r="ER121" s="32">
        <f ca="1">EXP(-SUM($DG13:ER13))</f>
        <v>4.5227738655551579E-4</v>
      </c>
      <c r="ES121" s="32">
        <f ca="1">EXP(-SUM($DG13:ES13))</f>
        <v>1.7972420982288699E-4</v>
      </c>
      <c r="ET121" s="32">
        <f ca="1">EXP(-SUM($DG13:ET13))</f>
        <v>6.5906137893553796E-5</v>
      </c>
      <c r="EU121" s="32"/>
      <c r="EV121" s="32"/>
      <c r="EW121" s="32"/>
      <c r="EX121" s="32"/>
      <c r="EY121" s="32"/>
      <c r="EZ121" s="32"/>
      <c r="FA121" s="32"/>
      <c r="FB121" s="32"/>
      <c r="FC121" s="32"/>
      <c r="FD121" s="32"/>
    </row>
    <row r="122" spans="54:160" x14ac:dyDescent="0.25">
      <c r="BB122" s="31">
        <f t="shared" si="113"/>
        <v>71</v>
      </c>
      <c r="BC122" s="32">
        <f t="shared" si="114"/>
        <v>1</v>
      </c>
      <c r="BD122" s="32">
        <f ca="1">EXP(-SUM($BD14:BD14))</f>
        <v>0.98893463922589653</v>
      </c>
      <c r="BE122" s="32">
        <f ca="1">EXP(-SUM($BD14:BE14))</f>
        <v>0.97687236358569385</v>
      </c>
      <c r="BF122" s="32">
        <f ca="1">EXP(-SUM($BD14:BF14))</f>
        <v>0.96444523670729432</v>
      </c>
      <c r="BG122" s="32">
        <f ca="1">EXP(-SUM($BD14:BG14))</f>
        <v>0.94991674453731056</v>
      </c>
      <c r="BH122" s="32">
        <f ca="1">EXP(-SUM($BD14:BH14))</f>
        <v>0.93572324572561427</v>
      </c>
      <c r="BI122" s="32">
        <f ca="1">EXP(-SUM($BD14:BI14))</f>
        <v>0.92021921327915202</v>
      </c>
      <c r="BJ122" s="32">
        <f ca="1">EXP(-SUM($BD14:BJ14))</f>
        <v>0.90249047521794712</v>
      </c>
      <c r="BK122" s="32">
        <f ca="1">EXP(-SUM($BD14:BK14))</f>
        <v>0.88359818576278604</v>
      </c>
      <c r="BL122" s="32">
        <f ca="1">EXP(-SUM($BD14:BL14))</f>
        <v>0.86316060054295352</v>
      </c>
      <c r="BM122" s="32">
        <f ca="1">EXP(-SUM($BD14:BM14))</f>
        <v>0.8391533755214482</v>
      </c>
      <c r="BN122" s="32">
        <f ca="1">EXP(-SUM($BD14:BN14))</f>
        <v>0.81249805137135189</v>
      </c>
      <c r="BO122" s="32">
        <f ca="1">EXP(-SUM($BD14:BO14))</f>
        <v>0.78195838937032935</v>
      </c>
      <c r="BP122" s="32">
        <f ca="1">EXP(-SUM($BD14:BP14))</f>
        <v>0.74840711188960218</v>
      </c>
      <c r="BQ122" s="32">
        <f ca="1">EXP(-SUM($BD14:BQ14))</f>
        <v>0.713532745514453</v>
      </c>
      <c r="BR122" s="32">
        <f ca="1">EXP(-SUM($BD14:BR14))</f>
        <v>0.67463581838935271</v>
      </c>
      <c r="BS122" s="32">
        <f ca="1">EXP(-SUM($BD14:BS14))</f>
        <v>0.63030554964887908</v>
      </c>
      <c r="BT122" s="32">
        <f ca="1">EXP(-SUM($BD14:BT14))</f>
        <v>0.58372175844442542</v>
      </c>
      <c r="BU122" s="32">
        <f ca="1">EXP(-SUM($BD14:BU14))</f>
        <v>0.53364299029811657</v>
      </c>
      <c r="BV122" s="32">
        <f ca="1">EXP(-SUM($BD14:BV14))</f>
        <v>0.47761911650866068</v>
      </c>
      <c r="BW122" s="32">
        <f ca="1">EXP(-SUM($BD14:BW14))</f>
        <v>0.42030165899694705</v>
      </c>
      <c r="BX122" s="32">
        <f ca="1">EXP(-SUM($BD14:BX14))</f>
        <v>0.36529311719700713</v>
      </c>
      <c r="BY122" s="32">
        <f ca="1">EXP(-SUM($BD14:BY14))</f>
        <v>0.31235047104377667</v>
      </c>
      <c r="BZ122" s="32">
        <f ca="1">EXP(-SUM($BD14:BZ14))</f>
        <v>0.26138466858140708</v>
      </c>
      <c r="CA122" s="32">
        <f ca="1">EXP(-SUM($BD14:CA14))</f>
        <v>0.21162435476768141</v>
      </c>
      <c r="CB122" s="32">
        <f ca="1">EXP(-SUM($BD14:CB14))</f>
        <v>0.16716604995907783</v>
      </c>
      <c r="CC122" s="32">
        <f ca="1">EXP(-SUM($BD14:CC14))</f>
        <v>0.12793162579888903</v>
      </c>
      <c r="CD122" s="32">
        <f ca="1">EXP(-SUM($BD14:CD14))</f>
        <v>9.4573624523327918E-2</v>
      </c>
      <c r="CE122" s="32">
        <f ca="1">EXP(-SUM($BD14:CE14))</f>
        <v>6.7382418762354734E-2</v>
      </c>
      <c r="CF122" s="32">
        <f ca="1">EXP(-SUM($BD14:CF14))</f>
        <v>4.6160417581089123E-2</v>
      </c>
      <c r="CG122" s="32">
        <f ca="1">EXP(-SUM($BD14:CG14))</f>
        <v>3.0283148703833505E-2</v>
      </c>
      <c r="CH122" s="32">
        <f ca="1">EXP(-SUM($BD14:CH14))</f>
        <v>1.8995479228137008E-2</v>
      </c>
      <c r="CI122" s="32">
        <f ca="1">EXP(-SUM($BD14:CI14))</f>
        <v>1.1401511002169034E-2</v>
      </c>
      <c r="CJ122" s="32">
        <f ca="1">EXP(-SUM($BD14:CJ14))</f>
        <v>6.5270029332826279E-3</v>
      </c>
      <c r="CK122" s="32">
        <f ca="1">EXP(-SUM($BD14:CK14))</f>
        <v>3.5666443122455396E-3</v>
      </c>
      <c r="CL122" s="32">
        <f ca="1">EXP(-SUM($BD14:CL14))</f>
        <v>1.8502454944729772E-3</v>
      </c>
      <c r="CM122" s="32">
        <f ca="1">EXP(-SUM($BD14:CM14))</f>
        <v>9.4326643368438875E-4</v>
      </c>
      <c r="CN122" s="32">
        <f ca="1">EXP(-SUM($BD14:CN14))</f>
        <v>4.5434878479574481E-4</v>
      </c>
      <c r="CO122" s="32">
        <f ca="1">EXP(-SUM($BD14:CO14))</f>
        <v>1.8248687081018577E-4</v>
      </c>
      <c r="CP122" s="32">
        <f ca="1">EXP(-SUM($BD14:CP14))</f>
        <v>6.7711541587587172E-5</v>
      </c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E122" s="31">
        <f t="shared" si="115"/>
        <v>71</v>
      </c>
      <c r="DF122" s="32">
        <f>1</f>
        <v>1</v>
      </c>
      <c r="DG122" s="32">
        <f ca="1">EXP(-SUM($DG14:DG14))</f>
        <v>0.98907817939067155</v>
      </c>
      <c r="DH122" s="32">
        <f ca="1">EXP(-SUM($DG14:DH14))</f>
        <v>0.97719097056209236</v>
      </c>
      <c r="DI122" s="32">
        <f ca="1">EXP(-SUM($DG14:DI14))</f>
        <v>0.9649511215084231</v>
      </c>
      <c r="DJ122" s="32">
        <f ca="1">EXP(-SUM($DG14:DJ14))</f>
        <v>0.95061908709864151</v>
      </c>
      <c r="DK122" s="32">
        <f ca="1">EXP(-SUM($DG14:DK14))</f>
        <v>0.93662842899784993</v>
      </c>
      <c r="DL122" s="32">
        <f ca="1">EXP(-SUM($DG14:DL14))</f>
        <v>0.92134990434265351</v>
      </c>
      <c r="DM122" s="32">
        <f ca="1">EXP(-SUM($DG14:DM14))</f>
        <v>0.90383820039608476</v>
      </c>
      <c r="DN122" s="32">
        <f ca="1">EXP(-SUM($DG14:DN14))</f>
        <v>0.88520398777455256</v>
      </c>
      <c r="DO122" s="32">
        <f ca="1">EXP(-SUM($DG14:DO14))</f>
        <v>0.86499880082944236</v>
      </c>
      <c r="DP122" s="32">
        <f ca="1">EXP(-SUM($DG14:DP14))</f>
        <v>0.84125789264205852</v>
      </c>
      <c r="DQ122" s="32">
        <f ca="1">EXP(-SUM($DG14:DQ14))</f>
        <v>0.81479008828126454</v>
      </c>
      <c r="DR122" s="32">
        <f ca="1">EXP(-SUM($DG14:DR14))</f>
        <v>0.78447205227790062</v>
      </c>
      <c r="DS122" s="32">
        <f ca="1">EXP(-SUM($DG14:DS14))</f>
        <v>0.75116020350416957</v>
      </c>
      <c r="DT122" s="32">
        <f ca="1">EXP(-SUM($DG14:DT14))</f>
        <v>0.71650835567056481</v>
      </c>
      <c r="DU122" s="32">
        <f ca="1">EXP(-SUM($DG14:DU14))</f>
        <v>0.67782497296306765</v>
      </c>
      <c r="DV122" s="32">
        <f ca="1">EXP(-SUM($DG14:DV14))</f>
        <v>0.63362505643200706</v>
      </c>
      <c r="DW122" s="32">
        <f ca="1">EXP(-SUM($DG14:DW14))</f>
        <v>0.58715057469167153</v>
      </c>
      <c r="DX122" s="32">
        <f ca="1">EXP(-SUM($DG14:DX14))</f>
        <v>0.53711185797408922</v>
      </c>
      <c r="DY122" s="32">
        <f ca="1">EXP(-SUM($DG14:DY14))</f>
        <v>0.48099804760763154</v>
      </c>
      <c r="DZ122" s="32">
        <f ca="1">EXP(-SUM($DG14:DZ14))</f>
        <v>0.42351564303129413</v>
      </c>
      <c r="EA122" s="32">
        <f ca="1">EXP(-SUM($DG14:EA14))</f>
        <v>0.36830216713369013</v>
      </c>
      <c r="EB122" s="32">
        <f ca="1">EXP(-SUM($DG14:EB14))</f>
        <v>0.31510825637020318</v>
      </c>
      <c r="EC122" s="32">
        <f ca="1">EXP(-SUM($DG14:EC14))</f>
        <v>0.26384079740423855</v>
      </c>
      <c r="ED122" s="32">
        <f ca="1">EXP(-SUM($DG14:ED14))</f>
        <v>0.21371271459636546</v>
      </c>
      <c r="EE122" s="32">
        <f ca="1">EXP(-SUM($DG14:EE14))</f>
        <v>0.16888664215232185</v>
      </c>
      <c r="EF122" s="32">
        <f ca="1">EXP(-SUM($DG14:EF14))</f>
        <v>0.12928995717909855</v>
      </c>
      <c r="EG122" s="32">
        <f ca="1">EXP(-SUM($DG14:EG14))</f>
        <v>9.5596917947013763E-2</v>
      </c>
      <c r="EH122" s="32">
        <f ca="1">EXP(-SUM($DG14:EH14))</f>
        <v>6.8115931805385416E-2</v>
      </c>
      <c r="EI122" s="32">
        <f ca="1">EXP(-SUM($DG14:EI14))</f>
        <v>4.6658709784515168E-2</v>
      </c>
      <c r="EJ122" s="32">
        <f ca="1">EXP(-SUM($DG14:EJ14))</f>
        <v>3.0600874794091373E-2</v>
      </c>
      <c r="EK122" s="32">
        <f ca="1">EXP(-SUM($DG14:EK14))</f>
        <v>1.9184148928489315E-2</v>
      </c>
      <c r="EL122" s="32">
        <f ca="1">EXP(-SUM($DG14:EL14))</f>
        <v>1.15065956543956E-2</v>
      </c>
      <c r="EM122" s="32">
        <f ca="1">EXP(-SUM($DG14:EM14))</f>
        <v>6.5805855299576445E-3</v>
      </c>
      <c r="EN122" s="32">
        <f ca="1">EXP(-SUM($DG14:EN14))</f>
        <v>3.5916761302624864E-3</v>
      </c>
      <c r="EO122" s="32">
        <f ca="1">EXP(-SUM($DG14:EO14))</f>
        <v>1.8601886813833402E-3</v>
      </c>
      <c r="EP122" s="32">
        <f ca="1">EXP(-SUM($DG14:EP14))</f>
        <v>9.4712160408268393E-4</v>
      </c>
      <c r="EQ122" s="32">
        <f ca="1">EXP(-SUM($DG14:EQ14))</f>
        <v>4.5546246411470214E-4</v>
      </c>
      <c r="ER122" s="32">
        <f ca="1">EXP(-SUM($DG14:ER14))</f>
        <v>1.8196226238025303E-4</v>
      </c>
      <c r="ES122" s="32">
        <f ca="1">EXP(-SUM($DG14:ES14))</f>
        <v>6.7121870066803323E-5</v>
      </c>
      <c r="ET122" s="32"/>
      <c r="EU122" s="32"/>
      <c r="EV122" s="32"/>
      <c r="EW122" s="32"/>
      <c r="EX122" s="32"/>
      <c r="EY122" s="32"/>
      <c r="EZ122" s="32"/>
      <c r="FA122" s="32"/>
      <c r="FB122" s="32"/>
      <c r="FC122" s="32"/>
      <c r="FD122" s="32"/>
    </row>
    <row r="123" spans="54:160" x14ac:dyDescent="0.25">
      <c r="BB123" s="31">
        <f t="shared" si="113"/>
        <v>72</v>
      </c>
      <c r="BC123" s="32">
        <f t="shared" si="114"/>
        <v>1</v>
      </c>
      <c r="BD123" s="32">
        <f ca="1">EXP(-SUM($BD15:BD15))</f>
        <v>0.98762134492833653</v>
      </c>
      <c r="BE123" s="32">
        <f ca="1">EXP(-SUM($BD15:BE15))</f>
        <v>0.97486110046826002</v>
      </c>
      <c r="BF123" s="32">
        <f ca="1">EXP(-SUM($BD15:BF15))</f>
        <v>0.95996661548011342</v>
      </c>
      <c r="BG123" s="32">
        <f ca="1">EXP(-SUM($BD15:BG15))</f>
        <v>0.94540426077155504</v>
      </c>
      <c r="BH123" s="32">
        <f ca="1">EXP(-SUM($BD15:BH15))</f>
        <v>0.92949327539440108</v>
      </c>
      <c r="BI123" s="32">
        <f ca="1">EXP(-SUM($BD15:BI15))</f>
        <v>0.91134168389426029</v>
      </c>
      <c r="BJ123" s="32">
        <f ca="1">EXP(-SUM($BD15:BJ15))</f>
        <v>0.89197105478617966</v>
      </c>
      <c r="BK123" s="32">
        <f ca="1">EXP(-SUM($BD15:BK15))</f>
        <v>0.87106462498140258</v>
      </c>
      <c r="BL123" s="32">
        <f ca="1">EXP(-SUM($BD15:BL15))</f>
        <v>0.84651368288075757</v>
      </c>
      <c r="BM123" s="32">
        <f ca="1">EXP(-SUM($BD15:BM15))</f>
        <v>0.81936618499752056</v>
      </c>
      <c r="BN123" s="32">
        <f ca="1">EXP(-SUM($BD15:BN15))</f>
        <v>0.78825578211212877</v>
      </c>
      <c r="BO123" s="32">
        <f ca="1">EXP(-SUM($BD15:BO15))</f>
        <v>0.75408179234370643</v>
      </c>
      <c r="BP123" s="32">
        <f ca="1">EXP(-SUM($BD15:BP15))</f>
        <v>0.71858734800799362</v>
      </c>
      <c r="BQ123" s="32">
        <f ca="1">EXP(-SUM($BD15:BQ15))</f>
        <v>0.67903448090068885</v>
      </c>
      <c r="BR123" s="32">
        <f ca="1">EXP(-SUM($BD15:BR15))</f>
        <v>0.63407213365814719</v>
      </c>
      <c r="BS123" s="32">
        <f ca="1">EXP(-SUM($BD15:BS15))</f>
        <v>0.5868524753880674</v>
      </c>
      <c r="BT123" s="32">
        <f ca="1">EXP(-SUM($BD15:BT15))</f>
        <v>0.53616894454821951</v>
      </c>
      <c r="BU123" s="32">
        <f ca="1">EXP(-SUM($BD15:BU15))</f>
        <v>0.47960487191206225</v>
      </c>
      <c r="BV123" s="32">
        <f ca="1">EXP(-SUM($BD15:BV15))</f>
        <v>0.42180832674347968</v>
      </c>
      <c r="BW123" s="32">
        <f ca="1">EXP(-SUM($BD15:BW15))</f>
        <v>0.36638698135183101</v>
      </c>
      <c r="BX123" s="32">
        <f ca="1">EXP(-SUM($BD15:BX15))</f>
        <v>0.31310133440500576</v>
      </c>
      <c r="BY123" s="32">
        <f ca="1">EXP(-SUM($BD15:BY15))</f>
        <v>0.26186524820539114</v>
      </c>
      <c r="BZ123" s="32">
        <f ca="1">EXP(-SUM($BD15:BZ15))</f>
        <v>0.21191421056147222</v>
      </c>
      <c r="CA123" s="32">
        <f ca="1">EXP(-SUM($BD15:CA15))</f>
        <v>0.16732455610529004</v>
      </c>
      <c r="CB123" s="32">
        <f ca="1">EXP(-SUM($BD15:CB15))</f>
        <v>0.12801171034178985</v>
      </c>
      <c r="CC123" s="32">
        <f ca="1">EXP(-SUM($BD15:CC15))</f>
        <v>9.4613862490480052E-2</v>
      </c>
      <c r="CD123" s="32">
        <f ca="1">EXP(-SUM($BD15:CD15))</f>
        <v>6.7406702346364311E-2</v>
      </c>
      <c r="CE123" s="32">
        <f ca="1">EXP(-SUM($BD15:CE15))</f>
        <v>4.6181210621286099E-2</v>
      </c>
      <c r="CF123" s="32">
        <f ca="1">EXP(-SUM($BD15:CF15))</f>
        <v>3.030586644401587E-2</v>
      </c>
      <c r="CG123" s="32">
        <f ca="1">EXP(-SUM($BD15:CG15))</f>
        <v>1.9020248005057441E-2</v>
      </c>
      <c r="CH123" s="32">
        <f ca="1">EXP(-SUM($BD15:CH15))</f>
        <v>1.142446169098176E-2</v>
      </c>
      <c r="CI123" s="32">
        <f ca="1">EXP(-SUM($BD15:CI15))</f>
        <v>6.5466644087981106E-3</v>
      </c>
      <c r="CJ123" s="32">
        <f ca="1">EXP(-SUM($BD15:CJ15))</f>
        <v>3.581611144393251E-3</v>
      </c>
      <c r="CK123" s="32">
        <f ca="1">EXP(-SUM($BD15:CK15))</f>
        <v>1.8610410363124755E-3</v>
      </c>
      <c r="CL123" s="32">
        <f ca="1">EXP(-SUM($BD15:CL15))</f>
        <v>9.4998379746569228E-4</v>
      </c>
      <c r="CM123" s="32">
        <f ca="1">EXP(-SUM($BD15:CM15))</f>
        <v>4.5832943951912893E-4</v>
      </c>
      <c r="CN123" s="32">
        <f ca="1">EXP(-SUM($BD15:CN15))</f>
        <v>1.8506321040508272E-4</v>
      </c>
      <c r="CO123" s="32">
        <f ca="1">EXP(-SUM($BD15:CO15))</f>
        <v>6.906921699634495E-5</v>
      </c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E123" s="31">
        <f t="shared" si="115"/>
        <v>72</v>
      </c>
      <c r="DF123" s="32">
        <f>1</f>
        <v>1</v>
      </c>
      <c r="DG123" s="32">
        <f ca="1">EXP(-SUM($DG15:DG15))</f>
        <v>0.98780275747076207</v>
      </c>
      <c r="DH123" s="32">
        <f ca="1">EXP(-SUM($DG15:DH15))</f>
        <v>0.97523658131970015</v>
      </c>
      <c r="DI123" s="32">
        <f ca="1">EXP(-SUM($DG15:DI15))</f>
        <v>0.96054552733724874</v>
      </c>
      <c r="DJ123" s="32">
        <f ca="1">EXP(-SUM($DG15:DJ15))</f>
        <v>0.94619321501172793</v>
      </c>
      <c r="DK123" s="32">
        <f ca="1">EXP(-SUM($DG15:DK15))</f>
        <v>0.93051570526386596</v>
      </c>
      <c r="DL123" s="32">
        <f ca="1">EXP(-SUM($DG15:DL15))</f>
        <v>0.91258859728524133</v>
      </c>
      <c r="DM123" s="32">
        <f ca="1">EXP(-SUM($DG15:DM15))</f>
        <v>0.89348491873480729</v>
      </c>
      <c r="DN123" s="32">
        <f ca="1">EXP(-SUM($DG15:DN15))</f>
        <v>0.87281865383803869</v>
      </c>
      <c r="DO123" s="32">
        <f ca="1">EXP(-SUM($DG15:DO15))</f>
        <v>0.84854280782227243</v>
      </c>
      <c r="DP123" s="32">
        <f ca="1">EXP(-SUM($DG15:DP15))</f>
        <v>0.82158923263861705</v>
      </c>
      <c r="DQ123" s="32">
        <f ca="1">EXP(-SUM($DG15:DQ15))</f>
        <v>0.79070785707579117</v>
      </c>
      <c r="DR123" s="32">
        <f ca="1">EXP(-SUM($DG15:DR15))</f>
        <v>0.75678116854661814</v>
      </c>
      <c r="DS123" s="32">
        <f ca="1">EXP(-SUM($DG15:DS15))</f>
        <v>0.72151658685247533</v>
      </c>
      <c r="DT123" s="32">
        <f ca="1">EXP(-SUM($DG15:DT15))</f>
        <v>0.68218443528020623</v>
      </c>
      <c r="DU123" s="32">
        <f ca="1">EXP(-SUM($DG15:DU15))</f>
        <v>0.63735814749320563</v>
      </c>
      <c r="DV123" s="32">
        <f ca="1">EXP(-SUM($DG15:DV15))</f>
        <v>0.59025312218949311</v>
      </c>
      <c r="DW123" s="32">
        <f ca="1">EXP(-SUM($DG15:DW15))</f>
        <v>0.53961401404225628</v>
      </c>
      <c r="DX123" s="32">
        <f ca="1">EXP(-SUM($DG15:DX15))</f>
        <v>0.4829632794362671</v>
      </c>
      <c r="DY123" s="32">
        <f ca="1">EXP(-SUM($DG15:DY15))</f>
        <v>0.42500448697594873</v>
      </c>
      <c r="DZ123" s="32">
        <f ca="1">EXP(-SUM($DG15:DZ15))</f>
        <v>0.36938044508476908</v>
      </c>
      <c r="EA123" s="32">
        <f ca="1">EXP(-SUM($DG15:EA15))</f>
        <v>0.31584541450411097</v>
      </c>
      <c r="EB123" s="32">
        <f ca="1">EXP(-SUM($DG15:EB15))</f>
        <v>0.26430934686038488</v>
      </c>
      <c r="EC123" s="32">
        <f ca="1">EXP(-SUM($DG15:EC15))</f>
        <v>0.21399225628635435</v>
      </c>
      <c r="ED123" s="32">
        <f ca="1">EXP(-SUM($DG15:ED15))</f>
        <v>0.16903649981350594</v>
      </c>
      <c r="EE123" s="32">
        <f ca="1">EXP(-SUM($DG15:EE15))</f>
        <v>0.12936307489343224</v>
      </c>
      <c r="EF123" s="32">
        <f ca="1">EXP(-SUM($DG15:EF15))</f>
        <v>9.5631825170323551E-2</v>
      </c>
      <c r="EG123" s="32">
        <f ca="1">EXP(-SUM($DG15:EG15))</f>
        <v>6.8136372303734219E-2</v>
      </c>
      <c r="EH123" s="32">
        <f ca="1">EXP(-SUM($DG15:EH15))</f>
        <v>4.6676914479628212E-2</v>
      </c>
      <c r="EI123" s="32">
        <f ca="1">EXP(-SUM($DG15:EI15))</f>
        <v>3.0621992093975099E-2</v>
      </c>
      <c r="EJ123" s="32">
        <f ca="1">EXP(-SUM($DG15:EJ15))</f>
        <v>1.9208022931632786E-2</v>
      </c>
      <c r="EK123" s="32">
        <f ca="1">EXP(-SUM($DG15:EK15))</f>
        <v>1.1529084481350298E-2</v>
      </c>
      <c r="EL123" s="32">
        <f ca="1">EXP(-SUM($DG15:EL15))</f>
        <v>6.6000346983413798E-3</v>
      </c>
      <c r="EM123" s="32">
        <f ca="1">EXP(-SUM($DG15:EM15))</f>
        <v>3.6065521125211936E-3</v>
      </c>
      <c r="EN123" s="32">
        <f ca="1">EXP(-SUM($DG15:EN15))</f>
        <v>1.8709482114220265E-3</v>
      </c>
      <c r="EO123" s="32">
        <f ca="1">EXP(-SUM($DG15:EO15))</f>
        <v>9.5382080500562225E-4</v>
      </c>
      <c r="EP123" s="32">
        <f ca="1">EXP(-SUM($DG15:EP15))</f>
        <v>4.5943257195581037E-4</v>
      </c>
      <c r="EQ123" s="32">
        <f ca="1">EXP(-SUM($DG15:EQ15))</f>
        <v>1.8452874797977587E-4</v>
      </c>
      <c r="ER123" s="32">
        <f ca="1">EXP(-SUM($DG15:ER15))</f>
        <v>6.8469177741199862E-5</v>
      </c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</row>
    <row r="124" spans="54:160" x14ac:dyDescent="0.25">
      <c r="BB124" s="31">
        <f t="shared" si="113"/>
        <v>73</v>
      </c>
      <c r="BC124" s="32">
        <f t="shared" si="114"/>
        <v>1</v>
      </c>
      <c r="BD124" s="32">
        <f ca="1">EXP(-SUM($BD16:BD16))</f>
        <v>0.98687789646743007</v>
      </c>
      <c r="BE124" s="32">
        <f ca="1">EXP(-SUM($BD16:BE16))</f>
        <v>0.97158515750627938</v>
      </c>
      <c r="BF124" s="32">
        <f ca="1">EXP(-SUM($BD16:BF16))</f>
        <v>0.95662186615448708</v>
      </c>
      <c r="BG124" s="32">
        <f ca="1">EXP(-SUM($BD16:BG16))</f>
        <v>0.94026872493018132</v>
      </c>
      <c r="BH124" s="32">
        <f ca="1">EXP(-SUM($BD16:BH16))</f>
        <v>0.92165635899749931</v>
      </c>
      <c r="BI124" s="32">
        <f ca="1">EXP(-SUM($BD16:BI16))</f>
        <v>0.9017656189355302</v>
      </c>
      <c r="BJ124" s="32">
        <f ca="1">EXP(-SUM($BD16:BJ16))</f>
        <v>0.88034775201534243</v>
      </c>
      <c r="BK124" s="32">
        <f ca="1">EXP(-SUM($BD16:BK16))</f>
        <v>0.85520352091388474</v>
      </c>
      <c r="BL124" s="32">
        <f ca="1">EXP(-SUM($BD16:BL16))</f>
        <v>0.82751384660277527</v>
      </c>
      <c r="BM124" s="32">
        <f ca="1">EXP(-SUM($BD16:BM16))</f>
        <v>0.79577525222603873</v>
      </c>
      <c r="BN124" s="32">
        <f ca="1">EXP(-SUM($BD16:BN16))</f>
        <v>0.76091576569076613</v>
      </c>
      <c r="BO124" s="32">
        <f ca="1">EXP(-SUM($BD16:BO16))</f>
        <v>0.72473723538252155</v>
      </c>
      <c r="BP124" s="32">
        <f ca="1">EXP(-SUM($BD16:BP16))</f>
        <v>0.68445859470092452</v>
      </c>
      <c r="BQ124" s="32">
        <f ca="1">EXP(-SUM($BD16:BQ16))</f>
        <v>0.63878874377857175</v>
      </c>
      <c r="BR124" s="32">
        <f ca="1">EXP(-SUM($BD16:BR16))</f>
        <v>0.59085505203799038</v>
      </c>
      <c r="BS124" s="32">
        <f ca="1">EXP(-SUM($BD16:BS16))</f>
        <v>0.5394852232608619</v>
      </c>
      <c r="BT124" s="32">
        <f ca="1">EXP(-SUM($BD16:BT16))</f>
        <v>0.48229330811401333</v>
      </c>
      <c r="BU124" s="32">
        <f ca="1">EXP(-SUM($BD16:BU16))</f>
        <v>0.42392970769569799</v>
      </c>
      <c r="BV124" s="32">
        <f ca="1">EXP(-SUM($BD16:BV16))</f>
        <v>0.36801215650425639</v>
      </c>
      <c r="BW124" s="32">
        <f ca="1">EXP(-SUM($BD16:BW16))</f>
        <v>0.31430428110525849</v>
      </c>
      <c r="BX124" s="32">
        <f ca="1">EXP(-SUM($BD16:BX16))</f>
        <v>0.26272262419272857</v>
      </c>
      <c r="BY124" s="32">
        <f ca="1">EXP(-SUM($BD16:BY16))</f>
        <v>0.21250830747994864</v>
      </c>
      <c r="BZ124" s="32">
        <f ca="1">EXP(-SUM($BD16:BZ16))</f>
        <v>0.16772289666921691</v>
      </c>
      <c r="CA124" s="32">
        <f ca="1">EXP(-SUM($BD16:CA16))</f>
        <v>0.128275106708059</v>
      </c>
      <c r="CB124" s="32">
        <f ca="1">EXP(-SUM($BD16:CB16))</f>
        <v>9.4789527129025608E-2</v>
      </c>
      <c r="CC124" s="32">
        <f ca="1">EXP(-SUM($BD16:CC16))</f>
        <v>6.7527458746715271E-2</v>
      </c>
      <c r="CD124" s="32">
        <f ca="1">EXP(-SUM($BD16:CD16))</f>
        <v>4.6268106775143279E-2</v>
      </c>
      <c r="CE124" s="32">
        <f ca="1">EXP(-SUM($BD16:CE16))</f>
        <v>3.0371980985982948E-2</v>
      </c>
      <c r="CF124" s="32">
        <f ca="1">EXP(-SUM($BD16:CF16))</f>
        <v>1.9072277176468092E-2</v>
      </c>
      <c r="CG124" s="32">
        <f ca="1">EXP(-SUM($BD16:CG16))</f>
        <v>1.1463813391379642E-2</v>
      </c>
      <c r="CH124" s="32">
        <f ca="1">EXP(-SUM($BD16:CH16))</f>
        <v>6.5757546922396567E-3</v>
      </c>
      <c r="CI124" s="32">
        <f ca="1">EXP(-SUM($BD16:CI16))</f>
        <v>3.6017645372403047E-3</v>
      </c>
      <c r="CJ124" s="32">
        <f ca="1">EXP(-SUM($BD16:CJ16))</f>
        <v>1.8745586742737771E-3</v>
      </c>
      <c r="CK124" s="32">
        <f ca="1">EXP(-SUM($BD16:CK16))</f>
        <v>9.5810577389680461E-4</v>
      </c>
      <c r="CL124" s="32">
        <f ca="1">EXP(-SUM($BD16:CL16))</f>
        <v>4.6299894822496849E-4</v>
      </c>
      <c r="CM124" s="32">
        <f ca="1">EXP(-SUM($BD16:CM16))</f>
        <v>1.8793560782142993E-4</v>
      </c>
      <c r="CN124" s="32">
        <f ca="1">EXP(-SUM($BD16:CN16))</f>
        <v>7.054918019312357E-5</v>
      </c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E124" s="31">
        <f t="shared" si="115"/>
        <v>73</v>
      </c>
      <c r="DF124" s="32">
        <f>1</f>
        <v>1</v>
      </c>
      <c r="DG124" s="32">
        <f ca="1">EXP(-SUM($DG16:DG16))</f>
        <v>0.98707982110187953</v>
      </c>
      <c r="DH124" s="32">
        <f ca="1">EXP(-SUM($DG16:DH16))</f>
        <v>0.97199865151736897</v>
      </c>
      <c r="DI124" s="32">
        <f ca="1">EXP(-SUM($DG16:DI16))</f>
        <v>0.95725377506918419</v>
      </c>
      <c r="DJ124" s="32">
        <f ca="1">EXP(-SUM($DG16:DJ16))</f>
        <v>0.94114336447623725</v>
      </c>
      <c r="DK124" s="32">
        <f ca="1">EXP(-SUM($DG16:DK16))</f>
        <v>0.92276426443617288</v>
      </c>
      <c r="DL124" s="32">
        <f ca="1">EXP(-SUM($DG16:DL16))</f>
        <v>0.90315084760637954</v>
      </c>
      <c r="DM124" s="32">
        <f ca="1">EXP(-SUM($DG16:DM16))</f>
        <v>0.88198238065076295</v>
      </c>
      <c r="DN124" s="32">
        <f ca="1">EXP(-SUM($DG16:DN16))</f>
        <v>0.85712372178649299</v>
      </c>
      <c r="DO124" s="32">
        <f ca="1">EXP(-SUM($DG16:DO16))</f>
        <v>0.82963596241125703</v>
      </c>
      <c r="DP124" s="32">
        <f ca="1">EXP(-SUM($DG16:DP16))</f>
        <v>0.79813562774843227</v>
      </c>
      <c r="DQ124" s="32">
        <f ca="1">EXP(-SUM($DG16:DQ16))</f>
        <v>0.76353330779664741</v>
      </c>
      <c r="DR124" s="32">
        <f ca="1">EXP(-SUM($DG16:DR16))</f>
        <v>0.72759398295521405</v>
      </c>
      <c r="DS124" s="32">
        <f ca="1">EXP(-SUM($DG16:DS16))</f>
        <v>0.68754536785549192</v>
      </c>
      <c r="DT124" s="32">
        <f ca="1">EXP(-SUM($DG16:DT16))</f>
        <v>0.64201947124194292</v>
      </c>
      <c r="DU124" s="32">
        <f ca="1">EXP(-SUM($DG16:DU16))</f>
        <v>0.59420797090067989</v>
      </c>
      <c r="DV124" s="32">
        <f ca="1">EXP(-SUM($DG16:DV16))</f>
        <v>0.54288918248028017</v>
      </c>
      <c r="DW124" s="32">
        <f ca="1">EXP(-SUM($DG16:DW16))</f>
        <v>0.48561614668915765</v>
      </c>
      <c r="DX124" s="32">
        <f ca="1">EXP(-SUM($DG16:DX16))</f>
        <v>0.4270951907930734</v>
      </c>
      <c r="DY124" s="32">
        <f ca="1">EXP(-SUM($DG16:DY16))</f>
        <v>0.37097920496890097</v>
      </c>
      <c r="DZ124" s="32">
        <f ca="1">EXP(-SUM($DG16:DZ16))</f>
        <v>0.31702568602111869</v>
      </c>
      <c r="EA124" s="32">
        <f ca="1">EXP(-SUM($DG16:EA16))</f>
        <v>0.26514741661885866</v>
      </c>
      <c r="EB124" s="32">
        <f ca="1">EXP(-SUM($DG16:EB16))</f>
        <v>0.21457030232254556</v>
      </c>
      <c r="EC124" s="32">
        <f ca="1">EXP(-SUM($DG16:EC16))</f>
        <v>0.16942176975471446</v>
      </c>
      <c r="ED124" s="32">
        <f ca="1">EXP(-SUM($DG16:ED16))</f>
        <v>0.12961618437993419</v>
      </c>
      <c r="EE124" s="32">
        <f ca="1">EXP(-SUM($DG16:EE16))</f>
        <v>9.5799734358055402E-2</v>
      </c>
      <c r="EF124" s="32">
        <f ca="1">EXP(-SUM($DG16:EF16))</f>
        <v>6.8251564926693084E-2</v>
      </c>
      <c r="EG124" s="32">
        <f ca="1">EXP(-SUM($DG16:EG16))</f>
        <v>4.6760036990327589E-2</v>
      </c>
      <c r="EH124" s="32">
        <f ca="1">EXP(-SUM($DG16:EH16))</f>
        <v>3.0685714317175795E-2</v>
      </c>
      <c r="EI124" s="32">
        <f ca="1">EXP(-SUM($DG16:EI16))</f>
        <v>1.9258644117738852E-2</v>
      </c>
      <c r="EJ124" s="32">
        <f ca="1">EXP(-SUM($DG16:EJ16))</f>
        <v>1.1567653685948568E-2</v>
      </c>
      <c r="EK124" s="32">
        <f ca="1">EXP(-SUM($DG16:EK16))</f>
        <v>6.6287190353030946E-3</v>
      </c>
      <c r="EL124" s="32">
        <f ca="1">EXP(-SUM($DG16:EL16))</f>
        <v>3.6265023663022765E-3</v>
      </c>
      <c r="EM124" s="32">
        <f ca="1">EXP(-SUM($DG16:EM16))</f>
        <v>1.8843669650006551E-3</v>
      </c>
      <c r="EN124" s="32">
        <f ca="1">EXP(-SUM($DG16:EN16))</f>
        <v>9.6189071079121351E-4</v>
      </c>
      <c r="EO124" s="32">
        <f ca="1">EXP(-SUM($DG16:EO16))</f>
        <v>4.6407405213825739E-4</v>
      </c>
      <c r="EP124" s="32">
        <f ca="1">EXP(-SUM($DG16:EP16))</f>
        <v>1.8738275691936498E-4</v>
      </c>
      <c r="EQ124" s="32">
        <f ca="1">EXP(-SUM($DG16:EQ16))</f>
        <v>6.9934917214002339E-5</v>
      </c>
      <c r="ER124" s="32"/>
      <c r="ES124" s="32"/>
      <c r="ET124" s="32"/>
      <c r="EU124" s="32"/>
      <c r="EV124" s="32"/>
      <c r="EW124" s="32"/>
      <c r="EX124" s="32"/>
      <c r="EY124" s="32"/>
      <c r="EZ124" s="32"/>
      <c r="FA124" s="32"/>
      <c r="FB124" s="32"/>
      <c r="FC124" s="32"/>
      <c r="FD124" s="32"/>
    </row>
    <row r="125" spans="54:160" x14ac:dyDescent="0.25">
      <c r="BB125" s="31">
        <f t="shared" si="113"/>
        <v>74</v>
      </c>
      <c r="BC125" s="32">
        <f t="shared" si="114"/>
        <v>1</v>
      </c>
      <c r="BD125" s="32">
        <f ca="1">EXP(-SUM($BD17:BD17))</f>
        <v>0.98428333948605073</v>
      </c>
      <c r="BE125" s="32">
        <f ca="1">EXP(-SUM($BD17:BE17))</f>
        <v>0.96889341813755736</v>
      </c>
      <c r="BF125" s="32">
        <f ca="1">EXP(-SUM($BD17:BF17))</f>
        <v>0.95206988033539941</v>
      </c>
      <c r="BG125" s="32">
        <f ca="1">EXP(-SUM($BD17:BG17))</f>
        <v>0.9329670048305867</v>
      </c>
      <c r="BH125" s="32">
        <f ca="1">EXP(-SUM($BD17:BH17))</f>
        <v>0.91252297464053334</v>
      </c>
      <c r="BI125" s="32">
        <f ca="1">EXP(-SUM($BD17:BI17))</f>
        <v>0.89056062260198843</v>
      </c>
      <c r="BJ125" s="32">
        <f ca="1">EXP(-SUM($BD17:BJ17))</f>
        <v>0.86478478585809992</v>
      </c>
      <c r="BK125" s="32">
        <f ca="1">EXP(-SUM($BD17:BK17))</f>
        <v>0.83651592672218333</v>
      </c>
      <c r="BL125" s="32">
        <f ca="1">EXP(-SUM($BD17:BL17))</f>
        <v>0.80410655841907308</v>
      </c>
      <c r="BM125" s="32">
        <f ca="1">EXP(-SUM($BD17:BM17))</f>
        <v>0.76851515432052031</v>
      </c>
      <c r="BN125" s="32">
        <f ca="1">EXP(-SUM($BD17:BN17))</f>
        <v>0.73160566153290463</v>
      </c>
      <c r="BO125" s="32">
        <f ca="1">EXP(-SUM($BD17:BO17))</f>
        <v>0.69055067524387326</v>
      </c>
      <c r="BP125" s="32">
        <f ca="1">EXP(-SUM($BD17:BP17))</f>
        <v>0.6441202873436318</v>
      </c>
      <c r="BQ125" s="32">
        <f ca="1">EXP(-SUM($BD17:BQ17))</f>
        <v>0.59541803759500256</v>
      </c>
      <c r="BR125" s="32">
        <f ca="1">EXP(-SUM($BD17:BR17))</f>
        <v>0.54330607052615343</v>
      </c>
      <c r="BS125" s="32">
        <f ca="1">EXP(-SUM($BD17:BS17))</f>
        <v>0.48542786050049025</v>
      </c>
      <c r="BT125" s="32">
        <f ca="1">EXP(-SUM($BD17:BT17))</f>
        <v>0.42643933335659073</v>
      </c>
      <c r="BU125" s="32">
        <f ca="1">EXP(-SUM($BD17:BU17))</f>
        <v>0.36997120254577093</v>
      </c>
      <c r="BV125" s="32">
        <f ca="1">EXP(-SUM($BD17:BV17))</f>
        <v>0.31578997130140485</v>
      </c>
      <c r="BW125" s="32">
        <f ca="1">EXP(-SUM($BD17:BW17))</f>
        <v>0.26381468112600198</v>
      </c>
      <c r="BX125" s="32">
        <f ca="1">EXP(-SUM($BD17:BX17))</f>
        <v>0.21329131572712229</v>
      </c>
      <c r="BY125" s="32">
        <f ca="1">EXP(-SUM($BD17:BY17))</f>
        <v>0.16826978091197217</v>
      </c>
      <c r="BZ125" s="32">
        <f ca="1">EXP(-SUM($BD17:BZ17))</f>
        <v>0.12865184024531706</v>
      </c>
      <c r="CA125" s="32">
        <f ca="1">EXP(-SUM($BD17:CA17))</f>
        <v>9.5048839133176286E-2</v>
      </c>
      <c r="CB125" s="32">
        <f ca="1">EXP(-SUM($BD17:CB17))</f>
        <v>6.7707784277673225E-2</v>
      </c>
      <c r="CC125" s="32">
        <f ca="1">EXP(-SUM($BD17:CC17))</f>
        <v>4.6395836140027465E-2</v>
      </c>
      <c r="CD125" s="32">
        <f ca="1">EXP(-SUM($BD17:CD17))</f>
        <v>3.0464938270593434E-2</v>
      </c>
      <c r="CE125" s="32">
        <f ca="1">EXP(-SUM($BD17:CE17))</f>
        <v>1.9141210890554684E-2</v>
      </c>
      <c r="CF125" s="32">
        <f ca="1">EXP(-SUM($BD17:CF17))</f>
        <v>1.151337177988653E-2</v>
      </c>
      <c r="CG125" s="32">
        <f ca="1">EXP(-SUM($BD17:CG17))</f>
        <v>6.610745138223767E-3</v>
      </c>
      <c r="CH125" s="32">
        <f ca="1">EXP(-SUM($BD17:CH17))</f>
        <v>3.6251876402007659E-3</v>
      </c>
      <c r="CI125" s="32">
        <f ca="1">EXP(-SUM($BD17:CI17))</f>
        <v>1.8898122566817401E-3</v>
      </c>
      <c r="CJ125" s="32">
        <f ca="1">EXP(-SUM($BD17:CJ17))</f>
        <v>9.6713299220921387E-4</v>
      </c>
      <c r="CK125" s="32">
        <f ca="1">EXP(-SUM($BD17:CK17))</f>
        <v>4.6811889062057578E-4</v>
      </c>
      <c r="CL125" s="32">
        <f ca="1">EXP(-SUM($BD17:CL17))</f>
        <v>1.9101113679481472E-4</v>
      </c>
      <c r="CM125" s="32">
        <f ca="1">EXP(-SUM($BD17:CM17))</f>
        <v>7.2118257957797514E-5</v>
      </c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E125" s="31">
        <f t="shared" si="115"/>
        <v>74</v>
      </c>
      <c r="DF125" s="32">
        <f>1</f>
        <v>1</v>
      </c>
      <c r="DG125" s="32">
        <f ca="1">EXP(-SUM($DG17:DG17))</f>
        <v>0.98450391987104813</v>
      </c>
      <c r="DH125" s="32">
        <f ca="1">EXP(-SUM($DG17:DH17))</f>
        <v>0.96934166787882703</v>
      </c>
      <c r="DI125" s="32">
        <f ca="1">EXP(-SUM($DG17:DI17))</f>
        <v>0.95277108576036784</v>
      </c>
      <c r="DJ125" s="32">
        <f ca="1">EXP(-SUM($DG17:DJ17))</f>
        <v>0.93391123896543438</v>
      </c>
      <c r="DK125" s="32">
        <f ca="1">EXP(-SUM($DG17:DK17))</f>
        <v>0.91375602003392442</v>
      </c>
      <c r="DL125" s="32">
        <f ca="1">EXP(-SUM($DG17:DL17))</f>
        <v>0.89205336867568252</v>
      </c>
      <c r="DM125" s="32">
        <f ca="1">EXP(-SUM($DG17:DM17))</f>
        <v>0.8665748052267872</v>
      </c>
      <c r="DN125" s="32">
        <f ca="1">EXP(-SUM($DG17:DN17))</f>
        <v>0.83851695287217898</v>
      </c>
      <c r="DO125" s="32">
        <f ca="1">EXP(-SUM($DG17:DO17))</f>
        <v>0.80635634365157938</v>
      </c>
      <c r="DP125" s="32">
        <f ca="1">EXP(-SUM($DG17:DP17))</f>
        <v>0.77103334507186283</v>
      </c>
      <c r="DQ125" s="32">
        <f ca="1">EXP(-SUM($DG17:DQ17))</f>
        <v>0.73437376394460574</v>
      </c>
      <c r="DR125" s="32">
        <f ca="1">EXP(-SUM($DG17:DR17))</f>
        <v>0.69355955498747324</v>
      </c>
      <c r="DS125" s="32">
        <f ca="1">EXP(-SUM($DG17:DS17))</f>
        <v>0.64728245111694382</v>
      </c>
      <c r="DT125" s="32">
        <f ca="1">EXP(-SUM($DG17:DT17))</f>
        <v>0.59871140508160148</v>
      </c>
      <c r="DU125" s="32">
        <f ca="1">EXP(-SUM($DG17:DU17))</f>
        <v>0.54665853312955071</v>
      </c>
      <c r="DV125" s="32">
        <f ca="1">EXP(-SUM($DG17:DV17))</f>
        <v>0.48870616095507052</v>
      </c>
      <c r="DW125" s="32">
        <f ca="1">EXP(-SUM($DG17:DW17))</f>
        <v>0.42956652409905194</v>
      </c>
      <c r="DX125" s="32">
        <f ca="1">EXP(-SUM($DG17:DX17))</f>
        <v>0.37290546056565965</v>
      </c>
      <c r="DY125" s="32">
        <f ca="1">EXP(-SUM($DG17:DY17))</f>
        <v>0.31848345396155242</v>
      </c>
      <c r="DZ125" s="32">
        <f ca="1">EXP(-SUM($DG17:DZ17))</f>
        <v>0.26621593728378656</v>
      </c>
      <c r="EA125" s="32">
        <f ca="1">EXP(-SUM($DG17:EA17))</f>
        <v>0.21533394175777049</v>
      </c>
      <c r="EB125" s="32">
        <f ca="1">EXP(-SUM($DG17:EB17))</f>
        <v>0.16995303802992032</v>
      </c>
      <c r="EC125" s="32">
        <f ca="1">EXP(-SUM($DG17:EC17))</f>
        <v>0.12998072726851523</v>
      </c>
      <c r="ED125" s="32">
        <f ca="1">EXP(-SUM($DG17:ED17))</f>
        <v>9.6049903912458309E-2</v>
      </c>
      <c r="EE125" s="32">
        <f ca="1">EXP(-SUM($DG17:EE17))</f>
        <v>6.8425343184230381E-2</v>
      </c>
      <c r="EF125" s="32">
        <f ca="1">EXP(-SUM($DG17:EF17))</f>
        <v>4.6883314481722484E-2</v>
      </c>
      <c r="EG125" s="32">
        <f ca="1">EXP(-SUM($DG17:EG17))</f>
        <v>3.0775824541922264E-2</v>
      </c>
      <c r="EH125" s="32">
        <f ca="1">EXP(-SUM($DG17:EH17))</f>
        <v>1.9325873286592087E-2</v>
      </c>
      <c r="EI125" s="32">
        <f ca="1">EXP(-SUM($DG17:EI17))</f>
        <v>1.1616242933816665E-2</v>
      </c>
      <c r="EJ125" s="32">
        <f ca="1">EXP(-SUM($DG17:EJ17))</f>
        <v>6.663189758102637E-3</v>
      </c>
      <c r="EK125" s="32">
        <f ca="1">EXP(-SUM($DG17:EK17))</f>
        <v>3.6496556971566266E-3</v>
      </c>
      <c r="EL125" s="32">
        <f ca="1">EXP(-SUM($DG17:EL17))</f>
        <v>1.8994838986503156E-3</v>
      </c>
      <c r="EM125" s="32">
        <f ca="1">EXP(-SUM($DG17:EM17))</f>
        <v>9.7084530652311019E-4</v>
      </c>
      <c r="EN125" s="32">
        <f ca="1">EXP(-SUM($DG17:EN17))</f>
        <v>4.6915525201475489E-4</v>
      </c>
      <c r="EO125" s="32">
        <f ca="1">EXP(-SUM($DG17:EO17))</f>
        <v>1.9043450916689182E-4</v>
      </c>
      <c r="EP125" s="32">
        <f ca="1">EXP(-SUM($DG17:EP17))</f>
        <v>7.1487243199647258E-5</v>
      </c>
      <c r="EQ125" s="32"/>
      <c r="ER125" s="32"/>
      <c r="ES125" s="32"/>
      <c r="ET125" s="32"/>
      <c r="EU125" s="32"/>
      <c r="EV125" s="32"/>
      <c r="EW125" s="32"/>
      <c r="EX125" s="32"/>
      <c r="EY125" s="32"/>
      <c r="EZ125" s="32"/>
      <c r="FA125" s="32"/>
      <c r="FB125" s="32"/>
      <c r="FC125" s="32"/>
      <c r="FD125" s="32"/>
    </row>
    <row r="126" spans="54:160" x14ac:dyDescent="0.25">
      <c r="BB126" s="31">
        <f t="shared" si="113"/>
        <v>75</v>
      </c>
      <c r="BC126" s="32">
        <f t="shared" si="114"/>
        <v>1</v>
      </c>
      <c r="BD126" s="32">
        <f ca="1">EXP(-SUM($BD18:BD18))</f>
        <v>0.98412603272572352</v>
      </c>
      <c r="BE126" s="32">
        <f ca="1">EXP(-SUM($BD18:BE18))</f>
        <v>0.96676915740048897</v>
      </c>
      <c r="BF126" s="32">
        <f ca="1">EXP(-SUM($BD18:BF18))</f>
        <v>0.94710695256978339</v>
      </c>
      <c r="BG126" s="32">
        <f ca="1">EXP(-SUM($BD18:BG18))</f>
        <v>0.92603443471878177</v>
      </c>
      <c r="BH126" s="32">
        <f ca="1">EXP(-SUM($BD18:BH18))</f>
        <v>0.90344976557114287</v>
      </c>
      <c r="BI126" s="32">
        <f ca="1">EXP(-SUM($BD18:BI18))</f>
        <v>0.87695150711239611</v>
      </c>
      <c r="BJ126" s="32">
        <f ca="1">EXP(-SUM($BD18:BJ18))</f>
        <v>0.8480096083718035</v>
      </c>
      <c r="BK126" s="32">
        <f ca="1">EXP(-SUM($BD18:BK18))</f>
        <v>0.81482167876444778</v>
      </c>
      <c r="BL126" s="32">
        <f ca="1">EXP(-SUM($BD18:BL18))</f>
        <v>0.77838037012640726</v>
      </c>
      <c r="BM126" s="32">
        <f ca="1">EXP(-SUM($BD18:BM18))</f>
        <v>0.74061900370565281</v>
      </c>
      <c r="BN126" s="32">
        <f ca="1">EXP(-SUM($BD18:BN18))</f>
        <v>0.69865498103869828</v>
      </c>
      <c r="BO126" s="32">
        <f ca="1">EXP(-SUM($BD18:BO18))</f>
        <v>0.65131883077682518</v>
      </c>
      <c r="BP126" s="32">
        <f ca="1">EXP(-SUM($BD18:BP18))</f>
        <v>0.60169696793673211</v>
      </c>
      <c r="BQ126" s="32">
        <f ca="1">EXP(-SUM($BD18:BQ18))</f>
        <v>0.54868417532603009</v>
      </c>
      <c r="BR126" s="32">
        <f ca="1">EXP(-SUM($BD18:BR18))</f>
        <v>0.48994771229064027</v>
      </c>
      <c r="BS126" s="32">
        <f ca="1">EXP(-SUM($BD18:BS18))</f>
        <v>0.43016108299919353</v>
      </c>
      <c r="BT126" s="32">
        <f ca="1">EXP(-SUM($BD18:BT18))</f>
        <v>0.37297786094956542</v>
      </c>
      <c r="BU126" s="32">
        <f ca="1">EXP(-SUM($BD18:BU18))</f>
        <v>0.31816673993430566</v>
      </c>
      <c r="BV126" s="32">
        <f ca="1">EXP(-SUM($BD18:BV18))</f>
        <v>0.26564893124897199</v>
      </c>
      <c r="BW126" s="32">
        <f ca="1">EXP(-SUM($BD18:BW18))</f>
        <v>0.21467309002211385</v>
      </c>
      <c r="BX126" s="32">
        <f ca="1">EXP(-SUM($BD18:BX18))</f>
        <v>0.16928822450321082</v>
      </c>
      <c r="BY126" s="32">
        <f ca="1">EXP(-SUM($BD18:BY18))</f>
        <v>0.12938868471838916</v>
      </c>
      <c r="BZ126" s="32">
        <f ca="1">EXP(-SUM($BD18:BZ18))</f>
        <v>9.5574029501832011E-2</v>
      </c>
      <c r="CA126" s="32">
        <f ca="1">EXP(-SUM($BD18:CA18))</f>
        <v>6.8077470611324784E-2</v>
      </c>
      <c r="CB126" s="32">
        <f ca="1">EXP(-SUM($BD18:CB18))</f>
        <v>4.6653355705808759E-2</v>
      </c>
      <c r="CC126" s="32">
        <f ca="1">EXP(-SUM($BD18:CC18))</f>
        <v>3.0643191691322527E-2</v>
      </c>
      <c r="CD126" s="32">
        <f ca="1">EXP(-SUM($BD18:CD18))</f>
        <v>1.9263823688211178E-2</v>
      </c>
      <c r="CE126" s="32">
        <f ca="1">EXP(-SUM($BD18:CE18))</f>
        <v>1.1595293673590837E-2</v>
      </c>
      <c r="CF126" s="32">
        <f ca="1">EXP(-SUM($BD18:CF18))</f>
        <v>6.6643877436848072E-3</v>
      </c>
      <c r="CG126" s="32">
        <f ca="1">EXP(-SUM($BD18:CG18))</f>
        <v>3.6588929153557885E-3</v>
      </c>
      <c r="CH126" s="32">
        <f ca="1">EXP(-SUM($BD18:CH18))</f>
        <v>1.9104715296997836E-3</v>
      </c>
      <c r="CI126" s="32">
        <f ca="1">EXP(-SUM($BD18:CI18))</f>
        <v>9.7894924680041085E-4</v>
      </c>
      <c r="CJ126" s="32">
        <f ca="1">EXP(-SUM($BD18:CJ18))</f>
        <v>4.7460466154859357E-4</v>
      </c>
      <c r="CK126" s="32">
        <f ca="1">EXP(-SUM($BD18:CK18))</f>
        <v>1.9466809355890425E-4</v>
      </c>
      <c r="CL126" s="32">
        <f ca="1">EXP(-SUM($BD18:CL18))</f>
        <v>7.3921406750844011E-5</v>
      </c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E126" s="31">
        <f t="shared" si="115"/>
        <v>75</v>
      </c>
      <c r="DF126" s="32">
        <f>1</f>
        <v>1</v>
      </c>
      <c r="DG126" s="32">
        <f ca="1">EXP(-SUM($DG18:DG18))</f>
        <v>0.98436433826409242</v>
      </c>
      <c r="DH126" s="32">
        <f ca="1">EXP(-SUM($DG18:DH18))</f>
        <v>0.96727216863441801</v>
      </c>
      <c r="DI126" s="32">
        <f ca="1">EXP(-SUM($DG18:DI18))</f>
        <v>0.94786426570802351</v>
      </c>
      <c r="DJ126" s="32">
        <f ca="1">EXP(-SUM($DG18:DJ18))</f>
        <v>0.92709379305049755</v>
      </c>
      <c r="DK126" s="32">
        <f ca="1">EXP(-SUM($DG18:DK18))</f>
        <v>0.90478075456097817</v>
      </c>
      <c r="DL126" s="32">
        <f ca="1">EXP(-SUM($DG18:DL18))</f>
        <v>0.87859333909852866</v>
      </c>
      <c r="DM126" s="32">
        <f ca="1">EXP(-SUM($DG18:DM18))</f>
        <v>0.84987309361446173</v>
      </c>
      <c r="DN126" s="32">
        <f ca="1">EXP(-SUM($DG18:DN18))</f>
        <v>0.81694622489388269</v>
      </c>
      <c r="DO126" s="32">
        <f ca="1">EXP(-SUM($DG18:DO18))</f>
        <v>0.78078651084534756</v>
      </c>
      <c r="DP126" s="32">
        <f ca="1">EXP(-SUM($DG18:DP18))</f>
        <v>0.74328766137087809</v>
      </c>
      <c r="DQ126" s="32">
        <f ca="1">EXP(-SUM($DG18:DQ18))</f>
        <v>0.70157712473772882</v>
      </c>
      <c r="DR126" s="32">
        <f ca="1">EXP(-SUM($DG18:DR18))</f>
        <v>0.65440535413305179</v>
      </c>
      <c r="DS126" s="32">
        <f ca="1">EXP(-SUM($DG18:DS18))</f>
        <v>0.60492544545750782</v>
      </c>
      <c r="DT126" s="32">
        <f ca="1">EXP(-SUM($DG18:DT18))</f>
        <v>0.55198137439758344</v>
      </c>
      <c r="DU126" s="32">
        <f ca="1">EXP(-SUM($DG18:DU18))</f>
        <v>0.49317898721516429</v>
      </c>
      <c r="DV126" s="32">
        <f ca="1">EXP(-SUM($DG18:DV18))</f>
        <v>0.4332485537947422</v>
      </c>
      <c r="DW126" s="32">
        <f ca="1">EXP(-SUM($DG18:DW18))</f>
        <v>0.37587876143362697</v>
      </c>
      <c r="DX126" s="32">
        <f ca="1">EXP(-SUM($DG18:DX18))</f>
        <v>0.3208323849779845</v>
      </c>
      <c r="DY126" s="32">
        <f ca="1">EXP(-SUM($DG18:DY18))</f>
        <v>0.26802717321595054</v>
      </c>
      <c r="DZ126" s="32">
        <f ca="1">EXP(-SUM($DG18:DZ18))</f>
        <v>0.21669707001085031</v>
      </c>
      <c r="EA126" s="32">
        <f ca="1">EXP(-SUM($DG18:EA18))</f>
        <v>0.17095664851935341</v>
      </c>
      <c r="EB126" s="32">
        <f ca="1">EXP(-SUM($DG18:EB18))</f>
        <v>0.13070610370433919</v>
      </c>
      <c r="EC126" s="32">
        <f ca="1">EXP(-SUM($DG18:EC18))</f>
        <v>9.6566542701826658E-2</v>
      </c>
      <c r="ED126" s="32">
        <f ca="1">EXP(-SUM($DG18:ED18))</f>
        <v>6.8788916322638588E-2</v>
      </c>
      <c r="EE126" s="32">
        <f ca="1">EXP(-SUM($DG18:EE18))</f>
        <v>4.7136667135149635E-2</v>
      </c>
      <c r="EF126" s="32">
        <f ca="1">EXP(-SUM($DG18:EF18))</f>
        <v>3.0951390771788202E-2</v>
      </c>
      <c r="EG126" s="32">
        <f ca="1">EXP(-SUM($DG18:EG18))</f>
        <v>1.9446850436937582E-2</v>
      </c>
      <c r="EH126" s="32">
        <f ca="1">EXP(-SUM($DG18:EH18))</f>
        <v>1.1697212904059015E-2</v>
      </c>
      <c r="EI126" s="32">
        <f ca="1">EXP(-SUM($DG18:EI18))</f>
        <v>6.7163029922619709E-3</v>
      </c>
      <c r="EJ126" s="32">
        <f ca="1">EXP(-SUM($DG18:EJ18))</f>
        <v>3.68307325215286E-3</v>
      </c>
      <c r="EK126" s="32">
        <f ca="1">EXP(-SUM($DG18:EK18))</f>
        <v>1.9199880571670724E-3</v>
      </c>
      <c r="EL126" s="32">
        <f ca="1">EXP(-SUM($DG18:EL18))</f>
        <v>9.8257580252674825E-4</v>
      </c>
      <c r="EM126" s="32">
        <f ca="1">EXP(-SUM($DG18:EM18))</f>
        <v>4.7559363431367934E-4</v>
      </c>
      <c r="EN126" s="32">
        <f ca="1">EXP(-SUM($DG18:EN18))</f>
        <v>1.940611296890917E-4</v>
      </c>
      <c r="EO126" s="32">
        <f ca="1">EXP(-SUM($DG18:EO18))</f>
        <v>7.326981476233714E-5</v>
      </c>
      <c r="EP126" s="32"/>
      <c r="EQ126" s="32"/>
      <c r="ER126" s="32"/>
      <c r="ES126" s="32"/>
      <c r="ET126" s="32"/>
      <c r="EU126" s="32"/>
      <c r="EV126" s="32"/>
      <c r="EW126" s="32"/>
      <c r="EX126" s="32"/>
      <c r="EY126" s="32"/>
      <c r="EZ126" s="32"/>
      <c r="FA126" s="32"/>
      <c r="FB126" s="32"/>
      <c r="FC126" s="32"/>
      <c r="FD126" s="32"/>
    </row>
    <row r="127" spans="54:160" x14ac:dyDescent="0.25">
      <c r="BB127" s="31">
        <f t="shared" si="113"/>
        <v>76</v>
      </c>
      <c r="BC127" s="32">
        <f t="shared" si="114"/>
        <v>1</v>
      </c>
      <c r="BD127" s="32">
        <f ca="1">EXP(-SUM($BD19:BD19))</f>
        <v>0.98208571941662992</v>
      </c>
      <c r="BE127" s="32">
        <f ca="1">EXP(-SUM($BD19:BE19))</f>
        <v>0.9618397998907986</v>
      </c>
      <c r="BF127" s="32">
        <f ca="1">EXP(-SUM($BD19:BF19))</f>
        <v>0.94011097824964518</v>
      </c>
      <c r="BG127" s="32">
        <f ca="1">EXP(-SUM($BD19:BG19))</f>
        <v>0.91687738829715826</v>
      </c>
      <c r="BH127" s="32">
        <f ca="1">EXP(-SUM($BD19:BH19))</f>
        <v>0.88962607343920563</v>
      </c>
      <c r="BI127" s="32">
        <f ca="1">EXP(-SUM($BD19:BI19))</f>
        <v>0.85998393968308851</v>
      </c>
      <c r="BJ127" s="32">
        <f ca="1">EXP(-SUM($BD19:BJ19))</f>
        <v>0.82598605813567683</v>
      </c>
      <c r="BK127" s="32">
        <f ca="1">EXP(-SUM($BD19:BK19))</f>
        <v>0.78866079492731733</v>
      </c>
      <c r="BL127" s="32">
        <f ca="1">EXP(-SUM($BD19:BL19))</f>
        <v>0.7500138531356757</v>
      </c>
      <c r="BM127" s="32">
        <f ca="1">EXP(-SUM($BD19:BM19))</f>
        <v>0.70710531420992173</v>
      </c>
      <c r="BN127" s="32">
        <f ca="1">EXP(-SUM($BD19:BN19))</f>
        <v>0.65882870499568214</v>
      </c>
      <c r="BO127" s="32">
        <f ca="1">EXP(-SUM($BD19:BO19))</f>
        <v>0.60825226220616291</v>
      </c>
      <c r="BP127" s="32">
        <f ca="1">EXP(-SUM($BD19:BP19))</f>
        <v>0.55430455012820057</v>
      </c>
      <c r="BQ127" s="32">
        <f ca="1">EXP(-SUM($BD19:BQ19))</f>
        <v>0.49467685901962966</v>
      </c>
      <c r="BR127" s="32">
        <f ca="1">EXP(-SUM($BD19:BR19))</f>
        <v>0.43406091490368481</v>
      </c>
      <c r="BS127" s="32">
        <f ca="1">EXP(-SUM($BD19:BS19))</f>
        <v>0.37613418402507431</v>
      </c>
      <c r="BT127" s="32">
        <f ca="1">EXP(-SUM($BD19:BT19))</f>
        <v>0.32066744208685743</v>
      </c>
      <c r="BU127" s="32">
        <f ca="1">EXP(-SUM($BD19:BU19))</f>
        <v>0.26758394230591959</v>
      </c>
      <c r="BV127" s="32">
        <f ca="1">EXP(-SUM($BD19:BV19))</f>
        <v>0.21613467639396786</v>
      </c>
      <c r="BW127" s="32">
        <f ca="1">EXP(-SUM($BD19:BW19))</f>
        <v>0.17036855938191237</v>
      </c>
      <c r="BX127" s="32">
        <f ca="1">EXP(-SUM($BD19:BX19))</f>
        <v>0.13017227790148941</v>
      </c>
      <c r="BY127" s="32">
        <f ca="1">EXP(-SUM($BD19:BY19))</f>
        <v>9.613351670290321E-2</v>
      </c>
      <c r="BZ127" s="32">
        <f ca="1">EXP(-SUM($BD19:BZ19))</f>
        <v>6.8471535750864315E-2</v>
      </c>
      <c r="CA127" s="32">
        <f ca="1">EXP(-SUM($BD19:CA19))</f>
        <v>4.6927628479943979E-2</v>
      </c>
      <c r="CB127" s="32">
        <f ca="1">EXP(-SUM($BD19:CB19))</f>
        <v>3.0832549671008617E-2</v>
      </c>
      <c r="CC127" s="32">
        <f ca="1">EXP(-SUM($BD19:CC19))</f>
        <v>1.9393537920621876E-2</v>
      </c>
      <c r="CD127" s="32">
        <f ca="1">EXP(-SUM($BD19:CD19))</f>
        <v>1.1681591473540916E-2</v>
      </c>
      <c r="CE127" s="32">
        <f ca="1">EXP(-SUM($BD19:CE19))</f>
        <v>6.7206359085530956E-3</v>
      </c>
      <c r="CF127" s="32">
        <f ca="1">EXP(-SUM($BD19:CF19))</f>
        <v>3.6940960362836011E-3</v>
      </c>
      <c r="CG127" s="32">
        <f ca="1">EXP(-SUM($BD19:CG19))</f>
        <v>1.9319683501309737E-3</v>
      </c>
      <c r="CH127" s="32">
        <f ca="1">EXP(-SUM($BD19:CH19))</f>
        <v>9.9122132156119675E-4</v>
      </c>
      <c r="CI127" s="32">
        <f ca="1">EXP(-SUM($BD19:CI19))</f>
        <v>4.8132979916690519E-4</v>
      </c>
      <c r="CJ127" s="32">
        <f ca="1">EXP(-SUM($BD19:CJ19))</f>
        <v>1.984507099825141E-4</v>
      </c>
      <c r="CK127" s="32">
        <f ca="1">EXP(-SUM($BD19:CK19))</f>
        <v>7.5788335532793607E-5</v>
      </c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E127" s="31">
        <f t="shared" si="115"/>
        <v>76</v>
      </c>
      <c r="DF127" s="32">
        <f>1</f>
        <v>1</v>
      </c>
      <c r="DG127" s="32">
        <f ca="1">EXP(-SUM($DG19:DG19))</f>
        <v>0.98236315802239127</v>
      </c>
      <c r="DH127" s="32">
        <f ca="1">EXP(-SUM($DG19:DH19))</f>
        <v>0.96238380154073477</v>
      </c>
      <c r="DI127" s="32">
        <f ca="1">EXP(-SUM($DG19:DI19))</f>
        <v>0.94097138366917688</v>
      </c>
      <c r="DJ127" s="32">
        <f ca="1">EXP(-SUM($DG19:DJ19))</f>
        <v>0.9180224234784925</v>
      </c>
      <c r="DK127" s="32">
        <f ca="1">EXP(-SUM($DG19:DK19))</f>
        <v>0.89109674772398073</v>
      </c>
      <c r="DL127" s="32">
        <f ca="1">EXP(-SUM($DG19:DL19))</f>
        <v>0.8616880157342045</v>
      </c>
      <c r="DM127" s="32">
        <f ca="1">EXP(-SUM($DG19:DM19))</f>
        <v>0.82796476433779997</v>
      </c>
      <c r="DN127" s="32">
        <f ca="1">EXP(-SUM($DG19:DN19))</f>
        <v>0.79093565685945255</v>
      </c>
      <c r="DO127" s="32">
        <f ca="1">EXP(-SUM($DG19:DO19))</f>
        <v>0.75256519904708552</v>
      </c>
      <c r="DP127" s="32">
        <f ca="1">EXP(-SUM($DG19:DP19))</f>
        <v>0.70992429608191632</v>
      </c>
      <c r="DQ127" s="32">
        <f ca="1">EXP(-SUM($DG19:DQ19))</f>
        <v>0.66182461302529938</v>
      </c>
      <c r="DR127" s="32">
        <f ca="1">EXP(-SUM($DG19:DR19))</f>
        <v>0.61140234881320876</v>
      </c>
      <c r="DS127" s="32">
        <f ca="1">EXP(-SUM($DG19:DS19))</f>
        <v>0.55753445908380794</v>
      </c>
      <c r="DT127" s="32">
        <f ca="1">EXP(-SUM($DG19:DT19))</f>
        <v>0.49785057604221411</v>
      </c>
      <c r="DU127" s="32">
        <f ca="1">EXP(-SUM($DG19:DU19))</f>
        <v>0.43709958754752271</v>
      </c>
      <c r="DV127" s="32">
        <f ca="1">EXP(-SUM($DG19:DV19))</f>
        <v>0.37899399929146532</v>
      </c>
      <c r="DW127" s="32">
        <f ca="1">EXP(-SUM($DG19:DW19))</f>
        <v>0.32329877409408891</v>
      </c>
      <c r="DX127" s="32">
        <f ca="1">EXP(-SUM($DG19:DX19))</f>
        <v>0.26993385238799844</v>
      </c>
      <c r="DY127" s="32">
        <f ca="1">EXP(-SUM($DG19:DY19))</f>
        <v>0.21813577009799853</v>
      </c>
      <c r="DZ127" s="32">
        <f ca="1">EXP(-SUM($DG19:DZ19))</f>
        <v>0.17201884603574097</v>
      </c>
      <c r="EA127" s="32">
        <f ca="1">EXP(-SUM($DG19:EA19))</f>
        <v>0.13147572609173103</v>
      </c>
      <c r="EB127" s="32">
        <f ca="1">EXP(-SUM($DG19:EB19))</f>
        <v>9.7115639992899697E-2</v>
      </c>
      <c r="EC127" s="32">
        <f ca="1">EXP(-SUM($DG19:EC19))</f>
        <v>6.9175561206089947E-2</v>
      </c>
      <c r="ED127" s="32">
        <f ca="1">EXP(-SUM($DG19:ED19))</f>
        <v>4.7405875014395714E-2</v>
      </c>
      <c r="EE127" s="32">
        <f ca="1">EXP(-SUM($DG19:EE19))</f>
        <v>3.1137466820637189E-2</v>
      </c>
      <c r="EF127" s="32">
        <f ca="1">EXP(-SUM($DG19:EF19))</f>
        <v>1.9574549445518039E-2</v>
      </c>
      <c r="EG127" s="32">
        <f ca="1">EXP(-SUM($DG19:EG19))</f>
        <v>1.1782325929815592E-2</v>
      </c>
      <c r="EH127" s="32">
        <f ca="1">EXP(-SUM($DG19:EH19))</f>
        <v>6.7718844152781172E-3</v>
      </c>
      <c r="EI127" s="32">
        <f ca="1">EXP(-SUM($DG19:EI19))</f>
        <v>3.7179109114935135E-3</v>
      </c>
      <c r="EJ127" s="32">
        <f ca="1">EXP(-SUM($DG19:EJ19))</f>
        <v>1.9412874633631743E-3</v>
      </c>
      <c r="EK127" s="32">
        <f ca="1">EXP(-SUM($DG19:EK19))</f>
        <v>9.94739712442141E-4</v>
      </c>
      <c r="EL127" s="32">
        <f ca="1">EXP(-SUM($DG19:EL19))</f>
        <v>4.822600416677183E-4</v>
      </c>
      <c r="EM127" s="32">
        <f ca="1">EXP(-SUM($DG19:EM19))</f>
        <v>1.9780809274980171E-4</v>
      </c>
      <c r="EN127" s="32">
        <f ca="1">EXP(-SUM($DG19:EN19))</f>
        <v>7.5113760120850266E-5</v>
      </c>
      <c r="EO127" s="32"/>
      <c r="EP127" s="32"/>
      <c r="EQ127" s="32"/>
      <c r="ER127" s="32"/>
      <c r="ES127" s="32"/>
      <c r="ET127" s="32"/>
      <c r="EU127" s="32"/>
      <c r="EV127" s="32"/>
      <c r="EW127" s="32"/>
      <c r="EX127" s="32"/>
      <c r="EY127" s="32"/>
      <c r="EZ127" s="32"/>
      <c r="FA127" s="32"/>
      <c r="FB127" s="32"/>
      <c r="FC127" s="32"/>
      <c r="FD127" s="32"/>
    </row>
    <row r="128" spans="54:160" x14ac:dyDescent="0.25">
      <c r="BB128" s="31">
        <f t="shared" si="113"/>
        <v>77</v>
      </c>
      <c r="BC128" s="32">
        <f t="shared" si="114"/>
        <v>1</v>
      </c>
      <c r="BD128" s="32">
        <f ca="1">EXP(-SUM($BD20:BD20))</f>
        <v>0.97910386569138186</v>
      </c>
      <c r="BE128" s="32">
        <f ca="1">EXP(-SUM($BD20:BE20))</f>
        <v>0.95664555667736517</v>
      </c>
      <c r="BF128" s="32">
        <f ca="1">EXP(-SUM($BD20:BF20))</f>
        <v>0.93268825588562154</v>
      </c>
      <c r="BG128" s="32">
        <f ca="1">EXP(-SUM($BD20:BG20))</f>
        <v>0.90459678968231461</v>
      </c>
      <c r="BH128" s="32">
        <f ca="1">EXP(-SUM($BD20:BH20))</f>
        <v>0.87416644767602247</v>
      </c>
      <c r="BI128" s="32">
        <f ca="1">EXP(-SUM($BD20:BI20))</f>
        <v>0.83925749162694274</v>
      </c>
      <c r="BJ128" s="32">
        <f ca="1">EXP(-SUM($BD20:BJ20))</f>
        <v>0.80093770780323159</v>
      </c>
      <c r="BK128" s="32">
        <f ca="1">EXP(-SUM($BD20:BK20))</f>
        <v>0.76129242369252459</v>
      </c>
      <c r="BL128" s="32">
        <f ca="1">EXP(-SUM($BD20:BL20))</f>
        <v>0.71731630562428339</v>
      </c>
      <c r="BM128" s="32">
        <f ca="1">EXP(-SUM($BD20:BM20))</f>
        <v>0.66796656188733072</v>
      </c>
      <c r="BN128" s="32">
        <f ca="1">EXP(-SUM($BD20:BN20))</f>
        <v>0.61629807127602365</v>
      </c>
      <c r="BO128" s="32">
        <f ca="1">EXP(-SUM($BD20:BO20))</f>
        <v>0.56127236854643392</v>
      </c>
      <c r="BP128" s="32">
        <f ca="1">EXP(-SUM($BD20:BP20))</f>
        <v>0.5006005834057643</v>
      </c>
      <c r="BQ128" s="32">
        <f ca="1">EXP(-SUM($BD20:BQ20))</f>
        <v>0.43900252311501903</v>
      </c>
      <c r="BR128" s="32">
        <f ca="1">EXP(-SUM($BD20:BR20))</f>
        <v>0.38018785264555982</v>
      </c>
      <c r="BS128" s="32">
        <f ca="1">EXP(-SUM($BD20:BS20))</f>
        <v>0.32392887356743383</v>
      </c>
      <c r="BT128" s="32">
        <f ca="1">EXP(-SUM($BD20:BT20))</f>
        <v>0.27015060273839198</v>
      </c>
      <c r="BU128" s="32">
        <f ca="1">EXP(-SUM($BD20:BU20))</f>
        <v>0.21810456521622484</v>
      </c>
      <c r="BV128" s="32">
        <f ca="1">EXP(-SUM($BD20:BV20))</f>
        <v>0.17184831833122405</v>
      </c>
      <c r="BW128" s="32">
        <f ca="1">EXP(-SUM($BD20:BW20))</f>
        <v>0.13126038589842876</v>
      </c>
      <c r="BX128" s="32">
        <f ca="1">EXP(-SUM($BD20:BX20))</f>
        <v>9.6917604303182414E-2</v>
      </c>
      <c r="BY128" s="32">
        <f ca="1">EXP(-SUM($BD20:BY20))</f>
        <v>6.9025510672092227E-2</v>
      </c>
      <c r="BZ128" s="32">
        <f ca="1">EXP(-SUM($BD20:BZ20))</f>
        <v>4.731155477658832E-2</v>
      </c>
      <c r="CA128" s="32">
        <f ca="1">EXP(-SUM($BD20:CA20))</f>
        <v>3.1094077905716364E-2</v>
      </c>
      <c r="CB128" s="32">
        <f ca="1">EXP(-SUM($BD20:CB20))</f>
        <v>1.9568796175207383E-2</v>
      </c>
      <c r="CC128" s="32">
        <f ca="1">EXP(-SUM($BD20:CC20))</f>
        <v>1.1795446058120496E-2</v>
      </c>
      <c r="CD128" s="32">
        <f ca="1">EXP(-SUM($BD20:CD20))</f>
        <v>6.792846550652442E-3</v>
      </c>
      <c r="CE128" s="32">
        <f ca="1">EXP(-SUM($BD20:CE20))</f>
        <v>3.7381523452330572E-3</v>
      </c>
      <c r="CF128" s="32">
        <f ca="1">EXP(-SUM($BD20:CF20))</f>
        <v>1.958159374999146E-3</v>
      </c>
      <c r="CG128" s="32">
        <f ca="1">EXP(-SUM($BD20:CG20))</f>
        <v>1.005932037179622E-3</v>
      </c>
      <c r="CH128" s="32">
        <f ca="1">EXP(-SUM($BD20:CH20))</f>
        <v>4.8925974661924877E-4</v>
      </c>
      <c r="CI128" s="32">
        <f ca="1">EXP(-SUM($BD20:CI20))</f>
        <v>2.0276055793871762E-4</v>
      </c>
      <c r="CJ128" s="32">
        <f ca="1">EXP(-SUM($BD20:CJ20))</f>
        <v>7.78740742061813E-5</v>
      </c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E128" s="31">
        <f t="shared" si="115"/>
        <v>77</v>
      </c>
      <c r="DF128" s="32">
        <f>1</f>
        <v>1</v>
      </c>
      <c r="DG128" s="32">
        <f ca="1">EXP(-SUM($DG20:DG20))</f>
        <v>0.97938477352276576</v>
      </c>
      <c r="DH128" s="32">
        <f ca="1">EXP(-SUM($DG20:DH20))</f>
        <v>0.9572595952297136</v>
      </c>
      <c r="DI128" s="32">
        <f ca="1">EXP(-SUM($DG20:DI20))</f>
        <v>0.93360220006232641</v>
      </c>
      <c r="DJ128" s="32">
        <f ca="1">EXP(-SUM($DG20:DJ20))</f>
        <v>0.90585379244456754</v>
      </c>
      <c r="DK128" s="32">
        <f ca="1">EXP(-SUM($DG20:DK20))</f>
        <v>0.87567095486728874</v>
      </c>
      <c r="DL128" s="32">
        <f ca="1">EXP(-SUM($DG20:DL20))</f>
        <v>0.841052916059427</v>
      </c>
      <c r="DM128" s="32">
        <f ca="1">EXP(-SUM($DG20:DM20))</f>
        <v>0.80304680063547895</v>
      </c>
      <c r="DN128" s="32">
        <f ca="1">EXP(-SUM($DG20:DN20))</f>
        <v>0.76369489781522581</v>
      </c>
      <c r="DO128" s="32">
        <f ca="1">EXP(-SUM($DG20:DO20))</f>
        <v>0.72000366182898001</v>
      </c>
      <c r="DP128" s="32">
        <f ca="1">EXP(-SUM($DG20:DP20))</f>
        <v>0.67084643628362084</v>
      </c>
      <c r="DQ128" s="32">
        <f ca="1">EXP(-SUM($DG20:DQ20))</f>
        <v>0.61934742576999458</v>
      </c>
      <c r="DR128" s="32">
        <f ca="1">EXP(-SUM($DG20:DR20))</f>
        <v>0.56441565045611686</v>
      </c>
      <c r="DS128" s="32">
        <f ca="1">EXP(-SUM($DG20:DS20))</f>
        <v>0.50370028729617755</v>
      </c>
      <c r="DT128" s="32">
        <f ca="1">EXP(-SUM($DG20:DT20))</f>
        <v>0.4419786443504361</v>
      </c>
      <c r="DU128" s="32">
        <f ca="1">EXP(-SUM($DG20:DU20))</f>
        <v>0.3829952687312288</v>
      </c>
      <c r="DV128" s="32">
        <f ca="1">EXP(-SUM($DG20:DV20))</f>
        <v>0.32651675484838288</v>
      </c>
      <c r="DW128" s="32">
        <f ca="1">EXP(-SUM($DG20:DW20))</f>
        <v>0.27246495597641673</v>
      </c>
      <c r="DX128" s="32">
        <f ca="1">EXP(-SUM($DG20:DX20))</f>
        <v>0.22007720112492252</v>
      </c>
      <c r="DY128" s="32">
        <f ca="1">EXP(-SUM($DG20:DY20))</f>
        <v>0.1734762618105406</v>
      </c>
      <c r="DZ128" s="32">
        <f ca="1">EXP(-SUM($DG20:DZ20))</f>
        <v>0.13254675770951363</v>
      </c>
      <c r="EA128" s="32">
        <f ca="1">EXP(-SUM($DG20:EA20))</f>
        <v>9.7887093562471952E-2</v>
      </c>
      <c r="EB128" s="32">
        <f ca="1">EXP(-SUM($DG20:EB20))</f>
        <v>6.9720528867416184E-2</v>
      </c>
      <c r="EC128" s="32">
        <f ca="1">EXP(-SUM($DG20:EC20))</f>
        <v>4.7783637977975621E-2</v>
      </c>
      <c r="ED128" s="32">
        <f ca="1">EXP(-SUM($DG20:ED20))</f>
        <v>3.1394967935511282E-2</v>
      </c>
      <c r="EE128" s="32">
        <f ca="1">EXP(-SUM($DG20:EE20))</f>
        <v>1.9747296531449271E-2</v>
      </c>
      <c r="EF128" s="32">
        <f ca="1">EXP(-SUM($DG20:EF20))</f>
        <v>1.1894676037525437E-2</v>
      </c>
      <c r="EG128" s="32">
        <f ca="1">EXP(-SUM($DG20:EG20))</f>
        <v>6.8432274043708028E-3</v>
      </c>
      <c r="EH128" s="32">
        <f ca="1">EXP(-SUM($DG20:EH20))</f>
        <v>3.7614802488706756E-3</v>
      </c>
      <c r="EI128" s="32">
        <f ca="1">EXP(-SUM($DG20:EI20))</f>
        <v>1.9672094929540215E-3</v>
      </c>
      <c r="EJ128" s="32">
        <f ca="1">EXP(-SUM($DG20:EJ20))</f>
        <v>1.0093022451746815E-3</v>
      </c>
      <c r="EK128" s="32">
        <f ca="1">EXP(-SUM($DG20:EK20))</f>
        <v>4.9010976297753387E-4</v>
      </c>
      <c r="EL128" s="32">
        <f ca="1">EXP(-SUM($DG20:EL20))</f>
        <v>2.0207066049223886E-4</v>
      </c>
      <c r="EM128" s="32">
        <f ca="1">EXP(-SUM($DG20:EM20))</f>
        <v>7.7170794803749598E-5</v>
      </c>
      <c r="EN128" s="32"/>
      <c r="EO128" s="32"/>
      <c r="EP128" s="32"/>
      <c r="EQ128" s="32"/>
      <c r="ER128" s="32"/>
      <c r="ES128" s="32"/>
      <c r="ET128" s="32"/>
      <c r="EU128" s="32"/>
      <c r="EV128" s="32"/>
      <c r="EW128" s="32"/>
      <c r="EX128" s="32"/>
      <c r="EY128" s="32"/>
      <c r="EZ128" s="32"/>
      <c r="FA128" s="32"/>
      <c r="FB128" s="32"/>
      <c r="FC128" s="32"/>
      <c r="FD128" s="32"/>
    </row>
    <row r="129" spans="54:160" x14ac:dyDescent="0.25">
      <c r="BB129" s="31">
        <f t="shared" si="113"/>
        <v>78</v>
      </c>
      <c r="BC129" s="32">
        <f t="shared" si="114"/>
        <v>1</v>
      </c>
      <c r="BD129" s="32">
        <f ca="1">EXP(-SUM($BD21:BD21))</f>
        <v>0.97671040386293728</v>
      </c>
      <c r="BE129" s="32">
        <f ca="1">EXP(-SUM($BD21:BE21))</f>
        <v>0.95192469808349167</v>
      </c>
      <c r="BF129" s="32">
        <f ca="1">EXP(-SUM($BD21:BF21))</f>
        <v>0.92287102796427301</v>
      </c>
      <c r="BG129" s="32">
        <f ca="1">EXP(-SUM($BD21:BG21))</f>
        <v>0.89152792849170215</v>
      </c>
      <c r="BH129" s="32">
        <f ca="1">EXP(-SUM($BD21:BH21))</f>
        <v>0.85556475832338497</v>
      </c>
      <c r="BI129" s="32">
        <f ca="1">EXP(-SUM($BD21:BI21))</f>
        <v>0.81609383825359527</v>
      </c>
      <c r="BJ129" s="32">
        <f ca="1">EXP(-SUM($BD21:BJ21))</f>
        <v>0.77529012822383736</v>
      </c>
      <c r="BK129" s="32">
        <f ca="1">EXP(-SUM($BD21:BK21))</f>
        <v>0.73007129778548829</v>
      </c>
      <c r="BL129" s="32">
        <f ca="1">EXP(-SUM($BD21:BL21))</f>
        <v>0.6794585326288316</v>
      </c>
      <c r="BM129" s="32">
        <f ca="1">EXP(-SUM($BD21:BM21))</f>
        <v>0.62650094031753589</v>
      </c>
      <c r="BN129" s="32">
        <f ca="1">EXP(-SUM($BD21:BN21))</f>
        <v>0.57019152045901211</v>
      </c>
      <c r="BO129" s="32">
        <f ca="1">EXP(-SUM($BD21:BO21))</f>
        <v>0.50825500164280402</v>
      </c>
      <c r="BP129" s="32">
        <f ca="1">EXP(-SUM($BD21:BP21))</f>
        <v>0.44545390735642204</v>
      </c>
      <c r="BQ129" s="32">
        <f ca="1">EXP(-SUM($BD21:BQ21))</f>
        <v>0.38554226607454006</v>
      </c>
      <c r="BR129" s="32">
        <f ca="1">EXP(-SUM($BD21:BR21))</f>
        <v>0.32829313486535289</v>
      </c>
      <c r="BS129" s="32">
        <f ca="1">EXP(-SUM($BD21:BS21))</f>
        <v>0.27363294996517584</v>
      </c>
      <c r="BT129" s="32">
        <f ca="1">EXP(-SUM($BD21:BT21))</f>
        <v>0.22081123401200314</v>
      </c>
      <c r="BU129" s="32">
        <f ca="1">EXP(-SUM($BD21:BU21))</f>
        <v>0.17390693289106504</v>
      </c>
      <c r="BV129" s="32">
        <f ca="1">EXP(-SUM($BD21:BV21))</f>
        <v>0.13278971936758832</v>
      </c>
      <c r="BW129" s="32">
        <f ca="1">EXP(-SUM($BD21:BW21))</f>
        <v>9.8027077989938191E-2</v>
      </c>
      <c r="BX129" s="32">
        <f ca="1">EXP(-SUM($BD21:BX21))</f>
        <v>6.9811139826155041E-2</v>
      </c>
      <c r="BY129" s="32">
        <f ca="1">EXP(-SUM($BD21:BY21))</f>
        <v>4.7854343743242878E-2</v>
      </c>
      <c r="BZ129" s="32">
        <f ca="1">EXP(-SUM($BD21:BZ21))</f>
        <v>3.146019168493782E-2</v>
      </c>
      <c r="CA129" s="32">
        <f ca="1">EXP(-SUM($BD21:CA21))</f>
        <v>1.9810084684029693E-2</v>
      </c>
      <c r="CB129" s="32">
        <f ca="1">EXP(-SUM($BD21:CB21))</f>
        <v>1.1949272262279624E-2</v>
      </c>
      <c r="CC129" s="32">
        <f ca="1">EXP(-SUM($BD21:CC21))</f>
        <v>6.8882231202498203E-3</v>
      </c>
      <c r="CD129" s="32">
        <f ca="1">EXP(-SUM($BD21:CD21))</f>
        <v>3.7950612305183433E-3</v>
      </c>
      <c r="CE129" s="32">
        <f ca="1">EXP(-SUM($BD21:CE21))</f>
        <v>1.9911652480291758E-3</v>
      </c>
      <c r="CF129" s="32">
        <f ca="1">EXP(-SUM($BD21:CF21))</f>
        <v>1.0241812946105177E-3</v>
      </c>
      <c r="CG129" s="32">
        <f ca="1">EXP(-SUM($BD21:CG21))</f>
        <v>4.9893602355953264E-4</v>
      </c>
      <c r="CH129" s="32">
        <f ca="1">EXP(-SUM($BD21:CH21))</f>
        <v>2.0783082722222444E-4</v>
      </c>
      <c r="CI129" s="32">
        <f ca="1">EXP(-SUM($BD21:CI21))</f>
        <v>8.0272099094890381E-5</v>
      </c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E129" s="31">
        <f t="shared" si="115"/>
        <v>78</v>
      </c>
      <c r="DF129" s="32">
        <f>1</f>
        <v>1</v>
      </c>
      <c r="DG129" s="32">
        <f ca="1">EXP(-SUM($DG21:DG21))</f>
        <v>0.97706238347025831</v>
      </c>
      <c r="DH129" s="32">
        <f ca="1">EXP(-SUM($DG21:DH21))</f>
        <v>0.95259378352777269</v>
      </c>
      <c r="DI129" s="32">
        <f ca="1">EXP(-SUM($DG21:DI21))</f>
        <v>0.92390278639492962</v>
      </c>
      <c r="DJ129" s="32">
        <f ca="1">EXP(-SUM($DG21:DJ21))</f>
        <v>0.89282299693377354</v>
      </c>
      <c r="DK129" s="32">
        <f ca="1">EXP(-SUM($DG21:DK21))</f>
        <v>0.85716901039330662</v>
      </c>
      <c r="DL129" s="32">
        <f ca="1">EXP(-SUM($DG21:DL21))</f>
        <v>0.81803140184484879</v>
      </c>
      <c r="DM129" s="32">
        <f ca="1">EXP(-SUM($DG21:DM21))</f>
        <v>0.77754000404742307</v>
      </c>
      <c r="DN129" s="32">
        <f ca="1">EXP(-SUM($DG21:DN21))</f>
        <v>0.73262534319355344</v>
      </c>
      <c r="DO129" s="32">
        <f ca="1">EXP(-SUM($DG21:DO21))</f>
        <v>0.68222237220527626</v>
      </c>
      <c r="DP129" s="32">
        <f ca="1">EXP(-SUM($DG21:DP21))</f>
        <v>0.62945116741095952</v>
      </c>
      <c r="DQ129" s="32">
        <f ca="1">EXP(-SUM($DG21:DQ21))</f>
        <v>0.57325110053579298</v>
      </c>
      <c r="DR129" s="32">
        <f ca="1">EXP(-SUM($DG21:DR21))</f>
        <v>0.51128445198433725</v>
      </c>
      <c r="DS129" s="32">
        <f ca="1">EXP(-SUM($DG21:DS21))</f>
        <v>0.4483717596243203</v>
      </c>
      <c r="DT129" s="32">
        <f ca="1">EXP(-SUM($DG21:DT21))</f>
        <v>0.38830186047431753</v>
      </c>
      <c r="DU129" s="32">
        <f ca="1">EXP(-SUM($DG21:DU21))</f>
        <v>0.33084219654131952</v>
      </c>
      <c r="DV129" s="32">
        <f ca="1">EXP(-SUM($DG21:DV21))</f>
        <v>0.27591618438522714</v>
      </c>
      <c r="DW129" s="32">
        <f ca="1">EXP(-SUM($DG21:DW21))</f>
        <v>0.22275937503546986</v>
      </c>
      <c r="DX129" s="32">
        <f ca="1">EXP(-SUM($DG21:DX21))</f>
        <v>0.17551592262366927</v>
      </c>
      <c r="DY129" s="32">
        <f ca="1">EXP(-SUM($DG21:DY21))</f>
        <v>0.13406175840776702</v>
      </c>
      <c r="DZ129" s="32">
        <f ca="1">EXP(-SUM($DG21:DZ21))</f>
        <v>9.8986029673925655E-2</v>
      </c>
      <c r="EA129" s="32">
        <f ca="1">EXP(-SUM($DG21:EA21))</f>
        <v>7.0498660143018393E-2</v>
      </c>
      <c r="EB129" s="32">
        <f ca="1">EXP(-SUM($DG21:EB21))</f>
        <v>4.8321282791769872E-2</v>
      </c>
      <c r="EC129" s="32">
        <f ca="1">EXP(-SUM($DG21:EC21))</f>
        <v>3.1757690879669523E-2</v>
      </c>
      <c r="ED129" s="32">
        <f ca="1">EXP(-SUM($DG21:ED21))</f>
        <v>1.998643541396819E-2</v>
      </c>
      <c r="EE129" s="32">
        <f ca="1">EXP(-SUM($DG21:EE21))</f>
        <v>1.2047185667877323E-2</v>
      </c>
      <c r="EF129" s="32">
        <f ca="1">EXP(-SUM($DG21:EF21))</f>
        <v>6.9378201727921494E-3</v>
      </c>
      <c r="EG129" s="32">
        <f ca="1">EXP(-SUM($DG21:EG21))</f>
        <v>3.8179323728779369E-3</v>
      </c>
      <c r="EH129" s="32">
        <f ca="1">EXP(-SUM($DG21:EH21))</f>
        <v>1.9999506115895242E-3</v>
      </c>
      <c r="EI129" s="32">
        <f ca="1">EXP(-SUM($DG21:EI21))</f>
        <v>1.027400741053449E-3</v>
      </c>
      <c r="EJ129" s="32">
        <f ca="1">EXP(-SUM($DG21:EJ21))</f>
        <v>4.9970157790538833E-4</v>
      </c>
      <c r="EK129" s="32">
        <f ca="1">EXP(-SUM($DG21:EK21))</f>
        <v>2.0708789439365644E-4</v>
      </c>
      <c r="EL129" s="32">
        <f ca="1">EXP(-SUM($DG21:EL21))</f>
        <v>7.9536070620241634E-5</v>
      </c>
      <c r="EM129" s="32"/>
      <c r="EN129" s="32"/>
      <c r="EO129" s="32"/>
      <c r="EP129" s="32"/>
      <c r="EQ129" s="32"/>
      <c r="ER129" s="32"/>
      <c r="ES129" s="32"/>
      <c r="ET129" s="32"/>
      <c r="EU129" s="32"/>
      <c r="EV129" s="32"/>
      <c r="EW129" s="32"/>
      <c r="EX129" s="32"/>
      <c r="EY129" s="32"/>
      <c r="EZ129" s="32"/>
      <c r="FA129" s="32"/>
      <c r="FB129" s="32"/>
      <c r="FC129" s="32"/>
      <c r="FD129" s="32"/>
    </row>
    <row r="130" spans="54:160" x14ac:dyDescent="0.25">
      <c r="BB130" s="31">
        <f t="shared" si="113"/>
        <v>79</v>
      </c>
      <c r="BC130" s="32">
        <f t="shared" si="114"/>
        <v>1</v>
      </c>
      <c r="BD130" s="32">
        <f ca="1">EXP(-SUM($BD22:BD22))</f>
        <v>0.9742852011881632</v>
      </c>
      <c r="BE130" s="32">
        <f ca="1">EXP(-SUM($BD22:BE22))</f>
        <v>0.94415210133762872</v>
      </c>
      <c r="BF130" s="32">
        <f ca="1">EXP(-SUM($BD22:BF22))</f>
        <v>0.91177847649792643</v>
      </c>
      <c r="BG130" s="32">
        <f ca="1">EXP(-SUM($BD22:BG22))</f>
        <v>0.87462566331227332</v>
      </c>
      <c r="BH130" s="32">
        <f ca="1">EXP(-SUM($BD22:BH22))</f>
        <v>0.8338555438838593</v>
      </c>
      <c r="BI130" s="32">
        <f ca="1">EXP(-SUM($BD22:BI22))</f>
        <v>0.79174256436209001</v>
      </c>
      <c r="BJ130" s="32">
        <f ca="1">EXP(-SUM($BD22:BJ22))</f>
        <v>0.74511663624881952</v>
      </c>
      <c r="BK130" s="32">
        <f ca="1">EXP(-SUM($BD22:BK22))</f>
        <v>0.69306448476130478</v>
      </c>
      <c r="BL130" s="32">
        <f ca="1">EXP(-SUM($BD22:BL22))</f>
        <v>0.63863526957202421</v>
      </c>
      <c r="BM130" s="32">
        <f ca="1">EXP(-SUM($BD22:BM22))</f>
        <v>0.58085283963013423</v>
      </c>
      <c r="BN130" s="32">
        <f ca="1">EXP(-SUM($BD22:BN22))</f>
        <v>0.51745062286331911</v>
      </c>
      <c r="BO130" s="32">
        <f ca="1">EXP(-SUM($BD22:BO22))</f>
        <v>0.45324637156997638</v>
      </c>
      <c r="BP130" s="32">
        <f ca="1">EXP(-SUM($BD22:BP22))</f>
        <v>0.39204910134857068</v>
      </c>
      <c r="BQ130" s="32">
        <f ca="1">EXP(-SUM($BD22:BQ22))</f>
        <v>0.33363197407890932</v>
      </c>
      <c r="BR130" s="32">
        <f ca="1">EXP(-SUM($BD22:BR22))</f>
        <v>0.27792254451974069</v>
      </c>
      <c r="BS130" s="32">
        <f ca="1">EXP(-SUM($BD22:BS22))</f>
        <v>0.22416615879041568</v>
      </c>
      <c r="BT130" s="32">
        <f ca="1">EXP(-SUM($BD22:BT22))</f>
        <v>0.17647396819733516</v>
      </c>
      <c r="BU130" s="32">
        <f ca="1">EXP(-SUM($BD22:BU22))</f>
        <v>0.13470608255921243</v>
      </c>
      <c r="BV130" s="32">
        <f ca="1">EXP(-SUM($BD22:BV22))</f>
        <v>9.9421740858176316E-2</v>
      </c>
      <c r="BW130" s="32">
        <f ca="1">EXP(-SUM($BD22:BW22))</f>
        <v>7.0799753078198496E-2</v>
      </c>
      <c r="BX130" s="32">
        <f ca="1">EXP(-SUM($BD22:BX22))</f>
        <v>4.8536383530363506E-2</v>
      </c>
      <c r="BY130" s="32">
        <f ca="1">EXP(-SUM($BD22:BY22))</f>
        <v>3.1918087336709589E-2</v>
      </c>
      <c r="BZ130" s="32">
        <f ca="1">EXP(-SUM($BD22:BZ22))</f>
        <v>2.0109444954366531E-2</v>
      </c>
      <c r="CA130" s="32">
        <f ca="1">EXP(-SUM($BD22:CA22))</f>
        <v>1.2138349858794577E-2</v>
      </c>
      <c r="CB130" s="32">
        <f ca="1">EXP(-SUM($BD22:CB22))</f>
        <v>7.0041098586831512E-3</v>
      </c>
      <c r="CC130" s="32">
        <f ca="1">EXP(-SUM($BD22:CC22))</f>
        <v>3.8634022680552917E-3</v>
      </c>
      <c r="CD130" s="32">
        <f ca="1">EXP(-SUM($BD22:CD22))</f>
        <v>2.0302718432817085E-3</v>
      </c>
      <c r="CE130" s="32">
        <f ca="1">EXP(-SUM($BD22:CE22))</f>
        <v>1.0456145502376008E-3</v>
      </c>
      <c r="CF130" s="32">
        <f ca="1">EXP(-SUM($BD22:CF22))</f>
        <v>5.1019390095731238E-4</v>
      </c>
      <c r="CG130" s="32">
        <f ca="1">EXP(-SUM($BD22:CG22))</f>
        <v>2.136036083415842E-4</v>
      </c>
      <c r="CH130" s="32">
        <f ca="1">EXP(-SUM($BD22:CH22))</f>
        <v>8.2964841111108105E-5</v>
      </c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E130" s="31">
        <f t="shared" si="115"/>
        <v>79</v>
      </c>
      <c r="DF130" s="32">
        <f>1</f>
        <v>1</v>
      </c>
      <c r="DG130" s="32">
        <f ca="1">EXP(-SUM($DG22:DG22))</f>
        <v>0.97462328067621995</v>
      </c>
      <c r="DH130" s="32">
        <f ca="1">EXP(-SUM($DG22:DH22))</f>
        <v>0.9448768276802143</v>
      </c>
      <c r="DI130" s="32">
        <f ca="1">EXP(-SUM($DG22:DI22))</f>
        <v>0.91278635403663744</v>
      </c>
      <c r="DJ130" s="32">
        <f ca="1">EXP(-SUM($DG22:DJ22))</f>
        <v>0.87596564441167479</v>
      </c>
      <c r="DK130" s="32">
        <f ca="1">EXP(-SUM($DG22:DK22))</f>
        <v>0.83555354281668792</v>
      </c>
      <c r="DL130" s="32">
        <f ca="1">EXP(-SUM($DG22:DL22))</f>
        <v>0.7937768709717099</v>
      </c>
      <c r="DM130" s="32">
        <f ca="1">EXP(-SUM($DG22:DM22))</f>
        <v>0.74747980045878559</v>
      </c>
      <c r="DN130" s="32">
        <f ca="1">EXP(-SUM($DG22:DN22))</f>
        <v>0.69566017720456341</v>
      </c>
      <c r="DO130" s="32">
        <f ca="1">EXP(-SUM($DG22:DO22))</f>
        <v>0.64143981454450993</v>
      </c>
      <c r="DP130" s="32">
        <f ca="1">EXP(-SUM($DG22:DP22))</f>
        <v>0.58378770022708559</v>
      </c>
      <c r="DQ130" s="32">
        <f ca="1">EXP(-SUM($DG22:DQ22))</f>
        <v>0.52037430914284388</v>
      </c>
      <c r="DR130" s="32">
        <f ca="1">EXP(-SUM($DG22:DR22))</f>
        <v>0.45607572684250119</v>
      </c>
      <c r="DS130" s="32">
        <f ca="1">EXP(-SUM($DG22:DS22))</f>
        <v>0.39473549636586397</v>
      </c>
      <c r="DT130" s="32">
        <f ca="1">EXP(-SUM($DG22:DT22))</f>
        <v>0.33612126334165932</v>
      </c>
      <c r="DU130" s="32">
        <f ca="1">EXP(-SUM($DG22:DU22))</f>
        <v>0.28015770988303601</v>
      </c>
      <c r="DV130" s="32">
        <f ca="1">EXP(-SUM($DG22:DV22))</f>
        <v>0.22607646354403912</v>
      </c>
      <c r="DW130" s="32">
        <f ca="1">EXP(-SUM($DG22:DW22))</f>
        <v>0.17805373240958078</v>
      </c>
      <c r="DX130" s="32">
        <f ca="1">EXP(-SUM($DG22:DX22))</f>
        <v>0.13595608160044009</v>
      </c>
      <c r="DY130" s="32">
        <f ca="1">EXP(-SUM($DG22:DY22))</f>
        <v>0.10036452729717661</v>
      </c>
      <c r="DZ130" s="32">
        <f ca="1">EXP(-SUM($DG22:DZ22))</f>
        <v>7.1475781920668155E-2</v>
      </c>
      <c r="EA130" s="32">
        <f ca="1">EXP(-SUM($DG22:EA22))</f>
        <v>4.8995427461381184E-2</v>
      </c>
      <c r="EB130" s="32">
        <f ca="1">EXP(-SUM($DG22:EB22))</f>
        <v>3.2210357912141836E-2</v>
      </c>
      <c r="EC130" s="32">
        <f ca="1">EXP(-SUM($DG22:EC22))</f>
        <v>2.0282454866539595E-2</v>
      </c>
      <c r="ED130" s="32">
        <f ca="1">EXP(-SUM($DG22:ED22))</f>
        <v>1.2234201883198608E-2</v>
      </c>
      <c r="EE130" s="32">
        <f ca="1">EXP(-SUM($DG22:EE22))</f>
        <v>7.0524723531218258E-3</v>
      </c>
      <c r="EF130" s="32">
        <f ca="1">EXP(-SUM($DG22:EF22))</f>
        <v>3.8855542190486454E-3</v>
      </c>
      <c r="EG130" s="32">
        <f ca="1">EXP(-SUM($DG22:EG22))</f>
        <v>2.0386444540306109E-3</v>
      </c>
      <c r="EH130" s="32">
        <f ca="1">EXP(-SUM($DG22:EH22))</f>
        <v>1.0486028310539445E-3</v>
      </c>
      <c r="EI130" s="32">
        <f ca="1">EXP(-SUM($DG22:EI22))</f>
        <v>5.1083312063249882E-4</v>
      </c>
      <c r="EJ130" s="32">
        <f ca="1">EXP(-SUM($DG22:EJ22))</f>
        <v>2.1278653979751126E-4</v>
      </c>
      <c r="EK130" s="32">
        <f ca="1">EXP(-SUM($DG22:EK22))</f>
        <v>8.2186182083665978E-5</v>
      </c>
      <c r="EL130" s="32"/>
      <c r="EM130" s="32"/>
      <c r="EN130" s="32"/>
      <c r="EO130" s="32"/>
      <c r="EP130" s="32"/>
      <c r="EQ130" s="32"/>
      <c r="ER130" s="32"/>
      <c r="ES130" s="32"/>
      <c r="ET130" s="32"/>
      <c r="EU130" s="32"/>
      <c r="EV130" s="32"/>
      <c r="EW130" s="32"/>
      <c r="EX130" s="32"/>
      <c r="EY130" s="32"/>
      <c r="EZ130" s="32"/>
      <c r="FA130" s="32"/>
      <c r="FB130" s="32"/>
      <c r="FC130" s="32"/>
      <c r="FD130" s="32"/>
    </row>
    <row r="131" spans="54:160" x14ac:dyDescent="0.25">
      <c r="BB131" s="31">
        <f t="shared" si="113"/>
        <v>80</v>
      </c>
      <c r="BC131" s="32">
        <f t="shared" si="114"/>
        <v>1</v>
      </c>
      <c r="BD131" s="32">
        <f ca="1">EXP(-SUM($BD23:BD23))</f>
        <v>0.96865878863187449</v>
      </c>
      <c r="BE131" s="32">
        <f ca="1">EXP(-SUM($BD23:BE23))</f>
        <v>0.93512613538296663</v>
      </c>
      <c r="BF131" s="32">
        <f ca="1">EXP(-SUM($BD23:BF23))</f>
        <v>0.89663586418204821</v>
      </c>
      <c r="BG131" s="32">
        <f ca="1">EXP(-SUM($BD23:BG23))</f>
        <v>0.85440498414419619</v>
      </c>
      <c r="BH131" s="32">
        <f ca="1">EXP(-SUM($BD23:BH23))</f>
        <v>0.81081834933741459</v>
      </c>
      <c r="BI131" s="32">
        <f ca="1">EXP(-SUM($BD23:BI23))</f>
        <v>0.76260645303689212</v>
      </c>
      <c r="BJ131" s="32">
        <f ca="1">EXP(-SUM($BD23:BJ23))</f>
        <v>0.70892384934711272</v>
      </c>
      <c r="BK131" s="32">
        <f ca="1">EXP(-SUM($BD23:BK23))</f>
        <v>0.65282549915305188</v>
      </c>
      <c r="BL131" s="32">
        <f ca="1">EXP(-SUM($BD23:BL23))</f>
        <v>0.59336581188889848</v>
      </c>
      <c r="BM131" s="32">
        <f ca="1">EXP(-SUM($BD23:BM23))</f>
        <v>0.52828207321140985</v>
      </c>
      <c r="BN131" s="32">
        <f ca="1">EXP(-SUM($BD23:BN23))</f>
        <v>0.46246030851840469</v>
      </c>
      <c r="BO131" s="32">
        <f ca="1">EXP(-SUM($BD23:BO23))</f>
        <v>0.39977569918800449</v>
      </c>
      <c r="BP131" s="32">
        <f ca="1">EXP(-SUM($BD23:BP23))</f>
        <v>0.34000085035870947</v>
      </c>
      <c r="BQ131" s="32">
        <f ca="1">EXP(-SUM($BD23:BQ23))</f>
        <v>0.28306413256272905</v>
      </c>
      <c r="BR131" s="32">
        <f ca="1">EXP(-SUM($BD23:BR23))</f>
        <v>0.22820447583072045</v>
      </c>
      <c r="BS131" s="32">
        <f ca="1">EXP(-SUM($BD23:BS23))</f>
        <v>0.17957641590471266</v>
      </c>
      <c r="BT131" s="32">
        <f ca="1">EXP(-SUM($BD23:BT23))</f>
        <v>0.13702969228758535</v>
      </c>
      <c r="BU131" s="32">
        <f ca="1">EXP(-SUM($BD23:BU23))</f>
        <v>0.10111633824275962</v>
      </c>
      <c r="BV131" s="32">
        <f ca="1">EXP(-SUM($BD23:BV23))</f>
        <v>7.2001810408163169E-2</v>
      </c>
      <c r="BW131" s="32">
        <f ca="1">EXP(-SUM($BD23:BW23))</f>
        <v>4.9364883057606966E-2</v>
      </c>
      <c r="BX131" s="32">
        <f ca="1">EXP(-SUM($BD23:BX23))</f>
        <v>3.2472588646558373E-2</v>
      </c>
      <c r="BY131" s="32">
        <f ca="1">EXP(-SUM($BD23:BY23))</f>
        <v>2.0470012634554852E-2</v>
      </c>
      <c r="BZ131" s="32">
        <f ca="1">EXP(-SUM($BD23:BZ23))</f>
        <v>1.2364646321441125E-2</v>
      </c>
      <c r="CA131" s="32">
        <f ca="1">EXP(-SUM($BD23:CA23))</f>
        <v>7.1417029387899943E-3</v>
      </c>
      <c r="CB131" s="32">
        <f ca="1">EXP(-SUM($BD23:CB23))</f>
        <v>3.9438753123494652E-3</v>
      </c>
      <c r="CC131" s="32">
        <f ca="1">EXP(-SUM($BD23:CC23))</f>
        <v>2.0758762196782785E-3</v>
      </c>
      <c r="CD131" s="32">
        <f ca="1">EXP(-SUM($BD23:CD23))</f>
        <v>1.0704483844688889E-3</v>
      </c>
      <c r="CE131" s="32">
        <f ca="1">EXP(-SUM($BD23:CE23))</f>
        <v>5.2314665062368345E-4</v>
      </c>
      <c r="CF131" s="32">
        <f ca="1">EXP(-SUM($BD23:CF23))</f>
        <v>2.2013655613261783E-4</v>
      </c>
      <c r="CG131" s="32">
        <f ca="1">EXP(-SUM($BD23:CG23))</f>
        <v>8.5979361139472952E-5</v>
      </c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E131" s="31">
        <f t="shared" si="115"/>
        <v>80</v>
      </c>
      <c r="DF131" s="32">
        <f>1</f>
        <v>1</v>
      </c>
      <c r="DG131" s="32">
        <f ca="1">EXP(-SUM($DG23:DG23))</f>
        <v>0.96907158210574629</v>
      </c>
      <c r="DH131" s="32">
        <f ca="1">EXP(-SUM($DG23:DH23))</f>
        <v>0.93584350392060922</v>
      </c>
      <c r="DI131" s="32">
        <f ca="1">EXP(-SUM($DG23:DI23))</f>
        <v>0.89771009787036404</v>
      </c>
      <c r="DJ131" s="32">
        <f ca="1">EXP(-SUM($DG23:DJ23))</f>
        <v>0.85586391219629865</v>
      </c>
      <c r="DK131" s="32">
        <f ca="1">EXP(-SUM($DG23:DK23))</f>
        <v>0.8126394236477591</v>
      </c>
      <c r="DL131" s="32">
        <f ca="1">EXP(-SUM($DG23:DL23))</f>
        <v>0.76478287398816347</v>
      </c>
      <c r="DM131" s="32">
        <f ca="1">EXP(-SUM($DG23:DM23))</f>
        <v>0.7113568839145834</v>
      </c>
      <c r="DN131" s="32">
        <f ca="1">EXP(-SUM($DG23:DN23))</f>
        <v>0.655491091102681</v>
      </c>
      <c r="DO131" s="32">
        <f ca="1">EXP(-SUM($DG23:DO23))</f>
        <v>0.59618358045649356</v>
      </c>
      <c r="DP131" s="32">
        <f ca="1">EXP(-SUM($DG23:DP23))</f>
        <v>0.53110795712823744</v>
      </c>
      <c r="DQ131" s="32">
        <f ca="1">EXP(-SUM($DG23:DQ23))</f>
        <v>0.46520913077323972</v>
      </c>
      <c r="DR131" s="32">
        <f ca="1">EXP(-SUM($DG23:DR23))</f>
        <v>0.40239665025236737</v>
      </c>
      <c r="DS131" s="32">
        <f ca="1">EXP(-SUM($DG23:DS23))</f>
        <v>0.34243769039295424</v>
      </c>
      <c r="DT131" s="32">
        <f ca="1">EXP(-SUM($DG23:DT23))</f>
        <v>0.28525789387009859</v>
      </c>
      <c r="DU131" s="32">
        <f ca="1">EXP(-SUM($DG23:DU23))</f>
        <v>0.23008268884412891</v>
      </c>
      <c r="DV131" s="32">
        <f ca="1">EXP(-SUM($DG23:DV23))</f>
        <v>0.18113173430338581</v>
      </c>
      <c r="DW131" s="32">
        <f ca="1">EXP(-SUM($DG23:DW23))</f>
        <v>0.13826144787474476</v>
      </c>
      <c r="DX131" s="32">
        <f ca="1">EXP(-SUM($DG23:DX23))</f>
        <v>0.10204582881576073</v>
      </c>
      <c r="DY131" s="32">
        <f ca="1">EXP(-SUM($DG23:DY23))</f>
        <v>7.2668406532149482E-2</v>
      </c>
      <c r="DZ131" s="32">
        <f ca="1">EXP(-SUM($DG23:DZ23))</f>
        <v>4.9817428686356177E-2</v>
      </c>
      <c r="EA131" s="32">
        <f ca="1">EXP(-SUM($DG23:EA23))</f>
        <v>3.2760517451958363E-2</v>
      </c>
      <c r="EB131" s="32">
        <f ca="1">EXP(-SUM($DG23:EB23))</f>
        <v>2.0640203638362359E-2</v>
      </c>
      <c r="EC131" s="32">
        <f ca="1">EXP(-SUM($DG23:EC23))</f>
        <v>1.2458723425123958E-2</v>
      </c>
      <c r="ED131" s="32">
        <f ca="1">EXP(-SUM($DG23:ED23))</f>
        <v>7.1889728491631383E-3</v>
      </c>
      <c r="EE131" s="32">
        <f ca="1">EXP(-SUM($DG23:EE23))</f>
        <v>3.9653709851527911E-3</v>
      </c>
      <c r="EF131" s="32">
        <f ca="1">EXP(-SUM($DG23:EF23))</f>
        <v>2.0838578280833429E-3</v>
      </c>
      <c r="EG131" s="32">
        <f ca="1">EXP(-SUM($DG23:EG23))</f>
        <v>1.073211980395936E-3</v>
      </c>
      <c r="EH131" s="32">
        <f ca="1">EXP(-SUM($DG23:EH23))</f>
        <v>5.2365970491506967E-4</v>
      </c>
      <c r="EI131" s="32">
        <f ca="1">EXP(-SUM($DG23:EI23))</f>
        <v>2.1924135569450289E-4</v>
      </c>
      <c r="EJ131" s="32">
        <f ca="1">EXP(-SUM($DG23:EJ23))</f>
        <v>8.5154573845451509E-5</v>
      </c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2"/>
      <c r="FD131" s="32"/>
    </row>
    <row r="132" spans="54:160" x14ac:dyDescent="0.25">
      <c r="BB132" s="31">
        <f t="shared" si="113"/>
        <v>81</v>
      </c>
      <c r="BC132" s="32">
        <f t="shared" si="114"/>
        <v>1</v>
      </c>
      <c r="BD132" s="32">
        <f ca="1">EXP(-SUM($BD24:BD24))</f>
        <v>0.96505024707167508</v>
      </c>
      <c r="BE132" s="32">
        <f ca="1">EXP(-SUM($BD24:BE24))</f>
        <v>0.92492588352269944</v>
      </c>
      <c r="BF132" s="32">
        <f ca="1">EXP(-SUM($BD24:BF24))</f>
        <v>0.88090953025517615</v>
      </c>
      <c r="BG132" s="32">
        <f ca="1">EXP(-SUM($BD24:BG24))</f>
        <v>0.83551703004862399</v>
      </c>
      <c r="BH132" s="32">
        <f ca="1">EXP(-SUM($BD24:BH24))</f>
        <v>0.7853553802515294</v>
      </c>
      <c r="BI132" s="32">
        <f ca="1">EXP(-SUM($BD24:BI24))</f>
        <v>0.72964745063392256</v>
      </c>
      <c r="BJ132" s="32">
        <f ca="1">EXP(-SUM($BD24:BJ24))</f>
        <v>0.67147001698678732</v>
      </c>
      <c r="BK132" s="32">
        <f ca="1">EXP(-SUM($BD24:BK24))</f>
        <v>0.60990503287265618</v>
      </c>
      <c r="BL132" s="32">
        <f ca="1">EXP(-SUM($BD24:BL24))</f>
        <v>0.54268121213472831</v>
      </c>
      <c r="BM132" s="32">
        <f ca="1">EXP(-SUM($BD24:BM24))</f>
        <v>0.47478326201186638</v>
      </c>
      <c r="BN132" s="32">
        <f ca="1">EXP(-SUM($BD24:BN24))</f>
        <v>0.41017767505854935</v>
      </c>
      <c r="BO132" s="32">
        <f ca="1">EXP(-SUM($BD24:BO24))</f>
        <v>0.34863505147021345</v>
      </c>
      <c r="BP132" s="32">
        <f ca="1">EXP(-SUM($BD24:BP24))</f>
        <v>0.29008402972905489</v>
      </c>
      <c r="BQ132" s="32">
        <f ca="1">EXP(-SUM($BD24:BQ24))</f>
        <v>0.23375220639253516</v>
      </c>
      <c r="BR132" s="32">
        <f ca="1">EXP(-SUM($BD24:BR24))</f>
        <v>0.18386330781055174</v>
      </c>
      <c r="BS132" s="32">
        <f ca="1">EXP(-SUM($BD24:BS24))</f>
        <v>0.14025524470755918</v>
      </c>
      <c r="BT132" s="32">
        <f ca="1">EXP(-SUM($BD24:BT24))</f>
        <v>0.10347565837769755</v>
      </c>
      <c r="BU132" s="32">
        <f ca="1">EXP(-SUM($BD24:BU24))</f>
        <v>7.3677007504783579E-2</v>
      </c>
      <c r="BV132" s="32">
        <f ca="1">EXP(-SUM($BD24:BV24))</f>
        <v>5.0517946694071759E-2</v>
      </c>
      <c r="BW132" s="32">
        <f ca="1">EXP(-SUM($BD24:BW24))</f>
        <v>3.324097474556708E-2</v>
      </c>
      <c r="BX132" s="32">
        <f ca="1">EXP(-SUM($BD24:BX24))</f>
        <v>2.0965858119635344E-2</v>
      </c>
      <c r="BY132" s="32">
        <f ca="1">EXP(-SUM($BD24:BY24))</f>
        <v>1.2673011500027236E-2</v>
      </c>
      <c r="BZ132" s="32">
        <f ca="1">EXP(-SUM($BD24:BZ24))</f>
        <v>7.3269956614496834E-3</v>
      </c>
      <c r="CA132" s="32">
        <f ca="1">EXP(-SUM($BD24:CA24))</f>
        <v>4.0508928645487125E-3</v>
      </c>
      <c r="CB132" s="32">
        <f ca="1">EXP(-SUM($BD24:CB24))</f>
        <v>2.1356069618539138E-3</v>
      </c>
      <c r="CC132" s="32">
        <f ca="1">EXP(-SUM($BD24:CC24))</f>
        <v>1.1026340974681105E-3</v>
      </c>
      <c r="CD132" s="32">
        <f ca="1">EXP(-SUM($BD24:CD24))</f>
        <v>5.3973634543986895E-4</v>
      </c>
      <c r="CE132" s="32">
        <f ca="1">EXP(-SUM($BD24:CE24))</f>
        <v>2.2826169250066762E-4</v>
      </c>
      <c r="CF132" s="32">
        <f ca="1">EXP(-SUM($BD24:CF24))</f>
        <v>8.9647339516324998E-5</v>
      </c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E132" s="31">
        <f t="shared" si="115"/>
        <v>81</v>
      </c>
      <c r="DF132" s="32">
        <f>1</f>
        <v>1</v>
      </c>
      <c r="DG132" s="32">
        <f ca="1">EXP(-SUM($DG24:DG24))</f>
        <v>0.96538238888404748</v>
      </c>
      <c r="DH132" s="32">
        <f ca="1">EXP(-SUM($DG24:DH24))</f>
        <v>0.92564675477569258</v>
      </c>
      <c r="DI132" s="32">
        <f ca="1">EXP(-SUM($DG24:DI24))</f>
        <v>0.88204948344189449</v>
      </c>
      <c r="DJ132" s="32">
        <f ca="1">EXP(-SUM($DG24:DJ24))</f>
        <v>0.8370525915349486</v>
      </c>
      <c r="DK132" s="32">
        <f ca="1">EXP(-SUM($DG24:DK24))</f>
        <v>0.78728078657500333</v>
      </c>
      <c r="DL132" s="32">
        <f ca="1">EXP(-SUM($DG24:DL24))</f>
        <v>0.73186126804092777</v>
      </c>
      <c r="DM132" s="32">
        <f ca="1">EXP(-SUM($DG24:DM24))</f>
        <v>0.67394784088533088</v>
      </c>
      <c r="DN132" s="32">
        <f ca="1">EXP(-SUM($DG24:DN24))</f>
        <v>0.61256431970948544</v>
      </c>
      <c r="DO132" s="32">
        <f ca="1">EXP(-SUM($DG24:DO24))</f>
        <v>0.54537477944896473</v>
      </c>
      <c r="DP132" s="32">
        <f ca="1">EXP(-SUM($DG24:DP24))</f>
        <v>0.47742333414594806</v>
      </c>
      <c r="DQ132" s="32">
        <f ca="1">EXP(-SUM($DG24:DQ24))</f>
        <v>0.41271054769723847</v>
      </c>
      <c r="DR132" s="32">
        <f ca="1">EXP(-SUM($DG24:DR24))</f>
        <v>0.35100166782043429</v>
      </c>
      <c r="DS132" s="32">
        <f ca="1">EXP(-SUM($DG24:DS24))</f>
        <v>0.29222274745736471</v>
      </c>
      <c r="DT132" s="32">
        <f ca="1">EXP(-SUM($DG24:DT24))</f>
        <v>0.23558809201848518</v>
      </c>
      <c r="DU132" s="32">
        <f ca="1">EXP(-SUM($DG24:DU24))</f>
        <v>0.18538665834885454</v>
      </c>
      <c r="DV132" s="32">
        <f ca="1">EXP(-SUM($DG24:DV24))</f>
        <v>0.14146332423321623</v>
      </c>
      <c r="DW132" s="32">
        <f ca="1">EXP(-SUM($DG24:DW24))</f>
        <v>0.10438798411727154</v>
      </c>
      <c r="DX132" s="32">
        <f ca="1">EXP(-SUM($DG24:DX24))</f>
        <v>7.4331448032240441E-2</v>
      </c>
      <c r="DY132" s="32">
        <f ca="1">EXP(-SUM($DG24:DY24))</f>
        <v>5.0962096908581715E-2</v>
      </c>
      <c r="DZ132" s="32">
        <f ca="1">EXP(-SUM($DG24:DZ24))</f>
        <v>3.3523247842950327E-2</v>
      </c>
      <c r="EA132" s="32">
        <f ca="1">EXP(-SUM($DG24:EA24))</f>
        <v>2.1132325308756576E-2</v>
      </c>
      <c r="EB132" s="32">
        <f ca="1">EXP(-SUM($DG24:EB24))</f>
        <v>1.2764707724280133E-2</v>
      </c>
      <c r="EC132" s="32">
        <f ca="1">EXP(-SUM($DG24:EC24))</f>
        <v>7.3727746267360809E-3</v>
      </c>
      <c r="ED132" s="32">
        <f ca="1">EXP(-SUM($DG24:ED24))</f>
        <v>4.0714804414460131E-3</v>
      </c>
      <c r="EE132" s="32">
        <f ca="1">EXP(-SUM($DG24:EE24))</f>
        <v>2.143041743946006E-3</v>
      </c>
      <c r="EF132" s="32">
        <f ca="1">EXP(-SUM($DG24:EF24))</f>
        <v>1.1050830251391008E-3</v>
      </c>
      <c r="EG132" s="32">
        <f ca="1">EXP(-SUM($DG24:EG24))</f>
        <v>5.4007319890481901E-4</v>
      </c>
      <c r="EH132" s="32">
        <f ca="1">EXP(-SUM($DG24:EH24))</f>
        <v>2.2725913264415513E-4</v>
      </c>
      <c r="EI132" s="32">
        <f ca="1">EXP(-SUM($DG24:EI24))</f>
        <v>8.8761246115269819E-5</v>
      </c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  <c r="EW132" s="32"/>
      <c r="EX132" s="32"/>
      <c r="EY132" s="32"/>
      <c r="EZ132" s="32"/>
      <c r="FA132" s="32"/>
      <c r="FB132" s="32"/>
      <c r="FC132" s="32"/>
      <c r="FD132" s="32"/>
    </row>
    <row r="133" spans="54:160" x14ac:dyDescent="0.25">
      <c r="BB133" s="31">
        <f t="shared" si="113"/>
        <v>82</v>
      </c>
      <c r="BC133" s="32">
        <f t="shared" si="114"/>
        <v>1</v>
      </c>
      <c r="BD133" s="32">
        <f ca="1">EXP(-SUM($BD25:BD25))</f>
        <v>0.95800140894096897</v>
      </c>
      <c r="BE133" s="32">
        <f ca="1">EXP(-SUM($BD25:BE25))</f>
        <v>0.91193703184967112</v>
      </c>
      <c r="BF133" s="32">
        <f ca="1">EXP(-SUM($BD25:BF25))</f>
        <v>0.86447135526661667</v>
      </c>
      <c r="BG133" s="32">
        <f ca="1">EXP(-SUM($BD25:BG25))</f>
        <v>0.81206889569979568</v>
      </c>
      <c r="BH133" s="32">
        <f ca="1">EXP(-SUM($BD25:BH25))</f>
        <v>0.75402448702591551</v>
      </c>
      <c r="BI133" s="32">
        <f ca="1">EXP(-SUM($BD25:BI25))</f>
        <v>0.69344622172013992</v>
      </c>
      <c r="BJ133" s="32">
        <f ca="1">EXP(-SUM($BD25:BJ25))</f>
        <v>0.6294431837893758</v>
      </c>
      <c r="BK133" s="32">
        <f ca="1">EXP(-SUM($BD25:BK25))</f>
        <v>0.55972792159634721</v>
      </c>
      <c r="BL133" s="32">
        <f ca="1">EXP(-SUM($BD25:BL25))</f>
        <v>0.48940506132452272</v>
      </c>
      <c r="BM133" s="32">
        <f ca="1">EXP(-SUM($BD25:BM25))</f>
        <v>0.42255053420869404</v>
      </c>
      <c r="BN133" s="32">
        <f ca="1">EXP(-SUM($BD25:BN25))</f>
        <v>0.35893194059209177</v>
      </c>
      <c r="BO133" s="32">
        <f ca="1">EXP(-SUM($BD25:BO25))</f>
        <v>0.29847778399611236</v>
      </c>
      <c r="BP133" s="32">
        <f ca="1">EXP(-SUM($BD25:BP25))</f>
        <v>0.24040086980672276</v>
      </c>
      <c r="BQ133" s="32">
        <f ca="1">EXP(-SUM($BD25:BQ25))</f>
        <v>0.18901194974438751</v>
      </c>
      <c r="BR133" s="32">
        <f ca="1">EXP(-SUM($BD25:BR25))</f>
        <v>0.14413577621060084</v>
      </c>
      <c r="BS133" s="32">
        <f ca="1">EXP(-SUM($BD25:BS25))</f>
        <v>0.10631713327758956</v>
      </c>
      <c r="BT133" s="32">
        <f ca="1">EXP(-SUM($BD25:BT25))</f>
        <v>7.5695267730702467E-2</v>
      </c>
      <c r="BU133" s="32">
        <f ca="1">EXP(-SUM($BD25:BU25))</f>
        <v>5.1906464460714452E-2</v>
      </c>
      <c r="BV133" s="32">
        <f ca="1">EXP(-SUM($BD25:BV25))</f>
        <v>3.416478391744051E-2</v>
      </c>
      <c r="BW133" s="32">
        <f ca="1">EXP(-SUM($BD25:BW25))</f>
        <v>2.1560309005592932E-2</v>
      </c>
      <c r="BX133" s="32">
        <f ca="1">EXP(-SUM($BD25:BX25))</f>
        <v>1.3041433922501098E-2</v>
      </c>
      <c r="BY133" s="32">
        <f ca="1">EXP(-SUM($BD25:BY25))</f>
        <v>7.5473885978071739E-3</v>
      </c>
      <c r="BZ133" s="32">
        <f ca="1">EXP(-SUM($BD25:BZ25))</f>
        <v>4.1775723517429048E-3</v>
      </c>
      <c r="CA133" s="32">
        <f ca="1">EXP(-SUM($BD25:CA25))</f>
        <v>2.2058964612874867E-3</v>
      </c>
      <c r="CB133" s="32">
        <f ca="1">EXP(-SUM($BD25:CB25))</f>
        <v>1.140354791767851E-3</v>
      </c>
      <c r="CC133" s="32">
        <f ca="1">EXP(-SUM($BD25:CC25))</f>
        <v>5.5908935434536124E-4</v>
      </c>
      <c r="CD133" s="32">
        <f ca="1">EXP(-SUM($BD25:CD25))</f>
        <v>2.3763071221709768E-4</v>
      </c>
      <c r="CE133" s="32">
        <f ca="1">EXP(-SUM($BD25:CE25))</f>
        <v>9.384154162946907E-5</v>
      </c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E133" s="31">
        <f t="shared" si="115"/>
        <v>82</v>
      </c>
      <c r="DF133" s="32">
        <f>1</f>
        <v>1</v>
      </c>
      <c r="DG133" s="32">
        <f ca="1">EXP(-SUM($DG25:DG25))</f>
        <v>0.95842251357302055</v>
      </c>
      <c r="DH133" s="32">
        <f ca="1">EXP(-SUM($DG25:DH25))</f>
        <v>0.91281208717181983</v>
      </c>
      <c r="DI133" s="32">
        <f ca="1">EXP(-SUM($DG25:DI25))</f>
        <v>0.86577567601676331</v>
      </c>
      <c r="DJ133" s="32">
        <f ca="1">EXP(-SUM($DG25:DJ25))</f>
        <v>0.81379739825422825</v>
      </c>
      <c r="DK133" s="32">
        <f ca="1">EXP(-SUM($DG25:DK25))</f>
        <v>0.75607197951396521</v>
      </c>
      <c r="DL133" s="32">
        <f ca="1">EXP(-SUM($DG25:DL25))</f>
        <v>0.6957876224831604</v>
      </c>
      <c r="DM133" s="32">
        <f ca="1">EXP(-SUM($DG25:DM25))</f>
        <v>0.63199303323670153</v>
      </c>
      <c r="DN133" s="32">
        <f ca="1">EXP(-SUM($DG25:DN25))</f>
        <v>0.56233466991115422</v>
      </c>
      <c r="DO133" s="32">
        <f ca="1">EXP(-SUM($DG25:DO25))</f>
        <v>0.49197776328490378</v>
      </c>
      <c r="DP133" s="32">
        <f ca="1">EXP(-SUM($DG25:DP25))</f>
        <v>0.42503245432368164</v>
      </c>
      <c r="DQ133" s="32">
        <f ca="1">EXP(-SUM($DG25:DQ25))</f>
        <v>0.36126103540007704</v>
      </c>
      <c r="DR133" s="32">
        <f ca="1">EXP(-SUM($DG25:DR25))</f>
        <v>0.30058956060503467</v>
      </c>
      <c r="DS133" s="32">
        <f ca="1">EXP(-SUM($DG25:DS25))</f>
        <v>0.24221765353858743</v>
      </c>
      <c r="DT133" s="32">
        <f ca="1">EXP(-SUM($DG25:DT25))</f>
        <v>0.19052200480592804</v>
      </c>
      <c r="DU133" s="32">
        <f ca="1">EXP(-SUM($DG25:DU25))</f>
        <v>0.14533465499143308</v>
      </c>
      <c r="DV133" s="32">
        <f ca="1">EXP(-SUM($DG25:DV25))</f>
        <v>0.10722307847874404</v>
      </c>
      <c r="DW133" s="32">
        <f ca="1">EXP(-SUM($DG25:DW25))</f>
        <v>7.6345255315303298E-2</v>
      </c>
      <c r="DX133" s="32">
        <f ca="1">EXP(-SUM($DG25:DX25))</f>
        <v>5.2347478120815159E-2</v>
      </c>
      <c r="DY133" s="32">
        <f ca="1">EXP(-SUM($DG25:DY25))</f>
        <v>3.4444812429645706E-2</v>
      </c>
      <c r="DZ133" s="32">
        <f ca="1">EXP(-SUM($DG25:DZ25))</f>
        <v>2.1725146626565446E-2</v>
      </c>
      <c r="EA133" s="32">
        <f ca="1">EXP(-SUM($DG25:EA25))</f>
        <v>1.3131970628971826E-2</v>
      </c>
      <c r="EB133" s="32">
        <f ca="1">EXP(-SUM($DG25:EB25))</f>
        <v>7.5923462883746651E-3</v>
      </c>
      <c r="EC133" s="32">
        <f ca="1">EXP(-SUM($DG25:EC25))</f>
        <v>4.1975978731062392E-3</v>
      </c>
      <c r="ED133" s="32">
        <f ca="1">EXP(-SUM($DG25:ED25))</f>
        <v>2.2129489820184455E-3</v>
      </c>
      <c r="EE133" s="32">
        <f ca="1">EXP(-SUM($DG25:EE25))</f>
        <v>1.1425665148668848E-3</v>
      </c>
      <c r="EF133" s="32">
        <f ca="1">EXP(-SUM($DG25:EF25))</f>
        <v>5.5928315347064206E-4</v>
      </c>
      <c r="EG133" s="32">
        <f ca="1">EXP(-SUM($DG25:EG25))</f>
        <v>2.3652829807908885E-4</v>
      </c>
      <c r="EH133" s="32">
        <f ca="1">EXP(-SUM($DG25:EH25))</f>
        <v>9.2893960483766164E-5</v>
      </c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  <c r="EW133" s="32"/>
      <c r="EX133" s="32"/>
      <c r="EY133" s="32"/>
      <c r="EZ133" s="32"/>
      <c r="FA133" s="32"/>
      <c r="FB133" s="32"/>
      <c r="FC133" s="32"/>
      <c r="FD133" s="32"/>
    </row>
    <row r="134" spans="54:160" x14ac:dyDescent="0.25">
      <c r="BB134" s="31">
        <f t="shared" si="113"/>
        <v>83</v>
      </c>
      <c r="BC134" s="32">
        <f t="shared" si="114"/>
        <v>1</v>
      </c>
      <c r="BD134" s="32">
        <f ca="1">EXP(-SUM($BD26:BD26))</f>
        <v>0.95141638778884485</v>
      </c>
      <c r="BE134" s="32">
        <f ca="1">EXP(-SUM($BD26:BE26))</f>
        <v>0.9013960907280959</v>
      </c>
      <c r="BF134" s="32">
        <f ca="1">EXP(-SUM($BD26:BF26))</f>
        <v>0.84622647241687132</v>
      </c>
      <c r="BG134" s="32">
        <f ca="1">EXP(-SUM($BD26:BG26))</f>
        <v>0.78527701335767475</v>
      </c>
      <c r="BH134" s="32">
        <f ca="1">EXP(-SUM($BD26:BH26))</f>
        <v>0.72170835324823468</v>
      </c>
      <c r="BI134" s="32">
        <f ca="1">EXP(-SUM($BD26:BI26))</f>
        <v>0.65465365648675078</v>
      </c>
      <c r="BJ134" s="32">
        <f ca="1">EXP(-SUM($BD26:BJ26))</f>
        <v>0.58179307517580203</v>
      </c>
      <c r="BK134" s="32">
        <f ca="1">EXP(-SUM($BD26:BK26))</f>
        <v>0.50839321573202945</v>
      </c>
      <c r="BL134" s="32">
        <f ca="1">EXP(-SUM($BD26:BL26))</f>
        <v>0.43867451770226845</v>
      </c>
      <c r="BM134" s="32">
        <f ca="1">EXP(-SUM($BD26:BM26))</f>
        <v>0.37239966583937906</v>
      </c>
      <c r="BN134" s="32">
        <f ca="1">EXP(-SUM($BD26:BN26))</f>
        <v>0.30949634168230317</v>
      </c>
      <c r="BO134" s="32">
        <f ca="1">EXP(-SUM($BD26:BO26))</f>
        <v>0.24915591738861545</v>
      </c>
      <c r="BP134" s="32">
        <f ca="1">EXP(-SUM($BD26:BP26))</f>
        <v>0.19581140263635013</v>
      </c>
      <c r="BQ134" s="32">
        <f ca="1">EXP(-SUM($BD26:BQ26))</f>
        <v>0.1492721627463327</v>
      </c>
      <c r="BR134" s="32">
        <f ca="1">EXP(-SUM($BD26:BR26))</f>
        <v>0.11008359709597532</v>
      </c>
      <c r="BS134" s="32">
        <f ca="1">EXP(-SUM($BD26:BS26))</f>
        <v>7.8371790726238885E-2</v>
      </c>
      <c r="BT134" s="32">
        <f ca="1">EXP(-SUM($BD26:BT26))</f>
        <v>5.374666073142291E-2</v>
      </c>
      <c r="BU134" s="32">
        <f ca="1">EXP(-SUM($BD26:BU26))</f>
        <v>3.5386515060389402E-2</v>
      </c>
      <c r="BV134" s="32">
        <f ca="1">EXP(-SUM($BD26:BV26))</f>
        <v>2.2343501125310351E-2</v>
      </c>
      <c r="BW134" s="32">
        <f ca="1">EXP(-SUM($BD26:BW26))</f>
        <v>1.3524597461281431E-2</v>
      </c>
      <c r="BX134" s="32">
        <f ca="1">EXP(-SUM($BD26:BX26))</f>
        <v>7.8346610922650651E-3</v>
      </c>
      <c r="BY134" s="32">
        <f ca="1">EXP(-SUM($BD26:BY26))</f>
        <v>4.3415914017136178E-3</v>
      </c>
      <c r="BZ134" s="32">
        <f ca="1">EXP(-SUM($BD26:BZ26))</f>
        <v>2.2961430978842528E-3</v>
      </c>
      <c r="CA134" s="32">
        <f ca="1">EXP(-SUM($BD26:CA26))</f>
        <v>1.1884955547648702E-3</v>
      </c>
      <c r="CB134" s="32">
        <f ca="1">EXP(-SUM($BD26:CB26))</f>
        <v>5.8361741031448652E-4</v>
      </c>
      <c r="CC134" s="32">
        <f ca="1">EXP(-SUM($BD26:CC26))</f>
        <v>2.4929120956848454E-4</v>
      </c>
      <c r="CD134" s="32">
        <f ca="1">EXP(-SUM($BD26:CD26))</f>
        <v>9.8985975902901461E-5</v>
      </c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E134" s="31">
        <f t="shared" si="115"/>
        <v>83</v>
      </c>
      <c r="DF134" s="32">
        <f>1</f>
        <v>1</v>
      </c>
      <c r="DG134" s="32">
        <f ca="1">EXP(-SUM($DG26:DG26))</f>
        <v>0.95191616978703597</v>
      </c>
      <c r="DH134" s="32">
        <f ca="1">EXP(-SUM($DG26:DH26))</f>
        <v>0.90236960739155281</v>
      </c>
      <c r="DI134" s="32">
        <f ca="1">EXP(-SUM($DG26:DI26))</f>
        <v>0.84766983442905819</v>
      </c>
      <c r="DJ134" s="32">
        <f ca="1">EXP(-SUM($DG26:DJ26))</f>
        <v>0.78708077043379143</v>
      </c>
      <c r="DK134" s="32">
        <f ca="1">EXP(-SUM($DG26:DK26))</f>
        <v>0.7238467660363006</v>
      </c>
      <c r="DL134" s="32">
        <f ca="1">EXP(-SUM($DG26:DL26))</f>
        <v>0.65703784766370987</v>
      </c>
      <c r="DM134" s="32">
        <f ca="1">EXP(-SUM($DG26:DM26))</f>
        <v>0.58426628225432697</v>
      </c>
      <c r="DN134" s="32">
        <f ca="1">EXP(-SUM($DG26:DN26))</f>
        <v>0.51086048178732824</v>
      </c>
      <c r="DO134" s="32">
        <f ca="1">EXP(-SUM($DG26:DO26))</f>
        <v>0.44107506551144443</v>
      </c>
      <c r="DP134" s="32">
        <f ca="1">EXP(-SUM($DG26:DP26))</f>
        <v>0.37466744541521718</v>
      </c>
      <c r="DQ134" s="32">
        <f ca="1">EXP(-SUM($DG26:DQ26))</f>
        <v>0.31156299062865384</v>
      </c>
      <c r="DR134" s="32">
        <f ca="1">EXP(-SUM($DG26:DR26))</f>
        <v>0.25093999608254852</v>
      </c>
      <c r="DS134" s="32">
        <f ca="1">EXP(-SUM($DG26:DS26))</f>
        <v>0.19729819599465134</v>
      </c>
      <c r="DT134" s="32">
        <f ca="1">EXP(-SUM($DG26:DT26))</f>
        <v>0.15045465994662466</v>
      </c>
      <c r="DU134" s="32">
        <f ca="1">EXP(-SUM($DG26:DU26))</f>
        <v>0.11097805523597164</v>
      </c>
      <c r="DV134" s="32">
        <f ca="1">EXP(-SUM($DG26:DV26))</f>
        <v>7.9013733199391048E-2</v>
      </c>
      <c r="DW134" s="32">
        <f ca="1">EXP(-SUM($DG26:DW26))</f>
        <v>5.4182033529673913E-2</v>
      </c>
      <c r="DX134" s="32">
        <f ca="1">EXP(-SUM($DG26:DX26))</f>
        <v>3.56625612432118E-2</v>
      </c>
      <c r="DY134" s="32">
        <f ca="1">EXP(-SUM($DG26:DY26))</f>
        <v>2.2505508660396394E-2</v>
      </c>
      <c r="DZ134" s="32">
        <f ca="1">EXP(-SUM($DG26:DZ26))</f>
        <v>1.3613167789510727E-2</v>
      </c>
      <c r="EA134" s="32">
        <f ca="1">EXP(-SUM($DG26:EA26))</f>
        <v>7.8782646114795365E-3</v>
      </c>
      <c r="EB134" s="32">
        <f ca="1">EXP(-SUM($DG26:EB26))</f>
        <v>4.3607162920157256E-3</v>
      </c>
      <c r="EC134" s="32">
        <f ca="1">EXP(-SUM($DG26:EC26))</f>
        <v>2.3026025230234405E-3</v>
      </c>
      <c r="ED134" s="32">
        <f ca="1">EXP(-SUM($DG26:ED26))</f>
        <v>1.1903477188290002E-3</v>
      </c>
      <c r="EE134" s="32">
        <f ca="1">EXP(-SUM($DG26:EE26))</f>
        <v>5.8359972034217693E-4</v>
      </c>
      <c r="EF134" s="32">
        <f ca="1">EXP(-SUM($DG26:EF26))</f>
        <v>2.4804839533564834E-4</v>
      </c>
      <c r="EG134" s="32">
        <f ca="1">EXP(-SUM($DG26:EG26))</f>
        <v>9.7955536133508391E-5</v>
      </c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  <c r="EW134" s="32"/>
      <c r="EX134" s="32"/>
      <c r="EY134" s="32"/>
      <c r="EZ134" s="32"/>
      <c r="FA134" s="32"/>
      <c r="FB134" s="32"/>
      <c r="FC134" s="32"/>
      <c r="FD134" s="32"/>
    </row>
    <row r="135" spans="54:160" x14ac:dyDescent="0.25">
      <c r="BB135" s="31">
        <f t="shared" si="113"/>
        <v>84</v>
      </c>
      <c r="BC135" s="32">
        <f t="shared" si="114"/>
        <v>1</v>
      </c>
      <c r="BD135" s="32">
        <f ca="1">EXP(-SUM($BD27:BD27))</f>
        <v>0.94689502260179403</v>
      </c>
      <c r="BE135" s="32">
        <f ca="1">EXP(-SUM($BD27:BE27))</f>
        <v>0.8883799079061595</v>
      </c>
      <c r="BF135" s="32">
        <f ca="1">EXP(-SUM($BD27:BF27))</f>
        <v>0.82390411153161591</v>
      </c>
      <c r="BG135" s="32">
        <f ca="1">EXP(-SUM($BD27:BG27))</f>
        <v>0.75670175222119418</v>
      </c>
      <c r="BH135" s="32">
        <f ca="1">EXP(-SUM($BD27:BH27))</f>
        <v>0.68592821763819622</v>
      </c>
      <c r="BI135" s="32">
        <f ca="1">EXP(-SUM($BD27:BI27))</f>
        <v>0.6092152554482696</v>
      </c>
      <c r="BJ135" s="32">
        <f ca="1">EXP(-SUM($BD27:BJ27))</f>
        <v>0.53203538922162885</v>
      </c>
      <c r="BK135" s="32">
        <f ca="1">EXP(-SUM($BD27:BK27))</f>
        <v>0.45879061134176841</v>
      </c>
      <c r="BL135" s="32">
        <f ca="1">EXP(-SUM($BD27:BL27))</f>
        <v>0.38923673231370987</v>
      </c>
      <c r="BM135" s="32">
        <f ca="1">EXP(-SUM($BD27:BM27))</f>
        <v>0.32329991062726993</v>
      </c>
      <c r="BN135" s="32">
        <f ca="1">EXP(-SUM($BD27:BN27))</f>
        <v>0.26014319623327953</v>
      </c>
      <c r="BO135" s="32">
        <f ca="1">EXP(-SUM($BD27:BO27))</f>
        <v>0.20435838238279977</v>
      </c>
      <c r="BP135" s="32">
        <f ca="1">EXP(-SUM($BD27:BP27))</f>
        <v>0.15573687297159564</v>
      </c>
      <c r="BQ135" s="32">
        <f ca="1">EXP(-SUM($BD27:BQ27))</f>
        <v>0.11482792036715848</v>
      </c>
      <c r="BR135" s="32">
        <f ca="1">EXP(-SUM($BD27:BR27))</f>
        <v>8.174408527715496E-2</v>
      </c>
      <c r="BS135" s="32">
        <f ca="1">EXP(-SUM($BD27:BS27))</f>
        <v>5.6064382529633999E-2</v>
      </c>
      <c r="BT135" s="32">
        <f ca="1">EXP(-SUM($BD27:BT27))</f>
        <v>3.6923455443227143E-2</v>
      </c>
      <c r="BU135" s="32">
        <f ca="1">EXP(-SUM($BD27:BU27))</f>
        <v>2.3326663073325933E-2</v>
      </c>
      <c r="BV135" s="32">
        <f ca="1">EXP(-SUM($BD27:BV27))</f>
        <v>1.4129541714497724E-2</v>
      </c>
      <c r="BW135" s="32">
        <f ca="1">EXP(-SUM($BD27:BW27))</f>
        <v>8.1930892321538853E-3</v>
      </c>
      <c r="BX135" s="32">
        <f ca="1">EXP(-SUM($BD27:BX27))</f>
        <v>4.5454502061744121E-3</v>
      </c>
      <c r="BY135" s="32">
        <f ca="1">EXP(-SUM($BD27:BY27))</f>
        <v>2.4077647570700787E-3</v>
      </c>
      <c r="BZ135" s="32">
        <f ca="1">EXP(-SUM($BD27:BZ27))</f>
        <v>1.2478298679828343E-3</v>
      </c>
      <c r="CA135" s="32">
        <f ca="1">EXP(-SUM($BD27:CA27))</f>
        <v>6.1372521251381381E-4</v>
      </c>
      <c r="CB135" s="32">
        <f ca="1">EXP(-SUM($BD27:CB27))</f>
        <v>2.6344960016487588E-4</v>
      </c>
      <c r="CC135" s="32">
        <f ca="1">EXP(-SUM($BD27:CC27))</f>
        <v>1.0517788162482204E-4</v>
      </c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E135" s="31">
        <f t="shared" si="115"/>
        <v>84</v>
      </c>
      <c r="DF135" s="32">
        <f>1</f>
        <v>1</v>
      </c>
      <c r="DG135" s="32">
        <f ca="1">EXP(-SUM($DG27:DG27))</f>
        <v>0.9474254409502032</v>
      </c>
      <c r="DH135" s="32">
        <f ca="1">EXP(-SUM($DG27:DH27))</f>
        <v>0.88943861308039696</v>
      </c>
      <c r="DI135" s="32">
        <f ca="1">EXP(-SUM($DG27:DI27))</f>
        <v>0.82537679972352684</v>
      </c>
      <c r="DJ135" s="32">
        <f ca="1">EXP(-SUM($DG27:DJ27))</f>
        <v>0.75856203709664183</v>
      </c>
      <c r="DK135" s="32">
        <f ca="1">EXP(-SUM($DG27:DK27))</f>
        <v>0.68808322506217245</v>
      </c>
      <c r="DL135" s="32">
        <f ca="1">EXP(-SUM($DG27:DL27))</f>
        <v>0.61150205382516898</v>
      </c>
      <c r="DM135" s="32">
        <f ca="1">EXP(-SUM($DG27:DM27))</f>
        <v>0.53435406648141637</v>
      </c>
      <c r="DN135" s="32">
        <f ca="1">EXP(-SUM($DG27:DN27))</f>
        <v>0.46107521725769024</v>
      </c>
      <c r="DO135" s="32">
        <f ca="1">EXP(-SUM($DG27:DO27))</f>
        <v>0.39141607251989929</v>
      </c>
      <c r="DP135" s="32">
        <f ca="1">EXP(-SUM($DG27:DP27))</f>
        <v>0.32530062090016476</v>
      </c>
      <c r="DQ135" s="32">
        <f ca="1">EXP(-SUM($DG27:DQ27))</f>
        <v>0.26187894237103743</v>
      </c>
      <c r="DR135" s="32">
        <f ca="1">EXP(-SUM($DG27:DR27))</f>
        <v>0.20581041608020745</v>
      </c>
      <c r="DS135" s="32">
        <f ca="1">EXP(-SUM($DG27:DS27))</f>
        <v>0.1568946726819066</v>
      </c>
      <c r="DT135" s="32">
        <f ca="1">EXP(-SUM($DG27:DT27))</f>
        <v>0.11570496210583142</v>
      </c>
      <c r="DU135" s="32">
        <f ca="1">EXP(-SUM($DG27:DU27))</f>
        <v>8.2373807863852497E-2</v>
      </c>
      <c r="DV135" s="32">
        <f ca="1">EXP(-SUM($DG27:DV27))</f>
        <v>5.649120765759956E-2</v>
      </c>
      <c r="DW135" s="32">
        <f ca="1">EXP(-SUM($DG27:DW27))</f>
        <v>3.7193510133486367E-2</v>
      </c>
      <c r="DX135" s="32">
        <f ca="1">EXP(-SUM($DG27:DX27))</f>
        <v>2.3484461075174597E-2</v>
      </c>
      <c r="DY135" s="32">
        <f ca="1">EXP(-SUM($DG27:DY27))</f>
        <v>1.421522441158859E-2</v>
      </c>
      <c r="DZ135" s="32">
        <f ca="1">EXP(-SUM($DG27:DZ27))</f>
        <v>8.2347342265917198E-3</v>
      </c>
      <c r="EA135" s="32">
        <f ca="1">EXP(-SUM($DG27:EA27))</f>
        <v>4.5632926418303172E-3</v>
      </c>
      <c r="EB135" s="32">
        <f ca="1">EXP(-SUM($DG27:EB27))</f>
        <v>2.4133945214257256E-3</v>
      </c>
      <c r="EC135" s="32">
        <f ca="1">EXP(-SUM($DG27:EC27))</f>
        <v>1.2491854986090923E-3</v>
      </c>
      <c r="ED135" s="32">
        <f ca="1">EXP(-SUM($DG27:ED27))</f>
        <v>6.134195477448649E-4</v>
      </c>
      <c r="EE135" s="32">
        <f ca="1">EXP(-SUM($DG27:EE27))</f>
        <v>2.6202114317985819E-4</v>
      </c>
      <c r="EF135" s="32">
        <f ca="1">EXP(-SUM($DG27:EF27))</f>
        <v>1.0404064631780352E-4</v>
      </c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  <c r="EW135" s="32"/>
      <c r="EX135" s="32"/>
      <c r="EY135" s="32"/>
      <c r="EZ135" s="32"/>
      <c r="FA135" s="32"/>
      <c r="FB135" s="32"/>
      <c r="FC135" s="32"/>
      <c r="FD135" s="32"/>
    </row>
    <row r="136" spans="54:160" x14ac:dyDescent="0.25">
      <c r="BB136" s="31">
        <f t="shared" si="113"/>
        <v>85</v>
      </c>
      <c r="BC136" s="32">
        <f t="shared" si="114"/>
        <v>1</v>
      </c>
      <c r="BD136" s="32">
        <f ca="1">EXP(-SUM($BD28:BD28))</f>
        <v>0.93760542871996688</v>
      </c>
      <c r="BE136" s="32">
        <f ca="1">EXP(-SUM($BD28:BE28))</f>
        <v>0.86903579375572748</v>
      </c>
      <c r="BF136" s="32">
        <f ca="1">EXP(-SUM($BD28:BF28))</f>
        <v>0.7976137831472494</v>
      </c>
      <c r="BG136" s="32">
        <f ca="1">EXP(-SUM($BD28:BG28))</f>
        <v>0.72251784080669146</v>
      </c>
      <c r="BH136" s="32">
        <f ca="1">EXP(-SUM($BD28:BH28))</f>
        <v>0.64131951936617371</v>
      </c>
      <c r="BI136" s="32">
        <f ca="1">EXP(-SUM($BD28:BI28))</f>
        <v>0.55973387958004994</v>
      </c>
      <c r="BJ136" s="32">
        <f ca="1">EXP(-SUM($BD28:BJ28))</f>
        <v>0.48237612988753048</v>
      </c>
      <c r="BK136" s="32">
        <f ca="1">EXP(-SUM($BD28:BK28))</f>
        <v>0.4089936064177952</v>
      </c>
      <c r="BL136" s="32">
        <f ca="1">EXP(-SUM($BD28:BL28))</f>
        <v>0.33951034269967939</v>
      </c>
      <c r="BM136" s="32">
        <f ca="1">EXP(-SUM($BD28:BM28))</f>
        <v>0.27305531511414788</v>
      </c>
      <c r="BN136" s="32">
        <f ca="1">EXP(-SUM($BD28:BN28))</f>
        <v>0.21440924016507029</v>
      </c>
      <c r="BO136" s="32">
        <f ca="1">EXP(-SUM($BD28:BO28))</f>
        <v>0.16334297758965219</v>
      </c>
      <c r="BP136" s="32">
        <f ca="1">EXP(-SUM($BD28:BP28))</f>
        <v>0.12041170925089655</v>
      </c>
      <c r="BQ136" s="32">
        <f ca="1">EXP(-SUM($BD28:BQ28))</f>
        <v>8.5713501273144005E-2</v>
      </c>
      <c r="BR136" s="32">
        <f ca="1">EXP(-SUM($BD28:BR28))</f>
        <v>5.8792092782210183E-2</v>
      </c>
      <c r="BS136" s="32">
        <f ca="1">EXP(-SUM($BD28:BS28))</f>
        <v>3.8731392215995711E-2</v>
      </c>
      <c r="BT136" s="32">
        <f ca="1">EXP(-SUM($BD28:BT28))</f>
        <v>2.448217253191487E-2</v>
      </c>
      <c r="BU136" s="32">
        <f ca="1">EXP(-SUM($BD28:BU28))</f>
        <v>1.483977553708218E-2</v>
      </c>
      <c r="BV136" s="32">
        <f ca="1">EXP(-SUM($BD28:BV28))</f>
        <v>8.6133069765101673E-3</v>
      </c>
      <c r="BW136" s="32">
        <f ca="1">EXP(-SUM($BD28:BW28))</f>
        <v>4.7840824339906917E-3</v>
      </c>
      <c r="BX136" s="32">
        <f ca="1">EXP(-SUM($BD28:BX28))</f>
        <v>2.5381731363197041E-3</v>
      </c>
      <c r="BY136" s="32">
        <f ca="1">EXP(-SUM($BD28:BY28))</f>
        <v>1.3170560228006794E-3</v>
      </c>
      <c r="BZ136" s="32">
        <f ca="1">EXP(-SUM($BD28:BZ28))</f>
        <v>6.4879757159766905E-4</v>
      </c>
      <c r="CA136" s="32">
        <f ca="1">EXP(-SUM($BD28:CA28))</f>
        <v>2.7987570123209519E-4</v>
      </c>
      <c r="CB136" s="32">
        <f ca="1">EXP(-SUM($BD28:CB28))</f>
        <v>1.1234101803050476E-4</v>
      </c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E136" s="31">
        <f t="shared" si="115"/>
        <v>85</v>
      </c>
      <c r="DF136" s="32">
        <f>1</f>
        <v>1</v>
      </c>
      <c r="DG136" s="32">
        <f ca="1">EXP(-SUM($DG28:DG28))</f>
        <v>0.93820316582206553</v>
      </c>
      <c r="DH136" s="32">
        <f ca="1">EXP(-SUM($DG28:DH28))</f>
        <v>0.87011135539372186</v>
      </c>
      <c r="DI136" s="32">
        <f ca="1">EXP(-SUM($DG28:DI28))</f>
        <v>0.7991400674406296</v>
      </c>
      <c r="DJ136" s="32">
        <f ca="1">EXP(-SUM($DG28:DJ28))</f>
        <v>0.72439732099706633</v>
      </c>
      <c r="DK136" s="32">
        <f ca="1">EXP(-SUM($DG28:DK28))</f>
        <v>0.64338204437311541</v>
      </c>
      <c r="DL136" s="32">
        <f ca="1">EXP(-SUM($DG28:DL28))</f>
        <v>0.56187367820325973</v>
      </c>
      <c r="DM136" s="32">
        <f ca="1">EXP(-SUM($DG28:DM28))</f>
        <v>0.4845210930364216</v>
      </c>
      <c r="DN136" s="32">
        <f ca="1">EXP(-SUM($DG28:DN28))</f>
        <v>0.41106640443013387</v>
      </c>
      <c r="DO136" s="32">
        <f ca="1">EXP(-SUM($DG28:DO28))</f>
        <v>0.34143162960022233</v>
      </c>
      <c r="DP136" s="32">
        <f ca="1">EXP(-SUM($DG28:DP28))</f>
        <v>0.27473287959470011</v>
      </c>
      <c r="DQ136" s="32">
        <f ca="1">EXP(-SUM($DG28:DQ28))</f>
        <v>0.21581947048499839</v>
      </c>
      <c r="DR136" s="32">
        <f ca="1">EXP(-SUM($DG28:DR28))</f>
        <v>0.16447110741344448</v>
      </c>
      <c r="DS136" s="32">
        <f ca="1">EXP(-SUM($DG28:DS28))</f>
        <v>0.12126784662110116</v>
      </c>
      <c r="DT136" s="32">
        <f ca="1">EXP(-SUM($DG28:DT28))</f>
        <v>8.632856158916731E-2</v>
      </c>
      <c r="DU136" s="32">
        <f ca="1">EXP(-SUM($DG28:DU28))</f>
        <v>5.9208656916988817E-2</v>
      </c>
      <c r="DV136" s="32">
        <f ca="1">EXP(-SUM($DG28:DV28))</f>
        <v>3.8994243883310471E-2</v>
      </c>
      <c r="DW136" s="32">
        <f ca="1">EXP(-SUM($DG28:DW28))</f>
        <v>2.463489881827766E-2</v>
      </c>
      <c r="DX136" s="32">
        <f ca="1">EXP(-SUM($DG28:DX28))</f>
        <v>1.4921972739569184E-2</v>
      </c>
      <c r="DY136" s="32">
        <f ca="1">EXP(-SUM($DG28:DY28))</f>
        <v>8.6525845385073824E-3</v>
      </c>
      <c r="DZ136" s="32">
        <f ca="1">EXP(-SUM($DG28:DZ28))</f>
        <v>4.8003739566449787E-3</v>
      </c>
      <c r="EA136" s="32">
        <f ca="1">EXP(-SUM($DG28:EA28))</f>
        <v>2.5428000988475317E-3</v>
      </c>
      <c r="EB136" s="32">
        <f ca="1">EXP(-SUM($DG28:EB28))</f>
        <v>1.3178122581679196E-3</v>
      </c>
      <c r="EC136" s="32">
        <f ca="1">EXP(-SUM($DG28:EC28))</f>
        <v>6.4814493461743457E-4</v>
      </c>
      <c r="ED136" s="32">
        <f ca="1">EXP(-SUM($DG28:ED28))</f>
        <v>2.7822471749929895E-4</v>
      </c>
      <c r="EE136" s="32">
        <f ca="1">EXP(-SUM($DG28:EE28))</f>
        <v>1.1107660206706317E-4</v>
      </c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  <c r="FD136" s="32"/>
    </row>
    <row r="137" spans="54:160" x14ac:dyDescent="0.25">
      <c r="BB137" s="31">
        <f t="shared" si="113"/>
        <v>86</v>
      </c>
      <c r="BC137" s="32">
        <f t="shared" si="114"/>
        <v>1</v>
      </c>
      <c r="BD137" s="32">
        <f ca="1">EXP(-SUM($BD29:BD29))</f>
        <v>0.92630730295896879</v>
      </c>
      <c r="BE137" s="32">
        <f ca="1">EXP(-SUM($BD29:BE29))</f>
        <v>0.84960031608958952</v>
      </c>
      <c r="BF137" s="32">
        <f ca="1">EXP(-SUM($BD29:BF29))</f>
        <v>0.76907820458512199</v>
      </c>
      <c r="BG137" s="32">
        <f ca="1">EXP(-SUM($BD29:BG29))</f>
        <v>0.68222682696787307</v>
      </c>
      <c r="BH137" s="32">
        <f ca="1">EXP(-SUM($BD29:BH29))</f>
        <v>0.59507559868547399</v>
      </c>
      <c r="BI137" s="32">
        <f ca="1">EXP(-SUM($BD29:BI29))</f>
        <v>0.51251365179636099</v>
      </c>
      <c r="BJ137" s="32">
        <f ca="1">EXP(-SUM($BD29:BJ29))</f>
        <v>0.43427672302958187</v>
      </c>
      <c r="BK137" s="32">
        <f ca="1">EXP(-SUM($BD29:BK29))</f>
        <v>0.36028564363921906</v>
      </c>
      <c r="BL137" s="32">
        <f ca="1">EXP(-SUM($BD29:BL29))</f>
        <v>0.28962420664342692</v>
      </c>
      <c r="BM137" s="32">
        <f ca="1">EXP(-SUM($BD29:BM29))</f>
        <v>0.22732137006212166</v>
      </c>
      <c r="BN137" s="32">
        <f ca="1">EXP(-SUM($BD29:BN29))</f>
        <v>0.17312310820123983</v>
      </c>
      <c r="BO137" s="32">
        <f ca="1">EXP(-SUM($BD29:BO29))</f>
        <v>0.12759552395272056</v>
      </c>
      <c r="BP137" s="32">
        <f ca="1">EXP(-SUM($BD29:BP29))</f>
        <v>9.0821281219253355E-2</v>
      </c>
      <c r="BQ137" s="32">
        <f ca="1">EXP(-SUM($BD29:BQ29))</f>
        <v>6.2301180796101613E-2</v>
      </c>
      <c r="BR137" s="32">
        <f ca="1">EXP(-SUM($BD29:BR29))</f>
        <v>4.1055303717029153E-2</v>
      </c>
      <c r="BS137" s="32">
        <f ca="1">EXP(-SUM($BD29:BS29))</f>
        <v>2.5965243604304772E-2</v>
      </c>
      <c r="BT137" s="32">
        <f ca="1">EXP(-SUM($BD29:BT29))</f>
        <v>1.5749663487254931E-2</v>
      </c>
      <c r="BU137" s="32">
        <f ca="1">EXP(-SUM($BD29:BU29))</f>
        <v>9.1503161913921213E-3</v>
      </c>
      <c r="BV137" s="32">
        <f ca="1">EXP(-SUM($BD29:BV29))</f>
        <v>5.0881905136759501E-3</v>
      </c>
      <c r="BW137" s="32">
        <f ca="1">EXP(-SUM($BD29:BW29))</f>
        <v>2.7037696616706154E-3</v>
      </c>
      <c r="BX137" s="32">
        <f ca="1">EXP(-SUM($BD29:BX29))</f>
        <v>1.4047315935181413E-3</v>
      </c>
      <c r="BY137" s="32">
        <f ca="1">EXP(-SUM($BD29:BY29))</f>
        <v>6.9307968155219444E-4</v>
      </c>
      <c r="BZ137" s="32">
        <f ca="1">EXP(-SUM($BD29:BZ29))</f>
        <v>3.0044097711910781E-4</v>
      </c>
      <c r="CA137" s="32">
        <f ca="1">EXP(-SUM($BD29:CA29))</f>
        <v>1.2124527025117144E-4</v>
      </c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E137" s="31">
        <f t="shared" si="115"/>
        <v>86</v>
      </c>
      <c r="DF137" s="32">
        <f>1</f>
        <v>1</v>
      </c>
      <c r="DG137" s="32">
        <f ca="1">EXP(-SUM($DG29:DG29))</f>
        <v>0.92686728034643351</v>
      </c>
      <c r="DH137" s="32">
        <f ca="1">EXP(-SUM($DG29:DH29))</f>
        <v>0.8506923687890372</v>
      </c>
      <c r="DI137" s="32">
        <f ca="1">EXP(-SUM($DG29:DI29))</f>
        <v>0.77059903737234525</v>
      </c>
      <c r="DJ137" s="32">
        <f ca="1">EXP(-SUM($DG29:DJ29))</f>
        <v>0.68399723350760966</v>
      </c>
      <c r="DK137" s="32">
        <f ca="1">EXP(-SUM($DG29:DK29))</f>
        <v>0.59698233652956467</v>
      </c>
      <c r="DL137" s="32">
        <f ca="1">EXP(-SUM($DG29:DL29))</f>
        <v>0.51447668188747342</v>
      </c>
      <c r="DM137" s="32">
        <f ca="1">EXP(-SUM($DG29:DM29))</f>
        <v>0.43621079175721017</v>
      </c>
      <c r="DN137" s="32">
        <f ca="1">EXP(-SUM($DG29:DN29))</f>
        <v>0.36210364434769116</v>
      </c>
      <c r="DO137" s="32">
        <f ca="1">EXP(-SUM($DG29:DO29))</f>
        <v>0.29122625227002702</v>
      </c>
      <c r="DP137" s="32">
        <f ca="1">EXP(-SUM($DG29:DP29))</f>
        <v>0.22867747305792058</v>
      </c>
      <c r="DQ137" s="32">
        <f ca="1">EXP(-SUM($DG29:DQ29))</f>
        <v>0.17421291791436247</v>
      </c>
      <c r="DR137" s="32">
        <f ca="1">EXP(-SUM($DG29:DR29))</f>
        <v>0.12842471423750657</v>
      </c>
      <c r="DS137" s="32">
        <f ca="1">EXP(-SUM($DG29:DS29))</f>
        <v>9.1417454131170459E-2</v>
      </c>
      <c r="DT137" s="32">
        <f ca="1">EXP(-SUM($DG29:DT29))</f>
        <v>6.270451405392781E-2</v>
      </c>
      <c r="DU137" s="32">
        <f ca="1">EXP(-SUM($DG29:DU29))</f>
        <v>4.1308839549779895E-2</v>
      </c>
      <c r="DV137" s="32">
        <f ca="1">EXP(-SUM($DG29:DV29))</f>
        <v>2.6111380951940839E-2</v>
      </c>
      <c r="DW137" s="32">
        <f ca="1">EXP(-SUM($DG29:DW29))</f>
        <v>1.5827314009200719E-2</v>
      </c>
      <c r="DX137" s="32">
        <f ca="1">EXP(-SUM($DG29:DX29))</f>
        <v>9.1864943532474798E-3</v>
      </c>
      <c r="DY137" s="32">
        <f ca="1">EXP(-SUM($DG29:DY29))</f>
        <v>5.1024474554525441E-3</v>
      </c>
      <c r="DZ137" s="32">
        <f ca="1">EXP(-SUM($DG29:DZ29))</f>
        <v>2.7070802478019497E-3</v>
      </c>
      <c r="EA137" s="32">
        <f ca="1">EXP(-SUM($DG29:EA29))</f>
        <v>1.4047017886817728E-3</v>
      </c>
      <c r="EB137" s="32">
        <f ca="1">EXP(-SUM($DG29:EB29))</f>
        <v>6.9197292562972522E-4</v>
      </c>
      <c r="EC137" s="32">
        <f ca="1">EXP(-SUM($DG29:EC29))</f>
        <v>2.9850051275213436E-4</v>
      </c>
      <c r="ED137" s="32">
        <f ca="1">EXP(-SUM($DG29:ED29))</f>
        <v>1.198169449422603E-4</v>
      </c>
      <c r="EE137" s="32"/>
      <c r="EF137" s="32"/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/>
      <c r="EW137" s="32"/>
      <c r="EX137" s="32"/>
      <c r="EY137" s="32"/>
      <c r="EZ137" s="32"/>
      <c r="FA137" s="32"/>
      <c r="FB137" s="32"/>
      <c r="FC137" s="32"/>
      <c r="FD137" s="32"/>
    </row>
    <row r="138" spans="54:160" x14ac:dyDescent="0.25">
      <c r="BB138" s="31">
        <f t="shared" si="113"/>
        <v>87</v>
      </c>
      <c r="BC138" s="32">
        <f t="shared" si="114"/>
        <v>1</v>
      </c>
      <c r="BD138" s="32">
        <f ca="1">EXP(-SUM($BD30:BD30))</f>
        <v>0.91656195382958394</v>
      </c>
      <c r="BE138" s="32">
        <f ca="1">EXP(-SUM($BD30:BE30))</f>
        <v>0.82911635225683356</v>
      </c>
      <c r="BF138" s="32">
        <f ca="1">EXP(-SUM($BD30:BF30))</f>
        <v>0.73502953964704709</v>
      </c>
      <c r="BG138" s="32">
        <f ca="1">EXP(-SUM($BD30:BG30))</f>
        <v>0.64074197804319655</v>
      </c>
      <c r="BH138" s="32">
        <f ca="1">EXP(-SUM($BD30:BH30))</f>
        <v>0.55149860609664492</v>
      </c>
      <c r="BI138" s="32">
        <f ca="1">EXP(-SUM($BD30:BI30))</f>
        <v>0.4670194012031525</v>
      </c>
      <c r="BJ138" s="32">
        <f ca="1">EXP(-SUM($BD30:BJ30))</f>
        <v>0.38722058046706698</v>
      </c>
      <c r="BK138" s="32">
        <f ca="1">EXP(-SUM($BD30:BK30))</f>
        <v>0.3111258823189692</v>
      </c>
      <c r="BL138" s="32">
        <f ca="1">EXP(-SUM($BD30:BL30))</f>
        <v>0.24409211974766221</v>
      </c>
      <c r="BM138" s="32">
        <f ca="1">EXP(-SUM($BD30:BM30))</f>
        <v>0.18583442535570013</v>
      </c>
      <c r="BN138" s="32">
        <f ca="1">EXP(-SUM($BD30:BN30))</f>
        <v>0.13693632091968197</v>
      </c>
      <c r="BO138" s="32">
        <f ca="1">EXP(-SUM($BD30:BO30))</f>
        <v>9.7463612547561349E-2</v>
      </c>
      <c r="BP138" s="32">
        <f ca="1">EXP(-SUM($BD30:BP30))</f>
        <v>6.686365591671023E-2</v>
      </c>
      <c r="BQ138" s="32">
        <f ca="1">EXP(-SUM($BD30:BQ30))</f>
        <v>4.4074949326875924E-2</v>
      </c>
      <c r="BR138" s="32">
        <f ca="1">EXP(-SUM($BD30:BR30))</f>
        <v>2.7890157047889847E-2</v>
      </c>
      <c r="BS138" s="32">
        <f ca="1">EXP(-SUM($BD30:BS30))</f>
        <v>1.6928984947485768E-2</v>
      </c>
      <c r="BT138" s="32">
        <f ca="1">EXP(-SUM($BD30:BT30))</f>
        <v>9.8450338934326764E-3</v>
      </c>
      <c r="BU138" s="32">
        <f ca="1">EXP(-SUM($BD30:BU30))</f>
        <v>5.480775821808153E-3</v>
      </c>
      <c r="BV138" s="32">
        <f ca="1">EXP(-SUM($BD30:BV30))</f>
        <v>2.916959536945716E-3</v>
      </c>
      <c r="BW138" s="32">
        <f ca="1">EXP(-SUM($BD30:BW30))</f>
        <v>1.5173776836169073E-3</v>
      </c>
      <c r="BX138" s="32">
        <f ca="1">EXP(-SUM($BD30:BX30))</f>
        <v>7.4983694441231325E-4</v>
      </c>
      <c r="BY138" s="32">
        <f ca="1">EXP(-SUM($BD30:BY30))</f>
        <v>3.266258429757705E-4</v>
      </c>
      <c r="BZ138" s="32">
        <f ca="1">EXP(-SUM($BD30:BZ30))</f>
        <v>1.3251802042128658E-4</v>
      </c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E138" s="31">
        <f t="shared" si="115"/>
        <v>87</v>
      </c>
      <c r="DF138" s="32">
        <f>1</f>
        <v>1</v>
      </c>
      <c r="DG138" s="32">
        <f ca="1">EXP(-SUM($DG30:DG30))</f>
        <v>0.91719056232812946</v>
      </c>
      <c r="DH138" s="32">
        <f ca="1">EXP(-SUM($DG30:DH30))</f>
        <v>0.83026248646469825</v>
      </c>
      <c r="DI138" s="32">
        <f ca="1">EXP(-SUM($DG30:DI30))</f>
        <v>0.73650161753943622</v>
      </c>
      <c r="DJ138" s="32">
        <f ca="1">EXP(-SUM($DG30:DJ30))</f>
        <v>0.64241704322591653</v>
      </c>
      <c r="DK138" s="32">
        <f ca="1">EXP(-SUM($DG30:DK30))</f>
        <v>0.55328685217011941</v>
      </c>
      <c r="DL138" s="32">
        <f ca="1">EXP(-SUM($DG30:DL30))</f>
        <v>0.46882575754540751</v>
      </c>
      <c r="DM138" s="32">
        <f ca="1">EXP(-SUM($DG30:DM30))</f>
        <v>0.38894829230897049</v>
      </c>
      <c r="DN138" s="32">
        <f ca="1">EXP(-SUM($DG30:DN30))</f>
        <v>0.31266536031645209</v>
      </c>
      <c r="DO138" s="32">
        <f ca="1">EXP(-SUM($DG30:DO30))</f>
        <v>0.24540600007791472</v>
      </c>
      <c r="DP138" s="32">
        <f ca="1">EXP(-SUM($DG30:DP30))</f>
        <v>0.18689597679757081</v>
      </c>
      <c r="DQ138" s="32">
        <f ca="1">EXP(-SUM($DG30:DQ30))</f>
        <v>0.13774642987821986</v>
      </c>
      <c r="DR138" s="32">
        <f ca="1">EXP(-SUM($DG30:DR30))</f>
        <v>9.8046599577846935E-2</v>
      </c>
      <c r="DS138" s="32">
        <f ca="1">EXP(-SUM($DG30:DS30))</f>
        <v>6.7257572726770645E-2</v>
      </c>
      <c r="DT138" s="32">
        <f ca="1">EXP(-SUM($DG30:DT30))</f>
        <v>4.4321472567347031E-2</v>
      </c>
      <c r="DU138" s="32">
        <f ca="1">EXP(-SUM($DG30:DU30))</f>
        <v>2.8030917516640708E-2</v>
      </c>
      <c r="DV138" s="32">
        <f ca="1">EXP(-SUM($DG30:DV30))</f>
        <v>1.7002633399245227E-2</v>
      </c>
      <c r="DW138" s="32">
        <f ca="1">EXP(-SUM($DG30:DW30))</f>
        <v>9.8782727526411807E-3</v>
      </c>
      <c r="DX138" s="32">
        <f ca="1">EXP(-SUM($DG30:DX30))</f>
        <v>5.4929832652969319E-3</v>
      </c>
      <c r="DY138" s="32">
        <f ca="1">EXP(-SUM($DG30:DY30))</f>
        <v>2.9188689898414634E-3</v>
      </c>
      <c r="DZ138" s="32">
        <f ca="1">EXP(-SUM($DG30:DZ30))</f>
        <v>1.5164855000396823E-3</v>
      </c>
      <c r="EA138" s="32">
        <f ca="1">EXP(-SUM($DG30:EA30))</f>
        <v>7.4821787471419162E-4</v>
      </c>
      <c r="EB138" s="32">
        <f ca="1">EXP(-SUM($DG30:EB30))</f>
        <v>3.2434266269885595E-4</v>
      </c>
      <c r="EC138" s="32">
        <f ca="1">EXP(-SUM($DG30:EC30))</f>
        <v>1.3089097955275652E-4</v>
      </c>
      <c r="ED138" s="32"/>
      <c r="EE138" s="32"/>
      <c r="EF138" s="32"/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/>
      <c r="EV138" s="32"/>
      <c r="EW138" s="32"/>
      <c r="EX138" s="32"/>
      <c r="EY138" s="32"/>
      <c r="EZ138" s="32"/>
      <c r="FA138" s="32"/>
      <c r="FB138" s="32"/>
      <c r="FC138" s="32"/>
      <c r="FD138" s="32"/>
    </row>
    <row r="139" spans="54:160" x14ac:dyDescent="0.25">
      <c r="BB139" s="31">
        <f t="shared" si="113"/>
        <v>88</v>
      </c>
      <c r="BC139" s="32">
        <f t="shared" si="114"/>
        <v>1</v>
      </c>
      <c r="BD139" s="32">
        <f ca="1">EXP(-SUM($BD31:BD31))</f>
        <v>0.9039603037359506</v>
      </c>
      <c r="BE139" s="32">
        <f ca="1">EXP(-SUM($BD31:BE31))</f>
        <v>0.80088157933782844</v>
      </c>
      <c r="BF139" s="32">
        <f ca="1">EXP(-SUM($BD31:BF31))</f>
        <v>0.69771898766033025</v>
      </c>
      <c r="BG139" s="32">
        <f ca="1">EXP(-SUM($BD31:BG31))</f>
        <v>0.60016212982905082</v>
      </c>
      <c r="BH139" s="32">
        <f ca="1">EXP(-SUM($BD31:BH31))</f>
        <v>0.5079108183636204</v>
      </c>
      <c r="BI139" s="32">
        <f ca="1">EXP(-SUM($BD31:BI31))</f>
        <v>0.42087512919155906</v>
      </c>
      <c r="BJ139" s="32">
        <f ca="1">EXP(-SUM($BD31:BJ31))</f>
        <v>0.33800281386881442</v>
      </c>
      <c r="BK139" s="32">
        <f ca="1">EXP(-SUM($BD31:BK31))</f>
        <v>0.26506342672421784</v>
      </c>
      <c r="BL139" s="32">
        <f ca="1">EXP(-SUM($BD31:BL31))</f>
        <v>0.20173427010692119</v>
      </c>
      <c r="BM139" s="32">
        <f ca="1">EXP(-SUM($BD31:BM31))</f>
        <v>0.14862237492726815</v>
      </c>
      <c r="BN139" s="32">
        <f ca="1">EXP(-SUM($BD31:BN31))</f>
        <v>0.1057741892976075</v>
      </c>
      <c r="BO139" s="32">
        <f ca="1">EXP(-SUM($BD31:BO31))</f>
        <v>7.257152857796588E-2</v>
      </c>
      <c r="BP139" s="32">
        <f ca="1">EXP(-SUM($BD31:BP31))</f>
        <v>4.7851614291684476E-2</v>
      </c>
      <c r="BQ139" s="32">
        <f ca="1">EXP(-SUM($BD31:BQ31))</f>
        <v>3.0296430096545202E-2</v>
      </c>
      <c r="BR139" s="32">
        <f ca="1">EXP(-SUM($BD31:BR31))</f>
        <v>1.8402298909644014E-2</v>
      </c>
      <c r="BS139" s="32">
        <f ca="1">EXP(-SUM($BD31:BS31))</f>
        <v>1.0712210507586287E-2</v>
      </c>
      <c r="BT139" s="32">
        <f ca="1">EXP(-SUM($BD31:BT31))</f>
        <v>5.9703598871457837E-3</v>
      </c>
      <c r="BU139" s="32">
        <f ca="1">EXP(-SUM($BD31:BU31))</f>
        <v>3.1825059352478652E-3</v>
      </c>
      <c r="BV139" s="32">
        <f ca="1">EXP(-SUM($BD31:BV31))</f>
        <v>1.6575670851413185E-3</v>
      </c>
      <c r="BW139" s="32">
        <f ca="1">EXP(-SUM($BD31:BW31))</f>
        <v>8.2040076905466239E-4</v>
      </c>
      <c r="BX139" s="32">
        <f ca="1">EXP(-SUM($BD31:BX31))</f>
        <v>3.5909159625225945E-4</v>
      </c>
      <c r="BY139" s="32">
        <f ca="1">EXP(-SUM($BD31:BY31))</f>
        <v>1.4646530172858491E-4</v>
      </c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E139" s="31">
        <f t="shared" si="115"/>
        <v>88</v>
      </c>
      <c r="DF139" s="32">
        <f>1</f>
        <v>1</v>
      </c>
      <c r="DG139" s="32">
        <f ca="1">EXP(-SUM($DG31:DG31))</f>
        <v>0.90459389983690175</v>
      </c>
      <c r="DH139" s="32">
        <f ca="1">EXP(-SUM($DG31:DH31))</f>
        <v>0.80194201447697322</v>
      </c>
      <c r="DI139" s="32">
        <f ca="1">EXP(-SUM($DG31:DI31))</f>
        <v>0.69907110519484805</v>
      </c>
      <c r="DJ139" s="32">
        <f ca="1">EXP(-SUM($DG31:DJ31))</f>
        <v>0.60170357692938325</v>
      </c>
      <c r="DK139" s="32">
        <f ca="1">EXP(-SUM($DG31:DK31))</f>
        <v>0.50953391557640981</v>
      </c>
      <c r="DL139" s="32">
        <f ca="1">EXP(-SUM($DG31:DL31))</f>
        <v>0.42247071117143792</v>
      </c>
      <c r="DM139" s="32">
        <f ca="1">EXP(-SUM($DG31:DM31))</f>
        <v>0.33944882942066429</v>
      </c>
      <c r="DN139" s="32">
        <f ca="1">EXP(-SUM($DG31:DN31))</f>
        <v>0.26631273393772809</v>
      </c>
      <c r="DO139" s="32">
        <f ca="1">EXP(-SUM($DG31:DO31))</f>
        <v>0.20275162478569592</v>
      </c>
      <c r="DP139" s="32">
        <f ca="1">EXP(-SUM($DG31:DP31))</f>
        <v>0.14940214390040293</v>
      </c>
      <c r="DQ139" s="32">
        <f ca="1">EXP(-SUM($DG31:DQ31))</f>
        <v>0.1063360879647452</v>
      </c>
      <c r="DR139" s="32">
        <f ca="1">EXP(-SUM($DG31:DR31))</f>
        <v>7.2950503386421534E-2</v>
      </c>
      <c r="DS139" s="32">
        <f ca="1">EXP(-SUM($DG31:DS31))</f>
        <v>4.8087256014415311E-2</v>
      </c>
      <c r="DT139" s="32">
        <f ca="1">EXP(-SUM($DG31:DT31))</f>
        <v>3.04291018532452E-2</v>
      </c>
      <c r="DU139" s="32">
        <f ca="1">EXP(-SUM($DG31:DU31))</f>
        <v>1.8470093458225034E-2</v>
      </c>
      <c r="DV139" s="32">
        <f ca="1">EXP(-SUM($DG31:DV31))</f>
        <v>1.0741263972716847E-2</v>
      </c>
      <c r="DW139" s="32">
        <f ca="1">EXP(-SUM($DG31:DW31))</f>
        <v>5.9797112447318428E-3</v>
      </c>
      <c r="DX139" s="32">
        <f ca="1">EXP(-SUM($DG31:DX31))</f>
        <v>3.1825012207391539E-3</v>
      </c>
      <c r="DY139" s="32">
        <f ca="1">EXP(-SUM($DG31:DY31))</f>
        <v>1.6555102219517092E-3</v>
      </c>
      <c r="DZ139" s="32">
        <f ca="1">EXP(-SUM($DG31:DZ31))</f>
        <v>8.1809739241230821E-4</v>
      </c>
      <c r="EA139" s="32">
        <f ca="1">EXP(-SUM($DG31:EA31))</f>
        <v>3.5635980918808659E-4</v>
      </c>
      <c r="EB139" s="32">
        <f ca="1">EXP(-SUM($DG31:EB31))</f>
        <v>1.4458162906238778E-4</v>
      </c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  <c r="EM139" s="32"/>
      <c r="EN139" s="32"/>
      <c r="EO139" s="32"/>
      <c r="EP139" s="32"/>
      <c r="EQ139" s="32"/>
      <c r="ER139" s="32"/>
      <c r="ES139" s="32"/>
      <c r="ET139" s="32"/>
      <c r="EU139" s="32"/>
      <c r="EV139" s="32"/>
      <c r="EW139" s="32"/>
      <c r="EX139" s="32"/>
      <c r="EY139" s="32"/>
      <c r="EZ139" s="32"/>
      <c r="FA139" s="32"/>
      <c r="FB139" s="32"/>
      <c r="FC139" s="32"/>
      <c r="FD139" s="32"/>
    </row>
    <row r="140" spans="54:160" x14ac:dyDescent="0.25">
      <c r="BB140" s="31">
        <f t="shared" si="113"/>
        <v>89</v>
      </c>
      <c r="BC140" s="32">
        <f t="shared" si="114"/>
        <v>1</v>
      </c>
      <c r="BD140" s="32">
        <f ca="1">EXP(-SUM($BD32:BD32))</f>
        <v>0.88541562343508506</v>
      </c>
      <c r="BE140" s="32">
        <f ca="1">EXP(-SUM($BD32:BE32))</f>
        <v>0.77088941543878031</v>
      </c>
      <c r="BF140" s="32">
        <f ca="1">EXP(-SUM($BD32:BF32))</f>
        <v>0.66268293563417935</v>
      </c>
      <c r="BG140" s="32">
        <f ca="1">EXP(-SUM($BD32:BG32))</f>
        <v>0.5604695371917584</v>
      </c>
      <c r="BH140" s="32">
        <f ca="1">EXP(-SUM($BD32:BH32))</f>
        <v>0.464150995644737</v>
      </c>
      <c r="BI140" s="32">
        <f ca="1">EXP(-SUM($BD32:BI32))</f>
        <v>0.37257629184757418</v>
      </c>
      <c r="BJ140" s="32">
        <f ca="1">EXP(-SUM($BD32:BJ32))</f>
        <v>0.2920493522156008</v>
      </c>
      <c r="BK140" s="32">
        <f ca="1">EXP(-SUM($BD32:BK32))</f>
        <v>0.22219967113378328</v>
      </c>
      <c r="BL140" s="32">
        <f ca="1">EXP(-SUM($BD32:BL32))</f>
        <v>0.16366653882754104</v>
      </c>
      <c r="BM140" s="32">
        <f ca="1">EXP(-SUM($BD32:BM32))</f>
        <v>0.11647348239649283</v>
      </c>
      <c r="BN140" s="32">
        <f ca="1">EXP(-SUM($BD32:BN32))</f>
        <v>7.9919464962244086E-2</v>
      </c>
      <c r="BO140" s="32">
        <f ca="1">EXP(-SUM($BD32:BO32))</f>
        <v>5.2712233578770057E-2</v>
      </c>
      <c r="BP140" s="32">
        <f ca="1">EXP(-SUM($BD32:BP32))</f>
        <v>3.3391946004396461E-2</v>
      </c>
      <c r="BQ140" s="32">
        <f ca="1">EXP(-SUM($BD32:BQ32))</f>
        <v>2.0296567610805432E-2</v>
      </c>
      <c r="BR140" s="32">
        <f ca="1">EXP(-SUM($BD32:BR32))</f>
        <v>1.1826318927534381E-2</v>
      </c>
      <c r="BS140" s="32">
        <f ca="1">EXP(-SUM($BD32:BS32))</f>
        <v>6.5988251165586534E-3</v>
      </c>
      <c r="BT140" s="32">
        <f ca="1">EXP(-SUM($BD32:BT32))</f>
        <v>3.5230108914893173E-3</v>
      </c>
      <c r="BU140" s="32">
        <f ca="1">EXP(-SUM($BD32:BU32))</f>
        <v>1.8371874072287278E-3</v>
      </c>
      <c r="BV140" s="32">
        <f ca="1">EXP(-SUM($BD32:BV32))</f>
        <v>9.10727999689132E-4</v>
      </c>
      <c r="BW140" s="32">
        <f ca="1">EXP(-SUM($BD32:BW32))</f>
        <v>4.0054487448106673E-4</v>
      </c>
      <c r="BX140" s="32">
        <f ca="1">EXP(-SUM($BD32:BX32))</f>
        <v>1.6423746686889602E-4</v>
      </c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E140" s="31">
        <f t="shared" si="115"/>
        <v>89</v>
      </c>
      <c r="DF140" s="32">
        <f>1</f>
        <v>1</v>
      </c>
      <c r="DG140" s="32">
        <f ca="1">EXP(-SUM($DG32:DG32))</f>
        <v>0.88596985512293946</v>
      </c>
      <c r="DH140" s="32">
        <f ca="1">EXP(-SUM($DG32:DH32))</f>
        <v>0.77184693263271442</v>
      </c>
      <c r="DI140" s="32">
        <f ca="1">EXP(-SUM($DG32:DI32))</f>
        <v>0.66392531546867561</v>
      </c>
      <c r="DJ140" s="32">
        <f ca="1">EXP(-SUM($DG32:DJ32))</f>
        <v>0.56187292325170801</v>
      </c>
      <c r="DK140" s="32">
        <f ca="1">EXP(-SUM($DG32:DK32))</f>
        <v>0.46559027808205383</v>
      </c>
      <c r="DL140" s="32">
        <f ca="1">EXP(-SUM($DG32:DL32))</f>
        <v>0.37391333720285358</v>
      </c>
      <c r="DM140" s="32">
        <f ca="1">EXP(-SUM($DG32:DM32))</f>
        <v>0.29322463124624515</v>
      </c>
      <c r="DN140" s="32">
        <f ca="1">EXP(-SUM($DG32:DN32))</f>
        <v>0.22316717810857364</v>
      </c>
      <c r="DO140" s="32">
        <f ca="1">EXP(-SUM($DG32:DO32))</f>
        <v>0.16441250164750729</v>
      </c>
      <c r="DP140" s="32">
        <f ca="1">EXP(-SUM($DG32:DP32))</f>
        <v>0.11701198477461511</v>
      </c>
      <c r="DQ140" s="32">
        <f ca="1">EXP(-SUM($DG32:DQ32))</f>
        <v>8.0281764893919763E-2</v>
      </c>
      <c r="DR140" s="32">
        <f ca="1">EXP(-SUM($DG32:DR32))</f>
        <v>5.2935526144145893E-2</v>
      </c>
      <c r="DS140" s="32">
        <f ca="1">EXP(-SUM($DG32:DS32))</f>
        <v>3.3515221820398518E-2</v>
      </c>
      <c r="DT140" s="32">
        <f ca="1">EXP(-SUM($DG32:DT32))</f>
        <v>2.0357419273379265E-2</v>
      </c>
      <c r="DU140" s="32">
        <f ca="1">EXP(-SUM($DG32:DU32))</f>
        <v>1.1850310752932526E-2</v>
      </c>
      <c r="DV140" s="32">
        <f ca="1">EXP(-SUM($DG32:DV32))</f>
        <v>6.6046704290786459E-3</v>
      </c>
      <c r="DW140" s="32">
        <f ca="1">EXP(-SUM($DG32:DW32))</f>
        <v>3.5206257643117531E-3</v>
      </c>
      <c r="DX140" s="32">
        <f ca="1">EXP(-SUM($DG32:DX32))</f>
        <v>1.8336724281927082E-3</v>
      </c>
      <c r="DY140" s="32">
        <f ca="1">EXP(-SUM($DG32:DY32))</f>
        <v>9.0756282733218767E-4</v>
      </c>
      <c r="DZ140" s="32">
        <f ca="1">EXP(-SUM($DG32:DZ32))</f>
        <v>3.9724266073209248E-4</v>
      </c>
      <c r="EA140" s="32">
        <f ca="1">EXP(-SUM($DG32:EA32))</f>
        <v>1.6202625394418633E-4</v>
      </c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  <c r="EM140" s="32"/>
      <c r="EN140" s="32"/>
      <c r="EO140" s="32"/>
      <c r="EP140" s="32"/>
      <c r="EQ140" s="32"/>
      <c r="ER140" s="32"/>
      <c r="ES140" s="32"/>
      <c r="ET140" s="32"/>
      <c r="EU140" s="32"/>
      <c r="EV140" s="32"/>
      <c r="EW140" s="32"/>
      <c r="EX140" s="32"/>
      <c r="EY140" s="32"/>
      <c r="EZ140" s="32"/>
      <c r="FA140" s="32"/>
      <c r="FB140" s="32"/>
      <c r="FC140" s="32"/>
      <c r="FD140" s="32"/>
    </row>
    <row r="141" spans="54:160" x14ac:dyDescent="0.25">
      <c r="BB141" s="31">
        <f t="shared" si="113"/>
        <v>90</v>
      </c>
      <c r="BC141" s="32">
        <f t="shared" si="114"/>
        <v>1</v>
      </c>
      <c r="BD141" s="32">
        <f ca="1">EXP(-SUM($BD33:BD33))</f>
        <v>0.87011443368939745</v>
      </c>
      <c r="BE141" s="32">
        <f ca="1">EXP(-SUM($BD33:BE33))</f>
        <v>0.74750583277487281</v>
      </c>
      <c r="BF141" s="32">
        <f ca="1">EXP(-SUM($BD33:BF33))</f>
        <v>0.631810930890495</v>
      </c>
      <c r="BG141" s="32">
        <f ca="1">EXP(-SUM($BD33:BG33))</f>
        <v>0.52291977376281329</v>
      </c>
      <c r="BH141" s="32">
        <f ca="1">EXP(-SUM($BD33:BH33))</f>
        <v>0.41954582400723023</v>
      </c>
      <c r="BI141" s="32">
        <f ca="1">EXP(-SUM($BD33:BI33))</f>
        <v>0.32872416919430508</v>
      </c>
      <c r="BJ141" s="32">
        <f ca="1">EXP(-SUM($BD33:BJ33))</f>
        <v>0.25002067344030304</v>
      </c>
      <c r="BK141" s="32">
        <f ca="1">EXP(-SUM($BD33:BK33))</f>
        <v>0.18412142158300096</v>
      </c>
      <c r="BL141" s="32">
        <f ca="1">EXP(-SUM($BD33:BL33))</f>
        <v>0.13102166981374658</v>
      </c>
      <c r="BM141" s="32">
        <f ca="1">EXP(-SUM($BD33:BM33))</f>
        <v>8.9909911452444563E-2</v>
      </c>
      <c r="BN141" s="32">
        <f ca="1">EXP(-SUM($BD33:BN33))</f>
        <v>5.9319141684916331E-2</v>
      </c>
      <c r="BO141" s="32">
        <f ca="1">EXP(-SUM($BD33:BO33))</f>
        <v>3.7597618428665235E-2</v>
      </c>
      <c r="BP141" s="32">
        <f ca="1">EXP(-SUM($BD33:BP33))</f>
        <v>2.2868676823271955E-2</v>
      </c>
      <c r="BQ141" s="32">
        <f ca="1">EXP(-SUM($BD33:BQ33))</f>
        <v>1.3337893415897183E-2</v>
      </c>
      <c r="BR141" s="32">
        <f ca="1">EXP(-SUM($BD33:BR33))</f>
        <v>7.4507317364814508E-3</v>
      </c>
      <c r="BS141" s="32">
        <f ca="1">EXP(-SUM($BD33:BS33))</f>
        <v>3.9840360897234941E-3</v>
      </c>
      <c r="BT141" s="32">
        <f ca="1">EXP(-SUM($BD33:BT33))</f>
        <v>2.0801722574704746E-3</v>
      </c>
      <c r="BU141" s="32">
        <f ca="1">EXP(-SUM($BD33:BU33))</f>
        <v>1.0327930295789311E-3</v>
      </c>
      <c r="BV141" s="32">
        <f ca="1">EXP(-SUM($BD33:BV33))</f>
        <v>4.5640143318866771E-4</v>
      </c>
      <c r="BW141" s="32">
        <f ca="1">EXP(-SUM($BD33:BW33))</f>
        <v>1.8812483245534775E-4</v>
      </c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E141" s="31">
        <f t="shared" si="115"/>
        <v>90</v>
      </c>
      <c r="DF141" s="32">
        <f>1</f>
        <v>1</v>
      </c>
      <c r="DG141" s="32">
        <f ca="1">EXP(-SUM($DG33:DG33))</f>
        <v>0.87065260091979702</v>
      </c>
      <c r="DH141" s="32">
        <f ca="1">EXP(-SUM($DG33:DH33))</f>
        <v>0.74844278561882016</v>
      </c>
      <c r="DI141" s="32">
        <f ca="1">EXP(-SUM($DG33:DI33))</f>
        <v>0.63300163489022698</v>
      </c>
      <c r="DJ141" s="32">
        <f ca="1">EXP(-SUM($DG33:DJ33))</f>
        <v>0.52421821273494451</v>
      </c>
      <c r="DK141" s="32">
        <f ca="1">EXP(-SUM($DG33:DK33))</f>
        <v>0.42079254305691599</v>
      </c>
      <c r="DL141" s="32">
        <f ca="1">EXP(-SUM($DG33:DL33))</f>
        <v>0.32984436290220104</v>
      </c>
      <c r="DM141" s="32">
        <f ca="1">EXP(-SUM($DG33:DM33))</f>
        <v>0.25095521837725288</v>
      </c>
      <c r="DN141" s="32">
        <f ca="1">EXP(-SUM($DG33:DN33))</f>
        <v>0.1848471322344363</v>
      </c>
      <c r="DO141" s="32">
        <f ca="1">EXP(-SUM($DG33:DO33))</f>
        <v>0.13154667628815808</v>
      </c>
      <c r="DP141" s="32">
        <f ca="1">EXP(-SUM($DG33:DP33))</f>
        <v>9.0262090307584683E-2</v>
      </c>
      <c r="DQ141" s="32">
        <f ca="1">EXP(-SUM($DG33:DQ33))</f>
        <v>5.9533886892876434E-2</v>
      </c>
      <c r="DR141" s="32">
        <f ca="1">EXP(-SUM($DG33:DR33))</f>
        <v>3.7713301099034202E-2</v>
      </c>
      <c r="DS141" s="32">
        <f ca="1">EXP(-SUM($DG33:DS33))</f>
        <v>2.2923209251788722E-2</v>
      </c>
      <c r="DT141" s="32">
        <f ca="1">EXP(-SUM($DG33:DT33))</f>
        <v>1.3356799467410155E-2</v>
      </c>
      <c r="DU141" s="32">
        <f ca="1">EXP(-SUM($DG33:DU33))</f>
        <v>7.4527995010497438E-3</v>
      </c>
      <c r="DV141" s="32">
        <f ca="1">EXP(-SUM($DG33:DV33))</f>
        <v>3.9789346361670652E-3</v>
      </c>
      <c r="DW141" s="32">
        <f ca="1">EXP(-SUM($DG33:DW33))</f>
        <v>2.0749435164709646E-3</v>
      </c>
      <c r="DX141" s="32">
        <f ca="1">EXP(-SUM($DG33:DX33))</f>
        <v>1.0285881292176025E-3</v>
      </c>
      <c r="DY141" s="32">
        <f ca="1">EXP(-SUM($DG33:DY33))</f>
        <v>4.5238062654361186E-4</v>
      </c>
      <c r="DZ141" s="32">
        <f ca="1">EXP(-SUM($DG33:DZ33))</f>
        <v>1.8549194584088693E-4</v>
      </c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  <c r="EW141" s="32"/>
      <c r="EX141" s="32"/>
      <c r="EY141" s="32"/>
      <c r="EZ141" s="32"/>
      <c r="FA141" s="32"/>
      <c r="FB141" s="32"/>
      <c r="FC141" s="32"/>
      <c r="FD141" s="32"/>
    </row>
    <row r="142" spans="54:160" x14ac:dyDescent="0.25">
      <c r="BB142" s="31">
        <f t="shared" si="113"/>
        <v>91</v>
      </c>
      <c r="BC142" s="32">
        <f t="shared" si="114"/>
        <v>1</v>
      </c>
      <c r="BD142" s="32">
        <f ca="1">EXP(-SUM($BD34:BD34))</f>
        <v>0.85854203920882832</v>
      </c>
      <c r="BE142" s="32">
        <f ca="1">EXP(-SUM($BD34:BE34))</f>
        <v>0.72520269599331089</v>
      </c>
      <c r="BF142" s="32">
        <f ca="1">EXP(-SUM($BD34:BF34))</f>
        <v>0.59985622971485686</v>
      </c>
      <c r="BG142" s="32">
        <f ca="1">EXP(-SUM($BD34:BG34))</f>
        <v>0.48103807281876154</v>
      </c>
      <c r="BH142" s="32">
        <f ca="1">EXP(-SUM($BD34:BH34))</f>
        <v>0.37674070845633845</v>
      </c>
      <c r="BI142" s="32">
        <f ca="1">EXP(-SUM($BD34:BI34))</f>
        <v>0.28644667275049113</v>
      </c>
      <c r="BJ142" s="32">
        <f ca="1">EXP(-SUM($BD34:BJ34))</f>
        <v>0.21090362028945628</v>
      </c>
      <c r="BK142" s="32">
        <f ca="1">EXP(-SUM($BD34:BK34))</f>
        <v>0.15007020931660334</v>
      </c>
      <c r="BL142" s="32">
        <f ca="1">EXP(-SUM($BD34:BL34))</f>
        <v>0.10299066245058006</v>
      </c>
      <c r="BM142" s="32">
        <f ca="1">EXP(-SUM($BD34:BM34))</f>
        <v>6.7969407791473799E-2</v>
      </c>
      <c r="BN142" s="32">
        <f ca="1">EXP(-SUM($BD34:BN34))</f>
        <v>4.3103630563608317E-2</v>
      </c>
      <c r="BO142" s="32">
        <f ca="1">EXP(-SUM($BD34:BO34))</f>
        <v>2.6235779244731035E-2</v>
      </c>
      <c r="BP142" s="32">
        <f ca="1">EXP(-SUM($BD34:BP34))</f>
        <v>1.5316468525277736E-2</v>
      </c>
      <c r="BQ142" s="32">
        <f ca="1">EXP(-SUM($BD34:BQ34))</f>
        <v>8.5657227571404888E-3</v>
      </c>
      <c r="BR142" s="32">
        <f ca="1">EXP(-SUM($BD34:BR34))</f>
        <v>4.5873686156709175E-3</v>
      </c>
      <c r="BS142" s="32">
        <f ca="1">EXP(-SUM($BD34:BS34))</f>
        <v>2.398143788712356E-3</v>
      </c>
      <c r="BT142" s="32">
        <f ca="1">EXP(-SUM($BD34:BT34))</f>
        <v>1.1925222057363979E-3</v>
      </c>
      <c r="BU142" s="32">
        <f ca="1">EXP(-SUM($BD34:BU34))</f>
        <v>5.2949195038337409E-4</v>
      </c>
      <c r="BV142" s="32">
        <f ca="1">EXP(-SUM($BD34:BV34))</f>
        <v>2.1939319484991763E-4</v>
      </c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E142" s="31">
        <f t="shared" si="115"/>
        <v>91</v>
      </c>
      <c r="DF142" s="32">
        <f>1</f>
        <v>1</v>
      </c>
      <c r="DG142" s="32">
        <f ca="1">EXP(-SUM($DG34:DG34))</f>
        <v>0.85908910809047456</v>
      </c>
      <c r="DH142" s="32">
        <f ca="1">EXP(-SUM($DG34:DH34))</f>
        <v>0.72612395154914877</v>
      </c>
      <c r="DI142" s="32">
        <f ca="1">EXP(-SUM($DG34:DI34))</f>
        <v>0.60097816277517202</v>
      </c>
      <c r="DJ142" s="32">
        <f ca="1">EXP(-SUM($DG34:DJ34))</f>
        <v>0.4821731576481289</v>
      </c>
      <c r="DK142" s="32">
        <f ca="1">EXP(-SUM($DG34:DK34))</f>
        <v>0.37779418024416872</v>
      </c>
      <c r="DL142" s="32">
        <f ca="1">EXP(-SUM($DG34:DL34))</f>
        <v>0.28734228942759066</v>
      </c>
      <c r="DM142" s="32">
        <f ca="1">EXP(-SUM($DG34:DM34))</f>
        <v>0.21160598474651474</v>
      </c>
      <c r="DN142" s="32">
        <f ca="1">EXP(-SUM($DG34:DN34))</f>
        <v>0.15057981426442704</v>
      </c>
      <c r="DO142" s="32">
        <f ca="1">EXP(-SUM($DG34:DO34))</f>
        <v>0.1033311343557593</v>
      </c>
      <c r="DP142" s="32">
        <f ca="1">EXP(-SUM($DG34:DP34))</f>
        <v>6.8173954353791741E-2</v>
      </c>
      <c r="DQ142" s="32">
        <f ca="1">EXP(-SUM($DG34:DQ34))</f>
        <v>4.3209969830343441E-2</v>
      </c>
      <c r="DR142" s="32">
        <f ca="1">EXP(-SUM($DG34:DR34))</f>
        <v>2.6282378429588648E-2</v>
      </c>
      <c r="DS142" s="32">
        <f ca="1">EXP(-SUM($DG34:DS34))</f>
        <v>1.5328895717018277E-2</v>
      </c>
      <c r="DT142" s="32">
        <f ca="1">EXP(-SUM($DG34:DT34))</f>
        <v>8.5629331591356196E-3</v>
      </c>
      <c r="DU142" s="32">
        <f ca="1">EXP(-SUM($DG34:DU34))</f>
        <v>4.5787495707095309E-3</v>
      </c>
      <c r="DV142" s="32">
        <f ca="1">EXP(-SUM($DG34:DV34))</f>
        <v>2.3906881404670839E-3</v>
      </c>
      <c r="DW142" s="32">
        <f ca="1">EXP(-SUM($DG34:DW34))</f>
        <v>1.1869623001192564E-3</v>
      </c>
      <c r="DX142" s="32">
        <f ca="1">EXP(-SUM($DG34:DX34))</f>
        <v>5.2453035545389922E-4</v>
      </c>
      <c r="DY142" s="32">
        <f ca="1">EXP(-SUM($DG34:DY34))</f>
        <v>2.1620700125347223E-4</v>
      </c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  <c r="EM142" s="32"/>
      <c r="EN142" s="32"/>
      <c r="EO142" s="32"/>
      <c r="EP142" s="32"/>
      <c r="EQ142" s="32"/>
      <c r="ER142" s="32"/>
      <c r="ES142" s="32"/>
      <c r="ET142" s="32"/>
      <c r="EU142" s="32"/>
      <c r="EV142" s="32"/>
      <c r="EW142" s="32"/>
      <c r="EX142" s="32"/>
      <c r="EY142" s="32"/>
      <c r="EZ142" s="32"/>
      <c r="FA142" s="32"/>
      <c r="FB142" s="32"/>
      <c r="FC142" s="32"/>
      <c r="FD142" s="32"/>
    </row>
    <row r="143" spans="54:160" x14ac:dyDescent="0.25">
      <c r="BB143" s="31">
        <f t="shared" si="113"/>
        <v>92</v>
      </c>
      <c r="BC143" s="32">
        <f t="shared" si="114"/>
        <v>1</v>
      </c>
      <c r="BD143" s="32">
        <f ca="1">EXP(-SUM($BD35:BD35))</f>
        <v>0.8441548224525145</v>
      </c>
      <c r="BE143" s="32">
        <f ca="1">EXP(-SUM($BD35:BE35))</f>
        <v>0.69782878482427646</v>
      </c>
      <c r="BF143" s="32">
        <f ca="1">EXP(-SUM($BD35:BF35))</f>
        <v>0.55933066046728153</v>
      </c>
      <c r="BG143" s="32">
        <f ca="1">EXP(-SUM($BD35:BG35))</f>
        <v>0.43786703805130567</v>
      </c>
      <c r="BH143" s="32">
        <f ca="1">EXP(-SUM($BD35:BH35))</f>
        <v>0.3328129838366129</v>
      </c>
      <c r="BI143" s="32">
        <f ca="1">EXP(-SUM($BD35:BI35))</f>
        <v>0.24499222899108689</v>
      </c>
      <c r="BJ143" s="32">
        <f ca="1">EXP(-SUM($BD35:BJ35))</f>
        <v>0.17431485542502267</v>
      </c>
      <c r="BK143" s="32">
        <f ca="1">EXP(-SUM($BD35:BK35))</f>
        <v>0.1196400752365883</v>
      </c>
      <c r="BL143" s="32">
        <f ca="1">EXP(-SUM($BD35:BL35))</f>
        <v>7.8980625084184797E-2</v>
      </c>
      <c r="BM143" s="32">
        <f ca="1">EXP(-SUM($BD35:BM35))</f>
        <v>5.0113593051716539E-2</v>
      </c>
      <c r="BN143" s="32">
        <f ca="1">EXP(-SUM($BD35:BN35))</f>
        <v>3.0523522994462655E-2</v>
      </c>
      <c r="BO143" s="32">
        <f ca="1">EXP(-SUM($BD35:BO35))</f>
        <v>1.7836804584289514E-2</v>
      </c>
      <c r="BP143" s="32">
        <f ca="1">EXP(-SUM($BD35:BP35))</f>
        <v>9.9865423490522603E-3</v>
      </c>
      <c r="BQ143" s="32">
        <f ca="1">EXP(-SUM($BD35:BQ35))</f>
        <v>5.3565897324684029E-3</v>
      </c>
      <c r="BR143" s="32">
        <f ca="1">EXP(-SUM($BD35:BR35))</f>
        <v>2.8037190484542459E-3</v>
      </c>
      <c r="BS143" s="32">
        <f ca="1">EXP(-SUM($BD35:BS35))</f>
        <v>1.3963731740006841E-3</v>
      </c>
      <c r="BT143" s="32">
        <f ca="1">EXP(-SUM($BD35:BT35))</f>
        <v>6.2293339656023386E-4</v>
      </c>
      <c r="BU143" s="32">
        <f ca="1">EXP(-SUM($BD35:BU35))</f>
        <v>2.5945183350892882E-4</v>
      </c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E143" s="31">
        <f t="shared" si="115"/>
        <v>92</v>
      </c>
      <c r="DF143" s="32">
        <f>1</f>
        <v>1</v>
      </c>
      <c r="DG143" s="32">
        <f ca="1">EXP(-SUM($DG35:DG35))</f>
        <v>0.84469095614887579</v>
      </c>
      <c r="DH143" s="32">
        <f ca="1">EXP(-SUM($DG35:DH35))</f>
        <v>0.698691738225937</v>
      </c>
      <c r="DI143" s="32">
        <f ca="1">EXP(-SUM($DG35:DI35))</f>
        <v>0.56029646872278061</v>
      </c>
      <c r="DJ143" s="32">
        <f ca="1">EXP(-SUM($DG35:DJ35))</f>
        <v>0.4388145148996036</v>
      </c>
      <c r="DK143" s="32">
        <f ca="1">EXP(-SUM($DG35:DK35))</f>
        <v>0.33364315277381196</v>
      </c>
      <c r="DL143" s="32">
        <f ca="1">EXP(-SUM($DG35:DL35))</f>
        <v>0.24565322448719012</v>
      </c>
      <c r="DM143" s="32">
        <f ca="1">EXP(-SUM($DG35:DM35))</f>
        <v>0.17479657659501149</v>
      </c>
      <c r="DN143" s="32">
        <f ca="1">EXP(-SUM($DG35:DN35))</f>
        <v>0.11995995274207999</v>
      </c>
      <c r="DO143" s="32">
        <f ca="1">EXP(-SUM($DG35:DO35))</f>
        <v>7.9168409568050491E-2</v>
      </c>
      <c r="DP143" s="32">
        <f ca="1">EXP(-SUM($DG35:DP35))</f>
        <v>5.0205614396389445E-2</v>
      </c>
      <c r="DQ143" s="32">
        <f ca="1">EXP(-SUM($DG35:DQ35))</f>
        <v>3.0558526020354308E-2</v>
      </c>
      <c r="DR143" s="32">
        <f ca="1">EXP(-SUM($DG35:DR35))</f>
        <v>1.7840091487415465E-2</v>
      </c>
      <c r="DS143" s="32">
        <f ca="1">EXP(-SUM($DG35:DS35))</f>
        <v>9.9770568777669301E-3</v>
      </c>
      <c r="DT143" s="32">
        <f ca="1">EXP(-SUM($DG35:DT35))</f>
        <v>5.3432079108185681E-3</v>
      </c>
      <c r="DU143" s="32">
        <f ca="1">EXP(-SUM($DG35:DU35))</f>
        <v>2.7932747369276353E-3</v>
      </c>
      <c r="DV143" s="32">
        <f ca="1">EXP(-SUM($DG35:DV35))</f>
        <v>1.3890085182495452E-3</v>
      </c>
      <c r="DW143" s="32">
        <f ca="1">EXP(-SUM($DG35:DW35))</f>
        <v>6.1673386532279351E-4</v>
      </c>
      <c r="DX143" s="32">
        <f ca="1">EXP(-SUM($DG35:DX35))</f>
        <v>2.5554158658566662E-4</v>
      </c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  <c r="EM143" s="32"/>
      <c r="EN143" s="32"/>
      <c r="EO143" s="32"/>
      <c r="EP143" s="32"/>
      <c r="EQ143" s="32"/>
      <c r="ER143" s="32"/>
      <c r="ES143" s="32"/>
      <c r="ET143" s="32"/>
      <c r="EU143" s="32"/>
      <c r="EV143" s="32"/>
      <c r="EW143" s="32"/>
      <c r="EX143" s="32"/>
      <c r="EY143" s="32"/>
      <c r="EZ143" s="32"/>
      <c r="FA143" s="32"/>
      <c r="FB143" s="32"/>
      <c r="FC143" s="32"/>
      <c r="FD143" s="32"/>
    </row>
    <row r="144" spans="54:160" x14ac:dyDescent="0.25">
      <c r="BB144" s="31">
        <f t="shared" si="113"/>
        <v>93</v>
      </c>
      <c r="BC144" s="32">
        <f t="shared" si="114"/>
        <v>1</v>
      </c>
      <c r="BD144" s="32">
        <f ca="1">EXP(-SUM($BD36:BD36))</f>
        <v>0.82616150991783777</v>
      </c>
      <c r="BE144" s="32">
        <f ca="1">EXP(-SUM($BD36:BE36))</f>
        <v>0.66186848492052264</v>
      </c>
      <c r="BF144" s="32">
        <f ca="1">EXP(-SUM($BD36:BF36))</f>
        <v>0.51791145778942116</v>
      </c>
      <c r="BG144" s="32">
        <f ca="1">EXP(-SUM($BD36:BG36))</f>
        <v>0.39352300834973902</v>
      </c>
      <c r="BH144" s="32">
        <f ca="1">EXP(-SUM($BD36:BH36))</f>
        <v>0.28962357817950185</v>
      </c>
      <c r="BI144" s="32">
        <f ca="1">EXP(-SUM($BD36:BI36))</f>
        <v>0.2060571258306011</v>
      </c>
      <c r="BJ144" s="32">
        <f ca="1">EXP(-SUM($BD36:BJ36))</f>
        <v>0.14143888372028757</v>
      </c>
      <c r="BK144" s="32">
        <f ca="1">EXP(-SUM($BD36:BK36))</f>
        <v>9.33987089060416E-2</v>
      </c>
      <c r="BL144" s="32">
        <f ca="1">EXP(-SUM($BD36:BL36))</f>
        <v>5.9293922243513028E-2</v>
      </c>
      <c r="BM144" s="32">
        <f ca="1">EXP(-SUM($BD36:BM36))</f>
        <v>3.6139977744057659E-2</v>
      </c>
      <c r="BN144" s="32">
        <f ca="1">EXP(-SUM($BD36:BN36))</f>
        <v>2.1139136934907331E-2</v>
      </c>
      <c r="BO144" s="32">
        <f ca="1">EXP(-SUM($BD36:BO36))</f>
        <v>1.1848874693491825E-2</v>
      </c>
      <c r="BP144" s="32">
        <f ca="1">EXP(-SUM($BD36:BP36))</f>
        <v>6.3653498938385676E-3</v>
      </c>
      <c r="BQ144" s="32">
        <f ca="1">EXP(-SUM($BD36:BQ36))</f>
        <v>3.3358145775954275E-3</v>
      </c>
      <c r="BR144" s="32">
        <f ca="1">EXP(-SUM($BD36:BR36))</f>
        <v>1.6639610302323989E-3</v>
      </c>
      <c r="BS144" s="32">
        <f ca="1">EXP(-SUM($BD36:BS36))</f>
        <v>7.4579353297079664E-4</v>
      </c>
      <c r="BT144" s="32">
        <f ca="1">EXP(-SUM($BD36:BT36))</f>
        <v>3.1222799134943932E-4</v>
      </c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E144" s="31">
        <f t="shared" si="115"/>
        <v>93</v>
      </c>
      <c r="DF144" s="32">
        <f>1</f>
        <v>1</v>
      </c>
      <c r="DG144" s="32">
        <f ca="1">EXP(-SUM($DG36:DG36))</f>
        <v>0.82665971485761525</v>
      </c>
      <c r="DH144" s="32">
        <f ca="1">EXP(-SUM($DG36:DH36))</f>
        <v>0.66259250742922216</v>
      </c>
      <c r="DI144" s="32">
        <f ca="1">EXP(-SUM($DG36:DI36))</f>
        <v>0.51870465749301164</v>
      </c>
      <c r="DJ144" s="32">
        <f ca="1">EXP(-SUM($DG36:DJ36))</f>
        <v>0.39425585803051466</v>
      </c>
      <c r="DK144" s="32">
        <f ca="1">EXP(-SUM($DG36:DK36))</f>
        <v>0.29022191483703585</v>
      </c>
      <c r="DL144" s="32">
        <f ca="1">EXP(-SUM($DG36:DL36))</f>
        <v>0.20649630943123373</v>
      </c>
      <c r="DM144" s="32">
        <f ca="1">EXP(-SUM($DG36:DM36))</f>
        <v>0.14172764527838527</v>
      </c>
      <c r="DN144" s="32">
        <f ca="1">EXP(-SUM($DG36:DN36))</f>
        <v>9.3561776801467725E-2</v>
      </c>
      <c r="DO144" s="32">
        <f ca="1">EXP(-SUM($DG36:DO36))</f>
        <v>5.9365405158880703E-2</v>
      </c>
      <c r="DP144" s="32">
        <f ca="1">EXP(-SUM($DG36:DP36))</f>
        <v>3.6158678695672151E-2</v>
      </c>
      <c r="DQ144" s="32">
        <f ca="1">EXP(-SUM($DG36:DQ36))</f>
        <v>2.1129778696837177E-2</v>
      </c>
      <c r="DR144" s="32">
        <f ca="1">EXP(-SUM($DG36:DR36))</f>
        <v>1.1830226024224391E-2</v>
      </c>
      <c r="DS144" s="32">
        <f ca="1">EXP(-SUM($DG36:DS36))</f>
        <v>6.345506286282835E-3</v>
      </c>
      <c r="DT144" s="32">
        <f ca="1">EXP(-SUM($DG36:DT36))</f>
        <v>3.3213327388317564E-3</v>
      </c>
      <c r="DU144" s="32">
        <f ca="1">EXP(-SUM($DG36:DU36))</f>
        <v>1.6541671466660743E-3</v>
      </c>
      <c r="DV144" s="32">
        <f ca="1">EXP(-SUM($DG36:DV36))</f>
        <v>7.3793737830038216E-4</v>
      </c>
      <c r="DW144" s="32">
        <f ca="1">EXP(-SUM($DG36:DW36))</f>
        <v>3.0735100553610026E-4</v>
      </c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/>
      <c r="EV144" s="32"/>
      <c r="EW144" s="32"/>
      <c r="EX144" s="32"/>
      <c r="EY144" s="32"/>
      <c r="EZ144" s="32"/>
      <c r="FA144" s="32"/>
      <c r="FB144" s="32"/>
      <c r="FC144" s="32"/>
      <c r="FD144" s="32"/>
    </row>
    <row r="145" spans="54:160" x14ac:dyDescent="0.25">
      <c r="BB145" s="31">
        <f t="shared" si="113"/>
        <v>94</v>
      </c>
      <c r="BC145" s="32">
        <f t="shared" si="114"/>
        <v>1</v>
      </c>
      <c r="BD145" s="32">
        <f ca="1">EXP(-SUM($BD37:BD37))</f>
        <v>0.80074322097810313</v>
      </c>
      <c r="BE145" s="32">
        <f ca="1">EXP(-SUM($BD37:BE37))</f>
        <v>0.62630652730422121</v>
      </c>
      <c r="BF145" s="32">
        <f ca="1">EXP(-SUM($BD37:BF37))</f>
        <v>0.47572719540348618</v>
      </c>
      <c r="BG145" s="32">
        <f ca="1">EXP(-SUM($BD37:BG37))</f>
        <v>0.35005270871219168</v>
      </c>
      <c r="BH145" s="32">
        <f ca="1">EXP(-SUM($BD37:BH37))</f>
        <v>0.24903408481291875</v>
      </c>
      <c r="BI145" s="32">
        <f ca="1">EXP(-SUM($BD37:BI37))</f>
        <v>0.17095384379128004</v>
      </c>
      <c r="BJ145" s="32">
        <f ca="1">EXP(-SUM($BD37:BJ37))</f>
        <v>0.11292211280550776</v>
      </c>
      <c r="BK145" s="32">
        <f ca="1">EXP(-SUM($BD37:BK37))</f>
        <v>7.1726948581249172E-2</v>
      </c>
      <c r="BL145" s="32">
        <f ca="1">EXP(-SUM($BD37:BL37))</f>
        <v>4.37480024577383E-2</v>
      </c>
      <c r="BM145" s="32">
        <f ca="1">EXP(-SUM($BD37:BM37))</f>
        <v>2.5613789074089257E-2</v>
      </c>
      <c r="BN145" s="32">
        <f ca="1">EXP(-SUM($BD37:BN37))</f>
        <v>1.4373233614032128E-2</v>
      </c>
      <c r="BO145" s="32">
        <f ca="1">EXP(-SUM($BD37:BO37))</f>
        <v>7.7333902751113379E-3</v>
      </c>
      <c r="BP145" s="32">
        <f ca="1">EXP(-SUM($BD37:BP37))</f>
        <v>4.057719760730571E-3</v>
      </c>
      <c r="BQ145" s="32">
        <f ca="1">EXP(-SUM($BD37:BQ37))</f>
        <v>2.0271974024526998E-3</v>
      </c>
      <c r="BR145" s="32">
        <f ca="1">EXP(-SUM($BD37:BR37))</f>
        <v>9.128407736014489E-4</v>
      </c>
      <c r="BS145" s="32">
        <f ca="1">EXP(-SUM($BD37:BS37))</f>
        <v>3.8412553364565162E-4</v>
      </c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E145" s="31">
        <f t="shared" si="115"/>
        <v>94</v>
      </c>
      <c r="DF145" s="32">
        <f>1</f>
        <v>1</v>
      </c>
      <c r="DG145" s="32">
        <f ca="1">EXP(-SUM($DG37:DG37))</f>
        <v>0.80113691690423317</v>
      </c>
      <c r="DH145" s="32">
        <f ca="1">EXP(-SUM($DG37:DH37))</f>
        <v>0.62688887290443707</v>
      </c>
      <c r="DI145" s="32">
        <f ca="1">EXP(-SUM($DG37:DI37))</f>
        <v>0.47632696951577314</v>
      </c>
      <c r="DJ145" s="32">
        <f ca="1">EXP(-SUM($DG37:DJ37))</f>
        <v>0.35056532494270404</v>
      </c>
      <c r="DK145" s="32">
        <f ca="1">EXP(-SUM($DG37:DK37))</f>
        <v>0.24941506395171273</v>
      </c>
      <c r="DL145" s="32">
        <f ca="1">EXP(-SUM($DG37:DL37))</f>
        <v>0.17120004021290428</v>
      </c>
      <c r="DM145" s="32">
        <f ca="1">EXP(-SUM($DG37:DM37))</f>
        <v>0.11305139223362044</v>
      </c>
      <c r="DN145" s="32">
        <f ca="1">EXP(-SUM($DG37:DN37))</f>
        <v>7.1770376048394979E-2</v>
      </c>
      <c r="DO145" s="32">
        <f ca="1">EXP(-SUM($DG37:DO37))</f>
        <v>4.374444622535343E-2</v>
      </c>
      <c r="DP145" s="32">
        <f ca="1">EXP(-SUM($DG37:DP37))</f>
        <v>2.5587172339957626E-2</v>
      </c>
      <c r="DQ145" s="32">
        <f ca="1">EXP(-SUM($DG37:DQ37))</f>
        <v>1.4342080272742556E-2</v>
      </c>
      <c r="DR145" s="32">
        <f ca="1">EXP(-SUM($DG37:DR37))</f>
        <v>7.7047282128546567E-3</v>
      </c>
      <c r="DS145" s="32">
        <f ca="1">EXP(-SUM($DG37:DS37))</f>
        <v>4.0377269305697568E-3</v>
      </c>
      <c r="DT145" s="32">
        <f ca="1">EXP(-SUM($DG37:DT37))</f>
        <v>2.0140868465269952E-3</v>
      </c>
      <c r="DU145" s="32">
        <f ca="1">EXP(-SUM($DG37:DU37))</f>
        <v>9.0272122825592078E-4</v>
      </c>
      <c r="DV145" s="32">
        <f ca="1">EXP(-SUM($DG37:DV37))</f>
        <v>3.7792609266012675E-4</v>
      </c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/>
      <c r="EW145" s="32"/>
      <c r="EX145" s="32"/>
      <c r="EY145" s="32"/>
      <c r="EZ145" s="32"/>
      <c r="FA145" s="32"/>
      <c r="FB145" s="32"/>
      <c r="FC145" s="32"/>
      <c r="FD145" s="32"/>
    </row>
    <row r="146" spans="54:160" x14ac:dyDescent="0.25">
      <c r="BB146" s="31">
        <f t="shared" si="113"/>
        <v>95</v>
      </c>
      <c r="BC146" s="32">
        <f t="shared" si="114"/>
        <v>1</v>
      </c>
      <c r="BD146" s="32">
        <f ca="1">EXP(-SUM($BD38:BD38))</f>
        <v>0.78181352366127066</v>
      </c>
      <c r="BE146" s="32">
        <f ca="1">EXP(-SUM($BD38:BE38))</f>
        <v>0.59365000711732696</v>
      </c>
      <c r="BF146" s="32">
        <f ca="1">EXP(-SUM($BD38:BF38))</f>
        <v>0.43673456056947241</v>
      </c>
      <c r="BG146" s="32">
        <f ca="1">EXP(-SUM($BD38:BG38))</f>
        <v>0.3106808835102553</v>
      </c>
      <c r="BH146" s="32">
        <f ca="1">EXP(-SUM($BD38:BH38))</f>
        <v>0.21329147409793414</v>
      </c>
      <c r="BI146" s="32">
        <f ca="1">EXP(-SUM($BD38:BI38))</f>
        <v>0.14092939985291397</v>
      </c>
      <c r="BJ146" s="32">
        <f ca="1">EXP(-SUM($BD38:BJ38))</f>
        <v>8.9565084164394654E-2</v>
      </c>
      <c r="BK146" s="32">
        <f ca="1">EXP(-SUM($BD38:BK38))</f>
        <v>5.4665379632329716E-2</v>
      </c>
      <c r="BL146" s="32">
        <f ca="1">EXP(-SUM($BD38:BL38))</f>
        <v>3.2036381398417101E-2</v>
      </c>
      <c r="BM146" s="32">
        <f ca="1">EXP(-SUM($BD38:BM38))</f>
        <v>1.7997573411040454E-2</v>
      </c>
      <c r="BN146" s="32">
        <f ca="1">EXP(-SUM($BD38:BN38))</f>
        <v>9.6983533118369485E-3</v>
      </c>
      <c r="BO146" s="32">
        <f ca="1">EXP(-SUM($BD38:BO38))</f>
        <v>5.0949697981372399E-3</v>
      </c>
      <c r="BP146" s="32">
        <f ca="1">EXP(-SUM($BD38:BP38))</f>
        <v>2.5493346515584581E-3</v>
      </c>
      <c r="BQ146" s="32">
        <f ca="1">EXP(-SUM($BD38:BQ38))</f>
        <v>1.1532875851118451E-3</v>
      </c>
      <c r="BR146" s="32">
        <f ca="1">EXP(-SUM($BD38:BR38))</f>
        <v>4.877840514640675E-4</v>
      </c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E146" s="31">
        <f t="shared" si="115"/>
        <v>95</v>
      </c>
      <c r="DF146" s="32">
        <f>1</f>
        <v>1</v>
      </c>
      <c r="DG146" s="32">
        <f ca="1">EXP(-SUM($DG38:DG38))</f>
        <v>0.78215651521743945</v>
      </c>
      <c r="DH146" s="32">
        <f ca="1">EXP(-SUM($DG38:DH38))</f>
        <v>0.59410705322286483</v>
      </c>
      <c r="DI146" s="32">
        <f ca="1">EXP(-SUM($DG38:DI38))</f>
        <v>0.43715975301620952</v>
      </c>
      <c r="DJ146" s="32">
        <f ca="1">EXP(-SUM($DG38:DJ38))</f>
        <v>0.31100367544632479</v>
      </c>
      <c r="DK146" s="32">
        <f ca="1">EXP(-SUM($DG38:DK38))</f>
        <v>0.21349396324886885</v>
      </c>
      <c r="DL146" s="32">
        <f ca="1">EXP(-SUM($DG38:DL38))</f>
        <v>0.14102162821631387</v>
      </c>
      <c r="DM146" s="32">
        <f ca="1">EXP(-SUM($DG38:DM38))</f>
        <v>8.9575467768100617E-2</v>
      </c>
      <c r="DN146" s="32">
        <f ca="1">EXP(-SUM($DG38:DN38))</f>
        <v>5.4634246424590839E-2</v>
      </c>
      <c r="DO146" s="32">
        <f ca="1">EXP(-SUM($DG38:DO38))</f>
        <v>3.1987519098572142E-2</v>
      </c>
      <c r="DP146" s="32">
        <f ca="1">EXP(-SUM($DG38:DP38))</f>
        <v>1.7949866121220862E-2</v>
      </c>
      <c r="DQ146" s="32">
        <f ca="1">EXP(-SUM($DG38:DQ38))</f>
        <v>9.6577655264630836E-3</v>
      </c>
      <c r="DR146" s="32">
        <f ca="1">EXP(-SUM($DG38:DR38))</f>
        <v>5.0674419144929985E-3</v>
      </c>
      <c r="DS146" s="32">
        <f ca="1">EXP(-SUM($DG38:DS38))</f>
        <v>2.5316447886708166E-3</v>
      </c>
      <c r="DT146" s="32">
        <f ca="1">EXP(-SUM($DG38:DT38))</f>
        <v>1.139991884647388E-3</v>
      </c>
      <c r="DU146" s="32">
        <f ca="1">EXP(-SUM($DG38:DU38))</f>
        <v>4.7971125272399317E-4</v>
      </c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/>
      <c r="EW146" s="32"/>
      <c r="EX146" s="32"/>
      <c r="EY146" s="32"/>
      <c r="EZ146" s="32"/>
      <c r="FA146" s="32"/>
      <c r="FB146" s="32"/>
      <c r="FC146" s="32"/>
      <c r="FD146" s="32"/>
    </row>
    <row r="147" spans="54:160" x14ac:dyDescent="0.25">
      <c r="BB147" s="31">
        <f t="shared" si="113"/>
        <v>96</v>
      </c>
      <c r="BC147" s="32">
        <f t="shared" si="114"/>
        <v>1</v>
      </c>
      <c r="BD147" s="32">
        <f ca="1">EXP(-SUM($BD39:BD39))</f>
        <v>0.75907271966336864</v>
      </c>
      <c r="BE147" s="32">
        <f ca="1">EXP(-SUM($BD39:BE39))</f>
        <v>0.55831851242470887</v>
      </c>
      <c r="BF147" s="32">
        <f ca="1">EXP(-SUM($BD39:BF39))</f>
        <v>0.39714638580885481</v>
      </c>
      <c r="BG147" s="32">
        <f ca="1">EXP(-SUM($BD39:BG39))</f>
        <v>0.27267696779887651</v>
      </c>
      <c r="BH147" s="32">
        <f ca="1">EXP(-SUM($BD39:BH39))</f>
        <v>0.18022060914244306</v>
      </c>
      <c r="BI147" s="32">
        <f ca="1">EXP(-SUM($BD39:BI39))</f>
        <v>0.11459748528094595</v>
      </c>
      <c r="BJ147" s="32">
        <f ca="1">EXP(-SUM($BD39:BJ39))</f>
        <v>6.99916227223253E-2</v>
      </c>
      <c r="BK147" s="32">
        <f ca="1">EXP(-SUM($BD39:BK39))</f>
        <v>4.1057442447178148E-2</v>
      </c>
      <c r="BL147" s="32">
        <f ca="1">EXP(-SUM($BD39:BL39))</f>
        <v>2.3091453873233123E-2</v>
      </c>
      <c r="BM147" s="32">
        <f ca="1">EXP(-SUM($BD39:BM39))</f>
        <v>1.2462416712484829E-2</v>
      </c>
      <c r="BN147" s="32">
        <f ca="1">EXP(-SUM($BD39:BN39))</f>
        <v>6.5550553524870298E-3</v>
      </c>
      <c r="BO147" s="32">
        <f ca="1">EXP(-SUM($BD39:BO39))</f>
        <v>3.2849695450516236E-3</v>
      </c>
      <c r="BP147" s="32">
        <f ca="1">EXP(-SUM($BD39:BP39))</f>
        <v>1.4929395169577132E-3</v>
      </c>
      <c r="BQ147" s="32">
        <f ca="1">EXP(-SUM($BD39:BQ39))</f>
        <v>6.3464521894456656E-4</v>
      </c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E147" s="31">
        <f t="shared" si="115"/>
        <v>96</v>
      </c>
      <c r="DF147" s="32">
        <f>1</f>
        <v>1</v>
      </c>
      <c r="DG147" s="32">
        <f ca="1">EXP(-SUM($DG39:DG39))</f>
        <v>0.75932430068136347</v>
      </c>
      <c r="DH147" s="32">
        <f ca="1">EXP(-SUM($DG39:DH39))</f>
        <v>0.55861730112344854</v>
      </c>
      <c r="DI147" s="32">
        <f ca="1">EXP(-SUM($DG39:DI39))</f>
        <v>0.39738489308207625</v>
      </c>
      <c r="DJ147" s="32">
        <f ca="1">EXP(-SUM($DG39:DJ39))</f>
        <v>0.27281630164067744</v>
      </c>
      <c r="DK147" s="32">
        <f ca="1">EXP(-SUM($DG39:DK39))</f>
        <v>0.18025960870174612</v>
      </c>
      <c r="DL147" s="32">
        <f ca="1">EXP(-SUM($DG39:DL39))</f>
        <v>0.11456067393789381</v>
      </c>
      <c r="DM147" s="32">
        <f ca="1">EXP(-SUM($DG39:DM39))</f>
        <v>6.9921251011787422E-2</v>
      </c>
      <c r="DN147" s="32">
        <f ca="1">EXP(-SUM($DG39:DN39))</f>
        <v>4.097701105039623E-2</v>
      </c>
      <c r="DO147" s="32">
        <f ca="1">EXP(-SUM($DG39:DO39))</f>
        <v>2.3020289194739106E-2</v>
      </c>
      <c r="DP147" s="32">
        <f ca="1">EXP(-SUM($DG39:DP39))</f>
        <v>1.2404944425134897E-2</v>
      </c>
      <c r="DQ147" s="32">
        <f ca="1">EXP(-SUM($DG39:DQ39))</f>
        <v>6.5168606629842484E-3</v>
      </c>
      <c r="DR147" s="32">
        <f ca="1">EXP(-SUM($DG39:DR39))</f>
        <v>3.2607963080758698E-3</v>
      </c>
      <c r="DS147" s="32">
        <f ca="1">EXP(-SUM($DG39:DS39))</f>
        <v>1.4751440723498148E-3</v>
      </c>
      <c r="DT147" s="32">
        <f ca="1">EXP(-SUM($DG39:DT39))</f>
        <v>6.239135506121091E-4</v>
      </c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  <c r="EW147" s="32"/>
      <c r="EX147" s="32"/>
      <c r="EY147" s="32"/>
      <c r="EZ147" s="32"/>
      <c r="FA147" s="32"/>
      <c r="FB147" s="32"/>
      <c r="FC147" s="32"/>
      <c r="FD147" s="32"/>
    </row>
    <row r="148" spans="54:160" x14ac:dyDescent="0.25">
      <c r="BB148" s="31">
        <f t="shared" si="113"/>
        <v>97</v>
      </c>
      <c r="BC148" s="32">
        <f t="shared" si="114"/>
        <v>1</v>
      </c>
      <c r="BD148" s="32">
        <f ca="1">EXP(-SUM($BD40:BD40))</f>
        <v>0.7353771770973071</v>
      </c>
      <c r="BE148" s="32">
        <f ca="1">EXP(-SUM($BD40:BE40))</f>
        <v>0.5230585961241816</v>
      </c>
      <c r="BF148" s="32">
        <f ca="1">EXP(-SUM($BD40:BF40))</f>
        <v>0.35915924749337719</v>
      </c>
      <c r="BG148" s="32">
        <f ca="1">EXP(-SUM($BD40:BG40))</f>
        <v>0.23744927612980252</v>
      </c>
      <c r="BH148" s="32">
        <f ca="1">EXP(-SUM($BD40:BH40))</f>
        <v>0.15106877439799174</v>
      </c>
      <c r="BI148" s="32">
        <f ca="1">EXP(-SUM($BD40:BI40))</f>
        <v>9.2329952737196685E-2</v>
      </c>
      <c r="BJ148" s="32">
        <f ca="1">EXP(-SUM($BD40:BJ40))</f>
        <v>5.4212875794288164E-2</v>
      </c>
      <c r="BK148" s="32">
        <f ca="1">EXP(-SUM($BD40:BK40))</f>
        <v>3.0524584607478891E-2</v>
      </c>
      <c r="BL148" s="32">
        <f ca="1">EXP(-SUM($BD40:BL40))</f>
        <v>1.6499319816405119E-2</v>
      </c>
      <c r="BM148" s="32">
        <f ca="1">EXP(-SUM($BD40:BM40))</f>
        <v>8.6889962652122402E-3</v>
      </c>
      <c r="BN148" s="32">
        <f ca="1">EXP(-SUM($BD40:BN40))</f>
        <v>4.3610679371087566E-3</v>
      </c>
      <c r="BO148" s="32">
        <f ca="1">EXP(-SUM($BD40:BO40))</f>
        <v>1.9910960185579329E-3</v>
      </c>
      <c r="BP148" s="32">
        <f ca="1">EXP(-SUM($BD40:BP40))</f>
        <v>8.5068129808168178E-4</v>
      </c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E148" s="31">
        <f t="shared" si="115"/>
        <v>97</v>
      </c>
      <c r="DF148" s="32">
        <f>1</f>
        <v>1</v>
      </c>
      <c r="DG148" s="32">
        <f ca="1">EXP(-SUM($DG40:DG40))</f>
        <v>0.73552704235282007</v>
      </c>
      <c r="DH148" s="32">
        <f ca="1">EXP(-SUM($DG40:DH40))</f>
        <v>0.52319939252326197</v>
      </c>
      <c r="DI148" s="32">
        <f ca="1">EXP(-SUM($DG40:DI40))</f>
        <v>0.35922377492343882</v>
      </c>
      <c r="DJ148" s="32">
        <f ca="1">EXP(-SUM($DG40:DJ40))</f>
        <v>0.23742206046130437</v>
      </c>
      <c r="DK148" s="32">
        <f ca="1">EXP(-SUM($DG40:DK40))</f>
        <v>0.15097036464670643</v>
      </c>
      <c r="DL148" s="32">
        <f ca="1">EXP(-SUM($DG40:DL40))</f>
        <v>9.220674239665072E-2</v>
      </c>
      <c r="DM148" s="32">
        <f ca="1">EXP(-SUM($DG40:DM40))</f>
        <v>5.4088944818602068E-2</v>
      </c>
      <c r="DN148" s="32">
        <f ca="1">EXP(-SUM($DG40:DN40))</f>
        <v>3.042060829622972E-2</v>
      </c>
      <c r="DO148" s="32">
        <f ca="1">EXP(-SUM($DG40:DO40))</f>
        <v>1.6417948359429422E-2</v>
      </c>
      <c r="DP148" s="32">
        <f ca="1">EXP(-SUM($DG40:DP40))</f>
        <v>8.6356091882659781E-3</v>
      </c>
      <c r="DQ148" s="32">
        <f ca="1">EXP(-SUM($DG40:DQ40))</f>
        <v>4.3276084885627737E-3</v>
      </c>
      <c r="DR148" s="32">
        <f ca="1">EXP(-SUM($DG40:DR40))</f>
        <v>1.9667937975953054E-3</v>
      </c>
      <c r="DS148" s="32">
        <f ca="1">EXP(-SUM($DG40:DS40))</f>
        <v>8.3607960410699174E-4</v>
      </c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/>
      <c r="EW148" s="32"/>
      <c r="EX148" s="32"/>
      <c r="EY148" s="32"/>
      <c r="EZ148" s="32"/>
      <c r="FA148" s="32"/>
      <c r="FB148" s="32"/>
      <c r="FC148" s="32"/>
      <c r="FD148" s="32"/>
    </row>
    <row r="149" spans="54:160" x14ac:dyDescent="0.25">
      <c r="BB149" s="31">
        <f t="shared" si="113"/>
        <v>98</v>
      </c>
      <c r="BC149" s="32">
        <f t="shared" si="114"/>
        <v>1</v>
      </c>
      <c r="BD149" s="32">
        <f ca="1">EXP(-SUM($BD41:BD41))</f>
        <v>0.71123284039395562</v>
      </c>
      <c r="BE149" s="32">
        <f ca="1">EXP(-SUM($BD41:BE41))</f>
        <v>0.48841317345362717</v>
      </c>
      <c r="BF149" s="32">
        <f ca="1">EXP(-SUM($BD41:BF41))</f>
        <v>0.32299728741488276</v>
      </c>
      <c r="BG149" s="32">
        <f ca="1">EXP(-SUM($BD41:BG41))</f>
        <v>0.20560594876080635</v>
      </c>
      <c r="BH149" s="32">
        <f ca="1">EXP(-SUM($BD41:BH41))</f>
        <v>0.1257477155459169</v>
      </c>
      <c r="BI149" s="32">
        <f ca="1">EXP(-SUM($BD41:BI41))</f>
        <v>7.3904894029796511E-2</v>
      </c>
      <c r="BJ149" s="32">
        <f ca="1">EXP(-SUM($BD41:BJ41))</f>
        <v>4.1658870924700893E-2</v>
      </c>
      <c r="BK149" s="32">
        <f ca="1">EXP(-SUM($BD41:BK41))</f>
        <v>2.2552121772617336E-2</v>
      </c>
      <c r="BL149" s="32">
        <f ca="1">EXP(-SUM($BD41:BL41))</f>
        <v>1.1891029271796591E-2</v>
      </c>
      <c r="BM149" s="32">
        <f ca="1">EXP(-SUM($BD41:BM41))</f>
        <v>5.9773606323887049E-3</v>
      </c>
      <c r="BN149" s="32">
        <f ca="1">EXP(-SUM($BD41:BN41))</f>
        <v>2.7414842250713116E-3</v>
      </c>
      <c r="BO149" s="32">
        <f ca="1">EXP(-SUM($BD41:BO41))</f>
        <v>1.1771544624497785E-3</v>
      </c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E149" s="31">
        <f t="shared" si="115"/>
        <v>98</v>
      </c>
      <c r="DF149" s="32">
        <f>1</f>
        <v>1</v>
      </c>
      <c r="DG149" s="32">
        <f ca="1">EXP(-SUM($DG41:DG41))</f>
        <v>0.71127934400793769</v>
      </c>
      <c r="DH149" s="32">
        <f ca="1">EXP(-SUM($DG41:DH41))</f>
        <v>0.48840140635184864</v>
      </c>
      <c r="DI149" s="32">
        <f ca="1">EXP(-SUM($DG41:DI41))</f>
        <v>0.32289454109395427</v>
      </c>
      <c r="DJ149" s="32">
        <f ca="1">EXP(-SUM($DG41:DJ41))</f>
        <v>0.20543032759636748</v>
      </c>
      <c r="DK149" s="32">
        <f ca="1">EXP(-SUM($DG41:DK41))</f>
        <v>0.12555455297326876</v>
      </c>
      <c r="DL149" s="32">
        <f ca="1">EXP(-SUM($DG41:DL41))</f>
        <v>7.3721183472511512E-2</v>
      </c>
      <c r="DM149" s="32">
        <f ca="1">EXP(-SUM($DG41:DM41))</f>
        <v>4.1508746202820752E-2</v>
      </c>
      <c r="DN149" s="32">
        <f ca="1">EXP(-SUM($DG41:DN41))</f>
        <v>2.2436540499572631E-2</v>
      </c>
      <c r="DO149" s="32">
        <f ca="1">EXP(-SUM($DG41:DO41))</f>
        <v>1.1815700209122062E-2</v>
      </c>
      <c r="DP149" s="32">
        <f ca="1">EXP(-SUM($DG41:DP41))</f>
        <v>5.9303824934067674E-3</v>
      </c>
      <c r="DQ149" s="32">
        <f ca="1">EXP(-SUM($DG41:DQ41))</f>
        <v>2.7075847341594427E-3</v>
      </c>
      <c r="DR149" s="32">
        <f ca="1">EXP(-SUM($DG41:DR41))</f>
        <v>1.1567958927410629E-3</v>
      </c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/>
      <c r="EW149" s="32"/>
      <c r="EX149" s="32"/>
      <c r="EY149" s="32"/>
      <c r="EZ149" s="32"/>
      <c r="FA149" s="32"/>
      <c r="FB149" s="32"/>
      <c r="FC149" s="32"/>
      <c r="FD149" s="32"/>
    </row>
    <row r="150" spans="54:160" x14ac:dyDescent="0.25">
      <c r="BB150" s="31">
        <f t="shared" si="113"/>
        <v>99</v>
      </c>
      <c r="BC150" s="32">
        <f t="shared" si="114"/>
        <v>1</v>
      </c>
      <c r="BD150" s="32">
        <f ca="1">EXP(-SUM($BD42:BD42))</f>
        <v>0.68677490425462262</v>
      </c>
      <c r="BE150" s="32">
        <f ca="1">EXP(-SUM($BD42:BE42))</f>
        <v>0.45431130203481923</v>
      </c>
      <c r="BF150" s="32">
        <f ca="1">EXP(-SUM($BD42:BF42))</f>
        <v>0.28934968269294276</v>
      </c>
      <c r="BG150" s="32">
        <f ca="1">EXP(-SUM($BD42:BG42))</f>
        <v>0.17708572265976624</v>
      </c>
      <c r="BH150" s="32">
        <f ca="1">EXP(-SUM($BD42:BH42))</f>
        <v>0.10417635702716817</v>
      </c>
      <c r="BI150" s="32">
        <f ca="1">EXP(-SUM($BD42:BI42))</f>
        <v>5.8788109147190945E-2</v>
      </c>
      <c r="BJ150" s="32">
        <f ca="1">EXP(-SUM($BD42:BJ42))</f>
        <v>3.1873620007562199E-2</v>
      </c>
      <c r="BK150" s="32">
        <f ca="1">EXP(-SUM($BD42:BK42))</f>
        <v>1.6826387988974817E-2</v>
      </c>
      <c r="BL150" s="32">
        <f ca="1">EXP(-SUM($BD42:BL42))</f>
        <v>8.4712245441013849E-3</v>
      </c>
      <c r="BM150" s="32">
        <f ca="1">EXP(-SUM($BD42:BM42))</f>
        <v>3.9029047129709895E-3</v>
      </c>
      <c r="BN150" s="32">
        <f ca="1">EXP(-SUM($BD42:BN42))</f>
        <v>1.6842086202291718E-3</v>
      </c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E150" s="31">
        <f t="shared" si="115"/>
        <v>99</v>
      </c>
      <c r="DF150" s="32">
        <f>1</f>
        <v>1</v>
      </c>
      <c r="DG150" s="32">
        <f ca="1">EXP(-SUM($DG42:DG42))</f>
        <v>0.68671347231814062</v>
      </c>
      <c r="DH150" s="32">
        <f ca="1">EXP(-SUM($DG42:DH42))</f>
        <v>0.45413719540280628</v>
      </c>
      <c r="DI150" s="32">
        <f ca="1">EXP(-SUM($DG42:DI42))</f>
        <v>0.28908387954487613</v>
      </c>
      <c r="DJ150" s="32">
        <f ca="1">EXP(-SUM($DG42:DJ42))</f>
        <v>0.17680245962245589</v>
      </c>
      <c r="DK150" s="32">
        <f ca="1">EXP(-SUM($DG42:DK42))</f>
        <v>0.10391096956217628</v>
      </c>
      <c r="DL150" s="32">
        <f ca="1">EXP(-SUM($DG42:DL42))</f>
        <v>5.8572760647027794E-2</v>
      </c>
      <c r="DM150" s="32">
        <f ca="1">EXP(-SUM($DG42:DM42))</f>
        <v>3.1708493325653515E-2</v>
      </c>
      <c r="DN150" s="32">
        <f ca="1">EXP(-SUM($DG42:DN42))</f>
        <v>1.6718897942353289E-2</v>
      </c>
      <c r="DO150" s="32">
        <f ca="1">EXP(-SUM($DG42:DO42))</f>
        <v>8.4042247389445809E-3</v>
      </c>
      <c r="DP150" s="32">
        <f ca="1">EXP(-SUM($DG42:DP42))</f>
        <v>3.8545523622795434E-3</v>
      </c>
      <c r="DQ150" s="32">
        <f ca="1">EXP(-SUM($DG42:DQ42))</f>
        <v>1.6550901415037953E-3</v>
      </c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  <c r="EW150" s="32"/>
      <c r="EX150" s="32"/>
      <c r="EY150" s="32"/>
      <c r="EZ150" s="32"/>
      <c r="FA150" s="32"/>
      <c r="FB150" s="32"/>
      <c r="FC150" s="32"/>
      <c r="FD150" s="32"/>
    </row>
    <row r="151" spans="54:160" x14ac:dyDescent="0.25">
      <c r="BB151" s="31">
        <f t="shared" si="113"/>
        <v>100</v>
      </c>
      <c r="BC151" s="32">
        <f t="shared" si="114"/>
        <v>1</v>
      </c>
      <c r="BD151" s="32">
        <f ca="1">EXP(-SUM($BD43:BD43))</f>
        <v>0.66170840552227006</v>
      </c>
      <c r="BE151" s="32">
        <f ca="1">EXP(-SUM($BD43:BE43))</f>
        <v>0.42166593138905839</v>
      </c>
      <c r="BF151" s="32">
        <f ca="1">EXP(-SUM($BD43:BF43))</f>
        <v>0.25824073555388505</v>
      </c>
      <c r="BG151" s="32">
        <f ca="1">EXP(-SUM($BD43:BG43))</f>
        <v>0.15206250998780618</v>
      </c>
      <c r="BH151" s="32">
        <f ca="1">EXP(-SUM($BD43:BH43))</f>
        <v>8.5906803619105299E-2</v>
      </c>
      <c r="BI151" s="32">
        <f ca="1">EXP(-SUM($BD43:BI43))</f>
        <v>4.6647653356856528E-2</v>
      </c>
      <c r="BJ151" s="32">
        <f ca="1">EXP(-SUM($BD43:BJ43))</f>
        <v>2.4655611377239924E-2</v>
      </c>
      <c r="BK151" s="32">
        <f ca="1">EXP(-SUM($BD43:BK43))</f>
        <v>1.2431824575032302E-2</v>
      </c>
      <c r="BL151" s="32">
        <f ca="1">EXP(-SUM($BD43:BL43))</f>
        <v>5.7534809438863346E-3</v>
      </c>
      <c r="BM151" s="32">
        <f ca="1">EXP(-SUM($BD43:BM43))</f>
        <v>2.4950895746652427E-3</v>
      </c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E151" s="31">
        <f t="shared" si="115"/>
        <v>100</v>
      </c>
      <c r="DF151" s="32">
        <f>1</f>
        <v>1</v>
      </c>
      <c r="DG151" s="32">
        <f ca="1">EXP(-SUM($DG43:DG43))</f>
        <v>0.66151412816677824</v>
      </c>
      <c r="DH151" s="32">
        <f ca="1">EXP(-SUM($DG43:DH43))</f>
        <v>0.42131662193886171</v>
      </c>
      <c r="DI151" s="32">
        <f ca="1">EXP(-SUM($DG43:DI43))</f>
        <v>0.2578511846643009</v>
      </c>
      <c r="DJ151" s="32">
        <f ca="1">EXP(-SUM($DG43:DJ43))</f>
        <v>0.15168923089907299</v>
      </c>
      <c r="DK151" s="32">
        <f ca="1">EXP(-SUM($DG43:DK43))</f>
        <v>8.5600258225794465E-2</v>
      </c>
      <c r="DL151" s="32">
        <f ca="1">EXP(-SUM($DG43:DL43))</f>
        <v>4.6410577629005828E-2</v>
      </c>
      <c r="DM151" s="32">
        <f ca="1">EXP(-SUM($DG43:DM43))</f>
        <v>2.4500586560070963E-2</v>
      </c>
      <c r="DN151" s="32">
        <f ca="1">EXP(-SUM($DG43:DN43))</f>
        <v>1.2334790470096559E-2</v>
      </c>
      <c r="DO151" s="32">
        <f ca="1">EXP(-SUM($DG43:DO43))</f>
        <v>5.6829460261174419E-3</v>
      </c>
      <c r="DP151" s="32">
        <f ca="1">EXP(-SUM($DG43:DP43))</f>
        <v>2.4523444432744609E-3</v>
      </c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  <c r="EW151" s="32"/>
      <c r="EX151" s="32"/>
      <c r="EY151" s="32"/>
      <c r="EZ151" s="32"/>
      <c r="FA151" s="32"/>
      <c r="FB151" s="32"/>
      <c r="FC151" s="32"/>
      <c r="FD151" s="32"/>
    </row>
    <row r="152" spans="54:160" x14ac:dyDescent="0.25">
      <c r="BB152" s="31">
        <f t="shared" si="113"/>
        <v>101</v>
      </c>
      <c r="BC152" s="32">
        <f t="shared" si="114"/>
        <v>1</v>
      </c>
      <c r="BD152" s="32">
        <f ca="1">EXP(-SUM($BD44:BD44))</f>
        <v>0.6375789631015143</v>
      </c>
      <c r="BE152" s="32">
        <f ca="1">EXP(-SUM($BD44:BE44))</f>
        <v>0.39073786980787717</v>
      </c>
      <c r="BF152" s="32">
        <f ca="1">EXP(-SUM($BD44:BF44))</f>
        <v>0.23030001156879501</v>
      </c>
      <c r="BG152" s="32">
        <f ca="1">EXP(-SUM($BD44:BG44))</f>
        <v>0.1302517294287433</v>
      </c>
      <c r="BH152" s="32">
        <f ca="1">EXP(-SUM($BD44:BH44))</f>
        <v>7.0834436110544866E-2</v>
      </c>
      <c r="BI152" s="32">
        <f ca="1">EXP(-SUM($BD44:BI44))</f>
        <v>3.7484859185653169E-2</v>
      </c>
      <c r="BJ152" s="32">
        <f ca="1">EXP(-SUM($BD44:BJ44))</f>
        <v>1.8929419889196306E-2</v>
      </c>
      <c r="BK152" s="32">
        <f ca="1">EXP(-SUM($BD44:BK44))</f>
        <v>8.7998610858992053E-3</v>
      </c>
      <c r="BL152" s="32">
        <f ca="1">EXP(-SUM($BD44:BL44))</f>
        <v>3.8350070671128145E-3</v>
      </c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E152" s="31">
        <f>BB152</f>
        <v>101</v>
      </c>
      <c r="DF152" s="32">
        <f>1</f>
        <v>1</v>
      </c>
      <c r="DG152" s="32">
        <f ca="1">EXP(-SUM($DG44:DG44))</f>
        <v>0.63723828784711889</v>
      </c>
      <c r="DH152" s="32">
        <f ca="1">EXP(-SUM($DG44:DH44))</f>
        <v>0.39026364694591131</v>
      </c>
      <c r="DI152" s="32">
        <f ca="1">EXP(-SUM($DG44:DI44))</f>
        <v>0.22980289916037419</v>
      </c>
      <c r="DJ152" s="32">
        <f ca="1">EXP(-SUM($DG44:DJ44))</f>
        <v>0.12982577053906577</v>
      </c>
      <c r="DK152" s="32">
        <f ca="1">EXP(-SUM($DG44:DK44))</f>
        <v>7.0495784801220249E-2</v>
      </c>
      <c r="DL152" s="32">
        <f ca="1">EXP(-SUM($DG44:DL44))</f>
        <v>3.726053828465406E-2</v>
      </c>
      <c r="DM152" s="32">
        <f ca="1">EXP(-SUM($DG44:DM44))</f>
        <v>1.8787466611097644E-2</v>
      </c>
      <c r="DN152" s="32">
        <f ca="1">EXP(-SUM($DG44:DN44))</f>
        <v>8.6948887090912176E-3</v>
      </c>
      <c r="DO152" s="32">
        <f ca="1">EXP(-SUM($DG44:DO44))</f>
        <v>3.7706783741033663E-3</v>
      </c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</row>
    <row r="153" spans="54:160" x14ac:dyDescent="0.25">
      <c r="BB153" s="31">
        <f t="shared" si="113"/>
        <v>102</v>
      </c>
      <c r="BC153" s="32">
        <f t="shared" si="114"/>
        <v>1</v>
      </c>
      <c r="BD153" s="32">
        <f ca="1">EXP(-SUM($BD45:BD45))</f>
        <v>0.61326249396102051</v>
      </c>
      <c r="BE153" s="32">
        <f ca="1">EXP(-SUM($BD45:BE45))</f>
        <v>0.36179717876850831</v>
      </c>
      <c r="BF153" s="32">
        <f ca="1">EXP(-SUM($BD45:BF45))</f>
        <v>0.2048509123780978</v>
      </c>
      <c r="BG153" s="32">
        <f ca="1">EXP(-SUM($BD45:BG45))</f>
        <v>0.11157217795020637</v>
      </c>
      <c r="BH153" s="32">
        <f ca="1">EXP(-SUM($BD45:BH45))</f>
        <v>5.9114201046747944E-2</v>
      </c>
      <c r="BI153" s="32">
        <f ca="1">EXP(-SUM($BD45:BI45))</f>
        <v>2.9897446275381479E-2</v>
      </c>
      <c r="BJ153" s="32">
        <f ca="1">EXP(-SUM($BD45:BJ45))</f>
        <v>1.3960598345307379E-2</v>
      </c>
      <c r="BK153" s="32">
        <f ca="1">EXP(-SUM($BD45:BK45))</f>
        <v>6.113877220081285E-3</v>
      </c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E153" s="31">
        <f t="shared" ref="DE153:DE161" si="116">BB153</f>
        <v>102</v>
      </c>
      <c r="DF153" s="32">
        <f>1</f>
        <v>1</v>
      </c>
      <c r="DG153" s="32">
        <f ca="1">EXP(-SUM($DG45:DG45))</f>
        <v>0.61284623932246096</v>
      </c>
      <c r="DH153" s="32">
        <f ca="1">EXP(-SUM($DG45:DH45))</f>
        <v>0.36121017928272992</v>
      </c>
      <c r="DI153" s="32">
        <f ca="1">EXP(-SUM($DG45:DI45))</f>
        <v>0.20429113406617339</v>
      </c>
      <c r="DJ153" s="32">
        <f ca="1">EXP(-SUM($DG45:DJ45))</f>
        <v>0.11109907981588578</v>
      </c>
      <c r="DK153" s="32">
        <f ca="1">EXP(-SUM($DG45:DK45))</f>
        <v>5.8792496859224122E-2</v>
      </c>
      <c r="DL153" s="32">
        <f ca="1">EXP(-SUM($DG45:DL45))</f>
        <v>2.9689530214600867E-2</v>
      </c>
      <c r="DM153" s="32">
        <f ca="1">EXP(-SUM($DG45:DM45))</f>
        <v>1.3801994098255881E-2</v>
      </c>
      <c r="DN153" s="32">
        <f ca="1">EXP(-SUM($DG45:DN45))</f>
        <v>6.0149523259948124E-3</v>
      </c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  <c r="EW153" s="32"/>
      <c r="EX153" s="32"/>
      <c r="EY153" s="32"/>
      <c r="EZ153" s="32"/>
      <c r="FA153" s="32"/>
      <c r="FB153" s="32"/>
      <c r="FC153" s="32"/>
      <c r="FD153" s="32"/>
    </row>
    <row r="154" spans="54:160" x14ac:dyDescent="0.25">
      <c r="BB154" s="31">
        <f t="shared" si="113"/>
        <v>103</v>
      </c>
      <c r="BC154" s="32">
        <f t="shared" si="114"/>
        <v>1</v>
      </c>
      <c r="BD154" s="32">
        <f ca="1">EXP(-SUM($BD46:BD46))</f>
        <v>0.59051149184376084</v>
      </c>
      <c r="BE154" s="32">
        <f ca="1">EXP(-SUM($BD46:BE46))</f>
        <v>0.33472128111014904</v>
      </c>
      <c r="BF154" s="32">
        <f ca="1">EXP(-SUM($BD46:BF46))</f>
        <v>0.1825814984196043</v>
      </c>
      <c r="BG154" s="32">
        <f ca="1">EXP(-SUM($BD46:BG46))</f>
        <v>9.685368653527382E-2</v>
      </c>
      <c r="BH154" s="32">
        <f ca="1">EXP(-SUM($BD46:BH46))</f>
        <v>4.9058899604917557E-2</v>
      </c>
      <c r="BI154" s="32">
        <f ca="1">EXP(-SUM($BD46:BI46))</f>
        <v>2.3009540910303088E-2</v>
      </c>
      <c r="BJ154" s="32">
        <f ca="1">EXP(-SUM($BD46:BJ46))</f>
        <v>1.0125826350309061E-2</v>
      </c>
      <c r="BK154" s="32"/>
      <c r="BL154" s="32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E154" s="31">
        <f t="shared" si="116"/>
        <v>103</v>
      </c>
      <c r="DF154" s="32">
        <f>1</f>
        <v>1</v>
      </c>
      <c r="DG154" s="32">
        <f ca="1">EXP(-SUM($DG46:DG46))</f>
        <v>0.58995484369455742</v>
      </c>
      <c r="DH154" s="32">
        <f ca="1">EXP(-SUM($DG46:DH46))</f>
        <v>0.33403463344868811</v>
      </c>
      <c r="DI154" s="32">
        <f ca="1">EXP(-SUM($DG46:DI46))</f>
        <v>0.1819321726811782</v>
      </c>
      <c r="DJ154" s="32">
        <f ca="1">EXP(-SUM($DG46:DJ46))</f>
        <v>9.6392982823608489E-2</v>
      </c>
      <c r="DK154" s="32">
        <f ca="1">EXP(-SUM($DG46:DK46))</f>
        <v>4.8751467063110163E-2</v>
      </c>
      <c r="DL154" s="32">
        <f ca="1">EXP(-SUM($DG46:DL46))</f>
        <v>2.2764474401714724E-2</v>
      </c>
      <c r="DM154" s="32">
        <f ca="1">EXP(-SUM($DG46:DM46))</f>
        <v>9.9694295351280514E-3</v>
      </c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  <c r="EM154" s="32"/>
      <c r="EN154" s="32"/>
      <c r="EO154" s="32"/>
      <c r="EP154" s="32"/>
      <c r="EQ154" s="32"/>
      <c r="ER154" s="32"/>
      <c r="ES154" s="32"/>
      <c r="ET154" s="32"/>
      <c r="EU154" s="32"/>
      <c r="EV154" s="32"/>
      <c r="EW154" s="32"/>
      <c r="EX154" s="32"/>
      <c r="EY154" s="32"/>
      <c r="EZ154" s="32"/>
      <c r="FA154" s="32"/>
      <c r="FB154" s="32"/>
      <c r="FC154" s="32"/>
      <c r="FD154" s="32"/>
    </row>
    <row r="155" spans="54:160" x14ac:dyDescent="0.25">
      <c r="BB155" s="31">
        <f t="shared" si="113"/>
        <v>104</v>
      </c>
      <c r="BC155" s="32">
        <f t="shared" si="114"/>
        <v>1</v>
      </c>
      <c r="BD155" s="32">
        <f ca="1">EXP(-SUM($BD47:BD47))</f>
        <v>0.56746133388432396</v>
      </c>
      <c r="BE155" s="32">
        <f ca="1">EXP(-SUM($BD47:BE47))</f>
        <v>0.31000130503291323</v>
      </c>
      <c r="BF155" s="32">
        <f ca="1">EXP(-SUM($BD47:BF47))</f>
        <v>0.16464380458613184</v>
      </c>
      <c r="BG155" s="32">
        <f ca="1">EXP(-SUM($BD47:BG47))</f>
        <v>8.3522781411959152E-2</v>
      </c>
      <c r="BH155" s="32">
        <f ca="1">EXP(-SUM($BD47:BH47))</f>
        <v>3.9346323955343009E-2</v>
      </c>
      <c r="BI155" s="32">
        <f ca="1">EXP(-SUM($BD47:BI47))</f>
        <v>1.7398992959254924E-2</v>
      </c>
      <c r="BJ155" s="32"/>
      <c r="BK155" s="32"/>
      <c r="BL155" s="32"/>
      <c r="BM155" s="32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32"/>
      <c r="CK155" s="32"/>
      <c r="CL155" s="32"/>
      <c r="CM155" s="32"/>
      <c r="CN155" s="32"/>
      <c r="CO155" s="32"/>
      <c r="CP155" s="32"/>
      <c r="CQ155" s="32"/>
      <c r="CR155" s="32"/>
      <c r="CS155" s="32"/>
      <c r="CT155" s="32"/>
      <c r="CU155" s="32"/>
      <c r="CV155" s="32"/>
      <c r="CW155" s="32"/>
      <c r="CX155" s="32"/>
      <c r="CY155" s="32"/>
      <c r="CZ155" s="32"/>
      <c r="DA155" s="32"/>
      <c r="DE155" s="31">
        <f t="shared" si="116"/>
        <v>104</v>
      </c>
      <c r="DF155" s="32">
        <f>1</f>
        <v>1</v>
      </c>
      <c r="DG155" s="32">
        <f ca="1">EXP(-SUM($DG47:DG47))</f>
        <v>0.5668327978936446</v>
      </c>
      <c r="DH155" s="32">
        <f ca="1">EXP(-SUM($DG47:DH47))</f>
        <v>0.30919211724318518</v>
      </c>
      <c r="DI155" s="32">
        <f ca="1">EXP(-SUM($DG47:DI47))</f>
        <v>0.16401659895367393</v>
      </c>
      <c r="DJ155" s="32">
        <f ca="1">EXP(-SUM($DG47:DJ47))</f>
        <v>8.3078653476734876E-2</v>
      </c>
      <c r="DK155" s="32">
        <f ca="1">EXP(-SUM($DG47:DK47))</f>
        <v>3.8965441364164029E-2</v>
      </c>
      <c r="DL155" s="32">
        <f ca="1">EXP(-SUM($DG47:DL47))</f>
        <v>1.7147551724511025E-2</v>
      </c>
      <c r="DM155" s="32"/>
      <c r="DN155" s="32"/>
      <c r="DO155" s="32"/>
      <c r="DP155" s="32"/>
      <c r="DQ155" s="32"/>
      <c r="DR155" s="32"/>
      <c r="DS155" s="32"/>
      <c r="DT155" s="32"/>
      <c r="DU155" s="32"/>
      <c r="DV155" s="32"/>
      <c r="DW155" s="32"/>
      <c r="DX155" s="32"/>
      <c r="DY155" s="32"/>
      <c r="DZ155" s="32"/>
      <c r="EA155" s="32"/>
      <c r="EB155" s="32"/>
      <c r="EC155" s="32"/>
      <c r="ED155" s="32"/>
      <c r="EE155" s="32"/>
      <c r="EF155" s="32"/>
      <c r="EG155" s="32"/>
      <c r="EH155" s="32"/>
      <c r="EI155" s="32"/>
      <c r="EJ155" s="32"/>
      <c r="EK155" s="32"/>
      <c r="EL155" s="32"/>
      <c r="EM155" s="32"/>
      <c r="EN155" s="32"/>
      <c r="EO155" s="32"/>
      <c r="EP155" s="32"/>
      <c r="EQ155" s="32"/>
      <c r="ER155" s="32"/>
      <c r="ES155" s="32"/>
      <c r="ET155" s="32"/>
      <c r="EU155" s="32"/>
      <c r="EV155" s="32"/>
      <c r="EW155" s="32"/>
      <c r="EX155" s="32"/>
      <c r="EY155" s="32"/>
      <c r="EZ155" s="32"/>
      <c r="FA155" s="32"/>
      <c r="FB155" s="32"/>
      <c r="FC155" s="32"/>
      <c r="FD155" s="32"/>
    </row>
    <row r="156" spans="54:160" x14ac:dyDescent="0.25">
      <c r="BB156" s="31">
        <f t="shared" si="113"/>
        <v>105</v>
      </c>
      <c r="BC156" s="32">
        <f t="shared" si="114"/>
        <v>1</v>
      </c>
      <c r="BD156" s="32">
        <f ca="1">EXP(-SUM($BD48:BD48))</f>
        <v>0.54711601722939096</v>
      </c>
      <c r="BE156" s="32">
        <f ca="1">EXP(-SUM($BD48:BE48))</f>
        <v>0.29092617098114415</v>
      </c>
      <c r="BF156" s="32">
        <f ca="1">EXP(-SUM($BD48:BF48))</f>
        <v>0.14780828889201258</v>
      </c>
      <c r="BG156" s="32">
        <f ca="1">EXP(-SUM($BD48:BG48))</f>
        <v>6.9935226266831185E-2</v>
      </c>
      <c r="BH156" s="32">
        <f ca="1">EXP(-SUM($BD48:BH48))</f>
        <v>3.1074276079302552E-2</v>
      </c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32"/>
      <c r="CK156" s="32"/>
      <c r="CL156" s="32"/>
      <c r="CM156" s="32"/>
      <c r="CN156" s="32"/>
      <c r="CO156" s="32"/>
      <c r="CP156" s="32"/>
      <c r="CQ156" s="32"/>
      <c r="CR156" s="32"/>
      <c r="CS156" s="32"/>
      <c r="CT156" s="32"/>
      <c r="CU156" s="32"/>
      <c r="CV156" s="32"/>
      <c r="CW156" s="32"/>
      <c r="CX156" s="32"/>
      <c r="CY156" s="32"/>
      <c r="CZ156" s="32"/>
      <c r="DA156" s="32"/>
      <c r="DE156" s="31">
        <f t="shared" si="116"/>
        <v>105</v>
      </c>
      <c r="DF156" s="32">
        <f>1</f>
        <v>1</v>
      </c>
      <c r="DG156" s="32">
        <f ca="1">EXP(-SUM($DG48:DG48))</f>
        <v>0.54629502755884063</v>
      </c>
      <c r="DH156" s="32">
        <f ca="1">EXP(-SUM($DG48:DH48))</f>
        <v>0.29014101006517951</v>
      </c>
      <c r="DI156" s="32">
        <f ca="1">EXP(-SUM($DG48:DI48))</f>
        <v>0.14718673577323443</v>
      </c>
      <c r="DJ156" s="32">
        <f ca="1">EXP(-SUM($DG48:DJ48))</f>
        <v>6.9337453683432249E-2</v>
      </c>
      <c r="DK156" s="32">
        <f ca="1">EXP(-SUM($DG48:DK48))</f>
        <v>3.0661107498121929E-2</v>
      </c>
      <c r="DL156" s="32"/>
      <c r="DM156" s="32"/>
      <c r="DN156" s="32"/>
      <c r="DO156" s="32"/>
      <c r="DP156" s="32"/>
      <c r="DQ156" s="32"/>
      <c r="DR156" s="32"/>
      <c r="DS156" s="32"/>
      <c r="DT156" s="32"/>
      <c r="DU156" s="32"/>
      <c r="DV156" s="32"/>
      <c r="DW156" s="32"/>
      <c r="DX156" s="32"/>
      <c r="DY156" s="32"/>
      <c r="DZ156" s="32"/>
      <c r="EA156" s="32"/>
      <c r="EB156" s="32"/>
      <c r="EC156" s="32"/>
      <c r="ED156" s="32"/>
      <c r="EE156" s="32"/>
      <c r="EF156" s="32"/>
      <c r="EG156" s="32"/>
      <c r="EH156" s="32"/>
      <c r="EI156" s="32"/>
      <c r="EJ156" s="32"/>
      <c r="EK156" s="32"/>
      <c r="EL156" s="32"/>
      <c r="EM156" s="32"/>
      <c r="EN156" s="32"/>
      <c r="EO156" s="32"/>
      <c r="EP156" s="32"/>
      <c r="EQ156" s="32"/>
      <c r="ER156" s="32"/>
      <c r="ES156" s="32"/>
      <c r="ET156" s="32"/>
      <c r="EU156" s="32"/>
      <c r="EV156" s="32"/>
      <c r="EW156" s="32"/>
      <c r="EX156" s="32"/>
      <c r="EY156" s="32"/>
      <c r="EZ156" s="32"/>
      <c r="FA156" s="32"/>
      <c r="FB156" s="32"/>
      <c r="FC156" s="32"/>
      <c r="FD156" s="32"/>
    </row>
    <row r="157" spans="54:160" x14ac:dyDescent="0.25">
      <c r="BB157" s="31">
        <f t="shared" si="113"/>
        <v>106</v>
      </c>
      <c r="BC157" s="32">
        <f t="shared" si="114"/>
        <v>1</v>
      </c>
      <c r="BD157" s="32">
        <f ca="1">EXP(-SUM($BD49:BD49))</f>
        <v>0.53238261228289208</v>
      </c>
      <c r="BE157" s="32">
        <f ca="1">EXP(-SUM($BD49:BE49))</f>
        <v>0.27089116588665796</v>
      </c>
      <c r="BF157" s="32">
        <f ca="1">EXP(-SUM($BD49:BF49))</f>
        <v>0.12872977128813531</v>
      </c>
      <c r="BG157" s="32">
        <f ca="1">EXP(-SUM($BD49:BG49))</f>
        <v>5.7472071594514174E-2</v>
      </c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32"/>
      <c r="CK157" s="32"/>
      <c r="CL157" s="32"/>
      <c r="CM157" s="32"/>
      <c r="CN157" s="32"/>
      <c r="CO157" s="32"/>
      <c r="CP157" s="32"/>
      <c r="CQ157" s="32"/>
      <c r="CR157" s="32"/>
      <c r="CS157" s="32"/>
      <c r="CT157" s="32"/>
      <c r="CU157" s="32"/>
      <c r="CV157" s="32"/>
      <c r="CW157" s="32"/>
      <c r="CX157" s="32"/>
      <c r="CY157" s="32"/>
      <c r="CZ157" s="32"/>
      <c r="DA157" s="32"/>
      <c r="DE157" s="31">
        <f t="shared" si="116"/>
        <v>106</v>
      </c>
      <c r="DF157" s="32">
        <f>1</f>
        <v>1</v>
      </c>
      <c r="DG157" s="32">
        <f ca="1">EXP(-SUM($DG49:DG49))</f>
        <v>0.53174493493062314</v>
      </c>
      <c r="DH157" s="32">
        <f ca="1">EXP(-SUM($DG49:DH49))</f>
        <v>0.27015895027259013</v>
      </c>
      <c r="DI157" s="32">
        <f ca="1">EXP(-SUM($DG49:DI49))</f>
        <v>0.12782522182586595</v>
      </c>
      <c r="DJ157" s="32">
        <f ca="1">EXP(-SUM($DG49:DJ49))</f>
        <v>5.6796502205626251E-2</v>
      </c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</row>
    <row r="158" spans="54:160" x14ac:dyDescent="0.25">
      <c r="BB158" s="31">
        <f t="shared" si="113"/>
        <v>107</v>
      </c>
      <c r="BC158" s="32">
        <f t="shared" si="114"/>
        <v>1</v>
      </c>
      <c r="BD158" s="32">
        <f ca="1">EXP(-SUM($BD50:BD50))</f>
        <v>0.50959422981176894</v>
      </c>
      <c r="BE158" s="32">
        <f ca="1">EXP(-SUM($BD50:BE50))</f>
        <v>0.24321181111793685</v>
      </c>
      <c r="BF158" s="32">
        <f ca="1">EXP(-SUM($BD50:BF50))</f>
        <v>0.10909959496965244</v>
      </c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2"/>
      <c r="CM158" s="32"/>
      <c r="CN158" s="32"/>
      <c r="CO158" s="32"/>
      <c r="CP158" s="32"/>
      <c r="CQ158" s="32"/>
      <c r="CR158" s="32"/>
      <c r="CS158" s="32"/>
      <c r="CT158" s="32"/>
      <c r="CU158" s="32"/>
      <c r="CV158" s="32"/>
      <c r="CW158" s="32"/>
      <c r="CX158" s="32"/>
      <c r="CY158" s="32"/>
      <c r="CZ158" s="32"/>
      <c r="DA158" s="32"/>
      <c r="DE158" s="31">
        <f t="shared" si="116"/>
        <v>107</v>
      </c>
      <c r="DF158" s="32">
        <f>1</f>
        <v>1</v>
      </c>
      <c r="DG158" s="32">
        <f ca="1">EXP(-SUM($DG50:DG50))</f>
        <v>0.50882797378573008</v>
      </c>
      <c r="DH158" s="32">
        <f ca="1">EXP(-SUM($DG50:DH50))</f>
        <v>0.2417993531684543</v>
      </c>
      <c r="DI158" s="32">
        <f ca="1">EXP(-SUM($DG50:DI50))</f>
        <v>0.10795257070487349</v>
      </c>
      <c r="DJ158" s="32"/>
      <c r="DK158" s="32"/>
      <c r="DL158" s="32"/>
      <c r="DM158" s="32"/>
      <c r="DN158" s="32"/>
      <c r="DO158" s="32"/>
      <c r="DP158" s="32"/>
      <c r="DQ158" s="32"/>
      <c r="DR158" s="32"/>
      <c r="DS158" s="32"/>
      <c r="DT158" s="32"/>
      <c r="DU158" s="32"/>
      <c r="DV158" s="32"/>
      <c r="DW158" s="32"/>
      <c r="DX158" s="32"/>
      <c r="DY158" s="32"/>
      <c r="DZ158" s="32"/>
      <c r="EA158" s="32"/>
      <c r="EB158" s="32"/>
      <c r="EC158" s="32"/>
      <c r="ED158" s="32"/>
      <c r="EE158" s="32"/>
      <c r="EF158" s="32"/>
      <c r="EG158" s="32"/>
      <c r="EH158" s="32"/>
      <c r="EI158" s="32"/>
      <c r="EJ158" s="32"/>
      <c r="EK158" s="32"/>
      <c r="EL158" s="32"/>
      <c r="EM158" s="32"/>
      <c r="EN158" s="32"/>
      <c r="EO158" s="32"/>
      <c r="EP158" s="32"/>
      <c r="EQ158" s="32"/>
      <c r="ER158" s="32"/>
      <c r="ES158" s="32"/>
      <c r="ET158" s="32"/>
      <c r="EU158" s="32"/>
      <c r="EV158" s="32"/>
      <c r="EW158" s="32"/>
      <c r="EX158" s="32"/>
      <c r="EY158" s="32"/>
      <c r="EZ158" s="32"/>
      <c r="FA158" s="32"/>
      <c r="FB158" s="32"/>
      <c r="FC158" s="32"/>
      <c r="FD158" s="32"/>
    </row>
    <row r="159" spans="54:160" x14ac:dyDescent="0.25">
      <c r="BB159" s="31">
        <f t="shared" si="113"/>
        <v>108</v>
      </c>
      <c r="BC159" s="32">
        <f t="shared" si="114"/>
        <v>1</v>
      </c>
      <c r="BD159" s="32">
        <f ca="1">EXP(-SUM($BD51:BD51))</f>
        <v>0.47931969319743256</v>
      </c>
      <c r="BE159" s="32">
        <f ca="1">EXP(-SUM($BD51:BE51))</f>
        <v>0.2160290955651267</v>
      </c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/>
      <c r="BQ159" s="32"/>
      <c r="BR159" s="32"/>
      <c r="BS159" s="32"/>
      <c r="BT159" s="32"/>
      <c r="BU159" s="32"/>
      <c r="BV159" s="32"/>
      <c r="BW159" s="32"/>
      <c r="BX159" s="32"/>
      <c r="BY159" s="32"/>
      <c r="BZ159" s="32"/>
      <c r="CA159" s="32"/>
      <c r="CB159" s="32"/>
      <c r="CC159" s="32"/>
      <c r="CD159" s="32"/>
      <c r="CE159" s="32"/>
      <c r="CF159" s="32"/>
      <c r="CG159" s="32"/>
      <c r="CH159" s="32"/>
      <c r="CI159" s="32"/>
      <c r="CJ159" s="32"/>
      <c r="CK159" s="32"/>
      <c r="CL159" s="32"/>
      <c r="CM159" s="32"/>
      <c r="CN159" s="32"/>
      <c r="CO159" s="32"/>
      <c r="CP159" s="32"/>
      <c r="CQ159" s="32"/>
      <c r="CR159" s="32"/>
      <c r="CS159" s="32"/>
      <c r="CT159" s="32"/>
      <c r="CU159" s="32"/>
      <c r="CV159" s="32"/>
      <c r="CW159" s="32"/>
      <c r="CX159" s="32"/>
      <c r="CY159" s="32"/>
      <c r="CZ159" s="32"/>
      <c r="DA159" s="32"/>
      <c r="DE159" s="31">
        <f t="shared" si="116"/>
        <v>108</v>
      </c>
      <c r="DF159" s="32">
        <f>1</f>
        <v>1</v>
      </c>
      <c r="DG159" s="32">
        <f ca="1">EXP(-SUM($DG51:DG51))</f>
        <v>0.47726562996557698</v>
      </c>
      <c r="DH159" s="32">
        <f ca="1">EXP(-SUM($DG51:DH51))</f>
        <v>0.21409111129447261</v>
      </c>
      <c r="DI159" s="32"/>
      <c r="DJ159" s="32"/>
      <c r="DK159" s="32"/>
      <c r="DL159" s="32"/>
      <c r="DM159" s="32"/>
      <c r="DN159" s="32"/>
      <c r="DO159" s="32"/>
      <c r="DP159" s="32"/>
      <c r="DQ159" s="32"/>
      <c r="DR159" s="32"/>
      <c r="DS159" s="32"/>
      <c r="DT159" s="32"/>
      <c r="DU159" s="32"/>
      <c r="DV159" s="32"/>
      <c r="DW159" s="32"/>
      <c r="DX159" s="32"/>
      <c r="DY159" s="32"/>
      <c r="DZ159" s="32"/>
      <c r="EA159" s="32"/>
      <c r="EB159" s="32"/>
      <c r="EC159" s="32"/>
      <c r="ED159" s="32"/>
      <c r="EE159" s="32"/>
      <c r="EF159" s="32"/>
      <c r="EG159" s="32"/>
      <c r="EH159" s="32"/>
      <c r="EI159" s="32"/>
      <c r="EJ159" s="32"/>
      <c r="EK159" s="32"/>
      <c r="EL159" s="32"/>
      <c r="EM159" s="32"/>
      <c r="EN159" s="32"/>
      <c r="EO159" s="32"/>
      <c r="EP159" s="32"/>
      <c r="EQ159" s="32"/>
      <c r="ER159" s="32"/>
      <c r="ES159" s="32"/>
      <c r="ET159" s="32"/>
      <c r="EU159" s="32"/>
      <c r="EV159" s="32"/>
      <c r="EW159" s="32"/>
      <c r="EX159" s="32"/>
      <c r="EY159" s="32"/>
      <c r="EZ159" s="32"/>
      <c r="FA159" s="32"/>
      <c r="FB159" s="32"/>
      <c r="FC159" s="32"/>
      <c r="FD159" s="32"/>
    </row>
    <row r="160" spans="54:160" x14ac:dyDescent="0.25">
      <c r="BB160" s="31">
        <f t="shared" si="113"/>
        <v>109</v>
      </c>
      <c r="BC160" s="32">
        <f t="shared" si="114"/>
        <v>1</v>
      </c>
      <c r="BD160" s="32">
        <f ca="1">EXP(-SUM($BD52:BD52))</f>
        <v>0.45281772677615989</v>
      </c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E160" s="31">
        <f t="shared" si="116"/>
        <v>109</v>
      </c>
      <c r="DF160" s="32">
        <f>1</f>
        <v>1</v>
      </c>
      <c r="DG160" s="32">
        <f ca="1">EXP(-SUM($DG52:DG52))</f>
        <v>0.45069939464420039</v>
      </c>
      <c r="DH160" s="32"/>
      <c r="DI160" s="32"/>
      <c r="DJ160" s="32"/>
      <c r="DK160" s="32"/>
      <c r="DL160" s="32"/>
      <c r="DM160" s="32"/>
      <c r="DN160" s="32"/>
      <c r="DO160" s="32"/>
      <c r="DP160" s="32"/>
      <c r="DQ160" s="32"/>
      <c r="DR160" s="32"/>
      <c r="DS160" s="32"/>
      <c r="DT160" s="32"/>
      <c r="DU160" s="32"/>
      <c r="DV160" s="32"/>
      <c r="DW160" s="32"/>
      <c r="DX160" s="32"/>
      <c r="DY160" s="32"/>
      <c r="DZ160" s="32"/>
      <c r="EA160" s="32"/>
      <c r="EB160" s="32"/>
      <c r="EC160" s="32"/>
      <c r="ED160" s="32"/>
      <c r="EE160" s="32"/>
      <c r="EF160" s="32"/>
      <c r="EG160" s="32"/>
      <c r="EH160" s="32"/>
      <c r="EI160" s="32"/>
      <c r="EJ160" s="32"/>
      <c r="EK160" s="32"/>
      <c r="EL160" s="32"/>
      <c r="EM160" s="32"/>
      <c r="EN160" s="32"/>
      <c r="EO160" s="32"/>
      <c r="EP160" s="32"/>
      <c r="EQ160" s="32"/>
      <c r="ER160" s="32"/>
      <c r="ES160" s="32"/>
      <c r="ET160" s="32"/>
      <c r="EU160" s="32"/>
      <c r="EV160" s="32"/>
      <c r="EW160" s="32"/>
      <c r="EX160" s="32"/>
      <c r="EY160" s="32"/>
      <c r="EZ160" s="32"/>
      <c r="FA160" s="32"/>
      <c r="FB160" s="32"/>
      <c r="FC160" s="32"/>
      <c r="FD160" s="32"/>
    </row>
    <row r="161" spans="54:160" x14ac:dyDescent="0.25">
      <c r="BB161" s="31">
        <f t="shared" si="113"/>
        <v>110</v>
      </c>
      <c r="BC161" s="32">
        <f t="shared" si="114"/>
        <v>1</v>
      </c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E161" s="31">
        <f t="shared" si="116"/>
        <v>110</v>
      </c>
      <c r="DF161" s="32">
        <f>1</f>
        <v>1</v>
      </c>
      <c r="DG161" s="32"/>
      <c r="DH161" s="32"/>
      <c r="DI161" s="32"/>
      <c r="DJ161" s="32"/>
      <c r="DK161" s="32"/>
      <c r="DL161" s="32"/>
      <c r="DM161" s="32"/>
      <c r="DN161" s="32"/>
      <c r="DO161" s="32"/>
      <c r="DP161" s="32"/>
      <c r="DQ161" s="32"/>
      <c r="DR161" s="32"/>
      <c r="DS161" s="32"/>
      <c r="DT161" s="32"/>
      <c r="DU161" s="32"/>
      <c r="DV161" s="32"/>
      <c r="DW161" s="32"/>
      <c r="DX161" s="32"/>
      <c r="DY161" s="32"/>
      <c r="DZ161" s="32"/>
      <c r="EA161" s="32"/>
      <c r="EB161" s="32"/>
      <c r="EC161" s="32"/>
      <c r="ED161" s="32"/>
      <c r="EE161" s="32"/>
      <c r="EF161" s="32"/>
      <c r="EG161" s="32"/>
      <c r="EH161" s="32"/>
      <c r="EI161" s="32"/>
      <c r="EJ161" s="32"/>
      <c r="EK161" s="32"/>
      <c r="EL161" s="32"/>
      <c r="EM161" s="32"/>
      <c r="EN161" s="32"/>
      <c r="EO161" s="32"/>
      <c r="EP161" s="32"/>
      <c r="EQ161" s="32"/>
      <c r="ER161" s="32"/>
      <c r="ES161" s="32"/>
      <c r="ET161" s="32"/>
      <c r="EU161" s="32"/>
      <c r="EV161" s="32"/>
      <c r="EW161" s="32"/>
      <c r="EX161" s="32"/>
      <c r="EY161" s="32"/>
      <c r="EZ161" s="32"/>
      <c r="FA161" s="32"/>
      <c r="FB161" s="32"/>
      <c r="FC161" s="32"/>
      <c r="FD161" s="32"/>
    </row>
    <row r="162" spans="54:160" x14ac:dyDescent="0.25"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2"/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G123"/>
  <sheetViews>
    <sheetView topLeftCell="DL94" zoomScale="80" zoomScaleNormal="80" zoomScalePageLayoutView="55" workbookViewId="0">
      <selection activeCell="EC122" sqref="EC122"/>
    </sheetView>
  </sheetViews>
  <sheetFormatPr defaultColWidth="8.85546875" defaultRowHeight="15" x14ac:dyDescent="0.25"/>
  <cols>
    <col min="1" max="1" width="2" customWidth="1"/>
    <col min="2" max="2" width="12.42578125" bestFit="1" customWidth="1"/>
    <col min="5" max="5" width="13.42578125" bestFit="1" customWidth="1"/>
    <col min="7" max="7" width="9.7109375" bestFit="1" customWidth="1"/>
    <col min="8" max="8" width="12" bestFit="1" customWidth="1"/>
    <col min="9" max="9" width="9.7109375" bestFit="1" customWidth="1"/>
    <col min="11" max="11" width="11" style="11" customWidth="1"/>
    <col min="12" max="12" width="7.42578125" style="11" customWidth="1"/>
    <col min="13" max="13" width="9.7109375" style="11" bestFit="1" customWidth="1"/>
    <col min="14" max="14" width="2.28515625" customWidth="1"/>
    <col min="15" max="15" width="8.85546875" style="7"/>
    <col min="19" max="19" width="1.28515625" customWidth="1"/>
    <col min="20" max="20" width="11.42578125" bestFit="1" customWidth="1"/>
    <col min="21" max="21" width="2" style="12" customWidth="1"/>
    <col min="22" max="23" width="9.42578125" customWidth="1"/>
    <col min="25" max="25" width="9.7109375" customWidth="1"/>
    <col min="73" max="73" width="12.42578125" bestFit="1" customWidth="1"/>
    <col min="75" max="75" width="16.7109375" bestFit="1" customWidth="1"/>
    <col min="128" max="128" width="12.42578125" customWidth="1"/>
    <col min="129" max="129" width="10.7109375" customWidth="1"/>
    <col min="130" max="130" width="16.7109375" bestFit="1" customWidth="1"/>
    <col min="131" max="131" width="12.7109375" customWidth="1"/>
    <col min="133" max="133" width="13.7109375" bestFit="1" customWidth="1"/>
    <col min="135" max="135" width="22.42578125" customWidth="1"/>
    <col min="137" max="137" width="18.140625" bestFit="1" customWidth="1"/>
  </cols>
  <sheetData>
    <row r="1" spans="2:135" x14ac:dyDescent="0.25">
      <c r="B1" s="49">
        <v>42552</v>
      </c>
      <c r="E1" s="31" t="s">
        <v>63</v>
      </c>
      <c r="F1" s="32">
        <v>7.0000000000000007E-2</v>
      </c>
    </row>
    <row r="3" spans="2:135" x14ac:dyDescent="0.25">
      <c r="V3" s="33" t="s">
        <v>98</v>
      </c>
      <c r="BU3" s="33" t="s">
        <v>99</v>
      </c>
    </row>
    <row r="5" spans="2:135" x14ac:dyDescent="0.25">
      <c r="B5" s="31" t="s">
        <v>57</v>
      </c>
      <c r="K5" s="50" t="s">
        <v>54</v>
      </c>
      <c r="M5" s="50" t="s">
        <v>55</v>
      </c>
      <c r="O5" s="47" t="s">
        <v>59</v>
      </c>
      <c r="Q5" s="31" t="s">
        <v>46</v>
      </c>
      <c r="R5" s="31" t="s">
        <v>47</v>
      </c>
      <c r="T5" s="51" t="s">
        <v>48</v>
      </c>
      <c r="U5" s="10"/>
      <c r="V5" s="31">
        <v>0.5</v>
      </c>
      <c r="W5" s="31">
        <f>V5+1</f>
        <v>1.5</v>
      </c>
      <c r="X5" s="31">
        <f t="shared" ref="X5:BN5" si="0">W5+1</f>
        <v>2.5</v>
      </c>
      <c r="Y5" s="31">
        <f t="shared" si="0"/>
        <v>3.5</v>
      </c>
      <c r="Z5" s="31">
        <f t="shared" si="0"/>
        <v>4.5</v>
      </c>
      <c r="AA5" s="31">
        <f t="shared" si="0"/>
        <v>5.5</v>
      </c>
      <c r="AB5" s="31">
        <f t="shared" si="0"/>
        <v>6.5</v>
      </c>
      <c r="AC5" s="31">
        <f t="shared" si="0"/>
        <v>7.5</v>
      </c>
      <c r="AD5" s="31">
        <f t="shared" si="0"/>
        <v>8.5</v>
      </c>
      <c r="AE5" s="31">
        <f t="shared" si="0"/>
        <v>9.5</v>
      </c>
      <c r="AF5" s="31">
        <f t="shared" si="0"/>
        <v>10.5</v>
      </c>
      <c r="AG5" s="31">
        <f t="shared" si="0"/>
        <v>11.5</v>
      </c>
      <c r="AH5" s="31">
        <f t="shared" si="0"/>
        <v>12.5</v>
      </c>
      <c r="AI5" s="31">
        <f t="shared" si="0"/>
        <v>13.5</v>
      </c>
      <c r="AJ5" s="31">
        <f t="shared" si="0"/>
        <v>14.5</v>
      </c>
      <c r="AK5" s="31">
        <f t="shared" si="0"/>
        <v>15.5</v>
      </c>
      <c r="AL5" s="31">
        <f t="shared" si="0"/>
        <v>16.5</v>
      </c>
      <c r="AM5" s="31">
        <f t="shared" si="0"/>
        <v>17.5</v>
      </c>
      <c r="AN5" s="31">
        <f t="shared" si="0"/>
        <v>18.5</v>
      </c>
      <c r="AO5" s="31">
        <f t="shared" si="0"/>
        <v>19.5</v>
      </c>
      <c r="AP5" s="31">
        <f t="shared" si="0"/>
        <v>20.5</v>
      </c>
      <c r="AQ5" s="31">
        <f t="shared" si="0"/>
        <v>21.5</v>
      </c>
      <c r="AR5" s="31">
        <f t="shared" si="0"/>
        <v>22.5</v>
      </c>
      <c r="AS5" s="31">
        <f t="shared" si="0"/>
        <v>23.5</v>
      </c>
      <c r="AT5" s="31">
        <f t="shared" si="0"/>
        <v>24.5</v>
      </c>
      <c r="AU5" s="31">
        <f t="shared" si="0"/>
        <v>25.5</v>
      </c>
      <c r="AV5" s="31">
        <f t="shared" si="0"/>
        <v>26.5</v>
      </c>
      <c r="AW5" s="31">
        <f t="shared" si="0"/>
        <v>27.5</v>
      </c>
      <c r="AX5" s="31">
        <f t="shared" si="0"/>
        <v>28.5</v>
      </c>
      <c r="AY5" s="31">
        <f t="shared" si="0"/>
        <v>29.5</v>
      </c>
      <c r="AZ5" s="31">
        <f t="shared" si="0"/>
        <v>30.5</v>
      </c>
      <c r="BA5" s="31">
        <f t="shared" si="0"/>
        <v>31.5</v>
      </c>
      <c r="BB5" s="31">
        <f t="shared" si="0"/>
        <v>32.5</v>
      </c>
      <c r="BC5" s="31">
        <f t="shared" si="0"/>
        <v>33.5</v>
      </c>
      <c r="BD5" s="31">
        <f t="shared" si="0"/>
        <v>34.5</v>
      </c>
      <c r="BE5" s="31">
        <f t="shared" si="0"/>
        <v>35.5</v>
      </c>
      <c r="BF5" s="31">
        <f t="shared" si="0"/>
        <v>36.5</v>
      </c>
      <c r="BG5" s="31">
        <f t="shared" si="0"/>
        <v>37.5</v>
      </c>
      <c r="BH5" s="31">
        <f t="shared" si="0"/>
        <v>38.5</v>
      </c>
      <c r="BI5" s="31">
        <f t="shared" si="0"/>
        <v>39.5</v>
      </c>
      <c r="BJ5" s="31">
        <f t="shared" si="0"/>
        <v>40.5</v>
      </c>
      <c r="BK5" s="31">
        <f t="shared" si="0"/>
        <v>41.5</v>
      </c>
      <c r="BL5" s="31">
        <f t="shared" si="0"/>
        <v>42.5</v>
      </c>
      <c r="BM5" s="31">
        <f t="shared" si="0"/>
        <v>43.5</v>
      </c>
      <c r="BN5" s="31">
        <f t="shared" si="0"/>
        <v>44.5</v>
      </c>
      <c r="BO5" s="31">
        <f t="shared" ref="BO5" si="1">BN5+1</f>
        <v>45.5</v>
      </c>
      <c r="BP5" s="31">
        <f t="shared" ref="BP5" si="2">BO5+1</f>
        <v>46.5</v>
      </c>
      <c r="BQ5" s="31">
        <f t="shared" ref="BQ5" si="3">BP5+1</f>
        <v>47.5</v>
      </c>
      <c r="BR5" s="31">
        <f t="shared" ref="BR5" si="4">BQ5+1</f>
        <v>48.5</v>
      </c>
      <c r="BS5" s="31">
        <f t="shared" ref="BS5" si="5">BR5+1</f>
        <v>49.5</v>
      </c>
      <c r="BU5" s="31">
        <f>V5</f>
        <v>0.5</v>
      </c>
      <c r="BV5" s="31">
        <f t="shared" ref="BV5:DR5" si="6">W5</f>
        <v>1.5</v>
      </c>
      <c r="BW5" s="31">
        <f t="shared" si="6"/>
        <v>2.5</v>
      </c>
      <c r="BX5" s="31">
        <f t="shared" si="6"/>
        <v>3.5</v>
      </c>
      <c r="BY5" s="31">
        <f t="shared" si="6"/>
        <v>4.5</v>
      </c>
      <c r="BZ5" s="31">
        <f t="shared" si="6"/>
        <v>5.5</v>
      </c>
      <c r="CA5" s="31">
        <f t="shared" si="6"/>
        <v>6.5</v>
      </c>
      <c r="CB5" s="31">
        <f t="shared" si="6"/>
        <v>7.5</v>
      </c>
      <c r="CC5" s="31">
        <f t="shared" si="6"/>
        <v>8.5</v>
      </c>
      <c r="CD5" s="31">
        <f t="shared" si="6"/>
        <v>9.5</v>
      </c>
      <c r="CE5" s="31">
        <f t="shared" si="6"/>
        <v>10.5</v>
      </c>
      <c r="CF5" s="31">
        <f t="shared" si="6"/>
        <v>11.5</v>
      </c>
      <c r="CG5" s="31">
        <f t="shared" si="6"/>
        <v>12.5</v>
      </c>
      <c r="CH5" s="31">
        <f t="shared" si="6"/>
        <v>13.5</v>
      </c>
      <c r="CI5" s="31">
        <f t="shared" si="6"/>
        <v>14.5</v>
      </c>
      <c r="CJ5" s="31">
        <f t="shared" si="6"/>
        <v>15.5</v>
      </c>
      <c r="CK5" s="31">
        <f t="shared" si="6"/>
        <v>16.5</v>
      </c>
      <c r="CL5" s="31">
        <f t="shared" si="6"/>
        <v>17.5</v>
      </c>
      <c r="CM5" s="31">
        <f t="shared" si="6"/>
        <v>18.5</v>
      </c>
      <c r="CN5" s="31">
        <f t="shared" si="6"/>
        <v>19.5</v>
      </c>
      <c r="CO5" s="31">
        <f t="shared" si="6"/>
        <v>20.5</v>
      </c>
      <c r="CP5" s="31">
        <f t="shared" si="6"/>
        <v>21.5</v>
      </c>
      <c r="CQ5" s="31">
        <f t="shared" si="6"/>
        <v>22.5</v>
      </c>
      <c r="CR5" s="31">
        <f t="shared" si="6"/>
        <v>23.5</v>
      </c>
      <c r="CS5" s="31">
        <f t="shared" si="6"/>
        <v>24.5</v>
      </c>
      <c r="CT5" s="31">
        <f t="shared" si="6"/>
        <v>25.5</v>
      </c>
      <c r="CU5" s="31">
        <f t="shared" si="6"/>
        <v>26.5</v>
      </c>
      <c r="CV5" s="31">
        <f t="shared" si="6"/>
        <v>27.5</v>
      </c>
      <c r="CW5" s="31">
        <f t="shared" si="6"/>
        <v>28.5</v>
      </c>
      <c r="CX5" s="31">
        <f t="shared" si="6"/>
        <v>29.5</v>
      </c>
      <c r="CY5" s="31">
        <f t="shared" si="6"/>
        <v>30.5</v>
      </c>
      <c r="CZ5" s="31">
        <f t="shared" si="6"/>
        <v>31.5</v>
      </c>
      <c r="DA5" s="31">
        <f t="shared" si="6"/>
        <v>32.5</v>
      </c>
      <c r="DB5" s="31">
        <f t="shared" si="6"/>
        <v>33.5</v>
      </c>
      <c r="DC5" s="31">
        <f t="shared" si="6"/>
        <v>34.5</v>
      </c>
      <c r="DD5" s="31">
        <f t="shared" si="6"/>
        <v>35.5</v>
      </c>
      <c r="DE5" s="31">
        <f t="shared" si="6"/>
        <v>36.5</v>
      </c>
      <c r="DF5" s="31">
        <f t="shared" si="6"/>
        <v>37.5</v>
      </c>
      <c r="DG5" s="31">
        <f t="shared" si="6"/>
        <v>38.5</v>
      </c>
      <c r="DH5" s="31">
        <f t="shared" si="6"/>
        <v>39.5</v>
      </c>
      <c r="DI5" s="31">
        <f t="shared" si="6"/>
        <v>40.5</v>
      </c>
      <c r="DJ5" s="31">
        <f t="shared" si="6"/>
        <v>41.5</v>
      </c>
      <c r="DK5" s="31">
        <f t="shared" si="6"/>
        <v>42.5</v>
      </c>
      <c r="DL5" s="31">
        <f t="shared" si="6"/>
        <v>43.5</v>
      </c>
      <c r="DM5" s="31">
        <f t="shared" si="6"/>
        <v>44.5</v>
      </c>
      <c r="DN5" s="31">
        <f t="shared" si="6"/>
        <v>45.5</v>
      </c>
      <c r="DO5" s="31">
        <f t="shared" si="6"/>
        <v>46.5</v>
      </c>
      <c r="DP5" s="31">
        <f t="shared" si="6"/>
        <v>47.5</v>
      </c>
      <c r="DQ5" s="31">
        <f t="shared" si="6"/>
        <v>48.5</v>
      </c>
      <c r="DR5" s="31">
        <f t="shared" si="6"/>
        <v>49.5</v>
      </c>
      <c r="DT5" s="31" t="s">
        <v>59</v>
      </c>
      <c r="DU5" s="31"/>
      <c r="DV5" s="31" t="s">
        <v>66</v>
      </c>
      <c r="DW5" s="31" t="s">
        <v>68</v>
      </c>
      <c r="DX5" s="31" t="s">
        <v>67</v>
      </c>
      <c r="DZ5" s="77" t="s">
        <v>105</v>
      </c>
      <c r="EA5" s="31" t="s">
        <v>69</v>
      </c>
      <c r="EB5" s="31" t="s">
        <v>70</v>
      </c>
      <c r="EC5" s="31" t="s">
        <v>71</v>
      </c>
      <c r="EE5" s="31" t="s">
        <v>106</v>
      </c>
    </row>
    <row r="6" spans="2:135" x14ac:dyDescent="0.25">
      <c r="C6" s="32" t="s">
        <v>16</v>
      </c>
      <c r="D6" s="32" t="s">
        <v>12</v>
      </c>
      <c r="E6" s="49">
        <v>12701</v>
      </c>
      <c r="F6" s="32" t="s">
        <v>13</v>
      </c>
      <c r="G6" s="32" t="s">
        <v>17</v>
      </c>
      <c r="H6" s="49" t="s">
        <v>17</v>
      </c>
      <c r="I6" s="32" t="s">
        <v>17</v>
      </c>
      <c r="J6" s="32" t="s">
        <v>18</v>
      </c>
      <c r="K6" s="52">
        <v>475000</v>
      </c>
      <c r="L6" s="53">
        <v>7.25</v>
      </c>
      <c r="M6" s="52">
        <v>35435</v>
      </c>
      <c r="O6" s="48">
        <f t="shared" ref="O6:O25" si="7">ROUND(($B$1-E6)/365,0)</f>
        <v>82</v>
      </c>
      <c r="Q6" s="32">
        <f>INDEX('2b)Working'!$I$61:$P$61,MATCH($J6,'2b)Working'!$I$60:$P$60,0))</f>
        <v>7.7575433563764035E-2</v>
      </c>
      <c r="R6" s="32">
        <f>INDEX('2b)Working'!$I$62:$P$62,MATCH($J6,'2b)Working'!$I$60:$P$60,0))</f>
        <v>6.6180282905141802E-2</v>
      </c>
      <c r="T6" s="9">
        <f t="shared" ref="T6:T26" ca="1" si="8">SUM(V6:BN6)</f>
        <v>36120.562371023698</v>
      </c>
      <c r="U6" s="10"/>
      <c r="V6" s="32">
        <f ca="1">($K6*EXP(V$5*($Q6+0.5*($R6)^2))*_xlfn.NORM.DIST((LN(($M6*EXP($L6/100*V$5)))-LN($K6)-$Q6*V$5)/($R6*SQRT(V$5))-$R6*SQRT(V$5),0,1,TRUE)+$M6*EXP($L6/100*V$5)*(1-_xlfn.NORM.DIST((LN(($M6*EXP($L6/100*V$5)))-LN($K6)-$Q6*V$5)/($R6*SQRT(V$5)),0,1,TRUE)))*EXP(-$F$1*V$5)*INDEX('3)tpx males'!BD$57:BD$107,MATCH('3) 2016 cases'!$O6,'3)tpx males'!$BB$57:$BB$107,0))</f>
        <v>2255.8943104662608</v>
      </c>
      <c r="W6" s="32">
        <f ca="1">($K6*EXP(W$5*($Q6+0.5*($R6)^2))*_xlfn.NORM.DIST((LN(($M6*EXP($L6/100*W$5)))-LN($K6)-$Q6*W$5)/($R6*SQRT(W$5))-$R6*SQRT(W$5),0,1,TRUE)+$M6*EXP($L6/100*W$5)*(1-_xlfn.NORM.DIST((LN(($M6*EXP($L6/100*W$5)))-LN($K6)-$Q6*W$5)/($R6*SQRT(W$5)),0,1,TRUE)))*EXP(-$F$1*W$5)*INDEX('3)tpx males'!BE$57:BE$107,MATCH('3) 2016 cases'!$O6,'3)tpx males'!$BB$57:$BB$107,0))</f>
        <v>2402.5112228549888</v>
      </c>
      <c r="X6" s="32">
        <f ca="1">($K6*EXP(X$5*($Q6+0.5*($R6)^2))*_xlfn.NORM.DIST((LN(($M6*EXP($L6/100*X$5)))-LN($K6)-$Q6*X$5)/($R6*SQRT(X$5))-$R6*SQRT(X$5),0,1,TRUE)+$M6*EXP($L6/100*X$5)*(1-_xlfn.NORM.DIST((LN(($M6*EXP($L6/100*X$5)))-LN($K6)-$Q6*X$5)/($R6*SQRT(X$5)),0,1,TRUE)))*EXP(-$F$1*X$5)*INDEX('3)tpx males'!BF$57:BF$107,MATCH('3) 2016 cases'!$O6,'3)tpx males'!$BB$57:$BB$107,0))</f>
        <v>2462.244558586146</v>
      </c>
      <c r="Y6" s="32">
        <f ca="1">($K6*EXP(Y$5*($Q6+0.5*($R6)^2))*_xlfn.NORM.DIST((LN(($M6*EXP($L6/100*Y$5)))-LN($K6)-$Q6*Y$5)/($R6*SQRT(Y$5))-$R6*SQRT(Y$5),0,1,TRUE)+$M6*EXP($L6/100*Y$5)*(1-_xlfn.NORM.DIST((LN(($M6*EXP($L6/100*Y$5)))-LN($K6)-$Q6*Y$5)/($R6*SQRT(Y$5)),0,1,TRUE)))*EXP(-$F$1*Y$5)*INDEX('3)tpx males'!BG$57:BG$107,MATCH('3) 2016 cases'!$O6,'3)tpx males'!$BB$57:$BB$107,0))</f>
        <v>2486.424208211366</v>
      </c>
      <c r="Z6" s="32">
        <f ca="1">($K6*EXP(Z$5*($Q6+0.5*($R6)^2))*_xlfn.NORM.DIST((LN(($M6*EXP($L6/100*Z$5)))-LN($K6)-$Q6*Z$5)/($R6*SQRT(Z$5))-$R6*SQRT(Z$5),0,1,TRUE)+$M6*EXP($L6/100*Z$5)*(1-_xlfn.NORM.DIST((LN(($M6*EXP($L6/100*Z$5)))-LN($K6)-$Q6*Z$5)/($R6*SQRT(Z$5)),0,1,TRUE)))*EXP(-$F$1*Z$5)*INDEX('3)tpx males'!BH$57:BH$107,MATCH('3) 2016 cases'!$O6,'3)tpx males'!$BB$57:$BB$107,0))</f>
        <v>2707.5804726887714</v>
      </c>
      <c r="AA6" s="32">
        <f ca="1">($K6*EXP(AA$5*($Q6+0.5*($R6)^2))*_xlfn.NORM.DIST((LN(($M6*EXP($L6/100*AA$5)))-LN($K6)-$Q6*AA$5)/($R6*SQRT(AA$5))-$R6*SQRT(AA$5),0,1,TRUE)+$M6*EXP($L6/100*AA$5)*(1-_xlfn.NORM.DIST((LN(($M6*EXP($L6/100*AA$5)))-LN($K6)-$Q6*AA$5)/($R6*SQRT(AA$5)),0,1,TRUE)))*EXP(-$F$1*AA$5)*INDEX('3)tpx males'!BI$57:BI$107,MATCH('3) 2016 cases'!$O6,'3)tpx males'!$BB$57:$BB$107,0))</f>
        <v>2521.5584008961428</v>
      </c>
      <c r="AB6" s="32">
        <f ca="1">($K6*EXP(AB$5*($Q6+0.5*($R6)^2))*_xlfn.NORM.DIST((LN(($M6*EXP($L6/100*AB$5)))-LN($K6)-$Q6*AB$5)/($R6*SQRT(AB$5))-$R6*SQRT(AB$5),0,1,TRUE)+$M6*EXP($L6/100*AB$5)*(1-_xlfn.NORM.DIST((LN(($M6*EXP($L6/100*AB$5)))-LN($K6)-$Q6*AB$5)/($R6*SQRT(AB$5)),0,1,TRUE)))*EXP(-$F$1*AB$5)*INDEX('3)tpx males'!BJ$57:BJ$107,MATCH('3) 2016 cases'!$O6,'3)tpx males'!$BB$57:$BB$107,0))</f>
        <v>2591.0335105528984</v>
      </c>
      <c r="AC6" s="32">
        <f ca="1">($K6*EXP(AC$5*($Q6+0.5*($R6)^2))*_xlfn.NORM.DIST((LN(($M6*EXP($L6/100*AC$5)))-LN($K6)-$Q6*AC$5)/($R6*SQRT(AC$5))-$R6*SQRT(AC$5),0,1,TRUE)+$M6*EXP($L6/100*AC$5)*(1-_xlfn.NORM.DIST((LN(($M6*EXP($L6/100*AC$5)))-LN($K6)-$Q6*AC$5)/($R6*SQRT(AC$5)),0,1,TRUE)))*EXP(-$F$1*AC$5)*INDEX('3)tpx males'!BK$57:BK$107,MATCH('3) 2016 cases'!$O6,'3)tpx males'!$BB$57:$BB$107,0))</f>
        <v>2657.7657495344042</v>
      </c>
      <c r="AD6" s="32">
        <f ca="1">($K6*EXP(AD$5*($Q6+0.5*($R6)^2))*_xlfn.NORM.DIST((LN(($M6*EXP($L6/100*AD$5)))-LN($K6)-$Q6*AD$5)/($R6*SQRT(AD$5))-$R6*SQRT(AD$5),0,1,TRUE)+$M6*EXP($L6/100*AD$5)*(1-_xlfn.NORM.DIST((LN(($M6*EXP($L6/100*AD$5)))-LN($K6)-$Q6*AD$5)/($R6*SQRT(AD$5)),0,1,TRUE)))*EXP(-$F$1*AD$5)*INDEX('3)tpx males'!BL$57:BL$107,MATCH('3) 2016 cases'!$O6,'3)tpx males'!$BB$57:$BB$107,0))</f>
        <v>2465.7183121888202</v>
      </c>
      <c r="AE6" s="32">
        <f ca="1">($K6*EXP(AE$5*($Q6+0.5*($R6)^2))*_xlfn.NORM.DIST((LN(($M6*EXP($L6/100*AE$5)))-LN($K6)-$Q6*AE$5)/($R6*SQRT(AE$5))-$R6*SQRT(AE$5),0,1,TRUE)+$M6*EXP($L6/100*AE$5)*(1-_xlfn.NORM.DIST((LN(($M6*EXP($L6/100*AE$5)))-LN($K6)-$Q6*AE$5)/($R6*SQRT(AE$5)),0,1,TRUE)))*EXP(-$F$1*AE$5)*INDEX('3)tpx males'!BM$57:BM$107,MATCH('3) 2016 cases'!$O6,'3)tpx males'!$BB$57:$BB$107,0))</f>
        <v>2362.0626180190607</v>
      </c>
      <c r="AF6" s="32">
        <f ca="1">($K6*EXP(AF$5*($Q6+0.5*($R6)^2))*_xlfn.NORM.DIST((LN(($M6*EXP($L6/100*AF$5)))-LN($K6)-$Q6*AF$5)/($R6*SQRT(AF$5))-$R6*SQRT(AF$5),0,1,TRUE)+$M6*EXP($L6/100*AF$5)*(1-_xlfn.NORM.DIST((LN(($M6*EXP($L6/100*AF$5)))-LN($K6)-$Q6*AF$5)/($R6*SQRT(AF$5)),0,1,TRUE)))*EXP(-$F$1*AF$5)*INDEX('3)tpx males'!BN$57:BN$107,MATCH('3) 2016 cases'!$O6,'3)tpx males'!$BB$57:$BB$107,0))</f>
        <v>2007.0000469472041</v>
      </c>
      <c r="AG6" s="32">
        <f ca="1">($K6*EXP(AG$5*($Q6+0.5*($R6)^2))*_xlfn.NORM.DIST((LN(($M6*EXP($L6/100*AG$5)))-LN($K6)-$Q6*AG$5)/($R6*SQRT(AG$5))-$R6*SQRT(AG$5),0,1,TRUE)+$M6*EXP($L6/100*AG$5)*(1-_xlfn.NORM.DIST((LN(($M6*EXP($L6/100*AG$5)))-LN($K6)-$Q6*AG$5)/($R6*SQRT(AG$5)),0,1,TRUE)))*EXP(-$F$1*AG$5)*INDEX('3)tpx males'!BO$57:BO$107,MATCH('3) 2016 cases'!$O6,'3)tpx males'!$BB$57:$BB$107,0))</f>
        <v>1892.4336994524997</v>
      </c>
      <c r="AH6" s="32">
        <f ca="1">($K6*EXP(AH$5*($Q6+0.5*($R6)^2))*_xlfn.NORM.DIST((LN(($M6*EXP($L6/100*AH$5)))-LN($K6)-$Q6*AH$5)/($R6*SQRT(AH$5))-$R6*SQRT(AH$5),0,1,TRUE)+$M6*EXP($L6/100*AH$5)*(1-_xlfn.NORM.DIST((LN(($M6*EXP($L6/100*AH$5)))-LN($K6)-$Q6*AH$5)/($R6*SQRT(AH$5)),0,1,TRUE)))*EXP(-$F$1*AH$5)*INDEX('3)tpx males'!BP$57:BP$107,MATCH('3) 2016 cases'!$O6,'3)tpx males'!$BB$57:$BB$107,0))</f>
        <v>1724.035461913933</v>
      </c>
      <c r="AI6" s="32">
        <f ca="1">($K6*EXP(AI$5*($Q6+0.5*($R6)^2))*_xlfn.NORM.DIST((LN(($M6*EXP($L6/100*AI$5)))-LN($K6)-$Q6*AI$5)/($R6*SQRT(AI$5))-$R6*SQRT(AI$5),0,1,TRUE)+$M6*EXP($L6/100*AI$5)*(1-_xlfn.NORM.DIST((LN(($M6*EXP($L6/100*AI$5)))-LN($K6)-$Q6*AI$5)/($R6*SQRT(AI$5)),0,1,TRUE)))*EXP(-$F$1*AI$5)*INDEX('3)tpx males'!BQ$57:BQ$107,MATCH('3) 2016 cases'!$O6,'3)tpx males'!$BB$57:$BB$107,0))</f>
        <v>1409.6063292447241</v>
      </c>
      <c r="AJ6" s="32">
        <f ca="1">($K6*EXP(AJ$5*($Q6+0.5*($R6)^2))*_xlfn.NORM.DIST((LN(($M6*EXP($L6/100*AJ$5)))-LN($K6)-$Q6*AJ$5)/($R6*SQRT(AJ$5))-$R6*SQRT(AJ$5),0,1,TRUE)+$M6*EXP($L6/100*AJ$5)*(1-_xlfn.NORM.DIST((LN(($M6*EXP($L6/100*AJ$5)))-LN($K6)-$Q6*AJ$5)/($R6*SQRT(AJ$5)),0,1,TRUE)))*EXP(-$F$1*AJ$5)*INDEX('3)tpx males'!BR$57:BR$107,MATCH('3) 2016 cases'!$O6,'3)tpx males'!$BB$57:$BB$107,0))</f>
        <v>1149.523996984464</v>
      </c>
      <c r="AK6" s="32">
        <f ca="1">($K6*EXP(AK$5*($Q6+0.5*($R6)^2))*_xlfn.NORM.DIST((LN(($M6*EXP($L6/100*AK$5)))-LN($K6)-$Q6*AK$5)/($R6*SQRT(AK$5))-$R6*SQRT(AK$5),0,1,TRUE)+$M6*EXP($L6/100*AK$5)*(1-_xlfn.NORM.DIST((LN(($M6*EXP($L6/100*AK$5)))-LN($K6)-$Q6*AK$5)/($R6*SQRT(AK$5)),0,1,TRUE)))*EXP(-$F$1*AK$5)*INDEX('3)tpx males'!BS$57:BS$107,MATCH('3) 2016 cases'!$O6,'3)tpx males'!$BB$57:$BB$107,0))</f>
        <v>904.79385289696745</v>
      </c>
      <c r="AL6" s="32">
        <f ca="1">($K6*EXP(AL$5*($Q6+0.5*($R6)^2))*_xlfn.NORM.DIST((LN(($M6*EXP($L6/100*AL$5)))-LN($K6)-$Q6*AL$5)/($R6*SQRT(AL$5))-$R6*SQRT(AL$5),0,1,TRUE)+$M6*EXP($L6/100*AL$5)*(1-_xlfn.NORM.DIST((LN(($M6*EXP($L6/100*AL$5)))-LN($K6)-$Q6*AL$5)/($R6*SQRT(AL$5)),0,1,TRUE)))*EXP(-$F$1*AL$5)*INDEX('3)tpx males'!BT$57:BT$107,MATCH('3) 2016 cases'!$O6,'3)tpx males'!$BB$57:$BB$107,0))</f>
        <v>684.68331045911498</v>
      </c>
      <c r="AM6" s="32">
        <f ca="1">($K6*EXP(AM$5*($Q6+0.5*($R6)^2))*_xlfn.NORM.DIST((LN(($M6*EXP($L6/100*AM$5)))-LN($K6)-$Q6*AM$5)/($R6*SQRT(AM$5))-$R6*SQRT(AM$5),0,1,TRUE)+$M6*EXP($L6/100*AM$5)*(1-_xlfn.NORM.DIST((LN(($M6*EXP($L6/100*AM$5)))-LN($K6)-$Q6*AM$5)/($R6*SQRT(AM$5)),0,1,TRUE)))*EXP(-$F$1*AM$5)*INDEX('3)tpx males'!BU$57:BU$107,MATCH('3) 2016 cases'!$O6,'3)tpx males'!$BB$57:$BB$107,0))</f>
        <v>500.85559755030766</v>
      </c>
      <c r="AN6" s="32">
        <f ca="1">($K6*EXP(AN$5*($Q6+0.5*($R6)^2))*_xlfn.NORM.DIST((LN(($M6*EXP($L6/100*AN$5)))-LN($K6)-$Q6*AN$5)/($R6*SQRT(AN$5))-$R6*SQRT(AN$5),0,1,TRUE)+$M6*EXP($L6/100*AN$5)*(1-_xlfn.NORM.DIST((LN(($M6*EXP($L6/100*AN$5)))-LN($K6)-$Q6*AN$5)/($R6*SQRT(AN$5)),0,1,TRUE)))*EXP(-$F$1*AN$5)*INDEX('3)tpx males'!BV$57:BV$107,MATCH('3) 2016 cases'!$O6,'3)tpx males'!$BB$57:$BB$107,0))</f>
        <v>346.57933991407322</v>
      </c>
      <c r="AO6" s="32">
        <f ca="1">($K6*EXP(AO$5*($Q6+0.5*($R6)^2))*_xlfn.NORM.DIST((LN(($M6*EXP($L6/100*AO$5)))-LN($K6)-$Q6*AO$5)/($R6*SQRT(AO$5))-$R6*SQRT(AO$5),0,1,TRUE)+$M6*EXP($L6/100*AO$5)*(1-_xlfn.NORM.DIST((LN(($M6*EXP($L6/100*AO$5)))-LN($K6)-$Q6*AO$5)/($R6*SQRT(AO$5)),0,1,TRUE)))*EXP(-$F$1*AO$5)*INDEX('3)tpx males'!BW$57:BW$107,MATCH('3) 2016 cases'!$O6,'3)tpx males'!$BB$57:$BB$107,0))</f>
        <v>232.99857232756909</v>
      </c>
      <c r="AP6" s="32">
        <f ca="1">($K6*EXP(AP$5*($Q6+0.5*($R6)^2))*_xlfn.NORM.DIST((LN(($M6*EXP($L6/100*AP$5)))-LN($K6)-$Q6*AP$5)/($R6*SQRT(AP$5))-$R6*SQRT(AP$5),0,1,TRUE)+$M6*EXP($L6/100*AP$5)*(1-_xlfn.NORM.DIST((LN(($M6*EXP($L6/100*AP$5)))-LN($K6)-$Q6*AP$5)/($R6*SQRT(AP$5)),0,1,TRUE)))*EXP(-$F$1*AP$5)*INDEX('3)tpx males'!BX$57:BX$107,MATCH('3) 2016 cases'!$O6,'3)tpx males'!$BB$57:$BB$107,0))</f>
        <v>150.52564183912727</v>
      </c>
      <c r="AQ6" s="32">
        <f ca="1">($K6*EXP(AQ$5*($Q6+0.5*($R6)^2))*_xlfn.NORM.DIST((LN(($M6*EXP($L6/100*AQ$5)))-LN($K6)-$Q6*AQ$5)/($R6*SQRT(AQ$5))-$R6*SQRT(AQ$5),0,1,TRUE)+$M6*EXP($L6/100*AQ$5)*(1-_xlfn.NORM.DIST((LN(($M6*EXP($L6/100*AQ$5)))-LN($K6)-$Q6*AQ$5)/($R6*SQRT(AQ$5)),0,1,TRUE)))*EXP(-$F$1*AQ$5)*INDEX('3)tpx males'!BY$57:BY$107,MATCH('3) 2016 cases'!$O6,'3)tpx males'!$BB$57:$BB$107,0))</f>
        <v>90.78072227336861</v>
      </c>
      <c r="AR6" s="32">
        <f ca="1">($K6*EXP(AR$5*($Q6+0.5*($R6)^2))*_xlfn.NORM.DIST((LN(($M6*EXP($L6/100*AR$5)))-LN($K6)-$Q6*AR$5)/($R6*SQRT(AR$5))-$R6*SQRT(AR$5),0,1,TRUE)+$M6*EXP($L6/100*AR$5)*(1-_xlfn.NORM.DIST((LN(($M6*EXP($L6/100*AR$5)))-LN($K6)-$Q6*AR$5)/($R6*SQRT(AR$5)),0,1,TRUE)))*EXP(-$F$1*AR$5)*INDEX('3)tpx males'!BZ$57:BZ$107,MATCH('3) 2016 cases'!$O6,'3)tpx males'!$BB$57:$BB$107,0))</f>
        <v>54.012124365400084</v>
      </c>
      <c r="AS6" s="32">
        <f ca="1">($K6*EXP(AS$5*($Q6+0.5*($R6)^2))*_xlfn.NORM.DIST((LN(($M6*EXP($L6/100*AS$5)))-LN($K6)-$Q6*AS$5)/($R6*SQRT(AS$5))-$R6*SQRT(AS$5),0,1,TRUE)+$M6*EXP($L6/100*AS$5)*(1-_xlfn.NORM.DIST((LN(($M6*EXP($L6/100*AS$5)))-LN($K6)-$Q6*AS$5)/($R6*SQRT(AS$5)),0,1,TRUE)))*EXP(-$F$1*AS$5)*INDEX('3)tpx males'!CA$57:CA$107,MATCH('3) 2016 cases'!$O6,'3)tpx males'!$BB$57:$BB$107,0))</f>
        <v>29.678730851254773</v>
      </c>
      <c r="AT6" s="32">
        <f ca="1">($K6*EXP(AT$5*($Q6+0.5*($R6)^2))*_xlfn.NORM.DIST((LN(($M6*EXP($L6/100*AT$5)))-LN($K6)-$Q6*AT$5)/($R6*SQRT(AT$5))-$R6*SQRT(AT$5),0,1,TRUE)+$M6*EXP($L6/100*AT$5)*(1-_xlfn.NORM.DIST((LN(($M6*EXP($L6/100*AT$5)))-LN($K6)-$Q6*AT$5)/($R6*SQRT(AT$5)),0,1,TRUE)))*EXP(-$F$1*AT$5)*INDEX('3)tpx males'!CB$57:CB$107,MATCH('3) 2016 cases'!$O6,'3)tpx males'!$BB$57:$BB$107,0))</f>
        <v>16.350048626133376</v>
      </c>
      <c r="AU6" s="32">
        <f ca="1">($K6*EXP(AU$5*($Q6+0.5*($R6)^2))*_xlfn.NORM.DIST((LN(($M6*EXP($L6/100*AU$5)))-LN($K6)-$Q6*AU$5)/($R6*SQRT(AU$5))-$R6*SQRT(AU$5),0,1,TRUE)+$M6*EXP($L6/100*AU$5)*(1-_xlfn.NORM.DIST((LN(($M6*EXP($L6/100*AU$5)))-LN($K6)-$Q6*AU$5)/($R6*SQRT(AU$5)),0,1,TRUE)))*EXP(-$F$1*AU$5)*INDEX('3)tpx males'!CC$57:CC$107,MATCH('3) 2016 cases'!$O6,'3)tpx males'!$BB$57:$BB$107,0))</f>
        <v>8.5863212574351024</v>
      </c>
      <c r="AV6" s="32">
        <f ca="1">($K6*EXP(AV$5*($Q6+0.5*($R6)^2))*_xlfn.NORM.DIST((LN(($M6*EXP($L6/100*AV$5)))-LN($K6)-$Q6*AV$5)/($R6*SQRT(AV$5))-$R6*SQRT(AV$5),0,1,TRUE)+$M6*EXP($L6/100*AV$5)*(1-_xlfn.NORM.DIST((LN(($M6*EXP($L6/100*AV$5)))-LN($K6)-$Q6*AV$5)/($R6*SQRT(AV$5)),0,1,TRUE)))*EXP(-$F$1*AV$5)*INDEX('3)tpx males'!CD$57:CD$107,MATCH('3) 2016 cases'!$O6,'3)tpx males'!$BB$57:$BB$107,0))</f>
        <v>3.5156810913882297</v>
      </c>
      <c r="AW6" s="32">
        <f ca="1">($K6*EXP(AW$5*($Q6+0.5*($R6)^2))*_xlfn.NORM.DIST((LN(($M6*EXP($L6/100*AW$5)))-LN($K6)-$Q6*AW$5)/($R6*SQRT(AW$5))-$R6*SQRT(AW$5),0,1,TRUE)+$M6*EXP($L6/100*AW$5)*(1-_xlfn.NORM.DIST((LN(($M6*EXP($L6/100*AW$5)))-LN($K6)-$Q6*AW$5)/($R6*SQRT(AW$5)),0,1,TRUE)))*EXP(-$F$1*AW$5)*INDEX('3)tpx males'!CE$57:CE$107,MATCH('3) 2016 cases'!$O6,'3)tpx males'!$BB$57:$BB$107,0))</f>
        <v>1.8095290298837665</v>
      </c>
      <c r="AX6" s="32">
        <f>($K6*EXP(AX$5*($Q6+0.5*($R6)^2))*_xlfn.NORM.DIST((LN(($M6*EXP($L6/100*AX$5)))-LN($K6)-$Q6*AX$5)/($R6*SQRT(AX$5))-$R6*SQRT(AX$5),0,1,TRUE)+$M6*EXP($L6/100*AX$5)*(1-_xlfn.NORM.DIST((LN(($M6*EXP($L6/100*AX$5)))-LN($K6)-$Q6*AX$5)/($R6*SQRT(AX$5)),0,1,TRUE)))*EXP(-$F$1*AX$5)*INDEX('3)tpx males'!CF$57:CF$107,MATCH('3) 2016 cases'!$O6,'3)tpx males'!$BB$57:$BB$107,0))</f>
        <v>0</v>
      </c>
      <c r="AY6" s="32">
        <f>($K6*EXP(AY$5*($Q6+0.5*($R6)^2))*_xlfn.NORM.DIST((LN(($M6*EXP($L6/100*AY$5)))-LN($K6)-$Q6*AY$5)/($R6*SQRT(AY$5))-$R6*SQRT(AY$5),0,1,TRUE)+$M6*EXP($L6/100*AY$5)*(1-_xlfn.NORM.DIST((LN(($M6*EXP($L6/100*AY$5)))-LN($K6)-$Q6*AY$5)/($R6*SQRT(AY$5)),0,1,TRUE)))*EXP(-$F$1*AY$5)*INDEX('3)tpx males'!CG$57:CG$107,MATCH('3) 2016 cases'!$O6,'3)tpx males'!$BB$57:$BB$107,0))</f>
        <v>0</v>
      </c>
      <c r="AZ6" s="32">
        <f>($K6*EXP(AZ$5*($Q6+0.5*($R6)^2))*_xlfn.NORM.DIST((LN(($M6*EXP($L6/100*AZ$5)))-LN($K6)-$Q6*AZ$5)/($R6*SQRT(AZ$5))-$R6*SQRT(AZ$5),0,1,TRUE)+$M6*EXP($L6/100*AZ$5)*(1-_xlfn.NORM.DIST((LN(($M6*EXP($L6/100*AZ$5)))-LN($K6)-$Q6*AZ$5)/($R6*SQRT(AZ$5)),0,1,TRUE)))*EXP(-$F$1*AZ$5)*INDEX('3)tpx males'!CH$57:CH$107,MATCH('3) 2016 cases'!$O6,'3)tpx males'!$BB$57:$BB$107,0))</f>
        <v>0</v>
      </c>
      <c r="BA6" s="32">
        <f>($K6*EXP(BA$5*($Q6+0.5*($R6)^2))*_xlfn.NORM.DIST((LN(($M6*EXP($L6/100*BA$5)))-LN($K6)-$Q6*BA$5)/($R6*SQRT(BA$5))-$R6*SQRT(BA$5),0,1,TRUE)+$M6*EXP($L6/100*BA$5)*(1-_xlfn.NORM.DIST((LN(($M6*EXP($L6/100*BA$5)))-LN($K6)-$Q6*BA$5)/($R6*SQRT(BA$5)),0,1,TRUE)))*EXP(-$F$1*BA$5)*INDEX('3)tpx males'!CI$57:CI$107,MATCH('3) 2016 cases'!$O6,'3)tpx males'!$BB$57:$BB$107,0))</f>
        <v>0</v>
      </c>
      <c r="BB6" s="32">
        <f>($K6*EXP(BB$5*($Q6+0.5*($R6)^2))*_xlfn.NORM.DIST((LN(($M6*EXP($L6/100*BB$5)))-LN($K6)-$Q6*BB$5)/($R6*SQRT(BB$5))-$R6*SQRT(BB$5),0,1,TRUE)+$M6*EXP($L6/100*BB$5)*(1-_xlfn.NORM.DIST((LN(($M6*EXP($L6/100*BB$5)))-LN($K6)-$Q6*BB$5)/($R6*SQRT(BB$5)),0,1,TRUE)))*EXP(-$F$1*BB$5)*INDEX('3)tpx males'!CJ$57:CJ$107,MATCH('3) 2016 cases'!$O6,'3)tpx males'!$BB$57:$BB$107,0))</f>
        <v>0</v>
      </c>
      <c r="BC6" s="32">
        <f>($K6*EXP(BC$5*($Q6+0.5*($R6)^2))*_xlfn.NORM.DIST((LN(($M6*EXP($L6/100*BC$5)))-LN($K6)-$Q6*BC$5)/($R6*SQRT(BC$5))-$R6*SQRT(BC$5),0,1,TRUE)+$M6*EXP($L6/100*BC$5)*(1-_xlfn.NORM.DIST((LN(($M6*EXP($L6/100*BC$5)))-LN($K6)-$Q6*BC$5)/($R6*SQRT(BC$5)),0,1,TRUE)))*EXP(-$F$1*BC$5)*INDEX('3)tpx males'!CK$57:CK$107,MATCH('3) 2016 cases'!$O6,'3)tpx males'!$BB$57:$BB$107,0))</f>
        <v>0</v>
      </c>
      <c r="BD6" s="32">
        <f>($K6*EXP(BD$5*($Q6+0.5*($R6)^2))*_xlfn.NORM.DIST((LN(($M6*EXP($L6/100*BD$5)))-LN($K6)-$Q6*BD$5)/($R6*SQRT(BD$5))-$R6*SQRT(BD$5),0,1,TRUE)+$M6*EXP($L6/100*BD$5)*(1-_xlfn.NORM.DIST((LN(($M6*EXP($L6/100*BD$5)))-LN($K6)-$Q6*BD$5)/($R6*SQRT(BD$5)),0,1,TRUE)))*EXP(-$F$1*BD$5)*INDEX('3)tpx males'!CL$57:CL$107,MATCH('3) 2016 cases'!$O6,'3)tpx males'!$BB$57:$BB$107,0))</f>
        <v>0</v>
      </c>
      <c r="BE6" s="32">
        <f>($K6*EXP(BE$5*($Q6+0.5*($R6)^2))*_xlfn.NORM.DIST((LN(($M6*EXP($L6/100*BE$5)))-LN($K6)-$Q6*BE$5)/($R6*SQRT(BE$5))-$R6*SQRT(BE$5),0,1,TRUE)+$M6*EXP($L6/100*BE$5)*(1-_xlfn.NORM.DIST((LN(($M6*EXP($L6/100*BE$5)))-LN($K6)-$Q6*BE$5)/($R6*SQRT(BE$5)),0,1,TRUE)))*EXP(-$F$1*BE$5)*INDEX('3)tpx males'!CM$57:CM$107,MATCH('3) 2016 cases'!$O6,'3)tpx males'!$BB$57:$BB$107,0))</f>
        <v>0</v>
      </c>
      <c r="BF6" s="32">
        <f>($K6*EXP(BF$5*($Q6+0.5*($R6)^2))*_xlfn.NORM.DIST((LN(($M6*EXP($L6/100*BF$5)))-LN($K6)-$Q6*BF$5)/($R6*SQRT(BF$5))-$R6*SQRT(BF$5),0,1,TRUE)+$M6*EXP($L6/100*BF$5)*(1-_xlfn.NORM.DIST((LN(($M6*EXP($L6/100*BF$5)))-LN($K6)-$Q6*BF$5)/($R6*SQRT(BF$5)),0,1,TRUE)))*EXP(-$F$1*BF$5)*INDEX('3)tpx males'!CN$57:CN$107,MATCH('3) 2016 cases'!$O6,'3)tpx males'!$BB$57:$BB$107,0))</f>
        <v>0</v>
      </c>
      <c r="BG6" s="32">
        <f>($K6*EXP(BG$5*($Q6+0.5*($R6)^2))*_xlfn.NORM.DIST((LN(($M6*EXP($L6/100*BG$5)))-LN($K6)-$Q6*BG$5)/($R6*SQRT(BG$5))-$R6*SQRT(BG$5),0,1,TRUE)+$M6*EXP($L6/100*BG$5)*(1-_xlfn.NORM.DIST((LN(($M6*EXP($L6/100*BG$5)))-LN($K6)-$Q6*BG$5)/($R6*SQRT(BG$5)),0,1,TRUE)))*EXP(-$F$1*BG$5)*INDEX('3)tpx males'!CO$57:CO$107,MATCH('3) 2016 cases'!$O6,'3)tpx males'!$BB$57:$BB$107,0))</f>
        <v>0</v>
      </c>
      <c r="BH6" s="32">
        <f>($K6*EXP(BH$5*($Q6+0.5*($R6)^2))*_xlfn.NORM.DIST((LN(($M6*EXP($L6/100*BH$5)))-LN($K6)-$Q6*BH$5)/($R6*SQRT(BH$5))-$R6*SQRT(BH$5),0,1,TRUE)+$M6*EXP($L6/100*BH$5)*(1-_xlfn.NORM.DIST((LN(($M6*EXP($L6/100*BH$5)))-LN($K6)-$Q6*BH$5)/($R6*SQRT(BH$5)),0,1,TRUE)))*EXP(-$F$1*BH$5)*INDEX('3)tpx males'!CP$57:CP$107,MATCH('3) 2016 cases'!$O6,'3)tpx males'!$BB$57:$BB$107,0))</f>
        <v>0</v>
      </c>
      <c r="BI6" s="32">
        <f>($K6*EXP(BI$5*($Q6+0.5*($R6)^2))*_xlfn.NORM.DIST((LN(($M6*EXP($L6/100*BI$5)))-LN($K6)-$Q6*BI$5)/($R6*SQRT(BI$5))-$R6*SQRT(BI$5),0,1,TRUE)+$M6*EXP($L6/100*BI$5)*(1-_xlfn.NORM.DIST((LN(($M6*EXP($L6/100*BI$5)))-LN($K6)-$Q6*BI$5)/($R6*SQRT(BI$5)),0,1,TRUE)))*EXP(-$F$1*BI$5)*INDEX('3)tpx males'!CQ$57:CQ$107,MATCH('3) 2016 cases'!$O6,'3)tpx males'!$BB$57:$BB$107,0))</f>
        <v>0</v>
      </c>
      <c r="BJ6" s="32">
        <f>($K6*EXP(BJ$5*($Q6+0.5*($R6)^2))*_xlfn.NORM.DIST((LN(($M6*EXP($L6/100*BJ$5)))-LN($K6)-$Q6*BJ$5)/($R6*SQRT(BJ$5))-$R6*SQRT(BJ$5),0,1,TRUE)+$M6*EXP($L6/100*BJ$5)*(1-_xlfn.NORM.DIST((LN(($M6*EXP($L6/100*BJ$5)))-LN($K6)-$Q6*BJ$5)/($R6*SQRT(BJ$5)),0,1,TRUE)))*EXP(-$F$1*BJ$5)*INDEX('3)tpx males'!CR$57:CR$107,MATCH('3) 2016 cases'!$O6,'3)tpx males'!$BB$57:$BB$107,0))</f>
        <v>0</v>
      </c>
      <c r="BK6" s="32">
        <f>($K6*EXP(BK$5*($Q6+0.5*($R6)^2))*_xlfn.NORM.DIST((LN(($M6*EXP($L6/100*BK$5)))-LN($K6)-$Q6*BK$5)/($R6*SQRT(BK$5))-$R6*SQRT(BK$5),0,1,TRUE)+$M6*EXP($L6/100*BK$5)*(1-_xlfn.NORM.DIST((LN(($M6*EXP($L6/100*BK$5)))-LN($K6)-$Q6*BK$5)/($R6*SQRT(BK$5)),0,1,TRUE)))*EXP(-$F$1*BK$5)*INDEX('3)tpx males'!CS$57:CS$107,MATCH('3) 2016 cases'!$O6,'3)tpx males'!$BB$57:$BB$107,0))</f>
        <v>0</v>
      </c>
      <c r="BL6" s="32">
        <f>($K6*EXP(BL$5*($Q6+0.5*($R6)^2))*_xlfn.NORM.DIST((LN(($M6*EXP($L6/100*BL$5)))-LN($K6)-$Q6*BL$5)/($R6*SQRT(BL$5))-$R6*SQRT(BL$5),0,1,TRUE)+$M6*EXP($L6/100*BL$5)*(1-_xlfn.NORM.DIST((LN(($M6*EXP($L6/100*BL$5)))-LN($K6)-$Q6*BL$5)/($R6*SQRT(BL$5)),0,1,TRUE)))*EXP(-$F$1*BL$5)*INDEX('3)tpx males'!CT$57:CT$107,MATCH('3) 2016 cases'!$O6,'3)tpx males'!$BB$57:$BB$107,0))</f>
        <v>0</v>
      </c>
      <c r="BM6" s="32">
        <f>($K6*EXP(BM$5*($Q6+0.5*($R6)^2))*_xlfn.NORM.DIST((LN(($M6*EXP($L6/100*BM$5)))-LN($K6)-$Q6*BM$5)/($R6*SQRT(BM$5))-$R6*SQRT(BM$5),0,1,TRUE)+$M6*EXP($L6/100*BM$5)*(1-_xlfn.NORM.DIST((LN(($M6*EXP($L6/100*BM$5)))-LN($K6)-$Q6*BM$5)/($R6*SQRT(BM$5)),0,1,TRUE)))*EXP(-$F$1*BM$5)*INDEX('3)tpx males'!CU$57:CU$107,MATCH('3) 2016 cases'!$O6,'3)tpx males'!$BB$57:$BB$107,0))</f>
        <v>0</v>
      </c>
      <c r="BN6" s="32">
        <f>($K6*EXP(BN$5*($Q6+0.5*($R6)^2))*_xlfn.NORM.DIST((LN(($M6*EXP($L6/100*BN$5)))-LN($K6)-$Q6*BN$5)/($R6*SQRT(BN$5))-$R6*SQRT(BN$5),0,1,TRUE)+$M6*EXP($L6/100*BN$5)*(1-_xlfn.NORM.DIST((LN(($M6*EXP($L6/100*BN$5)))-LN($K6)-$Q6*BN$5)/($R6*SQRT(BN$5)),0,1,TRUE)))*EXP(-$F$1*BN$5)*INDEX('3)tpx males'!CV$57:CV$107,MATCH('3) 2016 cases'!$O6,'3)tpx males'!$BB$57:$BB$107,0))</f>
        <v>0</v>
      </c>
      <c r="BO6" s="32">
        <f>($K6*EXP(BO$5*($Q6+0.5*($R6)^2))*_xlfn.NORM.DIST((LN(($M6*EXP($L6/100*BO$5)))-LN($K6)-$Q6*BO$5)/($R6*SQRT(BO$5))-$R6*SQRT(BO$5),0,1,TRUE)+$M6*EXP($L6/100*BO$5)*(1-_xlfn.NORM.DIST((LN(($M6*EXP($L6/100*BO$5)))-LN($K6)-$Q6*BO$5)/($R6*SQRT(BO$5)),0,1,TRUE)))*EXP(-$F$1*BO$5)*INDEX('3)tpx males'!CW$57:CW$107,MATCH('3) 2016 cases'!$O6,'3)tpx males'!$BB$57:$BB$107,0))</f>
        <v>0</v>
      </c>
      <c r="BP6" s="32">
        <f>($K6*EXP(BP$5*($Q6+0.5*($R6)^2))*_xlfn.NORM.DIST((LN(($M6*EXP($L6/100*BP$5)))-LN($K6)-$Q6*BP$5)/($R6*SQRT(BP$5))-$R6*SQRT(BP$5),0,1,TRUE)+$M6*EXP($L6/100*BP$5)*(1-_xlfn.NORM.DIST((LN(($M6*EXP($L6/100*BP$5)))-LN($K6)-$Q6*BP$5)/($R6*SQRT(BP$5)),0,1,TRUE)))*EXP(-$F$1*BP$5)*INDEX('3)tpx males'!CX$57:CX$107,MATCH('3) 2016 cases'!$O6,'3)tpx males'!$BB$57:$BB$107,0))</f>
        <v>0</v>
      </c>
      <c r="BQ6" s="32">
        <f>($K6*EXP(BQ$5*($Q6+0.5*($R6)^2))*_xlfn.NORM.DIST((LN(($M6*EXP($L6/100*BQ$5)))-LN($K6)-$Q6*BQ$5)/($R6*SQRT(BQ$5))-$R6*SQRT(BQ$5),0,1,TRUE)+$M6*EXP($L6/100*BQ$5)*(1-_xlfn.NORM.DIST((LN(($M6*EXP($L6/100*BQ$5)))-LN($K6)-$Q6*BQ$5)/($R6*SQRT(BQ$5)),0,1,TRUE)))*EXP(-$F$1*BQ$5)*INDEX('3)tpx males'!CY$57:CY$107,MATCH('3) 2016 cases'!$O6,'3)tpx males'!$BB$57:$BB$107,0))</f>
        <v>0</v>
      </c>
      <c r="BR6" s="32">
        <f>($K6*EXP(BR$5*($Q6+0.5*($R6)^2))*_xlfn.NORM.DIST((LN(($M6*EXP($L6/100*BR$5)))-LN($K6)-$Q6*BR$5)/($R6*SQRT(BR$5))-$R6*SQRT(BR$5),0,1,TRUE)+$M6*EXP($L6/100*BR$5)*(1-_xlfn.NORM.DIST((LN(($M6*EXP($L6/100*BR$5)))-LN($K6)-$Q6*BR$5)/($R6*SQRT(BR$5)),0,1,TRUE)))*EXP(-$F$1*BR$5)*INDEX('3)tpx males'!CZ$57:CZ$107,MATCH('3) 2016 cases'!$O6,'3)tpx males'!$BB$57:$BB$107,0))</f>
        <v>0</v>
      </c>
      <c r="BS6" s="32">
        <f>($K6*EXP(BS$5*($Q6+0.5*($R6)^2))*_xlfn.NORM.DIST((LN(($M6*EXP($L6/100*BS$5)))-LN($K6)-$Q6*BS$5)/($R6*SQRT(BS$5))-$R6*SQRT(BS$5),0,1,TRUE)+$M6*EXP($L6/100*BS$5)*(1-_xlfn.NORM.DIST((LN(($M6*EXP($L6/100*BS$5)))-LN($K6)-$Q6*BS$5)/($R6*SQRT(BS$5)),0,1,TRUE)))*EXP(-$F$1*BS$5)*INDEX('3)tpx males'!DA$57:DA$107,MATCH('3) 2016 cases'!$O6,'3)tpx males'!$BB$57:$BB$107,0))</f>
        <v>0</v>
      </c>
      <c r="BU6" s="32">
        <f>($K6*EXP(V$5*($Q6+0.5*($R6)^2))*_xlfn.NORM.DIST((LN(($M6*EXP($L6/100*V$5)))-LN($K6)-$Q6*V$5)/($R6*SQRT(V$5))-$R6*SQRT(V$5),0,1,TRUE)+$M6*EXP($L6/100*V$5)*(1-_xlfn.NORM.DIST((LN(($M6*EXP($L6/100*V$5)))-LN($K6)-$Q6*V$5)/($R6*SQRT(V$5)),0,1,TRUE)))*EXP($F$1*V$5)</f>
        <v>38051.86251525244</v>
      </c>
      <c r="BV6" s="32">
        <f t="shared" ref="BV6:BV26" si="9">($K6*EXP(W$5*($Q6+0.5*($R6)^2))*_xlfn.NORM.DIST((LN(($M6*EXP($L6/100*W$5)))-LN($K6)-$Q6*W$5)/($R6*SQRT(W$5))-$R6*SQRT(W$5),0,1,TRUE)+$M6*EXP($L6/100*W$5)*(1-_xlfn.NORM.DIST((LN(($M6*EXP($L6/100*W$5)))-LN($K6)-$Q6*W$5)/($R6*SQRT(W$5)),0,1,TRUE)))*EXP(-$F$1*W$5)</f>
        <v>35568.130714076367</v>
      </c>
      <c r="BW6" s="32">
        <f t="shared" ref="BW6:BW26" si="10">($K6*EXP(X$5*($Q6+0.5*($R6)^2))*_xlfn.NORM.DIST((LN(($M6*EXP($L6/100*X$5)))-LN($K6)-$Q6*X$5)/($R6*SQRT(X$5))-$R6*SQRT(X$5),0,1,TRUE)+$M6*EXP($L6/100*X$5)*(1-_xlfn.NORM.DIST((LN(($M6*EXP($L6/100*X$5)))-LN($K6)-$Q6*X$5)/($R6*SQRT(X$5)),0,1,TRUE)))*EXP(-$F$1*X$5)</f>
        <v>35657.162283953308</v>
      </c>
      <c r="BX6" s="32">
        <f t="shared" ref="BX6:BX26" si="11">($K6*EXP(Y$5*($Q6+0.5*($R6)^2))*_xlfn.NORM.DIST((LN(($M6*EXP($L6/100*Y$5)))-LN($K6)-$Q6*Y$5)/($R6*SQRT(Y$5))-$R6*SQRT(Y$5),0,1,TRUE)+$M6*EXP($L6/100*Y$5)*(1-_xlfn.NORM.DIST((LN(($M6*EXP($L6/100*Y$5)))-LN($K6)-$Q6*Y$5)/($R6*SQRT(Y$5)),0,1,TRUE)))*EXP(-$F$1*Y$5)</f>
        <v>35746.416711210586</v>
      </c>
      <c r="BY6" s="32">
        <f t="shared" ref="BY6:BY26" si="12">($K6*EXP(Z$5*($Q6+0.5*($R6)^2))*_xlfn.NORM.DIST((LN(($M6*EXP($L6/100*Z$5)))-LN($K6)-$Q6*Z$5)/($R6*SQRT(Z$5))-$R6*SQRT(Z$5),0,1,TRUE)+$M6*EXP($L6/100*Z$5)*(1-_xlfn.NORM.DIST((LN(($M6*EXP($L6/100*Z$5)))-LN($K6)-$Q6*Z$5)/($R6*SQRT(Z$5)),0,1,TRUE)))*EXP(-$F$1*Z$5)</f>
        <v>35835.894553688668</v>
      </c>
      <c r="BZ6" s="32">
        <f t="shared" ref="BZ6:BZ26" si="13">($K6*EXP(AA$5*($Q6+0.5*($R6)^2))*_xlfn.NORM.DIST((LN(($M6*EXP($L6/100*AA$5)))-LN($K6)-$Q6*AA$5)/($R6*SQRT(AA$5))-$R6*SQRT(AA$5),0,1,TRUE)+$M6*EXP($L6/100*AA$5)*(1-_xlfn.NORM.DIST((LN(($M6*EXP($L6/100*AA$5)))-LN($K6)-$Q6*AA$5)/($R6*SQRT(AA$5)),0,1,TRUE)))*EXP(-$F$1*AA$5)</f>
        <v>35925.596370624371</v>
      </c>
      <c r="CA6" s="32">
        <f t="shared" ref="CA6:CA26" si="14">($K6*EXP(AB$5*($Q6+0.5*($R6)^2))*_xlfn.NORM.DIST((LN(($M6*EXP($L6/100*AB$5)))-LN($K6)-$Q6*AB$5)/($R6*SQRT(AB$5))-$R6*SQRT(AB$5),0,1,TRUE)+$M6*EXP($L6/100*AB$5)*(1-_xlfn.NORM.DIST((LN(($M6*EXP($L6/100*AB$5)))-LN($K6)-$Q6*AB$5)/($R6*SQRT(AB$5)),0,1,TRUE)))*EXP(-$F$1*AB$5)</f>
        <v>36015.522722654321</v>
      </c>
      <c r="CB6" s="32">
        <f t="shared" ref="CB6:CB26" si="15">($K6*EXP(AC$5*($Q6+0.5*($R6)^2))*_xlfn.NORM.DIST((LN(($M6*EXP($L6/100*AC$5)))-LN($K6)-$Q6*AC$5)/($R6*SQRT(AC$5))-$R6*SQRT(AC$5),0,1,TRUE)+$M6*EXP($L6/100*AC$5)*(1-_xlfn.NORM.DIST((LN(($M6*EXP($L6/100*AC$5)))-LN($K6)-$Q6*AC$5)/($R6*SQRT(AC$5)),0,1,TRUE)))*EXP(-$F$1*AC$5)</f>
        <v>36105.674171818551</v>
      </c>
      <c r="CC6" s="32">
        <f t="shared" ref="CC6:CC26" si="16">($K6*EXP(AD$5*($Q6+0.5*($R6)^2))*_xlfn.NORM.DIST((LN(($M6*EXP($L6/100*AD$5)))-LN($K6)-$Q6*AD$5)/($R6*SQRT(AD$5))-$R6*SQRT(AD$5),0,1,TRUE)+$M6*EXP($L6/100*AD$5)*(1-_xlfn.NORM.DIST((LN(($M6*EXP($L6/100*AD$5)))-LN($K6)-$Q6*AD$5)/($R6*SQRT(AD$5)),0,1,TRUE)))*EXP(-$F$1*AD$5)</f>
        <v>36196.051281563865</v>
      </c>
      <c r="CD6" s="32">
        <f t="shared" ref="CD6:CD26" si="17">($K6*EXP(AE$5*($Q6+0.5*($R6)^2))*_xlfn.NORM.DIST((LN(($M6*EXP($L6/100*AE$5)))-LN($K6)-$Q6*AE$5)/($R6*SQRT(AE$5))-$R6*SQRT(AE$5),0,1,TRUE)+$M6*EXP($L6/100*AE$5)*(1-_xlfn.NORM.DIST((LN(($M6*EXP($L6/100*AE$5)))-LN($K6)-$Q6*AE$5)/($R6*SQRT(AE$5)),0,1,TRUE)))*EXP(-$F$1*AE$5)</f>
        <v>36286.654616747517</v>
      </c>
      <c r="CE6" s="32">
        <f t="shared" ref="CE6:CE26" si="18">($K6*EXP(AF$5*($Q6+0.5*($R6)^2))*_xlfn.NORM.DIST((LN(($M6*EXP($L6/100*AF$5)))-LN($K6)-$Q6*AF$5)/($R6*SQRT(AF$5))-$R6*SQRT(AF$5),0,1,TRUE)+$M6*EXP($L6/100*AF$5)*(1-_xlfn.NORM.DIST((LN(($M6*EXP($L6/100*AF$5)))-LN($K6)-$Q6*AF$5)/($R6*SQRT(AF$5)),0,1,TRUE)))*EXP(-$F$1*AF$5)</f>
        <v>36377.484743640656</v>
      </c>
      <c r="CF6" s="32">
        <f t="shared" ref="CF6:CF26" si="19">($K6*EXP(AG$5*($Q6+0.5*($R6)^2))*_xlfn.NORM.DIST((LN(($M6*EXP($L6/100*AG$5)))-LN($K6)-$Q6*AG$5)/($R6*SQRT(AG$5))-$R6*SQRT(AG$5),0,1,TRUE)+$M6*EXP($L6/100*AG$5)*(1-_xlfn.NORM.DIST((LN(($M6*EXP($L6/100*AG$5)))-LN($K6)-$Q6*AG$5)/($R6*SQRT(AG$5)),0,1,TRUE)))*EXP(-$F$1*AG$5)</f>
        <v>36468.542229931852</v>
      </c>
      <c r="CG6" s="32">
        <f t="shared" ref="CG6:CG26" si="20">($K6*EXP(AH$5*($Q6+0.5*($R6)^2))*_xlfn.NORM.DIST((LN(($M6*EXP($L6/100*AH$5)))-LN($K6)-$Q6*AH$5)/($R6*SQRT(AH$5))-$R6*SQRT(AH$5),0,1,TRUE)+$M6*EXP($L6/100*AH$5)*(1-_xlfn.NORM.DIST((LN(($M6*EXP($L6/100*AH$5)))-LN($K6)-$Q6*AH$5)/($R6*SQRT(AH$5)),0,1,TRUE)))*EXP(-$F$1*AH$5)</f>
        <v>36559.827644730693</v>
      </c>
      <c r="CH6" s="32">
        <f t="shared" ref="CH6:CH26" si="21">($K6*EXP(AI$5*($Q6+0.5*($R6)^2))*_xlfn.NORM.DIST((LN(($M6*EXP($L6/100*AI$5)))-LN($K6)-$Q6*AI$5)/($R6*SQRT(AI$5))-$R6*SQRT(AI$5),0,1,TRUE)+$M6*EXP($L6/100*AI$5)*(1-_xlfn.NORM.DIST((LN(($M6*EXP($L6/100*AI$5)))-LN($K6)-$Q6*AI$5)/($R6*SQRT(AI$5)),0,1,TRUE)))*EXP(-$F$1*AI$5)</f>
        <v>36651.34155857133</v>
      </c>
      <c r="CI6" s="32">
        <f t="shared" ref="CI6:CI26" si="22">($K6*EXP(AJ$5*($Q6+0.5*($R6)^2))*_xlfn.NORM.DIST((LN(($M6*EXP($L6/100*AJ$5)))-LN($K6)-$Q6*AJ$5)/($R6*SQRT(AJ$5))-$R6*SQRT(AJ$5),0,1,TRUE)+$M6*EXP($L6/100*AJ$5)*(1-_xlfn.NORM.DIST((LN(($M6*EXP($L6/100*AJ$5)))-LN($K6)-$Q6*AJ$5)/($R6*SQRT(AJ$5)),0,1,TRUE)))*EXP(-$F$1*AJ$5)</f>
        <v>36743.084543416015</v>
      </c>
      <c r="CJ6" s="32">
        <f t="shared" ref="CJ6:CJ26" si="23">($K6*EXP(AK$5*($Q6+0.5*($R6)^2))*_xlfn.NORM.DIST((LN(($M6*EXP($L6/100*AK$5)))-LN($K6)-$Q6*AK$5)/($R6*SQRT(AK$5))-$R6*SQRT(AK$5),0,1,TRUE)+$M6*EXP($L6/100*AK$5)*(1-_xlfn.NORM.DIST((LN(($M6*EXP($L6/100*AK$5)))-LN($K6)-$Q6*AK$5)/($R6*SQRT(AK$5)),0,1,TRUE)))*EXP(-$F$1*AK$5)</f>
        <v>36835.057172658708</v>
      </c>
      <c r="CK6" s="32">
        <f t="shared" ref="CK6:CK26" si="24">($K6*EXP(AL$5*($Q6+0.5*($R6)^2))*_xlfn.NORM.DIST((LN(($M6*EXP($L6/100*AL$5)))-LN($K6)-$Q6*AL$5)/($R6*SQRT(AL$5))-$R6*SQRT(AL$5),0,1,TRUE)+$M6*EXP($L6/100*AL$5)*(1-_xlfn.NORM.DIST((LN(($M6*EXP($L6/100*AL$5)))-LN($K6)-$Q6*AL$5)/($R6*SQRT(AL$5)),0,1,TRUE)))*EXP(-$F$1*AL$5)</f>
        <v>36927.260021128626</v>
      </c>
      <c r="CL6" s="32">
        <f t="shared" ref="CL6:CL26" si="25">($K6*EXP(AM$5*($Q6+0.5*($R6)^2))*_xlfn.NORM.DIST((LN(($M6*EXP($L6/100*AM$5)))-LN($K6)-$Q6*AM$5)/($R6*SQRT(AM$5))-$R6*SQRT(AM$5),0,1,TRUE)+$M6*EXP($L6/100*AM$5)*(1-_xlfn.NORM.DIST((LN(($M6*EXP($L6/100*AM$5)))-LN($K6)-$Q6*AM$5)/($R6*SQRT(AM$5)),0,1,TRUE)))*EXP(-$F$1*AM$5)</f>
        <v>37019.693665093881</v>
      </c>
      <c r="CM6" s="32">
        <f t="shared" ref="CM6:CM26" si="26">($K6*EXP(AN$5*($Q6+0.5*($R6)^2))*_xlfn.NORM.DIST((LN(($M6*EXP($L6/100*AN$5)))-LN($K6)-$Q6*AN$5)/($R6*SQRT(AN$5))-$R6*SQRT(AN$5),0,1,TRUE)+$M6*EXP($L6/100*AN$5)*(1-_xlfn.NORM.DIST((LN(($M6*EXP($L6/100*AN$5)))-LN($K6)-$Q6*AN$5)/($R6*SQRT(AN$5)),0,1,TRUE)))*EXP(-$F$1*AN$5)</f>
        <v>37112.358682265054</v>
      </c>
      <c r="CN6" s="32">
        <f t="shared" ref="CN6:CN26" si="27">($K6*EXP(AO$5*($Q6+0.5*($R6)^2))*_xlfn.NORM.DIST((LN(($M6*EXP($L6/100*AO$5)))-LN($K6)-$Q6*AO$5)/($R6*SQRT(AO$5))-$R6*SQRT(AO$5),0,1,TRUE)+$M6*EXP($L6/100*AO$5)*(1-_xlfn.NORM.DIST((LN(($M6*EXP($L6/100*AO$5)))-LN($K6)-$Q6*AO$5)/($R6*SQRT(AO$5)),0,1,TRUE)))*EXP(-$F$1*AO$5)</f>
        <v>37205.255651798798</v>
      </c>
      <c r="CO6" s="32">
        <f t="shared" ref="CO6:CO26" si="28">($K6*EXP(AP$5*($Q6+0.5*($R6)^2))*_xlfn.NORM.DIST((LN(($M6*EXP($L6/100*AP$5)))-LN($K6)-$Q6*AP$5)/($R6*SQRT(AP$5))-$R6*SQRT(AP$5),0,1,TRUE)+$M6*EXP($L6/100*AP$5)*(1-_xlfn.NORM.DIST((LN(($M6*EXP($L6/100*AP$5)))-LN($K6)-$Q6*AP$5)/($R6*SQRT(AP$5)),0,1,TRUE)))*EXP(-$F$1*AP$5)</f>
        <v>37298.38515430149</v>
      </c>
      <c r="CP6" s="32">
        <f t="shared" ref="CP6:CP26" si="29">($K6*EXP(AQ$5*($Q6+0.5*($R6)^2))*_xlfn.NORM.DIST((LN(($M6*EXP($L6/100*AQ$5)))-LN($K6)-$Q6*AQ$5)/($R6*SQRT(AQ$5))-$R6*SQRT(AQ$5),0,1,TRUE)+$M6*EXP($L6/100*AQ$5)*(1-_xlfn.NORM.DIST((LN(($M6*EXP($L6/100*AQ$5)))-LN($K6)-$Q6*AQ$5)/($R6*SQRT(AQ$5)),0,1,TRUE)))*EXP(-$F$1*AQ$5)</f>
        <v>37391.747771832794</v>
      </c>
      <c r="CQ6" s="32">
        <f t="shared" ref="CQ6:CQ26" si="30">($K6*EXP(AR$5*($Q6+0.5*($R6)^2))*_xlfn.NORM.DIST((LN(($M6*EXP($L6/100*AR$5)))-LN($K6)-$Q6*AR$5)/($R6*SQRT(AR$5))-$R6*SQRT(AR$5),0,1,TRUE)+$M6*EXP($L6/100*AR$5)*(1-_xlfn.NORM.DIST((LN(($M6*EXP($L6/100*AR$5)))-LN($K6)-$Q6*AR$5)/($R6*SQRT(AR$5)),0,1,TRUE)))*EXP(-$F$1*AR$5)</f>
        <v>37485.344087909398</v>
      </c>
      <c r="CR6" s="32">
        <f t="shared" ref="CR6:CR26" si="31">($K6*EXP(AS$5*($Q6+0.5*($R6)^2))*_xlfn.NORM.DIST((LN(($M6*EXP($L6/100*AS$5)))-LN($K6)-$Q6*AS$5)/($R6*SQRT(AS$5))-$R6*SQRT(AS$5),0,1,TRUE)+$M6*EXP($L6/100*AS$5)*(1-_xlfn.NORM.DIST((LN(($M6*EXP($L6/100*AS$5)))-LN($K6)-$Q6*AS$5)/($R6*SQRT(AS$5)),0,1,TRUE)))*EXP(-$F$1*AS$5)</f>
        <v>37579.174687508566</v>
      </c>
      <c r="CS6" s="32">
        <f t="shared" ref="CS6:CS26" si="32">($K6*EXP(AT$5*($Q6+0.5*($R6)^2))*_xlfn.NORM.DIST((LN(($M6*EXP($L6/100*AT$5)))-LN($K6)-$Q6*AT$5)/($R6*SQRT(AT$5))-$R6*SQRT(AT$5),0,1,TRUE)+$M6*EXP($L6/100*AT$5)*(1-_xlfn.NORM.DIST((LN(($M6*EXP($L6/100*AT$5)))-LN($K6)-$Q6*AT$5)/($R6*SQRT(AT$5)),0,1,TRUE)))*EXP(-$F$1*AT$5)</f>
        <v>37673.240157071872</v>
      </c>
      <c r="CT6" s="32">
        <f t="shared" ref="CT6:CT26" si="33">($K6*EXP(AU$5*($Q6+0.5*($R6)^2))*_xlfn.NORM.DIST((LN(($M6*EXP($L6/100*AU$5)))-LN($K6)-$Q6*AU$5)/($R6*SQRT(AU$5))-$R6*SQRT(AU$5),0,1,TRUE)+$M6*EXP($L6/100*AU$5)*(1-_xlfn.NORM.DIST((LN(($M6*EXP($L6/100*AU$5)))-LN($K6)-$Q6*AU$5)/($R6*SQRT(AU$5)),0,1,TRUE)))*EXP(-$F$1*AU$5)</f>
        <v>37767.541084508775</v>
      </c>
      <c r="CU6" s="32">
        <f t="shared" ref="CU6:CU26" si="34">($K6*EXP(AV$5*($Q6+0.5*($R6)^2))*_xlfn.NORM.DIST((LN(($M6*EXP($L6/100*AV$5)))-LN($K6)-$Q6*AV$5)/($R6*SQRT(AV$5))-$R6*SQRT(AV$5),0,1,TRUE)+$M6*EXP($L6/100*AV$5)*(1-_xlfn.NORM.DIST((LN(($M6*EXP($L6/100*AV$5)))-LN($K6)-$Q6*AV$5)/($R6*SQRT(AV$5)),0,1,TRUE)))*EXP(-$F$1*AV$5)</f>
        <v>37862.078059200408</v>
      </c>
      <c r="CV6" s="32">
        <f t="shared" ref="CV6:CV26" si="35">($K6*EXP(AW$5*($Q6+0.5*($R6)^2))*_xlfn.NORM.DIST((LN(($M6*EXP($L6/100*AW$5)))-LN($K6)-$Q6*AW$5)/($R6*SQRT(AW$5))-$R6*SQRT(AW$5),0,1,TRUE)+$M6*EXP($L6/100*AW$5)*(1-_xlfn.NORM.DIST((LN(($M6*EXP($L6/100*AW$5)))-LN($K6)-$Q6*AW$5)/($R6*SQRT(AW$5)),0,1,TRUE)))*EXP(-$F$1*AW$5)</f>
        <v>37956.851672003162</v>
      </c>
      <c r="CW6" s="32">
        <f t="shared" ref="CW6:CW26" si="36">($K6*EXP(AX$5*($Q6+0.5*($R6)^2))*_xlfn.NORM.DIST((LN(($M6*EXP($L6/100*AX$5)))-LN($K6)-$Q6*AX$5)/($R6*SQRT(AX$5))-$R6*SQRT(AX$5),0,1,TRUE)+$M6*EXP($L6/100*AX$5)*(1-_xlfn.NORM.DIST((LN(($M6*EXP($L6/100*AX$5)))-LN($K6)-$Q6*AX$5)/($R6*SQRT(AX$5)),0,1,TRUE)))*EXP(-$F$1*AX$5)</f>
        <v>38051.862515252418</v>
      </c>
      <c r="CX6" s="32">
        <f t="shared" ref="CX6:CX26" si="37">($K6*EXP(AY$5*($Q6+0.5*($R6)^2))*_xlfn.NORM.DIST((LN(($M6*EXP($L6/100*AY$5)))-LN($K6)-$Q6*AY$5)/($R6*SQRT(AY$5))-$R6*SQRT(AY$5),0,1,TRUE)+$M6*EXP($L6/100*AY$5)*(1-_xlfn.NORM.DIST((LN(($M6*EXP($L6/100*AY$5)))-LN($K6)-$Q6*AY$5)/($R6*SQRT(AY$5)),0,1,TRUE)))*EXP(-$F$1*AY$5)</f>
        <v>38147.111182766261</v>
      </c>
      <c r="CY6" s="32">
        <f t="shared" ref="CY6:CY26" si="38">($K6*EXP(AZ$5*($Q6+0.5*($R6)^2))*_xlfn.NORM.DIST((LN(($M6*EXP($L6/100*AZ$5)))-LN($K6)-$Q6*AZ$5)/($R6*SQRT(AZ$5))-$R6*SQRT(AZ$5),0,1,TRUE)+$M6*EXP($L6/100*AZ$5)*(1-_xlfn.NORM.DIST((LN(($M6*EXP($L6/100*AZ$5)))-LN($K6)-$Q6*AZ$5)/($R6*SQRT(AZ$5)),0,1,TRUE)))*EXP(-$F$1*AZ$5)</f>
        <v>38242.59826984915</v>
      </c>
      <c r="CZ6" s="32">
        <f t="shared" ref="CZ6:CZ26" si="39">($K6*EXP(BA$5*($Q6+0.5*($R6)^2))*_xlfn.NORM.DIST((LN(($M6*EXP($L6/100*BA$5)))-LN($K6)-$Q6*BA$5)/($R6*SQRT(BA$5))-$R6*SQRT(BA$5),0,1,TRUE)+$M6*EXP($L6/100*BA$5)*(1-_xlfn.NORM.DIST((LN(($M6*EXP($L6/100*BA$5)))-LN($K6)-$Q6*BA$5)/($R6*SQRT(BA$5)),0,1,TRUE)))*EXP(-$F$1*BA$5)</f>
        <v>38338.324373295691</v>
      </c>
      <c r="DA6" s="32">
        <f t="shared" ref="DA6:DA26" si="40">($K6*EXP(BB$5*($Q6+0.5*($R6)^2))*_xlfn.NORM.DIST((LN(($M6*EXP($L6/100*BB$5)))-LN($K6)-$Q6*BB$5)/($R6*SQRT(BB$5))-$R6*SQRT(BB$5),0,1,TRUE)+$M6*EXP($L6/100*BB$5)*(1-_xlfn.NORM.DIST((LN(($M6*EXP($L6/100*BB$5)))-LN($K6)-$Q6*BB$5)/($R6*SQRT(BB$5)),0,1,TRUE)))*EXP(-$F$1*BB$5)</f>
        <v>38434.290091394265</v>
      </c>
      <c r="DB6" s="32">
        <f t="shared" ref="DB6:DB26" si="41">($K6*EXP(BC$5*($Q6+0.5*($R6)^2))*_xlfn.NORM.DIST((LN(($M6*EXP($L6/100*BC$5)))-LN($K6)-$Q6*BC$5)/($R6*SQRT(BC$5))-$R6*SQRT(BC$5),0,1,TRUE)+$M6*EXP($L6/100*BC$5)*(1-_xlfn.NORM.DIST((LN(($M6*EXP($L6/100*BC$5)))-LN($K6)-$Q6*BC$5)/($R6*SQRT(BC$5)),0,1,TRUE)))*EXP(-$F$1*BC$5)</f>
        <v>38530.496023930929</v>
      </c>
      <c r="DC6" s="32">
        <f t="shared" ref="DC6:DC26" si="42">($K6*EXP(BD$5*($Q6+0.5*($R6)^2))*_xlfn.NORM.DIST((LN(($M6*EXP($L6/100*BD$5)))-LN($K6)-$Q6*BD$5)/($R6*SQRT(BD$5))-$R6*SQRT(BD$5),0,1,TRUE)+$M6*EXP($L6/100*BD$5)*(1-_xlfn.NORM.DIST((LN(($M6*EXP($L6/100*BD$5)))-LN($K6)-$Q6*BD$5)/($R6*SQRT(BD$5)),0,1,TRUE)))*EXP(-$F$1*BD$5)</f>
        <v>38626.942772192917</v>
      </c>
      <c r="DD6" s="32">
        <f t="shared" ref="DD6:DD26" si="43">($K6*EXP(BE$5*($Q6+0.5*($R6)^2))*_xlfn.NORM.DIST((LN(($M6*EXP($L6/100*BE$5)))-LN($K6)-$Q6*BE$5)/($R6*SQRT(BE$5))-$R6*SQRT(BE$5),0,1,TRUE)+$M6*EXP($L6/100*BE$5)*(1-_xlfn.NORM.DIST((LN(($M6*EXP($L6/100*BE$5)))-LN($K6)-$Q6*BE$5)/($R6*SQRT(BE$5)),0,1,TRUE)))*EXP(-$F$1*BE$5)</f>
        <v>38723.630938972528</v>
      </c>
      <c r="DE6" s="32">
        <f t="shared" ref="DE6:DE26" si="44">($K6*EXP(BF$5*($Q6+0.5*($R6)^2))*_xlfn.NORM.DIST((LN(($M6*EXP($L6/100*BF$5)))-LN($K6)-$Q6*BF$5)/($R6*SQRT(BF$5))-$R6*SQRT(BF$5),0,1,TRUE)+$M6*EXP($L6/100*BF$5)*(1-_xlfn.NORM.DIST((LN(($M6*EXP($L6/100*BF$5)))-LN($K6)-$Q6*BF$5)/($R6*SQRT(BF$5)),0,1,TRUE)))*EXP(-$F$1*BF$5)</f>
        <v>38820.561128570822</v>
      </c>
      <c r="DF6" s="32">
        <f t="shared" ref="DF6:DF26" si="45">($K6*EXP(BG$5*($Q6+0.5*($R6)^2))*_xlfn.NORM.DIST((LN(($M6*EXP($L6/100*BG$5)))-LN($K6)-$Q6*BG$5)/($R6*SQRT(BG$5))-$R6*SQRT(BG$5),0,1,TRUE)+$M6*EXP($L6/100*BG$5)*(1-_xlfn.NORM.DIST((LN(($M6*EXP($L6/100*BG$5)))-LN($K6)-$Q6*BG$5)/($R6*SQRT(BG$5)),0,1,TRUE)))*EXP(-$F$1*BG$5)</f>
        <v>38917.733946801287</v>
      </c>
      <c r="DG6" s="32">
        <f t="shared" ref="DG6:DG26" si="46">($K6*EXP(BH$5*($Q6+0.5*($R6)^2))*_xlfn.NORM.DIST((LN(($M6*EXP($L6/100*BH$5)))-LN($K6)-$Q6*BH$5)/($R6*SQRT(BH$5))-$R6*SQRT(BH$5),0,1,TRUE)+$M6*EXP($L6/100*BH$5)*(1-_xlfn.NORM.DIST((LN(($M6*EXP($L6/100*BH$5)))-LN($K6)-$Q6*BH$5)/($R6*SQRT(BH$5)),0,1,TRUE)))*EXP(-$F$1*BH$5)</f>
        <v>39015.150000993577</v>
      </c>
      <c r="DH6" s="32">
        <f t="shared" ref="DH6:DH26" si="47">($K6*EXP(BI$5*($Q6+0.5*($R6)^2))*_xlfn.NORM.DIST((LN(($M6*EXP($L6/100*BI$5)))-LN($K6)-$Q6*BI$5)/($R6*SQRT(BI$5))-$R6*SQRT(BI$5),0,1,TRUE)+$M6*EXP($L6/100*BI$5)*(1-_xlfn.NORM.DIST((LN(($M6*EXP($L6/100*BI$5)))-LN($K6)-$Q6*BI$5)/($R6*SQRT(BI$5)),0,1,TRUE)))*EXP(-$F$1*BI$5)</f>
        <v>39112.80989999717</v>
      </c>
      <c r="DI6" s="32">
        <f t="shared" ref="DI6:DI26" si="48">($K6*EXP(BJ$5*($Q6+0.5*($R6)^2))*_xlfn.NORM.DIST((LN(($M6*EXP($L6/100*BJ$5)))-LN($K6)-$Q6*BJ$5)/($R6*SQRT(BJ$5))-$R6*SQRT(BJ$5),0,1,TRUE)+$M6*EXP($L6/100*BJ$5)*(1-_xlfn.NORM.DIST((LN(($M6*EXP($L6/100*BJ$5)))-LN($K6)-$Q6*BJ$5)/($R6*SQRT(BJ$5)),0,1,TRUE)))*EXP(-$F$1*BJ$5)</f>
        <v>39210.714254185012</v>
      </c>
      <c r="DJ6" s="32">
        <f t="shared" ref="DJ6:DJ26" si="49">($K6*EXP(BK$5*($Q6+0.5*($R6)^2))*_xlfn.NORM.DIST((LN(($M6*EXP($L6/100*BK$5)))-LN($K6)-$Q6*BK$5)/($R6*SQRT(BK$5))-$R6*SQRT(BK$5),0,1,TRUE)+$M6*EXP($L6/100*BK$5)*(1-_xlfn.NORM.DIST((LN(($M6*EXP($L6/100*BK$5)))-LN($K6)-$Q6*BK$5)/($R6*SQRT(BK$5)),0,1,TRUE)))*EXP(-$F$1*BK$5)</f>
        <v>39308.863675457105</v>
      </c>
      <c r="DK6" s="32">
        <f t="shared" ref="DK6:DK26" si="50">($K6*EXP(BL$5*($Q6+0.5*($R6)^2))*_xlfn.NORM.DIST((LN(($M6*EXP($L6/100*BL$5)))-LN($K6)-$Q6*BL$5)/($R6*SQRT(BL$5))-$R6*SQRT(BL$5),0,1,TRUE)+$M6*EXP($L6/100*BL$5)*(1-_xlfn.NORM.DIST((LN(($M6*EXP($L6/100*BL$5)))-LN($K6)-$Q6*BL$5)/($R6*SQRT(BL$5)),0,1,TRUE)))*EXP(-$F$1*BL$5)</f>
        <v>39407.258777244147</v>
      </c>
      <c r="DL6" s="32">
        <f t="shared" ref="DL6:DL26" si="51">($K6*EXP(BM$5*($Q6+0.5*($R6)^2))*_xlfn.NORM.DIST((LN(($M6*EXP($L6/100*BM$5)))-LN($K6)-$Q6*BM$5)/($R6*SQRT(BM$5))-$R6*SQRT(BM$5),0,1,TRUE)+$M6*EXP($L6/100*BM$5)*(1-_xlfn.NORM.DIST((LN(($M6*EXP($L6/100*BM$5)))-LN($K6)-$Q6*BM$5)/($R6*SQRT(BM$5)),0,1,TRUE)))*EXP(-$F$1*BM$5)</f>
        <v>39505.900174510884</v>
      </c>
      <c r="DM6" s="32">
        <f t="shared" ref="DM6:DM26" si="52">($K6*EXP(BN$5*($Q6+0.5*($R6)^2))*_xlfn.NORM.DIST((LN(($M6*EXP($L6/100*BN$5)))-LN($K6)-$Q6*BN$5)/($R6*SQRT(BN$5))-$R6*SQRT(BN$5),0,1,TRUE)+$M6*EXP($L6/100*BN$5)*(1-_xlfn.NORM.DIST((LN(($M6*EXP($L6/100*BN$5)))-LN($K6)-$Q6*BN$5)/($R6*SQRT(BN$5)),0,1,TRUE)))*EXP(-$F$1*BN$5)</f>
        <v>39604.788483759723</v>
      </c>
      <c r="DN6" s="32">
        <f t="shared" ref="DN6:DN26" si="53">($K6*EXP(BO$5*($Q6+0.5*($R6)^2))*_xlfn.NORM.DIST((LN(($M6*EXP($L6/100*BO$5)))-LN($K6)-$Q6*BO$5)/($R6*SQRT(BO$5))-$R6*SQRT(BO$5),0,1,TRUE)+$M6*EXP($L6/100*BO$5)*(1-_xlfn.NORM.DIST((LN(($M6*EXP($L6/100*BO$5)))-LN($K6)-$Q6*BO$5)/($R6*SQRT(BO$5)),0,1,TRUE)))*EXP(-$F$1*BO$5)</f>
        <v>39703.924323033949</v>
      </c>
      <c r="DO6" s="32">
        <f t="shared" ref="DO6:DO26" si="54">($K6*EXP(BP$5*($Q6+0.5*($R6)^2))*_xlfn.NORM.DIST((LN(($M6*EXP($L6/100*BP$5)))-LN($K6)-$Q6*BP$5)/($R6*SQRT(BP$5))-$R6*SQRT(BP$5),0,1,TRUE)+$M6*EXP($L6/100*BP$5)*(1-_xlfn.NORM.DIST((LN(($M6*EXP($L6/100*BP$5)))-LN($K6)-$Q6*BP$5)/($R6*SQRT(BP$5)),0,1,TRUE)))*EXP(-$F$1*BP$5)</f>
        <v>39803.308311921181</v>
      </c>
      <c r="DP6" s="32">
        <f t="shared" ref="DP6:DP26" si="55">($K6*EXP(BQ$5*($Q6+0.5*($R6)^2))*_xlfn.NORM.DIST((LN(($M6*EXP($L6/100*BQ$5)))-LN($K6)-$Q6*BQ$5)/($R6*SQRT(BQ$5))-$R6*SQRT(BQ$5),0,1,TRUE)+$M6*EXP($L6/100*BQ$5)*(1-_xlfn.NORM.DIST((LN(($M6*EXP($L6/100*BQ$5)))-LN($K6)-$Q6*BQ$5)/($R6*SQRT(BQ$5)),0,1,TRUE)))*EXP(-$F$1*BQ$5)</f>
        <v>39902.941071556335</v>
      </c>
      <c r="DQ6" s="32">
        <f t="shared" ref="DQ6:DQ26" si="56">($K6*EXP(BR$5*($Q6+0.5*($R6)^2))*_xlfn.NORM.DIST((LN(($M6*EXP($L6/100*BR$5)))-LN($K6)-$Q6*BR$5)/($R6*SQRT(BR$5))-$R6*SQRT(BR$5),0,1,TRUE)+$M6*EXP($L6/100*BR$5)*(1-_xlfn.NORM.DIST((LN(($M6*EXP($L6/100*BR$5)))-LN($K6)-$Q6*BR$5)/($R6*SQRT(BR$5)),0,1,TRUE)))*EXP(-$F$1*BR$5)</f>
        <v>40002.823224624975</v>
      </c>
      <c r="DR6" s="32">
        <f t="shared" ref="DR6:DR26" si="57">($K6*EXP(BS$5*($Q6+0.5*($R6)^2))*_xlfn.NORM.DIST((LN(($M6*EXP($L6/100*BS$5)))-LN($K6)-$Q6*BS$5)/($R6*SQRT(BS$5))-$R6*SQRT(BS$5),0,1,TRUE)+$M6*EXP($L6/100*BS$5)*(1-_xlfn.NORM.DIST((LN(($M6*EXP($L6/100*BS$5)))-LN($K6)-$Q6*BS$5)/($R6*SQRT(BS$5)),0,1,TRUE)))*EXP(-$F$1*BS$5)</f>
        <v>40102.955395366174</v>
      </c>
      <c r="DT6" s="48">
        <f>O6</f>
        <v>82</v>
      </c>
      <c r="DU6" s="32"/>
      <c r="DV6" s="32">
        <f ca="1">INDEX('3)tpx males'!BD$57:BD$107,MATCH('3) 2016 cases'!DT6,'3)tpx males'!$BB$57:$BB$107,0))</f>
        <v>6.3583355559799548E-2</v>
      </c>
      <c r="DW6" s="32">
        <f ca="1">BU6*-DV6</f>
        <v>-2419.4651040199042</v>
      </c>
      <c r="DX6" s="32">
        <f ca="1">1-DV6</f>
        <v>0.93641664444020045</v>
      </c>
      <c r="DZ6" s="32">
        <f ca="1">(-T6*EXP($F$1)-DW6)/DX6</f>
        <v>-38786.296426970031</v>
      </c>
      <c r="EA6" s="32">
        <f ca="1">-BU6-DZ6</f>
        <v>734.4339117175914</v>
      </c>
      <c r="EB6" s="32">
        <f ca="1">EA6*DV6</f>
        <v>46.697772543914049</v>
      </c>
      <c r="EC6" s="32">
        <f ca="1">EA6*'3) Value'!AN18</f>
        <v>0</v>
      </c>
      <c r="EE6" s="32">
        <f ca="1">IF(EC6=0,'3) Value'!AM18+'3) 2016 cases'!DZ6,0)</f>
        <v>1.4551915228366852E-11</v>
      </c>
    </row>
    <row r="7" spans="2:135" x14ac:dyDescent="0.25">
      <c r="C7" s="32" t="s">
        <v>16</v>
      </c>
      <c r="D7" s="32" t="s">
        <v>12</v>
      </c>
      <c r="E7" s="49">
        <v>9949</v>
      </c>
      <c r="F7" s="32" t="s">
        <v>13</v>
      </c>
      <c r="G7" s="32" t="s">
        <v>14</v>
      </c>
      <c r="H7" s="49">
        <v>12045</v>
      </c>
      <c r="I7" s="32" t="s">
        <v>19</v>
      </c>
      <c r="J7" s="32" t="s">
        <v>22</v>
      </c>
      <c r="K7" s="52">
        <v>340000</v>
      </c>
      <c r="L7" s="53">
        <v>7.25</v>
      </c>
      <c r="M7" s="52">
        <v>184661</v>
      </c>
      <c r="O7" s="48">
        <f t="shared" si="7"/>
        <v>89</v>
      </c>
      <c r="Q7" s="32">
        <f>INDEX('2b)Working'!$I$61:$P$61,MATCH($J7,'2b)Working'!$I$60:$P$60,0))</f>
        <v>7.7288380255278302E-2</v>
      </c>
      <c r="R7" s="32">
        <f>INDEX('2b)Working'!$I$62:$P$62,MATCH($J7,'2b)Working'!$I$60:$P$60,0))</f>
        <v>4.7716681618892573E-2</v>
      </c>
      <c r="T7" s="9">
        <f t="shared" ca="1" si="8"/>
        <v>186732.5206842403</v>
      </c>
      <c r="U7" s="10"/>
      <c r="V7" s="32">
        <f ca="1">($K7*EXP(V$5*($Q7+0.5*($R7)^2))*_xlfn.NORM.DIST((LN(($M7*EXP($L7/100*V$5)))-LN($K7)-$Q7*V$5)/($R7*SQRT(V$5))-$R7*SQRT(V$5),0,1,TRUE)+$M7*EXP($L7/100*V$5)*(1-_xlfn.NORM.DIST((LN(($M7*EXP($L7/100*V$5)))-LN($K7)-$Q7*V$5)/($R7*SQRT(V$5)),0,1,TRUE)))*EXP(-$F$1*V$5)*INDEX('3)tpx males'!BD$57:BD$107,MATCH('3) 2016 cases'!$O7,'3)tpx males'!$BB$57:$BB$107,0))</f>
        <v>27157.226625034185</v>
      </c>
      <c r="W7" s="32">
        <f ca="1">($K7*EXP(W$5*($Q7+0.5*($R7)^2))*_xlfn.NORM.DIST((LN(($M7*EXP($L7/100*W$5)))-LN($K7)-$Q7*W$5)/($R7*SQRT(W$5))-$R7*SQRT(W$5),0,1,TRUE)+$M7*EXP($L7/100*W$5)*(1-_xlfn.NORM.DIST((LN(($M7*EXP($L7/100*W$5)))-LN($K7)-$Q7*W$5)/($R7*SQRT(W$5)),0,1,TRUE)))*EXP(-$F$1*W$5)*INDEX('3)tpx males'!BE$57:BE$107,MATCH('3) 2016 cases'!$O7,'3)tpx males'!$BB$57:$BB$107,0))</f>
        <v>25045.464708477117</v>
      </c>
      <c r="X7" s="32">
        <f ca="1">($K7*EXP(X$5*($Q7+0.5*($R7)^2))*_xlfn.NORM.DIST((LN(($M7*EXP($L7/100*X$5)))-LN($K7)-$Q7*X$5)/($R7*SQRT(X$5))-$R7*SQRT(X$5),0,1,TRUE)+$M7*EXP($L7/100*X$5)*(1-_xlfn.NORM.DIST((LN(($M7*EXP($L7/100*X$5)))-LN($K7)-$Q7*X$5)/($R7*SQRT(X$5)),0,1,TRUE)))*EXP(-$F$1*X$5)*INDEX('3)tpx males'!BF$57:BF$107,MATCH('3) 2016 cases'!$O7,'3)tpx males'!$BB$57:$BB$107,0))</f>
        <v>23774.92509341436</v>
      </c>
      <c r="Y7" s="32">
        <f ca="1">($K7*EXP(Y$5*($Q7+0.5*($R7)^2))*_xlfn.NORM.DIST((LN(($M7*EXP($L7/100*Y$5)))-LN($K7)-$Q7*Y$5)/($R7*SQRT(Y$5))-$R7*SQRT(Y$5),0,1,TRUE)+$M7*EXP($L7/100*Y$5)*(1-_xlfn.NORM.DIST((LN(($M7*EXP($L7/100*Y$5)))-LN($K7)-$Q7*Y$5)/($R7*SQRT(Y$5)),0,1,TRUE)))*EXP(-$F$1*Y$5)*INDEX('3)tpx males'!BG$57:BG$107,MATCH('3) 2016 cases'!$O7,'3)tpx males'!$BB$57:$BB$107,0))</f>
        <v>20161.288365039585</v>
      </c>
      <c r="Z7" s="32">
        <f ca="1">($K7*EXP(Z$5*($Q7+0.5*($R7)^2))*_xlfn.NORM.DIST((LN(($M7*EXP($L7/100*Z$5)))-LN($K7)-$Q7*Z$5)/($R7*SQRT(Z$5))-$R7*SQRT(Z$5),0,1,TRUE)+$M7*EXP($L7/100*Z$5)*(1-_xlfn.NORM.DIST((LN(($M7*EXP($L7/100*Z$5)))-LN($K7)-$Q7*Z$5)/($R7*SQRT(Z$5)),0,1,TRUE)))*EXP(-$F$1*Z$5)*INDEX('3)tpx males'!BH$57:BH$107,MATCH('3) 2016 cases'!$O7,'3)tpx males'!$BB$57:$BB$107,0))</f>
        <v>18823.669820918058</v>
      </c>
      <c r="AA7" s="32">
        <f ca="1">($K7*EXP(AA$5*($Q7+0.5*($R7)^2))*_xlfn.NORM.DIST((LN(($M7*EXP($L7/100*AA$5)))-LN($K7)-$Q7*AA$5)/($R7*SQRT(AA$5))-$R7*SQRT(AA$5),0,1,TRUE)+$M7*EXP($L7/100*AA$5)*(1-_xlfn.NORM.DIST((LN(($M7*EXP($L7/100*AA$5)))-LN($K7)-$Q7*AA$5)/($R7*SQRT(AA$5)),0,1,TRUE)))*EXP(-$F$1*AA$5)*INDEX('3)tpx males'!BI$57:BI$107,MATCH('3) 2016 cases'!$O7,'3)tpx males'!$BB$57:$BB$107,0))</f>
        <v>16998.189919943496</v>
      </c>
      <c r="AB7" s="32">
        <f ca="1">($K7*EXP(AB$5*($Q7+0.5*($R7)^2))*_xlfn.NORM.DIST((LN(($M7*EXP($L7/100*AB$5)))-LN($K7)-$Q7*AB$5)/($R7*SQRT(AB$5))-$R7*SQRT(AB$5),0,1,TRUE)+$M7*EXP($L7/100*AB$5)*(1-_xlfn.NORM.DIST((LN(($M7*EXP($L7/100*AB$5)))-LN($K7)-$Q7*AB$5)/($R7*SQRT(AB$5)),0,1,TRUE)))*EXP(-$F$1*AB$5)*INDEX('3)tpx males'!BJ$57:BJ$107,MATCH('3) 2016 cases'!$O7,'3)tpx males'!$BB$57:$BB$107,0))</f>
        <v>13858.615792459934</v>
      </c>
      <c r="AC7" s="32">
        <f ca="1">($K7*EXP(AC$5*($Q7+0.5*($R7)^2))*_xlfn.NORM.DIST((LN(($M7*EXP($L7/100*AC$5)))-LN($K7)-$Q7*AC$5)/($R7*SQRT(AC$5))-$R7*SQRT(AC$5),0,1,TRUE)+$M7*EXP($L7/100*AC$5)*(1-_xlfn.NORM.DIST((LN(($M7*EXP($L7/100*AC$5)))-LN($K7)-$Q7*AC$5)/($R7*SQRT(AC$5)),0,1,TRUE)))*EXP(-$F$1*AC$5)*INDEX('3)tpx males'!BK$57:BK$107,MATCH('3) 2016 cases'!$O7,'3)tpx males'!$BB$57:$BB$107,0))</f>
        <v>11262.429998022015</v>
      </c>
      <c r="AD7" s="32">
        <f ca="1">($K7*EXP(AD$5*($Q7+0.5*($R7)^2))*_xlfn.NORM.DIST((LN(($M7*EXP($L7/100*AD$5)))-LN($K7)-$Q7*AD$5)/($R7*SQRT(AD$5))-$R7*SQRT(AD$5),0,1,TRUE)+$M7*EXP($L7/100*AD$5)*(1-_xlfn.NORM.DIST((LN(($M7*EXP($L7/100*AD$5)))-LN($K7)-$Q7*AD$5)/($R7*SQRT(AD$5)),0,1,TRUE)))*EXP(-$F$1*AD$5)*INDEX('3)tpx males'!BL$57:BL$107,MATCH('3) 2016 cases'!$O7,'3)tpx males'!$BB$57:$BB$107,0))</f>
        <v>8841.3569373886039</v>
      </c>
      <c r="AE7" s="32">
        <f ca="1">($K7*EXP(AE$5*($Q7+0.5*($R7)^2))*_xlfn.NORM.DIST((LN(($M7*EXP($L7/100*AE$5)))-LN($K7)-$Q7*AE$5)/($R7*SQRT(AE$5))-$R7*SQRT(AE$5),0,1,TRUE)+$M7*EXP($L7/100*AE$5)*(1-_xlfn.NORM.DIST((LN(($M7*EXP($L7/100*AE$5)))-LN($K7)-$Q7*AE$5)/($R7*SQRT(AE$5)),0,1,TRUE)))*EXP(-$F$1*AE$5)*INDEX('3)tpx males'!BM$57:BM$107,MATCH('3) 2016 cases'!$O7,'3)tpx males'!$BB$57:$BB$107,0))</f>
        <v>6686.3312810317511</v>
      </c>
      <c r="AF7" s="32">
        <f ca="1">($K7*EXP(AF$5*($Q7+0.5*($R7)^2))*_xlfn.NORM.DIST((LN(($M7*EXP($L7/100*AF$5)))-LN($K7)-$Q7*AF$5)/($R7*SQRT(AF$5))-$R7*SQRT(AF$5),0,1,TRUE)+$M7*EXP($L7/100*AF$5)*(1-_xlfn.NORM.DIST((LN(($M7*EXP($L7/100*AF$5)))-LN($K7)-$Q7*AF$5)/($R7*SQRT(AF$5)),0,1,TRUE)))*EXP(-$F$1*AF$5)*INDEX('3)tpx males'!BN$57:BN$107,MATCH('3) 2016 cases'!$O7,'3)tpx males'!$BB$57:$BB$107,0))</f>
        <v>4888.1137873846828</v>
      </c>
      <c r="AG7" s="32">
        <f ca="1">($K7*EXP(AG$5*($Q7+0.5*($R7)^2))*_xlfn.NORM.DIST((LN(($M7*EXP($L7/100*AG$5)))-LN($K7)-$Q7*AG$5)/($R7*SQRT(AG$5))-$R7*SQRT(AG$5),0,1,TRUE)+$M7*EXP($L7/100*AG$5)*(1-_xlfn.NORM.DIST((LN(($M7*EXP($L7/100*AG$5)))-LN($K7)-$Q7*AG$5)/($R7*SQRT(AG$5)),0,1,TRUE)))*EXP(-$F$1*AG$5)*INDEX('3)tpx males'!BO$57:BO$107,MATCH('3) 2016 cases'!$O7,'3)tpx males'!$BB$57:$BB$107,0))</f>
        <v>3396.9485250946905</v>
      </c>
      <c r="AH7" s="32">
        <f ca="1">($K7*EXP(AH$5*($Q7+0.5*($R7)^2))*_xlfn.NORM.DIST((LN(($M7*EXP($L7/100*AH$5)))-LN($K7)-$Q7*AH$5)/($R7*SQRT(AH$5))-$R7*SQRT(AH$5),0,1,TRUE)+$M7*EXP($L7/100*AH$5)*(1-_xlfn.NORM.DIST((LN(($M7*EXP($L7/100*AH$5)))-LN($K7)-$Q7*AH$5)/($R7*SQRT(AH$5)),0,1,TRUE)))*EXP(-$F$1*AH$5)*INDEX('3)tpx males'!BP$57:BP$107,MATCH('3) 2016 cases'!$O7,'3)tpx males'!$BB$57:$BB$107,0))</f>
        <v>2290.0721733424634</v>
      </c>
      <c r="AI7" s="32">
        <f ca="1">($K7*EXP(AI$5*($Q7+0.5*($R7)^2))*_xlfn.NORM.DIST((LN(($M7*EXP($L7/100*AI$5)))-LN($K7)-$Q7*AI$5)/($R7*SQRT(AI$5))-$R7*SQRT(AI$5),0,1,TRUE)+$M7*EXP($L7/100*AI$5)*(1-_xlfn.NORM.DIST((LN(($M7*EXP($L7/100*AI$5)))-LN($K7)-$Q7*AI$5)/($R7*SQRT(AI$5)),0,1,TRUE)))*EXP(-$F$1*AI$5)*INDEX('3)tpx males'!BQ$57:BQ$107,MATCH('3) 2016 cases'!$O7,'3)tpx males'!$BB$57:$BB$107,0))</f>
        <v>1484.4587114433994</v>
      </c>
      <c r="AJ7" s="32">
        <f ca="1">($K7*EXP(AJ$5*($Q7+0.5*($R7)^2))*_xlfn.NORM.DIST((LN(($M7*EXP($L7/100*AJ$5)))-LN($K7)-$Q7*AJ$5)/($R7*SQRT(AJ$5))-$R7*SQRT(AJ$5),0,1,TRUE)+$M7*EXP($L7/100*AJ$5)*(1-_xlfn.NORM.DIST((LN(($M7*EXP($L7/100*AJ$5)))-LN($K7)-$Q7*AJ$5)/($R7*SQRT(AJ$5)),0,1,TRUE)))*EXP(-$F$1*AJ$5)*INDEX('3)tpx males'!BR$57:BR$107,MATCH('3) 2016 cases'!$O7,'3)tpx males'!$BB$57:$BB$107,0))</f>
        <v>905.46653295230453</v>
      </c>
      <c r="AK7" s="32">
        <f ca="1">($K7*EXP(AK$5*($Q7+0.5*($R7)^2))*_xlfn.NORM.DIST((LN(($M7*EXP($L7/100*AK$5)))-LN($K7)-$Q7*AK$5)/($R7*SQRT(AK$5))-$R7*SQRT(AK$5),0,1,TRUE)+$M7*EXP($L7/100*AK$5)*(1-_xlfn.NORM.DIST((LN(($M7*EXP($L7/100*AK$5)))-LN($K7)-$Q7*AK$5)/($R7*SQRT(AK$5)),0,1,TRUE)))*EXP(-$F$1*AK$5)*INDEX('3)tpx males'!BS$57:BS$107,MATCH('3) 2016 cases'!$O7,'3)tpx males'!$BB$57:$BB$107,0))</f>
        <v>542.44832937992749</v>
      </c>
      <c r="AL7" s="32">
        <f ca="1">($K7*EXP(AL$5*($Q7+0.5*($R7)^2))*_xlfn.NORM.DIST((LN(($M7*EXP($L7/100*AL$5)))-LN($K7)-$Q7*AL$5)/($R7*SQRT(AL$5))-$R7*SQRT(AL$5),0,1,TRUE)+$M7*EXP($L7/100*AL$5)*(1-_xlfn.NORM.DIST((LN(($M7*EXP($L7/100*AL$5)))-LN($K7)-$Q7*AL$5)/($R7*SQRT(AL$5)),0,1,TRUE)))*EXP(-$F$1*AL$5)*INDEX('3)tpx males'!BT$57:BT$107,MATCH('3) 2016 cases'!$O7,'3)tpx males'!$BB$57:$BB$107,0))</f>
        <v>301.25623643096657</v>
      </c>
      <c r="AM7" s="32">
        <f ca="1">($K7*EXP(AM$5*($Q7+0.5*($R7)^2))*_xlfn.NORM.DIST((LN(($M7*EXP($L7/100*AM$5)))-LN($K7)-$Q7*AM$5)/($R7*SQRT(AM$5))-$R7*SQRT(AM$5),0,1,TRUE)+$M7*EXP($L7/100*AM$5)*(1-_xlfn.NORM.DIST((LN(($M7*EXP($L7/100*AM$5)))-LN($K7)-$Q7*AM$5)/($R7*SQRT(AM$5)),0,1,TRUE)))*EXP(-$F$1*AM$5)*INDEX('3)tpx males'!BU$57:BU$107,MATCH('3) 2016 cases'!$O7,'3)tpx males'!$BB$57:$BB$107,0))</f>
        <v>166.80172887520388</v>
      </c>
      <c r="AN7" s="32">
        <f ca="1">($K7*EXP(AN$5*($Q7+0.5*($R7)^2))*_xlfn.NORM.DIST((LN(($M7*EXP($L7/100*AN$5)))-LN($K7)-$Q7*AN$5)/($R7*SQRT(AN$5))-$R7*SQRT(AN$5),0,1,TRUE)+$M7*EXP($L7/100*AN$5)*(1-_xlfn.NORM.DIST((LN(($M7*EXP($L7/100*AN$5)))-LN($K7)-$Q7*AN$5)/($R7*SQRT(AN$5)),0,1,TRUE)))*EXP(-$F$1*AN$5)*INDEX('3)tpx males'!BV$57:BV$107,MATCH('3) 2016 cases'!$O7,'3)tpx males'!$BB$57:$BB$107,0))</f>
        <v>89.719724397290648</v>
      </c>
      <c r="AO7" s="32">
        <f ca="1">($K7*EXP(AO$5*($Q7+0.5*($R7)^2))*_xlfn.NORM.DIST((LN(($M7*EXP($L7/100*AO$5)))-LN($K7)-$Q7*AO$5)/($R7*SQRT(AO$5))-$R7*SQRT(AO$5),0,1,TRUE)+$M7*EXP($L7/100*AO$5)*(1-_xlfn.NORM.DIST((LN(($M7*EXP($L7/100*AO$5)))-LN($K7)-$Q7*AO$5)/($R7*SQRT(AO$5)),0,1,TRUE)))*EXP(-$F$1*AO$5)*INDEX('3)tpx males'!BW$57:BW$107,MATCH('3) 2016 cases'!$O7,'3)tpx males'!$BB$57:$BB$107,0))</f>
        <v>38.117402891158527</v>
      </c>
      <c r="AP7" s="32">
        <f ca="1">($K7*EXP(AP$5*($Q7+0.5*($R7)^2))*_xlfn.NORM.DIST((LN(($M7*EXP($L7/100*AP$5)))-LN($K7)-$Q7*AP$5)/($R7*SQRT(AP$5))-$R7*SQRT(AP$5),0,1,TRUE)+$M7*EXP($L7/100*AP$5)*(1-_xlfn.NORM.DIST((LN(($M7*EXP($L7/100*AP$5)))-LN($K7)-$Q7*AP$5)/($R7*SQRT(AP$5)),0,1,TRUE)))*EXP(-$F$1*AP$5)*INDEX('3)tpx males'!BX$57:BX$107,MATCH('3) 2016 cases'!$O7,'3)tpx males'!$BB$57:$BB$107,0))</f>
        <v>19.618990319150001</v>
      </c>
      <c r="AQ7" s="32">
        <f>($K7*EXP(AQ$5*($Q7+0.5*($R7)^2))*_xlfn.NORM.DIST((LN(($M7*EXP($L7/100*AQ$5)))-LN($K7)-$Q7*AQ$5)/($R7*SQRT(AQ$5))-$R7*SQRT(AQ$5),0,1,TRUE)+$M7*EXP($L7/100*AQ$5)*(1-_xlfn.NORM.DIST((LN(($M7*EXP($L7/100*AQ$5)))-LN($K7)-$Q7*AQ$5)/($R7*SQRT(AQ$5)),0,1,TRUE)))*EXP(-$F$1*AQ$5)*INDEX('3)tpx males'!BY$57:BY$107,MATCH('3) 2016 cases'!$O7,'3)tpx males'!$BB$57:$BB$107,0))</f>
        <v>0</v>
      </c>
      <c r="AR7" s="32">
        <f>($K7*EXP(AR$5*($Q7+0.5*($R7)^2))*_xlfn.NORM.DIST((LN(($M7*EXP($L7/100*AR$5)))-LN($K7)-$Q7*AR$5)/($R7*SQRT(AR$5))-$R7*SQRT(AR$5),0,1,TRUE)+$M7*EXP($L7/100*AR$5)*(1-_xlfn.NORM.DIST((LN(($M7*EXP($L7/100*AR$5)))-LN($K7)-$Q7*AR$5)/($R7*SQRT(AR$5)),0,1,TRUE)))*EXP(-$F$1*AR$5)*INDEX('3)tpx males'!BZ$57:BZ$107,MATCH('3) 2016 cases'!$O7,'3)tpx males'!$BB$57:$BB$107,0))</f>
        <v>0</v>
      </c>
      <c r="AS7" s="32">
        <f>($K7*EXP(AS$5*($Q7+0.5*($R7)^2))*_xlfn.NORM.DIST((LN(($M7*EXP($L7/100*AS$5)))-LN($K7)-$Q7*AS$5)/($R7*SQRT(AS$5))-$R7*SQRT(AS$5),0,1,TRUE)+$M7*EXP($L7/100*AS$5)*(1-_xlfn.NORM.DIST((LN(($M7*EXP($L7/100*AS$5)))-LN($K7)-$Q7*AS$5)/($R7*SQRT(AS$5)),0,1,TRUE)))*EXP(-$F$1*AS$5)*INDEX('3)tpx males'!CA$57:CA$107,MATCH('3) 2016 cases'!$O7,'3)tpx males'!$BB$57:$BB$107,0))</f>
        <v>0</v>
      </c>
      <c r="AT7" s="32">
        <f>($K7*EXP(AT$5*($Q7+0.5*($R7)^2))*_xlfn.NORM.DIST((LN(($M7*EXP($L7/100*AT$5)))-LN($K7)-$Q7*AT$5)/($R7*SQRT(AT$5))-$R7*SQRT(AT$5),0,1,TRUE)+$M7*EXP($L7/100*AT$5)*(1-_xlfn.NORM.DIST((LN(($M7*EXP($L7/100*AT$5)))-LN($K7)-$Q7*AT$5)/($R7*SQRT(AT$5)),0,1,TRUE)))*EXP(-$F$1*AT$5)*INDEX('3)tpx males'!CB$57:CB$107,MATCH('3) 2016 cases'!$O7,'3)tpx males'!$BB$57:$BB$107,0))</f>
        <v>0</v>
      </c>
      <c r="AU7" s="32">
        <f>($K7*EXP(AU$5*($Q7+0.5*($R7)^2))*_xlfn.NORM.DIST((LN(($M7*EXP($L7/100*AU$5)))-LN($K7)-$Q7*AU$5)/($R7*SQRT(AU$5))-$R7*SQRT(AU$5),0,1,TRUE)+$M7*EXP($L7/100*AU$5)*(1-_xlfn.NORM.DIST((LN(($M7*EXP($L7/100*AU$5)))-LN($K7)-$Q7*AU$5)/($R7*SQRT(AU$5)),0,1,TRUE)))*EXP(-$F$1*AU$5)*INDEX('3)tpx males'!CC$57:CC$107,MATCH('3) 2016 cases'!$O7,'3)tpx males'!$BB$57:$BB$107,0))</f>
        <v>0</v>
      </c>
      <c r="AV7" s="32">
        <f>($K7*EXP(AV$5*($Q7+0.5*($R7)^2))*_xlfn.NORM.DIST((LN(($M7*EXP($L7/100*AV$5)))-LN($K7)-$Q7*AV$5)/($R7*SQRT(AV$5))-$R7*SQRT(AV$5),0,1,TRUE)+$M7*EXP($L7/100*AV$5)*(1-_xlfn.NORM.DIST((LN(($M7*EXP($L7/100*AV$5)))-LN($K7)-$Q7*AV$5)/($R7*SQRT(AV$5)),0,1,TRUE)))*EXP(-$F$1*AV$5)*INDEX('3)tpx males'!CD$57:CD$107,MATCH('3) 2016 cases'!$O7,'3)tpx males'!$BB$57:$BB$107,0))</f>
        <v>0</v>
      </c>
      <c r="AW7" s="32">
        <f>($K7*EXP(AW$5*($Q7+0.5*($R7)^2))*_xlfn.NORM.DIST((LN(($M7*EXP($L7/100*AW$5)))-LN($K7)-$Q7*AW$5)/($R7*SQRT(AW$5))-$R7*SQRT(AW$5),0,1,TRUE)+$M7*EXP($L7/100*AW$5)*(1-_xlfn.NORM.DIST((LN(($M7*EXP($L7/100*AW$5)))-LN($K7)-$Q7*AW$5)/($R7*SQRT(AW$5)),0,1,TRUE)))*EXP(-$F$1*AW$5)*INDEX('3)tpx males'!CE$57:CE$107,MATCH('3) 2016 cases'!$O7,'3)tpx males'!$BB$57:$BB$107,0))</f>
        <v>0</v>
      </c>
      <c r="AX7" s="32">
        <f>($K7*EXP(AX$5*($Q7+0.5*($R7)^2))*_xlfn.NORM.DIST((LN(($M7*EXP($L7/100*AX$5)))-LN($K7)-$Q7*AX$5)/($R7*SQRT(AX$5))-$R7*SQRT(AX$5),0,1,TRUE)+$M7*EXP($L7/100*AX$5)*(1-_xlfn.NORM.DIST((LN(($M7*EXP($L7/100*AX$5)))-LN($K7)-$Q7*AX$5)/($R7*SQRT(AX$5)),0,1,TRUE)))*EXP(-$F$1*AX$5)*INDEX('3)tpx males'!CF$57:CF$107,MATCH('3) 2016 cases'!$O7,'3)tpx males'!$BB$57:$BB$107,0))</f>
        <v>0</v>
      </c>
      <c r="AY7" s="32">
        <f>($K7*EXP(AY$5*($Q7+0.5*($R7)^2))*_xlfn.NORM.DIST((LN(($M7*EXP($L7/100*AY$5)))-LN($K7)-$Q7*AY$5)/($R7*SQRT(AY$5))-$R7*SQRT(AY$5),0,1,TRUE)+$M7*EXP($L7/100*AY$5)*(1-_xlfn.NORM.DIST((LN(($M7*EXP($L7/100*AY$5)))-LN($K7)-$Q7*AY$5)/($R7*SQRT(AY$5)),0,1,TRUE)))*EXP(-$F$1*AY$5)*INDEX('3)tpx males'!CG$57:CG$107,MATCH('3) 2016 cases'!$O7,'3)tpx males'!$BB$57:$BB$107,0))</f>
        <v>0</v>
      </c>
      <c r="AZ7" s="32">
        <f>($K7*EXP(AZ$5*($Q7+0.5*($R7)^2))*_xlfn.NORM.DIST((LN(($M7*EXP($L7/100*AZ$5)))-LN($K7)-$Q7*AZ$5)/($R7*SQRT(AZ$5))-$R7*SQRT(AZ$5),0,1,TRUE)+$M7*EXP($L7/100*AZ$5)*(1-_xlfn.NORM.DIST((LN(($M7*EXP($L7/100*AZ$5)))-LN($K7)-$Q7*AZ$5)/($R7*SQRT(AZ$5)),0,1,TRUE)))*EXP(-$F$1*AZ$5)*INDEX('3)tpx males'!CH$57:CH$107,MATCH('3) 2016 cases'!$O7,'3)tpx males'!$BB$57:$BB$107,0))</f>
        <v>0</v>
      </c>
      <c r="BA7" s="32">
        <f>($K7*EXP(BA$5*($Q7+0.5*($R7)^2))*_xlfn.NORM.DIST((LN(($M7*EXP($L7/100*BA$5)))-LN($K7)-$Q7*BA$5)/($R7*SQRT(BA$5))-$R7*SQRT(BA$5),0,1,TRUE)+$M7*EXP($L7/100*BA$5)*(1-_xlfn.NORM.DIST((LN(($M7*EXP($L7/100*BA$5)))-LN($K7)-$Q7*BA$5)/($R7*SQRT(BA$5)),0,1,TRUE)))*EXP(-$F$1*BA$5)*INDEX('3)tpx males'!CI$57:CI$107,MATCH('3) 2016 cases'!$O7,'3)tpx males'!$BB$57:$BB$107,0))</f>
        <v>0</v>
      </c>
      <c r="BB7" s="32">
        <f>($K7*EXP(BB$5*($Q7+0.5*($R7)^2))*_xlfn.NORM.DIST((LN(($M7*EXP($L7/100*BB$5)))-LN($K7)-$Q7*BB$5)/($R7*SQRT(BB$5))-$R7*SQRT(BB$5),0,1,TRUE)+$M7*EXP($L7/100*BB$5)*(1-_xlfn.NORM.DIST((LN(($M7*EXP($L7/100*BB$5)))-LN($K7)-$Q7*BB$5)/($R7*SQRT(BB$5)),0,1,TRUE)))*EXP(-$F$1*BB$5)*INDEX('3)tpx males'!CJ$57:CJ$107,MATCH('3) 2016 cases'!$O7,'3)tpx males'!$BB$57:$BB$107,0))</f>
        <v>0</v>
      </c>
      <c r="BC7" s="32">
        <f>($K7*EXP(BC$5*($Q7+0.5*($R7)^2))*_xlfn.NORM.DIST((LN(($M7*EXP($L7/100*BC$5)))-LN($K7)-$Q7*BC$5)/($R7*SQRT(BC$5))-$R7*SQRT(BC$5),0,1,TRUE)+$M7*EXP($L7/100*BC$5)*(1-_xlfn.NORM.DIST((LN(($M7*EXP($L7/100*BC$5)))-LN($K7)-$Q7*BC$5)/($R7*SQRT(BC$5)),0,1,TRUE)))*EXP(-$F$1*BC$5)*INDEX('3)tpx males'!CK$57:CK$107,MATCH('3) 2016 cases'!$O7,'3)tpx males'!$BB$57:$BB$107,0))</f>
        <v>0</v>
      </c>
      <c r="BD7" s="32">
        <f>($K7*EXP(BD$5*($Q7+0.5*($R7)^2))*_xlfn.NORM.DIST((LN(($M7*EXP($L7/100*BD$5)))-LN($K7)-$Q7*BD$5)/($R7*SQRT(BD$5))-$R7*SQRT(BD$5),0,1,TRUE)+$M7*EXP($L7/100*BD$5)*(1-_xlfn.NORM.DIST((LN(($M7*EXP($L7/100*BD$5)))-LN($K7)-$Q7*BD$5)/($R7*SQRT(BD$5)),0,1,TRUE)))*EXP(-$F$1*BD$5)*INDEX('3)tpx males'!CL$57:CL$107,MATCH('3) 2016 cases'!$O7,'3)tpx males'!$BB$57:$BB$107,0))</f>
        <v>0</v>
      </c>
      <c r="BE7" s="32">
        <f>($K7*EXP(BE$5*($Q7+0.5*($R7)^2))*_xlfn.NORM.DIST((LN(($M7*EXP($L7/100*BE$5)))-LN($K7)-$Q7*BE$5)/($R7*SQRT(BE$5))-$R7*SQRT(BE$5),0,1,TRUE)+$M7*EXP($L7/100*BE$5)*(1-_xlfn.NORM.DIST((LN(($M7*EXP($L7/100*BE$5)))-LN($K7)-$Q7*BE$5)/($R7*SQRT(BE$5)),0,1,TRUE)))*EXP(-$F$1*BE$5)*INDEX('3)tpx males'!CM$57:CM$107,MATCH('3) 2016 cases'!$O7,'3)tpx males'!$BB$57:$BB$107,0))</f>
        <v>0</v>
      </c>
      <c r="BF7" s="32">
        <f>($K7*EXP(BF$5*($Q7+0.5*($R7)^2))*_xlfn.NORM.DIST((LN(($M7*EXP($L7/100*BF$5)))-LN($K7)-$Q7*BF$5)/($R7*SQRT(BF$5))-$R7*SQRT(BF$5),0,1,TRUE)+$M7*EXP($L7/100*BF$5)*(1-_xlfn.NORM.DIST((LN(($M7*EXP($L7/100*BF$5)))-LN($K7)-$Q7*BF$5)/($R7*SQRT(BF$5)),0,1,TRUE)))*EXP(-$F$1*BF$5)*INDEX('3)tpx males'!CN$57:CN$107,MATCH('3) 2016 cases'!$O7,'3)tpx males'!$BB$57:$BB$107,0))</f>
        <v>0</v>
      </c>
      <c r="BG7" s="32">
        <f>($K7*EXP(BG$5*($Q7+0.5*($R7)^2))*_xlfn.NORM.DIST((LN(($M7*EXP($L7/100*BG$5)))-LN($K7)-$Q7*BG$5)/($R7*SQRT(BG$5))-$R7*SQRT(BG$5),0,1,TRUE)+$M7*EXP($L7/100*BG$5)*(1-_xlfn.NORM.DIST((LN(($M7*EXP($L7/100*BG$5)))-LN($K7)-$Q7*BG$5)/($R7*SQRT(BG$5)),0,1,TRUE)))*EXP(-$F$1*BG$5)*INDEX('3)tpx males'!CO$57:CO$107,MATCH('3) 2016 cases'!$O7,'3)tpx males'!$BB$57:$BB$107,0))</f>
        <v>0</v>
      </c>
      <c r="BH7" s="32">
        <f>($K7*EXP(BH$5*($Q7+0.5*($R7)^2))*_xlfn.NORM.DIST((LN(($M7*EXP($L7/100*BH$5)))-LN($K7)-$Q7*BH$5)/($R7*SQRT(BH$5))-$R7*SQRT(BH$5),0,1,TRUE)+$M7*EXP($L7/100*BH$5)*(1-_xlfn.NORM.DIST((LN(($M7*EXP($L7/100*BH$5)))-LN($K7)-$Q7*BH$5)/($R7*SQRT(BH$5)),0,1,TRUE)))*EXP(-$F$1*BH$5)*INDEX('3)tpx males'!CP$57:CP$107,MATCH('3) 2016 cases'!$O7,'3)tpx males'!$BB$57:$BB$107,0))</f>
        <v>0</v>
      </c>
      <c r="BI7" s="32">
        <f>($K7*EXP(BI$5*($Q7+0.5*($R7)^2))*_xlfn.NORM.DIST((LN(($M7*EXP($L7/100*BI$5)))-LN($K7)-$Q7*BI$5)/($R7*SQRT(BI$5))-$R7*SQRT(BI$5),0,1,TRUE)+$M7*EXP($L7/100*BI$5)*(1-_xlfn.NORM.DIST((LN(($M7*EXP($L7/100*BI$5)))-LN($K7)-$Q7*BI$5)/($R7*SQRT(BI$5)),0,1,TRUE)))*EXP(-$F$1*BI$5)*INDEX('3)tpx males'!CQ$57:CQ$107,MATCH('3) 2016 cases'!$O7,'3)tpx males'!$BB$57:$BB$107,0))</f>
        <v>0</v>
      </c>
      <c r="BJ7" s="32">
        <f>($K7*EXP(BJ$5*($Q7+0.5*($R7)^2))*_xlfn.NORM.DIST((LN(($M7*EXP($L7/100*BJ$5)))-LN($K7)-$Q7*BJ$5)/($R7*SQRT(BJ$5))-$R7*SQRT(BJ$5),0,1,TRUE)+$M7*EXP($L7/100*BJ$5)*(1-_xlfn.NORM.DIST((LN(($M7*EXP($L7/100*BJ$5)))-LN($K7)-$Q7*BJ$5)/($R7*SQRT(BJ$5)),0,1,TRUE)))*EXP(-$F$1*BJ$5)*INDEX('3)tpx males'!CR$57:CR$107,MATCH('3) 2016 cases'!$O7,'3)tpx males'!$BB$57:$BB$107,0))</f>
        <v>0</v>
      </c>
      <c r="BK7" s="32">
        <f>($K7*EXP(BK$5*($Q7+0.5*($R7)^2))*_xlfn.NORM.DIST((LN(($M7*EXP($L7/100*BK$5)))-LN($K7)-$Q7*BK$5)/($R7*SQRT(BK$5))-$R7*SQRT(BK$5),0,1,TRUE)+$M7*EXP($L7/100*BK$5)*(1-_xlfn.NORM.DIST((LN(($M7*EXP($L7/100*BK$5)))-LN($K7)-$Q7*BK$5)/($R7*SQRT(BK$5)),0,1,TRUE)))*EXP(-$F$1*BK$5)*INDEX('3)tpx males'!CS$57:CS$107,MATCH('3) 2016 cases'!$O7,'3)tpx males'!$BB$57:$BB$107,0))</f>
        <v>0</v>
      </c>
      <c r="BL7" s="32">
        <f>($K7*EXP(BL$5*($Q7+0.5*($R7)^2))*_xlfn.NORM.DIST((LN(($M7*EXP($L7/100*BL$5)))-LN($K7)-$Q7*BL$5)/($R7*SQRT(BL$5))-$R7*SQRT(BL$5),0,1,TRUE)+$M7*EXP($L7/100*BL$5)*(1-_xlfn.NORM.DIST((LN(($M7*EXP($L7/100*BL$5)))-LN($K7)-$Q7*BL$5)/($R7*SQRT(BL$5)),0,1,TRUE)))*EXP(-$F$1*BL$5)*INDEX('3)tpx males'!CT$57:CT$107,MATCH('3) 2016 cases'!$O7,'3)tpx males'!$BB$57:$BB$107,0))</f>
        <v>0</v>
      </c>
      <c r="BM7" s="32">
        <f>($K7*EXP(BM$5*($Q7+0.5*($R7)^2))*_xlfn.NORM.DIST((LN(($M7*EXP($L7/100*BM$5)))-LN($K7)-$Q7*BM$5)/($R7*SQRT(BM$5))-$R7*SQRT(BM$5),0,1,TRUE)+$M7*EXP($L7/100*BM$5)*(1-_xlfn.NORM.DIST((LN(($M7*EXP($L7/100*BM$5)))-LN($K7)-$Q7*BM$5)/($R7*SQRT(BM$5)),0,1,TRUE)))*EXP(-$F$1*BM$5)*INDEX('3)tpx males'!CU$57:CU$107,MATCH('3) 2016 cases'!$O7,'3)tpx males'!$BB$57:$BB$107,0))</f>
        <v>0</v>
      </c>
      <c r="BN7" s="32">
        <f>($K7*EXP(BN$5*($Q7+0.5*($R7)^2))*_xlfn.NORM.DIST((LN(($M7*EXP($L7/100*BN$5)))-LN($K7)-$Q7*BN$5)/($R7*SQRT(BN$5))-$R7*SQRT(BN$5),0,1,TRUE)+$M7*EXP($L7/100*BN$5)*(1-_xlfn.NORM.DIST((LN(($M7*EXP($L7/100*BN$5)))-LN($K7)-$Q7*BN$5)/($R7*SQRT(BN$5)),0,1,TRUE)))*EXP(-$F$1*BN$5)*INDEX('3)tpx males'!CV$57:CV$107,MATCH('3) 2016 cases'!$O7,'3)tpx males'!$BB$57:$BB$107,0))</f>
        <v>0</v>
      </c>
      <c r="BO7" s="32">
        <f>($K7*EXP(BO$5*($Q7+0.5*($R7)^2))*_xlfn.NORM.DIST((LN(($M7*EXP($L7/100*BO$5)))-LN($K7)-$Q7*BO$5)/($R7*SQRT(BO$5))-$R7*SQRT(BO$5),0,1,TRUE)+$M7*EXP($L7/100*BO$5)*(1-_xlfn.NORM.DIST((LN(($M7*EXP($L7/100*BO$5)))-LN($K7)-$Q7*BO$5)/($R7*SQRT(BO$5)),0,1,TRUE)))*EXP(-$F$1*BO$5)*INDEX('3)tpx males'!CW$57:CW$107,MATCH('3) 2016 cases'!$O7,'3)tpx males'!$BB$57:$BB$107,0))</f>
        <v>0</v>
      </c>
      <c r="BP7" s="32">
        <f>($K7*EXP(BP$5*($Q7+0.5*($R7)^2))*_xlfn.NORM.DIST((LN(($M7*EXP($L7/100*BP$5)))-LN($K7)-$Q7*BP$5)/($R7*SQRT(BP$5))-$R7*SQRT(BP$5),0,1,TRUE)+$M7*EXP($L7/100*BP$5)*(1-_xlfn.NORM.DIST((LN(($M7*EXP($L7/100*BP$5)))-LN($K7)-$Q7*BP$5)/($R7*SQRT(BP$5)),0,1,TRUE)))*EXP(-$F$1*BP$5)*INDEX('3)tpx males'!CX$57:CX$107,MATCH('3) 2016 cases'!$O7,'3)tpx males'!$BB$57:$BB$107,0))</f>
        <v>0</v>
      </c>
      <c r="BQ7" s="32">
        <f>($K7*EXP(BQ$5*($Q7+0.5*($R7)^2))*_xlfn.NORM.DIST((LN(($M7*EXP($L7/100*BQ$5)))-LN($K7)-$Q7*BQ$5)/($R7*SQRT(BQ$5))-$R7*SQRT(BQ$5),0,1,TRUE)+$M7*EXP($L7/100*BQ$5)*(1-_xlfn.NORM.DIST((LN(($M7*EXP($L7/100*BQ$5)))-LN($K7)-$Q7*BQ$5)/($R7*SQRT(BQ$5)),0,1,TRUE)))*EXP(-$F$1*BQ$5)*INDEX('3)tpx males'!CY$57:CY$107,MATCH('3) 2016 cases'!$O7,'3)tpx males'!$BB$57:$BB$107,0))</f>
        <v>0</v>
      </c>
      <c r="BR7" s="32">
        <f>($K7*EXP(BR$5*($Q7+0.5*($R7)^2))*_xlfn.NORM.DIST((LN(($M7*EXP($L7/100*BR$5)))-LN($K7)-$Q7*BR$5)/($R7*SQRT(BR$5))-$R7*SQRT(BR$5),0,1,TRUE)+$M7*EXP($L7/100*BR$5)*(1-_xlfn.NORM.DIST((LN(($M7*EXP($L7/100*BR$5)))-LN($K7)-$Q7*BR$5)/($R7*SQRT(BR$5)),0,1,TRUE)))*EXP(-$F$1*BR$5)*INDEX('3)tpx males'!CZ$57:CZ$107,MATCH('3) 2016 cases'!$O7,'3)tpx males'!$BB$57:$BB$107,0))</f>
        <v>0</v>
      </c>
      <c r="BS7" s="32">
        <f>($K7*EXP(BS$5*($Q7+0.5*($R7)^2))*_xlfn.NORM.DIST((LN(($M7*EXP($L7/100*BS$5)))-LN($K7)-$Q7*BS$5)/($R7*SQRT(BS$5))-$R7*SQRT(BS$5),0,1,TRUE)+$M7*EXP($L7/100*BS$5)*(1-_xlfn.NORM.DIST((LN(($M7*EXP($L7/100*BS$5)))-LN($K7)-$Q7*BS$5)/($R7*SQRT(BS$5)),0,1,TRUE)))*EXP(-$F$1*BS$5)*INDEX('3)tpx males'!DA$57:DA$107,MATCH('3) 2016 cases'!$O7,'3)tpx males'!$BB$57:$BB$107,0))</f>
        <v>0</v>
      </c>
      <c r="BU7" s="32">
        <f t="shared" ref="BU7:BU66" si="58">($K7*EXP(V$5*($Q7+0.5*($R7)^2))*_xlfn.NORM.DIST((LN(($M7*EXP($L7/100*V$5)))-LN($K7)-$Q7*V$5)/($R7*SQRT(V$5))-$R7*SQRT(V$5),0,1,TRUE)+$M7*EXP($L7/100*V$5)*(1-_xlfn.NORM.DIST((LN(($M7*EXP($L7/100*V$5)))-LN($K7)-$Q7*V$5)/($R7*SQRT(V$5)),0,1,TRUE)))*EXP($F$1*V$5)</f>
        <v>198298.15109154879</v>
      </c>
      <c r="BV7" s="32">
        <f t="shared" si="9"/>
        <v>185354.77877217601</v>
      </c>
      <c r="BW7" s="32">
        <f t="shared" si="10"/>
        <v>185818.74543578667</v>
      </c>
      <c r="BX7" s="32">
        <f t="shared" si="11"/>
        <v>186283.87346715879</v>
      </c>
      <c r="BY7" s="32">
        <f t="shared" si="12"/>
        <v>186750.16577274201</v>
      </c>
      <c r="BZ7" s="32">
        <f t="shared" si="13"/>
        <v>187217.6252469738</v>
      </c>
      <c r="CA7" s="32">
        <f t="shared" si="14"/>
        <v>187686.25460854516</v>
      </c>
      <c r="CB7" s="32">
        <f t="shared" si="15"/>
        <v>188156.05580835184</v>
      </c>
      <c r="CC7" s="32">
        <f t="shared" si="16"/>
        <v>188627.02891459421</v>
      </c>
      <c r="CD7" s="32">
        <f t="shared" si="17"/>
        <v>189099.17086241671</v>
      </c>
      <c r="CE7" s="32">
        <f t="shared" si="18"/>
        <v>189572.47462984576</v>
      </c>
      <c r="CF7" s="32">
        <f t="shared" si="19"/>
        <v>190046.92914502608</v>
      </c>
      <c r="CG7" s="32">
        <f t="shared" si="20"/>
        <v>190522.5198805996</v>
      </c>
      <c r="CH7" s="32">
        <f t="shared" si="21"/>
        <v>190999.2298911628</v>
      </c>
      <c r="CI7" s="32">
        <f t="shared" si="22"/>
        <v>191477.04101777507</v>
      </c>
      <c r="CJ7" s="32">
        <f t="shared" si="23"/>
        <v>191955.9350448089</v>
      </c>
      <c r="CK7" s="32">
        <f t="shared" si="24"/>
        <v>192435.89468030157</v>
      </c>
      <c r="CL7" s="32">
        <f t="shared" si="25"/>
        <v>192916.9043049106</v>
      </c>
      <c r="CM7" s="32">
        <f t="shared" si="26"/>
        <v>193398.95048525336</v>
      </c>
      <c r="CN7" s="32">
        <f t="shared" si="27"/>
        <v>193882.02227628321</v>
      </c>
      <c r="CO7" s="32">
        <f t="shared" si="28"/>
        <v>194366.11135013791</v>
      </c>
      <c r="CP7" s="32">
        <f t="shared" si="29"/>
        <v>194851.211991508</v>
      </c>
      <c r="CQ7" s="32">
        <f t="shared" si="30"/>
        <v>195337.32099656962</v>
      </c>
      <c r="CR7" s="32">
        <f t="shared" si="31"/>
        <v>195824.43750698358</v>
      </c>
      <c r="CS7" s="32">
        <f t="shared" si="32"/>
        <v>196312.56280424484</v>
      </c>
      <c r="CT7" s="32">
        <f t="shared" si="33"/>
        <v>196801.70008375656</v>
      </c>
      <c r="CU7" s="32">
        <f t="shared" si="34"/>
        <v>197291.85422287823</v>
      </c>
      <c r="CV7" s="32">
        <f t="shared" si="35"/>
        <v>197783.03155298409</v>
      </c>
      <c r="CW7" s="32">
        <f t="shared" si="36"/>
        <v>198275.2396422509</v>
      </c>
      <c r="CX7" s="32">
        <f t="shared" si="37"/>
        <v>198768.487093364</v>
      </c>
      <c r="CY7" s="32">
        <f t="shared" si="38"/>
        <v>199262.78335845549</v>
      </c>
      <c r="CZ7" s="32">
        <f t="shared" si="39"/>
        <v>199758.13857223833</v>
      </c>
      <c r="DA7" s="32">
        <f t="shared" si="40"/>
        <v>200254.56340336156</v>
      </c>
      <c r="DB7" s="32">
        <f t="shared" si="41"/>
        <v>200752.06892338223</v>
      </c>
      <c r="DC7" s="32">
        <f t="shared" si="42"/>
        <v>201250.66649234714</v>
      </c>
      <c r="DD7" s="32">
        <f t="shared" si="43"/>
        <v>201750.3676597529</v>
      </c>
      <c r="DE7" s="32">
        <f t="shared" si="44"/>
        <v>202251.18407953592</v>
      </c>
      <c r="DF7" s="32">
        <f t="shared" si="45"/>
        <v>202753.12743771824</v>
      </c>
      <c r="DG7" s="32">
        <f t="shared" si="46"/>
        <v>203256.20939136419</v>
      </c>
      <c r="DH7" s="32">
        <f t="shared" si="47"/>
        <v>203760.44151756435</v>
      </c>
      <c r="DI7" s="32">
        <f t="shared" si="48"/>
        <v>204265.83527124903</v>
      </c>
      <c r="DJ7" s="32">
        <f t="shared" si="49"/>
        <v>204772.40195073182</v>
      </c>
      <c r="DK7" s="32">
        <f t="shared" si="50"/>
        <v>205280.15266998144</v>
      </c>
      <c r="DL7" s="32">
        <f t="shared" si="51"/>
        <v>205789.09833672069</v>
      </c>
      <c r="DM7" s="32">
        <f t="shared" si="52"/>
        <v>206299.24963555177</v>
      </c>
      <c r="DN7" s="32">
        <f t="shared" si="53"/>
        <v>206810.61701538751</v>
      </c>
      <c r="DO7" s="32">
        <f t="shared" si="54"/>
        <v>207323.21068056507</v>
      </c>
      <c r="DP7" s="32">
        <f t="shared" si="55"/>
        <v>207837.04058508197</v>
      </c>
      <c r="DQ7" s="32">
        <f t="shared" si="56"/>
        <v>208352.11642947362</v>
      </c>
      <c r="DR7" s="32">
        <f t="shared" si="57"/>
        <v>208868.44765990716</v>
      </c>
      <c r="DT7" s="48">
        <f t="shared" ref="DT7:DT26" si="59">O7</f>
        <v>89</v>
      </c>
      <c r="DU7" s="32"/>
      <c r="DV7" s="32">
        <f ca="1">INDEX('3)tpx males'!BD$57:BD$107,MATCH('3) 2016 cases'!DT7,'3)tpx males'!$BB$57:$BB$107,0))</f>
        <v>0.14688159004607748</v>
      </c>
      <c r="DW7" s="32">
        <f t="shared" ref="DW7:DW26" ca="1" si="60">BU7*-DV7</f>
        <v>-29126.347735523999</v>
      </c>
      <c r="DX7" s="32">
        <f t="shared" ref="DX7:DX70" ca="1" si="61">1-DV7</f>
        <v>0.85311840995392252</v>
      </c>
      <c r="DZ7" s="32">
        <f t="shared" ref="DZ7:DZ26" ca="1" si="62">(-T7*EXP($F$1)-DW7)/DX7</f>
        <v>-200612.02103678626</v>
      </c>
      <c r="EA7" s="32">
        <f t="shared" ref="EA7:EA26" ca="1" si="63">-BU7-DZ7</f>
        <v>2313.8699452374713</v>
      </c>
      <c r="EB7" s="32">
        <f t="shared" ref="EB7:EB70" ca="1" si="64">EA7*DV7</f>
        <v>339.86489671631</v>
      </c>
      <c r="EC7" s="32">
        <f ca="1">EA7</f>
        <v>2313.8699452374713</v>
      </c>
      <c r="EE7" s="32">
        <f ca="1">IF(EC7=0,'3) Value'!AM19+'3) 2016 cases'!DZ7,0)</f>
        <v>0</v>
      </c>
    </row>
    <row r="8" spans="2:135" x14ac:dyDescent="0.25">
      <c r="C8" s="32" t="s">
        <v>16</v>
      </c>
      <c r="D8" s="32" t="s">
        <v>12</v>
      </c>
      <c r="E8" s="49">
        <v>11776</v>
      </c>
      <c r="F8" s="32" t="s">
        <v>13</v>
      </c>
      <c r="G8" s="32" t="s">
        <v>17</v>
      </c>
      <c r="H8" s="49" t="s">
        <v>17</v>
      </c>
      <c r="I8" s="32" t="s">
        <v>17</v>
      </c>
      <c r="J8" s="32" t="s">
        <v>23</v>
      </c>
      <c r="K8" s="52">
        <v>385000</v>
      </c>
      <c r="L8" s="53">
        <v>7.25</v>
      </c>
      <c r="M8" s="52">
        <v>110237</v>
      </c>
      <c r="O8" s="48">
        <f t="shared" si="7"/>
        <v>84</v>
      </c>
      <c r="Q8" s="32">
        <f>INDEX('2b)Working'!$I$61:$P$61,MATCH($J8,'2b)Working'!$I$60:$P$60,0))</f>
        <v>6.4419325448889148E-2</v>
      </c>
      <c r="R8" s="32">
        <f>INDEX('2b)Working'!$I$62:$P$62,MATCH($J8,'2b)Working'!$I$60:$P$60,0))</f>
        <v>5.1556803430206084E-2</v>
      </c>
      <c r="T8" s="9">
        <f t="shared" ca="1" si="8"/>
        <v>112076.50863095111</v>
      </c>
      <c r="U8" s="10"/>
      <c r="V8" s="32">
        <f ca="1">($K8*EXP(V$5*($Q8+0.5*($R8)^2))*_xlfn.NORM.DIST((LN(($M8*EXP($L8/100*V$5)))-LN($K8)-$Q8*V$5)/($R8*SQRT(V$5))-$R8*SQRT(V$5),0,1,TRUE)+$M8*EXP($L8/100*V$5)*(1-_xlfn.NORM.DIST((LN(($M8*EXP($L8/100*V$5)))-LN($K8)-$Q8*V$5)/($R8*SQRT(V$5)),0,1,TRUE)))*EXP(-$F$1*V$5)*INDEX('3)tpx males'!BD$57:BD$107,MATCH('3) 2016 cases'!$O8,'3)tpx males'!$BB$57:$BB$107,0))</f>
        <v>8894.3467850533052</v>
      </c>
      <c r="W8" s="32">
        <f ca="1">($K8*EXP(W$5*($Q8+0.5*($R8)^2))*_xlfn.NORM.DIST((LN(($M8*EXP($L8/100*W$5)))-LN($K8)-$Q8*W$5)/($R8*SQRT(W$5))-$R8*SQRT(W$5),0,1,TRUE)+$M8*EXP($L8/100*W$5)*(1-_xlfn.NORM.DIST((LN(($M8*EXP($L8/100*W$5)))-LN($K8)-$Q8*W$5)/($R8*SQRT(W$5)),0,1,TRUE)))*EXP(-$F$1*W$5)*INDEX('3)tpx males'!BE$57:BE$107,MATCH('3) 2016 cases'!$O8,'3)tpx males'!$BB$57:$BB$107,0))</f>
        <v>9001.4392333831747</v>
      </c>
      <c r="X8" s="32">
        <f ca="1">($K8*EXP(X$5*($Q8+0.5*($R8)^2))*_xlfn.NORM.DIST((LN(($M8*EXP($L8/100*X$5)))-LN($K8)-$Q8*X$5)/($R8*SQRT(X$5))-$R8*SQRT(X$5),0,1,TRUE)+$M8*EXP($L8/100*X$5)*(1-_xlfn.NORM.DIST((LN(($M8*EXP($L8/100*X$5)))-LN($K8)-$Q8*X$5)/($R8*SQRT(X$5)),0,1,TRUE)))*EXP(-$F$1*X$5)*INDEX('3)tpx males'!BF$57:BF$107,MATCH('3) 2016 cases'!$O8,'3)tpx males'!$BB$57:$BB$107,0))</f>
        <v>9724.7285014122353</v>
      </c>
      <c r="Y8" s="32">
        <f ca="1">($K8*EXP(Y$5*($Q8+0.5*($R8)^2))*_xlfn.NORM.DIST((LN(($M8*EXP($L8/100*Y$5)))-LN($K8)-$Q8*Y$5)/($R8*SQRT(Y$5))-$R8*SQRT(Y$5),0,1,TRUE)+$M8*EXP($L8/100*Y$5)*(1-_xlfn.NORM.DIST((LN(($M8*EXP($L8/100*Y$5)))-LN($K8)-$Q8*Y$5)/($R8*SQRT(Y$5)),0,1,TRUE)))*EXP(-$F$1*Y$5)*INDEX('3)tpx males'!BG$57:BG$107,MATCH('3) 2016 cases'!$O8,'3)tpx males'!$BB$57:$BB$107,0))</f>
        <v>9055.1472131711416</v>
      </c>
      <c r="Z8" s="32">
        <f ca="1">($K8*EXP(Z$5*($Q8+0.5*($R8)^2))*_xlfn.NORM.DIST((LN(($M8*EXP($L8/100*Z$5)))-LN($K8)-$Q8*Z$5)/($R8*SQRT(Z$5))-$R8*SQRT(Z$5),0,1,TRUE)+$M8*EXP($L8/100*Z$5)*(1-_xlfn.NORM.DIST((LN(($M8*EXP($L8/100*Z$5)))-LN($K8)-$Q8*Z$5)/($R8*SQRT(Z$5)),0,1,TRUE)))*EXP(-$F$1*Z$5)*INDEX('3)tpx males'!BH$57:BH$107,MATCH('3) 2016 cases'!$O8,'3)tpx males'!$BB$57:$BB$107,0))</f>
        <v>9275.4162513159954</v>
      </c>
      <c r="AA8" s="32">
        <f ca="1">($K8*EXP(AA$5*($Q8+0.5*($R8)^2))*_xlfn.NORM.DIST((LN(($M8*EXP($L8/100*AA$5)))-LN($K8)-$Q8*AA$5)/($R8*SQRT(AA$5))-$R8*SQRT(AA$5),0,1,TRUE)+$M8*EXP($L8/100*AA$5)*(1-_xlfn.NORM.DIST((LN(($M8*EXP($L8/100*AA$5)))-LN($K8)-$Q8*AA$5)/($R8*SQRT(AA$5)),0,1,TRUE)))*EXP(-$F$1*AA$5)*INDEX('3)tpx males'!BI$57:BI$107,MATCH('3) 2016 cases'!$O8,'3)tpx males'!$BB$57:$BB$107,0))</f>
        <v>9462.6066185306936</v>
      </c>
      <c r="AB8" s="32">
        <f ca="1">($K8*EXP(AB$5*($Q8+0.5*($R8)^2))*_xlfn.NORM.DIST((LN(($M8*EXP($L8/100*AB$5)))-LN($K8)-$Q8*AB$5)/($R8*SQRT(AB$5))-$R8*SQRT(AB$5),0,1,TRUE)+$M8*EXP($L8/100*AB$5)*(1-_xlfn.NORM.DIST((LN(($M8*EXP($L8/100*AB$5)))-LN($K8)-$Q8*AB$5)/($R8*SQRT(AB$5)),0,1,TRUE)))*EXP(-$F$1*AB$5)*INDEX('3)tpx males'!BJ$57:BJ$107,MATCH('3) 2016 cases'!$O8,'3)tpx males'!$BB$57:$BB$107,0))</f>
        <v>8764.0219468577907</v>
      </c>
      <c r="AC8" s="32">
        <f ca="1">($K8*EXP(AC$5*($Q8+0.5*($R8)^2))*_xlfn.NORM.DIST((LN(($M8*EXP($L8/100*AC$5)))-LN($K8)-$Q8*AC$5)/($R8*SQRT(AC$5))-$R8*SQRT(AC$5),0,1,TRUE)+$M8*EXP($L8/100*AC$5)*(1-_xlfn.NORM.DIST((LN(($M8*EXP($L8/100*AC$5)))-LN($K8)-$Q8*AC$5)/($R8*SQRT(AC$5)),0,1,TRUE)))*EXP(-$F$1*AC$5)*INDEX('3)tpx males'!BK$57:BK$107,MATCH('3) 2016 cases'!$O8,'3)tpx males'!$BB$57:$BB$107,0))</f>
        <v>8373.8209251845983</v>
      </c>
      <c r="AD8" s="32">
        <f ca="1">($K8*EXP(AD$5*($Q8+0.5*($R8)^2))*_xlfn.NORM.DIST((LN(($M8*EXP($L8/100*AD$5)))-LN($K8)-$Q8*AD$5)/($R8*SQRT(AD$5))-$R8*SQRT(AD$5),0,1,TRUE)+$M8*EXP($L8/100*AD$5)*(1-_xlfn.NORM.DIST((LN(($M8*EXP($L8/100*AD$5)))-LN($K8)-$Q8*AD$5)/($R8*SQRT(AD$5)),0,1,TRUE)))*EXP(-$F$1*AD$5)*INDEX('3)tpx males'!BL$57:BL$107,MATCH('3) 2016 cases'!$O8,'3)tpx males'!$BB$57:$BB$107,0))</f>
        <v>7111.1110824225598</v>
      </c>
      <c r="AE8" s="32">
        <f ca="1">($K8*EXP(AE$5*($Q8+0.5*($R8)^2))*_xlfn.NORM.DIST((LN(($M8*EXP($L8/100*AE$5)))-LN($K8)-$Q8*AE$5)/($R8*SQRT(AE$5))-$R8*SQRT(AE$5),0,1,TRUE)+$M8*EXP($L8/100*AE$5)*(1-_xlfn.NORM.DIST((LN(($M8*EXP($L8/100*AE$5)))-LN($K8)-$Q8*AE$5)/($R8*SQRT(AE$5)),0,1,TRUE)))*EXP(-$F$1*AE$5)*INDEX('3)tpx males'!BM$57:BM$107,MATCH('3) 2016 cases'!$O8,'3)tpx males'!$BB$57:$BB$107,0))</f>
        <v>6686.3328386618323</v>
      </c>
      <c r="AF8" s="32">
        <f ca="1">($K8*EXP(AF$5*($Q8+0.5*($R8)^2))*_xlfn.NORM.DIST((LN(($M8*EXP($L8/100*AF$5)))-LN($K8)-$Q8*AF$5)/($R8*SQRT(AF$5))-$R8*SQRT(AF$5),0,1,TRUE)+$M8*EXP($L8/100*AF$5)*(1-_xlfn.NORM.DIST((LN(($M8*EXP($L8/100*AF$5)))-LN($K8)-$Q8*AF$5)/($R8*SQRT(AF$5)),0,1,TRUE)))*EXP(-$F$1*AF$5)*INDEX('3)tpx males'!BN$57:BN$107,MATCH('3) 2016 cases'!$O8,'3)tpx males'!$BB$57:$BB$107,0))</f>
        <v>6076.0435943782759</v>
      </c>
      <c r="AG8" s="32">
        <f ca="1">($K8*EXP(AG$5*($Q8+0.5*($R8)^2))*_xlfn.NORM.DIST((LN(($M8*EXP($L8/100*AG$5)))-LN($K8)-$Q8*AG$5)/($R8*SQRT(AG$5))-$R8*SQRT(AG$5),0,1,TRUE)+$M8*EXP($L8/100*AG$5)*(1-_xlfn.NORM.DIST((LN(($M8*EXP($L8/100*AG$5)))-LN($K8)-$Q8*AG$5)/($R8*SQRT(AG$5)),0,1,TRUE)))*EXP(-$F$1*AG$5)*INDEX('3)tpx males'!BO$57:BO$107,MATCH('3) 2016 cases'!$O8,'3)tpx males'!$BB$57:$BB$107,0))</f>
        <v>4963.8654694639772</v>
      </c>
      <c r="AH8" s="32">
        <f ca="1">($K8*EXP(AH$5*($Q8+0.5*($R8)^2))*_xlfn.NORM.DIST((LN(($M8*EXP($L8/100*AH$5)))-LN($K8)-$Q8*AH$5)/($R8*SQRT(AH$5))-$R8*SQRT(AH$5),0,1,TRUE)+$M8*EXP($L8/100*AH$5)*(1-_xlfn.NORM.DIST((LN(($M8*EXP($L8/100*AH$5)))-LN($K8)-$Q8*AH$5)/($R8*SQRT(AH$5)),0,1,TRUE)))*EXP(-$F$1*AH$5)*INDEX('3)tpx males'!BP$57:BP$107,MATCH('3) 2016 cases'!$O8,'3)tpx males'!$BB$57:$BB$107,0))</f>
        <v>4043.9838809067742</v>
      </c>
      <c r="AI8" s="32">
        <f ca="1">($K8*EXP(AI$5*($Q8+0.5*($R8)^2))*_xlfn.NORM.DIST((LN(($M8*EXP($L8/100*AI$5)))-LN($K8)-$Q8*AI$5)/($R8*SQRT(AI$5))-$R8*SQRT(AI$5),0,1,TRUE)+$M8*EXP($L8/100*AI$5)*(1-_xlfn.NORM.DIST((LN(($M8*EXP($L8/100*AI$5)))-LN($K8)-$Q8*AI$5)/($R8*SQRT(AI$5)),0,1,TRUE)))*EXP(-$F$1*AI$5)*INDEX('3)tpx males'!BQ$57:BQ$107,MATCH('3) 2016 cases'!$O8,'3)tpx males'!$BB$57:$BB$107,0))</f>
        <v>3180.6364677371898</v>
      </c>
      <c r="AJ8" s="32">
        <f ca="1">($K8*EXP(AJ$5*($Q8+0.5*($R8)^2))*_xlfn.NORM.DIST((LN(($M8*EXP($L8/100*AJ$5)))-LN($K8)-$Q8*AJ$5)/($R8*SQRT(AJ$5))-$R8*SQRT(AJ$5),0,1,TRUE)+$M8*EXP($L8/100*AJ$5)*(1-_xlfn.NORM.DIST((LN(($M8*EXP($L8/100*AJ$5)))-LN($K8)-$Q8*AJ$5)/($R8*SQRT(AJ$5)),0,1,TRUE)))*EXP(-$F$1*AJ$5)*INDEX('3)tpx males'!BR$57:BR$107,MATCH('3) 2016 cases'!$O8,'3)tpx males'!$BB$57:$BB$107,0))</f>
        <v>2406.4513062256369</v>
      </c>
      <c r="AK8" s="32">
        <f ca="1">($K8*EXP(AK$5*($Q8+0.5*($R8)^2))*_xlfn.NORM.DIST((LN(($M8*EXP($L8/100*AK$5)))-LN($K8)-$Q8*AK$5)/($R8*SQRT(AK$5))-$R8*SQRT(AK$5),0,1,TRUE)+$M8*EXP($L8/100*AK$5)*(1-_xlfn.NORM.DIST((LN(($M8*EXP($L8/100*AK$5)))-LN($K8)-$Q8*AK$5)/($R8*SQRT(AK$5)),0,1,TRUE)))*EXP(-$F$1*AK$5)*INDEX('3)tpx males'!BS$57:BS$107,MATCH('3) 2016 cases'!$O8,'3)tpx males'!$BB$57:$BB$107,0))</f>
        <v>1760.0463494959004</v>
      </c>
      <c r="AL8" s="32">
        <f ca="1">($K8*EXP(AL$5*($Q8+0.5*($R8)^2))*_xlfn.NORM.DIST((LN(($M8*EXP($L8/100*AL$5)))-LN($K8)-$Q8*AL$5)/($R8*SQRT(AL$5))-$R8*SQRT(AL$5),0,1,TRUE)+$M8*EXP($L8/100*AL$5)*(1-_xlfn.NORM.DIST((LN(($M8*EXP($L8/100*AL$5)))-LN($K8)-$Q8*AL$5)/($R8*SQRT(AL$5)),0,1,TRUE)))*EXP(-$F$1*AL$5)*INDEX('3)tpx males'!BT$57:BT$107,MATCH('3) 2016 cases'!$O8,'3)tpx males'!$BB$57:$BB$107,0))</f>
        <v>1219.4022327225114</v>
      </c>
      <c r="AM8" s="32">
        <f ca="1">($K8*EXP(AM$5*($Q8+0.5*($R8)^2))*_xlfn.NORM.DIST((LN(($M8*EXP($L8/100*AM$5)))-LN($K8)-$Q8*AM$5)/($R8*SQRT(AM$5))-$R8*SQRT(AM$5),0,1,TRUE)+$M8*EXP($L8/100*AM$5)*(1-_xlfn.NORM.DIST((LN(($M8*EXP($L8/100*AM$5)))-LN($K8)-$Q8*AM$5)/($R8*SQRT(AM$5)),0,1,TRUE)))*EXP(-$F$1*AM$5)*INDEX('3)tpx males'!BU$57:BU$107,MATCH('3) 2016 cases'!$O8,'3)tpx males'!$BB$57:$BB$107,0))</f>
        <v>820.43845975365753</v>
      </c>
      <c r="AN8" s="32">
        <f ca="1">($K8*EXP(AN$5*($Q8+0.5*($R8)^2))*_xlfn.NORM.DIST((LN(($M8*EXP($L8/100*AN$5)))-LN($K8)-$Q8*AN$5)/($R8*SQRT(AN$5))-$R8*SQRT(AN$5),0,1,TRUE)+$M8*EXP($L8/100*AN$5)*(1-_xlfn.NORM.DIST((LN(($M8*EXP($L8/100*AN$5)))-LN($K8)-$Q8*AN$5)/($R8*SQRT(AN$5)),0,1,TRUE)))*EXP(-$F$1*AN$5)*INDEX('3)tpx males'!BV$57:BV$107,MATCH('3) 2016 cases'!$O8,'3)tpx males'!$BB$57:$BB$107,0))</f>
        <v>530.54972276018532</v>
      </c>
      <c r="AO8" s="32">
        <f ca="1">($K8*EXP(AO$5*($Q8+0.5*($R8)^2))*_xlfn.NORM.DIST((LN(($M8*EXP($L8/100*AO$5)))-LN($K8)-$Q8*AO$5)/($R8*SQRT(AO$5))-$R8*SQRT(AO$5),0,1,TRUE)+$M8*EXP($L8/100*AO$5)*(1-_xlfn.NORM.DIST((LN(($M8*EXP($L8/100*AO$5)))-LN($K8)-$Q8*AO$5)/($R8*SQRT(AO$5)),0,1,TRUE)))*EXP(-$F$1*AO$5)*INDEX('3)tpx males'!BW$57:BW$107,MATCH('3) 2016 cases'!$O8,'3)tpx males'!$BB$57:$BB$107,0))</f>
        <v>321.01255491730109</v>
      </c>
      <c r="AP8" s="32">
        <f ca="1">($K8*EXP(AP$5*($Q8+0.5*($R8)^2))*_xlfn.NORM.DIST((LN(($M8*EXP($L8/100*AP$5)))-LN($K8)-$Q8*AP$5)/($R8*SQRT(AP$5))-$R8*SQRT(AP$5),0,1,TRUE)+$M8*EXP($L8/100*AP$5)*(1-_xlfn.NORM.DIST((LN(($M8*EXP($L8/100*AP$5)))-LN($K8)-$Q8*AP$5)/($R8*SQRT(AP$5)),0,1,TRUE)))*EXP(-$F$1*AP$5)*INDEX('3)tpx males'!BX$57:BX$107,MATCH('3) 2016 cases'!$O8,'3)tpx males'!$BB$57:$BB$107,0))</f>
        <v>191.37296050311801</v>
      </c>
      <c r="AQ8" s="32">
        <f ca="1">($K8*EXP(AQ$5*($Q8+0.5*($R8)^2))*_xlfn.NORM.DIST((LN(($M8*EXP($L8/100*AQ$5)))-LN($K8)-$Q8*AQ$5)/($R8*SQRT(AQ$5))-$R8*SQRT(AQ$5),0,1,TRUE)+$M8*EXP($L8/100*AQ$5)*(1-_xlfn.NORM.DIST((LN(($M8*EXP($L8/100*AQ$5)))-LN($K8)-$Q8*AQ$5)/($R8*SQRT(AQ$5)),0,1,TRUE)))*EXP(-$F$1*AQ$5)*INDEX('3)tpx males'!BY$57:BY$107,MATCH('3) 2016 cases'!$O8,'3)tpx males'!$BB$57:$BB$107,0))</f>
        <v>105.4788036628544</v>
      </c>
      <c r="AR8" s="32">
        <f ca="1">($K8*EXP(AR$5*($Q8+0.5*($R8)^2))*_xlfn.NORM.DIST((LN(($M8*EXP($L8/100*AR$5)))-LN($K8)-$Q8*AR$5)/($R8*SQRT(AR$5))-$R8*SQRT(AR$5),0,1,TRUE)+$M8*EXP($L8/100*AR$5)*(1-_xlfn.NORM.DIST((LN(($M8*EXP($L8/100*AR$5)))-LN($K8)-$Q8*AR$5)/($R8*SQRT(AR$5)),0,1,TRUE)))*EXP(-$F$1*AR$5)*INDEX('3)tpx males'!BZ$57:BZ$107,MATCH('3) 2016 cases'!$O8,'3)tpx males'!$BB$57:$BB$107,0))</f>
        <v>58.194468652240822</v>
      </c>
      <c r="AS8" s="32">
        <f ca="1">($K8*EXP(AS$5*($Q8+0.5*($R8)^2))*_xlfn.NORM.DIST((LN(($M8*EXP($L8/100*AS$5)))-LN($K8)-$Q8*AS$5)/($R8*SQRT(AS$5))-$R8*SQRT(AS$5),0,1,TRUE)+$M8*EXP($L8/100*AS$5)*(1-_xlfn.NORM.DIST((LN(($M8*EXP($L8/100*AS$5)))-LN($K8)-$Q8*AS$5)/($R8*SQRT(AS$5)),0,1,TRUE)))*EXP(-$F$1*AS$5)*INDEX('3)tpx males'!CA$57:CA$107,MATCH('3) 2016 cases'!$O8,'3)tpx males'!$BB$57:$BB$107,0))</f>
        <v>30.772766752028815</v>
      </c>
      <c r="AT8" s="32">
        <f ca="1">($K8*EXP(AT$5*($Q8+0.5*($R8)^2))*_xlfn.NORM.DIST((LN(($M8*EXP($L8/100*AT$5)))-LN($K8)-$Q8*AT$5)/($R8*SQRT(AT$5))-$R8*SQRT(AT$5),0,1,TRUE)+$M8*EXP($L8/100*AT$5)*(1-_xlfn.NORM.DIST((LN(($M8*EXP($L8/100*AT$5)))-LN($K8)-$Q8*AT$5)/($R8*SQRT(AT$5)),0,1,TRUE)))*EXP(-$F$1*AT$5)*INDEX('3)tpx males'!CB$57:CB$107,MATCH('3) 2016 cases'!$O8,'3)tpx males'!$BB$57:$BB$107,0))</f>
        <v>12.733988654816551</v>
      </c>
      <c r="AU8" s="32">
        <f ca="1">($K8*EXP(AU$5*($Q8+0.5*($R8)^2))*_xlfn.NORM.DIST((LN(($M8*EXP($L8/100*AU$5)))-LN($K8)-$Q8*AU$5)/($R8*SQRT(AU$5))-$R8*SQRT(AU$5),0,1,TRUE)+$M8*EXP($L8/100*AU$5)*(1-_xlfn.NORM.DIST((LN(($M8*EXP($L8/100*AU$5)))-LN($K8)-$Q8*AU$5)/($R8*SQRT(AU$5)),0,1,TRUE)))*EXP(-$F$1*AU$5)*INDEX('3)tpx males'!CC$57:CC$107,MATCH('3) 2016 cases'!$O8,'3)tpx males'!$BB$57:$BB$107,0))</f>
        <v>6.5542083713034076</v>
      </c>
      <c r="AV8" s="32">
        <f>($K8*EXP(AV$5*($Q8+0.5*($R8)^2))*_xlfn.NORM.DIST((LN(($M8*EXP($L8/100*AV$5)))-LN($K8)-$Q8*AV$5)/($R8*SQRT(AV$5))-$R8*SQRT(AV$5),0,1,TRUE)+$M8*EXP($L8/100*AV$5)*(1-_xlfn.NORM.DIST((LN(($M8*EXP($L8/100*AV$5)))-LN($K8)-$Q8*AV$5)/($R8*SQRT(AV$5)),0,1,TRUE)))*EXP(-$F$1*AV$5)*INDEX('3)tpx males'!CD$57:CD$107,MATCH('3) 2016 cases'!$O8,'3)tpx males'!$BB$57:$BB$107,0))</f>
        <v>0</v>
      </c>
      <c r="AW8" s="32">
        <f>($K8*EXP(AW$5*($Q8+0.5*($R8)^2))*_xlfn.NORM.DIST((LN(($M8*EXP($L8/100*AW$5)))-LN($K8)-$Q8*AW$5)/($R8*SQRT(AW$5))-$R8*SQRT(AW$5),0,1,TRUE)+$M8*EXP($L8/100*AW$5)*(1-_xlfn.NORM.DIST((LN(($M8*EXP($L8/100*AW$5)))-LN($K8)-$Q8*AW$5)/($R8*SQRT(AW$5)),0,1,TRUE)))*EXP(-$F$1*AW$5)*INDEX('3)tpx males'!CE$57:CE$107,MATCH('3) 2016 cases'!$O8,'3)tpx males'!$BB$57:$BB$107,0))</f>
        <v>0</v>
      </c>
      <c r="AX8" s="32">
        <f>($K8*EXP(AX$5*($Q8+0.5*($R8)^2))*_xlfn.NORM.DIST((LN(($M8*EXP($L8/100*AX$5)))-LN($K8)-$Q8*AX$5)/($R8*SQRT(AX$5))-$R8*SQRT(AX$5),0,1,TRUE)+$M8*EXP($L8/100*AX$5)*(1-_xlfn.NORM.DIST((LN(($M8*EXP($L8/100*AX$5)))-LN($K8)-$Q8*AX$5)/($R8*SQRT(AX$5)),0,1,TRUE)))*EXP(-$F$1*AX$5)*INDEX('3)tpx males'!CF$57:CF$107,MATCH('3) 2016 cases'!$O8,'3)tpx males'!$BB$57:$BB$107,0))</f>
        <v>0</v>
      </c>
      <c r="AY8" s="32">
        <f>($K8*EXP(AY$5*($Q8+0.5*($R8)^2))*_xlfn.NORM.DIST((LN(($M8*EXP($L8/100*AY$5)))-LN($K8)-$Q8*AY$5)/($R8*SQRT(AY$5))-$R8*SQRT(AY$5),0,1,TRUE)+$M8*EXP($L8/100*AY$5)*(1-_xlfn.NORM.DIST((LN(($M8*EXP($L8/100*AY$5)))-LN($K8)-$Q8*AY$5)/($R8*SQRT(AY$5)),0,1,TRUE)))*EXP(-$F$1*AY$5)*INDEX('3)tpx males'!CG$57:CG$107,MATCH('3) 2016 cases'!$O8,'3)tpx males'!$BB$57:$BB$107,0))</f>
        <v>0</v>
      </c>
      <c r="AZ8" s="32">
        <f>($K8*EXP(AZ$5*($Q8+0.5*($R8)^2))*_xlfn.NORM.DIST((LN(($M8*EXP($L8/100*AZ$5)))-LN($K8)-$Q8*AZ$5)/($R8*SQRT(AZ$5))-$R8*SQRT(AZ$5),0,1,TRUE)+$M8*EXP($L8/100*AZ$5)*(1-_xlfn.NORM.DIST((LN(($M8*EXP($L8/100*AZ$5)))-LN($K8)-$Q8*AZ$5)/($R8*SQRT(AZ$5)),0,1,TRUE)))*EXP(-$F$1*AZ$5)*INDEX('3)tpx males'!CH$57:CH$107,MATCH('3) 2016 cases'!$O8,'3)tpx males'!$BB$57:$BB$107,0))</f>
        <v>0</v>
      </c>
      <c r="BA8" s="32">
        <f>($K8*EXP(BA$5*($Q8+0.5*($R8)^2))*_xlfn.NORM.DIST((LN(($M8*EXP($L8/100*BA$5)))-LN($K8)-$Q8*BA$5)/($R8*SQRT(BA$5))-$R8*SQRT(BA$5),0,1,TRUE)+$M8*EXP($L8/100*BA$5)*(1-_xlfn.NORM.DIST((LN(($M8*EXP($L8/100*BA$5)))-LN($K8)-$Q8*BA$5)/($R8*SQRT(BA$5)),0,1,TRUE)))*EXP(-$F$1*BA$5)*INDEX('3)tpx males'!CI$57:CI$107,MATCH('3) 2016 cases'!$O8,'3)tpx males'!$BB$57:$BB$107,0))</f>
        <v>0</v>
      </c>
      <c r="BB8" s="32">
        <f>($K8*EXP(BB$5*($Q8+0.5*($R8)^2))*_xlfn.NORM.DIST((LN(($M8*EXP($L8/100*BB$5)))-LN($K8)-$Q8*BB$5)/($R8*SQRT(BB$5))-$R8*SQRT(BB$5),0,1,TRUE)+$M8*EXP($L8/100*BB$5)*(1-_xlfn.NORM.DIST((LN(($M8*EXP($L8/100*BB$5)))-LN($K8)-$Q8*BB$5)/($R8*SQRT(BB$5)),0,1,TRUE)))*EXP(-$F$1*BB$5)*INDEX('3)tpx males'!CJ$57:CJ$107,MATCH('3) 2016 cases'!$O8,'3)tpx males'!$BB$57:$BB$107,0))</f>
        <v>0</v>
      </c>
      <c r="BC8" s="32">
        <f>($K8*EXP(BC$5*($Q8+0.5*($R8)^2))*_xlfn.NORM.DIST((LN(($M8*EXP($L8/100*BC$5)))-LN($K8)-$Q8*BC$5)/($R8*SQRT(BC$5))-$R8*SQRT(BC$5),0,1,TRUE)+$M8*EXP($L8/100*BC$5)*(1-_xlfn.NORM.DIST((LN(($M8*EXP($L8/100*BC$5)))-LN($K8)-$Q8*BC$5)/($R8*SQRT(BC$5)),0,1,TRUE)))*EXP(-$F$1*BC$5)*INDEX('3)tpx males'!CK$57:CK$107,MATCH('3) 2016 cases'!$O8,'3)tpx males'!$BB$57:$BB$107,0))</f>
        <v>0</v>
      </c>
      <c r="BD8" s="32">
        <f>($K8*EXP(BD$5*($Q8+0.5*($R8)^2))*_xlfn.NORM.DIST((LN(($M8*EXP($L8/100*BD$5)))-LN($K8)-$Q8*BD$5)/($R8*SQRT(BD$5))-$R8*SQRT(BD$5),0,1,TRUE)+$M8*EXP($L8/100*BD$5)*(1-_xlfn.NORM.DIST((LN(($M8*EXP($L8/100*BD$5)))-LN($K8)-$Q8*BD$5)/($R8*SQRT(BD$5)),0,1,TRUE)))*EXP(-$F$1*BD$5)*INDEX('3)tpx males'!CL$57:CL$107,MATCH('3) 2016 cases'!$O8,'3)tpx males'!$BB$57:$BB$107,0))</f>
        <v>0</v>
      </c>
      <c r="BE8" s="32">
        <f>($K8*EXP(BE$5*($Q8+0.5*($R8)^2))*_xlfn.NORM.DIST((LN(($M8*EXP($L8/100*BE$5)))-LN($K8)-$Q8*BE$5)/($R8*SQRT(BE$5))-$R8*SQRT(BE$5),0,1,TRUE)+$M8*EXP($L8/100*BE$5)*(1-_xlfn.NORM.DIST((LN(($M8*EXP($L8/100*BE$5)))-LN($K8)-$Q8*BE$5)/($R8*SQRT(BE$5)),0,1,TRUE)))*EXP(-$F$1*BE$5)*INDEX('3)tpx males'!CM$57:CM$107,MATCH('3) 2016 cases'!$O8,'3)tpx males'!$BB$57:$BB$107,0))</f>
        <v>0</v>
      </c>
      <c r="BF8" s="32">
        <f>($K8*EXP(BF$5*($Q8+0.5*($R8)^2))*_xlfn.NORM.DIST((LN(($M8*EXP($L8/100*BF$5)))-LN($K8)-$Q8*BF$5)/($R8*SQRT(BF$5))-$R8*SQRT(BF$5),0,1,TRUE)+$M8*EXP($L8/100*BF$5)*(1-_xlfn.NORM.DIST((LN(($M8*EXP($L8/100*BF$5)))-LN($K8)-$Q8*BF$5)/($R8*SQRT(BF$5)),0,1,TRUE)))*EXP(-$F$1*BF$5)*INDEX('3)tpx males'!CN$57:CN$107,MATCH('3) 2016 cases'!$O8,'3)tpx males'!$BB$57:$BB$107,0))</f>
        <v>0</v>
      </c>
      <c r="BG8" s="32">
        <f>($K8*EXP(BG$5*($Q8+0.5*($R8)^2))*_xlfn.NORM.DIST((LN(($M8*EXP($L8/100*BG$5)))-LN($K8)-$Q8*BG$5)/($R8*SQRT(BG$5))-$R8*SQRT(BG$5),0,1,TRUE)+$M8*EXP($L8/100*BG$5)*(1-_xlfn.NORM.DIST((LN(($M8*EXP($L8/100*BG$5)))-LN($K8)-$Q8*BG$5)/($R8*SQRT(BG$5)),0,1,TRUE)))*EXP(-$F$1*BG$5)*INDEX('3)tpx males'!CO$57:CO$107,MATCH('3) 2016 cases'!$O8,'3)tpx males'!$BB$57:$BB$107,0))</f>
        <v>0</v>
      </c>
      <c r="BH8" s="32">
        <f>($K8*EXP(BH$5*($Q8+0.5*($R8)^2))*_xlfn.NORM.DIST((LN(($M8*EXP($L8/100*BH$5)))-LN($K8)-$Q8*BH$5)/($R8*SQRT(BH$5))-$R8*SQRT(BH$5),0,1,TRUE)+$M8*EXP($L8/100*BH$5)*(1-_xlfn.NORM.DIST((LN(($M8*EXP($L8/100*BH$5)))-LN($K8)-$Q8*BH$5)/($R8*SQRT(BH$5)),0,1,TRUE)))*EXP(-$F$1*BH$5)*INDEX('3)tpx males'!CP$57:CP$107,MATCH('3) 2016 cases'!$O8,'3)tpx males'!$BB$57:$BB$107,0))</f>
        <v>0</v>
      </c>
      <c r="BI8" s="32">
        <f>($K8*EXP(BI$5*($Q8+0.5*($R8)^2))*_xlfn.NORM.DIST((LN(($M8*EXP($L8/100*BI$5)))-LN($K8)-$Q8*BI$5)/($R8*SQRT(BI$5))-$R8*SQRT(BI$5),0,1,TRUE)+$M8*EXP($L8/100*BI$5)*(1-_xlfn.NORM.DIST((LN(($M8*EXP($L8/100*BI$5)))-LN($K8)-$Q8*BI$5)/($R8*SQRT(BI$5)),0,1,TRUE)))*EXP(-$F$1*BI$5)*INDEX('3)tpx males'!CQ$57:CQ$107,MATCH('3) 2016 cases'!$O8,'3)tpx males'!$BB$57:$BB$107,0))</f>
        <v>0</v>
      </c>
      <c r="BJ8" s="32">
        <f>($K8*EXP(BJ$5*($Q8+0.5*($R8)^2))*_xlfn.NORM.DIST((LN(($M8*EXP($L8/100*BJ$5)))-LN($K8)-$Q8*BJ$5)/($R8*SQRT(BJ$5))-$R8*SQRT(BJ$5),0,1,TRUE)+$M8*EXP($L8/100*BJ$5)*(1-_xlfn.NORM.DIST((LN(($M8*EXP($L8/100*BJ$5)))-LN($K8)-$Q8*BJ$5)/($R8*SQRT(BJ$5)),0,1,TRUE)))*EXP(-$F$1*BJ$5)*INDEX('3)tpx males'!CR$57:CR$107,MATCH('3) 2016 cases'!$O8,'3)tpx males'!$BB$57:$BB$107,0))</f>
        <v>0</v>
      </c>
      <c r="BK8" s="32">
        <f>($K8*EXP(BK$5*($Q8+0.5*($R8)^2))*_xlfn.NORM.DIST((LN(($M8*EXP($L8/100*BK$5)))-LN($K8)-$Q8*BK$5)/($R8*SQRT(BK$5))-$R8*SQRT(BK$5),0,1,TRUE)+$M8*EXP($L8/100*BK$5)*(1-_xlfn.NORM.DIST((LN(($M8*EXP($L8/100*BK$5)))-LN($K8)-$Q8*BK$5)/($R8*SQRT(BK$5)),0,1,TRUE)))*EXP(-$F$1*BK$5)*INDEX('3)tpx males'!CS$57:CS$107,MATCH('3) 2016 cases'!$O8,'3)tpx males'!$BB$57:$BB$107,0))</f>
        <v>0</v>
      </c>
      <c r="BL8" s="32">
        <f>($K8*EXP(BL$5*($Q8+0.5*($R8)^2))*_xlfn.NORM.DIST((LN(($M8*EXP($L8/100*BL$5)))-LN($K8)-$Q8*BL$5)/($R8*SQRT(BL$5))-$R8*SQRT(BL$5),0,1,TRUE)+$M8*EXP($L8/100*BL$5)*(1-_xlfn.NORM.DIST((LN(($M8*EXP($L8/100*BL$5)))-LN($K8)-$Q8*BL$5)/($R8*SQRT(BL$5)),0,1,TRUE)))*EXP(-$F$1*BL$5)*INDEX('3)tpx males'!CT$57:CT$107,MATCH('3) 2016 cases'!$O8,'3)tpx males'!$BB$57:$BB$107,0))</f>
        <v>0</v>
      </c>
      <c r="BM8" s="32">
        <f>($K8*EXP(BM$5*($Q8+0.5*($R8)^2))*_xlfn.NORM.DIST((LN(($M8*EXP($L8/100*BM$5)))-LN($K8)-$Q8*BM$5)/($R8*SQRT(BM$5))-$R8*SQRT(BM$5),0,1,TRUE)+$M8*EXP($L8/100*BM$5)*(1-_xlfn.NORM.DIST((LN(($M8*EXP($L8/100*BM$5)))-LN($K8)-$Q8*BM$5)/($R8*SQRT(BM$5)),0,1,TRUE)))*EXP(-$F$1*BM$5)*INDEX('3)tpx males'!CU$57:CU$107,MATCH('3) 2016 cases'!$O8,'3)tpx males'!$BB$57:$BB$107,0))</f>
        <v>0</v>
      </c>
      <c r="BN8" s="32">
        <f>($K8*EXP(BN$5*($Q8+0.5*($R8)^2))*_xlfn.NORM.DIST((LN(($M8*EXP($L8/100*BN$5)))-LN($K8)-$Q8*BN$5)/($R8*SQRT(BN$5))-$R8*SQRT(BN$5),0,1,TRUE)+$M8*EXP($L8/100*BN$5)*(1-_xlfn.NORM.DIST((LN(($M8*EXP($L8/100*BN$5)))-LN($K8)-$Q8*BN$5)/($R8*SQRT(BN$5)),0,1,TRUE)))*EXP(-$F$1*BN$5)*INDEX('3)tpx males'!CV$57:CV$107,MATCH('3) 2016 cases'!$O8,'3)tpx males'!$BB$57:$BB$107,0))</f>
        <v>0</v>
      </c>
      <c r="BO8" s="32">
        <f>($K8*EXP(BO$5*($Q8+0.5*($R8)^2))*_xlfn.NORM.DIST((LN(($M8*EXP($L8/100*BO$5)))-LN($K8)-$Q8*BO$5)/($R8*SQRT(BO$5))-$R8*SQRT(BO$5),0,1,TRUE)+$M8*EXP($L8/100*BO$5)*(1-_xlfn.NORM.DIST((LN(($M8*EXP($L8/100*BO$5)))-LN($K8)-$Q8*BO$5)/($R8*SQRT(BO$5)),0,1,TRUE)))*EXP(-$F$1*BO$5)*INDEX('3)tpx males'!CW$57:CW$107,MATCH('3) 2016 cases'!$O8,'3)tpx males'!$BB$57:$BB$107,0))</f>
        <v>0</v>
      </c>
      <c r="BP8" s="32">
        <f>($K8*EXP(BP$5*($Q8+0.5*($R8)^2))*_xlfn.NORM.DIST((LN(($M8*EXP($L8/100*BP$5)))-LN($K8)-$Q8*BP$5)/($R8*SQRT(BP$5))-$R8*SQRT(BP$5),0,1,TRUE)+$M8*EXP($L8/100*BP$5)*(1-_xlfn.NORM.DIST((LN(($M8*EXP($L8/100*BP$5)))-LN($K8)-$Q8*BP$5)/($R8*SQRT(BP$5)),0,1,TRUE)))*EXP(-$F$1*BP$5)*INDEX('3)tpx males'!CX$57:CX$107,MATCH('3) 2016 cases'!$O8,'3)tpx males'!$BB$57:$BB$107,0))</f>
        <v>0</v>
      </c>
      <c r="BQ8" s="32">
        <f>($K8*EXP(BQ$5*($Q8+0.5*($R8)^2))*_xlfn.NORM.DIST((LN(($M8*EXP($L8/100*BQ$5)))-LN($K8)-$Q8*BQ$5)/($R8*SQRT(BQ$5))-$R8*SQRT(BQ$5),0,1,TRUE)+$M8*EXP($L8/100*BQ$5)*(1-_xlfn.NORM.DIST((LN(($M8*EXP($L8/100*BQ$5)))-LN($K8)-$Q8*BQ$5)/($R8*SQRT(BQ$5)),0,1,TRUE)))*EXP(-$F$1*BQ$5)*INDEX('3)tpx males'!CY$57:CY$107,MATCH('3) 2016 cases'!$O8,'3)tpx males'!$BB$57:$BB$107,0))</f>
        <v>0</v>
      </c>
      <c r="BR8" s="32">
        <f>($K8*EXP(BR$5*($Q8+0.5*($R8)^2))*_xlfn.NORM.DIST((LN(($M8*EXP($L8/100*BR$5)))-LN($K8)-$Q8*BR$5)/($R8*SQRT(BR$5))-$R8*SQRT(BR$5),0,1,TRUE)+$M8*EXP($L8/100*BR$5)*(1-_xlfn.NORM.DIST((LN(($M8*EXP($L8/100*BR$5)))-LN($K8)-$Q8*BR$5)/($R8*SQRT(BR$5)),0,1,TRUE)))*EXP(-$F$1*BR$5)*INDEX('3)tpx males'!CZ$57:CZ$107,MATCH('3) 2016 cases'!$O8,'3)tpx males'!$BB$57:$BB$107,0))</f>
        <v>0</v>
      </c>
      <c r="BS8" s="32">
        <f>($K8*EXP(BS$5*($Q8+0.5*($R8)^2))*_xlfn.NORM.DIST((LN(($M8*EXP($L8/100*BS$5)))-LN($K8)-$Q8*BS$5)/($R8*SQRT(BS$5))-$R8*SQRT(BS$5),0,1,TRUE)+$M8*EXP($L8/100*BS$5)*(1-_xlfn.NORM.DIST((LN(($M8*EXP($L8/100*BS$5)))-LN($K8)-$Q8*BS$5)/($R8*SQRT(BS$5)),0,1,TRUE)))*EXP(-$F$1*BS$5)*INDEX('3)tpx males'!DA$57:DA$107,MATCH('3) 2016 cases'!$O8,'3)tpx males'!$BB$57:$BB$107,0))</f>
        <v>0</v>
      </c>
      <c r="BU8" s="32">
        <f t="shared" si="58"/>
        <v>118377.96438814401</v>
      </c>
      <c r="BV8" s="32">
        <f t="shared" si="9"/>
        <v>110651.16482369513</v>
      </c>
      <c r="BW8" s="32">
        <f t="shared" si="10"/>
        <v>110928.13880897869</v>
      </c>
      <c r="BX8" s="32">
        <f t="shared" si="11"/>
        <v>111205.80609549093</v>
      </c>
      <c r="BY8" s="32">
        <f t="shared" si="12"/>
        <v>111484.16841865327</v>
      </c>
      <c r="BZ8" s="32">
        <f t="shared" si="13"/>
        <v>111763.2275182311</v>
      </c>
      <c r="CA8" s="32">
        <f t="shared" si="14"/>
        <v>112042.98513834472</v>
      </c>
      <c r="CB8" s="32">
        <f t="shared" si="15"/>
        <v>112323.44302748021</v>
      </c>
      <c r="CC8" s="32">
        <f t="shared" si="16"/>
        <v>112604.60293850025</v>
      </c>
      <c r="CD8" s="32">
        <f t="shared" si="17"/>
        <v>112886.46662865501</v>
      </c>
      <c r="CE8" s="32">
        <f t="shared" si="18"/>
        <v>113169.03585959024</v>
      </c>
      <c r="CF8" s="32">
        <f t="shared" si="19"/>
        <v>113452.31239732559</v>
      </c>
      <c r="CG8" s="32">
        <f t="shared" si="20"/>
        <v>113736.29801204304</v>
      </c>
      <c r="CH8" s="32">
        <f t="shared" si="21"/>
        <v>114020.99447703123</v>
      </c>
      <c r="CI8" s="32">
        <f t="shared" si="22"/>
        <v>114306.40356486583</v>
      </c>
      <c r="CJ8" s="32">
        <f t="shared" si="23"/>
        <v>114592.52703651472</v>
      </c>
      <c r="CK8" s="32">
        <f t="shared" si="24"/>
        <v>114879.36661562075</v>
      </c>
      <c r="CL8" s="32">
        <f t="shared" si="25"/>
        <v>115166.92393647689</v>
      </c>
      <c r="CM8" s="32">
        <f t="shared" si="26"/>
        <v>115455.20045134347</v>
      </c>
      <c r="CN8" s="32">
        <f t="shared" si="27"/>
        <v>115744.19728190325</v>
      </c>
      <c r="CO8" s="32">
        <f t="shared" si="28"/>
        <v>116033.91500142707</v>
      </c>
      <c r="CP8" s="32">
        <f t="shared" si="29"/>
        <v>116324.353338532</v>
      </c>
      <c r="CQ8" s="32">
        <f t="shared" si="30"/>
        <v>116615.51079955239</v>
      </c>
      <c r="CR8" s="32">
        <f t="shared" si="31"/>
        <v>116907.38421346282</v>
      </c>
      <c r="CS8" s="32">
        <f t="shared" si="32"/>
        <v>117199.9682099358</v>
      </c>
      <c r="CT8" s="32">
        <f t="shared" si="33"/>
        <v>117493.254646623</v>
      </c>
      <c r="CU8" s="32">
        <f t="shared" si="34"/>
        <v>117787.23200559123</v>
      </c>
      <c r="CV8" s="32">
        <f t="shared" si="35"/>
        <v>118081.88478081327</v>
      </c>
      <c r="CW8" s="32">
        <f t="shared" si="36"/>
        <v>118377.19287880111</v>
      </c>
      <c r="CX8" s="32">
        <f t="shared" si="37"/>
        <v>118673.13105312196</v>
      </c>
      <c r="CY8" s="32">
        <f t="shared" si="38"/>
        <v>118969.66839104486</v>
      </c>
      <c r="CZ8" s="32">
        <f t="shared" si="39"/>
        <v>119266.76786730517</v>
      </c>
      <c r="DA8" s="32">
        <f t="shared" si="40"/>
        <v>119564.38597632801</v>
      </c>
      <c r="DB8" s="32">
        <f t="shared" si="41"/>
        <v>119862.47245053186</v>
      </c>
      <c r="DC8" s="32">
        <f t="shared" si="42"/>
        <v>120160.97006877261</v>
      </c>
      <c r="DD8" s="32">
        <f t="shared" si="43"/>
        <v>120459.81455577959</v>
      </c>
      <c r="DE8" s="32">
        <f t="shared" si="44"/>
        <v>120758.93457065723</v>
      </c>
      <c r="DF8" s="32">
        <f t="shared" si="45"/>
        <v>121058.25178025101</v>
      </c>
      <c r="DG8" s="32">
        <f t="shared" si="46"/>
        <v>121357.68101140371</v>
      </c>
      <c r="DH8" s="32">
        <f t="shared" si="47"/>
        <v>121657.13047483128</v>
      </c>
      <c r="DI8" s="32">
        <f t="shared" si="48"/>
        <v>121956.50205249498</v>
      </c>
      <c r="DJ8" s="32">
        <f t="shared" si="49"/>
        <v>122255.69163987051</v>
      </c>
      <c r="DK8" s="32">
        <f t="shared" si="50"/>
        <v>122554.58953436567</v>
      </c>
      <c r="DL8" s="32">
        <f t="shared" si="51"/>
        <v>122853.08086124992</v>
      </c>
      <c r="DM8" s="32">
        <f t="shared" si="52"/>
        <v>123151.04602877892</v>
      </c>
      <c r="DN8" s="32">
        <f t="shared" si="53"/>
        <v>123448.36120466539</v>
      </c>
      <c r="DO8" s="32">
        <f t="shared" si="54"/>
        <v>123744.89880663381</v>
      </c>
      <c r="DP8" s="32">
        <f t="shared" si="55"/>
        <v>124040.52800044103</v>
      </c>
      <c r="DQ8" s="32">
        <f t="shared" si="56"/>
        <v>124335.11519943723</v>
      </c>
      <c r="DR8" s="32">
        <f t="shared" si="57"/>
        <v>124628.52456043736</v>
      </c>
      <c r="DT8" s="48">
        <f t="shared" si="59"/>
        <v>84</v>
      </c>
      <c r="DU8" s="32"/>
      <c r="DV8" s="32">
        <f ca="1">INDEX('3)tpx males'!BD$57:BD$107,MATCH('3) 2016 cases'!DT8,'3)tpx males'!$BB$57:$BB$107,0))</f>
        <v>8.0583069181726863E-2</v>
      </c>
      <c r="DW8" s="32">
        <f t="shared" ca="1" si="60"/>
        <v>-9539.2596938818078</v>
      </c>
      <c r="DX8" s="32">
        <f t="shared" ca="1" si="61"/>
        <v>0.91941693081827314</v>
      </c>
      <c r="DZ8" s="32">
        <f t="shared" ca="1" si="62"/>
        <v>-120362.92679615147</v>
      </c>
      <c r="EA8" s="32">
        <f t="shared" ca="1" si="63"/>
        <v>1984.9624080074573</v>
      </c>
      <c r="EB8" s="32">
        <f t="shared" ca="1" si="64"/>
        <v>159.95436304759207</v>
      </c>
      <c r="EC8" s="32">
        <f ca="1">EA8*'3) Value'!AN20</f>
        <v>0</v>
      </c>
      <c r="EE8" s="32">
        <f ca="1">IF(EC8=0,'3) Value'!AM20+'3) 2016 cases'!DZ8,0)</f>
        <v>6.5191270550712943E-5</v>
      </c>
    </row>
    <row r="9" spans="2:135" x14ac:dyDescent="0.25">
      <c r="C9" s="32" t="s">
        <v>16</v>
      </c>
      <c r="D9" s="32" t="s">
        <v>12</v>
      </c>
      <c r="E9" s="49">
        <v>11769</v>
      </c>
      <c r="F9" s="32" t="s">
        <v>13</v>
      </c>
      <c r="G9" s="32" t="s">
        <v>17</v>
      </c>
      <c r="H9" s="49" t="s">
        <v>17</v>
      </c>
      <c r="I9" s="32" t="s">
        <v>17</v>
      </c>
      <c r="J9" s="32" t="s">
        <v>22</v>
      </c>
      <c r="K9" s="52">
        <v>285000</v>
      </c>
      <c r="L9" s="53">
        <v>7.25</v>
      </c>
      <c r="M9" s="52">
        <v>50083</v>
      </c>
      <c r="O9" s="48">
        <f t="shared" si="7"/>
        <v>84</v>
      </c>
      <c r="Q9" s="32">
        <f>INDEX('2b)Working'!$I$61:$P$61,MATCH($J9,'2b)Working'!$I$60:$P$60,0))</f>
        <v>7.7288380255278302E-2</v>
      </c>
      <c r="R9" s="32">
        <f>INDEX('2b)Working'!$I$62:$P$62,MATCH($J9,'2b)Working'!$I$60:$P$60,0))</f>
        <v>4.7716681618892573E-2</v>
      </c>
      <c r="T9" s="9">
        <f t="shared" ca="1" si="8"/>
        <v>50918.727718424016</v>
      </c>
      <c r="U9" s="10"/>
      <c r="V9" s="32">
        <f ca="1">($K9*EXP(V$5*($Q9+0.5*($R9)^2))*_xlfn.NORM.DIST((LN(($M9*EXP($L9/100*V$5)))-LN($K9)-$Q9*V$5)/($R9*SQRT(V$5))-$R9*SQRT(V$5),0,1,TRUE)+$M9*EXP($L9/100*V$5)*(1-_xlfn.NORM.DIST((LN(($M9*EXP($L9/100*V$5)))-LN($K9)-$Q9*V$5)/($R9*SQRT(V$5)),0,1,TRUE)))*EXP(-$F$1*V$5)*INDEX('3)tpx males'!BD$57:BD$107,MATCH('3) 2016 cases'!$O9,'3)tpx males'!$BB$57:$BB$107,0))</f>
        <v>4040.8898104613218</v>
      </c>
      <c r="W9" s="32">
        <f ca="1">($K9*EXP(W$5*($Q9+0.5*($R9)^2))*_xlfn.NORM.DIST((LN(($M9*EXP($L9/100*W$5)))-LN($K9)-$Q9*W$5)/($R9*SQRT(W$5))-$R9*SQRT(W$5),0,1,TRUE)+$M9*EXP($L9/100*W$5)*(1-_xlfn.NORM.DIST((LN(($M9*EXP($L9/100*W$5)))-LN($K9)-$Q9*W$5)/($R9*SQRT(W$5)),0,1,TRUE)))*EXP(-$F$1*W$5)*INDEX('3)tpx males'!BE$57:BE$107,MATCH('3) 2016 cases'!$O9,'3)tpx males'!$BB$57:$BB$107,0))</f>
        <v>4089.5441741477871</v>
      </c>
      <c r="X9" s="32">
        <f ca="1">($K9*EXP(X$5*($Q9+0.5*($R9)^2))*_xlfn.NORM.DIST((LN(($M9*EXP($L9/100*X$5)))-LN($K9)-$Q9*X$5)/($R9*SQRT(X$5))-$R9*SQRT(X$5),0,1,TRUE)+$M9*EXP($L9/100*X$5)*(1-_xlfn.NORM.DIST((LN(($M9*EXP($L9/100*X$5)))-LN($K9)-$Q9*X$5)/($R9*SQRT(X$5)),0,1,TRUE)))*EXP(-$F$1*X$5)*INDEX('3)tpx males'!BF$57:BF$107,MATCH('3) 2016 cases'!$O9,'3)tpx males'!$BB$57:$BB$107,0))</f>
        <v>4418.1497821623325</v>
      </c>
      <c r="Y9" s="32">
        <f ca="1">($K9*EXP(Y$5*($Q9+0.5*($R9)^2))*_xlfn.NORM.DIST((LN(($M9*EXP($L9/100*Y$5)))-LN($K9)-$Q9*Y$5)/($R9*SQRT(Y$5))-$R9*SQRT(Y$5),0,1,TRUE)+$M9*EXP($L9/100*Y$5)*(1-_xlfn.NORM.DIST((LN(($M9*EXP($L9/100*Y$5)))-LN($K9)-$Q9*Y$5)/($R9*SQRT(Y$5)),0,1,TRUE)))*EXP(-$F$1*Y$5)*INDEX('3)tpx males'!BG$57:BG$107,MATCH('3) 2016 cases'!$O9,'3)tpx males'!$BB$57:$BB$107,0))</f>
        <v>4113.944844990795</v>
      </c>
      <c r="Z9" s="32">
        <f ca="1">($K9*EXP(Z$5*($Q9+0.5*($R9)^2))*_xlfn.NORM.DIST((LN(($M9*EXP($L9/100*Z$5)))-LN($K9)-$Q9*Z$5)/($R9*SQRT(Z$5))-$R9*SQRT(Z$5),0,1,TRUE)+$M9*EXP($L9/100*Z$5)*(1-_xlfn.NORM.DIST((LN(($M9*EXP($L9/100*Z$5)))-LN($K9)-$Q9*Z$5)/($R9*SQRT(Z$5)),0,1,TRUE)))*EXP(-$F$1*Z$5)*INDEX('3)tpx males'!BH$57:BH$107,MATCH('3) 2016 cases'!$O9,'3)tpx males'!$BB$57:$BB$107,0))</f>
        <v>4214.0177264861977</v>
      </c>
      <c r="AA9" s="32">
        <f ca="1">($K9*EXP(AA$5*($Q9+0.5*($R9)^2))*_xlfn.NORM.DIST((LN(($M9*EXP($L9/100*AA$5)))-LN($K9)-$Q9*AA$5)/($R9*SQRT(AA$5))-$R9*SQRT(AA$5),0,1,TRUE)+$M9*EXP($L9/100*AA$5)*(1-_xlfn.NORM.DIST((LN(($M9*EXP($L9/100*AA$5)))-LN($K9)-$Q9*AA$5)/($R9*SQRT(AA$5)),0,1,TRUE)))*EXP(-$F$1*AA$5)*INDEX('3)tpx males'!BI$57:BI$107,MATCH('3) 2016 cases'!$O9,'3)tpx males'!$BB$57:$BB$107,0))</f>
        <v>4299.0622683479478</v>
      </c>
      <c r="AB9" s="32">
        <f ca="1">($K9*EXP(AB$5*($Q9+0.5*($R9)^2))*_xlfn.NORM.DIST((LN(($M9*EXP($L9/100*AB$5)))-LN($K9)-$Q9*AB$5)/($R9*SQRT(AB$5))-$R9*SQRT(AB$5),0,1,TRUE)+$M9*EXP($L9/100*AB$5)*(1-_xlfn.NORM.DIST((LN(($M9*EXP($L9/100*AB$5)))-LN($K9)-$Q9*AB$5)/($R9*SQRT(AB$5)),0,1,TRUE)))*EXP(-$F$1*AB$5)*INDEX('3)tpx males'!BJ$57:BJ$107,MATCH('3) 2016 cases'!$O9,'3)tpx males'!$BB$57:$BB$107,0))</f>
        <v>3981.6804808229426</v>
      </c>
      <c r="AC9" s="32">
        <f ca="1">($K9*EXP(AC$5*($Q9+0.5*($R9)^2))*_xlfn.NORM.DIST((LN(($M9*EXP($L9/100*AC$5)))-LN($K9)-$Q9*AC$5)/($R9*SQRT(AC$5))-$R9*SQRT(AC$5),0,1,TRUE)+$M9*EXP($L9/100*AC$5)*(1-_xlfn.NORM.DIST((LN(($M9*EXP($L9/100*AC$5)))-LN($K9)-$Q9*AC$5)/($R9*SQRT(AC$5)),0,1,TRUE)))*EXP(-$F$1*AC$5)*INDEX('3)tpx males'!BK$57:BK$107,MATCH('3) 2016 cases'!$O9,'3)tpx males'!$BB$57:$BB$107,0))</f>
        <v>3804.4039060934197</v>
      </c>
      <c r="AD9" s="32">
        <f ca="1">($K9*EXP(AD$5*($Q9+0.5*($R9)^2))*_xlfn.NORM.DIST((LN(($M9*EXP($L9/100*AD$5)))-LN($K9)-$Q9*AD$5)/($R9*SQRT(AD$5))-$R9*SQRT(AD$5),0,1,TRUE)+$M9*EXP($L9/100*AD$5)*(1-_xlfn.NORM.DIST((LN(($M9*EXP($L9/100*AD$5)))-LN($K9)-$Q9*AD$5)/($R9*SQRT(AD$5)),0,1,TRUE)))*EXP(-$F$1*AD$5)*INDEX('3)tpx males'!BL$57:BL$107,MATCH('3) 2016 cases'!$O9,'3)tpx males'!$BB$57:$BB$107,0))</f>
        <v>3230.7281252299053</v>
      </c>
      <c r="AE9" s="32">
        <f ca="1">($K9*EXP(AE$5*($Q9+0.5*($R9)^2))*_xlfn.NORM.DIST((LN(($M9*EXP($L9/100*AE$5)))-LN($K9)-$Q9*AE$5)/($R9*SQRT(AE$5))-$R9*SQRT(AE$5),0,1,TRUE)+$M9*EXP($L9/100*AE$5)*(1-_xlfn.NORM.DIST((LN(($M9*EXP($L9/100*AE$5)))-LN($K9)-$Q9*AE$5)/($R9*SQRT(AE$5)),0,1,TRUE)))*EXP(-$F$1*AE$5)*INDEX('3)tpx males'!BM$57:BM$107,MATCH('3) 2016 cases'!$O9,'3)tpx males'!$BB$57:$BB$107,0))</f>
        <v>3037.7423873899061</v>
      </c>
      <c r="AF9" s="32">
        <f ca="1">($K9*EXP(AF$5*($Q9+0.5*($R9)^2))*_xlfn.NORM.DIST((LN(($M9*EXP($L9/100*AF$5)))-LN($K9)-$Q9*AF$5)/($R9*SQRT(AF$5))-$R9*SQRT(AF$5),0,1,TRUE)+$M9*EXP($L9/100*AF$5)*(1-_xlfn.NORM.DIST((LN(($M9*EXP($L9/100*AF$5)))-LN($K9)-$Q9*AF$5)/($R9*SQRT(AF$5)),0,1,TRUE)))*EXP(-$F$1*AF$5)*INDEX('3)tpx males'!BN$57:BN$107,MATCH('3) 2016 cases'!$O9,'3)tpx males'!$BB$57:$BB$107,0))</f>
        <v>2760.4750794856304</v>
      </c>
      <c r="AG9" s="32">
        <f ca="1">($K9*EXP(AG$5*($Q9+0.5*($R9)^2))*_xlfn.NORM.DIST((LN(($M9*EXP($L9/100*AG$5)))-LN($K9)-$Q9*AG$5)/($R9*SQRT(AG$5))-$R9*SQRT(AG$5),0,1,TRUE)+$M9*EXP($L9/100*AG$5)*(1-_xlfn.NORM.DIST((LN(($M9*EXP($L9/100*AG$5)))-LN($K9)-$Q9*AG$5)/($R9*SQRT(AG$5)),0,1,TRUE)))*EXP(-$F$1*AG$5)*INDEX('3)tpx males'!BO$57:BO$107,MATCH('3) 2016 cases'!$O9,'3)tpx males'!$BB$57:$BB$107,0))</f>
        <v>2255.1890409506209</v>
      </c>
      <c r="AH9" s="32">
        <f ca="1">($K9*EXP(AH$5*($Q9+0.5*($R9)^2))*_xlfn.NORM.DIST((LN(($M9*EXP($L9/100*AH$5)))-LN($K9)-$Q9*AH$5)/($R9*SQRT(AH$5))-$R9*SQRT(AH$5),0,1,TRUE)+$M9*EXP($L9/100*AH$5)*(1-_xlfn.NORM.DIST((LN(($M9*EXP($L9/100*AH$5)))-LN($K9)-$Q9*AH$5)/($R9*SQRT(AH$5)),0,1,TRUE)))*EXP(-$F$1*AH$5)*INDEX('3)tpx males'!BP$57:BP$107,MATCH('3) 2016 cases'!$O9,'3)tpx males'!$BB$57:$BB$107,0))</f>
        <v>1837.2673848910031</v>
      </c>
      <c r="AI9" s="32">
        <f ca="1">($K9*EXP(AI$5*($Q9+0.5*($R9)^2))*_xlfn.NORM.DIST((LN(($M9*EXP($L9/100*AI$5)))-LN($K9)-$Q9*AI$5)/($R9*SQRT(AI$5))-$R9*SQRT(AI$5),0,1,TRUE)+$M9*EXP($L9/100*AI$5)*(1-_xlfn.NORM.DIST((LN(($M9*EXP($L9/100*AI$5)))-LN($K9)-$Q9*AI$5)/($R9*SQRT(AI$5)),0,1,TRUE)))*EXP(-$F$1*AI$5)*INDEX('3)tpx males'!BQ$57:BQ$107,MATCH('3) 2016 cases'!$O9,'3)tpx males'!$BB$57:$BB$107,0))</f>
        <v>1445.0304001158427</v>
      </c>
      <c r="AJ9" s="32">
        <f ca="1">($K9*EXP(AJ$5*($Q9+0.5*($R9)^2))*_xlfn.NORM.DIST((LN(($M9*EXP($L9/100*AJ$5)))-LN($K9)-$Q9*AJ$5)/($R9*SQRT(AJ$5))-$R9*SQRT(AJ$5),0,1,TRUE)+$M9*EXP($L9/100*AJ$5)*(1-_xlfn.NORM.DIST((LN(($M9*EXP($L9/100*AJ$5)))-LN($K9)-$Q9*AJ$5)/($R9*SQRT(AJ$5)),0,1,TRUE)))*EXP(-$F$1*AJ$5)*INDEX('3)tpx males'!BR$57:BR$107,MATCH('3) 2016 cases'!$O9,'3)tpx males'!$BB$57:$BB$107,0))</f>
        <v>1093.3017116242663</v>
      </c>
      <c r="AK9" s="32">
        <f ca="1">($K9*EXP(AK$5*($Q9+0.5*($R9)^2))*_xlfn.NORM.DIST((LN(($M9*EXP($L9/100*AK$5)))-LN($K9)-$Q9*AK$5)/($R9*SQRT(AK$5))-$R9*SQRT(AK$5),0,1,TRUE)+$M9*EXP($L9/100*AK$5)*(1-_xlfn.NORM.DIST((LN(($M9*EXP($L9/100*AK$5)))-LN($K9)-$Q9*AK$5)/($R9*SQRT(AK$5)),0,1,TRUE)))*EXP(-$F$1*AK$5)*INDEX('3)tpx males'!BS$57:BS$107,MATCH('3) 2016 cases'!$O9,'3)tpx males'!$BB$57:$BB$107,0))</f>
        <v>799.62627217082547</v>
      </c>
      <c r="AL9" s="32">
        <f ca="1">($K9*EXP(AL$5*($Q9+0.5*($R9)^2))*_xlfn.NORM.DIST((LN(($M9*EXP($L9/100*AL$5)))-LN($K9)-$Q9*AL$5)/($R9*SQRT(AL$5))-$R9*SQRT(AL$5),0,1,TRUE)+$M9*EXP($L9/100*AL$5)*(1-_xlfn.NORM.DIST((LN(($M9*EXP($L9/100*AL$5)))-LN($K9)-$Q9*AL$5)/($R9*SQRT(AL$5)),0,1,TRUE)))*EXP(-$F$1*AL$5)*INDEX('3)tpx males'!BT$57:BT$107,MATCH('3) 2016 cases'!$O9,'3)tpx males'!$BB$57:$BB$107,0))</f>
        <v>554.00021884964383</v>
      </c>
      <c r="AM9" s="32">
        <f ca="1">($K9*EXP(AM$5*($Q9+0.5*($R9)^2))*_xlfn.NORM.DIST((LN(($M9*EXP($L9/100*AM$5)))-LN($K9)-$Q9*AM$5)/($R9*SQRT(AM$5))-$R9*SQRT(AM$5),0,1,TRUE)+$M9*EXP($L9/100*AM$5)*(1-_xlfn.NORM.DIST((LN(($M9*EXP($L9/100*AM$5)))-LN($K9)-$Q9*AM$5)/($R9*SQRT(AM$5)),0,1,TRUE)))*EXP(-$F$1*AM$5)*INDEX('3)tpx males'!BU$57:BU$107,MATCH('3) 2016 cases'!$O9,'3)tpx males'!$BB$57:$BB$107,0))</f>
        <v>372.74254188681181</v>
      </c>
      <c r="AN9" s="32">
        <f ca="1">($K9*EXP(AN$5*($Q9+0.5*($R9)^2))*_xlfn.NORM.DIST((LN(($M9*EXP($L9/100*AN$5)))-LN($K9)-$Q9*AN$5)/($R9*SQRT(AN$5))-$R9*SQRT(AN$5),0,1,TRUE)+$M9*EXP($L9/100*AN$5)*(1-_xlfn.NORM.DIST((LN(($M9*EXP($L9/100*AN$5)))-LN($K9)-$Q9*AN$5)/($R9*SQRT(AN$5)),0,1,TRUE)))*EXP(-$F$1*AN$5)*INDEX('3)tpx males'!BV$57:BV$107,MATCH('3) 2016 cases'!$O9,'3)tpx males'!$BB$57:$BB$107,0))</f>
        <v>241.03996053161379</v>
      </c>
      <c r="AO9" s="32">
        <f ca="1">($K9*EXP(AO$5*($Q9+0.5*($R9)^2))*_xlfn.NORM.DIST((LN(($M9*EXP($L9/100*AO$5)))-LN($K9)-$Q9*AO$5)/($R9*SQRT(AO$5))-$R9*SQRT(AO$5),0,1,TRUE)+$M9*EXP($L9/100*AO$5)*(1-_xlfn.NORM.DIST((LN(($M9*EXP($L9/100*AO$5)))-LN($K9)-$Q9*AO$5)/($R9*SQRT(AO$5)),0,1,TRUE)))*EXP(-$F$1*AO$5)*INDEX('3)tpx males'!BW$57:BW$107,MATCH('3) 2016 cases'!$O9,'3)tpx males'!$BB$57:$BB$107,0))</f>
        <v>145.84279618821918</v>
      </c>
      <c r="AP9" s="32">
        <f ca="1">($K9*EXP(AP$5*($Q9+0.5*($R9)^2))*_xlfn.NORM.DIST((LN(($M9*EXP($L9/100*AP$5)))-LN($K9)-$Q9*AP$5)/($R9*SQRT(AP$5))-$R9*SQRT(AP$5),0,1,TRUE)+$M9*EXP($L9/100*AP$5)*(1-_xlfn.NORM.DIST((LN(($M9*EXP($L9/100*AP$5)))-LN($K9)-$Q9*AP$5)/($R9*SQRT(AP$5)),0,1,TRUE)))*EXP(-$F$1*AP$5)*INDEX('3)tpx males'!BX$57:BX$107,MATCH('3) 2016 cases'!$O9,'3)tpx males'!$BB$57:$BB$107,0))</f>
        <v>86.944788905719392</v>
      </c>
      <c r="AQ9" s="32">
        <f ca="1">($K9*EXP(AQ$5*($Q9+0.5*($R9)^2))*_xlfn.NORM.DIST((LN(($M9*EXP($L9/100*AQ$5)))-LN($K9)-$Q9*AQ$5)/($R9*SQRT(AQ$5))-$R9*SQRT(AQ$5),0,1,TRUE)+$M9*EXP($L9/100*AQ$5)*(1-_xlfn.NORM.DIST((LN(($M9*EXP($L9/100*AQ$5)))-LN($K9)-$Q9*AQ$5)/($R9*SQRT(AQ$5)),0,1,TRUE)))*EXP(-$F$1*AQ$5)*INDEX('3)tpx males'!BY$57:BY$107,MATCH('3) 2016 cases'!$O9,'3)tpx males'!$BB$57:$BB$107,0))</f>
        <v>47.921258218577684</v>
      </c>
      <c r="AR9" s="32">
        <f ca="1">($K9*EXP(AR$5*($Q9+0.5*($R9)^2))*_xlfn.NORM.DIST((LN(($M9*EXP($L9/100*AR$5)))-LN($K9)-$Q9*AR$5)/($R9*SQRT(AR$5))-$R9*SQRT(AR$5),0,1,TRUE)+$M9*EXP($L9/100*AR$5)*(1-_xlfn.NORM.DIST((LN(($M9*EXP($L9/100*AR$5)))-LN($K9)-$Q9*AR$5)/($R9*SQRT(AR$5)),0,1,TRUE)))*EXP(-$F$1*AR$5)*INDEX('3)tpx males'!BZ$57:BZ$107,MATCH('3) 2016 cases'!$O9,'3)tpx males'!$BB$57:$BB$107,0))</f>
        <v>26.438985602705856</v>
      </c>
      <c r="AS9" s="32">
        <f ca="1">($K9*EXP(AS$5*($Q9+0.5*($R9)^2))*_xlfn.NORM.DIST((LN(($M9*EXP($L9/100*AS$5)))-LN($K9)-$Q9*AS$5)/($R9*SQRT(AS$5))-$R9*SQRT(AS$5),0,1,TRUE)+$M9*EXP($L9/100*AS$5)*(1-_xlfn.NORM.DIST((LN(($M9*EXP($L9/100*AS$5)))-LN($K9)-$Q9*AS$5)/($R9*SQRT(AS$5)),0,1,TRUE)))*EXP(-$F$1*AS$5)*INDEX('3)tpx males'!CA$57:CA$107,MATCH('3) 2016 cases'!$O9,'3)tpx males'!$BB$57:$BB$107,0))</f>
        <v>13.980726439560071</v>
      </c>
      <c r="AT9" s="32">
        <f ca="1">($K9*EXP(AT$5*($Q9+0.5*($R9)^2))*_xlfn.NORM.DIST((LN(($M9*EXP($L9/100*AT$5)))-LN($K9)-$Q9*AT$5)/($R9*SQRT(AT$5))-$R9*SQRT(AT$5),0,1,TRUE)+$M9*EXP($L9/100*AT$5)*(1-_xlfn.NORM.DIST((LN(($M9*EXP($L9/100*AT$5)))-LN($K9)-$Q9*AT$5)/($R9*SQRT(AT$5)),0,1,TRUE)))*EXP(-$F$1*AT$5)*INDEX('3)tpx males'!CB$57:CB$107,MATCH('3) 2016 cases'!$O9,'3)tpx males'!$BB$57:$BB$107,0))</f>
        <v>5.7853260128347053</v>
      </c>
      <c r="AU9" s="32">
        <f ca="1">($K9*EXP(AU$5*($Q9+0.5*($R9)^2))*_xlfn.NORM.DIST((LN(($M9*EXP($L9/100*AU$5)))-LN($K9)-$Q9*AU$5)/($R9*SQRT(AU$5))-$R9*SQRT(AU$5),0,1,TRUE)+$M9*EXP($L9/100*AU$5)*(1-_xlfn.NORM.DIST((LN(($M9*EXP($L9/100*AU$5)))-LN($K9)-$Q9*AU$5)/($R9*SQRT(AU$5)),0,1,TRUE)))*EXP(-$F$1*AU$5)*INDEX('3)tpx males'!CC$57:CC$107,MATCH('3) 2016 cases'!$O9,'3)tpx males'!$BB$57:$BB$107,0))</f>
        <v>2.977720417591216</v>
      </c>
      <c r="AV9" s="32">
        <f>($K9*EXP(AV$5*($Q9+0.5*($R9)^2))*_xlfn.NORM.DIST((LN(($M9*EXP($L9/100*AV$5)))-LN($K9)-$Q9*AV$5)/($R9*SQRT(AV$5))-$R9*SQRT(AV$5),0,1,TRUE)+$M9*EXP($L9/100*AV$5)*(1-_xlfn.NORM.DIST((LN(($M9*EXP($L9/100*AV$5)))-LN($K9)-$Q9*AV$5)/($R9*SQRT(AV$5)),0,1,TRUE)))*EXP(-$F$1*AV$5)*INDEX('3)tpx males'!CD$57:CD$107,MATCH('3) 2016 cases'!$O9,'3)tpx males'!$BB$57:$BB$107,0))</f>
        <v>0</v>
      </c>
      <c r="AW9" s="32">
        <f>($K9*EXP(AW$5*($Q9+0.5*($R9)^2))*_xlfn.NORM.DIST((LN(($M9*EXP($L9/100*AW$5)))-LN($K9)-$Q9*AW$5)/($R9*SQRT(AW$5))-$R9*SQRT(AW$5),0,1,TRUE)+$M9*EXP($L9/100*AW$5)*(1-_xlfn.NORM.DIST((LN(($M9*EXP($L9/100*AW$5)))-LN($K9)-$Q9*AW$5)/($R9*SQRT(AW$5)),0,1,TRUE)))*EXP(-$F$1*AW$5)*INDEX('3)tpx males'!CE$57:CE$107,MATCH('3) 2016 cases'!$O9,'3)tpx males'!$BB$57:$BB$107,0))</f>
        <v>0</v>
      </c>
      <c r="AX9" s="32">
        <f>($K9*EXP(AX$5*($Q9+0.5*($R9)^2))*_xlfn.NORM.DIST((LN(($M9*EXP($L9/100*AX$5)))-LN($K9)-$Q9*AX$5)/($R9*SQRT(AX$5))-$R9*SQRT(AX$5),0,1,TRUE)+$M9*EXP($L9/100*AX$5)*(1-_xlfn.NORM.DIST((LN(($M9*EXP($L9/100*AX$5)))-LN($K9)-$Q9*AX$5)/($R9*SQRT(AX$5)),0,1,TRUE)))*EXP(-$F$1*AX$5)*INDEX('3)tpx males'!CF$57:CF$107,MATCH('3) 2016 cases'!$O9,'3)tpx males'!$BB$57:$BB$107,0))</f>
        <v>0</v>
      </c>
      <c r="AY9" s="32">
        <f>($K9*EXP(AY$5*($Q9+0.5*($R9)^2))*_xlfn.NORM.DIST((LN(($M9*EXP($L9/100*AY$5)))-LN($K9)-$Q9*AY$5)/($R9*SQRT(AY$5))-$R9*SQRT(AY$5),0,1,TRUE)+$M9*EXP($L9/100*AY$5)*(1-_xlfn.NORM.DIST((LN(($M9*EXP($L9/100*AY$5)))-LN($K9)-$Q9*AY$5)/($R9*SQRT(AY$5)),0,1,TRUE)))*EXP(-$F$1*AY$5)*INDEX('3)tpx males'!CG$57:CG$107,MATCH('3) 2016 cases'!$O9,'3)tpx males'!$BB$57:$BB$107,0))</f>
        <v>0</v>
      </c>
      <c r="AZ9" s="32">
        <f>($K9*EXP(AZ$5*($Q9+0.5*($R9)^2))*_xlfn.NORM.DIST((LN(($M9*EXP($L9/100*AZ$5)))-LN($K9)-$Q9*AZ$5)/($R9*SQRT(AZ$5))-$R9*SQRT(AZ$5),0,1,TRUE)+$M9*EXP($L9/100*AZ$5)*(1-_xlfn.NORM.DIST((LN(($M9*EXP($L9/100*AZ$5)))-LN($K9)-$Q9*AZ$5)/($R9*SQRT(AZ$5)),0,1,TRUE)))*EXP(-$F$1*AZ$5)*INDEX('3)tpx males'!CH$57:CH$107,MATCH('3) 2016 cases'!$O9,'3)tpx males'!$BB$57:$BB$107,0))</f>
        <v>0</v>
      </c>
      <c r="BA9" s="32">
        <f>($K9*EXP(BA$5*($Q9+0.5*($R9)^2))*_xlfn.NORM.DIST((LN(($M9*EXP($L9/100*BA$5)))-LN($K9)-$Q9*BA$5)/($R9*SQRT(BA$5))-$R9*SQRT(BA$5),0,1,TRUE)+$M9*EXP($L9/100*BA$5)*(1-_xlfn.NORM.DIST((LN(($M9*EXP($L9/100*BA$5)))-LN($K9)-$Q9*BA$5)/($R9*SQRT(BA$5)),0,1,TRUE)))*EXP(-$F$1*BA$5)*INDEX('3)tpx males'!CI$57:CI$107,MATCH('3) 2016 cases'!$O9,'3)tpx males'!$BB$57:$BB$107,0))</f>
        <v>0</v>
      </c>
      <c r="BB9" s="32">
        <f>($K9*EXP(BB$5*($Q9+0.5*($R9)^2))*_xlfn.NORM.DIST((LN(($M9*EXP($L9/100*BB$5)))-LN($K9)-$Q9*BB$5)/($R9*SQRT(BB$5))-$R9*SQRT(BB$5),0,1,TRUE)+$M9*EXP($L9/100*BB$5)*(1-_xlfn.NORM.DIST((LN(($M9*EXP($L9/100*BB$5)))-LN($K9)-$Q9*BB$5)/($R9*SQRT(BB$5)),0,1,TRUE)))*EXP(-$F$1*BB$5)*INDEX('3)tpx males'!CJ$57:CJ$107,MATCH('3) 2016 cases'!$O9,'3)tpx males'!$BB$57:$BB$107,0))</f>
        <v>0</v>
      </c>
      <c r="BC9" s="32">
        <f>($K9*EXP(BC$5*($Q9+0.5*($R9)^2))*_xlfn.NORM.DIST((LN(($M9*EXP($L9/100*BC$5)))-LN($K9)-$Q9*BC$5)/($R9*SQRT(BC$5))-$R9*SQRT(BC$5),0,1,TRUE)+$M9*EXP($L9/100*BC$5)*(1-_xlfn.NORM.DIST((LN(($M9*EXP($L9/100*BC$5)))-LN($K9)-$Q9*BC$5)/($R9*SQRT(BC$5)),0,1,TRUE)))*EXP(-$F$1*BC$5)*INDEX('3)tpx males'!CK$57:CK$107,MATCH('3) 2016 cases'!$O9,'3)tpx males'!$BB$57:$BB$107,0))</f>
        <v>0</v>
      </c>
      <c r="BD9" s="32">
        <f>($K9*EXP(BD$5*($Q9+0.5*($R9)^2))*_xlfn.NORM.DIST((LN(($M9*EXP($L9/100*BD$5)))-LN($K9)-$Q9*BD$5)/($R9*SQRT(BD$5))-$R9*SQRT(BD$5),0,1,TRUE)+$M9*EXP($L9/100*BD$5)*(1-_xlfn.NORM.DIST((LN(($M9*EXP($L9/100*BD$5)))-LN($K9)-$Q9*BD$5)/($R9*SQRT(BD$5)),0,1,TRUE)))*EXP(-$F$1*BD$5)*INDEX('3)tpx males'!CL$57:CL$107,MATCH('3) 2016 cases'!$O9,'3)tpx males'!$BB$57:$BB$107,0))</f>
        <v>0</v>
      </c>
      <c r="BE9" s="32">
        <f>($K9*EXP(BE$5*($Q9+0.5*($R9)^2))*_xlfn.NORM.DIST((LN(($M9*EXP($L9/100*BE$5)))-LN($K9)-$Q9*BE$5)/($R9*SQRT(BE$5))-$R9*SQRT(BE$5),0,1,TRUE)+$M9*EXP($L9/100*BE$5)*(1-_xlfn.NORM.DIST((LN(($M9*EXP($L9/100*BE$5)))-LN($K9)-$Q9*BE$5)/($R9*SQRT(BE$5)),0,1,TRUE)))*EXP(-$F$1*BE$5)*INDEX('3)tpx males'!CM$57:CM$107,MATCH('3) 2016 cases'!$O9,'3)tpx males'!$BB$57:$BB$107,0))</f>
        <v>0</v>
      </c>
      <c r="BF9" s="32">
        <f>($K9*EXP(BF$5*($Q9+0.5*($R9)^2))*_xlfn.NORM.DIST((LN(($M9*EXP($L9/100*BF$5)))-LN($K9)-$Q9*BF$5)/($R9*SQRT(BF$5))-$R9*SQRT(BF$5),0,1,TRUE)+$M9*EXP($L9/100*BF$5)*(1-_xlfn.NORM.DIST((LN(($M9*EXP($L9/100*BF$5)))-LN($K9)-$Q9*BF$5)/($R9*SQRT(BF$5)),0,1,TRUE)))*EXP(-$F$1*BF$5)*INDEX('3)tpx males'!CN$57:CN$107,MATCH('3) 2016 cases'!$O9,'3)tpx males'!$BB$57:$BB$107,0))</f>
        <v>0</v>
      </c>
      <c r="BG9" s="32">
        <f>($K9*EXP(BG$5*($Q9+0.5*($R9)^2))*_xlfn.NORM.DIST((LN(($M9*EXP($L9/100*BG$5)))-LN($K9)-$Q9*BG$5)/($R9*SQRT(BG$5))-$R9*SQRT(BG$5),0,1,TRUE)+$M9*EXP($L9/100*BG$5)*(1-_xlfn.NORM.DIST((LN(($M9*EXP($L9/100*BG$5)))-LN($K9)-$Q9*BG$5)/($R9*SQRT(BG$5)),0,1,TRUE)))*EXP(-$F$1*BG$5)*INDEX('3)tpx males'!CO$57:CO$107,MATCH('3) 2016 cases'!$O9,'3)tpx males'!$BB$57:$BB$107,0))</f>
        <v>0</v>
      </c>
      <c r="BH9" s="32">
        <f>($K9*EXP(BH$5*($Q9+0.5*($R9)^2))*_xlfn.NORM.DIST((LN(($M9*EXP($L9/100*BH$5)))-LN($K9)-$Q9*BH$5)/($R9*SQRT(BH$5))-$R9*SQRT(BH$5),0,1,TRUE)+$M9*EXP($L9/100*BH$5)*(1-_xlfn.NORM.DIST((LN(($M9*EXP($L9/100*BH$5)))-LN($K9)-$Q9*BH$5)/($R9*SQRT(BH$5)),0,1,TRUE)))*EXP(-$F$1*BH$5)*INDEX('3)tpx males'!CP$57:CP$107,MATCH('3) 2016 cases'!$O9,'3)tpx males'!$BB$57:$BB$107,0))</f>
        <v>0</v>
      </c>
      <c r="BI9" s="32">
        <f>($K9*EXP(BI$5*($Q9+0.5*($R9)^2))*_xlfn.NORM.DIST((LN(($M9*EXP($L9/100*BI$5)))-LN($K9)-$Q9*BI$5)/($R9*SQRT(BI$5))-$R9*SQRT(BI$5),0,1,TRUE)+$M9*EXP($L9/100*BI$5)*(1-_xlfn.NORM.DIST((LN(($M9*EXP($L9/100*BI$5)))-LN($K9)-$Q9*BI$5)/($R9*SQRT(BI$5)),0,1,TRUE)))*EXP(-$F$1*BI$5)*INDEX('3)tpx males'!CQ$57:CQ$107,MATCH('3) 2016 cases'!$O9,'3)tpx males'!$BB$57:$BB$107,0))</f>
        <v>0</v>
      </c>
      <c r="BJ9" s="32">
        <f>($K9*EXP(BJ$5*($Q9+0.5*($R9)^2))*_xlfn.NORM.DIST((LN(($M9*EXP($L9/100*BJ$5)))-LN($K9)-$Q9*BJ$5)/($R9*SQRT(BJ$5))-$R9*SQRT(BJ$5),0,1,TRUE)+$M9*EXP($L9/100*BJ$5)*(1-_xlfn.NORM.DIST((LN(($M9*EXP($L9/100*BJ$5)))-LN($K9)-$Q9*BJ$5)/($R9*SQRT(BJ$5)),0,1,TRUE)))*EXP(-$F$1*BJ$5)*INDEX('3)tpx males'!CR$57:CR$107,MATCH('3) 2016 cases'!$O9,'3)tpx males'!$BB$57:$BB$107,0))</f>
        <v>0</v>
      </c>
      <c r="BK9" s="32">
        <f>($K9*EXP(BK$5*($Q9+0.5*($R9)^2))*_xlfn.NORM.DIST((LN(($M9*EXP($L9/100*BK$5)))-LN($K9)-$Q9*BK$5)/($R9*SQRT(BK$5))-$R9*SQRT(BK$5),0,1,TRUE)+$M9*EXP($L9/100*BK$5)*(1-_xlfn.NORM.DIST((LN(($M9*EXP($L9/100*BK$5)))-LN($K9)-$Q9*BK$5)/($R9*SQRT(BK$5)),0,1,TRUE)))*EXP(-$F$1*BK$5)*INDEX('3)tpx males'!CS$57:CS$107,MATCH('3) 2016 cases'!$O9,'3)tpx males'!$BB$57:$BB$107,0))</f>
        <v>0</v>
      </c>
      <c r="BL9" s="32">
        <f>($K9*EXP(BL$5*($Q9+0.5*($R9)^2))*_xlfn.NORM.DIST((LN(($M9*EXP($L9/100*BL$5)))-LN($K9)-$Q9*BL$5)/($R9*SQRT(BL$5))-$R9*SQRT(BL$5),0,1,TRUE)+$M9*EXP($L9/100*BL$5)*(1-_xlfn.NORM.DIST((LN(($M9*EXP($L9/100*BL$5)))-LN($K9)-$Q9*BL$5)/($R9*SQRT(BL$5)),0,1,TRUE)))*EXP(-$F$1*BL$5)*INDEX('3)tpx males'!CT$57:CT$107,MATCH('3) 2016 cases'!$O9,'3)tpx males'!$BB$57:$BB$107,0))</f>
        <v>0</v>
      </c>
      <c r="BM9" s="32">
        <f>($K9*EXP(BM$5*($Q9+0.5*($R9)^2))*_xlfn.NORM.DIST((LN(($M9*EXP($L9/100*BM$5)))-LN($K9)-$Q9*BM$5)/($R9*SQRT(BM$5))-$R9*SQRT(BM$5),0,1,TRUE)+$M9*EXP($L9/100*BM$5)*(1-_xlfn.NORM.DIST((LN(($M9*EXP($L9/100*BM$5)))-LN($K9)-$Q9*BM$5)/($R9*SQRT(BM$5)),0,1,TRUE)))*EXP(-$F$1*BM$5)*INDEX('3)tpx males'!CU$57:CU$107,MATCH('3) 2016 cases'!$O9,'3)tpx males'!$BB$57:$BB$107,0))</f>
        <v>0</v>
      </c>
      <c r="BN9" s="32">
        <f>($K9*EXP(BN$5*($Q9+0.5*($R9)^2))*_xlfn.NORM.DIST((LN(($M9*EXP($L9/100*BN$5)))-LN($K9)-$Q9*BN$5)/($R9*SQRT(BN$5))-$R9*SQRT(BN$5),0,1,TRUE)+$M9*EXP($L9/100*BN$5)*(1-_xlfn.NORM.DIST((LN(($M9*EXP($L9/100*BN$5)))-LN($K9)-$Q9*BN$5)/($R9*SQRT(BN$5)),0,1,TRUE)))*EXP(-$F$1*BN$5)*INDEX('3)tpx males'!CV$57:CV$107,MATCH('3) 2016 cases'!$O9,'3)tpx males'!$BB$57:$BB$107,0))</f>
        <v>0</v>
      </c>
      <c r="BO9" s="32">
        <f>($K9*EXP(BO$5*($Q9+0.5*($R9)^2))*_xlfn.NORM.DIST((LN(($M9*EXP($L9/100*BO$5)))-LN($K9)-$Q9*BO$5)/($R9*SQRT(BO$5))-$R9*SQRT(BO$5),0,1,TRUE)+$M9*EXP($L9/100*BO$5)*(1-_xlfn.NORM.DIST((LN(($M9*EXP($L9/100*BO$5)))-LN($K9)-$Q9*BO$5)/($R9*SQRT(BO$5)),0,1,TRUE)))*EXP(-$F$1*BO$5)*INDEX('3)tpx males'!CW$57:CW$107,MATCH('3) 2016 cases'!$O9,'3)tpx males'!$BB$57:$BB$107,0))</f>
        <v>0</v>
      </c>
      <c r="BP9" s="32">
        <f>($K9*EXP(BP$5*($Q9+0.5*($R9)^2))*_xlfn.NORM.DIST((LN(($M9*EXP($L9/100*BP$5)))-LN($K9)-$Q9*BP$5)/($R9*SQRT(BP$5))-$R9*SQRT(BP$5),0,1,TRUE)+$M9*EXP($L9/100*BP$5)*(1-_xlfn.NORM.DIST((LN(($M9*EXP($L9/100*BP$5)))-LN($K9)-$Q9*BP$5)/($R9*SQRT(BP$5)),0,1,TRUE)))*EXP(-$F$1*BP$5)*INDEX('3)tpx males'!CX$57:CX$107,MATCH('3) 2016 cases'!$O9,'3)tpx males'!$BB$57:$BB$107,0))</f>
        <v>0</v>
      </c>
      <c r="BQ9" s="32">
        <f>($K9*EXP(BQ$5*($Q9+0.5*($R9)^2))*_xlfn.NORM.DIST((LN(($M9*EXP($L9/100*BQ$5)))-LN($K9)-$Q9*BQ$5)/($R9*SQRT(BQ$5))-$R9*SQRT(BQ$5),0,1,TRUE)+$M9*EXP($L9/100*BQ$5)*(1-_xlfn.NORM.DIST((LN(($M9*EXP($L9/100*BQ$5)))-LN($K9)-$Q9*BQ$5)/($R9*SQRT(BQ$5)),0,1,TRUE)))*EXP(-$F$1*BQ$5)*INDEX('3)tpx males'!CY$57:CY$107,MATCH('3) 2016 cases'!$O9,'3)tpx males'!$BB$57:$BB$107,0))</f>
        <v>0</v>
      </c>
      <c r="BR9" s="32">
        <f>($K9*EXP(BR$5*($Q9+0.5*($R9)^2))*_xlfn.NORM.DIST((LN(($M9*EXP($L9/100*BR$5)))-LN($K9)-$Q9*BR$5)/($R9*SQRT(BR$5))-$R9*SQRT(BR$5),0,1,TRUE)+$M9*EXP($L9/100*BR$5)*(1-_xlfn.NORM.DIST((LN(($M9*EXP($L9/100*BR$5)))-LN($K9)-$Q9*BR$5)/($R9*SQRT(BR$5)),0,1,TRUE)))*EXP(-$F$1*BR$5)*INDEX('3)tpx males'!CZ$57:CZ$107,MATCH('3) 2016 cases'!$O9,'3)tpx males'!$BB$57:$BB$107,0))</f>
        <v>0</v>
      </c>
      <c r="BS9" s="32">
        <f>($K9*EXP(BS$5*($Q9+0.5*($R9)^2))*_xlfn.NORM.DIST((LN(($M9*EXP($L9/100*BS$5)))-LN($K9)-$Q9*BS$5)/($R9*SQRT(BS$5))-$R9*SQRT(BS$5),0,1,TRUE)+$M9*EXP($L9/100*BS$5)*(1-_xlfn.NORM.DIST((LN(($M9*EXP($L9/100*BS$5)))-LN($K9)-$Q9*BS$5)/($R9*SQRT(BS$5)),0,1,TRUE)))*EXP(-$F$1*BS$5)*INDEX('3)tpx males'!DA$57:DA$107,MATCH('3) 2016 cases'!$O9,'3)tpx males'!$BB$57:$BB$107,0))</f>
        <v>0</v>
      </c>
      <c r="BU9" s="32">
        <f t="shared" si="58"/>
        <v>53781.612257694032</v>
      </c>
      <c r="BV9" s="32">
        <f t="shared" si="9"/>
        <v>50271.163836689346</v>
      </c>
      <c r="BW9" s="32">
        <f t="shared" si="10"/>
        <v>50396.998974664406</v>
      </c>
      <c r="BX9" s="32">
        <f t="shared" si="11"/>
        <v>50523.149094047112</v>
      </c>
      <c r="BY9" s="32">
        <f t="shared" si="12"/>
        <v>50649.614983276137</v>
      </c>
      <c r="BZ9" s="32">
        <f t="shared" si="13"/>
        <v>50776.397432763668</v>
      </c>
      <c r="CA9" s="32">
        <f t="shared" si="14"/>
        <v>50903.497234900431</v>
      </c>
      <c r="CB9" s="32">
        <f t="shared" si="15"/>
        <v>51030.915184060636</v>
      </c>
      <c r="CC9" s="32">
        <f t="shared" si="16"/>
        <v>51158.652076606835</v>
      </c>
      <c r="CD9" s="32">
        <f t="shared" si="17"/>
        <v>51286.708710895051</v>
      </c>
      <c r="CE9" s="32">
        <f t="shared" si="18"/>
        <v>51415.085887279667</v>
      </c>
      <c r="CF9" s="32">
        <f t="shared" si="19"/>
        <v>51543.784408118445</v>
      </c>
      <c r="CG9" s="32">
        <f t="shared" si="20"/>
        <v>51672.80507777755</v>
      </c>
      <c r="CH9" s="32">
        <f t="shared" si="21"/>
        <v>51802.148702636601</v>
      </c>
      <c r="CI9" s="32">
        <f t="shared" si="22"/>
        <v>51931.816091093679</v>
      </c>
      <c r="CJ9" s="32">
        <f t="shared" si="23"/>
        <v>52061.80805357037</v>
      </c>
      <c r="CK9" s="32">
        <f t="shared" si="24"/>
        <v>52192.12540251686</v>
      </c>
      <c r="CL9" s="32">
        <f t="shared" si="25"/>
        <v>52322.768952417013</v>
      </c>
      <c r="CM9" s="32">
        <f t="shared" si="26"/>
        <v>52453.739519793446</v>
      </c>
      <c r="CN9" s="32">
        <f t="shared" si="27"/>
        <v>52585.037923212614</v>
      </c>
      <c r="CO9" s="32">
        <f t="shared" si="28"/>
        <v>52716.664983290008</v>
      </c>
      <c r="CP9" s="32">
        <f t="shared" si="29"/>
        <v>52848.621522695132</v>
      </c>
      <c r="CQ9" s="32">
        <f t="shared" si="30"/>
        <v>52980.908366156793</v>
      </c>
      <c r="CR9" s="32">
        <f t="shared" si="31"/>
        <v>53113.526340468226</v>
      </c>
      <c r="CS9" s="32">
        <f t="shared" si="32"/>
        <v>53246.476274492183</v>
      </c>
      <c r="CT9" s="32">
        <f t="shared" si="33"/>
        <v>53379.758999166166</v>
      </c>
      <c r="CU9" s="32">
        <f t="shared" si="34"/>
        <v>53513.375347507645</v>
      </c>
      <c r="CV9" s="32">
        <f t="shared" si="35"/>
        <v>53647.32615461923</v>
      </c>
      <c r="CW9" s="32">
        <f t="shared" si="36"/>
        <v>53781.612257693851</v>
      </c>
      <c r="CX9" s="32">
        <f t="shared" si="37"/>
        <v>53916.234496020043</v>
      </c>
      <c r="CY9" s="32">
        <f t="shared" si="38"/>
        <v>54051.193710987129</v>
      </c>
      <c r="CZ9" s="32">
        <f t="shared" si="39"/>
        <v>54186.490746090443</v>
      </c>
      <c r="DA9" s="32">
        <f t="shared" si="40"/>
        <v>54322.126446936512</v>
      </c>
      <c r="DB9" s="32">
        <f t="shared" si="41"/>
        <v>54458.101661248409</v>
      </c>
      <c r="DC9" s="32">
        <f t="shared" si="42"/>
        <v>54594.417238870694</v>
      </c>
      <c r="DD9" s="32">
        <f t="shared" si="43"/>
        <v>54731.074031774755</v>
      </c>
      <c r="DE9" s="32">
        <f t="shared" si="44"/>
        <v>54868.072894063887</v>
      </c>
      <c r="DF9" s="32">
        <f t="shared" si="45"/>
        <v>55005.414681978305</v>
      </c>
      <c r="DG9" s="32">
        <f t="shared" si="46"/>
        <v>55143.100253900171</v>
      </c>
      <c r="DH9" s="32">
        <f t="shared" si="47"/>
        <v>55281.130470358497</v>
      </c>
      <c r="DI9" s="32">
        <f t="shared" si="48"/>
        <v>55419.506194034082</v>
      </c>
      <c r="DJ9" s="32">
        <f t="shared" si="49"/>
        <v>55558.228289764193</v>
      </c>
      <c r="DK9" s="32">
        <f t="shared" si="50"/>
        <v>55697.297624547347</v>
      </c>
      <c r="DL9" s="32">
        <f t="shared" si="51"/>
        <v>55836.715067547702</v>
      </c>
      <c r="DM9" s="32">
        <f t="shared" si="52"/>
        <v>55976.48149009989</v>
      </c>
      <c r="DN9" s="32">
        <f t="shared" si="53"/>
        <v>56116.597765713006</v>
      </c>
      <c r="DO9" s="32">
        <f t="shared" si="54"/>
        <v>56257.064770075311</v>
      </c>
      <c r="DP9" s="32">
        <f t="shared" si="55"/>
        <v>56397.883381058142</v>
      </c>
      <c r="DQ9" s="32">
        <f t="shared" si="56"/>
        <v>56539.054478720289</v>
      </c>
      <c r="DR9" s="32">
        <f t="shared" si="57"/>
        <v>56680.578945312001</v>
      </c>
      <c r="DT9" s="48">
        <f t="shared" si="59"/>
        <v>84</v>
      </c>
      <c r="DU9" s="32"/>
      <c r="DV9" s="32">
        <f ca="1">INDEX('3)tpx males'!BD$57:BD$107,MATCH('3) 2016 cases'!DT9,'3)tpx males'!$BB$57:$BB$107,0))</f>
        <v>8.0583069181726863E-2</v>
      </c>
      <c r="DW9" s="32">
        <f t="shared" ca="1" si="60"/>
        <v>-4333.8873812665679</v>
      </c>
      <c r="DX9" s="32">
        <f t="shared" ca="1" si="61"/>
        <v>0.91941693081827314</v>
      </c>
      <c r="DZ9" s="32">
        <f t="shared" ca="1" si="62"/>
        <v>-54683.422711231848</v>
      </c>
      <c r="EA9" s="32">
        <f t="shared" ca="1" si="63"/>
        <v>901.81045353781519</v>
      </c>
      <c r="EB9" s="32">
        <f t="shared" ca="1" si="64"/>
        <v>72.670654166242244</v>
      </c>
      <c r="EC9" s="32">
        <f ca="1">EA9*'3) Value'!AN21</f>
        <v>0</v>
      </c>
      <c r="EE9" s="32">
        <f ca="1">IF(EC9=0,'3) Value'!AM21+'3) 2016 cases'!DZ9,0)</f>
        <v>1.4551915228366852E-11</v>
      </c>
    </row>
    <row r="10" spans="2:135" x14ac:dyDescent="0.25">
      <c r="C10" s="32" t="s">
        <v>16</v>
      </c>
      <c r="D10" s="32" t="s">
        <v>12</v>
      </c>
      <c r="E10" s="49">
        <v>16301</v>
      </c>
      <c r="F10" s="32" t="s">
        <v>13</v>
      </c>
      <c r="G10" s="32" t="s">
        <v>17</v>
      </c>
      <c r="H10" s="49" t="s">
        <v>17</v>
      </c>
      <c r="I10" s="32" t="s">
        <v>17</v>
      </c>
      <c r="J10" s="32" t="s">
        <v>20</v>
      </c>
      <c r="K10" s="52">
        <v>360000</v>
      </c>
      <c r="L10" s="53">
        <v>7.5</v>
      </c>
      <c r="M10" s="52">
        <v>122332</v>
      </c>
      <c r="O10" s="48">
        <f t="shared" si="7"/>
        <v>72</v>
      </c>
      <c r="Q10" s="32">
        <f>INDEX('2b)Working'!$I$61:$P$61,MATCH($J10,'2b)Working'!$I$60:$P$60,0))</f>
        <v>7.4552232955274328E-2</v>
      </c>
      <c r="R10" s="32">
        <f>INDEX('2b)Working'!$I$62:$P$62,MATCH($J10,'2b)Working'!$I$60:$P$60,0))</f>
        <v>6.4868498859960141E-2</v>
      </c>
      <c r="T10" s="9">
        <f t="shared" ca="1" si="8"/>
        <v>131517.84817213827</v>
      </c>
      <c r="U10" s="10"/>
      <c r="V10" s="32">
        <f ca="1">($K10*EXP(V$5*($Q10+0.5*($R10)^2))*_xlfn.NORM.DIST((LN(($M10*EXP($L10/100*V$5)))-LN($K10)-$Q10*V$5)/($R10*SQRT(V$5))-$R10*SQRT(V$5),0,1,TRUE)+$M10*EXP($L10/100*V$5)*(1-_xlfn.NORM.DIST((LN(($M10*EXP($L10/100*V$5)))-LN($K10)-$Q10*V$5)/($R10*SQRT(V$5)),0,1,TRUE)))*EXP(-$F$1*V$5)*INDEX('3)tpx males'!BD$57:BD$107,MATCH('3) 2016 cases'!$O10,'3)tpx males'!$BB$57:$BB$107,0))</f>
        <v>2482.6804875630728</v>
      </c>
      <c r="W10" s="32">
        <f ca="1">($K10*EXP(W$5*($Q10+0.5*($R10)^2))*_xlfn.NORM.DIST((LN(($M10*EXP($L10/100*W$5)))-LN($K10)-$Q10*W$5)/($R10*SQRT(W$5))-$R10*SQRT(W$5),0,1,TRUE)+$M10*EXP($L10/100*W$5)*(1-_xlfn.NORM.DIST((LN(($M10*EXP($L10/100*W$5)))-LN($K10)-$Q10*W$5)/($R10*SQRT(W$5)),0,1,TRUE)))*EXP(-$F$1*W$5)*INDEX('3)tpx males'!BE$57:BE$107,MATCH('3) 2016 cases'!$O10,'3)tpx males'!$BB$57:$BB$107,0))</f>
        <v>2553.3511692860848</v>
      </c>
      <c r="X10" s="32">
        <f ca="1">($K10*EXP(X$5*($Q10+0.5*($R10)^2))*_xlfn.NORM.DIST((LN(($M10*EXP($L10/100*X$5)))-LN($K10)-$Q10*X$5)/($R10*SQRT(X$5))-$R10*SQRT(X$5),0,1,TRUE)+$M10*EXP($L10/100*X$5)*(1-_xlfn.NORM.DIST((LN(($M10*EXP($L10/100*X$5)))-LN($K10)-$Q10*X$5)/($R10*SQRT(X$5)),0,1,TRUE)))*EXP(-$F$1*X$5)*INDEX('3)tpx males'!BF$57:BF$107,MATCH('3) 2016 cases'!$O10,'3)tpx males'!$BB$57:$BB$107,0))</f>
        <v>2939.2545191458903</v>
      </c>
      <c r="Y10" s="32">
        <f ca="1">($K10*EXP(Y$5*($Q10+0.5*($R10)^2))*_xlfn.NORM.DIST((LN(($M10*EXP($L10/100*Y$5)))-LN($K10)-$Q10*Y$5)/($R10*SQRT(Y$5))-$R10*SQRT(Y$5),0,1,TRUE)+$M10*EXP($L10/100*Y$5)*(1-_xlfn.NORM.DIST((LN(($M10*EXP($L10/100*Y$5)))-LN($K10)-$Q10*Y$5)/($R10*SQRT(Y$5)),0,1,TRUE)))*EXP(-$F$1*Y$5)*INDEX('3)tpx males'!BG$57:BG$107,MATCH('3) 2016 cases'!$O10,'3)tpx males'!$BB$57:$BB$107,0))</f>
        <v>3027.8842671123311</v>
      </c>
      <c r="Z10" s="32">
        <f ca="1">($K10*EXP(Z$5*($Q10+0.5*($R10)^2))*_xlfn.NORM.DIST((LN(($M10*EXP($L10/100*Z$5)))-LN($K10)-$Q10*Z$5)/($R10*SQRT(Z$5))-$R10*SQRT(Z$5),0,1,TRUE)+$M10*EXP($L10/100*Z$5)*(1-_xlfn.NORM.DIST((LN(($M10*EXP($L10/100*Z$5)))-LN($K10)-$Q10*Z$5)/($R10*SQRT(Z$5)),0,1,TRUE)))*EXP(-$F$1*Z$5)*INDEX('3)tpx males'!BH$57:BH$107,MATCH('3) 2016 cases'!$O10,'3)tpx males'!$BB$57:$BB$107,0))</f>
        <v>3425.5327258703237</v>
      </c>
      <c r="AA10" s="32">
        <f ca="1">($K10*EXP(AA$5*($Q10+0.5*($R10)^2))*_xlfn.NORM.DIST((LN(($M10*EXP($L10/100*AA$5)))-LN($K10)-$Q10*AA$5)/($R10*SQRT(AA$5))-$R10*SQRT(AA$5),0,1,TRUE)+$M10*EXP($L10/100*AA$5)*(1-_xlfn.NORM.DIST((LN(($M10*EXP($L10/100*AA$5)))-LN($K10)-$Q10*AA$5)/($R10*SQRT(AA$5)),0,1,TRUE)))*EXP(-$F$1*AA$5)*INDEX('3)tpx males'!BI$57:BI$107,MATCH('3) 2016 cases'!$O10,'3)tpx males'!$BB$57:$BB$107,0))</f>
        <v>3824.2391614019248</v>
      </c>
      <c r="AB10" s="32">
        <f ca="1">($K10*EXP(AB$5*($Q10+0.5*($R10)^2))*_xlfn.NORM.DIST((LN(($M10*EXP($L10/100*AB$5)))-LN($K10)-$Q10*AB$5)/($R10*SQRT(AB$5))-$R10*SQRT(AB$5),0,1,TRUE)+$M10*EXP($L10/100*AB$5)*(1-_xlfn.NORM.DIST((LN(($M10*EXP($L10/100*AB$5)))-LN($K10)-$Q10*AB$5)/($R10*SQRT(AB$5)),0,1,TRUE)))*EXP(-$F$1*AB$5)*INDEX('3)tpx males'!BJ$57:BJ$107,MATCH('3) 2016 cases'!$O10,'3)tpx males'!$BB$57:$BB$107,0))</f>
        <v>3831.8322486761263</v>
      </c>
      <c r="AC10" s="32">
        <f ca="1">($K10*EXP(AC$5*($Q10+0.5*($R10)^2))*_xlfn.NORM.DIST((LN(($M10*EXP($L10/100*AC$5)))-LN($K10)-$Q10*AC$5)/($R10*SQRT(AC$5))-$R10*SQRT(AC$5),0,1,TRUE)+$M10*EXP($L10/100*AC$5)*(1-_xlfn.NORM.DIST((LN(($M10*EXP($L10/100*AC$5)))-LN($K10)-$Q10*AC$5)/($R10*SQRT(AC$5)),0,1,TRUE)))*EXP(-$F$1*AC$5)*INDEX('3)tpx males'!BK$57:BK$107,MATCH('3) 2016 cases'!$O10,'3)tpx males'!$BB$57:$BB$107,0))</f>
        <v>4374.5787896996871</v>
      </c>
      <c r="AD10" s="32">
        <f ca="1">($K10*EXP(AD$5*($Q10+0.5*($R10)^2))*_xlfn.NORM.DIST((LN(($M10*EXP($L10/100*AD$5)))-LN($K10)-$Q10*AD$5)/($R10*SQRT(AD$5))-$R10*SQRT(AD$5),0,1,TRUE)+$M10*EXP($L10/100*AD$5)*(1-_xlfn.NORM.DIST((LN(($M10*EXP($L10/100*AD$5)))-LN($K10)-$Q10*AD$5)/($R10*SQRT(AD$5)),0,1,TRUE)))*EXP(-$F$1*AD$5)*INDEX('3)tpx males'!BL$57:BL$107,MATCH('3) 2016 cases'!$O10,'3)tpx males'!$BB$57:$BB$107,0))</f>
        <v>4581.5776338309288</v>
      </c>
      <c r="AE10" s="32">
        <f ca="1">($K10*EXP(AE$5*($Q10+0.5*($R10)^2))*_xlfn.NORM.DIST((LN(($M10*EXP($L10/100*AE$5)))-LN($K10)-$Q10*AE$5)/($R10*SQRT(AE$5))-$R10*SQRT(AE$5),0,1,TRUE)+$M10*EXP($L10/100*AE$5)*(1-_xlfn.NORM.DIST((LN(($M10*EXP($L10/100*AE$5)))-LN($K10)-$Q10*AE$5)/($R10*SQRT(AE$5)),0,1,TRUE)))*EXP(-$F$1*AE$5)*INDEX('3)tpx males'!BM$57:BM$107,MATCH('3) 2016 cases'!$O10,'3)tpx males'!$BB$57:$BB$107,0))</f>
        <v>5089.9276535400013</v>
      </c>
      <c r="AF10" s="32">
        <f ca="1">($K10*EXP(AF$5*($Q10+0.5*($R10)^2))*_xlfn.NORM.DIST((LN(($M10*EXP($L10/100*AF$5)))-LN($K10)-$Q10*AF$5)/($R10*SQRT(AF$5))-$R10*SQRT(AF$5),0,1,TRUE)+$M10*EXP($L10/100*AF$5)*(1-_xlfn.NORM.DIST((LN(($M10*EXP($L10/100*AF$5)))-LN($K10)-$Q10*AF$5)/($R10*SQRT(AF$5)),0,1,TRUE)))*EXP(-$F$1*AF$5)*INDEX('3)tpx males'!BN$57:BN$107,MATCH('3) 2016 cases'!$O10,'3)tpx males'!$BB$57:$BB$107,0))</f>
        <v>5417.5209006191999</v>
      </c>
      <c r="AG10" s="32">
        <f ca="1">($K10*EXP(AG$5*($Q10+0.5*($R10)^2))*_xlfn.NORM.DIST((LN(($M10*EXP($L10/100*AG$5)))-LN($K10)-$Q10*AG$5)/($R10*SQRT(AG$5))-$R10*SQRT(AG$5),0,1,TRUE)+$M10*EXP($L10/100*AG$5)*(1-_xlfn.NORM.DIST((LN(($M10*EXP($L10/100*AG$5)))-LN($K10)-$Q10*AG$5)/($R10*SQRT(AG$5)),0,1,TRUE)))*EXP(-$F$1*AG$5)*INDEX('3)tpx males'!BO$57:BO$107,MATCH('3) 2016 cases'!$O10,'3)tpx males'!$BB$57:$BB$107,0))</f>
        <v>5913.4374811981052</v>
      </c>
      <c r="AH10" s="32">
        <f ca="1">($K10*EXP(AH$5*($Q10+0.5*($R10)^2))*_xlfn.NORM.DIST((LN(($M10*EXP($L10/100*AH$5)))-LN($K10)-$Q10*AH$5)/($R10*SQRT(AH$5))-$R10*SQRT(AH$5),0,1,TRUE)+$M10*EXP($L10/100*AH$5)*(1-_xlfn.NORM.DIST((LN(($M10*EXP($L10/100*AH$5)))-LN($K10)-$Q10*AH$5)/($R10*SQRT(AH$5)),0,1,TRUE)))*EXP(-$F$1*AH$5)*INDEX('3)tpx males'!BP$57:BP$107,MATCH('3) 2016 cases'!$O10,'3)tpx males'!$BB$57:$BB$107,0))</f>
        <v>6036.8347227286558</v>
      </c>
      <c r="AI10" s="32">
        <f ca="1">($K10*EXP(AI$5*($Q10+0.5*($R10)^2))*_xlfn.NORM.DIST((LN(($M10*EXP($L10/100*AI$5)))-LN($K10)-$Q10*AI$5)/($R10*SQRT(AI$5))-$R10*SQRT(AI$5),0,1,TRUE)+$M10*EXP($L10/100*AI$5)*(1-_xlfn.NORM.DIST((LN(($M10*EXP($L10/100*AI$5)))-LN($K10)-$Q10*AI$5)/($R10*SQRT(AI$5)),0,1,TRUE)))*EXP(-$F$1*AI$5)*INDEX('3)tpx males'!BQ$57:BQ$107,MATCH('3) 2016 cases'!$O10,'3)tpx males'!$BB$57:$BB$107,0))</f>
        <v>6042.5659727880857</v>
      </c>
      <c r="AJ10" s="32">
        <f ca="1">($K10*EXP(AJ$5*($Q10+0.5*($R10)^2))*_xlfn.NORM.DIST((LN(($M10*EXP($L10/100*AJ$5)))-LN($K10)-$Q10*AJ$5)/($R10*SQRT(AJ$5))-$R10*SQRT(AJ$5),0,1,TRUE)+$M10*EXP($L10/100*AJ$5)*(1-_xlfn.NORM.DIST((LN(($M10*EXP($L10/100*AJ$5)))-LN($K10)-$Q10*AJ$5)/($R10*SQRT(AJ$5)),0,1,TRUE)))*EXP(-$F$1*AJ$5)*INDEX('3)tpx males'!BR$57:BR$107,MATCH('3) 2016 cases'!$O10,'3)tpx males'!$BB$57:$BB$107,0))</f>
        <v>6860.7801579228317</v>
      </c>
      <c r="AK10" s="32">
        <f ca="1">($K10*EXP(AK$5*($Q10+0.5*($R10)^2))*_xlfn.NORM.DIST((LN(($M10*EXP($L10/100*AK$5)))-LN($K10)-$Q10*AK$5)/($R10*SQRT(AK$5))-$R10*SQRT(AK$5),0,1,TRUE)+$M10*EXP($L10/100*AK$5)*(1-_xlfn.NORM.DIST((LN(($M10*EXP($L10/100*AK$5)))-LN($K10)-$Q10*AK$5)/($R10*SQRT(AK$5)),0,1,TRUE)))*EXP(-$F$1*AK$5)*INDEX('3)tpx males'!BS$57:BS$107,MATCH('3) 2016 cases'!$O10,'3)tpx males'!$BB$57:$BB$107,0))</f>
        <v>6408.9739624317699</v>
      </c>
      <c r="AL10" s="32">
        <f ca="1">($K10*EXP(AL$5*($Q10+0.5*($R10)^2))*_xlfn.NORM.DIST((LN(($M10*EXP($L10/100*AL$5)))-LN($K10)-$Q10*AL$5)/($R10*SQRT(AL$5))-$R10*SQRT(AL$5),0,1,TRUE)+$M10*EXP($L10/100*AL$5)*(1-_xlfn.NORM.DIST((LN(($M10*EXP($L10/100*AL$5)))-LN($K10)-$Q10*AL$5)/($R10*SQRT(AL$5)),0,1,TRUE)))*EXP(-$F$1*AL$5)*INDEX('3)tpx males'!BT$57:BT$107,MATCH('3) 2016 cases'!$O10,'3)tpx males'!$BB$57:$BB$107,0))</f>
        <v>6704.9661018325123</v>
      </c>
      <c r="AM10" s="32">
        <f ca="1">($K10*EXP(AM$5*($Q10+0.5*($R10)^2))*_xlfn.NORM.DIST((LN(($M10*EXP($L10/100*AM$5)))-LN($K10)-$Q10*AM$5)/($R10*SQRT(AM$5))-$R10*SQRT(AM$5),0,1,TRUE)+$M10*EXP($L10/100*AM$5)*(1-_xlfn.NORM.DIST((LN(($M10*EXP($L10/100*AM$5)))-LN($K10)-$Q10*AM$5)/($R10*SQRT(AM$5)),0,1,TRUE)))*EXP(-$F$1*AM$5)*INDEX('3)tpx males'!BU$57:BU$107,MATCH('3) 2016 cases'!$O10,'3)tpx males'!$BB$57:$BB$107,0))</f>
        <v>7084.0144902925886</v>
      </c>
      <c r="AN10" s="32">
        <f ca="1">($K10*EXP(AN$5*($Q10+0.5*($R10)^2))*_xlfn.NORM.DIST((LN(($M10*EXP($L10/100*AN$5)))-LN($K10)-$Q10*AN$5)/($R10*SQRT(AN$5))-$R10*SQRT(AN$5),0,1,TRUE)+$M10*EXP($L10/100*AN$5)*(1-_xlfn.NORM.DIST((LN(($M10*EXP($L10/100*AN$5)))-LN($K10)-$Q10*AN$5)/($R10*SQRT(AN$5)),0,1,TRUE)))*EXP(-$F$1*AN$5)*INDEX('3)tpx males'!BV$57:BV$107,MATCH('3) 2016 cases'!$O10,'3)tpx males'!$BB$57:$BB$107,0))</f>
        <v>6643.7826783253613</v>
      </c>
      <c r="AO10" s="32">
        <f ca="1">($K10*EXP(AO$5*($Q10+0.5*($R10)^2))*_xlfn.NORM.DIST((LN(($M10*EXP($L10/100*AO$5)))-LN($K10)-$Q10*AO$5)/($R10*SQRT(AO$5))-$R10*SQRT(AO$5),0,1,TRUE)+$M10*EXP($L10/100*AO$5)*(1-_xlfn.NORM.DIST((LN(($M10*EXP($L10/100*AO$5)))-LN($K10)-$Q10*AO$5)/($R10*SQRT(AO$5)),0,1,TRUE)))*EXP(-$F$1*AO$5)*INDEX('3)tpx males'!BW$57:BW$107,MATCH('3) 2016 cases'!$O10,'3)tpx males'!$BB$57:$BB$107,0))</f>
        <v>6463.2409845221937</v>
      </c>
      <c r="AP10" s="32">
        <f ca="1">($K10*EXP(AP$5*($Q10+0.5*($R10)^2))*_xlfn.NORM.DIST((LN(($M10*EXP($L10/100*AP$5)))-LN($K10)-$Q10*AP$5)/($R10*SQRT(AP$5))-$R10*SQRT(AP$5),0,1,TRUE)+$M10*EXP($L10/100*AP$5)*(1-_xlfn.NORM.DIST((LN(($M10*EXP($L10/100*AP$5)))-LN($K10)-$Q10*AP$5)/($R10*SQRT(AP$5)),0,1,TRUE)))*EXP(-$F$1*AP$5)*INDEX('3)tpx males'!BX$57:BX$107,MATCH('3) 2016 cases'!$O10,'3)tpx males'!$BB$57:$BB$107,0))</f>
        <v>5520.3994725282109</v>
      </c>
      <c r="AQ10" s="32">
        <f ca="1">($K10*EXP(AQ$5*($Q10+0.5*($R10)^2))*_xlfn.NORM.DIST((LN(($M10*EXP($L10/100*AQ$5)))-LN($K10)-$Q10*AQ$5)/($R10*SQRT(AQ$5))-$R10*SQRT(AQ$5),0,1,TRUE)+$M10*EXP($L10/100*AQ$5)*(1-_xlfn.NORM.DIST((LN(($M10*EXP($L10/100*AQ$5)))-LN($K10)-$Q10*AQ$5)/($R10*SQRT(AQ$5)),0,1,TRUE)))*EXP(-$F$1*AQ$5)*INDEX('3)tpx males'!BY$57:BY$107,MATCH('3) 2016 cases'!$O10,'3)tpx males'!$BB$57:$BB$107,0))</f>
        <v>5291.9510756917198</v>
      </c>
      <c r="AR10" s="32">
        <f ca="1">($K10*EXP(AR$5*($Q10+0.5*($R10)^2))*_xlfn.NORM.DIST((LN(($M10*EXP($L10/100*AR$5)))-LN($K10)-$Q10*AR$5)/($R10*SQRT(AR$5))-$R10*SQRT(AR$5),0,1,TRUE)+$M10*EXP($L10/100*AR$5)*(1-_xlfn.NORM.DIST((LN(($M10*EXP($L10/100*AR$5)))-LN($K10)-$Q10*AR$5)/($R10*SQRT(AR$5)),0,1,TRUE)))*EXP(-$F$1*AR$5)*INDEX('3)tpx males'!BZ$57:BZ$107,MATCH('3) 2016 cases'!$O10,'3)tpx males'!$BB$57:$BB$107,0))</f>
        <v>4894.1575054505784</v>
      </c>
      <c r="AS10" s="32">
        <f ca="1">($K10*EXP(AS$5*($Q10+0.5*($R10)^2))*_xlfn.NORM.DIST((LN(($M10*EXP($L10/100*AS$5)))-LN($K10)-$Q10*AS$5)/($R10*SQRT(AS$5))-$R10*SQRT(AS$5),0,1,TRUE)+$M10*EXP($L10/100*AS$5)*(1-_xlfn.NORM.DIST((LN(($M10*EXP($L10/100*AS$5)))-LN($K10)-$Q10*AS$5)/($R10*SQRT(AS$5)),0,1,TRUE)))*EXP(-$F$1*AS$5)*INDEX('3)tpx males'!CA$57:CA$107,MATCH('3) 2016 cases'!$O10,'3)tpx males'!$BB$57:$BB$107,0))</f>
        <v>4027.8453608267428</v>
      </c>
      <c r="AT10" s="32">
        <f ca="1">($K10*EXP(AT$5*($Q10+0.5*($R10)^2))*_xlfn.NORM.DIST((LN(($M10*EXP($L10/100*AT$5)))-LN($K10)-$Q10*AT$5)/($R10*SQRT(AT$5))-$R10*SQRT(AT$5),0,1,TRUE)+$M10*EXP($L10/100*AT$5)*(1-_xlfn.NORM.DIST((LN(($M10*EXP($L10/100*AT$5)))-LN($K10)-$Q10*AT$5)/($R10*SQRT(AT$5)),0,1,TRUE)))*EXP(-$F$1*AT$5)*INDEX('3)tpx males'!CB$57:CB$107,MATCH('3) 2016 cases'!$O10,'3)tpx males'!$BB$57:$BB$107,0))</f>
        <v>3309.239833370717</v>
      </c>
      <c r="AU10" s="32">
        <f ca="1">($K10*EXP(AU$5*($Q10+0.5*($R10)^2))*_xlfn.NORM.DIST((LN(($M10*EXP($L10/100*AU$5)))-LN($K10)-$Q10*AU$5)/($R10*SQRT(AU$5))-$R10*SQRT(AU$5),0,1,TRUE)+$M10*EXP($L10/100*AU$5)*(1-_xlfn.NORM.DIST((LN(($M10*EXP($L10/100*AU$5)))-LN($K10)-$Q10*AU$5)/($R10*SQRT(AU$5)),0,1,TRUE)))*EXP(-$F$1*AU$5)*INDEX('3)tpx males'!CC$57:CC$107,MATCH('3) 2016 cases'!$O10,'3)tpx males'!$BB$57:$BB$107,0))</f>
        <v>2621.0463669053684</v>
      </c>
      <c r="AV10" s="32">
        <f ca="1">($K10*EXP(AV$5*($Q10+0.5*($R10)^2))*_xlfn.NORM.DIST((LN(($M10*EXP($L10/100*AV$5)))-LN($K10)-$Q10*AV$5)/($R10*SQRT(AV$5))-$R10*SQRT(AV$5),0,1,TRUE)+$M10*EXP($L10/100*AV$5)*(1-_xlfn.NORM.DIST((LN(($M10*EXP($L10/100*AV$5)))-LN($K10)-$Q10*AV$5)/($R10*SQRT(AV$5)),0,1,TRUE)))*EXP(-$F$1*AV$5)*INDEX('3)tpx males'!CD$57:CD$107,MATCH('3) 2016 cases'!$O10,'3)tpx males'!$BB$57:$BB$107,0))</f>
        <v>1990.1022249628274</v>
      </c>
      <c r="AW10" s="32">
        <f ca="1">($K10*EXP(AW$5*($Q10+0.5*($R10)^2))*_xlfn.NORM.DIST((LN(($M10*EXP($L10/100*AW$5)))-LN($K10)-$Q10*AW$5)/($R10*SQRT(AW$5))-$R10*SQRT(AW$5),0,1,TRUE)+$M10*EXP($L10/100*AW$5)*(1-_xlfn.NORM.DIST((LN(($M10*EXP($L10/100*AW$5)))-LN($K10)-$Q10*AW$5)/($R10*SQRT(AW$5)),0,1,TRUE)))*EXP(-$F$1*AW$5)*INDEX('3)tpx males'!CE$57:CE$107,MATCH('3) 2016 cases'!$O10,'3)tpx males'!$BB$57:$BB$107,0))</f>
        <v>1460.6353999071371</v>
      </c>
      <c r="AX10" s="32">
        <f ca="1">($K10*EXP(AX$5*($Q10+0.5*($R10)^2))*_xlfn.NORM.DIST((LN(($M10*EXP($L10/100*AX$5)))-LN($K10)-$Q10*AX$5)/($R10*SQRT(AX$5))-$R10*SQRT(AX$5),0,1,TRUE)+$M10*EXP($L10/100*AX$5)*(1-_xlfn.NORM.DIST((LN(($M10*EXP($L10/100*AX$5)))-LN($K10)-$Q10*AX$5)/($R10*SQRT(AX$5)),0,1,TRUE)))*EXP(-$F$1*AX$5)*INDEX('3)tpx males'!CF$57:CF$107,MATCH('3) 2016 cases'!$O10,'3)tpx males'!$BB$57:$BB$107,0))</f>
        <v>1006.9831159996803</v>
      </c>
      <c r="AY10" s="32">
        <f ca="1">($K10*EXP(AY$5*($Q10+0.5*($R10)^2))*_xlfn.NORM.DIST((LN(($M10*EXP($L10/100*AY$5)))-LN($K10)-$Q10*AY$5)/($R10*SQRT(AY$5))-$R10*SQRT(AY$5),0,1,TRUE)+$M10*EXP($L10/100*AY$5)*(1-_xlfn.NORM.DIST((LN(($M10*EXP($L10/100*AY$5)))-LN($K10)-$Q10*AY$5)/($R10*SQRT(AY$5)),0,1,TRUE)))*EXP(-$F$1*AY$5)*INDEX('3)tpx males'!CG$57:CG$107,MATCH('3) 2016 cases'!$O10,'3)tpx males'!$BB$57:$BB$107,0))</f>
        <v>675.88662012511952</v>
      </c>
      <c r="AZ10" s="32">
        <f ca="1">($K10*EXP(AZ$5*($Q10+0.5*($R10)^2))*_xlfn.NORM.DIST((LN(($M10*EXP($L10/100*AZ$5)))-LN($K10)-$Q10*AZ$5)/($R10*SQRT(AZ$5))-$R10*SQRT(AZ$5),0,1,TRUE)+$M10*EXP($L10/100*AZ$5)*(1-_xlfn.NORM.DIST((LN(($M10*EXP($L10/100*AZ$5)))-LN($K10)-$Q10*AZ$5)/($R10*SQRT(AZ$5)),0,1,TRUE)))*EXP(-$F$1*AZ$5)*INDEX('3)tpx males'!CH$57:CH$107,MATCH('3) 2016 cases'!$O10,'3)tpx males'!$BB$57:$BB$107,0))</f>
        <v>435.54211101688452</v>
      </c>
      <c r="BA10" s="32">
        <f ca="1">($K10*EXP(BA$5*($Q10+0.5*($R10)^2))*_xlfn.NORM.DIST((LN(($M10*EXP($L10/100*BA$5)))-LN($K10)-$Q10*BA$5)/($R10*SQRT(BA$5))-$R10*SQRT(BA$5),0,1,TRUE)+$M10*EXP($L10/100*BA$5)*(1-_xlfn.NORM.DIST((LN(($M10*EXP($L10/100*BA$5)))-LN($K10)-$Q10*BA$5)/($R10*SQRT(BA$5)),0,1,TRUE)))*EXP(-$F$1*BA$5)*INDEX('3)tpx males'!CI$57:CI$107,MATCH('3) 2016 cases'!$O10,'3)tpx males'!$BB$57:$BB$107,0))</f>
        <v>259.02592419531823</v>
      </c>
      <c r="BB10" s="32">
        <f ca="1">($K10*EXP(BB$5*($Q10+0.5*($R10)^2))*_xlfn.NORM.DIST((LN(($M10*EXP($L10/100*BB$5)))-LN($K10)-$Q10*BB$5)/($R10*SQRT(BB$5))-$R10*SQRT(BB$5),0,1,TRUE)+$M10*EXP($L10/100*BB$5)*(1-_xlfn.NORM.DIST((LN(($M10*EXP($L10/100*BB$5)))-LN($K10)-$Q10*BB$5)/($R10*SQRT(BB$5)),0,1,TRUE)))*EXP(-$F$1*BB$5)*INDEX('3)tpx males'!CJ$57:CJ$107,MATCH('3) 2016 cases'!$O10,'3)tpx males'!$BB$57:$BB$107,0))</f>
        <v>152.9412878105407</v>
      </c>
      <c r="BC10" s="32">
        <f ca="1">($K10*EXP(BC$5*($Q10+0.5*($R10)^2))*_xlfn.NORM.DIST((LN(($M10*EXP($L10/100*BC$5)))-LN($K10)-$Q10*BC$5)/($R10*SQRT(BC$5))-$R10*SQRT(BC$5),0,1,TRUE)+$M10*EXP($L10/100*BC$5)*(1-_xlfn.NORM.DIST((LN(($M10*EXP($L10/100*BC$5)))-LN($K10)-$Q10*BC$5)/($R10*SQRT(BC$5)),0,1,TRUE)))*EXP(-$F$1*BC$5)*INDEX('3)tpx males'!CK$57:CK$107,MATCH('3) 2016 cases'!$O10,'3)tpx males'!$BB$57:$BB$107,0))</f>
        <v>82.943862385846344</v>
      </c>
      <c r="BD10" s="32">
        <f ca="1">($K10*EXP(BD$5*($Q10+0.5*($R10)^2))*_xlfn.NORM.DIST((LN(($M10*EXP($L10/100*BD$5)))-LN($K10)-$Q10*BD$5)/($R10*SQRT(BD$5))-$R10*SQRT(BD$5),0,1,TRUE)+$M10*EXP($L10/100*BD$5)*(1-_xlfn.NORM.DIST((LN(($M10*EXP($L10/100*BD$5)))-LN($K10)-$Q10*BD$5)/($R10*SQRT(BD$5)),0,1,TRUE)))*EXP(-$F$1*BD$5)*INDEX('3)tpx males'!CL$57:CL$107,MATCH('3) 2016 cases'!$O10,'3)tpx males'!$BB$57:$BB$107,0))</f>
        <v>45.447652866810834</v>
      </c>
      <c r="BE10" s="32">
        <f ca="1">($K10*EXP(BE$5*($Q10+0.5*($R10)^2))*_xlfn.NORM.DIST((LN(($M10*EXP($L10/100*BE$5)))-LN($K10)-$Q10*BE$5)/($R10*SQRT(BE$5))-$R10*SQRT(BE$5),0,1,TRUE)+$M10*EXP($L10/100*BE$5)*(1-_xlfn.NORM.DIST((LN(($M10*EXP($L10/100*BE$5)))-LN($K10)-$Q10*BE$5)/($R10*SQRT(BE$5)),0,1,TRUE)))*EXP(-$F$1*BE$5)*INDEX('3)tpx males'!CM$57:CM$107,MATCH('3) 2016 cases'!$O10,'3)tpx males'!$BB$57:$BB$107,0))</f>
        <v>23.09798600871018</v>
      </c>
      <c r="BF10" s="32">
        <f ca="1">($K10*EXP(BF$5*($Q10+0.5*($R10)^2))*_xlfn.NORM.DIST((LN(($M10*EXP($L10/100*BF$5)))-LN($K10)-$Q10*BF$5)/($R10*SQRT(BF$5))-$R10*SQRT(BF$5),0,1,TRUE)+$M10*EXP($L10/100*BF$5)*(1-_xlfn.NORM.DIST((LN(($M10*EXP($L10/100*BF$5)))-LN($K10)-$Q10*BF$5)/($R10*SQRT(BF$5)),0,1,TRUE)))*EXP(-$F$1*BF$5)*INDEX('3)tpx males'!CN$57:CN$107,MATCH('3) 2016 cases'!$O10,'3)tpx males'!$BB$57:$BB$107,0))</f>
        <v>8.988512973625701</v>
      </c>
      <c r="BG10" s="32">
        <f ca="1">($K10*EXP(BG$5*($Q10+0.5*($R10)^2))*_xlfn.NORM.DIST((LN(($M10*EXP($L10/100*BG$5)))-LN($K10)-$Q10*BG$5)/($R10*SQRT(BG$5))-$R10*SQRT(BG$5),0,1,TRUE)+$M10*EXP($L10/100*BG$5)*(1-_xlfn.NORM.DIST((LN(($M10*EXP($L10/100*BG$5)))-LN($K10)-$Q10*BG$5)/($R10*SQRT(BG$5)),0,1,TRUE)))*EXP(-$F$1*BG$5)*INDEX('3)tpx males'!CO$57:CO$107,MATCH('3) 2016 cases'!$O10,'3)tpx males'!$BB$57:$BB$107,0))</f>
        <v>4.6377503247560536</v>
      </c>
      <c r="BH10" s="32">
        <f>($K10*EXP(BH$5*($Q10+0.5*($R10)^2))*_xlfn.NORM.DIST((LN(($M10*EXP($L10/100*BH$5)))-LN($K10)-$Q10*BH$5)/($R10*SQRT(BH$5))-$R10*SQRT(BH$5),0,1,TRUE)+$M10*EXP($L10/100*BH$5)*(1-_xlfn.NORM.DIST((LN(($M10*EXP($L10/100*BH$5)))-LN($K10)-$Q10*BH$5)/($R10*SQRT(BH$5)),0,1,TRUE)))*EXP(-$F$1*BH$5)*INDEX('3)tpx males'!CP$57:CP$107,MATCH('3) 2016 cases'!$O10,'3)tpx males'!$BB$57:$BB$107,0))</f>
        <v>0</v>
      </c>
      <c r="BI10" s="32">
        <f>($K10*EXP(BI$5*($Q10+0.5*($R10)^2))*_xlfn.NORM.DIST((LN(($M10*EXP($L10/100*BI$5)))-LN($K10)-$Q10*BI$5)/($R10*SQRT(BI$5))-$R10*SQRT(BI$5),0,1,TRUE)+$M10*EXP($L10/100*BI$5)*(1-_xlfn.NORM.DIST((LN(($M10*EXP($L10/100*BI$5)))-LN($K10)-$Q10*BI$5)/($R10*SQRT(BI$5)),0,1,TRUE)))*EXP(-$F$1*BI$5)*INDEX('3)tpx males'!CQ$57:CQ$107,MATCH('3) 2016 cases'!$O10,'3)tpx males'!$BB$57:$BB$107,0))</f>
        <v>0</v>
      </c>
      <c r="BJ10" s="32">
        <f>($K10*EXP(BJ$5*($Q10+0.5*($R10)^2))*_xlfn.NORM.DIST((LN(($M10*EXP($L10/100*BJ$5)))-LN($K10)-$Q10*BJ$5)/($R10*SQRT(BJ$5))-$R10*SQRT(BJ$5),0,1,TRUE)+$M10*EXP($L10/100*BJ$5)*(1-_xlfn.NORM.DIST((LN(($M10*EXP($L10/100*BJ$5)))-LN($K10)-$Q10*BJ$5)/($R10*SQRT(BJ$5)),0,1,TRUE)))*EXP(-$F$1*BJ$5)*INDEX('3)tpx males'!CR$57:CR$107,MATCH('3) 2016 cases'!$O10,'3)tpx males'!$BB$57:$BB$107,0))</f>
        <v>0</v>
      </c>
      <c r="BK10" s="32">
        <f>($K10*EXP(BK$5*($Q10+0.5*($R10)^2))*_xlfn.NORM.DIST((LN(($M10*EXP($L10/100*BK$5)))-LN($K10)-$Q10*BK$5)/($R10*SQRT(BK$5))-$R10*SQRT(BK$5),0,1,TRUE)+$M10*EXP($L10/100*BK$5)*(1-_xlfn.NORM.DIST((LN(($M10*EXP($L10/100*BK$5)))-LN($K10)-$Q10*BK$5)/($R10*SQRT(BK$5)),0,1,TRUE)))*EXP(-$F$1*BK$5)*INDEX('3)tpx males'!CS$57:CS$107,MATCH('3) 2016 cases'!$O10,'3)tpx males'!$BB$57:$BB$107,0))</f>
        <v>0</v>
      </c>
      <c r="BL10" s="32">
        <f>($K10*EXP(BL$5*($Q10+0.5*($R10)^2))*_xlfn.NORM.DIST((LN(($M10*EXP($L10/100*BL$5)))-LN($K10)-$Q10*BL$5)/($R10*SQRT(BL$5))-$R10*SQRT(BL$5),0,1,TRUE)+$M10*EXP($L10/100*BL$5)*(1-_xlfn.NORM.DIST((LN(($M10*EXP($L10/100*BL$5)))-LN($K10)-$Q10*BL$5)/($R10*SQRT(BL$5)),0,1,TRUE)))*EXP(-$F$1*BL$5)*INDEX('3)tpx males'!CT$57:CT$107,MATCH('3) 2016 cases'!$O10,'3)tpx males'!$BB$57:$BB$107,0))</f>
        <v>0</v>
      </c>
      <c r="BM10" s="32">
        <f>($K10*EXP(BM$5*($Q10+0.5*($R10)^2))*_xlfn.NORM.DIST((LN(($M10*EXP($L10/100*BM$5)))-LN($K10)-$Q10*BM$5)/($R10*SQRT(BM$5))-$R10*SQRT(BM$5),0,1,TRUE)+$M10*EXP($L10/100*BM$5)*(1-_xlfn.NORM.DIST((LN(($M10*EXP($L10/100*BM$5)))-LN($K10)-$Q10*BM$5)/($R10*SQRT(BM$5)),0,1,TRUE)))*EXP(-$F$1*BM$5)*INDEX('3)tpx males'!CU$57:CU$107,MATCH('3) 2016 cases'!$O10,'3)tpx males'!$BB$57:$BB$107,0))</f>
        <v>0</v>
      </c>
      <c r="BN10" s="32">
        <f>($K10*EXP(BN$5*($Q10+0.5*($R10)^2))*_xlfn.NORM.DIST((LN(($M10*EXP($L10/100*BN$5)))-LN($K10)-$Q10*BN$5)/($R10*SQRT(BN$5))-$R10*SQRT(BN$5),0,1,TRUE)+$M10*EXP($L10/100*BN$5)*(1-_xlfn.NORM.DIST((LN(($M10*EXP($L10/100*BN$5)))-LN($K10)-$Q10*BN$5)/($R10*SQRT(BN$5)),0,1,TRUE)))*EXP(-$F$1*BN$5)*INDEX('3)tpx males'!CV$57:CV$107,MATCH('3) 2016 cases'!$O10,'3)tpx males'!$BB$57:$BB$107,0))</f>
        <v>0</v>
      </c>
      <c r="BO10" s="32">
        <f>($K10*EXP(BO$5*($Q10+0.5*($R10)^2))*_xlfn.NORM.DIST((LN(($M10*EXP($L10/100*BO$5)))-LN($K10)-$Q10*BO$5)/($R10*SQRT(BO$5))-$R10*SQRT(BO$5),0,1,TRUE)+$M10*EXP($L10/100*BO$5)*(1-_xlfn.NORM.DIST((LN(($M10*EXP($L10/100*BO$5)))-LN($K10)-$Q10*BO$5)/($R10*SQRT(BO$5)),0,1,TRUE)))*EXP(-$F$1*BO$5)*INDEX('3)tpx males'!CW$57:CW$107,MATCH('3) 2016 cases'!$O10,'3)tpx males'!$BB$57:$BB$107,0))</f>
        <v>0</v>
      </c>
      <c r="BP10" s="32">
        <f>($K10*EXP(BP$5*($Q10+0.5*($R10)^2))*_xlfn.NORM.DIST((LN(($M10*EXP($L10/100*BP$5)))-LN($K10)-$Q10*BP$5)/($R10*SQRT(BP$5))-$R10*SQRT(BP$5),0,1,TRUE)+$M10*EXP($L10/100*BP$5)*(1-_xlfn.NORM.DIST((LN(($M10*EXP($L10/100*BP$5)))-LN($K10)-$Q10*BP$5)/($R10*SQRT(BP$5)),0,1,TRUE)))*EXP(-$F$1*BP$5)*INDEX('3)tpx males'!CX$57:CX$107,MATCH('3) 2016 cases'!$O10,'3)tpx males'!$BB$57:$BB$107,0))</f>
        <v>0</v>
      </c>
      <c r="BQ10" s="32">
        <f>($K10*EXP(BQ$5*($Q10+0.5*($R10)^2))*_xlfn.NORM.DIST((LN(($M10*EXP($L10/100*BQ$5)))-LN($K10)-$Q10*BQ$5)/($R10*SQRT(BQ$5))-$R10*SQRT(BQ$5),0,1,TRUE)+$M10*EXP($L10/100*BQ$5)*(1-_xlfn.NORM.DIST((LN(($M10*EXP($L10/100*BQ$5)))-LN($K10)-$Q10*BQ$5)/($R10*SQRT(BQ$5)),0,1,TRUE)))*EXP(-$F$1*BQ$5)*INDEX('3)tpx males'!CY$57:CY$107,MATCH('3) 2016 cases'!$O10,'3)tpx males'!$BB$57:$BB$107,0))</f>
        <v>0</v>
      </c>
      <c r="BR10" s="32">
        <f>($K10*EXP(BR$5*($Q10+0.5*($R10)^2))*_xlfn.NORM.DIST((LN(($M10*EXP($L10/100*BR$5)))-LN($K10)-$Q10*BR$5)/($R10*SQRT(BR$5))-$R10*SQRT(BR$5),0,1,TRUE)+$M10*EXP($L10/100*BR$5)*(1-_xlfn.NORM.DIST((LN(($M10*EXP($L10/100*BR$5)))-LN($K10)-$Q10*BR$5)/($R10*SQRT(BR$5)),0,1,TRUE)))*EXP(-$F$1*BR$5)*INDEX('3)tpx males'!CZ$57:CZ$107,MATCH('3) 2016 cases'!$O10,'3)tpx males'!$BB$57:$BB$107,0))</f>
        <v>0</v>
      </c>
      <c r="BS10" s="32">
        <f>($K10*EXP(BS$5*($Q10+0.5*($R10)^2))*_xlfn.NORM.DIST((LN(($M10*EXP($L10/100*BS$5)))-LN($K10)-$Q10*BS$5)/($R10*SQRT(BS$5))-$R10*SQRT(BS$5),0,1,TRUE)+$M10*EXP($L10/100*BS$5)*(1-_xlfn.NORM.DIST((LN(($M10*EXP($L10/100*BS$5)))-LN($K10)-$Q10*BS$5)/($R10*SQRT(BS$5)),0,1,TRUE)))*EXP(-$F$1*BS$5)*INDEX('3)tpx males'!DA$57:DA$107,MATCH('3) 2016 cases'!$O10,'3)tpx males'!$BB$57:$BB$107,0))</f>
        <v>0</v>
      </c>
      <c r="BU10" s="32">
        <f t="shared" si="58"/>
        <v>131530.48635462084</v>
      </c>
      <c r="BV10" s="32">
        <f t="shared" si="9"/>
        <v>123252.93920512071</v>
      </c>
      <c r="BW10" s="32">
        <f t="shared" si="10"/>
        <v>123870.74713386888</v>
      </c>
      <c r="BX10" s="32">
        <f t="shared" si="11"/>
        <v>124491.65183774699</v>
      </c>
      <c r="BY10" s="32">
        <f t="shared" si="12"/>
        <v>125115.668839405</v>
      </c>
      <c r="BZ10" s="32">
        <f t="shared" si="13"/>
        <v>125742.8137392986</v>
      </c>
      <c r="CA10" s="32">
        <f t="shared" si="14"/>
        <v>126373.10221597475</v>
      </c>
      <c r="CB10" s="32">
        <f t="shared" si="15"/>
        <v>127006.55002461941</v>
      </c>
      <c r="CC10" s="32">
        <f t="shared" si="16"/>
        <v>127643.17298313453</v>
      </c>
      <c r="CD10" s="32">
        <f t="shared" si="17"/>
        <v>128282.9869114918</v>
      </c>
      <c r="CE10" s="32">
        <f t="shared" si="18"/>
        <v>128926.00746522202</v>
      </c>
      <c r="CF10" s="32">
        <f t="shared" si="19"/>
        <v>129572.24980872896</v>
      </c>
      <c r="CG10" s="32">
        <f t="shared" si="20"/>
        <v>130221.72811848143</v>
      </c>
      <c r="CH10" s="32">
        <f t="shared" si="21"/>
        <v>130874.45496448</v>
      </c>
      <c r="CI10" s="32">
        <f t="shared" si="22"/>
        <v>131530.44065808697</v>
      </c>
      <c r="CJ10" s="32">
        <f t="shared" si="23"/>
        <v>132189.69266146424</v>
      </c>
      <c r="CK10" s="32">
        <f t="shared" si="24"/>
        <v>132852.21513432634</v>
      </c>
      <c r="CL10" s="32">
        <f t="shared" si="25"/>
        <v>133518.00866157457</v>
      </c>
      <c r="CM10" s="32">
        <f t="shared" si="26"/>
        <v>134187.07017313165</v>
      </c>
      <c r="CN10" s="32">
        <f t="shared" si="27"/>
        <v>134859.3930421632</v>
      </c>
      <c r="CO10" s="32">
        <f t="shared" si="28"/>
        <v>135534.96733212864</v>
      </c>
      <c r="CP10" s="32">
        <f t="shared" si="29"/>
        <v>136213.7801559408</v>
      </c>
      <c r="CQ10" s="32">
        <f t="shared" si="30"/>
        <v>136895.8161097969</v>
      </c>
      <c r="CR10" s="32">
        <f t="shared" si="31"/>
        <v>137581.05774763436</v>
      </c>
      <c r="CS10" s="32">
        <f t="shared" si="32"/>
        <v>138269.48606769051</v>
      </c>
      <c r="CT10" s="32">
        <f t="shared" si="33"/>
        <v>138961.08098889122</v>
      </c>
      <c r="CU10" s="32">
        <f t="shared" si="34"/>
        <v>139655.82180083744</v>
      </c>
      <c r="CV10" s="32">
        <f t="shared" si="35"/>
        <v>140353.68757650736</v>
      </c>
      <c r="CW10" s="32">
        <f t="shared" si="36"/>
        <v>141054.65754123163</v>
      </c>
      <c r="CX10" s="32">
        <f t="shared" si="37"/>
        <v>141758.71139499065</v>
      </c>
      <c r="CY10" s="32">
        <f t="shared" si="38"/>
        <v>142465.82958770302</v>
      </c>
      <c r="CZ10" s="32">
        <f t="shared" si="39"/>
        <v>143175.99354904049</v>
      </c>
      <c r="DA10" s="32">
        <f t="shared" si="40"/>
        <v>143889.1858755573</v>
      </c>
      <c r="DB10" s="32">
        <f t="shared" si="41"/>
        <v>144605.3904786807</v>
      </c>
      <c r="DC10" s="32">
        <f t="shared" si="42"/>
        <v>145324.59269751035</v>
      </c>
      <c r="DD10" s="32">
        <f t="shared" si="43"/>
        <v>146046.77938049656</v>
      </c>
      <c r="DE10" s="32">
        <f t="shared" si="44"/>
        <v>146771.93894000593</v>
      </c>
      <c r="DF10" s="32">
        <f t="shared" si="45"/>
        <v>147500.06138359007</v>
      </c>
      <c r="DG10" s="32">
        <f t="shared" si="46"/>
        <v>148231.13832550577</v>
      </c>
      <c r="DH10" s="32">
        <f t="shared" si="47"/>
        <v>148965.16298172108</v>
      </c>
      <c r="DI10" s="32">
        <f t="shared" si="48"/>
        <v>149702.13015131053</v>
      </c>
      <c r="DJ10" s="32">
        <f t="shared" si="49"/>
        <v>150442.03618681373</v>
      </c>
      <c r="DK10" s="32">
        <f t="shared" si="50"/>
        <v>151184.87895581088</v>
      </c>
      <c r="DL10" s="32">
        <f t="shared" si="51"/>
        <v>151930.65779567198</v>
      </c>
      <c r="DM10" s="32">
        <f t="shared" si="52"/>
        <v>152679.37346316074</v>
      </c>
      <c r="DN10" s="32">
        <f t="shared" si="53"/>
        <v>153431.02808032336</v>
      </c>
      <c r="DO10" s="32">
        <f t="shared" si="54"/>
        <v>154185.62507787379</v>
      </c>
      <c r="DP10" s="32">
        <f t="shared" si="55"/>
        <v>154943.16913708523</v>
      </c>
      <c r="DQ10" s="32">
        <f t="shared" si="56"/>
        <v>155703.66613102754</v>
      </c>
      <c r="DR10" s="32">
        <f t="shared" si="57"/>
        <v>156467.12306584002</v>
      </c>
      <c r="DT10" s="48">
        <f t="shared" si="59"/>
        <v>72</v>
      </c>
      <c r="DU10" s="32"/>
      <c r="DV10" s="32">
        <f ca="1">INDEX('3)tpx males'!BD$57:BD$107,MATCH('3) 2016 cases'!DT10,'3)tpx males'!$BB$57:$BB$107,0))</f>
        <v>2.0243938938784733E-2</v>
      </c>
      <c r="DW10" s="32">
        <f t="shared" ca="1" si="60"/>
        <v>-2662.695134351603</v>
      </c>
      <c r="DX10" s="32">
        <f t="shared" ca="1" si="61"/>
        <v>0.97975606106121527</v>
      </c>
      <c r="DZ10" s="32">
        <f t="shared" ca="1" si="62"/>
        <v>-141250.74445706327</v>
      </c>
      <c r="EA10" s="32">
        <f t="shared" ca="1" si="63"/>
        <v>9720.2581024424289</v>
      </c>
      <c r="EB10" s="32">
        <f t="shared" ca="1" si="64"/>
        <v>196.77631149507209</v>
      </c>
      <c r="EC10" s="32">
        <f ca="1">EA10*'3) Value'!AN22</f>
        <v>0</v>
      </c>
      <c r="EE10" s="32">
        <f ca="1">IF(EC10=0,'3) Value'!AM22+'3) 2016 cases'!DZ10,0)</f>
        <v>0.29456197103718296</v>
      </c>
    </row>
    <row r="11" spans="2:135" x14ac:dyDescent="0.25">
      <c r="C11" s="32" t="s">
        <v>16</v>
      </c>
      <c r="D11" s="32" t="s">
        <v>12</v>
      </c>
      <c r="E11" s="49">
        <v>11712</v>
      </c>
      <c r="F11" s="32" t="s">
        <v>13</v>
      </c>
      <c r="G11" s="32" t="s">
        <v>17</v>
      </c>
      <c r="H11" s="49" t="s">
        <v>17</v>
      </c>
      <c r="I11" s="32" t="s">
        <v>17</v>
      </c>
      <c r="J11" s="32" t="s">
        <v>23</v>
      </c>
      <c r="K11" s="52">
        <v>330000</v>
      </c>
      <c r="L11" s="53">
        <v>7.85</v>
      </c>
      <c r="M11" s="52">
        <v>171195</v>
      </c>
      <c r="O11" s="48">
        <f t="shared" si="7"/>
        <v>84</v>
      </c>
      <c r="Q11" s="32">
        <f>INDEX('2b)Working'!$I$61:$P$61,MATCH($J11,'2b)Working'!$I$60:$P$60,0))</f>
        <v>6.4419325448889148E-2</v>
      </c>
      <c r="R11" s="32">
        <f>INDEX('2b)Working'!$I$62:$P$62,MATCH($J11,'2b)Working'!$I$60:$P$60,0))</f>
        <v>5.1556803430206084E-2</v>
      </c>
      <c r="T11" s="9">
        <f t="shared" ca="1" si="8"/>
        <v>181192.00496691038</v>
      </c>
      <c r="U11" s="10"/>
      <c r="V11" s="32">
        <f ca="1">($K11*EXP(V$5*($Q11+0.5*($R11)^2))*_xlfn.NORM.DIST((LN(($M11*EXP($L11/100*V$5)))-LN($K11)-$Q11*V$5)/($R11*SQRT(V$5))-$R11*SQRT(V$5),0,1,TRUE)+$M11*EXP($L11/100*V$5)*(1-_xlfn.NORM.DIST((LN(($M11*EXP($L11/100*V$5)))-LN($K11)-$Q11*V$5)/($R11*SQRT(V$5)),0,1,TRUE)))*EXP(-$F$1*V$5)*INDEX('3)tpx males'!BD$57:BD$107,MATCH('3) 2016 cases'!$O11,'3)tpx males'!$BB$57:$BB$107,0))</f>
        <v>13854.173823875733</v>
      </c>
      <c r="W11" s="32">
        <f ca="1">($K11*EXP(W$5*($Q11+0.5*($R11)^2))*_xlfn.NORM.DIST((LN(($M11*EXP($L11/100*W$5)))-LN($K11)-$Q11*W$5)/($R11*SQRT(W$5))-$R11*SQRT(W$5),0,1,TRUE)+$M11*EXP($L11/100*W$5)*(1-_xlfn.NORM.DIST((LN(($M11*EXP($L11/100*W$5)))-LN($K11)-$Q11*W$5)/($R11*SQRT(W$5)),0,1,TRUE)))*EXP(-$F$1*W$5)*INDEX('3)tpx males'!BE$57:BE$107,MATCH('3) 2016 cases'!$O11,'3)tpx males'!$BB$57:$BB$107,0))</f>
        <v>14105.363900278862</v>
      </c>
      <c r="X11" s="32">
        <f ca="1">($K11*EXP(X$5*($Q11+0.5*($R11)^2))*_xlfn.NORM.DIST((LN(($M11*EXP($L11/100*X$5)))-LN($K11)-$Q11*X$5)/($R11*SQRT(X$5))-$R11*SQRT(X$5),0,1,TRUE)+$M11*EXP($L11/100*X$5)*(1-_xlfn.NORM.DIST((LN(($M11*EXP($L11/100*X$5)))-LN($K11)-$Q11*X$5)/($R11*SQRT(X$5)),0,1,TRUE)))*EXP(-$F$1*X$5)*INDEX('3)tpx males'!BF$57:BF$107,MATCH('3) 2016 cases'!$O11,'3)tpx males'!$BB$57:$BB$107,0))</f>
        <v>15330.47436000018</v>
      </c>
      <c r="Y11" s="32">
        <f ca="1">($K11*EXP(Y$5*($Q11+0.5*($R11)^2))*_xlfn.NORM.DIST((LN(($M11*EXP($L11/100*Y$5)))-LN($K11)-$Q11*Y$5)/($R11*SQRT(Y$5))-$R11*SQRT(Y$5),0,1,TRUE)+$M11*EXP($L11/100*Y$5)*(1-_xlfn.NORM.DIST((LN(($M11*EXP($L11/100*Y$5)))-LN($K11)-$Q11*Y$5)/($R11*SQRT(Y$5)),0,1,TRUE)))*EXP(-$F$1*Y$5)*INDEX('3)tpx males'!BG$57:BG$107,MATCH('3) 2016 cases'!$O11,'3)tpx males'!$BB$57:$BB$107,0))</f>
        <v>14360.824996777248</v>
      </c>
      <c r="Z11" s="32">
        <f ca="1">($K11*EXP(Z$5*($Q11+0.5*($R11)^2))*_xlfn.NORM.DIST((LN(($M11*EXP($L11/100*Z$5)))-LN($K11)-$Q11*Z$5)/($R11*SQRT(Z$5))-$R11*SQRT(Z$5),0,1,TRUE)+$M11*EXP($L11/100*Z$5)*(1-_xlfn.NORM.DIST((LN(($M11*EXP($L11/100*Z$5)))-LN($K11)-$Q11*Z$5)/($R11*SQRT(Z$5)),0,1,TRUE)))*EXP(-$F$1*Z$5)*INDEX('3)tpx males'!BH$57:BH$107,MATCH('3) 2016 cases'!$O11,'3)tpx males'!$BB$57:$BB$107,0))</f>
        <v>14798.682401991584</v>
      </c>
      <c r="AA11" s="32">
        <f ca="1">($K11*EXP(AA$5*($Q11+0.5*($R11)^2))*_xlfn.NORM.DIST((LN(($M11*EXP($L11/100*AA$5)))-LN($K11)-$Q11*AA$5)/($R11*SQRT(AA$5))-$R11*SQRT(AA$5),0,1,TRUE)+$M11*EXP($L11/100*AA$5)*(1-_xlfn.NORM.DIST((LN(($M11*EXP($L11/100*AA$5)))-LN($K11)-$Q11*AA$5)/($R11*SQRT(AA$5)),0,1,TRUE)))*EXP(-$F$1*AA$5)*INDEX('3)tpx males'!BI$57:BI$107,MATCH('3) 2016 cases'!$O11,'3)tpx males'!$BB$57:$BB$107,0))</f>
        <v>15188.195753168833</v>
      </c>
      <c r="AB11" s="32">
        <f ca="1">($K11*EXP(AB$5*($Q11+0.5*($R11)^2))*_xlfn.NORM.DIST((LN(($M11*EXP($L11/100*AB$5)))-LN($K11)-$Q11*AB$5)/($R11*SQRT(AB$5))-$R11*SQRT(AB$5),0,1,TRUE)+$M11*EXP($L11/100*AB$5)*(1-_xlfn.NORM.DIST((LN(($M11*EXP($L11/100*AB$5)))-LN($K11)-$Q11*AB$5)/($R11*SQRT(AB$5)),0,1,TRUE)))*EXP(-$F$1*AB$5)*INDEX('3)tpx males'!BJ$57:BJ$107,MATCH('3) 2016 cases'!$O11,'3)tpx males'!$BB$57:$BB$107,0))</f>
        <v>14151.566917566159</v>
      </c>
      <c r="AC11" s="32">
        <f ca="1">($K11*EXP(AC$5*($Q11+0.5*($R11)^2))*_xlfn.NORM.DIST((LN(($M11*EXP($L11/100*AC$5)))-LN($K11)-$Q11*AC$5)/($R11*SQRT(AC$5))-$R11*SQRT(AC$5),0,1,TRUE)+$M11*EXP($L11/100*AC$5)*(1-_xlfn.NORM.DIST((LN(($M11*EXP($L11/100*AC$5)))-LN($K11)-$Q11*AC$5)/($R11*SQRT(AC$5)),0,1,TRUE)))*EXP(-$F$1*AC$5)*INDEX('3)tpx males'!BK$57:BK$107,MATCH('3) 2016 cases'!$O11,'3)tpx males'!$BB$57:$BB$107,0))</f>
        <v>13602.851379654176</v>
      </c>
      <c r="AD11" s="32">
        <f ca="1">($K11*EXP(AD$5*($Q11+0.5*($R11)^2))*_xlfn.NORM.DIST((LN(($M11*EXP($L11/100*AD$5)))-LN($K11)-$Q11*AD$5)/($R11*SQRT(AD$5))-$R11*SQRT(AD$5),0,1,TRUE)+$M11*EXP($L11/100*AD$5)*(1-_xlfn.NORM.DIST((LN(($M11*EXP($L11/100*AD$5)))-LN($K11)-$Q11*AD$5)/($R11*SQRT(AD$5)),0,1,TRUE)))*EXP(-$F$1*AD$5)*INDEX('3)tpx males'!BL$57:BL$107,MATCH('3) 2016 cases'!$O11,'3)tpx males'!$BB$57:$BB$107,0))</f>
        <v>11621.103959217749</v>
      </c>
      <c r="AE11" s="32">
        <f ca="1">($K11*EXP(AE$5*($Q11+0.5*($R11)^2))*_xlfn.NORM.DIST((LN(($M11*EXP($L11/100*AE$5)))-LN($K11)-$Q11*AE$5)/($R11*SQRT(AE$5))-$R11*SQRT(AE$5),0,1,TRUE)+$M11*EXP($L11/100*AE$5)*(1-_xlfn.NORM.DIST((LN(($M11*EXP($L11/100*AE$5)))-LN($K11)-$Q11*AE$5)/($R11*SQRT(AE$5)),0,1,TRUE)))*EXP(-$F$1*AE$5)*INDEX('3)tpx males'!BM$57:BM$107,MATCH('3) 2016 cases'!$O11,'3)tpx males'!$BB$57:$BB$107,0))</f>
        <v>10992.529336487913</v>
      </c>
      <c r="AF11" s="32">
        <f ca="1">($K11*EXP(AF$5*($Q11+0.5*($R11)^2))*_xlfn.NORM.DIST((LN(($M11*EXP($L11/100*AF$5)))-LN($K11)-$Q11*AF$5)/($R11*SQRT(AF$5))-$R11*SQRT(AF$5),0,1,TRUE)+$M11*EXP($L11/100*AF$5)*(1-_xlfn.NORM.DIST((LN(($M11*EXP($L11/100*AF$5)))-LN($K11)-$Q11*AF$5)/($R11*SQRT(AF$5)),0,1,TRUE)))*EXP(-$F$1*AF$5)*INDEX('3)tpx males'!BN$57:BN$107,MATCH('3) 2016 cases'!$O11,'3)tpx males'!$BB$57:$BB$107,0))</f>
        <v>10048.988812043293</v>
      </c>
      <c r="AG11" s="32">
        <f ca="1">($K11*EXP(AG$5*($Q11+0.5*($R11)^2))*_xlfn.NORM.DIST((LN(($M11*EXP($L11/100*AG$5)))-LN($K11)-$Q11*AG$5)/($R11*SQRT(AG$5))-$R11*SQRT(AG$5),0,1,TRUE)+$M11*EXP($L11/100*AG$5)*(1-_xlfn.NORM.DIST((LN(($M11*EXP($L11/100*AG$5)))-LN($K11)-$Q11*AG$5)/($R11*SQRT(AG$5)),0,1,TRUE)))*EXP(-$F$1*AG$5)*INDEX('3)tpx males'!BO$57:BO$107,MATCH('3) 2016 cases'!$O11,'3)tpx males'!$BB$57:$BB$107,0))</f>
        <v>8258.4734946554327</v>
      </c>
      <c r="AH11" s="32">
        <f ca="1">($K11*EXP(AH$5*($Q11+0.5*($R11)^2))*_xlfn.NORM.DIST((LN(($M11*EXP($L11/100*AH$5)))-LN($K11)-$Q11*AH$5)/($R11*SQRT(AH$5))-$R11*SQRT(AH$5),0,1,TRUE)+$M11*EXP($L11/100*AH$5)*(1-_xlfn.NORM.DIST((LN(($M11*EXP($L11/100*AH$5)))-LN($K11)-$Q11*AH$5)/($R11*SQRT(AH$5)),0,1,TRUE)))*EXP(-$F$1*AH$5)*INDEX('3)tpx males'!BP$57:BP$107,MATCH('3) 2016 cases'!$O11,'3)tpx males'!$BB$57:$BB$107,0))</f>
        <v>6767.7877752235081</v>
      </c>
      <c r="AI11" s="32">
        <f ca="1">($K11*EXP(AI$5*($Q11+0.5*($R11)^2))*_xlfn.NORM.DIST((LN(($M11*EXP($L11/100*AI$5)))-LN($K11)-$Q11*AI$5)/($R11*SQRT(AI$5))-$R11*SQRT(AI$5),0,1,TRUE)+$M11*EXP($L11/100*AI$5)*(1-_xlfn.NORM.DIST((LN(($M11*EXP($L11/100*AI$5)))-LN($K11)-$Q11*AI$5)/($R11*SQRT(AI$5)),0,1,TRUE)))*EXP(-$F$1*AI$5)*INDEX('3)tpx males'!BQ$57:BQ$107,MATCH('3) 2016 cases'!$O11,'3)tpx males'!$BB$57:$BB$107,0))</f>
        <v>5354.0167782307317</v>
      </c>
      <c r="AJ11" s="32">
        <f ca="1">($K11*EXP(AJ$5*($Q11+0.5*($R11)^2))*_xlfn.NORM.DIST((LN(($M11*EXP($L11/100*AJ$5)))-LN($K11)-$Q11*AJ$5)/($R11*SQRT(AJ$5))-$R11*SQRT(AJ$5),0,1,TRUE)+$M11*EXP($L11/100*AJ$5)*(1-_xlfn.NORM.DIST((LN(($M11*EXP($L11/100*AJ$5)))-LN($K11)-$Q11*AJ$5)/($R11*SQRT(AJ$5)),0,1,TRUE)))*EXP(-$F$1*AJ$5)*INDEX('3)tpx males'!BR$57:BR$107,MATCH('3) 2016 cases'!$O11,'3)tpx males'!$BB$57:$BB$107,0))</f>
        <v>4074.1107172704983</v>
      </c>
      <c r="AK11" s="32">
        <f ca="1">($K11*EXP(AK$5*($Q11+0.5*($R11)^2))*_xlfn.NORM.DIST((LN(($M11*EXP($L11/100*AK$5)))-LN($K11)-$Q11*AK$5)/($R11*SQRT(AK$5))-$R11*SQRT(AK$5),0,1,TRUE)+$M11*EXP($L11/100*AK$5)*(1-_xlfn.NORM.DIST((LN(($M11*EXP($L11/100*AK$5)))-LN($K11)-$Q11*AK$5)/($R11*SQRT(AK$5)),0,1,TRUE)))*EXP(-$F$1*AK$5)*INDEX('3)tpx males'!BS$57:BS$107,MATCH('3) 2016 cases'!$O11,'3)tpx males'!$BB$57:$BB$107,0))</f>
        <v>2996.5540243767432</v>
      </c>
      <c r="AL11" s="32">
        <f ca="1">($K11*EXP(AL$5*($Q11+0.5*($R11)^2))*_xlfn.NORM.DIST((LN(($M11*EXP($L11/100*AL$5)))-LN($K11)-$Q11*AL$5)/($R11*SQRT(AL$5))-$R11*SQRT(AL$5),0,1,TRUE)+$M11*EXP($L11/100*AL$5)*(1-_xlfn.NORM.DIST((LN(($M11*EXP($L11/100*AL$5)))-LN($K11)-$Q11*AL$5)/($R11*SQRT(AL$5)),0,1,TRUE)))*EXP(-$F$1*AL$5)*INDEX('3)tpx males'!BT$57:BT$107,MATCH('3) 2016 cases'!$O11,'3)tpx males'!$BB$57:$BB$107,0))</f>
        <v>2087.5172118263604</v>
      </c>
      <c r="AM11" s="32">
        <f ca="1">($K11*EXP(AM$5*($Q11+0.5*($R11)^2))*_xlfn.NORM.DIST((LN(($M11*EXP($L11/100*AM$5)))-LN($K11)-$Q11*AM$5)/($R11*SQRT(AM$5))-$R11*SQRT(AM$5),0,1,TRUE)+$M11*EXP($L11/100*AM$5)*(1-_xlfn.NORM.DIST((LN(($M11*EXP($L11/100*AM$5)))-LN($K11)-$Q11*AM$5)/($R11*SQRT(AM$5)),0,1,TRUE)))*EXP(-$F$1*AM$5)*INDEX('3)tpx males'!BU$57:BU$107,MATCH('3) 2016 cases'!$O11,'3)tpx males'!$BB$57:$BB$107,0))</f>
        <v>1412.0432254831428</v>
      </c>
      <c r="AN11" s="32">
        <f ca="1">($K11*EXP(AN$5*($Q11+0.5*($R11)^2))*_xlfn.NORM.DIST((LN(($M11*EXP($L11/100*AN$5)))-LN($K11)-$Q11*AN$5)/($R11*SQRT(AN$5))-$R11*SQRT(AN$5),0,1,TRUE)+$M11*EXP($L11/100*AN$5)*(1-_xlfn.NORM.DIST((LN(($M11*EXP($L11/100*AN$5)))-LN($K11)-$Q11*AN$5)/($R11*SQRT(AN$5)),0,1,TRUE)))*EXP(-$F$1*AN$5)*INDEX('3)tpx males'!BV$57:BV$107,MATCH('3) 2016 cases'!$O11,'3)tpx males'!$BB$57:$BB$107,0))</f>
        <v>917.85159232085084</v>
      </c>
      <c r="AO11" s="32">
        <f ca="1">($K11*EXP(AO$5*($Q11+0.5*($R11)^2))*_xlfn.NORM.DIST((LN(($M11*EXP($L11/100*AO$5)))-LN($K11)-$Q11*AO$5)/($R11*SQRT(AO$5))-$R11*SQRT(AO$5),0,1,TRUE)+$M11*EXP($L11/100*AO$5)*(1-_xlfn.NORM.DIST((LN(($M11*EXP($L11/100*AO$5)))-LN($K11)-$Q11*AO$5)/($R11*SQRT(AO$5)),0,1,TRUE)))*EXP(-$F$1*AO$5)*INDEX('3)tpx males'!BW$57:BW$107,MATCH('3) 2016 cases'!$O11,'3)tpx males'!$BB$57:$BB$107,0))</f>
        <v>558.12405789098466</v>
      </c>
      <c r="AP11" s="32">
        <f ca="1">($K11*EXP(AP$5*($Q11+0.5*($R11)^2))*_xlfn.NORM.DIST((LN(($M11*EXP($L11/100*AP$5)))-LN($K11)-$Q11*AP$5)/($R11*SQRT(AP$5))-$R11*SQRT(AP$5),0,1,TRUE)+$M11*EXP($L11/100*AP$5)*(1-_xlfn.NORM.DIST((LN(($M11*EXP($L11/100*AP$5)))-LN($K11)-$Q11*AP$5)/($R11*SQRT(AP$5)),0,1,TRUE)))*EXP(-$F$1*AP$5)*INDEX('3)tpx males'!BX$57:BX$107,MATCH('3) 2016 cases'!$O11,'3)tpx males'!$BB$57:$BB$107,0))</f>
        <v>334.3204770529361</v>
      </c>
      <c r="AQ11" s="32">
        <f ca="1">($K11*EXP(AQ$5*($Q11+0.5*($R11)^2))*_xlfn.NORM.DIST((LN(($M11*EXP($L11/100*AQ$5)))-LN($K11)-$Q11*AQ$5)/($R11*SQRT(AQ$5))-$R11*SQRT(AQ$5),0,1,TRUE)+$M11*EXP($L11/100*AQ$5)*(1-_xlfn.NORM.DIST((LN(($M11*EXP($L11/100*AQ$5)))-LN($K11)-$Q11*AQ$5)/($R11*SQRT(AQ$5)),0,1,TRUE)))*EXP(-$F$1*AQ$5)*INDEX('3)tpx males'!BY$57:BY$107,MATCH('3) 2016 cases'!$O11,'3)tpx males'!$BB$57:$BB$107,0))</f>
        <v>185.10873372402619</v>
      </c>
      <c r="AR11" s="32">
        <f ca="1">($K11*EXP(AR$5*($Q11+0.5*($R11)^2))*_xlfn.NORM.DIST((LN(($M11*EXP($L11/100*AR$5)))-LN($K11)-$Q11*AR$5)/($R11*SQRT(AR$5))-$R11*SQRT(AR$5),0,1,TRUE)+$M11*EXP($L11/100*AR$5)*(1-_xlfn.NORM.DIST((LN(($M11*EXP($L11/100*AR$5)))-LN($K11)-$Q11*AR$5)/($R11*SQRT(AR$5)),0,1,TRUE)))*EXP(-$F$1*AR$5)*INDEX('3)tpx males'!BZ$57:BZ$107,MATCH('3) 2016 cases'!$O11,'3)tpx males'!$BB$57:$BB$107,0))</f>
        <v>102.57077011112116</v>
      </c>
      <c r="AS11" s="32">
        <f ca="1">($K11*EXP(AS$5*($Q11+0.5*($R11)^2))*_xlfn.NORM.DIST((LN(($M11*EXP($L11/100*AS$5)))-LN($K11)-$Q11*AS$5)/($R11*SQRT(AS$5))-$R11*SQRT(AS$5),0,1,TRUE)+$M11*EXP($L11/100*AS$5)*(1-_xlfn.NORM.DIST((LN(($M11*EXP($L11/100*AS$5)))-LN($K11)-$Q11*AS$5)/($R11*SQRT(AS$5)),0,1,TRUE)))*EXP(-$F$1*AS$5)*INDEX('3)tpx males'!CA$57:CA$107,MATCH('3) 2016 cases'!$O11,'3)tpx males'!$BB$57:$BB$107,0))</f>
        <v>54.461009545630603</v>
      </c>
      <c r="AT11" s="32">
        <f ca="1">($K11*EXP(AT$5*($Q11+0.5*($R11)^2))*_xlfn.NORM.DIST((LN(($M11*EXP($L11/100*AT$5)))-LN($K11)-$Q11*AT$5)/($R11*SQRT(AT$5))-$R11*SQRT(AT$5),0,1,TRUE)+$M11*EXP($L11/100*AT$5)*(1-_xlfn.NORM.DIST((LN(($M11*EXP($L11/100*AT$5)))-LN($K11)-$Q11*AT$5)/($R11*SQRT(AT$5)),0,1,TRUE)))*EXP(-$F$1*AT$5)*INDEX('3)tpx males'!CB$57:CB$107,MATCH('3) 2016 cases'!$O11,'3)tpx males'!$BB$57:$BB$107,0))</f>
        <v>22.623244447286694</v>
      </c>
      <c r="AU11" s="32">
        <f ca="1">($K11*EXP(AU$5*($Q11+0.5*($R11)^2))*_xlfn.NORM.DIST((LN(($M11*EXP($L11/100*AU$5)))-LN($K11)-$Q11*AU$5)/($R11*SQRT(AU$5))-$R11*SQRT(AU$5),0,1,TRUE)+$M11*EXP($L11/100*AU$5)*(1-_xlfn.NORM.DIST((LN(($M11*EXP($L11/100*AU$5)))-LN($K11)-$Q11*AU$5)/($R11*SQRT(AU$5)),0,1,TRUE)))*EXP(-$F$1*AU$5)*INDEX('3)tpx males'!CC$57:CC$107,MATCH('3) 2016 cases'!$O11,'3)tpx males'!$BB$57:$BB$107,0))</f>
        <v>11.686213689348792</v>
      </c>
      <c r="AV11" s="32">
        <f>($K11*EXP(AV$5*($Q11+0.5*($R11)^2))*_xlfn.NORM.DIST((LN(($M11*EXP($L11/100*AV$5)))-LN($K11)-$Q11*AV$5)/($R11*SQRT(AV$5))-$R11*SQRT(AV$5),0,1,TRUE)+$M11*EXP($L11/100*AV$5)*(1-_xlfn.NORM.DIST((LN(($M11*EXP($L11/100*AV$5)))-LN($K11)-$Q11*AV$5)/($R11*SQRT(AV$5)),0,1,TRUE)))*EXP(-$F$1*AV$5)*INDEX('3)tpx males'!CD$57:CD$107,MATCH('3) 2016 cases'!$O11,'3)tpx males'!$BB$57:$BB$107,0))</f>
        <v>0</v>
      </c>
      <c r="AW11" s="32">
        <f>($K11*EXP(AW$5*($Q11+0.5*($R11)^2))*_xlfn.NORM.DIST((LN(($M11*EXP($L11/100*AW$5)))-LN($K11)-$Q11*AW$5)/($R11*SQRT(AW$5))-$R11*SQRT(AW$5),0,1,TRUE)+$M11*EXP($L11/100*AW$5)*(1-_xlfn.NORM.DIST((LN(($M11*EXP($L11/100*AW$5)))-LN($K11)-$Q11*AW$5)/($R11*SQRT(AW$5)),0,1,TRUE)))*EXP(-$F$1*AW$5)*INDEX('3)tpx males'!CE$57:CE$107,MATCH('3) 2016 cases'!$O11,'3)tpx males'!$BB$57:$BB$107,0))</f>
        <v>0</v>
      </c>
      <c r="AX11" s="32">
        <f>($K11*EXP(AX$5*($Q11+0.5*($R11)^2))*_xlfn.NORM.DIST((LN(($M11*EXP($L11/100*AX$5)))-LN($K11)-$Q11*AX$5)/($R11*SQRT(AX$5))-$R11*SQRT(AX$5),0,1,TRUE)+$M11*EXP($L11/100*AX$5)*(1-_xlfn.NORM.DIST((LN(($M11*EXP($L11/100*AX$5)))-LN($K11)-$Q11*AX$5)/($R11*SQRT(AX$5)),0,1,TRUE)))*EXP(-$F$1*AX$5)*INDEX('3)tpx males'!CF$57:CF$107,MATCH('3) 2016 cases'!$O11,'3)tpx males'!$BB$57:$BB$107,0))</f>
        <v>0</v>
      </c>
      <c r="AY11" s="32">
        <f>($K11*EXP(AY$5*($Q11+0.5*($R11)^2))*_xlfn.NORM.DIST((LN(($M11*EXP($L11/100*AY$5)))-LN($K11)-$Q11*AY$5)/($R11*SQRT(AY$5))-$R11*SQRT(AY$5),0,1,TRUE)+$M11*EXP($L11/100*AY$5)*(1-_xlfn.NORM.DIST((LN(($M11*EXP($L11/100*AY$5)))-LN($K11)-$Q11*AY$5)/($R11*SQRT(AY$5)),0,1,TRUE)))*EXP(-$F$1*AY$5)*INDEX('3)tpx males'!CG$57:CG$107,MATCH('3) 2016 cases'!$O11,'3)tpx males'!$BB$57:$BB$107,0))</f>
        <v>0</v>
      </c>
      <c r="AZ11" s="32">
        <f>($K11*EXP(AZ$5*($Q11+0.5*($R11)^2))*_xlfn.NORM.DIST((LN(($M11*EXP($L11/100*AZ$5)))-LN($K11)-$Q11*AZ$5)/($R11*SQRT(AZ$5))-$R11*SQRT(AZ$5),0,1,TRUE)+$M11*EXP($L11/100*AZ$5)*(1-_xlfn.NORM.DIST((LN(($M11*EXP($L11/100*AZ$5)))-LN($K11)-$Q11*AZ$5)/($R11*SQRT(AZ$5)),0,1,TRUE)))*EXP(-$F$1*AZ$5)*INDEX('3)tpx males'!CH$57:CH$107,MATCH('3) 2016 cases'!$O11,'3)tpx males'!$BB$57:$BB$107,0))</f>
        <v>0</v>
      </c>
      <c r="BA11" s="32">
        <f>($K11*EXP(BA$5*($Q11+0.5*($R11)^2))*_xlfn.NORM.DIST((LN(($M11*EXP($L11/100*BA$5)))-LN($K11)-$Q11*BA$5)/($R11*SQRT(BA$5))-$R11*SQRT(BA$5),0,1,TRUE)+$M11*EXP($L11/100*BA$5)*(1-_xlfn.NORM.DIST((LN(($M11*EXP($L11/100*BA$5)))-LN($K11)-$Q11*BA$5)/($R11*SQRT(BA$5)),0,1,TRUE)))*EXP(-$F$1*BA$5)*INDEX('3)tpx males'!CI$57:CI$107,MATCH('3) 2016 cases'!$O11,'3)tpx males'!$BB$57:$BB$107,0))</f>
        <v>0</v>
      </c>
      <c r="BB11" s="32">
        <f>($K11*EXP(BB$5*($Q11+0.5*($R11)^2))*_xlfn.NORM.DIST((LN(($M11*EXP($L11/100*BB$5)))-LN($K11)-$Q11*BB$5)/($R11*SQRT(BB$5))-$R11*SQRT(BB$5),0,1,TRUE)+$M11*EXP($L11/100*BB$5)*(1-_xlfn.NORM.DIST((LN(($M11*EXP($L11/100*BB$5)))-LN($K11)-$Q11*BB$5)/($R11*SQRT(BB$5)),0,1,TRUE)))*EXP(-$F$1*BB$5)*INDEX('3)tpx males'!CJ$57:CJ$107,MATCH('3) 2016 cases'!$O11,'3)tpx males'!$BB$57:$BB$107,0))</f>
        <v>0</v>
      </c>
      <c r="BC11" s="32">
        <f>($K11*EXP(BC$5*($Q11+0.5*($R11)^2))*_xlfn.NORM.DIST((LN(($M11*EXP($L11/100*BC$5)))-LN($K11)-$Q11*BC$5)/($R11*SQRT(BC$5))-$R11*SQRT(BC$5),0,1,TRUE)+$M11*EXP($L11/100*BC$5)*(1-_xlfn.NORM.DIST((LN(($M11*EXP($L11/100*BC$5)))-LN($K11)-$Q11*BC$5)/($R11*SQRT(BC$5)),0,1,TRUE)))*EXP(-$F$1*BC$5)*INDEX('3)tpx males'!CK$57:CK$107,MATCH('3) 2016 cases'!$O11,'3)tpx males'!$BB$57:$BB$107,0))</f>
        <v>0</v>
      </c>
      <c r="BD11" s="32">
        <f>($K11*EXP(BD$5*($Q11+0.5*($R11)^2))*_xlfn.NORM.DIST((LN(($M11*EXP($L11/100*BD$5)))-LN($K11)-$Q11*BD$5)/($R11*SQRT(BD$5))-$R11*SQRT(BD$5),0,1,TRUE)+$M11*EXP($L11/100*BD$5)*(1-_xlfn.NORM.DIST((LN(($M11*EXP($L11/100*BD$5)))-LN($K11)-$Q11*BD$5)/($R11*SQRT(BD$5)),0,1,TRUE)))*EXP(-$F$1*BD$5)*INDEX('3)tpx males'!CL$57:CL$107,MATCH('3) 2016 cases'!$O11,'3)tpx males'!$BB$57:$BB$107,0))</f>
        <v>0</v>
      </c>
      <c r="BE11" s="32">
        <f>($K11*EXP(BE$5*($Q11+0.5*($R11)^2))*_xlfn.NORM.DIST((LN(($M11*EXP($L11/100*BE$5)))-LN($K11)-$Q11*BE$5)/($R11*SQRT(BE$5))-$R11*SQRT(BE$5),0,1,TRUE)+$M11*EXP($L11/100*BE$5)*(1-_xlfn.NORM.DIST((LN(($M11*EXP($L11/100*BE$5)))-LN($K11)-$Q11*BE$5)/($R11*SQRT(BE$5)),0,1,TRUE)))*EXP(-$F$1*BE$5)*INDEX('3)tpx males'!CM$57:CM$107,MATCH('3) 2016 cases'!$O11,'3)tpx males'!$BB$57:$BB$107,0))</f>
        <v>0</v>
      </c>
      <c r="BF11" s="32">
        <f>($K11*EXP(BF$5*($Q11+0.5*($R11)^2))*_xlfn.NORM.DIST((LN(($M11*EXP($L11/100*BF$5)))-LN($K11)-$Q11*BF$5)/($R11*SQRT(BF$5))-$R11*SQRT(BF$5),0,1,TRUE)+$M11*EXP($L11/100*BF$5)*(1-_xlfn.NORM.DIST((LN(($M11*EXP($L11/100*BF$5)))-LN($K11)-$Q11*BF$5)/($R11*SQRT(BF$5)),0,1,TRUE)))*EXP(-$F$1*BF$5)*INDEX('3)tpx males'!CN$57:CN$107,MATCH('3) 2016 cases'!$O11,'3)tpx males'!$BB$57:$BB$107,0))</f>
        <v>0</v>
      </c>
      <c r="BG11" s="32">
        <f>($K11*EXP(BG$5*($Q11+0.5*($R11)^2))*_xlfn.NORM.DIST((LN(($M11*EXP($L11/100*BG$5)))-LN($K11)-$Q11*BG$5)/($R11*SQRT(BG$5))-$R11*SQRT(BG$5),0,1,TRUE)+$M11*EXP($L11/100*BG$5)*(1-_xlfn.NORM.DIST((LN(($M11*EXP($L11/100*BG$5)))-LN($K11)-$Q11*BG$5)/($R11*SQRT(BG$5)),0,1,TRUE)))*EXP(-$F$1*BG$5)*INDEX('3)tpx males'!CO$57:CO$107,MATCH('3) 2016 cases'!$O11,'3)tpx males'!$BB$57:$BB$107,0))</f>
        <v>0</v>
      </c>
      <c r="BH11" s="32">
        <f>($K11*EXP(BH$5*($Q11+0.5*($R11)^2))*_xlfn.NORM.DIST((LN(($M11*EXP($L11/100*BH$5)))-LN($K11)-$Q11*BH$5)/($R11*SQRT(BH$5))-$R11*SQRT(BH$5),0,1,TRUE)+$M11*EXP($L11/100*BH$5)*(1-_xlfn.NORM.DIST((LN(($M11*EXP($L11/100*BH$5)))-LN($K11)-$Q11*BH$5)/($R11*SQRT(BH$5)),0,1,TRUE)))*EXP(-$F$1*BH$5)*INDEX('3)tpx males'!CP$57:CP$107,MATCH('3) 2016 cases'!$O11,'3)tpx males'!$BB$57:$BB$107,0))</f>
        <v>0</v>
      </c>
      <c r="BI11" s="32">
        <f>($K11*EXP(BI$5*($Q11+0.5*($R11)^2))*_xlfn.NORM.DIST((LN(($M11*EXP($L11/100*BI$5)))-LN($K11)-$Q11*BI$5)/($R11*SQRT(BI$5))-$R11*SQRT(BI$5),0,1,TRUE)+$M11*EXP($L11/100*BI$5)*(1-_xlfn.NORM.DIST((LN(($M11*EXP($L11/100*BI$5)))-LN($K11)-$Q11*BI$5)/($R11*SQRT(BI$5)),0,1,TRUE)))*EXP(-$F$1*BI$5)*INDEX('3)tpx males'!CQ$57:CQ$107,MATCH('3) 2016 cases'!$O11,'3)tpx males'!$BB$57:$BB$107,0))</f>
        <v>0</v>
      </c>
      <c r="BJ11" s="32">
        <f>($K11*EXP(BJ$5*($Q11+0.5*($R11)^2))*_xlfn.NORM.DIST((LN(($M11*EXP($L11/100*BJ$5)))-LN($K11)-$Q11*BJ$5)/($R11*SQRT(BJ$5))-$R11*SQRT(BJ$5),0,1,TRUE)+$M11*EXP($L11/100*BJ$5)*(1-_xlfn.NORM.DIST((LN(($M11*EXP($L11/100*BJ$5)))-LN($K11)-$Q11*BJ$5)/($R11*SQRT(BJ$5)),0,1,TRUE)))*EXP(-$F$1*BJ$5)*INDEX('3)tpx males'!CR$57:CR$107,MATCH('3) 2016 cases'!$O11,'3)tpx males'!$BB$57:$BB$107,0))</f>
        <v>0</v>
      </c>
      <c r="BK11" s="32">
        <f>($K11*EXP(BK$5*($Q11+0.5*($R11)^2))*_xlfn.NORM.DIST((LN(($M11*EXP($L11/100*BK$5)))-LN($K11)-$Q11*BK$5)/($R11*SQRT(BK$5))-$R11*SQRT(BK$5),0,1,TRUE)+$M11*EXP($L11/100*BK$5)*(1-_xlfn.NORM.DIST((LN(($M11*EXP($L11/100*BK$5)))-LN($K11)-$Q11*BK$5)/($R11*SQRT(BK$5)),0,1,TRUE)))*EXP(-$F$1*BK$5)*INDEX('3)tpx males'!CS$57:CS$107,MATCH('3) 2016 cases'!$O11,'3)tpx males'!$BB$57:$BB$107,0))</f>
        <v>0</v>
      </c>
      <c r="BL11" s="32">
        <f>($K11*EXP(BL$5*($Q11+0.5*($R11)^2))*_xlfn.NORM.DIST((LN(($M11*EXP($L11/100*BL$5)))-LN($K11)-$Q11*BL$5)/($R11*SQRT(BL$5))-$R11*SQRT(BL$5),0,1,TRUE)+$M11*EXP($L11/100*BL$5)*(1-_xlfn.NORM.DIST((LN(($M11*EXP($L11/100*BL$5)))-LN($K11)-$Q11*BL$5)/($R11*SQRT(BL$5)),0,1,TRUE)))*EXP(-$F$1*BL$5)*INDEX('3)tpx males'!CT$57:CT$107,MATCH('3) 2016 cases'!$O11,'3)tpx males'!$BB$57:$BB$107,0))</f>
        <v>0</v>
      </c>
      <c r="BM11" s="32">
        <f>($K11*EXP(BM$5*($Q11+0.5*($R11)^2))*_xlfn.NORM.DIST((LN(($M11*EXP($L11/100*BM$5)))-LN($K11)-$Q11*BM$5)/($R11*SQRT(BM$5))-$R11*SQRT(BM$5),0,1,TRUE)+$M11*EXP($L11/100*BM$5)*(1-_xlfn.NORM.DIST((LN(($M11*EXP($L11/100*BM$5)))-LN($K11)-$Q11*BM$5)/($R11*SQRT(BM$5)),0,1,TRUE)))*EXP(-$F$1*BM$5)*INDEX('3)tpx males'!CU$57:CU$107,MATCH('3) 2016 cases'!$O11,'3)tpx males'!$BB$57:$BB$107,0))</f>
        <v>0</v>
      </c>
      <c r="BN11" s="32">
        <f>($K11*EXP(BN$5*($Q11+0.5*($R11)^2))*_xlfn.NORM.DIST((LN(($M11*EXP($L11/100*BN$5)))-LN($K11)-$Q11*BN$5)/($R11*SQRT(BN$5))-$R11*SQRT(BN$5),0,1,TRUE)+$M11*EXP($L11/100*BN$5)*(1-_xlfn.NORM.DIST((LN(($M11*EXP($L11/100*BN$5)))-LN($K11)-$Q11*BN$5)/($R11*SQRT(BN$5)),0,1,TRUE)))*EXP(-$F$1*BN$5)*INDEX('3)tpx males'!CV$57:CV$107,MATCH('3) 2016 cases'!$O11,'3)tpx males'!$BB$57:$BB$107,0))</f>
        <v>0</v>
      </c>
      <c r="BO11" s="32">
        <f>($K11*EXP(BO$5*($Q11+0.5*($R11)^2))*_xlfn.NORM.DIST((LN(($M11*EXP($L11/100*BO$5)))-LN($K11)-$Q11*BO$5)/($R11*SQRT(BO$5))-$R11*SQRT(BO$5),0,1,TRUE)+$M11*EXP($L11/100*BO$5)*(1-_xlfn.NORM.DIST((LN(($M11*EXP($L11/100*BO$5)))-LN($K11)-$Q11*BO$5)/($R11*SQRT(BO$5)),0,1,TRUE)))*EXP(-$F$1*BO$5)*INDEX('3)tpx males'!CW$57:CW$107,MATCH('3) 2016 cases'!$O11,'3)tpx males'!$BB$57:$BB$107,0))</f>
        <v>0</v>
      </c>
      <c r="BP11" s="32">
        <f>($K11*EXP(BP$5*($Q11+0.5*($R11)^2))*_xlfn.NORM.DIST((LN(($M11*EXP($L11/100*BP$5)))-LN($K11)-$Q11*BP$5)/($R11*SQRT(BP$5))-$R11*SQRT(BP$5),0,1,TRUE)+$M11*EXP($L11/100*BP$5)*(1-_xlfn.NORM.DIST((LN(($M11*EXP($L11/100*BP$5)))-LN($K11)-$Q11*BP$5)/($R11*SQRT(BP$5)),0,1,TRUE)))*EXP(-$F$1*BP$5)*INDEX('3)tpx males'!CX$57:CX$107,MATCH('3) 2016 cases'!$O11,'3)tpx males'!$BB$57:$BB$107,0))</f>
        <v>0</v>
      </c>
      <c r="BQ11" s="32">
        <f>($K11*EXP(BQ$5*($Q11+0.5*($R11)^2))*_xlfn.NORM.DIST((LN(($M11*EXP($L11/100*BQ$5)))-LN($K11)-$Q11*BQ$5)/($R11*SQRT(BQ$5))-$R11*SQRT(BQ$5),0,1,TRUE)+$M11*EXP($L11/100*BQ$5)*(1-_xlfn.NORM.DIST((LN(($M11*EXP($L11/100*BQ$5)))-LN($K11)-$Q11*BQ$5)/($R11*SQRT(BQ$5)),0,1,TRUE)))*EXP(-$F$1*BQ$5)*INDEX('3)tpx males'!CY$57:CY$107,MATCH('3) 2016 cases'!$O11,'3)tpx males'!$BB$57:$BB$107,0))</f>
        <v>0</v>
      </c>
      <c r="BR11" s="32">
        <f>($K11*EXP(BR$5*($Q11+0.5*($R11)^2))*_xlfn.NORM.DIST((LN(($M11*EXP($L11/100*BR$5)))-LN($K11)-$Q11*BR$5)/($R11*SQRT(BR$5))-$R11*SQRT(BR$5),0,1,TRUE)+$M11*EXP($L11/100*BR$5)*(1-_xlfn.NORM.DIST((LN(($M11*EXP($L11/100*BR$5)))-LN($K11)-$Q11*BR$5)/($R11*SQRT(BR$5)),0,1,TRUE)))*EXP(-$F$1*BR$5)*INDEX('3)tpx males'!CZ$57:CZ$107,MATCH('3) 2016 cases'!$O11,'3)tpx males'!$BB$57:$BB$107,0))</f>
        <v>0</v>
      </c>
      <c r="BS11" s="32">
        <f>($K11*EXP(BS$5*($Q11+0.5*($R11)^2))*_xlfn.NORM.DIST((LN(($M11*EXP($L11/100*BS$5)))-LN($K11)-$Q11*BS$5)/($R11*SQRT(BS$5))-$R11*SQRT(BS$5),0,1,TRUE)+$M11*EXP($L11/100*BS$5)*(1-_xlfn.NORM.DIST((LN(($M11*EXP($L11/100*BS$5)))-LN($K11)-$Q11*BS$5)/($R11*SQRT(BS$5)),0,1,TRUE)))*EXP(-$F$1*BS$5)*INDEX('3)tpx males'!DA$57:DA$107,MATCH('3) 2016 cases'!$O11,'3)tpx males'!$BB$57:$BB$107,0))</f>
        <v>0</v>
      </c>
      <c r="BU11" s="32">
        <f t="shared" si="58"/>
        <v>184390.03281342034</v>
      </c>
      <c r="BV11" s="32">
        <f t="shared" si="9"/>
        <v>173391.71052108976</v>
      </c>
      <c r="BW11" s="32">
        <f t="shared" si="10"/>
        <v>174871.82162120295</v>
      </c>
      <c r="BX11" s="32">
        <f t="shared" si="11"/>
        <v>176364.567286103</v>
      </c>
      <c r="BY11" s="32">
        <f t="shared" si="12"/>
        <v>177870.05527042667</v>
      </c>
      <c r="BZ11" s="32">
        <f t="shared" si="13"/>
        <v>179388.39116788903</v>
      </c>
      <c r="CA11" s="32">
        <f t="shared" si="14"/>
        <v>180919.65212360557</v>
      </c>
      <c r="CB11" s="32">
        <f t="shared" si="15"/>
        <v>182463.78990009078</v>
      </c>
      <c r="CC11" s="32">
        <f t="shared" si="16"/>
        <v>184020.44095041015</v>
      </c>
      <c r="CD11" s="32">
        <f t="shared" si="17"/>
        <v>185588.69653223883</v>
      </c>
      <c r="CE11" s="32">
        <f t="shared" si="18"/>
        <v>187166.92162560343</v>
      </c>
      <c r="CF11" s="32">
        <f t="shared" si="19"/>
        <v>188752.68087026884</v>
      </c>
      <c r="CG11" s="32">
        <f t="shared" si="20"/>
        <v>190342.77829823713</v>
      </c>
      <c r="CH11" s="32">
        <f t="shared" si="21"/>
        <v>191933.38304860963</v>
      </c>
      <c r="CI11" s="32">
        <f t="shared" si="22"/>
        <v>193520.20238742419</v>
      </c>
      <c r="CJ11" s="32">
        <f t="shared" si="23"/>
        <v>195098.66780105996</v>
      </c>
      <c r="CK11" s="32">
        <f t="shared" si="24"/>
        <v>196664.11021603481</v>
      </c>
      <c r="CL11" s="32">
        <f t="shared" si="25"/>
        <v>198211.9107301023</v>
      </c>
      <c r="CM11" s="32">
        <f t="shared" si="26"/>
        <v>199737.62124438738</v>
      </c>
      <c r="CN11" s="32">
        <f t="shared" si="27"/>
        <v>201237.05467205984</v>
      </c>
      <c r="CO11" s="32">
        <f t="shared" si="28"/>
        <v>202706.34741507747</v>
      </c>
      <c r="CP11" s="32">
        <f t="shared" si="29"/>
        <v>204141.9982026667</v>
      </c>
      <c r="CQ11" s="32">
        <f t="shared" si="30"/>
        <v>205540.88776186935</v>
      </c>
      <c r="CR11" s="32">
        <f t="shared" si="31"/>
        <v>206900.2835822145</v>
      </c>
      <c r="CS11" s="32">
        <f t="shared" si="32"/>
        <v>208217.83353990311</v>
      </c>
      <c r="CT11" s="32">
        <f t="shared" si="33"/>
        <v>209491.55154559974</v>
      </c>
      <c r="CU11" s="32">
        <f t="shared" si="34"/>
        <v>210719.79777885266</v>
      </c>
      <c r="CV11" s="32">
        <f t="shared" si="35"/>
        <v>211901.25552490319</v>
      </c>
      <c r="CW11" s="32">
        <f t="shared" si="36"/>
        <v>213034.9061585083</v>
      </c>
      <c r="CX11" s="32">
        <f t="shared" si="37"/>
        <v>214120.00342883842</v>
      </c>
      <c r="CY11" s="32">
        <f t="shared" si="38"/>
        <v>215156.04788461688</v>
      </c>
      <c r="CZ11" s="32">
        <f t="shared" si="39"/>
        <v>216142.76203029664</v>
      </c>
      <c r="DA11" s="32">
        <f t="shared" si="40"/>
        <v>217080.06661181356</v>
      </c>
      <c r="DB11" s="32">
        <f t="shared" si="41"/>
        <v>217968.05828415664</v>
      </c>
      <c r="DC11" s="32">
        <f t="shared" si="42"/>
        <v>218806.98880356608</v>
      </c>
      <c r="DD11" s="32">
        <f t="shared" si="43"/>
        <v>219597.24580680611</v>
      </c>
      <c r="DE11" s="32">
        <f t="shared" si="44"/>
        <v>220339.33518218485</v>
      </c>
      <c r="DF11" s="32">
        <f t="shared" si="45"/>
        <v>221033.86499657392</v>
      </c>
      <c r="DG11" s="32">
        <f t="shared" si="46"/>
        <v>221681.530915418</v>
      </c>
      <c r="DH11" s="32">
        <f t="shared" si="47"/>
        <v>222283.10303532772</v>
      </c>
      <c r="DI11" s="32">
        <f t="shared" si="48"/>
        <v>222839.41403875378</v>
      </c>
      <c r="DJ11" s="32">
        <f t="shared" si="49"/>
        <v>223351.34857546148</v>
      </c>
      <c r="DK11" s="32">
        <f t="shared" si="50"/>
        <v>223819.83377455643</v>
      </c>
      <c r="DL11" s="32">
        <f t="shared" si="51"/>
        <v>224245.83079250026</v>
      </c>
      <c r="DM11" s="32">
        <f t="shared" si="52"/>
        <v>224630.32730604481</v>
      </c>
      <c r="DN11" s="32">
        <f t="shared" si="53"/>
        <v>224974.33086365092</v>
      </c>
      <c r="DO11" s="32">
        <f t="shared" si="54"/>
        <v>225278.86301429372</v>
      </c>
      <c r="DP11" s="32">
        <f t="shared" si="55"/>
        <v>225544.95413821182</v>
      </c>
      <c r="DQ11" s="32">
        <f t="shared" si="56"/>
        <v>225773.63890993001</v>
      </c>
      <c r="DR11" s="32">
        <f t="shared" si="57"/>
        <v>225965.95232956507</v>
      </c>
      <c r="DT11" s="48">
        <f t="shared" si="59"/>
        <v>84</v>
      </c>
      <c r="DU11" s="32"/>
      <c r="DV11" s="32">
        <f ca="1">INDEX('3)tpx males'!BD$57:BD$107,MATCH('3) 2016 cases'!DT11,'3)tpx males'!$BB$57:$BB$107,0))</f>
        <v>8.0583069181726863E-2</v>
      </c>
      <c r="DW11" s="32">
        <f t="shared" ca="1" si="60"/>
        <v>-14858.714770624738</v>
      </c>
      <c r="DX11" s="32">
        <f t="shared" ca="1" si="61"/>
        <v>0.91941693081827314</v>
      </c>
      <c r="DZ11" s="32">
        <f t="shared" ca="1" si="62"/>
        <v>-195201.09638889669</v>
      </c>
      <c r="EA11" s="32">
        <f t="shared" ca="1" si="63"/>
        <v>10811.06357547635</v>
      </c>
      <c r="EB11" s="32">
        <f t="shared" ca="1" si="64"/>
        <v>871.18868403065812</v>
      </c>
      <c r="EC11" s="32">
        <f ca="1">EA11</f>
        <v>10811.06357547635</v>
      </c>
      <c r="EE11" s="32">
        <f ca="1">IF(EC11=0,'3) Value'!AM23+'3) 2016 cases'!DZ11,0)</f>
        <v>0</v>
      </c>
    </row>
    <row r="12" spans="2:135" x14ac:dyDescent="0.25">
      <c r="C12" s="32" t="s">
        <v>16</v>
      </c>
      <c r="D12" s="32" t="s">
        <v>12</v>
      </c>
      <c r="E12" s="49">
        <v>16348</v>
      </c>
      <c r="F12" s="32" t="s">
        <v>13</v>
      </c>
      <c r="G12" s="32" t="s">
        <v>17</v>
      </c>
      <c r="H12" s="49" t="s">
        <v>17</v>
      </c>
      <c r="I12" s="32" t="s">
        <v>17</v>
      </c>
      <c r="J12" s="32" t="s">
        <v>15</v>
      </c>
      <c r="K12" s="52">
        <v>320000</v>
      </c>
      <c r="L12" s="53">
        <v>7.85</v>
      </c>
      <c r="M12" s="52">
        <v>60887</v>
      </c>
      <c r="O12" s="48">
        <f t="shared" si="7"/>
        <v>72</v>
      </c>
      <c r="Q12" s="32">
        <f>INDEX('2b)Working'!$I$61:$P$61,MATCH($J12,'2b)Working'!$I$60:$P$60,0))</f>
        <v>6.0459778905231347E-2</v>
      </c>
      <c r="R12" s="32">
        <f>INDEX('2b)Working'!$I$62:$P$62,MATCH($J12,'2b)Working'!$I$60:$P$60,0))</f>
        <v>5.4783474896411326E-2</v>
      </c>
      <c r="T12" s="9">
        <f t="shared" ca="1" si="8"/>
        <v>68916.011948308354</v>
      </c>
      <c r="U12" s="10"/>
      <c r="V12" s="32">
        <f ca="1">($K12*EXP(V$5*($Q12+0.5*($R12)^2))*_xlfn.NORM.DIST((LN(($M12*EXP($L12/100*V$5)))-LN($K12)-$Q12*V$5)/($R12*SQRT(V$5))-$R12*SQRT(V$5),0,1,TRUE)+$M12*EXP($L12/100*V$5)*(1-_xlfn.NORM.DIST((LN(($M12*EXP($L12/100*V$5)))-LN($K12)-$Q12*V$5)/($R12*SQRT(V$5)),0,1,TRUE)))*EXP(-$F$1*V$5)*INDEX('3)tpx males'!BD$57:BD$107,MATCH('3) 2016 cases'!$O12,'3)tpx males'!$BB$57:$BB$107,0))</f>
        <v>1237.8423768237992</v>
      </c>
      <c r="W12" s="32">
        <f ca="1">($K12*EXP(W$5*($Q12+0.5*($R12)^2))*_xlfn.NORM.DIST((LN(($M12*EXP($L12/100*W$5)))-LN($K12)-$Q12*W$5)/($R12*SQRT(W$5))-$R12*SQRT(W$5),0,1,TRUE)+$M12*EXP($L12/100*W$5)*(1-_xlfn.NORM.DIST((LN(($M12*EXP($L12/100*W$5)))-LN($K12)-$Q12*W$5)/($R12*SQRT(W$5)),0,1,TRUE)))*EXP(-$F$1*W$5)*INDEX('3)tpx males'!BE$57:BE$107,MATCH('3) 2016 cases'!$O12,'3)tpx males'!$BB$57:$BB$107,0))</f>
        <v>1277.5417294686911</v>
      </c>
      <c r="X12" s="32">
        <f ca="1">($K12*EXP(X$5*($Q12+0.5*($R12)^2))*_xlfn.NORM.DIST((LN(($M12*EXP($L12/100*X$5)))-LN($K12)-$Q12*X$5)/($R12*SQRT(X$5))-$R12*SQRT(X$5),0,1,TRUE)+$M12*EXP($L12/100*X$5)*(1-_xlfn.NORM.DIST((LN(($M12*EXP($L12/100*X$5)))-LN($K12)-$Q12*X$5)/($R12*SQRT(X$5)),0,1,TRUE)))*EXP(-$F$1*X$5)*INDEX('3)tpx males'!BF$57:BF$107,MATCH('3) 2016 cases'!$O12,'3)tpx males'!$BB$57:$BB$107,0))</f>
        <v>1475.7805132631108</v>
      </c>
      <c r="Y12" s="32">
        <f ca="1">($K12*EXP(Y$5*($Q12+0.5*($R12)^2))*_xlfn.NORM.DIST((LN(($M12*EXP($L12/100*Y$5)))-LN($K12)-$Q12*Y$5)/($R12*SQRT(Y$5))-$R12*SQRT(Y$5),0,1,TRUE)+$M12*EXP($L12/100*Y$5)*(1-_xlfn.NORM.DIST((LN(($M12*EXP($L12/100*Y$5)))-LN($K12)-$Q12*Y$5)/($R12*SQRT(Y$5)),0,1,TRUE)))*EXP(-$F$1*Y$5)*INDEX('3)tpx males'!BG$57:BG$107,MATCH('3) 2016 cases'!$O12,'3)tpx males'!$BB$57:$BB$107,0))</f>
        <v>1525.6112371962836</v>
      </c>
      <c r="Z12" s="32">
        <f ca="1">($K12*EXP(Z$5*($Q12+0.5*($R12)^2))*_xlfn.NORM.DIST((LN(($M12*EXP($L12/100*Z$5)))-LN($K12)-$Q12*Z$5)/($R12*SQRT(Z$5))-$R12*SQRT(Z$5),0,1,TRUE)+$M12*EXP($L12/100*Z$5)*(1-_xlfn.NORM.DIST((LN(($M12*EXP($L12/100*Z$5)))-LN($K12)-$Q12*Z$5)/($R12*SQRT(Z$5)),0,1,TRUE)))*EXP(-$F$1*Z$5)*INDEX('3)tpx males'!BH$57:BH$107,MATCH('3) 2016 cases'!$O12,'3)tpx males'!$BB$57:$BB$107,0))</f>
        <v>1732.0194278961167</v>
      </c>
      <c r="AA12" s="32">
        <f ca="1">($K12*EXP(AA$5*($Q12+0.5*($R12)^2))*_xlfn.NORM.DIST((LN(($M12*EXP($L12/100*AA$5)))-LN($K12)-$Q12*AA$5)/($R12*SQRT(AA$5))-$R12*SQRT(AA$5),0,1,TRUE)+$M12*EXP($L12/100*AA$5)*(1-_xlfn.NORM.DIST((LN(($M12*EXP($L12/100*AA$5)))-LN($K12)-$Q12*AA$5)/($R12*SQRT(AA$5)),0,1,TRUE)))*EXP(-$F$1*AA$5)*INDEX('3)tpx males'!BI$57:BI$107,MATCH('3) 2016 cases'!$O12,'3)tpx males'!$BB$57:$BB$107,0))</f>
        <v>1940.3930633549733</v>
      </c>
      <c r="AB12" s="32">
        <f ca="1">($K12*EXP(AB$5*($Q12+0.5*($R12)^2))*_xlfn.NORM.DIST((LN(($M12*EXP($L12/100*AB$5)))-LN($K12)-$Q12*AB$5)/($R12*SQRT(AB$5))-$R12*SQRT(AB$5),0,1,TRUE)+$M12*EXP($L12/100*AB$5)*(1-_xlfn.NORM.DIST((LN(($M12*EXP($L12/100*AB$5)))-LN($K12)-$Q12*AB$5)/($R12*SQRT(AB$5)),0,1,TRUE)))*EXP(-$F$1*AB$5)*INDEX('3)tpx males'!BJ$57:BJ$107,MATCH('3) 2016 cases'!$O12,'3)tpx males'!$BB$57:$BB$107,0))</f>
        <v>1951.0625269564443</v>
      </c>
      <c r="AC12" s="32">
        <f ca="1">($K12*EXP(AC$5*($Q12+0.5*($R12)^2))*_xlfn.NORM.DIST((LN(($M12*EXP($L12/100*AC$5)))-LN($K12)-$Q12*AC$5)/($R12*SQRT(AC$5))-$R12*SQRT(AC$5),0,1,TRUE)+$M12*EXP($L12/100*AC$5)*(1-_xlfn.NORM.DIST((LN(($M12*EXP($L12/100*AC$5)))-LN($K12)-$Q12*AC$5)/($R12*SQRT(AC$5)),0,1,TRUE)))*EXP(-$F$1*AC$5)*INDEX('3)tpx males'!BK$57:BK$107,MATCH('3) 2016 cases'!$O12,'3)tpx males'!$BB$57:$BB$107,0))</f>
        <v>2235.2235951666412</v>
      </c>
      <c r="AD12" s="32">
        <f ca="1">($K12*EXP(AD$5*($Q12+0.5*($R12)^2))*_xlfn.NORM.DIST((LN(($M12*EXP($L12/100*AD$5)))-LN($K12)-$Q12*AD$5)/($R12*SQRT(AD$5))-$R12*SQRT(AD$5),0,1,TRUE)+$M12*EXP($L12/100*AD$5)*(1-_xlfn.NORM.DIST((LN(($M12*EXP($L12/100*AD$5)))-LN($K12)-$Q12*AD$5)/($R12*SQRT(AD$5)),0,1,TRUE)))*EXP(-$F$1*AD$5)*INDEX('3)tpx males'!BL$57:BL$107,MATCH('3) 2016 cases'!$O12,'3)tpx males'!$BB$57:$BB$107,0))</f>
        <v>2349.1990203068344</v>
      </c>
      <c r="AE12" s="32">
        <f ca="1">($K12*EXP(AE$5*($Q12+0.5*($R12)^2))*_xlfn.NORM.DIST((LN(($M12*EXP($L12/100*AE$5)))-LN($K12)-$Q12*AE$5)/($R12*SQRT(AE$5))-$R12*SQRT(AE$5),0,1,TRUE)+$M12*EXP($L12/100*AE$5)*(1-_xlfn.NORM.DIST((LN(($M12*EXP($L12/100*AE$5)))-LN($K12)-$Q12*AE$5)/($R12*SQRT(AE$5)),0,1,TRUE)))*EXP(-$F$1*AE$5)*INDEX('3)tpx males'!BM$57:BM$107,MATCH('3) 2016 cases'!$O12,'3)tpx males'!$BB$57:$BB$107,0))</f>
        <v>2619.0054471413605</v>
      </c>
      <c r="AF12" s="32">
        <f ca="1">($K12*EXP(AF$5*($Q12+0.5*($R12)^2))*_xlfn.NORM.DIST((LN(($M12*EXP($L12/100*AF$5)))-LN($K12)-$Q12*AF$5)/($R12*SQRT(AF$5))-$R12*SQRT(AF$5),0,1,TRUE)+$M12*EXP($L12/100*AF$5)*(1-_xlfn.NORM.DIST((LN(($M12*EXP($L12/100*AF$5)))-LN($K12)-$Q12*AF$5)/($R12*SQRT(AF$5)),0,1,TRUE)))*EXP(-$F$1*AF$5)*INDEX('3)tpx males'!BN$57:BN$107,MATCH('3) 2016 cases'!$O12,'3)tpx males'!$BB$57:$BB$107,0))</f>
        <v>2797.3410622431966</v>
      </c>
      <c r="AG12" s="32">
        <f ca="1">($K12*EXP(AG$5*($Q12+0.5*($R12)^2))*_xlfn.NORM.DIST((LN(($M12*EXP($L12/100*AG$5)))-LN($K12)-$Q12*AG$5)/($R12*SQRT(AG$5))-$R12*SQRT(AG$5),0,1,TRUE)+$M12*EXP($L12/100*AG$5)*(1-_xlfn.NORM.DIST((LN(($M12*EXP($L12/100*AG$5)))-LN($K12)-$Q12*AG$5)/($R12*SQRT(AG$5)),0,1,TRUE)))*EXP(-$F$1*AG$5)*INDEX('3)tpx males'!BO$57:BO$107,MATCH('3) 2016 cases'!$O12,'3)tpx males'!$BB$57:$BB$107,0))</f>
        <v>3064.1136662334034</v>
      </c>
      <c r="AH12" s="32">
        <f ca="1">($K12*EXP(AH$5*($Q12+0.5*($R12)^2))*_xlfn.NORM.DIST((LN(($M12*EXP($L12/100*AH$5)))-LN($K12)-$Q12*AH$5)/($R12*SQRT(AH$5))-$R12*SQRT(AH$5),0,1,TRUE)+$M12*EXP($L12/100*AH$5)*(1-_xlfn.NORM.DIST((LN(($M12*EXP($L12/100*AH$5)))-LN($K12)-$Q12*AH$5)/($R12*SQRT(AH$5)),0,1,TRUE)))*EXP(-$F$1*AH$5)*INDEX('3)tpx males'!BP$57:BP$107,MATCH('3) 2016 cases'!$O12,'3)tpx males'!$BB$57:$BB$107,0))</f>
        <v>3139.0208208874183</v>
      </c>
      <c r="AI12" s="32">
        <f ca="1">($K12*EXP(AI$5*($Q12+0.5*($R12)^2))*_xlfn.NORM.DIST((LN(($M12*EXP($L12/100*AI$5)))-LN($K12)-$Q12*AI$5)/($R12*SQRT(AI$5))-$R12*SQRT(AI$5),0,1,TRUE)+$M12*EXP($L12/100*AI$5)*(1-_xlfn.NORM.DIST((LN(($M12*EXP($L12/100*AI$5)))-LN($K12)-$Q12*AI$5)/($R12*SQRT(AI$5)),0,1,TRUE)))*EXP(-$F$1*AI$5)*INDEX('3)tpx males'!BQ$57:BQ$107,MATCH('3) 2016 cases'!$O12,'3)tpx males'!$BB$57:$BB$107,0))</f>
        <v>3153.0175108708827</v>
      </c>
      <c r="AJ12" s="32">
        <f ca="1">($K12*EXP(AJ$5*($Q12+0.5*($R12)^2))*_xlfn.NORM.DIST((LN(($M12*EXP($L12/100*AJ$5)))-LN($K12)-$Q12*AJ$5)/($R12*SQRT(AJ$5))-$R12*SQRT(AJ$5),0,1,TRUE)+$M12*EXP($L12/100*AJ$5)*(1-_xlfn.NORM.DIST((LN(($M12*EXP($L12/100*AJ$5)))-LN($K12)-$Q12*AJ$5)/($R12*SQRT(AJ$5)),0,1,TRUE)))*EXP(-$F$1*AJ$5)*INDEX('3)tpx males'!BR$57:BR$107,MATCH('3) 2016 cases'!$O12,'3)tpx males'!$BB$57:$BB$107,0))</f>
        <v>3592.5150757957667</v>
      </c>
      <c r="AK12" s="32">
        <f ca="1">($K12*EXP(AK$5*($Q12+0.5*($R12)^2))*_xlfn.NORM.DIST((LN(($M12*EXP($L12/100*AK$5)))-LN($K12)-$Q12*AK$5)/($R12*SQRT(AK$5))-$R12*SQRT(AK$5),0,1,TRUE)+$M12*EXP($L12/100*AK$5)*(1-_xlfn.NORM.DIST((LN(($M12*EXP($L12/100*AK$5)))-LN($K12)-$Q12*AK$5)/($R12*SQRT(AK$5)),0,1,TRUE)))*EXP(-$F$1*AK$5)*INDEX('3)tpx males'!BS$57:BS$107,MATCH('3) 2016 cases'!$O12,'3)tpx males'!$BB$57:$BB$107,0))</f>
        <v>3367.7030366420613</v>
      </c>
      <c r="AL12" s="32">
        <f ca="1">($K12*EXP(AL$5*($Q12+0.5*($R12)^2))*_xlfn.NORM.DIST((LN(($M12*EXP($L12/100*AL$5)))-LN($K12)-$Q12*AL$5)/($R12*SQRT(AL$5))-$R12*SQRT(AL$5),0,1,TRUE)+$M12*EXP($L12/100*AL$5)*(1-_xlfn.NORM.DIST((LN(($M12*EXP($L12/100*AL$5)))-LN($K12)-$Q12*AL$5)/($R12*SQRT(AL$5)),0,1,TRUE)))*EXP(-$F$1*AL$5)*INDEX('3)tpx males'!BT$57:BT$107,MATCH('3) 2016 cases'!$O12,'3)tpx males'!$BB$57:$BB$107,0))</f>
        <v>3535.5921724051386</v>
      </c>
      <c r="AM12" s="32">
        <f ca="1">($K12*EXP(AM$5*($Q12+0.5*($R12)^2))*_xlfn.NORM.DIST((LN(($M12*EXP($L12/100*AM$5)))-LN($K12)-$Q12*AM$5)/($R12*SQRT(AM$5))-$R12*SQRT(AM$5),0,1,TRUE)+$M12*EXP($L12/100*AM$5)*(1-_xlfn.NORM.DIST((LN(($M12*EXP($L12/100*AM$5)))-LN($K12)-$Q12*AM$5)/($R12*SQRT(AM$5)),0,1,TRUE)))*EXP(-$F$1*AM$5)*INDEX('3)tpx males'!BU$57:BU$107,MATCH('3) 2016 cases'!$O12,'3)tpx males'!$BB$57:$BB$107,0))</f>
        <v>3748.5687013408533</v>
      </c>
      <c r="AN12" s="32">
        <f ca="1">($K12*EXP(AN$5*($Q12+0.5*($R12)^2))*_xlfn.NORM.DIST((LN(($M12*EXP($L12/100*AN$5)))-LN($K12)-$Q12*AN$5)/($R12*SQRT(AN$5))-$R12*SQRT(AN$5),0,1,TRUE)+$M12*EXP($L12/100*AN$5)*(1-_xlfn.NORM.DIST((LN(($M12*EXP($L12/100*AN$5)))-LN($K12)-$Q12*AN$5)/($R12*SQRT(AN$5)),0,1,TRUE)))*EXP(-$F$1*AN$5)*INDEX('3)tpx males'!BV$57:BV$107,MATCH('3) 2016 cases'!$O12,'3)tpx males'!$BB$57:$BB$107,0))</f>
        <v>3527.9476379389516</v>
      </c>
      <c r="AO12" s="32">
        <f ca="1">($K12*EXP(AO$5*($Q12+0.5*($R12)^2))*_xlfn.NORM.DIST((LN(($M12*EXP($L12/100*AO$5)))-LN($K12)-$Q12*AO$5)/($R12*SQRT(AO$5))-$R12*SQRT(AO$5),0,1,TRUE)+$M12*EXP($L12/100*AO$5)*(1-_xlfn.NORM.DIST((LN(($M12*EXP($L12/100*AO$5)))-LN($K12)-$Q12*AO$5)/($R12*SQRT(AO$5)),0,1,TRUE)))*EXP(-$F$1*AO$5)*INDEX('3)tpx males'!BW$57:BW$107,MATCH('3) 2016 cases'!$O12,'3)tpx males'!$BB$57:$BB$107,0))</f>
        <v>3444.1180936344472</v>
      </c>
      <c r="AP12" s="32">
        <f ca="1">($K12*EXP(AP$5*($Q12+0.5*($R12)^2))*_xlfn.NORM.DIST((LN(($M12*EXP($L12/100*AP$5)))-LN($K12)-$Q12*AP$5)/($R12*SQRT(AP$5))-$R12*SQRT(AP$5),0,1,TRUE)+$M12*EXP($L12/100*AP$5)*(1-_xlfn.NORM.DIST((LN(($M12*EXP($L12/100*AP$5)))-LN($K12)-$Q12*AP$5)/($R12*SQRT(AP$5)),0,1,TRUE)))*EXP(-$F$1*AP$5)*INDEX('3)tpx males'!BX$57:BX$107,MATCH('3) 2016 cases'!$O12,'3)tpx males'!$BB$57:$BB$107,0))</f>
        <v>2952.0216487387147</v>
      </c>
      <c r="AQ12" s="32">
        <f ca="1">($K12*EXP(AQ$5*($Q12+0.5*($R12)^2))*_xlfn.NORM.DIST((LN(($M12*EXP($L12/100*AQ$5)))-LN($K12)-$Q12*AQ$5)/($R12*SQRT(AQ$5))-$R12*SQRT(AQ$5),0,1,TRUE)+$M12*EXP($L12/100*AQ$5)*(1-_xlfn.NORM.DIST((LN(($M12*EXP($L12/100*AQ$5)))-LN($K12)-$Q12*AQ$5)/($R12*SQRT(AQ$5)),0,1,TRUE)))*EXP(-$F$1*AQ$5)*INDEX('3)tpx males'!BY$57:BY$107,MATCH('3) 2016 cases'!$O12,'3)tpx males'!$BB$57:$BB$107,0))</f>
        <v>2839.7928556973197</v>
      </c>
      <c r="AR12" s="32">
        <f ca="1">($K12*EXP(AR$5*($Q12+0.5*($R12)^2))*_xlfn.NORM.DIST((LN(($M12*EXP($L12/100*AR$5)))-LN($K12)-$Q12*AR$5)/($R12*SQRT(AR$5))-$R12*SQRT(AR$5),0,1,TRUE)+$M12*EXP($L12/100*AR$5)*(1-_xlfn.NORM.DIST((LN(($M12*EXP($L12/100*AR$5)))-LN($K12)-$Q12*AR$5)/($R12*SQRT(AR$5)),0,1,TRUE)))*EXP(-$F$1*AR$5)*INDEX('3)tpx males'!BZ$57:BZ$107,MATCH('3) 2016 cases'!$O12,'3)tpx males'!$BB$57:$BB$107,0))</f>
        <v>2635.549321091537</v>
      </c>
      <c r="AS12" s="32">
        <f ca="1">($K12*EXP(AS$5*($Q12+0.5*($R12)^2))*_xlfn.NORM.DIST((LN(($M12*EXP($L12/100*AS$5)))-LN($K12)-$Q12*AS$5)/($R12*SQRT(AS$5))-$R12*SQRT(AS$5),0,1,TRUE)+$M12*EXP($L12/100*AS$5)*(1-_xlfn.NORM.DIST((LN(($M12*EXP($L12/100*AS$5)))-LN($K12)-$Q12*AS$5)/($R12*SQRT(AS$5)),0,1,TRUE)))*EXP(-$F$1*AS$5)*INDEX('3)tpx males'!CA$57:CA$107,MATCH('3) 2016 cases'!$O12,'3)tpx males'!$BB$57:$BB$107,0))</f>
        <v>2176.6520368223923</v>
      </c>
      <c r="AT12" s="32">
        <f ca="1">($K12*EXP(AT$5*($Q12+0.5*($R12)^2))*_xlfn.NORM.DIST((LN(($M12*EXP($L12/100*AT$5)))-LN($K12)-$Q12*AT$5)/($R12*SQRT(AT$5))-$R12*SQRT(AT$5),0,1,TRUE)+$M12*EXP($L12/100*AT$5)*(1-_xlfn.NORM.DIST((LN(($M12*EXP($L12/100*AT$5)))-LN($K12)-$Q12*AT$5)/($R12*SQRT(AT$5)),0,1,TRUE)))*EXP(-$F$1*AT$5)*INDEX('3)tpx males'!CB$57:CB$107,MATCH('3) 2016 cases'!$O12,'3)tpx males'!$BB$57:$BB$107,0))</f>
        <v>1794.6022790041675</v>
      </c>
      <c r="AU12" s="32">
        <f ca="1">($K12*EXP(AU$5*($Q12+0.5*($R12)^2))*_xlfn.NORM.DIST((LN(($M12*EXP($L12/100*AU$5)))-LN($K12)-$Q12*AU$5)/($R12*SQRT(AU$5))-$R12*SQRT(AU$5),0,1,TRUE)+$M12*EXP($L12/100*AU$5)*(1-_xlfn.NORM.DIST((LN(($M12*EXP($L12/100*AU$5)))-LN($K12)-$Q12*AU$5)/($R12*SQRT(AU$5)),0,1,TRUE)))*EXP(-$F$1*AU$5)*INDEX('3)tpx males'!CC$57:CC$107,MATCH('3) 2016 cases'!$O12,'3)tpx males'!$BB$57:$BB$107,0))</f>
        <v>1426.3931689299843</v>
      </c>
      <c r="AV12" s="32">
        <f ca="1">($K12*EXP(AV$5*($Q12+0.5*($R12)^2))*_xlfn.NORM.DIST((LN(($M12*EXP($L12/100*AV$5)))-LN($K12)-$Q12*AV$5)/($R12*SQRT(AV$5))-$R12*SQRT(AV$5),0,1,TRUE)+$M12*EXP($L12/100*AV$5)*(1-_xlfn.NORM.DIST((LN(($M12*EXP($L12/100*AV$5)))-LN($K12)-$Q12*AV$5)/($R12*SQRT(AV$5)),0,1,TRUE)))*EXP(-$F$1*AV$5)*INDEX('3)tpx males'!CD$57:CD$107,MATCH('3) 2016 cases'!$O12,'3)tpx males'!$BB$57:$BB$107,0))</f>
        <v>1086.8394556332455</v>
      </c>
      <c r="AW12" s="32">
        <f ca="1">($K12*EXP(AW$5*($Q12+0.5*($R12)^2))*_xlfn.NORM.DIST((LN(($M12*EXP($L12/100*AW$5)))-LN($K12)-$Q12*AW$5)/($R12*SQRT(AW$5))-$R12*SQRT(AW$5),0,1,TRUE)+$M12*EXP($L12/100*AW$5)*(1-_xlfn.NORM.DIST((LN(($M12*EXP($L12/100*AW$5)))-LN($K12)-$Q12*AW$5)/($R12*SQRT(AW$5)),0,1,TRUE)))*EXP(-$F$1*AW$5)*INDEX('3)tpx males'!CE$57:CE$107,MATCH('3) 2016 cases'!$O12,'3)tpx males'!$BB$57:$BB$107,0))</f>
        <v>800.49427532480263</v>
      </c>
      <c r="AX12" s="32">
        <f ca="1">($K12*EXP(AX$5*($Q12+0.5*($R12)^2))*_xlfn.NORM.DIST((LN(($M12*EXP($L12/100*AX$5)))-LN($K12)-$Q12*AX$5)/($R12*SQRT(AX$5))-$R12*SQRT(AX$5),0,1,TRUE)+$M12*EXP($L12/100*AX$5)*(1-_xlfn.NORM.DIST((LN(($M12*EXP($L12/100*AX$5)))-LN($K12)-$Q12*AX$5)/($R12*SQRT(AX$5)),0,1,TRUE)))*EXP(-$F$1*AX$5)*INDEX('3)tpx males'!CF$57:CF$107,MATCH('3) 2016 cases'!$O12,'3)tpx males'!$BB$57:$BB$107,0))</f>
        <v>553.81655872344186</v>
      </c>
      <c r="AY12" s="32">
        <f ca="1">($K12*EXP(AY$5*($Q12+0.5*($R12)^2))*_xlfn.NORM.DIST((LN(($M12*EXP($L12/100*AY$5)))-LN($K12)-$Q12*AY$5)/($R12*SQRT(AY$5))-$R12*SQRT(AY$5),0,1,TRUE)+$M12*EXP($L12/100*AY$5)*(1-_xlfn.NORM.DIST((LN(($M12*EXP($L12/100*AY$5)))-LN($K12)-$Q12*AY$5)/($R12*SQRT(AY$5)),0,1,TRUE)))*EXP(-$F$1*AY$5)*INDEX('3)tpx males'!CG$57:CG$107,MATCH('3) 2016 cases'!$O12,'3)tpx males'!$BB$57:$BB$107,0))</f>
        <v>373.03178697275666</v>
      </c>
      <c r="AZ12" s="32">
        <f ca="1">($K12*EXP(AZ$5*($Q12+0.5*($R12)^2))*_xlfn.NORM.DIST((LN(($M12*EXP($L12/100*AZ$5)))-LN($K12)-$Q12*AZ$5)/($R12*SQRT(AZ$5))-$R12*SQRT(AZ$5),0,1,TRUE)+$M12*EXP($L12/100*AZ$5)*(1-_xlfn.NORM.DIST((LN(($M12*EXP($L12/100*AZ$5)))-LN($K12)-$Q12*AZ$5)/($R12*SQRT(AZ$5)),0,1,TRUE)))*EXP(-$F$1*AZ$5)*INDEX('3)tpx males'!CH$57:CH$107,MATCH('3) 2016 cases'!$O12,'3)tpx males'!$BB$57:$BB$107,0))</f>
        <v>241.22993098823281</v>
      </c>
      <c r="BA12" s="32">
        <f ca="1">($K12*EXP(BA$5*($Q12+0.5*($R12)^2))*_xlfn.NORM.DIST((LN(($M12*EXP($L12/100*BA$5)))-LN($K12)-$Q12*BA$5)/($R12*SQRT(BA$5))-$R12*SQRT(BA$5),0,1,TRUE)+$M12*EXP($L12/100*BA$5)*(1-_xlfn.NORM.DIST((LN(($M12*EXP($L12/100*BA$5)))-LN($K12)-$Q12*BA$5)/($R12*SQRT(BA$5)),0,1,TRUE)))*EXP(-$F$1*BA$5)*INDEX('3)tpx males'!CI$57:CI$107,MATCH('3) 2016 cases'!$O12,'3)tpx males'!$BB$57:$BB$107,0))</f>
        <v>143.97064590137302</v>
      </c>
      <c r="BB12" s="32">
        <f ca="1">($K12*EXP(BB$5*($Q12+0.5*($R12)^2))*_xlfn.NORM.DIST((LN(($M12*EXP($L12/100*BB$5)))-LN($K12)-$Q12*BB$5)/($R12*SQRT(BB$5))-$R12*SQRT(BB$5),0,1,TRUE)+$M12*EXP($L12/100*BB$5)*(1-_xlfn.NORM.DIST((LN(($M12*EXP($L12/100*BB$5)))-LN($K12)-$Q12*BB$5)/($R12*SQRT(BB$5)),0,1,TRUE)))*EXP(-$F$1*BB$5)*INDEX('3)tpx males'!CJ$57:CJ$107,MATCH('3) 2016 cases'!$O12,'3)tpx males'!$BB$57:$BB$107,0))</f>
        <v>85.307164633064829</v>
      </c>
      <c r="BC12" s="32">
        <f ca="1">($K12*EXP(BC$5*($Q12+0.5*($R12)^2))*_xlfn.NORM.DIST((LN(($M12*EXP($L12/100*BC$5)))-LN($K12)-$Q12*BC$5)/($R12*SQRT(BC$5))-$R12*SQRT(BC$5),0,1,TRUE)+$M12*EXP($L12/100*BC$5)*(1-_xlfn.NORM.DIST((LN(($M12*EXP($L12/100*BC$5)))-LN($K12)-$Q12*BC$5)/($R12*SQRT(BC$5)),0,1,TRUE)))*EXP(-$F$1*BC$5)*INDEX('3)tpx males'!CK$57:CK$107,MATCH('3) 2016 cases'!$O12,'3)tpx males'!$BB$57:$BB$107,0))</f>
        <v>46.427473304846259</v>
      </c>
      <c r="BD12" s="32">
        <f ca="1">($K12*EXP(BD$5*($Q12+0.5*($R12)^2))*_xlfn.NORM.DIST((LN(($M12*EXP($L12/100*BD$5)))-LN($K12)-$Q12*BD$5)/($R12*SQRT(BD$5))-$R12*SQRT(BD$5),0,1,TRUE)+$M12*EXP($L12/100*BD$5)*(1-_xlfn.NORM.DIST((LN(($M12*EXP($L12/100*BD$5)))-LN($K12)-$Q12*BD$5)/($R12*SQRT(BD$5)),0,1,TRUE)))*EXP(-$F$1*BD$5)*INDEX('3)tpx males'!CL$57:CL$107,MATCH('3) 2016 cases'!$O12,'3)tpx males'!$BB$57:$BB$107,0))</f>
        <v>25.528880074073818</v>
      </c>
      <c r="BE12" s="32">
        <f ca="1">($K12*EXP(BE$5*($Q12+0.5*($R12)^2))*_xlfn.NORM.DIST((LN(($M12*EXP($L12/100*BE$5)))-LN($K12)-$Q12*BE$5)/($R12*SQRT(BE$5))-$R12*SQRT(BE$5),0,1,TRUE)+$M12*EXP($L12/100*BE$5)*(1-_xlfn.NORM.DIST((LN(($M12*EXP($L12/100*BE$5)))-LN($K12)-$Q12*BE$5)/($R12*SQRT(BE$5)),0,1,TRUE)))*EXP(-$F$1*BE$5)*INDEX('3)tpx males'!CM$57:CM$107,MATCH('3) 2016 cases'!$O12,'3)tpx males'!$BB$57:$BB$107,0))</f>
        <v>13.020353051164205</v>
      </c>
      <c r="BF12" s="32">
        <f ca="1">($K12*EXP(BF$5*($Q12+0.5*($R12)^2))*_xlfn.NORM.DIST((LN(($M12*EXP($L12/100*BF$5)))-LN($K12)-$Q12*BF$5)/($R12*SQRT(BF$5))-$R12*SQRT(BF$5),0,1,TRUE)+$M12*EXP($L12/100*BF$5)*(1-_xlfn.NORM.DIST((LN(($M12*EXP($L12/100*BF$5)))-LN($K12)-$Q12*BF$5)/($R12*SQRT(BF$5)),0,1,TRUE)))*EXP(-$F$1*BF$5)*INDEX('3)tpx males'!CN$57:CN$107,MATCH('3) 2016 cases'!$O12,'3)tpx males'!$BB$57:$BB$107,0))</f>
        <v>5.0846710706266913</v>
      </c>
      <c r="BG12" s="32">
        <f ca="1">($K12*EXP(BG$5*($Q12+0.5*($R12)^2))*_xlfn.NORM.DIST((LN(($M12*EXP($L12/100*BG$5)))-LN($K12)-$Q12*BG$5)/($R12*SQRT(BG$5))-$R12*SQRT(BG$5),0,1,TRUE)+$M12*EXP($L12/100*BG$5)*(1-_xlfn.NORM.DIST((LN(($M12*EXP($L12/100*BG$5)))-LN($K12)-$Q12*BG$5)/($R12*SQRT(BG$5)),0,1,TRUE)))*EXP(-$F$1*BG$5)*INDEX('3)tpx males'!CO$57:CO$107,MATCH('3) 2016 cases'!$O12,'3)tpx males'!$BB$57:$BB$107,0))</f>
        <v>2.6327267802349468</v>
      </c>
      <c r="BH12" s="32">
        <f>($K12*EXP(BH$5*($Q12+0.5*($R12)^2))*_xlfn.NORM.DIST((LN(($M12*EXP($L12/100*BH$5)))-LN($K12)-$Q12*BH$5)/($R12*SQRT(BH$5))-$R12*SQRT(BH$5),0,1,TRUE)+$M12*EXP($L12/100*BH$5)*(1-_xlfn.NORM.DIST((LN(($M12*EXP($L12/100*BH$5)))-LN($K12)-$Q12*BH$5)/($R12*SQRT(BH$5)),0,1,TRUE)))*EXP(-$F$1*BH$5)*INDEX('3)tpx males'!CP$57:CP$107,MATCH('3) 2016 cases'!$O12,'3)tpx males'!$BB$57:$BB$107,0))</f>
        <v>0</v>
      </c>
      <c r="BI12" s="32">
        <f>($K12*EXP(BI$5*($Q12+0.5*($R12)^2))*_xlfn.NORM.DIST((LN(($M12*EXP($L12/100*BI$5)))-LN($K12)-$Q12*BI$5)/($R12*SQRT(BI$5))-$R12*SQRT(BI$5),0,1,TRUE)+$M12*EXP($L12/100*BI$5)*(1-_xlfn.NORM.DIST((LN(($M12*EXP($L12/100*BI$5)))-LN($K12)-$Q12*BI$5)/($R12*SQRT(BI$5)),0,1,TRUE)))*EXP(-$F$1*BI$5)*INDEX('3)tpx males'!CQ$57:CQ$107,MATCH('3) 2016 cases'!$O12,'3)tpx males'!$BB$57:$BB$107,0))</f>
        <v>0</v>
      </c>
      <c r="BJ12" s="32">
        <f>($K12*EXP(BJ$5*($Q12+0.5*($R12)^2))*_xlfn.NORM.DIST((LN(($M12*EXP($L12/100*BJ$5)))-LN($K12)-$Q12*BJ$5)/($R12*SQRT(BJ$5))-$R12*SQRT(BJ$5),0,1,TRUE)+$M12*EXP($L12/100*BJ$5)*(1-_xlfn.NORM.DIST((LN(($M12*EXP($L12/100*BJ$5)))-LN($K12)-$Q12*BJ$5)/($R12*SQRT(BJ$5)),0,1,TRUE)))*EXP(-$F$1*BJ$5)*INDEX('3)tpx males'!CR$57:CR$107,MATCH('3) 2016 cases'!$O12,'3)tpx males'!$BB$57:$BB$107,0))</f>
        <v>0</v>
      </c>
      <c r="BK12" s="32">
        <f>($K12*EXP(BK$5*($Q12+0.5*($R12)^2))*_xlfn.NORM.DIST((LN(($M12*EXP($L12/100*BK$5)))-LN($K12)-$Q12*BK$5)/($R12*SQRT(BK$5))-$R12*SQRT(BK$5),0,1,TRUE)+$M12*EXP($L12/100*BK$5)*(1-_xlfn.NORM.DIST((LN(($M12*EXP($L12/100*BK$5)))-LN($K12)-$Q12*BK$5)/($R12*SQRT(BK$5)),0,1,TRUE)))*EXP(-$F$1*BK$5)*INDEX('3)tpx males'!CS$57:CS$107,MATCH('3) 2016 cases'!$O12,'3)tpx males'!$BB$57:$BB$107,0))</f>
        <v>0</v>
      </c>
      <c r="BL12" s="32">
        <f>($K12*EXP(BL$5*($Q12+0.5*($R12)^2))*_xlfn.NORM.DIST((LN(($M12*EXP($L12/100*BL$5)))-LN($K12)-$Q12*BL$5)/($R12*SQRT(BL$5))-$R12*SQRT(BL$5),0,1,TRUE)+$M12*EXP($L12/100*BL$5)*(1-_xlfn.NORM.DIST((LN(($M12*EXP($L12/100*BL$5)))-LN($K12)-$Q12*BL$5)/($R12*SQRT(BL$5)),0,1,TRUE)))*EXP(-$F$1*BL$5)*INDEX('3)tpx males'!CT$57:CT$107,MATCH('3) 2016 cases'!$O12,'3)tpx males'!$BB$57:$BB$107,0))</f>
        <v>0</v>
      </c>
      <c r="BM12" s="32">
        <f>($K12*EXP(BM$5*($Q12+0.5*($R12)^2))*_xlfn.NORM.DIST((LN(($M12*EXP($L12/100*BM$5)))-LN($K12)-$Q12*BM$5)/($R12*SQRT(BM$5))-$R12*SQRT(BM$5),0,1,TRUE)+$M12*EXP($L12/100*BM$5)*(1-_xlfn.NORM.DIST((LN(($M12*EXP($L12/100*BM$5)))-LN($K12)-$Q12*BM$5)/($R12*SQRT(BM$5)),0,1,TRUE)))*EXP(-$F$1*BM$5)*INDEX('3)tpx males'!CU$57:CU$107,MATCH('3) 2016 cases'!$O12,'3)tpx males'!$BB$57:$BB$107,0))</f>
        <v>0</v>
      </c>
      <c r="BN12" s="32">
        <f>($K12*EXP(BN$5*($Q12+0.5*($R12)^2))*_xlfn.NORM.DIST((LN(($M12*EXP($L12/100*BN$5)))-LN($K12)-$Q12*BN$5)/($R12*SQRT(BN$5))-$R12*SQRT(BN$5),0,1,TRUE)+$M12*EXP($L12/100*BN$5)*(1-_xlfn.NORM.DIST((LN(($M12*EXP($L12/100*BN$5)))-LN($K12)-$Q12*BN$5)/($R12*SQRT(BN$5)),0,1,TRUE)))*EXP(-$F$1*BN$5)*INDEX('3)tpx males'!CV$57:CV$107,MATCH('3) 2016 cases'!$O12,'3)tpx males'!$BB$57:$BB$107,0))</f>
        <v>0</v>
      </c>
      <c r="BO12" s="32">
        <f>($K12*EXP(BO$5*($Q12+0.5*($R12)^2))*_xlfn.NORM.DIST((LN(($M12*EXP($L12/100*BO$5)))-LN($K12)-$Q12*BO$5)/($R12*SQRT(BO$5))-$R12*SQRT(BO$5),0,1,TRUE)+$M12*EXP($L12/100*BO$5)*(1-_xlfn.NORM.DIST((LN(($M12*EXP($L12/100*BO$5)))-LN($K12)-$Q12*BO$5)/($R12*SQRT(BO$5)),0,1,TRUE)))*EXP(-$F$1*BO$5)*INDEX('3)tpx males'!CW$57:CW$107,MATCH('3) 2016 cases'!$O12,'3)tpx males'!$BB$57:$BB$107,0))</f>
        <v>0</v>
      </c>
      <c r="BP12" s="32">
        <f>($K12*EXP(BP$5*($Q12+0.5*($R12)^2))*_xlfn.NORM.DIST((LN(($M12*EXP($L12/100*BP$5)))-LN($K12)-$Q12*BP$5)/($R12*SQRT(BP$5))-$R12*SQRT(BP$5),0,1,TRUE)+$M12*EXP($L12/100*BP$5)*(1-_xlfn.NORM.DIST((LN(($M12*EXP($L12/100*BP$5)))-LN($K12)-$Q12*BP$5)/($R12*SQRT(BP$5)),0,1,TRUE)))*EXP(-$F$1*BP$5)*INDEX('3)tpx males'!CX$57:CX$107,MATCH('3) 2016 cases'!$O12,'3)tpx males'!$BB$57:$BB$107,0))</f>
        <v>0</v>
      </c>
      <c r="BQ12" s="32">
        <f>($K12*EXP(BQ$5*($Q12+0.5*($R12)^2))*_xlfn.NORM.DIST((LN(($M12*EXP($L12/100*BQ$5)))-LN($K12)-$Q12*BQ$5)/($R12*SQRT(BQ$5))-$R12*SQRT(BQ$5),0,1,TRUE)+$M12*EXP($L12/100*BQ$5)*(1-_xlfn.NORM.DIST((LN(($M12*EXP($L12/100*BQ$5)))-LN($K12)-$Q12*BQ$5)/($R12*SQRT(BQ$5)),0,1,TRUE)))*EXP(-$F$1*BQ$5)*INDEX('3)tpx males'!CY$57:CY$107,MATCH('3) 2016 cases'!$O12,'3)tpx males'!$BB$57:$BB$107,0))</f>
        <v>0</v>
      </c>
      <c r="BR12" s="32">
        <f>($K12*EXP(BR$5*($Q12+0.5*($R12)^2))*_xlfn.NORM.DIST((LN(($M12*EXP($L12/100*BR$5)))-LN($K12)-$Q12*BR$5)/($R12*SQRT(BR$5))-$R12*SQRT(BR$5),0,1,TRUE)+$M12*EXP($L12/100*BR$5)*(1-_xlfn.NORM.DIST((LN(($M12*EXP($L12/100*BR$5)))-LN($K12)-$Q12*BR$5)/($R12*SQRT(BR$5)),0,1,TRUE)))*EXP(-$F$1*BR$5)*INDEX('3)tpx males'!CZ$57:CZ$107,MATCH('3) 2016 cases'!$O12,'3)tpx males'!$BB$57:$BB$107,0))</f>
        <v>0</v>
      </c>
      <c r="BS12" s="32">
        <f>($K12*EXP(BS$5*($Q12+0.5*($R12)^2))*_xlfn.NORM.DIST((LN(($M12*EXP($L12/100*BS$5)))-LN($K12)-$Q12*BS$5)/($R12*SQRT(BS$5))-$R12*SQRT(BS$5),0,1,TRUE)+$M12*EXP($L12/100*BS$5)*(1-_xlfn.NORM.DIST((LN(($M12*EXP($L12/100*BS$5)))-LN($K12)-$Q12*BS$5)/($R12*SQRT(BS$5)),0,1,TRUE)))*EXP(-$F$1*BS$5)*INDEX('3)tpx males'!DA$57:DA$107,MATCH('3) 2016 cases'!$O12,'3)tpx males'!$BB$57:$BB$107,0))</f>
        <v>0</v>
      </c>
      <c r="BU12" s="32">
        <f t="shared" si="58"/>
        <v>65579.928899271152</v>
      </c>
      <c r="BV12" s="32">
        <f t="shared" si="9"/>
        <v>61668.279321811919</v>
      </c>
      <c r="BW12" s="32">
        <f t="shared" si="10"/>
        <v>62194.693788078999</v>
      </c>
      <c r="BX12" s="32">
        <f t="shared" si="11"/>
        <v>62725.601848027349</v>
      </c>
      <c r="BY12" s="32">
        <f t="shared" si="12"/>
        <v>63261.041859995268</v>
      </c>
      <c r="BZ12" s="32">
        <f t="shared" si="13"/>
        <v>63801.052509756511</v>
      </c>
      <c r="CA12" s="32">
        <f t="shared" si="14"/>
        <v>64345.672813315425</v>
      </c>
      <c r="CB12" s="32">
        <f t="shared" si="15"/>
        <v>64894.942119725885</v>
      </c>
      <c r="CC12" s="32">
        <f t="shared" si="16"/>
        <v>65448.9001139342</v>
      </c>
      <c r="CD12" s="32">
        <f t="shared" si="17"/>
        <v>66007.586819646429</v>
      </c>
      <c r="CE12" s="32">
        <f t="shared" si="18"/>
        <v>66571.042602220085</v>
      </c>
      <c r="CF12" s="32">
        <f t="shared" si="19"/>
        <v>67139.308171580589</v>
      </c>
      <c r="CG12" s="32">
        <f t="shared" si="20"/>
        <v>67712.424585162385</v>
      </c>
      <c r="CH12" s="32">
        <f t="shared" si="21"/>
        <v>68290.43325087415</v>
      </c>
      <c r="CI12" s="32">
        <f t="shared" si="22"/>
        <v>68873.375930077833</v>
      </c>
      <c r="CJ12" s="32">
        <f t="shared" si="23"/>
        <v>69461.294740520374</v>
      </c>
      <c r="CK12" s="32">
        <f t="shared" si="24"/>
        <v>70054.232158941479</v>
      </c>
      <c r="CL12" s="32">
        <f t="shared" si="25"/>
        <v>70652.231022393535</v>
      </c>
      <c r="CM12" s="32">
        <f t="shared" si="26"/>
        <v>71255.334525568062</v>
      </c>
      <c r="CN12" s="32">
        <f t="shared" si="27"/>
        <v>71863.586207811895</v>
      </c>
      <c r="CO12" s="32">
        <f t="shared" si="28"/>
        <v>72477.029917239124</v>
      </c>
      <c r="CP12" s="32">
        <f t="shared" si="29"/>
        <v>73095.709730045884</v>
      </c>
      <c r="CQ12" s="32">
        <f t="shared" si="30"/>
        <v>73719.669791303662</v>
      </c>
      <c r="CR12" s="32">
        <f t="shared" si="31"/>
        <v>74348.95403062347</v>
      </c>
      <c r="CS12" s="32">
        <f t="shared" si="32"/>
        <v>74983.605694442478</v>
      </c>
      <c r="CT12" s="32">
        <f t="shared" si="33"/>
        <v>75623.666628876977</v>
      </c>
      <c r="CU12" s="32">
        <f t="shared" si="34"/>
        <v>76269.176245391529</v>
      </c>
      <c r="CV12" s="32">
        <f t="shared" si="35"/>
        <v>76920.170107381389</v>
      </c>
      <c r="CW12" s="32">
        <f t="shared" si="36"/>
        <v>77576.678089430134</v>
      </c>
      <c r="CX12" s="32">
        <f t="shared" si="37"/>
        <v>78238.722081581465</v>
      </c>
      <c r="CY12" s="32">
        <f t="shared" si="38"/>
        <v>78906.313236587681</v>
      </c>
      <c r="CZ12" s="32">
        <f t="shared" si="39"/>
        <v>79579.448786303183</v>
      </c>
      <c r="DA12" s="32">
        <f t="shared" si="40"/>
        <v>80258.108481533636</v>
      </c>
      <c r="DB12" s="32">
        <f t="shared" si="41"/>
        <v>80942.250735256894</v>
      </c>
      <c r="DC12" s="32">
        <f t="shared" si="42"/>
        <v>81631.808570199166</v>
      </c>
      <c r="DD12" s="32">
        <f t="shared" si="43"/>
        <v>82326.685486885035</v>
      </c>
      <c r="DE12" s="32">
        <f t="shared" si="44"/>
        <v>83026.751376763626</v>
      </c>
      <c r="DF12" s="32">
        <f t="shared" si="45"/>
        <v>83731.838606749967</v>
      </c>
      <c r="DG12" s="32">
        <f t="shared" si="46"/>
        <v>84441.738396951318</v>
      </c>
      <c r="DH12" s="32">
        <f t="shared" si="47"/>
        <v>85156.197603294655</v>
      </c>
      <c r="DI12" s="32">
        <f t="shared" si="48"/>
        <v>85874.916002330152</v>
      </c>
      <c r="DJ12" s="32">
        <f t="shared" si="49"/>
        <v>86597.544157854529</v>
      </c>
      <c r="DK12" s="32">
        <f t="shared" si="50"/>
        <v>87323.681929402359</v>
      </c>
      <c r="DL12" s="32">
        <f t="shared" si="51"/>
        <v>88052.877662233557</v>
      </c>
      <c r="DM12" s="32">
        <f t="shared" si="52"/>
        <v>88784.628078205249</v>
      </c>
      <c r="DN12" s="32">
        <f t="shared" si="53"/>
        <v>89518.378867694075</v>
      </c>
      <c r="DO12" s="32">
        <f t="shared" si="54"/>
        <v>90253.525965177556</v>
      </c>
      <c r="DP12" s="32">
        <f t="shared" si="55"/>
        <v>90989.417475647264</v>
      </c>
      <c r="DQ12" s="32">
        <f t="shared" si="56"/>
        <v>91725.356206011391</v>
      </c>
      <c r="DR12" s="32">
        <f t="shared" si="57"/>
        <v>92460.602745173921</v>
      </c>
      <c r="DT12" s="48">
        <f t="shared" si="59"/>
        <v>72</v>
      </c>
      <c r="DU12" s="32"/>
      <c r="DV12" s="32">
        <f ca="1">INDEX('3)tpx males'!BD$57:BD$107,MATCH('3) 2016 cases'!DT12,'3)tpx males'!$BB$57:$BB$107,0))</f>
        <v>2.0243938938784733E-2</v>
      </c>
      <c r="DW12" s="32">
        <f t="shared" ca="1" si="60"/>
        <v>-1327.5960762466896</v>
      </c>
      <c r="DX12" s="32">
        <f t="shared" ca="1" si="61"/>
        <v>0.97975606106121527</v>
      </c>
      <c r="DZ12" s="32">
        <f t="shared" ca="1" si="62"/>
        <v>-74085.16613728019</v>
      </c>
      <c r="EA12" s="32">
        <f t="shared" ca="1" si="63"/>
        <v>8505.2372380090383</v>
      </c>
      <c r="EB12" s="32">
        <f t="shared" ca="1" si="64"/>
        <v>172.17950330613309</v>
      </c>
      <c r="EC12" s="32">
        <f ca="1">EA12*'3) Value'!AN24</f>
        <v>0</v>
      </c>
      <c r="EE12" s="32">
        <f ca="1">IF(EC12=0,'3) Value'!AM24+'3) 2016 cases'!DZ12,0)</f>
        <v>7.3172792472178116E-3</v>
      </c>
    </row>
    <row r="13" spans="2:135" x14ac:dyDescent="0.25">
      <c r="C13" s="32" t="s">
        <v>16</v>
      </c>
      <c r="D13" s="32" t="s">
        <v>12</v>
      </c>
      <c r="E13" s="49">
        <v>9552</v>
      </c>
      <c r="F13" s="32" t="s">
        <v>13</v>
      </c>
      <c r="G13" s="32" t="s">
        <v>17</v>
      </c>
      <c r="H13" s="49" t="s">
        <v>17</v>
      </c>
      <c r="I13" s="32" t="s">
        <v>17</v>
      </c>
      <c r="J13" s="32" t="s">
        <v>20</v>
      </c>
      <c r="K13" s="52">
        <v>430000</v>
      </c>
      <c r="L13" s="53">
        <v>7.85</v>
      </c>
      <c r="M13" s="52">
        <v>259198</v>
      </c>
      <c r="O13" s="48">
        <f t="shared" si="7"/>
        <v>90</v>
      </c>
      <c r="Q13" s="32">
        <f>INDEX('2b)Working'!$I$61:$P$61,MATCH($J13,'2b)Working'!$I$60:$P$60,0))</f>
        <v>7.4552232955274328E-2</v>
      </c>
      <c r="R13" s="32">
        <f>INDEX('2b)Working'!$I$62:$P$62,MATCH($J13,'2b)Working'!$I$60:$P$60,0))</f>
        <v>6.4868498859960141E-2</v>
      </c>
      <c r="T13" s="9">
        <f t="shared" ca="1" si="8"/>
        <v>268578.37971215392</v>
      </c>
      <c r="U13" s="10"/>
      <c r="V13" s="32">
        <f ca="1">($K13*EXP(V$5*($Q13+0.5*($R13)^2))*_xlfn.NORM.DIST((LN(($M13*EXP($L13/100*V$5)))-LN($K13)-$Q13*V$5)/($R13*SQRT(V$5))-$R13*SQRT(V$5),0,1,TRUE)+$M13*EXP($L13/100*V$5)*(1-_xlfn.NORM.DIST((LN(($M13*EXP($L13/100*V$5)))-LN($K13)-$Q13*V$5)/($R13*SQRT(V$5)),0,1,TRUE)))*EXP(-$F$1*V$5)*INDEX('3)tpx males'!BD$57:BD$107,MATCH('3) 2016 cases'!$O13,'3)tpx males'!$BB$57:$BB$107,0))</f>
        <v>41348.326309923868</v>
      </c>
      <c r="W13" s="32">
        <f ca="1">($K13*EXP(W$5*($Q13+0.5*($R13)^2))*_xlfn.NORM.DIST((LN(($M13*EXP($L13/100*W$5)))-LN($K13)-$Q13*W$5)/($R13*SQRT(W$5))-$R13*SQRT(W$5),0,1,TRUE)+$M13*EXP($L13/100*W$5)*(1-_xlfn.NORM.DIST((LN(($M13*EXP($L13/100*W$5)))-LN($K13)-$Q13*W$5)/($R13*SQRT(W$5)),0,1,TRUE)))*EXP(-$F$1*W$5)*INDEX('3)tpx males'!BE$57:BE$107,MATCH('3) 2016 cases'!$O13,'3)tpx males'!$BB$57:$BB$107,0))</f>
        <v>39435.365107324847</v>
      </c>
      <c r="X13" s="32">
        <f ca="1">($K13*EXP(X$5*($Q13+0.5*($R13)^2))*_xlfn.NORM.DIST((LN(($M13*EXP($L13/100*X$5)))-LN($K13)-$Q13*X$5)/($R13*SQRT(X$5))-$R13*SQRT(X$5),0,1,TRUE)+$M13*EXP($L13/100*X$5)*(1-_xlfn.NORM.DIST((LN(($M13*EXP($L13/100*X$5)))-LN($K13)-$Q13*X$5)/($R13*SQRT(X$5)),0,1,TRUE)))*EXP(-$F$1*X$5)*INDEX('3)tpx males'!BF$57:BF$107,MATCH('3) 2016 cases'!$O13,'3)tpx males'!$BB$57:$BB$107,0))</f>
        <v>33633.048055142914</v>
      </c>
      <c r="Y13" s="32">
        <f ca="1">($K13*EXP(Y$5*($Q13+0.5*($R13)^2))*_xlfn.NORM.DIST((LN(($M13*EXP($L13/100*Y$5)))-LN($K13)-$Q13*Y$5)/($R13*SQRT(Y$5))-$R13*SQRT(Y$5),0,1,TRUE)+$M13*EXP($L13/100*Y$5)*(1-_xlfn.NORM.DIST((LN(($M13*EXP($L13/100*Y$5)))-LN($K13)-$Q13*Y$5)/($R13*SQRT(Y$5)),0,1,TRUE)))*EXP(-$F$1*Y$5)*INDEX('3)tpx males'!BG$57:BG$107,MATCH('3) 2016 cases'!$O13,'3)tpx males'!$BB$57:$BB$107,0))</f>
        <v>31545.943079779583</v>
      </c>
      <c r="Z13" s="32">
        <f ca="1">($K13*EXP(Z$5*($Q13+0.5*($R13)^2))*_xlfn.NORM.DIST((LN(($M13*EXP($L13/100*Z$5)))-LN($K13)-$Q13*Z$5)/($R13*SQRT(Z$5))-$R13*SQRT(Z$5),0,1,TRUE)+$M13*EXP($L13/100*Z$5)*(1-_xlfn.NORM.DIST((LN(($M13*EXP($L13/100*Z$5)))-LN($K13)-$Q13*Z$5)/($R13*SQRT(Z$5)),0,1,TRUE)))*EXP(-$F$1*Z$5)*INDEX('3)tpx males'!BH$57:BH$107,MATCH('3) 2016 cases'!$O13,'3)tpx males'!$BB$57:$BB$107,0))</f>
        <v>28621.854146666177</v>
      </c>
      <c r="AA13" s="32">
        <f ca="1">($K13*EXP(AA$5*($Q13+0.5*($R13)^2))*_xlfn.NORM.DIST((LN(($M13*EXP($L13/100*AA$5)))-LN($K13)-$Q13*AA$5)/($R13*SQRT(AA$5))-$R13*SQRT(AA$5),0,1,TRUE)+$M13*EXP($L13/100*AA$5)*(1-_xlfn.NORM.DIST((LN(($M13*EXP($L13/100*AA$5)))-LN($K13)-$Q13*AA$5)/($R13*SQRT(AA$5)),0,1,TRUE)))*EXP(-$F$1*AA$5)*INDEX('3)tpx males'!BI$57:BI$107,MATCH('3) 2016 cases'!$O13,'3)tpx males'!$BB$57:$BB$107,0))</f>
        <v>23465.754335587735</v>
      </c>
      <c r="AB13" s="32">
        <f ca="1">($K13*EXP(AB$5*($Q13+0.5*($R13)^2))*_xlfn.NORM.DIST((LN(($M13*EXP($L13/100*AB$5)))-LN($K13)-$Q13*AB$5)/($R13*SQRT(AB$5))-$R13*SQRT(AB$5),0,1,TRUE)+$M13*EXP($L13/100*AB$5)*(1-_xlfn.NORM.DIST((LN(($M13*EXP($L13/100*AB$5)))-LN($K13)-$Q13*AB$5)/($R13*SQRT(AB$5)),0,1,TRUE)))*EXP(-$F$1*AB$5)*INDEX('3)tpx males'!BJ$57:BJ$107,MATCH('3) 2016 cases'!$O13,'3)tpx males'!$BB$57:$BB$107,0))</f>
        <v>19174.013299848346</v>
      </c>
      <c r="AC13" s="32">
        <f ca="1">($K13*EXP(AC$5*($Q13+0.5*($R13)^2))*_xlfn.NORM.DIST((LN(($M13*EXP($L13/100*AC$5)))-LN($K13)-$Q13*AC$5)/($R13*SQRT(AC$5))-$R13*SQRT(AC$5),0,1,TRUE)+$M13*EXP($L13/100*AC$5)*(1-_xlfn.NORM.DIST((LN(($M13*EXP($L13/100*AC$5)))-LN($K13)-$Q13*AC$5)/($R13*SQRT(AC$5)),0,1,TRUE)))*EXP(-$F$1*AC$5)*INDEX('3)tpx males'!BK$57:BK$107,MATCH('3) 2016 cases'!$O13,'3)tpx males'!$BB$57:$BB$107,0))</f>
        <v>15135.479664371183</v>
      </c>
      <c r="AD13" s="32">
        <f ca="1">($K13*EXP(AD$5*($Q13+0.5*($R13)^2))*_xlfn.NORM.DIST((LN(($M13*EXP($L13/100*AD$5)))-LN($K13)-$Q13*AD$5)/($R13*SQRT(AD$5))-$R13*SQRT(AD$5),0,1,TRUE)+$M13*EXP($L13/100*AD$5)*(1-_xlfn.NORM.DIST((LN(($M13*EXP($L13/100*AD$5)))-LN($K13)-$Q13*AD$5)/($R13*SQRT(AD$5)),0,1,TRUE)))*EXP(-$F$1*AD$5)*INDEX('3)tpx males'!BL$57:BL$107,MATCH('3) 2016 cases'!$O13,'3)tpx males'!$BB$57:$BB$107,0))</f>
        <v>11512.192036500242</v>
      </c>
      <c r="AE13" s="32">
        <f ca="1">($K13*EXP(AE$5*($Q13+0.5*($R13)^2))*_xlfn.NORM.DIST((LN(($M13*EXP($L13/100*AE$5)))-LN($K13)-$Q13*AE$5)/($R13*SQRT(AE$5))-$R13*SQRT(AE$5),0,1,TRUE)+$M13*EXP($L13/100*AE$5)*(1-_xlfn.NORM.DIST((LN(($M13*EXP($L13/100*AE$5)))-LN($K13)-$Q13*AE$5)/($R13*SQRT(AE$5)),0,1,TRUE)))*EXP(-$F$1*AE$5)*INDEX('3)tpx males'!BM$57:BM$107,MATCH('3) 2016 cases'!$O13,'3)tpx males'!$BB$57:$BB$107,0))</f>
        <v>8463.9149865916552</v>
      </c>
      <c r="AF13" s="32">
        <f ca="1">($K13*EXP(AF$5*($Q13+0.5*($R13)^2))*_xlfn.NORM.DIST((LN(($M13*EXP($L13/100*AF$5)))-LN($K13)-$Q13*AF$5)/($R13*SQRT(AF$5))-$R13*SQRT(AF$5),0,1,TRUE)+$M13*EXP($L13/100*AF$5)*(1-_xlfn.NORM.DIST((LN(($M13*EXP($L13/100*AF$5)))-LN($K13)-$Q13*AF$5)/($R13*SQRT(AF$5)),0,1,TRUE)))*EXP(-$F$1*AF$5)*INDEX('3)tpx males'!BN$57:BN$107,MATCH('3) 2016 cases'!$O13,'3)tpx males'!$BB$57:$BB$107,0))</f>
        <v>5918.9736122866061</v>
      </c>
      <c r="AG13" s="32">
        <f ca="1">($K13*EXP(AG$5*($Q13+0.5*($R13)^2))*_xlfn.NORM.DIST((LN(($M13*EXP($L13/100*AG$5)))-LN($K13)-$Q13*AG$5)/($R13*SQRT(AG$5))-$R13*SQRT(AG$5),0,1,TRUE)+$M13*EXP($L13/100*AG$5)*(1-_xlfn.NORM.DIST((LN(($M13*EXP($L13/100*AG$5)))-LN($K13)-$Q13*AG$5)/($R13*SQRT(AG$5)),0,1,TRUE)))*EXP(-$F$1*AG$5)*INDEX('3)tpx males'!BO$57:BO$107,MATCH('3) 2016 cases'!$O13,'3)tpx males'!$BB$57:$BB$107,0))</f>
        <v>4014.2438286721513</v>
      </c>
      <c r="AH13" s="32">
        <f ca="1">($K13*EXP(AH$5*($Q13+0.5*($R13)^2))*_xlfn.NORM.DIST((LN(($M13*EXP($L13/100*AH$5)))-LN($K13)-$Q13*AH$5)/($R13*SQRT(AH$5))-$R13*SQRT(AH$5),0,1,TRUE)+$M13*EXP($L13/100*AH$5)*(1-_xlfn.NORM.DIST((LN(($M13*EXP($L13/100*AH$5)))-LN($K13)-$Q13*AH$5)/($R13*SQRT(AH$5)),0,1,TRUE)))*EXP(-$F$1*AH$5)*INDEX('3)tpx males'!BP$57:BP$107,MATCH('3) 2016 cases'!$O13,'3)tpx males'!$BB$57:$BB$107,0))</f>
        <v>2617.6792498064651</v>
      </c>
      <c r="AI13" s="32">
        <f ca="1">($K13*EXP(AI$5*($Q13+0.5*($R13)^2))*_xlfn.NORM.DIST((LN(($M13*EXP($L13/100*AI$5)))-LN($K13)-$Q13*AI$5)/($R13*SQRT(AI$5))-$R13*SQRT(AI$5),0,1,TRUE)+$M13*EXP($L13/100*AI$5)*(1-_xlfn.NORM.DIST((LN(($M13*EXP($L13/100*AI$5)))-LN($K13)-$Q13*AI$5)/($R13*SQRT(AI$5)),0,1,TRUE)))*EXP(-$F$1*AI$5)*INDEX('3)tpx males'!BQ$57:BQ$107,MATCH('3) 2016 cases'!$O13,'3)tpx males'!$BB$57:$BB$107,0))</f>
        <v>1607.9416858410482</v>
      </c>
      <c r="AJ13" s="32">
        <f ca="1">($K13*EXP(AJ$5*($Q13+0.5*($R13)^2))*_xlfn.NORM.DIST((LN(($M13*EXP($L13/100*AJ$5)))-LN($K13)-$Q13*AJ$5)/($R13*SQRT(AJ$5))-$R13*SQRT(AJ$5),0,1,TRUE)+$M13*EXP($L13/100*AJ$5)*(1-_xlfn.NORM.DIST((LN(($M13*EXP($L13/100*AJ$5)))-LN($K13)-$Q13*AJ$5)/($R13*SQRT(AJ$5)),0,1,TRUE)))*EXP(-$F$1*AJ$5)*INDEX('3)tpx males'!BR$57:BR$107,MATCH('3) 2016 cases'!$O13,'3)tpx males'!$BB$57:$BB$107,0))</f>
        <v>969.37821483955929</v>
      </c>
      <c r="AK13" s="32">
        <f ca="1">($K13*EXP(AK$5*($Q13+0.5*($R13)^2))*_xlfn.NORM.DIST((LN(($M13*EXP($L13/100*AK$5)))-LN($K13)-$Q13*AK$5)/($R13*SQRT(AK$5))-$R13*SQRT(AK$5),0,1,TRUE)+$M13*EXP($L13/100*AK$5)*(1-_xlfn.NORM.DIST((LN(($M13*EXP($L13/100*AK$5)))-LN($K13)-$Q13*AK$5)/($R13*SQRT(AK$5)),0,1,TRUE)))*EXP(-$F$1*AK$5)*INDEX('3)tpx males'!BS$57:BS$107,MATCH('3) 2016 cases'!$O13,'3)tpx males'!$BB$57:$BB$107,0))</f>
        <v>542.0068248166441</v>
      </c>
      <c r="AL13" s="32">
        <f ca="1">($K13*EXP(AL$5*($Q13+0.5*($R13)^2))*_xlfn.NORM.DIST((LN(($M13*EXP($L13/100*AL$5)))-LN($K13)-$Q13*AL$5)/($R13*SQRT(AL$5))-$R13*SQRT(AL$5),0,1,TRUE)+$M13*EXP($L13/100*AL$5)*(1-_xlfn.NORM.DIST((LN(($M13*EXP($L13/100*AL$5)))-LN($K13)-$Q13*AL$5)/($R13*SQRT(AL$5)),0,1,TRUE)))*EXP(-$F$1*AL$5)*INDEX('3)tpx males'!BT$57:BT$107,MATCH('3) 2016 cases'!$O13,'3)tpx males'!$BB$57:$BB$107,0))</f>
        <v>301.86753971822941</v>
      </c>
      <c r="AM13" s="32">
        <f ca="1">($K13*EXP(AM$5*($Q13+0.5*($R13)^2))*_xlfn.NORM.DIST((LN(($M13*EXP($L13/100*AM$5)))-LN($K13)-$Q13*AM$5)/($R13*SQRT(AM$5))-$R13*SQRT(AM$5),0,1,TRUE)+$M13*EXP($L13/100*AM$5)*(1-_xlfn.NORM.DIST((LN(($M13*EXP($L13/100*AM$5)))-LN($K13)-$Q13*AM$5)/($R13*SQRT(AM$5)),0,1,TRUE)))*EXP(-$F$1*AM$5)*INDEX('3)tpx males'!BU$57:BU$107,MATCH('3) 2016 cases'!$O13,'3)tpx males'!$BB$57:$BB$107,0))</f>
        <v>163.75143434726266</v>
      </c>
      <c r="AN13" s="32">
        <f ca="1">($K13*EXP(AN$5*($Q13+0.5*($R13)^2))*_xlfn.NORM.DIST((LN(($M13*EXP($L13/100*AN$5)))-LN($K13)-$Q13*AN$5)/($R13*SQRT(AN$5))-$R13*SQRT(AN$5),0,1,TRUE)+$M13*EXP($L13/100*AN$5)*(1-_xlfn.NORM.DIST((LN(($M13*EXP($L13/100*AN$5)))-LN($K13)-$Q13*AN$5)/($R13*SQRT(AN$5)),0,1,TRUE)))*EXP(-$F$1*AN$5)*INDEX('3)tpx males'!BV$57:BV$107,MATCH('3) 2016 cases'!$O13,'3)tpx males'!$BB$57:$BB$107,0))</f>
        <v>70.288662659677144</v>
      </c>
      <c r="AO13" s="32">
        <f ca="1">($K13*EXP(AO$5*($Q13+0.5*($R13)^2))*_xlfn.NORM.DIST((LN(($M13*EXP($L13/100*AO$5)))-LN($K13)-$Q13*AO$5)/($R13*SQRT(AO$5))-$R13*SQRT(AO$5),0,1,TRUE)+$M13*EXP($L13/100*AO$5)*(1-_xlfn.NORM.DIST((LN(($M13*EXP($L13/100*AO$5)))-LN($K13)-$Q13*AO$5)/($R13*SQRT(AO$5)),0,1,TRUE)))*EXP(-$F$1*AO$5)*INDEX('3)tpx males'!BW$57:BW$107,MATCH('3) 2016 cases'!$O13,'3)tpx males'!$BB$57:$BB$107,0))</f>
        <v>36.357637429738247</v>
      </c>
      <c r="AP13" s="32">
        <f>($K13*EXP(AP$5*($Q13+0.5*($R13)^2))*_xlfn.NORM.DIST((LN(($M13*EXP($L13/100*AP$5)))-LN($K13)-$Q13*AP$5)/($R13*SQRT(AP$5))-$R13*SQRT(AP$5),0,1,TRUE)+$M13*EXP($L13/100*AP$5)*(1-_xlfn.NORM.DIST((LN(($M13*EXP($L13/100*AP$5)))-LN($K13)-$Q13*AP$5)/($R13*SQRT(AP$5)),0,1,TRUE)))*EXP(-$F$1*AP$5)*INDEX('3)tpx males'!BX$57:BX$107,MATCH('3) 2016 cases'!$O13,'3)tpx males'!$BB$57:$BB$107,0))</f>
        <v>0</v>
      </c>
      <c r="AQ13" s="32">
        <f>($K13*EXP(AQ$5*($Q13+0.5*($R13)^2))*_xlfn.NORM.DIST((LN(($M13*EXP($L13/100*AQ$5)))-LN($K13)-$Q13*AQ$5)/($R13*SQRT(AQ$5))-$R13*SQRT(AQ$5),0,1,TRUE)+$M13*EXP($L13/100*AQ$5)*(1-_xlfn.NORM.DIST((LN(($M13*EXP($L13/100*AQ$5)))-LN($K13)-$Q13*AQ$5)/($R13*SQRT(AQ$5)),0,1,TRUE)))*EXP(-$F$1*AQ$5)*INDEX('3)tpx males'!BY$57:BY$107,MATCH('3) 2016 cases'!$O13,'3)tpx males'!$BB$57:$BB$107,0))</f>
        <v>0</v>
      </c>
      <c r="AR13" s="32">
        <f>($K13*EXP(AR$5*($Q13+0.5*($R13)^2))*_xlfn.NORM.DIST((LN(($M13*EXP($L13/100*AR$5)))-LN($K13)-$Q13*AR$5)/($R13*SQRT(AR$5))-$R13*SQRT(AR$5),0,1,TRUE)+$M13*EXP($L13/100*AR$5)*(1-_xlfn.NORM.DIST((LN(($M13*EXP($L13/100*AR$5)))-LN($K13)-$Q13*AR$5)/($R13*SQRT(AR$5)),0,1,TRUE)))*EXP(-$F$1*AR$5)*INDEX('3)tpx males'!BZ$57:BZ$107,MATCH('3) 2016 cases'!$O13,'3)tpx males'!$BB$57:$BB$107,0))</f>
        <v>0</v>
      </c>
      <c r="AS13" s="32">
        <f>($K13*EXP(AS$5*($Q13+0.5*($R13)^2))*_xlfn.NORM.DIST((LN(($M13*EXP($L13/100*AS$5)))-LN($K13)-$Q13*AS$5)/($R13*SQRT(AS$5))-$R13*SQRT(AS$5),0,1,TRUE)+$M13*EXP($L13/100*AS$5)*(1-_xlfn.NORM.DIST((LN(($M13*EXP($L13/100*AS$5)))-LN($K13)-$Q13*AS$5)/($R13*SQRT(AS$5)),0,1,TRUE)))*EXP(-$F$1*AS$5)*INDEX('3)tpx males'!CA$57:CA$107,MATCH('3) 2016 cases'!$O13,'3)tpx males'!$BB$57:$BB$107,0))</f>
        <v>0</v>
      </c>
      <c r="AT13" s="32">
        <f>($K13*EXP(AT$5*($Q13+0.5*($R13)^2))*_xlfn.NORM.DIST((LN(($M13*EXP($L13/100*AT$5)))-LN($K13)-$Q13*AT$5)/($R13*SQRT(AT$5))-$R13*SQRT(AT$5),0,1,TRUE)+$M13*EXP($L13/100*AT$5)*(1-_xlfn.NORM.DIST((LN(($M13*EXP($L13/100*AT$5)))-LN($K13)-$Q13*AT$5)/($R13*SQRT(AT$5)),0,1,TRUE)))*EXP(-$F$1*AT$5)*INDEX('3)tpx males'!CB$57:CB$107,MATCH('3) 2016 cases'!$O13,'3)tpx males'!$BB$57:$BB$107,0))</f>
        <v>0</v>
      </c>
      <c r="AU13" s="32">
        <f>($K13*EXP(AU$5*($Q13+0.5*($R13)^2))*_xlfn.NORM.DIST((LN(($M13*EXP($L13/100*AU$5)))-LN($K13)-$Q13*AU$5)/($R13*SQRT(AU$5))-$R13*SQRT(AU$5),0,1,TRUE)+$M13*EXP($L13/100*AU$5)*(1-_xlfn.NORM.DIST((LN(($M13*EXP($L13/100*AU$5)))-LN($K13)-$Q13*AU$5)/($R13*SQRT(AU$5)),0,1,TRUE)))*EXP(-$F$1*AU$5)*INDEX('3)tpx males'!CC$57:CC$107,MATCH('3) 2016 cases'!$O13,'3)tpx males'!$BB$57:$BB$107,0))</f>
        <v>0</v>
      </c>
      <c r="AV13" s="32">
        <f>($K13*EXP(AV$5*($Q13+0.5*($R13)^2))*_xlfn.NORM.DIST((LN(($M13*EXP($L13/100*AV$5)))-LN($K13)-$Q13*AV$5)/($R13*SQRT(AV$5))-$R13*SQRT(AV$5),0,1,TRUE)+$M13*EXP($L13/100*AV$5)*(1-_xlfn.NORM.DIST((LN(($M13*EXP($L13/100*AV$5)))-LN($K13)-$Q13*AV$5)/($R13*SQRT(AV$5)),0,1,TRUE)))*EXP(-$F$1*AV$5)*INDEX('3)tpx males'!CD$57:CD$107,MATCH('3) 2016 cases'!$O13,'3)tpx males'!$BB$57:$BB$107,0))</f>
        <v>0</v>
      </c>
      <c r="AW13" s="32">
        <f>($K13*EXP(AW$5*($Q13+0.5*($R13)^2))*_xlfn.NORM.DIST((LN(($M13*EXP($L13/100*AW$5)))-LN($K13)-$Q13*AW$5)/($R13*SQRT(AW$5))-$R13*SQRT(AW$5),0,1,TRUE)+$M13*EXP($L13/100*AW$5)*(1-_xlfn.NORM.DIST((LN(($M13*EXP($L13/100*AW$5)))-LN($K13)-$Q13*AW$5)/($R13*SQRT(AW$5)),0,1,TRUE)))*EXP(-$F$1*AW$5)*INDEX('3)tpx males'!CE$57:CE$107,MATCH('3) 2016 cases'!$O13,'3)tpx males'!$BB$57:$BB$107,0))</f>
        <v>0</v>
      </c>
      <c r="AX13" s="32">
        <f>($K13*EXP(AX$5*($Q13+0.5*($R13)^2))*_xlfn.NORM.DIST((LN(($M13*EXP($L13/100*AX$5)))-LN($K13)-$Q13*AX$5)/($R13*SQRT(AX$5))-$R13*SQRT(AX$5),0,1,TRUE)+$M13*EXP($L13/100*AX$5)*(1-_xlfn.NORM.DIST((LN(($M13*EXP($L13/100*AX$5)))-LN($K13)-$Q13*AX$5)/($R13*SQRT(AX$5)),0,1,TRUE)))*EXP(-$F$1*AX$5)*INDEX('3)tpx males'!CF$57:CF$107,MATCH('3) 2016 cases'!$O13,'3)tpx males'!$BB$57:$BB$107,0))</f>
        <v>0</v>
      </c>
      <c r="AY13" s="32">
        <f>($K13*EXP(AY$5*($Q13+0.5*($R13)^2))*_xlfn.NORM.DIST((LN(($M13*EXP($L13/100*AY$5)))-LN($K13)-$Q13*AY$5)/($R13*SQRT(AY$5))-$R13*SQRT(AY$5),0,1,TRUE)+$M13*EXP($L13/100*AY$5)*(1-_xlfn.NORM.DIST((LN(($M13*EXP($L13/100*AY$5)))-LN($K13)-$Q13*AY$5)/($R13*SQRT(AY$5)),0,1,TRUE)))*EXP(-$F$1*AY$5)*INDEX('3)tpx males'!CG$57:CG$107,MATCH('3) 2016 cases'!$O13,'3)tpx males'!$BB$57:$BB$107,0))</f>
        <v>0</v>
      </c>
      <c r="AZ13" s="32">
        <f>($K13*EXP(AZ$5*($Q13+0.5*($R13)^2))*_xlfn.NORM.DIST((LN(($M13*EXP($L13/100*AZ$5)))-LN($K13)-$Q13*AZ$5)/($R13*SQRT(AZ$5))-$R13*SQRT(AZ$5),0,1,TRUE)+$M13*EXP($L13/100*AZ$5)*(1-_xlfn.NORM.DIST((LN(($M13*EXP($L13/100*AZ$5)))-LN($K13)-$Q13*AZ$5)/($R13*SQRT(AZ$5)),0,1,TRUE)))*EXP(-$F$1*AZ$5)*INDEX('3)tpx males'!CH$57:CH$107,MATCH('3) 2016 cases'!$O13,'3)tpx males'!$BB$57:$BB$107,0))</f>
        <v>0</v>
      </c>
      <c r="BA13" s="32">
        <f>($K13*EXP(BA$5*($Q13+0.5*($R13)^2))*_xlfn.NORM.DIST((LN(($M13*EXP($L13/100*BA$5)))-LN($K13)-$Q13*BA$5)/($R13*SQRT(BA$5))-$R13*SQRT(BA$5),0,1,TRUE)+$M13*EXP($L13/100*BA$5)*(1-_xlfn.NORM.DIST((LN(($M13*EXP($L13/100*BA$5)))-LN($K13)-$Q13*BA$5)/($R13*SQRT(BA$5)),0,1,TRUE)))*EXP(-$F$1*BA$5)*INDEX('3)tpx males'!CI$57:CI$107,MATCH('3) 2016 cases'!$O13,'3)tpx males'!$BB$57:$BB$107,0))</f>
        <v>0</v>
      </c>
      <c r="BB13" s="32">
        <f>($K13*EXP(BB$5*($Q13+0.5*($R13)^2))*_xlfn.NORM.DIST((LN(($M13*EXP($L13/100*BB$5)))-LN($K13)-$Q13*BB$5)/($R13*SQRT(BB$5))-$R13*SQRT(BB$5),0,1,TRUE)+$M13*EXP($L13/100*BB$5)*(1-_xlfn.NORM.DIST((LN(($M13*EXP($L13/100*BB$5)))-LN($K13)-$Q13*BB$5)/($R13*SQRT(BB$5)),0,1,TRUE)))*EXP(-$F$1*BB$5)*INDEX('3)tpx males'!CJ$57:CJ$107,MATCH('3) 2016 cases'!$O13,'3)tpx males'!$BB$57:$BB$107,0))</f>
        <v>0</v>
      </c>
      <c r="BC13" s="32">
        <f>($K13*EXP(BC$5*($Q13+0.5*($R13)^2))*_xlfn.NORM.DIST((LN(($M13*EXP($L13/100*BC$5)))-LN($K13)-$Q13*BC$5)/($R13*SQRT(BC$5))-$R13*SQRT(BC$5),0,1,TRUE)+$M13*EXP($L13/100*BC$5)*(1-_xlfn.NORM.DIST((LN(($M13*EXP($L13/100*BC$5)))-LN($K13)-$Q13*BC$5)/($R13*SQRT(BC$5)),0,1,TRUE)))*EXP(-$F$1*BC$5)*INDEX('3)tpx males'!CK$57:CK$107,MATCH('3) 2016 cases'!$O13,'3)tpx males'!$BB$57:$BB$107,0))</f>
        <v>0</v>
      </c>
      <c r="BD13" s="32">
        <f>($K13*EXP(BD$5*($Q13+0.5*($R13)^2))*_xlfn.NORM.DIST((LN(($M13*EXP($L13/100*BD$5)))-LN($K13)-$Q13*BD$5)/($R13*SQRT(BD$5))-$R13*SQRT(BD$5),0,1,TRUE)+$M13*EXP($L13/100*BD$5)*(1-_xlfn.NORM.DIST((LN(($M13*EXP($L13/100*BD$5)))-LN($K13)-$Q13*BD$5)/($R13*SQRT(BD$5)),0,1,TRUE)))*EXP(-$F$1*BD$5)*INDEX('3)tpx males'!CL$57:CL$107,MATCH('3) 2016 cases'!$O13,'3)tpx males'!$BB$57:$BB$107,0))</f>
        <v>0</v>
      </c>
      <c r="BE13" s="32">
        <f>($K13*EXP(BE$5*($Q13+0.5*($R13)^2))*_xlfn.NORM.DIST((LN(($M13*EXP($L13/100*BE$5)))-LN($K13)-$Q13*BE$5)/($R13*SQRT(BE$5))-$R13*SQRT(BE$5),0,1,TRUE)+$M13*EXP($L13/100*BE$5)*(1-_xlfn.NORM.DIST((LN(($M13*EXP($L13/100*BE$5)))-LN($K13)-$Q13*BE$5)/($R13*SQRT(BE$5)),0,1,TRUE)))*EXP(-$F$1*BE$5)*INDEX('3)tpx males'!CM$57:CM$107,MATCH('3) 2016 cases'!$O13,'3)tpx males'!$BB$57:$BB$107,0))</f>
        <v>0</v>
      </c>
      <c r="BF13" s="32">
        <f>($K13*EXP(BF$5*($Q13+0.5*($R13)^2))*_xlfn.NORM.DIST((LN(($M13*EXP($L13/100*BF$5)))-LN($K13)-$Q13*BF$5)/($R13*SQRT(BF$5))-$R13*SQRT(BF$5),0,1,TRUE)+$M13*EXP($L13/100*BF$5)*(1-_xlfn.NORM.DIST((LN(($M13*EXP($L13/100*BF$5)))-LN($K13)-$Q13*BF$5)/($R13*SQRT(BF$5)),0,1,TRUE)))*EXP(-$F$1*BF$5)*INDEX('3)tpx males'!CN$57:CN$107,MATCH('3) 2016 cases'!$O13,'3)tpx males'!$BB$57:$BB$107,0))</f>
        <v>0</v>
      </c>
      <c r="BG13" s="32">
        <f>($K13*EXP(BG$5*($Q13+0.5*($R13)^2))*_xlfn.NORM.DIST((LN(($M13*EXP($L13/100*BG$5)))-LN($K13)-$Q13*BG$5)/($R13*SQRT(BG$5))-$R13*SQRT(BG$5),0,1,TRUE)+$M13*EXP($L13/100*BG$5)*(1-_xlfn.NORM.DIST((LN(($M13*EXP($L13/100*BG$5)))-LN($K13)-$Q13*BG$5)/($R13*SQRT(BG$5)),0,1,TRUE)))*EXP(-$F$1*BG$5)*INDEX('3)tpx males'!CO$57:CO$107,MATCH('3) 2016 cases'!$O13,'3)tpx males'!$BB$57:$BB$107,0))</f>
        <v>0</v>
      </c>
      <c r="BH13" s="32">
        <f>($K13*EXP(BH$5*($Q13+0.5*($R13)^2))*_xlfn.NORM.DIST((LN(($M13*EXP($L13/100*BH$5)))-LN($K13)-$Q13*BH$5)/($R13*SQRT(BH$5))-$R13*SQRT(BH$5),0,1,TRUE)+$M13*EXP($L13/100*BH$5)*(1-_xlfn.NORM.DIST((LN(($M13*EXP($L13/100*BH$5)))-LN($K13)-$Q13*BH$5)/($R13*SQRT(BH$5)),0,1,TRUE)))*EXP(-$F$1*BH$5)*INDEX('3)tpx males'!CP$57:CP$107,MATCH('3) 2016 cases'!$O13,'3)tpx males'!$BB$57:$BB$107,0))</f>
        <v>0</v>
      </c>
      <c r="BI13" s="32">
        <f>($K13*EXP(BI$5*($Q13+0.5*($R13)^2))*_xlfn.NORM.DIST((LN(($M13*EXP($L13/100*BI$5)))-LN($K13)-$Q13*BI$5)/($R13*SQRT(BI$5))-$R13*SQRT(BI$5),0,1,TRUE)+$M13*EXP($L13/100*BI$5)*(1-_xlfn.NORM.DIST((LN(($M13*EXP($L13/100*BI$5)))-LN($K13)-$Q13*BI$5)/($R13*SQRT(BI$5)),0,1,TRUE)))*EXP(-$F$1*BI$5)*INDEX('3)tpx males'!CQ$57:CQ$107,MATCH('3) 2016 cases'!$O13,'3)tpx males'!$BB$57:$BB$107,0))</f>
        <v>0</v>
      </c>
      <c r="BJ13" s="32">
        <f>($K13*EXP(BJ$5*($Q13+0.5*($R13)^2))*_xlfn.NORM.DIST((LN(($M13*EXP($L13/100*BJ$5)))-LN($K13)-$Q13*BJ$5)/($R13*SQRT(BJ$5))-$R13*SQRT(BJ$5),0,1,TRUE)+$M13*EXP($L13/100*BJ$5)*(1-_xlfn.NORM.DIST((LN(($M13*EXP($L13/100*BJ$5)))-LN($K13)-$Q13*BJ$5)/($R13*SQRT(BJ$5)),0,1,TRUE)))*EXP(-$F$1*BJ$5)*INDEX('3)tpx males'!CR$57:CR$107,MATCH('3) 2016 cases'!$O13,'3)tpx males'!$BB$57:$BB$107,0))</f>
        <v>0</v>
      </c>
      <c r="BK13" s="32">
        <f>($K13*EXP(BK$5*($Q13+0.5*($R13)^2))*_xlfn.NORM.DIST((LN(($M13*EXP($L13/100*BK$5)))-LN($K13)-$Q13*BK$5)/($R13*SQRT(BK$5))-$R13*SQRT(BK$5),0,1,TRUE)+$M13*EXP($L13/100*BK$5)*(1-_xlfn.NORM.DIST((LN(($M13*EXP($L13/100*BK$5)))-LN($K13)-$Q13*BK$5)/($R13*SQRT(BK$5)),0,1,TRUE)))*EXP(-$F$1*BK$5)*INDEX('3)tpx males'!CS$57:CS$107,MATCH('3) 2016 cases'!$O13,'3)tpx males'!$BB$57:$BB$107,0))</f>
        <v>0</v>
      </c>
      <c r="BL13" s="32">
        <f>($K13*EXP(BL$5*($Q13+0.5*($R13)^2))*_xlfn.NORM.DIST((LN(($M13*EXP($L13/100*BL$5)))-LN($K13)-$Q13*BL$5)/($R13*SQRT(BL$5))-$R13*SQRT(BL$5),0,1,TRUE)+$M13*EXP($L13/100*BL$5)*(1-_xlfn.NORM.DIST((LN(($M13*EXP($L13/100*BL$5)))-LN($K13)-$Q13*BL$5)/($R13*SQRT(BL$5)),0,1,TRUE)))*EXP(-$F$1*BL$5)*INDEX('3)tpx males'!CT$57:CT$107,MATCH('3) 2016 cases'!$O13,'3)tpx males'!$BB$57:$BB$107,0))</f>
        <v>0</v>
      </c>
      <c r="BM13" s="32">
        <f>($K13*EXP(BM$5*($Q13+0.5*($R13)^2))*_xlfn.NORM.DIST((LN(($M13*EXP($L13/100*BM$5)))-LN($K13)-$Q13*BM$5)/($R13*SQRT(BM$5))-$R13*SQRT(BM$5),0,1,TRUE)+$M13*EXP($L13/100*BM$5)*(1-_xlfn.NORM.DIST((LN(($M13*EXP($L13/100*BM$5)))-LN($K13)-$Q13*BM$5)/($R13*SQRT(BM$5)),0,1,TRUE)))*EXP(-$F$1*BM$5)*INDEX('3)tpx males'!CU$57:CU$107,MATCH('3) 2016 cases'!$O13,'3)tpx males'!$BB$57:$BB$107,0))</f>
        <v>0</v>
      </c>
      <c r="BN13" s="32">
        <f>($K13*EXP(BN$5*($Q13+0.5*($R13)^2))*_xlfn.NORM.DIST((LN(($M13*EXP($L13/100*BN$5)))-LN($K13)-$Q13*BN$5)/($R13*SQRT(BN$5))-$R13*SQRT(BN$5),0,1,TRUE)+$M13*EXP($L13/100*BN$5)*(1-_xlfn.NORM.DIST((LN(($M13*EXP($L13/100*BN$5)))-LN($K13)-$Q13*BN$5)/($R13*SQRT(BN$5)),0,1,TRUE)))*EXP(-$F$1*BN$5)*INDEX('3)tpx males'!CV$57:CV$107,MATCH('3) 2016 cases'!$O13,'3)tpx males'!$BB$57:$BB$107,0))</f>
        <v>0</v>
      </c>
      <c r="BO13" s="32">
        <f>($K13*EXP(BO$5*($Q13+0.5*($R13)^2))*_xlfn.NORM.DIST((LN(($M13*EXP($L13/100*BO$5)))-LN($K13)-$Q13*BO$5)/($R13*SQRT(BO$5))-$R13*SQRT(BO$5),0,1,TRUE)+$M13*EXP($L13/100*BO$5)*(1-_xlfn.NORM.DIST((LN(($M13*EXP($L13/100*BO$5)))-LN($K13)-$Q13*BO$5)/($R13*SQRT(BO$5)),0,1,TRUE)))*EXP(-$F$1*BO$5)*INDEX('3)tpx males'!CW$57:CW$107,MATCH('3) 2016 cases'!$O13,'3)tpx males'!$BB$57:$BB$107,0))</f>
        <v>0</v>
      </c>
      <c r="BP13" s="32">
        <f>($K13*EXP(BP$5*($Q13+0.5*($R13)^2))*_xlfn.NORM.DIST((LN(($M13*EXP($L13/100*BP$5)))-LN($K13)-$Q13*BP$5)/($R13*SQRT(BP$5))-$R13*SQRT(BP$5),0,1,TRUE)+$M13*EXP($L13/100*BP$5)*(1-_xlfn.NORM.DIST((LN(($M13*EXP($L13/100*BP$5)))-LN($K13)-$Q13*BP$5)/($R13*SQRT(BP$5)),0,1,TRUE)))*EXP(-$F$1*BP$5)*INDEX('3)tpx males'!CX$57:CX$107,MATCH('3) 2016 cases'!$O13,'3)tpx males'!$BB$57:$BB$107,0))</f>
        <v>0</v>
      </c>
      <c r="BQ13" s="32">
        <f>($K13*EXP(BQ$5*($Q13+0.5*($R13)^2))*_xlfn.NORM.DIST((LN(($M13*EXP($L13/100*BQ$5)))-LN($K13)-$Q13*BQ$5)/($R13*SQRT(BQ$5))-$R13*SQRT(BQ$5),0,1,TRUE)+$M13*EXP($L13/100*BQ$5)*(1-_xlfn.NORM.DIST((LN(($M13*EXP($L13/100*BQ$5)))-LN($K13)-$Q13*BQ$5)/($R13*SQRT(BQ$5)),0,1,TRUE)))*EXP(-$F$1*BQ$5)*INDEX('3)tpx males'!CY$57:CY$107,MATCH('3) 2016 cases'!$O13,'3)tpx males'!$BB$57:$BB$107,0))</f>
        <v>0</v>
      </c>
      <c r="BR13" s="32">
        <f>($K13*EXP(BR$5*($Q13+0.5*($R13)^2))*_xlfn.NORM.DIST((LN(($M13*EXP($L13/100*BR$5)))-LN($K13)-$Q13*BR$5)/($R13*SQRT(BR$5))-$R13*SQRT(BR$5),0,1,TRUE)+$M13*EXP($L13/100*BR$5)*(1-_xlfn.NORM.DIST((LN(($M13*EXP($L13/100*BR$5)))-LN($K13)-$Q13*BR$5)/($R13*SQRT(BR$5)),0,1,TRUE)))*EXP(-$F$1*BR$5)*INDEX('3)tpx males'!CZ$57:CZ$107,MATCH('3) 2016 cases'!$O13,'3)tpx males'!$BB$57:$BB$107,0))</f>
        <v>0</v>
      </c>
      <c r="BS13" s="32">
        <f>($K13*EXP(BS$5*($Q13+0.5*($R13)^2))*_xlfn.NORM.DIST((LN(($M13*EXP($L13/100*BS$5)))-LN($K13)-$Q13*BS$5)/($R13*SQRT(BS$5))-$R13*SQRT(BS$5),0,1,TRUE)+$M13*EXP($L13/100*BS$5)*(1-_xlfn.NORM.DIST((LN(($M13*EXP($L13/100*BS$5)))-LN($K13)-$Q13*BS$5)/($R13*SQRT(BS$5)),0,1,TRUE)))*EXP(-$F$1*BS$5)*INDEX('3)tpx males'!DA$57:DA$107,MATCH('3) 2016 cases'!$O13,'3)tpx males'!$BB$57:$BB$107,0))</f>
        <v>0</v>
      </c>
      <c r="BU13" s="32">
        <f t="shared" si="58"/>
        <v>279175.95563639665</v>
      </c>
      <c r="BV13" s="32">
        <f t="shared" si="9"/>
        <v>262523.93226183101</v>
      </c>
      <c r="BW13" s="32">
        <f t="shared" si="10"/>
        <v>264764.89295551419</v>
      </c>
      <c r="BX13" s="32">
        <f t="shared" si="11"/>
        <v>267024.81483815738</v>
      </c>
      <c r="BY13" s="32">
        <f t="shared" si="12"/>
        <v>269302.65362388617</v>
      </c>
      <c r="BZ13" s="32">
        <f t="shared" si="13"/>
        <v>271595.42088691809</v>
      </c>
      <c r="CA13" s="32">
        <f t="shared" si="14"/>
        <v>273898.65260713262</v>
      </c>
      <c r="CB13" s="32">
        <f t="shared" si="15"/>
        <v>276207.57113918319</v>
      </c>
      <c r="CC13" s="32">
        <f t="shared" si="16"/>
        <v>278517.95504293253</v>
      </c>
      <c r="CD13" s="32">
        <f t="shared" si="17"/>
        <v>280826.51645091624</v>
      </c>
      <c r="CE13" s="32">
        <f t="shared" si="18"/>
        <v>283130.94411099108</v>
      </c>
      <c r="CF13" s="32">
        <f t="shared" si="19"/>
        <v>285429.78680719296</v>
      </c>
      <c r="CG13" s="32">
        <f t="shared" si="20"/>
        <v>287722.28593257361</v>
      </c>
      <c r="CH13" s="32">
        <f t="shared" si="21"/>
        <v>290008.21048663068</v>
      </c>
      <c r="CI13" s="32">
        <f t="shared" si="22"/>
        <v>292287.71535279002</v>
      </c>
      <c r="CJ13" s="32">
        <f t="shared" si="23"/>
        <v>294561.22771723807</v>
      </c>
      <c r="CK13" s="32">
        <f t="shared" si="24"/>
        <v>296829.359662142</v>
      </c>
      <c r="CL13" s="32">
        <f t="shared" si="25"/>
        <v>299092.84266793309</v>
      </c>
      <c r="CM13" s="32">
        <f t="shared" si="26"/>
        <v>301352.47948596621</v>
      </c>
      <c r="CN13" s="32">
        <f t="shared" si="27"/>
        <v>303609.10935681756</v>
      </c>
      <c r="CO13" s="32">
        <f t="shared" si="28"/>
        <v>305863.58328190533</v>
      </c>
      <c r="CP13" s="32">
        <f t="shared" si="29"/>
        <v>308116.74676840199</v>
      </c>
      <c r="CQ13" s="32">
        <f t="shared" si="30"/>
        <v>310369.42807551345</v>
      </c>
      <c r="CR13" s="32">
        <f t="shared" si="31"/>
        <v>312622.43047793367</v>
      </c>
      <c r="CS13" s="32">
        <f t="shared" si="32"/>
        <v>314876.52744029439</v>
      </c>
      <c r="CT13" s="32">
        <f t="shared" si="33"/>
        <v>317132.4598835347</v>
      </c>
      <c r="CU13" s="32">
        <f t="shared" si="34"/>
        <v>319390.93493952526</v>
      </c>
      <c r="CV13" s="32">
        <f t="shared" si="35"/>
        <v>321652.62575068796</v>
      </c>
      <c r="CW13" s="32">
        <f t="shared" si="36"/>
        <v>323918.17199023761</v>
      </c>
      <c r="CX13" s="32">
        <f t="shared" si="37"/>
        <v>326188.18086654157</v>
      </c>
      <c r="CY13" s="32">
        <f t="shared" si="38"/>
        <v>328463.22843992297</v>
      </c>
      <c r="CZ13" s="32">
        <f t="shared" si="39"/>
        <v>330743.8611279878</v>
      </c>
      <c r="DA13" s="32">
        <f t="shared" si="40"/>
        <v>333030.59731073061</v>
      </c>
      <c r="DB13" s="32">
        <f t="shared" si="41"/>
        <v>335323.92897250433</v>
      </c>
      <c r="DC13" s="32">
        <f t="shared" si="42"/>
        <v>337624.32333692443</v>
      </c>
      <c r="DD13" s="32">
        <f t="shared" si="43"/>
        <v>339932.22446466365</v>
      </c>
      <c r="DE13" s="32">
        <f t="shared" si="44"/>
        <v>342248.05479424144</v>
      </c>
      <c r="DF13" s="32">
        <f t="shared" si="45"/>
        <v>344572.21661327343</v>
      </c>
      <c r="DG13" s="32">
        <f t="shared" si="46"/>
        <v>346905.09345297649</v>
      </c>
      <c r="DH13" s="32">
        <f t="shared" si="47"/>
        <v>349247.05140252138</v>
      </c>
      <c r="DI13" s="32">
        <f t="shared" si="48"/>
        <v>351598.44034252403</v>
      </c>
      <c r="DJ13" s="32">
        <f t="shared" si="49"/>
        <v>353959.59509882575</v>
      </c>
      <c r="DK13" s="32">
        <f t="shared" si="50"/>
        <v>356330.83651898272</v>
      </c>
      <c r="DL13" s="32">
        <f t="shared" si="51"/>
        <v>358712.47247470007</v>
      </c>
      <c r="DM13" s="32">
        <f t="shared" si="52"/>
        <v>361104.79879395093</v>
      </c>
      <c r="DN13" s="32">
        <f t="shared" si="53"/>
        <v>363508.10012678022</v>
      </c>
      <c r="DO13" s="32">
        <f t="shared" si="54"/>
        <v>365922.65074890503</v>
      </c>
      <c r="DP13" s="32">
        <f t="shared" si="55"/>
        <v>368348.71530719497</v>
      </c>
      <c r="DQ13" s="32">
        <f t="shared" si="56"/>
        <v>370786.54951103369</v>
      </c>
      <c r="DR13" s="32">
        <f t="shared" si="57"/>
        <v>373236.40077340469</v>
      </c>
      <c r="DT13" s="48">
        <f t="shared" si="59"/>
        <v>90</v>
      </c>
      <c r="DU13" s="32"/>
      <c r="DV13" s="32">
        <f ca="1">INDEX('3)tpx males'!BD$57:BD$107,MATCH('3) 2016 cases'!DT13,'3)tpx males'!$BB$57:$BB$107,0))</f>
        <v>0.15884755600629097</v>
      </c>
      <c r="DW13" s="32">
        <f t="shared" ca="1" si="60"/>
        <v>-44346.418248562317</v>
      </c>
      <c r="DX13" s="32">
        <f t="shared" ca="1" si="61"/>
        <v>0.84115244399370903</v>
      </c>
      <c r="DZ13" s="32">
        <f t="shared" ca="1" si="62"/>
        <v>-289728.80366801494</v>
      </c>
      <c r="EA13" s="32">
        <f t="shared" ca="1" si="63"/>
        <v>10552.848031618283</v>
      </c>
      <c r="EB13" s="32">
        <f t="shared" ca="1" si="64"/>
        <v>1676.2941187283627</v>
      </c>
      <c r="EC13" s="32">
        <f ca="1">EA13*'3) Value'!AN25</f>
        <v>0</v>
      </c>
      <c r="EE13" s="32">
        <f ca="1">IF(EC13=0,'3) Value'!AM25+'3) 2016 cases'!DZ13,0)</f>
        <v>17.438425517291762</v>
      </c>
    </row>
    <row r="14" spans="2:135" x14ac:dyDescent="0.25">
      <c r="C14" s="32" t="s">
        <v>16</v>
      </c>
      <c r="D14" s="32" t="s">
        <v>12</v>
      </c>
      <c r="E14" s="49">
        <v>11351</v>
      </c>
      <c r="F14" s="32" t="s">
        <v>13</v>
      </c>
      <c r="G14" s="32" t="s">
        <v>17</v>
      </c>
      <c r="H14" s="49" t="s">
        <v>17</v>
      </c>
      <c r="I14" s="32" t="s">
        <v>17</v>
      </c>
      <c r="J14" s="32" t="s">
        <v>24</v>
      </c>
      <c r="K14" s="52">
        <v>1045000</v>
      </c>
      <c r="L14" s="53">
        <v>7.85</v>
      </c>
      <c r="M14" s="52">
        <v>504333</v>
      </c>
      <c r="O14" s="48">
        <f t="shared" si="7"/>
        <v>85</v>
      </c>
      <c r="Q14" s="32">
        <f>INDEX('2b)Working'!$I$61:$P$61,MATCH($J14,'2b)Working'!$I$60:$P$60,0))</f>
        <v>7.2302392103851601E-2</v>
      </c>
      <c r="R14" s="32">
        <f>INDEX('2b)Working'!$I$62:$P$62,MATCH($J14,'2b)Working'!$I$60:$P$60,0))</f>
        <v>5.5424966377019061E-2</v>
      </c>
      <c r="T14" s="9">
        <f t="shared" ca="1" si="8"/>
        <v>531642.41756998247</v>
      </c>
      <c r="U14" s="10"/>
      <c r="V14" s="32">
        <f ca="1">($K14*EXP(V$5*($Q14+0.5*($R14)^2))*_xlfn.NORM.DIST((LN(($M14*EXP($L14/100*V$5)))-LN($K14)-$Q14*V$5)/($R14*SQRT(V$5))-$R14*SQRT(V$5),0,1,TRUE)+$M14*EXP($L14/100*V$5)*(1-_xlfn.NORM.DIST((LN(($M14*EXP($L14/100*V$5)))-LN($K14)-$Q14*V$5)/($R14*SQRT(V$5)),0,1,TRUE)))*EXP(-$F$1*V$5)*INDEX('3)tpx males'!BD$57:BD$107,MATCH('3) 2016 cases'!$O14,'3)tpx males'!$BB$57:$BB$107,0))</f>
        <v>45201.184221462754</v>
      </c>
      <c r="W14" s="32">
        <f ca="1">($K14*EXP(W$5*($Q14+0.5*($R14)^2))*_xlfn.NORM.DIST((LN(($M14*EXP($L14/100*W$5)))-LN($K14)-$Q14*W$5)/($R14*SQRT(W$5))-$R14*SQRT(W$5),0,1,TRUE)+$M14*EXP($L14/100*W$5)*(1-_xlfn.NORM.DIST((LN(($M14*EXP($L14/100*W$5)))-LN($K14)-$Q14*W$5)/($R14*SQRT(W$5)),0,1,TRUE)))*EXP(-$F$1*W$5)*INDEX('3)tpx males'!BE$57:BE$107,MATCH('3) 2016 cases'!$O14,'3)tpx males'!$BB$57:$BB$107,0))</f>
        <v>48932.466397969285</v>
      </c>
      <c r="X14" s="32">
        <f ca="1">($K14*EXP(X$5*($Q14+0.5*($R14)^2))*_xlfn.NORM.DIST((LN(($M14*EXP($L14/100*X$5)))-LN($K14)-$Q14*X$5)/($R14*SQRT(X$5))-$R14*SQRT(X$5),0,1,TRUE)+$M14*EXP($L14/100*X$5)*(1-_xlfn.NORM.DIST((LN(($M14*EXP($L14/100*X$5)))-LN($K14)-$Q14*X$5)/($R14*SQRT(X$5)),0,1,TRUE)))*EXP(-$F$1*X$5)*INDEX('3)tpx males'!BF$57:BF$107,MATCH('3) 2016 cases'!$O14,'3)tpx males'!$BB$57:$BB$107,0))</f>
        <v>45833.535498928344</v>
      </c>
      <c r="Y14" s="32">
        <f ca="1">($K14*EXP(Y$5*($Q14+0.5*($R14)^2))*_xlfn.NORM.DIST((LN(($M14*EXP($L14/100*Y$5)))-LN($K14)-$Q14*Y$5)/($R14*SQRT(Y$5))-$R14*SQRT(Y$5),0,1,TRUE)+$M14*EXP($L14/100*Y$5)*(1-_xlfn.NORM.DIST((LN(($M14*EXP($L14/100*Y$5)))-LN($K14)-$Q14*Y$5)/($R14*SQRT(Y$5)),0,1,TRUE)))*EXP(-$F$1*Y$5)*INDEX('3)tpx males'!BG$57:BG$107,MATCH('3) 2016 cases'!$O14,'3)tpx males'!$BB$57:$BB$107,0))</f>
        <v>47156.449045826776</v>
      </c>
      <c r="Z14" s="32">
        <f ca="1">($K14*EXP(Z$5*($Q14+0.5*($R14)^2))*_xlfn.NORM.DIST((LN(($M14*EXP($L14/100*Z$5)))-LN($K14)-$Q14*Z$5)/($R14*SQRT(Z$5))-$R14*SQRT(Z$5),0,1,TRUE)+$M14*EXP($L14/100*Z$5)*(1-_xlfn.NORM.DIST((LN(($M14*EXP($L14/100*Z$5)))-LN($K14)-$Q14*Z$5)/($R14*SQRT(Z$5)),0,1,TRUE)))*EXP(-$F$1*Z$5)*INDEX('3)tpx males'!BH$57:BH$107,MATCH('3) 2016 cases'!$O14,'3)tpx males'!$BB$57:$BB$107,0))</f>
        <v>48265.755627009108</v>
      </c>
      <c r="AA14" s="32">
        <f ca="1">($K14*EXP(AA$5*($Q14+0.5*($R14)^2))*_xlfn.NORM.DIST((LN(($M14*EXP($L14/100*AA$5)))-LN($K14)-$Q14*AA$5)/($R14*SQRT(AA$5))-$R14*SQRT(AA$5),0,1,TRUE)+$M14*EXP($L14/100*AA$5)*(1-_xlfn.NORM.DIST((LN(($M14*EXP($L14/100*AA$5)))-LN($K14)-$Q14*AA$5)/($R14*SQRT(AA$5)),0,1,TRUE)))*EXP(-$F$1*AA$5)*INDEX('3)tpx males'!BI$57:BI$107,MATCH('3) 2016 cases'!$O14,'3)tpx males'!$BB$57:$BB$107,0))</f>
        <v>44933.404675528443</v>
      </c>
      <c r="AB14" s="32">
        <f ca="1">($K14*EXP(AB$5*($Q14+0.5*($R14)^2))*_xlfn.NORM.DIST((LN(($M14*EXP($L14/100*AB$5)))-LN($K14)-$Q14*AB$5)/($R14*SQRT(AB$5))-$R14*SQRT(AB$5),0,1,TRUE)+$M14*EXP($L14/100*AB$5)*(1-_xlfn.NORM.DIST((LN(($M14*EXP($L14/100*AB$5)))-LN($K14)-$Q14*AB$5)/($R14*SQRT(AB$5)),0,1,TRUE)))*EXP(-$F$1*AB$5)*INDEX('3)tpx males'!BJ$57:BJ$107,MATCH('3) 2016 cases'!$O14,'3)tpx males'!$BB$57:$BB$107,0))</f>
        <v>43135.070350698035</v>
      </c>
      <c r="AC14" s="32">
        <f ca="1">($K14*EXP(AC$5*($Q14+0.5*($R14)^2))*_xlfn.NORM.DIST((LN(($M14*EXP($L14/100*AC$5)))-LN($K14)-$Q14*AC$5)/($R14*SQRT(AC$5))-$R14*SQRT(AC$5),0,1,TRUE)+$M14*EXP($L14/100*AC$5)*(1-_xlfn.NORM.DIST((LN(($M14*EXP($L14/100*AC$5)))-LN($K14)-$Q14*AC$5)/($R14*SQRT(AC$5)),0,1,TRUE)))*EXP(-$F$1*AC$5)*INDEX('3)tpx males'!BK$57:BK$107,MATCH('3) 2016 cases'!$O14,'3)tpx males'!$BB$57:$BB$107,0))</f>
        <v>36840.72372772509</v>
      </c>
      <c r="AD14" s="32">
        <f ca="1">($K14*EXP(AD$5*($Q14+0.5*($R14)^2))*_xlfn.NORM.DIST((LN(($M14*EXP($L14/100*AD$5)))-LN($K14)-$Q14*AD$5)/($R14*SQRT(AD$5))-$R14*SQRT(AD$5),0,1,TRUE)+$M14*EXP($L14/100*AD$5)*(1-_xlfn.NORM.DIST((LN(($M14*EXP($L14/100*AD$5)))-LN($K14)-$Q14*AD$5)/($R14*SQRT(AD$5)),0,1,TRUE)))*EXP(-$F$1*AD$5)*INDEX('3)tpx males'!BL$57:BL$107,MATCH('3) 2016 cases'!$O14,'3)tpx males'!$BB$57:$BB$107,0))</f>
        <v>34799.439659803531</v>
      </c>
      <c r="AE14" s="32">
        <f ca="1">($K14*EXP(AE$5*($Q14+0.5*($R14)^2))*_xlfn.NORM.DIST((LN(($M14*EXP($L14/100*AE$5)))-LN($K14)-$Q14*AE$5)/($R14*SQRT(AE$5))-$R14*SQRT(AE$5),0,1,TRUE)+$M14*EXP($L14/100*AE$5)*(1-_xlfn.NORM.DIST((LN(($M14*EXP($L14/100*AE$5)))-LN($K14)-$Q14*AE$5)/($R14*SQRT(AE$5)),0,1,TRUE)))*EXP(-$F$1*AE$5)*INDEX('3)tpx males'!BM$57:BM$107,MATCH('3) 2016 cases'!$O14,'3)tpx males'!$BB$57:$BB$107,0))</f>
        <v>31773.410048513138</v>
      </c>
      <c r="AF14" s="32">
        <f ca="1">($K14*EXP(AF$5*($Q14+0.5*($R14)^2))*_xlfn.NORM.DIST((LN(($M14*EXP($L14/100*AF$5)))-LN($K14)-$Q14*AF$5)/($R14*SQRT(AF$5))-$R14*SQRT(AF$5),0,1,TRUE)+$M14*EXP($L14/100*AF$5)*(1-_xlfn.NORM.DIST((LN(($M14*EXP($L14/100*AF$5)))-LN($K14)-$Q14*AF$5)/($R14*SQRT(AF$5)),0,1,TRUE)))*EXP(-$F$1*AF$5)*INDEX('3)tpx males'!BN$57:BN$107,MATCH('3) 2016 cases'!$O14,'3)tpx males'!$BB$57:$BB$107,0))</f>
        <v>26103.042855058928</v>
      </c>
      <c r="AG14" s="32">
        <f ca="1">($K14*EXP(AG$5*($Q14+0.5*($R14)^2))*_xlfn.NORM.DIST((LN(($M14*EXP($L14/100*AG$5)))-LN($K14)-$Q14*AG$5)/($R14*SQRT(AG$5))-$R14*SQRT(AG$5),0,1,TRUE)+$M14*EXP($L14/100*AG$5)*(1-_xlfn.NORM.DIST((LN(($M14*EXP($L14/100*AG$5)))-LN($K14)-$Q14*AG$5)/($R14*SQRT(AG$5)),0,1,TRUE)))*EXP(-$F$1*AG$5)*INDEX('3)tpx males'!BO$57:BO$107,MATCH('3) 2016 cases'!$O14,'3)tpx males'!$BB$57:$BB$107,0))</f>
        <v>21382.982035781537</v>
      </c>
      <c r="AH14" s="32">
        <f ca="1">($K14*EXP(AH$5*($Q14+0.5*($R14)^2))*_xlfn.NORM.DIST((LN(($M14*EXP($L14/100*AH$5)))-LN($K14)-$Q14*AH$5)/($R14*SQRT(AH$5))-$R14*SQRT(AH$5),0,1,TRUE)+$M14*EXP($L14/100*AH$5)*(1-_xlfn.NORM.DIST((LN(($M14*EXP($L14/100*AH$5)))-LN($K14)-$Q14*AH$5)/($R14*SQRT(AH$5)),0,1,TRUE)))*EXP(-$F$1*AH$5)*INDEX('3)tpx males'!BP$57:BP$107,MATCH('3) 2016 cases'!$O14,'3)tpx males'!$BB$57:$BB$107,0))</f>
        <v>16912.596255480181</v>
      </c>
      <c r="AI14" s="32">
        <f ca="1">($K14*EXP(AI$5*($Q14+0.5*($R14)^2))*_xlfn.NORM.DIST((LN(($M14*EXP($L14/100*AI$5)))-LN($K14)-$Q14*AI$5)/($R14*SQRT(AI$5))-$R14*SQRT(AI$5),0,1,TRUE)+$M14*EXP($L14/100*AI$5)*(1-_xlfn.NORM.DIST((LN(($M14*EXP($L14/100*AI$5)))-LN($K14)-$Q14*AI$5)/($R14*SQRT(AI$5)),0,1,TRUE)))*EXP(-$F$1*AI$5)*INDEX('3)tpx males'!BQ$57:BQ$107,MATCH('3) 2016 cases'!$O14,'3)tpx males'!$BB$57:$BB$107,0))</f>
        <v>12871.593431460071</v>
      </c>
      <c r="AJ14" s="32">
        <f ca="1">($K14*EXP(AJ$5*($Q14+0.5*($R14)^2))*_xlfn.NORM.DIST((LN(($M14*EXP($L14/100*AJ$5)))-LN($K14)-$Q14*AJ$5)/($R14*SQRT(AJ$5))-$R14*SQRT(AJ$5),0,1,TRUE)+$M14*EXP($L14/100*AJ$5)*(1-_xlfn.NORM.DIST((LN(($M14*EXP($L14/100*AJ$5)))-LN($K14)-$Q14*AJ$5)/($R14*SQRT(AJ$5)),0,1,TRUE)))*EXP(-$F$1*AJ$5)*INDEX('3)tpx males'!BR$57:BR$107,MATCH('3) 2016 cases'!$O14,'3)tpx males'!$BB$57:$BB$107,0))</f>
        <v>9469.6569091865767</v>
      </c>
      <c r="AK14" s="32">
        <f ca="1">($K14*EXP(AK$5*($Q14+0.5*($R14)^2))*_xlfn.NORM.DIST((LN(($M14*EXP($L14/100*AK$5)))-LN($K14)-$Q14*AK$5)/($R14*SQRT(AK$5))-$R14*SQRT(AK$5),0,1,TRUE)+$M14*EXP($L14/100*AK$5)*(1-_xlfn.NORM.DIST((LN(($M14*EXP($L14/100*AK$5)))-LN($K14)-$Q14*AK$5)/($R14*SQRT(AK$5)),0,1,TRUE)))*EXP(-$F$1*AK$5)*INDEX('3)tpx males'!BS$57:BS$107,MATCH('3) 2016 cases'!$O14,'3)tpx males'!$BB$57:$BB$107,0))</f>
        <v>6604.0477778719141</v>
      </c>
      <c r="AL14" s="32">
        <f ca="1">($K14*EXP(AL$5*($Q14+0.5*($R14)^2))*_xlfn.NORM.DIST((LN(($M14*EXP($L14/100*AL$5)))-LN($K14)-$Q14*AL$5)/($R14*SQRT(AL$5))-$R14*SQRT(AL$5),0,1,TRUE)+$M14*EXP($L14/100*AL$5)*(1-_xlfn.NORM.DIST((LN(($M14*EXP($L14/100*AL$5)))-LN($K14)-$Q14*AL$5)/($R14*SQRT(AL$5)),0,1,TRUE)))*EXP(-$F$1*AL$5)*INDEX('3)tpx males'!BT$57:BT$107,MATCH('3) 2016 cases'!$O14,'3)tpx males'!$BB$57:$BB$107,0))</f>
        <v>4471.5972534767243</v>
      </c>
      <c r="AM14" s="32">
        <f ca="1">($K14*EXP(AM$5*($Q14+0.5*($R14)^2))*_xlfn.NORM.DIST((LN(($M14*EXP($L14/100*AM$5)))-LN($K14)-$Q14*AM$5)/($R14*SQRT(AM$5))-$R14*SQRT(AM$5),0,1,TRUE)+$M14*EXP($L14/100*AM$5)*(1-_xlfn.NORM.DIST((LN(($M14*EXP($L14/100*AM$5)))-LN($K14)-$Q14*AM$5)/($R14*SQRT(AM$5)),0,1,TRUE)))*EXP(-$F$1*AM$5)*INDEX('3)tpx males'!BU$57:BU$107,MATCH('3) 2016 cases'!$O14,'3)tpx males'!$BB$57:$BB$107,0))</f>
        <v>2910.2080744983004</v>
      </c>
      <c r="AN14" s="32">
        <f ca="1">($K14*EXP(AN$5*($Q14+0.5*($R14)^2))*_xlfn.NORM.DIST((LN(($M14*EXP($L14/100*AN$5)))-LN($K14)-$Q14*AN$5)/($R14*SQRT(AN$5))-$R14*SQRT(AN$5),0,1,TRUE)+$M14*EXP($L14/100*AN$5)*(1-_xlfn.NORM.DIST((LN(($M14*EXP($L14/100*AN$5)))-LN($K14)-$Q14*AN$5)/($R14*SQRT(AN$5)),0,1,TRUE)))*EXP(-$F$1*AN$5)*INDEX('3)tpx males'!BV$57:BV$107,MATCH('3) 2016 cases'!$O14,'3)tpx males'!$BB$57:$BB$107,0))</f>
        <v>1774.1309899478631</v>
      </c>
      <c r="AO14" s="32">
        <f ca="1">($K14*EXP(AO$5*($Q14+0.5*($R14)^2))*_xlfn.NORM.DIST((LN(($M14*EXP($L14/100*AO$5)))-LN($K14)-$Q14*AO$5)/($R14*SQRT(AO$5))-$R14*SQRT(AO$5),0,1,TRUE)+$M14*EXP($L14/100*AO$5)*(1-_xlfn.NORM.DIST((LN(($M14*EXP($L14/100*AO$5)))-LN($K14)-$Q14*AO$5)/($R14*SQRT(AO$5)),0,1,TRUE)))*EXP(-$F$1*AO$5)*INDEX('3)tpx males'!BW$57:BW$107,MATCH('3) 2016 cases'!$O14,'3)tpx males'!$BB$57:$BB$107,0))</f>
        <v>1064.9335079254886</v>
      </c>
      <c r="AP14" s="32">
        <f ca="1">($K14*EXP(AP$5*($Q14+0.5*($R14)^2))*_xlfn.NORM.DIST((LN(($M14*EXP($L14/100*AP$5)))-LN($K14)-$Q14*AP$5)/($R14*SQRT(AP$5))-$R14*SQRT(AP$5),0,1,TRUE)+$M14*EXP($L14/100*AP$5)*(1-_xlfn.NORM.DIST((LN(($M14*EXP($L14/100*AP$5)))-LN($K14)-$Q14*AP$5)/($R14*SQRT(AP$5)),0,1,TRUE)))*EXP(-$F$1*AP$5)*INDEX('3)tpx males'!BX$57:BX$107,MATCH('3) 2016 cases'!$O14,'3)tpx males'!$BB$57:$BB$107,0))</f>
        <v>591.29845831790396</v>
      </c>
      <c r="AQ14" s="32">
        <f ca="1">($K14*EXP(AQ$5*($Q14+0.5*($R14)^2))*_xlfn.NORM.DIST((LN(($M14*EXP($L14/100*AQ$5)))-LN($K14)-$Q14*AQ$5)/($R14*SQRT(AQ$5))-$R14*SQRT(AQ$5),0,1,TRUE)+$M14*EXP($L14/100*AQ$5)*(1-_xlfn.NORM.DIST((LN(($M14*EXP($L14/100*AQ$5)))-LN($K14)-$Q14*AQ$5)/($R14*SQRT(AQ$5)),0,1,TRUE)))*EXP(-$F$1*AQ$5)*INDEX('3)tpx males'!BY$57:BY$107,MATCH('3) 2016 cases'!$O14,'3)tpx males'!$BB$57:$BB$107,0))</f>
        <v>328.3695765125575</v>
      </c>
      <c r="AR14" s="32">
        <f ca="1">($K14*EXP(AR$5*($Q14+0.5*($R14)^2))*_xlfn.NORM.DIST((LN(($M14*EXP($L14/100*AR$5)))-LN($K14)-$Q14*AR$5)/($R14*SQRT(AR$5))-$R14*SQRT(AR$5),0,1,TRUE)+$M14*EXP($L14/100*AR$5)*(1-_xlfn.NORM.DIST((LN(($M14*EXP($L14/100*AR$5)))-LN($K14)-$Q14*AR$5)/($R14*SQRT(AR$5)),0,1,TRUE)))*EXP(-$F$1*AR$5)*INDEX('3)tpx males'!BZ$57:BZ$107,MATCH('3) 2016 cases'!$O14,'3)tpx males'!$BB$57:$BB$107,0))</f>
        <v>175.24546971554776</v>
      </c>
      <c r="AS14" s="32">
        <f ca="1">($K14*EXP(AS$5*($Q14+0.5*($R14)^2))*_xlfn.NORM.DIST((LN(($M14*EXP($L14/100*AS$5)))-LN($K14)-$Q14*AS$5)/($R14*SQRT(AS$5))-$R14*SQRT(AS$5),0,1,TRUE)+$M14*EXP($L14/100*AS$5)*(1-_xlfn.NORM.DIST((LN(($M14*EXP($L14/100*AS$5)))-LN($K14)-$Q14*AS$5)/($R14*SQRT(AS$5)),0,1,TRUE)))*EXP(-$F$1*AS$5)*INDEX('3)tpx males'!CA$57:CA$107,MATCH('3) 2016 cases'!$O14,'3)tpx males'!$BB$57:$BB$107,0))</f>
        <v>73.32135984945171</v>
      </c>
      <c r="AT14" s="32">
        <f ca="1">($K14*EXP(AT$5*($Q14+0.5*($R14)^2))*_xlfn.NORM.DIST((LN(($M14*EXP($L14/100*AT$5)))-LN($K14)-$Q14*AT$5)/($R14*SQRT(AT$5))-$R14*SQRT(AT$5),0,1,TRUE)+$M14*EXP($L14/100*AT$5)*(1-_xlfn.NORM.DIST((LN(($M14*EXP($L14/100*AT$5)))-LN($K14)-$Q14*AT$5)/($R14*SQRT(AT$5)),0,1,TRUE)))*EXP(-$F$1*AT$5)*INDEX('3)tpx males'!CB$57:CB$107,MATCH('3) 2016 cases'!$O14,'3)tpx males'!$BB$57:$BB$107,0))</f>
        <v>37.954361434894039</v>
      </c>
      <c r="AU14" s="32">
        <f>($K14*EXP(AU$5*($Q14+0.5*($R14)^2))*_xlfn.NORM.DIST((LN(($M14*EXP($L14/100*AU$5)))-LN($K14)-$Q14*AU$5)/($R14*SQRT(AU$5))-$R14*SQRT(AU$5),0,1,TRUE)+$M14*EXP($L14/100*AU$5)*(1-_xlfn.NORM.DIST((LN(($M14*EXP($L14/100*AU$5)))-LN($K14)-$Q14*AU$5)/($R14*SQRT(AU$5)),0,1,TRUE)))*EXP(-$F$1*AU$5)*INDEX('3)tpx males'!CC$57:CC$107,MATCH('3) 2016 cases'!$O14,'3)tpx males'!$BB$57:$BB$107,0))</f>
        <v>0</v>
      </c>
      <c r="AV14" s="32">
        <f>($K14*EXP(AV$5*($Q14+0.5*($R14)^2))*_xlfn.NORM.DIST((LN(($M14*EXP($L14/100*AV$5)))-LN($K14)-$Q14*AV$5)/($R14*SQRT(AV$5))-$R14*SQRT(AV$5),0,1,TRUE)+$M14*EXP($L14/100*AV$5)*(1-_xlfn.NORM.DIST((LN(($M14*EXP($L14/100*AV$5)))-LN($K14)-$Q14*AV$5)/($R14*SQRT(AV$5)),0,1,TRUE)))*EXP(-$F$1*AV$5)*INDEX('3)tpx males'!CD$57:CD$107,MATCH('3) 2016 cases'!$O14,'3)tpx males'!$BB$57:$BB$107,0))</f>
        <v>0</v>
      </c>
      <c r="AW14" s="32">
        <f>($K14*EXP(AW$5*($Q14+0.5*($R14)^2))*_xlfn.NORM.DIST((LN(($M14*EXP($L14/100*AW$5)))-LN($K14)-$Q14*AW$5)/($R14*SQRT(AW$5))-$R14*SQRT(AW$5),0,1,TRUE)+$M14*EXP($L14/100*AW$5)*(1-_xlfn.NORM.DIST((LN(($M14*EXP($L14/100*AW$5)))-LN($K14)-$Q14*AW$5)/($R14*SQRT(AW$5)),0,1,TRUE)))*EXP(-$F$1*AW$5)*INDEX('3)tpx males'!CE$57:CE$107,MATCH('3) 2016 cases'!$O14,'3)tpx males'!$BB$57:$BB$107,0))</f>
        <v>0</v>
      </c>
      <c r="AX14" s="32">
        <f>($K14*EXP(AX$5*($Q14+0.5*($R14)^2))*_xlfn.NORM.DIST((LN(($M14*EXP($L14/100*AX$5)))-LN($K14)-$Q14*AX$5)/($R14*SQRT(AX$5))-$R14*SQRT(AX$5),0,1,TRUE)+$M14*EXP($L14/100*AX$5)*(1-_xlfn.NORM.DIST((LN(($M14*EXP($L14/100*AX$5)))-LN($K14)-$Q14*AX$5)/($R14*SQRT(AX$5)),0,1,TRUE)))*EXP(-$F$1*AX$5)*INDEX('3)tpx males'!CF$57:CF$107,MATCH('3) 2016 cases'!$O14,'3)tpx males'!$BB$57:$BB$107,0))</f>
        <v>0</v>
      </c>
      <c r="AY14" s="32">
        <f>($K14*EXP(AY$5*($Q14+0.5*($R14)^2))*_xlfn.NORM.DIST((LN(($M14*EXP($L14/100*AY$5)))-LN($K14)-$Q14*AY$5)/($R14*SQRT(AY$5))-$R14*SQRT(AY$5),0,1,TRUE)+$M14*EXP($L14/100*AY$5)*(1-_xlfn.NORM.DIST((LN(($M14*EXP($L14/100*AY$5)))-LN($K14)-$Q14*AY$5)/($R14*SQRT(AY$5)),0,1,TRUE)))*EXP(-$F$1*AY$5)*INDEX('3)tpx males'!CG$57:CG$107,MATCH('3) 2016 cases'!$O14,'3)tpx males'!$BB$57:$BB$107,0))</f>
        <v>0</v>
      </c>
      <c r="AZ14" s="32">
        <f>($K14*EXP(AZ$5*($Q14+0.5*($R14)^2))*_xlfn.NORM.DIST((LN(($M14*EXP($L14/100*AZ$5)))-LN($K14)-$Q14*AZ$5)/($R14*SQRT(AZ$5))-$R14*SQRT(AZ$5),0,1,TRUE)+$M14*EXP($L14/100*AZ$5)*(1-_xlfn.NORM.DIST((LN(($M14*EXP($L14/100*AZ$5)))-LN($K14)-$Q14*AZ$5)/($R14*SQRT(AZ$5)),0,1,TRUE)))*EXP(-$F$1*AZ$5)*INDEX('3)tpx males'!CH$57:CH$107,MATCH('3) 2016 cases'!$O14,'3)tpx males'!$BB$57:$BB$107,0))</f>
        <v>0</v>
      </c>
      <c r="BA14" s="32">
        <f>($K14*EXP(BA$5*($Q14+0.5*($R14)^2))*_xlfn.NORM.DIST((LN(($M14*EXP($L14/100*BA$5)))-LN($K14)-$Q14*BA$5)/($R14*SQRT(BA$5))-$R14*SQRT(BA$5),0,1,TRUE)+$M14*EXP($L14/100*BA$5)*(1-_xlfn.NORM.DIST((LN(($M14*EXP($L14/100*BA$5)))-LN($K14)-$Q14*BA$5)/($R14*SQRT(BA$5)),0,1,TRUE)))*EXP(-$F$1*BA$5)*INDEX('3)tpx males'!CI$57:CI$107,MATCH('3) 2016 cases'!$O14,'3)tpx males'!$BB$57:$BB$107,0))</f>
        <v>0</v>
      </c>
      <c r="BB14" s="32">
        <f>($K14*EXP(BB$5*($Q14+0.5*($R14)^2))*_xlfn.NORM.DIST((LN(($M14*EXP($L14/100*BB$5)))-LN($K14)-$Q14*BB$5)/($R14*SQRT(BB$5))-$R14*SQRT(BB$5),0,1,TRUE)+$M14*EXP($L14/100*BB$5)*(1-_xlfn.NORM.DIST((LN(($M14*EXP($L14/100*BB$5)))-LN($K14)-$Q14*BB$5)/($R14*SQRT(BB$5)),0,1,TRUE)))*EXP(-$F$1*BB$5)*INDEX('3)tpx males'!CJ$57:CJ$107,MATCH('3) 2016 cases'!$O14,'3)tpx males'!$BB$57:$BB$107,0))</f>
        <v>0</v>
      </c>
      <c r="BC14" s="32">
        <f>($K14*EXP(BC$5*($Q14+0.5*($R14)^2))*_xlfn.NORM.DIST((LN(($M14*EXP($L14/100*BC$5)))-LN($K14)-$Q14*BC$5)/($R14*SQRT(BC$5))-$R14*SQRT(BC$5),0,1,TRUE)+$M14*EXP($L14/100*BC$5)*(1-_xlfn.NORM.DIST((LN(($M14*EXP($L14/100*BC$5)))-LN($K14)-$Q14*BC$5)/($R14*SQRT(BC$5)),0,1,TRUE)))*EXP(-$F$1*BC$5)*INDEX('3)tpx males'!CK$57:CK$107,MATCH('3) 2016 cases'!$O14,'3)tpx males'!$BB$57:$BB$107,0))</f>
        <v>0</v>
      </c>
      <c r="BD14" s="32">
        <f>($K14*EXP(BD$5*($Q14+0.5*($R14)^2))*_xlfn.NORM.DIST((LN(($M14*EXP($L14/100*BD$5)))-LN($K14)-$Q14*BD$5)/($R14*SQRT(BD$5))-$R14*SQRT(BD$5),0,1,TRUE)+$M14*EXP($L14/100*BD$5)*(1-_xlfn.NORM.DIST((LN(($M14*EXP($L14/100*BD$5)))-LN($K14)-$Q14*BD$5)/($R14*SQRT(BD$5)),0,1,TRUE)))*EXP(-$F$1*BD$5)*INDEX('3)tpx males'!CL$57:CL$107,MATCH('3) 2016 cases'!$O14,'3)tpx males'!$BB$57:$BB$107,0))</f>
        <v>0</v>
      </c>
      <c r="BE14" s="32">
        <f>($K14*EXP(BE$5*($Q14+0.5*($R14)^2))*_xlfn.NORM.DIST((LN(($M14*EXP($L14/100*BE$5)))-LN($K14)-$Q14*BE$5)/($R14*SQRT(BE$5))-$R14*SQRT(BE$5),0,1,TRUE)+$M14*EXP($L14/100*BE$5)*(1-_xlfn.NORM.DIST((LN(($M14*EXP($L14/100*BE$5)))-LN($K14)-$Q14*BE$5)/($R14*SQRT(BE$5)),0,1,TRUE)))*EXP(-$F$1*BE$5)*INDEX('3)tpx males'!CM$57:CM$107,MATCH('3) 2016 cases'!$O14,'3)tpx males'!$BB$57:$BB$107,0))</f>
        <v>0</v>
      </c>
      <c r="BF14" s="32">
        <f>($K14*EXP(BF$5*($Q14+0.5*($R14)^2))*_xlfn.NORM.DIST((LN(($M14*EXP($L14/100*BF$5)))-LN($K14)-$Q14*BF$5)/($R14*SQRT(BF$5))-$R14*SQRT(BF$5),0,1,TRUE)+$M14*EXP($L14/100*BF$5)*(1-_xlfn.NORM.DIST((LN(($M14*EXP($L14/100*BF$5)))-LN($K14)-$Q14*BF$5)/($R14*SQRT(BF$5)),0,1,TRUE)))*EXP(-$F$1*BF$5)*INDEX('3)tpx males'!CN$57:CN$107,MATCH('3) 2016 cases'!$O14,'3)tpx males'!$BB$57:$BB$107,0))</f>
        <v>0</v>
      </c>
      <c r="BG14" s="32">
        <f>($K14*EXP(BG$5*($Q14+0.5*($R14)^2))*_xlfn.NORM.DIST((LN(($M14*EXP($L14/100*BG$5)))-LN($K14)-$Q14*BG$5)/($R14*SQRT(BG$5))-$R14*SQRT(BG$5),0,1,TRUE)+$M14*EXP($L14/100*BG$5)*(1-_xlfn.NORM.DIST((LN(($M14*EXP($L14/100*BG$5)))-LN($K14)-$Q14*BG$5)/($R14*SQRT(BG$5)),0,1,TRUE)))*EXP(-$F$1*BG$5)*INDEX('3)tpx males'!CO$57:CO$107,MATCH('3) 2016 cases'!$O14,'3)tpx males'!$BB$57:$BB$107,0))</f>
        <v>0</v>
      </c>
      <c r="BH14" s="32">
        <f>($K14*EXP(BH$5*($Q14+0.5*($R14)^2))*_xlfn.NORM.DIST((LN(($M14*EXP($L14/100*BH$5)))-LN($K14)-$Q14*BH$5)/($R14*SQRT(BH$5))-$R14*SQRT(BH$5),0,1,TRUE)+$M14*EXP($L14/100*BH$5)*(1-_xlfn.NORM.DIST((LN(($M14*EXP($L14/100*BH$5)))-LN($K14)-$Q14*BH$5)/($R14*SQRT(BH$5)),0,1,TRUE)))*EXP(-$F$1*BH$5)*INDEX('3)tpx males'!CP$57:CP$107,MATCH('3) 2016 cases'!$O14,'3)tpx males'!$BB$57:$BB$107,0))</f>
        <v>0</v>
      </c>
      <c r="BI14" s="32">
        <f>($K14*EXP(BI$5*($Q14+0.5*($R14)^2))*_xlfn.NORM.DIST((LN(($M14*EXP($L14/100*BI$5)))-LN($K14)-$Q14*BI$5)/($R14*SQRT(BI$5))-$R14*SQRT(BI$5),0,1,TRUE)+$M14*EXP($L14/100*BI$5)*(1-_xlfn.NORM.DIST((LN(($M14*EXP($L14/100*BI$5)))-LN($K14)-$Q14*BI$5)/($R14*SQRT(BI$5)),0,1,TRUE)))*EXP(-$F$1*BI$5)*INDEX('3)tpx males'!CQ$57:CQ$107,MATCH('3) 2016 cases'!$O14,'3)tpx males'!$BB$57:$BB$107,0))</f>
        <v>0</v>
      </c>
      <c r="BJ14" s="32">
        <f>($K14*EXP(BJ$5*($Q14+0.5*($R14)^2))*_xlfn.NORM.DIST((LN(($M14*EXP($L14/100*BJ$5)))-LN($K14)-$Q14*BJ$5)/($R14*SQRT(BJ$5))-$R14*SQRT(BJ$5),0,1,TRUE)+$M14*EXP($L14/100*BJ$5)*(1-_xlfn.NORM.DIST((LN(($M14*EXP($L14/100*BJ$5)))-LN($K14)-$Q14*BJ$5)/($R14*SQRT(BJ$5)),0,1,TRUE)))*EXP(-$F$1*BJ$5)*INDEX('3)tpx males'!CR$57:CR$107,MATCH('3) 2016 cases'!$O14,'3)tpx males'!$BB$57:$BB$107,0))</f>
        <v>0</v>
      </c>
      <c r="BK14" s="32">
        <f>($K14*EXP(BK$5*($Q14+0.5*($R14)^2))*_xlfn.NORM.DIST((LN(($M14*EXP($L14/100*BK$5)))-LN($K14)-$Q14*BK$5)/($R14*SQRT(BK$5))-$R14*SQRT(BK$5),0,1,TRUE)+$M14*EXP($L14/100*BK$5)*(1-_xlfn.NORM.DIST((LN(($M14*EXP($L14/100*BK$5)))-LN($K14)-$Q14*BK$5)/($R14*SQRT(BK$5)),0,1,TRUE)))*EXP(-$F$1*BK$5)*INDEX('3)tpx males'!CS$57:CS$107,MATCH('3) 2016 cases'!$O14,'3)tpx males'!$BB$57:$BB$107,0))</f>
        <v>0</v>
      </c>
      <c r="BL14" s="32">
        <f>($K14*EXP(BL$5*($Q14+0.5*($R14)^2))*_xlfn.NORM.DIST((LN(($M14*EXP($L14/100*BL$5)))-LN($K14)-$Q14*BL$5)/($R14*SQRT(BL$5))-$R14*SQRT(BL$5),0,1,TRUE)+$M14*EXP($L14/100*BL$5)*(1-_xlfn.NORM.DIST((LN(($M14*EXP($L14/100*BL$5)))-LN($K14)-$Q14*BL$5)/($R14*SQRT(BL$5)),0,1,TRUE)))*EXP(-$F$1*BL$5)*INDEX('3)tpx males'!CT$57:CT$107,MATCH('3) 2016 cases'!$O14,'3)tpx males'!$BB$57:$BB$107,0))</f>
        <v>0</v>
      </c>
      <c r="BM14" s="32">
        <f>($K14*EXP(BM$5*($Q14+0.5*($R14)^2))*_xlfn.NORM.DIST((LN(($M14*EXP($L14/100*BM$5)))-LN($K14)-$Q14*BM$5)/($R14*SQRT(BM$5))-$R14*SQRT(BM$5),0,1,TRUE)+$M14*EXP($L14/100*BM$5)*(1-_xlfn.NORM.DIST((LN(($M14*EXP($L14/100*BM$5)))-LN($K14)-$Q14*BM$5)/($R14*SQRT(BM$5)),0,1,TRUE)))*EXP(-$F$1*BM$5)*INDEX('3)tpx males'!CU$57:CU$107,MATCH('3) 2016 cases'!$O14,'3)tpx males'!$BB$57:$BB$107,0))</f>
        <v>0</v>
      </c>
      <c r="BN14" s="32">
        <f>($K14*EXP(BN$5*($Q14+0.5*($R14)^2))*_xlfn.NORM.DIST((LN(($M14*EXP($L14/100*BN$5)))-LN($K14)-$Q14*BN$5)/($R14*SQRT(BN$5))-$R14*SQRT(BN$5),0,1,TRUE)+$M14*EXP($L14/100*BN$5)*(1-_xlfn.NORM.DIST((LN(($M14*EXP($L14/100*BN$5)))-LN($K14)-$Q14*BN$5)/($R14*SQRT(BN$5)),0,1,TRUE)))*EXP(-$F$1*BN$5)*INDEX('3)tpx males'!CV$57:CV$107,MATCH('3) 2016 cases'!$O14,'3)tpx males'!$BB$57:$BB$107,0))</f>
        <v>0</v>
      </c>
      <c r="BO14" s="32">
        <f>($K14*EXP(BO$5*($Q14+0.5*($R14)^2))*_xlfn.NORM.DIST((LN(($M14*EXP($L14/100*BO$5)))-LN($K14)-$Q14*BO$5)/($R14*SQRT(BO$5))-$R14*SQRT(BO$5),0,1,TRUE)+$M14*EXP($L14/100*BO$5)*(1-_xlfn.NORM.DIST((LN(($M14*EXP($L14/100*BO$5)))-LN($K14)-$Q14*BO$5)/($R14*SQRT(BO$5)),0,1,TRUE)))*EXP(-$F$1*BO$5)*INDEX('3)tpx males'!CW$57:CW$107,MATCH('3) 2016 cases'!$O14,'3)tpx males'!$BB$57:$BB$107,0))</f>
        <v>0</v>
      </c>
      <c r="BP14" s="32">
        <f>($K14*EXP(BP$5*($Q14+0.5*($R14)^2))*_xlfn.NORM.DIST((LN(($M14*EXP($L14/100*BP$5)))-LN($K14)-$Q14*BP$5)/($R14*SQRT(BP$5))-$R14*SQRT(BP$5),0,1,TRUE)+$M14*EXP($L14/100*BP$5)*(1-_xlfn.NORM.DIST((LN(($M14*EXP($L14/100*BP$5)))-LN($K14)-$Q14*BP$5)/($R14*SQRT(BP$5)),0,1,TRUE)))*EXP(-$F$1*BP$5)*INDEX('3)tpx males'!CX$57:CX$107,MATCH('3) 2016 cases'!$O14,'3)tpx males'!$BB$57:$BB$107,0))</f>
        <v>0</v>
      </c>
      <c r="BQ14" s="32">
        <f>($K14*EXP(BQ$5*($Q14+0.5*($R14)^2))*_xlfn.NORM.DIST((LN(($M14*EXP($L14/100*BQ$5)))-LN($K14)-$Q14*BQ$5)/($R14*SQRT(BQ$5))-$R14*SQRT(BQ$5),0,1,TRUE)+$M14*EXP($L14/100*BQ$5)*(1-_xlfn.NORM.DIST((LN(($M14*EXP($L14/100*BQ$5)))-LN($K14)-$Q14*BQ$5)/($R14*SQRT(BQ$5)),0,1,TRUE)))*EXP(-$F$1*BQ$5)*INDEX('3)tpx males'!CY$57:CY$107,MATCH('3) 2016 cases'!$O14,'3)tpx males'!$BB$57:$BB$107,0))</f>
        <v>0</v>
      </c>
      <c r="BR14" s="32">
        <f>($K14*EXP(BR$5*($Q14+0.5*($R14)^2))*_xlfn.NORM.DIST((LN(($M14*EXP($L14/100*BR$5)))-LN($K14)-$Q14*BR$5)/($R14*SQRT(BR$5))-$R14*SQRT(BR$5),0,1,TRUE)+$M14*EXP($L14/100*BR$5)*(1-_xlfn.NORM.DIST((LN(($M14*EXP($L14/100*BR$5)))-LN($K14)-$Q14*BR$5)/($R14*SQRT(BR$5)),0,1,TRUE)))*EXP(-$F$1*BR$5)*INDEX('3)tpx males'!CZ$57:CZ$107,MATCH('3) 2016 cases'!$O14,'3)tpx males'!$BB$57:$BB$107,0))</f>
        <v>0</v>
      </c>
      <c r="BS14" s="32">
        <f>($K14*EXP(BS$5*($Q14+0.5*($R14)^2))*_xlfn.NORM.DIST((LN(($M14*EXP($L14/100*BS$5)))-LN($K14)-$Q14*BS$5)/($R14*SQRT(BS$5))-$R14*SQRT(BS$5),0,1,TRUE)+$M14*EXP($L14/100*BS$5)*(1-_xlfn.NORM.DIST((LN(($M14*EXP($L14/100*BS$5)))-LN($K14)-$Q14*BS$5)/($R14*SQRT(BS$5)),0,1,TRUE)))*EXP(-$F$1*BS$5)*INDEX('3)tpx males'!DA$57:DA$107,MATCH('3) 2016 cases'!$O14,'3)tpx males'!$BB$57:$BB$107,0))</f>
        <v>0</v>
      </c>
      <c r="BU14" s="32">
        <f t="shared" si="58"/>
        <v>543204.99091031111</v>
      </c>
      <c r="BV14" s="32">
        <f t="shared" si="9"/>
        <v>510804.41334287071</v>
      </c>
      <c r="BW14" s="32">
        <f t="shared" si="10"/>
        <v>515164.75605996756</v>
      </c>
      <c r="BX14" s="32">
        <f t="shared" si="11"/>
        <v>519562.31965475471</v>
      </c>
      <c r="BY14" s="32">
        <f t="shared" si="12"/>
        <v>523997.42184099153</v>
      </c>
      <c r="BZ14" s="32">
        <f t="shared" si="13"/>
        <v>528470.38255184446</v>
      </c>
      <c r="CA14" s="32">
        <f t="shared" si="14"/>
        <v>532981.5187581043</v>
      </c>
      <c r="CB14" s="32">
        <f t="shared" si="15"/>
        <v>537531.12137514388</v>
      </c>
      <c r="CC14" s="32">
        <f t="shared" si="16"/>
        <v>542119.40110771696</v>
      </c>
      <c r="CD14" s="32">
        <f t="shared" si="17"/>
        <v>546746.40916820941</v>
      </c>
      <c r="CE14" s="32">
        <f t="shared" si="18"/>
        <v>551411.95719725429</v>
      </c>
      <c r="CF14" s="32">
        <f t="shared" si="19"/>
        <v>556115.56087934331</v>
      </c>
      <c r="CG14" s="32">
        <f t="shared" si="20"/>
        <v>560856.41911495745</v>
      </c>
      <c r="CH14" s="32">
        <f t="shared" si="21"/>
        <v>565633.42748793785</v>
      </c>
      <c r="CI14" s="32">
        <f t="shared" si="22"/>
        <v>570445.21722649643</v>
      </c>
      <c r="CJ14" s="32">
        <f t="shared" si="23"/>
        <v>575290.2088771601</v>
      </c>
      <c r="CK14" s="32">
        <f t="shared" si="24"/>
        <v>580166.67125837726</v>
      </c>
      <c r="CL14" s="32">
        <f t="shared" si="25"/>
        <v>585072.7788675169</v>
      </c>
      <c r="CM14" s="32">
        <f t="shared" si="26"/>
        <v>590006.66354158171</v>
      </c>
      <c r="CN14" s="32">
        <f t="shared" si="27"/>
        <v>594966.45828361344</v>
      </c>
      <c r="CO14" s="32">
        <f t="shared" si="28"/>
        <v>599950.33264764701</v>
      </c>
      <c r="CP14" s="32">
        <f t="shared" si="29"/>
        <v>604956.52000131388</v>
      </c>
      <c r="CQ14" s="32">
        <f t="shared" si="30"/>
        <v>609983.33749265014</v>
      </c>
      <c r="CR14" s="32">
        <f t="shared" si="31"/>
        <v>615029.19976875966</v>
      </c>
      <c r="CS14" s="32">
        <f t="shared" si="32"/>
        <v>620092.627535159</v>
      </c>
      <c r="CT14" s="32">
        <f t="shared" si="33"/>
        <v>625172.25198271207</v>
      </c>
      <c r="CU14" s="32">
        <f t="shared" si="34"/>
        <v>630266.81599559973</v>
      </c>
      <c r="CV14" s="32">
        <f t="shared" si="35"/>
        <v>635375.17292118655</v>
      </c>
      <c r="CW14" s="32">
        <f t="shared" si="36"/>
        <v>640496.28355002718</v>
      </c>
      <c r="CX14" s="32">
        <f t="shared" si="37"/>
        <v>645629.2118317784</v>
      </c>
      <c r="CY14" s="32">
        <f t="shared" si="38"/>
        <v>650773.11974511633</v>
      </c>
      <c r="CZ14" s="32">
        <f t="shared" si="39"/>
        <v>655927.26164820394</v>
      </c>
      <c r="DA14" s="32">
        <f t="shared" si="40"/>
        <v>661090.97836028982</v>
      </c>
      <c r="DB14" s="32">
        <f t="shared" si="41"/>
        <v>666263.69116313197</v>
      </c>
      <c r="DC14" s="32">
        <f t="shared" si="42"/>
        <v>671444.89586133789</v>
      </c>
      <c r="DD14" s="32">
        <f t="shared" si="43"/>
        <v>676634.15700144344</v>
      </c>
      <c r="DE14" s="32">
        <f t="shared" si="44"/>
        <v>681831.10231886012</v>
      </c>
      <c r="DF14" s="32">
        <f t="shared" si="45"/>
        <v>687035.4174581063</v>
      </c>
      <c r="DG14" s="32">
        <f t="shared" si="46"/>
        <v>692246.84099365573</v>
      </c>
      <c r="DH14" s="32">
        <f t="shared" si="47"/>
        <v>697465.15976510034</v>
      </c>
      <c r="DI14" s="32">
        <f t="shared" si="48"/>
        <v>702690.20453025377</v>
      </c>
      <c r="DJ14" s="32">
        <f t="shared" si="49"/>
        <v>707921.84593247098</v>
      </c>
      <c r="DK14" s="32">
        <f t="shared" si="50"/>
        <v>713159.99077328539</v>
      </c>
      <c r="DL14" s="32">
        <f t="shared" si="51"/>
        <v>718404.57857791346</v>
      </c>
      <c r="DM14" s="32">
        <f t="shared" si="52"/>
        <v>723655.57843889389</v>
      </c>
      <c r="DN14" s="32">
        <f t="shared" si="53"/>
        <v>728912.98612177942</v>
      </c>
      <c r="DO14" s="32">
        <f t="shared" si="54"/>
        <v>734176.82141617872</v>
      </c>
      <c r="DP14" s="32">
        <f t="shared" si="55"/>
        <v>739447.12571530731</v>
      </c>
      <c r="DQ14" s="32">
        <f t="shared" si="56"/>
        <v>744723.95980748336</v>
      </c>
      <c r="DR14" s="32">
        <f t="shared" si="57"/>
        <v>750007.40186349908</v>
      </c>
      <c r="DT14" s="48">
        <f t="shared" si="59"/>
        <v>85</v>
      </c>
      <c r="DU14" s="32"/>
      <c r="DV14" s="32">
        <f ca="1">INDEX('3)tpx males'!BD$57:BD$107,MATCH('3) 2016 cases'!DT14,'3)tpx males'!$BB$57:$BB$107,0))</f>
        <v>8.9245571545019442E-2</v>
      </c>
      <c r="DW14" s="32">
        <f t="shared" ca="1" si="60"/>
        <v>-48478.639879897804</v>
      </c>
      <c r="DX14" s="32">
        <f t="shared" ca="1" si="61"/>
        <v>0.91075442845498056</v>
      </c>
      <c r="DZ14" s="32">
        <f t="shared" ca="1" si="62"/>
        <v>-572835.20800521423</v>
      </c>
      <c r="EA14" s="32">
        <f t="shared" ca="1" si="63"/>
        <v>29630.217094903113</v>
      </c>
      <c r="EB14" s="32">
        <f t="shared" ca="1" si="64"/>
        <v>2644.3656596376341</v>
      </c>
      <c r="EC14" s="32">
        <f ca="1">EA14</f>
        <v>29630.217094903113</v>
      </c>
      <c r="EE14" s="32">
        <f ca="1">IF(EC14=0,'3) Value'!AM26+'3) 2016 cases'!DZ14,0)</f>
        <v>0</v>
      </c>
    </row>
    <row r="15" spans="2:135" x14ac:dyDescent="0.25">
      <c r="C15" s="32" t="s">
        <v>16</v>
      </c>
      <c r="D15" s="32" t="s">
        <v>12</v>
      </c>
      <c r="E15" s="49">
        <v>14981</v>
      </c>
      <c r="F15" s="32" t="s">
        <v>13</v>
      </c>
      <c r="G15" s="32" t="s">
        <v>14</v>
      </c>
      <c r="H15" s="49">
        <v>17144</v>
      </c>
      <c r="I15" s="32" t="s">
        <v>19</v>
      </c>
      <c r="J15" s="32" t="s">
        <v>21</v>
      </c>
      <c r="K15" s="52">
        <v>375000</v>
      </c>
      <c r="L15" s="53">
        <v>8.1999999999999993</v>
      </c>
      <c r="M15" s="52">
        <v>120638</v>
      </c>
      <c r="O15" s="48">
        <f t="shared" si="7"/>
        <v>76</v>
      </c>
      <c r="Q15" s="32">
        <f>INDEX('2b)Working'!$I$61:$P$61,MATCH($J15,'2b)Working'!$I$60:$P$60,0))</f>
        <v>6.639962125003708E-2</v>
      </c>
      <c r="R15" s="32">
        <f>INDEX('2b)Working'!$I$62:$P$62,MATCH($J15,'2b)Working'!$I$60:$P$60,0))</f>
        <v>4.3425056649869002E-2</v>
      </c>
      <c r="T15" s="9">
        <f t="shared" ca="1" si="8"/>
        <v>138717.16242300681</v>
      </c>
      <c r="U15" s="10"/>
      <c r="V15" s="32">
        <f ca="1">($K15*EXP(V$5*($Q15+0.5*($R15)^2))*_xlfn.NORM.DIST((LN(($M15*EXP($L15/100*V$5)))-LN($K15)-$Q15*V$5)/($R15*SQRT(V$5))-$R15*SQRT(V$5),0,1,TRUE)+$M15*EXP($L15/100*V$5)*(1-_xlfn.NORM.DIST((LN(($M15*EXP($L15/100*V$5)))-LN($K15)-$Q15*V$5)/($R15*SQRT(V$5)),0,1,TRUE)))*EXP(-$F$1*V$5)*INDEX('3)tpx males'!BD$57:BD$107,MATCH('3) 2016 cases'!$O15,'3)tpx males'!$BB$57:$BB$107,0))</f>
        <v>3810.3506468432483</v>
      </c>
      <c r="W15" s="32">
        <f ca="1">($K15*EXP(W$5*($Q15+0.5*($R15)^2))*_xlfn.NORM.DIST((LN(($M15*EXP($L15/100*W$5)))-LN($K15)-$Q15*W$5)/($R15*SQRT(W$5))-$R15*SQRT(W$5),0,1,TRUE)+$M15*EXP($L15/100*W$5)*(1-_xlfn.NORM.DIST((LN(($M15*EXP($L15/100*W$5)))-LN($K15)-$Q15*W$5)/($R15*SQRT(W$5)),0,1,TRUE)))*EXP(-$F$1*W$5)*INDEX('3)tpx males'!BE$57:BE$107,MATCH('3) 2016 cases'!$O15,'3)tpx males'!$BB$57:$BB$107,0))</f>
        <v>4264.1774891555569</v>
      </c>
      <c r="X15" s="32">
        <f ca="1">($K15*EXP(X$5*($Q15+0.5*($R15)^2))*_xlfn.NORM.DIST((LN(($M15*EXP($L15/100*X$5)))-LN($K15)-$Q15*X$5)/($R15*SQRT(X$5))-$R15*SQRT(X$5),0,1,TRUE)+$M15*EXP($L15/100*X$5)*(1-_xlfn.NORM.DIST((LN(($M15*EXP($L15/100*X$5)))-LN($K15)-$Q15*X$5)/($R15*SQRT(X$5)),0,1,TRUE)))*EXP(-$F$1*X$5)*INDEX('3)tpx males'!BF$57:BF$107,MATCH('3) 2016 cases'!$O15,'3)tpx males'!$BB$57:$BB$107,0))</f>
        <v>4317.5426974943366</v>
      </c>
      <c r="Y15" s="32">
        <f ca="1">($K15*EXP(Y$5*($Q15+0.5*($R15)^2))*_xlfn.NORM.DIST((LN(($M15*EXP($L15/100*Y$5)))-LN($K15)-$Q15*Y$5)/($R15*SQRT(Y$5))-$R15*SQRT(Y$5),0,1,TRUE)+$M15*EXP($L15/100*Y$5)*(1-_xlfn.NORM.DIST((LN(($M15*EXP($L15/100*Y$5)))-LN($K15)-$Q15*Y$5)/($R15*SQRT(Y$5)),0,1,TRUE)))*EXP(-$F$1*Y$5)*INDEX('3)tpx males'!BG$57:BG$107,MATCH('3) 2016 cases'!$O15,'3)tpx males'!$BB$57:$BB$107,0))</f>
        <v>4921.460971978735</v>
      </c>
      <c r="Z15" s="32">
        <f ca="1">($K15*EXP(Z$5*($Q15+0.5*($R15)^2))*_xlfn.NORM.DIST((LN(($M15*EXP($L15/100*Z$5)))-LN($K15)-$Q15*Z$5)/($R15*SQRT(Z$5))-$R15*SQRT(Z$5),0,1,TRUE)+$M15*EXP($L15/100*Z$5)*(1-_xlfn.NORM.DIST((LN(($M15*EXP($L15/100*Z$5)))-LN($K15)-$Q15*Z$5)/($R15*SQRT(Z$5)),0,1,TRUE)))*EXP(-$F$1*Z$5)*INDEX('3)tpx males'!BH$57:BH$107,MATCH('3) 2016 cases'!$O15,'3)tpx males'!$BB$57:$BB$107,0))</f>
        <v>5191.8845807076486</v>
      </c>
      <c r="AA15" s="32">
        <f ca="1">($K15*EXP(AA$5*($Q15+0.5*($R15)^2))*_xlfn.NORM.DIST((LN(($M15*EXP($L15/100*AA$5)))-LN($K15)-$Q15*AA$5)/($R15*SQRT(AA$5))-$R15*SQRT(AA$5),0,1,TRUE)+$M15*EXP($L15/100*AA$5)*(1-_xlfn.NORM.DIST((LN(($M15*EXP($L15/100*AA$5)))-LN($K15)-$Q15*AA$5)/($R15*SQRT(AA$5)),0,1,TRUE)))*EXP(-$F$1*AA$5)*INDEX('3)tpx males'!BI$57:BI$107,MATCH('3) 2016 cases'!$O15,'3)tpx males'!$BB$57:$BB$107,0))</f>
        <v>5732.8872435396888</v>
      </c>
      <c r="AB15" s="32">
        <f ca="1">($K15*EXP(AB$5*($Q15+0.5*($R15)^2))*_xlfn.NORM.DIST((LN(($M15*EXP($L15/100*AB$5)))-LN($K15)-$Q15*AB$5)/($R15*SQRT(AB$5))-$R15*SQRT(AB$5),0,1,TRUE)+$M15*EXP($L15/100*AB$5)*(1-_xlfn.NORM.DIST((LN(($M15*EXP($L15/100*AB$5)))-LN($K15)-$Q15*AB$5)/($R15*SQRT(AB$5)),0,1,TRUE)))*EXP(-$F$1*AB$5)*INDEX('3)tpx males'!BJ$57:BJ$107,MATCH('3) 2016 cases'!$O15,'3)tpx males'!$BB$57:$BB$107,0))</f>
        <v>6139.8350487991192</v>
      </c>
      <c r="AC15" s="32">
        <f ca="1">($K15*EXP(AC$5*($Q15+0.5*($R15)^2))*_xlfn.NORM.DIST((LN(($M15*EXP($L15/100*AC$5)))-LN($K15)-$Q15*AC$5)/($R15*SQRT(AC$5))-$R15*SQRT(AC$5),0,1,TRUE)+$M15*EXP($L15/100*AC$5)*(1-_xlfn.NORM.DIST((LN(($M15*EXP($L15/100*AC$5)))-LN($K15)-$Q15*AC$5)/($R15*SQRT(AC$5)),0,1,TRUE)))*EXP(-$F$1*AC$5)*INDEX('3)tpx males'!BK$57:BK$107,MATCH('3) 2016 cases'!$O15,'3)tpx males'!$BB$57:$BB$107,0))</f>
        <v>6689.7582714930631</v>
      </c>
      <c r="AD15" s="32">
        <f ca="1">($K15*EXP(AD$5*($Q15+0.5*($R15)^2))*_xlfn.NORM.DIST((LN(($M15*EXP($L15/100*AD$5)))-LN($K15)-$Q15*AD$5)/($R15*SQRT(AD$5))-$R15*SQRT(AD$5),0,1,TRUE)+$M15*EXP($L15/100*AD$5)*(1-_xlfn.NORM.DIST((LN(($M15*EXP($L15/100*AD$5)))-LN($K15)-$Q15*AD$5)/($R15*SQRT(AD$5)),0,1,TRUE)))*EXP(-$F$1*AD$5)*INDEX('3)tpx males'!BL$57:BL$107,MATCH('3) 2016 cases'!$O15,'3)tpx males'!$BB$57:$BB$107,0))</f>
        <v>6895.2550606305531</v>
      </c>
      <c r="AE15" s="32">
        <f ca="1">($K15*EXP(AE$5*($Q15+0.5*($R15)^2))*_xlfn.NORM.DIST((LN(($M15*EXP($L15/100*AE$5)))-LN($K15)-$Q15*AE$5)/($R15*SQRT(AE$5))-$R15*SQRT(AE$5),0,1,TRUE)+$M15*EXP($L15/100*AE$5)*(1-_xlfn.NORM.DIST((LN(($M15*EXP($L15/100*AE$5)))-LN($K15)-$Q15*AE$5)/($R15*SQRT(AE$5)),0,1,TRUE)))*EXP(-$F$1*AE$5)*INDEX('3)tpx males'!BM$57:BM$107,MATCH('3) 2016 cases'!$O15,'3)tpx males'!$BB$57:$BB$107,0))</f>
        <v>6982.3018592512053</v>
      </c>
      <c r="AF15" s="32">
        <f ca="1">($K15*EXP(AF$5*($Q15+0.5*($R15)^2))*_xlfn.NORM.DIST((LN(($M15*EXP($L15/100*AF$5)))-LN($K15)-$Q15*AF$5)/($R15*SQRT(AF$5))-$R15*SQRT(AF$5),0,1,TRUE)+$M15*EXP($L15/100*AF$5)*(1-_xlfn.NORM.DIST((LN(($M15*EXP($L15/100*AF$5)))-LN($K15)-$Q15*AF$5)/($R15*SQRT(AF$5)),0,1,TRUE)))*EXP(-$F$1*AF$5)*INDEX('3)tpx males'!BN$57:BN$107,MATCH('3) 2016 cases'!$O15,'3)tpx males'!$BB$57:$BB$107,0))</f>
        <v>7859.4958620656289</v>
      </c>
      <c r="AG15" s="32">
        <f ca="1">($K15*EXP(AG$5*($Q15+0.5*($R15)^2))*_xlfn.NORM.DIST((LN(($M15*EXP($L15/100*AG$5)))-LN($K15)-$Q15*AG$5)/($R15*SQRT(AG$5))-$R15*SQRT(AG$5),0,1,TRUE)+$M15*EXP($L15/100*AG$5)*(1-_xlfn.NORM.DIST((LN(($M15*EXP($L15/100*AG$5)))-LN($K15)-$Q15*AG$5)/($R15*SQRT(AG$5)),0,1,TRUE)))*EXP(-$F$1*AG$5)*INDEX('3)tpx males'!BO$57:BO$107,MATCH('3) 2016 cases'!$O15,'3)tpx males'!$BB$57:$BB$107,0))</f>
        <v>7392.2072626956451</v>
      </c>
      <c r="AH15" s="32">
        <f ca="1">($K15*EXP(AH$5*($Q15+0.5*($R15)^2))*_xlfn.NORM.DIST((LN(($M15*EXP($L15/100*AH$5)))-LN($K15)-$Q15*AH$5)/($R15*SQRT(AH$5))-$R15*SQRT(AH$5),0,1,TRUE)+$M15*EXP($L15/100*AH$5)*(1-_xlfn.NORM.DIST((LN(($M15*EXP($L15/100*AH$5)))-LN($K15)-$Q15*AH$5)/($R15*SQRT(AH$5)),0,1,TRUE)))*EXP(-$F$1*AH$5)*INDEX('3)tpx males'!BP$57:BP$107,MATCH('3) 2016 cases'!$O15,'3)tpx males'!$BB$57:$BB$107,0))</f>
        <v>7740.2880247008761</v>
      </c>
      <c r="AI15" s="32">
        <f ca="1">($K15*EXP(AI$5*($Q15+0.5*($R15)^2))*_xlfn.NORM.DIST((LN(($M15*EXP($L15/100*AI$5)))-LN($K15)-$Q15*AI$5)/($R15*SQRT(AI$5))-$R15*SQRT(AI$5),0,1,TRUE)+$M15*EXP($L15/100*AI$5)*(1-_xlfn.NORM.DIST((LN(($M15*EXP($L15/100*AI$5)))-LN($K15)-$Q15*AI$5)/($R15*SQRT(AI$5)),0,1,TRUE)))*EXP(-$F$1*AI$5)*INDEX('3)tpx males'!BQ$57:BQ$107,MATCH('3) 2016 cases'!$O15,'3)tpx males'!$BB$57:$BB$107,0))</f>
        <v>8146.9344865730918</v>
      </c>
      <c r="AJ15" s="32">
        <f ca="1">($K15*EXP(AJ$5*($Q15+0.5*($R15)^2))*_xlfn.NORM.DIST((LN(($M15*EXP($L15/100*AJ$5)))-LN($K15)-$Q15*AJ$5)/($R15*SQRT(AJ$5))-$R15*SQRT(AJ$5),0,1,TRUE)+$M15*EXP($L15/100*AJ$5)*(1-_xlfn.NORM.DIST((LN(($M15*EXP($L15/100*AJ$5)))-LN($K15)-$Q15*AJ$5)/($R15*SQRT(AJ$5)),0,1,TRUE)))*EXP(-$F$1*AJ$5)*INDEX('3)tpx males'!BR$57:BR$107,MATCH('3) 2016 cases'!$O15,'3)tpx males'!$BB$57:$BB$107,0))</f>
        <v>7668.8534754543543</v>
      </c>
      <c r="AK15" s="32">
        <f ca="1">($K15*EXP(AK$5*($Q15+0.5*($R15)^2))*_xlfn.NORM.DIST((LN(($M15*EXP($L15/100*AK$5)))-LN($K15)-$Q15*AK$5)/($R15*SQRT(AK$5))-$R15*SQRT(AK$5),0,1,TRUE)+$M15*EXP($L15/100*AK$5)*(1-_xlfn.NORM.DIST((LN(($M15*EXP($L15/100*AK$5)))-LN($K15)-$Q15*AK$5)/($R15*SQRT(AK$5)),0,1,TRUE)))*EXP(-$F$1*AK$5)*INDEX('3)tpx males'!BS$57:BS$107,MATCH('3) 2016 cases'!$O15,'3)tpx males'!$BB$57:$BB$107,0))</f>
        <v>7474.3380343381414</v>
      </c>
      <c r="AL15" s="32">
        <f ca="1">($K15*EXP(AL$5*($Q15+0.5*($R15)^2))*_xlfn.NORM.DIST((LN(($M15*EXP($L15/100*AL$5)))-LN($K15)-$Q15*AL$5)/($R15*SQRT(AL$5))-$R15*SQRT(AL$5),0,1,TRUE)+$M15*EXP($L15/100*AL$5)*(1-_xlfn.NORM.DIST((LN(($M15*EXP($L15/100*AL$5)))-LN($K15)-$Q15*AL$5)/($R15*SQRT(AL$5)),0,1,TRUE)))*EXP(-$F$1*AL$5)*INDEX('3)tpx males'!BT$57:BT$107,MATCH('3) 2016 cases'!$O15,'3)tpx males'!$BB$57:$BB$107,0))</f>
        <v>6421.9741355244014</v>
      </c>
      <c r="AM15" s="32">
        <f ca="1">($K15*EXP(AM$5*($Q15+0.5*($R15)^2))*_xlfn.NORM.DIST((LN(($M15*EXP($L15/100*AM$5)))-LN($K15)-$Q15*AM$5)/($R15*SQRT(AM$5))-$R15*SQRT(AM$5),0,1,TRUE)+$M15*EXP($L15/100*AM$5)*(1-_xlfn.NORM.DIST((LN(($M15*EXP($L15/100*AM$5)))-LN($K15)-$Q15*AM$5)/($R15*SQRT(AM$5)),0,1,TRUE)))*EXP(-$F$1*AM$5)*INDEX('3)tpx males'!BU$57:BU$107,MATCH('3) 2016 cases'!$O15,'3)tpx males'!$BB$57:$BB$107,0))</f>
        <v>6164.8936092007225</v>
      </c>
      <c r="AN15" s="32">
        <f ca="1">($K15*EXP(AN$5*($Q15+0.5*($R15)^2))*_xlfn.NORM.DIST((LN(($M15*EXP($L15/100*AN$5)))-LN($K15)-$Q15*AN$5)/($R15*SQRT(AN$5))-$R15*SQRT(AN$5),0,1,TRUE)+$M15*EXP($L15/100*AN$5)*(1-_xlfn.NORM.DIST((LN(($M15*EXP($L15/100*AN$5)))-LN($K15)-$Q15*AN$5)/($R15*SQRT(AN$5)),0,1,TRUE)))*EXP(-$F$1*AN$5)*INDEX('3)tpx males'!BV$57:BV$107,MATCH('3) 2016 cases'!$O15,'3)tpx males'!$BB$57:$BB$107,0))</f>
        <v>5712.8231445062065</v>
      </c>
      <c r="AO15" s="32">
        <f ca="1">($K15*EXP(AO$5*($Q15+0.5*($R15)^2))*_xlfn.NORM.DIST((LN(($M15*EXP($L15/100*AO$5)))-LN($K15)-$Q15*AO$5)/($R15*SQRT(AO$5))-$R15*SQRT(AO$5),0,1,TRUE)+$M15*EXP($L15/100*AO$5)*(1-_xlfn.NORM.DIST((LN(($M15*EXP($L15/100*AO$5)))-LN($K15)-$Q15*AO$5)/($R15*SQRT(AO$5)),0,1,TRUE)))*EXP(-$F$1*AO$5)*INDEX('3)tpx males'!BW$57:BW$107,MATCH('3) 2016 cases'!$O15,'3)tpx males'!$BB$57:$BB$107,0))</f>
        <v>4726.9918656565196</v>
      </c>
      <c r="AP15" s="32">
        <f ca="1">($K15*EXP(AP$5*($Q15+0.5*($R15)^2))*_xlfn.NORM.DIST((LN(($M15*EXP($L15/100*AP$5)))-LN($K15)-$Q15*AP$5)/($R15*SQRT(AP$5))-$R15*SQRT(AP$5),0,1,TRUE)+$M15*EXP($L15/100*AP$5)*(1-_xlfn.NORM.DIST((LN(($M15*EXP($L15/100*AP$5)))-LN($K15)-$Q15*AP$5)/($R15*SQRT(AP$5)),0,1,TRUE)))*EXP(-$F$1*AP$5)*INDEX('3)tpx males'!BX$57:BX$107,MATCH('3) 2016 cases'!$O15,'3)tpx males'!$BB$57:$BB$107,0))</f>
        <v>3903.2176840358966</v>
      </c>
      <c r="AQ15" s="32">
        <f ca="1">($K15*EXP(AQ$5*($Q15+0.5*($R15)^2))*_xlfn.NORM.DIST((LN(($M15*EXP($L15/100*AQ$5)))-LN($K15)-$Q15*AQ$5)/($R15*SQRT(AQ$5))-$R15*SQRT(AQ$5),0,1,TRUE)+$M15*EXP($L15/100*AQ$5)*(1-_xlfn.NORM.DIST((LN(($M15*EXP($L15/100*AQ$5)))-LN($K15)-$Q15*AQ$5)/($R15*SQRT(AQ$5)),0,1,TRUE)))*EXP(-$F$1*AQ$5)*INDEX('3)tpx males'!BY$57:BY$107,MATCH('3) 2016 cases'!$O15,'3)tpx males'!$BB$57:$BB$107,0))</f>
        <v>3108.5672891417039</v>
      </c>
      <c r="AR15" s="32">
        <f ca="1">($K15*EXP(AR$5*($Q15+0.5*($R15)^2))*_xlfn.NORM.DIST((LN(($M15*EXP($L15/100*AR$5)))-LN($K15)-$Q15*AR$5)/($R15*SQRT(AR$5))-$R15*SQRT(AR$5),0,1,TRUE)+$M15*EXP($L15/100*AR$5)*(1-_xlfn.NORM.DIST((LN(($M15*EXP($L15/100*AR$5)))-LN($K15)-$Q15*AR$5)/($R15*SQRT(AR$5)),0,1,TRUE)))*EXP(-$F$1*AR$5)*INDEX('3)tpx males'!BZ$57:BZ$107,MATCH('3) 2016 cases'!$O15,'3)tpx males'!$BB$57:$BB$107,0))</f>
        <v>2376.0449949045938</v>
      </c>
      <c r="AS15" s="32">
        <f ca="1">($K15*EXP(AS$5*($Q15+0.5*($R15)^2))*_xlfn.NORM.DIST((LN(($M15*EXP($L15/100*AS$5)))-LN($K15)-$Q15*AS$5)/($R15*SQRT(AS$5))-$R15*SQRT(AS$5),0,1,TRUE)+$M15*EXP($L15/100*AS$5)*(1-_xlfn.NORM.DIST((LN(($M15*EXP($L15/100*AS$5)))-LN($K15)-$Q15*AS$5)/($R15*SQRT(AS$5)),0,1,TRUE)))*EXP(-$F$1*AS$5)*INDEX('3)tpx males'!CA$57:CA$107,MATCH('3) 2016 cases'!$O15,'3)tpx males'!$BB$57:$BB$107,0))</f>
        <v>1755.5915405394855</v>
      </c>
      <c r="AT15" s="32">
        <f ca="1">($K15*EXP(AT$5*($Q15+0.5*($R15)^2))*_xlfn.NORM.DIST((LN(($M15*EXP($L15/100*AT$5)))-LN($K15)-$Q15*AT$5)/($R15*SQRT(AT$5))-$R15*SQRT(AT$5),0,1,TRUE)+$M15*EXP($L15/100*AT$5)*(1-_xlfn.NORM.DIST((LN(($M15*EXP($L15/100*AT$5)))-LN($K15)-$Q15*AT$5)/($R15*SQRT(AT$5)),0,1,TRUE)))*EXP(-$F$1*AT$5)*INDEX('3)tpx males'!CB$57:CB$107,MATCH('3) 2016 cases'!$O15,'3)tpx males'!$BB$57:$BB$107,0))</f>
        <v>1221.8818985926534</v>
      </c>
      <c r="AU15" s="32">
        <f ca="1">($K15*EXP(AU$5*($Q15+0.5*($R15)^2))*_xlfn.NORM.DIST((LN(($M15*EXP($L15/100*AU$5)))-LN($K15)-$Q15*AU$5)/($R15*SQRT(AU$5))-$R15*SQRT(AU$5),0,1,TRUE)+$M15*EXP($L15/100*AU$5)*(1-_xlfn.NORM.DIST((LN(($M15*EXP($L15/100*AU$5)))-LN($K15)-$Q15*AU$5)/($R15*SQRT(AU$5)),0,1,TRUE)))*EXP(-$F$1*AU$5)*INDEX('3)tpx males'!CC$57:CC$107,MATCH('3) 2016 cases'!$O15,'3)tpx males'!$BB$57:$BB$107,0))</f>
        <v>827.2618801632035</v>
      </c>
      <c r="AV15" s="32">
        <f ca="1">($K15*EXP(AV$5*($Q15+0.5*($R15)^2))*_xlfn.NORM.DIST((LN(($M15*EXP($L15/100*AV$5)))-LN($K15)-$Q15*AV$5)/($R15*SQRT(AV$5))-$R15*SQRT(AV$5),0,1,TRUE)+$M15*EXP($L15/100*AV$5)*(1-_xlfn.NORM.DIST((LN(($M15*EXP($L15/100*AV$5)))-LN($K15)-$Q15*AV$5)/($R15*SQRT(AV$5)),0,1,TRUE)))*EXP(-$F$1*AV$5)*INDEX('3)tpx males'!CD$57:CD$107,MATCH('3) 2016 cases'!$O15,'3)tpx males'!$BB$57:$BB$107,0))</f>
        <v>537.9308428054959</v>
      </c>
      <c r="AW15" s="32">
        <f ca="1">($K15*EXP(AW$5*($Q15+0.5*($R15)^2))*_xlfn.NORM.DIST((LN(($M15*EXP($L15/100*AW$5)))-LN($K15)-$Q15*AW$5)/($R15*SQRT(AW$5))-$R15*SQRT(AW$5),0,1,TRUE)+$M15*EXP($L15/100*AW$5)*(1-_xlfn.NORM.DIST((LN(($M15*EXP($L15/100*AW$5)))-LN($K15)-$Q15*AW$5)/($R15*SQRT(AW$5)),0,1,TRUE)))*EXP(-$F$1*AW$5)*INDEX('3)tpx males'!CE$57:CE$107,MATCH('3) 2016 cases'!$O15,'3)tpx males'!$BB$57:$BB$107,0))</f>
        <v>324.30635648036991</v>
      </c>
      <c r="AX15" s="32">
        <f ca="1">($K15*EXP(AX$5*($Q15+0.5*($R15)^2))*_xlfn.NORM.DIST((LN(($M15*EXP($L15/100*AX$5)))-LN($K15)-$Q15*AX$5)/($R15*SQRT(AX$5))-$R15*SQRT(AX$5),0,1,TRUE)+$M15*EXP($L15/100*AX$5)*(1-_xlfn.NORM.DIST((LN(($M15*EXP($L15/100*AX$5)))-LN($K15)-$Q15*AX$5)/($R15*SQRT(AX$5)),0,1,TRUE)))*EXP(-$F$1*AX$5)*INDEX('3)tpx males'!CF$57:CF$107,MATCH('3) 2016 cases'!$O15,'3)tpx males'!$BB$57:$BB$107,0))</f>
        <v>193.61915530672607</v>
      </c>
      <c r="AY15" s="32">
        <f ca="1">($K15*EXP(AY$5*($Q15+0.5*($R15)^2))*_xlfn.NORM.DIST((LN(($M15*EXP($L15/100*AY$5)))-LN($K15)-$Q15*AY$5)/($R15*SQRT(AY$5))-$R15*SQRT(AY$5),0,1,TRUE)+$M15*EXP($L15/100*AY$5)*(1-_xlfn.NORM.DIST((LN(($M15*EXP($L15/100*AY$5)))-LN($K15)-$Q15*AY$5)/($R15*SQRT(AY$5)),0,1,TRUE)))*EXP(-$F$1*AY$5)*INDEX('3)tpx males'!CG$57:CG$107,MATCH('3) 2016 cases'!$O15,'3)tpx males'!$BB$57:$BB$107,0))</f>
        <v>106.40720597570532</v>
      </c>
      <c r="AZ15" s="32">
        <f ca="1">($K15*EXP(AZ$5*($Q15+0.5*($R15)^2))*_xlfn.NORM.DIST((LN(($M15*EXP($L15/100*AZ$5)))-LN($K15)-$Q15*AZ$5)/($R15*SQRT(AZ$5))-$R15*SQRT(AZ$5),0,1,TRUE)+$M15*EXP($L15/100*AZ$5)*(1-_xlfn.NORM.DIST((LN(($M15*EXP($L15/100*AZ$5)))-LN($K15)-$Q15*AZ$5)/($R15*SQRT(AZ$5)),0,1,TRUE)))*EXP(-$F$1*AZ$5)*INDEX('3)tpx males'!CH$57:CH$107,MATCH('3) 2016 cases'!$O15,'3)tpx males'!$BB$57:$BB$107,0))</f>
        <v>58.902401978301562</v>
      </c>
      <c r="BA15" s="32">
        <f ca="1">($K15*EXP(BA$5*($Q15+0.5*($R15)^2))*_xlfn.NORM.DIST((LN(($M15*EXP($L15/100*BA$5)))-LN($K15)-$Q15*BA$5)/($R15*SQRT(BA$5))-$R15*SQRT(BA$5),0,1,TRUE)+$M15*EXP($L15/100*BA$5)*(1-_xlfn.NORM.DIST((LN(($M15*EXP($L15/100*BA$5)))-LN($K15)-$Q15*BA$5)/($R15*SQRT(BA$5)),0,1,TRUE)))*EXP(-$F$1*BA$5)*INDEX('3)tpx males'!CI$57:CI$107,MATCH('3) 2016 cases'!$O15,'3)tpx males'!$BB$57:$BB$107,0))</f>
        <v>30.576961285610533</v>
      </c>
      <c r="BB15" s="32">
        <f ca="1">($K15*EXP(BB$5*($Q15+0.5*($R15)^2))*_xlfn.NORM.DIST((LN(($M15*EXP($L15/100*BB$5)))-LN($K15)-$Q15*BB$5)/($R15*SQRT(BB$5))-$R15*SQRT(BB$5),0,1,TRUE)+$M15*EXP($L15/100*BB$5)*(1-_xlfn.NORM.DIST((LN(($M15*EXP($L15/100*BB$5)))-LN($K15)-$Q15*BB$5)/($R15*SQRT(BB$5)),0,1,TRUE)))*EXP(-$F$1*BB$5)*INDEX('3)tpx males'!CJ$57:CJ$107,MATCH('3) 2016 cases'!$O15,'3)tpx males'!$BB$57:$BB$107,0))</f>
        <v>12.240891836833894</v>
      </c>
      <c r="BC15" s="32">
        <f ca="1">($K15*EXP(BC$5*($Q15+0.5*($R15)^2))*_xlfn.NORM.DIST((LN(($M15*EXP($L15/100*BC$5)))-LN($K15)-$Q15*BC$5)/($R15*SQRT(BC$5))-$R15*SQRT(BC$5),0,1,TRUE)+$M15*EXP($L15/100*BC$5)*(1-_xlfn.NORM.DIST((LN(($M15*EXP($L15/100*BC$5)))-LN($K15)-$Q15*BC$5)/($R15*SQRT(BC$5)),0,1,TRUE)))*EXP(-$F$1*BC$5)*INDEX('3)tpx males'!CK$57:CK$107,MATCH('3) 2016 cases'!$O15,'3)tpx males'!$BB$57:$BB$107,0))</f>
        <v>6.3595493514719559</v>
      </c>
      <c r="BD15" s="32">
        <f>($K15*EXP(BD$5*($Q15+0.5*($R15)^2))*_xlfn.NORM.DIST((LN(($M15*EXP($L15/100*BD$5)))-LN($K15)-$Q15*BD$5)/($R15*SQRT(BD$5))-$R15*SQRT(BD$5),0,1,TRUE)+$M15*EXP($L15/100*BD$5)*(1-_xlfn.NORM.DIST((LN(($M15*EXP($L15/100*BD$5)))-LN($K15)-$Q15*BD$5)/($R15*SQRT(BD$5)),0,1,TRUE)))*EXP(-$F$1*BD$5)*INDEX('3)tpx males'!CL$57:CL$107,MATCH('3) 2016 cases'!$O15,'3)tpx males'!$BB$57:$BB$107,0))</f>
        <v>0</v>
      </c>
      <c r="BE15" s="32">
        <f>($K15*EXP(BE$5*($Q15+0.5*($R15)^2))*_xlfn.NORM.DIST((LN(($M15*EXP($L15/100*BE$5)))-LN($K15)-$Q15*BE$5)/($R15*SQRT(BE$5))-$R15*SQRT(BE$5),0,1,TRUE)+$M15*EXP($L15/100*BE$5)*(1-_xlfn.NORM.DIST((LN(($M15*EXP($L15/100*BE$5)))-LN($K15)-$Q15*BE$5)/($R15*SQRT(BE$5)),0,1,TRUE)))*EXP(-$F$1*BE$5)*INDEX('3)tpx males'!CM$57:CM$107,MATCH('3) 2016 cases'!$O15,'3)tpx males'!$BB$57:$BB$107,0))</f>
        <v>0</v>
      </c>
      <c r="BF15" s="32">
        <f>($K15*EXP(BF$5*($Q15+0.5*($R15)^2))*_xlfn.NORM.DIST((LN(($M15*EXP($L15/100*BF$5)))-LN($K15)-$Q15*BF$5)/($R15*SQRT(BF$5))-$R15*SQRT(BF$5),0,1,TRUE)+$M15*EXP($L15/100*BF$5)*(1-_xlfn.NORM.DIST((LN(($M15*EXP($L15/100*BF$5)))-LN($K15)-$Q15*BF$5)/($R15*SQRT(BF$5)),0,1,TRUE)))*EXP(-$F$1*BF$5)*INDEX('3)tpx males'!CN$57:CN$107,MATCH('3) 2016 cases'!$O15,'3)tpx males'!$BB$57:$BB$107,0))</f>
        <v>0</v>
      </c>
      <c r="BG15" s="32">
        <f>($K15*EXP(BG$5*($Q15+0.5*($R15)^2))*_xlfn.NORM.DIST((LN(($M15*EXP($L15/100*BG$5)))-LN($K15)-$Q15*BG$5)/($R15*SQRT(BG$5))-$R15*SQRT(BG$5),0,1,TRUE)+$M15*EXP($L15/100*BG$5)*(1-_xlfn.NORM.DIST((LN(($M15*EXP($L15/100*BG$5)))-LN($K15)-$Q15*BG$5)/($R15*SQRT(BG$5)),0,1,TRUE)))*EXP(-$F$1*BG$5)*INDEX('3)tpx males'!CO$57:CO$107,MATCH('3) 2016 cases'!$O15,'3)tpx males'!$BB$57:$BB$107,0))</f>
        <v>0</v>
      </c>
      <c r="BH15" s="32">
        <f>($K15*EXP(BH$5*($Q15+0.5*($R15)^2))*_xlfn.NORM.DIST((LN(($M15*EXP($L15/100*BH$5)))-LN($K15)-$Q15*BH$5)/($R15*SQRT(BH$5))-$R15*SQRT(BH$5),0,1,TRUE)+$M15*EXP($L15/100*BH$5)*(1-_xlfn.NORM.DIST((LN(($M15*EXP($L15/100*BH$5)))-LN($K15)-$Q15*BH$5)/($R15*SQRT(BH$5)),0,1,TRUE)))*EXP(-$F$1*BH$5)*INDEX('3)tpx males'!CP$57:CP$107,MATCH('3) 2016 cases'!$O15,'3)tpx males'!$BB$57:$BB$107,0))</f>
        <v>0</v>
      </c>
      <c r="BI15" s="32">
        <f>($K15*EXP(BI$5*($Q15+0.5*($R15)^2))*_xlfn.NORM.DIST((LN(($M15*EXP($L15/100*BI$5)))-LN($K15)-$Q15*BI$5)/($R15*SQRT(BI$5))-$R15*SQRT(BI$5),0,1,TRUE)+$M15*EXP($L15/100*BI$5)*(1-_xlfn.NORM.DIST((LN(($M15*EXP($L15/100*BI$5)))-LN($K15)-$Q15*BI$5)/($R15*SQRT(BI$5)),0,1,TRUE)))*EXP(-$F$1*BI$5)*INDEX('3)tpx males'!CQ$57:CQ$107,MATCH('3) 2016 cases'!$O15,'3)tpx males'!$BB$57:$BB$107,0))</f>
        <v>0</v>
      </c>
      <c r="BJ15" s="32">
        <f>($K15*EXP(BJ$5*($Q15+0.5*($R15)^2))*_xlfn.NORM.DIST((LN(($M15*EXP($L15/100*BJ$5)))-LN($K15)-$Q15*BJ$5)/($R15*SQRT(BJ$5))-$R15*SQRT(BJ$5),0,1,TRUE)+$M15*EXP($L15/100*BJ$5)*(1-_xlfn.NORM.DIST((LN(($M15*EXP($L15/100*BJ$5)))-LN($K15)-$Q15*BJ$5)/($R15*SQRT(BJ$5)),0,1,TRUE)))*EXP(-$F$1*BJ$5)*INDEX('3)tpx males'!CR$57:CR$107,MATCH('3) 2016 cases'!$O15,'3)tpx males'!$BB$57:$BB$107,0))</f>
        <v>0</v>
      </c>
      <c r="BK15" s="32">
        <f>($K15*EXP(BK$5*($Q15+0.5*($R15)^2))*_xlfn.NORM.DIST((LN(($M15*EXP($L15/100*BK$5)))-LN($K15)-$Q15*BK$5)/($R15*SQRT(BK$5))-$R15*SQRT(BK$5),0,1,TRUE)+$M15*EXP($L15/100*BK$5)*(1-_xlfn.NORM.DIST((LN(($M15*EXP($L15/100*BK$5)))-LN($K15)-$Q15*BK$5)/($R15*SQRT(BK$5)),0,1,TRUE)))*EXP(-$F$1*BK$5)*INDEX('3)tpx males'!CS$57:CS$107,MATCH('3) 2016 cases'!$O15,'3)tpx males'!$BB$57:$BB$107,0))</f>
        <v>0</v>
      </c>
      <c r="BL15" s="32">
        <f>($K15*EXP(BL$5*($Q15+0.5*($R15)^2))*_xlfn.NORM.DIST((LN(($M15*EXP($L15/100*BL$5)))-LN($K15)-$Q15*BL$5)/($R15*SQRT(BL$5))-$R15*SQRT(BL$5),0,1,TRUE)+$M15*EXP($L15/100*BL$5)*(1-_xlfn.NORM.DIST((LN(($M15*EXP($L15/100*BL$5)))-LN($K15)-$Q15*BL$5)/($R15*SQRT(BL$5)),0,1,TRUE)))*EXP(-$F$1*BL$5)*INDEX('3)tpx males'!CT$57:CT$107,MATCH('3) 2016 cases'!$O15,'3)tpx males'!$BB$57:$BB$107,0))</f>
        <v>0</v>
      </c>
      <c r="BM15" s="32">
        <f>($K15*EXP(BM$5*($Q15+0.5*($R15)^2))*_xlfn.NORM.DIST((LN(($M15*EXP($L15/100*BM$5)))-LN($K15)-$Q15*BM$5)/($R15*SQRT(BM$5))-$R15*SQRT(BM$5),0,1,TRUE)+$M15*EXP($L15/100*BM$5)*(1-_xlfn.NORM.DIST((LN(($M15*EXP($L15/100*BM$5)))-LN($K15)-$Q15*BM$5)/($R15*SQRT(BM$5)),0,1,TRUE)))*EXP(-$F$1*BM$5)*INDEX('3)tpx males'!CU$57:CU$107,MATCH('3) 2016 cases'!$O15,'3)tpx males'!$BB$57:$BB$107,0))</f>
        <v>0</v>
      </c>
      <c r="BN15" s="32">
        <f>($K15*EXP(BN$5*($Q15+0.5*($R15)^2))*_xlfn.NORM.DIST((LN(($M15*EXP($L15/100*BN$5)))-LN($K15)-$Q15*BN$5)/($R15*SQRT(BN$5))-$R15*SQRT(BN$5),0,1,TRUE)+$M15*EXP($L15/100*BN$5)*(1-_xlfn.NORM.DIST((LN(($M15*EXP($L15/100*BN$5)))-LN($K15)-$Q15*BN$5)/($R15*SQRT(BN$5)),0,1,TRUE)))*EXP(-$F$1*BN$5)*INDEX('3)tpx males'!CV$57:CV$107,MATCH('3) 2016 cases'!$O15,'3)tpx males'!$BB$57:$BB$107,0))</f>
        <v>0</v>
      </c>
      <c r="BO15" s="32">
        <f>($K15*EXP(BO$5*($Q15+0.5*($R15)^2))*_xlfn.NORM.DIST((LN(($M15*EXP($L15/100*BO$5)))-LN($K15)-$Q15*BO$5)/($R15*SQRT(BO$5))-$R15*SQRT(BO$5),0,1,TRUE)+$M15*EXP($L15/100*BO$5)*(1-_xlfn.NORM.DIST((LN(($M15*EXP($L15/100*BO$5)))-LN($K15)-$Q15*BO$5)/($R15*SQRT(BO$5)),0,1,TRUE)))*EXP(-$F$1*BO$5)*INDEX('3)tpx males'!CW$57:CW$107,MATCH('3) 2016 cases'!$O15,'3)tpx males'!$BB$57:$BB$107,0))</f>
        <v>0</v>
      </c>
      <c r="BP15" s="32">
        <f>($K15*EXP(BP$5*($Q15+0.5*($R15)^2))*_xlfn.NORM.DIST((LN(($M15*EXP($L15/100*BP$5)))-LN($K15)-$Q15*BP$5)/($R15*SQRT(BP$5))-$R15*SQRT(BP$5),0,1,TRUE)+$M15*EXP($L15/100*BP$5)*(1-_xlfn.NORM.DIST((LN(($M15*EXP($L15/100*BP$5)))-LN($K15)-$Q15*BP$5)/($R15*SQRT(BP$5)),0,1,TRUE)))*EXP(-$F$1*BP$5)*INDEX('3)tpx males'!CX$57:CX$107,MATCH('3) 2016 cases'!$O15,'3)tpx males'!$BB$57:$BB$107,0))</f>
        <v>0</v>
      </c>
      <c r="BQ15" s="32">
        <f>($K15*EXP(BQ$5*($Q15+0.5*($R15)^2))*_xlfn.NORM.DIST((LN(($M15*EXP($L15/100*BQ$5)))-LN($K15)-$Q15*BQ$5)/($R15*SQRT(BQ$5))-$R15*SQRT(BQ$5),0,1,TRUE)+$M15*EXP($L15/100*BQ$5)*(1-_xlfn.NORM.DIST((LN(($M15*EXP($L15/100*BQ$5)))-LN($K15)-$Q15*BQ$5)/($R15*SQRT(BQ$5)),0,1,TRUE)))*EXP(-$F$1*BQ$5)*INDEX('3)tpx males'!CY$57:CY$107,MATCH('3) 2016 cases'!$O15,'3)tpx males'!$BB$57:$BB$107,0))</f>
        <v>0</v>
      </c>
      <c r="BR15" s="32">
        <f>($K15*EXP(BR$5*($Q15+0.5*($R15)^2))*_xlfn.NORM.DIST((LN(($M15*EXP($L15/100*BR$5)))-LN($K15)-$Q15*BR$5)/($R15*SQRT(BR$5))-$R15*SQRT(BR$5),0,1,TRUE)+$M15*EXP($L15/100*BR$5)*(1-_xlfn.NORM.DIST((LN(($M15*EXP($L15/100*BR$5)))-LN($K15)-$Q15*BR$5)/($R15*SQRT(BR$5)),0,1,TRUE)))*EXP(-$F$1*BR$5)*INDEX('3)tpx males'!CZ$57:CZ$107,MATCH('3) 2016 cases'!$O15,'3)tpx males'!$BB$57:$BB$107,0))</f>
        <v>0</v>
      </c>
      <c r="BS15" s="32">
        <f>($K15*EXP(BS$5*($Q15+0.5*($R15)^2))*_xlfn.NORM.DIST((LN(($M15*EXP($L15/100*BS$5)))-LN($K15)-$Q15*BS$5)/($R15*SQRT(BS$5))-$R15*SQRT(BS$5),0,1,TRUE)+$M15*EXP($L15/100*BS$5)*(1-_xlfn.NORM.DIST((LN(($M15*EXP($L15/100*BS$5)))-LN($K15)-$Q15*BS$5)/($R15*SQRT(BS$5)),0,1,TRUE)))*EXP(-$F$1*BS$5)*INDEX('3)tpx males'!DA$57:DA$107,MATCH('3) 2016 cases'!$O15,'3)tpx males'!$BB$57:$BB$107,0))</f>
        <v>0</v>
      </c>
      <c r="BU15" s="32">
        <f t="shared" si="58"/>
        <v>130163.88702118641</v>
      </c>
      <c r="BV15" s="32">
        <f t="shared" si="9"/>
        <v>122829.14514571194</v>
      </c>
      <c r="BW15" s="32">
        <f t="shared" si="10"/>
        <v>124311.97406708436</v>
      </c>
      <c r="BX15" s="32">
        <f t="shared" si="11"/>
        <v>125812.70412753458</v>
      </c>
      <c r="BY15" s="32">
        <f t="shared" si="12"/>
        <v>127331.55143478453</v>
      </c>
      <c r="BZ15" s="32">
        <f t="shared" si="13"/>
        <v>128868.73470547111</v>
      </c>
      <c r="CA15" s="32">
        <f t="shared" si="14"/>
        <v>130424.47529664147</v>
      </c>
      <c r="CB15" s="32">
        <f t="shared" si="15"/>
        <v>131998.99723762917</v>
      </c>
      <c r="CC15" s="32">
        <f t="shared" si="16"/>
        <v>133592.5272623144</v>
      </c>
      <c r="CD15" s="32">
        <f t="shared" si="17"/>
        <v>135205.29484177422</v>
      </c>
      <c r="CE15" s="32">
        <f t="shared" si="18"/>
        <v>136837.53221732049</v>
      </c>
      <c r="CF15" s="32">
        <f t="shared" si="19"/>
        <v>138489.47443384398</v>
      </c>
      <c r="CG15" s="32">
        <f t="shared" si="20"/>
        <v>140161.35937269212</v>
      </c>
      <c r="CH15" s="32">
        <f t="shared" si="21"/>
        <v>141853.4277796275</v>
      </c>
      <c r="CI15" s="32">
        <f t="shared" si="22"/>
        <v>143565.92327004619</v>
      </c>
      <c r="CJ15" s="32">
        <f t="shared" si="23"/>
        <v>145299.09225857563</v>
      </c>
      <c r="CK15" s="32">
        <f t="shared" si="24"/>
        <v>147053.18369080572</v>
      </c>
      <c r="CL15" s="32">
        <f t="shared" si="25"/>
        <v>148828.4483484746</v>
      </c>
      <c r="CM15" s="32">
        <f t="shared" si="26"/>
        <v>150625.13737217357</v>
      </c>
      <c r="CN15" s="32">
        <f t="shared" si="27"/>
        <v>152443.49953229097</v>
      </c>
      <c r="CO15" s="32">
        <f t="shared" si="28"/>
        <v>154283.77672105082</v>
      </c>
      <c r="CP15" s="32">
        <f t="shared" si="29"/>
        <v>156146.19716829018</v>
      </c>
      <c r="CQ15" s="32">
        <f t="shared" si="30"/>
        <v>158030.96601174079</v>
      </c>
      <c r="CR15" s="32">
        <f t="shared" si="31"/>
        <v>159938.25306510754</v>
      </c>
      <c r="CS15" s="32">
        <f t="shared" si="32"/>
        <v>161868.17789130579</v>
      </c>
      <c r="CT15" s="32">
        <f t="shared" si="33"/>
        <v>163820.7925621605</v>
      </c>
      <c r="CU15" s="32">
        <f t="shared" si="34"/>
        <v>165796.06272979805</v>
      </c>
      <c r="CV15" s="32">
        <f t="shared" si="35"/>
        <v>167793.84781834751</v>
      </c>
      <c r="CW15" s="32">
        <f t="shared" si="36"/>
        <v>169813.88125004433</v>
      </c>
      <c r="CX15" s="32">
        <f t="shared" si="37"/>
        <v>171855.75164323123</v>
      </c>
      <c r="CY15" s="32">
        <f t="shared" si="38"/>
        <v>173918.8858678652</v>
      </c>
      <c r="CZ15" s="32">
        <f t="shared" si="39"/>
        <v>176002.53473118381</v>
      </c>
      <c r="DA15" s="32">
        <f t="shared" si="40"/>
        <v>178105.76191017701</v>
      </c>
      <c r="DB15" s="32">
        <f t="shared" si="41"/>
        <v>180227.43656716595</v>
      </c>
      <c r="DC15" s="32">
        <f t="shared" si="42"/>
        <v>182366.22989726614</v>
      </c>
      <c r="DD15" s="32">
        <f t="shared" si="43"/>
        <v>184520.61567599853</v>
      </c>
      <c r="DE15" s="32">
        <f t="shared" si="44"/>
        <v>186688.87471241521</v>
      </c>
      <c r="DF15" s="32">
        <f t="shared" si="45"/>
        <v>188869.10297482082</v>
      </c>
      <c r="DG15" s="32">
        <f t="shared" si="46"/>
        <v>191059.22304621604</v>
      </c>
      <c r="DH15" s="32">
        <f t="shared" si="47"/>
        <v>193256.99848594493</v>
      </c>
      <c r="DI15" s="32">
        <f t="shared" si="48"/>
        <v>195460.05062162879</v>
      </c>
      <c r="DJ15" s="32">
        <f t="shared" si="49"/>
        <v>197665.87726875659</v>
      </c>
      <c r="DK15" s="32">
        <f t="shared" si="50"/>
        <v>199871.87287085125</v>
      </c>
      <c r="DL15" s="32">
        <f t="shared" si="51"/>
        <v>202075.34956705221</v>
      </c>
      <c r="DM15" s="32">
        <f t="shared" si="52"/>
        <v>204273.55872229399</v>
      </c>
      <c r="DN15" s="32">
        <f t="shared" si="53"/>
        <v>206463.71249422515</v>
      </c>
      <c r="DO15" s="32">
        <f t="shared" si="54"/>
        <v>208643.00505715801</v>
      </c>
      <c r="DP15" s="32">
        <f t="shared" si="55"/>
        <v>210808.63315365417</v>
      </c>
      <c r="DQ15" s="32">
        <f t="shared" si="56"/>
        <v>212957.81569632553</v>
      </c>
      <c r="DR15" s="32">
        <f t="shared" si="57"/>
        <v>215087.81219400483</v>
      </c>
      <c r="DT15" s="48">
        <f t="shared" si="59"/>
        <v>76</v>
      </c>
      <c r="DU15" s="32"/>
      <c r="DV15" s="32">
        <f ca="1">INDEX('3)tpx males'!BD$57:BD$107,MATCH('3) 2016 cases'!DT15,'3)tpx males'!$BB$57:$BB$107,0))</f>
        <v>3.1396052589621193E-2</v>
      </c>
      <c r="DW15" s="32">
        <f t="shared" ca="1" si="60"/>
        <v>-4086.6322421866798</v>
      </c>
      <c r="DX15" s="32">
        <f t="shared" ca="1" si="61"/>
        <v>0.96860394741037881</v>
      </c>
      <c r="DZ15" s="32">
        <f t="shared" ca="1" si="62"/>
        <v>-149378.55634771255</v>
      </c>
      <c r="EA15" s="32">
        <f t="shared" ca="1" si="63"/>
        <v>19214.669326526142</v>
      </c>
      <c r="EB15" s="32">
        <f t="shared" ca="1" si="64"/>
        <v>603.26476866779603</v>
      </c>
      <c r="EC15" s="32">
        <f ca="1">EA15*'3) Value'!AN27</f>
        <v>0</v>
      </c>
      <c r="EE15" s="32">
        <f ca="1">IF(EC15=0,'3) Value'!AM27+'3) 2016 cases'!DZ15,0)</f>
        <v>6.6780535591533408E-2</v>
      </c>
    </row>
    <row r="16" spans="2:135" x14ac:dyDescent="0.25">
      <c r="C16" s="32" t="s">
        <v>16</v>
      </c>
      <c r="D16" s="32" t="s">
        <v>12</v>
      </c>
      <c r="E16" s="49">
        <v>19188</v>
      </c>
      <c r="F16" s="32" t="s">
        <v>13</v>
      </c>
      <c r="G16" s="32" t="s">
        <v>17</v>
      </c>
      <c r="H16" s="49" t="s">
        <v>17</v>
      </c>
      <c r="I16" s="32" t="s">
        <v>17</v>
      </c>
      <c r="J16" s="32" t="s">
        <v>15</v>
      </c>
      <c r="K16" s="52">
        <v>250000</v>
      </c>
      <c r="L16" s="53">
        <v>8.1999999999999993</v>
      </c>
      <c r="M16" s="52">
        <v>54024</v>
      </c>
      <c r="O16" s="48">
        <f t="shared" si="7"/>
        <v>64</v>
      </c>
      <c r="Q16" s="32">
        <f>INDEX('2b)Working'!$I$61:$P$61,MATCH($J16,'2b)Working'!$I$60:$P$60,0))</f>
        <v>6.0459778905231347E-2</v>
      </c>
      <c r="R16" s="32">
        <f>INDEX('2b)Working'!$I$62:$P$62,MATCH($J16,'2b)Working'!$I$60:$P$60,0))</f>
        <v>5.4783474896411326E-2</v>
      </c>
      <c r="T16" s="9">
        <f t="shared" ca="1" si="8"/>
        <v>69904.360822413801</v>
      </c>
      <c r="U16" s="10"/>
      <c r="V16" s="32">
        <f ca="1">($K16*EXP(V$5*($Q16+0.5*($R16)^2))*_xlfn.NORM.DIST((LN(($M16*EXP($L16/100*V$5)))-LN($K16)-$Q16*V$5)/($R16*SQRT(V$5))-$R16*SQRT(V$5),0,1,TRUE)+$M16*EXP($L16/100*V$5)*(1-_xlfn.NORM.DIST((LN(($M16*EXP($L16/100*V$5)))-LN($K16)-$Q16*V$5)/($R16*SQRT(V$5)),0,1,TRUE)))*EXP(-$F$1*V$5)*INDEX('3)tpx males'!BD$57:BD$107,MATCH('3) 2016 cases'!$O16,'3)tpx males'!$BB$57:$BB$107,0))</f>
        <v>499.82993832227663</v>
      </c>
      <c r="W16" s="32">
        <f ca="1">($K16*EXP(W$5*($Q16+0.5*($R16)^2))*_xlfn.NORM.DIST((LN(($M16*EXP($L16/100*W$5)))-LN($K16)-$Q16*W$5)/($R16*SQRT(W$5))-$R16*SQRT(W$5),0,1,TRUE)+$M16*EXP($L16/100*W$5)*(1-_xlfn.NORM.DIST((LN(($M16*EXP($L16/100*W$5)))-LN($K16)-$Q16*W$5)/($R16*SQRT(W$5)),0,1,TRUE)))*EXP(-$F$1*W$5)*INDEX('3)tpx males'!BE$57:BE$107,MATCH('3) 2016 cases'!$O16,'3)tpx males'!$BB$57:$BB$107,0))</f>
        <v>508.00110783219299</v>
      </c>
      <c r="X16" s="32">
        <f ca="1">($K16*EXP(X$5*($Q16+0.5*($R16)^2))*_xlfn.NORM.DIST((LN(($M16*EXP($L16/100*X$5)))-LN($K16)-$Q16*X$5)/($R16*SQRT(X$5))-$R16*SQRT(X$5),0,1,TRUE)+$M16*EXP($L16/100*X$5)*(1-_xlfn.NORM.DIST((LN(($M16*EXP($L16/100*X$5)))-LN($K16)-$Q16*X$5)/($R16*SQRT(X$5)),0,1,TRUE)))*EXP(-$F$1*X$5)*INDEX('3)tpx males'!BF$57:BF$107,MATCH('3) 2016 cases'!$O16,'3)tpx males'!$BB$57:$BB$107,0))</f>
        <v>583.24620231800827</v>
      </c>
      <c r="Y16" s="32">
        <f ca="1">($K16*EXP(Y$5*($Q16+0.5*($R16)^2))*_xlfn.NORM.DIST((LN(($M16*EXP($L16/100*Y$5)))-LN($K16)-$Q16*Y$5)/($R16*SQRT(Y$5))-$R16*SQRT(Y$5),0,1,TRUE)+$M16*EXP($L16/100*Y$5)*(1-_xlfn.NORM.DIST((LN(($M16*EXP($L16/100*Y$5)))-LN($K16)-$Q16*Y$5)/($R16*SQRT(Y$5)),0,1,TRUE)))*EXP(-$F$1*Y$5)*INDEX('3)tpx males'!BG$57:BG$107,MATCH('3) 2016 cases'!$O16,'3)tpx males'!$BB$57:$BB$107,0))</f>
        <v>635.09173633239209</v>
      </c>
      <c r="Z16" s="32">
        <f ca="1">($K16*EXP(Z$5*($Q16+0.5*($R16)^2))*_xlfn.NORM.DIST((LN(($M16*EXP($L16/100*Z$5)))-LN($K16)-$Q16*Z$5)/($R16*SQRT(Z$5))-$R16*SQRT(Z$5),0,1,TRUE)+$M16*EXP($L16/100*Z$5)*(1-_xlfn.NORM.DIST((LN(($M16*EXP($L16/100*Z$5)))-LN($K16)-$Q16*Z$5)/($R16*SQRT(Z$5)),0,1,TRUE)))*EXP(-$F$1*Z$5)*INDEX('3)tpx males'!BH$57:BH$107,MATCH('3) 2016 cases'!$O16,'3)tpx males'!$BB$57:$BB$107,0))</f>
        <v>660.84414429119579</v>
      </c>
      <c r="AA16" s="32">
        <f ca="1">($K16*EXP(AA$5*($Q16+0.5*($R16)^2))*_xlfn.NORM.DIST((LN(($M16*EXP($L16/100*AA$5)))-LN($K16)-$Q16*AA$5)/($R16*SQRT(AA$5))-$R16*SQRT(AA$5),0,1,TRUE)+$M16*EXP($L16/100*AA$5)*(1-_xlfn.NORM.DIST((LN(($M16*EXP($L16/100*AA$5)))-LN($K16)-$Q16*AA$5)/($R16*SQRT(AA$5)),0,1,TRUE)))*EXP(-$F$1*AA$5)*INDEX('3)tpx males'!BI$57:BI$107,MATCH('3) 2016 cases'!$O16,'3)tpx males'!$BB$57:$BB$107,0))</f>
        <v>717.53317741577553</v>
      </c>
      <c r="AB16" s="32">
        <f ca="1">($K16*EXP(AB$5*($Q16+0.5*($R16)^2))*_xlfn.NORM.DIST((LN(($M16*EXP($L16/100*AB$5)))-LN($K16)-$Q16*AB$5)/($R16*SQRT(AB$5))-$R16*SQRT(AB$5),0,1,TRUE)+$M16*EXP($L16/100*AB$5)*(1-_xlfn.NORM.DIST((LN(($M16*EXP($L16/100*AB$5)))-LN($K16)-$Q16*AB$5)/($R16*SQRT(AB$5)),0,1,TRUE)))*EXP(-$F$1*AB$5)*INDEX('3)tpx males'!BJ$57:BJ$107,MATCH('3) 2016 cases'!$O16,'3)tpx males'!$BB$57:$BB$107,0))</f>
        <v>768.45754113146063</v>
      </c>
      <c r="AC16" s="32">
        <f ca="1">($K16*EXP(AC$5*($Q16+0.5*($R16)^2))*_xlfn.NORM.DIST((LN(($M16*EXP($L16/100*AC$5)))-LN($K16)-$Q16*AC$5)/($R16*SQRT(AC$5))-$R16*SQRT(AC$5),0,1,TRUE)+$M16*EXP($L16/100*AC$5)*(1-_xlfn.NORM.DIST((LN(($M16*EXP($L16/100*AC$5)))-LN($K16)-$Q16*AC$5)/($R16*SQRT(AC$5)),0,1,TRUE)))*EXP(-$F$1*AC$5)*INDEX('3)tpx males'!BK$57:BK$107,MATCH('3) 2016 cases'!$O16,'3)tpx males'!$BB$57:$BB$107,0))</f>
        <v>896.7553095862072</v>
      </c>
      <c r="AD16" s="32">
        <f ca="1">($K16*EXP(AD$5*($Q16+0.5*($R16)^2))*_xlfn.NORM.DIST((LN(($M16*EXP($L16/100*AD$5)))-LN($K16)-$Q16*AD$5)/($R16*SQRT(AD$5))-$R16*SQRT(AD$5),0,1,TRUE)+$M16*EXP($L16/100*AD$5)*(1-_xlfn.NORM.DIST((LN(($M16*EXP($L16/100*AD$5)))-LN($K16)-$Q16*AD$5)/($R16*SQRT(AD$5)),0,1,TRUE)))*EXP(-$F$1*AD$5)*INDEX('3)tpx males'!BL$57:BL$107,MATCH('3) 2016 cases'!$O16,'3)tpx males'!$BB$57:$BB$107,0))</f>
        <v>998.9684426508511</v>
      </c>
      <c r="AE16" s="32">
        <f ca="1">($K16*EXP(AE$5*($Q16+0.5*($R16)^2))*_xlfn.NORM.DIST((LN(($M16*EXP($L16/100*AE$5)))-LN($K16)-$Q16*AE$5)/($R16*SQRT(AE$5))-$R16*SQRT(AE$5),0,1,TRUE)+$M16*EXP($L16/100*AE$5)*(1-_xlfn.NORM.DIST((LN(($M16*EXP($L16/100*AE$5)))-LN($K16)-$Q16*AE$5)/($R16*SQRT(AE$5)),0,1,TRUE)))*EXP(-$F$1*AE$5)*INDEX('3)tpx males'!BM$57:BM$107,MATCH('3) 2016 cases'!$O16,'3)tpx males'!$BB$57:$BB$107,0))</f>
        <v>1031.6692268516724</v>
      </c>
      <c r="AF16" s="32">
        <f ca="1">($K16*EXP(AF$5*($Q16+0.5*($R16)^2))*_xlfn.NORM.DIST((LN(($M16*EXP($L16/100*AF$5)))-LN($K16)-$Q16*AF$5)/($R16*SQRT(AF$5))-$R16*SQRT(AF$5),0,1,TRUE)+$M16*EXP($L16/100*AF$5)*(1-_xlfn.NORM.DIST((LN(($M16*EXP($L16/100*AF$5)))-LN($K16)-$Q16*AF$5)/($R16*SQRT(AF$5)),0,1,TRUE)))*EXP(-$F$1*AF$5)*INDEX('3)tpx males'!BN$57:BN$107,MATCH('3) 2016 cases'!$O16,'3)tpx males'!$BB$57:$BB$107,0))</f>
        <v>1209.5089811124512</v>
      </c>
      <c r="AG16" s="32">
        <f ca="1">($K16*EXP(AG$5*($Q16+0.5*($R16)^2))*_xlfn.NORM.DIST((LN(($M16*EXP($L16/100*AG$5)))-LN($K16)-$Q16*AG$5)/($R16*SQRT(AG$5))-$R16*SQRT(AG$5),0,1,TRUE)+$M16*EXP($L16/100*AG$5)*(1-_xlfn.NORM.DIST((LN(($M16*EXP($L16/100*AG$5)))-LN($K16)-$Q16*AG$5)/($R16*SQRT(AG$5)),0,1,TRUE)))*EXP(-$F$1*AG$5)*INDEX('3)tpx males'!BO$57:BO$107,MATCH('3) 2016 cases'!$O16,'3)tpx males'!$BB$57:$BB$107,0))</f>
        <v>1248.9043337019718</v>
      </c>
      <c r="AH16" s="32">
        <f ca="1">($K16*EXP(AH$5*($Q16+0.5*($R16)^2))*_xlfn.NORM.DIST((LN(($M16*EXP($L16/100*AH$5)))-LN($K16)-$Q16*AH$5)/($R16*SQRT(AH$5))-$R16*SQRT(AH$5),0,1,TRUE)+$M16*EXP($L16/100*AH$5)*(1-_xlfn.NORM.DIST((LN(($M16*EXP($L16/100*AH$5)))-LN($K16)-$Q16*AH$5)/($R16*SQRT(AH$5)),0,1,TRUE)))*EXP(-$F$1*AH$5)*INDEX('3)tpx males'!BP$57:BP$107,MATCH('3) 2016 cases'!$O16,'3)tpx males'!$BB$57:$BB$107,0))</f>
        <v>1441.2616221004766</v>
      </c>
      <c r="AI16" s="32">
        <f ca="1">($K16*EXP(AI$5*($Q16+0.5*($R16)^2))*_xlfn.NORM.DIST((LN(($M16*EXP($L16/100*AI$5)))-LN($K16)-$Q16*AI$5)/($R16*SQRT(AI$5))-$R16*SQRT(AI$5),0,1,TRUE)+$M16*EXP($L16/100*AI$5)*(1-_xlfn.NORM.DIST((LN(($M16*EXP($L16/100*AI$5)))-LN($K16)-$Q16*AI$5)/($R16*SQRT(AI$5)),0,1,TRUE)))*EXP(-$F$1*AI$5)*INDEX('3)tpx males'!BQ$57:BQ$107,MATCH('3) 2016 cases'!$O16,'3)tpx males'!$BB$57:$BB$107,0))</f>
        <v>1634.919319379027</v>
      </c>
      <c r="AJ16" s="32">
        <f ca="1">($K16*EXP(AJ$5*($Q16+0.5*($R16)^2))*_xlfn.NORM.DIST((LN(($M16*EXP($L16/100*AJ$5)))-LN($K16)-$Q16*AJ$5)/($R16*SQRT(AJ$5))-$R16*SQRT(AJ$5),0,1,TRUE)+$M16*EXP($L16/100*AJ$5)*(1-_xlfn.NORM.DIST((LN(($M16*EXP($L16/100*AJ$5)))-LN($K16)-$Q16*AJ$5)/($R16*SQRT(AJ$5)),0,1,TRUE)))*EXP(-$F$1*AJ$5)*INDEX('3)tpx males'!BR$57:BR$107,MATCH('3) 2016 cases'!$O16,'3)tpx males'!$BB$57:$BB$107,0))</f>
        <v>1637.9863035341859</v>
      </c>
      <c r="AK16" s="32">
        <f ca="1">($K16*EXP(AK$5*($Q16+0.5*($R16)^2))*_xlfn.NORM.DIST((LN(($M16*EXP($L16/100*AK$5)))-LN($K16)-$Q16*AK$5)/($R16*SQRT(AK$5))-$R16*SQRT(AK$5),0,1,TRUE)+$M16*EXP($L16/100*AK$5)*(1-_xlfn.NORM.DIST((LN(($M16*EXP($L16/100*AK$5)))-LN($K16)-$Q16*AK$5)/($R16*SQRT(AK$5)),0,1,TRUE)))*EXP(-$F$1*AK$5)*INDEX('3)tpx males'!BS$57:BS$107,MATCH('3) 2016 cases'!$O16,'3)tpx males'!$BB$57:$BB$107,0))</f>
        <v>1915.1924151757939</v>
      </c>
      <c r="AL16" s="32">
        <f ca="1">($K16*EXP(AL$5*($Q16+0.5*($R16)^2))*_xlfn.NORM.DIST((LN(($M16*EXP($L16/100*AL$5)))-LN($K16)-$Q16*AL$5)/($R16*SQRT(AL$5))-$R16*SQRT(AL$5),0,1,TRUE)+$M16*EXP($L16/100*AL$5)*(1-_xlfn.NORM.DIST((LN(($M16*EXP($L16/100*AL$5)))-LN($K16)-$Q16*AL$5)/($R16*SQRT(AL$5)),0,1,TRUE)))*EXP(-$F$1*AL$5)*INDEX('3)tpx males'!BT$57:BT$107,MATCH('3) 2016 cases'!$O16,'3)tpx males'!$BB$57:$BB$107,0))</f>
        <v>2018.4257127894032</v>
      </c>
      <c r="AM16" s="32">
        <f ca="1">($K16*EXP(AM$5*($Q16+0.5*($R16)^2))*_xlfn.NORM.DIST((LN(($M16*EXP($L16/100*AM$5)))-LN($K16)-$Q16*AM$5)/($R16*SQRT(AM$5))-$R16*SQRT(AM$5),0,1,TRUE)+$M16*EXP($L16/100*AM$5)*(1-_xlfn.NORM.DIST((LN(($M16*EXP($L16/100*AM$5)))-LN($K16)-$Q16*AM$5)/($R16*SQRT(AM$5)),0,1,TRUE)))*EXP(-$F$1*AM$5)*INDEX('3)tpx males'!BU$57:BU$107,MATCH('3) 2016 cases'!$O16,'3)tpx males'!$BB$57:$BB$107,0))</f>
        <v>2317.6185929404937</v>
      </c>
      <c r="AN16" s="32">
        <f ca="1">($K16*EXP(AN$5*($Q16+0.5*($R16)^2))*_xlfn.NORM.DIST((LN(($M16*EXP($L16/100*AN$5)))-LN($K16)-$Q16*AN$5)/($R16*SQRT(AN$5))-$R16*SQRT(AN$5),0,1,TRUE)+$M16*EXP($L16/100*AN$5)*(1-_xlfn.NORM.DIST((LN(($M16*EXP($L16/100*AN$5)))-LN($K16)-$Q16*AN$5)/($R16*SQRT(AN$5)),0,1,TRUE)))*EXP(-$F$1*AN$5)*INDEX('3)tpx males'!BV$57:BV$107,MATCH('3) 2016 cases'!$O16,'3)tpx males'!$BB$57:$BB$107,0))</f>
        <v>2487.6677578820681</v>
      </c>
      <c r="AO16" s="32">
        <f ca="1">($K16*EXP(AO$5*($Q16+0.5*($R16)^2))*_xlfn.NORM.DIST((LN(($M16*EXP($L16/100*AO$5)))-LN($K16)-$Q16*AO$5)/($R16*SQRT(AO$5))-$R16*SQRT(AO$5),0,1,TRUE)+$M16*EXP($L16/100*AO$5)*(1-_xlfn.NORM.DIST((LN(($M16*EXP($L16/100*AO$5)))-LN($K16)-$Q16*AO$5)/($R16*SQRT(AO$5)),0,1,TRUE)))*EXP(-$F$1*AO$5)*INDEX('3)tpx males'!BW$57:BW$107,MATCH('3) 2016 cases'!$O16,'3)tpx males'!$BB$57:$BB$107,0))</f>
        <v>2782.6465201288779</v>
      </c>
      <c r="AP16" s="32">
        <f ca="1">($K16*EXP(AP$5*($Q16+0.5*($R16)^2))*_xlfn.NORM.DIST((LN(($M16*EXP($L16/100*AP$5)))-LN($K16)-$Q16*AP$5)/($R16*SQRT(AP$5))-$R16*SQRT(AP$5),0,1,TRUE)+$M16*EXP($L16/100*AP$5)*(1-_xlfn.NORM.DIST((LN(($M16*EXP($L16/100*AP$5)))-LN($K16)-$Q16*AP$5)/($R16*SQRT(AP$5)),0,1,TRUE)))*EXP(-$F$1*AP$5)*INDEX('3)tpx males'!BX$57:BX$107,MATCH('3) 2016 cases'!$O16,'3)tpx males'!$BB$57:$BB$107,0))</f>
        <v>2845.3670526894002</v>
      </c>
      <c r="AQ16" s="32">
        <f ca="1">($K16*EXP(AQ$5*($Q16+0.5*($R16)^2))*_xlfn.NORM.DIST((LN(($M16*EXP($L16/100*AQ$5)))-LN($K16)-$Q16*AQ$5)/($R16*SQRT(AQ$5))-$R16*SQRT(AQ$5),0,1,TRUE)+$M16*EXP($L16/100*AQ$5)*(1-_xlfn.NORM.DIST((LN(($M16*EXP($L16/100*AQ$5)))-LN($K16)-$Q16*AQ$5)/($R16*SQRT(AQ$5)),0,1,TRUE)))*EXP(-$F$1*AQ$5)*INDEX('3)tpx males'!BY$57:BY$107,MATCH('3) 2016 cases'!$O16,'3)tpx males'!$BB$57:$BB$107,0))</f>
        <v>2841.1078706144217</v>
      </c>
      <c r="AR16" s="32">
        <f ca="1">($K16*EXP(AR$5*($Q16+0.5*($R16)^2))*_xlfn.NORM.DIST((LN(($M16*EXP($L16/100*AR$5)))-LN($K16)-$Q16*AR$5)/($R16*SQRT(AR$5))-$R16*SQRT(AR$5),0,1,TRUE)+$M16*EXP($L16/100*AR$5)*(1-_xlfn.NORM.DIST((LN(($M16*EXP($L16/100*AR$5)))-LN($K16)-$Q16*AR$5)/($R16*SQRT(AR$5)),0,1,TRUE)))*EXP(-$F$1*AR$5)*INDEX('3)tpx males'!BZ$57:BZ$107,MATCH('3) 2016 cases'!$O16,'3)tpx males'!$BB$57:$BB$107,0))</f>
        <v>3350.9308681463858</v>
      </c>
      <c r="AS16" s="32">
        <f ca="1">($K16*EXP(AS$5*($Q16+0.5*($R16)^2))*_xlfn.NORM.DIST((LN(($M16*EXP($L16/100*AS$5)))-LN($K16)-$Q16*AS$5)/($R16*SQRT(AS$5))-$R16*SQRT(AS$5),0,1,TRUE)+$M16*EXP($L16/100*AS$5)*(1-_xlfn.NORM.DIST((LN(($M16*EXP($L16/100*AS$5)))-LN($K16)-$Q16*AS$5)/($R16*SQRT(AS$5)),0,1,TRUE)))*EXP(-$F$1*AS$5)*INDEX('3)tpx males'!CA$57:CA$107,MATCH('3) 2016 cases'!$O16,'3)tpx males'!$BB$57:$BB$107,0))</f>
        <v>3152.7589184211224</v>
      </c>
      <c r="AT16" s="32">
        <f ca="1">($K16*EXP(AT$5*($Q16+0.5*($R16)^2))*_xlfn.NORM.DIST((LN(($M16*EXP($L16/100*AT$5)))-LN($K16)-$Q16*AT$5)/($R16*SQRT(AT$5))-$R16*SQRT(AT$5),0,1,TRUE)+$M16*EXP($L16/100*AT$5)*(1-_xlfn.NORM.DIST((LN(($M16*EXP($L16/100*AT$5)))-LN($K16)-$Q16*AT$5)/($R16*SQRT(AT$5)),0,1,TRUE)))*EXP(-$F$1*AT$5)*INDEX('3)tpx males'!CB$57:CB$107,MATCH('3) 2016 cases'!$O16,'3)tpx males'!$BB$57:$BB$107,0))</f>
        <v>3361.8910294028351</v>
      </c>
      <c r="AU16" s="32">
        <f ca="1">($K16*EXP(AU$5*($Q16+0.5*($R16)^2))*_xlfn.NORM.DIST((LN(($M16*EXP($L16/100*AU$5)))-LN($K16)-$Q16*AU$5)/($R16*SQRT(AU$5))-$R16*SQRT(AU$5),0,1,TRUE)+$M16*EXP($L16/100*AU$5)*(1-_xlfn.NORM.DIST((LN(($M16*EXP($L16/100*AU$5)))-LN($K16)-$Q16*AU$5)/($R16*SQRT(AU$5)),0,1,TRUE)))*EXP(-$F$1*AU$5)*INDEX('3)tpx males'!CC$57:CC$107,MATCH('3) 2016 cases'!$O16,'3)tpx males'!$BB$57:$BB$107,0))</f>
        <v>3654.4121031278701</v>
      </c>
      <c r="AV16" s="32">
        <f ca="1">($K16*EXP(AV$5*($Q16+0.5*($R16)^2))*_xlfn.NORM.DIST((LN(($M16*EXP($L16/100*AV$5)))-LN($K16)-$Q16*AV$5)/($R16*SQRT(AV$5))-$R16*SQRT(AV$5),0,1,TRUE)+$M16*EXP($L16/100*AV$5)*(1-_xlfn.NORM.DIST((LN(($M16*EXP($L16/100*AV$5)))-LN($K16)-$Q16*AV$5)/($R16*SQRT(AV$5)),0,1,TRUE)))*EXP(-$F$1*AV$5)*INDEX('3)tpx males'!CD$57:CD$107,MATCH('3) 2016 cases'!$O16,'3)tpx males'!$BB$57:$BB$107,0))</f>
        <v>3474.0406043342014</v>
      </c>
      <c r="AW16" s="32">
        <f ca="1">($K16*EXP(AW$5*($Q16+0.5*($R16)^2))*_xlfn.NORM.DIST((LN(($M16*EXP($L16/100*AW$5)))-LN($K16)-$Q16*AW$5)/($R16*SQRT(AW$5))-$R16*SQRT(AW$5),0,1,TRUE)+$M16*EXP($L16/100*AW$5)*(1-_xlfn.NORM.DIST((LN(($M16*EXP($L16/100*AW$5)))-LN($K16)-$Q16*AW$5)/($R16*SQRT(AW$5)),0,1,TRUE)))*EXP(-$F$1*AW$5)*INDEX('3)tpx males'!CE$57:CE$107,MATCH('3) 2016 cases'!$O16,'3)tpx males'!$BB$57:$BB$107,0))</f>
        <v>3438.2917899285712</v>
      </c>
      <c r="AX16" s="32">
        <f ca="1">($K16*EXP(AX$5*($Q16+0.5*($R16)^2))*_xlfn.NORM.DIST((LN(($M16*EXP($L16/100*AX$5)))-LN($K16)-$Q16*AX$5)/($R16*SQRT(AX$5))-$R16*SQRT(AX$5),0,1,TRUE)+$M16*EXP($L16/100*AX$5)*(1-_xlfn.NORM.DIST((LN(($M16*EXP($L16/100*AX$5)))-LN($K16)-$Q16*AX$5)/($R16*SQRT(AX$5)),0,1,TRUE)))*EXP(-$F$1*AX$5)*INDEX('3)tpx males'!CF$57:CF$107,MATCH('3) 2016 cases'!$O16,'3)tpx males'!$BB$57:$BB$107,0))</f>
        <v>2963.4696785286478</v>
      </c>
      <c r="AY16" s="32">
        <f ca="1">($K16*EXP(AY$5*($Q16+0.5*($R16)^2))*_xlfn.NORM.DIST((LN(($M16*EXP($L16/100*AY$5)))-LN($K16)-$Q16*AY$5)/($R16*SQRT(AY$5))-$R16*SQRT(AY$5),0,1,TRUE)+$M16*EXP($L16/100*AY$5)*(1-_xlfn.NORM.DIST((LN(($M16*EXP($L16/100*AY$5)))-LN($K16)-$Q16*AY$5)/($R16*SQRT(AY$5)),0,1,TRUE)))*EXP(-$F$1*AY$5)*INDEX('3)tpx males'!CG$57:CG$107,MATCH('3) 2016 cases'!$O16,'3)tpx males'!$BB$57:$BB$107,0))</f>
        <v>2892.753259827492</v>
      </c>
      <c r="AZ16" s="32">
        <f ca="1">($K16*EXP(AZ$5*($Q16+0.5*($R16)^2))*_xlfn.NORM.DIST((LN(($M16*EXP($L16/100*AZ$5)))-LN($K16)-$Q16*AZ$5)/($R16*SQRT(AZ$5))-$R16*SQRT(AZ$5),0,1,TRUE)+$M16*EXP($L16/100*AZ$5)*(1-_xlfn.NORM.DIST((LN(($M16*EXP($L16/100*AZ$5)))-LN($K16)-$Q16*AZ$5)/($R16*SQRT(AZ$5)),0,1,TRUE)))*EXP(-$F$1*AZ$5)*INDEX('3)tpx males'!CH$57:CH$107,MATCH('3) 2016 cases'!$O16,'3)tpx males'!$BB$57:$BB$107,0))</f>
        <v>2721.0894459310025</v>
      </c>
      <c r="BA16" s="32">
        <f ca="1">($K16*EXP(BA$5*($Q16+0.5*($R16)^2))*_xlfn.NORM.DIST((LN(($M16*EXP($L16/100*BA$5)))-LN($K16)-$Q16*BA$5)/($R16*SQRT(BA$5))-$R16*SQRT(BA$5),0,1,TRUE)+$M16*EXP($L16/100*BA$5)*(1-_xlfn.NORM.DIST((LN(($M16*EXP($L16/100*BA$5)))-LN($K16)-$Q16*BA$5)/($R16*SQRT(BA$5)),0,1,TRUE)))*EXP(-$F$1*BA$5)*INDEX('3)tpx males'!CI$57:CI$107,MATCH('3) 2016 cases'!$O16,'3)tpx males'!$BB$57:$BB$107,0))</f>
        <v>2262.3127115139919</v>
      </c>
      <c r="BB16" s="32">
        <f ca="1">($K16*EXP(BB$5*($Q16+0.5*($R16)^2))*_xlfn.NORM.DIST((LN(($M16*EXP($L16/100*BB$5)))-LN($K16)-$Q16*BB$5)/($R16*SQRT(BB$5))-$R16*SQRT(BB$5),0,1,TRUE)+$M16*EXP($L16/100*BB$5)*(1-_xlfn.NORM.DIST((LN(($M16*EXP($L16/100*BB$5)))-LN($K16)-$Q16*BB$5)/($R16*SQRT(BB$5)),0,1,TRUE)))*EXP(-$F$1*BB$5)*INDEX('3)tpx males'!CJ$57:CJ$107,MATCH('3) 2016 cases'!$O16,'3)tpx males'!$BB$57:$BB$107,0))</f>
        <v>1879.0001676228478</v>
      </c>
      <c r="BC16" s="32">
        <f ca="1">($K16*EXP(BC$5*($Q16+0.5*($R16)^2))*_xlfn.NORM.DIST((LN(($M16*EXP($L16/100*BC$5)))-LN($K16)-$Q16*BC$5)/($R16*SQRT(BC$5))-$R16*SQRT(BC$5),0,1,TRUE)+$M16*EXP($L16/100*BC$5)*(1-_xlfn.NORM.DIST((LN(($M16*EXP($L16/100*BC$5)))-LN($K16)-$Q16*BC$5)/($R16*SQRT(BC$5)),0,1,TRUE)))*EXP(-$F$1*BC$5)*INDEX('3)tpx males'!CK$57:CK$107,MATCH('3) 2016 cases'!$O16,'3)tpx males'!$BB$57:$BB$107,0))</f>
        <v>1503.003752940768</v>
      </c>
      <c r="BD16" s="32">
        <f ca="1">($K16*EXP(BD$5*($Q16+0.5*($R16)^2))*_xlfn.NORM.DIST((LN(($M16*EXP($L16/100*BD$5)))-LN($K16)-$Q16*BD$5)/($R16*SQRT(BD$5))-$R16*SQRT(BD$5),0,1,TRUE)+$M16*EXP($L16/100*BD$5)*(1-_xlfn.NORM.DIST((LN(($M16*EXP($L16/100*BD$5)))-LN($K16)-$Q16*BD$5)/($R16*SQRT(BD$5)),0,1,TRUE)))*EXP(-$F$1*BD$5)*INDEX('3)tpx males'!CL$57:CL$107,MATCH('3) 2016 cases'!$O16,'3)tpx males'!$BB$57:$BB$107,0))</f>
        <v>1149.7959102507828</v>
      </c>
      <c r="BE16" s="32">
        <f ca="1">($K16*EXP(BE$5*($Q16+0.5*($R16)^2))*_xlfn.NORM.DIST((LN(($M16*EXP($L16/100*BE$5)))-LN($K16)-$Q16*BE$5)/($R16*SQRT(BE$5))-$R16*SQRT(BE$5),0,1,TRUE)+$M16*EXP($L16/100*BE$5)*(1-_xlfn.NORM.DIST((LN(($M16*EXP($L16/100*BE$5)))-LN($K16)-$Q16*BE$5)/($R16*SQRT(BE$5)),0,1,TRUE)))*EXP(-$F$1*BE$5)*INDEX('3)tpx males'!CM$57:CM$107,MATCH('3) 2016 cases'!$O16,'3)tpx males'!$BB$57:$BB$107,0))</f>
        <v>850.15670045014565</v>
      </c>
      <c r="BF16" s="32">
        <f ca="1">($K16*EXP(BF$5*($Q16+0.5*($R16)^2))*_xlfn.NORM.DIST((LN(($M16*EXP($L16/100*BF$5)))-LN($K16)-$Q16*BF$5)/($R16*SQRT(BF$5))-$R16*SQRT(BF$5),0,1,TRUE)+$M16*EXP($L16/100*BF$5)*(1-_xlfn.NORM.DIST((LN(($M16*EXP($L16/100*BF$5)))-LN($K16)-$Q16*BF$5)/($R16*SQRT(BF$5)),0,1,TRUE)))*EXP(-$F$1*BF$5)*INDEX('3)tpx males'!CN$57:CN$107,MATCH('3) 2016 cases'!$O16,'3)tpx males'!$BB$57:$BB$107,0))</f>
        <v>587.09502907768422</v>
      </c>
      <c r="BG16" s="32">
        <f ca="1">($K16*EXP(BG$5*($Q16+0.5*($R16)^2))*_xlfn.NORM.DIST((LN(($M16*EXP($L16/100*BG$5)))-LN($K16)-$Q16*BG$5)/($R16*SQRT(BG$5))-$R16*SQRT(BG$5),0,1,TRUE)+$M16*EXP($L16/100*BG$5)*(1-_xlfn.NORM.DIST((LN(($M16*EXP($L16/100*BG$5)))-LN($K16)-$Q16*BG$5)/($R16*SQRT(BG$5)),0,1,TRUE)))*EXP(-$F$1*BG$5)*INDEX('3)tpx males'!CO$57:CO$107,MATCH('3) 2016 cases'!$O16,'3)tpx males'!$BB$57:$BB$107,0))</f>
        <v>395.34185040787179</v>
      </c>
      <c r="BH16" s="32">
        <f ca="1">($K16*EXP(BH$5*($Q16+0.5*($R16)^2))*_xlfn.NORM.DIST((LN(($M16*EXP($L16/100*BH$5)))-LN($K16)-$Q16*BH$5)/($R16*SQRT(BH$5))-$R16*SQRT(BH$5),0,1,TRUE)+$M16*EXP($L16/100*BH$5)*(1-_xlfn.NORM.DIST((LN(($M16*EXP($L16/100*BH$5)))-LN($K16)-$Q16*BH$5)/($R16*SQRT(BH$5)),0,1,TRUE)))*EXP(-$F$1*BH$5)*INDEX('3)tpx males'!CP$57:CP$107,MATCH('3) 2016 cases'!$O16,'3)tpx males'!$BB$57:$BB$107,0))</f>
        <v>255.35601216480995</v>
      </c>
      <c r="BI16" s="32">
        <f ca="1">($K16*EXP(BI$5*($Q16+0.5*($R16)^2))*_xlfn.NORM.DIST((LN(($M16*EXP($L16/100*BI$5)))-LN($K16)-$Q16*BI$5)/($R16*SQRT(BI$5))-$R16*SQRT(BI$5),0,1,TRUE)+$M16*EXP($L16/100*BI$5)*(1-_xlfn.NORM.DIST((LN(($M16*EXP($L16/100*BI$5)))-LN($K16)-$Q16*BI$5)/($R16*SQRT(BI$5)),0,1,TRUE)))*EXP(-$F$1*BI$5)*INDEX('3)tpx males'!CQ$57:CQ$107,MATCH('3) 2016 cases'!$O16,'3)tpx males'!$BB$57:$BB$107,0))</f>
        <v>150.81106375022148</v>
      </c>
      <c r="BJ16" s="32">
        <f ca="1">($K16*EXP(BJ$5*($Q16+0.5*($R16)^2))*_xlfn.NORM.DIST((LN(($M16*EXP($L16/100*BJ$5)))-LN($K16)-$Q16*BJ$5)/($R16*SQRT(BJ$5))-$R16*SQRT(BJ$5),0,1,TRUE)+$M16*EXP($L16/100*BJ$5)*(1-_xlfn.NORM.DIST((LN(($M16*EXP($L16/100*BJ$5)))-LN($K16)-$Q16*BJ$5)/($R16*SQRT(BJ$5)),0,1,TRUE)))*EXP(-$F$1*BJ$5)*INDEX('3)tpx males'!CR$57:CR$107,MATCH('3) 2016 cases'!$O16,'3)tpx males'!$BB$57:$BB$107,0))</f>
        <v>88.866015203925244</v>
      </c>
      <c r="BK16" s="32">
        <f ca="1">($K16*EXP(BK$5*($Q16+0.5*($R16)^2))*_xlfn.NORM.DIST((LN(($M16*EXP($L16/100*BK$5)))-LN($K16)-$Q16*BK$5)/($R16*SQRT(BK$5))-$R16*SQRT(BK$5),0,1,TRUE)+$M16*EXP($L16/100*BK$5)*(1-_xlfn.NORM.DIST((LN(($M16*EXP($L16/100*BK$5)))-LN($K16)-$Q16*BK$5)/($R16*SQRT(BK$5)),0,1,TRUE)))*EXP(-$F$1*BK$5)*INDEX('3)tpx males'!CS$57:CS$107,MATCH('3) 2016 cases'!$O16,'3)tpx males'!$BB$57:$BB$107,0))</f>
        <v>47.876214562789308</v>
      </c>
      <c r="BL16" s="32">
        <f ca="1">($K16*EXP(BL$5*($Q16+0.5*($R16)^2))*_xlfn.NORM.DIST((LN(($M16*EXP($L16/100*BL$5)))-LN($K16)-$Q16*BL$5)/($R16*SQRT(BL$5))-$R16*SQRT(BL$5),0,1,TRUE)+$M16*EXP($L16/100*BL$5)*(1-_xlfn.NORM.DIST((LN(($M16*EXP($L16/100*BL$5)))-LN($K16)-$Q16*BL$5)/($R16*SQRT(BL$5)),0,1,TRUE)))*EXP(-$F$1*BL$5)*INDEX('3)tpx males'!CT$57:CT$107,MATCH('3) 2016 cases'!$O16,'3)tpx males'!$BB$57:$BB$107,0))</f>
        <v>26.210508847465654</v>
      </c>
      <c r="BM16" s="32">
        <f ca="1">($K16*EXP(BM$5*($Q16+0.5*($R16)^2))*_xlfn.NORM.DIST((LN(($M16*EXP($L16/100*BM$5)))-LN($K16)-$Q16*BM$5)/($R16*SQRT(BM$5))-$R16*SQRT(BM$5),0,1,TRUE)+$M16*EXP($L16/100*BM$5)*(1-_xlfn.NORM.DIST((LN(($M16*EXP($L16/100*BM$5)))-LN($K16)-$Q16*BM$5)/($R16*SQRT(BM$5)),0,1,TRUE)))*EXP(-$F$1*BM$5)*INDEX('3)tpx males'!CU$57:CU$107,MATCH('3) 2016 cases'!$O16,'3)tpx males'!$BB$57:$BB$107,0))</f>
        <v>13.015395822581754</v>
      </c>
      <c r="BN16" s="32">
        <f ca="1">($K16*EXP(BN$5*($Q16+0.5*($R16)^2))*_xlfn.NORM.DIST((LN(($M16*EXP($L16/100*BN$5)))-LN($K16)-$Q16*BN$5)/($R16*SQRT(BN$5))-$R16*SQRT(BN$5),0,1,TRUE)+$M16*EXP($L16/100*BN$5)*(1-_xlfn.NORM.DIST((LN(($M16*EXP($L16/100*BN$5)))-LN($K16)-$Q16*BN$5)/($R16*SQRT(BN$5)),0,1,TRUE)))*EXP(-$F$1*BN$5)*INDEX('3)tpx males'!CV$57:CV$107,MATCH('3) 2016 cases'!$O16,'3)tpx males'!$BB$57:$BB$107,0))</f>
        <v>4.8784833691890013</v>
      </c>
      <c r="BO16" s="32">
        <f ca="1">($K16*EXP(BO$5*($Q16+0.5*($R16)^2))*_xlfn.NORM.DIST((LN(($M16*EXP($L16/100*BO$5)))-LN($K16)-$Q16*BO$5)/($R16*SQRT(BO$5))-$R16*SQRT(BO$5),0,1,TRUE)+$M16*EXP($L16/100*BO$5)*(1-_xlfn.NORM.DIST((LN(($M16*EXP($L16/100*BO$5)))-LN($K16)-$Q16*BO$5)/($R16*SQRT(BO$5)),0,1,TRUE)))*EXP(-$F$1*BO$5)*INDEX('3)tpx males'!CW$57:CW$107,MATCH('3) 2016 cases'!$O16,'3)tpx males'!$BB$57:$BB$107,0))</f>
        <v>2.5308739493621788</v>
      </c>
      <c r="BP16" s="32">
        <f>($K16*EXP(BP$5*($Q16+0.5*($R16)^2))*_xlfn.NORM.DIST((LN(($M16*EXP($L16/100*BP$5)))-LN($K16)-$Q16*BP$5)/($R16*SQRT(BP$5))-$R16*SQRT(BP$5),0,1,TRUE)+$M16*EXP($L16/100*BP$5)*(1-_xlfn.NORM.DIST((LN(($M16*EXP($L16/100*BP$5)))-LN($K16)-$Q16*BP$5)/($R16*SQRT(BP$5)),0,1,TRUE)))*EXP(-$F$1*BP$5)*INDEX('3)tpx males'!CX$57:CX$107,MATCH('3) 2016 cases'!$O16,'3)tpx males'!$BB$57:$BB$107,0))</f>
        <v>0</v>
      </c>
      <c r="BQ16" s="32">
        <f>($K16*EXP(BQ$5*($Q16+0.5*($R16)^2))*_xlfn.NORM.DIST((LN(($M16*EXP($L16/100*BQ$5)))-LN($K16)-$Q16*BQ$5)/($R16*SQRT(BQ$5))-$R16*SQRT(BQ$5),0,1,TRUE)+$M16*EXP($L16/100*BQ$5)*(1-_xlfn.NORM.DIST((LN(($M16*EXP($L16/100*BQ$5)))-LN($K16)-$Q16*BQ$5)/($R16*SQRT(BQ$5)),0,1,TRUE)))*EXP(-$F$1*BQ$5)*INDEX('3)tpx males'!CY$57:CY$107,MATCH('3) 2016 cases'!$O16,'3)tpx males'!$BB$57:$BB$107,0))</f>
        <v>0</v>
      </c>
      <c r="BR16" s="32">
        <f>($K16*EXP(BR$5*($Q16+0.5*($R16)^2))*_xlfn.NORM.DIST((LN(($M16*EXP($L16/100*BR$5)))-LN($K16)-$Q16*BR$5)/($R16*SQRT(BR$5))-$R16*SQRT(BR$5),0,1,TRUE)+$M16*EXP($L16/100*BR$5)*(1-_xlfn.NORM.DIST((LN(($M16*EXP($L16/100*BR$5)))-LN($K16)-$Q16*BR$5)/($R16*SQRT(BR$5)),0,1,TRUE)))*EXP(-$F$1*BR$5)*INDEX('3)tpx males'!CZ$57:CZ$107,MATCH('3) 2016 cases'!$O16,'3)tpx males'!$BB$57:$BB$107,0))</f>
        <v>0</v>
      </c>
      <c r="BS16" s="32">
        <f>($K16*EXP(BS$5*($Q16+0.5*($R16)^2))*_xlfn.NORM.DIST((LN(($M16*EXP($L16/100*BS$5)))-LN($K16)-$Q16*BS$5)/($R16*SQRT(BS$5))-$R16*SQRT(BS$5),0,1,TRUE)+$M16*EXP($L16/100*BS$5)*(1-_xlfn.NORM.DIST((LN(($M16*EXP($L16/100*BS$5)))-LN($K16)-$Q16*BS$5)/($R16*SQRT(BS$5)),0,1,TRUE)))*EXP(-$F$1*BS$5)*INDEX('3)tpx males'!DA$57:DA$107,MATCH('3) 2016 cases'!$O16,'3)tpx males'!$BB$57:$BB$107,0))</f>
        <v>0</v>
      </c>
      <c r="BU16" s="32">
        <f t="shared" si="58"/>
        <v>58289.874106273099</v>
      </c>
      <c r="BV16" s="32">
        <f t="shared" si="9"/>
        <v>55005.236636482216</v>
      </c>
      <c r="BW16" s="32">
        <f t="shared" si="10"/>
        <v>55669.275742304795</v>
      </c>
      <c r="BX16" s="32">
        <f t="shared" si="11"/>
        <v>56341.331320031233</v>
      </c>
      <c r="BY16" s="32">
        <f t="shared" si="12"/>
        <v>57021.500146826045</v>
      </c>
      <c r="BZ16" s="32">
        <f t="shared" si="13"/>
        <v>57709.88016817563</v>
      </c>
      <c r="CA16" s="32">
        <f t="shared" si="14"/>
        <v>58406.570511992555</v>
      </c>
      <c r="CB16" s="32">
        <f t="shared" si="15"/>
        <v>59111.671502890284</v>
      </c>
      <c r="CC16" s="32">
        <f t="shared" si="16"/>
        <v>59825.284676629861</v>
      </c>
      <c r="CD16" s="32">
        <f t="shared" si="17"/>
        <v>60547.512794741473</v>
      </c>
      <c r="CE16" s="32">
        <f t="shared" si="18"/>
        <v>61278.459859322</v>
      </c>
      <c r="CF16" s="32">
        <f t="shared" si="19"/>
        <v>62018.231128008505</v>
      </c>
      <c r="CG16" s="32">
        <f t="shared" si="20"/>
        <v>62766.933129091529</v>
      </c>
      <c r="CH16" s="32">
        <f t="shared" si="21"/>
        <v>63524.673676456085</v>
      </c>
      <c r="CI16" s="32">
        <f t="shared" si="22"/>
        <v>64291.561882602182</v>
      </c>
      <c r="CJ16" s="32">
        <f t="shared" si="23"/>
        <v>65067.708162724317</v>
      </c>
      <c r="CK16" s="32">
        <f t="shared" si="24"/>
        <v>65853.224208428568</v>
      </c>
      <c r="CL16" s="32">
        <f t="shared" si="25"/>
        <v>66648.222879209774</v>
      </c>
      <c r="CM16" s="32">
        <f t="shared" si="26"/>
        <v>67452.817908523779</v>
      </c>
      <c r="CN16" s="32">
        <f t="shared" si="27"/>
        <v>68267.123251578072</v>
      </c>
      <c r="CO16" s="32">
        <f t="shared" si="28"/>
        <v>69091.251826212218</v>
      </c>
      <c r="CP16" s="32">
        <f t="shared" si="29"/>
        <v>69925.313336821302</v>
      </c>
      <c r="CQ16" s="32">
        <f t="shared" si="30"/>
        <v>70769.410846294879</v>
      </c>
      <c r="CR16" s="32">
        <f t="shared" si="31"/>
        <v>71623.635788665226</v>
      </c>
      <c r="CS16" s="32">
        <f t="shared" si="32"/>
        <v>72488.061200603406</v>
      </c>
      <c r="CT16" s="32">
        <f t="shared" si="33"/>
        <v>73362.733085364118</v>
      </c>
      <c r="CU16" s="32">
        <f t="shared" si="34"/>
        <v>74247.659990303</v>
      </c>
      <c r="CV16" s="32">
        <f t="shared" si="35"/>
        <v>75142.801055221062</v>
      </c>
      <c r="CW16" s="32">
        <f t="shared" si="36"/>
        <v>76048.052949922741</v>
      </c>
      <c r="CX16" s="32">
        <f t="shared" si="37"/>
        <v>76963.236246039975</v>
      </c>
      <c r="CY16" s="32">
        <f t="shared" si="38"/>
        <v>77888.081847661029</v>
      </c>
      <c r="CZ16" s="32">
        <f t="shared" si="39"/>
        <v>78822.218132422058</v>
      </c>
      <c r="DA16" s="32">
        <f t="shared" si="40"/>
        <v>79765.159431141146</v>
      </c>
      <c r="DB16" s="32">
        <f t="shared" si="41"/>
        <v>80716.296406749127</v>
      </c>
      <c r="DC16" s="32">
        <f t="shared" si="42"/>
        <v>81674.88879249712</v>
      </c>
      <c r="DD16" s="32">
        <f t="shared" si="43"/>
        <v>82640.060826951216</v>
      </c>
      <c r="DE16" s="32">
        <f t="shared" si="44"/>
        <v>83610.799590753464</v>
      </c>
      <c r="DF16" s="32">
        <f t="shared" si="45"/>
        <v>84585.956317925375</v>
      </c>
      <c r="DG16" s="32">
        <f t="shared" si="46"/>
        <v>85564.250631060553</v>
      </c>
      <c r="DH16" s="32">
        <f t="shared" si="47"/>
        <v>86544.277541296731</v>
      </c>
      <c r="DI16" s="32">
        <f t="shared" si="48"/>
        <v>87524.516964449285</v>
      </c>
      <c r="DJ16" s="32">
        <f t="shared" si="49"/>
        <v>88503.345436069591</v>
      </c>
      <c r="DK16" s="32">
        <f t="shared" si="50"/>
        <v>89479.049660720993</v>
      </c>
      <c r="DL16" s="32">
        <f t="shared" si="51"/>
        <v>90449.841503387535</v>
      </c>
      <c r="DM16" s="32">
        <f t="shared" si="52"/>
        <v>91413.874021668627</v>
      </c>
      <c r="DN16" s="32">
        <f t="shared" si="53"/>
        <v>92369.258143711151</v>
      </c>
      <c r="DO16" s="32">
        <f t="shared" si="54"/>
        <v>93314.079615846611</v>
      </c>
      <c r="DP16" s="32">
        <f t="shared" si="55"/>
        <v>94246.415872746045</v>
      </c>
      <c r="DQ16" s="32">
        <f t="shared" si="56"/>
        <v>95164.352518814849</v>
      </c>
      <c r="DR16" s="32">
        <f t="shared" si="57"/>
        <v>96065.999149992931</v>
      </c>
      <c r="DT16" s="48">
        <f t="shared" si="59"/>
        <v>64</v>
      </c>
      <c r="DU16" s="32"/>
      <c r="DV16" s="32">
        <f ca="1">INDEX('3)tpx males'!BD$57:BD$107,MATCH('3) 2016 cases'!DT16,'3)tpx males'!$BB$57:$BB$107,0))</f>
        <v>9.1966521854048855E-3</v>
      </c>
      <c r="DW16" s="32">
        <f t="shared" ca="1" si="60"/>
        <v>-536.07169808643209</v>
      </c>
      <c r="DX16" s="32">
        <f t="shared" ca="1" si="61"/>
        <v>0.99080334781459511</v>
      </c>
      <c r="DZ16" s="32">
        <f t="shared" ca="1" si="62"/>
        <v>-75127.851912777522</v>
      </c>
      <c r="EA16" s="32">
        <f t="shared" ca="1" si="63"/>
        <v>16837.977806504423</v>
      </c>
      <c r="EB16" s="32">
        <f t="shared" ca="1" si="64"/>
        <v>154.85302539198787</v>
      </c>
      <c r="EC16" s="32">
        <f ca="1">EA16*'3) Value'!AN28</f>
        <v>0</v>
      </c>
      <c r="EE16" s="32">
        <f ca="1">IF(EC16=0,'3) Value'!AM28+'3) 2016 cases'!DZ16,0)</f>
        <v>4.9631299404718447</v>
      </c>
    </row>
    <row r="17" spans="2:135" x14ac:dyDescent="0.25">
      <c r="C17" s="32" t="s">
        <v>16</v>
      </c>
      <c r="D17" s="32" t="s">
        <v>12</v>
      </c>
      <c r="E17" s="49">
        <v>13624</v>
      </c>
      <c r="F17" s="32" t="s">
        <v>13</v>
      </c>
      <c r="G17" s="32" t="s">
        <v>17</v>
      </c>
      <c r="H17" s="49" t="s">
        <v>17</v>
      </c>
      <c r="I17" s="32" t="s">
        <v>17</v>
      </c>
      <c r="J17" s="32" t="s">
        <v>20</v>
      </c>
      <c r="K17" s="52">
        <v>400000</v>
      </c>
      <c r="L17" s="53">
        <v>8.85</v>
      </c>
      <c r="M17" s="52">
        <v>175179</v>
      </c>
      <c r="O17" s="48">
        <f t="shared" si="7"/>
        <v>79</v>
      </c>
      <c r="Q17" s="32">
        <f>INDEX('2b)Working'!$I$61:$P$61,MATCH($J17,'2b)Working'!$I$60:$P$60,0))</f>
        <v>7.4552232955274328E-2</v>
      </c>
      <c r="R17" s="32">
        <f>INDEX('2b)Working'!$I$62:$P$62,MATCH($J17,'2b)Working'!$I$60:$P$60,0))</f>
        <v>6.4868498859960141E-2</v>
      </c>
      <c r="T17" s="9">
        <f t="shared" ca="1" si="8"/>
        <v>209531.99683906895</v>
      </c>
      <c r="U17" s="10"/>
      <c r="V17" s="32">
        <f ca="1">($K17*EXP(V$5*($Q17+0.5*($R17)^2))*_xlfn.NORM.DIST((LN(($M17*EXP($L17/100*V$5)))-LN($K17)-$Q17*V$5)/($R17*SQRT(V$5))-$R17*SQRT(V$5),0,1,TRUE)+$M17*EXP($L17/100*V$5)*(1-_xlfn.NORM.DIST((LN(($M17*EXP($L17/100*V$5)))-LN($K17)-$Q17*V$5)/($R17*SQRT(V$5)),0,1,TRUE)))*EXP(-$F$1*V$5)*INDEX('3)tpx males'!BD$57:BD$107,MATCH('3) 2016 cases'!$O17,'3)tpx males'!$BB$57:$BB$107,0))</f>
        <v>7917.58862247653</v>
      </c>
      <c r="W17" s="32">
        <f ca="1">($K17*EXP(W$5*($Q17+0.5*($R17)^2))*_xlfn.NORM.DIST((LN(($M17*EXP($L17/100*W$5)))-LN($K17)-$Q17*W$5)/($R17*SQRT(W$5))-$R17*SQRT(W$5),0,1,TRUE)+$M17*EXP($L17/100*W$5)*(1-_xlfn.NORM.DIST((LN(($M17*EXP($L17/100*W$5)))-LN($K17)-$Q17*W$5)/($R17*SQRT(W$5)),0,1,TRUE)))*EXP(-$F$1*W$5)*INDEX('3)tpx males'!BE$57:BE$107,MATCH('3) 2016 cases'!$O17,'3)tpx males'!$BB$57:$BB$107,0))</f>
        <v>8408.3199323648296</v>
      </c>
      <c r="X17" s="32">
        <f ca="1">($K17*EXP(X$5*($Q17+0.5*($R17)^2))*_xlfn.NORM.DIST((LN(($M17*EXP($L17/100*X$5)))-LN($K17)-$Q17*X$5)/($R17*SQRT(X$5))-$R17*SQRT(X$5),0,1,TRUE)+$M17*EXP($L17/100*X$5)*(1-_xlfn.NORM.DIST((LN(($M17*EXP($L17/100*X$5)))-LN($K17)-$Q17*X$5)/($R17*SQRT(X$5)),0,1,TRUE)))*EXP(-$F$1*X$5)*INDEX('3)tpx males'!BF$57:BF$107,MATCH('3) 2016 cases'!$O17,'3)tpx males'!$BB$57:$BB$107,0))</f>
        <v>9253.2668892395632</v>
      </c>
      <c r="Y17" s="32">
        <f ca="1">($K17*EXP(Y$5*($Q17+0.5*($R17)^2))*_xlfn.NORM.DIST((LN(($M17*EXP($L17/100*Y$5)))-LN($K17)-$Q17*Y$5)/($R17*SQRT(Y$5))-$R17*SQRT(Y$5),0,1,TRUE)+$M17*EXP($L17/100*Y$5)*(1-_xlfn.NORM.DIST((LN(($M17*EXP($L17/100*Y$5)))-LN($K17)-$Q17*Y$5)/($R17*SQRT(Y$5)),0,1,TRUE)))*EXP(-$F$1*Y$5)*INDEX('3)tpx males'!BG$57:BG$107,MATCH('3) 2016 cases'!$O17,'3)tpx males'!$BB$57:$BB$107,0))</f>
        <v>9968.4138547557704</v>
      </c>
      <c r="Z17" s="32">
        <f ca="1">($K17*EXP(Z$5*($Q17+0.5*($R17)^2))*_xlfn.NORM.DIST((LN(($M17*EXP($L17/100*Z$5)))-LN($K17)-$Q17*Z$5)/($R17*SQRT(Z$5))-$R17*SQRT(Z$5),0,1,TRUE)+$M17*EXP($L17/100*Z$5)*(1-_xlfn.NORM.DIST((LN(($M17*EXP($L17/100*Z$5)))-LN($K17)-$Q17*Z$5)/($R17*SQRT(Z$5)),0,1,TRUE)))*EXP(-$F$1*Z$5)*INDEX('3)tpx males'!BH$57:BH$107,MATCH('3) 2016 cases'!$O17,'3)tpx males'!$BB$57:$BB$107,0))</f>
        <v>10859.718553735183</v>
      </c>
      <c r="AA17" s="32">
        <f ca="1">($K17*EXP(AA$5*($Q17+0.5*($R17)^2))*_xlfn.NORM.DIST((LN(($M17*EXP($L17/100*AA$5)))-LN($K17)-$Q17*AA$5)/($R17*SQRT(AA$5))-$R17*SQRT(AA$5),0,1,TRUE)+$M17*EXP($L17/100*AA$5)*(1-_xlfn.NORM.DIST((LN(($M17*EXP($L17/100*AA$5)))-LN($K17)-$Q17*AA$5)/($R17*SQRT(AA$5)),0,1,TRUE)))*EXP(-$F$1*AA$5)*INDEX('3)tpx males'!BI$57:BI$107,MATCH('3) 2016 cases'!$O17,'3)tpx males'!$BB$57:$BB$107,0))</f>
        <v>11287.920587652257</v>
      </c>
      <c r="AB17" s="32">
        <f ca="1">($K17*EXP(AB$5*($Q17+0.5*($R17)^2))*_xlfn.NORM.DIST((LN(($M17*EXP($L17/100*AB$5)))-LN($K17)-$Q17*AB$5)/($R17*SQRT(AB$5))-$R17*SQRT(AB$5),0,1,TRUE)+$M17*EXP($L17/100*AB$5)*(1-_xlfn.NORM.DIST((LN(($M17*EXP($L17/100*AB$5)))-LN($K17)-$Q17*AB$5)/($R17*SQRT(AB$5)),0,1,TRUE)))*EXP(-$F$1*AB$5)*INDEX('3)tpx males'!BJ$57:BJ$107,MATCH('3) 2016 cases'!$O17,'3)tpx males'!$BB$57:$BB$107,0))</f>
        <v>11544.016925086073</v>
      </c>
      <c r="AC17" s="32">
        <f ca="1">($K17*EXP(AC$5*($Q17+0.5*($R17)^2))*_xlfn.NORM.DIST((LN(($M17*EXP($L17/100*AC$5)))-LN($K17)-$Q17*AC$5)/($R17*SQRT(AC$5))-$R17*SQRT(AC$5),0,1,TRUE)+$M17*EXP($L17/100*AC$5)*(1-_xlfn.NORM.DIST((LN(($M17*EXP($L17/100*AC$5)))-LN($K17)-$Q17*AC$5)/($R17*SQRT(AC$5)),0,1,TRUE)))*EXP(-$F$1*AC$5)*INDEX('3)tpx males'!BK$57:BK$107,MATCH('3) 2016 cases'!$O17,'3)tpx males'!$BB$57:$BB$107,0))</f>
        <v>12925.704069999754</v>
      </c>
      <c r="AD17" s="32">
        <f ca="1">($K17*EXP(AD$5*($Q17+0.5*($R17)^2))*_xlfn.NORM.DIST((LN(($M17*EXP($L17/100*AD$5)))-LN($K17)-$Q17*AD$5)/($R17*SQRT(AD$5))-$R17*SQRT(AD$5),0,1,TRUE)+$M17*EXP($L17/100*AD$5)*(1-_xlfn.NORM.DIST((LN(($M17*EXP($L17/100*AD$5)))-LN($K17)-$Q17*AD$5)/($R17*SQRT(AD$5)),0,1,TRUE)))*EXP(-$F$1*AD$5)*INDEX('3)tpx males'!BL$57:BL$107,MATCH('3) 2016 cases'!$O17,'3)tpx males'!$BB$57:$BB$107,0))</f>
        <v>12234.330478770102</v>
      </c>
      <c r="AE17" s="32">
        <f ca="1">($K17*EXP(AE$5*($Q17+0.5*($R17)^2))*_xlfn.NORM.DIST((LN(($M17*EXP($L17/100*AE$5)))-LN($K17)-$Q17*AE$5)/($R17*SQRT(AE$5))-$R17*SQRT(AE$5),0,1,TRUE)+$M17*EXP($L17/100*AE$5)*(1-_xlfn.NORM.DIST((LN(($M17*EXP($L17/100*AE$5)))-LN($K17)-$Q17*AE$5)/($R17*SQRT(AE$5)),0,1,TRUE)))*EXP(-$F$1*AE$5)*INDEX('3)tpx males'!BM$57:BM$107,MATCH('3) 2016 cases'!$O17,'3)tpx males'!$BB$57:$BB$107,0))</f>
        <v>12834.061013677516</v>
      </c>
      <c r="AF17" s="32">
        <f ca="1">($K17*EXP(AF$5*($Q17+0.5*($R17)^2))*_xlfn.NORM.DIST((LN(($M17*EXP($L17/100*AF$5)))-LN($K17)-$Q17*AF$5)/($R17*SQRT(AF$5))-$R17*SQRT(AF$5),0,1,TRUE)+$M17*EXP($L17/100*AF$5)*(1-_xlfn.NORM.DIST((LN(($M17*EXP($L17/100*AF$5)))-LN($K17)-$Q17*AF$5)/($R17*SQRT(AF$5)),0,1,TRUE)))*EXP(-$F$1*AF$5)*INDEX('3)tpx males'!BN$57:BN$107,MATCH('3) 2016 cases'!$O17,'3)tpx males'!$BB$57:$BB$107,0))</f>
        <v>13486.130005700144</v>
      </c>
      <c r="AG17" s="32">
        <f ca="1">($K17*EXP(AG$5*($Q17+0.5*($R17)^2))*_xlfn.NORM.DIST((LN(($M17*EXP($L17/100*AG$5)))-LN($K17)-$Q17*AG$5)/($R17*SQRT(AG$5))-$R17*SQRT(AG$5),0,1,TRUE)+$M17*EXP($L17/100*AG$5)*(1-_xlfn.NORM.DIST((LN(($M17*EXP($L17/100*AG$5)))-LN($K17)-$Q17*AG$5)/($R17*SQRT(AG$5)),0,1,TRUE)))*EXP(-$F$1*AG$5)*INDEX('3)tpx males'!BO$57:BO$107,MATCH('3) 2016 cases'!$O17,'3)tpx males'!$BB$57:$BB$107,0))</f>
        <v>12745.026403762775</v>
      </c>
      <c r="AH17" s="32">
        <f ca="1">($K17*EXP(AH$5*($Q17+0.5*($R17)^2))*_xlfn.NORM.DIST((LN(($M17*EXP($L17/100*AH$5)))-LN($K17)-$Q17*AH$5)/($R17*SQRT(AH$5))-$R17*SQRT(AH$5),0,1,TRUE)+$M17*EXP($L17/100*AH$5)*(1-_xlfn.NORM.DIST((LN(($M17*EXP($L17/100*AH$5)))-LN($K17)-$Q17*AH$5)/($R17*SQRT(AH$5)),0,1,TRUE)))*EXP(-$F$1*AH$5)*INDEX('3)tpx males'!BP$57:BP$107,MATCH('3) 2016 cases'!$O17,'3)tpx males'!$BB$57:$BB$107,0))</f>
        <v>12453.56697077237</v>
      </c>
      <c r="AI17" s="32">
        <f ca="1">($K17*EXP(AI$5*($Q17+0.5*($R17)^2))*_xlfn.NORM.DIST((LN(($M17*EXP($L17/100*AI$5)))-LN($K17)-$Q17*AI$5)/($R17*SQRT(AI$5))-$R17*SQRT(AI$5),0,1,TRUE)+$M17*EXP($L17/100*AI$5)*(1-_xlfn.NORM.DIST((LN(($M17*EXP($L17/100*AI$5)))-LN($K17)-$Q17*AI$5)/($R17*SQRT(AI$5)),0,1,TRUE)))*EXP(-$F$1*AI$5)*INDEX('3)tpx males'!BQ$57:BQ$107,MATCH('3) 2016 cases'!$O17,'3)tpx males'!$BB$57:$BB$107,0))</f>
        <v>10759.903879108537</v>
      </c>
      <c r="AJ17" s="32">
        <f ca="1">($K17*EXP(AJ$5*($Q17+0.5*($R17)^2))*_xlfn.NORM.DIST((LN(($M17*EXP($L17/100*AJ$5)))-LN($K17)-$Q17*AJ$5)/($R17*SQRT(AJ$5))-$R17*SQRT(AJ$5),0,1,TRUE)+$M17*EXP($L17/100*AJ$5)*(1-_xlfn.NORM.DIST((LN(($M17*EXP($L17/100*AJ$5)))-LN($K17)-$Q17*AJ$5)/($R17*SQRT(AJ$5)),0,1,TRUE)))*EXP(-$F$1*AJ$5)*INDEX('3)tpx males'!BR$57:BR$107,MATCH('3) 2016 cases'!$O17,'3)tpx males'!$BB$57:$BB$107,0))</f>
        <v>10351.113165884703</v>
      </c>
      <c r="AK17" s="32">
        <f ca="1">($K17*EXP(AK$5*($Q17+0.5*($R17)^2))*_xlfn.NORM.DIST((LN(($M17*EXP($L17/100*AK$5)))-LN($K17)-$Q17*AK$5)/($R17*SQRT(AK$5))-$R17*SQRT(AK$5),0,1,TRUE)+$M17*EXP($L17/100*AK$5)*(1-_xlfn.NORM.DIST((LN(($M17*EXP($L17/100*AK$5)))-LN($K17)-$Q17*AK$5)/($R17*SQRT(AK$5)),0,1,TRUE)))*EXP(-$F$1*AK$5)*INDEX('3)tpx males'!BS$57:BS$107,MATCH('3) 2016 cases'!$O17,'3)tpx males'!$BB$57:$BB$107,0))</f>
        <v>9615.9802518318793</v>
      </c>
      <c r="AL17" s="32">
        <f ca="1">($K17*EXP(AL$5*($Q17+0.5*($R17)^2))*_xlfn.NORM.DIST((LN(($M17*EXP($L17/100*AL$5)))-LN($K17)-$Q17*AL$5)/($R17*SQRT(AL$5))-$R17*SQRT(AL$5),0,1,TRUE)+$M17*EXP($L17/100*AL$5)*(1-_xlfn.NORM.DIST((LN(($M17*EXP($L17/100*AL$5)))-LN($K17)-$Q17*AL$5)/($R17*SQRT(AL$5)),0,1,TRUE)))*EXP(-$F$1*AL$5)*INDEX('3)tpx males'!BT$57:BT$107,MATCH('3) 2016 cases'!$O17,'3)tpx males'!$BB$57:$BB$107,0))</f>
        <v>7996.1225748752659</v>
      </c>
      <c r="AM17" s="32">
        <f ca="1">($K17*EXP(AM$5*($Q17+0.5*($R17)^2))*_xlfn.NORM.DIST((LN(($M17*EXP($L17/100*AM$5)))-LN($K17)-$Q17*AM$5)/($R17*SQRT(AM$5))-$R17*SQRT(AM$5),0,1,TRUE)+$M17*EXP($L17/100*AM$5)*(1-_xlfn.NORM.DIST((LN(($M17*EXP($L17/100*AM$5)))-LN($K17)-$Q17*AM$5)/($R17*SQRT(AM$5)),0,1,TRUE)))*EXP(-$F$1*AM$5)*INDEX('3)tpx males'!BU$57:BU$107,MATCH('3) 2016 cases'!$O17,'3)tpx males'!$BB$57:$BB$107,0))</f>
        <v>6632.9645723216918</v>
      </c>
      <c r="AN17" s="32">
        <f ca="1">($K17*EXP(AN$5*($Q17+0.5*($R17)^2))*_xlfn.NORM.DIST((LN(($M17*EXP($L17/100*AN$5)))-LN($K17)-$Q17*AN$5)/($R17*SQRT(AN$5))-$R17*SQRT(AN$5),0,1,TRUE)+$M17*EXP($L17/100*AN$5)*(1-_xlfn.NORM.DIST((LN(($M17*EXP($L17/100*AN$5)))-LN($K17)-$Q17*AN$5)/($R17*SQRT(AN$5)),0,1,TRUE)))*EXP(-$F$1*AN$5)*INDEX('3)tpx males'!BV$57:BV$107,MATCH('3) 2016 cases'!$O17,'3)tpx males'!$BB$57:$BB$107,0))</f>
        <v>5308.1340545220773</v>
      </c>
      <c r="AO17" s="32">
        <f ca="1">($K17*EXP(AO$5*($Q17+0.5*($R17)^2))*_xlfn.NORM.DIST((LN(($M17*EXP($L17/100*AO$5)))-LN($K17)-$Q17*AO$5)/($R17*SQRT(AO$5))-$R17*SQRT(AO$5),0,1,TRUE)+$M17*EXP($L17/100*AO$5)*(1-_xlfn.NORM.DIST((LN(($M17*EXP($L17/100*AO$5)))-LN($K17)-$Q17*AO$5)/($R17*SQRT(AO$5)),0,1,TRUE)))*EXP(-$F$1*AO$5)*INDEX('3)tpx males'!BW$57:BW$107,MATCH('3) 2016 cases'!$O17,'3)tpx males'!$BB$57:$BB$107,0))</f>
        <v>4079.9436008679654</v>
      </c>
      <c r="AP17" s="32">
        <f ca="1">($K17*EXP(AP$5*($Q17+0.5*($R17)^2))*_xlfn.NORM.DIST((LN(($M17*EXP($L17/100*AP$5)))-LN($K17)-$Q17*AP$5)/($R17*SQRT(AP$5))-$R17*SQRT(AP$5),0,1,TRUE)+$M17*EXP($L17/100*AP$5)*(1-_xlfn.NORM.DIST((LN(($M17*EXP($L17/100*AP$5)))-LN($K17)-$Q17*AP$5)/($R17*SQRT(AP$5)),0,1,TRUE)))*EXP(-$F$1*AP$5)*INDEX('3)tpx males'!BX$57:BX$107,MATCH('3) 2016 cases'!$O17,'3)tpx males'!$BB$57:$BB$107,0))</f>
        <v>3031.0007172088276</v>
      </c>
      <c r="AQ17" s="32">
        <f ca="1">($K17*EXP(AQ$5*($Q17+0.5*($R17)^2))*_xlfn.NORM.DIST((LN(($M17*EXP($L17/100*AQ$5)))-LN($K17)-$Q17*AQ$5)/($R17*SQRT(AQ$5))-$R17*SQRT(AQ$5),0,1,TRUE)+$M17*EXP($L17/100*AQ$5)*(1-_xlfn.NORM.DIST((LN(($M17*EXP($L17/100*AQ$5)))-LN($K17)-$Q17*AQ$5)/($R17*SQRT(AQ$5)),0,1,TRUE)))*EXP(-$F$1*AQ$5)*INDEX('3)tpx males'!BY$57:BY$107,MATCH('3) 2016 cases'!$O17,'3)tpx males'!$BB$57:$BB$107,0))</f>
        <v>2125.2351516405406</v>
      </c>
      <c r="AR17" s="32">
        <f ca="1">($K17*EXP(AR$5*($Q17+0.5*($R17)^2))*_xlfn.NORM.DIST((LN(($M17*EXP($L17/100*AR$5)))-LN($K17)-$Q17*AR$5)/($R17*SQRT(AR$5))-$R17*SQRT(AR$5),0,1,TRUE)+$M17*EXP($L17/100*AR$5)*(1-_xlfn.NORM.DIST((LN(($M17*EXP($L17/100*AR$5)))-LN($K17)-$Q17*AR$5)/($R17*SQRT(AR$5)),0,1,TRUE)))*EXP(-$F$1*AR$5)*INDEX('3)tpx males'!BZ$57:BZ$107,MATCH('3) 2016 cases'!$O17,'3)tpx males'!$BB$57:$BB$107,0))</f>
        <v>1448.4236926894498</v>
      </c>
      <c r="AS17" s="32">
        <f ca="1">($K17*EXP(AS$5*($Q17+0.5*($R17)^2))*_xlfn.NORM.DIST((LN(($M17*EXP($L17/100*AS$5)))-LN($K17)-$Q17*AS$5)/($R17*SQRT(AS$5))-$R17*SQRT(AS$5),0,1,TRUE)+$M17*EXP($L17/100*AS$5)*(1-_xlfn.NORM.DIST((LN(($M17*EXP($L17/100*AS$5)))-LN($K17)-$Q17*AS$5)/($R17*SQRT(AS$5)),0,1,TRUE)))*EXP(-$F$1*AS$5)*INDEX('3)tpx males'!CA$57:CA$107,MATCH('3) 2016 cases'!$O17,'3)tpx males'!$BB$57:$BB$107,0))</f>
        <v>948.20986184029357</v>
      </c>
      <c r="AT17" s="32">
        <f ca="1">($K17*EXP(AT$5*($Q17+0.5*($R17)^2))*_xlfn.NORM.DIST((LN(($M17*EXP($L17/100*AT$5)))-LN($K17)-$Q17*AT$5)/($R17*SQRT(AT$5))-$R17*SQRT(AT$5),0,1,TRUE)+$M17*EXP($L17/100*AT$5)*(1-_xlfn.NORM.DIST((LN(($M17*EXP($L17/100*AT$5)))-LN($K17)-$Q17*AT$5)/($R17*SQRT(AT$5)),0,1,TRUE)))*EXP(-$F$1*AT$5)*INDEX('3)tpx males'!CB$57:CB$107,MATCH('3) 2016 cases'!$O17,'3)tpx males'!$BB$57:$BB$107,0))</f>
        <v>577.40191917062884</v>
      </c>
      <c r="AU17" s="32">
        <f ca="1">($K17*EXP(AU$5*($Q17+0.5*($R17)^2))*_xlfn.NORM.DIST((LN(($M17*EXP($L17/100*AU$5)))-LN($K17)-$Q17*AU$5)/($R17*SQRT(AU$5))-$R17*SQRT(AU$5),0,1,TRUE)+$M17*EXP($L17/100*AU$5)*(1-_xlfn.NORM.DIST((LN(($M17*EXP($L17/100*AU$5)))-LN($K17)-$Q17*AU$5)/($R17*SQRT(AU$5)),0,1,TRUE)))*EXP(-$F$1*AU$5)*INDEX('3)tpx males'!CC$57:CC$107,MATCH('3) 2016 cases'!$O17,'3)tpx males'!$BB$57:$BB$107,0))</f>
        <v>347.47034640379036</v>
      </c>
      <c r="AV17" s="32">
        <f ca="1">($K17*EXP(AV$5*($Q17+0.5*($R17)^2))*_xlfn.NORM.DIST((LN(($M17*EXP($L17/100*AV$5)))-LN($K17)-$Q17*AV$5)/($R17*SQRT(AV$5))-$R17*SQRT(AV$5),0,1,TRUE)+$M17*EXP($L17/100*AV$5)*(1-_xlfn.NORM.DIST((LN(($M17*EXP($L17/100*AV$5)))-LN($K17)-$Q17*AV$5)/($R17*SQRT(AV$5)),0,1,TRUE)))*EXP(-$F$1*AV$5)*INDEX('3)tpx males'!CD$57:CD$107,MATCH('3) 2016 cases'!$O17,'3)tpx males'!$BB$57:$BB$107,0))</f>
        <v>192.76494461959896</v>
      </c>
      <c r="AW17" s="32">
        <f ca="1">($K17*EXP(AW$5*($Q17+0.5*($R17)^2))*_xlfn.NORM.DIST((LN(($M17*EXP($L17/100*AW$5)))-LN($K17)-$Q17*AW$5)/($R17*SQRT(AW$5))-$R17*SQRT(AW$5),0,1,TRUE)+$M17*EXP($L17/100*AW$5)*(1-_xlfn.NORM.DIST((LN(($M17*EXP($L17/100*AW$5)))-LN($K17)-$Q17*AW$5)/($R17*SQRT(AW$5)),0,1,TRUE)))*EXP(-$F$1*AW$5)*INDEX('3)tpx males'!CE$57:CE$107,MATCH('3) 2016 cases'!$O17,'3)tpx males'!$BB$57:$BB$107,0))</f>
        <v>107.44834874048023</v>
      </c>
      <c r="AX17" s="32">
        <f ca="1">($K17*EXP(AX$5*($Q17+0.5*($R17)^2))*_xlfn.NORM.DIST((LN(($M17*EXP($L17/100*AX$5)))-LN($K17)-$Q17*AX$5)/($R17*SQRT(AX$5))-$R17*SQRT(AX$5),0,1,TRUE)+$M17*EXP($L17/100*AX$5)*(1-_xlfn.NORM.DIST((LN(($M17*EXP($L17/100*AX$5)))-LN($K17)-$Q17*AX$5)/($R17*SQRT(AX$5)),0,1,TRUE)))*EXP(-$F$1*AX$5)*INDEX('3)tpx males'!CF$57:CF$107,MATCH('3) 2016 cases'!$O17,'3)tpx males'!$BB$57:$BB$107,0))</f>
        <v>56.618962662934649</v>
      </c>
      <c r="AY17" s="32">
        <f ca="1">($K17*EXP(AY$5*($Q17+0.5*($R17)^2))*_xlfn.NORM.DIST((LN(($M17*EXP($L17/100*AY$5)))-LN($K17)-$Q17*AY$5)/($R17*SQRT(AY$5))-$R17*SQRT(AY$5),0,1,TRUE)+$M17*EXP($L17/100*AY$5)*(1-_xlfn.NORM.DIST((LN(($M17*EXP($L17/100*AY$5)))-LN($K17)-$Q17*AY$5)/($R17*SQRT(AY$5)),0,1,TRUE)))*EXP(-$F$1*AY$5)*INDEX('3)tpx males'!CG$57:CG$107,MATCH('3) 2016 cases'!$O17,'3)tpx males'!$BB$57:$BB$107,0))</f>
        <v>23.130037205597542</v>
      </c>
      <c r="AZ17" s="32">
        <f ca="1">($K17*EXP(AZ$5*($Q17+0.5*($R17)^2))*_xlfn.NORM.DIST((LN(($M17*EXP($L17/100*AZ$5)))-LN($K17)-$Q17*AZ$5)/($R17*SQRT(AZ$5))-$R17*SQRT(AZ$5),0,1,TRUE)+$M17*EXP($L17/100*AZ$5)*(1-_xlfn.NORM.DIST((LN(($M17*EXP($L17/100*AZ$5)))-LN($K17)-$Q17*AZ$5)/($R17*SQRT(AZ$5)),0,1,TRUE)))*EXP(-$F$1*AZ$5)*INDEX('3)tpx males'!CH$57:CH$107,MATCH('3) 2016 cases'!$O17,'3)tpx males'!$BB$57:$BB$107,0))</f>
        <v>12.0664494817203</v>
      </c>
      <c r="BA17" s="32">
        <f>($K17*EXP(BA$5*($Q17+0.5*($R17)^2))*_xlfn.NORM.DIST((LN(($M17*EXP($L17/100*BA$5)))-LN($K17)-$Q17*BA$5)/($R17*SQRT(BA$5))-$R17*SQRT(BA$5),0,1,TRUE)+$M17*EXP($L17/100*BA$5)*(1-_xlfn.NORM.DIST((LN(($M17*EXP($L17/100*BA$5)))-LN($K17)-$Q17*BA$5)/($R17*SQRT(BA$5)),0,1,TRUE)))*EXP(-$F$1*BA$5)*INDEX('3)tpx males'!CI$57:CI$107,MATCH('3) 2016 cases'!$O17,'3)tpx males'!$BB$57:$BB$107,0))</f>
        <v>0</v>
      </c>
      <c r="BB17" s="32">
        <f>($K17*EXP(BB$5*($Q17+0.5*($R17)^2))*_xlfn.NORM.DIST((LN(($M17*EXP($L17/100*BB$5)))-LN($K17)-$Q17*BB$5)/($R17*SQRT(BB$5))-$R17*SQRT(BB$5),0,1,TRUE)+$M17*EXP($L17/100*BB$5)*(1-_xlfn.NORM.DIST((LN(($M17*EXP($L17/100*BB$5)))-LN($K17)-$Q17*BB$5)/($R17*SQRT(BB$5)),0,1,TRUE)))*EXP(-$F$1*BB$5)*INDEX('3)tpx males'!CJ$57:CJ$107,MATCH('3) 2016 cases'!$O17,'3)tpx males'!$BB$57:$BB$107,0))</f>
        <v>0</v>
      </c>
      <c r="BC17" s="32">
        <f>($K17*EXP(BC$5*($Q17+0.5*($R17)^2))*_xlfn.NORM.DIST((LN(($M17*EXP($L17/100*BC$5)))-LN($K17)-$Q17*BC$5)/($R17*SQRT(BC$5))-$R17*SQRT(BC$5),0,1,TRUE)+$M17*EXP($L17/100*BC$5)*(1-_xlfn.NORM.DIST((LN(($M17*EXP($L17/100*BC$5)))-LN($K17)-$Q17*BC$5)/($R17*SQRT(BC$5)),0,1,TRUE)))*EXP(-$F$1*BC$5)*INDEX('3)tpx males'!CK$57:CK$107,MATCH('3) 2016 cases'!$O17,'3)tpx males'!$BB$57:$BB$107,0))</f>
        <v>0</v>
      </c>
      <c r="BD17" s="32">
        <f>($K17*EXP(BD$5*($Q17+0.5*($R17)^2))*_xlfn.NORM.DIST((LN(($M17*EXP($L17/100*BD$5)))-LN($K17)-$Q17*BD$5)/($R17*SQRT(BD$5))-$R17*SQRT(BD$5),0,1,TRUE)+$M17*EXP($L17/100*BD$5)*(1-_xlfn.NORM.DIST((LN(($M17*EXP($L17/100*BD$5)))-LN($K17)-$Q17*BD$5)/($R17*SQRT(BD$5)),0,1,TRUE)))*EXP(-$F$1*BD$5)*INDEX('3)tpx males'!CL$57:CL$107,MATCH('3) 2016 cases'!$O17,'3)tpx males'!$BB$57:$BB$107,0))</f>
        <v>0</v>
      </c>
      <c r="BE17" s="32">
        <f>($K17*EXP(BE$5*($Q17+0.5*($R17)^2))*_xlfn.NORM.DIST((LN(($M17*EXP($L17/100*BE$5)))-LN($K17)-$Q17*BE$5)/($R17*SQRT(BE$5))-$R17*SQRT(BE$5),0,1,TRUE)+$M17*EXP($L17/100*BE$5)*(1-_xlfn.NORM.DIST((LN(($M17*EXP($L17/100*BE$5)))-LN($K17)-$Q17*BE$5)/($R17*SQRT(BE$5)),0,1,TRUE)))*EXP(-$F$1*BE$5)*INDEX('3)tpx males'!CM$57:CM$107,MATCH('3) 2016 cases'!$O17,'3)tpx males'!$BB$57:$BB$107,0))</f>
        <v>0</v>
      </c>
      <c r="BF17" s="32">
        <f>($K17*EXP(BF$5*($Q17+0.5*($R17)^2))*_xlfn.NORM.DIST((LN(($M17*EXP($L17/100*BF$5)))-LN($K17)-$Q17*BF$5)/($R17*SQRT(BF$5))-$R17*SQRT(BF$5),0,1,TRUE)+$M17*EXP($L17/100*BF$5)*(1-_xlfn.NORM.DIST((LN(($M17*EXP($L17/100*BF$5)))-LN($K17)-$Q17*BF$5)/($R17*SQRT(BF$5)),0,1,TRUE)))*EXP(-$F$1*BF$5)*INDEX('3)tpx males'!CN$57:CN$107,MATCH('3) 2016 cases'!$O17,'3)tpx males'!$BB$57:$BB$107,0))</f>
        <v>0</v>
      </c>
      <c r="BG17" s="32">
        <f>($K17*EXP(BG$5*($Q17+0.5*($R17)^2))*_xlfn.NORM.DIST((LN(($M17*EXP($L17/100*BG$5)))-LN($K17)-$Q17*BG$5)/($R17*SQRT(BG$5))-$R17*SQRT(BG$5),0,1,TRUE)+$M17*EXP($L17/100*BG$5)*(1-_xlfn.NORM.DIST((LN(($M17*EXP($L17/100*BG$5)))-LN($K17)-$Q17*BG$5)/($R17*SQRT(BG$5)),0,1,TRUE)))*EXP(-$F$1*BG$5)*INDEX('3)tpx males'!CO$57:CO$107,MATCH('3) 2016 cases'!$O17,'3)tpx males'!$BB$57:$BB$107,0))</f>
        <v>0</v>
      </c>
      <c r="BH17" s="32">
        <f>($K17*EXP(BH$5*($Q17+0.5*($R17)^2))*_xlfn.NORM.DIST((LN(($M17*EXP($L17/100*BH$5)))-LN($K17)-$Q17*BH$5)/($R17*SQRT(BH$5))-$R17*SQRT(BH$5),0,1,TRUE)+$M17*EXP($L17/100*BH$5)*(1-_xlfn.NORM.DIST((LN(($M17*EXP($L17/100*BH$5)))-LN($K17)-$Q17*BH$5)/($R17*SQRT(BH$5)),0,1,TRUE)))*EXP(-$F$1*BH$5)*INDEX('3)tpx males'!CP$57:CP$107,MATCH('3) 2016 cases'!$O17,'3)tpx males'!$BB$57:$BB$107,0))</f>
        <v>0</v>
      </c>
      <c r="BI17" s="32">
        <f>($K17*EXP(BI$5*($Q17+0.5*($R17)^2))*_xlfn.NORM.DIST((LN(($M17*EXP($L17/100*BI$5)))-LN($K17)-$Q17*BI$5)/($R17*SQRT(BI$5))-$R17*SQRT(BI$5),0,1,TRUE)+$M17*EXP($L17/100*BI$5)*(1-_xlfn.NORM.DIST((LN(($M17*EXP($L17/100*BI$5)))-LN($K17)-$Q17*BI$5)/($R17*SQRT(BI$5)),0,1,TRUE)))*EXP(-$F$1*BI$5)*INDEX('3)tpx males'!CQ$57:CQ$107,MATCH('3) 2016 cases'!$O17,'3)tpx males'!$BB$57:$BB$107,0))</f>
        <v>0</v>
      </c>
      <c r="BJ17" s="32">
        <f>($K17*EXP(BJ$5*($Q17+0.5*($R17)^2))*_xlfn.NORM.DIST((LN(($M17*EXP($L17/100*BJ$5)))-LN($K17)-$Q17*BJ$5)/($R17*SQRT(BJ$5))-$R17*SQRT(BJ$5),0,1,TRUE)+$M17*EXP($L17/100*BJ$5)*(1-_xlfn.NORM.DIST((LN(($M17*EXP($L17/100*BJ$5)))-LN($K17)-$Q17*BJ$5)/($R17*SQRT(BJ$5)),0,1,TRUE)))*EXP(-$F$1*BJ$5)*INDEX('3)tpx males'!CR$57:CR$107,MATCH('3) 2016 cases'!$O17,'3)tpx males'!$BB$57:$BB$107,0))</f>
        <v>0</v>
      </c>
      <c r="BK17" s="32">
        <f>($K17*EXP(BK$5*($Q17+0.5*($R17)^2))*_xlfn.NORM.DIST((LN(($M17*EXP($L17/100*BK$5)))-LN($K17)-$Q17*BK$5)/($R17*SQRT(BK$5))-$R17*SQRT(BK$5),0,1,TRUE)+$M17*EXP($L17/100*BK$5)*(1-_xlfn.NORM.DIST((LN(($M17*EXP($L17/100*BK$5)))-LN($K17)-$Q17*BK$5)/($R17*SQRT(BK$5)),0,1,TRUE)))*EXP(-$F$1*BK$5)*INDEX('3)tpx males'!CS$57:CS$107,MATCH('3) 2016 cases'!$O17,'3)tpx males'!$BB$57:$BB$107,0))</f>
        <v>0</v>
      </c>
      <c r="BL17" s="32">
        <f>($K17*EXP(BL$5*($Q17+0.5*($R17)^2))*_xlfn.NORM.DIST((LN(($M17*EXP($L17/100*BL$5)))-LN($K17)-$Q17*BL$5)/($R17*SQRT(BL$5))-$R17*SQRT(BL$5),0,1,TRUE)+$M17*EXP($L17/100*BL$5)*(1-_xlfn.NORM.DIST((LN(($M17*EXP($L17/100*BL$5)))-LN($K17)-$Q17*BL$5)/($R17*SQRT(BL$5)),0,1,TRUE)))*EXP(-$F$1*BL$5)*INDEX('3)tpx males'!CT$57:CT$107,MATCH('3) 2016 cases'!$O17,'3)tpx males'!$BB$57:$BB$107,0))</f>
        <v>0</v>
      </c>
      <c r="BM17" s="32">
        <f>($K17*EXP(BM$5*($Q17+0.5*($R17)^2))*_xlfn.NORM.DIST((LN(($M17*EXP($L17/100*BM$5)))-LN($K17)-$Q17*BM$5)/($R17*SQRT(BM$5))-$R17*SQRT(BM$5),0,1,TRUE)+$M17*EXP($L17/100*BM$5)*(1-_xlfn.NORM.DIST((LN(($M17*EXP($L17/100*BM$5)))-LN($K17)-$Q17*BM$5)/($R17*SQRT(BM$5)),0,1,TRUE)))*EXP(-$F$1*BM$5)*INDEX('3)tpx males'!CU$57:CU$107,MATCH('3) 2016 cases'!$O17,'3)tpx males'!$BB$57:$BB$107,0))</f>
        <v>0</v>
      </c>
      <c r="BN17" s="32">
        <f>($K17*EXP(BN$5*($Q17+0.5*($R17)^2))*_xlfn.NORM.DIST((LN(($M17*EXP($L17/100*BN$5)))-LN($K17)-$Q17*BN$5)/($R17*SQRT(BN$5))-$R17*SQRT(BN$5),0,1,TRUE)+$M17*EXP($L17/100*BN$5)*(1-_xlfn.NORM.DIST((LN(($M17*EXP($L17/100*BN$5)))-LN($K17)-$Q17*BN$5)/($R17*SQRT(BN$5)),0,1,TRUE)))*EXP(-$F$1*BN$5)*INDEX('3)tpx males'!CV$57:CV$107,MATCH('3) 2016 cases'!$O17,'3)tpx males'!$BB$57:$BB$107,0))</f>
        <v>0</v>
      </c>
      <c r="BO17" s="32">
        <f>($K17*EXP(BO$5*($Q17+0.5*($R17)^2))*_xlfn.NORM.DIST((LN(($M17*EXP($L17/100*BO$5)))-LN($K17)-$Q17*BO$5)/($R17*SQRT(BO$5))-$R17*SQRT(BO$5),0,1,TRUE)+$M17*EXP($L17/100*BO$5)*(1-_xlfn.NORM.DIST((LN(($M17*EXP($L17/100*BO$5)))-LN($K17)-$Q17*BO$5)/($R17*SQRT(BO$5)),0,1,TRUE)))*EXP(-$F$1*BO$5)*INDEX('3)tpx males'!CW$57:CW$107,MATCH('3) 2016 cases'!$O17,'3)tpx males'!$BB$57:$BB$107,0))</f>
        <v>0</v>
      </c>
      <c r="BP17" s="32">
        <f>($K17*EXP(BP$5*($Q17+0.5*($R17)^2))*_xlfn.NORM.DIST((LN(($M17*EXP($L17/100*BP$5)))-LN($K17)-$Q17*BP$5)/($R17*SQRT(BP$5))-$R17*SQRT(BP$5),0,1,TRUE)+$M17*EXP($L17/100*BP$5)*(1-_xlfn.NORM.DIST((LN(($M17*EXP($L17/100*BP$5)))-LN($K17)-$Q17*BP$5)/($R17*SQRT(BP$5)),0,1,TRUE)))*EXP(-$F$1*BP$5)*INDEX('3)tpx males'!CX$57:CX$107,MATCH('3) 2016 cases'!$O17,'3)tpx males'!$BB$57:$BB$107,0))</f>
        <v>0</v>
      </c>
      <c r="BQ17" s="32">
        <f>($K17*EXP(BQ$5*($Q17+0.5*($R17)^2))*_xlfn.NORM.DIST((LN(($M17*EXP($L17/100*BQ$5)))-LN($K17)-$Q17*BQ$5)/($R17*SQRT(BQ$5))-$R17*SQRT(BQ$5),0,1,TRUE)+$M17*EXP($L17/100*BQ$5)*(1-_xlfn.NORM.DIST((LN(($M17*EXP($L17/100*BQ$5)))-LN($K17)-$Q17*BQ$5)/($R17*SQRT(BQ$5)),0,1,TRUE)))*EXP(-$F$1*BQ$5)*INDEX('3)tpx males'!CY$57:CY$107,MATCH('3) 2016 cases'!$O17,'3)tpx males'!$BB$57:$BB$107,0))</f>
        <v>0</v>
      </c>
      <c r="BR17" s="32">
        <f>($K17*EXP(BR$5*($Q17+0.5*($R17)^2))*_xlfn.NORM.DIST((LN(($M17*EXP($L17/100*BR$5)))-LN($K17)-$Q17*BR$5)/($R17*SQRT(BR$5))-$R17*SQRT(BR$5),0,1,TRUE)+$M17*EXP($L17/100*BR$5)*(1-_xlfn.NORM.DIST((LN(($M17*EXP($L17/100*BR$5)))-LN($K17)-$Q17*BR$5)/($R17*SQRT(BR$5)),0,1,TRUE)))*EXP(-$F$1*BR$5)*INDEX('3)tpx males'!CZ$57:CZ$107,MATCH('3) 2016 cases'!$O17,'3)tpx males'!$BB$57:$BB$107,0))</f>
        <v>0</v>
      </c>
      <c r="BS17" s="32">
        <f>($K17*EXP(BS$5*($Q17+0.5*($R17)^2))*_xlfn.NORM.DIST((LN(($M17*EXP($L17/100*BS$5)))-LN($K17)-$Q17*BS$5)/($R17*SQRT(BS$5))-$R17*SQRT(BS$5),0,1,TRUE)+$M17*EXP($L17/100*BS$5)*(1-_xlfn.NORM.DIST((LN(($M17*EXP($L17/100*BS$5)))-LN($K17)-$Q17*BS$5)/($R17*SQRT(BS$5)),0,1,TRUE)))*EXP(-$F$1*BS$5)*INDEX('3)tpx males'!DA$57:DA$107,MATCH('3) 2016 cases'!$O17,'3)tpx males'!$BB$57:$BB$107,0))</f>
        <v>0</v>
      </c>
      <c r="BU17" s="32">
        <f t="shared" si="58"/>
        <v>189626.87172854182</v>
      </c>
      <c r="BV17" s="32">
        <f t="shared" si="9"/>
        <v>180108.29489868286</v>
      </c>
      <c r="BW17" s="32">
        <f t="shared" si="10"/>
        <v>183471.3103316075</v>
      </c>
      <c r="BX17" s="32">
        <f t="shared" si="11"/>
        <v>186897.12061116728</v>
      </c>
      <c r="BY17" s="32">
        <f t="shared" si="12"/>
        <v>190386.89819069917</v>
      </c>
      <c r="BZ17" s="32">
        <f t="shared" si="13"/>
        <v>193941.83536133359</v>
      </c>
      <c r="CA17" s="32">
        <f t="shared" si="14"/>
        <v>197563.12676690766</v>
      </c>
      <c r="CB17" s="32">
        <f t="shared" si="15"/>
        <v>201251.90208324039</v>
      </c>
      <c r="CC17" s="32">
        <f t="shared" si="16"/>
        <v>205009.08853238128</v>
      </c>
      <c r="CD17" s="32">
        <f t="shared" si="17"/>
        <v>208835.23390146715</v>
      </c>
      <c r="CE17" s="32">
        <f t="shared" si="18"/>
        <v>212730.35004850864</v>
      </c>
      <c r="CF17" s="32">
        <f t="shared" si="19"/>
        <v>216693.8217596139</v>
      </c>
      <c r="CG17" s="32">
        <f t="shared" si="20"/>
        <v>220724.39303141055</v>
      </c>
      <c r="CH17" s="32">
        <f t="shared" si="21"/>
        <v>224820.21810340779</v>
      </c>
      <c r="CI17" s="32">
        <f t="shared" si="22"/>
        <v>228978.95447976299</v>
      </c>
      <c r="CJ17" s="32">
        <f t="shared" si="23"/>
        <v>233197.87562726028</v>
      </c>
      <c r="CK17" s="32">
        <f t="shared" si="24"/>
        <v>237473.98625038081</v>
      </c>
      <c r="CL17" s="32">
        <f t="shared" si="25"/>
        <v>241804.12913557846</v>
      </c>
      <c r="CM17" s="32">
        <f t="shared" si="26"/>
        <v>246185.07770012988</v>
      </c>
      <c r="CN17" s="32">
        <f t="shared" si="27"/>
        <v>250613.61206295507</v>
      </c>
      <c r="CO17" s="32">
        <f t="shared" si="28"/>
        <v>255086.57878568678</v>
      </c>
      <c r="CP17" s="32">
        <f t="shared" si="29"/>
        <v>259600.93572988728</v>
      </c>
      <c r="CQ17" s="32">
        <f t="shared" si="30"/>
        <v>264153.78406829585</v>
      </c>
      <c r="CR17" s="32">
        <f t="shared" si="31"/>
        <v>268742.38963934657</v>
      </c>
      <c r="CS17" s="32">
        <f t="shared" si="32"/>
        <v>273364.19573494949</v>
      </c>
      <c r="CT17" s="32">
        <f t="shared" si="33"/>
        <v>278016.82918734598</v>
      </c>
      <c r="CU17" s="32">
        <f t="shared" si="34"/>
        <v>282698.10134949995</v>
      </c>
      <c r="CV17" s="32">
        <f t="shared" si="35"/>
        <v>287406.00528974296</v>
      </c>
      <c r="CW17" s="32">
        <f t="shared" si="36"/>
        <v>292138.71026876697</v>
      </c>
      <c r="CX17" s="32">
        <f t="shared" si="37"/>
        <v>296894.55434588203</v>
      </c>
      <c r="CY17" s="32">
        <f t="shared" si="38"/>
        <v>301672.0357745068</v>
      </c>
      <c r="CZ17" s="32">
        <f t="shared" si="39"/>
        <v>306469.80369271082</v>
      </c>
      <c r="DA17" s="32">
        <f t="shared" si="40"/>
        <v>311286.64848993847</v>
      </c>
      <c r="DB17" s="32">
        <f t="shared" si="41"/>
        <v>316121.4921316891</v>
      </c>
      <c r="DC17" s="32">
        <f t="shared" si="42"/>
        <v>320973.37864577328</v>
      </c>
      <c r="DD17" s="32">
        <f t="shared" si="43"/>
        <v>325841.46491300542</v>
      </c>
      <c r="DE17" s="32">
        <f t="shared" si="44"/>
        <v>330725.01185845915</v>
      </c>
      <c r="DF17" s="32">
        <f t="shared" si="45"/>
        <v>335623.37610388512</v>
      </c>
      <c r="DG17" s="32">
        <f t="shared" si="46"/>
        <v>340536.00211520487</v>
      </c>
      <c r="DH17" s="32">
        <f t="shared" si="47"/>
        <v>345462.41485922842</v>
      </c>
      <c r="DI17" s="32">
        <f t="shared" si="48"/>
        <v>350402.21296937292</v>
      </c>
      <c r="DJ17" s="32">
        <f t="shared" si="49"/>
        <v>355355.06240990828</v>
      </c>
      <c r="DK17" s="32">
        <f t="shared" si="50"/>
        <v>360320.69062120502</v>
      </c>
      <c r="DL17" s="32">
        <f t="shared" si="51"/>
        <v>365298.88112379669</v>
      </c>
      <c r="DM17" s="32">
        <f t="shared" si="52"/>
        <v>370289.46855621826</v>
      </c>
      <c r="DN17" s="32">
        <f t="shared" si="53"/>
        <v>375292.33412007918</v>
      </c>
      <c r="DO17" s="32">
        <f t="shared" si="54"/>
        <v>380307.40140530519</v>
      </c>
      <c r="DP17" s="32">
        <f t="shared" si="55"/>
        <v>385334.6325686723</v>
      </c>
      <c r="DQ17" s="32">
        <f t="shared" si="56"/>
        <v>390374.02483944187</v>
      </c>
      <c r="DR17" s="32">
        <f t="shared" si="57"/>
        <v>395425.60732692835</v>
      </c>
      <c r="DT17" s="48">
        <f t="shared" si="59"/>
        <v>79</v>
      </c>
      <c r="DU17" s="32"/>
      <c r="DV17" s="32">
        <f ca="1">INDEX('3)tpx males'!BD$57:BD$107,MATCH('3) 2016 cases'!DT17,'3)tpx males'!$BB$57:$BB$107,0))</f>
        <v>4.4780987504595582E-2</v>
      </c>
      <c r="DW17" s="32">
        <f t="shared" ca="1" si="60"/>
        <v>-8491.6785734113801</v>
      </c>
      <c r="DX17" s="32">
        <f t="shared" ca="1" si="61"/>
        <v>0.95521901249540442</v>
      </c>
      <c r="DZ17" s="32">
        <f t="shared" ca="1" si="62"/>
        <v>-226370.18258895155</v>
      </c>
      <c r="EA17" s="32">
        <f t="shared" ca="1" si="63"/>
        <v>36743.310860409721</v>
      </c>
      <c r="EB17" s="32">
        <f t="shared" ca="1" si="64"/>
        <v>1645.4017445174788</v>
      </c>
      <c r="EC17" s="32">
        <f ca="1">EA17*'3) Value'!AN29</f>
        <v>0</v>
      </c>
      <c r="EE17" s="32">
        <f ca="1">IF(EC17=0,'3) Value'!AM29+'3) 2016 cases'!DZ17,0)</f>
        <v>28.055981716839597</v>
      </c>
    </row>
    <row r="18" spans="2:135" x14ac:dyDescent="0.25">
      <c r="C18" s="32" t="s">
        <v>16</v>
      </c>
      <c r="D18" s="32" t="s">
        <v>12</v>
      </c>
      <c r="E18" s="49">
        <v>11727</v>
      </c>
      <c r="F18" s="32" t="s">
        <v>13</v>
      </c>
      <c r="G18" s="32" t="s">
        <v>17</v>
      </c>
      <c r="H18" s="49" t="s">
        <v>17</v>
      </c>
      <c r="I18" s="32" t="s">
        <v>17</v>
      </c>
      <c r="J18" s="32" t="s">
        <v>22</v>
      </c>
      <c r="K18" s="52">
        <v>210000</v>
      </c>
      <c r="L18" s="53">
        <v>8.65</v>
      </c>
      <c r="M18" s="52">
        <v>105427</v>
      </c>
      <c r="O18" s="48">
        <f t="shared" si="7"/>
        <v>84</v>
      </c>
      <c r="Q18" s="32">
        <f>INDEX('2b)Working'!$I$61:$P$61,MATCH($J18,'2b)Working'!$I$60:$P$60,0))</f>
        <v>7.7288380255278302E-2</v>
      </c>
      <c r="R18" s="32">
        <f>INDEX('2b)Working'!$I$62:$P$62,MATCH($J18,'2b)Working'!$I$60:$P$60,0))</f>
        <v>4.7716681618892573E-2</v>
      </c>
      <c r="T18" s="9">
        <f t="shared" ca="1" si="8"/>
        <v>117899.37511723113</v>
      </c>
      <c r="U18" s="10"/>
      <c r="V18" s="32">
        <f ca="1">($K18*EXP(V$5*($Q18+0.5*($R18)^2))*_xlfn.NORM.DIST((LN(($M18*EXP($L18/100*V$5)))-LN($K18)-$Q18*V$5)/($R18*SQRT(V$5))-$R18*SQRT(V$5),0,1,TRUE)+$M18*EXP($L18/100*V$5)*(1-_xlfn.NORM.DIST((LN(($M18*EXP($L18/100*V$5)))-LN($K18)-$Q18*V$5)/($R18*SQRT(V$5)),0,1,TRUE)))*EXP(-$F$1*V$5)*INDEX('3)tpx males'!BD$57:BD$107,MATCH('3) 2016 cases'!$O18,'3)tpx males'!$BB$57:$BB$107,0))</f>
        <v>8566.0101059721601</v>
      </c>
      <c r="W18" s="32">
        <f ca="1">($K18*EXP(W$5*($Q18+0.5*($R18)^2))*_xlfn.NORM.DIST((LN(($M18*EXP($L18/100*W$5)))-LN($K18)-$Q18*W$5)/($R18*SQRT(W$5))-$R18*SQRT(W$5),0,1,TRUE)+$M18*EXP($L18/100*W$5)*(1-_xlfn.NORM.DIST((LN(($M18*EXP($L18/100*W$5)))-LN($K18)-$Q18*W$5)/($R18*SQRT(W$5)),0,1,TRUE)))*EXP(-$F$1*W$5)*INDEX('3)tpx males'!BE$57:BE$107,MATCH('3) 2016 cases'!$O18,'3)tpx males'!$BB$57:$BB$107,0))</f>
        <v>8791.3708583126099</v>
      </c>
      <c r="X18" s="32">
        <f ca="1">($K18*EXP(X$5*($Q18+0.5*($R18)^2))*_xlfn.NORM.DIST((LN(($M18*EXP($L18/100*X$5)))-LN($K18)-$Q18*X$5)/($R18*SQRT(X$5))-$R18*SQRT(X$5),0,1,TRUE)+$M18*EXP($L18/100*X$5)*(1-_xlfn.NORM.DIST((LN(($M18*EXP($L18/100*X$5)))-LN($K18)-$Q18*X$5)/($R18*SQRT(X$5)),0,1,TRUE)))*EXP(-$F$1*X$5)*INDEX('3)tpx males'!BF$57:BF$107,MATCH('3) 2016 cases'!$O18,'3)tpx males'!$BB$57:$BB$107,0))</f>
        <v>9631.6846505775375</v>
      </c>
      <c r="Y18" s="32">
        <f ca="1">($K18*EXP(Y$5*($Q18+0.5*($R18)^2))*_xlfn.NORM.DIST((LN(($M18*EXP($L18/100*Y$5)))-LN($K18)-$Q18*Y$5)/($R18*SQRT(Y$5))-$R18*SQRT(Y$5),0,1,TRUE)+$M18*EXP($L18/100*Y$5)*(1-_xlfn.NORM.DIST((LN(($M18*EXP($L18/100*Y$5)))-LN($K18)-$Q18*Y$5)/($R18*SQRT(Y$5)),0,1,TRUE)))*EXP(-$F$1*Y$5)*INDEX('3)tpx males'!BG$57:BG$107,MATCH('3) 2016 cases'!$O18,'3)tpx males'!$BB$57:$BB$107,0))</f>
        <v>9094.9519207046706</v>
      </c>
      <c r="Z18" s="32">
        <f ca="1">($K18*EXP(Z$5*($Q18+0.5*($R18)^2))*_xlfn.NORM.DIST((LN(($M18*EXP($L18/100*Z$5)))-LN($K18)-$Q18*Z$5)/($R18*SQRT(Z$5))-$R18*SQRT(Z$5),0,1,TRUE)+$M18*EXP($L18/100*Z$5)*(1-_xlfn.NORM.DIST((LN(($M18*EXP($L18/100*Z$5)))-LN($K18)-$Q18*Z$5)/($R18*SQRT(Z$5)),0,1,TRUE)))*EXP(-$F$1*Z$5)*INDEX('3)tpx males'!BH$57:BH$107,MATCH('3) 2016 cases'!$O18,'3)tpx males'!$BB$57:$BB$107,0))</f>
        <v>9447.5331308773275</v>
      </c>
      <c r="AA18" s="32">
        <f ca="1">($K18*EXP(AA$5*($Q18+0.5*($R18)^2))*_xlfn.NORM.DIST((LN(($M18*EXP($L18/100*AA$5)))-LN($K18)-$Q18*AA$5)/($R18*SQRT(AA$5))-$R18*SQRT(AA$5),0,1,TRUE)+$M18*EXP($L18/100*AA$5)*(1-_xlfn.NORM.DIST((LN(($M18*EXP($L18/100*AA$5)))-LN($K18)-$Q18*AA$5)/($R18*SQRT(AA$5)),0,1,TRUE)))*EXP(-$F$1*AA$5)*INDEX('3)tpx males'!BI$57:BI$107,MATCH('3) 2016 cases'!$O18,'3)tpx males'!$BB$57:$BB$107,0))</f>
        <v>9774.0807723654616</v>
      </c>
      <c r="AB18" s="32">
        <f ca="1">($K18*EXP(AB$5*($Q18+0.5*($R18)^2))*_xlfn.NORM.DIST((LN(($M18*EXP($L18/100*AB$5)))-LN($K18)-$Q18*AB$5)/($R18*SQRT(AB$5))-$R18*SQRT(AB$5),0,1,TRUE)+$M18*EXP($L18/100*AB$5)*(1-_xlfn.NORM.DIST((LN(($M18*EXP($L18/100*AB$5)))-LN($K18)-$Q18*AB$5)/($R18*SQRT(AB$5)),0,1,TRUE)))*EXP(-$F$1*AB$5)*INDEX('3)tpx males'!BJ$57:BJ$107,MATCH('3) 2016 cases'!$O18,'3)tpx males'!$BB$57:$BB$107,0))</f>
        <v>9180.1275620448814</v>
      </c>
      <c r="AC18" s="32">
        <f ca="1">($K18*EXP(AC$5*($Q18+0.5*($R18)^2))*_xlfn.NORM.DIST((LN(($M18*EXP($L18/100*AC$5)))-LN($K18)-$Q18*AC$5)/($R18*SQRT(AC$5))-$R18*SQRT(AC$5),0,1,TRUE)+$M18*EXP($L18/100*AC$5)*(1-_xlfn.NORM.DIST((LN(($M18*EXP($L18/100*AC$5)))-LN($K18)-$Q18*AC$5)/($R18*SQRT(AC$5)),0,1,TRUE)))*EXP(-$F$1*AC$5)*INDEX('3)tpx males'!BK$57:BK$107,MATCH('3) 2016 cases'!$O18,'3)tpx males'!$BB$57:$BB$107,0))</f>
        <v>8895.0632646198283</v>
      </c>
      <c r="AD18" s="32">
        <f ca="1">($K18*EXP(AD$5*($Q18+0.5*($R18)^2))*_xlfn.NORM.DIST((LN(($M18*EXP($L18/100*AD$5)))-LN($K18)-$Q18*AD$5)/($R18*SQRT(AD$5))-$R18*SQRT(AD$5),0,1,TRUE)+$M18*EXP($L18/100*AD$5)*(1-_xlfn.NORM.DIST((LN(($M18*EXP($L18/100*AD$5)))-LN($K18)-$Q18*AD$5)/($R18*SQRT(AD$5)),0,1,TRUE)))*EXP(-$F$1*AD$5)*INDEX('3)tpx males'!BL$57:BL$107,MATCH('3) 2016 cases'!$O18,'3)tpx males'!$BB$57:$BB$107,0))</f>
        <v>7660.2492244538362</v>
      </c>
      <c r="AE18" s="32">
        <f ca="1">($K18*EXP(AE$5*($Q18+0.5*($R18)^2))*_xlfn.NORM.DIST((LN(($M18*EXP($L18/100*AE$5)))-LN($K18)-$Q18*AE$5)/($R18*SQRT(AE$5))-$R18*SQRT(AE$5),0,1,TRUE)+$M18*EXP($L18/100*AE$5)*(1-_xlfn.NORM.DIST((LN(($M18*EXP($L18/100*AE$5)))-LN($K18)-$Q18*AE$5)/($R18*SQRT(AE$5)),0,1,TRUE)))*EXP(-$F$1*AE$5)*INDEX('3)tpx males'!BM$57:BM$107,MATCH('3) 2016 cases'!$O18,'3)tpx males'!$BB$57:$BB$107,0))</f>
        <v>7304.2112454374255</v>
      </c>
      <c r="AF18" s="32">
        <f ca="1">($K18*EXP(AF$5*($Q18+0.5*($R18)^2))*_xlfn.NORM.DIST((LN(($M18*EXP($L18/100*AF$5)))-LN($K18)-$Q18*AF$5)/($R18*SQRT(AF$5))-$R18*SQRT(AF$5),0,1,TRUE)+$M18*EXP($L18/100*AF$5)*(1-_xlfn.NORM.DIST((LN(($M18*EXP($L18/100*AF$5)))-LN($K18)-$Q18*AF$5)/($R18*SQRT(AF$5)),0,1,TRUE)))*EXP(-$F$1*AF$5)*INDEX('3)tpx males'!BN$57:BN$107,MATCH('3) 2016 cases'!$O18,'3)tpx males'!$BB$57:$BB$107,0))</f>
        <v>6731.09414821891</v>
      </c>
      <c r="AG18" s="32">
        <f ca="1">($K18*EXP(AG$5*($Q18+0.5*($R18)^2))*_xlfn.NORM.DIST((LN(($M18*EXP($L18/100*AG$5)))-LN($K18)-$Q18*AG$5)/($R18*SQRT(AG$5))-$R18*SQRT(AG$5),0,1,TRUE)+$M18*EXP($L18/100*AG$5)*(1-_xlfn.NORM.DIST((LN(($M18*EXP($L18/100*AG$5)))-LN($K18)-$Q18*AG$5)/($R18*SQRT(AG$5)),0,1,TRUE)))*EXP(-$F$1*AG$5)*INDEX('3)tpx males'!BO$57:BO$107,MATCH('3) 2016 cases'!$O18,'3)tpx males'!$BB$57:$BB$107,0))</f>
        <v>5576.5200744833919</v>
      </c>
      <c r="AH18" s="32">
        <f ca="1">($K18*EXP(AH$5*($Q18+0.5*($R18)^2))*_xlfn.NORM.DIST((LN(($M18*EXP($L18/100*AH$5)))-LN($K18)-$Q18*AH$5)/($R18*SQRT(AH$5))-$R18*SQRT(AH$5),0,1,TRUE)+$M18*EXP($L18/100*AH$5)*(1-_xlfn.NORM.DIST((LN(($M18*EXP($L18/100*AH$5)))-LN($K18)-$Q18*AH$5)/($R18*SQRT(AH$5)),0,1,TRUE)))*EXP(-$F$1*AH$5)*INDEX('3)tpx males'!BP$57:BP$107,MATCH('3) 2016 cases'!$O18,'3)tpx males'!$BB$57:$BB$107,0))</f>
        <v>4607.1182985882861</v>
      </c>
      <c r="AI18" s="32">
        <f ca="1">($K18*EXP(AI$5*($Q18+0.5*($R18)^2))*_xlfn.NORM.DIST((LN(($M18*EXP($L18/100*AI$5)))-LN($K18)-$Q18*AI$5)/($R18*SQRT(AI$5))-$R18*SQRT(AI$5),0,1,TRUE)+$M18*EXP($L18/100*AI$5)*(1-_xlfn.NORM.DIST((LN(($M18*EXP($L18/100*AI$5)))-LN($K18)-$Q18*AI$5)/($R18*SQRT(AI$5)),0,1,TRUE)))*EXP(-$F$1*AI$5)*INDEX('3)tpx males'!BQ$57:BQ$107,MATCH('3) 2016 cases'!$O18,'3)tpx males'!$BB$57:$BB$107,0))</f>
        <v>3674.5796834476873</v>
      </c>
      <c r="AJ18" s="32">
        <f ca="1">($K18*EXP(AJ$5*($Q18+0.5*($R18)^2))*_xlfn.NORM.DIST((LN(($M18*EXP($L18/100*AJ$5)))-LN($K18)-$Q18*AJ$5)/($R18*SQRT(AJ$5))-$R18*SQRT(AJ$5),0,1,TRUE)+$M18*EXP($L18/100*AJ$5)*(1-_xlfn.NORM.DIST((LN(($M18*EXP($L18/100*AJ$5)))-LN($K18)-$Q18*AJ$5)/($R18*SQRT(AJ$5)),0,1,TRUE)))*EXP(-$F$1*AJ$5)*INDEX('3)tpx males'!BR$57:BR$107,MATCH('3) 2016 cases'!$O18,'3)tpx males'!$BB$57:$BB$107,0))</f>
        <v>2819.2906635953291</v>
      </c>
      <c r="AK18" s="32">
        <f ca="1">($K18*EXP(AK$5*($Q18+0.5*($R18)^2))*_xlfn.NORM.DIST((LN(($M18*EXP($L18/100*AK$5)))-LN($K18)-$Q18*AK$5)/($R18*SQRT(AK$5))-$R18*SQRT(AK$5),0,1,TRUE)+$M18*EXP($L18/100*AK$5)*(1-_xlfn.NORM.DIST((LN(($M18*EXP($L18/100*AK$5)))-LN($K18)-$Q18*AK$5)/($R18*SQRT(AK$5)),0,1,TRUE)))*EXP(-$F$1*AK$5)*INDEX('3)tpx males'!BS$57:BS$107,MATCH('3) 2016 cases'!$O18,'3)tpx males'!$BB$57:$BB$107,0))</f>
        <v>2090.9785513445472</v>
      </c>
      <c r="AL18" s="32">
        <f ca="1">($K18*EXP(AL$5*($Q18+0.5*($R18)^2))*_xlfn.NORM.DIST((LN(($M18*EXP($L18/100*AL$5)))-LN($K18)-$Q18*AL$5)/($R18*SQRT(AL$5))-$R18*SQRT(AL$5),0,1,TRUE)+$M18*EXP($L18/100*AL$5)*(1-_xlfn.NORM.DIST((LN(($M18*EXP($L18/100*AL$5)))-LN($K18)-$Q18*AL$5)/($R18*SQRT(AL$5)),0,1,TRUE)))*EXP(-$F$1*AL$5)*INDEX('3)tpx males'!BT$57:BT$107,MATCH('3) 2016 cases'!$O18,'3)tpx males'!$BB$57:$BB$107,0))</f>
        <v>1469.0160254801187</v>
      </c>
      <c r="AM18" s="32">
        <f ca="1">($K18*EXP(AM$5*($Q18+0.5*($R18)^2))*_xlfn.NORM.DIST((LN(($M18*EXP($L18/100*AM$5)))-LN($K18)-$Q18*AM$5)/($R18*SQRT(AM$5))-$R18*SQRT(AM$5),0,1,TRUE)+$M18*EXP($L18/100*AM$5)*(1-_xlfn.NORM.DIST((LN(($M18*EXP($L18/100*AM$5)))-LN($K18)-$Q18*AM$5)/($R18*SQRT(AM$5)),0,1,TRUE)))*EXP(-$F$1*AM$5)*INDEX('3)tpx males'!BU$57:BU$107,MATCH('3) 2016 cases'!$O18,'3)tpx males'!$BB$57:$BB$107,0))</f>
        <v>1002.2327722372502</v>
      </c>
      <c r="AN18" s="32">
        <f ca="1">($K18*EXP(AN$5*($Q18+0.5*($R18)^2))*_xlfn.NORM.DIST((LN(($M18*EXP($L18/100*AN$5)))-LN($K18)-$Q18*AN$5)/($R18*SQRT(AN$5))-$R18*SQRT(AN$5),0,1,TRUE)+$M18*EXP($L18/100*AN$5)*(1-_xlfn.NORM.DIST((LN(($M18*EXP($L18/100*AN$5)))-LN($K18)-$Q18*AN$5)/($R18*SQRT(AN$5)),0,1,TRUE)))*EXP(-$F$1*AN$5)*INDEX('3)tpx males'!BV$57:BV$107,MATCH('3) 2016 cases'!$O18,'3)tpx males'!$BB$57:$BB$107,0))</f>
        <v>657.17059690465408</v>
      </c>
      <c r="AO18" s="32">
        <f ca="1">($K18*EXP(AO$5*($Q18+0.5*($R18)^2))*_xlfn.NORM.DIST((LN(($M18*EXP($L18/100*AO$5)))-LN($K18)-$Q18*AO$5)/($R18*SQRT(AO$5))-$R18*SQRT(AO$5),0,1,TRUE)+$M18*EXP($L18/100*AO$5)*(1-_xlfn.NORM.DIST((LN(($M18*EXP($L18/100*AO$5)))-LN($K18)-$Q18*AO$5)/($R18*SQRT(AO$5)),0,1,TRUE)))*EXP(-$F$1*AO$5)*INDEX('3)tpx males'!BW$57:BW$107,MATCH('3) 2016 cases'!$O18,'3)tpx males'!$BB$57:$BB$107,0))</f>
        <v>403.16910310819287</v>
      </c>
      <c r="AP18" s="32">
        <f ca="1">($K18*EXP(AP$5*($Q18+0.5*($R18)^2))*_xlfn.NORM.DIST((LN(($M18*EXP($L18/100*AP$5)))-LN($K18)-$Q18*AP$5)/($R18*SQRT(AP$5))-$R18*SQRT(AP$5),0,1,TRUE)+$M18*EXP($L18/100*AP$5)*(1-_xlfn.NORM.DIST((LN(($M18*EXP($L18/100*AP$5)))-LN($K18)-$Q18*AP$5)/($R18*SQRT(AP$5)),0,1,TRUE)))*EXP(-$F$1*AP$5)*INDEX('3)tpx males'!BX$57:BX$107,MATCH('3) 2016 cases'!$O18,'3)tpx males'!$BB$57:$BB$107,0))</f>
        <v>243.69132373890136</v>
      </c>
      <c r="AQ18" s="32">
        <f ca="1">($K18*EXP(AQ$5*($Q18+0.5*($R18)^2))*_xlfn.NORM.DIST((LN(($M18*EXP($L18/100*AQ$5)))-LN($K18)-$Q18*AQ$5)/($R18*SQRT(AQ$5))-$R18*SQRT(AQ$5),0,1,TRUE)+$M18*EXP($L18/100*AQ$5)*(1-_xlfn.NORM.DIST((LN(($M18*EXP($L18/100*AQ$5)))-LN($K18)-$Q18*AQ$5)/($R18*SQRT(AQ$5)),0,1,TRUE)))*EXP(-$F$1*AQ$5)*INDEX('3)tpx males'!BY$57:BY$107,MATCH('3) 2016 cases'!$O18,'3)tpx males'!$BB$57:$BB$107,0))</f>
        <v>136.1750019356943</v>
      </c>
      <c r="AR18" s="32">
        <f ca="1">($K18*EXP(AR$5*($Q18+0.5*($R18)^2))*_xlfn.NORM.DIST((LN(($M18*EXP($L18/100*AR$5)))-LN($K18)-$Q18*AR$5)/($R18*SQRT(AR$5))-$R18*SQRT(AR$5),0,1,TRUE)+$M18*EXP($L18/100*AR$5)*(1-_xlfn.NORM.DIST((LN(($M18*EXP($L18/100*AR$5)))-LN($K18)-$Q18*AR$5)/($R18*SQRT(AR$5)),0,1,TRUE)))*EXP(-$F$1*AR$5)*INDEX('3)tpx males'!BZ$57:BZ$107,MATCH('3) 2016 cases'!$O18,'3)tpx males'!$BB$57:$BB$107,0))</f>
        <v>76.166234314291756</v>
      </c>
      <c r="AS18" s="32">
        <f ca="1">($K18*EXP(AS$5*($Q18+0.5*($R18)^2))*_xlfn.NORM.DIST((LN(($M18*EXP($L18/100*AS$5)))-LN($K18)-$Q18*AS$5)/($R18*SQRT(AS$5))-$R18*SQRT(AS$5),0,1,TRUE)+$M18*EXP($L18/100*AS$5)*(1-_xlfn.NORM.DIST((LN(($M18*EXP($L18/100*AS$5)))-LN($K18)-$Q18*AS$5)/($R18*SQRT(AS$5)),0,1,TRUE)))*EXP(-$F$1*AS$5)*INDEX('3)tpx males'!CA$57:CA$107,MATCH('3) 2016 cases'!$O18,'3)tpx males'!$BB$57:$BB$107,0))</f>
        <v>40.829057058358856</v>
      </c>
      <c r="AT18" s="32">
        <f ca="1">($K18*EXP(AT$5*($Q18+0.5*($R18)^2))*_xlfn.NORM.DIST((LN(($M18*EXP($L18/100*AT$5)))-LN($K18)-$Q18*AT$5)/($R18*SQRT(AT$5))-$R18*SQRT(AT$5),0,1,TRUE)+$M18*EXP($L18/100*AT$5)*(1-_xlfn.NORM.DIST((LN(($M18*EXP($L18/100*AT$5)))-LN($K18)-$Q18*AT$5)/($R18*SQRT(AT$5)),0,1,TRUE)))*EXP(-$F$1*AT$5)*INDEX('3)tpx males'!CB$57:CB$107,MATCH('3) 2016 cases'!$O18,'3)tpx males'!$BB$57:$BB$107,0))</f>
        <v>17.126178036893158</v>
      </c>
      <c r="AU18" s="32">
        <f ca="1">($K18*EXP(AU$5*($Q18+0.5*($R18)^2))*_xlfn.NORM.DIST((LN(($M18*EXP($L18/100*AU$5)))-LN($K18)-$Q18*AU$5)/($R18*SQRT(AU$5))-$R18*SQRT(AU$5),0,1,TRUE)+$M18*EXP($L18/100*AU$5)*(1-_xlfn.NORM.DIST((LN(($M18*EXP($L18/100*AU$5)))-LN($K18)-$Q18*AU$5)/($R18*SQRT(AU$5)),0,1,TRUE)))*EXP(-$F$1*AU$5)*INDEX('3)tpx males'!CC$57:CC$107,MATCH('3) 2016 cases'!$O18,'3)tpx males'!$BB$57:$BB$107,0))</f>
        <v>8.9346693728800179</v>
      </c>
      <c r="AV18" s="32">
        <f>($K18*EXP(AV$5*($Q18+0.5*($R18)^2))*_xlfn.NORM.DIST((LN(($M18*EXP($L18/100*AV$5)))-LN($K18)-$Q18*AV$5)/($R18*SQRT(AV$5))-$R18*SQRT(AV$5),0,1,TRUE)+$M18*EXP($L18/100*AV$5)*(1-_xlfn.NORM.DIST((LN(($M18*EXP($L18/100*AV$5)))-LN($K18)-$Q18*AV$5)/($R18*SQRT(AV$5)),0,1,TRUE)))*EXP(-$F$1*AV$5)*INDEX('3)tpx males'!CD$57:CD$107,MATCH('3) 2016 cases'!$O18,'3)tpx males'!$BB$57:$BB$107,0))</f>
        <v>0</v>
      </c>
      <c r="AW18" s="32">
        <f>($K18*EXP(AW$5*($Q18+0.5*($R18)^2))*_xlfn.NORM.DIST((LN(($M18*EXP($L18/100*AW$5)))-LN($K18)-$Q18*AW$5)/($R18*SQRT(AW$5))-$R18*SQRT(AW$5),0,1,TRUE)+$M18*EXP($L18/100*AW$5)*(1-_xlfn.NORM.DIST((LN(($M18*EXP($L18/100*AW$5)))-LN($K18)-$Q18*AW$5)/($R18*SQRT(AW$5)),0,1,TRUE)))*EXP(-$F$1*AW$5)*INDEX('3)tpx males'!CE$57:CE$107,MATCH('3) 2016 cases'!$O18,'3)tpx males'!$BB$57:$BB$107,0))</f>
        <v>0</v>
      </c>
      <c r="AX18" s="32">
        <f>($K18*EXP(AX$5*($Q18+0.5*($R18)^2))*_xlfn.NORM.DIST((LN(($M18*EXP($L18/100*AX$5)))-LN($K18)-$Q18*AX$5)/($R18*SQRT(AX$5))-$R18*SQRT(AX$5),0,1,TRUE)+$M18*EXP($L18/100*AX$5)*(1-_xlfn.NORM.DIST((LN(($M18*EXP($L18/100*AX$5)))-LN($K18)-$Q18*AX$5)/($R18*SQRT(AX$5)),0,1,TRUE)))*EXP(-$F$1*AX$5)*INDEX('3)tpx males'!CF$57:CF$107,MATCH('3) 2016 cases'!$O18,'3)tpx males'!$BB$57:$BB$107,0))</f>
        <v>0</v>
      </c>
      <c r="AY18" s="32">
        <f>($K18*EXP(AY$5*($Q18+0.5*($R18)^2))*_xlfn.NORM.DIST((LN(($M18*EXP($L18/100*AY$5)))-LN($K18)-$Q18*AY$5)/($R18*SQRT(AY$5))-$R18*SQRT(AY$5),0,1,TRUE)+$M18*EXP($L18/100*AY$5)*(1-_xlfn.NORM.DIST((LN(($M18*EXP($L18/100*AY$5)))-LN($K18)-$Q18*AY$5)/($R18*SQRT(AY$5)),0,1,TRUE)))*EXP(-$F$1*AY$5)*INDEX('3)tpx males'!CG$57:CG$107,MATCH('3) 2016 cases'!$O18,'3)tpx males'!$BB$57:$BB$107,0))</f>
        <v>0</v>
      </c>
      <c r="AZ18" s="32">
        <f>($K18*EXP(AZ$5*($Q18+0.5*($R18)^2))*_xlfn.NORM.DIST((LN(($M18*EXP($L18/100*AZ$5)))-LN($K18)-$Q18*AZ$5)/($R18*SQRT(AZ$5))-$R18*SQRT(AZ$5),0,1,TRUE)+$M18*EXP($L18/100*AZ$5)*(1-_xlfn.NORM.DIST((LN(($M18*EXP($L18/100*AZ$5)))-LN($K18)-$Q18*AZ$5)/($R18*SQRT(AZ$5)),0,1,TRUE)))*EXP(-$F$1*AZ$5)*INDEX('3)tpx males'!CH$57:CH$107,MATCH('3) 2016 cases'!$O18,'3)tpx males'!$BB$57:$BB$107,0))</f>
        <v>0</v>
      </c>
      <c r="BA18" s="32">
        <f>($K18*EXP(BA$5*($Q18+0.5*($R18)^2))*_xlfn.NORM.DIST((LN(($M18*EXP($L18/100*BA$5)))-LN($K18)-$Q18*BA$5)/($R18*SQRT(BA$5))-$R18*SQRT(BA$5),0,1,TRUE)+$M18*EXP($L18/100*BA$5)*(1-_xlfn.NORM.DIST((LN(($M18*EXP($L18/100*BA$5)))-LN($K18)-$Q18*BA$5)/($R18*SQRT(BA$5)),0,1,TRUE)))*EXP(-$F$1*BA$5)*INDEX('3)tpx males'!CI$57:CI$107,MATCH('3) 2016 cases'!$O18,'3)tpx males'!$BB$57:$BB$107,0))</f>
        <v>0</v>
      </c>
      <c r="BB18" s="32">
        <f>($K18*EXP(BB$5*($Q18+0.5*($R18)^2))*_xlfn.NORM.DIST((LN(($M18*EXP($L18/100*BB$5)))-LN($K18)-$Q18*BB$5)/($R18*SQRT(BB$5))-$R18*SQRT(BB$5),0,1,TRUE)+$M18*EXP($L18/100*BB$5)*(1-_xlfn.NORM.DIST((LN(($M18*EXP($L18/100*BB$5)))-LN($K18)-$Q18*BB$5)/($R18*SQRT(BB$5)),0,1,TRUE)))*EXP(-$F$1*BB$5)*INDEX('3)tpx males'!CJ$57:CJ$107,MATCH('3) 2016 cases'!$O18,'3)tpx males'!$BB$57:$BB$107,0))</f>
        <v>0</v>
      </c>
      <c r="BC18" s="32">
        <f>($K18*EXP(BC$5*($Q18+0.5*($R18)^2))*_xlfn.NORM.DIST((LN(($M18*EXP($L18/100*BC$5)))-LN($K18)-$Q18*BC$5)/($R18*SQRT(BC$5))-$R18*SQRT(BC$5),0,1,TRUE)+$M18*EXP($L18/100*BC$5)*(1-_xlfn.NORM.DIST((LN(($M18*EXP($L18/100*BC$5)))-LN($K18)-$Q18*BC$5)/($R18*SQRT(BC$5)),0,1,TRUE)))*EXP(-$F$1*BC$5)*INDEX('3)tpx males'!CK$57:CK$107,MATCH('3) 2016 cases'!$O18,'3)tpx males'!$BB$57:$BB$107,0))</f>
        <v>0</v>
      </c>
      <c r="BD18" s="32">
        <f>($K18*EXP(BD$5*($Q18+0.5*($R18)^2))*_xlfn.NORM.DIST((LN(($M18*EXP($L18/100*BD$5)))-LN($K18)-$Q18*BD$5)/($R18*SQRT(BD$5))-$R18*SQRT(BD$5),0,1,TRUE)+$M18*EXP($L18/100*BD$5)*(1-_xlfn.NORM.DIST((LN(($M18*EXP($L18/100*BD$5)))-LN($K18)-$Q18*BD$5)/($R18*SQRT(BD$5)),0,1,TRUE)))*EXP(-$F$1*BD$5)*INDEX('3)tpx males'!CL$57:CL$107,MATCH('3) 2016 cases'!$O18,'3)tpx males'!$BB$57:$BB$107,0))</f>
        <v>0</v>
      </c>
      <c r="BE18" s="32">
        <f>($K18*EXP(BE$5*($Q18+0.5*($R18)^2))*_xlfn.NORM.DIST((LN(($M18*EXP($L18/100*BE$5)))-LN($K18)-$Q18*BE$5)/($R18*SQRT(BE$5))-$R18*SQRT(BE$5),0,1,TRUE)+$M18*EXP($L18/100*BE$5)*(1-_xlfn.NORM.DIST((LN(($M18*EXP($L18/100*BE$5)))-LN($K18)-$Q18*BE$5)/($R18*SQRT(BE$5)),0,1,TRUE)))*EXP(-$F$1*BE$5)*INDEX('3)tpx males'!CM$57:CM$107,MATCH('3) 2016 cases'!$O18,'3)tpx males'!$BB$57:$BB$107,0))</f>
        <v>0</v>
      </c>
      <c r="BF18" s="32">
        <f>($K18*EXP(BF$5*($Q18+0.5*($R18)^2))*_xlfn.NORM.DIST((LN(($M18*EXP($L18/100*BF$5)))-LN($K18)-$Q18*BF$5)/($R18*SQRT(BF$5))-$R18*SQRT(BF$5),0,1,TRUE)+$M18*EXP($L18/100*BF$5)*(1-_xlfn.NORM.DIST((LN(($M18*EXP($L18/100*BF$5)))-LN($K18)-$Q18*BF$5)/($R18*SQRT(BF$5)),0,1,TRUE)))*EXP(-$F$1*BF$5)*INDEX('3)tpx males'!CN$57:CN$107,MATCH('3) 2016 cases'!$O18,'3)tpx males'!$BB$57:$BB$107,0))</f>
        <v>0</v>
      </c>
      <c r="BG18" s="32">
        <f>($K18*EXP(BG$5*($Q18+0.5*($R18)^2))*_xlfn.NORM.DIST((LN(($M18*EXP($L18/100*BG$5)))-LN($K18)-$Q18*BG$5)/($R18*SQRT(BG$5))-$R18*SQRT(BG$5),0,1,TRUE)+$M18*EXP($L18/100*BG$5)*(1-_xlfn.NORM.DIST((LN(($M18*EXP($L18/100*BG$5)))-LN($K18)-$Q18*BG$5)/($R18*SQRT(BG$5)),0,1,TRUE)))*EXP(-$F$1*BG$5)*INDEX('3)tpx males'!CO$57:CO$107,MATCH('3) 2016 cases'!$O18,'3)tpx males'!$BB$57:$BB$107,0))</f>
        <v>0</v>
      </c>
      <c r="BH18" s="32">
        <f>($K18*EXP(BH$5*($Q18+0.5*($R18)^2))*_xlfn.NORM.DIST((LN(($M18*EXP($L18/100*BH$5)))-LN($K18)-$Q18*BH$5)/($R18*SQRT(BH$5))-$R18*SQRT(BH$5),0,1,TRUE)+$M18*EXP($L18/100*BH$5)*(1-_xlfn.NORM.DIST((LN(($M18*EXP($L18/100*BH$5)))-LN($K18)-$Q18*BH$5)/($R18*SQRT(BH$5)),0,1,TRUE)))*EXP(-$F$1*BH$5)*INDEX('3)tpx males'!CP$57:CP$107,MATCH('3) 2016 cases'!$O18,'3)tpx males'!$BB$57:$BB$107,0))</f>
        <v>0</v>
      </c>
      <c r="BI18" s="32">
        <f>($K18*EXP(BI$5*($Q18+0.5*($R18)^2))*_xlfn.NORM.DIST((LN(($M18*EXP($L18/100*BI$5)))-LN($K18)-$Q18*BI$5)/($R18*SQRT(BI$5))-$R18*SQRT(BI$5),0,1,TRUE)+$M18*EXP($L18/100*BI$5)*(1-_xlfn.NORM.DIST((LN(($M18*EXP($L18/100*BI$5)))-LN($K18)-$Q18*BI$5)/($R18*SQRT(BI$5)),0,1,TRUE)))*EXP(-$F$1*BI$5)*INDEX('3)tpx males'!CQ$57:CQ$107,MATCH('3) 2016 cases'!$O18,'3)tpx males'!$BB$57:$BB$107,0))</f>
        <v>0</v>
      </c>
      <c r="BJ18" s="32">
        <f>($K18*EXP(BJ$5*($Q18+0.5*($R18)^2))*_xlfn.NORM.DIST((LN(($M18*EXP($L18/100*BJ$5)))-LN($K18)-$Q18*BJ$5)/($R18*SQRT(BJ$5))-$R18*SQRT(BJ$5),0,1,TRUE)+$M18*EXP($L18/100*BJ$5)*(1-_xlfn.NORM.DIST((LN(($M18*EXP($L18/100*BJ$5)))-LN($K18)-$Q18*BJ$5)/($R18*SQRT(BJ$5)),0,1,TRUE)))*EXP(-$F$1*BJ$5)*INDEX('3)tpx males'!CR$57:CR$107,MATCH('3) 2016 cases'!$O18,'3)tpx males'!$BB$57:$BB$107,0))</f>
        <v>0</v>
      </c>
      <c r="BK18" s="32">
        <f>($K18*EXP(BK$5*($Q18+0.5*($R18)^2))*_xlfn.NORM.DIST((LN(($M18*EXP($L18/100*BK$5)))-LN($K18)-$Q18*BK$5)/($R18*SQRT(BK$5))-$R18*SQRT(BK$5),0,1,TRUE)+$M18*EXP($L18/100*BK$5)*(1-_xlfn.NORM.DIST((LN(($M18*EXP($L18/100*BK$5)))-LN($K18)-$Q18*BK$5)/($R18*SQRT(BK$5)),0,1,TRUE)))*EXP(-$F$1*BK$5)*INDEX('3)tpx males'!CS$57:CS$107,MATCH('3) 2016 cases'!$O18,'3)tpx males'!$BB$57:$BB$107,0))</f>
        <v>0</v>
      </c>
      <c r="BL18" s="32">
        <f>($K18*EXP(BL$5*($Q18+0.5*($R18)^2))*_xlfn.NORM.DIST((LN(($M18*EXP($L18/100*BL$5)))-LN($K18)-$Q18*BL$5)/($R18*SQRT(BL$5))-$R18*SQRT(BL$5),0,1,TRUE)+$M18*EXP($L18/100*BL$5)*(1-_xlfn.NORM.DIST((LN(($M18*EXP($L18/100*BL$5)))-LN($K18)-$Q18*BL$5)/($R18*SQRT(BL$5)),0,1,TRUE)))*EXP(-$F$1*BL$5)*INDEX('3)tpx males'!CT$57:CT$107,MATCH('3) 2016 cases'!$O18,'3)tpx males'!$BB$57:$BB$107,0))</f>
        <v>0</v>
      </c>
      <c r="BM18" s="32">
        <f>($K18*EXP(BM$5*($Q18+0.5*($R18)^2))*_xlfn.NORM.DIST((LN(($M18*EXP($L18/100*BM$5)))-LN($K18)-$Q18*BM$5)/($R18*SQRT(BM$5))-$R18*SQRT(BM$5),0,1,TRUE)+$M18*EXP($L18/100*BM$5)*(1-_xlfn.NORM.DIST((LN(($M18*EXP($L18/100*BM$5)))-LN($K18)-$Q18*BM$5)/($R18*SQRT(BM$5)),0,1,TRUE)))*EXP(-$F$1*BM$5)*INDEX('3)tpx males'!CU$57:CU$107,MATCH('3) 2016 cases'!$O18,'3)tpx males'!$BB$57:$BB$107,0))</f>
        <v>0</v>
      </c>
      <c r="BN18" s="32">
        <f>($K18*EXP(BN$5*($Q18+0.5*($R18)^2))*_xlfn.NORM.DIST((LN(($M18*EXP($L18/100*BN$5)))-LN($K18)-$Q18*BN$5)/($R18*SQRT(BN$5))-$R18*SQRT(BN$5),0,1,TRUE)+$M18*EXP($L18/100*BN$5)*(1-_xlfn.NORM.DIST((LN(($M18*EXP($L18/100*BN$5)))-LN($K18)-$Q18*BN$5)/($R18*SQRT(BN$5)),0,1,TRUE)))*EXP(-$F$1*BN$5)*INDEX('3)tpx males'!CV$57:CV$107,MATCH('3) 2016 cases'!$O18,'3)tpx males'!$BB$57:$BB$107,0))</f>
        <v>0</v>
      </c>
      <c r="BO18" s="32">
        <f>($K18*EXP(BO$5*($Q18+0.5*($R18)^2))*_xlfn.NORM.DIST((LN(($M18*EXP($L18/100*BO$5)))-LN($K18)-$Q18*BO$5)/($R18*SQRT(BO$5))-$R18*SQRT(BO$5),0,1,TRUE)+$M18*EXP($L18/100*BO$5)*(1-_xlfn.NORM.DIST((LN(($M18*EXP($L18/100*BO$5)))-LN($K18)-$Q18*BO$5)/($R18*SQRT(BO$5)),0,1,TRUE)))*EXP(-$F$1*BO$5)*INDEX('3)tpx males'!CW$57:CW$107,MATCH('3) 2016 cases'!$O18,'3)tpx males'!$BB$57:$BB$107,0))</f>
        <v>0</v>
      </c>
      <c r="BP18" s="32">
        <f>($K18*EXP(BP$5*($Q18+0.5*($R18)^2))*_xlfn.NORM.DIST((LN(($M18*EXP($L18/100*BP$5)))-LN($K18)-$Q18*BP$5)/($R18*SQRT(BP$5))-$R18*SQRT(BP$5),0,1,TRUE)+$M18*EXP($L18/100*BP$5)*(1-_xlfn.NORM.DIST((LN(($M18*EXP($L18/100*BP$5)))-LN($K18)-$Q18*BP$5)/($R18*SQRT(BP$5)),0,1,TRUE)))*EXP(-$F$1*BP$5)*INDEX('3)tpx males'!CX$57:CX$107,MATCH('3) 2016 cases'!$O18,'3)tpx males'!$BB$57:$BB$107,0))</f>
        <v>0</v>
      </c>
      <c r="BQ18" s="32">
        <f>($K18*EXP(BQ$5*($Q18+0.5*($R18)^2))*_xlfn.NORM.DIST((LN(($M18*EXP($L18/100*BQ$5)))-LN($K18)-$Q18*BQ$5)/($R18*SQRT(BQ$5))-$R18*SQRT(BQ$5),0,1,TRUE)+$M18*EXP($L18/100*BQ$5)*(1-_xlfn.NORM.DIST((LN(($M18*EXP($L18/100*BQ$5)))-LN($K18)-$Q18*BQ$5)/($R18*SQRT(BQ$5)),0,1,TRUE)))*EXP(-$F$1*BQ$5)*INDEX('3)tpx males'!CY$57:CY$107,MATCH('3) 2016 cases'!$O18,'3)tpx males'!$BB$57:$BB$107,0))</f>
        <v>0</v>
      </c>
      <c r="BR18" s="32">
        <f>($K18*EXP(BR$5*($Q18+0.5*($R18)^2))*_xlfn.NORM.DIST((LN(($M18*EXP($L18/100*BR$5)))-LN($K18)-$Q18*BR$5)/($R18*SQRT(BR$5))-$R18*SQRT(BR$5),0,1,TRUE)+$M18*EXP($L18/100*BR$5)*(1-_xlfn.NORM.DIST((LN(($M18*EXP($L18/100*BR$5)))-LN($K18)-$Q18*BR$5)/($R18*SQRT(BR$5)),0,1,TRUE)))*EXP(-$F$1*BR$5)*INDEX('3)tpx males'!CZ$57:CZ$107,MATCH('3) 2016 cases'!$O18,'3)tpx males'!$BB$57:$BB$107,0))</f>
        <v>0</v>
      </c>
      <c r="BS18" s="32">
        <f>($K18*EXP(BS$5*($Q18+0.5*($R18)^2))*_xlfn.NORM.DIST((LN(($M18*EXP($L18/100*BS$5)))-LN($K18)-$Q18*BS$5)/($R18*SQRT(BS$5))-$R18*SQRT(BS$5),0,1,TRUE)+$M18*EXP($L18/100*BS$5)*(1-_xlfn.NORM.DIST((LN(($M18*EXP($L18/100*BS$5)))-LN($K18)-$Q18*BS$5)/($R18*SQRT(BS$5)),0,1,TRUE)))*EXP(-$F$1*BS$5)*INDEX('3)tpx males'!DA$57:DA$107,MATCH('3) 2016 cases'!$O18,'3)tpx males'!$BB$57:$BB$107,0))</f>
        <v>0</v>
      </c>
      <c r="BU18" s="32">
        <f t="shared" si="58"/>
        <v>114008.01697740155</v>
      </c>
      <c r="BV18" s="32">
        <f t="shared" si="9"/>
        <v>108068.87661494137</v>
      </c>
      <c r="BW18" s="32">
        <f t="shared" si="10"/>
        <v>109866.8051995916</v>
      </c>
      <c r="BX18" s="32">
        <f t="shared" si="11"/>
        <v>111694.64570057463</v>
      </c>
      <c r="BY18" s="32">
        <f t="shared" si="12"/>
        <v>113552.89575862426</v>
      </c>
      <c r="BZ18" s="32">
        <f t="shared" si="13"/>
        <v>115442.06128195455</v>
      </c>
      <c r="CA18" s="32">
        <f t="shared" si="14"/>
        <v>117362.65635106967</v>
      </c>
      <c r="CB18" s="32">
        <f t="shared" si="15"/>
        <v>119315.20159745139</v>
      </c>
      <c r="CC18" s="32">
        <f t="shared" si="16"/>
        <v>121300.21769196181</v>
      </c>
      <c r="CD18" s="32">
        <f t="shared" si="17"/>
        <v>123318.21028097952</v>
      </c>
      <c r="CE18" s="32">
        <f t="shared" si="18"/>
        <v>125369.6460866175</v>
      </c>
      <c r="CF18" s="32">
        <f t="shared" si="19"/>
        <v>127454.92428677078</v>
      </c>
      <c r="CG18" s="32">
        <f t="shared" si="20"/>
        <v>129574.3492596413</v>
      </c>
      <c r="CH18" s="32">
        <f t="shared" si="21"/>
        <v>131728.10977982517</v>
      </c>
      <c r="CI18" s="32">
        <f t="shared" si="22"/>
        <v>133916.26729611025</v>
      </c>
      <c r="CJ18" s="32">
        <f t="shared" si="23"/>
        <v>136138.75353132028</v>
      </c>
      <c r="CK18" s="32">
        <f t="shared" si="24"/>
        <v>138395.37605123917</v>
      </c>
      <c r="CL18" s="32">
        <f t="shared" si="25"/>
        <v>140685.82972274197</v>
      </c>
      <c r="CM18" s="32">
        <f t="shared" si="26"/>
        <v>143009.71189207784</v>
      </c>
      <c r="CN18" s="32">
        <f t="shared" si="27"/>
        <v>145366.53938704773</v>
      </c>
      <c r="CO18" s="32">
        <f t="shared" si="28"/>
        <v>147755.7658666425</v>
      </c>
      <c r="CP18" s="32">
        <f t="shared" si="29"/>
        <v>150176.79847483319</v>
      </c>
      <c r="CQ18" s="32">
        <f t="shared" si="30"/>
        <v>152629.01313383697</v>
      </c>
      <c r="CR18" s="32">
        <f t="shared" si="31"/>
        <v>155111.76811166198</v>
      </c>
      <c r="CS18" s="32">
        <f t="shared" si="32"/>
        <v>157624.4157185088</v>
      </c>
      <c r="CT18" s="32">
        <f t="shared" si="33"/>
        <v>160166.31213731359</v>
      </c>
      <c r="CU18" s="32">
        <f t="shared" si="34"/>
        <v>162736.8254896306</v>
      </c>
      <c r="CV18" s="32">
        <f t="shared" si="35"/>
        <v>165335.34229310229</v>
      </c>
      <c r="CW18" s="32">
        <f t="shared" si="36"/>
        <v>167961.27249289892</v>
      </c>
      <c r="CX18" s="32">
        <f t="shared" si="37"/>
        <v>170614.05325615895</v>
      </c>
      <c r="CY18" s="32">
        <f t="shared" si="38"/>
        <v>173293.15171272954</v>
      </c>
      <c r="CZ18" s="32">
        <f t="shared" si="39"/>
        <v>175998.06681247844</v>
      </c>
      <c r="DA18" s="32">
        <f t="shared" si="40"/>
        <v>178728.33045267544</v>
      </c>
      <c r="DB18" s="32">
        <f t="shared" si="41"/>
        <v>181483.50801075649</v>
      </c>
      <c r="DC18" s="32">
        <f t="shared" si="42"/>
        <v>184263.19839970555</v>
      </c>
      <c r="DD18" s="32">
        <f t="shared" si="43"/>
        <v>187067.03374620058</v>
      </c>
      <c r="DE18" s="32">
        <f t="shared" si="44"/>
        <v>189894.67877606233</v>
      </c>
      <c r="DF18" s="32">
        <f t="shared" si="45"/>
        <v>192745.82997762912</v>
      </c>
      <c r="DG18" s="32">
        <f t="shared" si="46"/>
        <v>195620.21460150261</v>
      </c>
      <c r="DH18" s="32">
        <f t="shared" si="47"/>
        <v>198517.58954458547</v>
      </c>
      <c r="DI18" s="32">
        <f t="shared" si="48"/>
        <v>201437.74015736132</v>
      </c>
      <c r="DJ18" s="32">
        <f t="shared" si="49"/>
        <v>204380.47900577032</v>
      </c>
      <c r="DK18" s="32">
        <f t="shared" si="50"/>
        <v>207345.64461266933</v>
      </c>
      <c r="DL18" s="32">
        <f t="shared" si="51"/>
        <v>210333.10019855888</v>
      </c>
      <c r="DM18" s="32">
        <f t="shared" si="52"/>
        <v>213342.7324368695</v>
      </c>
      <c r="DN18" s="32">
        <f t="shared" si="53"/>
        <v>216374.45023548775</v>
      </c>
      <c r="DO18" s="32">
        <f t="shared" si="54"/>
        <v>219428.18355325348</v>
      </c>
      <c r="DP18" s="32">
        <f t="shared" si="55"/>
        <v>222503.88225775296</v>
      </c>
      <c r="DQ18" s="32">
        <f t="shared" si="56"/>
        <v>225601.51502880204</v>
      </c>
      <c r="DR18" s="32">
        <f t="shared" si="57"/>
        <v>228721.06831045623</v>
      </c>
      <c r="DT18" s="48">
        <f t="shared" si="59"/>
        <v>84</v>
      </c>
      <c r="DU18" s="32"/>
      <c r="DV18" s="32">
        <f ca="1">INDEX('3)tpx males'!BD$57:BD$107,MATCH('3) 2016 cases'!DT18,'3)tpx males'!$BB$57:$BB$107,0))</f>
        <v>8.0583069181726863E-2</v>
      </c>
      <c r="DW18" s="32">
        <f t="shared" ca="1" si="60"/>
        <v>-9187.1159193614403</v>
      </c>
      <c r="DX18" s="32">
        <f t="shared" ca="1" si="61"/>
        <v>0.91941693081827314</v>
      </c>
      <c r="DZ18" s="32">
        <f t="shared" ca="1" si="62"/>
        <v>-127538.36102873104</v>
      </c>
      <c r="EA18" s="32">
        <f t="shared" ca="1" si="63"/>
        <v>13530.344051329492</v>
      </c>
      <c r="EB18" s="32">
        <f t="shared" ca="1" si="64"/>
        <v>1090.3166507408509</v>
      </c>
      <c r="EC18" s="32">
        <f ca="1">EA18*'3) Value'!AN30</f>
        <v>0</v>
      </c>
      <c r="EE18" s="32">
        <f ca="1">IF(EC18=0,'3) Value'!AM30+'3) 2016 cases'!DZ18,0)</f>
        <v>0.7570357126678573</v>
      </c>
    </row>
    <row r="19" spans="2:135" x14ac:dyDescent="0.25">
      <c r="C19" s="32" t="s">
        <v>16</v>
      </c>
      <c r="D19" s="32" t="s">
        <v>12</v>
      </c>
      <c r="E19" s="49">
        <v>16736</v>
      </c>
      <c r="F19" s="32" t="s">
        <v>13</v>
      </c>
      <c r="G19" s="32" t="s">
        <v>17</v>
      </c>
      <c r="H19" s="49" t="s">
        <v>17</v>
      </c>
      <c r="I19" s="32" t="s">
        <v>17</v>
      </c>
      <c r="J19" s="32" t="s">
        <v>23</v>
      </c>
      <c r="K19" s="52">
        <v>385000</v>
      </c>
      <c r="L19" s="53">
        <v>9.3000000000000007</v>
      </c>
      <c r="M19" s="52">
        <v>130532</v>
      </c>
      <c r="O19" s="48">
        <f t="shared" si="7"/>
        <v>71</v>
      </c>
      <c r="Q19" s="32">
        <f>INDEX('2b)Working'!$I$61:$P$61,MATCH($J19,'2b)Working'!$I$60:$P$60,0))</f>
        <v>6.4419325448889148E-2</v>
      </c>
      <c r="R19" s="32">
        <f>INDEX('2b)Working'!$I$62:$P$62,MATCH($J19,'2b)Working'!$I$60:$P$60,0))</f>
        <v>5.1556803430206084E-2</v>
      </c>
      <c r="T19" s="9">
        <f t="shared" ca="1" si="8"/>
        <v>186962.88634582417</v>
      </c>
      <c r="U19" s="10"/>
      <c r="V19" s="32">
        <f ca="1">($K19*EXP(V$5*($Q19+0.5*($R19)^2))*_xlfn.NORM.DIST((LN(($M19*EXP($L19/100*V$5)))-LN($K19)-$Q19*V$5)/($R19*SQRT(V$5))-$R19*SQRT(V$5),0,1,TRUE)+$M19*EXP($L19/100*V$5)*(1-_xlfn.NORM.DIST((LN(($M19*EXP($L19/100*V$5)))-LN($K19)-$Q19*V$5)/($R19*SQRT(V$5)),0,1,TRUE)))*EXP(-$F$1*V$5)*INDEX('3)tpx males'!BD$57:BD$107,MATCH('3) 2016 cases'!$O19,'3)tpx males'!$BB$57:$BB$107,0))</f>
        <v>2333.9118002236819</v>
      </c>
      <c r="W19" s="32">
        <f ca="1">($K19*EXP(W$5*($Q19+0.5*($R19)^2))*_xlfn.NORM.DIST((LN(($M19*EXP($L19/100*W$5)))-LN($K19)-$Q19*W$5)/($R19*SQRT(W$5))-$R19*SQRT(W$5),0,1,TRUE)+$M19*EXP($L19/100*W$5)*(1-_xlfn.NORM.DIST((LN(($M19*EXP($L19/100*W$5)))-LN($K19)-$Q19*W$5)/($R19*SQRT(W$5)),0,1,TRUE)))*EXP(-$F$1*W$5)*INDEX('3)tpx males'!BE$57:BE$107,MATCH('3) 2016 cases'!$O19,'3)tpx males'!$BB$57:$BB$107,0))</f>
        <v>2655.0325719660623</v>
      </c>
      <c r="X19" s="32">
        <f ca="1">($K19*EXP(X$5*($Q19+0.5*($R19)^2))*_xlfn.NORM.DIST((LN(($M19*EXP($L19/100*X$5)))-LN($K19)-$Q19*X$5)/($R19*SQRT(X$5))-$R19*SQRT(X$5),0,1,TRUE)+$M19*EXP($L19/100*X$5)*(1-_xlfn.NORM.DIST((LN(($M19*EXP($L19/100*X$5)))-LN($K19)-$Q19*X$5)/($R19*SQRT(X$5)),0,1,TRUE)))*EXP(-$F$1*X$5)*INDEX('3)tpx males'!BF$57:BF$107,MATCH('3) 2016 cases'!$O19,'3)tpx males'!$BB$57:$BB$107,0))</f>
        <v>2779.242334592142</v>
      </c>
      <c r="Y19" s="32">
        <f ca="1">($K19*EXP(Y$5*($Q19+0.5*($R19)^2))*_xlfn.NORM.DIST((LN(($M19*EXP($L19/100*Y$5)))-LN($K19)-$Q19*Y$5)/($R19*SQRT(Y$5))-$R19*SQRT(Y$5),0,1,TRUE)+$M19*EXP($L19/100*Y$5)*(1-_xlfn.NORM.DIST((LN(($M19*EXP($L19/100*Y$5)))-LN($K19)-$Q19*Y$5)/($R19*SQRT(Y$5)),0,1,TRUE)))*EXP(-$F$1*Y$5)*INDEX('3)tpx males'!BG$57:BG$107,MATCH('3) 2016 cases'!$O19,'3)tpx males'!$BB$57:$BB$107,0))</f>
        <v>3262.0306775681056</v>
      </c>
      <c r="Z19" s="32">
        <f ca="1">($K19*EXP(Z$5*($Q19+0.5*($R19)^2))*_xlfn.NORM.DIST((LN(($M19*EXP($L19/100*Z$5)))-LN($K19)-$Q19*Z$5)/($R19*SQRT(Z$5))-$R19*SQRT(Z$5),0,1,TRUE)+$M19*EXP($L19/100*Z$5)*(1-_xlfn.NORM.DIST((LN(($M19*EXP($L19/100*Z$5)))-LN($K19)-$Q19*Z$5)/($R19*SQRT(Z$5)),0,1,TRUE)))*EXP(-$F$1*Z$5)*INDEX('3)tpx males'!BH$57:BH$107,MATCH('3) 2016 cases'!$O19,'3)tpx males'!$BB$57:$BB$107,0))</f>
        <v>3419.4798715465081</v>
      </c>
      <c r="AA19" s="32">
        <f ca="1">($K19*EXP(AA$5*($Q19+0.5*($R19)^2))*_xlfn.NORM.DIST((LN(($M19*EXP($L19/100*AA$5)))-LN($K19)-$Q19*AA$5)/($R19*SQRT(AA$5))-$R19*SQRT(AA$5),0,1,TRUE)+$M19*EXP($L19/100*AA$5)*(1-_xlfn.NORM.DIST((LN(($M19*EXP($L19/100*AA$5)))-LN($K19)-$Q19*AA$5)/($R19*SQRT(AA$5)),0,1,TRUE)))*EXP(-$F$1*AA$5)*INDEX('3)tpx males'!BI$57:BI$107,MATCH('3) 2016 cases'!$O19,'3)tpx males'!$BB$57:$BB$107,0))</f>
        <v>3945.2089785652129</v>
      </c>
      <c r="AB19" s="32">
        <f ca="1">($K19*EXP(AB$5*($Q19+0.5*($R19)^2))*_xlfn.NORM.DIST((LN(($M19*EXP($L19/100*AB$5)))-LN($K19)-$Q19*AB$5)/($R19*SQRT(AB$5))-$R19*SQRT(AB$5),0,1,TRUE)+$M19*EXP($L19/100*AB$5)*(1-_xlfn.NORM.DIST((LN(($M19*EXP($L19/100*AB$5)))-LN($K19)-$Q19*AB$5)/($R19*SQRT(AB$5)),0,1,TRUE)))*EXP(-$F$1*AB$5)*INDEX('3)tpx males'!BJ$57:BJ$107,MATCH('3) 2016 cases'!$O19,'3)tpx males'!$BB$57:$BB$107,0))</f>
        <v>4489.4878580738286</v>
      </c>
      <c r="AC19" s="32">
        <f ca="1">($K19*EXP(AC$5*($Q19+0.5*($R19)^2))*_xlfn.NORM.DIST((LN(($M19*EXP($L19/100*AC$5)))-LN($K19)-$Q19*AC$5)/($R19*SQRT(AC$5))-$R19*SQRT(AC$5),0,1,TRUE)+$M19*EXP($L19/100*AC$5)*(1-_xlfn.NORM.DIST((LN(($M19*EXP($L19/100*AC$5)))-LN($K19)-$Q19*AC$5)/($R19*SQRT(AC$5)),0,1,TRUE)))*EXP(-$F$1*AC$5)*INDEX('3)tpx males'!BK$57:BK$107,MATCH('3) 2016 cases'!$O19,'3)tpx males'!$BB$57:$BB$107,0))</f>
        <v>4576.1040167518731</v>
      </c>
      <c r="AD19" s="32">
        <f ca="1">($K19*EXP(AD$5*($Q19+0.5*($R19)^2))*_xlfn.NORM.DIST((LN(($M19*EXP($L19/100*AD$5)))-LN($K19)-$Q19*AD$5)/($R19*SQRT(AD$5))-$R19*SQRT(AD$5),0,1,TRUE)+$M19*EXP($L19/100*AD$5)*(1-_xlfn.NORM.DIST((LN(($M19*EXP($L19/100*AD$5)))-LN($K19)-$Q19*AD$5)/($R19*SQRT(AD$5)),0,1,TRUE)))*EXP(-$F$1*AD$5)*INDEX('3)tpx males'!BL$57:BL$107,MATCH('3) 2016 cases'!$O19,'3)tpx males'!$BB$57:$BB$107,0))</f>
        <v>5330.4774090937726</v>
      </c>
      <c r="AE19" s="32">
        <f ca="1">($K19*EXP(AE$5*($Q19+0.5*($R19)^2))*_xlfn.NORM.DIST((LN(($M19*EXP($L19/100*AE$5)))-LN($K19)-$Q19*AE$5)/($R19*SQRT(AE$5))-$R19*SQRT(AE$5),0,1,TRUE)+$M19*EXP($L19/100*AE$5)*(1-_xlfn.NORM.DIST((LN(($M19*EXP($L19/100*AE$5)))-LN($K19)-$Q19*AE$5)/($R19*SQRT(AE$5)),0,1,TRUE)))*EXP(-$F$1*AE$5)*INDEX('3)tpx males'!BM$57:BM$107,MATCH('3) 2016 cases'!$O19,'3)tpx males'!$BB$57:$BB$107,0))</f>
        <v>5683.6739690591839</v>
      </c>
      <c r="AF19" s="32">
        <f ca="1">($K19*EXP(AF$5*($Q19+0.5*($R19)^2))*_xlfn.NORM.DIST((LN(($M19*EXP($L19/100*AF$5)))-LN($K19)-$Q19*AF$5)/($R19*SQRT(AF$5))-$R19*SQRT(AF$5),0,1,TRUE)+$M19*EXP($L19/100*AF$5)*(1-_xlfn.NORM.DIST((LN(($M19*EXP($L19/100*AF$5)))-LN($K19)-$Q19*AF$5)/($R19*SQRT(AF$5)),0,1,TRUE)))*EXP(-$F$1*AF$5)*INDEX('3)tpx males'!BN$57:BN$107,MATCH('3) 2016 cases'!$O19,'3)tpx males'!$BB$57:$BB$107,0))</f>
        <v>6450.0130930444566</v>
      </c>
      <c r="AG19" s="32">
        <f ca="1">($K19*EXP(AG$5*($Q19+0.5*($R19)^2))*_xlfn.NORM.DIST((LN(($M19*EXP($L19/100*AG$5)))-LN($K19)-$Q19*AG$5)/($R19*SQRT(AG$5))-$R19*SQRT(AG$5),0,1,TRUE)+$M19*EXP($L19/100*AG$5)*(1-_xlfn.NORM.DIST((LN(($M19*EXP($L19/100*AG$5)))-LN($K19)-$Q19*AG$5)/($R19*SQRT(AG$5)),0,1,TRUE)))*EXP(-$F$1*AG$5)*INDEX('3)tpx males'!BO$57:BO$107,MATCH('3) 2016 cases'!$O19,'3)tpx males'!$BB$57:$BB$107,0))</f>
        <v>6991.1640808604361</v>
      </c>
      <c r="AH19" s="32">
        <f ca="1">($K19*EXP(AH$5*($Q19+0.5*($R19)^2))*_xlfn.NORM.DIST((LN(($M19*EXP($L19/100*AH$5)))-LN($K19)-$Q19*AH$5)/($R19*SQRT(AH$5))-$R19*SQRT(AH$5),0,1,TRUE)+$M19*EXP($L19/100*AH$5)*(1-_xlfn.NORM.DIST((LN(($M19*EXP($L19/100*AH$5)))-LN($K19)-$Q19*AH$5)/($R19*SQRT(AH$5)),0,1,TRUE)))*EXP(-$F$1*AH$5)*INDEX('3)tpx males'!BP$57:BP$107,MATCH('3) 2016 cases'!$O19,'3)tpx males'!$BB$57:$BB$107,0))</f>
        <v>7786.7945557266712</v>
      </c>
      <c r="AI19" s="32">
        <f ca="1">($K19*EXP(AI$5*($Q19+0.5*($R19)^2))*_xlfn.NORM.DIST((LN(($M19*EXP($L19/100*AI$5)))-LN($K19)-$Q19*AI$5)/($R19*SQRT(AI$5))-$R19*SQRT(AI$5),0,1,TRUE)+$M19*EXP($L19/100*AI$5)*(1-_xlfn.NORM.DIST((LN(($M19*EXP($L19/100*AI$5)))-LN($K19)-$Q19*AI$5)/($R19*SQRT(AI$5)),0,1,TRUE)))*EXP(-$F$1*AI$5)*INDEX('3)tpx males'!BQ$57:BQ$107,MATCH('3) 2016 cases'!$O19,'3)tpx males'!$BB$57:$BB$107,0))</f>
        <v>8088.3028725726899</v>
      </c>
      <c r="AJ19" s="32">
        <f ca="1">($K19*EXP(AJ$5*($Q19+0.5*($R19)^2))*_xlfn.NORM.DIST((LN(($M19*EXP($L19/100*AJ$5)))-LN($K19)-$Q19*AJ$5)/($R19*SQRT(AJ$5))-$R19*SQRT(AJ$5),0,1,TRUE)+$M19*EXP($L19/100*AJ$5)*(1-_xlfn.NORM.DIST((LN(($M19*EXP($L19/100*AJ$5)))-LN($K19)-$Q19*AJ$5)/($R19*SQRT(AJ$5)),0,1,TRUE)))*EXP(-$F$1*AJ$5)*INDEX('3)tpx males'!BR$57:BR$107,MATCH('3) 2016 cases'!$O19,'3)tpx males'!$BB$57:$BB$107,0))</f>
        <v>8233.3612975480155</v>
      </c>
      <c r="AK19" s="32">
        <f ca="1">($K19*EXP(AK$5*($Q19+0.5*($R19)^2))*_xlfn.NORM.DIST((LN(($M19*EXP($L19/100*AK$5)))-LN($K19)-$Q19*AK$5)/($R19*SQRT(AK$5))-$R19*SQRT(AK$5),0,1,TRUE)+$M19*EXP($L19/100*AK$5)*(1-_xlfn.NORM.DIST((LN(($M19*EXP($L19/100*AK$5)))-LN($K19)-$Q19*AK$5)/($R19*SQRT(AK$5)),0,1,TRUE)))*EXP(-$F$1*AK$5)*INDEX('3)tpx males'!BS$57:BS$107,MATCH('3) 2016 cases'!$O19,'3)tpx males'!$BB$57:$BB$107,0))</f>
        <v>9554.9458301340601</v>
      </c>
      <c r="AL19" s="32">
        <f ca="1">($K19*EXP(AL$5*($Q19+0.5*($R19)^2))*_xlfn.NORM.DIST((LN(($M19*EXP($L19/100*AL$5)))-LN($K19)-$Q19*AL$5)/($R19*SQRT(AL$5))-$R19*SQRT(AL$5),0,1,TRUE)+$M19*EXP($L19/100*AL$5)*(1-_xlfn.NORM.DIST((LN(($M19*EXP($L19/100*AL$5)))-LN($K19)-$Q19*AL$5)/($R19*SQRT(AL$5)),0,1,TRUE)))*EXP(-$F$1*AL$5)*INDEX('3)tpx males'!BT$57:BT$107,MATCH('3) 2016 cases'!$O19,'3)tpx males'!$BB$57:$BB$107,0))</f>
        <v>9087.610599474152</v>
      </c>
      <c r="AM19" s="32">
        <f ca="1">($K19*EXP(AM$5*($Q19+0.5*($R19)^2))*_xlfn.NORM.DIST((LN(($M19*EXP($L19/100*AM$5)))-LN($K19)-$Q19*AM$5)/($R19*SQRT(AM$5))-$R19*SQRT(AM$5),0,1,TRUE)+$M19*EXP($L19/100*AM$5)*(1-_xlfn.NORM.DIST((LN(($M19*EXP($L19/100*AM$5)))-LN($K19)-$Q19*AM$5)/($R19*SQRT(AM$5)),0,1,TRUE)))*EXP(-$F$1*AM$5)*INDEX('3)tpx males'!BU$57:BU$107,MATCH('3) 2016 cases'!$O19,'3)tpx males'!$BB$57:$BB$107,0))</f>
        <v>9693.6431948578738</v>
      </c>
      <c r="AN19" s="32">
        <f ca="1">($K19*EXP(AN$5*($Q19+0.5*($R19)^2))*_xlfn.NORM.DIST((LN(($M19*EXP($L19/100*AN$5)))-LN($K19)-$Q19*AN$5)/($R19*SQRT(AN$5))-$R19*SQRT(AN$5),0,1,TRUE)+$M19*EXP($L19/100*AN$5)*(1-_xlfn.NORM.DIST((LN(($M19*EXP($L19/100*AN$5)))-LN($K19)-$Q19*AN$5)/($R19*SQRT(AN$5)),0,1,TRUE)))*EXP(-$F$1*AN$5)*INDEX('3)tpx males'!BV$57:BV$107,MATCH('3) 2016 cases'!$O19,'3)tpx males'!$BB$57:$BB$107,0))</f>
        <v>10453.602728693117</v>
      </c>
      <c r="AO19" s="32">
        <f ca="1">($K19*EXP(AO$5*($Q19+0.5*($R19)^2))*_xlfn.NORM.DIST((LN(($M19*EXP($L19/100*AO$5)))-LN($K19)-$Q19*AO$5)/($R19*SQRT(AO$5))-$R19*SQRT(AO$5),0,1,TRUE)+$M19*EXP($L19/100*AO$5)*(1-_xlfn.NORM.DIST((LN(($M19*EXP($L19/100*AO$5)))-LN($K19)-$Q19*AO$5)/($R19*SQRT(AO$5)),0,1,TRUE)))*EXP(-$F$1*AO$5)*INDEX('3)tpx males'!BW$57:BW$107,MATCH('3) 2016 cases'!$O19,'3)tpx males'!$BB$57:$BB$107,0))</f>
        <v>9986.8363658696853</v>
      </c>
      <c r="AP19" s="32">
        <f ca="1">($K19*EXP(AP$5*($Q19+0.5*($R19)^2))*_xlfn.NORM.DIST((LN(($M19*EXP($L19/100*AP$5)))-LN($K19)-$Q19*AP$5)/($R19*SQRT(AP$5))-$R19*SQRT(AP$5),0,1,TRUE)+$M19*EXP($L19/100*AP$5)*(1-_xlfn.NORM.DIST((LN(($M19*EXP($L19/100*AP$5)))-LN($K19)-$Q19*AP$5)/($R19*SQRT(AP$5)),0,1,TRUE)))*EXP(-$F$1*AP$5)*INDEX('3)tpx males'!BX$57:BX$107,MATCH('3) 2016 cases'!$O19,'3)tpx males'!$BB$57:$BB$107,0))</f>
        <v>9899.2539830884743</v>
      </c>
      <c r="AQ19" s="32">
        <f ca="1">($K19*EXP(AQ$5*($Q19+0.5*($R19)^2))*_xlfn.NORM.DIST((LN(($M19*EXP($L19/100*AQ$5)))-LN($K19)-$Q19*AQ$5)/($R19*SQRT(AQ$5))-$R19*SQRT(AQ$5),0,1,TRUE)+$M19*EXP($L19/100*AQ$5)*(1-_xlfn.NORM.DIST((LN(($M19*EXP($L19/100*AQ$5)))-LN($K19)-$Q19*AQ$5)/($R19*SQRT(AQ$5)),0,1,TRUE)))*EXP(-$F$1*AQ$5)*INDEX('3)tpx males'!BY$57:BY$107,MATCH('3) 2016 cases'!$O19,'3)tpx males'!$BB$57:$BB$107,0))</f>
        <v>8604.1108626909627</v>
      </c>
      <c r="AR19" s="32">
        <f ca="1">($K19*EXP(AR$5*($Q19+0.5*($R19)^2))*_xlfn.NORM.DIST((LN(($M19*EXP($L19/100*AR$5)))-LN($K19)-$Q19*AR$5)/($R19*SQRT(AR$5))-$R19*SQRT(AR$5),0,1,TRUE)+$M19*EXP($L19/100*AR$5)*(1-_xlfn.NORM.DIST((LN(($M19*EXP($L19/100*AR$5)))-LN($K19)-$Q19*AR$5)/($R19*SQRT(AR$5)),0,1,TRUE)))*EXP(-$F$1*AR$5)*INDEX('3)tpx males'!BZ$57:BZ$107,MATCH('3) 2016 cases'!$O19,'3)tpx males'!$BB$57:$BB$107,0))</f>
        <v>8399.990648745812</v>
      </c>
      <c r="AS19" s="32">
        <f ca="1">($K19*EXP(AS$5*($Q19+0.5*($R19)^2))*_xlfn.NORM.DIST((LN(($M19*EXP($L19/100*AS$5)))-LN($K19)-$Q19*AS$5)/($R19*SQRT(AS$5))-$R19*SQRT(AS$5),0,1,TRUE)+$M19*EXP($L19/100*AS$5)*(1-_xlfn.NORM.DIST((LN(($M19*EXP($L19/100*AS$5)))-LN($K19)-$Q19*AS$5)/($R19*SQRT(AS$5)),0,1,TRUE)))*EXP(-$F$1*AS$5)*INDEX('3)tpx males'!CA$57:CA$107,MATCH('3) 2016 cases'!$O19,'3)tpx males'!$BB$57:$BB$107,0))</f>
        <v>7907.2286994779051</v>
      </c>
      <c r="AT19" s="32">
        <f ca="1">($K19*EXP(AT$5*($Q19+0.5*($R19)^2))*_xlfn.NORM.DIST((LN(($M19*EXP($L19/100*AT$5)))-LN($K19)-$Q19*AT$5)/($R19*SQRT(AT$5))-$R19*SQRT(AT$5),0,1,TRUE)+$M19*EXP($L19/100*AT$5)*(1-_xlfn.NORM.DIST((LN(($M19*EXP($L19/100*AT$5)))-LN($K19)-$Q19*AT$5)/($R19*SQRT(AT$5)),0,1,TRUE)))*EXP(-$F$1*AT$5)*INDEX('3)tpx males'!CB$57:CB$107,MATCH('3) 2016 cases'!$O19,'3)tpx males'!$BB$57:$BB$107,0))</f>
        <v>6614.7934996896265</v>
      </c>
      <c r="AU19" s="32">
        <f ca="1">($K19*EXP(AU$5*($Q19+0.5*($R19)^2))*_xlfn.NORM.DIST((LN(($M19*EXP($L19/100*AU$5)))-LN($K19)-$Q19*AU$5)/($R19*SQRT(AU$5))-$R19*SQRT(AU$5),0,1,TRUE)+$M19*EXP($L19/100*AU$5)*(1-_xlfn.NORM.DIST((LN(($M19*EXP($L19/100*AU$5)))-LN($K19)-$Q19*AU$5)/($R19*SQRT(AU$5)),0,1,TRUE)))*EXP(-$F$1*AU$5)*INDEX('3)tpx males'!CC$57:CC$107,MATCH('3) 2016 cases'!$O19,'3)tpx males'!$BB$57:$BB$107,0))</f>
        <v>5521.4814144691054</v>
      </c>
      <c r="AV19" s="32">
        <f ca="1">($K19*EXP(AV$5*($Q19+0.5*($R19)^2))*_xlfn.NORM.DIST((LN(($M19*EXP($L19/100*AV$5)))-LN($K19)-$Q19*AV$5)/($R19*SQRT(AV$5))-$R19*SQRT(AV$5),0,1,TRUE)+$M19*EXP($L19/100*AV$5)*(1-_xlfn.NORM.DIST((LN(($M19*EXP($L19/100*AV$5)))-LN($K19)-$Q19*AV$5)/($R19*SQRT(AV$5)),0,1,TRUE)))*EXP(-$F$1*AV$5)*INDEX('3)tpx males'!CD$57:CD$107,MATCH('3) 2016 cases'!$O19,'3)tpx males'!$BB$57:$BB$107,0))</f>
        <v>4439.6427635480459</v>
      </c>
      <c r="AW19" s="32">
        <f ca="1">($K19*EXP(AW$5*($Q19+0.5*($R19)^2))*_xlfn.NORM.DIST((LN(($M19*EXP($L19/100*AW$5)))-LN($K19)-$Q19*AW$5)/($R19*SQRT(AW$5))-$R19*SQRT(AW$5),0,1,TRUE)+$M19*EXP($L19/100*AW$5)*(1-_xlfn.NORM.DIST((LN(($M19*EXP($L19/100*AW$5)))-LN($K19)-$Q19*AW$5)/($R19*SQRT(AW$5)),0,1,TRUE)))*EXP(-$F$1*AW$5)*INDEX('3)tpx males'!CE$57:CE$107,MATCH('3) 2016 cases'!$O19,'3)tpx males'!$BB$57:$BB$107,0))</f>
        <v>3418.6344798878445</v>
      </c>
      <c r="AX19" s="32">
        <f ca="1">($K19*EXP(AX$5*($Q19+0.5*($R19)^2))*_xlfn.NORM.DIST((LN(($M19*EXP($L19/100*AX$5)))-LN($K19)-$Q19*AX$5)/($R19*SQRT(AX$5))-$R19*SQRT(AX$5),0,1,TRUE)+$M19*EXP($L19/100*AX$5)*(1-_xlfn.NORM.DIST((LN(($M19*EXP($L19/100*AX$5)))-LN($K19)-$Q19*AX$5)/($R19*SQRT(AX$5)),0,1,TRUE)))*EXP(-$F$1*AX$5)*INDEX('3)tpx males'!CF$57:CF$107,MATCH('3) 2016 cases'!$O19,'3)tpx males'!$BB$57:$BB$107,0))</f>
        <v>2542.596852041956</v>
      </c>
      <c r="AY19" s="32">
        <f ca="1">($K19*EXP(AY$5*($Q19+0.5*($R19)^2))*_xlfn.NORM.DIST((LN(($M19*EXP($L19/100*AY$5)))-LN($K19)-$Q19*AY$5)/($R19*SQRT(AY$5))-$R19*SQRT(AY$5),0,1,TRUE)+$M19*EXP($L19/100*AY$5)*(1-_xlfn.NORM.DIST((LN(($M19*EXP($L19/100*AY$5)))-LN($K19)-$Q19*AY$5)/($R19*SQRT(AY$5)),0,1,TRUE)))*EXP(-$F$1*AY$5)*INDEX('3)tpx males'!CG$57:CG$107,MATCH('3) 2016 cases'!$O19,'3)tpx males'!$BB$57:$BB$107,0))</f>
        <v>1773.5539306401488</v>
      </c>
      <c r="AZ19" s="32">
        <f ca="1">($K19*EXP(AZ$5*($Q19+0.5*($R19)^2))*_xlfn.NORM.DIST((LN(($M19*EXP($L19/100*AZ$5)))-LN($K19)-$Q19*AZ$5)/($R19*SQRT(AZ$5))-$R19*SQRT(AZ$5),0,1,TRUE)+$M19*EXP($L19/100*AZ$5)*(1-_xlfn.NORM.DIST((LN(($M19*EXP($L19/100*AZ$5)))-LN($K19)-$Q19*AZ$5)/($R19*SQRT(AZ$5)),0,1,TRUE)))*EXP(-$F$1*AZ$5)*INDEX('3)tpx males'!CH$57:CH$107,MATCH('3) 2016 cases'!$O19,'3)tpx males'!$BB$57:$BB$107,0))</f>
        <v>1203.6188539816578</v>
      </c>
      <c r="BA19" s="32">
        <f ca="1">($K19*EXP(BA$5*($Q19+0.5*($R19)^2))*_xlfn.NORM.DIST((LN(($M19*EXP($L19/100*BA$5)))-LN($K19)-$Q19*BA$5)/($R19*SQRT(BA$5))-$R19*SQRT(BA$5),0,1,TRUE)+$M19*EXP($L19/100*BA$5)*(1-_xlfn.NORM.DIST((LN(($M19*EXP($L19/100*BA$5)))-LN($K19)-$Q19*BA$5)/($R19*SQRT(BA$5)),0,1,TRUE)))*EXP(-$F$1*BA$5)*INDEX('3)tpx males'!CI$57:CI$107,MATCH('3) 2016 cases'!$O19,'3)tpx males'!$BB$57:$BB$107,0))</f>
        <v>783.42584595052733</v>
      </c>
      <c r="BB19" s="32">
        <f ca="1">($K19*EXP(BB$5*($Q19+0.5*($R19)^2))*_xlfn.NORM.DIST((LN(($M19*EXP($L19/100*BB$5)))-LN($K19)-$Q19*BB$5)/($R19*SQRT(BB$5))-$R19*SQRT(BB$5),0,1,TRUE)+$M19*EXP($L19/100*BB$5)*(1-_xlfn.NORM.DIST((LN(($M19*EXP($L19/100*BB$5)))-LN($K19)-$Q19*BB$5)/($R19*SQRT(BB$5)),0,1,TRUE)))*EXP(-$F$1*BB$5)*INDEX('3)tpx males'!CJ$57:CJ$107,MATCH('3) 2016 cases'!$O19,'3)tpx males'!$BB$57:$BB$107,0))</f>
        <v>469.63269275211672</v>
      </c>
      <c r="BC19" s="32">
        <f ca="1">($K19*EXP(BC$5*($Q19+0.5*($R19)^2))*_xlfn.NORM.DIST((LN(($M19*EXP($L19/100*BC$5)))-LN($K19)-$Q19*BC$5)/($R19*SQRT(BC$5))-$R19*SQRT(BC$5),0,1,TRUE)+$M19*EXP($L19/100*BC$5)*(1-_xlfn.NORM.DIST((LN(($M19*EXP($L19/100*BC$5)))-LN($K19)-$Q19*BC$5)/($R19*SQRT(BC$5)),0,1,TRUE)))*EXP(-$F$1*BC$5)*INDEX('3)tpx males'!CK$57:CK$107,MATCH('3) 2016 cases'!$O19,'3)tpx males'!$BB$57:$BB$107,0))</f>
        <v>279.41556701643833</v>
      </c>
      <c r="BD19" s="32">
        <f ca="1">($K19*EXP(BD$5*($Q19+0.5*($R19)^2))*_xlfn.NORM.DIST((LN(($M19*EXP($L19/100*BD$5)))-LN($K19)-$Q19*BD$5)/($R19*SQRT(BD$5))-$R19*SQRT(BD$5),0,1,TRUE)+$M19*EXP($L19/100*BD$5)*(1-_xlfn.NORM.DIST((LN(($M19*EXP($L19/100*BD$5)))-LN($K19)-$Q19*BD$5)/($R19*SQRT(BD$5)),0,1,TRUE)))*EXP(-$F$1*BD$5)*INDEX('3)tpx males'!CL$57:CL$107,MATCH('3) 2016 cases'!$O19,'3)tpx males'!$BB$57:$BB$107,0))</f>
        <v>152.46412385177479</v>
      </c>
      <c r="BE19" s="32">
        <f ca="1">($K19*EXP(BE$5*($Q19+0.5*($R19)^2))*_xlfn.NORM.DIST((LN(($M19*EXP($L19/100*BE$5)))-LN($K19)-$Q19*BE$5)/($R19*SQRT(BE$5))-$R19*SQRT(BE$5),0,1,TRUE)+$M19*EXP($L19/100*BE$5)*(1-_xlfn.NORM.DIST((LN(($M19*EXP($L19/100*BE$5)))-LN($K19)-$Q19*BE$5)/($R19*SQRT(BE$5)),0,1,TRUE)))*EXP(-$F$1*BE$5)*INDEX('3)tpx males'!CM$57:CM$107,MATCH('3) 2016 cases'!$O19,'3)tpx males'!$BB$57:$BB$107,0))</f>
        <v>84.036643480297911</v>
      </c>
      <c r="BF19" s="32">
        <f ca="1">($K19*EXP(BF$5*($Q19+0.5*($R19)^2))*_xlfn.NORM.DIST((LN(($M19*EXP($L19/100*BF$5)))-LN($K19)-$Q19*BF$5)/($R19*SQRT(BF$5))-$R19*SQRT(BF$5),0,1,TRUE)+$M19*EXP($L19/100*BF$5)*(1-_xlfn.NORM.DIST((LN(($M19*EXP($L19/100*BF$5)))-LN($K19)-$Q19*BF$5)/($R19*SQRT(BF$5)),0,1,TRUE)))*EXP(-$F$1*BF$5)*INDEX('3)tpx males'!CN$57:CN$107,MATCH('3) 2016 cases'!$O19,'3)tpx males'!$BB$57:$BB$107,0))</f>
        <v>42.805791792744763</v>
      </c>
      <c r="BG19" s="32">
        <f ca="1">($K19*EXP(BG$5*($Q19+0.5*($R19)^2))*_xlfn.NORM.DIST((LN(($M19*EXP($L19/100*BG$5)))-LN($K19)-$Q19*BG$5)/($R19*SQRT(BG$5))-$R19*SQRT(BG$5),0,1,TRUE)+$M19*EXP($L19/100*BG$5)*(1-_xlfn.NORM.DIST((LN(($M19*EXP($L19/100*BG$5)))-LN($K19)-$Q19*BG$5)/($R19*SQRT(BG$5)),0,1,TRUE)))*EXP(-$F$1*BG$5)*INDEX('3)tpx males'!CO$57:CO$107,MATCH('3) 2016 cases'!$O19,'3)tpx males'!$BB$57:$BB$107,0))</f>
        <v>16.650110117541605</v>
      </c>
      <c r="BH19" s="32">
        <f ca="1">($K19*EXP(BH$5*($Q19+0.5*($R19)^2))*_xlfn.NORM.DIST((LN(($M19*EXP($L19/100*BH$5)))-LN($K19)-$Q19*BH$5)/($R19*SQRT(BH$5))-$R19*SQRT(BH$5),0,1,TRUE)+$M19*EXP($L19/100*BH$5)*(1-_xlfn.NORM.DIST((LN(($M19*EXP($L19/100*BH$5)))-LN($K19)-$Q19*BH$5)/($R19*SQRT(BH$5)),0,1,TRUE)))*EXP(-$F$1*BH$5)*INDEX('3)tpx males'!CP$57:CP$107,MATCH('3) 2016 cases'!$O19,'3)tpx males'!$BB$57:$BB$107,0))</f>
        <v>8.6254763796446472</v>
      </c>
      <c r="BI19" s="32">
        <f>($K19*EXP(BI$5*($Q19+0.5*($R19)^2))*_xlfn.NORM.DIST((LN(($M19*EXP($L19/100*BI$5)))-LN($K19)-$Q19*BI$5)/($R19*SQRT(BI$5))-$R19*SQRT(BI$5),0,1,TRUE)+$M19*EXP($L19/100*BI$5)*(1-_xlfn.NORM.DIST((LN(($M19*EXP($L19/100*BI$5)))-LN($K19)-$Q19*BI$5)/($R19*SQRT(BI$5)),0,1,TRUE)))*EXP(-$F$1*BI$5)*INDEX('3)tpx males'!CQ$57:CQ$107,MATCH('3) 2016 cases'!$O19,'3)tpx males'!$BB$57:$BB$107,0))</f>
        <v>0</v>
      </c>
      <c r="BJ19" s="32">
        <f>($K19*EXP(BJ$5*($Q19+0.5*($R19)^2))*_xlfn.NORM.DIST((LN(($M19*EXP($L19/100*BJ$5)))-LN($K19)-$Q19*BJ$5)/($R19*SQRT(BJ$5))-$R19*SQRT(BJ$5),0,1,TRUE)+$M19*EXP($L19/100*BJ$5)*(1-_xlfn.NORM.DIST((LN(($M19*EXP($L19/100*BJ$5)))-LN($K19)-$Q19*BJ$5)/($R19*SQRT(BJ$5)),0,1,TRUE)))*EXP(-$F$1*BJ$5)*INDEX('3)tpx males'!CR$57:CR$107,MATCH('3) 2016 cases'!$O19,'3)tpx males'!$BB$57:$BB$107,0))</f>
        <v>0</v>
      </c>
      <c r="BK19" s="32">
        <f>($K19*EXP(BK$5*($Q19+0.5*($R19)^2))*_xlfn.NORM.DIST((LN(($M19*EXP($L19/100*BK$5)))-LN($K19)-$Q19*BK$5)/($R19*SQRT(BK$5))-$R19*SQRT(BK$5),0,1,TRUE)+$M19*EXP($L19/100*BK$5)*(1-_xlfn.NORM.DIST((LN(($M19*EXP($L19/100*BK$5)))-LN($K19)-$Q19*BK$5)/($R19*SQRT(BK$5)),0,1,TRUE)))*EXP(-$F$1*BK$5)*INDEX('3)tpx males'!CS$57:CS$107,MATCH('3) 2016 cases'!$O19,'3)tpx males'!$BB$57:$BB$107,0))</f>
        <v>0</v>
      </c>
      <c r="BL19" s="32">
        <f>($K19*EXP(BL$5*($Q19+0.5*($R19)^2))*_xlfn.NORM.DIST((LN(($M19*EXP($L19/100*BL$5)))-LN($K19)-$Q19*BL$5)/($R19*SQRT(BL$5))-$R19*SQRT(BL$5),0,1,TRUE)+$M19*EXP($L19/100*BL$5)*(1-_xlfn.NORM.DIST((LN(($M19*EXP($L19/100*BL$5)))-LN($K19)-$Q19*BL$5)/($R19*SQRT(BL$5)),0,1,TRUE)))*EXP(-$F$1*BL$5)*INDEX('3)tpx males'!CT$57:CT$107,MATCH('3) 2016 cases'!$O19,'3)tpx males'!$BB$57:$BB$107,0))</f>
        <v>0</v>
      </c>
      <c r="BM19" s="32">
        <f>($K19*EXP(BM$5*($Q19+0.5*($R19)^2))*_xlfn.NORM.DIST((LN(($M19*EXP($L19/100*BM$5)))-LN($K19)-$Q19*BM$5)/($R19*SQRT(BM$5))-$R19*SQRT(BM$5),0,1,TRUE)+$M19*EXP($L19/100*BM$5)*(1-_xlfn.NORM.DIST((LN(($M19*EXP($L19/100*BM$5)))-LN($K19)-$Q19*BM$5)/($R19*SQRT(BM$5)),0,1,TRUE)))*EXP(-$F$1*BM$5)*INDEX('3)tpx males'!CU$57:CU$107,MATCH('3) 2016 cases'!$O19,'3)tpx males'!$BB$57:$BB$107,0))</f>
        <v>0</v>
      </c>
      <c r="BN19" s="32">
        <f>($K19*EXP(BN$5*($Q19+0.5*($R19)^2))*_xlfn.NORM.DIST((LN(($M19*EXP($L19/100*BN$5)))-LN($K19)-$Q19*BN$5)/($R19*SQRT(BN$5))-$R19*SQRT(BN$5),0,1,TRUE)+$M19*EXP($L19/100*BN$5)*(1-_xlfn.NORM.DIST((LN(($M19*EXP($L19/100*BN$5)))-LN($K19)-$Q19*BN$5)/($R19*SQRT(BN$5)),0,1,TRUE)))*EXP(-$F$1*BN$5)*INDEX('3)tpx males'!CV$57:CV$107,MATCH('3) 2016 cases'!$O19,'3)tpx males'!$BB$57:$BB$107,0))</f>
        <v>0</v>
      </c>
      <c r="BO19" s="32">
        <f>($K19*EXP(BO$5*($Q19+0.5*($R19)^2))*_xlfn.NORM.DIST((LN(($M19*EXP($L19/100*BO$5)))-LN($K19)-$Q19*BO$5)/($R19*SQRT(BO$5))-$R19*SQRT(BO$5),0,1,TRUE)+$M19*EXP($L19/100*BO$5)*(1-_xlfn.NORM.DIST((LN(($M19*EXP($L19/100*BO$5)))-LN($K19)-$Q19*BO$5)/($R19*SQRT(BO$5)),0,1,TRUE)))*EXP(-$F$1*BO$5)*INDEX('3)tpx males'!CW$57:CW$107,MATCH('3) 2016 cases'!$O19,'3)tpx males'!$BB$57:$BB$107,0))</f>
        <v>0</v>
      </c>
      <c r="BP19" s="32">
        <f>($K19*EXP(BP$5*($Q19+0.5*($R19)^2))*_xlfn.NORM.DIST((LN(($M19*EXP($L19/100*BP$5)))-LN($K19)-$Q19*BP$5)/($R19*SQRT(BP$5))-$R19*SQRT(BP$5),0,1,TRUE)+$M19*EXP($L19/100*BP$5)*(1-_xlfn.NORM.DIST((LN(($M19*EXP($L19/100*BP$5)))-LN($K19)-$Q19*BP$5)/($R19*SQRT(BP$5)),0,1,TRUE)))*EXP(-$F$1*BP$5)*INDEX('3)tpx males'!CX$57:CX$107,MATCH('3) 2016 cases'!$O19,'3)tpx males'!$BB$57:$BB$107,0))</f>
        <v>0</v>
      </c>
      <c r="BQ19" s="32">
        <f>($K19*EXP(BQ$5*($Q19+0.5*($R19)^2))*_xlfn.NORM.DIST((LN(($M19*EXP($L19/100*BQ$5)))-LN($K19)-$Q19*BQ$5)/($R19*SQRT(BQ$5))-$R19*SQRT(BQ$5),0,1,TRUE)+$M19*EXP($L19/100*BQ$5)*(1-_xlfn.NORM.DIST((LN(($M19*EXP($L19/100*BQ$5)))-LN($K19)-$Q19*BQ$5)/($R19*SQRT(BQ$5)),0,1,TRUE)))*EXP(-$F$1*BQ$5)*INDEX('3)tpx males'!CY$57:CY$107,MATCH('3) 2016 cases'!$O19,'3)tpx males'!$BB$57:$BB$107,0))</f>
        <v>0</v>
      </c>
      <c r="BR19" s="32">
        <f>($K19*EXP(BR$5*($Q19+0.5*($R19)^2))*_xlfn.NORM.DIST((LN(($M19*EXP($L19/100*BR$5)))-LN($K19)-$Q19*BR$5)/($R19*SQRT(BR$5))-$R19*SQRT(BR$5),0,1,TRUE)+$M19*EXP($L19/100*BR$5)*(1-_xlfn.NORM.DIST((LN(($M19*EXP($L19/100*BR$5)))-LN($K19)-$Q19*BR$5)/($R19*SQRT(BR$5)),0,1,TRUE)))*EXP(-$F$1*BR$5)*INDEX('3)tpx males'!CZ$57:CZ$107,MATCH('3) 2016 cases'!$O19,'3)tpx males'!$BB$57:$BB$107,0))</f>
        <v>0</v>
      </c>
      <c r="BS19" s="32">
        <f>($K19*EXP(BS$5*($Q19+0.5*($R19)^2))*_xlfn.NORM.DIST((LN(($M19*EXP($L19/100*BS$5)))-LN($K19)-$Q19*BS$5)/($R19*SQRT(BS$5))-$R19*SQRT(BS$5),0,1,TRUE)+$M19*EXP($L19/100*BS$5)*(1-_xlfn.NORM.DIST((LN(($M19*EXP($L19/100*BS$5)))-LN($K19)-$Q19*BS$5)/($R19*SQRT(BS$5)),0,1,TRUE)))*EXP(-$F$1*BS$5)*INDEX('3)tpx males'!DA$57:DA$107,MATCH('3) 2016 cases'!$O19,'3)tpx males'!$BB$57:$BB$107,0))</f>
        <v>0</v>
      </c>
      <c r="BU19" s="32">
        <f t="shared" si="58"/>
        <v>141615.89211767464</v>
      </c>
      <c r="BV19" s="32">
        <f t="shared" si="9"/>
        <v>135113.93796799096</v>
      </c>
      <c r="BW19" s="32">
        <f t="shared" si="10"/>
        <v>138257.57174910352</v>
      </c>
      <c r="BX19" s="32">
        <f t="shared" si="11"/>
        <v>141474.34700990628</v>
      </c>
      <c r="BY19" s="32">
        <f t="shared" si="12"/>
        <v>144765.96549952906</v>
      </c>
      <c r="BZ19" s="32">
        <f t="shared" si="13"/>
        <v>148134.16856091496</v>
      </c>
      <c r="CA19" s="32">
        <f t="shared" si="14"/>
        <v>151580.73805201866</v>
      </c>
      <c r="CB19" s="32">
        <f t="shared" si="15"/>
        <v>155107.49728716383</v>
      </c>
      <c r="CC19" s="32">
        <f t="shared" si="16"/>
        <v>158716.31196077447</v>
      </c>
      <c r="CD19" s="32">
        <f t="shared" si="17"/>
        <v>162409.09056836346</v>
      </c>
      <c r="CE19" s="32">
        <f t="shared" si="18"/>
        <v>166187.78120563051</v>
      </c>
      <c r="CF19" s="32">
        <f t="shared" si="19"/>
        <v>170054.35318919341</v>
      </c>
      <c r="CG19" s="32">
        <f t="shared" si="20"/>
        <v>174010.73653004516</v>
      </c>
      <c r="CH19" s="32">
        <f t="shared" si="21"/>
        <v>178058.67770841613</v>
      </c>
      <c r="CI19" s="32">
        <f t="shared" si="22"/>
        <v>182199.47067507196</v>
      </c>
      <c r="CJ19" s="32">
        <f t="shared" si="23"/>
        <v>186433.5456353105</v>
      </c>
      <c r="CK19" s="32">
        <f t="shared" si="24"/>
        <v>190759.93849873065</v>
      </c>
      <c r="CL19" s="32">
        <f t="shared" si="25"/>
        <v>195175.70420938238</v>
      </c>
      <c r="CM19" s="32">
        <f t="shared" si="26"/>
        <v>199675.36161487168</v>
      </c>
      <c r="CN19" s="32">
        <f t="shared" si="27"/>
        <v>204250.45887488124</v>
      </c>
      <c r="CO19" s="32">
        <f t="shared" si="28"/>
        <v>208889.32908183386</v>
      </c>
      <c r="CP19" s="32">
        <f t="shared" si="29"/>
        <v>213577.07411806216</v>
      </c>
      <c r="CQ19" s="32">
        <f t="shared" si="30"/>
        <v>218295.78038752402</v>
      </c>
      <c r="CR19" s="32">
        <f t="shared" si="31"/>
        <v>223024.94048534235</v>
      </c>
      <c r="CS19" s="32">
        <f t="shared" si="32"/>
        <v>227742.03433294865</v>
      </c>
      <c r="CT19" s="32">
        <f t="shared" si="33"/>
        <v>232423.21291220168</v>
      </c>
      <c r="CU19" s="32">
        <f t="shared" si="34"/>
        <v>237044.02637594959</v>
      </c>
      <c r="CV19" s="32">
        <f t="shared" si="35"/>
        <v>241580.1437373466</v>
      </c>
      <c r="CW19" s="32">
        <f t="shared" si="36"/>
        <v>246008.02098456174</v>
      </c>
      <c r="CX19" s="32">
        <f t="shared" si="37"/>
        <v>250305.48601557064</v>
      </c>
      <c r="CY19" s="32">
        <f t="shared" si="38"/>
        <v>254452.22043989453</v>
      </c>
      <c r="CZ19" s="32">
        <f t="shared" si="39"/>
        <v>258430.12883469166</v>
      </c>
      <c r="DA19" s="32">
        <f t="shared" si="40"/>
        <v>262223.59478578612</v>
      </c>
      <c r="DB19" s="32">
        <f t="shared" si="41"/>
        <v>265819.62972366996</v>
      </c>
      <c r="DC19" s="32">
        <f t="shared" si="42"/>
        <v>269207.92520959798</v>
      </c>
      <c r="DD19" s="32">
        <f t="shared" si="43"/>
        <v>272380.82215058833</v>
      </c>
      <c r="DE19" s="32">
        <f t="shared" si="44"/>
        <v>275333.21173153596</v>
      </c>
      <c r="DF19" s="32">
        <f t="shared" si="45"/>
        <v>278062.3829841619</v>
      </c>
      <c r="DG19" s="32">
        <f t="shared" si="46"/>
        <v>280567.83118957811</v>
      </c>
      <c r="DH19" s="32">
        <f t="shared" si="47"/>
        <v>282851.04001971264</v>
      </c>
      <c r="DI19" s="32">
        <f t="shared" si="48"/>
        <v>284915.24869984912</v>
      </c>
      <c r="DJ19" s="32">
        <f t="shared" si="49"/>
        <v>286765.21370608802</v>
      </c>
      <c r="DK19" s="32">
        <f t="shared" si="50"/>
        <v>288406.97273563803</v>
      </c>
      <c r="DL19" s="32">
        <f t="shared" si="51"/>
        <v>289847.61700065702</v>
      </c>
      <c r="DM19" s="32">
        <f t="shared" si="52"/>
        <v>291095.07635941205</v>
      </c>
      <c r="DN19" s="32">
        <f t="shared" si="53"/>
        <v>292157.92044613522</v>
      </c>
      <c r="DO19" s="32">
        <f t="shared" si="54"/>
        <v>293045.17780694907</v>
      </c>
      <c r="DP19" s="32">
        <f t="shared" si="55"/>
        <v>293766.17409273668</v>
      </c>
      <c r="DQ19" s="32">
        <f t="shared" si="56"/>
        <v>294330.38959015883</v>
      </c>
      <c r="DR19" s="32">
        <f t="shared" si="57"/>
        <v>294747.3357722931</v>
      </c>
      <c r="DT19" s="48">
        <f t="shared" si="59"/>
        <v>71</v>
      </c>
      <c r="DU19" s="32"/>
      <c r="DV19" s="32">
        <f ca="1">INDEX('3)tpx males'!BD$57:BD$107,MATCH('3) 2016 cases'!DT19,'3)tpx males'!$BB$57:$BB$107,0))</f>
        <v>1.7675555071076987E-2</v>
      </c>
      <c r="DW19" s="32">
        <f t="shared" ca="1" si="60"/>
        <v>-2503.1395000656553</v>
      </c>
      <c r="DX19" s="32">
        <f t="shared" ca="1" si="61"/>
        <v>0.98232444492892301</v>
      </c>
      <c r="DZ19" s="32">
        <f t="shared" ca="1" si="62"/>
        <v>-201579.10832714813</v>
      </c>
      <c r="EA19" s="32">
        <f t="shared" ca="1" si="63"/>
        <v>59963.216209473496</v>
      </c>
      <c r="EB19" s="32">
        <f t="shared" ca="1" si="64"/>
        <v>1059.8831303494451</v>
      </c>
      <c r="EC19" s="32">
        <f ca="1">EA19*'3) Value'!AN31</f>
        <v>0</v>
      </c>
      <c r="EE19" s="32">
        <f ca="1">IF(EC19=0,'3) Value'!AM31+'3) 2016 cases'!DZ19,0)</f>
        <v>143.3449557768472</v>
      </c>
    </row>
    <row r="20" spans="2:135" x14ac:dyDescent="0.25">
      <c r="C20" s="32" t="s">
        <v>16</v>
      </c>
      <c r="D20" s="32" t="s">
        <v>12</v>
      </c>
      <c r="E20" s="49">
        <v>12975</v>
      </c>
      <c r="F20" s="32" t="s">
        <v>13</v>
      </c>
      <c r="G20" s="32" t="s">
        <v>17</v>
      </c>
      <c r="H20" s="49" t="s">
        <v>17</v>
      </c>
      <c r="I20" s="32" t="s">
        <v>17</v>
      </c>
      <c r="J20" s="32" t="s">
        <v>23</v>
      </c>
      <c r="K20" s="52">
        <v>275000</v>
      </c>
      <c r="L20" s="53">
        <v>7.9499999999999993</v>
      </c>
      <c r="M20" s="52">
        <v>34913</v>
      </c>
      <c r="O20" s="48">
        <f t="shared" si="7"/>
        <v>81</v>
      </c>
      <c r="Q20" s="32">
        <f>INDEX('2b)Working'!$I$61:$P$61,MATCH($J20,'2b)Working'!$I$60:$P$60,0))</f>
        <v>6.4419325448889148E-2</v>
      </c>
      <c r="R20" s="32">
        <f>INDEX('2b)Working'!$I$62:$P$62,MATCH($J20,'2b)Working'!$I$60:$P$60,0))</f>
        <v>5.1556803430206084E-2</v>
      </c>
      <c r="T20" s="9">
        <f t="shared" ca="1" si="8"/>
        <v>37790.448208531496</v>
      </c>
      <c r="U20" s="10"/>
      <c r="V20" s="32">
        <f ca="1">($K20*EXP(V$5*($Q20+0.5*($R20)^2))*_xlfn.NORM.DIST((LN(($M20*EXP($L20/100*V$5)))-LN($K20)-$Q20*V$5)/($R20*SQRT(V$5))-$R20*SQRT(V$5),0,1,TRUE)+$M20*EXP($L20/100*V$5)*(1-_xlfn.NORM.DIST((LN(($M20*EXP($L20/100*V$5)))-LN($K20)-$Q20*V$5)/($R20*SQRT(V$5)),0,1,TRUE)))*EXP(-$F$1*V$5)*INDEX('3)tpx males'!BD$57:BD$107,MATCH('3) 2016 cases'!$O20,'3)tpx males'!$BB$57:$BB$107,0))</f>
        <v>1976.1569048277977</v>
      </c>
      <c r="W20" s="32">
        <f ca="1">($K20*EXP(W$5*($Q20+0.5*($R20)^2))*_xlfn.NORM.DIST((LN(($M20*EXP($L20/100*W$5)))-LN($K20)-$Q20*W$5)/($R20*SQRT(W$5))-$R20*SQRT(W$5),0,1,TRUE)+$M20*EXP($L20/100*W$5)*(1-_xlfn.NORM.DIST((LN(($M20*EXP($L20/100*W$5)))-LN($K20)-$Q20*W$5)/($R20*SQRT(W$5)),0,1,TRUE)))*EXP(-$F$1*W$5)*INDEX('3)tpx males'!BE$57:BE$107,MATCH('3) 2016 cases'!$O20,'3)tpx males'!$BB$57:$BB$107,0))</f>
        <v>2108.8829824382328</v>
      </c>
      <c r="X20" s="32">
        <f ca="1">($K20*EXP(X$5*($Q20+0.5*($R20)^2))*_xlfn.NORM.DIST((LN(($M20*EXP($L20/100*X$5)))-LN($K20)-$Q20*X$5)/($R20*SQRT(X$5))-$R20*SQRT(X$5),0,1,TRUE)+$M20*EXP($L20/100*X$5)*(1-_xlfn.NORM.DIST((LN(($M20*EXP($L20/100*X$5)))-LN($K20)-$Q20*X$5)/($R20*SQRT(X$5)),0,1,TRUE)))*EXP(-$F$1*X$5)*INDEX('3)tpx males'!BF$57:BF$107,MATCH('3) 2016 cases'!$O20,'3)tpx males'!$BB$57:$BB$107,0))</f>
        <v>2266.7644272587199</v>
      </c>
      <c r="Y20" s="32">
        <f ca="1">($K20*EXP(Y$5*($Q20+0.5*($R20)^2))*_xlfn.NORM.DIST((LN(($M20*EXP($L20/100*Y$5)))-LN($K20)-$Q20*Y$5)/($R20*SQRT(Y$5))-$R20*SQRT(Y$5),0,1,TRUE)+$M20*EXP($L20/100*Y$5)*(1-_xlfn.NORM.DIST((LN(($M20*EXP($L20/100*Y$5)))-LN($K20)-$Q20*Y$5)/($R20*SQRT(Y$5)),0,1,TRUE)))*EXP(-$F$1*Y$5)*INDEX('3)tpx males'!BG$57:BG$107,MATCH('3) 2016 cases'!$O20,'3)tpx males'!$BB$57:$BB$107,0))</f>
        <v>2337.9794688746847</v>
      </c>
      <c r="Z20" s="32">
        <f ca="1">($K20*EXP(Z$5*($Q20+0.5*($R20)^2))*_xlfn.NORM.DIST((LN(($M20*EXP($L20/100*Z$5)))-LN($K20)-$Q20*Z$5)/($R20*SQRT(Z$5))-$R20*SQRT(Z$5),0,1,TRUE)+$M20*EXP($L20/100*Z$5)*(1-_xlfn.NORM.DIST((LN(($M20*EXP($L20/100*Z$5)))-LN($K20)-$Q20*Z$5)/($R20*SQRT(Z$5)),0,1,TRUE)))*EXP(-$F$1*Z$5)*INDEX('3)tpx males'!BH$57:BH$107,MATCH('3) 2016 cases'!$O20,'3)tpx males'!$BB$57:$BB$107,0))</f>
        <v>2374.8930954364509</v>
      </c>
      <c r="AA20" s="32">
        <f ca="1">($K20*EXP(AA$5*($Q20+0.5*($R20)^2))*_xlfn.NORM.DIST((LN(($M20*EXP($L20/100*AA$5)))-LN($K20)-$Q20*AA$5)/($R20*SQRT(AA$5))-$R20*SQRT(AA$5),0,1,TRUE)+$M20*EXP($L20/100*AA$5)*(1-_xlfn.NORM.DIST((LN(($M20*EXP($L20/100*AA$5)))-LN($K20)-$Q20*AA$5)/($R20*SQRT(AA$5)),0,1,TRUE)))*EXP(-$F$1*AA$5)*INDEX('3)tpx males'!BI$57:BI$107,MATCH('3) 2016 cases'!$O20,'3)tpx males'!$BB$57:$BB$107,0))</f>
        <v>2614.610046114024</v>
      </c>
      <c r="AB20" s="32">
        <f ca="1">($K20*EXP(AB$5*($Q20+0.5*($R20)^2))*_xlfn.NORM.DIST((LN(($M20*EXP($L20/100*AB$5)))-LN($K20)-$Q20*AB$5)/($R20*SQRT(AB$5))-$R20*SQRT(AB$5),0,1,TRUE)+$M20*EXP($L20/100*AB$5)*(1-_xlfn.NORM.DIST((LN(($M20*EXP($L20/100*AB$5)))-LN($K20)-$Q20*AB$5)/($R20*SQRT(AB$5)),0,1,TRUE)))*EXP(-$F$1*AB$5)*INDEX('3)tpx males'!BJ$57:BJ$107,MATCH('3) 2016 cases'!$O20,'3)tpx males'!$BB$57:$BB$107,0))</f>
        <v>2452.2613354228406</v>
      </c>
      <c r="AC20" s="32">
        <f ca="1">($K20*EXP(AC$5*($Q20+0.5*($R20)^2))*_xlfn.NORM.DIST((LN(($M20*EXP($L20/100*AC$5)))-LN($K20)-$Q20*AC$5)/($R20*SQRT(AC$5))-$R20*SQRT(AC$5),0,1,TRUE)+$M20*EXP($L20/100*AC$5)*(1-_xlfn.NORM.DIST((LN(($M20*EXP($L20/100*AC$5)))-LN($K20)-$Q20*AC$5)/($R20*SQRT(AC$5)),0,1,TRUE)))*EXP(-$F$1*AC$5)*INDEX('3)tpx males'!BK$57:BK$107,MATCH('3) 2016 cases'!$O20,'3)tpx males'!$BB$57:$BB$107,0))</f>
        <v>2541.505270665979</v>
      </c>
      <c r="AD20" s="32">
        <f ca="1">($K20*EXP(AD$5*($Q20+0.5*($R20)^2))*_xlfn.NORM.DIST((LN(($M20*EXP($L20/100*AD$5)))-LN($K20)-$Q20*AD$5)/($R20*SQRT(AD$5))-$R20*SQRT(AD$5),0,1,TRUE)+$M20*EXP($L20/100*AD$5)*(1-_xlfn.NORM.DIST((LN(($M20*EXP($L20/100*AD$5)))-LN($K20)-$Q20*AD$5)/($R20*SQRT(AD$5)),0,1,TRUE)))*EXP(-$F$1*AD$5)*INDEX('3)tpx males'!BL$57:BL$107,MATCH('3) 2016 cases'!$O20,'3)tpx males'!$BB$57:$BB$107,0))</f>
        <v>2632.424498423652</v>
      </c>
      <c r="AE20" s="32">
        <f ca="1">($K20*EXP(AE$5*($Q20+0.5*($R20)^2))*_xlfn.NORM.DIST((LN(($M20*EXP($L20/100*AE$5)))-LN($K20)-$Q20*AE$5)/($R20*SQRT(AE$5))-$R20*SQRT(AE$5),0,1,TRUE)+$M20*EXP($L20/100*AE$5)*(1-_xlfn.NORM.DIST((LN(($M20*EXP($L20/100*AE$5)))-LN($K20)-$Q20*AE$5)/($R20*SQRT(AE$5)),0,1,TRUE)))*EXP(-$F$1*AE$5)*INDEX('3)tpx males'!BM$57:BM$107,MATCH('3) 2016 cases'!$O20,'3)tpx males'!$BB$57:$BB$107,0))</f>
        <v>2461.4364104972924</v>
      </c>
      <c r="AF20" s="32">
        <f ca="1">($K20*EXP(AF$5*($Q20+0.5*($R20)^2))*_xlfn.NORM.DIST((LN(($M20*EXP($L20/100*AF$5)))-LN($K20)-$Q20*AF$5)/($R20*SQRT(AF$5))-$R20*SQRT(AF$5),0,1,TRUE)+$M20*EXP($L20/100*AF$5)*(1-_xlfn.NORM.DIST((LN(($M20*EXP($L20/100*AF$5)))-LN($K20)-$Q20*AF$5)/($R20*SQRT(AF$5)),0,1,TRUE)))*EXP(-$F$1*AF$5)*INDEX('3)tpx males'!BN$57:BN$107,MATCH('3) 2016 cases'!$O20,'3)tpx males'!$BB$57:$BB$107,0))</f>
        <v>2377.6042839035986</v>
      </c>
      <c r="AG20" s="32">
        <f ca="1">($K20*EXP(AG$5*($Q20+0.5*($R20)^2))*_xlfn.NORM.DIST((LN(($M20*EXP($L20/100*AG$5)))-LN($K20)-$Q20*AG$5)/($R20*SQRT(AG$5))-$R20*SQRT(AG$5),0,1,TRUE)+$M20*EXP($L20/100*AG$5)*(1-_xlfn.NORM.DIST((LN(($M20*EXP($L20/100*AG$5)))-LN($K20)-$Q20*AG$5)/($R20*SQRT(AG$5)),0,1,TRUE)))*EXP(-$F$1*AG$5)*INDEX('3)tpx males'!BO$57:BO$107,MATCH('3) 2016 cases'!$O20,'3)tpx males'!$BB$57:$BB$107,0))</f>
        <v>2034.9601960892276</v>
      </c>
      <c r="AH20" s="32">
        <f ca="1">($K20*EXP(AH$5*($Q20+0.5*($R20)^2))*_xlfn.NORM.DIST((LN(($M20*EXP($L20/100*AH$5)))-LN($K20)-$Q20*AH$5)/($R20*SQRT(AH$5))-$R20*SQRT(AH$5),0,1,TRUE)+$M20*EXP($L20/100*AH$5)*(1-_xlfn.NORM.DIST((LN(($M20*EXP($L20/100*AH$5)))-LN($K20)-$Q20*AH$5)/($R20*SQRT(AH$5)),0,1,TRUE)))*EXP(-$F$1*AH$5)*INDEX('3)tpx males'!BP$57:BP$107,MATCH('3) 2016 cases'!$O20,'3)tpx males'!$BB$57:$BB$107,0))</f>
        <v>1934.995696580153</v>
      </c>
      <c r="AI20" s="32">
        <f ca="1">($K20*EXP(AI$5*($Q20+0.5*($R20)^2))*_xlfn.NORM.DIST((LN(($M20*EXP($L20/100*AI$5)))-LN($K20)-$Q20*AI$5)/($R20*SQRT(AI$5))-$R20*SQRT(AI$5),0,1,TRUE)+$M20*EXP($L20/100*AI$5)*(1-_xlfn.NORM.DIST((LN(($M20*EXP($L20/100*AI$5)))-LN($K20)-$Q20*AI$5)/($R20*SQRT(AI$5)),0,1,TRUE)))*EXP(-$F$1*AI$5)*INDEX('3)tpx males'!BQ$57:BQ$107,MATCH('3) 2016 cases'!$O20,'3)tpx males'!$BB$57:$BB$107,0))</f>
        <v>1777.426505852902</v>
      </c>
      <c r="AJ20" s="32">
        <f ca="1">($K20*EXP(AJ$5*($Q20+0.5*($R20)^2))*_xlfn.NORM.DIST((LN(($M20*EXP($L20/100*AJ$5)))-LN($K20)-$Q20*AJ$5)/($R20*SQRT(AJ$5))-$R20*SQRT(AJ$5),0,1,TRUE)+$M20*EXP($L20/100*AJ$5)*(1-_xlfn.NORM.DIST((LN(($M20*EXP($L20/100*AJ$5)))-LN($K20)-$Q20*AJ$5)/($R20*SQRT(AJ$5)),0,1,TRUE)))*EXP(-$F$1*AJ$5)*INDEX('3)tpx males'!BR$57:BR$107,MATCH('3) 2016 cases'!$O20,'3)tpx males'!$BB$57:$BB$107,0))</f>
        <v>1464.0623369258835</v>
      </c>
      <c r="AK20" s="32">
        <f ca="1">($K20*EXP(AK$5*($Q20+0.5*($R20)^2))*_xlfn.NORM.DIST((LN(($M20*EXP($L20/100*AK$5)))-LN($K20)-$Q20*AK$5)/($R20*SQRT(AK$5))-$R20*SQRT(AK$5),0,1,TRUE)+$M20*EXP($L20/100*AK$5)*(1-_xlfn.NORM.DIST((LN(($M20*EXP($L20/100*AK$5)))-LN($K20)-$Q20*AK$5)/($R20*SQRT(AK$5)),0,1,TRUE)))*EXP(-$F$1*AK$5)*INDEX('3)tpx males'!BS$57:BS$107,MATCH('3) 2016 cases'!$O20,'3)tpx males'!$BB$57:$BB$107,0))</f>
        <v>1202.9157415180753</v>
      </c>
      <c r="AL20" s="32">
        <f ca="1">($K20*EXP(AL$5*($Q20+0.5*($R20)^2))*_xlfn.NORM.DIST((LN(($M20*EXP($L20/100*AL$5)))-LN($K20)-$Q20*AL$5)/($R20*SQRT(AL$5))-$R20*SQRT(AL$5),0,1,TRUE)+$M20*EXP($L20/100*AL$5)*(1-_xlfn.NORM.DIST((LN(($M20*EXP($L20/100*AL$5)))-LN($K20)-$Q20*AL$5)/($R20*SQRT(AL$5)),0,1,TRUE)))*EXP(-$F$1*AL$5)*INDEX('3)tpx males'!BT$57:BT$107,MATCH('3) 2016 cases'!$O20,'3)tpx males'!$BB$57:$BB$107,0))</f>
        <v>953.8285796883921</v>
      </c>
      <c r="AM20" s="32">
        <f ca="1">($K20*EXP(AM$5*($Q20+0.5*($R20)^2))*_xlfn.NORM.DIST((LN(($M20*EXP($L20/100*AM$5)))-LN($K20)-$Q20*AM$5)/($R20*SQRT(AM$5))-$R20*SQRT(AM$5),0,1,TRUE)+$M20*EXP($L20/100*AM$5)*(1-_xlfn.NORM.DIST((LN(($M20*EXP($L20/100*AM$5)))-LN($K20)-$Q20*AM$5)/($R20*SQRT(AM$5)),0,1,TRUE)))*EXP(-$F$1*AM$5)*INDEX('3)tpx males'!BU$57:BU$107,MATCH('3) 2016 cases'!$O20,'3)tpx males'!$BB$57:$BB$107,0))</f>
        <v>726.92382089032753</v>
      </c>
      <c r="AN20" s="32">
        <f ca="1">($K20*EXP(AN$5*($Q20+0.5*($R20)^2))*_xlfn.NORM.DIST((LN(($M20*EXP($L20/100*AN$5)))-LN($K20)-$Q20*AN$5)/($R20*SQRT(AN$5))-$R20*SQRT(AN$5),0,1,TRUE)+$M20*EXP($L20/100*AN$5)*(1-_xlfn.NORM.DIST((LN(($M20*EXP($L20/100*AN$5)))-LN($K20)-$Q20*AN$5)/($R20*SQRT(AN$5)),0,1,TRUE)))*EXP(-$F$1*AN$5)*INDEX('3)tpx males'!BV$57:BV$107,MATCH('3) 2016 cases'!$O20,'3)tpx males'!$BB$57:$BB$107,0))</f>
        <v>535.53675099980853</v>
      </c>
      <c r="AO20" s="32">
        <f ca="1">($K20*EXP(AO$5*($Q20+0.5*($R20)^2))*_xlfn.NORM.DIST((LN(($M20*EXP($L20/100*AO$5)))-LN($K20)-$Q20*AO$5)/($R20*SQRT(AO$5))-$R20*SQRT(AO$5),0,1,TRUE)+$M20*EXP($L20/100*AO$5)*(1-_xlfn.NORM.DIST((LN(($M20*EXP($L20/100*AO$5)))-LN($K20)-$Q20*AO$5)/($R20*SQRT(AO$5)),0,1,TRUE)))*EXP(-$F$1*AO$5)*INDEX('3)tpx males'!BW$57:BW$107,MATCH('3) 2016 cases'!$O20,'3)tpx males'!$BB$57:$BB$107,0))</f>
        <v>372.951632211576</v>
      </c>
      <c r="AP20" s="32">
        <f ca="1">($K20*EXP(AP$5*($Q20+0.5*($R20)^2))*_xlfn.NORM.DIST((LN(($M20*EXP($L20/100*AP$5)))-LN($K20)-$Q20*AP$5)/($R20*SQRT(AP$5))-$R20*SQRT(AP$5),0,1,TRUE)+$M20*EXP($L20/100*AP$5)*(1-_xlfn.NORM.DIST((LN(($M20*EXP($L20/100*AP$5)))-LN($K20)-$Q20*AP$5)/($R20*SQRT(AP$5)),0,1,TRUE)))*EXP(-$F$1*AP$5)*INDEX('3)tpx males'!BX$57:BX$107,MATCH('3) 2016 cases'!$O20,'3)tpx males'!$BB$57:$BB$107,0))</f>
        <v>252.38765902981805</v>
      </c>
      <c r="AQ20" s="32">
        <f ca="1">($K20*EXP(AQ$5*($Q20+0.5*($R20)^2))*_xlfn.NORM.DIST((LN(($M20*EXP($L20/100*AQ$5)))-LN($K20)-$Q20*AQ$5)/($R20*SQRT(AQ$5))-$R20*SQRT(AQ$5),0,1,TRUE)+$M20*EXP($L20/100*AQ$5)*(1-_xlfn.NORM.DIST((LN(($M20*EXP($L20/100*AQ$5)))-LN($K20)-$Q20*AQ$5)/($R20*SQRT(AQ$5)),0,1,TRUE)))*EXP(-$F$1*AQ$5)*INDEX('3)tpx males'!BY$57:BY$107,MATCH('3) 2016 cases'!$O20,'3)tpx males'!$BB$57:$BB$107,0))</f>
        <v>164.11657266380735</v>
      </c>
      <c r="AR20" s="32">
        <f ca="1">($K20*EXP(AR$5*($Q20+0.5*($R20)^2))*_xlfn.NORM.DIST((LN(($M20*EXP($L20/100*AR$5)))-LN($K20)-$Q20*AR$5)/($R20*SQRT(AR$5))-$R20*SQRT(AR$5),0,1,TRUE)+$M20*EXP($L20/100*AR$5)*(1-_xlfn.NORM.DIST((LN(($M20*EXP($L20/100*AR$5)))-LN($K20)-$Q20*AR$5)/($R20*SQRT(AR$5)),0,1,TRUE)))*EXP(-$F$1*AR$5)*INDEX('3)tpx males'!BZ$57:BZ$107,MATCH('3) 2016 cases'!$O20,'3)tpx males'!$BB$57:$BB$107,0))</f>
        <v>99.51012444010037</v>
      </c>
      <c r="AS20" s="32">
        <f ca="1">($K20*EXP(AS$5*($Q20+0.5*($R20)^2))*_xlfn.NORM.DIST((LN(($M20*EXP($L20/100*AS$5)))-LN($K20)-$Q20*AS$5)/($R20*SQRT(AS$5))-$R20*SQRT(AS$5),0,1,TRUE)+$M20*EXP($L20/100*AS$5)*(1-_xlfn.NORM.DIST((LN(($M20*EXP($L20/100*AS$5)))-LN($K20)-$Q20*AS$5)/($R20*SQRT(AS$5)),0,1,TRUE)))*EXP(-$F$1*AS$5)*INDEX('3)tpx males'!CA$57:CA$107,MATCH('3) 2016 cases'!$O20,'3)tpx males'!$BB$57:$BB$107,0))</f>
        <v>59.562429664301725</v>
      </c>
      <c r="AT20" s="32">
        <f ca="1">($K20*EXP(AT$5*($Q20+0.5*($R20)^2))*_xlfn.NORM.DIST((LN(($M20*EXP($L20/100*AT$5)))-LN($K20)-$Q20*AT$5)/($R20*SQRT(AT$5))-$R20*SQRT(AT$5),0,1,TRUE)+$M20*EXP($L20/100*AT$5)*(1-_xlfn.NORM.DIST((LN(($M20*EXP($L20/100*AT$5)))-LN($K20)-$Q20*AT$5)/($R20*SQRT(AT$5)),0,1,TRUE)))*EXP(-$F$1*AT$5)*INDEX('3)tpx males'!CB$57:CB$107,MATCH('3) 2016 cases'!$O20,'3)tpx males'!$BB$57:$BB$107,0))</f>
        <v>32.907770114176664</v>
      </c>
      <c r="AU20" s="32">
        <f ca="1">($K20*EXP(AU$5*($Q20+0.5*($R20)^2))*_xlfn.NORM.DIST((LN(($M20*EXP($L20/100*AU$5)))-LN($K20)-$Q20*AU$5)/($R20*SQRT(AU$5))-$R20*SQRT(AU$5),0,1,TRUE)+$M20*EXP($L20/100*AU$5)*(1-_xlfn.NORM.DIST((LN(($M20*EXP($L20/100*AU$5)))-LN($K20)-$Q20*AU$5)/($R20*SQRT(AU$5)),0,1,TRUE)))*EXP(-$F$1*AU$5)*INDEX('3)tpx males'!CC$57:CC$107,MATCH('3) 2016 cases'!$O20,'3)tpx males'!$BB$57:$BB$107,0))</f>
        <v>18.242561951367659</v>
      </c>
      <c r="AV20" s="32">
        <f ca="1">($K20*EXP(AV$5*($Q20+0.5*($R20)^2))*_xlfn.NORM.DIST((LN(($M20*EXP($L20/100*AV$5)))-LN($K20)-$Q20*AV$5)/($R20*SQRT(AV$5))-$R20*SQRT(AV$5),0,1,TRUE)+$M20*EXP($L20/100*AV$5)*(1-_xlfn.NORM.DIST((LN(($M20*EXP($L20/100*AV$5)))-LN($K20)-$Q20*AV$5)/($R20*SQRT(AV$5)),0,1,TRUE)))*EXP(-$F$1*AV$5)*INDEX('3)tpx males'!CD$57:CD$107,MATCH('3) 2016 cases'!$O20,'3)tpx males'!$BB$57:$BB$107,0))</f>
        <v>9.6140844607143272</v>
      </c>
      <c r="AW20" s="32">
        <f ca="1">($K20*EXP(AW$5*($Q20+0.5*($R20)^2))*_xlfn.NORM.DIST((LN(($M20*EXP($L20/100*AW$5)))-LN($K20)-$Q20*AW$5)/($R20*SQRT(AW$5))-$R20*SQRT(AW$5),0,1,TRUE)+$M20*EXP($L20/100*AW$5)*(1-_xlfn.NORM.DIST((LN(($M20*EXP($L20/100*AW$5)))-LN($K20)-$Q20*AW$5)/($R20*SQRT(AW$5)),0,1,TRUE)))*EXP(-$F$1*AW$5)*INDEX('3)tpx males'!CE$57:CE$107,MATCH('3) 2016 cases'!$O20,'3)tpx males'!$BB$57:$BB$107,0))</f>
        <v>3.9431939060400896</v>
      </c>
      <c r="AX20" s="32">
        <f ca="1">($K20*EXP(AX$5*($Q20+0.5*($R20)^2))*_xlfn.NORM.DIST((LN(($M20*EXP($L20/100*AX$5)))-LN($K20)-$Q20*AX$5)/($R20*SQRT(AX$5))-$R20*SQRT(AX$5),0,1,TRUE)+$M20*EXP($L20/100*AX$5)*(1-_xlfn.NORM.DIST((LN(($M20*EXP($L20/100*AX$5)))-LN($K20)-$Q20*AX$5)/($R20*SQRT(AX$5)),0,1,TRUE)))*EXP(-$F$1*AX$5)*INDEX('3)tpx males'!CF$57:CF$107,MATCH('3) 2016 cases'!$O20,'3)tpx males'!$BB$57:$BB$107,0))</f>
        <v>2.0438276815583634</v>
      </c>
      <c r="AY20" s="32">
        <f>($K20*EXP(AY$5*($Q20+0.5*($R20)^2))*_xlfn.NORM.DIST((LN(($M20*EXP($L20/100*AY$5)))-LN($K20)-$Q20*AY$5)/($R20*SQRT(AY$5))-$R20*SQRT(AY$5),0,1,TRUE)+$M20*EXP($L20/100*AY$5)*(1-_xlfn.NORM.DIST((LN(($M20*EXP($L20/100*AY$5)))-LN($K20)-$Q20*AY$5)/($R20*SQRT(AY$5)),0,1,TRUE)))*EXP(-$F$1*AY$5)*INDEX('3)tpx males'!CG$57:CG$107,MATCH('3) 2016 cases'!$O20,'3)tpx males'!$BB$57:$BB$107,0))</f>
        <v>0</v>
      </c>
      <c r="AZ20" s="32">
        <f>($K20*EXP(AZ$5*($Q20+0.5*($R20)^2))*_xlfn.NORM.DIST((LN(($M20*EXP($L20/100*AZ$5)))-LN($K20)-$Q20*AZ$5)/($R20*SQRT(AZ$5))-$R20*SQRT(AZ$5),0,1,TRUE)+$M20*EXP($L20/100*AZ$5)*(1-_xlfn.NORM.DIST((LN(($M20*EXP($L20/100*AZ$5)))-LN($K20)-$Q20*AZ$5)/($R20*SQRT(AZ$5)),0,1,TRUE)))*EXP(-$F$1*AZ$5)*INDEX('3)tpx males'!CH$57:CH$107,MATCH('3) 2016 cases'!$O20,'3)tpx males'!$BB$57:$BB$107,0))</f>
        <v>0</v>
      </c>
      <c r="BA20" s="32">
        <f>($K20*EXP(BA$5*($Q20+0.5*($R20)^2))*_xlfn.NORM.DIST((LN(($M20*EXP($L20/100*BA$5)))-LN($K20)-$Q20*BA$5)/($R20*SQRT(BA$5))-$R20*SQRT(BA$5),0,1,TRUE)+$M20*EXP($L20/100*BA$5)*(1-_xlfn.NORM.DIST((LN(($M20*EXP($L20/100*BA$5)))-LN($K20)-$Q20*BA$5)/($R20*SQRT(BA$5)),0,1,TRUE)))*EXP(-$F$1*BA$5)*INDEX('3)tpx males'!CI$57:CI$107,MATCH('3) 2016 cases'!$O20,'3)tpx males'!$BB$57:$BB$107,0))</f>
        <v>0</v>
      </c>
      <c r="BB20" s="32">
        <f>($K20*EXP(BB$5*($Q20+0.5*($R20)^2))*_xlfn.NORM.DIST((LN(($M20*EXP($L20/100*BB$5)))-LN($K20)-$Q20*BB$5)/($R20*SQRT(BB$5))-$R20*SQRT(BB$5),0,1,TRUE)+$M20*EXP($L20/100*BB$5)*(1-_xlfn.NORM.DIST((LN(($M20*EXP($L20/100*BB$5)))-LN($K20)-$Q20*BB$5)/($R20*SQRT(BB$5)),0,1,TRUE)))*EXP(-$F$1*BB$5)*INDEX('3)tpx males'!CJ$57:CJ$107,MATCH('3) 2016 cases'!$O20,'3)tpx males'!$BB$57:$BB$107,0))</f>
        <v>0</v>
      </c>
      <c r="BC20" s="32">
        <f>($K20*EXP(BC$5*($Q20+0.5*($R20)^2))*_xlfn.NORM.DIST((LN(($M20*EXP($L20/100*BC$5)))-LN($K20)-$Q20*BC$5)/($R20*SQRT(BC$5))-$R20*SQRT(BC$5),0,1,TRUE)+$M20*EXP($L20/100*BC$5)*(1-_xlfn.NORM.DIST((LN(($M20*EXP($L20/100*BC$5)))-LN($K20)-$Q20*BC$5)/($R20*SQRT(BC$5)),0,1,TRUE)))*EXP(-$F$1*BC$5)*INDEX('3)tpx males'!CK$57:CK$107,MATCH('3) 2016 cases'!$O20,'3)tpx males'!$BB$57:$BB$107,0))</f>
        <v>0</v>
      </c>
      <c r="BD20" s="32">
        <f>($K20*EXP(BD$5*($Q20+0.5*($R20)^2))*_xlfn.NORM.DIST((LN(($M20*EXP($L20/100*BD$5)))-LN($K20)-$Q20*BD$5)/($R20*SQRT(BD$5))-$R20*SQRT(BD$5),0,1,TRUE)+$M20*EXP($L20/100*BD$5)*(1-_xlfn.NORM.DIST((LN(($M20*EXP($L20/100*BD$5)))-LN($K20)-$Q20*BD$5)/($R20*SQRT(BD$5)),0,1,TRUE)))*EXP(-$F$1*BD$5)*INDEX('3)tpx males'!CL$57:CL$107,MATCH('3) 2016 cases'!$O20,'3)tpx males'!$BB$57:$BB$107,0))</f>
        <v>0</v>
      </c>
      <c r="BE20" s="32">
        <f>($K20*EXP(BE$5*($Q20+0.5*($R20)^2))*_xlfn.NORM.DIST((LN(($M20*EXP($L20/100*BE$5)))-LN($K20)-$Q20*BE$5)/($R20*SQRT(BE$5))-$R20*SQRT(BE$5),0,1,TRUE)+$M20*EXP($L20/100*BE$5)*(1-_xlfn.NORM.DIST((LN(($M20*EXP($L20/100*BE$5)))-LN($K20)-$Q20*BE$5)/($R20*SQRT(BE$5)),0,1,TRUE)))*EXP(-$F$1*BE$5)*INDEX('3)tpx males'!CM$57:CM$107,MATCH('3) 2016 cases'!$O20,'3)tpx males'!$BB$57:$BB$107,0))</f>
        <v>0</v>
      </c>
      <c r="BF20" s="32">
        <f>($K20*EXP(BF$5*($Q20+0.5*($R20)^2))*_xlfn.NORM.DIST((LN(($M20*EXP($L20/100*BF$5)))-LN($K20)-$Q20*BF$5)/($R20*SQRT(BF$5))-$R20*SQRT(BF$5),0,1,TRUE)+$M20*EXP($L20/100*BF$5)*(1-_xlfn.NORM.DIST((LN(($M20*EXP($L20/100*BF$5)))-LN($K20)-$Q20*BF$5)/($R20*SQRT(BF$5)),0,1,TRUE)))*EXP(-$F$1*BF$5)*INDEX('3)tpx males'!CN$57:CN$107,MATCH('3) 2016 cases'!$O20,'3)tpx males'!$BB$57:$BB$107,0))</f>
        <v>0</v>
      </c>
      <c r="BG20" s="32">
        <f>($K20*EXP(BG$5*($Q20+0.5*($R20)^2))*_xlfn.NORM.DIST((LN(($M20*EXP($L20/100*BG$5)))-LN($K20)-$Q20*BG$5)/($R20*SQRT(BG$5))-$R20*SQRT(BG$5),0,1,TRUE)+$M20*EXP($L20/100*BG$5)*(1-_xlfn.NORM.DIST((LN(($M20*EXP($L20/100*BG$5)))-LN($K20)-$Q20*BG$5)/($R20*SQRT(BG$5)),0,1,TRUE)))*EXP(-$F$1*BG$5)*INDEX('3)tpx males'!CO$57:CO$107,MATCH('3) 2016 cases'!$O20,'3)tpx males'!$BB$57:$BB$107,0))</f>
        <v>0</v>
      </c>
      <c r="BH20" s="32">
        <f>($K20*EXP(BH$5*($Q20+0.5*($R20)^2))*_xlfn.NORM.DIST((LN(($M20*EXP($L20/100*BH$5)))-LN($K20)-$Q20*BH$5)/($R20*SQRT(BH$5))-$R20*SQRT(BH$5),0,1,TRUE)+$M20*EXP($L20/100*BH$5)*(1-_xlfn.NORM.DIST((LN(($M20*EXP($L20/100*BH$5)))-LN($K20)-$Q20*BH$5)/($R20*SQRT(BH$5)),0,1,TRUE)))*EXP(-$F$1*BH$5)*INDEX('3)tpx males'!CP$57:CP$107,MATCH('3) 2016 cases'!$O20,'3)tpx males'!$BB$57:$BB$107,0))</f>
        <v>0</v>
      </c>
      <c r="BI20" s="32">
        <f>($K20*EXP(BI$5*($Q20+0.5*($R20)^2))*_xlfn.NORM.DIST((LN(($M20*EXP($L20/100*BI$5)))-LN($K20)-$Q20*BI$5)/($R20*SQRT(BI$5))-$R20*SQRT(BI$5),0,1,TRUE)+$M20*EXP($L20/100*BI$5)*(1-_xlfn.NORM.DIST((LN(($M20*EXP($L20/100*BI$5)))-LN($K20)-$Q20*BI$5)/($R20*SQRT(BI$5)),0,1,TRUE)))*EXP(-$F$1*BI$5)*INDEX('3)tpx males'!CQ$57:CQ$107,MATCH('3) 2016 cases'!$O20,'3)tpx males'!$BB$57:$BB$107,0))</f>
        <v>0</v>
      </c>
      <c r="BJ20" s="32">
        <f>($K20*EXP(BJ$5*($Q20+0.5*($R20)^2))*_xlfn.NORM.DIST((LN(($M20*EXP($L20/100*BJ$5)))-LN($K20)-$Q20*BJ$5)/($R20*SQRT(BJ$5))-$R20*SQRT(BJ$5),0,1,TRUE)+$M20*EXP($L20/100*BJ$5)*(1-_xlfn.NORM.DIST((LN(($M20*EXP($L20/100*BJ$5)))-LN($K20)-$Q20*BJ$5)/($R20*SQRT(BJ$5)),0,1,TRUE)))*EXP(-$F$1*BJ$5)*INDEX('3)tpx males'!CR$57:CR$107,MATCH('3) 2016 cases'!$O20,'3)tpx males'!$BB$57:$BB$107,0))</f>
        <v>0</v>
      </c>
      <c r="BK20" s="32">
        <f>($K20*EXP(BK$5*($Q20+0.5*($R20)^2))*_xlfn.NORM.DIST((LN(($M20*EXP($L20/100*BK$5)))-LN($K20)-$Q20*BK$5)/($R20*SQRT(BK$5))-$R20*SQRT(BK$5),0,1,TRUE)+$M20*EXP($L20/100*BK$5)*(1-_xlfn.NORM.DIST((LN(($M20*EXP($L20/100*BK$5)))-LN($K20)-$Q20*BK$5)/($R20*SQRT(BK$5)),0,1,TRUE)))*EXP(-$F$1*BK$5)*INDEX('3)tpx males'!CS$57:CS$107,MATCH('3) 2016 cases'!$O20,'3)tpx males'!$BB$57:$BB$107,0))</f>
        <v>0</v>
      </c>
      <c r="BL20" s="32">
        <f>($K20*EXP(BL$5*($Q20+0.5*($R20)^2))*_xlfn.NORM.DIST((LN(($M20*EXP($L20/100*BL$5)))-LN($K20)-$Q20*BL$5)/($R20*SQRT(BL$5))-$R20*SQRT(BL$5),0,1,TRUE)+$M20*EXP($L20/100*BL$5)*(1-_xlfn.NORM.DIST((LN(($M20*EXP($L20/100*BL$5)))-LN($K20)-$Q20*BL$5)/($R20*SQRT(BL$5)),0,1,TRUE)))*EXP(-$F$1*BL$5)*INDEX('3)tpx males'!CT$57:CT$107,MATCH('3) 2016 cases'!$O20,'3)tpx males'!$BB$57:$BB$107,0))</f>
        <v>0</v>
      </c>
      <c r="BM20" s="32">
        <f>($K20*EXP(BM$5*($Q20+0.5*($R20)^2))*_xlfn.NORM.DIST((LN(($M20*EXP($L20/100*BM$5)))-LN($K20)-$Q20*BM$5)/($R20*SQRT(BM$5))-$R20*SQRT(BM$5),0,1,TRUE)+$M20*EXP($L20/100*BM$5)*(1-_xlfn.NORM.DIST((LN(($M20*EXP($L20/100*BM$5)))-LN($K20)-$Q20*BM$5)/($R20*SQRT(BM$5)),0,1,TRUE)))*EXP(-$F$1*BM$5)*INDEX('3)tpx males'!CU$57:CU$107,MATCH('3) 2016 cases'!$O20,'3)tpx males'!$BB$57:$BB$107,0))</f>
        <v>0</v>
      </c>
      <c r="BN20" s="32">
        <f>($K20*EXP(BN$5*($Q20+0.5*($R20)^2))*_xlfn.NORM.DIST((LN(($M20*EXP($L20/100*BN$5)))-LN($K20)-$Q20*BN$5)/($R20*SQRT(BN$5))-$R20*SQRT(BN$5),0,1,TRUE)+$M20*EXP($L20/100*BN$5)*(1-_xlfn.NORM.DIST((LN(($M20*EXP($L20/100*BN$5)))-LN($K20)-$Q20*BN$5)/($R20*SQRT(BN$5)),0,1,TRUE)))*EXP(-$F$1*BN$5)*INDEX('3)tpx males'!CV$57:CV$107,MATCH('3) 2016 cases'!$O20,'3)tpx males'!$BB$57:$BB$107,0))</f>
        <v>0</v>
      </c>
      <c r="BO20" s="32">
        <f>($K20*EXP(BO$5*($Q20+0.5*($R20)^2))*_xlfn.NORM.DIST((LN(($M20*EXP($L20/100*BO$5)))-LN($K20)-$Q20*BO$5)/($R20*SQRT(BO$5))-$R20*SQRT(BO$5),0,1,TRUE)+$M20*EXP($L20/100*BO$5)*(1-_xlfn.NORM.DIST((LN(($M20*EXP($L20/100*BO$5)))-LN($K20)-$Q20*BO$5)/($R20*SQRT(BO$5)),0,1,TRUE)))*EXP(-$F$1*BO$5)*INDEX('3)tpx males'!CW$57:CW$107,MATCH('3) 2016 cases'!$O20,'3)tpx males'!$BB$57:$BB$107,0))</f>
        <v>0</v>
      </c>
      <c r="BP20" s="32">
        <f>($K20*EXP(BP$5*($Q20+0.5*($R20)^2))*_xlfn.NORM.DIST((LN(($M20*EXP($L20/100*BP$5)))-LN($K20)-$Q20*BP$5)/($R20*SQRT(BP$5))-$R20*SQRT(BP$5),0,1,TRUE)+$M20*EXP($L20/100*BP$5)*(1-_xlfn.NORM.DIST((LN(($M20*EXP($L20/100*BP$5)))-LN($K20)-$Q20*BP$5)/($R20*SQRT(BP$5)),0,1,TRUE)))*EXP(-$F$1*BP$5)*INDEX('3)tpx males'!CX$57:CX$107,MATCH('3) 2016 cases'!$O20,'3)tpx males'!$BB$57:$BB$107,0))</f>
        <v>0</v>
      </c>
      <c r="BQ20" s="32">
        <f>($K20*EXP(BQ$5*($Q20+0.5*($R20)^2))*_xlfn.NORM.DIST((LN(($M20*EXP($L20/100*BQ$5)))-LN($K20)-$Q20*BQ$5)/($R20*SQRT(BQ$5))-$R20*SQRT(BQ$5),0,1,TRUE)+$M20*EXP($L20/100*BQ$5)*(1-_xlfn.NORM.DIST((LN(($M20*EXP($L20/100*BQ$5)))-LN($K20)-$Q20*BQ$5)/($R20*SQRT(BQ$5)),0,1,TRUE)))*EXP(-$F$1*BQ$5)*INDEX('3)tpx males'!CY$57:CY$107,MATCH('3) 2016 cases'!$O20,'3)tpx males'!$BB$57:$BB$107,0))</f>
        <v>0</v>
      </c>
      <c r="BR20" s="32">
        <f>($K20*EXP(BR$5*($Q20+0.5*($R20)^2))*_xlfn.NORM.DIST((LN(($M20*EXP($L20/100*BR$5)))-LN($K20)-$Q20*BR$5)/($R20*SQRT(BR$5))-$R20*SQRT(BR$5),0,1,TRUE)+$M20*EXP($L20/100*BR$5)*(1-_xlfn.NORM.DIST((LN(($M20*EXP($L20/100*BR$5)))-LN($K20)-$Q20*BR$5)/($R20*SQRT(BR$5)),0,1,TRUE)))*EXP(-$F$1*BR$5)*INDEX('3)tpx males'!CZ$57:CZ$107,MATCH('3) 2016 cases'!$O20,'3)tpx males'!$BB$57:$BB$107,0))</f>
        <v>0</v>
      </c>
      <c r="BS20" s="32">
        <f>($K20*EXP(BS$5*($Q20+0.5*($R20)^2))*_xlfn.NORM.DIST((LN(($M20*EXP($L20/100*BS$5)))-LN($K20)-$Q20*BS$5)/($R20*SQRT(BS$5))-$R20*SQRT(BS$5),0,1,TRUE)+$M20*EXP($L20/100*BS$5)*(1-_xlfn.NORM.DIST((LN(($M20*EXP($L20/100*BS$5)))-LN($K20)-$Q20*BS$5)/($R20*SQRT(BS$5)),0,1,TRUE)))*EXP(-$F$1*BS$5)*INDEX('3)tpx males'!DA$57:DA$107,MATCH('3) 2016 cases'!$O20,'3)tpx males'!$BB$57:$BB$107,0))</f>
        <v>0</v>
      </c>
      <c r="BU20" s="32">
        <f t="shared" si="58"/>
        <v>37622.762493402479</v>
      </c>
      <c r="BV20" s="32">
        <f t="shared" si="9"/>
        <v>35414.071908299135</v>
      </c>
      <c r="BW20" s="32">
        <f t="shared" si="10"/>
        <v>35752.108723987767</v>
      </c>
      <c r="BX20" s="32">
        <f t="shared" si="11"/>
        <v>36093.372191755734</v>
      </c>
      <c r="BY20" s="32">
        <f t="shared" si="12"/>
        <v>36437.893110862664</v>
      </c>
      <c r="BZ20" s="32">
        <f t="shared" si="13"/>
        <v>36785.702574555326</v>
      </c>
      <c r="CA20" s="32">
        <f t="shared" si="14"/>
        <v>37136.831972873901</v>
      </c>
      <c r="CB20" s="32">
        <f t="shared" si="15"/>
        <v>37491.312995484928</v>
      </c>
      <c r="CC20" s="32">
        <f t="shared" si="16"/>
        <v>37849.17763454128</v>
      </c>
      <c r="CD20" s="32">
        <f t="shared" si="17"/>
        <v>38210.45818756958</v>
      </c>
      <c r="CE20" s="32">
        <f t="shared" si="18"/>
        <v>38575.187260384919</v>
      </c>
      <c r="CF20" s="32">
        <f t="shared" si="19"/>
        <v>38943.397770033698</v>
      </c>
      <c r="CG20" s="32">
        <f t="shared" si="20"/>
        <v>39315.122947764321</v>
      </c>
      <c r="CH20" s="32">
        <f t="shared" si="21"/>
        <v>39690.396342026426</v>
      </c>
      <c r="CI20" s="32">
        <f t="shared" si="22"/>
        <v>40069.251821498532</v>
      </c>
      <c r="CJ20" s="32">
        <f t="shared" si="23"/>
        <v>40451.72357814484</v>
      </c>
      <c r="CK20" s="32">
        <f t="shared" si="24"/>
        <v>40837.846130300954</v>
      </c>
      <c r="CL20" s="32">
        <f t="shared" si="25"/>
        <v>41227.654325789335</v>
      </c>
      <c r="CM20" s="32">
        <f t="shared" si="26"/>
        <v>41621.183345064172</v>
      </c>
      <c r="CN20" s="32">
        <f t="shared" si="27"/>
        <v>42018.468704386571</v>
      </c>
      <c r="CO20" s="32">
        <f t="shared" si="28"/>
        <v>42419.54625902987</v>
      </c>
      <c r="CP20" s="32">
        <f t="shared" si="29"/>
        <v>42824.45220651546</v>
      </c>
      <c r="CQ20" s="32">
        <f t="shared" si="30"/>
        <v>43233.223089879248</v>
      </c>
      <c r="CR20" s="32">
        <f t="shared" si="31"/>
        <v>43645.895800968159</v>
      </c>
      <c r="CS20" s="32">
        <f t="shared" si="32"/>
        <v>44062.507583763974</v>
      </c>
      <c r="CT20" s="32">
        <f t="shared" si="33"/>
        <v>44483.096037727984</v>
      </c>
      <c r="CU20" s="32">
        <f t="shared" si="34"/>
        <v>44907.699121149024</v>
      </c>
      <c r="CV20" s="32">
        <f t="shared" si="35"/>
        <v>45336.355154456687</v>
      </c>
      <c r="CW20" s="32">
        <f t="shared" si="36"/>
        <v>45769.102823423651</v>
      </c>
      <c r="CX20" s="32">
        <f t="shared" si="37"/>
        <v>46205.981182115298</v>
      </c>
      <c r="CY20" s="32">
        <f t="shared" si="38"/>
        <v>46647.029655342427</v>
      </c>
      <c r="CZ20" s="32">
        <f t="shared" si="39"/>
        <v>47092.288040221101</v>
      </c>
      <c r="DA20" s="32">
        <f t="shared" si="40"/>
        <v>47541.796506235674</v>
      </c>
      <c r="DB20" s="32">
        <f t="shared" si="41"/>
        <v>47995.595592928476</v>
      </c>
      <c r="DC20" s="32">
        <f t="shared" si="42"/>
        <v>48453.726204006496</v>
      </c>
      <c r="DD20" s="32">
        <f t="shared" si="43"/>
        <v>48916.229596266123</v>
      </c>
      <c r="DE20" s="32">
        <f t="shared" si="44"/>
        <v>49383.147361310344</v>
      </c>
      <c r="DF20" s="32">
        <f t="shared" si="45"/>
        <v>49854.521397588265</v>
      </c>
      <c r="DG20" s="32">
        <f t="shared" si="46"/>
        <v>50330.393869856125</v>
      </c>
      <c r="DH20" s="32">
        <f t="shared" si="47"/>
        <v>50810.807152771151</v>
      </c>
      <c r="DI20" s="32">
        <f t="shared" si="48"/>
        <v>51295.803755020082</v>
      </c>
      <c r="DJ20" s="32">
        <f t="shared" si="49"/>
        <v>51785.426220181165</v>
      </c>
      <c r="DK20" s="32">
        <f t="shared" si="50"/>
        <v>52279.717000449542</v>
      </c>
      <c r="DL20" s="32">
        <f t="shared" si="51"/>
        <v>52778.718299439657</v>
      </c>
      <c r="DM20" s="32">
        <f t="shared" si="52"/>
        <v>53282.471880523226</v>
      </c>
      <c r="DN20" s="32">
        <f t="shared" si="53"/>
        <v>53791.018837572286</v>
      </c>
      <c r="DO20" s="32">
        <f t="shared" si="54"/>
        <v>54304.399325542421</v>
      </c>
      <c r="DP20" s="32">
        <f t="shared" si="55"/>
        <v>54822.652249037303</v>
      </c>
      <c r="DQ20" s="32">
        <f t="shared" si="56"/>
        <v>55345.814907820561</v>
      </c>
      <c r="DR20" s="32">
        <f t="shared" si="57"/>
        <v>55873.922599151076</v>
      </c>
      <c r="DT20" s="48">
        <f t="shared" si="59"/>
        <v>81</v>
      </c>
      <c r="DU20" s="32"/>
      <c r="DV20" s="32">
        <f ca="1">INDEX('3)tpx males'!BD$57:BD$107,MATCH('3) 2016 cases'!DT20,'3)tpx males'!$BB$57:$BB$107,0))</f>
        <v>5.6334099555860329E-2</v>
      </c>
      <c r="DW20" s="32">
        <f t="shared" ca="1" si="60"/>
        <v>-2119.4444478698233</v>
      </c>
      <c r="DX20" s="32">
        <f t="shared" ca="1" si="61"/>
        <v>0.94366590044413967</v>
      </c>
      <c r="DZ20" s="32">
        <f t="shared" ca="1" si="62"/>
        <v>-40704.152190903187</v>
      </c>
      <c r="EA20" s="32">
        <f t="shared" ca="1" si="63"/>
        <v>3081.3896975007083</v>
      </c>
      <c r="EB20" s="32">
        <f t="shared" ca="1" si="64"/>
        <v>173.58731398940725</v>
      </c>
      <c r="EC20" s="32">
        <f ca="1">EA20*'3) Value'!AN32</f>
        <v>0</v>
      </c>
      <c r="EE20" s="32">
        <f ca="1">IF(EC20=0,'3) Value'!AM32+'3) 2016 cases'!DZ20,0)</f>
        <v>2.6921043172478676E-10</v>
      </c>
    </row>
    <row r="21" spans="2:135" x14ac:dyDescent="0.25">
      <c r="C21" s="32" t="s">
        <v>16</v>
      </c>
      <c r="D21" s="32" t="s">
        <v>12</v>
      </c>
      <c r="E21" s="49">
        <v>15642</v>
      </c>
      <c r="F21" s="32" t="s">
        <v>13</v>
      </c>
      <c r="G21" s="32" t="s">
        <v>17</v>
      </c>
      <c r="H21" s="49" t="s">
        <v>17</v>
      </c>
      <c r="I21" s="32" t="s">
        <v>17</v>
      </c>
      <c r="J21" s="32" t="s">
        <v>24</v>
      </c>
      <c r="K21" s="52">
        <v>225000</v>
      </c>
      <c r="L21" s="53">
        <v>9.1</v>
      </c>
      <c r="M21" s="52">
        <v>88104</v>
      </c>
      <c r="O21" s="48">
        <f t="shared" si="7"/>
        <v>74</v>
      </c>
      <c r="Q21" s="32">
        <f>INDEX('2b)Working'!$I$61:$P$61,MATCH($J21,'2b)Working'!$I$60:$P$60,0))</f>
        <v>7.2302392103851601E-2</v>
      </c>
      <c r="R21" s="32">
        <f>INDEX('2b)Working'!$I$62:$P$62,MATCH($J21,'2b)Working'!$I$60:$P$60,0))</f>
        <v>5.5424966377019061E-2</v>
      </c>
      <c r="T21" s="9">
        <f t="shared" ca="1" si="8"/>
        <v>116429.90559941523</v>
      </c>
      <c r="U21" s="10"/>
      <c r="V21" s="32">
        <f ca="1">($K21*EXP(V$5*($Q21+0.5*($R21)^2))*_xlfn.NORM.DIST((LN(($M21*EXP($L21/100*V$5)))-LN($K21)-$Q21*V$5)/($R21*SQRT(V$5))-$R21*SQRT(V$5),0,1,TRUE)+$M21*EXP($L21/100*V$5)*(1-_xlfn.NORM.DIST((LN(($M21*EXP($L21/100*V$5)))-LN($K21)-$Q21*V$5)/($R21*SQRT(V$5)),0,1,TRUE)))*EXP(-$F$1*V$5)*INDEX('3)tpx males'!BD$57:BD$107,MATCH('3) 2016 cases'!$O21,'3)tpx males'!$BB$57:$BB$107,0))</f>
        <v>2253.5006115804349</v>
      </c>
      <c r="W21" s="32">
        <f ca="1">($K21*EXP(W$5*($Q21+0.5*($R21)^2))*_xlfn.NORM.DIST((LN(($M21*EXP($L21/100*W$5)))-LN($K21)-$Q21*W$5)/($R21*SQRT(W$5))-$R21*SQRT(W$5),0,1,TRUE)+$M21*EXP($L21/100*W$5)*(1-_xlfn.NORM.DIST((LN(($M21*EXP($L21/100*W$5)))-LN($K21)-$Q21*W$5)/($R21*SQRT(W$5)),0,1,TRUE)))*EXP(-$F$1*W$5)*INDEX('3)tpx males'!BE$57:BE$107,MATCH('3) 2016 cases'!$O21,'3)tpx males'!$BB$57:$BB$107,0))</f>
        <v>2361.5567930876737</v>
      </c>
      <c r="X21" s="32">
        <f ca="1">($K21*EXP(X$5*($Q21+0.5*($R21)^2))*_xlfn.NORM.DIST((LN(($M21*EXP($L21/100*X$5)))-LN($K21)-$Q21*X$5)/($R21*SQRT(X$5))-$R21*SQRT(X$5),0,1,TRUE)+$M21*EXP($L21/100*X$5)*(1-_xlfn.NORM.DIST((LN(($M21*EXP($L21/100*X$5)))-LN($K21)-$Q21*X$5)/($R21*SQRT(X$5)),0,1,TRUE)))*EXP(-$F$1*X$5)*INDEX('3)tpx males'!BF$57:BF$107,MATCH('3) 2016 cases'!$O21,'3)tpx males'!$BB$57:$BB$107,0))</f>
        <v>2705.9716163088774</v>
      </c>
      <c r="Y21" s="32">
        <f ca="1">($K21*EXP(Y$5*($Q21+0.5*($R21)^2))*_xlfn.NORM.DIST((LN(($M21*EXP($L21/100*Y$5)))-LN($K21)-$Q21*Y$5)/($R21*SQRT(Y$5))-$R21*SQRT(Y$5),0,1,TRUE)+$M21*EXP($L21/100*Y$5)*(1-_xlfn.NORM.DIST((LN(($M21*EXP($L21/100*Y$5)))-LN($K21)-$Q21*Y$5)/($R21*SQRT(Y$5)),0,1,TRUE)))*EXP(-$F$1*Y$5)*INDEX('3)tpx males'!BG$57:BG$107,MATCH('3) 2016 cases'!$O21,'3)tpx males'!$BB$57:$BB$107,0))</f>
        <v>3062.6605142558956</v>
      </c>
      <c r="Z21" s="32">
        <f ca="1">($K21*EXP(Z$5*($Q21+0.5*($R21)^2))*_xlfn.NORM.DIST((LN(($M21*EXP($L21/100*Z$5)))-LN($K21)-$Q21*Z$5)/($R21*SQRT(Z$5))-$R21*SQRT(Z$5),0,1,TRUE)+$M21*EXP($L21/100*Z$5)*(1-_xlfn.NORM.DIST((LN(($M21*EXP($L21/100*Z$5)))-LN($K21)-$Q21*Z$5)/($R21*SQRT(Z$5)),0,1,TRUE)))*EXP(-$F$1*Z$5)*INDEX('3)tpx males'!BH$57:BH$107,MATCH('3) 2016 cases'!$O21,'3)tpx males'!$BB$57:$BB$107,0))</f>
        <v>3123.652700558579</v>
      </c>
      <c r="AA21" s="32">
        <f ca="1">($K21*EXP(AA$5*($Q21+0.5*($R21)^2))*_xlfn.NORM.DIST((LN(($M21*EXP($L21/100*AA$5)))-LN($K21)-$Q21*AA$5)/($R21*SQRT(AA$5))-$R21*SQRT(AA$5),0,1,TRUE)+$M21*EXP($L21/100*AA$5)*(1-_xlfn.NORM.DIST((LN(($M21*EXP($L21/100*AA$5)))-LN($K21)-$Q21*AA$5)/($R21*SQRT(AA$5)),0,1,TRUE)))*EXP(-$F$1*AA$5)*INDEX('3)tpx males'!BI$57:BI$107,MATCH('3) 2016 cases'!$O21,'3)tpx males'!$BB$57:$BB$107,0))</f>
        <v>3608.1866540946016</v>
      </c>
      <c r="AB21" s="32">
        <f ca="1">($K21*EXP(AB$5*($Q21+0.5*($R21)^2))*_xlfn.NORM.DIST((LN(($M21*EXP($L21/100*AB$5)))-LN($K21)-$Q21*AB$5)/($R21*SQRT(AB$5))-$R21*SQRT(AB$5),0,1,TRUE)+$M21*EXP($L21/100*AB$5)*(1-_xlfn.NORM.DIST((LN(($M21*EXP($L21/100*AB$5)))-LN($K21)-$Q21*AB$5)/($R21*SQRT(AB$5)),0,1,TRUE)))*EXP(-$F$1*AB$5)*INDEX('3)tpx males'!BJ$57:BJ$107,MATCH('3) 2016 cases'!$O21,'3)tpx males'!$BB$57:$BB$107,0))</f>
        <v>3840.4015317129133</v>
      </c>
      <c r="AC21" s="32">
        <f ca="1">($K21*EXP(AC$5*($Q21+0.5*($R21)^2))*_xlfn.NORM.DIST((LN(($M21*EXP($L21/100*AC$5)))-LN($K21)-$Q21*AC$5)/($R21*SQRT(AC$5))-$R21*SQRT(AC$5),0,1,TRUE)+$M21*EXP($L21/100*AC$5)*(1-_xlfn.NORM.DIST((LN(($M21*EXP($L21/100*AC$5)))-LN($K21)-$Q21*AC$5)/($R21*SQRT(AC$5)),0,1,TRUE)))*EXP(-$F$1*AC$5)*INDEX('3)tpx males'!BK$57:BK$107,MATCH('3) 2016 cases'!$O21,'3)tpx males'!$BB$57:$BB$107,0))</f>
        <v>4307.0646113339935</v>
      </c>
      <c r="AD21" s="32">
        <f ca="1">($K21*EXP(AD$5*($Q21+0.5*($R21)^2))*_xlfn.NORM.DIST((LN(($M21*EXP($L21/100*AD$5)))-LN($K21)-$Q21*AD$5)/($R21*SQRT(AD$5))-$R21*SQRT(AD$5),0,1,TRUE)+$M21*EXP($L21/100*AD$5)*(1-_xlfn.NORM.DIST((LN(($M21*EXP($L21/100*AD$5)))-LN($K21)-$Q21*AD$5)/($R21*SQRT(AD$5)),0,1,TRUE)))*EXP(-$F$1*AD$5)*INDEX('3)tpx males'!BL$57:BL$107,MATCH('3) 2016 cases'!$O21,'3)tpx males'!$BB$57:$BB$107,0))</f>
        <v>4656.3884348956963</v>
      </c>
      <c r="AE21" s="32">
        <f ca="1">($K21*EXP(AE$5*($Q21+0.5*($R21)^2))*_xlfn.NORM.DIST((LN(($M21*EXP($L21/100*AE$5)))-LN($K21)-$Q21*AE$5)/($R21*SQRT(AE$5))-$R21*SQRT(AE$5),0,1,TRUE)+$M21*EXP($L21/100*AE$5)*(1-_xlfn.NORM.DIST((LN(($M21*EXP($L21/100*AE$5)))-LN($K21)-$Q21*AE$5)/($R21*SQRT(AE$5)),0,1,TRUE)))*EXP(-$F$1*AE$5)*INDEX('3)tpx males'!BM$57:BM$107,MATCH('3) 2016 cases'!$O21,'3)tpx males'!$BB$57:$BB$107,0))</f>
        <v>5141.9421478982285</v>
      </c>
      <c r="AF21" s="32">
        <f ca="1">($K21*EXP(AF$5*($Q21+0.5*($R21)^2))*_xlfn.NORM.DIST((LN(($M21*EXP($L21/100*AF$5)))-LN($K21)-$Q21*AF$5)/($R21*SQRT(AF$5))-$R21*SQRT(AF$5),0,1,TRUE)+$M21*EXP($L21/100*AF$5)*(1-_xlfn.NORM.DIST((LN(($M21*EXP($L21/100*AF$5)))-LN($K21)-$Q21*AF$5)/($R21*SQRT(AF$5)),0,1,TRUE)))*EXP(-$F$1*AF$5)*INDEX('3)tpx males'!BN$57:BN$107,MATCH('3) 2016 cases'!$O21,'3)tpx males'!$BB$57:$BB$107,0))</f>
        <v>5340.8837280528287</v>
      </c>
      <c r="AG21" s="32">
        <f ca="1">($K21*EXP(AG$5*($Q21+0.5*($R21)^2))*_xlfn.NORM.DIST((LN(($M21*EXP($L21/100*AG$5)))-LN($K21)-$Q21*AG$5)/($R21*SQRT(AG$5))-$R21*SQRT(AG$5),0,1,TRUE)+$M21*EXP($L21/100*AG$5)*(1-_xlfn.NORM.DIST((LN(($M21*EXP($L21/100*AG$5)))-LN($K21)-$Q21*AG$5)/($R21*SQRT(AG$5)),0,1,TRUE)))*EXP(-$F$1*AG$5)*INDEX('3)tpx males'!BO$57:BO$107,MATCH('3) 2016 cases'!$O21,'3)tpx males'!$BB$57:$BB$107,0))</f>
        <v>5444.7250666342225</v>
      </c>
      <c r="AH21" s="32">
        <f ca="1">($K21*EXP(AH$5*($Q21+0.5*($R21)^2))*_xlfn.NORM.DIST((LN(($M21*EXP($L21/100*AH$5)))-LN($K21)-$Q21*AH$5)/($R21*SQRT(AH$5))-$R21*SQRT(AH$5),0,1,TRUE)+$M21*EXP($L21/100*AH$5)*(1-_xlfn.NORM.DIST((LN(($M21*EXP($L21/100*AH$5)))-LN($K21)-$Q21*AH$5)/($R21*SQRT(AH$5)),0,1,TRUE)))*EXP(-$F$1*AH$5)*INDEX('3)tpx males'!BP$57:BP$107,MATCH('3) 2016 cases'!$O21,'3)tpx males'!$BB$57:$BB$107,0))</f>
        <v>6232.7705044739923</v>
      </c>
      <c r="AI21" s="32">
        <f ca="1">($K21*EXP(AI$5*($Q21+0.5*($R21)^2))*_xlfn.NORM.DIST((LN(($M21*EXP($L21/100*AI$5)))-LN($K21)-$Q21*AI$5)/($R21*SQRT(AI$5))-$R21*SQRT(AI$5),0,1,TRUE)+$M21*EXP($L21/100*AI$5)*(1-_xlfn.NORM.DIST((LN(($M21*EXP($L21/100*AI$5)))-LN($K21)-$Q21*AI$5)/($R21*SQRT(AI$5)),0,1,TRUE)))*EXP(-$F$1*AI$5)*INDEX('3)tpx males'!BQ$57:BQ$107,MATCH('3) 2016 cases'!$O21,'3)tpx males'!$BB$57:$BB$107,0))</f>
        <v>5915.6908003555218</v>
      </c>
      <c r="AJ21" s="32">
        <f ca="1">($K21*EXP(AJ$5*($Q21+0.5*($R21)^2))*_xlfn.NORM.DIST((LN(($M21*EXP($L21/100*AJ$5)))-LN($K21)-$Q21*AJ$5)/($R21*SQRT(AJ$5))-$R21*SQRT(AJ$5),0,1,TRUE)+$M21*EXP($L21/100*AJ$5)*(1-_xlfn.NORM.DIST((LN(($M21*EXP($L21/100*AJ$5)))-LN($K21)-$Q21*AJ$5)/($R21*SQRT(AJ$5)),0,1,TRUE)))*EXP(-$F$1*AJ$5)*INDEX('3)tpx males'!BR$57:BR$107,MATCH('3) 2016 cases'!$O21,'3)tpx males'!$BB$57:$BB$107,0))</f>
        <v>6269.3567291434128</v>
      </c>
      <c r="AK21" s="32">
        <f ca="1">($K21*EXP(AK$5*($Q21+0.5*($R21)^2))*_xlfn.NORM.DIST((LN(($M21*EXP($L21/100*AK$5)))-LN($K21)-$Q21*AK$5)/($R21*SQRT(AK$5))-$R21*SQRT(AK$5),0,1,TRUE)+$M21*EXP($L21/100*AK$5)*(1-_xlfn.NORM.DIST((LN(($M21*EXP($L21/100*AK$5)))-LN($K21)-$Q21*AK$5)/($R21*SQRT(AK$5)),0,1,TRUE)))*EXP(-$F$1*AK$5)*INDEX('3)tpx males'!BS$57:BS$107,MATCH('3) 2016 cases'!$O21,'3)tpx males'!$BB$57:$BB$107,0))</f>
        <v>6694.142898772704</v>
      </c>
      <c r="AL21" s="32">
        <f ca="1">($K21*EXP(AL$5*($Q21+0.5*($R21)^2))*_xlfn.NORM.DIST((LN(($M21*EXP($L21/100*AL$5)))-LN($K21)-$Q21*AL$5)/($R21*SQRT(AL$5))-$R21*SQRT(AL$5),0,1,TRUE)+$M21*EXP($L21/100*AL$5)*(1-_xlfn.NORM.DIST((LN(($M21*EXP($L21/100*AL$5)))-LN($K21)-$Q21*AL$5)/($R21*SQRT(AL$5)),0,1,TRUE)))*EXP(-$F$1*AL$5)*INDEX('3)tpx males'!BT$57:BT$107,MATCH('3) 2016 cases'!$O21,'3)tpx males'!$BB$57:$BB$107,0))</f>
        <v>6368.3718413726319</v>
      </c>
      <c r="AM21" s="32">
        <f ca="1">($K21*EXP(AM$5*($Q21+0.5*($R21)^2))*_xlfn.NORM.DIST((LN(($M21*EXP($L21/100*AM$5)))-LN($K21)-$Q21*AM$5)/($R21*SQRT(AM$5))-$R21*SQRT(AM$5),0,1,TRUE)+$M21*EXP($L21/100*AM$5)*(1-_xlfn.NORM.DIST((LN(($M21*EXP($L21/100*AM$5)))-LN($K21)-$Q21*AM$5)/($R21*SQRT(AM$5)),0,1,TRUE)))*EXP(-$F$1*AM$5)*INDEX('3)tpx males'!BU$57:BU$107,MATCH('3) 2016 cases'!$O21,'3)tpx males'!$BB$57:$BB$107,0))</f>
        <v>6278.332321069096</v>
      </c>
      <c r="AN21" s="32">
        <f ca="1">($K21*EXP(AN$5*($Q21+0.5*($R21)^2))*_xlfn.NORM.DIST((LN(($M21*EXP($L21/100*AN$5)))-LN($K21)-$Q21*AN$5)/($R21*SQRT(AN$5))-$R21*SQRT(AN$5),0,1,TRUE)+$M21*EXP($L21/100*AN$5)*(1-_xlfn.NORM.DIST((LN(($M21*EXP($L21/100*AN$5)))-LN($K21)-$Q21*AN$5)/($R21*SQRT(AN$5)),0,1,TRUE)))*EXP(-$F$1*AN$5)*INDEX('3)tpx males'!BV$57:BV$107,MATCH('3) 2016 cases'!$O21,'3)tpx males'!$BB$57:$BB$107,0))</f>
        <v>5445.0566528015825</v>
      </c>
      <c r="AO21" s="32">
        <f ca="1">($K21*EXP(AO$5*($Q21+0.5*($R21)^2))*_xlfn.NORM.DIST((LN(($M21*EXP($L21/100*AO$5)))-LN($K21)-$Q21*AO$5)/($R21*SQRT(AO$5))-$R21*SQRT(AO$5),0,1,TRUE)+$M21*EXP($L21/100*AO$5)*(1-_xlfn.NORM.DIST((LN(($M21*EXP($L21/100*AO$5)))-LN($K21)-$Q21*AO$5)/($R21*SQRT(AO$5)),0,1,TRUE)))*EXP(-$F$1*AO$5)*INDEX('3)tpx males'!BW$57:BW$107,MATCH('3) 2016 cases'!$O21,'3)tpx males'!$BB$57:$BB$107,0))</f>
        <v>5287.7178862347564</v>
      </c>
      <c r="AP21" s="32">
        <f ca="1">($K21*EXP(AP$5*($Q21+0.5*($R21)^2))*_xlfn.NORM.DIST((LN(($M21*EXP($L21/100*AP$5)))-LN($K21)-$Q21*AP$5)/($R21*SQRT(AP$5))-$R21*SQRT(AP$5),0,1,TRUE)+$M21*EXP($L21/100*AP$5)*(1-_xlfn.NORM.DIST((LN(($M21*EXP($L21/100*AP$5)))-LN($K21)-$Q21*AP$5)/($R21*SQRT(AP$5)),0,1,TRUE)))*EXP(-$F$1*AP$5)*INDEX('3)tpx males'!BX$57:BX$107,MATCH('3) 2016 cases'!$O21,'3)tpx males'!$BB$57:$BB$107,0))</f>
        <v>4954.8649679102364</v>
      </c>
      <c r="AQ21" s="32">
        <f ca="1">($K21*EXP(AQ$5*($Q21+0.5*($R21)^2))*_xlfn.NORM.DIST((LN(($M21*EXP($L21/100*AQ$5)))-LN($K21)-$Q21*AQ$5)/($R21*SQRT(AQ$5))-$R21*SQRT(AQ$5),0,1,TRUE)+$M21*EXP($L21/100*AQ$5)*(1-_xlfn.NORM.DIST((LN(($M21*EXP($L21/100*AQ$5)))-LN($K21)-$Q21*AQ$5)/($R21*SQRT(AQ$5)),0,1,TRUE)))*EXP(-$F$1*AQ$5)*INDEX('3)tpx males'!BY$57:BY$107,MATCH('3) 2016 cases'!$O21,'3)tpx males'!$BB$57:$BB$107,0))</f>
        <v>4138.2052290994015</v>
      </c>
      <c r="AR21" s="32">
        <f ca="1">($K21*EXP(AR$5*($Q21+0.5*($R21)^2))*_xlfn.NORM.DIST((LN(($M21*EXP($L21/100*AR$5)))-LN($K21)-$Q21*AR$5)/($R21*SQRT(AR$5))-$R21*SQRT(AR$5),0,1,TRUE)+$M21*EXP($L21/100*AR$5)*(1-_xlfn.NORM.DIST((LN(($M21*EXP($L21/100*AR$5)))-LN($K21)-$Q21*AR$5)/($R21*SQRT(AR$5)),0,1,TRUE)))*EXP(-$F$1*AR$5)*INDEX('3)tpx males'!BZ$57:BZ$107,MATCH('3) 2016 cases'!$O21,'3)tpx males'!$BB$57:$BB$107,0))</f>
        <v>3449.1384180779874</v>
      </c>
      <c r="AS21" s="32">
        <f ca="1">($K21*EXP(AS$5*($Q21+0.5*($R21)^2))*_xlfn.NORM.DIST((LN(($M21*EXP($L21/100*AS$5)))-LN($K21)-$Q21*AS$5)/($R21*SQRT(AS$5))-$R21*SQRT(AS$5),0,1,TRUE)+$M21*EXP($L21/100*AS$5)*(1-_xlfn.NORM.DIST((LN(($M21*EXP($L21/100*AS$5)))-LN($K21)-$Q21*AS$5)/($R21*SQRT(AS$5)),0,1,TRUE)))*EXP(-$F$1*AS$5)*INDEX('3)tpx males'!CA$57:CA$107,MATCH('3) 2016 cases'!$O21,'3)tpx males'!$BB$57:$BB$107,0))</f>
        <v>2771.601802919351</v>
      </c>
      <c r="AT21" s="32">
        <f ca="1">($K21*EXP(AT$5*($Q21+0.5*($R21)^2))*_xlfn.NORM.DIST((LN(($M21*EXP($L21/100*AT$5)))-LN($K21)-$Q21*AT$5)/($R21*SQRT(AT$5))-$R21*SQRT(AT$5),0,1,TRUE)+$M21*EXP($L21/100*AT$5)*(1-_xlfn.NORM.DIST((LN(($M21*EXP($L21/100*AT$5)))-LN($K21)-$Q21*AT$5)/($R21*SQRT(AT$5)),0,1,TRUE)))*EXP(-$F$1*AT$5)*INDEX('3)tpx males'!CB$57:CB$107,MATCH('3) 2016 cases'!$O21,'3)tpx males'!$BB$57:$BB$107,0))</f>
        <v>2135.8626151731223</v>
      </c>
      <c r="AU21" s="32">
        <f ca="1">($K21*EXP(AU$5*($Q21+0.5*($R21)^2))*_xlfn.NORM.DIST((LN(($M21*EXP($L21/100*AU$5)))-LN($K21)-$Q21*AU$5)/($R21*SQRT(AU$5))-$R21*SQRT(AU$5),0,1,TRUE)+$M21*EXP($L21/100*AU$5)*(1-_xlfn.NORM.DIST((LN(($M21*EXP($L21/100*AU$5)))-LN($K21)-$Q21*AU$5)/($R21*SQRT(AU$5)),0,1,TRUE)))*EXP(-$F$1*AU$5)*INDEX('3)tpx males'!CC$57:CC$107,MATCH('3) 2016 cases'!$O21,'3)tpx males'!$BB$57:$BB$107,0))</f>
        <v>1590.7190896983482</v>
      </c>
      <c r="AV21" s="32">
        <f ca="1">($K21*EXP(AV$5*($Q21+0.5*($R21)^2))*_xlfn.NORM.DIST((LN(($M21*EXP($L21/100*AV$5)))-LN($K21)-$Q21*AV$5)/($R21*SQRT(AV$5))-$R21*SQRT(AV$5),0,1,TRUE)+$M21*EXP($L21/100*AV$5)*(1-_xlfn.NORM.DIST((LN(($M21*EXP($L21/100*AV$5)))-LN($K21)-$Q21*AV$5)/($R21*SQRT(AV$5)),0,1,TRUE)))*EXP(-$F$1*AV$5)*INDEX('3)tpx males'!CD$57:CD$107,MATCH('3) 2016 cases'!$O21,'3)tpx males'!$BB$57:$BB$107,0))</f>
        <v>1114.1355064772172</v>
      </c>
      <c r="AW21" s="32">
        <f ca="1">($K21*EXP(AW$5*($Q21+0.5*($R21)^2))*_xlfn.NORM.DIST((LN(($M21*EXP($L21/100*AW$5)))-LN($K21)-$Q21*AW$5)/($R21*SQRT(AW$5))-$R21*SQRT(AW$5),0,1,TRUE)+$M21*EXP($L21/100*AW$5)*(1-_xlfn.NORM.DIST((LN(($M21*EXP($L21/100*AW$5)))-LN($K21)-$Q21*AW$5)/($R21*SQRT(AW$5)),0,1,TRUE)))*EXP(-$F$1*AW$5)*INDEX('3)tpx males'!CE$57:CE$107,MATCH('3) 2016 cases'!$O21,'3)tpx males'!$BB$57:$BB$107,0))</f>
        <v>759.21211786828701</v>
      </c>
      <c r="AX21" s="32">
        <f ca="1">($K21*EXP(AX$5*($Q21+0.5*($R21)^2))*_xlfn.NORM.DIST((LN(($M21*EXP($L21/100*AX$5)))-LN($K21)-$Q21*AX$5)/($R21*SQRT(AX$5))-$R21*SQRT(AX$5),0,1,TRUE)+$M21*EXP($L21/100*AX$5)*(1-_xlfn.NORM.DIST((LN(($M21*EXP($L21/100*AX$5)))-LN($K21)-$Q21*AX$5)/($R21*SQRT(AX$5)),0,1,TRUE)))*EXP(-$F$1*AX$5)*INDEX('3)tpx males'!CF$57:CF$107,MATCH('3) 2016 cases'!$O21,'3)tpx males'!$BB$57:$BB$107,0))</f>
        <v>496.66076172986044</v>
      </c>
      <c r="AY21" s="32">
        <f ca="1">($K21*EXP(AY$5*($Q21+0.5*($R21)^2))*_xlfn.NORM.DIST((LN(($M21*EXP($L21/100*AY$5)))-LN($K21)-$Q21*AY$5)/($R21*SQRT(AY$5))-$R21*SQRT(AY$5),0,1,TRUE)+$M21*EXP($L21/100*AY$5)*(1-_xlfn.NORM.DIST((LN(($M21*EXP($L21/100*AY$5)))-LN($K21)-$Q21*AY$5)/($R21*SQRT(AY$5)),0,1,TRUE)))*EXP(-$F$1*AY$5)*INDEX('3)tpx males'!CG$57:CG$107,MATCH('3) 2016 cases'!$O21,'3)tpx males'!$BB$57:$BB$107,0))</f>
        <v>300.45930430331293</v>
      </c>
      <c r="AZ21" s="32">
        <f ca="1">($K21*EXP(AZ$5*($Q21+0.5*($R21)^2))*_xlfn.NORM.DIST((LN(($M21*EXP($L21/100*AZ$5)))-LN($K21)-$Q21*AZ$5)/($R21*SQRT(AZ$5))-$R21*SQRT(AZ$5),0,1,TRUE)+$M21*EXP($L21/100*AZ$5)*(1-_xlfn.NORM.DIST((LN(($M21*EXP($L21/100*AZ$5)))-LN($K21)-$Q21*AZ$5)/($R21*SQRT(AZ$5)),0,1,TRUE)))*EXP(-$F$1*AZ$5)*INDEX('3)tpx males'!CH$57:CH$107,MATCH('3) 2016 cases'!$O21,'3)tpx males'!$BB$57:$BB$107,0))</f>
        <v>180.17718427984872</v>
      </c>
      <c r="BA21" s="32">
        <f ca="1">($K21*EXP(BA$5*($Q21+0.5*($R21)^2))*_xlfn.NORM.DIST((LN(($M21*EXP($L21/100*BA$5)))-LN($K21)-$Q21*BA$5)/($R21*SQRT(BA$5))-$R21*SQRT(BA$5),0,1,TRUE)+$M21*EXP($L21/100*BA$5)*(1-_xlfn.NORM.DIST((LN(($M21*EXP($L21/100*BA$5)))-LN($K21)-$Q21*BA$5)/($R21*SQRT(BA$5)),0,1,TRUE)))*EXP(-$F$1*BA$5)*INDEX('3)tpx males'!CI$57:CI$107,MATCH('3) 2016 cases'!$O21,'3)tpx males'!$BB$57:$BB$107,0))</f>
        <v>99.319994039946138</v>
      </c>
      <c r="BB21" s="32">
        <f ca="1">($K21*EXP(BB$5*($Q21+0.5*($R21)^2))*_xlfn.NORM.DIST((LN(($M21*EXP($L21/100*BB$5)))-LN($K21)-$Q21*BB$5)/($R21*SQRT(BB$5))-$R21*SQRT(BB$5),0,1,TRUE)+$M21*EXP($L21/100*BB$5)*(1-_xlfn.NORM.DIST((LN(($M21*EXP($L21/100*BB$5)))-LN($K21)-$Q21*BB$5)/($R21*SQRT(BB$5)),0,1,TRUE)))*EXP(-$F$1*BB$5)*INDEX('3)tpx males'!CJ$57:CJ$107,MATCH('3) 2016 cases'!$O21,'3)tpx males'!$BB$57:$BB$107,0))</f>
        <v>55.21342519746311</v>
      </c>
      <c r="BC21" s="32">
        <f ca="1">($K21*EXP(BC$5*($Q21+0.5*($R21)^2))*_xlfn.NORM.DIST((LN(($M21*EXP($L21/100*BC$5)))-LN($K21)-$Q21*BC$5)/($R21*SQRT(BC$5))-$R21*SQRT(BC$5),0,1,TRUE)+$M21*EXP($L21/100*BC$5)*(1-_xlfn.NORM.DIST((LN(($M21*EXP($L21/100*BC$5)))-LN($K21)-$Q21*BC$5)/($R21*SQRT(BC$5)),0,1,TRUE)))*EXP(-$F$1*BC$5)*INDEX('3)tpx males'!CK$57:CK$107,MATCH('3) 2016 cases'!$O21,'3)tpx males'!$BB$57:$BB$107,0))</f>
        <v>28.617794846750716</v>
      </c>
      <c r="BD21" s="32">
        <f ca="1">($K21*EXP(BD$5*($Q21+0.5*($R21)^2))*_xlfn.NORM.DIST((LN(($M21*EXP($L21/100*BD$5)))-LN($K21)-$Q21*BD$5)/($R21*SQRT(BD$5))-$R21*SQRT(BD$5),0,1,TRUE)+$M21*EXP($L21/100*BD$5)*(1-_xlfn.NORM.DIST((LN(($M21*EXP($L21/100*BD$5)))-LN($K21)-$Q21*BD$5)/($R21*SQRT(BD$5)),0,1,TRUE)))*EXP(-$F$1*BD$5)*INDEX('3)tpx males'!CL$57:CL$107,MATCH('3) 2016 cases'!$O21,'3)tpx males'!$BB$57:$BB$107,0))</f>
        <v>11.394320893393024</v>
      </c>
      <c r="BE21" s="32">
        <f ca="1">($K21*EXP(BE$5*($Q21+0.5*($R21)^2))*_xlfn.NORM.DIST((LN(($M21*EXP($L21/100*BE$5)))-LN($K21)-$Q21*BE$5)/($R21*SQRT(BE$5))-$R21*SQRT(BE$5),0,1,TRUE)+$M21*EXP($L21/100*BE$5)*(1-_xlfn.NORM.DIST((LN(($M21*EXP($L21/100*BE$5)))-LN($K21)-$Q21*BE$5)/($R21*SQRT(BE$5)),0,1,TRUE)))*EXP(-$F$1*BE$5)*INDEX('3)tpx males'!CM$57:CM$107,MATCH('3) 2016 cases'!$O21,'3)tpx males'!$BB$57:$BB$107,0))</f>
        <v>5.9490222630701313</v>
      </c>
      <c r="BF21" s="32">
        <f>($K21*EXP(BF$5*($Q21+0.5*($R21)^2))*_xlfn.NORM.DIST((LN(($M21*EXP($L21/100*BF$5)))-LN($K21)-$Q21*BF$5)/($R21*SQRT(BF$5))-$R21*SQRT(BF$5),0,1,TRUE)+$M21*EXP($L21/100*BF$5)*(1-_xlfn.NORM.DIST((LN(($M21*EXP($L21/100*BF$5)))-LN($K21)-$Q21*BF$5)/($R21*SQRT(BF$5)),0,1,TRUE)))*EXP(-$F$1*BF$5)*INDEX('3)tpx males'!CN$57:CN$107,MATCH('3) 2016 cases'!$O21,'3)tpx males'!$BB$57:$BB$107,0))</f>
        <v>0</v>
      </c>
      <c r="BG21" s="32">
        <f>($K21*EXP(BG$5*($Q21+0.5*($R21)^2))*_xlfn.NORM.DIST((LN(($M21*EXP($L21/100*BG$5)))-LN($K21)-$Q21*BG$5)/($R21*SQRT(BG$5))-$R21*SQRT(BG$5),0,1,TRUE)+$M21*EXP($L21/100*BG$5)*(1-_xlfn.NORM.DIST((LN(($M21*EXP($L21/100*BG$5)))-LN($K21)-$Q21*BG$5)/($R21*SQRT(BG$5)),0,1,TRUE)))*EXP(-$F$1*BG$5)*INDEX('3)tpx males'!CO$57:CO$107,MATCH('3) 2016 cases'!$O21,'3)tpx males'!$BB$57:$BB$107,0))</f>
        <v>0</v>
      </c>
      <c r="BH21" s="32">
        <f>($K21*EXP(BH$5*($Q21+0.5*($R21)^2))*_xlfn.NORM.DIST((LN(($M21*EXP($L21/100*BH$5)))-LN($K21)-$Q21*BH$5)/($R21*SQRT(BH$5))-$R21*SQRT(BH$5),0,1,TRUE)+$M21*EXP($L21/100*BH$5)*(1-_xlfn.NORM.DIST((LN(($M21*EXP($L21/100*BH$5)))-LN($K21)-$Q21*BH$5)/($R21*SQRT(BH$5)),0,1,TRUE)))*EXP(-$F$1*BH$5)*INDEX('3)tpx males'!CP$57:CP$107,MATCH('3) 2016 cases'!$O21,'3)tpx males'!$BB$57:$BB$107,0))</f>
        <v>0</v>
      </c>
      <c r="BI21" s="32">
        <f>($K21*EXP(BI$5*($Q21+0.5*($R21)^2))*_xlfn.NORM.DIST((LN(($M21*EXP($L21/100*BI$5)))-LN($K21)-$Q21*BI$5)/($R21*SQRT(BI$5))-$R21*SQRT(BI$5),0,1,TRUE)+$M21*EXP($L21/100*BI$5)*(1-_xlfn.NORM.DIST((LN(($M21*EXP($L21/100*BI$5)))-LN($K21)-$Q21*BI$5)/($R21*SQRT(BI$5)),0,1,TRUE)))*EXP(-$F$1*BI$5)*INDEX('3)tpx males'!CQ$57:CQ$107,MATCH('3) 2016 cases'!$O21,'3)tpx males'!$BB$57:$BB$107,0))</f>
        <v>0</v>
      </c>
      <c r="BJ21" s="32">
        <f>($K21*EXP(BJ$5*($Q21+0.5*($R21)^2))*_xlfn.NORM.DIST((LN(($M21*EXP($L21/100*BJ$5)))-LN($K21)-$Q21*BJ$5)/($R21*SQRT(BJ$5))-$R21*SQRT(BJ$5),0,1,TRUE)+$M21*EXP($L21/100*BJ$5)*(1-_xlfn.NORM.DIST((LN(($M21*EXP($L21/100*BJ$5)))-LN($K21)-$Q21*BJ$5)/($R21*SQRT(BJ$5)),0,1,TRUE)))*EXP(-$F$1*BJ$5)*INDEX('3)tpx males'!CR$57:CR$107,MATCH('3) 2016 cases'!$O21,'3)tpx males'!$BB$57:$BB$107,0))</f>
        <v>0</v>
      </c>
      <c r="BK21" s="32">
        <f>($K21*EXP(BK$5*($Q21+0.5*($R21)^2))*_xlfn.NORM.DIST((LN(($M21*EXP($L21/100*BK$5)))-LN($K21)-$Q21*BK$5)/($R21*SQRT(BK$5))-$R21*SQRT(BK$5),0,1,TRUE)+$M21*EXP($L21/100*BK$5)*(1-_xlfn.NORM.DIST((LN(($M21*EXP($L21/100*BK$5)))-LN($K21)-$Q21*BK$5)/($R21*SQRT(BK$5)),0,1,TRUE)))*EXP(-$F$1*BK$5)*INDEX('3)tpx males'!CS$57:CS$107,MATCH('3) 2016 cases'!$O21,'3)tpx males'!$BB$57:$BB$107,0))</f>
        <v>0</v>
      </c>
      <c r="BL21" s="32">
        <f>($K21*EXP(BL$5*($Q21+0.5*($R21)^2))*_xlfn.NORM.DIST((LN(($M21*EXP($L21/100*BL$5)))-LN($K21)-$Q21*BL$5)/($R21*SQRT(BL$5))-$R21*SQRT(BL$5),0,1,TRUE)+$M21*EXP($L21/100*BL$5)*(1-_xlfn.NORM.DIST((LN(($M21*EXP($L21/100*BL$5)))-LN($K21)-$Q21*BL$5)/($R21*SQRT(BL$5)),0,1,TRUE)))*EXP(-$F$1*BL$5)*INDEX('3)tpx males'!CT$57:CT$107,MATCH('3) 2016 cases'!$O21,'3)tpx males'!$BB$57:$BB$107,0))</f>
        <v>0</v>
      </c>
      <c r="BM21" s="32">
        <f>($K21*EXP(BM$5*($Q21+0.5*($R21)^2))*_xlfn.NORM.DIST((LN(($M21*EXP($L21/100*BM$5)))-LN($K21)-$Q21*BM$5)/($R21*SQRT(BM$5))-$R21*SQRT(BM$5),0,1,TRUE)+$M21*EXP($L21/100*BM$5)*(1-_xlfn.NORM.DIST((LN(($M21*EXP($L21/100*BM$5)))-LN($K21)-$Q21*BM$5)/($R21*SQRT(BM$5)),0,1,TRUE)))*EXP(-$F$1*BM$5)*INDEX('3)tpx males'!CU$57:CU$107,MATCH('3) 2016 cases'!$O21,'3)tpx males'!$BB$57:$BB$107,0))</f>
        <v>0</v>
      </c>
      <c r="BN21" s="32">
        <f>($K21*EXP(BN$5*($Q21+0.5*($R21)^2))*_xlfn.NORM.DIST((LN(($M21*EXP($L21/100*BN$5)))-LN($K21)-$Q21*BN$5)/($R21*SQRT(BN$5))-$R21*SQRT(BN$5),0,1,TRUE)+$M21*EXP($L21/100*BN$5)*(1-_xlfn.NORM.DIST((LN(($M21*EXP($L21/100*BN$5)))-LN($K21)-$Q21*BN$5)/($R21*SQRT(BN$5)),0,1,TRUE)))*EXP(-$F$1*BN$5)*INDEX('3)tpx males'!CV$57:CV$107,MATCH('3) 2016 cases'!$O21,'3)tpx males'!$BB$57:$BB$107,0))</f>
        <v>0</v>
      </c>
      <c r="BO21" s="32">
        <f>($K21*EXP(BO$5*($Q21+0.5*($R21)^2))*_xlfn.NORM.DIST((LN(($M21*EXP($L21/100*BO$5)))-LN($K21)-$Q21*BO$5)/($R21*SQRT(BO$5))-$R21*SQRT(BO$5),0,1,TRUE)+$M21*EXP($L21/100*BO$5)*(1-_xlfn.NORM.DIST((LN(($M21*EXP($L21/100*BO$5)))-LN($K21)-$Q21*BO$5)/($R21*SQRT(BO$5)),0,1,TRUE)))*EXP(-$F$1*BO$5)*INDEX('3)tpx males'!CW$57:CW$107,MATCH('3) 2016 cases'!$O21,'3)tpx males'!$BB$57:$BB$107,0))</f>
        <v>0</v>
      </c>
      <c r="BP21" s="32">
        <f>($K21*EXP(BP$5*($Q21+0.5*($R21)^2))*_xlfn.NORM.DIST((LN(($M21*EXP($L21/100*BP$5)))-LN($K21)-$Q21*BP$5)/($R21*SQRT(BP$5))-$R21*SQRT(BP$5),0,1,TRUE)+$M21*EXP($L21/100*BP$5)*(1-_xlfn.NORM.DIST((LN(($M21*EXP($L21/100*BP$5)))-LN($K21)-$Q21*BP$5)/($R21*SQRT(BP$5)),0,1,TRUE)))*EXP(-$F$1*BP$5)*INDEX('3)tpx males'!CX$57:CX$107,MATCH('3) 2016 cases'!$O21,'3)tpx males'!$BB$57:$BB$107,0))</f>
        <v>0</v>
      </c>
      <c r="BQ21" s="32">
        <f>($K21*EXP(BQ$5*($Q21+0.5*($R21)^2))*_xlfn.NORM.DIST((LN(($M21*EXP($L21/100*BQ$5)))-LN($K21)-$Q21*BQ$5)/($R21*SQRT(BQ$5))-$R21*SQRT(BQ$5),0,1,TRUE)+$M21*EXP($L21/100*BQ$5)*(1-_xlfn.NORM.DIST((LN(($M21*EXP($L21/100*BQ$5)))-LN($K21)-$Q21*BQ$5)/($R21*SQRT(BQ$5)),0,1,TRUE)))*EXP(-$F$1*BQ$5)*INDEX('3)tpx males'!CY$57:CY$107,MATCH('3) 2016 cases'!$O21,'3)tpx males'!$BB$57:$BB$107,0))</f>
        <v>0</v>
      </c>
      <c r="BR21" s="32">
        <f>($K21*EXP(BR$5*($Q21+0.5*($R21)^2))*_xlfn.NORM.DIST((LN(($M21*EXP($L21/100*BR$5)))-LN($K21)-$Q21*BR$5)/($R21*SQRT(BR$5))-$R21*SQRT(BR$5),0,1,TRUE)+$M21*EXP($L21/100*BR$5)*(1-_xlfn.NORM.DIST((LN(($M21*EXP($L21/100*BR$5)))-LN($K21)-$Q21*BR$5)/($R21*SQRT(BR$5)),0,1,TRUE)))*EXP(-$F$1*BR$5)*INDEX('3)tpx males'!CZ$57:CZ$107,MATCH('3) 2016 cases'!$O21,'3)tpx males'!$BB$57:$BB$107,0))</f>
        <v>0</v>
      </c>
      <c r="BS21" s="32">
        <f>($K21*EXP(BS$5*($Q21+0.5*($R21)^2))*_xlfn.NORM.DIST((LN(($M21*EXP($L21/100*BS$5)))-LN($K21)-$Q21*BS$5)/($R21*SQRT(BS$5))-$R21*SQRT(BS$5),0,1,TRUE)+$M21*EXP($L21/100*BS$5)*(1-_xlfn.NORM.DIST((LN(($M21*EXP($L21/100*BS$5)))-LN($K21)-$Q21*BS$5)/($R21*SQRT(BS$5)),0,1,TRUE)))*EXP(-$F$1*BS$5)*INDEX('3)tpx males'!DA$57:DA$107,MATCH('3) 2016 cases'!$O21,'3)tpx males'!$BB$57:$BB$107,0))</f>
        <v>0</v>
      </c>
      <c r="BU21" s="32">
        <f t="shared" si="58"/>
        <v>95489.656704568872</v>
      </c>
      <c r="BV21" s="32">
        <f t="shared" si="9"/>
        <v>90923.449195478781</v>
      </c>
      <c r="BW21" s="32">
        <f t="shared" si="10"/>
        <v>92853.031329367455</v>
      </c>
      <c r="BX21" s="32">
        <f t="shared" si="11"/>
        <v>94823.563154940348</v>
      </c>
      <c r="BY21" s="32">
        <f t="shared" si="12"/>
        <v>96835.913708668682</v>
      </c>
      <c r="BZ21" s="32">
        <f t="shared" si="13"/>
        <v>98890.970469635213</v>
      </c>
      <c r="CA21" s="32">
        <f t="shared" si="14"/>
        <v>100989.63974274848</v>
      </c>
      <c r="CB21" s="32">
        <f t="shared" si="15"/>
        <v>103132.84689752456</v>
      </c>
      <c r="CC21" s="32">
        <f t="shared" si="16"/>
        <v>105321.53540877599</v>
      </c>
      <c r="CD21" s="32">
        <f t="shared" si="17"/>
        <v>107556.66097288171</v>
      </c>
      <c r="CE21" s="32">
        <f t="shared" si="18"/>
        <v>109839.17351153551</v>
      </c>
      <c r="CF21" s="32">
        <f t="shared" si="19"/>
        <v>112169.97932857591</v>
      </c>
      <c r="CG21" s="32">
        <f t="shared" si="20"/>
        <v>114549.88025656772</v>
      </c>
      <c r="CH21" s="32">
        <f t="shared" si="21"/>
        <v>116979.49406616593</v>
      </c>
      <c r="CI21" s="32">
        <f t="shared" si="22"/>
        <v>119459.16651937721</v>
      </c>
      <c r="CJ21" s="32">
        <f t="shared" si="23"/>
        <v>121988.88769810792</v>
      </c>
      <c r="CK21" s="32">
        <f t="shared" si="24"/>
        <v>124568.22369975412</v>
      </c>
      <c r="CL21" s="32">
        <f t="shared" si="25"/>
        <v>127196.27101237165</v>
      </c>
      <c r="CM21" s="32">
        <f t="shared" si="26"/>
        <v>129871.63656597736</v>
      </c>
      <c r="CN21" s="32">
        <f t="shared" si="27"/>
        <v>132592.4427638535</v>
      </c>
      <c r="CO21" s="32">
        <f t="shared" si="28"/>
        <v>135356.35423946162</v>
      </c>
      <c r="CP21" s="32">
        <f t="shared" si="29"/>
        <v>138160.62169791266</v>
      </c>
      <c r="CQ21" s="32">
        <f t="shared" si="30"/>
        <v>141002.13777308183</v>
      </c>
      <c r="CR21" s="32">
        <f t="shared" si="31"/>
        <v>143877.50006967818</v>
      </c>
      <c r="CS21" s="32">
        <f t="shared" si="32"/>
        <v>146783.07718906782</v>
      </c>
      <c r="CT21" s="32">
        <f t="shared" si="33"/>
        <v>149715.07434307577</v>
      </c>
      <c r="CU21" s="32">
        <f t="shared" si="34"/>
        <v>152669.59599305849</v>
      </c>
      <c r="CV21" s="32">
        <f t="shared" si="35"/>
        <v>155642.7037221767</v>
      </c>
      <c r="CW21" s="32">
        <f t="shared" si="36"/>
        <v>158630.46821088</v>
      </c>
      <c r="CX21" s="32">
        <f t="shared" si="37"/>
        <v>161629.01472297459</v>
      </c>
      <c r="CY21" s="32">
        <f t="shared" si="38"/>
        <v>164634.56192458462</v>
      </c>
      <c r="CZ21" s="32">
        <f t="shared" si="39"/>
        <v>167643.45416324047</v>
      </c>
      <c r="DA21" s="32">
        <f t="shared" si="40"/>
        <v>170652.18754609293</v>
      </c>
      <c r="DB21" s="32">
        <f t="shared" si="41"/>
        <v>173657.43029259591</v>
      </c>
      <c r="DC21" s="32">
        <f t="shared" si="42"/>
        <v>176656.03791462167</v>
      </c>
      <c r="DD21" s="32">
        <f t="shared" si="43"/>
        <v>179645.06381046851</v>
      </c>
      <c r="DE21" s="32">
        <f t="shared" si="44"/>
        <v>182621.76586080733</v>
      </c>
      <c r="DF21" s="32">
        <f t="shared" si="45"/>
        <v>185583.60959411546</v>
      </c>
      <c r="DG21" s="32">
        <f t="shared" si="46"/>
        <v>188528.26845425725</v>
      </c>
      <c r="DH21" s="32">
        <f t="shared" si="47"/>
        <v>191453.62165940582</v>
      </c>
      <c r="DI21" s="32">
        <f t="shared" si="48"/>
        <v>194357.75009378968</v>
      </c>
      <c r="DJ21" s="32">
        <f t="shared" si="49"/>
        <v>197238.93062486607</v>
      </c>
      <c r="DK21" s="32">
        <f t="shared" si="50"/>
        <v>200095.62919060924</v>
      </c>
      <c r="DL21" s="32">
        <f t="shared" si="51"/>
        <v>202926.49295606997</v>
      </c>
      <c r="DM21" s="32">
        <f t="shared" si="52"/>
        <v>205730.34179605887</v>
      </c>
      <c r="DN21" s="32">
        <f t="shared" si="53"/>
        <v>208506.15932220651</v>
      </c>
      <c r="DO21" s="32">
        <f t="shared" si="54"/>
        <v>211253.08363793016</v>
      </c>
      <c r="DP21" s="32">
        <f t="shared" si="55"/>
        <v>213970.39797396876</v>
      </c>
      <c r="DQ21" s="32">
        <f t="shared" si="56"/>
        <v>216657.52132998846</v>
      </c>
      <c r="DR21" s="32">
        <f t="shared" si="57"/>
        <v>219313.99922408402</v>
      </c>
      <c r="DT21" s="48">
        <f t="shared" si="59"/>
        <v>74</v>
      </c>
      <c r="DU21" s="32"/>
      <c r="DV21" s="32">
        <f ca="1">INDEX('3)tpx males'!BD$57:BD$107,MATCH('3) 2016 cases'!DT21,'3)tpx males'!$BB$57:$BB$107,0))</f>
        <v>2.5310572116296615E-2</v>
      </c>
      <c r="DW21" s="32">
        <f t="shared" ca="1" si="60"/>
        <v>-2416.8978423813969</v>
      </c>
      <c r="DX21" s="32">
        <f t="shared" ca="1" si="61"/>
        <v>0.97468942788370339</v>
      </c>
      <c r="DZ21" s="32">
        <f t="shared" ca="1" si="62"/>
        <v>-125635.02275953535</v>
      </c>
      <c r="EA21" s="32">
        <f t="shared" ca="1" si="63"/>
        <v>30145.366054966478</v>
      </c>
      <c r="EB21" s="32">
        <f t="shared" ca="1" si="64"/>
        <v>762.99646150638898</v>
      </c>
      <c r="EC21" s="32">
        <f ca="1">EA21*'3) Value'!AN33</f>
        <v>0</v>
      </c>
      <c r="EE21" s="32">
        <f ca="1">IF(EC21=0,'3) Value'!AM33+'3) 2016 cases'!DZ21,0)</f>
        <v>21.955922323497362</v>
      </c>
    </row>
    <row r="22" spans="2:135" x14ac:dyDescent="0.25">
      <c r="C22" s="32" t="s">
        <v>16</v>
      </c>
      <c r="D22" s="32" t="s">
        <v>12</v>
      </c>
      <c r="E22" s="49">
        <v>14555</v>
      </c>
      <c r="F22" s="32" t="s">
        <v>13</v>
      </c>
      <c r="G22" s="32" t="s">
        <v>17</v>
      </c>
      <c r="H22" s="49" t="s">
        <v>17</v>
      </c>
      <c r="I22" s="32" t="s">
        <v>17</v>
      </c>
      <c r="J22" s="32" t="s">
        <v>24</v>
      </c>
      <c r="K22" s="52">
        <v>425000</v>
      </c>
      <c r="L22" s="53">
        <v>9.15</v>
      </c>
      <c r="M22" s="52">
        <v>43265</v>
      </c>
      <c r="O22" s="48">
        <f t="shared" si="7"/>
        <v>77</v>
      </c>
      <c r="Q22" s="32">
        <f>INDEX('2b)Working'!$I$61:$P$61,MATCH($J22,'2b)Working'!$I$60:$P$60,0))</f>
        <v>7.2302392103851601E-2</v>
      </c>
      <c r="R22" s="32">
        <f>INDEX('2b)Working'!$I$62:$P$62,MATCH($J22,'2b)Working'!$I$60:$P$60,0))</f>
        <v>5.5424966377019061E-2</v>
      </c>
      <c r="T22" s="9">
        <f t="shared" ca="1" si="8"/>
        <v>54940.094411130311</v>
      </c>
      <c r="U22" s="10"/>
      <c r="V22" s="32">
        <f ca="1">($K22*EXP(V$5*($Q22+0.5*($R22)^2))*_xlfn.NORM.DIST((LN(($M22*EXP($L22/100*V$5)))-LN($K22)-$Q22*V$5)/($R22*SQRT(V$5))-$R22*SQRT(V$5),0,1,TRUE)+$M22*EXP($L22/100*V$5)*(1-_xlfn.NORM.DIST((LN(($M22*EXP($L22/100*V$5)))-LN($K22)-$Q22*V$5)/($R22*SQRT(V$5)),0,1,TRUE)))*EXP(-$F$1*V$5)*INDEX('3)tpx males'!BD$57:BD$107,MATCH('3) 2016 cases'!$O22,'3)tpx males'!$BB$57:$BB$107,0))</f>
        <v>1583.3887823319287</v>
      </c>
      <c r="W22" s="32">
        <f ca="1">($K22*EXP(W$5*($Q22+0.5*($R22)^2))*_xlfn.NORM.DIST((LN(($M22*EXP($L22/100*W$5)))-LN($K22)-$Q22*W$5)/($R22*SQRT(W$5))-$R22*SQRT(W$5),0,1,TRUE)+$M22*EXP($L22/100*W$5)*(1-_xlfn.NORM.DIST((LN(($M22*EXP($L22/100*W$5)))-LN($K22)-$Q22*W$5)/($R22*SQRT(W$5)),0,1,TRUE)))*EXP(-$F$1*W$5)*INDEX('3)tpx males'!BE$57:BE$107,MATCH('3) 2016 cases'!$O22,'3)tpx males'!$BB$57:$BB$107,0))</f>
        <v>1619.8876655781555</v>
      </c>
      <c r="X22" s="32">
        <f ca="1">($K22*EXP(X$5*($Q22+0.5*($R22)^2))*_xlfn.NORM.DIST((LN(($M22*EXP($L22/100*X$5)))-LN($K22)-$Q22*X$5)/($R22*SQRT(X$5))-$R22*SQRT(X$5),0,1,TRUE)+$M22*EXP($L22/100*X$5)*(1-_xlfn.NORM.DIST((LN(($M22*EXP($L22/100*X$5)))-LN($K22)-$Q22*X$5)/($R22*SQRT(X$5)),0,1,TRUE)))*EXP(-$F$1*X$5)*INDEX('3)tpx males'!BF$57:BF$107,MATCH('3) 2016 cases'!$O22,'3)tpx males'!$BB$57:$BB$107,0))</f>
        <v>1860.0942522323116</v>
      </c>
      <c r="Y22" s="32">
        <f ca="1">($K22*EXP(Y$5*($Q22+0.5*($R22)^2))*_xlfn.NORM.DIST((LN(($M22*EXP($L22/100*Y$5)))-LN($K22)-$Q22*Y$5)/($R22*SQRT(Y$5))-$R22*SQRT(Y$5),0,1,TRUE)+$M22*EXP($L22/100*Y$5)*(1-_xlfn.NORM.DIST((LN(($M22*EXP($L22/100*Y$5)))-LN($K22)-$Q22*Y$5)/($R22*SQRT(Y$5)),0,1,TRUE)))*EXP(-$F$1*Y$5)*INDEX('3)tpx males'!BG$57:BG$107,MATCH('3) 2016 cases'!$O22,'3)tpx males'!$BB$57:$BB$107,0))</f>
        <v>1981.1375599149144</v>
      </c>
      <c r="Z22" s="32">
        <f ca="1">($K22*EXP(Z$5*($Q22+0.5*($R22)^2))*_xlfn.NORM.DIST((LN(($M22*EXP($L22/100*Z$5)))-LN($K22)-$Q22*Z$5)/($R22*SQRT(Z$5))-$R22*SQRT(Z$5),0,1,TRUE)+$M22*EXP($L22/100*Z$5)*(1-_xlfn.NORM.DIST((LN(($M22*EXP($L22/100*Z$5)))-LN($K22)-$Q22*Z$5)/($R22*SQRT(Z$5)),0,1,TRUE)))*EXP(-$F$1*Z$5)*INDEX('3)tpx males'!BH$57:BH$107,MATCH('3) 2016 cases'!$O22,'3)tpx males'!$BB$57:$BB$107,0))</f>
        <v>2201.2135935331257</v>
      </c>
      <c r="AA22" s="32">
        <f ca="1">($K22*EXP(AA$5*($Q22+0.5*($R22)^2))*_xlfn.NORM.DIST((LN(($M22*EXP($L22/100*AA$5)))-LN($K22)-$Q22*AA$5)/($R22*SQRT(AA$5))-$R22*SQRT(AA$5),0,1,TRUE)+$M22*EXP($L22/100*AA$5)*(1-_xlfn.NORM.DIST((LN(($M22*EXP($L22/100*AA$5)))-LN($K22)-$Q22*AA$5)/($R22*SQRT(AA$5)),0,1,TRUE)))*EXP(-$F$1*AA$5)*INDEX('3)tpx males'!BI$57:BI$107,MATCH('3) 2016 cases'!$O22,'3)tpx males'!$BB$57:$BB$107,0))</f>
        <v>2379.4746145204163</v>
      </c>
      <c r="AB22" s="32">
        <f ca="1">($K22*EXP(AB$5*($Q22+0.5*($R22)^2))*_xlfn.NORM.DIST((LN(($M22*EXP($L22/100*AB$5)))-LN($K22)-$Q22*AB$5)/($R22*SQRT(AB$5))-$R22*SQRT(AB$5),0,1,TRUE)+$M22*EXP($L22/100*AB$5)*(1-_xlfn.NORM.DIST((LN(($M22*EXP($L22/100*AB$5)))-LN($K22)-$Q22*AB$5)/($R22*SQRT(AB$5)),0,1,TRUE)))*EXP(-$F$1*AB$5)*INDEX('3)tpx males'!BJ$57:BJ$107,MATCH('3) 2016 cases'!$O22,'3)tpx males'!$BB$57:$BB$107,0))</f>
        <v>2611.5638398788556</v>
      </c>
      <c r="AC22" s="32">
        <f ca="1">($K22*EXP(AC$5*($Q22+0.5*($R22)^2))*_xlfn.NORM.DIST((LN(($M22*EXP($L22/100*AC$5)))-LN($K22)-$Q22*AC$5)/($R22*SQRT(AC$5))-$R22*SQRT(AC$5),0,1,TRUE)+$M22*EXP($L22/100*AC$5)*(1-_xlfn.NORM.DIST((LN(($M22*EXP($L22/100*AC$5)))-LN($K22)-$Q22*AC$5)/($R22*SQRT(AC$5)),0,1,TRUE)))*EXP(-$F$1*AC$5)*INDEX('3)tpx males'!BK$57:BK$107,MATCH('3) 2016 cases'!$O22,'3)tpx males'!$BB$57:$BB$107,0))</f>
        <v>2719.2263036891509</v>
      </c>
      <c r="AD22" s="32">
        <f ca="1">($K22*EXP(AD$5*($Q22+0.5*($R22)^2))*_xlfn.NORM.DIST((LN(($M22*EXP($L22/100*AD$5)))-LN($K22)-$Q22*AD$5)/($R22*SQRT(AD$5))-$R22*SQRT(AD$5),0,1,TRUE)+$M22*EXP($L22/100*AD$5)*(1-_xlfn.NORM.DIST((LN(($M22*EXP($L22/100*AD$5)))-LN($K22)-$Q22*AD$5)/($R22*SQRT(AD$5)),0,1,TRUE)))*EXP(-$F$1*AD$5)*INDEX('3)tpx males'!BL$57:BL$107,MATCH('3) 2016 cases'!$O22,'3)tpx males'!$BB$57:$BB$107,0))</f>
        <v>2782.9954038656319</v>
      </c>
      <c r="AE22" s="32">
        <f ca="1">($K22*EXP(AE$5*($Q22+0.5*($R22)^2))*_xlfn.NORM.DIST((LN(($M22*EXP($L22/100*AE$5)))-LN($K22)-$Q22*AE$5)/($R22*SQRT(AE$5))-$R22*SQRT(AE$5),0,1,TRUE)+$M22*EXP($L22/100*AE$5)*(1-_xlfn.NORM.DIST((LN(($M22*EXP($L22/100*AE$5)))-LN($K22)-$Q22*AE$5)/($R22*SQRT(AE$5)),0,1,TRUE)))*EXP(-$F$1*AE$5)*INDEX('3)tpx males'!BM$57:BM$107,MATCH('3) 2016 cases'!$O22,'3)tpx males'!$BB$57:$BB$107,0))</f>
        <v>3150.1379209885718</v>
      </c>
      <c r="AF22" s="32">
        <f ca="1">($K22*EXP(AF$5*($Q22+0.5*($R22)^2))*_xlfn.NORM.DIST((LN(($M22*EXP($L22/100*AF$5)))-LN($K22)-$Q22*AF$5)/($R22*SQRT(AF$5))-$R22*SQRT(AF$5),0,1,TRUE)+$M22*EXP($L22/100*AF$5)*(1-_xlfn.NORM.DIST((LN(($M22*EXP($L22/100*AF$5)))-LN($K22)-$Q22*AF$5)/($R22*SQRT(AF$5)),0,1,TRUE)))*EXP(-$F$1*AF$5)*INDEX('3)tpx males'!BN$57:BN$107,MATCH('3) 2016 cases'!$O22,'3)tpx males'!$BB$57:$BB$107,0))</f>
        <v>2990.9665205791052</v>
      </c>
      <c r="AG22" s="32">
        <f ca="1">($K22*EXP(AG$5*($Q22+0.5*($R22)^2))*_xlfn.NORM.DIST((LN(($M22*EXP($L22/100*AG$5)))-LN($K22)-$Q22*AG$5)/($R22*SQRT(AG$5))-$R22*SQRT(AG$5),0,1,TRUE)+$M22*EXP($L22/100*AG$5)*(1-_xlfn.NORM.DIST((LN(($M22*EXP($L22/100*AG$5)))-LN($K22)-$Q22*AG$5)/($R22*SQRT(AG$5)),0,1,TRUE)))*EXP(-$F$1*AG$5)*INDEX('3)tpx males'!BO$57:BO$107,MATCH('3) 2016 cases'!$O22,'3)tpx males'!$BB$57:$BB$107,0))</f>
        <v>3156.817233428053</v>
      </c>
      <c r="AH22" s="32">
        <f ca="1">($K22*EXP(AH$5*($Q22+0.5*($R22)^2))*_xlfn.NORM.DIST((LN(($M22*EXP($L22/100*AH$5)))-LN($K22)-$Q22*AH$5)/($R22*SQRT(AH$5))-$R22*SQRT(AH$5),0,1,TRUE)+$M22*EXP($L22/100*AH$5)*(1-_xlfn.NORM.DIST((LN(($M22*EXP($L22/100*AH$5)))-LN($K22)-$Q22*AH$5)/($R22*SQRT(AH$5)),0,1,TRUE)))*EXP(-$F$1*AH$5)*INDEX('3)tpx males'!BP$57:BP$107,MATCH('3) 2016 cases'!$O22,'3)tpx males'!$BB$57:$BB$107,0))</f>
        <v>3345.3196089081716</v>
      </c>
      <c r="AI22" s="32">
        <f ca="1">($K22*EXP(AI$5*($Q22+0.5*($R22)^2))*_xlfn.NORM.DIST((LN(($M22*EXP($L22/100*AI$5)))-LN($K22)-$Q22*AI$5)/($R22*SQRT(AI$5))-$R22*SQRT(AI$5),0,1,TRUE)+$M22*EXP($L22/100*AI$5)*(1-_xlfn.NORM.DIST((LN(($M22*EXP($L22/100*AI$5)))-LN($K22)-$Q22*AI$5)/($R22*SQRT(AI$5)),0,1,TRUE)))*EXP(-$F$1*AI$5)*INDEX('3)tpx males'!BQ$57:BQ$107,MATCH('3) 2016 cases'!$O22,'3)tpx males'!$BB$57:$BB$107,0))</f>
        <v>3176.4177220557081</v>
      </c>
      <c r="AJ22" s="32">
        <f ca="1">($K22*EXP(AJ$5*($Q22+0.5*($R22)^2))*_xlfn.NORM.DIST((LN(($M22*EXP($L22/100*AJ$5)))-LN($K22)-$Q22*AJ$5)/($R22*SQRT(AJ$5))-$R22*SQRT(AJ$5),0,1,TRUE)+$M22*EXP($L22/100*AJ$5)*(1-_xlfn.NORM.DIST((LN(($M22*EXP($L22/100*AJ$5)))-LN($K22)-$Q22*AJ$5)/($R22*SQRT(AJ$5)),0,1,TRUE)))*EXP(-$F$1*AJ$5)*INDEX('3)tpx males'!BR$57:BR$107,MATCH('3) 2016 cases'!$O22,'3)tpx males'!$BB$57:$BB$107,0))</f>
        <v>3121.3738960732321</v>
      </c>
      <c r="AK22" s="32">
        <f ca="1">($K22*EXP(AK$5*($Q22+0.5*($R22)^2))*_xlfn.NORM.DIST((LN(($M22*EXP($L22/100*AK$5)))-LN($K22)-$Q22*AK$5)/($R22*SQRT(AK$5))-$R22*SQRT(AK$5),0,1,TRUE)+$M22*EXP($L22/100*AK$5)*(1-_xlfn.NORM.DIST((LN(($M22*EXP($L22/100*AK$5)))-LN($K22)-$Q22*AK$5)/($R22*SQRT(AK$5)),0,1,TRUE)))*EXP(-$F$1*AK$5)*INDEX('3)tpx males'!BS$57:BS$107,MATCH('3) 2016 cases'!$O22,'3)tpx males'!$BB$57:$BB$107,0))</f>
        <v>2706.7596817423564</v>
      </c>
      <c r="AL22" s="32">
        <f ca="1">($K22*EXP(AL$5*($Q22+0.5*($R22)^2))*_xlfn.NORM.DIST((LN(($M22*EXP($L22/100*AL$5)))-LN($K22)-$Q22*AL$5)/($R22*SQRT(AL$5))-$R22*SQRT(AL$5),0,1,TRUE)+$M22*EXP($L22/100*AL$5)*(1-_xlfn.NORM.DIST((LN(($M22*EXP($L22/100*AL$5)))-LN($K22)-$Q22*AL$5)/($R22*SQRT(AL$5)),0,1,TRUE)))*EXP(-$F$1*AL$5)*INDEX('3)tpx males'!BT$57:BT$107,MATCH('3) 2016 cases'!$O22,'3)tpx males'!$BB$57:$BB$107,0))</f>
        <v>2619.5334712968024</v>
      </c>
      <c r="AM22" s="32">
        <f ca="1">($K22*EXP(AM$5*($Q22+0.5*($R22)^2))*_xlfn.NORM.DIST((LN(($M22*EXP($L22/100*AM$5)))-LN($K22)-$Q22*AM$5)/($R22*SQRT(AM$5))-$R22*SQRT(AM$5),0,1,TRUE)+$M22*EXP($L22/100*AM$5)*(1-_xlfn.NORM.DIST((LN(($M22*EXP($L22/100*AM$5)))-LN($K22)-$Q22*AM$5)/($R22*SQRT(AM$5)),0,1,TRUE)))*EXP(-$F$1*AM$5)*INDEX('3)tpx males'!BU$57:BU$107,MATCH('3) 2016 cases'!$O22,'3)tpx males'!$BB$57:$BB$107,0))</f>
        <v>2447.5396595196994</v>
      </c>
      <c r="AN22" s="32">
        <f ca="1">($K22*EXP(AN$5*($Q22+0.5*($R22)^2))*_xlfn.NORM.DIST((LN(($M22*EXP($L22/100*AN$5)))-LN($K22)-$Q22*AN$5)/($R22*SQRT(AN$5))-$R22*SQRT(AN$5),0,1,TRUE)+$M22*EXP($L22/100*AN$5)*(1-_xlfn.NORM.DIST((LN(($M22*EXP($L22/100*AN$5)))-LN($K22)-$Q22*AN$5)/($R22*SQRT(AN$5)),0,1,TRUE)))*EXP(-$F$1*AN$5)*INDEX('3)tpx males'!BV$57:BV$107,MATCH('3) 2016 cases'!$O22,'3)tpx males'!$BB$57:$BB$107,0))</f>
        <v>2043.6836093403708</v>
      </c>
      <c r="AO22" s="32">
        <f ca="1">($K22*EXP(AO$5*($Q22+0.5*($R22)^2))*_xlfn.NORM.DIST((LN(($M22*EXP($L22/100*AO$5)))-LN($K22)-$Q22*AO$5)/($R22*SQRT(AO$5))-$R22*SQRT(AO$5),0,1,TRUE)+$M22*EXP($L22/100*AO$5)*(1-_xlfn.NORM.DIST((LN(($M22*EXP($L22/100*AO$5)))-LN($K22)-$Q22*AO$5)/($R22*SQRT(AO$5)),0,1,TRUE)))*EXP(-$F$1*AO$5)*INDEX('3)tpx males'!BW$57:BW$107,MATCH('3) 2016 cases'!$O22,'3)tpx males'!$BB$57:$BB$107,0))</f>
        <v>1702.7944908687646</v>
      </c>
      <c r="AP22" s="32">
        <f ca="1">($K22*EXP(AP$5*($Q22+0.5*($R22)^2))*_xlfn.NORM.DIST((LN(($M22*EXP($L22/100*AP$5)))-LN($K22)-$Q22*AP$5)/($R22*SQRT(AP$5))-$R22*SQRT(AP$5),0,1,TRUE)+$M22*EXP($L22/100*AP$5)*(1-_xlfn.NORM.DIST((LN(($M22*EXP($L22/100*AP$5)))-LN($K22)-$Q22*AP$5)/($R22*SQRT(AP$5)),0,1,TRUE)))*EXP(-$F$1*AP$5)*INDEX('3)tpx males'!BX$57:BX$107,MATCH('3) 2016 cases'!$O22,'3)tpx males'!$BB$57:$BB$107,0))</f>
        <v>1368.5559297842149</v>
      </c>
      <c r="AQ22" s="32">
        <f ca="1">($K22*EXP(AQ$5*($Q22+0.5*($R22)^2))*_xlfn.NORM.DIST((LN(($M22*EXP($L22/100*AQ$5)))-LN($K22)-$Q22*AQ$5)/($R22*SQRT(AQ$5))-$R22*SQRT(AQ$5),0,1,TRUE)+$M22*EXP($L22/100*AQ$5)*(1-_xlfn.NORM.DIST((LN(($M22*EXP($L22/100*AQ$5)))-LN($K22)-$Q22*AQ$5)/($R22*SQRT(AQ$5)),0,1,TRUE)))*EXP(-$F$1*AQ$5)*INDEX('3)tpx males'!BY$57:BY$107,MATCH('3) 2016 cases'!$O22,'3)tpx males'!$BB$57:$BB$107,0))</f>
        <v>1055.9551710393496</v>
      </c>
      <c r="AR22" s="32">
        <f ca="1">($K22*EXP(AR$5*($Q22+0.5*($R22)^2))*_xlfn.NORM.DIST((LN(($M22*EXP($L22/100*AR$5)))-LN($K22)-$Q22*AR$5)/($R22*SQRT(AR$5))-$R22*SQRT(AR$5),0,1,TRUE)+$M22*EXP($L22/100*AR$5)*(1-_xlfn.NORM.DIST((LN(($M22*EXP($L22/100*AR$5)))-LN($K22)-$Q22*AR$5)/($R22*SQRT(AR$5)),0,1,TRUE)))*EXP(-$F$1*AR$5)*INDEX('3)tpx males'!BZ$57:BZ$107,MATCH('3) 2016 cases'!$O22,'3)tpx males'!$BB$57:$BB$107,0))</f>
        <v>787.59896368880095</v>
      </c>
      <c r="AS22" s="32">
        <f ca="1">($K22*EXP(AS$5*($Q22+0.5*($R22)^2))*_xlfn.NORM.DIST((LN(($M22*EXP($L22/100*AS$5)))-LN($K22)-$Q22*AS$5)/($R22*SQRT(AS$5))-$R22*SQRT(AS$5),0,1,TRUE)+$M22*EXP($L22/100*AS$5)*(1-_xlfn.NORM.DIST((LN(($M22*EXP($L22/100*AS$5)))-LN($K22)-$Q22*AS$5)/($R22*SQRT(AS$5)),0,1,TRUE)))*EXP(-$F$1*AS$5)*INDEX('3)tpx males'!CA$57:CA$107,MATCH('3) 2016 cases'!$O22,'3)tpx males'!$BB$57:$BB$107,0))</f>
        <v>553.74274680779683</v>
      </c>
      <c r="AT22" s="32">
        <f ca="1">($K22*EXP(AT$5*($Q22+0.5*($R22)^2))*_xlfn.NORM.DIST((LN(($M22*EXP($L22/100*AT$5)))-LN($K22)-$Q22*AT$5)/($R22*SQRT(AT$5))-$R22*SQRT(AT$5),0,1,TRUE)+$M22*EXP($L22/100*AT$5)*(1-_xlfn.NORM.DIST((LN(($M22*EXP($L22/100*AT$5)))-LN($K22)-$Q22*AT$5)/($R22*SQRT(AT$5)),0,1,TRUE)))*EXP(-$F$1*AT$5)*INDEX('3)tpx males'!CB$57:CB$107,MATCH('3) 2016 cases'!$O22,'3)tpx males'!$BB$57:$BB$107,0))</f>
        <v>378.64257612112647</v>
      </c>
      <c r="AU22" s="32">
        <f ca="1">($K22*EXP(AU$5*($Q22+0.5*($R22)^2))*_xlfn.NORM.DIST((LN(($M22*EXP($L22/100*AU$5)))-LN($K22)-$Q22*AU$5)/($R22*SQRT(AU$5))-$R22*SQRT(AU$5),0,1,TRUE)+$M22*EXP($L22/100*AU$5)*(1-_xlfn.NORM.DIST((LN(($M22*EXP($L22/100*AU$5)))-LN($K22)-$Q22*AU$5)/($R22*SQRT(AU$5)),0,1,TRUE)))*EXP(-$F$1*AU$5)*INDEX('3)tpx males'!CC$57:CC$107,MATCH('3) 2016 cases'!$O22,'3)tpx males'!$BB$57:$BB$107,0))</f>
        <v>248.69276128019663</v>
      </c>
      <c r="AV22" s="32">
        <f ca="1">($K22*EXP(AV$5*($Q22+0.5*($R22)^2))*_xlfn.NORM.DIST((LN(($M22*EXP($L22/100*AV$5)))-LN($K22)-$Q22*AV$5)/($R22*SQRT(AV$5))-$R22*SQRT(AV$5),0,1,TRUE)+$M22*EXP($L22/100*AV$5)*(1-_xlfn.NORM.DIST((LN(($M22*EXP($L22/100*AV$5)))-LN($K22)-$Q22*AV$5)/($R22*SQRT(AV$5)),0,1,TRUE)))*EXP(-$F$1*AV$5)*INDEX('3)tpx males'!CD$57:CD$107,MATCH('3) 2016 cases'!$O22,'3)tpx males'!$BB$57:$BB$107,0))</f>
        <v>151.61518824487524</v>
      </c>
      <c r="AW22" s="32">
        <f ca="1">($K22*EXP(AW$5*($Q22+0.5*($R22)^2))*_xlfn.NORM.DIST((LN(($M22*EXP($L22/100*AW$5)))-LN($K22)-$Q22*AW$5)/($R22*SQRT(AW$5))-$R22*SQRT(AW$5),0,1,TRUE)+$M22*EXP($L22/100*AW$5)*(1-_xlfn.NORM.DIST((LN(($M22*EXP($L22/100*AW$5)))-LN($K22)-$Q22*AW$5)/($R22*SQRT(AW$5)),0,1,TRUE)))*EXP(-$F$1*AW$5)*INDEX('3)tpx males'!CE$57:CE$107,MATCH('3) 2016 cases'!$O22,'3)tpx males'!$BB$57:$BB$107,0))</f>
        <v>91.477706292119095</v>
      </c>
      <c r="AX22" s="32">
        <f ca="1">($K22*EXP(AX$5*($Q22+0.5*($R22)^2))*_xlfn.NORM.DIST((LN(($M22*EXP($L22/100*AX$5)))-LN($K22)-$Q22*AX$5)/($R22*SQRT(AX$5))-$R22*SQRT(AX$5),0,1,TRUE)+$M22*EXP($L22/100*AX$5)*(1-_xlfn.NORM.DIST((LN(($M22*EXP($L22/100*AX$5)))-LN($K22)-$Q22*AX$5)/($R22*SQRT(AX$5)),0,1,TRUE)))*EXP(-$F$1*AX$5)*INDEX('3)tpx males'!CF$57:CF$107,MATCH('3) 2016 cases'!$O22,'3)tpx males'!$BB$57:$BB$107,0))</f>
        <v>50.834887780819585</v>
      </c>
      <c r="AY22" s="32">
        <f ca="1">($K22*EXP(AY$5*($Q22+0.5*($R22)^2))*_xlfn.NORM.DIST((LN(($M22*EXP($L22/100*AY$5)))-LN($K22)-$Q22*AY$5)/($R22*SQRT(AY$5))-$R22*SQRT(AY$5),0,1,TRUE)+$M22*EXP($L22/100*AY$5)*(1-_xlfn.NORM.DIST((LN(($M22*EXP($L22/100*AY$5)))-LN($K22)-$Q22*AY$5)/($R22*SQRT(AY$5)),0,1,TRUE)))*EXP(-$F$1*AY$5)*INDEX('3)tpx males'!CG$57:CG$107,MATCH('3) 2016 cases'!$O22,'3)tpx males'!$BB$57:$BB$107,0))</f>
        <v>28.432934324406943</v>
      </c>
      <c r="AZ22" s="32">
        <f ca="1">($K22*EXP(AZ$5*($Q22+0.5*($R22)^2))*_xlfn.NORM.DIST((LN(($M22*EXP($L22/100*AZ$5)))-LN($K22)-$Q22*AZ$5)/($R22*SQRT(AZ$5))-$R22*SQRT(AZ$5),0,1,TRUE)+$M22*EXP($L22/100*AZ$5)*(1-_xlfn.NORM.DIST((LN(($M22*EXP($L22/100*AZ$5)))-LN($K22)-$Q22*AZ$5)/($R22*SQRT(AZ$5)),0,1,TRUE)))*EXP(-$F$1*AZ$5)*INDEX('3)tpx males'!CH$57:CH$107,MATCH('3) 2016 cases'!$O22,'3)tpx males'!$BB$57:$BB$107,0))</f>
        <v>14.954776175468421</v>
      </c>
      <c r="BA22" s="32">
        <f ca="1">($K22*EXP(BA$5*($Q22+0.5*($R22)^2))*_xlfn.NORM.DIST((LN(($M22*EXP($L22/100*BA$5)))-LN($K22)-$Q22*BA$5)/($R22*SQRT(BA$5))-$R22*SQRT(BA$5),0,1,TRUE)+$M22*EXP($L22/100*BA$5)*(1-_xlfn.NORM.DIST((LN(($M22*EXP($L22/100*BA$5)))-LN($K22)-$Q22*BA$5)/($R22*SQRT(BA$5)),0,1,TRUE)))*EXP(-$F$1*BA$5)*INDEX('3)tpx males'!CI$57:CI$107,MATCH('3) 2016 cases'!$O22,'3)tpx males'!$BB$57:$BB$107,0))</f>
        <v>6.07706318871666</v>
      </c>
      <c r="BB22" s="32">
        <f ca="1">($K22*EXP(BB$5*($Q22+0.5*($R22)^2))*_xlfn.NORM.DIST((LN(($M22*EXP($L22/100*BB$5)))-LN($K22)-$Q22*BB$5)/($R22*SQRT(BB$5))-$R22*SQRT(BB$5),0,1,TRUE)+$M22*EXP($L22/100*BB$5)*(1-_xlfn.NORM.DIST((LN(($M22*EXP($L22/100*BB$5)))-LN($K22)-$Q22*BB$5)/($R22*SQRT(BB$5)),0,1,TRUE)))*EXP(-$F$1*BB$5)*INDEX('3)tpx males'!CJ$57:CJ$107,MATCH('3) 2016 cases'!$O22,'3)tpx males'!$BB$57:$BB$107,0))</f>
        <v>3.1878760570967746</v>
      </c>
      <c r="BC22" s="32">
        <f>($K22*EXP(BC$5*($Q22+0.5*($R22)^2))*_xlfn.NORM.DIST((LN(($M22*EXP($L22/100*BC$5)))-LN($K22)-$Q22*BC$5)/($R22*SQRT(BC$5))-$R22*SQRT(BC$5),0,1,TRUE)+$M22*EXP($L22/100*BC$5)*(1-_xlfn.NORM.DIST((LN(($M22*EXP($L22/100*BC$5)))-LN($K22)-$Q22*BC$5)/($R22*SQRT(BC$5)),0,1,TRUE)))*EXP(-$F$1*BC$5)*INDEX('3)tpx males'!CK$57:CK$107,MATCH('3) 2016 cases'!$O22,'3)tpx males'!$BB$57:$BB$107,0))</f>
        <v>0</v>
      </c>
      <c r="BD22" s="32">
        <f>($K22*EXP(BD$5*($Q22+0.5*($R22)^2))*_xlfn.NORM.DIST((LN(($M22*EXP($L22/100*BD$5)))-LN($K22)-$Q22*BD$5)/($R22*SQRT(BD$5))-$R22*SQRT(BD$5),0,1,TRUE)+$M22*EXP($L22/100*BD$5)*(1-_xlfn.NORM.DIST((LN(($M22*EXP($L22/100*BD$5)))-LN($K22)-$Q22*BD$5)/($R22*SQRT(BD$5)),0,1,TRUE)))*EXP(-$F$1*BD$5)*INDEX('3)tpx males'!CL$57:CL$107,MATCH('3) 2016 cases'!$O22,'3)tpx males'!$BB$57:$BB$107,0))</f>
        <v>0</v>
      </c>
      <c r="BE22" s="32">
        <f>($K22*EXP(BE$5*($Q22+0.5*($R22)^2))*_xlfn.NORM.DIST((LN(($M22*EXP($L22/100*BE$5)))-LN($K22)-$Q22*BE$5)/($R22*SQRT(BE$5))-$R22*SQRT(BE$5),0,1,TRUE)+$M22*EXP($L22/100*BE$5)*(1-_xlfn.NORM.DIST((LN(($M22*EXP($L22/100*BE$5)))-LN($K22)-$Q22*BE$5)/($R22*SQRT(BE$5)),0,1,TRUE)))*EXP(-$F$1*BE$5)*INDEX('3)tpx males'!CM$57:CM$107,MATCH('3) 2016 cases'!$O22,'3)tpx males'!$BB$57:$BB$107,0))</f>
        <v>0</v>
      </c>
      <c r="BF22" s="32">
        <f>($K22*EXP(BF$5*($Q22+0.5*($R22)^2))*_xlfn.NORM.DIST((LN(($M22*EXP($L22/100*BF$5)))-LN($K22)-$Q22*BF$5)/($R22*SQRT(BF$5))-$R22*SQRT(BF$5),0,1,TRUE)+$M22*EXP($L22/100*BF$5)*(1-_xlfn.NORM.DIST((LN(($M22*EXP($L22/100*BF$5)))-LN($K22)-$Q22*BF$5)/($R22*SQRT(BF$5)),0,1,TRUE)))*EXP(-$F$1*BF$5)*INDEX('3)tpx males'!CN$57:CN$107,MATCH('3) 2016 cases'!$O22,'3)tpx males'!$BB$57:$BB$107,0))</f>
        <v>0</v>
      </c>
      <c r="BG22" s="32">
        <f>($K22*EXP(BG$5*($Q22+0.5*($R22)^2))*_xlfn.NORM.DIST((LN(($M22*EXP($L22/100*BG$5)))-LN($K22)-$Q22*BG$5)/($R22*SQRT(BG$5))-$R22*SQRT(BG$5),0,1,TRUE)+$M22*EXP($L22/100*BG$5)*(1-_xlfn.NORM.DIST((LN(($M22*EXP($L22/100*BG$5)))-LN($K22)-$Q22*BG$5)/($R22*SQRT(BG$5)),0,1,TRUE)))*EXP(-$F$1*BG$5)*INDEX('3)tpx males'!CO$57:CO$107,MATCH('3) 2016 cases'!$O22,'3)tpx males'!$BB$57:$BB$107,0))</f>
        <v>0</v>
      </c>
      <c r="BH22" s="32">
        <f>($K22*EXP(BH$5*($Q22+0.5*($R22)^2))*_xlfn.NORM.DIST((LN(($M22*EXP($L22/100*BH$5)))-LN($K22)-$Q22*BH$5)/($R22*SQRT(BH$5))-$R22*SQRT(BH$5),0,1,TRUE)+$M22*EXP($L22/100*BH$5)*(1-_xlfn.NORM.DIST((LN(($M22*EXP($L22/100*BH$5)))-LN($K22)-$Q22*BH$5)/($R22*SQRT(BH$5)),0,1,TRUE)))*EXP(-$F$1*BH$5)*INDEX('3)tpx males'!CP$57:CP$107,MATCH('3) 2016 cases'!$O22,'3)tpx males'!$BB$57:$BB$107,0))</f>
        <v>0</v>
      </c>
      <c r="BI22" s="32">
        <f>($K22*EXP(BI$5*($Q22+0.5*($R22)^2))*_xlfn.NORM.DIST((LN(($M22*EXP($L22/100*BI$5)))-LN($K22)-$Q22*BI$5)/($R22*SQRT(BI$5))-$R22*SQRT(BI$5),0,1,TRUE)+$M22*EXP($L22/100*BI$5)*(1-_xlfn.NORM.DIST((LN(($M22*EXP($L22/100*BI$5)))-LN($K22)-$Q22*BI$5)/($R22*SQRT(BI$5)),0,1,TRUE)))*EXP(-$F$1*BI$5)*INDEX('3)tpx males'!CQ$57:CQ$107,MATCH('3) 2016 cases'!$O22,'3)tpx males'!$BB$57:$BB$107,0))</f>
        <v>0</v>
      </c>
      <c r="BJ22" s="32">
        <f>($K22*EXP(BJ$5*($Q22+0.5*($R22)^2))*_xlfn.NORM.DIST((LN(($M22*EXP($L22/100*BJ$5)))-LN($K22)-$Q22*BJ$5)/($R22*SQRT(BJ$5))-$R22*SQRT(BJ$5),0,1,TRUE)+$M22*EXP($L22/100*BJ$5)*(1-_xlfn.NORM.DIST((LN(($M22*EXP($L22/100*BJ$5)))-LN($K22)-$Q22*BJ$5)/($R22*SQRT(BJ$5)),0,1,TRUE)))*EXP(-$F$1*BJ$5)*INDEX('3)tpx males'!CR$57:CR$107,MATCH('3) 2016 cases'!$O22,'3)tpx males'!$BB$57:$BB$107,0))</f>
        <v>0</v>
      </c>
      <c r="BK22" s="32">
        <f>($K22*EXP(BK$5*($Q22+0.5*($R22)^2))*_xlfn.NORM.DIST((LN(($M22*EXP($L22/100*BK$5)))-LN($K22)-$Q22*BK$5)/($R22*SQRT(BK$5))-$R22*SQRT(BK$5),0,1,TRUE)+$M22*EXP($L22/100*BK$5)*(1-_xlfn.NORM.DIST((LN(($M22*EXP($L22/100*BK$5)))-LN($K22)-$Q22*BK$5)/($R22*SQRT(BK$5)),0,1,TRUE)))*EXP(-$F$1*BK$5)*INDEX('3)tpx males'!CS$57:CS$107,MATCH('3) 2016 cases'!$O22,'3)tpx males'!$BB$57:$BB$107,0))</f>
        <v>0</v>
      </c>
      <c r="BL22" s="32">
        <f>($K22*EXP(BL$5*($Q22+0.5*($R22)^2))*_xlfn.NORM.DIST((LN(($M22*EXP($L22/100*BL$5)))-LN($K22)-$Q22*BL$5)/($R22*SQRT(BL$5))-$R22*SQRT(BL$5),0,1,TRUE)+$M22*EXP($L22/100*BL$5)*(1-_xlfn.NORM.DIST((LN(($M22*EXP($L22/100*BL$5)))-LN($K22)-$Q22*BL$5)/($R22*SQRT(BL$5)),0,1,TRUE)))*EXP(-$F$1*BL$5)*INDEX('3)tpx males'!CT$57:CT$107,MATCH('3) 2016 cases'!$O22,'3)tpx males'!$BB$57:$BB$107,0))</f>
        <v>0</v>
      </c>
      <c r="BM22" s="32">
        <f>($K22*EXP(BM$5*($Q22+0.5*($R22)^2))*_xlfn.NORM.DIST((LN(($M22*EXP($L22/100*BM$5)))-LN($K22)-$Q22*BM$5)/($R22*SQRT(BM$5))-$R22*SQRT(BM$5),0,1,TRUE)+$M22*EXP($L22/100*BM$5)*(1-_xlfn.NORM.DIST((LN(($M22*EXP($L22/100*BM$5)))-LN($K22)-$Q22*BM$5)/($R22*SQRT(BM$5)),0,1,TRUE)))*EXP(-$F$1*BM$5)*INDEX('3)tpx males'!CU$57:CU$107,MATCH('3) 2016 cases'!$O22,'3)tpx males'!$BB$57:$BB$107,0))</f>
        <v>0</v>
      </c>
      <c r="BN22" s="32">
        <f>($K22*EXP(BN$5*($Q22+0.5*($R22)^2))*_xlfn.NORM.DIST((LN(($M22*EXP($L22/100*BN$5)))-LN($K22)-$Q22*BN$5)/($R22*SQRT(BN$5))-$R22*SQRT(BN$5),0,1,TRUE)+$M22*EXP($L22/100*BN$5)*(1-_xlfn.NORM.DIST((LN(($M22*EXP($L22/100*BN$5)))-LN($K22)-$Q22*BN$5)/($R22*SQRT(BN$5)),0,1,TRUE)))*EXP(-$F$1*BN$5)*INDEX('3)tpx males'!CV$57:CV$107,MATCH('3) 2016 cases'!$O22,'3)tpx males'!$BB$57:$BB$107,0))</f>
        <v>0</v>
      </c>
      <c r="BO22" s="32">
        <f>($K22*EXP(BO$5*($Q22+0.5*($R22)^2))*_xlfn.NORM.DIST((LN(($M22*EXP($L22/100*BO$5)))-LN($K22)-$Q22*BO$5)/($R22*SQRT(BO$5))-$R22*SQRT(BO$5),0,1,TRUE)+$M22*EXP($L22/100*BO$5)*(1-_xlfn.NORM.DIST((LN(($M22*EXP($L22/100*BO$5)))-LN($K22)-$Q22*BO$5)/($R22*SQRT(BO$5)),0,1,TRUE)))*EXP(-$F$1*BO$5)*INDEX('3)tpx males'!CW$57:CW$107,MATCH('3) 2016 cases'!$O22,'3)tpx males'!$BB$57:$BB$107,0))</f>
        <v>0</v>
      </c>
      <c r="BP22" s="32">
        <f>($K22*EXP(BP$5*($Q22+0.5*($R22)^2))*_xlfn.NORM.DIST((LN(($M22*EXP($L22/100*BP$5)))-LN($K22)-$Q22*BP$5)/($R22*SQRT(BP$5))-$R22*SQRT(BP$5),0,1,TRUE)+$M22*EXP($L22/100*BP$5)*(1-_xlfn.NORM.DIST((LN(($M22*EXP($L22/100*BP$5)))-LN($K22)-$Q22*BP$5)/($R22*SQRT(BP$5)),0,1,TRUE)))*EXP(-$F$1*BP$5)*INDEX('3)tpx males'!CX$57:CX$107,MATCH('3) 2016 cases'!$O22,'3)tpx males'!$BB$57:$BB$107,0))</f>
        <v>0</v>
      </c>
      <c r="BQ22" s="32">
        <f>($K22*EXP(BQ$5*($Q22+0.5*($R22)^2))*_xlfn.NORM.DIST((LN(($M22*EXP($L22/100*BQ$5)))-LN($K22)-$Q22*BQ$5)/($R22*SQRT(BQ$5))-$R22*SQRT(BQ$5),0,1,TRUE)+$M22*EXP($L22/100*BQ$5)*(1-_xlfn.NORM.DIST((LN(($M22*EXP($L22/100*BQ$5)))-LN($K22)-$Q22*BQ$5)/($R22*SQRT(BQ$5)),0,1,TRUE)))*EXP(-$F$1*BQ$5)*INDEX('3)tpx males'!CY$57:CY$107,MATCH('3) 2016 cases'!$O22,'3)tpx males'!$BB$57:$BB$107,0))</f>
        <v>0</v>
      </c>
      <c r="BR22" s="32">
        <f>($K22*EXP(BR$5*($Q22+0.5*($R22)^2))*_xlfn.NORM.DIST((LN(($M22*EXP($L22/100*BR$5)))-LN($K22)-$Q22*BR$5)/($R22*SQRT(BR$5))-$R22*SQRT(BR$5),0,1,TRUE)+$M22*EXP($L22/100*BR$5)*(1-_xlfn.NORM.DIST((LN(($M22*EXP($L22/100*BR$5)))-LN($K22)-$Q22*BR$5)/($R22*SQRT(BR$5)),0,1,TRUE)))*EXP(-$F$1*BR$5)*INDEX('3)tpx males'!CZ$57:CZ$107,MATCH('3) 2016 cases'!$O22,'3)tpx males'!$BB$57:$BB$107,0))</f>
        <v>0</v>
      </c>
      <c r="BS22" s="32">
        <f>($K22*EXP(BS$5*($Q22+0.5*($R22)^2))*_xlfn.NORM.DIST((LN(($M22*EXP($L22/100*BS$5)))-LN($K22)-$Q22*BS$5)/($R22*SQRT(BS$5))-$R22*SQRT(BS$5),0,1,TRUE)+$M22*EXP($L22/100*BS$5)*(1-_xlfn.NORM.DIST((LN(($M22*EXP($L22/100*BS$5)))-LN($K22)-$Q22*BS$5)/($R22*SQRT(BS$5)),0,1,TRUE)))*EXP(-$F$1*BS$5)*INDEX('3)tpx males'!DA$57:DA$107,MATCH('3) 2016 cases'!$O22,'3)tpx males'!$BB$57:$BB$107,0))</f>
        <v>0</v>
      </c>
      <c r="BU22" s="32">
        <f t="shared" si="58"/>
        <v>46903.579479232067</v>
      </c>
      <c r="BV22" s="32">
        <f t="shared" si="9"/>
        <v>44683.039230604983</v>
      </c>
      <c r="BW22" s="32">
        <f t="shared" si="10"/>
        <v>45654.126353840729</v>
      </c>
      <c r="BX22" s="32">
        <f t="shared" si="11"/>
        <v>46646.317909925099</v>
      </c>
      <c r="BY22" s="32">
        <f t="shared" si="12"/>
        <v>47660.072557072366</v>
      </c>
      <c r="BZ22" s="32">
        <f t="shared" si="13"/>
        <v>48695.85892141964</v>
      </c>
      <c r="CA22" s="32">
        <f t="shared" si="14"/>
        <v>49754.15581365757</v>
      </c>
      <c r="CB22" s="32">
        <f t="shared" si="15"/>
        <v>50835.452450369237</v>
      </c>
      <c r="CC22" s="32">
        <f t="shared" si="16"/>
        <v>51940.248680179044</v>
      </c>
      <c r="CD22" s="32">
        <f t="shared" si="17"/>
        <v>53069.055214816864</v>
      </c>
      <c r="CE22" s="32">
        <f t="shared" si="18"/>
        <v>54222.393865203434</v>
      </c>
      <c r="CF22" s="32">
        <f t="shared" si="19"/>
        <v>55400.797782666843</v>
      </c>
      <c r="CG22" s="32">
        <f t="shared" si="20"/>
        <v>56604.811705401233</v>
      </c>
      <c r="CH22" s="32">
        <f t="shared" si="21"/>
        <v>57834.992210281715</v>
      </c>
      <c r="CI22" s="32">
        <f t="shared" si="22"/>
        <v>59091.907970151879</v>
      </c>
      <c r="CJ22" s="32">
        <f t="shared" si="23"/>
        <v>60376.140016703059</v>
      </c>
      <c r="CK22" s="32">
        <f t="shared" si="24"/>
        <v>61688.282009066483</v>
      </c>
      <c r="CL22" s="32">
        <f t="shared" si="25"/>
        <v>63028.940508242835</v>
      </c>
      <c r="CM22" s="32">
        <f t="shared" si="26"/>
        <v>64398.735257495784</v>
      </c>
      <c r="CN22" s="32">
        <f t="shared" si="27"/>
        <v>65798.299468839483</v>
      </c>
      <c r="CO22" s="32">
        <f t="shared" si="28"/>
        <v>67228.280115752044</v>
      </c>
      <c r="CP22" s="32">
        <f t="shared" si="29"/>
        <v>68689.338232250142</v>
      </c>
      <c r="CQ22" s="32">
        <f t="shared" si="30"/>
        <v>70182.149218463295</v>
      </c>
      <c r="CR22" s="32">
        <f t="shared" si="31"/>
        <v>71707.403152845727</v>
      </c>
      <c r="CS22" s="32">
        <f t="shared" si="32"/>
        <v>73265.805111163936</v>
      </c>
      <c r="CT22" s="32">
        <f t="shared" si="33"/>
        <v>74858.075492385513</v>
      </c>
      <c r="CU22" s="32">
        <f t="shared" si="34"/>
        <v>76484.950351564723</v>
      </c>
      <c r="CV22" s="32">
        <f t="shared" si="35"/>
        <v>78147.181739744745</v>
      </c>
      <c r="CW22" s="32">
        <f t="shared" si="36"/>
        <v>79845.538050746938</v>
      </c>
      <c r="CX22" s="32">
        <f t="shared" si="37"/>
        <v>81580.804374434694</v>
      </c>
      <c r="CY22" s="32">
        <f t="shared" si="38"/>
        <v>83353.782855557612</v>
      </c>
      <c r="CZ22" s="32">
        <f t="shared" si="39"/>
        <v>85165.293056513998</v>
      </c>
      <c r="DA22" s="32">
        <f t="shared" si="40"/>
        <v>87016.172321227597</v>
      </c>
      <c r="DB22" s="32">
        <f t="shared" si="41"/>
        <v>88907.276135733424</v>
      </c>
      <c r="DC22" s="32">
        <f t="shared" si="42"/>
        <v>90839.4784789478</v>
      </c>
      <c r="DD22" s="32">
        <f t="shared" si="43"/>
        <v>92813.672154435757</v>
      </c>
      <c r="DE22" s="32">
        <f t="shared" si="44"/>
        <v>94830.769090813657</v>
      </c>
      <c r="DF22" s="32">
        <f t="shared" si="45"/>
        <v>96891.700594821334</v>
      </c>
      <c r="DG22" s="32">
        <f t="shared" si="46"/>
        <v>98997.417537218134</v>
      </c>
      <c r="DH22" s="32">
        <f t="shared" si="47"/>
        <v>101148.89044769225</v>
      </c>
      <c r="DI22" s="32">
        <f t="shared" si="48"/>
        <v>103347.10949117555</v>
      </c>
      <c r="DJ22" s="32">
        <f t="shared" si="49"/>
        <v>105593.08429457519</v>
      </c>
      <c r="DK22" s="32">
        <f t="shared" si="50"/>
        <v>107887.84359024549</v>
      </c>
      <c r="DL22" s="32">
        <f t="shared" si="51"/>
        <v>110232.43464075989</v>
      </c>
      <c r="DM22" s="32">
        <f t="shared" si="52"/>
        <v>112627.92240891648</v>
      </c>
      <c r="DN22" s="32">
        <f t="shared" si="53"/>
        <v>115075.38843755875</v>
      </c>
      <c r="DO22" s="32">
        <f t="shared" si="54"/>
        <v>117575.9294058079</v>
      </c>
      <c r="DP22" s="32">
        <f t="shared" si="55"/>
        <v>120130.6553316831</v>
      </c>
      <c r="DQ22" s="32">
        <f t="shared" si="56"/>
        <v>122740.6873957811</v>
      </c>
      <c r="DR22" s="32">
        <f t="shared" si="57"/>
        <v>125407.15536656415</v>
      </c>
      <c r="DT22" s="48">
        <f t="shared" si="59"/>
        <v>77</v>
      </c>
      <c r="DU22" s="32"/>
      <c r="DV22" s="32">
        <f ca="1">INDEX('3)tpx males'!BD$57:BD$107,MATCH('3) 2016 cases'!DT22,'3)tpx males'!$BB$57:$BB$107,0))</f>
        <v>3.6206136973172209E-2</v>
      </c>
      <c r="DW22" s="32">
        <f t="shared" ca="1" si="60"/>
        <v>-1698.1974231571455</v>
      </c>
      <c r="DX22" s="32">
        <f t="shared" ca="1" si="61"/>
        <v>0.96379386302682779</v>
      </c>
      <c r="DZ22" s="32">
        <f t="shared" ca="1" si="62"/>
        <v>-59375.2518115653</v>
      </c>
      <c r="EA22" s="32">
        <f t="shared" ca="1" si="63"/>
        <v>12471.672332333233</v>
      </c>
      <c r="EB22" s="32">
        <f t="shared" ca="1" si="64"/>
        <v>451.55107674897914</v>
      </c>
      <c r="EC22" s="32">
        <f ca="1">EA22*'3) Value'!AN34</f>
        <v>0</v>
      </c>
      <c r="EE22" s="32">
        <f ca="1">IF(EC22=0,'3) Value'!AM34+'3) 2016 cases'!DZ22,0)</f>
        <v>3.3702235668897629E-8</v>
      </c>
    </row>
    <row r="23" spans="2:135" x14ac:dyDescent="0.25">
      <c r="C23" s="32" t="s">
        <v>16</v>
      </c>
      <c r="D23" s="32" t="s">
        <v>12</v>
      </c>
      <c r="E23" s="49">
        <v>11034</v>
      </c>
      <c r="F23" s="32" t="s">
        <v>13</v>
      </c>
      <c r="G23" s="32" t="s">
        <v>17</v>
      </c>
      <c r="H23" s="49" t="s">
        <v>17</v>
      </c>
      <c r="I23" s="32" t="s">
        <v>17</v>
      </c>
      <c r="J23" s="32" t="s">
        <v>15</v>
      </c>
      <c r="K23" s="52">
        <v>460000</v>
      </c>
      <c r="L23" s="53">
        <v>8.1</v>
      </c>
      <c r="M23" s="52">
        <v>238919</v>
      </c>
      <c r="O23" s="48">
        <f t="shared" si="7"/>
        <v>86</v>
      </c>
      <c r="Q23" s="32">
        <f>INDEX('2b)Working'!$I$61:$P$61,MATCH($J23,'2b)Working'!$I$60:$P$60,0))</f>
        <v>6.0459778905231347E-2</v>
      </c>
      <c r="R23" s="32">
        <f>INDEX('2b)Working'!$I$62:$P$62,MATCH($J23,'2b)Working'!$I$60:$P$60,0))</f>
        <v>5.4783474896411326E-2</v>
      </c>
      <c r="T23" s="9">
        <f t="shared" ca="1" si="8"/>
        <v>254442.09528333502</v>
      </c>
      <c r="U23" s="10"/>
      <c r="V23" s="32">
        <f ca="1">($K23*EXP(V$5*($Q23+0.5*($R23)^2))*_xlfn.NORM.DIST((LN(($M23*EXP($L23/100*V$5)))-LN($K23)-$Q23*V$5)/($R23*SQRT(V$5))-$R23*SQRT(V$5),0,1,TRUE)+$M23*EXP($L23/100*V$5)*(1-_xlfn.NORM.DIST((LN(($M23*EXP($L23/100*V$5)))-LN($K23)-$Q23*V$5)/($R23*SQRT(V$5)),0,1,TRUE)))*EXP(-$F$1*V$5)*INDEX('3)tpx males'!BD$57:BD$107,MATCH('3) 2016 cases'!$O23,'3)tpx males'!$BB$57:$BB$107,0))</f>
        <v>25407.619243896323</v>
      </c>
      <c r="W23" s="32">
        <f ca="1">($K23*EXP(W$5*($Q23+0.5*($R23)^2))*_xlfn.NORM.DIST((LN(($M23*EXP($L23/100*W$5)))-LN($K23)-$Q23*W$5)/($R23*SQRT(W$5))-$R23*SQRT(W$5),0,1,TRUE)+$M23*EXP($L23/100*W$5)*(1-_xlfn.NORM.DIST((LN(($M23*EXP($L23/100*W$5)))-LN($K23)-$Q23*W$5)/($R23*SQRT(W$5)),0,1,TRUE)))*EXP(-$F$1*W$5)*INDEX('3)tpx males'!BE$57:BE$107,MATCH('3) 2016 cases'!$O23,'3)tpx males'!$BB$57:$BB$107,0))</f>
        <v>23855.942650745645</v>
      </c>
      <c r="X23" s="32">
        <f ca="1">($K23*EXP(X$5*($Q23+0.5*($R23)^2))*_xlfn.NORM.DIST((LN(($M23*EXP($L23/100*X$5)))-LN($K23)-$Q23*X$5)/($R23*SQRT(X$5))-$R23*SQRT(X$5),0,1,TRUE)+$M23*EXP($L23/100*X$5)*(1-_xlfn.NORM.DIST((LN(($M23*EXP($L23/100*X$5)))-LN($K23)-$Q23*X$5)/($R23*SQRT(X$5)),0,1,TRUE)))*EXP(-$F$1*X$5)*INDEX('3)tpx males'!BF$57:BF$107,MATCH('3) 2016 cases'!$O23,'3)tpx males'!$BB$57:$BB$107,0))</f>
        <v>24567.004143084338</v>
      </c>
      <c r="Y23" s="32">
        <f ca="1">($K23*EXP(Y$5*($Q23+0.5*($R23)^2))*_xlfn.NORM.DIST((LN(($M23*EXP($L23/100*Y$5)))-LN($K23)-$Q23*Y$5)/($R23*SQRT(Y$5))-$R23*SQRT(Y$5),0,1,TRUE)+$M23*EXP($L23/100*Y$5)*(1-_xlfn.NORM.DIST((LN(($M23*EXP($L23/100*Y$5)))-LN($K23)-$Q23*Y$5)/($R23*SQRT(Y$5)),0,1,TRUE)))*EXP(-$F$1*Y$5)*INDEX('3)tpx males'!BG$57:BG$107,MATCH('3) 2016 cases'!$O23,'3)tpx males'!$BB$57:$BB$107,0))</f>
        <v>25139.086392352463</v>
      </c>
      <c r="Z23" s="32">
        <f ca="1">($K23*EXP(Z$5*($Q23+0.5*($R23)^2))*_xlfn.NORM.DIST((LN(($M23*EXP($L23/100*Z$5)))-LN($K23)-$Q23*Z$5)/($R23*SQRT(Z$5))-$R23*SQRT(Z$5),0,1,TRUE)+$M23*EXP($L23/100*Z$5)*(1-_xlfn.NORM.DIST((LN(($M23*EXP($L23/100*Z$5)))-LN($K23)-$Q23*Z$5)/($R23*SQRT(Z$5)),0,1,TRUE)))*EXP(-$F$1*Z$5)*INDEX('3)tpx males'!BH$57:BH$107,MATCH('3) 2016 cases'!$O23,'3)tpx males'!$BB$57:$BB$107,0))</f>
        <v>23442.095555120115</v>
      </c>
      <c r="AA23" s="32">
        <f ca="1">($K23*EXP(AA$5*($Q23+0.5*($R23)^2))*_xlfn.NORM.DIST((LN(($M23*EXP($L23/100*AA$5)))-LN($K23)-$Q23*AA$5)/($R23*SQRT(AA$5))-$R23*SQRT(AA$5),0,1,TRUE)+$M23*EXP($L23/100*AA$5)*(1-_xlfn.NORM.DIST((LN(($M23*EXP($L23/100*AA$5)))-LN($K23)-$Q23*AA$5)/($R23*SQRT(AA$5)),0,1,TRUE)))*EXP(-$F$1*AA$5)*INDEX('3)tpx males'!BI$57:BI$107,MATCH('3) 2016 cases'!$O23,'3)tpx males'!$BB$57:$BB$107,0))</f>
        <v>22530.862233886535</v>
      </c>
      <c r="AB23" s="32">
        <f ca="1">($K23*EXP(AB$5*($Q23+0.5*($R23)^2))*_xlfn.NORM.DIST((LN(($M23*EXP($L23/100*AB$5)))-LN($K23)-$Q23*AB$5)/($R23*SQRT(AB$5))-$R23*SQRT(AB$5),0,1,TRUE)+$M23*EXP($L23/100*AB$5)*(1-_xlfn.NORM.DIST((LN(($M23*EXP($L23/100*AB$5)))-LN($K23)-$Q23*AB$5)/($R23*SQRT(AB$5)),0,1,TRUE)))*EXP(-$F$1*AB$5)*INDEX('3)tpx males'!BJ$57:BJ$107,MATCH('3) 2016 cases'!$O23,'3)tpx males'!$BB$57:$BB$107,0))</f>
        <v>19285.79957604731</v>
      </c>
      <c r="AC23" s="32">
        <f ca="1">($K23*EXP(AC$5*($Q23+0.5*($R23)^2))*_xlfn.NORM.DIST((LN(($M23*EXP($L23/100*AC$5)))-LN($K23)-$Q23*AC$5)/($R23*SQRT(AC$5))-$R23*SQRT(AC$5),0,1,TRUE)+$M23*EXP($L23/100*AC$5)*(1-_xlfn.NORM.DIST((LN(($M23*EXP($L23/100*AC$5)))-LN($K23)-$Q23*AC$5)/($R23*SQRT(AC$5)),0,1,TRUE)))*EXP(-$F$1*AC$5)*INDEX('3)tpx males'!BK$57:BK$107,MATCH('3) 2016 cases'!$O23,'3)tpx males'!$BB$57:$BB$107,0))</f>
        <v>18236.841813328214</v>
      </c>
      <c r="AD23" s="32">
        <f ca="1">($K23*EXP(AD$5*($Q23+0.5*($R23)^2))*_xlfn.NORM.DIST((LN(($M23*EXP($L23/100*AD$5)))-LN($K23)-$Q23*AD$5)/($R23*SQRT(AD$5))-$R23*SQRT(AD$5),0,1,TRUE)+$M23*EXP($L23/100*AD$5)*(1-_xlfn.NORM.DIST((LN(($M23*EXP($L23/100*AD$5)))-LN($K23)-$Q23*AD$5)/($R23*SQRT(AD$5)),0,1,TRUE)))*EXP(-$F$1*AD$5)*INDEX('3)tpx males'!BL$57:BL$107,MATCH('3) 2016 cases'!$O23,'3)tpx males'!$BB$57:$BB$107,0))</f>
        <v>16671.048596595203</v>
      </c>
      <c r="AE23" s="32">
        <f ca="1">($K23*EXP(AE$5*($Q23+0.5*($R23)^2))*_xlfn.NORM.DIST((LN(($M23*EXP($L23/100*AE$5)))-LN($K23)-$Q23*AE$5)/($R23*SQRT(AE$5))-$R23*SQRT(AE$5),0,1,TRUE)+$M23*EXP($L23/100*AE$5)*(1-_xlfn.NORM.DIST((LN(($M23*EXP($L23/100*AE$5)))-LN($K23)-$Q23*AE$5)/($R23*SQRT(AE$5)),0,1,TRUE)))*EXP(-$F$1*AE$5)*INDEX('3)tpx males'!BM$57:BM$107,MATCH('3) 2016 cases'!$O23,'3)tpx males'!$BB$57:$BB$107,0))</f>
        <v>13723.250790111542</v>
      </c>
      <c r="AF23" s="32">
        <f ca="1">($K23*EXP(AF$5*($Q23+0.5*($R23)^2))*_xlfn.NORM.DIST((LN(($M23*EXP($L23/100*AF$5)))-LN($K23)-$Q23*AF$5)/($R23*SQRT(AF$5))-$R23*SQRT(AF$5),0,1,TRUE)+$M23*EXP($L23/100*AF$5)*(1-_xlfn.NORM.DIST((LN(($M23*EXP($L23/100*AF$5)))-LN($K23)-$Q23*AF$5)/($R23*SQRT(AF$5)),0,1,TRUE)))*EXP(-$F$1*AF$5)*INDEX('3)tpx males'!BN$57:BN$107,MATCH('3) 2016 cases'!$O23,'3)tpx males'!$BB$57:$BB$107,0))</f>
        <v>11262.048285081681</v>
      </c>
      <c r="AG23" s="32">
        <f ca="1">($K23*EXP(AG$5*($Q23+0.5*($R23)^2))*_xlfn.NORM.DIST((LN(($M23*EXP($L23/100*AG$5)))-LN($K23)-$Q23*AG$5)/($R23*SQRT(AG$5))-$R23*SQRT(AG$5),0,1,TRUE)+$M23*EXP($L23/100*AG$5)*(1-_xlfn.NORM.DIST((LN(($M23*EXP($L23/100*AG$5)))-LN($K23)-$Q23*AG$5)/($R23*SQRT(AG$5)),0,1,TRUE)))*EXP(-$F$1*AG$5)*INDEX('3)tpx males'!BO$57:BO$107,MATCH('3) 2016 cases'!$O23,'3)tpx males'!$BB$57:$BB$107,0))</f>
        <v>8923.3198532722108</v>
      </c>
      <c r="AH23" s="32">
        <f ca="1">($K23*EXP(AH$5*($Q23+0.5*($R23)^2))*_xlfn.NORM.DIST((LN(($M23*EXP($L23/100*AH$5)))-LN($K23)-$Q23*AH$5)/($R23*SQRT(AH$5))-$R23*SQRT(AH$5),0,1,TRUE)+$M23*EXP($L23/100*AH$5)*(1-_xlfn.NORM.DIST((LN(($M23*EXP($L23/100*AH$5)))-LN($K23)-$Q23*AH$5)/($R23*SQRT(AH$5)),0,1,TRUE)))*EXP(-$F$1*AH$5)*INDEX('3)tpx males'!BP$57:BP$107,MATCH('3) 2016 cases'!$O23,'3)tpx males'!$BB$57:$BB$107,0))</f>
        <v>6803.7150966172521</v>
      </c>
      <c r="AI23" s="32">
        <f ca="1">($K23*EXP(AI$5*($Q23+0.5*($R23)^2))*_xlfn.NORM.DIST((LN(($M23*EXP($L23/100*AI$5)))-LN($K23)-$Q23*AI$5)/($R23*SQRT(AI$5))-$R23*SQRT(AI$5),0,1,TRUE)+$M23*EXP($L23/100*AI$5)*(1-_xlfn.NORM.DIST((LN(($M23*EXP($L23/100*AI$5)))-LN($K23)-$Q23*AI$5)/($R23*SQRT(AI$5)),0,1,TRUE)))*EXP(-$F$1*AI$5)*INDEX('3)tpx males'!BQ$57:BQ$107,MATCH('3) 2016 cases'!$O23,'3)tpx males'!$BB$57:$BB$107,0))</f>
        <v>5013.3143864031508</v>
      </c>
      <c r="AJ23" s="32">
        <f ca="1">($K23*EXP(AJ$5*($Q23+0.5*($R23)^2))*_xlfn.NORM.DIST((LN(($M23*EXP($L23/100*AJ$5)))-LN($K23)-$Q23*AJ$5)/($R23*SQRT(AJ$5))-$R23*SQRT(AJ$5),0,1,TRUE)+$M23*EXP($L23/100*AJ$5)*(1-_xlfn.NORM.DIST((LN(($M23*EXP($L23/100*AJ$5)))-LN($K23)-$Q23*AJ$5)/($R23*SQRT(AJ$5)),0,1,TRUE)))*EXP(-$F$1*AJ$5)*INDEX('3)tpx males'!BR$57:BR$107,MATCH('3) 2016 cases'!$O23,'3)tpx males'!$BB$57:$BB$107,0))</f>
        <v>3502.9590208434324</v>
      </c>
      <c r="AK23" s="32">
        <f ca="1">($K23*EXP(AK$5*($Q23+0.5*($R23)^2))*_xlfn.NORM.DIST((LN(($M23*EXP($L23/100*AK$5)))-LN($K23)-$Q23*AK$5)/($R23*SQRT(AK$5))-$R23*SQRT(AK$5),0,1,TRUE)+$M23*EXP($L23/100*AK$5)*(1-_xlfn.NORM.DIST((LN(($M23*EXP($L23/100*AK$5)))-LN($K23)-$Q23*AK$5)/($R23*SQRT(AK$5)),0,1,TRUE)))*EXP(-$F$1*AK$5)*INDEX('3)tpx males'!BS$57:BS$107,MATCH('3) 2016 cases'!$O23,'3)tpx males'!$BB$57:$BB$107,0))</f>
        <v>2374.9768986914578</v>
      </c>
      <c r="AL23" s="32">
        <f ca="1">($K23*EXP(AL$5*($Q23+0.5*($R23)^2))*_xlfn.NORM.DIST((LN(($M23*EXP($L23/100*AL$5)))-LN($K23)-$Q23*AL$5)/($R23*SQRT(AL$5))-$R23*SQRT(AL$5),0,1,TRUE)+$M23*EXP($L23/100*AL$5)*(1-_xlfn.NORM.DIST((LN(($M23*EXP($L23/100*AL$5)))-LN($K23)-$Q23*AL$5)/($R23*SQRT(AL$5)),0,1,TRUE)))*EXP(-$F$1*AL$5)*INDEX('3)tpx males'!BT$57:BT$107,MATCH('3) 2016 cases'!$O23,'3)tpx males'!$BB$57:$BB$107,0))</f>
        <v>1547.1732767722783</v>
      </c>
      <c r="AM23" s="32">
        <f ca="1">($K23*EXP(AM$5*($Q23+0.5*($R23)^2))*_xlfn.NORM.DIST((LN(($M23*EXP($L23/100*AM$5)))-LN($K23)-$Q23*AM$5)/($R23*SQRT(AM$5))-$R23*SQRT(AM$5),0,1,TRUE)+$M23*EXP($L23/100*AM$5)*(1-_xlfn.NORM.DIST((LN(($M23*EXP($L23/100*AM$5)))-LN($K23)-$Q23*AM$5)/($R23*SQRT(AM$5)),0,1,TRUE)))*EXP(-$F$1*AM$5)*INDEX('3)tpx males'!BU$57:BU$107,MATCH('3) 2016 cases'!$O23,'3)tpx males'!$BB$57:$BB$107,0))</f>
        <v>944.72852855624228</v>
      </c>
      <c r="AN23" s="32">
        <f ca="1">($K23*EXP(AN$5*($Q23+0.5*($R23)^2))*_xlfn.NORM.DIST((LN(($M23*EXP($L23/100*AN$5)))-LN($K23)-$Q23*AN$5)/($R23*SQRT(AN$5))-$R23*SQRT(AN$5),0,1,TRUE)+$M23*EXP($L23/100*AN$5)*(1-_xlfn.NORM.DIST((LN(($M23*EXP($L23/100*AN$5)))-LN($K23)-$Q23*AN$5)/($R23*SQRT(AN$5)),0,1,TRUE)))*EXP(-$F$1*AN$5)*INDEX('3)tpx males'!BV$57:BV$107,MATCH('3) 2016 cases'!$O23,'3)tpx males'!$BB$57:$BB$107,0))</f>
        <v>567.35592260892747</v>
      </c>
      <c r="AO23" s="32">
        <f ca="1">($K23*EXP(AO$5*($Q23+0.5*($R23)^2))*_xlfn.NORM.DIST((LN(($M23*EXP($L23/100*AO$5)))-LN($K23)-$Q23*AO$5)/($R23*SQRT(AO$5))-$R23*SQRT(AO$5),0,1,TRUE)+$M23*EXP($L23/100*AO$5)*(1-_xlfn.NORM.DIST((LN(($M23*EXP($L23/100*AO$5)))-LN($K23)-$Q23*AO$5)/($R23*SQRT(AO$5)),0,1,TRUE)))*EXP(-$F$1*AO$5)*INDEX('3)tpx males'!BW$57:BW$107,MATCH('3) 2016 cases'!$O23,'3)tpx males'!$BB$57:$BB$107,0))</f>
        <v>315.17923376054887</v>
      </c>
      <c r="AP23" s="32">
        <f ca="1">($K23*EXP(AP$5*($Q23+0.5*($R23)^2))*_xlfn.NORM.DIST((LN(($M23*EXP($L23/100*AP$5)))-LN($K23)-$Q23*AP$5)/($R23*SQRT(AP$5))-$R23*SQRT(AP$5),0,1,TRUE)+$M23*EXP($L23/100*AP$5)*(1-_xlfn.NORM.DIST((LN(($M23*EXP($L23/100*AP$5)))-LN($K23)-$Q23*AP$5)/($R23*SQRT(AP$5)),0,1,TRUE)))*EXP(-$F$1*AP$5)*INDEX('3)tpx males'!BX$57:BX$107,MATCH('3) 2016 cases'!$O23,'3)tpx males'!$BB$57:$BB$107,0))</f>
        <v>174.88420118160801</v>
      </c>
      <c r="AQ23" s="32">
        <f ca="1">($K23*EXP(AQ$5*($Q23+0.5*($R23)^2))*_xlfn.NORM.DIST((LN(($M23*EXP($L23/100*AQ$5)))-LN($K23)-$Q23*AQ$5)/($R23*SQRT(AQ$5))-$R23*SQRT(AQ$5),0,1,TRUE)+$M23*EXP($L23/100*AQ$5)*(1-_xlfn.NORM.DIST((LN(($M23*EXP($L23/100*AQ$5)))-LN($K23)-$Q23*AQ$5)/($R23*SQRT(AQ$5)),0,1,TRUE)))*EXP(-$F$1*AQ$5)*INDEX('3)tpx males'!BY$57:BY$107,MATCH('3) 2016 cases'!$O23,'3)tpx males'!$BB$57:$BB$107,0))</f>
        <v>93.456104391327116</v>
      </c>
      <c r="AR23" s="32">
        <f ca="1">($K23*EXP(AR$5*($Q23+0.5*($R23)^2))*_xlfn.NORM.DIST((LN(($M23*EXP($L23/100*AR$5)))-LN($K23)-$Q23*AR$5)/($R23*SQRT(AR$5))-$R23*SQRT(AR$5),0,1,TRUE)+$M23*EXP($L23/100*AR$5)*(1-_xlfn.NORM.DIST((LN(($M23*EXP($L23/100*AR$5)))-LN($K23)-$Q23*AR$5)/($R23*SQRT(AR$5)),0,1,TRUE)))*EXP(-$F$1*AR$5)*INDEX('3)tpx males'!BZ$57:BZ$107,MATCH('3) 2016 cases'!$O23,'3)tpx males'!$BB$57:$BB$107,0))</f>
        <v>39.204223639734735</v>
      </c>
      <c r="AS23" s="32">
        <f ca="1">($K23*EXP(AS$5*($Q23+0.5*($R23)^2))*_xlfn.NORM.DIST((LN(($M23*EXP($L23/100*AS$5)))-LN($K23)-$Q23*AS$5)/($R23*SQRT(AS$5))-$R23*SQRT(AS$5),0,1,TRUE)+$M23*EXP($L23/100*AS$5)*(1-_xlfn.NORM.DIST((LN(($M23*EXP($L23/100*AS$5)))-LN($K23)-$Q23*AS$5)/($R23*SQRT(AS$5)),0,1,TRUE)))*EXP(-$F$1*AS$5)*INDEX('3)tpx males'!CA$57:CA$107,MATCH('3) 2016 cases'!$O23,'3)tpx males'!$BB$57:$BB$107,0))</f>
        <v>20.229256347436912</v>
      </c>
      <c r="AT23" s="32">
        <f>($K23*EXP(AT$5*($Q23+0.5*($R23)^2))*_xlfn.NORM.DIST((LN(($M23*EXP($L23/100*AT$5)))-LN($K23)-$Q23*AT$5)/($R23*SQRT(AT$5))-$R23*SQRT(AT$5),0,1,TRUE)+$M23*EXP($L23/100*AT$5)*(1-_xlfn.NORM.DIST((LN(($M23*EXP($L23/100*AT$5)))-LN($K23)-$Q23*AT$5)/($R23*SQRT(AT$5)),0,1,TRUE)))*EXP(-$F$1*AT$5)*INDEX('3)tpx males'!CB$57:CB$107,MATCH('3) 2016 cases'!$O23,'3)tpx males'!$BB$57:$BB$107,0))</f>
        <v>0</v>
      </c>
      <c r="AU23" s="32">
        <f>($K23*EXP(AU$5*($Q23+0.5*($R23)^2))*_xlfn.NORM.DIST((LN(($M23*EXP($L23/100*AU$5)))-LN($K23)-$Q23*AU$5)/($R23*SQRT(AU$5))-$R23*SQRT(AU$5),0,1,TRUE)+$M23*EXP($L23/100*AU$5)*(1-_xlfn.NORM.DIST((LN(($M23*EXP($L23/100*AU$5)))-LN($K23)-$Q23*AU$5)/($R23*SQRT(AU$5)),0,1,TRUE)))*EXP(-$F$1*AU$5)*INDEX('3)tpx males'!CC$57:CC$107,MATCH('3) 2016 cases'!$O23,'3)tpx males'!$BB$57:$BB$107,0))</f>
        <v>0</v>
      </c>
      <c r="AV23" s="32">
        <f>($K23*EXP(AV$5*($Q23+0.5*($R23)^2))*_xlfn.NORM.DIST((LN(($M23*EXP($L23/100*AV$5)))-LN($K23)-$Q23*AV$5)/($R23*SQRT(AV$5))-$R23*SQRT(AV$5),0,1,TRUE)+$M23*EXP($L23/100*AV$5)*(1-_xlfn.NORM.DIST((LN(($M23*EXP($L23/100*AV$5)))-LN($K23)-$Q23*AV$5)/($R23*SQRT(AV$5)),0,1,TRUE)))*EXP(-$F$1*AV$5)*INDEX('3)tpx males'!CD$57:CD$107,MATCH('3) 2016 cases'!$O23,'3)tpx males'!$BB$57:$BB$107,0))</f>
        <v>0</v>
      </c>
      <c r="AW23" s="32">
        <f>($K23*EXP(AW$5*($Q23+0.5*($R23)^2))*_xlfn.NORM.DIST((LN(($M23*EXP($L23/100*AW$5)))-LN($K23)-$Q23*AW$5)/($R23*SQRT(AW$5))-$R23*SQRT(AW$5),0,1,TRUE)+$M23*EXP($L23/100*AW$5)*(1-_xlfn.NORM.DIST((LN(($M23*EXP($L23/100*AW$5)))-LN($K23)-$Q23*AW$5)/($R23*SQRT(AW$5)),0,1,TRUE)))*EXP(-$F$1*AW$5)*INDEX('3)tpx males'!CE$57:CE$107,MATCH('3) 2016 cases'!$O23,'3)tpx males'!$BB$57:$BB$107,0))</f>
        <v>0</v>
      </c>
      <c r="AX23" s="32">
        <f>($K23*EXP(AX$5*($Q23+0.5*($R23)^2))*_xlfn.NORM.DIST((LN(($M23*EXP($L23/100*AX$5)))-LN($K23)-$Q23*AX$5)/($R23*SQRT(AX$5))-$R23*SQRT(AX$5),0,1,TRUE)+$M23*EXP($L23/100*AX$5)*(1-_xlfn.NORM.DIST((LN(($M23*EXP($L23/100*AX$5)))-LN($K23)-$Q23*AX$5)/($R23*SQRT(AX$5)),0,1,TRUE)))*EXP(-$F$1*AX$5)*INDEX('3)tpx males'!CF$57:CF$107,MATCH('3) 2016 cases'!$O23,'3)tpx males'!$BB$57:$BB$107,0))</f>
        <v>0</v>
      </c>
      <c r="AY23" s="32">
        <f>($K23*EXP(AY$5*($Q23+0.5*($R23)^2))*_xlfn.NORM.DIST((LN(($M23*EXP($L23/100*AY$5)))-LN($K23)-$Q23*AY$5)/($R23*SQRT(AY$5))-$R23*SQRT(AY$5),0,1,TRUE)+$M23*EXP($L23/100*AY$5)*(1-_xlfn.NORM.DIST((LN(($M23*EXP($L23/100*AY$5)))-LN($K23)-$Q23*AY$5)/($R23*SQRT(AY$5)),0,1,TRUE)))*EXP(-$F$1*AY$5)*INDEX('3)tpx males'!CG$57:CG$107,MATCH('3) 2016 cases'!$O23,'3)tpx males'!$BB$57:$BB$107,0))</f>
        <v>0</v>
      </c>
      <c r="AZ23" s="32">
        <f>($K23*EXP(AZ$5*($Q23+0.5*($R23)^2))*_xlfn.NORM.DIST((LN(($M23*EXP($L23/100*AZ$5)))-LN($K23)-$Q23*AZ$5)/($R23*SQRT(AZ$5))-$R23*SQRT(AZ$5),0,1,TRUE)+$M23*EXP($L23/100*AZ$5)*(1-_xlfn.NORM.DIST((LN(($M23*EXP($L23/100*AZ$5)))-LN($K23)-$Q23*AZ$5)/($R23*SQRT(AZ$5)),0,1,TRUE)))*EXP(-$F$1*AZ$5)*INDEX('3)tpx males'!CH$57:CH$107,MATCH('3) 2016 cases'!$O23,'3)tpx males'!$BB$57:$BB$107,0))</f>
        <v>0</v>
      </c>
      <c r="BA23" s="32">
        <f>($K23*EXP(BA$5*($Q23+0.5*($R23)^2))*_xlfn.NORM.DIST((LN(($M23*EXP($L23/100*BA$5)))-LN($K23)-$Q23*BA$5)/($R23*SQRT(BA$5))-$R23*SQRT(BA$5),0,1,TRUE)+$M23*EXP($L23/100*BA$5)*(1-_xlfn.NORM.DIST((LN(($M23*EXP($L23/100*BA$5)))-LN($K23)-$Q23*BA$5)/($R23*SQRT(BA$5)),0,1,TRUE)))*EXP(-$F$1*BA$5)*INDEX('3)tpx males'!CI$57:CI$107,MATCH('3) 2016 cases'!$O23,'3)tpx males'!$BB$57:$BB$107,0))</f>
        <v>0</v>
      </c>
      <c r="BB23" s="32">
        <f>($K23*EXP(BB$5*($Q23+0.5*($R23)^2))*_xlfn.NORM.DIST((LN(($M23*EXP($L23/100*BB$5)))-LN($K23)-$Q23*BB$5)/($R23*SQRT(BB$5))-$R23*SQRT(BB$5),0,1,TRUE)+$M23*EXP($L23/100*BB$5)*(1-_xlfn.NORM.DIST((LN(($M23*EXP($L23/100*BB$5)))-LN($K23)-$Q23*BB$5)/($R23*SQRT(BB$5)),0,1,TRUE)))*EXP(-$F$1*BB$5)*INDEX('3)tpx males'!CJ$57:CJ$107,MATCH('3) 2016 cases'!$O23,'3)tpx males'!$BB$57:$BB$107,0))</f>
        <v>0</v>
      </c>
      <c r="BC23" s="32">
        <f>($K23*EXP(BC$5*($Q23+0.5*($R23)^2))*_xlfn.NORM.DIST((LN(($M23*EXP($L23/100*BC$5)))-LN($K23)-$Q23*BC$5)/($R23*SQRT(BC$5))-$R23*SQRT(BC$5),0,1,TRUE)+$M23*EXP($L23/100*BC$5)*(1-_xlfn.NORM.DIST((LN(($M23*EXP($L23/100*BC$5)))-LN($K23)-$Q23*BC$5)/($R23*SQRT(BC$5)),0,1,TRUE)))*EXP(-$F$1*BC$5)*INDEX('3)tpx males'!CK$57:CK$107,MATCH('3) 2016 cases'!$O23,'3)tpx males'!$BB$57:$BB$107,0))</f>
        <v>0</v>
      </c>
      <c r="BD23" s="32">
        <f>($K23*EXP(BD$5*($Q23+0.5*($R23)^2))*_xlfn.NORM.DIST((LN(($M23*EXP($L23/100*BD$5)))-LN($K23)-$Q23*BD$5)/($R23*SQRT(BD$5))-$R23*SQRT(BD$5),0,1,TRUE)+$M23*EXP($L23/100*BD$5)*(1-_xlfn.NORM.DIST((LN(($M23*EXP($L23/100*BD$5)))-LN($K23)-$Q23*BD$5)/($R23*SQRT(BD$5)),0,1,TRUE)))*EXP(-$F$1*BD$5)*INDEX('3)tpx males'!CL$57:CL$107,MATCH('3) 2016 cases'!$O23,'3)tpx males'!$BB$57:$BB$107,0))</f>
        <v>0</v>
      </c>
      <c r="BE23" s="32">
        <f>($K23*EXP(BE$5*($Q23+0.5*($R23)^2))*_xlfn.NORM.DIST((LN(($M23*EXP($L23/100*BE$5)))-LN($K23)-$Q23*BE$5)/($R23*SQRT(BE$5))-$R23*SQRT(BE$5),0,1,TRUE)+$M23*EXP($L23/100*BE$5)*(1-_xlfn.NORM.DIST((LN(($M23*EXP($L23/100*BE$5)))-LN($K23)-$Q23*BE$5)/($R23*SQRT(BE$5)),0,1,TRUE)))*EXP(-$F$1*BE$5)*INDEX('3)tpx males'!CM$57:CM$107,MATCH('3) 2016 cases'!$O23,'3)tpx males'!$BB$57:$BB$107,0))</f>
        <v>0</v>
      </c>
      <c r="BF23" s="32">
        <f>($K23*EXP(BF$5*($Q23+0.5*($R23)^2))*_xlfn.NORM.DIST((LN(($M23*EXP($L23/100*BF$5)))-LN($K23)-$Q23*BF$5)/($R23*SQRT(BF$5))-$R23*SQRT(BF$5),0,1,TRUE)+$M23*EXP($L23/100*BF$5)*(1-_xlfn.NORM.DIST((LN(($M23*EXP($L23/100*BF$5)))-LN($K23)-$Q23*BF$5)/($R23*SQRT(BF$5)),0,1,TRUE)))*EXP(-$F$1*BF$5)*INDEX('3)tpx males'!CN$57:CN$107,MATCH('3) 2016 cases'!$O23,'3)tpx males'!$BB$57:$BB$107,0))</f>
        <v>0</v>
      </c>
      <c r="BG23" s="32">
        <f>($K23*EXP(BG$5*($Q23+0.5*($R23)^2))*_xlfn.NORM.DIST((LN(($M23*EXP($L23/100*BG$5)))-LN($K23)-$Q23*BG$5)/($R23*SQRT(BG$5))-$R23*SQRT(BG$5),0,1,TRUE)+$M23*EXP($L23/100*BG$5)*(1-_xlfn.NORM.DIST((LN(($M23*EXP($L23/100*BG$5)))-LN($K23)-$Q23*BG$5)/($R23*SQRT(BG$5)),0,1,TRUE)))*EXP(-$F$1*BG$5)*INDEX('3)tpx males'!CO$57:CO$107,MATCH('3) 2016 cases'!$O23,'3)tpx males'!$BB$57:$BB$107,0))</f>
        <v>0</v>
      </c>
      <c r="BH23" s="32">
        <f>($K23*EXP(BH$5*($Q23+0.5*($R23)^2))*_xlfn.NORM.DIST((LN(($M23*EXP($L23/100*BH$5)))-LN($K23)-$Q23*BH$5)/($R23*SQRT(BH$5))-$R23*SQRT(BH$5),0,1,TRUE)+$M23*EXP($L23/100*BH$5)*(1-_xlfn.NORM.DIST((LN(($M23*EXP($L23/100*BH$5)))-LN($K23)-$Q23*BH$5)/($R23*SQRT(BH$5)),0,1,TRUE)))*EXP(-$F$1*BH$5)*INDEX('3)tpx males'!CP$57:CP$107,MATCH('3) 2016 cases'!$O23,'3)tpx males'!$BB$57:$BB$107,0))</f>
        <v>0</v>
      </c>
      <c r="BI23" s="32">
        <f>($K23*EXP(BI$5*($Q23+0.5*($R23)^2))*_xlfn.NORM.DIST((LN(($M23*EXP($L23/100*BI$5)))-LN($K23)-$Q23*BI$5)/($R23*SQRT(BI$5))-$R23*SQRT(BI$5),0,1,TRUE)+$M23*EXP($L23/100*BI$5)*(1-_xlfn.NORM.DIST((LN(($M23*EXP($L23/100*BI$5)))-LN($K23)-$Q23*BI$5)/($R23*SQRT(BI$5)),0,1,TRUE)))*EXP(-$F$1*BI$5)*INDEX('3)tpx males'!CQ$57:CQ$107,MATCH('3) 2016 cases'!$O23,'3)tpx males'!$BB$57:$BB$107,0))</f>
        <v>0</v>
      </c>
      <c r="BJ23" s="32">
        <f>($K23*EXP(BJ$5*($Q23+0.5*($R23)^2))*_xlfn.NORM.DIST((LN(($M23*EXP($L23/100*BJ$5)))-LN($K23)-$Q23*BJ$5)/($R23*SQRT(BJ$5))-$R23*SQRT(BJ$5),0,1,TRUE)+$M23*EXP($L23/100*BJ$5)*(1-_xlfn.NORM.DIST((LN(($M23*EXP($L23/100*BJ$5)))-LN($K23)-$Q23*BJ$5)/($R23*SQRT(BJ$5)),0,1,TRUE)))*EXP(-$F$1*BJ$5)*INDEX('3)tpx males'!CR$57:CR$107,MATCH('3) 2016 cases'!$O23,'3)tpx males'!$BB$57:$BB$107,0))</f>
        <v>0</v>
      </c>
      <c r="BK23" s="32">
        <f>($K23*EXP(BK$5*($Q23+0.5*($R23)^2))*_xlfn.NORM.DIST((LN(($M23*EXP($L23/100*BK$5)))-LN($K23)-$Q23*BK$5)/($R23*SQRT(BK$5))-$R23*SQRT(BK$5),0,1,TRUE)+$M23*EXP($L23/100*BK$5)*(1-_xlfn.NORM.DIST((LN(($M23*EXP($L23/100*BK$5)))-LN($K23)-$Q23*BK$5)/($R23*SQRT(BK$5)),0,1,TRUE)))*EXP(-$F$1*BK$5)*INDEX('3)tpx males'!CS$57:CS$107,MATCH('3) 2016 cases'!$O23,'3)tpx males'!$BB$57:$BB$107,0))</f>
        <v>0</v>
      </c>
      <c r="BL23" s="32">
        <f>($K23*EXP(BL$5*($Q23+0.5*($R23)^2))*_xlfn.NORM.DIST((LN(($M23*EXP($L23/100*BL$5)))-LN($K23)-$Q23*BL$5)/($R23*SQRT(BL$5))-$R23*SQRT(BL$5),0,1,TRUE)+$M23*EXP($L23/100*BL$5)*(1-_xlfn.NORM.DIST((LN(($M23*EXP($L23/100*BL$5)))-LN($K23)-$Q23*BL$5)/($R23*SQRT(BL$5)),0,1,TRUE)))*EXP(-$F$1*BL$5)*INDEX('3)tpx males'!CT$57:CT$107,MATCH('3) 2016 cases'!$O23,'3)tpx males'!$BB$57:$BB$107,0))</f>
        <v>0</v>
      </c>
      <c r="BM23" s="32">
        <f>($K23*EXP(BM$5*($Q23+0.5*($R23)^2))*_xlfn.NORM.DIST((LN(($M23*EXP($L23/100*BM$5)))-LN($K23)-$Q23*BM$5)/($R23*SQRT(BM$5))-$R23*SQRT(BM$5),0,1,TRUE)+$M23*EXP($L23/100*BM$5)*(1-_xlfn.NORM.DIST((LN(($M23*EXP($L23/100*BM$5)))-LN($K23)-$Q23*BM$5)/($R23*SQRT(BM$5)),0,1,TRUE)))*EXP(-$F$1*BM$5)*INDEX('3)tpx males'!CU$57:CU$107,MATCH('3) 2016 cases'!$O23,'3)tpx males'!$BB$57:$BB$107,0))</f>
        <v>0</v>
      </c>
      <c r="BN23" s="32">
        <f>($K23*EXP(BN$5*($Q23+0.5*($R23)^2))*_xlfn.NORM.DIST((LN(($M23*EXP($L23/100*BN$5)))-LN($K23)-$Q23*BN$5)/($R23*SQRT(BN$5))-$R23*SQRT(BN$5),0,1,TRUE)+$M23*EXP($L23/100*BN$5)*(1-_xlfn.NORM.DIST((LN(($M23*EXP($L23/100*BN$5)))-LN($K23)-$Q23*BN$5)/($R23*SQRT(BN$5)),0,1,TRUE)))*EXP(-$F$1*BN$5)*INDEX('3)tpx males'!CV$57:CV$107,MATCH('3) 2016 cases'!$O23,'3)tpx males'!$BB$57:$BB$107,0))</f>
        <v>0</v>
      </c>
      <c r="BO23" s="32">
        <f>($K23*EXP(BO$5*($Q23+0.5*($R23)^2))*_xlfn.NORM.DIST((LN(($M23*EXP($L23/100*BO$5)))-LN($K23)-$Q23*BO$5)/($R23*SQRT(BO$5))-$R23*SQRT(BO$5),0,1,TRUE)+$M23*EXP($L23/100*BO$5)*(1-_xlfn.NORM.DIST((LN(($M23*EXP($L23/100*BO$5)))-LN($K23)-$Q23*BO$5)/($R23*SQRT(BO$5)),0,1,TRUE)))*EXP(-$F$1*BO$5)*INDEX('3)tpx males'!CW$57:CW$107,MATCH('3) 2016 cases'!$O23,'3)tpx males'!$BB$57:$BB$107,0))</f>
        <v>0</v>
      </c>
      <c r="BP23" s="32">
        <f>($K23*EXP(BP$5*($Q23+0.5*($R23)^2))*_xlfn.NORM.DIST((LN(($M23*EXP($L23/100*BP$5)))-LN($K23)-$Q23*BP$5)/($R23*SQRT(BP$5))-$R23*SQRT(BP$5),0,1,TRUE)+$M23*EXP($L23/100*BP$5)*(1-_xlfn.NORM.DIST((LN(($M23*EXP($L23/100*BP$5)))-LN($K23)-$Q23*BP$5)/($R23*SQRT(BP$5)),0,1,TRUE)))*EXP(-$F$1*BP$5)*INDEX('3)tpx males'!CX$57:CX$107,MATCH('3) 2016 cases'!$O23,'3)tpx males'!$BB$57:$BB$107,0))</f>
        <v>0</v>
      </c>
      <c r="BQ23" s="32">
        <f>($K23*EXP(BQ$5*($Q23+0.5*($R23)^2))*_xlfn.NORM.DIST((LN(($M23*EXP($L23/100*BQ$5)))-LN($K23)-$Q23*BQ$5)/($R23*SQRT(BQ$5))-$R23*SQRT(BQ$5),0,1,TRUE)+$M23*EXP($L23/100*BQ$5)*(1-_xlfn.NORM.DIST((LN(($M23*EXP($L23/100*BQ$5)))-LN($K23)-$Q23*BQ$5)/($R23*SQRT(BQ$5)),0,1,TRUE)))*EXP(-$F$1*BQ$5)*INDEX('3)tpx males'!CY$57:CY$107,MATCH('3) 2016 cases'!$O23,'3)tpx males'!$BB$57:$BB$107,0))</f>
        <v>0</v>
      </c>
      <c r="BR23" s="32">
        <f>($K23*EXP(BR$5*($Q23+0.5*($R23)^2))*_xlfn.NORM.DIST((LN(($M23*EXP($L23/100*BR$5)))-LN($K23)-$Q23*BR$5)/($R23*SQRT(BR$5))-$R23*SQRT(BR$5),0,1,TRUE)+$M23*EXP($L23/100*BR$5)*(1-_xlfn.NORM.DIST((LN(($M23*EXP($L23/100*BR$5)))-LN($K23)-$Q23*BR$5)/($R23*SQRT(BR$5)),0,1,TRUE)))*EXP(-$F$1*BR$5)*INDEX('3)tpx males'!CZ$57:CZ$107,MATCH('3) 2016 cases'!$O23,'3)tpx males'!$BB$57:$BB$107,0))</f>
        <v>0</v>
      </c>
      <c r="BS23" s="32">
        <f>($K23*EXP(BS$5*($Q23+0.5*($R23)^2))*_xlfn.NORM.DIST((LN(($M23*EXP($L23/100*BS$5)))-LN($K23)-$Q23*BS$5)/($R23*SQRT(BS$5))-$R23*SQRT(BS$5),0,1,TRUE)+$M23*EXP($L23/100*BS$5)*(1-_xlfn.NORM.DIST((LN(($M23*EXP($L23/100*BS$5)))-LN($K23)-$Q23*BS$5)/($R23*SQRT(BS$5)),0,1,TRUE)))*EXP(-$F$1*BS$5)*INDEX('3)tpx males'!DA$57:DA$107,MATCH('3) 2016 cases'!$O23,'3)tpx males'!$BB$57:$BB$107,0))</f>
        <v>0</v>
      </c>
      <c r="BU23" s="32">
        <f t="shared" si="58"/>
        <v>257655.79914316913</v>
      </c>
      <c r="BV23" s="32">
        <f t="shared" si="9"/>
        <v>242893.86596484765</v>
      </c>
      <c r="BW23" s="32">
        <f t="shared" si="10"/>
        <v>245580.44759980511</v>
      </c>
      <c r="BX23" s="32">
        <f t="shared" si="11"/>
        <v>248296.74474218674</v>
      </c>
      <c r="BY23" s="32">
        <f t="shared" si="12"/>
        <v>251043.08262060111</v>
      </c>
      <c r="BZ23" s="32">
        <f t="shared" si="13"/>
        <v>253819.72018473418</v>
      </c>
      <c r="CA23" s="32">
        <f t="shared" si="14"/>
        <v>256626.45454174074</v>
      </c>
      <c r="CB23" s="32">
        <f t="shared" si="15"/>
        <v>259461.61092960753</v>
      </c>
      <c r="CC23" s="32">
        <f t="shared" si="16"/>
        <v>262320.68846754031</v>
      </c>
      <c r="CD23" s="32">
        <f t="shared" si="17"/>
        <v>265195.35305205057</v>
      </c>
      <c r="CE23" s="32">
        <f t="shared" si="18"/>
        <v>268073.23117683345</v>
      </c>
      <c r="CF23" s="32">
        <f t="shared" si="19"/>
        <v>270938.48614200304</v>
      </c>
      <c r="CG23" s="32">
        <f t="shared" si="20"/>
        <v>273772.88186055032</v>
      </c>
      <c r="CH23" s="32">
        <f t="shared" si="21"/>
        <v>276557.00547823729</v>
      </c>
      <c r="CI23" s="32">
        <f t="shared" si="22"/>
        <v>279271.40914915432</v>
      </c>
      <c r="CJ23" s="32">
        <f t="shared" si="23"/>
        <v>281897.54200475774</v>
      </c>
      <c r="CK23" s="32">
        <f t="shared" si="24"/>
        <v>284418.42974113621</v>
      </c>
      <c r="CL23" s="32">
        <f t="shared" si="25"/>
        <v>286819.11233644391</v>
      </c>
      <c r="CM23" s="32">
        <f t="shared" si="26"/>
        <v>289086.8764473754</v>
      </c>
      <c r="CN23" s="32">
        <f t="shared" si="27"/>
        <v>291211.32740137563</v>
      </c>
      <c r="CO23" s="32">
        <f t="shared" si="28"/>
        <v>293184.34422997053</v>
      </c>
      <c r="CP23" s="32">
        <f t="shared" si="29"/>
        <v>294999.95517221518</v>
      </c>
      <c r="CQ23" s="32">
        <f t="shared" si="30"/>
        <v>296654.16365100542</v>
      </c>
      <c r="CR23" s="32">
        <f t="shared" si="31"/>
        <v>298144.74753223493</v>
      </c>
      <c r="CS23" s="32">
        <f t="shared" si="32"/>
        <v>299471.04824550485</v>
      </c>
      <c r="CT23" s="32">
        <f t="shared" si="33"/>
        <v>300633.76129212981</v>
      </c>
      <c r="CU23" s="32">
        <f t="shared" si="34"/>
        <v>301634.73575097765</v>
      </c>
      <c r="CV23" s="32">
        <f t="shared" si="35"/>
        <v>302476.78746418474</v>
      </c>
      <c r="CW23" s="32">
        <f t="shared" si="36"/>
        <v>303163.5284606386</v>
      </c>
      <c r="CX23" s="32">
        <f t="shared" si="37"/>
        <v>303699.21368018165</v>
      </c>
      <c r="CY23" s="32">
        <f t="shared" si="38"/>
        <v>304088.60504414194</v>
      </c>
      <c r="CZ23" s="32">
        <f t="shared" si="39"/>
        <v>304336.85225415771</v>
      </c>
      <c r="DA23" s="32">
        <f t="shared" si="40"/>
        <v>304449.3892939979</v>
      </c>
      <c r="DB23" s="32">
        <f t="shared" si="41"/>
        <v>304431.84538367012</v>
      </c>
      <c r="DC23" s="32">
        <f t="shared" si="42"/>
        <v>304289.96903575846</v>
      </c>
      <c r="DD23" s="32">
        <f t="shared" si="43"/>
        <v>304029.56384955684</v>
      </c>
      <c r="DE23" s="32">
        <f t="shared" si="44"/>
        <v>303656.43471936561</v>
      </c>
      <c r="DF23" s="32">
        <f t="shared" si="45"/>
        <v>303176.3432080691</v>
      </c>
      <c r="DG23" s="32">
        <f t="shared" si="46"/>
        <v>302594.97093089402</v>
      </c>
      <c r="DH23" s="32">
        <f t="shared" si="47"/>
        <v>301917.88989679125</v>
      </c>
      <c r="DI23" s="32">
        <f t="shared" si="48"/>
        <v>301150.53885932203</v>
      </c>
      <c r="DJ23" s="32">
        <f t="shared" si="49"/>
        <v>300298.20483076328</v>
      </c>
      <c r="DK23" s="32">
        <f t="shared" si="50"/>
        <v>299366.0090096331</v>
      </c>
      <c r="DL23" s="32">
        <f t="shared" si="51"/>
        <v>298358.89646140172</v>
      </c>
      <c r="DM23" s="32">
        <f t="shared" si="52"/>
        <v>297281.62897403818</v>
      </c>
      <c r="DN23" s="32">
        <f t="shared" si="53"/>
        <v>296138.78058406129</v>
      </c>
      <c r="DO23" s="32">
        <f t="shared" si="54"/>
        <v>294934.73533506371</v>
      </c>
      <c r="DP23" s="32">
        <f t="shared" si="55"/>
        <v>293673.68688963528</v>
      </c>
      <c r="DQ23" s="32">
        <f t="shared" si="56"/>
        <v>292359.63966775307</v>
      </c>
      <c r="DR23" s="32">
        <f t="shared" si="57"/>
        <v>290996.41123056412</v>
      </c>
      <c r="DT23" s="48">
        <f t="shared" si="59"/>
        <v>86</v>
      </c>
      <c r="DU23" s="32"/>
      <c r="DV23" s="32">
        <f ca="1">INDEX('3)tpx males'!BD$57:BD$107,MATCH('3) 2016 cases'!DT23,'3)tpx males'!$BB$57:$BB$107,0))</f>
        <v>0.10576078472089501</v>
      </c>
      <c r="DW23" s="32">
        <f t="shared" ca="1" si="60"/>
        <v>-27249.879505270874</v>
      </c>
      <c r="DX23" s="32">
        <f t="shared" ca="1" si="61"/>
        <v>0.89423921527910499</v>
      </c>
      <c r="DZ23" s="32">
        <f t="shared" ca="1" si="62"/>
        <v>-274693.10800119926</v>
      </c>
      <c r="EA23" s="32">
        <f t="shared" ca="1" si="63"/>
        <v>17037.308858030126</v>
      </c>
      <c r="EB23" s="32">
        <f t="shared" ca="1" si="64"/>
        <v>1801.8791543575217</v>
      </c>
      <c r="EC23" s="32">
        <f ca="1">EA23*'3) Value'!AN35</f>
        <v>0</v>
      </c>
      <c r="EE23" s="32">
        <f ca="1">IF(EC23=0,'3) Value'!AM35+'3) 2016 cases'!DZ23,0)</f>
        <v>38.852277491125278</v>
      </c>
    </row>
    <row r="24" spans="2:135" x14ac:dyDescent="0.25">
      <c r="C24" s="32" t="s">
        <v>16</v>
      </c>
      <c r="D24" s="32" t="s">
        <v>12</v>
      </c>
      <c r="E24" s="49">
        <v>11266</v>
      </c>
      <c r="F24" s="32" t="s">
        <v>13</v>
      </c>
      <c r="G24" s="32" t="s">
        <v>17</v>
      </c>
      <c r="H24" s="49" t="s">
        <v>17</v>
      </c>
      <c r="I24" s="32" t="s">
        <v>17</v>
      </c>
      <c r="J24" s="32" t="s">
        <v>22</v>
      </c>
      <c r="K24" s="52">
        <v>225000</v>
      </c>
      <c r="L24" s="53">
        <v>7.15</v>
      </c>
      <c r="M24" s="52">
        <v>53796</v>
      </c>
      <c r="O24" s="48">
        <f t="shared" si="7"/>
        <v>86</v>
      </c>
      <c r="Q24" s="32">
        <f>INDEX('2b)Working'!$I$61:$P$61,MATCH($J24,'2b)Working'!$I$60:$P$60,0))</f>
        <v>7.7288380255278302E-2</v>
      </c>
      <c r="R24" s="32">
        <f>INDEX('2b)Working'!$I$62:$P$62,MATCH($J24,'2b)Working'!$I$60:$P$60,0))</f>
        <v>4.7716681618892573E-2</v>
      </c>
      <c r="T24" s="9">
        <f t="shared" ca="1" si="8"/>
        <v>54253.138242110035</v>
      </c>
      <c r="U24" s="10"/>
      <c r="V24" s="32">
        <f ca="1">($K24*EXP(V$5*($Q24+0.5*($R24)^2))*_xlfn.NORM.DIST((LN(($M24*EXP($L24/100*V$5)))-LN($K24)-$Q24*V$5)/($R24*SQRT(V$5))-$R24*SQRT(V$5),0,1,TRUE)+$M24*EXP($L24/100*V$5)*(1-_xlfn.NORM.DIST((LN(($M24*EXP($L24/100*V$5)))-LN($K24)-$Q24*V$5)/($R24*SQRT(V$5)),0,1,TRUE)))*EXP(-$F$1*V$5)*INDEX('3)tpx males'!BD$57:BD$107,MATCH('3) 2016 cases'!$O24,'3)tpx males'!$BB$57:$BB$107,0))</f>
        <v>5693.7759058004131</v>
      </c>
      <c r="W24" s="32">
        <f ca="1">($K24*EXP(W$5*($Q24+0.5*($R24)^2))*_xlfn.NORM.DIST((LN(($M24*EXP($L24/100*W$5)))-LN($K24)-$Q24*W$5)/($R24*SQRT(W$5))-$R24*SQRT(W$5),0,1,TRUE)+$M24*EXP($L24/100*W$5)*(1-_xlfn.NORM.DIST((LN(($M24*EXP($L24/100*W$5)))-LN($K24)-$Q24*W$5)/($R24*SQRT(W$5)),0,1,TRUE)))*EXP(-$F$1*W$5)*INDEX('3)tpx males'!BE$57:BE$107,MATCH('3) 2016 cases'!$O24,'3)tpx males'!$BB$57:$BB$107,0))</f>
        <v>5295.502559576119</v>
      </c>
      <c r="X24" s="32">
        <f ca="1">($K24*EXP(X$5*($Q24+0.5*($R24)^2))*_xlfn.NORM.DIST((LN(($M24*EXP($L24/100*X$5)))-LN($K24)-$Q24*X$5)/($R24*SQRT(X$5))-$R24*SQRT(X$5),0,1,TRUE)+$M24*EXP($L24/100*X$5)*(1-_xlfn.NORM.DIST((LN(($M24*EXP($L24/100*X$5)))-LN($K24)-$Q24*X$5)/($R24*SQRT(X$5)),0,1,TRUE)))*EXP(-$F$1*X$5)*INDEX('3)tpx males'!BF$57:BF$107,MATCH('3) 2016 cases'!$O24,'3)tpx males'!$BB$57:$BB$107,0))</f>
        <v>5401.7813575965338</v>
      </c>
      <c r="Y24" s="32">
        <f ca="1">($K24*EXP(Y$5*($Q24+0.5*($R24)^2))*_xlfn.NORM.DIST((LN(($M24*EXP($L24/100*Y$5)))-LN($K24)-$Q24*Y$5)/($R24*SQRT(Y$5))-$R24*SQRT(Y$5),0,1,TRUE)+$M24*EXP($L24/100*Y$5)*(1-_xlfn.NORM.DIST((LN(($M24*EXP($L24/100*Y$5)))-LN($K24)-$Q24*Y$5)/($R24*SQRT(Y$5)),0,1,TRUE)))*EXP(-$F$1*Y$5)*INDEX('3)tpx males'!BG$57:BG$107,MATCH('3) 2016 cases'!$O24,'3)tpx males'!$BB$57:$BB$107,0))</f>
        <v>5475.3072585879927</v>
      </c>
      <c r="Z24" s="32">
        <f ca="1">($K24*EXP(Z$5*($Q24+0.5*($R24)^2))*_xlfn.NORM.DIST((LN(($M24*EXP($L24/100*Z$5)))-LN($K24)-$Q24*Z$5)/($R24*SQRT(Z$5))-$R24*SQRT(Z$5),0,1,TRUE)+$M24*EXP($L24/100*Z$5)*(1-_xlfn.NORM.DIST((LN(($M24*EXP($L24/100*Z$5)))-LN($K24)-$Q24*Z$5)/($R24*SQRT(Z$5)),0,1,TRUE)))*EXP(-$F$1*Z$5)*INDEX('3)tpx males'!BH$57:BH$107,MATCH('3) 2016 cases'!$O24,'3)tpx males'!$BB$57:$BB$107,0))</f>
        <v>5057.4272641680236</v>
      </c>
      <c r="AA24" s="32">
        <f ca="1">($K24*EXP(AA$5*($Q24+0.5*($R24)^2))*_xlfn.NORM.DIST((LN(($M24*EXP($L24/100*AA$5)))-LN($K24)-$Q24*AA$5)/($R24*SQRT(AA$5))-$R24*SQRT(AA$5),0,1,TRUE)+$M24*EXP($L24/100*AA$5)*(1-_xlfn.NORM.DIST((LN(($M24*EXP($L24/100*AA$5)))-LN($K24)-$Q24*AA$5)/($R24*SQRT(AA$5)),0,1,TRUE)))*EXP(-$F$1*AA$5)*INDEX('3)tpx males'!BI$57:BI$107,MATCH('3) 2016 cases'!$O24,'3)tpx males'!$BB$57:$BB$107,0))</f>
        <v>4814.8788654483369</v>
      </c>
      <c r="AB24" s="32">
        <f ca="1">($K24*EXP(AB$5*($Q24+0.5*($R24)^2))*_xlfn.NORM.DIST((LN(($M24*EXP($L24/100*AB$5)))-LN($K24)-$Q24*AB$5)/($R24*SQRT(AB$5))-$R24*SQRT(AB$5),0,1,TRUE)+$M24*EXP($L24/100*AB$5)*(1-_xlfn.NORM.DIST((LN(($M24*EXP($L24/100*AB$5)))-LN($K24)-$Q24*AB$5)/($R24*SQRT(AB$5)),0,1,TRUE)))*EXP(-$F$1*AB$5)*INDEX('3)tpx males'!BJ$57:BJ$107,MATCH('3) 2016 cases'!$O24,'3)tpx males'!$BB$57:$BB$107,0))</f>
        <v>4082.4472448264382</v>
      </c>
      <c r="AC24" s="32">
        <f ca="1">($K24*EXP(AC$5*($Q24+0.5*($R24)^2))*_xlfn.NORM.DIST((LN(($M24*EXP($L24/100*AC$5)))-LN($K24)-$Q24*AC$5)/($R24*SQRT(AC$5))-$R24*SQRT(AC$5),0,1,TRUE)+$M24*EXP($L24/100*AC$5)*(1-_xlfn.NORM.DIST((LN(($M24*EXP($L24/100*AC$5)))-LN($K24)-$Q24*AC$5)/($R24*SQRT(AC$5)),0,1,TRUE)))*EXP(-$F$1*AC$5)*INDEX('3)tpx males'!BK$57:BK$107,MATCH('3) 2016 cases'!$O24,'3)tpx males'!$BB$57:$BB$107,0))</f>
        <v>3823.9510008239272</v>
      </c>
      <c r="AD24" s="32">
        <f ca="1">($K24*EXP(AD$5*($Q24+0.5*($R24)^2))*_xlfn.NORM.DIST((LN(($M24*EXP($L24/100*AD$5)))-LN($K24)-$Q24*AD$5)/($R24*SQRT(AD$5))-$R24*SQRT(AD$5),0,1,TRUE)+$M24*EXP($L24/100*AD$5)*(1-_xlfn.NORM.DIST((LN(($M24*EXP($L24/100*AD$5)))-LN($K24)-$Q24*AD$5)/($R24*SQRT(AD$5)),0,1,TRUE)))*EXP(-$F$1*AD$5)*INDEX('3)tpx males'!BL$57:BL$107,MATCH('3) 2016 cases'!$O24,'3)tpx males'!$BB$57:$BB$107,0))</f>
        <v>3462.7218992798912</v>
      </c>
      <c r="AE24" s="32">
        <f ca="1">($K24*EXP(AE$5*($Q24+0.5*($R24)^2))*_xlfn.NORM.DIST((LN(($M24*EXP($L24/100*AE$5)))-LN($K24)-$Q24*AE$5)/($R24*SQRT(AE$5))-$R24*SQRT(AE$5),0,1,TRUE)+$M24*EXP($L24/100*AE$5)*(1-_xlfn.NORM.DIST((LN(($M24*EXP($L24/100*AE$5)))-LN($K24)-$Q24*AE$5)/($R24*SQRT(AE$5)),0,1,TRUE)))*EXP(-$F$1*AE$5)*INDEX('3)tpx males'!BM$57:BM$107,MATCH('3) 2016 cases'!$O24,'3)tpx males'!$BB$57:$BB$107,0))</f>
        <v>2823.7729366190456</v>
      </c>
      <c r="AF24" s="32">
        <f ca="1">($K24*EXP(AF$5*($Q24+0.5*($R24)^2))*_xlfn.NORM.DIST((LN(($M24*EXP($L24/100*AF$5)))-LN($K24)-$Q24*AF$5)/($R24*SQRT(AF$5))-$R24*SQRT(AF$5),0,1,TRUE)+$M24*EXP($L24/100*AF$5)*(1-_xlfn.NORM.DIST((LN(($M24*EXP($L24/100*AF$5)))-LN($K24)-$Q24*AF$5)/($R24*SQRT(AF$5)),0,1,TRUE)))*EXP(-$F$1*AF$5)*INDEX('3)tpx males'!BN$57:BN$107,MATCH('3) 2016 cases'!$O24,'3)tpx males'!$BB$57:$BB$107,0))</f>
        <v>2295.9057670145517</v>
      </c>
      <c r="AG24" s="32">
        <f ca="1">($K24*EXP(AG$5*($Q24+0.5*($R24)^2))*_xlfn.NORM.DIST((LN(($M24*EXP($L24/100*AG$5)))-LN($K24)-$Q24*AG$5)/($R24*SQRT(AG$5))-$R24*SQRT(AG$5),0,1,TRUE)+$M24*EXP($L24/100*AG$5)*(1-_xlfn.NORM.DIST((LN(($M24*EXP($L24/100*AG$5)))-LN($K24)-$Q24*AG$5)/($R24*SQRT(AG$5)),0,1,TRUE)))*EXP(-$F$1*AG$5)*INDEX('3)tpx males'!BO$57:BO$107,MATCH('3) 2016 cases'!$O24,'3)tpx males'!$BB$57:$BB$107,0))</f>
        <v>1802.5915265795636</v>
      </c>
      <c r="AH24" s="32">
        <f ca="1">($K24*EXP(AH$5*($Q24+0.5*($R24)^2))*_xlfn.NORM.DIST((LN(($M24*EXP($L24/100*AH$5)))-LN($K24)-$Q24*AH$5)/($R24*SQRT(AH$5))-$R24*SQRT(AH$5),0,1,TRUE)+$M24*EXP($L24/100*AH$5)*(1-_xlfn.NORM.DIST((LN(($M24*EXP($L24/100*AH$5)))-LN($K24)-$Q24*AH$5)/($R24*SQRT(AH$5)),0,1,TRUE)))*EXP(-$F$1*AH$5)*INDEX('3)tpx males'!BP$57:BP$107,MATCH('3) 2016 cases'!$O24,'3)tpx males'!$BB$57:$BB$107,0))</f>
        <v>1362.2245355206483</v>
      </c>
      <c r="AI24" s="32">
        <f ca="1">($K24*EXP(AI$5*($Q24+0.5*($R24)^2))*_xlfn.NORM.DIST((LN(($M24*EXP($L24/100*AI$5)))-LN($K24)-$Q24*AI$5)/($R24*SQRT(AI$5))-$R24*SQRT(AI$5),0,1,TRUE)+$M24*EXP($L24/100*AI$5)*(1-_xlfn.NORM.DIST((LN(($M24*EXP($L24/100*AI$5)))-LN($K24)-$Q24*AI$5)/($R24*SQRT(AI$5)),0,1,TRUE)))*EXP(-$F$1*AI$5)*INDEX('3)tpx males'!BQ$57:BQ$107,MATCH('3) 2016 cases'!$O24,'3)tpx males'!$BB$57:$BB$107,0))</f>
        <v>995.14123984178946</v>
      </c>
      <c r="AJ24" s="32">
        <f ca="1">($K24*EXP(AJ$5*($Q24+0.5*($R24)^2))*_xlfn.NORM.DIST((LN(($M24*EXP($L24/100*AJ$5)))-LN($K24)-$Q24*AJ$5)/($R24*SQRT(AJ$5))-$R24*SQRT(AJ$5),0,1,TRUE)+$M24*EXP($L24/100*AJ$5)*(1-_xlfn.NORM.DIST((LN(($M24*EXP($L24/100*AJ$5)))-LN($K24)-$Q24*AJ$5)/($R24*SQRT(AJ$5)),0,1,TRUE)))*EXP(-$F$1*AJ$5)*INDEX('3)tpx males'!BR$57:BR$107,MATCH('3) 2016 cases'!$O24,'3)tpx males'!$BB$57:$BB$107,0))</f>
        <v>689.61146043558301</v>
      </c>
      <c r="AK24" s="32">
        <f ca="1">($K24*EXP(AK$5*($Q24+0.5*($R24)^2))*_xlfn.NORM.DIST((LN(($M24*EXP($L24/100*AK$5)))-LN($K24)-$Q24*AK$5)/($R24*SQRT(AK$5))-$R24*SQRT(AK$5),0,1,TRUE)+$M24*EXP($L24/100*AK$5)*(1-_xlfn.NORM.DIST((LN(($M24*EXP($L24/100*AK$5)))-LN($K24)-$Q24*AK$5)/($R24*SQRT(AK$5)),0,1,TRUE)))*EXP(-$F$1*AK$5)*INDEX('3)tpx males'!BS$57:BS$107,MATCH('3) 2016 cases'!$O24,'3)tpx males'!$BB$57:$BB$107,0))</f>
        <v>463.89045028230623</v>
      </c>
      <c r="AL24" s="32">
        <f ca="1">($K24*EXP(AL$5*($Q24+0.5*($R24)^2))*_xlfn.NORM.DIST((LN(($M24*EXP($L24/100*AL$5)))-LN($K24)-$Q24*AL$5)/($R24*SQRT(AL$5))-$R24*SQRT(AL$5),0,1,TRUE)+$M24*EXP($L24/100*AL$5)*(1-_xlfn.NORM.DIST((LN(($M24*EXP($L24/100*AL$5)))-LN($K24)-$Q24*AL$5)/($R24*SQRT(AL$5)),0,1,TRUE)))*EXP(-$F$1*AL$5)*INDEX('3)tpx males'!BT$57:BT$107,MATCH('3) 2016 cases'!$O24,'3)tpx males'!$BB$57:$BB$107,0))</f>
        <v>299.97149980835371</v>
      </c>
      <c r="AM24" s="32">
        <f ca="1">($K24*EXP(AM$5*($Q24+0.5*($R24)^2))*_xlfn.NORM.DIST((LN(($M24*EXP($L24/100*AM$5)))-LN($K24)-$Q24*AM$5)/($R24*SQRT(AM$5))-$R24*SQRT(AM$5),0,1,TRUE)+$M24*EXP($L24/100*AM$5)*(1-_xlfn.NORM.DIST((LN(($M24*EXP($L24/100*AM$5)))-LN($K24)-$Q24*AM$5)/($R24*SQRT(AM$5)),0,1,TRUE)))*EXP(-$F$1*AM$5)*INDEX('3)tpx males'!BU$57:BU$107,MATCH('3) 2016 cases'!$O24,'3)tpx males'!$BB$57:$BB$107,0))</f>
        <v>181.90689374785282</v>
      </c>
      <c r="AN24" s="32">
        <f ca="1">($K24*EXP(AN$5*($Q24+0.5*($R24)^2))*_xlfn.NORM.DIST((LN(($M24*EXP($L24/100*AN$5)))-LN($K24)-$Q24*AN$5)/($R24*SQRT(AN$5))-$R24*SQRT(AN$5),0,1,TRUE)+$M24*EXP($L24/100*AN$5)*(1-_xlfn.NORM.DIST((LN(($M24*EXP($L24/100*AN$5)))-LN($K24)-$Q24*AN$5)/($R24*SQRT(AN$5)),0,1,TRUE)))*EXP(-$F$1*AN$5)*INDEX('3)tpx males'!BV$57:BV$107,MATCH('3) 2016 cases'!$O24,'3)tpx males'!$BB$57:$BB$107,0))</f>
        <v>108.54976134346363</v>
      </c>
      <c r="AO24" s="32">
        <f ca="1">($K24*EXP(AO$5*($Q24+0.5*($R24)^2))*_xlfn.NORM.DIST((LN(($M24*EXP($L24/100*AO$5)))-LN($K24)-$Q24*AO$5)/($R24*SQRT(AO$5))-$R24*SQRT(AO$5),0,1,TRUE)+$M24*EXP($L24/100*AO$5)*(1-_xlfn.NORM.DIST((LN(($M24*EXP($L24/100*AO$5)))-LN($K24)-$Q24*AO$5)/($R24*SQRT(AO$5)),0,1,TRUE)))*EXP(-$F$1*AO$5)*INDEX('3)tpx males'!BW$57:BW$107,MATCH('3) 2016 cases'!$O24,'3)tpx males'!$BB$57:$BB$107,0))</f>
        <v>59.951828020427804</v>
      </c>
      <c r="AP24" s="32">
        <f ca="1">($K24*EXP(AP$5*($Q24+0.5*($R24)^2))*_xlfn.NORM.DIST((LN(($M24*EXP($L24/100*AP$5)))-LN($K24)-$Q24*AP$5)/($R24*SQRT(AP$5))-$R24*SQRT(AP$5),0,1,TRUE)+$M24*EXP($L24/100*AP$5)*(1-_xlfn.NORM.DIST((LN(($M24*EXP($L24/100*AP$5)))-LN($K24)-$Q24*AP$5)/($R24*SQRT(AP$5)),0,1,TRUE)))*EXP(-$F$1*AP$5)*INDEX('3)tpx males'!BX$57:BX$107,MATCH('3) 2016 cases'!$O24,'3)tpx males'!$BB$57:$BB$107,0))</f>
        <v>33.091339113876671</v>
      </c>
      <c r="AQ24" s="32">
        <f ca="1">($K24*EXP(AQ$5*($Q24+0.5*($R24)^2))*_xlfn.NORM.DIST((LN(($M24*EXP($L24/100*AQ$5)))-LN($K24)-$Q24*AQ$5)/($R24*SQRT(AQ$5))-$R24*SQRT(AQ$5),0,1,TRUE)+$M24*EXP($L24/100*AQ$5)*(1-_xlfn.NORM.DIST((LN(($M24*EXP($L24/100*AQ$5)))-LN($K24)-$Q24*AQ$5)/($R24*SQRT(AQ$5)),0,1,TRUE)))*EXP(-$F$1*AQ$5)*INDEX('3)tpx males'!BY$57:BY$107,MATCH('3) 2016 cases'!$O24,'3)tpx males'!$BB$57:$BB$107,0))</f>
        <v>17.601176825391875</v>
      </c>
      <c r="AR24" s="32">
        <f ca="1">($K24*EXP(AR$5*($Q24+0.5*($R24)^2))*_xlfn.NORM.DIST((LN(($M24*EXP($L24/100*AR$5)))-LN($K24)-$Q24*AR$5)/($R24*SQRT(AR$5))-$R24*SQRT(AR$5),0,1,TRUE)+$M24*EXP($L24/100*AR$5)*(1-_xlfn.NORM.DIST((LN(($M24*EXP($L24/100*AR$5)))-LN($K24)-$Q24*AR$5)/($R24*SQRT(AR$5)),0,1,TRUE)))*EXP(-$F$1*AR$5)*INDEX('3)tpx males'!BZ$57:BZ$107,MATCH('3) 2016 cases'!$O24,'3)tpx males'!$BB$57:$BB$107,0))</f>
        <v>7.3534278134971647</v>
      </c>
      <c r="AS24" s="32">
        <f ca="1">($K24*EXP(AS$5*($Q24+0.5*($R24)^2))*_xlfn.NORM.DIST((LN(($M24*EXP($L24/100*AS$5)))-LN($K24)-$Q24*AS$5)/($R24*SQRT(AS$5))-$R24*SQRT(AS$5),0,1,TRUE)+$M24*EXP($L24/100*AS$5)*(1-_xlfn.NORM.DIST((LN(($M24*EXP($L24/100*AS$5)))-LN($K24)-$Q24*AS$5)/($R24*SQRT(AS$5)),0,1,TRUE)))*EXP(-$F$1*AS$5)*INDEX('3)tpx males'!CA$57:CA$107,MATCH('3) 2016 cases'!$O24,'3)tpx males'!$BB$57:$BB$107,0))</f>
        <v>3.7810430360260647</v>
      </c>
      <c r="AT24" s="32">
        <f>($K24*EXP(AT$5*($Q24+0.5*($R24)^2))*_xlfn.NORM.DIST((LN(($M24*EXP($L24/100*AT$5)))-LN($K24)-$Q24*AT$5)/($R24*SQRT(AT$5))-$R24*SQRT(AT$5),0,1,TRUE)+$M24*EXP($L24/100*AT$5)*(1-_xlfn.NORM.DIST((LN(($M24*EXP($L24/100*AT$5)))-LN($K24)-$Q24*AT$5)/($R24*SQRT(AT$5)),0,1,TRUE)))*EXP(-$F$1*AT$5)*INDEX('3)tpx males'!CB$57:CB$107,MATCH('3) 2016 cases'!$O24,'3)tpx males'!$BB$57:$BB$107,0))</f>
        <v>0</v>
      </c>
      <c r="AU24" s="32">
        <f>($K24*EXP(AU$5*($Q24+0.5*($R24)^2))*_xlfn.NORM.DIST((LN(($M24*EXP($L24/100*AU$5)))-LN($K24)-$Q24*AU$5)/($R24*SQRT(AU$5))-$R24*SQRT(AU$5),0,1,TRUE)+$M24*EXP($L24/100*AU$5)*(1-_xlfn.NORM.DIST((LN(($M24*EXP($L24/100*AU$5)))-LN($K24)-$Q24*AU$5)/($R24*SQRT(AU$5)),0,1,TRUE)))*EXP(-$F$1*AU$5)*INDEX('3)tpx males'!CC$57:CC$107,MATCH('3) 2016 cases'!$O24,'3)tpx males'!$BB$57:$BB$107,0))</f>
        <v>0</v>
      </c>
      <c r="AV24" s="32">
        <f>($K24*EXP(AV$5*($Q24+0.5*($R24)^2))*_xlfn.NORM.DIST((LN(($M24*EXP($L24/100*AV$5)))-LN($K24)-$Q24*AV$5)/($R24*SQRT(AV$5))-$R24*SQRT(AV$5),0,1,TRUE)+$M24*EXP($L24/100*AV$5)*(1-_xlfn.NORM.DIST((LN(($M24*EXP($L24/100*AV$5)))-LN($K24)-$Q24*AV$5)/($R24*SQRT(AV$5)),0,1,TRUE)))*EXP(-$F$1*AV$5)*INDEX('3)tpx males'!CD$57:CD$107,MATCH('3) 2016 cases'!$O24,'3)tpx males'!$BB$57:$BB$107,0))</f>
        <v>0</v>
      </c>
      <c r="AW24" s="32">
        <f>($K24*EXP(AW$5*($Q24+0.5*($R24)^2))*_xlfn.NORM.DIST((LN(($M24*EXP($L24/100*AW$5)))-LN($K24)-$Q24*AW$5)/($R24*SQRT(AW$5))-$R24*SQRT(AW$5),0,1,TRUE)+$M24*EXP($L24/100*AW$5)*(1-_xlfn.NORM.DIST((LN(($M24*EXP($L24/100*AW$5)))-LN($K24)-$Q24*AW$5)/($R24*SQRT(AW$5)),0,1,TRUE)))*EXP(-$F$1*AW$5)*INDEX('3)tpx males'!CE$57:CE$107,MATCH('3) 2016 cases'!$O24,'3)tpx males'!$BB$57:$BB$107,0))</f>
        <v>0</v>
      </c>
      <c r="AX24" s="32">
        <f>($K24*EXP(AX$5*($Q24+0.5*($R24)^2))*_xlfn.NORM.DIST((LN(($M24*EXP($L24/100*AX$5)))-LN($K24)-$Q24*AX$5)/($R24*SQRT(AX$5))-$R24*SQRT(AX$5),0,1,TRUE)+$M24*EXP($L24/100*AX$5)*(1-_xlfn.NORM.DIST((LN(($M24*EXP($L24/100*AX$5)))-LN($K24)-$Q24*AX$5)/($R24*SQRT(AX$5)),0,1,TRUE)))*EXP(-$F$1*AX$5)*INDEX('3)tpx males'!CF$57:CF$107,MATCH('3) 2016 cases'!$O24,'3)tpx males'!$BB$57:$BB$107,0))</f>
        <v>0</v>
      </c>
      <c r="AY24" s="32">
        <f>($K24*EXP(AY$5*($Q24+0.5*($R24)^2))*_xlfn.NORM.DIST((LN(($M24*EXP($L24/100*AY$5)))-LN($K24)-$Q24*AY$5)/($R24*SQRT(AY$5))-$R24*SQRT(AY$5),0,1,TRUE)+$M24*EXP($L24/100*AY$5)*(1-_xlfn.NORM.DIST((LN(($M24*EXP($L24/100*AY$5)))-LN($K24)-$Q24*AY$5)/($R24*SQRT(AY$5)),0,1,TRUE)))*EXP(-$F$1*AY$5)*INDEX('3)tpx males'!CG$57:CG$107,MATCH('3) 2016 cases'!$O24,'3)tpx males'!$BB$57:$BB$107,0))</f>
        <v>0</v>
      </c>
      <c r="AZ24" s="32">
        <f>($K24*EXP(AZ$5*($Q24+0.5*($R24)^2))*_xlfn.NORM.DIST((LN(($M24*EXP($L24/100*AZ$5)))-LN($K24)-$Q24*AZ$5)/($R24*SQRT(AZ$5))-$R24*SQRT(AZ$5),0,1,TRUE)+$M24*EXP($L24/100*AZ$5)*(1-_xlfn.NORM.DIST((LN(($M24*EXP($L24/100*AZ$5)))-LN($K24)-$Q24*AZ$5)/($R24*SQRT(AZ$5)),0,1,TRUE)))*EXP(-$F$1*AZ$5)*INDEX('3)tpx males'!CH$57:CH$107,MATCH('3) 2016 cases'!$O24,'3)tpx males'!$BB$57:$BB$107,0))</f>
        <v>0</v>
      </c>
      <c r="BA24" s="32">
        <f>($K24*EXP(BA$5*($Q24+0.5*($R24)^2))*_xlfn.NORM.DIST((LN(($M24*EXP($L24/100*BA$5)))-LN($K24)-$Q24*BA$5)/($R24*SQRT(BA$5))-$R24*SQRT(BA$5),0,1,TRUE)+$M24*EXP($L24/100*BA$5)*(1-_xlfn.NORM.DIST((LN(($M24*EXP($L24/100*BA$5)))-LN($K24)-$Q24*BA$5)/($R24*SQRT(BA$5)),0,1,TRUE)))*EXP(-$F$1*BA$5)*INDEX('3)tpx males'!CI$57:CI$107,MATCH('3) 2016 cases'!$O24,'3)tpx males'!$BB$57:$BB$107,0))</f>
        <v>0</v>
      </c>
      <c r="BB24" s="32">
        <f>($K24*EXP(BB$5*($Q24+0.5*($R24)^2))*_xlfn.NORM.DIST((LN(($M24*EXP($L24/100*BB$5)))-LN($K24)-$Q24*BB$5)/($R24*SQRT(BB$5))-$R24*SQRT(BB$5),0,1,TRUE)+$M24*EXP($L24/100*BB$5)*(1-_xlfn.NORM.DIST((LN(($M24*EXP($L24/100*BB$5)))-LN($K24)-$Q24*BB$5)/($R24*SQRT(BB$5)),0,1,TRUE)))*EXP(-$F$1*BB$5)*INDEX('3)tpx males'!CJ$57:CJ$107,MATCH('3) 2016 cases'!$O24,'3)tpx males'!$BB$57:$BB$107,0))</f>
        <v>0</v>
      </c>
      <c r="BC24" s="32">
        <f>($K24*EXP(BC$5*($Q24+0.5*($R24)^2))*_xlfn.NORM.DIST((LN(($M24*EXP($L24/100*BC$5)))-LN($K24)-$Q24*BC$5)/($R24*SQRT(BC$5))-$R24*SQRT(BC$5),0,1,TRUE)+$M24*EXP($L24/100*BC$5)*(1-_xlfn.NORM.DIST((LN(($M24*EXP($L24/100*BC$5)))-LN($K24)-$Q24*BC$5)/($R24*SQRT(BC$5)),0,1,TRUE)))*EXP(-$F$1*BC$5)*INDEX('3)tpx males'!CK$57:CK$107,MATCH('3) 2016 cases'!$O24,'3)tpx males'!$BB$57:$BB$107,0))</f>
        <v>0</v>
      </c>
      <c r="BD24" s="32">
        <f>($K24*EXP(BD$5*($Q24+0.5*($R24)^2))*_xlfn.NORM.DIST((LN(($M24*EXP($L24/100*BD$5)))-LN($K24)-$Q24*BD$5)/($R24*SQRT(BD$5))-$R24*SQRT(BD$5),0,1,TRUE)+$M24*EXP($L24/100*BD$5)*(1-_xlfn.NORM.DIST((LN(($M24*EXP($L24/100*BD$5)))-LN($K24)-$Q24*BD$5)/($R24*SQRT(BD$5)),0,1,TRUE)))*EXP(-$F$1*BD$5)*INDEX('3)tpx males'!CL$57:CL$107,MATCH('3) 2016 cases'!$O24,'3)tpx males'!$BB$57:$BB$107,0))</f>
        <v>0</v>
      </c>
      <c r="BE24" s="32">
        <f>($K24*EXP(BE$5*($Q24+0.5*($R24)^2))*_xlfn.NORM.DIST((LN(($M24*EXP($L24/100*BE$5)))-LN($K24)-$Q24*BE$5)/($R24*SQRT(BE$5))-$R24*SQRT(BE$5),0,1,TRUE)+$M24*EXP($L24/100*BE$5)*(1-_xlfn.NORM.DIST((LN(($M24*EXP($L24/100*BE$5)))-LN($K24)-$Q24*BE$5)/($R24*SQRT(BE$5)),0,1,TRUE)))*EXP(-$F$1*BE$5)*INDEX('3)tpx males'!CM$57:CM$107,MATCH('3) 2016 cases'!$O24,'3)tpx males'!$BB$57:$BB$107,0))</f>
        <v>0</v>
      </c>
      <c r="BF24" s="32">
        <f>($K24*EXP(BF$5*($Q24+0.5*($R24)^2))*_xlfn.NORM.DIST((LN(($M24*EXP($L24/100*BF$5)))-LN($K24)-$Q24*BF$5)/($R24*SQRT(BF$5))-$R24*SQRT(BF$5),0,1,TRUE)+$M24*EXP($L24/100*BF$5)*(1-_xlfn.NORM.DIST((LN(($M24*EXP($L24/100*BF$5)))-LN($K24)-$Q24*BF$5)/($R24*SQRT(BF$5)),0,1,TRUE)))*EXP(-$F$1*BF$5)*INDEX('3)tpx males'!CN$57:CN$107,MATCH('3) 2016 cases'!$O24,'3)tpx males'!$BB$57:$BB$107,0))</f>
        <v>0</v>
      </c>
      <c r="BG24" s="32">
        <f>($K24*EXP(BG$5*($Q24+0.5*($R24)^2))*_xlfn.NORM.DIST((LN(($M24*EXP($L24/100*BG$5)))-LN($K24)-$Q24*BG$5)/($R24*SQRT(BG$5))-$R24*SQRT(BG$5),0,1,TRUE)+$M24*EXP($L24/100*BG$5)*(1-_xlfn.NORM.DIST((LN(($M24*EXP($L24/100*BG$5)))-LN($K24)-$Q24*BG$5)/($R24*SQRT(BG$5)),0,1,TRUE)))*EXP(-$F$1*BG$5)*INDEX('3)tpx males'!CO$57:CO$107,MATCH('3) 2016 cases'!$O24,'3)tpx males'!$BB$57:$BB$107,0))</f>
        <v>0</v>
      </c>
      <c r="BH24" s="32">
        <f>($K24*EXP(BH$5*($Q24+0.5*($R24)^2))*_xlfn.NORM.DIST((LN(($M24*EXP($L24/100*BH$5)))-LN($K24)-$Q24*BH$5)/($R24*SQRT(BH$5))-$R24*SQRT(BH$5),0,1,TRUE)+$M24*EXP($L24/100*BH$5)*(1-_xlfn.NORM.DIST((LN(($M24*EXP($L24/100*BH$5)))-LN($K24)-$Q24*BH$5)/($R24*SQRT(BH$5)),0,1,TRUE)))*EXP(-$F$1*BH$5)*INDEX('3)tpx males'!CP$57:CP$107,MATCH('3) 2016 cases'!$O24,'3)tpx males'!$BB$57:$BB$107,0))</f>
        <v>0</v>
      </c>
      <c r="BI24" s="32">
        <f>($K24*EXP(BI$5*($Q24+0.5*($R24)^2))*_xlfn.NORM.DIST((LN(($M24*EXP($L24/100*BI$5)))-LN($K24)-$Q24*BI$5)/($R24*SQRT(BI$5))-$R24*SQRT(BI$5),0,1,TRUE)+$M24*EXP($L24/100*BI$5)*(1-_xlfn.NORM.DIST((LN(($M24*EXP($L24/100*BI$5)))-LN($K24)-$Q24*BI$5)/($R24*SQRT(BI$5)),0,1,TRUE)))*EXP(-$F$1*BI$5)*INDEX('3)tpx males'!CQ$57:CQ$107,MATCH('3) 2016 cases'!$O24,'3)tpx males'!$BB$57:$BB$107,0))</f>
        <v>0</v>
      </c>
      <c r="BJ24" s="32">
        <f>($K24*EXP(BJ$5*($Q24+0.5*($R24)^2))*_xlfn.NORM.DIST((LN(($M24*EXP($L24/100*BJ$5)))-LN($K24)-$Q24*BJ$5)/($R24*SQRT(BJ$5))-$R24*SQRT(BJ$5),0,1,TRUE)+$M24*EXP($L24/100*BJ$5)*(1-_xlfn.NORM.DIST((LN(($M24*EXP($L24/100*BJ$5)))-LN($K24)-$Q24*BJ$5)/($R24*SQRT(BJ$5)),0,1,TRUE)))*EXP(-$F$1*BJ$5)*INDEX('3)tpx males'!CR$57:CR$107,MATCH('3) 2016 cases'!$O24,'3)tpx males'!$BB$57:$BB$107,0))</f>
        <v>0</v>
      </c>
      <c r="BK24" s="32">
        <f>($K24*EXP(BK$5*($Q24+0.5*($R24)^2))*_xlfn.NORM.DIST((LN(($M24*EXP($L24/100*BK$5)))-LN($K24)-$Q24*BK$5)/($R24*SQRT(BK$5))-$R24*SQRT(BK$5),0,1,TRUE)+$M24*EXP($L24/100*BK$5)*(1-_xlfn.NORM.DIST((LN(($M24*EXP($L24/100*BK$5)))-LN($K24)-$Q24*BK$5)/($R24*SQRT(BK$5)),0,1,TRUE)))*EXP(-$F$1*BK$5)*INDEX('3)tpx males'!CS$57:CS$107,MATCH('3) 2016 cases'!$O24,'3)tpx males'!$BB$57:$BB$107,0))</f>
        <v>0</v>
      </c>
      <c r="BL24" s="32">
        <f>($K24*EXP(BL$5*($Q24+0.5*($R24)^2))*_xlfn.NORM.DIST((LN(($M24*EXP($L24/100*BL$5)))-LN($K24)-$Q24*BL$5)/($R24*SQRT(BL$5))-$R24*SQRT(BL$5),0,1,TRUE)+$M24*EXP($L24/100*BL$5)*(1-_xlfn.NORM.DIST((LN(($M24*EXP($L24/100*BL$5)))-LN($K24)-$Q24*BL$5)/($R24*SQRT(BL$5)),0,1,TRUE)))*EXP(-$F$1*BL$5)*INDEX('3)tpx males'!CT$57:CT$107,MATCH('3) 2016 cases'!$O24,'3)tpx males'!$BB$57:$BB$107,0))</f>
        <v>0</v>
      </c>
      <c r="BM24" s="32">
        <f>($K24*EXP(BM$5*($Q24+0.5*($R24)^2))*_xlfn.NORM.DIST((LN(($M24*EXP($L24/100*BM$5)))-LN($K24)-$Q24*BM$5)/($R24*SQRT(BM$5))-$R24*SQRT(BM$5),0,1,TRUE)+$M24*EXP($L24/100*BM$5)*(1-_xlfn.NORM.DIST((LN(($M24*EXP($L24/100*BM$5)))-LN($K24)-$Q24*BM$5)/($R24*SQRT(BM$5)),0,1,TRUE)))*EXP(-$F$1*BM$5)*INDEX('3)tpx males'!CU$57:CU$107,MATCH('3) 2016 cases'!$O24,'3)tpx males'!$BB$57:$BB$107,0))</f>
        <v>0</v>
      </c>
      <c r="BN24" s="32">
        <f>($K24*EXP(BN$5*($Q24+0.5*($R24)^2))*_xlfn.NORM.DIST((LN(($M24*EXP($L24/100*BN$5)))-LN($K24)-$Q24*BN$5)/($R24*SQRT(BN$5))-$R24*SQRT(BN$5),0,1,TRUE)+$M24*EXP($L24/100*BN$5)*(1-_xlfn.NORM.DIST((LN(($M24*EXP($L24/100*BN$5)))-LN($K24)-$Q24*BN$5)/($R24*SQRT(BN$5)),0,1,TRUE)))*EXP(-$F$1*BN$5)*INDEX('3)tpx males'!CV$57:CV$107,MATCH('3) 2016 cases'!$O24,'3)tpx males'!$BB$57:$BB$107,0))</f>
        <v>0</v>
      </c>
      <c r="BO24" s="32">
        <f>($K24*EXP(BO$5*($Q24+0.5*($R24)^2))*_xlfn.NORM.DIST((LN(($M24*EXP($L24/100*BO$5)))-LN($K24)-$Q24*BO$5)/($R24*SQRT(BO$5))-$R24*SQRT(BO$5),0,1,TRUE)+$M24*EXP($L24/100*BO$5)*(1-_xlfn.NORM.DIST((LN(($M24*EXP($L24/100*BO$5)))-LN($K24)-$Q24*BO$5)/($R24*SQRT(BO$5)),0,1,TRUE)))*EXP(-$F$1*BO$5)*INDEX('3)tpx males'!CW$57:CW$107,MATCH('3) 2016 cases'!$O24,'3)tpx males'!$BB$57:$BB$107,0))</f>
        <v>0</v>
      </c>
      <c r="BP24" s="32">
        <f>($K24*EXP(BP$5*($Q24+0.5*($R24)^2))*_xlfn.NORM.DIST((LN(($M24*EXP($L24/100*BP$5)))-LN($K24)-$Q24*BP$5)/($R24*SQRT(BP$5))-$R24*SQRT(BP$5),0,1,TRUE)+$M24*EXP($L24/100*BP$5)*(1-_xlfn.NORM.DIST((LN(($M24*EXP($L24/100*BP$5)))-LN($K24)-$Q24*BP$5)/($R24*SQRT(BP$5)),0,1,TRUE)))*EXP(-$F$1*BP$5)*INDEX('3)tpx males'!CX$57:CX$107,MATCH('3) 2016 cases'!$O24,'3)tpx males'!$BB$57:$BB$107,0))</f>
        <v>0</v>
      </c>
      <c r="BQ24" s="32">
        <f>($K24*EXP(BQ$5*($Q24+0.5*($R24)^2))*_xlfn.NORM.DIST((LN(($M24*EXP($L24/100*BQ$5)))-LN($K24)-$Q24*BQ$5)/($R24*SQRT(BQ$5))-$R24*SQRT(BQ$5),0,1,TRUE)+$M24*EXP($L24/100*BQ$5)*(1-_xlfn.NORM.DIST((LN(($M24*EXP($L24/100*BQ$5)))-LN($K24)-$Q24*BQ$5)/($R24*SQRT(BQ$5)),0,1,TRUE)))*EXP(-$F$1*BQ$5)*INDEX('3)tpx males'!CY$57:CY$107,MATCH('3) 2016 cases'!$O24,'3)tpx males'!$BB$57:$BB$107,0))</f>
        <v>0</v>
      </c>
      <c r="BR24" s="32">
        <f>($K24*EXP(BR$5*($Q24+0.5*($R24)^2))*_xlfn.NORM.DIST((LN(($M24*EXP($L24/100*BR$5)))-LN($K24)-$Q24*BR$5)/($R24*SQRT(BR$5))-$R24*SQRT(BR$5),0,1,TRUE)+$M24*EXP($L24/100*BR$5)*(1-_xlfn.NORM.DIST((LN(($M24*EXP($L24/100*BR$5)))-LN($K24)-$Q24*BR$5)/($R24*SQRT(BR$5)),0,1,TRUE)))*EXP(-$F$1*BR$5)*INDEX('3)tpx males'!CZ$57:CZ$107,MATCH('3) 2016 cases'!$O24,'3)tpx males'!$BB$57:$BB$107,0))</f>
        <v>0</v>
      </c>
      <c r="BS24" s="32">
        <f>($K24*EXP(BS$5*($Q24+0.5*($R24)^2))*_xlfn.NORM.DIST((LN(($M24*EXP($L24/100*BS$5)))-LN($K24)-$Q24*BS$5)/($R24*SQRT(BS$5))-$R24*SQRT(BS$5),0,1,TRUE)+$M24*EXP($L24/100*BS$5)*(1-_xlfn.NORM.DIST((LN(($M24*EXP($L24/100*BS$5)))-LN($K24)-$Q24*BS$5)/($R24*SQRT(BS$5)),0,1,TRUE)))*EXP(-$F$1*BS$5)*INDEX('3)tpx males'!DA$57:DA$107,MATCH('3) 2016 cases'!$O24,'3)tpx males'!$BB$57:$BB$107,0))</f>
        <v>0</v>
      </c>
      <c r="BU24" s="32">
        <f t="shared" si="58"/>
        <v>57739.9388375813</v>
      </c>
      <c r="BV24" s="32">
        <f t="shared" si="9"/>
        <v>53917.177273310823</v>
      </c>
      <c r="BW24" s="32">
        <f t="shared" si="10"/>
        <v>53998.113726385003</v>
      </c>
      <c r="BX24" s="32">
        <f t="shared" si="11"/>
        <v>54079.171675237863</v>
      </c>
      <c r="BY24" s="32">
        <f t="shared" si="12"/>
        <v>54160.351302249794</v>
      </c>
      <c r="BZ24" s="32">
        <f t="shared" si="13"/>
        <v>54241.652790075015</v>
      </c>
      <c r="CA24" s="32">
        <f t="shared" si="14"/>
        <v>54323.076321641885</v>
      </c>
      <c r="CB24" s="32">
        <f t="shared" si="15"/>
        <v>54404.622080153407</v>
      </c>
      <c r="CC24" s="32">
        <f t="shared" si="16"/>
        <v>54486.290249087549</v>
      </c>
      <c r="CD24" s="32">
        <f t="shared" si="17"/>
        <v>54568.081012197748</v>
      </c>
      <c r="CE24" s="32">
        <f t="shared" si="18"/>
        <v>54649.994553513236</v>
      </c>
      <c r="CF24" s="32">
        <f t="shared" si="19"/>
        <v>54732.03105733954</v>
      </c>
      <c r="CG24" s="32">
        <f t="shared" si="20"/>
        <v>54814.190708258793</v>
      </c>
      <c r="CH24" s="32">
        <f t="shared" si="21"/>
        <v>54896.473691130297</v>
      </c>
      <c r="CI24" s="32">
        <f t="shared" si="22"/>
        <v>54978.880191090728</v>
      </c>
      <c r="CJ24" s="32">
        <f t="shared" si="23"/>
        <v>55061.410393554805</v>
      </c>
      <c r="CK24" s="32">
        <f t="shared" si="24"/>
        <v>55144.064484215494</v>
      </c>
      <c r="CL24" s="32">
        <f t="shared" si="25"/>
        <v>55226.842649044527</v>
      </c>
      <c r="CM24" s="32">
        <f t="shared" si="26"/>
        <v>55309.745074292769</v>
      </c>
      <c r="CN24" s="32">
        <f t="shared" si="27"/>
        <v>55392.771946490706</v>
      </c>
      <c r="CO24" s="32">
        <f t="shared" si="28"/>
        <v>55475.923452448602</v>
      </c>
      <c r="CP24" s="32">
        <f t="shared" si="29"/>
        <v>55559.199779256953</v>
      </c>
      <c r="CQ24" s="32">
        <f t="shared" si="30"/>
        <v>55642.601114286546</v>
      </c>
      <c r="CR24" s="32">
        <f t="shared" si="31"/>
        <v>55726.12764518836</v>
      </c>
      <c r="CS24" s="32">
        <f t="shared" si="32"/>
        <v>55809.779559893206</v>
      </c>
      <c r="CT24" s="32">
        <f t="shared" si="33"/>
        <v>55893.557046610811</v>
      </c>
      <c r="CU24" s="32">
        <f t="shared" si="34"/>
        <v>55977.460293828481</v>
      </c>
      <c r="CV24" s="32">
        <f t="shared" si="35"/>
        <v>56061.489490308981</v>
      </c>
      <c r="CW24" s="32">
        <f t="shared" si="36"/>
        <v>56145.644825087649</v>
      </c>
      <c r="CX24" s="32">
        <f t="shared" si="37"/>
        <v>56229.926487468554</v>
      </c>
      <c r="CY24" s="32">
        <f t="shared" si="38"/>
        <v>56314.334667020164</v>
      </c>
      <c r="CZ24" s="32">
        <f t="shared" si="39"/>
        <v>56398.869553569457</v>
      </c>
      <c r="DA24" s="32">
        <f t="shared" si="40"/>
        <v>56483.531337195913</v>
      </c>
      <c r="DB24" s="32">
        <f t="shared" si="41"/>
        <v>56568.320208224221</v>
      </c>
      <c r="DC24" s="32">
        <f t="shared" si="42"/>
        <v>56653.236357216862</v>
      </c>
      <c r="DD24" s="32">
        <f t="shared" si="43"/>
        <v>56738.279974965968</v>
      </c>
      <c r="DE24" s="32">
        <f t="shared" si="44"/>
        <v>56823.451252485233</v>
      </c>
      <c r="DF24" s="32">
        <f t="shared" si="45"/>
        <v>56908.750381001446</v>
      </c>
      <c r="DG24" s="32">
        <f t="shared" si="46"/>
        <v>56994.177551946887</v>
      </c>
      <c r="DH24" s="32">
        <f t="shared" si="47"/>
        <v>57079.732956951426</v>
      </c>
      <c r="DI24" s="32">
        <f t="shared" si="48"/>
        <v>57165.416787835835</v>
      </c>
      <c r="DJ24" s="32">
        <f t="shared" si="49"/>
        <v>57251.22923660549</v>
      </c>
      <c r="DK24" s="32">
        <f t="shared" si="50"/>
        <v>57337.170495445345</v>
      </c>
      <c r="DL24" s="32">
        <f t="shared" si="51"/>
        <v>57423.240756715713</v>
      </c>
      <c r="DM24" s="32">
        <f t="shared" si="52"/>
        <v>57509.440212949507</v>
      </c>
      <c r="DN24" s="32">
        <f t="shared" si="53"/>
        <v>57595.769056850208</v>
      </c>
      <c r="DO24" s="32">
        <f t="shared" si="54"/>
        <v>57682.227481291768</v>
      </c>
      <c r="DP24" s="32">
        <f t="shared" si="55"/>
        <v>57768.815679319174</v>
      </c>
      <c r="DQ24" s="32">
        <f t="shared" si="56"/>
        <v>57855.533844150581</v>
      </c>
      <c r="DR24" s="32">
        <f t="shared" si="57"/>
        <v>57942.382169180586</v>
      </c>
      <c r="DT24" s="48">
        <f t="shared" si="59"/>
        <v>86</v>
      </c>
      <c r="DU24" s="32"/>
      <c r="DV24" s="32">
        <f ca="1">INDEX('3)tpx males'!BD$57:BD$107,MATCH('3) 2016 cases'!DT24,'3)tpx males'!$BB$57:$BB$107,0))</f>
        <v>0.10576078472089501</v>
      </c>
      <c r="DW24" s="32">
        <f t="shared" ca="1" si="60"/>
        <v>-6106.6212411990809</v>
      </c>
      <c r="DX24" s="32">
        <f t="shared" ca="1" si="61"/>
        <v>0.89423921527910499</v>
      </c>
      <c r="DZ24" s="32">
        <f t="shared" ca="1" si="62"/>
        <v>-58239.800371453093</v>
      </c>
      <c r="EA24" s="32">
        <f t="shared" ca="1" si="63"/>
        <v>499.86153387179365</v>
      </c>
      <c r="EB24" s="32">
        <f t="shared" ca="1" si="64"/>
        <v>52.865748074071135</v>
      </c>
      <c r="EC24" s="32">
        <f ca="1">EA24*'3) Value'!AN36</f>
        <v>0</v>
      </c>
      <c r="EE24" s="32">
        <f ca="1">IF(EC24=0,'3) Value'!AM36+'3) 2016 cases'!DZ24,0)</f>
        <v>7.2759576141834259E-12</v>
      </c>
    </row>
    <row r="25" spans="2:135" x14ac:dyDescent="0.25">
      <c r="C25" s="32" t="s">
        <v>16</v>
      </c>
      <c r="D25" s="32" t="s">
        <v>12</v>
      </c>
      <c r="E25" s="49">
        <v>11906</v>
      </c>
      <c r="F25" s="32" t="s">
        <v>13</v>
      </c>
      <c r="G25" s="32" t="s">
        <v>14</v>
      </c>
      <c r="H25" s="49">
        <v>13053</v>
      </c>
      <c r="I25" s="32" t="s">
        <v>19</v>
      </c>
      <c r="J25" s="32" t="s">
        <v>25</v>
      </c>
      <c r="K25" s="52">
        <v>335000</v>
      </c>
      <c r="L25" s="53">
        <v>7.3000000000000007</v>
      </c>
      <c r="M25" s="52">
        <v>166369</v>
      </c>
      <c r="O25" s="48">
        <f t="shared" si="7"/>
        <v>84</v>
      </c>
      <c r="Q25" s="32">
        <f>INDEX('2b)Working'!$I$61:$P$61,MATCH($J25,'2b)Working'!$I$60:$P$60,0))</f>
        <v>7.2488258642637193E-2</v>
      </c>
      <c r="R25" s="32">
        <f>INDEX('2b)Working'!$I$62:$P$62,MATCH($J25,'2b)Working'!$I$60:$P$60,0))</f>
        <v>5.0085748750605209E-2</v>
      </c>
      <c r="T25" s="9">
        <f t="shared" ca="1" si="8"/>
        <v>169710.15203337459</v>
      </c>
      <c r="U25" s="10"/>
      <c r="V25" s="32">
        <f ca="1">($K25*EXP(V$5*($Q25+0.5*($R25)^2))*_xlfn.NORM.DIST((LN(($M25*EXP($L25/100*V$5)))-LN($K25)-$Q25*V$5)/($R25*SQRT(V$5))-$R25*SQRT(V$5),0,1,TRUE)+$M25*EXP($L25/100*V$5)*(1-_xlfn.NORM.DIST((LN(($M25*EXP($L25/100*V$5)))-LN($K25)-$Q25*V$5)/($R25*SQRT(V$5)),0,1,TRUE)))*EXP(-$F$1*V$5)*INDEX('3)tpx males'!BD$57:BD$107,MATCH('3) 2016 cases'!$O25,'3)tpx males'!$BB$57:$BB$107,0))</f>
        <v>13426.649513533972</v>
      </c>
      <c r="W25" s="32">
        <f ca="1">($K25*EXP(W$5*($Q25+0.5*($R25)^2))*_xlfn.NORM.DIST((LN(($M25*EXP($L25/100*W$5)))-LN($K25)-$Q25*W$5)/($R25*SQRT(W$5))-$R25*SQRT(W$5),0,1,TRUE)+$M25*EXP($L25/100*W$5)*(1-_xlfn.NORM.DIST((LN(($M25*EXP($L25/100*W$5)))-LN($K25)-$Q25*W$5)/($R25*SQRT(W$5)),0,1,TRUE)))*EXP(-$F$1*W$5)*INDEX('3)tpx males'!BE$57:BE$107,MATCH('3) 2016 cases'!$O25,'3)tpx males'!$BB$57:$BB$107,0))</f>
        <v>13595.10904184422</v>
      </c>
      <c r="X25" s="32">
        <f ca="1">($K25*EXP(X$5*($Q25+0.5*($R25)^2))*_xlfn.NORM.DIST((LN(($M25*EXP($L25/100*X$5)))-LN($K25)-$Q25*X$5)/($R25*SQRT(X$5))-$R25*SQRT(X$5),0,1,TRUE)+$M25*EXP($L25/100*X$5)*(1-_xlfn.NORM.DIST((LN(($M25*EXP($L25/100*X$5)))-LN($K25)-$Q25*X$5)/($R25*SQRT(X$5)),0,1,TRUE)))*EXP(-$F$1*X$5)*INDEX('3)tpx males'!BF$57:BF$107,MATCH('3) 2016 cases'!$O25,'3)tpx males'!$BB$57:$BB$107,0))</f>
        <v>14694.857327871076</v>
      </c>
      <c r="Y25" s="32">
        <f ca="1">($K25*EXP(Y$5*($Q25+0.5*($R25)^2))*_xlfn.NORM.DIST((LN(($M25*EXP($L25/100*Y$5)))-LN($K25)-$Q25*Y$5)/($R25*SQRT(Y$5))-$R25*SQRT(Y$5),0,1,TRUE)+$M25*EXP($L25/100*Y$5)*(1-_xlfn.NORM.DIST((LN(($M25*EXP($L25/100*Y$5)))-LN($K25)-$Q25*Y$5)/($R25*SQRT(Y$5)),0,1,TRUE)))*EXP(-$F$1*Y$5)*INDEX('3)tpx males'!BG$57:BG$107,MATCH('3) 2016 cases'!$O25,'3)tpx males'!$BB$57:$BB$107,0))</f>
        <v>13689.908674063301</v>
      </c>
      <c r="Z25" s="32">
        <f ca="1">($K25*EXP(Z$5*($Q25+0.5*($R25)^2))*_xlfn.NORM.DIST((LN(($M25*EXP($L25/100*Z$5)))-LN($K25)-$Q25*Z$5)/($R25*SQRT(Z$5))-$R25*SQRT(Z$5),0,1,TRUE)+$M25*EXP($L25/100*Z$5)*(1-_xlfn.NORM.DIST((LN(($M25*EXP($L25/100*Z$5)))-LN($K25)-$Q25*Z$5)/($R25*SQRT(Z$5)),0,1,TRUE)))*EXP(-$F$1*Z$5)*INDEX('3)tpx males'!BH$57:BH$107,MATCH('3) 2016 cases'!$O25,'3)tpx males'!$BB$57:$BB$107,0))</f>
        <v>14029.932819357298</v>
      </c>
      <c r="AA25" s="32">
        <f ca="1">($K25*EXP(AA$5*($Q25+0.5*($R25)^2))*_xlfn.NORM.DIST((LN(($M25*EXP($L25/100*AA$5)))-LN($K25)-$Q25*AA$5)/($R25*SQRT(AA$5))-$R25*SQRT(AA$5),0,1,TRUE)+$M25*EXP($L25/100*AA$5)*(1-_xlfn.NORM.DIST((LN(($M25*EXP($L25/100*AA$5)))-LN($K25)-$Q25*AA$5)/($R25*SQRT(AA$5)),0,1,TRUE)))*EXP(-$F$1*AA$5)*INDEX('3)tpx males'!BI$57:BI$107,MATCH('3) 2016 cases'!$O25,'3)tpx males'!$BB$57:$BB$107,0))</f>
        <v>14320.23404846125</v>
      </c>
      <c r="AB25" s="32">
        <f ca="1">($K25*EXP(AB$5*($Q25+0.5*($R25)^2))*_xlfn.NORM.DIST((LN(($M25*EXP($L25/100*AB$5)))-LN($K25)-$Q25*AB$5)/($R25*SQRT(AB$5))-$R25*SQRT(AB$5),0,1,TRUE)+$M25*EXP($L25/100*AB$5)*(1-_xlfn.NORM.DIST((LN(($M25*EXP($L25/100*AB$5)))-LN($K25)-$Q25*AB$5)/($R25*SQRT(AB$5)),0,1,TRUE)))*EXP(-$F$1*AB$5)*INDEX('3)tpx males'!BJ$57:BJ$107,MATCH('3) 2016 cases'!$O25,'3)tpx males'!$BB$57:$BB$107,0))</f>
        <v>13269.664226481538</v>
      </c>
      <c r="AC25" s="32">
        <f ca="1">($K25*EXP(AC$5*($Q25+0.5*($R25)^2))*_xlfn.NORM.DIST((LN(($M25*EXP($L25/100*AC$5)))-LN($K25)-$Q25*AC$5)/($R25*SQRT(AC$5))-$R25*SQRT(AC$5),0,1,TRUE)+$M25*EXP($L25/100*AC$5)*(1-_xlfn.NORM.DIST((LN(($M25*EXP($L25/100*AC$5)))-LN($K25)-$Q25*AC$5)/($R25*SQRT(AC$5)),0,1,TRUE)))*EXP(-$F$1*AC$5)*INDEX('3)tpx males'!BK$57:BK$107,MATCH('3) 2016 cases'!$O25,'3)tpx males'!$BB$57:$BB$107,0))</f>
        <v>12685.199210959687</v>
      </c>
      <c r="AD25" s="32">
        <f ca="1">($K25*EXP(AD$5*($Q25+0.5*($R25)^2))*_xlfn.NORM.DIST((LN(($M25*EXP($L25/100*AD$5)))-LN($K25)-$Q25*AD$5)/($R25*SQRT(AD$5))-$R25*SQRT(AD$5),0,1,TRUE)+$M25*EXP($L25/100*AD$5)*(1-_xlfn.NORM.DIST((LN(($M25*EXP($L25/100*AD$5)))-LN($K25)-$Q25*AD$5)/($R25*SQRT(AD$5)),0,1,TRUE)))*EXP(-$F$1*AD$5)*INDEX('3)tpx males'!BL$57:BL$107,MATCH('3) 2016 cases'!$O25,'3)tpx males'!$BB$57:$BB$107,0))</f>
        <v>10777.752923397131</v>
      </c>
      <c r="AE25" s="32">
        <f ca="1">($K25*EXP(AE$5*($Q25+0.5*($R25)^2))*_xlfn.NORM.DIST((LN(($M25*EXP($L25/100*AE$5)))-LN($K25)-$Q25*AE$5)/($R25*SQRT(AE$5))-$R25*SQRT(AE$5),0,1,TRUE)+$M25*EXP($L25/100*AE$5)*(1-_xlfn.NORM.DIST((LN(($M25*EXP($L25/100*AE$5)))-LN($K25)-$Q25*AE$5)/($R25*SQRT(AE$5)),0,1,TRUE)))*EXP(-$F$1*AE$5)*INDEX('3)tpx males'!BM$57:BM$107,MATCH('3) 2016 cases'!$O25,'3)tpx males'!$BB$57:$BB$107,0))</f>
        <v>10139.017346432567</v>
      </c>
      <c r="AF25" s="32">
        <f ca="1">($K25*EXP(AF$5*($Q25+0.5*($R25)^2))*_xlfn.NORM.DIST((LN(($M25*EXP($L25/100*AF$5)))-LN($K25)-$Q25*AF$5)/($R25*SQRT(AF$5))-$R25*SQRT(AF$5),0,1,TRUE)+$M25*EXP($L25/100*AF$5)*(1-_xlfn.NORM.DIST((LN(($M25*EXP($L25/100*AF$5)))-LN($K25)-$Q25*AF$5)/($R25*SQRT(AF$5)),0,1,TRUE)))*EXP(-$F$1*AF$5)*INDEX('3)tpx males'!BN$57:BN$107,MATCH('3) 2016 cases'!$O25,'3)tpx males'!$BB$57:$BB$107,0))</f>
        <v>9218.1933130137531</v>
      </c>
      <c r="AG25" s="32">
        <f ca="1">($K25*EXP(AG$5*($Q25+0.5*($R25)^2))*_xlfn.NORM.DIST((LN(($M25*EXP($L25/100*AG$5)))-LN($K25)-$Q25*AG$5)/($R25*SQRT(AG$5))-$R25*SQRT(AG$5),0,1,TRUE)+$M25*EXP($L25/100*AG$5)*(1-_xlfn.NORM.DIST((LN(($M25*EXP($L25/100*AG$5)))-LN($K25)-$Q25*AG$5)/($R25*SQRT(AG$5)),0,1,TRUE)))*EXP(-$F$1*AG$5)*INDEX('3)tpx males'!BO$57:BO$107,MATCH('3) 2016 cases'!$O25,'3)tpx males'!$BB$57:$BB$107,0))</f>
        <v>7534.6289593055908</v>
      </c>
      <c r="AH25" s="32">
        <f ca="1">($K25*EXP(AH$5*($Q25+0.5*($R25)^2))*_xlfn.NORM.DIST((LN(($M25*EXP($L25/100*AH$5)))-LN($K25)-$Q25*AH$5)/($R25*SQRT(AH$5))-$R25*SQRT(AH$5),0,1,TRUE)+$M25*EXP($L25/100*AH$5)*(1-_xlfn.NORM.DIST((LN(($M25*EXP($L25/100*AH$5)))-LN($K25)-$Q25*AH$5)/($R25*SQRT(AH$5)),0,1,TRUE)))*EXP(-$F$1*AH$5)*INDEX('3)tpx males'!BP$57:BP$107,MATCH('3) 2016 cases'!$O25,'3)tpx males'!$BB$57:$BB$107,0))</f>
        <v>6141.4088893632452</v>
      </c>
      <c r="AI25" s="32">
        <f ca="1">($K25*EXP(AI$5*($Q25+0.5*($R25)^2))*_xlfn.NORM.DIST((LN(($M25*EXP($L25/100*AI$5)))-LN($K25)-$Q25*AI$5)/($R25*SQRT(AI$5))-$R25*SQRT(AI$5),0,1,TRUE)+$M25*EXP($L25/100*AI$5)*(1-_xlfn.NORM.DIST((LN(($M25*EXP($L25/100*AI$5)))-LN($K25)-$Q25*AI$5)/($R25*SQRT(AI$5)),0,1,TRUE)))*EXP(-$F$1*AI$5)*INDEX('3)tpx males'!BQ$57:BQ$107,MATCH('3) 2016 cases'!$O25,'3)tpx males'!$BB$57:$BB$107,0))</f>
        <v>4832.6910594654473</v>
      </c>
      <c r="AJ25" s="32">
        <f ca="1">($K25*EXP(AJ$5*($Q25+0.5*($R25)^2))*_xlfn.NORM.DIST((LN(($M25*EXP($L25/100*AJ$5)))-LN($K25)-$Q25*AJ$5)/($R25*SQRT(AJ$5))-$R25*SQRT(AJ$5),0,1,TRUE)+$M25*EXP($L25/100*AJ$5)*(1-_xlfn.NORM.DIST((LN(($M25*EXP($L25/100*AJ$5)))-LN($K25)-$Q25*AJ$5)/($R25*SQRT(AJ$5)),0,1,TRUE)))*EXP(-$F$1*AJ$5)*INDEX('3)tpx males'!BR$57:BR$107,MATCH('3) 2016 cases'!$O25,'3)tpx males'!$BB$57:$BB$107,0))</f>
        <v>3658.2046750249929</v>
      </c>
      <c r="AK25" s="32">
        <f ca="1">($K25*EXP(AK$5*($Q25+0.5*($R25)^2))*_xlfn.NORM.DIST((LN(($M25*EXP($L25/100*AK$5)))-LN($K25)-$Q25*AK$5)/($R25*SQRT(AK$5))-$R25*SQRT(AK$5),0,1,TRUE)+$M25*EXP($L25/100*AK$5)*(1-_xlfn.NORM.DIST((LN(($M25*EXP($L25/100*AK$5)))-LN($K25)-$Q25*AK$5)/($R25*SQRT(AK$5)),0,1,TRUE)))*EXP(-$F$1*AK$5)*INDEX('3)tpx males'!BS$57:BS$107,MATCH('3) 2016 cases'!$O25,'3)tpx males'!$BB$57:$BB$107,0))</f>
        <v>2676.8886025403008</v>
      </c>
      <c r="AL25" s="32">
        <f ca="1">($K25*EXP(AL$5*($Q25+0.5*($R25)^2))*_xlfn.NORM.DIST((LN(($M25*EXP($L25/100*AL$5)))-LN($K25)-$Q25*AL$5)/($R25*SQRT(AL$5))-$R25*SQRT(AL$5),0,1,TRUE)+$M25*EXP($L25/100*AL$5)*(1-_xlfn.NORM.DIST((LN(($M25*EXP($L25/100*AL$5)))-LN($K25)-$Q25*AL$5)/($R25*SQRT(AL$5)),0,1,TRUE)))*EXP(-$F$1*AL$5)*INDEX('3)tpx males'!BT$57:BT$107,MATCH('3) 2016 cases'!$O25,'3)tpx males'!$BB$57:$BB$107,0))</f>
        <v>1855.5284073909766</v>
      </c>
      <c r="AM25" s="32">
        <f ca="1">($K25*EXP(AM$5*($Q25+0.5*($R25)^2))*_xlfn.NORM.DIST((LN(($M25*EXP($L25/100*AM$5)))-LN($K25)-$Q25*AM$5)/($R25*SQRT(AM$5))-$R25*SQRT(AM$5),0,1,TRUE)+$M25*EXP($L25/100*AM$5)*(1-_xlfn.NORM.DIST((LN(($M25*EXP($L25/100*AM$5)))-LN($K25)-$Q25*AM$5)/($R25*SQRT(AM$5)),0,1,TRUE)))*EXP(-$F$1*AM$5)*INDEX('3)tpx males'!BU$57:BU$107,MATCH('3) 2016 cases'!$O25,'3)tpx males'!$BB$57:$BB$107,0))</f>
        <v>1249.050543796528</v>
      </c>
      <c r="AN25" s="32">
        <f ca="1">($K25*EXP(AN$5*($Q25+0.5*($R25)^2))*_xlfn.NORM.DIST((LN(($M25*EXP($L25/100*AN$5)))-LN($K25)-$Q25*AN$5)/($R25*SQRT(AN$5))-$R25*SQRT(AN$5),0,1,TRUE)+$M25*EXP($L25/100*AN$5)*(1-_xlfn.NORM.DIST((LN(($M25*EXP($L25/100*AN$5)))-LN($K25)-$Q25*AN$5)/($R25*SQRT(AN$5)),0,1,TRUE)))*EXP(-$F$1*AN$5)*INDEX('3)tpx males'!BV$57:BV$107,MATCH('3) 2016 cases'!$O25,'3)tpx males'!$BB$57:$BB$107,0))</f>
        <v>808.11323285255901</v>
      </c>
      <c r="AO25" s="32">
        <f ca="1">($K25*EXP(AO$5*($Q25+0.5*($R25)^2))*_xlfn.NORM.DIST((LN(($M25*EXP($L25/100*AO$5)))-LN($K25)-$Q25*AO$5)/($R25*SQRT(AO$5))-$R25*SQRT(AO$5),0,1,TRUE)+$M25*EXP($L25/100*AO$5)*(1-_xlfn.NORM.DIST((LN(($M25*EXP($L25/100*AO$5)))-LN($K25)-$Q25*AO$5)/($R25*SQRT(AO$5)),0,1,TRUE)))*EXP(-$F$1*AO$5)*INDEX('3)tpx males'!BW$57:BW$107,MATCH('3) 2016 cases'!$O25,'3)tpx males'!$BB$57:$BB$107,0))</f>
        <v>489.19139085771559</v>
      </c>
      <c r="AP25" s="32">
        <f ca="1">($K25*EXP(AP$5*($Q25+0.5*($R25)^2))*_xlfn.NORM.DIST((LN(($M25*EXP($L25/100*AP$5)))-LN($K25)-$Q25*AP$5)/($R25*SQRT(AP$5))-$R25*SQRT(AP$5),0,1,TRUE)+$M25*EXP($L25/100*AP$5)*(1-_xlfn.NORM.DIST((LN(($M25*EXP($L25/100*AP$5)))-LN($K25)-$Q25*AP$5)/($R25*SQRT(AP$5)),0,1,TRUE)))*EXP(-$F$1*AP$5)*INDEX('3)tpx males'!BX$57:BX$107,MATCH('3) 2016 cases'!$O25,'3)tpx males'!$BB$57:$BB$107,0))</f>
        <v>291.77384557509208</v>
      </c>
      <c r="AQ25" s="32">
        <f ca="1">($K25*EXP(AQ$5*($Q25+0.5*($R25)^2))*_xlfn.NORM.DIST((LN(($M25*EXP($L25/100*AQ$5)))-LN($K25)-$Q25*AQ$5)/($R25*SQRT(AQ$5))-$R25*SQRT(AQ$5),0,1,TRUE)+$M25*EXP($L25/100*AQ$5)*(1-_xlfn.NORM.DIST((LN(($M25*EXP($L25/100*AQ$5)))-LN($K25)-$Q25*AQ$5)/($R25*SQRT(AQ$5)),0,1,TRUE)))*EXP(-$F$1*AQ$5)*INDEX('3)tpx males'!BY$57:BY$107,MATCH('3) 2016 cases'!$O25,'3)tpx males'!$BB$57:$BB$107,0))</f>
        <v>160.89336084826888</v>
      </c>
      <c r="AR25" s="32">
        <f ca="1">($K25*EXP(AR$5*($Q25+0.5*($R25)^2))*_xlfn.NORM.DIST((LN(($M25*EXP($L25/100*AR$5)))-LN($K25)-$Q25*AR$5)/($R25*SQRT(AR$5))-$R25*SQRT(AR$5),0,1,TRUE)+$M25*EXP($L25/100*AR$5)*(1-_xlfn.NORM.DIST((LN(($M25*EXP($L25/100*AR$5)))-LN($K25)-$Q25*AR$5)/($R25*SQRT(AR$5)),0,1,TRUE)))*EXP(-$F$1*AR$5)*INDEX('3)tpx males'!BZ$57:BZ$107,MATCH('3) 2016 cases'!$O25,'3)tpx males'!$BB$57:$BB$107,0))</f>
        <v>88.809567392458092</v>
      </c>
      <c r="AS25" s="32">
        <f ca="1">($K25*EXP(AS$5*($Q25+0.5*($R25)^2))*_xlfn.NORM.DIST((LN(($M25*EXP($L25/100*AS$5)))-LN($K25)-$Q25*AS$5)/($R25*SQRT(AS$5))-$R25*SQRT(AS$5),0,1,TRUE)+$M25*EXP($L25/100*AS$5)*(1-_xlfn.NORM.DIST((LN(($M25*EXP($L25/100*AS$5)))-LN($K25)-$Q25*AS$5)/($R25*SQRT(AS$5)),0,1,TRUE)))*EXP(-$F$1*AS$5)*INDEX('3)tpx males'!CA$57:CA$107,MATCH('3) 2016 cases'!$O25,'3)tpx males'!$BB$57:$BB$107,0))</f>
        <v>46.983734529215674</v>
      </c>
      <c r="AT25" s="32">
        <f ca="1">($K25*EXP(AT$5*($Q25+0.5*($R25)^2))*_xlfn.NORM.DIST((LN(($M25*EXP($L25/100*AT$5)))-LN($K25)-$Q25*AT$5)/($R25*SQRT(AT$5))-$R25*SQRT(AT$5),0,1,TRUE)+$M25*EXP($L25/100*AT$5)*(1-_xlfn.NORM.DIST((LN(($M25*EXP($L25/100*AT$5)))-LN($K25)-$Q25*AT$5)/($R25*SQRT(AT$5)),0,1,TRUE)))*EXP(-$F$1*AT$5)*INDEX('3)tpx males'!CB$57:CB$107,MATCH('3) 2016 cases'!$O25,'3)tpx males'!$BB$57:$BB$107,0))</f>
        <v>19.451185795622354</v>
      </c>
      <c r="AU25" s="32">
        <f ca="1">($K25*EXP(AU$5*($Q25+0.5*($R25)^2))*_xlfn.NORM.DIST((LN(($M25*EXP($L25/100*AU$5)))-LN($K25)-$Q25*AU$5)/($R25*SQRT(AU$5))-$R25*SQRT(AU$5),0,1,TRUE)+$M25*EXP($L25/100*AU$5)*(1-_xlfn.NORM.DIST((LN(($M25*EXP($L25/100*AU$5)))-LN($K25)-$Q25*AU$5)/($R25*SQRT(AU$5)),0,1,TRUE)))*EXP(-$F$1*AU$5)*INDEX('3)tpx males'!CC$57:CC$107,MATCH('3) 2016 cases'!$O25,'3)tpx males'!$BB$57:$BB$107,0))</f>
        <v>10.016133220742443</v>
      </c>
      <c r="AV25" s="32">
        <f>($K25*EXP(AV$5*($Q25+0.5*($R25)^2))*_xlfn.NORM.DIST((LN(($M25*EXP($L25/100*AV$5)))-LN($K25)-$Q25*AV$5)/($R25*SQRT(AV$5))-$R25*SQRT(AV$5),0,1,TRUE)+$M25*EXP($L25/100*AV$5)*(1-_xlfn.NORM.DIST((LN(($M25*EXP($L25/100*AV$5)))-LN($K25)-$Q25*AV$5)/($R25*SQRT(AV$5)),0,1,TRUE)))*EXP(-$F$1*AV$5)*INDEX('3)tpx males'!CD$57:CD$107,MATCH('3) 2016 cases'!$O25,'3)tpx males'!$BB$57:$BB$107,0))</f>
        <v>0</v>
      </c>
      <c r="AW25" s="32">
        <f>($K25*EXP(AW$5*($Q25+0.5*($R25)^2))*_xlfn.NORM.DIST((LN(($M25*EXP($L25/100*AW$5)))-LN($K25)-$Q25*AW$5)/($R25*SQRT(AW$5))-$R25*SQRT(AW$5),0,1,TRUE)+$M25*EXP($L25/100*AW$5)*(1-_xlfn.NORM.DIST((LN(($M25*EXP($L25/100*AW$5)))-LN($K25)-$Q25*AW$5)/($R25*SQRT(AW$5)),0,1,TRUE)))*EXP(-$F$1*AW$5)*INDEX('3)tpx males'!CE$57:CE$107,MATCH('3) 2016 cases'!$O25,'3)tpx males'!$BB$57:$BB$107,0))</f>
        <v>0</v>
      </c>
      <c r="AX25" s="32">
        <f>($K25*EXP(AX$5*($Q25+0.5*($R25)^2))*_xlfn.NORM.DIST((LN(($M25*EXP($L25/100*AX$5)))-LN($K25)-$Q25*AX$5)/($R25*SQRT(AX$5))-$R25*SQRT(AX$5),0,1,TRUE)+$M25*EXP($L25/100*AX$5)*(1-_xlfn.NORM.DIST((LN(($M25*EXP($L25/100*AX$5)))-LN($K25)-$Q25*AX$5)/($R25*SQRT(AX$5)),0,1,TRUE)))*EXP(-$F$1*AX$5)*INDEX('3)tpx males'!CF$57:CF$107,MATCH('3) 2016 cases'!$O25,'3)tpx males'!$BB$57:$BB$107,0))</f>
        <v>0</v>
      </c>
      <c r="AY25" s="32">
        <f>($K25*EXP(AY$5*($Q25+0.5*($R25)^2))*_xlfn.NORM.DIST((LN(($M25*EXP($L25/100*AY$5)))-LN($K25)-$Q25*AY$5)/($R25*SQRT(AY$5))-$R25*SQRT(AY$5),0,1,TRUE)+$M25*EXP($L25/100*AY$5)*(1-_xlfn.NORM.DIST((LN(($M25*EXP($L25/100*AY$5)))-LN($K25)-$Q25*AY$5)/($R25*SQRT(AY$5)),0,1,TRUE)))*EXP(-$F$1*AY$5)*INDEX('3)tpx males'!CG$57:CG$107,MATCH('3) 2016 cases'!$O25,'3)tpx males'!$BB$57:$BB$107,0))</f>
        <v>0</v>
      </c>
      <c r="AZ25" s="32">
        <f>($K25*EXP(AZ$5*($Q25+0.5*($R25)^2))*_xlfn.NORM.DIST((LN(($M25*EXP($L25/100*AZ$5)))-LN($K25)-$Q25*AZ$5)/($R25*SQRT(AZ$5))-$R25*SQRT(AZ$5),0,1,TRUE)+$M25*EXP($L25/100*AZ$5)*(1-_xlfn.NORM.DIST((LN(($M25*EXP($L25/100*AZ$5)))-LN($K25)-$Q25*AZ$5)/($R25*SQRT(AZ$5)),0,1,TRUE)))*EXP(-$F$1*AZ$5)*INDEX('3)tpx males'!CH$57:CH$107,MATCH('3) 2016 cases'!$O25,'3)tpx males'!$BB$57:$BB$107,0))</f>
        <v>0</v>
      </c>
      <c r="BA25" s="32">
        <f>($K25*EXP(BA$5*($Q25+0.5*($R25)^2))*_xlfn.NORM.DIST((LN(($M25*EXP($L25/100*BA$5)))-LN($K25)-$Q25*BA$5)/($R25*SQRT(BA$5))-$R25*SQRT(BA$5),0,1,TRUE)+$M25*EXP($L25/100*BA$5)*(1-_xlfn.NORM.DIST((LN(($M25*EXP($L25/100*BA$5)))-LN($K25)-$Q25*BA$5)/($R25*SQRT(BA$5)),0,1,TRUE)))*EXP(-$F$1*BA$5)*INDEX('3)tpx males'!CI$57:CI$107,MATCH('3) 2016 cases'!$O25,'3)tpx males'!$BB$57:$BB$107,0))</f>
        <v>0</v>
      </c>
      <c r="BB25" s="32">
        <f>($K25*EXP(BB$5*($Q25+0.5*($R25)^2))*_xlfn.NORM.DIST((LN(($M25*EXP($L25/100*BB$5)))-LN($K25)-$Q25*BB$5)/($R25*SQRT(BB$5))-$R25*SQRT(BB$5),0,1,TRUE)+$M25*EXP($L25/100*BB$5)*(1-_xlfn.NORM.DIST((LN(($M25*EXP($L25/100*BB$5)))-LN($K25)-$Q25*BB$5)/($R25*SQRT(BB$5)),0,1,TRUE)))*EXP(-$F$1*BB$5)*INDEX('3)tpx males'!CJ$57:CJ$107,MATCH('3) 2016 cases'!$O25,'3)tpx males'!$BB$57:$BB$107,0))</f>
        <v>0</v>
      </c>
      <c r="BC25" s="32">
        <f>($K25*EXP(BC$5*($Q25+0.5*($R25)^2))*_xlfn.NORM.DIST((LN(($M25*EXP($L25/100*BC$5)))-LN($K25)-$Q25*BC$5)/($R25*SQRT(BC$5))-$R25*SQRT(BC$5),0,1,TRUE)+$M25*EXP($L25/100*BC$5)*(1-_xlfn.NORM.DIST((LN(($M25*EXP($L25/100*BC$5)))-LN($K25)-$Q25*BC$5)/($R25*SQRT(BC$5)),0,1,TRUE)))*EXP(-$F$1*BC$5)*INDEX('3)tpx males'!CK$57:CK$107,MATCH('3) 2016 cases'!$O25,'3)tpx males'!$BB$57:$BB$107,0))</f>
        <v>0</v>
      </c>
      <c r="BD25" s="32">
        <f>($K25*EXP(BD$5*($Q25+0.5*($R25)^2))*_xlfn.NORM.DIST((LN(($M25*EXP($L25/100*BD$5)))-LN($K25)-$Q25*BD$5)/($R25*SQRT(BD$5))-$R25*SQRT(BD$5),0,1,TRUE)+$M25*EXP($L25/100*BD$5)*(1-_xlfn.NORM.DIST((LN(($M25*EXP($L25/100*BD$5)))-LN($K25)-$Q25*BD$5)/($R25*SQRT(BD$5)),0,1,TRUE)))*EXP(-$F$1*BD$5)*INDEX('3)tpx males'!CL$57:CL$107,MATCH('3) 2016 cases'!$O25,'3)tpx males'!$BB$57:$BB$107,0))</f>
        <v>0</v>
      </c>
      <c r="BE25" s="32">
        <f>($K25*EXP(BE$5*($Q25+0.5*($R25)^2))*_xlfn.NORM.DIST((LN(($M25*EXP($L25/100*BE$5)))-LN($K25)-$Q25*BE$5)/($R25*SQRT(BE$5))-$R25*SQRT(BE$5),0,1,TRUE)+$M25*EXP($L25/100*BE$5)*(1-_xlfn.NORM.DIST((LN(($M25*EXP($L25/100*BE$5)))-LN($K25)-$Q25*BE$5)/($R25*SQRT(BE$5)),0,1,TRUE)))*EXP(-$F$1*BE$5)*INDEX('3)tpx males'!CM$57:CM$107,MATCH('3) 2016 cases'!$O25,'3)tpx males'!$BB$57:$BB$107,0))</f>
        <v>0</v>
      </c>
      <c r="BF25" s="32">
        <f>($K25*EXP(BF$5*($Q25+0.5*($R25)^2))*_xlfn.NORM.DIST((LN(($M25*EXP($L25/100*BF$5)))-LN($K25)-$Q25*BF$5)/($R25*SQRT(BF$5))-$R25*SQRT(BF$5),0,1,TRUE)+$M25*EXP($L25/100*BF$5)*(1-_xlfn.NORM.DIST((LN(($M25*EXP($L25/100*BF$5)))-LN($K25)-$Q25*BF$5)/($R25*SQRT(BF$5)),0,1,TRUE)))*EXP(-$F$1*BF$5)*INDEX('3)tpx males'!CN$57:CN$107,MATCH('3) 2016 cases'!$O25,'3)tpx males'!$BB$57:$BB$107,0))</f>
        <v>0</v>
      </c>
      <c r="BG25" s="32">
        <f>($K25*EXP(BG$5*($Q25+0.5*($R25)^2))*_xlfn.NORM.DIST((LN(($M25*EXP($L25/100*BG$5)))-LN($K25)-$Q25*BG$5)/($R25*SQRT(BG$5))-$R25*SQRT(BG$5),0,1,TRUE)+$M25*EXP($L25/100*BG$5)*(1-_xlfn.NORM.DIST((LN(($M25*EXP($L25/100*BG$5)))-LN($K25)-$Q25*BG$5)/($R25*SQRT(BG$5)),0,1,TRUE)))*EXP(-$F$1*BG$5)*INDEX('3)tpx males'!CO$57:CO$107,MATCH('3) 2016 cases'!$O25,'3)tpx males'!$BB$57:$BB$107,0))</f>
        <v>0</v>
      </c>
      <c r="BH25" s="32">
        <f>($K25*EXP(BH$5*($Q25+0.5*($R25)^2))*_xlfn.NORM.DIST((LN(($M25*EXP($L25/100*BH$5)))-LN($K25)-$Q25*BH$5)/($R25*SQRT(BH$5))-$R25*SQRT(BH$5),0,1,TRUE)+$M25*EXP($L25/100*BH$5)*(1-_xlfn.NORM.DIST((LN(($M25*EXP($L25/100*BH$5)))-LN($K25)-$Q25*BH$5)/($R25*SQRT(BH$5)),0,1,TRUE)))*EXP(-$F$1*BH$5)*INDEX('3)tpx males'!CP$57:CP$107,MATCH('3) 2016 cases'!$O25,'3)tpx males'!$BB$57:$BB$107,0))</f>
        <v>0</v>
      </c>
      <c r="BI25" s="32">
        <f>($K25*EXP(BI$5*($Q25+0.5*($R25)^2))*_xlfn.NORM.DIST((LN(($M25*EXP($L25/100*BI$5)))-LN($K25)-$Q25*BI$5)/($R25*SQRT(BI$5))-$R25*SQRT(BI$5),0,1,TRUE)+$M25*EXP($L25/100*BI$5)*(1-_xlfn.NORM.DIST((LN(($M25*EXP($L25/100*BI$5)))-LN($K25)-$Q25*BI$5)/($R25*SQRT(BI$5)),0,1,TRUE)))*EXP(-$F$1*BI$5)*INDEX('3)tpx males'!CQ$57:CQ$107,MATCH('3) 2016 cases'!$O25,'3)tpx males'!$BB$57:$BB$107,0))</f>
        <v>0</v>
      </c>
      <c r="BJ25" s="32">
        <f>($K25*EXP(BJ$5*($Q25+0.5*($R25)^2))*_xlfn.NORM.DIST((LN(($M25*EXP($L25/100*BJ$5)))-LN($K25)-$Q25*BJ$5)/($R25*SQRT(BJ$5))-$R25*SQRT(BJ$5),0,1,TRUE)+$M25*EXP($L25/100*BJ$5)*(1-_xlfn.NORM.DIST((LN(($M25*EXP($L25/100*BJ$5)))-LN($K25)-$Q25*BJ$5)/($R25*SQRT(BJ$5)),0,1,TRUE)))*EXP(-$F$1*BJ$5)*INDEX('3)tpx males'!CR$57:CR$107,MATCH('3) 2016 cases'!$O25,'3)tpx males'!$BB$57:$BB$107,0))</f>
        <v>0</v>
      </c>
      <c r="BK25" s="32">
        <f>($K25*EXP(BK$5*($Q25+0.5*($R25)^2))*_xlfn.NORM.DIST((LN(($M25*EXP($L25/100*BK$5)))-LN($K25)-$Q25*BK$5)/($R25*SQRT(BK$5))-$R25*SQRT(BK$5),0,1,TRUE)+$M25*EXP($L25/100*BK$5)*(1-_xlfn.NORM.DIST((LN(($M25*EXP($L25/100*BK$5)))-LN($K25)-$Q25*BK$5)/($R25*SQRT(BK$5)),0,1,TRUE)))*EXP(-$F$1*BK$5)*INDEX('3)tpx males'!CS$57:CS$107,MATCH('3) 2016 cases'!$O25,'3)tpx males'!$BB$57:$BB$107,0))</f>
        <v>0</v>
      </c>
      <c r="BL25" s="32">
        <f>($K25*EXP(BL$5*($Q25+0.5*($R25)^2))*_xlfn.NORM.DIST((LN(($M25*EXP($L25/100*BL$5)))-LN($K25)-$Q25*BL$5)/($R25*SQRT(BL$5))-$R25*SQRT(BL$5),0,1,TRUE)+$M25*EXP($L25/100*BL$5)*(1-_xlfn.NORM.DIST((LN(($M25*EXP($L25/100*BL$5)))-LN($K25)-$Q25*BL$5)/($R25*SQRT(BL$5)),0,1,TRUE)))*EXP(-$F$1*BL$5)*INDEX('3)tpx males'!CT$57:CT$107,MATCH('3) 2016 cases'!$O25,'3)tpx males'!$BB$57:$BB$107,0))</f>
        <v>0</v>
      </c>
      <c r="BM25" s="32">
        <f>($K25*EXP(BM$5*($Q25+0.5*($R25)^2))*_xlfn.NORM.DIST((LN(($M25*EXP($L25/100*BM$5)))-LN($K25)-$Q25*BM$5)/($R25*SQRT(BM$5))-$R25*SQRT(BM$5),0,1,TRUE)+$M25*EXP($L25/100*BM$5)*(1-_xlfn.NORM.DIST((LN(($M25*EXP($L25/100*BM$5)))-LN($K25)-$Q25*BM$5)/($R25*SQRT(BM$5)),0,1,TRUE)))*EXP(-$F$1*BM$5)*INDEX('3)tpx males'!CU$57:CU$107,MATCH('3) 2016 cases'!$O25,'3)tpx males'!$BB$57:$BB$107,0))</f>
        <v>0</v>
      </c>
      <c r="BN25" s="32">
        <f>($K25*EXP(BN$5*($Q25+0.5*($R25)^2))*_xlfn.NORM.DIST((LN(($M25*EXP($L25/100*BN$5)))-LN($K25)-$Q25*BN$5)/($R25*SQRT(BN$5))-$R25*SQRT(BN$5),0,1,TRUE)+$M25*EXP($L25/100*BN$5)*(1-_xlfn.NORM.DIST((LN(($M25*EXP($L25/100*BN$5)))-LN($K25)-$Q25*BN$5)/($R25*SQRT(BN$5)),0,1,TRUE)))*EXP(-$F$1*BN$5)*INDEX('3)tpx males'!CV$57:CV$107,MATCH('3) 2016 cases'!$O25,'3)tpx males'!$BB$57:$BB$107,0))</f>
        <v>0</v>
      </c>
      <c r="BO25" s="32">
        <f>($K25*EXP(BO$5*($Q25+0.5*($R25)^2))*_xlfn.NORM.DIST((LN(($M25*EXP($L25/100*BO$5)))-LN($K25)-$Q25*BO$5)/($R25*SQRT(BO$5))-$R25*SQRT(BO$5),0,1,TRUE)+$M25*EXP($L25/100*BO$5)*(1-_xlfn.NORM.DIST((LN(($M25*EXP($L25/100*BO$5)))-LN($K25)-$Q25*BO$5)/($R25*SQRT(BO$5)),0,1,TRUE)))*EXP(-$F$1*BO$5)*INDEX('3)tpx males'!CW$57:CW$107,MATCH('3) 2016 cases'!$O25,'3)tpx males'!$BB$57:$BB$107,0))</f>
        <v>0</v>
      </c>
      <c r="BP25" s="32">
        <f>($K25*EXP(BP$5*($Q25+0.5*($R25)^2))*_xlfn.NORM.DIST((LN(($M25*EXP($L25/100*BP$5)))-LN($K25)-$Q25*BP$5)/($R25*SQRT(BP$5))-$R25*SQRT(BP$5),0,1,TRUE)+$M25*EXP($L25/100*BP$5)*(1-_xlfn.NORM.DIST((LN(($M25*EXP($L25/100*BP$5)))-LN($K25)-$Q25*BP$5)/($R25*SQRT(BP$5)),0,1,TRUE)))*EXP(-$F$1*BP$5)*INDEX('3)tpx males'!CX$57:CX$107,MATCH('3) 2016 cases'!$O25,'3)tpx males'!$BB$57:$BB$107,0))</f>
        <v>0</v>
      </c>
      <c r="BQ25" s="32">
        <f>($K25*EXP(BQ$5*($Q25+0.5*($R25)^2))*_xlfn.NORM.DIST((LN(($M25*EXP($L25/100*BQ$5)))-LN($K25)-$Q25*BQ$5)/($R25*SQRT(BQ$5))-$R25*SQRT(BQ$5),0,1,TRUE)+$M25*EXP($L25/100*BQ$5)*(1-_xlfn.NORM.DIST((LN(($M25*EXP($L25/100*BQ$5)))-LN($K25)-$Q25*BQ$5)/($R25*SQRT(BQ$5)),0,1,TRUE)))*EXP(-$F$1*BQ$5)*INDEX('3)tpx males'!CY$57:CY$107,MATCH('3) 2016 cases'!$O25,'3)tpx males'!$BB$57:$BB$107,0))</f>
        <v>0</v>
      </c>
      <c r="BR25" s="32">
        <f>($K25*EXP(BR$5*($Q25+0.5*($R25)^2))*_xlfn.NORM.DIST((LN(($M25*EXP($L25/100*BR$5)))-LN($K25)-$Q25*BR$5)/($R25*SQRT(BR$5))-$R25*SQRT(BR$5),0,1,TRUE)+$M25*EXP($L25/100*BR$5)*(1-_xlfn.NORM.DIST((LN(($M25*EXP($L25/100*BR$5)))-LN($K25)-$Q25*BR$5)/($R25*SQRT(BR$5)),0,1,TRUE)))*EXP(-$F$1*BR$5)*INDEX('3)tpx males'!CZ$57:CZ$107,MATCH('3) 2016 cases'!$O25,'3)tpx males'!$BB$57:$BB$107,0))</f>
        <v>0</v>
      </c>
      <c r="BS25" s="32">
        <f>($K25*EXP(BS$5*($Q25+0.5*($R25)^2))*_xlfn.NORM.DIST((LN(($M25*EXP($L25/100*BS$5)))-LN($K25)-$Q25*BS$5)/($R25*SQRT(BS$5))-$R25*SQRT(BS$5),0,1,TRUE)+$M25*EXP($L25/100*BS$5)*(1-_xlfn.NORM.DIST((LN(($M25*EXP($L25/100*BS$5)))-LN($K25)-$Q25*BS$5)/($R25*SQRT(BS$5)),0,1,TRUE)))*EXP(-$F$1*BS$5)*INDEX('3)tpx males'!DA$57:DA$107,MATCH('3) 2016 cases'!$O25,'3)tpx males'!$BB$57:$BB$107,0))</f>
        <v>0</v>
      </c>
      <c r="BU25" s="32">
        <f t="shared" si="58"/>
        <v>178699.96261402688</v>
      </c>
      <c r="BV25" s="32">
        <f t="shared" si="9"/>
        <v>167119.34751569931</v>
      </c>
      <c r="BW25" s="32">
        <f t="shared" si="10"/>
        <v>167621.45834791166</v>
      </c>
      <c r="BX25" s="32">
        <f t="shared" si="11"/>
        <v>168125.07777438048</v>
      </c>
      <c r="BY25" s="32">
        <f t="shared" si="12"/>
        <v>168630.21032761774</v>
      </c>
      <c r="BZ25" s="32">
        <f t="shared" si="13"/>
        <v>169136.86054942527</v>
      </c>
      <c r="CA25" s="32">
        <f t="shared" si="14"/>
        <v>169645.03292367447</v>
      </c>
      <c r="CB25" s="32">
        <f t="shared" si="15"/>
        <v>170154.73146543995</v>
      </c>
      <c r="CC25" s="32">
        <f t="shared" si="16"/>
        <v>170665.9584475153</v>
      </c>
      <c r="CD25" s="32">
        <f t="shared" si="17"/>
        <v>171178.71199999671</v>
      </c>
      <c r="CE25" s="32">
        <f t="shared" si="18"/>
        <v>171692.98300728106</v>
      </c>
      <c r="CF25" s="32">
        <f t="shared" si="19"/>
        <v>172208.75218066332</v>
      </c>
      <c r="CG25" s="32">
        <f t="shared" si="20"/>
        <v>172725.98809118025</v>
      </c>
      <c r="CH25" s="32">
        <f t="shared" si="21"/>
        <v>173244.64653218535</v>
      </c>
      <c r="CI25" s="32">
        <f t="shared" si="22"/>
        <v>173764.67116724528</v>
      </c>
      <c r="CJ25" s="32">
        <f t="shared" si="23"/>
        <v>174285.99516609038</v>
      </c>
      <c r="CK25" s="32">
        <f t="shared" si="24"/>
        <v>174808.54344710248</v>
      </c>
      <c r="CL25" s="32">
        <f t="shared" si="25"/>
        <v>175332.23517266806</v>
      </c>
      <c r="CM25" s="32">
        <f t="shared" si="26"/>
        <v>175856.98622360508</v>
      </c>
      <c r="CN25" s="32">
        <f t="shared" si="27"/>
        <v>176382.71146943377</v>
      </c>
      <c r="CO25" s="32">
        <f t="shared" si="28"/>
        <v>176909.32673086875</v>
      </c>
      <c r="CP25" s="32">
        <f t="shared" si="29"/>
        <v>177436.75039167091</v>
      </c>
      <c r="CQ25" s="32">
        <f t="shared" si="30"/>
        <v>177964.90465868331</v>
      </c>
      <c r="CR25" s="32">
        <f t="shared" si="31"/>
        <v>178493.71649457637</v>
      </c>
      <c r="CS25" s="32">
        <f t="shared" si="32"/>
        <v>179023.11826155277</v>
      </c>
      <c r="CT25" s="32">
        <f t="shared" si="33"/>
        <v>179553.04811970162</v>
      </c>
      <c r="CU25" s="32">
        <f t="shared" si="34"/>
        <v>180083.45022383679</v>
      </c>
      <c r="CV25" s="32">
        <f t="shared" si="35"/>
        <v>180614.27475969133</v>
      </c>
      <c r="CW25" s="32">
        <f t="shared" si="36"/>
        <v>181145.47785579599</v>
      </c>
      <c r="CX25" s="32">
        <f t="shared" si="37"/>
        <v>181677.02140223095</v>
      </c>
      <c r="CY25" s="32">
        <f t="shared" si="38"/>
        <v>182208.87280232023</v>
      </c>
      <c r="CZ25" s="32">
        <f t="shared" si="39"/>
        <v>182741.00467857014</v>
      </c>
      <c r="DA25" s="32">
        <f t="shared" si="40"/>
        <v>183273.39454992043</v>
      </c>
      <c r="DB25" s="32">
        <f t="shared" si="41"/>
        <v>183806.0244937203</v>
      </c>
      <c r="DC25" s="32">
        <f t="shared" si="42"/>
        <v>184338.88080276985</v>
      </c>
      <c r="DD25" s="32">
        <f t="shared" si="43"/>
        <v>184871.95364522323</v>
      </c>
      <c r="DE25" s="32">
        <f t="shared" si="44"/>
        <v>185405.23673308763</v>
      </c>
      <c r="DF25" s="32">
        <f t="shared" si="45"/>
        <v>185938.72700339119</v>
      </c>
      <c r="DG25" s="32">
        <f t="shared" si="46"/>
        <v>186472.42431478685</v>
      </c>
      <c r="DH25" s="32">
        <f t="shared" si="47"/>
        <v>187006.33116132845</v>
      </c>
      <c r="DI25" s="32">
        <f t="shared" si="48"/>
        <v>187540.45240437184</v>
      </c>
      <c r="DJ25" s="32">
        <f t="shared" si="49"/>
        <v>188074.79502295257</v>
      </c>
      <c r="DK25" s="32">
        <f t="shared" si="50"/>
        <v>188609.36788254406</v>
      </c>
      <c r="DL25" s="32">
        <f t="shared" si="51"/>
        <v>189144.18152177799</v>
      </c>
      <c r="DM25" s="32">
        <f t="shared" si="52"/>
        <v>189679.2479564792</v>
      </c>
      <c r="DN25" s="32">
        <f t="shared" si="53"/>
        <v>190214.58050020758</v>
      </c>
      <c r="DO25" s="32">
        <f t="shared" si="54"/>
        <v>190750.19360041028</v>
      </c>
      <c r="DP25" s="32">
        <f t="shared" si="55"/>
        <v>191286.10268922432</v>
      </c>
      <c r="DQ25" s="32">
        <f t="shared" si="56"/>
        <v>191822.32404795664</v>
      </c>
      <c r="DR25" s="32">
        <f t="shared" si="57"/>
        <v>192358.8746842664</v>
      </c>
      <c r="DT25" s="48">
        <f t="shared" si="59"/>
        <v>84</v>
      </c>
      <c r="DU25" s="32"/>
      <c r="DV25" s="32">
        <f ca="1">INDEX('3)tpx males'!BD$57:BD$107,MATCH('3) 2016 cases'!DT25,'3)tpx males'!$BB$57:$BB$107,0))</f>
        <v>8.0583069181726863E-2</v>
      </c>
      <c r="DW25" s="32">
        <f t="shared" ca="1" si="60"/>
        <v>-14400.191450098133</v>
      </c>
      <c r="DX25" s="32">
        <f t="shared" ca="1" si="61"/>
        <v>0.91941693081827314</v>
      </c>
      <c r="DZ25" s="32">
        <f t="shared" ca="1" si="62"/>
        <v>-182306.12187924018</v>
      </c>
      <c r="EA25" s="32">
        <f t="shared" ca="1" si="63"/>
        <v>3606.1592652132967</v>
      </c>
      <c r="EB25" s="32">
        <f t="shared" ca="1" si="64"/>
        <v>290.59538154900838</v>
      </c>
      <c r="EC25" s="32">
        <f ca="1">EA25*'3) Value'!AN37</f>
        <v>0</v>
      </c>
      <c r="EE25" s="32">
        <f ca="1">IF(EC25=0,'3) Value'!AM37+'3) 2016 cases'!DZ25,0)</f>
        <v>0.10232197822188027</v>
      </c>
    </row>
    <row r="26" spans="2:135" x14ac:dyDescent="0.25">
      <c r="C26" s="32" t="s">
        <v>16</v>
      </c>
      <c r="D26" s="32" t="s">
        <v>14</v>
      </c>
      <c r="E26" s="49">
        <v>12919</v>
      </c>
      <c r="F26" s="32" t="s">
        <v>19</v>
      </c>
      <c r="G26" s="32" t="s">
        <v>12</v>
      </c>
      <c r="H26" s="49">
        <v>10291</v>
      </c>
      <c r="I26" s="32" t="s">
        <v>13</v>
      </c>
      <c r="J26" s="32" t="s">
        <v>20</v>
      </c>
      <c r="K26" s="52">
        <v>1540000</v>
      </c>
      <c r="L26" s="53">
        <v>7.3000000000000007</v>
      </c>
      <c r="M26" s="52">
        <v>91726</v>
      </c>
      <c r="O26" s="48">
        <f>ROUND(($B$1-H26)/365,0)</f>
        <v>88</v>
      </c>
      <c r="Q26" s="32">
        <f>INDEX('2b)Working'!$I$61:$P$61,MATCH($J26,'2b)Working'!$I$60:$P$60,0))</f>
        <v>7.4552232955274328E-2</v>
      </c>
      <c r="R26" s="32">
        <f>INDEX('2b)Working'!$I$62:$P$62,MATCH($J26,'2b)Working'!$I$60:$P$60,0))</f>
        <v>6.4868498859960141E-2</v>
      </c>
      <c r="T26" s="9">
        <f t="shared" ca="1" si="8"/>
        <v>93070.62111824163</v>
      </c>
      <c r="U26" s="10"/>
      <c r="V26" s="32">
        <f ca="1">($K26*EXP(V$5*($Q26+0.5*($R26)^2))*_xlfn.NORM.DIST((LN(($M26*EXP($L26/100*V$5)))-LN($K26)-$Q26*V$5)/($R26*SQRT(V$5))-$R26*SQRT(V$5),0,1,TRUE)+$M26*EXP($L26/100*V$5)*(1-_xlfn.NORM.DIST((LN(($M26*EXP($L26/100*V$5)))-LN($K26)-$Q26*V$5)/($R26*SQRT(V$5)),0,1,TRUE)))*EXP(-$F$1*V$5)*INDEX('3)tpx males'!BD$57:BD$107,MATCH('3) 2016 cases'!$O26,'3)tpx males'!$BB$57:$BB$107,0))</f>
        <v>11665.245417947463</v>
      </c>
      <c r="W26" s="32">
        <f ca="1">($K26*EXP(W$5*($Q26+0.5*($R26)^2))*_xlfn.NORM.DIST((LN(($M26*EXP($L26/100*W$5)))-LN($K26)-$Q26*W$5)/($R26*SQRT(W$5))-$R26*SQRT(W$5),0,1,TRUE)+$M26*EXP($L26/100*W$5)*(1-_xlfn.NORM.DIST((LN(($M26*EXP($L26/100*W$5)))-LN($K26)-$Q26*W$5)/($R26*SQRT(W$5)),0,1,TRUE)))*EXP(-$F$1*W$5)*INDEX('3)tpx males'!BE$57:BE$107,MATCH('3) 2016 cases'!$O26,'3)tpx males'!$BB$57:$BB$107,0))</f>
        <v>11777.141056836497</v>
      </c>
      <c r="X26" s="32">
        <f ca="1">($K26*EXP(X$5*($Q26+0.5*($R26)^2))*_xlfn.NORM.DIST((LN(($M26*EXP($L26/100*X$5)))-LN($K26)-$Q26*X$5)/($R26*SQRT(X$5))-$R26*SQRT(X$5),0,1,TRUE)+$M26*EXP($L26/100*X$5)*(1-_xlfn.NORM.DIST((LN(($M26*EXP($L26/100*X$5)))-LN($K26)-$Q26*X$5)/($R26*SQRT(X$5)),0,1,TRUE)))*EXP(-$F$1*X$5)*INDEX('3)tpx males'!BF$57:BF$107,MATCH('3) 2016 cases'!$O26,'3)tpx males'!$BB$57:$BB$107,0))</f>
        <v>10876.072262815578</v>
      </c>
      <c r="Y26" s="32">
        <f ca="1">($K26*EXP(Y$5*($Q26+0.5*($R26)^2))*_xlfn.NORM.DIST((LN(($M26*EXP($L26/100*Y$5)))-LN($K26)-$Q26*Y$5)/($R26*SQRT(Y$5))-$R26*SQRT(Y$5),0,1,TRUE)+$M26*EXP($L26/100*Y$5)*(1-_xlfn.NORM.DIST((LN(($M26*EXP($L26/100*Y$5)))-LN($K26)-$Q26*Y$5)/($R26*SQRT(Y$5)),0,1,TRUE)))*EXP(-$F$1*Y$5)*INDEX('3)tpx males'!BG$57:BG$107,MATCH('3) 2016 cases'!$O26,'3)tpx males'!$BB$57:$BB$107,0))</f>
        <v>10343.001035908001</v>
      </c>
      <c r="Z26" s="32">
        <f ca="1">($K26*EXP(Z$5*($Q26+0.5*($R26)^2))*_xlfn.NORM.DIST((LN(($M26*EXP($L26/100*Z$5)))-LN($K26)-$Q26*Z$5)/($R26*SQRT(Z$5))-$R26*SQRT(Z$5),0,1,TRUE)+$M26*EXP($L26/100*Z$5)*(1-_xlfn.NORM.DIST((LN(($M26*EXP($L26/100*Z$5)))-LN($K26)-$Q26*Z$5)/($R26*SQRT(Z$5)),0,1,TRUE)))*EXP(-$F$1*Z$5)*INDEX('3)tpx males'!BH$57:BH$107,MATCH('3) 2016 cases'!$O26,'3)tpx males'!$BB$57:$BB$107,0))</f>
        <v>8777.8232466165118</v>
      </c>
      <c r="AA26" s="32">
        <f ca="1">($K26*EXP(AA$5*($Q26+0.5*($R26)^2))*_xlfn.NORM.DIST((LN(($M26*EXP($L26/100*AA$5)))-LN($K26)-$Q26*AA$5)/($R26*SQRT(AA$5))-$R26*SQRT(AA$5),0,1,TRUE)+$M26*EXP($L26/100*AA$5)*(1-_xlfn.NORM.DIST((LN(($M26*EXP($L26/100*AA$5)))-LN($K26)-$Q26*AA$5)/($R26*SQRT(AA$5)),0,1,TRUE)))*EXP(-$F$1*AA$5)*INDEX('3)tpx males'!BI$57:BI$107,MATCH('3) 2016 cases'!$O26,'3)tpx males'!$BB$57:$BB$107,0))</f>
        <v>8211.1459259145067</v>
      </c>
      <c r="AB26" s="32">
        <f ca="1">($K26*EXP(AB$5*($Q26+0.5*($R26)^2))*_xlfn.NORM.DIST((LN(($M26*EXP($L26/100*AB$5)))-LN($K26)-$Q26*AB$5)/($R26*SQRT(AB$5))-$R26*SQRT(AB$5),0,1,TRUE)+$M26*EXP($L26/100*AB$5)*(1-_xlfn.NORM.DIST((LN(($M26*EXP($L26/100*AB$5)))-LN($K26)-$Q26*AB$5)/($R26*SQRT(AB$5)),0,1,TRUE)))*EXP(-$F$1*AB$5)*INDEX('3)tpx males'!BJ$57:BJ$107,MATCH('3) 2016 cases'!$O26,'3)tpx males'!$BB$57:$BB$107,0))</f>
        <v>7427.908342139468</v>
      </c>
      <c r="AC26" s="32">
        <f ca="1">($K26*EXP(AC$5*($Q26+0.5*($R26)^2))*_xlfn.NORM.DIST((LN(($M26*EXP($L26/100*AC$5)))-LN($K26)-$Q26*AC$5)/($R26*SQRT(AC$5))-$R26*SQRT(AC$5),0,1,TRUE)+$M26*EXP($L26/100*AC$5)*(1-_xlfn.NORM.DIST((LN(($M26*EXP($L26/100*AC$5)))-LN($K26)-$Q26*AC$5)/($R26*SQRT(AC$5)),0,1,TRUE)))*EXP(-$F$1*AC$5)*INDEX('3)tpx males'!BK$57:BK$107,MATCH('3) 2016 cases'!$O26,'3)tpx males'!$BB$57:$BB$107,0))</f>
        <v>6061.4610993405167</v>
      </c>
      <c r="AD26" s="32">
        <f ca="1">($K26*EXP(AD$5*($Q26+0.5*($R26)^2))*_xlfn.NORM.DIST((LN(($M26*EXP($L26/100*AD$5)))-LN($K26)-$Q26*AD$5)/($R26*SQRT(AD$5))-$R26*SQRT(AD$5),0,1,TRUE)+$M26*EXP($L26/100*AD$5)*(1-_xlfn.NORM.DIST((LN(($M26*EXP($L26/100*AD$5)))-LN($K26)-$Q26*AD$5)/($R26*SQRT(AD$5)),0,1,TRUE)))*EXP(-$F$1*AD$5)*INDEX('3)tpx males'!BL$57:BL$107,MATCH('3) 2016 cases'!$O26,'3)tpx males'!$BB$57:$BB$107,0))</f>
        <v>4930.8543751039642</v>
      </c>
      <c r="AE26" s="32">
        <f ca="1">($K26*EXP(AE$5*($Q26+0.5*($R26)^2))*_xlfn.NORM.DIST((LN(($M26*EXP($L26/100*AE$5)))-LN($K26)-$Q26*AE$5)/($R26*SQRT(AE$5))-$R26*SQRT(AE$5),0,1,TRUE)+$M26*EXP($L26/100*AE$5)*(1-_xlfn.NORM.DIST((LN(($M26*EXP($L26/100*AE$5)))-LN($K26)-$Q26*AE$5)/($R26*SQRT(AE$5)),0,1,TRUE)))*EXP(-$F$1*AE$5)*INDEX('3)tpx males'!BM$57:BM$107,MATCH('3) 2016 cases'!$O26,'3)tpx males'!$BB$57:$BB$107,0))</f>
        <v>3874.2688171182831</v>
      </c>
      <c r="AF26" s="32">
        <f ca="1">($K26*EXP(AF$5*($Q26+0.5*($R26)^2))*_xlfn.NORM.DIST((LN(($M26*EXP($L26/100*AF$5)))-LN($K26)-$Q26*AF$5)/($R26*SQRT(AF$5))-$R26*SQRT(AF$5),0,1,TRUE)+$M26*EXP($L26/100*AF$5)*(1-_xlfn.NORM.DIST((LN(($M26*EXP($L26/100*AF$5)))-LN($K26)-$Q26*AF$5)/($R26*SQRT(AF$5)),0,1,TRUE)))*EXP(-$F$1*AF$5)*INDEX('3)tpx males'!BN$57:BN$107,MATCH('3) 2016 cases'!$O26,'3)tpx males'!$BB$57:$BB$107,0))</f>
        <v>2931.6685552035374</v>
      </c>
      <c r="AG26" s="32">
        <f ca="1">($K26*EXP(AG$5*($Q26+0.5*($R26)^2))*_xlfn.NORM.DIST((LN(($M26*EXP($L26/100*AG$5)))-LN($K26)-$Q26*AG$5)/($R26*SQRT(AG$5))-$R26*SQRT(AG$5),0,1,TRUE)+$M26*EXP($L26/100*AG$5)*(1-_xlfn.NORM.DIST((LN(($M26*EXP($L26/100*AG$5)))-LN($K26)-$Q26*AG$5)/($R26*SQRT(AG$5)),0,1,TRUE)))*EXP(-$F$1*AG$5)*INDEX('3)tpx males'!BO$57:BO$107,MATCH('3) 2016 cases'!$O26,'3)tpx males'!$BB$57:$BB$107,0))</f>
        <v>2144.4932805963567</v>
      </c>
      <c r="AH26" s="32">
        <f ca="1">($K26*EXP(AH$5*($Q26+0.5*($R26)^2))*_xlfn.NORM.DIST((LN(($M26*EXP($L26/100*AH$5)))-LN($K26)-$Q26*AH$5)/($R26*SQRT(AH$5))-$R26*SQRT(AH$5),0,1,TRUE)+$M26*EXP($L26/100*AH$5)*(1-_xlfn.NORM.DIST((LN(($M26*EXP($L26/100*AH$5)))-LN($K26)-$Q26*AH$5)/($R26*SQRT(AH$5)),0,1,TRUE)))*EXP(-$F$1*AH$5)*INDEX('3)tpx males'!BP$57:BP$107,MATCH('3) 2016 cases'!$O26,'3)tpx males'!$BB$57:$BB$107,0))</f>
        <v>1490.1344545613638</v>
      </c>
      <c r="AI26" s="32">
        <f ca="1">($K26*EXP(AI$5*($Q26+0.5*($R26)^2))*_xlfn.NORM.DIST((LN(($M26*EXP($L26/100*AI$5)))-LN($K26)-$Q26*AI$5)/($R26*SQRT(AI$5))-$R26*SQRT(AI$5),0,1,TRUE)+$M26*EXP($L26/100*AI$5)*(1-_xlfn.NORM.DIST((LN(($M26*EXP($L26/100*AI$5)))-LN($K26)-$Q26*AI$5)/($R26*SQRT(AI$5)),0,1,TRUE)))*EXP(-$F$1*AI$5)*INDEX('3)tpx males'!BQ$57:BQ$107,MATCH('3) 2016 cases'!$O26,'3)tpx males'!$BB$57:$BB$107,0))</f>
        <v>1004.6895628954371</v>
      </c>
      <c r="AJ26" s="32">
        <f ca="1">($K26*EXP(AJ$5*($Q26+0.5*($R26)^2))*_xlfn.NORM.DIST((LN(($M26*EXP($L26/100*AJ$5)))-LN($K26)-$Q26*AJ$5)/($R26*SQRT(AJ$5))-$R26*SQRT(AJ$5),0,1,TRUE)+$M26*EXP($L26/100*AJ$5)*(1-_xlfn.NORM.DIST((LN(($M26*EXP($L26/100*AJ$5)))-LN($K26)-$Q26*AJ$5)/($R26*SQRT(AJ$5)),0,1,TRUE)))*EXP(-$F$1*AJ$5)*INDEX('3)tpx males'!BR$57:BR$107,MATCH('3) 2016 cases'!$O26,'3)tpx males'!$BB$57:$BB$107,0))</f>
        <v>651.27228543809258</v>
      </c>
      <c r="AK26" s="32">
        <f ca="1">($K26*EXP(AK$5*($Q26+0.5*($R26)^2))*_xlfn.NORM.DIST((LN(($M26*EXP($L26/100*AK$5)))-LN($K26)-$Q26*AK$5)/($R26*SQRT(AK$5))-$R26*SQRT(AK$5),0,1,TRUE)+$M26*EXP($L26/100*AK$5)*(1-_xlfn.NORM.DIST((LN(($M26*EXP($L26/100*AK$5)))-LN($K26)-$Q26*AK$5)/($R26*SQRT(AK$5)),0,1,TRUE)))*EXP(-$F$1*AK$5)*INDEX('3)tpx males'!BS$57:BS$107,MATCH('3) 2016 cases'!$O26,'3)tpx males'!$BB$57:$BB$107,0))</f>
        <v>396.8126288545036</v>
      </c>
      <c r="AL26" s="32">
        <f ca="1">($K26*EXP(AL$5*($Q26+0.5*($R26)^2))*_xlfn.NORM.DIST((LN(($M26*EXP($L26/100*AL$5)))-LN($K26)-$Q26*AL$5)/($R26*SQRT(AL$5))-$R26*SQRT(AL$5),0,1,TRUE)+$M26*EXP($L26/100*AL$5)*(1-_xlfn.NORM.DIST((LN(($M26*EXP($L26/100*AL$5)))-LN($K26)-$Q26*AL$5)/($R26*SQRT(AL$5)),0,1,TRUE)))*EXP(-$F$1*AL$5)*INDEX('3)tpx males'!BT$57:BT$107,MATCH('3) 2016 cases'!$O26,'3)tpx males'!$BB$57:$BB$107,0))</f>
        <v>237.61102362486784</v>
      </c>
      <c r="AM26" s="32">
        <f ca="1">($K26*EXP(AM$5*($Q26+0.5*($R26)^2))*_xlfn.NORM.DIST((LN(($M26*EXP($L26/100*AM$5)))-LN($K26)-$Q26*AM$5)/($R26*SQRT(AM$5))-$R26*SQRT(AM$5),0,1,TRUE)+$M26*EXP($L26/100*AM$5)*(1-_xlfn.NORM.DIST((LN(($M26*EXP($L26/100*AM$5)))-LN($K26)-$Q26*AM$5)/($R26*SQRT(AM$5)),0,1,TRUE)))*EXP(-$F$1*AM$5)*INDEX('3)tpx males'!BU$57:BU$107,MATCH('3) 2016 cases'!$O26,'3)tpx males'!$BB$57:$BB$107,0))</f>
        <v>131.82792785173049</v>
      </c>
      <c r="AN26" s="32">
        <f ca="1">($K26*EXP(AN$5*($Q26+0.5*($R26)^2))*_xlfn.NORM.DIST((LN(($M26*EXP($L26/100*AN$5)))-LN($K26)-$Q26*AN$5)/($R26*SQRT(AN$5))-$R26*SQRT(AN$5),0,1,TRUE)+$M26*EXP($L26/100*AN$5)*(1-_xlfn.NORM.DIST((LN(($M26*EXP($L26/100*AN$5)))-LN($K26)-$Q26*AN$5)/($R26*SQRT(AN$5)),0,1,TRUE)))*EXP(-$F$1*AN$5)*INDEX('3)tpx males'!BV$57:BV$107,MATCH('3) 2016 cases'!$O26,'3)tpx males'!$BB$57:$BB$107,0))</f>
        <v>72.977212138681992</v>
      </c>
      <c r="AO26" s="32">
        <f ca="1">($K26*EXP(AO$5*($Q26+0.5*($R26)^2))*_xlfn.NORM.DIST((LN(($M26*EXP($L26/100*AO$5)))-LN($K26)-$Q26*AO$5)/($R26*SQRT(AO$5))-$R26*SQRT(AO$5),0,1,TRUE)+$M26*EXP($L26/100*AO$5)*(1-_xlfn.NORM.DIST((LN(($M26*EXP($L26/100*AO$5)))-LN($K26)-$Q26*AO$5)/($R26*SQRT(AO$5)),0,1,TRUE)))*EXP(-$F$1*AO$5)*INDEX('3)tpx males'!BW$57:BW$107,MATCH('3) 2016 cases'!$O26,'3)tpx males'!$BB$57:$BB$107,0))</f>
        <v>39.140177629061697</v>
      </c>
      <c r="AP26" s="32">
        <f ca="1">($K26*EXP(AP$5*($Q26+0.5*($R26)^2))*_xlfn.NORM.DIST((LN(($M26*EXP($L26/100*AP$5)))-LN($K26)-$Q26*AP$5)/($R26*SQRT(AP$5))-$R26*SQRT(AP$5),0,1,TRUE)+$M26*EXP($L26/100*AP$5)*(1-_xlfn.NORM.DIST((LN(($M26*EXP($L26/100*AP$5)))-LN($K26)-$Q26*AP$5)/($R26*SQRT(AP$5)),0,1,TRUE)))*EXP(-$F$1*AP$5)*INDEX('3)tpx males'!BX$57:BX$107,MATCH('3) 2016 cases'!$O26,'3)tpx males'!$BB$57:$BB$107,0))</f>
        <v>16.549898975686908</v>
      </c>
      <c r="AQ26" s="32">
        <f ca="1">($K26*EXP(AQ$5*($Q26+0.5*($R26)^2))*_xlfn.NORM.DIST((LN(($M26*EXP($L26/100*AQ$5)))-LN($K26)-$Q26*AQ$5)/($R26*SQRT(AQ$5))-$R26*SQRT(AQ$5),0,1,TRUE)+$M26*EXP($L26/100*AQ$5)*(1-_xlfn.NORM.DIST((LN(($M26*EXP($L26/100*AQ$5)))-LN($K26)-$Q26*AQ$5)/($R26*SQRT(AQ$5)),0,1,TRUE)))*EXP(-$F$1*AQ$5)*INDEX('3)tpx males'!BY$57:BY$107,MATCH('3) 2016 cases'!$O26,'3)tpx males'!$BB$57:$BB$107,0))</f>
        <v>8.52253073150648</v>
      </c>
      <c r="AR26" s="32">
        <f>($K26*EXP(AR$5*($Q26+0.5*($R26)^2))*_xlfn.NORM.DIST((LN(($M26*EXP($L26/100*AR$5)))-LN($K26)-$Q26*AR$5)/($R26*SQRT(AR$5))-$R26*SQRT(AR$5),0,1,TRUE)+$M26*EXP($L26/100*AR$5)*(1-_xlfn.NORM.DIST((LN(($M26*EXP($L26/100*AR$5)))-LN($K26)-$Q26*AR$5)/($R26*SQRT(AR$5)),0,1,TRUE)))*EXP(-$F$1*AR$5)*INDEX('3)tpx males'!BZ$57:BZ$107,MATCH('3) 2016 cases'!$O26,'3)tpx males'!$BB$57:$BB$107,0))</f>
        <v>0</v>
      </c>
      <c r="AS26" s="32">
        <f>($K26*EXP(AS$5*($Q26+0.5*($R26)^2))*_xlfn.NORM.DIST((LN(($M26*EXP($L26/100*AS$5)))-LN($K26)-$Q26*AS$5)/($R26*SQRT(AS$5))-$R26*SQRT(AS$5),0,1,TRUE)+$M26*EXP($L26/100*AS$5)*(1-_xlfn.NORM.DIST((LN(($M26*EXP($L26/100*AS$5)))-LN($K26)-$Q26*AS$5)/($R26*SQRT(AS$5)),0,1,TRUE)))*EXP(-$F$1*AS$5)*INDEX('3)tpx males'!CA$57:CA$107,MATCH('3) 2016 cases'!$O26,'3)tpx males'!$BB$57:$BB$107,0))</f>
        <v>0</v>
      </c>
      <c r="AT26" s="32">
        <f>($K26*EXP(AT$5*($Q26+0.5*($R26)^2))*_xlfn.NORM.DIST((LN(($M26*EXP($L26/100*AT$5)))-LN($K26)-$Q26*AT$5)/($R26*SQRT(AT$5))-$R26*SQRT(AT$5),0,1,TRUE)+$M26*EXP($L26/100*AT$5)*(1-_xlfn.NORM.DIST((LN(($M26*EXP($L26/100*AT$5)))-LN($K26)-$Q26*AT$5)/($R26*SQRT(AT$5)),0,1,TRUE)))*EXP(-$F$1*AT$5)*INDEX('3)tpx males'!CB$57:CB$107,MATCH('3) 2016 cases'!$O26,'3)tpx males'!$BB$57:$BB$107,0))</f>
        <v>0</v>
      </c>
      <c r="AU26" s="32">
        <f>($K26*EXP(AU$5*($Q26+0.5*($R26)^2))*_xlfn.NORM.DIST((LN(($M26*EXP($L26/100*AU$5)))-LN($K26)-$Q26*AU$5)/($R26*SQRT(AU$5))-$R26*SQRT(AU$5),0,1,TRUE)+$M26*EXP($L26/100*AU$5)*(1-_xlfn.NORM.DIST((LN(($M26*EXP($L26/100*AU$5)))-LN($K26)-$Q26*AU$5)/($R26*SQRT(AU$5)),0,1,TRUE)))*EXP(-$F$1*AU$5)*INDEX('3)tpx males'!CC$57:CC$107,MATCH('3) 2016 cases'!$O26,'3)tpx males'!$BB$57:$BB$107,0))</f>
        <v>0</v>
      </c>
      <c r="AV26" s="32">
        <f>($K26*EXP(AV$5*($Q26+0.5*($R26)^2))*_xlfn.NORM.DIST((LN(($M26*EXP($L26/100*AV$5)))-LN($K26)-$Q26*AV$5)/($R26*SQRT(AV$5))-$R26*SQRT(AV$5),0,1,TRUE)+$M26*EXP($L26/100*AV$5)*(1-_xlfn.NORM.DIST((LN(($M26*EXP($L26/100*AV$5)))-LN($K26)-$Q26*AV$5)/($R26*SQRT(AV$5)),0,1,TRUE)))*EXP(-$F$1*AV$5)*INDEX('3)tpx males'!CD$57:CD$107,MATCH('3) 2016 cases'!$O26,'3)tpx males'!$BB$57:$BB$107,0))</f>
        <v>0</v>
      </c>
      <c r="AW26" s="32">
        <f>($K26*EXP(AW$5*($Q26+0.5*($R26)^2))*_xlfn.NORM.DIST((LN(($M26*EXP($L26/100*AW$5)))-LN($K26)-$Q26*AW$5)/($R26*SQRT(AW$5))-$R26*SQRT(AW$5),0,1,TRUE)+$M26*EXP($L26/100*AW$5)*(1-_xlfn.NORM.DIST((LN(($M26*EXP($L26/100*AW$5)))-LN($K26)-$Q26*AW$5)/($R26*SQRT(AW$5)),0,1,TRUE)))*EXP(-$F$1*AW$5)*INDEX('3)tpx males'!CE$57:CE$107,MATCH('3) 2016 cases'!$O26,'3)tpx males'!$BB$57:$BB$107,0))</f>
        <v>0</v>
      </c>
      <c r="AX26" s="32">
        <f>($K26*EXP(AX$5*($Q26+0.5*($R26)^2))*_xlfn.NORM.DIST((LN(($M26*EXP($L26/100*AX$5)))-LN($K26)-$Q26*AX$5)/($R26*SQRT(AX$5))-$R26*SQRT(AX$5),0,1,TRUE)+$M26*EXP($L26/100*AX$5)*(1-_xlfn.NORM.DIST((LN(($M26*EXP($L26/100*AX$5)))-LN($K26)-$Q26*AX$5)/($R26*SQRT(AX$5)),0,1,TRUE)))*EXP(-$F$1*AX$5)*INDEX('3)tpx males'!CF$57:CF$107,MATCH('3) 2016 cases'!$O26,'3)tpx males'!$BB$57:$BB$107,0))</f>
        <v>0</v>
      </c>
      <c r="AY26" s="32">
        <f>($K26*EXP(AY$5*($Q26+0.5*($R26)^2))*_xlfn.NORM.DIST((LN(($M26*EXP($L26/100*AY$5)))-LN($K26)-$Q26*AY$5)/($R26*SQRT(AY$5))-$R26*SQRT(AY$5),0,1,TRUE)+$M26*EXP($L26/100*AY$5)*(1-_xlfn.NORM.DIST((LN(($M26*EXP($L26/100*AY$5)))-LN($K26)-$Q26*AY$5)/($R26*SQRT(AY$5)),0,1,TRUE)))*EXP(-$F$1*AY$5)*INDEX('3)tpx males'!CG$57:CG$107,MATCH('3) 2016 cases'!$O26,'3)tpx males'!$BB$57:$BB$107,0))</f>
        <v>0</v>
      </c>
      <c r="AZ26" s="32">
        <f>($K26*EXP(AZ$5*($Q26+0.5*($R26)^2))*_xlfn.NORM.DIST((LN(($M26*EXP($L26/100*AZ$5)))-LN($K26)-$Q26*AZ$5)/($R26*SQRT(AZ$5))-$R26*SQRT(AZ$5),0,1,TRUE)+$M26*EXP($L26/100*AZ$5)*(1-_xlfn.NORM.DIST((LN(($M26*EXP($L26/100*AZ$5)))-LN($K26)-$Q26*AZ$5)/($R26*SQRT(AZ$5)),0,1,TRUE)))*EXP(-$F$1*AZ$5)*INDEX('3)tpx males'!CH$57:CH$107,MATCH('3) 2016 cases'!$O26,'3)tpx males'!$BB$57:$BB$107,0))</f>
        <v>0</v>
      </c>
      <c r="BA26" s="32">
        <f>($K26*EXP(BA$5*($Q26+0.5*($R26)^2))*_xlfn.NORM.DIST((LN(($M26*EXP($L26/100*BA$5)))-LN($K26)-$Q26*BA$5)/($R26*SQRT(BA$5))-$R26*SQRT(BA$5),0,1,TRUE)+$M26*EXP($L26/100*BA$5)*(1-_xlfn.NORM.DIST((LN(($M26*EXP($L26/100*BA$5)))-LN($K26)-$Q26*BA$5)/($R26*SQRT(BA$5)),0,1,TRUE)))*EXP(-$F$1*BA$5)*INDEX('3)tpx males'!CI$57:CI$107,MATCH('3) 2016 cases'!$O26,'3)tpx males'!$BB$57:$BB$107,0))</f>
        <v>0</v>
      </c>
      <c r="BB26" s="32">
        <f>($K26*EXP(BB$5*($Q26+0.5*($R26)^2))*_xlfn.NORM.DIST((LN(($M26*EXP($L26/100*BB$5)))-LN($K26)-$Q26*BB$5)/($R26*SQRT(BB$5))-$R26*SQRT(BB$5),0,1,TRUE)+$M26*EXP($L26/100*BB$5)*(1-_xlfn.NORM.DIST((LN(($M26*EXP($L26/100*BB$5)))-LN($K26)-$Q26*BB$5)/($R26*SQRT(BB$5)),0,1,TRUE)))*EXP(-$F$1*BB$5)*INDEX('3)tpx males'!CJ$57:CJ$107,MATCH('3) 2016 cases'!$O26,'3)tpx males'!$BB$57:$BB$107,0))</f>
        <v>0</v>
      </c>
      <c r="BC26" s="32">
        <f>($K26*EXP(BC$5*($Q26+0.5*($R26)^2))*_xlfn.NORM.DIST((LN(($M26*EXP($L26/100*BC$5)))-LN($K26)-$Q26*BC$5)/($R26*SQRT(BC$5))-$R26*SQRT(BC$5),0,1,TRUE)+$M26*EXP($L26/100*BC$5)*(1-_xlfn.NORM.DIST((LN(($M26*EXP($L26/100*BC$5)))-LN($K26)-$Q26*BC$5)/($R26*SQRT(BC$5)),0,1,TRUE)))*EXP(-$F$1*BC$5)*INDEX('3)tpx males'!CK$57:CK$107,MATCH('3) 2016 cases'!$O26,'3)tpx males'!$BB$57:$BB$107,0))</f>
        <v>0</v>
      </c>
      <c r="BD26" s="32">
        <f>($K26*EXP(BD$5*($Q26+0.5*($R26)^2))*_xlfn.NORM.DIST((LN(($M26*EXP($L26/100*BD$5)))-LN($K26)-$Q26*BD$5)/($R26*SQRT(BD$5))-$R26*SQRT(BD$5),0,1,TRUE)+$M26*EXP($L26/100*BD$5)*(1-_xlfn.NORM.DIST((LN(($M26*EXP($L26/100*BD$5)))-LN($K26)-$Q26*BD$5)/($R26*SQRT(BD$5)),0,1,TRUE)))*EXP(-$F$1*BD$5)*INDEX('3)tpx males'!CL$57:CL$107,MATCH('3) 2016 cases'!$O26,'3)tpx males'!$BB$57:$BB$107,0))</f>
        <v>0</v>
      </c>
      <c r="BE26" s="32">
        <f>($K26*EXP(BE$5*($Q26+0.5*($R26)^2))*_xlfn.NORM.DIST((LN(($M26*EXP($L26/100*BE$5)))-LN($K26)-$Q26*BE$5)/($R26*SQRT(BE$5))-$R26*SQRT(BE$5),0,1,TRUE)+$M26*EXP($L26/100*BE$5)*(1-_xlfn.NORM.DIST((LN(($M26*EXP($L26/100*BE$5)))-LN($K26)-$Q26*BE$5)/($R26*SQRT(BE$5)),0,1,TRUE)))*EXP(-$F$1*BE$5)*INDEX('3)tpx males'!CM$57:CM$107,MATCH('3) 2016 cases'!$O26,'3)tpx males'!$BB$57:$BB$107,0))</f>
        <v>0</v>
      </c>
      <c r="BF26" s="32">
        <f>($K26*EXP(BF$5*($Q26+0.5*($R26)^2))*_xlfn.NORM.DIST((LN(($M26*EXP($L26/100*BF$5)))-LN($K26)-$Q26*BF$5)/($R26*SQRT(BF$5))-$R26*SQRT(BF$5),0,1,TRUE)+$M26*EXP($L26/100*BF$5)*(1-_xlfn.NORM.DIST((LN(($M26*EXP($L26/100*BF$5)))-LN($K26)-$Q26*BF$5)/($R26*SQRT(BF$5)),0,1,TRUE)))*EXP(-$F$1*BF$5)*INDEX('3)tpx males'!CN$57:CN$107,MATCH('3) 2016 cases'!$O26,'3)tpx males'!$BB$57:$BB$107,0))</f>
        <v>0</v>
      </c>
      <c r="BG26" s="32">
        <f>($K26*EXP(BG$5*($Q26+0.5*($R26)^2))*_xlfn.NORM.DIST((LN(($M26*EXP($L26/100*BG$5)))-LN($K26)-$Q26*BG$5)/($R26*SQRT(BG$5))-$R26*SQRT(BG$5),0,1,TRUE)+$M26*EXP($L26/100*BG$5)*(1-_xlfn.NORM.DIST((LN(($M26*EXP($L26/100*BG$5)))-LN($K26)-$Q26*BG$5)/($R26*SQRT(BG$5)),0,1,TRUE)))*EXP(-$F$1*BG$5)*INDEX('3)tpx males'!CO$57:CO$107,MATCH('3) 2016 cases'!$O26,'3)tpx males'!$BB$57:$BB$107,0))</f>
        <v>0</v>
      </c>
      <c r="BH26" s="32">
        <f>($K26*EXP(BH$5*($Q26+0.5*($R26)^2))*_xlfn.NORM.DIST((LN(($M26*EXP($L26/100*BH$5)))-LN($K26)-$Q26*BH$5)/($R26*SQRT(BH$5))-$R26*SQRT(BH$5),0,1,TRUE)+$M26*EXP($L26/100*BH$5)*(1-_xlfn.NORM.DIST((LN(($M26*EXP($L26/100*BH$5)))-LN($K26)-$Q26*BH$5)/($R26*SQRT(BH$5)),0,1,TRUE)))*EXP(-$F$1*BH$5)*INDEX('3)tpx males'!CP$57:CP$107,MATCH('3) 2016 cases'!$O26,'3)tpx males'!$BB$57:$BB$107,0))</f>
        <v>0</v>
      </c>
      <c r="BI26" s="32">
        <f>($K26*EXP(BI$5*($Q26+0.5*($R26)^2))*_xlfn.NORM.DIST((LN(($M26*EXP($L26/100*BI$5)))-LN($K26)-$Q26*BI$5)/($R26*SQRT(BI$5))-$R26*SQRT(BI$5),0,1,TRUE)+$M26*EXP($L26/100*BI$5)*(1-_xlfn.NORM.DIST((LN(($M26*EXP($L26/100*BI$5)))-LN($K26)-$Q26*BI$5)/($R26*SQRT(BI$5)),0,1,TRUE)))*EXP(-$F$1*BI$5)*INDEX('3)tpx males'!CQ$57:CQ$107,MATCH('3) 2016 cases'!$O26,'3)tpx males'!$BB$57:$BB$107,0))</f>
        <v>0</v>
      </c>
      <c r="BJ26" s="32">
        <f>($K26*EXP(BJ$5*($Q26+0.5*($R26)^2))*_xlfn.NORM.DIST((LN(($M26*EXP($L26/100*BJ$5)))-LN($K26)-$Q26*BJ$5)/($R26*SQRT(BJ$5))-$R26*SQRT(BJ$5),0,1,TRUE)+$M26*EXP($L26/100*BJ$5)*(1-_xlfn.NORM.DIST((LN(($M26*EXP($L26/100*BJ$5)))-LN($K26)-$Q26*BJ$5)/($R26*SQRT(BJ$5)),0,1,TRUE)))*EXP(-$F$1*BJ$5)*INDEX('3)tpx males'!CR$57:CR$107,MATCH('3) 2016 cases'!$O26,'3)tpx males'!$BB$57:$BB$107,0))</f>
        <v>0</v>
      </c>
      <c r="BK26" s="32">
        <f>($K26*EXP(BK$5*($Q26+0.5*($R26)^2))*_xlfn.NORM.DIST((LN(($M26*EXP($L26/100*BK$5)))-LN($K26)-$Q26*BK$5)/($R26*SQRT(BK$5))-$R26*SQRT(BK$5),0,1,TRUE)+$M26*EXP($L26/100*BK$5)*(1-_xlfn.NORM.DIST((LN(($M26*EXP($L26/100*BK$5)))-LN($K26)-$Q26*BK$5)/($R26*SQRT(BK$5)),0,1,TRUE)))*EXP(-$F$1*BK$5)*INDEX('3)tpx males'!CS$57:CS$107,MATCH('3) 2016 cases'!$O26,'3)tpx males'!$BB$57:$BB$107,0))</f>
        <v>0</v>
      </c>
      <c r="BL26" s="32">
        <f>($K26*EXP(BL$5*($Q26+0.5*($R26)^2))*_xlfn.NORM.DIST((LN(($M26*EXP($L26/100*BL$5)))-LN($K26)-$Q26*BL$5)/($R26*SQRT(BL$5))-$R26*SQRT(BL$5),0,1,TRUE)+$M26*EXP($L26/100*BL$5)*(1-_xlfn.NORM.DIST((LN(($M26*EXP($L26/100*BL$5)))-LN($K26)-$Q26*BL$5)/($R26*SQRT(BL$5)),0,1,TRUE)))*EXP(-$F$1*BL$5)*INDEX('3)tpx males'!CT$57:CT$107,MATCH('3) 2016 cases'!$O26,'3)tpx males'!$BB$57:$BB$107,0))</f>
        <v>0</v>
      </c>
      <c r="BM26" s="32">
        <f>($K26*EXP(BM$5*($Q26+0.5*($R26)^2))*_xlfn.NORM.DIST((LN(($M26*EXP($L26/100*BM$5)))-LN($K26)-$Q26*BM$5)/($R26*SQRT(BM$5))-$R26*SQRT(BM$5),0,1,TRUE)+$M26*EXP($L26/100*BM$5)*(1-_xlfn.NORM.DIST((LN(($M26*EXP($L26/100*BM$5)))-LN($K26)-$Q26*BM$5)/($R26*SQRT(BM$5)),0,1,TRUE)))*EXP(-$F$1*BM$5)*INDEX('3)tpx males'!CU$57:CU$107,MATCH('3) 2016 cases'!$O26,'3)tpx males'!$BB$57:$BB$107,0))</f>
        <v>0</v>
      </c>
      <c r="BN26" s="32">
        <f>($K26*EXP(BN$5*($Q26+0.5*($R26)^2))*_xlfn.NORM.DIST((LN(($M26*EXP($L26/100*BN$5)))-LN($K26)-$Q26*BN$5)/($R26*SQRT(BN$5))-$R26*SQRT(BN$5),0,1,TRUE)+$M26*EXP($L26/100*BN$5)*(1-_xlfn.NORM.DIST((LN(($M26*EXP($L26/100*BN$5)))-LN($K26)-$Q26*BN$5)/($R26*SQRT(BN$5)),0,1,TRUE)))*EXP(-$F$1*BN$5)*INDEX('3)tpx males'!CV$57:CV$107,MATCH('3) 2016 cases'!$O26,'3)tpx males'!$BB$57:$BB$107,0))</f>
        <v>0</v>
      </c>
      <c r="BO26" s="32">
        <f>($K26*EXP(BO$5*($Q26+0.5*($R26)^2))*_xlfn.NORM.DIST((LN(($M26*EXP($L26/100*BO$5)))-LN($K26)-$Q26*BO$5)/($R26*SQRT(BO$5))-$R26*SQRT(BO$5),0,1,TRUE)+$M26*EXP($L26/100*BO$5)*(1-_xlfn.NORM.DIST((LN(($M26*EXP($L26/100*BO$5)))-LN($K26)-$Q26*BO$5)/($R26*SQRT(BO$5)),0,1,TRUE)))*EXP(-$F$1*BO$5)*INDEX('3)tpx males'!CW$57:CW$107,MATCH('3) 2016 cases'!$O26,'3)tpx males'!$BB$57:$BB$107,0))</f>
        <v>0</v>
      </c>
      <c r="BP26" s="32">
        <f>($K26*EXP(BP$5*($Q26+0.5*($R26)^2))*_xlfn.NORM.DIST((LN(($M26*EXP($L26/100*BP$5)))-LN($K26)-$Q26*BP$5)/($R26*SQRT(BP$5))-$R26*SQRT(BP$5),0,1,TRUE)+$M26*EXP($L26/100*BP$5)*(1-_xlfn.NORM.DIST((LN(($M26*EXP($L26/100*BP$5)))-LN($K26)-$Q26*BP$5)/($R26*SQRT(BP$5)),0,1,TRUE)))*EXP(-$F$1*BP$5)*INDEX('3)tpx males'!CX$57:CX$107,MATCH('3) 2016 cases'!$O26,'3)tpx males'!$BB$57:$BB$107,0))</f>
        <v>0</v>
      </c>
      <c r="BQ26" s="32">
        <f>($K26*EXP(BQ$5*($Q26+0.5*($R26)^2))*_xlfn.NORM.DIST((LN(($M26*EXP($L26/100*BQ$5)))-LN($K26)-$Q26*BQ$5)/($R26*SQRT(BQ$5))-$R26*SQRT(BQ$5),0,1,TRUE)+$M26*EXP($L26/100*BQ$5)*(1-_xlfn.NORM.DIST((LN(($M26*EXP($L26/100*BQ$5)))-LN($K26)-$Q26*BQ$5)/($R26*SQRT(BQ$5)),0,1,TRUE)))*EXP(-$F$1*BQ$5)*INDEX('3)tpx males'!CY$57:CY$107,MATCH('3) 2016 cases'!$O26,'3)tpx males'!$BB$57:$BB$107,0))</f>
        <v>0</v>
      </c>
      <c r="BR26" s="32">
        <f>($K26*EXP(BR$5*($Q26+0.5*($R26)^2))*_xlfn.NORM.DIST((LN(($M26*EXP($L26/100*BR$5)))-LN($K26)-$Q26*BR$5)/($R26*SQRT(BR$5))-$R26*SQRT(BR$5),0,1,TRUE)+$M26*EXP($L26/100*BR$5)*(1-_xlfn.NORM.DIST((LN(($M26*EXP($L26/100*BR$5)))-LN($K26)-$Q26*BR$5)/($R26*SQRT(BR$5)),0,1,TRUE)))*EXP(-$F$1*BR$5)*INDEX('3)tpx males'!CZ$57:CZ$107,MATCH('3) 2016 cases'!$O26,'3)tpx males'!$BB$57:$BB$107,0))</f>
        <v>0</v>
      </c>
      <c r="BS26" s="32">
        <f>($K26*EXP(BS$5*($Q26+0.5*($R26)^2))*_xlfn.NORM.DIST((LN(($M26*EXP($L26/100*BS$5)))-LN($K26)-$Q26*BS$5)/($R26*SQRT(BS$5))-$R26*SQRT(BS$5),0,1,TRUE)+$M26*EXP($L26/100*BS$5)*(1-_xlfn.NORM.DIST((LN(($M26*EXP($L26/100*BS$5)))-LN($K26)-$Q26*BS$5)/($R26*SQRT(BS$5)),0,1,TRUE)))*EXP(-$F$1*BS$5)*INDEX('3)tpx males'!DA$57:DA$107,MATCH('3) 2016 cases'!$O26,'3)tpx males'!$BB$57:$BB$107,0))</f>
        <v>0</v>
      </c>
      <c r="BU26" s="32">
        <f t="shared" si="58"/>
        <v>98524.561491228713</v>
      </c>
      <c r="BV26" s="32">
        <f t="shared" si="9"/>
        <v>92139.697120407262</v>
      </c>
      <c r="BW26" s="32">
        <f t="shared" si="10"/>
        <v>92416.531255345311</v>
      </c>
      <c r="BX26" s="32">
        <f t="shared" si="11"/>
        <v>92694.197139688491</v>
      </c>
      <c r="BY26" s="32">
        <f t="shared" si="12"/>
        <v>92972.6972724316</v>
      </c>
      <c r="BZ26" s="32">
        <f t="shared" si="13"/>
        <v>93252.034160077732</v>
      </c>
      <c r="CA26" s="32">
        <f t="shared" si="14"/>
        <v>93532.210316660741</v>
      </c>
      <c r="CB26" s="32">
        <f t="shared" si="15"/>
        <v>93813.228263767989</v>
      </c>
      <c r="CC26" s="32">
        <f t="shared" si="16"/>
        <v>94095.090530562782</v>
      </c>
      <c r="CD26" s="32">
        <f t="shared" si="17"/>
        <v>94377.799653807524</v>
      </c>
      <c r="CE26" s="32">
        <f t="shared" si="18"/>
        <v>94661.358177886214</v>
      </c>
      <c r="CF26" s="32">
        <f t="shared" si="19"/>
        <v>94945.768654827465</v>
      </c>
      <c r="CG26" s="32">
        <f t="shared" si="20"/>
        <v>95231.033644327486</v>
      </c>
      <c r="CH26" s="32">
        <f t="shared" si="21"/>
        <v>95517.155713773129</v>
      </c>
      <c r="CI26" s="32">
        <f t="shared" si="22"/>
        <v>95804.137438264937</v>
      </c>
      <c r="CJ26" s="32">
        <f t="shared" si="23"/>
        <v>96091.981400640347</v>
      </c>
      <c r="CK26" s="32">
        <f t="shared" si="24"/>
        <v>96380.690191496993</v>
      </c>
      <c r="CL26" s="32">
        <f t="shared" si="25"/>
        <v>96670.26640921591</v>
      </c>
      <c r="CM26" s="32">
        <f t="shared" si="26"/>
        <v>96960.712659985089</v>
      </c>
      <c r="CN26" s="32">
        <f t="shared" si="27"/>
        <v>97252.031557822629</v>
      </c>
      <c r="CO26" s="32">
        <f t="shared" si="28"/>
        <v>97544.225724600692</v>
      </c>
      <c r="CP26" s="32">
        <f t="shared" si="29"/>
        <v>97837.297790068667</v>
      </c>
      <c r="CQ26" s="32">
        <f t="shared" si="30"/>
        <v>98131.250391877169</v>
      </c>
      <c r="CR26" s="32">
        <f t="shared" si="31"/>
        <v>98426.08617560158</v>
      </c>
      <c r="CS26" s="32">
        <f t="shared" si="32"/>
        <v>98721.807794765948</v>
      </c>
      <c r="CT26" s="32">
        <f t="shared" si="33"/>
        <v>99018.417910866832</v>
      </c>
      <c r="CU26" s="32">
        <f t="shared" si="34"/>
        <v>99315.91919339732</v>
      </c>
      <c r="CV26" s="32">
        <f t="shared" si="35"/>
        <v>99614.3143198709</v>
      </c>
      <c r="CW26" s="32">
        <f t="shared" si="36"/>
        <v>99913.605975845785</v>
      </c>
      <c r="CX26" s="32">
        <f t="shared" si="37"/>
        <v>100213.79685494881</v>
      </c>
      <c r="CY26" s="32">
        <f t="shared" si="38"/>
        <v>100514.88965890004</v>
      </c>
      <c r="CZ26" s="32">
        <f t="shared" si="39"/>
        <v>100816.88709753664</v>
      </c>
      <c r="DA26" s="32">
        <f t="shared" si="40"/>
        <v>101119.79188883766</v>
      </c>
      <c r="DB26" s="32">
        <f t="shared" si="41"/>
        <v>101423.6067589482</v>
      </c>
      <c r="DC26" s="32">
        <f t="shared" si="42"/>
        <v>101728.33444220414</v>
      </c>
      <c r="DD26" s="32">
        <f t="shared" si="43"/>
        <v>102033.97768115663</v>
      </c>
      <c r="DE26" s="32">
        <f t="shared" si="44"/>
        <v>102340.53922659685</v>
      </c>
      <c r="DF26" s="32">
        <f t="shared" si="45"/>
        <v>102648.02183758059</v>
      </c>
      <c r="DG26" s="32">
        <f t="shared" si="46"/>
        <v>102956.42828145328</v>
      </c>
      <c r="DH26" s="32">
        <f t="shared" si="47"/>
        <v>103265.76133387446</v>
      </c>
      <c r="DI26" s="32">
        <f t="shared" si="48"/>
        <v>103576.02377884308</v>
      </c>
      <c r="DJ26" s="32">
        <f t="shared" si="49"/>
        <v>103887.21840872204</v>
      </c>
      <c r="DK26" s="32">
        <f t="shared" si="50"/>
        <v>104199.34802426329</v>
      </c>
      <c r="DL26" s="32">
        <f t="shared" si="51"/>
        <v>104512.41543463264</v>
      </c>
      <c r="DM26" s="32">
        <f t="shared" si="52"/>
        <v>104826.42345743471</v>
      </c>
      <c r="DN26" s="32">
        <f t="shared" si="53"/>
        <v>105141.37491873755</v>
      </c>
      <c r="DO26" s="32">
        <f t="shared" si="54"/>
        <v>105457.27265309733</v>
      </c>
      <c r="DP26" s="32">
        <f t="shared" si="55"/>
        <v>105774.11950358286</v>
      </c>
      <c r="DQ26" s="32">
        <f t="shared" si="56"/>
        <v>106091.91832179972</v>
      </c>
      <c r="DR26" s="32">
        <f t="shared" si="57"/>
        <v>106410.67196791442</v>
      </c>
      <c r="DT26" s="48">
        <f t="shared" si="59"/>
        <v>88</v>
      </c>
      <c r="DU26" s="32"/>
      <c r="DV26" s="32">
        <f ca="1">INDEX('3)tpx males'!BD$57:BD$107,MATCH('3) 2016 cases'!DT26,'3)tpx males'!$BB$57:$BB$107,0))</f>
        <v>0.12698428653448746</v>
      </c>
      <c r="DW26" s="32">
        <f t="shared" ca="1" si="60"/>
        <v>-12511.071147086916</v>
      </c>
      <c r="DX26" s="32">
        <f t="shared" ca="1" si="61"/>
        <v>0.87301571346551254</v>
      </c>
      <c r="DZ26" s="32">
        <f t="shared" ca="1" si="62"/>
        <v>-100007.28519543158</v>
      </c>
      <c r="EA26" s="32">
        <f t="shared" ca="1" si="63"/>
        <v>1482.7237042028719</v>
      </c>
      <c r="EB26" s="32">
        <f t="shared" ca="1" si="64"/>
        <v>188.28261170597412</v>
      </c>
      <c r="EC26" s="32">
        <f ca="1">EA26*'3) Value'!AN38</f>
        <v>0</v>
      </c>
      <c r="EE26" s="32">
        <f ca="1">IF(EC26=0,'3) Value'!AM38+'3) 2016 cases'!DZ26,0)</f>
        <v>970.32537807594053</v>
      </c>
    </row>
    <row r="27" spans="2:135" x14ac:dyDescent="0.25">
      <c r="T27" s="10"/>
      <c r="U27" s="10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T27" s="32"/>
      <c r="DU27" s="32"/>
      <c r="DV27" s="32"/>
      <c r="DW27" s="32"/>
      <c r="DX27" s="32"/>
      <c r="DZ27" s="32"/>
      <c r="EA27" s="32"/>
      <c r="EB27" s="32"/>
      <c r="EC27" s="32">
        <f>EA27*'3) Value'!AN39</f>
        <v>0</v>
      </c>
      <c r="EE27" s="32">
        <f>IF(EC27=0,'3) Value'!AM39+'3) 2016 cases'!DZ27,0)</f>
        <v>0</v>
      </c>
    </row>
    <row r="28" spans="2:135" x14ac:dyDescent="0.25">
      <c r="B28" s="31" t="s">
        <v>58</v>
      </c>
      <c r="C28" s="32" t="s">
        <v>16</v>
      </c>
      <c r="D28" s="32" t="s">
        <v>14</v>
      </c>
      <c r="E28" s="49">
        <v>16415</v>
      </c>
      <c r="F28" s="32" t="s">
        <v>13</v>
      </c>
      <c r="G28" s="32" t="s">
        <v>17</v>
      </c>
      <c r="H28" s="49" t="s">
        <v>17</v>
      </c>
      <c r="I28" s="32" t="s">
        <v>17</v>
      </c>
      <c r="J28" s="32" t="s">
        <v>18</v>
      </c>
      <c r="K28" s="52">
        <v>430000</v>
      </c>
      <c r="L28" s="52">
        <v>7.25</v>
      </c>
      <c r="M28" s="52">
        <v>88566</v>
      </c>
      <c r="N28" s="11"/>
      <c r="O28" s="48">
        <f t="shared" ref="O28:O63" si="65">ROUND(($B$1-E28)/365,0)</f>
        <v>72</v>
      </c>
      <c r="Q28" s="32">
        <f>INDEX('2b)Working'!$I$61:$P$61,MATCH($J28,'2b)Working'!$I$60:$P$60,0))</f>
        <v>7.7575433563764035E-2</v>
      </c>
      <c r="R28" s="32">
        <f>INDEX('2b)Working'!$I$62:$P$62,MATCH($J28,'2b)Working'!$I$60:$P$60,0))</f>
        <v>6.6180282905141802E-2</v>
      </c>
      <c r="T28" s="9">
        <f t="shared" ref="T28:T66" ca="1" si="66">SUM(V28:BS28)</f>
        <v>92411.728479378115</v>
      </c>
      <c r="U28" s="10"/>
      <c r="V28" s="32">
        <f ca="1">($K28*EXP(V$5*($Q28+0.5*($R28)^2))*_xlfn.NORM.DIST((LN(($M28*EXP($L28/100*V$5)))-LN($K28)-$Q28*V$5)/($R28*SQRT(V$5))-$R28*SQRT(V$5),0,1,TRUE)+$M28*EXP($L28/100*V$5)*(1-_xlfn.NORM.DIST((LN(($M28*EXP($L28/100*V$5)))-LN($K28)-$Q28*V$5)/($R28*SQRT(V$5)),0,1,TRUE)))*EXP(-$F$1*V$5)*INDEX('3)tpx females'!BD$57:BD$107,MATCH($O28,'3)tpx females'!$BB$57:$BB$107,0))</f>
        <v>1097.6992318965049</v>
      </c>
      <c r="W28" s="32">
        <f ca="1">($K28*EXP(W$5*($Q28+0.5*($R28)^2))*_xlfn.NORM.DIST((LN(($M28*EXP($L28/100*W$5)))-LN($K28)-$Q28*W$5)/($R28*SQRT(W$5))-$R28*SQRT(W$5),0,1,TRUE)+$M28*EXP($L28/100*W$5)*(1-_xlfn.NORM.DIST((LN(($M28*EXP($L28/100*W$5)))-LN($K28)-$Q28*W$5)/($R28*SQRT(W$5)),0,1,TRUE)))*EXP(-$F$1*W$5)*INDEX('3)tpx females'!BE$57:BE$107,MATCH($O28,'3)tpx females'!$BB$57:$BB$107,0))</f>
        <v>1134.3697312669156</v>
      </c>
      <c r="X28" s="32">
        <f ca="1">($K28*EXP(X$5*($Q28+0.5*($R28)^2))*_xlfn.NORM.DIST((LN(($M28*EXP($L28/100*X$5)))-LN($K28)-$Q28*X$5)/($R28*SQRT(X$5))-$R28*SQRT(X$5),0,1,TRUE)+$M28*EXP($L28/100*X$5)*(1-_xlfn.NORM.DIST((LN(($M28*EXP($L28/100*X$5)))-LN($K28)-$Q28*X$5)/($R28*SQRT(X$5)),0,1,TRUE)))*EXP(-$F$1*X$5)*INDEX('3)tpx females'!BF$57:BF$107,MATCH($O28,'3)tpx females'!$BB$57:$BB$107,0))</f>
        <v>1327.415431754386</v>
      </c>
      <c r="Y28" s="32">
        <f ca="1">($K28*EXP(Y$5*($Q28+0.5*($R28)^2))*_xlfn.NORM.DIST((LN(($M28*EXP($L28/100*Y$5)))-LN($K28)-$Q28*Y$5)/($R28*SQRT(Y$5))-$R28*SQRT(Y$5),0,1,TRUE)+$M28*EXP($L28/100*Y$5)*(1-_xlfn.NORM.DIST((LN(($M28*EXP($L28/100*Y$5)))-LN($K28)-$Q28*Y$5)/($R28*SQRT(Y$5)),0,1,TRUE)))*EXP(-$F$1*Y$5)*INDEX('3)tpx females'!BG$57:BG$107,MATCH($O28,'3)tpx females'!$BB$57:$BB$107,0))</f>
        <v>1301.0641570817247</v>
      </c>
      <c r="Z28" s="32">
        <f ca="1">($K28*EXP(Z$5*($Q28+0.5*($R28)^2))*_xlfn.NORM.DIST((LN(($M28*EXP($L28/100*Z$5)))-LN($K28)-$Q28*Z$5)/($R28*SQRT(Z$5))-$R28*SQRT(Z$5),0,1,TRUE)+$M28*EXP($L28/100*Z$5)*(1-_xlfn.NORM.DIST((LN(($M28*EXP($L28/100*Z$5)))-LN($K28)-$Q28*Z$5)/($R28*SQRT(Z$5)),0,1,TRUE)))*EXP(-$F$1*Z$5)*INDEX('3)tpx females'!BH$57:BH$107,MATCH($O28,'3)tpx females'!$BB$57:$BB$107,0))</f>
        <v>1425.1150291681797</v>
      </c>
      <c r="AA28" s="32">
        <f ca="1">($K28*EXP(AA$5*($Q28+0.5*($R28)^2))*_xlfn.NORM.DIST((LN(($M28*EXP($L28/100*AA$5)))-LN($K28)-$Q28*AA$5)/($R28*SQRT(AA$5))-$R28*SQRT(AA$5),0,1,TRUE)+$M28*EXP($L28/100*AA$5)*(1-_xlfn.NORM.DIST((LN(($M28*EXP($L28/100*AA$5)))-LN($K28)-$Q28*AA$5)/($R28*SQRT(AA$5)),0,1,TRUE)))*EXP(-$F$1*AA$5)*INDEX('3)tpx females'!BI$57:BI$107,MATCH($O28,'3)tpx females'!$BB$57:$BB$107,0))</f>
        <v>1629.8712119534391</v>
      </c>
      <c r="AB28" s="32">
        <f ca="1">($K28*EXP(AB$5*($Q28+0.5*($R28)^2))*_xlfn.NORM.DIST((LN(($M28*EXP($L28/100*AB$5)))-LN($K28)-$Q28*AB$5)/($R28*SQRT(AB$5))-$R28*SQRT(AB$5),0,1,TRUE)+$M28*EXP($L28/100*AB$5)*(1-_xlfn.NORM.DIST((LN(($M28*EXP($L28/100*AB$5)))-LN($K28)-$Q28*AB$5)/($R28*SQRT(AB$5)),0,1,TRUE)))*EXP(-$F$1*AB$5)*INDEX('3)tpx females'!BJ$57:BJ$107,MATCH($O28,'3)tpx females'!$BB$57:$BB$107,0))</f>
        <v>1743.685040560177</v>
      </c>
      <c r="AC28" s="32">
        <f ca="1">($K28*EXP(AC$5*($Q28+0.5*($R28)^2))*_xlfn.NORM.DIST((LN(($M28*EXP($L28/100*AC$5)))-LN($K28)-$Q28*AC$5)/($R28*SQRT(AC$5))-$R28*SQRT(AC$5),0,1,TRUE)+$M28*EXP($L28/100*AC$5)*(1-_xlfn.NORM.DIST((LN(($M28*EXP($L28/100*AC$5)))-LN($K28)-$Q28*AC$5)/($R28*SQRT(AC$5)),0,1,TRUE)))*EXP(-$F$1*AC$5)*INDEX('3)tpx females'!BK$57:BK$107,MATCH($O28,'3)tpx females'!$BB$57:$BB$107,0))</f>
        <v>1886.6438609151239</v>
      </c>
      <c r="AD28" s="32">
        <f ca="1">($K28*EXP(AD$5*($Q28+0.5*($R28)^2))*_xlfn.NORM.DIST((LN(($M28*EXP($L28/100*AD$5)))-LN($K28)-$Q28*AD$5)/($R28*SQRT(AD$5))-$R28*SQRT(AD$5),0,1,TRUE)+$M28*EXP($L28/100*AD$5)*(1-_xlfn.NORM.DIST((LN(($M28*EXP($L28/100*AD$5)))-LN($K28)-$Q28*AD$5)/($R28*SQRT(AD$5)),0,1,TRUE)))*EXP(-$F$1*AD$5)*INDEX('3)tpx females'!BL$57:BL$107,MATCH($O28,'3)tpx females'!$BB$57:$BB$107,0))</f>
        <v>2221.0787162210563</v>
      </c>
      <c r="AE28" s="32">
        <f ca="1">($K28*EXP(AE$5*($Q28+0.5*($R28)^2))*_xlfn.NORM.DIST((LN(($M28*EXP($L28/100*AE$5)))-LN($K28)-$Q28*AE$5)/($R28*SQRT(AE$5))-$R28*SQRT(AE$5),0,1,TRUE)+$M28*EXP($L28/100*AE$5)*(1-_xlfn.NORM.DIST((LN(($M28*EXP($L28/100*AE$5)))-LN($K28)-$Q28*AE$5)/($R28*SQRT(AE$5)),0,1,TRUE)))*EXP(-$F$1*AE$5)*INDEX('3)tpx females'!BM$57:BM$107,MATCH($O28,'3)tpx females'!$BB$57:$BB$107,0))</f>
        <v>2462.1319991746891</v>
      </c>
      <c r="AF28" s="32">
        <f ca="1">($K28*EXP(AF$5*($Q28+0.5*($R28)^2))*_xlfn.NORM.DIST((LN(($M28*EXP($L28/100*AF$5)))-LN($K28)-$Q28*AF$5)/($R28*SQRT(AF$5))-$R28*SQRT(AF$5),0,1,TRUE)+$M28*EXP($L28/100*AF$5)*(1-_xlfn.NORM.DIST((LN(($M28*EXP($L28/100*AF$5)))-LN($K28)-$Q28*AF$5)/($R28*SQRT(AF$5)),0,1,TRUE)))*EXP(-$F$1*AF$5)*INDEX('3)tpx females'!BN$57:BN$107,MATCH($O28,'3)tpx females'!$BB$57:$BB$107,0))</f>
        <v>2828.6088517563635</v>
      </c>
      <c r="AG28" s="32">
        <f ca="1">($K28*EXP(AG$5*($Q28+0.5*($R28)^2))*_xlfn.NORM.DIST((LN(($M28*EXP($L28/100*AG$5)))-LN($K28)-$Q28*AG$5)/($R28*SQRT(AG$5))-$R28*SQRT(AG$5),0,1,TRUE)+$M28*EXP($L28/100*AG$5)*(1-_xlfn.NORM.DIST((LN(($M28*EXP($L28/100*AG$5)))-LN($K28)-$Q28*AG$5)/($R28*SQRT(AG$5)),0,1,TRUE)))*EXP(-$F$1*AG$5)*INDEX('3)tpx females'!BO$57:BO$107,MATCH($O28,'3)tpx females'!$BB$57:$BB$107,0))</f>
        <v>3114.9328014243165</v>
      </c>
      <c r="AH28" s="32">
        <f ca="1">($K28*EXP(AH$5*($Q28+0.5*($R28)^2))*_xlfn.NORM.DIST((LN(($M28*EXP($L28/100*AH$5)))-LN($K28)-$Q28*AH$5)/($R28*SQRT(AH$5))-$R28*SQRT(AH$5),0,1,TRUE)+$M28*EXP($L28/100*AH$5)*(1-_xlfn.NORM.DIST((LN(($M28*EXP($L28/100*AH$5)))-LN($K28)-$Q28*AH$5)/($R28*SQRT(AH$5)),0,1,TRUE)))*EXP(-$F$1*AH$5)*INDEX('3)tpx females'!BP$57:BP$107,MATCH($O28,'3)tpx females'!$BB$57:$BB$107,0))</f>
        <v>3243.3895632304184</v>
      </c>
      <c r="AI28" s="32">
        <f ca="1">($K28*EXP(AI$5*($Q28+0.5*($R28)^2))*_xlfn.NORM.DIST((LN(($M28*EXP($L28/100*AI$5)))-LN($K28)-$Q28*AI$5)/($R28*SQRT(AI$5))-$R28*SQRT(AI$5),0,1,TRUE)+$M28*EXP($L28/100*AI$5)*(1-_xlfn.NORM.DIST((LN(($M28*EXP($L28/100*AI$5)))-LN($K28)-$Q28*AI$5)/($R28*SQRT(AI$5)),0,1,TRUE)))*EXP(-$F$1*AI$5)*INDEX('3)tpx females'!BQ$57:BQ$107,MATCH($O28,'3)tpx females'!$BB$57:$BB$107,0))</f>
        <v>3623.2845279171192</v>
      </c>
      <c r="AJ28" s="32">
        <f ca="1">($K28*EXP(AJ$5*($Q28+0.5*($R28)^2))*_xlfn.NORM.DIST((LN(($M28*EXP($L28/100*AJ$5)))-LN($K28)-$Q28*AJ$5)/($R28*SQRT(AJ$5))-$R28*SQRT(AJ$5),0,1,TRUE)+$M28*EXP($L28/100*AJ$5)*(1-_xlfn.NORM.DIST((LN(($M28*EXP($L28/100*AJ$5)))-LN($K28)-$Q28*AJ$5)/($R28*SQRT(AJ$5)),0,1,TRUE)))*EXP(-$F$1*AJ$5)*INDEX('3)tpx females'!BR$57:BR$107,MATCH($O28,'3)tpx females'!$BB$57:$BB$107,0))</f>
        <v>4129.1359391182714</v>
      </c>
      <c r="AK28" s="32">
        <f ca="1">($K28*EXP(AK$5*($Q28+0.5*($R28)^2))*_xlfn.NORM.DIST((LN(($M28*EXP($L28/100*AK$5)))-LN($K28)-$Q28*AK$5)/($R28*SQRT(AK$5))-$R28*SQRT(AK$5),0,1,TRUE)+$M28*EXP($L28/100*AK$5)*(1-_xlfn.NORM.DIST((LN(($M28*EXP($L28/100*AK$5)))-LN($K28)-$Q28*AK$5)/($R28*SQRT(AK$5)),0,1,TRUE)))*EXP(-$F$1*AK$5)*INDEX('3)tpx females'!BS$57:BS$107,MATCH($O28,'3)tpx females'!$BB$57:$BB$107,0))</f>
        <v>4347.291695431546</v>
      </c>
      <c r="AL28" s="32">
        <f ca="1">($K28*EXP(AL$5*($Q28+0.5*($R28)^2))*_xlfn.NORM.DIST((LN(($M28*EXP($L28/100*AL$5)))-LN($K28)-$Q28*AL$5)/($R28*SQRT(AL$5))-$R28*SQRT(AL$5),0,1,TRUE)+$M28*EXP($L28/100*AL$5)*(1-_xlfn.NORM.DIST((LN(($M28*EXP($L28/100*AL$5)))-LN($K28)-$Q28*AL$5)/($R28*SQRT(AL$5)),0,1,TRUE)))*EXP(-$F$1*AL$5)*INDEX('3)tpx females'!BT$57:BT$107,MATCH($O28,'3)tpx females'!$BB$57:$BB$107,0))</f>
        <v>4677.8742193811458</v>
      </c>
      <c r="AM28" s="32">
        <f ca="1">($K28*EXP(AM$5*($Q28+0.5*($R28)^2))*_xlfn.NORM.DIST((LN(($M28*EXP($L28/100*AM$5)))-LN($K28)-$Q28*AM$5)/($R28*SQRT(AM$5))-$R28*SQRT(AM$5),0,1,TRUE)+$M28*EXP($L28/100*AM$5)*(1-_xlfn.NORM.DIST((LN(($M28*EXP($L28/100*AM$5)))-LN($K28)-$Q28*AM$5)/($R28*SQRT(AM$5)),0,1,TRUE)))*EXP(-$F$1*AM$5)*INDEX('3)tpx females'!BU$57:BU$107,MATCH($O28,'3)tpx females'!$BB$57:$BB$107,0))</f>
        <v>5233.691089244614</v>
      </c>
      <c r="AN28" s="32">
        <f ca="1">($K28*EXP(AN$5*($Q28+0.5*($R28)^2))*_xlfn.NORM.DIST((LN(($M28*EXP($L28/100*AN$5)))-LN($K28)-$Q28*AN$5)/($R28*SQRT(AN$5))-$R28*SQRT(AN$5),0,1,TRUE)+$M28*EXP($L28/100*AN$5)*(1-_xlfn.NORM.DIST((LN(($M28*EXP($L28/100*AN$5)))-LN($K28)-$Q28*AN$5)/($R28*SQRT(AN$5)),0,1,TRUE)))*EXP(-$F$1*AN$5)*INDEX('3)tpx females'!BV$57:BV$107,MATCH($O28,'3)tpx females'!$BB$57:$BB$107,0))</f>
        <v>5361.1138398326748</v>
      </c>
      <c r="AO28" s="32">
        <f ca="1">($K28*EXP(AO$5*($Q28+0.5*($R28)^2))*_xlfn.NORM.DIST((LN(($M28*EXP($L28/100*AO$5)))-LN($K28)-$Q28*AO$5)/($R28*SQRT(AO$5))-$R28*SQRT(AO$5),0,1,TRUE)+$M28*EXP($L28/100*AO$5)*(1-_xlfn.NORM.DIST((LN(($M28*EXP($L28/100*AO$5)))-LN($K28)-$Q28*AO$5)/($R28*SQRT(AO$5)),0,1,TRUE)))*EXP(-$F$1*AO$5)*INDEX('3)tpx females'!BW$57:BW$107,MATCH($O28,'3)tpx females'!$BB$57:$BB$107,0))</f>
        <v>5153.6622219467054</v>
      </c>
      <c r="AP28" s="32">
        <f ca="1">($K28*EXP(AP$5*($Q28+0.5*($R28)^2))*_xlfn.NORM.DIST((LN(($M28*EXP($L28/100*AP$5)))-LN($K28)-$Q28*AP$5)/($R28*SQRT(AP$5))-$R28*SQRT(AP$5),0,1,TRUE)+$M28*EXP($L28/100*AP$5)*(1-_xlfn.NORM.DIST((LN(($M28*EXP($L28/100*AP$5)))-LN($K28)-$Q28*AP$5)/($R28*SQRT(AP$5)),0,1,TRUE)))*EXP(-$F$1*AP$5)*INDEX('3)tpx females'!BX$57:BX$107,MATCH($O28,'3)tpx females'!$BB$57:$BB$107,0))</f>
        <v>4967.4655691570451</v>
      </c>
      <c r="AQ28" s="32">
        <f ca="1">($K28*EXP(AQ$5*($Q28+0.5*($R28)^2))*_xlfn.NORM.DIST((LN(($M28*EXP($L28/100*AQ$5)))-LN($K28)-$Q28*AQ$5)/($R28*SQRT(AQ$5))-$R28*SQRT(AQ$5),0,1,TRUE)+$M28*EXP($L28/100*AQ$5)*(1-_xlfn.NORM.DIST((LN(($M28*EXP($L28/100*AQ$5)))-LN($K28)-$Q28*AQ$5)/($R28*SQRT(AQ$5)),0,1,TRUE)))*EXP(-$F$1*AQ$5)*INDEX('3)tpx females'!BY$57:BY$107,MATCH($O28,'3)tpx females'!$BB$57:$BB$107,0))</f>
        <v>4788.3546198360755</v>
      </c>
      <c r="AR28" s="32">
        <f ca="1">($K28*EXP(AR$5*($Q28+0.5*($R28)^2))*_xlfn.NORM.DIST((LN(($M28*EXP($L28/100*AR$5)))-LN($K28)-$Q28*AR$5)/($R28*SQRT(AR$5))-$R28*SQRT(AR$5),0,1,TRUE)+$M28*EXP($L28/100*AR$5)*(1-_xlfn.NORM.DIST((LN(($M28*EXP($L28/100*AR$5)))-LN($K28)-$Q28*AR$5)/($R28*SQRT(AR$5)),0,1,TRUE)))*EXP(-$F$1*AR$5)*INDEX('3)tpx females'!BZ$57:BZ$107,MATCH($O28,'3)tpx females'!$BB$57:$BB$107,0))</f>
        <v>4679.9434876652394</v>
      </c>
      <c r="AS28" s="32">
        <f ca="1">($K28*EXP(AS$5*($Q28+0.5*($R28)^2))*_xlfn.NORM.DIST((LN(($M28*EXP($L28/100*AS$5)))-LN($K28)-$Q28*AS$5)/($R28*SQRT(AS$5))-$R28*SQRT(AS$5),0,1,TRUE)+$M28*EXP($L28/100*AS$5)*(1-_xlfn.NORM.DIST((LN(($M28*EXP($L28/100*AS$5)))-LN($K28)-$Q28*AS$5)/($R28*SQRT(AS$5)),0,1,TRUE)))*EXP(-$F$1*AS$5)*INDEX('3)tpx females'!CA$57:CA$107,MATCH($O28,'3)tpx females'!$BB$57:$BB$107,0))</f>
        <v>4188.0893346332623</v>
      </c>
      <c r="AT28" s="32">
        <f ca="1">($K28*EXP(AT$5*($Q28+0.5*($R28)^2))*_xlfn.NORM.DIST((LN(($M28*EXP($L28/100*AT$5)))-LN($K28)-$Q28*AT$5)/($R28*SQRT(AT$5))-$R28*SQRT(AT$5),0,1,TRUE)+$M28*EXP($L28/100*AT$5)*(1-_xlfn.NORM.DIST((LN(($M28*EXP($L28/100*AT$5)))-LN($K28)-$Q28*AT$5)/($R28*SQRT(AT$5)),0,1,TRUE)))*EXP(-$F$1*AT$5)*INDEX('3)tpx females'!CB$57:CB$107,MATCH($O28,'3)tpx females'!$BB$57:$BB$107,0))</f>
        <v>3701.7070644019718</v>
      </c>
      <c r="AU28" s="32">
        <f ca="1">($K28*EXP(AU$5*($Q28+0.5*($R28)^2))*_xlfn.NORM.DIST((LN(($M28*EXP($L28/100*AU$5)))-LN($K28)-$Q28*AU$5)/($R28*SQRT(AU$5))-$R28*SQRT(AU$5),0,1,TRUE)+$M28*EXP($L28/100*AU$5)*(1-_xlfn.NORM.DIST((LN(($M28*EXP($L28/100*AU$5)))-LN($K28)-$Q28*AU$5)/($R28*SQRT(AU$5)),0,1,TRUE)))*EXP(-$F$1*AU$5)*INDEX('3)tpx females'!CC$57:CC$107,MATCH($O28,'3)tpx females'!$BB$57:$BB$107,0))</f>
        <v>3152.6211283848088</v>
      </c>
      <c r="AV28" s="32">
        <f ca="1">($K28*EXP(AV$5*($Q28+0.5*($R28)^2))*_xlfn.NORM.DIST((LN(($M28*EXP($L28/100*AV$5)))-LN($K28)-$Q28*AV$5)/($R28*SQRT(AV$5))-$R28*SQRT(AV$5),0,1,TRUE)+$M28*EXP($L28/100*AV$5)*(1-_xlfn.NORM.DIST((LN(($M28*EXP($L28/100*AV$5)))-LN($K28)-$Q28*AV$5)/($R28*SQRT(AV$5)),0,1,TRUE)))*EXP(-$F$1*AV$5)*INDEX('3)tpx females'!CD$57:CD$107,MATCH($O28,'3)tpx females'!$BB$57:$BB$107,0))</f>
        <v>2574.6739961273856</v>
      </c>
      <c r="AW28" s="32">
        <f ca="1">($K28*EXP(AW$5*($Q28+0.5*($R28)^2))*_xlfn.NORM.DIST((LN(($M28*EXP($L28/100*AW$5)))-LN($K28)-$Q28*AW$5)/($R28*SQRT(AW$5))-$R28*SQRT(AW$5),0,1,TRUE)+$M28*EXP($L28/100*AW$5)*(1-_xlfn.NORM.DIST((LN(($M28*EXP($L28/100*AW$5)))-LN($K28)-$Q28*AW$5)/($R28*SQRT(AW$5)),0,1,TRUE)))*EXP(-$F$1*AW$5)*INDEX('3)tpx females'!CE$57:CE$107,MATCH($O28,'3)tpx females'!$BB$57:$BB$107,0))</f>
        <v>2013.6432323562958</v>
      </c>
      <c r="AX28" s="32">
        <f ca="1">($K28*EXP(AX$5*($Q28+0.5*($R28)^2))*_xlfn.NORM.DIST((LN(($M28*EXP($L28/100*AX$5)))-LN($K28)-$Q28*AX$5)/($R28*SQRT(AX$5))-$R28*SQRT(AX$5),0,1,TRUE)+$M28*EXP($L28/100*AX$5)*(1-_xlfn.NORM.DIST((LN(($M28*EXP($L28/100*AX$5)))-LN($K28)-$Q28*AX$5)/($R28*SQRT(AX$5)),0,1,TRUE)))*EXP(-$F$1*AX$5)*INDEX('3)tpx females'!CF$57:CF$107,MATCH($O28,'3)tpx females'!$BB$57:$BB$107,0))</f>
        <v>1509.8494585978813</v>
      </c>
      <c r="AY28" s="32">
        <f ca="1">($K28*EXP(AY$5*($Q28+0.5*($R28)^2))*_xlfn.NORM.DIST((LN(($M28*EXP($L28/100*AY$5)))-LN($K28)-$Q28*AY$5)/($R28*SQRT(AY$5))-$R28*SQRT(AY$5),0,1,TRUE)+$M28*EXP($L28/100*AY$5)*(1-_xlfn.NORM.DIST((LN(($M28*EXP($L28/100*AY$5)))-LN($K28)-$Q28*AY$5)/($R28*SQRT(AY$5)),0,1,TRUE)))*EXP(-$F$1*AY$5)*INDEX('3)tpx females'!CG$57:CG$107,MATCH($O28,'3)tpx females'!$BB$57:$BB$107,0))</f>
        <v>1076.0230892895108</v>
      </c>
      <c r="AZ28" s="32">
        <f ca="1">($K28*EXP(AZ$5*($Q28+0.5*($R28)^2))*_xlfn.NORM.DIST((LN(($M28*EXP($L28/100*AZ$5)))-LN($K28)-$Q28*AZ$5)/($R28*SQRT(AZ$5))-$R28*SQRT(AZ$5),0,1,TRUE)+$M28*EXP($L28/100*AZ$5)*(1-_xlfn.NORM.DIST((LN(($M28*EXP($L28/100*AZ$5)))-LN($K28)-$Q28*AZ$5)/($R28*SQRT(AZ$5)),0,1,TRUE)))*EXP(-$F$1*AZ$5)*INDEX('3)tpx females'!CH$57:CH$107,MATCH($O28,'3)tpx females'!$BB$57:$BB$107,0))</f>
        <v>726.03021248380389</v>
      </c>
      <c r="BA28" s="32">
        <f ca="1">($K28*EXP(BA$5*($Q28+0.5*($R28)^2))*_xlfn.NORM.DIST((LN(($M28*EXP($L28/100*BA$5)))-LN($K28)-$Q28*BA$5)/($R28*SQRT(BA$5))-$R28*SQRT(BA$5),0,1,TRUE)+$M28*EXP($L28/100*BA$5)*(1-_xlfn.NORM.DIST((LN(($M28*EXP($L28/100*BA$5)))-LN($K28)-$Q28*BA$5)/($R28*SQRT(BA$5)),0,1,TRUE)))*EXP(-$F$1*BA$5)*INDEX('3)tpx females'!CI$57:CI$107,MATCH($O28,'3)tpx females'!$BB$57:$BB$107,0))</f>
        <v>467.40292587809415</v>
      </c>
      <c r="BB28" s="32">
        <f ca="1">($K28*EXP(BB$5*($Q28+0.5*($R28)^2))*_xlfn.NORM.DIST((LN(($M28*EXP($L28/100*BB$5)))-LN($K28)-$Q28*BB$5)/($R28*SQRT(BB$5))-$R28*SQRT(BB$5),0,1,TRUE)+$M28*EXP($L28/100*BB$5)*(1-_xlfn.NORM.DIST((LN(($M28*EXP($L28/100*BB$5)))-LN($K28)-$Q28*BB$5)/($R28*SQRT(BB$5)),0,1,TRUE)))*EXP(-$F$1*BB$5)*INDEX('3)tpx females'!CJ$57:CJ$107,MATCH($O28,'3)tpx females'!$BB$57:$BB$107,0))</f>
        <v>284.83011137339344</v>
      </c>
      <c r="BC28" s="32">
        <f ca="1">($K28*EXP(BC$5*($Q28+0.5*($R28)^2))*_xlfn.NORM.DIST((LN(($M28*EXP($L28/100*BC$5)))-LN($K28)-$Q28*BC$5)/($R28*SQRT(BC$5))-$R28*SQRT(BC$5),0,1,TRUE)+$M28*EXP($L28/100*BC$5)*(1-_xlfn.NORM.DIST((LN(($M28*EXP($L28/100*BC$5)))-LN($K28)-$Q28*BC$5)/($R28*SQRT(BC$5)),0,1,TRUE)))*EXP(-$F$1*BC$5)*INDEX('3)tpx females'!CK$57:CK$107,MATCH($O28,'3)tpx females'!$BB$57:$BB$107,0))</f>
        <v>165.69579627026522</v>
      </c>
      <c r="BD28" s="32">
        <f ca="1">($K28*EXP(BD$5*($Q28+0.5*($R28)^2))*_xlfn.NORM.DIST((LN(($M28*EXP($L28/100*BD$5)))-LN($K28)-$Q28*BD$5)/($R28*SQRT(BD$5))-$R28*SQRT(BD$5),0,1,TRUE)+$M28*EXP($L28/100*BD$5)*(1-_xlfn.NORM.DIST((LN(($M28*EXP($L28/100*BD$5)))-LN($K28)-$Q28*BD$5)/($R28*SQRT(BD$5)),0,1,TRUE)))*EXP(-$F$1*BD$5)*INDEX('3)tpx females'!CL$57:CL$107,MATCH($O28,'3)tpx females'!$BB$57:$BB$107,0))</f>
        <v>87.957016930014845</v>
      </c>
      <c r="BE28" s="32">
        <f ca="1">($K28*EXP(BE$5*($Q28+0.5*($R28)^2))*_xlfn.NORM.DIST((LN(($M28*EXP($L28/100*BE$5)))-LN($K28)-$Q28*BE$5)/($R28*SQRT(BE$5))-$R28*SQRT(BE$5),0,1,TRUE)+$M28*EXP($L28/100*BE$5)*(1-_xlfn.NORM.DIST((LN(($M28*EXP($L28/100*BE$5)))-LN($K28)-$Q28*BE$5)/($R28*SQRT(BE$5)),0,1,TRUE)))*EXP(-$F$1*BE$5)*INDEX('3)tpx females'!CM$57:CM$107,MATCH($O28,'3)tpx females'!$BB$57:$BB$107,0))</f>
        <v>47.585038772770787</v>
      </c>
      <c r="BF28" s="32">
        <f ca="1">($K28*EXP(BF$5*($Q28+0.5*($R28)^2))*_xlfn.NORM.DIST((LN(($M28*EXP($L28/100*BF$5)))-LN($K28)-$Q28*BF$5)/($R28*SQRT(BF$5))-$R28*SQRT(BF$5),0,1,TRUE)+$M28*EXP($L28/100*BF$5)*(1-_xlfn.NORM.DIST((LN(($M28*EXP($L28/100*BF$5)))-LN($K28)-$Q28*BF$5)/($R28*SQRT(BF$5)),0,1,TRUE)))*EXP(-$F$1*BF$5)*INDEX('3)tpx females'!CN$57:CN$107,MATCH($O28,'3)tpx females'!$BB$57:$BB$107,0))</f>
        <v>26.514424031740557</v>
      </c>
      <c r="BG28" s="32">
        <f ca="1">($K28*EXP(BG$5*($Q28+0.5*($R28)^2))*_xlfn.NORM.DIST((LN(($M28*EXP($L28/100*BG$5)))-LN($K28)-$Q28*BG$5)/($R28*SQRT(BG$5))-$R28*SQRT(BG$5),0,1,TRUE)+$M28*EXP($L28/100*BG$5)*(1-_xlfn.NORM.DIST((LN(($M28*EXP($L28/100*BG$5)))-LN($K28)-$Q28*BG$5)/($R28*SQRT(BG$5)),0,1,TRUE)))*EXP(-$F$1*BG$5)*INDEX('3)tpx females'!CO$57:CO$107,MATCH($O28,'3)tpx females'!$BB$57:$BB$107,0))</f>
        <v>11.282813913219133</v>
      </c>
      <c r="BH28" s="32">
        <f ca="1">($K28*EXP(BH$5*($Q28+0.5*($R28)^2))*_xlfn.NORM.DIST((LN(($M28*EXP($L28/100*BH$5)))-LN($K28)-$Q28*BH$5)/($R28*SQRT(BH$5))-$R28*SQRT(BH$5),0,1,TRUE)+$M28*EXP($L28/100*BH$5)*(1-_xlfn.NORM.DIST((LN(($M28*EXP($L28/100*BH$5)))-LN($K28)-$Q28*BH$5)/($R28*SQRT(BH$5)),0,1,TRUE)))*EXP(-$F$1*BH$5)*INDEX('3)tpx females'!CP$57:CP$107,MATCH($O28,'3)tpx females'!$BB$57:$BB$107,0))</f>
        <v>0</v>
      </c>
      <c r="BI28" s="32">
        <f ca="1">($K28*EXP(BI$5*($Q28+0.5*($R28)^2))*_xlfn.NORM.DIST((LN(($M28*EXP($L28/100*BI$5)))-LN($K28)-$Q28*BI$5)/($R28*SQRT(BI$5))-$R28*SQRT(BI$5),0,1,TRUE)+$M28*EXP($L28/100*BI$5)*(1-_xlfn.NORM.DIST((LN(($M28*EXP($L28/100*BI$5)))-LN($K28)-$Q28*BI$5)/($R28*SQRT(BI$5)),0,1,TRUE)))*EXP(-$F$1*BI$5)*INDEX('3)tpx females'!CQ$57:CQ$107,MATCH($O28,'3)tpx females'!$BB$57:$BB$107,0))</f>
        <v>0</v>
      </c>
      <c r="BJ28" s="32">
        <f ca="1">($K28*EXP(BJ$5*($Q28+0.5*($R28)^2))*_xlfn.NORM.DIST((LN(($M28*EXP($L28/100*BJ$5)))-LN($K28)-$Q28*BJ$5)/($R28*SQRT(BJ$5))-$R28*SQRT(BJ$5),0,1,TRUE)+$M28*EXP($L28/100*BJ$5)*(1-_xlfn.NORM.DIST((LN(($M28*EXP($L28/100*BJ$5)))-LN($K28)-$Q28*BJ$5)/($R28*SQRT(BJ$5)),0,1,TRUE)))*EXP(-$F$1*BJ$5)*INDEX('3)tpx females'!CR$57:CR$107,MATCH($O28,'3)tpx females'!$BB$57:$BB$107,0))</f>
        <v>0</v>
      </c>
      <c r="BK28" s="32">
        <f ca="1">($K28*EXP(BK$5*($Q28+0.5*($R28)^2))*_xlfn.NORM.DIST((LN(($M28*EXP($L28/100*BK$5)))-LN($K28)-$Q28*BK$5)/($R28*SQRT(BK$5))-$R28*SQRT(BK$5),0,1,TRUE)+$M28*EXP($L28/100*BK$5)*(1-_xlfn.NORM.DIST((LN(($M28*EXP($L28/100*BK$5)))-LN($K28)-$Q28*BK$5)/($R28*SQRT(BK$5)),0,1,TRUE)))*EXP(-$F$1*BK$5)*INDEX('3)tpx females'!CS$57:CS$107,MATCH($O28,'3)tpx females'!$BB$57:$BB$107,0))</f>
        <v>0</v>
      </c>
      <c r="BL28" s="32">
        <f ca="1">($K28*EXP(BL$5*($Q28+0.5*($R28)^2))*_xlfn.NORM.DIST((LN(($M28*EXP($L28/100*BL$5)))-LN($K28)-$Q28*BL$5)/($R28*SQRT(BL$5))-$R28*SQRT(BL$5),0,1,TRUE)+$M28*EXP($L28/100*BL$5)*(1-_xlfn.NORM.DIST((LN(($M28*EXP($L28/100*BL$5)))-LN($K28)-$Q28*BL$5)/($R28*SQRT(BL$5)),0,1,TRUE)))*EXP(-$F$1*BL$5)*INDEX('3)tpx females'!CT$57:CT$107,MATCH($O28,'3)tpx females'!$BB$57:$BB$107,0))</f>
        <v>0</v>
      </c>
      <c r="BM28" s="32">
        <f ca="1">($K28*EXP(BM$5*($Q28+0.5*($R28)^2))*_xlfn.NORM.DIST((LN(($M28*EXP($L28/100*BM$5)))-LN($K28)-$Q28*BM$5)/($R28*SQRT(BM$5))-$R28*SQRT(BM$5),0,1,TRUE)+$M28*EXP($L28/100*BM$5)*(1-_xlfn.NORM.DIST((LN(($M28*EXP($L28/100*BM$5)))-LN($K28)-$Q28*BM$5)/($R28*SQRT(BM$5)),0,1,TRUE)))*EXP(-$F$1*BM$5)*INDEX('3)tpx females'!CU$57:CU$107,MATCH($O28,'3)tpx females'!$BB$57:$BB$107,0))</f>
        <v>0</v>
      </c>
      <c r="BN28" s="32">
        <f ca="1">($K28*EXP(BN$5*($Q28+0.5*($R28)^2))*_xlfn.NORM.DIST((LN(($M28*EXP($L28/100*BN$5)))-LN($K28)-$Q28*BN$5)/($R28*SQRT(BN$5))-$R28*SQRT(BN$5),0,1,TRUE)+$M28*EXP($L28/100*BN$5)*(1-_xlfn.NORM.DIST((LN(($M28*EXP($L28/100*BN$5)))-LN($K28)-$Q28*BN$5)/($R28*SQRT(BN$5)),0,1,TRUE)))*EXP(-$F$1*BN$5)*INDEX('3)tpx females'!CV$57:CV$107,MATCH($O28,'3)tpx females'!$BB$57:$BB$107,0))</f>
        <v>0</v>
      </c>
      <c r="BO28" s="32">
        <f ca="1">($K28*EXP(BO$5*($Q28+0.5*($R28)^2))*_xlfn.NORM.DIST((LN(($M28*EXP($L28/100*BO$5)))-LN($K28)-$Q28*BO$5)/($R28*SQRT(BO$5))-$R28*SQRT(BO$5),0,1,TRUE)+$M28*EXP($L28/100*BO$5)*(1-_xlfn.NORM.DIST((LN(($M28*EXP($L28/100*BO$5)))-LN($K28)-$Q28*BO$5)/($R28*SQRT(BO$5)),0,1,TRUE)))*EXP(-$F$1*BO$5)*INDEX('3)tpx females'!CW$57:CW$107,MATCH($O28,'3)tpx females'!$BB$57:$BB$107,0))</f>
        <v>0</v>
      </c>
      <c r="BP28" s="32">
        <f ca="1">($K28*EXP(BP$5*($Q28+0.5*($R28)^2))*_xlfn.NORM.DIST((LN(($M28*EXP($L28/100*BP$5)))-LN($K28)-$Q28*BP$5)/($R28*SQRT(BP$5))-$R28*SQRT(BP$5),0,1,TRUE)+$M28*EXP($L28/100*BP$5)*(1-_xlfn.NORM.DIST((LN(($M28*EXP($L28/100*BP$5)))-LN($K28)-$Q28*BP$5)/($R28*SQRT(BP$5)),0,1,TRUE)))*EXP(-$F$1*BP$5)*INDEX('3)tpx females'!CX$57:CX$107,MATCH($O28,'3)tpx females'!$BB$57:$BB$107,0))</f>
        <v>0</v>
      </c>
      <c r="BQ28" s="32">
        <f ca="1">($K28*EXP(BQ$5*($Q28+0.5*($R28)^2))*_xlfn.NORM.DIST((LN(($M28*EXP($L28/100*BQ$5)))-LN($K28)-$Q28*BQ$5)/($R28*SQRT(BQ$5))-$R28*SQRT(BQ$5),0,1,TRUE)+$M28*EXP($L28/100*BQ$5)*(1-_xlfn.NORM.DIST((LN(($M28*EXP($L28/100*BQ$5)))-LN($K28)-$Q28*BQ$5)/($R28*SQRT(BQ$5)),0,1,TRUE)))*EXP(-$F$1*BQ$5)*INDEX('3)tpx females'!CY$57:CY$107,MATCH($O28,'3)tpx females'!$BB$57:$BB$107,0))</f>
        <v>0</v>
      </c>
      <c r="BR28" s="32">
        <f ca="1">($K28*EXP(BR$5*($Q28+0.5*($R28)^2))*_xlfn.NORM.DIST((LN(($M28*EXP($L28/100*BR$5)))-LN($K28)-$Q28*BR$5)/($R28*SQRT(BR$5))-$R28*SQRT(BR$5),0,1,TRUE)+$M28*EXP($L28/100*BR$5)*(1-_xlfn.NORM.DIST((LN(($M28*EXP($L28/100*BR$5)))-LN($K28)-$Q28*BR$5)/($R28*SQRT(BR$5)),0,1,TRUE)))*EXP(-$F$1*BR$5)*INDEX('3)tpx females'!CZ$57:CZ$107,MATCH($O28,'3)tpx females'!$BB$57:$BB$107,0))</f>
        <v>0</v>
      </c>
      <c r="BS28" s="32">
        <f ca="1">($K28*EXP(BS$5*($Q28+0.5*($R28)^2))*_xlfn.NORM.DIST((LN(($M28*EXP($L28/100*BS$5)))-LN($K28)-$Q28*BS$5)/($R28*SQRT(BS$5))-$R28*SQRT(BS$5),0,1,TRUE)+$M28*EXP($L28/100*BS$5)*(1-_xlfn.NORM.DIST((LN(($M28*EXP($L28/100*BS$5)))-LN($K28)-$Q28*BS$5)/($R28*SQRT(BS$5)),0,1,TRUE)))*EXP(-$F$1*BS$5)*INDEX('3)tpx females'!DA$57:DA$107,MATCH($O28,'3)tpx females'!$BB$57:$BB$107,0))</f>
        <v>0</v>
      </c>
      <c r="BU28" s="32">
        <f t="shared" si="58"/>
        <v>95106.568520554472</v>
      </c>
      <c r="BV28" s="32">
        <f t="shared" ref="BV28:BV66" si="67">($K28*EXP(W$5*($Q28+0.5*($R28)^2))*_xlfn.NORM.DIST((LN(($M28*EXP($L28/100*W$5)))-LN($K28)-$Q28*W$5)/($R28*SQRT(W$5))-$R28*SQRT(W$5),0,1,TRUE)+$M28*EXP($L28/100*W$5)*(1-_xlfn.NORM.DIST((LN(($M28*EXP($L28/100*W$5)))-LN($K28)-$Q28*W$5)/($R28*SQRT(W$5)),0,1,TRUE)))*EXP(-$F$1*W$5)</f>
        <v>88898.746008829912</v>
      </c>
      <c r="BW28" s="32">
        <f t="shared" ref="BW28:BW66" si="68">($K28*EXP(X$5*($Q28+0.5*($R28)^2))*_xlfn.NORM.DIST((LN(($M28*EXP($L28/100*X$5)))-LN($K28)-$Q28*X$5)/($R28*SQRT(X$5))-$R28*SQRT(X$5),0,1,TRUE)+$M28*EXP($L28/100*X$5)*(1-_xlfn.NORM.DIST((LN(($M28*EXP($L28/100*X$5)))-LN($K28)-$Q28*X$5)/($R28*SQRT(X$5)),0,1,TRUE)))*EXP(-$F$1*X$5)</f>
        <v>89121.27091408518</v>
      </c>
      <c r="BX28" s="32">
        <f t="shared" ref="BX28:BX66" si="69">($K28*EXP(Y$5*($Q28+0.5*($R28)^2))*_xlfn.NORM.DIST((LN(($M28*EXP($L28/100*Y$5)))-LN($K28)-$Q28*Y$5)/($R28*SQRT(Y$5))-$R28*SQRT(Y$5),0,1,TRUE)+$M28*EXP($L28/100*Y$5)*(1-_xlfn.NORM.DIST((LN(($M28*EXP($L28/100*Y$5)))-LN($K28)-$Q28*Y$5)/($R28*SQRT(Y$5)),0,1,TRUE)))*EXP(-$F$1*Y$5)</f>
        <v>89344.352827573763</v>
      </c>
      <c r="BY28" s="32">
        <f t="shared" ref="BY28:BY66" si="70">($K28*EXP(Z$5*($Q28+0.5*($R28)^2))*_xlfn.NORM.DIST((LN(($M28*EXP($L28/100*Z$5)))-LN($K28)-$Q28*Z$5)/($R28*SQRT(Z$5))-$R28*SQRT(Z$5),0,1,TRUE)+$M28*EXP($L28/100*Z$5)*(1-_xlfn.NORM.DIST((LN(($M28*EXP($L28/100*Z$5)))-LN($K28)-$Q28*Z$5)/($R28*SQRT(Z$5)),0,1,TRUE)))*EXP(-$F$1*Z$5)</f>
        <v>89567.993143558371</v>
      </c>
      <c r="BZ28" s="32">
        <f t="shared" ref="BZ28:BZ66" si="71">($K28*EXP(AA$5*($Q28+0.5*($R28)^2))*_xlfn.NORM.DIST((LN(($M28*EXP($L28/100*AA$5)))-LN($K28)-$Q28*AA$5)/($R28*SQRT(AA$5))-$R28*SQRT(AA$5),0,1,TRUE)+$M28*EXP($L28/100*AA$5)*(1-_xlfn.NORM.DIST((LN(($M28*EXP($L28/100*AA$5)))-LN($K28)-$Q28*AA$5)/($R28*SQRT(AA$5)),0,1,TRUE)))*EXP(-$F$1*AA$5)</f>
        <v>89792.193259791675</v>
      </c>
      <c r="CA28" s="32">
        <f t="shared" ref="CA28:CA66" si="72">($K28*EXP(AB$5*($Q28+0.5*($R28)^2))*_xlfn.NORM.DIST((LN(($M28*EXP($L28/100*AB$5)))-LN($K28)-$Q28*AB$5)/($R28*SQRT(AB$5))-$R28*SQRT(AB$5),0,1,TRUE)+$M28*EXP($L28/100*AB$5)*(1-_xlfn.NORM.DIST((LN(($M28*EXP($L28/100*AB$5)))-LN($K28)-$Q28*AB$5)/($R28*SQRT(AB$5)),0,1,TRUE)))*EXP(-$F$1*AB$5)</f>
        <v>90016.954577525132</v>
      </c>
      <c r="CB28" s="32">
        <f t="shared" ref="CB28:CB66" si="73">($K28*EXP(AC$5*($Q28+0.5*($R28)^2))*_xlfn.NORM.DIST((LN(($M28*EXP($L28/100*AC$5)))-LN($K28)-$Q28*AC$5)/($R28*SQRT(AC$5))-$R28*SQRT(AC$5),0,1,TRUE)+$M28*EXP($L28/100*AC$5)*(1-_xlfn.NORM.DIST((LN(($M28*EXP($L28/100*AC$5)))-LN($K28)-$Q28*AC$5)/($R28*SQRT(AC$5)),0,1,TRUE)))*EXP(-$F$1*AC$5)</f>
        <v>90242.278501517765</v>
      </c>
      <c r="CC28" s="32">
        <f t="shared" ref="CC28:CC66" si="74">($K28*EXP(AD$5*($Q28+0.5*($R28)^2))*_xlfn.NORM.DIST((LN(($M28*EXP($L28/100*AD$5)))-LN($K28)-$Q28*AD$5)/($R28*SQRT(AD$5))-$R28*SQRT(AD$5),0,1,TRUE)+$M28*EXP($L28/100*AD$5)*(1-_xlfn.NORM.DIST((LN(($M28*EXP($L28/100*AD$5)))-LN($K28)-$Q28*AD$5)/($R28*SQRT(AD$5)),0,1,TRUE)))*EXP(-$F$1*AD$5)</f>
        <v>90468.166440044733</v>
      </c>
      <c r="CD28" s="32">
        <f t="shared" ref="CD28:CD66" si="75">($K28*EXP(AE$5*($Q28+0.5*($R28)^2))*_xlfn.NORM.DIST((LN(($M28*EXP($L28/100*AE$5)))-LN($K28)-$Q28*AE$5)/($R28*SQRT(AE$5))-$R28*SQRT(AE$5),0,1,TRUE)+$M28*EXP($L28/100*AE$5)*(1-_xlfn.NORM.DIST((LN(($M28*EXP($L28/100*AE$5)))-LN($K28)-$Q28*AE$5)/($R28*SQRT(AE$5)),0,1,TRUE)))*EXP(-$F$1*AE$5)</f>
        <v>90694.61980490647</v>
      </c>
      <c r="CE28" s="32">
        <f t="shared" ref="CE28:CE66" si="76">($K28*EXP(AF$5*($Q28+0.5*($R28)^2))*_xlfn.NORM.DIST((LN(($M28*EXP($L28/100*AF$5)))-LN($K28)-$Q28*AF$5)/($R28*SQRT(AF$5))-$R28*SQRT(AF$5),0,1,TRUE)+$M28*EXP($L28/100*AF$5)*(1-_xlfn.NORM.DIST((LN(($M28*EXP($L28/100*AF$5)))-LN($K28)-$Q28*AF$5)/($R28*SQRT(AF$5)),0,1,TRUE)))*EXP(-$F$1*AF$5)</f>
        <v>90921.640011437208</v>
      </c>
      <c r="CF28" s="32">
        <f t="shared" ref="CF28:CF66" si="77">($K28*EXP(AG$5*($Q28+0.5*($R28)^2))*_xlfn.NORM.DIST((LN(($M28*EXP($L28/100*AG$5)))-LN($K28)-$Q28*AG$5)/($R28*SQRT(AG$5))-$R28*SQRT(AG$5),0,1,TRUE)+$M28*EXP($L28/100*AG$5)*(1-_xlfn.NORM.DIST((LN(($M28*EXP($L28/100*AG$5)))-LN($K28)-$Q28*AG$5)/($R28*SQRT(AG$5)),0,1,TRUE)))*EXP(-$F$1*AG$5)</f>
        <v>91149.228478513629</v>
      </c>
      <c r="CG28" s="32">
        <f t="shared" ref="CG28:CG66" si="78">($K28*EXP(AH$5*($Q28+0.5*($R28)^2))*_xlfn.NORM.DIST((LN(($M28*EXP($L28/100*AH$5)))-LN($K28)-$Q28*AH$5)/($R28*SQRT(AH$5))-$R28*SQRT(AH$5),0,1,TRUE)+$M28*EXP($L28/100*AH$5)*(1-_xlfn.NORM.DIST((LN(($M28*EXP($L28/100*AH$5)))-LN($K28)-$Q28*AH$5)/($R28*SQRT(AH$5)),0,1,TRUE)))*EXP(-$F$1*AH$5)</f>
        <v>91377.386628562439</v>
      </c>
      <c r="CH28" s="32">
        <f t="shared" ref="CH28:CH66" si="79">($K28*EXP(AI$5*($Q28+0.5*($R28)^2))*_xlfn.NORM.DIST((LN(($M28*EXP($L28/100*AI$5)))-LN($K28)-$Q28*AI$5)/($R28*SQRT(AI$5))-$R28*SQRT(AI$5),0,1,TRUE)+$M28*EXP($L28/100*AI$5)*(1-_xlfn.NORM.DIST((LN(($M28*EXP($L28/100*AI$5)))-LN($K28)-$Q28*AI$5)/($R28*SQRT(AI$5)),0,1,TRUE)))*EXP(-$F$1*AI$5)</f>
        <v>91606.115887562497</v>
      </c>
      <c r="CI28" s="32">
        <f t="shared" ref="CI28:CI66" si="80">($K28*EXP(AJ$5*($Q28+0.5*($R28)^2))*_xlfn.NORM.DIST((LN(($M28*EXP($L28/100*AJ$5)))-LN($K28)-$Q28*AJ$5)/($R28*SQRT(AJ$5))-$R28*SQRT(AJ$5),0,1,TRUE)+$M28*EXP($L28/100*AJ$5)*(1-_xlfn.NORM.DIST((LN(($M28*EXP($L28/100*AJ$5)))-LN($K28)-$Q28*AJ$5)/($R28*SQRT(AJ$5)),0,1,TRUE)))*EXP(-$F$1*AJ$5)</f>
        <v>91835.417685032095</v>
      </c>
      <c r="CJ28" s="32">
        <f t="shared" ref="CJ28:CJ66" si="81">($K28*EXP(AK$5*($Q28+0.5*($R28)^2))*_xlfn.NORM.DIST((LN(($M28*EXP($L28/100*AK$5)))-LN($K28)-$Q28*AK$5)/($R28*SQRT(AK$5))-$R28*SQRT(AK$5),0,1,TRUE)+$M28*EXP($L28/100*AK$5)*(1-_xlfn.NORM.DIST((LN(($M28*EXP($L28/100*AK$5)))-LN($K28)-$Q28*AK$5)/($R28*SQRT(AK$5)),0,1,TRUE)))*EXP(-$F$1*AK$5)</f>
        <v>92065.293453979903</v>
      </c>
      <c r="CK28" s="32">
        <f t="shared" ref="CK28:CK66" si="82">($K28*EXP(AL$5*($Q28+0.5*($R28)^2))*_xlfn.NORM.DIST((LN(($M28*EXP($L28/100*AL$5)))-LN($K28)-$Q28*AL$5)/($R28*SQRT(AL$5))-$R28*SQRT(AL$5),0,1,TRUE)+$M28*EXP($L28/100*AL$5)*(1-_xlfn.NORM.DIST((LN(($M28*EXP($L28/100*AL$5)))-LN($K28)-$Q28*AL$5)/($R28*SQRT(AL$5)),0,1,TRUE)))*EXP(-$F$1*AL$5)</f>
        <v>92295.744630785601</v>
      </c>
      <c r="CL28" s="32">
        <f t="shared" ref="CL28:CL66" si="83">($K28*EXP(AM$5*($Q28+0.5*($R28)^2))*_xlfn.NORM.DIST((LN(($M28*EXP($L28/100*AM$5)))-LN($K28)-$Q28*AM$5)/($R28*SQRT(AM$5))-$R28*SQRT(AM$5),0,1,TRUE)+$M28*EXP($L28/100*AM$5)*(1-_xlfn.NORM.DIST((LN(($M28*EXP($L28/100*AM$5)))-LN($K28)-$Q28*AM$5)/($R28*SQRT(AM$5)),0,1,TRUE)))*EXP(-$F$1*AM$5)</f>
        <v>92526.772654964429</v>
      </c>
      <c r="CM28" s="32">
        <f t="shared" ref="CM28:CM66" si="84">($K28*EXP(AN$5*($Q28+0.5*($R28)^2))*_xlfn.NORM.DIST((LN(($M28*EXP($L28/100*AN$5)))-LN($K28)-$Q28*AN$5)/($R28*SQRT(AN$5))-$R28*SQRT(AN$5),0,1,TRUE)+$M28*EXP($L28/100*AN$5)*(1-_xlfn.NORM.DIST((LN(($M28*EXP($L28/100*AN$5)))-LN($K28)-$Q28*AN$5)/($R28*SQRT(AN$5)),0,1,TRUE)))*EXP(-$F$1*AN$5)</f>
        <v>92758.378968764126</v>
      </c>
      <c r="CN28" s="32">
        <f t="shared" ref="CN28:CN66" si="85">($K28*EXP(AO$5*($Q28+0.5*($R28)^2))*_xlfn.NORM.DIST((LN(($M28*EXP($L28/100*AO$5)))-LN($K28)-$Q28*AO$5)/($R28*SQRT(AO$5))-$R28*SQRT(AO$5),0,1,TRUE)+$M28*EXP($L28/100*AO$5)*(1-_xlfn.NORM.DIST((LN(($M28*EXP($L28/100*AO$5)))-LN($K28)-$Q28*AO$5)/($R28*SQRT(AO$5)),0,1,TRUE)))*EXP(-$F$1*AO$5)</f>
        <v>92990.565016548644</v>
      </c>
      <c r="CO28" s="32">
        <f t="shared" ref="CO28:CO66" si="86">($K28*EXP(AP$5*($Q28+0.5*($R28)^2))*_xlfn.NORM.DIST((LN(($M28*EXP($L28/100*AP$5)))-LN($K28)-$Q28*AP$5)/($R28*SQRT(AP$5))-$R28*SQRT(AP$5),0,1,TRUE)+$M28*EXP($L28/100*AP$5)*(1-_xlfn.NORM.DIST((LN(($M28*EXP($L28/100*AP$5)))-LN($K28)-$Q28*AP$5)/($R28*SQRT(AP$5)),0,1,TRUE)))*EXP(-$F$1*AP$5)</f>
        <v>93223.33224393749</v>
      </c>
      <c r="CP28" s="32">
        <f t="shared" ref="CP28:CP66" si="87">($K28*EXP(AQ$5*($Q28+0.5*($R28)^2))*_xlfn.NORM.DIST((LN(($M28*EXP($L28/100*AQ$5)))-LN($K28)-$Q28*AQ$5)/($R28*SQRT(AQ$5))-$R28*SQRT(AQ$5),0,1,TRUE)+$M28*EXP($L28/100*AQ$5)*(1-_xlfn.NORM.DIST((LN(($M28*EXP($L28/100*AQ$5)))-LN($K28)-$Q28*AQ$5)/($R28*SQRT(AQ$5)),0,1,TRUE)))*EXP(-$F$1*AQ$5)</f>
        <v>93456.6820966917</v>
      </c>
      <c r="CQ28" s="32">
        <f t="shared" ref="CQ28:CQ66" si="88">($K28*EXP(AR$5*($Q28+0.5*($R28)^2))*_xlfn.NORM.DIST((LN(($M28*EXP($L28/100*AR$5)))-LN($K28)-$Q28*AR$5)/($R28*SQRT(AR$5))-$R28*SQRT(AR$5),0,1,TRUE)+$M28*EXP($L28/100*AR$5)*(1-_xlfn.NORM.DIST((LN(($M28*EXP($L28/100*AR$5)))-LN($K28)-$Q28*AR$5)/($R28*SQRT(AR$5)),0,1,TRUE)))*EXP(-$F$1*AR$5)</f>
        <v>93690.616019364737</v>
      </c>
      <c r="CR28" s="32">
        <f t="shared" ref="CR28:CR66" si="89">($K28*EXP(AS$5*($Q28+0.5*($R28)^2))*_xlfn.NORM.DIST((LN(($M28*EXP($L28/100*AS$5)))-LN($K28)-$Q28*AS$5)/($R28*SQRT(AS$5))-$R28*SQRT(AS$5),0,1,TRUE)+$M28*EXP($L28/100*AS$5)*(1-_xlfn.NORM.DIST((LN(($M28*EXP($L28/100*AS$5)))-LN($K28)-$Q28*AS$5)/($R28*SQRT(AS$5)),0,1,TRUE)))*EXP(-$F$1*AS$5)</f>
        <v>93925.135453760013</v>
      </c>
      <c r="CS28" s="32">
        <f t="shared" ref="CS28:CS66" si="90">($K28*EXP(AT$5*($Q28+0.5*($R28)^2))*_xlfn.NORM.DIST((LN(($M28*EXP($L28/100*AT$5)))-LN($K28)-$Q28*AT$5)/($R28*SQRT(AT$5))-$R28*SQRT(AT$5),0,1,TRUE)+$M28*EXP($L28/100*AT$5)*(1-_xlfn.NORM.DIST((LN(($M28*EXP($L28/100*AT$5)))-LN($K28)-$Q28*AT$5)/($R28*SQRT(AT$5)),0,1,TRUE)))*EXP(-$F$1*AT$5)</f>
        <v>94160.241837257185</v>
      </c>
      <c r="CT28" s="32">
        <f t="shared" ref="CT28:CT66" si="91">($K28*EXP(AU$5*($Q28+0.5*($R28)^2))*_xlfn.NORM.DIST((LN(($M28*EXP($L28/100*AU$5)))-LN($K28)-$Q28*AU$5)/($R28*SQRT(AU$5))-$R28*SQRT(AU$5),0,1,TRUE)+$M28*EXP($L28/100*AU$5)*(1-_xlfn.NORM.DIST((LN(($M28*EXP($L28/100*AU$5)))-LN($K28)-$Q28*AU$5)/($R28*SQRT(AU$5)),0,1,TRUE)))*EXP(-$F$1*AU$5)</f>
        <v>94395.936601081587</v>
      </c>
      <c r="CU28" s="32">
        <f t="shared" ref="CU28:CU66" si="92">($K28*EXP(AV$5*($Q28+0.5*($R28)^2))*_xlfn.NORM.DIST((LN(($M28*EXP($L28/100*AV$5)))-LN($K28)-$Q28*AV$5)/($R28*SQRT(AV$5))-$R28*SQRT(AV$5),0,1,TRUE)+$M28*EXP($L28/100*AV$5)*(1-_xlfn.NORM.DIST((LN(($M28*EXP($L28/100*AV$5)))-LN($K28)-$Q28*AV$5)/($R28*SQRT(AV$5)),0,1,TRUE)))*EXP(-$F$1*AV$5)</f>
        <v>94632.221168596516</v>
      </c>
      <c r="CV28" s="32">
        <f t="shared" ref="CV28:CV66" si="93">($K28*EXP(AW$5*($Q28+0.5*($R28)^2))*_xlfn.NORM.DIST((LN(($M28*EXP($L28/100*AW$5)))-LN($K28)-$Q28*AW$5)/($R28*SQRT(AW$5))-$R28*SQRT(AW$5),0,1,TRUE)+$M28*EXP($L28/100*AW$5)*(1-_xlfn.NORM.DIST((LN(($M28*EXP($L28/100*AW$5)))-LN($K28)-$Q28*AW$5)/($R28*SQRT(AW$5)),0,1,TRUE)))*EXP(-$F$1*AW$5)</f>
        <v>94869.096953695029</v>
      </c>
      <c r="CW28" s="32">
        <f t="shared" ref="CW28:CW66" si="94">($K28*EXP(AX$5*($Q28+0.5*($R28)^2))*_xlfn.NORM.DIST((LN(($M28*EXP($L28/100*AX$5)))-LN($K28)-$Q28*AX$5)/($R28*SQRT(AX$5))-$R28*SQRT(AX$5),0,1,TRUE)+$M28*EXP($L28/100*AX$5)*(1-_xlfn.NORM.DIST((LN(($M28*EXP($L28/100*AX$5)))-LN($K28)-$Q28*AX$5)/($R28*SQRT(AX$5)),0,1,TRUE)))*EXP(-$F$1*AX$5)</f>
        <v>95106.56535935968</v>
      </c>
      <c r="CX28" s="32">
        <f t="shared" ref="CX28:CX66" si="95">($K28*EXP(AY$5*($Q28+0.5*($R28)^2))*_xlfn.NORM.DIST((LN(($M28*EXP($L28/100*AY$5)))-LN($K28)-$Q28*AY$5)/($R28*SQRT(AY$5))-$R28*SQRT(AY$5),0,1,TRUE)+$M28*EXP($L28/100*AY$5)*(1-_xlfn.NORM.DIST((LN(($M28*EXP($L28/100*AY$5)))-LN($K28)-$Q28*AY$5)/($R28*SQRT(AY$5)),0,1,TRUE)))*EXP(-$F$1*AY$5)</f>
        <v>95344.62777644812</v>
      </c>
      <c r="CY28" s="32">
        <f t="shared" ref="CY28:CY66" si="96">($K28*EXP(AZ$5*($Q28+0.5*($R28)^2))*_xlfn.NORM.DIST((LN(($M28*EXP($L28/100*AZ$5)))-LN($K28)-$Q28*AZ$5)/($R28*SQRT(AZ$5))-$R28*SQRT(AZ$5),0,1,TRUE)+$M28*EXP($L28/100*AZ$5)*(1-_xlfn.NORM.DIST((LN(($M28*EXP($L28/100*AZ$5)))-LN($K28)-$Q28*AZ$5)/($R28*SQRT(AZ$5)),0,1,TRUE)))*EXP(-$F$1*AZ$5)</f>
        <v>95583.285582745229</v>
      </c>
      <c r="CZ28" s="32">
        <f t="shared" ref="CZ28:CZ66" si="97">($K28*EXP(BA$5*($Q28+0.5*($R28)^2))*_xlfn.NORM.DIST((LN(($M28*EXP($L28/100*BA$5)))-LN($K28)-$Q28*BA$5)/($R28*SQRT(BA$5))-$R28*SQRT(BA$5),0,1,TRUE)+$M28*EXP($L28/100*BA$5)*(1-_xlfn.NORM.DIST((LN(($M28*EXP($L28/100*BA$5)))-LN($K28)-$Q28*BA$5)/($R28*SQRT(BA$5)),0,1,TRUE)))*EXP(-$F$1*BA$5)</f>
        <v>95822.540142310128</v>
      </c>
      <c r="DA28" s="32">
        <f t="shared" ref="DA28:DA66" si="98">($K28*EXP(BB$5*($Q28+0.5*($R28)^2))*_xlfn.NORM.DIST((LN(($M28*EXP($L28/100*BB$5)))-LN($K28)-$Q28*BB$5)/($R28*SQRT(BB$5))-$R28*SQRT(BB$5),0,1,TRUE)+$M28*EXP($L28/100*BB$5)*(1-_xlfn.NORM.DIST((LN(($M28*EXP($L28/100*BB$5)))-LN($K28)-$Q28*BB$5)/($R28*SQRT(BB$5)),0,1,TRUE)))*EXP(-$F$1*BB$5)</f>
        <v>96062.392805130265</v>
      </c>
      <c r="DB28" s="32">
        <f t="shared" ref="DB28:DB66" si="99">($K28*EXP(BC$5*($Q28+0.5*($R28)^2))*_xlfn.NORM.DIST((LN(($M28*EXP($L28/100*BC$5)))-LN($K28)-$Q28*BC$5)/($R28*SQRT(BC$5))-$R28*SQRT(BC$5),0,1,TRUE)+$M28*EXP($L28/100*BC$5)*(1-_xlfn.NORM.DIST((LN(($M28*EXP($L28/100*BC$5)))-LN($K28)-$Q28*BC$5)/($R28*SQRT(BC$5)),0,1,TRUE)))*EXP(-$F$1*BC$5)</f>
        <v>96302.844907082559</v>
      </c>
      <c r="DC28" s="32">
        <f t="shared" ref="DC28:DC66" si="100">($K28*EXP(BD$5*($Q28+0.5*($R28)^2))*_xlfn.NORM.DIST((LN(($M28*EXP($L28/100*BD$5)))-LN($K28)-$Q28*BD$5)/($R28*SQRT(BD$5))-$R28*SQRT(BD$5),0,1,TRUE)+$M28*EXP($L28/100*BD$5)*(1-_xlfn.NORM.DIST((LN(($M28*EXP($L28/100*BD$5)))-LN($K28)-$Q28*BD$5)/($R28*SQRT(BD$5)),0,1,TRUE)))*EXP(-$F$1*BD$5)</f>
        <v>96543.897770189418</v>
      </c>
      <c r="DD28" s="32">
        <f t="shared" ref="DD28:DD66" si="101">($K28*EXP(BE$5*($Q28+0.5*($R28)^2))*_xlfn.NORM.DIST((LN(($M28*EXP($L28/100*BE$5)))-LN($K28)-$Q28*BE$5)/($R28*SQRT(BE$5))-$R28*SQRT(BE$5),0,1,TRUE)+$M28*EXP($L28/100*BE$5)*(1-_xlfn.NORM.DIST((LN(($M28*EXP($L28/100*BE$5)))-LN($K28)-$Q28*BE$5)/($R28*SQRT(BE$5)),0,1,TRUE)))*EXP(-$F$1*BE$5)</f>
        <v>96785.552703150621</v>
      </c>
      <c r="DE28" s="32">
        <f t="shared" ref="DE28:DE66" si="102">($K28*EXP(BF$5*($Q28+0.5*($R28)^2))*_xlfn.NORM.DIST((LN(($M28*EXP($L28/100*BF$5)))-LN($K28)-$Q28*BF$5)/($R28*SQRT(BF$5))-$R28*SQRT(BF$5),0,1,TRUE)+$M28*EXP($L28/100*BF$5)*(1-_xlfn.NORM.DIST((LN(($M28*EXP($L28/100*BF$5)))-LN($K28)-$Q28*BF$5)/($R28*SQRT(BF$5)),0,1,TRUE)))*EXP(-$F$1*BF$5)</f>
        <v>97027.811002123155</v>
      </c>
      <c r="DF28" s="32">
        <f t="shared" ref="DF28:DF66" si="103">($K28*EXP(BG$5*($Q28+0.5*($R28)^2))*_xlfn.NORM.DIST((LN(($M28*EXP($L28/100*BG$5)))-LN($K28)-$Q28*BG$5)/($R28*SQRT(BG$5))-$R28*SQRT(BG$5),0,1,TRUE)+$M28*EXP($L28/100*BG$5)*(1-_xlfn.NORM.DIST((LN(($M28*EXP($L28/100*BG$5)))-LN($K28)-$Q28*BG$5)/($R28*SQRT(BG$5)),0,1,TRUE)))*EXP(-$F$1*BG$5)</f>
        <v>97270.673951718592</v>
      </c>
      <c r="DG28" s="32">
        <f t="shared" ref="DG28:DG66" si="104">($K28*EXP(BH$5*($Q28+0.5*($R28)^2))*_xlfn.NORM.DIST((LN(($M28*EXP($L28/100*BH$5)))-LN($K28)-$Q28*BH$5)/($R28*SQRT(BH$5))-$R28*SQRT(BH$5),0,1,TRUE)+$M28*EXP($L28/100*BH$5)*(1-_xlfn.NORM.DIST((LN(($M28*EXP($L28/100*BH$5)))-LN($K28)-$Q28*BH$5)/($R28*SQRT(BH$5)),0,1,TRUE)))*EXP(-$F$1*BH$5)</f>
        <v>97514.142826184048</v>
      </c>
      <c r="DH28" s="32">
        <f t="shared" ref="DH28:DH66" si="105">($K28*EXP(BI$5*($Q28+0.5*($R28)^2))*_xlfn.NORM.DIST((LN(($M28*EXP($L28/100*BI$5)))-LN($K28)-$Q28*BI$5)/($R28*SQRT(BI$5))-$R28*SQRT(BI$5),0,1,TRUE)+$M28*EXP($L28/100*BI$5)*(1-_xlfn.NORM.DIST((LN(($M28*EXP($L28/100*BI$5)))-LN($K28)-$Q28*BI$5)/($R28*SQRT(BI$5)),0,1,TRUE)))*EXP(-$F$1*BI$5)</f>
        <v>97758.218890732081</v>
      </c>
      <c r="DI28" s="32">
        <f t="shared" ref="DI28:DI66" si="106">($K28*EXP(BJ$5*($Q28+0.5*($R28)^2))*_xlfn.NORM.DIST((LN(($M28*EXP($L28/100*BJ$5)))-LN($K28)-$Q28*BJ$5)/($R28*SQRT(BJ$5))-$R28*SQRT(BJ$5),0,1,TRUE)+$M28*EXP($L28/100*BJ$5)*(1-_xlfn.NORM.DIST((LN(($M28*EXP($L28/100*BJ$5)))-LN($K28)-$Q28*BJ$5)/($R28*SQRT(BJ$5)),0,1,TRUE)))*EXP(-$F$1*BJ$5)</f>
        <v>98002.903402985627</v>
      </c>
      <c r="DJ28" s="32">
        <f t="shared" ref="DJ28:DJ66" si="107">($K28*EXP(BK$5*($Q28+0.5*($R28)^2))*_xlfn.NORM.DIST((LN(($M28*EXP($L28/100*BK$5)))-LN($K28)-$Q28*BK$5)/($R28*SQRT(BK$5))-$R28*SQRT(BK$5),0,1,TRUE)+$M28*EXP($L28/100*BK$5)*(1-_xlfn.NORM.DIST((LN(($M28*EXP($L28/100*BK$5)))-LN($K28)-$Q28*BK$5)/($R28*SQRT(BK$5)),0,1,TRUE)))*EXP(-$F$1*BK$5)</f>
        <v>98248.197614505261</v>
      </c>
      <c r="DK28" s="32">
        <f t="shared" ref="DK28:DK66" si="108">($K28*EXP(BL$5*($Q28+0.5*($R28)^2))*_xlfn.NORM.DIST((LN(($M28*EXP($L28/100*BL$5)))-LN($K28)-$Q28*BL$5)/($R28*SQRT(BL$5))-$R28*SQRT(BL$5),0,1,TRUE)+$M28*EXP($L28/100*BL$5)*(1-_xlfn.NORM.DIST((LN(($M28*EXP($L28/100*BL$5)))-LN($K28)-$Q28*BL$5)/($R28*SQRT(BL$5)),0,1,TRUE)))*EXP(-$F$1*BL$5)</f>
        <v>98494.102772368322</v>
      </c>
      <c r="DL28" s="32">
        <f t="shared" ref="DL28:DL66" si="109">($K28*EXP(BM$5*($Q28+0.5*($R28)^2))*_xlfn.NORM.DIST((LN(($M28*EXP($L28/100*BM$5)))-LN($K28)-$Q28*BM$5)/($R28*SQRT(BM$5))-$R28*SQRT(BM$5),0,1,TRUE)+$M28*EXP($L28/100*BM$5)*(1-_xlfn.NORM.DIST((LN(($M28*EXP($L28/100*BM$5)))-LN($K28)-$Q28*BM$5)/($R28*SQRT(BM$5)),0,1,TRUE)))*EXP(-$F$1*BM$5)</f>
        <v>98740.620120771695</v>
      </c>
      <c r="DM28" s="32">
        <f t="shared" ref="DM28:DM66" si="110">($K28*EXP(BN$5*($Q28+0.5*($R28)^2))*_xlfn.NORM.DIST((LN(($M28*EXP($L28/100*BN$5)))-LN($K28)-$Q28*BN$5)/($R28*SQRT(BN$5))-$R28*SQRT(BN$5),0,1,TRUE)+$M28*EXP($L28/100*BN$5)*(1-_xlfn.NORM.DIST((LN(($M28*EXP($L28/100*BN$5)))-LN($K28)-$Q28*BN$5)/($R28*SQRT(BN$5)),0,1,TRUE)))*EXP(-$F$1*BN$5)</f>
        <v>98987.750902634871</v>
      </c>
      <c r="DN28" s="32">
        <f t="shared" ref="DN28:DN66" si="111">($K28*EXP(BO$5*($Q28+0.5*($R28)^2))*_xlfn.NORM.DIST((LN(($M28*EXP($L28/100*BO$5)))-LN($K28)-$Q28*BO$5)/($R28*SQRT(BO$5))-$R28*SQRT(BO$5),0,1,TRUE)+$M28*EXP($L28/100*BO$5)*(1-_xlfn.NORM.DIST((LN(($M28*EXP($L28/100*BO$5)))-LN($K28)-$Q28*BO$5)/($R28*SQRT(BO$5)),0,1,TRUE)))*EXP(-$F$1*BO$5)</f>
        <v>99235.496361179743</v>
      </c>
      <c r="DO28" s="32">
        <f t="shared" ref="DO28:DO66" si="112">($K28*EXP(BP$5*($Q28+0.5*($R28)^2))*_xlfn.NORM.DIST((LN(($M28*EXP($L28/100*BP$5)))-LN($K28)-$Q28*BP$5)/($R28*SQRT(BP$5))-$R28*SQRT(BP$5),0,1,TRUE)+$M28*EXP($L28/100*BP$5)*(1-_xlfn.NORM.DIST((LN(($M28*EXP($L28/100*BP$5)))-LN($K28)-$Q28*BP$5)/($R28*SQRT(BP$5)),0,1,TRUE)))*EXP(-$F$1*BP$5)</f>
        <v>99483.857741470769</v>
      </c>
      <c r="DP28" s="32">
        <f t="shared" ref="DP28:DP66" si="113">($K28*EXP(BQ$5*($Q28+0.5*($R28)^2))*_xlfn.NORM.DIST((LN(($M28*EXP($L28/100*BQ$5)))-LN($K28)-$Q28*BQ$5)/($R28*SQRT(BQ$5))-$R28*SQRT(BQ$5),0,1,TRUE)+$M28*EXP($L28/100*BQ$5)*(1-_xlfn.NORM.DIST((LN(($M28*EXP($L28/100*BQ$5)))-LN($K28)-$Q28*BQ$5)/($R28*SQRT(BQ$5)),0,1,TRUE)))*EXP(-$F$1*BQ$5)</f>
        <v>99732.836291898275</v>
      </c>
      <c r="DQ28" s="32">
        <f t="shared" ref="DQ28:DQ66" si="114">($K28*EXP(BR$5*($Q28+0.5*($R28)^2))*_xlfn.NORM.DIST((LN(($M28*EXP($L28/100*BR$5)))-LN($K28)-$Q28*BR$5)/($R28*SQRT(BR$5))-$R28*SQRT(BR$5),0,1,TRUE)+$M28*EXP($L28/100*BR$5)*(1-_xlfn.NORM.DIST((LN(($M28*EXP($L28/100*BR$5)))-LN($K28)-$Q28*BR$5)/($R28*SQRT(BR$5)),0,1,TRUE)))*EXP(-$F$1*BR$5)</f>
        <v>99982.43326559446</v>
      </c>
      <c r="DR28" s="32">
        <f t="shared" ref="DR28:DR66" si="115">($K28*EXP(BS$5*($Q28+0.5*($R28)^2))*_xlfn.NORM.DIST((LN(($M28*EXP($L28/100*BS$5)))-LN($K28)-$Q28*BS$5)/($R28*SQRT(BS$5))-$R28*SQRT(BS$5),0,1,TRUE)+$M28*EXP($L28/100*BS$5)*(1-_xlfn.NORM.DIST((LN(($M28*EXP($L28/100*BS$5)))-LN($K28)-$Q28*BS$5)/($R28*SQRT(BS$5)),0,1,TRUE)))*EXP(-$F$1*BS$5)</f>
        <v>100232.64992177051</v>
      </c>
      <c r="DT28" s="48">
        <f t="shared" ref="DT28:DT66" si="116">O28</f>
        <v>72</v>
      </c>
      <c r="DU28" s="32"/>
      <c r="DV28" s="32">
        <f ca="1">INDEX('3)tpx females'!BD$57:BD$107,MATCH('3) 2016 cases'!DT28,'3)tpx females'!$BB$57:$BB$107,0))</f>
        <v>1.2378655071663469E-2</v>
      </c>
      <c r="DW28" s="32">
        <f t="shared" ref="DW28:DW66" ca="1" si="117">BU28*-DV28</f>
        <v>-1177.2914067654708</v>
      </c>
      <c r="DX28" s="32">
        <f t="shared" ca="1" si="61"/>
        <v>0.98762134492833653</v>
      </c>
      <c r="DZ28" s="32">
        <f t="shared" ref="DZ28:DZ66" ca="1" si="118">(-T28*EXP($F$1)-DW28)/DX28</f>
        <v>-99162.542338852727</v>
      </c>
      <c r="EA28" s="32">
        <f t="shared" ref="EA28:EA66" ca="1" si="119">-BU28-DZ28</f>
        <v>4055.9738182982546</v>
      </c>
      <c r="EB28" s="32">
        <f t="shared" ca="1" si="64"/>
        <v>50.207500876411935</v>
      </c>
      <c r="EC28" s="32">
        <f ca="1">EA28*'3) Value'!AN40</f>
        <v>0</v>
      </c>
      <c r="EE28" s="32">
        <f ca="1">IF(EC28=0,'3) Value'!AM40+'3) 2016 cases'!DZ28,0)</f>
        <v>1.5340527170337737E-4</v>
      </c>
    </row>
    <row r="29" spans="2:135" x14ac:dyDescent="0.25">
      <c r="C29" s="32" t="s">
        <v>16</v>
      </c>
      <c r="D29" s="32" t="s">
        <v>14</v>
      </c>
      <c r="E29" s="49">
        <v>10673</v>
      </c>
      <c r="F29" s="32" t="s">
        <v>13</v>
      </c>
      <c r="G29" s="32" t="s">
        <v>17</v>
      </c>
      <c r="H29" s="49" t="s">
        <v>17</v>
      </c>
      <c r="I29" s="32" t="s">
        <v>17</v>
      </c>
      <c r="J29" s="32" t="s">
        <v>21</v>
      </c>
      <c r="K29" s="52">
        <v>635000</v>
      </c>
      <c r="L29" s="52">
        <v>7.25</v>
      </c>
      <c r="M29" s="52">
        <v>87890</v>
      </c>
      <c r="O29" s="48">
        <f t="shared" si="65"/>
        <v>87</v>
      </c>
      <c r="Q29" s="32">
        <f>INDEX('2b)Working'!$I$61:$P$61,MATCH($J29,'2b)Working'!$I$60:$P$60,0))</f>
        <v>6.639962125003708E-2</v>
      </c>
      <c r="R29" s="32">
        <f>INDEX('2b)Working'!$I$62:$P$62,MATCH($J29,'2b)Working'!$I$60:$P$60,0))</f>
        <v>4.3425056649869002E-2</v>
      </c>
      <c r="T29" s="9">
        <f t="shared" ca="1" si="66"/>
        <v>89250.658709623036</v>
      </c>
      <c r="U29" s="10"/>
      <c r="V29" s="32">
        <f ca="1">($K29*EXP(V$5*($Q29+0.5*($R29)^2))*_xlfn.NORM.DIST((LN(($M29*EXP($L29/100*V$5)))-LN($K29)-$Q29*V$5)/($R29*SQRT(V$5))-$R29*SQRT(V$5),0,1,TRUE)+$M29*EXP($L29/100*V$5)*(1-_xlfn.NORM.DIST((LN(($M29*EXP($L29/100*V$5)))-LN($K29)-$Q29*V$5)/($R29*SQRT(V$5)),0,1,TRUE)))*EXP(-$F$1*V$5)*INDEX('3)tpx females'!BD$57:BD$107,MATCH($O29,'3)tpx females'!$BB$57:$BB$107,0))</f>
        <v>7342.5423218483911</v>
      </c>
      <c r="W29" s="32">
        <f ca="1">($K29*EXP(W$5*($Q29+0.5*($R29)^2))*_xlfn.NORM.DIST((LN(($M29*EXP($L29/100*W$5)))-LN($K29)-$Q29*W$5)/($R29*SQRT(W$5))-$R29*SQRT(W$5),0,1,TRUE)+$M29*EXP($L29/100*W$5)*(1-_xlfn.NORM.DIST((LN(($M29*EXP($L29/100*W$5)))-LN($K29)-$Q29*W$5)/($R29*SQRT(W$5)),0,1,TRUE)))*EXP(-$F$1*W$5)*INDEX('3)tpx females'!BE$57:BE$107,MATCH($O29,'3)tpx females'!$BB$57:$BB$107,0))</f>
        <v>7714.4690063821899</v>
      </c>
      <c r="X29" s="32">
        <f ca="1">($K29*EXP(X$5*($Q29+0.5*($R29)^2))*_xlfn.NORM.DIST((LN(($M29*EXP($L29/100*X$5)))-LN($K29)-$Q29*X$5)/($R29*SQRT(X$5))-$R29*SQRT(X$5),0,1,TRUE)+$M29*EXP($L29/100*X$5)*(1-_xlfn.NORM.DIST((LN(($M29*EXP($L29/100*X$5)))-LN($K29)-$Q29*X$5)/($R29*SQRT(X$5)),0,1,TRUE)))*EXP(-$F$1*X$5)*INDEX('3)tpx females'!BF$57:BF$107,MATCH($O29,'3)tpx females'!$BB$57:$BB$107,0))</f>
        <v>8321.1348691000585</v>
      </c>
      <c r="Y29" s="32">
        <f ca="1">($K29*EXP(Y$5*($Q29+0.5*($R29)^2))*_xlfn.NORM.DIST((LN(($M29*EXP($L29/100*Y$5)))-LN($K29)-$Q29*Y$5)/($R29*SQRT(Y$5))-$R29*SQRT(Y$5),0,1,TRUE)+$M29*EXP($L29/100*Y$5)*(1-_xlfn.NORM.DIST((LN(($M29*EXP($L29/100*Y$5)))-LN($K29)-$Q29*Y$5)/($R29*SQRT(Y$5)),0,1,TRUE)))*EXP(-$F$1*Y$5)*INDEX('3)tpx females'!BG$57:BG$107,MATCH($O29,'3)tpx females'!$BB$57:$BB$107,0))</f>
        <v>8359.7626214974061</v>
      </c>
      <c r="Z29" s="32">
        <f ca="1">($K29*EXP(Z$5*($Q29+0.5*($R29)^2))*_xlfn.NORM.DIST((LN(($M29*EXP($L29/100*Z$5)))-LN($K29)-$Q29*Z$5)/($R29*SQRT(Z$5))-$R29*SQRT(Z$5),0,1,TRUE)+$M29*EXP($L29/100*Z$5)*(1-_xlfn.NORM.DIST((LN(($M29*EXP($L29/100*Z$5)))-LN($K29)-$Q29*Z$5)/($R29*SQRT(Z$5)),0,1,TRUE)))*EXP(-$F$1*Z$5)*INDEX('3)tpx females'!BH$57:BH$107,MATCH($O29,'3)tpx females'!$BB$57:$BB$107,0))</f>
        <v>7932.3386793165355</v>
      </c>
      <c r="AA29" s="32">
        <f ca="1">($K29*EXP(AA$5*($Q29+0.5*($R29)^2))*_xlfn.NORM.DIST((LN(($M29*EXP($L29/100*AA$5)))-LN($K29)-$Q29*AA$5)/($R29*SQRT(AA$5))-$R29*SQRT(AA$5),0,1,TRUE)+$M29*EXP($L29/100*AA$5)*(1-_xlfn.NORM.DIST((LN(($M29*EXP($L29/100*AA$5)))-LN($K29)-$Q29*AA$5)/($R29*SQRT(AA$5)),0,1,TRUE)))*EXP(-$F$1*AA$5)*INDEX('3)tpx females'!BI$57:BI$107,MATCH($O29,'3)tpx females'!$BB$57:$BB$107,0))</f>
        <v>7527.6744921989866</v>
      </c>
      <c r="AB29" s="32">
        <f ca="1">($K29*EXP(AB$5*($Q29+0.5*($R29)^2))*_xlfn.NORM.DIST((LN(($M29*EXP($L29/100*AB$5)))-LN($K29)-$Q29*AB$5)/($R29*SQRT(AB$5))-$R29*SQRT(AB$5),0,1,TRUE)+$M29*EXP($L29/100*AB$5)*(1-_xlfn.NORM.DIST((LN(($M29*EXP($L29/100*AB$5)))-LN($K29)-$Q29*AB$5)/($R29*SQRT(AB$5)),0,1,TRUE)))*EXP(-$F$1*AB$5)*INDEX('3)tpx females'!BJ$57:BJ$107,MATCH($O29,'3)tpx females'!$BB$57:$BB$107,0))</f>
        <v>7128.4190676464495</v>
      </c>
      <c r="AC29" s="32">
        <f ca="1">($K29*EXP(AC$5*($Q29+0.5*($R29)^2))*_xlfn.NORM.DIST((LN(($M29*EXP($L29/100*AC$5)))-LN($K29)-$Q29*AC$5)/($R29*SQRT(AC$5))-$R29*SQRT(AC$5),0,1,TRUE)+$M29*EXP($L29/100*AC$5)*(1-_xlfn.NORM.DIST((LN(($M29*EXP($L29/100*AC$5)))-LN($K29)-$Q29*AC$5)/($R29*SQRT(AC$5)),0,1,TRUE)))*EXP(-$F$1*AC$5)*INDEX('3)tpx females'!BK$57:BK$107,MATCH($O29,'3)tpx females'!$BB$57:$BB$107,0))</f>
        <v>6814.5453275525288</v>
      </c>
      <c r="AD29" s="32">
        <f ca="1">($K29*EXP(AD$5*($Q29+0.5*($R29)^2))*_xlfn.NORM.DIST((LN(($M29*EXP($L29/100*AD$5)))-LN($K29)-$Q29*AD$5)/($R29*SQRT(AD$5))-$R29*SQRT(AD$5),0,1,TRUE)+$M29*EXP($L29/100*AD$5)*(1-_xlfn.NORM.DIST((LN(($M29*EXP($L29/100*AD$5)))-LN($K29)-$Q29*AD$5)/($R29*SQRT(AD$5)),0,1,TRUE)))*EXP(-$F$1*AD$5)*INDEX('3)tpx females'!BL$57:BL$107,MATCH($O29,'3)tpx females'!$BB$57:$BB$107,0))</f>
        <v>6018.1335218104969</v>
      </c>
      <c r="AE29" s="32">
        <f ca="1">($K29*EXP(AE$5*($Q29+0.5*($R29)^2))*_xlfn.NORM.DIST((LN(($M29*EXP($L29/100*AE$5)))-LN($K29)-$Q29*AE$5)/($R29*SQRT(AE$5))-$R29*SQRT(AE$5),0,1,TRUE)+$M29*EXP($L29/100*AE$5)*(1-_xlfn.NORM.DIST((LN(($M29*EXP($L29/100*AE$5)))-LN($K29)-$Q29*AE$5)/($R29*SQRT(AE$5)),0,1,TRUE)))*EXP(-$F$1*AE$5)*INDEX('3)tpx females'!BM$57:BM$107,MATCH($O29,'3)tpx females'!$BB$57:$BB$107,0))</f>
        <v>5243.330719430428</v>
      </c>
      <c r="AF29" s="32">
        <f ca="1">($K29*EXP(AF$5*($Q29+0.5*($R29)^2))*_xlfn.NORM.DIST((LN(($M29*EXP($L29/100*AF$5)))-LN($K29)-$Q29*AF$5)/($R29*SQRT(AF$5))-$R29*SQRT(AF$5),0,1,TRUE)+$M29*EXP($L29/100*AF$5)*(1-_xlfn.NORM.DIST((LN(($M29*EXP($L29/100*AF$5)))-LN($K29)-$Q29*AF$5)/($R29*SQRT(AF$5)),0,1,TRUE)))*EXP(-$F$1*AF$5)*INDEX('3)tpx females'!BN$57:BN$107,MATCH($O29,'3)tpx females'!$BB$57:$BB$107,0))</f>
        <v>4411.9615444830506</v>
      </c>
      <c r="AG29" s="32">
        <f ca="1">($K29*EXP(AG$5*($Q29+0.5*($R29)^2))*_xlfn.NORM.DIST((LN(($M29*EXP($L29/100*AG$5)))-LN($K29)-$Q29*AG$5)/($R29*SQRT(AG$5))-$R29*SQRT(AG$5),0,1,TRUE)+$M29*EXP($L29/100*AG$5)*(1-_xlfn.NORM.DIST((LN(($M29*EXP($L29/100*AG$5)))-LN($K29)-$Q29*AG$5)/($R29*SQRT(AG$5)),0,1,TRUE)))*EXP(-$F$1*AG$5)*INDEX('3)tpx females'!BO$57:BO$107,MATCH($O29,'3)tpx females'!$BB$57:$BB$107,0))</f>
        <v>3570.445076870978</v>
      </c>
      <c r="AH29" s="32">
        <f ca="1">($K29*EXP(AH$5*($Q29+0.5*($R29)^2))*_xlfn.NORM.DIST((LN(($M29*EXP($L29/100*AH$5)))-LN($K29)-$Q29*AH$5)/($R29*SQRT(AH$5))-$R29*SQRT(AH$5),0,1,TRUE)+$M29*EXP($L29/100*AH$5)*(1-_xlfn.NORM.DIST((LN(($M29*EXP($L29/100*AH$5)))-LN($K29)-$Q29*AH$5)/($R29*SQRT(AH$5)),0,1,TRUE)))*EXP(-$F$1*AH$5)*INDEX('3)tpx females'!BP$57:BP$107,MATCH($O29,'3)tpx females'!$BB$57:$BB$107,0))</f>
        <v>2774.8018666926414</v>
      </c>
      <c r="AI29" s="32">
        <f ca="1">($K29*EXP(AI$5*($Q29+0.5*($R29)^2))*_xlfn.NORM.DIST((LN(($M29*EXP($L29/100*AI$5)))-LN($K29)-$Q29*AI$5)/($R29*SQRT(AI$5))-$R29*SQRT(AI$5),0,1,TRUE)+$M29*EXP($L29/100*AI$5)*(1-_xlfn.NORM.DIST((LN(($M29*EXP($L29/100*AI$5)))-LN($K29)-$Q29*AI$5)/($R29*SQRT(AI$5)),0,1,TRUE)))*EXP(-$F$1*AI$5)*INDEX('3)tpx females'!BQ$57:BQ$107,MATCH($O29,'3)tpx females'!$BB$57:$BB$107,0))</f>
        <v>2071.6509335347541</v>
      </c>
      <c r="AJ29" s="32">
        <f ca="1">($K29*EXP(AJ$5*($Q29+0.5*($R29)^2))*_xlfn.NORM.DIST((LN(($M29*EXP($L29/100*AJ$5)))-LN($K29)-$Q29*AJ$5)/($R29*SQRT(AJ$5))-$R29*SQRT(AJ$5),0,1,TRUE)+$M29*EXP($L29/100*AJ$5)*(1-_xlfn.NORM.DIST((LN(($M29*EXP($L29/100*AJ$5)))-LN($K29)-$Q29*AJ$5)/($R29*SQRT(AJ$5)),0,1,TRUE)))*EXP(-$F$1*AJ$5)*INDEX('3)tpx females'!BR$57:BR$107,MATCH($O29,'3)tpx females'!$BB$57:$BB$107,0))</f>
        <v>1474.9923549918328</v>
      </c>
      <c r="AK29" s="32">
        <f ca="1">($K29*EXP(AK$5*($Q29+0.5*($R29)^2))*_xlfn.NORM.DIST((LN(($M29*EXP($L29/100*AK$5)))-LN($K29)-$Q29*AK$5)/($R29*SQRT(AK$5))-$R29*SQRT(AK$5),0,1,TRUE)+$M29*EXP($L29/100*AK$5)*(1-_xlfn.NORM.DIST((LN(($M29*EXP($L29/100*AK$5)))-LN($K29)-$Q29*AK$5)/($R29*SQRT(AK$5)),0,1,TRUE)))*EXP(-$F$1*AK$5)*INDEX('3)tpx females'!BS$57:BS$107,MATCH($O29,'3)tpx females'!$BB$57:$BB$107,0))</f>
        <v>1001.4410101225066</v>
      </c>
      <c r="AL29" s="32">
        <f ca="1">($K29*EXP(AL$5*($Q29+0.5*($R29)^2))*_xlfn.NORM.DIST((LN(($M29*EXP($L29/100*AL$5)))-LN($K29)-$Q29*AL$5)/($R29*SQRT(AL$5))-$R29*SQRT(AL$5),0,1,TRUE)+$M29*EXP($L29/100*AL$5)*(1-_xlfn.NORM.DIST((LN(($M29*EXP($L29/100*AL$5)))-LN($K29)-$Q29*AL$5)/($R29*SQRT(AL$5)),0,1,TRUE)))*EXP(-$F$1*AL$5)*INDEX('3)tpx females'!BT$57:BT$107,MATCH($O29,'3)tpx females'!$BB$57:$BB$107,0))</f>
        <v>648.82811980010047</v>
      </c>
      <c r="AM29" s="32">
        <f ca="1">($K29*EXP(AM$5*($Q29+0.5*($R29)^2))*_xlfn.NORM.DIST((LN(($M29*EXP($L29/100*AM$5)))-LN($K29)-$Q29*AM$5)/($R29*SQRT(AM$5))-$R29*SQRT(AM$5),0,1,TRUE)+$M29*EXP($L29/100*AM$5)*(1-_xlfn.NORM.DIST((LN(($M29*EXP($L29/100*AM$5)))-LN($K29)-$Q29*AM$5)/($R29*SQRT(AM$5)),0,1,TRUE)))*EXP(-$F$1*AM$5)*INDEX('3)tpx females'!BU$57:BU$107,MATCH($O29,'3)tpx females'!$BB$57:$BB$107,0))</f>
        <v>400.72853792561938</v>
      </c>
      <c r="AN29" s="32">
        <f ca="1">($K29*EXP(AN$5*($Q29+0.5*($R29)^2))*_xlfn.NORM.DIST((LN(($M29*EXP($L29/100*AN$5)))-LN($K29)-$Q29*AN$5)/($R29*SQRT(AN$5))-$R29*SQRT(AN$5),0,1,TRUE)+$M29*EXP($L29/100*AN$5)*(1-_xlfn.NORM.DIST((LN(($M29*EXP($L29/100*AN$5)))-LN($K29)-$Q29*AN$5)/($R29*SQRT(AN$5)),0,1,TRUE)))*EXP(-$F$1*AN$5)*INDEX('3)tpx females'!BV$57:BV$107,MATCH($O29,'3)tpx females'!$BB$57:$BB$107,0))</f>
        <v>236.00026249646439</v>
      </c>
      <c r="AO29" s="32">
        <f ca="1">($K29*EXP(AO$5*($Q29+0.5*($R29)^2))*_xlfn.NORM.DIST((LN(($M29*EXP($L29/100*AO$5)))-LN($K29)-$Q29*AO$5)/($R29*SQRT(AO$5))-$R29*SQRT(AO$5),0,1,TRUE)+$M29*EXP($L29/100*AO$5)*(1-_xlfn.NORM.DIST((LN(($M29*EXP($L29/100*AO$5)))-LN($K29)-$Q29*AO$5)/($R29*SQRT(AO$5)),0,1,TRUE)))*EXP(-$F$1*AO$5)*INDEX('3)tpx females'!BW$57:BW$107,MATCH($O29,'3)tpx females'!$BB$57:$BB$107,0))</f>
        <v>129.15452405516038</v>
      </c>
      <c r="AP29" s="32">
        <f ca="1">($K29*EXP(AP$5*($Q29+0.5*($R29)^2))*_xlfn.NORM.DIST((LN(($M29*EXP($L29/100*AP$5)))-LN($K29)-$Q29*AP$5)/($R29*SQRT(AP$5))-$R29*SQRT(AP$5),0,1,TRUE)+$M29*EXP($L29/100*AP$5)*(1-_xlfn.NORM.DIST((LN(($M29*EXP($L29/100*AP$5)))-LN($K29)-$Q29*AP$5)/($R29*SQRT(AP$5)),0,1,TRUE)))*EXP(-$F$1*AP$5)*INDEX('3)tpx females'!BX$57:BX$107,MATCH($O29,'3)tpx females'!$BB$57:$BB$107,0))</f>
        <v>71.00656318851442</v>
      </c>
      <c r="AQ29" s="32">
        <f ca="1">($K29*EXP(AQ$5*($Q29+0.5*($R29)^2))*_xlfn.NORM.DIST((LN(($M29*EXP($L29/100*AQ$5)))-LN($K29)-$Q29*AQ$5)/($R29*SQRT(AQ$5))-$R29*SQRT(AQ$5),0,1,TRUE)+$M29*EXP($L29/100*AQ$5)*(1-_xlfn.NORM.DIST((LN(($M29*EXP($L29/100*AQ$5)))-LN($K29)-$Q29*AQ$5)/($R29*SQRT(AQ$5)),0,1,TRUE)))*EXP(-$F$1*AQ$5)*INDEX('3)tpx females'!BY$57:BY$107,MATCH($O29,'3)tpx females'!$BB$57:$BB$107,0))</f>
        <v>39.250016551491761</v>
      </c>
      <c r="AR29" s="32">
        <f ca="1">($K29*EXP(AR$5*($Q29+0.5*($R29)^2))*_xlfn.NORM.DIST((LN(($M29*EXP($L29/100*AR$5)))-LN($K29)-$Q29*AR$5)/($R29*SQRT(AR$5))-$R29*SQRT(AR$5),0,1,TRUE)+$M29*EXP($L29/100*AR$5)*(1-_xlfn.NORM.DIST((LN(($M29*EXP($L29/100*AR$5)))-LN($K29)-$Q29*AR$5)/($R29*SQRT(AR$5)),0,1,TRUE)))*EXP(-$F$1*AR$5)*INDEX('3)tpx females'!BZ$57:BZ$107,MATCH($O29,'3)tpx females'!$BB$57:$BB$107,0))</f>
        <v>18.047272126445772</v>
      </c>
      <c r="AS29" s="32">
        <f ca="1">($K29*EXP(AS$5*($Q29+0.5*($R29)^2))*_xlfn.NORM.DIST((LN(($M29*EXP($L29/100*AS$5)))-LN($K29)-$Q29*AS$5)/($R29*SQRT(AS$5))-$R29*SQRT(AS$5),0,1,TRUE)+$M29*EXP($L29/100*AS$5)*(1-_xlfn.NORM.DIST((LN(($M29*EXP($L29/100*AS$5)))-LN($K29)-$Q29*AS$5)/($R29*SQRT(AS$5)),0,1,TRUE)))*EXP(-$F$1*AS$5)*INDEX('3)tpx females'!CA$57:CA$107,MATCH($O29,'3)tpx females'!$BB$57:$BB$107,0))</f>
        <v>0</v>
      </c>
      <c r="AT29" s="32">
        <f ca="1">($K29*EXP(AT$5*($Q29+0.5*($R29)^2))*_xlfn.NORM.DIST((LN(($M29*EXP($L29/100*AT$5)))-LN($K29)-$Q29*AT$5)/($R29*SQRT(AT$5))-$R29*SQRT(AT$5),0,1,TRUE)+$M29*EXP($L29/100*AT$5)*(1-_xlfn.NORM.DIST((LN(($M29*EXP($L29/100*AT$5)))-LN($K29)-$Q29*AT$5)/($R29*SQRT(AT$5)),0,1,TRUE)))*EXP(-$F$1*AT$5)*INDEX('3)tpx females'!CB$57:CB$107,MATCH($O29,'3)tpx females'!$BB$57:$BB$107,0))</f>
        <v>0</v>
      </c>
      <c r="AU29" s="32">
        <f ca="1">($K29*EXP(AU$5*($Q29+0.5*($R29)^2))*_xlfn.NORM.DIST((LN(($M29*EXP($L29/100*AU$5)))-LN($K29)-$Q29*AU$5)/($R29*SQRT(AU$5))-$R29*SQRT(AU$5),0,1,TRUE)+$M29*EXP($L29/100*AU$5)*(1-_xlfn.NORM.DIST((LN(($M29*EXP($L29/100*AU$5)))-LN($K29)-$Q29*AU$5)/($R29*SQRT(AU$5)),0,1,TRUE)))*EXP(-$F$1*AU$5)*INDEX('3)tpx females'!CC$57:CC$107,MATCH($O29,'3)tpx females'!$BB$57:$BB$107,0))</f>
        <v>0</v>
      </c>
      <c r="AV29" s="32">
        <f ca="1">($K29*EXP(AV$5*($Q29+0.5*($R29)^2))*_xlfn.NORM.DIST((LN(($M29*EXP($L29/100*AV$5)))-LN($K29)-$Q29*AV$5)/($R29*SQRT(AV$5))-$R29*SQRT(AV$5),0,1,TRUE)+$M29*EXP($L29/100*AV$5)*(1-_xlfn.NORM.DIST((LN(($M29*EXP($L29/100*AV$5)))-LN($K29)-$Q29*AV$5)/($R29*SQRT(AV$5)),0,1,TRUE)))*EXP(-$F$1*AV$5)*INDEX('3)tpx females'!CD$57:CD$107,MATCH($O29,'3)tpx females'!$BB$57:$BB$107,0))</f>
        <v>0</v>
      </c>
      <c r="AW29" s="32">
        <f ca="1">($K29*EXP(AW$5*($Q29+0.5*($R29)^2))*_xlfn.NORM.DIST((LN(($M29*EXP($L29/100*AW$5)))-LN($K29)-$Q29*AW$5)/($R29*SQRT(AW$5))-$R29*SQRT(AW$5),0,1,TRUE)+$M29*EXP($L29/100*AW$5)*(1-_xlfn.NORM.DIST((LN(($M29*EXP($L29/100*AW$5)))-LN($K29)-$Q29*AW$5)/($R29*SQRT(AW$5)),0,1,TRUE)))*EXP(-$F$1*AW$5)*INDEX('3)tpx females'!CE$57:CE$107,MATCH($O29,'3)tpx females'!$BB$57:$BB$107,0))</f>
        <v>0</v>
      </c>
      <c r="AX29" s="32">
        <f ca="1">($K29*EXP(AX$5*($Q29+0.5*($R29)^2))*_xlfn.NORM.DIST((LN(($M29*EXP($L29/100*AX$5)))-LN($K29)-$Q29*AX$5)/($R29*SQRT(AX$5))-$R29*SQRT(AX$5),0,1,TRUE)+$M29*EXP($L29/100*AX$5)*(1-_xlfn.NORM.DIST((LN(($M29*EXP($L29/100*AX$5)))-LN($K29)-$Q29*AX$5)/($R29*SQRT(AX$5)),0,1,TRUE)))*EXP(-$F$1*AX$5)*INDEX('3)tpx females'!CF$57:CF$107,MATCH($O29,'3)tpx females'!$BB$57:$BB$107,0))</f>
        <v>0</v>
      </c>
      <c r="AY29" s="32">
        <f ca="1">($K29*EXP(AY$5*($Q29+0.5*($R29)^2))*_xlfn.NORM.DIST((LN(($M29*EXP($L29/100*AY$5)))-LN($K29)-$Q29*AY$5)/($R29*SQRT(AY$5))-$R29*SQRT(AY$5),0,1,TRUE)+$M29*EXP($L29/100*AY$5)*(1-_xlfn.NORM.DIST((LN(($M29*EXP($L29/100*AY$5)))-LN($K29)-$Q29*AY$5)/($R29*SQRT(AY$5)),0,1,TRUE)))*EXP(-$F$1*AY$5)*INDEX('3)tpx females'!CG$57:CG$107,MATCH($O29,'3)tpx females'!$BB$57:$BB$107,0))</f>
        <v>0</v>
      </c>
      <c r="AZ29" s="32">
        <f ca="1">($K29*EXP(AZ$5*($Q29+0.5*($R29)^2))*_xlfn.NORM.DIST((LN(($M29*EXP($L29/100*AZ$5)))-LN($K29)-$Q29*AZ$5)/($R29*SQRT(AZ$5))-$R29*SQRT(AZ$5),0,1,TRUE)+$M29*EXP($L29/100*AZ$5)*(1-_xlfn.NORM.DIST((LN(($M29*EXP($L29/100*AZ$5)))-LN($K29)-$Q29*AZ$5)/($R29*SQRT(AZ$5)),0,1,TRUE)))*EXP(-$F$1*AZ$5)*INDEX('3)tpx females'!CH$57:CH$107,MATCH($O29,'3)tpx females'!$BB$57:$BB$107,0))</f>
        <v>0</v>
      </c>
      <c r="BA29" s="32">
        <f ca="1">($K29*EXP(BA$5*($Q29+0.5*($R29)^2))*_xlfn.NORM.DIST((LN(($M29*EXP($L29/100*BA$5)))-LN($K29)-$Q29*BA$5)/($R29*SQRT(BA$5))-$R29*SQRT(BA$5),0,1,TRUE)+$M29*EXP($L29/100*BA$5)*(1-_xlfn.NORM.DIST((LN(($M29*EXP($L29/100*BA$5)))-LN($K29)-$Q29*BA$5)/($R29*SQRT(BA$5)),0,1,TRUE)))*EXP(-$F$1*BA$5)*INDEX('3)tpx females'!CI$57:CI$107,MATCH($O29,'3)tpx females'!$BB$57:$BB$107,0))</f>
        <v>0</v>
      </c>
      <c r="BB29" s="32">
        <f ca="1">($K29*EXP(BB$5*($Q29+0.5*($R29)^2))*_xlfn.NORM.DIST((LN(($M29*EXP($L29/100*BB$5)))-LN($K29)-$Q29*BB$5)/($R29*SQRT(BB$5))-$R29*SQRT(BB$5),0,1,TRUE)+$M29*EXP($L29/100*BB$5)*(1-_xlfn.NORM.DIST((LN(($M29*EXP($L29/100*BB$5)))-LN($K29)-$Q29*BB$5)/($R29*SQRT(BB$5)),0,1,TRUE)))*EXP(-$F$1*BB$5)*INDEX('3)tpx females'!CJ$57:CJ$107,MATCH($O29,'3)tpx females'!$BB$57:$BB$107,0))</f>
        <v>0</v>
      </c>
      <c r="BC29" s="32">
        <f ca="1">($K29*EXP(BC$5*($Q29+0.5*($R29)^2))*_xlfn.NORM.DIST((LN(($M29*EXP($L29/100*BC$5)))-LN($K29)-$Q29*BC$5)/($R29*SQRT(BC$5))-$R29*SQRT(BC$5),0,1,TRUE)+$M29*EXP($L29/100*BC$5)*(1-_xlfn.NORM.DIST((LN(($M29*EXP($L29/100*BC$5)))-LN($K29)-$Q29*BC$5)/($R29*SQRT(BC$5)),0,1,TRUE)))*EXP(-$F$1*BC$5)*INDEX('3)tpx females'!CK$57:CK$107,MATCH($O29,'3)tpx females'!$BB$57:$BB$107,0))</f>
        <v>0</v>
      </c>
      <c r="BD29" s="32">
        <f ca="1">($K29*EXP(BD$5*($Q29+0.5*($R29)^2))*_xlfn.NORM.DIST((LN(($M29*EXP($L29/100*BD$5)))-LN($K29)-$Q29*BD$5)/($R29*SQRT(BD$5))-$R29*SQRT(BD$5),0,1,TRUE)+$M29*EXP($L29/100*BD$5)*(1-_xlfn.NORM.DIST((LN(($M29*EXP($L29/100*BD$5)))-LN($K29)-$Q29*BD$5)/($R29*SQRT(BD$5)),0,1,TRUE)))*EXP(-$F$1*BD$5)*INDEX('3)tpx females'!CL$57:CL$107,MATCH($O29,'3)tpx females'!$BB$57:$BB$107,0))</f>
        <v>0</v>
      </c>
      <c r="BE29" s="32">
        <f ca="1">($K29*EXP(BE$5*($Q29+0.5*($R29)^2))*_xlfn.NORM.DIST((LN(($M29*EXP($L29/100*BE$5)))-LN($K29)-$Q29*BE$5)/($R29*SQRT(BE$5))-$R29*SQRT(BE$5),0,1,TRUE)+$M29*EXP($L29/100*BE$5)*(1-_xlfn.NORM.DIST((LN(($M29*EXP($L29/100*BE$5)))-LN($K29)-$Q29*BE$5)/($R29*SQRT(BE$5)),0,1,TRUE)))*EXP(-$F$1*BE$5)*INDEX('3)tpx females'!CM$57:CM$107,MATCH($O29,'3)tpx females'!$BB$57:$BB$107,0))</f>
        <v>0</v>
      </c>
      <c r="BF29" s="32">
        <f ca="1">($K29*EXP(BF$5*($Q29+0.5*($R29)^2))*_xlfn.NORM.DIST((LN(($M29*EXP($L29/100*BF$5)))-LN($K29)-$Q29*BF$5)/($R29*SQRT(BF$5))-$R29*SQRT(BF$5),0,1,TRUE)+$M29*EXP($L29/100*BF$5)*(1-_xlfn.NORM.DIST((LN(($M29*EXP($L29/100*BF$5)))-LN($K29)-$Q29*BF$5)/($R29*SQRT(BF$5)),0,1,TRUE)))*EXP(-$F$1*BF$5)*INDEX('3)tpx females'!CN$57:CN$107,MATCH($O29,'3)tpx females'!$BB$57:$BB$107,0))</f>
        <v>0</v>
      </c>
      <c r="BG29" s="32">
        <f ca="1">($K29*EXP(BG$5*($Q29+0.5*($R29)^2))*_xlfn.NORM.DIST((LN(($M29*EXP($L29/100*BG$5)))-LN($K29)-$Q29*BG$5)/($R29*SQRT(BG$5))-$R29*SQRT(BG$5),0,1,TRUE)+$M29*EXP($L29/100*BG$5)*(1-_xlfn.NORM.DIST((LN(($M29*EXP($L29/100*BG$5)))-LN($K29)-$Q29*BG$5)/($R29*SQRT(BG$5)),0,1,TRUE)))*EXP(-$F$1*BG$5)*INDEX('3)tpx females'!CO$57:CO$107,MATCH($O29,'3)tpx females'!$BB$57:$BB$107,0))</f>
        <v>0</v>
      </c>
      <c r="BH29" s="32">
        <f ca="1">($K29*EXP(BH$5*($Q29+0.5*($R29)^2))*_xlfn.NORM.DIST((LN(($M29*EXP($L29/100*BH$5)))-LN($K29)-$Q29*BH$5)/($R29*SQRT(BH$5))-$R29*SQRT(BH$5),0,1,TRUE)+$M29*EXP($L29/100*BH$5)*(1-_xlfn.NORM.DIST((LN(($M29*EXP($L29/100*BH$5)))-LN($K29)-$Q29*BH$5)/($R29*SQRT(BH$5)),0,1,TRUE)))*EXP(-$F$1*BH$5)*INDEX('3)tpx females'!CP$57:CP$107,MATCH($O29,'3)tpx females'!$BB$57:$BB$107,0))</f>
        <v>0</v>
      </c>
      <c r="BI29" s="32">
        <f ca="1">($K29*EXP(BI$5*($Q29+0.5*($R29)^2))*_xlfn.NORM.DIST((LN(($M29*EXP($L29/100*BI$5)))-LN($K29)-$Q29*BI$5)/($R29*SQRT(BI$5))-$R29*SQRT(BI$5),0,1,TRUE)+$M29*EXP($L29/100*BI$5)*(1-_xlfn.NORM.DIST((LN(($M29*EXP($L29/100*BI$5)))-LN($K29)-$Q29*BI$5)/($R29*SQRT(BI$5)),0,1,TRUE)))*EXP(-$F$1*BI$5)*INDEX('3)tpx females'!CQ$57:CQ$107,MATCH($O29,'3)tpx females'!$BB$57:$BB$107,0))</f>
        <v>0</v>
      </c>
      <c r="BJ29" s="32">
        <f ca="1">($K29*EXP(BJ$5*($Q29+0.5*($R29)^2))*_xlfn.NORM.DIST((LN(($M29*EXP($L29/100*BJ$5)))-LN($K29)-$Q29*BJ$5)/($R29*SQRT(BJ$5))-$R29*SQRT(BJ$5),0,1,TRUE)+$M29*EXP($L29/100*BJ$5)*(1-_xlfn.NORM.DIST((LN(($M29*EXP($L29/100*BJ$5)))-LN($K29)-$Q29*BJ$5)/($R29*SQRT(BJ$5)),0,1,TRUE)))*EXP(-$F$1*BJ$5)*INDEX('3)tpx females'!CR$57:CR$107,MATCH($O29,'3)tpx females'!$BB$57:$BB$107,0))</f>
        <v>0</v>
      </c>
      <c r="BK29" s="32">
        <f ca="1">($K29*EXP(BK$5*($Q29+0.5*($R29)^2))*_xlfn.NORM.DIST((LN(($M29*EXP($L29/100*BK$5)))-LN($K29)-$Q29*BK$5)/($R29*SQRT(BK$5))-$R29*SQRT(BK$5),0,1,TRUE)+$M29*EXP($L29/100*BK$5)*(1-_xlfn.NORM.DIST((LN(($M29*EXP($L29/100*BK$5)))-LN($K29)-$Q29*BK$5)/($R29*SQRT(BK$5)),0,1,TRUE)))*EXP(-$F$1*BK$5)*INDEX('3)tpx females'!CS$57:CS$107,MATCH($O29,'3)tpx females'!$BB$57:$BB$107,0))</f>
        <v>0</v>
      </c>
      <c r="BL29" s="32">
        <f ca="1">($K29*EXP(BL$5*($Q29+0.5*($R29)^2))*_xlfn.NORM.DIST((LN(($M29*EXP($L29/100*BL$5)))-LN($K29)-$Q29*BL$5)/($R29*SQRT(BL$5))-$R29*SQRT(BL$5),0,1,TRUE)+$M29*EXP($L29/100*BL$5)*(1-_xlfn.NORM.DIST((LN(($M29*EXP($L29/100*BL$5)))-LN($K29)-$Q29*BL$5)/($R29*SQRT(BL$5)),0,1,TRUE)))*EXP(-$F$1*BL$5)*INDEX('3)tpx females'!CT$57:CT$107,MATCH($O29,'3)tpx females'!$BB$57:$BB$107,0))</f>
        <v>0</v>
      </c>
      <c r="BM29" s="32">
        <f ca="1">($K29*EXP(BM$5*($Q29+0.5*($R29)^2))*_xlfn.NORM.DIST((LN(($M29*EXP($L29/100*BM$5)))-LN($K29)-$Q29*BM$5)/($R29*SQRT(BM$5))-$R29*SQRT(BM$5),0,1,TRUE)+$M29*EXP($L29/100*BM$5)*(1-_xlfn.NORM.DIST((LN(($M29*EXP($L29/100*BM$5)))-LN($K29)-$Q29*BM$5)/($R29*SQRT(BM$5)),0,1,TRUE)))*EXP(-$F$1*BM$5)*INDEX('3)tpx females'!CU$57:CU$107,MATCH($O29,'3)tpx females'!$BB$57:$BB$107,0))</f>
        <v>0</v>
      </c>
      <c r="BN29" s="32">
        <f ca="1">($K29*EXP(BN$5*($Q29+0.5*($R29)^2))*_xlfn.NORM.DIST((LN(($M29*EXP($L29/100*BN$5)))-LN($K29)-$Q29*BN$5)/($R29*SQRT(BN$5))-$R29*SQRT(BN$5),0,1,TRUE)+$M29*EXP($L29/100*BN$5)*(1-_xlfn.NORM.DIST((LN(($M29*EXP($L29/100*BN$5)))-LN($K29)-$Q29*BN$5)/($R29*SQRT(BN$5)),0,1,TRUE)))*EXP(-$F$1*BN$5)*INDEX('3)tpx females'!CV$57:CV$107,MATCH($O29,'3)tpx females'!$BB$57:$BB$107,0))</f>
        <v>0</v>
      </c>
      <c r="BO29" s="32">
        <f ca="1">($K29*EXP(BO$5*($Q29+0.5*($R29)^2))*_xlfn.NORM.DIST((LN(($M29*EXP($L29/100*BO$5)))-LN($K29)-$Q29*BO$5)/($R29*SQRT(BO$5))-$R29*SQRT(BO$5),0,1,TRUE)+$M29*EXP($L29/100*BO$5)*(1-_xlfn.NORM.DIST((LN(($M29*EXP($L29/100*BO$5)))-LN($K29)-$Q29*BO$5)/($R29*SQRT(BO$5)),0,1,TRUE)))*EXP(-$F$1*BO$5)*INDEX('3)tpx females'!CW$57:CW$107,MATCH($O29,'3)tpx females'!$BB$57:$BB$107,0))</f>
        <v>0</v>
      </c>
      <c r="BP29" s="32">
        <f ca="1">($K29*EXP(BP$5*($Q29+0.5*($R29)^2))*_xlfn.NORM.DIST((LN(($M29*EXP($L29/100*BP$5)))-LN($K29)-$Q29*BP$5)/($R29*SQRT(BP$5))-$R29*SQRT(BP$5),0,1,TRUE)+$M29*EXP($L29/100*BP$5)*(1-_xlfn.NORM.DIST((LN(($M29*EXP($L29/100*BP$5)))-LN($K29)-$Q29*BP$5)/($R29*SQRT(BP$5)),0,1,TRUE)))*EXP(-$F$1*BP$5)*INDEX('3)tpx females'!CX$57:CX$107,MATCH($O29,'3)tpx females'!$BB$57:$BB$107,0))</f>
        <v>0</v>
      </c>
      <c r="BQ29" s="32">
        <f ca="1">($K29*EXP(BQ$5*($Q29+0.5*($R29)^2))*_xlfn.NORM.DIST((LN(($M29*EXP($L29/100*BQ$5)))-LN($K29)-$Q29*BQ$5)/($R29*SQRT(BQ$5))-$R29*SQRT(BQ$5),0,1,TRUE)+$M29*EXP($L29/100*BQ$5)*(1-_xlfn.NORM.DIST((LN(($M29*EXP($L29/100*BQ$5)))-LN($K29)-$Q29*BQ$5)/($R29*SQRT(BQ$5)),0,1,TRUE)))*EXP(-$F$1*BQ$5)*INDEX('3)tpx females'!CY$57:CY$107,MATCH($O29,'3)tpx females'!$BB$57:$BB$107,0))</f>
        <v>0</v>
      </c>
      <c r="BR29" s="32">
        <f ca="1">($K29*EXP(BR$5*($Q29+0.5*($R29)^2))*_xlfn.NORM.DIST((LN(($M29*EXP($L29/100*BR$5)))-LN($K29)-$Q29*BR$5)/($R29*SQRT(BR$5))-$R29*SQRT(BR$5),0,1,TRUE)+$M29*EXP($L29/100*BR$5)*(1-_xlfn.NORM.DIST((LN(($M29*EXP($L29/100*BR$5)))-LN($K29)-$Q29*BR$5)/($R29*SQRT(BR$5)),0,1,TRUE)))*EXP(-$F$1*BR$5)*INDEX('3)tpx females'!CZ$57:CZ$107,MATCH($O29,'3)tpx females'!$BB$57:$BB$107,0))</f>
        <v>0</v>
      </c>
      <c r="BS29" s="32">
        <f ca="1">($K29*EXP(BS$5*($Q29+0.5*($R29)^2))*_xlfn.NORM.DIST((LN(($M29*EXP($L29/100*BS$5)))-LN($K29)-$Q29*BS$5)/($R29*SQRT(BS$5))-$R29*SQRT(BS$5),0,1,TRUE)+$M29*EXP($L29/100*BS$5)*(1-_xlfn.NORM.DIST((LN(($M29*EXP($L29/100*BS$5)))-LN($K29)-$Q29*BS$5)/($R29*SQRT(BS$5)),0,1,TRUE)))*EXP(-$F$1*BS$5)*INDEX('3)tpx females'!DA$57:DA$107,MATCH($O29,'3)tpx females'!$BB$57:$BB$107,0))</f>
        <v>0</v>
      </c>
      <c r="BU29" s="32">
        <f t="shared" si="58"/>
        <v>94380.646153958995</v>
      </c>
      <c r="BV29" s="32">
        <f t="shared" si="67"/>
        <v>88220.206249757932</v>
      </c>
      <c r="BW29" s="32">
        <f t="shared" si="68"/>
        <v>88441.032683410624</v>
      </c>
      <c r="BX29" s="32">
        <f t="shared" si="69"/>
        <v>88662.411873805497</v>
      </c>
      <c r="BY29" s="32">
        <f t="shared" si="70"/>
        <v>88884.345204563215</v>
      </c>
      <c r="BZ29" s="32">
        <f t="shared" si="71"/>
        <v>89106.834062767783</v>
      </c>
      <c r="CA29" s="32">
        <f t="shared" si="72"/>
        <v>89329.879838975277</v>
      </c>
      <c r="CB29" s="32">
        <f t="shared" si="73"/>
        <v>89553.483927222595</v>
      </c>
      <c r="CC29" s="32">
        <f t="shared" si="74"/>
        <v>89777.647725035946</v>
      </c>
      <c r="CD29" s="32">
        <f t="shared" si="75"/>
        <v>90002.372633439809</v>
      </c>
      <c r="CE29" s="32">
        <f t="shared" si="76"/>
        <v>90227.660056965644</v>
      </c>
      <c r="CF29" s="32">
        <f t="shared" si="77"/>
        <v>90453.511403660537</v>
      </c>
      <c r="CG29" s="32">
        <f t="shared" si="78"/>
        <v>90679.928085096108</v>
      </c>
      <c r="CH29" s="32">
        <f t="shared" si="79"/>
        <v>90906.91151637744</v>
      </c>
      <c r="CI29" s="32">
        <f t="shared" si="80"/>
        <v>91134.463116151644</v>
      </c>
      <c r="CJ29" s="32">
        <f t="shared" si="81"/>
        <v>91362.584306617005</v>
      </c>
      <c r="CK29" s="32">
        <f t="shared" si="82"/>
        <v>91591.276513531673</v>
      </c>
      <c r="CL29" s="32">
        <f t="shared" si="83"/>
        <v>91820.541166222698</v>
      </c>
      <c r="CM29" s="32">
        <f t="shared" si="84"/>
        <v>92050.379697594908</v>
      </c>
      <c r="CN29" s="32">
        <f t="shared" si="85"/>
        <v>92280.793544139859</v>
      </c>
      <c r="CO29" s="32">
        <f t="shared" si="86"/>
        <v>92511.784145944912</v>
      </c>
      <c r="CP29" s="32">
        <f t="shared" si="87"/>
        <v>92743.352946701969</v>
      </c>
      <c r="CQ29" s="32">
        <f t="shared" si="88"/>
        <v>92975.501393716841</v>
      </c>
      <c r="CR29" s="32">
        <f t="shared" si="89"/>
        <v>93208.230937918095</v>
      </c>
      <c r="CS29" s="32">
        <f t="shared" si="90"/>
        <v>93441.543033866139</v>
      </c>
      <c r="CT29" s="32">
        <f t="shared" si="91"/>
        <v>93675.439139762297</v>
      </c>
      <c r="CU29" s="32">
        <f t="shared" si="92"/>
        <v>93909.920717457993</v>
      </c>
      <c r="CV29" s="32">
        <f t="shared" si="93"/>
        <v>94144.989232463879</v>
      </c>
      <c r="CW29" s="32">
        <f t="shared" si="94"/>
        <v>94380.646153958951</v>
      </c>
      <c r="CX29" s="32">
        <f t="shared" si="95"/>
        <v>94616.892954799667</v>
      </c>
      <c r="CY29" s="32">
        <f t="shared" si="96"/>
        <v>94853.731111529312</v>
      </c>
      <c r="CZ29" s="32">
        <f t="shared" si="97"/>
        <v>95091.16210438704</v>
      </c>
      <c r="DA29" s="32">
        <f t="shared" si="98"/>
        <v>95329.187417316964</v>
      </c>
      <c r="DB29" s="32">
        <f t="shared" si="99"/>
        <v>95567.808537977573</v>
      </c>
      <c r="DC29" s="32">
        <f t="shared" si="100"/>
        <v>95807.026957750088</v>
      </c>
      <c r="DD29" s="32">
        <f t="shared" si="101"/>
        <v>96046.844171747172</v>
      </c>
      <c r="DE29" s="32">
        <f t="shared" si="102"/>
        <v>96287.261678820752</v>
      </c>
      <c r="DF29" s="32">
        <f t="shared" si="103"/>
        <v>96528.280981567848</v>
      </c>
      <c r="DG29" s="32">
        <f t="shared" si="104"/>
        <v>96769.903586335073</v>
      </c>
      <c r="DH29" s="32">
        <f t="shared" si="105"/>
        <v>97012.131003218936</v>
      </c>
      <c r="DI29" s="32">
        <f t="shared" si="106"/>
        <v>97254.964746060738</v>
      </c>
      <c r="DJ29" s="32">
        <f t="shared" si="107"/>
        <v>97498.406332433427</v>
      </c>
      <c r="DK29" s="32">
        <f t="shared" si="108"/>
        <v>97742.457283616182</v>
      </c>
      <c r="DL29" s="32">
        <f t="shared" si="109"/>
        <v>97987.119124552177</v>
      </c>
      <c r="DM29" s="32">
        <f t="shared" si="110"/>
        <v>98232.393383783492</v>
      </c>
      <c r="DN29" s="32">
        <f t="shared" si="111"/>
        <v>98478.281593353939</v>
      </c>
      <c r="DO29" s="32">
        <f t="shared" si="112"/>
        <v>98724.785288671745</v>
      </c>
      <c r="DP29" s="32">
        <f t="shared" si="113"/>
        <v>98971.906008318285</v>
      </c>
      <c r="DQ29" s="32">
        <f t="shared" si="114"/>
        <v>99219.645293790381</v>
      </c>
      <c r="DR29" s="32">
        <f t="shared" si="115"/>
        <v>99468.004689158653</v>
      </c>
      <c r="DT29" s="48">
        <f t="shared" si="116"/>
        <v>87</v>
      </c>
      <c r="DU29" s="32"/>
      <c r="DV29" s="32">
        <f ca="1">INDEX('3)tpx females'!BD$57:BD$107,MATCH('3) 2016 cases'!DT29,'3)tpx females'!$BB$57:$BB$107,0))</f>
        <v>8.3438046170416058E-2</v>
      </c>
      <c r="DW29" s="32">
        <f t="shared" ca="1" si="117"/>
        <v>-7874.9367113877315</v>
      </c>
      <c r="DX29" s="32">
        <f t="shared" ca="1" si="61"/>
        <v>0.91656195382958394</v>
      </c>
      <c r="DZ29" s="32">
        <f t="shared" ca="1" si="118"/>
        <v>-95844.175693707948</v>
      </c>
      <c r="EA29" s="32">
        <f t="shared" ca="1" si="119"/>
        <v>1463.5295397489535</v>
      </c>
      <c r="EB29" s="32">
        <f t="shared" ca="1" si="64"/>
        <v>122.11404530934095</v>
      </c>
      <c r="EC29" s="32">
        <f ca="1">EA29*'3) Value'!AN41</f>
        <v>0</v>
      </c>
      <c r="EE29" s="32">
        <f ca="1">IF(EC29=0,'3) Value'!AM41+'3) 2016 cases'!DZ29,0)</f>
        <v>-2.9103830456733704E-11</v>
      </c>
    </row>
    <row r="30" spans="2:135" x14ac:dyDescent="0.25">
      <c r="C30" s="32" t="s">
        <v>16</v>
      </c>
      <c r="D30" s="32" t="s">
        <v>14</v>
      </c>
      <c r="E30" s="49">
        <v>11451</v>
      </c>
      <c r="F30" s="32" t="s">
        <v>13</v>
      </c>
      <c r="G30" s="32" t="s">
        <v>17</v>
      </c>
      <c r="H30" s="49" t="s">
        <v>17</v>
      </c>
      <c r="I30" s="32" t="s">
        <v>17</v>
      </c>
      <c r="J30" s="32" t="s">
        <v>24</v>
      </c>
      <c r="K30" s="52">
        <v>690000</v>
      </c>
      <c r="L30" s="52">
        <v>7.4499999999999993</v>
      </c>
      <c r="M30" s="52">
        <v>342516</v>
      </c>
      <c r="O30" s="48">
        <f t="shared" si="65"/>
        <v>85</v>
      </c>
      <c r="Q30" s="32">
        <f>INDEX('2b)Working'!$I$61:$P$61,MATCH($J30,'2b)Working'!$I$60:$P$60,0))</f>
        <v>7.2302392103851601E-2</v>
      </c>
      <c r="R30" s="32">
        <f>INDEX('2b)Working'!$I$62:$P$62,MATCH($J30,'2b)Working'!$I$60:$P$60,0))</f>
        <v>5.5424966377019061E-2</v>
      </c>
      <c r="T30" s="9">
        <f t="shared" ca="1" si="66"/>
        <v>353934.55076033482</v>
      </c>
      <c r="U30" s="10"/>
      <c r="V30" s="32">
        <f ca="1">($K30*EXP(V$5*($Q30+0.5*($R30)^2))*_xlfn.NORM.DIST((LN(($M30*EXP($L30/100*V$5)))-LN($K30)-$Q30*V$5)/($R30*SQRT(V$5))-$R30*SQRT(V$5),0,1,TRUE)+$M30*EXP($L30/100*V$5)*(1-_xlfn.NORM.DIST((LN(($M30*EXP($L30/100*V$5)))-LN($K30)-$Q30*V$5)/($R30*SQRT(V$5)),0,1,TRUE)))*EXP(-$F$1*V$5)*INDEX('3)tpx females'!BD$57:BD$107,MATCH($O30,'3)tpx females'!$BB$57:$BB$107,0))</f>
        <v>21419.278175539202</v>
      </c>
      <c r="W30" s="32">
        <f ca="1">($K30*EXP(W$5*($Q30+0.5*($R30)^2))*_xlfn.NORM.DIST((LN(($M30*EXP($L30/100*W$5)))-LN($K30)-$Q30*W$5)/($R30*SQRT(W$5))-$R30*SQRT(W$5),0,1,TRUE)+$M30*EXP($L30/100*W$5)*(1-_xlfn.NORM.DIST((LN(($M30*EXP($L30/100*W$5)))-LN($K30)-$Q30*W$5)/($R30*SQRT(W$5)),0,1,TRUE)))*EXP(-$F$1*W$5)*INDEX('3)tpx females'!BE$57:BE$107,MATCH($O30,'3)tpx females'!$BB$57:$BB$107,0))</f>
        <v>23645.26517057771</v>
      </c>
      <c r="X30" s="32">
        <f ca="1">($K30*EXP(X$5*($Q30+0.5*($R30)^2))*_xlfn.NORM.DIST((LN(($M30*EXP($L30/100*X$5)))-LN($K30)-$Q30*X$5)/($R30*SQRT(X$5))-$R30*SQRT(X$5),0,1,TRUE)+$M30*EXP($L30/100*X$5)*(1-_xlfn.NORM.DIST((LN(($M30*EXP($L30/100*X$5)))-LN($K30)-$Q30*X$5)/($R30*SQRT(X$5)),0,1,TRUE)))*EXP(-$F$1*X$5)*INDEX('3)tpx females'!BF$57:BF$107,MATCH($O30,'3)tpx females'!$BB$57:$BB$107,0))</f>
        <v>24739.946058449837</v>
      </c>
      <c r="Y30" s="32">
        <f ca="1">($K30*EXP(Y$5*($Q30+0.5*($R30)^2))*_xlfn.NORM.DIST((LN(($M30*EXP($L30/100*Y$5)))-LN($K30)-$Q30*Y$5)/($R30*SQRT(Y$5))-$R30*SQRT(Y$5),0,1,TRUE)+$M30*EXP($L30/100*Y$5)*(1-_xlfn.NORM.DIST((LN(($M30*EXP($L30/100*Y$5)))-LN($K30)-$Q30*Y$5)/($R30*SQRT(Y$5)),0,1,TRUE)))*EXP(-$F$1*Y$5)*INDEX('3)tpx females'!BG$57:BG$107,MATCH($O30,'3)tpx females'!$BB$57:$BB$107,0))</f>
        <v>26129.883477429103</v>
      </c>
      <c r="Z30" s="32">
        <f ca="1">($K30*EXP(Z$5*($Q30+0.5*($R30)^2))*_xlfn.NORM.DIST((LN(($M30*EXP($L30/100*Z$5)))-LN($K30)-$Q30*Z$5)/($R30*SQRT(Z$5))-$R30*SQRT(Z$5),0,1,TRUE)+$M30*EXP($L30/100*Z$5)*(1-_xlfn.NORM.DIST((LN(($M30*EXP($L30/100*Z$5)))-LN($K30)-$Q30*Z$5)/($R30*SQRT(Z$5)),0,1,TRUE)))*EXP(-$F$1*Z$5)*INDEX('3)tpx females'!BH$57:BH$107,MATCH($O30,'3)tpx females'!$BB$57:$BB$107,0))</f>
        <v>28380.652640363154</v>
      </c>
      <c r="AA30" s="32">
        <f ca="1">($K30*EXP(AA$5*($Q30+0.5*($R30)^2))*_xlfn.NORM.DIST((LN(($M30*EXP($L30/100*AA$5)))-LN($K30)-$Q30*AA$5)/($R30*SQRT(AA$5))-$R30*SQRT(AA$5),0,1,TRUE)+$M30*EXP($L30/100*AA$5)*(1-_xlfn.NORM.DIST((LN(($M30*EXP($L30/100*AA$5)))-LN($K30)-$Q30*AA$5)/($R30*SQRT(AA$5)),0,1,TRUE)))*EXP(-$F$1*AA$5)*INDEX('3)tpx females'!BI$57:BI$107,MATCH($O30,'3)tpx females'!$BB$57:$BB$107,0))</f>
        <v>28644.640428076807</v>
      </c>
      <c r="AB30" s="32">
        <f ca="1">($K30*EXP(AB$5*($Q30+0.5*($R30)^2))*_xlfn.NORM.DIST((LN(($M30*EXP($L30/100*AB$5)))-LN($K30)-$Q30*AB$5)/($R30*SQRT(AB$5))-$R30*SQRT(AB$5),0,1,TRUE)+$M30*EXP($L30/100*AB$5)*(1-_xlfn.NORM.DIST((LN(($M30*EXP($L30/100*AB$5)))-LN($K30)-$Q30*AB$5)/($R30*SQRT(AB$5)),0,1,TRUE)))*EXP(-$F$1*AB$5)*INDEX('3)tpx females'!BJ$57:BJ$107,MATCH($O30,'3)tpx females'!$BB$57:$BB$107,0))</f>
        <v>27282.728302748335</v>
      </c>
      <c r="AC30" s="32">
        <f ca="1">($K30*EXP(AC$5*($Q30+0.5*($R30)^2))*_xlfn.NORM.DIST((LN(($M30*EXP($L30/100*AC$5)))-LN($K30)-$Q30*AC$5)/($R30*SQRT(AC$5))-$R30*SQRT(AC$5),0,1,TRUE)+$M30*EXP($L30/100*AC$5)*(1-_xlfn.NORM.DIST((LN(($M30*EXP($L30/100*AC$5)))-LN($K30)-$Q30*AC$5)/($R30*SQRT(AC$5)),0,1,TRUE)))*EXP(-$F$1*AC$5)*INDEX('3)tpx females'!BK$57:BK$107,MATCH($O30,'3)tpx females'!$BB$57:$BB$107,0))</f>
        <v>25997.458956624363</v>
      </c>
      <c r="AD30" s="32">
        <f ca="1">($K30*EXP(AD$5*($Q30+0.5*($R30)^2))*_xlfn.NORM.DIST((LN(($M30*EXP($L30/100*AD$5)))-LN($K30)-$Q30*AD$5)/($R30*SQRT(AD$5))-$R30*SQRT(AD$5),0,1,TRUE)+$M30*EXP($L30/100*AD$5)*(1-_xlfn.NORM.DIST((LN(($M30*EXP($L30/100*AD$5)))-LN($K30)-$Q30*AD$5)/($R30*SQRT(AD$5)),0,1,TRUE)))*EXP(-$F$1*AD$5)*INDEX('3)tpx females'!BL$57:BL$107,MATCH($O30,'3)tpx females'!$BB$57:$BB$107,0))</f>
        <v>24727.069930183581</v>
      </c>
      <c r="AE30" s="32">
        <f ca="1">($K30*EXP(AE$5*($Q30+0.5*($R30)^2))*_xlfn.NORM.DIST((LN(($M30*EXP($L30/100*AE$5)))-LN($K30)-$Q30*AE$5)/($R30*SQRT(AE$5))-$R30*SQRT(AE$5),0,1,TRUE)+$M30*EXP($L30/100*AE$5)*(1-_xlfn.NORM.DIST((LN(($M30*EXP($L30/100*AE$5)))-LN($K30)-$Q30*AE$5)/($R30*SQRT(AE$5)),0,1,TRUE)))*EXP(-$F$1*AE$5)*INDEX('3)tpx females'!BM$57:BM$107,MATCH($O30,'3)tpx females'!$BB$57:$BB$107,0))</f>
        <v>23756.050012087708</v>
      </c>
      <c r="AF30" s="32">
        <f ca="1">($K30*EXP(AF$5*($Q30+0.5*($R30)^2))*_xlfn.NORM.DIST((LN(($M30*EXP($L30/100*AF$5)))-LN($K30)-$Q30*AF$5)/($R30*SQRT(AF$5))-$R30*SQRT(AF$5),0,1,TRUE)+$M30*EXP($L30/100*AF$5)*(1-_xlfn.NORM.DIST((LN(($M30*EXP($L30/100*AF$5)))-LN($K30)-$Q30*AF$5)/($R30*SQRT(AF$5)),0,1,TRUE)))*EXP(-$F$1*AF$5)*INDEX('3)tpx females'!BN$57:BN$107,MATCH($O30,'3)tpx females'!$BB$57:$BB$107,0))</f>
        <v>21059.050564435071</v>
      </c>
      <c r="AG30" s="32">
        <f ca="1">($K30*EXP(AG$5*($Q30+0.5*($R30)^2))*_xlfn.NORM.DIST((LN(($M30*EXP($L30/100*AG$5)))-LN($K30)-$Q30*AG$5)/($R30*SQRT(AG$5))-$R30*SQRT(AG$5),0,1,TRUE)+$M30*EXP($L30/100*AG$5)*(1-_xlfn.NORM.DIST((LN(($M30*EXP($L30/100*AG$5)))-LN($K30)-$Q30*AG$5)/($R30*SQRT(AG$5)),0,1,TRUE)))*EXP(-$F$1*AG$5)*INDEX('3)tpx females'!BO$57:BO$107,MATCH($O30,'3)tpx females'!$BB$57:$BB$107,0))</f>
        <v>18419.868100421434</v>
      </c>
      <c r="AH30" s="32">
        <f ca="1">($K30*EXP(AH$5*($Q30+0.5*($R30)^2))*_xlfn.NORM.DIST((LN(($M30*EXP($L30/100*AH$5)))-LN($K30)-$Q30*AH$5)/($R30*SQRT(AH$5))-$R30*SQRT(AH$5),0,1,TRUE)+$M30*EXP($L30/100*AH$5)*(1-_xlfn.NORM.DIST((LN(($M30*EXP($L30/100*AH$5)))-LN($K30)-$Q30*AH$5)/($R30*SQRT(AH$5)),0,1,TRUE)))*EXP(-$F$1*AH$5)*INDEX('3)tpx females'!BP$57:BP$107,MATCH($O30,'3)tpx females'!$BB$57:$BB$107,0))</f>
        <v>15555.267380747451</v>
      </c>
      <c r="AI30" s="32">
        <f ca="1">($K30*EXP(AI$5*($Q30+0.5*($R30)^2))*_xlfn.NORM.DIST((LN(($M30*EXP($L30/100*AI$5)))-LN($K30)-$Q30*AI$5)/($R30*SQRT(AI$5))-$R30*SQRT(AI$5),0,1,TRUE)+$M30*EXP($L30/100*AI$5)*(1-_xlfn.NORM.DIST((LN(($M30*EXP($L30/100*AI$5)))-LN($K30)-$Q30*AI$5)/($R30*SQRT(AI$5)),0,1,TRUE)))*EXP(-$F$1*AI$5)*INDEX('3)tpx females'!BQ$57:BQ$107,MATCH($O30,'3)tpx females'!$BB$57:$BB$107,0))</f>
        <v>12628.748713915666</v>
      </c>
      <c r="AJ30" s="32">
        <f ca="1">($K30*EXP(AJ$5*($Q30+0.5*($R30)^2))*_xlfn.NORM.DIST((LN(($M30*EXP($L30/100*AJ$5)))-LN($K30)-$Q30*AJ$5)/($R30*SQRT(AJ$5))-$R30*SQRT(AJ$5),0,1,TRUE)+$M30*EXP($L30/100*AJ$5)*(1-_xlfn.NORM.DIST((LN(($M30*EXP($L30/100*AJ$5)))-LN($K30)-$Q30*AJ$5)/($R30*SQRT(AJ$5)),0,1,TRUE)))*EXP(-$F$1*AJ$5)*INDEX('3)tpx females'!BR$57:BR$107,MATCH($O30,'3)tpx females'!$BB$57:$BB$107,0))</f>
        <v>9842.3361991373204</v>
      </c>
      <c r="AK30" s="32">
        <f ca="1">($K30*EXP(AK$5*($Q30+0.5*($R30)^2))*_xlfn.NORM.DIST((LN(($M30*EXP($L30/100*AK$5)))-LN($K30)-$Q30*AK$5)/($R30*SQRT(AK$5))-$R30*SQRT(AK$5),0,1,TRUE)+$M30*EXP($L30/100*AK$5)*(1-_xlfn.NORM.DIST((LN(($M30*EXP($L30/100*AK$5)))-LN($K30)-$Q30*AK$5)/($R30*SQRT(AK$5)),0,1,TRUE)))*EXP(-$F$1*AK$5)*INDEX('3)tpx females'!BS$57:BS$107,MATCH($O30,'3)tpx females'!$BB$57:$BB$107,0))</f>
        <v>7367.000364370736</v>
      </c>
      <c r="AL30" s="32">
        <f ca="1">($K30*EXP(AL$5*($Q30+0.5*($R30)^2))*_xlfn.NORM.DIST((LN(($M30*EXP($L30/100*AL$5)))-LN($K30)-$Q30*AL$5)/($R30*SQRT(AL$5))-$R30*SQRT(AL$5),0,1,TRUE)+$M30*EXP($L30/100*AL$5)*(1-_xlfn.NORM.DIST((LN(($M30*EXP($L30/100*AL$5)))-LN($K30)-$Q30*AL$5)/($R30*SQRT(AL$5)),0,1,TRUE)))*EXP(-$F$1*AL$5)*INDEX('3)tpx females'!BT$57:BT$107,MATCH($O30,'3)tpx females'!$BB$57:$BB$107,0))</f>
        <v>5256.2534617190331</v>
      </c>
      <c r="AM30" s="32">
        <f ca="1">($K30*EXP(AM$5*($Q30+0.5*($R30)^2))*_xlfn.NORM.DIST((LN(($M30*EXP($L30/100*AM$5)))-LN($K30)-$Q30*AM$5)/($R30*SQRT(AM$5))-$R30*SQRT(AM$5),0,1,TRUE)+$M30*EXP($L30/100*AM$5)*(1-_xlfn.NORM.DIST((LN(($M30*EXP($L30/100*AM$5)))-LN($K30)-$Q30*AM$5)/($R30*SQRT(AM$5)),0,1,TRUE)))*EXP(-$F$1*AM$5)*INDEX('3)tpx females'!BU$57:BU$107,MATCH($O30,'3)tpx females'!$BB$57:$BB$107,0))</f>
        <v>3572.7836229929221</v>
      </c>
      <c r="AN30" s="32">
        <f ca="1">($K30*EXP(AN$5*($Q30+0.5*($R30)^2))*_xlfn.NORM.DIST((LN(($M30*EXP($L30/100*AN$5)))-LN($K30)-$Q30*AN$5)/($R30*SQRT(AN$5))-$R30*SQRT(AN$5),0,1,TRUE)+$M30*EXP($L30/100*AN$5)*(1-_xlfn.NORM.DIST((LN(($M30*EXP($L30/100*AN$5)))-LN($K30)-$Q30*AN$5)/($R30*SQRT(AN$5)),0,1,TRUE)))*EXP(-$F$1*AN$5)*INDEX('3)tpx females'!BV$57:BV$107,MATCH($O30,'3)tpx females'!$BB$57:$BB$107,0))</f>
        <v>2317.3696888128393</v>
      </c>
      <c r="AO30" s="32">
        <f ca="1">($K30*EXP(AO$5*($Q30+0.5*($R30)^2))*_xlfn.NORM.DIST((LN(($M30*EXP($L30/100*AO$5)))-LN($K30)-$Q30*AO$5)/($R30*SQRT(AO$5))-$R30*SQRT(AO$5),0,1,TRUE)+$M30*EXP($L30/100*AO$5)*(1-_xlfn.NORM.DIST((LN(($M30*EXP($L30/100*AO$5)))-LN($K30)-$Q30*AO$5)/($R30*SQRT(AO$5)),0,1,TRUE)))*EXP(-$F$1*AO$5)*INDEX('3)tpx females'!BW$57:BW$107,MATCH($O30,'3)tpx females'!$BB$57:$BB$107,0))</f>
        <v>1431.4988300705745</v>
      </c>
      <c r="AP30" s="32">
        <f ca="1">($K30*EXP(AP$5*($Q30+0.5*($R30)^2))*_xlfn.NORM.DIST((LN(($M30*EXP($L30/100*AP$5)))-LN($K30)-$Q30*AP$5)/($R30*SQRT(AP$5))-$R30*SQRT(AP$5),0,1,TRUE)+$M30*EXP($L30/100*AP$5)*(1-_xlfn.NORM.DIST((LN(($M30*EXP($L30/100*AP$5)))-LN($K30)-$Q30*AP$5)/($R30*SQRT(AP$5)),0,1,TRUE)))*EXP(-$F$1*AP$5)*INDEX('3)tpx females'!BX$57:BX$107,MATCH($O30,'3)tpx females'!$BB$57:$BB$107,0))</f>
        <v>843.32192410486505</v>
      </c>
      <c r="AQ30" s="32">
        <f ca="1">($K30*EXP(AQ$5*($Q30+0.5*($R30)^2))*_xlfn.NORM.DIST((LN(($M30*EXP($L30/100*AQ$5)))-LN($K30)-$Q30*AQ$5)/($R30*SQRT(AQ$5))-$R30*SQRT(AQ$5),0,1,TRUE)+$M30*EXP($L30/100*AQ$5)*(1-_xlfn.NORM.DIST((LN(($M30*EXP($L30/100*AQ$5)))-LN($K30)-$Q30*AQ$5)/($R30*SQRT(AQ$5)),0,1,TRUE)))*EXP(-$F$1*AQ$5)*INDEX('3)tpx females'!BY$57:BY$107,MATCH($O30,'3)tpx females'!$BB$57:$BB$107,0))</f>
        <v>460.54649607580711</v>
      </c>
      <c r="AR30" s="32">
        <f ca="1">($K30*EXP(AR$5*($Q30+0.5*($R30)^2))*_xlfn.NORM.DIST((LN(($M30*EXP($L30/100*AR$5)))-LN($K30)-$Q30*AR$5)/($R30*SQRT(AR$5))-$R30*SQRT(AR$5),0,1,TRUE)+$M30*EXP($L30/100*AR$5)*(1-_xlfn.NORM.DIST((LN(($M30*EXP($L30/100*AR$5)))-LN($K30)-$Q30*AR$5)/($R30*SQRT(AR$5)),0,1,TRUE)))*EXP(-$F$1*AR$5)*INDEX('3)tpx females'!BZ$57:BZ$107,MATCH($O30,'3)tpx females'!$BB$57:$BB$107,0))</f>
        <v>253.14493114208088</v>
      </c>
      <c r="AS30" s="32">
        <f ca="1">($K30*EXP(AS$5*($Q30+0.5*($R30)^2))*_xlfn.NORM.DIST((LN(($M30*EXP($L30/100*AS$5)))-LN($K30)-$Q30*AS$5)/($R30*SQRT(AS$5))-$R30*SQRT(AS$5),0,1,TRUE)+$M30*EXP($L30/100*AS$5)*(1-_xlfn.NORM.DIST((LN(($M30*EXP($L30/100*AS$5)))-LN($K30)-$Q30*AS$5)/($R30*SQRT(AS$5)),0,1,TRUE)))*EXP(-$F$1*AS$5)*INDEX('3)tpx females'!CA$57:CA$107,MATCH($O30,'3)tpx females'!$BB$57:$BB$107,0))</f>
        <v>140.36573909753037</v>
      </c>
      <c r="AT30" s="32">
        <f ca="1">($K30*EXP(AT$5*($Q30+0.5*($R30)^2))*_xlfn.NORM.DIST((LN(($M30*EXP($L30/100*AT$5)))-LN($K30)-$Q30*AT$5)/($R30*SQRT(AT$5))-$R30*SQRT(AT$5),0,1,TRUE)+$M30*EXP($L30/100*AT$5)*(1-_xlfn.NORM.DIST((LN(($M30*EXP($L30/100*AT$5)))-LN($K30)-$Q30*AT$5)/($R30*SQRT(AT$5)),0,1,TRUE)))*EXP(-$F$1*AT$5)*INDEX('3)tpx females'!CB$57:CB$107,MATCH($O30,'3)tpx females'!$BB$57:$BB$107,0))</f>
        <v>64.021591211625022</v>
      </c>
      <c r="AU30" s="32">
        <f ca="1">($K30*EXP(AU$5*($Q30+0.5*($R30)^2))*_xlfn.NORM.DIST((LN(($M30*EXP($L30/100*AU$5)))-LN($K30)-$Q30*AU$5)/($R30*SQRT(AU$5))-$R30*SQRT(AU$5),0,1,TRUE)+$M30*EXP($L30/100*AU$5)*(1-_xlfn.NORM.DIST((LN(($M30*EXP($L30/100*AU$5)))-LN($K30)-$Q30*AU$5)/($R30*SQRT(AU$5)),0,1,TRUE)))*EXP(-$F$1*AU$5)*INDEX('3)tpx females'!CC$57:CC$107,MATCH($O30,'3)tpx females'!$BB$57:$BB$107,0))</f>
        <v>0</v>
      </c>
      <c r="AV30" s="32">
        <f ca="1">($K30*EXP(AV$5*($Q30+0.5*($R30)^2))*_xlfn.NORM.DIST((LN(($M30*EXP($L30/100*AV$5)))-LN($K30)-$Q30*AV$5)/($R30*SQRT(AV$5))-$R30*SQRT(AV$5),0,1,TRUE)+$M30*EXP($L30/100*AV$5)*(1-_xlfn.NORM.DIST((LN(($M30*EXP($L30/100*AV$5)))-LN($K30)-$Q30*AV$5)/($R30*SQRT(AV$5)),0,1,TRUE)))*EXP(-$F$1*AV$5)*INDEX('3)tpx females'!CD$57:CD$107,MATCH($O30,'3)tpx females'!$BB$57:$BB$107,0))</f>
        <v>0</v>
      </c>
      <c r="AW30" s="32">
        <f ca="1">($K30*EXP(AW$5*($Q30+0.5*($R30)^2))*_xlfn.NORM.DIST((LN(($M30*EXP($L30/100*AW$5)))-LN($K30)-$Q30*AW$5)/($R30*SQRT(AW$5))-$R30*SQRT(AW$5),0,1,TRUE)+$M30*EXP($L30/100*AW$5)*(1-_xlfn.NORM.DIST((LN(($M30*EXP($L30/100*AW$5)))-LN($K30)-$Q30*AW$5)/($R30*SQRT(AW$5)),0,1,TRUE)))*EXP(-$F$1*AW$5)*INDEX('3)tpx females'!CE$57:CE$107,MATCH($O30,'3)tpx females'!$BB$57:$BB$107,0))</f>
        <v>0</v>
      </c>
      <c r="AX30" s="32">
        <f ca="1">($K30*EXP(AX$5*($Q30+0.5*($R30)^2))*_xlfn.NORM.DIST((LN(($M30*EXP($L30/100*AX$5)))-LN($K30)-$Q30*AX$5)/($R30*SQRT(AX$5))-$R30*SQRT(AX$5),0,1,TRUE)+$M30*EXP($L30/100*AX$5)*(1-_xlfn.NORM.DIST((LN(($M30*EXP($L30/100*AX$5)))-LN($K30)-$Q30*AX$5)/($R30*SQRT(AX$5)),0,1,TRUE)))*EXP(-$F$1*AX$5)*INDEX('3)tpx females'!CF$57:CF$107,MATCH($O30,'3)tpx females'!$BB$57:$BB$107,0))</f>
        <v>0</v>
      </c>
      <c r="AY30" s="32">
        <f ca="1">($K30*EXP(AY$5*($Q30+0.5*($R30)^2))*_xlfn.NORM.DIST((LN(($M30*EXP($L30/100*AY$5)))-LN($K30)-$Q30*AY$5)/($R30*SQRT(AY$5))-$R30*SQRT(AY$5),0,1,TRUE)+$M30*EXP($L30/100*AY$5)*(1-_xlfn.NORM.DIST((LN(($M30*EXP($L30/100*AY$5)))-LN($K30)-$Q30*AY$5)/($R30*SQRT(AY$5)),0,1,TRUE)))*EXP(-$F$1*AY$5)*INDEX('3)tpx females'!CG$57:CG$107,MATCH($O30,'3)tpx females'!$BB$57:$BB$107,0))</f>
        <v>0</v>
      </c>
      <c r="AZ30" s="32">
        <f ca="1">($K30*EXP(AZ$5*($Q30+0.5*($R30)^2))*_xlfn.NORM.DIST((LN(($M30*EXP($L30/100*AZ$5)))-LN($K30)-$Q30*AZ$5)/($R30*SQRT(AZ$5))-$R30*SQRT(AZ$5),0,1,TRUE)+$M30*EXP($L30/100*AZ$5)*(1-_xlfn.NORM.DIST((LN(($M30*EXP($L30/100*AZ$5)))-LN($K30)-$Q30*AZ$5)/($R30*SQRT(AZ$5)),0,1,TRUE)))*EXP(-$F$1*AZ$5)*INDEX('3)tpx females'!CH$57:CH$107,MATCH($O30,'3)tpx females'!$BB$57:$BB$107,0))</f>
        <v>0</v>
      </c>
      <c r="BA30" s="32">
        <f ca="1">($K30*EXP(BA$5*($Q30+0.5*($R30)^2))*_xlfn.NORM.DIST((LN(($M30*EXP($L30/100*BA$5)))-LN($K30)-$Q30*BA$5)/($R30*SQRT(BA$5))-$R30*SQRT(BA$5),0,1,TRUE)+$M30*EXP($L30/100*BA$5)*(1-_xlfn.NORM.DIST((LN(($M30*EXP($L30/100*BA$5)))-LN($K30)-$Q30*BA$5)/($R30*SQRT(BA$5)),0,1,TRUE)))*EXP(-$F$1*BA$5)*INDEX('3)tpx females'!CI$57:CI$107,MATCH($O30,'3)tpx females'!$BB$57:$BB$107,0))</f>
        <v>0</v>
      </c>
      <c r="BB30" s="32">
        <f ca="1">($K30*EXP(BB$5*($Q30+0.5*($R30)^2))*_xlfn.NORM.DIST((LN(($M30*EXP($L30/100*BB$5)))-LN($K30)-$Q30*BB$5)/($R30*SQRT(BB$5))-$R30*SQRT(BB$5),0,1,TRUE)+$M30*EXP($L30/100*BB$5)*(1-_xlfn.NORM.DIST((LN(($M30*EXP($L30/100*BB$5)))-LN($K30)-$Q30*BB$5)/($R30*SQRT(BB$5)),0,1,TRUE)))*EXP(-$F$1*BB$5)*INDEX('3)tpx females'!CJ$57:CJ$107,MATCH($O30,'3)tpx females'!$BB$57:$BB$107,0))</f>
        <v>0</v>
      </c>
      <c r="BC30" s="32">
        <f ca="1">($K30*EXP(BC$5*($Q30+0.5*($R30)^2))*_xlfn.NORM.DIST((LN(($M30*EXP($L30/100*BC$5)))-LN($K30)-$Q30*BC$5)/($R30*SQRT(BC$5))-$R30*SQRT(BC$5),0,1,TRUE)+$M30*EXP($L30/100*BC$5)*(1-_xlfn.NORM.DIST((LN(($M30*EXP($L30/100*BC$5)))-LN($K30)-$Q30*BC$5)/($R30*SQRT(BC$5)),0,1,TRUE)))*EXP(-$F$1*BC$5)*INDEX('3)tpx females'!CK$57:CK$107,MATCH($O30,'3)tpx females'!$BB$57:$BB$107,0))</f>
        <v>0</v>
      </c>
      <c r="BD30" s="32">
        <f ca="1">($K30*EXP(BD$5*($Q30+0.5*($R30)^2))*_xlfn.NORM.DIST((LN(($M30*EXP($L30/100*BD$5)))-LN($K30)-$Q30*BD$5)/($R30*SQRT(BD$5))-$R30*SQRT(BD$5),0,1,TRUE)+$M30*EXP($L30/100*BD$5)*(1-_xlfn.NORM.DIST((LN(($M30*EXP($L30/100*BD$5)))-LN($K30)-$Q30*BD$5)/($R30*SQRT(BD$5)),0,1,TRUE)))*EXP(-$F$1*BD$5)*INDEX('3)tpx females'!CL$57:CL$107,MATCH($O30,'3)tpx females'!$BB$57:$BB$107,0))</f>
        <v>0</v>
      </c>
      <c r="BE30" s="32">
        <f ca="1">($K30*EXP(BE$5*($Q30+0.5*($R30)^2))*_xlfn.NORM.DIST((LN(($M30*EXP($L30/100*BE$5)))-LN($K30)-$Q30*BE$5)/($R30*SQRT(BE$5))-$R30*SQRT(BE$5),0,1,TRUE)+$M30*EXP($L30/100*BE$5)*(1-_xlfn.NORM.DIST((LN(($M30*EXP($L30/100*BE$5)))-LN($K30)-$Q30*BE$5)/($R30*SQRT(BE$5)),0,1,TRUE)))*EXP(-$F$1*BE$5)*INDEX('3)tpx females'!CM$57:CM$107,MATCH($O30,'3)tpx females'!$BB$57:$BB$107,0))</f>
        <v>0</v>
      </c>
      <c r="BF30" s="32">
        <f ca="1">($K30*EXP(BF$5*($Q30+0.5*($R30)^2))*_xlfn.NORM.DIST((LN(($M30*EXP($L30/100*BF$5)))-LN($K30)-$Q30*BF$5)/($R30*SQRT(BF$5))-$R30*SQRT(BF$5),0,1,TRUE)+$M30*EXP($L30/100*BF$5)*(1-_xlfn.NORM.DIST((LN(($M30*EXP($L30/100*BF$5)))-LN($K30)-$Q30*BF$5)/($R30*SQRT(BF$5)),0,1,TRUE)))*EXP(-$F$1*BF$5)*INDEX('3)tpx females'!CN$57:CN$107,MATCH($O30,'3)tpx females'!$BB$57:$BB$107,0))</f>
        <v>0</v>
      </c>
      <c r="BG30" s="32">
        <f ca="1">($K30*EXP(BG$5*($Q30+0.5*($R30)^2))*_xlfn.NORM.DIST((LN(($M30*EXP($L30/100*BG$5)))-LN($K30)-$Q30*BG$5)/($R30*SQRT(BG$5))-$R30*SQRT(BG$5),0,1,TRUE)+$M30*EXP($L30/100*BG$5)*(1-_xlfn.NORM.DIST((LN(($M30*EXP($L30/100*BG$5)))-LN($K30)-$Q30*BG$5)/($R30*SQRT(BG$5)),0,1,TRUE)))*EXP(-$F$1*BG$5)*INDEX('3)tpx females'!CO$57:CO$107,MATCH($O30,'3)tpx females'!$BB$57:$BB$107,0))</f>
        <v>0</v>
      </c>
      <c r="BH30" s="32">
        <f ca="1">($K30*EXP(BH$5*($Q30+0.5*($R30)^2))*_xlfn.NORM.DIST((LN(($M30*EXP($L30/100*BH$5)))-LN($K30)-$Q30*BH$5)/($R30*SQRT(BH$5))-$R30*SQRT(BH$5),0,1,TRUE)+$M30*EXP($L30/100*BH$5)*(1-_xlfn.NORM.DIST((LN(($M30*EXP($L30/100*BH$5)))-LN($K30)-$Q30*BH$5)/($R30*SQRT(BH$5)),0,1,TRUE)))*EXP(-$F$1*BH$5)*INDEX('3)tpx females'!CP$57:CP$107,MATCH($O30,'3)tpx females'!$BB$57:$BB$107,0))</f>
        <v>0</v>
      </c>
      <c r="BI30" s="32">
        <f ca="1">($K30*EXP(BI$5*($Q30+0.5*($R30)^2))*_xlfn.NORM.DIST((LN(($M30*EXP($L30/100*BI$5)))-LN($K30)-$Q30*BI$5)/($R30*SQRT(BI$5))-$R30*SQRT(BI$5),0,1,TRUE)+$M30*EXP($L30/100*BI$5)*(1-_xlfn.NORM.DIST((LN(($M30*EXP($L30/100*BI$5)))-LN($K30)-$Q30*BI$5)/($R30*SQRT(BI$5)),0,1,TRUE)))*EXP(-$F$1*BI$5)*INDEX('3)tpx females'!CQ$57:CQ$107,MATCH($O30,'3)tpx females'!$BB$57:$BB$107,0))</f>
        <v>0</v>
      </c>
      <c r="BJ30" s="32">
        <f ca="1">($K30*EXP(BJ$5*($Q30+0.5*($R30)^2))*_xlfn.NORM.DIST((LN(($M30*EXP($L30/100*BJ$5)))-LN($K30)-$Q30*BJ$5)/($R30*SQRT(BJ$5))-$R30*SQRT(BJ$5),0,1,TRUE)+$M30*EXP($L30/100*BJ$5)*(1-_xlfn.NORM.DIST((LN(($M30*EXP($L30/100*BJ$5)))-LN($K30)-$Q30*BJ$5)/($R30*SQRT(BJ$5)),0,1,TRUE)))*EXP(-$F$1*BJ$5)*INDEX('3)tpx females'!CR$57:CR$107,MATCH($O30,'3)tpx females'!$BB$57:$BB$107,0))</f>
        <v>0</v>
      </c>
      <c r="BK30" s="32">
        <f ca="1">($K30*EXP(BK$5*($Q30+0.5*($R30)^2))*_xlfn.NORM.DIST((LN(($M30*EXP($L30/100*BK$5)))-LN($K30)-$Q30*BK$5)/($R30*SQRT(BK$5))-$R30*SQRT(BK$5),0,1,TRUE)+$M30*EXP($L30/100*BK$5)*(1-_xlfn.NORM.DIST((LN(($M30*EXP($L30/100*BK$5)))-LN($K30)-$Q30*BK$5)/($R30*SQRT(BK$5)),0,1,TRUE)))*EXP(-$F$1*BK$5)*INDEX('3)tpx females'!CS$57:CS$107,MATCH($O30,'3)tpx females'!$BB$57:$BB$107,0))</f>
        <v>0</v>
      </c>
      <c r="BL30" s="32">
        <f ca="1">($K30*EXP(BL$5*($Q30+0.5*($R30)^2))*_xlfn.NORM.DIST((LN(($M30*EXP($L30/100*BL$5)))-LN($K30)-$Q30*BL$5)/($R30*SQRT(BL$5))-$R30*SQRT(BL$5),0,1,TRUE)+$M30*EXP($L30/100*BL$5)*(1-_xlfn.NORM.DIST((LN(($M30*EXP($L30/100*BL$5)))-LN($K30)-$Q30*BL$5)/($R30*SQRT(BL$5)),0,1,TRUE)))*EXP(-$F$1*BL$5)*INDEX('3)tpx females'!CT$57:CT$107,MATCH($O30,'3)tpx females'!$BB$57:$BB$107,0))</f>
        <v>0</v>
      </c>
      <c r="BM30" s="32">
        <f ca="1">($K30*EXP(BM$5*($Q30+0.5*($R30)^2))*_xlfn.NORM.DIST((LN(($M30*EXP($L30/100*BM$5)))-LN($K30)-$Q30*BM$5)/($R30*SQRT(BM$5))-$R30*SQRT(BM$5),0,1,TRUE)+$M30*EXP($L30/100*BM$5)*(1-_xlfn.NORM.DIST((LN(($M30*EXP($L30/100*BM$5)))-LN($K30)-$Q30*BM$5)/($R30*SQRT(BM$5)),0,1,TRUE)))*EXP(-$F$1*BM$5)*INDEX('3)tpx females'!CU$57:CU$107,MATCH($O30,'3)tpx females'!$BB$57:$BB$107,0))</f>
        <v>0</v>
      </c>
      <c r="BN30" s="32">
        <f ca="1">($K30*EXP(BN$5*($Q30+0.5*($R30)^2))*_xlfn.NORM.DIST((LN(($M30*EXP($L30/100*BN$5)))-LN($K30)-$Q30*BN$5)/($R30*SQRT(BN$5))-$R30*SQRT(BN$5),0,1,TRUE)+$M30*EXP($L30/100*BN$5)*(1-_xlfn.NORM.DIST((LN(($M30*EXP($L30/100*BN$5)))-LN($K30)-$Q30*BN$5)/($R30*SQRT(BN$5)),0,1,TRUE)))*EXP(-$F$1*BN$5)*INDEX('3)tpx females'!CV$57:CV$107,MATCH($O30,'3)tpx females'!$BB$57:$BB$107,0))</f>
        <v>0</v>
      </c>
      <c r="BO30" s="32">
        <f ca="1">($K30*EXP(BO$5*($Q30+0.5*($R30)^2))*_xlfn.NORM.DIST((LN(($M30*EXP($L30/100*BO$5)))-LN($K30)-$Q30*BO$5)/($R30*SQRT(BO$5))-$R30*SQRT(BO$5),0,1,TRUE)+$M30*EXP($L30/100*BO$5)*(1-_xlfn.NORM.DIST((LN(($M30*EXP($L30/100*BO$5)))-LN($K30)-$Q30*BO$5)/($R30*SQRT(BO$5)),0,1,TRUE)))*EXP(-$F$1*BO$5)*INDEX('3)tpx females'!CW$57:CW$107,MATCH($O30,'3)tpx females'!$BB$57:$BB$107,0))</f>
        <v>0</v>
      </c>
      <c r="BP30" s="32">
        <f ca="1">($K30*EXP(BP$5*($Q30+0.5*($R30)^2))*_xlfn.NORM.DIST((LN(($M30*EXP($L30/100*BP$5)))-LN($K30)-$Q30*BP$5)/($R30*SQRT(BP$5))-$R30*SQRT(BP$5),0,1,TRUE)+$M30*EXP($L30/100*BP$5)*(1-_xlfn.NORM.DIST((LN(($M30*EXP($L30/100*BP$5)))-LN($K30)-$Q30*BP$5)/($R30*SQRT(BP$5)),0,1,TRUE)))*EXP(-$F$1*BP$5)*INDEX('3)tpx females'!CX$57:CX$107,MATCH($O30,'3)tpx females'!$BB$57:$BB$107,0))</f>
        <v>0</v>
      </c>
      <c r="BQ30" s="32">
        <f ca="1">($K30*EXP(BQ$5*($Q30+0.5*($R30)^2))*_xlfn.NORM.DIST((LN(($M30*EXP($L30/100*BQ$5)))-LN($K30)-$Q30*BQ$5)/($R30*SQRT(BQ$5))-$R30*SQRT(BQ$5),0,1,TRUE)+$M30*EXP($L30/100*BQ$5)*(1-_xlfn.NORM.DIST((LN(($M30*EXP($L30/100*BQ$5)))-LN($K30)-$Q30*BQ$5)/($R30*SQRT(BQ$5)),0,1,TRUE)))*EXP(-$F$1*BQ$5)*INDEX('3)tpx females'!CY$57:CY$107,MATCH($O30,'3)tpx females'!$BB$57:$BB$107,0))</f>
        <v>0</v>
      </c>
      <c r="BR30" s="32">
        <f ca="1">($K30*EXP(BR$5*($Q30+0.5*($R30)^2))*_xlfn.NORM.DIST((LN(($M30*EXP($L30/100*BR$5)))-LN($K30)-$Q30*BR$5)/($R30*SQRT(BR$5))-$R30*SQRT(BR$5),0,1,TRUE)+$M30*EXP($L30/100*BR$5)*(1-_xlfn.NORM.DIST((LN(($M30*EXP($L30/100*BR$5)))-LN($K30)-$Q30*BR$5)/($R30*SQRT(BR$5)),0,1,TRUE)))*EXP(-$F$1*BR$5)*INDEX('3)tpx females'!CZ$57:CZ$107,MATCH($O30,'3)tpx females'!$BB$57:$BB$107,0))</f>
        <v>0</v>
      </c>
      <c r="BS30" s="32">
        <f ca="1">($K30*EXP(BS$5*($Q30+0.5*($R30)^2))*_xlfn.NORM.DIST((LN(($M30*EXP($L30/100*BS$5)))-LN($K30)-$Q30*BS$5)/($R30*SQRT(BS$5))-$R30*SQRT(BS$5),0,1,TRUE)+$M30*EXP($L30/100*BS$5)*(1-_xlfn.NORM.DIST((LN(($M30*EXP($L30/100*BS$5)))-LN($K30)-$Q30*BS$5)/($R30*SQRT(BS$5)),0,1,TRUE)))*EXP(-$F$1*BS$5)*INDEX('3)tpx females'!DA$57:DA$107,MATCH($O30,'3)tpx females'!$BB$57:$BB$107,0))</f>
        <v>0</v>
      </c>
      <c r="BU30" s="32">
        <f t="shared" si="58"/>
        <v>368178.68299348449</v>
      </c>
      <c r="BV30" s="32">
        <f t="shared" si="67"/>
        <v>344835.80352891277</v>
      </c>
      <c r="BW30" s="32">
        <f t="shared" si="68"/>
        <v>346391.06135039451</v>
      </c>
      <c r="BX30" s="32">
        <f t="shared" si="69"/>
        <v>347953.3336026445</v>
      </c>
      <c r="BY30" s="32">
        <f t="shared" si="70"/>
        <v>349522.65190794028</v>
      </c>
      <c r="BZ30" s="32">
        <f t="shared" si="71"/>
        <v>351099.04761632771</v>
      </c>
      <c r="CA30" s="32">
        <f t="shared" si="72"/>
        <v>352682.54843491886</v>
      </c>
      <c r="CB30" s="32">
        <f t="shared" si="73"/>
        <v>354273.16651690711</v>
      </c>
      <c r="CC30" s="32">
        <f t="shared" si="74"/>
        <v>355870.87605006498</v>
      </c>
      <c r="CD30" s="32">
        <f t="shared" si="75"/>
        <v>357475.58725353429</v>
      </c>
      <c r="CE30" s="32">
        <f t="shared" si="76"/>
        <v>359087.12701950892</v>
      </c>
      <c r="CF30" s="32">
        <f t="shared" si="77"/>
        <v>360705.23221114406</v>
      </c>
      <c r="CG30" s="32">
        <f t="shared" si="78"/>
        <v>362329.5556517517</v>
      </c>
      <c r="CH30" s="32">
        <f t="shared" si="79"/>
        <v>363959.68120350287</v>
      </c>
      <c r="CI30" s="32">
        <f t="shared" si="80"/>
        <v>365595.14345068054</v>
      </c>
      <c r="CJ30" s="32">
        <f t="shared" si="81"/>
        <v>367235.44823643786</v>
      </c>
      <c r="CK30" s="32">
        <f t="shared" si="82"/>
        <v>368880.09155977122</v>
      </c>
      <c r="CL30" s="32">
        <f t="shared" si="83"/>
        <v>370528.57550954988</v>
      </c>
      <c r="CM30" s="32">
        <f t="shared" si="84"/>
        <v>372180.42077449209</v>
      </c>
      <c r="CN30" s="32">
        <f t="shared" si="85"/>
        <v>373835.17581048055</v>
      </c>
      <c r="CO30" s="32">
        <f t="shared" si="86"/>
        <v>375492.42303747154</v>
      </c>
      <c r="CP30" s="32">
        <f t="shared" si="87"/>
        <v>377151.78255802218</v>
      </c>
      <c r="CQ30" s="32">
        <f t="shared" si="88"/>
        <v>378812.91390533862</v>
      </c>
      <c r="CR30" s="32">
        <f t="shared" si="89"/>
        <v>380475.51628868852</v>
      </c>
      <c r="CS30" s="32">
        <f t="shared" si="90"/>
        <v>382139.32773901738</v>
      </c>
      <c r="CT30" s="32">
        <f t="shared" si="91"/>
        <v>383804.12348607875</v>
      </c>
      <c r="CU30" s="32">
        <f t="shared" si="92"/>
        <v>385469.71383026568</v>
      </c>
      <c r="CV30" s="32">
        <f t="shared" si="93"/>
        <v>387135.94171227573</v>
      </c>
      <c r="CW30" s="32">
        <f t="shared" si="94"/>
        <v>388802.68013331096</v>
      </c>
      <c r="CX30" s="32">
        <f t="shared" si="95"/>
        <v>390469.82953756821</v>
      </c>
      <c r="CY30" s="32">
        <f t="shared" si="96"/>
        <v>392137.31523638475</v>
      </c>
      <c r="CZ30" s="32">
        <f t="shared" si="97"/>
        <v>393805.08492830861</v>
      </c>
      <c r="DA30" s="32">
        <f t="shared" si="98"/>
        <v>395473.10635028227</v>
      </c>
      <c r="DB30" s="32">
        <f t="shared" si="99"/>
        <v>397141.36508087546</v>
      </c>
      <c r="DC30" s="32">
        <f t="shared" si="100"/>
        <v>398809.86250604474</v>
      </c>
      <c r="DD30" s="32">
        <f t="shared" si="101"/>
        <v>400478.6139504051</v>
      </c>
      <c r="DE30" s="32">
        <f t="shared" si="102"/>
        <v>402147.64697173599</v>
      </c>
      <c r="DF30" s="32">
        <f t="shared" si="103"/>
        <v>403816.99981290195</v>
      </c>
      <c r="DG30" s="32">
        <f t="shared" si="104"/>
        <v>405486.72000308352</v>
      </c>
      <c r="DH30" s="32">
        <f t="shared" si="105"/>
        <v>407156.86309886258</v>
      </c>
      <c r="DI30" s="32">
        <f t="shared" si="106"/>
        <v>408827.49155503866</v>
      </c>
      <c r="DJ30" s="32">
        <f t="shared" si="107"/>
        <v>410498.67371484835</v>
      </c>
      <c r="DK30" s="32">
        <f t="shared" si="108"/>
        <v>412170.48290940904</v>
      </c>
      <c r="DL30" s="32">
        <f t="shared" si="109"/>
        <v>413842.99665656197</v>
      </c>
      <c r="DM30" s="32">
        <f t="shared" si="110"/>
        <v>415516.29594980279</v>
      </c>
      <c r="DN30" s="32">
        <f t="shared" si="111"/>
        <v>417190.46462856798</v>
      </c>
      <c r="DO30" s="32">
        <f t="shared" si="112"/>
        <v>418865.58882178343</v>
      </c>
      <c r="DP30" s="32">
        <f t="shared" si="113"/>
        <v>420541.75645722146</v>
      </c>
      <c r="DQ30" s="32">
        <f t="shared" si="114"/>
        <v>422219.0568298414</v>
      </c>
      <c r="DR30" s="32">
        <f t="shared" si="115"/>
        <v>423897.58022290457</v>
      </c>
      <c r="DT30" s="48">
        <f t="shared" si="116"/>
        <v>85</v>
      </c>
      <c r="DU30" s="32"/>
      <c r="DV30" s="32">
        <f ca="1">INDEX('3)tpx females'!BD$57:BD$107,MATCH('3) 2016 cases'!DT30,'3)tpx females'!$BB$57:$BB$107,0))</f>
        <v>6.2394571280033118E-2</v>
      </c>
      <c r="DW30" s="32">
        <f t="shared" ca="1" si="117"/>
        <v>-22972.351079825683</v>
      </c>
      <c r="DX30" s="32">
        <f t="shared" ca="1" si="61"/>
        <v>0.93760542871996688</v>
      </c>
      <c r="DZ30" s="32">
        <f t="shared" ca="1" si="118"/>
        <v>-380357.59959926805</v>
      </c>
      <c r="EA30" s="32">
        <f t="shared" ca="1" si="119"/>
        <v>12178.916605783568</v>
      </c>
      <c r="EB30" s="32">
        <f t="shared" ca="1" si="64"/>
        <v>759.89828027314184</v>
      </c>
      <c r="EC30" s="32">
        <f ca="1">EA30*'3) Value'!AN42</f>
        <v>0</v>
      </c>
      <c r="EE30" s="32">
        <f ca="1">IF(EC30=0,'3) Value'!AM42+'3) 2016 cases'!DZ30,0)</f>
        <v>1.4754210151149891</v>
      </c>
    </row>
    <row r="31" spans="2:135" x14ac:dyDescent="0.25">
      <c r="C31" s="32" t="s">
        <v>16</v>
      </c>
      <c r="D31" s="32" t="s">
        <v>14</v>
      </c>
      <c r="E31" s="49">
        <v>17307</v>
      </c>
      <c r="F31" s="32" t="s">
        <v>13</v>
      </c>
      <c r="G31" s="32" t="s">
        <v>17</v>
      </c>
      <c r="H31" s="49" t="s">
        <v>17</v>
      </c>
      <c r="I31" s="32" t="s">
        <v>17</v>
      </c>
      <c r="J31" s="32" t="s">
        <v>18</v>
      </c>
      <c r="K31" s="52">
        <v>205000</v>
      </c>
      <c r="L31" s="52">
        <v>7.25</v>
      </c>
      <c r="M31" s="52">
        <v>25154</v>
      </c>
      <c r="O31" s="48">
        <f t="shared" si="65"/>
        <v>69</v>
      </c>
      <c r="Q31" s="32">
        <f>INDEX('2b)Working'!$I$61:$P$61,MATCH($J31,'2b)Working'!$I$60:$P$60,0))</f>
        <v>7.7575433563764035E-2</v>
      </c>
      <c r="R31" s="32">
        <f>INDEX('2b)Working'!$I$62:$P$62,MATCH($J31,'2b)Working'!$I$60:$P$60,0))</f>
        <v>6.6180282905141802E-2</v>
      </c>
      <c r="T31" s="9">
        <f t="shared" ca="1" si="66"/>
        <v>26420.751583878038</v>
      </c>
      <c r="U31" s="10"/>
      <c r="V31" s="32">
        <f ca="1">($K31*EXP(V$5*($Q31+0.5*($R31)^2))*_xlfn.NORM.DIST((LN(($M31*EXP($L31/100*V$5)))-LN($K31)-$Q31*V$5)/($R31*SQRT(V$5))-$R31*SQRT(V$5),0,1,TRUE)+$M31*EXP($L31/100*V$5)*(1-_xlfn.NORM.DIST((LN(($M31*EXP($L31/100*V$5)))-LN($K31)-$Q31*V$5)/($R31*SQRT(V$5)),0,1,TRUE)))*EXP(-$F$1*V$5)*INDEX('3)tpx females'!BD$57:BD$107,MATCH($O31,'3)tpx females'!$BB$57:$BB$107,0))</f>
        <v>215.62567486202477</v>
      </c>
      <c r="W31" s="32">
        <f ca="1">($K31*EXP(W$5*($Q31+0.5*($R31)^2))*_xlfn.NORM.DIST((LN(($M31*EXP($L31/100*W$5)))-LN($K31)-$Q31*W$5)/($R31*SQRT(W$5))-$R31*SQRT(W$5),0,1,TRUE)+$M31*EXP($L31/100*W$5)*(1-_xlfn.NORM.DIST((LN(($M31*EXP($L31/100*W$5)))-LN($K31)-$Q31*W$5)/($R31*SQRT(W$5)),0,1,TRUE)))*EXP(-$F$1*W$5)*INDEX('3)tpx females'!BE$57:BE$107,MATCH($O31,'3)tpx females'!$BB$57:$BB$107,0))</f>
        <v>233.30386802644978</v>
      </c>
      <c r="X31" s="32">
        <f ca="1">($K31*EXP(X$5*($Q31+0.5*($R31)^2))*_xlfn.NORM.DIST((LN(($M31*EXP($L31/100*X$5)))-LN($K31)-$Q31*X$5)/($R31*SQRT(X$5))-$R31*SQRT(X$5),0,1,TRUE)+$M31*EXP($L31/100*X$5)*(1-_xlfn.NORM.DIST((LN(($M31*EXP($L31/100*X$5)))-LN($K31)-$Q31*X$5)/($R31*SQRT(X$5)),0,1,TRUE)))*EXP(-$F$1*X$5)*INDEX('3)tpx females'!BF$57:BF$107,MATCH($O31,'3)tpx females'!$BB$57:$BB$107,0))</f>
        <v>268.0060594444945</v>
      </c>
      <c r="Y31" s="32">
        <f ca="1">($K31*EXP(Y$5*($Q31+0.5*($R31)^2))*_xlfn.NORM.DIST((LN(($M31*EXP($L31/100*Y$5)))-LN($K31)-$Q31*Y$5)/($R31*SQRT(Y$5))-$R31*SQRT(Y$5),0,1,TRUE)+$M31*EXP($L31/100*Y$5)*(1-_xlfn.NORM.DIST((LN(($M31*EXP($L31/100*Y$5)))-LN($K31)-$Q31*Y$5)/($R31*SQRT(Y$5)),0,1,TRUE)))*EXP(-$F$1*Y$5)*INDEX('3)tpx females'!BG$57:BG$107,MATCH($O31,'3)tpx females'!$BB$57:$BB$107,0))</f>
        <v>291.96809484892515</v>
      </c>
      <c r="Z31" s="32">
        <f ca="1">($K31*EXP(Z$5*($Q31+0.5*($R31)^2))*_xlfn.NORM.DIST((LN(($M31*EXP($L31/100*Z$5)))-LN($K31)-$Q31*Z$5)/($R31*SQRT(Z$5))-$R31*SQRT(Z$5),0,1,TRUE)+$M31*EXP($L31/100*Z$5)*(1-_xlfn.NORM.DIST((LN(($M31*EXP($L31/100*Z$5)))-LN($K31)-$Q31*Z$5)/($R31*SQRT(Z$5)),0,1,TRUE)))*EXP(-$F$1*Z$5)*INDEX('3)tpx females'!BH$57:BH$107,MATCH($O31,'3)tpx females'!$BB$57:$BB$107,0))</f>
        <v>301.21094028390894</v>
      </c>
      <c r="AA31" s="32">
        <f ca="1">($K31*EXP(AA$5*($Q31+0.5*($R31)^2))*_xlfn.NORM.DIST((LN(($M31*EXP($L31/100*AA$5)))-LN($K31)-$Q31*AA$5)/($R31*SQRT(AA$5))-$R31*SQRT(AA$5),0,1,TRUE)+$M31*EXP($L31/100*AA$5)*(1-_xlfn.NORM.DIST((LN(($M31*EXP($L31/100*AA$5)))-LN($K31)-$Q31*AA$5)/($R31*SQRT(AA$5)),0,1,TRUE)))*EXP(-$F$1*AA$5)*INDEX('3)tpx females'!BI$57:BI$107,MATCH($O31,'3)tpx females'!$BB$57:$BB$107,0))</f>
        <v>354.13504083763223</v>
      </c>
      <c r="AB31" s="32">
        <f ca="1">($K31*EXP(AB$5*($Q31+0.5*($R31)^2))*_xlfn.NORM.DIST((LN(($M31*EXP($L31/100*AB$5)))-LN($K31)-$Q31*AB$5)/($R31*SQRT(AB$5))-$R31*SQRT(AB$5),0,1,TRUE)+$M31*EXP($L31/100*AB$5)*(1-_xlfn.NORM.DIST((LN(($M31*EXP($L31/100*AB$5)))-LN($K31)-$Q31*AB$5)/($R31*SQRT(AB$5)),0,1,TRUE)))*EXP(-$F$1*AB$5)*INDEX('3)tpx females'!BJ$57:BJ$107,MATCH($O31,'3)tpx females'!$BB$57:$BB$107,0))</f>
        <v>346.29395517509278</v>
      </c>
      <c r="AC31" s="32">
        <f ca="1">($K31*EXP(AC$5*($Q31+0.5*($R31)^2))*_xlfn.NORM.DIST((LN(($M31*EXP($L31/100*AC$5)))-LN($K31)-$Q31*AC$5)/($R31*SQRT(AC$5))-$R31*SQRT(AC$5),0,1,TRUE)+$M31*EXP($L31/100*AC$5)*(1-_xlfn.NORM.DIST((LN(($M31*EXP($L31/100*AC$5)))-LN($K31)-$Q31*AC$5)/($R31*SQRT(AC$5)),0,1,TRUE)))*EXP(-$F$1*AC$5)*INDEX('3)tpx females'!BK$57:BK$107,MATCH($O31,'3)tpx females'!$BB$57:$BB$107,0))</f>
        <v>379.01845979924497</v>
      </c>
      <c r="AD31" s="32">
        <f ca="1">($K31*EXP(AD$5*($Q31+0.5*($R31)^2))*_xlfn.NORM.DIST((LN(($M31*EXP($L31/100*AD$5)))-LN($K31)-$Q31*AD$5)/($R31*SQRT(AD$5))-$R31*SQRT(AD$5),0,1,TRUE)+$M31*EXP($L31/100*AD$5)*(1-_xlfn.NORM.DIST((LN(($M31*EXP($L31/100*AD$5)))-LN($K31)-$Q31*AD$5)/($R31*SQRT(AD$5)),0,1,TRUE)))*EXP(-$F$1*AD$5)*INDEX('3)tpx females'!BL$57:BL$107,MATCH($O31,'3)tpx females'!$BB$57:$BB$107,0))</f>
        <v>436.52111188924016</v>
      </c>
      <c r="AE31" s="32">
        <f ca="1">($K31*EXP(AE$5*($Q31+0.5*($R31)^2))*_xlfn.NORM.DIST((LN(($M31*EXP($L31/100*AE$5)))-LN($K31)-$Q31*AE$5)/($R31*SQRT(AE$5))-$R31*SQRT(AE$5),0,1,TRUE)+$M31*EXP($L31/100*AE$5)*(1-_xlfn.NORM.DIST((LN(($M31*EXP($L31/100*AE$5)))-LN($K31)-$Q31*AE$5)/($R31*SQRT(AE$5)),0,1,TRUE)))*EXP(-$F$1*AE$5)*INDEX('3)tpx females'!BM$57:BM$107,MATCH($O31,'3)tpx females'!$BB$57:$BB$107,0))</f>
        <v>464.99432310291741</v>
      </c>
      <c r="AF31" s="32">
        <f ca="1">($K31*EXP(AF$5*($Q31+0.5*($R31)^2))*_xlfn.NORM.DIST((LN(($M31*EXP($L31/100*AF$5)))-LN($K31)-$Q31*AF$5)/($R31*SQRT(AF$5))-$R31*SQRT(AF$5),0,1,TRUE)+$M31*EXP($L31/100*AF$5)*(1-_xlfn.NORM.DIST((LN(($M31*EXP($L31/100*AF$5)))-LN($K31)-$Q31*AF$5)/($R31*SQRT(AF$5)),0,1,TRUE)))*EXP(-$F$1*AF$5)*INDEX('3)tpx females'!BN$57:BN$107,MATCH($O31,'3)tpx females'!$BB$57:$BB$107,0))</f>
        <v>506.62903322836604</v>
      </c>
      <c r="AG31" s="32">
        <f ca="1">($K31*EXP(AG$5*($Q31+0.5*($R31)^2))*_xlfn.NORM.DIST((LN(($M31*EXP($L31/100*AG$5)))-LN($K31)-$Q31*AG$5)/($R31*SQRT(AG$5))-$R31*SQRT(AG$5),0,1,TRUE)+$M31*EXP($L31/100*AG$5)*(1-_xlfn.NORM.DIST((LN(($M31*EXP($L31/100*AG$5)))-LN($K31)-$Q31*AG$5)/($R31*SQRT(AG$5)),0,1,TRUE)))*EXP(-$F$1*AG$5)*INDEX('3)tpx females'!BO$57:BO$107,MATCH($O31,'3)tpx females'!$BB$57:$BB$107,0))</f>
        <v>596.93953700548127</v>
      </c>
      <c r="AH31" s="32">
        <f ca="1">($K31*EXP(AH$5*($Q31+0.5*($R31)^2))*_xlfn.NORM.DIST((LN(($M31*EXP($L31/100*AH$5)))-LN($K31)-$Q31*AH$5)/($R31*SQRT(AH$5))-$R31*SQRT(AH$5),0,1,TRUE)+$M31*EXP($L31/100*AH$5)*(1-_xlfn.NORM.DIST((LN(($M31*EXP($L31/100*AH$5)))-LN($K31)-$Q31*AH$5)/($R31*SQRT(AH$5)),0,1,TRUE)))*EXP(-$F$1*AH$5)*INDEX('3)tpx females'!BP$57:BP$107,MATCH($O31,'3)tpx females'!$BB$57:$BB$107,0))</f>
        <v>669.90542482138142</v>
      </c>
      <c r="AI31" s="32">
        <f ca="1">($K31*EXP(AI$5*($Q31+0.5*($R31)^2))*_xlfn.NORM.DIST((LN(($M31*EXP($L31/100*AI$5)))-LN($K31)-$Q31*AI$5)/($R31*SQRT(AI$5))-$R31*SQRT(AI$5),0,1,TRUE)+$M31*EXP($L31/100*AI$5)*(1-_xlfn.NORM.DIST((LN(($M31*EXP($L31/100*AI$5)))-LN($K31)-$Q31*AI$5)/($R31*SQRT(AI$5)),0,1,TRUE)))*EXP(-$F$1*AI$5)*INDEX('3)tpx females'!BQ$57:BQ$107,MATCH($O31,'3)tpx females'!$BB$57:$BB$107,0))</f>
        <v>769.10165410258037</v>
      </c>
      <c r="AJ31" s="32">
        <f ca="1">($K31*EXP(AJ$5*($Q31+0.5*($R31)^2))*_xlfn.NORM.DIST((LN(($M31*EXP($L31/100*AJ$5)))-LN($K31)-$Q31*AJ$5)/($R31*SQRT(AJ$5))-$R31*SQRT(AJ$5),0,1,TRUE)+$M31*EXP($L31/100*AJ$5)*(1-_xlfn.NORM.DIST((LN(($M31*EXP($L31/100*AJ$5)))-LN($K31)-$Q31*AJ$5)/($R31*SQRT(AJ$5)),0,1,TRUE)))*EXP(-$F$1*AJ$5)*INDEX('3)tpx females'!BR$57:BR$107,MATCH($O31,'3)tpx females'!$BB$57:$BB$107,0))</f>
        <v>847.26265323810753</v>
      </c>
      <c r="AK31" s="32">
        <f ca="1">($K31*EXP(AK$5*($Q31+0.5*($R31)^2))*_xlfn.NORM.DIST((LN(($M31*EXP($L31/100*AK$5)))-LN($K31)-$Q31*AK$5)/($R31*SQRT(AK$5))-$R31*SQRT(AK$5),0,1,TRUE)+$M31*EXP($L31/100*AK$5)*(1-_xlfn.NORM.DIST((LN(($M31*EXP($L31/100*AK$5)))-LN($K31)-$Q31*AK$5)/($R31*SQRT(AK$5)),0,1,TRUE)))*EXP(-$F$1*AK$5)*INDEX('3)tpx females'!BS$57:BS$107,MATCH($O31,'3)tpx females'!$BB$57:$BB$107,0))</f>
        <v>884.21873178237422</v>
      </c>
      <c r="AL31" s="32">
        <f ca="1">($K31*EXP(AL$5*($Q31+0.5*($R31)^2))*_xlfn.NORM.DIST((LN(($M31*EXP($L31/100*AL$5)))-LN($K31)-$Q31*AL$5)/($R31*SQRT(AL$5))-$R31*SQRT(AL$5),0,1,TRUE)+$M31*EXP($L31/100*AL$5)*(1-_xlfn.NORM.DIST((LN(($M31*EXP($L31/100*AL$5)))-LN($K31)-$Q31*AL$5)/($R31*SQRT(AL$5)),0,1,TRUE)))*EXP(-$F$1*AL$5)*INDEX('3)tpx females'!BT$57:BT$107,MATCH($O31,'3)tpx females'!$BB$57:$BB$107,0))</f>
        <v>990.44483978378105</v>
      </c>
      <c r="AM31" s="32">
        <f ca="1">($K31*EXP(AM$5*($Q31+0.5*($R31)^2))*_xlfn.NORM.DIST((LN(($M31*EXP($L31/100*AM$5)))-LN($K31)-$Q31*AM$5)/($R31*SQRT(AM$5))-$R31*SQRT(AM$5),0,1,TRUE)+$M31*EXP($L31/100*AM$5)*(1-_xlfn.NORM.DIST((LN(($M31*EXP($L31/100*AM$5)))-LN($K31)-$Q31*AM$5)/($R31*SQRT(AM$5)),0,1,TRUE)))*EXP(-$F$1*AM$5)*INDEX('3)tpx females'!BU$57:BU$107,MATCH($O31,'3)tpx females'!$BB$57:$BB$107,0))</f>
        <v>1137.4252269495596</v>
      </c>
      <c r="AN31" s="32">
        <f ca="1">($K31*EXP(AN$5*($Q31+0.5*($R31)^2))*_xlfn.NORM.DIST((LN(($M31*EXP($L31/100*AN$5)))-LN($K31)-$Q31*AN$5)/($R31*SQRT(AN$5))-$R31*SQRT(AN$5),0,1,TRUE)+$M31*EXP($L31/100*AN$5)*(1-_xlfn.NORM.DIST((LN(($M31*EXP($L31/100*AN$5)))-LN($K31)-$Q31*AN$5)/($R31*SQRT(AN$5)),0,1,TRUE)))*EXP(-$F$1*AN$5)*INDEX('3)tpx females'!BV$57:BV$107,MATCH($O31,'3)tpx females'!$BB$57:$BB$107,0))</f>
        <v>1199.6605888713668</v>
      </c>
      <c r="AO31" s="32">
        <f ca="1">($K31*EXP(AO$5*($Q31+0.5*($R31)^2))*_xlfn.NORM.DIST((LN(($M31*EXP($L31/100*AO$5)))-LN($K31)-$Q31*AO$5)/($R31*SQRT(AO$5))-$R31*SQRT(AO$5),0,1,TRUE)+$M31*EXP($L31/100*AO$5)*(1-_xlfn.NORM.DIST((LN(($M31*EXP($L31/100*AO$5)))-LN($K31)-$Q31*AO$5)/($R31*SQRT(AO$5)),0,1,TRUE)))*EXP(-$F$1*AO$5)*INDEX('3)tpx females'!BW$57:BW$107,MATCH($O31,'3)tpx females'!$BB$57:$BB$107,0))</f>
        <v>1296.9002324443666</v>
      </c>
      <c r="AP31" s="32">
        <f ca="1">($K31*EXP(AP$5*($Q31+0.5*($R31)^2))*_xlfn.NORM.DIST((LN(($M31*EXP($L31/100*AP$5)))-LN($K31)-$Q31*AP$5)/($R31*SQRT(AP$5))-$R31*SQRT(AP$5),0,1,TRUE)+$M31*EXP($L31/100*AP$5)*(1-_xlfn.NORM.DIST((LN(($M31*EXP($L31/100*AP$5)))-LN($K31)-$Q31*AP$5)/($R31*SQRT(AP$5)),0,1,TRUE)))*EXP(-$F$1*AP$5)*INDEX('3)tpx females'!BX$57:BX$107,MATCH($O31,'3)tpx females'!$BB$57:$BB$107,0))</f>
        <v>1461.4986590720989</v>
      </c>
      <c r="AQ31" s="32">
        <f ca="1">($K31*EXP(AQ$5*($Q31+0.5*($R31)^2))*_xlfn.NORM.DIST((LN(($M31*EXP($L31/100*AQ$5)))-LN($K31)-$Q31*AQ$5)/($R31*SQRT(AQ$5))-$R31*SQRT(AQ$5),0,1,TRUE)+$M31*EXP($L31/100*AQ$5)*(1-_xlfn.NORM.DIST((LN(($M31*EXP($L31/100*AQ$5)))-LN($K31)-$Q31*AQ$5)/($R31*SQRT(AQ$5)),0,1,TRUE)))*EXP(-$F$1*AQ$5)*INDEX('3)tpx females'!BY$57:BY$107,MATCH($O31,'3)tpx females'!$BB$57:$BB$107,0))</f>
        <v>1502.7942450258697</v>
      </c>
      <c r="AR31" s="32">
        <f ca="1">($K31*EXP(AR$5*($Q31+0.5*($R31)^2))*_xlfn.NORM.DIST((LN(($M31*EXP($L31/100*AR$5)))-LN($K31)-$Q31*AR$5)/($R31*SQRT(AR$5))-$R31*SQRT(AR$5),0,1,TRUE)+$M31*EXP($L31/100*AR$5)*(1-_xlfn.NORM.DIST((LN(($M31*EXP($L31/100*AR$5)))-LN($K31)-$Q31*AR$5)/($R31*SQRT(AR$5)),0,1,TRUE)))*EXP(-$F$1*AR$5)*INDEX('3)tpx females'!BZ$57:BZ$107,MATCH($O31,'3)tpx females'!$BB$57:$BB$107,0))</f>
        <v>1448.3091998698701</v>
      </c>
      <c r="AS31" s="32">
        <f ca="1">($K31*EXP(AS$5*($Q31+0.5*($R31)^2))*_xlfn.NORM.DIST((LN(($M31*EXP($L31/100*AS$5)))-LN($K31)-$Q31*AS$5)/($R31*SQRT(AS$5))-$R31*SQRT(AS$5),0,1,TRUE)+$M31*EXP($L31/100*AS$5)*(1-_xlfn.NORM.DIST((LN(($M31*EXP($L31/100*AS$5)))-LN($K31)-$Q31*AS$5)/($R31*SQRT(AS$5)),0,1,TRUE)))*EXP(-$F$1*AS$5)*INDEX('3)tpx females'!CA$57:CA$107,MATCH($O31,'3)tpx females'!$BB$57:$BB$107,0))</f>
        <v>1400.245446438292</v>
      </c>
      <c r="AT31" s="32">
        <f ca="1">($K31*EXP(AT$5*($Q31+0.5*($R31)^2))*_xlfn.NORM.DIST((LN(($M31*EXP($L31/100*AT$5)))-LN($K31)-$Q31*AT$5)/($R31*SQRT(AT$5))-$R31*SQRT(AT$5),0,1,TRUE)+$M31*EXP($L31/100*AT$5)*(1-_xlfn.NORM.DIST((LN(($M31*EXP($L31/100*AT$5)))-LN($K31)-$Q31*AT$5)/($R31*SQRT(AT$5)),0,1,TRUE)))*EXP(-$F$1*AT$5)*INDEX('3)tpx females'!CB$57:CB$107,MATCH($O31,'3)tpx females'!$BB$57:$BB$107,0))</f>
        <v>1354.4892481906736</v>
      </c>
      <c r="AU31" s="32">
        <f ca="1">($K31*EXP(AU$5*($Q31+0.5*($R31)^2))*_xlfn.NORM.DIST((LN(($M31*EXP($L31/100*AU$5)))-LN($K31)-$Q31*AU$5)/($R31*SQRT(AU$5))-$R31*SQRT(AU$5),0,1,TRUE)+$M31*EXP($L31/100*AU$5)*(1-_xlfn.NORM.DIST((LN(($M31*EXP($L31/100*AU$5)))-LN($K31)-$Q31*AU$5)/($R31*SQRT(AU$5)),0,1,TRUE)))*EXP(-$F$1*AU$5)*INDEX('3)tpx females'!CC$57:CC$107,MATCH($O31,'3)tpx females'!$BB$57:$BB$107,0))</f>
        <v>1329.6429716138316</v>
      </c>
      <c r="AV31" s="32">
        <f ca="1">($K31*EXP(AV$5*($Q31+0.5*($R31)^2))*_xlfn.NORM.DIST((LN(($M31*EXP($L31/100*AV$5)))-LN($K31)-$Q31*AV$5)/($R31*SQRT(AV$5))-$R31*SQRT(AV$5),0,1,TRUE)+$M31*EXP($L31/100*AV$5)*(1-_xlfn.NORM.DIST((LN(($M31*EXP($L31/100*AV$5)))-LN($K31)-$Q31*AV$5)/($R31*SQRT(AV$5)),0,1,TRUE)))*EXP(-$F$1*AV$5)*INDEX('3)tpx females'!CD$57:CD$107,MATCH($O31,'3)tpx females'!$BB$57:$BB$107,0))</f>
        <v>1193.0256673179354</v>
      </c>
      <c r="AW31" s="32">
        <f ca="1">($K31*EXP(AW$5*($Q31+0.5*($R31)^2))*_xlfn.NORM.DIST((LN(($M31*EXP($L31/100*AW$5)))-LN($K31)-$Q31*AW$5)/($R31*SQRT(AW$5))-$R31*SQRT(AW$5),0,1,TRUE)+$M31*EXP($L31/100*AW$5)*(1-_xlfn.NORM.DIST((LN(($M31*EXP($L31/100*AW$5)))-LN($K31)-$Q31*AW$5)/($R31*SQRT(AW$5)),0,1,TRUE)))*EXP(-$F$1*AW$5)*INDEX('3)tpx females'!CE$57:CE$107,MATCH($O31,'3)tpx females'!$BB$57:$BB$107,0))</f>
        <v>1057.4921870327778</v>
      </c>
      <c r="AX31" s="32">
        <f ca="1">($K31*EXP(AX$5*($Q31+0.5*($R31)^2))*_xlfn.NORM.DIST((LN(($M31*EXP($L31/100*AX$5)))-LN($K31)-$Q31*AX$5)/($R31*SQRT(AX$5))-$R31*SQRT(AX$5),0,1,TRUE)+$M31*EXP($L31/100*AX$5)*(1-_xlfn.NORM.DIST((LN(($M31*EXP($L31/100*AX$5)))-LN($K31)-$Q31*AX$5)/($R31*SQRT(AX$5)),0,1,TRUE)))*EXP(-$F$1*AX$5)*INDEX('3)tpx females'!CF$57:CF$107,MATCH($O31,'3)tpx females'!$BB$57:$BB$107,0))</f>
        <v>902.80252846170231</v>
      </c>
      <c r="AY31" s="32">
        <f ca="1">($K31*EXP(AY$5*($Q31+0.5*($R31)^2))*_xlfn.NORM.DIST((LN(($M31*EXP($L31/100*AY$5)))-LN($K31)-$Q31*AY$5)/($R31*SQRT(AY$5))-$R31*SQRT(AY$5),0,1,TRUE)+$M31*EXP($L31/100*AY$5)*(1-_xlfn.NORM.DIST((LN(($M31*EXP($L31/100*AY$5)))-LN($K31)-$Q31*AY$5)/($R31*SQRT(AY$5)),0,1,TRUE)))*EXP(-$F$1*AY$5)*INDEX('3)tpx females'!CG$57:CG$107,MATCH($O31,'3)tpx females'!$BB$57:$BB$107,0))</f>
        <v>738.64246925161888</v>
      </c>
      <c r="AZ31" s="32">
        <f ca="1">($K31*EXP(AZ$5*($Q31+0.5*($R31)^2))*_xlfn.NORM.DIST((LN(($M31*EXP($L31/100*AZ$5)))-LN($K31)-$Q31*AZ$5)/($R31*SQRT(AZ$5))-$R31*SQRT(AZ$5),0,1,TRUE)+$M31*EXP($L31/100*AZ$5)*(1-_xlfn.NORM.DIST((LN(($M31*EXP($L31/100*AZ$5)))-LN($K31)-$Q31*AZ$5)/($R31*SQRT(AZ$5)),0,1,TRUE)))*EXP(-$F$1*AZ$5)*INDEX('3)tpx females'!CH$57:CH$107,MATCH($O31,'3)tpx females'!$BB$57:$BB$107,0))</f>
        <v>578.42159546518008</v>
      </c>
      <c r="BA31" s="32">
        <f ca="1">($K31*EXP(BA$5*($Q31+0.5*($R31)^2))*_xlfn.NORM.DIST((LN(($M31*EXP($L31/100*BA$5)))-LN($K31)-$Q31*BA$5)/($R31*SQRT(BA$5))-$R31*SQRT(BA$5),0,1,TRUE)+$M31*EXP($L31/100*BA$5)*(1-_xlfn.NORM.DIST((LN(($M31*EXP($L31/100*BA$5)))-LN($K31)-$Q31*BA$5)/($R31*SQRT(BA$5)),0,1,TRUE)))*EXP(-$F$1*BA$5)*INDEX('3)tpx females'!CI$57:CI$107,MATCH($O31,'3)tpx females'!$BB$57:$BB$107,0))</f>
        <v>434.07794141846392</v>
      </c>
      <c r="BB31" s="32">
        <f ca="1">($K31*EXP(BB$5*($Q31+0.5*($R31)^2))*_xlfn.NORM.DIST((LN(($M31*EXP($L31/100*BB$5)))-LN($K31)-$Q31*BB$5)/($R31*SQRT(BB$5))-$R31*SQRT(BB$5),0,1,TRUE)+$M31*EXP($L31/100*BB$5)*(1-_xlfn.NORM.DIST((LN(($M31*EXP($L31/100*BB$5)))-LN($K31)-$Q31*BB$5)/($R31*SQRT(BB$5)),0,1,TRUE)))*EXP(-$F$1*BB$5)*INDEX('3)tpx females'!CJ$57:CJ$107,MATCH($O31,'3)tpx females'!$BB$57:$BB$107,0))</f>
        <v>309.40972479687855</v>
      </c>
      <c r="BC31" s="32">
        <f ca="1">($K31*EXP(BC$5*($Q31+0.5*($R31)^2))*_xlfn.NORM.DIST((LN(($M31*EXP($L31/100*BC$5)))-LN($K31)-$Q31*BC$5)/($R31*SQRT(BC$5))-$R31*SQRT(BC$5),0,1,TRUE)+$M31*EXP($L31/100*BC$5)*(1-_xlfn.NORM.DIST((LN(($M31*EXP($L31/100*BC$5)))-LN($K31)-$Q31*BC$5)/($R31*SQRT(BC$5)),0,1,TRUE)))*EXP(-$F$1*BC$5)*INDEX('3)tpx females'!CK$57:CK$107,MATCH($O31,'3)tpx females'!$BB$57:$BB$107,0))</f>
        <v>208.50544111871187</v>
      </c>
      <c r="BD31" s="32">
        <f ca="1">($K31*EXP(BD$5*($Q31+0.5*($R31)^2))*_xlfn.NORM.DIST((LN(($M31*EXP($L31/100*BD$5)))-LN($K31)-$Q31*BD$5)/($R31*SQRT(BD$5))-$R31*SQRT(BD$5),0,1,TRUE)+$M31*EXP($L31/100*BD$5)*(1-_xlfn.NORM.DIST((LN(($M31*EXP($L31/100*BD$5)))-LN($K31)-$Q31*BD$5)/($R31*SQRT(BD$5)),0,1,TRUE)))*EXP(-$F$1*BD$5)*INDEX('3)tpx females'!CL$57:CL$107,MATCH($O31,'3)tpx females'!$BB$57:$BB$107,0))</f>
        <v>134.05575635103321</v>
      </c>
      <c r="BE31" s="32">
        <f ca="1">($K31*EXP(BE$5*($Q31+0.5*($R31)^2))*_xlfn.NORM.DIST((LN(($M31*EXP($L31/100*BE$5)))-LN($K31)-$Q31*BE$5)/($R31*SQRT(BE$5))-$R31*SQRT(BE$5),0,1,TRUE)+$M31*EXP($L31/100*BE$5)*(1-_xlfn.NORM.DIST((LN(($M31*EXP($L31/100*BE$5)))-LN($K31)-$Q31*BE$5)/($R31*SQRT(BE$5)),0,1,TRUE)))*EXP(-$F$1*BE$5)*INDEX('3)tpx females'!CM$57:CM$107,MATCH($O31,'3)tpx females'!$BB$57:$BB$107,0))</f>
        <v>81.468873579702318</v>
      </c>
      <c r="BF31" s="32">
        <f ca="1">($K31*EXP(BF$5*($Q31+0.5*($R31)^2))*_xlfn.NORM.DIST((LN(($M31*EXP($L31/100*BF$5)))-LN($K31)-$Q31*BF$5)/($R31*SQRT(BF$5))-$R31*SQRT(BF$5),0,1,TRUE)+$M31*EXP($L31/100*BF$5)*(1-_xlfn.NORM.DIST((LN(($M31*EXP($L31/100*BF$5)))-LN($K31)-$Q31*BF$5)/($R31*SQRT(BF$5)),0,1,TRUE)))*EXP(-$F$1*BF$5)*INDEX('3)tpx females'!CN$57:CN$107,MATCH($O31,'3)tpx females'!$BB$57:$BB$107,0))</f>
        <v>47.27325050506937</v>
      </c>
      <c r="BG31" s="32">
        <f ca="1">($K31*EXP(BG$5*($Q31+0.5*($R31)^2))*_xlfn.NORM.DIST((LN(($M31*EXP($L31/100*BG$5)))-LN($K31)-$Q31*BG$5)/($R31*SQRT(BG$5))-$R31*SQRT(BG$5),0,1,TRUE)+$M31*EXP($L31/100*BG$5)*(1-_xlfn.NORM.DIST((LN(($M31*EXP($L31/100*BG$5)))-LN($K31)-$Q31*BG$5)/($R31*SQRT(BG$5)),0,1,TRUE)))*EXP(-$F$1*BG$5)*INDEX('3)tpx females'!CO$57:CO$107,MATCH($O31,'3)tpx females'!$BB$57:$BB$107,0))</f>
        <v>24.939476489578279</v>
      </c>
      <c r="BH31" s="32">
        <f ca="1">($K31*EXP(BH$5*($Q31+0.5*($R31)^2))*_xlfn.NORM.DIST((LN(($M31*EXP($L31/100*BH$5)))-LN($K31)-$Q31*BH$5)/($R31*SQRT(BH$5))-$R31*SQRT(BH$5),0,1,TRUE)+$M31*EXP($L31/100*BH$5)*(1-_xlfn.NORM.DIST((LN(($M31*EXP($L31/100*BH$5)))-LN($K31)-$Q31*BH$5)/($R31*SQRT(BH$5)),0,1,TRUE)))*EXP(-$F$1*BH$5)*INDEX('3)tpx females'!CP$57:CP$107,MATCH($O31,'3)tpx females'!$BB$57:$BB$107,0))</f>
        <v>13.447954630514063</v>
      </c>
      <c r="BI31" s="32">
        <f ca="1">($K31*EXP(BI$5*($Q31+0.5*($R31)^2))*_xlfn.NORM.DIST((LN(($M31*EXP($L31/100*BI$5)))-LN($K31)-$Q31*BI$5)/($R31*SQRT(BI$5))-$R31*SQRT(BI$5),0,1,TRUE)+$M31*EXP($L31/100*BI$5)*(1-_xlfn.NORM.DIST((LN(($M31*EXP($L31/100*BI$5)))-LN($K31)-$Q31*BI$5)/($R31*SQRT(BI$5)),0,1,TRUE)))*EXP(-$F$1*BI$5)*INDEX('3)tpx females'!CQ$57:CQ$107,MATCH($O31,'3)tpx females'!$BB$57:$BB$107,0))</f>
        <v>7.5025804005507659</v>
      </c>
      <c r="BJ31" s="32">
        <f ca="1">($K31*EXP(BJ$5*($Q31+0.5*($R31)^2))*_xlfn.NORM.DIST((LN(($M31*EXP($L31/100*BJ$5)))-LN($K31)-$Q31*BJ$5)/($R31*SQRT(BJ$5))-$R31*SQRT(BJ$5),0,1,TRUE)+$M31*EXP($L31/100*BJ$5)*(1-_xlfn.NORM.DIST((LN(($M31*EXP($L31/100*BJ$5)))-LN($K31)-$Q31*BJ$5)/($R31*SQRT(BJ$5)),0,1,TRUE)))*EXP(-$F$1*BJ$5)*INDEX('3)tpx females'!CR$57:CR$107,MATCH($O31,'3)tpx females'!$BB$57:$BB$107,0))</f>
        <v>3.1409163503898228</v>
      </c>
      <c r="BK31" s="32">
        <f ca="1">($K31*EXP(BK$5*($Q31+0.5*($R31)^2))*_xlfn.NORM.DIST((LN(($M31*EXP($L31/100*BK$5)))-LN($K31)-$Q31*BK$5)/($R31*SQRT(BK$5))-$R31*SQRT(BK$5),0,1,TRUE)+$M31*EXP($L31/100*BK$5)*(1-_xlfn.NORM.DIST((LN(($M31*EXP($L31/100*BK$5)))-LN($K31)-$Q31*BK$5)/($R31*SQRT(BK$5)),0,1,TRUE)))*EXP(-$F$1*BK$5)*INDEX('3)tpx females'!CS$57:CS$107,MATCH($O31,'3)tpx females'!$BB$57:$BB$107,0))</f>
        <v>0</v>
      </c>
      <c r="BL31" s="32">
        <f ca="1">($K31*EXP(BL$5*($Q31+0.5*($R31)^2))*_xlfn.NORM.DIST((LN(($M31*EXP($L31/100*BL$5)))-LN($K31)-$Q31*BL$5)/($R31*SQRT(BL$5))-$R31*SQRT(BL$5),0,1,TRUE)+$M31*EXP($L31/100*BL$5)*(1-_xlfn.NORM.DIST((LN(($M31*EXP($L31/100*BL$5)))-LN($K31)-$Q31*BL$5)/($R31*SQRT(BL$5)),0,1,TRUE)))*EXP(-$F$1*BL$5)*INDEX('3)tpx females'!CT$57:CT$107,MATCH($O31,'3)tpx females'!$BB$57:$BB$107,0))</f>
        <v>0</v>
      </c>
      <c r="BM31" s="32">
        <f ca="1">($K31*EXP(BM$5*($Q31+0.5*($R31)^2))*_xlfn.NORM.DIST((LN(($M31*EXP($L31/100*BM$5)))-LN($K31)-$Q31*BM$5)/($R31*SQRT(BM$5))-$R31*SQRT(BM$5),0,1,TRUE)+$M31*EXP($L31/100*BM$5)*(1-_xlfn.NORM.DIST((LN(($M31*EXP($L31/100*BM$5)))-LN($K31)-$Q31*BM$5)/($R31*SQRT(BM$5)),0,1,TRUE)))*EXP(-$F$1*BM$5)*INDEX('3)tpx females'!CU$57:CU$107,MATCH($O31,'3)tpx females'!$BB$57:$BB$107,0))</f>
        <v>0</v>
      </c>
      <c r="BN31" s="32">
        <f ca="1">($K31*EXP(BN$5*($Q31+0.5*($R31)^2))*_xlfn.NORM.DIST((LN(($M31*EXP($L31/100*BN$5)))-LN($K31)-$Q31*BN$5)/($R31*SQRT(BN$5))-$R31*SQRT(BN$5),0,1,TRUE)+$M31*EXP($L31/100*BN$5)*(1-_xlfn.NORM.DIST((LN(($M31*EXP($L31/100*BN$5)))-LN($K31)-$Q31*BN$5)/($R31*SQRT(BN$5)),0,1,TRUE)))*EXP(-$F$1*BN$5)*INDEX('3)tpx females'!CV$57:CV$107,MATCH($O31,'3)tpx females'!$BB$57:$BB$107,0))</f>
        <v>0</v>
      </c>
      <c r="BO31" s="32">
        <f ca="1">($K31*EXP(BO$5*($Q31+0.5*($R31)^2))*_xlfn.NORM.DIST((LN(($M31*EXP($L31/100*BO$5)))-LN($K31)-$Q31*BO$5)/($R31*SQRT(BO$5))-$R31*SQRT(BO$5),0,1,TRUE)+$M31*EXP($L31/100*BO$5)*(1-_xlfn.NORM.DIST((LN(($M31*EXP($L31/100*BO$5)))-LN($K31)-$Q31*BO$5)/($R31*SQRT(BO$5)),0,1,TRUE)))*EXP(-$F$1*BO$5)*INDEX('3)tpx females'!CW$57:CW$107,MATCH($O31,'3)tpx females'!$BB$57:$BB$107,0))</f>
        <v>0</v>
      </c>
      <c r="BP31" s="32">
        <f ca="1">($K31*EXP(BP$5*($Q31+0.5*($R31)^2))*_xlfn.NORM.DIST((LN(($M31*EXP($L31/100*BP$5)))-LN($K31)-$Q31*BP$5)/($R31*SQRT(BP$5))-$R31*SQRT(BP$5),0,1,TRUE)+$M31*EXP($L31/100*BP$5)*(1-_xlfn.NORM.DIST((LN(($M31*EXP($L31/100*BP$5)))-LN($K31)-$Q31*BP$5)/($R31*SQRT(BP$5)),0,1,TRUE)))*EXP(-$F$1*BP$5)*INDEX('3)tpx females'!CX$57:CX$107,MATCH($O31,'3)tpx females'!$BB$57:$BB$107,0))</f>
        <v>0</v>
      </c>
      <c r="BQ31" s="32">
        <f ca="1">($K31*EXP(BQ$5*($Q31+0.5*($R31)^2))*_xlfn.NORM.DIST((LN(($M31*EXP($L31/100*BQ$5)))-LN($K31)-$Q31*BQ$5)/($R31*SQRT(BQ$5))-$R31*SQRT(BQ$5),0,1,TRUE)+$M31*EXP($L31/100*BQ$5)*(1-_xlfn.NORM.DIST((LN(($M31*EXP($L31/100*BQ$5)))-LN($K31)-$Q31*BQ$5)/($R31*SQRT(BQ$5)),0,1,TRUE)))*EXP(-$F$1*BQ$5)*INDEX('3)tpx females'!CY$57:CY$107,MATCH($O31,'3)tpx females'!$BB$57:$BB$107,0))</f>
        <v>0</v>
      </c>
      <c r="BR31" s="32">
        <f ca="1">($K31*EXP(BR$5*($Q31+0.5*($R31)^2))*_xlfn.NORM.DIST((LN(($M31*EXP($L31/100*BR$5)))-LN($K31)-$Q31*BR$5)/($R31*SQRT(BR$5))-$R31*SQRT(BR$5),0,1,TRUE)+$M31*EXP($L31/100*BR$5)*(1-_xlfn.NORM.DIST((LN(($M31*EXP($L31/100*BR$5)))-LN($K31)-$Q31*BR$5)/($R31*SQRT(BR$5)),0,1,TRUE)))*EXP(-$F$1*BR$5)*INDEX('3)tpx females'!CZ$57:CZ$107,MATCH($O31,'3)tpx females'!$BB$57:$BB$107,0))</f>
        <v>0</v>
      </c>
      <c r="BS31" s="32">
        <f ca="1">($K31*EXP(BS$5*($Q31+0.5*($R31)^2))*_xlfn.NORM.DIST((LN(($M31*EXP($L31/100*BS$5)))-LN($K31)-$Q31*BS$5)/($R31*SQRT(BS$5))-$R31*SQRT(BS$5),0,1,TRUE)+$M31*EXP($L31/100*BS$5)*(1-_xlfn.NORM.DIST((LN(($M31*EXP($L31/100*BS$5)))-LN($K31)-$Q31*BS$5)/($R31*SQRT(BS$5)),0,1,TRUE)))*EXP(-$F$1*BS$5)*INDEX('3)tpx females'!DA$57:DA$107,MATCH($O31,'3)tpx females'!$BB$57:$BB$107,0))</f>
        <v>0</v>
      </c>
      <c r="BU31" s="32">
        <f t="shared" si="58"/>
        <v>27011.614215003807</v>
      </c>
      <c r="BV31" s="32">
        <f t="shared" si="67"/>
        <v>25248.504585349994</v>
      </c>
      <c r="BW31" s="32">
        <f t="shared" si="68"/>
        <v>25311.704814182627</v>
      </c>
      <c r="BX31" s="32">
        <f t="shared" si="69"/>
        <v>25375.063241252741</v>
      </c>
      <c r="BY31" s="32">
        <f t="shared" si="70"/>
        <v>25438.58026255072</v>
      </c>
      <c r="BZ31" s="32">
        <f t="shared" si="71"/>
        <v>25502.256275058149</v>
      </c>
      <c r="CA31" s="32">
        <f t="shared" si="72"/>
        <v>25566.0916767503</v>
      </c>
      <c r="CB31" s="32">
        <f t="shared" si="73"/>
        <v>25630.086866598667</v>
      </c>
      <c r="CC31" s="32">
        <f t="shared" si="74"/>
        <v>25694.242244573376</v>
      </c>
      <c r="CD31" s="32">
        <f t="shared" si="75"/>
        <v>25758.558211645748</v>
      </c>
      <c r="CE31" s="32">
        <f t="shared" si="76"/>
        <v>25823.035169790805</v>
      </c>
      <c r="CF31" s="32">
        <f t="shared" si="77"/>
        <v>25887.673521989727</v>
      </c>
      <c r="CG31" s="32">
        <f t="shared" si="78"/>
        <v>25952.473672232423</v>
      </c>
      <c r="CH31" s="32">
        <f t="shared" si="79"/>
        <v>26017.436025520059</v>
      </c>
      <c r="CI31" s="32">
        <f t="shared" si="80"/>
        <v>26082.560987867546</v>
      </c>
      <c r="CJ31" s="32">
        <f t="shared" si="81"/>
        <v>26147.848966306112</v>
      </c>
      <c r="CK31" s="32">
        <f t="shared" si="82"/>
        <v>26213.30036888583</v>
      </c>
      <c r="CL31" s="32">
        <f t="shared" si="83"/>
        <v>26278.915604678183</v>
      </c>
      <c r="CM31" s="32">
        <f t="shared" si="84"/>
        <v>26344.695083778606</v>
      </c>
      <c r="CN31" s="32">
        <f t="shared" si="85"/>
        <v>26410.639217309046</v>
      </c>
      <c r="CO31" s="32">
        <f t="shared" si="86"/>
        <v>26476.74841742052</v>
      </c>
      <c r="CP31" s="32">
        <f t="shared" si="87"/>
        <v>26543.023097295623</v>
      </c>
      <c r="CQ31" s="32">
        <f t="shared" si="88"/>
        <v>26609.46367115105</v>
      </c>
      <c r="CR31" s="32">
        <f t="shared" si="89"/>
        <v>26676.070554239966</v>
      </c>
      <c r="CS31" s="32">
        <f t="shared" si="90"/>
        <v>26742.844162854257</v>
      </c>
      <c r="CT31" s="32">
        <f t="shared" si="91"/>
        <v>26809.784914326421</v>
      </c>
      <c r="CU31" s="32">
        <f t="shared" si="92"/>
        <v>26876.893227031225</v>
      </c>
      <c r="CV31" s="32">
        <f t="shared" si="93"/>
        <v>26944.16952038672</v>
      </c>
      <c r="CW31" s="32">
        <f t="shared" si="94"/>
        <v>27011.614214854471</v>
      </c>
      <c r="CX31" s="32">
        <f t="shared" si="95"/>
        <v>27079.227731938994</v>
      </c>
      <c r="CY31" s="32">
        <f t="shared" si="96"/>
        <v>27147.010494186055</v>
      </c>
      <c r="CZ31" s="32">
        <f t="shared" si="97"/>
        <v>27214.962925179636</v>
      </c>
      <c r="DA31" s="32">
        <f t="shared" si="98"/>
        <v>27283.085449537524</v>
      </c>
      <c r="DB31" s="32">
        <f t="shared" si="99"/>
        <v>27351.378492905467</v>
      </c>
      <c r="DC31" s="32">
        <f t="shared" si="100"/>
        <v>27419.842481949512</v>
      </c>
      <c r="DD31" s="32">
        <f t="shared" si="101"/>
        <v>27488.477844347024</v>
      </c>
      <c r="DE31" s="32">
        <f t="shared" si="102"/>
        <v>27557.285008775958</v>
      </c>
      <c r="DF31" s="32">
        <f t="shared" si="103"/>
        <v>27626.264404902813</v>
      </c>
      <c r="DG31" s="32">
        <f t="shared" si="104"/>
        <v>27695.4164633693</v>
      </c>
      <c r="DH31" s="32">
        <f t="shared" si="105"/>
        <v>27764.741615777864</v>
      </c>
      <c r="DI31" s="32">
        <f t="shared" si="106"/>
        <v>27834.240294676474</v>
      </c>
      <c r="DJ31" s="32">
        <f t="shared" si="107"/>
        <v>27903.912933542812</v>
      </c>
      <c r="DK31" s="32">
        <f t="shared" si="108"/>
        <v>27973.759966768168</v>
      </c>
      <c r="DL31" s="32">
        <f t="shared" si="109"/>
        <v>28043.781829641306</v>
      </c>
      <c r="DM31" s="32">
        <f t="shared" si="110"/>
        <v>28113.978958332838</v>
      </c>
      <c r="DN31" s="32">
        <f t="shared" si="111"/>
        <v>28184.351789879842</v>
      </c>
      <c r="DO31" s="32">
        <f t="shared" si="112"/>
        <v>28254.900762171688</v>
      </c>
      <c r="DP31" s="32">
        <f t="shared" si="113"/>
        <v>28325.626313936722</v>
      </c>
      <c r="DQ31" s="32">
        <f t="shared" si="114"/>
        <v>28396.528884730418</v>
      </c>
      <c r="DR31" s="32">
        <f t="shared" si="115"/>
        <v>28467.608914924953</v>
      </c>
      <c r="DT31" s="48">
        <f t="shared" si="116"/>
        <v>69</v>
      </c>
      <c r="DU31" s="32"/>
      <c r="DV31" s="32">
        <f ca="1">INDEX('3)tpx females'!BD$57:BD$107,MATCH('3) 2016 cases'!DT31,'3)tpx females'!$BB$57:$BB$107,0))</f>
        <v>8.5615135229322181E-3</v>
      </c>
      <c r="DW31" s="32">
        <f t="shared" ca="1" si="117"/>
        <v>-231.26030037798321</v>
      </c>
      <c r="DX31" s="32">
        <f t="shared" ca="1" si="61"/>
        <v>0.99143848647706778</v>
      </c>
      <c r="DZ31" s="32">
        <f t="shared" ca="1" si="118"/>
        <v>-28347.912968442739</v>
      </c>
      <c r="EA31" s="32">
        <f t="shared" ca="1" si="119"/>
        <v>1336.2987534389322</v>
      </c>
      <c r="EB31" s="32">
        <f t="shared" ca="1" si="64"/>
        <v>11.440739848244883</v>
      </c>
      <c r="EC31" s="32">
        <f ca="1">EA31*'3) Value'!AN43</f>
        <v>0</v>
      </c>
      <c r="EE31" s="32">
        <f ca="1">IF(EC31=0,'3) Value'!AM43+'3) 2016 cases'!DZ31,0)</f>
        <v>6.6956999944522977E-8</v>
      </c>
    </row>
    <row r="32" spans="2:135" x14ac:dyDescent="0.25">
      <c r="C32" s="32" t="s">
        <v>16</v>
      </c>
      <c r="D32" s="32" t="s">
        <v>14</v>
      </c>
      <c r="E32" s="49">
        <v>12817</v>
      </c>
      <c r="F32" s="32" t="s">
        <v>13</v>
      </c>
      <c r="G32" s="32" t="s">
        <v>17</v>
      </c>
      <c r="H32" s="49" t="s">
        <v>17</v>
      </c>
      <c r="I32" s="32" t="s">
        <v>17</v>
      </c>
      <c r="J32" s="32" t="s">
        <v>18</v>
      </c>
      <c r="K32" s="52">
        <v>240000</v>
      </c>
      <c r="L32" s="52">
        <v>7.25</v>
      </c>
      <c r="M32" s="52">
        <v>85256</v>
      </c>
      <c r="O32" s="48">
        <f t="shared" si="65"/>
        <v>81</v>
      </c>
      <c r="Q32" s="32">
        <f>INDEX('2b)Working'!$I$61:$P$61,MATCH($J32,'2b)Working'!$I$60:$P$60,0))</f>
        <v>7.7575433563764035E-2</v>
      </c>
      <c r="R32" s="32">
        <f>INDEX('2b)Working'!$I$62:$P$62,MATCH($J32,'2b)Working'!$I$60:$P$60,0))</f>
        <v>6.6180282905141802E-2</v>
      </c>
      <c r="T32" s="9">
        <f t="shared" ca="1" si="66"/>
        <v>87378.368229835527</v>
      </c>
      <c r="U32" s="10"/>
      <c r="V32" s="32">
        <f ca="1">($K32*EXP(V$5*($Q32+0.5*($R32)^2))*_xlfn.NORM.DIST((LN(($M32*EXP($L32/100*V$5)))-LN($K32)-$Q32*V$5)/($R32*SQRT(V$5))-$R32*SQRT(V$5),0,1,TRUE)+$M32*EXP($L32/100*V$5)*(1-_xlfn.NORM.DIST((LN(($M32*EXP($L32/100*V$5)))-LN($K32)-$Q32*V$5)/($R32*SQRT(V$5)),0,1,TRUE)))*EXP(-$F$1*V$5)*INDEX('3)tpx females'!BD$57:BD$107,MATCH($O32,'3)tpx females'!$BB$57:$BB$107,0))</f>
        <v>2983.4030596690714</v>
      </c>
      <c r="W32" s="32">
        <f ca="1">($K32*EXP(W$5*($Q32+0.5*($R32)^2))*_xlfn.NORM.DIST((LN(($M32*EXP($L32/100*W$5)))-LN($K32)-$Q32*W$5)/($R32*SQRT(W$5))-$R32*SQRT(W$5),0,1,TRUE)+$M32*EXP($L32/100*W$5)*(1-_xlfn.NORM.DIST((LN(($M32*EXP($L32/100*W$5)))-LN($K32)-$Q32*W$5)/($R32*SQRT(W$5)),0,1,TRUE)))*EXP(-$F$1*W$5)*INDEX('3)tpx females'!BE$57:BE$107,MATCH($O32,'3)tpx females'!$BB$57:$BB$107,0))</f>
        <v>3433.6949818964335</v>
      </c>
      <c r="X32" s="32">
        <f ca="1">($K32*EXP(X$5*($Q32+0.5*($R32)^2))*_xlfn.NORM.DIST((LN(($M32*EXP($L32/100*X$5)))-LN($K32)-$Q32*X$5)/($R32*SQRT(X$5))-$R32*SQRT(X$5),0,1,TRUE)+$M32*EXP($L32/100*X$5)*(1-_xlfn.NORM.DIST((LN(($M32*EXP($L32/100*X$5)))-LN($K32)-$Q32*X$5)/($R32*SQRT(X$5)),0,1,TRUE)))*EXP(-$F$1*X$5)*INDEX('3)tpx females'!BF$57:BF$107,MATCH($O32,'3)tpx females'!$BB$57:$BB$107,0))</f>
        <v>3776.1857750552467</v>
      </c>
      <c r="Y32" s="32">
        <f ca="1">($K32*EXP(Y$5*($Q32+0.5*($R32)^2))*_xlfn.NORM.DIST((LN(($M32*EXP($L32/100*Y$5)))-LN($K32)-$Q32*Y$5)/($R32*SQRT(Y$5))-$R32*SQRT(Y$5),0,1,TRUE)+$M32*EXP($L32/100*Y$5)*(1-_xlfn.NORM.DIST((LN(($M32*EXP($L32/100*Y$5)))-LN($K32)-$Q32*Y$5)/($R32*SQRT(Y$5)),0,1,TRUE)))*EXP(-$F$1*Y$5)*INDEX('3)tpx females'!BG$57:BG$107,MATCH($O32,'3)tpx females'!$BB$57:$BB$107,0))</f>
        <v>3903.993929670105</v>
      </c>
      <c r="Z32" s="32">
        <f ca="1">($K32*EXP(Z$5*($Q32+0.5*($R32)^2))*_xlfn.NORM.DIST((LN(($M32*EXP($L32/100*Z$5)))-LN($K32)-$Q32*Z$5)/($R32*SQRT(Z$5))-$R32*SQRT(Z$5),0,1,TRUE)+$M32*EXP($L32/100*Z$5)*(1-_xlfn.NORM.DIST((LN(($M32*EXP($L32/100*Z$5)))-LN($K32)-$Q32*Z$5)/($R32*SQRT(Z$5)),0,1,TRUE)))*EXP(-$F$1*Z$5)*INDEX('3)tpx females'!BH$57:BH$107,MATCH($O32,'3)tpx females'!$BB$57:$BB$107,0))</f>
        <v>4324.9648034148813</v>
      </c>
      <c r="AA32" s="32">
        <f ca="1">($K32*EXP(AA$5*($Q32+0.5*($R32)^2))*_xlfn.NORM.DIST((LN(($M32*EXP($L32/100*AA$5)))-LN($K32)-$Q32*AA$5)/($R32*SQRT(AA$5))-$R32*SQRT(AA$5),0,1,TRUE)+$M32*EXP($L32/100*AA$5)*(1-_xlfn.NORM.DIST((LN(($M32*EXP($L32/100*AA$5)))-LN($K32)-$Q32*AA$5)/($R32*SQRT(AA$5)),0,1,TRUE)))*EXP(-$F$1*AA$5)*INDEX('3)tpx females'!BI$57:BI$107,MATCH($O32,'3)tpx females'!$BB$57:$BB$107,0))</f>
        <v>4815.1910170543897</v>
      </c>
      <c r="AB32" s="32">
        <f ca="1">($K32*EXP(AB$5*($Q32+0.5*($R32)^2))*_xlfn.NORM.DIST((LN(($M32*EXP($L32/100*AB$5)))-LN($K32)-$Q32*AB$5)/($R32*SQRT(AB$5))-$R32*SQRT(AB$5),0,1,TRUE)+$M32*EXP($L32/100*AB$5)*(1-_xlfn.NORM.DIST((LN(($M32*EXP($L32/100*AB$5)))-LN($K32)-$Q32*AB$5)/($R32*SQRT(AB$5)),0,1,TRUE)))*EXP(-$F$1*AB$5)*INDEX('3)tpx females'!BJ$57:BJ$107,MATCH($O32,'3)tpx females'!$BB$57:$BB$107,0))</f>
        <v>5041.2333147698819</v>
      </c>
      <c r="AC32" s="32">
        <f ca="1">($K32*EXP(AC$5*($Q32+0.5*($R32)^2))*_xlfn.NORM.DIST((LN(($M32*EXP($L32/100*AC$5)))-LN($K32)-$Q32*AC$5)/($R32*SQRT(AC$5))-$R32*SQRT(AC$5),0,1,TRUE)+$M32*EXP($L32/100*AC$5)*(1-_xlfn.NORM.DIST((LN(($M32*EXP($L32/100*AC$5)))-LN($K32)-$Q32*AC$5)/($R32*SQRT(AC$5)),0,1,TRUE)))*EXP(-$F$1*AC$5)*INDEX('3)tpx females'!BK$57:BK$107,MATCH($O32,'3)tpx females'!$BB$57:$BB$107,0))</f>
        <v>5348.1274222288303</v>
      </c>
      <c r="AD32" s="32">
        <f ca="1">($K32*EXP(AD$5*($Q32+0.5*($R32)^2))*_xlfn.NORM.DIST((LN(($M32*EXP($L32/100*AD$5)))-LN($K32)-$Q32*AD$5)/($R32*SQRT(AD$5))-$R32*SQRT(AD$5),0,1,TRUE)+$M32*EXP($L32/100*AD$5)*(1-_xlfn.NORM.DIST((LN(($M32*EXP($L32/100*AD$5)))-LN($K32)-$Q32*AD$5)/($R32*SQRT(AD$5)),0,1,TRUE)))*EXP(-$F$1*AD$5)*INDEX('3)tpx females'!BL$57:BL$107,MATCH($O32,'3)tpx females'!$BB$57:$BB$107,0))</f>
        <v>5854.3260024581514</v>
      </c>
      <c r="AE32" s="32">
        <f ca="1">($K32*EXP(AE$5*($Q32+0.5*($R32)^2))*_xlfn.NORM.DIST((LN(($M32*EXP($L32/100*AE$5)))-LN($K32)-$Q32*AE$5)/($R32*SQRT(AE$5))-$R32*SQRT(AE$5),0,1,TRUE)+$M32*EXP($L32/100*AE$5)*(1-_xlfn.NORM.DIST((LN(($M32*EXP($L32/100*AE$5)))-LN($K32)-$Q32*AE$5)/($R32*SQRT(AE$5)),0,1,TRUE)))*EXP(-$F$1*AE$5)*INDEX('3)tpx females'!BM$57:BM$107,MATCH($O32,'3)tpx females'!$BB$57:$BB$107,0))</f>
        <v>5927.8350289939508</v>
      </c>
      <c r="AF32" s="32">
        <f ca="1">($K32*EXP(AF$5*($Q32+0.5*($R32)^2))*_xlfn.NORM.DIST((LN(($M32*EXP($L32/100*AF$5)))-LN($K32)-$Q32*AF$5)/($R32*SQRT(AF$5))-$R32*SQRT(AF$5),0,1,TRUE)+$M32*EXP($L32/100*AF$5)*(1-_xlfn.NORM.DIST((LN(($M32*EXP($L32/100*AF$5)))-LN($K32)-$Q32*AF$5)/($R32*SQRT(AF$5)),0,1,TRUE)))*EXP(-$F$1*AF$5)*INDEX('3)tpx females'!BN$57:BN$107,MATCH($O32,'3)tpx females'!$BB$57:$BB$107,0))</f>
        <v>5654.5136422081641</v>
      </c>
      <c r="AG32" s="32">
        <f ca="1">($K32*EXP(AG$5*($Q32+0.5*($R32)^2))*_xlfn.NORM.DIST((LN(($M32*EXP($L32/100*AG$5)))-LN($K32)-$Q32*AG$5)/($R32*SQRT(AG$5))-$R32*SQRT(AG$5),0,1,TRUE)+$M32*EXP($L32/100*AG$5)*(1-_xlfn.NORM.DIST((LN(($M32*EXP($L32/100*AG$5)))-LN($K32)-$Q32*AG$5)/($R32*SQRT(AG$5)),0,1,TRUE)))*EXP(-$F$1*AG$5)*INDEX('3)tpx females'!BO$57:BO$107,MATCH($O32,'3)tpx females'!$BB$57:$BB$107,0))</f>
        <v>5399.9149012784983</v>
      </c>
      <c r="AH32" s="32">
        <f ca="1">($K32*EXP(AH$5*($Q32+0.5*($R32)^2))*_xlfn.NORM.DIST((LN(($M32*EXP($L32/100*AH$5)))-LN($K32)-$Q32*AH$5)/($R32*SQRT(AH$5))-$R32*SQRT(AH$5),0,1,TRUE)+$M32*EXP($L32/100*AH$5)*(1-_xlfn.NORM.DIST((LN(($M32*EXP($L32/100*AH$5)))-LN($K32)-$Q32*AH$5)/($R32*SQRT(AH$5)),0,1,TRUE)))*EXP(-$F$1*AH$5)*INDEX('3)tpx females'!BP$57:BP$107,MATCH($O32,'3)tpx females'!$BB$57:$BB$107,0))</f>
        <v>5150.2831698048403</v>
      </c>
      <c r="AI32" s="32">
        <f ca="1">($K32*EXP(AI$5*($Q32+0.5*($R32)^2))*_xlfn.NORM.DIST((LN(($M32*EXP($L32/100*AI$5)))-LN($K32)-$Q32*AI$5)/($R32*SQRT(AI$5))-$R32*SQRT(AI$5),0,1,TRUE)+$M32*EXP($L32/100*AI$5)*(1-_xlfn.NORM.DIST((LN(($M32*EXP($L32/100*AI$5)))-LN($K32)-$Q32*AI$5)/($R32*SQRT(AI$5)),0,1,TRUE)))*EXP(-$F$1*AI$5)*INDEX('3)tpx females'!BQ$57:BQ$107,MATCH($O32,'3)tpx females'!$BB$57:$BB$107,0))</f>
        <v>4967.4801702972991</v>
      </c>
      <c r="AJ32" s="32">
        <f ca="1">($K32*EXP(AJ$5*($Q32+0.5*($R32)^2))*_xlfn.NORM.DIST((LN(($M32*EXP($L32/100*AJ$5)))-LN($K32)-$Q32*AJ$5)/($R32*SQRT(AJ$5))-$R32*SQRT(AJ$5),0,1,TRUE)+$M32*EXP($L32/100*AJ$5)*(1-_xlfn.NORM.DIST((LN(($M32*EXP($L32/100*AJ$5)))-LN($K32)-$Q32*AJ$5)/($R32*SQRT(AJ$5)),0,1,TRUE)))*EXP(-$F$1*AJ$5)*INDEX('3)tpx females'!BR$57:BR$107,MATCH($O32,'3)tpx females'!$BB$57:$BB$107,0))</f>
        <v>4410.3385222594206</v>
      </c>
      <c r="AK32" s="32">
        <f ca="1">($K32*EXP(AK$5*($Q32+0.5*($R32)^2))*_xlfn.NORM.DIST((LN(($M32*EXP($L32/100*AK$5)))-LN($K32)-$Q32*AK$5)/($R32*SQRT(AK$5))-$R32*SQRT(AK$5),0,1,TRUE)+$M32*EXP($L32/100*AK$5)*(1-_xlfn.NORM.DIST((LN(($M32*EXP($L32/100*AK$5)))-LN($K32)-$Q32*AK$5)/($R32*SQRT(AK$5)),0,1,TRUE)))*EXP(-$F$1*AK$5)*INDEX('3)tpx females'!BS$57:BS$107,MATCH($O32,'3)tpx females'!$BB$57:$BB$107,0))</f>
        <v>3864.7414185718808</v>
      </c>
      <c r="AL32" s="32">
        <f ca="1">($K32*EXP(AL$5*($Q32+0.5*($R32)^2))*_xlfn.NORM.DIST((LN(($M32*EXP($L32/100*AL$5)))-LN($K32)-$Q32*AL$5)/($R32*SQRT(AL$5))-$R32*SQRT(AL$5),0,1,TRUE)+$M32*EXP($L32/100*AL$5)*(1-_xlfn.NORM.DIST((LN(($M32*EXP($L32/100*AL$5)))-LN($K32)-$Q32*AL$5)/($R32*SQRT(AL$5)),0,1,TRUE)))*EXP(-$F$1*AL$5)*INDEX('3)tpx females'!BT$57:BT$107,MATCH($O32,'3)tpx females'!$BB$57:$BB$107,0))</f>
        <v>3267.7292016422743</v>
      </c>
      <c r="AM32" s="32">
        <f ca="1">($K32*EXP(AM$5*($Q32+0.5*($R32)^2))*_xlfn.NORM.DIST((LN(($M32*EXP($L32/100*AM$5)))-LN($K32)-$Q32*AM$5)/($R32*SQRT(AM$5))-$R32*SQRT(AM$5),0,1,TRUE)+$M32*EXP($L32/100*AM$5)*(1-_xlfn.NORM.DIST((LN(($M32*EXP($L32/100*AM$5)))-LN($K32)-$Q32*AM$5)/($R32*SQRT(AM$5)),0,1,TRUE)))*EXP(-$F$1*AM$5)*INDEX('3)tpx females'!BU$57:BU$107,MATCH($O32,'3)tpx females'!$BB$57:$BB$107,0))</f>
        <v>2654.1246500336501</v>
      </c>
      <c r="AN32" s="32">
        <f ca="1">($K32*EXP(AN$5*($Q32+0.5*($R32)^2))*_xlfn.NORM.DIST((LN(($M32*EXP($L32/100*AN$5)))-LN($K32)-$Q32*AN$5)/($R32*SQRT(AN$5))-$R32*SQRT(AN$5),0,1,TRUE)+$M32*EXP($L32/100*AN$5)*(1-_xlfn.NORM.DIST((LN(($M32*EXP($L32/100*AN$5)))-LN($K32)-$Q32*AN$5)/($R32*SQRT(AN$5)),0,1,TRUE)))*EXP(-$F$1*AN$5)*INDEX('3)tpx females'!BV$57:BV$107,MATCH($O32,'3)tpx females'!$BB$57:$BB$107,0))</f>
        <v>2067.9072146106428</v>
      </c>
      <c r="AO32" s="32">
        <f ca="1">($K32*EXP(AO$5*($Q32+0.5*($R32)^2))*_xlfn.NORM.DIST((LN(($M32*EXP($L32/100*AO$5)))-LN($K32)-$Q32*AO$5)/($R32*SQRT(AO$5))-$R32*SQRT(AO$5),0,1,TRUE)+$M32*EXP($L32/100*AO$5)*(1-_xlfn.NORM.DIST((LN(($M32*EXP($L32/100*AO$5)))-LN($K32)-$Q32*AO$5)/($R32*SQRT(AO$5)),0,1,TRUE)))*EXP(-$F$1*AO$5)*INDEX('3)tpx females'!BW$57:BW$107,MATCH($O32,'3)tpx females'!$BB$57:$BB$107,0))</f>
        <v>1546.5465541641515</v>
      </c>
      <c r="AP32" s="32">
        <f ca="1">($K32*EXP(AP$5*($Q32+0.5*($R32)^2))*_xlfn.NORM.DIST((LN(($M32*EXP($L32/100*AP$5)))-LN($K32)-$Q32*AP$5)/($R32*SQRT(AP$5))-$R32*SQRT(AP$5),0,1,TRUE)+$M32*EXP($L32/100*AP$5)*(1-_xlfn.NORM.DIST((LN(($M32*EXP($L32/100*AP$5)))-LN($K32)-$Q32*AP$5)/($R32*SQRT(AP$5)),0,1,TRUE)))*EXP(-$F$1*AP$5)*INDEX('3)tpx females'!BX$57:BX$107,MATCH($O32,'3)tpx females'!$BB$57:$BB$107,0))</f>
        <v>1101.5548015335471</v>
      </c>
      <c r="AQ32" s="32">
        <f ca="1">($K32*EXP(AQ$5*($Q32+0.5*($R32)^2))*_xlfn.NORM.DIST((LN(($M32*EXP($L32/100*AQ$5)))-LN($K32)-$Q32*AQ$5)/($R32*SQRT(AQ$5))-$R32*SQRT(AQ$5),0,1,TRUE)+$M32*EXP($L32/100*AQ$5)*(1-_xlfn.NORM.DIST((LN(($M32*EXP($L32/100*AQ$5)))-LN($K32)-$Q32*AQ$5)/($R32*SQRT(AQ$5)),0,1,TRUE)))*EXP(-$F$1*AQ$5)*INDEX('3)tpx females'!BY$57:BY$107,MATCH($O32,'3)tpx females'!$BB$57:$BB$107,0))</f>
        <v>746.05190938726139</v>
      </c>
      <c r="AR32" s="32">
        <f ca="1">($K32*EXP(AR$5*($Q32+0.5*($R32)^2))*_xlfn.NORM.DIST((LN(($M32*EXP($L32/100*AR$5)))-LN($K32)-$Q32*AR$5)/($R32*SQRT(AR$5))-$R32*SQRT(AR$5),0,1,TRUE)+$M32*EXP($L32/100*AR$5)*(1-_xlfn.NORM.DIST((LN(($M32*EXP($L32/100*AR$5)))-LN($K32)-$Q32*AR$5)/($R32*SQRT(AR$5)),0,1,TRUE)))*EXP(-$F$1*AR$5)*INDEX('3)tpx females'!BZ$57:BZ$107,MATCH($O32,'3)tpx females'!$BB$57:$BB$107,0))</f>
        <v>482.14801434924112</v>
      </c>
      <c r="AS32" s="32">
        <f ca="1">($K32*EXP(AS$5*($Q32+0.5*($R32)^2))*_xlfn.NORM.DIST((LN(($M32*EXP($L32/100*AS$5)))-LN($K32)-$Q32*AS$5)/($R32*SQRT(AS$5))-$R32*SQRT(AS$5),0,1,TRUE)+$M32*EXP($L32/100*AS$5)*(1-_xlfn.NORM.DIST((LN(($M32*EXP($L32/100*AS$5)))-LN($K32)-$Q32*AS$5)/($R32*SQRT(AS$5)),0,1,TRUE)))*EXP(-$F$1*AS$5)*INDEX('3)tpx females'!CA$57:CA$107,MATCH($O32,'3)tpx females'!$BB$57:$BB$107,0))</f>
        <v>296.20484724550118</v>
      </c>
      <c r="AT32" s="32">
        <f ca="1">($K32*EXP(AT$5*($Q32+0.5*($R32)^2))*_xlfn.NORM.DIST((LN(($M32*EXP($L32/100*AT$5)))-LN($K32)-$Q32*AT$5)/($R32*SQRT(AT$5))-$R32*SQRT(AT$5),0,1,TRUE)+$M32*EXP($L32/100*AT$5)*(1-_xlfn.NORM.DIST((LN(($M32*EXP($L32/100*AT$5)))-LN($K32)-$Q32*AT$5)/($R32*SQRT(AT$5)),0,1,TRUE)))*EXP(-$F$1*AT$5)*INDEX('3)tpx females'!CB$57:CB$107,MATCH($O32,'3)tpx females'!$BB$57:$BB$107,0))</f>
        <v>173.6011109238606</v>
      </c>
      <c r="AU32" s="32">
        <f ca="1">($K32*EXP(AU$5*($Q32+0.5*($R32)^2))*_xlfn.NORM.DIST((LN(($M32*EXP($L32/100*AU$5)))-LN($K32)-$Q32*AU$5)/($R32*SQRT(AU$5))-$R32*SQRT(AU$5),0,1,TRUE)+$M32*EXP($L32/100*AU$5)*(1-_xlfn.NORM.DIST((LN(($M32*EXP($L32/100*AU$5)))-LN($K32)-$Q32*AU$5)/($R32*SQRT(AU$5)),0,1,TRUE)))*EXP(-$F$1*AU$5)*INDEX('3)tpx females'!CC$57:CC$107,MATCH($O32,'3)tpx females'!$BB$57:$BB$107,0))</f>
        <v>93.862425876961353</v>
      </c>
      <c r="AV32" s="32">
        <f ca="1">($K32*EXP(AV$5*($Q32+0.5*($R32)^2))*_xlfn.NORM.DIST((LN(($M32*EXP($L32/100*AV$5)))-LN($K32)-$Q32*AV$5)/($R32*SQRT(AV$5))-$R32*SQRT(AV$5),0,1,TRUE)+$M32*EXP($L32/100*AV$5)*(1-_xlfn.NORM.DIST((LN(($M32*EXP($L32/100*AV$5)))-LN($K32)-$Q32*AV$5)/($R32*SQRT(AV$5)),0,1,TRUE)))*EXP(-$F$1*AV$5)*INDEX('3)tpx females'!CD$57:CD$107,MATCH($O32,'3)tpx females'!$BB$57:$BB$107,0))</f>
        <v>51.276226309898469</v>
      </c>
      <c r="AW32" s="32">
        <f ca="1">($K32*EXP(AW$5*($Q32+0.5*($R32)^2))*_xlfn.NORM.DIST((LN(($M32*EXP($L32/100*AW$5)))-LN($K32)-$Q32*AW$5)/($R32*SQRT(AW$5))-$R32*SQRT(AW$5),0,1,TRUE)+$M32*EXP($L32/100*AW$5)*(1-_xlfn.NORM.DIST((LN(($M32*EXP($L32/100*AW$5)))-LN($K32)-$Q32*AW$5)/($R32*SQRT(AW$5)),0,1,TRUE)))*EXP(-$F$1*AW$5)*INDEX('3)tpx females'!CE$57:CE$107,MATCH($O32,'3)tpx females'!$BB$57:$BB$107,0))</f>
        <v>28.444127776722794</v>
      </c>
      <c r="AX32" s="32">
        <f ca="1">($K32*EXP(AX$5*($Q32+0.5*($R32)^2))*_xlfn.NORM.DIST((LN(($M32*EXP($L32/100*AX$5)))-LN($K32)-$Q32*AX$5)/($R32*SQRT(AX$5))-$R32*SQRT(AX$5),0,1,TRUE)+$M32*EXP($L32/100*AX$5)*(1-_xlfn.NORM.DIST((LN(($M32*EXP($L32/100*AX$5)))-LN($K32)-$Q32*AX$5)/($R32*SQRT(AX$5)),0,1,TRUE)))*EXP(-$F$1*AX$5)*INDEX('3)tpx females'!CF$57:CF$107,MATCH($O32,'3)tpx females'!$BB$57:$BB$107,0))</f>
        <v>12.68998635076664</v>
      </c>
      <c r="AY32" s="32">
        <f ca="1">($K32*EXP(AY$5*($Q32+0.5*($R32)^2))*_xlfn.NORM.DIST((LN(($M32*EXP($L32/100*AY$5)))-LN($K32)-$Q32*AY$5)/($R32*SQRT(AY$5))-$R32*SQRT(AY$5),0,1,TRUE)+$M32*EXP($L32/100*AY$5)*(1-_xlfn.NORM.DIST((LN(($M32*EXP($L32/100*AY$5)))-LN($K32)-$Q32*AY$5)/($R32*SQRT(AY$5)),0,1,TRUE)))*EXP(-$F$1*AY$5)*INDEX('3)tpx females'!CG$57:CG$107,MATCH($O32,'3)tpx females'!$BB$57:$BB$107,0))</f>
        <v>0</v>
      </c>
      <c r="AZ32" s="32">
        <f ca="1">($K32*EXP(AZ$5*($Q32+0.5*($R32)^2))*_xlfn.NORM.DIST((LN(($M32*EXP($L32/100*AZ$5)))-LN($K32)-$Q32*AZ$5)/($R32*SQRT(AZ$5))-$R32*SQRT(AZ$5),0,1,TRUE)+$M32*EXP($L32/100*AZ$5)*(1-_xlfn.NORM.DIST((LN(($M32*EXP($L32/100*AZ$5)))-LN($K32)-$Q32*AZ$5)/($R32*SQRT(AZ$5)),0,1,TRUE)))*EXP(-$F$1*AZ$5)*INDEX('3)tpx females'!CH$57:CH$107,MATCH($O32,'3)tpx females'!$BB$57:$BB$107,0))</f>
        <v>0</v>
      </c>
      <c r="BA32" s="32">
        <f ca="1">($K32*EXP(BA$5*($Q32+0.5*($R32)^2))*_xlfn.NORM.DIST((LN(($M32*EXP($L32/100*BA$5)))-LN($K32)-$Q32*BA$5)/($R32*SQRT(BA$5))-$R32*SQRT(BA$5),0,1,TRUE)+$M32*EXP($L32/100*BA$5)*(1-_xlfn.NORM.DIST((LN(($M32*EXP($L32/100*BA$5)))-LN($K32)-$Q32*BA$5)/($R32*SQRT(BA$5)),0,1,TRUE)))*EXP(-$F$1*BA$5)*INDEX('3)tpx females'!CI$57:CI$107,MATCH($O32,'3)tpx females'!$BB$57:$BB$107,0))</f>
        <v>0</v>
      </c>
      <c r="BB32" s="32">
        <f ca="1">($K32*EXP(BB$5*($Q32+0.5*($R32)^2))*_xlfn.NORM.DIST((LN(($M32*EXP($L32/100*BB$5)))-LN($K32)-$Q32*BB$5)/($R32*SQRT(BB$5))-$R32*SQRT(BB$5),0,1,TRUE)+$M32*EXP($L32/100*BB$5)*(1-_xlfn.NORM.DIST((LN(($M32*EXP($L32/100*BB$5)))-LN($K32)-$Q32*BB$5)/($R32*SQRT(BB$5)),0,1,TRUE)))*EXP(-$F$1*BB$5)*INDEX('3)tpx females'!CJ$57:CJ$107,MATCH($O32,'3)tpx females'!$BB$57:$BB$107,0))</f>
        <v>0</v>
      </c>
      <c r="BC32" s="32">
        <f ca="1">($K32*EXP(BC$5*($Q32+0.5*($R32)^2))*_xlfn.NORM.DIST((LN(($M32*EXP($L32/100*BC$5)))-LN($K32)-$Q32*BC$5)/($R32*SQRT(BC$5))-$R32*SQRT(BC$5),0,1,TRUE)+$M32*EXP($L32/100*BC$5)*(1-_xlfn.NORM.DIST((LN(($M32*EXP($L32/100*BC$5)))-LN($K32)-$Q32*BC$5)/($R32*SQRT(BC$5)),0,1,TRUE)))*EXP(-$F$1*BC$5)*INDEX('3)tpx females'!CK$57:CK$107,MATCH($O32,'3)tpx females'!$BB$57:$BB$107,0))</f>
        <v>0</v>
      </c>
      <c r="BD32" s="32">
        <f ca="1">($K32*EXP(BD$5*($Q32+0.5*($R32)^2))*_xlfn.NORM.DIST((LN(($M32*EXP($L32/100*BD$5)))-LN($K32)-$Q32*BD$5)/($R32*SQRT(BD$5))-$R32*SQRT(BD$5),0,1,TRUE)+$M32*EXP($L32/100*BD$5)*(1-_xlfn.NORM.DIST((LN(($M32*EXP($L32/100*BD$5)))-LN($K32)-$Q32*BD$5)/($R32*SQRT(BD$5)),0,1,TRUE)))*EXP(-$F$1*BD$5)*INDEX('3)tpx females'!CL$57:CL$107,MATCH($O32,'3)tpx females'!$BB$57:$BB$107,0))</f>
        <v>0</v>
      </c>
      <c r="BE32" s="32">
        <f ca="1">($K32*EXP(BE$5*($Q32+0.5*($R32)^2))*_xlfn.NORM.DIST((LN(($M32*EXP($L32/100*BE$5)))-LN($K32)-$Q32*BE$5)/($R32*SQRT(BE$5))-$R32*SQRT(BE$5),0,1,TRUE)+$M32*EXP($L32/100*BE$5)*(1-_xlfn.NORM.DIST((LN(($M32*EXP($L32/100*BE$5)))-LN($K32)-$Q32*BE$5)/($R32*SQRT(BE$5)),0,1,TRUE)))*EXP(-$F$1*BE$5)*INDEX('3)tpx females'!CM$57:CM$107,MATCH($O32,'3)tpx females'!$BB$57:$BB$107,0))</f>
        <v>0</v>
      </c>
      <c r="BF32" s="32">
        <f ca="1">($K32*EXP(BF$5*($Q32+0.5*($R32)^2))*_xlfn.NORM.DIST((LN(($M32*EXP($L32/100*BF$5)))-LN($K32)-$Q32*BF$5)/($R32*SQRT(BF$5))-$R32*SQRT(BF$5),0,1,TRUE)+$M32*EXP($L32/100*BF$5)*(1-_xlfn.NORM.DIST((LN(($M32*EXP($L32/100*BF$5)))-LN($K32)-$Q32*BF$5)/($R32*SQRT(BF$5)),0,1,TRUE)))*EXP(-$F$1*BF$5)*INDEX('3)tpx females'!CN$57:CN$107,MATCH($O32,'3)tpx females'!$BB$57:$BB$107,0))</f>
        <v>0</v>
      </c>
      <c r="BG32" s="32">
        <f ca="1">($K32*EXP(BG$5*($Q32+0.5*($R32)^2))*_xlfn.NORM.DIST((LN(($M32*EXP($L32/100*BG$5)))-LN($K32)-$Q32*BG$5)/($R32*SQRT(BG$5))-$R32*SQRT(BG$5),0,1,TRUE)+$M32*EXP($L32/100*BG$5)*(1-_xlfn.NORM.DIST((LN(($M32*EXP($L32/100*BG$5)))-LN($K32)-$Q32*BG$5)/($R32*SQRT(BG$5)),0,1,TRUE)))*EXP(-$F$1*BG$5)*INDEX('3)tpx females'!CO$57:CO$107,MATCH($O32,'3)tpx females'!$BB$57:$BB$107,0))</f>
        <v>0</v>
      </c>
      <c r="BH32" s="32">
        <f ca="1">($K32*EXP(BH$5*($Q32+0.5*($R32)^2))*_xlfn.NORM.DIST((LN(($M32*EXP($L32/100*BH$5)))-LN($K32)-$Q32*BH$5)/($R32*SQRT(BH$5))-$R32*SQRT(BH$5),0,1,TRUE)+$M32*EXP($L32/100*BH$5)*(1-_xlfn.NORM.DIST((LN(($M32*EXP($L32/100*BH$5)))-LN($K32)-$Q32*BH$5)/($R32*SQRT(BH$5)),0,1,TRUE)))*EXP(-$F$1*BH$5)*INDEX('3)tpx females'!CP$57:CP$107,MATCH($O32,'3)tpx females'!$BB$57:$BB$107,0))</f>
        <v>0</v>
      </c>
      <c r="BI32" s="32">
        <f ca="1">($K32*EXP(BI$5*($Q32+0.5*($R32)^2))*_xlfn.NORM.DIST((LN(($M32*EXP($L32/100*BI$5)))-LN($K32)-$Q32*BI$5)/($R32*SQRT(BI$5))-$R32*SQRT(BI$5),0,1,TRUE)+$M32*EXP($L32/100*BI$5)*(1-_xlfn.NORM.DIST((LN(($M32*EXP($L32/100*BI$5)))-LN($K32)-$Q32*BI$5)/($R32*SQRT(BI$5)),0,1,TRUE)))*EXP(-$F$1*BI$5)*INDEX('3)tpx females'!CQ$57:CQ$107,MATCH($O32,'3)tpx females'!$BB$57:$BB$107,0))</f>
        <v>0</v>
      </c>
      <c r="BJ32" s="32">
        <f ca="1">($K32*EXP(BJ$5*($Q32+0.5*($R32)^2))*_xlfn.NORM.DIST((LN(($M32*EXP($L32/100*BJ$5)))-LN($K32)-$Q32*BJ$5)/($R32*SQRT(BJ$5))-$R32*SQRT(BJ$5),0,1,TRUE)+$M32*EXP($L32/100*BJ$5)*(1-_xlfn.NORM.DIST((LN(($M32*EXP($L32/100*BJ$5)))-LN($K32)-$Q32*BJ$5)/($R32*SQRT(BJ$5)),0,1,TRUE)))*EXP(-$F$1*BJ$5)*INDEX('3)tpx females'!CR$57:CR$107,MATCH($O32,'3)tpx females'!$BB$57:$BB$107,0))</f>
        <v>0</v>
      </c>
      <c r="BK32" s="32">
        <f ca="1">($K32*EXP(BK$5*($Q32+0.5*($R32)^2))*_xlfn.NORM.DIST((LN(($M32*EXP($L32/100*BK$5)))-LN($K32)-$Q32*BK$5)/($R32*SQRT(BK$5))-$R32*SQRT(BK$5),0,1,TRUE)+$M32*EXP($L32/100*BK$5)*(1-_xlfn.NORM.DIST((LN(($M32*EXP($L32/100*BK$5)))-LN($K32)-$Q32*BK$5)/($R32*SQRT(BK$5)),0,1,TRUE)))*EXP(-$F$1*BK$5)*INDEX('3)tpx females'!CS$57:CS$107,MATCH($O32,'3)tpx females'!$BB$57:$BB$107,0))</f>
        <v>0</v>
      </c>
      <c r="BL32" s="32">
        <f ca="1">($K32*EXP(BL$5*($Q32+0.5*($R32)^2))*_xlfn.NORM.DIST((LN(($M32*EXP($L32/100*BL$5)))-LN($K32)-$Q32*BL$5)/($R32*SQRT(BL$5))-$R32*SQRT(BL$5),0,1,TRUE)+$M32*EXP($L32/100*BL$5)*(1-_xlfn.NORM.DIST((LN(($M32*EXP($L32/100*BL$5)))-LN($K32)-$Q32*BL$5)/($R32*SQRT(BL$5)),0,1,TRUE)))*EXP(-$F$1*BL$5)*INDEX('3)tpx females'!CT$57:CT$107,MATCH($O32,'3)tpx females'!$BB$57:$BB$107,0))</f>
        <v>0</v>
      </c>
      <c r="BM32" s="32">
        <f ca="1">($K32*EXP(BM$5*($Q32+0.5*($R32)^2))*_xlfn.NORM.DIST((LN(($M32*EXP($L32/100*BM$5)))-LN($K32)-$Q32*BM$5)/($R32*SQRT(BM$5))-$R32*SQRT(BM$5),0,1,TRUE)+$M32*EXP($L32/100*BM$5)*(1-_xlfn.NORM.DIST((LN(($M32*EXP($L32/100*BM$5)))-LN($K32)-$Q32*BM$5)/($R32*SQRT(BM$5)),0,1,TRUE)))*EXP(-$F$1*BM$5)*INDEX('3)tpx females'!CU$57:CU$107,MATCH($O32,'3)tpx females'!$BB$57:$BB$107,0))</f>
        <v>0</v>
      </c>
      <c r="BN32" s="32">
        <f ca="1">($K32*EXP(BN$5*($Q32+0.5*($R32)^2))*_xlfn.NORM.DIST((LN(($M32*EXP($L32/100*BN$5)))-LN($K32)-$Q32*BN$5)/($R32*SQRT(BN$5))-$R32*SQRT(BN$5),0,1,TRUE)+$M32*EXP($L32/100*BN$5)*(1-_xlfn.NORM.DIST((LN(($M32*EXP($L32/100*BN$5)))-LN($K32)-$Q32*BN$5)/($R32*SQRT(BN$5)),0,1,TRUE)))*EXP(-$F$1*BN$5)*INDEX('3)tpx females'!CV$57:CV$107,MATCH($O32,'3)tpx females'!$BB$57:$BB$107,0))</f>
        <v>0</v>
      </c>
      <c r="BO32" s="32">
        <f ca="1">($K32*EXP(BO$5*($Q32+0.5*($R32)^2))*_xlfn.NORM.DIST((LN(($M32*EXP($L32/100*BO$5)))-LN($K32)-$Q32*BO$5)/($R32*SQRT(BO$5))-$R32*SQRT(BO$5),0,1,TRUE)+$M32*EXP($L32/100*BO$5)*(1-_xlfn.NORM.DIST((LN(($M32*EXP($L32/100*BO$5)))-LN($K32)-$Q32*BO$5)/($R32*SQRT(BO$5)),0,1,TRUE)))*EXP(-$F$1*BO$5)*INDEX('3)tpx females'!CW$57:CW$107,MATCH($O32,'3)tpx females'!$BB$57:$BB$107,0))</f>
        <v>0</v>
      </c>
      <c r="BP32" s="32">
        <f ca="1">($K32*EXP(BP$5*($Q32+0.5*($R32)^2))*_xlfn.NORM.DIST((LN(($M32*EXP($L32/100*BP$5)))-LN($K32)-$Q32*BP$5)/($R32*SQRT(BP$5))-$R32*SQRT(BP$5),0,1,TRUE)+$M32*EXP($L32/100*BP$5)*(1-_xlfn.NORM.DIST((LN(($M32*EXP($L32/100*BP$5)))-LN($K32)-$Q32*BP$5)/($R32*SQRT(BP$5)),0,1,TRUE)))*EXP(-$F$1*BP$5)*INDEX('3)tpx females'!CX$57:CX$107,MATCH($O32,'3)tpx females'!$BB$57:$BB$107,0))</f>
        <v>0</v>
      </c>
      <c r="BQ32" s="32">
        <f ca="1">($K32*EXP(BQ$5*($Q32+0.5*($R32)^2))*_xlfn.NORM.DIST((LN(($M32*EXP($L32/100*BQ$5)))-LN($K32)-$Q32*BQ$5)/($R32*SQRT(BQ$5))-$R32*SQRT(BQ$5),0,1,TRUE)+$M32*EXP($L32/100*BQ$5)*(1-_xlfn.NORM.DIST((LN(($M32*EXP($L32/100*BQ$5)))-LN($K32)-$Q32*BQ$5)/($R32*SQRT(BQ$5)),0,1,TRUE)))*EXP(-$F$1*BQ$5)*INDEX('3)tpx females'!CY$57:CY$107,MATCH($O32,'3)tpx females'!$BB$57:$BB$107,0))</f>
        <v>0</v>
      </c>
      <c r="BR32" s="32">
        <f ca="1">($K32*EXP(BR$5*($Q32+0.5*($R32)^2))*_xlfn.NORM.DIST((LN(($M32*EXP($L32/100*BR$5)))-LN($K32)-$Q32*BR$5)/($R32*SQRT(BR$5))-$R32*SQRT(BR$5),0,1,TRUE)+$M32*EXP($L32/100*BR$5)*(1-_xlfn.NORM.DIST((LN(($M32*EXP($L32/100*BR$5)))-LN($K32)-$Q32*BR$5)/($R32*SQRT(BR$5)),0,1,TRUE)))*EXP(-$F$1*BR$5)*INDEX('3)tpx females'!CZ$57:CZ$107,MATCH($O32,'3)tpx females'!$BB$57:$BB$107,0))</f>
        <v>0</v>
      </c>
      <c r="BS32" s="32">
        <f ca="1">($K32*EXP(BS$5*($Q32+0.5*($R32)^2))*_xlfn.NORM.DIST((LN(($M32*EXP($L32/100*BS$5)))-LN($K32)-$Q32*BS$5)/($R32*SQRT(BS$5))-$R32*SQRT(BS$5),0,1,TRUE)+$M32*EXP($L32/100*BS$5)*(1-_xlfn.NORM.DIST((LN(($M32*EXP($L32/100*BS$5)))-LN($K32)-$Q32*BS$5)/($R32*SQRT(BS$5)),0,1,TRUE)))*EXP(-$F$1*BS$5)*INDEX('3)tpx females'!DA$57:DA$107,MATCH($O32,'3)tpx females'!$BB$57:$BB$107,0))</f>
        <v>0</v>
      </c>
      <c r="BU32" s="32">
        <f t="shared" si="58"/>
        <v>91552.126163407986</v>
      </c>
      <c r="BV32" s="32">
        <f t="shared" si="67"/>
        <v>85576.310206273323</v>
      </c>
      <c r="BW32" s="32">
        <f t="shared" si="68"/>
        <v>85790.518630752733</v>
      </c>
      <c r="BX32" s="32">
        <f t="shared" si="69"/>
        <v>86005.263246252842</v>
      </c>
      <c r="BY32" s="32">
        <f t="shared" si="70"/>
        <v>86220.54539492818</v>
      </c>
      <c r="BZ32" s="32">
        <f t="shared" si="71"/>
        <v>86436.366422286083</v>
      </c>
      <c r="CA32" s="32">
        <f t="shared" si="72"/>
        <v>86652.72767696454</v>
      </c>
      <c r="CB32" s="32">
        <f t="shared" si="73"/>
        <v>86869.630508054717</v>
      </c>
      <c r="CC32" s="32">
        <f t="shared" si="74"/>
        <v>87087.076250563652</v>
      </c>
      <c r="CD32" s="32">
        <f t="shared" si="75"/>
        <v>87305.066180458904</v>
      </c>
      <c r="CE32" s="32">
        <f t="shared" si="76"/>
        <v>87523.601423109489</v>
      </c>
      <c r="CF32" s="32">
        <f t="shared" si="77"/>
        <v>87742.682817668174</v>
      </c>
      <c r="CG32" s="32">
        <f t="shared" si="78"/>
        <v>87962.310761597488</v>
      </c>
      <c r="CH32" s="32">
        <f t="shared" si="79"/>
        <v>88182.485069268034</v>
      </c>
      <c r="CI32" s="32">
        <f t="shared" si="80"/>
        <v>88403.204873561641</v>
      </c>
      <c r="CJ32" s="32">
        <f t="shared" si="81"/>
        <v>88624.468586101109</v>
      </c>
      <c r="CK32" s="32">
        <f t="shared" si="82"/>
        <v>88846.273917691695</v>
      </c>
      <c r="CL32" s="32">
        <f t="shared" si="83"/>
        <v>89068.617950289976</v>
      </c>
      <c r="CM32" s="32">
        <f t="shared" si="84"/>
        <v>89291.497246475963</v>
      </c>
      <c r="CN32" s="32">
        <f t="shared" si="85"/>
        <v>89514.907981198921</v>
      </c>
      <c r="CO32" s="32">
        <f t="shared" si="86"/>
        <v>89738.84608203746</v>
      </c>
      <c r="CP32" s="32">
        <f t="shared" si="87"/>
        <v>89963.307367008514</v>
      </c>
      <c r="CQ32" s="32">
        <f t="shared" si="88"/>
        <v>90188.287672101083</v>
      </c>
      <c r="CR32" s="32">
        <f t="shared" si="89"/>
        <v>90413.782963616424</v>
      </c>
      <c r="CS32" s="32">
        <f t="shared" si="90"/>
        <v>90639.789432796708</v>
      </c>
      <c r="CT32" s="32">
        <f t="shared" si="91"/>
        <v>90866.303572041215</v>
      </c>
      <c r="CU32" s="32">
        <f t="shared" si="92"/>
        <v>91093.322233281666</v>
      </c>
      <c r="CV32" s="32">
        <f t="shared" si="93"/>
        <v>91320.842669900871</v>
      </c>
      <c r="CW32" s="32">
        <f t="shared" si="94"/>
        <v>91548.862564038092</v>
      </c>
      <c r="CX32" s="32">
        <f t="shared" si="95"/>
        <v>91777.380041318684</v>
      </c>
      <c r="CY32" s="32">
        <f t="shared" si="96"/>
        <v>92006.393675062543</v>
      </c>
      <c r="CZ32" s="32">
        <f t="shared" si="97"/>
        <v>92235.902481924393</v>
      </c>
      <c r="DA32" s="32">
        <f t="shared" si="98"/>
        <v>92465.905910750007</v>
      </c>
      <c r="DB32" s="32">
        <f t="shared" si="99"/>
        <v>92696.4038262291</v>
      </c>
      <c r="DC32" s="32">
        <f t="shared" si="100"/>
        <v>92927.396488710583</v>
      </c>
      <c r="DD32" s="32">
        <f t="shared" si="101"/>
        <v>93158.884531338423</v>
      </c>
      <c r="DE32" s="32">
        <f t="shared" si="102"/>
        <v>93390.868935468461</v>
      </c>
      <c r="DF32" s="32">
        <f t="shared" si="103"/>
        <v>93623.351005151751</v>
      </c>
      <c r="DG32" s="32">
        <f t="shared" si="104"/>
        <v>93856.332341313362</v>
      </c>
      <c r="DH32" s="32">
        <f t="shared" si="105"/>
        <v>94089.814816121143</v>
      </c>
      <c r="DI32" s="32">
        <f t="shared" si="106"/>
        <v>94323.800547925173</v>
      </c>
      <c r="DJ32" s="32">
        <f t="shared" si="107"/>
        <v>94558.29187705199</v>
      </c>
      <c r="DK32" s="32">
        <f t="shared" si="108"/>
        <v>94793.291342659271</v>
      </c>
      <c r="DL32" s="32">
        <f t="shared" si="109"/>
        <v>95028.801660790734</v>
      </c>
      <c r="DM32" s="32">
        <f t="shared" si="110"/>
        <v>95264.825703721246</v>
      </c>
      <c r="DN32" s="32">
        <f t="shared" si="111"/>
        <v>95501.366480636629</v>
      </c>
      <c r="DO32" s="32">
        <f t="shared" si="112"/>
        <v>95738.427119664499</v>
      </c>
      <c r="DP32" s="32">
        <f t="shared" si="113"/>
        <v>95976.0108512437</v>
      </c>
      <c r="DQ32" s="32">
        <f t="shared" si="114"/>
        <v>96214.120992803262</v>
      </c>
      <c r="DR32" s="32">
        <f t="shared" si="115"/>
        <v>96452.760934705962</v>
      </c>
      <c r="DT32" s="48">
        <f t="shared" si="116"/>
        <v>81</v>
      </c>
      <c r="DU32" s="32"/>
      <c r="DV32" s="32">
        <f ca="1">INDEX('3)tpx females'!BD$57:BD$107,MATCH('3) 2016 cases'!DT32,'3)tpx females'!$BB$57:$BB$107,0))</f>
        <v>3.4949752928324918E-2</v>
      </c>
      <c r="DW32" s="32">
        <f t="shared" ca="1" si="117"/>
        <v>-3199.7241894739404</v>
      </c>
      <c r="DX32" s="32">
        <f t="shared" ca="1" si="61"/>
        <v>0.96505024707167508</v>
      </c>
      <c r="DZ32" s="32">
        <f t="shared" ca="1" si="118"/>
        <v>-93792.308614315712</v>
      </c>
      <c r="EA32" s="32">
        <f t="shared" ca="1" si="119"/>
        <v>2240.1824509077269</v>
      </c>
      <c r="EB32" s="32">
        <f t="shared" ca="1" si="64"/>
        <v>78.293823173594419</v>
      </c>
      <c r="EC32" s="32">
        <f ca="1">EA32*'3) Value'!AN44</f>
        <v>0</v>
      </c>
      <c r="EE32" s="32">
        <f ca="1">IF(EC32=0,'3) Value'!AM44+'3) 2016 cases'!DZ32,0)</f>
        <v>1.4905689778970554E-2</v>
      </c>
    </row>
    <row r="33" spans="3:135" x14ac:dyDescent="0.25">
      <c r="C33" s="32" t="s">
        <v>16</v>
      </c>
      <c r="D33" s="32" t="s">
        <v>14</v>
      </c>
      <c r="E33" s="49">
        <v>13740</v>
      </c>
      <c r="F33" s="32" t="s">
        <v>13</v>
      </c>
      <c r="G33" s="32" t="s">
        <v>17</v>
      </c>
      <c r="H33" s="49" t="s">
        <v>17</v>
      </c>
      <c r="I33" s="32" t="s">
        <v>17</v>
      </c>
      <c r="J33" s="32" t="s">
        <v>22</v>
      </c>
      <c r="K33" s="52">
        <v>230000</v>
      </c>
      <c r="L33" s="52">
        <v>7.25</v>
      </c>
      <c r="M33" s="52">
        <v>85275</v>
      </c>
      <c r="O33" s="48">
        <f t="shared" si="65"/>
        <v>79</v>
      </c>
      <c r="Q33" s="32">
        <f>INDEX('2b)Working'!$I$61:$P$61,MATCH($J33,'2b)Working'!$I$60:$P$60,0))</f>
        <v>7.7288380255278302E-2</v>
      </c>
      <c r="R33" s="32">
        <f>INDEX('2b)Working'!$I$62:$P$62,MATCH($J33,'2b)Working'!$I$60:$P$60,0))</f>
        <v>4.7716681618892573E-2</v>
      </c>
      <c r="T33" s="9">
        <f t="shared" ca="1" si="66"/>
        <v>87718.986820588354</v>
      </c>
      <c r="U33" s="10"/>
      <c r="V33" s="32">
        <f ca="1">($K33*EXP(V$5*($Q33+0.5*($R33)^2))*_xlfn.NORM.DIST((LN(($M33*EXP($L33/100*V$5)))-LN($K33)-$Q33*V$5)/($R33*SQRT(V$5))-$R33*SQRT(V$5),0,1,TRUE)+$M33*EXP($L33/100*V$5)*(1-_xlfn.NORM.DIST((LN(($M33*EXP($L33/100*V$5)))-LN($K33)-$Q33*V$5)/($R33*SQRT(V$5)),0,1,TRUE)))*EXP(-$F$1*V$5)*INDEX('3)tpx females'!BD$57:BD$107,MATCH($O33,'3)tpx females'!$BB$57:$BB$107,0))</f>
        <v>2195.5722193772899</v>
      </c>
      <c r="W33" s="32">
        <f ca="1">($K33*EXP(W$5*($Q33+0.5*($R33)^2))*_xlfn.NORM.DIST((LN(($M33*EXP($L33/100*W$5)))-LN($K33)-$Q33*W$5)/($R33*SQRT(W$5))-$R33*SQRT(W$5),0,1,TRUE)+$M33*EXP($L33/100*W$5)*(1-_xlfn.NORM.DIST((LN(($M33*EXP($L33/100*W$5)))-LN($K33)-$Q33*W$5)/($R33*SQRT(W$5)),0,1,TRUE)))*EXP(-$F$1*W$5)*INDEX('3)tpx females'!BE$57:BE$107,MATCH($O33,'3)tpx females'!$BB$57:$BB$107,0))</f>
        <v>2579.2541801971097</v>
      </c>
      <c r="X33" s="32">
        <f ca="1">($K33*EXP(X$5*($Q33+0.5*($R33)^2))*_xlfn.NORM.DIST((LN(($M33*EXP($L33/100*X$5)))-LN($K33)-$Q33*X$5)/($R33*SQRT(X$5))-$R33*SQRT(X$5),0,1,TRUE)+$M33*EXP($L33/100*X$5)*(1-_xlfn.NORM.DIST((LN(($M33*EXP($L33/100*X$5)))-LN($K33)-$Q33*X$5)/($R33*SQRT(X$5)),0,1,TRUE)))*EXP(-$F$1*X$5)*INDEX('3)tpx females'!BF$57:BF$107,MATCH($O33,'3)tpx females'!$BB$57:$BB$107,0))</f>
        <v>2777.9690202340976</v>
      </c>
      <c r="Y33" s="32">
        <f ca="1">($K33*EXP(Y$5*($Q33+0.5*($R33)^2))*_xlfn.NORM.DIST((LN(($M33*EXP($L33/100*Y$5)))-LN($K33)-$Q33*Y$5)/($R33*SQRT(Y$5))-$R33*SQRT(Y$5),0,1,TRUE)+$M33*EXP($L33/100*Y$5)*(1-_xlfn.NORM.DIST((LN(($M33*EXP($L33/100*Y$5)))-LN($K33)-$Q33*Y$5)/($R33*SQRT(Y$5)),0,1,TRUE)))*EXP(-$F$1*Y$5)*INDEX('3)tpx females'!BG$57:BG$107,MATCH($O33,'3)tpx females'!$BB$57:$BB$107,0))</f>
        <v>3196.0495855785216</v>
      </c>
      <c r="Z33" s="32">
        <f ca="1">($K33*EXP(Z$5*($Q33+0.5*($R33)^2))*_xlfn.NORM.DIST((LN(($M33*EXP($L33/100*Z$5)))-LN($K33)-$Q33*Z$5)/($R33*SQRT(Z$5))-$R33*SQRT(Z$5),0,1,TRUE)+$M33*EXP($L33/100*Z$5)*(1-_xlfn.NORM.DIST((LN(($M33*EXP($L33/100*Z$5)))-LN($K33)-$Q33*Z$5)/($R33*SQRT(Z$5)),0,1,TRUE)))*EXP(-$F$1*Z$5)*INDEX('3)tpx females'!BH$57:BH$107,MATCH($O33,'3)tpx females'!$BB$57:$BB$107,0))</f>
        <v>3516.0053290204273</v>
      </c>
      <c r="AA33" s="32">
        <f ca="1">($K33*EXP(AA$5*($Q33+0.5*($R33)^2))*_xlfn.NORM.DIST((LN(($M33*EXP($L33/100*AA$5)))-LN($K33)-$Q33*AA$5)/($R33*SQRT(AA$5))-$R33*SQRT(AA$5),0,1,TRUE)+$M33*EXP($L33/100*AA$5)*(1-_xlfn.NORM.DIST((LN(($M33*EXP($L33/100*AA$5)))-LN($K33)-$Q33*AA$5)/($R33*SQRT(AA$5)),0,1,TRUE)))*EXP(-$F$1*AA$5)*INDEX('3)tpx females'!BI$57:BI$107,MATCH($O33,'3)tpx females'!$BB$57:$BB$107,0))</f>
        <v>3640.9041536917157</v>
      </c>
      <c r="AB33" s="32">
        <f ca="1">($K33*EXP(AB$5*($Q33+0.5*($R33)^2))*_xlfn.NORM.DIST((LN(($M33*EXP($L33/100*AB$5)))-LN($K33)-$Q33*AB$5)/($R33*SQRT(AB$5))-$R33*SQRT(AB$5),0,1,TRUE)+$M33*EXP($L33/100*AB$5)*(1-_xlfn.NORM.DIST((LN(($M33*EXP($L33/100*AB$5)))-LN($K33)-$Q33*AB$5)/($R33*SQRT(AB$5)),0,1,TRUE)))*EXP(-$F$1*AB$5)*INDEX('3)tpx females'!BJ$57:BJ$107,MATCH($O33,'3)tpx females'!$BB$57:$BB$107,0))</f>
        <v>4041.1642574884063</v>
      </c>
      <c r="AC33" s="32">
        <f ca="1">($K33*EXP(AC$5*($Q33+0.5*($R33)^2))*_xlfn.NORM.DIST((LN(($M33*EXP($L33/100*AC$5)))-LN($K33)-$Q33*AC$5)/($R33*SQRT(AC$5))-$R33*SQRT(AC$5),0,1,TRUE)+$M33*EXP($L33/100*AC$5)*(1-_xlfn.NORM.DIST((LN(($M33*EXP($L33/100*AC$5)))-LN($K33)-$Q33*AC$5)/($R33*SQRT(AC$5)),0,1,TRUE)))*EXP(-$F$1*AC$5)*INDEX('3)tpx females'!BK$57:BK$107,MATCH($O33,'3)tpx females'!$BB$57:$BB$107,0))</f>
        <v>4522.7588764697621</v>
      </c>
      <c r="AD33" s="32">
        <f ca="1">($K33*EXP(AD$5*($Q33+0.5*($R33)^2))*_xlfn.NORM.DIST((LN(($M33*EXP($L33/100*AD$5)))-LN($K33)-$Q33*AD$5)/($R33*SQRT(AD$5))-$R33*SQRT(AD$5),0,1,TRUE)+$M33*EXP($L33/100*AD$5)*(1-_xlfn.NORM.DIST((LN(($M33*EXP($L33/100*AD$5)))-LN($K33)-$Q33*AD$5)/($R33*SQRT(AD$5)),0,1,TRUE)))*EXP(-$F$1*AD$5)*INDEX('3)tpx females'!BL$57:BL$107,MATCH($O33,'3)tpx females'!$BB$57:$BB$107,0))</f>
        <v>4741.1375812108654</v>
      </c>
      <c r="AE33" s="32">
        <f ca="1">($K33*EXP(AE$5*($Q33+0.5*($R33)^2))*_xlfn.NORM.DIST((LN(($M33*EXP($L33/100*AE$5)))-LN($K33)-$Q33*AE$5)/($R33*SQRT(AE$5))-$R33*SQRT(AE$5),0,1,TRUE)+$M33*EXP($L33/100*AE$5)*(1-_xlfn.NORM.DIST((LN(($M33*EXP($L33/100*AE$5)))-LN($K33)-$Q33*AE$5)/($R33*SQRT(AE$5)),0,1,TRUE)))*EXP(-$F$1*AE$5)*INDEX('3)tpx females'!BM$57:BM$107,MATCH($O33,'3)tpx females'!$BB$57:$BB$107,0))</f>
        <v>5045.8231323555046</v>
      </c>
      <c r="AF33" s="32">
        <f ca="1">($K33*EXP(AF$5*($Q33+0.5*($R33)^2))*_xlfn.NORM.DIST((LN(($M33*EXP($L33/100*AF$5)))-LN($K33)-$Q33*AF$5)/($R33*SQRT(AF$5))-$R33*SQRT(AF$5),0,1,TRUE)+$M33*EXP($L33/100*AF$5)*(1-_xlfn.NORM.DIST((LN(($M33*EXP($L33/100*AF$5)))-LN($K33)-$Q33*AF$5)/($R33*SQRT(AF$5)),0,1,TRUE)))*EXP(-$F$1*AF$5)*INDEX('3)tpx females'!BN$57:BN$107,MATCH($O33,'3)tpx females'!$BB$57:$BB$107,0))</f>
        <v>5550.427073236825</v>
      </c>
      <c r="AG33" s="32">
        <f ca="1">($K33*EXP(AG$5*($Q33+0.5*($R33)^2))*_xlfn.NORM.DIST((LN(($M33*EXP($L33/100*AG$5)))-LN($K33)-$Q33*AG$5)/($R33*SQRT(AG$5))-$R33*SQRT(AG$5),0,1,TRUE)+$M33*EXP($L33/100*AG$5)*(1-_xlfn.NORM.DIST((LN(($M33*EXP($L33/100*AG$5)))-LN($K33)-$Q33*AG$5)/($R33*SQRT(AG$5)),0,1,TRUE)))*EXP(-$F$1*AG$5)*INDEX('3)tpx females'!BO$57:BO$107,MATCH($O33,'3)tpx females'!$BB$57:$BB$107,0))</f>
        <v>5634.7088462587662</v>
      </c>
      <c r="AH33" s="32">
        <f ca="1">($K33*EXP(AH$5*($Q33+0.5*($R33)^2))*_xlfn.NORM.DIST((LN(($M33*EXP($L33/100*AH$5)))-LN($K33)-$Q33*AH$5)/($R33*SQRT(AH$5))-$R33*SQRT(AH$5),0,1,TRUE)+$M33*EXP($L33/100*AH$5)*(1-_xlfn.NORM.DIST((LN(($M33*EXP($L33/100*AH$5)))-LN($K33)-$Q33*AH$5)/($R33*SQRT(AH$5)),0,1,TRUE)))*EXP(-$F$1*AH$5)*INDEX('3)tpx females'!BP$57:BP$107,MATCH($O33,'3)tpx females'!$BB$57:$BB$107,0))</f>
        <v>5384.2532761687553</v>
      </c>
      <c r="AI33" s="32">
        <f ca="1">($K33*EXP(AI$5*($Q33+0.5*($R33)^2))*_xlfn.NORM.DIST((LN(($M33*EXP($L33/100*AI$5)))-LN($K33)-$Q33*AI$5)/($R33*SQRT(AI$5))-$R33*SQRT(AI$5),0,1,TRUE)+$M33*EXP($L33/100*AI$5)*(1-_xlfn.NORM.DIST((LN(($M33*EXP($L33/100*AI$5)))-LN($K33)-$Q33*AI$5)/($R33*SQRT(AI$5)),0,1,TRUE)))*EXP(-$F$1*AI$5)*INDEX('3)tpx females'!BQ$57:BQ$107,MATCH($O33,'3)tpx females'!$BB$57:$BB$107,0))</f>
        <v>5152.5161661002285</v>
      </c>
      <c r="AJ33" s="32">
        <f ca="1">($K33*EXP(AJ$5*($Q33+0.5*($R33)^2))*_xlfn.NORM.DIST((LN(($M33*EXP($L33/100*AJ$5)))-LN($K33)-$Q33*AJ$5)/($R33*SQRT(AJ$5))-$R33*SQRT(AJ$5),0,1,TRUE)+$M33*EXP($L33/100*AJ$5)*(1-_xlfn.NORM.DIST((LN(($M33*EXP($L33/100*AJ$5)))-LN($K33)-$Q33*AJ$5)/($R33*SQRT(AJ$5)),0,1,TRUE)))*EXP(-$F$1*AJ$5)*INDEX('3)tpx females'!BR$57:BR$107,MATCH($O33,'3)tpx females'!$BB$57:$BB$107,0))</f>
        <v>4925.9910054360826</v>
      </c>
      <c r="AK33" s="32">
        <f ca="1">($K33*EXP(AK$5*($Q33+0.5*($R33)^2))*_xlfn.NORM.DIST((LN(($M33*EXP($L33/100*AK$5)))-LN($K33)-$Q33*AK$5)/($R33*SQRT(AK$5))-$R33*SQRT(AK$5),0,1,TRUE)+$M33*EXP($L33/100*AK$5)*(1-_xlfn.NORM.DIST((LN(($M33*EXP($L33/100*AK$5)))-LN($K33)-$Q33*AK$5)/($R33*SQRT(AK$5)),0,1,TRUE)))*EXP(-$F$1*AK$5)*INDEX('3)tpx females'!BS$57:BS$107,MATCH($O33,'3)tpx females'!$BB$57:$BB$107,0))</f>
        <v>4765.1952557144677</v>
      </c>
      <c r="AL33" s="32">
        <f ca="1">($K33*EXP(AL$5*($Q33+0.5*($R33)^2))*_xlfn.NORM.DIST((LN(($M33*EXP($L33/100*AL$5)))-LN($K33)-$Q33*AL$5)/($R33*SQRT(AL$5))-$R33*SQRT(AL$5),0,1,TRUE)+$M33*EXP($L33/100*AL$5)*(1-_xlfn.NORM.DIST((LN(($M33*EXP($L33/100*AL$5)))-LN($K33)-$Q33*AL$5)/($R33*SQRT(AL$5)),0,1,TRUE)))*EXP(-$F$1*AL$5)*INDEX('3)tpx females'!BT$57:BT$107,MATCH($O33,'3)tpx females'!$BB$57:$BB$107,0))</f>
        <v>4238.2214591772827</v>
      </c>
      <c r="AM33" s="32">
        <f ca="1">($K33*EXP(AM$5*($Q33+0.5*($R33)^2))*_xlfn.NORM.DIST((LN(($M33*EXP($L33/100*AM$5)))-LN($K33)-$Q33*AM$5)/($R33*SQRT(AM$5))-$R33*SQRT(AM$5),0,1,TRUE)+$M33*EXP($L33/100*AM$5)*(1-_xlfn.NORM.DIST((LN(($M33*EXP($L33/100*AM$5)))-LN($K33)-$Q33*AM$5)/($R33*SQRT(AM$5)),0,1,TRUE)))*EXP(-$F$1*AM$5)*INDEX('3)tpx females'!BU$57:BU$107,MATCH($O33,'3)tpx females'!$BB$57:$BB$107,0))</f>
        <v>3721.0422590866033</v>
      </c>
      <c r="AN33" s="32">
        <f ca="1">($K33*EXP(AN$5*($Q33+0.5*($R33)^2))*_xlfn.NORM.DIST((LN(($M33*EXP($L33/100*AN$5)))-LN($K33)-$Q33*AN$5)/($R33*SQRT(AN$5))-$R33*SQRT(AN$5),0,1,TRUE)+$M33*EXP($L33/100*AN$5)*(1-_xlfn.NORM.DIST((LN(($M33*EXP($L33/100*AN$5)))-LN($K33)-$Q33*AN$5)/($R33*SQRT(AN$5)),0,1,TRUE)))*EXP(-$F$1*AN$5)*INDEX('3)tpx females'!BV$57:BV$107,MATCH($O33,'3)tpx females'!$BB$57:$BB$107,0))</f>
        <v>3151.3008458172553</v>
      </c>
      <c r="AO33" s="32">
        <f ca="1">($K33*EXP(AO$5*($Q33+0.5*($R33)^2))*_xlfn.NORM.DIST((LN(($M33*EXP($L33/100*AO$5)))-LN($K33)-$Q33*AO$5)/($R33*SQRT(AO$5))-$R33*SQRT(AO$5),0,1,TRUE)+$M33*EXP($L33/100*AO$5)*(1-_xlfn.NORM.DIST((LN(($M33*EXP($L33/100*AO$5)))-LN($K33)-$Q33*AO$5)/($R33*SQRT(AO$5)),0,1,TRUE)))*EXP(-$F$1*AO$5)*INDEX('3)tpx females'!BW$57:BW$107,MATCH($O33,'3)tpx females'!$BB$57:$BB$107,0))</f>
        <v>2562.6740664009094</v>
      </c>
      <c r="AP33" s="32">
        <f ca="1">($K33*EXP(AP$5*($Q33+0.5*($R33)^2))*_xlfn.NORM.DIST((LN(($M33*EXP($L33/100*AP$5)))-LN($K33)-$Q33*AP$5)/($R33*SQRT(AP$5))-$R33*SQRT(AP$5),0,1,TRUE)+$M33*EXP($L33/100*AP$5)*(1-_xlfn.NORM.DIST((LN(($M33*EXP($L33/100*AP$5)))-LN($K33)-$Q33*AP$5)/($R33*SQRT(AP$5)),0,1,TRUE)))*EXP(-$F$1*AP$5)*INDEX('3)tpx females'!BX$57:BX$107,MATCH($O33,'3)tpx females'!$BB$57:$BB$107,0))</f>
        <v>1998.3438197828887</v>
      </c>
      <c r="AQ33" s="32">
        <f ca="1">($K33*EXP(AQ$5*($Q33+0.5*($R33)^2))*_xlfn.NORM.DIST((LN(($M33*EXP($L33/100*AQ$5)))-LN($K33)-$Q33*AQ$5)/($R33*SQRT(AQ$5))-$R33*SQRT(AQ$5),0,1,TRUE)+$M33*EXP($L33/100*AQ$5)*(1-_xlfn.NORM.DIST((LN(($M33*EXP($L33/100*AQ$5)))-LN($K33)-$Q33*AQ$5)/($R33*SQRT(AQ$5)),0,1,TRUE)))*EXP(-$F$1*AQ$5)*INDEX('3)tpx females'!BY$57:BY$107,MATCH($O33,'3)tpx females'!$BB$57:$BB$107,0))</f>
        <v>1495.3799223264698</v>
      </c>
      <c r="AR33" s="32">
        <f ca="1">($K33*EXP(AR$5*($Q33+0.5*($R33)^2))*_xlfn.NORM.DIST((LN(($M33*EXP($L33/100*AR$5)))-LN($K33)-$Q33*AR$5)/($R33*SQRT(AR$5))-$R33*SQRT(AR$5),0,1,TRUE)+$M33*EXP($L33/100*AR$5)*(1-_xlfn.NORM.DIST((LN(($M33*EXP($L33/100*AR$5)))-LN($K33)-$Q33*AR$5)/($R33*SQRT(AR$5)),0,1,TRUE)))*EXP(-$F$1*AR$5)*INDEX('3)tpx females'!BZ$57:BZ$107,MATCH($O33,'3)tpx females'!$BB$57:$BB$107,0))</f>
        <v>1065.248061441747</v>
      </c>
      <c r="AS33" s="32">
        <f ca="1">($K33*EXP(AS$5*($Q33+0.5*($R33)^2))*_xlfn.NORM.DIST((LN(($M33*EXP($L33/100*AS$5)))-LN($K33)-$Q33*AS$5)/($R33*SQRT(AS$5))-$R33*SQRT(AS$5),0,1,TRUE)+$M33*EXP($L33/100*AS$5)*(1-_xlfn.NORM.DIST((LN(($M33*EXP($L33/100*AS$5)))-LN($K33)-$Q33*AS$5)/($R33*SQRT(AS$5)),0,1,TRUE)))*EXP(-$F$1*AS$5)*INDEX('3)tpx females'!CA$57:CA$107,MATCH($O33,'3)tpx females'!$BB$57:$BB$107,0))</f>
        <v>720.86593392584314</v>
      </c>
      <c r="AT33" s="32">
        <f ca="1">($K33*EXP(AT$5*($Q33+0.5*($R33)^2))*_xlfn.NORM.DIST((LN(($M33*EXP($L33/100*AT$5)))-LN($K33)-$Q33*AT$5)/($R33*SQRT(AT$5))-$R33*SQRT(AT$5),0,1,TRUE)+$M33*EXP($L33/100*AT$5)*(1-_xlfn.NORM.DIST((LN(($M33*EXP($L33/100*AT$5)))-LN($K33)-$Q33*AT$5)/($R33*SQRT(AT$5)),0,1,TRUE)))*EXP(-$F$1*AT$5)*INDEX('3)tpx females'!CB$57:CB$107,MATCH($O33,'3)tpx females'!$BB$57:$BB$107,0))</f>
        <v>465.47719179292062</v>
      </c>
      <c r="AU33" s="32">
        <f ca="1">($K33*EXP(AU$5*($Q33+0.5*($R33)^2))*_xlfn.NORM.DIST((LN(($M33*EXP($L33/100*AU$5)))-LN($K33)-$Q33*AU$5)/($R33*SQRT(AU$5))-$R33*SQRT(AU$5),0,1,TRUE)+$M33*EXP($L33/100*AU$5)*(1-_xlfn.NORM.DIST((LN(($M33*EXP($L33/100*AU$5)))-LN($K33)-$Q33*AU$5)/($R33*SQRT(AU$5)),0,1,TRUE)))*EXP(-$F$1*AU$5)*INDEX('3)tpx females'!CC$57:CC$107,MATCH($O33,'3)tpx females'!$BB$57:$BB$107,0))</f>
        <v>285.45356285784817</v>
      </c>
      <c r="AV33" s="32">
        <f ca="1">($K33*EXP(AV$5*($Q33+0.5*($R33)^2))*_xlfn.NORM.DIST((LN(($M33*EXP($L33/100*AV$5)))-LN($K33)-$Q33*AV$5)/($R33*SQRT(AV$5))-$R33*SQRT(AV$5),0,1,TRUE)+$M33*EXP($L33/100*AV$5)*(1-_xlfn.NORM.DIST((LN(($M33*EXP($L33/100*AV$5)))-LN($K33)-$Q33*AV$5)/($R33*SQRT(AV$5)),0,1,TRUE)))*EXP(-$F$1*AV$5)*INDEX('3)tpx females'!CD$57:CD$107,MATCH($O33,'3)tpx females'!$BB$57:$BB$107,0))</f>
        <v>167.02714176561273</v>
      </c>
      <c r="AW33" s="32">
        <f ca="1">($K33*EXP(AW$5*($Q33+0.5*($R33)^2))*_xlfn.NORM.DIST((LN(($M33*EXP($L33/100*AW$5)))-LN($K33)-$Q33*AW$5)/($R33*SQRT(AW$5))-$R33*SQRT(AW$5),0,1,TRUE)+$M33*EXP($L33/100*AW$5)*(1-_xlfn.NORM.DIST((LN(($M33*EXP($L33/100*AW$5)))-LN($K33)-$Q33*AW$5)/($R33*SQRT(AW$5)),0,1,TRUE)))*EXP(-$F$1*AW$5)*INDEX('3)tpx females'!CE$57:CE$107,MATCH($O33,'3)tpx females'!$BB$57:$BB$107,0))</f>
        <v>89.942405940336613</v>
      </c>
      <c r="AX33" s="32">
        <f ca="1">($K33*EXP(AX$5*($Q33+0.5*($R33)^2))*_xlfn.NORM.DIST((LN(($M33*EXP($L33/100*AX$5)))-LN($K33)-$Q33*AX$5)/($R33*SQRT(AX$5))-$R33*SQRT(AX$5),0,1,TRUE)+$M33*EXP($L33/100*AX$5)*(1-_xlfn.NORM.DIST((LN(($M33*EXP($L33/100*AX$5)))-LN($K33)-$Q33*AX$5)/($R33*SQRT(AX$5)),0,1,TRUE)))*EXP(-$F$1*AX$5)*INDEX('3)tpx females'!CF$57:CF$107,MATCH($O33,'3)tpx females'!$BB$57:$BB$107,0))</f>
        <v>49.029811542217189</v>
      </c>
      <c r="AY33" s="32">
        <f ca="1">($K33*EXP(AY$5*($Q33+0.5*($R33)^2))*_xlfn.NORM.DIST((LN(($M33*EXP($L33/100*AY$5)))-LN($K33)-$Q33*AY$5)/($R33*SQRT(AY$5))-$R33*SQRT(AY$5),0,1,TRUE)+$M33*EXP($L33/100*AY$5)*(1-_xlfn.NORM.DIST((LN(($M33*EXP($L33/100*AY$5)))-LN($K33)-$Q33*AY$5)/($R33*SQRT(AY$5)),0,1,TRUE)))*EXP(-$F$1*AY$5)*INDEX('3)tpx females'!CG$57:CG$107,MATCH($O33,'3)tpx females'!$BB$57:$BB$107,0))</f>
        <v>27.227498430913485</v>
      </c>
      <c r="AZ33" s="32">
        <f ca="1">($K33*EXP(AZ$5*($Q33+0.5*($R33)^2))*_xlfn.NORM.DIST((LN(($M33*EXP($L33/100*AZ$5)))-LN($K33)-$Q33*AZ$5)/($R33*SQRT(AZ$5))-$R33*SQRT(AZ$5),0,1,TRUE)+$M33*EXP($L33/100*AZ$5)*(1-_xlfn.NORM.DIST((LN(($M33*EXP($L33/100*AZ$5)))-LN($K33)-$Q33*AZ$5)/($R33*SQRT(AZ$5)),0,1,TRUE)))*EXP(-$F$1*AZ$5)*INDEX('3)tpx females'!CH$57:CH$107,MATCH($O33,'3)tpx females'!$BB$57:$BB$107,0))</f>
        <v>12.022881760673366</v>
      </c>
      <c r="BA33" s="32">
        <f ca="1">($K33*EXP(BA$5*($Q33+0.5*($R33)^2))*_xlfn.NORM.DIST((LN(($M33*EXP($L33/100*BA$5)))-LN($K33)-$Q33*BA$5)/($R33*SQRT(BA$5))-$R33*SQRT(BA$5),0,1,TRUE)+$M33*EXP($L33/100*BA$5)*(1-_xlfn.NORM.DIST((LN(($M33*EXP($L33/100*BA$5)))-LN($K33)-$Q33*BA$5)/($R33*SQRT(BA$5)),0,1,TRUE)))*EXP(-$F$1*BA$5)*INDEX('3)tpx females'!CI$57:CI$107,MATCH($O33,'3)tpx females'!$BB$57:$BB$107,0))</f>
        <v>0</v>
      </c>
      <c r="BB33" s="32">
        <f ca="1">($K33*EXP(BB$5*($Q33+0.5*($R33)^2))*_xlfn.NORM.DIST((LN(($M33*EXP($L33/100*BB$5)))-LN($K33)-$Q33*BB$5)/($R33*SQRT(BB$5))-$R33*SQRT(BB$5),0,1,TRUE)+$M33*EXP($L33/100*BB$5)*(1-_xlfn.NORM.DIST((LN(($M33*EXP($L33/100*BB$5)))-LN($K33)-$Q33*BB$5)/($R33*SQRT(BB$5)),0,1,TRUE)))*EXP(-$F$1*BB$5)*INDEX('3)tpx females'!CJ$57:CJ$107,MATCH($O33,'3)tpx females'!$BB$57:$BB$107,0))</f>
        <v>0</v>
      </c>
      <c r="BC33" s="32">
        <f ca="1">($K33*EXP(BC$5*($Q33+0.5*($R33)^2))*_xlfn.NORM.DIST((LN(($M33*EXP($L33/100*BC$5)))-LN($K33)-$Q33*BC$5)/($R33*SQRT(BC$5))-$R33*SQRT(BC$5),0,1,TRUE)+$M33*EXP($L33/100*BC$5)*(1-_xlfn.NORM.DIST((LN(($M33*EXP($L33/100*BC$5)))-LN($K33)-$Q33*BC$5)/($R33*SQRT(BC$5)),0,1,TRUE)))*EXP(-$F$1*BC$5)*INDEX('3)tpx females'!CK$57:CK$107,MATCH($O33,'3)tpx females'!$BB$57:$BB$107,0))</f>
        <v>0</v>
      </c>
      <c r="BD33" s="32">
        <f ca="1">($K33*EXP(BD$5*($Q33+0.5*($R33)^2))*_xlfn.NORM.DIST((LN(($M33*EXP($L33/100*BD$5)))-LN($K33)-$Q33*BD$5)/($R33*SQRT(BD$5))-$R33*SQRT(BD$5),0,1,TRUE)+$M33*EXP($L33/100*BD$5)*(1-_xlfn.NORM.DIST((LN(($M33*EXP($L33/100*BD$5)))-LN($K33)-$Q33*BD$5)/($R33*SQRT(BD$5)),0,1,TRUE)))*EXP(-$F$1*BD$5)*INDEX('3)tpx females'!CL$57:CL$107,MATCH($O33,'3)tpx females'!$BB$57:$BB$107,0))</f>
        <v>0</v>
      </c>
      <c r="BE33" s="32">
        <f ca="1">($K33*EXP(BE$5*($Q33+0.5*($R33)^2))*_xlfn.NORM.DIST((LN(($M33*EXP($L33/100*BE$5)))-LN($K33)-$Q33*BE$5)/($R33*SQRT(BE$5))-$R33*SQRT(BE$5),0,1,TRUE)+$M33*EXP($L33/100*BE$5)*(1-_xlfn.NORM.DIST((LN(($M33*EXP($L33/100*BE$5)))-LN($K33)-$Q33*BE$5)/($R33*SQRT(BE$5)),0,1,TRUE)))*EXP(-$F$1*BE$5)*INDEX('3)tpx females'!CM$57:CM$107,MATCH($O33,'3)tpx females'!$BB$57:$BB$107,0))</f>
        <v>0</v>
      </c>
      <c r="BF33" s="32">
        <f ca="1">($K33*EXP(BF$5*($Q33+0.5*($R33)^2))*_xlfn.NORM.DIST((LN(($M33*EXP($L33/100*BF$5)))-LN($K33)-$Q33*BF$5)/($R33*SQRT(BF$5))-$R33*SQRT(BF$5),0,1,TRUE)+$M33*EXP($L33/100*BF$5)*(1-_xlfn.NORM.DIST((LN(($M33*EXP($L33/100*BF$5)))-LN($K33)-$Q33*BF$5)/($R33*SQRT(BF$5)),0,1,TRUE)))*EXP(-$F$1*BF$5)*INDEX('3)tpx females'!CN$57:CN$107,MATCH($O33,'3)tpx females'!$BB$57:$BB$107,0))</f>
        <v>0</v>
      </c>
      <c r="BG33" s="32">
        <f ca="1">($K33*EXP(BG$5*($Q33+0.5*($R33)^2))*_xlfn.NORM.DIST((LN(($M33*EXP($L33/100*BG$5)))-LN($K33)-$Q33*BG$5)/($R33*SQRT(BG$5))-$R33*SQRT(BG$5),0,1,TRUE)+$M33*EXP($L33/100*BG$5)*(1-_xlfn.NORM.DIST((LN(($M33*EXP($L33/100*BG$5)))-LN($K33)-$Q33*BG$5)/($R33*SQRT(BG$5)),0,1,TRUE)))*EXP(-$F$1*BG$5)*INDEX('3)tpx females'!CO$57:CO$107,MATCH($O33,'3)tpx females'!$BB$57:$BB$107,0))</f>
        <v>0</v>
      </c>
      <c r="BH33" s="32">
        <f ca="1">($K33*EXP(BH$5*($Q33+0.5*($R33)^2))*_xlfn.NORM.DIST((LN(($M33*EXP($L33/100*BH$5)))-LN($K33)-$Q33*BH$5)/($R33*SQRT(BH$5))-$R33*SQRT(BH$5),0,1,TRUE)+$M33*EXP($L33/100*BH$5)*(1-_xlfn.NORM.DIST((LN(($M33*EXP($L33/100*BH$5)))-LN($K33)-$Q33*BH$5)/($R33*SQRT(BH$5)),0,1,TRUE)))*EXP(-$F$1*BH$5)*INDEX('3)tpx females'!CP$57:CP$107,MATCH($O33,'3)tpx females'!$BB$57:$BB$107,0))</f>
        <v>0</v>
      </c>
      <c r="BI33" s="32">
        <f ca="1">($K33*EXP(BI$5*($Q33+0.5*($R33)^2))*_xlfn.NORM.DIST((LN(($M33*EXP($L33/100*BI$5)))-LN($K33)-$Q33*BI$5)/($R33*SQRT(BI$5))-$R33*SQRT(BI$5),0,1,TRUE)+$M33*EXP($L33/100*BI$5)*(1-_xlfn.NORM.DIST((LN(($M33*EXP($L33/100*BI$5)))-LN($K33)-$Q33*BI$5)/($R33*SQRT(BI$5)),0,1,TRUE)))*EXP(-$F$1*BI$5)*INDEX('3)tpx females'!CQ$57:CQ$107,MATCH($O33,'3)tpx females'!$BB$57:$BB$107,0))</f>
        <v>0</v>
      </c>
      <c r="BJ33" s="32">
        <f ca="1">($K33*EXP(BJ$5*($Q33+0.5*($R33)^2))*_xlfn.NORM.DIST((LN(($M33*EXP($L33/100*BJ$5)))-LN($K33)-$Q33*BJ$5)/($R33*SQRT(BJ$5))-$R33*SQRT(BJ$5),0,1,TRUE)+$M33*EXP($L33/100*BJ$5)*(1-_xlfn.NORM.DIST((LN(($M33*EXP($L33/100*BJ$5)))-LN($K33)-$Q33*BJ$5)/($R33*SQRT(BJ$5)),0,1,TRUE)))*EXP(-$F$1*BJ$5)*INDEX('3)tpx females'!CR$57:CR$107,MATCH($O33,'3)tpx females'!$BB$57:$BB$107,0))</f>
        <v>0</v>
      </c>
      <c r="BK33" s="32">
        <f ca="1">($K33*EXP(BK$5*($Q33+0.5*($R33)^2))*_xlfn.NORM.DIST((LN(($M33*EXP($L33/100*BK$5)))-LN($K33)-$Q33*BK$5)/($R33*SQRT(BK$5))-$R33*SQRT(BK$5),0,1,TRUE)+$M33*EXP($L33/100*BK$5)*(1-_xlfn.NORM.DIST((LN(($M33*EXP($L33/100*BK$5)))-LN($K33)-$Q33*BK$5)/($R33*SQRT(BK$5)),0,1,TRUE)))*EXP(-$F$1*BK$5)*INDEX('3)tpx females'!CS$57:CS$107,MATCH($O33,'3)tpx females'!$BB$57:$BB$107,0))</f>
        <v>0</v>
      </c>
      <c r="BL33" s="32">
        <f ca="1">($K33*EXP(BL$5*($Q33+0.5*($R33)^2))*_xlfn.NORM.DIST((LN(($M33*EXP($L33/100*BL$5)))-LN($K33)-$Q33*BL$5)/($R33*SQRT(BL$5))-$R33*SQRT(BL$5),0,1,TRUE)+$M33*EXP($L33/100*BL$5)*(1-_xlfn.NORM.DIST((LN(($M33*EXP($L33/100*BL$5)))-LN($K33)-$Q33*BL$5)/($R33*SQRT(BL$5)),0,1,TRUE)))*EXP(-$F$1*BL$5)*INDEX('3)tpx females'!CT$57:CT$107,MATCH($O33,'3)tpx females'!$BB$57:$BB$107,0))</f>
        <v>0</v>
      </c>
      <c r="BM33" s="32">
        <f ca="1">($K33*EXP(BM$5*($Q33+0.5*($R33)^2))*_xlfn.NORM.DIST((LN(($M33*EXP($L33/100*BM$5)))-LN($K33)-$Q33*BM$5)/($R33*SQRT(BM$5))-$R33*SQRT(BM$5),0,1,TRUE)+$M33*EXP($L33/100*BM$5)*(1-_xlfn.NORM.DIST((LN(($M33*EXP($L33/100*BM$5)))-LN($K33)-$Q33*BM$5)/($R33*SQRT(BM$5)),0,1,TRUE)))*EXP(-$F$1*BM$5)*INDEX('3)tpx females'!CU$57:CU$107,MATCH($O33,'3)tpx females'!$BB$57:$BB$107,0))</f>
        <v>0</v>
      </c>
      <c r="BN33" s="32">
        <f ca="1">($K33*EXP(BN$5*($Q33+0.5*($R33)^2))*_xlfn.NORM.DIST((LN(($M33*EXP($L33/100*BN$5)))-LN($K33)-$Q33*BN$5)/($R33*SQRT(BN$5))-$R33*SQRT(BN$5),0,1,TRUE)+$M33*EXP($L33/100*BN$5)*(1-_xlfn.NORM.DIST((LN(($M33*EXP($L33/100*BN$5)))-LN($K33)-$Q33*BN$5)/($R33*SQRT(BN$5)),0,1,TRUE)))*EXP(-$F$1*BN$5)*INDEX('3)tpx females'!CV$57:CV$107,MATCH($O33,'3)tpx females'!$BB$57:$BB$107,0))</f>
        <v>0</v>
      </c>
      <c r="BO33" s="32">
        <f ca="1">($K33*EXP(BO$5*($Q33+0.5*($R33)^2))*_xlfn.NORM.DIST((LN(($M33*EXP($L33/100*BO$5)))-LN($K33)-$Q33*BO$5)/($R33*SQRT(BO$5))-$R33*SQRT(BO$5),0,1,TRUE)+$M33*EXP($L33/100*BO$5)*(1-_xlfn.NORM.DIST((LN(($M33*EXP($L33/100*BO$5)))-LN($K33)-$Q33*BO$5)/($R33*SQRT(BO$5)),0,1,TRUE)))*EXP(-$F$1*BO$5)*INDEX('3)tpx females'!CW$57:CW$107,MATCH($O33,'3)tpx females'!$BB$57:$BB$107,0))</f>
        <v>0</v>
      </c>
      <c r="BP33" s="32">
        <f ca="1">($K33*EXP(BP$5*($Q33+0.5*($R33)^2))*_xlfn.NORM.DIST((LN(($M33*EXP($L33/100*BP$5)))-LN($K33)-$Q33*BP$5)/($R33*SQRT(BP$5))-$R33*SQRT(BP$5),0,1,TRUE)+$M33*EXP($L33/100*BP$5)*(1-_xlfn.NORM.DIST((LN(($M33*EXP($L33/100*BP$5)))-LN($K33)-$Q33*BP$5)/($R33*SQRT(BP$5)),0,1,TRUE)))*EXP(-$F$1*BP$5)*INDEX('3)tpx females'!CX$57:CX$107,MATCH($O33,'3)tpx females'!$BB$57:$BB$107,0))</f>
        <v>0</v>
      </c>
      <c r="BQ33" s="32">
        <f ca="1">($K33*EXP(BQ$5*($Q33+0.5*($R33)^2))*_xlfn.NORM.DIST((LN(($M33*EXP($L33/100*BQ$5)))-LN($K33)-$Q33*BQ$5)/($R33*SQRT(BQ$5))-$R33*SQRT(BQ$5),0,1,TRUE)+$M33*EXP($L33/100*BQ$5)*(1-_xlfn.NORM.DIST((LN(($M33*EXP($L33/100*BQ$5)))-LN($K33)-$Q33*BQ$5)/($R33*SQRT(BQ$5)),0,1,TRUE)))*EXP(-$F$1*BQ$5)*INDEX('3)tpx females'!CY$57:CY$107,MATCH($O33,'3)tpx females'!$BB$57:$BB$107,0))</f>
        <v>0</v>
      </c>
      <c r="BR33" s="32">
        <f ca="1">($K33*EXP(BR$5*($Q33+0.5*($R33)^2))*_xlfn.NORM.DIST((LN(($M33*EXP($L33/100*BR$5)))-LN($K33)-$Q33*BR$5)/($R33*SQRT(BR$5))-$R33*SQRT(BR$5),0,1,TRUE)+$M33*EXP($L33/100*BR$5)*(1-_xlfn.NORM.DIST((LN(($M33*EXP($L33/100*BR$5)))-LN($K33)-$Q33*BR$5)/($R33*SQRT(BR$5)),0,1,TRUE)))*EXP(-$F$1*BR$5)*INDEX('3)tpx females'!CZ$57:CZ$107,MATCH($O33,'3)tpx females'!$BB$57:$BB$107,0))</f>
        <v>0</v>
      </c>
      <c r="BS33" s="32">
        <f ca="1">($K33*EXP(BS$5*($Q33+0.5*($R33)^2))*_xlfn.NORM.DIST((LN(($M33*EXP($L33/100*BS$5)))-LN($K33)-$Q33*BS$5)/($R33*SQRT(BS$5))-$R33*SQRT(BS$5),0,1,TRUE)+$M33*EXP($L33/100*BS$5)*(1-_xlfn.NORM.DIST((LN(($M33*EXP($L33/100*BS$5)))-LN($K33)-$Q33*BS$5)/($R33*SQRT(BS$5)),0,1,TRUE)))*EXP(-$F$1*BS$5)*INDEX('3)tpx females'!DA$57:DA$107,MATCH($O33,'3)tpx females'!$BB$57:$BB$107,0))</f>
        <v>0</v>
      </c>
      <c r="BU33" s="32">
        <f t="shared" si="58"/>
        <v>91572.529306847806</v>
      </c>
      <c r="BV33" s="32">
        <f t="shared" si="67"/>
        <v>85595.381590034231</v>
      </c>
      <c r="BW33" s="32">
        <f t="shared" si="68"/>
        <v>85809.637752620809</v>
      </c>
      <c r="BX33" s="32">
        <f t="shared" si="69"/>
        <v>86024.430225722652</v>
      </c>
      <c r="BY33" s="32">
        <f t="shared" si="70"/>
        <v>86239.760351793462</v>
      </c>
      <c r="BZ33" s="32">
        <f t="shared" si="71"/>
        <v>86455.629476647198</v>
      </c>
      <c r="CA33" s="32">
        <f t="shared" si="72"/>
        <v>86672.038949466572</v>
      </c>
      <c r="CB33" s="32">
        <f t="shared" si="73"/>
        <v>86888.990122811534</v>
      </c>
      <c r="CC33" s="32">
        <f t="shared" si="74"/>
        <v>87106.484352627507</v>
      </c>
      <c r="CD33" s="32">
        <f t="shared" si="75"/>
        <v>87324.522998252927</v>
      </c>
      <c r="CE33" s="32">
        <f t="shared" si="76"/>
        <v>87543.107422419518</v>
      </c>
      <c r="CF33" s="32">
        <f t="shared" si="77"/>
        <v>87762.238991221166</v>
      </c>
      <c r="CG33" s="32">
        <f t="shared" si="78"/>
        <v>87981.919073989076</v>
      </c>
      <c r="CH33" s="32">
        <f t="shared" si="79"/>
        <v>88202.149042959863</v>
      </c>
      <c r="CI33" s="32">
        <f t="shared" si="80"/>
        <v>88422.930272589147</v>
      </c>
      <c r="CJ33" s="32">
        <f t="shared" si="81"/>
        <v>88644.264138371465</v>
      </c>
      <c r="CK33" s="32">
        <f t="shared" si="82"/>
        <v>88866.152015088839</v>
      </c>
      <c r="CL33" s="32">
        <f t="shared" si="83"/>
        <v>89088.595274506879</v>
      </c>
      <c r="CM33" s="32">
        <f t="shared" si="84"/>
        <v>89311.5952826383</v>
      </c>
      <c r="CN33" s="32">
        <f t="shared" si="85"/>
        <v>89535.153396774156</v>
      </c>
      <c r="CO33" s="32">
        <f t="shared" si="86"/>
        <v>89759.270962522278</v>
      </c>
      <c r="CP33" s="32">
        <f t="shared" si="87"/>
        <v>89983.94931109219</v>
      </c>
      <c r="CQ33" s="32">
        <f t="shared" si="88"/>
        <v>90209.189757034692</v>
      </c>
      <c r="CR33" s="32">
        <f t="shared" si="89"/>
        <v>90434.993596587985</v>
      </c>
      <c r="CS33" s="32">
        <f t="shared" si="90"/>
        <v>90661.36210672243</v>
      </c>
      <c r="CT33" s="32">
        <f t="shared" si="91"/>
        <v>90888.296544914323</v>
      </c>
      <c r="CU33" s="32">
        <f t="shared" si="92"/>
        <v>91115.798149628594</v>
      </c>
      <c r="CV33" s="32">
        <f t="shared" si="93"/>
        <v>91343.868141448562</v>
      </c>
      <c r="CW33" s="32">
        <f t="shared" si="94"/>
        <v>91572.507724763651</v>
      </c>
      <c r="CX33" s="32">
        <f t="shared" si="95"/>
        <v>91801.718089911694</v>
      </c>
      <c r="CY33" s="32">
        <f t="shared" si="96"/>
        <v>92031.50041566373</v>
      </c>
      <c r="CZ33" s="32">
        <f t="shared" si="97"/>
        <v>92261.855871943728</v>
      </c>
      <c r="DA33" s="32">
        <f t="shared" si="98"/>
        <v>92492.785622681477</v>
      </c>
      <c r="DB33" s="32">
        <f t="shared" si="99"/>
        <v>92724.29082870885</v>
      </c>
      <c r="DC33" s="32">
        <f t="shared" si="100"/>
        <v>92956.372650621575</v>
      </c>
      <c r="DD33" s="32">
        <f t="shared" si="101"/>
        <v>93189.032251544137</v>
      </c>
      <c r="DE33" s="32">
        <f t="shared" si="102"/>
        <v>93422.270799746577</v>
      </c>
      <c r="DF33" s="32">
        <f t="shared" si="103"/>
        <v>93656.08947107663</v>
      </c>
      <c r="DG33" s="32">
        <f t="shared" si="104"/>
        <v>93890.48945118062</v>
      </c>
      <c r="DH33" s="32">
        <f t="shared" si="105"/>
        <v>94125.471937496593</v>
      </c>
      <c r="DI33" s="32">
        <f t="shared" si="106"/>
        <v>94361.038141012177</v>
      </c>
      <c r="DJ33" s="32">
        <f t="shared" si="107"/>
        <v>94597.189287785834</v>
      </c>
      <c r="DK33" s="32">
        <f t="shared" si="108"/>
        <v>94833.926620235521</v>
      </c>
      <c r="DL33" s="32">
        <f t="shared" si="109"/>
        <v>95071.251398203516</v>
      </c>
      <c r="DM33" s="32">
        <f t="shared" si="110"/>
        <v>95309.164899809781</v>
      </c>
      <c r="DN33" s="32">
        <f t="shared" si="111"/>
        <v>95547.668422106042</v>
      </c>
      <c r="DO33" s="32">
        <f t="shared" si="112"/>
        <v>95786.763281548207</v>
      </c>
      <c r="DP33" s="32">
        <f t="shared" si="113"/>
        <v>96026.450814300741</v>
      </c>
      <c r="DQ33" s="32">
        <f t="shared" si="114"/>
        <v>96266.732376391679</v>
      </c>
      <c r="DR33" s="32">
        <f t="shared" si="115"/>
        <v>96507.609343732751</v>
      </c>
      <c r="DT33" s="48">
        <f t="shared" si="116"/>
        <v>79</v>
      </c>
      <c r="DU33" s="32"/>
      <c r="DV33" s="32">
        <f ca="1">INDEX('3)tpx females'!BD$57:BD$107,MATCH('3) 2016 cases'!DT33,'3)tpx females'!$BB$57:$BB$107,0))</f>
        <v>2.5714798811836803E-2</v>
      </c>
      <c r="DW33" s="32">
        <f t="shared" ca="1" si="117"/>
        <v>-2354.7691678166207</v>
      </c>
      <c r="DX33" s="32">
        <f t="shared" ca="1" si="61"/>
        <v>0.9742852011881632</v>
      </c>
      <c r="DZ33" s="32">
        <f t="shared" ca="1" si="118"/>
        <v>-94145.494293390657</v>
      </c>
      <c r="EA33" s="32">
        <f t="shared" ca="1" si="119"/>
        <v>2572.964986542851</v>
      </c>
      <c r="EB33" s="32">
        <f t="shared" ca="1" si="64"/>
        <v>66.163276978849794</v>
      </c>
      <c r="EC33" s="32">
        <f ca="1">EA33*'3) Value'!AN45</f>
        <v>0</v>
      </c>
      <c r="EE33" s="32">
        <f ca="1">IF(EC33=0,'3) Value'!AM45+'3) 2016 cases'!DZ33,0)</f>
        <v>8.5578387370333076E-5</v>
      </c>
    </row>
    <row r="34" spans="3:135" x14ac:dyDescent="0.25">
      <c r="C34" s="32" t="s">
        <v>16</v>
      </c>
      <c r="D34" s="32" t="s">
        <v>14</v>
      </c>
      <c r="E34" s="49">
        <v>17726</v>
      </c>
      <c r="F34" s="32" t="s">
        <v>13</v>
      </c>
      <c r="G34" s="32" t="s">
        <v>17</v>
      </c>
      <c r="H34" s="49" t="s">
        <v>17</v>
      </c>
      <c r="I34" s="32" t="s">
        <v>17</v>
      </c>
      <c r="J34" s="32" t="s">
        <v>22</v>
      </c>
      <c r="K34" s="52">
        <v>230000</v>
      </c>
      <c r="L34" s="52">
        <v>7.35</v>
      </c>
      <c r="M34" s="52">
        <v>63120</v>
      </c>
      <c r="O34" s="48">
        <f t="shared" si="65"/>
        <v>68</v>
      </c>
      <c r="Q34" s="32">
        <f>INDEX('2b)Working'!$I$61:$P$61,MATCH($J34,'2b)Working'!$I$60:$P$60,0))</f>
        <v>7.7288380255278302E-2</v>
      </c>
      <c r="R34" s="32">
        <f>INDEX('2b)Working'!$I$62:$P$62,MATCH($J34,'2b)Working'!$I$60:$P$60,0))</f>
        <v>4.7716681618892573E-2</v>
      </c>
      <c r="T34" s="9">
        <f t="shared" ca="1" si="66"/>
        <v>67840.765326697539</v>
      </c>
      <c r="U34" s="10"/>
      <c r="V34" s="32">
        <f ca="1">($K34*EXP(V$5*($Q34+0.5*($R34)^2))*_xlfn.NORM.DIST((LN(($M34*EXP($L34/100*V$5)))-LN($K34)-$Q34*V$5)/($R34*SQRT(V$5))-$R34*SQRT(V$5),0,1,TRUE)+$M34*EXP($L34/100*V$5)*(1-_xlfn.NORM.DIST((LN(($M34*EXP($L34/100*V$5)))-LN($K34)-$Q34*V$5)/($R34*SQRT(V$5)),0,1,TRUE)))*EXP(-$F$1*V$5)*INDEX('3)tpx females'!BD$57:BD$107,MATCH($O34,'3)tpx females'!$BB$57:$BB$107,0))</f>
        <v>464.06524025137708</v>
      </c>
      <c r="W34" s="32">
        <f ca="1">($K34*EXP(W$5*($Q34+0.5*($R34)^2))*_xlfn.NORM.DIST((LN(($M34*EXP($L34/100*W$5)))-LN($K34)-$Q34*W$5)/($R34*SQRT(W$5))-$R34*SQRT(W$5),0,1,TRUE)+$M34*EXP($L34/100*W$5)*(1-_xlfn.NORM.DIST((LN(($M34*EXP($L34/100*W$5)))-LN($K34)-$Q34*W$5)/($R34*SQRT(W$5)),0,1,TRUE)))*EXP(-$F$1*W$5)*INDEX('3)tpx females'!BE$57:BE$107,MATCH($O34,'3)tpx females'!$BB$57:$BB$107,0))</f>
        <v>531.33368473763937</v>
      </c>
      <c r="X34" s="32">
        <f ca="1">($K34*EXP(X$5*($Q34+0.5*($R34)^2))*_xlfn.NORM.DIST((LN(($M34*EXP($L34/100*X$5)))-LN($K34)-$Q34*X$5)/($R34*SQRT(X$5))-$R34*SQRT(X$5),0,1,TRUE)+$M34*EXP($L34/100*X$5)*(1-_xlfn.NORM.DIST((LN(($M34*EXP($L34/100*X$5)))-LN($K34)-$Q34*X$5)/($R34*SQRT(X$5)),0,1,TRUE)))*EXP(-$F$1*X$5)*INDEX('3)tpx females'!BF$57:BF$107,MATCH($O34,'3)tpx females'!$BB$57:$BB$107,0))</f>
        <v>574.56355874910537</v>
      </c>
      <c r="Y34" s="32">
        <f ca="1">($K34*EXP(Y$5*($Q34+0.5*($R34)^2))*_xlfn.NORM.DIST((LN(($M34*EXP($L34/100*Y$5)))-LN($K34)-$Q34*Y$5)/($R34*SQRT(Y$5))-$R34*SQRT(Y$5),0,1,TRUE)+$M34*EXP($L34/100*Y$5)*(1-_xlfn.NORM.DIST((LN(($M34*EXP($L34/100*Y$5)))-LN($K34)-$Q34*Y$5)/($R34*SQRT(Y$5)),0,1,TRUE)))*EXP(-$F$1*Y$5)*INDEX('3)tpx females'!BG$57:BG$107,MATCH($O34,'3)tpx females'!$BB$57:$BB$107,0))</f>
        <v>663.0737529278075</v>
      </c>
      <c r="Z34" s="32">
        <f ca="1">($K34*EXP(Z$5*($Q34+0.5*($R34)^2))*_xlfn.NORM.DIST((LN(($M34*EXP($L34/100*Z$5)))-LN($K34)-$Q34*Z$5)/($R34*SQRT(Z$5))-$R34*SQRT(Z$5),0,1,TRUE)+$M34*EXP($L34/100*Z$5)*(1-_xlfn.NORM.DIST((LN(($M34*EXP($L34/100*Z$5)))-LN($K34)-$Q34*Z$5)/($R34*SQRT(Z$5)),0,1,TRUE)))*EXP(-$F$1*Z$5)*INDEX('3)tpx females'!BH$57:BH$107,MATCH($O34,'3)tpx females'!$BB$57:$BB$107,0))</f>
        <v>721.94835618401419</v>
      </c>
      <c r="AA34" s="32">
        <f ca="1">($K34*EXP(AA$5*($Q34+0.5*($R34)^2))*_xlfn.NORM.DIST((LN(($M34*EXP($L34/100*AA$5)))-LN($K34)-$Q34*AA$5)/($R34*SQRT(AA$5))-$R34*SQRT(AA$5),0,1,TRUE)+$M34*EXP($L34/100*AA$5)*(1-_xlfn.NORM.DIST((LN(($M34*EXP($L34/100*AA$5)))-LN($K34)-$Q34*AA$5)/($R34*SQRT(AA$5)),0,1,TRUE)))*EXP(-$F$1*AA$5)*INDEX('3)tpx females'!BI$57:BI$107,MATCH($O34,'3)tpx females'!$BB$57:$BB$107,0))</f>
        <v>745.12302724716346</v>
      </c>
      <c r="AB34" s="32">
        <f ca="1">($K34*EXP(AB$5*($Q34+0.5*($R34)^2))*_xlfn.NORM.DIST((LN(($M34*EXP($L34/100*AB$5)))-LN($K34)-$Q34*AB$5)/($R34*SQRT(AB$5))-$R34*SQRT(AB$5),0,1,TRUE)+$M34*EXP($L34/100*AB$5)*(1-_xlfn.NORM.DIST((LN(($M34*EXP($L34/100*AB$5)))-LN($K34)-$Q34*AB$5)/($R34*SQRT(AB$5)),0,1,TRUE)))*EXP(-$F$1*AB$5)*INDEX('3)tpx females'!BJ$57:BJ$107,MATCH($O34,'3)tpx females'!$BB$57:$BB$107,0))</f>
        <v>878.29371657244667</v>
      </c>
      <c r="AC34" s="32">
        <f ca="1">($K34*EXP(AC$5*($Q34+0.5*($R34)^2))*_xlfn.NORM.DIST((LN(($M34*EXP($L34/100*AC$5)))-LN($K34)-$Q34*AC$5)/($R34*SQRT(AC$5))-$R34*SQRT(AC$5),0,1,TRUE)+$M34*EXP($L34/100*AC$5)*(1-_xlfn.NORM.DIST((LN(($M34*EXP($L34/100*AC$5)))-LN($K34)-$Q34*AC$5)/($R34*SQRT(AC$5)),0,1,TRUE)))*EXP(-$F$1*AC$5)*INDEX('3)tpx females'!BK$57:BK$107,MATCH($O34,'3)tpx females'!$BB$57:$BB$107,0))</f>
        <v>859.03065962906771</v>
      </c>
      <c r="AD34" s="32">
        <f ca="1">($K34*EXP(AD$5*($Q34+0.5*($R34)^2))*_xlfn.NORM.DIST((LN(($M34*EXP($L34/100*AD$5)))-LN($K34)-$Q34*AD$5)/($R34*SQRT(AD$5))-$R34*SQRT(AD$5),0,1,TRUE)+$M34*EXP($L34/100*AD$5)*(1-_xlfn.NORM.DIST((LN(($M34*EXP($L34/100*AD$5)))-LN($K34)-$Q34*AD$5)/($R34*SQRT(AD$5)),0,1,TRUE)))*EXP(-$F$1*AD$5)*INDEX('3)tpx females'!BL$57:BL$107,MATCH($O34,'3)tpx females'!$BB$57:$BB$107,0))</f>
        <v>940.89951039418702</v>
      </c>
      <c r="AE34" s="32">
        <f ca="1">($K34*EXP(AE$5*($Q34+0.5*($R34)^2))*_xlfn.NORM.DIST((LN(($M34*EXP($L34/100*AE$5)))-LN($K34)-$Q34*AE$5)/($R34*SQRT(AE$5))-$R34*SQRT(AE$5),0,1,TRUE)+$M34*EXP($L34/100*AE$5)*(1-_xlfn.NORM.DIST((LN(($M34*EXP($L34/100*AE$5)))-LN($K34)-$Q34*AE$5)/($R34*SQRT(AE$5)),0,1,TRUE)))*EXP(-$F$1*AE$5)*INDEX('3)tpx females'!BM$57:BM$107,MATCH($O34,'3)tpx females'!$BB$57:$BB$107,0))</f>
        <v>1087.2588554738365</v>
      </c>
      <c r="AF34" s="32">
        <f ca="1">($K34*EXP(AF$5*($Q34+0.5*($R34)^2))*_xlfn.NORM.DIST((LN(($M34*EXP($L34/100*AF$5)))-LN($K34)-$Q34*AF$5)/($R34*SQRT(AF$5))-$R34*SQRT(AF$5),0,1,TRUE)+$M34*EXP($L34/100*AF$5)*(1-_xlfn.NORM.DIST((LN(($M34*EXP($L34/100*AF$5)))-LN($K34)-$Q34*AF$5)/($R34*SQRT(AF$5)),0,1,TRUE)))*EXP(-$F$1*AF$5)*INDEX('3)tpx females'!BN$57:BN$107,MATCH($O34,'3)tpx females'!$BB$57:$BB$107,0))</f>
        <v>1157.6621755266335</v>
      </c>
      <c r="AG34" s="32">
        <f ca="1">($K34*EXP(AG$5*($Q34+0.5*($R34)^2))*_xlfn.NORM.DIST((LN(($M34*EXP($L34/100*AG$5)))-LN($K34)-$Q34*AG$5)/($R34*SQRT(AG$5))-$R34*SQRT(AG$5),0,1,TRUE)+$M34*EXP($L34/100*AG$5)*(1-_xlfn.NORM.DIST((LN(($M34*EXP($L34/100*AG$5)))-LN($K34)-$Q34*AG$5)/($R34*SQRT(AG$5)),0,1,TRUE)))*EXP(-$F$1*AG$5)*INDEX('3)tpx females'!BO$57:BO$107,MATCH($O34,'3)tpx females'!$BB$57:$BB$107,0))</f>
        <v>1265.4980343773934</v>
      </c>
      <c r="AH34" s="32">
        <f ca="1">($K34*EXP(AH$5*($Q34+0.5*($R34)^2))*_xlfn.NORM.DIST((LN(($M34*EXP($L34/100*AH$5)))-LN($K34)-$Q34*AH$5)/($R34*SQRT(AH$5))-$R34*SQRT(AH$5),0,1,TRUE)+$M34*EXP($L34/100*AH$5)*(1-_xlfn.NORM.DIST((LN(($M34*EXP($L34/100*AH$5)))-LN($K34)-$Q34*AH$5)/($R34*SQRT(AH$5)),0,1,TRUE)))*EXP(-$F$1*AH$5)*INDEX('3)tpx females'!BP$57:BP$107,MATCH($O34,'3)tpx females'!$BB$57:$BB$107,0))</f>
        <v>1492.9805511483364</v>
      </c>
      <c r="AI34" s="32">
        <f ca="1">($K34*EXP(AI$5*($Q34+0.5*($R34)^2))*_xlfn.NORM.DIST((LN(($M34*EXP($L34/100*AI$5)))-LN($K34)-$Q34*AI$5)/($R34*SQRT(AI$5))-$R34*SQRT(AI$5),0,1,TRUE)+$M34*EXP($L34/100*AI$5)*(1-_xlfn.NORM.DIST((LN(($M34*EXP($L34/100*AI$5)))-LN($K34)-$Q34*AI$5)/($R34*SQRT(AI$5)),0,1,TRUE)))*EXP(-$F$1*AI$5)*INDEX('3)tpx females'!BQ$57:BQ$107,MATCH($O34,'3)tpx females'!$BB$57:$BB$107,0))</f>
        <v>1684.0178373535796</v>
      </c>
      <c r="AJ34" s="32">
        <f ca="1">($K34*EXP(AJ$5*($Q34+0.5*($R34)^2))*_xlfn.NORM.DIST((LN(($M34*EXP($L34/100*AJ$5)))-LN($K34)-$Q34*AJ$5)/($R34*SQRT(AJ$5))-$R34*SQRT(AJ$5),0,1,TRUE)+$M34*EXP($L34/100*AJ$5)*(1-_xlfn.NORM.DIST((LN(($M34*EXP($L34/100*AJ$5)))-LN($K34)-$Q34*AJ$5)/($R34*SQRT(AJ$5)),0,1,TRUE)))*EXP(-$F$1*AJ$5)*INDEX('3)tpx females'!BR$57:BR$107,MATCH($O34,'3)tpx females'!$BB$57:$BB$107,0))</f>
        <v>1934.8668731238799</v>
      </c>
      <c r="AK34" s="32">
        <f ca="1">($K34*EXP(AK$5*($Q34+0.5*($R34)^2))*_xlfn.NORM.DIST((LN(($M34*EXP($L34/100*AK$5)))-LN($K34)-$Q34*AK$5)/($R34*SQRT(AK$5))-$R34*SQRT(AK$5),0,1,TRUE)+$M34*EXP($L34/100*AK$5)*(1-_xlfn.NORM.DIST((LN(($M34*EXP($L34/100*AK$5)))-LN($K34)-$Q34*AK$5)/($R34*SQRT(AK$5)),0,1,TRUE)))*EXP(-$F$1*AK$5)*INDEX('3)tpx females'!BS$57:BS$107,MATCH($O34,'3)tpx females'!$BB$57:$BB$107,0))</f>
        <v>2133.8736676916697</v>
      </c>
      <c r="AL34" s="32">
        <f ca="1">($K34*EXP(AL$5*($Q34+0.5*($R34)^2))*_xlfn.NORM.DIST((LN(($M34*EXP($L34/100*AL$5)))-LN($K34)-$Q34*AL$5)/($R34*SQRT(AL$5))-$R34*SQRT(AL$5),0,1,TRUE)+$M34*EXP($L34/100*AL$5)*(1-_xlfn.NORM.DIST((LN(($M34*EXP($L34/100*AL$5)))-LN($K34)-$Q34*AL$5)/($R34*SQRT(AL$5)),0,1,TRUE)))*EXP(-$F$1*AL$5)*INDEX('3)tpx females'!BT$57:BT$107,MATCH($O34,'3)tpx females'!$BB$57:$BB$107,0))</f>
        <v>2230.8520520172051</v>
      </c>
      <c r="AM34" s="32">
        <f ca="1">($K34*EXP(AM$5*($Q34+0.5*($R34)^2))*_xlfn.NORM.DIST((LN(($M34*EXP($L34/100*AM$5)))-LN($K34)-$Q34*AM$5)/($R34*SQRT(AM$5))-$R34*SQRT(AM$5),0,1,TRUE)+$M34*EXP($L34/100*AM$5)*(1-_xlfn.NORM.DIST((LN(($M34*EXP($L34/100*AM$5)))-LN($K34)-$Q34*AM$5)/($R34*SQRT(AM$5)),0,1,TRUE)))*EXP(-$F$1*AM$5)*INDEX('3)tpx females'!BU$57:BU$107,MATCH($O34,'3)tpx females'!$BB$57:$BB$107,0))</f>
        <v>2503.5726144183427</v>
      </c>
      <c r="AN34" s="32">
        <f ca="1">($K34*EXP(AN$5*($Q34+0.5*($R34)^2))*_xlfn.NORM.DIST((LN(($M34*EXP($L34/100*AN$5)))-LN($K34)-$Q34*AN$5)/($R34*SQRT(AN$5))-$R34*SQRT(AN$5),0,1,TRUE)+$M34*EXP($L34/100*AN$5)*(1-_xlfn.NORM.DIST((LN(($M34*EXP($L34/100*AN$5)))-LN($K34)-$Q34*AN$5)/($R34*SQRT(AN$5)),0,1,TRUE)))*EXP(-$F$1*AN$5)*INDEX('3)tpx females'!BV$57:BV$107,MATCH($O34,'3)tpx females'!$BB$57:$BB$107,0))</f>
        <v>2885.3252590600791</v>
      </c>
      <c r="AO34" s="32">
        <f ca="1">($K34*EXP(AO$5*($Q34+0.5*($R34)^2))*_xlfn.NORM.DIST((LN(($M34*EXP($L34/100*AO$5)))-LN($K34)-$Q34*AO$5)/($R34*SQRT(AO$5))-$R34*SQRT(AO$5),0,1,TRUE)+$M34*EXP($L34/100*AO$5)*(1-_xlfn.NORM.DIST((LN(($M34*EXP($L34/100*AO$5)))-LN($K34)-$Q34*AO$5)/($R34*SQRT(AO$5)),0,1,TRUE)))*EXP(-$F$1*AO$5)*INDEX('3)tpx females'!BW$57:BW$107,MATCH($O34,'3)tpx females'!$BB$57:$BB$107,0))</f>
        <v>3048.03092629105</v>
      </c>
      <c r="AP34" s="32">
        <f ca="1">($K34*EXP(AP$5*($Q34+0.5*($R34)^2))*_xlfn.NORM.DIST((LN(($M34*EXP($L34/100*AP$5)))-LN($K34)-$Q34*AP$5)/($R34*SQRT(AP$5))-$R34*SQRT(AP$5),0,1,TRUE)+$M34*EXP($L34/100*AP$5)*(1-_xlfn.NORM.DIST((LN(($M34*EXP($L34/100*AP$5)))-LN($K34)-$Q34*AP$5)/($R34*SQRT(AP$5)),0,1,TRUE)))*EXP(-$F$1*AP$5)*INDEX('3)tpx females'!BX$57:BX$107,MATCH($O34,'3)tpx females'!$BB$57:$BB$107,0))</f>
        <v>3303.4726709066176</v>
      </c>
      <c r="AQ34" s="32">
        <f ca="1">($K34*EXP(AQ$5*($Q34+0.5*($R34)^2))*_xlfn.NORM.DIST((LN(($M34*EXP($L34/100*AQ$5)))-LN($K34)-$Q34*AQ$5)/($R34*SQRT(AQ$5))-$R34*SQRT(AQ$5),0,1,TRUE)+$M34*EXP($L34/100*AQ$5)*(1-_xlfn.NORM.DIST((LN(($M34*EXP($L34/100*AQ$5)))-LN($K34)-$Q34*AQ$5)/($R34*SQRT(AQ$5)),0,1,TRUE)))*EXP(-$F$1*AQ$5)*INDEX('3)tpx females'!BY$57:BY$107,MATCH($O34,'3)tpx females'!$BB$57:$BB$107,0))</f>
        <v>3735.4060412753274</v>
      </c>
      <c r="AR34" s="32">
        <f ca="1">($K34*EXP(AR$5*($Q34+0.5*($R34)^2))*_xlfn.NORM.DIST((LN(($M34*EXP($L34/100*AR$5)))-LN($K34)-$Q34*AR$5)/($R34*SQRT(AR$5))-$R34*SQRT(AR$5),0,1,TRUE)+$M34*EXP($L34/100*AR$5)*(1-_xlfn.NORM.DIST((LN(($M34*EXP($L34/100*AR$5)))-LN($K34)-$Q34*AR$5)/($R34*SQRT(AR$5)),0,1,TRUE)))*EXP(-$F$1*AR$5)*INDEX('3)tpx females'!BZ$57:BZ$107,MATCH($O34,'3)tpx females'!$BB$57:$BB$107,0))</f>
        <v>3849.6587437061426</v>
      </c>
      <c r="AS34" s="32">
        <f ca="1">($K34*EXP(AS$5*($Q34+0.5*($R34)^2))*_xlfn.NORM.DIST((LN(($M34*EXP($L34/100*AS$5)))-LN($K34)-$Q34*AS$5)/($R34*SQRT(AS$5))-$R34*SQRT(AS$5),0,1,TRUE)+$M34*EXP($L34/100*AS$5)*(1-_xlfn.NORM.DIST((LN(($M34*EXP($L34/100*AS$5)))-LN($K34)-$Q34*AS$5)/($R34*SQRT(AS$5)),0,1,TRUE)))*EXP(-$F$1*AS$5)*INDEX('3)tpx females'!CA$57:CA$107,MATCH($O34,'3)tpx females'!$BB$57:$BB$107,0))</f>
        <v>3716.9189271722998</v>
      </c>
      <c r="AT34" s="32">
        <f ca="1">($K34*EXP(AT$5*($Q34+0.5*($R34)^2))*_xlfn.NORM.DIST((LN(($M34*EXP($L34/100*AT$5)))-LN($K34)-$Q34*AT$5)/($R34*SQRT(AT$5))-$R34*SQRT(AT$5),0,1,TRUE)+$M34*EXP($L34/100*AT$5)*(1-_xlfn.NORM.DIST((LN(($M34*EXP($L34/100*AT$5)))-LN($K34)-$Q34*AT$5)/($R34*SQRT(AT$5)),0,1,TRUE)))*EXP(-$F$1*AT$5)*INDEX('3)tpx females'!CB$57:CB$107,MATCH($O34,'3)tpx females'!$BB$57:$BB$107,0))</f>
        <v>3600.804721180285</v>
      </c>
      <c r="AU34" s="32">
        <f ca="1">($K34*EXP(AU$5*($Q34+0.5*($R34)^2))*_xlfn.NORM.DIST((LN(($M34*EXP($L34/100*AU$5)))-LN($K34)-$Q34*AU$5)/($R34*SQRT(AU$5))-$R34*SQRT(AU$5),0,1,TRUE)+$M34*EXP($L34/100*AU$5)*(1-_xlfn.NORM.DIST((LN(($M34*EXP($L34/100*AU$5)))-LN($K34)-$Q34*AU$5)/($R34*SQRT(AU$5)),0,1,TRUE)))*EXP(-$F$1*AU$5)*INDEX('3)tpx females'!CC$57:CC$107,MATCH($O34,'3)tpx females'!$BB$57:$BB$107,0))</f>
        <v>3490.6811395643872</v>
      </c>
      <c r="AV34" s="32">
        <f ca="1">($K34*EXP(AV$5*($Q34+0.5*($R34)^2))*_xlfn.NORM.DIST((LN(($M34*EXP($L34/100*AV$5)))-LN($K34)-$Q34*AV$5)/($R34*SQRT(AV$5))-$R34*SQRT(AV$5),0,1,TRUE)+$M34*EXP($L34/100*AV$5)*(1-_xlfn.NORM.DIST((LN(($M34*EXP($L34/100*AV$5)))-LN($K34)-$Q34*AV$5)/($R34*SQRT(AV$5)),0,1,TRUE)))*EXP(-$F$1*AV$5)*INDEX('3)tpx females'!CD$57:CD$107,MATCH($O34,'3)tpx females'!$BB$57:$BB$107,0))</f>
        <v>3435.0873146097861</v>
      </c>
      <c r="AW34" s="32">
        <f ca="1">($K34*EXP(AW$5*($Q34+0.5*($R34)^2))*_xlfn.NORM.DIST((LN(($M34*EXP($L34/100*AW$5)))-LN($K34)-$Q34*AW$5)/($R34*SQRT(AW$5))-$R34*SQRT(AW$5),0,1,TRUE)+$M34*EXP($L34/100*AW$5)*(1-_xlfn.NORM.DIST((LN(($M34*EXP($L34/100*AW$5)))-LN($K34)-$Q34*AW$5)/($R34*SQRT(AW$5)),0,1,TRUE)))*EXP(-$F$1*AW$5)*INDEX('3)tpx females'!CE$57:CE$107,MATCH($O34,'3)tpx females'!$BB$57:$BB$107,0))</f>
        <v>3087.9186193106348</v>
      </c>
      <c r="AX34" s="32">
        <f ca="1">($K34*EXP(AX$5*($Q34+0.5*($R34)^2))*_xlfn.NORM.DIST((LN(($M34*EXP($L34/100*AX$5)))-LN($K34)-$Q34*AX$5)/($R34*SQRT(AX$5))-$R34*SQRT(AX$5),0,1,TRUE)+$M34*EXP($L34/100*AX$5)*(1-_xlfn.NORM.DIST((LN(($M34*EXP($L34/100*AX$5)))-LN($K34)-$Q34*AX$5)/($R34*SQRT(AX$5)),0,1,TRUE)))*EXP(-$F$1*AX$5)*INDEX('3)tpx females'!CF$57:CF$107,MATCH($O34,'3)tpx females'!$BB$57:$BB$107,0))</f>
        <v>2742.462976077783</v>
      </c>
      <c r="AY34" s="32">
        <f ca="1">($K34*EXP(AY$5*($Q34+0.5*($R34)^2))*_xlfn.NORM.DIST((LN(($M34*EXP($L34/100*AY$5)))-LN($K34)-$Q34*AY$5)/($R34*SQRT(AY$5))-$R34*SQRT(AY$5),0,1,TRUE)+$M34*EXP($L34/100*AY$5)*(1-_xlfn.NORM.DIST((LN(($M34*EXP($L34/100*AY$5)))-LN($K34)-$Q34*AY$5)/($R34*SQRT(AY$5)),0,1,TRUE)))*EXP(-$F$1*AY$5)*INDEX('3)tpx females'!CG$57:CG$107,MATCH($O34,'3)tpx females'!$BB$57:$BB$107,0))</f>
        <v>2345.5195300127207</v>
      </c>
      <c r="AZ34" s="32">
        <f ca="1">($K34*EXP(AZ$5*($Q34+0.5*($R34)^2))*_xlfn.NORM.DIST((LN(($M34*EXP($L34/100*AZ$5)))-LN($K34)-$Q34*AZ$5)/($R34*SQRT(AZ$5))-$R34*SQRT(AZ$5),0,1,TRUE)+$M34*EXP($L34/100*AZ$5)*(1-_xlfn.NORM.DIST((LN(($M34*EXP($L34/100*AZ$5)))-LN($K34)-$Q34*AZ$5)/($R34*SQRT(AZ$5)),0,1,TRUE)))*EXP(-$F$1*AZ$5)*INDEX('3)tpx females'!CH$57:CH$107,MATCH($O34,'3)tpx females'!$BB$57:$BB$107,0))</f>
        <v>1922.1110134844741</v>
      </c>
      <c r="BA34" s="32">
        <f ca="1">($K34*EXP(BA$5*($Q34+0.5*($R34)^2))*_xlfn.NORM.DIST((LN(($M34*EXP($L34/100*BA$5)))-LN($K34)-$Q34*BA$5)/($R34*SQRT(BA$5))-$R34*SQRT(BA$5),0,1,TRUE)+$M34*EXP($L34/100*BA$5)*(1-_xlfn.NORM.DIST((LN(($M34*EXP($L34/100*BA$5)))-LN($K34)-$Q34*BA$5)/($R34*SQRT(BA$5)),0,1,TRUE)))*EXP(-$F$1*BA$5)*INDEX('3)tpx females'!CI$57:CI$107,MATCH($O34,'3)tpx females'!$BB$57:$BB$107,0))</f>
        <v>1507.3228590777903</v>
      </c>
      <c r="BB34" s="32">
        <f ca="1">($K34*EXP(BB$5*($Q34+0.5*($R34)^2))*_xlfn.NORM.DIST((LN(($M34*EXP($L34/100*BB$5)))-LN($K34)-$Q34*BB$5)/($R34*SQRT(BB$5))-$R34*SQRT(BB$5),0,1,TRUE)+$M34*EXP($L34/100*BB$5)*(1-_xlfn.NORM.DIST((LN(($M34*EXP($L34/100*BB$5)))-LN($K34)-$Q34*BB$5)/($R34*SQRT(BB$5)),0,1,TRUE)))*EXP(-$F$1*BB$5)*INDEX('3)tpx females'!CJ$57:CJ$107,MATCH($O34,'3)tpx females'!$BB$57:$BB$107,0))</f>
        <v>1132.6291577305219</v>
      </c>
      <c r="BC34" s="32">
        <f ca="1">($K34*EXP(BC$5*($Q34+0.5*($R34)^2))*_xlfn.NORM.DIST((LN(($M34*EXP($L34/100*BC$5)))-LN($K34)-$Q34*BC$5)/($R34*SQRT(BC$5))-$R34*SQRT(BC$5),0,1,TRUE)+$M34*EXP($L34/100*BC$5)*(1-_xlfn.NORM.DIST((LN(($M34*EXP($L34/100*BC$5)))-LN($K34)-$Q34*BC$5)/($R34*SQRT(BC$5)),0,1,TRUE)))*EXP(-$F$1*BC$5)*INDEX('3)tpx females'!CK$57:CK$107,MATCH($O34,'3)tpx females'!$BB$57:$BB$107,0))</f>
        <v>808.19102743723113</v>
      </c>
      <c r="BD34" s="32">
        <f ca="1">($K34*EXP(BD$5*($Q34+0.5*($R34)^2))*_xlfn.NORM.DIST((LN(($M34*EXP($L34/100*BD$5)))-LN($K34)-$Q34*BD$5)/($R34*SQRT(BD$5))-$R34*SQRT(BD$5),0,1,TRUE)+$M34*EXP($L34/100*BD$5)*(1-_xlfn.NORM.DIST((LN(($M34*EXP($L34/100*BD$5)))-LN($K34)-$Q34*BD$5)/($R34*SQRT(BD$5)),0,1,TRUE)))*EXP(-$F$1*BD$5)*INDEX('3)tpx females'!CL$57:CL$107,MATCH($O34,'3)tpx females'!$BB$57:$BB$107,0))</f>
        <v>544.93893613771388</v>
      </c>
      <c r="BE34" s="32">
        <f ca="1">($K34*EXP(BE$5*($Q34+0.5*($R34)^2))*_xlfn.NORM.DIST((LN(($M34*EXP($L34/100*BE$5)))-LN($K34)-$Q34*BE$5)/($R34*SQRT(BE$5))-$R34*SQRT(BE$5),0,1,TRUE)+$M34*EXP($L34/100*BE$5)*(1-_xlfn.NORM.DIST((LN(($M34*EXP($L34/100*BE$5)))-LN($K34)-$Q34*BE$5)/($R34*SQRT(BE$5)),0,1,TRUE)))*EXP(-$F$1*BE$5)*INDEX('3)tpx females'!CM$57:CM$107,MATCH($O34,'3)tpx females'!$BB$57:$BB$107,0))</f>
        <v>350.55770472347371</v>
      </c>
      <c r="BF34" s="32">
        <f ca="1">($K34*EXP(BF$5*($Q34+0.5*($R34)^2))*_xlfn.NORM.DIST((LN(($M34*EXP($L34/100*BF$5)))-LN($K34)-$Q34*BF$5)/($R34*SQRT(BF$5))-$R34*SQRT(BF$5),0,1,TRUE)+$M34*EXP($L34/100*BF$5)*(1-_xlfn.NORM.DIST((LN(($M34*EXP($L34/100*BF$5)))-LN($K34)-$Q34*BF$5)/($R34*SQRT(BF$5)),0,1,TRUE)))*EXP(-$F$1*BF$5)*INDEX('3)tpx females'!CN$57:CN$107,MATCH($O34,'3)tpx females'!$BB$57:$BB$107,0))</f>
        <v>213.06015937468985</v>
      </c>
      <c r="BG34" s="32">
        <f ca="1">($K34*EXP(BG$5*($Q34+0.5*($R34)^2))*_xlfn.NORM.DIST((LN(($M34*EXP($L34/100*BG$5)))-LN($K34)-$Q34*BG$5)/($R34*SQRT(BG$5))-$R34*SQRT(BG$5),0,1,TRUE)+$M34*EXP($L34/100*BG$5)*(1-_xlfn.NORM.DIST((LN(($M34*EXP($L34/100*BG$5)))-LN($K34)-$Q34*BG$5)/($R34*SQRT(BG$5)),0,1,TRUE)))*EXP(-$F$1*BG$5)*INDEX('3)tpx females'!CO$57:CO$107,MATCH($O34,'3)tpx females'!$BB$57:$BB$107,0))</f>
        <v>123.64894534609641</v>
      </c>
      <c r="BH34" s="32">
        <f ca="1">($K34*EXP(BH$5*($Q34+0.5*($R34)^2))*_xlfn.NORM.DIST((LN(($M34*EXP($L34/100*BH$5)))-LN($K34)-$Q34*BH$5)/($R34*SQRT(BH$5))-$R34*SQRT(BH$5),0,1,TRUE)+$M34*EXP($L34/100*BH$5)*(1-_xlfn.NORM.DIST((LN(($M34*EXP($L34/100*BH$5)))-LN($K34)-$Q34*BH$5)/($R34*SQRT(BH$5)),0,1,TRUE)))*EXP(-$F$1*BH$5)*INDEX('3)tpx females'!CP$57:CP$107,MATCH($O34,'3)tpx females'!$BB$57:$BB$107,0))</f>
        <v>65.162521423204581</v>
      </c>
      <c r="BI34" s="32">
        <f ca="1">($K34*EXP(BI$5*($Q34+0.5*($R34)^2))*_xlfn.NORM.DIST((LN(($M34*EXP($L34/100*BI$5)))-LN($K34)-$Q34*BI$5)/($R34*SQRT(BI$5))-$R34*SQRT(BI$5),0,1,TRUE)+$M34*EXP($L34/100*BI$5)*(1-_xlfn.NORM.DIST((LN(($M34*EXP($L34/100*BI$5)))-LN($K34)-$Q34*BI$5)/($R34*SQRT(BI$5)),0,1,TRUE)))*EXP(-$F$1*BI$5)*INDEX('3)tpx females'!CQ$57:CQ$107,MATCH($O34,'3)tpx females'!$BB$57:$BB$107,0))</f>
        <v>35.13351137694211</v>
      </c>
      <c r="BJ34" s="32">
        <f ca="1">($K34*EXP(BJ$5*($Q34+0.5*($R34)^2))*_xlfn.NORM.DIST((LN(($M34*EXP($L34/100*BJ$5)))-LN($K34)-$Q34*BJ$5)/($R34*SQRT(BJ$5))-$R34*SQRT(BJ$5),0,1,TRUE)+$M34*EXP($L34/100*BJ$5)*(1-_xlfn.NORM.DIST((LN(($M34*EXP($L34/100*BJ$5)))-LN($K34)-$Q34*BJ$5)/($R34*SQRT(BJ$5)),0,1,TRUE)))*EXP(-$F$1*BJ$5)*INDEX('3)tpx females'!CR$57:CR$107,MATCH($O34,'3)tpx females'!$BB$57:$BB$107,0))</f>
        <v>19.628163991071972</v>
      </c>
      <c r="BK34" s="32">
        <f ca="1">($K34*EXP(BK$5*($Q34+0.5*($R34)^2))*_xlfn.NORM.DIST((LN(($M34*EXP($L34/100*BK$5)))-LN($K34)-$Q34*BK$5)/($R34*SQRT(BK$5))-$R34*SQRT(BK$5),0,1,TRUE)+$M34*EXP($L34/100*BK$5)*(1-_xlfn.NORM.DIST((LN(($M34*EXP($L34/100*BK$5)))-LN($K34)-$Q34*BK$5)/($R34*SQRT(BK$5)),0,1,TRUE)))*EXP(-$F$1*BK$5)*INDEX('3)tpx females'!CS$57:CS$107,MATCH($O34,'3)tpx females'!$BB$57:$BB$107,0))</f>
        <v>8.180289603531369</v>
      </c>
      <c r="BL34" s="32">
        <f ca="1">($K34*EXP(BL$5*($Q34+0.5*($R34)^2))*_xlfn.NORM.DIST((LN(($M34*EXP($L34/100*BL$5)))-LN($K34)-$Q34*BL$5)/($R34*SQRT(BL$5))-$R34*SQRT(BL$5),0,1,TRUE)+$M34*EXP($L34/100*BL$5)*(1-_xlfn.NORM.DIST((LN(($M34*EXP($L34/100*BL$5)))-LN($K34)-$Q34*BL$5)/($R34*SQRT(BL$5)),0,1,TRUE)))*EXP(-$F$1*BL$5)*INDEX('3)tpx females'!CT$57:CT$107,MATCH($O34,'3)tpx females'!$BB$57:$BB$107,0))</f>
        <v>0</v>
      </c>
      <c r="BM34" s="32">
        <f ca="1">($K34*EXP(BM$5*($Q34+0.5*($R34)^2))*_xlfn.NORM.DIST((LN(($M34*EXP($L34/100*BM$5)))-LN($K34)-$Q34*BM$5)/($R34*SQRT(BM$5))-$R34*SQRT(BM$5),0,1,TRUE)+$M34*EXP($L34/100*BM$5)*(1-_xlfn.NORM.DIST((LN(($M34*EXP($L34/100*BM$5)))-LN($K34)-$Q34*BM$5)/($R34*SQRT(BM$5)),0,1,TRUE)))*EXP(-$F$1*BM$5)*INDEX('3)tpx females'!CU$57:CU$107,MATCH($O34,'3)tpx females'!$BB$57:$BB$107,0))</f>
        <v>0</v>
      </c>
      <c r="BN34" s="32">
        <f ca="1">($K34*EXP(BN$5*($Q34+0.5*($R34)^2))*_xlfn.NORM.DIST((LN(($M34*EXP($L34/100*BN$5)))-LN($K34)-$Q34*BN$5)/($R34*SQRT(BN$5))-$R34*SQRT(BN$5),0,1,TRUE)+$M34*EXP($L34/100*BN$5)*(1-_xlfn.NORM.DIST((LN(($M34*EXP($L34/100*BN$5)))-LN($K34)-$Q34*BN$5)/($R34*SQRT(BN$5)),0,1,TRUE)))*EXP(-$F$1*BN$5)*INDEX('3)tpx females'!CV$57:CV$107,MATCH($O34,'3)tpx females'!$BB$57:$BB$107,0))</f>
        <v>0</v>
      </c>
      <c r="BO34" s="32">
        <f ca="1">($K34*EXP(BO$5*($Q34+0.5*($R34)^2))*_xlfn.NORM.DIST((LN(($M34*EXP($L34/100*BO$5)))-LN($K34)-$Q34*BO$5)/($R34*SQRT(BO$5))-$R34*SQRT(BO$5),0,1,TRUE)+$M34*EXP($L34/100*BO$5)*(1-_xlfn.NORM.DIST((LN(($M34*EXP($L34/100*BO$5)))-LN($K34)-$Q34*BO$5)/($R34*SQRT(BO$5)),0,1,TRUE)))*EXP(-$F$1*BO$5)*INDEX('3)tpx females'!CW$57:CW$107,MATCH($O34,'3)tpx females'!$BB$57:$BB$107,0))</f>
        <v>0</v>
      </c>
      <c r="BP34" s="32">
        <f ca="1">($K34*EXP(BP$5*($Q34+0.5*($R34)^2))*_xlfn.NORM.DIST((LN(($M34*EXP($L34/100*BP$5)))-LN($K34)-$Q34*BP$5)/($R34*SQRT(BP$5))-$R34*SQRT(BP$5),0,1,TRUE)+$M34*EXP($L34/100*BP$5)*(1-_xlfn.NORM.DIST((LN(($M34*EXP($L34/100*BP$5)))-LN($K34)-$Q34*BP$5)/($R34*SQRT(BP$5)),0,1,TRUE)))*EXP(-$F$1*BP$5)*INDEX('3)tpx females'!CX$57:CX$107,MATCH($O34,'3)tpx females'!$BB$57:$BB$107,0))</f>
        <v>0</v>
      </c>
      <c r="BQ34" s="32">
        <f ca="1">($K34*EXP(BQ$5*($Q34+0.5*($R34)^2))*_xlfn.NORM.DIST((LN(($M34*EXP($L34/100*BQ$5)))-LN($K34)-$Q34*BQ$5)/($R34*SQRT(BQ$5))-$R34*SQRT(BQ$5),0,1,TRUE)+$M34*EXP($L34/100*BQ$5)*(1-_xlfn.NORM.DIST((LN(($M34*EXP($L34/100*BQ$5)))-LN($K34)-$Q34*BQ$5)/($R34*SQRT(BQ$5)),0,1,TRUE)))*EXP(-$F$1*BQ$5)*INDEX('3)tpx females'!CY$57:CY$107,MATCH($O34,'3)tpx females'!$BB$57:$BB$107,0))</f>
        <v>0</v>
      </c>
      <c r="BR34" s="32">
        <f ca="1">($K34*EXP(BR$5*($Q34+0.5*($R34)^2))*_xlfn.NORM.DIST((LN(($M34*EXP($L34/100*BR$5)))-LN($K34)-$Q34*BR$5)/($R34*SQRT(BR$5))-$R34*SQRT(BR$5),0,1,TRUE)+$M34*EXP($L34/100*BR$5)*(1-_xlfn.NORM.DIST((LN(($M34*EXP($L34/100*BR$5)))-LN($K34)-$Q34*BR$5)/($R34*SQRT(BR$5)),0,1,TRUE)))*EXP(-$F$1*BR$5)*INDEX('3)tpx females'!CZ$57:CZ$107,MATCH($O34,'3)tpx females'!$BB$57:$BB$107,0))</f>
        <v>0</v>
      </c>
      <c r="BS34" s="32">
        <f ca="1">($K34*EXP(BS$5*($Q34+0.5*($R34)^2))*_xlfn.NORM.DIST((LN(($M34*EXP($L34/100*BS$5)))-LN($K34)-$Q34*BS$5)/($R34*SQRT(BS$5))-$R34*SQRT(BS$5),0,1,TRUE)+$M34*EXP($L34/100*BS$5)*(1-_xlfn.NORM.DIST((LN(($M34*EXP($L34/100*BS$5)))-LN($K34)-$Q34*BS$5)/($R34*SQRT(BS$5)),0,1,TRUE)))*EXP(-$F$1*BS$5)*INDEX('3)tpx females'!DA$57:DA$107,MATCH($O34,'3)tpx females'!$BB$57:$BB$107,0))</f>
        <v>0</v>
      </c>
      <c r="BU34" s="32">
        <f t="shared" si="58"/>
        <v>67815.289375559631</v>
      </c>
      <c r="BV34" s="32">
        <f t="shared" si="67"/>
        <v>63452.251396776963</v>
      </c>
      <c r="BW34" s="32">
        <f t="shared" si="68"/>
        <v>63674.723375521717</v>
      </c>
      <c r="BX34" s="32">
        <f t="shared" si="69"/>
        <v>63897.975370424094</v>
      </c>
      <c r="BY34" s="32">
        <f t="shared" si="70"/>
        <v>64122.010116323814</v>
      </c>
      <c r="BZ34" s="32">
        <f t="shared" si="71"/>
        <v>64346.83035764932</v>
      </c>
      <c r="CA34" s="32">
        <f t="shared" si="72"/>
        <v>64572.438848451362</v>
      </c>
      <c r="CB34" s="32">
        <f t="shared" si="73"/>
        <v>64798.838352436811</v>
      </c>
      <c r="CC34" s="32">
        <f t="shared" si="74"/>
        <v>65026.031643002381</v>
      </c>
      <c r="CD34" s="32">
        <f t="shared" si="75"/>
        <v>65254.021503268763</v>
      </c>
      <c r="CE34" s="32">
        <f t="shared" si="76"/>
        <v>65482.810726114563</v>
      </c>
      <c r="CF34" s="32">
        <f t="shared" si="77"/>
        <v>65712.402114210621</v>
      </c>
      <c r="CG34" s="32">
        <f t="shared" si="78"/>
        <v>65942.798480054349</v>
      </c>
      <c r="CH34" s="32">
        <f t="shared" si="79"/>
        <v>66174.002646004068</v>
      </c>
      <c r="CI34" s="32">
        <f t="shared" si="80"/>
        <v>66406.017444313649</v>
      </c>
      <c r="CJ34" s="32">
        <f t="shared" si="81"/>
        <v>66638.845717167016</v>
      </c>
      <c r="CK34" s="32">
        <f t="shared" si="82"/>
        <v>66872.490316712356</v>
      </c>
      <c r="CL34" s="32">
        <f t="shared" si="83"/>
        <v>67106.954105095472</v>
      </c>
      <c r="CM34" s="32">
        <f t="shared" si="84"/>
        <v>67342.239954491146</v>
      </c>
      <c r="CN34" s="32">
        <f t="shared" si="85"/>
        <v>67578.350747130346</v>
      </c>
      <c r="CO34" s="32">
        <f t="shared" si="86"/>
        <v>67815.289375320994</v>
      </c>
      <c r="CP34" s="32">
        <f t="shared" si="87"/>
        <v>68053.058741458459</v>
      </c>
      <c r="CQ34" s="32">
        <f t="shared" si="88"/>
        <v>68291.661758022528</v>
      </c>
      <c r="CR34" s="32">
        <f t="shared" si="89"/>
        <v>68531.10134755676</v>
      </c>
      <c r="CS34" s="32">
        <f t="shared" si="90"/>
        <v>68771.380442626905</v>
      </c>
      <c r="CT34" s="32">
        <f t="shared" si="91"/>
        <v>69012.501985756709</v>
      </c>
      <c r="CU34" s="32">
        <f t="shared" si="92"/>
        <v>69254.468929339462</v>
      </c>
      <c r="CV34" s="32">
        <f t="shared" si="93"/>
        <v>69497.284235526255</v>
      </c>
      <c r="CW34" s="32">
        <f t="shared" si="94"/>
        <v>69740.950876092742</v>
      </c>
      <c r="CX34" s="32">
        <f t="shared" si="95"/>
        <v>69985.471832287672</v>
      </c>
      <c r="CY34" s="32">
        <f t="shared" si="96"/>
        <v>70230.850094668029</v>
      </c>
      <c r="CZ34" s="32">
        <f t="shared" si="97"/>
        <v>70477.088662925511</v>
      </c>
      <c r="DA34" s="32">
        <f t="shared" si="98"/>
        <v>70724.190545710197</v>
      </c>
      <c r="DB34" s="32">
        <f t="shared" si="99"/>
        <v>70972.158760457765</v>
      </c>
      <c r="DC34" s="32">
        <f t="shared" si="100"/>
        <v>71220.996333224684</v>
      </c>
      <c r="DD34" s="32">
        <f t="shared" si="101"/>
        <v>71470.706298537916</v>
      </c>
      <c r="DE34" s="32">
        <f t="shared" si="102"/>
        <v>71721.291699262554</v>
      </c>
      <c r="DF34" s="32">
        <f t="shared" si="103"/>
        <v>71972.755586491767</v>
      </c>
      <c r="DG34" s="32">
        <f t="shared" si="104"/>
        <v>72225.101019461959</v>
      </c>
      <c r="DH34" s="32">
        <f t="shared" si="105"/>
        <v>72478.3310654948</v>
      </c>
      <c r="DI34" s="32">
        <f t="shared" si="106"/>
        <v>72732.448799967999</v>
      </c>
      <c r="DJ34" s="32">
        <f t="shared" si="107"/>
        <v>72987.457306314987</v>
      </c>
      <c r="DK34" s="32">
        <f t="shared" si="108"/>
        <v>73243.359676053296</v>
      </c>
      <c r="DL34" s="32">
        <f t="shared" si="109"/>
        <v>73500.159008840667</v>
      </c>
      <c r="DM34" s="32">
        <f t="shared" si="110"/>
        <v>73757.8584125583</v>
      </c>
      <c r="DN34" s="32">
        <f t="shared" si="111"/>
        <v>74016.461003418444</v>
      </c>
      <c r="DO34" s="32">
        <f t="shared" si="112"/>
        <v>74275.969906095284</v>
      </c>
      <c r="DP34" s="32">
        <f t="shared" si="113"/>
        <v>74536.388253876066</v>
      </c>
      <c r="DQ34" s="32">
        <f t="shared" si="114"/>
        <v>74797.719188830626</v>
      </c>
      <c r="DR34" s="32">
        <f t="shared" si="115"/>
        <v>75059.965861996941</v>
      </c>
      <c r="DT34" s="48">
        <f t="shared" si="116"/>
        <v>68</v>
      </c>
      <c r="DU34" s="32"/>
      <c r="DV34" s="32">
        <f ca="1">INDEX('3)tpx females'!BD$57:BD$107,MATCH('3) 2016 cases'!DT34,'3)tpx females'!$BB$57:$BB$107,0))</f>
        <v>7.3392559611296093E-3</v>
      </c>
      <c r="DW34" s="32">
        <f t="shared" ca="1" si="117"/>
        <v>-497.71376680530545</v>
      </c>
      <c r="DX34" s="32">
        <f t="shared" ca="1" si="61"/>
        <v>0.99266074403887039</v>
      </c>
      <c r="DZ34" s="32">
        <f t="shared" ca="1" si="118"/>
        <v>-72796.332989466508</v>
      </c>
      <c r="EA34" s="32">
        <f t="shared" ca="1" si="119"/>
        <v>4981.043613906877</v>
      </c>
      <c r="EB34" s="32">
        <f t="shared" ca="1" si="64"/>
        <v>36.557154036012619</v>
      </c>
      <c r="EC34" s="32">
        <f ca="1">EA34*'3) Value'!AN46</f>
        <v>0</v>
      </c>
      <c r="EE34" s="32">
        <f ca="1">IF(EC34=0,'3) Value'!AM46+'3) 2016 cases'!DZ34,0)</f>
        <v>1.4890858437865973E-5</v>
      </c>
    </row>
    <row r="35" spans="3:135" x14ac:dyDescent="0.25">
      <c r="C35" s="32" t="s">
        <v>16</v>
      </c>
      <c r="D35" s="32" t="s">
        <v>14</v>
      </c>
      <c r="E35" s="49">
        <v>14136</v>
      </c>
      <c r="F35" s="32" t="s">
        <v>13</v>
      </c>
      <c r="G35" s="32" t="s">
        <v>17</v>
      </c>
      <c r="H35" s="49" t="s">
        <v>17</v>
      </c>
      <c r="I35" s="32" t="s">
        <v>17</v>
      </c>
      <c r="J35" s="32" t="s">
        <v>23</v>
      </c>
      <c r="K35" s="52">
        <v>280000</v>
      </c>
      <c r="L35" s="52">
        <v>7.35</v>
      </c>
      <c r="M35" s="52">
        <v>99394</v>
      </c>
      <c r="O35" s="48">
        <f t="shared" si="65"/>
        <v>78</v>
      </c>
      <c r="Q35" s="32">
        <f>INDEX('2b)Working'!$I$61:$P$61,MATCH($J35,'2b)Working'!$I$60:$P$60,0))</f>
        <v>6.4419325448889148E-2</v>
      </c>
      <c r="R35" s="32">
        <f>INDEX('2b)Working'!$I$62:$P$62,MATCH($J35,'2b)Working'!$I$60:$P$60,0))</f>
        <v>5.1556803430206084E-2</v>
      </c>
      <c r="T35" s="9">
        <f t="shared" ca="1" si="66"/>
        <v>103692.31706206132</v>
      </c>
      <c r="U35" s="10"/>
      <c r="V35" s="32">
        <f ca="1">($K35*EXP(V$5*($Q35+0.5*($R35)^2))*_xlfn.NORM.DIST((LN(($M35*EXP($L35/100*V$5)))-LN($K35)-$Q35*V$5)/($R35*SQRT(V$5))-$R35*SQRT(V$5),0,1,TRUE)+$M35*EXP($L35/100*V$5)*(1-_xlfn.NORM.DIST((LN(($M35*EXP($L35/100*V$5)))-LN($K35)-$Q35*V$5)/($R35*SQRT(V$5)),0,1,TRUE)))*EXP(-$F$1*V$5)*INDEX('3)tpx females'!BD$57:BD$107,MATCH($O35,'3)tpx females'!$BB$57:$BB$107,0))</f>
        <v>2318.9006458312065</v>
      </c>
      <c r="W35" s="32">
        <f ca="1">($K35*EXP(W$5*($Q35+0.5*($R35)^2))*_xlfn.NORM.DIST((LN(($M35*EXP($L35/100*W$5)))-LN($K35)-$Q35*W$5)/($R35*SQRT(W$5))-$R35*SQRT(W$5),0,1,TRUE)+$M35*EXP($L35/100*W$5)*(1-_xlfn.NORM.DIST((LN(($M35*EXP($L35/100*W$5)))-LN($K35)-$Q35*W$5)/($R35*SQRT(W$5)),0,1,TRUE)))*EXP(-$F$1*W$5)*INDEX('3)tpx females'!BE$57:BE$107,MATCH($O35,'3)tpx females'!$BB$57:$BB$107,0))</f>
        <v>2476.5180903499645</v>
      </c>
      <c r="X35" s="32">
        <f ca="1">($K35*EXP(X$5*($Q35+0.5*($R35)^2))*_xlfn.NORM.DIST((LN(($M35*EXP($L35/100*X$5)))-LN($K35)-$Q35*X$5)/($R35*SQRT(X$5))-$R35*SQRT(X$5),0,1,TRUE)+$M35*EXP($L35/100*X$5)*(1-_xlfn.NORM.DIST((LN(($M35*EXP($L35/100*X$5)))-LN($K35)-$Q35*X$5)/($R35*SQRT(X$5)),0,1,TRUE)))*EXP(-$F$1*X$5)*INDEX('3)tpx females'!BF$57:BF$107,MATCH($O35,'3)tpx females'!$BB$57:$BB$107,0))</f>
        <v>2913.1392623148363</v>
      </c>
      <c r="Y35" s="32">
        <f ca="1">($K35*EXP(Y$5*($Q35+0.5*($R35)^2))*_xlfn.NORM.DIST((LN(($M35*EXP($L35/100*Y$5)))-LN($K35)-$Q35*Y$5)/($R35*SQRT(Y$5))-$R35*SQRT(Y$5),0,1,TRUE)+$M35*EXP($L35/100*Y$5)*(1-_xlfn.NORM.DIST((LN(($M35*EXP($L35/100*Y$5)))-LN($K35)-$Q35*Y$5)/($R35*SQRT(Y$5)),0,1,TRUE)))*EXP(-$F$1*Y$5)*INDEX('3)tpx females'!BG$57:BG$107,MATCH($O35,'3)tpx females'!$BB$57:$BB$107,0))</f>
        <v>3153.7133537807554</v>
      </c>
      <c r="Z35" s="32">
        <f ca="1">($K35*EXP(Z$5*($Q35+0.5*($R35)^2))*_xlfn.NORM.DIST((LN(($M35*EXP($L35/100*Z$5)))-LN($K35)-$Q35*Z$5)/($R35*SQRT(Z$5))-$R35*SQRT(Z$5),0,1,TRUE)+$M35*EXP($L35/100*Z$5)*(1-_xlfn.NORM.DIST((LN(($M35*EXP($L35/100*Z$5)))-LN($K35)-$Q35*Z$5)/($R35*SQRT(Z$5)),0,1,TRUE)))*EXP(-$F$1*Z$5)*INDEX('3)tpx females'!BH$57:BH$107,MATCH($O35,'3)tpx females'!$BB$57:$BB$107,0))</f>
        <v>3631.2677676396438</v>
      </c>
      <c r="AA35" s="32">
        <f ca="1">($K35*EXP(AA$5*($Q35+0.5*($R35)^2))*_xlfn.NORM.DIST((LN(($M35*EXP($L35/100*AA$5)))-LN($K35)-$Q35*AA$5)/($R35*SQRT(AA$5))-$R35*SQRT(AA$5),0,1,TRUE)+$M35*EXP($L35/100*AA$5)*(1-_xlfn.NORM.DIST((LN(($M35*EXP($L35/100*AA$5)))-LN($K35)-$Q35*AA$5)/($R35*SQRT(AA$5)),0,1,TRUE)))*EXP(-$F$1*AA$5)*INDEX('3)tpx females'!BI$57:BI$107,MATCH($O35,'3)tpx females'!$BB$57:$BB$107,0))</f>
        <v>3999.4252796078526</v>
      </c>
      <c r="AB35" s="32">
        <f ca="1">($K35*EXP(AB$5*($Q35+0.5*($R35)^2))*_xlfn.NORM.DIST((LN(($M35*EXP($L35/100*AB$5)))-LN($K35)-$Q35*AB$5)/($R35*SQRT(AB$5))-$R35*SQRT(AB$5),0,1,TRUE)+$M35*EXP($L35/100*AB$5)*(1-_xlfn.NORM.DIST((LN(($M35*EXP($L35/100*AB$5)))-LN($K35)-$Q35*AB$5)/($R35*SQRT(AB$5)),0,1,TRUE)))*EXP(-$F$1*AB$5)*INDEX('3)tpx females'!BJ$57:BJ$107,MATCH($O35,'3)tpx females'!$BB$57:$BB$107,0))</f>
        <v>4148.9673836472111</v>
      </c>
      <c r="AC35" s="32">
        <f ca="1">($K35*EXP(AC$5*($Q35+0.5*($R35)^2))*_xlfn.NORM.DIST((LN(($M35*EXP($L35/100*AC$5)))-LN($K35)-$Q35*AC$5)/($R35*SQRT(AC$5))-$R35*SQRT(AC$5),0,1,TRUE)+$M35*EXP($L35/100*AC$5)*(1-_xlfn.NORM.DIST((LN(($M35*EXP($L35/100*AC$5)))-LN($K35)-$Q35*AC$5)/($R35*SQRT(AC$5)),0,1,TRUE)))*EXP(-$F$1*AC$5)*INDEX('3)tpx females'!BK$57:BK$107,MATCH($O35,'3)tpx females'!$BB$57:$BB$107,0))</f>
        <v>4614.022671570383</v>
      </c>
      <c r="AD35" s="32">
        <f ca="1">($K35*EXP(AD$5*($Q35+0.5*($R35)^2))*_xlfn.NORM.DIST((LN(($M35*EXP($L35/100*AD$5)))-LN($K35)-$Q35*AD$5)/($R35*SQRT(AD$5))-$R35*SQRT(AD$5),0,1,TRUE)+$M35*EXP($L35/100*AD$5)*(1-_xlfn.NORM.DIST((LN(($M35*EXP($L35/100*AD$5)))-LN($K35)-$Q35*AD$5)/($R35*SQRT(AD$5)),0,1,TRUE)))*EXP(-$F$1*AD$5)*INDEX('3)tpx females'!BL$57:BL$107,MATCH($O35,'3)tpx females'!$BB$57:$BB$107,0))</f>
        <v>5182.5141257323548</v>
      </c>
      <c r="AE35" s="32">
        <f ca="1">($K35*EXP(AE$5*($Q35+0.5*($R35)^2))*_xlfn.NORM.DIST((LN(($M35*EXP($L35/100*AE$5)))-LN($K35)-$Q35*AE$5)/($R35*SQRT(AE$5))-$R35*SQRT(AE$5),0,1,TRUE)+$M35*EXP($L35/100*AE$5)*(1-_xlfn.NORM.DIST((LN(($M35*EXP($L35/100*AE$5)))-LN($K35)-$Q35*AE$5)/($R35*SQRT(AE$5)),0,1,TRUE)))*EXP(-$F$1*AE$5)*INDEX('3)tpx females'!BM$57:BM$107,MATCH($O35,'3)tpx females'!$BB$57:$BB$107,0))</f>
        <v>5441.6260303996532</v>
      </c>
      <c r="AF35" s="32">
        <f ca="1">($K35*EXP(AF$5*($Q35+0.5*($R35)^2))*_xlfn.NORM.DIST((LN(($M35*EXP($L35/100*AF$5)))-LN($K35)-$Q35*AF$5)/($R35*SQRT(AF$5))-$R35*SQRT(AF$5),0,1,TRUE)+$M35*EXP($L35/100*AF$5)*(1-_xlfn.NORM.DIST((LN(($M35*EXP($L35/100*AF$5)))-LN($K35)-$Q35*AF$5)/($R35*SQRT(AF$5)),0,1,TRUE)))*EXP(-$F$1*AF$5)*INDEX('3)tpx females'!BN$57:BN$107,MATCH($O35,'3)tpx females'!$BB$57:$BB$107,0))</f>
        <v>5806.327708085526</v>
      </c>
      <c r="AG35" s="32">
        <f ca="1">($K35*EXP(AG$5*($Q35+0.5*($R35)^2))*_xlfn.NORM.DIST((LN(($M35*EXP($L35/100*AG$5)))-LN($K35)-$Q35*AG$5)/($R35*SQRT(AG$5))-$R35*SQRT(AG$5),0,1,TRUE)+$M35*EXP($L35/100*AG$5)*(1-_xlfn.NORM.DIST((LN(($M35*EXP($L35/100*AG$5)))-LN($K35)-$Q35*AG$5)/($R35*SQRT(AG$5)),0,1,TRUE)))*EXP(-$F$1*AG$5)*INDEX('3)tpx females'!BO$57:BO$107,MATCH($O35,'3)tpx females'!$BB$57:$BB$107,0))</f>
        <v>6408.9563363682846</v>
      </c>
      <c r="AH35" s="32">
        <f ca="1">($K35*EXP(AH$5*($Q35+0.5*($R35)^2))*_xlfn.NORM.DIST((LN(($M35*EXP($L35/100*AH$5)))-LN($K35)-$Q35*AH$5)/($R35*SQRT(AH$5))-$R35*SQRT(AH$5),0,1,TRUE)+$M35*EXP($L35/100*AH$5)*(1-_xlfn.NORM.DIST((LN(($M35*EXP($L35/100*AH$5)))-LN($K35)-$Q35*AH$5)/($R35*SQRT(AH$5)),0,1,TRUE)))*EXP(-$F$1*AH$5)*INDEX('3)tpx females'!BP$57:BP$107,MATCH($O35,'3)tpx females'!$BB$57:$BB$107,0))</f>
        <v>6521.2036127907995</v>
      </c>
      <c r="AI35" s="32">
        <f ca="1">($K35*EXP(AI$5*($Q35+0.5*($R35)^2))*_xlfn.NORM.DIST((LN(($M35*EXP($L35/100*AI$5)))-LN($K35)-$Q35*AI$5)/($R35*SQRT(AI$5))-$R35*SQRT(AI$5),0,1,TRUE)+$M35*EXP($L35/100*AI$5)*(1-_xlfn.NORM.DIST((LN(($M35*EXP($L35/100*AI$5)))-LN($K35)-$Q35*AI$5)/($R35*SQRT(AI$5)),0,1,TRUE)))*EXP(-$F$1*AI$5)*INDEX('3)tpx females'!BQ$57:BQ$107,MATCH($O35,'3)tpx females'!$BB$57:$BB$107,0))</f>
        <v>6242.977780335058</v>
      </c>
      <c r="AJ35" s="32">
        <f ca="1">($K35*EXP(AJ$5*($Q35+0.5*($R35)^2))*_xlfn.NORM.DIST((LN(($M35*EXP($L35/100*AJ$5)))-LN($K35)-$Q35*AJ$5)/($R35*SQRT(AJ$5))-$R35*SQRT(AJ$5),0,1,TRUE)+$M35*EXP($L35/100*AJ$5)*(1-_xlfn.NORM.DIST((LN(($M35*EXP($L35/100*AJ$5)))-LN($K35)-$Q35*AJ$5)/($R35*SQRT(AJ$5)),0,1,TRUE)))*EXP(-$F$1*AJ$5)*INDEX('3)tpx females'!BR$57:BR$107,MATCH($O35,'3)tpx females'!$BB$57:$BB$107,0))</f>
        <v>5986.4516606308325</v>
      </c>
      <c r="AK35" s="32">
        <f ca="1">($K35*EXP(AK$5*($Q35+0.5*($R35)^2))*_xlfn.NORM.DIST((LN(($M35*EXP($L35/100*AK$5)))-LN($K35)-$Q35*AK$5)/($R35*SQRT(AK$5))-$R35*SQRT(AK$5),0,1,TRUE)+$M35*EXP($L35/100*AK$5)*(1-_xlfn.NORM.DIST((LN(($M35*EXP($L35/100*AK$5)))-LN($K35)-$Q35*AK$5)/($R35*SQRT(AK$5)),0,1,TRUE)))*EXP(-$F$1*AK$5)*INDEX('3)tpx females'!BS$57:BS$107,MATCH($O35,'3)tpx females'!$BB$57:$BB$107,0))</f>
        <v>5735.7689592553097</v>
      </c>
      <c r="AL35" s="32">
        <f ca="1">($K35*EXP(AL$5*($Q35+0.5*($R35)^2))*_xlfn.NORM.DIST((LN(($M35*EXP($L35/100*AL$5)))-LN($K35)-$Q35*AL$5)/($R35*SQRT(AL$5))-$R35*SQRT(AL$5),0,1,TRUE)+$M35*EXP($L35/100*AL$5)*(1-_xlfn.NORM.DIST((LN(($M35*EXP($L35/100*AL$5)))-LN($K35)-$Q35*AL$5)/($R35*SQRT(AL$5)),0,1,TRUE)))*EXP(-$F$1*AL$5)*INDEX('3)tpx females'!BT$57:BT$107,MATCH($O35,'3)tpx females'!$BB$57:$BB$107,0))</f>
        <v>5562.281461243967</v>
      </c>
      <c r="AM35" s="32">
        <f ca="1">($K35*EXP(AM$5*($Q35+0.5*($R35)^2))*_xlfn.NORM.DIST((LN(($M35*EXP($L35/100*AM$5)))-LN($K35)-$Q35*AM$5)/($R35*SQRT(AM$5))-$R35*SQRT(AM$5),0,1,TRUE)+$M35*EXP($L35/100*AM$5)*(1-_xlfn.NORM.DIST((LN(($M35*EXP($L35/100*AM$5)))-LN($K35)-$Q35*AM$5)/($R35*SQRT(AM$5)),0,1,TRUE)))*EXP(-$F$1*AM$5)*INDEX('3)tpx females'!BU$57:BU$107,MATCH($O35,'3)tpx females'!$BB$57:$BB$107,0))</f>
        <v>4956.4747360816873</v>
      </c>
      <c r="AN35" s="32">
        <f ca="1">($K35*EXP(AN$5*($Q35+0.5*($R35)^2))*_xlfn.NORM.DIST((LN(($M35*EXP($L35/100*AN$5)))-LN($K35)-$Q35*AN$5)/($R35*SQRT(AN$5))-$R35*SQRT(AN$5),0,1,TRUE)+$M35*EXP($L35/100*AN$5)*(1-_xlfn.NORM.DIST((LN(($M35*EXP($L35/100*AN$5)))-LN($K35)-$Q35*AN$5)/($R35*SQRT(AN$5)),0,1,TRUE)))*EXP(-$F$1*AN$5)*INDEX('3)tpx females'!BV$57:BV$107,MATCH($O35,'3)tpx females'!$BB$57:$BB$107,0))</f>
        <v>4360.1702744912463</v>
      </c>
      <c r="AO35" s="32">
        <f ca="1">($K35*EXP(AO$5*($Q35+0.5*($R35)^2))*_xlfn.NORM.DIST((LN(($M35*EXP($L35/100*AO$5)))-LN($K35)-$Q35*AO$5)/($R35*SQRT(AO$5))-$R35*SQRT(AO$5),0,1,TRUE)+$M35*EXP($L35/100*AO$5)*(1-_xlfn.NORM.DIST((LN(($M35*EXP($L35/100*AO$5)))-LN($K35)-$Q35*AO$5)/($R35*SQRT(AO$5)),0,1,TRUE)))*EXP(-$F$1*AO$5)*INDEX('3)tpx females'!BW$57:BW$107,MATCH($O35,'3)tpx females'!$BB$57:$BB$107,0))</f>
        <v>3699.2333527801707</v>
      </c>
      <c r="AP35" s="32">
        <f ca="1">($K35*EXP(AP$5*($Q35+0.5*($R35)^2))*_xlfn.NORM.DIST((LN(($M35*EXP($L35/100*AP$5)))-LN($K35)-$Q35*AP$5)/($R35*SQRT(AP$5))-$R35*SQRT(AP$5),0,1,TRUE)+$M35*EXP($L35/100*AP$5)*(1-_xlfn.NORM.DIST((LN(($M35*EXP($L35/100*AP$5)))-LN($K35)-$Q35*AP$5)/($R35*SQRT(AP$5)),0,1,TRUE)))*EXP(-$F$1*AP$5)*INDEX('3)tpx females'!BX$57:BX$107,MATCH($O35,'3)tpx females'!$BB$57:$BB$107,0))</f>
        <v>3013.0899043915765</v>
      </c>
      <c r="AQ35" s="32">
        <f ca="1">($K35*EXP(AQ$5*($Q35+0.5*($R35)^2))*_xlfn.NORM.DIST((LN(($M35*EXP($L35/100*AQ$5)))-LN($K35)-$Q35*AQ$5)/($R35*SQRT(AQ$5))-$R35*SQRT(AQ$5),0,1,TRUE)+$M35*EXP($L35/100*AQ$5)*(1-_xlfn.NORM.DIST((LN(($M35*EXP($L35/100*AQ$5)))-LN($K35)-$Q35*AQ$5)/($R35*SQRT(AQ$5)),0,1,TRUE)))*EXP(-$F$1*AQ$5)*INDEX('3)tpx females'!BY$57:BY$107,MATCH($O35,'3)tpx females'!$BB$57:$BB$107,0))</f>
        <v>2352.9050493479053</v>
      </c>
      <c r="AR35" s="32">
        <f ca="1">($K35*EXP(AR$5*($Q35+0.5*($R35)^2))*_xlfn.NORM.DIST((LN(($M35*EXP($L35/100*AR$5)))-LN($K35)-$Q35*AR$5)/($R35*SQRT(AR$5))-$R35*SQRT(AR$5),0,1,TRUE)+$M35*EXP($L35/100*AR$5)*(1-_xlfn.NORM.DIST((LN(($M35*EXP($L35/100*AR$5)))-LN($K35)-$Q35*AR$5)/($R35*SQRT(AR$5)),0,1,TRUE)))*EXP(-$F$1*AR$5)*INDEX('3)tpx females'!BZ$57:BZ$107,MATCH($O35,'3)tpx females'!$BB$57:$BB$107,0))</f>
        <v>1762.9545612555</v>
      </c>
      <c r="AS35" s="32">
        <f ca="1">($K35*EXP(AS$5*($Q35+0.5*($R35)^2))*_xlfn.NORM.DIST((LN(($M35*EXP($L35/100*AS$5)))-LN($K35)-$Q35*AS$5)/($R35*SQRT(AS$5))-$R35*SQRT(AS$5),0,1,TRUE)+$M35*EXP($L35/100*AS$5)*(1-_xlfn.NORM.DIST((LN(($M35*EXP($L35/100*AS$5)))-LN($K35)-$Q35*AS$5)/($R35*SQRT(AS$5)),0,1,TRUE)))*EXP(-$F$1*AS$5)*INDEX('3)tpx females'!CA$57:CA$107,MATCH($O35,'3)tpx females'!$BB$57:$BB$107,0))</f>
        <v>1257.1795460452081</v>
      </c>
      <c r="AT35" s="32">
        <f ca="1">($K35*EXP(AT$5*($Q35+0.5*($R35)^2))*_xlfn.NORM.DIST((LN(($M35*EXP($L35/100*AT$5)))-LN($K35)-$Q35*AT$5)/($R35*SQRT(AT$5))-$R35*SQRT(AT$5),0,1,TRUE)+$M35*EXP($L35/100*AT$5)*(1-_xlfn.NORM.DIST((LN(($M35*EXP($L35/100*AT$5)))-LN($K35)-$Q35*AT$5)/($R35*SQRT(AT$5)),0,1,TRUE)))*EXP(-$F$1*AT$5)*INDEX('3)tpx females'!CB$57:CB$107,MATCH($O35,'3)tpx females'!$BB$57:$BB$107,0))</f>
        <v>851.23232709543618</v>
      </c>
      <c r="AU35" s="32">
        <f ca="1">($K35*EXP(AU$5*($Q35+0.5*($R35)^2))*_xlfn.NORM.DIST((LN(($M35*EXP($L35/100*AU$5)))-LN($K35)-$Q35*AU$5)/($R35*SQRT(AU$5))-$R35*SQRT(AU$5),0,1,TRUE)+$M35*EXP($L35/100*AU$5)*(1-_xlfn.NORM.DIST((LN(($M35*EXP($L35/100*AU$5)))-LN($K35)-$Q35*AU$5)/($R35*SQRT(AU$5)),0,1,TRUE)))*EXP(-$F$1*AU$5)*INDEX('3)tpx females'!CC$57:CC$107,MATCH($O35,'3)tpx females'!$BB$57:$BB$107,0))</f>
        <v>549.96118072656873</v>
      </c>
      <c r="AV35" s="32">
        <f ca="1">($K35*EXP(AV$5*($Q35+0.5*($R35)^2))*_xlfn.NORM.DIST((LN(($M35*EXP($L35/100*AV$5)))-LN($K35)-$Q35*AV$5)/($R35*SQRT(AV$5))-$R35*SQRT(AV$5),0,1,TRUE)+$M35*EXP($L35/100*AV$5)*(1-_xlfn.NORM.DIST((LN(($M35*EXP($L35/100*AV$5)))-LN($K35)-$Q35*AV$5)/($R35*SQRT(AV$5)),0,1,TRUE)))*EXP(-$F$1*AV$5)*INDEX('3)tpx females'!CD$57:CD$107,MATCH($O35,'3)tpx females'!$BB$57:$BB$107,0))</f>
        <v>337.28875617987052</v>
      </c>
      <c r="AW35" s="32">
        <f ca="1">($K35*EXP(AW$5*($Q35+0.5*($R35)^2))*_xlfn.NORM.DIST((LN(($M35*EXP($L35/100*AW$5)))-LN($K35)-$Q35*AW$5)/($R35*SQRT(AW$5))-$R35*SQRT(AW$5),0,1,TRUE)+$M35*EXP($L35/100*AW$5)*(1-_xlfn.NORM.DIST((LN(($M35*EXP($L35/100*AW$5)))-LN($K35)-$Q35*AW$5)/($R35*SQRT(AW$5)),0,1,TRUE)))*EXP(-$F$1*AW$5)*INDEX('3)tpx females'!CE$57:CE$107,MATCH($O35,'3)tpx females'!$BB$57:$BB$107,0))</f>
        <v>197.38525074203</v>
      </c>
      <c r="AX35" s="32">
        <f ca="1">($K35*EXP(AX$5*($Q35+0.5*($R35)^2))*_xlfn.NORM.DIST((LN(($M35*EXP($L35/100*AX$5)))-LN($K35)-$Q35*AX$5)/($R35*SQRT(AX$5))-$R35*SQRT(AX$5),0,1,TRUE)+$M35*EXP($L35/100*AX$5)*(1-_xlfn.NORM.DIST((LN(($M35*EXP($L35/100*AX$5)))-LN($K35)-$Q35*AX$5)/($R35*SQRT(AX$5)),0,1,TRUE)))*EXP(-$F$1*AX$5)*INDEX('3)tpx females'!CF$57:CF$107,MATCH($O35,'3)tpx females'!$BB$57:$BB$107,0))</f>
        <v>106.174934671027</v>
      </c>
      <c r="AY35" s="32">
        <f ca="1">($K35*EXP(AY$5*($Q35+0.5*($R35)^2))*_xlfn.NORM.DIST((LN(($M35*EXP($L35/100*AY$5)))-LN($K35)-$Q35*AY$5)/($R35*SQRT(AY$5))-$R35*SQRT(AY$5),0,1,TRUE)+$M35*EXP($L35/100*AY$5)*(1-_xlfn.NORM.DIST((LN(($M35*EXP($L35/100*AY$5)))-LN($K35)-$Q35*AY$5)/($R35*SQRT(AY$5)),0,1,TRUE)))*EXP(-$F$1*AY$5)*INDEX('3)tpx females'!CG$57:CG$107,MATCH($O35,'3)tpx females'!$BB$57:$BB$107,0))</f>
        <v>57.870757824121988</v>
      </c>
      <c r="AZ35" s="32">
        <f ca="1">($K35*EXP(AZ$5*($Q35+0.5*($R35)^2))*_xlfn.NORM.DIST((LN(($M35*EXP($L35/100*AZ$5)))-LN($K35)-$Q35*AZ$5)/($R35*SQRT(AZ$5))-$R35*SQRT(AZ$5),0,1,TRUE)+$M35*EXP($L35/100*AZ$5)*(1-_xlfn.NORM.DIST((LN(($M35*EXP($L35/100*AZ$5)))-LN($K35)-$Q35*AZ$5)/($R35*SQRT(AZ$5)),0,1,TRUE)))*EXP(-$F$1*AZ$5)*INDEX('3)tpx females'!CH$57:CH$107,MATCH($O35,'3)tpx females'!$BB$57:$BB$107,0))</f>
        <v>32.183641702828211</v>
      </c>
      <c r="BA35" s="32">
        <f ca="1">($K35*EXP(BA$5*($Q35+0.5*($R35)^2))*_xlfn.NORM.DIST((LN(($M35*EXP($L35/100*BA$5)))-LN($K35)-$Q35*BA$5)/($R35*SQRT(BA$5))-$R35*SQRT(BA$5),0,1,TRUE)+$M35*EXP($L35/100*BA$5)*(1-_xlfn.NORM.DIST((LN(($M35*EXP($L35/100*BA$5)))-LN($K35)-$Q35*BA$5)/($R35*SQRT(BA$5)),0,1,TRUE)))*EXP(-$F$1*BA$5)*INDEX('3)tpx females'!CI$57:CI$107,MATCH($O35,'3)tpx females'!$BB$57:$BB$107,0))</f>
        <v>14.150659142542565</v>
      </c>
      <c r="BB35" s="32">
        <f ca="1">($K35*EXP(BB$5*($Q35+0.5*($R35)^2))*_xlfn.NORM.DIST((LN(($M35*EXP($L35/100*BB$5)))-LN($K35)-$Q35*BB$5)/($R35*SQRT(BB$5))-$R35*SQRT(BB$5),0,1,TRUE)+$M35*EXP($L35/100*BB$5)*(1-_xlfn.NORM.DIST((LN(($M35*EXP($L35/100*BB$5)))-LN($K35)-$Q35*BB$5)/($R35*SQRT(BB$5)),0,1,TRUE)))*EXP(-$F$1*BB$5)*INDEX('3)tpx females'!CJ$57:CJ$107,MATCH($O35,'3)tpx females'!$BB$57:$BB$107,0))</f>
        <v>0</v>
      </c>
      <c r="BC35" s="32">
        <f ca="1">($K35*EXP(BC$5*($Q35+0.5*($R35)^2))*_xlfn.NORM.DIST((LN(($M35*EXP($L35/100*BC$5)))-LN($K35)-$Q35*BC$5)/($R35*SQRT(BC$5))-$R35*SQRT(BC$5),0,1,TRUE)+$M35*EXP($L35/100*BC$5)*(1-_xlfn.NORM.DIST((LN(($M35*EXP($L35/100*BC$5)))-LN($K35)-$Q35*BC$5)/($R35*SQRT(BC$5)),0,1,TRUE)))*EXP(-$F$1*BC$5)*INDEX('3)tpx females'!CK$57:CK$107,MATCH($O35,'3)tpx females'!$BB$57:$BB$107,0))</f>
        <v>0</v>
      </c>
      <c r="BD35" s="32">
        <f ca="1">($K35*EXP(BD$5*($Q35+0.5*($R35)^2))*_xlfn.NORM.DIST((LN(($M35*EXP($L35/100*BD$5)))-LN($K35)-$Q35*BD$5)/($R35*SQRT(BD$5))-$R35*SQRT(BD$5),0,1,TRUE)+$M35*EXP($L35/100*BD$5)*(1-_xlfn.NORM.DIST((LN(($M35*EXP($L35/100*BD$5)))-LN($K35)-$Q35*BD$5)/($R35*SQRT(BD$5)),0,1,TRUE)))*EXP(-$F$1*BD$5)*INDEX('3)tpx females'!CL$57:CL$107,MATCH($O35,'3)tpx females'!$BB$57:$BB$107,0))</f>
        <v>0</v>
      </c>
      <c r="BE35" s="32">
        <f ca="1">($K35*EXP(BE$5*($Q35+0.5*($R35)^2))*_xlfn.NORM.DIST((LN(($M35*EXP($L35/100*BE$5)))-LN($K35)-$Q35*BE$5)/($R35*SQRT(BE$5))-$R35*SQRT(BE$5),0,1,TRUE)+$M35*EXP($L35/100*BE$5)*(1-_xlfn.NORM.DIST((LN(($M35*EXP($L35/100*BE$5)))-LN($K35)-$Q35*BE$5)/($R35*SQRT(BE$5)),0,1,TRUE)))*EXP(-$F$1*BE$5)*INDEX('3)tpx females'!CM$57:CM$107,MATCH($O35,'3)tpx females'!$BB$57:$BB$107,0))</f>
        <v>0</v>
      </c>
      <c r="BF35" s="32">
        <f ca="1">($K35*EXP(BF$5*($Q35+0.5*($R35)^2))*_xlfn.NORM.DIST((LN(($M35*EXP($L35/100*BF$5)))-LN($K35)-$Q35*BF$5)/($R35*SQRT(BF$5))-$R35*SQRT(BF$5),0,1,TRUE)+$M35*EXP($L35/100*BF$5)*(1-_xlfn.NORM.DIST((LN(($M35*EXP($L35/100*BF$5)))-LN($K35)-$Q35*BF$5)/($R35*SQRT(BF$5)),0,1,TRUE)))*EXP(-$F$1*BF$5)*INDEX('3)tpx females'!CN$57:CN$107,MATCH($O35,'3)tpx females'!$BB$57:$BB$107,0))</f>
        <v>0</v>
      </c>
      <c r="BG35" s="32">
        <f ca="1">($K35*EXP(BG$5*($Q35+0.5*($R35)^2))*_xlfn.NORM.DIST((LN(($M35*EXP($L35/100*BG$5)))-LN($K35)-$Q35*BG$5)/($R35*SQRT(BG$5))-$R35*SQRT(BG$5),0,1,TRUE)+$M35*EXP($L35/100*BG$5)*(1-_xlfn.NORM.DIST((LN(($M35*EXP($L35/100*BG$5)))-LN($K35)-$Q35*BG$5)/($R35*SQRT(BG$5)),0,1,TRUE)))*EXP(-$F$1*BG$5)*INDEX('3)tpx females'!CO$57:CO$107,MATCH($O35,'3)tpx females'!$BB$57:$BB$107,0))</f>
        <v>0</v>
      </c>
      <c r="BH35" s="32">
        <f ca="1">($K35*EXP(BH$5*($Q35+0.5*($R35)^2))*_xlfn.NORM.DIST((LN(($M35*EXP($L35/100*BH$5)))-LN($K35)-$Q35*BH$5)/($R35*SQRT(BH$5))-$R35*SQRT(BH$5),0,1,TRUE)+$M35*EXP($L35/100*BH$5)*(1-_xlfn.NORM.DIST((LN(($M35*EXP($L35/100*BH$5)))-LN($K35)-$Q35*BH$5)/($R35*SQRT(BH$5)),0,1,TRUE)))*EXP(-$F$1*BH$5)*INDEX('3)tpx females'!CP$57:CP$107,MATCH($O35,'3)tpx females'!$BB$57:$BB$107,0))</f>
        <v>0</v>
      </c>
      <c r="BI35" s="32">
        <f ca="1">($K35*EXP(BI$5*($Q35+0.5*($R35)^2))*_xlfn.NORM.DIST((LN(($M35*EXP($L35/100*BI$5)))-LN($K35)-$Q35*BI$5)/($R35*SQRT(BI$5))-$R35*SQRT(BI$5),0,1,TRUE)+$M35*EXP($L35/100*BI$5)*(1-_xlfn.NORM.DIST((LN(($M35*EXP($L35/100*BI$5)))-LN($K35)-$Q35*BI$5)/($R35*SQRT(BI$5)),0,1,TRUE)))*EXP(-$F$1*BI$5)*INDEX('3)tpx females'!CQ$57:CQ$107,MATCH($O35,'3)tpx females'!$BB$57:$BB$107,0))</f>
        <v>0</v>
      </c>
      <c r="BJ35" s="32">
        <f ca="1">($K35*EXP(BJ$5*($Q35+0.5*($R35)^2))*_xlfn.NORM.DIST((LN(($M35*EXP($L35/100*BJ$5)))-LN($K35)-$Q35*BJ$5)/($R35*SQRT(BJ$5))-$R35*SQRT(BJ$5),0,1,TRUE)+$M35*EXP($L35/100*BJ$5)*(1-_xlfn.NORM.DIST((LN(($M35*EXP($L35/100*BJ$5)))-LN($K35)-$Q35*BJ$5)/($R35*SQRT(BJ$5)),0,1,TRUE)))*EXP(-$F$1*BJ$5)*INDEX('3)tpx females'!CR$57:CR$107,MATCH($O35,'3)tpx females'!$BB$57:$BB$107,0))</f>
        <v>0</v>
      </c>
      <c r="BK35" s="32">
        <f ca="1">($K35*EXP(BK$5*($Q35+0.5*($R35)^2))*_xlfn.NORM.DIST((LN(($M35*EXP($L35/100*BK$5)))-LN($K35)-$Q35*BK$5)/($R35*SQRT(BK$5))-$R35*SQRT(BK$5),0,1,TRUE)+$M35*EXP($L35/100*BK$5)*(1-_xlfn.NORM.DIST((LN(($M35*EXP($L35/100*BK$5)))-LN($K35)-$Q35*BK$5)/($R35*SQRT(BK$5)),0,1,TRUE)))*EXP(-$F$1*BK$5)*INDEX('3)tpx females'!CS$57:CS$107,MATCH($O35,'3)tpx females'!$BB$57:$BB$107,0))</f>
        <v>0</v>
      </c>
      <c r="BL35" s="32">
        <f ca="1">($K35*EXP(BL$5*($Q35+0.5*($R35)^2))*_xlfn.NORM.DIST((LN(($M35*EXP($L35/100*BL$5)))-LN($K35)-$Q35*BL$5)/($R35*SQRT(BL$5))-$R35*SQRT(BL$5),0,1,TRUE)+$M35*EXP($L35/100*BL$5)*(1-_xlfn.NORM.DIST((LN(($M35*EXP($L35/100*BL$5)))-LN($K35)-$Q35*BL$5)/($R35*SQRT(BL$5)),0,1,TRUE)))*EXP(-$F$1*BL$5)*INDEX('3)tpx females'!CT$57:CT$107,MATCH($O35,'3)tpx females'!$BB$57:$BB$107,0))</f>
        <v>0</v>
      </c>
      <c r="BM35" s="32">
        <f ca="1">($K35*EXP(BM$5*($Q35+0.5*($R35)^2))*_xlfn.NORM.DIST((LN(($M35*EXP($L35/100*BM$5)))-LN($K35)-$Q35*BM$5)/($R35*SQRT(BM$5))-$R35*SQRT(BM$5),0,1,TRUE)+$M35*EXP($L35/100*BM$5)*(1-_xlfn.NORM.DIST((LN(($M35*EXP($L35/100*BM$5)))-LN($K35)-$Q35*BM$5)/($R35*SQRT(BM$5)),0,1,TRUE)))*EXP(-$F$1*BM$5)*INDEX('3)tpx females'!CU$57:CU$107,MATCH($O35,'3)tpx females'!$BB$57:$BB$107,0))</f>
        <v>0</v>
      </c>
      <c r="BN35" s="32">
        <f ca="1">($K35*EXP(BN$5*($Q35+0.5*($R35)^2))*_xlfn.NORM.DIST((LN(($M35*EXP($L35/100*BN$5)))-LN($K35)-$Q35*BN$5)/($R35*SQRT(BN$5))-$R35*SQRT(BN$5),0,1,TRUE)+$M35*EXP($L35/100*BN$5)*(1-_xlfn.NORM.DIST((LN(($M35*EXP($L35/100*BN$5)))-LN($K35)-$Q35*BN$5)/($R35*SQRT(BN$5)),0,1,TRUE)))*EXP(-$F$1*BN$5)*INDEX('3)tpx females'!CV$57:CV$107,MATCH($O35,'3)tpx females'!$BB$57:$BB$107,0))</f>
        <v>0</v>
      </c>
      <c r="BO35" s="32">
        <f ca="1">($K35*EXP(BO$5*($Q35+0.5*($R35)^2))*_xlfn.NORM.DIST((LN(($M35*EXP($L35/100*BO$5)))-LN($K35)-$Q35*BO$5)/($R35*SQRT(BO$5))-$R35*SQRT(BO$5),0,1,TRUE)+$M35*EXP($L35/100*BO$5)*(1-_xlfn.NORM.DIST((LN(($M35*EXP($L35/100*BO$5)))-LN($K35)-$Q35*BO$5)/($R35*SQRT(BO$5)),0,1,TRUE)))*EXP(-$F$1*BO$5)*INDEX('3)tpx females'!CW$57:CW$107,MATCH($O35,'3)tpx females'!$BB$57:$BB$107,0))</f>
        <v>0</v>
      </c>
      <c r="BP35" s="32">
        <f ca="1">($K35*EXP(BP$5*($Q35+0.5*($R35)^2))*_xlfn.NORM.DIST((LN(($M35*EXP($L35/100*BP$5)))-LN($K35)-$Q35*BP$5)/($R35*SQRT(BP$5))-$R35*SQRT(BP$5),0,1,TRUE)+$M35*EXP($L35/100*BP$5)*(1-_xlfn.NORM.DIST((LN(($M35*EXP($L35/100*BP$5)))-LN($K35)-$Q35*BP$5)/($R35*SQRT(BP$5)),0,1,TRUE)))*EXP(-$F$1*BP$5)*INDEX('3)tpx females'!CX$57:CX$107,MATCH($O35,'3)tpx females'!$BB$57:$BB$107,0))</f>
        <v>0</v>
      </c>
      <c r="BQ35" s="32">
        <f ca="1">($K35*EXP(BQ$5*($Q35+0.5*($R35)^2))*_xlfn.NORM.DIST((LN(($M35*EXP($L35/100*BQ$5)))-LN($K35)-$Q35*BQ$5)/($R35*SQRT(BQ$5))-$R35*SQRT(BQ$5),0,1,TRUE)+$M35*EXP($L35/100*BQ$5)*(1-_xlfn.NORM.DIST((LN(($M35*EXP($L35/100*BQ$5)))-LN($K35)-$Q35*BQ$5)/($R35*SQRT(BQ$5)),0,1,TRUE)))*EXP(-$F$1*BQ$5)*INDEX('3)tpx females'!CY$57:CY$107,MATCH($O35,'3)tpx females'!$BB$57:$BB$107,0))</f>
        <v>0</v>
      </c>
      <c r="BR35" s="32">
        <f ca="1">($K35*EXP(BR$5*($Q35+0.5*($R35)^2))*_xlfn.NORM.DIST((LN(($M35*EXP($L35/100*BR$5)))-LN($K35)-$Q35*BR$5)/($R35*SQRT(BR$5))-$R35*SQRT(BR$5),0,1,TRUE)+$M35*EXP($L35/100*BR$5)*(1-_xlfn.NORM.DIST((LN(($M35*EXP($L35/100*BR$5)))-LN($K35)-$Q35*BR$5)/($R35*SQRT(BR$5)),0,1,TRUE)))*EXP(-$F$1*BR$5)*INDEX('3)tpx females'!CZ$57:CZ$107,MATCH($O35,'3)tpx females'!$BB$57:$BB$107,0))</f>
        <v>0</v>
      </c>
      <c r="BS35" s="32">
        <f ca="1">($K35*EXP(BS$5*($Q35+0.5*($R35)^2))*_xlfn.NORM.DIST((LN(($M35*EXP($L35/100*BS$5)))-LN($K35)-$Q35*BS$5)/($R35*SQRT(BS$5))-$R35*SQRT(BS$5),0,1,TRUE)+$M35*EXP($L35/100*BS$5)*(1-_xlfn.NORM.DIST((LN(($M35*EXP($L35/100*BS$5)))-LN($K35)-$Q35*BS$5)/($R35*SQRT(BS$5)),0,1,TRUE)))*EXP(-$F$1*BS$5)*INDEX('3)tpx females'!DA$57:DA$107,MATCH($O35,'3)tpx females'!$BB$57:$BB$107,0))</f>
        <v>0</v>
      </c>
      <c r="BU35" s="32">
        <f t="shared" si="58"/>
        <v>106787.59303223024</v>
      </c>
      <c r="BV35" s="32">
        <f t="shared" si="67"/>
        <v>99917.190673815741</v>
      </c>
      <c r="BW35" s="32">
        <f t="shared" si="68"/>
        <v>100267.51354858374</v>
      </c>
      <c r="BX35" s="32">
        <f t="shared" si="69"/>
        <v>100619.06470164658</v>
      </c>
      <c r="BY35" s="32">
        <f t="shared" si="70"/>
        <v>100971.84843951029</v>
      </c>
      <c r="BZ35" s="32">
        <f t="shared" si="71"/>
        <v>101325.86908378004</v>
      </c>
      <c r="CA35" s="32">
        <f t="shared" si="72"/>
        <v>101681.13097121308</v>
      </c>
      <c r="CB35" s="32">
        <f t="shared" si="73"/>
        <v>102037.63845376507</v>
      </c>
      <c r="CC35" s="32">
        <f t="shared" si="74"/>
        <v>102395.39589847425</v>
      </c>
      <c r="CD35" s="32">
        <f t="shared" si="75"/>
        <v>102754.40768554283</v>
      </c>
      <c r="CE35" s="32">
        <f t="shared" si="76"/>
        <v>103114.67819547417</v>
      </c>
      <c r="CF35" s="32">
        <f t="shared" si="77"/>
        <v>103476.21175459301</v>
      </c>
      <c r="CG35" s="32">
        <f t="shared" si="78"/>
        <v>103839.01247091613</v>
      </c>
      <c r="CH35" s="32">
        <f t="shared" si="79"/>
        <v>104203.08385413932</v>
      </c>
      <c r="CI35" s="32">
        <f t="shared" si="80"/>
        <v>104568.4280999209</v>
      </c>
      <c r="CJ35" s="32">
        <f t="shared" si="81"/>
        <v>104935.04494597368</v>
      </c>
      <c r="CK35" s="32">
        <f t="shared" si="82"/>
        <v>105302.93007093943</v>
      </c>
      <c r="CL35" s="32">
        <f t="shared" si="83"/>
        <v>105672.07308561979</v>
      </c>
      <c r="CM35" s="32">
        <f t="shared" si="84"/>
        <v>106042.45523597352</v>
      </c>
      <c r="CN35" s="32">
        <f t="shared" si="85"/>
        <v>106414.04698201419</v>
      </c>
      <c r="CO35" s="32">
        <f t="shared" si="86"/>
        <v>106786.80563097696</v>
      </c>
      <c r="CP35" s="32">
        <f t="shared" si="87"/>
        <v>107160.67319034078</v>
      </c>
      <c r="CQ35" s="32">
        <f t="shared" si="88"/>
        <v>107535.57457474055</v>
      </c>
      <c r="CR35" s="32">
        <f t="shared" si="89"/>
        <v>107911.41625971423</v>
      </c>
      <c r="CS35" s="32">
        <f t="shared" si="90"/>
        <v>108288.08543251368</v>
      </c>
      <c r="CT35" s="32">
        <f t="shared" si="91"/>
        <v>108665.44965141347</v>
      </c>
      <c r="CU35" s="32">
        <f t="shared" si="92"/>
        <v>109043.35699323883</v>
      </c>
      <c r="CV35" s="32">
        <f t="shared" si="93"/>
        <v>109421.63664540197</v>
      </c>
      <c r="CW35" s="32">
        <f t="shared" si="94"/>
        <v>109800.09988341376</v>
      </c>
      <c r="CX35" s="32">
        <f t="shared" si="95"/>
        <v>110178.54136663805</v>
      </c>
      <c r="CY35" s="32">
        <f t="shared" si="96"/>
        <v>110556.74068262427</v>
      </c>
      <c r="CZ35" s="32">
        <f t="shared" si="97"/>
        <v>110934.46407224154</v>
      </c>
      <c r="DA35" s="32">
        <f t="shared" si="98"/>
        <v>111311.46627272427</v>
      </c>
      <c r="DB35" s="32">
        <f t="shared" si="99"/>
        <v>111687.49242248015</v>
      </c>
      <c r="DC35" s="32">
        <f t="shared" si="100"/>
        <v>112062.27997920697</v>
      </c>
      <c r="DD35" s="32">
        <f t="shared" si="101"/>
        <v>112435.56061083496</v>
      </c>
      <c r="DE35" s="32">
        <f t="shared" si="102"/>
        <v>112807.06202657128</v>
      </c>
      <c r="DF35" s="32">
        <f t="shared" si="103"/>
        <v>113176.50972255522</v>
      </c>
      <c r="DG35" s="32">
        <f t="shared" si="104"/>
        <v>113543.628623153</v>
      </c>
      <c r="DH35" s="32">
        <f t="shared" si="105"/>
        <v>113908.14460462729</v>
      </c>
      <c r="DI35" s="32">
        <f t="shared" si="106"/>
        <v>114269.78589280402</v>
      </c>
      <c r="DJ35" s="32">
        <f t="shared" si="107"/>
        <v>114628.28433043124</v>
      </c>
      <c r="DK35" s="32">
        <f t="shared" si="108"/>
        <v>114983.37651325981</v>
      </c>
      <c r="DL35" s="32">
        <f t="shared" si="109"/>
        <v>115334.80479652717</v>
      </c>
      <c r="DM35" s="32">
        <f t="shared" si="110"/>
        <v>115682.31817558878</v>
      </c>
      <c r="DN35" s="32">
        <f t="shared" si="111"/>
        <v>116025.67304598272</v>
      </c>
      <c r="DO35" s="32">
        <f t="shared" si="112"/>
        <v>116364.63384932866</v>
      </c>
      <c r="DP35" s="32">
        <f t="shared" si="113"/>
        <v>116698.97361220497</v>
      </c>
      <c r="DQ35" s="32">
        <f t="shared" si="114"/>
        <v>117028.47438560153</v>
      </c>
      <c r="DR35" s="32">
        <f t="shared" si="115"/>
        <v>117352.92759275361</v>
      </c>
      <c r="DT35" s="48">
        <f t="shared" si="116"/>
        <v>78</v>
      </c>
      <c r="DU35" s="32"/>
      <c r="DV35" s="32">
        <f ca="1">INDEX('3)tpx females'!BD$57:BD$107,MATCH('3) 2016 cases'!DT35,'3)tpx females'!$BB$57:$BB$107,0))</f>
        <v>2.3289596137062718E-2</v>
      </c>
      <c r="DW35" s="32">
        <f t="shared" ca="1" si="117"/>
        <v>-2487.0399141696553</v>
      </c>
      <c r="DX35" s="32">
        <f t="shared" ca="1" si="61"/>
        <v>0.97671040386293728</v>
      </c>
      <c r="DZ35" s="32">
        <f t="shared" ca="1" si="118"/>
        <v>-111316.33085722165</v>
      </c>
      <c r="EA35" s="32">
        <f t="shared" ca="1" si="119"/>
        <v>4528.7378249914036</v>
      </c>
      <c r="EB35" s="32">
        <f t="shared" ca="1" si="64"/>
        <v>105.4724749546896</v>
      </c>
      <c r="EC35" s="32">
        <f ca="1">EA35*'3) Value'!AN47</f>
        <v>0</v>
      </c>
      <c r="EE35" s="32">
        <f ca="1">IF(EC35=0,'3) Value'!AM47+'3) 2016 cases'!DZ35,0)</f>
        <v>0.12245010466722306</v>
      </c>
    </row>
    <row r="36" spans="3:135" x14ac:dyDescent="0.25">
      <c r="C36" s="32" t="s">
        <v>16</v>
      </c>
      <c r="D36" s="32" t="s">
        <v>14</v>
      </c>
      <c r="E36" s="49">
        <v>10390</v>
      </c>
      <c r="F36" s="32" t="s">
        <v>13</v>
      </c>
      <c r="G36" s="32" t="s">
        <v>17</v>
      </c>
      <c r="H36" s="49" t="s">
        <v>17</v>
      </c>
      <c r="I36" s="32" t="s">
        <v>17</v>
      </c>
      <c r="J36" s="32" t="s">
        <v>21</v>
      </c>
      <c r="K36" s="52">
        <v>635000</v>
      </c>
      <c r="L36" s="52">
        <v>7.5</v>
      </c>
      <c r="M36" s="52">
        <v>437319</v>
      </c>
      <c r="O36" s="48">
        <f t="shared" si="65"/>
        <v>88</v>
      </c>
      <c r="Q36" s="32">
        <f>INDEX('2b)Working'!$I$61:$P$61,MATCH($J36,'2b)Working'!$I$60:$P$60,0))</f>
        <v>6.639962125003708E-2</v>
      </c>
      <c r="R36" s="32">
        <f>INDEX('2b)Working'!$I$62:$P$62,MATCH($J36,'2b)Working'!$I$60:$P$60,0))</f>
        <v>4.3425056649869002E-2</v>
      </c>
      <c r="T36" s="9">
        <f t="shared" ca="1" si="66"/>
        <v>449702.78902385058</v>
      </c>
      <c r="U36" s="10"/>
      <c r="V36" s="32">
        <f ca="1">($K36*EXP(V$5*($Q36+0.5*($R36)^2))*_xlfn.NORM.DIST((LN(($M36*EXP($L36/100*V$5)))-LN($K36)-$Q36*V$5)/($R36*SQRT(V$5))-$R36*SQRT(V$5),0,1,TRUE)+$M36*EXP($L36/100*V$5)*(1-_xlfn.NORM.DIST((LN(($M36*EXP($L36/100*V$5)))-LN($K36)-$Q36*V$5)/($R36*SQRT(V$5)),0,1,TRUE)))*EXP(-$F$1*V$5)*INDEX('3)tpx females'!BD$57:BD$107,MATCH($O36,'3)tpx females'!$BB$57:$BB$107,0))</f>
        <v>42105.115249717201</v>
      </c>
      <c r="W36" s="32">
        <f ca="1">($K36*EXP(W$5*($Q36+0.5*($R36)^2))*_xlfn.NORM.DIST((LN(($M36*EXP($L36/100*W$5)))-LN($K36)-$Q36*W$5)/($R36*SQRT(W$5))-$R36*SQRT(W$5),0,1,TRUE)+$M36*EXP($L36/100*W$5)*(1-_xlfn.NORM.DIST((LN(($M36*EXP($L36/100*W$5)))-LN($K36)-$Q36*W$5)/($R36*SQRT(W$5)),0,1,TRUE)))*EXP(-$F$1*W$5)*INDEX('3)tpx females'!BE$57:BE$107,MATCH($O36,'3)tpx females'!$BB$57:$BB$107,0))</f>
        <v>45417.642812398371</v>
      </c>
      <c r="X36" s="32">
        <f ca="1">($K36*EXP(X$5*($Q36+0.5*($R36)^2))*_xlfn.NORM.DIST((LN(($M36*EXP($L36/100*X$5)))-LN($K36)-$Q36*X$5)/($R36*SQRT(X$5))-$R36*SQRT(X$5),0,1,TRUE)+$M36*EXP($L36/100*X$5)*(1-_xlfn.NORM.DIST((LN(($M36*EXP($L36/100*X$5)))-LN($K36)-$Q36*X$5)/($R36*SQRT(X$5)),0,1,TRUE)))*EXP(-$F$1*X$5)*INDEX('3)tpx females'!BF$57:BF$107,MATCH($O36,'3)tpx females'!$BB$57:$BB$107,0))</f>
        <v>45682.437698866961</v>
      </c>
      <c r="Y36" s="32">
        <f ca="1">($K36*EXP(Y$5*($Q36+0.5*($R36)^2))*_xlfn.NORM.DIST((LN(($M36*EXP($L36/100*Y$5)))-LN($K36)-$Q36*Y$5)/($R36*SQRT(Y$5))-$R36*SQRT(Y$5),0,1,TRUE)+$M36*EXP($L36/100*Y$5)*(1-_xlfn.NORM.DIST((LN(($M36*EXP($L36/100*Y$5)))-LN($K36)-$Q36*Y$5)/($R36*SQRT(Y$5)),0,1,TRUE)))*EXP(-$F$1*Y$5)*INDEX('3)tpx females'!BG$57:BG$107,MATCH($O36,'3)tpx females'!$BB$57:$BB$107,0))</f>
        <v>43416.640181385497</v>
      </c>
      <c r="Z36" s="32">
        <f ca="1">($K36*EXP(Z$5*($Q36+0.5*($R36)^2))*_xlfn.NORM.DIST((LN(($M36*EXP($L36/100*Z$5)))-LN($K36)-$Q36*Z$5)/($R36*SQRT(Z$5))-$R36*SQRT(Z$5),0,1,TRUE)+$M36*EXP($L36/100*Z$5)*(1-_xlfn.NORM.DIST((LN(($M36*EXP($L36/100*Z$5)))-LN($K36)-$Q36*Z$5)/($R36*SQRT(Z$5)),0,1,TRUE)))*EXP(-$F$1*Z$5)*INDEX('3)tpx females'!BH$57:BH$107,MATCH($O36,'3)tpx females'!$BB$57:$BB$107,0))</f>
        <v>41261.133833597371</v>
      </c>
      <c r="AA36" s="32">
        <f ca="1">($K36*EXP(AA$5*($Q36+0.5*($R36)^2))*_xlfn.NORM.DIST((LN(($M36*EXP($L36/100*AA$5)))-LN($K36)-$Q36*AA$5)/($R36*SQRT(AA$5))-$R36*SQRT(AA$5),0,1,TRUE)+$M36*EXP($L36/100*AA$5)*(1-_xlfn.NORM.DIST((LN(($M36*EXP($L36/100*AA$5)))-LN($K36)-$Q36*AA$5)/($R36*SQRT(AA$5)),0,1,TRUE)))*EXP(-$F$1*AA$5)*INDEX('3)tpx females'!BI$57:BI$107,MATCH($O36,'3)tpx females'!$BB$57:$BB$107,0))</f>
        <v>39122.875172712578</v>
      </c>
      <c r="AB36" s="32">
        <f ca="1">($K36*EXP(AB$5*($Q36+0.5*($R36)^2))*_xlfn.NORM.DIST((LN(($M36*EXP($L36/100*AB$5)))-LN($K36)-$Q36*AB$5)/($R36*SQRT(AB$5))-$R36*SQRT(AB$5),0,1,TRUE)+$M36*EXP($L36/100*AB$5)*(1-_xlfn.NORM.DIST((LN(($M36*EXP($L36/100*AB$5)))-LN($K36)-$Q36*AB$5)/($R36*SQRT(AB$5)),0,1,TRUE)))*EXP(-$F$1*AB$5)*INDEX('3)tpx females'!BJ$57:BJ$107,MATCH($O36,'3)tpx females'!$BB$57:$BB$107,0))</f>
        <v>37436.373711189095</v>
      </c>
      <c r="AC36" s="32">
        <f ca="1">($K36*EXP(AC$5*($Q36+0.5*($R36)^2))*_xlfn.NORM.DIST((LN(($M36*EXP($L36/100*AC$5)))-LN($K36)-$Q36*AC$5)/($R36*SQRT(AC$5))-$R36*SQRT(AC$5),0,1,TRUE)+$M36*EXP($L36/100*AC$5)*(1-_xlfn.NORM.DIST((LN(($M36*EXP($L36/100*AC$5)))-LN($K36)-$Q36*AC$5)/($R36*SQRT(AC$5)),0,1,TRUE)))*EXP(-$F$1*AC$5)*INDEX('3)tpx females'!BK$57:BK$107,MATCH($O36,'3)tpx females'!$BB$57:$BB$107,0))</f>
        <v>33110.974562193762</v>
      </c>
      <c r="AD36" s="32">
        <f ca="1">($K36*EXP(AD$5*($Q36+0.5*($R36)^2))*_xlfn.NORM.DIST((LN(($M36*EXP($L36/100*AD$5)))-LN($K36)-$Q36*AD$5)/($R36*SQRT(AD$5))-$R36*SQRT(AD$5),0,1,TRUE)+$M36*EXP($L36/100*AD$5)*(1-_xlfn.NORM.DIST((LN(($M36*EXP($L36/100*AD$5)))-LN($K36)-$Q36*AD$5)/($R36*SQRT(AD$5)),0,1,TRUE)))*EXP(-$F$1*AD$5)*INDEX('3)tpx females'!BL$57:BL$107,MATCH($O36,'3)tpx females'!$BB$57:$BB$107,0))</f>
        <v>28886.925528253294</v>
      </c>
      <c r="AE36" s="32">
        <f ca="1">($K36*EXP(AE$5*($Q36+0.5*($R36)^2))*_xlfn.NORM.DIST((LN(($M36*EXP($L36/100*AE$5)))-LN($K36)-$Q36*AE$5)/($R36*SQRT(AE$5))-$R36*SQRT(AE$5),0,1,TRUE)+$M36*EXP($L36/100*AE$5)*(1-_xlfn.NORM.DIST((LN(($M36*EXP($L36/100*AE$5)))-LN($K36)-$Q36*AE$5)/($R36*SQRT(AE$5)),0,1,TRUE)))*EXP(-$F$1*AE$5)*INDEX('3)tpx females'!BM$57:BM$107,MATCH($O36,'3)tpx females'!$BB$57:$BB$107,0))</f>
        <v>24340.400800694144</v>
      </c>
      <c r="AF36" s="32">
        <f ca="1">($K36*EXP(AF$5*($Q36+0.5*($R36)^2))*_xlfn.NORM.DIST((LN(($M36*EXP($L36/100*AF$5)))-LN($K36)-$Q36*AF$5)/($R36*SQRT(AF$5))-$R36*SQRT(AF$5),0,1,TRUE)+$M36*EXP($L36/100*AF$5)*(1-_xlfn.NORM.DIST((LN(($M36*EXP($L36/100*AF$5)))-LN($K36)-$Q36*AF$5)/($R36*SQRT(AF$5)),0,1,TRUE)))*EXP(-$F$1*AF$5)*INDEX('3)tpx females'!BN$57:BN$107,MATCH($O36,'3)tpx females'!$BB$57:$BB$107,0))</f>
        <v>19726.375124664424</v>
      </c>
      <c r="AG36" s="32">
        <f ca="1">($K36*EXP(AG$5*($Q36+0.5*($R36)^2))*_xlfn.NORM.DIST((LN(($M36*EXP($L36/100*AG$5)))-LN($K36)-$Q36*AG$5)/($R36*SQRT(AG$5))-$R36*SQRT(AG$5),0,1,TRUE)+$M36*EXP($L36/100*AG$5)*(1-_xlfn.NORM.DIST((LN(($M36*EXP($L36/100*AG$5)))-LN($K36)-$Q36*AG$5)/($R36*SQRT(AG$5)),0,1,TRUE)))*EXP(-$F$1*AG$5)*INDEX('3)tpx females'!BO$57:BO$107,MATCH($O36,'3)tpx females'!$BB$57:$BB$107,0))</f>
        <v>15353.218813923719</v>
      </c>
      <c r="AH36" s="32">
        <f ca="1">($K36*EXP(AH$5*($Q36+0.5*($R36)^2))*_xlfn.NORM.DIST((LN(($M36*EXP($L36/100*AH$5)))-LN($K36)-$Q36*AH$5)/($R36*SQRT(AH$5))-$R36*SQRT(AH$5),0,1,TRUE)+$M36*EXP($L36/100*AH$5)*(1-_xlfn.NORM.DIST((LN(($M36*EXP($L36/100*AH$5)))-LN($K36)-$Q36*AH$5)/($R36*SQRT(AH$5)),0,1,TRUE)))*EXP(-$F$1*AH$5)*INDEX('3)tpx females'!BP$57:BP$107,MATCH($O36,'3)tpx females'!$BB$57:$BB$107,0))</f>
        <v>11479.215869688176</v>
      </c>
      <c r="AI36" s="32">
        <f ca="1">($K36*EXP(AI$5*($Q36+0.5*($R36)^2))*_xlfn.NORM.DIST((LN(($M36*EXP($L36/100*AI$5)))-LN($K36)-$Q36*AI$5)/($R36*SQRT(AI$5))-$R36*SQRT(AI$5),0,1,TRUE)+$M36*EXP($L36/100*AI$5)*(1-_xlfn.NORM.DIST((LN(($M36*EXP($L36/100*AI$5)))-LN($K36)-$Q36*AI$5)/($R36*SQRT(AI$5)),0,1,TRUE)))*EXP(-$F$1*AI$5)*INDEX('3)tpx females'!BQ$57:BQ$107,MATCH($O36,'3)tpx females'!$BB$57:$BB$107,0))</f>
        <v>8185.2596126927356</v>
      </c>
      <c r="AJ36" s="32">
        <f ca="1">($K36*EXP(AJ$5*($Q36+0.5*($R36)^2))*_xlfn.NORM.DIST((LN(($M36*EXP($L36/100*AJ$5)))-LN($K36)-$Q36*AJ$5)/($R36*SQRT(AJ$5))-$R36*SQRT(AJ$5),0,1,TRUE)+$M36*EXP($L36/100*AJ$5)*(1-_xlfn.NORM.DIST((LN(($M36*EXP($L36/100*AJ$5)))-LN($K36)-$Q36*AJ$5)/($R36*SQRT(AJ$5)),0,1,TRUE)))*EXP(-$F$1*AJ$5)*INDEX('3)tpx females'!BR$57:BR$107,MATCH($O36,'3)tpx females'!$BB$57:$BB$107,0))</f>
        <v>5567.2707427551941</v>
      </c>
      <c r="AK36" s="32">
        <f ca="1">($K36*EXP(AK$5*($Q36+0.5*($R36)^2))*_xlfn.NORM.DIST((LN(($M36*EXP($L36/100*AK$5)))-LN($K36)-$Q36*AK$5)/($R36*SQRT(AK$5))-$R36*SQRT(AK$5),0,1,TRUE)+$M36*EXP($L36/100*AK$5)*(1-_xlfn.NORM.DIST((LN(($M36*EXP($L36/100*AK$5)))-LN($K36)-$Q36*AK$5)/($R36*SQRT(AK$5)),0,1,TRUE)))*EXP(-$F$1*AK$5)*INDEX('3)tpx females'!BS$57:BS$107,MATCH($O36,'3)tpx females'!$BB$57:$BB$107,0))</f>
        <v>3612.7936881079163</v>
      </c>
      <c r="AL36" s="32">
        <f ca="1">($K36*EXP(AL$5*($Q36+0.5*($R36)^2))*_xlfn.NORM.DIST((LN(($M36*EXP($L36/100*AL$5)))-LN($K36)-$Q36*AL$5)/($R36*SQRT(AL$5))-$R36*SQRT(AL$5),0,1,TRUE)+$M36*EXP($L36/100*AL$5)*(1-_xlfn.NORM.DIST((LN(($M36*EXP($L36/100*AL$5)))-LN($K36)-$Q36*AL$5)/($R36*SQRT(AL$5)),0,1,TRUE)))*EXP(-$F$1*AL$5)*INDEX('3)tpx females'!BT$57:BT$107,MATCH($O36,'3)tpx females'!$BB$57:$BB$107,0))</f>
        <v>2235.5350603338852</v>
      </c>
      <c r="AM36" s="32">
        <f ca="1">($K36*EXP(AM$5*($Q36+0.5*($R36)^2))*_xlfn.NORM.DIST((LN(($M36*EXP($L36/100*AM$5)))-LN($K36)-$Q36*AM$5)/($R36*SQRT(AM$5))-$R36*SQRT(AM$5),0,1,TRUE)+$M36*EXP($L36/100*AM$5)*(1-_xlfn.NORM.DIST((LN(($M36*EXP($L36/100*AM$5)))-LN($K36)-$Q36*AM$5)/($R36*SQRT(AM$5)),0,1,TRUE)))*EXP(-$F$1*AM$5)*INDEX('3)tpx females'!BU$57:BU$107,MATCH($O36,'3)tpx females'!$BB$57:$BB$107,0))</f>
        <v>1318.6990075939877</v>
      </c>
      <c r="AN36" s="32">
        <f ca="1">($K36*EXP(AN$5*($Q36+0.5*($R36)^2))*_xlfn.NORM.DIST((LN(($M36*EXP($L36/100*AN$5)))-LN($K36)-$Q36*AN$5)/($R36*SQRT(AN$5))-$R36*SQRT(AN$5),0,1,TRUE)+$M36*EXP($L36/100*AN$5)*(1-_xlfn.NORM.DIST((LN(($M36*EXP($L36/100*AN$5)))-LN($K36)-$Q36*AN$5)/($R36*SQRT(AN$5)),0,1,TRUE)))*EXP(-$F$1*AN$5)*INDEX('3)tpx females'!BV$57:BV$107,MATCH($O36,'3)tpx females'!$BB$57:$BB$107,0))</f>
        <v>723.58847918004255</v>
      </c>
      <c r="AO36" s="32">
        <f ca="1">($K36*EXP(AO$5*($Q36+0.5*($R36)^2))*_xlfn.NORM.DIST((LN(($M36*EXP($L36/100*AO$5)))-LN($K36)-$Q36*AO$5)/($R36*SQRT(AO$5))-$R36*SQRT(AO$5),0,1,TRUE)+$M36*EXP($L36/100*AO$5)*(1-_xlfn.NORM.DIST((LN(($M36*EXP($L36/100*AO$5)))-LN($K36)-$Q36*AO$5)/($R36*SQRT(AO$5)),0,1,TRUE)))*EXP(-$F$1*AO$5)*INDEX('3)tpx females'!BW$57:BW$107,MATCH($O36,'3)tpx females'!$BB$57:$BB$107,0))</f>
        <v>398.41684834797826</v>
      </c>
      <c r="AP36" s="32">
        <f ca="1">($K36*EXP(AP$5*($Q36+0.5*($R36)^2))*_xlfn.NORM.DIST((LN(($M36*EXP($L36/100*AP$5)))-LN($K36)-$Q36*AP$5)/($R36*SQRT(AP$5))-$R36*SQRT(AP$5),0,1,TRUE)+$M36*EXP($L36/100*AP$5)*(1-_xlfn.NORM.DIST((LN(($M36*EXP($L36/100*AP$5)))-LN($K36)-$Q36*AP$5)/($R36*SQRT(AP$5)),0,1,TRUE)))*EXP(-$F$1*AP$5)*INDEX('3)tpx females'!BX$57:BX$107,MATCH($O36,'3)tpx females'!$BB$57:$BB$107,0))</f>
        <v>220.15569448490061</v>
      </c>
      <c r="AQ36" s="32">
        <f ca="1">($K36*EXP(AQ$5*($Q36+0.5*($R36)^2))*_xlfn.NORM.DIST((LN(($M36*EXP($L36/100*AQ$5)))-LN($K36)-$Q36*AQ$5)/($R36*SQRT(AQ$5))-$R36*SQRT(AQ$5),0,1,TRUE)+$M36*EXP($L36/100*AQ$5)*(1-_xlfn.NORM.DIST((LN(($M36*EXP($L36/100*AQ$5)))-LN($K36)-$Q36*AQ$5)/($R36*SQRT(AQ$5)),0,1,TRUE)))*EXP(-$F$1*AQ$5)*INDEX('3)tpx females'!BY$57:BY$107,MATCH($O36,'3)tpx females'!$BB$57:$BB$107,0))</f>
        <v>101.74053106923812</v>
      </c>
      <c r="AR36" s="32">
        <f ca="1">($K36*EXP(AR$5*($Q36+0.5*($R36)^2))*_xlfn.NORM.DIST((LN(($M36*EXP($L36/100*AR$5)))-LN($K36)-$Q36*AR$5)/($R36*SQRT(AR$5))-$R36*SQRT(AR$5),0,1,TRUE)+$M36*EXP($L36/100*AR$5)*(1-_xlfn.NORM.DIST((LN(($M36*EXP($L36/100*AR$5)))-LN($K36)-$Q36*AR$5)/($R36*SQRT(AR$5)),0,1,TRUE)))*EXP(-$F$1*AR$5)*INDEX('3)tpx females'!BZ$57:BZ$107,MATCH($O36,'3)tpx females'!$BB$57:$BB$107,0))</f>
        <v>0</v>
      </c>
      <c r="AS36" s="32">
        <f ca="1">($K36*EXP(AS$5*($Q36+0.5*($R36)^2))*_xlfn.NORM.DIST((LN(($M36*EXP($L36/100*AS$5)))-LN($K36)-$Q36*AS$5)/($R36*SQRT(AS$5))-$R36*SQRT(AS$5),0,1,TRUE)+$M36*EXP($L36/100*AS$5)*(1-_xlfn.NORM.DIST((LN(($M36*EXP($L36/100*AS$5)))-LN($K36)-$Q36*AS$5)/($R36*SQRT(AS$5)),0,1,TRUE)))*EXP(-$F$1*AS$5)*INDEX('3)tpx females'!CA$57:CA$107,MATCH($O36,'3)tpx females'!$BB$57:$BB$107,0))</f>
        <v>0</v>
      </c>
      <c r="AT36" s="32">
        <f ca="1">($K36*EXP(AT$5*($Q36+0.5*($R36)^2))*_xlfn.NORM.DIST((LN(($M36*EXP($L36/100*AT$5)))-LN($K36)-$Q36*AT$5)/($R36*SQRT(AT$5))-$R36*SQRT(AT$5),0,1,TRUE)+$M36*EXP($L36/100*AT$5)*(1-_xlfn.NORM.DIST((LN(($M36*EXP($L36/100*AT$5)))-LN($K36)-$Q36*AT$5)/($R36*SQRT(AT$5)),0,1,TRUE)))*EXP(-$F$1*AT$5)*INDEX('3)tpx females'!CB$57:CB$107,MATCH($O36,'3)tpx females'!$BB$57:$BB$107,0))</f>
        <v>0</v>
      </c>
      <c r="AU36" s="32">
        <f ca="1">($K36*EXP(AU$5*($Q36+0.5*($R36)^2))*_xlfn.NORM.DIST((LN(($M36*EXP($L36/100*AU$5)))-LN($K36)-$Q36*AU$5)/($R36*SQRT(AU$5))-$R36*SQRT(AU$5),0,1,TRUE)+$M36*EXP($L36/100*AU$5)*(1-_xlfn.NORM.DIST((LN(($M36*EXP($L36/100*AU$5)))-LN($K36)-$Q36*AU$5)/($R36*SQRT(AU$5)),0,1,TRUE)))*EXP(-$F$1*AU$5)*INDEX('3)tpx females'!CC$57:CC$107,MATCH($O36,'3)tpx females'!$BB$57:$BB$107,0))</f>
        <v>0</v>
      </c>
      <c r="AV36" s="32">
        <f ca="1">($K36*EXP(AV$5*($Q36+0.5*($R36)^2))*_xlfn.NORM.DIST((LN(($M36*EXP($L36/100*AV$5)))-LN($K36)-$Q36*AV$5)/($R36*SQRT(AV$5))-$R36*SQRT(AV$5),0,1,TRUE)+$M36*EXP($L36/100*AV$5)*(1-_xlfn.NORM.DIST((LN(($M36*EXP($L36/100*AV$5)))-LN($K36)-$Q36*AV$5)/($R36*SQRT(AV$5)),0,1,TRUE)))*EXP(-$F$1*AV$5)*INDEX('3)tpx females'!CD$57:CD$107,MATCH($O36,'3)tpx females'!$BB$57:$BB$107,0))</f>
        <v>0</v>
      </c>
      <c r="AW36" s="32">
        <f ca="1">($K36*EXP(AW$5*($Q36+0.5*($R36)^2))*_xlfn.NORM.DIST((LN(($M36*EXP($L36/100*AW$5)))-LN($K36)-$Q36*AW$5)/($R36*SQRT(AW$5))-$R36*SQRT(AW$5),0,1,TRUE)+$M36*EXP($L36/100*AW$5)*(1-_xlfn.NORM.DIST((LN(($M36*EXP($L36/100*AW$5)))-LN($K36)-$Q36*AW$5)/($R36*SQRT(AW$5)),0,1,TRUE)))*EXP(-$F$1*AW$5)*INDEX('3)tpx females'!CE$57:CE$107,MATCH($O36,'3)tpx females'!$BB$57:$BB$107,0))</f>
        <v>0</v>
      </c>
      <c r="AX36" s="32">
        <f ca="1">($K36*EXP(AX$5*($Q36+0.5*($R36)^2))*_xlfn.NORM.DIST((LN(($M36*EXP($L36/100*AX$5)))-LN($K36)-$Q36*AX$5)/($R36*SQRT(AX$5))-$R36*SQRT(AX$5),0,1,TRUE)+$M36*EXP($L36/100*AX$5)*(1-_xlfn.NORM.DIST((LN(($M36*EXP($L36/100*AX$5)))-LN($K36)-$Q36*AX$5)/($R36*SQRT(AX$5)),0,1,TRUE)))*EXP(-$F$1*AX$5)*INDEX('3)tpx females'!CF$57:CF$107,MATCH($O36,'3)tpx females'!$BB$57:$BB$107,0))</f>
        <v>0</v>
      </c>
      <c r="AY36" s="32">
        <f ca="1">($K36*EXP(AY$5*($Q36+0.5*($R36)^2))*_xlfn.NORM.DIST((LN(($M36*EXP($L36/100*AY$5)))-LN($K36)-$Q36*AY$5)/($R36*SQRT(AY$5))-$R36*SQRT(AY$5),0,1,TRUE)+$M36*EXP($L36/100*AY$5)*(1-_xlfn.NORM.DIST((LN(($M36*EXP($L36/100*AY$5)))-LN($K36)-$Q36*AY$5)/($R36*SQRT(AY$5)),0,1,TRUE)))*EXP(-$F$1*AY$5)*INDEX('3)tpx females'!CG$57:CG$107,MATCH($O36,'3)tpx females'!$BB$57:$BB$107,0))</f>
        <v>0</v>
      </c>
      <c r="AZ36" s="32">
        <f ca="1">($K36*EXP(AZ$5*($Q36+0.5*($R36)^2))*_xlfn.NORM.DIST((LN(($M36*EXP($L36/100*AZ$5)))-LN($K36)-$Q36*AZ$5)/($R36*SQRT(AZ$5))-$R36*SQRT(AZ$5),0,1,TRUE)+$M36*EXP($L36/100*AZ$5)*(1-_xlfn.NORM.DIST((LN(($M36*EXP($L36/100*AZ$5)))-LN($K36)-$Q36*AZ$5)/($R36*SQRT(AZ$5)),0,1,TRUE)))*EXP(-$F$1*AZ$5)*INDEX('3)tpx females'!CH$57:CH$107,MATCH($O36,'3)tpx females'!$BB$57:$BB$107,0))</f>
        <v>0</v>
      </c>
      <c r="BA36" s="32">
        <f ca="1">($K36*EXP(BA$5*($Q36+0.5*($R36)^2))*_xlfn.NORM.DIST((LN(($M36*EXP($L36/100*BA$5)))-LN($K36)-$Q36*BA$5)/($R36*SQRT(BA$5))-$R36*SQRT(BA$5),0,1,TRUE)+$M36*EXP($L36/100*BA$5)*(1-_xlfn.NORM.DIST((LN(($M36*EXP($L36/100*BA$5)))-LN($K36)-$Q36*BA$5)/($R36*SQRT(BA$5)),0,1,TRUE)))*EXP(-$F$1*BA$5)*INDEX('3)tpx females'!CI$57:CI$107,MATCH($O36,'3)tpx females'!$BB$57:$BB$107,0))</f>
        <v>0</v>
      </c>
      <c r="BB36" s="32">
        <f ca="1">($K36*EXP(BB$5*($Q36+0.5*($R36)^2))*_xlfn.NORM.DIST((LN(($M36*EXP($L36/100*BB$5)))-LN($K36)-$Q36*BB$5)/($R36*SQRT(BB$5))-$R36*SQRT(BB$5),0,1,TRUE)+$M36*EXP($L36/100*BB$5)*(1-_xlfn.NORM.DIST((LN(($M36*EXP($L36/100*BB$5)))-LN($K36)-$Q36*BB$5)/($R36*SQRT(BB$5)),0,1,TRUE)))*EXP(-$F$1*BB$5)*INDEX('3)tpx females'!CJ$57:CJ$107,MATCH($O36,'3)tpx females'!$BB$57:$BB$107,0))</f>
        <v>0</v>
      </c>
      <c r="BC36" s="32">
        <f ca="1">($K36*EXP(BC$5*($Q36+0.5*($R36)^2))*_xlfn.NORM.DIST((LN(($M36*EXP($L36/100*BC$5)))-LN($K36)-$Q36*BC$5)/($R36*SQRT(BC$5))-$R36*SQRT(BC$5),0,1,TRUE)+$M36*EXP($L36/100*BC$5)*(1-_xlfn.NORM.DIST((LN(($M36*EXP($L36/100*BC$5)))-LN($K36)-$Q36*BC$5)/($R36*SQRT(BC$5)),0,1,TRUE)))*EXP(-$F$1*BC$5)*INDEX('3)tpx females'!CK$57:CK$107,MATCH($O36,'3)tpx females'!$BB$57:$BB$107,0))</f>
        <v>0</v>
      </c>
      <c r="BD36" s="32">
        <f ca="1">($K36*EXP(BD$5*($Q36+0.5*($R36)^2))*_xlfn.NORM.DIST((LN(($M36*EXP($L36/100*BD$5)))-LN($K36)-$Q36*BD$5)/($R36*SQRT(BD$5))-$R36*SQRT(BD$5),0,1,TRUE)+$M36*EXP($L36/100*BD$5)*(1-_xlfn.NORM.DIST((LN(($M36*EXP($L36/100*BD$5)))-LN($K36)-$Q36*BD$5)/($R36*SQRT(BD$5)),0,1,TRUE)))*EXP(-$F$1*BD$5)*INDEX('3)tpx females'!CL$57:CL$107,MATCH($O36,'3)tpx females'!$BB$57:$BB$107,0))</f>
        <v>0</v>
      </c>
      <c r="BE36" s="32">
        <f ca="1">($K36*EXP(BE$5*($Q36+0.5*($R36)^2))*_xlfn.NORM.DIST((LN(($M36*EXP($L36/100*BE$5)))-LN($K36)-$Q36*BE$5)/($R36*SQRT(BE$5))-$R36*SQRT(BE$5),0,1,TRUE)+$M36*EXP($L36/100*BE$5)*(1-_xlfn.NORM.DIST((LN(($M36*EXP($L36/100*BE$5)))-LN($K36)-$Q36*BE$5)/($R36*SQRT(BE$5)),0,1,TRUE)))*EXP(-$F$1*BE$5)*INDEX('3)tpx females'!CM$57:CM$107,MATCH($O36,'3)tpx females'!$BB$57:$BB$107,0))</f>
        <v>0</v>
      </c>
      <c r="BF36" s="32">
        <f ca="1">($K36*EXP(BF$5*($Q36+0.5*($R36)^2))*_xlfn.NORM.DIST((LN(($M36*EXP($L36/100*BF$5)))-LN($K36)-$Q36*BF$5)/($R36*SQRT(BF$5))-$R36*SQRT(BF$5),0,1,TRUE)+$M36*EXP($L36/100*BF$5)*(1-_xlfn.NORM.DIST((LN(($M36*EXP($L36/100*BF$5)))-LN($K36)-$Q36*BF$5)/($R36*SQRT(BF$5)),0,1,TRUE)))*EXP(-$F$1*BF$5)*INDEX('3)tpx females'!CN$57:CN$107,MATCH($O36,'3)tpx females'!$BB$57:$BB$107,0))</f>
        <v>0</v>
      </c>
      <c r="BG36" s="32">
        <f ca="1">($K36*EXP(BG$5*($Q36+0.5*($R36)^2))*_xlfn.NORM.DIST((LN(($M36*EXP($L36/100*BG$5)))-LN($K36)-$Q36*BG$5)/($R36*SQRT(BG$5))-$R36*SQRT(BG$5),0,1,TRUE)+$M36*EXP($L36/100*BG$5)*(1-_xlfn.NORM.DIST((LN(($M36*EXP($L36/100*BG$5)))-LN($K36)-$Q36*BG$5)/($R36*SQRT(BG$5)),0,1,TRUE)))*EXP(-$F$1*BG$5)*INDEX('3)tpx females'!CO$57:CO$107,MATCH($O36,'3)tpx females'!$BB$57:$BB$107,0))</f>
        <v>0</v>
      </c>
      <c r="BH36" s="32">
        <f ca="1">($K36*EXP(BH$5*($Q36+0.5*($R36)^2))*_xlfn.NORM.DIST((LN(($M36*EXP($L36/100*BH$5)))-LN($K36)-$Q36*BH$5)/($R36*SQRT(BH$5))-$R36*SQRT(BH$5),0,1,TRUE)+$M36*EXP($L36/100*BH$5)*(1-_xlfn.NORM.DIST((LN(($M36*EXP($L36/100*BH$5)))-LN($K36)-$Q36*BH$5)/($R36*SQRT(BH$5)),0,1,TRUE)))*EXP(-$F$1*BH$5)*INDEX('3)tpx females'!CP$57:CP$107,MATCH($O36,'3)tpx females'!$BB$57:$BB$107,0))</f>
        <v>0</v>
      </c>
      <c r="BI36" s="32">
        <f ca="1">($K36*EXP(BI$5*($Q36+0.5*($R36)^2))*_xlfn.NORM.DIST((LN(($M36*EXP($L36/100*BI$5)))-LN($K36)-$Q36*BI$5)/($R36*SQRT(BI$5))-$R36*SQRT(BI$5),0,1,TRUE)+$M36*EXP($L36/100*BI$5)*(1-_xlfn.NORM.DIST((LN(($M36*EXP($L36/100*BI$5)))-LN($K36)-$Q36*BI$5)/($R36*SQRT(BI$5)),0,1,TRUE)))*EXP(-$F$1*BI$5)*INDEX('3)tpx females'!CQ$57:CQ$107,MATCH($O36,'3)tpx females'!$BB$57:$BB$107,0))</f>
        <v>0</v>
      </c>
      <c r="BJ36" s="32">
        <f ca="1">($K36*EXP(BJ$5*($Q36+0.5*($R36)^2))*_xlfn.NORM.DIST((LN(($M36*EXP($L36/100*BJ$5)))-LN($K36)-$Q36*BJ$5)/($R36*SQRT(BJ$5))-$R36*SQRT(BJ$5),0,1,TRUE)+$M36*EXP($L36/100*BJ$5)*(1-_xlfn.NORM.DIST((LN(($M36*EXP($L36/100*BJ$5)))-LN($K36)-$Q36*BJ$5)/($R36*SQRT(BJ$5)),0,1,TRUE)))*EXP(-$F$1*BJ$5)*INDEX('3)tpx females'!CR$57:CR$107,MATCH($O36,'3)tpx females'!$BB$57:$BB$107,0))</f>
        <v>0</v>
      </c>
      <c r="BK36" s="32">
        <f ca="1">($K36*EXP(BK$5*($Q36+0.5*($R36)^2))*_xlfn.NORM.DIST((LN(($M36*EXP($L36/100*BK$5)))-LN($K36)-$Q36*BK$5)/($R36*SQRT(BK$5))-$R36*SQRT(BK$5),0,1,TRUE)+$M36*EXP($L36/100*BK$5)*(1-_xlfn.NORM.DIST((LN(($M36*EXP($L36/100*BK$5)))-LN($K36)-$Q36*BK$5)/($R36*SQRT(BK$5)),0,1,TRUE)))*EXP(-$F$1*BK$5)*INDEX('3)tpx females'!CS$57:CS$107,MATCH($O36,'3)tpx females'!$BB$57:$BB$107,0))</f>
        <v>0</v>
      </c>
      <c r="BL36" s="32">
        <f ca="1">($K36*EXP(BL$5*($Q36+0.5*($R36)^2))*_xlfn.NORM.DIST((LN(($M36*EXP($L36/100*BL$5)))-LN($K36)-$Q36*BL$5)/($R36*SQRT(BL$5))-$R36*SQRT(BL$5),0,1,TRUE)+$M36*EXP($L36/100*BL$5)*(1-_xlfn.NORM.DIST((LN(($M36*EXP($L36/100*BL$5)))-LN($K36)-$Q36*BL$5)/($R36*SQRT(BL$5)),0,1,TRUE)))*EXP(-$F$1*BL$5)*INDEX('3)tpx females'!CT$57:CT$107,MATCH($O36,'3)tpx females'!$BB$57:$BB$107,0))</f>
        <v>0</v>
      </c>
      <c r="BM36" s="32">
        <f ca="1">($K36*EXP(BM$5*($Q36+0.5*($R36)^2))*_xlfn.NORM.DIST((LN(($M36*EXP($L36/100*BM$5)))-LN($K36)-$Q36*BM$5)/($R36*SQRT(BM$5))-$R36*SQRT(BM$5),0,1,TRUE)+$M36*EXP($L36/100*BM$5)*(1-_xlfn.NORM.DIST((LN(($M36*EXP($L36/100*BM$5)))-LN($K36)-$Q36*BM$5)/($R36*SQRT(BM$5)),0,1,TRUE)))*EXP(-$F$1*BM$5)*INDEX('3)tpx females'!CU$57:CU$107,MATCH($O36,'3)tpx females'!$BB$57:$BB$107,0))</f>
        <v>0</v>
      </c>
      <c r="BN36" s="32">
        <f ca="1">($K36*EXP(BN$5*($Q36+0.5*($R36)^2))*_xlfn.NORM.DIST((LN(($M36*EXP($L36/100*BN$5)))-LN($K36)-$Q36*BN$5)/($R36*SQRT(BN$5))-$R36*SQRT(BN$5),0,1,TRUE)+$M36*EXP($L36/100*BN$5)*(1-_xlfn.NORM.DIST((LN(($M36*EXP($L36/100*BN$5)))-LN($K36)-$Q36*BN$5)/($R36*SQRT(BN$5)),0,1,TRUE)))*EXP(-$F$1*BN$5)*INDEX('3)tpx females'!CV$57:CV$107,MATCH($O36,'3)tpx females'!$BB$57:$BB$107,0))</f>
        <v>0</v>
      </c>
      <c r="BO36" s="32">
        <f ca="1">($K36*EXP(BO$5*($Q36+0.5*($R36)^2))*_xlfn.NORM.DIST((LN(($M36*EXP($L36/100*BO$5)))-LN($K36)-$Q36*BO$5)/($R36*SQRT(BO$5))-$R36*SQRT(BO$5),0,1,TRUE)+$M36*EXP($L36/100*BO$5)*(1-_xlfn.NORM.DIST((LN(($M36*EXP($L36/100*BO$5)))-LN($K36)-$Q36*BO$5)/($R36*SQRT(BO$5)),0,1,TRUE)))*EXP(-$F$1*BO$5)*INDEX('3)tpx females'!CW$57:CW$107,MATCH($O36,'3)tpx females'!$BB$57:$BB$107,0))</f>
        <v>0</v>
      </c>
      <c r="BP36" s="32">
        <f ca="1">($K36*EXP(BP$5*($Q36+0.5*($R36)^2))*_xlfn.NORM.DIST((LN(($M36*EXP($L36/100*BP$5)))-LN($K36)-$Q36*BP$5)/($R36*SQRT(BP$5))-$R36*SQRT(BP$5),0,1,TRUE)+$M36*EXP($L36/100*BP$5)*(1-_xlfn.NORM.DIST((LN(($M36*EXP($L36/100*BP$5)))-LN($K36)-$Q36*BP$5)/($R36*SQRT(BP$5)),0,1,TRUE)))*EXP(-$F$1*BP$5)*INDEX('3)tpx females'!CX$57:CX$107,MATCH($O36,'3)tpx females'!$BB$57:$BB$107,0))</f>
        <v>0</v>
      </c>
      <c r="BQ36" s="32">
        <f ca="1">($K36*EXP(BQ$5*($Q36+0.5*($R36)^2))*_xlfn.NORM.DIST((LN(($M36*EXP($L36/100*BQ$5)))-LN($K36)-$Q36*BQ$5)/($R36*SQRT(BQ$5))-$R36*SQRT(BQ$5),0,1,TRUE)+$M36*EXP($L36/100*BQ$5)*(1-_xlfn.NORM.DIST((LN(($M36*EXP($L36/100*BQ$5)))-LN($K36)-$Q36*BQ$5)/($R36*SQRT(BQ$5)),0,1,TRUE)))*EXP(-$F$1*BQ$5)*INDEX('3)tpx females'!CY$57:CY$107,MATCH($O36,'3)tpx females'!$BB$57:$BB$107,0))</f>
        <v>0</v>
      </c>
      <c r="BR36" s="32">
        <f ca="1">($K36*EXP(BR$5*($Q36+0.5*($R36)^2))*_xlfn.NORM.DIST((LN(($M36*EXP($L36/100*BR$5)))-LN($K36)-$Q36*BR$5)/($R36*SQRT(BR$5))-$R36*SQRT(BR$5),0,1,TRUE)+$M36*EXP($L36/100*BR$5)*(1-_xlfn.NORM.DIST((LN(($M36*EXP($L36/100*BR$5)))-LN($K36)-$Q36*BR$5)/($R36*SQRT(BR$5)),0,1,TRUE)))*EXP(-$F$1*BR$5)*INDEX('3)tpx females'!CZ$57:CZ$107,MATCH($O36,'3)tpx females'!$BB$57:$BB$107,0))</f>
        <v>0</v>
      </c>
      <c r="BS36" s="32">
        <f ca="1">($K36*EXP(BS$5*($Q36+0.5*($R36)^2))*_xlfn.NORM.DIST((LN(($M36*EXP($L36/100*BS$5)))-LN($K36)-$Q36*BS$5)/($R36*SQRT(BS$5))-$R36*SQRT(BS$5),0,1,TRUE)+$M36*EXP($L36/100*BS$5)*(1-_xlfn.NORM.DIST((LN(($M36*EXP($L36/100*BS$5)))-LN($K36)-$Q36*BS$5)/($R36*SQRT(BS$5)),0,1,TRUE)))*EXP(-$F$1*BS$5)*INDEX('3)tpx females'!DA$57:DA$107,MATCH($O36,'3)tpx females'!$BB$57:$BB$107,0))</f>
        <v>0</v>
      </c>
      <c r="BU36" s="32">
        <f t="shared" si="58"/>
        <v>470202.2427665405</v>
      </c>
      <c r="BV36" s="32">
        <f t="shared" si="67"/>
        <v>440611.22290358687</v>
      </c>
      <c r="BW36" s="32">
        <f t="shared" si="68"/>
        <v>442819.79500551109</v>
      </c>
      <c r="BX36" s="32">
        <f t="shared" si="69"/>
        <v>445039.34573695238</v>
      </c>
      <c r="BY36" s="32">
        <f t="shared" si="70"/>
        <v>447268.80494332348</v>
      </c>
      <c r="BZ36" s="32">
        <f t="shared" si="71"/>
        <v>449503.82475136529</v>
      </c>
      <c r="CA36" s="32">
        <f t="shared" si="72"/>
        <v>451735.5834140011</v>
      </c>
      <c r="CB36" s="32">
        <f t="shared" si="73"/>
        <v>453951.9162198861</v>
      </c>
      <c r="CC36" s="32">
        <f t="shared" si="74"/>
        <v>456139.43199685047</v>
      </c>
      <c r="CD36" s="32">
        <f t="shared" si="75"/>
        <v>458285.29971227323</v>
      </c>
      <c r="CE36" s="32">
        <f t="shared" si="76"/>
        <v>460378.30621722498</v>
      </c>
      <c r="CF36" s="32">
        <f t="shared" si="77"/>
        <v>462409.29133854818</v>
      </c>
      <c r="CG36" s="32">
        <f t="shared" si="78"/>
        <v>464371.18416946504</v>
      </c>
      <c r="CH36" s="32">
        <f t="shared" si="79"/>
        <v>466258.82825878251</v>
      </c>
      <c r="CI36" s="32">
        <f t="shared" si="80"/>
        <v>468068.71853627602</v>
      </c>
      <c r="CJ36" s="32">
        <f t="shared" si="81"/>
        <v>469798.720017471</v>
      </c>
      <c r="CK36" s="32">
        <f t="shared" si="82"/>
        <v>471447.80366915278</v>
      </c>
      <c r="CL36" s="32">
        <f t="shared" si="83"/>
        <v>473015.81443900353</v>
      </c>
      <c r="CM36" s="32">
        <f t="shared" si="84"/>
        <v>474503.27541296865</v>
      </c>
      <c r="CN36" s="32">
        <f t="shared" si="85"/>
        <v>475911.22658921883</v>
      </c>
      <c r="CO36" s="32">
        <f t="shared" si="86"/>
        <v>477241.0943998333</v>
      </c>
      <c r="CP36" s="32">
        <f t="shared" si="87"/>
        <v>478494.58740348765</v>
      </c>
      <c r="CQ36" s="32">
        <f t="shared" si="88"/>
        <v>479673.61367830483</v>
      </c>
      <c r="CR36" s="32">
        <f t="shared" si="89"/>
        <v>480780.21590587904</v>
      </c>
      <c r="CS36" s="32">
        <f t="shared" si="90"/>
        <v>481816.52071549301</v>
      </c>
      <c r="CT36" s="32">
        <f t="shared" si="91"/>
        <v>482784.69943333004</v>
      </c>
      <c r="CU36" s="32">
        <f t="shared" si="92"/>
        <v>483686.93790244212</v>
      </c>
      <c r="CV36" s="32">
        <f t="shared" si="93"/>
        <v>484525.41348714835</v>
      </c>
      <c r="CW36" s="32">
        <f t="shared" si="94"/>
        <v>485302.27774919767</v>
      </c>
      <c r="CX36" s="32">
        <f t="shared" si="95"/>
        <v>486019.64358888147</v>
      </c>
      <c r="CY36" s="32">
        <f t="shared" si="96"/>
        <v>486679.57589158416</v>
      </c>
      <c r="CZ36" s="32">
        <f t="shared" si="97"/>
        <v>487284.08491861587</v>
      </c>
      <c r="DA36" s="32">
        <f t="shared" si="98"/>
        <v>487835.12183944217</v>
      </c>
      <c r="DB36" s="32">
        <f t="shared" si="99"/>
        <v>488334.57592827675</v>
      </c>
      <c r="DC36" s="32">
        <f t="shared" si="100"/>
        <v>488784.27304787812</v>
      </c>
      <c r="DD36" s="32">
        <f t="shared" si="101"/>
        <v>489185.97512256657</v>
      </c>
      <c r="DE36" s="32">
        <f t="shared" si="102"/>
        <v>489541.38036519743</v>
      </c>
      <c r="DF36" s="32">
        <f t="shared" si="103"/>
        <v>489852.1240725182</v>
      </c>
      <c r="DG36" s="32">
        <f t="shared" si="104"/>
        <v>490119.77984271204</v>
      </c>
      <c r="DH36" s="32">
        <f t="shared" si="105"/>
        <v>490345.86110013293</v>
      </c>
      <c r="DI36" s="32">
        <f t="shared" si="106"/>
        <v>490531.82283698331</v>
      </c>
      <c r="DJ36" s="32">
        <f t="shared" si="107"/>
        <v>490679.06350131211</v>
      </c>
      <c r="DK36" s="32">
        <f t="shared" si="108"/>
        <v>490788.92697627598</v>
      </c>
      <c r="DL36" s="32">
        <f t="shared" si="109"/>
        <v>490862.70460796898</v>
      </c>
      <c r="DM36" s="32">
        <f t="shared" si="110"/>
        <v>490901.63724892063</v>
      </c>
      <c r="DN36" s="32">
        <f t="shared" si="111"/>
        <v>490906.91729213187</v>
      </c>
      <c r="DO36" s="32">
        <f t="shared" si="112"/>
        <v>490879.69067668804</v>
      </c>
      <c r="DP36" s="32">
        <f t="shared" si="113"/>
        <v>490821.05885084521</v>
      </c>
      <c r="DQ36" s="32">
        <f t="shared" si="114"/>
        <v>490732.08068234811</v>
      </c>
      <c r="DR36" s="32">
        <f t="shared" si="115"/>
        <v>490613.77430876764</v>
      </c>
      <c r="DT36" s="48">
        <f t="shared" si="116"/>
        <v>88</v>
      </c>
      <c r="DU36" s="32"/>
      <c r="DV36" s="32">
        <f ca="1">INDEX('3)tpx females'!BD$57:BD$107,MATCH('3) 2016 cases'!DT36,'3)tpx females'!$BB$57:$BB$107,0))</f>
        <v>9.6039696264049401E-2</v>
      </c>
      <c r="DW36" s="32">
        <f t="shared" ca="1" si="117"/>
        <v>-45158.080577973371</v>
      </c>
      <c r="DX36" s="32">
        <f t="shared" ca="1" si="61"/>
        <v>0.9039603037359506</v>
      </c>
      <c r="DZ36" s="32">
        <f t="shared" ca="1" si="118"/>
        <v>-483596.27958910743</v>
      </c>
      <c r="EA36" s="32">
        <f t="shared" ca="1" si="119"/>
        <v>13394.036822566937</v>
      </c>
      <c r="EB36" s="32">
        <f t="shared" ca="1" si="64"/>
        <v>1286.359228188822</v>
      </c>
      <c r="EC36" s="32">
        <f ca="1">EA36</f>
        <v>13394.036822566937</v>
      </c>
      <c r="EE36" s="32">
        <f ca="1">IF(EC36=0,'3) Value'!AM48+'3) 2016 cases'!DZ36,0)</f>
        <v>0</v>
      </c>
    </row>
    <row r="37" spans="3:135" x14ac:dyDescent="0.25">
      <c r="C37" s="32" t="s">
        <v>16</v>
      </c>
      <c r="D37" s="32" t="s">
        <v>14</v>
      </c>
      <c r="E37" s="49">
        <v>15661</v>
      </c>
      <c r="F37" s="32" t="s">
        <v>13</v>
      </c>
      <c r="G37" s="32" t="s">
        <v>17</v>
      </c>
      <c r="H37" s="49" t="s">
        <v>17</v>
      </c>
      <c r="I37" s="32" t="s">
        <v>17</v>
      </c>
      <c r="J37" s="32" t="s">
        <v>25</v>
      </c>
      <c r="K37" s="52">
        <v>420000</v>
      </c>
      <c r="L37" s="52">
        <v>7.5</v>
      </c>
      <c r="M37" s="52">
        <v>154358</v>
      </c>
      <c r="O37" s="48">
        <f t="shared" si="65"/>
        <v>74</v>
      </c>
      <c r="Q37" s="32">
        <f>INDEX('2b)Working'!$I$61:$P$61,MATCH($J37,'2b)Working'!$I$60:$P$60,0))</f>
        <v>7.2488258642637193E-2</v>
      </c>
      <c r="R37" s="32">
        <f>INDEX('2b)Working'!$I$62:$P$62,MATCH($J37,'2b)Working'!$I$60:$P$60,0))</f>
        <v>5.0085748750605209E-2</v>
      </c>
      <c r="T37" s="9">
        <f t="shared" ca="1" si="66"/>
        <v>166692.32739428748</v>
      </c>
      <c r="U37" s="10"/>
      <c r="V37" s="32">
        <f ca="1">($K37*EXP(V$5*($Q37+0.5*($R37)^2))*_xlfn.NORM.DIST((LN(($M37*EXP($L37/100*V$5)))-LN($K37)-$Q37*V$5)/($R37*SQRT(V$5))-$R37*SQRT(V$5),0,1,TRUE)+$M37*EXP($L37/100*V$5)*(1-_xlfn.NORM.DIST((LN(($M37*EXP($L37/100*V$5)))-LN($K37)-$Q37*V$5)/($R37*SQRT(V$5)),0,1,TRUE)))*EXP(-$F$1*V$5)*INDEX('3)tpx females'!BD$57:BD$107,MATCH($O37,'3)tpx females'!$BB$57:$BB$107,0))</f>
        <v>2432.0648518687362</v>
      </c>
      <c r="W37" s="32">
        <f ca="1">($K37*EXP(W$5*($Q37+0.5*($R37)^2))*_xlfn.NORM.DIST((LN(($M37*EXP($L37/100*W$5)))-LN($K37)-$Q37*W$5)/($R37*SQRT(W$5))-$R37*SQRT(W$5),0,1,TRUE)+$M37*EXP($L37/100*W$5)*(1-_xlfn.NORM.DIST((LN(($M37*EXP($L37/100*W$5)))-LN($K37)-$Q37*W$5)/($R37*SQRT(W$5)),0,1,TRUE)))*EXP(-$F$1*W$5)*INDEX('3)tpx females'!BE$57:BE$107,MATCH($O37,'3)tpx females'!$BB$57:$BB$107,0))</f>
        <v>2393.441140506221</v>
      </c>
      <c r="X37" s="32">
        <f ca="1">($K37*EXP(X$5*($Q37+0.5*($R37)^2))*_xlfn.NORM.DIST((LN(($M37*EXP($L37/100*X$5)))-LN($K37)-$Q37*X$5)/($R37*SQRT(X$5))-$R37*SQRT(X$5),0,1,TRUE)+$M37*EXP($L37/100*X$5)*(1-_xlfn.NORM.DIST((LN(($M37*EXP($L37/100*X$5)))-LN($K37)-$Q37*X$5)/($R37*SQRT(X$5)),0,1,TRUE)))*EXP(-$F$1*X$5)*INDEX('3)tpx females'!BF$57:BF$107,MATCH($O37,'3)tpx females'!$BB$57:$BB$107,0))</f>
        <v>2629.5119703651108</v>
      </c>
      <c r="Y37" s="32">
        <f ca="1">($K37*EXP(Y$5*($Q37+0.5*($R37)^2))*_xlfn.NORM.DIST((LN(($M37*EXP($L37/100*Y$5)))-LN($K37)-$Q37*Y$5)/($R37*SQRT(Y$5))-$R37*SQRT(Y$5),0,1,TRUE)+$M37*EXP($L37/100*Y$5)*(1-_xlfn.NORM.DIST((LN(($M37*EXP($L37/100*Y$5)))-LN($K37)-$Q37*Y$5)/($R37*SQRT(Y$5)),0,1,TRUE)))*EXP(-$F$1*Y$5)*INDEX('3)tpx females'!BG$57:BG$107,MATCH($O37,'3)tpx females'!$BB$57:$BB$107,0))</f>
        <v>3000.7377484631197</v>
      </c>
      <c r="Z37" s="32">
        <f ca="1">($K37*EXP(Z$5*($Q37+0.5*($R37)^2))*_xlfn.NORM.DIST((LN(($M37*EXP($L37/100*Z$5)))-LN($K37)-$Q37*Z$5)/($R37*SQRT(Z$5))-$R37*SQRT(Z$5),0,1,TRUE)+$M37*EXP($L37/100*Z$5)*(1-_xlfn.NORM.DIST((LN(($M37*EXP($L37/100*Z$5)))-LN($K37)-$Q37*Z$5)/($R37*SQRT(Z$5)),0,1,TRUE)))*EXP(-$F$1*Z$5)*INDEX('3)tpx females'!BH$57:BH$107,MATCH($O37,'3)tpx females'!$BB$57:$BB$107,0))</f>
        <v>3227.5076645617946</v>
      </c>
      <c r="AA37" s="32">
        <f ca="1">($K37*EXP(AA$5*($Q37+0.5*($R37)^2))*_xlfn.NORM.DIST((LN(($M37*EXP($L37/100*AA$5)))-LN($K37)-$Q37*AA$5)/($R37*SQRT(AA$5))-$R37*SQRT(AA$5),0,1,TRUE)+$M37*EXP($L37/100*AA$5)*(1-_xlfn.NORM.DIST((LN(($M37*EXP($L37/100*AA$5)))-LN($K37)-$Q37*AA$5)/($R37*SQRT(AA$5)),0,1,TRUE)))*EXP(-$F$1*AA$5)*INDEX('3)tpx females'!BI$57:BI$107,MATCH($O37,'3)tpx females'!$BB$57:$BB$107,0))</f>
        <v>3484.5852161225835</v>
      </c>
      <c r="AB37" s="32">
        <f ca="1">($K37*EXP(AB$5*($Q37+0.5*($R37)^2))*_xlfn.NORM.DIST((LN(($M37*EXP($L37/100*AB$5)))-LN($K37)-$Q37*AB$5)/($R37*SQRT(AB$5))-$R37*SQRT(AB$5),0,1,TRUE)+$M37*EXP($L37/100*AB$5)*(1-_xlfn.NORM.DIST((LN(($M37*EXP($L37/100*AB$5)))-LN($K37)-$Q37*AB$5)/($R37*SQRT(AB$5)),0,1,TRUE)))*EXP(-$F$1*AB$5)*INDEX('3)tpx females'!BJ$57:BJ$107,MATCH($O37,'3)tpx females'!$BB$57:$BB$107,0))</f>
        <v>4110.1387770567717</v>
      </c>
      <c r="AC37" s="32">
        <f ca="1">($K37*EXP(AC$5*($Q37+0.5*($R37)^2))*_xlfn.NORM.DIST((LN(($M37*EXP($L37/100*AC$5)))-LN($K37)-$Q37*AC$5)/($R37*SQRT(AC$5))-$R37*SQRT(AC$5),0,1,TRUE)+$M37*EXP($L37/100*AC$5)*(1-_xlfn.NORM.DIST((LN(($M37*EXP($L37/100*AC$5)))-LN($K37)-$Q37*AC$5)/($R37*SQRT(AC$5)),0,1,TRUE)))*EXP(-$F$1*AC$5)*INDEX('3)tpx females'!BK$57:BK$107,MATCH($O37,'3)tpx females'!$BB$57:$BB$107,0))</f>
        <v>4530.2635461977179</v>
      </c>
      <c r="AD37" s="32">
        <f ca="1">($K37*EXP(AD$5*($Q37+0.5*($R37)^2))*_xlfn.NORM.DIST((LN(($M37*EXP($L37/100*AD$5)))-LN($K37)-$Q37*AD$5)/($R37*SQRT(AD$5))-$R37*SQRT(AD$5),0,1,TRUE)+$M37*EXP($L37/100*AD$5)*(1-_xlfn.NORM.DIST((LN(($M37*EXP($L37/100*AD$5)))-LN($K37)-$Q37*AD$5)/($R37*SQRT(AD$5)),0,1,TRUE)))*EXP(-$F$1*AD$5)*INDEX('3)tpx females'!BL$57:BL$107,MATCH($O37,'3)tpx females'!$BB$57:$BB$107,0))</f>
        <v>5219.8404017001812</v>
      </c>
      <c r="AE37" s="32">
        <f ca="1">($K37*EXP(AE$5*($Q37+0.5*($R37)^2))*_xlfn.NORM.DIST((LN(($M37*EXP($L37/100*AE$5)))-LN($K37)-$Q37*AE$5)/($R37*SQRT(AE$5))-$R37*SQRT(AE$5),0,1,TRUE)+$M37*EXP($L37/100*AE$5)*(1-_xlfn.NORM.DIST((LN(($M37*EXP($L37/100*AE$5)))-LN($K37)-$Q37*AE$5)/($R37*SQRT(AE$5)),0,1,TRUE)))*EXP(-$F$1*AE$5)*INDEX('3)tpx females'!BM$57:BM$107,MATCH($O37,'3)tpx females'!$BB$57:$BB$107,0))</f>
        <v>5761.0713269347334</v>
      </c>
      <c r="AF37" s="32">
        <f ca="1">($K37*EXP(AF$5*($Q37+0.5*($R37)^2))*_xlfn.NORM.DIST((LN(($M37*EXP($L37/100*AF$5)))-LN($K37)-$Q37*AF$5)/($R37*SQRT(AF$5))-$R37*SQRT(AF$5),0,1,TRUE)+$M37*EXP($L37/100*AF$5)*(1-_xlfn.NORM.DIST((LN(($M37*EXP($L37/100*AF$5)))-LN($K37)-$Q37*AF$5)/($R37*SQRT(AF$5)),0,1,TRUE)))*EXP(-$F$1*AF$5)*INDEX('3)tpx females'!BN$57:BN$107,MATCH($O37,'3)tpx females'!$BB$57:$BB$107,0))</f>
        <v>6004.3732332217123</v>
      </c>
      <c r="AG37" s="32">
        <f ca="1">($K37*EXP(AG$5*($Q37+0.5*($R37)^2))*_xlfn.NORM.DIST((LN(($M37*EXP($L37/100*AG$5)))-LN($K37)-$Q37*AG$5)/($R37*SQRT(AG$5))-$R37*SQRT(AG$5),0,1,TRUE)+$M37*EXP($L37/100*AG$5)*(1-_xlfn.NORM.DIST((LN(($M37*EXP($L37/100*AG$5)))-LN($K37)-$Q37*AG$5)/($R37*SQRT(AG$5)),0,1,TRUE)))*EXP(-$F$1*AG$5)*INDEX('3)tpx females'!BO$57:BO$107,MATCH($O37,'3)tpx females'!$BB$57:$BB$107,0))</f>
        <v>6712.2324323010425</v>
      </c>
      <c r="AH37" s="32">
        <f ca="1">($K37*EXP(AH$5*($Q37+0.5*($R37)^2))*_xlfn.NORM.DIST((LN(($M37*EXP($L37/100*AH$5)))-LN($K37)-$Q37*AH$5)/($R37*SQRT(AH$5))-$R37*SQRT(AH$5),0,1,TRUE)+$M37*EXP($L37/100*AH$5)*(1-_xlfn.NORM.DIST((LN(($M37*EXP($L37/100*AH$5)))-LN($K37)-$Q37*AH$5)/($R37*SQRT(AH$5)),0,1,TRUE)))*EXP(-$F$1*AH$5)*INDEX('3)tpx females'!BP$57:BP$107,MATCH($O37,'3)tpx females'!$BB$57:$BB$107,0))</f>
        <v>7629.1272652857751</v>
      </c>
      <c r="AI37" s="32">
        <f ca="1">($K37*EXP(AI$5*($Q37+0.5*($R37)^2))*_xlfn.NORM.DIST((LN(($M37*EXP($L37/100*AI$5)))-LN($K37)-$Q37*AI$5)/($R37*SQRT(AI$5))-$R37*SQRT(AI$5),0,1,TRUE)+$M37*EXP($L37/100*AI$5)*(1-_xlfn.NORM.DIST((LN(($M37*EXP($L37/100*AI$5)))-LN($K37)-$Q37*AI$5)/($R37*SQRT(AI$5)),0,1,TRUE)))*EXP(-$F$1*AI$5)*INDEX('3)tpx females'!BQ$57:BQ$107,MATCH($O37,'3)tpx females'!$BB$57:$BB$107,0))</f>
        <v>8042.5365410572067</v>
      </c>
      <c r="AJ37" s="32">
        <f ca="1">($K37*EXP(AJ$5*($Q37+0.5*($R37)^2))*_xlfn.NORM.DIST((LN(($M37*EXP($L37/100*AJ$5)))-LN($K37)-$Q37*AJ$5)/($R37*SQRT(AJ$5))-$R37*SQRT(AJ$5),0,1,TRUE)+$M37*EXP($L37/100*AJ$5)*(1-_xlfn.NORM.DIST((LN(($M37*EXP($L37/100*AJ$5)))-LN($K37)-$Q37*AJ$5)/($R37*SQRT(AJ$5)),0,1,TRUE)))*EXP(-$F$1*AJ$5)*INDEX('3)tpx females'!BR$57:BR$107,MATCH($O37,'3)tpx females'!$BB$57:$BB$107,0))</f>
        <v>8648.7422889251538</v>
      </c>
      <c r="AK37" s="32">
        <f ca="1">($K37*EXP(AK$5*($Q37+0.5*($R37)^2))*_xlfn.NORM.DIST((LN(($M37*EXP($L37/100*AK$5)))-LN($K37)-$Q37*AK$5)/($R37*SQRT(AK$5))-$R37*SQRT(AK$5),0,1,TRUE)+$M37*EXP($L37/100*AK$5)*(1-_xlfn.NORM.DIST((LN(($M37*EXP($L37/100*AK$5)))-LN($K37)-$Q37*AK$5)/($R37*SQRT(AK$5)),0,1,TRUE)))*EXP(-$F$1*AK$5)*INDEX('3)tpx females'!BS$57:BS$107,MATCH($O37,'3)tpx females'!$BB$57:$BB$107,0))</f>
        <v>9653.8833801193414</v>
      </c>
      <c r="AL37" s="32">
        <f ca="1">($K37*EXP(AL$5*($Q37+0.5*($R37)^2))*_xlfn.NORM.DIST((LN(($M37*EXP($L37/100*AL$5)))-LN($K37)-$Q37*AL$5)/($R37*SQRT(AL$5))-$R37*SQRT(AL$5),0,1,TRUE)+$M37*EXP($L37/100*AL$5)*(1-_xlfn.NORM.DIST((LN(($M37*EXP($L37/100*AL$5)))-LN($K37)-$Q37*AL$5)/($R37*SQRT(AL$5)),0,1,TRUE)))*EXP(-$F$1*AL$5)*INDEX('3)tpx females'!BT$57:BT$107,MATCH($O37,'3)tpx females'!$BB$57:$BB$107,0))</f>
        <v>9888.3987300042627</v>
      </c>
      <c r="AM37" s="32">
        <f ca="1">($K37*EXP(AM$5*($Q37+0.5*($R37)^2))*_xlfn.NORM.DIST((LN(($M37*EXP($L37/100*AM$5)))-LN($K37)-$Q37*AM$5)/($R37*SQRT(AM$5))-$R37*SQRT(AM$5),0,1,TRUE)+$M37*EXP($L37/100*AM$5)*(1-_xlfn.NORM.DIST((LN(($M37*EXP($L37/100*AM$5)))-LN($K37)-$Q37*AM$5)/($R37*SQRT(AM$5)),0,1,TRUE)))*EXP(-$F$1*AM$5)*INDEX('3)tpx females'!BU$57:BU$107,MATCH($O37,'3)tpx females'!$BB$57:$BB$107,0))</f>
        <v>9513.34569980999</v>
      </c>
      <c r="AN37" s="32">
        <f ca="1">($K37*EXP(AN$5*($Q37+0.5*($R37)^2))*_xlfn.NORM.DIST((LN(($M37*EXP($L37/100*AN$5)))-LN($K37)-$Q37*AN$5)/($R37*SQRT(AN$5))-$R37*SQRT(AN$5),0,1,TRUE)+$M37*EXP($L37/100*AN$5)*(1-_xlfn.NORM.DIST((LN(($M37*EXP($L37/100*AN$5)))-LN($K37)-$Q37*AN$5)/($R37*SQRT(AN$5)),0,1,TRUE)))*EXP(-$F$1*AN$5)*INDEX('3)tpx females'!BV$57:BV$107,MATCH($O37,'3)tpx females'!$BB$57:$BB$107,0))</f>
        <v>9173.8189569602564</v>
      </c>
      <c r="AO37" s="32">
        <f ca="1">($K37*EXP(AO$5*($Q37+0.5*($R37)^2))*_xlfn.NORM.DIST((LN(($M37*EXP($L37/100*AO$5)))-LN($K37)-$Q37*AO$5)/($R37*SQRT(AO$5))-$R37*SQRT(AO$5),0,1,TRUE)+$M37*EXP($L37/100*AO$5)*(1-_xlfn.NORM.DIST((LN(($M37*EXP($L37/100*AO$5)))-LN($K37)-$Q37*AO$5)/($R37*SQRT(AO$5)),0,1,TRUE)))*EXP(-$F$1*AO$5)*INDEX('3)tpx females'!BW$57:BW$107,MATCH($O37,'3)tpx females'!$BB$57:$BB$107,0))</f>
        <v>8844.42521727436</v>
      </c>
      <c r="AP37" s="32">
        <f ca="1">($K37*EXP(AP$5*($Q37+0.5*($R37)^2))*_xlfn.NORM.DIST((LN(($M37*EXP($L37/100*AP$5)))-LN($K37)-$Q37*AP$5)/($R37*SQRT(AP$5))-$R37*SQRT(AP$5),0,1,TRUE)+$M37*EXP($L37/100*AP$5)*(1-_xlfn.NORM.DIST((LN(($M37*EXP($L37/100*AP$5)))-LN($K37)-$Q37*AP$5)/($R37*SQRT(AP$5)),0,1,TRUE)))*EXP(-$F$1*AP$5)*INDEX('3)tpx females'!BX$57:BX$107,MATCH($O37,'3)tpx females'!$BB$57:$BB$107,0))</f>
        <v>8640.4489790686566</v>
      </c>
      <c r="AQ37" s="32">
        <f ca="1">($K37*EXP(AQ$5*($Q37+0.5*($R37)^2))*_xlfn.NORM.DIST((LN(($M37*EXP($L37/100*AQ$5)))-LN($K37)-$Q37*AQ$5)/($R37*SQRT(AQ$5))-$R37*SQRT(AQ$5),0,1,TRUE)+$M37*EXP($L37/100*AQ$5)*(1-_xlfn.NORM.DIST((LN(($M37*EXP($L37/100*AQ$5)))-LN($K37)-$Q37*AQ$5)/($R37*SQRT(AQ$5)),0,1,TRUE)))*EXP(-$F$1*AQ$5)*INDEX('3)tpx females'!BY$57:BY$107,MATCH($O37,'3)tpx females'!$BB$57:$BB$107,0))</f>
        <v>7738.1226764291505</v>
      </c>
      <c r="AR37" s="32">
        <f ca="1">($K37*EXP(AR$5*($Q37+0.5*($R37)^2))*_xlfn.NORM.DIST((LN(($M37*EXP($L37/100*AR$5)))-LN($K37)-$Q37*AR$5)/($R37*SQRT(AR$5))-$R37*SQRT(AR$5),0,1,TRUE)+$M37*EXP($L37/100*AR$5)*(1-_xlfn.NORM.DIST((LN(($M37*EXP($L37/100*AR$5)))-LN($K37)-$Q37*AR$5)/($R37*SQRT(AR$5)),0,1,TRUE)))*EXP(-$F$1*AR$5)*INDEX('3)tpx females'!BZ$57:BZ$107,MATCH($O37,'3)tpx females'!$BB$57:$BB$107,0))</f>
        <v>6843.5018304984023</v>
      </c>
      <c r="AS37" s="32">
        <f ca="1">($K37*EXP(AS$5*($Q37+0.5*($R37)^2))*_xlfn.NORM.DIST((LN(($M37*EXP($L37/100*AS$5)))-LN($K37)-$Q37*AS$5)/($R37*SQRT(AS$5))-$R37*SQRT(AS$5),0,1,TRUE)+$M37*EXP($L37/100*AS$5)*(1-_xlfn.NORM.DIST((LN(($M37*EXP($L37/100*AS$5)))-LN($K37)-$Q37*AS$5)/($R37*SQRT(AS$5)),0,1,TRUE)))*EXP(-$F$1*AS$5)*INDEX('3)tpx females'!CA$57:CA$107,MATCH($O37,'3)tpx females'!$BB$57:$BB$107,0))</f>
        <v>5833.585929813511</v>
      </c>
      <c r="AT37" s="32">
        <f ca="1">($K37*EXP(AT$5*($Q37+0.5*($R37)^2))*_xlfn.NORM.DIST((LN(($M37*EXP($L37/100*AT$5)))-LN($K37)-$Q37*AT$5)/($R37*SQRT(AT$5))-$R37*SQRT(AT$5),0,1,TRUE)+$M37*EXP($L37/100*AT$5)*(1-_xlfn.NORM.DIST((LN(($M37*EXP($L37/100*AT$5)))-LN($K37)-$Q37*AT$5)/($R37*SQRT(AT$5)),0,1,TRUE)))*EXP(-$F$1*AT$5)*INDEX('3)tpx females'!CB$57:CB$107,MATCH($O37,'3)tpx females'!$BB$57:$BB$107,0))</f>
        <v>4770.2777605074552</v>
      </c>
      <c r="AU37" s="32">
        <f ca="1">($K37*EXP(AU$5*($Q37+0.5*($R37)^2))*_xlfn.NORM.DIST((LN(($M37*EXP($L37/100*AU$5)))-LN($K37)-$Q37*AU$5)/($R37*SQRT(AU$5))-$R37*SQRT(AU$5),0,1,TRUE)+$M37*EXP($L37/100*AU$5)*(1-_xlfn.NORM.DIST((LN(($M37*EXP($L37/100*AU$5)))-LN($K37)-$Q37*AU$5)/($R37*SQRT(AU$5)),0,1,TRUE)))*EXP(-$F$1*AU$5)*INDEX('3)tpx females'!CC$57:CC$107,MATCH($O37,'3)tpx females'!$BB$57:$BB$107,0))</f>
        <v>3736.9922596007186</v>
      </c>
      <c r="AV37" s="32">
        <f ca="1">($K37*EXP(AV$5*($Q37+0.5*($R37)^2))*_xlfn.NORM.DIST((LN(($M37*EXP($L37/100*AV$5)))-LN($K37)-$Q37*AV$5)/($R37*SQRT(AV$5))-$R37*SQRT(AV$5),0,1,TRUE)+$M37*EXP($L37/100*AV$5)*(1-_xlfn.NORM.DIST((LN(($M37*EXP($L37/100*AV$5)))-LN($K37)-$Q37*AV$5)/($R37*SQRT(AV$5)),0,1,TRUE)))*EXP(-$F$1*AV$5)*INDEX('3)tpx females'!CD$57:CD$107,MATCH($O37,'3)tpx females'!$BB$57:$BB$107,0))</f>
        <v>2807.434752487166</v>
      </c>
      <c r="AW37" s="32">
        <f ca="1">($K37*EXP(AW$5*($Q37+0.5*($R37)^2))*_xlfn.NORM.DIST((LN(($M37*EXP($L37/100*AW$5)))-LN($K37)-$Q37*AW$5)/($R37*SQRT(AW$5))-$R37*SQRT(AW$5),0,1,TRUE)+$M37*EXP($L37/100*AW$5)*(1-_xlfn.NORM.DIST((LN(($M37*EXP($L37/100*AW$5)))-LN($K37)-$Q37*AW$5)/($R37*SQRT(AW$5)),0,1,TRUE)))*EXP(-$F$1*AW$5)*INDEX('3)tpx females'!CE$57:CE$107,MATCH($O37,'3)tpx females'!$BB$57:$BB$107,0))</f>
        <v>2005.528591920099</v>
      </c>
      <c r="AX37" s="32">
        <f ca="1">($K37*EXP(AX$5*($Q37+0.5*($R37)^2))*_xlfn.NORM.DIST((LN(($M37*EXP($L37/100*AX$5)))-LN($K37)-$Q37*AX$5)/($R37*SQRT(AX$5))-$R37*SQRT(AX$5),0,1,TRUE)+$M37*EXP($L37/100*AX$5)*(1-_xlfn.NORM.DIST((LN(($M37*EXP($L37/100*AX$5)))-LN($K37)-$Q37*AX$5)/($R37*SQRT(AX$5)),0,1,TRUE)))*EXP(-$F$1*AX$5)*INDEX('3)tpx females'!CF$57:CF$107,MATCH($O37,'3)tpx females'!$BB$57:$BB$107,0))</f>
        <v>1357.7212319661876</v>
      </c>
      <c r="AY37" s="32">
        <f ca="1">($K37*EXP(AY$5*($Q37+0.5*($R37)^2))*_xlfn.NORM.DIST((LN(($M37*EXP($L37/100*AY$5)))-LN($K37)-$Q37*AY$5)/($R37*SQRT(AY$5))-$R37*SQRT(AY$5),0,1,TRUE)+$M37*EXP($L37/100*AY$5)*(1-_xlfn.NORM.DIST((LN(($M37*EXP($L37/100*AY$5)))-LN($K37)-$Q37*AY$5)/($R37*SQRT(AY$5)),0,1,TRUE)))*EXP(-$F$1*AY$5)*INDEX('3)tpx females'!CG$57:CG$107,MATCH($O37,'3)tpx females'!$BB$57:$BB$107,0))</f>
        <v>877.01508895032475</v>
      </c>
      <c r="AZ37" s="32">
        <f ca="1">($K37*EXP(AZ$5*($Q37+0.5*($R37)^2))*_xlfn.NORM.DIST((LN(($M37*EXP($L37/100*AZ$5)))-LN($K37)-$Q37*AZ$5)/($R37*SQRT(AZ$5))-$R37*SQRT(AZ$5),0,1,TRUE)+$M37*EXP($L37/100*AZ$5)*(1-_xlfn.NORM.DIST((LN(($M37*EXP($L37/100*AZ$5)))-LN($K37)-$Q37*AZ$5)/($R37*SQRT(AZ$5)),0,1,TRUE)))*EXP(-$F$1*AZ$5)*INDEX('3)tpx females'!CH$57:CH$107,MATCH($O37,'3)tpx females'!$BB$57:$BB$107,0))</f>
        <v>536.75029700733978</v>
      </c>
      <c r="BA37" s="32">
        <f ca="1">($K37*EXP(BA$5*($Q37+0.5*($R37)^2))*_xlfn.NORM.DIST((LN(($M37*EXP($L37/100*BA$5)))-LN($K37)-$Q37*BA$5)/($R37*SQRT(BA$5))-$R37*SQRT(BA$5),0,1,TRUE)+$M37*EXP($L37/100*BA$5)*(1-_xlfn.NORM.DIST((LN(($M37*EXP($L37/100*BA$5)))-LN($K37)-$Q37*BA$5)/($R37*SQRT(BA$5)),0,1,TRUE)))*EXP(-$F$1*BA$5)*INDEX('3)tpx females'!CI$57:CI$107,MATCH($O37,'3)tpx females'!$BB$57:$BB$107,0))</f>
        <v>313.55105436747982</v>
      </c>
      <c r="BB37" s="32">
        <f ca="1">($K37*EXP(BB$5*($Q37+0.5*($R37)^2))*_xlfn.NORM.DIST((LN(($M37*EXP($L37/100*BB$5)))-LN($K37)-$Q37*BB$5)/($R37*SQRT(BB$5))-$R37*SQRT(BB$5),0,1,TRUE)+$M37*EXP($L37/100*BB$5)*(1-_xlfn.NORM.DIST((LN(($M37*EXP($L37/100*BB$5)))-LN($K37)-$Q37*BB$5)/($R37*SQRT(BB$5)),0,1,TRUE)))*EXP(-$F$1*BB$5)*INDEX('3)tpx females'!CJ$57:CJ$107,MATCH($O37,'3)tpx females'!$BB$57:$BB$107,0))</f>
        <v>167.54553475898939</v>
      </c>
      <c r="BC37" s="32">
        <f ca="1">($K37*EXP(BC$5*($Q37+0.5*($R37)^2))*_xlfn.NORM.DIST((LN(($M37*EXP($L37/100*BC$5)))-LN($K37)-$Q37*BC$5)/($R37*SQRT(BC$5))-$R37*SQRT(BC$5),0,1,TRUE)+$M37*EXP($L37/100*BC$5)*(1-_xlfn.NORM.DIST((LN(($M37*EXP($L37/100*BC$5)))-LN($K37)-$Q37*BC$5)/($R37*SQRT(BC$5)),0,1,TRUE)))*EXP(-$F$1*BC$5)*INDEX('3)tpx females'!CK$57:CK$107,MATCH($O37,'3)tpx females'!$BB$57:$BB$107,0))</f>
        <v>91.067073039892506</v>
      </c>
      <c r="BD37" s="32">
        <f ca="1">($K37*EXP(BD$5*($Q37+0.5*($R37)^2))*_xlfn.NORM.DIST((LN(($M37*EXP($L37/100*BD$5)))-LN($K37)-$Q37*BD$5)/($R37*SQRT(BD$5))-$R37*SQRT(BD$5),0,1,TRUE)+$M37*EXP($L37/100*BD$5)*(1-_xlfn.NORM.DIST((LN(($M37*EXP($L37/100*BD$5)))-LN($K37)-$Q37*BD$5)/($R37*SQRT(BD$5)),0,1,TRUE)))*EXP(-$F$1*BD$5)*INDEX('3)tpx females'!CL$57:CL$107,MATCH($O37,'3)tpx females'!$BB$57:$BB$107,0))</f>
        <v>50.823293946221234</v>
      </c>
      <c r="BE37" s="32">
        <f ca="1">($K37*EXP(BE$5*($Q37+0.5*($R37)^2))*_xlfn.NORM.DIST((LN(($M37*EXP($L37/100*BE$5)))-LN($K37)-$Q37*BE$5)/($R37*SQRT(BE$5))-$R37*SQRT(BE$5),0,1,TRUE)+$M37*EXP($L37/100*BE$5)*(1-_xlfn.NORM.DIST((LN(($M37*EXP($L37/100*BE$5)))-LN($K37)-$Q37*BE$5)/($R37*SQRT(BE$5)),0,1,TRUE)))*EXP(-$F$1*BE$5)*INDEX('3)tpx females'!CM$57:CM$107,MATCH($O37,'3)tpx females'!$BB$57:$BB$107,0))</f>
        <v>21.914651189832547</v>
      </c>
      <c r="BF37" s="32">
        <f ca="1">($K37*EXP(BF$5*($Q37+0.5*($R37)^2))*_xlfn.NORM.DIST((LN(($M37*EXP($L37/100*BF$5)))-LN($K37)-$Q37*BF$5)/($R37*SQRT(BF$5))-$R37*SQRT(BF$5),0,1,TRUE)+$M37*EXP($L37/100*BF$5)*(1-_xlfn.NORM.DIST((LN(($M37*EXP($L37/100*BF$5)))-LN($K37)-$Q37*BF$5)/($R37*SQRT(BF$5)),0,1,TRUE)))*EXP(-$F$1*BF$5)*INDEX('3)tpx females'!CN$57:CN$107,MATCH($O37,'3)tpx females'!$BB$57:$BB$107,0))</f>
        <v>0</v>
      </c>
      <c r="BG37" s="32">
        <f ca="1">($K37*EXP(BG$5*($Q37+0.5*($R37)^2))*_xlfn.NORM.DIST((LN(($M37*EXP($L37/100*BG$5)))-LN($K37)-$Q37*BG$5)/($R37*SQRT(BG$5))-$R37*SQRT(BG$5),0,1,TRUE)+$M37*EXP($L37/100*BG$5)*(1-_xlfn.NORM.DIST((LN(($M37*EXP($L37/100*BG$5)))-LN($K37)-$Q37*BG$5)/($R37*SQRT(BG$5)),0,1,TRUE)))*EXP(-$F$1*BG$5)*INDEX('3)tpx females'!CO$57:CO$107,MATCH($O37,'3)tpx females'!$BB$57:$BB$107,0))</f>
        <v>0</v>
      </c>
      <c r="BH37" s="32">
        <f ca="1">($K37*EXP(BH$5*($Q37+0.5*($R37)^2))*_xlfn.NORM.DIST((LN(($M37*EXP($L37/100*BH$5)))-LN($K37)-$Q37*BH$5)/($R37*SQRT(BH$5))-$R37*SQRT(BH$5),0,1,TRUE)+$M37*EXP($L37/100*BH$5)*(1-_xlfn.NORM.DIST((LN(($M37*EXP($L37/100*BH$5)))-LN($K37)-$Q37*BH$5)/($R37*SQRT(BH$5)),0,1,TRUE)))*EXP(-$F$1*BH$5)*INDEX('3)tpx females'!CP$57:CP$107,MATCH($O37,'3)tpx females'!$BB$57:$BB$107,0))</f>
        <v>0</v>
      </c>
      <c r="BI37" s="32">
        <f ca="1">($K37*EXP(BI$5*($Q37+0.5*($R37)^2))*_xlfn.NORM.DIST((LN(($M37*EXP($L37/100*BI$5)))-LN($K37)-$Q37*BI$5)/($R37*SQRT(BI$5))-$R37*SQRT(BI$5),0,1,TRUE)+$M37*EXP($L37/100*BI$5)*(1-_xlfn.NORM.DIST((LN(($M37*EXP($L37/100*BI$5)))-LN($K37)-$Q37*BI$5)/($R37*SQRT(BI$5)),0,1,TRUE)))*EXP(-$F$1*BI$5)*INDEX('3)tpx females'!CQ$57:CQ$107,MATCH($O37,'3)tpx females'!$BB$57:$BB$107,0))</f>
        <v>0</v>
      </c>
      <c r="BJ37" s="32">
        <f ca="1">($K37*EXP(BJ$5*($Q37+0.5*($R37)^2))*_xlfn.NORM.DIST((LN(($M37*EXP($L37/100*BJ$5)))-LN($K37)-$Q37*BJ$5)/($R37*SQRT(BJ$5))-$R37*SQRT(BJ$5),0,1,TRUE)+$M37*EXP($L37/100*BJ$5)*(1-_xlfn.NORM.DIST((LN(($M37*EXP($L37/100*BJ$5)))-LN($K37)-$Q37*BJ$5)/($R37*SQRT(BJ$5)),0,1,TRUE)))*EXP(-$F$1*BJ$5)*INDEX('3)tpx females'!CR$57:CR$107,MATCH($O37,'3)tpx females'!$BB$57:$BB$107,0))</f>
        <v>0</v>
      </c>
      <c r="BK37" s="32">
        <f ca="1">($K37*EXP(BK$5*($Q37+0.5*($R37)^2))*_xlfn.NORM.DIST((LN(($M37*EXP($L37/100*BK$5)))-LN($K37)-$Q37*BK$5)/($R37*SQRT(BK$5))-$R37*SQRT(BK$5),0,1,TRUE)+$M37*EXP($L37/100*BK$5)*(1-_xlfn.NORM.DIST((LN(($M37*EXP($L37/100*BK$5)))-LN($K37)-$Q37*BK$5)/($R37*SQRT(BK$5)),0,1,TRUE)))*EXP(-$F$1*BK$5)*INDEX('3)tpx females'!CS$57:CS$107,MATCH($O37,'3)tpx females'!$BB$57:$BB$107,0))</f>
        <v>0</v>
      </c>
      <c r="BL37" s="32">
        <f ca="1">($K37*EXP(BL$5*($Q37+0.5*($R37)^2))*_xlfn.NORM.DIST((LN(($M37*EXP($L37/100*BL$5)))-LN($K37)-$Q37*BL$5)/($R37*SQRT(BL$5))-$R37*SQRT(BL$5),0,1,TRUE)+$M37*EXP($L37/100*BL$5)*(1-_xlfn.NORM.DIST((LN(($M37*EXP($L37/100*BL$5)))-LN($K37)-$Q37*BL$5)/($R37*SQRT(BL$5)),0,1,TRUE)))*EXP(-$F$1*BL$5)*INDEX('3)tpx females'!CT$57:CT$107,MATCH($O37,'3)tpx females'!$BB$57:$BB$107,0))</f>
        <v>0</v>
      </c>
      <c r="BM37" s="32">
        <f ca="1">($K37*EXP(BM$5*($Q37+0.5*($R37)^2))*_xlfn.NORM.DIST((LN(($M37*EXP($L37/100*BM$5)))-LN($K37)-$Q37*BM$5)/($R37*SQRT(BM$5))-$R37*SQRT(BM$5),0,1,TRUE)+$M37*EXP($L37/100*BM$5)*(1-_xlfn.NORM.DIST((LN(($M37*EXP($L37/100*BM$5)))-LN($K37)-$Q37*BM$5)/($R37*SQRT(BM$5)),0,1,TRUE)))*EXP(-$F$1*BM$5)*INDEX('3)tpx females'!CU$57:CU$107,MATCH($O37,'3)tpx females'!$BB$57:$BB$107,0))</f>
        <v>0</v>
      </c>
      <c r="BN37" s="32">
        <f ca="1">($K37*EXP(BN$5*($Q37+0.5*($R37)^2))*_xlfn.NORM.DIST((LN(($M37*EXP($L37/100*BN$5)))-LN($K37)-$Q37*BN$5)/($R37*SQRT(BN$5))-$R37*SQRT(BN$5),0,1,TRUE)+$M37*EXP($L37/100*BN$5)*(1-_xlfn.NORM.DIST((LN(($M37*EXP($L37/100*BN$5)))-LN($K37)-$Q37*BN$5)/($R37*SQRT(BN$5)),0,1,TRUE)))*EXP(-$F$1*BN$5)*INDEX('3)tpx females'!CV$57:CV$107,MATCH($O37,'3)tpx females'!$BB$57:$BB$107,0))</f>
        <v>0</v>
      </c>
      <c r="BO37" s="32">
        <f ca="1">($K37*EXP(BO$5*($Q37+0.5*($R37)^2))*_xlfn.NORM.DIST((LN(($M37*EXP($L37/100*BO$5)))-LN($K37)-$Q37*BO$5)/($R37*SQRT(BO$5))-$R37*SQRT(BO$5),0,1,TRUE)+$M37*EXP($L37/100*BO$5)*(1-_xlfn.NORM.DIST((LN(($M37*EXP($L37/100*BO$5)))-LN($K37)-$Q37*BO$5)/($R37*SQRT(BO$5)),0,1,TRUE)))*EXP(-$F$1*BO$5)*INDEX('3)tpx females'!CW$57:CW$107,MATCH($O37,'3)tpx females'!$BB$57:$BB$107,0))</f>
        <v>0</v>
      </c>
      <c r="BP37" s="32">
        <f ca="1">($K37*EXP(BP$5*($Q37+0.5*($R37)^2))*_xlfn.NORM.DIST((LN(($M37*EXP($L37/100*BP$5)))-LN($K37)-$Q37*BP$5)/($R37*SQRT(BP$5))-$R37*SQRT(BP$5),0,1,TRUE)+$M37*EXP($L37/100*BP$5)*(1-_xlfn.NORM.DIST((LN(($M37*EXP($L37/100*BP$5)))-LN($K37)-$Q37*BP$5)/($R37*SQRT(BP$5)),0,1,TRUE)))*EXP(-$F$1*BP$5)*INDEX('3)tpx females'!CX$57:CX$107,MATCH($O37,'3)tpx females'!$BB$57:$BB$107,0))</f>
        <v>0</v>
      </c>
      <c r="BQ37" s="32">
        <f ca="1">($K37*EXP(BQ$5*($Q37+0.5*($R37)^2))*_xlfn.NORM.DIST((LN(($M37*EXP($L37/100*BQ$5)))-LN($K37)-$Q37*BQ$5)/($R37*SQRT(BQ$5))-$R37*SQRT(BQ$5),0,1,TRUE)+$M37*EXP($L37/100*BQ$5)*(1-_xlfn.NORM.DIST((LN(($M37*EXP($L37/100*BQ$5)))-LN($K37)-$Q37*BQ$5)/($R37*SQRT(BQ$5)),0,1,TRUE)))*EXP(-$F$1*BQ$5)*INDEX('3)tpx females'!CY$57:CY$107,MATCH($O37,'3)tpx females'!$BB$57:$BB$107,0))</f>
        <v>0</v>
      </c>
      <c r="BR37" s="32">
        <f ca="1">($K37*EXP(BR$5*($Q37+0.5*($R37)^2))*_xlfn.NORM.DIST((LN(($M37*EXP($L37/100*BR$5)))-LN($K37)-$Q37*BR$5)/($R37*SQRT(BR$5))-$R37*SQRT(BR$5),0,1,TRUE)+$M37*EXP($L37/100*BR$5)*(1-_xlfn.NORM.DIST((LN(($M37*EXP($L37/100*BR$5)))-LN($K37)-$Q37*BR$5)/($R37*SQRT(BR$5)),0,1,TRUE)))*EXP(-$F$1*BR$5)*INDEX('3)tpx females'!CZ$57:CZ$107,MATCH($O37,'3)tpx females'!$BB$57:$BB$107,0))</f>
        <v>0</v>
      </c>
      <c r="BS37" s="32">
        <f ca="1">($K37*EXP(BS$5*($Q37+0.5*($R37)^2))*_xlfn.NORM.DIST((LN(($M37*EXP($L37/100*BS$5)))-LN($K37)-$Q37*BS$5)/($R37*SQRT(BS$5))-$R37*SQRT(BS$5),0,1,TRUE)+$M37*EXP($L37/100*BS$5)*(1-_xlfn.NORM.DIST((LN(($M37*EXP($L37/100*BS$5)))-LN($K37)-$Q37*BS$5)/($R37*SQRT(BS$5)),0,1,TRUE)))*EXP(-$F$1*BS$5)*INDEX('3)tpx females'!DA$57:DA$107,MATCH($O37,'3)tpx females'!$BB$57:$BB$107,0))</f>
        <v>0</v>
      </c>
      <c r="BU37" s="32">
        <f t="shared" si="58"/>
        <v>165964.61116246413</v>
      </c>
      <c r="BV37" s="32">
        <f t="shared" si="67"/>
        <v>155520.03719242735</v>
      </c>
      <c r="BW37" s="32">
        <f t="shared" si="68"/>
        <v>156299.58462290926</v>
      </c>
      <c r="BX37" s="32">
        <f t="shared" si="69"/>
        <v>157083.03955114729</v>
      </c>
      <c r="BY37" s="32">
        <f t="shared" si="70"/>
        <v>157870.42156355554</v>
      </c>
      <c r="BZ37" s="32">
        <f t="shared" si="71"/>
        <v>158661.7503447253</v>
      </c>
      <c r="CA37" s="32">
        <f t="shared" si="72"/>
        <v>159457.04567791728</v>
      </c>
      <c r="CB37" s="32">
        <f t="shared" si="73"/>
        <v>160256.32744555519</v>
      </c>
      <c r="CC37" s="32">
        <f t="shared" si="74"/>
        <v>161059.61562969585</v>
      </c>
      <c r="CD37" s="32">
        <f t="shared" si="75"/>
        <v>161866.93031222594</v>
      </c>
      <c r="CE37" s="32">
        <f t="shared" si="76"/>
        <v>162678.29167341965</v>
      </c>
      <c r="CF37" s="32">
        <f t="shared" si="77"/>
        <v>163493.71998436976</v>
      </c>
      <c r="CG37" s="32">
        <f t="shared" si="78"/>
        <v>164313.23558350239</v>
      </c>
      <c r="CH37" s="32">
        <f t="shared" si="79"/>
        <v>165136.85882208293</v>
      </c>
      <c r="CI37" s="32">
        <f t="shared" si="80"/>
        <v>165964.60996182781</v>
      </c>
      <c r="CJ37" s="32">
        <f t="shared" si="81"/>
        <v>166796.5090115745</v>
      </c>
      <c r="CK37" s="32">
        <f t="shared" si="82"/>
        <v>167632.5754986562</v>
      </c>
      <c r="CL37" s="32">
        <f t="shared" si="83"/>
        <v>168472.82818129251</v>
      </c>
      <c r="CM37" s="32">
        <f t="shared" si="84"/>
        <v>169317.2847177439</v>
      </c>
      <c r="CN37" s="32">
        <f t="shared" si="85"/>
        <v>170165.96131405453</v>
      </c>
      <c r="CO37" s="32">
        <f t="shared" si="86"/>
        <v>171018.87237425099</v>
      </c>
      <c r="CP37" s="32">
        <f t="shared" si="87"/>
        <v>171876.03017534647</v>
      </c>
      <c r="CQ37" s="32">
        <f t="shared" si="88"/>
        <v>172737.44458551102</v>
      </c>
      <c r="CR37" s="32">
        <f t="shared" si="89"/>
        <v>173603.12283850854</v>
      </c>
      <c r="CS37" s="32">
        <f t="shared" si="90"/>
        <v>174473.06937198591</v>
      </c>
      <c r="CT37" s="32">
        <f t="shared" si="91"/>
        <v>175347.28573215872</v>
      </c>
      <c r="CU37" s="32">
        <f t="shared" si="92"/>
        <v>176225.77054327101</v>
      </c>
      <c r="CV37" s="32">
        <f t="shared" si="93"/>
        <v>177108.51953707461</v>
      </c>
      <c r="CW37" s="32">
        <f t="shared" si="94"/>
        <v>177995.52563547174</v>
      </c>
      <c r="CX37" s="32">
        <f t="shared" si="95"/>
        <v>178886.77907826126</v>
      </c>
      <c r="CY37" s="32">
        <f t="shared" si="96"/>
        <v>179782.2675874671</v>
      </c>
      <c r="CZ37" s="32">
        <f t="shared" si="97"/>
        <v>180681.97655982382</v>
      </c>
      <c r="DA37" s="32">
        <f t="shared" si="98"/>
        <v>181585.88927948996</v>
      </c>
      <c r="DB37" s="32">
        <f t="shared" si="99"/>
        <v>182493.98714380141</v>
      </c>
      <c r="DC37" s="32">
        <f t="shared" si="100"/>
        <v>183406.2498957635</v>
      </c>
      <c r="DD37" s="32">
        <f t="shared" si="101"/>
        <v>184322.6558579171</v>
      </c>
      <c r="DE37" s="32">
        <f t="shared" si="102"/>
        <v>185243.18216314277</v>
      </c>
      <c r="DF37" s="32">
        <f t="shared" si="103"/>
        <v>186167.80497883965</v>
      </c>
      <c r="DG37" s="32">
        <f t="shared" si="104"/>
        <v>187096.49972172017</v>
      </c>
      <c r="DH37" s="32">
        <f t="shared" si="105"/>
        <v>188029.24126116687</v>
      </c>
      <c r="DI37" s="32">
        <f t="shared" si="106"/>
        <v>188966.00410971415</v>
      </c>
      <c r="DJ37" s="32">
        <f t="shared" si="107"/>
        <v>189906.76259973759</v>
      </c>
      <c r="DK37" s="32">
        <f t="shared" si="108"/>
        <v>190851.49104586485</v>
      </c>
      <c r="DL37" s="32">
        <f t="shared" si="109"/>
        <v>191800.16389297557</v>
      </c>
      <c r="DM37" s="32">
        <f t="shared" si="110"/>
        <v>192752.75584993724</v>
      </c>
      <c r="DN37" s="32">
        <f t="shared" si="111"/>
        <v>193709.24200943814</v>
      </c>
      <c r="DO37" s="32">
        <f t="shared" si="112"/>
        <v>194669.59795444817</v>
      </c>
      <c r="DP37" s="32">
        <f t="shared" si="113"/>
        <v>195633.79985195011</v>
      </c>
      <c r="DQ37" s="32">
        <f t="shared" si="114"/>
        <v>196601.82453466911</v>
      </c>
      <c r="DR37" s="32">
        <f t="shared" si="115"/>
        <v>197573.64957157749</v>
      </c>
      <c r="DT37" s="48">
        <f t="shared" si="116"/>
        <v>74</v>
      </c>
      <c r="DU37" s="32"/>
      <c r="DV37" s="32">
        <f ca="1">INDEX('3)tpx females'!BD$57:BD$107,MATCH('3) 2016 cases'!DT37,'3)tpx females'!$BB$57:$BB$107,0))</f>
        <v>1.5716660513949265E-2</v>
      </c>
      <c r="DW37" s="32">
        <f t="shared" ca="1" si="117"/>
        <v>-2608.4094509700435</v>
      </c>
      <c r="DX37" s="32">
        <f t="shared" ca="1" si="61"/>
        <v>0.98428333948605073</v>
      </c>
      <c r="DZ37" s="32">
        <f t="shared" ca="1" si="118"/>
        <v>-178983.49831228278</v>
      </c>
      <c r="EA37" s="32">
        <f t="shared" ca="1" si="119"/>
        <v>13018.887149818649</v>
      </c>
      <c r="EB37" s="32">
        <f t="shared" ca="1" si="64"/>
        <v>204.61342960311626</v>
      </c>
      <c r="EC37" s="32">
        <f ca="1">EA37*'3) Value'!AN49</f>
        <v>0</v>
      </c>
      <c r="EE37" s="32">
        <f ca="1">IF(EC37=0,'3) Value'!AM49+'3) 2016 cases'!DZ37,0)</f>
        <v>6.5915144485188648E-2</v>
      </c>
    </row>
    <row r="38" spans="3:135" x14ac:dyDescent="0.25">
      <c r="C38" s="32" t="s">
        <v>16</v>
      </c>
      <c r="D38" s="32" t="s">
        <v>14</v>
      </c>
      <c r="E38" s="49">
        <v>16115</v>
      </c>
      <c r="F38" s="32" t="s">
        <v>13</v>
      </c>
      <c r="G38" s="32" t="s">
        <v>17</v>
      </c>
      <c r="H38" s="49" t="s">
        <v>17</v>
      </c>
      <c r="I38" s="32" t="s">
        <v>17</v>
      </c>
      <c r="J38" s="32" t="s">
        <v>23</v>
      </c>
      <c r="K38" s="52">
        <v>1210000</v>
      </c>
      <c r="L38" s="52">
        <v>7.85</v>
      </c>
      <c r="M38" s="52">
        <v>386607</v>
      </c>
      <c r="O38" s="48">
        <f t="shared" si="65"/>
        <v>72</v>
      </c>
      <c r="Q38" s="32">
        <f>INDEX('2b)Working'!$I$61:$P$61,MATCH($J38,'2b)Working'!$I$60:$P$60,0))</f>
        <v>6.4419325448889148E-2</v>
      </c>
      <c r="R38" s="32">
        <f>INDEX('2b)Working'!$I$62:$P$62,MATCH($J38,'2b)Working'!$I$60:$P$60,0))</f>
        <v>5.1556803430206084E-2</v>
      </c>
      <c r="T38" s="9">
        <f t="shared" ca="1" si="66"/>
        <v>447353.91691069311</v>
      </c>
      <c r="U38" s="10"/>
      <c r="V38" s="32">
        <f ca="1">($K38*EXP(V$5*($Q38+0.5*($R38)^2))*_xlfn.NORM.DIST((LN(($M38*EXP($L38/100*V$5)))-LN($K38)-$Q38*V$5)/($R38*SQRT(V$5))-$R38*SQRT(V$5),0,1,TRUE)+$M38*EXP($L38/100*V$5)*(1-_xlfn.NORM.DIST((LN(($M38*EXP($L38/100*V$5)))-LN($K38)-$Q38*V$5)/($R38*SQRT(V$5)),0,1,TRUE)))*EXP(-$F$1*V$5)*INDEX('3)tpx females'!BD$57:BD$107,MATCH($O38,'3)tpx females'!$BB$57:$BB$107,0))</f>
        <v>4806.0571006900591</v>
      </c>
      <c r="W38" s="32">
        <f ca="1">($K38*EXP(W$5*($Q38+0.5*($R38)^2))*_xlfn.NORM.DIST((LN(($M38*EXP($L38/100*W$5)))-LN($K38)-$Q38*W$5)/($R38*SQRT(W$5))-$R38*SQRT(W$5),0,1,TRUE)+$M38*EXP($L38/100*W$5)*(1-_xlfn.NORM.DIST((LN(($M38*EXP($L38/100*W$5)))-LN($K38)-$Q38*W$5)/($R38*SQRT(W$5)),0,1,TRUE)))*EXP(-$F$1*W$5)*INDEX('3)tpx females'!BE$57:BE$107,MATCH($O38,'3)tpx females'!$BB$57:$BB$107,0))</f>
        <v>4996.5008140542805</v>
      </c>
      <c r="X38" s="32">
        <f ca="1">($K38*EXP(X$5*($Q38+0.5*($R38)^2))*_xlfn.NORM.DIST((LN(($M38*EXP($L38/100*X$5)))-LN($K38)-$Q38*X$5)/($R38*SQRT(X$5))-$R38*SQRT(X$5),0,1,TRUE)+$M38*EXP($L38/100*X$5)*(1-_xlfn.NORM.DIST((LN(($M38*EXP($L38/100*X$5)))-LN($K38)-$Q38*X$5)/($R38*SQRT(X$5)),0,1,TRUE)))*EXP(-$F$1*X$5)*INDEX('3)tpx females'!BF$57:BF$107,MATCH($O38,'3)tpx females'!$BB$57:$BB$107,0))</f>
        <v>5881.9856683908492</v>
      </c>
      <c r="Y38" s="32">
        <f ca="1">($K38*EXP(Y$5*($Q38+0.5*($R38)^2))*_xlfn.NORM.DIST((LN(($M38*EXP($L38/100*Y$5)))-LN($K38)-$Q38*Y$5)/($R38*SQRT(Y$5))-$R38*SQRT(Y$5),0,1,TRUE)+$M38*EXP($L38/100*Y$5)*(1-_xlfn.NORM.DIST((LN(($M38*EXP($L38/100*Y$5)))-LN($K38)-$Q38*Y$5)/($R38*SQRT(Y$5)),0,1,TRUE)))*EXP(-$F$1*Y$5)*INDEX('3)tpx females'!BG$57:BG$107,MATCH($O38,'3)tpx females'!$BB$57:$BB$107,0))</f>
        <v>5799.9143394311641</v>
      </c>
      <c r="Z38" s="32">
        <f ca="1">($K38*EXP(Z$5*($Q38+0.5*($R38)^2))*_xlfn.NORM.DIST((LN(($M38*EXP($L38/100*Z$5)))-LN($K38)-$Q38*Z$5)/($R38*SQRT(Z$5))-$R38*SQRT(Z$5),0,1,TRUE)+$M38*EXP($L38/100*Z$5)*(1-_xlfn.NORM.DIST((LN(($M38*EXP($L38/100*Z$5)))-LN($K38)-$Q38*Z$5)/($R38*SQRT(Z$5)),0,1,TRUE)))*EXP(-$F$1*Z$5)*INDEX('3)tpx females'!BH$57:BH$107,MATCH($O38,'3)tpx females'!$BB$57:$BB$107,0))</f>
        <v>6391.1432776987294</v>
      </c>
      <c r="AA38" s="32">
        <f ca="1">($K38*EXP(AA$5*($Q38+0.5*($R38)^2))*_xlfn.NORM.DIST((LN(($M38*EXP($L38/100*AA$5)))-LN($K38)-$Q38*AA$5)/($R38*SQRT(AA$5))-$R38*SQRT(AA$5),0,1,TRUE)+$M38*EXP($L38/100*AA$5)*(1-_xlfn.NORM.DIST((LN(($M38*EXP($L38/100*AA$5)))-LN($K38)-$Q38*AA$5)/($R38*SQRT(AA$5)),0,1,TRUE)))*EXP(-$F$1*AA$5)*INDEX('3)tpx females'!BI$57:BI$107,MATCH($O38,'3)tpx females'!$BB$57:$BB$107,0))</f>
        <v>7353.3915121504988</v>
      </c>
      <c r="AB38" s="32">
        <f ca="1">($K38*EXP(AB$5*($Q38+0.5*($R38)^2))*_xlfn.NORM.DIST((LN(($M38*EXP($L38/100*AB$5)))-LN($K38)-$Q38*AB$5)/($R38*SQRT(AB$5))-$R38*SQRT(AB$5),0,1,TRUE)+$M38*EXP($L38/100*AB$5)*(1-_xlfn.NORM.DIST((LN(($M38*EXP($L38/100*AB$5)))-LN($K38)-$Q38*AB$5)/($R38*SQRT(AB$5)),0,1,TRUE)))*EXP(-$F$1*AB$5)*INDEX('3)tpx females'!BJ$57:BJ$107,MATCH($O38,'3)tpx females'!$BB$57:$BB$107,0))</f>
        <v>7914.2216473563749</v>
      </c>
      <c r="AC38" s="32">
        <f ca="1">($K38*EXP(AC$5*($Q38+0.5*($R38)^2))*_xlfn.NORM.DIST((LN(($M38*EXP($L38/100*AC$5)))-LN($K38)-$Q38*AC$5)/($R38*SQRT(AC$5))-$R38*SQRT(AC$5),0,1,TRUE)+$M38*EXP($L38/100*AC$5)*(1-_xlfn.NORM.DIST((LN(($M38*EXP($L38/100*AC$5)))-LN($K38)-$Q38*AC$5)/($R38*SQRT(AC$5)),0,1,TRUE)))*EXP(-$F$1*AC$5)*INDEX('3)tpx females'!BK$57:BK$107,MATCH($O38,'3)tpx females'!$BB$57:$BB$107,0))</f>
        <v>8614.6147633652963</v>
      </c>
      <c r="AD38" s="32">
        <f ca="1">($K38*EXP(AD$5*($Q38+0.5*($R38)^2))*_xlfn.NORM.DIST((LN(($M38*EXP($L38/100*AD$5)))-LN($K38)-$Q38*AD$5)/($R38*SQRT(AD$5))-$R38*SQRT(AD$5),0,1,TRUE)+$M38*EXP($L38/100*AD$5)*(1-_xlfn.NORM.DIST((LN(($M38*EXP($L38/100*AD$5)))-LN($K38)-$Q38*AD$5)/($R38*SQRT(AD$5)),0,1,TRUE)))*EXP(-$F$1*AD$5)*INDEX('3)tpx females'!BL$57:BL$107,MATCH($O38,'3)tpx females'!$BB$57:$BB$107,0))</f>
        <v>10202.712562897585</v>
      </c>
      <c r="AE38" s="32">
        <f ca="1">($K38*EXP(AE$5*($Q38+0.5*($R38)^2))*_xlfn.NORM.DIST((LN(($M38*EXP($L38/100*AE$5)))-LN($K38)-$Q38*AE$5)/($R38*SQRT(AE$5))-$R38*SQRT(AE$5),0,1,TRUE)+$M38*EXP($L38/100*AE$5)*(1-_xlfn.NORM.DIST((LN(($M38*EXP($L38/100*AE$5)))-LN($K38)-$Q38*AE$5)/($R38*SQRT(AE$5)),0,1,TRUE)))*EXP(-$F$1*AE$5)*INDEX('3)tpx females'!BM$57:BM$107,MATCH($O38,'3)tpx females'!$BB$57:$BB$107,0))</f>
        <v>11378.075220244691</v>
      </c>
      <c r="AF38" s="32">
        <f ca="1">($K38*EXP(AF$5*($Q38+0.5*($R38)^2))*_xlfn.NORM.DIST((LN(($M38*EXP($L38/100*AF$5)))-LN($K38)-$Q38*AF$5)/($R38*SQRT(AF$5))-$R38*SQRT(AF$5),0,1,TRUE)+$M38*EXP($L38/100*AF$5)*(1-_xlfn.NORM.DIST((LN(($M38*EXP($L38/100*AF$5)))-LN($K38)-$Q38*AF$5)/($R38*SQRT(AF$5)),0,1,TRUE)))*EXP(-$F$1*AF$5)*INDEX('3)tpx females'!BN$57:BN$107,MATCH($O38,'3)tpx females'!$BB$57:$BB$107,0))</f>
        <v>13150.314245546813</v>
      </c>
      <c r="AG38" s="32">
        <f ca="1">($K38*EXP(AG$5*($Q38+0.5*($R38)^2))*_xlfn.NORM.DIST((LN(($M38*EXP($L38/100*AG$5)))-LN($K38)-$Q38*AG$5)/($R38*SQRT(AG$5))-$R38*SQRT(AG$5),0,1,TRUE)+$M38*EXP($L38/100*AG$5)*(1-_xlfn.NORM.DIST((LN(($M38*EXP($L38/100*AG$5)))-LN($K38)-$Q38*AG$5)/($R38*SQRT(AG$5)),0,1,TRUE)))*EXP(-$F$1*AG$5)*INDEX('3)tpx females'!BO$57:BO$107,MATCH($O38,'3)tpx females'!$BB$57:$BB$107,0))</f>
        <v>14568.595451412457</v>
      </c>
      <c r="AH38" s="32">
        <f ca="1">($K38*EXP(AH$5*($Q38+0.5*($R38)^2))*_xlfn.NORM.DIST((LN(($M38*EXP($L38/100*AH$5)))-LN($K38)-$Q38*AH$5)/($R38*SQRT(AH$5))-$R38*SQRT(AH$5),0,1,TRUE)+$M38*EXP($L38/100*AH$5)*(1-_xlfn.NORM.DIST((LN(($M38*EXP($L38/100*AH$5)))-LN($K38)-$Q38*AH$5)/($R38*SQRT(AH$5)),0,1,TRUE)))*EXP(-$F$1*AH$5)*INDEX('3)tpx females'!BP$57:BP$107,MATCH($O38,'3)tpx females'!$BB$57:$BB$107,0))</f>
        <v>15260.679895657153</v>
      </c>
      <c r="AI38" s="32">
        <f ca="1">($K38*EXP(AI$5*($Q38+0.5*($R38)^2))*_xlfn.NORM.DIST((LN(($M38*EXP($L38/100*AI$5)))-LN($K38)-$Q38*AI$5)/($R38*SQRT(AI$5))-$R38*SQRT(AI$5),0,1,TRUE)+$M38*EXP($L38/100*AI$5)*(1-_xlfn.NORM.DIST((LN(($M38*EXP($L38/100*AI$5)))-LN($K38)-$Q38*AI$5)/($R38*SQRT(AI$5)),0,1,TRUE)))*EXP(-$F$1*AI$5)*INDEX('3)tpx females'!BQ$57:BQ$107,MATCH($O38,'3)tpx females'!$BB$57:$BB$107,0))</f>
        <v>17150.744267691782</v>
      </c>
      <c r="AJ38" s="32">
        <f ca="1">($K38*EXP(AJ$5*($Q38+0.5*($R38)^2))*_xlfn.NORM.DIST((LN(($M38*EXP($L38/100*AJ$5)))-LN($K38)-$Q38*AJ$5)/($R38*SQRT(AJ$5))-$R38*SQRT(AJ$5),0,1,TRUE)+$M38*EXP($L38/100*AJ$5)*(1-_xlfn.NORM.DIST((LN(($M38*EXP($L38/100*AJ$5)))-LN($K38)-$Q38*AJ$5)/($R38*SQRT(AJ$5)),0,1,TRUE)))*EXP(-$F$1*AJ$5)*INDEX('3)tpx females'!BR$57:BR$107,MATCH($O38,'3)tpx females'!$BB$57:$BB$107,0))</f>
        <v>19662.804845825918</v>
      </c>
      <c r="AK38" s="32">
        <f ca="1">($K38*EXP(AK$5*($Q38+0.5*($R38)^2))*_xlfn.NORM.DIST((LN(($M38*EXP($L38/100*AK$5)))-LN($K38)-$Q38*AK$5)/($R38*SQRT(AK$5))-$R38*SQRT(AK$5),0,1,TRUE)+$M38*EXP($L38/100*AK$5)*(1-_xlfn.NORM.DIST((LN(($M38*EXP($L38/100*AK$5)))-LN($K38)-$Q38*AK$5)/($R38*SQRT(AK$5)),0,1,TRUE)))*EXP(-$F$1*AK$5)*INDEX('3)tpx females'!BS$57:BS$107,MATCH($O38,'3)tpx females'!$BB$57:$BB$107,0))</f>
        <v>20826.23688829771</v>
      </c>
      <c r="AL38" s="32">
        <f ca="1">($K38*EXP(AL$5*($Q38+0.5*($R38)^2))*_xlfn.NORM.DIST((LN(($M38*EXP($L38/100*AL$5)))-LN($K38)-$Q38*AL$5)/($R38*SQRT(AL$5))-$R38*SQRT(AL$5),0,1,TRUE)+$M38*EXP($L38/100*AL$5)*(1-_xlfn.NORM.DIST((LN(($M38*EXP($L38/100*AL$5)))-LN($K38)-$Q38*AL$5)/($R38*SQRT(AL$5)),0,1,TRUE)))*EXP(-$F$1*AL$5)*INDEX('3)tpx females'!BT$57:BT$107,MATCH($O38,'3)tpx females'!$BB$57:$BB$107,0))</f>
        <v>22544.792615635637</v>
      </c>
      <c r="AM38" s="32">
        <f ca="1">($K38*EXP(AM$5*($Q38+0.5*($R38)^2))*_xlfn.NORM.DIST((LN(($M38*EXP($L38/100*AM$5)))-LN($K38)-$Q38*AM$5)/($R38*SQRT(AM$5))-$R38*SQRT(AM$5),0,1,TRUE)+$M38*EXP($L38/100*AM$5)*(1-_xlfn.NORM.DIST((LN(($M38*EXP($L38/100*AM$5)))-LN($K38)-$Q38*AM$5)/($R38*SQRT(AM$5)),0,1,TRUE)))*EXP(-$F$1*AM$5)*INDEX('3)tpx females'!BU$57:BU$107,MATCH($O38,'3)tpx females'!$BB$57:$BB$107,0))</f>
        <v>25375.31015845155</v>
      </c>
      <c r="AN38" s="32">
        <f ca="1">($K38*EXP(AN$5*($Q38+0.5*($R38)^2))*_xlfn.NORM.DIST((LN(($M38*EXP($L38/100*AN$5)))-LN($K38)-$Q38*AN$5)/($R38*SQRT(AN$5))-$R38*SQRT(AN$5),0,1,TRUE)+$M38*EXP($L38/100*AN$5)*(1-_xlfn.NORM.DIST((LN(($M38*EXP($L38/100*AN$5)))-LN($K38)-$Q38*AN$5)/($R38*SQRT(AN$5)),0,1,TRUE)))*EXP(-$F$1*AN$5)*INDEX('3)tpx females'!BV$57:BV$107,MATCH($O38,'3)tpx females'!$BB$57:$BB$107,0))</f>
        <v>26149.515797050506</v>
      </c>
      <c r="AO38" s="32">
        <f ca="1">($K38*EXP(AO$5*($Q38+0.5*($R38)^2))*_xlfn.NORM.DIST((LN(($M38*EXP($L38/100*AO$5)))-LN($K38)-$Q38*AO$5)/($R38*SQRT(AO$5))-$R38*SQRT(AO$5),0,1,TRUE)+$M38*EXP($L38/100*AO$5)*(1-_xlfn.NORM.DIST((LN(($M38*EXP($L38/100*AO$5)))-LN($K38)-$Q38*AO$5)/($R38*SQRT(AO$5)),0,1,TRUE)))*EXP(-$F$1*AO$5)*INDEX('3)tpx females'!BW$57:BW$107,MATCH($O38,'3)tpx females'!$BB$57:$BB$107,0))</f>
        <v>25288.875813406583</v>
      </c>
      <c r="AP38" s="32">
        <f ca="1">($K38*EXP(AP$5*($Q38+0.5*($R38)^2))*_xlfn.NORM.DIST((LN(($M38*EXP($L38/100*AP$5)))-LN($K38)-$Q38*AP$5)/($R38*SQRT(AP$5))-$R38*SQRT(AP$5),0,1,TRUE)+$M38*EXP($L38/100*AP$5)*(1-_xlfn.NORM.DIST((LN(($M38*EXP($L38/100*AP$5)))-LN($K38)-$Q38*AP$5)/($R38*SQRT(AP$5)),0,1,TRUE)))*EXP(-$F$1*AP$5)*INDEX('3)tpx females'!BX$57:BX$107,MATCH($O38,'3)tpx females'!$BB$57:$BB$107,0))</f>
        <v>24521.821078733352</v>
      </c>
      <c r="AQ38" s="32">
        <f ca="1">($K38*EXP(AQ$5*($Q38+0.5*($R38)^2))*_xlfn.NORM.DIST((LN(($M38*EXP($L38/100*AQ$5)))-LN($K38)-$Q38*AQ$5)/($R38*SQRT(AQ$5))-$R38*SQRT(AQ$5),0,1,TRUE)+$M38*EXP($L38/100*AQ$5)*(1-_xlfn.NORM.DIST((LN(($M38*EXP($L38/100*AQ$5)))-LN($K38)-$Q38*AQ$5)/($R38*SQRT(AQ$5)),0,1,TRUE)))*EXP(-$F$1*AQ$5)*INDEX('3)tpx females'!BY$57:BY$107,MATCH($O38,'3)tpx females'!$BB$57:$BB$107,0))</f>
        <v>23779.755132276958</v>
      </c>
      <c r="AR38" s="32">
        <f ca="1">($K38*EXP(AR$5*($Q38+0.5*($R38)^2))*_xlfn.NORM.DIST((LN(($M38*EXP($L38/100*AR$5)))-LN($K38)-$Q38*AR$5)/($R38*SQRT(AR$5))-$R38*SQRT(AR$5),0,1,TRUE)+$M38*EXP($L38/100*AR$5)*(1-_xlfn.NORM.DIST((LN(($M38*EXP($L38/100*AR$5)))-LN($K38)-$Q38*AR$5)/($R38*SQRT(AR$5)),0,1,TRUE)))*EXP(-$F$1*AR$5)*INDEX('3)tpx females'!BZ$57:BZ$107,MATCH($O38,'3)tpx females'!$BB$57:$BB$107,0))</f>
        <v>23381.011508889103</v>
      </c>
      <c r="AS38" s="32">
        <f ca="1">($K38*EXP(AS$5*($Q38+0.5*($R38)^2))*_xlfn.NORM.DIST((LN(($M38*EXP($L38/100*AS$5)))-LN($K38)-$Q38*AS$5)/($R38*SQRT(AS$5))-$R38*SQRT(AS$5),0,1,TRUE)+$M38*EXP($L38/100*AS$5)*(1-_xlfn.NORM.DIST((LN(($M38*EXP($L38/100*AS$5)))-LN($K38)-$Q38*AS$5)/($R38*SQRT(AS$5)),0,1,TRUE)))*EXP(-$F$1*AS$5)*INDEX('3)tpx females'!CA$57:CA$107,MATCH($O38,'3)tpx females'!$BB$57:$BB$107,0))</f>
        <v>21049.312833214732</v>
      </c>
      <c r="AT38" s="32">
        <f ca="1">($K38*EXP(AT$5*($Q38+0.5*($R38)^2))*_xlfn.NORM.DIST((LN(($M38*EXP($L38/100*AT$5)))-LN($K38)-$Q38*AT$5)/($R38*SQRT(AT$5))-$R38*SQRT(AT$5),0,1,TRUE)+$M38*EXP($L38/100*AT$5)*(1-_xlfn.NORM.DIST((LN(($M38*EXP($L38/100*AT$5)))-LN($K38)-$Q38*AT$5)/($R38*SQRT(AT$5)),0,1,TRUE)))*EXP(-$F$1*AT$5)*INDEX('3)tpx females'!CB$57:CB$107,MATCH($O38,'3)tpx females'!$BB$57:$BB$107,0))</f>
        <v>18716.30489719885</v>
      </c>
      <c r="AU38" s="32">
        <f ca="1">($K38*EXP(AU$5*($Q38+0.5*($R38)^2))*_xlfn.NORM.DIST((LN(($M38*EXP($L38/100*AU$5)))-LN($K38)-$Q38*AU$5)/($R38*SQRT(AU$5))-$R38*SQRT(AU$5),0,1,TRUE)+$M38*EXP($L38/100*AU$5)*(1-_xlfn.NORM.DIST((LN(($M38*EXP($L38/100*AU$5)))-LN($K38)-$Q38*AU$5)/($R38*SQRT(AU$5)),0,1,TRUE)))*EXP(-$F$1*AU$5)*INDEX('3)tpx females'!CC$57:CC$107,MATCH($O38,'3)tpx females'!$BB$57:$BB$107,0))</f>
        <v>16035.466179580193</v>
      </c>
      <c r="AV38" s="32">
        <f ca="1">($K38*EXP(AV$5*($Q38+0.5*($R38)^2))*_xlfn.NORM.DIST((LN(($M38*EXP($L38/100*AV$5)))-LN($K38)-$Q38*AV$5)/($R38*SQRT(AV$5))-$R38*SQRT(AV$5),0,1,TRUE)+$M38*EXP($L38/100*AV$5)*(1-_xlfn.NORM.DIST((LN(($M38*EXP($L38/100*AV$5)))-LN($K38)-$Q38*AV$5)/($R38*SQRT(AV$5)),0,1,TRUE)))*EXP(-$F$1*AV$5)*INDEX('3)tpx females'!CD$57:CD$107,MATCH($O38,'3)tpx females'!$BB$57:$BB$107,0))</f>
        <v>13174.014515659144</v>
      </c>
      <c r="AW38" s="32">
        <f ca="1">($K38*EXP(AW$5*($Q38+0.5*($R38)^2))*_xlfn.NORM.DIST((LN(($M38*EXP($L38/100*AW$5)))-LN($K38)-$Q38*AW$5)/($R38*SQRT(AW$5))-$R38*SQRT(AW$5),0,1,TRUE)+$M38*EXP($L38/100*AW$5)*(1-_xlfn.NORM.DIST((LN(($M38*EXP($L38/100*AW$5)))-LN($K38)-$Q38*AW$5)/($R38*SQRT(AW$5)),0,1,TRUE)))*EXP(-$F$1*AW$5)*INDEX('3)tpx females'!CE$57:CE$107,MATCH($O38,'3)tpx females'!$BB$57:$BB$107,0))</f>
        <v>10364.713215396197</v>
      </c>
      <c r="AX38" s="32">
        <f ca="1">($K38*EXP(AX$5*($Q38+0.5*($R38)^2))*_xlfn.NORM.DIST((LN(($M38*EXP($L38/100*AX$5)))-LN($K38)-$Q38*AX$5)/($R38*SQRT(AX$5))-$R38*SQRT(AX$5),0,1,TRUE)+$M38*EXP($L38/100*AX$5)*(1-_xlfn.NORM.DIST((LN(($M38*EXP($L38/100*AX$5)))-LN($K38)-$Q38*AX$5)/($R38*SQRT(AX$5)),0,1,TRUE)))*EXP(-$F$1*AX$5)*INDEX('3)tpx females'!CF$57:CF$107,MATCH($O38,'3)tpx females'!$BB$57:$BB$107,0))</f>
        <v>7817.6875454879291</v>
      </c>
      <c r="AY38" s="32">
        <f ca="1">($K38*EXP(AY$5*($Q38+0.5*($R38)^2))*_xlfn.NORM.DIST((LN(($M38*EXP($L38/100*AY$5)))-LN($K38)-$Q38*AY$5)/($R38*SQRT(AY$5))-$R38*SQRT(AY$5),0,1,TRUE)+$M38*EXP($L38/100*AY$5)*(1-_xlfn.NORM.DIST((LN(($M38*EXP($L38/100*AY$5)))-LN($K38)-$Q38*AY$5)/($R38*SQRT(AY$5)),0,1,TRUE)))*EXP(-$F$1*AY$5)*INDEX('3)tpx females'!CG$57:CG$107,MATCH($O38,'3)tpx females'!$BB$57:$BB$107,0))</f>
        <v>5604.3494253018644</v>
      </c>
      <c r="AZ38" s="32">
        <f ca="1">($K38*EXP(AZ$5*($Q38+0.5*($R38)^2))*_xlfn.NORM.DIST((LN(($M38*EXP($L38/100*AZ$5)))-LN($K38)-$Q38*AZ$5)/($R38*SQRT(AZ$5))-$R38*SQRT(AZ$5),0,1,TRUE)+$M38*EXP($L38/100*AZ$5)*(1-_xlfn.NORM.DIST((LN(($M38*EXP($L38/100*AZ$5)))-LN($K38)-$Q38*AZ$5)/($R38*SQRT(AZ$5)),0,1,TRUE)))*EXP(-$F$1*AZ$5)*INDEX('3)tpx females'!CH$57:CH$107,MATCH($O38,'3)tpx females'!$BB$57:$BB$107,0))</f>
        <v>3803.6816013046482</v>
      </c>
      <c r="BA38" s="32">
        <f ca="1">($K38*EXP(BA$5*($Q38+0.5*($R38)^2))*_xlfn.NORM.DIST((LN(($M38*EXP($L38/100*BA$5)))-LN($K38)-$Q38*BA$5)/($R38*SQRT(BA$5))-$R38*SQRT(BA$5),0,1,TRUE)+$M38*EXP($L38/100*BA$5)*(1-_xlfn.NORM.DIST((LN(($M38*EXP($L38/100*BA$5)))-LN($K38)-$Q38*BA$5)/($R38*SQRT(BA$5)),0,1,TRUE)))*EXP(-$F$1*BA$5)*INDEX('3)tpx females'!CI$57:CI$107,MATCH($O38,'3)tpx females'!$BB$57:$BB$107,0))</f>
        <v>2463.0390464630441</v>
      </c>
      <c r="BB38" s="32">
        <f ca="1">($K38*EXP(BB$5*($Q38+0.5*($R38)^2))*_xlfn.NORM.DIST((LN(($M38*EXP($L38/100*BB$5)))-LN($K38)-$Q38*BB$5)/($R38*SQRT(BB$5))-$R38*SQRT(BB$5),0,1,TRUE)+$M38*EXP($L38/100*BB$5)*(1-_xlfn.NORM.DIST((LN(($M38*EXP($L38/100*BB$5)))-LN($K38)-$Q38*BB$5)/($R38*SQRT(BB$5)),0,1,TRUE)))*EXP(-$F$1*BB$5)*INDEX('3)tpx females'!CJ$57:CJ$107,MATCH($O38,'3)tpx females'!$BB$57:$BB$107,0))</f>
        <v>1509.6568915389021</v>
      </c>
      <c r="BC38" s="32">
        <f ca="1">($K38*EXP(BC$5*($Q38+0.5*($R38)^2))*_xlfn.NORM.DIST((LN(($M38*EXP($L38/100*BC$5)))-LN($K38)-$Q38*BC$5)/($R38*SQRT(BC$5))-$R38*SQRT(BC$5),0,1,TRUE)+$M38*EXP($L38/100*BC$5)*(1-_xlfn.NORM.DIST((LN(($M38*EXP($L38/100*BC$5)))-LN($K38)-$Q38*BC$5)/($R38*SQRT(BC$5)),0,1,TRUE)))*EXP(-$F$1*BC$5)*INDEX('3)tpx females'!CK$57:CK$107,MATCH($O38,'3)tpx females'!$BB$57:$BB$107,0))</f>
        <v>883.27471240357875</v>
      </c>
      <c r="BD38" s="32">
        <f ca="1">($K38*EXP(BD$5*($Q38+0.5*($R38)^2))*_xlfn.NORM.DIST((LN(($M38*EXP($L38/100*BD$5)))-LN($K38)-$Q38*BD$5)/($R38*SQRT(BD$5))-$R38*SQRT(BD$5),0,1,TRUE)+$M38*EXP($L38/100*BD$5)*(1-_xlfn.NORM.DIST((LN(($M38*EXP($L38/100*BD$5)))-LN($K38)-$Q38*BD$5)/($R38*SQRT(BD$5)),0,1,TRUE)))*EXP(-$F$1*BD$5)*INDEX('3)tpx females'!CL$57:CL$107,MATCH($O38,'3)tpx females'!$BB$57:$BB$107,0))</f>
        <v>471.54540040102808</v>
      </c>
      <c r="BE38" s="32">
        <f ca="1">($K38*EXP(BE$5*($Q38+0.5*($R38)^2))*_xlfn.NORM.DIST((LN(($M38*EXP($L38/100*BE$5)))-LN($K38)-$Q38*BE$5)/($R38*SQRT(BE$5))-$R38*SQRT(BE$5),0,1,TRUE)+$M38*EXP($L38/100*BE$5)*(1-_xlfn.NORM.DIST((LN(($M38*EXP($L38/100*BE$5)))-LN($K38)-$Q38*BE$5)/($R38*SQRT(BE$5)),0,1,TRUE)))*EXP(-$F$1*BE$5)*INDEX('3)tpx females'!CM$57:CM$107,MATCH($O38,'3)tpx females'!$BB$57:$BB$107,0))</f>
        <v>256.54653233088652</v>
      </c>
      <c r="BF38" s="32">
        <f ca="1">($K38*EXP(BF$5*($Q38+0.5*($R38)^2))*_xlfn.NORM.DIST((LN(($M38*EXP($L38/100*BF$5)))-LN($K38)-$Q38*BF$5)/($R38*SQRT(BF$5))-$R38*SQRT(BF$5),0,1,TRUE)+$M38*EXP($L38/100*BF$5)*(1-_xlfn.NORM.DIST((LN(($M38*EXP($L38/100*BF$5)))-LN($K38)-$Q38*BF$5)/($R38*SQRT(BF$5)),0,1,TRUE)))*EXP(-$F$1*BF$5)*INDEX('3)tpx females'!CN$57:CN$107,MATCH($O38,'3)tpx females'!$BB$57:$BB$107,0))</f>
        <v>143.74468137364164</v>
      </c>
      <c r="BG38" s="32">
        <f ca="1">($K38*EXP(BG$5*($Q38+0.5*($R38)^2))*_xlfn.NORM.DIST((LN(($M38*EXP($L38/100*BG$5)))-LN($K38)-$Q38*BG$5)/($R38*SQRT(BG$5))-$R38*SQRT(BG$5),0,1,TRUE)+$M38*EXP($L38/100*BG$5)*(1-_xlfn.NORM.DIST((LN(($M38*EXP($L38/100*BG$5)))-LN($K38)-$Q38*BG$5)/($R38*SQRT(BG$5)),0,1,TRUE)))*EXP(-$F$1*BG$5)*INDEX('3)tpx females'!CO$57:CO$107,MATCH($O38,'3)tpx females'!$BB$57:$BB$107,0))</f>
        <v>61.50482788335421</v>
      </c>
      <c r="BH38" s="32">
        <f ca="1">($K38*EXP(BH$5*($Q38+0.5*($R38)^2))*_xlfn.NORM.DIST((LN(($M38*EXP($L38/100*BH$5)))-LN($K38)-$Q38*BH$5)/($R38*SQRT(BH$5))-$R38*SQRT(BH$5),0,1,TRUE)+$M38*EXP($L38/100*BH$5)*(1-_xlfn.NORM.DIST((LN(($M38*EXP($L38/100*BH$5)))-LN($K38)-$Q38*BH$5)/($R38*SQRT(BH$5)),0,1,TRUE)))*EXP(-$F$1*BH$5)*INDEX('3)tpx females'!CP$57:CP$107,MATCH($O38,'3)tpx females'!$BB$57:$BB$107,0))</f>
        <v>0</v>
      </c>
      <c r="BI38" s="32">
        <f ca="1">($K38*EXP(BI$5*($Q38+0.5*($R38)^2))*_xlfn.NORM.DIST((LN(($M38*EXP($L38/100*BI$5)))-LN($K38)-$Q38*BI$5)/($R38*SQRT(BI$5))-$R38*SQRT(BI$5),0,1,TRUE)+$M38*EXP($L38/100*BI$5)*(1-_xlfn.NORM.DIST((LN(($M38*EXP($L38/100*BI$5)))-LN($K38)-$Q38*BI$5)/($R38*SQRT(BI$5)),0,1,TRUE)))*EXP(-$F$1*BI$5)*INDEX('3)tpx females'!CQ$57:CQ$107,MATCH($O38,'3)tpx females'!$BB$57:$BB$107,0))</f>
        <v>0</v>
      </c>
      <c r="BJ38" s="32">
        <f ca="1">($K38*EXP(BJ$5*($Q38+0.5*($R38)^2))*_xlfn.NORM.DIST((LN(($M38*EXP($L38/100*BJ$5)))-LN($K38)-$Q38*BJ$5)/($R38*SQRT(BJ$5))-$R38*SQRT(BJ$5),0,1,TRUE)+$M38*EXP($L38/100*BJ$5)*(1-_xlfn.NORM.DIST((LN(($M38*EXP($L38/100*BJ$5)))-LN($K38)-$Q38*BJ$5)/($R38*SQRT(BJ$5)),0,1,TRUE)))*EXP(-$F$1*BJ$5)*INDEX('3)tpx females'!CR$57:CR$107,MATCH($O38,'3)tpx females'!$BB$57:$BB$107,0))</f>
        <v>0</v>
      </c>
      <c r="BK38" s="32">
        <f ca="1">($K38*EXP(BK$5*($Q38+0.5*($R38)^2))*_xlfn.NORM.DIST((LN(($M38*EXP($L38/100*BK$5)))-LN($K38)-$Q38*BK$5)/($R38*SQRT(BK$5))-$R38*SQRT(BK$5),0,1,TRUE)+$M38*EXP($L38/100*BK$5)*(1-_xlfn.NORM.DIST((LN(($M38*EXP($L38/100*BK$5)))-LN($K38)-$Q38*BK$5)/($R38*SQRT(BK$5)),0,1,TRUE)))*EXP(-$F$1*BK$5)*INDEX('3)tpx females'!CS$57:CS$107,MATCH($O38,'3)tpx females'!$BB$57:$BB$107,0))</f>
        <v>0</v>
      </c>
      <c r="BL38" s="32">
        <f ca="1">($K38*EXP(BL$5*($Q38+0.5*($R38)^2))*_xlfn.NORM.DIST((LN(($M38*EXP($L38/100*BL$5)))-LN($K38)-$Q38*BL$5)/($R38*SQRT(BL$5))-$R38*SQRT(BL$5),0,1,TRUE)+$M38*EXP($L38/100*BL$5)*(1-_xlfn.NORM.DIST((LN(($M38*EXP($L38/100*BL$5)))-LN($K38)-$Q38*BL$5)/($R38*SQRT(BL$5)),0,1,TRUE)))*EXP(-$F$1*BL$5)*INDEX('3)tpx females'!CT$57:CT$107,MATCH($O38,'3)tpx females'!$BB$57:$BB$107,0))</f>
        <v>0</v>
      </c>
      <c r="BM38" s="32">
        <f ca="1">($K38*EXP(BM$5*($Q38+0.5*($R38)^2))*_xlfn.NORM.DIST((LN(($M38*EXP($L38/100*BM$5)))-LN($K38)-$Q38*BM$5)/($R38*SQRT(BM$5))-$R38*SQRT(BM$5),0,1,TRUE)+$M38*EXP($L38/100*BM$5)*(1-_xlfn.NORM.DIST((LN(($M38*EXP($L38/100*BM$5)))-LN($K38)-$Q38*BM$5)/($R38*SQRT(BM$5)),0,1,TRUE)))*EXP(-$F$1*BM$5)*INDEX('3)tpx females'!CU$57:CU$107,MATCH($O38,'3)tpx females'!$BB$57:$BB$107,0))</f>
        <v>0</v>
      </c>
      <c r="BN38" s="32">
        <f ca="1">($K38*EXP(BN$5*($Q38+0.5*($R38)^2))*_xlfn.NORM.DIST((LN(($M38*EXP($L38/100*BN$5)))-LN($K38)-$Q38*BN$5)/($R38*SQRT(BN$5))-$R38*SQRT(BN$5),0,1,TRUE)+$M38*EXP($L38/100*BN$5)*(1-_xlfn.NORM.DIST((LN(($M38*EXP($L38/100*BN$5)))-LN($K38)-$Q38*BN$5)/($R38*SQRT(BN$5)),0,1,TRUE)))*EXP(-$F$1*BN$5)*INDEX('3)tpx females'!CV$57:CV$107,MATCH($O38,'3)tpx females'!$BB$57:$BB$107,0))</f>
        <v>0</v>
      </c>
      <c r="BO38" s="32">
        <f ca="1">($K38*EXP(BO$5*($Q38+0.5*($R38)^2))*_xlfn.NORM.DIST((LN(($M38*EXP($L38/100*BO$5)))-LN($K38)-$Q38*BO$5)/($R38*SQRT(BO$5))-$R38*SQRT(BO$5),0,1,TRUE)+$M38*EXP($L38/100*BO$5)*(1-_xlfn.NORM.DIST((LN(($M38*EXP($L38/100*BO$5)))-LN($K38)-$Q38*BO$5)/($R38*SQRT(BO$5)),0,1,TRUE)))*EXP(-$F$1*BO$5)*INDEX('3)tpx females'!CW$57:CW$107,MATCH($O38,'3)tpx females'!$BB$57:$BB$107,0))</f>
        <v>0</v>
      </c>
      <c r="BP38" s="32">
        <f ca="1">($K38*EXP(BP$5*($Q38+0.5*($R38)^2))*_xlfn.NORM.DIST((LN(($M38*EXP($L38/100*BP$5)))-LN($K38)-$Q38*BP$5)/($R38*SQRT(BP$5))-$R38*SQRT(BP$5),0,1,TRUE)+$M38*EXP($L38/100*BP$5)*(1-_xlfn.NORM.DIST((LN(($M38*EXP($L38/100*BP$5)))-LN($K38)-$Q38*BP$5)/($R38*SQRT(BP$5)),0,1,TRUE)))*EXP(-$F$1*BP$5)*INDEX('3)tpx females'!CX$57:CX$107,MATCH($O38,'3)tpx females'!$BB$57:$BB$107,0))</f>
        <v>0</v>
      </c>
      <c r="BQ38" s="32">
        <f ca="1">($K38*EXP(BQ$5*($Q38+0.5*($R38)^2))*_xlfn.NORM.DIST((LN(($M38*EXP($L38/100*BQ$5)))-LN($K38)-$Q38*BQ$5)/($R38*SQRT(BQ$5))-$R38*SQRT(BQ$5),0,1,TRUE)+$M38*EXP($L38/100*BQ$5)*(1-_xlfn.NORM.DIST((LN(($M38*EXP($L38/100*BQ$5)))-LN($K38)-$Q38*BQ$5)/($R38*SQRT(BQ$5)),0,1,TRUE)))*EXP(-$F$1*BQ$5)*INDEX('3)tpx females'!CY$57:CY$107,MATCH($O38,'3)tpx females'!$BB$57:$BB$107,0))</f>
        <v>0</v>
      </c>
      <c r="BR38" s="32">
        <f ca="1">($K38*EXP(BR$5*($Q38+0.5*($R38)^2))*_xlfn.NORM.DIST((LN(($M38*EXP($L38/100*BR$5)))-LN($K38)-$Q38*BR$5)/($R38*SQRT(BR$5))-$R38*SQRT(BR$5),0,1,TRUE)+$M38*EXP($L38/100*BR$5)*(1-_xlfn.NORM.DIST((LN(($M38*EXP($L38/100*BR$5)))-LN($K38)-$Q38*BR$5)/($R38*SQRT(BR$5)),0,1,TRUE)))*EXP(-$F$1*BR$5)*INDEX('3)tpx females'!CZ$57:CZ$107,MATCH($O38,'3)tpx females'!$BB$57:$BB$107,0))</f>
        <v>0</v>
      </c>
      <c r="BS38" s="32">
        <f ca="1">($K38*EXP(BS$5*($Q38+0.5*($R38)^2))*_xlfn.NORM.DIST((LN(($M38*EXP($L38/100*BS$5)))-LN($K38)-$Q38*BS$5)/($R38*SQRT(BS$5))-$R38*SQRT(BS$5),0,1,TRUE)+$M38*EXP($L38/100*BS$5)*(1-_xlfn.NORM.DIST((LN(($M38*EXP($L38/100*BS$5)))-LN($K38)-$Q38*BS$5)/($R38*SQRT(BS$5)),0,1,TRUE)))*EXP(-$F$1*BS$5)*INDEX('3)tpx females'!DA$57:DA$107,MATCH($O38,'3)tpx females'!$BB$57:$BB$107,0))</f>
        <v>0</v>
      </c>
      <c r="BU38" s="32">
        <f t="shared" si="58"/>
        <v>416405.13692513213</v>
      </c>
      <c r="BV38" s="32">
        <f t="shared" si="67"/>
        <v>391567.79712857818</v>
      </c>
      <c r="BW38" s="32">
        <f t="shared" si="68"/>
        <v>394910.3089547499</v>
      </c>
      <c r="BX38" s="32">
        <f t="shared" si="69"/>
        <v>398281.35322253208</v>
      </c>
      <c r="BY38" s="32">
        <f t="shared" si="70"/>
        <v>401681.17349133955</v>
      </c>
      <c r="BZ38" s="32">
        <f t="shared" si="71"/>
        <v>405110.01539966557</v>
      </c>
      <c r="CA38" s="32">
        <f t="shared" si="72"/>
        <v>408568.1266828294</v>
      </c>
      <c r="CB38" s="32">
        <f t="shared" si="73"/>
        <v>412055.75719087519</v>
      </c>
      <c r="CC38" s="32">
        <f t="shared" si="74"/>
        <v>415573.15890657925</v>
      </c>
      <c r="CD38" s="32">
        <f t="shared" si="75"/>
        <v>419120.58596274472</v>
      </c>
      <c r="CE38" s="32">
        <f t="shared" si="76"/>
        <v>422698.29465055588</v>
      </c>
      <c r="CF38" s="32">
        <f t="shared" si="77"/>
        <v>426306.54337218223</v>
      </c>
      <c r="CG38" s="32">
        <f t="shared" si="78"/>
        <v>429945.592367045</v>
      </c>
      <c r="CH38" s="32">
        <f t="shared" si="79"/>
        <v>433615.70277984522</v>
      </c>
      <c r="CI38" s="32">
        <f t="shared" si="80"/>
        <v>437317.13426254771</v>
      </c>
      <c r="CJ38" s="32">
        <f t="shared" si="81"/>
        <v>441050.13994762464</v>
      </c>
      <c r="CK38" s="32">
        <f t="shared" si="82"/>
        <v>444814.95748340216</v>
      </c>
      <c r="CL38" s="32">
        <f t="shared" si="83"/>
        <v>448611.79501122044</v>
      </c>
      <c r="CM38" s="32">
        <f t="shared" si="84"/>
        <v>452440.81148409261</v>
      </c>
      <c r="CN38" s="32">
        <f t="shared" si="85"/>
        <v>456302.09145405021</v>
      </c>
      <c r="CO38" s="32">
        <f t="shared" si="86"/>
        <v>460195.61521330749</v>
      </c>
      <c r="CP38" s="32">
        <f t="shared" si="87"/>
        <v>464121.2258022906</v>
      </c>
      <c r="CQ38" s="32">
        <f t="shared" si="88"/>
        <v>468078.59479442734</v>
      </c>
      <c r="CR38" s="32">
        <f t="shared" si="89"/>
        <v>472067.18890140083</v>
      </c>
      <c r="CS38" s="32">
        <f t="shared" si="90"/>
        <v>476086.23933747114</v>
      </c>
      <c r="CT38" s="32">
        <f t="shared" si="91"/>
        <v>480134.71559519402</v>
      </c>
      <c r="CU38" s="32">
        <f t="shared" si="92"/>
        <v>484211.30488726753</v>
      </c>
      <c r="CV38" s="32">
        <f t="shared" si="93"/>
        <v>488314.39806646027</v>
      </c>
      <c r="CW38" s="32">
        <f t="shared" si="94"/>
        <v>492442.08240102441</v>
      </c>
      <c r="CX38" s="32">
        <f t="shared" si="95"/>
        <v>496592.14119408961</v>
      </c>
      <c r="CY38" s="32">
        <f t="shared" si="96"/>
        <v>500762.05991420266</v>
      </c>
      <c r="CZ38" s="32">
        <f t="shared" si="97"/>
        <v>504949.03825941932</v>
      </c>
      <c r="DA38" s="32">
        <f t="shared" si="98"/>
        <v>509150.00740869239</v>
      </c>
      <c r="DB38" s="32">
        <f t="shared" si="99"/>
        <v>513361.65161490272</v>
      </c>
      <c r="DC38" s="32">
        <f t="shared" si="100"/>
        <v>517580.43325347011</v>
      </c>
      <c r="DD38" s="32">
        <f t="shared" si="101"/>
        <v>521802.6204473711</v>
      </c>
      <c r="DE38" s="32">
        <f t="shared" si="102"/>
        <v>526024.31643190922</v>
      </c>
      <c r="DF38" s="32">
        <f t="shared" si="103"/>
        <v>530241.48989012267</v>
      </c>
      <c r="DG38" s="32">
        <f t="shared" si="104"/>
        <v>534450.00557304686</v>
      </c>
      <c r="DH38" s="32">
        <f t="shared" si="105"/>
        <v>538645.65461066132</v>
      </c>
      <c r="DI38" s="32">
        <f t="shared" si="106"/>
        <v>542824.1840133291</v>
      </c>
      <c r="DJ38" s="32">
        <f t="shared" si="107"/>
        <v>546981.32495548506</v>
      </c>
      <c r="DK38" s="32">
        <f t="shared" si="108"/>
        <v>551112.81952012819</v>
      </c>
      <c r="DL38" s="32">
        <f t="shared" si="109"/>
        <v>555214.4456623093</v>
      </c>
      <c r="DM38" s="32">
        <f t="shared" si="110"/>
        <v>559282.04022108729</v>
      </c>
      <c r="DN38" s="32">
        <f t="shared" si="111"/>
        <v>563311.51987185969</v>
      </c>
      <c r="DO38" s="32">
        <f t="shared" si="112"/>
        <v>567298.89996454201</v>
      </c>
      <c r="DP38" s="32">
        <f t="shared" si="113"/>
        <v>571240.31123807398</v>
      </c>
      <c r="DQ38" s="32">
        <f t="shared" si="114"/>
        <v>575132.01443877409</v>
      </c>
      <c r="DR38" s="32">
        <f t="shared" si="115"/>
        <v>578970.41289979802</v>
      </c>
      <c r="DT38" s="48">
        <f t="shared" si="116"/>
        <v>72</v>
      </c>
      <c r="DU38" s="32"/>
      <c r="DV38" s="32">
        <f ca="1">INDEX('3)tpx females'!BD$57:BD$107,MATCH('3) 2016 cases'!DT38,'3)tpx females'!$BB$57:$BB$107,0))</f>
        <v>1.2378655071663469E-2</v>
      </c>
      <c r="DW38" s="32">
        <f t="shared" ca="1" si="117"/>
        <v>-5154.5355600650082</v>
      </c>
      <c r="DX38" s="32">
        <f t="shared" ca="1" si="61"/>
        <v>0.98762134492833653</v>
      </c>
      <c r="DZ38" s="32">
        <f t="shared" ca="1" si="118"/>
        <v>-480585.19864940015</v>
      </c>
      <c r="EA38" s="32">
        <f t="shared" ca="1" si="119"/>
        <v>64180.061724268016</v>
      </c>
      <c r="EB38" s="32">
        <f t="shared" ca="1" si="64"/>
        <v>794.46284656278476</v>
      </c>
      <c r="EC38" s="32">
        <f ca="1">EA38*'3) Value'!AN50</f>
        <v>0</v>
      </c>
      <c r="EE38" s="32">
        <f ca="1">IF(EC38=0,'3) Value'!AM50+'3) 2016 cases'!DZ38,0)</f>
        <v>6.0771743134246208</v>
      </c>
    </row>
    <row r="39" spans="3:135" x14ac:dyDescent="0.25">
      <c r="C39" s="32" t="s">
        <v>16</v>
      </c>
      <c r="D39" s="32" t="s">
        <v>14</v>
      </c>
      <c r="E39" s="49">
        <v>15695</v>
      </c>
      <c r="F39" s="32" t="s">
        <v>13</v>
      </c>
      <c r="G39" s="32" t="s">
        <v>17</v>
      </c>
      <c r="H39" s="49" t="s">
        <v>17</v>
      </c>
      <c r="I39" s="32" t="s">
        <v>17</v>
      </c>
      <c r="J39" s="32" t="s">
        <v>24</v>
      </c>
      <c r="K39" s="52">
        <v>385000</v>
      </c>
      <c r="L39" s="52">
        <v>7.85</v>
      </c>
      <c r="M39" s="52">
        <v>158168</v>
      </c>
      <c r="O39" s="48">
        <f t="shared" si="65"/>
        <v>74</v>
      </c>
      <c r="Q39" s="32">
        <f>INDEX('2b)Working'!$I$61:$P$61,MATCH($J39,'2b)Working'!$I$60:$P$60,0))</f>
        <v>7.2302392103851601E-2</v>
      </c>
      <c r="R39" s="32">
        <f>INDEX('2b)Working'!$I$62:$P$62,MATCH($J39,'2b)Working'!$I$60:$P$60,0))</f>
        <v>5.5424966377019061E-2</v>
      </c>
      <c r="T39" s="9">
        <f t="shared" ca="1" si="66"/>
        <v>180367.8294560317</v>
      </c>
      <c r="U39" s="10"/>
      <c r="V39" s="32">
        <f ca="1">($K39*EXP(V$5*($Q39+0.5*($R39)^2))*_xlfn.NORM.DIST((LN(($M39*EXP($L39/100*V$5)))-LN($K39)-$Q39*V$5)/($R39*SQRT(V$5))-$R39*SQRT(V$5),0,1,TRUE)+$M39*EXP($L39/100*V$5)*(1-_xlfn.NORM.DIST((LN(($M39*EXP($L39/100*V$5)))-LN($K39)-$Q39*V$5)/($R39*SQRT(V$5)),0,1,TRUE)))*EXP(-$F$1*V$5)*INDEX('3)tpx females'!BD$57:BD$107,MATCH($O39,'3)tpx females'!$BB$57:$BB$107,0))</f>
        <v>2496.4602017781672</v>
      </c>
      <c r="W39" s="32">
        <f ca="1">($K39*EXP(W$5*($Q39+0.5*($R39)^2))*_xlfn.NORM.DIST((LN(($M39*EXP($L39/100*W$5)))-LN($K39)-$Q39*W$5)/($R39*SQRT(W$5))-$R39*SQRT(W$5),0,1,TRUE)+$M39*EXP($L39/100*W$5)*(1-_xlfn.NORM.DIST((LN(($M39*EXP($L39/100*W$5)))-LN($K39)-$Q39*W$5)/($R39*SQRT(W$5)),0,1,TRUE)))*EXP(-$F$1*W$5)*INDEX('3)tpx females'!BE$57:BE$107,MATCH($O39,'3)tpx females'!$BB$57:$BB$107,0))</f>
        <v>2465.4277394405854</v>
      </c>
      <c r="X39" s="32">
        <f ca="1">($K39*EXP(X$5*($Q39+0.5*($R39)^2))*_xlfn.NORM.DIST((LN(($M39*EXP($L39/100*X$5)))-LN($K39)-$Q39*X$5)/($R39*SQRT(X$5))-$R39*SQRT(X$5),0,1,TRUE)+$M39*EXP($L39/100*X$5)*(1-_xlfn.NORM.DIST((LN(($M39*EXP($L39/100*X$5)))-LN($K39)-$Q39*X$5)/($R39*SQRT(X$5)),0,1,TRUE)))*EXP(-$F$1*X$5)*INDEX('3)tpx females'!BF$57:BF$107,MATCH($O39,'3)tpx females'!$BB$57:$BB$107,0))</f>
        <v>2718.0954851657966</v>
      </c>
      <c r="Y39" s="32">
        <f ca="1">($K39*EXP(Y$5*($Q39+0.5*($R39)^2))*_xlfn.NORM.DIST((LN(($M39*EXP($L39/100*Y$5)))-LN($K39)-$Q39*Y$5)/($R39*SQRT(Y$5))-$R39*SQRT(Y$5),0,1,TRUE)+$M39*EXP($L39/100*Y$5)*(1-_xlfn.NORM.DIST((LN(($M39*EXP($L39/100*Y$5)))-LN($K39)-$Q39*Y$5)/($R39*SQRT(Y$5)),0,1,TRUE)))*EXP(-$F$1*Y$5)*INDEX('3)tpx females'!BG$57:BG$107,MATCH($O39,'3)tpx females'!$BB$57:$BB$107,0))</f>
        <v>3112.7026061003203</v>
      </c>
      <c r="Z39" s="32">
        <f ca="1">($K39*EXP(Z$5*($Q39+0.5*($R39)^2))*_xlfn.NORM.DIST((LN(($M39*EXP($L39/100*Z$5)))-LN($K39)-$Q39*Z$5)/($R39*SQRT(Z$5))-$R39*SQRT(Z$5),0,1,TRUE)+$M39*EXP($L39/100*Z$5)*(1-_xlfn.NORM.DIST((LN(($M39*EXP($L39/100*Z$5)))-LN($K39)-$Q39*Z$5)/($R39*SQRT(Z$5)),0,1,TRUE)))*EXP(-$F$1*Z$5)*INDEX('3)tpx females'!BH$57:BH$107,MATCH($O39,'3)tpx females'!$BB$57:$BB$107,0))</f>
        <v>3359.6721604325339</v>
      </c>
      <c r="AA39" s="32">
        <f ca="1">($K39*EXP(AA$5*($Q39+0.5*($R39)^2))*_xlfn.NORM.DIST((LN(($M39*EXP($L39/100*AA$5)))-LN($K39)-$Q39*AA$5)/($R39*SQRT(AA$5))-$R39*SQRT(AA$5),0,1,TRUE)+$M39*EXP($L39/100*AA$5)*(1-_xlfn.NORM.DIST((LN(($M39*EXP($L39/100*AA$5)))-LN($K39)-$Q39*AA$5)/($R39*SQRT(AA$5)),0,1,TRUE)))*EXP(-$F$1*AA$5)*INDEX('3)tpx females'!BI$57:BI$107,MATCH($O39,'3)tpx females'!$BB$57:$BB$107,0))</f>
        <v>3639.994595068722</v>
      </c>
      <c r="AB39" s="32">
        <f ca="1">($K39*EXP(AB$5*($Q39+0.5*($R39)^2))*_xlfn.NORM.DIST((LN(($M39*EXP($L39/100*AB$5)))-LN($K39)-$Q39*AB$5)/($R39*SQRT(AB$5))-$R39*SQRT(AB$5),0,1,TRUE)+$M39*EXP($L39/100*AB$5)*(1-_xlfn.NORM.DIST((LN(($M39*EXP($L39/100*AB$5)))-LN($K39)-$Q39*AB$5)/($R39*SQRT(AB$5)),0,1,TRUE)))*EXP(-$F$1*AB$5)*INDEX('3)tpx females'!BJ$57:BJ$107,MATCH($O39,'3)tpx females'!$BB$57:$BB$107,0))</f>
        <v>4308.5006778953102</v>
      </c>
      <c r="AC39" s="32">
        <f ca="1">($K39*EXP(AC$5*($Q39+0.5*($R39)^2))*_xlfn.NORM.DIST((LN(($M39*EXP($L39/100*AC$5)))-LN($K39)-$Q39*AC$5)/($R39*SQRT(AC$5))-$R39*SQRT(AC$5),0,1,TRUE)+$M39*EXP($L39/100*AC$5)*(1-_xlfn.NORM.DIST((LN(($M39*EXP($L39/100*AC$5)))-LN($K39)-$Q39*AC$5)/($R39*SQRT(AC$5)),0,1,TRUE)))*EXP(-$F$1*AC$5)*INDEX('3)tpx females'!BK$57:BK$107,MATCH($O39,'3)tpx females'!$BB$57:$BB$107,0))</f>
        <v>4765.5516174933809</v>
      </c>
      <c r="AD39" s="32">
        <f ca="1">($K39*EXP(AD$5*($Q39+0.5*($R39)^2))*_xlfn.NORM.DIST((LN(($M39*EXP($L39/100*AD$5)))-LN($K39)-$Q39*AD$5)/($R39*SQRT(AD$5))-$R39*SQRT(AD$5),0,1,TRUE)+$M39*EXP($L39/100*AD$5)*(1-_xlfn.NORM.DIST((LN(($M39*EXP($L39/100*AD$5)))-LN($K39)-$Q39*AD$5)/($R39*SQRT(AD$5)),0,1,TRUE)))*EXP(-$F$1*AD$5)*INDEX('3)tpx females'!BL$57:BL$107,MATCH($O39,'3)tpx females'!$BB$57:$BB$107,0))</f>
        <v>5510.1949479181758</v>
      </c>
      <c r="AE39" s="32">
        <f ca="1">($K39*EXP(AE$5*($Q39+0.5*($R39)^2))*_xlfn.NORM.DIST((LN(($M39*EXP($L39/100*AE$5)))-LN($K39)-$Q39*AE$5)/($R39*SQRT(AE$5))-$R39*SQRT(AE$5),0,1,TRUE)+$M39*EXP($L39/100*AE$5)*(1-_xlfn.NORM.DIST((LN(($M39*EXP($L39/100*AE$5)))-LN($K39)-$Q39*AE$5)/($R39*SQRT(AE$5)),0,1,TRUE)))*EXP(-$F$1*AE$5)*INDEX('3)tpx females'!BM$57:BM$107,MATCH($O39,'3)tpx females'!$BB$57:$BB$107,0))</f>
        <v>6102.8545013788407</v>
      </c>
      <c r="AF39" s="32">
        <f ca="1">($K39*EXP(AF$5*($Q39+0.5*($R39)^2))*_xlfn.NORM.DIST((LN(($M39*EXP($L39/100*AF$5)))-LN($K39)-$Q39*AF$5)/($R39*SQRT(AF$5))-$R39*SQRT(AF$5),0,1,TRUE)+$M39*EXP($L39/100*AF$5)*(1-_xlfn.NORM.DIST((LN(($M39*EXP($L39/100*AF$5)))-LN($K39)-$Q39*AF$5)/($R39*SQRT(AF$5)),0,1,TRUE)))*EXP(-$F$1*AF$5)*INDEX('3)tpx females'!BN$57:BN$107,MATCH($O39,'3)tpx females'!$BB$57:$BB$107,0))</f>
        <v>6382.8913122983058</v>
      </c>
      <c r="AG39" s="32">
        <f ca="1">($K39*EXP(AG$5*($Q39+0.5*($R39)^2))*_xlfn.NORM.DIST((LN(($M39*EXP($L39/100*AG$5)))-LN($K39)-$Q39*AG$5)/($R39*SQRT(AG$5))-$R39*SQRT(AG$5),0,1,TRUE)+$M39*EXP($L39/100*AG$5)*(1-_xlfn.NORM.DIST((LN(($M39*EXP($L39/100*AG$5)))-LN($K39)-$Q39*AG$5)/($R39*SQRT(AG$5)),0,1,TRUE)))*EXP(-$F$1*AG$5)*INDEX('3)tpx females'!BO$57:BO$107,MATCH($O39,'3)tpx females'!$BB$57:$BB$107,0))</f>
        <v>7160.3905308738103</v>
      </c>
      <c r="AH39" s="32">
        <f ca="1">($K39*EXP(AH$5*($Q39+0.5*($R39)^2))*_xlfn.NORM.DIST((LN(($M39*EXP($L39/100*AH$5)))-LN($K39)-$Q39*AH$5)/($R39*SQRT(AH$5))-$R39*SQRT(AH$5),0,1,TRUE)+$M39*EXP($L39/100*AH$5)*(1-_xlfn.NORM.DIST((LN(($M39*EXP($L39/100*AH$5)))-LN($K39)-$Q39*AH$5)/($R39*SQRT(AH$5)),0,1,TRUE)))*EXP(-$F$1*AH$5)*INDEX('3)tpx females'!BP$57:BP$107,MATCH($O39,'3)tpx females'!$BB$57:$BB$107,0))</f>
        <v>8167.0350370449951</v>
      </c>
      <c r="AI39" s="32">
        <f ca="1">($K39*EXP(AI$5*($Q39+0.5*($R39)^2))*_xlfn.NORM.DIST((LN(($M39*EXP($L39/100*AI$5)))-LN($K39)-$Q39*AI$5)/($R39*SQRT(AI$5))-$R39*SQRT(AI$5),0,1,TRUE)+$M39*EXP($L39/100*AI$5)*(1-_xlfn.NORM.DIST((LN(($M39*EXP($L39/100*AI$5)))-LN($K39)-$Q39*AI$5)/($R39*SQRT(AI$5)),0,1,TRUE)))*EXP(-$F$1*AI$5)*INDEX('3)tpx females'!BQ$57:BQ$107,MATCH($O39,'3)tpx females'!$BB$57:$BB$107,0))</f>
        <v>8639.7705407698522</v>
      </c>
      <c r="AJ39" s="32">
        <f ca="1">($K39*EXP(AJ$5*($Q39+0.5*($R39)^2))*_xlfn.NORM.DIST((LN(($M39*EXP($L39/100*AJ$5)))-LN($K39)-$Q39*AJ$5)/($R39*SQRT(AJ$5))-$R39*SQRT(AJ$5),0,1,TRUE)+$M39*EXP($L39/100*AJ$5)*(1-_xlfn.NORM.DIST((LN(($M39*EXP($L39/100*AJ$5)))-LN($K39)-$Q39*AJ$5)/($R39*SQRT(AJ$5)),0,1,TRUE)))*EXP(-$F$1*AJ$5)*INDEX('3)tpx females'!BR$57:BR$107,MATCH($O39,'3)tpx females'!$BB$57:$BB$107,0))</f>
        <v>9323.5504574064526</v>
      </c>
      <c r="AK39" s="32">
        <f ca="1">($K39*EXP(AK$5*($Q39+0.5*($R39)^2))*_xlfn.NORM.DIST((LN(($M39*EXP($L39/100*AK$5)))-LN($K39)-$Q39*AK$5)/($R39*SQRT(AK$5))-$R39*SQRT(AK$5),0,1,TRUE)+$M39*EXP($L39/100*AK$5)*(1-_xlfn.NORM.DIST((LN(($M39*EXP($L39/100*AK$5)))-LN($K39)-$Q39*AK$5)/($R39*SQRT(AK$5)),0,1,TRUE)))*EXP(-$F$1*AK$5)*INDEX('3)tpx females'!BS$57:BS$107,MATCH($O39,'3)tpx females'!$BB$57:$BB$107,0))</f>
        <v>10443.569813607464</v>
      </c>
      <c r="AL39" s="32">
        <f ca="1">($K39*EXP(AL$5*($Q39+0.5*($R39)^2))*_xlfn.NORM.DIST((LN(($M39*EXP($L39/100*AL$5)))-LN($K39)-$Q39*AL$5)/($R39*SQRT(AL$5))-$R39*SQRT(AL$5),0,1,TRUE)+$M39*EXP($L39/100*AL$5)*(1-_xlfn.NORM.DIST((LN(($M39*EXP($L39/100*AL$5)))-LN($K39)-$Q39*AL$5)/($R39*SQRT(AL$5)),0,1,TRUE)))*EXP(-$F$1*AL$5)*INDEX('3)tpx females'!BT$57:BT$107,MATCH($O39,'3)tpx females'!$BB$57:$BB$107,0))</f>
        <v>10734.714247966243</v>
      </c>
      <c r="AM39" s="32">
        <f ca="1">($K39*EXP(AM$5*($Q39+0.5*($R39)^2))*_xlfn.NORM.DIST((LN(($M39*EXP($L39/100*AM$5)))-LN($K39)-$Q39*AM$5)/($R39*SQRT(AM$5))-$R39*SQRT(AM$5),0,1,TRUE)+$M39*EXP($L39/100*AM$5)*(1-_xlfn.NORM.DIST((LN(($M39*EXP($L39/100*AM$5)))-LN($K39)-$Q39*AM$5)/($R39*SQRT(AM$5)),0,1,TRUE)))*EXP(-$F$1*AM$5)*INDEX('3)tpx females'!BU$57:BU$107,MATCH($O39,'3)tpx females'!$BB$57:$BB$107,0))</f>
        <v>10363.680838531402</v>
      </c>
      <c r="AN39" s="32">
        <f ca="1">($K39*EXP(AN$5*($Q39+0.5*($R39)^2))*_xlfn.NORM.DIST((LN(($M39*EXP($L39/100*AN$5)))-LN($K39)-$Q39*AN$5)/($R39*SQRT(AN$5))-$R39*SQRT(AN$5),0,1,TRUE)+$M39*EXP($L39/100*AN$5)*(1-_xlfn.NORM.DIST((LN(($M39*EXP($L39/100*AN$5)))-LN($K39)-$Q39*AN$5)/($R39*SQRT(AN$5)),0,1,TRUE)))*EXP(-$F$1*AN$5)*INDEX('3)tpx females'!BV$57:BV$107,MATCH($O39,'3)tpx females'!$BB$57:$BB$107,0))</f>
        <v>10028.715846456338</v>
      </c>
      <c r="AO39" s="32">
        <f ca="1">($K39*EXP(AO$5*($Q39+0.5*($R39)^2))*_xlfn.NORM.DIST((LN(($M39*EXP($L39/100*AO$5)))-LN($K39)-$Q39*AO$5)/($R39*SQRT(AO$5))-$R39*SQRT(AO$5),0,1,TRUE)+$M39*EXP($L39/100*AO$5)*(1-_xlfn.NORM.DIST((LN(($M39*EXP($L39/100*AO$5)))-LN($K39)-$Q39*AO$5)/($R39*SQRT(AO$5)),0,1,TRUE)))*EXP(-$F$1*AO$5)*INDEX('3)tpx females'!BW$57:BW$107,MATCH($O39,'3)tpx females'!$BB$57:$BB$107,0))</f>
        <v>9702.3476825990074</v>
      </c>
      <c r="AP39" s="32">
        <f ca="1">($K39*EXP(AP$5*($Q39+0.5*($R39)^2))*_xlfn.NORM.DIST((LN(($M39*EXP($L39/100*AP$5)))-LN($K39)-$Q39*AP$5)/($R39*SQRT(AP$5))-$R39*SQRT(AP$5),0,1,TRUE)+$M39*EXP($L39/100*AP$5)*(1-_xlfn.NORM.DIST((LN(($M39*EXP($L39/100*AP$5)))-LN($K39)-$Q39*AP$5)/($R39*SQRT(AP$5)),0,1,TRUE)))*EXP(-$F$1*AP$5)*INDEX('3)tpx females'!BX$57:BX$107,MATCH($O39,'3)tpx females'!$BB$57:$BB$107,0))</f>
        <v>9511.579793785324</v>
      </c>
      <c r="AQ39" s="32">
        <f ca="1">($K39*EXP(AQ$5*($Q39+0.5*($R39)^2))*_xlfn.NORM.DIST((LN(($M39*EXP($L39/100*AQ$5)))-LN($K39)-$Q39*AQ$5)/($R39*SQRT(AQ$5))-$R39*SQRT(AQ$5),0,1,TRUE)+$M39*EXP($L39/100*AQ$5)*(1-_xlfn.NORM.DIST((LN(($M39*EXP($L39/100*AQ$5)))-LN($K39)-$Q39*AQ$5)/($R39*SQRT(AQ$5)),0,1,TRUE)))*EXP(-$F$1*AQ$5)*INDEX('3)tpx females'!BY$57:BY$107,MATCH($O39,'3)tpx females'!$BB$57:$BB$107,0))</f>
        <v>8547.8625185224755</v>
      </c>
      <c r="AR39" s="32">
        <f ca="1">($K39*EXP(AR$5*($Q39+0.5*($R39)^2))*_xlfn.NORM.DIST((LN(($M39*EXP($L39/100*AR$5)))-LN($K39)-$Q39*AR$5)/($R39*SQRT(AR$5))-$R39*SQRT(AR$5),0,1,TRUE)+$M39*EXP($L39/100*AR$5)*(1-_xlfn.NORM.DIST((LN(($M39*EXP($L39/100*AR$5)))-LN($K39)-$Q39*AR$5)/($R39*SQRT(AR$5)),0,1,TRUE)))*EXP(-$F$1*AR$5)*INDEX('3)tpx females'!BZ$57:BZ$107,MATCH($O39,'3)tpx females'!$BB$57:$BB$107,0))</f>
        <v>7585.8049828866433</v>
      </c>
      <c r="AS39" s="32">
        <f ca="1">($K39*EXP(AS$5*($Q39+0.5*($R39)^2))*_xlfn.NORM.DIST((LN(($M39*EXP($L39/100*AS$5)))-LN($K39)-$Q39*AS$5)/($R39*SQRT(AS$5))-$R39*SQRT(AS$5),0,1,TRUE)+$M39*EXP($L39/100*AS$5)*(1-_xlfn.NORM.DIST((LN(($M39*EXP($L39/100*AS$5)))-LN($K39)-$Q39*AS$5)/($R39*SQRT(AS$5)),0,1,TRUE)))*EXP(-$F$1*AS$5)*INDEX('3)tpx females'!CA$57:CA$107,MATCH($O39,'3)tpx females'!$BB$57:$BB$107,0))</f>
        <v>6488.6654223391433</v>
      </c>
      <c r="AT39" s="32">
        <f ca="1">($K39*EXP(AT$5*($Q39+0.5*($R39)^2))*_xlfn.NORM.DIST((LN(($M39*EXP($L39/100*AT$5)))-LN($K39)-$Q39*AT$5)/($R39*SQRT(AT$5))-$R39*SQRT(AT$5),0,1,TRUE)+$M39*EXP($L39/100*AT$5)*(1-_xlfn.NORM.DIST((LN(($M39*EXP($L39/100*AT$5)))-LN($K39)-$Q39*AT$5)/($R39*SQRT(AT$5)),0,1,TRUE)))*EXP(-$F$1*AT$5)*INDEX('3)tpx females'!CB$57:CB$107,MATCH($O39,'3)tpx females'!$BB$57:$BB$107,0))</f>
        <v>5324.200466908107</v>
      </c>
      <c r="AU39" s="32">
        <f ca="1">($K39*EXP(AU$5*($Q39+0.5*($R39)^2))*_xlfn.NORM.DIST((LN(($M39*EXP($L39/100*AU$5)))-LN($K39)-$Q39*AU$5)/($R39*SQRT(AU$5))-$R39*SQRT(AU$5),0,1,TRUE)+$M39*EXP($L39/100*AU$5)*(1-_xlfn.NORM.DIST((LN(($M39*EXP($L39/100*AU$5)))-LN($K39)-$Q39*AU$5)/($R39*SQRT(AU$5)),0,1,TRUE)))*EXP(-$F$1*AU$5)*INDEX('3)tpx females'!CC$57:CC$107,MATCH($O39,'3)tpx females'!$BB$57:$BB$107,0))</f>
        <v>4185.2139585944014</v>
      </c>
      <c r="AV39" s="32">
        <f ca="1">($K39*EXP(AV$5*($Q39+0.5*($R39)^2))*_xlfn.NORM.DIST((LN(($M39*EXP($L39/100*AV$5)))-LN($K39)-$Q39*AV$5)/($R39*SQRT(AV$5))-$R39*SQRT(AV$5),0,1,TRUE)+$M39*EXP($L39/100*AV$5)*(1-_xlfn.NORM.DIST((LN(($M39*EXP($L39/100*AV$5)))-LN($K39)-$Q39*AV$5)/($R39*SQRT(AV$5)),0,1,TRUE)))*EXP(-$F$1*AV$5)*INDEX('3)tpx females'!CD$57:CD$107,MATCH($O39,'3)tpx females'!$BB$57:$BB$107,0))</f>
        <v>3154.8811465017034</v>
      </c>
      <c r="AW39" s="32">
        <f ca="1">($K39*EXP(AW$5*($Q39+0.5*($R39)^2))*_xlfn.NORM.DIST((LN(($M39*EXP($L39/100*AW$5)))-LN($K39)-$Q39*AW$5)/($R39*SQRT(AW$5))-$R39*SQRT(AW$5),0,1,TRUE)+$M39*EXP($L39/100*AW$5)*(1-_xlfn.NORM.DIST((LN(($M39*EXP($L39/100*AW$5)))-LN($K39)-$Q39*AW$5)/($R39*SQRT(AW$5)),0,1,TRUE)))*EXP(-$F$1*AW$5)*INDEX('3)tpx females'!CE$57:CE$107,MATCH($O39,'3)tpx females'!$BB$57:$BB$107,0))</f>
        <v>2261.3747929900915</v>
      </c>
      <c r="AX39" s="32">
        <f ca="1">($K39*EXP(AX$5*($Q39+0.5*($R39)^2))*_xlfn.NORM.DIST((LN(($M39*EXP($L39/100*AX$5)))-LN($K39)-$Q39*AX$5)/($R39*SQRT(AX$5))-$R39*SQRT(AX$5),0,1,TRUE)+$M39*EXP($L39/100*AX$5)*(1-_xlfn.NORM.DIST((LN(($M39*EXP($L39/100*AX$5)))-LN($K39)-$Q39*AX$5)/($R39*SQRT(AX$5)),0,1,TRUE)))*EXP(-$F$1*AX$5)*INDEX('3)tpx females'!CF$57:CF$107,MATCH($O39,'3)tpx females'!$BB$57:$BB$107,0))</f>
        <v>1536.0895719366276</v>
      </c>
      <c r="AY39" s="32">
        <f ca="1">($K39*EXP(AY$5*($Q39+0.5*($R39)^2))*_xlfn.NORM.DIST((LN(($M39*EXP($L39/100*AY$5)))-LN($K39)-$Q39*AY$5)/($R39*SQRT(AY$5))-$R39*SQRT(AY$5),0,1,TRUE)+$M39*EXP($L39/100*AY$5)*(1-_xlfn.NORM.DIST((LN(($M39*EXP($L39/100*AY$5)))-LN($K39)-$Q39*AY$5)/($R39*SQRT(AY$5)),0,1,TRUE)))*EXP(-$F$1*AY$5)*INDEX('3)tpx females'!CG$57:CG$107,MATCH($O39,'3)tpx females'!$BB$57:$BB$107,0))</f>
        <v>995.55795270948943</v>
      </c>
      <c r="AZ39" s="32">
        <f ca="1">($K39*EXP(AZ$5*($Q39+0.5*($R39)^2))*_xlfn.NORM.DIST((LN(($M39*EXP($L39/100*AZ$5)))-LN($K39)-$Q39*AZ$5)/($R39*SQRT(AZ$5))-$R39*SQRT(AZ$5),0,1,TRUE)+$M39*EXP($L39/100*AZ$5)*(1-_xlfn.NORM.DIST((LN(($M39*EXP($L39/100*AZ$5)))-LN($K39)-$Q39*AZ$5)/($R39*SQRT(AZ$5)),0,1,TRUE)))*EXP(-$F$1*AZ$5)*INDEX('3)tpx females'!CH$57:CH$107,MATCH($O39,'3)tpx females'!$BB$57:$BB$107,0))</f>
        <v>611.33053283768356</v>
      </c>
      <c r="BA39" s="32">
        <f ca="1">($K39*EXP(BA$5*($Q39+0.5*($R39)^2))*_xlfn.NORM.DIST((LN(($M39*EXP($L39/100*BA$5)))-LN($K39)-$Q39*BA$5)/($R39*SQRT(BA$5))-$R39*SQRT(BA$5),0,1,TRUE)+$M39*EXP($L39/100*BA$5)*(1-_xlfn.NORM.DIST((LN(($M39*EXP($L39/100*BA$5)))-LN($K39)-$Q39*BA$5)/($R39*SQRT(BA$5)),0,1,TRUE)))*EXP(-$F$1*BA$5)*INDEX('3)tpx females'!CI$57:CI$107,MATCH($O39,'3)tpx females'!$BB$57:$BB$107,0))</f>
        <v>358.29985378846311</v>
      </c>
      <c r="BB39" s="32">
        <f ca="1">($K39*EXP(BB$5*($Q39+0.5*($R39)^2))*_xlfn.NORM.DIST((LN(($M39*EXP($L39/100*BB$5)))-LN($K39)-$Q39*BB$5)/($R39*SQRT(BB$5))-$R39*SQRT(BB$5),0,1,TRUE)+$M39*EXP($L39/100*BB$5)*(1-_xlfn.NORM.DIST((LN(($M39*EXP($L39/100*BB$5)))-LN($K39)-$Q39*BB$5)/($R39*SQRT(BB$5)),0,1,TRUE)))*EXP(-$F$1*BB$5)*INDEX('3)tpx females'!CJ$57:CJ$107,MATCH($O39,'3)tpx females'!$BB$57:$BB$107,0))</f>
        <v>192.08594442721511</v>
      </c>
      <c r="BC39" s="32">
        <f ca="1">($K39*EXP(BC$5*($Q39+0.5*($R39)^2))*_xlfn.NORM.DIST((LN(($M39*EXP($L39/100*BC$5)))-LN($K39)-$Q39*BC$5)/($R39*SQRT(BC$5))-$R39*SQRT(BC$5),0,1,TRUE)+$M39*EXP($L39/100*BC$5)*(1-_xlfn.NORM.DIST((LN(($M39*EXP($L39/100*BC$5)))-LN($K39)-$Q39*BC$5)/($R39*SQRT(BC$5)),0,1,TRUE)))*EXP(-$F$1*BC$5)*INDEX('3)tpx females'!CK$57:CK$107,MATCH($O39,'3)tpx females'!$BB$57:$BB$107,0))</f>
        <v>104.74609391208566</v>
      </c>
      <c r="BD39" s="32">
        <f ca="1">($K39*EXP(BD$5*($Q39+0.5*($R39)^2))*_xlfn.NORM.DIST((LN(($M39*EXP($L39/100*BD$5)))-LN($K39)-$Q39*BD$5)/($R39*SQRT(BD$5))-$R39*SQRT(BD$5),0,1,TRUE)+$M39*EXP($L39/100*BD$5)*(1-_xlfn.NORM.DIST((LN(($M39*EXP($L39/100*BD$5)))-LN($K39)-$Q39*BD$5)/($R39*SQRT(BD$5)),0,1,TRUE)))*EXP(-$F$1*BD$5)*INDEX('3)tpx females'!CL$57:CL$107,MATCH($O39,'3)tpx females'!$BB$57:$BB$107,0))</f>
        <v>58.646483287030101</v>
      </c>
      <c r="BE39" s="32">
        <f ca="1">($K39*EXP(BE$5*($Q39+0.5*($R39)^2))*_xlfn.NORM.DIST((LN(($M39*EXP($L39/100*BE$5)))-LN($K39)-$Q39*BE$5)/($R39*SQRT(BE$5))-$R39*SQRT(BE$5),0,1,TRUE)+$M39*EXP($L39/100*BE$5)*(1-_xlfn.NORM.DIST((LN(($M39*EXP($L39/100*BE$5)))-LN($K39)-$Q39*BE$5)/($R39*SQRT(BE$5)),0,1,TRUE)))*EXP(-$F$1*BE$5)*INDEX('3)tpx females'!CM$57:CM$107,MATCH($O39,'3)tpx females'!$BB$57:$BB$107,0))</f>
        <v>25.369100379506499</v>
      </c>
      <c r="BF39" s="32">
        <f ca="1">($K39*EXP(BF$5*($Q39+0.5*($R39)^2))*_xlfn.NORM.DIST((LN(($M39*EXP($L39/100*BF$5)))-LN($K39)-$Q39*BF$5)/($R39*SQRT(BF$5))-$R39*SQRT(BF$5),0,1,TRUE)+$M39*EXP($L39/100*BF$5)*(1-_xlfn.NORM.DIST((LN(($M39*EXP($L39/100*BF$5)))-LN($K39)-$Q39*BF$5)/($R39*SQRT(BF$5)),0,1,TRUE)))*EXP(-$F$1*BF$5)*INDEX('3)tpx females'!CN$57:CN$107,MATCH($O39,'3)tpx females'!$BB$57:$BB$107,0))</f>
        <v>0</v>
      </c>
      <c r="BG39" s="32">
        <f ca="1">($K39*EXP(BG$5*($Q39+0.5*($R39)^2))*_xlfn.NORM.DIST((LN(($M39*EXP($L39/100*BG$5)))-LN($K39)-$Q39*BG$5)/($R39*SQRT(BG$5))-$R39*SQRT(BG$5),0,1,TRUE)+$M39*EXP($L39/100*BG$5)*(1-_xlfn.NORM.DIST((LN(($M39*EXP($L39/100*BG$5)))-LN($K39)-$Q39*BG$5)/($R39*SQRT(BG$5)),0,1,TRUE)))*EXP(-$F$1*BG$5)*INDEX('3)tpx females'!CO$57:CO$107,MATCH($O39,'3)tpx females'!$BB$57:$BB$107,0))</f>
        <v>0</v>
      </c>
      <c r="BH39" s="32">
        <f ca="1">($K39*EXP(BH$5*($Q39+0.5*($R39)^2))*_xlfn.NORM.DIST((LN(($M39*EXP($L39/100*BH$5)))-LN($K39)-$Q39*BH$5)/($R39*SQRT(BH$5))-$R39*SQRT(BH$5),0,1,TRUE)+$M39*EXP($L39/100*BH$5)*(1-_xlfn.NORM.DIST((LN(($M39*EXP($L39/100*BH$5)))-LN($K39)-$Q39*BH$5)/($R39*SQRT(BH$5)),0,1,TRUE)))*EXP(-$F$1*BH$5)*INDEX('3)tpx females'!CP$57:CP$107,MATCH($O39,'3)tpx females'!$BB$57:$BB$107,0))</f>
        <v>0</v>
      </c>
      <c r="BI39" s="32">
        <f ca="1">($K39*EXP(BI$5*($Q39+0.5*($R39)^2))*_xlfn.NORM.DIST((LN(($M39*EXP($L39/100*BI$5)))-LN($K39)-$Q39*BI$5)/($R39*SQRT(BI$5))-$R39*SQRT(BI$5),0,1,TRUE)+$M39*EXP($L39/100*BI$5)*(1-_xlfn.NORM.DIST((LN(($M39*EXP($L39/100*BI$5)))-LN($K39)-$Q39*BI$5)/($R39*SQRT(BI$5)),0,1,TRUE)))*EXP(-$F$1*BI$5)*INDEX('3)tpx females'!CQ$57:CQ$107,MATCH($O39,'3)tpx females'!$BB$57:$BB$107,0))</f>
        <v>0</v>
      </c>
      <c r="BJ39" s="32">
        <f ca="1">($K39*EXP(BJ$5*($Q39+0.5*($R39)^2))*_xlfn.NORM.DIST((LN(($M39*EXP($L39/100*BJ$5)))-LN($K39)-$Q39*BJ$5)/($R39*SQRT(BJ$5))-$R39*SQRT(BJ$5),0,1,TRUE)+$M39*EXP($L39/100*BJ$5)*(1-_xlfn.NORM.DIST((LN(($M39*EXP($L39/100*BJ$5)))-LN($K39)-$Q39*BJ$5)/($R39*SQRT(BJ$5)),0,1,TRUE)))*EXP(-$F$1*BJ$5)*INDEX('3)tpx females'!CR$57:CR$107,MATCH($O39,'3)tpx females'!$BB$57:$BB$107,0))</f>
        <v>0</v>
      </c>
      <c r="BK39" s="32">
        <f ca="1">($K39*EXP(BK$5*($Q39+0.5*($R39)^2))*_xlfn.NORM.DIST((LN(($M39*EXP($L39/100*BK$5)))-LN($K39)-$Q39*BK$5)/($R39*SQRT(BK$5))-$R39*SQRT(BK$5),0,1,TRUE)+$M39*EXP($L39/100*BK$5)*(1-_xlfn.NORM.DIST((LN(($M39*EXP($L39/100*BK$5)))-LN($K39)-$Q39*BK$5)/($R39*SQRT(BK$5)),0,1,TRUE)))*EXP(-$F$1*BK$5)*INDEX('3)tpx females'!CS$57:CS$107,MATCH($O39,'3)tpx females'!$BB$57:$BB$107,0))</f>
        <v>0</v>
      </c>
      <c r="BL39" s="32">
        <f ca="1">($K39*EXP(BL$5*($Q39+0.5*($R39)^2))*_xlfn.NORM.DIST((LN(($M39*EXP($L39/100*BL$5)))-LN($K39)-$Q39*BL$5)/($R39*SQRT(BL$5))-$R39*SQRT(BL$5),0,1,TRUE)+$M39*EXP($L39/100*BL$5)*(1-_xlfn.NORM.DIST((LN(($M39*EXP($L39/100*BL$5)))-LN($K39)-$Q39*BL$5)/($R39*SQRT(BL$5)),0,1,TRUE)))*EXP(-$F$1*BL$5)*INDEX('3)tpx females'!CT$57:CT$107,MATCH($O39,'3)tpx females'!$BB$57:$BB$107,0))</f>
        <v>0</v>
      </c>
      <c r="BM39" s="32">
        <f ca="1">($K39*EXP(BM$5*($Q39+0.5*($R39)^2))*_xlfn.NORM.DIST((LN(($M39*EXP($L39/100*BM$5)))-LN($K39)-$Q39*BM$5)/($R39*SQRT(BM$5))-$R39*SQRT(BM$5),0,1,TRUE)+$M39*EXP($L39/100*BM$5)*(1-_xlfn.NORM.DIST((LN(($M39*EXP($L39/100*BM$5)))-LN($K39)-$Q39*BM$5)/($R39*SQRT(BM$5)),0,1,TRUE)))*EXP(-$F$1*BM$5)*INDEX('3)tpx females'!CU$57:CU$107,MATCH($O39,'3)tpx females'!$BB$57:$BB$107,0))</f>
        <v>0</v>
      </c>
      <c r="BN39" s="32">
        <f ca="1">($K39*EXP(BN$5*($Q39+0.5*($R39)^2))*_xlfn.NORM.DIST((LN(($M39*EXP($L39/100*BN$5)))-LN($K39)-$Q39*BN$5)/($R39*SQRT(BN$5))-$R39*SQRT(BN$5),0,1,TRUE)+$M39*EXP($L39/100*BN$5)*(1-_xlfn.NORM.DIST((LN(($M39*EXP($L39/100*BN$5)))-LN($K39)-$Q39*BN$5)/($R39*SQRT(BN$5)),0,1,TRUE)))*EXP(-$F$1*BN$5)*INDEX('3)tpx females'!CV$57:CV$107,MATCH($O39,'3)tpx females'!$BB$57:$BB$107,0))</f>
        <v>0</v>
      </c>
      <c r="BO39" s="32">
        <f ca="1">($K39*EXP(BO$5*($Q39+0.5*($R39)^2))*_xlfn.NORM.DIST((LN(($M39*EXP($L39/100*BO$5)))-LN($K39)-$Q39*BO$5)/($R39*SQRT(BO$5))-$R39*SQRT(BO$5),0,1,TRUE)+$M39*EXP($L39/100*BO$5)*(1-_xlfn.NORM.DIST((LN(($M39*EXP($L39/100*BO$5)))-LN($K39)-$Q39*BO$5)/($R39*SQRT(BO$5)),0,1,TRUE)))*EXP(-$F$1*BO$5)*INDEX('3)tpx females'!CW$57:CW$107,MATCH($O39,'3)tpx females'!$BB$57:$BB$107,0))</f>
        <v>0</v>
      </c>
      <c r="BP39" s="32">
        <f ca="1">($K39*EXP(BP$5*($Q39+0.5*($R39)^2))*_xlfn.NORM.DIST((LN(($M39*EXP($L39/100*BP$5)))-LN($K39)-$Q39*BP$5)/($R39*SQRT(BP$5))-$R39*SQRT(BP$5),0,1,TRUE)+$M39*EXP($L39/100*BP$5)*(1-_xlfn.NORM.DIST((LN(($M39*EXP($L39/100*BP$5)))-LN($K39)-$Q39*BP$5)/($R39*SQRT(BP$5)),0,1,TRUE)))*EXP(-$F$1*BP$5)*INDEX('3)tpx females'!CX$57:CX$107,MATCH($O39,'3)tpx females'!$BB$57:$BB$107,0))</f>
        <v>0</v>
      </c>
      <c r="BQ39" s="32">
        <f ca="1">($K39*EXP(BQ$5*($Q39+0.5*($R39)^2))*_xlfn.NORM.DIST((LN(($M39*EXP($L39/100*BQ$5)))-LN($K39)-$Q39*BQ$5)/($R39*SQRT(BQ$5))-$R39*SQRT(BQ$5),0,1,TRUE)+$M39*EXP($L39/100*BQ$5)*(1-_xlfn.NORM.DIST((LN(($M39*EXP($L39/100*BQ$5)))-LN($K39)-$Q39*BQ$5)/($R39*SQRT(BQ$5)),0,1,TRUE)))*EXP(-$F$1*BQ$5)*INDEX('3)tpx females'!CY$57:CY$107,MATCH($O39,'3)tpx females'!$BB$57:$BB$107,0))</f>
        <v>0</v>
      </c>
      <c r="BR39" s="32">
        <f ca="1">($K39*EXP(BR$5*($Q39+0.5*($R39)^2))*_xlfn.NORM.DIST((LN(($M39*EXP($L39/100*BR$5)))-LN($K39)-$Q39*BR$5)/($R39*SQRT(BR$5))-$R39*SQRT(BR$5),0,1,TRUE)+$M39*EXP($L39/100*BR$5)*(1-_xlfn.NORM.DIST((LN(($M39*EXP($L39/100*BR$5)))-LN($K39)-$Q39*BR$5)/($R39*SQRT(BR$5)),0,1,TRUE)))*EXP(-$F$1*BR$5)*INDEX('3)tpx females'!CZ$57:CZ$107,MATCH($O39,'3)tpx females'!$BB$57:$BB$107,0))</f>
        <v>0</v>
      </c>
      <c r="BS39" s="32">
        <f ca="1">($K39*EXP(BS$5*($Q39+0.5*($R39)^2))*_xlfn.NORM.DIST((LN(($M39*EXP($L39/100*BS$5)))-LN($K39)-$Q39*BS$5)/($R39*SQRT(BS$5))-$R39*SQRT(BS$5),0,1,TRUE)+$M39*EXP($L39/100*BS$5)*(1-_xlfn.NORM.DIST((LN(($M39*EXP($L39/100*BS$5)))-LN($K39)-$Q39*BS$5)/($R39*SQRT(BS$5)),0,1,TRUE)))*EXP(-$F$1*BS$5)*INDEX('3)tpx females'!DA$57:DA$107,MATCH($O39,'3)tpx females'!$BB$57:$BB$107,0))</f>
        <v>0</v>
      </c>
      <c r="BU39" s="32">
        <f t="shared" si="58"/>
        <v>170358.96322925942</v>
      </c>
      <c r="BV39" s="32">
        <f t="shared" si="67"/>
        <v>160197.55290574912</v>
      </c>
      <c r="BW39" s="32">
        <f t="shared" si="68"/>
        <v>161565.03567383642</v>
      </c>
      <c r="BX39" s="32">
        <f t="shared" si="69"/>
        <v>162944.19158603298</v>
      </c>
      <c r="BY39" s="32">
        <f t="shared" si="70"/>
        <v>164335.12028695308</v>
      </c>
      <c r="BZ39" s="32">
        <f t="shared" si="71"/>
        <v>165737.92227172965</v>
      </c>
      <c r="CA39" s="32">
        <f t="shared" si="72"/>
        <v>167152.69889024491</v>
      </c>
      <c r="CB39" s="32">
        <f t="shared" si="73"/>
        <v>168579.55231163127</v>
      </c>
      <c r="CC39" s="32">
        <f t="shared" si="74"/>
        <v>170018.58525546701</v>
      </c>
      <c r="CD39" s="32">
        <f t="shared" si="75"/>
        <v>171469.89999270573</v>
      </c>
      <c r="CE39" s="32">
        <f t="shared" si="76"/>
        <v>172933.59594580994</v>
      </c>
      <c r="CF39" s="32">
        <f t="shared" si="77"/>
        <v>174409.76549021131</v>
      </c>
      <c r="CG39" s="32">
        <f t="shared" si="78"/>
        <v>175898.48817529524</v>
      </c>
      <c r="CH39" s="32">
        <f t="shared" si="79"/>
        <v>177399.82414288836</v>
      </c>
      <c r="CI39" s="32">
        <f t="shared" si="80"/>
        <v>178913.80774570265</v>
      </c>
      <c r="CJ39" s="32">
        <f t="shared" si="81"/>
        <v>180440.44224893575</v>
      </c>
      <c r="CK39" s="32">
        <f t="shared" si="82"/>
        <v>181979.69618362325</v>
      </c>
      <c r="CL39" s="32">
        <f t="shared" si="83"/>
        <v>183531.501569477</v>
      </c>
      <c r="CM39" s="32">
        <f t="shared" si="84"/>
        <v>185095.75393783892</v>
      </c>
      <c r="CN39" s="32">
        <f t="shared" si="85"/>
        <v>186672.31389870361</v>
      </c>
      <c r="CO39" s="32">
        <f t="shared" si="86"/>
        <v>188261.00990485944</v>
      </c>
      <c r="CP39" s="32">
        <f t="shared" si="87"/>
        <v>189861.64184802628</v>
      </c>
      <c r="CQ39" s="32">
        <f t="shared" si="88"/>
        <v>191473.98515014994</v>
      </c>
      <c r="CR39" s="32">
        <f t="shared" si="89"/>
        <v>193097.79506553628</v>
      </c>
      <c r="CS39" s="32">
        <f t="shared" si="90"/>
        <v>194732.81097040349</v>
      </c>
      <c r="CT39" s="32">
        <f t="shared" si="91"/>
        <v>196378.76047575279</v>
      </c>
      <c r="CU39" s="32">
        <f t="shared" si="92"/>
        <v>198035.36325186334</v>
      </c>
      <c r="CV39" s="32">
        <f t="shared" si="93"/>
        <v>199702.33449600707</v>
      </c>
      <c r="CW39" s="32">
        <f t="shared" si="94"/>
        <v>201379.38800888983</v>
      </c>
      <c r="CX39" s="32">
        <f t="shared" si="95"/>
        <v>203066.23887064715</v>
      </c>
      <c r="CY39" s="32">
        <f t="shared" si="96"/>
        <v>204762.60572522858</v>
      </c>
      <c r="CZ39" s="32">
        <f t="shared" si="97"/>
        <v>206468.21269407211</v>
      </c>
      <c r="DA39" s="32">
        <f t="shared" si="98"/>
        <v>208182.79094743292</v>
      </c>
      <c r="DB39" s="32">
        <f t="shared" si="99"/>
        <v>209906.07996571818</v>
      </c>
      <c r="DC39" s="32">
        <f t="shared" si="100"/>
        <v>211637.82852466</v>
      </c>
      <c r="DD39" s="32">
        <f t="shared" si="101"/>
        <v>213377.79543788673</v>
      </c>
      <c r="DE39" s="32">
        <f t="shared" si="102"/>
        <v>215125.75008901322</v>
      </c>
      <c r="DF39" s="32">
        <f t="shared" si="103"/>
        <v>216881.47278321139</v>
      </c>
      <c r="DG39" s="32">
        <f t="shared" si="104"/>
        <v>218644.75494566481</v>
      </c>
      <c r="DH39" s="32">
        <f t="shared" si="105"/>
        <v>220415.39919157862</v>
      </c>
      <c r="DI39" s="32">
        <f t="shared" si="106"/>
        <v>222193.21928968464</v>
      </c>
      <c r="DJ39" s="32">
        <f t="shared" si="107"/>
        <v>223978.0400385345</v>
      </c>
      <c r="DK39" s="32">
        <f t="shared" si="108"/>
        <v>225769.69707239605</v>
      </c>
      <c r="DL39" s="32">
        <f t="shared" si="109"/>
        <v>227568.03661128465</v>
      </c>
      <c r="DM39" s="32">
        <f t="shared" si="110"/>
        <v>229372.91516759282</v>
      </c>
      <c r="DN39" s="32">
        <f t="shared" si="111"/>
        <v>231184.19921992856</v>
      </c>
      <c r="DO39" s="32">
        <f t="shared" si="112"/>
        <v>233001.76486314059</v>
      </c>
      <c r="DP39" s="32">
        <f t="shared" si="113"/>
        <v>234825.49744205846</v>
      </c>
      <c r="DQ39" s="32">
        <f t="shared" si="114"/>
        <v>236655.29117523017</v>
      </c>
      <c r="DR39" s="32">
        <f t="shared" si="115"/>
        <v>238491.04877384764</v>
      </c>
      <c r="DT39" s="48">
        <f t="shared" si="116"/>
        <v>74</v>
      </c>
      <c r="DU39" s="32"/>
      <c r="DV39" s="32">
        <f ca="1">INDEX('3)tpx females'!BD$57:BD$107,MATCH('3) 2016 cases'!DT39,'3)tpx females'!$BB$57:$BB$107,0))</f>
        <v>1.5716660513949265E-2</v>
      </c>
      <c r="DW39" s="32">
        <f t="shared" ca="1" si="117"/>
        <v>-2677.4739905826364</v>
      </c>
      <c r="DX39" s="32">
        <f t="shared" ca="1" si="61"/>
        <v>0.98428333948605073</v>
      </c>
      <c r="DZ39" s="32">
        <f t="shared" ca="1" si="118"/>
        <v>-193814.61727848358</v>
      </c>
      <c r="EA39" s="32">
        <f t="shared" ca="1" si="119"/>
        <v>23455.654049224162</v>
      </c>
      <c r="EB39" s="32">
        <f t="shared" ca="1" si="64"/>
        <v>368.6445518242956</v>
      </c>
      <c r="EC39" s="32">
        <f ca="1">EA39*'3) Value'!AN51</f>
        <v>0</v>
      </c>
      <c r="EE39" s="32">
        <f ca="1">IF(EC39=0,'3) Value'!AM51+'3) 2016 cases'!DZ39,0)</f>
        <v>3.5731407794810366</v>
      </c>
    </row>
    <row r="40" spans="3:135" x14ac:dyDescent="0.25">
      <c r="C40" s="32" t="s">
        <v>16</v>
      </c>
      <c r="D40" s="32" t="s">
        <v>14</v>
      </c>
      <c r="E40" s="49">
        <v>16998</v>
      </c>
      <c r="F40" s="32" t="s">
        <v>13</v>
      </c>
      <c r="G40" s="32" t="s">
        <v>17</v>
      </c>
      <c r="H40" s="49" t="s">
        <v>17</v>
      </c>
      <c r="I40" s="32" t="s">
        <v>17</v>
      </c>
      <c r="J40" s="32" t="s">
        <v>24</v>
      </c>
      <c r="K40" s="52">
        <v>220000</v>
      </c>
      <c r="L40" s="52">
        <v>7.9499999999999993</v>
      </c>
      <c r="M40" s="52">
        <v>33891</v>
      </c>
      <c r="O40" s="48">
        <f t="shared" si="65"/>
        <v>70</v>
      </c>
      <c r="Q40" s="32">
        <f>INDEX('2b)Working'!$I$61:$P$61,MATCH($J40,'2b)Working'!$I$60:$P$60,0))</f>
        <v>7.2302392103851601E-2</v>
      </c>
      <c r="R40" s="32">
        <f>INDEX('2b)Working'!$I$62:$P$62,MATCH($J40,'2b)Working'!$I$60:$P$60,0))</f>
        <v>5.5424966377019061E-2</v>
      </c>
      <c r="T40" s="9">
        <f t="shared" ca="1" si="66"/>
        <v>40583.819424235087</v>
      </c>
      <c r="U40" s="10"/>
      <c r="V40" s="32">
        <f ca="1">($K40*EXP(V$5*($Q40+0.5*($R40)^2))*_xlfn.NORM.DIST((LN(($M40*EXP($L40/100*V$5)))-LN($K40)-$Q40*V$5)/($R40*SQRT(V$5))-$R40*SQRT(V$5),0,1,TRUE)+$M40*EXP($L40/100*V$5)*(1-_xlfn.NORM.DIST((LN(($M40*EXP($L40/100*V$5)))-LN($K40)-$Q40*V$5)/($R40*SQRT(V$5)),0,1,TRUE)))*EXP(-$F$1*V$5)*INDEX('3)tpx females'!BD$57:BD$107,MATCH($O40,'3)tpx females'!$BB$57:$BB$107,0))</f>
        <v>322.6550498355117</v>
      </c>
      <c r="W40" s="32">
        <f ca="1">($K40*EXP(W$5*($Q40+0.5*($R40)^2))*_xlfn.NORM.DIST((LN(($M40*EXP($L40/100*W$5)))-LN($K40)-$Q40*W$5)/($R40*SQRT(W$5))-$R40*SQRT(W$5),0,1,TRUE)+$M40*EXP($L40/100*W$5)*(1-_xlfn.NORM.DIST((LN(($M40*EXP($L40/100*W$5)))-LN($K40)-$Q40*W$5)/($R40*SQRT(W$5)),0,1,TRUE)))*EXP(-$F$1*W$5)*INDEX('3)tpx females'!BE$57:BE$107,MATCH($O40,'3)tpx females'!$BB$57:$BB$107,0))</f>
        <v>371.90622321384893</v>
      </c>
      <c r="X40" s="32">
        <f ca="1">($K40*EXP(X$5*($Q40+0.5*($R40)^2))*_xlfn.NORM.DIST((LN(($M40*EXP($L40/100*X$5)))-LN($K40)-$Q40*X$5)/($R40*SQRT(X$5))-$R40*SQRT(X$5),0,1,TRUE)+$M40*EXP($L40/100*X$5)*(1-_xlfn.NORM.DIST((LN(($M40*EXP($L40/100*X$5)))-LN($K40)-$Q40*X$5)/($R40*SQRT(X$5)),0,1,TRUE)))*EXP(-$F$1*X$5)*INDEX('3)tpx females'!BF$57:BF$107,MATCH($O40,'3)tpx females'!$BB$57:$BB$107,0))</f>
        <v>408.64303060174274</v>
      </c>
      <c r="Y40" s="32">
        <f ca="1">($K40*EXP(Y$5*($Q40+0.5*($R40)^2))*_xlfn.NORM.DIST((LN(($M40*EXP($L40/100*Y$5)))-LN($K40)-$Q40*Y$5)/($R40*SQRT(Y$5))-$R40*SQRT(Y$5),0,1,TRUE)+$M40*EXP($L40/100*Y$5)*(1-_xlfn.NORM.DIST((LN(($M40*EXP($L40/100*Y$5)))-LN($K40)-$Q40*Y$5)/($R40*SQRT(Y$5)),0,1,TRUE)))*EXP(-$F$1*Y$5)*INDEX('3)tpx females'!BG$57:BG$107,MATCH($O40,'3)tpx females'!$BB$57:$BB$107,0))</f>
        <v>424.78195927005703</v>
      </c>
      <c r="Z40" s="32">
        <f ca="1">($K40*EXP(Z$5*($Q40+0.5*($R40)^2))*_xlfn.NORM.DIST((LN(($M40*EXP($L40/100*Z$5)))-LN($K40)-$Q40*Z$5)/($R40*SQRT(Z$5))-$R40*SQRT(Z$5),0,1,TRUE)+$M40*EXP($L40/100*Z$5)*(1-_xlfn.NORM.DIST((LN(($M40*EXP($L40/100*Z$5)))-LN($K40)-$Q40*Z$5)/($R40*SQRT(Z$5)),0,1,TRUE)))*EXP(-$F$1*Z$5)*INDEX('3)tpx females'!BH$57:BH$107,MATCH($O40,'3)tpx females'!$BB$57:$BB$107,0))</f>
        <v>502.13863947633371</v>
      </c>
      <c r="AA40" s="32">
        <f ca="1">($K40*EXP(AA$5*($Q40+0.5*($R40)^2))*_xlfn.NORM.DIST((LN(($M40*EXP($L40/100*AA$5)))-LN($K40)-$Q40*AA$5)/($R40*SQRT(AA$5))-$R40*SQRT(AA$5),0,1,TRUE)+$M40*EXP($L40/100*AA$5)*(1-_xlfn.NORM.DIST((LN(($M40*EXP($L40/100*AA$5)))-LN($K40)-$Q40*AA$5)/($R40*SQRT(AA$5)),0,1,TRUE)))*EXP(-$F$1*AA$5)*INDEX('3)tpx females'!BI$57:BI$107,MATCH($O40,'3)tpx females'!$BB$57:$BB$107,0))</f>
        <v>494.85702568322694</v>
      </c>
      <c r="AB40" s="32">
        <f ca="1">($K40*EXP(AB$5*($Q40+0.5*($R40)^2))*_xlfn.NORM.DIST((LN(($M40*EXP($L40/100*AB$5)))-LN($K40)-$Q40*AB$5)/($R40*SQRT(AB$5))-$R40*SQRT(AB$5),0,1,TRUE)+$M40*EXP($L40/100*AB$5)*(1-_xlfn.NORM.DIST((LN(($M40*EXP($L40/100*AB$5)))-LN($K40)-$Q40*AB$5)/($R40*SQRT(AB$5)),0,1,TRUE)))*EXP(-$F$1*AB$5)*INDEX('3)tpx females'!BJ$57:BJ$107,MATCH($O40,'3)tpx females'!$BB$57:$BB$107,0))</f>
        <v>545.56790550071184</v>
      </c>
      <c r="AC40" s="32">
        <f ca="1">($K40*EXP(AC$5*($Q40+0.5*($R40)^2))*_xlfn.NORM.DIST((LN(($M40*EXP($L40/100*AC$5)))-LN($K40)-$Q40*AC$5)/($R40*SQRT(AC$5))-$R40*SQRT(AC$5),0,1,TRUE)+$M40*EXP($L40/100*AC$5)*(1-_xlfn.NORM.DIST((LN(($M40*EXP($L40/100*AC$5)))-LN($K40)-$Q40*AC$5)/($R40*SQRT(AC$5)),0,1,TRUE)))*EXP(-$F$1*AC$5)*INDEX('3)tpx females'!BK$57:BK$107,MATCH($O40,'3)tpx females'!$BB$57:$BB$107,0))</f>
        <v>631.27937224989216</v>
      </c>
      <c r="AD40" s="32">
        <f ca="1">($K40*EXP(AD$5*($Q40+0.5*($R40)^2))*_xlfn.NORM.DIST((LN(($M40*EXP($L40/100*AD$5)))-LN($K40)-$Q40*AD$5)/($R40*SQRT(AD$5))-$R40*SQRT(AD$5),0,1,TRUE)+$M40*EXP($L40/100*AD$5)*(1-_xlfn.NORM.DIST((LN(($M40*EXP($L40/100*AD$5)))-LN($K40)-$Q40*AD$5)/($R40*SQRT(AD$5)),0,1,TRUE)))*EXP(-$F$1*AD$5)*INDEX('3)tpx females'!BL$57:BL$107,MATCH($O40,'3)tpx females'!$BB$57:$BB$107,0))</f>
        <v>678.15666789826275</v>
      </c>
      <c r="AE40" s="32">
        <f ca="1">($K40*EXP(AE$5*($Q40+0.5*($R40)^2))*_xlfn.NORM.DIST((LN(($M40*EXP($L40/100*AE$5)))-LN($K40)-$Q40*AE$5)/($R40*SQRT(AE$5))-$R40*SQRT(AE$5),0,1,TRUE)+$M40*EXP($L40/100*AE$5)*(1-_xlfn.NORM.DIST((LN(($M40*EXP($L40/100*AE$5)))-LN($K40)-$Q40*AE$5)/($R40*SQRT(AE$5)),0,1,TRUE)))*EXP(-$F$1*AE$5)*INDEX('3)tpx females'!BM$57:BM$107,MATCH($O40,'3)tpx females'!$BB$57:$BB$107,0))</f>
        <v>742.34820077779284</v>
      </c>
      <c r="AF40" s="32">
        <f ca="1">($K40*EXP(AF$5*($Q40+0.5*($R40)^2))*_xlfn.NORM.DIST((LN(($M40*EXP($L40/100*AF$5)))-LN($K40)-$Q40*AF$5)/($R40*SQRT(AF$5))-$R40*SQRT(AF$5),0,1,TRUE)+$M40*EXP($L40/100*AF$5)*(1-_xlfn.NORM.DIST((LN(($M40*EXP($L40/100*AF$5)))-LN($K40)-$Q40*AF$5)/($R40*SQRT(AF$5)),0,1,TRUE)))*EXP(-$F$1*AF$5)*INDEX('3)tpx females'!BN$57:BN$107,MATCH($O40,'3)tpx females'!$BB$57:$BB$107,0))</f>
        <v>880.57816683034014</v>
      </c>
      <c r="AG40" s="32">
        <f ca="1">($K40*EXP(AG$5*($Q40+0.5*($R40)^2))*_xlfn.NORM.DIST((LN(($M40*EXP($L40/100*AG$5)))-LN($K40)-$Q40*AG$5)/($R40*SQRT(AG$5))-$R40*SQRT(AG$5),0,1,TRUE)+$M40*EXP($L40/100*AG$5)*(1-_xlfn.NORM.DIST((LN(($M40*EXP($L40/100*AG$5)))-LN($K40)-$Q40*AG$5)/($R40*SQRT(AG$5)),0,1,TRUE)))*EXP(-$F$1*AG$5)*INDEX('3)tpx females'!BO$57:BO$107,MATCH($O40,'3)tpx females'!$BB$57:$BB$107,0))</f>
        <v>991.09274779633336</v>
      </c>
      <c r="AH40" s="32">
        <f ca="1">($K40*EXP(AH$5*($Q40+0.5*($R40)^2))*_xlfn.NORM.DIST((LN(($M40*EXP($L40/100*AH$5)))-LN($K40)-$Q40*AH$5)/($R40*SQRT(AH$5))-$R40*SQRT(AH$5),0,1,TRUE)+$M40*EXP($L40/100*AH$5)*(1-_xlfn.NORM.DIST((LN(($M40*EXP($L40/100*AH$5)))-LN($K40)-$Q40*AH$5)/($R40*SQRT(AH$5)),0,1,TRUE)))*EXP(-$F$1*AH$5)*INDEX('3)tpx females'!BP$57:BP$107,MATCH($O40,'3)tpx females'!$BB$57:$BB$107,0))</f>
        <v>1146.1019312162598</v>
      </c>
      <c r="AI40" s="32">
        <f ca="1">($K40*EXP(AI$5*($Q40+0.5*($R40)^2))*_xlfn.NORM.DIST((LN(($M40*EXP($L40/100*AI$5)))-LN($K40)-$Q40*AI$5)/($R40*SQRT(AI$5))-$R40*SQRT(AI$5),0,1,TRUE)+$M40*EXP($L40/100*AI$5)*(1-_xlfn.NORM.DIST((LN(($M40*EXP($L40/100*AI$5)))-LN($K40)-$Q40*AI$5)/($R40*SQRT(AI$5)),0,1,TRUE)))*EXP(-$F$1*AI$5)*INDEX('3)tpx females'!BQ$57:BQ$107,MATCH($O40,'3)tpx females'!$BB$57:$BB$107,0))</f>
        <v>1271.2960974269547</v>
      </c>
      <c r="AJ40" s="32">
        <f ca="1">($K40*EXP(AJ$5*($Q40+0.5*($R40)^2))*_xlfn.NORM.DIST((LN(($M40*EXP($L40/100*AJ$5)))-LN($K40)-$Q40*AJ$5)/($R40*SQRT(AJ$5))-$R40*SQRT(AJ$5),0,1,TRUE)+$M40*EXP($L40/100*AJ$5)*(1-_xlfn.NORM.DIST((LN(($M40*EXP($L40/100*AJ$5)))-LN($K40)-$Q40*AJ$5)/($R40*SQRT(AJ$5)),0,1,TRUE)))*EXP(-$F$1*AJ$5)*INDEX('3)tpx females'!BR$57:BR$107,MATCH($O40,'3)tpx females'!$BB$57:$BB$107,0))</f>
        <v>1335.0581236722378</v>
      </c>
      <c r="AK40" s="32">
        <f ca="1">($K40*EXP(AK$5*($Q40+0.5*($R40)^2))*_xlfn.NORM.DIST((LN(($M40*EXP($L40/100*AK$5)))-LN($K40)-$Q40*AK$5)/($R40*SQRT(AK$5))-$R40*SQRT(AK$5),0,1,TRUE)+$M40*EXP($L40/100*AK$5)*(1-_xlfn.NORM.DIST((LN(($M40*EXP($L40/100*AK$5)))-LN($K40)-$Q40*AK$5)/($R40*SQRT(AK$5)),0,1,TRUE)))*EXP(-$F$1*AK$5)*INDEX('3)tpx females'!BS$57:BS$107,MATCH($O40,'3)tpx females'!$BB$57:$BB$107,0))</f>
        <v>1504.6102535317987</v>
      </c>
      <c r="AL40" s="32">
        <f ca="1">($K40*EXP(AL$5*($Q40+0.5*($R40)^2))*_xlfn.NORM.DIST((LN(($M40*EXP($L40/100*AL$5)))-LN($K40)-$Q40*AL$5)/($R40*SQRT(AL$5))-$R40*SQRT(AL$5),0,1,TRUE)+$M40*EXP($L40/100*AL$5)*(1-_xlfn.NORM.DIST((LN(($M40*EXP($L40/100*AL$5)))-LN($K40)-$Q40*AL$5)/($R40*SQRT(AL$5)),0,1,TRUE)))*EXP(-$F$1*AL$5)*INDEX('3)tpx females'!BT$57:BT$107,MATCH($O40,'3)tpx females'!$BB$57:$BB$107,0))</f>
        <v>1735.5887224424994</v>
      </c>
      <c r="AM40" s="32">
        <f ca="1">($K40*EXP(AM$5*($Q40+0.5*($R40)^2))*_xlfn.NORM.DIST((LN(($M40*EXP($L40/100*AM$5)))-LN($K40)-$Q40*AM$5)/($R40*SQRT(AM$5))-$R40*SQRT(AM$5),0,1,TRUE)+$M40*EXP($L40/100*AM$5)*(1-_xlfn.NORM.DIST((LN(($M40*EXP($L40/100*AM$5)))-LN($K40)-$Q40*AM$5)/($R40*SQRT(AM$5)),0,1,TRUE)))*EXP(-$F$1*AM$5)*INDEX('3)tpx females'!BU$57:BU$107,MATCH($O40,'3)tpx females'!$BB$57:$BB$107,0))</f>
        <v>1842.3227850626197</v>
      </c>
      <c r="AN40" s="32">
        <f ca="1">($K40*EXP(AN$5*($Q40+0.5*($R40)^2))*_xlfn.NORM.DIST((LN(($M40*EXP($L40/100*AN$5)))-LN($K40)-$Q40*AN$5)/($R40*SQRT(AN$5))-$R40*SQRT(AN$5),0,1,TRUE)+$M40*EXP($L40/100*AN$5)*(1-_xlfn.NORM.DIST((LN(($M40*EXP($L40/100*AN$5)))-LN($K40)-$Q40*AN$5)/($R40*SQRT(AN$5)),0,1,TRUE)))*EXP(-$F$1*AN$5)*INDEX('3)tpx females'!BV$57:BV$107,MATCH($O40,'3)tpx females'!$BB$57:$BB$107,0))</f>
        <v>2002.5488949741707</v>
      </c>
      <c r="AO40" s="32">
        <f ca="1">($K40*EXP(AO$5*($Q40+0.5*($R40)^2))*_xlfn.NORM.DIST((LN(($M40*EXP($L40/100*AO$5)))-LN($K40)-$Q40*AO$5)/($R40*SQRT(AO$5))-$R40*SQRT(AO$5),0,1,TRUE)+$M40*EXP($L40/100*AO$5)*(1-_xlfn.NORM.DIST((LN(($M40*EXP($L40/100*AO$5)))-LN($K40)-$Q40*AO$5)/($R40*SQRT(AO$5)),0,1,TRUE)))*EXP(-$F$1*AO$5)*INDEX('3)tpx females'!BW$57:BW$107,MATCH($O40,'3)tpx females'!$BB$57:$BB$107,0))</f>
        <v>2267.1096376911419</v>
      </c>
      <c r="AP40" s="32">
        <f ca="1">($K40*EXP(AP$5*($Q40+0.5*($R40)^2))*_xlfn.NORM.DIST((LN(($M40*EXP($L40/100*AP$5)))-LN($K40)-$Q40*AP$5)/($R40*SQRT(AP$5))-$R40*SQRT(AP$5),0,1,TRUE)+$M40*EXP($L40/100*AP$5)*(1-_xlfn.NORM.DIST((LN(($M40*EXP($L40/100*AP$5)))-LN($K40)-$Q40*AP$5)/($R40*SQRT(AP$5)),0,1,TRUE)))*EXP(-$F$1*AP$5)*INDEX('3)tpx females'!BX$57:BX$107,MATCH($O40,'3)tpx females'!$BB$57:$BB$107,0))</f>
        <v>2344.5715330719408</v>
      </c>
      <c r="AQ40" s="32">
        <f ca="1">($K40*EXP(AQ$5*($Q40+0.5*($R40)^2))*_xlfn.NORM.DIST((LN(($M40*EXP($L40/100*AQ$5)))-LN($K40)-$Q40*AQ$5)/($R40*SQRT(AQ$5))-$R40*SQRT(AQ$5),0,1,TRUE)+$M40*EXP($L40/100*AQ$5)*(1-_xlfn.NORM.DIST((LN(($M40*EXP($L40/100*AQ$5)))-LN($K40)-$Q40*AQ$5)/($R40*SQRT(AQ$5)),0,1,TRUE)))*EXP(-$F$1*AQ$5)*INDEX('3)tpx females'!BY$57:BY$107,MATCH($O40,'3)tpx females'!$BB$57:$BB$107,0))</f>
        <v>2273.5234950967179</v>
      </c>
      <c r="AR40" s="32">
        <f ca="1">($K40*EXP(AR$5*($Q40+0.5*($R40)^2))*_xlfn.NORM.DIST((LN(($M40*EXP($L40/100*AR$5)))-LN($K40)-$Q40*AR$5)/($R40*SQRT(AR$5))-$R40*SQRT(AR$5),0,1,TRUE)+$M40*EXP($L40/100*AR$5)*(1-_xlfn.NORM.DIST((LN(($M40*EXP($L40/100*AR$5)))-LN($K40)-$Q40*AR$5)/($R40*SQRT(AR$5)),0,1,TRUE)))*EXP(-$F$1*AR$5)*INDEX('3)tpx females'!BZ$57:BZ$107,MATCH($O40,'3)tpx females'!$BB$57:$BB$107,0))</f>
        <v>2211.2715386989735</v>
      </c>
      <c r="AS40" s="32">
        <f ca="1">($K40*EXP(AS$5*($Q40+0.5*($R40)^2))*_xlfn.NORM.DIST((LN(($M40*EXP($L40/100*AS$5)))-LN($K40)-$Q40*AS$5)/($R40*SQRT(AS$5))-$R40*SQRT(AS$5),0,1,TRUE)+$M40*EXP($L40/100*AS$5)*(1-_xlfn.NORM.DIST((LN(($M40*EXP($L40/100*AS$5)))-LN($K40)-$Q40*AS$5)/($R40*SQRT(AS$5)),0,1,TRUE)))*EXP(-$F$1*AS$5)*INDEX('3)tpx females'!CA$57:CA$107,MATCH($O40,'3)tpx females'!$BB$57:$BB$107,0))</f>
        <v>2151.5316831060713</v>
      </c>
      <c r="AT40" s="32">
        <f ca="1">($K40*EXP(AT$5*($Q40+0.5*($R40)^2))*_xlfn.NORM.DIST((LN(($M40*EXP($L40/100*AT$5)))-LN($K40)-$Q40*AT$5)/($R40*SQRT(AT$5))-$R40*SQRT(AT$5),0,1,TRUE)+$M40*EXP($L40/100*AT$5)*(1-_xlfn.NORM.DIST((LN(($M40*EXP($L40/100*AT$5)))-LN($K40)-$Q40*AT$5)/($R40*SQRT(AT$5)),0,1,TRUE)))*EXP(-$F$1*AT$5)*INDEX('3)tpx females'!CB$57:CB$107,MATCH($O40,'3)tpx females'!$BB$57:$BB$107,0))</f>
        <v>2123.7962315889354</v>
      </c>
      <c r="AU40" s="32">
        <f ca="1">($K40*EXP(AU$5*($Q40+0.5*($R40)^2))*_xlfn.NORM.DIST((LN(($M40*EXP($L40/100*AU$5)))-LN($K40)-$Q40*AU$5)/($R40*SQRT(AU$5))-$R40*SQRT(AU$5),0,1,TRUE)+$M40*EXP($L40/100*AU$5)*(1-_xlfn.NORM.DIST((LN(($M40*EXP($L40/100*AU$5)))-LN($K40)-$Q40*AU$5)/($R40*SQRT(AU$5)),0,1,TRUE)))*EXP(-$F$1*AU$5)*INDEX('3)tpx females'!CC$57:CC$107,MATCH($O40,'3)tpx females'!$BB$57:$BB$107,0))</f>
        <v>1917.2918983702552</v>
      </c>
      <c r="AV40" s="32">
        <f ca="1">($K40*EXP(AV$5*($Q40+0.5*($R40)^2))*_xlfn.NORM.DIST((LN(($M40*EXP($L40/100*AV$5)))-LN($K40)-$Q40*AV$5)/($R40*SQRT(AV$5))-$R40*SQRT(AV$5),0,1,TRUE)+$M40*EXP($L40/100*AV$5)*(1-_xlfn.NORM.DIST((LN(($M40*EXP($L40/100*AV$5)))-LN($K40)-$Q40*AV$5)/($R40*SQRT(AV$5)),0,1,TRUE)))*EXP(-$F$1*AV$5)*INDEX('3)tpx females'!CD$57:CD$107,MATCH($O40,'3)tpx females'!$BB$57:$BB$107,0))</f>
        <v>1709.7876446076341</v>
      </c>
      <c r="AW40" s="32">
        <f ca="1">($K40*EXP(AW$5*($Q40+0.5*($R40)^2))*_xlfn.NORM.DIST((LN(($M40*EXP($L40/100*AW$5)))-LN($K40)-$Q40*AW$5)/($R40*SQRT(AW$5))-$R40*SQRT(AW$5),0,1,TRUE)+$M40*EXP($L40/100*AW$5)*(1-_xlfn.NORM.DIST((LN(($M40*EXP($L40/100*AW$5)))-LN($K40)-$Q40*AW$5)/($R40*SQRT(AW$5)),0,1,TRUE)))*EXP(-$F$1*AW$5)*INDEX('3)tpx females'!CE$57:CE$107,MATCH($O40,'3)tpx females'!$BB$57:$BB$107,0))</f>
        <v>1468.7549092002539</v>
      </c>
      <c r="AX40" s="32">
        <f ca="1">($K40*EXP(AX$5*($Q40+0.5*($R40)^2))*_xlfn.NORM.DIST((LN(($M40*EXP($L40/100*AX$5)))-LN($K40)-$Q40*AX$5)/($R40*SQRT(AX$5))-$R40*SQRT(AX$5),0,1,TRUE)+$M40*EXP($L40/100*AX$5)*(1-_xlfn.NORM.DIST((LN(($M40*EXP($L40/100*AX$5)))-LN($K40)-$Q40*AX$5)/($R40*SQRT(AX$5)),0,1,TRUE)))*EXP(-$F$1*AX$5)*INDEX('3)tpx females'!CF$57:CF$107,MATCH($O40,'3)tpx females'!$BB$57:$BB$107,0))</f>
        <v>1209.3924530131765</v>
      </c>
      <c r="AY40" s="32">
        <f ca="1">($K40*EXP(AY$5*($Q40+0.5*($R40)^2))*_xlfn.NORM.DIST((LN(($M40*EXP($L40/100*AY$5)))-LN($K40)-$Q40*AY$5)/($R40*SQRT(AY$5))-$R40*SQRT(AY$5),0,1,TRUE)+$M40*EXP($L40/100*AY$5)*(1-_xlfn.NORM.DIST((LN(($M40*EXP($L40/100*AY$5)))-LN($K40)-$Q40*AY$5)/($R40*SQRT(AY$5)),0,1,TRUE)))*EXP(-$F$1*AY$5)*INDEX('3)tpx females'!CG$57:CG$107,MATCH($O40,'3)tpx females'!$BB$57:$BB$107,0))</f>
        <v>953.31018581669593</v>
      </c>
      <c r="AZ40" s="32">
        <f ca="1">($K40*EXP(AZ$5*($Q40+0.5*($R40)^2))*_xlfn.NORM.DIST((LN(($M40*EXP($L40/100*AZ$5)))-LN($K40)-$Q40*AZ$5)/($R40*SQRT(AZ$5))-$R40*SQRT(AZ$5),0,1,TRUE)+$M40*EXP($L40/100*AZ$5)*(1-_xlfn.NORM.DIST((LN(($M40*EXP($L40/100*AZ$5)))-LN($K40)-$Q40*AZ$5)/($R40*SQRT(AZ$5)),0,1,TRUE)))*EXP(-$F$1*AZ$5)*INDEX('3)tpx females'!CH$57:CH$107,MATCH($O40,'3)tpx females'!$BB$57:$BB$107,0))</f>
        <v>720.23384613815938</v>
      </c>
      <c r="BA40" s="32">
        <f ca="1">($K40*EXP(BA$5*($Q40+0.5*($R40)^2))*_xlfn.NORM.DIST((LN(($M40*EXP($L40/100*BA$5)))-LN($K40)-$Q40*BA$5)/($R40*SQRT(BA$5))-$R40*SQRT(BA$5),0,1,TRUE)+$M40*EXP($L40/100*BA$5)*(1-_xlfn.NORM.DIST((LN(($M40*EXP($L40/100*BA$5)))-LN($K40)-$Q40*BA$5)/($R40*SQRT(BA$5)),0,1,TRUE)))*EXP(-$F$1*BA$5)*INDEX('3)tpx females'!CI$57:CI$107,MATCH($O40,'3)tpx females'!$BB$57:$BB$107,0))</f>
        <v>516.95638719660474</v>
      </c>
      <c r="BB40" s="32">
        <f ca="1">($K40*EXP(BB$5*($Q40+0.5*($R40)^2))*_xlfn.NORM.DIST((LN(($M40*EXP($L40/100*BB$5)))-LN($K40)-$Q40*BB$5)/($R40*SQRT(BB$5))-$R40*SQRT(BB$5),0,1,TRUE)+$M40*EXP($L40/100*BB$5)*(1-_xlfn.NORM.DIST((LN(($M40*EXP($L40/100*BB$5)))-LN($K40)-$Q40*BB$5)/($R40*SQRT(BB$5)),0,1,TRUE)))*EXP(-$F$1*BB$5)*INDEX('3)tpx females'!CJ$57:CJ$107,MATCH($O40,'3)tpx females'!$BB$57:$BB$107,0))</f>
        <v>350.9627041190177</v>
      </c>
      <c r="BC40" s="32">
        <f ca="1">($K40*EXP(BC$5*($Q40+0.5*($R40)^2))*_xlfn.NORM.DIST((LN(($M40*EXP($L40/100*BC$5)))-LN($K40)-$Q40*BC$5)/($R40*SQRT(BC$5))-$R40*SQRT(BC$5),0,1,TRUE)+$M40*EXP($L40/100*BC$5)*(1-_xlfn.NORM.DIST((LN(($M40*EXP($L40/100*BC$5)))-LN($K40)-$Q40*BC$5)/($R40*SQRT(BC$5)),0,1,TRUE)))*EXP(-$F$1*BC$5)*INDEX('3)tpx females'!CK$57:CK$107,MATCH($O40,'3)tpx females'!$BB$57:$BB$107,0))</f>
        <v>227.3312943258984</v>
      </c>
      <c r="BD40" s="32">
        <f ca="1">($K40*EXP(BD$5*($Q40+0.5*($R40)^2))*_xlfn.NORM.DIST((LN(($M40*EXP($L40/100*BD$5)))-LN($K40)-$Q40*BD$5)/($R40*SQRT(BD$5))-$R40*SQRT(BD$5),0,1,TRUE)+$M40*EXP($L40/100*BD$5)*(1-_xlfn.NORM.DIST((LN(($M40*EXP($L40/100*BD$5)))-LN($K40)-$Q40*BD$5)/($R40*SQRT(BD$5)),0,1,TRUE)))*EXP(-$F$1*BD$5)*INDEX('3)tpx females'!CL$57:CL$107,MATCH($O40,'3)tpx females'!$BB$57:$BB$107,0))</f>
        <v>139.25232970729286</v>
      </c>
      <c r="BE40" s="32">
        <f ca="1">($K40*EXP(BE$5*($Q40+0.5*($R40)^2))*_xlfn.NORM.DIST((LN(($M40*EXP($L40/100*BE$5)))-LN($K40)-$Q40*BE$5)/($R40*SQRT(BE$5))-$R40*SQRT(BE$5),0,1,TRUE)+$M40*EXP($L40/100*BE$5)*(1-_xlfn.NORM.DIST((LN(($M40*EXP($L40/100*BE$5)))-LN($K40)-$Q40*BE$5)/($R40*SQRT(BE$5)),0,1,TRUE)))*EXP(-$F$1*BE$5)*INDEX('3)tpx females'!CM$57:CM$107,MATCH($O40,'3)tpx females'!$BB$57:$BB$107,0))</f>
        <v>81.43945508867759</v>
      </c>
      <c r="BF40" s="32">
        <f ca="1">($K40*EXP(BF$5*($Q40+0.5*($R40)^2))*_xlfn.NORM.DIST((LN(($M40*EXP($L40/100*BF$5)))-LN($K40)-$Q40*BF$5)/($R40*SQRT(BF$5))-$R40*SQRT(BF$5),0,1,TRUE)+$M40*EXP($L40/100*BF$5)*(1-_xlfn.NORM.DIST((LN(($M40*EXP($L40/100*BF$5)))-LN($K40)-$Q40*BF$5)/($R40*SQRT(BF$5)),0,1,TRUE)))*EXP(-$F$1*BF$5)*INDEX('3)tpx females'!CN$57:CN$107,MATCH($O40,'3)tpx females'!$BB$57:$BB$107,0))</f>
        <v>43.355478586275211</v>
      </c>
      <c r="BG40" s="32">
        <f ca="1">($K40*EXP(BG$5*($Q40+0.5*($R40)^2))*_xlfn.NORM.DIST((LN(($M40*EXP($L40/100*BG$5)))-LN($K40)-$Q40*BG$5)/($R40*SQRT(BG$5))-$R40*SQRT(BG$5),0,1,TRUE)+$M40*EXP($L40/100*BG$5)*(1-_xlfn.NORM.DIST((LN(($M40*EXP($L40/100*BG$5)))-LN($K40)-$Q40*BG$5)/($R40*SQRT(BG$5)),0,1,TRUE)))*EXP(-$F$1*BG$5)*INDEX('3)tpx females'!CO$57:CO$107,MATCH($O40,'3)tpx females'!$BB$57:$BB$107,0))</f>
        <v>23.568459884162539</v>
      </c>
      <c r="BH40" s="32">
        <f ca="1">($K40*EXP(BH$5*($Q40+0.5*($R40)^2))*_xlfn.NORM.DIST((LN(($M40*EXP($L40/100*BH$5)))-LN($K40)-$Q40*BH$5)/($R40*SQRT(BH$5))-$R40*SQRT(BH$5),0,1,TRUE)+$M40*EXP($L40/100*BH$5)*(1-_xlfn.NORM.DIST((LN(($M40*EXP($L40/100*BH$5)))-LN($K40)-$Q40*BH$5)/($R40*SQRT(BH$5)),0,1,TRUE)))*EXP(-$F$1*BH$5)*INDEX('3)tpx females'!CP$57:CP$107,MATCH($O40,'3)tpx females'!$BB$57:$BB$107,0))</f>
        <v>13.235809802685687</v>
      </c>
      <c r="BI40" s="32">
        <f ca="1">($K40*EXP(BI$5*($Q40+0.5*($R40)^2))*_xlfn.NORM.DIST((LN(($M40*EXP($L40/100*BI$5)))-LN($K40)-$Q40*BI$5)/($R40*SQRT(BI$5))-$R40*SQRT(BI$5),0,1,TRUE)+$M40*EXP($L40/100*BI$5)*(1-_xlfn.NORM.DIST((LN(($M40*EXP($L40/100*BI$5)))-LN($K40)-$Q40*BI$5)/($R40*SQRT(BI$5)),0,1,TRUE)))*EXP(-$F$1*BI$5)*INDEX('3)tpx females'!CQ$57:CQ$107,MATCH($O40,'3)tpx females'!$BB$57:$BB$107,0))</f>
        <v>5.6106516639265438</v>
      </c>
      <c r="BJ40" s="32">
        <f ca="1">($K40*EXP(BJ$5*($Q40+0.5*($R40)^2))*_xlfn.NORM.DIST((LN(($M40*EXP($L40/100*BJ$5)))-LN($K40)-$Q40*BJ$5)/($R40*SQRT(BJ$5))-$R40*SQRT(BJ$5),0,1,TRUE)+$M40*EXP($L40/100*BJ$5)*(1-_xlfn.NORM.DIST((LN(($M40*EXP($L40/100*BJ$5)))-LN($K40)-$Q40*BJ$5)/($R40*SQRT(BJ$5)),0,1,TRUE)))*EXP(-$F$1*BJ$5)*INDEX('3)tpx females'!CR$57:CR$107,MATCH($O40,'3)tpx females'!$BB$57:$BB$107,0))</f>
        <v>0</v>
      </c>
      <c r="BK40" s="32">
        <f ca="1">($K40*EXP(BK$5*($Q40+0.5*($R40)^2))*_xlfn.NORM.DIST((LN(($M40*EXP($L40/100*BK$5)))-LN($K40)-$Q40*BK$5)/($R40*SQRT(BK$5))-$R40*SQRT(BK$5),0,1,TRUE)+$M40*EXP($L40/100*BK$5)*(1-_xlfn.NORM.DIST((LN(($M40*EXP($L40/100*BK$5)))-LN($K40)-$Q40*BK$5)/($R40*SQRT(BK$5)),0,1,TRUE)))*EXP(-$F$1*BK$5)*INDEX('3)tpx females'!CS$57:CS$107,MATCH($O40,'3)tpx females'!$BB$57:$BB$107,0))</f>
        <v>0</v>
      </c>
      <c r="BL40" s="32">
        <f ca="1">($K40*EXP(BL$5*($Q40+0.5*($R40)^2))*_xlfn.NORM.DIST((LN(($M40*EXP($L40/100*BL$5)))-LN($K40)-$Q40*BL$5)/($R40*SQRT(BL$5))-$R40*SQRT(BL$5),0,1,TRUE)+$M40*EXP($L40/100*BL$5)*(1-_xlfn.NORM.DIST((LN(($M40*EXP($L40/100*BL$5)))-LN($K40)-$Q40*BL$5)/($R40*SQRT(BL$5)),0,1,TRUE)))*EXP(-$F$1*BL$5)*INDEX('3)tpx females'!CT$57:CT$107,MATCH($O40,'3)tpx females'!$BB$57:$BB$107,0))</f>
        <v>0</v>
      </c>
      <c r="BM40" s="32">
        <f ca="1">($K40*EXP(BM$5*($Q40+0.5*($R40)^2))*_xlfn.NORM.DIST((LN(($M40*EXP($L40/100*BM$5)))-LN($K40)-$Q40*BM$5)/($R40*SQRT(BM$5))-$R40*SQRT(BM$5),0,1,TRUE)+$M40*EXP($L40/100*BM$5)*(1-_xlfn.NORM.DIST((LN(($M40*EXP($L40/100*BM$5)))-LN($K40)-$Q40*BM$5)/($R40*SQRT(BM$5)),0,1,TRUE)))*EXP(-$F$1*BM$5)*INDEX('3)tpx females'!CU$57:CU$107,MATCH($O40,'3)tpx females'!$BB$57:$BB$107,0))</f>
        <v>0</v>
      </c>
      <c r="BN40" s="32">
        <f ca="1">($K40*EXP(BN$5*($Q40+0.5*($R40)^2))*_xlfn.NORM.DIST((LN(($M40*EXP($L40/100*BN$5)))-LN($K40)-$Q40*BN$5)/($R40*SQRT(BN$5))-$R40*SQRT(BN$5),0,1,TRUE)+$M40*EXP($L40/100*BN$5)*(1-_xlfn.NORM.DIST((LN(($M40*EXP($L40/100*BN$5)))-LN($K40)-$Q40*BN$5)/($R40*SQRT(BN$5)),0,1,TRUE)))*EXP(-$F$1*BN$5)*INDEX('3)tpx females'!CV$57:CV$107,MATCH($O40,'3)tpx females'!$BB$57:$BB$107,0))</f>
        <v>0</v>
      </c>
      <c r="BO40" s="32">
        <f ca="1">($K40*EXP(BO$5*($Q40+0.5*($R40)^2))*_xlfn.NORM.DIST((LN(($M40*EXP($L40/100*BO$5)))-LN($K40)-$Q40*BO$5)/($R40*SQRT(BO$5))-$R40*SQRT(BO$5),0,1,TRUE)+$M40*EXP($L40/100*BO$5)*(1-_xlfn.NORM.DIST((LN(($M40*EXP($L40/100*BO$5)))-LN($K40)-$Q40*BO$5)/($R40*SQRT(BO$5)),0,1,TRUE)))*EXP(-$F$1*BO$5)*INDEX('3)tpx females'!CW$57:CW$107,MATCH($O40,'3)tpx females'!$BB$57:$BB$107,0))</f>
        <v>0</v>
      </c>
      <c r="BP40" s="32">
        <f ca="1">($K40*EXP(BP$5*($Q40+0.5*($R40)^2))*_xlfn.NORM.DIST((LN(($M40*EXP($L40/100*BP$5)))-LN($K40)-$Q40*BP$5)/($R40*SQRT(BP$5))-$R40*SQRT(BP$5),0,1,TRUE)+$M40*EXP($L40/100*BP$5)*(1-_xlfn.NORM.DIST((LN(($M40*EXP($L40/100*BP$5)))-LN($K40)-$Q40*BP$5)/($R40*SQRT(BP$5)),0,1,TRUE)))*EXP(-$F$1*BP$5)*INDEX('3)tpx females'!CX$57:CX$107,MATCH($O40,'3)tpx females'!$BB$57:$BB$107,0))</f>
        <v>0</v>
      </c>
      <c r="BQ40" s="32">
        <f ca="1">($K40*EXP(BQ$5*($Q40+0.5*($R40)^2))*_xlfn.NORM.DIST((LN(($M40*EXP($L40/100*BQ$5)))-LN($K40)-$Q40*BQ$5)/($R40*SQRT(BQ$5))-$R40*SQRT(BQ$5),0,1,TRUE)+$M40*EXP($L40/100*BQ$5)*(1-_xlfn.NORM.DIST((LN(($M40*EXP($L40/100*BQ$5)))-LN($K40)-$Q40*BQ$5)/($R40*SQRT(BQ$5)),0,1,TRUE)))*EXP(-$F$1*BQ$5)*INDEX('3)tpx females'!CY$57:CY$107,MATCH($O40,'3)tpx females'!$BB$57:$BB$107,0))</f>
        <v>0</v>
      </c>
      <c r="BR40" s="32">
        <f ca="1">($K40*EXP(BR$5*($Q40+0.5*($R40)^2))*_xlfn.NORM.DIST((LN(($M40*EXP($L40/100*BR$5)))-LN($K40)-$Q40*BR$5)/($R40*SQRT(BR$5))-$R40*SQRT(BR$5),0,1,TRUE)+$M40*EXP($L40/100*BR$5)*(1-_xlfn.NORM.DIST((LN(($M40*EXP($L40/100*BR$5)))-LN($K40)-$Q40*BR$5)/($R40*SQRT(BR$5)),0,1,TRUE)))*EXP(-$F$1*BR$5)*INDEX('3)tpx females'!CZ$57:CZ$107,MATCH($O40,'3)tpx females'!$BB$57:$BB$107,0))</f>
        <v>0</v>
      </c>
      <c r="BS40" s="32">
        <f ca="1">($K40*EXP(BS$5*($Q40+0.5*($R40)^2))*_xlfn.NORM.DIST((LN(($M40*EXP($L40/100*BS$5)))-LN($K40)-$Q40*BS$5)/($R40*SQRT(BS$5))-$R40*SQRT(BS$5),0,1,TRUE)+$M40*EXP($L40/100*BS$5)*(1-_xlfn.NORM.DIST((LN(($M40*EXP($L40/100*BS$5)))-LN($K40)-$Q40*BS$5)/($R40*SQRT(BS$5)),0,1,TRUE)))*EXP(-$F$1*BS$5)*INDEX('3)tpx females'!DA$57:DA$107,MATCH($O40,'3)tpx females'!$BB$57:$BB$107,0))</f>
        <v>0</v>
      </c>
      <c r="BU40" s="32">
        <f t="shared" si="58"/>
        <v>36521.44025617688</v>
      </c>
      <c r="BV40" s="32">
        <f t="shared" si="67"/>
        <v>34377.404148717265</v>
      </c>
      <c r="BW40" s="32">
        <f t="shared" si="68"/>
        <v>34705.54569256922</v>
      </c>
      <c r="BX40" s="32">
        <f t="shared" si="69"/>
        <v>35036.819435476573</v>
      </c>
      <c r="BY40" s="32">
        <f t="shared" si="70"/>
        <v>35371.255275119482</v>
      </c>
      <c r="BZ40" s="32">
        <f t="shared" si="71"/>
        <v>35708.883394559467</v>
      </c>
      <c r="CA40" s="32">
        <f t="shared" si="72"/>
        <v>36049.734264963467</v>
      </c>
      <c r="CB40" s="32">
        <f t="shared" si="73"/>
        <v>36393.8386483539</v>
      </c>
      <c r="CC40" s="32">
        <f t="shared" si="74"/>
        <v>36741.227600384918</v>
      </c>
      <c r="CD40" s="32">
        <f t="shared" si="75"/>
        <v>37091.932473145258</v>
      </c>
      <c r="CE40" s="32">
        <f t="shared" si="76"/>
        <v>37445.98491798772</v>
      </c>
      <c r="CF40" s="32">
        <f t="shared" si="77"/>
        <v>37803.416888385764</v>
      </c>
      <c r="CG40" s="32">
        <f t="shared" si="78"/>
        <v>38164.260642817309</v>
      </c>
      <c r="CH40" s="32">
        <f t="shared" si="79"/>
        <v>38528.548747676163</v>
      </c>
      <c r="CI40" s="32">
        <f t="shared" si="80"/>
        <v>38896.314080211007</v>
      </c>
      <c r="CJ40" s="32">
        <f t="shared" si="81"/>
        <v>39267.589831492754</v>
      </c>
      <c r="CK40" s="32">
        <f t="shared" si="82"/>
        <v>39642.409509409947</v>
      </c>
      <c r="CL40" s="32">
        <f t="shared" si="83"/>
        <v>40020.806941692936</v>
      </c>
      <c r="CM40" s="32">
        <f t="shared" si="84"/>
        <v>40402.816278966668</v>
      </c>
      <c r="CN40" s="32">
        <f t="shared" si="85"/>
        <v>40788.471997832581</v>
      </c>
      <c r="CO40" s="32">
        <f t="shared" si="86"/>
        <v>41177.808903979058</v>
      </c>
      <c r="CP40" s="32">
        <f t="shared" si="87"/>
        <v>41570.862135318886</v>
      </c>
      <c r="CQ40" s="32">
        <f t="shared" si="88"/>
        <v>41967.667165151222</v>
      </c>
      <c r="CR40" s="32">
        <f t="shared" si="89"/>
        <v>42368.259805340087</v>
      </c>
      <c r="CS40" s="32">
        <f t="shared" si="90"/>
        <v>42772.676209495919</v>
      </c>
      <c r="CT40" s="32">
        <f t="shared" si="91"/>
        <v>43180.952876136653</v>
      </c>
      <c r="CU40" s="32">
        <f t="shared" si="92"/>
        <v>43593.126651790524</v>
      </c>
      <c r="CV40" s="32">
        <f t="shared" si="93"/>
        <v>44009.234733984544</v>
      </c>
      <c r="CW40" s="32">
        <f t="shared" si="94"/>
        <v>44429.314674041321</v>
      </c>
      <c r="CX40" s="32">
        <f t="shared" si="95"/>
        <v>44853.404379581683</v>
      </c>
      <c r="CY40" s="32">
        <f t="shared" si="96"/>
        <v>45281.542116605902</v>
      </c>
      <c r="CZ40" s="32">
        <f t="shared" si="97"/>
        <v>45713.766511000009</v>
      </c>
      <c r="DA40" s="32">
        <f t="shared" si="98"/>
        <v>46150.116549293773</v>
      </c>
      <c r="DB40" s="32">
        <f t="shared" si="99"/>
        <v>46590.631578477587</v>
      </c>
      <c r="DC40" s="32">
        <f t="shared" si="100"/>
        <v>47035.351304676042</v>
      </c>
      <c r="DD40" s="32">
        <f t="shared" si="101"/>
        <v>47484.31579047125</v>
      </c>
      <c r="DE40" s="32">
        <f t="shared" si="102"/>
        <v>47937.565450674381</v>
      </c>
      <c r="DF40" s="32">
        <f t="shared" si="103"/>
        <v>48395.141046354962</v>
      </c>
      <c r="DG40" s="32">
        <f t="shared" si="104"/>
        <v>48857.083676958682</v>
      </c>
      <c r="DH40" s="32">
        <f t="shared" si="105"/>
        <v>49323.434770369677</v>
      </c>
      <c r="DI40" s="32">
        <f t="shared" si="106"/>
        <v>49794.236070805935</v>
      </c>
      <c r="DJ40" s="32">
        <f t="shared" si="107"/>
        <v>50269.529624471368</v>
      </c>
      <c r="DK40" s="32">
        <f t="shared" si="108"/>
        <v>50749.357762926695</v>
      </c>
      <c r="DL40" s="32">
        <f t="shared" si="109"/>
        <v>51233.763084180362</v>
      </c>
      <c r="DM40" s="32">
        <f t="shared" si="110"/>
        <v>51722.788431538866</v>
      </c>
      <c r="DN40" s="32">
        <f t="shared" si="111"/>
        <v>52216.476870293074</v>
      </c>
      <c r="DO40" s="32">
        <f t="shared" si="112"/>
        <v>52714.871662351572</v>
      </c>
      <c r="DP40" s="32">
        <f t="shared" si="113"/>
        <v>53218.016238961623</v>
      </c>
      <c r="DQ40" s="32">
        <f t="shared" si="114"/>
        <v>53725.954171686848</v>
      </c>
      <c r="DR40" s="32">
        <f t="shared" si="115"/>
        <v>54238.729141830787</v>
      </c>
      <c r="DT40" s="48">
        <f t="shared" si="116"/>
        <v>70</v>
      </c>
      <c r="DU40" s="32"/>
      <c r="DV40" s="32">
        <f ca="1">INDEX('3)tpx females'!BD$57:BD$107,MATCH('3) 2016 cases'!DT40,'3)tpx females'!$BB$57:$BB$107,0))</f>
        <v>9.4752610588254571E-3</v>
      </c>
      <c r="DW40" s="32">
        <f t="shared" ca="1" si="117"/>
        <v>-346.05018067157323</v>
      </c>
      <c r="DX40" s="32">
        <f t="shared" ca="1" si="61"/>
        <v>0.99052473894117454</v>
      </c>
      <c r="DZ40" s="32">
        <f t="shared" ca="1" si="118"/>
        <v>-43593.487856267217</v>
      </c>
      <c r="EA40" s="32">
        <f t="shared" ca="1" si="119"/>
        <v>7072.0476000903363</v>
      </c>
      <c r="EB40" s="32">
        <f t="shared" ca="1" si="64"/>
        <v>67.009497231295995</v>
      </c>
      <c r="EC40" s="32">
        <f ca="1">EA40*'3) Value'!AN52</f>
        <v>0</v>
      </c>
      <c r="EE40" s="32">
        <f ca="1">IF(EC40=0,'3) Value'!AM52+'3) 2016 cases'!DZ40,0)</f>
        <v>8.7877269834280014E-6</v>
      </c>
    </row>
    <row r="41" spans="3:135" x14ac:dyDescent="0.25">
      <c r="C41" s="32" t="s">
        <v>16</v>
      </c>
      <c r="D41" s="32" t="s">
        <v>14</v>
      </c>
      <c r="E41" s="49">
        <v>17629</v>
      </c>
      <c r="F41" s="32" t="s">
        <v>13</v>
      </c>
      <c r="G41" s="32" t="s">
        <v>17</v>
      </c>
      <c r="H41" s="49" t="s">
        <v>17</v>
      </c>
      <c r="I41" s="32" t="s">
        <v>17</v>
      </c>
      <c r="J41" s="32" t="s">
        <v>21</v>
      </c>
      <c r="K41" s="52">
        <v>310000</v>
      </c>
      <c r="L41" s="52">
        <v>7.9499999999999993</v>
      </c>
      <c r="M41" s="52">
        <v>27237</v>
      </c>
      <c r="O41" s="48">
        <f t="shared" si="65"/>
        <v>68</v>
      </c>
      <c r="Q41" s="32">
        <f>INDEX('2b)Working'!$I$61:$P$61,MATCH($J41,'2b)Working'!$I$60:$P$60,0))</f>
        <v>6.639962125003708E-2</v>
      </c>
      <c r="R41" s="32">
        <f>INDEX('2b)Working'!$I$62:$P$62,MATCH($J41,'2b)Working'!$I$60:$P$60,0))</f>
        <v>4.3425056649869002E-2</v>
      </c>
      <c r="T41" s="9">
        <f t="shared" ca="1" si="66"/>
        <v>33187.683228071772</v>
      </c>
      <c r="U41" s="10"/>
      <c r="V41" s="32">
        <f ca="1">($K41*EXP(V$5*($Q41+0.5*($R41)^2))*_xlfn.NORM.DIST((LN(($M41*EXP($L41/100*V$5)))-LN($K41)-$Q41*V$5)/($R41*SQRT(V$5))-$R41*SQRT(V$5),0,1,TRUE)+$M41*EXP($L41/100*V$5)*(1-_xlfn.NORM.DIST((LN(($M41*EXP($L41/100*V$5)))-LN($K41)-$Q41*V$5)/($R41*SQRT(V$5)),0,1,TRUE)))*EXP(-$F$1*V$5)*INDEX('3)tpx females'!BD$57:BD$107,MATCH($O41,'3)tpx females'!$BB$57:$BB$107,0))</f>
        <v>200.85109504668478</v>
      </c>
      <c r="W41" s="32">
        <f ca="1">($K41*EXP(W$5*($Q41+0.5*($R41)^2))*_xlfn.NORM.DIST((LN(($M41*EXP($L41/100*W$5)))-LN($K41)-$Q41*W$5)/($R41*SQRT(W$5))-$R41*SQRT(W$5),0,1,TRUE)+$M41*EXP($L41/100*W$5)*(1-_xlfn.NORM.DIST((LN(($M41*EXP($L41/100*W$5)))-LN($K41)-$Q41*W$5)/($R41*SQRT(W$5)),0,1,TRUE)))*EXP(-$F$1*W$5)*INDEX('3)tpx females'!BE$57:BE$107,MATCH($O41,'3)tpx females'!$BB$57:$BB$107,0))</f>
        <v>231.34934833704182</v>
      </c>
      <c r="X41" s="32">
        <f ca="1">($K41*EXP(X$5*($Q41+0.5*($R41)^2))*_xlfn.NORM.DIST((LN(($M41*EXP($L41/100*X$5)))-LN($K41)-$Q41*X$5)/($R41*SQRT(X$5))-$R41*SQRT(X$5),0,1,TRUE)+$M41*EXP($L41/100*X$5)*(1-_xlfn.NORM.DIST((LN(($M41*EXP($L41/100*X$5)))-LN($K41)-$Q41*X$5)/($R41*SQRT(X$5)),0,1,TRUE)))*EXP(-$F$1*X$5)*INDEX('3)tpx females'!BF$57:BF$107,MATCH($O41,'3)tpx females'!$BB$57:$BB$107,0))</f>
        <v>251.67772269320292</v>
      </c>
      <c r="Y41" s="32">
        <f ca="1">($K41*EXP(Y$5*($Q41+0.5*($R41)^2))*_xlfn.NORM.DIST((LN(($M41*EXP($L41/100*Y$5)))-LN($K41)-$Q41*Y$5)/($R41*SQRT(Y$5))-$R41*SQRT(Y$5),0,1,TRUE)+$M41*EXP($L41/100*Y$5)*(1-_xlfn.NORM.DIST((LN(($M41*EXP($L41/100*Y$5)))-LN($K41)-$Q41*Y$5)/($R41*SQRT(Y$5)),0,1,TRUE)))*EXP(-$F$1*Y$5)*INDEX('3)tpx females'!BG$57:BG$107,MATCH($O41,'3)tpx females'!$BB$57:$BB$107,0))</f>
        <v>292.19602389245171</v>
      </c>
      <c r="Z41" s="32">
        <f ca="1">($K41*EXP(Z$5*($Q41+0.5*($R41)^2))*_xlfn.NORM.DIST((LN(($M41*EXP($L41/100*Z$5)))-LN($K41)-$Q41*Z$5)/($R41*SQRT(Z$5))-$R41*SQRT(Z$5),0,1,TRUE)+$M41*EXP($L41/100*Z$5)*(1-_xlfn.NORM.DIST((LN(($M41*EXP($L41/100*Z$5)))-LN($K41)-$Q41*Z$5)/($R41*SQRT(Z$5)),0,1,TRUE)))*EXP(-$F$1*Z$5)*INDEX('3)tpx females'!BH$57:BH$107,MATCH($O41,'3)tpx females'!$BB$57:$BB$107,0))</f>
        <v>320.05481372761744</v>
      </c>
      <c r="AA41" s="32">
        <f ca="1">($K41*EXP(AA$5*($Q41+0.5*($R41)^2))*_xlfn.NORM.DIST((LN(($M41*EXP($L41/100*AA$5)))-LN($K41)-$Q41*AA$5)/($R41*SQRT(AA$5))-$R41*SQRT(AA$5),0,1,TRUE)+$M41*EXP($L41/100*AA$5)*(1-_xlfn.NORM.DIST((LN(($M41*EXP($L41/100*AA$5)))-LN($K41)-$Q41*AA$5)/($R41*SQRT(AA$5)),0,1,TRUE)))*EXP(-$F$1*AA$5)*INDEX('3)tpx females'!BI$57:BI$107,MATCH($O41,'3)tpx females'!$BB$57:$BB$107,0))</f>
        <v>332.31655996835349</v>
      </c>
      <c r="AB41" s="32">
        <f ca="1">($K41*EXP(AB$5*($Q41+0.5*($R41)^2))*_xlfn.NORM.DIST((LN(($M41*EXP($L41/100*AB$5)))-LN($K41)-$Q41*AB$5)/($R41*SQRT(AB$5))-$R41*SQRT(AB$5),0,1,TRUE)+$M41*EXP($L41/100*AB$5)*(1-_xlfn.NORM.DIST((LN(($M41*EXP($L41/100*AB$5)))-LN($K41)-$Q41*AB$5)/($R41*SQRT(AB$5)),0,1,TRUE)))*EXP(-$F$1*AB$5)*INDEX('3)tpx females'!BJ$57:BJ$107,MATCH($O41,'3)tpx females'!$BB$57:$BB$107,0))</f>
        <v>394.0665222871566</v>
      </c>
      <c r="AC41" s="32">
        <f ca="1">($K41*EXP(AC$5*($Q41+0.5*($R41)^2))*_xlfn.NORM.DIST((LN(($M41*EXP($L41/100*AC$5)))-LN($K41)-$Q41*AC$5)/($R41*SQRT(AC$5))-$R41*SQRT(AC$5),0,1,TRUE)+$M41*EXP($L41/100*AC$5)*(1-_xlfn.NORM.DIST((LN(($M41*EXP($L41/100*AC$5)))-LN($K41)-$Q41*AC$5)/($R41*SQRT(AC$5)),0,1,TRUE)))*EXP(-$F$1*AC$5)*INDEX('3)tpx females'!BK$57:BK$107,MATCH($O41,'3)tpx females'!$BB$57:$BB$107,0))</f>
        <v>387.74320592140873</v>
      </c>
      <c r="AD41" s="32">
        <f ca="1">($K41*EXP(AD$5*($Q41+0.5*($R41)^2))*_xlfn.NORM.DIST((LN(($M41*EXP($L41/100*AD$5)))-LN($K41)-$Q41*AD$5)/($R41*SQRT(AD$5))-$R41*SQRT(AD$5),0,1,TRUE)+$M41*EXP($L41/100*AD$5)*(1-_xlfn.NORM.DIST((LN(($M41*EXP($L41/100*AD$5)))-LN($K41)-$Q41*AD$5)/($R41*SQRT(AD$5)),0,1,TRUE)))*EXP(-$F$1*AD$5)*INDEX('3)tpx females'!BL$57:BL$107,MATCH($O41,'3)tpx females'!$BB$57:$BB$107,0))</f>
        <v>427.25243028094684</v>
      </c>
      <c r="AE41" s="32">
        <f ca="1">($K41*EXP(AE$5*($Q41+0.5*($R41)^2))*_xlfn.NORM.DIST((LN(($M41*EXP($L41/100*AE$5)))-LN($K41)-$Q41*AE$5)/($R41*SQRT(AE$5))-$R41*SQRT(AE$5),0,1,TRUE)+$M41*EXP($L41/100*AE$5)*(1-_xlfn.NORM.DIST((LN(($M41*EXP($L41/100*AE$5)))-LN($K41)-$Q41*AE$5)/($R41*SQRT(AE$5)),0,1,TRUE)))*EXP(-$F$1*AE$5)*INDEX('3)tpx females'!BM$57:BM$107,MATCH($O41,'3)tpx females'!$BB$57:$BB$107,0))</f>
        <v>496.68382805310824</v>
      </c>
      <c r="AF41" s="32">
        <f ca="1">($K41*EXP(AF$5*($Q41+0.5*($R41)^2))*_xlfn.NORM.DIST((LN(($M41*EXP($L41/100*AF$5)))-LN($K41)-$Q41*AF$5)/($R41*SQRT(AF$5))-$R41*SQRT(AF$5),0,1,TRUE)+$M41*EXP($L41/100*AF$5)*(1-_xlfn.NORM.DIST((LN(($M41*EXP($L41/100*AF$5)))-LN($K41)-$Q41*AF$5)/($R41*SQRT(AF$5)),0,1,TRUE)))*EXP(-$F$1*AF$5)*INDEX('3)tpx females'!BN$57:BN$107,MATCH($O41,'3)tpx females'!$BB$57:$BB$107,0))</f>
        <v>532.02822961107938</v>
      </c>
      <c r="AG41" s="32">
        <f ca="1">($K41*EXP(AG$5*($Q41+0.5*($R41)^2))*_xlfn.NORM.DIST((LN(($M41*EXP($L41/100*AG$5)))-LN($K41)-$Q41*AG$5)/($R41*SQRT(AG$5))-$R41*SQRT(AG$5),0,1,TRUE)+$M41*EXP($L41/100*AG$5)*(1-_xlfn.NORM.DIST((LN(($M41*EXP($L41/100*AG$5)))-LN($K41)-$Q41*AG$5)/($R41*SQRT(AG$5)),0,1,TRUE)))*EXP(-$F$1*AG$5)*INDEX('3)tpx females'!BO$57:BO$107,MATCH($O41,'3)tpx females'!$BB$57:$BB$107,0))</f>
        <v>585.08649632397282</v>
      </c>
      <c r="AH41" s="32">
        <f ca="1">($K41*EXP(AH$5*($Q41+0.5*($R41)^2))*_xlfn.NORM.DIST((LN(($M41*EXP($L41/100*AH$5)))-LN($K41)-$Q41*AH$5)/($R41*SQRT(AH$5))-$R41*SQRT(AH$5),0,1,TRUE)+$M41*EXP($L41/100*AH$5)*(1-_xlfn.NORM.DIST((LN(($M41*EXP($L41/100*AH$5)))-LN($K41)-$Q41*AH$5)/($R41*SQRT(AH$5)),0,1,TRUE)))*EXP(-$F$1*AH$5)*INDEX('3)tpx females'!BP$57:BP$107,MATCH($O41,'3)tpx females'!$BB$57:$BB$107,0))</f>
        <v>694.4140783638511</v>
      </c>
      <c r="AI41" s="32">
        <f ca="1">($K41*EXP(AI$5*($Q41+0.5*($R41)^2))*_xlfn.NORM.DIST((LN(($M41*EXP($L41/100*AI$5)))-LN($K41)-$Q41*AI$5)/($R41*SQRT(AI$5))-$R41*SQRT(AI$5),0,1,TRUE)+$M41*EXP($L41/100*AI$5)*(1-_xlfn.NORM.DIST((LN(($M41*EXP($L41/100*AI$5)))-LN($K41)-$Q41*AI$5)/($R41*SQRT(AI$5)),0,1,TRUE)))*EXP(-$F$1*AI$5)*INDEX('3)tpx females'!BQ$57:BQ$107,MATCH($O41,'3)tpx females'!$BB$57:$BB$107,0))</f>
        <v>787.98295074940961</v>
      </c>
      <c r="AJ41" s="32">
        <f ca="1">($K41*EXP(AJ$5*($Q41+0.5*($R41)^2))*_xlfn.NORM.DIST((LN(($M41*EXP($L41/100*AJ$5)))-LN($K41)-$Q41*AJ$5)/($R41*SQRT(AJ$5))-$R41*SQRT(AJ$5),0,1,TRUE)+$M41*EXP($L41/100*AJ$5)*(1-_xlfn.NORM.DIST((LN(($M41*EXP($L41/100*AJ$5)))-LN($K41)-$Q41*AJ$5)/($R41*SQRT(AJ$5)),0,1,TRUE)))*EXP(-$F$1*AJ$5)*INDEX('3)tpx females'!BR$57:BR$107,MATCH($O41,'3)tpx females'!$BB$57:$BB$107,0))</f>
        <v>910.80832111449604</v>
      </c>
      <c r="AK41" s="32">
        <f ca="1">($K41*EXP(AK$5*($Q41+0.5*($R41)^2))*_xlfn.NORM.DIST((LN(($M41*EXP($L41/100*AK$5)))-LN($K41)-$Q41*AK$5)/($R41*SQRT(AK$5))-$R41*SQRT(AK$5),0,1,TRUE)+$M41*EXP($L41/100*AK$5)*(1-_xlfn.NORM.DIST((LN(($M41*EXP($L41/100*AK$5)))-LN($K41)-$Q41*AK$5)/($R41*SQRT(AK$5)),0,1,TRUE)))*EXP(-$F$1*AK$5)*INDEX('3)tpx females'!BS$57:BS$107,MATCH($O41,'3)tpx females'!$BB$57:$BB$107,0))</f>
        <v>1010.5327003254229</v>
      </c>
      <c r="AL41" s="32">
        <f ca="1">($K41*EXP(AL$5*($Q41+0.5*($R41)^2))*_xlfn.NORM.DIST((LN(($M41*EXP($L41/100*AL$5)))-LN($K41)-$Q41*AL$5)/($R41*SQRT(AL$5))-$R41*SQRT(AL$5),0,1,TRUE)+$M41*EXP($L41/100*AL$5)*(1-_xlfn.NORM.DIST((LN(($M41*EXP($L41/100*AL$5)))-LN($K41)-$Q41*AL$5)/($R41*SQRT(AL$5)),0,1,TRUE)))*EXP(-$F$1*AL$5)*INDEX('3)tpx females'!BT$57:BT$107,MATCH($O41,'3)tpx females'!$BB$57:$BB$107,0))</f>
        <v>1062.8162930813364</v>
      </c>
      <c r="AM41" s="32">
        <f ca="1">($K41*EXP(AM$5*($Q41+0.5*($R41)^2))*_xlfn.NORM.DIST((LN(($M41*EXP($L41/100*AM$5)))-LN($K41)-$Q41*AM$5)/($R41*SQRT(AM$5))-$R41*SQRT(AM$5),0,1,TRUE)+$M41*EXP($L41/100*AM$5)*(1-_xlfn.NORM.DIST((LN(($M41*EXP($L41/100*AM$5)))-LN($K41)-$Q41*AM$5)/($R41*SQRT(AM$5)),0,1,TRUE)))*EXP(-$F$1*AM$5)*INDEX('3)tpx females'!BU$57:BU$107,MATCH($O41,'3)tpx females'!$BB$57:$BB$107,0))</f>
        <v>1199.9230431721016</v>
      </c>
      <c r="AN41" s="32">
        <f ca="1">($K41*EXP(AN$5*($Q41+0.5*($R41)^2))*_xlfn.NORM.DIST((LN(($M41*EXP($L41/100*AN$5)))-LN($K41)-$Q41*AN$5)/($R41*SQRT(AN$5))-$R41*SQRT(AN$5),0,1,TRUE)+$M41*EXP($L41/100*AN$5)*(1-_xlfn.NORM.DIST((LN(($M41*EXP($L41/100*AN$5)))-LN($K41)-$Q41*AN$5)/($R41*SQRT(AN$5)),0,1,TRUE)))*EXP(-$F$1*AN$5)*INDEX('3)tpx females'!BV$57:BV$107,MATCH($O41,'3)tpx females'!$BB$57:$BB$107,0))</f>
        <v>1391.2133799439939</v>
      </c>
      <c r="AO41" s="32">
        <f ca="1">($K41*EXP(AO$5*($Q41+0.5*($R41)^2))*_xlfn.NORM.DIST((LN(($M41*EXP($L41/100*AO$5)))-LN($K41)-$Q41*AO$5)/($R41*SQRT(AO$5))-$R41*SQRT(AO$5),0,1,TRUE)+$M41*EXP($L41/100*AO$5)*(1-_xlfn.NORM.DIST((LN(($M41*EXP($L41/100*AO$5)))-LN($K41)-$Q41*AO$5)/($R41*SQRT(AO$5)),0,1,TRUE)))*EXP(-$F$1*AO$5)*INDEX('3)tpx females'!BW$57:BW$107,MATCH($O41,'3)tpx females'!$BB$57:$BB$107,0))</f>
        <v>1478.5094482438469</v>
      </c>
      <c r="AP41" s="32">
        <f ca="1">($K41*EXP(AP$5*($Q41+0.5*($R41)^2))*_xlfn.NORM.DIST((LN(($M41*EXP($L41/100*AP$5)))-LN($K41)-$Q41*AP$5)/($R41*SQRT(AP$5))-$R41*SQRT(AP$5),0,1,TRUE)+$M41*EXP($L41/100*AP$5)*(1-_xlfn.NORM.DIST((LN(($M41*EXP($L41/100*AP$5)))-LN($K41)-$Q41*AP$5)/($R41*SQRT(AP$5)),0,1,TRUE)))*EXP(-$F$1*AP$5)*INDEX('3)tpx females'!BX$57:BX$107,MATCH($O41,'3)tpx females'!$BB$57:$BB$107,0))</f>
        <v>1612.0600676621621</v>
      </c>
      <c r="AQ41" s="32">
        <f ca="1">($K41*EXP(AQ$5*($Q41+0.5*($R41)^2))*_xlfn.NORM.DIST((LN(($M41*EXP($L41/100*AQ$5)))-LN($K41)-$Q41*AQ$5)/($R41*SQRT(AQ$5))-$R41*SQRT(AQ$5),0,1,TRUE)+$M41*EXP($L41/100*AQ$5)*(1-_xlfn.NORM.DIST((LN(($M41*EXP($L41/100*AQ$5)))-LN($K41)-$Q41*AQ$5)/($R41*SQRT(AQ$5)),0,1,TRUE)))*EXP(-$F$1*AQ$5)*INDEX('3)tpx females'!BY$57:BY$107,MATCH($O41,'3)tpx females'!$BB$57:$BB$107,0))</f>
        <v>1833.808939970173</v>
      </c>
      <c r="AR41" s="32">
        <f ca="1">($K41*EXP(AR$5*($Q41+0.5*($R41)^2))*_xlfn.NORM.DIST((LN(($M41*EXP($L41/100*AR$5)))-LN($K41)-$Q41*AR$5)/($R41*SQRT(AR$5))-$R41*SQRT(AR$5),0,1,TRUE)+$M41*EXP($L41/100*AR$5)*(1-_xlfn.NORM.DIST((LN(($M41*EXP($L41/100*AR$5)))-LN($K41)-$Q41*AR$5)/($R41*SQRT(AR$5)),0,1,TRUE)))*EXP(-$F$1*AR$5)*INDEX('3)tpx females'!BZ$57:BZ$107,MATCH($O41,'3)tpx females'!$BB$57:$BB$107,0))</f>
        <v>1901.2720704480887</v>
      </c>
      <c r="AS41" s="32">
        <f ca="1">($K41*EXP(AS$5*($Q41+0.5*($R41)^2))*_xlfn.NORM.DIST((LN(($M41*EXP($L41/100*AS$5)))-LN($K41)-$Q41*AS$5)/($R41*SQRT(AS$5))-$R41*SQRT(AS$5),0,1,TRUE)+$M41*EXP($L41/100*AS$5)*(1-_xlfn.NORM.DIST((LN(($M41*EXP($L41/100*AS$5)))-LN($K41)-$Q41*AS$5)/($R41*SQRT(AS$5)),0,1,TRUE)))*EXP(-$F$1*AS$5)*INDEX('3)tpx females'!CA$57:CA$107,MATCH($O41,'3)tpx females'!$BB$57:$BB$107,0))</f>
        <v>1846.7618355832492</v>
      </c>
      <c r="AT41" s="32">
        <f ca="1">($K41*EXP(AT$5*($Q41+0.5*($R41)^2))*_xlfn.NORM.DIST((LN(($M41*EXP($L41/100*AT$5)))-LN($K41)-$Q41*AT$5)/($R41*SQRT(AT$5))-$R41*SQRT(AT$5),0,1,TRUE)+$M41*EXP($L41/100*AT$5)*(1-_xlfn.NORM.DIST((LN(($M41*EXP($L41/100*AT$5)))-LN($K41)-$Q41*AT$5)/($R41*SQRT(AT$5)),0,1,TRUE)))*EXP(-$F$1*AT$5)*INDEX('3)tpx females'!CB$57:CB$107,MATCH($O41,'3)tpx females'!$BB$57:$BB$107,0))</f>
        <v>1799.8368479113476</v>
      </c>
      <c r="AU41" s="32">
        <f ca="1">($K41*EXP(AU$5*($Q41+0.5*($R41)^2))*_xlfn.NORM.DIST((LN(($M41*EXP($L41/100*AU$5)))-LN($K41)-$Q41*AU$5)/($R41*SQRT(AU$5))-$R41*SQRT(AU$5),0,1,TRUE)+$M41*EXP($L41/100*AU$5)*(1-_xlfn.NORM.DIST((LN(($M41*EXP($L41/100*AU$5)))-LN($K41)-$Q41*AU$5)/($R41*SQRT(AU$5)),0,1,TRUE)))*EXP(-$F$1*AU$5)*INDEX('3)tpx females'!CC$57:CC$107,MATCH($O41,'3)tpx females'!$BB$57:$BB$107,0))</f>
        <v>1755.292575613664</v>
      </c>
      <c r="AV41" s="32">
        <f ca="1">($K41*EXP(AV$5*($Q41+0.5*($R41)^2))*_xlfn.NORM.DIST((LN(($M41*EXP($L41/100*AV$5)))-LN($K41)-$Q41*AV$5)/($R41*SQRT(AV$5))-$R41*SQRT(AV$5),0,1,TRUE)+$M41*EXP($L41/100*AV$5)*(1-_xlfn.NORM.DIST((LN(($M41*EXP($L41/100*AV$5)))-LN($K41)-$Q41*AV$5)/($R41*SQRT(AV$5)),0,1,TRUE)))*EXP(-$F$1*AV$5)*INDEX('3)tpx females'!CD$57:CD$107,MATCH($O41,'3)tpx females'!$BB$57:$BB$107,0))</f>
        <v>1737.7323415086103</v>
      </c>
      <c r="AW41" s="32">
        <f ca="1">($K41*EXP(AW$5*($Q41+0.5*($R41)^2))*_xlfn.NORM.DIST((LN(($M41*EXP($L41/100*AW$5)))-LN($K41)-$Q41*AW$5)/($R41*SQRT(AW$5))-$R41*SQRT(AW$5),0,1,TRUE)+$M41*EXP($L41/100*AW$5)*(1-_xlfn.NORM.DIST((LN(($M41*EXP($L41/100*AW$5)))-LN($K41)-$Q41*AW$5)/($R41*SQRT(AW$5)),0,1,TRUE)))*EXP(-$F$1*AW$5)*INDEX('3)tpx females'!CE$57:CE$107,MATCH($O41,'3)tpx females'!$BB$57:$BB$107,0))</f>
        <v>1571.5084353755665</v>
      </c>
      <c r="AX41" s="32">
        <f ca="1">($K41*EXP(AX$5*($Q41+0.5*($R41)^2))*_xlfn.NORM.DIST((LN(($M41*EXP($L41/100*AX$5)))-LN($K41)-$Q41*AX$5)/($R41*SQRT(AX$5))-$R41*SQRT(AX$5),0,1,TRUE)+$M41*EXP($L41/100*AX$5)*(1-_xlfn.NORM.DIST((LN(($M41*EXP($L41/100*AX$5)))-LN($K41)-$Q41*AX$5)/($R41*SQRT(AX$5)),0,1,TRUE)))*EXP(-$F$1*AX$5)*INDEX('3)tpx females'!CF$57:CF$107,MATCH($O41,'3)tpx females'!$BB$57:$BB$107,0))</f>
        <v>1404.0979671330058</v>
      </c>
      <c r="AY41" s="32">
        <f ca="1">($K41*EXP(AY$5*($Q41+0.5*($R41)^2))*_xlfn.NORM.DIST((LN(($M41*EXP($L41/100*AY$5)))-LN($K41)-$Q41*AY$5)/($R41*SQRT(AY$5))-$R41*SQRT(AY$5),0,1,TRUE)+$M41*EXP($L41/100*AY$5)*(1-_xlfn.NORM.DIST((LN(($M41*EXP($L41/100*AY$5)))-LN($K41)-$Q41*AY$5)/($R41*SQRT(AY$5)),0,1,TRUE)))*EXP(-$F$1*AY$5)*INDEX('3)tpx females'!CG$57:CG$107,MATCH($O41,'3)tpx females'!$BB$57:$BB$107,0))</f>
        <v>1208.0960321210282</v>
      </c>
      <c r="AZ41" s="32">
        <f ca="1">($K41*EXP(AZ$5*($Q41+0.5*($R41)^2))*_xlfn.NORM.DIST((LN(($M41*EXP($L41/100*AZ$5)))-LN($K41)-$Q41*AZ$5)/($R41*SQRT(AZ$5))-$R41*SQRT(AZ$5),0,1,TRUE)+$M41*EXP($L41/100*AZ$5)*(1-_xlfn.NORM.DIST((LN(($M41*EXP($L41/100*AZ$5)))-LN($K41)-$Q41*AZ$5)/($R41*SQRT(AZ$5)),0,1,TRUE)))*EXP(-$F$1*AZ$5)*INDEX('3)tpx females'!CH$57:CH$107,MATCH($O41,'3)tpx females'!$BB$57:$BB$107,0))</f>
        <v>995.97087555023802</v>
      </c>
      <c r="BA41" s="32">
        <f ca="1">($K41*EXP(BA$5*($Q41+0.5*($R41)^2))*_xlfn.NORM.DIST((LN(($M41*EXP($L41/100*BA$5)))-LN($K41)-$Q41*BA$5)/($R41*SQRT(BA$5))-$R41*SQRT(BA$5),0,1,TRUE)+$M41*EXP($L41/100*BA$5)*(1-_xlfn.NORM.DIST((LN(($M41*EXP($L41/100*BA$5)))-LN($K41)-$Q41*BA$5)/($R41*SQRT(BA$5)),0,1,TRUE)))*EXP(-$F$1*BA$5)*INDEX('3)tpx females'!CI$57:CI$107,MATCH($O41,'3)tpx females'!$BB$57:$BB$107,0))</f>
        <v>785.74246403822519</v>
      </c>
      <c r="BB41" s="32">
        <f ca="1">($K41*EXP(BB$5*($Q41+0.5*($R41)^2))*_xlfn.NORM.DIST((LN(($M41*EXP($L41/100*BB$5)))-LN($K41)-$Q41*BB$5)/($R41*SQRT(BB$5))-$R41*SQRT(BB$5),0,1,TRUE)+$M41*EXP($L41/100*BB$5)*(1-_xlfn.NORM.DIST((LN(($M41*EXP($L41/100*BB$5)))-LN($K41)-$Q41*BB$5)/($R41*SQRT(BB$5)),0,1,TRUE)))*EXP(-$F$1*BB$5)*INDEX('3)tpx females'!CJ$57:CJ$107,MATCH($O41,'3)tpx females'!$BB$57:$BB$107,0))</f>
        <v>593.97401252363159</v>
      </c>
      <c r="BC41" s="32">
        <f ca="1">($K41*EXP(BC$5*($Q41+0.5*($R41)^2))*_xlfn.NORM.DIST((LN(($M41*EXP($L41/100*BC$5)))-LN($K41)-$Q41*BC$5)/($R41*SQRT(BC$5))-$R41*SQRT(BC$5),0,1,TRUE)+$M41*EXP($L41/100*BC$5)*(1-_xlfn.NORM.DIST((LN(($M41*EXP($L41/100*BC$5)))-LN($K41)-$Q41*BC$5)/($R41*SQRT(BC$5)),0,1,TRUE)))*EXP(-$F$1*BC$5)*INDEX('3)tpx females'!CK$57:CK$107,MATCH($O41,'3)tpx females'!$BB$57:$BB$107,0))</f>
        <v>426.38262492760413</v>
      </c>
      <c r="BD41" s="32">
        <f ca="1">($K41*EXP(BD$5*($Q41+0.5*($R41)^2))*_xlfn.NORM.DIST((LN(($M41*EXP($L41/100*BD$5)))-LN($K41)-$Q41*BD$5)/($R41*SQRT(BD$5))-$R41*SQRT(BD$5),0,1,TRUE)+$M41*EXP($L41/100*BD$5)*(1-_xlfn.NORM.DIST((LN(($M41*EXP($L41/100*BD$5)))-LN($K41)-$Q41*BD$5)/($R41*SQRT(BD$5)),0,1,TRUE)))*EXP(-$F$1*BD$5)*INDEX('3)tpx females'!CL$57:CL$107,MATCH($O41,'3)tpx females'!$BB$57:$BB$107,0))</f>
        <v>289.22716586325407</v>
      </c>
      <c r="BE41" s="32">
        <f ca="1">($K41*EXP(BE$5*($Q41+0.5*($R41)^2))*_xlfn.NORM.DIST((LN(($M41*EXP($L41/100*BE$5)))-LN($K41)-$Q41*BE$5)/($R41*SQRT(BE$5))-$R41*SQRT(BE$5),0,1,TRUE)+$M41*EXP($L41/100*BE$5)*(1-_xlfn.NORM.DIST((LN(($M41*EXP($L41/100*BE$5)))-LN($K41)-$Q41*BE$5)/($R41*SQRT(BE$5)),0,1,TRUE)))*EXP(-$F$1*BE$5)*INDEX('3)tpx females'!CM$57:CM$107,MATCH($O41,'3)tpx females'!$BB$57:$BB$107,0))</f>
        <v>187.17874347733829</v>
      </c>
      <c r="BF41" s="32">
        <f ca="1">($K41*EXP(BF$5*($Q41+0.5*($R41)^2))*_xlfn.NORM.DIST((LN(($M41*EXP($L41/100*BF$5)))-LN($K41)-$Q41*BF$5)/($R41*SQRT(BF$5))-$R41*SQRT(BF$5),0,1,TRUE)+$M41*EXP($L41/100*BF$5)*(1-_xlfn.NORM.DIST((LN(($M41*EXP($L41/100*BF$5)))-LN($K41)-$Q41*BF$5)/($R41*SQRT(BF$5)),0,1,TRUE)))*EXP(-$F$1*BF$5)*INDEX('3)tpx females'!CN$57:CN$107,MATCH($O41,'3)tpx females'!$BB$57:$BB$107,0))</f>
        <v>114.4471619025816</v>
      </c>
      <c r="BG41" s="32">
        <f ca="1">($K41*EXP(BG$5*($Q41+0.5*($R41)^2))*_xlfn.NORM.DIST((LN(($M41*EXP($L41/100*BG$5)))-LN($K41)-$Q41*BG$5)/($R41*SQRT(BG$5))-$R41*SQRT(BG$5),0,1,TRUE)+$M41*EXP($L41/100*BG$5)*(1-_xlfn.NORM.DIST((LN(($M41*EXP($L41/100*BG$5)))-LN($K41)-$Q41*BG$5)/($R41*SQRT(BG$5)),0,1,TRUE)))*EXP(-$F$1*BG$5)*INDEX('3)tpx females'!CO$57:CO$107,MATCH($O41,'3)tpx females'!$BB$57:$BB$107,0))</f>
        <v>66.818845222548333</v>
      </c>
      <c r="BH41" s="32">
        <f ca="1">($K41*EXP(BH$5*($Q41+0.5*($R41)^2))*_xlfn.NORM.DIST((LN(($M41*EXP($L41/100*BH$5)))-LN($K41)-$Q41*BH$5)/($R41*SQRT(BH$5))-$R41*SQRT(BH$5),0,1,TRUE)+$M41*EXP($L41/100*BH$5)*(1-_xlfn.NORM.DIST((LN(($M41*EXP($L41/100*BH$5)))-LN($K41)-$Q41*BH$5)/($R41*SQRT(BH$5)),0,1,TRUE)))*EXP(-$F$1*BH$5)*INDEX('3)tpx females'!CP$57:CP$107,MATCH($O41,'3)tpx females'!$BB$57:$BB$107,0))</f>
        <v>35.425190987758434</v>
      </c>
      <c r="BI41" s="32">
        <f ca="1">($K41*EXP(BI$5*($Q41+0.5*($R41)^2))*_xlfn.NORM.DIST((LN(($M41*EXP($L41/100*BI$5)))-LN($K41)-$Q41*BI$5)/($R41*SQRT(BI$5))-$R41*SQRT(BI$5),0,1,TRUE)+$M41*EXP($L41/100*BI$5)*(1-_xlfn.NORM.DIST((LN(($M41*EXP($L41/100*BI$5)))-LN($K41)-$Q41*BI$5)/($R41*SQRT(BI$5)),0,1,TRUE)))*EXP(-$F$1*BI$5)*INDEX('3)tpx females'!CQ$57:CQ$107,MATCH($O41,'3)tpx females'!$BB$57:$BB$107,0))</f>
        <v>19.215055700345754</v>
      </c>
      <c r="BJ41" s="32">
        <f ca="1">($K41*EXP(BJ$5*($Q41+0.5*($R41)^2))*_xlfn.NORM.DIST((LN(($M41*EXP($L41/100*BJ$5)))-LN($K41)-$Q41*BJ$5)/($R41*SQRT(BJ$5))-$R41*SQRT(BJ$5),0,1,TRUE)+$M41*EXP($L41/100*BJ$5)*(1-_xlfn.NORM.DIST((LN(($M41*EXP($L41/100*BJ$5)))-LN($K41)-$Q41*BJ$5)/($R41*SQRT(BJ$5)),0,1,TRUE)))*EXP(-$F$1*BJ$5)*INDEX('3)tpx females'!CR$57:CR$107,MATCH($O41,'3)tpx females'!$BB$57:$BB$107,0))</f>
        <v>10.799547043884285</v>
      </c>
      <c r="BK41" s="32">
        <f ca="1">($K41*EXP(BK$5*($Q41+0.5*($R41)^2))*_xlfn.NORM.DIST((LN(($M41*EXP($L41/100*BK$5)))-LN($K41)-$Q41*BK$5)/($R41*SQRT(BK$5))-$R41*SQRT(BK$5),0,1,TRUE)+$M41*EXP($L41/100*BK$5)*(1-_xlfn.NORM.DIST((LN(($M41*EXP($L41/100*BK$5)))-LN($K41)-$Q41*BK$5)/($R41*SQRT(BK$5)),0,1,TRUE)))*EXP(-$F$1*BK$5)*INDEX('3)tpx females'!CS$57:CS$107,MATCH($O41,'3)tpx females'!$BB$57:$BB$107,0))</f>
        <v>4.5279363699794501</v>
      </c>
      <c r="BL41" s="32">
        <f ca="1">($K41*EXP(BL$5*($Q41+0.5*($R41)^2))*_xlfn.NORM.DIST((LN(($M41*EXP($L41/100*BL$5)))-LN($K41)-$Q41*BL$5)/($R41*SQRT(BL$5))-$R41*SQRT(BL$5),0,1,TRUE)+$M41*EXP($L41/100*BL$5)*(1-_xlfn.NORM.DIST((LN(($M41*EXP($L41/100*BL$5)))-LN($K41)-$Q41*BL$5)/($R41*SQRT(BL$5)),0,1,TRUE)))*EXP(-$F$1*BL$5)*INDEX('3)tpx females'!CT$57:CT$107,MATCH($O41,'3)tpx females'!$BB$57:$BB$107,0))</f>
        <v>0</v>
      </c>
      <c r="BM41" s="32">
        <f ca="1">($K41*EXP(BM$5*($Q41+0.5*($R41)^2))*_xlfn.NORM.DIST((LN(($M41*EXP($L41/100*BM$5)))-LN($K41)-$Q41*BM$5)/($R41*SQRT(BM$5))-$R41*SQRT(BM$5),0,1,TRUE)+$M41*EXP($L41/100*BM$5)*(1-_xlfn.NORM.DIST((LN(($M41*EXP($L41/100*BM$5)))-LN($K41)-$Q41*BM$5)/($R41*SQRT(BM$5)),0,1,TRUE)))*EXP(-$F$1*BM$5)*INDEX('3)tpx females'!CU$57:CU$107,MATCH($O41,'3)tpx females'!$BB$57:$BB$107,0))</f>
        <v>0</v>
      </c>
      <c r="BN41" s="32">
        <f ca="1">($K41*EXP(BN$5*($Q41+0.5*($R41)^2))*_xlfn.NORM.DIST((LN(($M41*EXP($L41/100*BN$5)))-LN($K41)-$Q41*BN$5)/($R41*SQRT(BN$5))-$R41*SQRT(BN$5),0,1,TRUE)+$M41*EXP($L41/100*BN$5)*(1-_xlfn.NORM.DIST((LN(($M41*EXP($L41/100*BN$5)))-LN($K41)-$Q41*BN$5)/($R41*SQRT(BN$5)),0,1,TRUE)))*EXP(-$F$1*BN$5)*INDEX('3)tpx females'!CV$57:CV$107,MATCH($O41,'3)tpx females'!$BB$57:$BB$107,0))</f>
        <v>0</v>
      </c>
      <c r="BO41" s="32">
        <f ca="1">($K41*EXP(BO$5*($Q41+0.5*($R41)^2))*_xlfn.NORM.DIST((LN(($M41*EXP($L41/100*BO$5)))-LN($K41)-$Q41*BO$5)/($R41*SQRT(BO$5))-$R41*SQRT(BO$5),0,1,TRUE)+$M41*EXP($L41/100*BO$5)*(1-_xlfn.NORM.DIST((LN(($M41*EXP($L41/100*BO$5)))-LN($K41)-$Q41*BO$5)/($R41*SQRT(BO$5)),0,1,TRUE)))*EXP(-$F$1*BO$5)*INDEX('3)tpx females'!CW$57:CW$107,MATCH($O41,'3)tpx females'!$BB$57:$BB$107,0))</f>
        <v>0</v>
      </c>
      <c r="BP41" s="32">
        <f ca="1">($K41*EXP(BP$5*($Q41+0.5*($R41)^2))*_xlfn.NORM.DIST((LN(($M41*EXP($L41/100*BP$5)))-LN($K41)-$Q41*BP$5)/($R41*SQRT(BP$5))-$R41*SQRT(BP$5),0,1,TRUE)+$M41*EXP($L41/100*BP$5)*(1-_xlfn.NORM.DIST((LN(($M41*EXP($L41/100*BP$5)))-LN($K41)-$Q41*BP$5)/($R41*SQRT(BP$5)),0,1,TRUE)))*EXP(-$F$1*BP$5)*INDEX('3)tpx females'!CX$57:CX$107,MATCH($O41,'3)tpx females'!$BB$57:$BB$107,0))</f>
        <v>0</v>
      </c>
      <c r="BQ41" s="32">
        <f ca="1">($K41*EXP(BQ$5*($Q41+0.5*($R41)^2))*_xlfn.NORM.DIST((LN(($M41*EXP($L41/100*BQ$5)))-LN($K41)-$Q41*BQ$5)/($R41*SQRT(BQ$5))-$R41*SQRT(BQ$5),0,1,TRUE)+$M41*EXP($L41/100*BQ$5)*(1-_xlfn.NORM.DIST((LN(($M41*EXP($L41/100*BQ$5)))-LN($K41)-$Q41*BQ$5)/($R41*SQRT(BQ$5)),0,1,TRUE)))*EXP(-$F$1*BQ$5)*INDEX('3)tpx females'!CY$57:CY$107,MATCH($O41,'3)tpx females'!$BB$57:$BB$107,0))</f>
        <v>0</v>
      </c>
      <c r="BR41" s="32">
        <f ca="1">($K41*EXP(BR$5*($Q41+0.5*($R41)^2))*_xlfn.NORM.DIST((LN(($M41*EXP($L41/100*BR$5)))-LN($K41)-$Q41*BR$5)/($R41*SQRT(BR$5))-$R41*SQRT(BR$5),0,1,TRUE)+$M41*EXP($L41/100*BR$5)*(1-_xlfn.NORM.DIST((LN(($M41*EXP($L41/100*BR$5)))-LN($K41)-$Q41*BR$5)/($R41*SQRT(BR$5)),0,1,TRUE)))*EXP(-$F$1*BR$5)*INDEX('3)tpx females'!CZ$57:CZ$107,MATCH($O41,'3)tpx females'!$BB$57:$BB$107,0))</f>
        <v>0</v>
      </c>
      <c r="BS41" s="32">
        <f ca="1">($K41*EXP(BS$5*($Q41+0.5*($R41)^2))*_xlfn.NORM.DIST((LN(($M41*EXP($L41/100*BS$5)))-LN($K41)-$Q41*BS$5)/($R41*SQRT(BS$5))-$R41*SQRT(BS$5),0,1,TRUE)+$M41*EXP($L41/100*BS$5)*(1-_xlfn.NORM.DIST((LN(($M41*EXP($L41/100*BS$5)))-LN($K41)-$Q41*BS$5)/($R41*SQRT(BS$5)),0,1,TRUE)))*EXP(-$F$1*BS$5)*INDEX('3)tpx females'!DA$57:DA$107,MATCH($O41,'3)tpx females'!$BB$57:$BB$107,0))</f>
        <v>0</v>
      </c>
      <c r="BU41" s="32">
        <f t="shared" si="58"/>
        <v>29350.991952361681</v>
      </c>
      <c r="BV41" s="32">
        <f t="shared" si="67"/>
        <v>27627.90583926742</v>
      </c>
      <c r="BW41" s="32">
        <f t="shared" si="68"/>
        <v>27891.621611298218</v>
      </c>
      <c r="BX41" s="32">
        <f t="shared" si="69"/>
        <v>28157.854621111077</v>
      </c>
      <c r="BY41" s="32">
        <f t="shared" si="70"/>
        <v>28426.628896415848</v>
      </c>
      <c r="BZ41" s="32">
        <f t="shared" si="71"/>
        <v>28697.968694273288</v>
      </c>
      <c r="CA41" s="32">
        <f t="shared" si="72"/>
        <v>28971.898503284348</v>
      </c>
      <c r="CB41" s="32">
        <f t="shared" si="73"/>
        <v>29248.443045800221</v>
      </c>
      <c r="CC41" s="32">
        <f t="shared" si="74"/>
        <v>29527.627280153552</v>
      </c>
      <c r="CD41" s="32">
        <f t="shared" si="75"/>
        <v>29809.476402911019</v>
      </c>
      <c r="CE41" s="32">
        <f t="shared" si="76"/>
        <v>30094.015851147255</v>
      </c>
      <c r="CF41" s="32">
        <f t="shared" si="77"/>
        <v>30381.271304740581</v>
      </c>
      <c r="CG41" s="32">
        <f t="shared" si="78"/>
        <v>30671.268688690663</v>
      </c>
      <c r="CH41" s="32">
        <f t="shared" si="79"/>
        <v>30964.034175458248</v>
      </c>
      <c r="CI41" s="32">
        <f t="shared" si="80"/>
        <v>31259.594187327228</v>
      </c>
      <c r="CJ41" s="32">
        <f t="shared" si="81"/>
        <v>31557.975398789305</v>
      </c>
      <c r="CK41" s="32">
        <f t="shared" si="82"/>
        <v>31859.20473895131</v>
      </c>
      <c r="CL41" s="32">
        <f t="shared" si="83"/>
        <v>32163.309393965686</v>
      </c>
      <c r="CM41" s="32">
        <f t="shared" si="84"/>
        <v>32470.316809483942</v>
      </c>
      <c r="CN41" s="32">
        <f t="shared" si="85"/>
        <v>32780.254693133698</v>
      </c>
      <c r="CO41" s="32">
        <f t="shared" si="86"/>
        <v>33093.15101701938</v>
      </c>
      <c r="CP41" s="32">
        <f t="shared" si="87"/>
        <v>33409.034020246538</v>
      </c>
      <c r="CQ41" s="32">
        <f t="shared" si="88"/>
        <v>33727.932211470652</v>
      </c>
      <c r="CR41" s="32">
        <f t="shared" si="89"/>
        <v>34049.87437146993</v>
      </c>
      <c r="CS41" s="32">
        <f t="shared" si="90"/>
        <v>34374.889555742848</v>
      </c>
      <c r="CT41" s="32">
        <f t="shared" si="91"/>
        <v>34703.00709713035</v>
      </c>
      <c r="CU41" s="32">
        <f t="shared" si="92"/>
        <v>35034.2566084633</v>
      </c>
      <c r="CV41" s="32">
        <f t="shared" si="93"/>
        <v>35368.667985234926</v>
      </c>
      <c r="CW41" s="32">
        <f t="shared" si="94"/>
        <v>35706.27140829897</v>
      </c>
      <c r="CX41" s="32">
        <f t="shared" si="95"/>
        <v>36047.097346593473</v>
      </c>
      <c r="CY41" s="32">
        <f t="shared" si="96"/>
        <v>36391.176559890744</v>
      </c>
      <c r="CZ41" s="32">
        <f t="shared" si="97"/>
        <v>36738.540101573322</v>
      </c>
      <c r="DA41" s="32">
        <f t="shared" si="98"/>
        <v>37089.219321436634</v>
      </c>
      <c r="DB41" s="32">
        <f t="shared" si="99"/>
        <v>37443.245868518265</v>
      </c>
      <c r="DC41" s="32">
        <f t="shared" si="100"/>
        <v>37800.651693954402</v>
      </c>
      <c r="DD41" s="32">
        <f t="shared" si="101"/>
        <v>38161.469053863366</v>
      </c>
      <c r="DE41" s="32">
        <f t="shared" si="102"/>
        <v>38525.730512256792</v>
      </c>
      <c r="DF41" s="32">
        <f t="shared" si="103"/>
        <v>38893.468943978485</v>
      </c>
      <c r="DG41" s="32">
        <f t="shared" si="104"/>
        <v>39264.717537671357</v>
      </c>
      <c r="DH41" s="32">
        <f t="shared" si="105"/>
        <v>39639.509798772517</v>
      </c>
      <c r="DI41" s="32">
        <f t="shared" si="106"/>
        <v>40017.87955253687</v>
      </c>
      <c r="DJ41" s="32">
        <f t="shared" si="107"/>
        <v>40399.86094708911</v>
      </c>
      <c r="DK41" s="32">
        <f t="shared" si="108"/>
        <v>40785.488456503837</v>
      </c>
      <c r="DL41" s="32">
        <f t="shared" si="109"/>
        <v>41174.796883913732</v>
      </c>
      <c r="DM41" s="32">
        <f t="shared" si="110"/>
        <v>41567.821364644253</v>
      </c>
      <c r="DN41" s="32">
        <f t="shared" si="111"/>
        <v>41964.597369373027</v>
      </c>
      <c r="DO41" s="32">
        <f t="shared" si="112"/>
        <v>42365.160707310497</v>
      </c>
      <c r="DP41" s="32">
        <f t="shared" si="113"/>
        <v>42769.54752939575</v>
      </c>
      <c r="DQ41" s="32">
        <f t="shared" si="114"/>
        <v>43177.794331498975</v>
      </c>
      <c r="DR41" s="32">
        <f t="shared" si="115"/>
        <v>43589.937957616727</v>
      </c>
      <c r="DT41" s="48">
        <f t="shared" si="116"/>
        <v>68</v>
      </c>
      <c r="DU41" s="32"/>
      <c r="DV41" s="32">
        <f ca="1">INDEX('3)tpx females'!BD$57:BD$107,MATCH('3) 2016 cases'!DT41,'3)tpx females'!$BB$57:$BB$107,0))</f>
        <v>7.3392559611296093E-3</v>
      </c>
      <c r="DW41" s="32">
        <f t="shared" ca="1" si="117"/>
        <v>-215.41444265143767</v>
      </c>
      <c r="DX41" s="32">
        <f t="shared" ca="1" si="61"/>
        <v>0.99266074403887039</v>
      </c>
      <c r="DZ41" s="32">
        <f t="shared" ca="1" si="118"/>
        <v>-35640.220033666941</v>
      </c>
      <c r="EA41" s="32">
        <f t="shared" ca="1" si="119"/>
        <v>6289.2280813052603</v>
      </c>
      <c r="EB41" s="32">
        <f t="shared" ca="1" si="64"/>
        <v>46.158254686623366</v>
      </c>
      <c r="EC41" s="32">
        <f ca="1">EA41*'3) Value'!AN53</f>
        <v>0</v>
      </c>
      <c r="EE41" s="32">
        <f ca="1">IF(EC41=0,'3) Value'!AM53+'3) 2016 cases'!DZ41,0)</f>
        <v>7.2759576141834259E-12</v>
      </c>
    </row>
    <row r="42" spans="3:135" x14ac:dyDescent="0.25">
      <c r="C42" s="32" t="s">
        <v>16</v>
      </c>
      <c r="D42" s="32" t="s">
        <v>14</v>
      </c>
      <c r="E42" s="49">
        <v>17671</v>
      </c>
      <c r="F42" s="32" t="s">
        <v>13</v>
      </c>
      <c r="G42" s="32" t="s">
        <v>17</v>
      </c>
      <c r="H42" s="49" t="s">
        <v>17</v>
      </c>
      <c r="I42" s="32" t="s">
        <v>17</v>
      </c>
      <c r="J42" s="32" t="s">
        <v>25</v>
      </c>
      <c r="K42" s="52">
        <v>215000</v>
      </c>
      <c r="L42" s="52">
        <v>7.85</v>
      </c>
      <c r="M42" s="52">
        <v>35413</v>
      </c>
      <c r="O42" s="48">
        <f t="shared" si="65"/>
        <v>68</v>
      </c>
      <c r="Q42" s="32">
        <f>INDEX('2b)Working'!$I$61:$P$61,MATCH($J42,'2b)Working'!$I$60:$P$60,0))</f>
        <v>7.2488258642637193E-2</v>
      </c>
      <c r="R42" s="32">
        <f>INDEX('2b)Working'!$I$62:$P$62,MATCH($J42,'2b)Working'!$I$60:$P$60,0))</f>
        <v>5.0085748750605209E-2</v>
      </c>
      <c r="T42" s="9">
        <f t="shared" ca="1" si="66"/>
        <v>42250.625906999434</v>
      </c>
      <c r="U42" s="10"/>
      <c r="V42" s="32">
        <f ca="1">($K42*EXP(V$5*($Q42+0.5*($R42)^2))*_xlfn.NORM.DIST((LN(($M42*EXP($L42/100*V$5)))-LN($K42)-$Q42*V$5)/($R42*SQRT(V$5))-$R42*SQRT(V$5),0,1,TRUE)+$M42*EXP($L42/100*V$5)*(1-_xlfn.NORM.DIST((LN(($M42*EXP($L42/100*V$5)))-LN($K42)-$Q42*V$5)/($R42*SQRT(V$5)),0,1,TRUE)))*EXP(-$F$1*V$5)*INDEX('3)tpx females'!BD$57:BD$107,MATCH($O42,'3)tpx females'!$BB$57:$BB$107,0))</f>
        <v>261.01201850123425</v>
      </c>
      <c r="W42" s="32">
        <f ca="1">($K42*EXP(W$5*($Q42+0.5*($R42)^2))*_xlfn.NORM.DIST((LN(($M42*EXP($L42/100*W$5)))-LN($K42)-$Q42*W$5)/($R42*SQRT(W$5))-$R42*SQRT(W$5),0,1,TRUE)+$M42*EXP($L42/100*W$5)*(1-_xlfn.NORM.DIST((LN(($M42*EXP($L42/100*W$5)))-LN($K42)-$Q42*W$5)/($R42*SQRT(W$5)),0,1,TRUE)))*EXP(-$F$1*W$5)*INDEX('3)tpx females'!BE$57:BE$107,MATCH($O42,'3)tpx females'!$BB$57:$BB$107,0))</f>
        <v>300.34491769340406</v>
      </c>
      <c r="X42" s="32">
        <f ca="1">($K42*EXP(X$5*($Q42+0.5*($R42)^2))*_xlfn.NORM.DIST((LN(($M42*EXP($L42/100*X$5)))-LN($K42)-$Q42*X$5)/($R42*SQRT(X$5))-$R42*SQRT(X$5),0,1,TRUE)+$M42*EXP($L42/100*X$5)*(1-_xlfn.NORM.DIST((LN(($M42*EXP($L42/100*X$5)))-LN($K42)-$Q42*X$5)/($R42*SQRT(X$5)),0,1,TRUE)))*EXP(-$F$1*X$5)*INDEX('3)tpx females'!BF$57:BF$107,MATCH($O42,'3)tpx females'!$BB$57:$BB$107,0))</f>
        <v>326.40927285042318</v>
      </c>
      <c r="Y42" s="32">
        <f ca="1">($K42*EXP(Y$5*($Q42+0.5*($R42)^2))*_xlfn.NORM.DIST((LN(($M42*EXP($L42/100*Y$5)))-LN($K42)-$Q42*Y$5)/($R42*SQRT(Y$5))-$R42*SQRT(Y$5),0,1,TRUE)+$M42*EXP($L42/100*Y$5)*(1-_xlfn.NORM.DIST((LN(($M42*EXP($L42/100*Y$5)))-LN($K42)-$Q42*Y$5)/($R42*SQRT(Y$5)),0,1,TRUE)))*EXP(-$F$1*Y$5)*INDEX('3)tpx females'!BG$57:BG$107,MATCH($O42,'3)tpx females'!$BB$57:$BB$107,0))</f>
        <v>378.58004613635467</v>
      </c>
      <c r="Z42" s="32">
        <f ca="1">($K42*EXP(Z$5*($Q42+0.5*($R42)^2))*_xlfn.NORM.DIST((LN(($M42*EXP($L42/100*Z$5)))-LN($K42)-$Q42*Z$5)/($R42*SQRT(Z$5))-$R42*SQRT(Z$5),0,1,TRUE)+$M42*EXP($L42/100*Z$5)*(1-_xlfn.NORM.DIST((LN(($M42*EXP($L42/100*Z$5)))-LN($K42)-$Q42*Z$5)/($R42*SQRT(Z$5)),0,1,TRUE)))*EXP(-$F$1*Z$5)*INDEX('3)tpx females'!BH$57:BH$107,MATCH($O42,'3)tpx females'!$BB$57:$BB$107,0))</f>
        <v>414.26046368298086</v>
      </c>
      <c r="AA42" s="32">
        <f ca="1">($K42*EXP(AA$5*($Q42+0.5*($R42)^2))*_xlfn.NORM.DIST((LN(($M42*EXP($L42/100*AA$5)))-LN($K42)-$Q42*AA$5)/($R42*SQRT(AA$5))-$R42*SQRT(AA$5),0,1,TRUE)+$M42*EXP($L42/100*AA$5)*(1-_xlfn.NORM.DIST((LN(($M42*EXP($L42/100*AA$5)))-LN($K42)-$Q42*AA$5)/($R42*SQRT(AA$5)),0,1,TRUE)))*EXP(-$F$1*AA$5)*INDEX('3)tpx females'!BI$57:BI$107,MATCH($O42,'3)tpx females'!$BB$57:$BB$107,0))</f>
        <v>429.70144338060788</v>
      </c>
      <c r="AB42" s="32">
        <f ca="1">($K42*EXP(AB$5*($Q42+0.5*($R42)^2))*_xlfn.NORM.DIST((LN(($M42*EXP($L42/100*AB$5)))-LN($K42)-$Q42*AB$5)/($R42*SQRT(AB$5))-$R42*SQRT(AB$5),0,1,TRUE)+$M42*EXP($L42/100*AB$5)*(1-_xlfn.NORM.DIST((LN(($M42*EXP($L42/100*AB$5)))-LN($K42)-$Q42*AB$5)/($R42*SQRT(AB$5)),0,1,TRUE)))*EXP(-$F$1*AB$5)*INDEX('3)tpx females'!BJ$57:BJ$107,MATCH($O42,'3)tpx females'!$BB$57:$BB$107,0))</f>
        <v>509.03784967780132</v>
      </c>
      <c r="AC42" s="32">
        <f ca="1">($K42*EXP(AC$5*($Q42+0.5*($R42)^2))*_xlfn.NORM.DIST((LN(($M42*EXP($L42/100*AC$5)))-LN($K42)-$Q42*AC$5)/($R42*SQRT(AC$5))-$R42*SQRT(AC$5),0,1,TRUE)+$M42*EXP($L42/100*AC$5)*(1-_xlfn.NORM.DIST((LN(($M42*EXP($L42/100*AC$5)))-LN($K42)-$Q42*AC$5)/($R42*SQRT(AC$5)),0,1,TRUE)))*EXP(-$F$1*AC$5)*INDEX('3)tpx females'!BK$57:BK$107,MATCH($O42,'3)tpx females'!$BB$57:$BB$107,0))</f>
        <v>500.36904762250583</v>
      </c>
      <c r="AD42" s="32">
        <f ca="1">($K42*EXP(AD$5*($Q42+0.5*($R42)^2))*_xlfn.NORM.DIST((LN(($M42*EXP($L42/100*AD$5)))-LN($K42)-$Q42*AD$5)/($R42*SQRT(AD$5))-$R42*SQRT(AD$5),0,1,TRUE)+$M42*EXP($L42/100*AD$5)*(1-_xlfn.NORM.DIST((LN(($M42*EXP($L42/100*AD$5)))-LN($K42)-$Q42*AD$5)/($R42*SQRT(AD$5)),0,1,TRUE)))*EXP(-$F$1*AD$5)*INDEX('3)tpx females'!BL$57:BL$107,MATCH($O42,'3)tpx females'!$BB$57:$BB$107,0))</f>
        <v>550.80324126183871</v>
      </c>
      <c r="AE42" s="32">
        <f ca="1">($K42*EXP(AE$5*($Q42+0.5*($R42)^2))*_xlfn.NORM.DIST((LN(($M42*EXP($L42/100*AE$5)))-LN($K42)-$Q42*AE$5)/($R42*SQRT(AE$5))-$R42*SQRT(AE$5),0,1,TRUE)+$M42*EXP($L42/100*AE$5)*(1-_xlfn.NORM.DIST((LN(($M42*EXP($L42/100*AE$5)))-LN($K42)-$Q42*AE$5)/($R42*SQRT(AE$5)),0,1,TRUE)))*EXP(-$F$1*AE$5)*INDEX('3)tpx females'!BM$57:BM$107,MATCH($O42,'3)tpx females'!$BB$57:$BB$107,0))</f>
        <v>639.67248559323264</v>
      </c>
      <c r="AF42" s="32">
        <f ca="1">($K42*EXP(AF$5*($Q42+0.5*($R42)^2))*_xlfn.NORM.DIST((LN(($M42*EXP($L42/100*AF$5)))-LN($K42)-$Q42*AF$5)/($R42*SQRT(AF$5))-$R42*SQRT(AF$5),0,1,TRUE)+$M42*EXP($L42/100*AF$5)*(1-_xlfn.NORM.DIST((LN(($M42*EXP($L42/100*AF$5)))-LN($K42)-$Q42*AF$5)/($R42*SQRT(AF$5)),0,1,TRUE)))*EXP(-$F$1*AF$5)*INDEX('3)tpx females'!BN$57:BN$107,MATCH($O42,'3)tpx females'!$BB$57:$BB$107,0))</f>
        <v>684.50721993286959</v>
      </c>
      <c r="AG42" s="32">
        <f ca="1">($K42*EXP(AG$5*($Q42+0.5*($R42)^2))*_xlfn.NORM.DIST((LN(($M42*EXP($L42/100*AG$5)))-LN($K42)-$Q42*AG$5)/($R42*SQRT(AG$5))-$R42*SQRT(AG$5),0,1,TRUE)+$M42*EXP($L42/100*AG$5)*(1-_xlfn.NORM.DIST((LN(($M42*EXP($L42/100*AG$5)))-LN($K42)-$Q42*AG$5)/($R42*SQRT(AG$5)),0,1,TRUE)))*EXP(-$F$1*AG$5)*INDEX('3)tpx females'!BO$57:BO$107,MATCH($O42,'3)tpx females'!$BB$57:$BB$107,0))</f>
        <v>752.01956024340211</v>
      </c>
      <c r="AH42" s="32">
        <f ca="1">($K42*EXP(AH$5*($Q42+0.5*($R42)^2))*_xlfn.NORM.DIST((LN(($M42*EXP($L42/100*AH$5)))-LN($K42)-$Q42*AH$5)/($R42*SQRT(AH$5))-$R42*SQRT(AH$5),0,1,TRUE)+$M42*EXP($L42/100*AH$5)*(1-_xlfn.NORM.DIST((LN(($M42*EXP($L42/100*AH$5)))-LN($K42)-$Q42*AH$5)/($R42*SQRT(AH$5)),0,1,TRUE)))*EXP(-$F$1*AH$5)*INDEX('3)tpx females'!BP$57:BP$107,MATCH($O42,'3)tpx females'!$BB$57:$BB$107,0))</f>
        <v>891.64768143747119</v>
      </c>
      <c r="AI42" s="32">
        <f ca="1">($K42*EXP(AI$5*($Q42+0.5*($R42)^2))*_xlfn.NORM.DIST((LN(($M42*EXP($L42/100*AI$5)))-LN($K42)-$Q42*AI$5)/($R42*SQRT(AI$5))-$R42*SQRT(AI$5),0,1,TRUE)+$M42*EXP($L42/100*AI$5)*(1-_xlfn.NORM.DIST((LN(($M42*EXP($L42/100*AI$5)))-LN($K42)-$Q42*AI$5)/($R42*SQRT(AI$5)),0,1,TRUE)))*EXP(-$F$1*AI$5)*INDEX('3)tpx females'!BQ$57:BQ$107,MATCH($O42,'3)tpx females'!$BB$57:$BB$107,0))</f>
        <v>1010.7815220498173</v>
      </c>
      <c r="AJ42" s="32">
        <f ca="1">($K42*EXP(AJ$5*($Q42+0.5*($R42)^2))*_xlfn.NORM.DIST((LN(($M42*EXP($L42/100*AJ$5)))-LN($K42)-$Q42*AJ$5)/($R42*SQRT(AJ$5))-$R42*SQRT(AJ$5),0,1,TRUE)+$M42*EXP($L42/100*AJ$5)*(1-_xlfn.NORM.DIST((LN(($M42*EXP($L42/100*AJ$5)))-LN($K42)-$Q42*AJ$5)/($R42*SQRT(AJ$5)),0,1,TRUE)))*EXP(-$F$1*AJ$5)*INDEX('3)tpx females'!BR$57:BR$107,MATCH($O42,'3)tpx females'!$BB$57:$BB$107,0))</f>
        <v>1167.1674522610697</v>
      </c>
      <c r="AK42" s="32">
        <f ca="1">($K42*EXP(AK$5*($Q42+0.5*($R42)^2))*_xlfn.NORM.DIST((LN(($M42*EXP($L42/100*AK$5)))-LN($K42)-$Q42*AK$5)/($R42*SQRT(AK$5))-$R42*SQRT(AK$5),0,1,TRUE)+$M42*EXP($L42/100*AK$5)*(1-_xlfn.NORM.DIST((LN(($M42*EXP($L42/100*AK$5)))-LN($K42)-$Q42*AK$5)/($R42*SQRT(AK$5)),0,1,TRUE)))*EXP(-$F$1*AK$5)*INDEX('3)tpx females'!BS$57:BS$107,MATCH($O42,'3)tpx females'!$BB$57:$BB$107,0))</f>
        <v>1293.6662727017933</v>
      </c>
      <c r="AL42" s="32">
        <f ca="1">($K42*EXP(AL$5*($Q42+0.5*($R42)^2))*_xlfn.NORM.DIST((LN(($M42*EXP($L42/100*AL$5)))-LN($K42)-$Q42*AL$5)/($R42*SQRT(AL$5))-$R42*SQRT(AL$5),0,1,TRUE)+$M42*EXP($L42/100*AL$5)*(1-_xlfn.NORM.DIST((LN(($M42*EXP($L42/100*AL$5)))-LN($K42)-$Q42*AL$5)/($R42*SQRT(AL$5)),0,1,TRUE)))*EXP(-$F$1*AL$5)*INDEX('3)tpx females'!BT$57:BT$107,MATCH($O42,'3)tpx females'!$BB$57:$BB$107,0))</f>
        <v>1359.238894137917</v>
      </c>
      <c r="AM42" s="32">
        <f ca="1">($K42*EXP(AM$5*($Q42+0.5*($R42)^2))*_xlfn.NORM.DIST((LN(($M42*EXP($L42/100*AM$5)))-LN($K42)-$Q42*AM$5)/($R42*SQRT(AM$5))-$R42*SQRT(AM$5),0,1,TRUE)+$M42*EXP($L42/100*AM$5)*(1-_xlfn.NORM.DIST((LN(($M42*EXP($L42/100*AM$5)))-LN($K42)-$Q42*AM$5)/($R42*SQRT(AM$5)),0,1,TRUE)))*EXP(-$F$1*AM$5)*INDEX('3)tpx females'!BU$57:BU$107,MATCH($O42,'3)tpx females'!$BB$57:$BB$107,0))</f>
        <v>1533.0513034167225</v>
      </c>
      <c r="AN42" s="32">
        <f ca="1">($K42*EXP(AN$5*($Q42+0.5*($R42)^2))*_xlfn.NORM.DIST((LN(($M42*EXP($L42/100*AN$5)))-LN($K42)-$Q42*AN$5)/($R42*SQRT(AN$5))-$R42*SQRT(AN$5),0,1,TRUE)+$M42*EXP($L42/100*AN$5)*(1-_xlfn.NORM.DIST((LN(($M42*EXP($L42/100*AN$5)))-LN($K42)-$Q42*AN$5)/($R42*SQRT(AN$5)),0,1,TRUE)))*EXP(-$F$1*AN$5)*INDEX('3)tpx females'!BV$57:BV$107,MATCH($O42,'3)tpx females'!$BB$57:$BB$107,0))</f>
        <v>1775.6720000819573</v>
      </c>
      <c r="AO42" s="32">
        <f ca="1">($K42*EXP(AO$5*($Q42+0.5*($R42)^2))*_xlfn.NORM.DIST((LN(($M42*EXP($L42/100*AO$5)))-LN($K42)-$Q42*AO$5)/($R42*SQRT(AO$5))-$R42*SQRT(AO$5),0,1,TRUE)+$M42*EXP($L42/100*AO$5)*(1-_xlfn.NORM.DIST((LN(($M42*EXP($L42/100*AO$5)))-LN($K42)-$Q42*AO$5)/($R42*SQRT(AO$5)),0,1,TRUE)))*EXP(-$F$1*AO$5)*INDEX('3)tpx females'!BW$57:BW$107,MATCH($O42,'3)tpx females'!$BB$57:$BB$107,0))</f>
        <v>1885.2059873203405</v>
      </c>
      <c r="AP42" s="32">
        <f ca="1">($K42*EXP(AP$5*($Q42+0.5*($R42)^2))*_xlfn.NORM.DIST((LN(($M42*EXP($L42/100*AP$5)))-LN($K42)-$Q42*AP$5)/($R42*SQRT(AP$5))-$R42*SQRT(AP$5),0,1,TRUE)+$M42*EXP($L42/100*AP$5)*(1-_xlfn.NORM.DIST((LN(($M42*EXP($L42/100*AP$5)))-LN($K42)-$Q42*AP$5)/($R42*SQRT(AP$5)),0,1,TRUE)))*EXP(-$F$1*AP$5)*INDEX('3)tpx females'!BX$57:BX$107,MATCH($O42,'3)tpx females'!$BB$57:$BB$107,0))</f>
        <v>2053.4381764131927</v>
      </c>
      <c r="AQ42" s="32">
        <f ca="1">($K42*EXP(AQ$5*($Q42+0.5*($R42)^2))*_xlfn.NORM.DIST((LN(($M42*EXP($L42/100*AQ$5)))-LN($K42)-$Q42*AQ$5)/($R42*SQRT(AQ$5))-$R42*SQRT(AQ$5),0,1,TRUE)+$M42*EXP($L42/100*AQ$5)*(1-_xlfn.NORM.DIST((LN(($M42*EXP($L42/100*AQ$5)))-LN($K42)-$Q42*AQ$5)/($R42*SQRT(AQ$5)),0,1,TRUE)))*EXP(-$F$1*AQ$5)*INDEX('3)tpx females'!BY$57:BY$107,MATCH($O42,'3)tpx females'!$BB$57:$BB$107,0))</f>
        <v>2333.5666145068985</v>
      </c>
      <c r="AR42" s="32">
        <f ca="1">($K42*EXP(AR$5*($Q42+0.5*($R42)^2))*_xlfn.NORM.DIST((LN(($M42*EXP($L42/100*AR$5)))-LN($K42)-$Q42*AR$5)/($R42*SQRT(AR$5))-$R42*SQRT(AR$5),0,1,TRUE)+$M42*EXP($L42/100*AR$5)*(1-_xlfn.NORM.DIST((LN(($M42*EXP($L42/100*AR$5)))-LN($K42)-$Q42*AR$5)/($R42*SQRT(AR$5)),0,1,TRUE)))*EXP(-$F$1*AR$5)*INDEX('3)tpx females'!BZ$57:BZ$107,MATCH($O42,'3)tpx females'!$BB$57:$BB$107,0))</f>
        <v>2416.9968881101613</v>
      </c>
      <c r="AS42" s="32">
        <f ca="1">($K42*EXP(AS$5*($Q42+0.5*($R42)^2))*_xlfn.NORM.DIST((LN(($M42*EXP($L42/100*AS$5)))-LN($K42)-$Q42*AS$5)/($R42*SQRT(AS$5))-$R42*SQRT(AS$5),0,1,TRUE)+$M42*EXP($L42/100*AS$5)*(1-_xlfn.NORM.DIST((LN(($M42*EXP($L42/100*AS$5)))-LN($K42)-$Q42*AS$5)/($R42*SQRT(AS$5)),0,1,TRUE)))*EXP(-$F$1*AS$5)*INDEX('3)tpx females'!CA$57:CA$107,MATCH($O42,'3)tpx females'!$BB$57:$BB$107,0))</f>
        <v>2345.3540881654885</v>
      </c>
      <c r="AT42" s="32">
        <f ca="1">($K42*EXP(AT$5*($Q42+0.5*($R42)^2))*_xlfn.NORM.DIST((LN(($M42*EXP($L42/100*AT$5)))-LN($K42)-$Q42*AT$5)/($R42*SQRT(AT$5))-$R42*SQRT(AT$5),0,1,TRUE)+$M42*EXP($L42/100*AT$5)*(1-_xlfn.NORM.DIST((LN(($M42*EXP($L42/100*AT$5)))-LN($K42)-$Q42*AT$5)/($R42*SQRT(AT$5)),0,1,TRUE)))*EXP(-$F$1*AT$5)*INDEX('3)tpx females'!CB$57:CB$107,MATCH($O42,'3)tpx females'!$BB$57:$BB$107,0))</f>
        <v>2283.4755858821632</v>
      </c>
      <c r="AU42" s="32">
        <f ca="1">($K42*EXP(AU$5*($Q42+0.5*($R42)^2))*_xlfn.NORM.DIST((LN(($M42*EXP($L42/100*AU$5)))-LN($K42)-$Q42*AU$5)/($R42*SQRT(AU$5))-$R42*SQRT(AU$5),0,1,TRUE)+$M42*EXP($L42/100*AU$5)*(1-_xlfn.NORM.DIST((LN(($M42*EXP($L42/100*AU$5)))-LN($K42)-$Q42*AU$5)/($R42*SQRT(AU$5)),0,1,TRUE)))*EXP(-$F$1*AU$5)*INDEX('3)tpx females'!CC$57:CC$107,MATCH($O42,'3)tpx females'!$BB$57:$BB$107,0))</f>
        <v>2224.735860259218</v>
      </c>
      <c r="AV42" s="32">
        <f ca="1">($K42*EXP(AV$5*($Q42+0.5*($R42)^2))*_xlfn.NORM.DIST((LN(($M42*EXP($L42/100*AV$5)))-LN($K42)-$Q42*AV$5)/($R42*SQRT(AV$5))-$R42*SQRT(AV$5),0,1,TRUE)+$M42*EXP($L42/100*AV$5)*(1-_xlfn.NORM.DIST((LN(($M42*EXP($L42/100*AV$5)))-LN($K42)-$Q42*AV$5)/($R42*SQRT(AV$5)),0,1,TRUE)))*EXP(-$F$1*AV$5)*INDEX('3)tpx females'!CD$57:CD$107,MATCH($O42,'3)tpx females'!$BB$57:$BB$107,0))</f>
        <v>2200.2778603594347</v>
      </c>
      <c r="AW42" s="32">
        <f ca="1">($K42*EXP(AW$5*($Q42+0.5*($R42)^2))*_xlfn.NORM.DIST((LN(($M42*EXP($L42/100*AW$5)))-LN($K42)-$Q42*AW$5)/($R42*SQRT(AW$5))-$R42*SQRT(AW$5),0,1,TRUE)+$M42*EXP($L42/100*AW$5)*(1-_xlfn.NORM.DIST((LN(($M42*EXP($L42/100*AW$5)))-LN($K42)-$Q42*AW$5)/($R42*SQRT(AW$5)),0,1,TRUE)))*EXP(-$F$1*AW$5)*INDEX('3)tpx females'!CE$57:CE$107,MATCH($O42,'3)tpx females'!$BB$57:$BB$107,0))</f>
        <v>1987.8200504639951</v>
      </c>
      <c r="AX42" s="32">
        <f ca="1">($K42*EXP(AX$5*($Q42+0.5*($R42)^2))*_xlfn.NORM.DIST((LN(($M42*EXP($L42/100*AX$5)))-LN($K42)-$Q42*AX$5)/($R42*SQRT(AX$5))-$R42*SQRT(AX$5),0,1,TRUE)+$M42*EXP($L42/100*AX$5)*(1-_xlfn.NORM.DIST((LN(($M42*EXP($L42/100*AX$5)))-LN($K42)-$Q42*AX$5)/($R42*SQRT(AX$5)),0,1,TRUE)))*EXP(-$F$1*AX$5)*INDEX('3)tpx females'!CF$57:CF$107,MATCH($O42,'3)tpx females'!$BB$57:$BB$107,0))</f>
        <v>1774.2853490778737</v>
      </c>
      <c r="AY42" s="32">
        <f ca="1">($K42*EXP(AY$5*($Q42+0.5*($R42)^2))*_xlfn.NORM.DIST((LN(($M42*EXP($L42/100*AY$5)))-LN($K42)-$Q42*AY$5)/($R42*SQRT(AY$5))-$R42*SQRT(AY$5),0,1,TRUE)+$M42*EXP($L42/100*AY$5)*(1-_xlfn.NORM.DIST((LN(($M42*EXP($L42/100*AY$5)))-LN($K42)-$Q42*AY$5)/($R42*SQRT(AY$5)),0,1,TRUE)))*EXP(-$F$1*AY$5)*INDEX('3)tpx females'!CG$57:CG$107,MATCH($O42,'3)tpx females'!$BB$57:$BB$107,0))</f>
        <v>1525.0820843320771</v>
      </c>
      <c r="AZ42" s="32">
        <f ca="1">($K42*EXP(AZ$5*($Q42+0.5*($R42)^2))*_xlfn.NORM.DIST((LN(($M42*EXP($L42/100*AZ$5)))-LN($K42)-$Q42*AZ$5)/($R42*SQRT(AZ$5))-$R42*SQRT(AZ$5),0,1,TRUE)+$M42*EXP($L42/100*AZ$5)*(1-_xlfn.NORM.DIST((LN(($M42*EXP($L42/100*AZ$5)))-LN($K42)-$Q42*AZ$5)/($R42*SQRT(AZ$5)),0,1,TRUE)))*EXP(-$F$1*AZ$5)*INDEX('3)tpx females'!CH$57:CH$107,MATCH($O42,'3)tpx females'!$BB$57:$BB$107,0))</f>
        <v>1256.0418379562841</v>
      </c>
      <c r="BA42" s="32">
        <f ca="1">($K42*EXP(BA$5*($Q42+0.5*($R42)^2))*_xlfn.NORM.DIST((LN(($M42*EXP($L42/100*BA$5)))-LN($K42)-$Q42*BA$5)/($R42*SQRT(BA$5))-$R42*SQRT(BA$5),0,1,TRUE)+$M42*EXP($L42/100*BA$5)*(1-_xlfn.NORM.DIST((LN(($M42*EXP($L42/100*BA$5)))-LN($K42)-$Q42*BA$5)/($R42*SQRT(BA$5)),0,1,TRUE)))*EXP(-$F$1*BA$5)*INDEX('3)tpx females'!CI$57:CI$107,MATCH($O42,'3)tpx females'!$BB$57:$BB$107,0))</f>
        <v>989.92751764054356</v>
      </c>
      <c r="BB42" s="32">
        <f ca="1">($K42*EXP(BB$5*($Q42+0.5*($R42)^2))*_xlfn.NORM.DIST((LN(($M42*EXP($L42/100*BB$5)))-LN($K42)-$Q42*BB$5)/($R42*SQRT(BB$5))-$R42*SQRT(BB$5),0,1,TRUE)+$M42*EXP($L42/100*BB$5)*(1-_xlfn.NORM.DIST((LN(($M42*EXP($L42/100*BB$5)))-LN($K42)-$Q42*BB$5)/($R42*SQRT(BB$5)),0,1,TRUE)))*EXP(-$F$1*BB$5)*INDEX('3)tpx females'!CJ$57:CJ$107,MATCH($O42,'3)tpx females'!$BB$57:$BB$107,0))</f>
        <v>747.57767233550078</v>
      </c>
      <c r="BC42" s="32">
        <f ca="1">($K42*EXP(BC$5*($Q42+0.5*($R42)^2))*_xlfn.NORM.DIST((LN(($M42*EXP($L42/100*BC$5)))-LN($K42)-$Q42*BC$5)/($R42*SQRT(BC$5))-$R42*SQRT(BC$5),0,1,TRUE)+$M42*EXP($L42/100*BC$5)*(1-_xlfn.NORM.DIST((LN(($M42*EXP($L42/100*BC$5)))-LN($K42)-$Q42*BC$5)/($R42*SQRT(BC$5)),0,1,TRUE)))*EXP(-$F$1*BC$5)*INDEX('3)tpx females'!CK$57:CK$107,MATCH($O42,'3)tpx females'!$BB$57:$BB$107,0))</f>
        <v>536.11021464215605</v>
      </c>
      <c r="BD42" s="32">
        <f ca="1">($K42*EXP(BD$5*($Q42+0.5*($R42)^2))*_xlfn.NORM.DIST((LN(($M42*EXP($L42/100*BD$5)))-LN($K42)-$Q42*BD$5)/($R42*SQRT(BD$5))-$R42*SQRT(BD$5),0,1,TRUE)+$M42*EXP($L42/100*BD$5)*(1-_xlfn.NORM.DIST((LN(($M42*EXP($L42/100*BD$5)))-LN($K42)-$Q42*BD$5)/($R42*SQRT(BD$5)),0,1,TRUE)))*EXP(-$F$1*BD$5)*INDEX('3)tpx females'!CL$57:CL$107,MATCH($O42,'3)tpx females'!$BB$57:$BB$107,0))</f>
        <v>363.29495781956223</v>
      </c>
      <c r="BE42" s="32">
        <f ca="1">($K42*EXP(BE$5*($Q42+0.5*($R42)^2))*_xlfn.NORM.DIST((LN(($M42*EXP($L42/100*BE$5)))-LN($K42)-$Q42*BE$5)/($R42*SQRT(BE$5))-$R42*SQRT(BE$5),0,1,TRUE)+$M42*EXP($L42/100*BE$5)*(1-_xlfn.NORM.DIST((LN(($M42*EXP($L42/100*BE$5)))-LN($K42)-$Q42*BE$5)/($R42*SQRT(BE$5)),0,1,TRUE)))*EXP(-$F$1*BE$5)*INDEX('3)tpx females'!CM$57:CM$107,MATCH($O42,'3)tpx females'!$BB$57:$BB$107,0))</f>
        <v>234.87809776135262</v>
      </c>
      <c r="BF42" s="32">
        <f ca="1">($K42*EXP(BF$5*($Q42+0.5*($R42)^2))*_xlfn.NORM.DIST((LN(($M42*EXP($L42/100*BF$5)))-LN($K42)-$Q42*BF$5)/($R42*SQRT(BF$5))-$R42*SQRT(BF$5),0,1,TRUE)+$M42*EXP($L42/100*BF$5)*(1-_xlfn.NORM.DIST((LN(($M42*EXP($L42/100*BF$5)))-LN($K42)-$Q42*BF$5)/($R42*SQRT(BF$5)),0,1,TRUE)))*EXP(-$F$1*BF$5)*INDEX('3)tpx females'!CN$57:CN$107,MATCH($O42,'3)tpx females'!$BB$57:$BB$107,0))</f>
        <v>143.46855545655725</v>
      </c>
      <c r="BG42" s="32">
        <f ca="1">($K42*EXP(BG$5*($Q42+0.5*($R42)^2))*_xlfn.NORM.DIST((LN(($M42*EXP($L42/100*BG$5)))-LN($K42)-$Q42*BG$5)/($R42*SQRT(BG$5))-$R42*SQRT(BG$5),0,1,TRUE)+$M42*EXP($L42/100*BG$5)*(1-_xlfn.NORM.DIST((LN(($M42*EXP($L42/100*BG$5)))-LN($K42)-$Q42*BG$5)/($R42*SQRT(BG$5)),0,1,TRUE)))*EXP(-$F$1*BG$5)*INDEX('3)tpx females'!CO$57:CO$107,MATCH($O42,'3)tpx females'!$BB$57:$BB$107,0))</f>
        <v>83.678978172219544</v>
      </c>
      <c r="BH42" s="32">
        <f ca="1">($K42*EXP(BH$5*($Q42+0.5*($R42)^2))*_xlfn.NORM.DIST((LN(($M42*EXP($L42/100*BH$5)))-LN($K42)-$Q42*BH$5)/($R42*SQRT(BH$5))-$R42*SQRT(BH$5),0,1,TRUE)+$M42*EXP($L42/100*BH$5)*(1-_xlfn.NORM.DIST((LN(($M42*EXP($L42/100*BH$5)))-LN($K42)-$Q42*BH$5)/($R42*SQRT(BH$5)),0,1,TRUE)))*EXP(-$F$1*BH$5)*INDEX('3)tpx females'!CP$57:CP$107,MATCH($O42,'3)tpx females'!$BB$57:$BB$107,0))</f>
        <v>44.319546355543366</v>
      </c>
      <c r="BI42" s="32">
        <f ca="1">($K42*EXP(BI$5*($Q42+0.5*($R42)^2))*_xlfn.NORM.DIST((LN(($M42*EXP($L42/100*BI$5)))-LN($K42)-$Q42*BI$5)/($R42*SQRT(BI$5))-$R42*SQRT(BI$5),0,1,TRUE)+$M42*EXP($L42/100*BI$5)*(1-_xlfn.NORM.DIST((LN(($M42*EXP($L42/100*BI$5)))-LN($K42)-$Q42*BI$5)/($R42*SQRT(BI$5)),0,1,TRUE)))*EXP(-$F$1*BI$5)*INDEX('3)tpx females'!CQ$57:CQ$107,MATCH($O42,'3)tpx females'!$BB$57:$BB$107,0))</f>
        <v>24.015434935203722</v>
      </c>
      <c r="BJ42" s="32">
        <f ca="1">($K42*EXP(BJ$5*($Q42+0.5*($R42)^2))*_xlfn.NORM.DIST((LN(($M42*EXP($L42/100*BJ$5)))-LN($K42)-$Q42*BJ$5)/($R42*SQRT(BJ$5))-$R42*SQRT(BJ$5),0,1,TRUE)+$M42*EXP($L42/100*BJ$5)*(1-_xlfn.NORM.DIST((LN(($M42*EXP($L42/100*BJ$5)))-LN($K42)-$Q42*BJ$5)/($R42*SQRT(BJ$5)),0,1,TRUE)))*EXP(-$F$1*BJ$5)*INDEX('3)tpx females'!CR$57:CR$107,MATCH($O42,'3)tpx females'!$BB$57:$BB$107,0))</f>
        <v>13.484040568197793</v>
      </c>
      <c r="BK42" s="32">
        <f ca="1">($K42*EXP(BK$5*($Q42+0.5*($R42)^2))*_xlfn.NORM.DIST((LN(($M42*EXP($L42/100*BK$5)))-LN($K42)-$Q42*BK$5)/($R42*SQRT(BK$5))-$R42*SQRT(BK$5),0,1,TRUE)+$M42*EXP($L42/100*BK$5)*(1-_xlfn.NORM.DIST((LN(($M42*EXP($L42/100*BK$5)))-LN($K42)-$Q42*BK$5)/($R42*SQRT(BK$5)),0,1,TRUE)))*EXP(-$F$1*BK$5)*INDEX('3)tpx females'!CS$57:CS$107,MATCH($O42,'3)tpx females'!$BB$57:$BB$107,0))</f>
        <v>5.6478158020790454</v>
      </c>
      <c r="BL42" s="32">
        <f ca="1">($K42*EXP(BL$5*($Q42+0.5*($R42)^2))*_xlfn.NORM.DIST((LN(($M42*EXP($L42/100*BL$5)))-LN($K42)-$Q42*BL$5)/($R42*SQRT(BL$5))-$R42*SQRT(BL$5),0,1,TRUE)+$M42*EXP($L42/100*BL$5)*(1-_xlfn.NORM.DIST((LN(($M42*EXP($L42/100*BL$5)))-LN($K42)-$Q42*BL$5)/($R42*SQRT(BL$5)),0,1,TRUE)))*EXP(-$F$1*BL$5)*INDEX('3)tpx females'!CT$57:CT$107,MATCH($O42,'3)tpx females'!$BB$57:$BB$107,0))</f>
        <v>0</v>
      </c>
      <c r="BM42" s="32">
        <f ca="1">($K42*EXP(BM$5*($Q42+0.5*($R42)^2))*_xlfn.NORM.DIST((LN(($M42*EXP($L42/100*BM$5)))-LN($K42)-$Q42*BM$5)/($R42*SQRT(BM$5))-$R42*SQRT(BM$5),0,1,TRUE)+$M42*EXP($L42/100*BM$5)*(1-_xlfn.NORM.DIST((LN(($M42*EXP($L42/100*BM$5)))-LN($K42)-$Q42*BM$5)/($R42*SQRT(BM$5)),0,1,TRUE)))*EXP(-$F$1*BM$5)*INDEX('3)tpx females'!CU$57:CU$107,MATCH($O42,'3)tpx females'!$BB$57:$BB$107,0))</f>
        <v>0</v>
      </c>
      <c r="BN42" s="32">
        <f ca="1">($K42*EXP(BN$5*($Q42+0.5*($R42)^2))*_xlfn.NORM.DIST((LN(($M42*EXP($L42/100*BN$5)))-LN($K42)-$Q42*BN$5)/($R42*SQRT(BN$5))-$R42*SQRT(BN$5),0,1,TRUE)+$M42*EXP($L42/100*BN$5)*(1-_xlfn.NORM.DIST((LN(($M42*EXP($L42/100*BN$5)))-LN($K42)-$Q42*BN$5)/($R42*SQRT(BN$5)),0,1,TRUE)))*EXP(-$F$1*BN$5)*INDEX('3)tpx females'!CV$57:CV$107,MATCH($O42,'3)tpx females'!$BB$57:$BB$107,0))</f>
        <v>0</v>
      </c>
      <c r="BO42" s="32">
        <f ca="1">($K42*EXP(BO$5*($Q42+0.5*($R42)^2))*_xlfn.NORM.DIST((LN(($M42*EXP($L42/100*BO$5)))-LN($K42)-$Q42*BO$5)/($R42*SQRT(BO$5))-$R42*SQRT(BO$5),0,1,TRUE)+$M42*EXP($L42/100*BO$5)*(1-_xlfn.NORM.DIST((LN(($M42*EXP($L42/100*BO$5)))-LN($K42)-$Q42*BO$5)/($R42*SQRT(BO$5)),0,1,TRUE)))*EXP(-$F$1*BO$5)*INDEX('3)tpx females'!CW$57:CW$107,MATCH($O42,'3)tpx females'!$BB$57:$BB$107,0))</f>
        <v>0</v>
      </c>
      <c r="BP42" s="32">
        <f ca="1">($K42*EXP(BP$5*($Q42+0.5*($R42)^2))*_xlfn.NORM.DIST((LN(($M42*EXP($L42/100*BP$5)))-LN($K42)-$Q42*BP$5)/($R42*SQRT(BP$5))-$R42*SQRT(BP$5),0,1,TRUE)+$M42*EXP($L42/100*BP$5)*(1-_xlfn.NORM.DIST((LN(($M42*EXP($L42/100*BP$5)))-LN($K42)-$Q42*BP$5)/($R42*SQRT(BP$5)),0,1,TRUE)))*EXP(-$F$1*BP$5)*INDEX('3)tpx females'!CX$57:CX$107,MATCH($O42,'3)tpx females'!$BB$57:$BB$107,0))</f>
        <v>0</v>
      </c>
      <c r="BQ42" s="32">
        <f ca="1">($K42*EXP(BQ$5*($Q42+0.5*($R42)^2))*_xlfn.NORM.DIST((LN(($M42*EXP($L42/100*BQ$5)))-LN($K42)-$Q42*BQ$5)/($R42*SQRT(BQ$5))-$R42*SQRT(BQ$5),0,1,TRUE)+$M42*EXP($L42/100*BQ$5)*(1-_xlfn.NORM.DIST((LN(($M42*EXP($L42/100*BQ$5)))-LN($K42)-$Q42*BQ$5)/($R42*SQRT(BQ$5)),0,1,TRUE)))*EXP(-$F$1*BQ$5)*INDEX('3)tpx females'!CY$57:CY$107,MATCH($O42,'3)tpx females'!$BB$57:$BB$107,0))</f>
        <v>0</v>
      </c>
      <c r="BR42" s="32">
        <f ca="1">($K42*EXP(BR$5*($Q42+0.5*($R42)^2))*_xlfn.NORM.DIST((LN(($M42*EXP($L42/100*BR$5)))-LN($K42)-$Q42*BR$5)/($R42*SQRT(BR$5))-$R42*SQRT(BR$5),0,1,TRUE)+$M42*EXP($L42/100*BR$5)*(1-_xlfn.NORM.DIST((LN(($M42*EXP($L42/100*BR$5)))-LN($K42)-$Q42*BR$5)/($R42*SQRT(BR$5)),0,1,TRUE)))*EXP(-$F$1*BR$5)*INDEX('3)tpx females'!CZ$57:CZ$107,MATCH($O42,'3)tpx females'!$BB$57:$BB$107,0))</f>
        <v>0</v>
      </c>
      <c r="BS42" s="32">
        <f ca="1">($K42*EXP(BS$5*($Q42+0.5*($R42)^2))*_xlfn.NORM.DIST((LN(($M42*EXP($L42/100*BS$5)))-LN($K42)-$Q42*BS$5)/($R42*SQRT(BS$5))-$R42*SQRT(BS$5),0,1,TRUE)+$M42*EXP($L42/100*BS$5)*(1-_xlfn.NORM.DIST((LN(($M42*EXP($L42/100*BS$5)))-LN($K42)-$Q42*BS$5)/($R42*SQRT(BS$5)),0,1,TRUE)))*EXP(-$F$1*BS$5)*INDEX('3)tpx females'!DA$57:DA$107,MATCH($O42,'3)tpx females'!$BB$57:$BB$107,0))</f>
        <v>0</v>
      </c>
      <c r="BU42" s="32">
        <f t="shared" si="58"/>
        <v>38142.493834642679</v>
      </c>
      <c r="BV42" s="32">
        <f t="shared" si="67"/>
        <v>35867.406435254248</v>
      </c>
      <c r="BW42" s="32">
        <f t="shared" si="68"/>
        <v>36173.578779004405</v>
      </c>
      <c r="BX42" s="32">
        <f t="shared" si="69"/>
        <v>36482.364679557089</v>
      </c>
      <c r="BY42" s="32">
        <f t="shared" si="70"/>
        <v>36793.786446827937</v>
      </c>
      <c r="BZ42" s="32">
        <f t="shared" si="71"/>
        <v>37107.866581175083</v>
      </c>
      <c r="CA42" s="32">
        <f t="shared" si="72"/>
        <v>37424.627775024863</v>
      </c>
      <c r="CB42" s="32">
        <f t="shared" si="73"/>
        <v>37744.092914511355</v>
      </c>
      <c r="CC42" s="32">
        <f t="shared" si="74"/>
        <v>38066.285081129827</v>
      </c>
      <c r="CD42" s="32">
        <f t="shared" si="75"/>
        <v>38391.227553404489</v>
      </c>
      <c r="CE42" s="32">
        <f t="shared" si="76"/>
        <v>38718.9438085703</v>
      </c>
      <c r="CF42" s="32">
        <f t="shared" si="77"/>
        <v>39049.457524269266</v>
      </c>
      <c r="CG42" s="32">
        <f t="shared" si="78"/>
        <v>39382.792580261121</v>
      </c>
      <c r="CH42" s="32">
        <f t="shared" si="79"/>
        <v>39718.973060148659</v>
      </c>
      <c r="CI42" s="32">
        <f t="shared" si="80"/>
        <v>40058.023253117797</v>
      </c>
      <c r="CJ42" s="32">
        <f t="shared" si="81"/>
        <v>40399.967655692468</v>
      </c>
      <c r="CK42" s="32">
        <f t="shared" si="82"/>
        <v>40744.83097350449</v>
      </c>
      <c r="CL42" s="32">
        <f t="shared" si="83"/>
        <v>41092.638123078614</v>
      </c>
      <c r="CM42" s="32">
        <f t="shared" si="84"/>
        <v>41443.414233632684</v>
      </c>
      <c r="CN42" s="32">
        <f t="shared" si="85"/>
        <v>41797.184648893242</v>
      </c>
      <c r="CO42" s="32">
        <f t="shared" si="86"/>
        <v>42153.974928926706</v>
      </c>
      <c r="CP42" s="32">
        <f t="shared" si="87"/>
        <v>42513.8108519858</v>
      </c>
      <c r="CQ42" s="32">
        <f t="shared" si="88"/>
        <v>42876.71841637187</v>
      </c>
      <c r="CR42" s="32">
        <f t="shared" si="89"/>
        <v>43242.723842312356</v>
      </c>
      <c r="CS42" s="32">
        <f t="shared" si="90"/>
        <v>43611.853573852844</v>
      </c>
      <c r="CT42" s="32">
        <f t="shared" si="91"/>
        <v>43984.134280762039</v>
      </c>
      <c r="CU42" s="32">
        <f t="shared" si="92"/>
        <v>44359.592860446901</v>
      </c>
      <c r="CV42" s="32">
        <f t="shared" si="93"/>
        <v>44738.256439871919</v>
      </c>
      <c r="CW42" s="32">
        <f t="shared" si="94"/>
        <v>45120.152377474238</v>
      </c>
      <c r="CX42" s="32">
        <f t="shared" si="95"/>
        <v>45505.308265060703</v>
      </c>
      <c r="CY42" s="32">
        <f t="shared" si="96"/>
        <v>45893.751929667953</v>
      </c>
      <c r="CZ42" s="32">
        <f t="shared" si="97"/>
        <v>46285.511435358509</v>
      </c>
      <c r="DA42" s="32">
        <f t="shared" si="98"/>
        <v>46680.615084918965</v>
      </c>
      <c r="DB42" s="32">
        <f t="shared" si="99"/>
        <v>47079.091421416815</v>
      </c>
      <c r="DC42" s="32">
        <f t="shared" si="100"/>
        <v>47480.96922956386</v>
      </c>
      <c r="DD42" s="32">
        <f t="shared" si="101"/>
        <v>47886.277536825852</v>
      </c>
      <c r="DE42" s="32">
        <f t="shared" si="102"/>
        <v>48295.045614210336</v>
      </c>
      <c r="DF42" s="32">
        <f t="shared" si="103"/>
        <v>48707.302976657942</v>
      </c>
      <c r="DG42" s="32">
        <f t="shared" si="104"/>
        <v>49123.079382959033</v>
      </c>
      <c r="DH42" s="32">
        <f t="shared" si="105"/>
        <v>49542.40483511387</v>
      </c>
      <c r="DI42" s="32">
        <f t="shared" si="106"/>
        <v>49965.309577056163</v>
      </c>
      <c r="DJ42" s="32">
        <f t="shared" si="107"/>
        <v>50391.8240926609</v>
      </c>
      <c r="DK42" s="32">
        <f t="shared" si="108"/>
        <v>50821.979102963094</v>
      </c>
      <c r="DL42" s="32">
        <f t="shared" si="109"/>
        <v>51255.805562520982</v>
      </c>
      <c r="DM42" s="32">
        <f t="shared" si="110"/>
        <v>51693.334654865932</v>
      </c>
      <c r="DN42" s="32">
        <f t="shared" si="111"/>
        <v>52134.597786992294</v>
      </c>
      <c r="DO42" s="32">
        <f t="shared" si="112"/>
        <v>52579.626582852259</v>
      </c>
      <c r="DP42" s="32">
        <f t="shared" si="113"/>
        <v>53028.452875833216</v>
      </c>
      <c r="DQ42" s="32">
        <f t="shared" si="114"/>
        <v>53481.108700209013</v>
      </c>
      <c r="DR42" s="32">
        <f t="shared" si="115"/>
        <v>53937.626281569253</v>
      </c>
      <c r="DT42" s="48">
        <f t="shared" si="116"/>
        <v>68</v>
      </c>
      <c r="DU42" s="32"/>
      <c r="DV42" s="32">
        <f ca="1">INDEX('3)tpx females'!BD$57:BD$107,MATCH('3) 2016 cases'!DT42,'3)tpx females'!$BB$57:$BB$107,0))</f>
        <v>7.3392559611296093E-3</v>
      </c>
      <c r="DW42" s="32">
        <f t="shared" ca="1" si="117"/>
        <v>-279.93752524825067</v>
      </c>
      <c r="DX42" s="32">
        <f t="shared" ca="1" si="61"/>
        <v>0.99266074403887039</v>
      </c>
      <c r="DZ42" s="32">
        <f t="shared" ca="1" si="118"/>
        <v>-45367.165664160239</v>
      </c>
      <c r="EA42" s="32">
        <f t="shared" ca="1" si="119"/>
        <v>7224.6718295175597</v>
      </c>
      <c r="EB42" s="32">
        <f t="shared" ca="1" si="64"/>
        <v>53.023715791991911</v>
      </c>
      <c r="EC42" s="32">
        <f ca="1">EA42*'3) Value'!AN54</f>
        <v>0</v>
      </c>
      <c r="EE42" s="32">
        <f ca="1">IF(EC42=0,'3) Value'!AM54+'3) 2016 cases'!DZ42,0)</f>
        <v>2.134322130586952E-6</v>
      </c>
    </row>
    <row r="43" spans="3:135" x14ac:dyDescent="0.25">
      <c r="C43" s="32" t="s">
        <v>16</v>
      </c>
      <c r="D43" s="32" t="s">
        <v>14</v>
      </c>
      <c r="E43" s="49">
        <v>12179</v>
      </c>
      <c r="F43" s="32" t="s">
        <v>13</v>
      </c>
      <c r="G43" s="32" t="s">
        <v>17</v>
      </c>
      <c r="H43" s="49" t="s">
        <v>17</v>
      </c>
      <c r="I43" s="32" t="s">
        <v>17</v>
      </c>
      <c r="J43" s="32" t="s">
        <v>22</v>
      </c>
      <c r="K43" s="52">
        <v>725000</v>
      </c>
      <c r="L43" s="52">
        <v>8.1999999999999993</v>
      </c>
      <c r="M43" s="52">
        <v>263055</v>
      </c>
      <c r="O43" s="48">
        <f t="shared" si="65"/>
        <v>83</v>
      </c>
      <c r="Q43" s="32">
        <f>INDEX('2b)Working'!$I$61:$P$61,MATCH($J43,'2b)Working'!$I$60:$P$60,0))</f>
        <v>7.7288380255278302E-2</v>
      </c>
      <c r="R43" s="32">
        <f>INDEX('2b)Working'!$I$62:$P$62,MATCH($J43,'2b)Working'!$I$60:$P$60,0))</f>
        <v>4.7716681618892573E-2</v>
      </c>
      <c r="T43" s="9">
        <f t="shared" ca="1" si="66"/>
        <v>291774.4893329927</v>
      </c>
      <c r="U43" s="10"/>
      <c r="V43" s="32">
        <f ca="1">($K43*EXP(V$5*($Q43+0.5*($R43)^2))*_xlfn.NORM.DIST((LN(($M43*EXP($L43/100*V$5)))-LN($K43)-$Q43*V$5)/($R43*SQRT(V$5))-$R43*SQRT(V$5),0,1,TRUE)+$M43*EXP($L43/100*V$5)*(1-_xlfn.NORM.DIST((LN(($M43*EXP($L43/100*V$5)))-LN($K43)-$Q43*V$5)/($R43*SQRT(V$5)),0,1,TRUE)))*EXP(-$F$1*V$5)*INDEX('3)tpx females'!BD$57:BD$107,MATCH($O43,'3)tpx females'!$BB$57:$BB$107,0))</f>
        <v>12857.073586561426</v>
      </c>
      <c r="W43" s="32">
        <f ca="1">($K43*EXP(W$5*($Q43+0.5*($R43)^2))*_xlfn.NORM.DIST((LN(($M43*EXP($L43/100*W$5)))-LN($K43)-$Q43*W$5)/($R43*SQRT(W$5))-$R43*SQRT(W$5),0,1,TRUE)+$M43*EXP($L43/100*W$5)*(1-_xlfn.NORM.DIST((LN(($M43*EXP($L43/100*W$5)))-LN($K43)-$Q43*W$5)/($R43*SQRT(W$5)),0,1,TRUE)))*EXP(-$F$1*W$5)*INDEX('3)tpx females'!BE$57:BE$107,MATCH($O43,'3)tpx females'!$BB$57:$BB$107,0))</f>
        <v>13397.079307576461</v>
      </c>
      <c r="X43" s="32">
        <f ca="1">($K43*EXP(X$5*($Q43+0.5*($R43)^2))*_xlfn.NORM.DIST((LN(($M43*EXP($L43/100*X$5)))-LN($K43)-$Q43*X$5)/($R43*SQRT(X$5))-$R43*SQRT(X$5),0,1,TRUE)+$M43*EXP($L43/100*X$5)*(1-_xlfn.NORM.DIST((LN(($M43*EXP($L43/100*X$5)))-LN($K43)-$Q43*X$5)/($R43*SQRT(X$5)),0,1,TRUE)))*EXP(-$F$1*X$5)*INDEX('3)tpx females'!BF$57:BF$107,MATCH($O43,'3)tpx females'!$BB$57:$BB$107,0))</f>
        <v>14954.619752633211</v>
      </c>
      <c r="Y43" s="32">
        <f ca="1">($K43*EXP(Y$5*($Q43+0.5*($R43)^2))*_xlfn.NORM.DIST((LN(($M43*EXP($L43/100*Y$5)))-LN($K43)-$Q43*Y$5)/($R43*SQRT(Y$5))-$R43*SQRT(Y$5),0,1,TRUE)+$M43*EXP($L43/100*Y$5)*(1-_xlfn.NORM.DIST((LN(($M43*EXP($L43/100*Y$5)))-LN($K43)-$Q43*Y$5)/($R43*SQRT(Y$5)),0,1,TRUE)))*EXP(-$F$1*Y$5)*INDEX('3)tpx females'!BG$57:BG$107,MATCH($O43,'3)tpx females'!$BB$57:$BB$107,0))</f>
        <v>16720.789702272763</v>
      </c>
      <c r="Z43" s="32">
        <f ca="1">($K43*EXP(Z$5*($Q43+0.5*($R43)^2))*_xlfn.NORM.DIST((LN(($M43*EXP($L43/100*Z$5)))-LN($K43)-$Q43*Z$5)/($R43*SQRT(Z$5))-$R43*SQRT(Z$5),0,1,TRUE)+$M43*EXP($L43/100*Z$5)*(1-_xlfn.NORM.DIST((LN(($M43*EXP($L43/100*Z$5)))-LN($K43)-$Q43*Z$5)/($R43*SQRT(Z$5)),0,1,TRUE)))*EXP(-$F$1*Z$5)*INDEX('3)tpx females'!BH$57:BH$107,MATCH($O43,'3)tpx females'!$BB$57:$BB$107,0))</f>
        <v>17649.870392118719</v>
      </c>
      <c r="AA43" s="32">
        <f ca="1">($K43*EXP(AA$5*($Q43+0.5*($R43)^2))*_xlfn.NORM.DIST((LN(($M43*EXP($L43/100*AA$5)))-LN($K43)-$Q43*AA$5)/($R43*SQRT(AA$5))-$R43*SQRT(AA$5),0,1,TRUE)+$M43*EXP($L43/100*AA$5)*(1-_xlfn.NORM.DIST((LN(($M43*EXP($L43/100*AA$5)))-LN($K43)-$Q43*AA$5)/($R43*SQRT(AA$5)),0,1,TRUE)))*EXP(-$F$1*AA$5)*INDEX('3)tpx females'!BI$57:BI$107,MATCH($O43,'3)tpx females'!$BB$57:$BB$107,0))</f>
        <v>18842.529318739886</v>
      </c>
      <c r="AB43" s="32">
        <f ca="1">($K43*EXP(AB$5*($Q43+0.5*($R43)^2))*_xlfn.NORM.DIST((LN(($M43*EXP($L43/100*AB$5)))-LN($K43)-$Q43*AB$5)/($R43*SQRT(AB$5))-$R43*SQRT(AB$5),0,1,TRUE)+$M43*EXP($L43/100*AB$5)*(1-_xlfn.NORM.DIST((LN(($M43*EXP($L43/100*AB$5)))-LN($K43)-$Q43*AB$5)/($R43*SQRT(AB$5)),0,1,TRUE)))*EXP(-$F$1*AB$5)*INDEX('3)tpx females'!BJ$57:BJ$107,MATCH($O43,'3)tpx females'!$BB$57:$BB$107,0))</f>
        <v>20721.164692109844</v>
      </c>
      <c r="AC43" s="32">
        <f ca="1">($K43*EXP(AC$5*($Q43+0.5*($R43)^2))*_xlfn.NORM.DIST((LN(($M43*EXP($L43/100*AC$5)))-LN($K43)-$Q43*AC$5)/($R43*SQRT(AC$5))-$R43*SQRT(AC$5),0,1,TRUE)+$M43*EXP($L43/100*AC$5)*(1-_xlfn.NORM.DIST((LN(($M43*EXP($L43/100*AC$5)))-LN($K43)-$Q43*AC$5)/($R43*SQRT(AC$5)),0,1,TRUE)))*EXP(-$F$1*AC$5)*INDEX('3)tpx females'!BK$57:BK$107,MATCH($O43,'3)tpx females'!$BB$57:$BB$107,0))</f>
        <v>21126.535933065334</v>
      </c>
      <c r="AD43" s="32">
        <f ca="1">($K43*EXP(AD$5*($Q43+0.5*($R43)^2))*_xlfn.NORM.DIST((LN(($M43*EXP($L43/100*AD$5)))-LN($K43)-$Q43*AD$5)/($R43*SQRT(AD$5))-$R43*SQRT(AD$5),0,1,TRUE)+$M43*EXP($L43/100*AD$5)*(1-_xlfn.NORM.DIST((LN(($M43*EXP($L43/100*AD$5)))-LN($K43)-$Q43*AD$5)/($R43*SQRT(AD$5)),0,1,TRUE)))*EXP(-$F$1*AD$5)*INDEX('3)tpx females'!BL$57:BL$107,MATCH($O43,'3)tpx females'!$BB$57:$BB$107,0))</f>
        <v>20309.249100790428</v>
      </c>
      <c r="AE43" s="32">
        <f ca="1">($K43*EXP(AE$5*($Q43+0.5*($R43)^2))*_xlfn.NORM.DIST((LN(($M43*EXP($L43/100*AE$5)))-LN($K43)-$Q43*AE$5)/($R43*SQRT(AE$5))-$R43*SQRT(AE$5),0,1,TRUE)+$M43*EXP($L43/100*AE$5)*(1-_xlfn.NORM.DIST((LN(($M43*EXP($L43/100*AE$5)))-LN($K43)-$Q43*AE$5)/($R43*SQRT(AE$5)),0,1,TRUE)))*EXP(-$F$1*AE$5)*INDEX('3)tpx females'!BM$57:BM$107,MATCH($O43,'3)tpx females'!$BB$57:$BB$107,0))</f>
        <v>19539.115389050021</v>
      </c>
      <c r="AF43" s="32">
        <f ca="1">($K43*EXP(AF$5*($Q43+0.5*($R43)^2))*_xlfn.NORM.DIST((LN(($M43*EXP($L43/100*AF$5)))-LN($K43)-$Q43*AF$5)/($R43*SQRT(AF$5))-$R43*SQRT(AF$5),0,1,TRUE)+$M43*EXP($L43/100*AF$5)*(1-_xlfn.NORM.DIST((LN(($M43*EXP($L43/100*AF$5)))-LN($K43)-$Q43*AF$5)/($R43*SQRT(AF$5)),0,1,TRUE)))*EXP(-$F$1*AF$5)*INDEX('3)tpx females'!BN$57:BN$107,MATCH($O43,'3)tpx females'!$BB$57:$BB$107,0))</f>
        <v>18769.005531640341</v>
      </c>
      <c r="AG43" s="32">
        <f ca="1">($K43*EXP(AG$5*($Q43+0.5*($R43)^2))*_xlfn.NORM.DIST((LN(($M43*EXP($L43/100*AG$5)))-LN($K43)-$Q43*AG$5)/($R43*SQRT(AG$5))-$R43*SQRT(AG$5),0,1,TRUE)+$M43*EXP($L43/100*AG$5)*(1-_xlfn.NORM.DIST((LN(($M43*EXP($L43/100*AG$5)))-LN($K43)-$Q43*AG$5)/($R43*SQRT(AG$5)),0,1,TRUE)))*EXP(-$F$1*AG$5)*INDEX('3)tpx females'!BO$57:BO$107,MATCH($O43,'3)tpx females'!$BB$57:$BB$107,0))</f>
        <v>18221.644071303072</v>
      </c>
      <c r="AH43" s="32">
        <f ca="1">($K43*EXP(AH$5*($Q43+0.5*($R43)^2))*_xlfn.NORM.DIST((LN(($M43*EXP($L43/100*AH$5)))-LN($K43)-$Q43*AH$5)/($R43*SQRT(AH$5))-$R43*SQRT(AH$5),0,1,TRUE)+$M43*EXP($L43/100*AH$5)*(1-_xlfn.NORM.DIST((LN(($M43*EXP($L43/100*AH$5)))-LN($K43)-$Q43*AH$5)/($R43*SQRT(AH$5)),0,1,TRUE)))*EXP(-$F$1*AH$5)*INDEX('3)tpx females'!BP$57:BP$107,MATCH($O43,'3)tpx females'!$BB$57:$BB$107,0))</f>
        <v>16303.487024174015</v>
      </c>
      <c r="AI43" s="32">
        <f ca="1">($K43*EXP(AI$5*($Q43+0.5*($R43)^2))*_xlfn.NORM.DIST((LN(($M43*EXP($L43/100*AI$5)))-LN($K43)-$Q43*AI$5)/($R43*SQRT(AI$5))-$R43*SQRT(AI$5),0,1,TRUE)+$M43*EXP($L43/100*AI$5)*(1-_xlfn.NORM.DIST((LN(($M43*EXP($L43/100*AI$5)))-LN($K43)-$Q43*AI$5)/($R43*SQRT(AI$5)),0,1,TRUE)))*EXP(-$F$1*AI$5)*INDEX('3)tpx females'!BQ$57:BQ$107,MATCH($O43,'3)tpx females'!$BB$57:$BB$107,0))</f>
        <v>14395.327593614413</v>
      </c>
      <c r="AJ43" s="32">
        <f ca="1">($K43*EXP(AJ$5*($Q43+0.5*($R43)^2))*_xlfn.NORM.DIST((LN(($M43*EXP($L43/100*AJ$5)))-LN($K43)-$Q43*AJ$5)/($R43*SQRT(AJ$5))-$R43*SQRT(AJ$5),0,1,TRUE)+$M43*EXP($L43/100*AJ$5)*(1-_xlfn.NORM.DIST((LN(($M43*EXP($L43/100*AJ$5)))-LN($K43)-$Q43*AJ$5)/($R43*SQRT(AJ$5)),0,1,TRUE)))*EXP(-$F$1*AJ$5)*INDEX('3)tpx females'!BR$57:BR$107,MATCH($O43,'3)tpx females'!$BB$57:$BB$107,0))</f>
        <v>12267.983059240343</v>
      </c>
      <c r="AK43" s="32">
        <f ca="1">($K43*EXP(AK$5*($Q43+0.5*($R43)^2))*_xlfn.NORM.DIST((LN(($M43*EXP($L43/100*AK$5)))-LN($K43)-$Q43*AK$5)/($R43*SQRT(AK$5))-$R43*SQRT(AK$5),0,1,TRUE)+$M43*EXP($L43/100*AK$5)*(1-_xlfn.NORM.DIST((LN(($M43*EXP($L43/100*AK$5)))-LN($K43)-$Q43*AK$5)/($R43*SQRT(AK$5)),0,1,TRUE)))*EXP(-$F$1*AK$5)*INDEX('3)tpx females'!BS$57:BS$107,MATCH($O43,'3)tpx females'!$BB$57:$BB$107,0))</f>
        <v>10047.22924746981</v>
      </c>
      <c r="AL43" s="32">
        <f ca="1">($K43*EXP(AL$5*($Q43+0.5*($R43)^2))*_xlfn.NORM.DIST((LN(($M43*EXP($L43/100*AL$5)))-LN($K43)-$Q43*AL$5)/($R43*SQRT(AL$5))-$R43*SQRT(AL$5),0,1,TRUE)+$M43*EXP($L43/100*AL$5)*(1-_xlfn.NORM.DIST((LN(($M43*EXP($L43/100*AL$5)))-LN($K43)-$Q43*AL$5)/($R43*SQRT(AL$5)),0,1,TRUE)))*EXP(-$F$1*AL$5)*INDEX('3)tpx females'!BT$57:BT$107,MATCH($O43,'3)tpx females'!$BB$57:$BB$107,0))</f>
        <v>7896.1499944323641</v>
      </c>
      <c r="AM43" s="32">
        <f ca="1">($K43*EXP(AM$5*($Q43+0.5*($R43)^2))*_xlfn.NORM.DIST((LN(($M43*EXP($L43/100*AM$5)))-LN($K43)-$Q43*AM$5)/($R43*SQRT(AM$5))-$R43*SQRT(AM$5),0,1,TRUE)+$M43*EXP($L43/100*AM$5)*(1-_xlfn.NORM.DIST((LN(($M43*EXP($L43/100*AM$5)))-LN($K43)-$Q43*AM$5)/($R43*SQRT(AM$5)),0,1,TRUE)))*EXP(-$F$1*AM$5)*INDEX('3)tpx females'!BU$57:BU$107,MATCH($O43,'3)tpx females'!$BB$57:$BB$107,0))</f>
        <v>5958.3292678178859</v>
      </c>
      <c r="AN43" s="32">
        <f ca="1">($K43*EXP(AN$5*($Q43+0.5*($R43)^2))*_xlfn.NORM.DIST((LN(($M43*EXP($L43/100*AN$5)))-LN($K43)-$Q43*AN$5)/($R43*SQRT(AN$5))-$R43*SQRT(AN$5),0,1,TRUE)+$M43*EXP($L43/100*AN$5)*(1-_xlfn.NORM.DIST((LN(($M43*EXP($L43/100*AN$5)))-LN($K43)-$Q43*AN$5)/($R43*SQRT(AN$5)),0,1,TRUE)))*EXP(-$F$1*AN$5)*INDEX('3)tpx females'!BV$57:BV$107,MATCH($O43,'3)tpx females'!$BB$57:$BB$107,0))</f>
        <v>4283.8853478094425</v>
      </c>
      <c r="AO43" s="32">
        <f ca="1">($K43*EXP(AO$5*($Q43+0.5*($R43)^2))*_xlfn.NORM.DIST((LN(($M43*EXP($L43/100*AO$5)))-LN($K43)-$Q43*AO$5)/($R43*SQRT(AO$5))-$R43*SQRT(AO$5),0,1,TRUE)+$M43*EXP($L43/100*AO$5)*(1-_xlfn.NORM.DIST((LN(($M43*EXP($L43/100*AO$5)))-LN($K43)-$Q43*AO$5)/($R43*SQRT(AO$5)),0,1,TRUE)))*EXP(-$F$1*AO$5)*INDEX('3)tpx females'!BW$57:BW$107,MATCH($O43,'3)tpx females'!$BB$57:$BB$107,0))</f>
        <v>2931.4733942281487</v>
      </c>
      <c r="AP43" s="32">
        <f ca="1">($K43*EXP(AP$5*($Q43+0.5*($R43)^2))*_xlfn.NORM.DIST((LN(($M43*EXP($L43/100*AP$5)))-LN($K43)-$Q43*AP$5)/($R43*SQRT(AP$5))-$R43*SQRT(AP$5),0,1,TRUE)+$M43*EXP($L43/100*AP$5)*(1-_xlfn.NORM.DIST((LN(($M43*EXP($L43/100*AP$5)))-LN($K43)-$Q43*AP$5)/($R43*SQRT(AP$5)),0,1,TRUE)))*EXP(-$F$1*AP$5)*INDEX('3)tpx females'!BX$57:BX$107,MATCH($O43,'3)tpx females'!$BB$57:$BB$107,0))</f>
        <v>1914.2127428097813</v>
      </c>
      <c r="AQ43" s="32">
        <f ca="1">($K43*EXP(AQ$5*($Q43+0.5*($R43)^2))*_xlfn.NORM.DIST((LN(($M43*EXP($L43/100*AQ$5)))-LN($K43)-$Q43*AQ$5)/($R43*SQRT(AQ$5))-$R43*SQRT(AQ$5),0,1,TRUE)+$M43*EXP($L43/100*AQ$5)*(1-_xlfn.NORM.DIST((LN(($M43*EXP($L43/100*AQ$5)))-LN($K43)-$Q43*AQ$5)/($R43*SQRT(AQ$5)),0,1,TRUE)))*EXP(-$F$1*AQ$5)*INDEX('3)tpx females'!BY$57:BY$107,MATCH($O43,'3)tpx females'!$BB$57:$BB$107,0))</f>
        <v>1189.327366976361</v>
      </c>
      <c r="AR43" s="32">
        <f ca="1">($K43*EXP(AR$5*($Q43+0.5*($R43)^2))*_xlfn.NORM.DIST((LN(($M43*EXP($L43/100*AR$5)))-LN($K43)-$Q43*AR$5)/($R43*SQRT(AR$5))-$R43*SQRT(AR$5),0,1,TRUE)+$M43*EXP($L43/100*AR$5)*(1-_xlfn.NORM.DIST((LN(($M43*EXP($L43/100*AR$5)))-LN($K43)-$Q43*AR$5)/($R43*SQRT(AR$5)),0,1,TRUE)))*EXP(-$F$1*AR$5)*INDEX('3)tpx females'!BZ$57:BZ$107,MATCH($O43,'3)tpx females'!$BB$57:$BB$107,0))</f>
        <v>704.84551478735284</v>
      </c>
      <c r="AS43" s="32">
        <f ca="1">($K43*EXP(AS$5*($Q43+0.5*($R43)^2))*_xlfn.NORM.DIST((LN(($M43*EXP($L43/100*AS$5)))-LN($K43)-$Q43*AS$5)/($R43*SQRT(AS$5))-$R43*SQRT(AS$5),0,1,TRUE)+$M43*EXP($L43/100*AS$5)*(1-_xlfn.NORM.DIST((LN(($M43*EXP($L43/100*AS$5)))-LN($K43)-$Q43*AS$5)/($R43*SQRT(AS$5)),0,1,TRUE)))*EXP(-$F$1*AS$5)*INDEX('3)tpx females'!CA$57:CA$107,MATCH($O43,'3)tpx females'!$BB$57:$BB$107,0))</f>
        <v>386.29416958612165</v>
      </c>
      <c r="AT43" s="32">
        <f ca="1">($K43*EXP(AT$5*($Q43+0.5*($R43)^2))*_xlfn.NORM.DIST((LN(($M43*EXP($L43/100*AT$5)))-LN($K43)-$Q43*AT$5)/($R43*SQRT(AT$5))-$R43*SQRT(AT$5),0,1,TRUE)+$M43*EXP($L43/100*AT$5)*(1-_xlfn.NORM.DIST((LN(($M43*EXP($L43/100*AT$5)))-LN($K43)-$Q43*AT$5)/($R43*SQRT(AT$5)),0,1,TRUE)))*EXP(-$F$1*AT$5)*INDEX('3)tpx females'!CB$57:CB$107,MATCH($O43,'3)tpx females'!$BB$57:$BB$107,0))</f>
        <v>213.49878072407938</v>
      </c>
      <c r="AU43" s="32">
        <f ca="1">($K43*EXP(AU$5*($Q43+0.5*($R43)^2))*_xlfn.NORM.DIST((LN(($M43*EXP($L43/100*AU$5)))-LN($K43)-$Q43*AU$5)/($R43*SQRT(AU$5))-$R43*SQRT(AU$5),0,1,TRUE)+$M43*EXP($L43/100*AU$5)*(1-_xlfn.NORM.DIST((LN(($M43*EXP($L43/100*AU$5)))-LN($K43)-$Q43*AU$5)/($R43*SQRT(AU$5)),0,1,TRUE)))*EXP(-$F$1*AU$5)*INDEX('3)tpx females'!CC$57:CC$107,MATCH($O43,'3)tpx females'!$BB$57:$BB$107,0))</f>
        <v>119.42867320731241</v>
      </c>
      <c r="AV43" s="32">
        <f ca="1">($K43*EXP(AV$5*($Q43+0.5*($R43)^2))*_xlfn.NORM.DIST((LN(($M43*EXP($L43/100*AV$5)))-LN($K43)-$Q43*AV$5)/($R43*SQRT(AV$5))-$R43*SQRT(AV$5),0,1,TRUE)+$M43*EXP($L43/100*AV$5)*(1-_xlfn.NORM.DIST((LN(($M43*EXP($L43/100*AV$5)))-LN($K43)-$Q43*AV$5)/($R43*SQRT(AV$5)),0,1,TRUE)))*EXP(-$F$1*AV$5)*INDEX('3)tpx females'!CD$57:CD$107,MATCH($O43,'3)tpx females'!$BB$57:$BB$107,0))</f>
        <v>54.34037825382925</v>
      </c>
      <c r="AW43" s="32">
        <f ca="1">($K43*EXP(AW$5*($Q43+0.5*($R43)^2))*_xlfn.NORM.DIST((LN(($M43*EXP($L43/100*AW$5)))-LN($K43)-$Q43*AW$5)/($R43*SQRT(AW$5))-$R43*SQRT(AW$5),0,1,TRUE)+$M43*EXP($L43/100*AW$5)*(1-_xlfn.NORM.DIST((LN(($M43*EXP($L43/100*AW$5)))-LN($K43)-$Q43*AW$5)/($R43*SQRT(AW$5)),0,1,TRUE)))*EXP(-$F$1*AW$5)*INDEX('3)tpx females'!CE$57:CE$107,MATCH($O43,'3)tpx females'!$BB$57:$BB$107,0))</f>
        <v>0</v>
      </c>
      <c r="AX43" s="32">
        <f ca="1">($K43*EXP(AX$5*($Q43+0.5*($R43)^2))*_xlfn.NORM.DIST((LN(($M43*EXP($L43/100*AX$5)))-LN($K43)-$Q43*AX$5)/($R43*SQRT(AX$5))-$R43*SQRT(AX$5),0,1,TRUE)+$M43*EXP($L43/100*AX$5)*(1-_xlfn.NORM.DIST((LN(($M43*EXP($L43/100*AX$5)))-LN($K43)-$Q43*AX$5)/($R43*SQRT(AX$5)),0,1,TRUE)))*EXP(-$F$1*AX$5)*INDEX('3)tpx females'!CF$57:CF$107,MATCH($O43,'3)tpx females'!$BB$57:$BB$107,0))</f>
        <v>0</v>
      </c>
      <c r="AY43" s="32">
        <f ca="1">($K43*EXP(AY$5*($Q43+0.5*($R43)^2))*_xlfn.NORM.DIST((LN(($M43*EXP($L43/100*AY$5)))-LN($K43)-$Q43*AY$5)/($R43*SQRT(AY$5))-$R43*SQRT(AY$5),0,1,TRUE)+$M43*EXP($L43/100*AY$5)*(1-_xlfn.NORM.DIST((LN(($M43*EXP($L43/100*AY$5)))-LN($K43)-$Q43*AY$5)/($R43*SQRT(AY$5)),0,1,TRUE)))*EXP(-$F$1*AY$5)*INDEX('3)tpx females'!CG$57:CG$107,MATCH($O43,'3)tpx females'!$BB$57:$BB$107,0))</f>
        <v>0</v>
      </c>
      <c r="AZ43" s="32">
        <f ca="1">($K43*EXP(AZ$5*($Q43+0.5*($R43)^2))*_xlfn.NORM.DIST((LN(($M43*EXP($L43/100*AZ$5)))-LN($K43)-$Q43*AZ$5)/($R43*SQRT(AZ$5))-$R43*SQRT(AZ$5),0,1,TRUE)+$M43*EXP($L43/100*AZ$5)*(1-_xlfn.NORM.DIST((LN(($M43*EXP($L43/100*AZ$5)))-LN($K43)-$Q43*AZ$5)/($R43*SQRT(AZ$5)),0,1,TRUE)))*EXP(-$F$1*AZ$5)*INDEX('3)tpx females'!CH$57:CH$107,MATCH($O43,'3)tpx females'!$BB$57:$BB$107,0))</f>
        <v>0</v>
      </c>
      <c r="BA43" s="32">
        <f ca="1">($K43*EXP(BA$5*($Q43+0.5*($R43)^2))*_xlfn.NORM.DIST((LN(($M43*EXP($L43/100*BA$5)))-LN($K43)-$Q43*BA$5)/($R43*SQRT(BA$5))-$R43*SQRT(BA$5),0,1,TRUE)+$M43*EXP($L43/100*BA$5)*(1-_xlfn.NORM.DIST((LN(($M43*EXP($L43/100*BA$5)))-LN($K43)-$Q43*BA$5)/($R43*SQRT(BA$5)),0,1,TRUE)))*EXP(-$F$1*BA$5)*INDEX('3)tpx females'!CI$57:CI$107,MATCH($O43,'3)tpx females'!$BB$57:$BB$107,0))</f>
        <v>0</v>
      </c>
      <c r="BB43" s="32">
        <f ca="1">($K43*EXP(BB$5*($Q43+0.5*($R43)^2))*_xlfn.NORM.DIST((LN(($M43*EXP($L43/100*BB$5)))-LN($K43)-$Q43*BB$5)/($R43*SQRT(BB$5))-$R43*SQRT(BB$5),0,1,TRUE)+$M43*EXP($L43/100*BB$5)*(1-_xlfn.NORM.DIST((LN(($M43*EXP($L43/100*BB$5)))-LN($K43)-$Q43*BB$5)/($R43*SQRT(BB$5)),0,1,TRUE)))*EXP(-$F$1*BB$5)*INDEX('3)tpx females'!CJ$57:CJ$107,MATCH($O43,'3)tpx females'!$BB$57:$BB$107,0))</f>
        <v>0</v>
      </c>
      <c r="BC43" s="32">
        <f ca="1">($K43*EXP(BC$5*($Q43+0.5*($R43)^2))*_xlfn.NORM.DIST((LN(($M43*EXP($L43/100*BC$5)))-LN($K43)-$Q43*BC$5)/($R43*SQRT(BC$5))-$R43*SQRT(BC$5),0,1,TRUE)+$M43*EXP($L43/100*BC$5)*(1-_xlfn.NORM.DIST((LN(($M43*EXP($L43/100*BC$5)))-LN($K43)-$Q43*BC$5)/($R43*SQRT(BC$5)),0,1,TRUE)))*EXP(-$F$1*BC$5)*INDEX('3)tpx females'!CK$57:CK$107,MATCH($O43,'3)tpx females'!$BB$57:$BB$107,0))</f>
        <v>0</v>
      </c>
      <c r="BD43" s="32">
        <f ca="1">($K43*EXP(BD$5*($Q43+0.5*($R43)^2))*_xlfn.NORM.DIST((LN(($M43*EXP($L43/100*BD$5)))-LN($K43)-$Q43*BD$5)/($R43*SQRT(BD$5))-$R43*SQRT(BD$5),0,1,TRUE)+$M43*EXP($L43/100*BD$5)*(1-_xlfn.NORM.DIST((LN(($M43*EXP($L43/100*BD$5)))-LN($K43)-$Q43*BD$5)/($R43*SQRT(BD$5)),0,1,TRUE)))*EXP(-$F$1*BD$5)*INDEX('3)tpx females'!CL$57:CL$107,MATCH($O43,'3)tpx females'!$BB$57:$BB$107,0))</f>
        <v>0</v>
      </c>
      <c r="BE43" s="32">
        <f ca="1">($K43*EXP(BE$5*($Q43+0.5*($R43)^2))*_xlfn.NORM.DIST((LN(($M43*EXP($L43/100*BE$5)))-LN($K43)-$Q43*BE$5)/($R43*SQRT(BE$5))-$R43*SQRT(BE$5),0,1,TRUE)+$M43*EXP($L43/100*BE$5)*(1-_xlfn.NORM.DIST((LN(($M43*EXP($L43/100*BE$5)))-LN($K43)-$Q43*BE$5)/($R43*SQRT(BE$5)),0,1,TRUE)))*EXP(-$F$1*BE$5)*INDEX('3)tpx females'!CM$57:CM$107,MATCH($O43,'3)tpx females'!$BB$57:$BB$107,0))</f>
        <v>0</v>
      </c>
      <c r="BF43" s="32">
        <f ca="1">($K43*EXP(BF$5*($Q43+0.5*($R43)^2))*_xlfn.NORM.DIST((LN(($M43*EXP($L43/100*BF$5)))-LN($K43)-$Q43*BF$5)/($R43*SQRT(BF$5))-$R43*SQRT(BF$5),0,1,TRUE)+$M43*EXP($L43/100*BF$5)*(1-_xlfn.NORM.DIST((LN(($M43*EXP($L43/100*BF$5)))-LN($K43)-$Q43*BF$5)/($R43*SQRT(BF$5)),0,1,TRUE)))*EXP(-$F$1*BF$5)*INDEX('3)tpx females'!CN$57:CN$107,MATCH($O43,'3)tpx females'!$BB$57:$BB$107,0))</f>
        <v>0</v>
      </c>
      <c r="BG43" s="32">
        <f ca="1">($K43*EXP(BG$5*($Q43+0.5*($R43)^2))*_xlfn.NORM.DIST((LN(($M43*EXP($L43/100*BG$5)))-LN($K43)-$Q43*BG$5)/($R43*SQRT(BG$5))-$R43*SQRT(BG$5),0,1,TRUE)+$M43*EXP($L43/100*BG$5)*(1-_xlfn.NORM.DIST((LN(($M43*EXP($L43/100*BG$5)))-LN($K43)-$Q43*BG$5)/($R43*SQRT(BG$5)),0,1,TRUE)))*EXP(-$F$1*BG$5)*INDEX('3)tpx females'!CO$57:CO$107,MATCH($O43,'3)tpx females'!$BB$57:$BB$107,0))</f>
        <v>0</v>
      </c>
      <c r="BH43" s="32">
        <f ca="1">($K43*EXP(BH$5*($Q43+0.5*($R43)^2))*_xlfn.NORM.DIST((LN(($M43*EXP($L43/100*BH$5)))-LN($K43)-$Q43*BH$5)/($R43*SQRT(BH$5))-$R43*SQRT(BH$5),0,1,TRUE)+$M43*EXP($L43/100*BH$5)*(1-_xlfn.NORM.DIST((LN(($M43*EXP($L43/100*BH$5)))-LN($K43)-$Q43*BH$5)/($R43*SQRT(BH$5)),0,1,TRUE)))*EXP(-$F$1*BH$5)*INDEX('3)tpx females'!CP$57:CP$107,MATCH($O43,'3)tpx females'!$BB$57:$BB$107,0))</f>
        <v>0</v>
      </c>
      <c r="BI43" s="32">
        <f ca="1">($K43*EXP(BI$5*($Q43+0.5*($R43)^2))*_xlfn.NORM.DIST((LN(($M43*EXP($L43/100*BI$5)))-LN($K43)-$Q43*BI$5)/($R43*SQRT(BI$5))-$R43*SQRT(BI$5),0,1,TRUE)+$M43*EXP($L43/100*BI$5)*(1-_xlfn.NORM.DIST((LN(($M43*EXP($L43/100*BI$5)))-LN($K43)-$Q43*BI$5)/($R43*SQRT(BI$5)),0,1,TRUE)))*EXP(-$F$1*BI$5)*INDEX('3)tpx females'!CQ$57:CQ$107,MATCH($O43,'3)tpx females'!$BB$57:$BB$107,0))</f>
        <v>0</v>
      </c>
      <c r="BJ43" s="32">
        <f ca="1">($K43*EXP(BJ$5*($Q43+0.5*($R43)^2))*_xlfn.NORM.DIST((LN(($M43*EXP($L43/100*BJ$5)))-LN($K43)-$Q43*BJ$5)/($R43*SQRT(BJ$5))-$R43*SQRT(BJ$5),0,1,TRUE)+$M43*EXP($L43/100*BJ$5)*(1-_xlfn.NORM.DIST((LN(($M43*EXP($L43/100*BJ$5)))-LN($K43)-$Q43*BJ$5)/($R43*SQRT(BJ$5)),0,1,TRUE)))*EXP(-$F$1*BJ$5)*INDEX('3)tpx females'!CR$57:CR$107,MATCH($O43,'3)tpx females'!$BB$57:$BB$107,0))</f>
        <v>0</v>
      </c>
      <c r="BK43" s="32">
        <f ca="1">($K43*EXP(BK$5*($Q43+0.5*($R43)^2))*_xlfn.NORM.DIST((LN(($M43*EXP($L43/100*BK$5)))-LN($K43)-$Q43*BK$5)/($R43*SQRT(BK$5))-$R43*SQRT(BK$5),0,1,TRUE)+$M43*EXP($L43/100*BK$5)*(1-_xlfn.NORM.DIST((LN(($M43*EXP($L43/100*BK$5)))-LN($K43)-$Q43*BK$5)/($R43*SQRT(BK$5)),0,1,TRUE)))*EXP(-$F$1*BK$5)*INDEX('3)tpx females'!CS$57:CS$107,MATCH($O43,'3)tpx females'!$BB$57:$BB$107,0))</f>
        <v>0</v>
      </c>
      <c r="BL43" s="32">
        <f ca="1">($K43*EXP(BL$5*($Q43+0.5*($R43)^2))*_xlfn.NORM.DIST((LN(($M43*EXP($L43/100*BL$5)))-LN($K43)-$Q43*BL$5)/($R43*SQRT(BL$5))-$R43*SQRT(BL$5),0,1,TRUE)+$M43*EXP($L43/100*BL$5)*(1-_xlfn.NORM.DIST((LN(($M43*EXP($L43/100*BL$5)))-LN($K43)-$Q43*BL$5)/($R43*SQRT(BL$5)),0,1,TRUE)))*EXP(-$F$1*BL$5)*INDEX('3)tpx females'!CT$57:CT$107,MATCH($O43,'3)tpx females'!$BB$57:$BB$107,0))</f>
        <v>0</v>
      </c>
      <c r="BM43" s="32">
        <f ca="1">($K43*EXP(BM$5*($Q43+0.5*($R43)^2))*_xlfn.NORM.DIST((LN(($M43*EXP($L43/100*BM$5)))-LN($K43)-$Q43*BM$5)/($R43*SQRT(BM$5))-$R43*SQRT(BM$5),0,1,TRUE)+$M43*EXP($L43/100*BM$5)*(1-_xlfn.NORM.DIST((LN(($M43*EXP($L43/100*BM$5)))-LN($K43)-$Q43*BM$5)/($R43*SQRT(BM$5)),0,1,TRUE)))*EXP(-$F$1*BM$5)*INDEX('3)tpx females'!CU$57:CU$107,MATCH($O43,'3)tpx females'!$BB$57:$BB$107,0))</f>
        <v>0</v>
      </c>
      <c r="BN43" s="32">
        <f ca="1">($K43*EXP(BN$5*($Q43+0.5*($R43)^2))*_xlfn.NORM.DIST((LN(($M43*EXP($L43/100*BN$5)))-LN($K43)-$Q43*BN$5)/($R43*SQRT(BN$5))-$R43*SQRT(BN$5),0,1,TRUE)+$M43*EXP($L43/100*BN$5)*(1-_xlfn.NORM.DIST((LN(($M43*EXP($L43/100*BN$5)))-LN($K43)-$Q43*BN$5)/($R43*SQRT(BN$5)),0,1,TRUE)))*EXP(-$F$1*BN$5)*INDEX('3)tpx females'!CV$57:CV$107,MATCH($O43,'3)tpx females'!$BB$57:$BB$107,0))</f>
        <v>0</v>
      </c>
      <c r="BO43" s="32">
        <f ca="1">($K43*EXP(BO$5*($Q43+0.5*($R43)^2))*_xlfn.NORM.DIST((LN(($M43*EXP($L43/100*BO$5)))-LN($K43)-$Q43*BO$5)/($R43*SQRT(BO$5))-$R43*SQRT(BO$5),0,1,TRUE)+$M43*EXP($L43/100*BO$5)*(1-_xlfn.NORM.DIST((LN(($M43*EXP($L43/100*BO$5)))-LN($K43)-$Q43*BO$5)/($R43*SQRT(BO$5)),0,1,TRUE)))*EXP(-$F$1*BO$5)*INDEX('3)tpx females'!CW$57:CW$107,MATCH($O43,'3)tpx females'!$BB$57:$BB$107,0))</f>
        <v>0</v>
      </c>
      <c r="BP43" s="32">
        <f ca="1">($K43*EXP(BP$5*($Q43+0.5*($R43)^2))*_xlfn.NORM.DIST((LN(($M43*EXP($L43/100*BP$5)))-LN($K43)-$Q43*BP$5)/($R43*SQRT(BP$5))-$R43*SQRT(BP$5),0,1,TRUE)+$M43*EXP($L43/100*BP$5)*(1-_xlfn.NORM.DIST((LN(($M43*EXP($L43/100*BP$5)))-LN($K43)-$Q43*BP$5)/($R43*SQRT(BP$5)),0,1,TRUE)))*EXP(-$F$1*BP$5)*INDEX('3)tpx females'!CX$57:CX$107,MATCH($O43,'3)tpx females'!$BB$57:$BB$107,0))</f>
        <v>0</v>
      </c>
      <c r="BQ43" s="32">
        <f ca="1">($K43*EXP(BQ$5*($Q43+0.5*($R43)^2))*_xlfn.NORM.DIST((LN(($M43*EXP($L43/100*BQ$5)))-LN($K43)-$Q43*BQ$5)/($R43*SQRT(BQ$5))-$R43*SQRT(BQ$5),0,1,TRUE)+$M43*EXP($L43/100*BQ$5)*(1-_xlfn.NORM.DIST((LN(($M43*EXP($L43/100*BQ$5)))-LN($K43)-$Q43*BQ$5)/($R43*SQRT(BQ$5)),0,1,TRUE)))*EXP(-$F$1*BQ$5)*INDEX('3)tpx females'!CY$57:CY$107,MATCH($O43,'3)tpx females'!$BB$57:$BB$107,0))</f>
        <v>0</v>
      </c>
      <c r="BR43" s="32">
        <f ca="1">($K43*EXP(BR$5*($Q43+0.5*($R43)^2))*_xlfn.NORM.DIST((LN(($M43*EXP($L43/100*BR$5)))-LN($K43)-$Q43*BR$5)/($R43*SQRT(BR$5))-$R43*SQRT(BR$5),0,1,TRUE)+$M43*EXP($L43/100*BR$5)*(1-_xlfn.NORM.DIST((LN(($M43*EXP($L43/100*BR$5)))-LN($K43)-$Q43*BR$5)/($R43*SQRT(BR$5)),0,1,TRUE)))*EXP(-$F$1*BR$5)*INDEX('3)tpx females'!CZ$57:CZ$107,MATCH($O43,'3)tpx females'!$BB$57:$BB$107,0))</f>
        <v>0</v>
      </c>
      <c r="BS43" s="32">
        <f ca="1">($K43*EXP(BS$5*($Q43+0.5*($R43)^2))*_xlfn.NORM.DIST((LN(($M43*EXP($L43/100*BS$5)))-LN($K43)-$Q43*BS$5)/($R43*SQRT(BS$5))-$R43*SQRT(BS$5),0,1,TRUE)+$M43*EXP($L43/100*BS$5)*(1-_xlfn.NORM.DIST((LN(($M43*EXP($L43/100*BS$5)))-LN($K43)-$Q43*BS$5)/($R43*SQRT(BS$5)),0,1,TRUE)))*EXP(-$F$1*BS$5)*INDEX('3)tpx females'!DA$57:DA$107,MATCH($O43,'3)tpx females'!$BB$57:$BB$107,0))</f>
        <v>0</v>
      </c>
      <c r="BU43" s="32">
        <f t="shared" si="58"/>
        <v>283826.49994494428</v>
      </c>
      <c r="BV43" s="32">
        <f t="shared" si="67"/>
        <v>267832.86175421719</v>
      </c>
      <c r="BW43" s="32">
        <f t="shared" si="68"/>
        <v>271066.21742914239</v>
      </c>
      <c r="BX43" s="32">
        <f t="shared" si="69"/>
        <v>274338.60710778204</v>
      </c>
      <c r="BY43" s="32">
        <f t="shared" si="70"/>
        <v>277650.50201990455</v>
      </c>
      <c r="BZ43" s="32">
        <f t="shared" si="71"/>
        <v>281002.37908410042</v>
      </c>
      <c r="CA43" s="32">
        <f t="shared" si="72"/>
        <v>284394.72097645863</v>
      </c>
      <c r="CB43" s="32">
        <f t="shared" si="73"/>
        <v>287828.01620007394</v>
      </c>
      <c r="CC43" s="32">
        <f t="shared" si="74"/>
        <v>291302.7591553845</v>
      </c>
      <c r="CD43" s="32">
        <f t="shared" si="75"/>
        <v>294819.45021126396</v>
      </c>
      <c r="CE43" s="32">
        <f t="shared" si="76"/>
        <v>298378.59577615093</v>
      </c>
      <c r="CF43" s="32">
        <f t="shared" si="77"/>
        <v>301980.70836583863</v>
      </c>
      <c r="CG43" s="32">
        <f t="shared" si="78"/>
        <v>305626.30665754963</v>
      </c>
      <c r="CH43" s="32">
        <f t="shared" si="79"/>
        <v>309315.91550772579</v>
      </c>
      <c r="CI43" s="32">
        <f t="shared" si="80"/>
        <v>313050.06589666946</v>
      </c>
      <c r="CJ43" s="32">
        <f t="shared" si="81"/>
        <v>316829.29475307948</v>
      </c>
      <c r="CK43" s="32">
        <f t="shared" si="82"/>
        <v>320654.14461140468</v>
      </c>
      <c r="CL43" s="32">
        <f t="shared" si="83"/>
        <v>324525.16306655685</v>
      </c>
      <c r="CM43" s="32">
        <f t="shared" si="84"/>
        <v>328442.90201116604</v>
      </c>
      <c r="CN43" s="32">
        <f t="shared" si="85"/>
        <v>332407.91666488198</v>
      </c>
      <c r="CO43" s="32">
        <f t="shared" si="86"/>
        <v>336420.76442775695</v>
      </c>
      <c r="CP43" s="32">
        <f t="shared" si="87"/>
        <v>340482.00360657659</v>
      </c>
      <c r="CQ43" s="32">
        <f t="shared" si="88"/>
        <v>344592.19207240938</v>
      </c>
      <c r="CR43" s="32">
        <f t="shared" si="89"/>
        <v>348751.88590969215</v>
      </c>
      <c r="CS43" s="32">
        <f t="shared" si="90"/>
        <v>352961.63811319857</v>
      </c>
      <c r="CT43" s="32">
        <f t="shared" si="91"/>
        <v>357221.99738107307</v>
      </c>
      <c r="CU43" s="32">
        <f t="shared" si="92"/>
        <v>361533.50704162539</v>
      </c>
      <c r="CV43" s="32">
        <f t="shared" si="93"/>
        <v>365896.70414034842</v>
      </c>
      <c r="CW43" s="32">
        <f t="shared" si="94"/>
        <v>370312.11870283814</v>
      </c>
      <c r="CX43" s="32">
        <f t="shared" si="95"/>
        <v>374780.27317970857</v>
      </c>
      <c r="CY43" s="32">
        <f t="shared" si="96"/>
        <v>379301.6820716192</v>
      </c>
      <c r="CZ43" s="32">
        <f t="shared" si="97"/>
        <v>383876.85172630753</v>
      </c>
      <c r="DA43" s="32">
        <f t="shared" si="98"/>
        <v>388506.28029499325</v>
      </c>
      <c r="DB43" s="32">
        <f t="shared" si="99"/>
        <v>393190.45783250552</v>
      </c>
      <c r="DC43" s="32">
        <f t="shared" si="100"/>
        <v>397929.86652377568</v>
      </c>
      <c r="DD43" s="32">
        <f t="shared" si="101"/>
        <v>402724.9810186773</v>
      </c>
      <c r="DE43" s="32">
        <f t="shared" si="102"/>
        <v>407576.26885734237</v>
      </c>
      <c r="DF43" s="32">
        <f t="shared" si="103"/>
        <v>412484.19096881797</v>
      </c>
      <c r="DG43" s="32">
        <f t="shared" si="104"/>
        <v>417449.20222708536</v>
      </c>
      <c r="DH43" s="32">
        <f t="shared" si="105"/>
        <v>422471.7520498677</v>
      </c>
      <c r="DI43" s="32">
        <f t="shared" si="106"/>
        <v>427552.28502719488</v>
      </c>
      <c r="DJ43" s="32">
        <f t="shared" si="107"/>
        <v>432691.2415682819</v>
      </c>
      <c r="DK43" s="32">
        <f t="shared" si="108"/>
        <v>437889.05855684611</v>
      </c>
      <c r="DL43" s="32">
        <f t="shared" si="109"/>
        <v>443146.17000647297</v>
      </c>
      <c r="DM43" s="32">
        <f t="shared" si="110"/>
        <v>448463.00770904071</v>
      </c>
      <c r="DN43" s="32">
        <f t="shared" si="111"/>
        <v>453840.00187047786</v>
      </c>
      <c r="DO43" s="32">
        <f t="shared" si="112"/>
        <v>459277.58172927506</v>
      </c>
      <c r="DP43" s="32">
        <f t="shared" si="113"/>
        <v>464776.17615417769</v>
      </c>
      <c r="DQ43" s="32">
        <f t="shared" si="114"/>
        <v>470336.21421837632</v>
      </c>
      <c r="DR43" s="32">
        <f t="shared" si="115"/>
        <v>475958.12574826821</v>
      </c>
      <c r="DT43" s="48">
        <f t="shared" si="116"/>
        <v>83</v>
      </c>
      <c r="DU43" s="32"/>
      <c r="DV43" s="32">
        <f ca="1">INDEX('3)tpx females'!BD$57:BD$107,MATCH('3) 2016 cases'!DT43,'3)tpx females'!$BB$57:$BB$107,0))</f>
        <v>4.8583612211155147E-2</v>
      </c>
      <c r="DW43" s="32">
        <f t="shared" ca="1" si="117"/>
        <v>-13789.316608574622</v>
      </c>
      <c r="DX43" s="32">
        <f t="shared" ca="1" si="61"/>
        <v>0.95141638778884485</v>
      </c>
      <c r="DZ43" s="32">
        <f t="shared" ca="1" si="118"/>
        <v>-314416.70978314267</v>
      </c>
      <c r="EA43" s="32">
        <f t="shared" ca="1" si="119"/>
        <v>30590.209838198381</v>
      </c>
      <c r="EB43" s="32">
        <f t="shared" ca="1" si="64"/>
        <v>1486.1828922368932</v>
      </c>
      <c r="EC43" s="32">
        <f ca="1">EA43*'3) Value'!AN55</f>
        <v>0</v>
      </c>
      <c r="EE43" s="32">
        <f ca="1">IF(EC43=0,'3) Value'!AM55+'3) 2016 cases'!DZ43,0)</f>
        <v>3.5348841920495033E-3</v>
      </c>
    </row>
    <row r="44" spans="3:135" x14ac:dyDescent="0.25">
      <c r="C44" s="32" t="s">
        <v>16</v>
      </c>
      <c r="D44" s="32" t="s">
        <v>14</v>
      </c>
      <c r="E44" s="49">
        <v>19013</v>
      </c>
      <c r="F44" s="32" t="s">
        <v>13</v>
      </c>
      <c r="G44" s="32" t="s">
        <v>17</v>
      </c>
      <c r="H44" s="49" t="s">
        <v>17</v>
      </c>
      <c r="I44" s="32" t="s">
        <v>17</v>
      </c>
      <c r="J44" s="32" t="s">
        <v>22</v>
      </c>
      <c r="K44" s="52">
        <v>330000</v>
      </c>
      <c r="L44" s="52">
        <v>8.6</v>
      </c>
      <c r="M44" s="52">
        <v>50572</v>
      </c>
      <c r="O44" s="48">
        <f t="shared" si="65"/>
        <v>64</v>
      </c>
      <c r="Q44" s="32">
        <f>INDEX('2b)Working'!$I$61:$P$61,MATCH($J44,'2b)Working'!$I$60:$P$60,0))</f>
        <v>7.7288380255278302E-2</v>
      </c>
      <c r="R44" s="32">
        <f>INDEX('2b)Working'!$I$62:$P$62,MATCH($J44,'2b)Working'!$I$60:$P$60,0))</f>
        <v>4.7716681618892573E-2</v>
      </c>
      <c r="T44" s="9">
        <f t="shared" ca="1" si="66"/>
        <v>75205.746794023828</v>
      </c>
      <c r="U44" s="10"/>
      <c r="V44" s="32">
        <f ca="1">($K44*EXP(V$5*($Q44+0.5*($R44)^2))*_xlfn.NORM.DIST((LN(($M44*EXP($L44/100*V$5)))-LN($K44)-$Q44*V$5)/($R44*SQRT(V$5))-$R44*SQRT(V$5),0,1,TRUE)+$M44*EXP($L44/100*V$5)*(1-_xlfn.NORM.DIST((LN(($M44*EXP($L44/100*V$5)))-LN($K44)-$Q44*V$5)/($R44*SQRT(V$5)),0,1,TRUE)))*EXP(-$F$1*V$5)*INDEX('3)tpx females'!BD$57:BD$107,MATCH($O44,'3)tpx females'!$BB$57:$BB$107,0))</f>
        <v>246.01204925327971</v>
      </c>
      <c r="W44" s="32">
        <f ca="1">($K44*EXP(W$5*($Q44+0.5*($R44)^2))*_xlfn.NORM.DIST((LN(($M44*EXP($L44/100*W$5)))-LN($K44)-$Q44*W$5)/($R44*SQRT(W$5))-$R44*SQRT(W$5),0,1,TRUE)+$M44*EXP($L44/100*W$5)*(1-_xlfn.NORM.DIST((LN(($M44*EXP($L44/100*W$5)))-LN($K44)-$Q44*W$5)/($R44*SQRT(W$5)),0,1,TRUE)))*EXP(-$F$1*W$5)*INDEX('3)tpx females'!BE$57:BE$107,MATCH($O44,'3)tpx females'!$BB$57:$BB$107,0))</f>
        <v>284.27036156018784</v>
      </c>
      <c r="X44" s="32">
        <f ca="1">($K44*EXP(X$5*($Q44+0.5*($R44)^2))*_xlfn.NORM.DIST((LN(($M44*EXP($L44/100*X$5)))-LN($K44)-$Q44*X$5)/($R44*SQRT(X$5))-$R44*SQRT(X$5),0,1,TRUE)+$M44*EXP($L44/100*X$5)*(1-_xlfn.NORM.DIST((LN(($M44*EXP($L44/100*X$5)))-LN($K44)-$Q44*X$5)/($R44*SQRT(X$5)),0,1,TRUE)))*EXP(-$F$1*X$5)*INDEX('3)tpx females'!BF$57:BF$107,MATCH($O44,'3)tpx females'!$BB$57:$BB$107,0))</f>
        <v>300.07180168403977</v>
      </c>
      <c r="Y44" s="32">
        <f ca="1">($K44*EXP(Y$5*($Q44+0.5*($R44)^2))*_xlfn.NORM.DIST((LN(($M44*EXP($L44/100*Y$5)))-LN($K44)-$Q44*Y$5)/($R44*SQRT(Y$5))-$R44*SQRT(Y$5),0,1,TRUE)+$M44*EXP($L44/100*Y$5)*(1-_xlfn.NORM.DIST((LN(($M44*EXP($L44/100*Y$5)))-LN($K44)-$Q44*Y$5)/($R44*SQRT(Y$5)),0,1,TRUE)))*EXP(-$F$1*Y$5)*INDEX('3)tpx females'!BG$57:BG$107,MATCH($O44,'3)tpx females'!$BB$57:$BB$107,0))</f>
        <v>345.59216037339712</v>
      </c>
      <c r="Z44" s="32">
        <f ca="1">($K44*EXP(Z$5*($Q44+0.5*($R44)^2))*_xlfn.NORM.DIST((LN(($M44*EXP($L44/100*Z$5)))-LN($K44)-$Q44*Z$5)/($R44*SQRT(Z$5))-$R44*SQRT(Z$5),0,1,TRUE)+$M44*EXP($L44/100*Z$5)*(1-_xlfn.NORM.DIST((LN(($M44*EXP($L44/100*Z$5)))-LN($K44)-$Q44*Z$5)/($R44*SQRT(Z$5)),0,1,TRUE)))*EXP(-$F$1*Z$5)*INDEX('3)tpx females'!BH$57:BH$107,MATCH($O44,'3)tpx females'!$BB$57:$BB$107,0))</f>
        <v>364.27586154134644</v>
      </c>
      <c r="AA44" s="32">
        <f ca="1">($K44*EXP(AA$5*($Q44+0.5*($R44)^2))*_xlfn.NORM.DIST((LN(($M44*EXP($L44/100*AA$5)))-LN($K44)-$Q44*AA$5)/($R44*SQRT(AA$5))-$R44*SQRT(AA$5),0,1,TRUE)+$M44*EXP($L44/100*AA$5)*(1-_xlfn.NORM.DIST((LN(($M44*EXP($L44/100*AA$5)))-LN($K44)-$Q44*AA$5)/($R44*SQRT(AA$5)),0,1,TRUE)))*EXP(-$F$1*AA$5)*INDEX('3)tpx females'!BI$57:BI$107,MATCH($O44,'3)tpx females'!$BB$57:$BB$107,0))</f>
        <v>426.24418043768821</v>
      </c>
      <c r="AB44" s="32">
        <f ca="1">($K44*EXP(AB$5*($Q44+0.5*($R44)^2))*_xlfn.NORM.DIST((LN(($M44*EXP($L44/100*AB$5)))-LN($K44)-$Q44*AB$5)/($R44*SQRT(AB$5))-$R44*SQRT(AB$5),0,1,TRUE)+$M44*EXP($L44/100*AB$5)*(1-_xlfn.NORM.DIST((LN(($M44*EXP($L44/100*AB$5)))-LN($K44)-$Q44*AB$5)/($R44*SQRT(AB$5)),0,1,TRUE)))*EXP(-$F$1*AB$5)*INDEX('3)tpx females'!BJ$57:BJ$107,MATCH($O44,'3)tpx females'!$BB$57:$BB$107,0))</f>
        <v>463.77605155129527</v>
      </c>
      <c r="AC44" s="32">
        <f ca="1">($K44*EXP(AC$5*($Q44+0.5*($R44)^2))*_xlfn.NORM.DIST((LN(($M44*EXP($L44/100*AC$5)))-LN($K44)-$Q44*AC$5)/($R44*SQRT(AC$5))-$R44*SQRT(AC$5),0,1,TRUE)+$M44*EXP($L44/100*AC$5)*(1-_xlfn.NORM.DIST((LN(($M44*EXP($L44/100*AC$5)))-LN($K44)-$Q44*AC$5)/($R44*SQRT(AC$5)),0,1,TRUE)))*EXP(-$F$1*AC$5)*INDEX('3)tpx females'!BK$57:BK$107,MATCH($O44,'3)tpx females'!$BB$57:$BB$107,0))</f>
        <v>549.81749377682843</v>
      </c>
      <c r="AD44" s="32">
        <f ca="1">($K44*EXP(AD$5*($Q44+0.5*($R44)^2))*_xlfn.NORM.DIST((LN(($M44*EXP($L44/100*AD$5)))-LN($K44)-$Q44*AD$5)/($R44*SQRT(AD$5))-$R44*SQRT(AD$5),0,1,TRUE)+$M44*EXP($L44/100*AD$5)*(1-_xlfn.NORM.DIST((LN(($M44*EXP($L44/100*AD$5)))-LN($K44)-$Q44*AD$5)/($R44*SQRT(AD$5)),0,1,TRUE)))*EXP(-$F$1*AD$5)*INDEX('3)tpx females'!BL$57:BL$107,MATCH($O44,'3)tpx females'!$BB$57:$BB$107,0))</f>
        <v>602.36386647797156</v>
      </c>
      <c r="AE44" s="32">
        <f ca="1">($K44*EXP(AE$5*($Q44+0.5*($R44)^2))*_xlfn.NORM.DIST((LN(($M44*EXP($L44/100*AE$5)))-LN($K44)-$Q44*AE$5)/($R44*SQRT(AE$5))-$R44*SQRT(AE$5),0,1,TRUE)+$M44*EXP($L44/100*AE$5)*(1-_xlfn.NORM.DIST((LN(($M44*EXP($L44/100*AE$5)))-LN($K44)-$Q44*AE$5)/($R44*SQRT(AE$5)),0,1,TRUE)))*EXP(-$F$1*AE$5)*INDEX('3)tpx females'!BM$57:BM$107,MATCH($O44,'3)tpx females'!$BB$57:$BB$107,0))</f>
        <v>628.06760637753405</v>
      </c>
      <c r="AF44" s="32">
        <f ca="1">($K44*EXP(AF$5*($Q44+0.5*($R44)^2))*_xlfn.NORM.DIST((LN(($M44*EXP($L44/100*AF$5)))-LN($K44)-$Q44*AF$5)/($R44*SQRT(AF$5))-$R44*SQRT(AF$5),0,1,TRUE)+$M44*EXP($L44/100*AF$5)*(1-_xlfn.NORM.DIST((LN(($M44*EXP($L44/100*AF$5)))-LN($K44)-$Q44*AF$5)/($R44*SQRT(AF$5)),0,1,TRUE)))*EXP(-$F$1*AF$5)*INDEX('3)tpx females'!BN$57:BN$107,MATCH($O44,'3)tpx females'!$BB$57:$BB$107,0))</f>
        <v>754.31289761958931</v>
      </c>
      <c r="AG44" s="32">
        <f ca="1">($K44*EXP(AG$5*($Q44+0.5*($R44)^2))*_xlfn.NORM.DIST((LN(($M44*EXP($L44/100*AG$5)))-LN($K44)-$Q44*AG$5)/($R44*SQRT(AG$5))-$R44*SQRT(AG$5),0,1,TRUE)+$M44*EXP($L44/100*AG$5)*(1-_xlfn.NORM.DIST((LN(($M44*EXP($L44/100*AG$5)))-LN($K44)-$Q44*AG$5)/($R44*SQRT(AG$5)),0,1,TRUE)))*EXP(-$F$1*AG$5)*INDEX('3)tpx females'!BO$57:BO$107,MATCH($O44,'3)tpx females'!$BB$57:$BB$107,0))</f>
        <v>744.68049049397575</v>
      </c>
      <c r="AH44" s="32">
        <f ca="1">($K44*EXP(AH$5*($Q44+0.5*($R44)^2))*_xlfn.NORM.DIST((LN(($M44*EXP($L44/100*AH$5)))-LN($K44)-$Q44*AH$5)/($R44*SQRT(AH$5))-$R44*SQRT(AH$5),0,1,TRUE)+$M44*EXP($L44/100*AH$5)*(1-_xlfn.NORM.DIST((LN(($M44*EXP($L44/100*AH$5)))-LN($K44)-$Q44*AH$5)/($R44*SQRT(AH$5)),0,1,TRUE)))*EXP(-$F$1*AH$5)*INDEX('3)tpx females'!BP$57:BP$107,MATCH($O44,'3)tpx females'!$BB$57:$BB$107,0))</f>
        <v>825.00574225440903</v>
      </c>
      <c r="AI44" s="32">
        <f ca="1">($K44*EXP(AI$5*($Q44+0.5*($R44)^2))*_xlfn.NORM.DIST((LN(($M44*EXP($L44/100*AI$5)))-LN($K44)-$Q44*AI$5)/($R44*SQRT(AI$5))-$R44*SQRT(AI$5),0,1,TRUE)+$M44*EXP($L44/100*AI$5)*(1-_xlfn.NORM.DIST((LN(($M44*EXP($L44/100*AI$5)))-LN($K44)-$Q44*AI$5)/($R44*SQRT(AI$5)),0,1,TRUE)))*EXP(-$F$1*AI$5)*INDEX('3)tpx females'!BQ$57:BQ$107,MATCH($O44,'3)tpx females'!$BB$57:$BB$107,0))</f>
        <v>974.31982025876368</v>
      </c>
      <c r="AJ44" s="32">
        <f ca="1">($K44*EXP(AJ$5*($Q44+0.5*($R44)^2))*_xlfn.NORM.DIST((LN(($M44*EXP($L44/100*AJ$5)))-LN($K44)-$Q44*AJ$5)/($R44*SQRT(AJ$5))-$R44*SQRT(AJ$5),0,1,TRUE)+$M44*EXP($L44/100*AJ$5)*(1-_xlfn.NORM.DIST((LN(($M44*EXP($L44/100*AJ$5)))-LN($K44)-$Q44*AJ$5)/($R44*SQRT(AJ$5)),0,1,TRUE)))*EXP(-$F$1*AJ$5)*INDEX('3)tpx females'!BR$57:BR$107,MATCH($O44,'3)tpx females'!$BB$57:$BB$107,0))</f>
        <v>1044.3598879661806</v>
      </c>
      <c r="AK44" s="32">
        <f ca="1">($K44*EXP(AK$5*($Q44+0.5*($R44)^2))*_xlfn.NORM.DIST((LN(($M44*EXP($L44/100*AK$5)))-LN($K44)-$Q44*AK$5)/($R44*SQRT(AK$5))-$R44*SQRT(AK$5),0,1,TRUE)+$M44*EXP($L44/100*AK$5)*(1-_xlfn.NORM.DIST((LN(($M44*EXP($L44/100*AK$5)))-LN($K44)-$Q44*AK$5)/($R44*SQRT(AK$5)),0,1,TRUE)))*EXP(-$F$1*AK$5)*INDEX('3)tpx females'!BS$57:BS$107,MATCH($O44,'3)tpx females'!$BB$57:$BB$107,0))</f>
        <v>1166.6785969482373</v>
      </c>
      <c r="AL44" s="32">
        <f ca="1">($K44*EXP(AL$5*($Q44+0.5*($R44)^2))*_xlfn.NORM.DIST((LN(($M44*EXP($L44/100*AL$5)))-LN($K44)-$Q44*AL$5)/($R44*SQRT(AL$5))-$R44*SQRT(AL$5),0,1,TRUE)+$M44*EXP($L44/100*AL$5)*(1-_xlfn.NORM.DIST((LN(($M44*EXP($L44/100*AL$5)))-LN($K44)-$Q44*AL$5)/($R44*SQRT(AL$5)),0,1,TRUE)))*EXP(-$F$1*AL$5)*INDEX('3)tpx females'!BT$57:BT$107,MATCH($O44,'3)tpx females'!$BB$57:$BB$107,0))</f>
        <v>1395.1659510227607</v>
      </c>
      <c r="AM44" s="32">
        <f ca="1">($K44*EXP(AM$5*($Q44+0.5*($R44)^2))*_xlfn.NORM.DIST((LN(($M44*EXP($L44/100*AM$5)))-LN($K44)-$Q44*AM$5)/($R44*SQRT(AM$5))-$R44*SQRT(AM$5),0,1,TRUE)+$M44*EXP($L44/100*AM$5)*(1-_xlfn.NORM.DIST((LN(($M44*EXP($L44/100*AM$5)))-LN($K44)-$Q44*AM$5)/($R44*SQRT(AM$5)),0,1,TRUE)))*EXP(-$F$1*AM$5)*INDEX('3)tpx females'!BU$57:BU$107,MATCH($O44,'3)tpx females'!$BB$57:$BB$107,0))</f>
        <v>1619.6848712428509</v>
      </c>
      <c r="AN44" s="32">
        <f ca="1">($K44*EXP(AN$5*($Q44+0.5*($R44)^2))*_xlfn.NORM.DIST((LN(($M44*EXP($L44/100*AN$5)))-LN($K44)-$Q44*AN$5)/($R44*SQRT(AN$5))-$R44*SQRT(AN$5),0,1,TRUE)+$M44*EXP($L44/100*AN$5)*(1-_xlfn.NORM.DIST((LN(($M44*EXP($L44/100*AN$5)))-LN($K44)-$Q44*AN$5)/($R44*SQRT(AN$5)),0,1,TRUE)))*EXP(-$F$1*AN$5)*INDEX('3)tpx females'!BV$57:BV$107,MATCH($O44,'3)tpx females'!$BB$57:$BB$107,0))</f>
        <v>1882.5574557520524</v>
      </c>
      <c r="AO44" s="32">
        <f ca="1">($K44*EXP(AO$5*($Q44+0.5*($R44)^2))*_xlfn.NORM.DIST((LN(($M44*EXP($L44/100*AO$5)))-LN($K44)-$Q44*AO$5)/($R44*SQRT(AO$5))-$R44*SQRT(AO$5),0,1,TRUE)+$M44*EXP($L44/100*AO$5)*(1-_xlfn.NORM.DIST((LN(($M44*EXP($L44/100*AO$5)))-LN($K44)-$Q44*AO$5)/($R44*SQRT(AO$5)),0,1,TRUE)))*EXP(-$F$1*AO$5)*INDEX('3)tpx females'!BW$57:BW$107,MATCH($O44,'3)tpx females'!$BB$57:$BB$107,0))</f>
        <v>2103.1578310868208</v>
      </c>
      <c r="AP44" s="32">
        <f ca="1">($K44*EXP(AP$5*($Q44+0.5*($R44)^2))*_xlfn.NORM.DIST((LN(($M44*EXP($L44/100*AP$5)))-LN($K44)-$Q44*AP$5)/($R44*SQRT(AP$5))-$R44*SQRT(AP$5),0,1,TRUE)+$M44*EXP($L44/100*AP$5)*(1-_xlfn.NORM.DIST((LN(($M44*EXP($L44/100*AP$5)))-LN($K44)-$Q44*AP$5)/($R44*SQRT(AP$5)),0,1,TRUE)))*EXP(-$F$1*AP$5)*INDEX('3)tpx females'!BX$57:BX$107,MATCH($O44,'3)tpx females'!$BB$57:$BB$107,0))</f>
        <v>2232.9874477033682</v>
      </c>
      <c r="AQ44" s="32">
        <f ca="1">($K44*EXP(AQ$5*($Q44+0.5*($R44)^2))*_xlfn.NORM.DIST((LN(($M44*EXP($L44/100*AQ$5)))-LN($K44)-$Q44*AQ$5)/($R44*SQRT(AQ$5))-$R44*SQRT(AQ$5),0,1,TRUE)+$M44*EXP($L44/100*AQ$5)*(1-_xlfn.NORM.DIST((LN(($M44*EXP($L44/100*AQ$5)))-LN($K44)-$Q44*AQ$5)/($R44*SQRT(AQ$5)),0,1,TRUE)))*EXP(-$F$1*AQ$5)*INDEX('3)tpx females'!BY$57:BY$107,MATCH($O44,'3)tpx females'!$BB$57:$BB$107,0))</f>
        <v>2546.3639222743418</v>
      </c>
      <c r="AR44" s="32">
        <f ca="1">($K44*EXP(AR$5*($Q44+0.5*($R44)^2))*_xlfn.NORM.DIST((LN(($M44*EXP($L44/100*AR$5)))-LN($K44)-$Q44*AR$5)/($R44*SQRT(AR$5))-$R44*SQRT(AR$5),0,1,TRUE)+$M44*EXP($L44/100*AR$5)*(1-_xlfn.NORM.DIST((LN(($M44*EXP($L44/100*AR$5)))-LN($K44)-$Q44*AR$5)/($R44*SQRT(AR$5)),0,1,TRUE)))*EXP(-$F$1*AR$5)*INDEX('3)tpx females'!BZ$57:BZ$107,MATCH($O44,'3)tpx females'!$BB$57:$BB$107,0))</f>
        <v>3001.8853181938548</v>
      </c>
      <c r="AS44" s="32">
        <f ca="1">($K44*EXP(AS$5*($Q44+0.5*($R44)^2))*_xlfn.NORM.DIST((LN(($M44*EXP($L44/100*AS$5)))-LN($K44)-$Q44*AS$5)/($R44*SQRT(AS$5))-$R44*SQRT(AS$5),0,1,TRUE)+$M44*EXP($L44/100*AS$5)*(1-_xlfn.NORM.DIST((LN(($M44*EXP($L44/100*AS$5)))-LN($K44)-$Q44*AS$5)/($R44*SQRT(AS$5)),0,1,TRUE)))*EXP(-$F$1*AS$5)*INDEX('3)tpx females'!CA$57:CA$107,MATCH($O44,'3)tpx females'!$BB$57:$BB$107,0))</f>
        <v>3218.4547116536846</v>
      </c>
      <c r="AT44" s="32">
        <f ca="1">($K44*EXP(AT$5*($Q44+0.5*($R44)^2))*_xlfn.NORM.DIST((LN(($M44*EXP($L44/100*AT$5)))-LN($K44)-$Q44*AT$5)/($R44*SQRT(AT$5))-$R44*SQRT(AT$5),0,1,TRUE)+$M44*EXP($L44/100*AT$5)*(1-_xlfn.NORM.DIST((LN(($M44*EXP($L44/100*AT$5)))-LN($K44)-$Q44*AT$5)/($R44*SQRT(AT$5)),0,1,TRUE)))*EXP(-$F$1*AT$5)*INDEX('3)tpx females'!CB$57:CB$107,MATCH($O44,'3)tpx females'!$BB$57:$BB$107,0))</f>
        <v>3553.7239918809705</v>
      </c>
      <c r="AU44" s="32">
        <f ca="1">($K44*EXP(AU$5*($Q44+0.5*($R44)^2))*_xlfn.NORM.DIST((LN(($M44*EXP($L44/100*AU$5)))-LN($K44)-$Q44*AU$5)/($R44*SQRT(AU$5))-$R44*SQRT(AU$5),0,1,TRUE)+$M44*EXP($L44/100*AU$5)*(1-_xlfn.NORM.DIST((LN(($M44*EXP($L44/100*AU$5)))-LN($K44)-$Q44*AU$5)/($R44*SQRT(AU$5)),0,1,TRUE)))*EXP(-$F$1*AU$5)*INDEX('3)tpx females'!CC$57:CC$107,MATCH($O44,'3)tpx females'!$BB$57:$BB$107,0))</f>
        <v>4107.9749025794463</v>
      </c>
      <c r="AV44" s="32">
        <f ca="1">($K44*EXP(AV$5*($Q44+0.5*($R44)^2))*_xlfn.NORM.DIST((LN(($M44*EXP($L44/100*AV$5)))-LN($K44)-$Q44*AV$5)/($R44*SQRT(AV$5))-$R44*SQRT(AV$5),0,1,TRUE)+$M44*EXP($L44/100*AV$5)*(1-_xlfn.NORM.DIST((LN(($M44*EXP($L44/100*AV$5)))-LN($K44)-$Q44*AV$5)/($R44*SQRT(AV$5)),0,1,TRUE)))*EXP(-$F$1*AV$5)*INDEX('3)tpx females'!CD$57:CD$107,MATCH($O44,'3)tpx females'!$BB$57:$BB$107,0))</f>
        <v>4308.491850118603</v>
      </c>
      <c r="AW44" s="32">
        <f ca="1">($K44*EXP(AW$5*($Q44+0.5*($R44)^2))*_xlfn.NORM.DIST((LN(($M44*EXP($L44/100*AW$5)))-LN($K44)-$Q44*AW$5)/($R44*SQRT(AW$5))-$R44*SQRT(AW$5),0,1,TRUE)+$M44*EXP($L44/100*AW$5)*(1-_xlfn.NORM.DIST((LN(($M44*EXP($L44/100*AW$5)))-LN($K44)-$Q44*AW$5)/($R44*SQRT(AW$5)),0,1,TRUE)))*EXP(-$F$1*AW$5)*INDEX('3)tpx females'!CE$57:CE$107,MATCH($O44,'3)tpx females'!$BB$57:$BB$107,0))</f>
        <v>4226.3294721374532</v>
      </c>
      <c r="AX44" s="32">
        <f ca="1">($K44*EXP(AX$5*($Q44+0.5*($R44)^2))*_xlfn.NORM.DIST((LN(($M44*EXP($L44/100*AX$5)))-LN($K44)-$Q44*AX$5)/($R44*SQRT(AX$5))-$R44*SQRT(AX$5),0,1,TRUE)+$M44*EXP($L44/100*AX$5)*(1-_xlfn.NORM.DIST((LN(($M44*EXP($L44/100*AX$5)))-LN($K44)-$Q44*AX$5)/($R44*SQRT(AX$5)),0,1,TRUE)))*EXP(-$F$1*AX$5)*INDEX('3)tpx females'!CF$57:CF$107,MATCH($O44,'3)tpx females'!$BB$57:$BB$107,0))</f>
        <v>4162.5146252805271</v>
      </c>
      <c r="AY44" s="32">
        <f ca="1">($K44*EXP(AY$5*($Q44+0.5*($R44)^2))*_xlfn.NORM.DIST((LN(($M44*EXP($L44/100*AY$5)))-LN($K44)-$Q44*AY$5)/($R44*SQRT(AY$5))-$R44*SQRT(AY$5),0,1,TRUE)+$M44*EXP($L44/100*AY$5)*(1-_xlfn.NORM.DIST((LN(($M44*EXP($L44/100*AY$5)))-LN($K44)-$Q44*AY$5)/($R44*SQRT(AY$5)),0,1,TRUE)))*EXP(-$F$1*AY$5)*INDEX('3)tpx females'!CG$57:CG$107,MATCH($O44,'3)tpx females'!$BB$57:$BB$107,0))</f>
        <v>4104.9341569551752</v>
      </c>
      <c r="AZ44" s="32">
        <f ca="1">($K44*EXP(AZ$5*($Q44+0.5*($R44)^2))*_xlfn.NORM.DIST((LN(($M44*EXP($L44/100*AZ$5)))-LN($K44)-$Q44*AZ$5)/($R44*SQRT(AZ$5))-$R44*SQRT(AZ$5),0,1,TRUE)+$M44*EXP($L44/100*AZ$5)*(1-_xlfn.NORM.DIST((LN(($M44*EXP($L44/100*AZ$5)))-LN($K44)-$Q44*AZ$5)/($R44*SQRT(AZ$5)),0,1,TRUE)))*EXP(-$F$1*AZ$5)*INDEX('3)tpx females'!CH$57:CH$107,MATCH($O44,'3)tpx females'!$BB$57:$BB$107,0))</f>
        <v>4114.2593768967399</v>
      </c>
      <c r="BA44" s="32">
        <f ca="1">($K44*EXP(BA$5*($Q44+0.5*($R44)^2))*_xlfn.NORM.DIST((LN(($M44*EXP($L44/100*BA$5)))-LN($K44)-$Q44*BA$5)/($R44*SQRT(BA$5))-$R44*SQRT(BA$5),0,1,TRUE)+$M44*EXP($L44/100*BA$5)*(1-_xlfn.NORM.DIST((LN(($M44*EXP($L44/100*BA$5)))-LN($K44)-$Q44*BA$5)/($R44*SQRT(BA$5)),0,1,TRUE)))*EXP(-$F$1*BA$5)*INDEX('3)tpx females'!CI$57:CI$107,MATCH($O44,'3)tpx females'!$BB$57:$BB$107,0))</f>
        <v>3758.0334614879907</v>
      </c>
      <c r="BB44" s="32">
        <f ca="1">($K44*EXP(BB$5*($Q44+0.5*($R44)^2))*_xlfn.NORM.DIST((LN(($M44*EXP($L44/100*BB$5)))-LN($K44)-$Q44*BB$5)/($R44*SQRT(BB$5))-$R44*SQRT(BB$5),0,1,TRUE)+$M44*EXP($L44/100*BB$5)*(1-_xlfn.NORM.DIST((LN(($M44*EXP($L44/100*BB$5)))-LN($K44)-$Q44*BB$5)/($R44*SQRT(BB$5)),0,1,TRUE)))*EXP(-$F$1*BB$5)*INDEX('3)tpx females'!CJ$57:CJ$107,MATCH($O44,'3)tpx females'!$BB$57:$BB$107,0))</f>
        <v>3392.4601569658812</v>
      </c>
      <c r="BC44" s="32">
        <f ca="1">($K44*EXP(BC$5*($Q44+0.5*($R44)^2))*_xlfn.NORM.DIST((LN(($M44*EXP($L44/100*BC$5)))-LN($K44)-$Q44*BC$5)/($R44*SQRT(BC$5))-$R44*SQRT(BC$5),0,1,TRUE)+$M44*EXP($L44/100*BC$5)*(1-_xlfn.NORM.DIST((LN(($M44*EXP($L44/100*BC$5)))-LN($K44)-$Q44*BC$5)/($R44*SQRT(BC$5)),0,1,TRUE)))*EXP(-$F$1*BC$5)*INDEX('3)tpx females'!CK$57:CK$107,MATCH($O44,'3)tpx females'!$BB$57:$BB$107,0))</f>
        <v>2947.3661706902963</v>
      </c>
      <c r="BD44" s="32">
        <f ca="1">($K44*EXP(BD$5*($Q44+0.5*($R44)^2))*_xlfn.NORM.DIST((LN(($M44*EXP($L44/100*BD$5)))-LN($K44)-$Q44*BD$5)/($R44*SQRT(BD$5))-$R44*SQRT(BD$5),0,1,TRUE)+$M44*EXP($L44/100*BD$5)*(1-_xlfn.NORM.DIST((LN(($M44*EXP($L44/100*BD$5)))-LN($K44)-$Q44*BD$5)/($R44*SQRT(BD$5)),0,1,TRUE)))*EXP(-$F$1*BD$5)*INDEX('3)tpx females'!CL$57:CL$107,MATCH($O44,'3)tpx females'!$BB$57:$BB$107,0))</f>
        <v>2451.6377298672815</v>
      </c>
      <c r="BE44" s="32">
        <f ca="1">($K44*EXP(BE$5*($Q44+0.5*($R44)^2))*_xlfn.NORM.DIST((LN(($M44*EXP($L44/100*BE$5)))-LN($K44)-$Q44*BE$5)/($R44*SQRT(BE$5))-$R44*SQRT(BE$5),0,1,TRUE)+$M44*EXP($L44/100*BE$5)*(1-_xlfn.NORM.DIST((LN(($M44*EXP($L44/100*BE$5)))-LN($K44)-$Q44*BE$5)/($R44*SQRT(BE$5)),0,1,TRUE)))*EXP(-$F$1*BE$5)*INDEX('3)tpx females'!CM$57:CM$107,MATCH($O44,'3)tpx females'!$BB$57:$BB$107,0))</f>
        <v>1950.0507915675064</v>
      </c>
      <c r="BF44" s="32">
        <f ca="1">($K44*EXP(BF$5*($Q44+0.5*($R44)^2))*_xlfn.NORM.DIST((LN(($M44*EXP($L44/100*BF$5)))-LN($K44)-$Q44*BF$5)/($R44*SQRT(BF$5))-$R44*SQRT(BF$5),0,1,TRUE)+$M44*EXP($L44/100*BF$5)*(1-_xlfn.NORM.DIST((LN(($M44*EXP($L44/100*BF$5)))-LN($K44)-$Q44*BF$5)/($R44*SQRT(BF$5)),0,1,TRUE)))*EXP(-$F$1*BF$5)*INDEX('3)tpx females'!CN$57:CN$107,MATCH($O44,'3)tpx females'!$BB$57:$BB$107,0))</f>
        <v>1485.4271856948203</v>
      </c>
      <c r="BG44" s="32">
        <f ca="1">($K44*EXP(BG$5*($Q44+0.5*($R44)^2))*_xlfn.NORM.DIST((LN(($M44*EXP($L44/100*BG$5)))-LN($K44)-$Q44*BG$5)/($R44*SQRT(BG$5))-$R44*SQRT(BG$5),0,1,TRUE)+$M44*EXP($L44/100*BG$5)*(1-_xlfn.NORM.DIST((LN(($M44*EXP($L44/100*BG$5)))-LN($K44)-$Q44*BG$5)/($R44*SQRT(BG$5)),0,1,TRUE)))*EXP(-$F$1*BG$5)*INDEX('3)tpx females'!CO$57:CO$107,MATCH($O44,'3)tpx females'!$BB$57:$BB$107,0))</f>
        <v>1073.5137187946266</v>
      </c>
      <c r="BH44" s="32">
        <f ca="1">($K44*EXP(BH$5*($Q44+0.5*($R44)^2))*_xlfn.NORM.DIST((LN(($M44*EXP($L44/100*BH$5)))-LN($K44)-$Q44*BH$5)/($R44*SQRT(BH$5))-$R44*SQRT(BH$5),0,1,TRUE)+$M44*EXP($L44/100*BH$5)*(1-_xlfn.NORM.DIST((LN(($M44*EXP($L44/100*BH$5)))-LN($K44)-$Q44*BH$5)/($R44*SQRT(BH$5)),0,1,TRUE)))*EXP(-$F$1*BH$5)*INDEX('3)tpx females'!CP$57:CP$107,MATCH($O44,'3)tpx females'!$BB$57:$BB$107,0))</f>
        <v>731.69655643611657</v>
      </c>
      <c r="BI44" s="32">
        <f ca="1">($K44*EXP(BI$5*($Q44+0.5*($R44)^2))*_xlfn.NORM.DIST((LN(($M44*EXP($L44/100*BI$5)))-LN($K44)-$Q44*BI$5)/($R44*SQRT(BI$5))-$R44*SQRT(BI$5),0,1,TRUE)+$M44*EXP($L44/100*BI$5)*(1-_xlfn.NORM.DIST((LN(($M44*EXP($L44/100*BI$5)))-LN($K44)-$Q44*BI$5)/($R44*SQRT(BI$5)),0,1,TRUE)))*EXP(-$F$1*BI$5)*INDEX('3)tpx females'!CQ$57:CQ$107,MATCH($O44,'3)tpx females'!$BB$57:$BB$107,0))</f>
        <v>475.77642363074659</v>
      </c>
      <c r="BJ44" s="32">
        <f ca="1">($K44*EXP(BJ$5*($Q44+0.5*($R44)^2))*_xlfn.NORM.DIST((LN(($M44*EXP($L44/100*BJ$5)))-LN($K44)-$Q44*BJ$5)/($R44*SQRT(BJ$5))-$R44*SQRT(BJ$5),0,1,TRUE)+$M44*EXP($L44/100*BJ$5)*(1-_xlfn.NORM.DIST((LN(($M44*EXP($L44/100*BJ$5)))-LN($K44)-$Q44*BJ$5)/($R44*SQRT(BJ$5)),0,1,TRUE)))*EXP(-$F$1*BJ$5)*INDEX('3)tpx females'!CR$57:CR$107,MATCH($O44,'3)tpx females'!$BB$57:$BB$107,0))</f>
        <v>291.72553240578412</v>
      </c>
      <c r="BK44" s="32">
        <f ca="1">($K44*EXP(BK$5*($Q44+0.5*($R44)^2))*_xlfn.NORM.DIST((LN(($M44*EXP($L44/100*BK$5)))-LN($K44)-$Q44*BK$5)/($R44*SQRT(BK$5))-$R44*SQRT(BK$5),0,1,TRUE)+$M44*EXP($L44/100*BK$5)*(1-_xlfn.NORM.DIST((LN(($M44*EXP($L44/100*BK$5)))-LN($K44)-$Q44*BK$5)/($R44*SQRT(BK$5)),0,1,TRUE)))*EXP(-$F$1*BK$5)*INDEX('3)tpx females'!CS$57:CS$107,MATCH($O44,'3)tpx females'!$BB$57:$BB$107,0))</f>
        <v>170.84361647294128</v>
      </c>
      <c r="BL44" s="32">
        <f ca="1">($K44*EXP(BL$5*($Q44+0.5*($R44)^2))*_xlfn.NORM.DIST((LN(($M44*EXP($L44/100*BL$5)))-LN($K44)-$Q44*BL$5)/($R44*SQRT(BL$5))-$R44*SQRT(BL$5),0,1,TRUE)+$M44*EXP($L44/100*BL$5)*(1-_xlfn.NORM.DIST((LN(($M44*EXP($L44/100*BL$5)))-LN($K44)-$Q44*BL$5)/($R44*SQRT(BL$5)),0,1,TRUE)))*EXP(-$F$1*BL$5)*INDEX('3)tpx females'!CT$57:CT$107,MATCH($O44,'3)tpx females'!$BB$57:$BB$107,0))</f>
        <v>90.411806625694751</v>
      </c>
      <c r="BM44" s="32">
        <f ca="1">($K44*EXP(BM$5*($Q44+0.5*($R44)^2))*_xlfn.NORM.DIST((LN(($M44*EXP($L44/100*BM$5)))-LN($K44)-$Q44*BM$5)/($R44*SQRT(BM$5))-$R44*SQRT(BM$5),0,1,TRUE)+$M44*EXP($L44/100*BM$5)*(1-_xlfn.NORM.DIST((LN(($M44*EXP($L44/100*BM$5)))-LN($K44)-$Q44*BM$5)/($R44*SQRT(BM$5)),0,1,TRUE)))*EXP(-$F$1*BM$5)*INDEX('3)tpx females'!CU$57:CU$107,MATCH($O44,'3)tpx females'!$BB$57:$BB$107,0))</f>
        <v>49.141328629391282</v>
      </c>
      <c r="BN44" s="32">
        <f ca="1">($K44*EXP(BN$5*($Q44+0.5*($R44)^2))*_xlfn.NORM.DIST((LN(($M44*EXP($L44/100*BN$5)))-LN($K44)-$Q44*BN$5)/($R44*SQRT(BN$5))-$R44*SQRT(BN$5),0,1,TRUE)+$M44*EXP($L44/100*BN$5)*(1-_xlfn.NORM.DIST((LN(($M44*EXP($L44/100*BN$5)))-LN($K44)-$Q44*BN$5)/($R44*SQRT(BN$5)),0,1,TRUE)))*EXP(-$F$1*BN$5)*INDEX('3)tpx females'!CV$57:CV$107,MATCH($O44,'3)tpx females'!$BB$57:$BB$107,0))</f>
        <v>27.838991219011564</v>
      </c>
      <c r="BO44" s="32">
        <f ca="1">($K44*EXP(BO$5*($Q44+0.5*($R44)^2))*_xlfn.NORM.DIST((LN(($M44*EXP($L44/100*BO$5)))-LN($K44)-$Q44*BO$5)/($R44*SQRT(BO$5))-$R44*SQRT(BO$5),0,1,TRUE)+$M44*EXP($L44/100*BO$5)*(1-_xlfn.NORM.DIST((LN(($M44*EXP($L44/100*BO$5)))-LN($K44)-$Q44*BO$5)/($R44*SQRT(BO$5)),0,1,TRUE)))*EXP(-$F$1*BO$5)*INDEX('3)tpx females'!CW$57:CW$107,MATCH($O44,'3)tpx females'!$BB$57:$BB$107,0))</f>
        <v>11.488570182356954</v>
      </c>
      <c r="BP44" s="32">
        <f ca="1">($K44*EXP(BP$5*($Q44+0.5*($R44)^2))*_xlfn.NORM.DIST((LN(($M44*EXP($L44/100*BP$5)))-LN($K44)-$Q44*BP$5)/($R44*SQRT(BP$5))-$R44*SQRT(BP$5),0,1,TRUE)+$M44*EXP($L44/100*BP$5)*(1-_xlfn.NORM.DIST((LN(($M44*EXP($L44/100*BP$5)))-LN($K44)-$Q44*BP$5)/($R44*SQRT(BP$5)),0,1,TRUE)))*EXP(-$F$1*BP$5)*INDEX('3)tpx females'!CX$57:CX$107,MATCH($O44,'3)tpx females'!$BB$57:$BB$107,0))</f>
        <v>0</v>
      </c>
      <c r="BQ44" s="32">
        <f ca="1">($K44*EXP(BQ$5*($Q44+0.5*($R44)^2))*_xlfn.NORM.DIST((LN(($M44*EXP($L44/100*BQ$5)))-LN($K44)-$Q44*BQ$5)/($R44*SQRT(BQ$5))-$R44*SQRT(BQ$5),0,1,TRUE)+$M44*EXP($L44/100*BQ$5)*(1-_xlfn.NORM.DIST((LN(($M44*EXP($L44/100*BQ$5)))-LN($K44)-$Q44*BQ$5)/($R44*SQRT(BQ$5)),0,1,TRUE)))*EXP(-$F$1*BQ$5)*INDEX('3)tpx females'!CY$57:CY$107,MATCH($O44,'3)tpx females'!$BB$57:$BB$107,0))</f>
        <v>0</v>
      </c>
      <c r="BR44" s="32">
        <f ca="1">($K44*EXP(BR$5*($Q44+0.5*($R44)^2))*_xlfn.NORM.DIST((LN(($M44*EXP($L44/100*BR$5)))-LN($K44)-$Q44*BR$5)/($R44*SQRT(BR$5))-$R44*SQRT(BR$5),0,1,TRUE)+$M44*EXP($L44/100*BR$5)*(1-_xlfn.NORM.DIST((LN(($M44*EXP($L44/100*BR$5)))-LN($K44)-$Q44*BR$5)/($R44*SQRT(BR$5)),0,1,TRUE)))*EXP(-$F$1*BR$5)*INDEX('3)tpx females'!CZ$57:CZ$107,MATCH($O44,'3)tpx females'!$BB$57:$BB$107,0))</f>
        <v>0</v>
      </c>
      <c r="BS44" s="32">
        <f ca="1">($K44*EXP(BS$5*($Q44+0.5*($R44)^2))*_xlfn.NORM.DIST((LN(($M44*EXP($L44/100*BS$5)))-LN($K44)-$Q44*BS$5)/($R44*SQRT(BS$5))-$R44*SQRT(BS$5),0,1,TRUE)+$M44*EXP($L44/100*BS$5)*(1-_xlfn.NORM.DIST((LN(($M44*EXP($L44/100*BS$5)))-LN($K44)-$Q44*BS$5)/($R44*SQRT(BS$5)),0,1,TRUE)))*EXP(-$F$1*BS$5)*INDEX('3)tpx females'!DA$57:DA$107,MATCH($O44,'3)tpx females'!$BB$57:$BB$107,0))</f>
        <v>0</v>
      </c>
      <c r="BU44" s="32">
        <f t="shared" si="58"/>
        <v>54674.535094263447</v>
      </c>
      <c r="BV44" s="32">
        <f t="shared" si="67"/>
        <v>51800.409956364507</v>
      </c>
      <c r="BW44" s="32">
        <f t="shared" si="68"/>
        <v>52635.882472457452</v>
      </c>
      <c r="BX44" s="32">
        <f t="shared" si="69"/>
        <v>53484.830061927896</v>
      </c>
      <c r="BY44" s="32">
        <f t="shared" si="70"/>
        <v>54347.470059995183</v>
      </c>
      <c r="BZ44" s="32">
        <f t="shared" si="71"/>
        <v>55224.023307210002</v>
      </c>
      <c r="CA44" s="32">
        <f t="shared" si="72"/>
        <v>56114.714205990829</v>
      </c>
      <c r="CB44" s="32">
        <f t="shared" si="73"/>
        <v>57019.77077807219</v>
      </c>
      <c r="CC44" s="32">
        <f t="shared" si="74"/>
        <v>57939.424722879339</v>
      </c>
      <c r="CD44" s="32">
        <f t="shared" si="75"/>
        <v>58873.911476844769</v>
      </c>
      <c r="CE44" s="32">
        <f t="shared" si="76"/>
        <v>59823.47027368108</v>
      </c>
      <c r="CF44" s="32">
        <f t="shared" si="77"/>
        <v>60788.344205626148</v>
      </c>
      <c r="CG44" s="32">
        <f t="shared" si="78"/>
        <v>61768.78028567609</v>
      </c>
      <c r="CH44" s="32">
        <f t="shared" si="79"/>
        <v>62765.029510821951</v>
      </c>
      <c r="CI44" s="32">
        <f t="shared" si="80"/>
        <v>63777.346926306251</v>
      </c>
      <c r="CJ44" s="32">
        <f t="shared" si="81"/>
        <v>64805.991690916024</v>
      </c>
      <c r="CK44" s="32">
        <f t="shared" si="82"/>
        <v>65851.227143328797</v>
      </c>
      <c r="CL44" s="32">
        <f t="shared" si="83"/>
        <v>66913.320869528834</v>
      </c>
      <c r="CM44" s="32">
        <f t="shared" si="84"/>
        <v>67992.544771310553</v>
      </c>
      <c r="CN44" s="32">
        <f t="shared" si="85"/>
        <v>69089.175135886806</v>
      </c>
      <c r="CO44" s="32">
        <f t="shared" si="86"/>
        <v>70203.492706620164</v>
      </c>
      <c r="CP44" s="32">
        <f t="shared" si="87"/>
        <v>71335.782754894273</v>
      </c>
      <c r="CQ44" s="32">
        <f t="shared" si="88"/>
        <v>72486.335153145381</v>
      </c>
      <c r="CR44" s="32">
        <f t="shared" si="89"/>
        <v>73655.444449070783</v>
      </c>
      <c r="CS44" s="32">
        <f t="shared" si="90"/>
        <v>74843.409941034217</v>
      </c>
      <c r="CT44" s="32">
        <f t="shared" si="91"/>
        <v>76050.535754686425</v>
      </c>
      <c r="CU44" s="32">
        <f t="shared" si="92"/>
        <v>77277.130920819196</v>
      </c>
      <c r="CV44" s="32">
        <f t="shared" si="93"/>
        <v>78523.509454468949</v>
      </c>
      <c r="CW44" s="32">
        <f t="shared" si="94"/>
        <v>79789.990435284824</v>
      </c>
      <c r="CX44" s="32">
        <f t="shared" si="95"/>
        <v>81076.898089168564</v>
      </c>
      <c r="CY44" s="32">
        <f t="shared" si="96"/>
        <v>82384.561871186685</v>
      </c>
      <c r="CZ44" s="32">
        <f t="shared" si="97"/>
        <v>83713.316549741561</v>
      </c>
      <c r="DA44" s="32">
        <f t="shared" si="98"/>
        <v>85063.502291969533</v>
      </c>
      <c r="DB44" s="32">
        <f t="shared" si="99"/>
        <v>86435.464750307263</v>
      </c>
      <c r="DC44" s="32">
        <f t="shared" si="100"/>
        <v>87829.555150136759</v>
      </c>
      <c r="DD44" s="32">
        <f t="shared" si="101"/>
        <v>89246.130378374728</v>
      </c>
      <c r="DE44" s="32">
        <f t="shared" si="102"/>
        <v>90685.553072826253</v>
      </c>
      <c r="DF44" s="32">
        <f t="shared" si="103"/>
        <v>92148.191712063417</v>
      </c>
      <c r="DG44" s="32">
        <f t="shared" si="104"/>
        <v>93634.42070552973</v>
      </c>
      <c r="DH44" s="32">
        <f t="shared" si="105"/>
        <v>95144.620483502396</v>
      </c>
      <c r="DI44" s="32">
        <f t="shared" si="106"/>
        <v>96679.177586479505</v>
      </c>
      <c r="DJ44" s="32">
        <f t="shared" si="107"/>
        <v>98238.484753488636</v>
      </c>
      <c r="DK44" s="32">
        <f t="shared" si="108"/>
        <v>99822.941008751397</v>
      </c>
      <c r="DL44" s="32">
        <f t="shared" si="109"/>
        <v>101432.95174607975</v>
      </c>
      <c r="DM44" s="32">
        <f t="shared" si="110"/>
        <v>103068.92881033068</v>
      </c>
      <c r="DN44" s="32">
        <f t="shared" si="111"/>
        <v>104731.29057520488</v>
      </c>
      <c r="DO44" s="32">
        <f t="shared" si="112"/>
        <v>106420.46201665032</v>
      </c>
      <c r="DP44" s="32">
        <f t="shared" si="113"/>
        <v>108136.8747811158</v>
      </c>
      <c r="DQ44" s="32">
        <f t="shared" si="114"/>
        <v>109880.96724789983</v>
      </c>
      <c r="DR44" s="32">
        <f t="shared" si="115"/>
        <v>111653.18458485625</v>
      </c>
      <c r="DT44" s="48">
        <f t="shared" si="116"/>
        <v>64</v>
      </c>
      <c r="DU44" s="32"/>
      <c r="DV44" s="32">
        <f ca="1">INDEX('3)tpx females'!BD$57:BD$107,MATCH('3) 2016 cases'!DT44,'3)tpx females'!$BB$57:$BB$107,0))</f>
        <v>4.8258286066147349E-3</v>
      </c>
      <c r="DW44" s="32">
        <f t="shared" ca="1" si="117"/>
        <v>-263.8499355112578</v>
      </c>
      <c r="DX44" s="32">
        <f t="shared" ca="1" si="61"/>
        <v>0.99517417139338527</v>
      </c>
      <c r="DZ44" s="32">
        <f t="shared" ca="1" si="118"/>
        <v>-80784.782291775147</v>
      </c>
      <c r="EA44" s="32">
        <f t="shared" ca="1" si="119"/>
        <v>26110.247197511701</v>
      </c>
      <c r="EB44" s="32">
        <f t="shared" ca="1" si="64"/>
        <v>126.00357785153417</v>
      </c>
      <c r="EC44" s="32">
        <f ca="1">EA44*'3) Value'!AN56</f>
        <v>0</v>
      </c>
      <c r="EE44" s="32">
        <f ca="1">IF(EC44=0,'3) Value'!AM56+'3) 2016 cases'!DZ44,0)</f>
        <v>1.4113320503383875E-5</v>
      </c>
    </row>
    <row r="45" spans="3:135" x14ac:dyDescent="0.25">
      <c r="C45" s="32" t="s">
        <v>16</v>
      </c>
      <c r="D45" s="32" t="s">
        <v>14</v>
      </c>
      <c r="E45" s="49">
        <v>10489</v>
      </c>
      <c r="F45" s="32" t="s">
        <v>13</v>
      </c>
      <c r="G45" s="32" t="s">
        <v>17</v>
      </c>
      <c r="H45" s="49" t="s">
        <v>17</v>
      </c>
      <c r="I45" s="32" t="s">
        <v>17</v>
      </c>
      <c r="J45" s="32" t="s">
        <v>25</v>
      </c>
      <c r="K45" s="52">
        <v>475000</v>
      </c>
      <c r="L45" s="52">
        <v>8.3000000000000007</v>
      </c>
      <c r="M45" s="52">
        <v>257588</v>
      </c>
      <c r="O45" s="48">
        <f t="shared" si="65"/>
        <v>88</v>
      </c>
      <c r="Q45" s="32">
        <f>INDEX('2b)Working'!$I$61:$P$61,MATCH($J45,'2b)Working'!$I$60:$P$60,0))</f>
        <v>7.2488258642637193E-2</v>
      </c>
      <c r="R45" s="32">
        <f>INDEX('2b)Working'!$I$62:$P$62,MATCH($J45,'2b)Working'!$I$60:$P$60,0))</f>
        <v>5.0085748750605209E-2</v>
      </c>
      <c r="T45" s="9">
        <f t="shared" ca="1" si="66"/>
        <v>277633.03521341749</v>
      </c>
      <c r="U45" s="10"/>
      <c r="V45" s="32">
        <f ca="1">($K45*EXP(V$5*($Q45+0.5*($R45)^2))*_xlfn.NORM.DIST((LN(($M45*EXP($L45/100*V$5)))-LN($K45)-$Q45*V$5)/($R45*SQRT(V$5))-$R45*SQRT(V$5),0,1,TRUE)+$M45*EXP($L45/100*V$5)*(1-_xlfn.NORM.DIST((LN(($M45*EXP($L45/100*V$5)))-LN($K45)-$Q45*V$5)/($R45*SQRT(V$5)),0,1,TRUE)))*EXP(-$F$1*V$5)*INDEX('3)tpx females'!BD$57:BD$107,MATCH($O45,'3)tpx females'!$BB$57:$BB$107,0))</f>
        <v>24899.998396217328</v>
      </c>
      <c r="W45" s="32">
        <f ca="1">($K45*EXP(W$5*($Q45+0.5*($R45)^2))*_xlfn.NORM.DIST((LN(($M45*EXP($L45/100*W$5)))-LN($K45)-$Q45*W$5)/($R45*SQRT(W$5))-$R45*SQRT(W$5),0,1,TRUE)+$M45*EXP($L45/100*W$5)*(1-_xlfn.NORM.DIST((LN(($M45*EXP($L45/100*W$5)))-LN($K45)-$Q45*W$5)/($R45*SQRT(W$5)),0,1,TRUE)))*EXP(-$F$1*W$5)*INDEX('3)tpx females'!BE$57:BE$107,MATCH($O45,'3)tpx females'!$BB$57:$BB$107,0))</f>
        <v>27074.68453097493</v>
      </c>
      <c r="X45" s="32">
        <f ca="1">($K45*EXP(X$5*($Q45+0.5*($R45)^2))*_xlfn.NORM.DIST((LN(($M45*EXP($L45/100*X$5)))-LN($K45)-$Q45*X$5)/($R45*SQRT(X$5))-$R45*SQRT(X$5),0,1,TRUE)+$M45*EXP($L45/100*X$5)*(1-_xlfn.NORM.DIST((LN(($M45*EXP($L45/100*X$5)))-LN($K45)-$Q45*X$5)/($R45*SQRT(X$5)),0,1,TRUE)))*EXP(-$F$1*X$5)*INDEX('3)tpx females'!BF$57:BF$107,MATCH($O45,'3)tpx females'!$BB$57:$BB$107,0))</f>
        <v>27451.270029588912</v>
      </c>
      <c r="Y45" s="32">
        <f ca="1">($K45*EXP(Y$5*($Q45+0.5*($R45)^2))*_xlfn.NORM.DIST((LN(($M45*EXP($L45/100*Y$5)))-LN($K45)-$Q45*Y$5)/($R45*SQRT(Y$5))-$R45*SQRT(Y$5),0,1,TRUE)+$M45*EXP($L45/100*Y$5)*(1-_xlfn.NORM.DIST((LN(($M45*EXP($L45/100*Y$5)))-LN($K45)-$Q45*Y$5)/($R45*SQRT(Y$5)),0,1,TRUE)))*EXP(-$F$1*Y$5)*INDEX('3)tpx females'!BG$57:BG$107,MATCH($O45,'3)tpx females'!$BB$57:$BB$107,0))</f>
        <v>26299.278243222532</v>
      </c>
      <c r="Z45" s="32">
        <f ca="1">($K45*EXP(Z$5*($Q45+0.5*($R45)^2))*_xlfn.NORM.DIST((LN(($M45*EXP($L45/100*Z$5)))-LN($K45)-$Q45*Z$5)/($R45*SQRT(Z$5))-$R45*SQRT(Z$5),0,1,TRUE)+$M45*EXP($L45/100*Z$5)*(1-_xlfn.NORM.DIST((LN(($M45*EXP($L45/100*Z$5)))-LN($K45)-$Q45*Z$5)/($R45*SQRT(Z$5)),0,1,TRUE)))*EXP(-$F$1*Z$5)*INDEX('3)tpx females'!BH$57:BH$107,MATCH($O45,'3)tpx females'!$BB$57:$BB$107,0))</f>
        <v>25194.422195586616</v>
      </c>
      <c r="AA45" s="32">
        <f ca="1">($K45*EXP(AA$5*($Q45+0.5*($R45)^2))*_xlfn.NORM.DIST((LN(($M45*EXP($L45/100*AA$5)))-LN($K45)-$Q45*AA$5)/($R45*SQRT(AA$5))-$R45*SQRT(AA$5),0,1,TRUE)+$M45*EXP($L45/100*AA$5)*(1-_xlfn.NORM.DIST((LN(($M45*EXP($L45/100*AA$5)))-LN($K45)-$Q45*AA$5)/($R45*SQRT(AA$5)),0,1,TRUE)))*EXP(-$F$1*AA$5)*INDEX('3)tpx females'!BI$57:BI$107,MATCH($O45,'3)tpx females'!$BB$57:$BB$107,0))</f>
        <v>24081.02915020852</v>
      </c>
      <c r="AB45" s="32">
        <f ca="1">($K45*EXP(AB$5*($Q45+0.5*($R45)^2))*_xlfn.NORM.DIST((LN(($M45*EXP($L45/100*AB$5)))-LN($K45)-$Q45*AB$5)/($R45*SQRT(AB$5))-$R45*SQRT(AB$5),0,1,TRUE)+$M45*EXP($L45/100*AB$5)*(1-_xlfn.NORM.DIST((LN(($M45*EXP($L45/100*AB$5)))-LN($K45)-$Q45*AB$5)/($R45*SQRT(AB$5)),0,1,TRUE)))*EXP(-$F$1*AB$5)*INDEX('3)tpx females'!BJ$57:BJ$107,MATCH($O45,'3)tpx females'!$BB$57:$BB$107,0))</f>
        <v>23229.12567408906</v>
      </c>
      <c r="AC45" s="32">
        <f ca="1">($K45*EXP(AC$5*($Q45+0.5*($R45)^2))*_xlfn.NORM.DIST((LN(($M45*EXP($L45/100*AC$5)))-LN($K45)-$Q45*AC$5)/($R45*SQRT(AC$5))-$R45*SQRT(AC$5),0,1,TRUE)+$M45*EXP($L45/100*AC$5)*(1-_xlfn.NORM.DIST((LN(($M45*EXP($L45/100*AC$5)))-LN($K45)-$Q45*AC$5)/($R45*SQRT(AC$5)),0,1,TRUE)))*EXP(-$F$1*AC$5)*INDEX('3)tpx females'!BK$57:BK$107,MATCH($O45,'3)tpx females'!$BB$57:$BB$107,0))</f>
        <v>20712.416485597831</v>
      </c>
      <c r="AD45" s="32">
        <f ca="1">($K45*EXP(AD$5*($Q45+0.5*($R45)^2))*_xlfn.NORM.DIST((LN(($M45*EXP($L45/100*AD$5)))-LN($K45)-$Q45*AD$5)/($R45*SQRT(AD$5))-$R45*SQRT(AD$5),0,1,TRUE)+$M45*EXP($L45/100*AD$5)*(1-_xlfn.NORM.DIST((LN(($M45*EXP($L45/100*AD$5)))-LN($K45)-$Q45*AD$5)/($R45*SQRT(AD$5)),0,1,TRUE)))*EXP(-$F$1*AD$5)*INDEX('3)tpx females'!BL$57:BL$107,MATCH($O45,'3)tpx females'!$BB$57:$BB$107,0))</f>
        <v>18218.652798717303</v>
      </c>
      <c r="AE45" s="32">
        <f ca="1">($K45*EXP(AE$5*($Q45+0.5*($R45)^2))*_xlfn.NORM.DIST((LN(($M45*EXP($L45/100*AE$5)))-LN($K45)-$Q45*AE$5)/($R45*SQRT(AE$5))-$R45*SQRT(AE$5),0,1,TRUE)+$M45*EXP($L45/100*AE$5)*(1-_xlfn.NORM.DIST((LN(($M45*EXP($L45/100*AE$5)))-LN($K45)-$Q45*AE$5)/($R45*SQRT(AE$5)),0,1,TRUE)))*EXP(-$F$1*AE$5)*INDEX('3)tpx females'!BM$57:BM$107,MATCH($O45,'3)tpx females'!$BB$57:$BB$107,0))</f>
        <v>15479.078321924386</v>
      </c>
      <c r="AF45" s="32">
        <f ca="1">($K45*EXP(AF$5*($Q45+0.5*($R45)^2))*_xlfn.NORM.DIST((LN(($M45*EXP($L45/100*AF$5)))-LN($K45)-$Q45*AF$5)/($R45*SQRT(AF$5))-$R45*SQRT(AF$5),0,1,TRUE)+$M45*EXP($L45/100*AF$5)*(1-_xlfn.NORM.DIST((LN(($M45*EXP($L45/100*AF$5)))-LN($K45)-$Q45*AF$5)/($R45*SQRT(AF$5)),0,1,TRUE)))*EXP(-$F$1*AF$5)*INDEX('3)tpx females'!BN$57:BN$107,MATCH($O45,'3)tpx females'!$BB$57:$BB$107,0))</f>
        <v>12650.874856948447</v>
      </c>
      <c r="AG45" s="32">
        <f ca="1">($K45*EXP(AG$5*($Q45+0.5*($R45)^2))*_xlfn.NORM.DIST((LN(($M45*EXP($L45/100*AG$5)))-LN($K45)-$Q45*AG$5)/($R45*SQRT(AG$5))-$R45*SQRT(AG$5),0,1,TRUE)+$M45*EXP($L45/100*AG$5)*(1-_xlfn.NORM.DIST((LN(($M45*EXP($L45/100*AG$5)))-LN($K45)-$Q45*AG$5)/($R45*SQRT(AG$5)),0,1,TRUE)))*EXP(-$F$1*AG$5)*INDEX('3)tpx females'!BO$57:BO$107,MATCH($O45,'3)tpx females'!$BB$57:$BB$107,0))</f>
        <v>9930.8445109849326</v>
      </c>
      <c r="AH45" s="32">
        <f ca="1">($K45*EXP(AH$5*($Q45+0.5*($R45)^2))*_xlfn.NORM.DIST((LN(($M45*EXP($L45/100*AH$5)))-LN($K45)-$Q45*AH$5)/($R45*SQRT(AH$5))-$R45*SQRT(AH$5),0,1,TRUE)+$M45*EXP($L45/100*AH$5)*(1-_xlfn.NORM.DIST((LN(($M45*EXP($L45/100*AH$5)))-LN($K45)-$Q45*AH$5)/($R45*SQRT(AH$5)),0,1,TRUE)))*EXP(-$F$1*AH$5)*INDEX('3)tpx females'!BP$57:BP$107,MATCH($O45,'3)tpx females'!$BB$57:$BB$107,0))</f>
        <v>7489.8177878331262</v>
      </c>
      <c r="AI45" s="32">
        <f ca="1">($K45*EXP(AI$5*($Q45+0.5*($R45)^2))*_xlfn.NORM.DIST((LN(($M45*EXP($L45/100*AI$5)))-LN($K45)-$Q45*AI$5)/($R45*SQRT(AI$5))-$R45*SQRT(AI$5),0,1,TRUE)+$M45*EXP($L45/100*AI$5)*(1-_xlfn.NORM.DIST((LN(($M45*EXP($L45/100*AI$5)))-LN($K45)-$Q45*AI$5)/($R45*SQRT(AI$5)),0,1,TRUE)))*EXP(-$F$1*AI$5)*INDEX('3)tpx females'!BQ$57:BQ$107,MATCH($O45,'3)tpx females'!$BB$57:$BB$107,0))</f>
        <v>5387.9237041162669</v>
      </c>
      <c r="AJ45" s="32">
        <f ca="1">($K45*EXP(AJ$5*($Q45+0.5*($R45)^2))*_xlfn.NORM.DIST((LN(($M45*EXP($L45/100*AJ$5)))-LN($K45)-$Q45*AJ$5)/($R45*SQRT(AJ$5))-$R45*SQRT(AJ$5),0,1,TRUE)+$M45*EXP($L45/100*AJ$5)*(1-_xlfn.NORM.DIST((LN(($M45*EXP($L45/100*AJ$5)))-LN($K45)-$Q45*AJ$5)/($R45*SQRT(AJ$5)),0,1,TRUE)))*EXP(-$F$1*AJ$5)*INDEX('3)tpx females'!BR$57:BR$107,MATCH($O45,'3)tpx females'!$BB$57:$BB$107,0))</f>
        <v>3697.5659741200907</v>
      </c>
      <c r="AK45" s="32">
        <f ca="1">($K45*EXP(AK$5*($Q45+0.5*($R45)^2))*_xlfn.NORM.DIST((LN(($M45*EXP($L45/100*AK$5)))-LN($K45)-$Q45*AK$5)/($R45*SQRT(AK$5))-$R45*SQRT(AK$5),0,1,TRUE)+$M45*EXP($L45/100*AK$5)*(1-_xlfn.NORM.DIST((LN(($M45*EXP($L45/100*AK$5)))-LN($K45)-$Q45*AK$5)/($R45*SQRT(AK$5)),0,1,TRUE)))*EXP(-$F$1*AK$5)*INDEX('3)tpx females'!BS$57:BS$107,MATCH($O45,'3)tpx females'!$BB$57:$BB$107,0))</f>
        <v>2421.317332360647</v>
      </c>
      <c r="AL45" s="32">
        <f ca="1">($K45*EXP(AL$5*($Q45+0.5*($R45)^2))*_xlfn.NORM.DIST((LN(($M45*EXP($L45/100*AL$5)))-LN($K45)-$Q45*AL$5)/($R45*SQRT(AL$5))-$R45*SQRT(AL$5),0,1,TRUE)+$M45*EXP($L45/100*AL$5)*(1-_xlfn.NORM.DIST((LN(($M45*EXP($L45/100*AL$5)))-LN($K45)-$Q45*AL$5)/($R45*SQRT(AL$5)),0,1,TRUE)))*EXP(-$F$1*AL$5)*INDEX('3)tpx females'!BT$57:BT$107,MATCH($O45,'3)tpx females'!$BB$57:$BB$107,0))</f>
        <v>1512.0640473921796</v>
      </c>
      <c r="AM45" s="32">
        <f ca="1">($K45*EXP(AM$5*($Q45+0.5*($R45)^2))*_xlfn.NORM.DIST((LN(($M45*EXP($L45/100*AM$5)))-LN($K45)-$Q45*AM$5)/($R45*SQRT(AM$5))-$R45*SQRT(AM$5),0,1,TRUE)+$M45*EXP($L45/100*AM$5)*(1-_xlfn.NORM.DIST((LN(($M45*EXP($L45/100*AM$5)))-LN($K45)-$Q45*AM$5)/($R45*SQRT(AM$5)),0,1,TRUE)))*EXP(-$F$1*AM$5)*INDEX('3)tpx females'!BU$57:BU$107,MATCH($O45,'3)tpx females'!$BB$57:$BB$107,0))</f>
        <v>900.23129977857741</v>
      </c>
      <c r="AN45" s="32">
        <f ca="1">($K45*EXP(AN$5*($Q45+0.5*($R45)^2))*_xlfn.NORM.DIST((LN(($M45*EXP($L45/100*AN$5)))-LN($K45)-$Q45*AN$5)/($R45*SQRT(AN$5))-$R45*SQRT(AN$5),0,1,TRUE)+$M45*EXP($L45/100*AN$5)*(1-_xlfn.NORM.DIST((LN(($M45*EXP($L45/100*AN$5)))-LN($K45)-$Q45*AN$5)/($R45*SQRT(AN$5)),0,1,TRUE)))*EXP(-$F$1*AN$5)*INDEX('3)tpx females'!BV$57:BV$107,MATCH($O45,'3)tpx females'!$BB$57:$BB$107,0))</f>
        <v>498.60151150709567</v>
      </c>
      <c r="AO45" s="32">
        <f ca="1">($K45*EXP(AO$5*($Q45+0.5*($R45)^2))*_xlfn.NORM.DIST((LN(($M45*EXP($L45/100*AO$5)))-LN($K45)-$Q45*AO$5)/($R45*SQRT(AO$5))-$R45*SQRT(AO$5),0,1,TRUE)+$M45*EXP($L45/100*AO$5)*(1-_xlfn.NORM.DIST((LN(($M45*EXP($L45/100*AO$5)))-LN($K45)-$Q45*AO$5)/($R45*SQRT(AO$5)),0,1,TRUE)))*EXP(-$F$1*AO$5)*INDEX('3)tpx females'!BW$57:BW$107,MATCH($O45,'3)tpx females'!$BB$57:$BB$107,0))</f>
        <v>277.12851709760724</v>
      </c>
      <c r="AP45" s="32">
        <f ca="1">($K45*EXP(AP$5*($Q45+0.5*($R45)^2))*_xlfn.NORM.DIST((LN(($M45*EXP($L45/100*AP$5)))-LN($K45)-$Q45*AP$5)/($R45*SQRT(AP$5))-$R45*SQRT(AP$5),0,1,TRUE)+$M45*EXP($L45/100*AP$5)*(1-_xlfn.NORM.DIST((LN(($M45*EXP($L45/100*AP$5)))-LN($K45)-$Q45*AP$5)/($R45*SQRT(AP$5)),0,1,TRUE)))*EXP(-$F$1*AP$5)*INDEX('3)tpx females'!BX$57:BX$107,MATCH($O45,'3)tpx females'!$BB$57:$BB$107,0))</f>
        <v>154.58863010406</v>
      </c>
      <c r="AQ45" s="32">
        <f ca="1">($K45*EXP(AQ$5*($Q45+0.5*($R45)^2))*_xlfn.NORM.DIST((LN(($M45*EXP($L45/100*AQ$5)))-LN($K45)-$Q45*AQ$5)/($R45*SQRT(AQ$5))-$R45*SQRT(AQ$5),0,1,TRUE)+$M45*EXP($L45/100*AQ$5)*(1-_xlfn.NORM.DIST((LN(($M45*EXP($L45/100*AQ$5)))-LN($K45)-$Q45*AQ$5)/($R45*SQRT(AQ$5)),0,1,TRUE)))*EXP(-$F$1*AQ$5)*INDEX('3)tpx females'!BY$57:BY$107,MATCH($O45,'3)tpx females'!$BB$57:$BB$107,0))</f>
        <v>72.121215046965432</v>
      </c>
      <c r="AR45" s="32">
        <f ca="1">($K45*EXP(AR$5*($Q45+0.5*($R45)^2))*_xlfn.NORM.DIST((LN(($M45*EXP($L45/100*AR$5)))-LN($K45)-$Q45*AR$5)/($R45*SQRT(AR$5))-$R45*SQRT(AR$5),0,1,TRUE)+$M45*EXP($L45/100*AR$5)*(1-_xlfn.NORM.DIST((LN(($M45*EXP($L45/100*AR$5)))-LN($K45)-$Q45*AR$5)/($R45*SQRT(AR$5)),0,1,TRUE)))*EXP(-$F$1*AR$5)*INDEX('3)tpx females'!BZ$57:BZ$107,MATCH($O45,'3)tpx females'!$BB$57:$BB$107,0))</f>
        <v>0</v>
      </c>
      <c r="AS45" s="32">
        <f ca="1">($K45*EXP(AS$5*($Q45+0.5*($R45)^2))*_xlfn.NORM.DIST((LN(($M45*EXP($L45/100*AS$5)))-LN($K45)-$Q45*AS$5)/($R45*SQRT(AS$5))-$R45*SQRT(AS$5),0,1,TRUE)+$M45*EXP($L45/100*AS$5)*(1-_xlfn.NORM.DIST((LN(($M45*EXP($L45/100*AS$5)))-LN($K45)-$Q45*AS$5)/($R45*SQRT(AS$5)),0,1,TRUE)))*EXP(-$F$1*AS$5)*INDEX('3)tpx females'!CA$57:CA$107,MATCH($O45,'3)tpx females'!$BB$57:$BB$107,0))</f>
        <v>0</v>
      </c>
      <c r="AT45" s="32">
        <f ca="1">($K45*EXP(AT$5*($Q45+0.5*($R45)^2))*_xlfn.NORM.DIST((LN(($M45*EXP($L45/100*AT$5)))-LN($K45)-$Q45*AT$5)/($R45*SQRT(AT$5))-$R45*SQRT(AT$5),0,1,TRUE)+$M45*EXP($L45/100*AT$5)*(1-_xlfn.NORM.DIST((LN(($M45*EXP($L45/100*AT$5)))-LN($K45)-$Q45*AT$5)/($R45*SQRT(AT$5)),0,1,TRUE)))*EXP(-$F$1*AT$5)*INDEX('3)tpx females'!CB$57:CB$107,MATCH($O45,'3)tpx females'!$BB$57:$BB$107,0))</f>
        <v>0</v>
      </c>
      <c r="AU45" s="32">
        <f ca="1">($K45*EXP(AU$5*($Q45+0.5*($R45)^2))*_xlfn.NORM.DIST((LN(($M45*EXP($L45/100*AU$5)))-LN($K45)-$Q45*AU$5)/($R45*SQRT(AU$5))-$R45*SQRT(AU$5),0,1,TRUE)+$M45*EXP($L45/100*AU$5)*(1-_xlfn.NORM.DIST((LN(($M45*EXP($L45/100*AU$5)))-LN($K45)-$Q45*AU$5)/($R45*SQRT(AU$5)),0,1,TRUE)))*EXP(-$F$1*AU$5)*INDEX('3)tpx females'!CC$57:CC$107,MATCH($O45,'3)tpx females'!$BB$57:$BB$107,0))</f>
        <v>0</v>
      </c>
      <c r="AV45" s="32">
        <f ca="1">($K45*EXP(AV$5*($Q45+0.5*($R45)^2))*_xlfn.NORM.DIST((LN(($M45*EXP($L45/100*AV$5)))-LN($K45)-$Q45*AV$5)/($R45*SQRT(AV$5))-$R45*SQRT(AV$5),0,1,TRUE)+$M45*EXP($L45/100*AV$5)*(1-_xlfn.NORM.DIST((LN(($M45*EXP($L45/100*AV$5)))-LN($K45)-$Q45*AV$5)/($R45*SQRT(AV$5)),0,1,TRUE)))*EXP(-$F$1*AV$5)*INDEX('3)tpx females'!CD$57:CD$107,MATCH($O45,'3)tpx females'!$BB$57:$BB$107,0))</f>
        <v>0</v>
      </c>
      <c r="AW45" s="32">
        <f ca="1">($K45*EXP(AW$5*($Q45+0.5*($R45)^2))*_xlfn.NORM.DIST((LN(($M45*EXP($L45/100*AW$5)))-LN($K45)-$Q45*AW$5)/($R45*SQRT(AW$5))-$R45*SQRT(AW$5),0,1,TRUE)+$M45*EXP($L45/100*AW$5)*(1-_xlfn.NORM.DIST((LN(($M45*EXP($L45/100*AW$5)))-LN($K45)-$Q45*AW$5)/($R45*SQRT(AW$5)),0,1,TRUE)))*EXP(-$F$1*AW$5)*INDEX('3)tpx females'!CE$57:CE$107,MATCH($O45,'3)tpx females'!$BB$57:$BB$107,0))</f>
        <v>0</v>
      </c>
      <c r="AX45" s="32">
        <f ca="1">($K45*EXP(AX$5*($Q45+0.5*($R45)^2))*_xlfn.NORM.DIST((LN(($M45*EXP($L45/100*AX$5)))-LN($K45)-$Q45*AX$5)/($R45*SQRT(AX$5))-$R45*SQRT(AX$5),0,1,TRUE)+$M45*EXP($L45/100*AX$5)*(1-_xlfn.NORM.DIST((LN(($M45*EXP($L45/100*AX$5)))-LN($K45)-$Q45*AX$5)/($R45*SQRT(AX$5)),0,1,TRUE)))*EXP(-$F$1*AX$5)*INDEX('3)tpx females'!CF$57:CF$107,MATCH($O45,'3)tpx females'!$BB$57:$BB$107,0))</f>
        <v>0</v>
      </c>
      <c r="AY45" s="32">
        <f ca="1">($K45*EXP(AY$5*($Q45+0.5*($R45)^2))*_xlfn.NORM.DIST((LN(($M45*EXP($L45/100*AY$5)))-LN($K45)-$Q45*AY$5)/($R45*SQRT(AY$5))-$R45*SQRT(AY$5),0,1,TRUE)+$M45*EXP($L45/100*AY$5)*(1-_xlfn.NORM.DIST((LN(($M45*EXP($L45/100*AY$5)))-LN($K45)-$Q45*AY$5)/($R45*SQRT(AY$5)),0,1,TRUE)))*EXP(-$F$1*AY$5)*INDEX('3)tpx females'!CG$57:CG$107,MATCH($O45,'3)tpx females'!$BB$57:$BB$107,0))</f>
        <v>0</v>
      </c>
      <c r="AZ45" s="32">
        <f ca="1">($K45*EXP(AZ$5*($Q45+0.5*($R45)^2))*_xlfn.NORM.DIST((LN(($M45*EXP($L45/100*AZ$5)))-LN($K45)-$Q45*AZ$5)/($R45*SQRT(AZ$5))-$R45*SQRT(AZ$5),0,1,TRUE)+$M45*EXP($L45/100*AZ$5)*(1-_xlfn.NORM.DIST((LN(($M45*EXP($L45/100*AZ$5)))-LN($K45)-$Q45*AZ$5)/($R45*SQRT(AZ$5)),0,1,TRUE)))*EXP(-$F$1*AZ$5)*INDEX('3)tpx females'!CH$57:CH$107,MATCH($O45,'3)tpx females'!$BB$57:$BB$107,0))</f>
        <v>0</v>
      </c>
      <c r="BA45" s="32">
        <f ca="1">($K45*EXP(BA$5*($Q45+0.5*($R45)^2))*_xlfn.NORM.DIST((LN(($M45*EXP($L45/100*BA$5)))-LN($K45)-$Q45*BA$5)/($R45*SQRT(BA$5))-$R45*SQRT(BA$5),0,1,TRUE)+$M45*EXP($L45/100*BA$5)*(1-_xlfn.NORM.DIST((LN(($M45*EXP($L45/100*BA$5)))-LN($K45)-$Q45*BA$5)/($R45*SQRT(BA$5)),0,1,TRUE)))*EXP(-$F$1*BA$5)*INDEX('3)tpx females'!CI$57:CI$107,MATCH($O45,'3)tpx females'!$BB$57:$BB$107,0))</f>
        <v>0</v>
      </c>
      <c r="BB45" s="32">
        <f ca="1">($K45*EXP(BB$5*($Q45+0.5*($R45)^2))*_xlfn.NORM.DIST((LN(($M45*EXP($L45/100*BB$5)))-LN($K45)-$Q45*BB$5)/($R45*SQRT(BB$5))-$R45*SQRT(BB$5),0,1,TRUE)+$M45*EXP($L45/100*BB$5)*(1-_xlfn.NORM.DIST((LN(($M45*EXP($L45/100*BB$5)))-LN($K45)-$Q45*BB$5)/($R45*SQRT(BB$5)),0,1,TRUE)))*EXP(-$F$1*BB$5)*INDEX('3)tpx females'!CJ$57:CJ$107,MATCH($O45,'3)tpx females'!$BB$57:$BB$107,0))</f>
        <v>0</v>
      </c>
      <c r="BC45" s="32">
        <f ca="1">($K45*EXP(BC$5*($Q45+0.5*($R45)^2))*_xlfn.NORM.DIST((LN(($M45*EXP($L45/100*BC$5)))-LN($K45)-$Q45*BC$5)/($R45*SQRT(BC$5))-$R45*SQRT(BC$5),0,1,TRUE)+$M45*EXP($L45/100*BC$5)*(1-_xlfn.NORM.DIST((LN(($M45*EXP($L45/100*BC$5)))-LN($K45)-$Q45*BC$5)/($R45*SQRT(BC$5)),0,1,TRUE)))*EXP(-$F$1*BC$5)*INDEX('3)tpx females'!CK$57:CK$107,MATCH($O45,'3)tpx females'!$BB$57:$BB$107,0))</f>
        <v>0</v>
      </c>
      <c r="BD45" s="32">
        <f ca="1">($K45*EXP(BD$5*($Q45+0.5*($R45)^2))*_xlfn.NORM.DIST((LN(($M45*EXP($L45/100*BD$5)))-LN($K45)-$Q45*BD$5)/($R45*SQRT(BD$5))-$R45*SQRT(BD$5),0,1,TRUE)+$M45*EXP($L45/100*BD$5)*(1-_xlfn.NORM.DIST((LN(($M45*EXP($L45/100*BD$5)))-LN($K45)-$Q45*BD$5)/($R45*SQRT(BD$5)),0,1,TRUE)))*EXP(-$F$1*BD$5)*INDEX('3)tpx females'!CL$57:CL$107,MATCH($O45,'3)tpx females'!$BB$57:$BB$107,0))</f>
        <v>0</v>
      </c>
      <c r="BE45" s="32">
        <f ca="1">($K45*EXP(BE$5*($Q45+0.5*($R45)^2))*_xlfn.NORM.DIST((LN(($M45*EXP($L45/100*BE$5)))-LN($K45)-$Q45*BE$5)/($R45*SQRT(BE$5))-$R45*SQRT(BE$5),0,1,TRUE)+$M45*EXP($L45/100*BE$5)*(1-_xlfn.NORM.DIST((LN(($M45*EXP($L45/100*BE$5)))-LN($K45)-$Q45*BE$5)/($R45*SQRT(BE$5)),0,1,TRUE)))*EXP(-$F$1*BE$5)*INDEX('3)tpx females'!CM$57:CM$107,MATCH($O45,'3)tpx females'!$BB$57:$BB$107,0))</f>
        <v>0</v>
      </c>
      <c r="BF45" s="32">
        <f ca="1">($K45*EXP(BF$5*($Q45+0.5*($R45)^2))*_xlfn.NORM.DIST((LN(($M45*EXP($L45/100*BF$5)))-LN($K45)-$Q45*BF$5)/($R45*SQRT(BF$5))-$R45*SQRT(BF$5),0,1,TRUE)+$M45*EXP($L45/100*BF$5)*(1-_xlfn.NORM.DIST((LN(($M45*EXP($L45/100*BF$5)))-LN($K45)-$Q45*BF$5)/($R45*SQRT(BF$5)),0,1,TRUE)))*EXP(-$F$1*BF$5)*INDEX('3)tpx females'!CN$57:CN$107,MATCH($O45,'3)tpx females'!$BB$57:$BB$107,0))</f>
        <v>0</v>
      </c>
      <c r="BG45" s="32">
        <f ca="1">($K45*EXP(BG$5*($Q45+0.5*($R45)^2))*_xlfn.NORM.DIST((LN(($M45*EXP($L45/100*BG$5)))-LN($K45)-$Q45*BG$5)/($R45*SQRT(BG$5))-$R45*SQRT(BG$5),0,1,TRUE)+$M45*EXP($L45/100*BG$5)*(1-_xlfn.NORM.DIST((LN(($M45*EXP($L45/100*BG$5)))-LN($K45)-$Q45*BG$5)/($R45*SQRT(BG$5)),0,1,TRUE)))*EXP(-$F$1*BG$5)*INDEX('3)tpx females'!CO$57:CO$107,MATCH($O45,'3)tpx females'!$BB$57:$BB$107,0))</f>
        <v>0</v>
      </c>
      <c r="BH45" s="32">
        <f ca="1">($K45*EXP(BH$5*($Q45+0.5*($R45)^2))*_xlfn.NORM.DIST((LN(($M45*EXP($L45/100*BH$5)))-LN($K45)-$Q45*BH$5)/($R45*SQRT(BH$5))-$R45*SQRT(BH$5),0,1,TRUE)+$M45*EXP($L45/100*BH$5)*(1-_xlfn.NORM.DIST((LN(($M45*EXP($L45/100*BH$5)))-LN($K45)-$Q45*BH$5)/($R45*SQRT(BH$5)),0,1,TRUE)))*EXP(-$F$1*BH$5)*INDEX('3)tpx females'!CP$57:CP$107,MATCH($O45,'3)tpx females'!$BB$57:$BB$107,0))</f>
        <v>0</v>
      </c>
      <c r="BI45" s="32">
        <f ca="1">($K45*EXP(BI$5*($Q45+0.5*($R45)^2))*_xlfn.NORM.DIST((LN(($M45*EXP($L45/100*BI$5)))-LN($K45)-$Q45*BI$5)/($R45*SQRT(BI$5))-$R45*SQRT(BI$5),0,1,TRUE)+$M45*EXP($L45/100*BI$5)*(1-_xlfn.NORM.DIST((LN(($M45*EXP($L45/100*BI$5)))-LN($K45)-$Q45*BI$5)/($R45*SQRT(BI$5)),0,1,TRUE)))*EXP(-$F$1*BI$5)*INDEX('3)tpx females'!CQ$57:CQ$107,MATCH($O45,'3)tpx females'!$BB$57:$BB$107,0))</f>
        <v>0</v>
      </c>
      <c r="BJ45" s="32">
        <f ca="1">($K45*EXP(BJ$5*($Q45+0.5*($R45)^2))*_xlfn.NORM.DIST((LN(($M45*EXP($L45/100*BJ$5)))-LN($K45)-$Q45*BJ$5)/($R45*SQRT(BJ$5))-$R45*SQRT(BJ$5),0,1,TRUE)+$M45*EXP($L45/100*BJ$5)*(1-_xlfn.NORM.DIST((LN(($M45*EXP($L45/100*BJ$5)))-LN($K45)-$Q45*BJ$5)/($R45*SQRT(BJ$5)),0,1,TRUE)))*EXP(-$F$1*BJ$5)*INDEX('3)tpx females'!CR$57:CR$107,MATCH($O45,'3)tpx females'!$BB$57:$BB$107,0))</f>
        <v>0</v>
      </c>
      <c r="BK45" s="32">
        <f ca="1">($K45*EXP(BK$5*($Q45+0.5*($R45)^2))*_xlfn.NORM.DIST((LN(($M45*EXP($L45/100*BK$5)))-LN($K45)-$Q45*BK$5)/($R45*SQRT(BK$5))-$R45*SQRT(BK$5),0,1,TRUE)+$M45*EXP($L45/100*BK$5)*(1-_xlfn.NORM.DIST((LN(($M45*EXP($L45/100*BK$5)))-LN($K45)-$Q45*BK$5)/($R45*SQRT(BK$5)),0,1,TRUE)))*EXP(-$F$1*BK$5)*INDEX('3)tpx females'!CS$57:CS$107,MATCH($O45,'3)tpx females'!$BB$57:$BB$107,0))</f>
        <v>0</v>
      </c>
      <c r="BL45" s="32">
        <f ca="1">($K45*EXP(BL$5*($Q45+0.5*($R45)^2))*_xlfn.NORM.DIST((LN(($M45*EXP($L45/100*BL$5)))-LN($K45)-$Q45*BL$5)/($R45*SQRT(BL$5))-$R45*SQRT(BL$5),0,1,TRUE)+$M45*EXP($L45/100*BL$5)*(1-_xlfn.NORM.DIST((LN(($M45*EXP($L45/100*BL$5)))-LN($K45)-$Q45*BL$5)/($R45*SQRT(BL$5)),0,1,TRUE)))*EXP(-$F$1*BL$5)*INDEX('3)tpx females'!CT$57:CT$107,MATCH($O45,'3)tpx females'!$BB$57:$BB$107,0))</f>
        <v>0</v>
      </c>
      <c r="BM45" s="32">
        <f ca="1">($K45*EXP(BM$5*($Q45+0.5*($R45)^2))*_xlfn.NORM.DIST((LN(($M45*EXP($L45/100*BM$5)))-LN($K45)-$Q45*BM$5)/($R45*SQRT(BM$5))-$R45*SQRT(BM$5),0,1,TRUE)+$M45*EXP($L45/100*BM$5)*(1-_xlfn.NORM.DIST((LN(($M45*EXP($L45/100*BM$5)))-LN($K45)-$Q45*BM$5)/($R45*SQRT(BM$5)),0,1,TRUE)))*EXP(-$F$1*BM$5)*INDEX('3)tpx females'!CU$57:CU$107,MATCH($O45,'3)tpx females'!$BB$57:$BB$107,0))</f>
        <v>0</v>
      </c>
      <c r="BN45" s="32">
        <f ca="1">($K45*EXP(BN$5*($Q45+0.5*($R45)^2))*_xlfn.NORM.DIST((LN(($M45*EXP($L45/100*BN$5)))-LN($K45)-$Q45*BN$5)/($R45*SQRT(BN$5))-$R45*SQRT(BN$5),0,1,TRUE)+$M45*EXP($L45/100*BN$5)*(1-_xlfn.NORM.DIST((LN(($M45*EXP($L45/100*BN$5)))-LN($K45)-$Q45*BN$5)/($R45*SQRT(BN$5)),0,1,TRUE)))*EXP(-$F$1*BN$5)*INDEX('3)tpx females'!CV$57:CV$107,MATCH($O45,'3)tpx females'!$BB$57:$BB$107,0))</f>
        <v>0</v>
      </c>
      <c r="BO45" s="32">
        <f ca="1">($K45*EXP(BO$5*($Q45+0.5*($R45)^2))*_xlfn.NORM.DIST((LN(($M45*EXP($L45/100*BO$5)))-LN($K45)-$Q45*BO$5)/($R45*SQRT(BO$5))-$R45*SQRT(BO$5),0,1,TRUE)+$M45*EXP($L45/100*BO$5)*(1-_xlfn.NORM.DIST((LN(($M45*EXP($L45/100*BO$5)))-LN($K45)-$Q45*BO$5)/($R45*SQRT(BO$5)),0,1,TRUE)))*EXP(-$F$1*BO$5)*INDEX('3)tpx females'!CW$57:CW$107,MATCH($O45,'3)tpx females'!$BB$57:$BB$107,0))</f>
        <v>0</v>
      </c>
      <c r="BP45" s="32">
        <f ca="1">($K45*EXP(BP$5*($Q45+0.5*($R45)^2))*_xlfn.NORM.DIST((LN(($M45*EXP($L45/100*BP$5)))-LN($K45)-$Q45*BP$5)/($R45*SQRT(BP$5))-$R45*SQRT(BP$5),0,1,TRUE)+$M45*EXP($L45/100*BP$5)*(1-_xlfn.NORM.DIST((LN(($M45*EXP($L45/100*BP$5)))-LN($K45)-$Q45*BP$5)/($R45*SQRT(BP$5)),0,1,TRUE)))*EXP(-$F$1*BP$5)*INDEX('3)tpx females'!CX$57:CX$107,MATCH($O45,'3)tpx females'!$BB$57:$BB$107,0))</f>
        <v>0</v>
      </c>
      <c r="BQ45" s="32">
        <f ca="1">($K45*EXP(BQ$5*($Q45+0.5*($R45)^2))*_xlfn.NORM.DIST((LN(($M45*EXP($L45/100*BQ$5)))-LN($K45)-$Q45*BQ$5)/($R45*SQRT(BQ$5))-$R45*SQRT(BQ$5),0,1,TRUE)+$M45*EXP($L45/100*BQ$5)*(1-_xlfn.NORM.DIST((LN(($M45*EXP($L45/100*BQ$5)))-LN($K45)-$Q45*BQ$5)/($R45*SQRT(BQ$5)),0,1,TRUE)))*EXP(-$F$1*BQ$5)*INDEX('3)tpx females'!CY$57:CY$107,MATCH($O45,'3)tpx females'!$BB$57:$BB$107,0))</f>
        <v>0</v>
      </c>
      <c r="BR45" s="32">
        <f ca="1">($K45*EXP(BR$5*($Q45+0.5*($R45)^2))*_xlfn.NORM.DIST((LN(($M45*EXP($L45/100*BR$5)))-LN($K45)-$Q45*BR$5)/($R45*SQRT(BR$5))-$R45*SQRT(BR$5),0,1,TRUE)+$M45*EXP($L45/100*BR$5)*(1-_xlfn.NORM.DIST((LN(($M45*EXP($L45/100*BR$5)))-LN($K45)-$Q45*BR$5)/($R45*SQRT(BR$5)),0,1,TRUE)))*EXP(-$F$1*BR$5)*INDEX('3)tpx females'!CZ$57:CZ$107,MATCH($O45,'3)tpx females'!$BB$57:$BB$107,0))</f>
        <v>0</v>
      </c>
      <c r="BS45" s="32">
        <f ca="1">($K45*EXP(BS$5*($Q45+0.5*($R45)^2))*_xlfn.NORM.DIST((LN(($M45*EXP($L45/100*BS$5)))-LN($K45)-$Q45*BS$5)/($R45*SQRT(BS$5))-$R45*SQRT(BS$5),0,1,TRUE)+$M45*EXP($L45/100*BS$5)*(1-_xlfn.NORM.DIST((LN(($M45*EXP($L45/100*BS$5)))-LN($K45)-$Q45*BS$5)/($R45*SQRT(BS$5)),0,1,TRUE)))*EXP(-$F$1*BS$5)*INDEX('3)tpx females'!DA$57:DA$107,MATCH($O45,'3)tpx females'!$BB$57:$BB$107,0))</f>
        <v>0</v>
      </c>
      <c r="BU45" s="32">
        <f t="shared" si="58"/>
        <v>278066.81020456977</v>
      </c>
      <c r="BV45" s="32">
        <f t="shared" si="67"/>
        <v>262660.25980690331</v>
      </c>
      <c r="BW45" s="32">
        <f t="shared" si="68"/>
        <v>266097.13446716941</v>
      </c>
      <c r="BX45" s="32">
        <f t="shared" si="69"/>
        <v>269578.98017488467</v>
      </c>
      <c r="BY45" s="32">
        <f t="shared" si="70"/>
        <v>273106.38510573149</v>
      </c>
      <c r="BZ45" s="32">
        <f t="shared" si="71"/>
        <v>276679.93876170256</v>
      </c>
      <c r="CA45" s="32">
        <f t="shared" si="72"/>
        <v>280300.18931682658</v>
      </c>
      <c r="CB45" s="32">
        <f t="shared" si="73"/>
        <v>283967.5146233007</v>
      </c>
      <c r="CC45" s="32">
        <f t="shared" si="74"/>
        <v>287681.91101634473</v>
      </c>
      <c r="CD45" s="32">
        <f t="shared" si="75"/>
        <v>291442.77886461775</v>
      </c>
      <c r="CE45" s="32">
        <f t="shared" si="76"/>
        <v>295248.7875750605</v>
      </c>
      <c r="CF45" s="32">
        <f t="shared" si="77"/>
        <v>299097.85227272991</v>
      </c>
      <c r="CG45" s="32">
        <f t="shared" si="78"/>
        <v>302987.20703856496</v>
      </c>
      <c r="CH45" s="32">
        <f t="shared" si="79"/>
        <v>306913.53871456895</v>
      </c>
      <c r="CI45" s="32">
        <f t="shared" si="80"/>
        <v>310873.14542084082</v>
      </c>
      <c r="CJ45" s="32">
        <f t="shared" si="81"/>
        <v>314862.09335548716</v>
      </c>
      <c r="CK45" s="32">
        <f t="shared" si="82"/>
        <v>318876.35617920692</v>
      </c>
      <c r="CL45" s="32">
        <f t="shared" si="83"/>
        <v>322911.92986121727</v>
      </c>
      <c r="CM45" s="32">
        <f t="shared" si="84"/>
        <v>326964.92155882745</v>
      </c>
      <c r="CN45" s="32">
        <f t="shared" si="85"/>
        <v>331031.61435477686</v>
      </c>
      <c r="CO45" s="32">
        <f t="shared" si="86"/>
        <v>335108.51120724721</v>
      </c>
      <c r="CP45" s="32">
        <f t="shared" si="87"/>
        <v>339192.36192556226</v>
      </c>
      <c r="CQ45" s="32">
        <f t="shared" si="88"/>
        <v>343280.17684507469</v>
      </c>
      <c r="CR45" s="32">
        <f t="shared" si="89"/>
        <v>347369.23044818029</v>
      </c>
      <c r="CS45" s="32">
        <f t="shared" si="90"/>
        <v>351457.05765097018</v>
      </c>
      <c r="CT45" s="32">
        <f t="shared" si="91"/>
        <v>355541.44494900113</v>
      </c>
      <c r="CU45" s="32">
        <f t="shared" si="92"/>
        <v>359620.41814086807</v>
      </c>
      <c r="CV45" s="32">
        <f t="shared" si="93"/>
        <v>363692.22794387053</v>
      </c>
      <c r="CW45" s="32">
        <f t="shared" si="94"/>
        <v>367755.33448453061</v>
      </c>
      <c r="CX45" s="32">
        <f t="shared" si="95"/>
        <v>371808.39138224116</v>
      </c>
      <c r="CY45" s="32">
        <f t="shared" si="96"/>
        <v>375850.22993772069</v>
      </c>
      <c r="CZ45" s="32">
        <f t="shared" si="97"/>
        <v>379879.84377935471</v>
      </c>
      <c r="DA45" s="32">
        <f t="shared" si="98"/>
        <v>383896.37420062267</v>
      </c>
      <c r="DB45" s="32">
        <f t="shared" si="99"/>
        <v>387899.0963325302</v>
      </c>
      <c r="DC45" s="32">
        <f t="shared" si="100"/>
        <v>391887.4062295222</v>
      </c>
      <c r="DD45" s="32">
        <f t="shared" si="101"/>
        <v>395860.80890020158</v>
      </c>
      <c r="DE45" s="32">
        <f t="shared" si="102"/>
        <v>399818.90728094778</v>
      </c>
      <c r="DF45" s="32">
        <f t="shared" si="103"/>
        <v>403761.3921277441</v>
      </c>
      <c r="DG45" s="32">
        <f t="shared" si="104"/>
        <v>407688.03278653388</v>
      </c>
      <c r="DH45" s="32">
        <f t="shared" si="105"/>
        <v>411598.66879315826</v>
      </c>
      <c r="DI45" s="32">
        <f t="shared" si="106"/>
        <v>415493.20224881684</v>
      </c>
      <c r="DJ45" s="32">
        <f t="shared" si="107"/>
        <v>419371.59091487236</v>
      </c>
      <c r="DK45" s="32">
        <f t="shared" si="108"/>
        <v>423233.84197077237</v>
      </c>
      <c r="DL45" s="32">
        <f t="shared" si="109"/>
        <v>427080.006380254</v>
      </c>
      <c r="DM45" s="32">
        <f t="shared" si="110"/>
        <v>430910.17381332564</v>
      </c>
      <c r="DN45" s="32">
        <f t="shared" si="111"/>
        <v>434724.46807441162</v>
      </c>
      <c r="DO45" s="32">
        <f t="shared" si="112"/>
        <v>438523.0429902937</v>
      </c>
      <c r="DP45" s="32">
        <f t="shared" si="113"/>
        <v>442306.0787148258</v>
      </c>
      <c r="DQ45" s="32">
        <f t="shared" si="114"/>
        <v>446073.77841078269</v>
      </c>
      <c r="DR45" s="32">
        <f t="shared" si="115"/>
        <v>449826.36527248827</v>
      </c>
      <c r="DT45" s="48">
        <f t="shared" si="116"/>
        <v>88</v>
      </c>
      <c r="DU45" s="32"/>
      <c r="DV45" s="32">
        <f ca="1">INDEX('3)tpx females'!BD$57:BD$107,MATCH('3) 2016 cases'!DT45,'3)tpx females'!$BB$57:$BB$107,0))</f>
        <v>9.6039696264049401E-2</v>
      </c>
      <c r="DW45" s="32">
        <f t="shared" ca="1" si="117"/>
        <v>-26705.451993159953</v>
      </c>
      <c r="DX45" s="32">
        <f t="shared" ca="1" si="61"/>
        <v>0.9039603037359506</v>
      </c>
      <c r="DZ45" s="32">
        <f t="shared" ca="1" si="118"/>
        <v>-299856.36375781294</v>
      </c>
      <c r="EA45" s="32">
        <f t="shared" ca="1" si="119"/>
        <v>21789.553553243168</v>
      </c>
      <c r="EB45" s="32">
        <f t="shared" ca="1" si="64"/>
        <v>2092.6621049827122</v>
      </c>
      <c r="EC45" s="32">
        <f ca="1">EA45*'3) Value'!AN57</f>
        <v>0</v>
      </c>
      <c r="EE45" s="32">
        <f ca="1">IF(EC45=0,'3) Value'!AM57+'3) 2016 cases'!DZ45,0)</f>
        <v>5.5453328039147891</v>
      </c>
    </row>
    <row r="46" spans="3:135" x14ac:dyDescent="0.25">
      <c r="C46" s="32" t="s">
        <v>16</v>
      </c>
      <c r="D46" s="32" t="s">
        <v>14</v>
      </c>
      <c r="E46" s="49">
        <v>17369</v>
      </c>
      <c r="F46" s="32" t="s">
        <v>13</v>
      </c>
      <c r="G46" s="32" t="s">
        <v>17</v>
      </c>
      <c r="H46" s="49" t="s">
        <v>17</v>
      </c>
      <c r="I46" s="32" t="s">
        <v>17</v>
      </c>
      <c r="J46" s="32" t="s">
        <v>15</v>
      </c>
      <c r="K46" s="52">
        <v>205000</v>
      </c>
      <c r="L46" s="52">
        <v>8.6</v>
      </c>
      <c r="M46" s="52">
        <v>62662</v>
      </c>
      <c r="O46" s="48">
        <f t="shared" si="65"/>
        <v>69</v>
      </c>
      <c r="Q46" s="32">
        <f>INDEX('2b)Working'!$I$61:$P$61,MATCH($J46,'2b)Working'!$I$60:$P$60,0))</f>
        <v>6.0459778905231347E-2</v>
      </c>
      <c r="R46" s="32">
        <f>INDEX('2b)Working'!$I$62:$P$62,MATCH($J46,'2b)Working'!$I$60:$P$60,0))</f>
        <v>5.4783474896411326E-2</v>
      </c>
      <c r="T46" s="9">
        <f t="shared" ca="1" si="66"/>
        <v>86143.166199169558</v>
      </c>
      <c r="U46" s="10"/>
      <c r="V46" s="32">
        <f ca="1">($K46*EXP(V$5*($Q46+0.5*($R46)^2))*_xlfn.NORM.DIST((LN(($M46*EXP($L46/100*V$5)))-LN($K46)-$Q46*V$5)/($R46*SQRT(V$5))-$R46*SQRT(V$5),0,1,TRUE)+$M46*EXP($L46/100*V$5)*(1-_xlfn.NORM.DIST((LN(($M46*EXP($L46/100*V$5)))-LN($K46)-$Q46*V$5)/($R46*SQRT(V$5)),0,1,TRUE)))*EXP(-$F$1*V$5)*INDEX('3)tpx females'!BD$57:BD$107,MATCH($O46,'3)tpx females'!$BB$57:$BB$107,0))</f>
        <v>540.79062613836845</v>
      </c>
      <c r="W46" s="32">
        <f ca="1">($K46*EXP(W$5*($Q46+0.5*($R46)^2))*_xlfn.NORM.DIST((LN(($M46*EXP($L46/100*W$5)))-LN($K46)-$Q46*W$5)/($R46*SQRT(W$5))-$R46*SQRT(W$5),0,1,TRUE)+$M46*EXP($L46/100*W$5)*(1-_xlfn.NORM.DIST((LN(($M46*EXP($L46/100*W$5)))-LN($K46)-$Q46*W$5)/($R46*SQRT(W$5)),0,1,TRUE)))*EXP(-$F$1*W$5)*INDEX('3)tpx females'!BE$57:BE$107,MATCH($O46,'3)tpx females'!$BB$57:$BB$107,0))</f>
        <v>593.08043593989771</v>
      </c>
      <c r="X46" s="32">
        <f ca="1">($K46*EXP(X$5*($Q46+0.5*($R46)^2))*_xlfn.NORM.DIST((LN(($M46*EXP($L46/100*X$5)))-LN($K46)-$Q46*X$5)/($R46*SQRT(X$5))-$R46*SQRT(X$5),0,1,TRUE)+$M46*EXP($L46/100*X$5)*(1-_xlfn.NORM.DIST((LN(($M46*EXP($L46/100*X$5)))-LN($K46)-$Q46*X$5)/($R46*SQRT(X$5)),0,1,TRUE)))*EXP(-$F$1*X$5)*INDEX('3)tpx females'!BF$57:BF$107,MATCH($O46,'3)tpx females'!$BB$57:$BB$107,0))</f>
        <v>690.55654801792502</v>
      </c>
      <c r="Y46" s="32">
        <f ca="1">($K46*EXP(Y$5*($Q46+0.5*($R46)^2))*_xlfn.NORM.DIST((LN(($M46*EXP($L46/100*Y$5)))-LN($K46)-$Q46*Y$5)/($R46*SQRT(Y$5))-$R46*SQRT(Y$5),0,1,TRUE)+$M46*EXP($L46/100*Y$5)*(1-_xlfn.NORM.DIST((LN(($M46*EXP($L46/100*Y$5)))-LN($K46)-$Q46*Y$5)/($R46*SQRT(Y$5)),0,1,TRUE)))*EXP(-$F$1*Y$5)*INDEX('3)tpx females'!BG$57:BG$107,MATCH($O46,'3)tpx females'!$BB$57:$BB$107,0))</f>
        <v>762.5231020258251</v>
      </c>
      <c r="Z46" s="32">
        <f ca="1">($K46*EXP(Z$5*($Q46+0.5*($R46)^2))*_xlfn.NORM.DIST((LN(($M46*EXP($L46/100*Z$5)))-LN($K46)-$Q46*Z$5)/($R46*SQRT(Z$5))-$R46*SQRT(Z$5),0,1,TRUE)+$M46*EXP($L46/100*Z$5)*(1-_xlfn.NORM.DIST((LN(($M46*EXP($L46/100*Z$5)))-LN($K46)-$Q46*Z$5)/($R46*SQRT(Z$5)),0,1,TRUE)))*EXP(-$F$1*Z$5)*INDEX('3)tpx females'!BH$57:BH$107,MATCH($O46,'3)tpx females'!$BB$57:$BB$107,0))</f>
        <v>797.35427546175367</v>
      </c>
      <c r="AA46" s="32">
        <f ca="1">($K46*EXP(AA$5*($Q46+0.5*($R46)^2))*_xlfn.NORM.DIST((LN(($M46*EXP($L46/100*AA$5)))-LN($K46)-$Q46*AA$5)/($R46*SQRT(AA$5))-$R46*SQRT(AA$5),0,1,TRUE)+$M46*EXP($L46/100*AA$5)*(1-_xlfn.NORM.DIST((LN(($M46*EXP($L46/100*AA$5)))-LN($K46)-$Q46*AA$5)/($R46*SQRT(AA$5)),0,1,TRUE)))*EXP(-$F$1*AA$5)*INDEX('3)tpx females'!BI$57:BI$107,MATCH($O46,'3)tpx females'!$BB$57:$BB$107,0))</f>
        <v>950.19439061624257</v>
      </c>
      <c r="AB46" s="32">
        <f ca="1">($K46*EXP(AB$5*($Q46+0.5*($R46)^2))*_xlfn.NORM.DIST((LN(($M46*EXP($L46/100*AB$5)))-LN($K46)-$Q46*AB$5)/($R46*SQRT(AB$5))-$R46*SQRT(AB$5),0,1,TRUE)+$M46*EXP($L46/100*AB$5)*(1-_xlfn.NORM.DIST((LN(($M46*EXP($L46/100*AB$5)))-LN($K46)-$Q46*AB$5)/($R46*SQRT(AB$5)),0,1,TRUE)))*EXP(-$F$1*AB$5)*INDEX('3)tpx females'!BJ$57:BJ$107,MATCH($O46,'3)tpx females'!$BB$57:$BB$107,0))</f>
        <v>941.78430189577887</v>
      </c>
      <c r="AC46" s="32">
        <f ca="1">($K46*EXP(AC$5*($Q46+0.5*($R46)^2))*_xlfn.NORM.DIST((LN(($M46*EXP($L46/100*AC$5)))-LN($K46)-$Q46*AC$5)/($R46*SQRT(AC$5))-$R46*SQRT(AC$5),0,1,TRUE)+$M46*EXP($L46/100*AC$5)*(1-_xlfn.NORM.DIST((LN(($M46*EXP($L46/100*AC$5)))-LN($K46)-$Q46*AC$5)/($R46*SQRT(AC$5)),0,1,TRUE)))*EXP(-$F$1*AC$5)*INDEX('3)tpx females'!BK$57:BK$107,MATCH($O46,'3)tpx females'!$BB$57:$BB$107,0))</f>
        <v>1044.7920863459103</v>
      </c>
      <c r="AD46" s="32">
        <f ca="1">($K46*EXP(AD$5*($Q46+0.5*($R46)^2))*_xlfn.NORM.DIST((LN(($M46*EXP($L46/100*AD$5)))-LN($K46)-$Q46*AD$5)/($R46*SQRT(AD$5))-$R46*SQRT(AD$5),0,1,TRUE)+$M46*EXP($L46/100*AD$5)*(1-_xlfn.NORM.DIST((LN(($M46*EXP($L46/100*AD$5)))-LN($K46)-$Q46*AD$5)/($R46*SQRT(AD$5)),0,1,TRUE)))*EXP(-$F$1*AD$5)*INDEX('3)tpx females'!BL$57:BL$107,MATCH($O46,'3)tpx females'!$BB$57:$BB$107,0))</f>
        <v>1219.6570773431745</v>
      </c>
      <c r="AE46" s="32">
        <f ca="1">($K46*EXP(AE$5*($Q46+0.5*($R46)^2))*_xlfn.NORM.DIST((LN(($M46*EXP($L46/100*AE$5)))-LN($K46)-$Q46*AE$5)/($R46*SQRT(AE$5))-$R46*SQRT(AE$5),0,1,TRUE)+$M46*EXP($L46/100*AE$5)*(1-_xlfn.NORM.DIST((LN(($M46*EXP($L46/100*AE$5)))-LN($K46)-$Q46*AE$5)/($R46*SQRT(AE$5)),0,1,TRUE)))*EXP(-$F$1*AE$5)*INDEX('3)tpx females'!BM$57:BM$107,MATCH($O46,'3)tpx females'!$BB$57:$BB$107,0))</f>
        <v>1316.870635782084</v>
      </c>
      <c r="AF46" s="32">
        <f ca="1">($K46*EXP(AF$5*($Q46+0.5*($R46)^2))*_xlfn.NORM.DIST((LN(($M46*EXP($L46/100*AF$5)))-LN($K46)-$Q46*AF$5)/($R46*SQRT(AF$5))-$R46*SQRT(AF$5),0,1,TRUE)+$M46*EXP($L46/100*AF$5)*(1-_xlfn.NORM.DIST((LN(($M46*EXP($L46/100*AF$5)))-LN($K46)-$Q46*AF$5)/($R46*SQRT(AF$5)),0,1,TRUE)))*EXP(-$F$1*AF$5)*INDEX('3)tpx females'!BN$57:BN$107,MATCH($O46,'3)tpx females'!$BB$57:$BB$107,0))</f>
        <v>1454.2816056325912</v>
      </c>
      <c r="AG46" s="32">
        <f ca="1">($K46*EXP(AG$5*($Q46+0.5*($R46)^2))*_xlfn.NORM.DIST((LN(($M46*EXP($L46/100*AG$5)))-LN($K46)-$Q46*AG$5)/($R46*SQRT(AG$5))-$R46*SQRT(AG$5),0,1,TRUE)+$M46*EXP($L46/100*AG$5)*(1-_xlfn.NORM.DIST((LN(($M46*EXP($L46/100*AG$5)))-LN($K46)-$Q46*AG$5)/($R46*SQRT(AG$5)),0,1,TRUE)))*EXP(-$F$1*AG$5)*INDEX('3)tpx females'!BO$57:BO$107,MATCH($O46,'3)tpx females'!$BB$57:$BB$107,0))</f>
        <v>1736.807742063289</v>
      </c>
      <c r="AH46" s="32">
        <f ca="1">($K46*EXP(AH$5*($Q46+0.5*($R46)^2))*_xlfn.NORM.DIST((LN(($M46*EXP($L46/100*AH$5)))-LN($K46)-$Q46*AH$5)/($R46*SQRT(AH$5))-$R46*SQRT(AH$5),0,1,TRUE)+$M46*EXP($L46/100*AH$5)*(1-_xlfn.NORM.DIST((LN(($M46*EXP($L46/100*AH$5)))-LN($K46)-$Q46*AH$5)/($R46*SQRT(AH$5)),0,1,TRUE)))*EXP(-$F$1*AH$5)*INDEX('3)tpx females'!BP$57:BP$107,MATCH($O46,'3)tpx females'!$BB$57:$BB$107,0))</f>
        <v>1975.5945500173818</v>
      </c>
      <c r="AI46" s="32">
        <f ca="1">($K46*EXP(AI$5*($Q46+0.5*($R46)^2))*_xlfn.NORM.DIST((LN(($M46*EXP($L46/100*AI$5)))-LN($K46)-$Q46*AI$5)/($R46*SQRT(AI$5))-$R46*SQRT(AI$5),0,1,TRUE)+$M46*EXP($L46/100*AI$5)*(1-_xlfn.NORM.DIST((LN(($M46*EXP($L46/100*AI$5)))-LN($K46)-$Q46*AI$5)/($R46*SQRT(AI$5)),0,1,TRUE)))*EXP(-$F$1*AI$5)*INDEX('3)tpx females'!BQ$57:BQ$107,MATCH($O46,'3)tpx females'!$BB$57:$BB$107,0))</f>
        <v>2298.956950319227</v>
      </c>
      <c r="AJ46" s="32">
        <f ca="1">($K46*EXP(AJ$5*($Q46+0.5*($R46)^2))*_xlfn.NORM.DIST((LN(($M46*EXP($L46/100*AJ$5)))-LN($K46)-$Q46*AJ$5)/($R46*SQRT(AJ$5))-$R46*SQRT(AJ$5),0,1,TRUE)+$M46*EXP($L46/100*AJ$5)*(1-_xlfn.NORM.DIST((LN(($M46*EXP($L46/100*AJ$5)))-LN($K46)-$Q46*AJ$5)/($R46*SQRT(AJ$5)),0,1,TRUE)))*EXP(-$F$1*AJ$5)*INDEX('3)tpx females'!BR$57:BR$107,MATCH($O46,'3)tpx females'!$BB$57:$BB$107,0))</f>
        <v>2567.0094697978902</v>
      </c>
      <c r="AK46" s="32">
        <f ca="1">($K46*EXP(AK$5*($Q46+0.5*($R46)^2))*_xlfn.NORM.DIST((LN(($M46*EXP($L46/100*AK$5)))-LN($K46)-$Q46*AK$5)/($R46*SQRT(AK$5))-$R46*SQRT(AK$5),0,1,TRUE)+$M46*EXP($L46/100*AK$5)*(1-_xlfn.NORM.DIST((LN(($M46*EXP($L46/100*AK$5)))-LN($K46)-$Q46*AK$5)/($R46*SQRT(AK$5)),0,1,TRUE)))*EXP(-$F$1*AK$5)*INDEX('3)tpx females'!BS$57:BS$107,MATCH($O46,'3)tpx females'!$BB$57:$BB$107,0))</f>
        <v>2715.3780128146404</v>
      </c>
      <c r="AL46" s="32">
        <f ca="1">($K46*EXP(AL$5*($Q46+0.5*($R46)^2))*_xlfn.NORM.DIST((LN(($M46*EXP($L46/100*AL$5)))-LN($K46)-$Q46*AL$5)/($R46*SQRT(AL$5))-$R46*SQRT(AL$5),0,1,TRUE)+$M46*EXP($L46/100*AL$5)*(1-_xlfn.NORM.DIST((LN(($M46*EXP($L46/100*AL$5)))-LN($K46)-$Q46*AL$5)/($R46*SQRT(AL$5)),0,1,TRUE)))*EXP(-$F$1*AL$5)*INDEX('3)tpx females'!BT$57:BT$107,MATCH($O46,'3)tpx females'!$BB$57:$BB$107,0))</f>
        <v>3082.9010532206426</v>
      </c>
      <c r="AM46" s="32">
        <f ca="1">($K46*EXP(AM$5*($Q46+0.5*($R46)^2))*_xlfn.NORM.DIST((LN(($M46*EXP($L46/100*AM$5)))-LN($K46)-$Q46*AM$5)/($R46*SQRT(AM$5))-$R46*SQRT(AM$5),0,1,TRUE)+$M46*EXP($L46/100*AM$5)*(1-_xlfn.NORM.DIST((LN(($M46*EXP($L46/100*AM$5)))-LN($K46)-$Q46*AM$5)/($R46*SQRT(AM$5)),0,1,TRUE)))*EXP(-$F$1*AM$5)*INDEX('3)tpx females'!BU$57:BU$107,MATCH($O46,'3)tpx females'!$BB$57:$BB$107,0))</f>
        <v>3588.4429158129728</v>
      </c>
      <c r="AN46" s="32">
        <f ca="1">($K46*EXP(AN$5*($Q46+0.5*($R46)^2))*_xlfn.NORM.DIST((LN(($M46*EXP($L46/100*AN$5)))-LN($K46)-$Q46*AN$5)/($R46*SQRT(AN$5))-$R46*SQRT(AN$5),0,1,TRUE)+$M46*EXP($L46/100*AN$5)*(1-_xlfn.NORM.DIST((LN(($M46*EXP($L46/100*AN$5)))-LN($K46)-$Q46*AN$5)/($R46*SQRT(AN$5)),0,1,TRUE)))*EXP(-$F$1*AN$5)*INDEX('3)tpx females'!BV$57:BV$107,MATCH($O46,'3)tpx females'!$BB$57:$BB$107,0))</f>
        <v>3836.0736250564628</v>
      </c>
      <c r="AO46" s="32">
        <f ca="1">($K46*EXP(AO$5*($Q46+0.5*($R46)^2))*_xlfn.NORM.DIST((LN(($M46*EXP($L46/100*AO$5)))-LN($K46)-$Q46*AO$5)/($R46*SQRT(AO$5))-$R46*SQRT(AO$5),0,1,TRUE)+$M46*EXP($L46/100*AO$5)*(1-_xlfn.NORM.DIST((LN(($M46*EXP($L46/100*AO$5)))-LN($K46)-$Q46*AO$5)/($R46*SQRT(AO$5)),0,1,TRUE)))*EXP(-$F$1*AO$5)*INDEX('3)tpx females'!BW$57:BW$107,MATCH($O46,'3)tpx females'!$BB$57:$BB$107,0))</f>
        <v>4203.0684595688035</v>
      </c>
      <c r="AP46" s="32">
        <f ca="1">($K46*EXP(AP$5*($Q46+0.5*($R46)^2))*_xlfn.NORM.DIST((LN(($M46*EXP($L46/100*AP$5)))-LN($K46)-$Q46*AP$5)/($R46*SQRT(AP$5))-$R46*SQRT(AP$5),0,1,TRUE)+$M46*EXP($L46/100*AP$5)*(1-_xlfn.NORM.DIST((LN(($M46*EXP($L46/100*AP$5)))-LN($K46)-$Q46*AP$5)/($R46*SQRT(AP$5)),0,1,TRUE)))*EXP(-$F$1*AP$5)*INDEX('3)tpx females'!BX$57:BX$107,MATCH($O46,'3)tpx females'!$BB$57:$BB$107,0))</f>
        <v>4800.297690564149</v>
      </c>
      <c r="AQ46" s="32">
        <f ca="1">($K46*EXP(AQ$5*($Q46+0.5*($R46)^2))*_xlfn.NORM.DIST((LN(($M46*EXP($L46/100*AQ$5)))-LN($K46)-$Q46*AQ$5)/($R46*SQRT(AQ$5))-$R46*SQRT(AQ$5),0,1,TRUE)+$M46*EXP($L46/100*AQ$5)*(1-_xlfn.NORM.DIST((LN(($M46*EXP($L46/100*AQ$5)))-LN($K46)-$Q46*AQ$5)/($R46*SQRT(AQ$5)),0,1,TRUE)))*EXP(-$F$1*AQ$5)*INDEX('3)tpx females'!BY$57:BY$107,MATCH($O46,'3)tpx females'!$BB$57:$BB$107,0))</f>
        <v>5002.0488374974393</v>
      </c>
      <c r="AR46" s="32">
        <f ca="1">($K46*EXP(AR$5*($Q46+0.5*($R46)^2))*_xlfn.NORM.DIST((LN(($M46*EXP($L46/100*AR$5)))-LN($K46)-$Q46*AR$5)/($R46*SQRT(AR$5))-$R46*SQRT(AR$5),0,1,TRUE)+$M46*EXP($L46/100*AR$5)*(1-_xlfn.NORM.DIST((LN(($M46*EXP($L46/100*AR$5)))-LN($K46)-$Q46*AR$5)/($R46*SQRT(AR$5)),0,1,TRUE)))*EXP(-$F$1*AR$5)*INDEX('3)tpx females'!BZ$57:BZ$107,MATCH($O46,'3)tpx females'!$BB$57:$BB$107,0))</f>
        <v>4884.7823035622987</v>
      </c>
      <c r="AS46" s="32">
        <f ca="1">($K46*EXP(AS$5*($Q46+0.5*($R46)^2))*_xlfn.NORM.DIST((LN(($M46*EXP($L46/100*AS$5)))-LN($K46)-$Q46*AS$5)/($R46*SQRT(AS$5))-$R46*SQRT(AS$5),0,1,TRUE)+$M46*EXP($L46/100*AS$5)*(1-_xlfn.NORM.DIST((LN(($M46*EXP($L46/100*AS$5)))-LN($K46)-$Q46*AS$5)/($R46*SQRT(AS$5)),0,1,TRUE)))*EXP(-$F$1*AS$5)*INDEX('3)tpx females'!CA$57:CA$107,MATCH($O46,'3)tpx females'!$BB$57:$BB$107,0))</f>
        <v>4784.8290041294194</v>
      </c>
      <c r="AT46" s="32">
        <f ca="1">($K46*EXP(AT$5*($Q46+0.5*($R46)^2))*_xlfn.NORM.DIST((LN(($M46*EXP($L46/100*AT$5)))-LN($K46)-$Q46*AT$5)/($R46*SQRT(AT$5))-$R46*SQRT(AT$5),0,1,TRUE)+$M46*EXP($L46/100*AT$5)*(1-_xlfn.NORM.DIST((LN(($M46*EXP($L46/100*AT$5)))-LN($K46)-$Q46*AT$5)/($R46*SQRT(AT$5)),0,1,TRUE)))*EXP(-$F$1*AT$5)*INDEX('3)tpx females'!CB$57:CB$107,MATCH($O46,'3)tpx females'!$BB$57:$BB$107,0))</f>
        <v>4688.5982962748931</v>
      </c>
      <c r="AU46" s="32">
        <f ca="1">($K46*EXP(AU$5*($Q46+0.5*($R46)^2))*_xlfn.NORM.DIST((LN(($M46*EXP($L46/100*AU$5)))-LN($K46)-$Q46*AU$5)/($R46*SQRT(AU$5))-$R46*SQRT(AU$5),0,1,TRUE)+$M46*EXP($L46/100*AU$5)*(1-_xlfn.NORM.DIST((LN(($M46*EXP($L46/100*AU$5)))-LN($K46)-$Q46*AU$5)/($R46*SQRT(AU$5)),0,1,TRUE)))*EXP(-$F$1*AU$5)*INDEX('3)tpx females'!CC$57:CC$107,MATCH($O46,'3)tpx females'!$BB$57:$BB$107,0))</f>
        <v>4661.4084615079792</v>
      </c>
      <c r="AV46" s="32">
        <f ca="1">($K46*EXP(AV$5*($Q46+0.5*($R46)^2))*_xlfn.NORM.DIST((LN(($M46*EXP($L46/100*AV$5)))-LN($K46)-$Q46*AV$5)/($R46*SQRT(AV$5))-$R46*SQRT(AV$5),0,1,TRUE)+$M46*EXP($L46/100*AV$5)*(1-_xlfn.NORM.DIST((LN(($M46*EXP($L46/100*AV$5)))-LN($K46)-$Q46*AV$5)/($R46*SQRT(AV$5)),0,1,TRUE)))*EXP(-$F$1*AV$5)*INDEX('3)tpx females'!CD$57:CD$107,MATCH($O46,'3)tpx females'!$BB$57:$BB$107,0))</f>
        <v>4234.8447414075672</v>
      </c>
      <c r="AW46" s="32">
        <f ca="1">($K46*EXP(AW$5*($Q46+0.5*($R46)^2))*_xlfn.NORM.DIST((LN(($M46*EXP($L46/100*AW$5)))-LN($K46)-$Q46*AW$5)/($R46*SQRT(AW$5))-$R46*SQRT(AW$5),0,1,TRUE)+$M46*EXP($L46/100*AW$5)*(1-_xlfn.NORM.DIST((LN(($M46*EXP($L46/100*AW$5)))-LN($K46)-$Q46*AW$5)/($R46*SQRT(AW$5)),0,1,TRUE)))*EXP(-$F$1*AW$5)*INDEX('3)tpx females'!CE$57:CE$107,MATCH($O46,'3)tpx females'!$BB$57:$BB$107,0))</f>
        <v>3799.6385682375931</v>
      </c>
      <c r="AX46" s="32">
        <f ca="1">($K46*EXP(AX$5*($Q46+0.5*($R46)^2))*_xlfn.NORM.DIST((LN(($M46*EXP($L46/100*AX$5)))-LN($K46)-$Q46*AX$5)/($R46*SQRT(AX$5))-$R46*SQRT(AX$5),0,1,TRUE)+$M46*EXP($L46/100*AX$5)*(1-_xlfn.NORM.DIST((LN(($M46*EXP($L46/100*AX$5)))-LN($K46)-$Q46*AX$5)/($R46*SQRT(AX$5)),0,1,TRUE)))*EXP(-$F$1*AX$5)*INDEX('3)tpx females'!CF$57:CF$107,MATCH($O46,'3)tpx females'!$BB$57:$BB$107,0))</f>
        <v>3282.3728588275794</v>
      </c>
      <c r="AY46" s="32">
        <f ca="1">($K46*EXP(AY$5*($Q46+0.5*($R46)^2))*_xlfn.NORM.DIST((LN(($M46*EXP($L46/100*AY$5)))-LN($K46)-$Q46*AY$5)/($R46*SQRT(AY$5))-$R46*SQRT(AY$5),0,1,TRUE)+$M46*EXP($L46/100*AY$5)*(1-_xlfn.NORM.DIST((LN(($M46*EXP($L46/100*AY$5)))-LN($K46)-$Q46*AY$5)/($R46*SQRT(AY$5)),0,1,TRUE)))*EXP(-$F$1*AY$5)*INDEX('3)tpx females'!CG$57:CG$107,MATCH($O46,'3)tpx females'!$BB$57:$BB$107,0))</f>
        <v>2716.3967180445093</v>
      </c>
      <c r="AZ46" s="32">
        <f ca="1">($K46*EXP(AZ$5*($Q46+0.5*($R46)^2))*_xlfn.NORM.DIST((LN(($M46*EXP($L46/100*AZ$5)))-LN($K46)-$Q46*AZ$5)/($R46*SQRT(AZ$5))-$R46*SQRT(AZ$5),0,1,TRUE)+$M46*EXP($L46/100*AZ$5)*(1-_xlfn.NORM.DIST((LN(($M46*EXP($L46/100*AZ$5)))-LN($K46)-$Q46*AZ$5)/($R46*SQRT(AZ$5)),0,1,TRUE)))*EXP(-$F$1*AZ$5)*INDEX('3)tpx females'!CH$57:CH$107,MATCH($O46,'3)tpx females'!$BB$57:$BB$107,0))</f>
        <v>2150.7149783424979</v>
      </c>
      <c r="BA46" s="32">
        <f ca="1">($K46*EXP(BA$5*($Q46+0.5*($R46)^2))*_xlfn.NORM.DIST((LN(($M46*EXP($L46/100*BA$5)))-LN($K46)-$Q46*BA$5)/($R46*SQRT(BA$5))-$R46*SQRT(BA$5),0,1,TRUE)+$M46*EXP($L46/100*BA$5)*(1-_xlfn.NORM.DIST((LN(($M46*EXP($L46/100*BA$5)))-LN($K46)-$Q46*BA$5)/($R46*SQRT(BA$5)),0,1,TRUE)))*EXP(-$F$1*BA$5)*INDEX('3)tpx females'!CI$57:CI$107,MATCH($O46,'3)tpx females'!$BB$57:$BB$107,0))</f>
        <v>1631.1136381630131</v>
      </c>
      <c r="BB46" s="32">
        <f ca="1">($K46*EXP(BB$5*($Q46+0.5*($R46)^2))*_xlfn.NORM.DIST((LN(($M46*EXP($L46/100*BB$5)))-LN($K46)-$Q46*BB$5)/($R46*SQRT(BB$5))-$R46*SQRT(BB$5),0,1,TRUE)+$M46*EXP($L46/100*BB$5)*(1-_xlfn.NORM.DIST((LN(($M46*EXP($L46/100*BB$5)))-LN($K46)-$Q46*BB$5)/($R46*SQRT(BB$5)),0,1,TRUE)))*EXP(-$F$1*BB$5)*INDEX('3)tpx females'!CJ$57:CJ$107,MATCH($O46,'3)tpx females'!$BB$57:$BB$107,0))</f>
        <v>1174.3884451765355</v>
      </c>
      <c r="BC46" s="32">
        <f ca="1">($K46*EXP(BC$5*($Q46+0.5*($R46)^2))*_xlfn.NORM.DIST((LN(($M46*EXP($L46/100*BC$5)))-LN($K46)-$Q46*BC$5)/($R46*SQRT(BC$5))-$R46*SQRT(BC$5),0,1,TRUE)+$M46*EXP($L46/100*BC$5)*(1-_xlfn.NORM.DIST((LN(($M46*EXP($L46/100*BC$5)))-LN($K46)-$Q46*BC$5)/($R46*SQRT(BC$5)),0,1,TRUE)))*EXP(-$F$1*BC$5)*INDEX('3)tpx females'!CK$57:CK$107,MATCH($O46,'3)tpx females'!$BB$57:$BB$107,0))</f>
        <v>798.96136444296508</v>
      </c>
      <c r="BD46" s="32">
        <f ca="1">($K46*EXP(BD$5*($Q46+0.5*($R46)^2))*_xlfn.NORM.DIST((LN(($M46*EXP($L46/100*BD$5)))-LN($K46)-$Q46*BD$5)/($R46*SQRT(BD$5))-$R46*SQRT(BD$5),0,1,TRUE)+$M46*EXP($L46/100*BD$5)*(1-_xlfn.NORM.DIST((LN(($M46*EXP($L46/100*BD$5)))-LN($K46)-$Q46*BD$5)/($R46*SQRT(BD$5)),0,1,TRUE)))*EXP(-$F$1*BD$5)*INDEX('3)tpx females'!CL$57:CL$107,MATCH($O46,'3)tpx females'!$BB$57:$BB$107,0))</f>
        <v>518.30044969116682</v>
      </c>
      <c r="BE46" s="32">
        <f ca="1">($K46*EXP(BE$5*($Q46+0.5*($R46)^2))*_xlfn.NORM.DIST((LN(($M46*EXP($L46/100*BE$5)))-LN($K46)-$Q46*BE$5)/($R46*SQRT(BE$5))-$R46*SQRT(BE$5),0,1,TRUE)+$M46*EXP($L46/100*BE$5)*(1-_xlfn.NORM.DIST((LN(($M46*EXP($L46/100*BE$5)))-LN($K46)-$Q46*BE$5)/($R46*SQRT(BE$5)),0,1,TRUE)))*EXP(-$F$1*BE$5)*INDEX('3)tpx females'!CM$57:CM$107,MATCH($O46,'3)tpx females'!$BB$57:$BB$107,0))</f>
        <v>317.6307056954231</v>
      </c>
      <c r="BF46" s="32">
        <f ca="1">($K46*EXP(BF$5*($Q46+0.5*($R46)^2))*_xlfn.NORM.DIST((LN(($M46*EXP($L46/100*BF$5)))-LN($K46)-$Q46*BF$5)/($R46*SQRT(BF$5))-$R46*SQRT(BF$5),0,1,TRUE)+$M46*EXP($L46/100*BF$5)*(1-_xlfn.NORM.DIST((LN(($M46*EXP($L46/100*BF$5)))-LN($K46)-$Q46*BF$5)/($R46*SQRT(BF$5)),0,1,TRUE)))*EXP(-$F$1*BF$5)*INDEX('3)tpx females'!CN$57:CN$107,MATCH($O46,'3)tpx females'!$BB$57:$BB$107,0))</f>
        <v>185.74599522682297</v>
      </c>
      <c r="BG46" s="32">
        <f ca="1">($K46*EXP(BG$5*($Q46+0.5*($R46)^2))*_xlfn.NORM.DIST((LN(($M46*EXP($L46/100*BG$5)))-LN($K46)-$Q46*BG$5)/($R46*SQRT(BG$5))-$R46*SQRT(BG$5),0,1,TRUE)+$M46*EXP($L46/100*BG$5)*(1-_xlfn.NORM.DIST((LN(($M46*EXP($L46/100*BG$5)))-LN($K46)-$Q46*BG$5)/($R46*SQRT(BG$5)),0,1,TRUE)))*EXP(-$F$1*BG$5)*INDEX('3)tpx females'!CO$57:CO$107,MATCH($O46,'3)tpx females'!$BB$57:$BB$107,0))</f>
        <v>98.695344083232499</v>
      </c>
      <c r="BH46" s="32">
        <f ca="1">($K46*EXP(BH$5*($Q46+0.5*($R46)^2))*_xlfn.NORM.DIST((LN(($M46*EXP($L46/100*BH$5)))-LN($K46)-$Q46*BH$5)/($R46*SQRT(BH$5))-$R46*SQRT(BH$5),0,1,TRUE)+$M46*EXP($L46/100*BH$5)*(1-_xlfn.NORM.DIST((LN(($M46*EXP($L46/100*BH$5)))-LN($K46)-$Q46*BH$5)/($R46*SQRT(BH$5)),0,1,TRUE)))*EXP(-$F$1*BH$5)*INDEX('3)tpx females'!CP$57:CP$107,MATCH($O46,'3)tpx females'!$BB$57:$BB$107,0))</f>
        <v>53.567129644418742</v>
      </c>
      <c r="BI46" s="32">
        <f ca="1">($K46*EXP(BI$5*($Q46+0.5*($R46)^2))*_xlfn.NORM.DIST((LN(($M46*EXP($L46/100*BI$5)))-LN($K46)-$Q46*BI$5)/($R46*SQRT(BI$5))-$R46*SQRT(BI$5),0,1,TRUE)+$M46*EXP($L46/100*BI$5)*(1-_xlfn.NORM.DIST((LN(($M46*EXP($L46/100*BI$5)))-LN($K46)-$Q46*BI$5)/($R46*SQRT(BI$5)),0,1,TRUE)))*EXP(-$F$1*BI$5)*INDEX('3)tpx females'!CQ$57:CQ$107,MATCH($O46,'3)tpx females'!$BB$57:$BB$107,0))</f>
        <v>30.061466160362571</v>
      </c>
      <c r="BJ46" s="32">
        <f ca="1">($K46*EXP(BJ$5*($Q46+0.5*($R46)^2))*_xlfn.NORM.DIST((LN(($M46*EXP($L46/100*BJ$5)))-LN($K46)-$Q46*BJ$5)/($R46*SQRT(BJ$5))-$R46*SQRT(BJ$5),0,1,TRUE)+$M46*EXP($L46/100*BJ$5)*(1-_xlfn.NORM.DIST((LN(($M46*EXP($L46/100*BJ$5)))-LN($K46)-$Q46*BJ$5)/($R46*SQRT(BJ$5)),0,1,TRUE)))*EXP(-$F$1*BJ$5)*INDEX('3)tpx females'!CR$57:CR$107,MATCH($O46,'3)tpx females'!$BB$57:$BB$107,0))</f>
        <v>12.651338618862519</v>
      </c>
      <c r="BK46" s="32">
        <f ca="1">($K46*EXP(BK$5*($Q46+0.5*($R46)^2))*_xlfn.NORM.DIST((LN(($M46*EXP($L46/100*BK$5)))-LN($K46)-$Q46*BK$5)/($R46*SQRT(BK$5))-$R46*SQRT(BK$5),0,1,TRUE)+$M46*EXP($L46/100*BK$5)*(1-_xlfn.NORM.DIST((LN(($M46*EXP($L46/100*BK$5)))-LN($K46)-$Q46*BK$5)/($R46*SQRT(BK$5)),0,1,TRUE)))*EXP(-$F$1*BK$5)*INDEX('3)tpx females'!CS$57:CS$107,MATCH($O46,'3)tpx females'!$BB$57:$BB$107,0))</f>
        <v>0</v>
      </c>
      <c r="BL46" s="32">
        <f ca="1">($K46*EXP(BL$5*($Q46+0.5*($R46)^2))*_xlfn.NORM.DIST((LN(($M46*EXP($L46/100*BL$5)))-LN($K46)-$Q46*BL$5)/($R46*SQRT(BL$5))-$R46*SQRT(BL$5),0,1,TRUE)+$M46*EXP($L46/100*BL$5)*(1-_xlfn.NORM.DIST((LN(($M46*EXP($L46/100*BL$5)))-LN($K46)-$Q46*BL$5)/($R46*SQRT(BL$5)),0,1,TRUE)))*EXP(-$F$1*BL$5)*INDEX('3)tpx females'!CT$57:CT$107,MATCH($O46,'3)tpx females'!$BB$57:$BB$107,0))</f>
        <v>0</v>
      </c>
      <c r="BM46" s="32">
        <f ca="1">($K46*EXP(BM$5*($Q46+0.5*($R46)^2))*_xlfn.NORM.DIST((LN(($M46*EXP($L46/100*BM$5)))-LN($K46)-$Q46*BM$5)/($R46*SQRT(BM$5))-$R46*SQRT(BM$5),0,1,TRUE)+$M46*EXP($L46/100*BM$5)*(1-_xlfn.NORM.DIST((LN(($M46*EXP($L46/100*BM$5)))-LN($K46)-$Q46*BM$5)/($R46*SQRT(BM$5)),0,1,TRUE)))*EXP(-$F$1*BM$5)*INDEX('3)tpx females'!CU$57:CU$107,MATCH($O46,'3)tpx females'!$BB$57:$BB$107,0))</f>
        <v>0</v>
      </c>
      <c r="BN46" s="32">
        <f ca="1">($K46*EXP(BN$5*($Q46+0.5*($R46)^2))*_xlfn.NORM.DIST((LN(($M46*EXP($L46/100*BN$5)))-LN($K46)-$Q46*BN$5)/($R46*SQRT(BN$5))-$R46*SQRT(BN$5),0,1,TRUE)+$M46*EXP($L46/100*BN$5)*(1-_xlfn.NORM.DIST((LN(($M46*EXP($L46/100*BN$5)))-LN($K46)-$Q46*BN$5)/($R46*SQRT(BN$5)),0,1,TRUE)))*EXP(-$F$1*BN$5)*INDEX('3)tpx females'!CV$57:CV$107,MATCH($O46,'3)tpx females'!$BB$57:$BB$107,0))</f>
        <v>0</v>
      </c>
      <c r="BO46" s="32">
        <f ca="1">($K46*EXP(BO$5*($Q46+0.5*($R46)^2))*_xlfn.NORM.DIST((LN(($M46*EXP($L46/100*BO$5)))-LN($K46)-$Q46*BO$5)/($R46*SQRT(BO$5))-$R46*SQRT(BO$5),0,1,TRUE)+$M46*EXP($L46/100*BO$5)*(1-_xlfn.NORM.DIST((LN(($M46*EXP($L46/100*BO$5)))-LN($K46)-$Q46*BO$5)/($R46*SQRT(BO$5)),0,1,TRUE)))*EXP(-$F$1*BO$5)*INDEX('3)tpx females'!CW$57:CW$107,MATCH($O46,'3)tpx females'!$BB$57:$BB$107,0))</f>
        <v>0</v>
      </c>
      <c r="BP46" s="32">
        <f ca="1">($K46*EXP(BP$5*($Q46+0.5*($R46)^2))*_xlfn.NORM.DIST((LN(($M46*EXP($L46/100*BP$5)))-LN($K46)-$Q46*BP$5)/($R46*SQRT(BP$5))-$R46*SQRT(BP$5),0,1,TRUE)+$M46*EXP($L46/100*BP$5)*(1-_xlfn.NORM.DIST((LN(($M46*EXP($L46/100*BP$5)))-LN($K46)-$Q46*BP$5)/($R46*SQRT(BP$5)),0,1,TRUE)))*EXP(-$F$1*BP$5)*INDEX('3)tpx females'!CX$57:CX$107,MATCH($O46,'3)tpx females'!$BB$57:$BB$107,0))</f>
        <v>0</v>
      </c>
      <c r="BQ46" s="32">
        <f ca="1">($K46*EXP(BQ$5*($Q46+0.5*($R46)^2))*_xlfn.NORM.DIST((LN(($M46*EXP($L46/100*BQ$5)))-LN($K46)-$Q46*BQ$5)/($R46*SQRT(BQ$5))-$R46*SQRT(BQ$5),0,1,TRUE)+$M46*EXP($L46/100*BQ$5)*(1-_xlfn.NORM.DIST((LN(($M46*EXP($L46/100*BQ$5)))-LN($K46)-$Q46*BQ$5)/($R46*SQRT(BQ$5)),0,1,TRUE)))*EXP(-$F$1*BQ$5)*INDEX('3)tpx females'!CY$57:CY$107,MATCH($O46,'3)tpx females'!$BB$57:$BB$107,0))</f>
        <v>0</v>
      </c>
      <c r="BR46" s="32">
        <f ca="1">($K46*EXP(BR$5*($Q46+0.5*($R46)^2))*_xlfn.NORM.DIST((LN(($M46*EXP($L46/100*BR$5)))-LN($K46)-$Q46*BR$5)/($R46*SQRT(BR$5))-$R46*SQRT(BR$5),0,1,TRUE)+$M46*EXP($L46/100*BR$5)*(1-_xlfn.NORM.DIST((LN(($M46*EXP($L46/100*BR$5)))-LN($K46)-$Q46*BR$5)/($R46*SQRT(BR$5)),0,1,TRUE)))*EXP(-$F$1*BR$5)*INDEX('3)tpx females'!CZ$57:CZ$107,MATCH($O46,'3)tpx females'!$BB$57:$BB$107,0))</f>
        <v>0</v>
      </c>
      <c r="BS46" s="32">
        <f ca="1">($K46*EXP(BS$5*($Q46+0.5*($R46)^2))*_xlfn.NORM.DIST((LN(($M46*EXP($L46/100*BS$5)))-LN($K46)-$Q46*BS$5)/($R46*SQRT(BS$5))-$R46*SQRT(BS$5),0,1,TRUE)+$M46*EXP($L46/100*BS$5)*(1-_xlfn.NORM.DIST((LN(($M46*EXP($L46/100*BS$5)))-LN($K46)-$Q46*BS$5)/($R46*SQRT(BS$5)),0,1,TRUE)))*EXP(-$F$1*BS$5)*INDEX('3)tpx females'!DA$57:DA$107,MATCH($O46,'3)tpx females'!$BB$57:$BB$107,0))</f>
        <v>0</v>
      </c>
      <c r="BU46" s="32">
        <f t="shared" si="58"/>
        <v>67745.308037584749</v>
      </c>
      <c r="BV46" s="32">
        <f t="shared" si="67"/>
        <v>64184.079899662131</v>
      </c>
      <c r="BW46" s="32">
        <f t="shared" si="68"/>
        <v>65219.284732443433</v>
      </c>
      <c r="BX46" s="32">
        <f t="shared" si="69"/>
        <v>66271.18605830353</v>
      </c>
      <c r="BY46" s="32">
        <f t="shared" si="70"/>
        <v>67340.053169726685</v>
      </c>
      <c r="BZ46" s="32">
        <f t="shared" si="71"/>
        <v>68426.159702530902</v>
      </c>
      <c r="CA46" s="32">
        <f t="shared" si="72"/>
        <v>69529.783705920025</v>
      </c>
      <c r="CB46" s="32">
        <f t="shared" si="73"/>
        <v>70651.20771364044</v>
      </c>
      <c r="CC46" s="32">
        <f t="shared" si="74"/>
        <v>71790.718815257249</v>
      </c>
      <c r="CD46" s="32">
        <f t="shared" si="75"/>
        <v>72948.608711276844</v>
      </c>
      <c r="CE46" s="32">
        <f t="shared" si="76"/>
        <v>74125.17362008855</v>
      </c>
      <c r="CF46" s="32">
        <f t="shared" si="77"/>
        <v>75320.713421911802</v>
      </c>
      <c r="CG46" s="32">
        <f t="shared" si="78"/>
        <v>76535.528220274718</v>
      </c>
      <c r="CH46" s="32">
        <f t="shared" si="79"/>
        <v>77769.908647703312</v>
      </c>
      <c r="CI46" s="32">
        <f t="shared" si="80"/>
        <v>79024.114655058176</v>
      </c>
      <c r="CJ46" s="32">
        <f t="shared" si="81"/>
        <v>80298.337519251538</v>
      </c>
      <c r="CK46" s="32">
        <f t="shared" si="82"/>
        <v>81592.642083196741</v>
      </c>
      <c r="CL46" s="32">
        <f t="shared" si="83"/>
        <v>82906.890319073485</v>
      </c>
      <c r="CM46" s="32">
        <f t="shared" si="84"/>
        <v>84240.651821457737</v>
      </c>
      <c r="CN46" s="32">
        <f t="shared" si="85"/>
        <v>85593.110336715443</v>
      </c>
      <c r="CO46" s="32">
        <f t="shared" si="86"/>
        <v>86962.977005045454</v>
      </c>
      <c r="CP46" s="32">
        <f t="shared" si="87"/>
        <v>88348.42046205049</v>
      </c>
      <c r="CQ46" s="32">
        <f t="shared" si="88"/>
        <v>89747.021740800454</v>
      </c>
      <c r="CR46" s="32">
        <f t="shared" si="89"/>
        <v>91155.758748439664</v>
      </c>
      <c r="CS46" s="32">
        <f t="shared" si="90"/>
        <v>92571.021694704948</v>
      </c>
      <c r="CT46" s="32">
        <f t="shared" si="91"/>
        <v>93988.657796737942</v>
      </c>
      <c r="CU46" s="32">
        <f t="shared" si="92"/>
        <v>95404.041225488181</v>
      </c>
      <c r="CV46" s="32">
        <f t="shared" si="93"/>
        <v>96812.162731959645</v>
      </c>
      <c r="CW46" s="32">
        <f t="shared" si="94"/>
        <v>98207.732673314822</v>
      </c>
      <c r="CX46" s="32">
        <f t="shared" si="95"/>
        <v>99585.291125687232</v>
      </c>
      <c r="CY46" s="32">
        <f t="shared" si="96"/>
        <v>100939.31925226956</v>
      </c>
      <c r="CZ46" s="32">
        <f t="shared" si="97"/>
        <v>102264.34691498717</v>
      </c>
      <c r="DA46" s="32">
        <f t="shared" si="98"/>
        <v>103555.05251728978</v>
      </c>
      <c r="DB46" s="32">
        <f t="shared" si="99"/>
        <v>104806.3521164705</v>
      </c>
      <c r="DC46" s="32">
        <f t="shared" si="100"/>
        <v>106013.47585284695</v>
      </c>
      <c r="DD46" s="32">
        <f t="shared" si="101"/>
        <v>107172.03064862666</v>
      </c>
      <c r="DE46" s="32">
        <f t="shared" si="102"/>
        <v>108278.04889692106</v>
      </c>
      <c r="DF46" s="32">
        <f t="shared" si="103"/>
        <v>109328.02347778341</v>
      </c>
      <c r="DG46" s="32">
        <f t="shared" si="104"/>
        <v>110318.92990501273</v>
      </c>
      <c r="DH46" s="32">
        <f t="shared" si="105"/>
        <v>111248.23673634273</v>
      </c>
      <c r="DI46" s="32">
        <f t="shared" si="106"/>
        <v>112113.90558778656</v>
      </c>
      <c r="DJ46" s="32">
        <f t="shared" si="107"/>
        <v>112914.38220010382</v>
      </c>
      <c r="DK46" s="32">
        <f t="shared" si="108"/>
        <v>113648.58003170414</v>
      </c>
      <c r="DL46" s="32">
        <f t="shared" si="109"/>
        <v>114315.85781673191</v>
      </c>
      <c r="DM46" s="32">
        <f t="shared" si="110"/>
        <v>114915.9924465315</v>
      </c>
      <c r="DN46" s="32">
        <f t="shared" si="111"/>
        <v>115449.14842168783</v>
      </c>
      <c r="DO46" s="32">
        <f t="shared" si="112"/>
        <v>115915.84499237555</v>
      </c>
      <c r="DP46" s="32">
        <f t="shared" si="113"/>
        <v>116316.9219664015</v>
      </c>
      <c r="DQ46" s="32">
        <f t="shared" si="114"/>
        <v>116653.50502447318</v>
      </c>
      <c r="DR46" s="32">
        <f t="shared" si="115"/>
        <v>116926.9712463163</v>
      </c>
      <c r="DT46" s="48">
        <f t="shared" si="116"/>
        <v>69</v>
      </c>
      <c r="DU46" s="32"/>
      <c r="DV46" s="32">
        <f ca="1">INDEX('3)tpx females'!BD$57:BD$107,MATCH('3) 2016 cases'!DT46,'3)tpx females'!$BB$57:$BB$107,0))</f>
        <v>8.5615135229322181E-3</v>
      </c>
      <c r="DW46" s="32">
        <f t="shared" ca="1" si="117"/>
        <v>-580.00237087899052</v>
      </c>
      <c r="DX46" s="32">
        <f t="shared" ca="1" si="61"/>
        <v>0.99143848647706778</v>
      </c>
      <c r="DZ46" s="32">
        <f t="shared" ca="1" si="118"/>
        <v>-92602.061942443688</v>
      </c>
      <c r="EA46" s="32">
        <f t="shared" ca="1" si="119"/>
        <v>24856.753904858939</v>
      </c>
      <c r="EB46" s="32">
        <f t="shared" ca="1" si="64"/>
        <v>212.81143469264802</v>
      </c>
      <c r="EC46" s="32">
        <f ca="1">EA46*'3) Value'!AN58</f>
        <v>0</v>
      </c>
      <c r="EE46" s="32">
        <f ca="1">IF(EC46=0,'3) Value'!AM58+'3) 2016 cases'!DZ46,0)</f>
        <v>55.987027877708897</v>
      </c>
    </row>
    <row r="47" spans="3:135" x14ac:dyDescent="0.25">
      <c r="C47" s="32" t="s">
        <v>16</v>
      </c>
      <c r="D47" s="32" t="s">
        <v>14</v>
      </c>
      <c r="E47" s="49">
        <v>16785</v>
      </c>
      <c r="F47" s="32" t="s">
        <v>13</v>
      </c>
      <c r="G47" s="32" t="s">
        <v>17</v>
      </c>
      <c r="H47" s="49" t="s">
        <v>17</v>
      </c>
      <c r="I47" s="32" t="s">
        <v>17</v>
      </c>
      <c r="J47" s="32" t="s">
        <v>21</v>
      </c>
      <c r="K47" s="52">
        <v>470000</v>
      </c>
      <c r="L47" s="52">
        <v>8.9</v>
      </c>
      <c r="M47" s="52">
        <v>144051</v>
      </c>
      <c r="O47" s="48">
        <f t="shared" si="65"/>
        <v>71</v>
      </c>
      <c r="Q47" s="32">
        <f>INDEX('2b)Working'!$I$61:$P$61,MATCH($J47,'2b)Working'!$I$60:$P$60,0))</f>
        <v>6.639962125003708E-2</v>
      </c>
      <c r="R47" s="32">
        <f>INDEX('2b)Working'!$I$62:$P$62,MATCH($J47,'2b)Working'!$I$60:$P$60,0))</f>
        <v>4.3425056649869002E-2</v>
      </c>
      <c r="T47" s="9">
        <f t="shared" ca="1" si="66"/>
        <v>204022.73440345449</v>
      </c>
      <c r="U47" s="10"/>
      <c r="V47" s="32">
        <f ca="1">($K47*EXP(V$5*($Q47+0.5*($R47)^2))*_xlfn.NORM.DIST((LN(($M47*EXP($L47/100*V$5)))-LN($K47)-$Q47*V$5)/($R47*SQRT(V$5))-$R47*SQRT(V$5),0,1,TRUE)+$M47*EXP($L47/100*V$5)*(1-_xlfn.NORM.DIST((LN(($M47*EXP($L47/100*V$5)))-LN($K47)-$Q47*V$5)/($R47*SQRT(V$5)),0,1,TRUE)))*EXP(-$F$1*V$5)*INDEX('3)tpx females'!BD$57:BD$107,MATCH($O47,'3)tpx females'!$BB$57:$BB$107,0))</f>
        <v>1609.1912160710617</v>
      </c>
      <c r="W47" s="32">
        <f ca="1">($K47*EXP(W$5*($Q47+0.5*($R47)^2))*_xlfn.NORM.DIST((LN(($M47*EXP($L47/100*W$5)))-LN($K47)-$Q47*W$5)/($R47*SQRT(W$5))-$R47*SQRT(W$5),0,1,TRUE)+$M47*EXP($L47/100*W$5)*(1-_xlfn.NORM.DIST((LN(($M47*EXP($L47/100*W$5)))-LN($K47)-$Q47*W$5)/($R47*SQRT(W$5)),0,1,TRUE)))*EXP(-$F$1*W$5)*INDEX('3)tpx females'!BE$57:BE$107,MATCH($O47,'3)tpx females'!$BB$57:$BB$107,0))</f>
        <v>1787.8164077937347</v>
      </c>
      <c r="X47" s="32">
        <f ca="1">($K47*EXP(X$5*($Q47+0.5*($R47)^2))*_xlfn.NORM.DIST((LN(($M47*EXP($L47/100*X$5)))-LN($K47)-$Q47*X$5)/($R47*SQRT(X$5))-$R47*SQRT(X$5),0,1,TRUE)+$M47*EXP($L47/100*X$5)*(1-_xlfn.NORM.DIST((LN(($M47*EXP($L47/100*X$5)))-LN($K47)-$Q47*X$5)/($R47*SQRT(X$5)),0,1,TRUE)))*EXP(-$F$1*X$5)*INDEX('3)tpx females'!BF$57:BF$107,MATCH($O47,'3)tpx females'!$BB$57:$BB$107,0))</f>
        <v>1877.2235670605633</v>
      </c>
      <c r="Y47" s="32">
        <f ca="1">($K47*EXP(Y$5*($Q47+0.5*($R47)^2))*_xlfn.NORM.DIST((LN(($M47*EXP($L47/100*Y$5)))-LN($K47)-$Q47*Y$5)/($R47*SQRT(Y$5))-$R47*SQRT(Y$5),0,1,TRUE)+$M47*EXP($L47/100*Y$5)*(1-_xlfn.NORM.DIST((LN(($M47*EXP($L47/100*Y$5)))-LN($K47)-$Q47*Y$5)/($R47*SQRT(Y$5)),0,1,TRUE)))*EXP(-$F$1*Y$5)*INDEX('3)tpx females'!BG$57:BG$107,MATCH($O47,'3)tpx females'!$BB$57:$BB$107,0))</f>
        <v>2236.7497846838678</v>
      </c>
      <c r="Z47" s="32">
        <f ca="1">($K47*EXP(Z$5*($Q47+0.5*($R47)^2))*_xlfn.NORM.DIST((LN(($M47*EXP($L47/100*Z$5)))-LN($K47)-$Q47*Z$5)/($R47*SQRT(Z$5))-$R47*SQRT(Z$5),0,1,TRUE)+$M47*EXP($L47/100*Z$5)*(1-_xlfn.NORM.DIST((LN(($M47*EXP($L47/100*Z$5)))-LN($K47)-$Q47*Z$5)/($R47*SQRT(Z$5)),0,1,TRUE)))*EXP(-$F$1*Z$5)*INDEX('3)tpx females'!BH$57:BH$107,MATCH($O47,'3)tpx females'!$BB$57:$BB$107,0))</f>
        <v>2227.090787491647</v>
      </c>
      <c r="AA47" s="32">
        <f ca="1">($K47*EXP(AA$5*($Q47+0.5*($R47)^2))*_xlfn.NORM.DIST((LN(($M47*EXP($L47/100*AA$5)))-LN($K47)-$Q47*AA$5)/($R47*SQRT(AA$5))-$R47*SQRT(AA$5),0,1,TRUE)+$M47*EXP($L47/100*AA$5)*(1-_xlfn.NORM.DIST((LN(($M47*EXP($L47/100*AA$5)))-LN($K47)-$Q47*AA$5)/($R47*SQRT(AA$5)),0,1,TRUE)))*EXP(-$F$1*AA$5)*INDEX('3)tpx females'!BI$57:BI$107,MATCH($O47,'3)tpx females'!$BB$57:$BB$107,0))</f>
        <v>2479.3892817324363</v>
      </c>
      <c r="AB47" s="32">
        <f ca="1">($K47*EXP(AB$5*($Q47+0.5*($R47)^2))*_xlfn.NORM.DIST((LN(($M47*EXP($L47/100*AB$5)))-LN($K47)-$Q47*AB$5)/($R47*SQRT(AB$5))-$R47*SQRT(AB$5),0,1,TRUE)+$M47*EXP($L47/100*AB$5)*(1-_xlfn.NORM.DIST((LN(($M47*EXP($L47/100*AB$5)))-LN($K47)-$Q47*AB$5)/($R47*SQRT(AB$5)),0,1,TRUE)))*EXP(-$F$1*AB$5)*INDEX('3)tpx females'!BJ$57:BJ$107,MATCH($O47,'3)tpx females'!$BB$57:$BB$107,0))</f>
        <v>2889.5450476408314</v>
      </c>
      <c r="AC47" s="32">
        <f ca="1">($K47*EXP(AC$5*($Q47+0.5*($R47)^2))*_xlfn.NORM.DIST((LN(($M47*EXP($L47/100*AC$5)))-LN($K47)-$Q47*AC$5)/($R47*SQRT(AC$5))-$R47*SQRT(AC$5),0,1,TRUE)+$M47*EXP($L47/100*AC$5)*(1-_xlfn.NORM.DIST((LN(($M47*EXP($L47/100*AC$5)))-LN($K47)-$Q47*AC$5)/($R47*SQRT(AC$5)),0,1,TRUE)))*EXP(-$F$1*AC$5)*INDEX('3)tpx females'!BK$57:BK$107,MATCH($O47,'3)tpx females'!$BB$57:$BB$107,0))</f>
        <v>3138.2521287756322</v>
      </c>
      <c r="AD47" s="32">
        <f ca="1">($K47*EXP(AD$5*($Q47+0.5*($R47)^2))*_xlfn.NORM.DIST((LN(($M47*EXP($L47/100*AD$5)))-LN($K47)-$Q47*AD$5)/($R47*SQRT(AD$5))-$R47*SQRT(AD$5),0,1,TRUE)+$M47*EXP($L47/100*AD$5)*(1-_xlfn.NORM.DIST((LN(($M47*EXP($L47/100*AD$5)))-LN($K47)-$Q47*AD$5)/($R47*SQRT(AD$5)),0,1,TRUE)))*EXP(-$F$1*AD$5)*INDEX('3)tpx females'!BL$57:BL$107,MATCH($O47,'3)tpx females'!$BB$57:$BB$107,0))</f>
        <v>3460.0662731813195</v>
      </c>
      <c r="AE47" s="32">
        <f ca="1">($K47*EXP(AE$5*($Q47+0.5*($R47)^2))*_xlfn.NORM.DIST((LN(($M47*EXP($L47/100*AE$5)))-LN($K47)-$Q47*AE$5)/($R47*SQRT(AE$5))-$R47*SQRT(AE$5),0,1,TRUE)+$M47*EXP($L47/100*AE$5)*(1-_xlfn.NORM.DIST((LN(($M47*EXP($L47/100*AE$5)))-LN($K47)-$Q47*AE$5)/($R47*SQRT(AE$5)),0,1,TRUE)))*EXP(-$F$1*AE$5)*INDEX('3)tpx females'!BM$57:BM$107,MATCH($O47,'3)tpx females'!$BB$57:$BB$107,0))</f>
        <v>4142.3652957379727</v>
      </c>
      <c r="AF47" s="32">
        <f ca="1">($K47*EXP(AF$5*($Q47+0.5*($R47)^2))*_xlfn.NORM.DIST((LN(($M47*EXP($L47/100*AF$5)))-LN($K47)-$Q47*AF$5)/($R47*SQRT(AF$5))-$R47*SQRT(AF$5),0,1,TRUE)+$M47*EXP($L47/100*AF$5)*(1-_xlfn.NORM.DIST((LN(($M47*EXP($L47/100*AF$5)))-LN($K47)-$Q47*AF$5)/($R47*SQRT(AF$5)),0,1,TRUE)))*EXP(-$F$1*AF$5)*INDEX('3)tpx females'!BN$57:BN$107,MATCH($O47,'3)tpx females'!$BB$57:$BB$107,0))</f>
        <v>4687.5077081848531</v>
      </c>
      <c r="AG47" s="32">
        <f ca="1">($K47*EXP(AG$5*($Q47+0.5*($R47)^2))*_xlfn.NORM.DIST((LN(($M47*EXP($L47/100*AG$5)))-LN($K47)-$Q47*AG$5)/($R47*SQRT(AG$5))-$R47*SQRT(AG$5),0,1,TRUE)+$M47*EXP($L47/100*AG$5)*(1-_xlfn.NORM.DIST((LN(($M47*EXP($L47/100*AG$5)))-LN($K47)-$Q47*AG$5)/($R47*SQRT(AG$5)),0,1,TRUE)))*EXP(-$F$1*AG$5)*INDEX('3)tpx females'!BO$57:BO$107,MATCH($O47,'3)tpx females'!$BB$57:$BB$107,0))</f>
        <v>5473.6099708460451</v>
      </c>
      <c r="AH47" s="32">
        <f ca="1">($K47*EXP(AH$5*($Q47+0.5*($R47)^2))*_xlfn.NORM.DIST((LN(($M47*EXP($L47/100*AH$5)))-LN($K47)-$Q47*AH$5)/($R47*SQRT(AH$5))-$R47*SQRT(AH$5),0,1,TRUE)+$M47*EXP($L47/100*AH$5)*(1-_xlfn.NORM.DIST((LN(($M47*EXP($L47/100*AH$5)))-LN($K47)-$Q47*AH$5)/($R47*SQRT(AH$5)),0,1,TRUE)))*EXP(-$F$1*AH$5)*INDEX('3)tpx females'!BP$57:BP$107,MATCH($O47,'3)tpx females'!$BB$57:$BB$107,0))</f>
        <v>6128.7270180535961</v>
      </c>
      <c r="AI47" s="32">
        <f ca="1">($K47*EXP(AI$5*($Q47+0.5*($R47)^2))*_xlfn.NORM.DIST((LN(($M47*EXP($L47/100*AI$5)))-LN($K47)-$Q47*AI$5)/($R47*SQRT(AI$5))-$R47*SQRT(AI$5),0,1,TRUE)+$M47*EXP($L47/100*AI$5)*(1-_xlfn.NORM.DIST((LN(($M47*EXP($L47/100*AI$5)))-LN($K47)-$Q47*AI$5)/($R47*SQRT(AI$5)),0,1,TRUE)))*EXP(-$F$1*AI$5)*INDEX('3)tpx females'!BQ$57:BQ$107,MATCH($O47,'3)tpx females'!$BB$57:$BB$107,0))</f>
        <v>6492.6073285219891</v>
      </c>
      <c r="AJ47" s="32">
        <f ca="1">($K47*EXP(AJ$5*($Q47+0.5*($R47)^2))*_xlfn.NORM.DIST((LN(($M47*EXP($L47/100*AJ$5)))-LN($K47)-$Q47*AJ$5)/($R47*SQRT(AJ$5))-$R47*SQRT(AJ$5),0,1,TRUE)+$M47*EXP($L47/100*AJ$5)*(1-_xlfn.NORM.DIST((LN(($M47*EXP($L47/100*AJ$5)))-LN($K47)-$Q47*AJ$5)/($R47*SQRT(AJ$5)),0,1,TRUE)))*EXP(-$F$1*AJ$5)*INDEX('3)tpx females'!BR$57:BR$107,MATCH($O47,'3)tpx females'!$BB$57:$BB$107,0))</f>
        <v>7380.3965810537984</v>
      </c>
      <c r="AK47" s="32">
        <f ca="1">($K47*EXP(AK$5*($Q47+0.5*($R47)^2))*_xlfn.NORM.DIST((LN(($M47*EXP($L47/100*AK$5)))-LN($K47)-$Q47*AK$5)/($R47*SQRT(AK$5))-$R47*SQRT(AK$5),0,1,TRUE)+$M47*EXP($L47/100*AK$5)*(1-_xlfn.NORM.DIST((LN(($M47*EXP($L47/100*AK$5)))-LN($K47)-$Q47*AK$5)/($R47*SQRT(AK$5)),0,1,TRUE)))*EXP(-$F$1*AK$5)*INDEX('3)tpx females'!BS$57:BS$107,MATCH($O47,'3)tpx females'!$BB$57:$BB$107,0))</f>
        <v>8572.6749869249434</v>
      </c>
      <c r="AL47" s="32">
        <f ca="1">($K47*EXP(AL$5*($Q47+0.5*($R47)^2))*_xlfn.NORM.DIST((LN(($M47*EXP($L47/100*AL$5)))-LN($K47)-$Q47*AL$5)/($R47*SQRT(AL$5))-$R47*SQRT(AL$5),0,1,TRUE)+$M47*EXP($L47/100*AL$5)*(1-_xlfn.NORM.DIST((LN(($M47*EXP($L47/100*AL$5)))-LN($K47)-$Q47*AL$5)/($R47*SQRT(AL$5)),0,1,TRUE)))*EXP(-$F$1*AL$5)*INDEX('3)tpx females'!BT$57:BT$107,MATCH($O47,'3)tpx females'!$BB$57:$BB$107,0))</f>
        <v>9181.2623039157043</v>
      </c>
      <c r="AM47" s="32">
        <f ca="1">($K47*EXP(AM$5*($Q47+0.5*($R47)^2))*_xlfn.NORM.DIST((LN(($M47*EXP($L47/100*AM$5)))-LN($K47)-$Q47*AM$5)/($R47*SQRT(AM$5))-$R47*SQRT(AM$5),0,1,TRUE)+$M47*EXP($L47/100*AM$5)*(1-_xlfn.NORM.DIST((LN(($M47*EXP($L47/100*AM$5)))-LN($K47)-$Q47*AM$5)/($R47*SQRT(AM$5)),0,1,TRUE)))*EXP(-$F$1*AM$5)*INDEX('3)tpx females'!BU$57:BU$107,MATCH($O47,'3)tpx females'!$BB$57:$BB$107,0))</f>
        <v>10059.414688763549</v>
      </c>
      <c r="AN47" s="32">
        <f ca="1">($K47*EXP(AN$5*($Q47+0.5*($R47)^2))*_xlfn.NORM.DIST((LN(($M47*EXP($L47/100*AN$5)))-LN($K47)-$Q47*AN$5)/($R47*SQRT(AN$5))-$R47*SQRT(AN$5),0,1,TRUE)+$M47*EXP($L47/100*AN$5)*(1-_xlfn.NORM.DIST((LN(($M47*EXP($L47/100*AN$5)))-LN($K47)-$Q47*AN$5)/($R47*SQRT(AN$5)),0,1,TRUE)))*EXP(-$F$1*AN$5)*INDEX('3)tpx females'!BV$57:BV$107,MATCH($O47,'3)tpx females'!$BB$57:$BB$107,0))</f>
        <v>11469.475418619362</v>
      </c>
      <c r="AO47" s="32">
        <f ca="1">($K47*EXP(AO$5*($Q47+0.5*($R47)^2))*_xlfn.NORM.DIST((LN(($M47*EXP($L47/100*AO$5)))-LN($K47)-$Q47*AO$5)/($R47*SQRT(AO$5))-$R47*SQRT(AO$5),0,1,TRUE)+$M47*EXP($L47/100*AO$5)*(1-_xlfn.NORM.DIST((LN(($M47*EXP($L47/100*AO$5)))-LN($K47)-$Q47*AO$5)/($R47*SQRT(AO$5)),0,1,TRUE)))*EXP(-$F$1*AO$5)*INDEX('3)tpx females'!BW$57:BW$107,MATCH($O47,'3)tpx females'!$BB$57:$BB$107,0))</f>
        <v>11959.369586239212</v>
      </c>
      <c r="AP47" s="32">
        <f ca="1">($K47*EXP(AP$5*($Q47+0.5*($R47)^2))*_xlfn.NORM.DIST((LN(($M47*EXP($L47/100*AP$5)))-LN($K47)-$Q47*AP$5)/($R47*SQRT(AP$5))-$R47*SQRT(AP$5),0,1,TRUE)+$M47*EXP($L47/100*AP$5)*(1-_xlfn.NORM.DIST((LN(($M47*EXP($L47/100*AP$5)))-LN($K47)-$Q47*AP$5)/($R47*SQRT(AP$5)),0,1,TRUE)))*EXP(-$F$1*AP$5)*INDEX('3)tpx females'!BX$57:BX$107,MATCH($O47,'3)tpx females'!$BB$57:$BB$107,0))</f>
        <v>11697.730022543141</v>
      </c>
      <c r="AQ47" s="32">
        <f ca="1">($K47*EXP(AQ$5*($Q47+0.5*($R47)^2))*_xlfn.NORM.DIST((LN(($M47*EXP($L47/100*AQ$5)))-LN($K47)-$Q47*AQ$5)/($R47*SQRT(AQ$5))-$R47*SQRT(AQ$5),0,1,TRUE)+$M47*EXP($L47/100*AQ$5)*(1-_xlfn.NORM.DIST((LN(($M47*EXP($L47/100*AQ$5)))-LN($K47)-$Q47*AQ$5)/($R47*SQRT(AQ$5)),0,1,TRUE)))*EXP(-$F$1*AQ$5)*INDEX('3)tpx females'!BY$57:BY$107,MATCH($O47,'3)tpx females'!$BB$57:$BB$107,0))</f>
        <v>11474.281509446619</v>
      </c>
      <c r="AR47" s="32">
        <f ca="1">($K47*EXP(AR$5*($Q47+0.5*($R47)^2))*_xlfn.NORM.DIST((LN(($M47*EXP($L47/100*AR$5)))-LN($K47)-$Q47*AR$5)/($R47*SQRT(AR$5))-$R47*SQRT(AR$5),0,1,TRUE)+$M47*EXP($L47/100*AR$5)*(1-_xlfn.NORM.DIST((LN(($M47*EXP($L47/100*AR$5)))-LN($K47)-$Q47*AR$5)/($R47*SQRT(AR$5)),0,1,TRUE)))*EXP(-$F$1*AR$5)*INDEX('3)tpx females'!BZ$57:BZ$107,MATCH($O47,'3)tpx females'!$BB$57:$BB$107,0))</f>
        <v>11257.553438314642</v>
      </c>
      <c r="AS47" s="32">
        <f ca="1">($K47*EXP(AS$5*($Q47+0.5*($R47)^2))*_xlfn.NORM.DIST((LN(($M47*EXP($L47/100*AS$5)))-LN($K47)-$Q47*AS$5)/($R47*SQRT(AS$5))-$R47*SQRT(AS$5),0,1,TRUE)+$M47*EXP($L47/100*AS$5)*(1-_xlfn.NORM.DIST((LN(($M47*EXP($L47/100*AS$5)))-LN($K47)-$Q47*AS$5)/($R47*SQRT(AS$5)),0,1,TRUE)))*EXP(-$F$1*AS$5)*INDEX('3)tpx females'!CA$57:CA$107,MATCH($O47,'3)tpx females'!$BB$57:$BB$107,0))</f>
        <v>11201.811535460842</v>
      </c>
      <c r="AT47" s="32">
        <f ca="1">($K47*EXP(AT$5*($Q47+0.5*($R47)^2))*_xlfn.NORM.DIST((LN(($M47*EXP($L47/100*AT$5)))-LN($K47)-$Q47*AT$5)/($R47*SQRT(AT$5))-$R47*SQRT(AT$5),0,1,TRUE)+$M47*EXP($L47/100*AT$5)*(1-_xlfn.NORM.DIST((LN(($M47*EXP($L47/100*AT$5)))-LN($K47)-$Q47*AT$5)/($R47*SQRT(AT$5)),0,1,TRUE)))*EXP(-$F$1*AT$5)*INDEX('3)tpx females'!CB$57:CB$107,MATCH($O47,'3)tpx females'!$BB$57:$BB$107,0))</f>
        <v>10199.750238365586</v>
      </c>
      <c r="AU47" s="32">
        <f ca="1">($K47*EXP(AU$5*($Q47+0.5*($R47)^2))*_xlfn.NORM.DIST((LN(($M47*EXP($L47/100*AU$5)))-LN($K47)-$Q47*AU$5)/($R47*SQRT(AU$5))-$R47*SQRT(AU$5),0,1,TRUE)+$M47*EXP($L47/100*AU$5)*(1-_xlfn.NORM.DIST((LN(($M47*EXP($L47/100*AU$5)))-LN($K47)-$Q47*AU$5)/($R47*SQRT(AU$5)),0,1,TRUE)))*EXP(-$F$1*AU$5)*INDEX('3)tpx females'!CC$57:CC$107,MATCH($O47,'3)tpx females'!$BB$57:$BB$107,0))</f>
        <v>9173.2328099947081</v>
      </c>
      <c r="AV47" s="32">
        <f ca="1">($K47*EXP(AV$5*($Q47+0.5*($R47)^2))*_xlfn.NORM.DIST((LN(($M47*EXP($L47/100*AV$5)))-LN($K47)-$Q47*AV$5)/($R47*SQRT(AV$5))-$R47*SQRT(AV$5),0,1,TRUE)+$M47*EXP($L47/100*AV$5)*(1-_xlfn.NORM.DIST((LN(($M47*EXP($L47/100*AV$5)))-LN($K47)-$Q47*AV$5)/($R47*SQRT(AV$5)),0,1,TRUE)))*EXP(-$F$1*AV$5)*INDEX('3)tpx females'!CD$57:CD$107,MATCH($O47,'3)tpx females'!$BB$57:$BB$107,0))</f>
        <v>7947.9424679215272</v>
      </c>
      <c r="AW47" s="32">
        <f ca="1">($K47*EXP(AW$5*($Q47+0.5*($R47)^2))*_xlfn.NORM.DIST((LN(($M47*EXP($L47/100*AW$5)))-LN($K47)-$Q47*AW$5)/($R47*SQRT(AW$5))-$R47*SQRT(AW$5),0,1,TRUE)+$M47*EXP($L47/100*AW$5)*(1-_xlfn.NORM.DIST((LN(($M47*EXP($L47/100*AW$5)))-LN($K47)-$Q47*AW$5)/($R47*SQRT(AW$5)),0,1,TRUE)))*EXP(-$F$1*AW$5)*INDEX('3)tpx females'!CE$57:CE$107,MATCH($O47,'3)tpx females'!$BB$57:$BB$107,0))</f>
        <v>6601.7068641255719</v>
      </c>
      <c r="AX47" s="32">
        <f ca="1">($K47*EXP(AX$5*($Q47+0.5*($R47)^2))*_xlfn.NORM.DIST((LN(($M47*EXP($L47/100*AX$5)))-LN($K47)-$Q47*AX$5)/($R47*SQRT(AX$5))-$R47*SQRT(AX$5),0,1,TRUE)+$M47*EXP($L47/100*AX$5)*(1-_xlfn.NORM.DIST((LN(($M47*EXP($L47/100*AX$5)))-LN($K47)-$Q47*AX$5)/($R47*SQRT(AX$5)),0,1,TRUE)))*EXP(-$F$1*AX$5)*INDEX('3)tpx females'!CF$57:CF$107,MATCH($O47,'3)tpx females'!$BB$57:$BB$107,0))</f>
        <v>5249.905170968148</v>
      </c>
      <c r="AY47" s="32">
        <f ca="1">($K47*EXP(AY$5*($Q47+0.5*($R47)^2))*_xlfn.NORM.DIST((LN(($M47*EXP($L47/100*AY$5)))-LN($K47)-$Q47*AY$5)/($R47*SQRT(AY$5))-$R47*SQRT(AY$5),0,1,TRUE)+$M47*EXP($L47/100*AY$5)*(1-_xlfn.NORM.DIST((LN(($M47*EXP($L47/100*AY$5)))-LN($K47)-$Q47*AY$5)/($R47*SQRT(AY$5)),0,1,TRUE)))*EXP(-$F$1*AY$5)*INDEX('3)tpx females'!CG$57:CG$107,MATCH($O47,'3)tpx females'!$BB$57:$BB$107,0))</f>
        <v>4001.5812462766748</v>
      </c>
      <c r="AZ47" s="32">
        <f ca="1">($K47*EXP(AZ$5*($Q47+0.5*($R47)^2))*_xlfn.NORM.DIST((LN(($M47*EXP($L47/100*AZ$5)))-LN($K47)-$Q47*AZ$5)/($R47*SQRT(AZ$5))-$R47*SQRT(AZ$5),0,1,TRUE)+$M47*EXP($L47/100*AZ$5)*(1-_xlfn.NORM.DIST((LN(($M47*EXP($L47/100*AZ$5)))-LN($K47)-$Q47*AZ$5)/($R47*SQRT(AZ$5)),0,1,TRUE)))*EXP(-$F$1*AZ$5)*INDEX('3)tpx females'!CH$57:CH$107,MATCH($O47,'3)tpx females'!$BB$57:$BB$107,0))</f>
        <v>2897.9553867357072</v>
      </c>
      <c r="BA47" s="32">
        <f ca="1">($K47*EXP(BA$5*($Q47+0.5*($R47)^2))*_xlfn.NORM.DIST((LN(($M47*EXP($L47/100*BA$5)))-LN($K47)-$Q47*BA$5)/($R47*SQRT(BA$5))-$R47*SQRT(BA$5),0,1,TRUE)+$M47*EXP($L47/100*BA$5)*(1-_xlfn.NORM.DIST((LN(($M47*EXP($L47/100*BA$5)))-LN($K47)-$Q47*BA$5)/($R47*SQRT(BA$5)),0,1,TRUE)))*EXP(-$F$1*BA$5)*INDEX('3)tpx females'!CI$57:CI$107,MATCH($O47,'3)tpx females'!$BB$57:$BB$107,0))</f>
        <v>1985.7048614072853</v>
      </c>
      <c r="BB47" s="32">
        <f ca="1">($K47*EXP(BB$5*($Q47+0.5*($R47)^2))*_xlfn.NORM.DIST((LN(($M47*EXP($L47/100*BB$5)))-LN($K47)-$Q47*BB$5)/($R47*SQRT(BB$5))-$R47*SQRT(BB$5),0,1,TRUE)+$M47*EXP($L47/100*BB$5)*(1-_xlfn.NORM.DIST((LN(($M47*EXP($L47/100*BB$5)))-LN($K47)-$Q47*BB$5)/($R47*SQRT(BB$5)),0,1,TRUE)))*EXP(-$F$1*BB$5)*INDEX('3)tpx females'!CJ$57:CJ$107,MATCH($O47,'3)tpx females'!$BB$57:$BB$107,0))</f>
        <v>1297.9174897204862</v>
      </c>
      <c r="BC47" s="32">
        <f ca="1">($K47*EXP(BC$5*($Q47+0.5*($R47)^2))*_xlfn.NORM.DIST((LN(($M47*EXP($L47/100*BC$5)))-LN($K47)-$Q47*BC$5)/($R47*SQRT(BC$5))-$R47*SQRT(BC$5),0,1,TRUE)+$M47*EXP($L47/100*BC$5)*(1-_xlfn.NORM.DIST((LN(($M47*EXP($L47/100*BC$5)))-LN($K47)-$Q47*BC$5)/($R47*SQRT(BC$5)),0,1,TRUE)))*EXP(-$F$1*BC$5)*INDEX('3)tpx females'!CK$57:CK$107,MATCH($O47,'3)tpx females'!$BB$57:$BB$107,0))</f>
        <v>802.46645313679778</v>
      </c>
      <c r="BD47" s="32">
        <f ca="1">($K47*EXP(BD$5*($Q47+0.5*($R47)^2))*_xlfn.NORM.DIST((LN(($M47*EXP($L47/100*BD$5)))-LN($K47)-$Q47*BD$5)/($R47*SQRT(BD$5))-$R47*SQRT(BD$5),0,1,TRUE)+$M47*EXP($L47/100*BD$5)*(1-_xlfn.NORM.DIST((LN(($M47*EXP($L47/100*BD$5)))-LN($K47)-$Q47*BD$5)/($R47*SQRT(BD$5)),0,1,TRUE)))*EXP(-$F$1*BD$5)*INDEX('3)tpx females'!CL$57:CL$107,MATCH($O47,'3)tpx females'!$BB$57:$BB$107,0))</f>
        <v>473.52885756244535</v>
      </c>
      <c r="BE47" s="32">
        <f ca="1">($K47*EXP(BE$5*($Q47+0.5*($R47)^2))*_xlfn.NORM.DIST((LN(($M47*EXP($L47/100*BE$5)))-LN($K47)-$Q47*BE$5)/($R47*SQRT(BE$5))-$R47*SQRT(BE$5),0,1,TRUE)+$M47*EXP($L47/100*BE$5)*(1-_xlfn.NORM.DIST((LN(($M47*EXP($L47/100*BE$5)))-LN($K47)-$Q47*BE$5)/($R47*SQRT(BE$5)),0,1,TRUE)))*EXP(-$F$1*BE$5)*INDEX('3)tpx females'!CM$57:CM$107,MATCH($O47,'3)tpx females'!$BB$57:$BB$107,0))</f>
        <v>254.58565465706218</v>
      </c>
      <c r="BF47" s="32">
        <f ca="1">($K47*EXP(BF$5*($Q47+0.5*($R47)^2))*_xlfn.NORM.DIST((LN(($M47*EXP($L47/100*BF$5)))-LN($K47)-$Q47*BF$5)/($R47*SQRT(BF$5))-$R47*SQRT(BF$5),0,1,TRUE)+$M47*EXP($L47/100*BF$5)*(1-_xlfn.NORM.DIST((LN(($M47*EXP($L47/100*BF$5)))-LN($K47)-$Q47*BF$5)/($R47*SQRT(BF$5)),0,1,TRUE)))*EXP(-$F$1*BF$5)*INDEX('3)tpx females'!CN$57:CN$107,MATCH($O47,'3)tpx females'!$BB$57:$BB$107,0))</f>
        <v>139.58123527375474</v>
      </c>
      <c r="BG47" s="32">
        <f ca="1">($K47*EXP(BG$5*($Q47+0.5*($R47)^2))*_xlfn.NORM.DIST((LN(($M47*EXP($L47/100*BG$5)))-LN($K47)-$Q47*BG$5)/($R47*SQRT(BG$5))-$R47*SQRT(BG$5),0,1,TRUE)+$M47*EXP($L47/100*BG$5)*(1-_xlfn.NORM.DIST((LN(($M47*EXP($L47/100*BG$5)))-LN($K47)-$Q47*BG$5)/($R47*SQRT(BG$5)),0,1,TRUE)))*EXP(-$F$1*BG$5)*INDEX('3)tpx females'!CO$57:CO$107,MATCH($O47,'3)tpx females'!$BB$57:$BB$107,0))</f>
        <v>78.908640983931448</v>
      </c>
      <c r="BH47" s="32">
        <f ca="1">($K47*EXP(BH$5*($Q47+0.5*($R47)^2))*_xlfn.NORM.DIST((LN(($M47*EXP($L47/100*BH$5)))-LN($K47)-$Q47*BH$5)/($R47*SQRT(BH$5))-$R47*SQRT(BH$5),0,1,TRUE)+$M47*EXP($L47/100*BH$5)*(1-_xlfn.NORM.DIST((LN(($M47*EXP($L47/100*BH$5)))-LN($K47)-$Q47*BH$5)/($R47*SQRT(BH$5)),0,1,TRUE)))*EXP(-$F$1*BH$5)*INDEX('3)tpx females'!CP$57:CP$107,MATCH($O47,'3)tpx females'!$BB$57:$BB$107,0))</f>
        <v>33.855139267468637</v>
      </c>
      <c r="BI47" s="32">
        <f ca="1">($K47*EXP(BI$5*($Q47+0.5*($R47)^2))*_xlfn.NORM.DIST((LN(($M47*EXP($L47/100*BI$5)))-LN($K47)-$Q47*BI$5)/($R47*SQRT(BI$5))-$R47*SQRT(BI$5),0,1,TRUE)+$M47*EXP($L47/100*BI$5)*(1-_xlfn.NORM.DIST((LN(($M47*EXP($L47/100*BI$5)))-LN($K47)-$Q47*BI$5)/($R47*SQRT(BI$5)),0,1,TRUE)))*EXP(-$F$1*BI$5)*INDEX('3)tpx females'!CQ$57:CQ$107,MATCH($O47,'3)tpx females'!$BB$57:$BB$107,0))</f>
        <v>0</v>
      </c>
      <c r="BJ47" s="32">
        <f ca="1">($K47*EXP(BJ$5*($Q47+0.5*($R47)^2))*_xlfn.NORM.DIST((LN(($M47*EXP($L47/100*BJ$5)))-LN($K47)-$Q47*BJ$5)/($R47*SQRT(BJ$5))-$R47*SQRT(BJ$5),0,1,TRUE)+$M47*EXP($L47/100*BJ$5)*(1-_xlfn.NORM.DIST((LN(($M47*EXP($L47/100*BJ$5)))-LN($K47)-$Q47*BJ$5)/($R47*SQRT(BJ$5)),0,1,TRUE)))*EXP(-$F$1*BJ$5)*INDEX('3)tpx females'!CR$57:CR$107,MATCH($O47,'3)tpx females'!$BB$57:$BB$107,0))</f>
        <v>0</v>
      </c>
      <c r="BK47" s="32">
        <f ca="1">($K47*EXP(BK$5*($Q47+0.5*($R47)^2))*_xlfn.NORM.DIST((LN(($M47*EXP($L47/100*BK$5)))-LN($K47)-$Q47*BK$5)/($R47*SQRT(BK$5))-$R47*SQRT(BK$5),0,1,TRUE)+$M47*EXP($L47/100*BK$5)*(1-_xlfn.NORM.DIST((LN(($M47*EXP($L47/100*BK$5)))-LN($K47)-$Q47*BK$5)/($R47*SQRT(BK$5)),0,1,TRUE)))*EXP(-$F$1*BK$5)*INDEX('3)tpx females'!CS$57:CS$107,MATCH($O47,'3)tpx females'!$BB$57:$BB$107,0))</f>
        <v>0</v>
      </c>
      <c r="BL47" s="32">
        <f ca="1">($K47*EXP(BL$5*($Q47+0.5*($R47)^2))*_xlfn.NORM.DIST((LN(($M47*EXP($L47/100*BL$5)))-LN($K47)-$Q47*BL$5)/($R47*SQRT(BL$5))-$R47*SQRT(BL$5),0,1,TRUE)+$M47*EXP($L47/100*BL$5)*(1-_xlfn.NORM.DIST((LN(($M47*EXP($L47/100*BL$5)))-LN($K47)-$Q47*BL$5)/($R47*SQRT(BL$5)),0,1,TRUE)))*EXP(-$F$1*BL$5)*INDEX('3)tpx females'!CT$57:CT$107,MATCH($O47,'3)tpx females'!$BB$57:$BB$107,0))</f>
        <v>0</v>
      </c>
      <c r="BM47" s="32">
        <f ca="1">($K47*EXP(BM$5*($Q47+0.5*($R47)^2))*_xlfn.NORM.DIST((LN(($M47*EXP($L47/100*BM$5)))-LN($K47)-$Q47*BM$5)/($R47*SQRT(BM$5))-$R47*SQRT(BM$5),0,1,TRUE)+$M47*EXP($L47/100*BM$5)*(1-_xlfn.NORM.DIST((LN(($M47*EXP($L47/100*BM$5)))-LN($K47)-$Q47*BM$5)/($R47*SQRT(BM$5)),0,1,TRUE)))*EXP(-$F$1*BM$5)*INDEX('3)tpx females'!CU$57:CU$107,MATCH($O47,'3)tpx females'!$BB$57:$BB$107,0))</f>
        <v>0</v>
      </c>
      <c r="BN47" s="32">
        <f ca="1">($K47*EXP(BN$5*($Q47+0.5*($R47)^2))*_xlfn.NORM.DIST((LN(($M47*EXP($L47/100*BN$5)))-LN($K47)-$Q47*BN$5)/($R47*SQRT(BN$5))-$R47*SQRT(BN$5),0,1,TRUE)+$M47*EXP($L47/100*BN$5)*(1-_xlfn.NORM.DIST((LN(($M47*EXP($L47/100*BN$5)))-LN($K47)-$Q47*BN$5)/($R47*SQRT(BN$5)),0,1,TRUE)))*EXP(-$F$1*BN$5)*INDEX('3)tpx females'!CV$57:CV$107,MATCH($O47,'3)tpx females'!$BB$57:$BB$107,0))</f>
        <v>0</v>
      </c>
      <c r="BO47" s="32">
        <f ca="1">($K47*EXP(BO$5*($Q47+0.5*($R47)^2))*_xlfn.NORM.DIST((LN(($M47*EXP($L47/100*BO$5)))-LN($K47)-$Q47*BO$5)/($R47*SQRT(BO$5))-$R47*SQRT(BO$5),0,1,TRUE)+$M47*EXP($L47/100*BO$5)*(1-_xlfn.NORM.DIST((LN(($M47*EXP($L47/100*BO$5)))-LN($K47)-$Q47*BO$5)/($R47*SQRT(BO$5)),0,1,TRUE)))*EXP(-$F$1*BO$5)*INDEX('3)tpx females'!CW$57:CW$107,MATCH($O47,'3)tpx females'!$BB$57:$BB$107,0))</f>
        <v>0</v>
      </c>
      <c r="BP47" s="32">
        <f ca="1">($K47*EXP(BP$5*($Q47+0.5*($R47)^2))*_xlfn.NORM.DIST((LN(($M47*EXP($L47/100*BP$5)))-LN($K47)-$Q47*BP$5)/($R47*SQRT(BP$5))-$R47*SQRT(BP$5),0,1,TRUE)+$M47*EXP($L47/100*BP$5)*(1-_xlfn.NORM.DIST((LN(($M47*EXP($L47/100*BP$5)))-LN($K47)-$Q47*BP$5)/($R47*SQRT(BP$5)),0,1,TRUE)))*EXP(-$F$1*BP$5)*INDEX('3)tpx females'!CX$57:CX$107,MATCH($O47,'3)tpx females'!$BB$57:$BB$107,0))</f>
        <v>0</v>
      </c>
      <c r="BQ47" s="32">
        <f ca="1">($K47*EXP(BQ$5*($Q47+0.5*($R47)^2))*_xlfn.NORM.DIST((LN(($M47*EXP($L47/100*BQ$5)))-LN($K47)-$Q47*BQ$5)/($R47*SQRT(BQ$5))-$R47*SQRT(BQ$5),0,1,TRUE)+$M47*EXP($L47/100*BQ$5)*(1-_xlfn.NORM.DIST((LN(($M47*EXP($L47/100*BQ$5)))-LN($K47)-$Q47*BQ$5)/($R47*SQRT(BQ$5)),0,1,TRUE)))*EXP(-$F$1*BQ$5)*INDEX('3)tpx females'!CY$57:CY$107,MATCH($O47,'3)tpx females'!$BB$57:$BB$107,0))</f>
        <v>0</v>
      </c>
      <c r="BR47" s="32">
        <f ca="1">($K47*EXP(BR$5*($Q47+0.5*($R47)^2))*_xlfn.NORM.DIST((LN(($M47*EXP($L47/100*BR$5)))-LN($K47)-$Q47*BR$5)/($R47*SQRT(BR$5))-$R47*SQRT(BR$5),0,1,TRUE)+$M47*EXP($L47/100*BR$5)*(1-_xlfn.NORM.DIST((LN(($M47*EXP($L47/100*BR$5)))-LN($K47)-$Q47*BR$5)/($R47*SQRT(BR$5)),0,1,TRUE)))*EXP(-$F$1*BR$5)*INDEX('3)tpx females'!CZ$57:CZ$107,MATCH($O47,'3)tpx females'!$BB$57:$BB$107,0))</f>
        <v>0</v>
      </c>
      <c r="BS47" s="32">
        <f ca="1">($K47*EXP(BS$5*($Q47+0.5*($R47)^2))*_xlfn.NORM.DIST((LN(($M47*EXP($L47/100*BS$5)))-LN($K47)-$Q47*BS$5)/($R47*SQRT(BS$5))-$R47*SQRT(BS$5),0,1,TRUE)+$M47*EXP($L47/100*BS$5)*(1-_xlfn.NORM.DIST((LN(($M47*EXP($L47/100*BS$5)))-LN($K47)-$Q47*BS$5)/($R47*SQRT(BS$5)),0,1,TRUE)))*EXP(-$F$1*BS$5)*INDEX('3)tpx females'!DA$57:DA$107,MATCH($O47,'3)tpx females'!$BB$57:$BB$107,0))</f>
        <v>0</v>
      </c>
      <c r="BU47" s="32">
        <f t="shared" si="58"/>
        <v>155970.58059577522</v>
      </c>
      <c r="BV47" s="32">
        <f t="shared" si="67"/>
        <v>148215.51597072402</v>
      </c>
      <c r="BW47" s="32">
        <f t="shared" si="68"/>
        <v>151058.53391772223</v>
      </c>
      <c r="BX47" s="32">
        <f t="shared" si="69"/>
        <v>153956.08563599281</v>
      </c>
      <c r="BY47" s="32">
        <f t="shared" si="70"/>
        <v>156909.21717317402</v>
      </c>
      <c r="BZ47" s="32">
        <f t="shared" si="71"/>
        <v>159918.99464182241</v>
      </c>
      <c r="CA47" s="32">
        <f t="shared" si="72"/>
        <v>162986.50460429097</v>
      </c>
      <c r="CB47" s="32">
        <f t="shared" si="73"/>
        <v>166112.85446499006</v>
      </c>
      <c r="CC47" s="32">
        <f t="shared" si="74"/>
        <v>169299.1728701721</v>
      </c>
      <c r="CD47" s="32">
        <f t="shared" si="75"/>
        <v>172546.61011538483</v>
      </c>
      <c r="CE47" s="32">
        <f t="shared" si="76"/>
        <v>175856.3385607118</v>
      </c>
      <c r="CF47" s="32">
        <f t="shared" si="77"/>
        <v>179229.55305342862</v>
      </c>
      <c r="CG47" s="32">
        <f t="shared" si="78"/>
        <v>182667.47135259188</v>
      </c>
      <c r="CH47" s="32">
        <f t="shared" si="79"/>
        <v>186171.33451773613</v>
      </c>
      <c r="CI47" s="32">
        <f t="shared" si="80"/>
        <v>189742.40708827609</v>
      </c>
      <c r="CJ47" s="32">
        <f t="shared" si="81"/>
        <v>193381.97648005839</v>
      </c>
      <c r="CK47" s="32">
        <f t="shared" si="82"/>
        <v>197091.3501569604</v>
      </c>
      <c r="CL47" s="32">
        <f t="shared" si="83"/>
        <v>200871.84771347043</v>
      </c>
      <c r="CM47" s="32">
        <f t="shared" si="84"/>
        <v>204724.78325442036</v>
      </c>
      <c r="CN47" s="32">
        <f t="shared" si="85"/>
        <v>208651.43196198376</v>
      </c>
      <c r="CO47" s="32">
        <f t="shared" si="86"/>
        <v>212652.97424328249</v>
      </c>
      <c r="CP47" s="32">
        <f t="shared" si="87"/>
        <v>216730.41192986304</v>
      </c>
      <c r="CQ47" s="32">
        <f t="shared" si="88"/>
        <v>220884.45377911208</v>
      </c>
      <c r="CR47" s="32">
        <f t="shared" si="89"/>
        <v>225115.37160706142</v>
      </c>
      <c r="CS47" s="32">
        <f t="shared" si="90"/>
        <v>229422.83297296858</v>
      </c>
      <c r="CT47" s="32">
        <f t="shared" si="91"/>
        <v>233805.72052087873</v>
      </c>
      <c r="CU47" s="32">
        <f t="shared" si="92"/>
        <v>238261.95107631889</v>
      </c>
      <c r="CV47" s="32">
        <f t="shared" si="93"/>
        <v>242788.30891717316</v>
      </c>
      <c r="CW47" s="32">
        <f t="shared" si="94"/>
        <v>247380.30716927239</v>
      </c>
      <c r="CX47" s="32">
        <f t="shared" si="95"/>
        <v>252032.08922215758</v>
      </c>
      <c r="CY47" s="32">
        <f t="shared" si="96"/>
        <v>256736.37884022921</v>
      </c>
      <c r="CZ47" s="32">
        <f t="shared" si="97"/>
        <v>261484.48377977961</v>
      </c>
      <c r="DA47" s="32">
        <f t="shared" si="98"/>
        <v>266266.35372807959</v>
      </c>
      <c r="DB47" s="32">
        <f t="shared" si="99"/>
        <v>271070.68969085696</v>
      </c>
      <c r="DC47" s="32">
        <f t="shared" si="100"/>
        <v>275885.09888218308</v>
      </c>
      <c r="DD47" s="32">
        <f t="shared" si="101"/>
        <v>280696.28689741559</v>
      </c>
      <c r="DE47" s="32">
        <f t="shared" si="102"/>
        <v>285490.27753658738</v>
      </c>
      <c r="DF47" s="32">
        <f t="shared" si="103"/>
        <v>290252.65005720151</v>
      </c>
      <c r="DG47" s="32">
        <f t="shared" si="104"/>
        <v>294968.78376893152</v>
      </c>
      <c r="DH47" s="32">
        <f t="shared" si="105"/>
        <v>299624.10059589817</v>
      </c>
      <c r="DI47" s="32">
        <f t="shared" si="106"/>
        <v>304204.29736734857</v>
      </c>
      <c r="DJ47" s="32">
        <f t="shared" si="107"/>
        <v>308695.56100014143</v>
      </c>
      <c r="DK47" s="32">
        <f t="shared" si="108"/>
        <v>313084.76126760722</v>
      </c>
      <c r="DL47" s="32">
        <f t="shared" si="109"/>
        <v>317359.61739327997</v>
      </c>
      <c r="DM47" s="32">
        <f t="shared" si="110"/>
        <v>321508.8361748571</v>
      </c>
      <c r="DN47" s="32">
        <f t="shared" si="111"/>
        <v>325522.22066957818</v>
      </c>
      <c r="DO47" s="32">
        <f t="shared" si="112"/>
        <v>329390.74961665348</v>
      </c>
      <c r="DP47" s="32">
        <f t="shared" si="113"/>
        <v>333106.62871513638</v>
      </c>
      <c r="DQ47" s="32">
        <f t="shared" si="114"/>
        <v>336663.31561262417</v>
      </c>
      <c r="DR47" s="32">
        <f t="shared" si="115"/>
        <v>340055.52099935454</v>
      </c>
      <c r="DT47" s="48">
        <f t="shared" si="116"/>
        <v>71</v>
      </c>
      <c r="DU47" s="32"/>
      <c r="DV47" s="32">
        <f ca="1">INDEX('3)tpx females'!BD$57:BD$107,MATCH('3) 2016 cases'!DT47,'3)tpx females'!$BB$57:$BB$107,0))</f>
        <v>1.1065360774103472E-2</v>
      </c>
      <c r="DW47" s="32">
        <f t="shared" ca="1" si="117"/>
        <v>-1725.8707444386353</v>
      </c>
      <c r="DX47" s="32">
        <f t="shared" ca="1" si="61"/>
        <v>0.98893463922589653</v>
      </c>
      <c r="DZ47" s="32">
        <f t="shared" ca="1" si="118"/>
        <v>-219519.24065988127</v>
      </c>
      <c r="EA47" s="32">
        <f t="shared" ca="1" si="119"/>
        <v>63548.66006410605</v>
      </c>
      <c r="EB47" s="32">
        <f t="shared" ca="1" si="64"/>
        <v>703.18885032019489</v>
      </c>
      <c r="EC47" s="32">
        <f ca="1">EA47*'3) Value'!AN59</f>
        <v>0</v>
      </c>
      <c r="EE47" s="32">
        <f ca="1">IF(EC47=0,'3) Value'!AM59+'3) 2016 cases'!DZ47,0)</f>
        <v>13.04178244996001</v>
      </c>
    </row>
    <row r="48" spans="3:135" x14ac:dyDescent="0.25">
      <c r="C48" s="32" t="s">
        <v>16</v>
      </c>
      <c r="D48" s="32" t="s">
        <v>14</v>
      </c>
      <c r="E48" s="49">
        <v>16117</v>
      </c>
      <c r="F48" s="32" t="s">
        <v>13</v>
      </c>
      <c r="G48" s="52"/>
      <c r="H48" s="52"/>
      <c r="I48" s="52"/>
      <c r="J48" s="32" t="s">
        <v>24</v>
      </c>
      <c r="K48" s="52">
        <v>530000</v>
      </c>
      <c r="L48" s="52">
        <v>8.85</v>
      </c>
      <c r="M48" s="52">
        <v>384811</v>
      </c>
      <c r="O48" s="48">
        <f t="shared" si="65"/>
        <v>72</v>
      </c>
      <c r="Q48" s="32">
        <f>INDEX('2b)Working'!$I$61:$P$61,MATCH($J48,'2b)Working'!$I$60:$P$60,0))</f>
        <v>7.2302392103851601E-2</v>
      </c>
      <c r="R48" s="32">
        <f>INDEX('2b)Working'!$I$62:$P$62,MATCH($J48,'2b)Working'!$I$60:$P$60,0))</f>
        <v>5.5424966377019061E-2</v>
      </c>
      <c r="T48" s="9">
        <f t="shared" ca="1" si="66"/>
        <v>490378.93860565103</v>
      </c>
      <c r="U48" s="10"/>
      <c r="V48" s="32">
        <f ca="1">($K48*EXP(V$5*($Q48+0.5*($R48)^2))*_xlfn.NORM.DIST((LN(($M48*EXP($L48/100*V$5)))-LN($K48)-$Q48*V$5)/($R48*SQRT(V$5))-$R48*SQRT(V$5),0,1,TRUE)+$M48*EXP($L48/100*V$5)*(1-_xlfn.NORM.DIST((LN(($M48*EXP($L48/100*V$5)))-LN($K48)-$Q48*V$5)/($R48*SQRT(V$5)),0,1,TRUE)))*EXP(-$F$1*V$5)*INDEX('3)tpx females'!BD$57:BD$107,MATCH($O48,'3)tpx females'!$BB$57:$BB$107,0))</f>
        <v>4807.708896998417</v>
      </c>
      <c r="W48" s="32">
        <f ca="1">($K48*EXP(W$5*($Q48+0.5*($R48)^2))*_xlfn.NORM.DIST((LN(($M48*EXP($L48/100*W$5)))-LN($K48)-$Q48*W$5)/($R48*SQRT(W$5))-$R48*SQRT(W$5),0,1,TRUE)+$M48*EXP($L48/100*W$5)*(1-_xlfn.NORM.DIST((LN(($M48*EXP($L48/100*W$5)))-LN($K48)-$Q48*W$5)/($R48*SQRT(W$5)),0,1,TRUE)))*EXP(-$F$1*W$5)*INDEX('3)tpx females'!BE$57:BE$107,MATCH($O48,'3)tpx females'!$BB$57:$BB$107,0))</f>
        <v>5048.4505249176245</v>
      </c>
      <c r="X48" s="32">
        <f ca="1">($K48*EXP(X$5*($Q48+0.5*($R48)^2))*_xlfn.NORM.DIST((LN(($M48*EXP($L48/100*X$5)))-LN($K48)-$Q48*X$5)/($R48*SQRT(X$5))-$R48*SQRT(X$5),0,1,TRUE)+$M48*EXP($L48/100*X$5)*(1-_xlfn.NORM.DIST((LN(($M48*EXP($L48/100*X$5)))-LN($K48)-$Q48*X$5)/($R48*SQRT(X$5)),0,1,TRUE)))*EXP(-$F$1*X$5)*INDEX('3)tpx females'!BF$57:BF$107,MATCH($O48,'3)tpx females'!$BB$57:$BB$107,0))</f>
        <v>6002.7734863456972</v>
      </c>
      <c r="Y48" s="32">
        <f ca="1">($K48*EXP(Y$5*($Q48+0.5*($R48)^2))*_xlfn.NORM.DIST((LN(($M48*EXP($L48/100*Y$5)))-LN($K48)-$Q48*Y$5)/($R48*SQRT(Y$5))-$R48*SQRT(Y$5),0,1,TRUE)+$M48*EXP($L48/100*Y$5)*(1-_xlfn.NORM.DIST((LN(($M48*EXP($L48/100*Y$5)))-LN($K48)-$Q48*Y$5)/($R48*SQRT(Y$5)),0,1,TRUE)))*EXP(-$F$1*Y$5)*INDEX('3)tpx females'!BG$57:BG$107,MATCH($O48,'3)tpx females'!$BB$57:$BB$107,0))</f>
        <v>5977.5399100810391</v>
      </c>
      <c r="Z48" s="32">
        <f ca="1">($K48*EXP(Z$5*($Q48+0.5*($R48)^2))*_xlfn.NORM.DIST((LN(($M48*EXP($L48/100*Z$5)))-LN($K48)-$Q48*Z$5)/($R48*SQRT(Z$5))-$R48*SQRT(Z$5),0,1,TRUE)+$M48*EXP($L48/100*Z$5)*(1-_xlfn.NORM.DIST((LN(($M48*EXP($L48/100*Z$5)))-LN($K48)-$Q48*Z$5)/($R48*SQRT(Z$5)),0,1,TRUE)))*EXP(-$F$1*Z$5)*INDEX('3)tpx females'!BH$57:BH$107,MATCH($O48,'3)tpx females'!$BB$57:$BB$107,0))</f>
        <v>6649.4238877792022</v>
      </c>
      <c r="AA48" s="32">
        <f ca="1">($K48*EXP(AA$5*($Q48+0.5*($R48)^2))*_xlfn.NORM.DIST((LN(($M48*EXP($L48/100*AA$5)))-LN($K48)-$Q48*AA$5)/($R48*SQRT(AA$5))-$R48*SQRT(AA$5),0,1,TRUE)+$M48*EXP($L48/100*AA$5)*(1-_xlfn.NORM.DIST((LN(($M48*EXP($L48/100*AA$5)))-LN($K48)-$Q48*AA$5)/($R48*SQRT(AA$5)),0,1,TRUE)))*EXP(-$F$1*AA$5)*INDEX('3)tpx females'!BI$57:BI$107,MATCH($O48,'3)tpx females'!$BB$57:$BB$107,0))</f>
        <v>7718.5627995447085</v>
      </c>
      <c r="AB48" s="32">
        <f ca="1">($K48*EXP(AB$5*($Q48+0.5*($R48)^2))*_xlfn.NORM.DIST((LN(($M48*EXP($L48/100*AB$5)))-LN($K48)-$Q48*AB$5)/($R48*SQRT(AB$5))-$R48*SQRT(AB$5),0,1,TRUE)+$M48*EXP($L48/100*AB$5)*(1-_xlfn.NORM.DIST((LN(($M48*EXP($L48/100*AB$5)))-LN($K48)-$Q48*AB$5)/($R48*SQRT(AB$5)),0,1,TRUE)))*EXP(-$F$1*AB$5)*INDEX('3)tpx females'!BJ$57:BJ$107,MATCH($O48,'3)tpx females'!$BB$57:$BB$107,0))</f>
        <v>8375.0035017590963</v>
      </c>
      <c r="AC48" s="32">
        <f ca="1">($K48*EXP(AC$5*($Q48+0.5*($R48)^2))*_xlfn.NORM.DIST((LN(($M48*EXP($L48/100*AC$5)))-LN($K48)-$Q48*AC$5)/($R48*SQRT(AC$5))-$R48*SQRT(AC$5),0,1,TRUE)+$M48*EXP($L48/100*AC$5)*(1-_xlfn.NORM.DIST((LN(($M48*EXP($L48/100*AC$5)))-LN($K48)-$Q48*AC$5)/($R48*SQRT(AC$5)),0,1,TRUE)))*EXP(-$F$1*AC$5)*INDEX('3)tpx females'!BK$57:BK$107,MATCH($O48,'3)tpx females'!$BB$57:$BB$107,0))</f>
        <v>9183.4311849326168</v>
      </c>
      <c r="AD48" s="32">
        <f ca="1">($K48*EXP(AD$5*($Q48+0.5*($R48)^2))*_xlfn.NORM.DIST((LN(($M48*EXP($L48/100*AD$5)))-LN($K48)-$Q48*AD$5)/($R48*SQRT(AD$5))-$R48*SQRT(AD$5),0,1,TRUE)+$M48*EXP($L48/100*AD$5)*(1-_xlfn.NORM.DIST((LN(($M48*EXP($L48/100*AD$5)))-LN($K48)-$Q48*AD$5)/($R48*SQRT(AD$5)),0,1,TRUE)))*EXP(-$F$1*AD$5)*INDEX('3)tpx females'!BL$57:BL$107,MATCH($O48,'3)tpx females'!$BB$57:$BB$107,0))</f>
        <v>10948.195103305443</v>
      </c>
      <c r="AE48" s="32">
        <f ca="1">($K48*EXP(AE$5*($Q48+0.5*($R48)^2))*_xlfn.NORM.DIST((LN(($M48*EXP($L48/100*AE$5)))-LN($K48)-$Q48*AE$5)/($R48*SQRT(AE$5))-$R48*SQRT(AE$5),0,1,TRUE)+$M48*EXP($L48/100*AE$5)*(1-_xlfn.NORM.DIST((LN(($M48*EXP($L48/100*AE$5)))-LN($K48)-$Q48*AE$5)/($R48*SQRT(AE$5)),0,1,TRUE)))*EXP(-$F$1*AE$5)*INDEX('3)tpx females'!BM$57:BM$107,MATCH($O48,'3)tpx females'!$BB$57:$BB$107,0))</f>
        <v>12280.953187226527</v>
      </c>
      <c r="AF48" s="32">
        <f ca="1">($K48*EXP(AF$5*($Q48+0.5*($R48)^2))*_xlfn.NORM.DIST((LN(($M48*EXP($L48/100*AF$5)))-LN($K48)-$Q48*AF$5)/($R48*SQRT(AF$5))-$R48*SQRT(AF$5),0,1,TRUE)+$M48*EXP($L48/100*AF$5)*(1-_xlfn.NORM.DIST((LN(($M48*EXP($L48/100*AF$5)))-LN($K48)-$Q48*AF$5)/($R48*SQRT(AF$5)),0,1,TRUE)))*EXP(-$F$1*AF$5)*INDEX('3)tpx females'!BN$57:BN$107,MATCH($O48,'3)tpx females'!$BB$57:$BB$107,0))</f>
        <v>14267.028885008427</v>
      </c>
      <c r="AG48" s="32">
        <f ca="1">($K48*EXP(AG$5*($Q48+0.5*($R48)^2))*_xlfn.NORM.DIST((LN(($M48*EXP($L48/100*AG$5)))-LN($K48)-$Q48*AG$5)/($R48*SQRT(AG$5))-$R48*SQRT(AG$5),0,1,TRUE)+$M48*EXP($L48/100*AG$5)*(1-_xlfn.NORM.DIST((LN(($M48*EXP($L48/100*AG$5)))-LN($K48)-$Q48*AG$5)/($R48*SQRT(AG$5)),0,1,TRUE)))*EXP(-$F$1*AG$5)*INDEX('3)tpx females'!BO$57:BO$107,MATCH($O48,'3)tpx females'!$BB$57:$BB$107,0))</f>
        <v>15876.995444612527</v>
      </c>
      <c r="AH48" s="32">
        <f ca="1">($K48*EXP(AH$5*($Q48+0.5*($R48)^2))*_xlfn.NORM.DIST((LN(($M48*EXP($L48/100*AH$5)))-LN($K48)-$Q48*AH$5)/($R48*SQRT(AH$5))-$R48*SQRT(AH$5),0,1,TRUE)+$M48*EXP($L48/100*AH$5)*(1-_xlfn.NORM.DIST((LN(($M48*EXP($L48/100*AH$5)))-LN($K48)-$Q48*AH$5)/($R48*SQRT(AH$5)),0,1,TRUE)))*EXP(-$F$1*AH$5)*INDEX('3)tpx females'!BP$57:BP$107,MATCH($O48,'3)tpx females'!$BB$57:$BB$107,0))</f>
        <v>16696.230365561965</v>
      </c>
      <c r="AI48" s="32">
        <f ca="1">($K48*EXP(AI$5*($Q48+0.5*($R48)^2))*_xlfn.NORM.DIST((LN(($M48*EXP($L48/100*AI$5)))-LN($K48)-$Q48*AI$5)/($R48*SQRT(AI$5))-$R48*SQRT(AI$5),0,1,TRUE)+$M48*EXP($L48/100*AI$5)*(1-_xlfn.NORM.DIST((LN(($M48*EXP($L48/100*AI$5)))-LN($K48)-$Q48*AI$5)/($R48*SQRT(AI$5)),0,1,TRUE)))*EXP(-$F$1*AI$5)*INDEX('3)tpx females'!BQ$57:BQ$107,MATCH($O48,'3)tpx females'!$BB$57:$BB$107,0))</f>
        <v>18827.075434900107</v>
      </c>
      <c r="AJ48" s="32">
        <f ca="1">($K48*EXP(AJ$5*($Q48+0.5*($R48)^2))*_xlfn.NORM.DIST((LN(($M48*EXP($L48/100*AJ$5)))-LN($K48)-$Q48*AJ$5)/($R48*SQRT(AJ$5))-$R48*SQRT(AJ$5),0,1,TRUE)+$M48*EXP($L48/100*AJ$5)*(1-_xlfn.NORM.DIST((LN(($M48*EXP($L48/100*AJ$5)))-LN($K48)-$Q48*AJ$5)/($R48*SQRT(AJ$5)),0,1,TRUE)))*EXP(-$F$1*AJ$5)*INDEX('3)tpx females'!BR$57:BR$107,MATCH($O48,'3)tpx females'!$BB$57:$BB$107,0))</f>
        <v>21646.194377341126</v>
      </c>
      <c r="AK48" s="32">
        <f ca="1">($K48*EXP(AK$5*($Q48+0.5*($R48)^2))*_xlfn.NORM.DIST((LN(($M48*EXP($L48/100*AK$5)))-LN($K48)-$Q48*AK$5)/($R48*SQRT(AK$5))-$R48*SQRT(AK$5),0,1,TRUE)+$M48*EXP($L48/100*AK$5)*(1-_xlfn.NORM.DIST((LN(($M48*EXP($L48/100*AK$5)))-LN($K48)-$Q48*AK$5)/($R48*SQRT(AK$5)),0,1,TRUE)))*EXP(-$F$1*AK$5)*INDEX('3)tpx females'!BS$57:BS$107,MATCH($O48,'3)tpx females'!$BB$57:$BB$107,0))</f>
        <v>22981.681590473636</v>
      </c>
      <c r="AL48" s="32">
        <f ca="1">($K48*EXP(AL$5*($Q48+0.5*($R48)^2))*_xlfn.NORM.DIST((LN(($M48*EXP($L48/100*AL$5)))-LN($K48)-$Q48*AL$5)/($R48*SQRT(AL$5))-$R48*SQRT(AL$5),0,1,TRUE)+$M48*EXP($L48/100*AL$5)*(1-_xlfn.NORM.DIST((LN(($M48*EXP($L48/100*AL$5)))-LN($K48)-$Q48*AL$5)/($R48*SQRT(AL$5)),0,1,TRUE)))*EXP(-$F$1*AL$5)*INDEX('3)tpx females'!BT$57:BT$107,MATCH($O48,'3)tpx females'!$BB$57:$BB$107,0))</f>
        <v>24926.838155082783</v>
      </c>
      <c r="AM48" s="32">
        <f ca="1">($K48*EXP(AM$5*($Q48+0.5*($R48)^2))*_xlfn.NORM.DIST((LN(($M48*EXP($L48/100*AM$5)))-LN($K48)-$Q48*AM$5)/($R48*SQRT(AM$5))-$R48*SQRT(AM$5),0,1,TRUE)+$M48*EXP($L48/100*AM$5)*(1-_xlfn.NORM.DIST((LN(($M48*EXP($L48/100*AM$5)))-LN($K48)-$Q48*AM$5)/($R48*SQRT(AM$5)),0,1,TRUE)))*EXP(-$F$1*AM$5)*INDEX('3)tpx females'!BU$57:BU$107,MATCH($O48,'3)tpx females'!$BB$57:$BB$107,0))</f>
        <v>28100.375773425341</v>
      </c>
      <c r="AN48" s="32">
        <f ca="1">($K48*EXP(AN$5*($Q48+0.5*($R48)^2))*_xlfn.NORM.DIST((LN(($M48*EXP($L48/100*AN$5)))-LN($K48)-$Q48*AN$5)/($R48*SQRT(AN$5))-$R48*SQRT(AN$5),0,1,TRUE)+$M48*EXP($L48/100*AN$5)*(1-_xlfn.NORM.DIST((LN(($M48*EXP($L48/100*AN$5)))-LN($K48)-$Q48*AN$5)/($R48*SQRT(AN$5)),0,1,TRUE)))*EXP(-$F$1*AN$5)*INDEX('3)tpx females'!BV$57:BV$107,MATCH($O48,'3)tpx females'!$BB$57:$BB$107,0))</f>
        <v>28992.627931256291</v>
      </c>
      <c r="AO48" s="32">
        <f ca="1">($K48*EXP(AO$5*($Q48+0.5*($R48)^2))*_xlfn.NORM.DIST((LN(($M48*EXP($L48/100*AO$5)))-LN($K48)-$Q48*AO$5)/($R48*SQRT(AO$5))-$R48*SQRT(AO$5),0,1,TRUE)+$M48*EXP($L48/100*AO$5)*(1-_xlfn.NORM.DIST((LN(($M48*EXP($L48/100*AO$5)))-LN($K48)-$Q48*AO$5)/($R48*SQRT(AO$5)),0,1,TRUE)))*EXP(-$F$1*AO$5)*INDEX('3)tpx females'!BW$57:BW$107,MATCH($O48,'3)tpx females'!$BB$57:$BB$107,0))</f>
        <v>28062.878698794972</v>
      </c>
      <c r="AP48" s="32">
        <f ca="1">($K48*EXP(AP$5*($Q48+0.5*($R48)^2))*_xlfn.NORM.DIST((LN(($M48*EXP($L48/100*AP$5)))-LN($K48)-$Q48*AP$5)/($R48*SQRT(AP$5))-$R48*SQRT(AP$5),0,1,TRUE)+$M48*EXP($L48/100*AP$5)*(1-_xlfn.NORM.DIST((LN(($M48*EXP($L48/100*AP$5)))-LN($K48)-$Q48*AP$5)/($R48*SQRT(AP$5)),0,1,TRUE)))*EXP(-$F$1*AP$5)*INDEX('3)tpx females'!BX$57:BX$107,MATCH($O48,'3)tpx females'!$BB$57:$BB$107,0))</f>
        <v>27227.074248286226</v>
      </c>
      <c r="AQ48" s="32">
        <f ca="1">($K48*EXP(AQ$5*($Q48+0.5*($R48)^2))*_xlfn.NORM.DIST((LN(($M48*EXP($L48/100*AQ$5)))-LN($K48)-$Q48*AQ$5)/($R48*SQRT(AQ$5))-$R48*SQRT(AQ$5),0,1,TRUE)+$M48*EXP($L48/100*AQ$5)*(1-_xlfn.NORM.DIST((LN(($M48*EXP($L48/100*AQ$5)))-LN($K48)-$Q48*AQ$5)/($R48*SQRT(AQ$5)),0,1,TRUE)))*EXP(-$F$1*AQ$5)*INDEX('3)tpx females'!BY$57:BY$107,MATCH($O48,'3)tpx females'!$BB$57:$BB$107,0))</f>
        <v>26410.599958712028</v>
      </c>
      <c r="AR48" s="32">
        <f ca="1">($K48*EXP(AR$5*($Q48+0.5*($R48)^2))*_xlfn.NORM.DIST((LN(($M48*EXP($L48/100*AR$5)))-LN($K48)-$Q48*AR$5)/($R48*SQRT(AR$5))-$R48*SQRT(AR$5),0,1,TRUE)+$M48*EXP($L48/100*AR$5)*(1-_xlfn.NORM.DIST((LN(($M48*EXP($L48/100*AR$5)))-LN($K48)-$Q48*AR$5)/($R48*SQRT(AR$5)),0,1,TRUE)))*EXP(-$F$1*AR$5)*INDEX('3)tpx females'!BZ$57:BZ$107,MATCH($O48,'3)tpx females'!$BB$57:$BB$107,0))</f>
        <v>25968.291726344432</v>
      </c>
      <c r="AS48" s="32">
        <f ca="1">($K48*EXP(AS$5*($Q48+0.5*($R48)^2))*_xlfn.NORM.DIST((LN(($M48*EXP($L48/100*AS$5)))-LN($K48)-$Q48*AS$5)/($R48*SQRT(AS$5))-$R48*SQRT(AS$5),0,1,TRUE)+$M48*EXP($L48/100*AS$5)*(1-_xlfn.NORM.DIST((LN(($M48*EXP($L48/100*AS$5)))-LN($K48)-$Q48*AS$5)/($R48*SQRT(AS$5)),0,1,TRUE)))*EXP(-$F$1*AS$5)*INDEX('3)tpx females'!CA$57:CA$107,MATCH($O48,'3)tpx females'!$BB$57:$BB$107,0))</f>
        <v>23373.438435637585</v>
      </c>
      <c r="AT48" s="32">
        <f ca="1">($K48*EXP(AT$5*($Q48+0.5*($R48)^2))*_xlfn.NORM.DIST((LN(($M48*EXP($L48/100*AT$5)))-LN($K48)-$Q48*AT$5)/($R48*SQRT(AT$5))-$R48*SQRT(AT$5),0,1,TRUE)+$M48*EXP($L48/100*AT$5)*(1-_xlfn.NORM.DIST((LN(($M48*EXP($L48/100*AT$5)))-LN($K48)-$Q48*AT$5)/($R48*SQRT(AT$5)),0,1,TRUE)))*EXP(-$F$1*AT$5)*INDEX('3)tpx females'!CB$57:CB$107,MATCH($O48,'3)tpx females'!$BB$57:$BB$107,0))</f>
        <v>20773.662953156421</v>
      </c>
      <c r="AU48" s="32">
        <f ca="1">($K48*EXP(AU$5*($Q48+0.5*($R48)^2))*_xlfn.NORM.DIST((LN(($M48*EXP($L48/100*AU$5)))-LN($K48)-$Q48*AU$5)/($R48*SQRT(AU$5))-$R48*SQRT(AU$5),0,1,TRUE)+$M48*EXP($L48/100*AU$5)*(1-_xlfn.NORM.DIST((LN(($M48*EXP($L48/100*AU$5)))-LN($K48)-$Q48*AU$5)/($R48*SQRT(AU$5)),0,1,TRUE)))*EXP(-$F$1*AU$5)*INDEX('3)tpx females'!CC$57:CC$107,MATCH($O48,'3)tpx females'!$BB$57:$BB$107,0))</f>
        <v>17786.658752920161</v>
      </c>
      <c r="AV48" s="32">
        <f ca="1">($K48*EXP(AV$5*($Q48+0.5*($R48)^2))*_xlfn.NORM.DIST((LN(($M48*EXP($L48/100*AV$5)))-LN($K48)-$Q48*AV$5)/($R48*SQRT(AV$5))-$R48*SQRT(AV$5),0,1,TRUE)+$M48*EXP($L48/100*AV$5)*(1-_xlfn.NORM.DIST((LN(($M48*EXP($L48/100*AV$5)))-LN($K48)-$Q48*AV$5)/($R48*SQRT(AV$5)),0,1,TRUE)))*EXP(-$F$1*AV$5)*INDEX('3)tpx females'!CD$57:CD$107,MATCH($O48,'3)tpx females'!$BB$57:$BB$107,0))</f>
        <v>14600.567136511523</v>
      </c>
      <c r="AW48" s="32">
        <f ca="1">($K48*EXP(AW$5*($Q48+0.5*($R48)^2))*_xlfn.NORM.DIST((LN(($M48*EXP($L48/100*AW$5)))-LN($K48)-$Q48*AW$5)/($R48*SQRT(AW$5))-$R48*SQRT(AW$5),0,1,TRUE)+$M48*EXP($L48/100*AW$5)*(1-_xlfn.NORM.DIST((LN(($M48*EXP($L48/100*AW$5)))-LN($K48)-$Q48*AW$5)/($R48*SQRT(AW$5)),0,1,TRUE)))*EXP(-$F$1*AW$5)*INDEX('3)tpx females'!CE$57:CE$107,MATCH($O48,'3)tpx females'!$BB$57:$BB$107,0))</f>
        <v>11475.558573765926</v>
      </c>
      <c r="AX48" s="32">
        <f ca="1">($K48*EXP(AX$5*($Q48+0.5*($R48)^2))*_xlfn.NORM.DIST((LN(($M48*EXP($L48/100*AX$5)))-LN($K48)-$Q48*AX$5)/($R48*SQRT(AX$5))-$R48*SQRT(AX$5),0,1,TRUE)+$M48*EXP($L48/100*AX$5)*(1-_xlfn.NORM.DIST((LN(($M48*EXP($L48/100*AX$5)))-LN($K48)-$Q48*AX$5)/($R48*SQRT(AX$5)),0,1,TRUE)))*EXP(-$F$1*AX$5)*INDEX('3)tpx females'!CF$57:CF$107,MATCH($O48,'3)tpx females'!$BB$57:$BB$107,0))</f>
        <v>8645.5547177324079</v>
      </c>
      <c r="AY48" s="32">
        <f ca="1">($K48*EXP(AY$5*($Q48+0.5*($R48)^2))*_xlfn.NORM.DIST((LN(($M48*EXP($L48/100*AY$5)))-LN($K48)-$Q48*AY$5)/($R48*SQRT(AY$5))-$R48*SQRT(AY$5),0,1,TRUE)+$M48*EXP($L48/100*AY$5)*(1-_xlfn.NORM.DIST((LN(($M48*EXP($L48/100*AY$5)))-LN($K48)-$Q48*AY$5)/($R48*SQRT(AY$5)),0,1,TRUE)))*EXP(-$F$1*AY$5)*INDEX('3)tpx females'!CG$57:CG$107,MATCH($O48,'3)tpx females'!$BB$57:$BB$107,0))</f>
        <v>6189.8127941365256</v>
      </c>
      <c r="AZ48" s="32">
        <f ca="1">($K48*EXP(AZ$5*($Q48+0.5*($R48)^2))*_xlfn.NORM.DIST((LN(($M48*EXP($L48/100*AZ$5)))-LN($K48)-$Q48*AZ$5)/($R48*SQRT(AZ$5))-$R48*SQRT(AZ$5),0,1,TRUE)+$M48*EXP($L48/100*AZ$5)*(1-_xlfn.NORM.DIST((LN(($M48*EXP($L48/100*AZ$5)))-LN($K48)-$Q48*AZ$5)/($R48*SQRT(AZ$5)),0,1,TRUE)))*EXP(-$F$1*AZ$5)*INDEX('3)tpx females'!CH$57:CH$107,MATCH($O48,'3)tpx females'!$BB$57:$BB$107,0))</f>
        <v>4195.0820776428272</v>
      </c>
      <c r="BA48" s="32">
        <f ca="1">($K48*EXP(BA$5*($Q48+0.5*($R48)^2))*_xlfn.NORM.DIST((LN(($M48*EXP($L48/100*BA$5)))-LN($K48)-$Q48*BA$5)/($R48*SQRT(BA$5))-$R48*SQRT(BA$5),0,1,TRUE)+$M48*EXP($L48/100*BA$5)*(1-_xlfn.NORM.DIST((LN(($M48*EXP($L48/100*BA$5)))-LN($K48)-$Q48*BA$5)/($R48*SQRT(BA$5)),0,1,TRUE)))*EXP(-$F$1*BA$5)*INDEX('3)tpx females'!CI$57:CI$107,MATCH($O48,'3)tpx females'!$BB$57:$BB$107,0))</f>
        <v>2712.3402906802075</v>
      </c>
      <c r="BB48" s="32">
        <f ca="1">($K48*EXP(BB$5*($Q48+0.5*($R48)^2))*_xlfn.NORM.DIST((LN(($M48*EXP($L48/100*BB$5)))-LN($K48)-$Q48*BB$5)/($R48*SQRT(BB$5))-$R48*SQRT(BB$5),0,1,TRUE)+$M48*EXP($L48/100*BB$5)*(1-_xlfn.NORM.DIST((LN(($M48*EXP($L48/100*BB$5)))-LN($K48)-$Q48*BB$5)/($R48*SQRT(BB$5)),0,1,TRUE)))*EXP(-$F$1*BB$5)*INDEX('3)tpx females'!CJ$57:CJ$107,MATCH($O48,'3)tpx females'!$BB$57:$BB$107,0))</f>
        <v>1659.7644266009977</v>
      </c>
      <c r="BC48" s="32">
        <f ca="1">($K48*EXP(BC$5*($Q48+0.5*($R48)^2))*_xlfn.NORM.DIST((LN(($M48*EXP($L48/100*BC$5)))-LN($K48)-$Q48*BC$5)/($R48*SQRT(BC$5))-$R48*SQRT(BC$5),0,1,TRUE)+$M48*EXP($L48/100*BC$5)*(1-_xlfn.NORM.DIST((LN(($M48*EXP($L48/100*BC$5)))-LN($K48)-$Q48*BC$5)/($R48*SQRT(BC$5)),0,1,TRUE)))*EXP(-$F$1*BC$5)*INDEX('3)tpx females'!CK$57:CK$107,MATCH($O48,'3)tpx females'!$BB$57:$BB$107,0))</f>
        <v>969.44702476409225</v>
      </c>
      <c r="BD48" s="32">
        <f ca="1">($K48*EXP(BD$5*($Q48+0.5*($R48)^2))*_xlfn.NORM.DIST((LN(($M48*EXP($L48/100*BD$5)))-LN($K48)-$Q48*BD$5)/($R48*SQRT(BD$5))-$R48*SQRT(BD$5),0,1,TRUE)+$M48*EXP($L48/100*BD$5)*(1-_xlfn.NORM.DIST((LN(($M48*EXP($L48/100*BD$5)))-LN($K48)-$Q48*BD$5)/($R48*SQRT(BD$5)),0,1,TRUE)))*EXP(-$F$1*BD$5)*INDEX('3)tpx females'!CL$57:CL$107,MATCH($O48,'3)tpx females'!$BB$57:$BB$107,0))</f>
        <v>516.63344434654982</v>
      </c>
      <c r="BE48" s="32">
        <f ca="1">($K48*EXP(BE$5*($Q48+0.5*($R48)^2))*_xlfn.NORM.DIST((LN(($M48*EXP($L48/100*BE$5)))-LN($K48)-$Q48*BE$5)/($R48*SQRT(BE$5))-$R48*SQRT(BE$5),0,1,TRUE)+$M48*EXP($L48/100*BE$5)*(1-_xlfn.NORM.DIST((LN(($M48*EXP($L48/100*BE$5)))-LN($K48)-$Q48*BE$5)/($R48*SQRT(BE$5)),0,1,TRUE)))*EXP(-$F$1*BE$5)*INDEX('3)tpx females'!CM$57:CM$107,MATCH($O48,'3)tpx females'!$BB$57:$BB$107,0))</f>
        <v>280.56417163376278</v>
      </c>
      <c r="BF48" s="32">
        <f ca="1">($K48*EXP(BF$5*($Q48+0.5*($R48)^2))*_xlfn.NORM.DIST((LN(($M48*EXP($L48/100*BF$5)))-LN($K48)-$Q48*BF$5)/($R48*SQRT(BF$5))-$R48*SQRT(BF$5),0,1,TRUE)+$M48*EXP($L48/100*BF$5)*(1-_xlfn.NORM.DIST((LN(($M48*EXP($L48/100*BF$5)))-LN($K48)-$Q48*BF$5)/($R48*SQRT(BF$5)),0,1,TRUE)))*EXP(-$F$1*BF$5)*INDEX('3)tpx females'!CN$57:CN$107,MATCH($O48,'3)tpx females'!$BB$57:$BB$107,0))</f>
        <v>156.90861339171261</v>
      </c>
      <c r="BG48" s="32">
        <f ca="1">($K48*EXP(BG$5*($Q48+0.5*($R48)^2))*_xlfn.NORM.DIST((LN(($M48*EXP($L48/100*BG$5)))-LN($K48)-$Q48*BG$5)/($R48*SQRT(BG$5))-$R48*SQRT(BG$5),0,1,TRUE)+$M48*EXP($L48/100*BG$5)*(1-_xlfn.NORM.DIST((LN(($M48*EXP($L48/100*BG$5)))-LN($K48)-$Q48*BG$5)/($R48*SQRT(BG$5)),0,1,TRUE)))*EXP(-$F$1*BG$5)*INDEX('3)tpx females'!CO$57:CO$107,MATCH($O48,'3)tpx females'!$BB$57:$BB$107,0))</f>
        <v>67.010120040229509</v>
      </c>
      <c r="BH48" s="32">
        <f ca="1">($K48*EXP(BH$5*($Q48+0.5*($R48)^2))*_xlfn.NORM.DIST((LN(($M48*EXP($L48/100*BH$5)))-LN($K48)-$Q48*BH$5)/($R48*SQRT(BH$5))-$R48*SQRT(BH$5),0,1,TRUE)+$M48*EXP($L48/100*BH$5)*(1-_xlfn.NORM.DIST((LN(($M48*EXP($L48/100*BH$5)))-LN($K48)-$Q48*BH$5)/($R48*SQRT(BH$5)),0,1,TRUE)))*EXP(-$F$1*BH$5)*INDEX('3)tpx females'!CP$57:CP$107,MATCH($O48,'3)tpx females'!$BB$57:$BB$107,0))</f>
        <v>0</v>
      </c>
      <c r="BI48" s="32">
        <f ca="1">($K48*EXP(BI$5*($Q48+0.5*($R48)^2))*_xlfn.NORM.DIST((LN(($M48*EXP($L48/100*BI$5)))-LN($K48)-$Q48*BI$5)/($R48*SQRT(BI$5))-$R48*SQRT(BI$5),0,1,TRUE)+$M48*EXP($L48/100*BI$5)*(1-_xlfn.NORM.DIST((LN(($M48*EXP($L48/100*BI$5)))-LN($K48)-$Q48*BI$5)/($R48*SQRT(BI$5)),0,1,TRUE)))*EXP(-$F$1*BI$5)*INDEX('3)tpx females'!CQ$57:CQ$107,MATCH($O48,'3)tpx females'!$BB$57:$BB$107,0))</f>
        <v>0</v>
      </c>
      <c r="BJ48" s="32">
        <f ca="1">($K48*EXP(BJ$5*($Q48+0.5*($R48)^2))*_xlfn.NORM.DIST((LN(($M48*EXP($L48/100*BJ$5)))-LN($K48)-$Q48*BJ$5)/($R48*SQRT(BJ$5))-$R48*SQRT(BJ$5),0,1,TRUE)+$M48*EXP($L48/100*BJ$5)*(1-_xlfn.NORM.DIST((LN(($M48*EXP($L48/100*BJ$5)))-LN($K48)-$Q48*BJ$5)/($R48*SQRT(BJ$5)),0,1,TRUE)))*EXP(-$F$1*BJ$5)*INDEX('3)tpx females'!CR$57:CR$107,MATCH($O48,'3)tpx females'!$BB$57:$BB$107,0))</f>
        <v>0</v>
      </c>
      <c r="BK48" s="32">
        <f ca="1">($K48*EXP(BK$5*($Q48+0.5*($R48)^2))*_xlfn.NORM.DIST((LN(($M48*EXP($L48/100*BK$5)))-LN($K48)-$Q48*BK$5)/($R48*SQRT(BK$5))-$R48*SQRT(BK$5),0,1,TRUE)+$M48*EXP($L48/100*BK$5)*(1-_xlfn.NORM.DIST((LN(($M48*EXP($L48/100*BK$5)))-LN($K48)-$Q48*BK$5)/($R48*SQRT(BK$5)),0,1,TRUE)))*EXP(-$F$1*BK$5)*INDEX('3)tpx females'!CS$57:CS$107,MATCH($O48,'3)tpx females'!$BB$57:$BB$107,0))</f>
        <v>0</v>
      </c>
      <c r="BL48" s="32">
        <f ca="1">($K48*EXP(BL$5*($Q48+0.5*($R48)^2))*_xlfn.NORM.DIST((LN(($M48*EXP($L48/100*BL$5)))-LN($K48)-$Q48*BL$5)/($R48*SQRT(BL$5))-$R48*SQRT(BL$5),0,1,TRUE)+$M48*EXP($L48/100*BL$5)*(1-_xlfn.NORM.DIST((LN(($M48*EXP($L48/100*BL$5)))-LN($K48)-$Q48*BL$5)/($R48*SQRT(BL$5)),0,1,TRUE)))*EXP(-$F$1*BL$5)*INDEX('3)tpx females'!CT$57:CT$107,MATCH($O48,'3)tpx females'!$BB$57:$BB$107,0))</f>
        <v>0</v>
      </c>
      <c r="BM48" s="32">
        <f ca="1">($K48*EXP(BM$5*($Q48+0.5*($R48)^2))*_xlfn.NORM.DIST((LN(($M48*EXP($L48/100*BM$5)))-LN($K48)-$Q48*BM$5)/($R48*SQRT(BM$5))-$R48*SQRT(BM$5),0,1,TRUE)+$M48*EXP($L48/100*BM$5)*(1-_xlfn.NORM.DIST((LN(($M48*EXP($L48/100*BM$5)))-LN($K48)-$Q48*BM$5)/($R48*SQRT(BM$5)),0,1,TRUE)))*EXP(-$F$1*BM$5)*INDEX('3)tpx females'!CU$57:CU$107,MATCH($O48,'3)tpx females'!$BB$57:$BB$107,0))</f>
        <v>0</v>
      </c>
      <c r="BN48" s="32">
        <f ca="1">($K48*EXP(BN$5*($Q48+0.5*($R48)^2))*_xlfn.NORM.DIST((LN(($M48*EXP($L48/100*BN$5)))-LN($K48)-$Q48*BN$5)/($R48*SQRT(BN$5))-$R48*SQRT(BN$5),0,1,TRUE)+$M48*EXP($L48/100*BN$5)*(1-_xlfn.NORM.DIST((LN(($M48*EXP($L48/100*BN$5)))-LN($K48)-$Q48*BN$5)/($R48*SQRT(BN$5)),0,1,TRUE)))*EXP(-$F$1*BN$5)*INDEX('3)tpx females'!CV$57:CV$107,MATCH($O48,'3)tpx females'!$BB$57:$BB$107,0))</f>
        <v>0</v>
      </c>
      <c r="BO48" s="32">
        <f ca="1">($K48*EXP(BO$5*($Q48+0.5*($R48)^2))*_xlfn.NORM.DIST((LN(($M48*EXP($L48/100*BO$5)))-LN($K48)-$Q48*BO$5)/($R48*SQRT(BO$5))-$R48*SQRT(BO$5),0,1,TRUE)+$M48*EXP($L48/100*BO$5)*(1-_xlfn.NORM.DIST((LN(($M48*EXP($L48/100*BO$5)))-LN($K48)-$Q48*BO$5)/($R48*SQRT(BO$5)),0,1,TRUE)))*EXP(-$F$1*BO$5)*INDEX('3)tpx females'!CW$57:CW$107,MATCH($O48,'3)tpx females'!$BB$57:$BB$107,0))</f>
        <v>0</v>
      </c>
      <c r="BP48" s="32">
        <f ca="1">($K48*EXP(BP$5*($Q48+0.5*($R48)^2))*_xlfn.NORM.DIST((LN(($M48*EXP($L48/100*BP$5)))-LN($K48)-$Q48*BP$5)/($R48*SQRT(BP$5))-$R48*SQRT(BP$5),0,1,TRUE)+$M48*EXP($L48/100*BP$5)*(1-_xlfn.NORM.DIST((LN(($M48*EXP($L48/100*BP$5)))-LN($K48)-$Q48*BP$5)/($R48*SQRT(BP$5)),0,1,TRUE)))*EXP(-$F$1*BP$5)*INDEX('3)tpx females'!CX$57:CX$107,MATCH($O48,'3)tpx females'!$BB$57:$BB$107,0))</f>
        <v>0</v>
      </c>
      <c r="BQ48" s="32">
        <f ca="1">($K48*EXP(BQ$5*($Q48+0.5*($R48)^2))*_xlfn.NORM.DIST((LN(($M48*EXP($L48/100*BQ$5)))-LN($K48)-$Q48*BQ$5)/($R48*SQRT(BQ$5))-$R48*SQRT(BQ$5),0,1,TRUE)+$M48*EXP($L48/100*BQ$5)*(1-_xlfn.NORM.DIST((LN(($M48*EXP($L48/100*BQ$5)))-LN($K48)-$Q48*BQ$5)/($R48*SQRT(BQ$5)),0,1,TRUE)))*EXP(-$F$1*BQ$5)*INDEX('3)tpx females'!CY$57:CY$107,MATCH($O48,'3)tpx females'!$BB$57:$BB$107,0))</f>
        <v>0</v>
      </c>
      <c r="BR48" s="32">
        <f ca="1">($K48*EXP(BR$5*($Q48+0.5*($R48)^2))*_xlfn.NORM.DIST((LN(($M48*EXP($L48/100*BR$5)))-LN($K48)-$Q48*BR$5)/($R48*SQRT(BR$5))-$R48*SQRT(BR$5),0,1,TRUE)+$M48*EXP($L48/100*BR$5)*(1-_xlfn.NORM.DIST((LN(($M48*EXP($L48/100*BR$5)))-LN($K48)-$Q48*BR$5)/($R48*SQRT(BR$5)),0,1,TRUE)))*EXP(-$F$1*BR$5)*INDEX('3)tpx females'!CZ$57:CZ$107,MATCH($O48,'3)tpx females'!$BB$57:$BB$107,0))</f>
        <v>0</v>
      </c>
      <c r="BS48" s="32">
        <f ca="1">($K48*EXP(BS$5*($Q48+0.5*($R48)^2))*_xlfn.NORM.DIST((LN(($M48*EXP($L48/100*BS$5)))-LN($K48)-$Q48*BS$5)/($R48*SQRT(BS$5))-$R48*SQRT(BS$5),0,1,TRUE)+$M48*EXP($L48/100*BS$5)*(1-_xlfn.NORM.DIST((LN(($M48*EXP($L48/100*BS$5)))-LN($K48)-$Q48*BS$5)/($R48*SQRT(BS$5)),0,1,TRUE)))*EXP(-$F$1*BS$5)*INDEX('3)tpx females'!DA$57:DA$107,MATCH($O48,'3)tpx females'!$BB$57:$BB$107,0))</f>
        <v>0</v>
      </c>
      <c r="BU48" s="32">
        <f t="shared" si="58"/>
        <v>416548.25142700842</v>
      </c>
      <c r="BV48" s="32">
        <f t="shared" si="67"/>
        <v>395639.01308575534</v>
      </c>
      <c r="BW48" s="32">
        <f t="shared" si="68"/>
        <v>403019.87555278762</v>
      </c>
      <c r="BX48" s="32">
        <f t="shared" si="69"/>
        <v>410478.93899796187</v>
      </c>
      <c r="BY48" s="32">
        <f t="shared" si="70"/>
        <v>417914.02167504345</v>
      </c>
      <c r="BZ48" s="32">
        <f t="shared" si="71"/>
        <v>425227.88150476036</v>
      </c>
      <c r="CA48" s="32">
        <f t="shared" si="72"/>
        <v>432355.78230473708</v>
      </c>
      <c r="CB48" s="32">
        <f t="shared" si="73"/>
        <v>439263.48356400023</v>
      </c>
      <c r="CC48" s="32">
        <f t="shared" si="74"/>
        <v>445937.88126027957</v>
      </c>
      <c r="CD48" s="32">
        <f t="shared" si="75"/>
        <v>452378.82474648696</v>
      </c>
      <c r="CE48" s="32">
        <f t="shared" si="76"/>
        <v>458593.5109091014</v>
      </c>
      <c r="CF48" s="32">
        <f t="shared" si="77"/>
        <v>464592.97121003055</v>
      </c>
      <c r="CG48" s="32">
        <f t="shared" si="78"/>
        <v>470389.96321920195</v>
      </c>
      <c r="CH48" s="32">
        <f t="shared" si="79"/>
        <v>475997.74205554504</v>
      </c>
      <c r="CI48" s="32">
        <f t="shared" si="80"/>
        <v>481429.36712299322</v>
      </c>
      <c r="CJ48" s="32">
        <f t="shared" si="81"/>
        <v>486697.32972285646</v>
      </c>
      <c r="CK48" s="32">
        <f t="shared" si="82"/>
        <v>491813.37097148458</v>
      </c>
      <c r="CL48" s="32">
        <f t="shared" si="83"/>
        <v>496788.41115593311</v>
      </c>
      <c r="CM48" s="32">
        <f t="shared" si="84"/>
        <v>501632.54302986088</v>
      </c>
      <c r="CN48" s="32">
        <f t="shared" si="85"/>
        <v>506355.06050027616</v>
      </c>
      <c r="CO48" s="32">
        <f t="shared" si="86"/>
        <v>510964.50560986204</v>
      </c>
      <c r="CP48" s="32">
        <f t="shared" si="87"/>
        <v>515468.72366122855</v>
      </c>
      <c r="CQ48" s="32">
        <f t="shared" si="88"/>
        <v>519874.92054643715</v>
      </c>
      <c r="CR48" s="32">
        <f t="shared" si="89"/>
        <v>524189.71890904539</v>
      </c>
      <c r="CS48" s="32">
        <f t="shared" si="90"/>
        <v>528419.21132159838</v>
      </c>
      <c r="CT48" s="32">
        <f t="shared" si="91"/>
        <v>532569.00959929975</v>
      </c>
      <c r="CU48" s="32">
        <f t="shared" si="92"/>
        <v>536644.28992855665</v>
      </c>
      <c r="CV48" s="32">
        <f t="shared" si="93"/>
        <v>540649.83381315018</v>
      </c>
      <c r="CW48" s="32">
        <f t="shared" si="94"/>
        <v>544590.06502112979</v>
      </c>
      <c r="CX48" s="32">
        <f t="shared" si="95"/>
        <v>548469.08280799503</v>
      </c>
      <c r="CY48" s="32">
        <f t="shared" si="96"/>
        <v>552290.69173114549</v>
      </c>
      <c r="CZ48" s="32">
        <f t="shared" si="97"/>
        <v>556058.4283785508</v>
      </c>
      <c r="DA48" s="32">
        <f t="shared" si="98"/>
        <v>559775.58532465098</v>
      </c>
      <c r="DB48" s="32">
        <f t="shared" si="99"/>
        <v>563445.23260692356</v>
      </c>
      <c r="DC48" s="32">
        <f t="shared" si="100"/>
        <v>567070.23699246917</v>
      </c>
      <c r="DD48" s="32">
        <f t="shared" si="101"/>
        <v>570653.27927848161</v>
      </c>
      <c r="DE48" s="32">
        <f t="shared" si="102"/>
        <v>574196.86984529521</v>
      </c>
      <c r="DF48" s="32">
        <f t="shared" si="103"/>
        <v>577703.36265689461</v>
      </c>
      <c r="DG48" s="32">
        <f t="shared" si="104"/>
        <v>581174.96788183728</v>
      </c>
      <c r="DH48" s="32">
        <f t="shared" si="105"/>
        <v>584613.76328759186</v>
      </c>
      <c r="DI48" s="32">
        <f t="shared" si="106"/>
        <v>588021.7045434647</v>
      </c>
      <c r="DJ48" s="32">
        <f t="shared" si="107"/>
        <v>591400.63455137529</v>
      </c>
      <c r="DK48" s="32">
        <f t="shared" si="108"/>
        <v>594752.29190970189</v>
      </c>
      <c r="DL48" s="32">
        <f t="shared" si="109"/>
        <v>598078.31860301434</v>
      </c>
      <c r="DM48" s="32">
        <f t="shared" si="110"/>
        <v>601380.2669996249</v>
      </c>
      <c r="DN48" s="32">
        <f t="shared" si="111"/>
        <v>604659.60622931446</v>
      </c>
      <c r="DO48" s="32">
        <f t="shared" si="112"/>
        <v>607917.72800520365</v>
      </c>
      <c r="DP48" s="32">
        <f t="shared" si="113"/>
        <v>611155.95194638427</v>
      </c>
      <c r="DQ48" s="32">
        <f t="shared" si="114"/>
        <v>614375.53045147203</v>
      </c>
      <c r="DR48" s="32">
        <f t="shared" si="115"/>
        <v>617577.65316757897</v>
      </c>
      <c r="DT48" s="48">
        <f t="shared" si="116"/>
        <v>72</v>
      </c>
      <c r="DU48" s="32"/>
      <c r="DV48" s="32">
        <f ca="1">INDEX('3)tpx females'!BD$57:BD$107,MATCH('3) 2016 cases'!DT48,'3)tpx females'!$BB$57:$BB$107,0))</f>
        <v>1.2378655071663469E-2</v>
      </c>
      <c r="DW48" s="32">
        <f t="shared" ca="1" si="117"/>
        <v>-5156.3071251194879</v>
      </c>
      <c r="DX48" s="32">
        <f t="shared" ca="1" si="61"/>
        <v>0.98762134492833653</v>
      </c>
      <c r="DZ48" s="32">
        <f t="shared" ca="1" si="118"/>
        <v>-527306.46124501189</v>
      </c>
      <c r="EA48" s="32">
        <f t="shared" ca="1" si="119"/>
        <v>110758.20981800347</v>
      </c>
      <c r="EB48" s="32">
        <f t="shared" ca="1" si="64"/>
        <v>1371.0376756919952</v>
      </c>
      <c r="EC48" s="32">
        <f ca="1">EA48*'3) Value'!AN60</f>
        <v>0</v>
      </c>
      <c r="EE48" s="32">
        <f ca="1">IF(EC48=0,'3) Value'!AM60+'3) 2016 cases'!DZ48,0)</f>
        <v>3436.3038222189061</v>
      </c>
    </row>
    <row r="49" spans="3:135" x14ac:dyDescent="0.25">
      <c r="C49" s="32" t="s">
        <v>16</v>
      </c>
      <c r="D49" s="32" t="s">
        <v>14</v>
      </c>
      <c r="E49" s="49">
        <v>20019</v>
      </c>
      <c r="F49" s="32" t="s">
        <v>13</v>
      </c>
      <c r="G49" s="32" t="s">
        <v>17</v>
      </c>
      <c r="H49" s="49" t="s">
        <v>17</v>
      </c>
      <c r="I49" s="32" t="s">
        <v>17</v>
      </c>
      <c r="J49" s="32" t="s">
        <v>23</v>
      </c>
      <c r="K49" s="52">
        <v>395000</v>
      </c>
      <c r="L49" s="52">
        <v>5.95</v>
      </c>
      <c r="M49" s="52">
        <v>49413</v>
      </c>
      <c r="O49" s="48">
        <f t="shared" si="65"/>
        <v>62</v>
      </c>
      <c r="Q49" s="32">
        <f>INDEX('2b)Working'!$I$61:$P$61,MATCH($J49,'2b)Working'!$I$60:$P$60,0))</f>
        <v>6.4419325448889148E-2</v>
      </c>
      <c r="R49" s="32">
        <f>INDEX('2b)Working'!$I$62:$P$62,MATCH($J49,'2b)Working'!$I$60:$P$60,0))</f>
        <v>5.1556803430206084E-2</v>
      </c>
      <c r="T49" s="9">
        <f t="shared" ca="1" si="66"/>
        <v>37696.166639249212</v>
      </c>
      <c r="U49" s="10"/>
      <c r="V49" s="32">
        <f ca="1">($K49*EXP(V$5*($Q49+0.5*($R49)^2))*_xlfn.NORM.DIST((LN(($M49*EXP($L49/100*V$5)))-LN($K49)-$Q49*V$5)/($R49*SQRT(V$5))-$R49*SQRT(V$5),0,1,TRUE)+$M49*EXP($L49/100*V$5)*(1-_xlfn.NORM.DIST((LN(($M49*EXP($L49/100*V$5)))-LN($K49)-$Q49*V$5)/($R49*SQRT(V$5)),0,1,TRUE)))*EXP(-$F$1*V$5)*INDEX('3)tpx females'!BD$57:BD$107,MATCH($O49,'3)tpx females'!$BB$57:$BB$107,0))</f>
        <v>213.60566863597859</v>
      </c>
      <c r="W49" s="32">
        <f ca="1">($K49*EXP(W$5*($Q49+0.5*($R49)^2))*_xlfn.NORM.DIST((LN(($M49*EXP($L49/100*W$5)))-LN($K49)-$Q49*W$5)/($R49*SQRT(W$5))-$R49*SQRT(W$5),0,1,TRUE)+$M49*EXP($L49/100*W$5)*(1-_xlfn.NORM.DIST((LN(($M49*EXP($L49/100*W$5)))-LN($K49)-$Q49*W$5)/($R49*SQRT(W$5)),0,1,TRUE)))*EXP(-$F$1*W$5)*INDEX('3)tpx females'!BE$57:BE$107,MATCH($O49,'3)tpx females'!$BB$57:$BB$107,0))</f>
        <v>210.96756179791566</v>
      </c>
      <c r="X49" s="32">
        <f ca="1">($K49*EXP(X$5*($Q49+0.5*($R49)^2))*_xlfn.NORM.DIST((LN(($M49*EXP($L49/100*X$5)))-LN($K49)-$Q49*X$5)/($R49*SQRT(X$5))-$R49*SQRT(X$5),0,1,TRUE)+$M49*EXP($L49/100*X$5)*(1-_xlfn.NORM.DIST((LN(($M49*EXP($L49/100*X$5)))-LN($K49)-$Q49*X$5)/($R49*SQRT(X$5)),0,1,TRUE)))*EXP(-$F$1*X$5)*INDEX('3)tpx females'!BF$57:BF$107,MATCH($O49,'3)tpx females'!$BB$57:$BB$107,0))</f>
        <v>222.85824982891612</v>
      </c>
      <c r="Y49" s="32">
        <f ca="1">($K49*EXP(Y$5*($Q49+0.5*($R49)^2))*_xlfn.NORM.DIST((LN(($M49*EXP($L49/100*Y$5)))-LN($K49)-$Q49*Y$5)/($R49*SQRT(Y$5))-$R49*SQRT(Y$5),0,1,TRUE)+$M49*EXP($L49/100*Y$5)*(1-_xlfn.NORM.DIST((LN(($M49*EXP($L49/100*Y$5)))-LN($K49)-$Q49*Y$5)/($R49*SQRT(Y$5)),0,1,TRUE)))*EXP(-$F$1*Y$5)*INDEX('3)tpx females'!BG$57:BG$107,MATCH($O49,'3)tpx females'!$BB$57:$BB$107,0))</f>
        <v>250.35471979107655</v>
      </c>
      <c r="Z49" s="32">
        <f ca="1">($K49*EXP(Z$5*($Q49+0.5*($R49)^2))*_xlfn.NORM.DIST((LN(($M49*EXP($L49/100*Z$5)))-LN($K49)-$Q49*Z$5)/($R49*SQRT(Z$5))-$R49*SQRT(Z$5),0,1,TRUE)+$M49*EXP($L49/100*Z$5)*(1-_xlfn.NORM.DIST((LN(($M49*EXP($L49/100*Z$5)))-LN($K49)-$Q49*Z$5)/($R49*SQRT(Z$5)),0,1,TRUE)))*EXP(-$F$1*Z$5)*INDEX('3)tpx females'!BH$57:BH$107,MATCH($O49,'3)tpx females'!$BB$57:$BB$107,0))</f>
        <v>258.38863942730433</v>
      </c>
      <c r="AA49" s="32">
        <f ca="1">($K49*EXP(AA$5*($Q49+0.5*($R49)^2))*_xlfn.NORM.DIST((LN(($M49*EXP($L49/100*AA$5)))-LN($K49)-$Q49*AA$5)/($R49*SQRT(AA$5))-$R49*SQRT(AA$5),0,1,TRUE)+$M49*EXP($L49/100*AA$5)*(1-_xlfn.NORM.DIST((LN(($M49*EXP($L49/100*AA$5)))-LN($K49)-$Q49*AA$5)/($R49*SQRT(AA$5)),0,1,TRUE)))*EXP(-$F$1*AA$5)*INDEX('3)tpx females'!BI$57:BI$107,MATCH($O49,'3)tpx females'!$BB$57:$BB$107,0))</f>
        <v>289.82994342733798</v>
      </c>
      <c r="AB49" s="32">
        <f ca="1">($K49*EXP(AB$5*($Q49+0.5*($R49)^2))*_xlfn.NORM.DIST((LN(($M49*EXP($L49/100*AB$5)))-LN($K49)-$Q49*AB$5)/($R49*SQRT(AB$5))-$R49*SQRT(AB$5),0,1,TRUE)+$M49*EXP($L49/100*AB$5)*(1-_xlfn.NORM.DIST((LN(($M49*EXP($L49/100*AB$5)))-LN($K49)-$Q49*AB$5)/($R49*SQRT(AB$5)),0,1,TRUE)))*EXP(-$F$1*AB$5)*INDEX('3)tpx females'!BJ$57:BJ$107,MATCH($O49,'3)tpx females'!$BB$57:$BB$107,0))</f>
        <v>296.62672907615877</v>
      </c>
      <c r="AC49" s="32">
        <f ca="1">($K49*EXP(AC$5*($Q49+0.5*($R49)^2))*_xlfn.NORM.DIST((LN(($M49*EXP($L49/100*AC$5)))-LN($K49)-$Q49*AC$5)/($R49*SQRT(AC$5))-$R49*SQRT(AC$5),0,1,TRUE)+$M49*EXP($L49/100*AC$5)*(1-_xlfn.NORM.DIST((LN(($M49*EXP($L49/100*AC$5)))-LN($K49)-$Q49*AC$5)/($R49*SQRT(AC$5)),0,1,TRUE)))*EXP(-$F$1*AC$5)*INDEX('3)tpx females'!BK$57:BK$107,MATCH($O49,'3)tpx females'!$BB$57:$BB$107,0))</f>
        <v>339.57063297408234</v>
      </c>
      <c r="AD49" s="32">
        <f ca="1">($K49*EXP(AD$5*($Q49+0.5*($R49)^2))*_xlfn.NORM.DIST((LN(($M49*EXP($L49/100*AD$5)))-LN($K49)-$Q49*AD$5)/($R49*SQRT(AD$5))-$R49*SQRT(AD$5),0,1,TRUE)+$M49*EXP($L49/100*AD$5)*(1-_xlfn.NORM.DIST((LN(($M49*EXP($L49/100*AD$5)))-LN($K49)-$Q49*AD$5)/($R49*SQRT(AD$5)),0,1,TRUE)))*EXP(-$F$1*AD$5)*INDEX('3)tpx females'!BL$57:BL$107,MATCH($O49,'3)tpx females'!$BB$57:$BB$107,0))</f>
        <v>358.66661526655463</v>
      </c>
      <c r="AE49" s="32">
        <f ca="1">($K49*EXP(AE$5*($Q49+0.5*($R49)^2))*_xlfn.NORM.DIST((LN(($M49*EXP($L49/100*AE$5)))-LN($K49)-$Q49*AE$5)/($R49*SQRT(AE$5))-$R49*SQRT(AE$5),0,1,TRUE)+$M49*EXP($L49/100*AE$5)*(1-_xlfn.NORM.DIST((LN(($M49*EXP($L49/100*AE$5)))-LN($K49)-$Q49*AE$5)/($R49*SQRT(AE$5)),0,1,TRUE)))*EXP(-$F$1*AE$5)*INDEX('3)tpx females'!BM$57:BM$107,MATCH($O49,'3)tpx females'!$BB$57:$BB$107,0))</f>
        <v>417.07663073910754</v>
      </c>
      <c r="AF49" s="32">
        <f ca="1">($K49*EXP(AF$5*($Q49+0.5*($R49)^2))*_xlfn.NORM.DIST((LN(($M49*EXP($L49/100*AF$5)))-LN($K49)-$Q49*AF$5)/($R49*SQRT(AF$5))-$R49*SQRT(AF$5),0,1,TRUE)+$M49*EXP($L49/100*AF$5)*(1-_xlfn.NORM.DIST((LN(($M49*EXP($L49/100*AF$5)))-LN($K49)-$Q49*AF$5)/($R49*SQRT(AF$5)),0,1,TRUE)))*EXP(-$F$1*AF$5)*INDEX('3)tpx females'!BN$57:BN$107,MATCH($O49,'3)tpx females'!$BB$57:$BB$107,0))</f>
        <v>443.5837156776505</v>
      </c>
      <c r="AG49" s="32">
        <f ca="1">($K49*EXP(AG$5*($Q49+0.5*($R49)^2))*_xlfn.NORM.DIST((LN(($M49*EXP($L49/100*AG$5)))-LN($K49)-$Q49*AG$5)/($R49*SQRT(AG$5))-$R49*SQRT(AG$5),0,1,TRUE)+$M49*EXP($L49/100*AG$5)*(1-_xlfn.NORM.DIST((LN(($M49*EXP($L49/100*AG$5)))-LN($K49)-$Q49*AG$5)/($R49*SQRT(AG$5)),0,1,TRUE)))*EXP(-$F$1*AG$5)*INDEX('3)tpx females'!BO$57:BO$107,MATCH($O49,'3)tpx females'!$BB$57:$BB$107,0))</f>
        <v>449.8894969773379</v>
      </c>
      <c r="AH49" s="32">
        <f ca="1">($K49*EXP(AH$5*($Q49+0.5*($R49)^2))*_xlfn.NORM.DIST((LN(($M49*EXP($L49/100*AH$5)))-LN($K49)-$Q49*AH$5)/($R49*SQRT(AH$5))-$R49*SQRT(AH$5),0,1,TRUE)+$M49*EXP($L49/100*AH$5)*(1-_xlfn.NORM.DIST((LN(($M49*EXP($L49/100*AH$5)))-LN($K49)-$Q49*AH$5)/($R49*SQRT(AH$5)),0,1,TRUE)))*EXP(-$F$1*AH$5)*INDEX('3)tpx females'!BP$57:BP$107,MATCH($O49,'3)tpx females'!$BB$57:$BB$107,0))</f>
        <v>527.82162022881187</v>
      </c>
      <c r="AI49" s="32">
        <f ca="1">($K49*EXP(AI$5*($Q49+0.5*($R49)^2))*_xlfn.NORM.DIST((LN(($M49*EXP($L49/100*AI$5)))-LN($K49)-$Q49*AI$5)/($R49*SQRT(AI$5))-$R49*SQRT(AI$5),0,1,TRUE)+$M49*EXP($L49/100*AI$5)*(1-_xlfn.NORM.DIST((LN(($M49*EXP($L49/100*AI$5)))-LN($K49)-$Q49*AI$5)/($R49*SQRT(AI$5)),0,1,TRUE)))*EXP(-$F$1*AI$5)*INDEX('3)tpx females'!BQ$57:BQ$107,MATCH($O49,'3)tpx females'!$BB$57:$BB$107,0))</f>
        <v>506.63996382983419</v>
      </c>
      <c r="AJ49" s="32">
        <f ca="1">($K49*EXP(AJ$5*($Q49+0.5*($R49)^2))*_xlfn.NORM.DIST((LN(($M49*EXP($L49/100*AJ$5)))-LN($K49)-$Q49*AJ$5)/($R49*SQRT(AJ$5))-$R49*SQRT(AJ$5),0,1,TRUE)+$M49*EXP($L49/100*AJ$5)*(1-_xlfn.NORM.DIST((LN(($M49*EXP($L49/100*AJ$5)))-LN($K49)-$Q49*AJ$5)/($R49*SQRT(AJ$5)),0,1,TRUE)))*EXP(-$F$1*AJ$5)*INDEX('3)tpx females'!BR$57:BR$107,MATCH($O49,'3)tpx females'!$BB$57:$BB$107,0))</f>
        <v>546.29909486122949</v>
      </c>
      <c r="AK49" s="32">
        <f ca="1">($K49*EXP(AK$5*($Q49+0.5*($R49)^2))*_xlfn.NORM.DIST((LN(($M49*EXP($L49/100*AK$5)))-LN($K49)-$Q49*AK$5)/($R49*SQRT(AK$5))-$R49*SQRT(AK$5),0,1,TRUE)+$M49*EXP($L49/100*AK$5)*(1-_xlfn.NORM.DIST((LN(($M49*EXP($L49/100*AK$5)))-LN($K49)-$Q49*AK$5)/($R49*SQRT(AK$5)),0,1,TRUE)))*EXP(-$F$1*AK$5)*INDEX('3)tpx females'!BS$57:BS$107,MATCH($O49,'3)tpx females'!$BB$57:$BB$107,0))</f>
        <v>631.20451275184689</v>
      </c>
      <c r="AL49" s="32">
        <f ca="1">($K49*EXP(AL$5*($Q49+0.5*($R49)^2))*_xlfn.NORM.DIST((LN(($M49*EXP($L49/100*AL$5)))-LN($K49)-$Q49*AL$5)/($R49*SQRT(AL$5))-$R49*SQRT(AL$5),0,1,TRUE)+$M49*EXP($L49/100*AL$5)*(1-_xlfn.NORM.DIST((LN(($M49*EXP($L49/100*AL$5)))-LN($K49)-$Q49*AL$5)/($R49*SQRT(AL$5)),0,1,TRUE)))*EXP(-$F$1*AL$5)*INDEX('3)tpx females'!BT$57:BT$107,MATCH($O49,'3)tpx females'!$BB$57:$BB$107,0))</f>
        <v>656.95436322410876</v>
      </c>
      <c r="AM49" s="32">
        <f ca="1">($K49*EXP(AM$5*($Q49+0.5*($R49)^2))*_xlfn.NORM.DIST((LN(($M49*EXP($L49/100*AM$5)))-LN($K49)-$Q49*AM$5)/($R49*SQRT(AM$5))-$R49*SQRT(AM$5),0,1,TRUE)+$M49*EXP($L49/100*AM$5)*(1-_xlfn.NORM.DIST((LN(($M49*EXP($L49/100*AM$5)))-LN($K49)-$Q49*AM$5)/($R49*SQRT(AM$5)),0,1,TRUE)))*EXP(-$F$1*AM$5)*INDEX('3)tpx females'!BU$57:BU$107,MATCH($O49,'3)tpx females'!$BB$57:$BB$107,0))</f>
        <v>717.98081482147688</v>
      </c>
      <c r="AN49" s="32">
        <f ca="1">($K49*EXP(AN$5*($Q49+0.5*($R49)^2))*_xlfn.NORM.DIST((LN(($M49*EXP($L49/100*AN$5)))-LN($K49)-$Q49*AN$5)/($R49*SQRT(AN$5))-$R49*SQRT(AN$5),0,1,TRUE)+$M49*EXP($L49/100*AN$5)*(1-_xlfn.NORM.DIST((LN(($M49*EXP($L49/100*AN$5)))-LN($K49)-$Q49*AN$5)/($R49*SQRT(AN$5)),0,1,TRUE)))*EXP(-$F$1*AN$5)*INDEX('3)tpx females'!BV$57:BV$107,MATCH($O49,'3)tpx females'!$BB$57:$BB$107,0))</f>
        <v>836.5543704280044</v>
      </c>
      <c r="AO49" s="32">
        <f ca="1">($K49*EXP(AO$5*($Q49+0.5*($R49)^2))*_xlfn.NORM.DIST((LN(($M49*EXP($L49/100*AO$5)))-LN($K49)-$Q49*AO$5)/($R49*SQRT(AO$5))-$R49*SQRT(AO$5),0,1,TRUE)+$M49*EXP($L49/100*AO$5)*(1-_xlfn.NORM.DIST((LN(($M49*EXP($L49/100*AO$5)))-LN($K49)-$Q49*AO$5)/($R49*SQRT(AO$5)),0,1,TRUE)))*EXP(-$F$1*AO$5)*INDEX('3)tpx females'!BW$57:BW$107,MATCH($O49,'3)tpx females'!$BB$57:$BB$107,0))</f>
        <v>953.50257325710004</v>
      </c>
      <c r="AP49" s="32">
        <f ca="1">($K49*EXP(AP$5*($Q49+0.5*($R49)^2))*_xlfn.NORM.DIST((LN(($M49*EXP($L49/100*AP$5)))-LN($K49)-$Q49*AP$5)/($R49*SQRT(AP$5))-$R49*SQRT(AP$5),0,1,TRUE)+$M49*EXP($L49/100*AP$5)*(1-_xlfn.NORM.DIST((LN(($M49*EXP($L49/100*AP$5)))-LN($K49)-$Q49*AP$5)/($R49*SQRT(AP$5)),0,1,TRUE)))*EXP(-$F$1*AP$5)*INDEX('3)tpx females'!BX$57:BX$107,MATCH($O49,'3)tpx females'!$BB$57:$BB$107,0))</f>
        <v>1078.7341389183189</v>
      </c>
      <c r="AQ49" s="32">
        <f ca="1">($K49*EXP(AQ$5*($Q49+0.5*($R49)^2))*_xlfn.NORM.DIST((LN(($M49*EXP($L49/100*AQ$5)))-LN($K49)-$Q49*AQ$5)/($R49*SQRT(AQ$5))-$R49*SQRT(AQ$5),0,1,TRUE)+$M49*EXP($L49/100*AQ$5)*(1-_xlfn.NORM.DIST((LN(($M49*EXP($L49/100*AQ$5)))-LN($K49)-$Q49*AQ$5)/($R49*SQRT(AQ$5)),0,1,TRUE)))*EXP(-$F$1*AQ$5)*INDEX('3)tpx females'!BY$57:BY$107,MATCH($O49,'3)tpx females'!$BB$57:$BB$107,0))</f>
        <v>1173.8347736695944</v>
      </c>
      <c r="AR49" s="32">
        <f ca="1">($K49*EXP(AR$5*($Q49+0.5*($R49)^2))*_xlfn.NORM.DIST((LN(($M49*EXP($L49/100*AR$5)))-LN($K49)-$Q49*AR$5)/($R49*SQRT(AR$5))-$R49*SQRT(AR$5),0,1,TRUE)+$M49*EXP($L49/100*AR$5)*(1-_xlfn.NORM.DIST((LN(($M49*EXP($L49/100*AR$5)))-LN($K49)-$Q49*AR$5)/($R49*SQRT(AR$5)),0,1,TRUE)))*EXP(-$F$1*AR$5)*INDEX('3)tpx females'!BZ$57:BZ$107,MATCH($O49,'3)tpx females'!$BB$57:$BB$107,0))</f>
        <v>1215.4643525657448</v>
      </c>
      <c r="AS49" s="32">
        <f ca="1">($K49*EXP(AS$5*($Q49+0.5*($R49)^2))*_xlfn.NORM.DIST((LN(($M49*EXP($L49/100*AS$5)))-LN($K49)-$Q49*AS$5)/($R49*SQRT(AS$5))-$R49*SQRT(AS$5),0,1,TRUE)+$M49*EXP($L49/100*AS$5)*(1-_xlfn.NORM.DIST((LN(($M49*EXP($L49/100*AS$5)))-LN($K49)-$Q49*AS$5)/($R49*SQRT(AS$5)),0,1,TRUE)))*EXP(-$F$1*AS$5)*INDEX('3)tpx females'!CA$57:CA$107,MATCH($O49,'3)tpx females'!$BB$57:$BB$107,0))</f>
        <v>1352.1121232702853</v>
      </c>
      <c r="AT49" s="32">
        <f ca="1">($K49*EXP(AT$5*($Q49+0.5*($R49)^2))*_xlfn.NORM.DIST((LN(($M49*EXP($L49/100*AT$5)))-LN($K49)-$Q49*AT$5)/($R49*SQRT(AT$5))-$R49*SQRT(AT$5),0,1,TRUE)+$M49*EXP($L49/100*AT$5)*(1-_xlfn.NORM.DIST((LN(($M49*EXP($L49/100*AT$5)))-LN($K49)-$Q49*AT$5)/($R49*SQRT(AT$5)),0,1,TRUE)))*EXP(-$F$1*AT$5)*INDEX('3)tpx females'!CB$57:CB$107,MATCH($O49,'3)tpx females'!$BB$57:$BB$107,0))</f>
        <v>1560.1653632747186</v>
      </c>
      <c r="AU49" s="32">
        <f ca="1">($K49*EXP(AU$5*($Q49+0.5*($R49)^2))*_xlfn.NORM.DIST((LN(($M49*EXP($L49/100*AU$5)))-LN($K49)-$Q49*AU$5)/($R49*SQRT(AU$5))-$R49*SQRT(AU$5),0,1,TRUE)+$M49*EXP($L49/100*AU$5)*(1-_xlfn.NORM.DIST((LN(($M49*EXP($L49/100*AU$5)))-LN($K49)-$Q49*AU$5)/($R49*SQRT(AU$5)),0,1,TRUE)))*EXP(-$F$1*AU$5)*INDEX('3)tpx females'!CC$57:CC$107,MATCH($O49,'3)tpx females'!$BB$57:$BB$107,0))</f>
        <v>1630.8121958010913</v>
      </c>
      <c r="AV49" s="32">
        <f ca="1">($K49*EXP(AV$5*($Q49+0.5*($R49)^2))*_xlfn.NORM.DIST((LN(($M49*EXP($L49/100*AV$5)))-LN($K49)-$Q49*AV$5)/($R49*SQRT(AV$5))-$R49*SQRT(AV$5),0,1,TRUE)+$M49*EXP($L49/100*AV$5)*(1-_xlfn.NORM.DIST((LN(($M49*EXP($L49/100*AV$5)))-LN($K49)-$Q49*AV$5)/($R49*SQRT(AV$5)),0,1,TRUE)))*EXP(-$F$1*AV$5)*INDEX('3)tpx females'!CD$57:CD$107,MATCH($O49,'3)tpx females'!$BB$57:$BB$107,0))</f>
        <v>1758.9286320776921</v>
      </c>
      <c r="AW49" s="32">
        <f ca="1">($K49*EXP(AW$5*($Q49+0.5*($R49)^2))*_xlfn.NORM.DIST((LN(($M49*EXP($L49/100*AW$5)))-LN($K49)-$Q49*AW$5)/($R49*SQRT(AW$5))-$R49*SQRT(AW$5),0,1,TRUE)+$M49*EXP($L49/100*AW$5)*(1-_xlfn.NORM.DIST((LN(($M49*EXP($L49/100*AW$5)))-LN($K49)-$Q49*AW$5)/($R49*SQRT(AW$5)),0,1,TRUE)))*EXP(-$F$1*AW$5)*INDEX('3)tpx females'!CE$57:CE$107,MATCH($O49,'3)tpx females'!$BB$57:$BB$107,0))</f>
        <v>1989.5208461717243</v>
      </c>
      <c r="AX49" s="32">
        <f ca="1">($K49*EXP(AX$5*($Q49+0.5*($R49)^2))*_xlfn.NORM.DIST((LN(($M49*EXP($L49/100*AX$5)))-LN($K49)-$Q49*AX$5)/($R49*SQRT(AX$5))-$R49*SQRT(AX$5),0,1,TRUE)+$M49*EXP($L49/100*AX$5)*(1-_xlfn.NORM.DIST((LN(($M49*EXP($L49/100*AX$5)))-LN($K49)-$Q49*AX$5)/($R49*SQRT(AX$5)),0,1,TRUE)))*EXP(-$F$1*AX$5)*INDEX('3)tpx females'!CF$57:CF$107,MATCH($O49,'3)tpx females'!$BB$57:$BB$107,0))</f>
        <v>2037.1473976741306</v>
      </c>
      <c r="AY49" s="32">
        <f ca="1">($K49*EXP(AY$5*($Q49+0.5*($R49)^2))*_xlfn.NORM.DIST((LN(($M49*EXP($L49/100*AY$5)))-LN($K49)-$Q49*AY$5)/($R49*SQRT(AY$5))-$R49*SQRT(AY$5),0,1,TRUE)+$M49*EXP($L49/100*AY$5)*(1-_xlfn.NORM.DIST((LN(($M49*EXP($L49/100*AY$5)))-LN($K49)-$Q49*AY$5)/($R49*SQRT(AY$5)),0,1,TRUE)))*EXP(-$F$1*AY$5)*INDEX('3)tpx females'!CG$57:CG$107,MATCH($O49,'3)tpx females'!$BB$57:$BB$107,0))</f>
        <v>1949.259556379606</v>
      </c>
      <c r="AZ49" s="32">
        <f ca="1">($K49*EXP(AZ$5*($Q49+0.5*($R49)^2))*_xlfn.NORM.DIST((LN(($M49*EXP($L49/100*AZ$5)))-LN($K49)-$Q49*AZ$5)/($R49*SQRT(AZ$5))-$R49*SQRT(AZ$5),0,1,TRUE)+$M49*EXP($L49/100*AZ$5)*(1-_xlfn.NORM.DIST((LN(($M49*EXP($L49/100*AZ$5)))-LN($K49)-$Q49*AZ$5)/($R49*SQRT(AZ$5)),0,1,TRUE)))*EXP(-$F$1*AZ$5)*INDEX('3)tpx females'!CH$57:CH$107,MATCH($O49,'3)tpx females'!$BB$57:$BB$107,0))</f>
        <v>1873.3589336948771</v>
      </c>
      <c r="BA49" s="32">
        <f ca="1">($K49*EXP(BA$5*($Q49+0.5*($R49)^2))*_xlfn.NORM.DIST((LN(($M49*EXP($L49/100*BA$5)))-LN($K49)-$Q49*BA$5)/($R49*SQRT(BA$5))-$R49*SQRT(BA$5),0,1,TRUE)+$M49*EXP($L49/100*BA$5)*(1-_xlfn.NORM.DIST((LN(($M49*EXP($L49/100*BA$5)))-LN($K49)-$Q49*BA$5)/($R49*SQRT(BA$5)),0,1,TRUE)))*EXP(-$F$1*BA$5)*INDEX('3)tpx females'!CI$57:CI$107,MATCH($O49,'3)tpx females'!$BB$57:$BB$107,0))</f>
        <v>1803.2796743480642</v>
      </c>
      <c r="BB49" s="32">
        <f ca="1">($K49*EXP(BB$5*($Q49+0.5*($R49)^2))*_xlfn.NORM.DIST((LN(($M49*EXP($L49/100*BB$5)))-LN($K49)-$Q49*BB$5)/($R49*SQRT(BB$5))-$R49*SQRT(BB$5),0,1,TRUE)+$M49*EXP($L49/100*BB$5)*(1-_xlfn.NORM.DIST((LN(($M49*EXP($L49/100*BB$5)))-LN($K49)-$Q49*BB$5)/($R49*SQRT(BB$5)),0,1,TRUE)))*EXP(-$F$1*BB$5)*INDEX('3)tpx females'!CJ$57:CJ$107,MATCH($O49,'3)tpx females'!$BB$57:$BB$107,0))</f>
        <v>1765.2275878298631</v>
      </c>
      <c r="BC49" s="32">
        <f ca="1">($K49*EXP(BC$5*($Q49+0.5*($R49)^2))*_xlfn.NORM.DIST((LN(($M49*EXP($L49/100*BC$5)))-LN($K49)-$Q49*BC$5)/($R49*SQRT(BC$5))-$R49*SQRT(BC$5),0,1,TRUE)+$M49*EXP($L49/100*BC$5)*(1-_xlfn.NORM.DIST((LN(($M49*EXP($L49/100*BC$5)))-LN($K49)-$Q49*BC$5)/($R49*SQRT(BC$5)),0,1,TRUE)))*EXP(-$F$1*BC$5)*INDEX('3)tpx females'!CK$57:CK$107,MATCH($O49,'3)tpx females'!$BB$57:$BB$107,0))</f>
        <v>1572.9491303095344</v>
      </c>
      <c r="BD49" s="32">
        <f ca="1">($K49*EXP(BD$5*($Q49+0.5*($R49)^2))*_xlfn.NORM.DIST((LN(($M49*EXP($L49/100*BD$5)))-LN($K49)-$Q49*BD$5)/($R49*SQRT(BD$5))-$R49*SQRT(BD$5),0,1,TRUE)+$M49*EXP($L49/100*BD$5)*(1-_xlfn.NORM.DIST((LN(($M49*EXP($L49/100*BD$5)))-LN($K49)-$Q49*BD$5)/($R49*SQRT(BD$5)),0,1,TRUE)))*EXP(-$F$1*BD$5)*INDEX('3)tpx females'!CL$57:CL$107,MATCH($O49,'3)tpx females'!$BB$57:$BB$107,0))</f>
        <v>1385.4273014517171</v>
      </c>
      <c r="BE49" s="32">
        <f ca="1">($K49*EXP(BE$5*($Q49+0.5*($R49)^2))*_xlfn.NORM.DIST((LN(($M49*EXP($L49/100*BE$5)))-LN($K49)-$Q49*BE$5)/($R49*SQRT(BE$5))-$R49*SQRT(BE$5),0,1,TRUE)+$M49*EXP($L49/100*BE$5)*(1-_xlfn.NORM.DIST((LN(($M49*EXP($L49/100*BE$5)))-LN($K49)-$Q49*BE$5)/($R49*SQRT(BE$5)),0,1,TRUE)))*EXP(-$F$1*BE$5)*INDEX('3)tpx females'!CM$57:CM$107,MATCH($O49,'3)tpx females'!$BB$57:$BB$107,0))</f>
        <v>1174.0585768307978</v>
      </c>
      <c r="BF49" s="32">
        <f ca="1">($K49*EXP(BF$5*($Q49+0.5*($R49)^2))*_xlfn.NORM.DIST((LN(($M49*EXP($L49/100*BF$5)))-LN($K49)-$Q49*BF$5)/($R49*SQRT(BF$5))-$R49*SQRT(BF$5),0,1,TRUE)+$M49*EXP($L49/100*BF$5)*(1-_xlfn.NORM.DIST((LN(($M49*EXP($L49/100*BF$5)))-LN($K49)-$Q49*BF$5)/($R49*SQRT(BF$5)),0,1,TRUE)))*EXP(-$F$1*BF$5)*INDEX('3)tpx females'!CN$57:CN$107,MATCH($O49,'3)tpx females'!$BB$57:$BB$107,0))</f>
        <v>952.2040256149528</v>
      </c>
      <c r="BG49" s="32">
        <f ca="1">($K49*EXP(BG$5*($Q49+0.5*($R49)^2))*_xlfn.NORM.DIST((LN(($M49*EXP($L49/100*BG$5)))-LN($K49)-$Q49*BG$5)/($R49*SQRT(BG$5))-$R49*SQRT(BG$5),0,1,TRUE)+$M49*EXP($L49/100*BG$5)*(1-_xlfn.NORM.DIST((LN(($M49*EXP($L49/100*BG$5)))-LN($K49)-$Q49*BG$5)/($R49*SQRT(BG$5)),0,1,TRUE)))*EXP(-$F$1*BG$5)*INDEX('3)tpx females'!CO$57:CO$107,MATCH($O49,'3)tpx females'!$BB$57:$BB$107,0))</f>
        <v>738.20563778807639</v>
      </c>
      <c r="BH49" s="32">
        <f ca="1">($K49*EXP(BH$5*($Q49+0.5*($R49)^2))*_xlfn.NORM.DIST((LN(($M49*EXP($L49/100*BH$5)))-LN($K49)-$Q49*BH$5)/($R49*SQRT(BH$5))-$R49*SQRT(BH$5),0,1,TRUE)+$M49*EXP($L49/100*BH$5)*(1-_xlfn.NORM.DIST((LN(($M49*EXP($L49/100*BH$5)))-LN($K49)-$Q49*BH$5)/($R49*SQRT(BH$5)),0,1,TRUE)))*EXP(-$F$1*BH$5)*INDEX('3)tpx females'!CP$57:CP$107,MATCH($O49,'3)tpx females'!$BB$57:$BB$107,0))</f>
        <v>547.92533680638894</v>
      </c>
      <c r="BI49" s="32">
        <f ca="1">($K49*EXP(BI$5*($Q49+0.5*($R49)^2))*_xlfn.NORM.DIST((LN(($M49*EXP($L49/100*BI$5)))-LN($K49)-$Q49*BI$5)/($R49*SQRT(BI$5))-$R49*SQRT(BI$5),0,1,TRUE)+$M49*EXP($L49/100*BI$5)*(1-_xlfn.NORM.DIST((LN(($M49*EXP($L49/100*BI$5)))-LN($K49)-$Q49*BI$5)/($R49*SQRT(BI$5)),0,1,TRUE)))*EXP(-$F$1*BI$5)*INDEX('3)tpx females'!CQ$57:CQ$107,MATCH($O49,'3)tpx females'!$BB$57:$BB$107,0))</f>
        <v>385.67225403908895</v>
      </c>
      <c r="BJ49" s="32">
        <f ca="1">($K49*EXP(BJ$5*($Q49+0.5*($R49)^2))*_xlfn.NORM.DIST((LN(($M49*EXP($L49/100*BJ$5)))-LN($K49)-$Q49*BJ$5)/($R49*SQRT(BJ$5))-$R49*SQRT(BJ$5),0,1,TRUE)+$M49*EXP($L49/100*BJ$5)*(1-_xlfn.NORM.DIST((LN(($M49*EXP($L49/100*BJ$5)))-LN($K49)-$Q49*BJ$5)/($R49*SQRT(BJ$5)),0,1,TRUE)))*EXP(-$F$1*BJ$5)*INDEX('3)tpx females'!CR$57:CR$107,MATCH($O49,'3)tpx females'!$BB$57:$BB$107,0))</f>
        <v>255.77694452193381</v>
      </c>
      <c r="BK49" s="32">
        <f ca="1">($K49*EXP(BK$5*($Q49+0.5*($R49)^2))*_xlfn.NORM.DIST((LN(($M49*EXP($L49/100*BK$5)))-LN($K49)-$Q49*BK$5)/($R49*SQRT(BK$5))-$R49*SQRT(BK$5),0,1,TRUE)+$M49*EXP($L49/100*BK$5)*(1-_xlfn.NORM.DIST((LN(($M49*EXP($L49/100*BK$5)))-LN($K49)-$Q49*BK$5)/($R49*SQRT(BK$5)),0,1,TRUE)))*EXP(-$F$1*BK$5)*INDEX('3)tpx females'!CS$57:CS$107,MATCH($O49,'3)tpx females'!$BB$57:$BB$107,0))</f>
        <v>161.82173275004752</v>
      </c>
      <c r="BL49" s="32">
        <f ca="1">($K49*EXP(BL$5*($Q49+0.5*($R49)^2))*_xlfn.NORM.DIST((LN(($M49*EXP($L49/100*BL$5)))-LN($K49)-$Q49*BL$5)/($R49*SQRT(BL$5))-$R49*SQRT(BL$5),0,1,TRUE)+$M49*EXP($L49/100*BL$5)*(1-_xlfn.NORM.DIST((LN(($M49*EXP($L49/100*BL$5)))-LN($K49)-$Q49*BL$5)/($R49*SQRT(BL$5)),0,1,TRUE)))*EXP(-$F$1*BL$5)*INDEX('3)tpx females'!CT$57:CT$107,MATCH($O49,'3)tpx females'!$BB$57:$BB$107,0))</f>
        <v>96.448261850473102</v>
      </c>
      <c r="BM49" s="32">
        <f ca="1">($K49*EXP(BM$5*($Q49+0.5*($R49)^2))*_xlfn.NORM.DIST((LN(($M49*EXP($L49/100*BM$5)))-LN($K49)-$Q49*BM$5)/($R49*SQRT(BM$5))-$R49*SQRT(BM$5),0,1,TRUE)+$M49*EXP($L49/100*BM$5)*(1-_xlfn.NORM.DIST((LN(($M49*EXP($L49/100*BM$5)))-LN($K49)-$Q49*BM$5)/($R49*SQRT(BM$5)),0,1,TRUE)))*EXP(-$F$1*BM$5)*INDEX('3)tpx females'!CU$57:CU$107,MATCH($O49,'3)tpx females'!$BB$57:$BB$107,0))</f>
        <v>54.910550867831645</v>
      </c>
      <c r="BN49" s="32">
        <f ca="1">($K49*EXP(BN$5*($Q49+0.5*($R49)^2))*_xlfn.NORM.DIST((LN(($M49*EXP($L49/100*BN$5)))-LN($K49)-$Q49*BN$5)/($R49*SQRT(BN$5))-$R49*SQRT(BN$5),0,1,TRUE)+$M49*EXP($L49/100*BN$5)*(1-_xlfn.NORM.DIST((LN(($M49*EXP($L49/100*BN$5)))-LN($K49)-$Q49*BN$5)/($R49*SQRT(BN$5)),0,1,TRUE)))*EXP(-$F$1*BN$5)*INDEX('3)tpx females'!CV$57:CV$107,MATCH($O49,'3)tpx females'!$BB$57:$BB$107,0))</f>
        <v>28.181199970951443</v>
      </c>
      <c r="BO49" s="32">
        <f ca="1">($K49*EXP(BO$5*($Q49+0.5*($R49)^2))*_xlfn.NORM.DIST((LN(($M49*EXP($L49/100*BO$5)))-LN($K49)-$Q49*BO$5)/($R49*SQRT(BO$5))-$R49*SQRT(BO$5),0,1,TRUE)+$M49*EXP($L49/100*BO$5)*(1-_xlfn.NORM.DIST((LN(($M49*EXP($L49/100*BO$5)))-LN($K49)-$Q49*BO$5)/($R49*SQRT(BO$5)),0,1,TRUE)))*EXP(-$F$1*BO$5)*INDEX('3)tpx females'!CW$57:CW$107,MATCH($O49,'3)tpx females'!$BB$57:$BB$107,0))</f>
        <v>14.883311561409476</v>
      </c>
      <c r="BP49" s="32">
        <f ca="1">($K49*EXP(BP$5*($Q49+0.5*($R49)^2))*_xlfn.NORM.DIST((LN(($M49*EXP($L49/100*BP$5)))-LN($K49)-$Q49*BP$5)/($R49*SQRT(BP$5))-$R49*SQRT(BP$5),0,1,TRUE)+$M49*EXP($L49/100*BP$5)*(1-_xlfn.NORM.DIST((LN(($M49*EXP($L49/100*BP$5)))-LN($K49)-$Q49*BP$5)/($R49*SQRT(BP$5)),0,1,TRUE)))*EXP(-$F$1*BP$5)*INDEX('3)tpx females'!CX$57:CX$107,MATCH($O49,'3)tpx females'!$BB$57:$BB$107,0))</f>
        <v>8.2162249488198249</v>
      </c>
      <c r="BQ49" s="32">
        <f ca="1">($K49*EXP(BQ$5*($Q49+0.5*($R49)^2))*_xlfn.NORM.DIST((LN(($M49*EXP($L49/100*BQ$5)))-LN($K49)-$Q49*BQ$5)/($R49*SQRT(BQ$5))-$R49*SQRT(BQ$5),0,1,TRUE)+$M49*EXP($L49/100*BQ$5)*(1-_xlfn.NORM.DIST((LN(($M49*EXP($L49/100*BQ$5)))-LN($K49)-$Q49*BQ$5)/($R49*SQRT(BQ$5)),0,1,TRUE)))*EXP(-$F$1*BQ$5)*INDEX('3)tpx females'!CY$57:CY$107,MATCH($O49,'3)tpx females'!$BB$57:$BB$107,0))</f>
        <v>3.2646572396334914</v>
      </c>
      <c r="BR49" s="32">
        <f ca="1">($K49*EXP(BR$5*($Q49+0.5*($R49)^2))*_xlfn.NORM.DIST((LN(($M49*EXP($L49/100*BR$5)))-LN($K49)-$Q49*BR$5)/($R49*SQRT(BR$5))-$R49*SQRT(BR$5),0,1,TRUE)+$M49*EXP($L49/100*BR$5)*(1-_xlfn.NORM.DIST((LN(($M49*EXP($L49/100*BR$5)))-LN($K49)-$Q49*BR$5)/($R49*SQRT(BR$5)),0,1,TRUE)))*EXP(-$F$1*BR$5)*INDEX('3)tpx females'!CZ$57:CZ$107,MATCH($O49,'3)tpx females'!$BB$57:$BB$107,0))</f>
        <v>0</v>
      </c>
      <c r="BS49" s="32">
        <f ca="1">($K49*EXP(BS$5*($Q49+0.5*($R49)^2))*_xlfn.NORM.DIST((LN(($M49*EXP($L49/100*BS$5)))-LN($K49)-$Q49*BS$5)/($R49*SQRT(BS$5))-$R49*SQRT(BS$5),0,1,TRUE)+$M49*EXP($L49/100*BS$5)*(1-_xlfn.NORM.DIST((LN(($M49*EXP($L49/100*BS$5)))-LN($K49)-$Q49*BS$5)/($R49*SQRT(BS$5)),0,1,TRUE)))*EXP(-$F$1*BS$5)*INDEX('3)tpx females'!DA$57:DA$107,MATCH($O49,'3)tpx females'!$BB$57:$BB$107,0))</f>
        <v>0</v>
      </c>
      <c r="BU49" s="32">
        <f t="shared" si="58"/>
        <v>52718.347637401101</v>
      </c>
      <c r="BV49" s="32">
        <f t="shared" si="67"/>
        <v>48640.841956481279</v>
      </c>
      <c r="BW49" s="32">
        <f t="shared" si="68"/>
        <v>48132.785082291673</v>
      </c>
      <c r="BX49" s="32">
        <f t="shared" si="69"/>
        <v>47630.034896412319</v>
      </c>
      <c r="BY49" s="32">
        <f t="shared" si="70"/>
        <v>47132.53597012598</v>
      </c>
      <c r="BZ49" s="32">
        <f t="shared" si="71"/>
        <v>46640.23345367211</v>
      </c>
      <c r="CA49" s="32">
        <f t="shared" si="72"/>
        <v>46153.073070199571</v>
      </c>
      <c r="CB49" s="32">
        <f t="shared" si="73"/>
        <v>45671.001109782672</v>
      </c>
      <c r="CC49" s="32">
        <f t="shared" si="74"/>
        <v>45193.964423499427</v>
      </c>
      <c r="CD49" s="32">
        <f t="shared" si="75"/>
        <v>44721.910417572013</v>
      </c>
      <c r="CE49" s="32">
        <f t="shared" si="76"/>
        <v>44254.787047568112</v>
      </c>
      <c r="CF49" s="32">
        <f t="shared" si="77"/>
        <v>43792.542812662999</v>
      </c>
      <c r="CG49" s="32">
        <f t="shared" si="78"/>
        <v>43335.126749961571</v>
      </c>
      <c r="CH49" s="32">
        <f t="shared" si="79"/>
        <v>42882.488428879595</v>
      </c>
      <c r="CI49" s="32">
        <f t="shared" si="80"/>
        <v>42434.577945583653</v>
      </c>
      <c r="CJ49" s="32">
        <f t="shared" si="81"/>
        <v>41991.3459174893</v>
      </c>
      <c r="CK49" s="32">
        <f t="shared" si="82"/>
        <v>41552.743477816461</v>
      </c>
      <c r="CL49" s="32">
        <f t="shared" si="83"/>
        <v>41118.722270201877</v>
      </c>
      <c r="CM49" s="32">
        <f t="shared" si="84"/>
        <v>40689.234443367794</v>
      </c>
      <c r="CN49" s="32">
        <f t="shared" si="85"/>
        <v>40264.232645846256</v>
      </c>
      <c r="CO49" s="32">
        <f t="shared" si="86"/>
        <v>39843.670020758618</v>
      </c>
      <c r="CP49" s="32">
        <f t="shared" si="87"/>
        <v>39427.500200649411</v>
      </c>
      <c r="CQ49" s="32">
        <f t="shared" si="88"/>
        <v>39015.677302374461</v>
      </c>
      <c r="CR49" s="32">
        <f t="shared" si="89"/>
        <v>38608.155922042068</v>
      </c>
      <c r="CS49" s="32">
        <f t="shared" si="90"/>
        <v>38204.891130007294</v>
      </c>
      <c r="CT49" s="32">
        <f t="shared" si="91"/>
        <v>37805.838465918292</v>
      </c>
      <c r="CU49" s="32">
        <f t="shared" si="92"/>
        <v>37410.953933814657</v>
      </c>
      <c r="CV49" s="32">
        <f t="shared" si="93"/>
        <v>37020.19399727675</v>
      </c>
      <c r="CW49" s="32">
        <f t="shared" si="94"/>
        <v>36633.515574625751</v>
      </c>
      <c r="CX49" s="32">
        <f t="shared" si="95"/>
        <v>36250.876034173867</v>
      </c>
      <c r="CY49" s="32">
        <f t="shared" si="96"/>
        <v>35872.233189524195</v>
      </c>
      <c r="CZ49" s="32">
        <f t="shared" si="97"/>
        <v>35497.545294919568</v>
      </c>
      <c r="DA49" s="32">
        <f t="shared" si="98"/>
        <v>35126.771040640066</v>
      </c>
      <c r="DB49" s="32">
        <f t="shared" si="99"/>
        <v>34759.869548448609</v>
      </c>
      <c r="DC49" s="32">
        <f t="shared" si="100"/>
        <v>34396.800367083997</v>
      </c>
      <c r="DD49" s="32">
        <f t="shared" si="101"/>
        <v>34037.523467801206</v>
      </c>
      <c r="DE49" s="32">
        <f t="shared" si="102"/>
        <v>33681.99923995819</v>
      </c>
      <c r="DF49" s="32">
        <f t="shared" si="103"/>
        <v>33330.188486648607</v>
      </c>
      <c r="DG49" s="32">
        <f t="shared" si="104"/>
        <v>32982.052420380525</v>
      </c>
      <c r="DH49" s="32">
        <f t="shared" si="105"/>
        <v>32637.552658799872</v>
      </c>
      <c r="DI49" s="32">
        <f t="shared" si="106"/>
        <v>32296.651220458858</v>
      </c>
      <c r="DJ49" s="32">
        <f t="shared" si="107"/>
        <v>31959.310520628344</v>
      </c>
      <c r="DK49" s="32">
        <f t="shared" si="108"/>
        <v>31625.493367154184</v>
      </c>
      <c r="DL49" s="32">
        <f t="shared" si="109"/>
        <v>31295.162956356624</v>
      </c>
      <c r="DM49" s="32">
        <f t="shared" si="110"/>
        <v>30968.282868972663</v>
      </c>
      <c r="DN49" s="32">
        <f t="shared" si="111"/>
        <v>30644.817066140782</v>
      </c>
      <c r="DO49" s="32">
        <f t="shared" si="112"/>
        <v>30324.729885427536</v>
      </c>
      <c r="DP49" s="32">
        <f t="shared" si="113"/>
        <v>30007.986036895647</v>
      </c>
      <c r="DQ49" s="32">
        <f t="shared" si="114"/>
        <v>29694.550599213191</v>
      </c>
      <c r="DR49" s="32">
        <f t="shared" si="115"/>
        <v>29384.389015803532</v>
      </c>
      <c r="DT49" s="48">
        <f t="shared" si="116"/>
        <v>62</v>
      </c>
      <c r="DU49" s="32"/>
      <c r="DV49" s="32">
        <f ca="1">INDEX('3)tpx females'!BD$57:BD$107,MATCH('3) 2016 cases'!DT49,'3)tpx females'!$BB$57:$BB$107,0))</f>
        <v>4.345618507432758E-3</v>
      </c>
      <c r="DW49" s="32">
        <f t="shared" ca="1" si="117"/>
        <v>-229.09382717436424</v>
      </c>
      <c r="DX49" s="32">
        <f t="shared" ca="1" si="61"/>
        <v>0.99565438149256724</v>
      </c>
      <c r="DZ49" s="32">
        <f t="shared" ca="1" si="118"/>
        <v>-40375.811167605229</v>
      </c>
      <c r="EA49" s="32">
        <f t="shared" ca="1" si="119"/>
        <v>-12342.536469795872</v>
      </c>
      <c r="EB49" s="32">
        <f t="shared" ca="1" si="64"/>
        <v>-53.635954911808717</v>
      </c>
      <c r="EC49" s="32">
        <f ca="1">EA49*'3) Value'!AN61</f>
        <v>0</v>
      </c>
      <c r="EE49" s="32">
        <f ca="1">IF(EC49=0,'3) Value'!AM61+'3) 2016 cases'!DZ49,0)</f>
        <v>7.2759576141834259E-11</v>
      </c>
    </row>
    <row r="50" spans="3:135" x14ac:dyDescent="0.25">
      <c r="C50" s="32" t="s">
        <v>16</v>
      </c>
      <c r="D50" s="32" t="s">
        <v>14</v>
      </c>
      <c r="E50" s="49">
        <v>8330</v>
      </c>
      <c r="F50" s="32" t="s">
        <v>13</v>
      </c>
      <c r="G50" s="32" t="s">
        <v>17</v>
      </c>
      <c r="H50" s="49" t="s">
        <v>17</v>
      </c>
      <c r="I50" s="32" t="s">
        <v>17</v>
      </c>
      <c r="J50" s="32" t="s">
        <v>25</v>
      </c>
      <c r="K50" s="52">
        <v>695000</v>
      </c>
      <c r="L50" s="52">
        <v>6.55</v>
      </c>
      <c r="M50" s="52">
        <v>413043</v>
      </c>
      <c r="O50" s="48">
        <f t="shared" si="65"/>
        <v>94</v>
      </c>
      <c r="Q50" s="32">
        <f>INDEX('2b)Working'!$I$61:$P$61,MATCH($J50,'2b)Working'!$I$60:$P$60,0))</f>
        <v>7.2488258642637193E-2</v>
      </c>
      <c r="R50" s="32">
        <f>INDEX('2b)Working'!$I$62:$P$62,MATCH($J50,'2b)Working'!$I$60:$P$60,0))</f>
        <v>5.0085748750605209E-2</v>
      </c>
      <c r="T50" s="9">
        <f t="shared" ca="1" si="66"/>
        <v>406551.11115333863</v>
      </c>
      <c r="U50" s="10"/>
      <c r="V50" s="32">
        <f ca="1">($K50*EXP(V$5*($Q50+0.5*($R50)^2))*_xlfn.NORM.DIST((LN(($M50*EXP($L50/100*V$5)))-LN($K50)-$Q50*V$5)/($R50*SQRT(V$5))-$R50*SQRT(V$5),0,1,TRUE)+$M50*EXP($L50/100*V$5)*(1-_xlfn.NORM.DIST((LN(($M50*EXP($L50/100*V$5)))-LN($K50)-$Q50*V$5)/($R50*SQRT(V$5)),0,1,TRUE)))*EXP(-$F$1*V$5)*INDEX('3)tpx females'!BD$57:BD$107,MATCH($O50,'3)tpx females'!$BB$57:$BB$107,0))</f>
        <v>82116.647307355248</v>
      </c>
      <c r="W50" s="32">
        <f ca="1">($K50*EXP(W$5*($Q50+0.5*($R50)^2))*_xlfn.NORM.DIST((LN(($M50*EXP($L50/100*W$5)))-LN($K50)-$Q50*W$5)/($R50*SQRT(W$5))-$R50*SQRT(W$5),0,1,TRUE)+$M50*EXP($L50/100*W$5)*(1-_xlfn.NORM.DIST((LN(($M50*EXP($L50/100*W$5)))-LN($K50)-$Q50*W$5)/($R50*SQRT(W$5)),0,1,TRUE)))*EXP(-$F$1*W$5)*INDEX('3)tpx females'!BE$57:BE$107,MATCH($O50,'3)tpx females'!$BB$57:$BB$107,0))</f>
        <v>71565.156440972525</v>
      </c>
      <c r="X50" s="32">
        <f ca="1">($K50*EXP(X$5*($Q50+0.5*($R50)^2))*_xlfn.NORM.DIST((LN(($M50*EXP($L50/100*X$5)))-LN($K50)-$Q50*X$5)/($R50*SQRT(X$5))-$R50*SQRT(X$5),0,1,TRUE)+$M50*EXP($L50/100*X$5)*(1-_xlfn.NORM.DIST((LN(($M50*EXP($L50/100*X$5)))-LN($K50)-$Q50*X$5)/($R50*SQRT(X$5)),0,1,TRUE)))*EXP(-$F$1*X$5)*INDEX('3)tpx females'!BF$57:BF$107,MATCH($O50,'3)tpx females'!$BB$57:$BB$107,0))</f>
        <v>61499.958028860689</v>
      </c>
      <c r="Y50" s="32">
        <f ca="1">($K50*EXP(Y$5*($Q50+0.5*($R50)^2))*_xlfn.NORM.DIST((LN(($M50*EXP($L50/100*Y$5)))-LN($K50)-$Q50*Y$5)/($R50*SQRT(Y$5))-$R50*SQRT(Y$5),0,1,TRUE)+$M50*EXP($L50/100*Y$5)*(1-_xlfn.NORM.DIST((LN(($M50*EXP($L50/100*Y$5)))-LN($K50)-$Q50*Y$5)/($R50*SQRT(Y$5)),0,1,TRUE)))*EXP(-$F$1*Y$5)*INDEX('3)tpx females'!BG$57:BG$107,MATCH($O50,'3)tpx females'!$BB$57:$BB$107,0))</f>
        <v>51097.805439224896</v>
      </c>
      <c r="Z50" s="32">
        <f ca="1">($K50*EXP(Z$5*($Q50+0.5*($R50)^2))*_xlfn.NORM.DIST((LN(($M50*EXP($L50/100*Z$5)))-LN($K50)-$Q50*Z$5)/($R50*SQRT(Z$5))-$R50*SQRT(Z$5),0,1,TRUE)+$M50*EXP($L50/100*Z$5)*(1-_xlfn.NORM.DIST((LN(($M50*EXP($L50/100*Z$5)))-LN($K50)-$Q50*Z$5)/($R50*SQRT(Z$5)),0,1,TRUE)))*EXP(-$F$1*Z$5)*INDEX('3)tpx females'!BH$57:BH$107,MATCH($O50,'3)tpx females'!$BB$57:$BB$107,0))</f>
        <v>40888.600905109277</v>
      </c>
      <c r="AA50" s="32">
        <f ca="1">($K50*EXP(AA$5*($Q50+0.5*($R50)^2))*_xlfn.NORM.DIST((LN(($M50*EXP($L50/100*AA$5)))-LN($K50)-$Q50*AA$5)/($R50*SQRT(AA$5))-$R50*SQRT(AA$5),0,1,TRUE)+$M50*EXP($L50/100*AA$5)*(1-_xlfn.NORM.DIST((LN(($M50*EXP($L50/100*AA$5)))-LN($K50)-$Q50*AA$5)/($R50*SQRT(AA$5)),0,1,TRUE)))*EXP(-$F$1*AA$5)*INDEX('3)tpx females'!BI$57:BI$107,MATCH($O50,'3)tpx females'!$BB$57:$BB$107,0))</f>
        <v>31462.093233871969</v>
      </c>
      <c r="AB50" s="32">
        <f ca="1">($K50*EXP(AB$5*($Q50+0.5*($R50)^2))*_xlfn.NORM.DIST((LN(($M50*EXP($L50/100*AB$5)))-LN($K50)-$Q50*AB$5)/($R50*SQRT(AB$5))-$R50*SQRT(AB$5),0,1,TRUE)+$M50*EXP($L50/100*AB$5)*(1-_xlfn.NORM.DIST((LN(($M50*EXP($L50/100*AB$5)))-LN($K50)-$Q50*AB$5)/($R50*SQRT(AB$5)),0,1,TRUE)))*EXP(-$F$1*AB$5)*INDEX('3)tpx females'!BJ$57:BJ$107,MATCH($O50,'3)tpx females'!$BB$57:$BB$107,0))</f>
        <v>23278.641134799229</v>
      </c>
      <c r="AC50" s="32">
        <f ca="1">($K50*EXP(AC$5*($Q50+0.5*($R50)^2))*_xlfn.NORM.DIST((LN(($M50*EXP($L50/100*AC$5)))-LN($K50)-$Q50*AC$5)/($R50*SQRT(AC$5))-$R50*SQRT(AC$5),0,1,TRUE)+$M50*EXP($L50/100*AC$5)*(1-_xlfn.NORM.DIST((LN(($M50*EXP($L50/100*AC$5)))-LN($K50)-$Q50*AC$5)/($R50*SQRT(AC$5)),0,1,TRUE)))*EXP(-$F$1*AC$5)*INDEX('3)tpx females'!BK$57:BK$107,MATCH($O50,'3)tpx females'!$BB$57:$BB$107,0))</f>
        <v>16450.680926964822</v>
      </c>
      <c r="AD50" s="32">
        <f ca="1">($K50*EXP(AD$5*($Q50+0.5*($R50)^2))*_xlfn.NORM.DIST((LN(($M50*EXP($L50/100*AD$5)))-LN($K50)-$Q50*AD$5)/($R50*SQRT(AD$5))-$R50*SQRT(AD$5),0,1,TRUE)+$M50*EXP($L50/100*AD$5)*(1-_xlfn.NORM.DIST((LN(($M50*EXP($L50/100*AD$5)))-LN($K50)-$Q50*AD$5)/($R50*SQRT(AD$5)),0,1,TRUE)))*EXP(-$F$1*AD$5)*INDEX('3)tpx females'!BL$57:BL$107,MATCH($O50,'3)tpx females'!$BB$57:$BB$107,0))</f>
        <v>11122.805776080804</v>
      </c>
      <c r="AE50" s="32">
        <f ca="1">($K50*EXP(AE$5*($Q50+0.5*($R50)^2))*_xlfn.NORM.DIST((LN(($M50*EXP($L50/100*AE$5)))-LN($K50)-$Q50*AE$5)/($R50*SQRT(AE$5))-$R50*SQRT(AE$5),0,1,TRUE)+$M50*EXP($L50/100*AE$5)*(1-_xlfn.NORM.DIST((LN(($M50*EXP($L50/100*AE$5)))-LN($K50)-$Q50*AE$5)/($R50*SQRT(AE$5)),0,1,TRUE)))*EXP(-$F$1*AE$5)*INDEX('3)tpx females'!BM$57:BM$107,MATCH($O50,'3)tpx females'!$BB$57:$BB$107,0))</f>
        <v>7176.7331740601694</v>
      </c>
      <c r="AF50" s="32">
        <f ca="1">($K50*EXP(AF$5*($Q50+0.5*($R50)^2))*_xlfn.NORM.DIST((LN(($M50*EXP($L50/100*AF$5)))-LN($K50)-$Q50*AF$5)/($R50*SQRT(AF$5))-$R50*SQRT(AF$5),0,1,TRUE)+$M50*EXP($L50/100*AF$5)*(1-_xlfn.NORM.DIST((LN(($M50*EXP($L50/100*AF$5)))-LN($K50)-$Q50*AF$5)/($R50*SQRT(AF$5)),0,1,TRUE)))*EXP(-$F$1*AF$5)*INDEX('3)tpx females'!BN$57:BN$107,MATCH($O50,'3)tpx females'!$BB$57:$BB$107,0))</f>
        <v>4428.5396016815093</v>
      </c>
      <c r="AG50" s="32">
        <f ca="1">($K50*EXP(AG$5*($Q50+0.5*($R50)^2))*_xlfn.NORM.DIST((LN(($M50*EXP($L50/100*AG$5)))-LN($K50)-$Q50*AG$5)/($R50*SQRT(AG$5))-$R50*SQRT(AG$5),0,1,TRUE)+$M50*EXP($L50/100*AG$5)*(1-_xlfn.NORM.DIST((LN(($M50*EXP($L50/100*AG$5)))-LN($K50)-$Q50*AG$5)/($R50*SQRT(AG$5)),0,1,TRUE)))*EXP(-$F$1*AG$5)*INDEX('3)tpx females'!BO$57:BO$107,MATCH($O50,'3)tpx females'!$BB$57:$BB$107,0))</f>
        <v>2604.2026723104245</v>
      </c>
      <c r="AH50" s="32">
        <f ca="1">($K50*EXP(AH$5*($Q50+0.5*($R50)^2))*_xlfn.NORM.DIST((LN(($M50*EXP($L50/100*AH$5)))-LN($K50)-$Q50*AH$5)/($R50*SQRT(AH$5))-$R50*SQRT(AH$5),0,1,TRUE)+$M50*EXP($L50/100*AH$5)*(1-_xlfn.NORM.DIST((LN(($M50*EXP($L50/100*AH$5)))-LN($K50)-$Q50*AH$5)/($R50*SQRT(AH$5)),0,1,TRUE)))*EXP(-$F$1*AH$5)*INDEX('3)tpx females'!BP$57:BP$107,MATCH($O50,'3)tpx females'!$BB$57:$BB$107,0))</f>
        <v>1435.1494650666414</v>
      </c>
      <c r="AI50" s="32">
        <f ca="1">($K50*EXP(AI$5*($Q50+0.5*($R50)^2))*_xlfn.NORM.DIST((LN(($M50*EXP($L50/100*AI$5)))-LN($K50)-$Q50*AI$5)/($R50*SQRT(AI$5))-$R50*SQRT(AI$5),0,1,TRUE)+$M50*EXP($L50/100*AI$5)*(1-_xlfn.NORM.DIST((LN(($M50*EXP($L50/100*AI$5)))-LN($K50)-$Q50*AI$5)/($R50*SQRT(AI$5)),0,1,TRUE)))*EXP(-$F$1*AI$5)*INDEX('3)tpx females'!BQ$57:BQ$107,MATCH($O50,'3)tpx females'!$BB$57:$BB$107,0))</f>
        <v>789.2440390141893</v>
      </c>
      <c r="AJ50" s="32">
        <f ca="1">($K50*EXP(AJ$5*($Q50+0.5*($R50)^2))*_xlfn.NORM.DIST((LN(($M50*EXP($L50/100*AJ$5)))-LN($K50)-$Q50*AJ$5)/($R50*SQRT(AJ$5))-$R50*SQRT(AJ$5),0,1,TRUE)+$M50*EXP($L50/100*AJ$5)*(1-_xlfn.NORM.DIST((LN(($M50*EXP($L50/100*AJ$5)))-LN($K50)-$Q50*AJ$5)/($R50*SQRT(AJ$5)),0,1,TRUE)))*EXP(-$F$1*AJ$5)*INDEX('3)tpx females'!BR$57:BR$107,MATCH($O50,'3)tpx females'!$BB$57:$BB$107,0))</f>
        <v>431.19134791163214</v>
      </c>
      <c r="AK50" s="32">
        <f ca="1">($K50*EXP(AK$5*($Q50+0.5*($R50)^2))*_xlfn.NORM.DIST((LN(($M50*EXP($L50/100*AK$5)))-LN($K50)-$Q50*AK$5)/($R50*SQRT(AK$5))-$R50*SQRT(AK$5),0,1,TRUE)+$M50*EXP($L50/100*AK$5)*(1-_xlfn.NORM.DIST((LN(($M50*EXP($L50/100*AK$5)))-LN($K50)-$Q50*AK$5)/($R50*SQRT(AK$5)),0,1,TRUE)))*EXP(-$F$1*AK$5)*INDEX('3)tpx females'!BS$57:BS$107,MATCH($O50,'3)tpx females'!$BB$57:$BB$107,0))</f>
        <v>203.66166005468622</v>
      </c>
      <c r="AL50" s="32">
        <f ca="1">($K50*EXP(AL$5*($Q50+0.5*($R50)^2))*_xlfn.NORM.DIST((LN(($M50*EXP($L50/100*AL$5)))-LN($K50)-$Q50*AL$5)/($R50*SQRT(AL$5))-$R50*SQRT(AL$5),0,1,TRUE)+$M50*EXP($L50/100*AL$5)*(1-_xlfn.NORM.DIST((LN(($M50*EXP($L50/100*AL$5)))-LN($K50)-$Q50*AL$5)/($R50*SQRT(AL$5)),0,1,TRUE)))*EXP(-$F$1*AL$5)*INDEX('3)tpx females'!BT$57:BT$107,MATCH($O50,'3)tpx females'!$BB$57:$BB$107,0))</f>
        <v>0</v>
      </c>
      <c r="AM50" s="32">
        <f ca="1">($K50*EXP(AM$5*($Q50+0.5*($R50)^2))*_xlfn.NORM.DIST((LN(($M50*EXP($L50/100*AM$5)))-LN($K50)-$Q50*AM$5)/($R50*SQRT(AM$5))-$R50*SQRT(AM$5),0,1,TRUE)+$M50*EXP($L50/100*AM$5)*(1-_xlfn.NORM.DIST((LN(($M50*EXP($L50/100*AM$5)))-LN($K50)-$Q50*AM$5)/($R50*SQRT(AM$5)),0,1,TRUE)))*EXP(-$F$1*AM$5)*INDEX('3)tpx females'!BU$57:BU$107,MATCH($O50,'3)tpx females'!$BB$57:$BB$107,0))</f>
        <v>0</v>
      </c>
      <c r="AN50" s="32">
        <f ca="1">($K50*EXP(AN$5*($Q50+0.5*($R50)^2))*_xlfn.NORM.DIST((LN(($M50*EXP($L50/100*AN$5)))-LN($K50)-$Q50*AN$5)/($R50*SQRT(AN$5))-$R50*SQRT(AN$5),0,1,TRUE)+$M50*EXP($L50/100*AN$5)*(1-_xlfn.NORM.DIST((LN(($M50*EXP($L50/100*AN$5)))-LN($K50)-$Q50*AN$5)/($R50*SQRT(AN$5)),0,1,TRUE)))*EXP(-$F$1*AN$5)*INDEX('3)tpx females'!BV$57:BV$107,MATCH($O50,'3)tpx females'!$BB$57:$BB$107,0))</f>
        <v>0</v>
      </c>
      <c r="AO50" s="32">
        <f ca="1">($K50*EXP(AO$5*($Q50+0.5*($R50)^2))*_xlfn.NORM.DIST((LN(($M50*EXP($L50/100*AO$5)))-LN($K50)-$Q50*AO$5)/($R50*SQRT(AO$5))-$R50*SQRT(AO$5),0,1,TRUE)+$M50*EXP($L50/100*AO$5)*(1-_xlfn.NORM.DIST((LN(($M50*EXP($L50/100*AO$5)))-LN($K50)-$Q50*AO$5)/($R50*SQRT(AO$5)),0,1,TRUE)))*EXP(-$F$1*AO$5)*INDEX('3)tpx females'!BW$57:BW$107,MATCH($O50,'3)tpx females'!$BB$57:$BB$107,0))</f>
        <v>0</v>
      </c>
      <c r="AP50" s="32">
        <f ca="1">($K50*EXP(AP$5*($Q50+0.5*($R50)^2))*_xlfn.NORM.DIST((LN(($M50*EXP($L50/100*AP$5)))-LN($K50)-$Q50*AP$5)/($R50*SQRT(AP$5))-$R50*SQRT(AP$5),0,1,TRUE)+$M50*EXP($L50/100*AP$5)*(1-_xlfn.NORM.DIST((LN(($M50*EXP($L50/100*AP$5)))-LN($K50)-$Q50*AP$5)/($R50*SQRT(AP$5)),0,1,TRUE)))*EXP(-$F$1*AP$5)*INDEX('3)tpx females'!BX$57:BX$107,MATCH($O50,'3)tpx females'!$BB$57:$BB$107,0))</f>
        <v>0</v>
      </c>
      <c r="AQ50" s="32">
        <f ca="1">($K50*EXP(AQ$5*($Q50+0.5*($R50)^2))*_xlfn.NORM.DIST((LN(($M50*EXP($L50/100*AQ$5)))-LN($K50)-$Q50*AQ$5)/($R50*SQRT(AQ$5))-$R50*SQRT(AQ$5),0,1,TRUE)+$M50*EXP($L50/100*AQ$5)*(1-_xlfn.NORM.DIST((LN(($M50*EXP($L50/100*AQ$5)))-LN($K50)-$Q50*AQ$5)/($R50*SQRT(AQ$5)),0,1,TRUE)))*EXP(-$F$1*AQ$5)*INDEX('3)tpx females'!BY$57:BY$107,MATCH($O50,'3)tpx females'!$BB$57:$BB$107,0))</f>
        <v>0</v>
      </c>
      <c r="AR50" s="32">
        <f ca="1">($K50*EXP(AR$5*($Q50+0.5*($R50)^2))*_xlfn.NORM.DIST((LN(($M50*EXP($L50/100*AR$5)))-LN($K50)-$Q50*AR$5)/($R50*SQRT(AR$5))-$R50*SQRT(AR$5),0,1,TRUE)+$M50*EXP($L50/100*AR$5)*(1-_xlfn.NORM.DIST((LN(($M50*EXP($L50/100*AR$5)))-LN($K50)-$Q50*AR$5)/($R50*SQRT(AR$5)),0,1,TRUE)))*EXP(-$F$1*AR$5)*INDEX('3)tpx females'!BZ$57:BZ$107,MATCH($O50,'3)tpx females'!$BB$57:$BB$107,0))</f>
        <v>0</v>
      </c>
      <c r="AS50" s="32">
        <f ca="1">($K50*EXP(AS$5*($Q50+0.5*($R50)^2))*_xlfn.NORM.DIST((LN(($M50*EXP($L50/100*AS$5)))-LN($K50)-$Q50*AS$5)/($R50*SQRT(AS$5))-$R50*SQRT(AS$5),0,1,TRUE)+$M50*EXP($L50/100*AS$5)*(1-_xlfn.NORM.DIST((LN(($M50*EXP($L50/100*AS$5)))-LN($K50)-$Q50*AS$5)/($R50*SQRT(AS$5)),0,1,TRUE)))*EXP(-$F$1*AS$5)*INDEX('3)tpx females'!CA$57:CA$107,MATCH($O50,'3)tpx females'!$BB$57:$BB$107,0))</f>
        <v>0</v>
      </c>
      <c r="AT50" s="32">
        <f ca="1">($K50*EXP(AT$5*($Q50+0.5*($R50)^2))*_xlfn.NORM.DIST((LN(($M50*EXP($L50/100*AT$5)))-LN($K50)-$Q50*AT$5)/($R50*SQRT(AT$5))-$R50*SQRT(AT$5),0,1,TRUE)+$M50*EXP($L50/100*AT$5)*(1-_xlfn.NORM.DIST((LN(($M50*EXP($L50/100*AT$5)))-LN($K50)-$Q50*AT$5)/($R50*SQRT(AT$5)),0,1,TRUE)))*EXP(-$F$1*AT$5)*INDEX('3)tpx females'!CB$57:CB$107,MATCH($O50,'3)tpx females'!$BB$57:$BB$107,0))</f>
        <v>0</v>
      </c>
      <c r="AU50" s="32">
        <f ca="1">($K50*EXP(AU$5*($Q50+0.5*($R50)^2))*_xlfn.NORM.DIST((LN(($M50*EXP($L50/100*AU$5)))-LN($K50)-$Q50*AU$5)/($R50*SQRT(AU$5))-$R50*SQRT(AU$5),0,1,TRUE)+$M50*EXP($L50/100*AU$5)*(1-_xlfn.NORM.DIST((LN(($M50*EXP($L50/100*AU$5)))-LN($K50)-$Q50*AU$5)/($R50*SQRT(AU$5)),0,1,TRUE)))*EXP(-$F$1*AU$5)*INDEX('3)tpx females'!CC$57:CC$107,MATCH($O50,'3)tpx females'!$BB$57:$BB$107,0))</f>
        <v>0</v>
      </c>
      <c r="AV50" s="32">
        <f ca="1">($K50*EXP(AV$5*($Q50+0.5*($R50)^2))*_xlfn.NORM.DIST((LN(($M50*EXP($L50/100*AV$5)))-LN($K50)-$Q50*AV$5)/($R50*SQRT(AV$5))-$R50*SQRT(AV$5),0,1,TRUE)+$M50*EXP($L50/100*AV$5)*(1-_xlfn.NORM.DIST((LN(($M50*EXP($L50/100*AV$5)))-LN($K50)-$Q50*AV$5)/($R50*SQRT(AV$5)),0,1,TRUE)))*EXP(-$F$1*AV$5)*INDEX('3)tpx females'!CD$57:CD$107,MATCH($O50,'3)tpx females'!$BB$57:$BB$107,0))</f>
        <v>0</v>
      </c>
      <c r="AW50" s="32">
        <f ca="1">($K50*EXP(AW$5*($Q50+0.5*($R50)^2))*_xlfn.NORM.DIST((LN(($M50*EXP($L50/100*AW$5)))-LN($K50)-$Q50*AW$5)/($R50*SQRT(AW$5))-$R50*SQRT(AW$5),0,1,TRUE)+$M50*EXP($L50/100*AW$5)*(1-_xlfn.NORM.DIST((LN(($M50*EXP($L50/100*AW$5)))-LN($K50)-$Q50*AW$5)/($R50*SQRT(AW$5)),0,1,TRUE)))*EXP(-$F$1*AW$5)*INDEX('3)tpx females'!CE$57:CE$107,MATCH($O50,'3)tpx females'!$BB$57:$BB$107,0))</f>
        <v>0</v>
      </c>
      <c r="AX50" s="32">
        <f ca="1">($K50*EXP(AX$5*($Q50+0.5*($R50)^2))*_xlfn.NORM.DIST((LN(($M50*EXP($L50/100*AX$5)))-LN($K50)-$Q50*AX$5)/($R50*SQRT(AX$5))-$R50*SQRT(AX$5),0,1,TRUE)+$M50*EXP($L50/100*AX$5)*(1-_xlfn.NORM.DIST((LN(($M50*EXP($L50/100*AX$5)))-LN($K50)-$Q50*AX$5)/($R50*SQRT(AX$5)),0,1,TRUE)))*EXP(-$F$1*AX$5)*INDEX('3)tpx females'!CF$57:CF$107,MATCH($O50,'3)tpx females'!$BB$57:$BB$107,0))</f>
        <v>0</v>
      </c>
      <c r="AY50" s="32">
        <f ca="1">($K50*EXP(AY$5*($Q50+0.5*($R50)^2))*_xlfn.NORM.DIST((LN(($M50*EXP($L50/100*AY$5)))-LN($K50)-$Q50*AY$5)/($R50*SQRT(AY$5))-$R50*SQRT(AY$5),0,1,TRUE)+$M50*EXP($L50/100*AY$5)*(1-_xlfn.NORM.DIST((LN(($M50*EXP($L50/100*AY$5)))-LN($K50)-$Q50*AY$5)/($R50*SQRT(AY$5)),0,1,TRUE)))*EXP(-$F$1*AY$5)*INDEX('3)tpx females'!CG$57:CG$107,MATCH($O50,'3)tpx females'!$BB$57:$BB$107,0))</f>
        <v>0</v>
      </c>
      <c r="AZ50" s="32">
        <f ca="1">($K50*EXP(AZ$5*($Q50+0.5*($R50)^2))*_xlfn.NORM.DIST((LN(($M50*EXP($L50/100*AZ$5)))-LN($K50)-$Q50*AZ$5)/($R50*SQRT(AZ$5))-$R50*SQRT(AZ$5),0,1,TRUE)+$M50*EXP($L50/100*AZ$5)*(1-_xlfn.NORM.DIST((LN(($M50*EXP($L50/100*AZ$5)))-LN($K50)-$Q50*AZ$5)/($R50*SQRT(AZ$5)),0,1,TRUE)))*EXP(-$F$1*AZ$5)*INDEX('3)tpx females'!CH$57:CH$107,MATCH($O50,'3)tpx females'!$BB$57:$BB$107,0))</f>
        <v>0</v>
      </c>
      <c r="BA50" s="32">
        <f ca="1">($K50*EXP(BA$5*($Q50+0.5*($R50)^2))*_xlfn.NORM.DIST((LN(($M50*EXP($L50/100*BA$5)))-LN($K50)-$Q50*BA$5)/($R50*SQRT(BA$5))-$R50*SQRT(BA$5),0,1,TRUE)+$M50*EXP($L50/100*BA$5)*(1-_xlfn.NORM.DIST((LN(($M50*EXP($L50/100*BA$5)))-LN($K50)-$Q50*BA$5)/($R50*SQRT(BA$5)),0,1,TRUE)))*EXP(-$F$1*BA$5)*INDEX('3)tpx females'!CI$57:CI$107,MATCH($O50,'3)tpx females'!$BB$57:$BB$107,0))</f>
        <v>0</v>
      </c>
      <c r="BB50" s="32">
        <f ca="1">($K50*EXP(BB$5*($Q50+0.5*($R50)^2))*_xlfn.NORM.DIST((LN(($M50*EXP($L50/100*BB$5)))-LN($K50)-$Q50*BB$5)/($R50*SQRT(BB$5))-$R50*SQRT(BB$5),0,1,TRUE)+$M50*EXP($L50/100*BB$5)*(1-_xlfn.NORM.DIST((LN(($M50*EXP($L50/100*BB$5)))-LN($K50)-$Q50*BB$5)/($R50*SQRT(BB$5)),0,1,TRUE)))*EXP(-$F$1*BB$5)*INDEX('3)tpx females'!CJ$57:CJ$107,MATCH($O50,'3)tpx females'!$BB$57:$BB$107,0))</f>
        <v>0</v>
      </c>
      <c r="BC50" s="32">
        <f ca="1">($K50*EXP(BC$5*($Q50+0.5*($R50)^2))*_xlfn.NORM.DIST((LN(($M50*EXP($L50/100*BC$5)))-LN($K50)-$Q50*BC$5)/($R50*SQRT(BC$5))-$R50*SQRT(BC$5),0,1,TRUE)+$M50*EXP($L50/100*BC$5)*(1-_xlfn.NORM.DIST((LN(($M50*EXP($L50/100*BC$5)))-LN($K50)-$Q50*BC$5)/($R50*SQRT(BC$5)),0,1,TRUE)))*EXP(-$F$1*BC$5)*INDEX('3)tpx females'!CK$57:CK$107,MATCH($O50,'3)tpx females'!$BB$57:$BB$107,0))</f>
        <v>0</v>
      </c>
      <c r="BD50" s="32">
        <f ca="1">($K50*EXP(BD$5*($Q50+0.5*($R50)^2))*_xlfn.NORM.DIST((LN(($M50*EXP($L50/100*BD$5)))-LN($K50)-$Q50*BD$5)/($R50*SQRT(BD$5))-$R50*SQRT(BD$5),0,1,TRUE)+$M50*EXP($L50/100*BD$5)*(1-_xlfn.NORM.DIST((LN(($M50*EXP($L50/100*BD$5)))-LN($K50)-$Q50*BD$5)/($R50*SQRT(BD$5)),0,1,TRUE)))*EXP(-$F$1*BD$5)*INDEX('3)tpx females'!CL$57:CL$107,MATCH($O50,'3)tpx females'!$BB$57:$BB$107,0))</f>
        <v>0</v>
      </c>
      <c r="BE50" s="32">
        <f ca="1">($K50*EXP(BE$5*($Q50+0.5*($R50)^2))*_xlfn.NORM.DIST((LN(($M50*EXP($L50/100*BE$5)))-LN($K50)-$Q50*BE$5)/($R50*SQRT(BE$5))-$R50*SQRT(BE$5),0,1,TRUE)+$M50*EXP($L50/100*BE$5)*(1-_xlfn.NORM.DIST((LN(($M50*EXP($L50/100*BE$5)))-LN($K50)-$Q50*BE$5)/($R50*SQRT(BE$5)),0,1,TRUE)))*EXP(-$F$1*BE$5)*INDEX('3)tpx females'!CM$57:CM$107,MATCH($O50,'3)tpx females'!$BB$57:$BB$107,0))</f>
        <v>0</v>
      </c>
      <c r="BF50" s="32">
        <f ca="1">($K50*EXP(BF$5*($Q50+0.5*($R50)^2))*_xlfn.NORM.DIST((LN(($M50*EXP($L50/100*BF$5)))-LN($K50)-$Q50*BF$5)/($R50*SQRT(BF$5))-$R50*SQRT(BF$5),0,1,TRUE)+$M50*EXP($L50/100*BF$5)*(1-_xlfn.NORM.DIST((LN(($M50*EXP($L50/100*BF$5)))-LN($K50)-$Q50*BF$5)/($R50*SQRT(BF$5)),0,1,TRUE)))*EXP(-$F$1*BF$5)*INDEX('3)tpx females'!CN$57:CN$107,MATCH($O50,'3)tpx females'!$BB$57:$BB$107,0))</f>
        <v>0</v>
      </c>
      <c r="BG50" s="32">
        <f ca="1">($K50*EXP(BG$5*($Q50+0.5*($R50)^2))*_xlfn.NORM.DIST((LN(($M50*EXP($L50/100*BG$5)))-LN($K50)-$Q50*BG$5)/($R50*SQRT(BG$5))-$R50*SQRT(BG$5),0,1,TRUE)+$M50*EXP($L50/100*BG$5)*(1-_xlfn.NORM.DIST((LN(($M50*EXP($L50/100*BG$5)))-LN($K50)-$Q50*BG$5)/($R50*SQRT(BG$5)),0,1,TRUE)))*EXP(-$F$1*BG$5)*INDEX('3)tpx females'!CO$57:CO$107,MATCH($O50,'3)tpx females'!$BB$57:$BB$107,0))</f>
        <v>0</v>
      </c>
      <c r="BH50" s="32">
        <f ca="1">($K50*EXP(BH$5*($Q50+0.5*($R50)^2))*_xlfn.NORM.DIST((LN(($M50*EXP($L50/100*BH$5)))-LN($K50)-$Q50*BH$5)/($R50*SQRT(BH$5))-$R50*SQRT(BH$5),0,1,TRUE)+$M50*EXP($L50/100*BH$5)*(1-_xlfn.NORM.DIST((LN(($M50*EXP($L50/100*BH$5)))-LN($K50)-$Q50*BH$5)/($R50*SQRT(BH$5)),0,1,TRUE)))*EXP(-$F$1*BH$5)*INDEX('3)tpx females'!CP$57:CP$107,MATCH($O50,'3)tpx females'!$BB$57:$BB$107,0))</f>
        <v>0</v>
      </c>
      <c r="BI50" s="32">
        <f ca="1">($K50*EXP(BI$5*($Q50+0.5*($R50)^2))*_xlfn.NORM.DIST((LN(($M50*EXP($L50/100*BI$5)))-LN($K50)-$Q50*BI$5)/($R50*SQRT(BI$5))-$R50*SQRT(BI$5),0,1,TRUE)+$M50*EXP($L50/100*BI$5)*(1-_xlfn.NORM.DIST((LN(($M50*EXP($L50/100*BI$5)))-LN($K50)-$Q50*BI$5)/($R50*SQRT(BI$5)),0,1,TRUE)))*EXP(-$F$1*BI$5)*INDEX('3)tpx females'!CQ$57:CQ$107,MATCH($O50,'3)tpx females'!$BB$57:$BB$107,0))</f>
        <v>0</v>
      </c>
      <c r="BJ50" s="32">
        <f ca="1">($K50*EXP(BJ$5*($Q50+0.5*($R50)^2))*_xlfn.NORM.DIST((LN(($M50*EXP($L50/100*BJ$5)))-LN($K50)-$Q50*BJ$5)/($R50*SQRT(BJ$5))-$R50*SQRT(BJ$5),0,1,TRUE)+$M50*EXP($L50/100*BJ$5)*(1-_xlfn.NORM.DIST((LN(($M50*EXP($L50/100*BJ$5)))-LN($K50)-$Q50*BJ$5)/($R50*SQRT(BJ$5)),0,1,TRUE)))*EXP(-$F$1*BJ$5)*INDEX('3)tpx females'!CR$57:CR$107,MATCH($O50,'3)tpx females'!$BB$57:$BB$107,0))</f>
        <v>0</v>
      </c>
      <c r="BK50" s="32">
        <f ca="1">($K50*EXP(BK$5*($Q50+0.5*($R50)^2))*_xlfn.NORM.DIST((LN(($M50*EXP($L50/100*BK$5)))-LN($K50)-$Q50*BK$5)/($R50*SQRT(BK$5))-$R50*SQRT(BK$5),0,1,TRUE)+$M50*EXP($L50/100*BK$5)*(1-_xlfn.NORM.DIST((LN(($M50*EXP($L50/100*BK$5)))-LN($K50)-$Q50*BK$5)/($R50*SQRT(BK$5)),0,1,TRUE)))*EXP(-$F$1*BK$5)*INDEX('3)tpx females'!CS$57:CS$107,MATCH($O50,'3)tpx females'!$BB$57:$BB$107,0))</f>
        <v>0</v>
      </c>
      <c r="BL50" s="32">
        <f ca="1">($K50*EXP(BL$5*($Q50+0.5*($R50)^2))*_xlfn.NORM.DIST((LN(($M50*EXP($L50/100*BL$5)))-LN($K50)-$Q50*BL$5)/($R50*SQRT(BL$5))-$R50*SQRT(BL$5),0,1,TRUE)+$M50*EXP($L50/100*BL$5)*(1-_xlfn.NORM.DIST((LN(($M50*EXP($L50/100*BL$5)))-LN($K50)-$Q50*BL$5)/($R50*SQRT(BL$5)),0,1,TRUE)))*EXP(-$F$1*BL$5)*INDEX('3)tpx females'!CT$57:CT$107,MATCH($O50,'3)tpx females'!$BB$57:$BB$107,0))</f>
        <v>0</v>
      </c>
      <c r="BM50" s="32">
        <f ca="1">($K50*EXP(BM$5*($Q50+0.5*($R50)^2))*_xlfn.NORM.DIST((LN(($M50*EXP($L50/100*BM$5)))-LN($K50)-$Q50*BM$5)/($R50*SQRT(BM$5))-$R50*SQRT(BM$5),0,1,TRUE)+$M50*EXP($L50/100*BM$5)*(1-_xlfn.NORM.DIST((LN(($M50*EXP($L50/100*BM$5)))-LN($K50)-$Q50*BM$5)/($R50*SQRT(BM$5)),0,1,TRUE)))*EXP(-$F$1*BM$5)*INDEX('3)tpx females'!CU$57:CU$107,MATCH($O50,'3)tpx females'!$BB$57:$BB$107,0))</f>
        <v>0</v>
      </c>
      <c r="BN50" s="32">
        <f ca="1">($K50*EXP(BN$5*($Q50+0.5*($R50)^2))*_xlfn.NORM.DIST((LN(($M50*EXP($L50/100*BN$5)))-LN($K50)-$Q50*BN$5)/($R50*SQRT(BN$5))-$R50*SQRT(BN$5),0,1,TRUE)+$M50*EXP($L50/100*BN$5)*(1-_xlfn.NORM.DIST((LN(($M50*EXP($L50/100*BN$5)))-LN($K50)-$Q50*BN$5)/($R50*SQRT(BN$5)),0,1,TRUE)))*EXP(-$F$1*BN$5)*INDEX('3)tpx females'!CV$57:CV$107,MATCH($O50,'3)tpx females'!$BB$57:$BB$107,0))</f>
        <v>0</v>
      </c>
      <c r="BO50" s="32">
        <f ca="1">($K50*EXP(BO$5*($Q50+0.5*($R50)^2))*_xlfn.NORM.DIST((LN(($M50*EXP($L50/100*BO$5)))-LN($K50)-$Q50*BO$5)/($R50*SQRT(BO$5))-$R50*SQRT(BO$5),0,1,TRUE)+$M50*EXP($L50/100*BO$5)*(1-_xlfn.NORM.DIST((LN(($M50*EXP($L50/100*BO$5)))-LN($K50)-$Q50*BO$5)/($R50*SQRT(BO$5)),0,1,TRUE)))*EXP(-$F$1*BO$5)*INDEX('3)tpx females'!CW$57:CW$107,MATCH($O50,'3)tpx females'!$BB$57:$BB$107,0))</f>
        <v>0</v>
      </c>
      <c r="BP50" s="32">
        <f ca="1">($K50*EXP(BP$5*($Q50+0.5*($R50)^2))*_xlfn.NORM.DIST((LN(($M50*EXP($L50/100*BP$5)))-LN($K50)-$Q50*BP$5)/($R50*SQRT(BP$5))-$R50*SQRT(BP$5),0,1,TRUE)+$M50*EXP($L50/100*BP$5)*(1-_xlfn.NORM.DIST((LN(($M50*EXP($L50/100*BP$5)))-LN($K50)-$Q50*BP$5)/($R50*SQRT(BP$5)),0,1,TRUE)))*EXP(-$F$1*BP$5)*INDEX('3)tpx females'!CX$57:CX$107,MATCH($O50,'3)tpx females'!$BB$57:$BB$107,0))</f>
        <v>0</v>
      </c>
      <c r="BQ50" s="32">
        <f ca="1">($K50*EXP(BQ$5*($Q50+0.5*($R50)^2))*_xlfn.NORM.DIST((LN(($M50*EXP($L50/100*BQ$5)))-LN($K50)-$Q50*BQ$5)/($R50*SQRT(BQ$5))-$R50*SQRT(BQ$5),0,1,TRUE)+$M50*EXP($L50/100*BQ$5)*(1-_xlfn.NORM.DIST((LN(($M50*EXP($L50/100*BQ$5)))-LN($K50)-$Q50*BQ$5)/($R50*SQRT(BQ$5)),0,1,TRUE)))*EXP(-$F$1*BQ$5)*INDEX('3)tpx females'!CY$57:CY$107,MATCH($O50,'3)tpx females'!$BB$57:$BB$107,0))</f>
        <v>0</v>
      </c>
      <c r="BR50" s="32">
        <f ca="1">($K50*EXP(BR$5*($Q50+0.5*($R50)^2))*_xlfn.NORM.DIST((LN(($M50*EXP($L50/100*BR$5)))-LN($K50)-$Q50*BR$5)/($R50*SQRT(BR$5))-$R50*SQRT(BR$5),0,1,TRUE)+$M50*EXP($L50/100*BR$5)*(1-_xlfn.NORM.DIST((LN(($M50*EXP($L50/100*BR$5)))-LN($K50)-$Q50*BR$5)/($R50*SQRT(BR$5)),0,1,TRUE)))*EXP(-$F$1*BR$5)*INDEX('3)tpx females'!CZ$57:CZ$107,MATCH($O50,'3)tpx females'!$BB$57:$BB$107,0))</f>
        <v>0</v>
      </c>
      <c r="BS50" s="32">
        <f ca="1">($K50*EXP(BS$5*($Q50+0.5*($R50)^2))*_xlfn.NORM.DIST((LN(($M50*EXP($L50/100*BS$5)))-LN($K50)-$Q50*BS$5)/($R50*SQRT(BS$5))-$R50*SQRT(BS$5),0,1,TRUE)+$M50*EXP($L50/100*BS$5)*(1-_xlfn.NORM.DIST((LN(($M50*EXP($L50/100*BS$5)))-LN($K50)-$Q50*BS$5)/($R50*SQRT(BS$5)),0,1,TRUE)))*EXP(-$F$1*BS$5)*INDEX('3)tpx females'!DA$57:DA$107,MATCH($O50,'3)tpx females'!$BB$57:$BB$107,0))</f>
        <v>0</v>
      </c>
      <c r="BU50" s="32">
        <f t="shared" si="58"/>
        <v>441996.38520016026</v>
      </c>
      <c r="BV50" s="32">
        <f t="shared" si="67"/>
        <v>410264.34824984212</v>
      </c>
      <c r="BW50" s="32">
        <f t="shared" si="68"/>
        <v>408422.30638533237</v>
      </c>
      <c r="BX50" s="32">
        <f t="shared" si="69"/>
        <v>406588.53506790934</v>
      </c>
      <c r="BY50" s="32">
        <f t="shared" si="70"/>
        <v>404762.99643400282</v>
      </c>
      <c r="BZ50" s="32">
        <f t="shared" si="71"/>
        <v>402945.6469678767</v>
      </c>
      <c r="CA50" s="32">
        <f t="shared" si="72"/>
        <v>401136.4255273806</v>
      </c>
      <c r="CB50" s="32">
        <f t="shared" si="73"/>
        <v>399335.24326812901</v>
      </c>
      <c r="CC50" s="32">
        <f t="shared" si="74"/>
        <v>397541.98485461343</v>
      </c>
      <c r="CD50" s="32">
        <f t="shared" si="75"/>
        <v>395756.51958144322</v>
      </c>
      <c r="CE50" s="32">
        <f t="shared" si="76"/>
        <v>393978.71550192958</v>
      </c>
      <c r="CF50" s="32">
        <f t="shared" si="77"/>
        <v>392208.45122133556</v>
      </c>
      <c r="CG50" s="32">
        <f t="shared" si="78"/>
        <v>390445.62330919842</v>
      </c>
      <c r="CH50" s="32">
        <f t="shared" si="79"/>
        <v>388690.14950594492</v>
      </c>
      <c r="CI50" s="32">
        <f t="shared" si="80"/>
        <v>386941.96879874199</v>
      </c>
      <c r="CJ50" s="32">
        <f t="shared" si="81"/>
        <v>385201.03954581142</v>
      </c>
      <c r="CK50" s="32">
        <f t="shared" si="82"/>
        <v>383467.3366047676</v>
      </c>
      <c r="CL50" s="32">
        <f t="shared" si="83"/>
        <v>381740.84812803456</v>
      </c>
      <c r="CM50" s="32">
        <f t="shared" si="84"/>
        <v>380021.57243458828</v>
      </c>
      <c r="CN50" s="32">
        <f t="shared" si="85"/>
        <v>378309.5151805022</v>
      </c>
      <c r="CO50" s="32">
        <f t="shared" si="86"/>
        <v>376604.68692647549</v>
      </c>
      <c r="CP50" s="32">
        <f t="shared" si="87"/>
        <v>374907.10112421506</v>
      </c>
      <c r="CQ50" s="32">
        <f t="shared" si="88"/>
        <v>373216.77250064368</v>
      </c>
      <c r="CR50" s="32">
        <f t="shared" si="89"/>
        <v>371533.71579765016</v>
      </c>
      <c r="CS50" s="32">
        <f t="shared" si="90"/>
        <v>369857.94481713348</v>
      </c>
      <c r="CT50" s="32">
        <f t="shared" si="91"/>
        <v>368189.47172074346</v>
      </c>
      <c r="CU50" s="32">
        <f t="shared" si="92"/>
        <v>366528.30653740821</v>
      </c>
      <c r="CV50" s="32">
        <f t="shared" si="93"/>
        <v>364874.4568372271</v>
      </c>
      <c r="CW50" s="32">
        <f t="shared" si="94"/>
        <v>363227.92753633735</v>
      </c>
      <c r="CX50" s="32">
        <f t="shared" si="95"/>
        <v>361588.72080319287</v>
      </c>
      <c r="CY50" s="32">
        <f t="shared" si="96"/>
        <v>359956.83604200796</v>
      </c>
      <c r="CZ50" s="32">
        <f t="shared" si="97"/>
        <v>358332.26993373537</v>
      </c>
      <c r="DA50" s="32">
        <f t="shared" si="98"/>
        <v>356715.01651889714</v>
      </c>
      <c r="DB50" s="32">
        <f t="shared" si="99"/>
        <v>355105.06730985164</v>
      </c>
      <c r="DC50" s="32">
        <f t="shared" si="100"/>
        <v>353502.41142278299</v>
      </c>
      <c r="DD50" s="32">
        <f t="shared" si="101"/>
        <v>351907.03572188411</v>
      </c>
      <c r="DE50" s="32">
        <f t="shared" si="102"/>
        <v>350318.92496996972</v>
      </c>
      <c r="DF50" s="32">
        <f t="shared" si="103"/>
        <v>348738.0619811574</v>
      </c>
      <c r="DG50" s="32">
        <f t="shared" si="104"/>
        <v>347164.42777238169</v>
      </c>
      <c r="DH50" s="32">
        <f t="shared" si="105"/>
        <v>345598.00171137496</v>
      </c>
      <c r="DI50" s="32">
        <f t="shared" si="106"/>
        <v>344038.76165944338</v>
      </c>
      <c r="DJ50" s="32">
        <f t="shared" si="107"/>
        <v>342486.68410790444</v>
      </c>
      <c r="DK50" s="32">
        <f t="shared" si="108"/>
        <v>340941.74430745508</v>
      </c>
      <c r="DL50" s="32">
        <f t="shared" si="109"/>
        <v>339403.91639006621</v>
      </c>
      <c r="DM50" s="32">
        <f t="shared" si="110"/>
        <v>337873.17348322901</v>
      </c>
      <c r="DN50" s="32">
        <f t="shared" si="111"/>
        <v>336349.4878165613</v>
      </c>
      <c r="DO50" s="32">
        <f t="shared" si="112"/>
        <v>334832.83082090894</v>
      </c>
      <c r="DP50" s="32">
        <f t="shared" si="113"/>
        <v>333323.17322017311</v>
      </c>
      <c r="DQ50" s="32">
        <f t="shared" si="114"/>
        <v>331820.4851161539</v>
      </c>
      <c r="DR50" s="32">
        <f t="shared" si="115"/>
        <v>330324.73606675095</v>
      </c>
      <c r="DT50" s="48">
        <f t="shared" si="116"/>
        <v>94</v>
      </c>
      <c r="DU50" s="32"/>
      <c r="DV50" s="32">
        <f ca="1">INDEX('3)tpx females'!BD$57:BD$107,MATCH('3) 2016 cases'!DT50,'3)tpx females'!$BB$57:$BB$107,0))</f>
        <v>0.19925677902189687</v>
      </c>
      <c r="DW50" s="32">
        <f t="shared" ca="1" si="117"/>
        <v>-88070.776054305548</v>
      </c>
      <c r="DX50" s="32">
        <f t="shared" ca="1" si="61"/>
        <v>0.80074322097810313</v>
      </c>
      <c r="DZ50" s="32">
        <f t="shared" ca="1" si="118"/>
        <v>-434544.5676463088</v>
      </c>
      <c r="EA50" s="32">
        <f t="shared" ca="1" si="119"/>
        <v>-7451.8175538514624</v>
      </c>
      <c r="EB50" s="32">
        <f t="shared" ca="1" si="64"/>
        <v>-1484.8251636392729</v>
      </c>
      <c r="EC50" s="32">
        <f ca="1">EA50*'3) Value'!AN62</f>
        <v>0</v>
      </c>
      <c r="EE50" s="32">
        <f ca="1">IF(EC50=0,'3) Value'!AM62+'3) 2016 cases'!DZ50,0)</f>
        <v>7.768677017884329E-2</v>
      </c>
    </row>
    <row r="51" spans="3:135" x14ac:dyDescent="0.25">
      <c r="C51" s="32" t="s">
        <v>16</v>
      </c>
      <c r="D51" s="32" t="s">
        <v>14</v>
      </c>
      <c r="E51" s="49">
        <v>10765</v>
      </c>
      <c r="F51" s="32" t="s">
        <v>13</v>
      </c>
      <c r="G51" s="32" t="s">
        <v>17</v>
      </c>
      <c r="H51" s="49" t="s">
        <v>17</v>
      </c>
      <c r="I51" s="32" t="s">
        <v>17</v>
      </c>
      <c r="J51" s="32" t="s">
        <v>15</v>
      </c>
      <c r="K51" s="52">
        <v>385000</v>
      </c>
      <c r="L51" s="52">
        <v>8</v>
      </c>
      <c r="M51" s="52">
        <v>62388</v>
      </c>
      <c r="O51" s="48">
        <f t="shared" si="65"/>
        <v>87</v>
      </c>
      <c r="Q51" s="32">
        <f>INDEX('2b)Working'!$I$61:$P$61,MATCH($J51,'2b)Working'!$I$60:$P$60,0))</f>
        <v>6.0459778905231347E-2</v>
      </c>
      <c r="R51" s="32">
        <f>INDEX('2b)Working'!$I$62:$P$62,MATCH($J51,'2b)Working'!$I$60:$P$60,0))</f>
        <v>5.4783474896411326E-2</v>
      </c>
      <c r="T51" s="9">
        <f t="shared" ca="1" si="66"/>
        <v>66410.716060910097</v>
      </c>
      <c r="U51" s="10"/>
      <c r="V51" s="32">
        <f ca="1">($K51*EXP(V$5*($Q51+0.5*($R51)^2))*_xlfn.NORM.DIST((LN(($M51*EXP($L51/100*V$5)))-LN($K51)-$Q51*V$5)/($R51*SQRT(V$5))-$R51*SQRT(V$5),0,1,TRUE)+$M51*EXP($L51/100*V$5)*(1-_xlfn.NORM.DIST((LN(($M51*EXP($L51/100*V$5)))-LN($K51)-$Q51*V$5)/($R51*SQRT(V$5)),0,1,TRUE)))*EXP(-$F$1*V$5)*INDEX('3)tpx females'!BD$57:BD$107,MATCH($O51,'3)tpx females'!$BB$57:$BB$107,0))</f>
        <v>5231.6256663469194</v>
      </c>
      <c r="W51" s="32">
        <f ca="1">($K51*EXP(W$5*($Q51+0.5*($R51)^2))*_xlfn.NORM.DIST((LN(($M51*EXP($L51/100*W$5)))-LN($K51)-$Q51*W$5)/($R51*SQRT(W$5))-$R51*SQRT(W$5),0,1,TRUE)+$M51*EXP($L51/100*W$5)*(1-_xlfn.NORM.DIST((LN(($M51*EXP($L51/100*W$5)))-LN($K51)-$Q51*W$5)/($R51*SQRT(W$5)),0,1,TRUE)))*EXP(-$F$1*W$5)*INDEX('3)tpx females'!BE$57:BE$107,MATCH($O51,'3)tpx females'!$BB$57:$BB$107,0))</f>
        <v>5538.0063641488177</v>
      </c>
      <c r="X51" s="32">
        <f ca="1">($K51*EXP(X$5*($Q51+0.5*($R51)^2))*_xlfn.NORM.DIST((LN(($M51*EXP($L51/100*X$5)))-LN($K51)-$Q51*X$5)/($R51*SQRT(X$5))-$R51*SQRT(X$5),0,1,TRUE)+$M51*EXP($L51/100*X$5)*(1-_xlfn.NORM.DIST((LN(($M51*EXP($L51/100*X$5)))-LN($K51)-$Q51*X$5)/($R51*SQRT(X$5)),0,1,TRUE)))*EXP(-$F$1*X$5)*INDEX('3)tpx females'!BF$57:BF$107,MATCH($O51,'3)tpx females'!$BB$57:$BB$107,0))</f>
        <v>6018.4849889322568</v>
      </c>
      <c r="Y51" s="32">
        <f ca="1">($K51*EXP(Y$5*($Q51+0.5*($R51)^2))*_xlfn.NORM.DIST((LN(($M51*EXP($L51/100*Y$5)))-LN($K51)-$Q51*Y$5)/($R51*SQRT(Y$5))-$R51*SQRT(Y$5),0,1,TRUE)+$M51*EXP($L51/100*Y$5)*(1-_xlfn.NORM.DIST((LN(($M51*EXP($L51/100*Y$5)))-LN($K51)-$Q51*Y$5)/($R51*SQRT(Y$5)),0,1,TRUE)))*EXP(-$F$1*Y$5)*INDEX('3)tpx females'!BG$57:BG$107,MATCH($O51,'3)tpx females'!$BB$57:$BB$107,0))</f>
        <v>6091.9422098311306</v>
      </c>
      <c r="Z51" s="32">
        <f ca="1">($K51*EXP(Z$5*($Q51+0.5*($R51)^2))*_xlfn.NORM.DIST((LN(($M51*EXP($L51/100*Z$5)))-LN($K51)-$Q51*Z$5)/($R51*SQRT(Z$5))-$R51*SQRT(Z$5),0,1,TRUE)+$M51*EXP($L51/100*Z$5)*(1-_xlfn.NORM.DIST((LN(($M51*EXP($L51/100*Z$5)))-LN($K51)-$Q51*Z$5)/($R51*SQRT(Z$5)),0,1,TRUE)))*EXP(-$F$1*Z$5)*INDEX('3)tpx females'!BH$57:BH$107,MATCH($O51,'3)tpx females'!$BB$57:$BB$107,0))</f>
        <v>5823.9855175408211</v>
      </c>
      <c r="AA51" s="32">
        <f ca="1">($K51*EXP(AA$5*($Q51+0.5*($R51)^2))*_xlfn.NORM.DIST((LN(($M51*EXP($L51/100*AA$5)))-LN($K51)-$Q51*AA$5)/($R51*SQRT(AA$5))-$R51*SQRT(AA$5),0,1,TRUE)+$M51*EXP($L51/100*AA$5)*(1-_xlfn.NORM.DIST((LN(($M51*EXP($L51/100*AA$5)))-LN($K51)-$Q51*AA$5)/($R51*SQRT(AA$5)),0,1,TRUE)))*EXP(-$F$1*AA$5)*INDEX('3)tpx females'!BI$57:BI$107,MATCH($O51,'3)tpx females'!$BB$57:$BB$107,0))</f>
        <v>5568.4853019523844</v>
      </c>
      <c r="AB51" s="32">
        <f ca="1">($K51*EXP(AB$5*($Q51+0.5*($R51)^2))*_xlfn.NORM.DIST((LN(($M51*EXP($L51/100*AB$5)))-LN($K51)-$Q51*AB$5)/($R51*SQRT(AB$5))-$R51*SQRT(AB$5),0,1,TRUE)+$M51*EXP($L51/100*AB$5)*(1-_xlfn.NORM.DIST((LN(($M51*EXP($L51/100*AB$5)))-LN($K51)-$Q51*AB$5)/($R51*SQRT(AB$5)),0,1,TRUE)))*EXP(-$F$1*AB$5)*INDEX('3)tpx females'!BJ$57:BJ$107,MATCH($O51,'3)tpx females'!$BB$57:$BB$107,0))</f>
        <v>5312.8392806845541</v>
      </c>
      <c r="AC51" s="32">
        <f ca="1">($K51*EXP(AC$5*($Q51+0.5*($R51)^2))*_xlfn.NORM.DIST((LN(($M51*EXP($L51/100*AC$5)))-LN($K51)-$Q51*AC$5)/($R51*SQRT(AC$5))-$R51*SQRT(AC$5),0,1,TRUE)+$M51*EXP($L51/100*AC$5)*(1-_xlfn.NORM.DIST((LN(($M51*EXP($L51/100*AC$5)))-LN($K51)-$Q51*AC$5)/($R51*SQRT(AC$5)),0,1,TRUE)))*EXP(-$F$1*AC$5)*INDEX('3)tpx females'!BK$57:BK$107,MATCH($O51,'3)tpx females'!$BB$57:$BB$107,0))</f>
        <v>5117.1429366223238</v>
      </c>
      <c r="AD51" s="32">
        <f ca="1">($K51*EXP(AD$5*($Q51+0.5*($R51)^2))*_xlfn.NORM.DIST((LN(($M51*EXP($L51/100*AD$5)))-LN($K51)-$Q51*AD$5)/($R51*SQRT(AD$5))-$R51*SQRT(AD$5),0,1,TRUE)+$M51*EXP($L51/100*AD$5)*(1-_xlfn.NORM.DIST((LN(($M51*EXP($L51/100*AD$5)))-LN($K51)-$Q51*AD$5)/($R51*SQRT(AD$5)),0,1,TRUE)))*EXP(-$F$1*AD$5)*INDEX('3)tpx females'!BL$57:BL$107,MATCH($O51,'3)tpx females'!$BB$57:$BB$107,0))</f>
        <v>4553.1262350224742</v>
      </c>
      <c r="AE51" s="32">
        <f ca="1">($K51*EXP(AE$5*($Q51+0.5*($R51)^2))*_xlfn.NORM.DIST((LN(($M51*EXP($L51/100*AE$5)))-LN($K51)-$Q51*AE$5)/($R51*SQRT(AE$5))-$R51*SQRT(AE$5),0,1,TRUE)+$M51*EXP($L51/100*AE$5)*(1-_xlfn.NORM.DIST((LN(($M51*EXP($L51/100*AE$5)))-LN($K51)-$Q51*AE$5)/($R51*SQRT(AE$5)),0,1,TRUE)))*EXP(-$F$1*AE$5)*INDEX('3)tpx females'!BM$57:BM$107,MATCH($O51,'3)tpx females'!$BB$57:$BB$107,0))</f>
        <v>3996.7992228085186</v>
      </c>
      <c r="AF51" s="32">
        <f ca="1">($K51*EXP(AF$5*($Q51+0.5*($R51)^2))*_xlfn.NORM.DIST((LN(($M51*EXP($L51/100*AF$5)))-LN($K51)-$Q51*AF$5)/($R51*SQRT(AF$5))-$R51*SQRT(AF$5),0,1,TRUE)+$M51*EXP($L51/100*AF$5)*(1-_xlfn.NORM.DIST((LN(($M51*EXP($L51/100*AF$5)))-LN($K51)-$Q51*AF$5)/($R51*SQRT(AF$5)),0,1,TRUE)))*EXP(-$F$1*AF$5)*INDEX('3)tpx females'!BN$57:BN$107,MATCH($O51,'3)tpx females'!$BB$57:$BB$107,0))</f>
        <v>3388.3948098970041</v>
      </c>
      <c r="AG51" s="32">
        <f ca="1">($K51*EXP(AG$5*($Q51+0.5*($R51)^2))*_xlfn.NORM.DIST((LN(($M51*EXP($L51/100*AG$5)))-LN($K51)-$Q51*AG$5)/($R51*SQRT(AG$5))-$R51*SQRT(AG$5),0,1,TRUE)+$M51*EXP($L51/100*AG$5)*(1-_xlfn.NORM.DIST((LN(($M51*EXP($L51/100*AG$5)))-LN($K51)-$Q51*AG$5)/($R51*SQRT(AG$5)),0,1,TRUE)))*EXP(-$F$1*AG$5)*INDEX('3)tpx females'!BO$57:BO$107,MATCH($O51,'3)tpx females'!$BB$57:$BB$107,0))</f>
        <v>2762.7517005820473</v>
      </c>
      <c r="AH51" s="32">
        <f ca="1">($K51*EXP(AH$5*($Q51+0.5*($R51)^2))*_xlfn.NORM.DIST((LN(($M51*EXP($L51/100*AH$5)))-LN($K51)-$Q51*AH$5)/($R51*SQRT(AH$5))-$R51*SQRT(AH$5),0,1,TRUE)+$M51*EXP($L51/100*AH$5)*(1-_xlfn.NORM.DIST((LN(($M51*EXP($L51/100*AH$5)))-LN($K51)-$Q51*AH$5)/($R51*SQRT(AH$5)),0,1,TRUE)))*EXP(-$F$1*AH$5)*INDEX('3)tpx females'!BP$57:BP$107,MATCH($O51,'3)tpx females'!$BB$57:$BB$107,0))</f>
        <v>2163.2598241358005</v>
      </c>
      <c r="AI51" s="32">
        <f ca="1">($K51*EXP(AI$5*($Q51+0.5*($R51)^2))*_xlfn.NORM.DIST((LN(($M51*EXP($L51/100*AI$5)))-LN($K51)-$Q51*AI$5)/($R51*SQRT(AI$5))-$R51*SQRT(AI$5),0,1,TRUE)+$M51*EXP($L51/100*AI$5)*(1-_xlfn.NORM.DIST((LN(($M51*EXP($L51/100*AI$5)))-LN($K51)-$Q51*AI$5)/($R51*SQRT(AI$5)),0,1,TRUE)))*EXP(-$F$1*AI$5)*INDEX('3)tpx females'!BQ$57:BQ$107,MATCH($O51,'3)tpx females'!$BB$57:$BB$107,0))</f>
        <v>1627.2358185394062</v>
      </c>
      <c r="AJ51" s="32">
        <f ca="1">($K51*EXP(AJ$5*($Q51+0.5*($R51)^2))*_xlfn.NORM.DIST((LN(($M51*EXP($L51/100*AJ$5)))-LN($K51)-$Q51*AJ$5)/($R51*SQRT(AJ$5))-$R51*SQRT(AJ$5),0,1,TRUE)+$M51*EXP($L51/100*AJ$5)*(1-_xlfn.NORM.DIST((LN(($M51*EXP($L51/100*AJ$5)))-LN($K51)-$Q51*AJ$5)/($R51*SQRT(AJ$5)),0,1,TRUE)))*EXP(-$F$1*AJ$5)*INDEX('3)tpx females'!BR$57:BR$107,MATCH($O51,'3)tpx females'!$BB$57:$BB$107,0))</f>
        <v>1167.2957202874229</v>
      </c>
      <c r="AK51" s="32">
        <f ca="1">($K51*EXP(AK$5*($Q51+0.5*($R51)^2))*_xlfn.NORM.DIST((LN(($M51*EXP($L51/100*AK$5)))-LN($K51)-$Q51*AK$5)/($R51*SQRT(AK$5))-$R51*SQRT(AK$5),0,1,TRUE)+$M51*EXP($L51/100*AK$5)*(1-_xlfn.NORM.DIST((LN(($M51*EXP($L51/100*AK$5)))-LN($K51)-$Q51*AK$5)/($R51*SQRT(AK$5)),0,1,TRUE)))*EXP(-$F$1*AK$5)*INDEX('3)tpx females'!BS$57:BS$107,MATCH($O51,'3)tpx females'!$BB$57:$BB$107,0))</f>
        <v>798.49776484498921</v>
      </c>
      <c r="AL51" s="32">
        <f ca="1">($K51*EXP(AL$5*($Q51+0.5*($R51)^2))*_xlfn.NORM.DIST((LN(($M51*EXP($L51/100*AL$5)))-LN($K51)-$Q51*AL$5)/($R51*SQRT(AL$5))-$R51*SQRT(AL$5),0,1,TRUE)+$M51*EXP($L51/100*AL$5)*(1-_xlfn.NORM.DIST((LN(($M51*EXP($L51/100*AL$5)))-LN($K51)-$Q51*AL$5)/($R51*SQRT(AL$5)),0,1,TRUE)))*EXP(-$F$1*AL$5)*INDEX('3)tpx females'!BT$57:BT$107,MATCH($O51,'3)tpx females'!$BB$57:$BB$107,0))</f>
        <v>521.23696193210912</v>
      </c>
      <c r="AM51" s="32">
        <f ca="1">($K51*EXP(AM$5*($Q51+0.5*($R51)^2))*_xlfn.NORM.DIST((LN(($M51*EXP($L51/100*AM$5)))-LN($K51)-$Q51*AM$5)/($R51*SQRT(AM$5))-$R51*SQRT(AM$5),0,1,TRUE)+$M51*EXP($L51/100*AM$5)*(1-_xlfn.NORM.DIST((LN(($M51*EXP($L51/100*AM$5)))-LN($K51)-$Q51*AM$5)/($R51*SQRT(AM$5)),0,1,TRUE)))*EXP(-$F$1*AM$5)*INDEX('3)tpx females'!BU$57:BU$107,MATCH($O51,'3)tpx females'!$BB$57:$BB$107,0))</f>
        <v>324.34934229570689</v>
      </c>
      <c r="AN51" s="32">
        <f ca="1">($K51*EXP(AN$5*($Q51+0.5*($R51)^2))*_xlfn.NORM.DIST((LN(($M51*EXP($L51/100*AN$5)))-LN($K51)-$Q51*AN$5)/($R51*SQRT(AN$5))-$R51*SQRT(AN$5),0,1,TRUE)+$M51*EXP($L51/100*AN$5)*(1-_xlfn.NORM.DIST((LN(($M51*EXP($L51/100*AN$5)))-LN($K51)-$Q51*AN$5)/($R51*SQRT(AN$5)),0,1,TRUE)))*EXP(-$F$1*AN$5)*INDEX('3)tpx females'!BV$57:BV$107,MATCH($O51,'3)tpx females'!$BB$57:$BB$107,0))</f>
        <v>192.45643836286808</v>
      </c>
      <c r="AO51" s="32">
        <f ca="1">($K51*EXP(AO$5*($Q51+0.5*($R51)^2))*_xlfn.NORM.DIST((LN(($M51*EXP($L51/100*AO$5)))-LN($K51)-$Q51*AO$5)/($R51*SQRT(AO$5))-$R51*SQRT(AO$5),0,1,TRUE)+$M51*EXP($L51/100*AO$5)*(1-_xlfn.NORM.DIST((LN(($M51*EXP($L51/100*AO$5)))-LN($K51)-$Q51*AO$5)/($R51*SQRT(AO$5)),0,1,TRUE)))*EXP(-$F$1*AO$5)*INDEX('3)tpx females'!BW$57:BW$107,MATCH($O51,'3)tpx females'!$BB$57:$BB$107,0))</f>
        <v>106.11744632554155</v>
      </c>
      <c r="AP51" s="32">
        <f ca="1">($K51*EXP(AP$5*($Q51+0.5*($R51)^2))*_xlfn.NORM.DIST((LN(($M51*EXP($L51/100*AP$5)))-LN($K51)-$Q51*AP$5)/($R51*SQRT(AP$5))-$R51*SQRT(AP$5),0,1,TRUE)+$M51*EXP($L51/100*AP$5)*(1-_xlfn.NORM.DIST((LN(($M51*EXP($L51/100*AP$5)))-LN($K51)-$Q51*AP$5)/($R51*SQRT(AP$5)),0,1,TRUE)))*EXP(-$F$1*AP$5)*INDEX('3)tpx females'!BX$57:BX$107,MATCH($O51,'3)tpx females'!$BB$57:$BB$107,0))</f>
        <v>58.780444816892285</v>
      </c>
      <c r="AQ51" s="32">
        <f ca="1">($K51*EXP(AQ$5*($Q51+0.5*($R51)^2))*_xlfn.NORM.DIST((LN(($M51*EXP($L51/100*AQ$5)))-LN($K51)-$Q51*AQ$5)/($R51*SQRT(AQ$5))-$R51*SQRT(AQ$5),0,1,TRUE)+$M51*EXP($L51/100*AQ$5)*(1-_xlfn.NORM.DIST((LN(($M51*EXP($L51/100*AQ$5)))-LN($K51)-$Q51*AQ$5)/($R51*SQRT(AQ$5)),0,1,TRUE)))*EXP(-$F$1*AQ$5)*INDEX('3)tpx females'!BY$57:BY$107,MATCH($O51,'3)tpx females'!$BB$57:$BB$107,0))</f>
        <v>32.73643840409347</v>
      </c>
      <c r="AR51" s="32">
        <f ca="1">($K51*EXP(AR$5*($Q51+0.5*($R51)^2))*_xlfn.NORM.DIST((LN(($M51*EXP($L51/100*AR$5)))-LN($K51)-$Q51*AR$5)/($R51*SQRT(AR$5))-$R51*SQRT(AR$5),0,1,TRUE)+$M51*EXP($L51/100*AR$5)*(1-_xlfn.NORM.DIST((LN(($M51*EXP($L51/100*AR$5)))-LN($K51)-$Q51*AR$5)/($R51*SQRT(AR$5)),0,1,TRUE)))*EXP(-$F$1*AR$5)*INDEX('3)tpx females'!BZ$57:BZ$107,MATCH($O51,'3)tpx females'!$BB$57:$BB$107,0))</f>
        <v>15.165626595997523</v>
      </c>
      <c r="AS51" s="32">
        <f ca="1">($K51*EXP(AS$5*($Q51+0.5*($R51)^2))*_xlfn.NORM.DIST((LN(($M51*EXP($L51/100*AS$5)))-LN($K51)-$Q51*AS$5)/($R51*SQRT(AS$5))-$R51*SQRT(AS$5),0,1,TRUE)+$M51*EXP($L51/100*AS$5)*(1-_xlfn.NORM.DIST((LN(($M51*EXP($L51/100*AS$5)))-LN($K51)-$Q51*AS$5)/($R51*SQRT(AS$5)),0,1,TRUE)))*EXP(-$F$1*AS$5)*INDEX('3)tpx females'!CA$57:CA$107,MATCH($O51,'3)tpx females'!$BB$57:$BB$107,0))</f>
        <v>0</v>
      </c>
      <c r="AT51" s="32">
        <f ca="1">($K51*EXP(AT$5*($Q51+0.5*($R51)^2))*_xlfn.NORM.DIST((LN(($M51*EXP($L51/100*AT$5)))-LN($K51)-$Q51*AT$5)/($R51*SQRT(AT$5))-$R51*SQRT(AT$5),0,1,TRUE)+$M51*EXP($L51/100*AT$5)*(1-_xlfn.NORM.DIST((LN(($M51*EXP($L51/100*AT$5)))-LN($K51)-$Q51*AT$5)/($R51*SQRT(AT$5)),0,1,TRUE)))*EXP(-$F$1*AT$5)*INDEX('3)tpx females'!CB$57:CB$107,MATCH($O51,'3)tpx females'!$BB$57:$BB$107,0))</f>
        <v>0</v>
      </c>
      <c r="AU51" s="32">
        <f ca="1">($K51*EXP(AU$5*($Q51+0.5*($R51)^2))*_xlfn.NORM.DIST((LN(($M51*EXP($L51/100*AU$5)))-LN($K51)-$Q51*AU$5)/($R51*SQRT(AU$5))-$R51*SQRT(AU$5),0,1,TRUE)+$M51*EXP($L51/100*AU$5)*(1-_xlfn.NORM.DIST((LN(($M51*EXP($L51/100*AU$5)))-LN($K51)-$Q51*AU$5)/($R51*SQRT(AU$5)),0,1,TRUE)))*EXP(-$F$1*AU$5)*INDEX('3)tpx females'!CC$57:CC$107,MATCH($O51,'3)tpx females'!$BB$57:$BB$107,0))</f>
        <v>0</v>
      </c>
      <c r="AV51" s="32">
        <f ca="1">($K51*EXP(AV$5*($Q51+0.5*($R51)^2))*_xlfn.NORM.DIST((LN(($M51*EXP($L51/100*AV$5)))-LN($K51)-$Q51*AV$5)/($R51*SQRT(AV$5))-$R51*SQRT(AV$5),0,1,TRUE)+$M51*EXP($L51/100*AV$5)*(1-_xlfn.NORM.DIST((LN(($M51*EXP($L51/100*AV$5)))-LN($K51)-$Q51*AV$5)/($R51*SQRT(AV$5)),0,1,TRUE)))*EXP(-$F$1*AV$5)*INDEX('3)tpx females'!CD$57:CD$107,MATCH($O51,'3)tpx females'!$BB$57:$BB$107,0))</f>
        <v>0</v>
      </c>
      <c r="AW51" s="32">
        <f ca="1">($K51*EXP(AW$5*($Q51+0.5*($R51)^2))*_xlfn.NORM.DIST((LN(($M51*EXP($L51/100*AW$5)))-LN($K51)-$Q51*AW$5)/($R51*SQRT(AW$5))-$R51*SQRT(AW$5),0,1,TRUE)+$M51*EXP($L51/100*AW$5)*(1-_xlfn.NORM.DIST((LN(($M51*EXP($L51/100*AW$5)))-LN($K51)-$Q51*AW$5)/($R51*SQRT(AW$5)),0,1,TRUE)))*EXP(-$F$1*AW$5)*INDEX('3)tpx females'!CE$57:CE$107,MATCH($O51,'3)tpx females'!$BB$57:$BB$107,0))</f>
        <v>0</v>
      </c>
      <c r="AX51" s="32">
        <f ca="1">($K51*EXP(AX$5*($Q51+0.5*($R51)^2))*_xlfn.NORM.DIST((LN(($M51*EXP($L51/100*AX$5)))-LN($K51)-$Q51*AX$5)/($R51*SQRT(AX$5))-$R51*SQRT(AX$5),0,1,TRUE)+$M51*EXP($L51/100*AX$5)*(1-_xlfn.NORM.DIST((LN(($M51*EXP($L51/100*AX$5)))-LN($K51)-$Q51*AX$5)/($R51*SQRT(AX$5)),0,1,TRUE)))*EXP(-$F$1*AX$5)*INDEX('3)tpx females'!CF$57:CF$107,MATCH($O51,'3)tpx females'!$BB$57:$BB$107,0))</f>
        <v>0</v>
      </c>
      <c r="AY51" s="32">
        <f ca="1">($K51*EXP(AY$5*($Q51+0.5*($R51)^2))*_xlfn.NORM.DIST((LN(($M51*EXP($L51/100*AY$5)))-LN($K51)-$Q51*AY$5)/($R51*SQRT(AY$5))-$R51*SQRT(AY$5),0,1,TRUE)+$M51*EXP($L51/100*AY$5)*(1-_xlfn.NORM.DIST((LN(($M51*EXP($L51/100*AY$5)))-LN($K51)-$Q51*AY$5)/($R51*SQRT(AY$5)),0,1,TRUE)))*EXP(-$F$1*AY$5)*INDEX('3)tpx females'!CG$57:CG$107,MATCH($O51,'3)tpx females'!$BB$57:$BB$107,0))</f>
        <v>0</v>
      </c>
      <c r="AZ51" s="32">
        <f ca="1">($K51*EXP(AZ$5*($Q51+0.5*($R51)^2))*_xlfn.NORM.DIST((LN(($M51*EXP($L51/100*AZ$5)))-LN($K51)-$Q51*AZ$5)/($R51*SQRT(AZ$5))-$R51*SQRT(AZ$5),0,1,TRUE)+$M51*EXP($L51/100*AZ$5)*(1-_xlfn.NORM.DIST((LN(($M51*EXP($L51/100*AZ$5)))-LN($K51)-$Q51*AZ$5)/($R51*SQRT(AZ$5)),0,1,TRUE)))*EXP(-$F$1*AZ$5)*INDEX('3)tpx females'!CH$57:CH$107,MATCH($O51,'3)tpx females'!$BB$57:$BB$107,0))</f>
        <v>0</v>
      </c>
      <c r="BA51" s="32">
        <f ca="1">($K51*EXP(BA$5*($Q51+0.5*($R51)^2))*_xlfn.NORM.DIST((LN(($M51*EXP($L51/100*BA$5)))-LN($K51)-$Q51*BA$5)/($R51*SQRT(BA$5))-$R51*SQRT(BA$5),0,1,TRUE)+$M51*EXP($L51/100*BA$5)*(1-_xlfn.NORM.DIST((LN(($M51*EXP($L51/100*BA$5)))-LN($K51)-$Q51*BA$5)/($R51*SQRT(BA$5)),0,1,TRUE)))*EXP(-$F$1*BA$5)*INDEX('3)tpx females'!CI$57:CI$107,MATCH($O51,'3)tpx females'!$BB$57:$BB$107,0))</f>
        <v>0</v>
      </c>
      <c r="BB51" s="32">
        <f ca="1">($K51*EXP(BB$5*($Q51+0.5*($R51)^2))*_xlfn.NORM.DIST((LN(($M51*EXP($L51/100*BB$5)))-LN($K51)-$Q51*BB$5)/($R51*SQRT(BB$5))-$R51*SQRT(BB$5),0,1,TRUE)+$M51*EXP($L51/100*BB$5)*(1-_xlfn.NORM.DIST((LN(($M51*EXP($L51/100*BB$5)))-LN($K51)-$Q51*BB$5)/($R51*SQRT(BB$5)),0,1,TRUE)))*EXP(-$F$1*BB$5)*INDEX('3)tpx females'!CJ$57:CJ$107,MATCH($O51,'3)tpx females'!$BB$57:$BB$107,0))</f>
        <v>0</v>
      </c>
      <c r="BC51" s="32">
        <f ca="1">($K51*EXP(BC$5*($Q51+0.5*($R51)^2))*_xlfn.NORM.DIST((LN(($M51*EXP($L51/100*BC$5)))-LN($K51)-$Q51*BC$5)/($R51*SQRT(BC$5))-$R51*SQRT(BC$5),0,1,TRUE)+$M51*EXP($L51/100*BC$5)*(1-_xlfn.NORM.DIST((LN(($M51*EXP($L51/100*BC$5)))-LN($K51)-$Q51*BC$5)/($R51*SQRT(BC$5)),0,1,TRUE)))*EXP(-$F$1*BC$5)*INDEX('3)tpx females'!CK$57:CK$107,MATCH($O51,'3)tpx females'!$BB$57:$BB$107,0))</f>
        <v>0</v>
      </c>
      <c r="BD51" s="32">
        <f ca="1">($K51*EXP(BD$5*($Q51+0.5*($R51)^2))*_xlfn.NORM.DIST((LN(($M51*EXP($L51/100*BD$5)))-LN($K51)-$Q51*BD$5)/($R51*SQRT(BD$5))-$R51*SQRT(BD$5),0,1,TRUE)+$M51*EXP($L51/100*BD$5)*(1-_xlfn.NORM.DIST((LN(($M51*EXP($L51/100*BD$5)))-LN($K51)-$Q51*BD$5)/($R51*SQRT(BD$5)),0,1,TRUE)))*EXP(-$F$1*BD$5)*INDEX('3)tpx females'!CL$57:CL$107,MATCH($O51,'3)tpx females'!$BB$57:$BB$107,0))</f>
        <v>0</v>
      </c>
      <c r="BE51" s="32">
        <f ca="1">($K51*EXP(BE$5*($Q51+0.5*($R51)^2))*_xlfn.NORM.DIST((LN(($M51*EXP($L51/100*BE$5)))-LN($K51)-$Q51*BE$5)/($R51*SQRT(BE$5))-$R51*SQRT(BE$5),0,1,TRUE)+$M51*EXP($L51/100*BE$5)*(1-_xlfn.NORM.DIST((LN(($M51*EXP($L51/100*BE$5)))-LN($K51)-$Q51*BE$5)/($R51*SQRT(BE$5)),0,1,TRUE)))*EXP(-$F$1*BE$5)*INDEX('3)tpx females'!CM$57:CM$107,MATCH($O51,'3)tpx females'!$BB$57:$BB$107,0))</f>
        <v>0</v>
      </c>
      <c r="BF51" s="32">
        <f ca="1">($K51*EXP(BF$5*($Q51+0.5*($R51)^2))*_xlfn.NORM.DIST((LN(($M51*EXP($L51/100*BF$5)))-LN($K51)-$Q51*BF$5)/($R51*SQRT(BF$5))-$R51*SQRT(BF$5),0,1,TRUE)+$M51*EXP($L51/100*BF$5)*(1-_xlfn.NORM.DIST((LN(($M51*EXP($L51/100*BF$5)))-LN($K51)-$Q51*BF$5)/($R51*SQRT(BF$5)),0,1,TRUE)))*EXP(-$F$1*BF$5)*INDEX('3)tpx females'!CN$57:CN$107,MATCH($O51,'3)tpx females'!$BB$57:$BB$107,0))</f>
        <v>0</v>
      </c>
      <c r="BG51" s="32">
        <f ca="1">($K51*EXP(BG$5*($Q51+0.5*($R51)^2))*_xlfn.NORM.DIST((LN(($M51*EXP($L51/100*BG$5)))-LN($K51)-$Q51*BG$5)/($R51*SQRT(BG$5))-$R51*SQRT(BG$5),0,1,TRUE)+$M51*EXP($L51/100*BG$5)*(1-_xlfn.NORM.DIST((LN(($M51*EXP($L51/100*BG$5)))-LN($K51)-$Q51*BG$5)/($R51*SQRT(BG$5)),0,1,TRUE)))*EXP(-$F$1*BG$5)*INDEX('3)tpx females'!CO$57:CO$107,MATCH($O51,'3)tpx females'!$BB$57:$BB$107,0))</f>
        <v>0</v>
      </c>
      <c r="BH51" s="32">
        <f ca="1">($K51*EXP(BH$5*($Q51+0.5*($R51)^2))*_xlfn.NORM.DIST((LN(($M51*EXP($L51/100*BH$5)))-LN($K51)-$Q51*BH$5)/($R51*SQRT(BH$5))-$R51*SQRT(BH$5),0,1,TRUE)+$M51*EXP($L51/100*BH$5)*(1-_xlfn.NORM.DIST((LN(($M51*EXP($L51/100*BH$5)))-LN($K51)-$Q51*BH$5)/($R51*SQRT(BH$5)),0,1,TRUE)))*EXP(-$F$1*BH$5)*INDEX('3)tpx females'!CP$57:CP$107,MATCH($O51,'3)tpx females'!$BB$57:$BB$107,0))</f>
        <v>0</v>
      </c>
      <c r="BI51" s="32">
        <f ca="1">($K51*EXP(BI$5*($Q51+0.5*($R51)^2))*_xlfn.NORM.DIST((LN(($M51*EXP($L51/100*BI$5)))-LN($K51)-$Q51*BI$5)/($R51*SQRT(BI$5))-$R51*SQRT(BI$5),0,1,TRUE)+$M51*EXP($L51/100*BI$5)*(1-_xlfn.NORM.DIST((LN(($M51*EXP($L51/100*BI$5)))-LN($K51)-$Q51*BI$5)/($R51*SQRT(BI$5)),0,1,TRUE)))*EXP(-$F$1*BI$5)*INDEX('3)tpx females'!CQ$57:CQ$107,MATCH($O51,'3)tpx females'!$BB$57:$BB$107,0))</f>
        <v>0</v>
      </c>
      <c r="BJ51" s="32">
        <f ca="1">($K51*EXP(BJ$5*($Q51+0.5*($R51)^2))*_xlfn.NORM.DIST((LN(($M51*EXP($L51/100*BJ$5)))-LN($K51)-$Q51*BJ$5)/($R51*SQRT(BJ$5))-$R51*SQRT(BJ$5),0,1,TRUE)+$M51*EXP($L51/100*BJ$5)*(1-_xlfn.NORM.DIST((LN(($M51*EXP($L51/100*BJ$5)))-LN($K51)-$Q51*BJ$5)/($R51*SQRT(BJ$5)),0,1,TRUE)))*EXP(-$F$1*BJ$5)*INDEX('3)tpx females'!CR$57:CR$107,MATCH($O51,'3)tpx females'!$BB$57:$BB$107,0))</f>
        <v>0</v>
      </c>
      <c r="BK51" s="32">
        <f ca="1">($K51*EXP(BK$5*($Q51+0.5*($R51)^2))*_xlfn.NORM.DIST((LN(($M51*EXP($L51/100*BK$5)))-LN($K51)-$Q51*BK$5)/($R51*SQRT(BK$5))-$R51*SQRT(BK$5),0,1,TRUE)+$M51*EXP($L51/100*BK$5)*(1-_xlfn.NORM.DIST((LN(($M51*EXP($L51/100*BK$5)))-LN($K51)-$Q51*BK$5)/($R51*SQRT(BK$5)),0,1,TRUE)))*EXP(-$F$1*BK$5)*INDEX('3)tpx females'!CS$57:CS$107,MATCH($O51,'3)tpx females'!$BB$57:$BB$107,0))</f>
        <v>0</v>
      </c>
      <c r="BL51" s="32">
        <f ca="1">($K51*EXP(BL$5*($Q51+0.5*($R51)^2))*_xlfn.NORM.DIST((LN(($M51*EXP($L51/100*BL$5)))-LN($K51)-$Q51*BL$5)/($R51*SQRT(BL$5))-$R51*SQRT(BL$5),0,1,TRUE)+$M51*EXP($L51/100*BL$5)*(1-_xlfn.NORM.DIST((LN(($M51*EXP($L51/100*BL$5)))-LN($K51)-$Q51*BL$5)/($R51*SQRT(BL$5)),0,1,TRUE)))*EXP(-$F$1*BL$5)*INDEX('3)tpx females'!CT$57:CT$107,MATCH($O51,'3)tpx females'!$BB$57:$BB$107,0))</f>
        <v>0</v>
      </c>
      <c r="BM51" s="32">
        <f ca="1">($K51*EXP(BM$5*($Q51+0.5*($R51)^2))*_xlfn.NORM.DIST((LN(($M51*EXP($L51/100*BM$5)))-LN($K51)-$Q51*BM$5)/($R51*SQRT(BM$5))-$R51*SQRT(BM$5),0,1,TRUE)+$M51*EXP($L51/100*BM$5)*(1-_xlfn.NORM.DIST((LN(($M51*EXP($L51/100*BM$5)))-LN($K51)-$Q51*BM$5)/($R51*SQRT(BM$5)),0,1,TRUE)))*EXP(-$F$1*BM$5)*INDEX('3)tpx females'!CU$57:CU$107,MATCH($O51,'3)tpx females'!$BB$57:$BB$107,0))</f>
        <v>0</v>
      </c>
      <c r="BN51" s="32">
        <f ca="1">($K51*EXP(BN$5*($Q51+0.5*($R51)^2))*_xlfn.NORM.DIST((LN(($M51*EXP($L51/100*BN$5)))-LN($K51)-$Q51*BN$5)/($R51*SQRT(BN$5))-$R51*SQRT(BN$5),0,1,TRUE)+$M51*EXP($L51/100*BN$5)*(1-_xlfn.NORM.DIST((LN(($M51*EXP($L51/100*BN$5)))-LN($K51)-$Q51*BN$5)/($R51*SQRT(BN$5)),0,1,TRUE)))*EXP(-$F$1*BN$5)*INDEX('3)tpx females'!CV$57:CV$107,MATCH($O51,'3)tpx females'!$BB$57:$BB$107,0))</f>
        <v>0</v>
      </c>
      <c r="BO51" s="32">
        <f ca="1">($K51*EXP(BO$5*($Q51+0.5*($R51)^2))*_xlfn.NORM.DIST((LN(($M51*EXP($L51/100*BO$5)))-LN($K51)-$Q51*BO$5)/($R51*SQRT(BO$5))-$R51*SQRT(BO$5),0,1,TRUE)+$M51*EXP($L51/100*BO$5)*(1-_xlfn.NORM.DIST((LN(($M51*EXP($L51/100*BO$5)))-LN($K51)-$Q51*BO$5)/($R51*SQRT(BO$5)),0,1,TRUE)))*EXP(-$F$1*BO$5)*INDEX('3)tpx females'!CW$57:CW$107,MATCH($O51,'3)tpx females'!$BB$57:$BB$107,0))</f>
        <v>0</v>
      </c>
      <c r="BP51" s="32">
        <f ca="1">($K51*EXP(BP$5*($Q51+0.5*($R51)^2))*_xlfn.NORM.DIST((LN(($M51*EXP($L51/100*BP$5)))-LN($K51)-$Q51*BP$5)/($R51*SQRT(BP$5))-$R51*SQRT(BP$5),0,1,TRUE)+$M51*EXP($L51/100*BP$5)*(1-_xlfn.NORM.DIST((LN(($M51*EXP($L51/100*BP$5)))-LN($K51)-$Q51*BP$5)/($R51*SQRT(BP$5)),0,1,TRUE)))*EXP(-$F$1*BP$5)*INDEX('3)tpx females'!CX$57:CX$107,MATCH($O51,'3)tpx females'!$BB$57:$BB$107,0))</f>
        <v>0</v>
      </c>
      <c r="BQ51" s="32">
        <f ca="1">($K51*EXP(BQ$5*($Q51+0.5*($R51)^2))*_xlfn.NORM.DIST((LN(($M51*EXP($L51/100*BQ$5)))-LN($K51)-$Q51*BQ$5)/($R51*SQRT(BQ$5))-$R51*SQRT(BQ$5),0,1,TRUE)+$M51*EXP($L51/100*BQ$5)*(1-_xlfn.NORM.DIST((LN(($M51*EXP($L51/100*BQ$5)))-LN($K51)-$Q51*BQ$5)/($R51*SQRT(BQ$5)),0,1,TRUE)))*EXP(-$F$1*BQ$5)*INDEX('3)tpx females'!CY$57:CY$107,MATCH($O51,'3)tpx females'!$BB$57:$BB$107,0))</f>
        <v>0</v>
      </c>
      <c r="BR51" s="32">
        <f ca="1">($K51*EXP(BR$5*($Q51+0.5*($R51)^2))*_xlfn.NORM.DIST((LN(($M51*EXP($L51/100*BR$5)))-LN($K51)-$Q51*BR$5)/($R51*SQRT(BR$5))-$R51*SQRT(BR$5),0,1,TRUE)+$M51*EXP($L51/100*BR$5)*(1-_xlfn.NORM.DIST((LN(($M51*EXP($L51/100*BR$5)))-LN($K51)-$Q51*BR$5)/($R51*SQRT(BR$5)),0,1,TRUE)))*EXP(-$F$1*BR$5)*INDEX('3)tpx females'!CZ$57:CZ$107,MATCH($O51,'3)tpx females'!$BB$57:$BB$107,0))</f>
        <v>0</v>
      </c>
      <c r="BS51" s="32">
        <f ca="1">($K51*EXP(BS$5*($Q51+0.5*($R51)^2))*_xlfn.NORM.DIST((LN(($M51*EXP($L51/100*BS$5)))-LN($K51)-$Q51*BS$5)/($R51*SQRT(BS$5))-$R51*SQRT(BS$5),0,1,TRUE)+$M51*EXP($L51/100*BS$5)*(1-_xlfn.NORM.DIST((LN(($M51*EXP($L51/100*BS$5)))-LN($K51)-$Q51*BS$5)/($R51*SQRT(BS$5)),0,1,TRUE)))*EXP(-$F$1*BS$5)*INDEX('3)tpx females'!DA$57:DA$107,MATCH($O51,'3)tpx females'!$BB$57:$BB$107,0))</f>
        <v>0</v>
      </c>
      <c r="BU51" s="32">
        <f t="shared" si="58"/>
        <v>67247.03640539039</v>
      </c>
      <c r="BV51" s="32">
        <f t="shared" si="67"/>
        <v>63330.873875245474</v>
      </c>
      <c r="BW51" s="32">
        <f t="shared" si="68"/>
        <v>63967.359739278065</v>
      </c>
      <c r="BX51" s="32">
        <f t="shared" si="69"/>
        <v>64610.242392590888</v>
      </c>
      <c r="BY51" s="32">
        <f t="shared" si="70"/>
        <v>65259.586123985027</v>
      </c>
      <c r="BZ51" s="32">
        <f t="shared" si="71"/>
        <v>65915.455868374731</v>
      </c>
      <c r="CA51" s="32">
        <f t="shared" si="72"/>
        <v>66577.917213281005</v>
      </c>
      <c r="CB51" s="32">
        <f t="shared" si="73"/>
        <v>67247.03640539039</v>
      </c>
      <c r="CC51" s="32">
        <f t="shared" si="74"/>
        <v>67922.880357179703</v>
      </c>
      <c r="CD51" s="32">
        <f t="shared" si="75"/>
        <v>68605.516653607294</v>
      </c>
      <c r="CE51" s="32">
        <f t="shared" si="76"/>
        <v>69295.013558871724</v>
      </c>
      <c r="CF51" s="32">
        <f t="shared" si="77"/>
        <v>69991.440023238087</v>
      </c>
      <c r="CG51" s="32">
        <f t="shared" si="78"/>
        <v>70694.86568993314</v>
      </c>
      <c r="CH51" s="32">
        <f t="shared" si="79"/>
        <v>71405.360902109795</v>
      </c>
      <c r="CI51" s="32">
        <f t="shared" si="80"/>
        <v>72122.996709881147</v>
      </c>
      <c r="CJ51" s="32">
        <f t="shared" si="81"/>
        <v>72847.844877424417</v>
      </c>
      <c r="CK51" s="32">
        <f t="shared" si="82"/>
        <v>73579.977890146911</v>
      </c>
      <c r="CL51" s="32">
        <f t="shared" si="83"/>
        <v>74319.468961873979</v>
      </c>
      <c r="CM51" s="32">
        <f t="shared" si="84"/>
        <v>75066.392041890984</v>
      </c>
      <c r="CN51" s="32">
        <f t="shared" si="85"/>
        <v>75820.821821280813</v>
      </c>
      <c r="CO51" s="32">
        <f t="shared" si="86"/>
        <v>76582.833737016626</v>
      </c>
      <c r="CP51" s="32">
        <f t="shared" si="87"/>
        <v>77352.503970177757</v>
      </c>
      <c r="CQ51" s="32">
        <f t="shared" si="88"/>
        <v>78129.909430830332</v>
      </c>
      <c r="CR51" s="32">
        <f t="shared" si="89"/>
        <v>78915.127715977869</v>
      </c>
      <c r="CS51" s="32">
        <f t="shared" si="90"/>
        <v>79708.237018311353</v>
      </c>
      <c r="CT51" s="32">
        <f t="shared" si="91"/>
        <v>80509.315952578501</v>
      </c>
      <c r="CU51" s="32">
        <f t="shared" si="92"/>
        <v>81318.443254249054</v>
      </c>
      <c r="CV51" s="32">
        <f t="shared" si="93"/>
        <v>82135.697293371151</v>
      </c>
      <c r="CW51" s="32">
        <f t="shared" si="94"/>
        <v>82961.155337057586</v>
      </c>
      <c r="CX51" s="32">
        <f t="shared" si="95"/>
        <v>83794.892488866448</v>
      </c>
      <c r="CY51" s="32">
        <f t="shared" si="96"/>
        <v>84636.980234048664</v>
      </c>
      <c r="CZ51" s="32">
        <f t="shared" si="97"/>
        <v>85487.484527140245</v>
      </c>
      <c r="DA51" s="32">
        <f t="shared" si="98"/>
        <v>86346.463372792685</v>
      </c>
      <c r="DB51" s="32">
        <f t="shared" si="99"/>
        <v>87213.963871309534</v>
      </c>
      <c r="DC51" s="32">
        <f t="shared" si="100"/>
        <v>88090.018725660237</v>
      </c>
      <c r="DD51" s="32">
        <f t="shared" si="101"/>
        <v>88974.642234835759</v>
      </c>
      <c r="DE51" s="32">
        <f t="shared" si="102"/>
        <v>89867.825827137189</v>
      </c>
      <c r="DF51" s="32">
        <f t="shared" si="103"/>
        <v>90769.533214214025</v>
      </c>
      <c r="DG51" s="32">
        <f t="shared" si="104"/>
        <v>91679.695270510987</v>
      </c>
      <c r="DH51" s="32">
        <f t="shared" si="105"/>
        <v>92598.204761736037</v>
      </c>
      <c r="DI51" s="32">
        <f t="shared" si="106"/>
        <v>93524.911059030142</v>
      </c>
      <c r="DJ51" s="32">
        <f t="shared" si="107"/>
        <v>94459.614982184416</v>
      </c>
      <c r="DK51" s="32">
        <f t="shared" si="108"/>
        <v>95402.063915495935</v>
      </c>
      <c r="DL51" s="32">
        <f t="shared" si="109"/>
        <v>96351.947334053388</v>
      </c>
      <c r="DM51" s="32">
        <f t="shared" si="110"/>
        <v>97308.892867109796</v>
      </c>
      <c r="DN51" s="32">
        <f t="shared" si="111"/>
        <v>98272.46300965664</v>
      </c>
      <c r="DO51" s="32">
        <f t="shared" si="112"/>
        <v>99242.152574423802</v>
      </c>
      <c r="DP51" s="32">
        <f t="shared" si="113"/>
        <v>100217.38695538559</v>
      </c>
      <c r="DQ51" s="32">
        <f t="shared" si="114"/>
        <v>101197.52125153558</v>
      </c>
      <c r="DR51" s="32">
        <f t="shared" si="115"/>
        <v>102181.84027717514</v>
      </c>
      <c r="DT51" s="48">
        <f t="shared" si="116"/>
        <v>87</v>
      </c>
      <c r="DU51" s="32"/>
      <c r="DV51" s="32">
        <f ca="1">INDEX('3)tpx females'!BD$57:BD$107,MATCH('3) 2016 cases'!DT51,'3)tpx females'!$BB$57:$BB$107,0))</f>
        <v>8.3438046170416058E-2</v>
      </c>
      <c r="DW51" s="32">
        <f t="shared" ca="1" si="117"/>
        <v>-5610.9613284166126</v>
      </c>
      <c r="DX51" s="32">
        <f t="shared" ca="1" si="61"/>
        <v>0.91656195382958394</v>
      </c>
      <c r="DZ51" s="32">
        <f t="shared" ca="1" si="118"/>
        <v>-71588.259468666583</v>
      </c>
      <c r="EA51" s="32">
        <f t="shared" ca="1" si="119"/>
        <v>4341.223063276193</v>
      </c>
      <c r="EB51" s="32">
        <f t="shared" ca="1" si="64"/>
        <v>362.22317038971403</v>
      </c>
      <c r="EC51" s="32">
        <f ca="1">EA51*'3) Value'!AN63</f>
        <v>0</v>
      </c>
      <c r="EE51" s="32">
        <f ca="1">IF(EC51=0,'3) Value'!AM63+'3) 2016 cases'!DZ51,0)</f>
        <v>6.6342181526124477E-8</v>
      </c>
    </row>
    <row r="52" spans="3:135" x14ac:dyDescent="0.25">
      <c r="C52" s="32" t="s">
        <v>16</v>
      </c>
      <c r="D52" s="32" t="s">
        <v>14</v>
      </c>
      <c r="E52" s="49">
        <v>18099</v>
      </c>
      <c r="F52" s="32" t="s">
        <v>13</v>
      </c>
      <c r="G52" s="32" t="s">
        <v>17</v>
      </c>
      <c r="H52" s="49" t="s">
        <v>17</v>
      </c>
      <c r="I52" s="32" t="s">
        <v>17</v>
      </c>
      <c r="J52" s="32" t="s">
        <v>15</v>
      </c>
      <c r="K52" s="52">
        <v>265000</v>
      </c>
      <c r="L52" s="52">
        <v>7.9499999999999993</v>
      </c>
      <c r="M52" s="52">
        <v>49994</v>
      </c>
      <c r="O52" s="48">
        <f t="shared" si="65"/>
        <v>67</v>
      </c>
      <c r="Q52" s="32">
        <f>INDEX('2b)Working'!$I$61:$P$61,MATCH($J52,'2b)Working'!$I$60:$P$60,0))</f>
        <v>6.0459778905231347E-2</v>
      </c>
      <c r="R52" s="32">
        <f>INDEX('2b)Working'!$I$62:$P$62,MATCH($J52,'2b)Working'!$I$60:$P$60,0))</f>
        <v>5.4783474896411326E-2</v>
      </c>
      <c r="T52" s="9">
        <f t="shared" ca="1" si="66"/>
        <v>61455.902847804711</v>
      </c>
      <c r="U52" s="10"/>
      <c r="V52" s="32">
        <f ca="1">($K52*EXP(V$5*($Q52+0.5*($R52)^2))*_xlfn.NORM.DIST((LN(($M52*EXP($L52/100*V$5)))-LN($K52)-$Q52*V$5)/($R52*SQRT(V$5))-$R52*SQRT(V$5),0,1,TRUE)+$M52*EXP($L52/100*V$5)*(1-_xlfn.NORM.DIST((LN(($M52*EXP($L52/100*V$5)))-LN($K52)-$Q52*V$5)/($R52*SQRT(V$5)),0,1,TRUE)))*EXP(-$F$1*V$5)*INDEX('3)tpx females'!BD$57:BD$107,MATCH($O52,'3)tpx females'!$BB$57:$BB$107,0))</f>
        <v>345.46678363374787</v>
      </c>
      <c r="W52" s="32">
        <f ca="1">($K52*EXP(W$5*($Q52+0.5*($R52)^2))*_xlfn.NORM.DIST((LN(($M52*EXP($L52/100*W$5)))-LN($K52)-$Q52*W$5)/($R52*SQRT(W$5))-$R52*SQRT(W$5),0,1,TRUE)+$M52*EXP($L52/100*W$5)*(1-_xlfn.NORM.DIST((LN(($M52*EXP($L52/100*W$5)))-LN($K52)-$Q52*W$5)/($R52*SQRT(W$5)),0,1,TRUE)))*EXP(-$F$1*W$5)*INDEX('3)tpx females'!BE$57:BE$107,MATCH($O52,'3)tpx females'!$BB$57:$BB$107,0))</f>
        <v>363.39592485520217</v>
      </c>
      <c r="X52" s="32">
        <f ca="1">($K52*EXP(X$5*($Q52+0.5*($R52)^2))*_xlfn.NORM.DIST((LN(($M52*EXP($L52/100*X$5)))-LN($K52)-$Q52*X$5)/($R52*SQRT(X$5))-$R52*SQRT(X$5),0,1,TRUE)+$M52*EXP($L52/100*X$5)*(1-_xlfn.NORM.DIST((LN(($M52*EXP($L52/100*X$5)))-LN($K52)-$Q52*X$5)/($R52*SQRT(X$5)),0,1,TRUE)))*EXP(-$F$1*X$5)*INDEX('3)tpx females'!BF$57:BF$107,MATCH($O52,'3)tpx females'!$BB$57:$BB$107,0))</f>
        <v>419.54463605694019</v>
      </c>
      <c r="Y52" s="32">
        <f ca="1">($K52*EXP(Y$5*($Q52+0.5*($R52)^2))*_xlfn.NORM.DIST((LN(($M52*EXP($L52/100*Y$5)))-LN($K52)-$Q52*Y$5)/($R52*SQRT(Y$5))-$R52*SQRT(Y$5),0,1,TRUE)+$M52*EXP($L52/100*Y$5)*(1-_xlfn.NORM.DIST((LN(($M52*EXP($L52/100*Y$5)))-LN($K52)-$Q52*Y$5)/($R52*SQRT(Y$5)),0,1,TRUE)))*EXP(-$F$1*Y$5)*INDEX('3)tpx females'!BG$57:BG$107,MATCH($O52,'3)tpx females'!$BB$57:$BB$107,0))</f>
        <v>455.68913885613927</v>
      </c>
      <c r="Z52" s="32">
        <f ca="1">($K52*EXP(Z$5*($Q52+0.5*($R52)^2))*_xlfn.NORM.DIST((LN(($M52*EXP($L52/100*Z$5)))-LN($K52)-$Q52*Z$5)/($R52*SQRT(Z$5))-$R52*SQRT(Z$5),0,1,TRUE)+$M52*EXP($L52/100*Z$5)*(1-_xlfn.NORM.DIST((LN(($M52*EXP($L52/100*Z$5)))-LN($K52)-$Q52*Z$5)/($R52*SQRT(Z$5)),0,1,TRUE)))*EXP(-$F$1*Z$5)*INDEX('3)tpx females'!BH$57:BH$107,MATCH($O52,'3)tpx females'!$BB$57:$BB$107,0))</f>
        <v>530.96273732829673</v>
      </c>
      <c r="AA52" s="32">
        <f ca="1">($K52*EXP(AA$5*($Q52+0.5*($R52)^2))*_xlfn.NORM.DIST((LN(($M52*EXP($L52/100*AA$5)))-LN($K52)-$Q52*AA$5)/($R52*SQRT(AA$5))-$R52*SQRT(AA$5),0,1,TRUE)+$M52*EXP($L52/100*AA$5)*(1-_xlfn.NORM.DIST((LN(($M52*EXP($L52/100*AA$5)))-LN($K52)-$Q52*AA$5)/($R52*SQRT(AA$5)),0,1,TRUE)))*EXP(-$F$1*AA$5)*INDEX('3)tpx females'!BI$57:BI$107,MATCH($O52,'3)tpx females'!$BB$57:$BB$107,0))</f>
        <v>580.67397310448041</v>
      </c>
      <c r="AB52" s="32">
        <f ca="1">($K52*EXP(AB$5*($Q52+0.5*($R52)^2))*_xlfn.NORM.DIST((LN(($M52*EXP($L52/100*AB$5)))-LN($K52)-$Q52*AB$5)/($R52*SQRT(AB$5))-$R52*SQRT(AB$5),0,1,TRUE)+$M52*EXP($L52/100*AB$5)*(1-_xlfn.NORM.DIST((LN(($M52*EXP($L52/100*AB$5)))-LN($K52)-$Q52*AB$5)/($R52*SQRT(AB$5)),0,1,TRUE)))*EXP(-$F$1*AB$5)*INDEX('3)tpx females'!BJ$57:BJ$107,MATCH($O52,'3)tpx females'!$BB$57:$BB$107,0))</f>
        <v>602.57482730132381</v>
      </c>
      <c r="AC52" s="32">
        <f ca="1">($K52*EXP(AC$5*($Q52+0.5*($R52)^2))*_xlfn.NORM.DIST((LN(($M52*EXP($L52/100*AC$5)))-LN($K52)-$Q52*AC$5)/($R52*SQRT(AC$5))-$R52*SQRT(AC$5),0,1,TRUE)+$M52*EXP($L52/100*AC$5)*(1-_xlfn.NORM.DIST((LN(($M52*EXP($L52/100*AC$5)))-LN($K52)-$Q52*AC$5)/($R52*SQRT(AC$5)),0,1,TRUE)))*EXP(-$F$1*AC$5)*INDEX('3)tpx females'!BK$57:BK$107,MATCH($O52,'3)tpx females'!$BB$57:$BB$107,0))</f>
        <v>715.6597501144347</v>
      </c>
      <c r="AD52" s="32">
        <f ca="1">($K52*EXP(AD$5*($Q52+0.5*($R52)^2))*_xlfn.NORM.DIST((LN(($M52*EXP($L52/100*AD$5)))-LN($K52)-$Q52*AD$5)/($R52*SQRT(AD$5))-$R52*SQRT(AD$5),0,1,TRUE)+$M52*EXP($L52/100*AD$5)*(1-_xlfn.NORM.DIST((LN(($M52*EXP($L52/100*AD$5)))-LN($K52)-$Q52*AD$5)/($R52*SQRT(AD$5)),0,1,TRUE)))*EXP(-$F$1*AD$5)*INDEX('3)tpx females'!BL$57:BL$107,MATCH($O52,'3)tpx females'!$BB$57:$BB$107,0))</f>
        <v>703.62047125934134</v>
      </c>
      <c r="AE52" s="32">
        <f ca="1">($K52*EXP(AE$5*($Q52+0.5*($R52)^2))*_xlfn.NORM.DIST((LN(($M52*EXP($L52/100*AE$5)))-LN($K52)-$Q52*AE$5)/($R52*SQRT(AE$5))-$R52*SQRT(AE$5),0,1,TRUE)+$M52*EXP($L52/100*AE$5)*(1-_xlfn.NORM.DIST((LN(($M52*EXP($L52/100*AE$5)))-LN($K52)-$Q52*AE$5)/($R52*SQRT(AE$5)),0,1,TRUE)))*EXP(-$F$1*AE$5)*INDEX('3)tpx females'!BM$57:BM$107,MATCH($O52,'3)tpx females'!$BB$57:$BB$107,0))</f>
        <v>775.10771539372729</v>
      </c>
      <c r="AF52" s="32">
        <f ca="1">($K52*EXP(AF$5*($Q52+0.5*($R52)^2))*_xlfn.NORM.DIST((LN(($M52*EXP($L52/100*AF$5)))-LN($K52)-$Q52*AF$5)/($R52*SQRT(AF$5))-$R52*SQRT(AF$5),0,1,TRUE)+$M52*EXP($L52/100*AF$5)*(1-_xlfn.NORM.DIST((LN(($M52*EXP($L52/100*AF$5)))-LN($K52)-$Q52*AF$5)/($R52*SQRT(AF$5)),0,1,TRUE)))*EXP(-$F$1*AF$5)*INDEX('3)tpx females'!BN$57:BN$107,MATCH($O52,'3)tpx females'!$BB$57:$BB$107,0))</f>
        <v>903.16364448147021</v>
      </c>
      <c r="AG52" s="32">
        <f ca="1">($K52*EXP(AG$5*($Q52+0.5*($R52)^2))*_xlfn.NORM.DIST((LN(($M52*EXP($L52/100*AG$5)))-LN($K52)-$Q52*AG$5)/($R52*SQRT(AG$5))-$R52*SQRT(AG$5),0,1,TRUE)+$M52*EXP($L52/100*AG$5)*(1-_xlfn.NORM.DIST((LN(($M52*EXP($L52/100*AG$5)))-LN($K52)-$Q52*AG$5)/($R52*SQRT(AG$5)),0,1,TRUE)))*EXP(-$F$1*AG$5)*INDEX('3)tpx females'!BO$57:BO$107,MATCH($O52,'3)tpx females'!$BB$57:$BB$107,0))</f>
        <v>966.0319816891033</v>
      </c>
      <c r="AH52" s="32">
        <f ca="1">($K52*EXP(AH$5*($Q52+0.5*($R52)^2))*_xlfn.NORM.DIST((LN(($M52*EXP($L52/100*AH$5)))-LN($K52)-$Q52*AH$5)/($R52*SQRT(AH$5))-$R52*SQRT(AH$5),0,1,TRUE)+$M52*EXP($L52/100*AH$5)*(1-_xlfn.NORM.DIST((LN(($M52*EXP($L52/100*AH$5)))-LN($K52)-$Q52*AH$5)/($R52*SQRT(AH$5)),0,1,TRUE)))*EXP(-$F$1*AH$5)*INDEX('3)tpx females'!BP$57:BP$107,MATCH($O52,'3)tpx females'!$BB$57:$BB$107,0))</f>
        <v>1064.8241608399671</v>
      </c>
      <c r="AI52" s="32">
        <f ca="1">($K52*EXP(AI$5*($Q52+0.5*($R52)^2))*_xlfn.NORM.DIST((LN(($M52*EXP($L52/100*AI$5)))-LN($K52)-$Q52*AI$5)/($R52*SQRT(AI$5))-$R52*SQRT(AI$5),0,1,TRUE)+$M52*EXP($L52/100*AI$5)*(1-_xlfn.NORM.DIST((LN(($M52*EXP($L52/100*AI$5)))-LN($K52)-$Q52*AI$5)/($R52*SQRT(AI$5)),0,1,TRUE)))*EXP(-$F$1*AI$5)*INDEX('3)tpx females'!BQ$57:BQ$107,MATCH($O52,'3)tpx females'!$BB$57:$BB$107,0))</f>
        <v>1264.132240544498</v>
      </c>
      <c r="AJ52" s="32">
        <f ca="1">($K52*EXP(AJ$5*($Q52+0.5*($R52)^2))*_xlfn.NORM.DIST((LN(($M52*EXP($L52/100*AJ$5)))-LN($K52)-$Q52*AJ$5)/($R52*SQRT(AJ$5))-$R52*SQRT(AJ$5),0,1,TRUE)+$M52*EXP($L52/100*AJ$5)*(1-_xlfn.NORM.DIST((LN(($M52*EXP($L52/100*AJ$5)))-LN($K52)-$Q52*AJ$5)/($R52*SQRT(AJ$5)),0,1,TRUE)))*EXP(-$F$1*AJ$5)*INDEX('3)tpx females'!BR$57:BR$107,MATCH($O52,'3)tpx females'!$BB$57:$BB$107,0))</f>
        <v>1440.3372429156163</v>
      </c>
      <c r="AK52" s="32">
        <f ca="1">($K52*EXP(AK$5*($Q52+0.5*($R52)^2))*_xlfn.NORM.DIST((LN(($M52*EXP($L52/100*AK$5)))-LN($K52)-$Q52*AK$5)/($R52*SQRT(AK$5))-$R52*SQRT(AK$5),0,1,TRUE)+$M52*EXP($L52/100*AK$5)*(1-_xlfn.NORM.DIST((LN(($M52*EXP($L52/100*AK$5)))-LN($K52)-$Q52*AK$5)/($R52*SQRT(AK$5)),0,1,TRUE)))*EXP(-$F$1*AK$5)*INDEX('3)tpx females'!BS$57:BS$107,MATCH($O52,'3)tpx females'!$BB$57:$BB$107,0))</f>
        <v>1664.4575421210011</v>
      </c>
      <c r="AL52" s="32">
        <f ca="1">($K52*EXP(AL$5*($Q52+0.5*($R52)^2))*_xlfn.NORM.DIST((LN(($M52*EXP($L52/100*AL$5)))-LN($K52)-$Q52*AL$5)/($R52*SQRT(AL$5))-$R52*SQRT(AL$5),0,1,TRUE)+$M52*EXP($L52/100*AL$5)*(1-_xlfn.NORM.DIST((LN(($M52*EXP($L52/100*AL$5)))-LN($K52)-$Q52*AL$5)/($R52*SQRT(AL$5)),0,1,TRUE)))*EXP(-$F$1*AL$5)*INDEX('3)tpx females'!BT$57:BT$107,MATCH($O52,'3)tpx females'!$BB$57:$BB$107,0))</f>
        <v>1846.899307159907</v>
      </c>
      <c r="AM52" s="32">
        <f ca="1">($K52*EXP(AM$5*($Q52+0.5*($R52)^2))*_xlfn.NORM.DIST((LN(($M52*EXP($L52/100*AM$5)))-LN($K52)-$Q52*AM$5)/($R52*SQRT(AM$5))-$R52*SQRT(AM$5),0,1,TRUE)+$M52*EXP($L52/100*AM$5)*(1-_xlfn.NORM.DIST((LN(($M52*EXP($L52/100*AM$5)))-LN($K52)-$Q52*AM$5)/($R52*SQRT(AM$5)),0,1,TRUE)))*EXP(-$F$1*AM$5)*INDEX('3)tpx females'!BU$57:BU$107,MATCH($O52,'3)tpx females'!$BB$57:$BB$107,0))</f>
        <v>1943.9051454810026</v>
      </c>
      <c r="AN52" s="32">
        <f ca="1">($K52*EXP(AN$5*($Q52+0.5*($R52)^2))*_xlfn.NORM.DIST((LN(($M52*EXP($L52/100*AN$5)))-LN($K52)-$Q52*AN$5)/($R52*SQRT(AN$5))-$R52*SQRT(AN$5),0,1,TRUE)+$M52*EXP($L52/100*AN$5)*(1-_xlfn.NORM.DIST((LN(($M52*EXP($L52/100*AN$5)))-LN($K52)-$Q52*AN$5)/($R52*SQRT(AN$5)),0,1,TRUE)))*EXP(-$F$1*AN$5)*INDEX('3)tpx females'!BV$57:BV$107,MATCH($O52,'3)tpx females'!$BB$57:$BB$107,0))</f>
        <v>2196.6080612074534</v>
      </c>
      <c r="AO52" s="32">
        <f ca="1">($K52*EXP(AO$5*($Q52+0.5*($R52)^2))*_xlfn.NORM.DIST((LN(($M52*EXP($L52/100*AO$5)))-LN($K52)-$Q52*AO$5)/($R52*SQRT(AO$5))-$R52*SQRT(AO$5),0,1,TRUE)+$M52*EXP($L52/100*AO$5)*(1-_xlfn.NORM.DIST((LN(($M52*EXP($L52/100*AO$5)))-LN($K52)-$Q52*AO$5)/($R52*SQRT(AO$5)),0,1,TRUE)))*EXP(-$F$1*AO$5)*INDEX('3)tpx females'!BW$57:BW$107,MATCH($O52,'3)tpx females'!$BB$57:$BB$107,0))</f>
        <v>2553.2807964801805</v>
      </c>
      <c r="AP52" s="32">
        <f ca="1">($K52*EXP(AP$5*($Q52+0.5*($R52)^2))*_xlfn.NORM.DIST((LN(($M52*EXP($L52/100*AP$5)))-LN($K52)-$Q52*AP$5)/($R52*SQRT(AP$5))-$R52*SQRT(AP$5),0,1,TRUE)+$M52*EXP($L52/100*AP$5)*(1-_xlfn.NORM.DIST((LN(($M52*EXP($L52/100*AP$5)))-LN($K52)-$Q52*AP$5)/($R52*SQRT(AP$5)),0,1,TRUE)))*EXP(-$F$1*AP$5)*INDEX('3)tpx females'!BX$57:BX$107,MATCH($O52,'3)tpx females'!$BB$57:$BB$107,0))</f>
        <v>2715.0746868150427</v>
      </c>
      <c r="AQ52" s="32">
        <f ca="1">($K52*EXP(AQ$5*($Q52+0.5*($R52)^2))*_xlfn.NORM.DIST((LN(($M52*EXP($L52/100*AQ$5)))-LN($K52)-$Q52*AQ$5)/($R52*SQRT(AQ$5))-$R52*SQRT(AQ$5),0,1,TRUE)+$M52*EXP($L52/100*AQ$5)*(1-_xlfn.NORM.DIST((LN(($M52*EXP($L52/100*AQ$5)))-LN($K52)-$Q52*AQ$5)/($R52*SQRT(AQ$5)),0,1,TRUE)))*EXP(-$F$1*AQ$5)*INDEX('3)tpx females'!BY$57:BY$107,MATCH($O52,'3)tpx females'!$BB$57:$BB$107,0))</f>
        <v>2964.871195046243</v>
      </c>
      <c r="AR52" s="32">
        <f ca="1">($K52*EXP(AR$5*($Q52+0.5*($R52)^2))*_xlfn.NORM.DIST((LN(($M52*EXP($L52/100*AR$5)))-LN($K52)-$Q52*AR$5)/($R52*SQRT(AR$5))-$R52*SQRT(AR$5),0,1,TRUE)+$M52*EXP($L52/100*AR$5)*(1-_xlfn.NORM.DIST((LN(($M52*EXP($L52/100*AR$5)))-LN($K52)-$Q52*AR$5)/($R52*SQRT(AR$5)),0,1,TRUE)))*EXP(-$F$1*AR$5)*INDEX('3)tpx females'!BZ$57:BZ$107,MATCH($O52,'3)tpx females'!$BB$57:$BB$107,0))</f>
        <v>3380.7890698181554</v>
      </c>
      <c r="AS52" s="32">
        <f ca="1">($K52*EXP(AS$5*($Q52+0.5*($R52)^2))*_xlfn.NORM.DIST((LN(($M52*EXP($L52/100*AS$5)))-LN($K52)-$Q52*AS$5)/($R52*SQRT(AS$5))-$R52*SQRT(AS$5),0,1,TRUE)+$M52*EXP($L52/100*AS$5)*(1-_xlfn.NORM.DIST((LN(($M52*EXP($L52/100*AS$5)))-LN($K52)-$Q52*AS$5)/($R52*SQRT(AS$5)),0,1,TRUE)))*EXP(-$F$1*AS$5)*INDEX('3)tpx females'!CA$57:CA$107,MATCH($O52,'3)tpx females'!$BB$57:$BB$107,0))</f>
        <v>3509.5875110676011</v>
      </c>
      <c r="AT52" s="32">
        <f ca="1">($K52*EXP(AT$5*($Q52+0.5*($R52)^2))*_xlfn.NORM.DIST((LN(($M52*EXP($L52/100*AT$5)))-LN($K52)-$Q52*AT$5)/($R52*SQRT(AT$5))-$R52*SQRT(AT$5),0,1,TRUE)+$M52*EXP($L52/100*AT$5)*(1-_xlfn.NORM.DIST((LN(($M52*EXP($L52/100*AT$5)))-LN($K52)-$Q52*AT$5)/($R52*SQRT(AT$5)),0,1,TRUE)))*EXP(-$F$1*AT$5)*INDEX('3)tpx females'!CB$57:CB$107,MATCH($O52,'3)tpx females'!$BB$57:$BB$107,0))</f>
        <v>3411.8219854354438</v>
      </c>
      <c r="AU52" s="32">
        <f ca="1">($K52*EXP(AU$5*($Q52+0.5*($R52)^2))*_xlfn.NORM.DIST((LN(($M52*EXP($L52/100*AU$5)))-LN($K52)-$Q52*AU$5)/($R52*SQRT(AU$5))-$R52*SQRT(AU$5),0,1,TRUE)+$M52*EXP($L52/100*AU$5)*(1-_xlfn.NORM.DIST((LN(($M52*EXP($L52/100*AU$5)))-LN($K52)-$Q52*AU$5)/($R52*SQRT(AU$5)),0,1,TRUE)))*EXP(-$F$1*AU$5)*INDEX('3)tpx females'!CC$57:CC$107,MATCH($O52,'3)tpx females'!$BB$57:$BB$107,0))</f>
        <v>3328.486447361794</v>
      </c>
      <c r="AV52" s="32">
        <f ca="1">($K52*EXP(AV$5*($Q52+0.5*($R52)^2))*_xlfn.NORM.DIST((LN(($M52*EXP($L52/100*AV$5)))-LN($K52)-$Q52*AV$5)/($R52*SQRT(AV$5))-$R52*SQRT(AV$5),0,1,TRUE)+$M52*EXP($L52/100*AV$5)*(1-_xlfn.NORM.DIST((LN(($M52*EXP($L52/100*AV$5)))-LN($K52)-$Q52*AV$5)/($R52*SQRT(AV$5)),0,1,TRUE)))*EXP(-$F$1*AV$5)*INDEX('3)tpx females'!CD$57:CD$107,MATCH($O52,'3)tpx females'!$BB$57:$BB$107,0))</f>
        <v>3249.8775326474652</v>
      </c>
      <c r="AW52" s="32">
        <f ca="1">($K52*EXP(AW$5*($Q52+0.5*($R52)^2))*_xlfn.NORM.DIST((LN(($M52*EXP($L52/100*AW$5)))-LN($K52)-$Q52*AW$5)/($R52*SQRT(AW$5))-$R52*SQRT(AW$5),0,1,TRUE)+$M52*EXP($L52/100*AW$5)*(1-_xlfn.NORM.DIST((LN(($M52*EXP($L52/100*AW$5)))-LN($K52)-$Q52*AW$5)/($R52*SQRT(AW$5)),0,1,TRUE)))*EXP(-$F$1*AW$5)*INDEX('3)tpx females'!CE$57:CE$107,MATCH($O52,'3)tpx females'!$BB$57:$BB$107,0))</f>
        <v>3222.0564355098186</v>
      </c>
      <c r="AX52" s="32">
        <f ca="1">($K52*EXP(AX$5*($Q52+0.5*($R52)^2))*_xlfn.NORM.DIST((LN(($M52*EXP($L52/100*AX$5)))-LN($K52)-$Q52*AX$5)/($R52*SQRT(AX$5))-$R52*SQRT(AX$5),0,1,TRUE)+$M52*EXP($L52/100*AX$5)*(1-_xlfn.NORM.DIST((LN(($M52*EXP($L52/100*AX$5)))-LN($K52)-$Q52*AX$5)/($R52*SQRT(AX$5)),0,1,TRUE)))*EXP(-$F$1*AX$5)*INDEX('3)tpx females'!CF$57:CF$107,MATCH($O52,'3)tpx females'!$BB$57:$BB$107,0))</f>
        <v>2916.3850248394519</v>
      </c>
      <c r="AY52" s="32">
        <f ca="1">($K52*EXP(AY$5*($Q52+0.5*($R52)^2))*_xlfn.NORM.DIST((LN(($M52*EXP($L52/100*AY$5)))-LN($K52)-$Q52*AY$5)/($R52*SQRT(AY$5))-$R52*SQRT(AY$5),0,1,TRUE)+$M52*EXP($L52/100*AY$5)*(1-_xlfn.NORM.DIST((LN(($M52*EXP($L52/100*AY$5)))-LN($K52)-$Q52*AY$5)/($R52*SQRT(AY$5)),0,1,TRUE)))*EXP(-$F$1*AY$5)*INDEX('3)tpx females'!CG$57:CG$107,MATCH($O52,'3)tpx females'!$BB$57:$BB$107,0))</f>
        <v>2608.1784284549685</v>
      </c>
      <c r="AZ52" s="32">
        <f ca="1">($K52*EXP(AZ$5*($Q52+0.5*($R52)^2))*_xlfn.NORM.DIST((LN(($M52*EXP($L52/100*AZ$5)))-LN($K52)-$Q52*AZ$5)/($R52*SQRT(AZ$5))-$R52*SQRT(AZ$5),0,1,TRUE)+$M52*EXP($L52/100*AZ$5)*(1-_xlfn.NORM.DIST((LN(($M52*EXP($L52/100*AZ$5)))-LN($K52)-$Q52*AZ$5)/($R52*SQRT(AZ$5)),0,1,TRUE)))*EXP(-$F$1*AZ$5)*INDEX('3)tpx females'!CH$57:CH$107,MATCH($O52,'3)tpx females'!$BB$57:$BB$107,0))</f>
        <v>2245.885425596407</v>
      </c>
      <c r="BA52" s="32">
        <f ca="1">($K52*EXP(BA$5*($Q52+0.5*($R52)^2))*_xlfn.NORM.DIST((LN(($M52*EXP($L52/100*BA$5)))-LN($K52)-$Q52*BA$5)/($R52*SQRT(BA$5))-$R52*SQRT(BA$5),0,1,TRUE)+$M52*EXP($L52/100*BA$5)*(1-_xlfn.NORM.DIST((LN(($M52*EXP($L52/100*BA$5)))-LN($K52)-$Q52*BA$5)/($R52*SQRT(BA$5)),0,1,TRUE)))*EXP(-$F$1*BA$5)*INDEX('3)tpx females'!CI$57:CI$107,MATCH($O52,'3)tpx females'!$BB$57:$BB$107,0))</f>
        <v>1852.6493123453624</v>
      </c>
      <c r="BB52" s="32">
        <f ca="1">($K52*EXP(BB$5*($Q52+0.5*($R52)^2))*_xlfn.NORM.DIST((LN(($M52*EXP($L52/100*BB$5)))-LN($K52)-$Q52*BB$5)/($R52*SQRT(BB$5))-$R52*SQRT(BB$5),0,1,TRUE)+$M52*EXP($L52/100*BB$5)*(1-_xlfn.NORM.DIST((LN(($M52*EXP($L52/100*BB$5)))-LN($K52)-$Q52*BB$5)/($R52*SQRT(BB$5)),0,1,TRUE)))*EXP(-$F$1*BB$5)*INDEX('3)tpx females'!CJ$57:CJ$107,MATCH($O52,'3)tpx females'!$BB$57:$BB$107,0))</f>
        <v>1462.1952613826636</v>
      </c>
      <c r="BC52" s="32">
        <f ca="1">($K52*EXP(BC$5*($Q52+0.5*($R52)^2))*_xlfn.NORM.DIST((LN(($M52*EXP($L52/100*BC$5)))-LN($K52)-$Q52*BC$5)/($R52*SQRT(BC$5))-$R52*SQRT(BC$5),0,1,TRUE)+$M52*EXP($L52/100*BC$5)*(1-_xlfn.NORM.DIST((LN(($M52*EXP($L52/100*BC$5)))-LN($K52)-$Q52*BC$5)/($R52*SQRT(BC$5)),0,1,TRUE)))*EXP(-$F$1*BC$5)*INDEX('3)tpx females'!CK$57:CK$107,MATCH($O52,'3)tpx females'!$BB$57:$BB$107,0))</f>
        <v>1105.6293554566316</v>
      </c>
      <c r="BD52" s="32">
        <f ca="1">($K52*EXP(BD$5*($Q52+0.5*($R52)^2))*_xlfn.NORM.DIST((LN(($M52*EXP($L52/100*BD$5)))-LN($K52)-$Q52*BD$5)/($R52*SQRT(BD$5))-$R52*SQRT(BD$5),0,1,TRUE)+$M52*EXP($L52/100*BD$5)*(1-_xlfn.NORM.DIST((LN(($M52*EXP($L52/100*BD$5)))-LN($K52)-$Q52*BD$5)/($R52*SQRT(BD$5)),0,1,TRUE)))*EXP(-$F$1*BD$5)*INDEX('3)tpx females'!CL$57:CL$107,MATCH($O52,'3)tpx females'!$BB$57:$BB$107,0))</f>
        <v>793.70166876617247</v>
      </c>
      <c r="BE52" s="32">
        <f ca="1">($K52*EXP(BE$5*($Q52+0.5*($R52)^2))*_xlfn.NORM.DIST((LN(($M52*EXP($L52/100*BE$5)))-LN($K52)-$Q52*BE$5)/($R52*SQRT(BE$5))-$R52*SQRT(BE$5),0,1,TRUE)+$M52*EXP($L52/100*BE$5)*(1-_xlfn.NORM.DIST((LN(($M52*EXP($L52/100*BE$5)))-LN($K52)-$Q52*BE$5)/($R52*SQRT(BE$5)),0,1,TRUE)))*EXP(-$F$1*BE$5)*INDEX('3)tpx females'!CM$57:CM$107,MATCH($O52,'3)tpx females'!$BB$57:$BB$107,0))</f>
        <v>538.14436365280289</v>
      </c>
      <c r="BF52" s="32">
        <f ca="1">($K52*EXP(BF$5*($Q52+0.5*($R52)^2))*_xlfn.NORM.DIST((LN(($M52*EXP($L52/100*BF$5)))-LN($K52)-$Q52*BF$5)/($R52*SQRT(BF$5))-$R52*SQRT(BF$5),0,1,TRUE)+$M52*EXP($L52/100*BF$5)*(1-_xlfn.NORM.DIST((LN(($M52*EXP($L52/100*BF$5)))-LN($K52)-$Q52*BF$5)/($R52*SQRT(BF$5)),0,1,TRUE)))*EXP(-$F$1*BF$5)*INDEX('3)tpx females'!CN$57:CN$107,MATCH($O52,'3)tpx females'!$BB$57:$BB$107,0))</f>
        <v>348.10164625806203</v>
      </c>
      <c r="BG52" s="32">
        <f ca="1">($K52*EXP(BG$5*($Q52+0.5*($R52)^2))*_xlfn.NORM.DIST((LN(($M52*EXP($L52/100*BG$5)))-LN($K52)-$Q52*BG$5)/($R52*SQRT(BG$5))-$R52*SQRT(BG$5),0,1,TRUE)+$M52*EXP($L52/100*BG$5)*(1-_xlfn.NORM.DIST((LN(($M52*EXP($L52/100*BG$5)))-LN($K52)-$Q52*BG$5)/($R52*SQRT(BG$5)),0,1,TRUE)))*EXP(-$F$1*BG$5)*INDEX('3)tpx females'!CO$57:CO$107,MATCH($O52,'3)tpx females'!$BB$57:$BB$107,0))</f>
        <v>212.63294296347178</v>
      </c>
      <c r="BH52" s="32">
        <f ca="1">($K52*EXP(BH$5*($Q52+0.5*($R52)^2))*_xlfn.NORM.DIST((LN(($M52*EXP($L52/100*BH$5)))-LN($K52)-$Q52*BH$5)/($R52*SQRT(BH$5))-$R52*SQRT(BH$5),0,1,TRUE)+$M52*EXP($L52/100*BH$5)*(1-_xlfn.NORM.DIST((LN(($M52*EXP($L52/100*BH$5)))-LN($K52)-$Q52*BH$5)/($R52*SQRT(BH$5)),0,1,TRUE)))*EXP(-$F$1*BH$5)*INDEX('3)tpx females'!CP$57:CP$107,MATCH($O52,'3)tpx females'!$BB$57:$BB$107,0))</f>
        <v>124.02804737667957</v>
      </c>
      <c r="BI52" s="32">
        <f ca="1">($K52*EXP(BI$5*($Q52+0.5*($R52)^2))*_xlfn.NORM.DIST((LN(($M52*EXP($L52/100*BI$5)))-LN($K52)-$Q52*BI$5)/($R52*SQRT(BI$5))-$R52*SQRT(BI$5),0,1,TRUE)+$M52*EXP($L52/100*BI$5)*(1-_xlfn.NORM.DIST((LN(($M52*EXP($L52/100*BI$5)))-LN($K52)-$Q52*BI$5)/($R52*SQRT(BI$5)),0,1,TRUE)))*EXP(-$F$1*BI$5)*INDEX('3)tpx females'!CQ$57:CQ$107,MATCH($O52,'3)tpx females'!$BB$57:$BB$107,0))</f>
        <v>65.612964777222928</v>
      </c>
      <c r="BJ52" s="32">
        <f ca="1">($K52*EXP(BJ$5*($Q52+0.5*($R52)^2))*_xlfn.NORM.DIST((LN(($M52*EXP($L52/100*BJ$5)))-LN($K52)-$Q52*BJ$5)/($R52*SQRT(BJ$5))-$R52*SQRT(BJ$5),0,1,TRUE)+$M52*EXP($L52/100*BJ$5)*(1-_xlfn.NORM.DIST((LN(($M52*EXP($L52/100*BJ$5)))-LN($K52)-$Q52*BJ$5)/($R52*SQRT(BJ$5)),0,1,TRUE)))*EXP(-$F$1*BJ$5)*INDEX('3)tpx females'!CR$57:CR$107,MATCH($O52,'3)tpx females'!$BB$57:$BB$107,0))</f>
        <v>35.545373911725022</v>
      </c>
      <c r="BK52" s="32">
        <f ca="1">($K52*EXP(BK$5*($Q52+0.5*($R52)^2))*_xlfn.NORM.DIST((LN(($M52*EXP($L52/100*BK$5)))-LN($K52)-$Q52*BK$5)/($R52*SQRT(BK$5))-$R52*SQRT(BK$5),0,1,TRUE)+$M52*EXP($L52/100*BK$5)*(1-_xlfn.NORM.DIST((LN(($M52*EXP($L52/100*BK$5)))-LN($K52)-$Q52*BK$5)/($R52*SQRT(BK$5)),0,1,TRUE)))*EXP(-$F$1*BK$5)*INDEX('3)tpx females'!CS$57:CS$107,MATCH($O52,'3)tpx females'!$BB$57:$BB$107,0))</f>
        <v>19.982098119780961</v>
      </c>
      <c r="BL52" s="32">
        <f ca="1">($K52*EXP(BL$5*($Q52+0.5*($R52)^2))*_xlfn.NORM.DIST((LN(($M52*EXP($L52/100*BL$5)))-LN($K52)-$Q52*BL$5)/($R52*SQRT(BL$5))-$R52*SQRT(BL$5),0,1,TRUE)+$M52*EXP($L52/100*BL$5)*(1-_xlfn.NORM.DIST((LN(($M52*EXP($L52/100*BL$5)))-LN($K52)-$Q52*BL$5)/($R52*SQRT(BL$5)),0,1,TRUE)))*EXP(-$F$1*BL$5)*INDEX('3)tpx females'!CT$57:CT$107,MATCH($O52,'3)tpx females'!$BB$57:$BB$107,0))</f>
        <v>8.3299893779133622</v>
      </c>
      <c r="BM52" s="32">
        <f ca="1">($K52*EXP(BM$5*($Q52+0.5*($R52)^2))*_xlfn.NORM.DIST((LN(($M52*EXP($L52/100*BM$5)))-LN($K52)-$Q52*BM$5)/($R52*SQRT(BM$5))-$R52*SQRT(BM$5),0,1,TRUE)+$M52*EXP($L52/100*BM$5)*(1-_xlfn.NORM.DIST((LN(($M52*EXP($L52/100*BM$5)))-LN($K52)-$Q52*BM$5)/($R52*SQRT(BM$5)),0,1,TRUE)))*EXP(-$F$1*BM$5)*INDEX('3)tpx females'!CU$57:CU$107,MATCH($O52,'3)tpx females'!$BB$57:$BB$107,0))</f>
        <v>0</v>
      </c>
      <c r="BN52" s="32">
        <f ca="1">($K52*EXP(BN$5*($Q52+0.5*($R52)^2))*_xlfn.NORM.DIST((LN(($M52*EXP($L52/100*BN$5)))-LN($K52)-$Q52*BN$5)/($R52*SQRT(BN$5))-$R52*SQRT(BN$5),0,1,TRUE)+$M52*EXP($L52/100*BN$5)*(1-_xlfn.NORM.DIST((LN(($M52*EXP($L52/100*BN$5)))-LN($K52)-$Q52*BN$5)/($R52*SQRT(BN$5)),0,1,TRUE)))*EXP(-$F$1*BN$5)*INDEX('3)tpx females'!CV$57:CV$107,MATCH($O52,'3)tpx females'!$BB$57:$BB$107,0))</f>
        <v>0</v>
      </c>
      <c r="BO52" s="32">
        <f ca="1">($K52*EXP(BO$5*($Q52+0.5*($R52)^2))*_xlfn.NORM.DIST((LN(($M52*EXP($L52/100*BO$5)))-LN($K52)-$Q52*BO$5)/($R52*SQRT(BO$5))-$R52*SQRT(BO$5),0,1,TRUE)+$M52*EXP($L52/100*BO$5)*(1-_xlfn.NORM.DIST((LN(($M52*EXP($L52/100*BO$5)))-LN($K52)-$Q52*BO$5)/($R52*SQRT(BO$5)),0,1,TRUE)))*EXP(-$F$1*BO$5)*INDEX('3)tpx females'!CW$57:CW$107,MATCH($O52,'3)tpx females'!$BB$57:$BB$107,0))</f>
        <v>0</v>
      </c>
      <c r="BP52" s="32">
        <f ca="1">($K52*EXP(BP$5*($Q52+0.5*($R52)^2))*_xlfn.NORM.DIST((LN(($M52*EXP($L52/100*BP$5)))-LN($K52)-$Q52*BP$5)/($R52*SQRT(BP$5))-$R52*SQRT(BP$5),0,1,TRUE)+$M52*EXP($L52/100*BP$5)*(1-_xlfn.NORM.DIST((LN(($M52*EXP($L52/100*BP$5)))-LN($K52)-$Q52*BP$5)/($R52*SQRT(BP$5)),0,1,TRUE)))*EXP(-$F$1*BP$5)*INDEX('3)tpx females'!CX$57:CX$107,MATCH($O52,'3)tpx females'!$BB$57:$BB$107,0))</f>
        <v>0</v>
      </c>
      <c r="BQ52" s="32">
        <f ca="1">($K52*EXP(BQ$5*($Q52+0.5*($R52)^2))*_xlfn.NORM.DIST((LN(($M52*EXP($L52/100*BQ$5)))-LN($K52)-$Q52*BQ$5)/($R52*SQRT(BQ$5))-$R52*SQRT(BQ$5),0,1,TRUE)+$M52*EXP($L52/100*BQ$5)*(1-_xlfn.NORM.DIST((LN(($M52*EXP($L52/100*BQ$5)))-LN($K52)-$Q52*BQ$5)/($R52*SQRT(BQ$5)),0,1,TRUE)))*EXP(-$F$1*BQ$5)*INDEX('3)tpx females'!CY$57:CY$107,MATCH($O52,'3)tpx females'!$BB$57:$BB$107,0))</f>
        <v>0</v>
      </c>
      <c r="BR52" s="32">
        <f ca="1">($K52*EXP(BR$5*($Q52+0.5*($R52)^2))*_xlfn.NORM.DIST((LN(($M52*EXP($L52/100*BR$5)))-LN($K52)-$Q52*BR$5)/($R52*SQRT(BR$5))-$R52*SQRT(BR$5),0,1,TRUE)+$M52*EXP($L52/100*BR$5)*(1-_xlfn.NORM.DIST((LN(($M52*EXP($L52/100*BR$5)))-LN($K52)-$Q52*BR$5)/($R52*SQRT(BR$5)),0,1,TRUE)))*EXP(-$F$1*BR$5)*INDEX('3)tpx females'!CZ$57:CZ$107,MATCH($O52,'3)tpx females'!$BB$57:$BB$107,0))</f>
        <v>0</v>
      </c>
      <c r="BS52" s="32">
        <f ca="1">($K52*EXP(BS$5*($Q52+0.5*($R52)^2))*_xlfn.NORM.DIST((LN(($M52*EXP($L52/100*BS$5)))-LN($K52)-$Q52*BS$5)/($R52*SQRT(BS$5))-$R52*SQRT(BS$5),0,1,TRUE)+$M52*EXP($L52/100*BS$5)*(1-_xlfn.NORM.DIST((LN(($M52*EXP($L52/100*BS$5)))-LN($K52)-$Q52*BS$5)/($R52*SQRT(BS$5)),0,1,TRUE)))*EXP(-$F$1*BS$5)*INDEX('3)tpx females'!DA$57:DA$107,MATCH($O52,'3)tpx females'!$BB$57:$BB$107,0))</f>
        <v>0</v>
      </c>
      <c r="BU52" s="32">
        <f t="shared" si="58"/>
        <v>53874.269988117994</v>
      </c>
      <c r="BV52" s="32">
        <f t="shared" si="67"/>
        <v>50711.514650230762</v>
      </c>
      <c r="BW52" s="32">
        <f t="shared" si="68"/>
        <v>51195.569660213798</v>
      </c>
      <c r="BX52" s="32">
        <f t="shared" si="69"/>
        <v>51684.245105108028</v>
      </c>
      <c r="BY52" s="32">
        <f t="shared" si="70"/>
        <v>52177.585088204054</v>
      </c>
      <c r="BZ52" s="32">
        <f t="shared" si="71"/>
        <v>52675.634133770203</v>
      </c>
      <c r="CA52" s="32">
        <f t="shared" si="72"/>
        <v>53178.43719107088</v>
      </c>
      <c r="CB52" s="32">
        <f t="shared" si="73"/>
        <v>53686.039638423325</v>
      </c>
      <c r="CC52" s="32">
        <f t="shared" si="74"/>
        <v>54198.487287292897</v>
      </c>
      <c r="CD52" s="32">
        <f t="shared" si="75"/>
        <v>54715.826386427791</v>
      </c>
      <c r="CE52" s="32">
        <f t="shared" si="76"/>
        <v>55238.103626032811</v>
      </c>
      <c r="CF52" s="32">
        <f t="shared" si="77"/>
        <v>55765.366141983344</v>
      </c>
      <c r="CG52" s="32">
        <f t="shared" si="78"/>
        <v>56297.661520079222</v>
      </c>
      <c r="CH52" s="32">
        <f t="shared" si="79"/>
        <v>56835.037800338141</v>
      </c>
      <c r="CI52" s="32">
        <f t="shared" si="80"/>
        <v>57377.543481318098</v>
      </c>
      <c r="CJ52" s="32">
        <f t="shared" si="81"/>
        <v>57925.227524404989</v>
      </c>
      <c r="CK52" s="32">
        <f t="shared" si="82"/>
        <v>58478.139357766864</v>
      </c>
      <c r="CL52" s="32">
        <f t="shared" si="83"/>
        <v>59036.328878921748</v>
      </c>
      <c r="CM52" s="32">
        <f t="shared" si="84"/>
        <v>59599.846452917816</v>
      </c>
      <c r="CN52" s="32">
        <f t="shared" si="85"/>
        <v>60168.742899036501</v>
      </c>
      <c r="CO52" s="32">
        <f t="shared" si="86"/>
        <v>60743.069451738891</v>
      </c>
      <c r="CP52" s="32">
        <f t="shared" si="87"/>
        <v>61322.877670825364</v>
      </c>
      <c r="CQ52" s="32">
        <f t="shared" si="88"/>
        <v>61908.219261992948</v>
      </c>
      <c r="CR52" s="32">
        <f t="shared" si="89"/>
        <v>62499.145753879289</v>
      </c>
      <c r="CS52" s="32">
        <f t="shared" si="90"/>
        <v>63095.707964001194</v>
      </c>
      <c r="CT52" s="32">
        <f t="shared" si="91"/>
        <v>63697.955176849886</v>
      </c>
      <c r="CU52" s="32">
        <f t="shared" si="92"/>
        <v>64305.93395556153</v>
      </c>
      <c r="CV52" s="32">
        <f t="shared" si="93"/>
        <v>64919.68651579725</v>
      </c>
      <c r="CW52" s="32">
        <f t="shared" si="94"/>
        <v>65539.248607080168</v>
      </c>
      <c r="CX52" s="32">
        <f t="shared" si="95"/>
        <v>66164.646871745179</v>
      </c>
      <c r="CY52" s="32">
        <f t="shared" si="96"/>
        <v>66795.895682565359</v>
      </c>
      <c r="CZ52" s="32">
        <f t="shared" si="97"/>
        <v>67432.993493989983</v>
      </c>
      <c r="DA52" s="32">
        <f t="shared" si="98"/>
        <v>68075.918775506987</v>
      </c>
      <c r="DB52" s="32">
        <f t="shared" si="99"/>
        <v>68724.625625894652</v>
      </c>
      <c r="DC52" s="32">
        <f t="shared" si="100"/>
        <v>69379.039191617208</v>
      </c>
      <c r="DD52" s="32">
        <f t="shared" si="101"/>
        <v>70039.0510296758</v>
      </c>
      <c r="DE52" s="32">
        <f t="shared" si="102"/>
        <v>70704.514564033074</v>
      </c>
      <c r="DF52" s="32">
        <f t="shared" si="103"/>
        <v>71375.240785244067</v>
      </c>
      <c r="DG52" s="32">
        <f t="shared" si="104"/>
        <v>72050.994335772033</v>
      </c>
      <c r="DH52" s="32">
        <f t="shared" si="105"/>
        <v>72731.490109742983</v>
      </c>
      <c r="DI52" s="32">
        <f t="shared" si="106"/>
        <v>73416.390477009627</v>
      </c>
      <c r="DJ52" s="32">
        <f t="shared" si="107"/>
        <v>74105.303218891422</v>
      </c>
      <c r="DK52" s="32">
        <f t="shared" si="108"/>
        <v>74797.780238374122</v>
      </c>
      <c r="DL52" s="32">
        <f t="shared" si="109"/>
        <v>75493.317082306879</v>
      </c>
      <c r="DM52" s="32">
        <f t="shared" si="110"/>
        <v>76191.353288470011</v>
      </c>
      <c r="DN52" s="32">
        <f t="shared" si="111"/>
        <v>76891.273547301156</v>
      </c>
      <c r="DO52" s="32">
        <f t="shared" si="112"/>
        <v>77592.409647331806</v>
      </c>
      <c r="DP52" s="32">
        <f t="shared" si="113"/>
        <v>78294.043155515072</v>
      </c>
      <c r="DQ52" s="32">
        <f t="shared" si="114"/>
        <v>78995.408768929454</v>
      </c>
      <c r="DR52" s="32">
        <f t="shared" si="115"/>
        <v>79695.698262926904</v>
      </c>
      <c r="DT52" s="48">
        <f t="shared" si="116"/>
        <v>67</v>
      </c>
      <c r="DU52" s="32"/>
      <c r="DV52" s="32">
        <f ca="1">INDEX('3)tpx females'!BD$57:BD$107,MATCH('3) 2016 cases'!DT52,'3)tpx females'!$BB$57:$BB$107,0))</f>
        <v>6.8774194412377643E-3</v>
      </c>
      <c r="DW52" s="32">
        <f t="shared" ca="1" si="117"/>
        <v>-370.51595179877489</v>
      </c>
      <c r="DX52" s="32">
        <f t="shared" ca="1" si="61"/>
        <v>0.99312258055876224</v>
      </c>
      <c r="DZ52" s="32">
        <f t="shared" ca="1" si="118"/>
        <v>-65995.320136574053</v>
      </c>
      <c r="EA52" s="32">
        <f t="shared" ca="1" si="119"/>
        <v>12121.050148456059</v>
      </c>
      <c r="EB52" s="32">
        <f t="shared" ca="1" si="64"/>
        <v>83.361545939209591</v>
      </c>
      <c r="EC52" s="32">
        <f ca="1">EA52*'3) Value'!AN64</f>
        <v>0</v>
      </c>
      <c r="EE52" s="32">
        <f ca="1">IF(EC52=0,'3) Value'!AM64+'3) 2016 cases'!DZ52,0)</f>
        <v>0.1656111174961552</v>
      </c>
    </row>
    <row r="53" spans="3:135" x14ac:dyDescent="0.25">
      <c r="C53" s="32" t="s">
        <v>16</v>
      </c>
      <c r="D53" s="32" t="s">
        <v>14</v>
      </c>
      <c r="E53" s="49">
        <v>7401</v>
      </c>
      <c r="F53" s="32" t="s">
        <v>13</v>
      </c>
      <c r="G53" s="32" t="s">
        <v>17</v>
      </c>
      <c r="H53" s="49" t="s">
        <v>17</v>
      </c>
      <c r="I53" s="32" t="s">
        <v>17</v>
      </c>
      <c r="J53" s="32" t="s">
        <v>15</v>
      </c>
      <c r="K53" s="52">
        <v>770000</v>
      </c>
      <c r="L53" s="52">
        <v>7.5</v>
      </c>
      <c r="M53" s="52">
        <v>468617</v>
      </c>
      <c r="O53" s="48">
        <f t="shared" si="65"/>
        <v>96</v>
      </c>
      <c r="Q53" s="32">
        <f>INDEX('2b)Working'!$I$61:$P$61,MATCH($J53,'2b)Working'!$I$60:$P$60,0))</f>
        <v>6.0459778905231347E-2</v>
      </c>
      <c r="R53" s="32">
        <f>INDEX('2b)Working'!$I$62:$P$62,MATCH($J53,'2b)Working'!$I$60:$P$60,0))</f>
        <v>5.4783474896411326E-2</v>
      </c>
      <c r="T53" s="9">
        <f t="shared" ca="1" si="66"/>
        <v>475241.9496365565</v>
      </c>
      <c r="U53" s="10"/>
      <c r="V53" s="32">
        <f ca="1">($K53*EXP(V$5*($Q53+0.5*($R53)^2))*_xlfn.NORM.DIST((LN(($M53*EXP($L53/100*V$5)))-LN($K53)-$Q53*V$5)/($R53*SQRT(V$5))-$R53*SQRT(V$5),0,1,TRUE)+$M53*EXP($L53/100*V$5)*(1-_xlfn.NORM.DIST((LN(($M53*EXP($L53/100*V$5)))-LN($K53)-$Q53*V$5)/($R53*SQRT(V$5)),0,1,TRUE)))*EXP(-$F$1*V$5)*INDEX('3)tpx females'!BD$57:BD$107,MATCH($O53,'3)tpx females'!$BB$57:$BB$107,0))</f>
        <v>113185.22899272144</v>
      </c>
      <c r="W53" s="32">
        <f ca="1">($K53*EXP(W$5*($Q53+0.5*($R53)^2))*_xlfn.NORM.DIST((LN(($M53*EXP($L53/100*W$5)))-LN($K53)-$Q53*W$5)/($R53*SQRT(W$5))-$R53*SQRT(W$5),0,1,TRUE)+$M53*EXP($L53/100*W$5)*(1-_xlfn.NORM.DIST((LN(($M53*EXP($L53/100*W$5)))-LN($K53)-$Q53*W$5)/($R53*SQRT(W$5)),0,1,TRUE)))*EXP(-$F$1*W$5)*INDEX('3)tpx females'!BE$57:BE$107,MATCH($O53,'3)tpx females'!$BB$57:$BB$107,0))</f>
        <v>94785.063129224451</v>
      </c>
      <c r="X53" s="32">
        <f ca="1">($K53*EXP(X$5*($Q53+0.5*($R53)^2))*_xlfn.NORM.DIST((LN(($M53*EXP($L53/100*X$5)))-LN($K53)-$Q53*X$5)/($R53*SQRT(X$5))-$R53*SQRT(X$5),0,1,TRUE)+$M53*EXP($L53/100*X$5)*(1-_xlfn.NORM.DIST((LN(($M53*EXP($L53/100*X$5)))-LN($K53)-$Q53*X$5)/($R53*SQRT(X$5)),0,1,TRUE)))*EXP(-$F$1*X$5)*INDEX('3)tpx females'!BF$57:BF$107,MATCH($O53,'3)tpx females'!$BB$57:$BB$107,0))</f>
        <v>76478.023664862238</v>
      </c>
      <c r="Y53" s="32">
        <f ca="1">($K53*EXP(Y$5*($Q53+0.5*($R53)^2))*_xlfn.NORM.DIST((LN(($M53*EXP($L53/100*Y$5)))-LN($K53)-$Q53*Y$5)/($R53*SQRT(Y$5))-$R53*SQRT(Y$5),0,1,TRUE)+$M53*EXP($L53/100*Y$5)*(1-_xlfn.NORM.DIST((LN(($M53*EXP($L53/100*Y$5)))-LN($K53)-$Q53*Y$5)/($R53*SQRT(Y$5)),0,1,TRUE)))*EXP(-$F$1*Y$5)*INDEX('3)tpx females'!BG$57:BG$107,MATCH($O53,'3)tpx females'!$BB$57:$BB$107,0))</f>
        <v>59358.209051408834</v>
      </c>
      <c r="Z53" s="32">
        <f ca="1">($K53*EXP(Z$5*($Q53+0.5*($R53)^2))*_xlfn.NORM.DIST((LN(($M53*EXP($L53/100*Z$5)))-LN($K53)-$Q53*Z$5)/($R53*SQRT(Z$5))-$R53*SQRT(Z$5),0,1,TRUE)+$M53*EXP($L53/100*Z$5)*(1-_xlfn.NORM.DIST((LN(($M53*EXP($L53/100*Z$5)))-LN($K53)-$Q53*Z$5)/($R53*SQRT(Z$5)),0,1,TRUE)))*EXP(-$F$1*Z$5)*INDEX('3)tpx females'!BH$57:BH$107,MATCH($O53,'3)tpx females'!$BB$57:$BB$107,0))</f>
        <v>44312.395553124625</v>
      </c>
      <c r="AA53" s="32">
        <f ca="1">($K53*EXP(AA$5*($Q53+0.5*($R53)^2))*_xlfn.NORM.DIST((LN(($M53*EXP($L53/100*AA$5)))-LN($K53)-$Q53*AA$5)/($R53*SQRT(AA$5))-$R53*SQRT(AA$5),0,1,TRUE)+$M53*EXP($L53/100*AA$5)*(1-_xlfn.NORM.DIST((LN(($M53*EXP($L53/100*AA$5)))-LN($K53)-$Q53*AA$5)/($R53*SQRT(AA$5)),0,1,TRUE)))*EXP(-$F$1*AA$5)*INDEX('3)tpx females'!BI$57:BI$107,MATCH($O53,'3)tpx females'!$BB$57:$BB$107,0))</f>
        <v>31608.908835722927</v>
      </c>
      <c r="AB53" s="32">
        <f ca="1">($K53*EXP(AB$5*($Q53+0.5*($R53)^2))*_xlfn.NORM.DIST((LN(($M53*EXP($L53/100*AB$5)))-LN($K53)-$Q53*AB$5)/($R53*SQRT(AB$5))-$R53*SQRT(AB$5),0,1,TRUE)+$M53*EXP($L53/100*AB$5)*(1-_xlfn.NORM.DIST((LN(($M53*EXP($L53/100*AB$5)))-LN($K53)-$Q53*AB$5)/($R53*SQRT(AB$5)),0,1,TRUE)))*EXP(-$F$1*AB$5)*INDEX('3)tpx females'!BJ$57:BJ$107,MATCH($O53,'3)tpx females'!$BB$57:$BB$107,0))</f>
        <v>21591.883168452561</v>
      </c>
      <c r="AC53" s="32">
        <f ca="1">($K53*EXP(AC$5*($Q53+0.5*($R53)^2))*_xlfn.NORM.DIST((LN(($M53*EXP($L53/100*AC$5)))-LN($K53)-$Q53*AC$5)/($R53*SQRT(AC$5))-$R53*SQRT(AC$5),0,1,TRUE)+$M53*EXP($L53/100*AC$5)*(1-_xlfn.NORM.DIST((LN(($M53*EXP($L53/100*AC$5)))-LN($K53)-$Q53*AC$5)/($R53*SQRT(AC$5)),0,1,TRUE)))*EXP(-$F$1*AC$5)*INDEX('3)tpx females'!BK$57:BK$107,MATCH($O53,'3)tpx females'!$BB$57:$BB$107,0))</f>
        <v>14074.043224057172</v>
      </c>
      <c r="AD53" s="32">
        <f ca="1">($K53*EXP(AD$5*($Q53+0.5*($R53)^2))*_xlfn.NORM.DIST((LN(($M53*EXP($L53/100*AD$5)))-LN($K53)-$Q53*AD$5)/($R53*SQRT(AD$5))-$R53*SQRT(AD$5),0,1,TRUE)+$M53*EXP($L53/100*AD$5)*(1-_xlfn.NORM.DIST((LN(($M53*EXP($L53/100*AD$5)))-LN($K53)-$Q53*AD$5)/($R53*SQRT(AD$5)),0,1,TRUE)))*EXP(-$F$1*AD$5)*INDEX('3)tpx females'!BL$57:BL$107,MATCH($O53,'3)tpx females'!$BB$57:$BB$107,0))</f>
        <v>8780.2859936875102</v>
      </c>
      <c r="AE53" s="32">
        <f ca="1">($K53*EXP(AE$5*($Q53+0.5*($R53)^2))*_xlfn.NORM.DIST((LN(($M53*EXP($L53/100*AE$5)))-LN($K53)-$Q53*AE$5)/($R53*SQRT(AE$5))-$R53*SQRT(AE$5),0,1,TRUE)+$M53*EXP($L53/100*AE$5)*(1-_xlfn.NORM.DIST((LN(($M53*EXP($L53/100*AE$5)))-LN($K53)-$Q53*AE$5)/($R53*SQRT(AE$5)),0,1,TRUE)))*EXP(-$F$1*AE$5)*INDEX('3)tpx females'!BM$57:BM$107,MATCH($O53,'3)tpx females'!$BB$57:$BB$107,0))</f>
        <v>5218.181430380414</v>
      </c>
      <c r="AF53" s="32">
        <f ca="1">($K53*EXP(AF$5*($Q53+0.5*($R53)^2))*_xlfn.NORM.DIST((LN(($M53*EXP($L53/100*AF$5)))-LN($K53)-$Q53*AF$5)/($R53*SQRT(AF$5))-$R53*SQRT(AF$5),0,1,TRUE)+$M53*EXP($L53/100*AF$5)*(1-_xlfn.NORM.DIST((LN(($M53*EXP($L53/100*AF$5)))-LN($K53)-$Q53*AF$5)/($R53*SQRT(AF$5)),0,1,TRUE)))*EXP(-$F$1*AF$5)*INDEX('3)tpx females'!BN$57:BN$107,MATCH($O53,'3)tpx females'!$BB$57:$BB$107,0))</f>
        <v>2912.6174950777176</v>
      </c>
      <c r="AG53" s="32">
        <f ca="1">($K53*EXP(AG$5*($Q53+0.5*($R53)^2))*_xlfn.NORM.DIST((LN(($M53*EXP($L53/100*AG$5)))-LN($K53)-$Q53*AG$5)/($R53*SQRT(AG$5))-$R53*SQRT(AG$5),0,1,TRUE)+$M53*EXP($L53/100*AG$5)*(1-_xlfn.NORM.DIST((LN(($M53*EXP($L53/100*AG$5)))-LN($K53)-$Q53*AG$5)/($R53*SQRT(AG$5)),0,1,TRUE)))*EXP(-$F$1*AG$5)*INDEX('3)tpx females'!BO$57:BO$107,MATCH($O53,'3)tpx females'!$BB$57:$BB$107,0))</f>
        <v>1618.79957076387</v>
      </c>
      <c r="AH53" s="32">
        <f ca="1">($K53*EXP(AH$5*($Q53+0.5*($R53)^2))*_xlfn.NORM.DIST((LN(($M53*EXP($L53/100*AH$5)))-LN($K53)-$Q53*AH$5)/($R53*SQRT(AH$5))-$R53*SQRT(AH$5),0,1,TRUE)+$M53*EXP($L53/100*AH$5)*(1-_xlfn.NORM.DIST((LN(($M53*EXP($L53/100*AH$5)))-LN($K53)-$Q53*AH$5)/($R53*SQRT(AH$5)),0,1,TRUE)))*EXP(-$F$1*AH$5)*INDEX('3)tpx females'!BP$57:BP$107,MATCH($O53,'3)tpx females'!$BB$57:$BB$107,0))</f>
        <v>890.40733311040617</v>
      </c>
      <c r="AI53" s="32">
        <f ca="1">($K53*EXP(AI$5*($Q53+0.5*($R53)^2))*_xlfn.NORM.DIST((LN(($M53*EXP($L53/100*AI$5)))-LN($K53)-$Q53*AI$5)/($R53*SQRT(AI$5))-$R53*SQRT(AI$5),0,1,TRUE)+$M53*EXP($L53/100*AI$5)*(1-_xlfn.NORM.DIST((LN(($M53*EXP($L53/100*AI$5)))-LN($K53)-$Q53*AI$5)/($R53*SQRT(AI$5)),0,1,TRUE)))*EXP(-$F$1*AI$5)*INDEX('3)tpx females'!BQ$57:BQ$107,MATCH($O53,'3)tpx females'!$BB$57:$BB$107,0))</f>
        <v>427.90219396229037</v>
      </c>
      <c r="AJ53" s="32">
        <f ca="1">($K53*EXP(AJ$5*($Q53+0.5*($R53)^2))*_xlfn.NORM.DIST((LN(($M53*EXP($L53/100*AJ$5)))-LN($K53)-$Q53*AJ$5)/($R53*SQRT(AJ$5))-$R53*SQRT(AJ$5),0,1,TRUE)+$M53*EXP($L53/100*AJ$5)*(1-_xlfn.NORM.DIST((LN(($M53*EXP($L53/100*AJ$5)))-LN($K53)-$Q53*AJ$5)/($R53*SQRT(AJ$5)),0,1,TRUE)))*EXP(-$F$1*AJ$5)*INDEX('3)tpx females'!BR$57:BR$107,MATCH($O53,'3)tpx females'!$BB$57:$BB$107,0))</f>
        <v>0</v>
      </c>
      <c r="AK53" s="32">
        <f ca="1">($K53*EXP(AK$5*($Q53+0.5*($R53)^2))*_xlfn.NORM.DIST((LN(($M53*EXP($L53/100*AK$5)))-LN($K53)-$Q53*AK$5)/($R53*SQRT(AK$5))-$R53*SQRT(AK$5),0,1,TRUE)+$M53*EXP($L53/100*AK$5)*(1-_xlfn.NORM.DIST((LN(($M53*EXP($L53/100*AK$5)))-LN($K53)-$Q53*AK$5)/($R53*SQRT(AK$5)),0,1,TRUE)))*EXP(-$F$1*AK$5)*INDEX('3)tpx females'!BS$57:BS$107,MATCH($O53,'3)tpx females'!$BB$57:$BB$107,0))</f>
        <v>0</v>
      </c>
      <c r="AL53" s="32">
        <f ca="1">($K53*EXP(AL$5*($Q53+0.5*($R53)^2))*_xlfn.NORM.DIST((LN(($M53*EXP($L53/100*AL$5)))-LN($K53)-$Q53*AL$5)/($R53*SQRT(AL$5))-$R53*SQRT(AL$5),0,1,TRUE)+$M53*EXP($L53/100*AL$5)*(1-_xlfn.NORM.DIST((LN(($M53*EXP($L53/100*AL$5)))-LN($K53)-$Q53*AL$5)/($R53*SQRT(AL$5)),0,1,TRUE)))*EXP(-$F$1*AL$5)*INDEX('3)tpx females'!BT$57:BT$107,MATCH($O53,'3)tpx females'!$BB$57:$BB$107,0))</f>
        <v>0</v>
      </c>
      <c r="AM53" s="32">
        <f ca="1">($K53*EXP(AM$5*($Q53+0.5*($R53)^2))*_xlfn.NORM.DIST((LN(($M53*EXP($L53/100*AM$5)))-LN($K53)-$Q53*AM$5)/($R53*SQRT(AM$5))-$R53*SQRT(AM$5),0,1,TRUE)+$M53*EXP($L53/100*AM$5)*(1-_xlfn.NORM.DIST((LN(($M53*EXP($L53/100*AM$5)))-LN($K53)-$Q53*AM$5)/($R53*SQRT(AM$5)),0,1,TRUE)))*EXP(-$F$1*AM$5)*INDEX('3)tpx females'!BU$57:BU$107,MATCH($O53,'3)tpx females'!$BB$57:$BB$107,0))</f>
        <v>0</v>
      </c>
      <c r="AN53" s="32">
        <f ca="1">($K53*EXP(AN$5*($Q53+0.5*($R53)^2))*_xlfn.NORM.DIST((LN(($M53*EXP($L53/100*AN$5)))-LN($K53)-$Q53*AN$5)/($R53*SQRT(AN$5))-$R53*SQRT(AN$5),0,1,TRUE)+$M53*EXP($L53/100*AN$5)*(1-_xlfn.NORM.DIST((LN(($M53*EXP($L53/100*AN$5)))-LN($K53)-$Q53*AN$5)/($R53*SQRT(AN$5)),0,1,TRUE)))*EXP(-$F$1*AN$5)*INDEX('3)tpx females'!BV$57:BV$107,MATCH($O53,'3)tpx females'!$BB$57:$BB$107,0))</f>
        <v>0</v>
      </c>
      <c r="AO53" s="32">
        <f ca="1">($K53*EXP(AO$5*($Q53+0.5*($R53)^2))*_xlfn.NORM.DIST((LN(($M53*EXP($L53/100*AO$5)))-LN($K53)-$Q53*AO$5)/($R53*SQRT(AO$5))-$R53*SQRT(AO$5),0,1,TRUE)+$M53*EXP($L53/100*AO$5)*(1-_xlfn.NORM.DIST((LN(($M53*EXP($L53/100*AO$5)))-LN($K53)-$Q53*AO$5)/($R53*SQRT(AO$5)),0,1,TRUE)))*EXP(-$F$1*AO$5)*INDEX('3)tpx females'!BW$57:BW$107,MATCH($O53,'3)tpx females'!$BB$57:$BB$107,0))</f>
        <v>0</v>
      </c>
      <c r="AP53" s="32">
        <f ca="1">($K53*EXP(AP$5*($Q53+0.5*($R53)^2))*_xlfn.NORM.DIST((LN(($M53*EXP($L53/100*AP$5)))-LN($K53)-$Q53*AP$5)/($R53*SQRT(AP$5))-$R53*SQRT(AP$5),0,1,TRUE)+$M53*EXP($L53/100*AP$5)*(1-_xlfn.NORM.DIST((LN(($M53*EXP($L53/100*AP$5)))-LN($K53)-$Q53*AP$5)/($R53*SQRT(AP$5)),0,1,TRUE)))*EXP(-$F$1*AP$5)*INDEX('3)tpx females'!BX$57:BX$107,MATCH($O53,'3)tpx females'!$BB$57:$BB$107,0))</f>
        <v>0</v>
      </c>
      <c r="AQ53" s="32">
        <f ca="1">($K53*EXP(AQ$5*($Q53+0.5*($R53)^2))*_xlfn.NORM.DIST((LN(($M53*EXP($L53/100*AQ$5)))-LN($K53)-$Q53*AQ$5)/($R53*SQRT(AQ$5))-$R53*SQRT(AQ$5),0,1,TRUE)+$M53*EXP($L53/100*AQ$5)*(1-_xlfn.NORM.DIST((LN(($M53*EXP($L53/100*AQ$5)))-LN($K53)-$Q53*AQ$5)/($R53*SQRT(AQ$5)),0,1,TRUE)))*EXP(-$F$1*AQ$5)*INDEX('3)tpx females'!BY$57:BY$107,MATCH($O53,'3)tpx females'!$BB$57:$BB$107,0))</f>
        <v>0</v>
      </c>
      <c r="AR53" s="32">
        <f ca="1">($K53*EXP(AR$5*($Q53+0.5*($R53)^2))*_xlfn.NORM.DIST((LN(($M53*EXP($L53/100*AR$5)))-LN($K53)-$Q53*AR$5)/($R53*SQRT(AR$5))-$R53*SQRT(AR$5),0,1,TRUE)+$M53*EXP($L53/100*AR$5)*(1-_xlfn.NORM.DIST((LN(($M53*EXP($L53/100*AR$5)))-LN($K53)-$Q53*AR$5)/($R53*SQRT(AR$5)),0,1,TRUE)))*EXP(-$F$1*AR$5)*INDEX('3)tpx females'!BZ$57:BZ$107,MATCH($O53,'3)tpx females'!$BB$57:$BB$107,0))</f>
        <v>0</v>
      </c>
      <c r="AS53" s="32">
        <f ca="1">($K53*EXP(AS$5*($Q53+0.5*($R53)^2))*_xlfn.NORM.DIST((LN(($M53*EXP($L53/100*AS$5)))-LN($K53)-$Q53*AS$5)/($R53*SQRT(AS$5))-$R53*SQRT(AS$5),0,1,TRUE)+$M53*EXP($L53/100*AS$5)*(1-_xlfn.NORM.DIST((LN(($M53*EXP($L53/100*AS$5)))-LN($K53)-$Q53*AS$5)/($R53*SQRT(AS$5)),0,1,TRUE)))*EXP(-$F$1*AS$5)*INDEX('3)tpx females'!CA$57:CA$107,MATCH($O53,'3)tpx females'!$BB$57:$BB$107,0))</f>
        <v>0</v>
      </c>
      <c r="AT53" s="32">
        <f ca="1">($K53*EXP(AT$5*($Q53+0.5*($R53)^2))*_xlfn.NORM.DIST((LN(($M53*EXP($L53/100*AT$5)))-LN($K53)-$Q53*AT$5)/($R53*SQRT(AT$5))-$R53*SQRT(AT$5),0,1,TRUE)+$M53*EXP($L53/100*AT$5)*(1-_xlfn.NORM.DIST((LN(($M53*EXP($L53/100*AT$5)))-LN($K53)-$Q53*AT$5)/($R53*SQRT(AT$5)),0,1,TRUE)))*EXP(-$F$1*AT$5)*INDEX('3)tpx females'!CB$57:CB$107,MATCH($O53,'3)tpx females'!$BB$57:$BB$107,0))</f>
        <v>0</v>
      </c>
      <c r="AU53" s="32">
        <f ca="1">($K53*EXP(AU$5*($Q53+0.5*($R53)^2))*_xlfn.NORM.DIST((LN(($M53*EXP($L53/100*AU$5)))-LN($K53)-$Q53*AU$5)/($R53*SQRT(AU$5))-$R53*SQRT(AU$5),0,1,TRUE)+$M53*EXP($L53/100*AU$5)*(1-_xlfn.NORM.DIST((LN(($M53*EXP($L53/100*AU$5)))-LN($K53)-$Q53*AU$5)/($R53*SQRT(AU$5)),0,1,TRUE)))*EXP(-$F$1*AU$5)*INDEX('3)tpx females'!CC$57:CC$107,MATCH($O53,'3)tpx females'!$BB$57:$BB$107,0))</f>
        <v>0</v>
      </c>
      <c r="AV53" s="32">
        <f ca="1">($K53*EXP(AV$5*($Q53+0.5*($R53)^2))*_xlfn.NORM.DIST((LN(($M53*EXP($L53/100*AV$5)))-LN($K53)-$Q53*AV$5)/($R53*SQRT(AV$5))-$R53*SQRT(AV$5),0,1,TRUE)+$M53*EXP($L53/100*AV$5)*(1-_xlfn.NORM.DIST((LN(($M53*EXP($L53/100*AV$5)))-LN($K53)-$Q53*AV$5)/($R53*SQRT(AV$5)),0,1,TRUE)))*EXP(-$F$1*AV$5)*INDEX('3)tpx females'!CD$57:CD$107,MATCH($O53,'3)tpx females'!$BB$57:$BB$107,0))</f>
        <v>0</v>
      </c>
      <c r="AW53" s="32">
        <f ca="1">($K53*EXP(AW$5*($Q53+0.5*($R53)^2))*_xlfn.NORM.DIST((LN(($M53*EXP($L53/100*AW$5)))-LN($K53)-$Q53*AW$5)/($R53*SQRT(AW$5))-$R53*SQRT(AW$5),0,1,TRUE)+$M53*EXP($L53/100*AW$5)*(1-_xlfn.NORM.DIST((LN(($M53*EXP($L53/100*AW$5)))-LN($K53)-$Q53*AW$5)/($R53*SQRT(AW$5)),0,1,TRUE)))*EXP(-$F$1*AW$5)*INDEX('3)tpx females'!CE$57:CE$107,MATCH($O53,'3)tpx females'!$BB$57:$BB$107,0))</f>
        <v>0</v>
      </c>
      <c r="AX53" s="32">
        <f ca="1">($K53*EXP(AX$5*($Q53+0.5*($R53)^2))*_xlfn.NORM.DIST((LN(($M53*EXP($L53/100*AX$5)))-LN($K53)-$Q53*AX$5)/($R53*SQRT(AX$5))-$R53*SQRT(AX$5),0,1,TRUE)+$M53*EXP($L53/100*AX$5)*(1-_xlfn.NORM.DIST((LN(($M53*EXP($L53/100*AX$5)))-LN($K53)-$Q53*AX$5)/($R53*SQRT(AX$5)),0,1,TRUE)))*EXP(-$F$1*AX$5)*INDEX('3)tpx females'!CF$57:CF$107,MATCH($O53,'3)tpx females'!$BB$57:$BB$107,0))</f>
        <v>0</v>
      </c>
      <c r="AY53" s="32">
        <f ca="1">($K53*EXP(AY$5*($Q53+0.5*($R53)^2))*_xlfn.NORM.DIST((LN(($M53*EXP($L53/100*AY$5)))-LN($K53)-$Q53*AY$5)/($R53*SQRT(AY$5))-$R53*SQRT(AY$5),0,1,TRUE)+$M53*EXP($L53/100*AY$5)*(1-_xlfn.NORM.DIST((LN(($M53*EXP($L53/100*AY$5)))-LN($K53)-$Q53*AY$5)/($R53*SQRT(AY$5)),0,1,TRUE)))*EXP(-$F$1*AY$5)*INDEX('3)tpx females'!CG$57:CG$107,MATCH($O53,'3)tpx females'!$BB$57:$BB$107,0))</f>
        <v>0</v>
      </c>
      <c r="AZ53" s="32">
        <f ca="1">($K53*EXP(AZ$5*($Q53+0.5*($R53)^2))*_xlfn.NORM.DIST((LN(($M53*EXP($L53/100*AZ$5)))-LN($K53)-$Q53*AZ$5)/($R53*SQRT(AZ$5))-$R53*SQRT(AZ$5),0,1,TRUE)+$M53*EXP($L53/100*AZ$5)*(1-_xlfn.NORM.DIST((LN(($M53*EXP($L53/100*AZ$5)))-LN($K53)-$Q53*AZ$5)/($R53*SQRT(AZ$5)),0,1,TRUE)))*EXP(-$F$1*AZ$5)*INDEX('3)tpx females'!CH$57:CH$107,MATCH($O53,'3)tpx females'!$BB$57:$BB$107,0))</f>
        <v>0</v>
      </c>
      <c r="BA53" s="32">
        <f ca="1">($K53*EXP(BA$5*($Q53+0.5*($R53)^2))*_xlfn.NORM.DIST((LN(($M53*EXP($L53/100*BA$5)))-LN($K53)-$Q53*BA$5)/($R53*SQRT(BA$5))-$R53*SQRT(BA$5),0,1,TRUE)+$M53*EXP($L53/100*BA$5)*(1-_xlfn.NORM.DIST((LN(($M53*EXP($L53/100*BA$5)))-LN($K53)-$Q53*BA$5)/($R53*SQRT(BA$5)),0,1,TRUE)))*EXP(-$F$1*BA$5)*INDEX('3)tpx females'!CI$57:CI$107,MATCH($O53,'3)tpx females'!$BB$57:$BB$107,0))</f>
        <v>0</v>
      </c>
      <c r="BB53" s="32">
        <f ca="1">($K53*EXP(BB$5*($Q53+0.5*($R53)^2))*_xlfn.NORM.DIST((LN(($M53*EXP($L53/100*BB$5)))-LN($K53)-$Q53*BB$5)/($R53*SQRT(BB$5))-$R53*SQRT(BB$5),0,1,TRUE)+$M53*EXP($L53/100*BB$5)*(1-_xlfn.NORM.DIST((LN(($M53*EXP($L53/100*BB$5)))-LN($K53)-$Q53*BB$5)/($R53*SQRT(BB$5)),0,1,TRUE)))*EXP(-$F$1*BB$5)*INDEX('3)tpx females'!CJ$57:CJ$107,MATCH($O53,'3)tpx females'!$BB$57:$BB$107,0))</f>
        <v>0</v>
      </c>
      <c r="BC53" s="32">
        <f ca="1">($K53*EXP(BC$5*($Q53+0.5*($R53)^2))*_xlfn.NORM.DIST((LN(($M53*EXP($L53/100*BC$5)))-LN($K53)-$Q53*BC$5)/($R53*SQRT(BC$5))-$R53*SQRT(BC$5),0,1,TRUE)+$M53*EXP($L53/100*BC$5)*(1-_xlfn.NORM.DIST((LN(($M53*EXP($L53/100*BC$5)))-LN($K53)-$Q53*BC$5)/($R53*SQRT(BC$5)),0,1,TRUE)))*EXP(-$F$1*BC$5)*INDEX('3)tpx females'!CK$57:CK$107,MATCH($O53,'3)tpx females'!$BB$57:$BB$107,0))</f>
        <v>0</v>
      </c>
      <c r="BD53" s="32">
        <f ca="1">($K53*EXP(BD$5*($Q53+0.5*($R53)^2))*_xlfn.NORM.DIST((LN(($M53*EXP($L53/100*BD$5)))-LN($K53)-$Q53*BD$5)/($R53*SQRT(BD$5))-$R53*SQRT(BD$5),0,1,TRUE)+$M53*EXP($L53/100*BD$5)*(1-_xlfn.NORM.DIST((LN(($M53*EXP($L53/100*BD$5)))-LN($K53)-$Q53*BD$5)/($R53*SQRT(BD$5)),0,1,TRUE)))*EXP(-$F$1*BD$5)*INDEX('3)tpx females'!CL$57:CL$107,MATCH($O53,'3)tpx females'!$BB$57:$BB$107,0))</f>
        <v>0</v>
      </c>
      <c r="BE53" s="32">
        <f ca="1">($K53*EXP(BE$5*($Q53+0.5*($R53)^2))*_xlfn.NORM.DIST((LN(($M53*EXP($L53/100*BE$5)))-LN($K53)-$Q53*BE$5)/($R53*SQRT(BE$5))-$R53*SQRT(BE$5),0,1,TRUE)+$M53*EXP($L53/100*BE$5)*(1-_xlfn.NORM.DIST((LN(($M53*EXP($L53/100*BE$5)))-LN($K53)-$Q53*BE$5)/($R53*SQRT(BE$5)),0,1,TRUE)))*EXP(-$F$1*BE$5)*INDEX('3)tpx females'!CM$57:CM$107,MATCH($O53,'3)tpx females'!$BB$57:$BB$107,0))</f>
        <v>0</v>
      </c>
      <c r="BF53" s="32">
        <f ca="1">($K53*EXP(BF$5*($Q53+0.5*($R53)^2))*_xlfn.NORM.DIST((LN(($M53*EXP($L53/100*BF$5)))-LN($K53)-$Q53*BF$5)/($R53*SQRT(BF$5))-$R53*SQRT(BF$5),0,1,TRUE)+$M53*EXP($L53/100*BF$5)*(1-_xlfn.NORM.DIST((LN(($M53*EXP($L53/100*BF$5)))-LN($K53)-$Q53*BF$5)/($R53*SQRT(BF$5)),0,1,TRUE)))*EXP(-$F$1*BF$5)*INDEX('3)tpx females'!CN$57:CN$107,MATCH($O53,'3)tpx females'!$BB$57:$BB$107,0))</f>
        <v>0</v>
      </c>
      <c r="BG53" s="32">
        <f ca="1">($K53*EXP(BG$5*($Q53+0.5*($R53)^2))*_xlfn.NORM.DIST((LN(($M53*EXP($L53/100*BG$5)))-LN($K53)-$Q53*BG$5)/($R53*SQRT(BG$5))-$R53*SQRT(BG$5),0,1,TRUE)+$M53*EXP($L53/100*BG$5)*(1-_xlfn.NORM.DIST((LN(($M53*EXP($L53/100*BG$5)))-LN($K53)-$Q53*BG$5)/($R53*SQRT(BG$5)),0,1,TRUE)))*EXP(-$F$1*BG$5)*INDEX('3)tpx females'!CO$57:CO$107,MATCH($O53,'3)tpx females'!$BB$57:$BB$107,0))</f>
        <v>0</v>
      </c>
      <c r="BH53" s="32">
        <f ca="1">($K53*EXP(BH$5*($Q53+0.5*($R53)^2))*_xlfn.NORM.DIST((LN(($M53*EXP($L53/100*BH$5)))-LN($K53)-$Q53*BH$5)/($R53*SQRT(BH$5))-$R53*SQRT(BH$5),0,1,TRUE)+$M53*EXP($L53/100*BH$5)*(1-_xlfn.NORM.DIST((LN(($M53*EXP($L53/100*BH$5)))-LN($K53)-$Q53*BH$5)/($R53*SQRT(BH$5)),0,1,TRUE)))*EXP(-$F$1*BH$5)*INDEX('3)tpx females'!CP$57:CP$107,MATCH($O53,'3)tpx females'!$BB$57:$BB$107,0))</f>
        <v>0</v>
      </c>
      <c r="BI53" s="32">
        <f ca="1">($K53*EXP(BI$5*($Q53+0.5*($R53)^2))*_xlfn.NORM.DIST((LN(($M53*EXP($L53/100*BI$5)))-LN($K53)-$Q53*BI$5)/($R53*SQRT(BI$5))-$R53*SQRT(BI$5),0,1,TRUE)+$M53*EXP($L53/100*BI$5)*(1-_xlfn.NORM.DIST((LN(($M53*EXP($L53/100*BI$5)))-LN($K53)-$Q53*BI$5)/($R53*SQRT(BI$5)),0,1,TRUE)))*EXP(-$F$1*BI$5)*INDEX('3)tpx females'!CQ$57:CQ$107,MATCH($O53,'3)tpx females'!$BB$57:$BB$107,0))</f>
        <v>0</v>
      </c>
      <c r="BJ53" s="32">
        <f ca="1">($K53*EXP(BJ$5*($Q53+0.5*($R53)^2))*_xlfn.NORM.DIST((LN(($M53*EXP($L53/100*BJ$5)))-LN($K53)-$Q53*BJ$5)/($R53*SQRT(BJ$5))-$R53*SQRT(BJ$5),0,1,TRUE)+$M53*EXP($L53/100*BJ$5)*(1-_xlfn.NORM.DIST((LN(($M53*EXP($L53/100*BJ$5)))-LN($K53)-$Q53*BJ$5)/($R53*SQRT(BJ$5)),0,1,TRUE)))*EXP(-$F$1*BJ$5)*INDEX('3)tpx females'!CR$57:CR$107,MATCH($O53,'3)tpx females'!$BB$57:$BB$107,0))</f>
        <v>0</v>
      </c>
      <c r="BK53" s="32">
        <f ca="1">($K53*EXP(BK$5*($Q53+0.5*($R53)^2))*_xlfn.NORM.DIST((LN(($M53*EXP($L53/100*BK$5)))-LN($K53)-$Q53*BK$5)/($R53*SQRT(BK$5))-$R53*SQRT(BK$5),0,1,TRUE)+$M53*EXP($L53/100*BK$5)*(1-_xlfn.NORM.DIST((LN(($M53*EXP($L53/100*BK$5)))-LN($K53)-$Q53*BK$5)/($R53*SQRT(BK$5)),0,1,TRUE)))*EXP(-$F$1*BK$5)*INDEX('3)tpx females'!CS$57:CS$107,MATCH($O53,'3)tpx females'!$BB$57:$BB$107,0))</f>
        <v>0</v>
      </c>
      <c r="BL53" s="32">
        <f ca="1">($K53*EXP(BL$5*($Q53+0.5*($R53)^2))*_xlfn.NORM.DIST((LN(($M53*EXP($L53/100*BL$5)))-LN($K53)-$Q53*BL$5)/($R53*SQRT(BL$5))-$R53*SQRT(BL$5),0,1,TRUE)+$M53*EXP($L53/100*BL$5)*(1-_xlfn.NORM.DIST((LN(($M53*EXP($L53/100*BL$5)))-LN($K53)-$Q53*BL$5)/($R53*SQRT(BL$5)),0,1,TRUE)))*EXP(-$F$1*BL$5)*INDEX('3)tpx females'!CT$57:CT$107,MATCH($O53,'3)tpx females'!$BB$57:$BB$107,0))</f>
        <v>0</v>
      </c>
      <c r="BM53" s="32">
        <f ca="1">($K53*EXP(BM$5*($Q53+0.5*($R53)^2))*_xlfn.NORM.DIST((LN(($M53*EXP($L53/100*BM$5)))-LN($K53)-$Q53*BM$5)/($R53*SQRT(BM$5))-$R53*SQRT(BM$5),0,1,TRUE)+$M53*EXP($L53/100*BM$5)*(1-_xlfn.NORM.DIST((LN(($M53*EXP($L53/100*BM$5)))-LN($K53)-$Q53*BM$5)/($R53*SQRT(BM$5)),0,1,TRUE)))*EXP(-$F$1*BM$5)*INDEX('3)tpx females'!CU$57:CU$107,MATCH($O53,'3)tpx females'!$BB$57:$BB$107,0))</f>
        <v>0</v>
      </c>
      <c r="BN53" s="32">
        <f ca="1">($K53*EXP(BN$5*($Q53+0.5*($R53)^2))*_xlfn.NORM.DIST((LN(($M53*EXP($L53/100*BN$5)))-LN($K53)-$Q53*BN$5)/($R53*SQRT(BN$5))-$R53*SQRT(BN$5),0,1,TRUE)+$M53*EXP($L53/100*BN$5)*(1-_xlfn.NORM.DIST((LN(($M53*EXP($L53/100*BN$5)))-LN($K53)-$Q53*BN$5)/($R53*SQRT(BN$5)),0,1,TRUE)))*EXP(-$F$1*BN$5)*INDEX('3)tpx females'!CV$57:CV$107,MATCH($O53,'3)tpx females'!$BB$57:$BB$107,0))</f>
        <v>0</v>
      </c>
      <c r="BO53" s="32">
        <f ca="1">($K53*EXP(BO$5*($Q53+0.5*($R53)^2))*_xlfn.NORM.DIST((LN(($M53*EXP($L53/100*BO$5)))-LN($K53)-$Q53*BO$5)/($R53*SQRT(BO$5))-$R53*SQRT(BO$5),0,1,TRUE)+$M53*EXP($L53/100*BO$5)*(1-_xlfn.NORM.DIST((LN(($M53*EXP($L53/100*BO$5)))-LN($K53)-$Q53*BO$5)/($R53*SQRT(BO$5)),0,1,TRUE)))*EXP(-$F$1*BO$5)*INDEX('3)tpx females'!CW$57:CW$107,MATCH($O53,'3)tpx females'!$BB$57:$BB$107,0))</f>
        <v>0</v>
      </c>
      <c r="BP53" s="32">
        <f ca="1">($K53*EXP(BP$5*($Q53+0.5*($R53)^2))*_xlfn.NORM.DIST((LN(($M53*EXP($L53/100*BP$5)))-LN($K53)-$Q53*BP$5)/($R53*SQRT(BP$5))-$R53*SQRT(BP$5),0,1,TRUE)+$M53*EXP($L53/100*BP$5)*(1-_xlfn.NORM.DIST((LN(($M53*EXP($L53/100*BP$5)))-LN($K53)-$Q53*BP$5)/($R53*SQRT(BP$5)),0,1,TRUE)))*EXP(-$F$1*BP$5)*INDEX('3)tpx females'!CX$57:CX$107,MATCH($O53,'3)tpx females'!$BB$57:$BB$107,0))</f>
        <v>0</v>
      </c>
      <c r="BQ53" s="32">
        <f ca="1">($K53*EXP(BQ$5*($Q53+0.5*($R53)^2))*_xlfn.NORM.DIST((LN(($M53*EXP($L53/100*BQ$5)))-LN($K53)-$Q53*BQ$5)/($R53*SQRT(BQ$5))-$R53*SQRT(BQ$5),0,1,TRUE)+$M53*EXP($L53/100*BQ$5)*(1-_xlfn.NORM.DIST((LN(($M53*EXP($L53/100*BQ$5)))-LN($K53)-$Q53*BQ$5)/($R53*SQRT(BQ$5)),0,1,TRUE)))*EXP(-$F$1*BQ$5)*INDEX('3)tpx females'!CY$57:CY$107,MATCH($O53,'3)tpx females'!$BB$57:$BB$107,0))</f>
        <v>0</v>
      </c>
      <c r="BR53" s="32">
        <f ca="1">($K53*EXP(BR$5*($Q53+0.5*($R53)^2))*_xlfn.NORM.DIST((LN(($M53*EXP($L53/100*BR$5)))-LN($K53)-$Q53*BR$5)/($R53*SQRT(BR$5))-$R53*SQRT(BR$5),0,1,TRUE)+$M53*EXP($L53/100*BR$5)*(1-_xlfn.NORM.DIST((LN(($M53*EXP($L53/100*BR$5)))-LN($K53)-$Q53*BR$5)/($R53*SQRT(BR$5)),0,1,TRUE)))*EXP(-$F$1*BR$5)*INDEX('3)tpx females'!CZ$57:CZ$107,MATCH($O53,'3)tpx females'!$BB$57:$BB$107,0))</f>
        <v>0</v>
      </c>
      <c r="BS53" s="32">
        <f ca="1">($K53*EXP(BS$5*($Q53+0.5*($R53)^2))*_xlfn.NORM.DIST((LN(($M53*EXP($L53/100*BS$5)))-LN($K53)-$Q53*BS$5)/($R53*SQRT(BS$5))-$R53*SQRT(BS$5),0,1,TRUE)+$M53*EXP($L53/100*BS$5)*(1-_xlfn.NORM.DIST((LN(($M53*EXP($L53/100*BS$5)))-LN($K53)-$Q53*BS$5)/($R53*SQRT(BS$5)),0,1,TRUE)))*EXP(-$F$1*BS$5)*INDEX('3)tpx females'!DA$57:DA$107,MATCH($O53,'3)tpx females'!$BB$57:$BB$107,0))</f>
        <v>0</v>
      </c>
      <c r="BU53" s="32">
        <f t="shared" si="58"/>
        <v>503853.62721155019</v>
      </c>
      <c r="BV53" s="32">
        <f t="shared" si="67"/>
        <v>472144.84036462795</v>
      </c>
      <c r="BW53" s="32">
        <f t="shared" si="68"/>
        <v>474511.47584063275</v>
      </c>
      <c r="BX53" s="32">
        <f t="shared" si="69"/>
        <v>476889.90597393387</v>
      </c>
      <c r="BY53" s="32">
        <f t="shared" si="70"/>
        <v>479279.04794292065</v>
      </c>
      <c r="BZ53" s="32">
        <f t="shared" si="71"/>
        <v>481673.33366262895</v>
      </c>
      <c r="CA53" s="32">
        <f t="shared" si="72"/>
        <v>484059.31260889082</v>
      </c>
      <c r="CB53" s="32">
        <f t="shared" si="73"/>
        <v>486415.8268947397</v>
      </c>
      <c r="CC53" s="32">
        <f t="shared" si="74"/>
        <v>488717.1088609632</v>
      </c>
      <c r="CD53" s="32">
        <f t="shared" si="75"/>
        <v>490936.41799000435</v>
      </c>
      <c r="CE53" s="32">
        <f t="shared" si="76"/>
        <v>493048.81106491247</v>
      </c>
      <c r="CF53" s="32">
        <f t="shared" si="77"/>
        <v>495032.75023643143</v>
      </c>
      <c r="CG53" s="32">
        <f t="shared" si="78"/>
        <v>496870.76619887148</v>
      </c>
      <c r="CH53" s="32">
        <f t="shared" si="79"/>
        <v>498549.50097284245</v>
      </c>
      <c r="CI53" s="32">
        <f t="shared" si="80"/>
        <v>500059.40232735575</v>
      </c>
      <c r="CJ53" s="32">
        <f t="shared" si="81"/>
        <v>501394.25666132709</v>
      </c>
      <c r="CK53" s="32">
        <f t="shared" si="82"/>
        <v>502550.6745401927</v>
      </c>
      <c r="CL53" s="32">
        <f t="shared" si="83"/>
        <v>503527.59213711292</v>
      </c>
      <c r="CM53" s="32">
        <f t="shared" si="84"/>
        <v>504325.81952251901</v>
      </c>
      <c r="CN53" s="32">
        <f t="shared" si="85"/>
        <v>504947.64766148932</v>
      </c>
      <c r="CO53" s="32">
        <f t="shared" si="86"/>
        <v>505396.51543692843</v>
      </c>
      <c r="CP53" s="32">
        <f t="shared" si="87"/>
        <v>505676.73268002126</v>
      </c>
      <c r="CQ53" s="32">
        <f t="shared" si="88"/>
        <v>505793.25287911406</v>
      </c>
      <c r="CR53" s="32">
        <f t="shared" si="89"/>
        <v>505751.48860392929</v>
      </c>
      <c r="CS53" s="32">
        <f t="shared" si="90"/>
        <v>505557.16291805555</v>
      </c>
      <c r="CT53" s="32">
        <f t="shared" si="91"/>
        <v>505216.19069356006</v>
      </c>
      <c r="CU53" s="32">
        <f t="shared" si="92"/>
        <v>504734.58452819946</v>
      </c>
      <c r="CV53" s="32">
        <f t="shared" si="93"/>
        <v>504118.38076077995</v>
      </c>
      <c r="CW53" s="32">
        <f t="shared" si="94"/>
        <v>503373.58181667299</v>
      </c>
      <c r="CX53" s="32">
        <f t="shared" si="95"/>
        <v>502506.11176565639</v>
      </c>
      <c r="CY53" s="32">
        <f t="shared" si="96"/>
        <v>501521.78253162128</v>
      </c>
      <c r="CZ53" s="32">
        <f t="shared" si="97"/>
        <v>500426.26866254769</v>
      </c>
      <c r="DA53" s="32">
        <f t="shared" si="98"/>
        <v>499225.08895856445</v>
      </c>
      <c r="DB53" s="32">
        <f t="shared" si="99"/>
        <v>497923.59357654036</v>
      </c>
      <c r="DC53" s="32">
        <f t="shared" si="100"/>
        <v>496526.95549209265</v>
      </c>
      <c r="DD53" s="32">
        <f t="shared" si="101"/>
        <v>495040.16541382001</v>
      </c>
      <c r="DE53" s="32">
        <f t="shared" si="102"/>
        <v>493468.02941846836</v>
      </c>
      <c r="DF53" s="32">
        <f t="shared" si="103"/>
        <v>491815.16871684097</v>
      </c>
      <c r="DG53" s="32">
        <f t="shared" si="104"/>
        <v>490086.0210746362</v>
      </c>
      <c r="DH53" s="32">
        <f t="shared" si="105"/>
        <v>488284.84350502497</v>
      </c>
      <c r="DI53" s="32">
        <f t="shared" si="106"/>
        <v>486415.71592479147</v>
      </c>
      <c r="DJ53" s="32">
        <f t="shared" si="107"/>
        <v>484482.54552657809</v>
      </c>
      <c r="DK53" s="32">
        <f t="shared" si="108"/>
        <v>482489.07166894368</v>
      </c>
      <c r="DL53" s="32">
        <f t="shared" si="109"/>
        <v>480438.87112574553</v>
      </c>
      <c r="DM53" s="32">
        <f t="shared" si="110"/>
        <v>478335.36356858735</v>
      </c>
      <c r="DN53" s="32">
        <f t="shared" si="111"/>
        <v>476181.81718216091</v>
      </c>
      <c r="DO53" s="32">
        <f t="shared" si="112"/>
        <v>473981.35433344438</v>
      </c>
      <c r="DP53" s="32">
        <f t="shared" si="113"/>
        <v>471736.95723279828</v>
      </c>
      <c r="DQ53" s="32">
        <f t="shared" si="114"/>
        <v>469451.47353883629</v>
      </c>
      <c r="DR53" s="32">
        <f t="shared" si="115"/>
        <v>467127.62187011185</v>
      </c>
      <c r="DT53" s="48">
        <f t="shared" si="116"/>
        <v>96</v>
      </c>
      <c r="DU53" s="32"/>
      <c r="DV53" s="32">
        <f ca="1">INDEX('3)tpx females'!BD$57:BD$107,MATCH('3) 2016 cases'!DT53,'3)tpx females'!$BB$57:$BB$107,0))</f>
        <v>0.24092728033663136</v>
      </c>
      <c r="DW53" s="32">
        <f t="shared" ca="1" si="117"/>
        <v>-121392.0840918257</v>
      </c>
      <c r="DX53" s="32">
        <f t="shared" ca="1" si="61"/>
        <v>0.75907271966336864</v>
      </c>
      <c r="DZ53" s="32">
        <f t="shared" ca="1" si="118"/>
        <v>-511556.77830286341</v>
      </c>
      <c r="EA53" s="32">
        <f t="shared" ca="1" si="119"/>
        <v>7703.1510913132224</v>
      </c>
      <c r="EB53" s="32">
        <f t="shared" ca="1" si="64"/>
        <v>1855.8992424522485</v>
      </c>
      <c r="EC53" s="32">
        <f ca="1">EA53*'3) Value'!AN65</f>
        <v>0</v>
      </c>
      <c r="EE53" s="32">
        <f ca="1">IF(EC53=0,'3) Value'!AM65+'3) 2016 cases'!DZ53,0)</f>
        <v>19.237465676967986</v>
      </c>
    </row>
    <row r="54" spans="3:135" x14ac:dyDescent="0.25">
      <c r="C54" s="32" t="s">
        <v>16</v>
      </c>
      <c r="D54" s="32" t="s">
        <v>14</v>
      </c>
      <c r="E54" s="49">
        <v>19060</v>
      </c>
      <c r="F54" s="32" t="s">
        <v>13</v>
      </c>
      <c r="G54" s="32" t="s">
        <v>17</v>
      </c>
      <c r="H54" s="49" t="s">
        <v>17</v>
      </c>
      <c r="I54" s="32" t="s">
        <v>17</v>
      </c>
      <c r="J54" s="32" t="s">
        <v>15</v>
      </c>
      <c r="K54" s="52">
        <v>870000</v>
      </c>
      <c r="L54" s="52">
        <v>7.9</v>
      </c>
      <c r="M54" s="52">
        <v>197289</v>
      </c>
      <c r="O54" s="48">
        <f t="shared" si="65"/>
        <v>64</v>
      </c>
      <c r="Q54" s="32">
        <f>INDEX('2b)Working'!$I$61:$P$61,MATCH($J54,'2b)Working'!$I$60:$P$60,0))</f>
        <v>6.0459778905231347E-2</v>
      </c>
      <c r="R54" s="32">
        <f>INDEX('2b)Working'!$I$62:$P$62,MATCH($J54,'2b)Working'!$I$60:$P$60,0))</f>
        <v>5.4783474896411326E-2</v>
      </c>
      <c r="T54" s="9">
        <f t="shared" ca="1" si="66"/>
        <v>246068.31472074651</v>
      </c>
      <c r="U54" s="10"/>
      <c r="V54" s="32">
        <f ca="1">($K54*EXP(V$5*($Q54+0.5*($R54)^2))*_xlfn.NORM.DIST((LN(($M54*EXP($L54/100*V$5)))-LN($K54)-$Q54*V$5)/($R54*SQRT(V$5))-$R54*SQRT(V$5),0,1,TRUE)+$M54*EXP($L54/100*V$5)*(1-_xlfn.NORM.DIST((LN(($M54*EXP($L54/100*V$5)))-LN($K54)-$Q54*V$5)/($R54*SQRT(V$5)),0,1,TRUE)))*EXP(-$F$1*V$5)*INDEX('3)tpx females'!BD$57:BD$107,MATCH($O54,'3)tpx females'!$BB$57:$BB$107,0))</f>
        <v>956.3769273356844</v>
      </c>
      <c r="W54" s="32">
        <f ca="1">($K54*EXP(W$5*($Q54+0.5*($R54)^2))*_xlfn.NORM.DIST((LN(($M54*EXP($L54/100*W$5)))-LN($K54)-$Q54*W$5)/($R54*SQRT(W$5))-$R54*SQRT(W$5),0,1,TRUE)+$M54*EXP($L54/100*W$5)*(1-_xlfn.NORM.DIST((LN(($M54*EXP($L54/100*W$5)))-LN($K54)-$Q54*W$5)/($R54*SQRT(W$5)),0,1,TRUE)))*EXP(-$F$1*W$5)*INDEX('3)tpx females'!BE$57:BE$107,MATCH($O54,'3)tpx females'!$BB$57:$BB$107,0))</f>
        <v>1097.3981710545536</v>
      </c>
      <c r="X54" s="32">
        <f ca="1">($K54*EXP(X$5*($Q54+0.5*($R54)^2))*_xlfn.NORM.DIST((LN(($M54*EXP($L54/100*X$5)))-LN($K54)-$Q54*X$5)/($R54*SQRT(X$5))-$R54*SQRT(X$5),0,1,TRUE)+$M54*EXP($L54/100*X$5)*(1-_xlfn.NORM.DIST((LN(($M54*EXP($L54/100*X$5)))-LN($K54)-$Q54*X$5)/($R54*SQRT(X$5)),0,1,TRUE)))*EXP(-$F$1*X$5)*INDEX('3)tpx females'!BF$57:BF$107,MATCH($O54,'3)tpx females'!$BB$57:$BB$107,0))</f>
        <v>1150.3176266740459</v>
      </c>
      <c r="Y54" s="32">
        <f ca="1">($K54*EXP(Y$5*($Q54+0.5*($R54)^2))*_xlfn.NORM.DIST((LN(($M54*EXP($L54/100*Y$5)))-LN($K54)-$Q54*Y$5)/($R54*SQRT(Y$5))-$R54*SQRT(Y$5),0,1,TRUE)+$M54*EXP($L54/100*Y$5)*(1-_xlfn.NORM.DIST((LN(($M54*EXP($L54/100*Y$5)))-LN($K54)-$Q54*Y$5)/($R54*SQRT(Y$5)),0,1,TRUE)))*EXP(-$F$1*Y$5)*INDEX('3)tpx females'!BG$57:BG$107,MATCH($O54,'3)tpx females'!$BB$57:$BB$107,0))</f>
        <v>1315.5774160999931</v>
      </c>
      <c r="Z54" s="32">
        <f ca="1">($K54*EXP(Z$5*($Q54+0.5*($R54)^2))*_xlfn.NORM.DIST((LN(($M54*EXP($L54/100*Z$5)))-LN($K54)-$Q54*Z$5)/($R54*SQRT(Z$5))-$R54*SQRT(Z$5),0,1,TRUE)+$M54*EXP($L54/100*Z$5)*(1-_xlfn.NORM.DIST((LN(($M54*EXP($L54/100*Z$5)))-LN($K54)-$Q54*Z$5)/($R54*SQRT(Z$5)),0,1,TRUE)))*EXP(-$F$1*Z$5)*INDEX('3)tpx females'!BH$57:BH$107,MATCH($O54,'3)tpx females'!$BB$57:$BB$107,0))</f>
        <v>1377.0282819663846</v>
      </c>
      <c r="AA54" s="32">
        <f ca="1">($K54*EXP(AA$5*($Q54+0.5*($R54)^2))*_xlfn.NORM.DIST((LN(($M54*EXP($L54/100*AA$5)))-LN($K54)-$Q54*AA$5)/($R54*SQRT(AA$5))-$R54*SQRT(AA$5),0,1,TRUE)+$M54*EXP($L54/100*AA$5)*(1-_xlfn.NORM.DIST((LN(($M54*EXP($L54/100*AA$5)))-LN($K54)-$Q54*AA$5)/($R54*SQRT(AA$5)),0,1,TRUE)))*EXP(-$F$1*AA$5)*INDEX('3)tpx females'!BI$57:BI$107,MATCH($O54,'3)tpx females'!$BB$57:$BB$107,0))</f>
        <v>1600.0401008357969</v>
      </c>
      <c r="AB54" s="32">
        <f ca="1">($K54*EXP(AB$5*($Q54+0.5*($R54)^2))*_xlfn.NORM.DIST((LN(($M54*EXP($L54/100*AB$5)))-LN($K54)-$Q54*AB$5)/($R54*SQRT(AB$5))-$R54*SQRT(AB$5),0,1,TRUE)+$M54*EXP($L54/100*AB$5)*(1-_xlfn.NORM.DIST((LN(($M54*EXP($L54/100*AB$5)))-LN($K54)-$Q54*AB$5)/($R54*SQRT(AB$5)),0,1,TRUE)))*EXP(-$F$1*AB$5)*INDEX('3)tpx females'!BJ$57:BJ$107,MATCH($O54,'3)tpx females'!$BB$57:$BB$107,0))</f>
        <v>1728.7837119572068</v>
      </c>
      <c r="AC54" s="32">
        <f ca="1">($K54*EXP(AC$5*($Q54+0.5*($R54)^2))*_xlfn.NORM.DIST((LN(($M54*EXP($L54/100*AC$5)))-LN($K54)-$Q54*AC$5)/($R54*SQRT(AC$5))-$R54*SQRT(AC$5),0,1,TRUE)+$M54*EXP($L54/100*AC$5)*(1-_xlfn.NORM.DIST((LN(($M54*EXP($L54/100*AC$5)))-LN($K54)-$Q54*AC$5)/($R54*SQRT(AC$5)),0,1,TRUE)))*EXP(-$F$1*AC$5)*INDEX('3)tpx females'!BK$57:BK$107,MATCH($O54,'3)tpx females'!$BB$57:$BB$107,0))</f>
        <v>2035.2175351149372</v>
      </c>
      <c r="AD54" s="32">
        <f ca="1">($K54*EXP(AD$5*($Q54+0.5*($R54)^2))*_xlfn.NORM.DIST((LN(($M54*EXP($L54/100*AD$5)))-LN($K54)-$Q54*AD$5)/($R54*SQRT(AD$5))-$R54*SQRT(AD$5),0,1,TRUE)+$M54*EXP($L54/100*AD$5)*(1-_xlfn.NORM.DIST((LN(($M54*EXP($L54/100*AD$5)))-LN($K54)-$Q54*AD$5)/($R54*SQRT(AD$5)),0,1,TRUE)))*EXP(-$F$1*AD$5)*INDEX('3)tpx females'!BL$57:BL$107,MATCH($O54,'3)tpx females'!$BB$57:$BB$107,0))</f>
        <v>2214.1708702179512</v>
      </c>
      <c r="AE54" s="32">
        <f ca="1">($K54*EXP(AE$5*($Q54+0.5*($R54)^2))*_xlfn.NORM.DIST((LN(($M54*EXP($L54/100*AE$5)))-LN($K54)-$Q54*AE$5)/($R54*SQRT(AE$5))-$R54*SQRT(AE$5),0,1,TRUE)+$M54*EXP($L54/100*AE$5)*(1-_xlfn.NORM.DIST((LN(($M54*EXP($L54/100*AE$5)))-LN($K54)-$Q54*AE$5)/($R54*SQRT(AE$5)),0,1,TRUE)))*EXP(-$F$1*AE$5)*INDEX('3)tpx females'!BM$57:BM$107,MATCH($O54,'3)tpx females'!$BB$57:$BB$107,0))</f>
        <v>2292.5486138365454</v>
      </c>
      <c r="AF54" s="32">
        <f ca="1">($K54*EXP(AF$5*($Q54+0.5*($R54)^2))*_xlfn.NORM.DIST((LN(($M54*EXP($L54/100*AF$5)))-LN($K54)-$Q54*AF$5)/($R54*SQRT(AF$5))-$R54*SQRT(AF$5),0,1,TRUE)+$M54*EXP($L54/100*AF$5)*(1-_xlfn.NORM.DIST((LN(($M54*EXP($L54/100*AF$5)))-LN($K54)-$Q54*AF$5)/($R54*SQRT(AF$5)),0,1,TRUE)))*EXP(-$F$1*AF$5)*INDEX('3)tpx females'!BN$57:BN$107,MATCH($O54,'3)tpx females'!$BB$57:$BB$107,0))</f>
        <v>2734.1581489388536</v>
      </c>
      <c r="AG54" s="32">
        <f ca="1">($K54*EXP(AG$5*($Q54+0.5*($R54)^2))*_xlfn.NORM.DIST((LN(($M54*EXP($L54/100*AG$5)))-LN($K54)-$Q54*AG$5)/($R54*SQRT(AG$5))-$R54*SQRT(AG$5),0,1,TRUE)+$M54*EXP($L54/100*AG$5)*(1-_xlfn.NORM.DIST((LN(($M54*EXP($L54/100*AG$5)))-LN($K54)-$Q54*AG$5)/($R54*SQRT(AG$5)),0,1,TRUE)))*EXP(-$F$1*AG$5)*INDEX('3)tpx females'!BO$57:BO$107,MATCH($O54,'3)tpx females'!$BB$57:$BB$107,0))</f>
        <v>2680.4148329249042</v>
      </c>
      <c r="AH54" s="32">
        <f ca="1">($K54*EXP(AH$5*($Q54+0.5*($R54)^2))*_xlfn.NORM.DIST((LN(($M54*EXP($L54/100*AH$5)))-LN($K54)-$Q54*AH$5)/($R54*SQRT(AH$5))-$R54*SQRT(AH$5),0,1,TRUE)+$M54*EXP($L54/100*AH$5)*(1-_xlfn.NORM.DIST((LN(($M54*EXP($L54/100*AH$5)))-LN($K54)-$Q54*AH$5)/($R54*SQRT(AH$5)),0,1,TRUE)))*EXP(-$F$1*AH$5)*INDEX('3)tpx females'!BP$57:BP$107,MATCH($O54,'3)tpx females'!$BB$57:$BB$107,0))</f>
        <v>2948.8246375204058</v>
      </c>
      <c r="AI54" s="32">
        <f ca="1">($K54*EXP(AI$5*($Q54+0.5*($R54)^2))*_xlfn.NORM.DIST((LN(($M54*EXP($L54/100*AI$5)))-LN($K54)-$Q54*AI$5)/($R54*SQRT(AI$5))-$R54*SQRT(AI$5),0,1,TRUE)+$M54*EXP($L54/100*AI$5)*(1-_xlfn.NORM.DIST((LN(($M54*EXP($L54/100*AI$5)))-LN($K54)-$Q54*AI$5)/($R54*SQRT(AI$5)),0,1,TRUE)))*EXP(-$F$1*AI$5)*INDEX('3)tpx females'!BQ$57:BQ$107,MATCH($O54,'3)tpx females'!$BB$57:$BB$107,0))</f>
        <v>3458.2266323224217</v>
      </c>
      <c r="AJ54" s="32">
        <f ca="1">($K54*EXP(AJ$5*($Q54+0.5*($R54)^2))*_xlfn.NORM.DIST((LN(($M54*EXP($L54/100*AJ$5)))-LN($K54)-$Q54*AJ$5)/($R54*SQRT(AJ$5))-$R54*SQRT(AJ$5),0,1,TRUE)+$M54*EXP($L54/100*AJ$5)*(1-_xlfn.NORM.DIST((LN(($M54*EXP($L54/100*AJ$5)))-LN($K54)-$Q54*AJ$5)/($R54*SQRT(AJ$5)),0,1,TRUE)))*EXP(-$F$1*AJ$5)*INDEX('3)tpx females'!BR$57:BR$107,MATCH($O54,'3)tpx females'!$BB$57:$BB$107,0))</f>
        <v>3680.9679430643046</v>
      </c>
      <c r="AK54" s="32">
        <f ca="1">($K54*EXP(AK$5*($Q54+0.5*($R54)^2))*_xlfn.NORM.DIST((LN(($M54*EXP($L54/100*AK$5)))-LN($K54)-$Q54*AK$5)/($R54*SQRT(AK$5))-$R54*SQRT(AK$5),0,1,TRUE)+$M54*EXP($L54/100*AK$5)*(1-_xlfn.NORM.DIST((LN(($M54*EXP($L54/100*AK$5)))-LN($K54)-$Q54*AK$5)/($R54*SQRT(AK$5)),0,1,TRUE)))*EXP(-$F$1*AK$5)*INDEX('3)tpx females'!BS$57:BS$107,MATCH($O54,'3)tpx females'!$BB$57:$BB$107,0))</f>
        <v>4083.4103141118071</v>
      </c>
      <c r="AL54" s="32">
        <f ca="1">($K54*EXP(AL$5*($Q54+0.5*($R54)^2))*_xlfn.NORM.DIST((LN(($M54*EXP($L54/100*AL$5)))-LN($K54)-$Q54*AL$5)/($R54*SQRT(AL$5))-$R54*SQRT(AL$5),0,1,TRUE)+$M54*EXP($L54/100*AL$5)*(1-_xlfn.NORM.DIST((LN(($M54*EXP($L54/100*AL$5)))-LN($K54)-$Q54*AL$5)/($R54*SQRT(AL$5)),0,1,TRUE)))*EXP(-$F$1*AL$5)*INDEX('3)tpx females'!BT$57:BT$107,MATCH($O54,'3)tpx females'!$BB$57:$BB$107,0))</f>
        <v>4849.0604405496615</v>
      </c>
      <c r="AM54" s="32">
        <f ca="1">($K54*EXP(AM$5*($Q54+0.5*($R54)^2))*_xlfn.NORM.DIST((LN(($M54*EXP($L54/100*AM$5)))-LN($K54)-$Q54*AM$5)/($R54*SQRT(AM$5))-$R54*SQRT(AM$5),0,1,TRUE)+$M54*EXP($L54/100*AM$5)*(1-_xlfn.NORM.DIST((LN(($M54*EXP($L54/100*AM$5)))-LN($K54)-$Q54*AM$5)/($R54*SQRT(AM$5)),0,1,TRUE)))*EXP(-$F$1*AM$5)*INDEX('3)tpx females'!BU$57:BU$107,MATCH($O54,'3)tpx females'!$BB$57:$BB$107,0))</f>
        <v>5590.1336362807833</v>
      </c>
      <c r="AN54" s="32">
        <f ca="1">($K54*EXP(AN$5*($Q54+0.5*($R54)^2))*_xlfn.NORM.DIST((LN(($M54*EXP($L54/100*AN$5)))-LN($K54)-$Q54*AN$5)/($R54*SQRT(AN$5))-$R54*SQRT(AN$5),0,1,TRUE)+$M54*EXP($L54/100*AN$5)*(1-_xlfn.NORM.DIST((LN(($M54*EXP($L54/100*AN$5)))-LN($K54)-$Q54*AN$5)/($R54*SQRT(AN$5)),0,1,TRUE)))*EXP(-$F$1*AN$5)*INDEX('3)tpx females'!BV$57:BV$107,MATCH($O54,'3)tpx females'!$BB$57:$BB$107,0))</f>
        <v>6452.0813500327404</v>
      </c>
      <c r="AO54" s="32">
        <f ca="1">($K54*EXP(AO$5*($Q54+0.5*($R54)^2))*_xlfn.NORM.DIST((LN(($M54*EXP($L54/100*AO$5)))-LN($K54)-$Q54*AO$5)/($R54*SQRT(AO$5))-$R54*SQRT(AO$5),0,1,TRUE)+$M54*EXP($L54/100*AO$5)*(1-_xlfn.NORM.DIST((LN(($M54*EXP($L54/100*AO$5)))-LN($K54)-$Q54*AO$5)/($R54*SQRT(AO$5)),0,1,TRUE)))*EXP(-$F$1*AO$5)*INDEX('3)tpx females'!BW$57:BW$107,MATCH($O54,'3)tpx females'!$BB$57:$BB$107,0))</f>
        <v>7157.8629033287261</v>
      </c>
      <c r="AP54" s="32">
        <f ca="1">($K54*EXP(AP$5*($Q54+0.5*($R54)^2))*_xlfn.NORM.DIST((LN(($M54*EXP($L54/100*AP$5)))-LN($K54)-$Q54*AP$5)/($R54*SQRT(AP$5))-$R54*SQRT(AP$5),0,1,TRUE)+$M54*EXP($L54/100*AP$5)*(1-_xlfn.NORM.DIST((LN(($M54*EXP($L54/100*AP$5)))-LN($K54)-$Q54*AP$5)/($R54*SQRT(AP$5)),0,1,TRUE)))*EXP(-$F$1*AP$5)*INDEX('3)tpx females'!BX$57:BX$107,MATCH($O54,'3)tpx females'!$BB$57:$BB$107,0))</f>
        <v>7546.7102319200631</v>
      </c>
      <c r="AQ54" s="32">
        <f ca="1">($K54*EXP(AQ$5*($Q54+0.5*($R54)^2))*_xlfn.NORM.DIST((LN(($M54*EXP($L54/100*AQ$5)))-LN($K54)-$Q54*AQ$5)/($R54*SQRT(AQ$5))-$R54*SQRT(AQ$5),0,1,TRUE)+$M54*EXP($L54/100*AQ$5)*(1-_xlfn.NORM.DIST((LN(($M54*EXP($L54/100*AQ$5)))-LN($K54)-$Q54*AQ$5)/($R54*SQRT(AQ$5)),0,1,TRUE)))*EXP(-$F$1*AQ$5)*INDEX('3)tpx females'!BY$57:BY$107,MATCH($O54,'3)tpx females'!$BB$57:$BB$107,0))</f>
        <v>8545.7794124494831</v>
      </c>
      <c r="AR54" s="32">
        <f ca="1">($K54*EXP(AR$5*($Q54+0.5*($R54)^2))*_xlfn.NORM.DIST((LN(($M54*EXP($L54/100*AR$5)))-LN($K54)-$Q54*AR$5)/($R54*SQRT(AR$5))-$R54*SQRT(AR$5),0,1,TRUE)+$M54*EXP($L54/100*AR$5)*(1-_xlfn.NORM.DIST((LN(($M54*EXP($L54/100*AR$5)))-LN($K54)-$Q54*AR$5)/($R54*SQRT(AR$5)),0,1,TRUE)))*EXP(-$F$1*AR$5)*INDEX('3)tpx females'!BZ$57:BZ$107,MATCH($O54,'3)tpx females'!$BB$57:$BB$107,0))</f>
        <v>10004.260233446899</v>
      </c>
      <c r="AS54" s="32">
        <f ca="1">($K54*EXP(AS$5*($Q54+0.5*($R54)^2))*_xlfn.NORM.DIST((LN(($M54*EXP($L54/100*AS$5)))-LN($K54)-$Q54*AS$5)/($R54*SQRT(AS$5))-$R54*SQRT(AS$5),0,1,TRUE)+$M54*EXP($L54/100*AS$5)*(1-_xlfn.NORM.DIST((LN(($M54*EXP($L54/100*AS$5)))-LN($K54)-$Q54*AS$5)/($R54*SQRT(AS$5)),0,1,TRUE)))*EXP(-$F$1*AS$5)*INDEX('3)tpx females'!CA$57:CA$107,MATCH($O54,'3)tpx females'!$BB$57:$BB$107,0))</f>
        <v>10651.179827691572</v>
      </c>
      <c r="AT54" s="32">
        <f ca="1">($K54*EXP(AT$5*($Q54+0.5*($R54)^2))*_xlfn.NORM.DIST((LN(($M54*EXP($L54/100*AT$5)))-LN($K54)-$Q54*AT$5)/($R54*SQRT(AT$5))-$R54*SQRT(AT$5),0,1,TRUE)+$M54*EXP($L54/100*AT$5)*(1-_xlfn.NORM.DIST((LN(($M54*EXP($L54/100*AT$5)))-LN($K54)-$Q54*AT$5)/($R54*SQRT(AT$5)),0,1,TRUE)))*EXP(-$F$1*AT$5)*INDEX('3)tpx females'!CB$57:CB$107,MATCH($O54,'3)tpx females'!$BB$57:$BB$107,0))</f>
        <v>11678.660096332836</v>
      </c>
      <c r="AU54" s="32">
        <f ca="1">($K54*EXP(AU$5*($Q54+0.5*($R54)^2))*_xlfn.NORM.DIST((LN(($M54*EXP($L54/100*AU$5)))-LN($K54)-$Q54*AU$5)/($R54*SQRT(AU$5))-$R54*SQRT(AU$5),0,1,TRUE)+$M54*EXP($L54/100*AU$5)*(1-_xlfn.NORM.DIST((LN(($M54*EXP($L54/100*AU$5)))-LN($K54)-$Q54*AU$5)/($R54*SQRT(AU$5)),0,1,TRUE)))*EXP(-$F$1*AU$5)*INDEX('3)tpx females'!CC$57:CC$107,MATCH($O54,'3)tpx females'!$BB$57:$BB$107,0))</f>
        <v>13405.883133352365</v>
      </c>
      <c r="AV54" s="32">
        <f ca="1">($K54*EXP(AV$5*($Q54+0.5*($R54)^2))*_xlfn.NORM.DIST((LN(($M54*EXP($L54/100*AV$5)))-LN($K54)-$Q54*AV$5)/($R54*SQRT(AV$5))-$R54*SQRT(AV$5),0,1,TRUE)+$M54*EXP($L54/100*AV$5)*(1-_xlfn.NORM.DIST((LN(($M54*EXP($L54/100*AV$5)))-LN($K54)-$Q54*AV$5)/($R54*SQRT(AV$5)),0,1,TRUE)))*EXP(-$F$1*AV$5)*INDEX('3)tpx females'!CD$57:CD$107,MATCH($O54,'3)tpx females'!$BB$57:$BB$107,0))</f>
        <v>13962.081817094087</v>
      </c>
      <c r="AW54" s="32">
        <f ca="1">($K54*EXP(AW$5*($Q54+0.5*($R54)^2))*_xlfn.NORM.DIST((LN(($M54*EXP($L54/100*AW$5)))-LN($K54)-$Q54*AW$5)/($R54*SQRT(AW$5))-$R54*SQRT(AW$5),0,1,TRUE)+$M54*EXP($L54/100*AW$5)*(1-_xlfn.NORM.DIST((LN(($M54*EXP($L54/100*AW$5)))-LN($K54)-$Q54*AW$5)/($R54*SQRT(AW$5)),0,1,TRUE)))*EXP(-$F$1*AW$5)*INDEX('3)tpx females'!CE$57:CE$107,MATCH($O54,'3)tpx females'!$BB$57:$BB$107,0))</f>
        <v>13600.156727881216</v>
      </c>
      <c r="AX54" s="32">
        <f ca="1">($K54*EXP(AX$5*($Q54+0.5*($R54)^2))*_xlfn.NORM.DIST((LN(($M54*EXP($L54/100*AX$5)))-LN($K54)-$Q54*AX$5)/($R54*SQRT(AX$5))-$R54*SQRT(AX$5),0,1,TRUE)+$M54*EXP($L54/100*AX$5)*(1-_xlfn.NORM.DIST((LN(($M54*EXP($L54/100*AX$5)))-LN($K54)-$Q54*AX$5)/($R54*SQRT(AX$5)),0,1,TRUE)))*EXP(-$F$1*AX$5)*INDEX('3)tpx females'!CF$57:CF$107,MATCH($O54,'3)tpx females'!$BB$57:$BB$107,0))</f>
        <v>13301.165438577904</v>
      </c>
      <c r="AY54" s="32">
        <f ca="1">($K54*EXP(AY$5*($Q54+0.5*($R54)^2))*_xlfn.NORM.DIST((LN(($M54*EXP($L54/100*AY$5)))-LN($K54)-$Q54*AY$5)/($R54*SQRT(AY$5))-$R54*SQRT(AY$5),0,1,TRUE)+$M54*EXP($L54/100*AY$5)*(1-_xlfn.NORM.DIST((LN(($M54*EXP($L54/100*AY$5)))-LN($K54)-$Q54*AY$5)/($R54*SQRT(AY$5)),0,1,TRUE)))*EXP(-$F$1*AY$5)*INDEX('3)tpx females'!CG$57:CG$107,MATCH($O54,'3)tpx females'!$BB$57:$BB$107,0))</f>
        <v>13025.375925121009</v>
      </c>
      <c r="AZ54" s="32">
        <f ca="1">($K54*EXP(AZ$5*($Q54+0.5*($R54)^2))*_xlfn.NORM.DIST((LN(($M54*EXP($L54/100*AZ$5)))-LN($K54)-$Q54*AZ$5)/($R54*SQRT(AZ$5))-$R54*SQRT(AZ$5),0,1,TRUE)+$M54*EXP($L54/100*AZ$5)*(1-_xlfn.NORM.DIST((LN(($M54*EXP($L54/100*AZ$5)))-LN($K54)-$Q54*AZ$5)/($R54*SQRT(AZ$5)),0,1,TRUE)))*EXP(-$F$1*AZ$5)*INDEX('3)tpx females'!CH$57:CH$107,MATCH($O54,'3)tpx females'!$BB$57:$BB$107,0))</f>
        <v>12963.477802841129</v>
      </c>
      <c r="BA54" s="32">
        <f ca="1">($K54*EXP(BA$5*($Q54+0.5*($R54)^2))*_xlfn.NORM.DIST((LN(($M54*EXP($L54/100*BA$5)))-LN($K54)-$Q54*BA$5)/($R54*SQRT(BA$5))-$R54*SQRT(BA$5),0,1,TRUE)+$M54*EXP($L54/100*BA$5)*(1-_xlfn.NORM.DIST((LN(($M54*EXP($L54/100*BA$5)))-LN($K54)-$Q54*BA$5)/($R54*SQRT(BA$5)),0,1,TRUE)))*EXP(-$F$1*BA$5)*INDEX('3)tpx females'!CI$57:CI$107,MATCH($O54,'3)tpx females'!$BB$57:$BB$107,0))</f>
        <v>11757.920787525156</v>
      </c>
      <c r="BB54" s="32">
        <f ca="1">($K54*EXP(BB$5*($Q54+0.5*($R54)^2))*_xlfn.NORM.DIST((LN(($M54*EXP($L54/100*BB$5)))-LN($K54)-$Q54*BB$5)/($R54*SQRT(BB$5))-$R54*SQRT(BB$5),0,1,TRUE)+$M54*EXP($L54/100*BB$5)*(1-_xlfn.NORM.DIST((LN(($M54*EXP($L54/100*BB$5)))-LN($K54)-$Q54*BB$5)/($R54*SQRT(BB$5)),0,1,TRUE)))*EXP(-$F$1*BB$5)*INDEX('3)tpx females'!CJ$57:CJ$107,MATCH($O54,'3)tpx females'!$BB$57:$BB$107,0))</f>
        <v>10539.432422869608</v>
      </c>
      <c r="BC54" s="32">
        <f ca="1">($K54*EXP(BC$5*($Q54+0.5*($R54)^2))*_xlfn.NORM.DIST((LN(($M54*EXP($L54/100*BC$5)))-LN($K54)-$Q54*BC$5)/($R54*SQRT(BC$5))-$R54*SQRT(BC$5),0,1,TRUE)+$M54*EXP($L54/100*BC$5)*(1-_xlfn.NORM.DIST((LN(($M54*EXP($L54/100*BC$5)))-LN($K54)-$Q54*BC$5)/($R54*SQRT(BC$5)),0,1,TRUE)))*EXP(-$F$1*BC$5)*INDEX('3)tpx females'!CK$57:CK$107,MATCH($O54,'3)tpx females'!$BB$57:$BB$107,0))</f>
        <v>9092.006205690268</v>
      </c>
      <c r="BD54" s="32">
        <f ca="1">($K54*EXP(BD$5*($Q54+0.5*($R54)^2))*_xlfn.NORM.DIST((LN(($M54*EXP($L54/100*BD$5)))-LN($K54)-$Q54*BD$5)/($R54*SQRT(BD$5))-$R54*SQRT(BD$5),0,1,TRUE)+$M54*EXP($L54/100*BD$5)*(1-_xlfn.NORM.DIST((LN(($M54*EXP($L54/100*BD$5)))-LN($K54)-$Q54*BD$5)/($R54*SQRT(BD$5)),0,1,TRUE)))*EXP(-$F$1*BD$5)*INDEX('3)tpx females'!CL$57:CL$107,MATCH($O54,'3)tpx females'!$BB$57:$BB$107,0))</f>
        <v>7509.1952576529511</v>
      </c>
      <c r="BE54" s="32">
        <f ca="1">($K54*EXP(BE$5*($Q54+0.5*($R54)^2))*_xlfn.NORM.DIST((LN(($M54*EXP($L54/100*BE$5)))-LN($K54)-$Q54*BE$5)/($R54*SQRT(BE$5))-$R54*SQRT(BE$5),0,1,TRUE)+$M54*EXP($L54/100*BE$5)*(1-_xlfn.NORM.DIST((LN(($M54*EXP($L54/100*BE$5)))-LN($K54)-$Q54*BE$5)/($R54*SQRT(BE$5)),0,1,TRUE)))*EXP(-$F$1*BE$5)*INDEX('3)tpx females'!CM$57:CM$107,MATCH($O54,'3)tpx females'!$BB$57:$BB$107,0))</f>
        <v>5930.3488359618632</v>
      </c>
      <c r="BF54" s="32">
        <f ca="1">($K54*EXP(BF$5*($Q54+0.5*($R54)^2))*_xlfn.NORM.DIST((LN(($M54*EXP($L54/100*BF$5)))-LN($K54)-$Q54*BF$5)/($R54*SQRT(BF$5))-$R54*SQRT(BF$5),0,1,TRUE)+$M54*EXP($L54/100*BF$5)*(1-_xlfn.NORM.DIST((LN(($M54*EXP($L54/100*BF$5)))-LN($K54)-$Q54*BF$5)/($R54*SQRT(BF$5)),0,1,TRUE)))*EXP(-$F$1*BF$5)*INDEX('3)tpx females'!CN$57:CN$107,MATCH($O54,'3)tpx females'!$BB$57:$BB$107,0))</f>
        <v>4485.0345255848752</v>
      </c>
      <c r="BG54" s="32">
        <f ca="1">($K54*EXP(BG$5*($Q54+0.5*($R54)^2))*_xlfn.NORM.DIST((LN(($M54*EXP($L54/100*BG$5)))-LN($K54)-$Q54*BG$5)/($R54*SQRT(BG$5))-$R54*SQRT(BG$5),0,1,TRUE)+$M54*EXP($L54/100*BG$5)*(1-_xlfn.NORM.DIST((LN(($M54*EXP($L54/100*BG$5)))-LN($K54)-$Q54*BG$5)/($R54*SQRT(BG$5)),0,1,TRUE)))*EXP(-$F$1*BG$5)*INDEX('3)tpx females'!CO$57:CO$107,MATCH($O54,'3)tpx females'!$BB$57:$BB$107,0))</f>
        <v>3217.9692312799002</v>
      </c>
      <c r="BH54" s="32">
        <f ca="1">($K54*EXP(BH$5*($Q54+0.5*($R54)^2))*_xlfn.NORM.DIST((LN(($M54*EXP($L54/100*BH$5)))-LN($K54)-$Q54*BH$5)/($R54*SQRT(BH$5))-$R54*SQRT(BH$5),0,1,TRUE)+$M54*EXP($L54/100*BH$5)*(1-_xlfn.NORM.DIST((LN(($M54*EXP($L54/100*BH$5)))-LN($K54)-$Q54*BH$5)/($R54*SQRT(BH$5)),0,1,TRUE)))*EXP(-$F$1*BH$5)*INDEX('3)tpx females'!CP$57:CP$107,MATCH($O54,'3)tpx females'!$BB$57:$BB$107,0))</f>
        <v>2177.4166627184732</v>
      </c>
      <c r="BI54" s="32">
        <f ca="1">($K54*EXP(BI$5*($Q54+0.5*($R54)^2))*_xlfn.NORM.DIST((LN(($M54*EXP($L54/100*BI$5)))-LN($K54)-$Q54*BI$5)/($R54*SQRT(BI$5))-$R54*SQRT(BI$5),0,1,TRUE)+$M54*EXP($L54/100*BI$5)*(1-_xlfn.NORM.DIST((LN(($M54*EXP($L54/100*BI$5)))-LN($K54)-$Q54*BI$5)/($R54*SQRT(BI$5)),0,1,TRUE)))*EXP(-$F$1*BI$5)*INDEX('3)tpx females'!CQ$57:CQ$107,MATCH($O54,'3)tpx females'!$BB$57:$BB$107,0))</f>
        <v>1405.4728321170062</v>
      </c>
      <c r="BJ54" s="32">
        <f ca="1">($K54*EXP(BJ$5*($Q54+0.5*($R54)^2))*_xlfn.NORM.DIST((LN(($M54*EXP($L54/100*BJ$5)))-LN($K54)-$Q54*BJ$5)/($R54*SQRT(BJ$5))-$R54*SQRT(BJ$5),0,1,TRUE)+$M54*EXP($L54/100*BJ$5)*(1-_xlfn.NORM.DIST((LN(($M54*EXP($L54/100*BJ$5)))-LN($K54)-$Q54*BJ$5)/($R54*SQRT(BJ$5)),0,1,TRUE)))*EXP(-$F$1*BJ$5)*INDEX('3)tpx females'!CR$57:CR$107,MATCH($O54,'3)tpx females'!$BB$57:$BB$107,0))</f>
        <v>855.40530319424522</v>
      </c>
      <c r="BK54" s="32">
        <f ca="1">($K54*EXP(BK$5*($Q54+0.5*($R54)^2))*_xlfn.NORM.DIST((LN(($M54*EXP($L54/100*BK$5)))-LN($K54)-$Q54*BK$5)/($R54*SQRT(BK$5))-$R54*SQRT(BK$5),0,1,TRUE)+$M54*EXP($L54/100*BK$5)*(1-_xlfn.NORM.DIST((LN(($M54*EXP($L54/100*BK$5)))-LN($K54)-$Q54*BK$5)/($R54*SQRT(BK$5)),0,1,TRUE)))*EXP(-$F$1*BK$5)*INDEX('3)tpx females'!CS$57:CS$107,MATCH($O54,'3)tpx females'!$BB$57:$BB$107,0))</f>
        <v>497.20923758726008</v>
      </c>
      <c r="BL54" s="32">
        <f ca="1">($K54*EXP(BL$5*($Q54+0.5*($R54)^2))*_xlfn.NORM.DIST((LN(($M54*EXP($L54/100*BL$5)))-LN($K54)-$Q54*BL$5)/($R54*SQRT(BL$5))-$R54*SQRT(BL$5),0,1,TRUE)+$M54*EXP($L54/100*BL$5)*(1-_xlfn.NORM.DIST((LN(($M54*EXP($L54/100*BL$5)))-LN($K54)-$Q54*BL$5)/($R54*SQRT(BL$5)),0,1,TRUE)))*EXP(-$F$1*BL$5)*INDEX('3)tpx females'!CT$57:CT$107,MATCH($O54,'3)tpx females'!$BB$57:$BB$107,0))</f>
        <v>261.13758509906444</v>
      </c>
      <c r="BM54" s="32">
        <f ca="1">($K54*EXP(BM$5*($Q54+0.5*($R54)^2))*_xlfn.NORM.DIST((LN(($M54*EXP($L54/100*BM$5)))-LN($K54)-$Q54*BM$5)/($R54*SQRT(BM$5))-$R54*SQRT(BM$5),0,1,TRUE)+$M54*EXP($L54/100*BM$5)*(1-_xlfn.NORM.DIST((LN(($M54*EXP($L54/100*BM$5)))-LN($K54)-$Q54*BM$5)/($R54*SQRT(BM$5)),0,1,TRUE)))*EXP(-$F$1*BM$5)*INDEX('3)tpx females'!CU$57:CU$107,MATCH($O54,'3)tpx females'!$BB$57:$BB$107,0))</f>
        <v>140.84829731198178</v>
      </c>
      <c r="BN54" s="32">
        <f ca="1">($K54*EXP(BN$5*($Q54+0.5*($R54)^2))*_xlfn.NORM.DIST((LN(($M54*EXP($L54/100*BN$5)))-LN($K54)-$Q54*BN$5)/($R54*SQRT(BN$5))-$R54*SQRT(BN$5),0,1,TRUE)+$M54*EXP($L54/100*BN$5)*(1-_xlfn.NORM.DIST((LN(($M54*EXP($L54/100*BN$5)))-LN($K54)-$Q54*BN$5)/($R54*SQRT(BN$5)),0,1,TRUE)))*EXP(-$F$1*BN$5)*INDEX('3)tpx females'!CV$57:CV$107,MATCH($O54,'3)tpx females'!$BB$57:$BB$107,0))</f>
        <v>79.171902725753668</v>
      </c>
      <c r="BO54" s="32">
        <f ca="1">($K54*EXP(BO$5*($Q54+0.5*($R54)^2))*_xlfn.NORM.DIST((LN(($M54*EXP($L54/100*BO$5)))-LN($K54)-$Q54*BO$5)/($R54*SQRT(BO$5))-$R54*SQRT(BO$5),0,1,TRUE)+$M54*EXP($L54/100*BO$5)*(1-_xlfn.NORM.DIST((LN(($M54*EXP($L54/100*BO$5)))-LN($K54)-$Q54*BO$5)/($R54*SQRT(BO$5)),0,1,TRUE)))*EXP(-$F$1*BO$5)*INDEX('3)tpx females'!CW$57:CW$107,MATCH($O54,'3)tpx females'!$BB$57:$BB$107,0))</f>
        <v>32.414892551807284</v>
      </c>
      <c r="BP54" s="32">
        <f ca="1">($K54*EXP(BP$5*($Q54+0.5*($R54)^2))*_xlfn.NORM.DIST((LN(($M54*EXP($L54/100*BP$5)))-LN($K54)-$Q54*BP$5)/($R54*SQRT(BP$5))-$R54*SQRT(BP$5),0,1,TRUE)+$M54*EXP($L54/100*BP$5)*(1-_xlfn.NORM.DIST((LN(($M54*EXP($L54/100*BP$5)))-LN($K54)-$Q54*BP$5)/($R54*SQRT(BP$5)),0,1,TRUE)))*EXP(-$F$1*BP$5)*INDEX('3)tpx females'!CX$57:CX$107,MATCH($O54,'3)tpx females'!$BB$57:$BB$107,0))</f>
        <v>0</v>
      </c>
      <c r="BQ54" s="32">
        <f ca="1">($K54*EXP(BQ$5*($Q54+0.5*($R54)^2))*_xlfn.NORM.DIST((LN(($M54*EXP($L54/100*BQ$5)))-LN($K54)-$Q54*BQ$5)/($R54*SQRT(BQ$5))-$R54*SQRT(BQ$5),0,1,TRUE)+$M54*EXP($L54/100*BQ$5)*(1-_xlfn.NORM.DIST((LN(($M54*EXP($L54/100*BQ$5)))-LN($K54)-$Q54*BQ$5)/($R54*SQRT(BQ$5)),0,1,TRUE)))*EXP(-$F$1*BQ$5)*INDEX('3)tpx females'!CY$57:CY$107,MATCH($O54,'3)tpx females'!$BB$57:$BB$107,0))</f>
        <v>0</v>
      </c>
      <c r="BR54" s="32">
        <f ca="1">($K54*EXP(BR$5*($Q54+0.5*($R54)^2))*_xlfn.NORM.DIST((LN(($M54*EXP($L54/100*BR$5)))-LN($K54)-$Q54*BR$5)/($R54*SQRT(BR$5))-$R54*SQRT(BR$5),0,1,TRUE)+$M54*EXP($L54/100*BR$5)*(1-_xlfn.NORM.DIST((LN(($M54*EXP($L54/100*BR$5)))-LN($K54)-$Q54*BR$5)/($R54*SQRT(BR$5)),0,1,TRUE)))*EXP(-$F$1*BR$5)*INDEX('3)tpx females'!CZ$57:CZ$107,MATCH($O54,'3)tpx females'!$BB$57:$BB$107,0))</f>
        <v>0</v>
      </c>
      <c r="BS54" s="32">
        <f ca="1">($K54*EXP(BS$5*($Q54+0.5*($R54)^2))*_xlfn.NORM.DIST((LN(($M54*EXP($L54/100*BS$5)))-LN($K54)-$Q54*BS$5)/($R54*SQRT(BS$5))-$R54*SQRT(BS$5),0,1,TRUE)+$M54*EXP($L54/100*BS$5)*(1-_xlfn.NORM.DIST((LN(($M54*EXP($L54/100*BS$5)))-LN($K54)-$Q54*BS$5)/($R54*SQRT(BS$5)),0,1,TRUE)))*EXP(-$F$1*BS$5)*INDEX('3)tpx females'!DA$57:DA$107,MATCH($O54,'3)tpx females'!$BB$57:$BB$107,0))</f>
        <v>0</v>
      </c>
      <c r="BU54" s="32">
        <f t="shared" si="58"/>
        <v>212548.38547816218</v>
      </c>
      <c r="BV54" s="32">
        <f t="shared" si="67"/>
        <v>199970.46063472467</v>
      </c>
      <c r="BW54" s="32">
        <f t="shared" si="68"/>
        <v>201778.31793526936</v>
      </c>
      <c r="BX54" s="32">
        <f t="shared" si="69"/>
        <v>203602.51938988938</v>
      </c>
      <c r="BY54" s="32">
        <f t="shared" si="70"/>
        <v>205443.21275989997</v>
      </c>
      <c r="BZ54" s="32">
        <f t="shared" si="71"/>
        <v>207300.54714247052</v>
      </c>
      <c r="CA54" s="32">
        <f t="shared" si="72"/>
        <v>209174.67298270136</v>
      </c>
      <c r="CB54" s="32">
        <f t="shared" si="73"/>
        <v>211065.74208581052</v>
      </c>
      <c r="CC54" s="32">
        <f t="shared" si="74"/>
        <v>212973.90762942901</v>
      </c>
      <c r="CD54" s="32">
        <f t="shared" si="75"/>
        <v>214899.3241760094</v>
      </c>
      <c r="CE54" s="32">
        <f t="shared" si="76"/>
        <v>216842.14768534352</v>
      </c>
      <c r="CF54" s="32">
        <f t="shared" si="77"/>
        <v>218802.5355271787</v>
      </c>
      <c r="CG54" s="32">
        <f t="shared" si="78"/>
        <v>220780.64649375228</v>
      </c>
      <c r="CH54" s="32">
        <f t="shared" si="79"/>
        <v>222776.64081100261</v>
      </c>
      <c r="CI54" s="32">
        <f t="shared" si="80"/>
        <v>224790.68014246289</v>
      </c>
      <c r="CJ54" s="32">
        <f t="shared" si="81"/>
        <v>226822.92756474687</v>
      </c>
      <c r="CK54" s="32">
        <f t="shared" si="82"/>
        <v>228873.54745740668</v>
      </c>
      <c r="CL54" s="32">
        <f t="shared" si="83"/>
        <v>230942.70518250545</v>
      </c>
      <c r="CM54" s="32">
        <f t="shared" si="84"/>
        <v>233030.56632871149</v>
      </c>
      <c r="CN54" s="32">
        <f t="shared" si="85"/>
        <v>235137.29517446316</v>
      </c>
      <c r="CO54" s="32">
        <f t="shared" si="86"/>
        <v>237263.05191302433</v>
      </c>
      <c r="CP54" s="32">
        <f t="shared" si="87"/>
        <v>239407.98811398834</v>
      </c>
      <c r="CQ54" s="32">
        <f t="shared" si="88"/>
        <v>241572.23990063384</v>
      </c>
      <c r="CR54" s="32">
        <f t="shared" si="89"/>
        <v>243755.91841480488</v>
      </c>
      <c r="CS54" s="32">
        <f t="shared" si="90"/>
        <v>245959.09731560069</v>
      </c>
      <c r="CT54" s="32">
        <f t="shared" si="91"/>
        <v>248181.79729286808</v>
      </c>
      <c r="CU54" s="32">
        <f t="shared" si="92"/>
        <v>250423.96783855304</v>
      </c>
      <c r="CV54" s="32">
        <f t="shared" si="93"/>
        <v>252685.46677311859</v>
      </c>
      <c r="CW54" s="32">
        <f t="shared" si="94"/>
        <v>254966.03823962473</v>
      </c>
      <c r="CX54" s="32">
        <f t="shared" si="95"/>
        <v>257265.29003268431</v>
      </c>
      <c r="CY54" s="32">
        <f t="shared" si="96"/>
        <v>259582.67121201113</v>
      </c>
      <c r="CZ54" s="32">
        <f t="shared" si="97"/>
        <v>261917.45095935077</v>
      </c>
      <c r="DA54" s="32">
        <f t="shared" si="98"/>
        <v>264268.69958014466</v>
      </c>
      <c r="DB54" s="32">
        <f t="shared" si="99"/>
        <v>266635.27243968425</v>
      </c>
      <c r="DC54" s="32">
        <f t="shared" si="100"/>
        <v>269015.79747301358</v>
      </c>
      <c r="DD54" s="32">
        <f t="shared" si="101"/>
        <v>271408.6667342959</v>
      </c>
      <c r="DE54" s="32">
        <f t="shared" si="102"/>
        <v>273812.03226944793</v>
      </c>
      <c r="DF54" s="32">
        <f t="shared" si="103"/>
        <v>276223.80641810002</v>
      </c>
      <c r="DG54" s="32">
        <f t="shared" si="104"/>
        <v>278641.66648707283</v>
      </c>
      <c r="DH54" s="32">
        <f t="shared" si="105"/>
        <v>281063.06359440234</v>
      </c>
      <c r="DI54" s="32">
        <f t="shared" si="106"/>
        <v>283485.23536465422</v>
      </c>
      <c r="DJ54" s="32">
        <f t="shared" si="107"/>
        <v>285905.22206456563</v>
      </c>
      <c r="DK54" s="32">
        <f t="shared" si="108"/>
        <v>288319.88570288563</v>
      </c>
      <c r="DL54" s="32">
        <f t="shared" si="109"/>
        <v>290725.93157806754</v>
      </c>
      <c r="DM54" s="32">
        <f t="shared" si="110"/>
        <v>293119.93173971266</v>
      </c>
      <c r="DN54" s="32">
        <f t="shared" si="111"/>
        <v>295498.34983128397</v>
      </c>
      <c r="DO54" s="32">
        <f t="shared" si="112"/>
        <v>297857.56679922517</v>
      </c>
      <c r="DP54" s="32">
        <f t="shared" si="113"/>
        <v>300193.90698386211</v>
      </c>
      <c r="DQ54" s="32">
        <f t="shared" si="114"/>
        <v>302503.66414711927</v>
      </c>
      <c r="DR54" s="32">
        <f t="shared" si="115"/>
        <v>304783.12703818834</v>
      </c>
      <c r="DT54" s="48">
        <f t="shared" si="116"/>
        <v>64</v>
      </c>
      <c r="DU54" s="32"/>
      <c r="DV54" s="32">
        <f ca="1">INDEX('3)tpx females'!BD$57:BD$107,MATCH('3) 2016 cases'!DT54,'3)tpx females'!$BB$57:$BB$107,0))</f>
        <v>4.8258286066147349E-3</v>
      </c>
      <c r="DW54" s="32">
        <f t="shared" ca="1" si="117"/>
        <v>-1025.722078930291</v>
      </c>
      <c r="DX54" s="32">
        <f t="shared" ca="1" si="61"/>
        <v>0.99517417139338527</v>
      </c>
      <c r="DZ54" s="32">
        <f t="shared" ca="1" si="118"/>
        <v>-264159.34633676434</v>
      </c>
      <c r="EA54" s="32">
        <f t="shared" ca="1" si="119"/>
        <v>51610.960858602164</v>
      </c>
      <c r="EB54" s="32">
        <f t="shared" ca="1" si="64"/>
        <v>249.0656513263157</v>
      </c>
      <c r="EC54" s="32">
        <f ca="1">EA54*'3) Value'!AN66</f>
        <v>0</v>
      </c>
      <c r="EE54" s="32">
        <f ca="1">IF(EC54=0,'3) Value'!AM66+'3) 2016 cases'!DZ54,0)</f>
        <v>8.446364039205946</v>
      </c>
    </row>
    <row r="55" spans="3:135" x14ac:dyDescent="0.25">
      <c r="C55" s="32" t="s">
        <v>16</v>
      </c>
      <c r="D55" s="32" t="s">
        <v>14</v>
      </c>
      <c r="E55" s="49">
        <v>13208</v>
      </c>
      <c r="F55" s="32" t="s">
        <v>13</v>
      </c>
      <c r="G55" s="32" t="s">
        <v>17</v>
      </c>
      <c r="H55" s="49" t="s">
        <v>17</v>
      </c>
      <c r="I55" s="32" t="s">
        <v>17</v>
      </c>
      <c r="J55" s="32" t="s">
        <v>25</v>
      </c>
      <c r="K55" s="52">
        <v>250000</v>
      </c>
      <c r="L55" s="52">
        <v>8.25</v>
      </c>
      <c r="M55" s="52">
        <v>71460</v>
      </c>
      <c r="O55" s="48">
        <f t="shared" si="65"/>
        <v>80</v>
      </c>
      <c r="Q55" s="32">
        <f>INDEX('2b)Working'!$I$61:$P$61,MATCH($J55,'2b)Working'!$I$60:$P$60,0))</f>
        <v>7.2488258642637193E-2</v>
      </c>
      <c r="R55" s="32">
        <f>INDEX('2b)Working'!$I$62:$P$62,MATCH($J55,'2b)Working'!$I$60:$P$60,0))</f>
        <v>5.0085748750605209E-2</v>
      </c>
      <c r="T55" s="9">
        <f t="shared" ca="1" si="66"/>
        <v>81720.969778100887</v>
      </c>
      <c r="U55" s="10"/>
      <c r="V55" s="32">
        <f ca="1">($K55*EXP(V$5*($Q55+0.5*($R55)^2))*_xlfn.NORM.DIST((LN(($M55*EXP($L55/100*V$5)))-LN($K55)-$Q55*V$5)/($R55*SQRT(V$5))-$R55*SQRT(V$5),0,1,TRUE)+$M55*EXP($L55/100*V$5)*(1-_xlfn.NORM.DIST((LN(($M55*EXP($L55/100*V$5)))-LN($K55)-$Q55*V$5)/($R55*SQRT(V$5)),0,1,TRUE)))*EXP(-$F$1*V$5)*INDEX('3)tpx females'!BD$57:BD$107,MATCH($O55,'3)tpx females'!$BB$57:$BB$107,0))</f>
        <v>2253.6845671940619</v>
      </c>
      <c r="W55" s="32">
        <f ca="1">($K55*EXP(W$5*($Q55+0.5*($R55)^2))*_xlfn.NORM.DIST((LN(($M55*EXP($L55/100*W$5)))-LN($K55)-$Q55*W$5)/($R55*SQRT(W$5))-$R55*SQRT(W$5),0,1,TRUE)+$M55*EXP($L55/100*W$5)*(1-_xlfn.NORM.DIST((LN(($M55*EXP($L55/100*W$5)))-LN($K55)-$Q55*W$5)/($R55*SQRT(W$5)),0,1,TRUE)))*EXP(-$F$1*W$5)*INDEX('3)tpx females'!BE$57:BE$107,MATCH($O55,'3)tpx females'!$BB$57:$BB$107,0))</f>
        <v>2441.5968245775202</v>
      </c>
      <c r="X55" s="32">
        <f ca="1">($K55*EXP(X$5*($Q55+0.5*($R55)^2))*_xlfn.NORM.DIST((LN(($M55*EXP($L55/100*X$5)))-LN($K55)-$Q55*X$5)/($R55*SQRT(X$5))-$R55*SQRT(X$5),0,1,TRUE)+$M55*EXP($L55/100*X$5)*(1-_xlfn.NORM.DIST((LN(($M55*EXP($L55/100*X$5)))-LN($K55)-$Q55*X$5)/($R55*SQRT(X$5)),0,1,TRUE)))*EXP(-$F$1*X$5)*INDEX('3)tpx females'!BF$57:BF$107,MATCH($O55,'3)tpx females'!$BB$57:$BB$107,0))</f>
        <v>2837.8254915120333</v>
      </c>
      <c r="Y55" s="32">
        <f ca="1">($K55*EXP(Y$5*($Q55+0.5*($R55)^2))*_xlfn.NORM.DIST((LN(($M55*EXP($L55/100*Y$5)))-LN($K55)-$Q55*Y$5)/($R55*SQRT(Y$5))-$R55*SQRT(Y$5),0,1,TRUE)+$M55*EXP($L55/100*Y$5)*(1-_xlfn.NORM.DIST((LN(($M55*EXP($L55/100*Y$5)))-LN($K55)-$Q55*Y$5)/($R55*SQRT(Y$5)),0,1,TRUE)))*EXP(-$F$1*Y$5)*INDEX('3)tpx females'!BG$57:BG$107,MATCH($O55,'3)tpx females'!$BB$57:$BB$107,0))</f>
        <v>3152.7789854163229</v>
      </c>
      <c r="Z55" s="32">
        <f ca="1">($K55*EXP(Z$5*($Q55+0.5*($R55)^2))*_xlfn.NORM.DIST((LN(($M55*EXP($L55/100*Z$5)))-LN($K55)-$Q55*Z$5)/($R55*SQRT(Z$5))-$R55*SQRT(Z$5),0,1,TRUE)+$M55*EXP($L55/100*Z$5)*(1-_xlfn.NORM.DIST((LN(($M55*EXP($L55/100*Z$5)))-LN($K55)-$Q55*Z$5)/($R55*SQRT(Z$5)),0,1,TRUE)))*EXP(-$F$1*Z$5)*INDEX('3)tpx females'!BH$57:BH$107,MATCH($O55,'3)tpx females'!$BB$57:$BB$107,0))</f>
        <v>3294.9241100762688</v>
      </c>
      <c r="AA55" s="32">
        <f ca="1">($K55*EXP(AA$5*($Q55+0.5*($R55)^2))*_xlfn.NORM.DIST((LN(($M55*EXP($L55/100*AA$5)))-LN($K55)-$Q55*AA$5)/($R55*SQRT(AA$5))-$R55*SQRT(AA$5),0,1,TRUE)+$M55*EXP($L55/100*AA$5)*(1-_xlfn.NORM.DIST((LN(($M55*EXP($L55/100*AA$5)))-LN($K55)-$Q55*AA$5)/($R55*SQRT(AA$5)),0,1,TRUE)))*EXP(-$F$1*AA$5)*INDEX('3)tpx females'!BI$57:BI$107,MATCH($O55,'3)tpx females'!$BB$57:$BB$107,0))</f>
        <v>3690.4129982371815</v>
      </c>
      <c r="AB55" s="32">
        <f ca="1">($K55*EXP(AB$5*($Q55+0.5*($R55)^2))*_xlfn.NORM.DIST((LN(($M55*EXP($L55/100*AB$5)))-LN($K55)-$Q55*AB$5)/($R55*SQRT(AB$5))-$R55*SQRT(AB$5),0,1,TRUE)+$M55*EXP($L55/100*AB$5)*(1-_xlfn.NORM.DIST((LN(($M55*EXP($L55/100*AB$5)))-LN($K55)-$Q55*AB$5)/($R55*SQRT(AB$5)),0,1,TRUE)))*EXP(-$F$1*AB$5)*INDEX('3)tpx females'!BJ$57:BJ$107,MATCH($O55,'3)tpx females'!$BB$57:$BB$107,0))</f>
        <v>4160.8591067953348</v>
      </c>
      <c r="AC55" s="32">
        <f ca="1">($K55*EXP(AC$5*($Q55+0.5*($R55)^2))*_xlfn.NORM.DIST((LN(($M55*EXP($L55/100*AC$5)))-LN($K55)-$Q55*AC$5)/($R55*SQRT(AC$5))-$R55*SQRT(AC$5),0,1,TRUE)+$M55*EXP($L55/100*AC$5)*(1-_xlfn.NORM.DIST((LN(($M55*EXP($L55/100*AC$5)))-LN($K55)-$Q55*AC$5)/($R55*SQRT(AC$5)),0,1,TRUE)))*EXP(-$F$1*AC$5)*INDEX('3)tpx females'!BK$57:BK$107,MATCH($O55,'3)tpx females'!$BB$57:$BB$107,0))</f>
        <v>4402.7924062188449</v>
      </c>
      <c r="AD55" s="32">
        <f ca="1">($K55*EXP(AD$5*($Q55+0.5*($R55)^2))*_xlfn.NORM.DIST((LN(($M55*EXP($L55/100*AD$5)))-LN($K55)-$Q55*AD$5)/($R55*SQRT(AD$5))-$R55*SQRT(AD$5),0,1,TRUE)+$M55*EXP($L55/100*AD$5)*(1-_xlfn.NORM.DIST((LN(($M55*EXP($L55/100*AD$5)))-LN($K55)-$Q55*AD$5)/($R55*SQRT(AD$5)),0,1,TRUE)))*EXP(-$F$1*AD$5)*INDEX('3)tpx females'!BL$57:BL$107,MATCH($O55,'3)tpx females'!$BB$57:$BB$107,0))</f>
        <v>4725.3003807413916</v>
      </c>
      <c r="AE55" s="32">
        <f ca="1">($K55*EXP(AE$5*($Q55+0.5*($R55)^2))*_xlfn.NORM.DIST((LN(($M55*EXP($L55/100*AE$5)))-LN($K55)-$Q55*AE$5)/($R55*SQRT(AE$5))-$R55*SQRT(AE$5),0,1,TRUE)+$M55*EXP($L55/100*AE$5)*(1-_xlfn.NORM.DIST((LN(($M55*EXP($L55/100*AE$5)))-LN($K55)-$Q55*AE$5)/($R55*SQRT(AE$5)),0,1,TRUE)))*EXP(-$F$1*AE$5)*INDEX('3)tpx females'!BM$57:BM$107,MATCH($O55,'3)tpx females'!$BB$57:$BB$107,0))</f>
        <v>5237.3063023768273</v>
      </c>
      <c r="AF55" s="32">
        <f ca="1">($K55*EXP(AF$5*($Q55+0.5*($R55)^2))*_xlfn.NORM.DIST((LN(($M55*EXP($L55/100*AF$5)))-LN($K55)-$Q55*AF$5)/($R55*SQRT(AF$5))-$R55*SQRT(AF$5),0,1,TRUE)+$M55*EXP($L55/100*AF$5)*(1-_xlfn.NORM.DIST((LN(($M55*EXP($L55/100*AF$5)))-LN($K55)-$Q55*AF$5)/($R55*SQRT(AF$5)),0,1,TRUE)))*EXP(-$F$1*AF$5)*INDEX('3)tpx females'!BN$57:BN$107,MATCH($O55,'3)tpx females'!$BB$57:$BB$107,0))</f>
        <v>5363.3196854165608</v>
      </c>
      <c r="AG55" s="32">
        <f ca="1">($K55*EXP(AG$5*($Q55+0.5*($R55)^2))*_xlfn.NORM.DIST((LN(($M55*EXP($L55/100*AG$5)))-LN($K55)-$Q55*AG$5)/($R55*SQRT(AG$5))-$R55*SQRT(AG$5),0,1,TRUE)+$M55*EXP($L55/100*AG$5)*(1-_xlfn.NORM.DIST((LN(($M55*EXP($L55/100*AG$5)))-LN($K55)-$Q55*AG$5)/($R55*SQRT(AG$5)),0,1,TRUE)))*EXP(-$F$1*AG$5)*INDEX('3)tpx females'!BO$57:BO$107,MATCH($O55,'3)tpx females'!$BB$57:$BB$107,0))</f>
        <v>5171.9434444154604</v>
      </c>
      <c r="AH55" s="32">
        <f ca="1">($K55*EXP(AH$5*($Q55+0.5*($R55)^2))*_xlfn.NORM.DIST((LN(($M55*EXP($L55/100*AH$5)))-LN($K55)-$Q55*AH$5)/($R55*SQRT(AH$5))-$R55*SQRT(AH$5),0,1,TRUE)+$M55*EXP($L55/100*AH$5)*(1-_xlfn.NORM.DIST((LN(($M55*EXP($L55/100*AH$5)))-LN($K55)-$Q55*AH$5)/($R55*SQRT(AH$5)),0,1,TRUE)))*EXP(-$F$1*AH$5)*INDEX('3)tpx females'!BP$57:BP$107,MATCH($O55,'3)tpx females'!$BB$57:$BB$107,0))</f>
        <v>4993.9019492596099</v>
      </c>
      <c r="AI55" s="32">
        <f ca="1">($K55*EXP(AI$5*($Q55+0.5*($R55)^2))*_xlfn.NORM.DIST((LN(($M55*EXP($L55/100*AI$5)))-LN($K55)-$Q55*AI$5)/($R55*SQRT(AI$5))-$R55*SQRT(AI$5),0,1,TRUE)+$M55*EXP($L55/100*AI$5)*(1-_xlfn.NORM.DIST((LN(($M55*EXP($L55/100*AI$5)))-LN($K55)-$Q55*AI$5)/($R55*SQRT(AI$5)),0,1,TRUE)))*EXP(-$F$1*AI$5)*INDEX('3)tpx females'!BQ$57:BQ$107,MATCH($O55,'3)tpx females'!$BB$57:$BB$107,0))</f>
        <v>4816.6227614553172</v>
      </c>
      <c r="AJ55" s="32">
        <f ca="1">($K55*EXP(AJ$5*($Q55+0.5*($R55)^2))*_xlfn.NORM.DIST((LN(($M55*EXP($L55/100*AJ$5)))-LN($K55)-$Q55*AJ$5)/($R55*SQRT(AJ$5))-$R55*SQRT(AJ$5),0,1,TRUE)+$M55*EXP($L55/100*AJ$5)*(1-_xlfn.NORM.DIST((LN(($M55*EXP($L55/100*AJ$5)))-LN($K55)-$Q55*AJ$5)/($R55*SQRT(AJ$5)),0,1,TRUE)))*EXP(-$F$1*AJ$5)*INDEX('3)tpx females'!BR$57:BR$107,MATCH($O55,'3)tpx females'!$BB$57:$BB$107,0))</f>
        <v>4699.2870317758252</v>
      </c>
      <c r="AK55" s="32">
        <f ca="1">($K55*EXP(AK$5*($Q55+0.5*($R55)^2))*_xlfn.NORM.DIST((LN(($M55*EXP($L55/100*AK$5)))-LN($K55)-$Q55*AK$5)/($R55*SQRT(AK$5))-$R55*SQRT(AK$5),0,1,TRUE)+$M55*EXP($L55/100*AK$5)*(1-_xlfn.NORM.DIST((LN(($M55*EXP($L55/100*AK$5)))-LN($K55)-$Q55*AK$5)/($R55*SQRT(AK$5)),0,1,TRUE)))*EXP(-$F$1*AK$5)*INDEX('3)tpx females'!BS$57:BS$107,MATCH($O55,'3)tpx females'!$BB$57:$BB$107,0))</f>
        <v>4217.8828262521311</v>
      </c>
      <c r="AL55" s="32">
        <f ca="1">($K55*EXP(AL$5*($Q55+0.5*($R55)^2))*_xlfn.NORM.DIST((LN(($M55*EXP($L55/100*AL$5)))-LN($K55)-$Q55*AL$5)/($R55*SQRT(AL$5))-$R55*SQRT(AL$5),0,1,TRUE)+$M55*EXP($L55/100*AL$5)*(1-_xlfn.NORM.DIST((LN(($M55*EXP($L55/100*AL$5)))-LN($K55)-$Q55*AL$5)/($R55*SQRT(AL$5)),0,1,TRUE)))*EXP(-$F$1*AL$5)*INDEX('3)tpx females'!BT$57:BT$107,MATCH($O55,'3)tpx females'!$BB$57:$BB$107,0))</f>
        <v>3736.8216477680689</v>
      </c>
      <c r="AM55" s="32">
        <f ca="1">($K55*EXP(AM$5*($Q55+0.5*($R55)^2))*_xlfn.NORM.DIST((LN(($M55*EXP($L55/100*AM$5)))-LN($K55)-$Q55*AM$5)/($R55*SQRT(AM$5))-$R55*SQRT(AM$5),0,1,TRUE)+$M55*EXP($L55/100*AM$5)*(1-_xlfn.NORM.DIST((LN(($M55*EXP($L55/100*AM$5)))-LN($K55)-$Q55*AM$5)/($R55*SQRT(AM$5)),0,1,TRUE)))*EXP(-$F$1*AM$5)*INDEX('3)tpx females'!BU$57:BU$107,MATCH($O55,'3)tpx females'!$BB$57:$BB$107,0))</f>
        <v>3193.8969123815305</v>
      </c>
      <c r="AN55" s="32">
        <f ca="1">($K55*EXP(AN$5*($Q55+0.5*($R55)^2))*_xlfn.NORM.DIST((LN(($M55*EXP($L55/100*AN$5)))-LN($K55)-$Q55*AN$5)/($R55*SQRT(AN$5))-$R55*SQRT(AN$5),0,1,TRUE)+$M55*EXP($L55/100*AN$5)*(1-_xlfn.NORM.DIST((LN(($M55*EXP($L55/100*AN$5)))-LN($K55)-$Q55*AN$5)/($R55*SQRT(AN$5)),0,1,TRUE)))*EXP(-$F$1*AN$5)*INDEX('3)tpx females'!BV$57:BV$107,MATCH($O55,'3)tpx females'!$BB$57:$BB$107,0))</f>
        <v>2621.8229212509705</v>
      </c>
      <c r="AO55" s="32">
        <f ca="1">($K55*EXP(AO$5*($Q55+0.5*($R55)^2))*_xlfn.NORM.DIST((LN(($M55*EXP($L55/100*AO$5)))-LN($K55)-$Q55*AO$5)/($R55*SQRT(AO$5))-$R55*SQRT(AO$5),0,1,TRUE)+$M55*EXP($L55/100*AO$5)*(1-_xlfn.NORM.DIST((LN(($M55*EXP($L55/100*AO$5)))-LN($K55)-$Q55*AO$5)/($R55*SQRT(AO$5)),0,1,TRUE)))*EXP(-$F$1*AO$5)*INDEX('3)tpx females'!BW$57:BW$107,MATCH($O55,'3)tpx females'!$BB$57:$BB$107,0))</f>
        <v>2064.1428671656736</v>
      </c>
      <c r="AP55" s="32">
        <f ca="1">($K55*EXP(AP$5*($Q55+0.5*($R55)^2))*_xlfn.NORM.DIST((LN(($M55*EXP($L55/100*AP$5)))-LN($K55)-$Q55*AP$5)/($R55*SQRT(AP$5))-$R55*SQRT(AP$5),0,1,TRUE)+$M55*EXP($L55/100*AP$5)*(1-_xlfn.NORM.DIST((LN(($M55*EXP($L55/100*AP$5)))-LN($K55)-$Q55*AP$5)/($R55*SQRT(AP$5)),0,1,TRUE)))*EXP(-$F$1*AP$5)*INDEX('3)tpx females'!BX$57:BX$107,MATCH($O55,'3)tpx females'!$BB$57:$BB$107,0))</f>
        <v>1559.6946347788457</v>
      </c>
      <c r="AQ55" s="32">
        <f ca="1">($K55*EXP(AQ$5*($Q55+0.5*($R55)^2))*_xlfn.NORM.DIST((LN(($M55*EXP($L55/100*AQ$5)))-LN($K55)-$Q55*AQ$5)/($R55*SQRT(AQ$5))-$R55*SQRT(AQ$5),0,1,TRUE)+$M55*EXP($L55/100*AQ$5)*(1-_xlfn.NORM.DIST((LN(($M55*EXP($L55/100*AQ$5)))-LN($K55)-$Q55*AQ$5)/($R55*SQRT(AQ$5)),0,1,TRUE)))*EXP(-$F$1*AQ$5)*INDEX('3)tpx females'!BY$57:BY$107,MATCH($O55,'3)tpx females'!$BB$57:$BB$107,0))</f>
        <v>1122.1580769390241</v>
      </c>
      <c r="AR55" s="32">
        <f ca="1">($K55*EXP(AR$5*($Q55+0.5*($R55)^2))*_xlfn.NORM.DIST((LN(($M55*EXP($L55/100*AR$5)))-LN($K55)-$Q55*AR$5)/($R55*SQRT(AR$5))-$R55*SQRT(AR$5),0,1,TRUE)+$M55*EXP($L55/100*AR$5)*(1-_xlfn.NORM.DIST((LN(($M55*EXP($L55/100*AR$5)))-LN($K55)-$Q55*AR$5)/($R55*SQRT(AR$5)),0,1,TRUE)))*EXP(-$F$1*AR$5)*INDEX('3)tpx females'!BZ$57:BZ$107,MATCH($O55,'3)tpx females'!$BB$57:$BB$107,0))</f>
        <v>767.32760404348653</v>
      </c>
      <c r="AS55" s="32">
        <f ca="1">($K55*EXP(AS$5*($Q55+0.5*($R55)^2))*_xlfn.NORM.DIST((LN(($M55*EXP($L55/100*AS$5)))-LN($K55)-$Q55*AS$5)/($R55*SQRT(AS$5))-$R55*SQRT(AS$5),0,1,TRUE)+$M55*EXP($L55/100*AS$5)*(1-_xlfn.NORM.DIST((LN(($M55*EXP($L55/100*AS$5)))-LN($K55)-$Q55*AS$5)/($R55*SQRT(AS$5)),0,1,TRUE)))*EXP(-$F$1*AS$5)*INDEX('3)tpx females'!CA$57:CA$107,MATCH($O55,'3)tpx females'!$BB$57:$BB$107,0))</f>
        <v>500.6705293309119</v>
      </c>
      <c r="AT55" s="32">
        <f ca="1">($K55*EXP(AT$5*($Q55+0.5*($R55)^2))*_xlfn.NORM.DIST((LN(($M55*EXP($L55/100*AT$5)))-LN($K55)-$Q55*AT$5)/($R55*SQRT(AT$5))-$R55*SQRT(AT$5),0,1,TRUE)+$M55*EXP($L55/100*AT$5)*(1-_xlfn.NORM.DIST((LN(($M55*EXP($L55/100*AT$5)))-LN($K55)-$Q55*AT$5)/($R55*SQRT(AT$5)),0,1,TRUE)))*EXP(-$F$1*AT$5)*INDEX('3)tpx females'!CB$57:CB$107,MATCH($O55,'3)tpx females'!$BB$57:$BB$107,0))</f>
        <v>310.39891408407311</v>
      </c>
      <c r="AU55" s="32">
        <f ca="1">($K55*EXP(AU$5*($Q55+0.5*($R55)^2))*_xlfn.NORM.DIST((LN(($M55*EXP($L55/100*AU$5)))-LN($K55)-$Q55*AU$5)/($R55*SQRT(AU$5))-$R55*SQRT(AU$5),0,1,TRUE)+$M55*EXP($L55/100*AU$5)*(1-_xlfn.NORM.DIST((LN(($M55*EXP($L55/100*AU$5)))-LN($K55)-$Q55*AU$5)/($R55*SQRT(AU$5)),0,1,TRUE)))*EXP(-$F$1*AU$5)*INDEX('3)tpx females'!CC$57:CC$107,MATCH($O55,'3)tpx females'!$BB$57:$BB$107,0))</f>
        <v>183.59890171697333</v>
      </c>
      <c r="AV55" s="32">
        <f ca="1">($K55*EXP(AV$5*($Q55+0.5*($R55)^2))*_xlfn.NORM.DIST((LN(($M55*EXP($L55/100*AV$5)))-LN($K55)-$Q55*AV$5)/($R55*SQRT(AV$5))-$R55*SQRT(AV$5),0,1,TRUE)+$M55*EXP($L55/100*AV$5)*(1-_xlfn.NORM.DIST((LN(($M55*EXP($L55/100*AV$5)))-LN($K55)-$Q55*AV$5)/($R55*SQRT(AV$5)),0,1,TRUE)))*EXP(-$F$1*AV$5)*INDEX('3)tpx females'!CD$57:CD$107,MATCH($O55,'3)tpx females'!$BB$57:$BB$107,0))</f>
        <v>100.06273399145334</v>
      </c>
      <c r="AW55" s="32">
        <f ca="1">($K55*EXP(AW$5*($Q55+0.5*($R55)^2))*_xlfn.NORM.DIST((LN(($M55*EXP($L55/100*AW$5)))-LN($K55)-$Q55*AW$5)/($R55*SQRT(AW$5))-$R55*SQRT(AW$5),0,1,TRUE)+$M55*EXP($L55/100*AW$5)*(1-_xlfn.NORM.DIST((LN(($M55*EXP($L55/100*AW$5)))-LN($K55)-$Q55*AW$5)/($R55*SQRT(AW$5)),0,1,TRUE)))*EXP(-$F$1*AW$5)*INDEX('3)tpx females'!CE$57:CE$107,MATCH($O55,'3)tpx females'!$BB$57:$BB$107,0))</f>
        <v>55.153870538025274</v>
      </c>
      <c r="AX55" s="32">
        <f ca="1">($K55*EXP(AX$5*($Q55+0.5*($R55)^2))*_xlfn.NORM.DIST((LN(($M55*EXP($L55/100*AX$5)))-LN($K55)-$Q55*AX$5)/($R55*SQRT(AX$5))-$R55*SQRT(AX$5),0,1,TRUE)+$M55*EXP($L55/100*AX$5)*(1-_xlfn.NORM.DIST((LN(($M55*EXP($L55/100*AX$5)))-LN($K55)-$Q55*AX$5)/($R55*SQRT(AX$5)),0,1,TRUE)))*EXP(-$F$1*AX$5)*INDEX('3)tpx females'!CF$57:CF$107,MATCH($O55,'3)tpx females'!$BB$57:$BB$107,0))</f>
        <v>30.9195753674923</v>
      </c>
      <c r="AY55" s="32">
        <f ca="1">($K55*EXP(AY$5*($Q55+0.5*($R55)^2))*_xlfn.NORM.DIST((LN(($M55*EXP($L55/100*AY$5)))-LN($K55)-$Q55*AY$5)/($R55*SQRT(AY$5))-$R55*SQRT(AY$5),0,1,TRUE)+$M55*EXP($L55/100*AY$5)*(1-_xlfn.NORM.DIST((LN(($M55*EXP($L55/100*AY$5)))-LN($K55)-$Q55*AY$5)/($R55*SQRT(AY$5)),0,1,TRUE)))*EXP(-$F$1*AY$5)*INDEX('3)tpx females'!CG$57:CG$107,MATCH($O55,'3)tpx females'!$BB$57:$BB$107,0))</f>
        <v>13.861717023662401</v>
      </c>
      <c r="AZ55" s="32">
        <f ca="1">($K55*EXP(AZ$5*($Q55+0.5*($R55)^2))*_xlfn.NORM.DIST((LN(($M55*EXP($L55/100*AZ$5)))-LN($K55)-$Q55*AZ$5)/($R55*SQRT(AZ$5))-$R55*SQRT(AZ$5),0,1,TRUE)+$M55*EXP($L55/100*AZ$5)*(1-_xlfn.NORM.DIST((LN(($M55*EXP($L55/100*AZ$5)))-LN($K55)-$Q55*AZ$5)/($R55*SQRT(AZ$5)),0,1,TRUE)))*EXP(-$F$1*AZ$5)*INDEX('3)tpx females'!CH$57:CH$107,MATCH($O55,'3)tpx females'!$BB$57:$BB$107,0))</f>
        <v>0</v>
      </c>
      <c r="BA55" s="32">
        <f ca="1">($K55*EXP(BA$5*($Q55+0.5*($R55)^2))*_xlfn.NORM.DIST((LN(($M55*EXP($L55/100*BA$5)))-LN($K55)-$Q55*BA$5)/($R55*SQRT(BA$5))-$R55*SQRT(BA$5),0,1,TRUE)+$M55*EXP($L55/100*BA$5)*(1-_xlfn.NORM.DIST((LN(($M55*EXP($L55/100*BA$5)))-LN($K55)-$Q55*BA$5)/($R55*SQRT(BA$5)),0,1,TRUE)))*EXP(-$F$1*BA$5)*INDEX('3)tpx females'!CI$57:CI$107,MATCH($O55,'3)tpx females'!$BB$57:$BB$107,0))</f>
        <v>0</v>
      </c>
      <c r="BB55" s="32">
        <f ca="1">($K55*EXP(BB$5*($Q55+0.5*($R55)^2))*_xlfn.NORM.DIST((LN(($M55*EXP($L55/100*BB$5)))-LN($K55)-$Q55*BB$5)/($R55*SQRT(BB$5))-$R55*SQRT(BB$5),0,1,TRUE)+$M55*EXP($L55/100*BB$5)*(1-_xlfn.NORM.DIST((LN(($M55*EXP($L55/100*BB$5)))-LN($K55)-$Q55*BB$5)/($R55*SQRT(BB$5)),0,1,TRUE)))*EXP(-$F$1*BB$5)*INDEX('3)tpx females'!CJ$57:CJ$107,MATCH($O55,'3)tpx females'!$BB$57:$BB$107,0))</f>
        <v>0</v>
      </c>
      <c r="BC55" s="32">
        <f ca="1">($K55*EXP(BC$5*($Q55+0.5*($R55)^2))*_xlfn.NORM.DIST((LN(($M55*EXP($L55/100*BC$5)))-LN($K55)-$Q55*BC$5)/($R55*SQRT(BC$5))-$R55*SQRT(BC$5),0,1,TRUE)+$M55*EXP($L55/100*BC$5)*(1-_xlfn.NORM.DIST((LN(($M55*EXP($L55/100*BC$5)))-LN($K55)-$Q55*BC$5)/($R55*SQRT(BC$5)),0,1,TRUE)))*EXP(-$F$1*BC$5)*INDEX('3)tpx females'!CK$57:CK$107,MATCH($O55,'3)tpx females'!$BB$57:$BB$107,0))</f>
        <v>0</v>
      </c>
      <c r="BD55" s="32">
        <f ca="1">($K55*EXP(BD$5*($Q55+0.5*($R55)^2))*_xlfn.NORM.DIST((LN(($M55*EXP($L55/100*BD$5)))-LN($K55)-$Q55*BD$5)/($R55*SQRT(BD$5))-$R55*SQRT(BD$5),0,1,TRUE)+$M55*EXP($L55/100*BD$5)*(1-_xlfn.NORM.DIST((LN(($M55*EXP($L55/100*BD$5)))-LN($K55)-$Q55*BD$5)/($R55*SQRT(BD$5)),0,1,TRUE)))*EXP(-$F$1*BD$5)*INDEX('3)tpx females'!CL$57:CL$107,MATCH($O55,'3)tpx females'!$BB$57:$BB$107,0))</f>
        <v>0</v>
      </c>
      <c r="BE55" s="32">
        <f ca="1">($K55*EXP(BE$5*($Q55+0.5*($R55)^2))*_xlfn.NORM.DIST((LN(($M55*EXP($L55/100*BE$5)))-LN($K55)-$Q55*BE$5)/($R55*SQRT(BE$5))-$R55*SQRT(BE$5),0,1,TRUE)+$M55*EXP($L55/100*BE$5)*(1-_xlfn.NORM.DIST((LN(($M55*EXP($L55/100*BE$5)))-LN($K55)-$Q55*BE$5)/($R55*SQRT(BE$5)),0,1,TRUE)))*EXP(-$F$1*BE$5)*INDEX('3)tpx females'!CM$57:CM$107,MATCH($O55,'3)tpx females'!$BB$57:$BB$107,0))</f>
        <v>0</v>
      </c>
      <c r="BF55" s="32">
        <f ca="1">($K55*EXP(BF$5*($Q55+0.5*($R55)^2))*_xlfn.NORM.DIST((LN(($M55*EXP($L55/100*BF$5)))-LN($K55)-$Q55*BF$5)/($R55*SQRT(BF$5))-$R55*SQRT(BF$5),0,1,TRUE)+$M55*EXP($L55/100*BF$5)*(1-_xlfn.NORM.DIST((LN(($M55*EXP($L55/100*BF$5)))-LN($K55)-$Q55*BF$5)/($R55*SQRT(BF$5)),0,1,TRUE)))*EXP(-$F$1*BF$5)*INDEX('3)tpx females'!CN$57:CN$107,MATCH($O55,'3)tpx females'!$BB$57:$BB$107,0))</f>
        <v>0</v>
      </c>
      <c r="BG55" s="32">
        <f ca="1">($K55*EXP(BG$5*($Q55+0.5*($R55)^2))*_xlfn.NORM.DIST((LN(($M55*EXP($L55/100*BG$5)))-LN($K55)-$Q55*BG$5)/($R55*SQRT(BG$5))-$R55*SQRT(BG$5),0,1,TRUE)+$M55*EXP($L55/100*BG$5)*(1-_xlfn.NORM.DIST((LN(($M55*EXP($L55/100*BG$5)))-LN($K55)-$Q55*BG$5)/($R55*SQRT(BG$5)),0,1,TRUE)))*EXP(-$F$1*BG$5)*INDEX('3)tpx females'!CO$57:CO$107,MATCH($O55,'3)tpx females'!$BB$57:$BB$107,0))</f>
        <v>0</v>
      </c>
      <c r="BH55" s="32">
        <f ca="1">($K55*EXP(BH$5*($Q55+0.5*($R55)^2))*_xlfn.NORM.DIST((LN(($M55*EXP($L55/100*BH$5)))-LN($K55)-$Q55*BH$5)/($R55*SQRT(BH$5))-$R55*SQRT(BH$5),0,1,TRUE)+$M55*EXP($L55/100*BH$5)*(1-_xlfn.NORM.DIST((LN(($M55*EXP($L55/100*BH$5)))-LN($K55)-$Q55*BH$5)/($R55*SQRT(BH$5)),0,1,TRUE)))*EXP(-$F$1*BH$5)*INDEX('3)tpx females'!CP$57:CP$107,MATCH($O55,'3)tpx females'!$BB$57:$BB$107,0))</f>
        <v>0</v>
      </c>
      <c r="BI55" s="32">
        <f ca="1">($K55*EXP(BI$5*($Q55+0.5*($R55)^2))*_xlfn.NORM.DIST((LN(($M55*EXP($L55/100*BI$5)))-LN($K55)-$Q55*BI$5)/($R55*SQRT(BI$5))-$R55*SQRT(BI$5),0,1,TRUE)+$M55*EXP($L55/100*BI$5)*(1-_xlfn.NORM.DIST((LN(($M55*EXP($L55/100*BI$5)))-LN($K55)-$Q55*BI$5)/($R55*SQRT(BI$5)),0,1,TRUE)))*EXP(-$F$1*BI$5)*INDEX('3)tpx females'!CQ$57:CQ$107,MATCH($O55,'3)tpx females'!$BB$57:$BB$107,0))</f>
        <v>0</v>
      </c>
      <c r="BJ55" s="32">
        <f ca="1">($K55*EXP(BJ$5*($Q55+0.5*($R55)^2))*_xlfn.NORM.DIST((LN(($M55*EXP($L55/100*BJ$5)))-LN($K55)-$Q55*BJ$5)/($R55*SQRT(BJ$5))-$R55*SQRT(BJ$5),0,1,TRUE)+$M55*EXP($L55/100*BJ$5)*(1-_xlfn.NORM.DIST((LN(($M55*EXP($L55/100*BJ$5)))-LN($K55)-$Q55*BJ$5)/($R55*SQRT(BJ$5)),0,1,TRUE)))*EXP(-$F$1*BJ$5)*INDEX('3)tpx females'!CR$57:CR$107,MATCH($O55,'3)tpx females'!$BB$57:$BB$107,0))</f>
        <v>0</v>
      </c>
      <c r="BK55" s="32">
        <f ca="1">($K55*EXP(BK$5*($Q55+0.5*($R55)^2))*_xlfn.NORM.DIST((LN(($M55*EXP($L55/100*BK$5)))-LN($K55)-$Q55*BK$5)/($R55*SQRT(BK$5))-$R55*SQRT(BK$5),0,1,TRUE)+$M55*EXP($L55/100*BK$5)*(1-_xlfn.NORM.DIST((LN(($M55*EXP($L55/100*BK$5)))-LN($K55)-$Q55*BK$5)/($R55*SQRT(BK$5)),0,1,TRUE)))*EXP(-$F$1*BK$5)*INDEX('3)tpx females'!CS$57:CS$107,MATCH($O55,'3)tpx females'!$BB$57:$BB$107,0))</f>
        <v>0</v>
      </c>
      <c r="BL55" s="32">
        <f ca="1">($K55*EXP(BL$5*($Q55+0.5*($R55)^2))*_xlfn.NORM.DIST((LN(($M55*EXP($L55/100*BL$5)))-LN($K55)-$Q55*BL$5)/($R55*SQRT(BL$5))-$R55*SQRT(BL$5),0,1,TRUE)+$M55*EXP($L55/100*BL$5)*(1-_xlfn.NORM.DIST((LN(($M55*EXP($L55/100*BL$5)))-LN($K55)-$Q55*BL$5)/($R55*SQRT(BL$5)),0,1,TRUE)))*EXP(-$F$1*BL$5)*INDEX('3)tpx females'!CT$57:CT$107,MATCH($O55,'3)tpx females'!$BB$57:$BB$107,0))</f>
        <v>0</v>
      </c>
      <c r="BM55" s="32">
        <f ca="1">($K55*EXP(BM$5*($Q55+0.5*($R55)^2))*_xlfn.NORM.DIST((LN(($M55*EXP($L55/100*BM$5)))-LN($K55)-$Q55*BM$5)/($R55*SQRT(BM$5))-$R55*SQRT(BM$5),0,1,TRUE)+$M55*EXP($L55/100*BM$5)*(1-_xlfn.NORM.DIST((LN(($M55*EXP($L55/100*BM$5)))-LN($K55)-$Q55*BM$5)/($R55*SQRT(BM$5)),0,1,TRUE)))*EXP(-$F$1*BM$5)*INDEX('3)tpx females'!CU$57:CU$107,MATCH($O55,'3)tpx females'!$BB$57:$BB$107,0))</f>
        <v>0</v>
      </c>
      <c r="BN55" s="32">
        <f ca="1">($K55*EXP(BN$5*($Q55+0.5*($R55)^2))*_xlfn.NORM.DIST((LN(($M55*EXP($L55/100*BN$5)))-LN($K55)-$Q55*BN$5)/($R55*SQRT(BN$5))-$R55*SQRT(BN$5),0,1,TRUE)+$M55*EXP($L55/100*BN$5)*(1-_xlfn.NORM.DIST((LN(($M55*EXP($L55/100*BN$5)))-LN($K55)-$Q55*BN$5)/($R55*SQRT(BN$5)),0,1,TRUE)))*EXP(-$F$1*BN$5)*INDEX('3)tpx females'!CV$57:CV$107,MATCH($O55,'3)tpx females'!$BB$57:$BB$107,0))</f>
        <v>0</v>
      </c>
      <c r="BO55" s="32">
        <f ca="1">($K55*EXP(BO$5*($Q55+0.5*($R55)^2))*_xlfn.NORM.DIST((LN(($M55*EXP($L55/100*BO$5)))-LN($K55)-$Q55*BO$5)/($R55*SQRT(BO$5))-$R55*SQRT(BO$5),0,1,TRUE)+$M55*EXP($L55/100*BO$5)*(1-_xlfn.NORM.DIST((LN(($M55*EXP($L55/100*BO$5)))-LN($K55)-$Q55*BO$5)/($R55*SQRT(BO$5)),0,1,TRUE)))*EXP(-$F$1*BO$5)*INDEX('3)tpx females'!CW$57:CW$107,MATCH($O55,'3)tpx females'!$BB$57:$BB$107,0))</f>
        <v>0</v>
      </c>
      <c r="BP55" s="32">
        <f ca="1">($K55*EXP(BP$5*($Q55+0.5*($R55)^2))*_xlfn.NORM.DIST((LN(($M55*EXP($L55/100*BP$5)))-LN($K55)-$Q55*BP$5)/($R55*SQRT(BP$5))-$R55*SQRT(BP$5),0,1,TRUE)+$M55*EXP($L55/100*BP$5)*(1-_xlfn.NORM.DIST((LN(($M55*EXP($L55/100*BP$5)))-LN($K55)-$Q55*BP$5)/($R55*SQRT(BP$5)),0,1,TRUE)))*EXP(-$F$1*BP$5)*INDEX('3)tpx females'!CX$57:CX$107,MATCH($O55,'3)tpx females'!$BB$57:$BB$107,0))</f>
        <v>0</v>
      </c>
      <c r="BQ55" s="32">
        <f ca="1">($K55*EXP(BQ$5*($Q55+0.5*($R55)^2))*_xlfn.NORM.DIST((LN(($M55*EXP($L55/100*BQ$5)))-LN($K55)-$Q55*BQ$5)/($R55*SQRT(BQ$5))-$R55*SQRT(BQ$5),0,1,TRUE)+$M55*EXP($L55/100*BQ$5)*(1-_xlfn.NORM.DIST((LN(($M55*EXP($L55/100*BQ$5)))-LN($K55)-$Q55*BQ$5)/($R55*SQRT(BQ$5)),0,1,TRUE)))*EXP(-$F$1*BQ$5)*INDEX('3)tpx females'!CY$57:CY$107,MATCH($O55,'3)tpx females'!$BB$57:$BB$107,0))</f>
        <v>0</v>
      </c>
      <c r="BR55" s="32">
        <f ca="1">($K55*EXP(BR$5*($Q55+0.5*($R55)^2))*_xlfn.NORM.DIST((LN(($M55*EXP($L55/100*BR$5)))-LN($K55)-$Q55*BR$5)/($R55*SQRT(BR$5))-$R55*SQRT(BR$5),0,1,TRUE)+$M55*EXP($L55/100*BR$5)*(1-_xlfn.NORM.DIST((LN(($M55*EXP($L55/100*BR$5)))-LN($K55)-$Q55*BR$5)/($R55*SQRT(BR$5)),0,1,TRUE)))*EXP(-$F$1*BR$5)*INDEX('3)tpx females'!CZ$57:CZ$107,MATCH($O55,'3)tpx females'!$BB$57:$BB$107,0))</f>
        <v>0</v>
      </c>
      <c r="BS55" s="32">
        <f ca="1">($K55*EXP(BS$5*($Q55+0.5*($R55)^2))*_xlfn.NORM.DIST((LN(($M55*EXP($L55/100*BS$5)))-LN($K55)-$Q55*BS$5)/($R55*SQRT(BS$5))-$R55*SQRT(BS$5),0,1,TRUE)+$M55*EXP($L55/100*BS$5)*(1-_xlfn.NORM.DIST((LN(($M55*EXP($L55/100*BS$5)))-LN($K55)-$Q55*BS$5)/($R55*SQRT(BS$5)),0,1,TRUE)))*EXP(-$F$1*BS$5)*INDEX('3)tpx females'!DA$57:DA$107,MATCH($O55,'3)tpx females'!$BB$57:$BB$107,0))</f>
        <v>0</v>
      </c>
      <c r="BU55" s="32">
        <f t="shared" si="58"/>
        <v>77121.943625325919</v>
      </c>
      <c r="BV55" s="32">
        <f t="shared" si="67"/>
        <v>72812.515205817792</v>
      </c>
      <c r="BW55" s="32">
        <f t="shared" si="68"/>
        <v>73728.383899885885</v>
      </c>
      <c r="BX55" s="32">
        <f t="shared" si="69"/>
        <v>74655.772803939879</v>
      </c>
      <c r="BY55" s="32">
        <f t="shared" si="70"/>
        <v>75594.82682438285</v>
      </c>
      <c r="BZ55" s="32">
        <f t="shared" si="71"/>
        <v>76545.692690316006</v>
      </c>
      <c r="CA55" s="32">
        <f t="shared" si="72"/>
        <v>77508.518976465406</v>
      </c>
      <c r="CB55" s="32">
        <f t="shared" si="73"/>
        <v>78483.456126397228</v>
      </c>
      <c r="CC55" s="32">
        <f t="shared" si="74"/>
        <v>79470.656476024611</v>
      </c>
      <c r="CD55" s="32">
        <f t="shared" si="75"/>
        <v>80470.27427741063</v>
      </c>
      <c r="CE55" s="32">
        <f t="shared" si="76"/>
        <v>81482.465722869296</v>
      </c>
      <c r="CF55" s="32">
        <f t="shared" si="77"/>
        <v>82507.388969356107</v>
      </c>
      <c r="CG55" s="32">
        <f t="shared" si="78"/>
        <v>83545.204163061848</v>
      </c>
      <c r="CH55" s="32">
        <f t="shared" si="79"/>
        <v>84596.07346378082</v>
      </c>
      <c r="CI55" s="32">
        <f t="shared" si="80"/>
        <v>85660.161067576657</v>
      </c>
      <c r="CJ55" s="32">
        <f t="shared" si="81"/>
        <v>86737.633223904835</v>
      </c>
      <c r="CK55" s="32">
        <f t="shared" si="82"/>
        <v>87828.658239239885</v>
      </c>
      <c r="CL55" s="32">
        <f t="shared" si="83"/>
        <v>88933.406453627947</v>
      </c>
      <c r="CM55" s="32">
        <f t="shared" si="84"/>
        <v>90052.050170481889</v>
      </c>
      <c r="CN55" s="32">
        <f t="shared" si="85"/>
        <v>91184.763514954539</v>
      </c>
      <c r="CO55" s="32">
        <f t="shared" si="86"/>
        <v>92331.722193919923</v>
      </c>
      <c r="CP55" s="32">
        <f t="shared" si="87"/>
        <v>93493.103131925818</v>
      </c>
      <c r="CQ55" s="32">
        <f t="shared" si="88"/>
        <v>94669.083962562232</v>
      </c>
      <c r="CR55" s="32">
        <f t="shared" si="89"/>
        <v>95859.842362827825</v>
      </c>
      <c r="CS55" s="32">
        <f t="shared" si="90"/>
        <v>97065.555228058103</v>
      </c>
      <c r="CT55" s="32">
        <f t="shared" si="91"/>
        <v>98286.397695424996</v>
      </c>
      <c r="CU55" s="32">
        <f t="shared" si="92"/>
        <v>99522.542033674981</v>
      </c>
      <c r="CV55" s="32">
        <f t="shared" si="93"/>
        <v>100774.15642469822</v>
      </c>
      <c r="CW55" s="32">
        <f t="shared" si="94"/>
        <v>102041.4036681671</v>
      </c>
      <c r="CX55" s="32">
        <f t="shared" si="95"/>
        <v>103324.43984365283</v>
      </c>
      <c r="CY55" s="32">
        <f t="shared" si="96"/>
        <v>104623.41296544572</v>
      </c>
      <c r="CZ55" s="32">
        <f t="shared" si="97"/>
        <v>105938.46166407001</v>
      </c>
      <c r="DA55" s="32">
        <f t="shared" si="98"/>
        <v>107269.71392563714</v>
      </c>
      <c r="DB55" s="32">
        <f t="shared" si="99"/>
        <v>108617.28591617834</v>
      </c>
      <c r="DC55" s="32">
        <f t="shared" si="100"/>
        <v>109981.28091338773</v>
      </c>
      <c r="DD55" s="32">
        <f t="shared" si="101"/>
        <v>111361.78836319037</v>
      </c>
      <c r="DE55" s="32">
        <f t="shared" si="102"/>
        <v>112758.88307353838</v>
      </c>
      <c r="DF55" s="32">
        <f t="shared" si="103"/>
        <v>114172.62455308213</v>
      </c>
      <c r="DG55" s="32">
        <f t="shared" si="104"/>
        <v>115603.05649804145</v>
      </c>
      <c r="DH55" s="32">
        <f t="shared" si="105"/>
        <v>117050.20642680205</v>
      </c>
      <c r="DI55" s="32">
        <f t="shared" si="106"/>
        <v>118514.08545856066</v>
      </c>
      <c r="DJ55" s="32">
        <f t="shared" si="107"/>
        <v>119994.68822972928</v>
      </c>
      <c r="DK55" s="32">
        <f t="shared" si="108"/>
        <v>121491.99293977625</v>
      </c>
      <c r="DL55" s="32">
        <f t="shared" si="109"/>
        <v>123005.96151668635</v>
      </c>
      <c r="DM55" s="32">
        <f t="shared" si="110"/>
        <v>124536.53989120136</v>
      </c>
      <c r="DN55" s="32">
        <f t="shared" si="111"/>
        <v>126083.65836840656</v>
      </c>
      <c r="DO55" s="32">
        <f t="shared" si="112"/>
        <v>127647.23208498357</v>
      </c>
      <c r="DP55" s="32">
        <f t="shared" si="113"/>
        <v>129227.16154049944</v>
      </c>
      <c r="DQ55" s="32">
        <f t="shared" si="114"/>
        <v>130823.33319138637</v>
      </c>
      <c r="DR55" s="32">
        <f t="shared" si="115"/>
        <v>132435.62009673277</v>
      </c>
      <c r="DT55" s="48">
        <f t="shared" si="116"/>
        <v>80</v>
      </c>
      <c r="DU55" s="32"/>
      <c r="DV55" s="32">
        <f ca="1">INDEX('3)tpx females'!BD$57:BD$107,MATCH('3) 2016 cases'!DT55,'3)tpx females'!$BB$57:$BB$107,0))</f>
        <v>3.134121136812551E-2</v>
      </c>
      <c r="DW55" s="32">
        <f t="shared" ca="1" si="117"/>
        <v>-2417.0951362819992</v>
      </c>
      <c r="DX55" s="32">
        <f t="shared" ca="1" si="61"/>
        <v>0.96865878863187449</v>
      </c>
      <c r="DZ55" s="32">
        <f t="shared" ca="1" si="118"/>
        <v>-87986.930517749119</v>
      </c>
      <c r="EA55" s="32">
        <f t="shared" ca="1" si="119"/>
        <v>10864.9868924232</v>
      </c>
      <c r="EB55" s="32">
        <f t="shared" ca="1" si="64"/>
        <v>340.52185070734862</v>
      </c>
      <c r="EC55" s="32">
        <f ca="1">EA55*'3) Value'!AN67</f>
        <v>0</v>
      </c>
      <c r="EE55" s="32">
        <f ca="1">IF(EC55=0,'3) Value'!AM67+'3) 2016 cases'!DZ55,0)</f>
        <v>1.3990732550155371E-3</v>
      </c>
    </row>
    <row r="56" spans="3:135" x14ac:dyDescent="0.25">
      <c r="C56" s="32" t="s">
        <v>16</v>
      </c>
      <c r="D56" s="32" t="s">
        <v>14</v>
      </c>
      <c r="E56" s="49">
        <v>14386</v>
      </c>
      <c r="F56" s="32" t="s">
        <v>13</v>
      </c>
      <c r="G56" s="32" t="s">
        <v>17</v>
      </c>
      <c r="H56" s="49" t="s">
        <v>17</v>
      </c>
      <c r="I56" s="32" t="s">
        <v>17</v>
      </c>
      <c r="J56" s="32" t="s">
        <v>20</v>
      </c>
      <c r="K56" s="52">
        <v>395000</v>
      </c>
      <c r="L56" s="52">
        <v>9.1</v>
      </c>
      <c r="M56" s="52">
        <v>158750</v>
      </c>
      <c r="O56" s="48">
        <f t="shared" si="65"/>
        <v>77</v>
      </c>
      <c r="Q56" s="32">
        <f>INDEX('2b)Working'!$I$61:$P$61,MATCH($J56,'2b)Working'!$I$60:$P$60,0))</f>
        <v>7.4552232955274328E-2</v>
      </c>
      <c r="R56" s="32">
        <f>INDEX('2b)Working'!$I$62:$P$62,MATCH($J56,'2b)Working'!$I$60:$P$60,0))</f>
        <v>6.4868498859960141E-2</v>
      </c>
      <c r="T56" s="9">
        <f t="shared" ca="1" si="66"/>
        <v>209385.36753579442</v>
      </c>
      <c r="U56" s="10"/>
      <c r="V56" s="32">
        <f ca="1">($K56*EXP(V$5*($Q56+0.5*($R56)^2))*_xlfn.NORM.DIST((LN(($M56*EXP($L56/100*V$5)))-LN($K56)-$Q56*V$5)/($R56*SQRT(V$5))-$R56*SQRT(V$5),0,1,TRUE)+$M56*EXP($L56/100*V$5)*(1-_xlfn.NORM.DIST((LN(($M56*EXP($L56/100*V$5)))-LN($K56)-$Q56*V$5)/($R56*SQRT(V$5)),0,1,TRUE)))*EXP(-$F$1*V$5)*INDEX('3)tpx females'!BD$57:BD$107,MATCH($O56,'3)tpx females'!$BB$57:$BB$107,0))</f>
        <v>3352.2760711068586</v>
      </c>
      <c r="W56" s="32">
        <f ca="1">($K56*EXP(W$5*($Q56+0.5*($R56)^2))*_xlfn.NORM.DIST((LN(($M56*EXP($L56/100*W$5)))-LN($K56)-$Q56*W$5)/($R56*SQRT(W$5))-$R56*SQRT(W$5),0,1,TRUE)+$M56*EXP($L56/100*W$5)*(1-_xlfn.NORM.DIST((LN(($M56*EXP($L56/100*W$5)))-LN($K56)-$Q56*W$5)/($R56*SQRT(W$5)),0,1,TRUE)))*EXP(-$F$1*W$5)*INDEX('3)tpx females'!BE$57:BE$107,MATCH($O56,'3)tpx females'!$BB$57:$BB$107,0))</f>
        <v>3679.3496701177392</v>
      </c>
      <c r="X56" s="32">
        <f ca="1">($K56*EXP(X$5*($Q56+0.5*($R56)^2))*_xlfn.NORM.DIST((LN(($M56*EXP($L56/100*X$5)))-LN($K56)-$Q56*X$5)/($R56*SQRT(X$5))-$R56*SQRT(X$5),0,1,TRUE)+$M56*EXP($L56/100*X$5)*(1-_xlfn.NORM.DIST((LN(($M56*EXP($L56/100*X$5)))-LN($K56)-$Q56*X$5)/($R56*SQRT(X$5)),0,1,TRUE)))*EXP(-$F$1*X$5)*INDEX('3)tpx females'!BF$57:BF$107,MATCH($O56,'3)tpx females'!$BB$57:$BB$107,0))</f>
        <v>4008.224883728627</v>
      </c>
      <c r="Y56" s="32">
        <f ca="1">($K56*EXP(Y$5*($Q56+0.5*($R56)^2))*_xlfn.NORM.DIST((LN(($M56*EXP($L56/100*Y$5)))-LN($K56)-$Q56*Y$5)/($R56*SQRT(Y$5))-$R56*SQRT(Y$5),0,1,TRUE)+$M56*EXP($L56/100*Y$5)*(1-_xlfn.NORM.DIST((LN(($M56*EXP($L56/100*Y$5)))-LN($K56)-$Q56*Y$5)/($R56*SQRT(Y$5)),0,1,TRUE)))*EXP(-$F$1*Y$5)*INDEX('3)tpx females'!BG$57:BG$107,MATCH($O56,'3)tpx females'!$BB$57:$BB$107,0))</f>
        <v>4799.6413442465982</v>
      </c>
      <c r="Z56" s="32">
        <f ca="1">($K56*EXP(Z$5*($Q56+0.5*($R56)^2))*_xlfn.NORM.DIST((LN(($M56*EXP($L56/100*Z$5)))-LN($K56)-$Q56*Z$5)/($R56*SQRT(Z$5))-$R56*SQRT(Z$5),0,1,TRUE)+$M56*EXP($L56/100*Z$5)*(1-_xlfn.NORM.DIST((LN(($M56*EXP($L56/100*Z$5)))-LN($K56)-$Q56*Z$5)/($R56*SQRT(Z$5)),0,1,TRUE)))*EXP(-$F$1*Z$5)*INDEX('3)tpx females'!BH$57:BH$107,MATCH($O56,'3)tpx females'!$BB$57:$BB$107,0))</f>
        <v>5309.5950030867361</v>
      </c>
      <c r="AA56" s="32">
        <f ca="1">($K56*EXP(AA$5*($Q56+0.5*($R56)^2))*_xlfn.NORM.DIST((LN(($M56*EXP($L56/100*AA$5)))-LN($K56)-$Q56*AA$5)/($R56*SQRT(AA$5))-$R56*SQRT(AA$5),0,1,TRUE)+$M56*EXP($L56/100*AA$5)*(1-_xlfn.NORM.DIST((LN(($M56*EXP($L56/100*AA$5)))-LN($K56)-$Q56*AA$5)/($R56*SQRT(AA$5)),0,1,TRUE)))*EXP(-$F$1*AA$5)*INDEX('3)tpx females'!BI$57:BI$107,MATCH($O56,'3)tpx females'!$BB$57:$BB$107,0))</f>
        <v>6220.3039649541897</v>
      </c>
      <c r="AB56" s="32">
        <f ca="1">($K56*EXP(AB$5*($Q56+0.5*($R56)^2))*_xlfn.NORM.DIST((LN(($M56*EXP($L56/100*AB$5)))-LN($K56)-$Q56*AB$5)/($R56*SQRT(AB$5))-$R56*SQRT(AB$5),0,1,TRUE)+$M56*EXP($L56/100*AB$5)*(1-_xlfn.NORM.DIST((LN(($M56*EXP($L56/100*AB$5)))-LN($K56)-$Q56*AB$5)/($R56*SQRT(AB$5)),0,1,TRUE)))*EXP(-$F$1*AB$5)*INDEX('3)tpx females'!BJ$57:BJ$107,MATCH($O56,'3)tpx females'!$BB$57:$BB$107,0))</f>
        <v>6972.9728387159248</v>
      </c>
      <c r="AC56" s="32">
        <f ca="1">($K56*EXP(AC$5*($Q56+0.5*($R56)^2))*_xlfn.NORM.DIST((LN(($M56*EXP($L56/100*AC$5)))-LN($K56)-$Q56*AC$5)/($R56*SQRT(AC$5))-$R56*SQRT(AC$5),0,1,TRUE)+$M56*EXP($L56/100*AC$5)*(1-_xlfn.NORM.DIST((LN(($M56*EXP($L56/100*AC$5)))-LN($K56)-$Q56*AC$5)/($R56*SQRT(AC$5)),0,1,TRUE)))*EXP(-$F$1*AC$5)*INDEX('3)tpx females'!BK$57:BK$107,MATCH($O56,'3)tpx females'!$BB$57:$BB$107,0))</f>
        <v>7367.2698742439616</v>
      </c>
      <c r="AD56" s="32">
        <f ca="1">($K56*EXP(AD$5*($Q56+0.5*($R56)^2))*_xlfn.NORM.DIST((LN(($M56*EXP($L56/100*AD$5)))-LN($K56)-$Q56*AD$5)/($R56*SQRT(AD$5))-$R56*SQRT(AD$5),0,1,TRUE)+$M56*EXP($L56/100*AD$5)*(1-_xlfn.NORM.DIST((LN(($M56*EXP($L56/100*AD$5)))-LN($K56)-$Q56*AD$5)/($R56*SQRT(AD$5)),0,1,TRUE)))*EXP(-$F$1*AD$5)*INDEX('3)tpx females'!BL$57:BL$107,MATCH($O56,'3)tpx females'!$BB$57:$BB$107,0))</f>
        <v>8345.4891262677411</v>
      </c>
      <c r="AE56" s="32">
        <f ca="1">($K56*EXP(AE$5*($Q56+0.5*($R56)^2))*_xlfn.NORM.DIST((LN(($M56*EXP($L56/100*AE$5)))-LN($K56)-$Q56*AE$5)/($R56*SQRT(AE$5))-$R56*SQRT(AE$5),0,1,TRUE)+$M56*EXP($L56/100*AE$5)*(1-_xlfn.NORM.DIST((LN(($M56*EXP($L56/100*AE$5)))-LN($K56)-$Q56*AE$5)/($R56*SQRT(AE$5)),0,1,TRUE)))*EXP(-$F$1*AE$5)*INDEX('3)tpx females'!BM$57:BM$107,MATCH($O56,'3)tpx females'!$BB$57:$BB$107,0))</f>
        <v>9563.9837650559093</v>
      </c>
      <c r="AF56" s="32">
        <f ca="1">($K56*EXP(AF$5*($Q56+0.5*($R56)^2))*_xlfn.NORM.DIST((LN(($M56*EXP($L56/100*AF$5)))-LN($K56)-$Q56*AF$5)/($R56*SQRT(AF$5))-$R56*SQRT(AF$5),0,1,TRUE)+$M56*EXP($L56/100*AF$5)*(1-_xlfn.NORM.DIST((LN(($M56*EXP($L56/100*AF$5)))-LN($K56)-$Q56*AF$5)/($R56*SQRT(AF$5)),0,1,TRUE)))*EXP(-$F$1*AF$5)*INDEX('3)tpx females'!BN$57:BN$107,MATCH($O56,'3)tpx females'!$BB$57:$BB$107,0))</f>
        <v>10225.784921922885</v>
      </c>
      <c r="AG56" s="32">
        <f ca="1">($K56*EXP(AG$5*($Q56+0.5*($R56)^2))*_xlfn.NORM.DIST((LN(($M56*EXP($L56/100*AG$5)))-LN($K56)-$Q56*AG$5)/($R56*SQRT(AG$5))-$R56*SQRT(AG$5),0,1,TRUE)+$M56*EXP($L56/100*AG$5)*(1-_xlfn.NORM.DIST((LN(($M56*EXP($L56/100*AG$5)))-LN($K56)-$Q56*AG$5)/($R56*SQRT(AG$5)),0,1,TRUE)))*EXP(-$F$1*AG$5)*INDEX('3)tpx females'!BO$57:BO$107,MATCH($O56,'3)tpx females'!$BB$57:$BB$107,0))</f>
        <v>11121.137317014178</v>
      </c>
      <c r="AH56" s="32">
        <f ca="1">($K56*EXP(AH$5*($Q56+0.5*($R56)^2))*_xlfn.NORM.DIST((LN(($M56*EXP($L56/100*AH$5)))-LN($K56)-$Q56*AH$5)/($R56*SQRT(AH$5))-$R56*SQRT(AH$5),0,1,TRUE)+$M56*EXP($L56/100*AH$5)*(1-_xlfn.NORM.DIST((LN(($M56*EXP($L56/100*AH$5)))-LN($K56)-$Q56*AH$5)/($R56*SQRT(AH$5)),0,1,TRUE)))*EXP(-$F$1*AH$5)*INDEX('3)tpx females'!BP$57:BP$107,MATCH($O56,'3)tpx females'!$BB$57:$BB$107,0))</f>
        <v>12522.055911313748</v>
      </c>
      <c r="AI56" s="32">
        <f ca="1">($K56*EXP(AI$5*($Q56+0.5*($R56)^2))*_xlfn.NORM.DIST((LN(($M56*EXP($L56/100*AI$5)))-LN($K56)-$Q56*AI$5)/($R56*SQRT(AI$5))-$R56*SQRT(AI$5),0,1,TRUE)+$M56*EXP($L56/100*AI$5)*(1-_xlfn.NORM.DIST((LN(($M56*EXP($L56/100*AI$5)))-LN($K56)-$Q56*AI$5)/($R56*SQRT(AI$5)),0,1,TRUE)))*EXP(-$F$1*AI$5)*INDEX('3)tpx females'!BQ$57:BQ$107,MATCH($O56,'3)tpx females'!$BB$57:$BB$107,0))</f>
        <v>12982.230703692969</v>
      </c>
      <c r="AJ56" s="32">
        <f ca="1">($K56*EXP(AJ$5*($Q56+0.5*($R56)^2))*_xlfn.NORM.DIST((LN(($M56*EXP($L56/100*AJ$5)))-LN($K56)-$Q56*AJ$5)/($R56*SQRT(AJ$5))-$R56*SQRT(AJ$5),0,1,TRUE)+$M56*EXP($L56/100*AJ$5)*(1-_xlfn.NORM.DIST((LN(($M56*EXP($L56/100*AJ$5)))-LN($K56)-$Q56*AJ$5)/($R56*SQRT(AJ$5)),0,1,TRUE)))*EXP(-$F$1*AJ$5)*INDEX('3)tpx females'!BR$57:BR$107,MATCH($O56,'3)tpx females'!$BB$57:$BB$107,0))</f>
        <v>12657.38868438586</v>
      </c>
      <c r="AK56" s="32">
        <f ca="1">($K56*EXP(AK$5*($Q56+0.5*($R56)^2))*_xlfn.NORM.DIST((LN(($M56*EXP($L56/100*AK$5)))-LN($K56)-$Q56*AK$5)/($R56*SQRT(AK$5))-$R56*SQRT(AK$5),0,1,TRUE)+$M56*EXP($L56/100*AK$5)*(1-_xlfn.NORM.DIST((LN(($M56*EXP($L56/100*AK$5)))-LN($K56)-$Q56*AK$5)/($R56*SQRT(AK$5)),0,1,TRUE)))*EXP(-$F$1*AK$5)*INDEX('3)tpx females'!BS$57:BS$107,MATCH($O56,'3)tpx females'!$BB$57:$BB$107,0))</f>
        <v>12362.403372180706</v>
      </c>
      <c r="AL56" s="32">
        <f ca="1">($K56*EXP(AL$5*($Q56+0.5*($R56)^2))*_xlfn.NORM.DIST((LN(($M56*EXP($L56/100*AL$5)))-LN($K56)-$Q56*AL$5)/($R56*SQRT(AL$5))-$R56*SQRT(AL$5),0,1,TRUE)+$M56*EXP($L56/100*AL$5)*(1-_xlfn.NORM.DIST((LN(($M56*EXP($L56/100*AL$5)))-LN($K56)-$Q56*AL$5)/($R56*SQRT(AL$5)),0,1,TRUE)))*EXP(-$F$1*AL$5)*INDEX('3)tpx females'!BT$57:BT$107,MATCH($O56,'3)tpx females'!$BB$57:$BB$107,0))</f>
        <v>12065.353085658007</v>
      </c>
      <c r="AM56" s="32">
        <f ca="1">($K56*EXP(AM$5*($Q56+0.5*($R56)^2))*_xlfn.NORM.DIST((LN(($M56*EXP($L56/100*AM$5)))-LN($K56)-$Q56*AM$5)/($R56*SQRT(AM$5))-$R56*SQRT(AM$5),0,1,TRUE)+$M56*EXP($L56/100*AM$5)*(1-_xlfn.NORM.DIST((LN(($M56*EXP($L56/100*AM$5)))-LN($K56)-$Q56*AM$5)/($R56*SQRT(AM$5)),0,1,TRUE)))*EXP(-$F$1*AM$5)*INDEX('3)tpx females'!BU$57:BU$107,MATCH($O56,'3)tpx females'!$BB$57:$BB$107,0))</f>
        <v>11920.795006213972</v>
      </c>
      <c r="AN56" s="32">
        <f ca="1">($K56*EXP(AN$5*($Q56+0.5*($R56)^2))*_xlfn.NORM.DIST((LN(($M56*EXP($L56/100*AN$5)))-LN($K56)-$Q56*AN$5)/($R56*SQRT(AN$5))-$R56*SQRT(AN$5),0,1,TRUE)+$M56*EXP($L56/100*AN$5)*(1-_xlfn.NORM.DIST((LN(($M56*EXP($L56/100*AN$5)))-LN($K56)-$Q56*AN$5)/($R56*SQRT(AN$5)),0,1,TRUE)))*EXP(-$F$1*AN$5)*INDEX('3)tpx females'!BV$57:BV$107,MATCH($O56,'3)tpx females'!$BB$57:$BB$107,0))</f>
        <v>10815.012814122412</v>
      </c>
      <c r="AO56" s="32">
        <f ca="1">($K56*EXP(AO$5*($Q56+0.5*($R56)^2))*_xlfn.NORM.DIST((LN(($M56*EXP($L56/100*AO$5)))-LN($K56)-$Q56*AO$5)/($R56*SQRT(AO$5))-$R56*SQRT(AO$5),0,1,TRUE)+$M56*EXP($L56/100*AO$5)*(1-_xlfn.NORM.DIST((LN(($M56*EXP($L56/100*AO$5)))-LN($K56)-$Q56*AO$5)/($R56*SQRT(AO$5)),0,1,TRUE)))*EXP(-$F$1*AO$5)*INDEX('3)tpx females'!BW$57:BW$107,MATCH($O56,'3)tpx females'!$BB$57:$BB$107,0))</f>
        <v>9685.901191789384</v>
      </c>
      <c r="AP56" s="32">
        <f ca="1">($K56*EXP(AP$5*($Q56+0.5*($R56)^2))*_xlfn.NORM.DIST((LN(($M56*EXP($L56/100*AP$5)))-LN($K56)-$Q56*AP$5)/($R56*SQRT(AP$5))-$R56*SQRT(AP$5),0,1,TRUE)+$M56*EXP($L56/100*AP$5)*(1-_xlfn.NORM.DIST((LN(($M56*EXP($L56/100*AP$5)))-LN($K56)-$Q56*AP$5)/($R56*SQRT(AP$5)),0,1,TRUE)))*EXP(-$F$1*AP$5)*INDEX('3)tpx females'!BX$57:BX$107,MATCH($O56,'3)tpx females'!$BB$57:$BB$107,0))</f>
        <v>8363.8312915326496</v>
      </c>
      <c r="AQ56" s="32">
        <f ca="1">($K56*EXP(AQ$5*($Q56+0.5*($R56)^2))*_xlfn.NORM.DIST((LN(($M56*EXP($L56/100*AQ$5)))-LN($K56)-$Q56*AQ$5)/($R56*SQRT(AQ$5))-$R56*SQRT(AQ$5),0,1,TRUE)+$M56*EXP($L56/100*AQ$5)*(1-_xlfn.NORM.DIST((LN(($M56*EXP($L56/100*AQ$5)))-LN($K56)-$Q56*AQ$5)/($R56*SQRT(AQ$5)),0,1,TRUE)))*EXP(-$F$1*AQ$5)*INDEX('3)tpx females'!BY$57:BY$107,MATCH($O56,'3)tpx females'!$BB$57:$BB$107,0))</f>
        <v>6931.2425451719955</v>
      </c>
      <c r="AR56" s="32">
        <f ca="1">($K56*EXP(AR$5*($Q56+0.5*($R56)^2))*_xlfn.NORM.DIST((LN(($M56*EXP($L56/100*AR$5)))-LN($K56)-$Q56*AR$5)/($R56*SQRT(AR$5))-$R56*SQRT(AR$5),0,1,TRUE)+$M56*EXP($L56/100*AR$5)*(1-_xlfn.NORM.DIST((LN(($M56*EXP($L56/100*AR$5)))-LN($K56)-$Q56*AR$5)/($R56*SQRT(AR$5)),0,1,TRUE)))*EXP(-$F$1*AR$5)*INDEX('3)tpx females'!BZ$57:BZ$107,MATCH($O56,'3)tpx females'!$BB$57:$BB$107,0))</f>
        <v>5504.9880570606301</v>
      </c>
      <c r="AS56" s="32">
        <f ca="1">($K56*EXP(AS$5*($Q56+0.5*($R56)^2))*_xlfn.NORM.DIST((LN(($M56*EXP($L56/100*AS$5)))-LN($K56)-$Q56*AS$5)/($R56*SQRT(AS$5))-$R56*SQRT(AS$5),0,1,TRUE)+$M56*EXP($L56/100*AS$5)*(1-_xlfn.NORM.DIST((LN(($M56*EXP($L56/100*AS$5)))-LN($K56)-$Q56*AS$5)/($R56*SQRT(AS$5)),0,1,TRUE)))*EXP(-$F$1*AS$5)*INDEX('3)tpx females'!CA$57:CA$107,MATCH($O56,'3)tpx females'!$BB$57:$BB$107,0))</f>
        <v>4193.8197891700065</v>
      </c>
      <c r="AT56" s="32">
        <f ca="1">($K56*EXP(AT$5*($Q56+0.5*($R56)^2))*_xlfn.NORM.DIST((LN(($M56*EXP($L56/100*AT$5)))-LN($K56)-$Q56*AT$5)/($R56*SQRT(AT$5))-$R56*SQRT(AT$5),0,1,TRUE)+$M56*EXP($L56/100*AT$5)*(1-_xlfn.NORM.DIST((LN(($M56*EXP($L56/100*AT$5)))-LN($K56)-$Q56*AT$5)/($R56*SQRT(AT$5)),0,1,TRUE)))*EXP(-$F$1*AT$5)*INDEX('3)tpx females'!CB$57:CB$107,MATCH($O56,'3)tpx females'!$BB$57:$BB$107,0))</f>
        <v>3039.5103456586185</v>
      </c>
      <c r="AU56" s="32">
        <f ca="1">($K56*EXP(AU$5*($Q56+0.5*($R56)^2))*_xlfn.NORM.DIST((LN(($M56*EXP($L56/100*AU$5)))-LN($K56)-$Q56*AU$5)/($R56*SQRT(AU$5))-$R56*SQRT(AU$5),0,1,TRUE)+$M56*EXP($L56/100*AU$5)*(1-_xlfn.NORM.DIST((LN(($M56*EXP($L56/100*AU$5)))-LN($K56)-$Q56*AU$5)/($R56*SQRT(AU$5)),0,1,TRUE)))*EXP(-$F$1*AU$5)*INDEX('3)tpx females'!CC$57:CC$107,MATCH($O56,'3)tpx females'!$BB$57:$BB$107,0))</f>
        <v>2090.2490414865119</v>
      </c>
      <c r="AV56" s="32">
        <f ca="1">($K56*EXP(AV$5*($Q56+0.5*($R56)^2))*_xlfn.NORM.DIST((LN(($M56*EXP($L56/100*AV$5)))-LN($K56)-$Q56*AV$5)/($R56*SQRT(AV$5))-$R56*SQRT(AV$5),0,1,TRUE)+$M56*EXP($L56/100*AV$5)*(1-_xlfn.NORM.DIST((LN(($M56*EXP($L56/100*AV$5)))-LN($K56)-$Q56*AV$5)/($R56*SQRT(AV$5)),0,1,TRUE)))*EXP(-$F$1*AV$5)*INDEX('3)tpx females'!CD$57:CD$107,MATCH($O56,'3)tpx females'!$BB$57:$BB$107,0))</f>
        <v>1371.2972471774956</v>
      </c>
      <c r="AW56" s="32">
        <f ca="1">($K56*EXP(AW$5*($Q56+0.5*($R56)^2))*_xlfn.NORM.DIST((LN(($M56*EXP($L56/100*AW$5)))-LN($K56)-$Q56*AW$5)/($R56*SQRT(AW$5))-$R56*SQRT(AW$5),0,1,TRUE)+$M56*EXP($L56/100*AW$5)*(1-_xlfn.NORM.DIST((LN(($M56*EXP($L56/100*AW$5)))-LN($K56)-$Q56*AW$5)/($R56*SQRT(AW$5)),0,1,TRUE)))*EXP(-$F$1*AW$5)*INDEX('3)tpx females'!CE$57:CE$107,MATCH($O56,'3)tpx females'!$BB$57:$BB$107,0))</f>
        <v>853.40429565791942</v>
      </c>
      <c r="AX56" s="32">
        <f ca="1">($K56*EXP(AX$5*($Q56+0.5*($R56)^2))*_xlfn.NORM.DIST((LN(($M56*EXP($L56/100*AX$5)))-LN($K56)-$Q56*AX$5)/($R56*SQRT(AX$5))-$R56*SQRT(AX$5),0,1,TRUE)+$M56*EXP($L56/100*AX$5)*(1-_xlfn.NORM.DIST((LN(($M56*EXP($L56/100*AX$5)))-LN($K56)-$Q56*AX$5)/($R56*SQRT(AX$5)),0,1,TRUE)))*EXP(-$F$1*AX$5)*INDEX('3)tpx females'!CF$57:CF$107,MATCH($O56,'3)tpx females'!$BB$57:$BB$107,0))</f>
        <v>506.70960108783544</v>
      </c>
      <c r="AY56" s="32">
        <f ca="1">($K56*EXP(AY$5*($Q56+0.5*($R56)^2))*_xlfn.NORM.DIST((LN(($M56*EXP($L56/100*AY$5)))-LN($K56)-$Q56*AY$5)/($R56*SQRT(AY$5))-$R56*SQRT(AY$5),0,1,TRUE)+$M56*EXP($L56/100*AY$5)*(1-_xlfn.NORM.DIST((LN(($M56*EXP($L56/100*AY$5)))-LN($K56)-$Q56*AY$5)/($R56*SQRT(AY$5)),0,1,TRUE)))*EXP(-$F$1*AY$5)*INDEX('3)tpx females'!CG$57:CG$107,MATCH($O56,'3)tpx females'!$BB$57:$BB$107,0))</f>
        <v>276.14408466193504</v>
      </c>
      <c r="AZ56" s="32">
        <f ca="1">($K56*EXP(AZ$5*($Q56+0.5*($R56)^2))*_xlfn.NORM.DIST((LN(($M56*EXP($L56/100*AZ$5)))-LN($K56)-$Q56*AZ$5)/($R56*SQRT(AZ$5))-$R56*SQRT(AZ$5),0,1,TRUE)+$M56*EXP($L56/100*AZ$5)*(1-_xlfn.NORM.DIST((LN(($M56*EXP($L56/100*AZ$5)))-LN($K56)-$Q56*AZ$5)/($R56*SQRT(AZ$5)),0,1,TRUE)))*EXP(-$F$1*AZ$5)*INDEX('3)tpx females'!CH$57:CH$107,MATCH($O56,'3)tpx females'!$BB$57:$BB$107,0))</f>
        <v>152.60313718135686</v>
      </c>
      <c r="BA56" s="32">
        <f ca="1">($K56*EXP(BA$5*($Q56+0.5*($R56)^2))*_xlfn.NORM.DIST((LN(($M56*EXP($L56/100*BA$5)))-LN($K56)-$Q56*BA$5)/($R56*SQRT(BA$5))-$R56*SQRT(BA$5),0,1,TRUE)+$M56*EXP($L56/100*BA$5)*(1-_xlfn.NORM.DIST((LN(($M56*EXP($L56/100*BA$5)))-LN($K56)-$Q56*BA$5)/($R56*SQRT(BA$5)),0,1,TRUE)))*EXP(-$F$1*BA$5)*INDEX('3)tpx females'!CI$57:CI$107,MATCH($O56,'3)tpx females'!$BB$57:$BB$107,0))</f>
        <v>86.163381322027561</v>
      </c>
      <c r="BB56" s="32">
        <f ca="1">($K56*EXP(BB$5*($Q56+0.5*($R56)^2))*_xlfn.NORM.DIST((LN(($M56*EXP($L56/100*BB$5)))-LN($K56)-$Q56*BB$5)/($R56*SQRT(BB$5))-$R56*SQRT(BB$5),0,1,TRUE)+$M56*EXP($L56/100*BB$5)*(1-_xlfn.NORM.DIST((LN(($M56*EXP($L56/100*BB$5)))-LN($K56)-$Q56*BB$5)/($R56*SQRT(BB$5)),0,1,TRUE)))*EXP(-$F$1*BB$5)*INDEX('3)tpx females'!CJ$57:CJ$107,MATCH($O56,'3)tpx females'!$BB$57:$BB$107,0))</f>
        <v>38.235168807098596</v>
      </c>
      <c r="BC56" s="32">
        <f ca="1">($K56*EXP(BC$5*($Q56+0.5*($R56)^2))*_xlfn.NORM.DIST((LN(($M56*EXP($L56/100*BC$5)))-LN($K56)-$Q56*BC$5)/($R56*SQRT(BC$5))-$R56*SQRT(BC$5),0,1,TRUE)+$M56*EXP($L56/100*BC$5)*(1-_xlfn.NORM.DIST((LN(($M56*EXP($L56/100*BC$5)))-LN($K56)-$Q56*BC$5)/($R56*SQRT(BC$5)),0,1,TRUE)))*EXP(-$F$1*BC$5)*INDEX('3)tpx females'!CK$57:CK$107,MATCH($O56,'3)tpx females'!$BB$57:$BB$107,0))</f>
        <v>0</v>
      </c>
      <c r="BD56" s="32">
        <f ca="1">($K56*EXP(BD$5*($Q56+0.5*($R56)^2))*_xlfn.NORM.DIST((LN(($M56*EXP($L56/100*BD$5)))-LN($K56)-$Q56*BD$5)/($R56*SQRT(BD$5))-$R56*SQRT(BD$5),0,1,TRUE)+$M56*EXP($L56/100*BD$5)*(1-_xlfn.NORM.DIST((LN(($M56*EXP($L56/100*BD$5)))-LN($K56)-$Q56*BD$5)/($R56*SQRT(BD$5)),0,1,TRUE)))*EXP(-$F$1*BD$5)*INDEX('3)tpx females'!CL$57:CL$107,MATCH($O56,'3)tpx females'!$BB$57:$BB$107,0))</f>
        <v>0</v>
      </c>
      <c r="BE56" s="32">
        <f ca="1">($K56*EXP(BE$5*($Q56+0.5*($R56)^2))*_xlfn.NORM.DIST((LN(($M56*EXP($L56/100*BE$5)))-LN($K56)-$Q56*BE$5)/($R56*SQRT(BE$5))-$R56*SQRT(BE$5),0,1,TRUE)+$M56*EXP($L56/100*BE$5)*(1-_xlfn.NORM.DIST((LN(($M56*EXP($L56/100*BE$5)))-LN($K56)-$Q56*BE$5)/($R56*SQRT(BE$5)),0,1,TRUE)))*EXP(-$F$1*BE$5)*INDEX('3)tpx females'!CM$57:CM$107,MATCH($O56,'3)tpx females'!$BB$57:$BB$107,0))</f>
        <v>0</v>
      </c>
      <c r="BF56" s="32">
        <f ca="1">($K56*EXP(BF$5*($Q56+0.5*($R56)^2))*_xlfn.NORM.DIST((LN(($M56*EXP($L56/100*BF$5)))-LN($K56)-$Q56*BF$5)/($R56*SQRT(BF$5))-$R56*SQRT(BF$5),0,1,TRUE)+$M56*EXP($L56/100*BF$5)*(1-_xlfn.NORM.DIST((LN(($M56*EXP($L56/100*BF$5)))-LN($K56)-$Q56*BF$5)/($R56*SQRT(BF$5)),0,1,TRUE)))*EXP(-$F$1*BF$5)*INDEX('3)tpx females'!CN$57:CN$107,MATCH($O56,'3)tpx females'!$BB$57:$BB$107,0))</f>
        <v>0</v>
      </c>
      <c r="BG56" s="32">
        <f ca="1">($K56*EXP(BG$5*($Q56+0.5*($R56)^2))*_xlfn.NORM.DIST((LN(($M56*EXP($L56/100*BG$5)))-LN($K56)-$Q56*BG$5)/($R56*SQRT(BG$5))-$R56*SQRT(BG$5),0,1,TRUE)+$M56*EXP($L56/100*BG$5)*(1-_xlfn.NORM.DIST((LN(($M56*EXP($L56/100*BG$5)))-LN($K56)-$Q56*BG$5)/($R56*SQRT(BG$5)),0,1,TRUE)))*EXP(-$F$1*BG$5)*INDEX('3)tpx females'!CO$57:CO$107,MATCH($O56,'3)tpx females'!$BB$57:$BB$107,0))</f>
        <v>0</v>
      </c>
      <c r="BH56" s="32">
        <f ca="1">($K56*EXP(BH$5*($Q56+0.5*($R56)^2))*_xlfn.NORM.DIST((LN(($M56*EXP($L56/100*BH$5)))-LN($K56)-$Q56*BH$5)/($R56*SQRT(BH$5))-$R56*SQRT(BH$5),0,1,TRUE)+$M56*EXP($L56/100*BH$5)*(1-_xlfn.NORM.DIST((LN(($M56*EXP($L56/100*BH$5)))-LN($K56)-$Q56*BH$5)/($R56*SQRT(BH$5)),0,1,TRUE)))*EXP(-$F$1*BH$5)*INDEX('3)tpx females'!CP$57:CP$107,MATCH($O56,'3)tpx females'!$BB$57:$BB$107,0))</f>
        <v>0</v>
      </c>
      <c r="BI56" s="32">
        <f ca="1">($K56*EXP(BI$5*($Q56+0.5*($R56)^2))*_xlfn.NORM.DIST((LN(($M56*EXP($L56/100*BI$5)))-LN($K56)-$Q56*BI$5)/($R56*SQRT(BI$5))-$R56*SQRT(BI$5),0,1,TRUE)+$M56*EXP($L56/100*BI$5)*(1-_xlfn.NORM.DIST((LN(($M56*EXP($L56/100*BI$5)))-LN($K56)-$Q56*BI$5)/($R56*SQRT(BI$5)),0,1,TRUE)))*EXP(-$F$1*BI$5)*INDEX('3)tpx females'!CQ$57:CQ$107,MATCH($O56,'3)tpx females'!$BB$57:$BB$107,0))</f>
        <v>0</v>
      </c>
      <c r="BJ56" s="32">
        <f ca="1">($K56*EXP(BJ$5*($Q56+0.5*($R56)^2))*_xlfn.NORM.DIST((LN(($M56*EXP($L56/100*BJ$5)))-LN($K56)-$Q56*BJ$5)/($R56*SQRT(BJ$5))-$R56*SQRT(BJ$5),0,1,TRUE)+$M56*EXP($L56/100*BJ$5)*(1-_xlfn.NORM.DIST((LN(($M56*EXP($L56/100*BJ$5)))-LN($K56)-$Q56*BJ$5)/($R56*SQRT(BJ$5)),0,1,TRUE)))*EXP(-$F$1*BJ$5)*INDEX('3)tpx females'!CR$57:CR$107,MATCH($O56,'3)tpx females'!$BB$57:$BB$107,0))</f>
        <v>0</v>
      </c>
      <c r="BK56" s="32">
        <f ca="1">($K56*EXP(BK$5*($Q56+0.5*($R56)^2))*_xlfn.NORM.DIST((LN(($M56*EXP($L56/100*BK$5)))-LN($K56)-$Q56*BK$5)/($R56*SQRT(BK$5))-$R56*SQRT(BK$5),0,1,TRUE)+$M56*EXP($L56/100*BK$5)*(1-_xlfn.NORM.DIST((LN(($M56*EXP($L56/100*BK$5)))-LN($K56)-$Q56*BK$5)/($R56*SQRT(BK$5)),0,1,TRUE)))*EXP(-$F$1*BK$5)*INDEX('3)tpx females'!CS$57:CS$107,MATCH($O56,'3)tpx females'!$BB$57:$BB$107,0))</f>
        <v>0</v>
      </c>
      <c r="BL56" s="32">
        <f ca="1">($K56*EXP(BL$5*($Q56+0.5*($R56)^2))*_xlfn.NORM.DIST((LN(($M56*EXP($L56/100*BL$5)))-LN($K56)-$Q56*BL$5)/($R56*SQRT(BL$5))-$R56*SQRT(BL$5),0,1,TRUE)+$M56*EXP($L56/100*BL$5)*(1-_xlfn.NORM.DIST((LN(($M56*EXP($L56/100*BL$5)))-LN($K56)-$Q56*BL$5)/($R56*SQRT(BL$5)),0,1,TRUE)))*EXP(-$F$1*BL$5)*INDEX('3)tpx females'!CT$57:CT$107,MATCH($O56,'3)tpx females'!$BB$57:$BB$107,0))</f>
        <v>0</v>
      </c>
      <c r="BM56" s="32">
        <f ca="1">($K56*EXP(BM$5*($Q56+0.5*($R56)^2))*_xlfn.NORM.DIST((LN(($M56*EXP($L56/100*BM$5)))-LN($K56)-$Q56*BM$5)/($R56*SQRT(BM$5))-$R56*SQRT(BM$5),0,1,TRUE)+$M56*EXP($L56/100*BM$5)*(1-_xlfn.NORM.DIST((LN(($M56*EXP($L56/100*BM$5)))-LN($K56)-$Q56*BM$5)/($R56*SQRT(BM$5)),0,1,TRUE)))*EXP(-$F$1*BM$5)*INDEX('3)tpx females'!CU$57:CU$107,MATCH($O56,'3)tpx females'!$BB$57:$BB$107,0))</f>
        <v>0</v>
      </c>
      <c r="BN56" s="32">
        <f ca="1">($K56*EXP(BN$5*($Q56+0.5*($R56)^2))*_xlfn.NORM.DIST((LN(($M56*EXP($L56/100*BN$5)))-LN($K56)-$Q56*BN$5)/($R56*SQRT(BN$5))-$R56*SQRT(BN$5),0,1,TRUE)+$M56*EXP($L56/100*BN$5)*(1-_xlfn.NORM.DIST((LN(($M56*EXP($L56/100*BN$5)))-LN($K56)-$Q56*BN$5)/($R56*SQRT(BN$5)),0,1,TRUE)))*EXP(-$F$1*BN$5)*INDEX('3)tpx females'!CV$57:CV$107,MATCH($O56,'3)tpx females'!$BB$57:$BB$107,0))</f>
        <v>0</v>
      </c>
      <c r="BO56" s="32">
        <f ca="1">($K56*EXP(BO$5*($Q56+0.5*($R56)^2))*_xlfn.NORM.DIST((LN(($M56*EXP($L56/100*BO$5)))-LN($K56)-$Q56*BO$5)/($R56*SQRT(BO$5))-$R56*SQRT(BO$5),0,1,TRUE)+$M56*EXP($L56/100*BO$5)*(1-_xlfn.NORM.DIST((LN(($M56*EXP($L56/100*BO$5)))-LN($K56)-$Q56*BO$5)/($R56*SQRT(BO$5)),0,1,TRUE)))*EXP(-$F$1*BO$5)*INDEX('3)tpx females'!CW$57:CW$107,MATCH($O56,'3)tpx females'!$BB$57:$BB$107,0))</f>
        <v>0</v>
      </c>
      <c r="BP56" s="32">
        <f ca="1">($K56*EXP(BP$5*($Q56+0.5*($R56)^2))*_xlfn.NORM.DIST((LN(($M56*EXP($L56/100*BP$5)))-LN($K56)-$Q56*BP$5)/($R56*SQRT(BP$5))-$R56*SQRT(BP$5),0,1,TRUE)+$M56*EXP($L56/100*BP$5)*(1-_xlfn.NORM.DIST((LN(($M56*EXP($L56/100*BP$5)))-LN($K56)-$Q56*BP$5)/($R56*SQRT(BP$5)),0,1,TRUE)))*EXP(-$F$1*BP$5)*INDEX('3)tpx females'!CX$57:CX$107,MATCH($O56,'3)tpx females'!$BB$57:$BB$107,0))</f>
        <v>0</v>
      </c>
      <c r="BQ56" s="32">
        <f ca="1">($K56*EXP(BQ$5*($Q56+0.5*($R56)^2))*_xlfn.NORM.DIST((LN(($M56*EXP($L56/100*BQ$5)))-LN($K56)-$Q56*BQ$5)/($R56*SQRT(BQ$5))-$R56*SQRT(BQ$5),0,1,TRUE)+$M56*EXP($L56/100*BQ$5)*(1-_xlfn.NORM.DIST((LN(($M56*EXP($L56/100*BQ$5)))-LN($K56)-$Q56*BQ$5)/($R56*SQRT(BQ$5)),0,1,TRUE)))*EXP(-$F$1*BQ$5)*INDEX('3)tpx females'!CY$57:CY$107,MATCH($O56,'3)tpx females'!$BB$57:$BB$107,0))</f>
        <v>0</v>
      </c>
      <c r="BR56" s="32">
        <f ca="1">($K56*EXP(BR$5*($Q56+0.5*($R56)^2))*_xlfn.NORM.DIST((LN(($M56*EXP($L56/100*BR$5)))-LN($K56)-$Q56*BR$5)/($R56*SQRT(BR$5))-$R56*SQRT(BR$5),0,1,TRUE)+$M56*EXP($L56/100*BR$5)*(1-_xlfn.NORM.DIST((LN(($M56*EXP($L56/100*BR$5)))-LN($K56)-$Q56*BR$5)/($R56*SQRT(BR$5)),0,1,TRUE)))*EXP(-$F$1*BR$5)*INDEX('3)tpx females'!CZ$57:CZ$107,MATCH($O56,'3)tpx females'!$BB$57:$BB$107,0))</f>
        <v>0</v>
      </c>
      <c r="BS56" s="32">
        <f ca="1">($K56*EXP(BS$5*($Q56+0.5*($R56)^2))*_xlfn.NORM.DIST((LN(($M56*EXP($L56/100*BS$5)))-LN($K56)-$Q56*BS$5)/($R56*SQRT(BS$5))-$R56*SQRT(BS$5),0,1,TRUE)+$M56*EXP($L56/100*BS$5)*(1-_xlfn.NORM.DIST((LN(($M56*EXP($L56/100*BS$5)))-LN($K56)-$Q56*BS$5)/($R56*SQRT(BS$5)),0,1,TRUE)))*EXP(-$F$1*BS$5)*INDEX('3)tpx females'!DA$57:DA$107,MATCH($O56,'3)tpx females'!$BB$57:$BB$107,0))</f>
        <v>0</v>
      </c>
      <c r="BU56" s="32">
        <f t="shared" si="58"/>
        <v>172057.82940445733</v>
      </c>
      <c r="BV56" s="32">
        <f t="shared" si="67"/>
        <v>163830.21837580879</v>
      </c>
      <c r="BW56" s="32">
        <f t="shared" si="68"/>
        <v>167307.0317299678</v>
      </c>
      <c r="BX56" s="32">
        <f t="shared" si="69"/>
        <v>170857.63019666006</v>
      </c>
      <c r="BY56" s="32">
        <f t="shared" si="70"/>
        <v>174483.57964523917</v>
      </c>
      <c r="BZ56" s="32">
        <f t="shared" si="71"/>
        <v>178186.47902872987</v>
      </c>
      <c r="CA56" s="32">
        <f t="shared" si="72"/>
        <v>181967.95866059276</v>
      </c>
      <c r="CB56" s="32">
        <f t="shared" si="73"/>
        <v>185829.66523007635</v>
      </c>
      <c r="CC56" s="32">
        <f t="shared" si="74"/>
        <v>189773.210844063</v>
      </c>
      <c r="CD56" s="32">
        <f t="shared" si="75"/>
        <v>193800.06948028938</v>
      </c>
      <c r="CE56" s="32">
        <f t="shared" si="76"/>
        <v>197911.43114378268</v>
      </c>
      <c r="CF56" s="32">
        <f t="shared" si="77"/>
        <v>202108.04706422877</v>
      </c>
      <c r="CG56" s="32">
        <f t="shared" si="78"/>
        <v>206390.1017957679</v>
      </c>
      <c r="CH56" s="32">
        <f t="shared" si="79"/>
        <v>210757.13492302073</v>
      </c>
      <c r="CI56" s="32">
        <f t="shared" si="80"/>
        <v>215208.0183966769</v>
      </c>
      <c r="CJ56" s="32">
        <f t="shared" si="81"/>
        <v>219740.98312401344</v>
      </c>
      <c r="CK56" s="32">
        <f t="shared" si="82"/>
        <v>224353.68225231883</v>
      </c>
      <c r="CL56" s="32">
        <f t="shared" si="83"/>
        <v>229043.27733185721</v>
      </c>
      <c r="CM56" s="32">
        <f t="shared" si="84"/>
        <v>233806.53516940048</v>
      </c>
      <c r="CN56" s="32">
        <f t="shared" si="85"/>
        <v>238639.92598852181</v>
      </c>
      <c r="CO56" s="32">
        <f t="shared" si="86"/>
        <v>243539.7164419074</v>
      </c>
      <c r="CP56" s="32">
        <f t="shared" si="87"/>
        <v>248502.05355133407</v>
      </c>
      <c r="CQ56" s="32">
        <f t="shared" si="88"/>
        <v>253523.03760552881</v>
      </c>
      <c r="CR56" s="32">
        <f t="shared" si="89"/>
        <v>258598.78343359829</v>
      </c>
      <c r="CS56" s="32">
        <f t="shared" si="90"/>
        <v>263725.47038157197</v>
      </c>
      <c r="CT56" s="32">
        <f t="shared" si="91"/>
        <v>268899.38186263572</v>
      </c>
      <c r="CU56" s="32">
        <f t="shared" si="92"/>
        <v>274116.93563124043</v>
      </c>
      <c r="CV56" s="32">
        <f t="shared" si="93"/>
        <v>279374.70603240101</v>
      </c>
      <c r="CW56" s="32">
        <f t="shared" si="94"/>
        <v>284669.43946483557</v>
      </c>
      <c r="CX56" s="32">
        <f t="shared" si="95"/>
        <v>289998.06421675405</v>
      </c>
      <c r="CY56" s="32">
        <f t="shared" si="96"/>
        <v>295357.69571820152</v>
      </c>
      <c r="CZ56" s="32">
        <f t="shared" si="97"/>
        <v>300745.63812502258</v>
      </c>
      <c r="DA56" s="32">
        <f t="shared" si="98"/>
        <v>306159.38302006427</v>
      </c>
      <c r="DB56" s="32">
        <f t="shared" si="99"/>
        <v>311596.60589488066</v>
      </c>
      <c r="DC56" s="32">
        <f t="shared" si="100"/>
        <v>317055.16096412932</v>
      </c>
      <c r="DD56" s="32">
        <f t="shared" si="101"/>
        <v>322533.07476670621</v>
      </c>
      <c r="DE56" s="32">
        <f t="shared" si="102"/>
        <v>328028.53892274562</v>
      </c>
      <c r="DF56" s="32">
        <f t="shared" si="103"/>
        <v>333539.90234324132</v>
      </c>
      <c r="DG56" s="32">
        <f t="shared" si="104"/>
        <v>339065.66312818375</v>
      </c>
      <c r="DH56" s="32">
        <f t="shared" si="105"/>
        <v>344604.46033841319</v>
      </c>
      <c r="DI56" s="32">
        <f t="shared" si="106"/>
        <v>350155.06578459195</v>
      </c>
      <c r="DJ56" s="32">
        <f t="shared" si="107"/>
        <v>355716.37594247615</v>
      </c>
      <c r="DK56" s="32">
        <f t="shared" si="108"/>
        <v>361287.40407588199</v>
      </c>
      <c r="DL56" s="32">
        <f t="shared" si="109"/>
        <v>366867.27262634621</v>
      </c>
      <c r="DM56" s="32">
        <f t="shared" si="110"/>
        <v>372455.20591055322</v>
      </c>
      <c r="DN56" s="32">
        <f t="shared" si="111"/>
        <v>378050.52315237978</v>
      </c>
      <c r="DO56" s="32">
        <f t="shared" si="112"/>
        <v>383652.6318652234</v>
      </c>
      <c r="DP56" s="32">
        <f t="shared" si="113"/>
        <v>389261.02159155812</v>
      </c>
      <c r="DQ56" s="32">
        <f t="shared" si="114"/>
        <v>394875.25799996842</v>
      </c>
      <c r="DR56" s="32">
        <f t="shared" si="115"/>
        <v>400494.97733483295</v>
      </c>
      <c r="DT56" s="48">
        <f t="shared" si="116"/>
        <v>77</v>
      </c>
      <c r="DU56" s="32"/>
      <c r="DV56" s="32">
        <f ca="1">INDEX('3)tpx females'!BD$57:BD$107,MATCH('3) 2016 cases'!DT56,'3)tpx females'!$BB$57:$BB$107,0))</f>
        <v>2.0896134308618142E-2</v>
      </c>
      <c r="DW56" s="32">
        <f t="shared" ca="1" si="117"/>
        <v>-3595.343512084848</v>
      </c>
      <c r="DX56" s="32">
        <f t="shared" ca="1" si="61"/>
        <v>0.97910386569138186</v>
      </c>
      <c r="DZ56" s="32">
        <f t="shared" ca="1" si="118"/>
        <v>-225688.18686967288</v>
      </c>
      <c r="EA56" s="32">
        <f t="shared" ca="1" si="119"/>
        <v>53630.357465215551</v>
      </c>
      <c r="EB56" s="32">
        <f t="shared" ca="1" si="64"/>
        <v>1120.6671526123457</v>
      </c>
      <c r="EC56" s="32">
        <f ca="1">EA56*'3) Value'!AN68</f>
        <v>0</v>
      </c>
      <c r="EE56" s="32">
        <f ca="1">IF(EC56=0,'3) Value'!AM68+'3) 2016 cases'!DZ56,0)</f>
        <v>55.715439829422394</v>
      </c>
    </row>
    <row r="57" spans="3:135" x14ac:dyDescent="0.25">
      <c r="C57" s="32" t="s">
        <v>16</v>
      </c>
      <c r="D57" s="32" t="s">
        <v>14</v>
      </c>
      <c r="E57" s="49">
        <v>13763</v>
      </c>
      <c r="F57" s="32" t="s">
        <v>13</v>
      </c>
      <c r="G57" s="32" t="s">
        <v>17</v>
      </c>
      <c r="H57" s="49" t="s">
        <v>17</v>
      </c>
      <c r="I57" s="32" t="s">
        <v>17</v>
      </c>
      <c r="J57" s="32" t="s">
        <v>24</v>
      </c>
      <c r="K57" s="52">
        <v>295000</v>
      </c>
      <c r="L57" s="52">
        <v>6.3</v>
      </c>
      <c r="M57" s="52">
        <v>114327</v>
      </c>
      <c r="O57" s="48">
        <f t="shared" si="65"/>
        <v>79</v>
      </c>
      <c r="Q57" s="32">
        <f>INDEX('2b)Working'!$I$61:$P$61,MATCH($J57,'2b)Working'!$I$60:$P$60,0))</f>
        <v>7.2302392103851601E-2</v>
      </c>
      <c r="R57" s="32">
        <f>INDEX('2b)Working'!$I$62:$P$62,MATCH($J57,'2b)Working'!$I$60:$P$60,0))</f>
        <v>5.5424966377019061E-2</v>
      </c>
      <c r="T57" s="9">
        <f t="shared" ca="1" si="66"/>
        <v>105715.30607617728</v>
      </c>
      <c r="U57" s="10"/>
      <c r="V57" s="32">
        <f ca="1">($K57*EXP(V$5*($Q57+0.5*($R57)^2))*_xlfn.NORM.DIST((LN(($M57*EXP($L57/100*V$5)))-LN($K57)-$Q57*V$5)/($R57*SQRT(V$5))-$R57*SQRT(V$5),0,1,TRUE)+$M57*EXP($L57/100*V$5)*(1-_xlfn.NORM.DIST((LN(($M57*EXP($L57/100*V$5)))-LN($K57)-$Q57*V$5)/($R57*SQRT(V$5)),0,1,TRUE)))*EXP(-$F$1*V$5)*INDEX('3)tpx females'!BD$57:BD$107,MATCH($O57,'3)tpx females'!$BB$57:$BB$107,0))</f>
        <v>2929.6241543198644</v>
      </c>
      <c r="W57" s="32">
        <f ca="1">($K57*EXP(W$5*($Q57+0.5*($R57)^2))*_xlfn.NORM.DIST((LN(($M57*EXP($L57/100*W$5)))-LN($K57)-$Q57*W$5)/($R57*SQRT(W$5))-$R57*SQRT(W$5),0,1,TRUE)+$M57*EXP($L57/100*W$5)*(1-_xlfn.NORM.DIST((LN(($M57*EXP($L57/100*W$5)))-LN($K57)-$Q57*W$5)/($R57*SQRT(W$5)),0,1,TRUE)))*EXP(-$F$1*W$5)*INDEX('3)tpx females'!BE$57:BE$107,MATCH($O57,'3)tpx females'!$BB$57:$BB$107,0))</f>
        <v>3409.043368267101</v>
      </c>
      <c r="X57" s="32">
        <f ca="1">($K57*EXP(X$5*($Q57+0.5*($R57)^2))*_xlfn.NORM.DIST((LN(($M57*EXP($L57/100*X$5)))-LN($K57)-$Q57*X$5)/($R57*SQRT(X$5))-$R57*SQRT(X$5),0,1,TRUE)+$M57*EXP($L57/100*X$5)*(1-_xlfn.NORM.DIST((LN(($M57*EXP($L57/100*X$5)))-LN($K57)-$Q57*X$5)/($R57*SQRT(X$5)),0,1,TRUE)))*EXP(-$F$1*X$5)*INDEX('3)tpx females'!BF$57:BF$107,MATCH($O57,'3)tpx females'!$BB$57:$BB$107,0))</f>
        <v>3636.9722189338763</v>
      </c>
      <c r="Y57" s="32">
        <f ca="1">($K57*EXP(Y$5*($Q57+0.5*($R57)^2))*_xlfn.NORM.DIST((LN(($M57*EXP($L57/100*Y$5)))-LN($K57)-$Q57*Y$5)/($R57*SQRT(Y$5))-$R57*SQRT(Y$5),0,1,TRUE)+$M57*EXP($L57/100*Y$5)*(1-_xlfn.NORM.DIST((LN(($M57*EXP($L57/100*Y$5)))-LN($K57)-$Q57*Y$5)/($R57*SQRT(Y$5)),0,1,TRUE)))*EXP(-$F$1*Y$5)*INDEX('3)tpx females'!BG$57:BG$107,MATCH($O57,'3)tpx females'!$BB$57:$BB$107,0))</f>
        <v>4144.7686705076312</v>
      </c>
      <c r="Z57" s="32">
        <f ca="1">($K57*EXP(Z$5*($Q57+0.5*($R57)^2))*_xlfn.NORM.DIST((LN(($M57*EXP($L57/100*Z$5)))-LN($K57)-$Q57*Z$5)/($R57*SQRT(Z$5))-$R57*SQRT(Z$5),0,1,TRUE)+$M57*EXP($L57/100*Z$5)*(1-_xlfn.NORM.DIST((LN(($M57*EXP($L57/100*Z$5)))-LN($K57)-$Q57*Z$5)/($R57*SQRT(Z$5)),0,1,TRUE)))*EXP(-$F$1*Z$5)*INDEX('3)tpx females'!BH$57:BH$107,MATCH($O57,'3)tpx females'!$BB$57:$BB$107,0))</f>
        <v>4516.5884020280555</v>
      </c>
      <c r="AA57" s="32">
        <f ca="1">($K57*EXP(AA$5*($Q57+0.5*($R57)^2))*_xlfn.NORM.DIST((LN(($M57*EXP($L57/100*AA$5)))-LN($K57)-$Q57*AA$5)/($R57*SQRT(AA$5))-$R57*SQRT(AA$5),0,1,TRUE)+$M57*EXP($L57/100*AA$5)*(1-_xlfn.NORM.DIST((LN(($M57*EXP($L57/100*AA$5)))-LN($K57)-$Q57*AA$5)/($R57*SQRT(AA$5)),0,1,TRUE)))*EXP(-$F$1*AA$5)*INDEX('3)tpx females'!BI$57:BI$107,MATCH($O57,'3)tpx females'!$BB$57:$BB$107,0))</f>
        <v>4632.8094639803257</v>
      </c>
      <c r="AB57" s="32">
        <f ca="1">($K57*EXP(AB$5*($Q57+0.5*($R57)^2))*_xlfn.NORM.DIST((LN(($M57*EXP($L57/100*AB$5)))-LN($K57)-$Q57*AB$5)/($R57*SQRT(AB$5))-$R57*SQRT(AB$5),0,1,TRUE)+$M57*EXP($L57/100*AB$5)*(1-_xlfn.NORM.DIST((LN(($M57*EXP($L57/100*AB$5)))-LN($K57)-$Q57*AB$5)/($R57*SQRT(AB$5)),0,1,TRUE)))*EXP(-$F$1*AB$5)*INDEX('3)tpx females'!BJ$57:BJ$107,MATCH($O57,'3)tpx females'!$BB$57:$BB$107,0))</f>
        <v>5093.4951664130058</v>
      </c>
      <c r="AC57" s="32">
        <f ca="1">($K57*EXP(AC$5*($Q57+0.5*($R57)^2))*_xlfn.NORM.DIST((LN(($M57*EXP($L57/100*AC$5)))-LN($K57)-$Q57*AC$5)/($R57*SQRT(AC$5))-$R57*SQRT(AC$5),0,1,TRUE)+$M57*EXP($L57/100*AC$5)*(1-_xlfn.NORM.DIST((LN(($M57*EXP($L57/100*AC$5)))-LN($K57)-$Q57*AC$5)/($R57*SQRT(AC$5)),0,1,TRUE)))*EXP(-$F$1*AC$5)*INDEX('3)tpx females'!BK$57:BK$107,MATCH($O57,'3)tpx females'!$BB$57:$BB$107,0))</f>
        <v>5646.6001101422098</v>
      </c>
      <c r="AD57" s="32">
        <f ca="1">($K57*EXP(AD$5*($Q57+0.5*($R57)^2))*_xlfn.NORM.DIST((LN(($M57*EXP($L57/100*AD$5)))-LN($K57)-$Q57*AD$5)/($R57*SQRT(AD$5))-$R57*SQRT(AD$5),0,1,TRUE)+$M57*EXP($L57/100*AD$5)*(1-_xlfn.NORM.DIST((LN(($M57*EXP($L57/100*AD$5)))-LN($K57)-$Q57*AD$5)/($R57*SQRT(AD$5)),0,1,TRUE)))*EXP(-$F$1*AD$5)*INDEX('3)tpx females'!BL$57:BL$107,MATCH($O57,'3)tpx females'!$BB$57:$BB$107,0))</f>
        <v>5863.2762712851436</v>
      </c>
      <c r="AE57" s="32">
        <f ca="1">($K57*EXP(AE$5*($Q57+0.5*($R57)^2))*_xlfn.NORM.DIST((LN(($M57*EXP($L57/100*AE$5)))-LN($K57)-$Q57*AE$5)/($R57*SQRT(AE$5))-$R57*SQRT(AE$5),0,1,TRUE)+$M57*EXP($L57/100*AE$5)*(1-_xlfn.NORM.DIST((LN(($M57*EXP($L57/100*AE$5)))-LN($K57)-$Q57*AE$5)/($R57*SQRT(AE$5)),0,1,TRUE)))*EXP(-$F$1*AE$5)*INDEX('3)tpx females'!BM$57:BM$107,MATCH($O57,'3)tpx females'!$BB$57:$BB$107,0))</f>
        <v>6181.0751794905118</v>
      </c>
      <c r="AF57" s="32">
        <f ca="1">($K57*EXP(AF$5*($Q57+0.5*($R57)^2))*_xlfn.NORM.DIST((LN(($M57*EXP($L57/100*AF$5)))-LN($K57)-$Q57*AF$5)/($R57*SQRT(AF$5))-$R57*SQRT(AF$5),0,1,TRUE)+$M57*EXP($L57/100*AF$5)*(1-_xlfn.NORM.DIST((LN(($M57*EXP($L57/100*AF$5)))-LN($K57)-$Q57*AF$5)/($R57*SQRT(AF$5)),0,1,TRUE)))*EXP(-$F$1*AF$5)*INDEX('3)tpx females'!BN$57:BN$107,MATCH($O57,'3)tpx females'!$BB$57:$BB$107,0))</f>
        <v>6734.9225483394121</v>
      </c>
      <c r="AG57" s="32">
        <f ca="1">($K57*EXP(AG$5*($Q57+0.5*($R57)^2))*_xlfn.NORM.DIST((LN(($M57*EXP($L57/100*AG$5)))-LN($K57)-$Q57*AG$5)/($R57*SQRT(AG$5))-$R57*SQRT(AG$5),0,1,TRUE)+$M57*EXP($L57/100*AG$5)*(1-_xlfn.NORM.DIST((LN(($M57*EXP($L57/100*AG$5)))-LN($K57)-$Q57*AG$5)/($R57*SQRT(AG$5)),0,1,TRUE)))*EXP(-$F$1*AG$5)*INDEX('3)tpx females'!BO$57:BO$107,MATCH($O57,'3)tpx females'!$BB$57:$BB$107,0))</f>
        <v>6772.544814716437</v>
      </c>
      <c r="AH57" s="32">
        <f ca="1">($K57*EXP(AH$5*($Q57+0.5*($R57)^2))*_xlfn.NORM.DIST((LN(($M57*EXP($L57/100*AH$5)))-LN($K57)-$Q57*AH$5)/($R57*SQRT(AH$5))-$R57*SQRT(AH$5),0,1,TRUE)+$M57*EXP($L57/100*AH$5)*(1-_xlfn.NORM.DIST((LN(($M57*EXP($L57/100*AH$5)))-LN($K57)-$Q57*AH$5)/($R57*SQRT(AH$5)),0,1,TRUE)))*EXP(-$F$1*AH$5)*INDEX('3)tpx females'!BP$57:BP$107,MATCH($O57,'3)tpx females'!$BB$57:$BB$107,0))</f>
        <v>6410.3256160032788</v>
      </c>
      <c r="AI57" s="32">
        <f ca="1">($K57*EXP(AI$5*($Q57+0.5*($R57)^2))*_xlfn.NORM.DIST((LN(($M57*EXP($L57/100*AI$5)))-LN($K57)-$Q57*AI$5)/($R57*SQRT(AI$5))-$R57*SQRT(AI$5),0,1,TRUE)+$M57*EXP($L57/100*AI$5)*(1-_xlfn.NORM.DIST((LN(($M57*EXP($L57/100*AI$5)))-LN($K57)-$Q57*AI$5)/($R57*SQRT(AI$5)),0,1,TRUE)))*EXP(-$F$1*AI$5)*INDEX('3)tpx females'!BQ$57:BQ$107,MATCH($O57,'3)tpx females'!$BB$57:$BB$107,0))</f>
        <v>6076.4254521291305</v>
      </c>
      <c r="AJ57" s="32">
        <f ca="1">($K57*EXP(AJ$5*($Q57+0.5*($R57)^2))*_xlfn.NORM.DIST((LN(($M57*EXP($L57/100*AJ$5)))-LN($K57)-$Q57*AJ$5)/($R57*SQRT(AJ$5))-$R57*SQRT(AJ$5),0,1,TRUE)+$M57*EXP($L57/100*AJ$5)*(1-_xlfn.NORM.DIST((LN(($M57*EXP($L57/100*AJ$5)))-LN($K57)-$Q57*AJ$5)/($R57*SQRT(AJ$5)),0,1,TRUE)))*EXP(-$F$1*AJ$5)*INDEX('3)tpx females'!BR$57:BR$107,MATCH($O57,'3)tpx females'!$BB$57:$BB$107,0))</f>
        <v>5754.3546783820548</v>
      </c>
      <c r="AK57" s="32">
        <f ca="1">($K57*EXP(AK$5*($Q57+0.5*($R57)^2))*_xlfn.NORM.DIST((LN(($M57*EXP($L57/100*AK$5)))-LN($K57)-$Q57*AK$5)/($R57*SQRT(AK$5))-$R57*SQRT(AK$5),0,1,TRUE)+$M57*EXP($L57/100*AK$5)*(1-_xlfn.NORM.DIST((LN(($M57*EXP($L57/100*AK$5)))-LN($K57)-$Q57*AK$5)/($R57*SQRT(AK$5)),0,1,TRUE)))*EXP(-$F$1*AK$5)*INDEX('3)tpx females'!BS$57:BS$107,MATCH($O57,'3)tpx females'!$BB$57:$BB$107,0))</f>
        <v>5513.8876538186723</v>
      </c>
      <c r="AL57" s="32">
        <f ca="1">($K57*EXP(AL$5*($Q57+0.5*($R57)^2))*_xlfn.NORM.DIST((LN(($M57*EXP($L57/100*AL$5)))-LN($K57)-$Q57*AL$5)/($R57*SQRT(AL$5))-$R57*SQRT(AL$5),0,1,TRUE)+$M57*EXP($L57/100*AL$5)*(1-_xlfn.NORM.DIST((LN(($M57*EXP($L57/100*AL$5)))-LN($K57)-$Q57*AL$5)/($R57*SQRT(AL$5)),0,1,TRUE)))*EXP(-$F$1*AL$5)*INDEX('3)tpx females'!BT$57:BT$107,MATCH($O57,'3)tpx females'!$BB$57:$BB$107,0))</f>
        <v>4857.7488410417218</v>
      </c>
      <c r="AM57" s="32">
        <f ca="1">($K57*EXP(AM$5*($Q57+0.5*($R57)^2))*_xlfn.NORM.DIST((LN(($M57*EXP($L57/100*AM$5)))-LN($K57)-$Q57*AM$5)/($R57*SQRT(AM$5))-$R57*SQRT(AM$5),0,1,TRUE)+$M57*EXP($L57/100*AM$5)*(1-_xlfn.NORM.DIST((LN(($M57*EXP($L57/100*AM$5)))-LN($K57)-$Q57*AM$5)/($R57*SQRT(AM$5)),0,1,TRUE)))*EXP(-$F$1*AM$5)*INDEX('3)tpx females'!BU$57:BU$107,MATCH($O57,'3)tpx females'!$BB$57:$BB$107,0))</f>
        <v>4224.6448862184052</v>
      </c>
      <c r="AN57" s="32">
        <f ca="1">($K57*EXP(AN$5*($Q57+0.5*($R57)^2))*_xlfn.NORM.DIST((LN(($M57*EXP($L57/100*AN$5)))-LN($K57)-$Q57*AN$5)/($R57*SQRT(AN$5))-$R57*SQRT(AN$5),0,1,TRUE)+$M57*EXP($L57/100*AN$5)*(1-_xlfn.NORM.DIST((LN(($M57*EXP($L57/100*AN$5)))-LN($K57)-$Q57*AN$5)/($R57*SQRT(AN$5)),0,1,TRUE)))*EXP(-$F$1*AN$5)*INDEX('3)tpx females'!BV$57:BV$107,MATCH($O57,'3)tpx females'!$BB$57:$BB$107,0))</f>
        <v>3543.9669714296319</v>
      </c>
      <c r="AO57" s="32">
        <f ca="1">($K57*EXP(AO$5*($Q57+0.5*($R57)^2))*_xlfn.NORM.DIST((LN(($M57*EXP($L57/100*AO$5)))-LN($K57)-$Q57*AO$5)/($R57*SQRT(AO$5))-$R57*SQRT(AO$5),0,1,TRUE)+$M57*EXP($L57/100*AO$5)*(1-_xlfn.NORM.DIST((LN(($M57*EXP($L57/100*AO$5)))-LN($K57)-$Q57*AO$5)/($R57*SQRT(AO$5)),0,1,TRUE)))*EXP(-$F$1*AO$5)*INDEX('3)tpx females'!BW$57:BW$107,MATCH($O57,'3)tpx females'!$BB$57:$BB$107,0))</f>
        <v>2854.7452739801365</v>
      </c>
      <c r="AP57" s="32">
        <f ca="1">($K57*EXP(AP$5*($Q57+0.5*($R57)^2))*_xlfn.NORM.DIST((LN(($M57*EXP($L57/100*AP$5)))-LN($K57)-$Q57*AP$5)/($R57*SQRT(AP$5))-$R57*SQRT(AP$5),0,1,TRUE)+$M57*EXP($L57/100*AP$5)*(1-_xlfn.NORM.DIST((LN(($M57*EXP($L57/100*AP$5)))-LN($K57)-$Q57*AP$5)/($R57*SQRT(AP$5)),0,1,TRUE)))*EXP(-$F$1*AP$5)*INDEX('3)tpx females'!BX$57:BX$107,MATCH($O57,'3)tpx females'!$BB$57:$BB$107,0))</f>
        <v>2205.0497099361392</v>
      </c>
      <c r="AQ57" s="32">
        <f ca="1">($K57*EXP(AQ$5*($Q57+0.5*($R57)^2))*_xlfn.NORM.DIST((LN(($M57*EXP($L57/100*AQ$5)))-LN($K57)-$Q57*AQ$5)/($R57*SQRT(AQ$5))-$R57*SQRT(AQ$5),0,1,TRUE)+$M57*EXP($L57/100*AQ$5)*(1-_xlfn.NORM.DIST((LN(($M57*EXP($L57/100*AQ$5)))-LN($K57)-$Q57*AQ$5)/($R57*SQRT(AQ$5)),0,1,TRUE)))*EXP(-$F$1*AQ$5)*INDEX('3)tpx females'!BY$57:BY$107,MATCH($O57,'3)tpx females'!$BB$57:$BB$107,0))</f>
        <v>1634.4584944472206</v>
      </c>
      <c r="AR57" s="32">
        <f ca="1">($K57*EXP(AR$5*($Q57+0.5*($R57)^2))*_xlfn.NORM.DIST((LN(($M57*EXP($L57/100*AR$5)))-LN($K57)-$Q57*AR$5)/($R57*SQRT(AR$5))-$R57*SQRT(AR$5),0,1,TRUE)+$M57*EXP($L57/100*AR$5)*(1-_xlfn.NORM.DIST((LN(($M57*EXP($L57/100*AR$5)))-LN($K57)-$Q57*AR$5)/($R57*SQRT(AR$5)),0,1,TRUE)))*EXP(-$F$1*AR$5)*INDEX('3)tpx females'!BZ$57:BZ$107,MATCH($O57,'3)tpx females'!$BB$57:$BB$107,0))</f>
        <v>1153.3132348684128</v>
      </c>
      <c r="AS57" s="32">
        <f ca="1">($K57*EXP(AS$5*($Q57+0.5*($R57)^2))*_xlfn.NORM.DIST((LN(($M57*EXP($L57/100*AS$5)))-LN($K57)-$Q57*AS$5)/($R57*SQRT(AS$5))-$R57*SQRT(AS$5),0,1,TRUE)+$M57*EXP($L57/100*AS$5)*(1-_xlfn.NORM.DIST((LN(($M57*EXP($L57/100*AS$5)))-LN($K57)-$Q57*AS$5)/($R57*SQRT(AS$5)),0,1,TRUE)))*EXP(-$F$1*AS$5)*INDEX('3)tpx females'!CA$57:CA$107,MATCH($O57,'3)tpx females'!$BB$57:$BB$107,0))</f>
        <v>773.08133999603956</v>
      </c>
      <c r="AT57" s="32">
        <f ca="1">($K57*EXP(AT$5*($Q57+0.5*($R57)^2))*_xlfn.NORM.DIST((LN(($M57*EXP($L57/100*AT$5)))-LN($K57)-$Q57*AT$5)/($R57*SQRT(AT$5))-$R57*SQRT(AT$5),0,1,TRUE)+$M57*EXP($L57/100*AT$5)*(1-_xlfn.NORM.DIST((LN(($M57*EXP($L57/100*AT$5)))-LN($K57)-$Q57*AT$5)/($R57*SQRT(AT$5)),0,1,TRUE)))*EXP(-$F$1*AT$5)*INDEX('3)tpx females'!CB$57:CB$107,MATCH($O57,'3)tpx females'!$BB$57:$BB$107,0))</f>
        <v>494.47376144703293</v>
      </c>
      <c r="AU57" s="32">
        <f ca="1">($K57*EXP(AU$5*($Q57+0.5*($R57)^2))*_xlfn.NORM.DIST((LN(($M57*EXP($L57/100*AU$5)))-LN($K57)-$Q57*AU$5)/($R57*SQRT(AU$5))-$R57*SQRT(AU$5),0,1,TRUE)+$M57*EXP($L57/100*AU$5)*(1-_xlfn.NORM.DIST((LN(($M57*EXP($L57/100*AU$5)))-LN($K57)-$Q57*AU$5)/($R57*SQRT(AU$5)),0,1,TRUE)))*EXP(-$F$1*AU$5)*INDEX('3)tpx females'!CC$57:CC$107,MATCH($O57,'3)tpx females'!$BB$57:$BB$107,0))</f>
        <v>300.36855371430511</v>
      </c>
      <c r="AV57" s="32">
        <f ca="1">($K57*EXP(AV$5*($Q57+0.5*($R57)^2))*_xlfn.NORM.DIST((LN(($M57*EXP($L57/100*AV$5)))-LN($K57)-$Q57*AV$5)/($R57*SQRT(AV$5))-$R57*SQRT(AV$5),0,1,TRUE)+$M57*EXP($L57/100*AV$5)*(1-_xlfn.NORM.DIST((LN(($M57*EXP($L57/100*AV$5)))-LN($K57)-$Q57*AV$5)/($R57*SQRT(AV$5)),0,1,TRUE)))*EXP(-$F$1*AV$5)*INDEX('3)tpx females'!CD$57:CD$107,MATCH($O57,'3)tpx females'!$BB$57:$BB$107,0))</f>
        <v>174.09254999326242</v>
      </c>
      <c r="AW57" s="32">
        <f ca="1">($K57*EXP(AW$5*($Q57+0.5*($R57)^2))*_xlfn.NORM.DIST((LN(($M57*EXP($L57/100*AW$5)))-LN($K57)-$Q57*AW$5)/($R57*SQRT(AW$5))-$R57*SQRT(AW$5),0,1,TRUE)+$M57*EXP($L57/100*AW$5)*(1-_xlfn.NORM.DIST((LN(($M57*EXP($L57/100*AW$5)))-LN($K57)-$Q57*AW$5)/($R57*SQRT(AW$5)),0,1,TRUE)))*EXP(-$F$1*AW$5)*INDEX('3)tpx females'!CE$57:CE$107,MATCH($O57,'3)tpx females'!$BB$57:$BB$107,0))</f>
        <v>92.860661259381175</v>
      </c>
      <c r="AX57" s="32">
        <f ca="1">($K57*EXP(AX$5*($Q57+0.5*($R57)^2))*_xlfn.NORM.DIST((LN(($M57*EXP($L57/100*AX$5)))-LN($K57)-$Q57*AX$5)/($R57*SQRT(AX$5))-$R57*SQRT(AX$5),0,1,TRUE)+$M57*EXP($L57/100*AX$5)*(1-_xlfn.NORM.DIST((LN(($M57*EXP($L57/100*AX$5)))-LN($K57)-$Q57*AX$5)/($R57*SQRT(AX$5)),0,1,TRUE)))*EXP(-$F$1*AX$5)*INDEX('3)tpx females'!CF$57:CF$107,MATCH($O57,'3)tpx females'!$BB$57:$BB$107,0))</f>
        <v>50.141996452411107</v>
      </c>
      <c r="AY57" s="32">
        <f ca="1">($K57*EXP(AY$5*($Q57+0.5*($R57)^2))*_xlfn.NORM.DIST((LN(($M57*EXP($L57/100*AY$5)))-LN($K57)-$Q57*AY$5)/($R57*SQRT(AY$5))-$R57*SQRT(AY$5),0,1,TRUE)+$M57*EXP($L57/100*AY$5)*(1-_xlfn.NORM.DIST((LN(($M57*EXP($L57/100*AY$5)))-LN($K57)-$Q57*AY$5)/($R57*SQRT(AY$5)),0,1,TRUE)))*EXP(-$F$1*AY$5)*INDEX('3)tpx females'!CG$57:CG$107,MATCH($O57,'3)tpx females'!$BB$57:$BB$107,0))</f>
        <v>27.581841554531824</v>
      </c>
      <c r="AZ57" s="32">
        <f ca="1">($K57*EXP(AZ$5*($Q57+0.5*($R57)^2))*_xlfn.NORM.DIST((LN(($M57*EXP($L57/100*AZ$5)))-LN($K57)-$Q57*AZ$5)/($R57*SQRT(AZ$5))-$R57*SQRT(AZ$5),0,1,TRUE)+$M57*EXP($L57/100*AZ$5)*(1-_xlfn.NORM.DIST((LN(($M57*EXP($L57/100*AZ$5)))-LN($K57)-$Q57*AZ$5)/($R57*SQRT(AZ$5)),0,1,TRUE)))*EXP(-$F$1*AZ$5)*INDEX('3)tpx females'!CH$57:CH$107,MATCH($O57,'3)tpx females'!$BB$57:$BB$107,0))</f>
        <v>12.064191081924946</v>
      </c>
      <c r="BA57" s="32">
        <f ca="1">($K57*EXP(BA$5*($Q57+0.5*($R57)^2))*_xlfn.NORM.DIST((LN(($M57*EXP($L57/100*BA$5)))-LN($K57)-$Q57*BA$5)/($R57*SQRT(BA$5))-$R57*SQRT(BA$5),0,1,TRUE)+$M57*EXP($L57/100*BA$5)*(1-_xlfn.NORM.DIST((LN(($M57*EXP($L57/100*BA$5)))-LN($K57)-$Q57*BA$5)/($R57*SQRT(BA$5)),0,1,TRUE)))*EXP(-$F$1*BA$5)*INDEX('3)tpx females'!CI$57:CI$107,MATCH($O57,'3)tpx females'!$BB$57:$BB$107,0))</f>
        <v>0</v>
      </c>
      <c r="BB57" s="32">
        <f ca="1">($K57*EXP(BB$5*($Q57+0.5*($R57)^2))*_xlfn.NORM.DIST((LN(($M57*EXP($L57/100*BB$5)))-LN($K57)-$Q57*BB$5)/($R57*SQRT(BB$5))-$R57*SQRT(BB$5),0,1,TRUE)+$M57*EXP($L57/100*BB$5)*(1-_xlfn.NORM.DIST((LN(($M57*EXP($L57/100*BB$5)))-LN($K57)-$Q57*BB$5)/($R57*SQRT(BB$5)),0,1,TRUE)))*EXP(-$F$1*BB$5)*INDEX('3)tpx females'!CJ$57:CJ$107,MATCH($O57,'3)tpx females'!$BB$57:$BB$107,0))</f>
        <v>0</v>
      </c>
      <c r="BC57" s="32">
        <f ca="1">($K57*EXP(BC$5*($Q57+0.5*($R57)^2))*_xlfn.NORM.DIST((LN(($M57*EXP($L57/100*BC$5)))-LN($K57)-$Q57*BC$5)/($R57*SQRT(BC$5))-$R57*SQRT(BC$5),0,1,TRUE)+$M57*EXP($L57/100*BC$5)*(1-_xlfn.NORM.DIST((LN(($M57*EXP($L57/100*BC$5)))-LN($K57)-$Q57*BC$5)/($R57*SQRT(BC$5)),0,1,TRUE)))*EXP(-$F$1*BC$5)*INDEX('3)tpx females'!CK$57:CK$107,MATCH($O57,'3)tpx females'!$BB$57:$BB$107,0))</f>
        <v>0</v>
      </c>
      <c r="BD57" s="32">
        <f ca="1">($K57*EXP(BD$5*($Q57+0.5*($R57)^2))*_xlfn.NORM.DIST((LN(($M57*EXP($L57/100*BD$5)))-LN($K57)-$Q57*BD$5)/($R57*SQRT(BD$5))-$R57*SQRT(BD$5),0,1,TRUE)+$M57*EXP($L57/100*BD$5)*(1-_xlfn.NORM.DIST((LN(($M57*EXP($L57/100*BD$5)))-LN($K57)-$Q57*BD$5)/($R57*SQRT(BD$5)),0,1,TRUE)))*EXP(-$F$1*BD$5)*INDEX('3)tpx females'!CL$57:CL$107,MATCH($O57,'3)tpx females'!$BB$57:$BB$107,0))</f>
        <v>0</v>
      </c>
      <c r="BE57" s="32">
        <f ca="1">($K57*EXP(BE$5*($Q57+0.5*($R57)^2))*_xlfn.NORM.DIST((LN(($M57*EXP($L57/100*BE$5)))-LN($K57)-$Q57*BE$5)/($R57*SQRT(BE$5))-$R57*SQRT(BE$5),0,1,TRUE)+$M57*EXP($L57/100*BE$5)*(1-_xlfn.NORM.DIST((LN(($M57*EXP($L57/100*BE$5)))-LN($K57)-$Q57*BE$5)/($R57*SQRT(BE$5)),0,1,TRUE)))*EXP(-$F$1*BE$5)*INDEX('3)tpx females'!CM$57:CM$107,MATCH($O57,'3)tpx females'!$BB$57:$BB$107,0))</f>
        <v>0</v>
      </c>
      <c r="BF57" s="32">
        <f ca="1">($K57*EXP(BF$5*($Q57+0.5*($R57)^2))*_xlfn.NORM.DIST((LN(($M57*EXP($L57/100*BF$5)))-LN($K57)-$Q57*BF$5)/($R57*SQRT(BF$5))-$R57*SQRT(BF$5),0,1,TRUE)+$M57*EXP($L57/100*BF$5)*(1-_xlfn.NORM.DIST((LN(($M57*EXP($L57/100*BF$5)))-LN($K57)-$Q57*BF$5)/($R57*SQRT(BF$5)),0,1,TRUE)))*EXP(-$F$1*BF$5)*INDEX('3)tpx females'!CN$57:CN$107,MATCH($O57,'3)tpx females'!$BB$57:$BB$107,0))</f>
        <v>0</v>
      </c>
      <c r="BG57" s="32">
        <f ca="1">($K57*EXP(BG$5*($Q57+0.5*($R57)^2))*_xlfn.NORM.DIST((LN(($M57*EXP($L57/100*BG$5)))-LN($K57)-$Q57*BG$5)/($R57*SQRT(BG$5))-$R57*SQRT(BG$5),0,1,TRUE)+$M57*EXP($L57/100*BG$5)*(1-_xlfn.NORM.DIST((LN(($M57*EXP($L57/100*BG$5)))-LN($K57)-$Q57*BG$5)/($R57*SQRT(BG$5)),0,1,TRUE)))*EXP(-$F$1*BG$5)*INDEX('3)tpx females'!CO$57:CO$107,MATCH($O57,'3)tpx females'!$BB$57:$BB$107,0))</f>
        <v>0</v>
      </c>
      <c r="BH57" s="32">
        <f ca="1">($K57*EXP(BH$5*($Q57+0.5*($R57)^2))*_xlfn.NORM.DIST((LN(($M57*EXP($L57/100*BH$5)))-LN($K57)-$Q57*BH$5)/($R57*SQRT(BH$5))-$R57*SQRT(BH$5),0,1,TRUE)+$M57*EXP($L57/100*BH$5)*(1-_xlfn.NORM.DIST((LN(($M57*EXP($L57/100*BH$5)))-LN($K57)-$Q57*BH$5)/($R57*SQRT(BH$5)),0,1,TRUE)))*EXP(-$F$1*BH$5)*INDEX('3)tpx females'!CP$57:CP$107,MATCH($O57,'3)tpx females'!$BB$57:$BB$107,0))</f>
        <v>0</v>
      </c>
      <c r="BI57" s="32">
        <f ca="1">($K57*EXP(BI$5*($Q57+0.5*($R57)^2))*_xlfn.NORM.DIST((LN(($M57*EXP($L57/100*BI$5)))-LN($K57)-$Q57*BI$5)/($R57*SQRT(BI$5))-$R57*SQRT(BI$5),0,1,TRUE)+$M57*EXP($L57/100*BI$5)*(1-_xlfn.NORM.DIST((LN(($M57*EXP($L57/100*BI$5)))-LN($K57)-$Q57*BI$5)/($R57*SQRT(BI$5)),0,1,TRUE)))*EXP(-$F$1*BI$5)*INDEX('3)tpx females'!CQ$57:CQ$107,MATCH($O57,'3)tpx females'!$BB$57:$BB$107,0))</f>
        <v>0</v>
      </c>
      <c r="BJ57" s="32">
        <f ca="1">($K57*EXP(BJ$5*($Q57+0.5*($R57)^2))*_xlfn.NORM.DIST((LN(($M57*EXP($L57/100*BJ$5)))-LN($K57)-$Q57*BJ$5)/($R57*SQRT(BJ$5))-$R57*SQRT(BJ$5),0,1,TRUE)+$M57*EXP($L57/100*BJ$5)*(1-_xlfn.NORM.DIST((LN(($M57*EXP($L57/100*BJ$5)))-LN($K57)-$Q57*BJ$5)/($R57*SQRT(BJ$5)),0,1,TRUE)))*EXP(-$F$1*BJ$5)*INDEX('3)tpx females'!CR$57:CR$107,MATCH($O57,'3)tpx females'!$BB$57:$BB$107,0))</f>
        <v>0</v>
      </c>
      <c r="BK57" s="32">
        <f ca="1">($K57*EXP(BK$5*($Q57+0.5*($R57)^2))*_xlfn.NORM.DIST((LN(($M57*EXP($L57/100*BK$5)))-LN($K57)-$Q57*BK$5)/($R57*SQRT(BK$5))-$R57*SQRT(BK$5),0,1,TRUE)+$M57*EXP($L57/100*BK$5)*(1-_xlfn.NORM.DIST((LN(($M57*EXP($L57/100*BK$5)))-LN($K57)-$Q57*BK$5)/($R57*SQRT(BK$5)),0,1,TRUE)))*EXP(-$F$1*BK$5)*INDEX('3)tpx females'!CS$57:CS$107,MATCH($O57,'3)tpx females'!$BB$57:$BB$107,0))</f>
        <v>0</v>
      </c>
      <c r="BL57" s="32">
        <f ca="1">($K57*EXP(BL$5*($Q57+0.5*($R57)^2))*_xlfn.NORM.DIST((LN(($M57*EXP($L57/100*BL$5)))-LN($K57)-$Q57*BL$5)/($R57*SQRT(BL$5))-$R57*SQRT(BL$5),0,1,TRUE)+$M57*EXP($L57/100*BL$5)*(1-_xlfn.NORM.DIST((LN(($M57*EXP($L57/100*BL$5)))-LN($K57)-$Q57*BL$5)/($R57*SQRT(BL$5)),0,1,TRUE)))*EXP(-$F$1*BL$5)*INDEX('3)tpx females'!CT$57:CT$107,MATCH($O57,'3)tpx females'!$BB$57:$BB$107,0))</f>
        <v>0</v>
      </c>
      <c r="BM57" s="32">
        <f ca="1">($K57*EXP(BM$5*($Q57+0.5*($R57)^2))*_xlfn.NORM.DIST((LN(($M57*EXP($L57/100*BM$5)))-LN($K57)-$Q57*BM$5)/($R57*SQRT(BM$5))-$R57*SQRT(BM$5),0,1,TRUE)+$M57*EXP($L57/100*BM$5)*(1-_xlfn.NORM.DIST((LN(($M57*EXP($L57/100*BM$5)))-LN($K57)-$Q57*BM$5)/($R57*SQRT(BM$5)),0,1,TRUE)))*EXP(-$F$1*BM$5)*INDEX('3)tpx females'!CU$57:CU$107,MATCH($O57,'3)tpx females'!$BB$57:$BB$107,0))</f>
        <v>0</v>
      </c>
      <c r="BN57" s="32">
        <f ca="1">($K57*EXP(BN$5*($Q57+0.5*($R57)^2))*_xlfn.NORM.DIST((LN(($M57*EXP($L57/100*BN$5)))-LN($K57)-$Q57*BN$5)/($R57*SQRT(BN$5))-$R57*SQRT(BN$5),0,1,TRUE)+$M57*EXP($L57/100*BN$5)*(1-_xlfn.NORM.DIST((LN(($M57*EXP($L57/100*BN$5)))-LN($K57)-$Q57*BN$5)/($R57*SQRT(BN$5)),0,1,TRUE)))*EXP(-$F$1*BN$5)*INDEX('3)tpx females'!CV$57:CV$107,MATCH($O57,'3)tpx females'!$BB$57:$BB$107,0))</f>
        <v>0</v>
      </c>
      <c r="BO57" s="32">
        <f ca="1">($K57*EXP(BO$5*($Q57+0.5*($R57)^2))*_xlfn.NORM.DIST((LN(($M57*EXP($L57/100*BO$5)))-LN($K57)-$Q57*BO$5)/($R57*SQRT(BO$5))-$R57*SQRT(BO$5),0,1,TRUE)+$M57*EXP($L57/100*BO$5)*(1-_xlfn.NORM.DIST((LN(($M57*EXP($L57/100*BO$5)))-LN($K57)-$Q57*BO$5)/($R57*SQRT(BO$5)),0,1,TRUE)))*EXP(-$F$1*BO$5)*INDEX('3)tpx females'!CW$57:CW$107,MATCH($O57,'3)tpx females'!$BB$57:$BB$107,0))</f>
        <v>0</v>
      </c>
      <c r="BP57" s="32">
        <f ca="1">($K57*EXP(BP$5*($Q57+0.5*($R57)^2))*_xlfn.NORM.DIST((LN(($M57*EXP($L57/100*BP$5)))-LN($K57)-$Q57*BP$5)/($R57*SQRT(BP$5))-$R57*SQRT(BP$5),0,1,TRUE)+$M57*EXP($L57/100*BP$5)*(1-_xlfn.NORM.DIST((LN(($M57*EXP($L57/100*BP$5)))-LN($K57)-$Q57*BP$5)/($R57*SQRT(BP$5)),0,1,TRUE)))*EXP(-$F$1*BP$5)*INDEX('3)tpx females'!CX$57:CX$107,MATCH($O57,'3)tpx females'!$BB$57:$BB$107,0))</f>
        <v>0</v>
      </c>
      <c r="BQ57" s="32">
        <f ca="1">($K57*EXP(BQ$5*($Q57+0.5*($R57)^2))*_xlfn.NORM.DIST((LN(($M57*EXP($L57/100*BQ$5)))-LN($K57)-$Q57*BQ$5)/($R57*SQRT(BQ$5))-$R57*SQRT(BQ$5),0,1,TRUE)+$M57*EXP($L57/100*BQ$5)*(1-_xlfn.NORM.DIST((LN(($M57*EXP($L57/100*BQ$5)))-LN($K57)-$Q57*BQ$5)/($R57*SQRT(BQ$5)),0,1,TRUE)))*EXP(-$F$1*BQ$5)*INDEX('3)tpx females'!CY$57:CY$107,MATCH($O57,'3)tpx females'!$BB$57:$BB$107,0))</f>
        <v>0</v>
      </c>
      <c r="BR57" s="32">
        <f ca="1">($K57*EXP(BR$5*($Q57+0.5*($R57)^2))*_xlfn.NORM.DIST((LN(($M57*EXP($L57/100*BR$5)))-LN($K57)-$Q57*BR$5)/($R57*SQRT(BR$5))-$R57*SQRT(BR$5),0,1,TRUE)+$M57*EXP($L57/100*BR$5)*(1-_xlfn.NORM.DIST((LN(($M57*EXP($L57/100*BR$5)))-LN($K57)-$Q57*BR$5)/($R57*SQRT(BR$5)),0,1,TRUE)))*EXP(-$F$1*BR$5)*INDEX('3)tpx females'!CZ$57:CZ$107,MATCH($O57,'3)tpx females'!$BB$57:$BB$107,0))</f>
        <v>0</v>
      </c>
      <c r="BS57" s="32">
        <f ca="1">($K57*EXP(BS$5*($Q57+0.5*($R57)^2))*_xlfn.NORM.DIST((LN(($M57*EXP($L57/100*BS$5)))-LN($K57)-$Q57*BS$5)/($R57*SQRT(BS$5))-$R57*SQRT(BS$5),0,1,TRUE)+$M57*EXP($L57/100*BS$5)*(1-_xlfn.NORM.DIST((LN(($M57*EXP($L57/100*BS$5)))-LN($K57)-$Q57*BS$5)/($R57*SQRT(BS$5)),0,1,TRUE)))*EXP(-$F$1*BS$5)*INDEX('3)tpx females'!DA$57:DA$107,MATCH($O57,'3)tpx females'!$BB$57:$BB$107,0))</f>
        <v>0</v>
      </c>
      <c r="BU57" s="32">
        <f t="shared" si="58"/>
        <v>122188.23473982235</v>
      </c>
      <c r="BV57" s="32">
        <f t="shared" si="67"/>
        <v>113132.84677569022</v>
      </c>
      <c r="BW57" s="32">
        <f t="shared" si="68"/>
        <v>112343.68214688083</v>
      </c>
      <c r="BX57" s="32">
        <f t="shared" si="69"/>
        <v>111560.02238097475</v>
      </c>
      <c r="BY57" s="32">
        <f t="shared" si="70"/>
        <v>110781.82907848668</v>
      </c>
      <c r="BZ57" s="32">
        <f t="shared" si="71"/>
        <v>110009.06410778911</v>
      </c>
      <c r="CA57" s="32">
        <f t="shared" si="72"/>
        <v>109241.68960324283</v>
      </c>
      <c r="CB57" s="32">
        <f t="shared" si="73"/>
        <v>108479.66796332331</v>
      </c>
      <c r="CC57" s="32">
        <f t="shared" si="74"/>
        <v>107722.96184861893</v>
      </c>
      <c r="CD57" s="32">
        <f t="shared" si="75"/>
        <v>106971.53417927623</v>
      </c>
      <c r="CE57" s="32">
        <f t="shared" si="76"/>
        <v>106225.34813111591</v>
      </c>
      <c r="CF57" s="32">
        <f t="shared" si="77"/>
        <v>105484.36712973045</v>
      </c>
      <c r="CG57" s="32">
        <f t="shared" si="78"/>
        <v>104748.55484258293</v>
      </c>
      <c r="CH57" s="32">
        <f t="shared" si="79"/>
        <v>104017.87517005973</v>
      </c>
      <c r="CI57" s="32">
        <f t="shared" si="80"/>
        <v>103292.29223699722</v>
      </c>
      <c r="CJ57" s="32">
        <f t="shared" si="81"/>
        <v>102571.7703861693</v>
      </c>
      <c r="CK57" s="32">
        <f t="shared" si="82"/>
        <v>101856.27417471814</v>
      </c>
      <c r="CL57" s="32">
        <f t="shared" si="83"/>
        <v>101145.76837383537</v>
      </c>
      <c r="CM57" s="32">
        <f t="shared" si="84"/>
        <v>100440.21797140581</v>
      </c>
      <c r="CN57" s="32">
        <f t="shared" si="85"/>
        <v>99739.58817693092</v>
      </c>
      <c r="CO57" s="32">
        <f t="shared" si="86"/>
        <v>99043.84442787859</v>
      </c>
      <c r="CP57" s="32">
        <f t="shared" si="87"/>
        <v>98352.952396610752</v>
      </c>
      <c r="CQ57" s="32">
        <f t="shared" si="88"/>
        <v>97666.877997161748</v>
      </c>
      <c r="CR57" s="32">
        <f t="shared" si="89"/>
        <v>96985.587391310473</v>
      </c>
      <c r="CS57" s="32">
        <f t="shared" si="90"/>
        <v>96309.046993576761</v>
      </c>
      <c r="CT57" s="32">
        <f t="shared" si="91"/>
        <v>95637.22347493624</v>
      </c>
      <c r="CU57" s="32">
        <f t="shared" si="92"/>
        <v>94970.083765188319</v>
      </c>
      <c r="CV57" s="32">
        <f t="shared" si="93"/>
        <v>94307.595054009842</v>
      </c>
      <c r="CW57" s="32">
        <f t="shared" si="94"/>
        <v>93649.724790801192</v>
      </c>
      <c r="CX57" s="32">
        <f t="shared" si="95"/>
        <v>92996.440683470879</v>
      </c>
      <c r="CY57" s="32">
        <f t="shared" si="96"/>
        <v>92347.71069632798</v>
      </c>
      <c r="CZ57" s="32">
        <f t="shared" si="97"/>
        <v>91703.503047252743</v>
      </c>
      <c r="DA57" s="32">
        <f t="shared" si="98"/>
        <v>91063.786204312724</v>
      </c>
      <c r="DB57" s="32">
        <f t="shared" si="99"/>
        <v>90428.528881975551</v>
      </c>
      <c r="DC57" s="32">
        <f t="shared" si="100"/>
        <v>89797.700037052477</v>
      </c>
      <c r="DD57" s="32">
        <f t="shared" si="101"/>
        <v>89171.268864488316</v>
      </c>
      <c r="DE57" s="32">
        <f t="shared" si="102"/>
        <v>88549.204793093159</v>
      </c>
      <c r="DF57" s="32">
        <f t="shared" si="103"/>
        <v>87931.477481292983</v>
      </c>
      <c r="DG57" s="32">
        <f t="shared" si="104"/>
        <v>87318.056812960975</v>
      </c>
      <c r="DH57" s="32">
        <f t="shared" si="105"/>
        <v>86708.912893374349</v>
      </c>
      <c r="DI57" s="32">
        <f t="shared" si="106"/>
        <v>86104.016045331489</v>
      </c>
      <c r="DJ57" s="32">
        <f t="shared" si="107"/>
        <v>85503.336805451356</v>
      </c>
      <c r="DK57" s="32">
        <f t="shared" si="108"/>
        <v>84906.845920668464</v>
      </c>
      <c r="DL57" s="32">
        <f t="shared" si="109"/>
        <v>84314.51434493206</v>
      </c>
      <c r="DM57" s="32">
        <f t="shared" si="110"/>
        <v>83726.313236108792</v>
      </c>
      <c r="DN57" s="32">
        <f t="shared" si="111"/>
        <v>83142.213953086117</v>
      </c>
      <c r="DO57" s="32">
        <f t="shared" si="112"/>
        <v>82562.1880530708</v>
      </c>
      <c r="DP57" s="32">
        <f t="shared" si="113"/>
        <v>81986.207289071812</v>
      </c>
      <c r="DQ57" s="32">
        <f t="shared" si="114"/>
        <v>81414.243607558761</v>
      </c>
      <c r="DR57" s="32">
        <f t="shared" si="115"/>
        <v>80846.269146283536</v>
      </c>
      <c r="DT57" s="48">
        <f t="shared" si="116"/>
        <v>79</v>
      </c>
      <c r="DU57" s="32"/>
      <c r="DV57" s="32">
        <f ca="1">INDEX('3)tpx females'!BD$57:BD$107,MATCH('3) 2016 cases'!DT57,'3)tpx females'!$BB$57:$BB$107,0))</f>
        <v>2.5714798811836803E-2</v>
      </c>
      <c r="DW57" s="32">
        <f t="shared" ca="1" si="117"/>
        <v>-3142.0458735080201</v>
      </c>
      <c r="DX57" s="32">
        <f t="shared" ca="1" si="61"/>
        <v>0.9742852011881632</v>
      </c>
      <c r="DZ57" s="32">
        <f t="shared" ca="1" si="118"/>
        <v>-113148.06449132896</v>
      </c>
      <c r="EA57" s="32">
        <f t="shared" ca="1" si="119"/>
        <v>-9040.1702484933921</v>
      </c>
      <c r="EB57" s="32">
        <f t="shared" ca="1" si="64"/>
        <v>-232.46615916476028</v>
      </c>
      <c r="EC57" s="32">
        <f ca="1">EA57*'3) Value'!AN69</f>
        <v>0</v>
      </c>
      <c r="EE57" s="32">
        <f ca="1">IF(EC57=0,'3) Value'!AM69+'3) 2016 cases'!DZ57,0)</f>
        <v>9.0930203441530466E-4</v>
      </c>
    </row>
    <row r="58" spans="3:135" x14ac:dyDescent="0.25">
      <c r="C58" s="32" t="s">
        <v>16</v>
      </c>
      <c r="D58" s="32" t="s">
        <v>14</v>
      </c>
      <c r="E58" s="49">
        <v>14773</v>
      </c>
      <c r="F58" s="32" t="s">
        <v>13</v>
      </c>
      <c r="G58" s="32" t="s">
        <v>17</v>
      </c>
      <c r="H58" s="49" t="s">
        <v>17</v>
      </c>
      <c r="I58" s="32" t="s">
        <v>17</v>
      </c>
      <c r="J58" s="32" t="s">
        <v>20</v>
      </c>
      <c r="K58" s="52">
        <v>400000</v>
      </c>
      <c r="L58" s="52">
        <v>7.3000000000000007</v>
      </c>
      <c r="M58" s="52">
        <v>40350</v>
      </c>
      <c r="O58" s="48">
        <f t="shared" si="65"/>
        <v>76</v>
      </c>
      <c r="Q58" s="32">
        <f>INDEX('2b)Working'!$I$61:$P$61,MATCH($J58,'2b)Working'!$I$60:$P$60,0))</f>
        <v>7.4552232955274328E-2</v>
      </c>
      <c r="R58" s="32">
        <f>INDEX('2b)Working'!$I$62:$P$62,MATCH($J58,'2b)Working'!$I$60:$P$60,0))</f>
        <v>6.4868498859960141E-2</v>
      </c>
      <c r="T58" s="9">
        <f t="shared" ca="1" si="66"/>
        <v>42039.87297299238</v>
      </c>
      <c r="U58" s="10"/>
      <c r="V58" s="32">
        <f ca="1">($K58*EXP(V$5*($Q58+0.5*($R58)^2))*_xlfn.NORM.DIST((LN(($M58*EXP($L58/100*V$5)))-LN($K58)-$Q58*V$5)/($R58*SQRT(V$5))-$R58*SQRT(V$5),0,1,TRUE)+$M58*EXP($L58/100*V$5)*(1-_xlfn.NORM.DIST((LN(($M58*EXP($L58/100*V$5)))-LN($K58)-$Q58*V$5)/($R58*SQRT(V$5)),0,1,TRUE)))*EXP(-$F$1*V$5)*INDEX('3)tpx females'!BD$57:BD$107,MATCH($O58,'3)tpx females'!$BB$57:$BB$107,0))</f>
        <v>723.92629697441612</v>
      </c>
      <c r="W58" s="32">
        <f ca="1">($K58*EXP(W$5*($Q58+0.5*($R58)^2))*_xlfn.NORM.DIST((LN(($M58*EXP($L58/100*W$5)))-LN($K58)-$Q58*W$5)/($R58*SQRT(W$5))-$R58*SQRT(W$5),0,1,TRUE)+$M58*EXP($L58/100*W$5)*(1-_xlfn.NORM.DIST((LN(($M58*EXP($L58/100*W$5)))-LN($K58)-$Q58*W$5)/($R58*SQRT(W$5)),0,1,TRUE)))*EXP(-$F$1*W$5)*INDEX('3)tpx females'!BE$57:BE$107,MATCH($O58,'3)tpx females'!$BB$57:$BB$107,0))</f>
        <v>820.60728947006908</v>
      </c>
      <c r="X58" s="32">
        <f ca="1">($K58*EXP(X$5*($Q58+0.5*($R58)^2))*_xlfn.NORM.DIST((LN(($M58*EXP($L58/100*X$5)))-LN($K58)-$Q58*X$5)/($R58*SQRT(X$5))-$R58*SQRT(X$5),0,1,TRUE)+$M58*EXP($L58/100*X$5)*(1-_xlfn.NORM.DIST((LN(($M58*EXP($L58/100*X$5)))-LN($K58)-$Q58*X$5)/($R58*SQRT(X$5)),0,1,TRUE)))*EXP(-$F$1*X$5)*INDEX('3)tpx females'!BF$57:BF$107,MATCH($O58,'3)tpx females'!$BB$57:$BB$107,0))</f>
        <v>883.35835844993539</v>
      </c>
      <c r="Y58" s="32">
        <f ca="1">($K58*EXP(Y$5*($Q58+0.5*($R58)^2))*_xlfn.NORM.DIST((LN(($M58*EXP($L58/100*Y$5)))-LN($K58)-$Q58*Y$5)/($R58*SQRT(Y$5))-$R58*SQRT(Y$5),0,1,TRUE)+$M58*EXP($L58/100*Y$5)*(1-_xlfn.NORM.DIST((LN(($M58*EXP($L58/100*Y$5)))-LN($K58)-$Q58*Y$5)/($R58*SQRT(Y$5)),0,1,TRUE)))*EXP(-$F$1*Y$5)*INDEX('3)tpx females'!BG$57:BG$107,MATCH($O58,'3)tpx females'!$BB$57:$BB$107,0))</f>
        <v>947.370705484832</v>
      </c>
      <c r="Z58" s="32">
        <f ca="1">($K58*EXP(Z$5*($Q58+0.5*($R58)^2))*_xlfn.NORM.DIST((LN(($M58*EXP($L58/100*Z$5)))-LN($K58)-$Q58*Z$5)/($R58*SQRT(Z$5))-$R58*SQRT(Z$5),0,1,TRUE)+$M58*EXP($L58/100*Z$5)*(1-_xlfn.NORM.DIST((LN(($M58*EXP($L58/100*Z$5)))-LN($K58)-$Q58*Z$5)/($R58*SQRT(Z$5)),0,1,TRUE)))*EXP(-$F$1*Z$5)*INDEX('3)tpx females'!BH$57:BH$107,MATCH($O58,'3)tpx females'!$BB$57:$BB$107,0))</f>
        <v>1114.5356796204278</v>
      </c>
      <c r="AA58" s="32">
        <f ca="1">($K58*EXP(AA$5*($Q58+0.5*($R58)^2))*_xlfn.NORM.DIST((LN(($M58*EXP($L58/100*AA$5)))-LN($K58)-$Q58*AA$5)/($R58*SQRT(AA$5))-$R58*SQRT(AA$5),0,1,TRUE)+$M58*EXP($L58/100*AA$5)*(1-_xlfn.NORM.DIST((LN(($M58*EXP($L58/100*AA$5)))-LN($K58)-$Q58*AA$5)/($R58*SQRT(AA$5)),0,1,TRUE)))*EXP(-$F$1*AA$5)*INDEX('3)tpx females'!BI$57:BI$107,MATCH($O58,'3)tpx females'!$BB$57:$BB$107,0))</f>
        <v>1215.9588015228223</v>
      </c>
      <c r="AB58" s="32">
        <f ca="1">($K58*EXP(AB$5*($Q58+0.5*($R58)^2))*_xlfn.NORM.DIST((LN(($M58*EXP($L58/100*AB$5)))-LN($K58)-$Q58*AB$5)/($R58*SQRT(AB$5))-$R58*SQRT(AB$5),0,1,TRUE)+$M58*EXP($L58/100*AB$5)*(1-_xlfn.NORM.DIST((LN(($M58*EXP($L58/100*AB$5)))-LN($K58)-$Q58*AB$5)/($R58*SQRT(AB$5)),0,1,TRUE)))*EXP(-$F$1*AB$5)*INDEX('3)tpx females'!BJ$57:BJ$107,MATCH($O58,'3)tpx females'!$BB$57:$BB$107,0))</f>
        <v>1398.8274234247856</v>
      </c>
      <c r="AC58" s="32">
        <f ca="1">($K58*EXP(AC$5*($Q58+0.5*($R58)^2))*_xlfn.NORM.DIST((LN(($M58*EXP($L58/100*AC$5)))-LN($K58)-$Q58*AC$5)/($R58*SQRT(AC$5))-$R58*SQRT(AC$5),0,1,TRUE)+$M58*EXP($L58/100*AC$5)*(1-_xlfn.NORM.DIST((LN(($M58*EXP($L58/100*AC$5)))-LN($K58)-$Q58*AC$5)/($R58*SQRT(AC$5)),0,1,TRUE)))*EXP(-$F$1*AC$5)*INDEX('3)tpx females'!BK$57:BK$107,MATCH($O58,'3)tpx females'!$BB$57:$BB$107,0))</f>
        <v>1540.3451442112591</v>
      </c>
      <c r="AD58" s="32">
        <f ca="1">($K58*EXP(AD$5*($Q58+0.5*($R58)^2))*_xlfn.NORM.DIST((LN(($M58*EXP($L58/100*AD$5)))-LN($K58)-$Q58*AD$5)/($R58*SQRT(AD$5))-$R58*SQRT(AD$5),0,1,TRUE)+$M58*EXP($L58/100*AD$5)*(1-_xlfn.NORM.DIST((LN(($M58*EXP($L58/100*AD$5)))-LN($K58)-$Q58*AD$5)/($R58*SQRT(AD$5)),0,1,TRUE)))*EXP(-$F$1*AD$5)*INDEX('3)tpx females'!BL$57:BL$107,MATCH($O58,'3)tpx females'!$BB$57:$BB$107,0))</f>
        <v>1599.6802442586757</v>
      </c>
      <c r="AE58" s="32">
        <f ca="1">($K58*EXP(AE$5*($Q58+0.5*($R58)^2))*_xlfn.NORM.DIST((LN(($M58*EXP($L58/100*AE$5)))-LN($K58)-$Q58*AE$5)/($R58*SQRT(AE$5))-$R58*SQRT(AE$5),0,1,TRUE)+$M58*EXP($L58/100*AE$5)*(1-_xlfn.NORM.DIST((LN(($M58*EXP($L58/100*AE$5)))-LN($K58)-$Q58*AE$5)/($R58*SQRT(AE$5)),0,1,TRUE)))*EXP(-$F$1*AE$5)*INDEX('3)tpx females'!BM$57:BM$107,MATCH($O58,'3)tpx females'!$BB$57:$BB$107,0))</f>
        <v>1781.4131688774919</v>
      </c>
      <c r="AF58" s="32">
        <f ca="1">($K58*EXP(AF$5*($Q58+0.5*($R58)^2))*_xlfn.NORM.DIST((LN(($M58*EXP($L58/100*AF$5)))-LN($K58)-$Q58*AF$5)/($R58*SQRT(AF$5))-$R58*SQRT(AF$5),0,1,TRUE)+$M58*EXP($L58/100*AF$5)*(1-_xlfn.NORM.DIST((LN(($M58*EXP($L58/100*AF$5)))-LN($K58)-$Q58*AF$5)/($R58*SQRT(AF$5)),0,1,TRUE)))*EXP(-$F$1*AF$5)*INDEX('3)tpx females'!BN$57:BN$107,MATCH($O58,'3)tpx females'!$BB$57:$BB$107,0))</f>
        <v>2010.2986192189123</v>
      </c>
      <c r="AG58" s="32">
        <f ca="1">($K58*EXP(AG$5*($Q58+0.5*($R58)^2))*_xlfn.NORM.DIST((LN(($M58*EXP($L58/100*AG$5)))-LN($K58)-$Q58*AG$5)/($R58*SQRT(AG$5))-$R58*SQRT(AG$5),0,1,TRUE)+$M58*EXP($L58/100*AG$5)*(1-_xlfn.NORM.DIST((LN(($M58*EXP($L58/100*AG$5)))-LN($K58)-$Q58*AG$5)/($R58*SQRT(AG$5)),0,1,TRUE)))*EXP(-$F$1*AG$5)*INDEX('3)tpx females'!BO$57:BO$107,MATCH($O58,'3)tpx females'!$BB$57:$BB$107,0))</f>
        <v>2112.3942632610137</v>
      </c>
      <c r="AH58" s="32">
        <f ca="1">($K58*EXP(AH$5*($Q58+0.5*($R58)^2))*_xlfn.NORM.DIST((LN(($M58*EXP($L58/100*AH$5)))-LN($K58)-$Q58*AH$5)/($R58*SQRT(AH$5))-$R58*SQRT(AH$5),0,1,TRUE)+$M58*EXP($L58/100*AH$5)*(1-_xlfn.NORM.DIST((LN(($M58*EXP($L58/100*AH$5)))-LN($K58)-$Q58*AH$5)/($R58*SQRT(AH$5)),0,1,TRUE)))*EXP(-$F$1*AH$5)*INDEX('3)tpx females'!BP$57:BP$107,MATCH($O58,'3)tpx females'!$BB$57:$BB$107,0))</f>
        <v>2259.9696824413168</v>
      </c>
      <c r="AI58" s="32">
        <f ca="1">($K58*EXP(AI$5*($Q58+0.5*($R58)^2))*_xlfn.NORM.DIST((LN(($M58*EXP($L58/100*AI$5)))-LN($K58)-$Q58*AI$5)/($R58*SQRT(AI$5))-$R58*SQRT(AI$5),0,1,TRUE)+$M58*EXP($L58/100*AI$5)*(1-_xlfn.NORM.DIST((LN(($M58*EXP($L58/100*AI$5)))-LN($K58)-$Q58*AI$5)/($R58*SQRT(AI$5)),0,1,TRUE)))*EXP(-$F$1*AI$5)*INDEX('3)tpx females'!BQ$57:BQ$107,MATCH($O58,'3)tpx females'!$BB$57:$BB$107,0))</f>
        <v>2505.4195306518309</v>
      </c>
      <c r="AJ58" s="32">
        <f ca="1">($K58*EXP(AJ$5*($Q58+0.5*($R58)^2))*_xlfn.NORM.DIST((LN(($M58*EXP($L58/100*AJ$5)))-LN($K58)-$Q58*AJ$5)/($R58*SQRT(AJ$5))-$R58*SQRT(AJ$5),0,1,TRUE)+$M58*EXP($L58/100*AJ$5)*(1-_xlfn.NORM.DIST((LN(($M58*EXP($L58/100*AJ$5)))-LN($K58)-$Q58*AJ$5)/($R58*SQRT(AJ$5)),0,1,TRUE)))*EXP(-$F$1*AJ$5)*INDEX('3)tpx females'!BR$57:BR$107,MATCH($O58,'3)tpx females'!$BB$57:$BB$107,0))</f>
        <v>2554.5959708886112</v>
      </c>
      <c r="AK58" s="32">
        <f ca="1">($K58*EXP(AK$5*($Q58+0.5*($R58)^2))*_xlfn.NORM.DIST((LN(($M58*EXP($L58/100*AK$5)))-LN($K58)-$Q58*AK$5)/($R58*SQRT(AK$5))-$R58*SQRT(AK$5),0,1,TRUE)+$M58*EXP($L58/100*AK$5)*(1-_xlfn.NORM.DIST((LN(($M58*EXP($L58/100*AK$5)))-LN($K58)-$Q58*AK$5)/($R58*SQRT(AK$5)),0,1,TRUE)))*EXP(-$F$1*AK$5)*INDEX('3)tpx females'!BS$57:BS$107,MATCH($O58,'3)tpx females'!$BB$57:$BB$107,0))</f>
        <v>2448.5966560043939</v>
      </c>
      <c r="AL58" s="32">
        <f ca="1">($K58*EXP(AL$5*($Q58+0.5*($R58)^2))*_xlfn.NORM.DIST((LN(($M58*EXP($L58/100*AL$5)))-LN($K58)-$Q58*AL$5)/($R58*SQRT(AL$5))-$R58*SQRT(AL$5),0,1,TRUE)+$M58*EXP($L58/100*AL$5)*(1-_xlfn.NORM.DIST((LN(($M58*EXP($L58/100*AL$5)))-LN($K58)-$Q58*AL$5)/($R58*SQRT(AL$5)),0,1,TRUE)))*EXP(-$F$1*AL$5)*INDEX('3)tpx females'!BT$57:BT$107,MATCH($O58,'3)tpx females'!$BB$57:$BB$107,0))</f>
        <v>2351.655886356074</v>
      </c>
      <c r="AM58" s="32">
        <f ca="1">($K58*EXP(AM$5*($Q58+0.5*($R58)^2))*_xlfn.NORM.DIST((LN(($M58*EXP($L58/100*AM$5)))-LN($K58)-$Q58*AM$5)/($R58*SQRT(AM$5))-$R58*SQRT(AM$5),0,1,TRUE)+$M58*EXP($L58/100*AM$5)*(1-_xlfn.NORM.DIST((LN(($M58*EXP($L58/100*AM$5)))-LN($K58)-$Q58*AM$5)/($R58*SQRT(AM$5)),0,1,TRUE)))*EXP(-$F$1*AM$5)*INDEX('3)tpx females'!BU$57:BU$107,MATCH($O58,'3)tpx females'!$BB$57:$BB$107,0))</f>
        <v>2257.3741496771654</v>
      </c>
      <c r="AN58" s="32">
        <f ca="1">($K58*EXP(AN$5*($Q58+0.5*($R58)^2))*_xlfn.NORM.DIST((LN(($M58*EXP($L58/100*AN$5)))-LN($K58)-$Q58*AN$5)/($R58*SQRT(AN$5))-$R58*SQRT(AN$5),0,1,TRUE)+$M58*EXP($L58/100*AN$5)*(1-_xlfn.NORM.DIST((LN(($M58*EXP($L58/100*AN$5)))-LN($K58)-$Q58*AN$5)/($R58*SQRT(AN$5)),0,1,TRUE)))*EXP(-$F$1*AN$5)*INDEX('3)tpx females'!BV$57:BV$107,MATCH($O58,'3)tpx females'!$BB$57:$BB$107,0))</f>
        <v>2194.451896597106</v>
      </c>
      <c r="AO58" s="32">
        <f ca="1">($K58*EXP(AO$5*($Q58+0.5*($R58)^2))*_xlfn.NORM.DIST((LN(($M58*EXP($L58/100*AO$5)))-LN($K58)-$Q58*AO$5)/($R58*SQRT(AO$5))-$R58*SQRT(AO$5),0,1,TRUE)+$M58*EXP($L58/100*AO$5)*(1-_xlfn.NORM.DIST((LN(($M58*EXP($L58/100*AO$5)))-LN($K58)-$Q58*AO$5)/($R58*SQRT(AO$5)),0,1,TRUE)))*EXP(-$F$1*AO$5)*INDEX('3)tpx females'!BW$57:BW$107,MATCH($O58,'3)tpx females'!$BB$57:$BB$107,0))</f>
        <v>1957.9149966966222</v>
      </c>
      <c r="AP58" s="32">
        <f ca="1">($K58*EXP(AP$5*($Q58+0.5*($R58)^2))*_xlfn.NORM.DIST((LN(($M58*EXP($L58/100*AP$5)))-LN($K58)-$Q58*AP$5)/($R58*SQRT(AP$5))-$R58*SQRT(AP$5),0,1,TRUE)+$M58*EXP($L58/100*AP$5)*(1-_xlfn.NORM.DIST((LN(($M58*EXP($L58/100*AP$5)))-LN($K58)-$Q58*AP$5)/($R58*SQRT(AP$5)),0,1,TRUE)))*EXP(-$F$1*AP$5)*INDEX('3)tpx females'!BX$57:BX$107,MATCH($O58,'3)tpx females'!$BB$57:$BB$107,0))</f>
        <v>1724.7991459841717</v>
      </c>
      <c r="AQ58" s="32">
        <f ca="1">($K58*EXP(AQ$5*($Q58+0.5*($R58)^2))*_xlfn.NORM.DIST((LN(($M58*EXP($L58/100*AQ$5)))-LN($K58)-$Q58*AQ$5)/($R58*SQRT(AQ$5))-$R58*SQRT(AQ$5),0,1,TRUE)+$M58*EXP($L58/100*AQ$5)*(1-_xlfn.NORM.DIST((LN(($M58*EXP($L58/100*AQ$5)))-LN($K58)-$Q58*AQ$5)/($R58*SQRT(AQ$5)),0,1,TRUE)))*EXP(-$F$1*AQ$5)*INDEX('3)tpx females'!BY$57:BY$107,MATCH($O58,'3)tpx females'!$BB$57:$BB$107,0))</f>
        <v>1464.9718485181013</v>
      </c>
      <c r="AR58" s="32">
        <f ca="1">($K58*EXP(AR$5*($Q58+0.5*($R58)^2))*_xlfn.NORM.DIST((LN(($M58*EXP($L58/100*AR$5)))-LN($K58)-$Q58*AR$5)/($R58*SQRT(AR$5))-$R58*SQRT(AR$5),0,1,TRUE)+$M58*EXP($L58/100*AR$5)*(1-_xlfn.NORM.DIST((LN(($M58*EXP($L58/100*AR$5)))-LN($K58)-$Q58*AR$5)/($R58*SQRT(AR$5)),0,1,TRUE)))*EXP(-$F$1*AR$5)*INDEX('3)tpx females'!BZ$57:BZ$107,MATCH($O58,'3)tpx females'!$BB$57:$BB$107,0))</f>
        <v>1194.1027390084973</v>
      </c>
      <c r="AS58" s="32">
        <f ca="1">($K58*EXP(AS$5*($Q58+0.5*($R58)^2))*_xlfn.NORM.DIST((LN(($M58*EXP($L58/100*AS$5)))-LN($K58)-$Q58*AS$5)/($R58*SQRT(AS$5))-$R58*SQRT(AS$5),0,1,TRUE)+$M58*EXP($L58/100*AS$5)*(1-_xlfn.NORM.DIST((LN(($M58*EXP($L58/100*AS$5)))-LN($K58)-$Q58*AS$5)/($R58*SQRT(AS$5)),0,1,TRUE)))*EXP(-$F$1*AS$5)*INDEX('3)tpx females'!CA$57:CA$107,MATCH($O58,'3)tpx females'!$BB$57:$BB$107,0))</f>
        <v>932.79405850067735</v>
      </c>
      <c r="AT58" s="32">
        <f ca="1">($K58*EXP(AT$5*($Q58+0.5*($R58)^2))*_xlfn.NORM.DIST((LN(($M58*EXP($L58/100*AT$5)))-LN($K58)-$Q58*AT$5)/($R58*SQRT(AT$5))-$R58*SQRT(AT$5),0,1,TRUE)+$M58*EXP($L58/100*AT$5)*(1-_xlfn.NORM.DIST((LN(($M58*EXP($L58/100*AT$5)))-LN($K58)-$Q58*AT$5)/($R58*SQRT(AT$5)),0,1,TRUE)))*EXP(-$F$1*AT$5)*INDEX('3)tpx females'!CB$57:CB$107,MATCH($O58,'3)tpx females'!$BB$57:$BB$107,0))</f>
        <v>698.96799611351923</v>
      </c>
      <c r="AU58" s="32">
        <f ca="1">($K58*EXP(AU$5*($Q58+0.5*($R58)^2))*_xlfn.NORM.DIST((LN(($M58*EXP($L58/100*AU$5)))-LN($K58)-$Q58*AU$5)/($R58*SQRT(AU$5))-$R58*SQRT(AU$5),0,1,TRUE)+$M58*EXP($L58/100*AU$5)*(1-_xlfn.NORM.DIST((LN(($M58*EXP($L58/100*AU$5)))-LN($K58)-$Q58*AU$5)/($R58*SQRT(AU$5)),0,1,TRUE)))*EXP(-$F$1*AU$5)*INDEX('3)tpx females'!CC$57:CC$107,MATCH($O58,'3)tpx females'!$BB$57:$BB$107,0))</f>
        <v>498.25948297733345</v>
      </c>
      <c r="AV58" s="32">
        <f ca="1">($K58*EXP(AV$5*($Q58+0.5*($R58)^2))*_xlfn.NORM.DIST((LN(($M58*EXP($L58/100*AV$5)))-LN($K58)-$Q58*AV$5)/($R58*SQRT(AV$5))-$R58*SQRT(AV$5),0,1,TRUE)+$M58*EXP($L58/100*AV$5)*(1-_xlfn.NORM.DIST((LN(($M58*EXP($L58/100*AV$5)))-LN($K58)-$Q58*AV$5)/($R58*SQRT(AV$5)),0,1,TRUE)))*EXP(-$F$1*AV$5)*INDEX('3)tpx females'!CD$57:CD$107,MATCH($O58,'3)tpx females'!$BB$57:$BB$107,0))</f>
        <v>336.92555735602684</v>
      </c>
      <c r="AW58" s="32">
        <f ca="1">($K58*EXP(AW$5*($Q58+0.5*($R58)^2))*_xlfn.NORM.DIST((LN(($M58*EXP($L58/100*AW$5)))-LN($K58)-$Q58*AW$5)/($R58*SQRT(AW$5))-$R58*SQRT(AW$5),0,1,TRUE)+$M58*EXP($L58/100*AW$5)*(1-_xlfn.NORM.DIST((LN(($M58*EXP($L58/100*AW$5)))-LN($K58)-$Q58*AW$5)/($R58*SQRT(AW$5)),0,1,TRUE)))*EXP(-$F$1*AW$5)*INDEX('3)tpx females'!CE$57:CE$107,MATCH($O58,'3)tpx females'!$BB$57:$BB$107,0))</f>
        <v>217.38930340954158</v>
      </c>
      <c r="AX58" s="32">
        <f ca="1">($K58*EXP(AX$5*($Q58+0.5*($R58)^2))*_xlfn.NORM.DIST((LN(($M58*EXP($L58/100*AX$5)))-LN($K58)-$Q58*AX$5)/($R58*SQRT(AX$5))-$R58*SQRT(AX$5),0,1,TRUE)+$M58*EXP($L58/100*AX$5)*(1-_xlfn.NORM.DIST((LN(($M58*EXP($L58/100*AX$5)))-LN($K58)-$Q58*AX$5)/($R58*SQRT(AX$5)),0,1,TRUE)))*EXP(-$F$1*AX$5)*INDEX('3)tpx females'!CF$57:CF$107,MATCH($O58,'3)tpx females'!$BB$57:$BB$107,0))</f>
        <v>133.02158461084628</v>
      </c>
      <c r="AY58" s="32">
        <f ca="1">($K58*EXP(AY$5*($Q58+0.5*($R58)^2))*_xlfn.NORM.DIST((LN(($M58*EXP($L58/100*AY$5)))-LN($K58)-$Q58*AY$5)/($R58*SQRT(AY$5))-$R58*SQRT(AY$5),0,1,TRUE)+$M58*EXP($L58/100*AY$5)*(1-_xlfn.NORM.DIST((LN(($M58*EXP($L58/100*AY$5)))-LN($K58)-$Q58*AY$5)/($R58*SQRT(AY$5)),0,1,TRUE)))*EXP(-$F$1*AY$5)*INDEX('3)tpx females'!CG$57:CG$107,MATCH($O58,'3)tpx females'!$BB$57:$BB$107,0))</f>
        <v>77.681208882849219</v>
      </c>
      <c r="AZ58" s="32">
        <f ca="1">($K58*EXP(AZ$5*($Q58+0.5*($R58)^2))*_xlfn.NORM.DIST((LN(($M58*EXP($L58/100*AZ$5)))-LN($K58)-$Q58*AZ$5)/($R58*SQRT(AZ$5))-$R58*SQRT(AZ$5),0,1,TRUE)+$M58*EXP($L58/100*AZ$5)*(1-_xlfn.NORM.DIST((LN(($M58*EXP($L58/100*AZ$5)))-LN($K58)-$Q58*AZ$5)/($R58*SQRT(AZ$5)),0,1,TRUE)))*EXP(-$F$1*AZ$5)*INDEX('3)tpx females'!CH$57:CH$107,MATCH($O58,'3)tpx females'!$BB$57:$BB$107,0))</f>
        <v>41.596265292936422</v>
      </c>
      <c r="BA58" s="32">
        <f ca="1">($K58*EXP(BA$5*($Q58+0.5*($R58)^2))*_xlfn.NORM.DIST((LN(($M58*EXP($L58/100*BA$5)))-LN($K58)-$Q58*BA$5)/($R58*SQRT(BA$5))-$R58*SQRT(BA$5),0,1,TRUE)+$M58*EXP($L58/100*BA$5)*(1-_xlfn.NORM.DIST((LN(($M58*EXP($L58/100*BA$5)))-LN($K58)-$Q58*BA$5)/($R58*SQRT(BA$5)),0,1,TRUE)))*EXP(-$F$1*BA$5)*INDEX('3)tpx females'!CI$57:CI$107,MATCH($O58,'3)tpx females'!$BB$57:$BB$107,0))</f>
        <v>22.613207034187621</v>
      </c>
      <c r="BB58" s="32">
        <f ca="1">($K58*EXP(BB$5*($Q58+0.5*($R58)^2))*_xlfn.NORM.DIST((LN(($M58*EXP($L58/100*BB$5)))-LN($K58)-$Q58*BB$5)/($R58*SQRT(BB$5))-$R58*SQRT(BB$5),0,1,TRUE)+$M58*EXP($L58/100*BB$5)*(1-_xlfn.NORM.DIST((LN(($M58*EXP($L58/100*BB$5)))-LN($K58)-$Q58*BB$5)/($R58*SQRT(BB$5)),0,1,TRUE)))*EXP(-$F$1*BB$5)*INDEX('3)tpx females'!CJ$57:CJ$107,MATCH($O58,'3)tpx females'!$BB$57:$BB$107,0))</f>
        <v>12.583112980332229</v>
      </c>
      <c r="BC58" s="32">
        <f ca="1">($K58*EXP(BC$5*($Q58+0.5*($R58)^2))*_xlfn.NORM.DIST((LN(($M58*EXP($L58/100*BC$5)))-LN($K58)-$Q58*BC$5)/($R58*SQRT(BC$5))-$R58*SQRT(BC$5),0,1,TRUE)+$M58*EXP($L58/100*BC$5)*(1-_xlfn.NORM.DIST((LN(($M58*EXP($L58/100*BC$5)))-LN($K58)-$Q58*BC$5)/($R58*SQRT(BC$5)),0,1,TRUE)))*EXP(-$F$1*BC$5)*INDEX('3)tpx females'!CK$57:CK$107,MATCH($O58,'3)tpx females'!$BB$57:$BB$107,0))</f>
        <v>5.472698235584657</v>
      </c>
      <c r="BD58" s="32">
        <f ca="1">($K58*EXP(BD$5*($Q58+0.5*($R58)^2))*_xlfn.NORM.DIST((LN(($M58*EXP($L58/100*BD$5)))-LN($K58)-$Q58*BD$5)/($R58*SQRT(BD$5))-$R58*SQRT(BD$5),0,1,TRUE)+$M58*EXP($L58/100*BD$5)*(1-_xlfn.NORM.DIST((LN(($M58*EXP($L58/100*BD$5)))-LN($K58)-$Q58*BD$5)/($R58*SQRT(BD$5)),0,1,TRUE)))*EXP(-$F$1*BD$5)*INDEX('3)tpx females'!CL$57:CL$107,MATCH($O58,'3)tpx females'!$BB$57:$BB$107,0))</f>
        <v>0</v>
      </c>
      <c r="BE58" s="32">
        <f ca="1">($K58*EXP(BE$5*($Q58+0.5*($R58)^2))*_xlfn.NORM.DIST((LN(($M58*EXP($L58/100*BE$5)))-LN($K58)-$Q58*BE$5)/($R58*SQRT(BE$5))-$R58*SQRT(BE$5),0,1,TRUE)+$M58*EXP($L58/100*BE$5)*(1-_xlfn.NORM.DIST((LN(($M58*EXP($L58/100*BE$5)))-LN($K58)-$Q58*BE$5)/($R58*SQRT(BE$5)),0,1,TRUE)))*EXP(-$F$1*BE$5)*INDEX('3)tpx females'!CM$57:CM$107,MATCH($O58,'3)tpx females'!$BB$57:$BB$107,0))</f>
        <v>0</v>
      </c>
      <c r="BF58" s="32">
        <f ca="1">($K58*EXP(BF$5*($Q58+0.5*($R58)^2))*_xlfn.NORM.DIST((LN(($M58*EXP($L58/100*BF$5)))-LN($K58)-$Q58*BF$5)/($R58*SQRT(BF$5))-$R58*SQRT(BF$5),0,1,TRUE)+$M58*EXP($L58/100*BF$5)*(1-_xlfn.NORM.DIST((LN(($M58*EXP($L58/100*BF$5)))-LN($K58)-$Q58*BF$5)/($R58*SQRT(BF$5)),0,1,TRUE)))*EXP(-$F$1*BF$5)*INDEX('3)tpx females'!CN$57:CN$107,MATCH($O58,'3)tpx females'!$BB$57:$BB$107,0))</f>
        <v>0</v>
      </c>
      <c r="BG58" s="32">
        <f ca="1">($K58*EXP(BG$5*($Q58+0.5*($R58)^2))*_xlfn.NORM.DIST((LN(($M58*EXP($L58/100*BG$5)))-LN($K58)-$Q58*BG$5)/($R58*SQRT(BG$5))-$R58*SQRT(BG$5),0,1,TRUE)+$M58*EXP($L58/100*BG$5)*(1-_xlfn.NORM.DIST((LN(($M58*EXP($L58/100*BG$5)))-LN($K58)-$Q58*BG$5)/($R58*SQRT(BG$5)),0,1,TRUE)))*EXP(-$F$1*BG$5)*INDEX('3)tpx females'!CO$57:CO$107,MATCH($O58,'3)tpx females'!$BB$57:$BB$107,0))</f>
        <v>0</v>
      </c>
      <c r="BH58" s="32">
        <f ca="1">($K58*EXP(BH$5*($Q58+0.5*($R58)^2))*_xlfn.NORM.DIST((LN(($M58*EXP($L58/100*BH$5)))-LN($K58)-$Q58*BH$5)/($R58*SQRT(BH$5))-$R58*SQRT(BH$5),0,1,TRUE)+$M58*EXP($L58/100*BH$5)*(1-_xlfn.NORM.DIST((LN(($M58*EXP($L58/100*BH$5)))-LN($K58)-$Q58*BH$5)/($R58*SQRT(BH$5)),0,1,TRUE)))*EXP(-$F$1*BH$5)*INDEX('3)tpx females'!CP$57:CP$107,MATCH($O58,'3)tpx females'!$BB$57:$BB$107,0))</f>
        <v>0</v>
      </c>
      <c r="BI58" s="32">
        <f ca="1">($K58*EXP(BI$5*($Q58+0.5*($R58)^2))*_xlfn.NORM.DIST((LN(($M58*EXP($L58/100*BI$5)))-LN($K58)-$Q58*BI$5)/($R58*SQRT(BI$5))-$R58*SQRT(BI$5),0,1,TRUE)+$M58*EXP($L58/100*BI$5)*(1-_xlfn.NORM.DIST((LN(($M58*EXP($L58/100*BI$5)))-LN($K58)-$Q58*BI$5)/($R58*SQRT(BI$5)),0,1,TRUE)))*EXP(-$F$1*BI$5)*INDEX('3)tpx females'!CQ$57:CQ$107,MATCH($O58,'3)tpx females'!$BB$57:$BB$107,0))</f>
        <v>0</v>
      </c>
      <c r="BJ58" s="32">
        <f ca="1">($K58*EXP(BJ$5*($Q58+0.5*($R58)^2))*_xlfn.NORM.DIST((LN(($M58*EXP($L58/100*BJ$5)))-LN($K58)-$Q58*BJ$5)/($R58*SQRT(BJ$5))-$R58*SQRT(BJ$5),0,1,TRUE)+$M58*EXP($L58/100*BJ$5)*(1-_xlfn.NORM.DIST((LN(($M58*EXP($L58/100*BJ$5)))-LN($K58)-$Q58*BJ$5)/($R58*SQRT(BJ$5)),0,1,TRUE)))*EXP(-$F$1*BJ$5)*INDEX('3)tpx females'!CR$57:CR$107,MATCH($O58,'3)tpx females'!$BB$57:$BB$107,0))</f>
        <v>0</v>
      </c>
      <c r="BK58" s="32">
        <f ca="1">($K58*EXP(BK$5*($Q58+0.5*($R58)^2))*_xlfn.NORM.DIST((LN(($M58*EXP($L58/100*BK$5)))-LN($K58)-$Q58*BK$5)/($R58*SQRT(BK$5))-$R58*SQRT(BK$5),0,1,TRUE)+$M58*EXP($L58/100*BK$5)*(1-_xlfn.NORM.DIST((LN(($M58*EXP($L58/100*BK$5)))-LN($K58)-$Q58*BK$5)/($R58*SQRT(BK$5)),0,1,TRUE)))*EXP(-$F$1*BK$5)*INDEX('3)tpx females'!CS$57:CS$107,MATCH($O58,'3)tpx females'!$BB$57:$BB$107,0))</f>
        <v>0</v>
      </c>
      <c r="BL58" s="32">
        <f ca="1">($K58*EXP(BL$5*($Q58+0.5*($R58)^2))*_xlfn.NORM.DIST((LN(($M58*EXP($L58/100*BL$5)))-LN($K58)-$Q58*BL$5)/($R58*SQRT(BL$5))-$R58*SQRT(BL$5),0,1,TRUE)+$M58*EXP($L58/100*BL$5)*(1-_xlfn.NORM.DIST((LN(($M58*EXP($L58/100*BL$5)))-LN($K58)-$Q58*BL$5)/($R58*SQRT(BL$5)),0,1,TRUE)))*EXP(-$F$1*BL$5)*INDEX('3)tpx females'!CT$57:CT$107,MATCH($O58,'3)tpx females'!$BB$57:$BB$107,0))</f>
        <v>0</v>
      </c>
      <c r="BM58" s="32">
        <f ca="1">($K58*EXP(BM$5*($Q58+0.5*($R58)^2))*_xlfn.NORM.DIST((LN(($M58*EXP($L58/100*BM$5)))-LN($K58)-$Q58*BM$5)/($R58*SQRT(BM$5))-$R58*SQRT(BM$5),0,1,TRUE)+$M58*EXP($L58/100*BM$5)*(1-_xlfn.NORM.DIST((LN(($M58*EXP($L58/100*BM$5)))-LN($K58)-$Q58*BM$5)/($R58*SQRT(BM$5)),0,1,TRUE)))*EXP(-$F$1*BM$5)*INDEX('3)tpx females'!CU$57:CU$107,MATCH($O58,'3)tpx females'!$BB$57:$BB$107,0))</f>
        <v>0</v>
      </c>
      <c r="BN58" s="32">
        <f ca="1">($K58*EXP(BN$5*($Q58+0.5*($R58)^2))*_xlfn.NORM.DIST((LN(($M58*EXP($L58/100*BN$5)))-LN($K58)-$Q58*BN$5)/($R58*SQRT(BN$5))-$R58*SQRT(BN$5),0,1,TRUE)+$M58*EXP($L58/100*BN$5)*(1-_xlfn.NORM.DIST((LN(($M58*EXP($L58/100*BN$5)))-LN($K58)-$Q58*BN$5)/($R58*SQRT(BN$5)),0,1,TRUE)))*EXP(-$F$1*BN$5)*INDEX('3)tpx females'!CV$57:CV$107,MATCH($O58,'3)tpx females'!$BB$57:$BB$107,0))</f>
        <v>0</v>
      </c>
      <c r="BO58" s="32">
        <f ca="1">($K58*EXP(BO$5*($Q58+0.5*($R58)^2))*_xlfn.NORM.DIST((LN(($M58*EXP($L58/100*BO$5)))-LN($K58)-$Q58*BO$5)/($R58*SQRT(BO$5))-$R58*SQRT(BO$5),0,1,TRUE)+$M58*EXP($L58/100*BO$5)*(1-_xlfn.NORM.DIST((LN(($M58*EXP($L58/100*BO$5)))-LN($K58)-$Q58*BO$5)/($R58*SQRT(BO$5)),0,1,TRUE)))*EXP(-$F$1*BO$5)*INDEX('3)tpx females'!CW$57:CW$107,MATCH($O58,'3)tpx females'!$BB$57:$BB$107,0))</f>
        <v>0</v>
      </c>
      <c r="BP58" s="32">
        <f ca="1">($K58*EXP(BP$5*($Q58+0.5*($R58)^2))*_xlfn.NORM.DIST((LN(($M58*EXP($L58/100*BP$5)))-LN($K58)-$Q58*BP$5)/($R58*SQRT(BP$5))-$R58*SQRT(BP$5),0,1,TRUE)+$M58*EXP($L58/100*BP$5)*(1-_xlfn.NORM.DIST((LN(($M58*EXP($L58/100*BP$5)))-LN($K58)-$Q58*BP$5)/($R58*SQRT(BP$5)),0,1,TRUE)))*EXP(-$F$1*BP$5)*INDEX('3)tpx females'!CX$57:CX$107,MATCH($O58,'3)tpx females'!$BB$57:$BB$107,0))</f>
        <v>0</v>
      </c>
      <c r="BQ58" s="32">
        <f ca="1">($K58*EXP(BQ$5*($Q58+0.5*($R58)^2))*_xlfn.NORM.DIST((LN(($M58*EXP($L58/100*BQ$5)))-LN($K58)-$Q58*BQ$5)/($R58*SQRT(BQ$5))-$R58*SQRT(BQ$5),0,1,TRUE)+$M58*EXP($L58/100*BQ$5)*(1-_xlfn.NORM.DIST((LN(($M58*EXP($L58/100*BQ$5)))-LN($K58)-$Q58*BQ$5)/($R58*SQRT(BQ$5)),0,1,TRUE)))*EXP(-$F$1*BQ$5)*INDEX('3)tpx females'!CY$57:CY$107,MATCH($O58,'3)tpx females'!$BB$57:$BB$107,0))</f>
        <v>0</v>
      </c>
      <c r="BR58" s="32">
        <f ca="1">($K58*EXP(BR$5*($Q58+0.5*($R58)^2))*_xlfn.NORM.DIST((LN(($M58*EXP($L58/100*BR$5)))-LN($K58)-$Q58*BR$5)/($R58*SQRT(BR$5))-$R58*SQRT(BR$5),0,1,TRUE)+$M58*EXP($L58/100*BR$5)*(1-_xlfn.NORM.DIST((LN(($M58*EXP($L58/100*BR$5)))-LN($K58)-$Q58*BR$5)/($R58*SQRT(BR$5)),0,1,TRUE)))*EXP(-$F$1*BR$5)*INDEX('3)tpx females'!CZ$57:CZ$107,MATCH($O58,'3)tpx females'!$BB$57:$BB$107,0))</f>
        <v>0</v>
      </c>
      <c r="BS58" s="32">
        <f ca="1">($K58*EXP(BS$5*($Q58+0.5*($R58)^2))*_xlfn.NORM.DIST((LN(($M58*EXP($L58/100*BS$5)))-LN($K58)-$Q58*BS$5)/($R58*SQRT(BS$5))-$R58*SQRT(BS$5),0,1,TRUE)+$M58*EXP($L58/100*BS$5)*(1-_xlfn.NORM.DIST((LN(($M58*EXP($L58/100*BS$5)))-LN($K58)-$Q58*BS$5)/($R58*SQRT(BS$5)),0,1,TRUE)))*EXP(-$F$1*BS$5)*INDEX('3)tpx females'!DA$57:DA$107,MATCH($O58,'3)tpx females'!$BB$57:$BB$107,0))</f>
        <v>0</v>
      </c>
      <c r="BU58" s="32">
        <f t="shared" si="58"/>
        <v>43340.667380798019</v>
      </c>
      <c r="BV58" s="32">
        <f t="shared" si="67"/>
        <v>40531.984157255662</v>
      </c>
      <c r="BW58" s="32">
        <f t="shared" si="68"/>
        <v>40653.762686186943</v>
      </c>
      <c r="BX58" s="32">
        <f t="shared" si="69"/>
        <v>40775.907099256809</v>
      </c>
      <c r="BY58" s="32">
        <f t="shared" si="70"/>
        <v>40898.418495765814</v>
      </c>
      <c r="BZ58" s="32">
        <f t="shared" si="71"/>
        <v>41021.297978317343</v>
      </c>
      <c r="CA58" s="32">
        <f t="shared" si="72"/>
        <v>41144.546652827565</v>
      </c>
      <c r="CB58" s="32">
        <f t="shared" si="73"/>
        <v>41268.165628535404</v>
      </c>
      <c r="CC58" s="32">
        <f t="shared" si="74"/>
        <v>41392.156018012436</v>
      </c>
      <c r="CD58" s="32">
        <f t="shared" si="75"/>
        <v>41516.518937173038</v>
      </c>
      <c r="CE58" s="32">
        <f t="shared" si="76"/>
        <v>41641.255505284316</v>
      </c>
      <c r="CF58" s="32">
        <f t="shared" si="77"/>
        <v>41766.366844976219</v>
      </c>
      <c r="CG58" s="32">
        <f t="shared" si="78"/>
        <v>41891.854082251644</v>
      </c>
      <c r="CH58" s="32">
        <f t="shared" si="79"/>
        <v>42017.718346496586</v>
      </c>
      <c r="CI58" s="32">
        <f t="shared" si="80"/>
        <v>42143.960770490259</v>
      </c>
      <c r="CJ58" s="32">
        <f t="shared" si="81"/>
        <v>42270.582490415341</v>
      </c>
      <c r="CK58" s="32">
        <f t="shared" si="82"/>
        <v>42397.584645868163</v>
      </c>
      <c r="CL58" s="32">
        <f t="shared" si="83"/>
        <v>42524.968379868973</v>
      </c>
      <c r="CM58" s="32">
        <f t="shared" si="84"/>
        <v>42652.734838872268</v>
      </c>
      <c r="CN58" s="32">
        <f t="shared" si="85"/>
        <v>42780.885172776994</v>
      </c>
      <c r="CO58" s="32">
        <f t="shared" si="86"/>
        <v>42909.420534937068</v>
      </c>
      <c r="CP58" s="32">
        <f t="shared" si="87"/>
        <v>43038.342082171577</v>
      </c>
      <c r="CQ58" s="32">
        <f t="shared" si="88"/>
        <v>43167.650974775315</v>
      </c>
      <c r="CR58" s="32">
        <f t="shared" si="89"/>
        <v>43297.34837652916</v>
      </c>
      <c r="CS58" s="32">
        <f t="shared" si="90"/>
        <v>43427.435454710496</v>
      </c>
      <c r="CT58" s="32">
        <f t="shared" si="91"/>
        <v>43557.913380103651</v>
      </c>
      <c r="CU58" s="32">
        <f t="shared" si="92"/>
        <v>43688.783327010271</v>
      </c>
      <c r="CV58" s="32">
        <f t="shared" si="93"/>
        <v>43820.046473259477</v>
      </c>
      <c r="CW58" s="32">
        <f t="shared" si="94"/>
        <v>43951.704000217971</v>
      </c>
      <c r="CX58" s="32">
        <f t="shared" si="95"/>
        <v>44083.757092799475</v>
      </c>
      <c r="CY58" s="32">
        <f t="shared" si="96"/>
        <v>44216.206939473901</v>
      </c>
      <c r="CZ58" s="32">
        <f t="shared" si="97"/>
        <v>44349.054732275312</v>
      </c>
      <c r="DA58" s="32">
        <f t="shared" si="98"/>
        <v>44482.301666808911</v>
      </c>
      <c r="DB58" s="32">
        <f t="shared" si="99"/>
        <v>44615.948942256327</v>
      </c>
      <c r="DC58" s="32">
        <f t="shared" si="100"/>
        <v>44749.997761378909</v>
      </c>
      <c r="DD58" s="32">
        <f t="shared" si="101"/>
        <v>44884.44933051843</v>
      </c>
      <c r="DE58" s="32">
        <f t="shared" si="102"/>
        <v>45019.304859594857</v>
      </c>
      <c r="DF58" s="32">
        <f t="shared" si="103"/>
        <v>45154.565562100477</v>
      </c>
      <c r="DG58" s="32">
        <f t="shared" si="104"/>
        <v>45290.232655090018</v>
      </c>
      <c r="DH58" s="32">
        <f t="shared" si="105"/>
        <v>45426.307359166211</v>
      </c>
      <c r="DI58" s="32">
        <f t="shared" si="106"/>
        <v>45562.790898460509</v>
      </c>
      <c r="DJ58" s="32">
        <f t="shared" si="107"/>
        <v>45699.684500608448</v>
      </c>
      <c r="DK58" s="32">
        <f t="shared" si="108"/>
        <v>45836.989396719568</v>
      </c>
      <c r="DL58" s="32">
        <f t="shared" si="109"/>
        <v>45974.706821341577</v>
      </c>
      <c r="DM58" s="32">
        <f t="shared" si="110"/>
        <v>46112.838012418921</v>
      </c>
      <c r="DN58" s="32">
        <f t="shared" si="111"/>
        <v>46251.384211245422</v>
      </c>
      <c r="DO58" s="32">
        <f t="shared" si="112"/>
        <v>46390.34666241175</v>
      </c>
      <c r="DP58" s="32">
        <f t="shared" si="113"/>
        <v>46529.726613747327</v>
      </c>
      <c r="DQ58" s="32">
        <f t="shared" si="114"/>
        <v>46669.525316257568</v>
      </c>
      <c r="DR58" s="32">
        <f t="shared" si="115"/>
        <v>46809.744024056534</v>
      </c>
      <c r="DT58" s="48">
        <f t="shared" si="116"/>
        <v>76</v>
      </c>
      <c r="DU58" s="32"/>
      <c r="DV58" s="32">
        <f ca="1">INDEX('3)tpx females'!BD$57:BD$107,MATCH('3) 2016 cases'!DT58,'3)tpx females'!$BB$57:$BB$107,0))</f>
        <v>1.7914280583370079E-2</v>
      </c>
      <c r="DW58" s="32">
        <f t="shared" ca="1" si="117"/>
        <v>-776.41687613013085</v>
      </c>
      <c r="DX58" s="32">
        <f t="shared" ca="1" si="61"/>
        <v>0.98208571941662992</v>
      </c>
      <c r="DZ58" s="32">
        <f t="shared" ca="1" si="118"/>
        <v>-45119.982859147836</v>
      </c>
      <c r="EA58" s="32">
        <f t="shared" ca="1" si="119"/>
        <v>1779.3154783498176</v>
      </c>
      <c r="EB58" s="32">
        <f t="shared" ca="1" si="64"/>
        <v>31.87515672549198</v>
      </c>
      <c r="EC58" s="32">
        <f ca="1">EA58*'3) Value'!AN70</f>
        <v>0</v>
      </c>
      <c r="EE58" s="32">
        <f ca="1">IF(EC58=0,'3) Value'!AM70+'3) 2016 cases'!DZ58,0)</f>
        <v>2.4010660126805305E-10</v>
      </c>
    </row>
    <row r="59" spans="3:135" x14ac:dyDescent="0.25">
      <c r="C59" s="32" t="s">
        <v>16</v>
      </c>
      <c r="D59" s="32" t="s">
        <v>14</v>
      </c>
      <c r="E59" s="49">
        <v>18909</v>
      </c>
      <c r="F59" s="32" t="s">
        <v>13</v>
      </c>
      <c r="G59" s="32" t="s">
        <v>17</v>
      </c>
      <c r="H59" s="49" t="s">
        <v>17</v>
      </c>
      <c r="I59" s="32" t="s">
        <v>17</v>
      </c>
      <c r="J59" s="32" t="s">
        <v>24</v>
      </c>
      <c r="K59" s="52">
        <v>825000</v>
      </c>
      <c r="L59" s="52">
        <v>7.15</v>
      </c>
      <c r="M59" s="52">
        <v>200794</v>
      </c>
      <c r="O59" s="48">
        <f t="shared" si="65"/>
        <v>65</v>
      </c>
      <c r="Q59" s="32">
        <f>INDEX('2b)Working'!$I$61:$P$61,MATCH($J59,'2b)Working'!$I$60:$P$60,0))</f>
        <v>7.2302392103851601E-2</v>
      </c>
      <c r="R59" s="32">
        <f>INDEX('2b)Working'!$I$62:$P$62,MATCH($J59,'2b)Working'!$I$60:$P$60,0))</f>
        <v>5.5424966377019061E-2</v>
      </c>
      <c r="T59" s="9">
        <f t="shared" ca="1" si="66"/>
        <v>207941.00441390189</v>
      </c>
      <c r="U59" s="10"/>
      <c r="V59" s="32">
        <f ca="1">($K59*EXP(V$5*($Q59+0.5*($R59)^2))*_xlfn.NORM.DIST((LN(($M59*EXP($L59/100*V$5)))-LN($K59)-$Q59*V$5)/($R59*SQRT(V$5))-$R59*SQRT(V$5),0,1,TRUE)+$M59*EXP($L59/100*V$5)*(1-_xlfn.NORM.DIST((LN(($M59*EXP($L59/100*V$5)))-LN($K59)-$Q59*V$5)/($R59*SQRT(V$5)),0,1,TRUE)))*EXP(-$F$1*V$5)*INDEX('3)tpx females'!BD$57:BD$107,MATCH($O59,'3)tpx females'!$BB$57:$BB$107,0))</f>
        <v>1127.3976463368697</v>
      </c>
      <c r="W59" s="32">
        <f ca="1">($K59*EXP(W$5*($Q59+0.5*($R59)^2))*_xlfn.NORM.DIST((LN(($M59*EXP($L59/100*W$5)))-LN($K59)-$Q59*W$5)/($R59*SQRT(W$5))-$R59*SQRT(W$5),0,1,TRUE)+$M59*EXP($L59/100*W$5)*(1-_xlfn.NORM.DIST((LN(($M59*EXP($L59/100*W$5)))-LN($K59)-$Q59*W$5)/($R59*SQRT(W$5)),0,1,TRUE)))*EXP(-$F$1*W$5)*INDEX('3)tpx females'!BE$57:BE$107,MATCH($O59,'3)tpx females'!$BB$57:$BB$107,0))</f>
        <v>1170.593368962913</v>
      </c>
      <c r="X59" s="32">
        <f ca="1">($K59*EXP(X$5*($Q59+0.5*($R59)^2))*_xlfn.NORM.DIST((LN(($M59*EXP($L59/100*X$5)))-LN($K59)-$Q59*X$5)/($R59*SQRT(X$5))-$R59*SQRT(X$5),0,1,TRUE)+$M59*EXP($L59/100*X$5)*(1-_xlfn.NORM.DIST((LN(($M59*EXP($L59/100*X$5)))-LN($K59)-$Q59*X$5)/($R59*SQRT(X$5)),0,1,TRUE)))*EXP(-$F$1*X$5)*INDEX('3)tpx females'!BF$57:BF$107,MATCH($O59,'3)tpx females'!$BB$57:$BB$107,0))</f>
        <v>1328.6988477053501</v>
      </c>
      <c r="Y59" s="32">
        <f ca="1">($K59*EXP(Y$5*($Q59+0.5*($R59)^2))*_xlfn.NORM.DIST((LN(($M59*EXP($L59/100*Y$5)))-LN($K59)-$Q59*Y$5)/($R59*SQRT(Y$5))-$R59*SQRT(Y$5),0,1,TRUE)+$M59*EXP($L59/100*Y$5)*(1-_xlfn.NORM.DIST((LN(($M59*EXP($L59/100*Y$5)))-LN($K59)-$Q59*Y$5)/($R59*SQRT(Y$5)),0,1,TRUE)))*EXP(-$F$1*Y$5)*INDEX('3)tpx females'!BG$57:BG$107,MATCH($O59,'3)tpx females'!$BB$57:$BB$107,0))</f>
        <v>1382.419910710558</v>
      </c>
      <c r="Z59" s="32">
        <f ca="1">($K59*EXP(Z$5*($Q59+0.5*($R59)^2))*_xlfn.NORM.DIST((LN(($M59*EXP($L59/100*Z$5)))-LN($K59)-$Q59*Z$5)/($R59*SQRT(Z$5))-$R59*SQRT(Z$5),0,1,TRUE)+$M59*EXP($L59/100*Z$5)*(1-_xlfn.NORM.DIST((LN(($M59*EXP($L59/100*Z$5)))-LN($K59)-$Q59*Z$5)/($R59*SQRT(Z$5)),0,1,TRUE)))*EXP(-$F$1*Z$5)*INDEX('3)tpx females'!BH$57:BH$107,MATCH($O59,'3)tpx females'!$BB$57:$BB$107,0))</f>
        <v>1590.6303687264856</v>
      </c>
      <c r="AA59" s="32">
        <f ca="1">($K59*EXP(AA$5*($Q59+0.5*($R59)^2))*_xlfn.NORM.DIST((LN(($M59*EXP($L59/100*AA$5)))-LN($K59)-$Q59*AA$5)/($R59*SQRT(AA$5))-$R59*SQRT(AA$5),0,1,TRUE)+$M59*EXP($L59/100*AA$5)*(1-_xlfn.NORM.DIST((LN(($M59*EXP($L59/100*AA$5)))-LN($K59)-$Q59*AA$5)/($R59*SQRT(AA$5)),0,1,TRUE)))*EXP(-$F$1*AA$5)*INDEX('3)tpx females'!BI$57:BI$107,MATCH($O59,'3)tpx females'!$BB$57:$BB$107,0))</f>
        <v>1708.4828647329607</v>
      </c>
      <c r="AB59" s="32">
        <f ca="1">($K59*EXP(AB$5*($Q59+0.5*($R59)^2))*_xlfn.NORM.DIST((LN(($M59*EXP($L59/100*AB$5)))-LN($K59)-$Q59*AB$5)/($R59*SQRT(AB$5))-$R59*SQRT(AB$5),0,1,TRUE)+$M59*EXP($L59/100*AB$5)*(1-_xlfn.NORM.DIST((LN(($M59*EXP($L59/100*AB$5)))-LN($K59)-$Q59*AB$5)/($R59*SQRT(AB$5)),0,1,TRUE)))*EXP(-$F$1*AB$5)*INDEX('3)tpx females'!BJ$57:BJ$107,MATCH($O59,'3)tpx females'!$BB$57:$BB$107,0))</f>
        <v>1989.1178787872773</v>
      </c>
      <c r="AC59" s="32">
        <f ca="1">($K59*EXP(AC$5*($Q59+0.5*($R59)^2))*_xlfn.NORM.DIST((LN(($M59*EXP($L59/100*AC$5)))-LN($K59)-$Q59*AC$5)/($R59*SQRT(AC$5))-$R59*SQRT(AC$5),0,1,TRUE)+$M59*EXP($L59/100*AC$5)*(1-_xlfn.NORM.DIST((LN(($M59*EXP($L59/100*AC$5)))-LN($K59)-$Q59*AC$5)/($R59*SQRT(AC$5)),0,1,TRUE)))*EXP(-$F$1*AC$5)*INDEX('3)tpx females'!BK$57:BK$107,MATCH($O59,'3)tpx females'!$BB$57:$BB$107,0))</f>
        <v>2151.2365113480946</v>
      </c>
      <c r="AD59" s="32">
        <f ca="1">($K59*EXP(AD$5*($Q59+0.5*($R59)^2))*_xlfn.NORM.DIST((LN(($M59*EXP($L59/100*AD$5)))-LN($K59)-$Q59*AD$5)/($R59*SQRT(AD$5))-$R59*SQRT(AD$5),0,1,TRUE)+$M59*EXP($L59/100*AD$5)*(1-_xlfn.NORM.DIST((LN(($M59*EXP($L59/100*AD$5)))-LN($K59)-$Q59*AD$5)/($R59*SQRT(AD$5)),0,1,TRUE)))*EXP(-$F$1*AD$5)*INDEX('3)tpx females'!BL$57:BL$107,MATCH($O59,'3)tpx females'!$BB$57:$BB$107,0))</f>
        <v>2212.0293494028783</v>
      </c>
      <c r="AE59" s="32">
        <f ca="1">($K59*EXP(AE$5*($Q59+0.5*($R59)^2))*_xlfn.NORM.DIST((LN(($M59*EXP($L59/100*AE$5)))-LN($K59)-$Q59*AE$5)/($R59*SQRT(AE$5))-$R59*SQRT(AE$5),0,1,TRUE)+$M59*EXP($L59/100*AE$5)*(1-_xlfn.NORM.DIST((LN(($M59*EXP($L59/100*AE$5)))-LN($K59)-$Q59*AE$5)/($R59*SQRT(AE$5)),0,1,TRUE)))*EXP(-$F$1*AE$5)*INDEX('3)tpx females'!BM$57:BM$107,MATCH($O59,'3)tpx females'!$BB$57:$BB$107,0))</f>
        <v>2614.3543498679041</v>
      </c>
      <c r="AF59" s="32">
        <f ca="1">($K59*EXP(AF$5*($Q59+0.5*($R59)^2))*_xlfn.NORM.DIST((LN(($M59*EXP($L59/100*AF$5)))-LN($K59)-$Q59*AF$5)/($R59*SQRT(AF$5))-$R59*SQRT(AF$5),0,1,TRUE)+$M59*EXP($L59/100*AF$5)*(1-_xlfn.NORM.DIST((LN(($M59*EXP($L59/100*AF$5)))-LN($K59)-$Q59*AF$5)/($R59*SQRT(AF$5)),0,1,TRUE)))*EXP(-$F$1*AF$5)*INDEX('3)tpx females'!BN$57:BN$107,MATCH($O59,'3)tpx females'!$BB$57:$BB$107,0))</f>
        <v>2545.8475072583124</v>
      </c>
      <c r="AG59" s="32">
        <f ca="1">($K59*EXP(AG$5*($Q59+0.5*($R59)^2))*_xlfn.NORM.DIST((LN(($M59*EXP($L59/100*AG$5)))-LN($K59)-$Q59*AG$5)/($R59*SQRT(AG$5))-$R59*SQRT(AG$5),0,1,TRUE)+$M59*EXP($L59/100*AG$5)*(1-_xlfn.NORM.DIST((LN(($M59*EXP($L59/100*AG$5)))-LN($K59)-$Q59*AG$5)/($R59*SQRT(AG$5)),0,1,TRUE)))*EXP(-$F$1*AG$5)*INDEX('3)tpx females'!BO$57:BO$107,MATCH($O59,'3)tpx females'!$BB$57:$BB$107,0))</f>
        <v>2780.6316922899155</v>
      </c>
      <c r="AH59" s="32">
        <f ca="1">($K59*EXP(AH$5*($Q59+0.5*($R59)^2))*_xlfn.NORM.DIST((LN(($M59*EXP($L59/100*AH$5)))-LN($K59)-$Q59*AH$5)/($R59*SQRT(AH$5))-$R59*SQRT(AH$5),0,1,TRUE)+$M59*EXP($L59/100*AH$5)*(1-_xlfn.NORM.DIST((LN(($M59*EXP($L59/100*AH$5)))-LN($K59)-$Q59*AH$5)/($R59*SQRT(AH$5)),0,1,TRUE)))*EXP(-$F$1*AH$5)*INDEX('3)tpx females'!BP$57:BP$107,MATCH($O59,'3)tpx females'!$BB$57:$BB$107,0))</f>
        <v>3229.1376906309056</v>
      </c>
      <c r="AI59" s="32">
        <f ca="1">($K59*EXP(AI$5*($Q59+0.5*($R59)^2))*_xlfn.NORM.DIST((LN(($M59*EXP($L59/100*AI$5)))-LN($K59)-$Q59*AI$5)/($R59*SQRT(AI$5))-$R59*SQRT(AI$5),0,1,TRUE)+$M59*EXP($L59/100*AI$5)*(1-_xlfn.NORM.DIST((LN(($M59*EXP($L59/100*AI$5)))-LN($K59)-$Q59*AI$5)/($R59*SQRT(AI$5)),0,1,TRUE)))*EXP(-$F$1*AI$5)*INDEX('3)tpx females'!BQ$57:BQ$107,MATCH($O59,'3)tpx females'!$BB$57:$BB$107,0))</f>
        <v>3416.4319657191104</v>
      </c>
      <c r="AJ59" s="32">
        <f ca="1">($K59*EXP(AJ$5*($Q59+0.5*($R59)^2))*_xlfn.NORM.DIST((LN(($M59*EXP($L59/100*AJ$5)))-LN($K59)-$Q59*AJ$5)/($R59*SQRT(AJ$5))-$R59*SQRT(AJ$5),0,1,TRUE)+$M59*EXP($L59/100*AJ$5)*(1-_xlfn.NORM.DIST((LN(($M59*EXP($L59/100*AJ$5)))-LN($K59)-$Q59*AJ$5)/($R59*SQRT(AJ$5)),0,1,TRUE)))*EXP(-$F$1*AJ$5)*INDEX('3)tpx females'!BR$57:BR$107,MATCH($O59,'3)tpx females'!$BB$57:$BB$107,0))</f>
        <v>3753.0223758320412</v>
      </c>
      <c r="AK59" s="32">
        <f ca="1">($K59*EXP(AK$5*($Q59+0.5*($R59)^2))*_xlfn.NORM.DIST((LN(($M59*EXP($L59/100*AK$5)))-LN($K59)-$Q59*AK$5)/($R59*SQRT(AK$5))-$R59*SQRT(AK$5),0,1,TRUE)+$M59*EXP($L59/100*AK$5)*(1-_xlfn.NORM.DIST((LN(($M59*EXP($L59/100*AK$5)))-LN($K59)-$Q59*AK$5)/($R59*SQRT(AK$5)),0,1,TRUE)))*EXP(-$F$1*AK$5)*INDEX('3)tpx females'!BS$57:BS$107,MATCH($O59,'3)tpx females'!$BB$57:$BB$107,0))</f>
        <v>4422.2982026628688</v>
      </c>
      <c r="AL59" s="32">
        <f ca="1">($K59*EXP(AL$5*($Q59+0.5*($R59)^2))*_xlfn.NORM.DIST((LN(($M59*EXP($L59/100*AL$5)))-LN($K59)-$Q59*AL$5)/($R59*SQRT(AL$5))-$R59*SQRT(AL$5),0,1,TRUE)+$M59*EXP($L59/100*AL$5)*(1-_xlfn.NORM.DIST((LN(($M59*EXP($L59/100*AL$5)))-LN($K59)-$Q59*AL$5)/($R59*SQRT(AL$5)),0,1,TRUE)))*EXP(-$F$1*AL$5)*INDEX('3)tpx females'!BT$57:BT$107,MATCH($O59,'3)tpx females'!$BB$57:$BB$107,0))</f>
        <v>5039.4953682131527</v>
      </c>
      <c r="AM59" s="32">
        <f ca="1">($K59*EXP(AM$5*($Q59+0.5*($R59)^2))*_xlfn.NORM.DIST((LN(($M59*EXP($L59/100*AM$5)))-LN($K59)-$Q59*AM$5)/($R59*SQRT(AM$5))-$R59*SQRT(AM$5),0,1,TRUE)+$M59*EXP($L59/100*AM$5)*(1-_xlfn.NORM.DIST((LN(($M59*EXP($L59/100*AM$5)))-LN($K59)-$Q59*AM$5)/($R59*SQRT(AM$5)),0,1,TRUE)))*EXP(-$F$1*AM$5)*INDEX('3)tpx females'!BU$57:BU$107,MATCH($O59,'3)tpx females'!$BB$57:$BB$107,0))</f>
        <v>5774.4885757593274</v>
      </c>
      <c r="AN59" s="32">
        <f ca="1">($K59*EXP(AN$5*($Q59+0.5*($R59)^2))*_xlfn.NORM.DIST((LN(($M59*EXP($L59/100*AN$5)))-LN($K59)-$Q59*AN$5)/($R59*SQRT(AN$5))-$R59*SQRT(AN$5),0,1,TRUE)+$M59*EXP($L59/100*AN$5)*(1-_xlfn.NORM.DIST((LN(($M59*EXP($L59/100*AN$5)))-LN($K59)-$Q59*AN$5)/($R59*SQRT(AN$5)),0,1,TRUE)))*EXP(-$F$1*AN$5)*INDEX('3)tpx females'!BV$57:BV$107,MATCH($O59,'3)tpx females'!$BB$57:$BB$107,0))</f>
        <v>6357.6748502564424</v>
      </c>
      <c r="AO59" s="32">
        <f ca="1">($K59*EXP(AO$5*($Q59+0.5*($R59)^2))*_xlfn.NORM.DIST((LN(($M59*EXP($L59/100*AO$5)))-LN($K59)-$Q59*AO$5)/($R59*SQRT(AO$5))-$R59*SQRT(AO$5),0,1,TRUE)+$M59*EXP($L59/100*AO$5)*(1-_xlfn.NORM.DIST((LN(($M59*EXP($L59/100*AO$5)))-LN($K59)-$Q59*AO$5)/($R59*SQRT(AO$5)),0,1,TRUE)))*EXP(-$F$1*AO$5)*INDEX('3)tpx females'!BW$57:BW$107,MATCH($O59,'3)tpx females'!$BB$57:$BB$107,0))</f>
        <v>6648.1011993211769</v>
      </c>
      <c r="AP59" s="32">
        <f ca="1">($K59*EXP(AP$5*($Q59+0.5*($R59)^2))*_xlfn.NORM.DIST((LN(($M59*EXP($L59/100*AP$5)))-LN($K59)-$Q59*AP$5)/($R59*SQRT(AP$5))-$R59*SQRT(AP$5),0,1,TRUE)+$M59*EXP($L59/100*AP$5)*(1-_xlfn.NORM.DIST((LN(($M59*EXP($L59/100*AP$5)))-LN($K59)-$Q59*AP$5)/($R59*SQRT(AP$5)),0,1,TRUE)))*EXP(-$F$1*AP$5)*INDEX('3)tpx females'!BX$57:BX$107,MATCH($O59,'3)tpx females'!$BB$57:$BB$107,0))</f>
        <v>7465.498128111185</v>
      </c>
      <c r="AQ59" s="32">
        <f ca="1">($K59*EXP(AQ$5*($Q59+0.5*($R59)^2))*_xlfn.NORM.DIST((LN(($M59*EXP($L59/100*AQ$5)))-LN($K59)-$Q59*AQ$5)/($R59*SQRT(AQ$5))-$R59*SQRT(AQ$5),0,1,TRUE)+$M59*EXP($L59/100*AQ$5)*(1-_xlfn.NORM.DIST((LN(($M59*EXP($L59/100*AQ$5)))-LN($K59)-$Q59*AQ$5)/($R59*SQRT(AQ$5)),0,1,TRUE)))*EXP(-$F$1*AQ$5)*INDEX('3)tpx females'!BY$57:BY$107,MATCH($O59,'3)tpx females'!$BB$57:$BB$107,0))</f>
        <v>8652.3803370616351</v>
      </c>
      <c r="AR59" s="32">
        <f ca="1">($K59*EXP(AR$5*($Q59+0.5*($R59)^2))*_xlfn.NORM.DIST((LN(($M59*EXP($L59/100*AR$5)))-LN($K59)-$Q59*AR$5)/($R59*SQRT(AR$5))-$R59*SQRT(AR$5),0,1,TRUE)+$M59*EXP($L59/100*AR$5)*(1-_xlfn.NORM.DIST((LN(($M59*EXP($L59/100*AR$5)))-LN($K59)-$Q59*AR$5)/($R59*SQRT(AR$5)),0,1,TRUE)))*EXP(-$F$1*AR$5)*INDEX('3)tpx females'!BZ$57:BZ$107,MATCH($O59,'3)tpx females'!$BB$57:$BB$107,0))</f>
        <v>9137.8589653177096</v>
      </c>
      <c r="AS59" s="32">
        <f ca="1">($K59*EXP(AS$5*($Q59+0.5*($R59)^2))*_xlfn.NORM.DIST((LN(($M59*EXP($L59/100*AS$5)))-LN($K59)-$Q59*AS$5)/($R59*SQRT(AS$5))-$R59*SQRT(AS$5),0,1,TRUE)+$M59*EXP($L59/100*AS$5)*(1-_xlfn.NORM.DIST((LN(($M59*EXP($L59/100*AS$5)))-LN($K59)-$Q59*AS$5)/($R59*SQRT(AS$5)),0,1,TRUE)))*EXP(-$F$1*AS$5)*INDEX('3)tpx females'!CA$57:CA$107,MATCH($O59,'3)tpx females'!$BB$57:$BB$107,0))</f>
        <v>9929.3830706266217</v>
      </c>
      <c r="AT59" s="32">
        <f ca="1">($K59*EXP(AT$5*($Q59+0.5*($R59)^2))*_xlfn.NORM.DIST((LN(($M59*EXP($L59/100*AT$5)))-LN($K59)-$Q59*AT$5)/($R59*SQRT(AT$5))-$R59*SQRT(AT$5),0,1,TRUE)+$M59*EXP($L59/100*AT$5)*(1-_xlfn.NORM.DIST((LN(($M59*EXP($L59/100*AT$5)))-LN($K59)-$Q59*AT$5)/($R59*SQRT(AT$5)),0,1,TRUE)))*EXP(-$F$1*AT$5)*INDEX('3)tpx females'!CB$57:CB$107,MATCH($O59,'3)tpx females'!$BB$57:$BB$107,0))</f>
        <v>11285.850950723958</v>
      </c>
      <c r="AU59" s="32">
        <f ca="1">($K59*EXP(AU$5*($Q59+0.5*($R59)^2))*_xlfn.NORM.DIST((LN(($M59*EXP($L59/100*AU$5)))-LN($K59)-$Q59*AU$5)/($R59*SQRT(AU$5))-$R59*SQRT(AU$5),0,1,TRUE)+$M59*EXP($L59/100*AU$5)*(1-_xlfn.NORM.DIST((LN(($M59*EXP($L59/100*AU$5)))-LN($K59)-$Q59*AU$5)/($R59*SQRT(AU$5)),0,1,TRUE)))*EXP(-$F$1*AU$5)*INDEX('3)tpx females'!CC$57:CC$107,MATCH($O59,'3)tpx females'!$BB$57:$BB$107,0))</f>
        <v>11651.723621320489</v>
      </c>
      <c r="AV59" s="32">
        <f ca="1">($K59*EXP(AV$5*($Q59+0.5*($R59)^2))*_xlfn.NORM.DIST((LN(($M59*EXP($L59/100*AV$5)))-LN($K59)-$Q59*AV$5)/($R59*SQRT(AV$5))-$R59*SQRT(AV$5),0,1,TRUE)+$M59*EXP($L59/100*AV$5)*(1-_xlfn.NORM.DIST((LN(($M59*EXP($L59/100*AV$5)))-LN($K59)-$Q59*AV$5)/($R59*SQRT(AV$5)),0,1,TRUE)))*EXP(-$F$1*AV$5)*INDEX('3)tpx females'!CD$57:CD$107,MATCH($O59,'3)tpx females'!$BB$57:$BB$107,0))</f>
        <v>11255.646101648439</v>
      </c>
      <c r="AW59" s="32">
        <f ca="1">($K59*EXP(AW$5*($Q59+0.5*($R59)^2))*_xlfn.NORM.DIST((LN(($M59*EXP($L59/100*AW$5)))-LN($K59)-$Q59*AW$5)/($R59*SQRT(AW$5))-$R59*SQRT(AW$5),0,1,TRUE)+$M59*EXP($L59/100*AW$5)*(1-_xlfn.NORM.DIST((LN(($M59*EXP($L59/100*AW$5)))-LN($K59)-$Q59*AW$5)/($R59*SQRT(AW$5)),0,1,TRUE)))*EXP(-$F$1*AW$5)*INDEX('3)tpx females'!CE$57:CE$107,MATCH($O59,'3)tpx females'!$BB$57:$BB$107,0))</f>
        <v>10915.1636218438</v>
      </c>
      <c r="AX59" s="32">
        <f ca="1">($K59*EXP(AX$5*($Q59+0.5*($R59)^2))*_xlfn.NORM.DIST((LN(($M59*EXP($L59/100*AX$5)))-LN($K59)-$Q59*AX$5)/($R59*SQRT(AX$5))-$R59*SQRT(AX$5),0,1,TRUE)+$M59*EXP($L59/100*AX$5)*(1-_xlfn.NORM.DIST((LN(($M59*EXP($L59/100*AX$5)))-LN($K59)-$Q59*AX$5)/($R59*SQRT(AX$5)),0,1,TRUE)))*EXP(-$F$1*AX$5)*INDEX('3)tpx females'!CF$57:CF$107,MATCH($O59,'3)tpx females'!$BB$57:$BB$107,0))</f>
        <v>10596.974589570156</v>
      </c>
      <c r="AY59" s="32">
        <f ca="1">($K59*EXP(AY$5*($Q59+0.5*($R59)^2))*_xlfn.NORM.DIST((LN(($M59*EXP($L59/100*AY$5)))-LN($K59)-$Q59*AY$5)/($R59*SQRT(AY$5))-$R59*SQRT(AY$5),0,1,TRUE)+$M59*EXP($L59/100*AY$5)*(1-_xlfn.NORM.DIST((LN(($M59*EXP($L59/100*AY$5)))-LN($K59)-$Q59*AY$5)/($R59*SQRT(AY$5)),0,1,TRUE)))*EXP(-$F$1*AY$5)*INDEX('3)tpx females'!CG$57:CG$107,MATCH($O59,'3)tpx females'!$BB$57:$BB$107,0))</f>
        <v>10452.945927783274</v>
      </c>
      <c r="AZ59" s="32">
        <f ca="1">($K59*EXP(AZ$5*($Q59+0.5*($R59)^2))*_xlfn.NORM.DIST((LN(($M59*EXP($L59/100*AZ$5)))-LN($K59)-$Q59*AZ$5)/($R59*SQRT(AZ$5))-$R59*SQRT(AZ$5),0,1,TRUE)+$M59*EXP($L59/100*AZ$5)*(1-_xlfn.NORM.DIST((LN(($M59*EXP($L59/100*AZ$5)))-LN($K59)-$Q59*AZ$5)/($R59*SQRT(AZ$5)),0,1,TRUE)))*EXP(-$F$1*AZ$5)*INDEX('3)tpx females'!CH$57:CH$107,MATCH($O59,'3)tpx females'!$BB$57:$BB$107,0))</f>
        <v>9402.2743787874479</v>
      </c>
      <c r="BA59" s="32">
        <f ca="1">($K59*EXP(BA$5*($Q59+0.5*($R59)^2))*_xlfn.NORM.DIST((LN(($M59*EXP($L59/100*BA$5)))-LN($K59)-$Q59*BA$5)/($R59*SQRT(BA$5))-$R59*SQRT(BA$5),0,1,TRUE)+$M59*EXP($L59/100*BA$5)*(1-_xlfn.NORM.DIST((LN(($M59*EXP($L59/100*BA$5)))-LN($K59)-$Q59*BA$5)/($R59*SQRT(BA$5)),0,1,TRUE)))*EXP(-$F$1*BA$5)*INDEX('3)tpx females'!CI$57:CI$107,MATCH($O59,'3)tpx females'!$BB$57:$BB$107,0))</f>
        <v>8357.521402092354</v>
      </c>
      <c r="BB59" s="32">
        <f ca="1">($K59*EXP(BB$5*($Q59+0.5*($R59)^2))*_xlfn.NORM.DIST((LN(($M59*EXP($L59/100*BB$5)))-LN($K59)-$Q59*BB$5)/($R59*SQRT(BB$5))-$R59*SQRT(BB$5),0,1,TRUE)+$M59*EXP($L59/100*BB$5)*(1-_xlfn.NORM.DIST((LN(($M59*EXP($L59/100*BB$5)))-LN($K59)-$Q59*BB$5)/($R59*SQRT(BB$5)),0,1,TRUE)))*EXP(-$F$1*BB$5)*INDEX('3)tpx females'!CJ$57:CJ$107,MATCH($O59,'3)tpx females'!$BB$57:$BB$107,0))</f>
        <v>7150.750520269592</v>
      </c>
      <c r="BC59" s="32">
        <f ca="1">($K59*EXP(BC$5*($Q59+0.5*($R59)^2))*_xlfn.NORM.DIST((LN(($M59*EXP($L59/100*BC$5)))-LN($K59)-$Q59*BC$5)/($R59*SQRT(BC$5))-$R59*SQRT(BC$5),0,1,TRUE)+$M59*EXP($L59/100*BC$5)*(1-_xlfn.NORM.DIST((LN(($M59*EXP($L59/100*BC$5)))-LN($K59)-$Q59*BC$5)/($R59*SQRT(BC$5)),0,1,TRUE)))*EXP(-$F$1*BC$5)*INDEX('3)tpx females'!CK$57:CK$107,MATCH($O59,'3)tpx females'!$BB$57:$BB$107,0))</f>
        <v>5858.8591188102109</v>
      </c>
      <c r="BD59" s="32">
        <f ca="1">($K59*EXP(BD$5*($Q59+0.5*($R59)^2))*_xlfn.NORM.DIST((LN(($M59*EXP($L59/100*BD$5)))-LN($K59)-$Q59*BD$5)/($R59*SQRT(BD$5))-$R59*SQRT(BD$5),0,1,TRUE)+$M59*EXP($L59/100*BD$5)*(1-_xlfn.NORM.DIST((LN(($M59*EXP($L59/100*BD$5)))-LN($K59)-$Q59*BD$5)/($R59*SQRT(BD$5)),0,1,TRUE)))*EXP(-$F$1*BD$5)*INDEX('3)tpx females'!CL$57:CL$107,MATCH($O59,'3)tpx females'!$BB$57:$BB$107,0))</f>
        <v>4591.1565841696529</v>
      </c>
      <c r="BE59" s="32">
        <f ca="1">($K59*EXP(BE$5*($Q59+0.5*($R59)^2))*_xlfn.NORM.DIST((LN(($M59*EXP($L59/100*BE$5)))-LN($K59)-$Q59*BE$5)/($R59*SQRT(BE$5))-$R59*SQRT(BE$5),0,1,TRUE)+$M59*EXP($L59/100*BE$5)*(1-_xlfn.NORM.DIST((LN(($M59*EXP($L59/100*BE$5)))-LN($K59)-$Q59*BE$5)/($R59*SQRT(BE$5)),0,1,TRUE)))*EXP(-$F$1*BE$5)*INDEX('3)tpx females'!CM$57:CM$107,MATCH($O59,'3)tpx females'!$BB$57:$BB$107,0))</f>
        <v>3445.9301761221077</v>
      </c>
      <c r="BF59" s="32">
        <f ca="1">($K59*EXP(BF$5*($Q59+0.5*($R59)^2))*_xlfn.NORM.DIST((LN(($M59*EXP($L59/100*BF$5)))-LN($K59)-$Q59*BF$5)/($R59*SQRT(BF$5))-$R59*SQRT(BF$5),0,1,TRUE)+$M59*EXP($L59/100*BF$5)*(1-_xlfn.NORM.DIST((LN(($M59*EXP($L59/100*BF$5)))-LN($K59)-$Q59*BF$5)/($R59*SQRT(BF$5)),0,1,TRUE)))*EXP(-$F$1*BF$5)*INDEX('3)tpx females'!CN$57:CN$107,MATCH($O59,'3)tpx females'!$BB$57:$BB$107,0))</f>
        <v>2454.3716223823553</v>
      </c>
      <c r="BG59" s="32">
        <f ca="1">($K59*EXP(BG$5*($Q59+0.5*($R59)^2))*_xlfn.NORM.DIST((LN(($M59*EXP($L59/100*BG$5)))-LN($K59)-$Q59*BG$5)/($R59*SQRT(BG$5))-$R59*SQRT(BG$5),0,1,TRUE)+$M59*EXP($L59/100*BG$5)*(1-_xlfn.NORM.DIST((LN(($M59*EXP($L59/100*BG$5)))-LN($K59)-$Q59*BG$5)/($R59*SQRT(BG$5)),0,1,TRUE)))*EXP(-$F$1*BG$5)*INDEX('3)tpx females'!CO$57:CO$107,MATCH($O59,'3)tpx females'!$BB$57:$BB$107,0))</f>
        <v>1649.4975591461732</v>
      </c>
      <c r="BH59" s="32">
        <f ca="1">($K59*EXP(BH$5*($Q59+0.5*($R59)^2))*_xlfn.NORM.DIST((LN(($M59*EXP($L59/100*BH$5)))-LN($K59)-$Q59*BH$5)/($R59*SQRT(BH$5))-$R59*SQRT(BH$5),0,1,TRUE)+$M59*EXP($L59/100*BH$5)*(1-_xlfn.NORM.DIST((LN(($M59*EXP($L59/100*BH$5)))-LN($K59)-$Q59*BH$5)/($R59*SQRT(BH$5)),0,1,TRUE)))*EXP(-$F$1*BH$5)*INDEX('3)tpx females'!CP$57:CP$107,MATCH($O59,'3)tpx females'!$BB$57:$BB$107,0))</f>
        <v>1057.5945179351215</v>
      </c>
      <c r="BI59" s="32">
        <f ca="1">($K59*EXP(BI$5*($Q59+0.5*($R59)^2))*_xlfn.NORM.DIST((LN(($M59*EXP($L59/100*BI$5)))-LN($K59)-$Q59*BI$5)/($R59*SQRT(BI$5))-$R59*SQRT(BI$5),0,1,TRUE)+$M59*EXP($L59/100*BI$5)*(1-_xlfn.NORM.DIST((LN(($M59*EXP($L59/100*BI$5)))-LN($K59)-$Q59*BI$5)/($R59*SQRT(BI$5)),0,1,TRUE)))*EXP(-$F$1*BI$5)*INDEX('3)tpx females'!CQ$57:CQ$107,MATCH($O59,'3)tpx females'!$BB$57:$BB$107,0))</f>
        <v>639.72689388084041</v>
      </c>
      <c r="BJ59" s="32">
        <f ca="1">($K59*EXP(BJ$5*($Q59+0.5*($R59)^2))*_xlfn.NORM.DIST((LN(($M59*EXP($L59/100*BJ$5)))-LN($K59)-$Q59*BJ$5)/($R59*SQRT(BJ$5))-$R59*SQRT(BJ$5),0,1,TRUE)+$M59*EXP($L59/100*BJ$5)*(1-_xlfn.NORM.DIST((LN(($M59*EXP($L59/100*BJ$5)))-LN($K59)-$Q59*BJ$5)/($R59*SQRT(BJ$5)),0,1,TRUE)))*EXP(-$F$1*BJ$5)*INDEX('3)tpx females'!CR$57:CR$107,MATCH($O59,'3)tpx females'!$BB$57:$BB$107,0))</f>
        <v>369.56991760567422</v>
      </c>
      <c r="BK59" s="32">
        <f ca="1">($K59*EXP(BK$5*($Q59+0.5*($R59)^2))*_xlfn.NORM.DIST((LN(($M59*EXP($L59/100*BK$5)))-LN($K59)-$Q59*BK$5)/($R59*SQRT(BK$5))-$R59*SQRT(BK$5),0,1,TRUE)+$M59*EXP($L59/100*BK$5)*(1-_xlfn.NORM.DIST((LN(($M59*EXP($L59/100*BK$5)))-LN($K59)-$Q59*BK$5)/($R59*SQRT(BK$5)),0,1,TRUE)))*EXP(-$F$1*BK$5)*INDEX('3)tpx females'!CS$57:CS$107,MATCH($O59,'3)tpx females'!$BB$57:$BB$107,0))</f>
        <v>193.16581336913032</v>
      </c>
      <c r="BL59" s="32">
        <f ca="1">($K59*EXP(BL$5*($Q59+0.5*($R59)^2))*_xlfn.NORM.DIST((LN(($M59*EXP($L59/100*BL$5)))-LN($K59)-$Q59*BL$5)/($R59*SQRT(BL$5))-$R59*SQRT(BL$5),0,1,TRUE)+$M59*EXP($L59/100*BL$5)*(1-_xlfn.NORM.DIST((LN(($M59*EXP($L59/100*BL$5)))-LN($K59)-$Q59*BL$5)/($R59*SQRT(BL$5)),0,1,TRUE)))*EXP(-$F$1*BL$5)*INDEX('3)tpx females'!CT$57:CT$107,MATCH($O59,'3)tpx females'!$BB$57:$BB$107,0))</f>
        <v>103.59507141062365</v>
      </c>
      <c r="BM59" s="32">
        <f ca="1">($K59*EXP(BM$5*($Q59+0.5*($R59)^2))*_xlfn.NORM.DIST((LN(($M59*EXP($L59/100*BM$5)))-LN($K59)-$Q59*BM$5)/($R59*SQRT(BM$5))-$R59*SQRT(BM$5),0,1,TRUE)+$M59*EXP($L59/100*BM$5)*(1-_xlfn.NORM.DIST((LN(($M59*EXP($L59/100*BM$5)))-LN($K59)-$Q59*BM$5)/($R59*SQRT(BM$5)),0,1,TRUE)))*EXP(-$F$1*BM$5)*INDEX('3)tpx females'!CU$57:CU$107,MATCH($O59,'3)tpx females'!$BB$57:$BB$107,0))</f>
        <v>57.823179287562091</v>
      </c>
      <c r="BN59" s="32">
        <f ca="1">($K59*EXP(BN$5*($Q59+0.5*($R59)^2))*_xlfn.NORM.DIST((LN(($M59*EXP($L59/100*BN$5)))-LN($K59)-$Q59*BN$5)/($R59*SQRT(BN$5))-$R59*SQRT(BN$5),0,1,TRUE)+$M59*EXP($L59/100*BN$5)*(1-_xlfn.NORM.DIST((LN(($M59*EXP($L59/100*BN$5)))-LN($K59)-$Q59*BN$5)/($R59*SQRT(BN$5)),0,1,TRUE)))*EXP(-$F$1*BN$5)*INDEX('3)tpx females'!CV$57:CV$107,MATCH($O59,'3)tpx females'!$BB$57:$BB$107,0))</f>
        <v>23.651820101261244</v>
      </c>
      <c r="BO59" s="32">
        <f ca="1">($K59*EXP(BO$5*($Q59+0.5*($R59)^2))*_xlfn.NORM.DIST((LN(($M59*EXP($L59/100*BO$5)))-LN($K59)-$Q59*BO$5)/($R59*SQRT(BO$5))-$R59*SQRT(BO$5),0,1,TRUE)+$M59*EXP($L59/100*BO$5)*(1-_xlfn.NORM.DIST((LN(($M59*EXP($L59/100*BO$5)))-LN($K59)-$Q59*BO$5)/($R59*SQRT(BO$5)),0,1,TRUE)))*EXP(-$F$1*BO$5)*INDEX('3)tpx females'!CW$57:CW$107,MATCH($O59,'3)tpx females'!$BB$57:$BB$107,0))</f>
        <v>0</v>
      </c>
      <c r="BP59" s="32">
        <f ca="1">($K59*EXP(BP$5*($Q59+0.5*($R59)^2))*_xlfn.NORM.DIST((LN(($M59*EXP($L59/100*BP$5)))-LN($K59)-$Q59*BP$5)/($R59*SQRT(BP$5))-$R59*SQRT(BP$5),0,1,TRUE)+$M59*EXP($L59/100*BP$5)*(1-_xlfn.NORM.DIST((LN(($M59*EXP($L59/100*BP$5)))-LN($K59)-$Q59*BP$5)/($R59*SQRT(BP$5)),0,1,TRUE)))*EXP(-$F$1*BP$5)*INDEX('3)tpx females'!CX$57:CX$107,MATCH($O59,'3)tpx females'!$BB$57:$BB$107,0))</f>
        <v>0</v>
      </c>
      <c r="BQ59" s="32">
        <f ca="1">($K59*EXP(BQ$5*($Q59+0.5*($R59)^2))*_xlfn.NORM.DIST((LN(($M59*EXP($L59/100*BQ$5)))-LN($K59)-$Q59*BQ$5)/($R59*SQRT(BQ$5))-$R59*SQRT(BQ$5),0,1,TRUE)+$M59*EXP($L59/100*BQ$5)*(1-_xlfn.NORM.DIST((LN(($M59*EXP($L59/100*BQ$5)))-LN($K59)-$Q59*BQ$5)/($R59*SQRT(BQ$5)),0,1,TRUE)))*EXP(-$F$1*BQ$5)*INDEX('3)tpx females'!CY$57:CY$107,MATCH($O59,'3)tpx females'!$BB$57:$BB$107,0))</f>
        <v>0</v>
      </c>
      <c r="BR59" s="32">
        <f ca="1">($K59*EXP(BR$5*($Q59+0.5*($R59)^2))*_xlfn.NORM.DIST((LN(($M59*EXP($L59/100*BR$5)))-LN($K59)-$Q59*BR$5)/($R59*SQRT(BR$5))-$R59*SQRT(BR$5),0,1,TRUE)+$M59*EXP($L59/100*BR$5)*(1-_xlfn.NORM.DIST((LN(($M59*EXP($L59/100*BR$5)))-LN($K59)-$Q59*BR$5)/($R59*SQRT(BR$5)),0,1,TRUE)))*EXP(-$F$1*BR$5)*INDEX('3)tpx females'!CZ$57:CZ$107,MATCH($O59,'3)tpx females'!$BB$57:$BB$107,0))</f>
        <v>0</v>
      </c>
      <c r="BS59" s="32">
        <f ca="1">($K59*EXP(BS$5*($Q59+0.5*($R59)^2))*_xlfn.NORM.DIST((LN(($M59*EXP($L59/100*BS$5)))-LN($K59)-$Q59*BS$5)/($R59*SQRT(BS$5))-$R59*SQRT(BS$5),0,1,TRUE)+$M59*EXP($L59/100*BS$5)*(1-_xlfn.NORM.DIST((LN(($M59*EXP($L59/100*BS$5)))-LN($K59)-$Q59*BS$5)/($R59*SQRT(BS$5)),0,1,TRUE)))*EXP(-$F$1*BS$5)*INDEX('3)tpx females'!DA$57:DA$107,MATCH($O59,'3)tpx females'!$BB$57:$BB$107,0))</f>
        <v>0</v>
      </c>
      <c r="BU59" s="32">
        <f t="shared" si="58"/>
        <v>215514.78323580374</v>
      </c>
      <c r="BV59" s="32">
        <f t="shared" si="67"/>
        <v>201246.29514122187</v>
      </c>
      <c r="BW59" s="32">
        <f t="shared" si="68"/>
        <v>201548.39109925929</v>
      </c>
      <c r="BX59" s="32">
        <f t="shared" si="69"/>
        <v>201850.9405412616</v>
      </c>
      <c r="BY59" s="32">
        <f t="shared" si="70"/>
        <v>202153.94414796535</v>
      </c>
      <c r="BZ59" s="32">
        <f t="shared" si="71"/>
        <v>202457.40260112874</v>
      </c>
      <c r="CA59" s="32">
        <f t="shared" si="72"/>
        <v>202761.31658353336</v>
      </c>
      <c r="CB59" s="32">
        <f t="shared" si="73"/>
        <v>203065.68677898584</v>
      </c>
      <c r="CC59" s="32">
        <f t="shared" si="74"/>
        <v>203370.51387231922</v>
      </c>
      <c r="CD59" s="32">
        <f t="shared" si="75"/>
        <v>203675.79854939465</v>
      </c>
      <c r="CE59" s="32">
        <f t="shared" si="76"/>
        <v>203981.54149710271</v>
      </c>
      <c r="CF59" s="32">
        <f t="shared" si="77"/>
        <v>204287.74340336514</v>
      </c>
      <c r="CG59" s="32">
        <f t="shared" si="78"/>
        <v>204594.40495713556</v>
      </c>
      <c r="CH59" s="32">
        <f t="shared" si="79"/>
        <v>204901.52684839783</v>
      </c>
      <c r="CI59" s="32">
        <f t="shared" si="80"/>
        <v>205209.10976815195</v>
      </c>
      <c r="CJ59" s="32">
        <f t="shared" si="81"/>
        <v>205517.15440836464</v>
      </c>
      <c r="CK59" s="32">
        <f t="shared" si="82"/>
        <v>205825.66146182822</v>
      </c>
      <c r="CL59" s="32">
        <f t="shared" si="83"/>
        <v>206134.63162183206</v>
      </c>
      <c r="CM59" s="32">
        <f t="shared" si="84"/>
        <v>206444.06558149634</v>
      </c>
      <c r="CN59" s="32">
        <f t="shared" si="85"/>
        <v>206753.96403257307</v>
      </c>
      <c r="CO59" s="32">
        <f t="shared" si="86"/>
        <v>207064.3276634916</v>
      </c>
      <c r="CP59" s="32">
        <f t="shared" si="87"/>
        <v>207375.15715642774</v>
      </c>
      <c r="CQ59" s="32">
        <f t="shared" si="88"/>
        <v>207686.45318321112</v>
      </c>
      <c r="CR59" s="32">
        <f t="shared" si="89"/>
        <v>207998.21639995059</v>
      </c>
      <c r="CS59" s="32">
        <f t="shared" si="90"/>
        <v>208310.44744034277</v>
      </c>
      <c r="CT59" s="32">
        <f t="shared" si="91"/>
        <v>208623.14690772488</v>
      </c>
      <c r="CU59" s="32">
        <f t="shared" si="92"/>
        <v>208936.3153660188</v>
      </c>
      <c r="CV59" s="32">
        <f t="shared" si="93"/>
        <v>209249.95332979612</v>
      </c>
      <c r="CW59" s="32">
        <f t="shared" si="94"/>
        <v>209564.06125374587</v>
      </c>
      <c r="CX59" s="32">
        <f t="shared" si="95"/>
        <v>209878.63952186165</v>
      </c>
      <c r="CY59" s="32">
        <f t="shared" si="96"/>
        <v>210193.68843667919</v>
      </c>
      <c r="CZ59" s="32">
        <f t="shared" si="97"/>
        <v>210509.20820887902</v>
      </c>
      <c r="DA59" s="32">
        <f t="shared" si="98"/>
        <v>210825.19894755006</v>
      </c>
      <c r="DB59" s="32">
        <f t="shared" si="99"/>
        <v>211141.66065136649</v>
      </c>
      <c r="DC59" s="32">
        <f t="shared" si="100"/>
        <v>211458.59320088619</v>
      </c>
      <c r="DD59" s="32">
        <f t="shared" si="101"/>
        <v>211775.99635212793</v>
      </c>
      <c r="DE59" s="32">
        <f t="shared" si="102"/>
        <v>212093.86973153558</v>
      </c>
      <c r="DF59" s="32">
        <f t="shared" si="103"/>
        <v>212412.21283238649</v>
      </c>
      <c r="DG59" s="32">
        <f t="shared" si="104"/>
        <v>212731.02501266394</v>
      </c>
      <c r="DH59" s="32">
        <f t="shared" si="105"/>
        <v>213050.30549436531</v>
      </c>
      <c r="DI59" s="32">
        <f t="shared" si="106"/>
        <v>213370.05336419609</v>
      </c>
      <c r="DJ59" s="32">
        <f t="shared" si="107"/>
        <v>213690.26757556552</v>
      </c>
      <c r="DK59" s="32">
        <f t="shared" si="108"/>
        <v>214010.94695178553</v>
      </c>
      <c r="DL59" s="32">
        <f t="shared" si="109"/>
        <v>214332.09019035645</v>
      </c>
      <c r="DM59" s="32">
        <f t="shared" si="110"/>
        <v>214653.69586821829</v>
      </c>
      <c r="DN59" s="32">
        <f t="shared" si="111"/>
        <v>214975.76244783567</v>
      </c>
      <c r="DO59" s="32">
        <f t="shared" si="112"/>
        <v>215298.28828399276</v>
      </c>
      <c r="DP59" s="32">
        <f t="shared" si="113"/>
        <v>215621.27163116614</v>
      </c>
      <c r="DQ59" s="32">
        <f t="shared" si="114"/>
        <v>215944.71065135786</v>
      </c>
      <c r="DR59" s="32">
        <f t="shared" si="115"/>
        <v>216268.60342227161</v>
      </c>
      <c r="DT59" s="48">
        <f t="shared" si="116"/>
        <v>65</v>
      </c>
      <c r="DU59" s="32"/>
      <c r="DV59" s="32">
        <f ca="1">INDEX('3)tpx females'!BD$57:BD$107,MATCH('3) 2016 cases'!DT59,'3)tpx females'!$BB$57:$BB$107,0))</f>
        <v>5.6104884364246432E-3</v>
      </c>
      <c r="DW59" s="32">
        <f t="shared" ca="1" si="117"/>
        <v>-1209.1431992230405</v>
      </c>
      <c r="DX59" s="32">
        <f t="shared" ca="1" si="61"/>
        <v>0.99438951156357536</v>
      </c>
      <c r="DZ59" s="32">
        <f t="shared" ca="1" si="118"/>
        <v>-223060.76509609757</v>
      </c>
      <c r="EA59" s="32">
        <f t="shared" ca="1" si="119"/>
        <v>7545.9818602938321</v>
      </c>
      <c r="EB59" s="32">
        <f t="shared" ca="1" si="64"/>
        <v>42.336643968648666</v>
      </c>
      <c r="EC59" s="32">
        <f ca="1">EA59</f>
        <v>7545.9818602938321</v>
      </c>
      <c r="EE59" s="32">
        <f ca="1">IF(EC59=0,'3) Value'!AM71+'3) 2016 cases'!DZ59,0)</f>
        <v>0</v>
      </c>
    </row>
    <row r="60" spans="3:135" x14ac:dyDescent="0.25">
      <c r="C60" s="32" t="s">
        <v>16</v>
      </c>
      <c r="D60" s="32" t="s">
        <v>14</v>
      </c>
      <c r="E60" s="49">
        <v>16737</v>
      </c>
      <c r="F60" s="32" t="s">
        <v>13</v>
      </c>
      <c r="G60" s="32" t="s">
        <v>17</v>
      </c>
      <c r="H60" s="49" t="s">
        <v>17</v>
      </c>
      <c r="I60" s="32" t="s">
        <v>17</v>
      </c>
      <c r="J60" s="32" t="s">
        <v>25</v>
      </c>
      <c r="K60" s="52">
        <v>870000</v>
      </c>
      <c r="L60" s="52">
        <v>7.15</v>
      </c>
      <c r="M60" s="52">
        <v>295839</v>
      </c>
      <c r="O60" s="48">
        <f t="shared" si="65"/>
        <v>71</v>
      </c>
      <c r="Q60" s="32">
        <f>INDEX('2b)Working'!$I$61:$P$61,MATCH($J60,'2b)Working'!$I$60:$P$60,0))</f>
        <v>7.2488258642637193E-2</v>
      </c>
      <c r="R60" s="32">
        <f>INDEX('2b)Working'!$I$62:$P$62,MATCH($J60,'2b)Working'!$I$60:$P$60,0))</f>
        <v>5.0085748750605209E-2</v>
      </c>
      <c r="T60" s="9">
        <f t="shared" ca="1" si="66"/>
        <v>303854.80214071053</v>
      </c>
      <c r="U60" s="10"/>
      <c r="V60" s="32">
        <f ca="1">($K60*EXP(V$5*($Q60+0.5*($R60)^2))*_xlfn.NORM.DIST((LN(($M60*EXP($L60/100*V$5)))-LN($K60)-$Q60*V$5)/($R60*SQRT(V$5))-$R60*SQRT(V$5),0,1,TRUE)+$M60*EXP($L60/100*V$5)*(1-_xlfn.NORM.DIST((LN(($M60*EXP($L60/100*V$5)))-LN($K60)-$Q60*V$5)/($R60*SQRT(V$5)),0,1,TRUE)))*EXP(-$F$1*V$5)*INDEX('3)tpx females'!BD$57:BD$107,MATCH($O60,'3)tpx females'!$BB$57:$BB$107,0))</f>
        <v>3276.0213609199814</v>
      </c>
      <c r="W60" s="32">
        <f ca="1">($K60*EXP(W$5*($Q60+0.5*($R60)^2))*_xlfn.NORM.DIST((LN(($M60*EXP($L60/100*W$5)))-LN($K60)-$Q60*W$5)/($R60*SQRT(W$5))-$R60*SQRT(W$5),0,1,TRUE)+$M60*EXP($L60/100*W$5)*(1-_xlfn.NORM.DIST((LN(($M60*EXP($L60/100*W$5)))-LN($K60)-$Q60*W$5)/($R60*SQRT(W$5)),0,1,TRUE)))*EXP(-$F$1*W$5)*INDEX('3)tpx females'!BE$57:BE$107,MATCH($O60,'3)tpx females'!$BB$57:$BB$107,0))</f>
        <v>3576.5297086615824</v>
      </c>
      <c r="X60" s="32">
        <f ca="1">($K60*EXP(X$5*($Q60+0.5*($R60)^2))*_xlfn.NORM.DIST((LN(($M60*EXP($L60/100*X$5)))-LN($K60)-$Q60*X$5)/($R60*SQRT(X$5))-$R60*SQRT(X$5),0,1,TRUE)+$M60*EXP($L60/100*X$5)*(1-_xlfn.NORM.DIST((LN(($M60*EXP($L60/100*X$5)))-LN($K60)-$Q60*X$5)/($R60*SQRT(X$5)),0,1,TRUE)))*EXP(-$F$1*X$5)*INDEX('3)tpx females'!BF$57:BF$107,MATCH($O60,'3)tpx females'!$BB$57:$BB$107,0))</f>
        <v>3690.2412787686276</v>
      </c>
      <c r="Y60" s="32">
        <f ca="1">($K60*EXP(Y$5*($Q60+0.5*($R60)^2))*_xlfn.NORM.DIST((LN(($M60*EXP($L60/100*Y$5)))-LN($K60)-$Q60*Y$5)/($R60*SQRT(Y$5))-$R60*SQRT(Y$5),0,1,TRUE)+$M60*EXP($L60/100*Y$5)*(1-_xlfn.NORM.DIST((LN(($M60*EXP($L60/100*Y$5)))-LN($K60)-$Q60*Y$5)/($R60*SQRT(Y$5)),0,1,TRUE)))*EXP(-$F$1*Y$5)*INDEX('3)tpx females'!BG$57:BG$107,MATCH($O60,'3)tpx females'!$BB$57:$BB$107,0))</f>
        <v>4320.7189286102539</v>
      </c>
      <c r="Z60" s="32">
        <f ca="1">($K60*EXP(Z$5*($Q60+0.5*($R60)^2))*_xlfn.NORM.DIST((LN(($M60*EXP($L60/100*Z$5)))-LN($K60)-$Q60*Z$5)/($R60*SQRT(Z$5))-$R60*SQRT(Z$5),0,1,TRUE)+$M60*EXP($L60/100*Z$5)*(1-_xlfn.NORM.DIST((LN(($M60*EXP($L60/100*Z$5)))-LN($K60)-$Q60*Z$5)/($R60*SQRT(Z$5)),0,1,TRUE)))*EXP(-$F$1*Z$5)*INDEX('3)tpx females'!BH$57:BH$107,MATCH($O60,'3)tpx females'!$BB$57:$BB$107,0))</f>
        <v>4227.4295546413405</v>
      </c>
      <c r="AA60" s="32">
        <f ca="1">($K60*EXP(AA$5*($Q60+0.5*($R60)^2))*_xlfn.NORM.DIST((LN(($M60*EXP($L60/100*AA$5)))-LN($K60)-$Q60*AA$5)/($R60*SQRT(AA$5))-$R60*SQRT(AA$5),0,1,TRUE)+$M60*EXP($L60/100*AA$5)*(1-_xlfn.NORM.DIST((LN(($M60*EXP($L60/100*AA$5)))-LN($K60)-$Q60*AA$5)/($R60*SQRT(AA$5)),0,1,TRUE)))*EXP(-$F$1*AA$5)*INDEX('3)tpx females'!BI$57:BI$107,MATCH($O60,'3)tpx females'!$BB$57:$BB$107,0))</f>
        <v>4624.6942301170448</v>
      </c>
      <c r="AB60" s="32">
        <f ca="1">($K60*EXP(AB$5*($Q60+0.5*($R60)^2))*_xlfn.NORM.DIST((LN(($M60*EXP($L60/100*AB$5)))-LN($K60)-$Q60*AB$5)/($R60*SQRT(AB$5))-$R60*SQRT(AB$5),0,1,TRUE)+$M60*EXP($L60/100*AB$5)*(1-_xlfn.NORM.DIST((LN(($M60*EXP($L60/100*AB$5)))-LN($K60)-$Q60*AB$5)/($R60*SQRT(AB$5)),0,1,TRUE)))*EXP(-$F$1*AB$5)*INDEX('3)tpx females'!BJ$57:BJ$107,MATCH($O60,'3)tpx females'!$BB$57:$BB$107,0))</f>
        <v>5296.239554210556</v>
      </c>
      <c r="AC60" s="32">
        <f ca="1">($K60*EXP(AC$5*($Q60+0.5*($R60)^2))*_xlfn.NORM.DIST((LN(($M60*EXP($L60/100*AC$5)))-LN($K60)-$Q60*AC$5)/($R60*SQRT(AC$5))-$R60*SQRT(AC$5),0,1,TRUE)+$M60*EXP($L60/100*AC$5)*(1-_xlfn.NORM.DIST((LN(($M60*EXP($L60/100*AC$5)))-LN($K60)-$Q60*AC$5)/($R60*SQRT(AC$5)),0,1,TRUE)))*EXP(-$F$1*AC$5)*INDEX('3)tpx females'!BK$57:BK$107,MATCH($O60,'3)tpx females'!$BB$57:$BB$107,0))</f>
        <v>5652.3081391213009</v>
      </c>
      <c r="AD60" s="32">
        <f ca="1">($K60*EXP(AD$5*($Q60+0.5*($R60)^2))*_xlfn.NORM.DIST((LN(($M60*EXP($L60/100*AD$5)))-LN($K60)-$Q60*AD$5)/($R60*SQRT(AD$5))-$R60*SQRT(AD$5),0,1,TRUE)+$M60*EXP($L60/100*AD$5)*(1-_xlfn.NORM.DIST((LN(($M60*EXP($L60/100*AD$5)))-LN($K60)-$Q60*AD$5)/($R60*SQRT(AD$5)),0,1,TRUE)))*EXP(-$F$1*AD$5)*INDEX('3)tpx females'!BL$57:BL$107,MATCH($O60,'3)tpx females'!$BB$57:$BB$107,0))</f>
        <v>6123.8178080548869</v>
      </c>
      <c r="AE60" s="32">
        <f ca="1">($K60*EXP(AE$5*($Q60+0.5*($R60)^2))*_xlfn.NORM.DIST((LN(($M60*EXP($L60/100*AE$5)))-LN($K60)-$Q60*AE$5)/($R60*SQRT(AE$5))-$R60*SQRT(AE$5),0,1,TRUE)+$M60*EXP($L60/100*AE$5)*(1-_xlfn.NORM.DIST((LN(($M60*EXP($L60/100*AE$5)))-LN($K60)-$Q60*AE$5)/($R60*SQRT(AE$5)),0,1,TRUE)))*EXP(-$F$1*AE$5)*INDEX('3)tpx females'!BM$57:BM$107,MATCH($O60,'3)tpx females'!$BB$57:$BB$107,0))</f>
        <v>7204.2053798772713</v>
      </c>
      <c r="AF60" s="32">
        <f ca="1">($K60*EXP(AF$5*($Q60+0.5*($R60)^2))*_xlfn.NORM.DIST((LN(($M60*EXP($L60/100*AF$5)))-LN($K60)-$Q60*AF$5)/($R60*SQRT(AF$5))-$R60*SQRT(AF$5),0,1,TRUE)+$M60*EXP($L60/100*AF$5)*(1-_xlfn.NORM.DIST((LN(($M60*EXP($L60/100*AF$5)))-LN($K60)-$Q60*AF$5)/($R60*SQRT(AF$5)),0,1,TRUE)))*EXP(-$F$1*AF$5)*INDEX('3)tpx females'!BN$57:BN$107,MATCH($O60,'3)tpx females'!$BB$57:$BB$107,0))</f>
        <v>8010.8671976432006</v>
      </c>
      <c r="AG60" s="32">
        <f ca="1">($K60*EXP(AG$5*($Q60+0.5*($R60)^2))*_xlfn.NORM.DIST((LN(($M60*EXP($L60/100*AG$5)))-LN($K60)-$Q60*AG$5)/($R60*SQRT(AG$5))-$R60*SQRT(AG$5),0,1,TRUE)+$M60*EXP($L60/100*AG$5)*(1-_xlfn.NORM.DIST((LN(($M60*EXP($L60/100*AG$5)))-LN($K60)-$Q60*AG$5)/($R60*SQRT(AG$5)),0,1,TRUE)))*EXP(-$F$1*AG$5)*INDEX('3)tpx females'!BO$57:BO$107,MATCH($O60,'3)tpx females'!$BB$57:$BB$107,0))</f>
        <v>9192.0257395432636</v>
      </c>
      <c r="AH60" s="32">
        <f ca="1">($K60*EXP(AH$5*($Q60+0.5*($R60)^2))*_xlfn.NORM.DIST((LN(($M60*EXP($L60/100*AH$5)))-LN($K60)-$Q60*AH$5)/($R60*SQRT(AH$5))-$R60*SQRT(AH$5),0,1,TRUE)+$M60*EXP($L60/100*AH$5)*(1-_xlfn.NORM.DIST((LN(($M60*EXP($L60/100*AH$5)))-LN($K60)-$Q60*AH$5)/($R60*SQRT(AH$5)),0,1,TRUE)))*EXP(-$F$1*AH$5)*INDEX('3)tpx females'!BP$57:BP$107,MATCH($O60,'3)tpx females'!$BB$57:$BB$107,0))</f>
        <v>10113.64040709375</v>
      </c>
      <c r="AI60" s="32">
        <f ca="1">($K60*EXP(AI$5*($Q60+0.5*($R60)^2))*_xlfn.NORM.DIST((LN(($M60*EXP($L60/100*AI$5)))-LN($K60)-$Q60*AI$5)/($R60*SQRT(AI$5))-$R60*SQRT(AI$5),0,1,TRUE)+$M60*EXP($L60/100*AI$5)*(1-_xlfn.NORM.DIST((LN(($M60*EXP($L60/100*AI$5)))-LN($K60)-$Q60*AI$5)/($R60*SQRT(AI$5)),0,1,TRUE)))*EXP(-$F$1*AI$5)*INDEX('3)tpx females'!BQ$57:BQ$107,MATCH($O60,'3)tpx females'!$BB$57:$BB$107,0))</f>
        <v>10528.250625625185</v>
      </c>
      <c r="AJ60" s="32">
        <f ca="1">($K60*EXP(AJ$5*($Q60+0.5*($R60)^2))*_xlfn.NORM.DIST((LN(($M60*EXP($L60/100*AJ$5)))-LN($K60)-$Q60*AJ$5)/($R60*SQRT(AJ$5))-$R60*SQRT(AJ$5),0,1,TRUE)+$M60*EXP($L60/100*AJ$5)*(1-_xlfn.NORM.DIST((LN(($M60*EXP($L60/100*AJ$5)))-LN($K60)-$Q60*AJ$5)/($R60*SQRT(AJ$5)),0,1,TRUE)))*EXP(-$F$1*AJ$5)*INDEX('3)tpx females'!BR$57:BR$107,MATCH($O60,'3)tpx females'!$BB$57:$BB$107,0))</f>
        <v>11760.251891468279</v>
      </c>
      <c r="AK60" s="32">
        <f ca="1">($K60*EXP(AK$5*($Q60+0.5*($R60)^2))*_xlfn.NORM.DIST((LN(($M60*EXP($L60/100*AK$5)))-LN($K60)-$Q60*AK$5)/($R60*SQRT(AK$5))-$R60*SQRT(AK$5),0,1,TRUE)+$M60*EXP($L60/100*AK$5)*(1-_xlfn.NORM.DIST((LN(($M60*EXP($L60/100*AK$5)))-LN($K60)-$Q60*AK$5)/($R60*SQRT(AK$5)),0,1,TRUE)))*EXP(-$F$1*AK$5)*INDEX('3)tpx females'!BS$57:BS$107,MATCH($O60,'3)tpx females'!$BB$57:$BB$107,0))</f>
        <v>13423.109605689628</v>
      </c>
      <c r="AL60" s="32">
        <f ca="1">($K60*EXP(AL$5*($Q60+0.5*($R60)^2))*_xlfn.NORM.DIST((LN(($M60*EXP($L60/100*AL$5)))-LN($K60)-$Q60*AL$5)/($R60*SQRT(AL$5))-$R60*SQRT(AL$5),0,1,TRUE)+$M60*EXP($L60/100*AL$5)*(1-_xlfn.NORM.DIST((LN(($M60*EXP($L60/100*AL$5)))-LN($K60)-$Q60*AL$5)/($R60*SQRT(AL$5)),0,1,TRUE)))*EXP(-$F$1*AL$5)*INDEX('3)tpx females'!BT$57:BT$107,MATCH($O60,'3)tpx females'!$BB$57:$BB$107,0))</f>
        <v>14126.645411744483</v>
      </c>
      <c r="AM60" s="32">
        <f ca="1">($K60*EXP(AM$5*($Q60+0.5*($R60)^2))*_xlfn.NORM.DIST((LN(($M60*EXP($L60/100*AM$5)))-LN($K60)-$Q60*AM$5)/($R60*SQRT(AM$5))-$R60*SQRT(AM$5),0,1,TRUE)+$M60*EXP($L60/100*AM$5)*(1-_xlfn.NORM.DIST((LN(($M60*EXP($L60/100*AM$5)))-LN($K60)-$Q60*AM$5)/($R60*SQRT(AM$5)),0,1,TRUE)))*EXP(-$F$1*AM$5)*INDEX('3)tpx females'!BU$57:BU$107,MATCH($O60,'3)tpx females'!$BB$57:$BB$107,0))</f>
        <v>15209.302301183396</v>
      </c>
      <c r="AN60" s="32">
        <f ca="1">($K60*EXP(AN$5*($Q60+0.5*($R60)^2))*_xlfn.NORM.DIST((LN(($M60*EXP($L60/100*AN$5)))-LN($K60)-$Q60*AN$5)/($R60*SQRT(AN$5))-$R60*SQRT(AN$5),0,1,TRUE)+$M60*EXP($L60/100*AN$5)*(1-_xlfn.NORM.DIST((LN(($M60*EXP($L60/100*AN$5)))-LN($K60)-$Q60*AN$5)/($R60*SQRT(AN$5)),0,1,TRUE)))*EXP(-$F$1*AN$5)*INDEX('3)tpx females'!BV$57:BV$107,MATCH($O60,'3)tpx females'!$BB$57:$BB$107,0))</f>
        <v>17040.417448587308</v>
      </c>
      <c r="AO60" s="32">
        <f ca="1">($K60*EXP(AO$5*($Q60+0.5*($R60)^2))*_xlfn.NORM.DIST((LN(($M60*EXP($L60/100*AO$5)))-LN($K60)-$Q60*AO$5)/($R60*SQRT(AO$5))-$R60*SQRT(AO$5),0,1,TRUE)+$M60*EXP($L60/100*AO$5)*(1-_xlfn.NORM.DIST((LN(($M60*EXP($L60/100*AO$5)))-LN($K60)-$Q60*AO$5)/($R60*SQRT(AO$5)),0,1,TRUE)))*EXP(-$F$1*AO$5)*INDEX('3)tpx females'!BW$57:BW$107,MATCH($O60,'3)tpx females'!$BB$57:$BB$107,0))</f>
        <v>17460.048717079499</v>
      </c>
      <c r="AP60" s="32">
        <f ca="1">($K60*EXP(AP$5*($Q60+0.5*($R60)^2))*_xlfn.NORM.DIST((LN(($M60*EXP($L60/100*AP$5)))-LN($K60)-$Q60*AP$5)/($R60*SQRT(AP$5))-$R60*SQRT(AP$5),0,1,TRUE)+$M60*EXP($L60/100*AP$5)*(1-_xlfn.NORM.DIST((LN(($M60*EXP($L60/100*AP$5)))-LN($K60)-$Q60*AP$5)/($R60*SQRT(AP$5)),0,1,TRUE)))*EXP(-$F$1*AP$5)*INDEX('3)tpx females'!BX$57:BX$107,MATCH($O60,'3)tpx females'!$BB$57:$BB$107,0))</f>
        <v>16781.860329893661</v>
      </c>
      <c r="AQ60" s="32">
        <f ca="1">($K60*EXP(AQ$5*($Q60+0.5*($R60)^2))*_xlfn.NORM.DIST((LN(($M60*EXP($L60/100*AQ$5)))-LN($K60)-$Q60*AQ$5)/($R60*SQRT(AQ$5))-$R60*SQRT(AQ$5),0,1,TRUE)+$M60*EXP($L60/100*AQ$5)*(1-_xlfn.NORM.DIST((LN(($M60*EXP($L60/100*AQ$5)))-LN($K60)-$Q60*AQ$5)/($R60*SQRT(AQ$5)),0,1,TRUE)))*EXP(-$F$1*AQ$5)*INDEX('3)tpx females'!BY$57:BY$107,MATCH($O60,'3)tpx females'!$BB$57:$BB$107,0))</f>
        <v>16175.847596336984</v>
      </c>
      <c r="AR60" s="32">
        <f ca="1">($K60*EXP(AR$5*($Q60+0.5*($R60)^2))*_xlfn.NORM.DIST((LN(($M60*EXP($L60/100*AR$5)))-LN($K60)-$Q60*AR$5)/($R60*SQRT(AR$5))-$R60*SQRT(AR$5),0,1,TRUE)+$M60*EXP($L60/100*AR$5)*(1-_xlfn.NORM.DIST((LN(($M60*EXP($L60/100*AR$5)))-LN($K60)-$Q60*AR$5)/($R60*SQRT(AR$5)),0,1,TRUE)))*EXP(-$F$1*AR$5)*INDEX('3)tpx females'!BZ$57:BZ$107,MATCH($O60,'3)tpx females'!$BB$57:$BB$107,0))</f>
        <v>15595.226831531972</v>
      </c>
      <c r="AS60" s="32">
        <f ca="1">($K60*EXP(AS$5*($Q60+0.5*($R60)^2))*_xlfn.NORM.DIST((LN(($M60*EXP($L60/100*AS$5)))-LN($K60)-$Q60*AS$5)/($R60*SQRT(AS$5))-$R60*SQRT(AS$5),0,1,TRUE)+$M60*EXP($L60/100*AS$5)*(1-_xlfn.NORM.DIST((LN(($M60*EXP($L60/100*AS$5)))-LN($K60)-$Q60*AS$5)/($R60*SQRT(AS$5)),0,1,TRUE)))*EXP(-$F$1*AS$5)*INDEX('3)tpx females'!CA$57:CA$107,MATCH($O60,'3)tpx females'!$BB$57:$BB$107,0))</f>
        <v>15249.210483082747</v>
      </c>
      <c r="AT60" s="32">
        <f ca="1">($K60*EXP(AT$5*($Q60+0.5*($R60)^2))*_xlfn.NORM.DIST((LN(($M60*EXP($L60/100*AT$5)))-LN($K60)-$Q60*AT$5)/($R60*SQRT(AT$5))-$R60*SQRT(AT$5),0,1,TRUE)+$M60*EXP($L60/100*AT$5)*(1-_xlfn.NORM.DIST((LN(($M60*EXP($L60/100*AT$5)))-LN($K60)-$Q60*AT$5)/($R60*SQRT(AT$5)),0,1,TRUE)))*EXP(-$F$1*AT$5)*INDEX('3)tpx females'!CB$57:CB$107,MATCH($O60,'3)tpx females'!$BB$57:$BB$107,0))</f>
        <v>13644.843398618928</v>
      </c>
      <c r="AU60" s="32">
        <f ca="1">($K60*EXP(AU$5*($Q60+0.5*($R60)^2))*_xlfn.NORM.DIST((LN(($M60*EXP($L60/100*AU$5)))-LN($K60)-$Q60*AU$5)/($R60*SQRT(AU$5))-$R60*SQRT(AU$5),0,1,TRUE)+$M60*EXP($L60/100*AU$5)*(1-_xlfn.NORM.DIST((LN(($M60*EXP($L60/100*AU$5)))-LN($K60)-$Q60*AU$5)/($R60*SQRT(AU$5)),0,1,TRUE)))*EXP(-$F$1*AU$5)*INDEX('3)tpx females'!CC$57:CC$107,MATCH($O60,'3)tpx females'!$BB$57:$BB$107,0))</f>
        <v>12059.639707099152</v>
      </c>
      <c r="AV60" s="32">
        <f ca="1">($K60*EXP(AV$5*($Q60+0.5*($R60)^2))*_xlfn.NORM.DIST((LN(($M60*EXP($L60/100*AV$5)))-LN($K60)-$Q60*AV$5)/($R60*SQRT(AV$5))-$R60*SQRT(AV$5),0,1,TRUE)+$M60*EXP($L60/100*AV$5)*(1-_xlfn.NORM.DIST((LN(($M60*EXP($L60/100*AV$5)))-LN($K60)-$Q60*AV$5)/($R60*SQRT(AV$5)),0,1,TRUE)))*EXP(-$F$1*AV$5)*INDEX('3)tpx females'!CD$57:CD$107,MATCH($O60,'3)tpx females'!$BB$57:$BB$107,0))</f>
        <v>10268.770449939053</v>
      </c>
      <c r="AW60" s="32">
        <f ca="1">($K60*EXP(AW$5*($Q60+0.5*($R60)^2))*_xlfn.NORM.DIST((LN(($M60*EXP($L60/100*AW$5)))-LN($K60)-$Q60*AW$5)/($R60*SQRT(AW$5))-$R60*SQRT(AW$5),0,1,TRUE)+$M60*EXP($L60/100*AW$5)*(1-_xlfn.NORM.DIST((LN(($M60*EXP($L60/100*AW$5)))-LN($K60)-$Q60*AW$5)/($R60*SQRT(AW$5)),0,1,TRUE)))*EXP(-$F$1*AW$5)*INDEX('3)tpx females'!CE$57:CE$107,MATCH($O60,'3)tpx females'!$BB$57:$BB$107,0))</f>
        <v>8382.9763588908336</v>
      </c>
      <c r="AX60" s="32">
        <f ca="1">($K60*EXP(AX$5*($Q60+0.5*($R60)^2))*_xlfn.NORM.DIST((LN(($M60*EXP($L60/100*AX$5)))-LN($K60)-$Q60*AX$5)/($R60*SQRT(AX$5))-$R60*SQRT(AX$5),0,1,TRUE)+$M60*EXP($L60/100*AX$5)*(1-_xlfn.NORM.DIST((LN(($M60*EXP($L60/100*AX$5)))-LN($K60)-$Q60*AX$5)/($R60*SQRT(AX$5)),0,1,TRUE)))*EXP(-$F$1*AX$5)*INDEX('3)tpx females'!CF$57:CF$107,MATCH($O60,'3)tpx females'!$BB$57:$BB$107,0))</f>
        <v>6552.5060386559999</v>
      </c>
      <c r="AY60" s="32">
        <f ca="1">($K60*EXP(AY$5*($Q60+0.5*($R60)^2))*_xlfn.NORM.DIST((LN(($M60*EXP($L60/100*AY$5)))-LN($K60)-$Q60*AY$5)/($R60*SQRT(AY$5))-$R60*SQRT(AY$5),0,1,TRUE)+$M60*EXP($L60/100*AY$5)*(1-_xlfn.NORM.DIST((LN(($M60*EXP($L60/100*AY$5)))-LN($K60)-$Q60*AY$5)/($R60*SQRT(AY$5)),0,1,TRUE)))*EXP(-$F$1*AY$5)*INDEX('3)tpx females'!CG$57:CG$107,MATCH($O60,'3)tpx females'!$BB$57:$BB$107,0))</f>
        <v>4909.6233830902775</v>
      </c>
      <c r="AZ60" s="32">
        <f ca="1">($K60*EXP(AZ$5*($Q60+0.5*($R60)^2))*_xlfn.NORM.DIST((LN(($M60*EXP($L60/100*AZ$5)))-LN($K60)-$Q60*AZ$5)/($R60*SQRT(AZ$5))-$R60*SQRT(AZ$5),0,1,TRUE)+$M60*EXP($L60/100*AZ$5)*(1-_xlfn.NORM.DIST((LN(($M60*EXP($L60/100*AZ$5)))-LN($K60)-$Q60*AZ$5)/($R60*SQRT(AZ$5)),0,1,TRUE)))*EXP(-$F$1*AZ$5)*INDEX('3)tpx females'!CH$57:CH$107,MATCH($O60,'3)tpx females'!$BB$57:$BB$107,0))</f>
        <v>3495.6496799496908</v>
      </c>
      <c r="BA60" s="32">
        <f ca="1">($K60*EXP(BA$5*($Q60+0.5*($R60)^2))*_xlfn.NORM.DIST((LN(($M60*EXP($L60/100*BA$5)))-LN($K60)-$Q60*BA$5)/($R60*SQRT(BA$5))-$R60*SQRT(BA$5),0,1,TRUE)+$M60*EXP($L60/100*BA$5)*(1-_xlfn.NORM.DIST((LN(($M60*EXP($L60/100*BA$5)))-LN($K60)-$Q60*BA$5)/($R60*SQRT(BA$5)),0,1,TRUE)))*EXP(-$F$1*BA$5)*INDEX('3)tpx females'!CI$57:CI$107,MATCH($O60,'3)tpx females'!$BB$57:$BB$107,0))</f>
        <v>2355.2856296870582</v>
      </c>
      <c r="BB60" s="32">
        <f ca="1">($K60*EXP(BB$5*($Q60+0.5*($R60)^2))*_xlfn.NORM.DIST((LN(($M60*EXP($L60/100*BB$5)))-LN($K60)-$Q60*BB$5)/($R60*SQRT(BB$5))-$R60*SQRT(BB$5),0,1,TRUE)+$M60*EXP($L60/100*BB$5)*(1-_xlfn.NORM.DIST((LN(($M60*EXP($L60/100*BB$5)))-LN($K60)-$Q60*BB$5)/($R60*SQRT(BB$5)),0,1,TRUE)))*EXP(-$F$1*BB$5)*INDEX('3)tpx females'!CJ$57:CJ$107,MATCH($O60,'3)tpx females'!$BB$57:$BB$107,0))</f>
        <v>1514.1075582810192</v>
      </c>
      <c r="BC60" s="32">
        <f ca="1">($K60*EXP(BC$5*($Q60+0.5*($R60)^2))*_xlfn.NORM.DIST((LN(($M60*EXP($L60/100*BC$5)))-LN($K60)-$Q60*BC$5)/($R60*SQRT(BC$5))-$R60*SQRT(BC$5),0,1,TRUE)+$M60*EXP($L60/100*BC$5)*(1-_xlfn.NORM.DIST((LN(($M60*EXP($L60/100*BC$5)))-LN($K60)-$Q60*BC$5)/($R60*SQRT(BC$5)),0,1,TRUE)))*EXP(-$F$1*BC$5)*INDEX('3)tpx females'!CK$57:CK$107,MATCH($O60,'3)tpx females'!$BB$57:$BB$107,0))</f>
        <v>920.91875200794379</v>
      </c>
      <c r="BD60" s="32">
        <f ca="1">($K60*EXP(BD$5*($Q60+0.5*($R60)^2))*_xlfn.NORM.DIST((LN(($M60*EXP($L60/100*BD$5)))-LN($K60)-$Q60*BD$5)/($R60*SQRT(BD$5))-$R60*SQRT(BD$5),0,1,TRUE)+$M60*EXP($L60/100*BD$5)*(1-_xlfn.NORM.DIST((LN(($M60*EXP($L60/100*BD$5)))-LN($K60)-$Q60*BD$5)/($R60*SQRT(BD$5)),0,1,TRUE)))*EXP(-$F$1*BD$5)*INDEX('3)tpx females'!CL$57:CL$107,MATCH($O60,'3)tpx females'!$BB$57:$BB$107,0))</f>
        <v>534.74431446362121</v>
      </c>
      <c r="BE60" s="32">
        <f ca="1">($K60*EXP(BE$5*($Q60+0.5*($R60)^2))*_xlfn.NORM.DIST((LN(($M60*EXP($L60/100*BE$5)))-LN($K60)-$Q60*BE$5)/($R60*SQRT(BE$5))-$R60*SQRT(BE$5),0,1,TRUE)+$M60*EXP($L60/100*BE$5)*(1-_xlfn.NORM.DIST((LN(($M60*EXP($L60/100*BE$5)))-LN($K60)-$Q60*BE$5)/($R60*SQRT(BE$5)),0,1,TRUE)))*EXP(-$F$1*BE$5)*INDEX('3)tpx females'!CM$57:CM$107,MATCH($O60,'3)tpx females'!$BB$57:$BB$107,0))</f>
        <v>282.99327686746324</v>
      </c>
      <c r="BF60" s="32">
        <f ca="1">($K60*EXP(BF$5*($Q60+0.5*($R60)^2))*_xlfn.NORM.DIST((LN(($M60*EXP($L60/100*BF$5)))-LN($K60)-$Q60*BF$5)/($R60*SQRT(BF$5))-$R60*SQRT(BF$5),0,1,TRUE)+$M60*EXP($L60/100*BF$5)*(1-_xlfn.NORM.DIST((LN(($M60*EXP($L60/100*BF$5)))-LN($K60)-$Q60*BF$5)/($R60*SQRT(BF$5)),0,1,TRUE)))*EXP(-$F$1*BF$5)*INDEX('3)tpx females'!CN$57:CN$107,MATCH($O60,'3)tpx females'!$BB$57:$BB$107,0))</f>
        <v>152.77959701602774</v>
      </c>
      <c r="BG60" s="32">
        <f ca="1">($K60*EXP(BG$5*($Q60+0.5*($R60)^2))*_xlfn.NORM.DIST((LN(($M60*EXP($L60/100*BG$5)))-LN($K60)-$Q60*BG$5)/($R60*SQRT(BG$5))-$R60*SQRT(BG$5),0,1,TRUE)+$M60*EXP($L60/100*BG$5)*(1-_xlfn.NORM.DIST((LN(($M60*EXP($L60/100*BG$5)))-LN($K60)-$Q60*BG$5)/($R60*SQRT(BG$5)),0,1,TRUE)))*EXP(-$F$1*BG$5)*INDEX('3)tpx females'!CO$57:CO$107,MATCH($O60,'3)tpx females'!$BB$57:$BB$107,0))</f>
        <v>85.080237391206225</v>
      </c>
      <c r="BH60" s="32">
        <f ca="1">($K60*EXP(BH$5*($Q60+0.5*($R60)^2))*_xlfn.NORM.DIST((LN(($M60*EXP($L60/100*BH$5)))-LN($K60)-$Q60*BH$5)/($R60*SQRT(BH$5))-$R60*SQRT(BH$5),0,1,TRUE)+$M60*EXP($L60/100*BH$5)*(1-_xlfn.NORM.DIST((LN(($M60*EXP($L60/100*BH$5)))-LN($K60)-$Q60*BH$5)/($R60*SQRT(BH$5)),0,1,TRUE)))*EXP(-$F$1*BH$5)*INDEX('3)tpx females'!CP$57:CP$107,MATCH($O60,'3)tpx females'!$BB$57:$BB$107,0))</f>
        <v>35.973229265992444</v>
      </c>
      <c r="BI60" s="32">
        <f ca="1">($K60*EXP(BI$5*($Q60+0.5*($R60)^2))*_xlfn.NORM.DIST((LN(($M60*EXP($L60/100*BI$5)))-LN($K60)-$Q60*BI$5)/($R60*SQRT(BI$5))-$R60*SQRT(BI$5),0,1,TRUE)+$M60*EXP($L60/100*BI$5)*(1-_xlfn.NORM.DIST((LN(($M60*EXP($L60/100*BI$5)))-LN($K60)-$Q60*BI$5)/($R60*SQRT(BI$5)),0,1,TRUE)))*EXP(-$F$1*BI$5)*INDEX('3)tpx females'!CQ$57:CQ$107,MATCH($O60,'3)tpx females'!$BB$57:$BB$107,0))</f>
        <v>0</v>
      </c>
      <c r="BJ60" s="32">
        <f ca="1">($K60*EXP(BJ$5*($Q60+0.5*($R60)^2))*_xlfn.NORM.DIST((LN(($M60*EXP($L60/100*BJ$5)))-LN($K60)-$Q60*BJ$5)/($R60*SQRT(BJ$5))-$R60*SQRT(BJ$5),0,1,TRUE)+$M60*EXP($L60/100*BJ$5)*(1-_xlfn.NORM.DIST((LN(($M60*EXP($L60/100*BJ$5)))-LN($K60)-$Q60*BJ$5)/($R60*SQRT(BJ$5)),0,1,TRUE)))*EXP(-$F$1*BJ$5)*INDEX('3)tpx females'!CR$57:CR$107,MATCH($O60,'3)tpx females'!$BB$57:$BB$107,0))</f>
        <v>0</v>
      </c>
      <c r="BK60" s="32">
        <f ca="1">($K60*EXP(BK$5*($Q60+0.5*($R60)^2))*_xlfn.NORM.DIST((LN(($M60*EXP($L60/100*BK$5)))-LN($K60)-$Q60*BK$5)/($R60*SQRT(BK$5))-$R60*SQRT(BK$5),0,1,TRUE)+$M60*EXP($L60/100*BK$5)*(1-_xlfn.NORM.DIST((LN(($M60*EXP($L60/100*BK$5)))-LN($K60)-$Q60*BK$5)/($R60*SQRT(BK$5)),0,1,TRUE)))*EXP(-$F$1*BK$5)*INDEX('3)tpx females'!CS$57:CS$107,MATCH($O60,'3)tpx females'!$BB$57:$BB$107,0))</f>
        <v>0</v>
      </c>
      <c r="BL60" s="32">
        <f ca="1">($K60*EXP(BL$5*($Q60+0.5*($R60)^2))*_xlfn.NORM.DIST((LN(($M60*EXP($L60/100*BL$5)))-LN($K60)-$Q60*BL$5)/($R60*SQRT(BL$5))-$R60*SQRT(BL$5),0,1,TRUE)+$M60*EXP($L60/100*BL$5)*(1-_xlfn.NORM.DIST((LN(($M60*EXP($L60/100*BL$5)))-LN($K60)-$Q60*BL$5)/($R60*SQRT(BL$5)),0,1,TRUE)))*EXP(-$F$1*BL$5)*INDEX('3)tpx females'!CT$57:CT$107,MATCH($O60,'3)tpx females'!$BB$57:$BB$107,0))</f>
        <v>0</v>
      </c>
      <c r="BM60" s="32">
        <f ca="1">($K60*EXP(BM$5*($Q60+0.5*($R60)^2))*_xlfn.NORM.DIST((LN(($M60*EXP($L60/100*BM$5)))-LN($K60)-$Q60*BM$5)/($R60*SQRT(BM$5))-$R60*SQRT(BM$5),0,1,TRUE)+$M60*EXP($L60/100*BM$5)*(1-_xlfn.NORM.DIST((LN(($M60*EXP($L60/100*BM$5)))-LN($K60)-$Q60*BM$5)/($R60*SQRT(BM$5)),0,1,TRUE)))*EXP(-$F$1*BM$5)*INDEX('3)tpx females'!CU$57:CU$107,MATCH($O60,'3)tpx females'!$BB$57:$BB$107,0))</f>
        <v>0</v>
      </c>
      <c r="BN60" s="32">
        <f ca="1">($K60*EXP(BN$5*($Q60+0.5*($R60)^2))*_xlfn.NORM.DIST((LN(($M60*EXP($L60/100*BN$5)))-LN($K60)-$Q60*BN$5)/($R60*SQRT(BN$5))-$R60*SQRT(BN$5),0,1,TRUE)+$M60*EXP($L60/100*BN$5)*(1-_xlfn.NORM.DIST((LN(($M60*EXP($L60/100*BN$5)))-LN($K60)-$Q60*BN$5)/($R60*SQRT(BN$5)),0,1,TRUE)))*EXP(-$F$1*BN$5)*INDEX('3)tpx females'!CV$57:CV$107,MATCH($O60,'3)tpx females'!$BB$57:$BB$107,0))</f>
        <v>0</v>
      </c>
      <c r="BO60" s="32">
        <f ca="1">($K60*EXP(BO$5*($Q60+0.5*($R60)^2))*_xlfn.NORM.DIST((LN(($M60*EXP($L60/100*BO$5)))-LN($K60)-$Q60*BO$5)/($R60*SQRT(BO$5))-$R60*SQRT(BO$5),0,1,TRUE)+$M60*EXP($L60/100*BO$5)*(1-_xlfn.NORM.DIST((LN(($M60*EXP($L60/100*BO$5)))-LN($K60)-$Q60*BO$5)/($R60*SQRT(BO$5)),0,1,TRUE)))*EXP(-$F$1*BO$5)*INDEX('3)tpx females'!CW$57:CW$107,MATCH($O60,'3)tpx females'!$BB$57:$BB$107,0))</f>
        <v>0</v>
      </c>
      <c r="BP60" s="32">
        <f ca="1">($K60*EXP(BP$5*($Q60+0.5*($R60)^2))*_xlfn.NORM.DIST((LN(($M60*EXP($L60/100*BP$5)))-LN($K60)-$Q60*BP$5)/($R60*SQRT(BP$5))-$R60*SQRT(BP$5),0,1,TRUE)+$M60*EXP($L60/100*BP$5)*(1-_xlfn.NORM.DIST((LN(($M60*EXP($L60/100*BP$5)))-LN($K60)-$Q60*BP$5)/($R60*SQRT(BP$5)),0,1,TRUE)))*EXP(-$F$1*BP$5)*INDEX('3)tpx females'!CX$57:CX$107,MATCH($O60,'3)tpx females'!$BB$57:$BB$107,0))</f>
        <v>0</v>
      </c>
      <c r="BQ60" s="32">
        <f ca="1">($K60*EXP(BQ$5*($Q60+0.5*($R60)^2))*_xlfn.NORM.DIST((LN(($M60*EXP($L60/100*BQ$5)))-LN($K60)-$Q60*BQ$5)/($R60*SQRT(BQ$5))-$R60*SQRT(BQ$5),0,1,TRUE)+$M60*EXP($L60/100*BQ$5)*(1-_xlfn.NORM.DIST((LN(($M60*EXP($L60/100*BQ$5)))-LN($K60)-$Q60*BQ$5)/($R60*SQRT(BQ$5)),0,1,TRUE)))*EXP(-$F$1*BQ$5)*INDEX('3)tpx females'!CY$57:CY$107,MATCH($O60,'3)tpx females'!$BB$57:$BB$107,0))</f>
        <v>0</v>
      </c>
      <c r="BR60" s="32">
        <f ca="1">($K60*EXP(BR$5*($Q60+0.5*($R60)^2))*_xlfn.NORM.DIST((LN(($M60*EXP($L60/100*BR$5)))-LN($K60)-$Q60*BR$5)/($R60*SQRT(BR$5))-$R60*SQRT(BR$5),0,1,TRUE)+$M60*EXP($L60/100*BR$5)*(1-_xlfn.NORM.DIST((LN(($M60*EXP($L60/100*BR$5)))-LN($K60)-$Q60*BR$5)/($R60*SQRT(BR$5)),0,1,TRUE)))*EXP(-$F$1*BR$5)*INDEX('3)tpx females'!CZ$57:CZ$107,MATCH($O60,'3)tpx females'!$BB$57:$BB$107,0))</f>
        <v>0</v>
      </c>
      <c r="BS60" s="32">
        <f ca="1">($K60*EXP(BS$5*($Q60+0.5*($R60)^2))*_xlfn.NORM.DIST((LN(($M60*EXP($L60/100*BS$5)))-LN($K60)-$Q60*BS$5)/($R60*SQRT(BS$5))-$R60*SQRT(BS$5),0,1,TRUE)+$M60*EXP($L60/100*BS$5)*(1-_xlfn.NORM.DIST((LN(($M60*EXP($L60/100*BS$5)))-LN($K60)-$Q60*BS$5)/($R60*SQRT(BS$5)),0,1,TRUE)))*EXP(-$F$1*BS$5)*INDEX('3)tpx females'!DA$57:DA$107,MATCH($O60,'3)tpx females'!$BB$57:$BB$107,0))</f>
        <v>0</v>
      </c>
      <c r="BU60" s="32">
        <f t="shared" si="58"/>
        <v>317527.80440499692</v>
      </c>
      <c r="BV60" s="32">
        <f t="shared" si="67"/>
        <v>296505.38715441665</v>
      </c>
      <c r="BW60" s="32">
        <f t="shared" si="68"/>
        <v>296950.47897055571</v>
      </c>
      <c r="BX60" s="32">
        <f t="shared" si="69"/>
        <v>297396.23892539769</v>
      </c>
      <c r="BY60" s="32">
        <f t="shared" si="70"/>
        <v>297842.66802190267</v>
      </c>
      <c r="BZ60" s="32">
        <f t="shared" si="71"/>
        <v>298289.76726453647</v>
      </c>
      <c r="CA60" s="32">
        <f t="shared" si="72"/>
        <v>298737.53765927232</v>
      </c>
      <c r="CB60" s="32">
        <f t="shared" si="73"/>
        <v>299185.98021359398</v>
      </c>
      <c r="CC60" s="32">
        <f t="shared" si="74"/>
        <v>299635.09593649709</v>
      </c>
      <c r="CD60" s="32">
        <f t="shared" si="75"/>
        <v>300084.88583848736</v>
      </c>
      <c r="CE60" s="32">
        <f t="shared" si="76"/>
        <v>300535.35093154205</v>
      </c>
      <c r="CF60" s="32">
        <f t="shared" si="77"/>
        <v>300986.49222887593</v>
      </c>
      <c r="CG60" s="32">
        <f t="shared" si="78"/>
        <v>301438.31074400403</v>
      </c>
      <c r="CH60" s="32">
        <f t="shared" si="79"/>
        <v>301890.80748797249</v>
      </c>
      <c r="CI60" s="32">
        <f t="shared" si="80"/>
        <v>302343.98346288234</v>
      </c>
      <c r="CJ60" s="32">
        <f t="shared" si="81"/>
        <v>302797.8396493296</v>
      </c>
      <c r="CK60" s="32">
        <f t="shared" si="82"/>
        <v>303252.37698545039</v>
      </c>
      <c r="CL60" s="32">
        <f t="shared" si="83"/>
        <v>303707.5963360017</v>
      </c>
      <c r="CM60" s="32">
        <f t="shared" si="84"/>
        <v>304163.49845116277</v>
      </c>
      <c r="CN60" s="32">
        <f t="shared" si="85"/>
        <v>304620.08391616622</v>
      </c>
      <c r="CO60" s="32">
        <f t="shared" si="86"/>
        <v>305077.35309413355</v>
      </c>
      <c r="CP60" s="32">
        <f t="shared" si="87"/>
        <v>305535.30606535351</v>
      </c>
      <c r="CQ60" s="32">
        <f t="shared" si="88"/>
        <v>305993.94256661879</v>
      </c>
      <c r="CR60" s="32">
        <f t="shared" si="89"/>
        <v>306453.26193414151</v>
      </c>
      <c r="CS60" s="32">
        <f t="shared" si="90"/>
        <v>306913.26305312419</v>
      </c>
      <c r="CT60" s="32">
        <f t="shared" si="91"/>
        <v>307373.94431638141</v>
      </c>
      <c r="CU60" s="32">
        <f t="shared" si="92"/>
        <v>307835.30359362997</v>
      </c>
      <c r="CV60" s="32">
        <f t="shared" si="93"/>
        <v>308297.33821229445</v>
      </c>
      <c r="CW60" s="32">
        <f t="shared" si="94"/>
        <v>308760.04494997533</v>
      </c>
      <c r="CX60" s="32">
        <f t="shared" si="95"/>
        <v>309223.42003815103</v>
      </c>
      <c r="CY60" s="32">
        <f t="shared" si="96"/>
        <v>309687.45917624369</v>
      </c>
      <c r="CZ60" s="32">
        <f t="shared" si="97"/>
        <v>310152.15755486494</v>
      </c>
      <c r="DA60" s="32">
        <f t="shared" si="98"/>
        <v>310617.50988688401</v>
      </c>
      <c r="DB60" s="32">
        <f t="shared" si="99"/>
        <v>311083.51044486725</v>
      </c>
      <c r="DC60" s="32">
        <f t="shared" si="100"/>
        <v>311550.15310344944</v>
      </c>
      <c r="DD60" s="32">
        <f t="shared" si="101"/>
        <v>312017.43138525146</v>
      </c>
      <c r="DE60" s="32">
        <f t="shared" si="102"/>
        <v>312485.33850907243</v>
      </c>
      <c r="DF60" s="32">
        <f t="shared" si="103"/>
        <v>312953.8674392089</v>
      </c>
      <c r="DG60" s="32">
        <f t="shared" si="104"/>
        <v>313423.01093491004</v>
      </c>
      <c r="DH60" s="32">
        <f t="shared" si="105"/>
        <v>313892.76159911766</v>
      </c>
      <c r="DI60" s="32">
        <f t="shared" si="106"/>
        <v>314363.11192579794</v>
      </c>
      <c r="DJ60" s="32">
        <f t="shared" si="107"/>
        <v>314834.05434530269</v>
      </c>
      <c r="DK60" s="32">
        <f t="shared" si="108"/>
        <v>315305.58126733202</v>
      </c>
      <c r="DL60" s="32">
        <f t="shared" si="109"/>
        <v>315777.68512117938</v>
      </c>
      <c r="DM60" s="32">
        <f t="shared" si="110"/>
        <v>316250.35839304479</v>
      </c>
      <c r="DN60" s="32">
        <f t="shared" si="111"/>
        <v>316723.5936602829</v>
      </c>
      <c r="DO60" s="32">
        <f t="shared" si="112"/>
        <v>317197.38362253265</v>
      </c>
      <c r="DP60" s="32">
        <f t="shared" si="113"/>
        <v>317671.72112972499</v>
      </c>
      <c r="DQ60" s="32">
        <f t="shared" si="114"/>
        <v>318146.59920702479</v>
      </c>
      <c r="DR60" s="32">
        <f t="shared" si="115"/>
        <v>318622.01107679226</v>
      </c>
      <c r="DT60" s="48">
        <f t="shared" si="116"/>
        <v>71</v>
      </c>
      <c r="DU60" s="32"/>
      <c r="DV60" s="32">
        <f ca="1">INDEX('3)tpx females'!BD$57:BD$107,MATCH('3) 2016 cases'!DT60,'3)tpx females'!$BB$57:$BB$107,0))</f>
        <v>1.1065360774103472E-2</v>
      </c>
      <c r="DW60" s="32">
        <f t="shared" ca="1" si="117"/>
        <v>-3513.5597115502524</v>
      </c>
      <c r="DX60" s="32">
        <f t="shared" ca="1" si="61"/>
        <v>0.98893463922589653</v>
      </c>
      <c r="DZ60" s="32">
        <f t="shared" ca="1" si="118"/>
        <v>-325980.29102316155</v>
      </c>
      <c r="EA60" s="32">
        <f t="shared" ca="1" si="119"/>
        <v>8452.4866181646357</v>
      </c>
      <c r="EB60" s="32">
        <f t="shared" ca="1" si="64"/>
        <v>93.529813868273479</v>
      </c>
      <c r="EC60" s="32">
        <f ca="1">EA60*'3) Value'!AN72</f>
        <v>0</v>
      </c>
      <c r="EE60" s="32">
        <f ca="1">IF(EC60=0,'3) Value'!AM72+'3) 2016 cases'!DZ60,0)</f>
        <v>1.7192509956657887E-2</v>
      </c>
    </row>
    <row r="61" spans="3:135" x14ac:dyDescent="0.25">
      <c r="C61" s="32" t="s">
        <v>16</v>
      </c>
      <c r="D61" s="32" t="s">
        <v>14</v>
      </c>
      <c r="E61" s="49">
        <v>10120</v>
      </c>
      <c r="F61" s="32" t="s">
        <v>13</v>
      </c>
      <c r="G61" s="32" t="s">
        <v>17</v>
      </c>
      <c r="H61" s="49" t="s">
        <v>17</v>
      </c>
      <c r="I61" s="32" t="s">
        <v>17</v>
      </c>
      <c r="J61" s="32" t="s">
        <v>24</v>
      </c>
      <c r="K61" s="52">
        <v>295000</v>
      </c>
      <c r="L61" s="52">
        <v>7.3000000000000007</v>
      </c>
      <c r="M61" s="52">
        <v>52800</v>
      </c>
      <c r="O61" s="48">
        <f t="shared" si="65"/>
        <v>89</v>
      </c>
      <c r="Q61" s="32">
        <f>INDEX('2b)Working'!$I$61:$P$61,MATCH($J61,'2b)Working'!$I$60:$P$60,0))</f>
        <v>7.2302392103851601E-2</v>
      </c>
      <c r="R61" s="32">
        <f>INDEX('2b)Working'!$I$62:$P$62,MATCH($J61,'2b)Working'!$I$60:$P$60,0))</f>
        <v>5.5424966377019061E-2</v>
      </c>
      <c r="T61" s="9">
        <f t="shared" ca="1" si="66"/>
        <v>53627.743716374898</v>
      </c>
      <c r="U61" s="10"/>
      <c r="V61" s="32">
        <f ca="1">($K61*EXP(V$5*($Q61+0.5*($R61)^2))*_xlfn.NORM.DIST((LN(($M61*EXP($L61/100*V$5)))-LN($K61)-$Q61*V$5)/($R61*SQRT(V$5))-$R61*SQRT(V$5),0,1,TRUE)+$M61*EXP($L61/100*V$5)*(1-_xlfn.NORM.DIST((LN(($M61*EXP($L61/100*V$5)))-LN($K61)-$Q61*V$5)/($R61*SQRT(V$5)),0,1,TRUE)))*EXP(-$F$1*V$5)*INDEX('3)tpx females'!BD$57:BD$107,MATCH($O61,'3)tpx females'!$BB$57:$BB$107,0))</f>
        <v>6059.1369749678506</v>
      </c>
      <c r="W61" s="32">
        <f ca="1">($K61*EXP(W$5*($Q61+0.5*($R61)^2))*_xlfn.NORM.DIST((LN(($M61*EXP($L61/100*W$5)))-LN($K61)-$Q61*W$5)/($R61*SQRT(W$5))-$R61*SQRT(W$5),0,1,TRUE)+$M61*EXP($L61/100*W$5)*(1-_xlfn.NORM.DIST((LN(($M61*EXP($L61/100*W$5)))-LN($K61)-$Q61*W$5)/($R61*SQRT(W$5)),0,1,TRUE)))*EXP(-$F$1*W$5)*INDEX('3)tpx females'!BE$57:BE$107,MATCH($O61,'3)tpx females'!$BB$57:$BB$107,0))</f>
        <v>6074.2565268775807</v>
      </c>
      <c r="X61" s="32">
        <f ca="1">($K61*EXP(X$5*($Q61+0.5*($R61)^2))*_xlfn.NORM.DIST((LN(($M61*EXP($L61/100*X$5)))-LN($K61)-$Q61*X$5)/($R61*SQRT(X$5))-$R61*SQRT(X$5),0,1,TRUE)+$M61*EXP($L61/100*X$5)*(1-_xlfn.NORM.DIST((LN(($M61*EXP($L61/100*X$5)))-LN($K61)-$Q61*X$5)/($R61*SQRT(X$5)),0,1,TRUE)))*EXP(-$F$1*X$5)*INDEX('3)tpx females'!BF$57:BF$107,MATCH($O61,'3)tpx females'!$BB$57:$BB$107,0))</f>
        <v>5756.3129887789682</v>
      </c>
      <c r="Y61" s="32">
        <f ca="1">($K61*EXP(Y$5*($Q61+0.5*($R61)^2))*_xlfn.NORM.DIST((LN(($M61*EXP($L61/100*Y$5)))-LN($K61)-$Q61*Y$5)/($R61*SQRT(Y$5))-$R61*SQRT(Y$5),0,1,TRUE)+$M61*EXP($L61/100*Y$5)*(1-_xlfn.NORM.DIST((LN(($M61*EXP($L61/100*Y$5)))-LN($K61)-$Q61*Y$5)/($R61*SQRT(Y$5)),0,1,TRUE)))*EXP(-$F$1*Y$5)*INDEX('3)tpx females'!BG$57:BG$107,MATCH($O61,'3)tpx females'!$BB$57:$BB$107,0))</f>
        <v>5453.8330921709712</v>
      </c>
      <c r="Z61" s="32">
        <f ca="1">($K61*EXP(Z$5*($Q61+0.5*($R61)^2))*_xlfn.NORM.DIST((LN(($M61*EXP($L61/100*Z$5)))-LN($K61)-$Q61*Z$5)/($R61*SQRT(Z$5))-$R61*SQRT(Z$5),0,1,TRUE)+$M61*EXP($L61/100*Z$5)*(1-_xlfn.NORM.DIST((LN(($M61*EXP($L61/100*Z$5)))-LN($K61)-$Q61*Z$5)/($R61*SQRT(Z$5)),0,1,TRUE)))*EXP(-$F$1*Z$5)*INDEX('3)tpx females'!BH$57:BH$107,MATCH($O61,'3)tpx females'!$BB$57:$BB$107,0))</f>
        <v>5154.7403696072342</v>
      </c>
      <c r="AA61" s="32">
        <f ca="1">($K61*EXP(AA$5*($Q61+0.5*($R61)^2))*_xlfn.NORM.DIST((LN(($M61*EXP($L61/100*AA$5)))-LN($K61)-$Q61*AA$5)/($R61*SQRT(AA$5))-$R61*SQRT(AA$5),0,1,TRUE)+$M61*EXP($L61/100*AA$5)*(1-_xlfn.NORM.DIST((LN(($M61*EXP($L61/100*AA$5)))-LN($K61)-$Q61*AA$5)/($R61*SQRT(AA$5)),0,1,TRUE)))*EXP(-$F$1*AA$5)*INDEX('3)tpx females'!BI$57:BI$107,MATCH($O61,'3)tpx females'!$BB$57:$BB$107,0))</f>
        <v>4915.5860614584635</v>
      </c>
      <c r="AB61" s="32">
        <f ca="1">($K61*EXP(AB$5*($Q61+0.5*($R61)^2))*_xlfn.NORM.DIST((LN(($M61*EXP($L61/100*AB$5)))-LN($K61)-$Q61*AB$5)/($R61*SQRT(AB$5))-$R61*SQRT(AB$5),0,1,TRUE)+$M61*EXP($L61/100*AB$5)*(1-_xlfn.NORM.DIST((LN(($M61*EXP($L61/100*AB$5)))-LN($K61)-$Q61*AB$5)/($R61*SQRT(AB$5)),0,1,TRUE)))*EXP(-$F$1*AB$5)*INDEX('3)tpx females'!BJ$57:BJ$107,MATCH($O61,'3)tpx females'!$BB$57:$BB$107,0))</f>
        <v>4335.546607520444</v>
      </c>
      <c r="AC61" s="32">
        <f ca="1">($K61*EXP(AC$5*($Q61+0.5*($R61)^2))*_xlfn.NORM.DIST((LN(($M61*EXP($L61/100*AC$5)))-LN($K61)-$Q61*AC$5)/($R61*SQRT(AC$5))-$R61*SQRT(AC$5),0,1,TRUE)+$M61*EXP($L61/100*AC$5)*(1-_xlfn.NORM.DIST((LN(($M61*EXP($L61/100*AC$5)))-LN($K61)-$Q61*AC$5)/($R61*SQRT(AC$5)),0,1,TRUE)))*EXP(-$F$1*AC$5)*INDEX('3)tpx females'!BK$57:BK$107,MATCH($O61,'3)tpx females'!$BB$57:$BB$107,0))</f>
        <v>3771.9851643518841</v>
      </c>
      <c r="AD61" s="32">
        <f ca="1">($K61*EXP(AD$5*($Q61+0.5*($R61)^2))*_xlfn.NORM.DIST((LN(($M61*EXP($L61/100*AD$5)))-LN($K61)-$Q61*AD$5)/($R61*SQRT(AD$5))-$R61*SQRT(AD$5),0,1,TRUE)+$M61*EXP($L61/100*AD$5)*(1-_xlfn.NORM.DIST((LN(($M61*EXP($L61/100*AD$5)))-LN($K61)-$Q61*AD$5)/($R61*SQRT(AD$5)),0,1,TRUE)))*EXP(-$F$1*AD$5)*INDEX('3)tpx females'!BL$57:BL$107,MATCH($O61,'3)tpx females'!$BB$57:$BB$107,0))</f>
        <v>3170.371805629426</v>
      </c>
      <c r="AE61" s="32">
        <f ca="1">($K61*EXP(AE$5*($Q61+0.5*($R61)^2))*_xlfn.NORM.DIST((LN(($M61*EXP($L61/100*AE$5)))-LN($K61)-$Q61*AE$5)/($R61*SQRT(AE$5))-$R61*SQRT(AE$5),0,1,TRUE)+$M61*EXP($L61/100*AE$5)*(1-_xlfn.NORM.DIST((LN(($M61*EXP($L61/100*AE$5)))-LN($K61)-$Q61*AE$5)/($R61*SQRT(AE$5)),0,1,TRUE)))*EXP(-$F$1*AE$5)*INDEX('3)tpx females'!BM$57:BM$107,MATCH($O61,'3)tpx females'!$BB$57:$BB$107,0))</f>
        <v>2563.831153159801</v>
      </c>
      <c r="AF61" s="32">
        <f ca="1">($K61*EXP(AF$5*($Q61+0.5*($R61)^2))*_xlfn.NORM.DIST((LN(($M61*EXP($L61/100*AF$5)))-LN($K61)-$Q61*AF$5)/($R61*SQRT(AF$5))-$R61*SQRT(AF$5),0,1,TRUE)+$M61*EXP($L61/100*AF$5)*(1-_xlfn.NORM.DIST((LN(($M61*EXP($L61/100*AF$5)))-LN($K61)-$Q61*AF$5)/($R61*SQRT(AF$5)),0,1,TRUE)))*EXP(-$F$1*AF$5)*INDEX('3)tpx females'!BN$57:BN$107,MATCH($O61,'3)tpx females'!$BB$57:$BB$107,0))</f>
        <v>1991.8164433565346</v>
      </c>
      <c r="AG61" s="32">
        <f ca="1">($K61*EXP(AG$5*($Q61+0.5*($R61)^2))*_xlfn.NORM.DIST((LN(($M61*EXP($L61/100*AG$5)))-LN($K61)-$Q61*AG$5)/($R61*SQRT(AG$5))-$R61*SQRT(AG$5),0,1,TRUE)+$M61*EXP($L61/100*AG$5)*(1-_xlfn.NORM.DIST((LN(($M61*EXP($L61/100*AG$5)))-LN($K61)-$Q61*AG$5)/($R61*SQRT(AG$5)),0,1,TRUE)))*EXP(-$F$1*AG$5)*INDEX('3)tpx females'!BO$57:BO$107,MATCH($O61,'3)tpx females'!$BB$57:$BB$107,0))</f>
        <v>1486.9673486729027</v>
      </c>
      <c r="AH61" s="32">
        <f ca="1">($K61*EXP(AH$5*($Q61+0.5*($R61)^2))*_xlfn.NORM.DIST((LN(($M61*EXP($L61/100*AH$5)))-LN($K61)-$Q61*AH$5)/($R61*SQRT(AH$5))-$R61*SQRT(AH$5),0,1,TRUE)+$M61*EXP($L61/100*AH$5)*(1-_xlfn.NORM.DIST((LN(($M61*EXP($L61/100*AH$5)))-LN($K61)-$Q61*AH$5)/($R61*SQRT(AH$5)),0,1,TRUE)))*EXP(-$F$1*AH$5)*INDEX('3)tpx females'!BP$57:BP$107,MATCH($O61,'3)tpx females'!$BB$57:$BB$107,0))</f>
        <v>1059.0916695102785</v>
      </c>
      <c r="AI61" s="32">
        <f ca="1">($K61*EXP(AI$5*($Q61+0.5*($R61)^2))*_xlfn.NORM.DIST((LN(($M61*EXP($L61/100*AI$5)))-LN($K61)-$Q61*AI$5)/($R61*SQRT(AI$5))-$R61*SQRT(AI$5),0,1,TRUE)+$M61*EXP($L61/100*AI$5)*(1-_xlfn.NORM.DIST((LN(($M61*EXP($L61/100*AI$5)))-LN($K61)-$Q61*AI$5)/($R61*SQRT(AI$5)),0,1,TRUE)))*EXP(-$F$1*AI$5)*INDEX('3)tpx females'!BQ$57:BQ$107,MATCH($O61,'3)tpx females'!$BB$57:$BB$107,0))</f>
        <v>720.01393377662509</v>
      </c>
      <c r="AJ61" s="32">
        <f ca="1">($K61*EXP(AJ$5*($Q61+0.5*($R61)^2))*_xlfn.NORM.DIST((LN(($M61*EXP($L61/100*AJ$5)))-LN($K61)-$Q61*AJ$5)/($R61*SQRT(AJ$5))-$R61*SQRT(AJ$5),0,1,TRUE)+$M61*EXP($L61/100*AJ$5)*(1-_xlfn.NORM.DIST((LN(($M61*EXP($L61/100*AJ$5)))-LN($K61)-$Q61*AJ$5)/($R61*SQRT(AJ$5)),0,1,TRUE)))*EXP(-$F$1*AJ$5)*INDEX('3)tpx females'!BR$57:BR$107,MATCH($O61,'3)tpx females'!$BB$57:$BB$107,0))</f>
        <v>467.11293507387836</v>
      </c>
      <c r="AK61" s="32">
        <f ca="1">($K61*EXP(AK$5*($Q61+0.5*($R61)^2))*_xlfn.NORM.DIST((LN(($M61*EXP($L61/100*AK$5)))-LN($K61)-$Q61*AK$5)/($R61*SQRT(AK$5))-$R61*SQRT(AK$5),0,1,TRUE)+$M61*EXP($L61/100*AK$5)*(1-_xlfn.NORM.DIST((LN(($M61*EXP($L61/100*AK$5)))-LN($K61)-$Q61*AK$5)/($R61*SQRT(AK$5)),0,1,TRUE)))*EXP(-$F$1*AK$5)*INDEX('3)tpx females'!BS$57:BS$107,MATCH($O61,'3)tpx females'!$BB$57:$BB$107,0))</f>
        <v>289.14929866525944</v>
      </c>
      <c r="AL61" s="32">
        <f ca="1">($K61*EXP(AL$5*($Q61+0.5*($R61)^2))*_xlfn.NORM.DIST((LN(($M61*EXP($L61/100*AL$5)))-LN($K61)-$Q61*AL$5)/($R61*SQRT(AL$5))-$R61*SQRT(AL$5),0,1,TRUE)+$M61*EXP($L61/100*AL$5)*(1-_xlfn.NORM.DIST((LN(($M61*EXP($L61/100*AL$5)))-LN($K61)-$Q61*AL$5)/($R61*SQRT(AL$5)),0,1,TRUE)))*EXP(-$F$1*AL$5)*INDEX('3)tpx females'!BT$57:BT$107,MATCH($O61,'3)tpx females'!$BB$57:$BB$107,0))</f>
        <v>170.64422704366018</v>
      </c>
      <c r="AM61" s="32">
        <f ca="1">($K61*EXP(AM$5*($Q61+0.5*($R61)^2))*_xlfn.NORM.DIST((LN(($M61*EXP($L61/100*AM$5)))-LN($K61)-$Q61*AM$5)/($R61*SQRT(AM$5))-$R61*SQRT(AM$5),0,1,TRUE)+$M61*EXP($L61/100*AM$5)*(1-_xlfn.NORM.DIST((LN(($M61*EXP($L61/100*AM$5)))-LN($K61)-$Q61*AM$5)/($R61*SQRT(AM$5)),0,1,TRUE)))*EXP(-$F$1*AM$5)*INDEX('3)tpx females'!BU$57:BU$107,MATCH($O61,'3)tpx females'!$BB$57:$BB$107,0))</f>
        <v>93.809426793688189</v>
      </c>
      <c r="AN61" s="32">
        <f ca="1">($K61*EXP(AN$5*($Q61+0.5*($R61)^2))*_xlfn.NORM.DIST((LN(($M61*EXP($L61/100*AN$5)))-LN($K61)-$Q61*AN$5)/($R61*SQRT(AN$5))-$R61*SQRT(AN$5),0,1,TRUE)+$M61*EXP($L61/100*AN$5)*(1-_xlfn.NORM.DIST((LN(($M61*EXP($L61/100*AN$5)))-LN($K61)-$Q61*AN$5)/($R61*SQRT(AN$5)),0,1,TRUE)))*EXP(-$F$1*AN$5)*INDEX('3)tpx females'!BV$57:BV$107,MATCH($O61,'3)tpx females'!$BB$57:$BB$107,0))</f>
        <v>51.708705063067413</v>
      </c>
      <c r="AO61" s="32">
        <f ca="1">($K61*EXP(AO$5*($Q61+0.5*($R61)^2))*_xlfn.NORM.DIST((LN(($M61*EXP($L61/100*AO$5)))-LN($K61)-$Q61*AO$5)/($R61*SQRT(AO$5))-$R61*SQRT(AO$5),0,1,TRUE)+$M61*EXP($L61/100*AO$5)*(1-_xlfn.NORM.DIST((LN(($M61*EXP($L61/100*AO$5)))-LN($K61)-$Q61*AO$5)/($R61*SQRT(AO$5)),0,1,TRUE)))*EXP(-$F$1*AO$5)*INDEX('3)tpx females'!BW$57:BW$107,MATCH($O61,'3)tpx females'!$BB$57:$BB$107,0))</f>
        <v>28.56052849519703</v>
      </c>
      <c r="AP61" s="32">
        <f ca="1">($K61*EXP(AP$5*($Q61+0.5*($R61)^2))*_xlfn.NORM.DIST((LN(($M61*EXP($L61/100*AP$5)))-LN($K61)-$Q61*AP$5)/($R61*SQRT(AP$5))-$R61*SQRT(AP$5),0,1,TRUE)+$M61*EXP($L61/100*AP$5)*(1-_xlfn.NORM.DIST((LN(($M61*EXP($L61/100*AP$5)))-LN($K61)-$Q61*AP$5)/($R61*SQRT(AP$5)),0,1,TRUE)))*EXP(-$F$1*AP$5)*INDEX('3)tpx females'!BX$57:BX$107,MATCH($O61,'3)tpx females'!$BB$57:$BB$107,0))</f>
        <v>13.268455401189051</v>
      </c>
      <c r="AQ61" s="32">
        <f ca="1">($K61*EXP(AQ$5*($Q61+0.5*($R61)^2))*_xlfn.NORM.DIST((LN(($M61*EXP($L61/100*AQ$5)))-LN($K61)-$Q61*AQ$5)/($R61*SQRT(AQ$5))-$R61*SQRT(AQ$5),0,1,TRUE)+$M61*EXP($L61/100*AQ$5)*(1-_xlfn.NORM.DIST((LN(($M61*EXP($L61/100*AQ$5)))-LN($K61)-$Q61*AQ$5)/($R61*SQRT(AQ$5)),0,1,TRUE)))*EXP(-$F$1*AQ$5)*INDEX('3)tpx females'!BY$57:BY$107,MATCH($O61,'3)tpx females'!$BB$57:$BB$107,0))</f>
        <v>0</v>
      </c>
      <c r="AR61" s="32">
        <f ca="1">($K61*EXP(AR$5*($Q61+0.5*($R61)^2))*_xlfn.NORM.DIST((LN(($M61*EXP($L61/100*AR$5)))-LN($K61)-$Q61*AR$5)/($R61*SQRT(AR$5))-$R61*SQRT(AR$5),0,1,TRUE)+$M61*EXP($L61/100*AR$5)*(1-_xlfn.NORM.DIST((LN(($M61*EXP($L61/100*AR$5)))-LN($K61)-$Q61*AR$5)/($R61*SQRT(AR$5)),0,1,TRUE)))*EXP(-$F$1*AR$5)*INDEX('3)tpx females'!BZ$57:BZ$107,MATCH($O61,'3)tpx females'!$BB$57:$BB$107,0))</f>
        <v>0</v>
      </c>
      <c r="AS61" s="32">
        <f ca="1">($K61*EXP(AS$5*($Q61+0.5*($R61)^2))*_xlfn.NORM.DIST((LN(($M61*EXP($L61/100*AS$5)))-LN($K61)-$Q61*AS$5)/($R61*SQRT(AS$5))-$R61*SQRT(AS$5),0,1,TRUE)+$M61*EXP($L61/100*AS$5)*(1-_xlfn.NORM.DIST((LN(($M61*EXP($L61/100*AS$5)))-LN($K61)-$Q61*AS$5)/($R61*SQRT(AS$5)),0,1,TRUE)))*EXP(-$F$1*AS$5)*INDEX('3)tpx females'!CA$57:CA$107,MATCH($O61,'3)tpx females'!$BB$57:$BB$107,0))</f>
        <v>0</v>
      </c>
      <c r="AT61" s="32">
        <f ca="1">($K61*EXP(AT$5*($Q61+0.5*($R61)^2))*_xlfn.NORM.DIST((LN(($M61*EXP($L61/100*AT$5)))-LN($K61)-$Q61*AT$5)/($R61*SQRT(AT$5))-$R61*SQRT(AT$5),0,1,TRUE)+$M61*EXP($L61/100*AT$5)*(1-_xlfn.NORM.DIST((LN(($M61*EXP($L61/100*AT$5)))-LN($K61)-$Q61*AT$5)/($R61*SQRT(AT$5)),0,1,TRUE)))*EXP(-$F$1*AT$5)*INDEX('3)tpx females'!CB$57:CB$107,MATCH($O61,'3)tpx females'!$BB$57:$BB$107,0))</f>
        <v>0</v>
      </c>
      <c r="AU61" s="32">
        <f ca="1">($K61*EXP(AU$5*($Q61+0.5*($R61)^2))*_xlfn.NORM.DIST((LN(($M61*EXP($L61/100*AU$5)))-LN($K61)-$Q61*AU$5)/($R61*SQRT(AU$5))-$R61*SQRT(AU$5),0,1,TRUE)+$M61*EXP($L61/100*AU$5)*(1-_xlfn.NORM.DIST((LN(($M61*EXP($L61/100*AU$5)))-LN($K61)-$Q61*AU$5)/($R61*SQRT(AU$5)),0,1,TRUE)))*EXP(-$F$1*AU$5)*INDEX('3)tpx females'!CC$57:CC$107,MATCH($O61,'3)tpx females'!$BB$57:$BB$107,0))</f>
        <v>0</v>
      </c>
      <c r="AV61" s="32">
        <f ca="1">($K61*EXP(AV$5*($Q61+0.5*($R61)^2))*_xlfn.NORM.DIST((LN(($M61*EXP($L61/100*AV$5)))-LN($K61)-$Q61*AV$5)/($R61*SQRT(AV$5))-$R61*SQRT(AV$5),0,1,TRUE)+$M61*EXP($L61/100*AV$5)*(1-_xlfn.NORM.DIST((LN(($M61*EXP($L61/100*AV$5)))-LN($K61)-$Q61*AV$5)/($R61*SQRT(AV$5)),0,1,TRUE)))*EXP(-$F$1*AV$5)*INDEX('3)tpx females'!CD$57:CD$107,MATCH($O61,'3)tpx females'!$BB$57:$BB$107,0))</f>
        <v>0</v>
      </c>
      <c r="AW61" s="32">
        <f ca="1">($K61*EXP(AW$5*($Q61+0.5*($R61)^2))*_xlfn.NORM.DIST((LN(($M61*EXP($L61/100*AW$5)))-LN($K61)-$Q61*AW$5)/($R61*SQRT(AW$5))-$R61*SQRT(AW$5),0,1,TRUE)+$M61*EXP($L61/100*AW$5)*(1-_xlfn.NORM.DIST((LN(($M61*EXP($L61/100*AW$5)))-LN($K61)-$Q61*AW$5)/($R61*SQRT(AW$5)),0,1,TRUE)))*EXP(-$F$1*AW$5)*INDEX('3)tpx females'!CE$57:CE$107,MATCH($O61,'3)tpx females'!$BB$57:$BB$107,0))</f>
        <v>0</v>
      </c>
      <c r="AX61" s="32">
        <f ca="1">($K61*EXP(AX$5*($Q61+0.5*($R61)^2))*_xlfn.NORM.DIST((LN(($M61*EXP($L61/100*AX$5)))-LN($K61)-$Q61*AX$5)/($R61*SQRT(AX$5))-$R61*SQRT(AX$5),0,1,TRUE)+$M61*EXP($L61/100*AX$5)*(1-_xlfn.NORM.DIST((LN(($M61*EXP($L61/100*AX$5)))-LN($K61)-$Q61*AX$5)/($R61*SQRT(AX$5)),0,1,TRUE)))*EXP(-$F$1*AX$5)*INDEX('3)tpx females'!CF$57:CF$107,MATCH($O61,'3)tpx females'!$BB$57:$BB$107,0))</f>
        <v>0</v>
      </c>
      <c r="AY61" s="32">
        <f ca="1">($K61*EXP(AY$5*($Q61+0.5*($R61)^2))*_xlfn.NORM.DIST((LN(($M61*EXP($L61/100*AY$5)))-LN($K61)-$Q61*AY$5)/($R61*SQRT(AY$5))-$R61*SQRT(AY$5),0,1,TRUE)+$M61*EXP($L61/100*AY$5)*(1-_xlfn.NORM.DIST((LN(($M61*EXP($L61/100*AY$5)))-LN($K61)-$Q61*AY$5)/($R61*SQRT(AY$5)),0,1,TRUE)))*EXP(-$F$1*AY$5)*INDEX('3)tpx females'!CG$57:CG$107,MATCH($O61,'3)tpx females'!$BB$57:$BB$107,0))</f>
        <v>0</v>
      </c>
      <c r="AZ61" s="32">
        <f ca="1">($K61*EXP(AZ$5*($Q61+0.5*($R61)^2))*_xlfn.NORM.DIST((LN(($M61*EXP($L61/100*AZ$5)))-LN($K61)-$Q61*AZ$5)/($R61*SQRT(AZ$5))-$R61*SQRT(AZ$5),0,1,TRUE)+$M61*EXP($L61/100*AZ$5)*(1-_xlfn.NORM.DIST((LN(($M61*EXP($L61/100*AZ$5)))-LN($K61)-$Q61*AZ$5)/($R61*SQRT(AZ$5)),0,1,TRUE)))*EXP(-$F$1*AZ$5)*INDEX('3)tpx females'!CH$57:CH$107,MATCH($O61,'3)tpx females'!$BB$57:$BB$107,0))</f>
        <v>0</v>
      </c>
      <c r="BA61" s="32">
        <f ca="1">($K61*EXP(BA$5*($Q61+0.5*($R61)^2))*_xlfn.NORM.DIST((LN(($M61*EXP($L61/100*BA$5)))-LN($K61)-$Q61*BA$5)/($R61*SQRT(BA$5))-$R61*SQRT(BA$5),0,1,TRUE)+$M61*EXP($L61/100*BA$5)*(1-_xlfn.NORM.DIST((LN(($M61*EXP($L61/100*BA$5)))-LN($K61)-$Q61*BA$5)/($R61*SQRT(BA$5)),0,1,TRUE)))*EXP(-$F$1*BA$5)*INDEX('3)tpx females'!CI$57:CI$107,MATCH($O61,'3)tpx females'!$BB$57:$BB$107,0))</f>
        <v>0</v>
      </c>
      <c r="BB61" s="32">
        <f ca="1">($K61*EXP(BB$5*($Q61+0.5*($R61)^2))*_xlfn.NORM.DIST((LN(($M61*EXP($L61/100*BB$5)))-LN($K61)-$Q61*BB$5)/($R61*SQRT(BB$5))-$R61*SQRT(BB$5),0,1,TRUE)+$M61*EXP($L61/100*BB$5)*(1-_xlfn.NORM.DIST((LN(($M61*EXP($L61/100*BB$5)))-LN($K61)-$Q61*BB$5)/($R61*SQRT(BB$5)),0,1,TRUE)))*EXP(-$F$1*BB$5)*INDEX('3)tpx females'!CJ$57:CJ$107,MATCH($O61,'3)tpx females'!$BB$57:$BB$107,0))</f>
        <v>0</v>
      </c>
      <c r="BC61" s="32">
        <f ca="1">($K61*EXP(BC$5*($Q61+0.5*($R61)^2))*_xlfn.NORM.DIST((LN(($M61*EXP($L61/100*BC$5)))-LN($K61)-$Q61*BC$5)/($R61*SQRT(BC$5))-$R61*SQRT(BC$5),0,1,TRUE)+$M61*EXP($L61/100*BC$5)*(1-_xlfn.NORM.DIST((LN(($M61*EXP($L61/100*BC$5)))-LN($K61)-$Q61*BC$5)/($R61*SQRT(BC$5)),0,1,TRUE)))*EXP(-$F$1*BC$5)*INDEX('3)tpx females'!CK$57:CK$107,MATCH($O61,'3)tpx females'!$BB$57:$BB$107,0))</f>
        <v>0</v>
      </c>
      <c r="BD61" s="32">
        <f ca="1">($K61*EXP(BD$5*($Q61+0.5*($R61)^2))*_xlfn.NORM.DIST((LN(($M61*EXP($L61/100*BD$5)))-LN($K61)-$Q61*BD$5)/($R61*SQRT(BD$5))-$R61*SQRT(BD$5),0,1,TRUE)+$M61*EXP($L61/100*BD$5)*(1-_xlfn.NORM.DIST((LN(($M61*EXP($L61/100*BD$5)))-LN($K61)-$Q61*BD$5)/($R61*SQRT(BD$5)),0,1,TRUE)))*EXP(-$F$1*BD$5)*INDEX('3)tpx females'!CL$57:CL$107,MATCH($O61,'3)tpx females'!$BB$57:$BB$107,0))</f>
        <v>0</v>
      </c>
      <c r="BE61" s="32">
        <f ca="1">($K61*EXP(BE$5*($Q61+0.5*($R61)^2))*_xlfn.NORM.DIST((LN(($M61*EXP($L61/100*BE$5)))-LN($K61)-$Q61*BE$5)/($R61*SQRT(BE$5))-$R61*SQRT(BE$5),0,1,TRUE)+$M61*EXP($L61/100*BE$5)*(1-_xlfn.NORM.DIST((LN(($M61*EXP($L61/100*BE$5)))-LN($K61)-$Q61*BE$5)/($R61*SQRT(BE$5)),0,1,TRUE)))*EXP(-$F$1*BE$5)*INDEX('3)tpx females'!CM$57:CM$107,MATCH($O61,'3)tpx females'!$BB$57:$BB$107,0))</f>
        <v>0</v>
      </c>
      <c r="BF61" s="32">
        <f ca="1">($K61*EXP(BF$5*($Q61+0.5*($R61)^2))*_xlfn.NORM.DIST((LN(($M61*EXP($L61/100*BF$5)))-LN($K61)-$Q61*BF$5)/($R61*SQRT(BF$5))-$R61*SQRT(BF$5),0,1,TRUE)+$M61*EXP($L61/100*BF$5)*(1-_xlfn.NORM.DIST((LN(($M61*EXP($L61/100*BF$5)))-LN($K61)-$Q61*BF$5)/($R61*SQRT(BF$5)),0,1,TRUE)))*EXP(-$F$1*BF$5)*INDEX('3)tpx females'!CN$57:CN$107,MATCH($O61,'3)tpx females'!$BB$57:$BB$107,0))</f>
        <v>0</v>
      </c>
      <c r="BG61" s="32">
        <f ca="1">($K61*EXP(BG$5*($Q61+0.5*($R61)^2))*_xlfn.NORM.DIST((LN(($M61*EXP($L61/100*BG$5)))-LN($K61)-$Q61*BG$5)/($R61*SQRT(BG$5))-$R61*SQRT(BG$5),0,1,TRUE)+$M61*EXP($L61/100*BG$5)*(1-_xlfn.NORM.DIST((LN(($M61*EXP($L61/100*BG$5)))-LN($K61)-$Q61*BG$5)/($R61*SQRT(BG$5)),0,1,TRUE)))*EXP(-$F$1*BG$5)*INDEX('3)tpx females'!CO$57:CO$107,MATCH($O61,'3)tpx females'!$BB$57:$BB$107,0))</f>
        <v>0</v>
      </c>
      <c r="BH61" s="32">
        <f ca="1">($K61*EXP(BH$5*($Q61+0.5*($R61)^2))*_xlfn.NORM.DIST((LN(($M61*EXP($L61/100*BH$5)))-LN($K61)-$Q61*BH$5)/($R61*SQRT(BH$5))-$R61*SQRT(BH$5),0,1,TRUE)+$M61*EXP($L61/100*BH$5)*(1-_xlfn.NORM.DIST((LN(($M61*EXP($L61/100*BH$5)))-LN($K61)-$Q61*BH$5)/($R61*SQRT(BH$5)),0,1,TRUE)))*EXP(-$F$1*BH$5)*INDEX('3)tpx females'!CP$57:CP$107,MATCH($O61,'3)tpx females'!$BB$57:$BB$107,0))</f>
        <v>0</v>
      </c>
      <c r="BI61" s="32">
        <f ca="1">($K61*EXP(BI$5*($Q61+0.5*($R61)^2))*_xlfn.NORM.DIST((LN(($M61*EXP($L61/100*BI$5)))-LN($K61)-$Q61*BI$5)/($R61*SQRT(BI$5))-$R61*SQRT(BI$5),0,1,TRUE)+$M61*EXP($L61/100*BI$5)*(1-_xlfn.NORM.DIST((LN(($M61*EXP($L61/100*BI$5)))-LN($K61)-$Q61*BI$5)/($R61*SQRT(BI$5)),0,1,TRUE)))*EXP(-$F$1*BI$5)*INDEX('3)tpx females'!CQ$57:CQ$107,MATCH($O61,'3)tpx females'!$BB$57:$BB$107,0))</f>
        <v>0</v>
      </c>
      <c r="BJ61" s="32">
        <f ca="1">($K61*EXP(BJ$5*($Q61+0.5*($R61)^2))*_xlfn.NORM.DIST((LN(($M61*EXP($L61/100*BJ$5)))-LN($K61)-$Q61*BJ$5)/($R61*SQRT(BJ$5))-$R61*SQRT(BJ$5),0,1,TRUE)+$M61*EXP($L61/100*BJ$5)*(1-_xlfn.NORM.DIST((LN(($M61*EXP($L61/100*BJ$5)))-LN($K61)-$Q61*BJ$5)/($R61*SQRT(BJ$5)),0,1,TRUE)))*EXP(-$F$1*BJ$5)*INDEX('3)tpx females'!CR$57:CR$107,MATCH($O61,'3)tpx females'!$BB$57:$BB$107,0))</f>
        <v>0</v>
      </c>
      <c r="BK61" s="32">
        <f ca="1">($K61*EXP(BK$5*($Q61+0.5*($R61)^2))*_xlfn.NORM.DIST((LN(($M61*EXP($L61/100*BK$5)))-LN($K61)-$Q61*BK$5)/($R61*SQRT(BK$5))-$R61*SQRT(BK$5),0,1,TRUE)+$M61*EXP($L61/100*BK$5)*(1-_xlfn.NORM.DIST((LN(($M61*EXP($L61/100*BK$5)))-LN($K61)-$Q61*BK$5)/($R61*SQRT(BK$5)),0,1,TRUE)))*EXP(-$F$1*BK$5)*INDEX('3)tpx females'!CS$57:CS$107,MATCH($O61,'3)tpx females'!$BB$57:$BB$107,0))</f>
        <v>0</v>
      </c>
      <c r="BL61" s="32">
        <f ca="1">($K61*EXP(BL$5*($Q61+0.5*($R61)^2))*_xlfn.NORM.DIST((LN(($M61*EXP($L61/100*BL$5)))-LN($K61)-$Q61*BL$5)/($R61*SQRT(BL$5))-$R61*SQRT(BL$5),0,1,TRUE)+$M61*EXP($L61/100*BL$5)*(1-_xlfn.NORM.DIST((LN(($M61*EXP($L61/100*BL$5)))-LN($K61)-$Q61*BL$5)/($R61*SQRT(BL$5)),0,1,TRUE)))*EXP(-$F$1*BL$5)*INDEX('3)tpx females'!CT$57:CT$107,MATCH($O61,'3)tpx females'!$BB$57:$BB$107,0))</f>
        <v>0</v>
      </c>
      <c r="BM61" s="32">
        <f ca="1">($K61*EXP(BM$5*($Q61+0.5*($R61)^2))*_xlfn.NORM.DIST((LN(($M61*EXP($L61/100*BM$5)))-LN($K61)-$Q61*BM$5)/($R61*SQRT(BM$5))-$R61*SQRT(BM$5),0,1,TRUE)+$M61*EXP($L61/100*BM$5)*(1-_xlfn.NORM.DIST((LN(($M61*EXP($L61/100*BM$5)))-LN($K61)-$Q61*BM$5)/($R61*SQRT(BM$5)),0,1,TRUE)))*EXP(-$F$1*BM$5)*INDEX('3)tpx females'!CU$57:CU$107,MATCH($O61,'3)tpx females'!$BB$57:$BB$107,0))</f>
        <v>0</v>
      </c>
      <c r="BN61" s="32">
        <f ca="1">($K61*EXP(BN$5*($Q61+0.5*($R61)^2))*_xlfn.NORM.DIST((LN(($M61*EXP($L61/100*BN$5)))-LN($K61)-$Q61*BN$5)/($R61*SQRT(BN$5))-$R61*SQRT(BN$5),0,1,TRUE)+$M61*EXP($L61/100*BN$5)*(1-_xlfn.NORM.DIST((LN(($M61*EXP($L61/100*BN$5)))-LN($K61)-$Q61*BN$5)/($R61*SQRT(BN$5)),0,1,TRUE)))*EXP(-$F$1*BN$5)*INDEX('3)tpx females'!CV$57:CV$107,MATCH($O61,'3)tpx females'!$BB$57:$BB$107,0))</f>
        <v>0</v>
      </c>
      <c r="BO61" s="32">
        <f ca="1">($K61*EXP(BO$5*($Q61+0.5*($R61)^2))*_xlfn.NORM.DIST((LN(($M61*EXP($L61/100*BO$5)))-LN($K61)-$Q61*BO$5)/($R61*SQRT(BO$5))-$R61*SQRT(BO$5),0,1,TRUE)+$M61*EXP($L61/100*BO$5)*(1-_xlfn.NORM.DIST((LN(($M61*EXP($L61/100*BO$5)))-LN($K61)-$Q61*BO$5)/($R61*SQRT(BO$5)),0,1,TRUE)))*EXP(-$F$1*BO$5)*INDEX('3)tpx females'!CW$57:CW$107,MATCH($O61,'3)tpx females'!$BB$57:$BB$107,0))</f>
        <v>0</v>
      </c>
      <c r="BP61" s="32">
        <f ca="1">($K61*EXP(BP$5*($Q61+0.5*($R61)^2))*_xlfn.NORM.DIST((LN(($M61*EXP($L61/100*BP$5)))-LN($K61)-$Q61*BP$5)/($R61*SQRT(BP$5))-$R61*SQRT(BP$5),0,1,TRUE)+$M61*EXP($L61/100*BP$5)*(1-_xlfn.NORM.DIST((LN(($M61*EXP($L61/100*BP$5)))-LN($K61)-$Q61*BP$5)/($R61*SQRT(BP$5)),0,1,TRUE)))*EXP(-$F$1*BP$5)*INDEX('3)tpx females'!CX$57:CX$107,MATCH($O61,'3)tpx females'!$BB$57:$BB$107,0))</f>
        <v>0</v>
      </c>
      <c r="BQ61" s="32">
        <f ca="1">($K61*EXP(BQ$5*($Q61+0.5*($R61)^2))*_xlfn.NORM.DIST((LN(($M61*EXP($L61/100*BQ$5)))-LN($K61)-$Q61*BQ$5)/($R61*SQRT(BQ$5))-$R61*SQRT(BQ$5),0,1,TRUE)+$M61*EXP($L61/100*BQ$5)*(1-_xlfn.NORM.DIST((LN(($M61*EXP($L61/100*BQ$5)))-LN($K61)-$Q61*BQ$5)/($R61*SQRT(BQ$5)),0,1,TRUE)))*EXP(-$F$1*BQ$5)*INDEX('3)tpx females'!CY$57:CY$107,MATCH($O61,'3)tpx females'!$BB$57:$BB$107,0))</f>
        <v>0</v>
      </c>
      <c r="BR61" s="32">
        <f ca="1">($K61*EXP(BR$5*($Q61+0.5*($R61)^2))*_xlfn.NORM.DIST((LN(($M61*EXP($L61/100*BR$5)))-LN($K61)-$Q61*BR$5)/($R61*SQRT(BR$5))-$R61*SQRT(BR$5),0,1,TRUE)+$M61*EXP($L61/100*BR$5)*(1-_xlfn.NORM.DIST((LN(($M61*EXP($L61/100*BR$5)))-LN($K61)-$Q61*BR$5)/($R61*SQRT(BR$5)),0,1,TRUE)))*EXP(-$F$1*BR$5)*INDEX('3)tpx females'!CZ$57:CZ$107,MATCH($O61,'3)tpx females'!$BB$57:$BB$107,0))</f>
        <v>0</v>
      </c>
      <c r="BS61" s="32">
        <f ca="1">($K61*EXP(BS$5*($Q61+0.5*($R61)^2))*_xlfn.NORM.DIST((LN(($M61*EXP($L61/100*BS$5)))-LN($K61)-$Q61*BS$5)/($R61*SQRT(BS$5))-$R61*SQRT(BS$5),0,1,TRUE)+$M61*EXP($L61/100*BS$5)*(1-_xlfn.NORM.DIST((LN(($M61*EXP($L61/100*BS$5)))-LN($K61)-$Q61*BS$5)/($R61*SQRT(BS$5)),0,1,TRUE)))*EXP(-$F$1*BS$5)*INDEX('3)tpx females'!DA$57:DA$107,MATCH($O61,'3)tpx females'!$BB$57:$BB$107,0))</f>
        <v>0</v>
      </c>
      <c r="BU61" s="32">
        <f t="shared" si="58"/>
        <v>56713.438357029372</v>
      </c>
      <c r="BV61" s="32">
        <f t="shared" si="67"/>
        <v>53038.135402802945</v>
      </c>
      <c r="BW61" s="32">
        <f t="shared" si="68"/>
        <v>53197.488719471396</v>
      </c>
      <c r="BX61" s="32">
        <f t="shared" si="69"/>
        <v>53357.320813897393</v>
      </c>
      <c r="BY61" s="32">
        <f t="shared" si="70"/>
        <v>53517.633124570886</v>
      </c>
      <c r="BZ61" s="32">
        <f t="shared" si="71"/>
        <v>53678.427094303734</v>
      </c>
      <c r="CA61" s="32">
        <f t="shared" si="72"/>
        <v>53839.704170242767</v>
      </c>
      <c r="CB61" s="32">
        <f t="shared" si="73"/>
        <v>54001.465803882755</v>
      </c>
      <c r="CC61" s="32">
        <f t="shared" si="74"/>
        <v>54163.713451079464</v>
      </c>
      <c r="CD61" s="32">
        <f t="shared" si="75"/>
        <v>54326.448572062865</v>
      </c>
      <c r="CE61" s="32">
        <f t="shared" si="76"/>
        <v>54489.672631450107</v>
      </c>
      <c r="CF61" s="32">
        <f t="shared" si="77"/>
        <v>54653.387098258841</v>
      </c>
      <c r="CG61" s="32">
        <f t="shared" si="78"/>
        <v>54817.593445920356</v>
      </c>
      <c r="CH61" s="32">
        <f t="shared" si="79"/>
        <v>54982.293152292928</v>
      </c>
      <c r="CI61" s="32">
        <f t="shared" si="80"/>
        <v>55147.487699674981</v>
      </c>
      <c r="CJ61" s="32">
        <f t="shared" si="81"/>
        <v>55313.178574818594</v>
      </c>
      <c r="CK61" s="32">
        <f t="shared" si="82"/>
        <v>55479.367268942711</v>
      </c>
      <c r="CL61" s="32">
        <f t="shared" si="83"/>
        <v>55646.055277746629</v>
      </c>
      <c r="CM61" s="32">
        <f t="shared" si="84"/>
        <v>55813.244101423254</v>
      </c>
      <c r="CN61" s="32">
        <f t="shared" si="85"/>
        <v>55980.935244671906</v>
      </c>
      <c r="CO61" s="32">
        <f t="shared" si="86"/>
        <v>56149.130216710488</v>
      </c>
      <c r="CP61" s="32">
        <f t="shared" si="87"/>
        <v>56317.830531284984</v>
      </c>
      <c r="CQ61" s="32">
        <f t="shared" si="88"/>
        <v>56487.037706675153</v>
      </c>
      <c r="CR61" s="32">
        <f t="shared" si="89"/>
        <v>56656.753265692016</v>
      </c>
      <c r="CS61" s="32">
        <f t="shared" si="90"/>
        <v>56826.978735662684</v>
      </c>
      <c r="CT61" s="32">
        <f t="shared" si="91"/>
        <v>56997.715648395162</v>
      </c>
      <c r="CU61" s="32">
        <f t="shared" si="92"/>
        <v>57168.965540114834</v>
      </c>
      <c r="CV61" s="32">
        <f t="shared" si="93"/>
        <v>57340.729951361609</v>
      </c>
      <c r="CW61" s="32">
        <f t="shared" si="94"/>
        <v>57513.010426836976</v>
      </c>
      <c r="CX61" s="32">
        <f t="shared" si="95"/>
        <v>57685.808515188088</v>
      </c>
      <c r="CY61" s="32">
        <f t="shared" si="96"/>
        <v>57859.125768717822</v>
      </c>
      <c r="CZ61" s="32">
        <f t="shared" si="97"/>
        <v>58032.963743009037</v>
      </c>
      <c r="DA61" s="32">
        <f t="shared" si="98"/>
        <v>58207.323996454608</v>
      </c>
      <c r="DB61" s="32">
        <f t="shared" si="99"/>
        <v>58382.208089685562</v>
      </c>
      <c r="DC61" s="32">
        <f t="shared" si="100"/>
        <v>58557.617584893953</v>
      </c>
      <c r="DD61" s="32">
        <f t="shared" si="101"/>
        <v>58733.554045048746</v>
      </c>
      <c r="DE61" s="32">
        <f t="shared" si="102"/>
        <v>58910.019033007266</v>
      </c>
      <c r="DF61" s="32">
        <f t="shared" si="103"/>
        <v>59087.014110526965</v>
      </c>
      <c r="DG61" s="32">
        <f t="shared" si="104"/>
        <v>59264.540837186134</v>
      </c>
      <c r="DH61" s="32">
        <f t="shared" si="105"/>
        <v>59442.600769223594</v>
      </c>
      <c r="DI61" s="32">
        <f t="shared" si="106"/>
        <v>59621.195458310314</v>
      </c>
      <c r="DJ61" s="32">
        <f t="shared" si="107"/>
        <v>59800.32645026729</v>
      </c>
      <c r="DK61" s="32">
        <f t="shared" si="108"/>
        <v>59979.99528374496</v>
      </c>
      <c r="DL61" s="32">
        <f t="shared" si="109"/>
        <v>60160.203488880012</v>
      </c>
      <c r="DM61" s="32">
        <f t="shared" si="110"/>
        <v>60340.952585946492</v>
      </c>
      <c r="DN61" s="32">
        <f t="shared" si="111"/>
        <v>60522.244084015874</v>
      </c>
      <c r="DO61" s="32">
        <f t="shared" si="112"/>
        <v>60704.079479642838</v>
      </c>
      <c r="DP61" s="32">
        <f t="shared" si="113"/>
        <v>60886.460255589831</v>
      </c>
      <c r="DQ61" s="32">
        <f t="shared" si="114"/>
        <v>61069.387879604561</v>
      </c>
      <c r="DR61" s="32">
        <f t="shared" si="115"/>
        <v>61252.863803261658</v>
      </c>
      <c r="DT61" s="48">
        <f t="shared" si="116"/>
        <v>89</v>
      </c>
      <c r="DU61" s="32"/>
      <c r="DV61" s="32">
        <f ca="1">INDEX('3)tpx females'!BD$57:BD$107,MATCH('3) 2016 cases'!DT61,'3)tpx females'!$BB$57:$BB$107,0))</f>
        <v>0.11458437656491494</v>
      </c>
      <c r="DW61" s="32">
        <f t="shared" ca="1" si="117"/>
        <v>-6498.4739769929438</v>
      </c>
      <c r="DX61" s="32">
        <f t="shared" ca="1" si="61"/>
        <v>0.88541562343508506</v>
      </c>
      <c r="DZ61" s="32">
        <f t="shared" ca="1" si="118"/>
        <v>-57620.080954855592</v>
      </c>
      <c r="EA61" s="32">
        <f t="shared" ca="1" si="119"/>
        <v>906.64259782621957</v>
      </c>
      <c r="EB61" s="32">
        <f t="shared" ca="1" si="64"/>
        <v>103.88707683911227</v>
      </c>
      <c r="EC61" s="32">
        <f ca="1">EA61*'3) Value'!AN73</f>
        <v>0</v>
      </c>
      <c r="EE61" s="32">
        <f ca="1">IF(EC61=0,'3) Value'!AM73+'3) 2016 cases'!DZ61,0)</f>
        <v>7.2759576141834259E-12</v>
      </c>
    </row>
    <row r="62" spans="3:135" x14ac:dyDescent="0.25">
      <c r="C62" s="32" t="s">
        <v>16</v>
      </c>
      <c r="D62" s="32" t="s">
        <v>14</v>
      </c>
      <c r="E62" s="49">
        <v>16934</v>
      </c>
      <c r="F62" s="32" t="s">
        <v>13</v>
      </c>
      <c r="G62" s="32" t="s">
        <v>17</v>
      </c>
      <c r="H62" s="49" t="s">
        <v>17</v>
      </c>
      <c r="I62" s="32" t="s">
        <v>17</v>
      </c>
      <c r="J62" s="32" t="s">
        <v>25</v>
      </c>
      <c r="K62" s="52">
        <v>375000</v>
      </c>
      <c r="L62" s="52">
        <v>7.75</v>
      </c>
      <c r="M62" s="52">
        <v>73869</v>
      </c>
      <c r="O62" s="48">
        <f t="shared" si="65"/>
        <v>70</v>
      </c>
      <c r="Q62" s="32">
        <f>INDEX('2b)Working'!$I$61:$P$61,MATCH($J62,'2b)Working'!$I$60:$P$60,0))</f>
        <v>7.2488258642637193E-2</v>
      </c>
      <c r="R62" s="32">
        <f>INDEX('2b)Working'!$I$62:$P$62,MATCH($J62,'2b)Working'!$I$60:$P$60,0))</f>
        <v>5.0085748750605209E-2</v>
      </c>
      <c r="T62" s="9">
        <f t="shared" ca="1" si="66"/>
        <v>85126.688404391127</v>
      </c>
      <c r="U62" s="10"/>
      <c r="V62" s="32">
        <f ca="1">($K62*EXP(V$5*($Q62+0.5*($R62)^2))*_xlfn.NORM.DIST((LN(($M62*EXP($L62/100*V$5)))-LN($K62)-$Q62*V$5)/($R62*SQRT(V$5))-$R62*SQRT(V$5),0,1,TRUE)+$M62*EXP($L62/100*V$5)*(1-_xlfn.NORM.DIST((LN(($M62*EXP($L62/100*V$5)))-LN($K62)-$Q62*V$5)/($R62*SQRT(V$5)),0,1,TRUE)))*EXP(-$F$1*V$5)*INDEX('3)tpx females'!BD$57:BD$107,MATCH($O62,'3)tpx females'!$BB$57:$BB$107,0))</f>
        <v>702.55771690285553</v>
      </c>
      <c r="W62" s="32">
        <f ca="1">($K62*EXP(W$5*($Q62+0.5*($R62)^2))*_xlfn.NORM.DIST((LN(($M62*EXP($L62/100*W$5)))-LN($K62)-$Q62*W$5)/($R62*SQRT(W$5))-$R62*SQRT(W$5),0,1,TRUE)+$M62*EXP($L62/100*W$5)*(1-_xlfn.NORM.DIST((LN(($M62*EXP($L62/100*W$5)))-LN($K62)-$Q62*W$5)/($R62*SQRT(W$5)),0,1,TRUE)))*EXP(-$F$1*W$5)*INDEX('3)tpx females'!BE$57:BE$107,MATCH($O62,'3)tpx females'!$BB$57:$BB$107,0))</f>
        <v>808.1805577344071</v>
      </c>
      <c r="X62" s="32">
        <f ca="1">($K62*EXP(X$5*($Q62+0.5*($R62)^2))*_xlfn.NORM.DIST((LN(($M62*EXP($L62/100*X$5)))-LN($K62)-$Q62*X$5)/($R62*SQRT(X$5))-$R62*SQRT(X$5),0,1,TRUE)+$M62*EXP($L62/100*X$5)*(1-_xlfn.NORM.DIST((LN(($M62*EXP($L62/100*X$5)))-LN($K62)-$Q62*X$5)/($R62*SQRT(X$5)),0,1,TRUE)))*EXP(-$F$1*X$5)*INDEX('3)tpx females'!BF$57:BF$107,MATCH($O62,'3)tpx females'!$BB$57:$BB$107,0))</f>
        <v>886.23818904553161</v>
      </c>
      <c r="Y62" s="32">
        <f ca="1">($K62*EXP(Y$5*($Q62+0.5*($R62)^2))*_xlfn.NORM.DIST((LN(($M62*EXP($L62/100*Y$5)))-LN($K62)-$Q62*Y$5)/($R62*SQRT(Y$5))-$R62*SQRT(Y$5),0,1,TRUE)+$M62*EXP($L62/100*Y$5)*(1-_xlfn.NORM.DIST((LN(($M62*EXP($L62/100*Y$5)))-LN($K62)-$Q62*Y$5)/($R62*SQRT(Y$5)),0,1,TRUE)))*EXP(-$F$1*Y$5)*INDEX('3)tpx females'!BG$57:BG$107,MATCH($O62,'3)tpx females'!$BB$57:$BB$107,0))</f>
        <v>919.39860125625228</v>
      </c>
      <c r="Z62" s="32">
        <f ca="1">($K62*EXP(Z$5*($Q62+0.5*($R62)^2))*_xlfn.NORM.DIST((LN(($M62*EXP($L62/100*Z$5)))-LN($K62)-$Q62*Z$5)/($R62*SQRT(Z$5))-$R62*SQRT(Z$5),0,1,TRUE)+$M62*EXP($L62/100*Z$5)*(1-_xlfn.NORM.DIST((LN(($M62*EXP($L62/100*Z$5)))-LN($K62)-$Q62*Z$5)/($R62*SQRT(Z$5)),0,1,TRUE)))*EXP(-$F$1*Z$5)*INDEX('3)tpx females'!BH$57:BH$107,MATCH($O62,'3)tpx females'!$BB$57:$BB$107,0))</f>
        <v>1084.6580093781142</v>
      </c>
      <c r="AA62" s="32">
        <f ca="1">($K62*EXP(AA$5*($Q62+0.5*($R62)^2))*_xlfn.NORM.DIST((LN(($M62*EXP($L62/100*AA$5)))-LN($K62)-$Q62*AA$5)/($R62*SQRT(AA$5))-$R62*SQRT(AA$5),0,1,TRUE)+$M62*EXP($L62/100*AA$5)*(1-_xlfn.NORM.DIST((LN(($M62*EXP($L62/100*AA$5)))-LN($K62)-$Q62*AA$5)/($R62*SQRT(AA$5)),0,1,TRUE)))*EXP(-$F$1*AA$5)*INDEX('3)tpx females'!BI$57:BI$107,MATCH($O62,'3)tpx females'!$BB$57:$BB$107,0))</f>
        <v>1066.7934426957092</v>
      </c>
      <c r="AB62" s="32">
        <f ca="1">($K62*EXP(AB$5*($Q62+0.5*($R62)^2))*_xlfn.NORM.DIST((LN(($M62*EXP($L62/100*AB$5)))-LN($K62)-$Q62*AB$5)/($R62*SQRT(AB$5))-$R62*SQRT(AB$5),0,1,TRUE)+$M62*EXP($L62/100*AB$5)*(1-_xlfn.NORM.DIST((LN(($M62*EXP($L62/100*AB$5)))-LN($K62)-$Q62*AB$5)/($R62*SQRT(AB$5)),0,1,TRUE)))*EXP(-$F$1*AB$5)*INDEX('3)tpx females'!BJ$57:BJ$107,MATCH($O62,'3)tpx females'!$BB$57:$BB$107,0))</f>
        <v>1173.7640989214669</v>
      </c>
      <c r="AC62" s="32">
        <f ca="1">($K62*EXP(AC$5*($Q62+0.5*($R62)^2))*_xlfn.NORM.DIST((LN(($M62*EXP($L62/100*AC$5)))-LN($K62)-$Q62*AC$5)/($R62*SQRT(AC$5))-$R62*SQRT(AC$5),0,1,TRUE)+$M62*EXP($L62/100*AC$5)*(1-_xlfn.NORM.DIST((LN(($M62*EXP($L62/100*AC$5)))-LN($K62)-$Q62*AC$5)/($R62*SQRT(AC$5)),0,1,TRUE)))*EXP(-$F$1*AC$5)*INDEX('3)tpx females'!BK$57:BK$107,MATCH($O62,'3)tpx females'!$BB$57:$BB$107,0))</f>
        <v>1355.454730588478</v>
      </c>
      <c r="AD62" s="32">
        <f ca="1">($K62*EXP(AD$5*($Q62+0.5*($R62)^2))*_xlfn.NORM.DIST((LN(($M62*EXP($L62/100*AD$5)))-LN($K62)-$Q62*AD$5)/($R62*SQRT(AD$5))-$R62*SQRT(AD$5),0,1,TRUE)+$M62*EXP($L62/100*AD$5)*(1-_xlfn.NORM.DIST((LN(($M62*EXP($L62/100*AD$5)))-LN($K62)-$Q62*AD$5)/($R62*SQRT(AD$5)),0,1,TRUE)))*EXP(-$F$1*AD$5)*INDEX('3)tpx females'!BL$57:BL$107,MATCH($O62,'3)tpx females'!$BB$57:$BB$107,0))</f>
        <v>1453.1982506927802</v>
      </c>
      <c r="AE62" s="32">
        <f ca="1">($K62*EXP(AE$5*($Q62+0.5*($R62)^2))*_xlfn.NORM.DIST((LN(($M62*EXP($L62/100*AE$5)))-LN($K62)-$Q62*AE$5)/($R62*SQRT(AE$5))-$R62*SQRT(AE$5),0,1,TRUE)+$M62*EXP($L62/100*AE$5)*(1-_xlfn.NORM.DIST((LN(($M62*EXP($L62/100*AE$5)))-LN($K62)-$Q62*AE$5)/($R62*SQRT(AE$5)),0,1,TRUE)))*EXP(-$F$1*AE$5)*INDEX('3)tpx females'!BM$57:BM$107,MATCH($O62,'3)tpx females'!$BB$57:$BB$107,0))</f>
        <v>1587.5737210088839</v>
      </c>
      <c r="AF62" s="32">
        <f ca="1">($K62*EXP(AF$5*($Q62+0.5*($R62)^2))*_xlfn.NORM.DIST((LN(($M62*EXP($L62/100*AF$5)))-LN($K62)-$Q62*AF$5)/($R62*SQRT(AF$5))-$R62*SQRT(AF$5),0,1,TRUE)+$M62*EXP($L62/100*AF$5)*(1-_xlfn.NORM.DIST((LN(($M62*EXP($L62/100*AF$5)))-LN($K62)-$Q62*AF$5)/($R62*SQRT(AF$5)),0,1,TRUE)))*EXP(-$F$1*AF$5)*INDEX('3)tpx females'!BN$57:BN$107,MATCH($O62,'3)tpx females'!$BB$57:$BB$107,0))</f>
        <v>1879.4274493839685</v>
      </c>
      <c r="AG62" s="32">
        <f ca="1">($K62*EXP(AG$5*($Q62+0.5*($R62)^2))*_xlfn.NORM.DIST((LN(($M62*EXP($L62/100*AG$5)))-LN($K62)-$Q62*AG$5)/($R62*SQRT(AG$5))-$R62*SQRT(AG$5),0,1,TRUE)+$M62*EXP($L62/100*AG$5)*(1-_xlfn.NORM.DIST((LN(($M62*EXP($L62/100*AG$5)))-LN($K62)-$Q62*AG$5)/($R62*SQRT(AG$5)),0,1,TRUE)))*EXP(-$F$1*AG$5)*INDEX('3)tpx females'!BO$57:BO$107,MATCH($O62,'3)tpx females'!$BB$57:$BB$107,0))</f>
        <v>2111.0735357503786</v>
      </c>
      <c r="AH62" s="32">
        <f ca="1">($K62*EXP(AH$5*($Q62+0.5*($R62)^2))*_xlfn.NORM.DIST((LN(($M62*EXP($L62/100*AH$5)))-LN($K62)-$Q62*AH$5)/($R62*SQRT(AH$5))-$R62*SQRT(AH$5),0,1,TRUE)+$M62*EXP($L62/100*AH$5)*(1-_xlfn.NORM.DIST((LN(($M62*EXP($L62/100*AH$5)))-LN($K62)-$Q62*AH$5)/($R62*SQRT(AH$5)),0,1,TRUE)))*EXP(-$F$1*AH$5)*INDEX('3)tpx females'!BP$57:BP$107,MATCH($O62,'3)tpx females'!$BB$57:$BB$107,0))</f>
        <v>2436.3726669436255</v>
      </c>
      <c r="AI62" s="32">
        <f ca="1">($K62*EXP(AI$5*($Q62+0.5*($R62)^2))*_xlfn.NORM.DIST((LN(($M62*EXP($L62/100*AI$5)))-LN($K62)-$Q62*AI$5)/($R62*SQRT(AI$5))-$R62*SQRT(AI$5),0,1,TRUE)+$M62*EXP($L62/100*AI$5)*(1-_xlfn.NORM.DIST((LN(($M62*EXP($L62/100*AI$5)))-LN($K62)-$Q62*AI$5)/($R62*SQRT(AI$5)),0,1,TRUE)))*EXP(-$F$1*AI$5)*INDEX('3)tpx females'!BQ$57:BQ$107,MATCH($O62,'3)tpx females'!$BB$57:$BB$107,0))</f>
        <v>2697.1096266545937</v>
      </c>
      <c r="AJ62" s="32">
        <f ca="1">($K62*EXP(AJ$5*($Q62+0.5*($R62)^2))*_xlfn.NORM.DIST((LN(($M62*EXP($L62/100*AJ$5)))-LN($K62)-$Q62*AJ$5)/($R62*SQRT(AJ$5))-$R62*SQRT(AJ$5),0,1,TRUE)+$M62*EXP($L62/100*AJ$5)*(1-_xlfn.NORM.DIST((LN(($M62*EXP($L62/100*AJ$5)))-LN($K62)-$Q62*AJ$5)/($R62*SQRT(AJ$5)),0,1,TRUE)))*EXP(-$F$1*AJ$5)*INDEX('3)tpx females'!BR$57:BR$107,MATCH($O62,'3)tpx females'!$BB$57:$BB$107,0))</f>
        <v>2826.7244156067759</v>
      </c>
      <c r="AK62" s="32">
        <f ca="1">($K62*EXP(AK$5*($Q62+0.5*($R62)^2))*_xlfn.NORM.DIST((LN(($M62*EXP($L62/100*AK$5)))-LN($K62)-$Q62*AK$5)/($R62*SQRT(AK$5))-$R62*SQRT(AK$5),0,1,TRUE)+$M62*EXP($L62/100*AK$5)*(1-_xlfn.NORM.DIST((LN(($M62*EXP($L62/100*AK$5)))-LN($K62)-$Q62*AK$5)/($R62*SQRT(AK$5)),0,1,TRUE)))*EXP(-$F$1*AK$5)*INDEX('3)tpx females'!BS$57:BS$107,MATCH($O62,'3)tpx females'!$BB$57:$BB$107,0))</f>
        <v>3179.3528145764353</v>
      </c>
      <c r="AL62" s="32">
        <f ca="1">($K62*EXP(AL$5*($Q62+0.5*($R62)^2))*_xlfn.NORM.DIST((LN(($M62*EXP($L62/100*AL$5)))-LN($K62)-$Q62*AL$5)/($R62*SQRT(AL$5))-$R62*SQRT(AL$5),0,1,TRUE)+$M62*EXP($L62/100*AL$5)*(1-_xlfn.NORM.DIST((LN(($M62*EXP($L62/100*AL$5)))-LN($K62)-$Q62*AL$5)/($R62*SQRT(AL$5)),0,1,TRUE)))*EXP(-$F$1*AL$5)*INDEX('3)tpx females'!BT$57:BT$107,MATCH($O62,'3)tpx females'!$BB$57:$BB$107,0))</f>
        <v>3660.0998881156852</v>
      </c>
      <c r="AM62" s="32">
        <f ca="1">($K62*EXP(AM$5*($Q62+0.5*($R62)^2))*_xlfn.NORM.DIST((LN(($M62*EXP($L62/100*AM$5)))-LN($K62)-$Q62*AM$5)/($R62*SQRT(AM$5))-$R62*SQRT(AM$5),0,1,TRUE)+$M62*EXP($L62/100*AM$5)*(1-_xlfn.NORM.DIST((LN(($M62*EXP($L62/100*AM$5)))-LN($K62)-$Q62*AM$5)/($R62*SQRT(AM$5)),0,1,TRUE)))*EXP(-$F$1*AM$5)*INDEX('3)tpx females'!BU$57:BU$107,MATCH($O62,'3)tpx females'!$BB$57:$BB$107,0))</f>
        <v>3877.4236308447771</v>
      </c>
      <c r="AN62" s="32">
        <f ca="1">($K62*EXP(AN$5*($Q62+0.5*($R62)^2))*_xlfn.NORM.DIST((LN(($M62*EXP($L62/100*AN$5)))-LN($K62)-$Q62*AN$5)/($R62*SQRT(AN$5))-$R62*SQRT(AN$5),0,1,TRUE)+$M62*EXP($L62/100*AN$5)*(1-_xlfn.NORM.DIST((LN(($M62*EXP($L62/100*AN$5)))-LN($K62)-$Q62*AN$5)/($R62*SQRT(AN$5)),0,1,TRUE)))*EXP(-$F$1*AN$5)*INDEX('3)tpx females'!BV$57:BV$107,MATCH($O62,'3)tpx females'!$BB$57:$BB$107,0))</f>
        <v>4206.2208253750205</v>
      </c>
      <c r="AO62" s="32">
        <f ca="1">($K62*EXP(AO$5*($Q62+0.5*($R62)^2))*_xlfn.NORM.DIST((LN(($M62*EXP($L62/100*AO$5)))-LN($K62)-$Q62*AO$5)/($R62*SQRT(AO$5))-$R62*SQRT(AO$5),0,1,TRUE)+$M62*EXP($L62/100*AO$5)*(1-_xlfn.NORM.DIST((LN(($M62*EXP($L62/100*AO$5)))-LN($K62)-$Q62*AO$5)/($R62*SQRT(AO$5)),0,1,TRUE)))*EXP(-$F$1*AO$5)*INDEX('3)tpx females'!BW$57:BW$107,MATCH($O62,'3)tpx females'!$BB$57:$BB$107,0))</f>
        <v>4752.3987689017868</v>
      </c>
      <c r="AP62" s="32">
        <f ca="1">($K62*EXP(AP$5*($Q62+0.5*($R62)^2))*_xlfn.NORM.DIST((LN(($M62*EXP($L62/100*AP$5)))-LN($K62)-$Q62*AP$5)/($R62*SQRT(AP$5))-$R62*SQRT(AP$5),0,1,TRUE)+$M62*EXP($L62/100*AP$5)*(1-_xlfn.NORM.DIST((LN(($M62*EXP($L62/100*AP$5)))-LN($K62)-$Q62*AP$5)/($R62*SQRT(AP$5)),0,1,TRUE)))*EXP(-$F$1*AP$5)*INDEX('3)tpx females'!BX$57:BX$107,MATCH($O62,'3)tpx females'!$BB$57:$BB$107,0))</f>
        <v>4904.9575170923417</v>
      </c>
      <c r="AQ62" s="32">
        <f ca="1">($K62*EXP(AQ$5*($Q62+0.5*($R62)^2))*_xlfn.NORM.DIST((LN(($M62*EXP($L62/100*AQ$5)))-LN($K62)-$Q62*AQ$5)/($R62*SQRT(AQ$5))-$R62*SQRT(AQ$5),0,1,TRUE)+$M62*EXP($L62/100*AQ$5)*(1-_xlfn.NORM.DIST((LN(($M62*EXP($L62/100*AQ$5)))-LN($K62)-$Q62*AQ$5)/($R62*SQRT(AQ$5)),0,1,TRUE)))*EXP(-$F$1*AQ$5)*INDEX('3)tpx females'!BY$57:BY$107,MATCH($O62,'3)tpx females'!$BB$57:$BB$107,0))</f>
        <v>4746.8184341851693</v>
      </c>
      <c r="AR62" s="32">
        <f ca="1">($K62*EXP(AR$5*($Q62+0.5*($R62)^2))*_xlfn.NORM.DIST((LN(($M62*EXP($L62/100*AR$5)))-LN($K62)-$Q62*AR$5)/($R62*SQRT(AR$5))-$R62*SQRT(AR$5),0,1,TRUE)+$M62*EXP($L62/100*AR$5)*(1-_xlfn.NORM.DIST((LN(($M62*EXP($L62/100*AR$5)))-LN($K62)-$Q62*AR$5)/($R62*SQRT(AR$5)),0,1,TRUE)))*EXP(-$F$1*AR$5)*INDEX('3)tpx females'!BZ$57:BZ$107,MATCH($O62,'3)tpx females'!$BB$57:$BB$107,0))</f>
        <v>4607.6200643976463</v>
      </c>
      <c r="AS62" s="32">
        <f ca="1">($K62*EXP(AS$5*($Q62+0.5*($R62)^2))*_xlfn.NORM.DIST((LN(($M62*EXP($L62/100*AS$5)))-LN($K62)-$Q62*AS$5)/($R62*SQRT(AS$5))-$R62*SQRT(AS$5),0,1,TRUE)+$M62*EXP($L62/100*AS$5)*(1-_xlfn.NORM.DIST((LN(($M62*EXP($L62/100*AS$5)))-LN($K62)-$Q62*AS$5)/($R62*SQRT(AS$5)),0,1,TRUE)))*EXP(-$F$1*AS$5)*INDEX('3)tpx females'!CA$57:CA$107,MATCH($O62,'3)tpx females'!$BB$57:$BB$107,0))</f>
        <v>4474.1829809927622</v>
      </c>
      <c r="AT62" s="32">
        <f ca="1">($K62*EXP(AT$5*($Q62+0.5*($R62)^2))*_xlfn.NORM.DIST((LN(($M62*EXP($L62/100*AT$5)))-LN($K62)-$Q62*AT$5)/($R62*SQRT(AT$5))-$R62*SQRT(AT$5),0,1,TRUE)+$M62*EXP($L62/100*AT$5)*(1-_xlfn.NORM.DIST((LN(($M62*EXP($L62/100*AT$5)))-LN($K62)-$Q62*AT$5)/($R62*SQRT(AT$5)),0,1,TRUE)))*EXP(-$F$1*AT$5)*INDEX('3)tpx females'!CB$57:CB$107,MATCH($O62,'3)tpx females'!$BB$57:$BB$107,0))</f>
        <v>4407.6819852566141</v>
      </c>
      <c r="AU62" s="32">
        <f ca="1">($K62*EXP(AU$5*($Q62+0.5*($R62)^2))*_xlfn.NORM.DIST((LN(($M62*EXP($L62/100*AU$5)))-LN($K62)-$Q62*AU$5)/($R62*SQRT(AU$5))-$R62*SQRT(AU$5),0,1,TRUE)+$M62*EXP($L62/100*AU$5)*(1-_xlfn.NORM.DIST((LN(($M62*EXP($L62/100*AU$5)))-LN($K62)-$Q62*AU$5)/($R62*SQRT(AU$5)),0,1,TRUE)))*EXP(-$F$1*AU$5)*INDEX('3)tpx females'!CC$57:CC$107,MATCH($O62,'3)tpx females'!$BB$57:$BB$107,0))</f>
        <v>3971.1569781455814</v>
      </c>
      <c r="AV62" s="32">
        <f ca="1">($K62*EXP(AV$5*($Q62+0.5*($R62)^2))*_xlfn.NORM.DIST((LN(($M62*EXP($L62/100*AV$5)))-LN($K62)-$Q62*AV$5)/($R62*SQRT(AV$5))-$R62*SQRT(AV$5),0,1,TRUE)+$M62*EXP($L62/100*AV$5)*(1-_xlfn.NORM.DIST((LN(($M62*EXP($L62/100*AV$5)))-LN($K62)-$Q62*AV$5)/($R62*SQRT(AV$5)),0,1,TRUE)))*EXP(-$F$1*AV$5)*INDEX('3)tpx females'!CD$57:CD$107,MATCH($O62,'3)tpx females'!$BB$57:$BB$107,0))</f>
        <v>3534.2918008087008</v>
      </c>
      <c r="AW62" s="32">
        <f ca="1">($K62*EXP(AW$5*($Q62+0.5*($R62)^2))*_xlfn.NORM.DIST((LN(($M62*EXP($L62/100*AW$5)))-LN($K62)-$Q62*AW$5)/($R62*SQRT(AW$5))-$R62*SQRT(AW$5),0,1,TRUE)+$M62*EXP($L62/100*AW$5)*(1-_xlfn.NORM.DIST((LN(($M62*EXP($L62/100*AW$5)))-LN($K62)-$Q62*AW$5)/($R62*SQRT(AW$5)),0,1,TRUE)))*EXP(-$F$1*AW$5)*INDEX('3)tpx females'!CE$57:CE$107,MATCH($O62,'3)tpx females'!$BB$57:$BB$107,0))</f>
        <v>3029.9884358456929</v>
      </c>
      <c r="AX62" s="32">
        <f ca="1">($K62*EXP(AX$5*($Q62+0.5*($R62)^2))*_xlfn.NORM.DIST((LN(($M62*EXP($L62/100*AX$5)))-LN($K62)-$Q62*AX$5)/($R62*SQRT(AX$5))-$R62*SQRT(AX$5),0,1,TRUE)+$M62*EXP($L62/100*AX$5)*(1-_xlfn.NORM.DIST((LN(($M62*EXP($L62/100*AX$5)))-LN($K62)-$Q62*AX$5)/($R62*SQRT(AX$5)),0,1,TRUE)))*EXP(-$F$1*AX$5)*INDEX('3)tpx females'!CF$57:CF$107,MATCH($O62,'3)tpx females'!$BB$57:$BB$107,0))</f>
        <v>2489.9481577611823</v>
      </c>
      <c r="AY62" s="32">
        <f ca="1">($K62*EXP(AY$5*($Q62+0.5*($R62)^2))*_xlfn.NORM.DIST((LN(($M62*EXP($L62/100*AY$5)))-LN($K62)-$Q62*AY$5)/($R62*SQRT(AY$5))-$R62*SQRT(AY$5),0,1,TRUE)+$M62*EXP($L62/100*AY$5)*(1-_xlfn.NORM.DIST((LN(($M62*EXP($L62/100*AY$5)))-LN($K62)-$Q62*AY$5)/($R62*SQRT(AY$5)),0,1,TRUE)))*EXP(-$F$1*AY$5)*INDEX('3)tpx females'!CG$57:CG$107,MATCH($O62,'3)tpx females'!$BB$57:$BB$107,0))</f>
        <v>1958.7936843707448</v>
      </c>
      <c r="AZ62" s="32">
        <f ca="1">($K62*EXP(AZ$5*($Q62+0.5*($R62)^2))*_xlfn.NORM.DIST((LN(($M62*EXP($L62/100*AZ$5)))-LN($K62)-$Q62*AZ$5)/($R62*SQRT(AZ$5))-$R62*SQRT(AZ$5),0,1,TRUE)+$M62*EXP($L62/100*AZ$5)*(1-_xlfn.NORM.DIST((LN(($M62*EXP($L62/100*AZ$5)))-LN($K62)-$Q62*AZ$5)/($R62*SQRT(AZ$5)),0,1,TRUE)))*EXP(-$F$1*AZ$5)*INDEX('3)tpx females'!CH$57:CH$107,MATCH($O62,'3)tpx females'!$BB$57:$BB$107,0))</f>
        <v>1476.9282551904203</v>
      </c>
      <c r="BA62" s="32">
        <f ca="1">($K62*EXP(BA$5*($Q62+0.5*($R62)^2))*_xlfn.NORM.DIST((LN(($M62*EXP($L62/100*BA$5)))-LN($K62)-$Q62*BA$5)/($R62*SQRT(BA$5))-$R62*SQRT(BA$5),0,1,TRUE)+$M62*EXP($L62/100*BA$5)*(1-_xlfn.NORM.DIST((LN(($M62*EXP($L62/100*BA$5)))-LN($K62)-$Q62*BA$5)/($R62*SQRT(BA$5)),0,1,TRUE)))*EXP(-$F$1*BA$5)*INDEX('3)tpx females'!CI$57:CI$107,MATCH($O62,'3)tpx females'!$BB$57:$BB$107,0))</f>
        <v>1057.964728744658</v>
      </c>
      <c r="BB62" s="32">
        <f ca="1">($K62*EXP(BB$5*($Q62+0.5*($R62)^2))*_xlfn.NORM.DIST((LN(($M62*EXP($L62/100*BB$5)))-LN($K62)-$Q62*BB$5)/($R62*SQRT(BB$5))-$R62*SQRT(BB$5),0,1,TRUE)+$M62*EXP($L62/100*BB$5)*(1-_xlfn.NORM.DIST((LN(($M62*EXP($L62/100*BB$5)))-LN($K62)-$Q62*BB$5)/($R62*SQRT(BB$5)),0,1,TRUE)))*EXP(-$F$1*BB$5)*INDEX('3)tpx females'!CJ$57:CJ$107,MATCH($O62,'3)tpx females'!$BB$57:$BB$107,0))</f>
        <v>716.81925368056034</v>
      </c>
      <c r="BC62" s="32">
        <f ca="1">($K62*EXP(BC$5*($Q62+0.5*($R62)^2))*_xlfn.NORM.DIST((LN(($M62*EXP($L62/100*BC$5)))-LN($K62)-$Q62*BC$5)/($R62*SQRT(BC$5))-$R62*SQRT(BC$5),0,1,TRUE)+$M62*EXP($L62/100*BC$5)*(1-_xlfn.NORM.DIST((LN(($M62*EXP($L62/100*BC$5)))-LN($K62)-$Q62*BC$5)/($R62*SQRT(BC$5)),0,1,TRUE)))*EXP(-$F$1*BC$5)*INDEX('3)tpx females'!CK$57:CK$107,MATCH($O62,'3)tpx females'!$BB$57:$BB$107,0))</f>
        <v>463.38218138391039</v>
      </c>
      <c r="BD62" s="32">
        <f ca="1">($K62*EXP(BD$5*($Q62+0.5*($R62)^2))*_xlfn.NORM.DIST((LN(($M62*EXP($L62/100*BD$5)))-LN($K62)-$Q62*BD$5)/($R62*SQRT(BD$5))-$R62*SQRT(BD$5),0,1,TRUE)+$M62*EXP($L62/100*BD$5)*(1-_xlfn.NORM.DIST((LN(($M62*EXP($L62/100*BD$5)))-LN($K62)-$Q62*BD$5)/($R62*SQRT(BD$5)),0,1,TRUE)))*EXP(-$F$1*BD$5)*INDEX('3)tpx females'!CL$57:CL$107,MATCH($O62,'3)tpx females'!$BB$57:$BB$107,0))</f>
        <v>283.2787422034512</v>
      </c>
      <c r="BE62" s="32">
        <f ca="1">($K62*EXP(BE$5*($Q62+0.5*($R62)^2))*_xlfn.NORM.DIST((LN(($M62*EXP($L62/100*BE$5)))-LN($K62)-$Q62*BE$5)/($R62*SQRT(BE$5))-$R62*SQRT(BE$5),0,1,TRUE)+$M62*EXP($L62/100*BE$5)*(1-_xlfn.NORM.DIST((LN(($M62*EXP($L62/100*BE$5)))-LN($K62)-$Q62*BE$5)/($R62*SQRT(BE$5)),0,1,TRUE)))*EXP(-$F$1*BE$5)*INDEX('3)tpx females'!CM$57:CM$107,MATCH($O62,'3)tpx females'!$BB$57:$BB$107,0))</f>
        <v>165.33994373968255</v>
      </c>
      <c r="BF62" s="32">
        <f ca="1">($K62*EXP(BF$5*($Q62+0.5*($R62)^2))*_xlfn.NORM.DIST((LN(($M62*EXP($L62/100*BF$5)))-LN($K62)-$Q62*BF$5)/($R62*SQRT(BF$5))-$R62*SQRT(BF$5),0,1,TRUE)+$M62*EXP($L62/100*BF$5)*(1-_xlfn.NORM.DIST((LN(($M62*EXP($L62/100*BF$5)))-LN($K62)-$Q62*BF$5)/($R62*SQRT(BF$5)),0,1,TRUE)))*EXP(-$F$1*BF$5)*INDEX('3)tpx females'!CN$57:CN$107,MATCH($O62,'3)tpx females'!$BB$57:$BB$107,0))</f>
        <v>87.845257799902669</v>
      </c>
      <c r="BG62" s="32">
        <f ca="1">($K62*EXP(BG$5*($Q62+0.5*($R62)^2))*_xlfn.NORM.DIST((LN(($M62*EXP($L62/100*BG$5)))-LN($K62)-$Q62*BG$5)/($R62*SQRT(BG$5))-$R62*SQRT(BG$5),0,1,TRUE)+$M62*EXP($L62/100*BG$5)*(1-_xlfn.NORM.DIST((LN(($M62*EXP($L62/100*BG$5)))-LN($K62)-$Q62*BG$5)/($R62*SQRT(BG$5)),0,1,TRUE)))*EXP(-$F$1*BG$5)*INDEX('3)tpx females'!CO$57:CO$107,MATCH($O62,'3)tpx females'!$BB$57:$BB$107,0))</f>
        <v>47.658124979774712</v>
      </c>
      <c r="BH62" s="32">
        <f ca="1">($K62*EXP(BH$5*($Q62+0.5*($R62)^2))*_xlfn.NORM.DIST((LN(($M62*EXP($L62/100*BH$5)))-LN($K62)-$Q62*BH$5)/($R62*SQRT(BH$5))-$R62*SQRT(BH$5),0,1,TRUE)+$M62*EXP($L62/100*BH$5)*(1-_xlfn.NORM.DIST((LN(($M62*EXP($L62/100*BH$5)))-LN($K62)-$Q62*BH$5)/($R62*SQRT(BH$5)),0,1,TRUE)))*EXP(-$F$1*BH$5)*INDEX('3)tpx females'!CP$57:CP$107,MATCH($O62,'3)tpx females'!$BB$57:$BB$107,0))</f>
        <v>26.71084807138886</v>
      </c>
      <c r="BI62" s="32">
        <f ca="1">($K62*EXP(BI$5*($Q62+0.5*($R62)^2))*_xlfn.NORM.DIST((LN(($M62*EXP($L62/100*BI$5)))-LN($K62)-$Q62*BI$5)/($R62*SQRT(BI$5))-$R62*SQRT(BI$5),0,1,TRUE)+$M62*EXP($L62/100*BI$5)*(1-_xlfn.NORM.DIST((LN(($M62*EXP($L62/100*BI$5)))-LN($K62)-$Q62*BI$5)/($R62*SQRT(BI$5)),0,1,TRUE)))*EXP(-$F$1*BI$5)*INDEX('3)tpx females'!CQ$57:CQ$107,MATCH($O62,'3)tpx females'!$BB$57:$BB$107,0))</f>
        <v>11.300089363409556</v>
      </c>
      <c r="BJ62" s="32">
        <f ca="1">($K62*EXP(BJ$5*($Q62+0.5*($R62)^2))*_xlfn.NORM.DIST((LN(($M62*EXP($L62/100*BJ$5)))-LN($K62)-$Q62*BJ$5)/($R62*SQRT(BJ$5))-$R62*SQRT(BJ$5),0,1,TRUE)+$M62*EXP($L62/100*BJ$5)*(1-_xlfn.NORM.DIST((LN(($M62*EXP($L62/100*BJ$5)))-LN($K62)-$Q62*BJ$5)/($R62*SQRT(BJ$5)),0,1,TRUE)))*EXP(-$F$1*BJ$5)*INDEX('3)tpx females'!CR$57:CR$107,MATCH($O62,'3)tpx females'!$BB$57:$BB$107,0))</f>
        <v>0</v>
      </c>
      <c r="BK62" s="32">
        <f ca="1">($K62*EXP(BK$5*($Q62+0.5*($R62)^2))*_xlfn.NORM.DIST((LN(($M62*EXP($L62/100*BK$5)))-LN($K62)-$Q62*BK$5)/($R62*SQRT(BK$5))-$R62*SQRT(BK$5),0,1,TRUE)+$M62*EXP($L62/100*BK$5)*(1-_xlfn.NORM.DIST((LN(($M62*EXP($L62/100*BK$5)))-LN($K62)-$Q62*BK$5)/($R62*SQRT(BK$5)),0,1,TRUE)))*EXP(-$F$1*BK$5)*INDEX('3)tpx females'!CS$57:CS$107,MATCH($O62,'3)tpx females'!$BB$57:$BB$107,0))</f>
        <v>0</v>
      </c>
      <c r="BL62" s="32">
        <f ca="1">($K62*EXP(BL$5*($Q62+0.5*($R62)^2))*_xlfn.NORM.DIST((LN(($M62*EXP($L62/100*BL$5)))-LN($K62)-$Q62*BL$5)/($R62*SQRT(BL$5))-$R62*SQRT(BL$5),0,1,TRUE)+$M62*EXP($L62/100*BL$5)*(1-_xlfn.NORM.DIST((LN(($M62*EXP($L62/100*BL$5)))-LN($K62)-$Q62*BL$5)/($R62*SQRT(BL$5)),0,1,TRUE)))*EXP(-$F$1*BL$5)*INDEX('3)tpx females'!CT$57:CT$107,MATCH($O62,'3)tpx females'!$BB$57:$BB$107,0))</f>
        <v>0</v>
      </c>
      <c r="BM62" s="32">
        <f ca="1">($K62*EXP(BM$5*($Q62+0.5*($R62)^2))*_xlfn.NORM.DIST((LN(($M62*EXP($L62/100*BM$5)))-LN($K62)-$Q62*BM$5)/($R62*SQRT(BM$5))-$R62*SQRT(BM$5),0,1,TRUE)+$M62*EXP($L62/100*BM$5)*(1-_xlfn.NORM.DIST((LN(($M62*EXP($L62/100*BM$5)))-LN($K62)-$Q62*BM$5)/($R62*SQRT(BM$5)),0,1,TRUE)))*EXP(-$F$1*BM$5)*INDEX('3)tpx females'!CU$57:CU$107,MATCH($O62,'3)tpx females'!$BB$57:$BB$107,0))</f>
        <v>0</v>
      </c>
      <c r="BN62" s="32">
        <f ca="1">($K62*EXP(BN$5*($Q62+0.5*($R62)^2))*_xlfn.NORM.DIST((LN(($M62*EXP($L62/100*BN$5)))-LN($K62)-$Q62*BN$5)/($R62*SQRT(BN$5))-$R62*SQRT(BN$5),0,1,TRUE)+$M62*EXP($L62/100*BN$5)*(1-_xlfn.NORM.DIST((LN(($M62*EXP($L62/100*BN$5)))-LN($K62)-$Q62*BN$5)/($R62*SQRT(BN$5)),0,1,TRUE)))*EXP(-$F$1*BN$5)*INDEX('3)tpx females'!CV$57:CV$107,MATCH($O62,'3)tpx females'!$BB$57:$BB$107,0))</f>
        <v>0</v>
      </c>
      <c r="BO62" s="32">
        <f ca="1">($K62*EXP(BO$5*($Q62+0.5*($R62)^2))*_xlfn.NORM.DIST((LN(($M62*EXP($L62/100*BO$5)))-LN($K62)-$Q62*BO$5)/($R62*SQRT(BO$5))-$R62*SQRT(BO$5),0,1,TRUE)+$M62*EXP($L62/100*BO$5)*(1-_xlfn.NORM.DIST((LN(($M62*EXP($L62/100*BO$5)))-LN($K62)-$Q62*BO$5)/($R62*SQRT(BO$5)),0,1,TRUE)))*EXP(-$F$1*BO$5)*INDEX('3)tpx females'!CW$57:CW$107,MATCH($O62,'3)tpx females'!$BB$57:$BB$107,0))</f>
        <v>0</v>
      </c>
      <c r="BP62" s="32">
        <f ca="1">($K62*EXP(BP$5*($Q62+0.5*($R62)^2))*_xlfn.NORM.DIST((LN(($M62*EXP($L62/100*BP$5)))-LN($K62)-$Q62*BP$5)/($R62*SQRT(BP$5))-$R62*SQRT(BP$5),0,1,TRUE)+$M62*EXP($L62/100*BP$5)*(1-_xlfn.NORM.DIST((LN(($M62*EXP($L62/100*BP$5)))-LN($K62)-$Q62*BP$5)/($R62*SQRT(BP$5)),0,1,TRUE)))*EXP(-$F$1*BP$5)*INDEX('3)tpx females'!CX$57:CX$107,MATCH($O62,'3)tpx females'!$BB$57:$BB$107,0))</f>
        <v>0</v>
      </c>
      <c r="BQ62" s="32">
        <f ca="1">($K62*EXP(BQ$5*($Q62+0.5*($R62)^2))*_xlfn.NORM.DIST((LN(($M62*EXP($L62/100*BQ$5)))-LN($K62)-$Q62*BQ$5)/($R62*SQRT(BQ$5))-$R62*SQRT(BQ$5),0,1,TRUE)+$M62*EXP($L62/100*BQ$5)*(1-_xlfn.NORM.DIST((LN(($M62*EXP($L62/100*BQ$5)))-LN($K62)-$Q62*BQ$5)/($R62*SQRT(BQ$5)),0,1,TRUE)))*EXP(-$F$1*BQ$5)*INDEX('3)tpx females'!CY$57:CY$107,MATCH($O62,'3)tpx females'!$BB$57:$BB$107,0))</f>
        <v>0</v>
      </c>
      <c r="BR62" s="32">
        <f ca="1">($K62*EXP(BR$5*($Q62+0.5*($R62)^2))*_xlfn.NORM.DIST((LN(($M62*EXP($L62/100*BR$5)))-LN($K62)-$Q62*BR$5)/($R62*SQRT(BR$5))-$R62*SQRT(BR$5),0,1,TRUE)+$M62*EXP($L62/100*BR$5)*(1-_xlfn.NORM.DIST((LN(($M62*EXP($L62/100*BR$5)))-LN($K62)-$Q62*BR$5)/($R62*SQRT(BR$5)),0,1,TRUE)))*EXP(-$F$1*BR$5)*INDEX('3)tpx females'!CZ$57:CZ$107,MATCH($O62,'3)tpx females'!$BB$57:$BB$107,0))</f>
        <v>0</v>
      </c>
      <c r="BS62" s="32">
        <f ca="1">($K62*EXP(BS$5*($Q62+0.5*($R62)^2))*_xlfn.NORM.DIST((LN(($M62*EXP($L62/100*BS$5)))-LN($K62)-$Q62*BS$5)/($R62*SQRT(BS$5))-$R62*SQRT(BS$5),0,1,TRUE)+$M62*EXP($L62/100*BS$5)*(1-_xlfn.NORM.DIST((LN(($M62*EXP($L62/100*BS$5)))-LN($K62)-$Q62*BS$5)/($R62*SQRT(BS$5)),0,1,TRUE)))*EXP(-$F$1*BS$5)*INDEX('3)tpx females'!DA$57:DA$107,MATCH($O62,'3)tpx females'!$BB$57:$BB$107,0))</f>
        <v>0</v>
      </c>
      <c r="BU62" s="32">
        <f t="shared" si="58"/>
        <v>79522.758740221892</v>
      </c>
      <c r="BV62" s="32">
        <f t="shared" si="67"/>
        <v>74704.718351528951</v>
      </c>
      <c r="BW62" s="32">
        <f t="shared" si="68"/>
        <v>75267.11007190813</v>
      </c>
      <c r="BX62" s="32">
        <f t="shared" si="69"/>
        <v>75833.735587074698</v>
      </c>
      <c r="BY62" s="32">
        <f t="shared" si="70"/>
        <v>76404.626769863302</v>
      </c>
      <c r="BZ62" s="32">
        <f t="shared" si="71"/>
        <v>76979.815733053518</v>
      </c>
      <c r="CA62" s="32">
        <f t="shared" si="72"/>
        <v>77559.334831176137</v>
      </c>
      <c r="CB62" s="32">
        <f t="shared" si="73"/>
        <v>78143.216662333289</v>
      </c>
      <c r="CC62" s="32">
        <f t="shared" si="74"/>
        <v>78731.494070031884</v>
      </c>
      <c r="CD62" s="32">
        <f t="shared" si="75"/>
        <v>79324.200145031238</v>
      </c>
      <c r="CE62" s="32">
        <f t="shared" si="76"/>
        <v>79921.368227204366</v>
      </c>
      <c r="CF62" s="32">
        <f t="shared" si="77"/>
        <v>80523.031907413329</v>
      </c>
      <c r="CG62" s="32">
        <f t="shared" si="78"/>
        <v>81129.225029398774</v>
      </c>
      <c r="CH62" s="32">
        <f t="shared" si="79"/>
        <v>81739.981691683672</v>
      </c>
      <c r="CI62" s="32">
        <f t="shared" si="80"/>
        <v>82355.336249491287</v>
      </c>
      <c r="CJ62" s="32">
        <f t="shared" si="81"/>
        <v>82975.323316677765</v>
      </c>
      <c r="CK62" s="32">
        <f t="shared" si="82"/>
        <v>83599.977767679098</v>
      </c>
      <c r="CL62" s="32">
        <f t="shared" si="83"/>
        <v>84229.33473947263</v>
      </c>
      <c r="CM62" s="32">
        <f t="shared" si="84"/>
        <v>84863.429633553329</v>
      </c>
      <c r="CN62" s="32">
        <f t="shared" si="85"/>
        <v>85502.29811792307</v>
      </c>
      <c r="CO62" s="32">
        <f t="shared" si="86"/>
        <v>86145.976129092</v>
      </c>
      <c r="CP62" s="32">
        <f t="shared" si="87"/>
        <v>86794.499874085246</v>
      </c>
      <c r="CQ62" s="32">
        <f t="shared" si="88"/>
        <v>87447.905832444754</v>
      </c>
      <c r="CR62" s="32">
        <f t="shared" si="89"/>
        <v>88106.230758204809</v>
      </c>
      <c r="CS62" s="32">
        <f t="shared" si="90"/>
        <v>88769.511681805889</v>
      </c>
      <c r="CT62" s="32">
        <f t="shared" si="91"/>
        <v>89437.78591189289</v>
      </c>
      <c r="CU62" s="32">
        <f t="shared" si="92"/>
        <v>90111.091036919403</v>
      </c>
      <c r="CV62" s="32">
        <f t="shared" si="93"/>
        <v>90789.464926452754</v>
      </c>
      <c r="CW62" s="32">
        <f t="shared" si="94"/>
        <v>91472.945732046632</v>
      </c>
      <c r="CX62" s="32">
        <f t="shared" si="95"/>
        <v>92161.571887521292</v>
      </c>
      <c r="CY62" s="32">
        <f t="shared" si="96"/>
        <v>92855.382108467937</v>
      </c>
      <c r="CZ62" s="32">
        <f t="shared" si="97"/>
        <v>93554.415390777474</v>
      </c>
      <c r="DA62" s="32">
        <f t="shared" si="98"/>
        <v>94258.711007985577</v>
      </c>
      <c r="DB62" s="32">
        <f t="shared" si="99"/>
        <v>94968.308507226568</v>
      </c>
      <c r="DC62" s="32">
        <f t="shared" si="100"/>
        <v>95683.247703598623</v>
      </c>
      <c r="DD62" s="32">
        <f t="shared" si="101"/>
        <v>96403.568672764333</v>
      </c>
      <c r="DE62" s="32">
        <f t="shared" si="102"/>
        <v>97129.311741637139</v>
      </c>
      <c r="DF62" s="32">
        <f t="shared" si="103"/>
        <v>97860.517477040237</v>
      </c>
      <c r="DG62" s="32">
        <f t="shared" si="104"/>
        <v>98597.226672264107</v>
      </c>
      <c r="DH62" s="32">
        <f t="shared" si="105"/>
        <v>99339.480331491228</v>
      </c>
      <c r="DI62" s="32">
        <f t="shared" si="106"/>
        <v>100087.31965210155</v>
      </c>
      <c r="DJ62" s="32">
        <f t="shared" si="107"/>
        <v>100840.78600491369</v>
      </c>
      <c r="DK62" s="32">
        <f t="shared" si="108"/>
        <v>101599.92091245843</v>
      </c>
      <c r="DL62" s="32">
        <f t="shared" si="109"/>
        <v>102364.76602541706</v>
      </c>
      <c r="DM62" s="32">
        <f t="shared" si="110"/>
        <v>103135.36309739097</v>
      </c>
      <c r="DN62" s="32">
        <f t="shared" si="111"/>
        <v>103911.75395819185</v>
      </c>
      <c r="DO62" s="32">
        <f t="shared" si="112"/>
        <v>104693.98048586857</v>
      </c>
      <c r="DP62" s="32">
        <f t="shared" si="113"/>
        <v>105482.08457769688</v>
      </c>
      <c r="DQ62" s="32">
        <f t="shared" si="114"/>
        <v>106276.10812037077</v>
      </c>
      <c r="DR62" s="32">
        <f t="shared" si="115"/>
        <v>107076.09295963877</v>
      </c>
      <c r="DT62" s="48">
        <f t="shared" si="116"/>
        <v>70</v>
      </c>
      <c r="DU62" s="32"/>
      <c r="DV62" s="32">
        <f ca="1">INDEX('3)tpx females'!BD$57:BD$107,MATCH('3) 2016 cases'!DT62,'3)tpx females'!$BB$57:$BB$107,0))</f>
        <v>9.4752610588254571E-3</v>
      </c>
      <c r="DW62" s="32">
        <f t="shared" ca="1" si="117"/>
        <v>-753.49889918159624</v>
      </c>
      <c r="DX62" s="32">
        <f t="shared" ca="1" si="61"/>
        <v>0.99052473894117454</v>
      </c>
      <c r="DZ62" s="32">
        <f t="shared" ca="1" si="118"/>
        <v>-91411.720775793437</v>
      </c>
      <c r="EA62" s="32">
        <f t="shared" ca="1" si="119"/>
        <v>11888.962035571545</v>
      </c>
      <c r="EB62" s="32">
        <f t="shared" ca="1" si="64"/>
        <v>112.6510190055053</v>
      </c>
      <c r="EC62" s="32">
        <f ca="1">EA62*'3) Value'!AN74</f>
        <v>0</v>
      </c>
      <c r="EE62" s="32">
        <f ca="1">IF(EC62=0,'3) Value'!AM74+'3) 2016 cases'!DZ62,0)</f>
        <v>2.0644845790229738E-5</v>
      </c>
    </row>
    <row r="63" spans="3:135" x14ac:dyDescent="0.25">
      <c r="C63" s="32" t="s">
        <v>16</v>
      </c>
      <c r="D63" s="32" t="s">
        <v>14</v>
      </c>
      <c r="E63" s="49">
        <v>18225</v>
      </c>
      <c r="F63" s="32" t="s">
        <v>13</v>
      </c>
      <c r="G63" s="32" t="s">
        <v>17</v>
      </c>
      <c r="H63" s="49" t="s">
        <v>17</v>
      </c>
      <c r="I63" s="32" t="s">
        <v>17</v>
      </c>
      <c r="J63" s="32" t="s">
        <v>23</v>
      </c>
      <c r="K63" s="52">
        <v>330000</v>
      </c>
      <c r="L63" s="52">
        <v>8.1999999999999993</v>
      </c>
      <c r="M63" s="52">
        <v>80782</v>
      </c>
      <c r="O63" s="48">
        <f t="shared" si="65"/>
        <v>67</v>
      </c>
      <c r="Q63" s="32">
        <f>INDEX('2b)Working'!$I$61:$P$61,MATCH($J63,'2b)Working'!$I$60:$P$60,0))</f>
        <v>6.4419325448889148E-2</v>
      </c>
      <c r="R63" s="32">
        <f>INDEX('2b)Working'!$I$62:$P$62,MATCH($J63,'2b)Working'!$I$60:$P$60,0))</f>
        <v>5.1556803430206084E-2</v>
      </c>
      <c r="T63" s="9">
        <f t="shared" ca="1" si="66"/>
        <v>104941.44186229877</v>
      </c>
      <c r="U63" s="10"/>
      <c r="V63" s="32">
        <f ca="1">($K63*EXP(V$5*($Q63+0.5*($R63)^2))*_xlfn.NORM.DIST((LN(($M63*EXP($L63/100*V$5)))-LN($K63)-$Q63*V$5)/($R63*SQRT(V$5))-$R63*SQRT(V$5),0,1,TRUE)+$M63*EXP($L63/100*V$5)*(1-_xlfn.NORM.DIST((LN(($M63*EXP($L63/100*V$5)))-LN($K63)-$Q63*V$5)/($R63*SQRT(V$5)),0,1,TRUE)))*EXP(-$F$1*V$5)*INDEX('3)tpx females'!BD$57:BD$107,MATCH($O63,'3)tpx females'!$BB$57:$BB$107,0))</f>
        <v>558.91514780705086</v>
      </c>
      <c r="W63" s="32">
        <f ca="1">($K63*EXP(W$5*($Q63+0.5*($R63)^2))*_xlfn.NORM.DIST((LN(($M63*EXP($L63/100*W$5)))-LN($K63)-$Q63*W$5)/($R63*SQRT(W$5))-$R63*SQRT(W$5),0,1,TRUE)+$M63*EXP($L63/100*W$5)*(1-_xlfn.NORM.DIST((LN(($M63*EXP($L63/100*W$5)))-LN($K63)-$Q63*W$5)/($R63*SQRT(W$5)),0,1,TRUE)))*EXP(-$F$1*W$5)*INDEX('3)tpx females'!BE$57:BE$107,MATCH($O63,'3)tpx females'!$BB$57:$BB$107,0))</f>
        <v>589.39354130953939</v>
      </c>
      <c r="X63" s="32">
        <f ca="1">($K63*EXP(X$5*($Q63+0.5*($R63)^2))*_xlfn.NORM.DIST((LN(($M63*EXP($L63/100*X$5)))-LN($K63)-$Q63*X$5)/($R63*SQRT(X$5))-$R63*SQRT(X$5),0,1,TRUE)+$M63*EXP($L63/100*X$5)*(1-_xlfn.NORM.DIST((LN(($M63*EXP($L63/100*X$5)))-LN($K63)-$Q63*X$5)/($R63*SQRT(X$5)),0,1,TRUE)))*EXP(-$F$1*X$5)*INDEX('3)tpx females'!BF$57:BF$107,MATCH($O63,'3)tpx females'!$BB$57:$BB$107,0))</f>
        <v>682.16467896115512</v>
      </c>
      <c r="Y63" s="32">
        <f ca="1">($K63*EXP(Y$5*($Q63+0.5*($R63)^2))*_xlfn.NORM.DIST((LN(($M63*EXP($L63/100*Y$5)))-LN($K63)-$Q63*Y$5)/($R63*SQRT(Y$5))-$R63*SQRT(Y$5),0,1,TRUE)+$M63*EXP($L63/100*Y$5)*(1-_xlfn.NORM.DIST((LN(($M63*EXP($L63/100*Y$5)))-LN($K63)-$Q63*Y$5)/($R63*SQRT(Y$5)),0,1,TRUE)))*EXP(-$F$1*Y$5)*INDEX('3)tpx females'!BG$57:BG$107,MATCH($O63,'3)tpx females'!$BB$57:$BB$107,0))</f>
        <v>742.78901015762938</v>
      </c>
      <c r="Z63" s="32">
        <f ca="1">($K63*EXP(Z$5*($Q63+0.5*($R63)^2))*_xlfn.NORM.DIST((LN(($M63*EXP($L63/100*Z$5)))-LN($K63)-$Q63*Z$5)/($R63*SQRT(Z$5))-$R63*SQRT(Z$5),0,1,TRUE)+$M63*EXP($L63/100*Z$5)*(1-_xlfn.NORM.DIST((LN(($M63*EXP($L63/100*Z$5)))-LN($K63)-$Q63*Z$5)/($R63*SQRT(Z$5)),0,1,TRUE)))*EXP(-$F$1*Z$5)*INDEX('3)tpx females'!BH$57:BH$107,MATCH($O63,'3)tpx females'!$BB$57:$BB$107,0))</f>
        <v>867.653997207614</v>
      </c>
      <c r="AA63" s="32">
        <f ca="1">($K63*EXP(AA$5*($Q63+0.5*($R63)^2))*_xlfn.NORM.DIST((LN(($M63*EXP($L63/100*AA$5)))-LN($K63)-$Q63*AA$5)/($R63*SQRT(AA$5))-$R63*SQRT(AA$5),0,1,TRUE)+$M63*EXP($L63/100*AA$5)*(1-_xlfn.NORM.DIST((LN(($M63*EXP($L63/100*AA$5)))-LN($K63)-$Q63*AA$5)/($R63*SQRT(AA$5)),0,1,TRUE)))*EXP(-$F$1*AA$5)*INDEX('3)tpx females'!BI$57:BI$107,MATCH($O63,'3)tpx females'!$BB$57:$BB$107,0))</f>
        <v>951.26304414086292</v>
      </c>
      <c r="AB63" s="32">
        <f ca="1">($K63*EXP(AB$5*($Q63+0.5*($R63)^2))*_xlfn.NORM.DIST((LN(($M63*EXP($L63/100*AB$5)))-LN($K63)-$Q63*AB$5)/($R63*SQRT(AB$5))-$R63*SQRT(AB$5),0,1,TRUE)+$M63*EXP($L63/100*AB$5)*(1-_xlfn.NORM.DIST((LN(($M63*EXP($L63/100*AB$5)))-LN($K63)-$Q63*AB$5)/($R63*SQRT(AB$5)),0,1,TRUE)))*EXP(-$F$1*AB$5)*INDEX('3)tpx females'!BJ$57:BJ$107,MATCH($O63,'3)tpx females'!$BB$57:$BB$107,0))</f>
        <v>989.61207464919346</v>
      </c>
      <c r="AC63" s="32">
        <f ca="1">($K63*EXP(AC$5*($Q63+0.5*($R63)^2))*_xlfn.NORM.DIST((LN(($M63*EXP($L63/100*AC$5)))-LN($K63)-$Q63*AC$5)/($R63*SQRT(AC$5))-$R63*SQRT(AC$5),0,1,TRUE)+$M63*EXP($L63/100*AC$5)*(1-_xlfn.NORM.DIST((LN(($M63*EXP($L63/100*AC$5)))-LN($K63)-$Q63*AC$5)/($R63*SQRT(AC$5)),0,1,TRUE)))*EXP(-$F$1*AC$5)*INDEX('3)tpx females'!BK$57:BK$107,MATCH($O63,'3)tpx females'!$BB$57:$BB$107,0))</f>
        <v>1178.2740943707449</v>
      </c>
      <c r="AD63" s="32">
        <f ca="1">($K63*EXP(AD$5*($Q63+0.5*($R63)^2))*_xlfn.NORM.DIST((LN(($M63*EXP($L63/100*AD$5)))-LN($K63)-$Q63*AD$5)/($R63*SQRT(AD$5))-$R63*SQRT(AD$5),0,1,TRUE)+$M63*EXP($L63/100*AD$5)*(1-_xlfn.NORM.DIST((LN(($M63*EXP($L63/100*AD$5)))-LN($K63)-$Q63*AD$5)/($R63*SQRT(AD$5)),0,1,TRUE)))*EXP(-$F$1*AD$5)*INDEX('3)tpx females'!BL$57:BL$107,MATCH($O63,'3)tpx females'!$BB$57:$BB$107,0))</f>
        <v>1161.3521800278693</v>
      </c>
      <c r="AE63" s="32">
        <f ca="1">($K63*EXP(AE$5*($Q63+0.5*($R63)^2))*_xlfn.NORM.DIST((LN(($M63*EXP($L63/100*AE$5)))-LN($K63)-$Q63*AE$5)/($R63*SQRT(AE$5))-$R63*SQRT(AE$5),0,1,TRUE)+$M63*EXP($L63/100*AE$5)*(1-_xlfn.NORM.DIST((LN(($M63*EXP($L63/100*AE$5)))-LN($K63)-$Q63*AE$5)/($R63*SQRT(AE$5)),0,1,TRUE)))*EXP(-$F$1*AE$5)*INDEX('3)tpx females'!BM$57:BM$107,MATCH($O63,'3)tpx females'!$BB$57:$BB$107,0))</f>
        <v>1282.5469409491952</v>
      </c>
      <c r="AF63" s="32">
        <f ca="1">($K63*EXP(AF$5*($Q63+0.5*($R63)^2))*_xlfn.NORM.DIST((LN(($M63*EXP($L63/100*AF$5)))-LN($K63)-$Q63*AF$5)/($R63*SQRT(AF$5))-$R63*SQRT(AF$5),0,1,TRUE)+$M63*EXP($L63/100*AF$5)*(1-_xlfn.NORM.DIST((LN(($M63*EXP($L63/100*AF$5)))-LN($K63)-$Q63*AF$5)/($R63*SQRT(AF$5)),0,1,TRUE)))*EXP(-$F$1*AF$5)*INDEX('3)tpx females'!BN$57:BN$107,MATCH($O63,'3)tpx females'!$BB$57:$BB$107,0))</f>
        <v>1498.1779224082766</v>
      </c>
      <c r="AG63" s="32">
        <f ca="1">($K63*EXP(AG$5*($Q63+0.5*($R63)^2))*_xlfn.NORM.DIST((LN(($M63*EXP($L63/100*AG$5)))-LN($K63)-$Q63*AG$5)/($R63*SQRT(AG$5))-$R63*SQRT(AG$5),0,1,TRUE)+$M63*EXP($L63/100*AG$5)*(1-_xlfn.NORM.DIST((LN(($M63*EXP($L63/100*AG$5)))-LN($K63)-$Q63*AG$5)/($R63*SQRT(AG$5)),0,1,TRUE)))*EXP(-$F$1*AG$5)*INDEX('3)tpx females'!BO$57:BO$107,MATCH($O63,'3)tpx females'!$BB$57:$BB$107,0))</f>
        <v>1606.4757944877031</v>
      </c>
      <c r="AH63" s="32">
        <f ca="1">($K63*EXP(AH$5*($Q63+0.5*($R63)^2))*_xlfn.NORM.DIST((LN(($M63*EXP($L63/100*AH$5)))-LN($K63)-$Q63*AH$5)/($R63*SQRT(AH$5))-$R63*SQRT(AH$5),0,1,TRUE)+$M63*EXP($L63/100*AH$5)*(1-_xlfn.NORM.DIST((LN(($M63*EXP($L63/100*AH$5)))-LN($K63)-$Q63*AH$5)/($R63*SQRT(AH$5)),0,1,TRUE)))*EXP(-$F$1*AH$5)*INDEX('3)tpx females'!BP$57:BP$107,MATCH($O63,'3)tpx females'!$BB$57:$BB$107,0))</f>
        <v>1775.1960162866806</v>
      </c>
      <c r="AI63" s="32">
        <f ca="1">($K63*EXP(AI$5*($Q63+0.5*($R63)^2))*_xlfn.NORM.DIST((LN(($M63*EXP($L63/100*AI$5)))-LN($K63)-$Q63*AI$5)/($R63*SQRT(AI$5))-$R63*SQRT(AI$5),0,1,TRUE)+$M63*EXP($L63/100*AI$5)*(1-_xlfn.NORM.DIST((LN(($M63*EXP($L63/100*AI$5)))-LN($K63)-$Q63*AI$5)/($R63*SQRT(AI$5)),0,1,TRUE)))*EXP(-$F$1*AI$5)*INDEX('3)tpx females'!BQ$57:BQ$107,MATCH($O63,'3)tpx females'!$BB$57:$BB$107,0))</f>
        <v>2112.7429533341092</v>
      </c>
      <c r="AJ63" s="32">
        <f ca="1">($K63*EXP(AJ$5*($Q63+0.5*($R63)^2))*_xlfn.NORM.DIST((LN(($M63*EXP($L63/100*AJ$5)))-LN($K63)-$Q63*AJ$5)/($R63*SQRT(AJ$5))-$R63*SQRT(AJ$5),0,1,TRUE)+$M63*EXP($L63/100*AJ$5)*(1-_xlfn.NORM.DIST((LN(($M63*EXP($L63/100*AJ$5)))-LN($K63)-$Q63*AJ$5)/($R63*SQRT(AJ$5)),0,1,TRUE)))*EXP(-$F$1*AJ$5)*INDEX('3)tpx females'!BR$57:BR$107,MATCH($O63,'3)tpx females'!$BB$57:$BB$107,0))</f>
        <v>2413.2598123642315</v>
      </c>
      <c r="AK63" s="32">
        <f ca="1">($K63*EXP(AK$5*($Q63+0.5*($R63)^2))*_xlfn.NORM.DIST((LN(($M63*EXP($L63/100*AK$5)))-LN($K63)-$Q63*AK$5)/($R63*SQRT(AK$5))-$R63*SQRT(AK$5),0,1,TRUE)+$M63*EXP($L63/100*AK$5)*(1-_xlfn.NORM.DIST((LN(($M63*EXP($L63/100*AK$5)))-LN($K63)-$Q63*AK$5)/($R63*SQRT(AK$5)),0,1,TRUE)))*EXP(-$F$1*AK$5)*INDEX('3)tpx females'!BS$57:BS$107,MATCH($O63,'3)tpx females'!$BB$57:$BB$107,0))</f>
        <v>2795.7500914964771</v>
      </c>
      <c r="AL63" s="32">
        <f ca="1">($K63*EXP(AL$5*($Q63+0.5*($R63)^2))*_xlfn.NORM.DIST((LN(($M63*EXP($L63/100*AL$5)))-LN($K63)-$Q63*AL$5)/($R63*SQRT(AL$5))-$R63*SQRT(AL$5),0,1,TRUE)+$M63*EXP($L63/100*AL$5)*(1-_xlfn.NORM.DIST((LN(($M63*EXP($L63/100*AL$5)))-LN($K63)-$Q63*AL$5)/($R63*SQRT(AL$5)),0,1,TRUE)))*EXP(-$F$1*AL$5)*INDEX('3)tpx females'!BT$57:BT$107,MATCH($O63,'3)tpx females'!$BB$57:$BB$107,0))</f>
        <v>3109.95840432156</v>
      </c>
      <c r="AM63" s="32">
        <f ca="1">($K63*EXP(AM$5*($Q63+0.5*($R63)^2))*_xlfn.NORM.DIST((LN(($M63*EXP($L63/100*AM$5)))-LN($K63)-$Q63*AM$5)/($R63*SQRT(AM$5))-$R63*SQRT(AM$5),0,1,TRUE)+$M63*EXP($L63/100*AM$5)*(1-_xlfn.NORM.DIST((LN(($M63*EXP($L63/100*AM$5)))-LN($K63)-$Q63*AM$5)/($R63*SQRT(AM$5)),0,1,TRUE)))*EXP(-$F$1*AM$5)*INDEX('3)tpx females'!BU$57:BU$107,MATCH($O63,'3)tpx females'!$BB$57:$BB$107,0))</f>
        <v>3281.4981631383907</v>
      </c>
      <c r="AN63" s="32">
        <f ca="1">($K63*EXP(AN$5*($Q63+0.5*($R63)^2))*_xlfn.NORM.DIST((LN(($M63*EXP($L63/100*AN$5)))-LN($K63)-$Q63*AN$5)/($R63*SQRT(AN$5))-$R63*SQRT(AN$5),0,1,TRUE)+$M63*EXP($L63/100*AN$5)*(1-_xlfn.NORM.DIST((LN(($M63*EXP($L63/100*AN$5)))-LN($K63)-$Q63*AN$5)/($R63*SQRT(AN$5)),0,1,TRUE)))*EXP(-$F$1*AN$5)*INDEX('3)tpx females'!BV$57:BV$107,MATCH($O63,'3)tpx females'!$BB$57:$BB$107,0))</f>
        <v>3717.3666555498908</v>
      </c>
      <c r="AO63" s="32">
        <f ca="1">($K63*EXP(AO$5*($Q63+0.5*($R63)^2))*_xlfn.NORM.DIST((LN(($M63*EXP($L63/100*AO$5)))-LN($K63)-$Q63*AO$5)/($R63*SQRT(AO$5))-$R63*SQRT(AO$5),0,1,TRUE)+$M63*EXP($L63/100*AO$5)*(1-_xlfn.NORM.DIST((LN(($M63*EXP($L63/100*AO$5)))-LN($K63)-$Q63*AO$5)/($R63*SQRT(AO$5)),0,1,TRUE)))*EXP(-$F$1*AO$5)*INDEX('3)tpx females'!BW$57:BW$107,MATCH($O63,'3)tpx females'!$BB$57:$BB$107,0))</f>
        <v>4331.7872982902936</v>
      </c>
      <c r="AP63" s="32">
        <f ca="1">($K63*EXP(AP$5*($Q63+0.5*($R63)^2))*_xlfn.NORM.DIST((LN(($M63*EXP($L63/100*AP$5)))-LN($K63)-$Q63*AP$5)/($R63*SQRT(AP$5))-$R63*SQRT(AP$5),0,1,TRUE)+$M63*EXP($L63/100*AP$5)*(1-_xlfn.NORM.DIST((LN(($M63*EXP($L63/100*AP$5)))-LN($K63)-$Q63*AP$5)/($R63*SQRT(AP$5)),0,1,TRUE)))*EXP(-$F$1*AP$5)*INDEX('3)tpx females'!BX$57:BX$107,MATCH($O63,'3)tpx females'!$BB$57:$BB$107,0))</f>
        <v>4617.8095581824527</v>
      </c>
      <c r="AQ63" s="32">
        <f ca="1">($K63*EXP(AQ$5*($Q63+0.5*($R63)^2))*_xlfn.NORM.DIST((LN(($M63*EXP($L63/100*AQ$5)))-LN($K63)-$Q63*AQ$5)/($R63*SQRT(AQ$5))-$R63*SQRT(AQ$5),0,1,TRUE)+$M63*EXP($L63/100*AQ$5)*(1-_xlfn.NORM.DIST((LN(($M63*EXP($L63/100*AQ$5)))-LN($K63)-$Q63*AQ$5)/($R63*SQRT(AQ$5)),0,1,TRUE)))*EXP(-$F$1*AQ$5)*INDEX('3)tpx females'!BY$57:BY$107,MATCH($O63,'3)tpx females'!$BB$57:$BB$107,0))</f>
        <v>5055.2857263273509</v>
      </c>
      <c r="AR63" s="32">
        <f ca="1">($K63*EXP(AR$5*($Q63+0.5*($R63)^2))*_xlfn.NORM.DIST((LN(($M63*EXP($L63/100*AR$5)))-LN($K63)-$Q63*AR$5)/($R63*SQRT(AR$5))-$R63*SQRT(AR$5),0,1,TRUE)+$M63*EXP($L63/100*AR$5)*(1-_xlfn.NORM.DIST((LN(($M63*EXP($L63/100*AR$5)))-LN($K63)-$Q63*AR$5)/($R63*SQRT(AR$5)),0,1,TRUE)))*EXP(-$F$1*AR$5)*INDEX('3)tpx females'!BZ$57:BZ$107,MATCH($O63,'3)tpx females'!$BB$57:$BB$107,0))</f>
        <v>5778.8774598720993</v>
      </c>
      <c r="AS63" s="32">
        <f ca="1">($K63*EXP(AS$5*($Q63+0.5*($R63)^2))*_xlfn.NORM.DIST((LN(($M63*EXP($L63/100*AS$5)))-LN($K63)-$Q63*AS$5)/($R63*SQRT(AS$5))-$R63*SQRT(AS$5),0,1,TRUE)+$M63*EXP($L63/100*AS$5)*(1-_xlfn.NORM.DIST((LN(($M63*EXP($L63/100*AS$5)))-LN($K63)-$Q63*AS$5)/($R63*SQRT(AS$5)),0,1,TRUE)))*EXP(-$F$1*AS$5)*INDEX('3)tpx females'!CA$57:CA$107,MATCH($O63,'3)tpx females'!$BB$57:$BB$107,0))</f>
        <v>6014.0471479095195</v>
      </c>
      <c r="AT63" s="32">
        <f ca="1">($K63*EXP(AT$5*($Q63+0.5*($R63)^2))*_xlfn.NORM.DIST((LN(($M63*EXP($L63/100*AT$5)))-LN($K63)-$Q63*AT$5)/($R63*SQRT(AT$5))-$R63*SQRT(AT$5),0,1,TRUE)+$M63*EXP($L63/100*AT$5)*(1-_xlfn.NORM.DIST((LN(($M63*EXP($L63/100*AT$5)))-LN($K63)-$Q63*AT$5)/($R63*SQRT(AT$5)),0,1,TRUE)))*EXP(-$F$1*AT$5)*INDEX('3)tpx females'!CB$57:CB$107,MATCH($O63,'3)tpx females'!$BB$57:$BB$107,0))</f>
        <v>5861.1405189053303</v>
      </c>
      <c r="AU63" s="32">
        <f ca="1">($K63*EXP(AU$5*($Q63+0.5*($R63)^2))*_xlfn.NORM.DIST((LN(($M63*EXP($L63/100*AU$5)))-LN($K63)-$Q63*AU$5)/($R63*SQRT(AU$5))-$R63*SQRT(AU$5),0,1,TRUE)+$M63*EXP($L63/100*AU$5)*(1-_xlfn.NORM.DIST((LN(($M63*EXP($L63/100*AU$5)))-LN($K63)-$Q63*AU$5)/($R63*SQRT(AU$5)),0,1,TRUE)))*EXP(-$F$1*AU$5)*INDEX('3)tpx females'!CC$57:CC$107,MATCH($O63,'3)tpx females'!$BB$57:$BB$107,0))</f>
        <v>5732.2755084189885</v>
      </c>
      <c r="AV63" s="32">
        <f ca="1">($K63*EXP(AV$5*($Q63+0.5*($R63)^2))*_xlfn.NORM.DIST((LN(($M63*EXP($L63/100*AV$5)))-LN($K63)-$Q63*AV$5)/($R63*SQRT(AV$5))-$R63*SQRT(AV$5),0,1,TRUE)+$M63*EXP($L63/100*AV$5)*(1-_xlfn.NORM.DIST((LN(($M63*EXP($L63/100*AV$5)))-LN($K63)-$Q63*AV$5)/($R63*SQRT(AV$5)),0,1,TRUE)))*EXP(-$F$1*AV$5)*INDEX('3)tpx females'!CD$57:CD$107,MATCH($O63,'3)tpx females'!$BB$57:$BB$107,0))</f>
        <v>5610.8794972270034</v>
      </c>
      <c r="AW63" s="32">
        <f ca="1">($K63*EXP(AW$5*($Q63+0.5*($R63)^2))*_xlfn.NORM.DIST((LN(($M63*EXP($L63/100*AW$5)))-LN($K63)-$Q63*AW$5)/($R63*SQRT(AW$5))-$R63*SQRT(AW$5),0,1,TRUE)+$M63*EXP($L63/100*AW$5)*(1-_xlfn.NORM.DIST((LN(($M63*EXP($L63/100*AW$5)))-LN($K63)-$Q63*AW$5)/($R63*SQRT(AW$5)),0,1,TRUE)))*EXP(-$F$1*AW$5)*INDEX('3)tpx females'!CE$57:CE$107,MATCH($O63,'3)tpx females'!$BB$57:$BB$107,0))</f>
        <v>5576.7294846773184</v>
      </c>
      <c r="AX63" s="32">
        <f ca="1">($K63*EXP(AX$5*($Q63+0.5*($R63)^2))*_xlfn.NORM.DIST((LN(($M63*EXP($L63/100*AX$5)))-LN($K63)-$Q63*AX$5)/($R63*SQRT(AX$5))-$R63*SQRT(AX$5),0,1,TRUE)+$M63*EXP($L63/100*AX$5)*(1-_xlfn.NORM.DIST((LN(($M63*EXP($L63/100*AX$5)))-LN($K63)-$Q63*AX$5)/($R63*SQRT(AX$5)),0,1,TRUE)))*EXP(-$F$1*AX$5)*INDEX('3)tpx females'!CF$57:CF$107,MATCH($O63,'3)tpx females'!$BB$57:$BB$107,0))</f>
        <v>5060.2513089105214</v>
      </c>
      <c r="AY63" s="32">
        <f ca="1">($K63*EXP(AY$5*($Q63+0.5*($R63)^2))*_xlfn.NORM.DIST((LN(($M63*EXP($L63/100*AY$5)))-LN($K63)-$Q63*AY$5)/($R63*SQRT(AY$5))-$R63*SQRT(AY$5),0,1,TRUE)+$M63*EXP($L63/100*AY$5)*(1-_xlfn.NORM.DIST((LN(($M63*EXP($L63/100*AY$5)))-LN($K63)-$Q63*AY$5)/($R63*SQRT(AY$5)),0,1,TRUE)))*EXP(-$F$1*AY$5)*INDEX('3)tpx females'!CG$57:CG$107,MATCH($O63,'3)tpx females'!$BB$57:$BB$107,0))</f>
        <v>4536.7305094029844</v>
      </c>
      <c r="AZ63" s="32">
        <f ca="1">($K63*EXP(AZ$5*($Q63+0.5*($R63)^2))*_xlfn.NORM.DIST((LN(($M63*EXP($L63/100*AZ$5)))-LN($K63)-$Q63*AZ$5)/($R63*SQRT(AZ$5))-$R63*SQRT(AZ$5),0,1,TRUE)+$M63*EXP($L63/100*AZ$5)*(1-_xlfn.NORM.DIST((LN(($M63*EXP($L63/100*AZ$5)))-LN($K63)-$Q63*AZ$5)/($R63*SQRT(AZ$5)),0,1,TRUE)))*EXP(-$F$1*AZ$5)*INDEX('3)tpx females'!CH$57:CH$107,MATCH($O63,'3)tpx females'!$BB$57:$BB$107,0))</f>
        <v>3916.233932711737</v>
      </c>
      <c r="BA63" s="32">
        <f ca="1">($K63*EXP(BA$5*($Q63+0.5*($R63)^2))*_xlfn.NORM.DIST((LN(($M63*EXP($L63/100*BA$5)))-LN($K63)-$Q63*BA$5)/($R63*SQRT(BA$5))-$R63*SQRT(BA$5),0,1,TRUE)+$M63*EXP($L63/100*BA$5)*(1-_xlfn.NORM.DIST((LN(($M63*EXP($L63/100*BA$5)))-LN($K63)-$Q63*BA$5)/($R63*SQRT(BA$5)),0,1,TRUE)))*EXP(-$F$1*BA$5)*INDEX('3)tpx females'!CI$57:CI$107,MATCH($O63,'3)tpx females'!$BB$57:$BB$107,0))</f>
        <v>3238.5123684886098</v>
      </c>
      <c r="BB63" s="32">
        <f ca="1">($K63*EXP(BB$5*($Q63+0.5*($R63)^2))*_xlfn.NORM.DIST((LN(($M63*EXP($L63/100*BB$5)))-LN($K63)-$Q63*BB$5)/($R63*SQRT(BB$5))-$R63*SQRT(BB$5),0,1,TRUE)+$M63*EXP($L63/100*BB$5)*(1-_xlfn.NORM.DIST((LN(($M63*EXP($L63/100*BB$5)))-LN($K63)-$Q63*BB$5)/($R63*SQRT(BB$5)),0,1,TRUE)))*EXP(-$F$1*BB$5)*INDEX('3)tpx females'!CJ$57:CJ$107,MATCH($O63,'3)tpx females'!$BB$57:$BB$107,0))</f>
        <v>2562.2642758113243</v>
      </c>
      <c r="BC63" s="32">
        <f ca="1">($K63*EXP(BC$5*($Q63+0.5*($R63)^2))*_xlfn.NORM.DIST((LN(($M63*EXP($L63/100*BC$5)))-LN($K63)-$Q63*BC$5)/($R63*SQRT(BC$5))-$R63*SQRT(BC$5),0,1,TRUE)+$M63*EXP($L63/100*BC$5)*(1-_xlfn.NORM.DIST((LN(($M63*EXP($L63/100*BC$5)))-LN($K63)-$Q63*BC$5)/($R63*SQRT(BC$5)),0,1,TRUE)))*EXP(-$F$1*BC$5)*INDEX('3)tpx females'!CK$57:CK$107,MATCH($O63,'3)tpx females'!$BB$57:$BB$107,0))</f>
        <v>1942.1734481353449</v>
      </c>
      <c r="BD63" s="32">
        <f ca="1">($K63*EXP(BD$5*($Q63+0.5*($R63)^2))*_xlfn.NORM.DIST((LN(($M63*EXP($L63/100*BD$5)))-LN($K63)-$Q63*BD$5)/($R63*SQRT(BD$5))-$R63*SQRT(BD$5),0,1,TRUE)+$M63*EXP($L63/100*BD$5)*(1-_xlfn.NORM.DIST((LN(($M63*EXP($L63/100*BD$5)))-LN($K63)-$Q63*BD$5)/($R63*SQRT(BD$5)),0,1,TRUE)))*EXP(-$F$1*BD$5)*INDEX('3)tpx females'!CL$57:CL$107,MATCH($O63,'3)tpx females'!$BB$57:$BB$107,0))</f>
        <v>1397.6164772535105</v>
      </c>
      <c r="BE63" s="32">
        <f ca="1">($K63*EXP(BE$5*($Q63+0.5*($R63)^2))*_xlfn.NORM.DIST((LN(($M63*EXP($L63/100*BE$5)))-LN($K63)-$Q63*BE$5)/($R63*SQRT(BE$5))-$R63*SQRT(BE$5),0,1,TRUE)+$M63*EXP($L63/100*BE$5)*(1-_xlfn.NORM.DIST((LN(($M63*EXP($L63/100*BE$5)))-LN($K63)-$Q63*BE$5)/($R63*SQRT(BE$5)),0,1,TRUE)))*EXP(-$F$1*BE$5)*INDEX('3)tpx females'!CM$57:CM$107,MATCH($O63,'3)tpx females'!$BB$57:$BB$107,0))</f>
        <v>949.88868700537603</v>
      </c>
      <c r="BF63" s="32">
        <f ca="1">($K63*EXP(BF$5*($Q63+0.5*($R63)^2))*_xlfn.NORM.DIST((LN(($M63*EXP($L63/100*BF$5)))-LN($K63)-$Q63*BF$5)/($R63*SQRT(BF$5))-$R63*SQRT(BF$5),0,1,TRUE)+$M63*EXP($L63/100*BF$5)*(1-_xlfn.NORM.DIST((LN(($M63*EXP($L63/100*BF$5)))-LN($K63)-$Q63*BF$5)/($R63*SQRT(BF$5)),0,1,TRUE)))*EXP(-$F$1*BF$5)*INDEX('3)tpx females'!CN$57:CN$107,MATCH($O63,'3)tpx females'!$BB$57:$BB$107,0))</f>
        <v>615.90342351034622</v>
      </c>
      <c r="BG63" s="32">
        <f ca="1">($K63*EXP(BG$5*($Q63+0.5*($R63)^2))*_xlfn.NORM.DIST((LN(($M63*EXP($L63/100*BG$5)))-LN($K63)-$Q63*BG$5)/($R63*SQRT(BG$5))-$R63*SQRT(BG$5),0,1,TRUE)+$M63*EXP($L63/100*BG$5)*(1-_xlfn.NORM.DIST((LN(($M63*EXP($L63/100*BG$5)))-LN($K63)-$Q63*BG$5)/($R63*SQRT(BG$5)),0,1,TRUE)))*EXP(-$F$1*BG$5)*INDEX('3)tpx females'!CO$57:CO$107,MATCH($O63,'3)tpx females'!$BB$57:$BB$107,0))</f>
        <v>377.10089948406494</v>
      </c>
      <c r="BH63" s="32">
        <f ca="1">($K63*EXP(BH$5*($Q63+0.5*($R63)^2))*_xlfn.NORM.DIST((LN(($M63*EXP($L63/100*BH$5)))-LN($K63)-$Q63*BH$5)/($R63*SQRT(BH$5))-$R63*SQRT(BH$5),0,1,TRUE)+$M63*EXP($L63/100*BH$5)*(1-_xlfn.NORM.DIST((LN(($M63*EXP($L63/100*BH$5)))-LN($K63)-$Q63*BH$5)/($R63*SQRT(BH$5)),0,1,TRUE)))*EXP(-$F$1*BH$5)*INDEX('3)tpx females'!CP$57:CP$107,MATCH($O63,'3)tpx females'!$BB$57:$BB$107,0))</f>
        <v>220.4721154819733</v>
      </c>
      <c r="BI63" s="32">
        <f ca="1">($K63*EXP(BI$5*($Q63+0.5*($R63)^2))*_xlfn.NORM.DIST((LN(($M63*EXP($L63/100*BI$5)))-LN($K63)-$Q63*BI$5)/($R63*SQRT(BI$5))-$R63*SQRT(BI$5),0,1,TRUE)+$M63*EXP($L63/100*BI$5)*(1-_xlfn.NORM.DIST((LN(($M63*EXP($L63/100*BI$5)))-LN($K63)-$Q63*BI$5)/($R63*SQRT(BI$5)),0,1,TRUE)))*EXP(-$F$1*BI$5)*INDEX('3)tpx females'!CQ$57:CQ$107,MATCH($O63,'3)tpx females'!$BB$57:$BB$107,0))</f>
        <v>116.90009307215502</v>
      </c>
      <c r="BJ63" s="32">
        <f ca="1">($K63*EXP(BJ$5*($Q63+0.5*($R63)^2))*_xlfn.NORM.DIST((LN(($M63*EXP($L63/100*BJ$5)))-LN($K63)-$Q63*BJ$5)/($R63*SQRT(BJ$5))-$R63*SQRT(BJ$5),0,1,TRUE)+$M63*EXP($L63/100*BJ$5)*(1-_xlfn.NORM.DIST((LN(($M63*EXP($L63/100*BJ$5)))-LN($K63)-$Q63*BJ$5)/($R63*SQRT(BJ$5)),0,1,TRUE)))*EXP(-$F$1*BJ$5)*INDEX('3)tpx females'!CR$57:CR$107,MATCH($O63,'3)tpx females'!$BB$57:$BB$107,0))</f>
        <v>63.472099052706724</v>
      </c>
      <c r="BK63" s="32">
        <f ca="1">($K63*EXP(BK$5*($Q63+0.5*($R63)^2))*_xlfn.NORM.DIST((LN(($M63*EXP($L63/100*BK$5)))-LN($K63)-$Q63*BK$5)/($R63*SQRT(BK$5))-$R63*SQRT(BK$5),0,1,TRUE)+$M63*EXP($L63/100*BK$5)*(1-_xlfn.NORM.DIST((LN(($M63*EXP($L63/100*BK$5)))-LN($K63)-$Q63*BK$5)/($R63*SQRT(BK$5)),0,1,TRUE)))*EXP(-$F$1*BK$5)*INDEX('3)tpx females'!CS$57:CS$107,MATCH($O63,'3)tpx females'!$BB$57:$BB$107,0))</f>
        <v>35.759967626978387</v>
      </c>
      <c r="BL63" s="32">
        <f ca="1">($K63*EXP(BL$5*($Q63+0.5*($R63)^2))*_xlfn.NORM.DIST((LN(($M63*EXP($L63/100*BL$5)))-LN($K63)-$Q63*BL$5)/($R63*SQRT(BL$5))-$R63*SQRT(BL$5),0,1,TRUE)+$M63*EXP($L63/100*BL$5)*(1-_xlfn.NORM.DIST((LN(($M63*EXP($L63/100*BL$5)))-LN($K63)-$Q63*BL$5)/($R63*SQRT(BL$5)),0,1,TRUE)))*EXP(-$F$1*BL$5)*INDEX('3)tpx females'!CT$57:CT$107,MATCH($O63,'3)tpx females'!$BB$57:$BB$107,0))</f>
        <v>14.939533572617263</v>
      </c>
      <c r="BM63" s="32">
        <f ca="1">($K63*EXP(BM$5*($Q63+0.5*($R63)^2))*_xlfn.NORM.DIST((LN(($M63*EXP($L63/100*BM$5)))-LN($K63)-$Q63*BM$5)/($R63*SQRT(BM$5))-$R63*SQRT(BM$5),0,1,TRUE)+$M63*EXP($L63/100*BM$5)*(1-_xlfn.NORM.DIST((LN(($M63*EXP($L63/100*BM$5)))-LN($K63)-$Q63*BM$5)/($R63*SQRT(BM$5)),0,1,TRUE)))*EXP(-$F$1*BM$5)*INDEX('3)tpx females'!CU$57:CU$107,MATCH($O63,'3)tpx females'!$BB$57:$BB$107,0))</f>
        <v>0</v>
      </c>
      <c r="BN63" s="32">
        <f ca="1">($K63*EXP(BN$5*($Q63+0.5*($R63)^2))*_xlfn.NORM.DIST((LN(($M63*EXP($L63/100*BN$5)))-LN($K63)-$Q63*BN$5)/($R63*SQRT(BN$5))-$R63*SQRT(BN$5),0,1,TRUE)+$M63*EXP($L63/100*BN$5)*(1-_xlfn.NORM.DIST((LN(($M63*EXP($L63/100*BN$5)))-LN($K63)-$Q63*BN$5)/($R63*SQRT(BN$5)),0,1,TRUE)))*EXP(-$F$1*BN$5)*INDEX('3)tpx females'!CV$57:CV$107,MATCH($O63,'3)tpx females'!$BB$57:$BB$107,0))</f>
        <v>0</v>
      </c>
      <c r="BO63" s="32">
        <f ca="1">($K63*EXP(BO$5*($Q63+0.5*($R63)^2))*_xlfn.NORM.DIST((LN(($M63*EXP($L63/100*BO$5)))-LN($K63)-$Q63*BO$5)/($R63*SQRT(BO$5))-$R63*SQRT(BO$5),0,1,TRUE)+$M63*EXP($L63/100*BO$5)*(1-_xlfn.NORM.DIST((LN(($M63*EXP($L63/100*BO$5)))-LN($K63)-$Q63*BO$5)/($R63*SQRT(BO$5)),0,1,TRUE)))*EXP(-$F$1*BO$5)*INDEX('3)tpx females'!CW$57:CW$107,MATCH($O63,'3)tpx females'!$BB$57:$BB$107,0))</f>
        <v>0</v>
      </c>
      <c r="BP63" s="32">
        <f ca="1">($K63*EXP(BP$5*($Q63+0.5*($R63)^2))*_xlfn.NORM.DIST((LN(($M63*EXP($L63/100*BP$5)))-LN($K63)-$Q63*BP$5)/($R63*SQRT(BP$5))-$R63*SQRT(BP$5),0,1,TRUE)+$M63*EXP($L63/100*BP$5)*(1-_xlfn.NORM.DIST((LN(($M63*EXP($L63/100*BP$5)))-LN($K63)-$Q63*BP$5)/($R63*SQRT(BP$5)),0,1,TRUE)))*EXP(-$F$1*BP$5)*INDEX('3)tpx females'!CX$57:CX$107,MATCH($O63,'3)tpx females'!$BB$57:$BB$107,0))</f>
        <v>0</v>
      </c>
      <c r="BQ63" s="32">
        <f ca="1">($K63*EXP(BQ$5*($Q63+0.5*($R63)^2))*_xlfn.NORM.DIST((LN(($M63*EXP($L63/100*BQ$5)))-LN($K63)-$Q63*BQ$5)/($R63*SQRT(BQ$5))-$R63*SQRT(BQ$5),0,1,TRUE)+$M63*EXP($L63/100*BQ$5)*(1-_xlfn.NORM.DIST((LN(($M63*EXP($L63/100*BQ$5)))-LN($K63)-$Q63*BQ$5)/($R63*SQRT(BQ$5)),0,1,TRUE)))*EXP(-$F$1*BQ$5)*INDEX('3)tpx females'!CY$57:CY$107,MATCH($O63,'3)tpx females'!$BB$57:$BB$107,0))</f>
        <v>0</v>
      </c>
      <c r="BR63" s="32">
        <f ca="1">($K63*EXP(BR$5*($Q63+0.5*($R63)^2))*_xlfn.NORM.DIST((LN(($M63*EXP($L63/100*BR$5)))-LN($K63)-$Q63*BR$5)/($R63*SQRT(BR$5))-$R63*SQRT(BR$5),0,1,TRUE)+$M63*EXP($L63/100*BR$5)*(1-_xlfn.NORM.DIST((LN(($M63*EXP($L63/100*BR$5)))-LN($K63)-$Q63*BR$5)/($R63*SQRT(BR$5)),0,1,TRUE)))*EXP(-$F$1*BR$5)*INDEX('3)tpx females'!CZ$57:CZ$107,MATCH($O63,'3)tpx females'!$BB$57:$BB$107,0))</f>
        <v>0</v>
      </c>
      <c r="BS63" s="32">
        <f ca="1">($K63*EXP(BS$5*($Q63+0.5*($R63)^2))*_xlfn.NORM.DIST((LN(($M63*EXP($L63/100*BS$5)))-LN($K63)-$Q63*BS$5)/($R63*SQRT(BS$5))-$R63*SQRT(BS$5),0,1,TRUE)+$M63*EXP($L63/100*BS$5)*(1-_xlfn.NORM.DIST((LN(($M63*EXP($L63/100*BS$5)))-LN($K63)-$Q63*BS$5)/($R63*SQRT(BS$5)),0,1,TRUE)))*EXP(-$F$1*BS$5)*INDEX('3)tpx females'!DA$57:DA$107,MATCH($O63,'3)tpx females'!$BB$57:$BB$107,0))</f>
        <v>0</v>
      </c>
      <c r="BU63" s="32">
        <f t="shared" si="58"/>
        <v>87160.75466557371</v>
      </c>
      <c r="BV63" s="32">
        <f t="shared" si="67"/>
        <v>82249.241558720314</v>
      </c>
      <c r="BW63" s="32">
        <f t="shared" si="68"/>
        <v>83242.178161832999</v>
      </c>
      <c r="BX63" s="32">
        <f t="shared" si="69"/>
        <v>84247.101782444166</v>
      </c>
      <c r="BY63" s="32">
        <f t="shared" si="70"/>
        <v>85264.157131291679</v>
      </c>
      <c r="BZ63" s="32">
        <f t="shared" si="71"/>
        <v>86293.490666103273</v>
      </c>
      <c r="CA63" s="32">
        <f t="shared" si="72"/>
        <v>87335.250612686636</v>
      </c>
      <c r="CB63" s="32">
        <f t="shared" si="73"/>
        <v>88389.586986274298</v>
      </c>
      <c r="CC63" s="32">
        <f t="shared" si="74"/>
        <v>89456.651613125898</v>
      </c>
      <c r="CD63" s="32">
        <f t="shared" si="75"/>
        <v>90536.598152391627</v>
      </c>
      <c r="CE63" s="32">
        <f t="shared" si="76"/>
        <v>91629.58211823905</v>
      </c>
      <c r="CF63" s="32">
        <f t="shared" si="77"/>
        <v>92735.760902242662</v>
      </c>
      <c r="CG63" s="32">
        <f t="shared" si="78"/>
        <v>93855.293795987149</v>
      </c>
      <c r="CH63" s="32">
        <f t="shared" si="79"/>
        <v>94988.342013507368</v>
      </c>
      <c r="CI63" s="32">
        <f t="shared" si="80"/>
        <v>96135.068711653439</v>
      </c>
      <c r="CJ63" s="32">
        <f t="shared" si="81"/>
        <v>97295.639001368196</v>
      </c>
      <c r="CK63" s="32">
        <f t="shared" si="82"/>
        <v>98470.219930094085</v>
      </c>
      <c r="CL63" s="32">
        <f t="shared" si="83"/>
        <v>99658.980390568089</v>
      </c>
      <c r="CM63" s="32">
        <f t="shared" si="84"/>
        <v>100862.09087213485</v>
      </c>
      <c r="CN63" s="32">
        <f t="shared" si="85"/>
        <v>102079.72292097399</v>
      </c>
      <c r="CO63" s="32">
        <f t="shared" si="86"/>
        <v>103312.04812513827</v>
      </c>
      <c r="CP63" s="32">
        <f t="shared" si="87"/>
        <v>104559.23640278295</v>
      </c>
      <c r="CQ63" s="32">
        <f t="shared" si="88"/>
        <v>105821.4533606481</v>
      </c>
      <c r="CR63" s="32">
        <f t="shared" si="89"/>
        <v>107098.85651307217</v>
      </c>
      <c r="CS63" s="32">
        <f t="shared" si="90"/>
        <v>108391.59021059732</v>
      </c>
      <c r="CT63" s="32">
        <f t="shared" si="91"/>
        <v>109699.77921527596</v>
      </c>
      <c r="CU63" s="32">
        <f t="shared" si="92"/>
        <v>111023.52096553099</v>
      </c>
      <c r="CV63" s="32">
        <f t="shared" si="93"/>
        <v>112362.87668293755</v>
      </c>
      <c r="CW63" s="32">
        <f t="shared" si="94"/>
        <v>113717.8615732491</v>
      </c>
      <c r="CX63" s="32">
        <f t="shared" si="95"/>
        <v>115088.43445374875</v>
      </c>
      <c r="CY63" s="32">
        <f t="shared" si="96"/>
        <v>116474.48719182533</v>
      </c>
      <c r="CZ63" s="32">
        <f t="shared" si="97"/>
        <v>117875.83436286545</v>
      </c>
      <c r="DA63" s="32">
        <f t="shared" si="98"/>
        <v>119292.20353003604</v>
      </c>
      <c r="DB63" s="32">
        <f t="shared" si="99"/>
        <v>120723.2265179215</v>
      </c>
      <c r="DC63" s="32">
        <f t="shared" si="100"/>
        <v>122168.43200160592</v>
      </c>
      <c r="DD63" s="32">
        <f t="shared" si="101"/>
        <v>123627.23966873004</v>
      </c>
      <c r="DE63" s="32">
        <f t="shared" si="102"/>
        <v>125098.95614036199</v>
      </c>
      <c r="DF63" s="32">
        <f t="shared" si="103"/>
        <v>126582.77276269039</v>
      </c>
      <c r="DG63" s="32">
        <f t="shared" si="104"/>
        <v>128077.76531015649</v>
      </c>
      <c r="DH63" s="32">
        <f t="shared" si="105"/>
        <v>129582.89557518966</v>
      </c>
      <c r="DI63" s="32">
        <f t="shared" si="106"/>
        <v>131097.0147626393</v>
      </c>
      <c r="DJ63" s="32">
        <f t="shared" si="107"/>
        <v>132618.86855973577</v>
      </c>
      <c r="DK63" s="32">
        <f t="shared" si="108"/>
        <v>134147.10371555775</v>
      </c>
      <c r="DL63" s="32">
        <f t="shared" si="109"/>
        <v>135680.2759374326</v>
      </c>
      <c r="DM63" s="32">
        <f t="shared" si="110"/>
        <v>137216.85889485222</v>
      </c>
      <c r="DN63" s="32">
        <f t="shared" si="111"/>
        <v>138755.25411339122</v>
      </c>
      <c r="DO63" s="32">
        <f t="shared" si="112"/>
        <v>140293.80154060319</v>
      </c>
      <c r="DP63" s="32">
        <f t="shared" si="113"/>
        <v>141830.79057168108</v>
      </c>
      <c r="DQ63" s="32">
        <f t="shared" si="114"/>
        <v>143364.47133352939</v>
      </c>
      <c r="DR63" s="32">
        <f t="shared" si="115"/>
        <v>144893.0660405868</v>
      </c>
      <c r="DT63" s="48">
        <f t="shared" si="116"/>
        <v>67</v>
      </c>
      <c r="DU63" s="32"/>
      <c r="DV63" s="32">
        <f ca="1">INDEX('3)tpx females'!BD$57:BD$107,MATCH('3) 2016 cases'!DT63,'3)tpx females'!$BB$57:$BB$107,0))</f>
        <v>6.8774194412377643E-3</v>
      </c>
      <c r="DW63" s="32">
        <f t="shared" ca="1" si="117"/>
        <v>-599.44106864997184</v>
      </c>
      <c r="DX63" s="32">
        <f t="shared" ca="1" si="61"/>
        <v>0.99312258055876224</v>
      </c>
      <c r="DZ63" s="32">
        <f t="shared" ca="1" si="118"/>
        <v>-112726.38048194609</v>
      </c>
      <c r="EA63" s="32">
        <f t="shared" ca="1" si="119"/>
        <v>25565.625816372383</v>
      </c>
      <c r="EB63" s="32">
        <f t="shared" ca="1" si="64"/>
        <v>175.82553201692951</v>
      </c>
      <c r="EC63" s="32">
        <f ca="1">EA63*'3) Value'!AN75</f>
        <v>0</v>
      </c>
      <c r="EE63" s="32">
        <f ca="1">IF(EC63=0,'3) Value'!AM75+'3) 2016 cases'!DZ63,0)</f>
        <v>1.3715976278326707</v>
      </c>
    </row>
    <row r="64" spans="3:135" x14ac:dyDescent="0.25">
      <c r="C64" s="32" t="s">
        <v>16</v>
      </c>
      <c r="D64" s="32" t="s">
        <v>12</v>
      </c>
      <c r="E64" s="49">
        <v>13943</v>
      </c>
      <c r="F64" s="32" t="s">
        <v>19</v>
      </c>
      <c r="G64" s="32" t="s">
        <v>14</v>
      </c>
      <c r="H64" s="49">
        <v>14431</v>
      </c>
      <c r="I64" s="32" t="s">
        <v>13</v>
      </c>
      <c r="J64" s="32" t="s">
        <v>20</v>
      </c>
      <c r="K64" s="52">
        <v>625000</v>
      </c>
      <c r="L64" s="52">
        <v>7.25</v>
      </c>
      <c r="M64" s="52">
        <v>271319</v>
      </c>
      <c r="O64" s="48">
        <f>ROUND(($B$1-H64)/365,0)</f>
        <v>77</v>
      </c>
      <c r="Q64" s="32">
        <f>INDEX('2b)Working'!$I$61:$P$61,MATCH($J64,'2b)Working'!$I$60:$P$60,0))</f>
        <v>7.4552232955274328E-2</v>
      </c>
      <c r="R64" s="32">
        <f>INDEX('2b)Working'!$I$62:$P$62,MATCH($J64,'2b)Working'!$I$60:$P$60,0))</f>
        <v>6.4868498859960141E-2</v>
      </c>
      <c r="T64" s="9">
        <f t="shared" ca="1" si="66"/>
        <v>280166.95780829305</v>
      </c>
      <c r="U64" s="10"/>
      <c r="V64" s="32">
        <f ca="1">($K64*EXP(V$5*($Q64+0.5*($R64)^2))*_xlfn.NORM.DIST((LN(($M64*EXP($L64/100*V$5)))-LN($K64)-$Q64*V$5)/($R64*SQRT(V$5))-$R64*SQRT(V$5),0,1,TRUE)+$M64*EXP($L64/100*V$5)*(1-_xlfn.NORM.DIST((LN(($M64*EXP($L64/100*V$5)))-LN($K64)-$Q64*V$5)/($R64*SQRT(V$5)),0,1,TRUE)))*EXP(-$F$1*V$5)*INDEX('3)tpx females'!BD$57:BD$107,MATCH($O64,'3)tpx females'!$BB$57:$BB$107,0))</f>
        <v>5676.6095934678324</v>
      </c>
      <c r="W64" s="32">
        <f ca="1">($K64*EXP(W$5*($Q64+0.5*($R64)^2))*_xlfn.NORM.DIST((LN(($M64*EXP($L64/100*W$5)))-LN($K64)-$Q64*W$5)/($R64*SQRT(W$5))-$R64*SQRT(W$5),0,1,TRUE)+$M64*EXP($L64/100*W$5)*(1-_xlfn.NORM.DIST((LN(($M64*EXP($L64/100*W$5)))-LN($K64)-$Q64*W$5)/($R64*SQRT(W$5)),0,1,TRUE)))*EXP(-$F$1*W$5)*INDEX('3)tpx females'!BE$57:BE$107,MATCH($O64,'3)tpx females'!$BB$57:$BB$107,0))</f>
        <v>6116.2589632461395</v>
      </c>
      <c r="X64" s="32">
        <f ca="1">($K64*EXP(X$5*($Q64+0.5*($R64)^2))*_xlfn.NORM.DIST((LN(($M64*EXP($L64/100*X$5)))-LN($K64)-$Q64*X$5)/($R64*SQRT(X$5))-$R64*SQRT(X$5),0,1,TRUE)+$M64*EXP($L64/100*X$5)*(1-_xlfn.NORM.DIST((LN(($M64*EXP($L64/100*X$5)))-LN($K64)-$Q64*X$5)/($R64*SQRT(X$5)),0,1,TRUE)))*EXP(-$F$1*X$5)*INDEX('3)tpx females'!BF$57:BF$107,MATCH($O64,'3)tpx females'!$BB$57:$BB$107,0))</f>
        <v>6540.823556011529</v>
      </c>
      <c r="Y64" s="32">
        <f ca="1">($K64*EXP(Y$5*($Q64+0.5*($R64)^2))*_xlfn.NORM.DIST((LN(($M64*EXP($L64/100*Y$5)))-LN($K64)-$Q64*Y$5)/($R64*SQRT(Y$5))-$R64*SQRT(Y$5),0,1,TRUE)+$M64*EXP($L64/100*Y$5)*(1-_xlfn.NORM.DIST((LN(($M64*EXP($L64/100*Y$5)))-LN($K64)-$Q64*Y$5)/($R64*SQRT(Y$5)),0,1,TRUE)))*EXP(-$F$1*Y$5)*INDEX('3)tpx females'!BG$57:BG$107,MATCH($O64,'3)tpx females'!$BB$57:$BB$107,0))</f>
        <v>7688.7314412757314</v>
      </c>
      <c r="Z64" s="32">
        <f ca="1">($K64*EXP(Z$5*($Q64+0.5*($R64)^2))*_xlfn.NORM.DIST((LN(($M64*EXP($L64/100*Z$5)))-LN($K64)-$Q64*Z$5)/($R64*SQRT(Z$5))-$R64*SQRT(Z$5),0,1,TRUE)+$M64*EXP($L64/100*Z$5)*(1-_xlfn.NORM.DIST((LN(($M64*EXP($L64/100*Z$5)))-LN($K64)-$Q64*Z$5)/($R64*SQRT(Z$5)),0,1,TRUE)))*EXP(-$F$1*Z$5)*INDEX('3)tpx females'!BH$57:BH$107,MATCH($O64,'3)tpx females'!$BB$57:$BB$107,0))</f>
        <v>8349.7381104795659</v>
      </c>
      <c r="AA64" s="32">
        <f ca="1">($K64*EXP(AA$5*($Q64+0.5*($R64)^2))*_xlfn.NORM.DIST((LN(($M64*EXP($L64/100*AA$5)))-LN($K64)-$Q64*AA$5)/($R64*SQRT(AA$5))-$R64*SQRT(AA$5),0,1,TRUE)+$M64*EXP($L64/100*AA$5)*(1-_xlfn.NORM.DIST((LN(($M64*EXP($L64/100*AA$5)))-LN($K64)-$Q64*AA$5)/($R64*SQRT(AA$5)),0,1,TRUE)))*EXP(-$F$1*AA$5)*INDEX('3)tpx females'!BI$57:BI$107,MATCH($O64,'3)tpx females'!$BB$57:$BB$107,0))</f>
        <v>9602.5951269615725</v>
      </c>
      <c r="AB64" s="32">
        <f ca="1">($K64*EXP(AB$5*($Q64+0.5*($R64)^2))*_xlfn.NORM.DIST((LN(($M64*EXP($L64/100*AB$5)))-LN($K64)-$Q64*AB$5)/($R64*SQRT(AB$5))-$R64*SQRT(AB$5),0,1,TRUE)+$M64*EXP($L64/100*AB$5)*(1-_xlfn.NORM.DIST((LN(($M64*EXP($L64/100*AB$5)))-LN($K64)-$Q64*AB$5)/($R64*SQRT(AB$5)),0,1,TRUE)))*EXP(-$F$1*AB$5)*INDEX('3)tpx females'!BJ$57:BJ$107,MATCH($O64,'3)tpx females'!$BB$57:$BB$107,0))</f>
        <v>10567.214949296595</v>
      </c>
      <c r="AC64" s="32">
        <f ca="1">($K64*EXP(AC$5*($Q64+0.5*($R64)^2))*_xlfn.NORM.DIST((LN(($M64*EXP($L64/100*AC$5)))-LN($K64)-$Q64*AC$5)/($R64*SQRT(AC$5))-$R64*SQRT(AC$5),0,1,TRUE)+$M64*EXP($L64/100*AC$5)*(1-_xlfn.NORM.DIST((LN(($M64*EXP($L64/100*AC$5)))-LN($K64)-$Q64*AC$5)/($R64*SQRT(AC$5)),0,1,TRUE)))*EXP(-$F$1*AC$5)*INDEX('3)tpx females'!BK$57:BK$107,MATCH($O64,'3)tpx females'!$BB$57:$BB$107,0))</f>
        <v>10960.105921225309</v>
      </c>
      <c r="AD64" s="32">
        <f ca="1">($K64*EXP(AD$5*($Q64+0.5*($R64)^2))*_xlfn.NORM.DIST((LN(($M64*EXP($L64/100*AD$5)))-LN($K64)-$Q64*AD$5)/($R64*SQRT(AD$5))-$R64*SQRT(AD$5),0,1,TRUE)+$M64*EXP($L64/100*AD$5)*(1-_xlfn.NORM.DIST((LN(($M64*EXP($L64/100*AD$5)))-LN($K64)-$Q64*AD$5)/($R64*SQRT(AD$5)),0,1,TRUE)))*EXP(-$F$1*AD$5)*INDEX('3)tpx females'!BL$57:BL$107,MATCH($O64,'3)tpx females'!$BB$57:$BB$107,0))</f>
        <v>12187.813547575091</v>
      </c>
      <c r="AE64" s="32">
        <f ca="1">($K64*EXP(AE$5*($Q64+0.5*($R64)^2))*_xlfn.NORM.DIST((LN(($M64*EXP($L64/100*AE$5)))-LN($K64)-$Q64*AE$5)/($R64*SQRT(AE$5))-$R64*SQRT(AE$5),0,1,TRUE)+$M64*EXP($L64/100*AE$5)*(1-_xlfn.NORM.DIST((LN(($M64*EXP($L64/100*AE$5)))-LN($K64)-$Q64*AE$5)/($R64*SQRT(AE$5)),0,1,TRUE)))*EXP(-$F$1*AE$5)*INDEX('3)tpx females'!BM$57:BM$107,MATCH($O64,'3)tpx females'!$BB$57:$BB$107,0))</f>
        <v>13711.325162986268</v>
      </c>
      <c r="AF64" s="32">
        <f ca="1">($K64*EXP(AF$5*($Q64+0.5*($R64)^2))*_xlfn.NORM.DIST((LN(($M64*EXP($L64/100*AF$5)))-LN($K64)-$Q64*AF$5)/($R64*SQRT(AF$5))-$R64*SQRT(AF$5),0,1,TRUE)+$M64*EXP($L64/100*AF$5)*(1-_xlfn.NORM.DIST((LN(($M64*EXP($L64/100*AF$5)))-LN($K64)-$Q64*AF$5)/($R64*SQRT(AF$5)),0,1,TRUE)))*EXP(-$F$1*AF$5)*INDEX('3)tpx females'!BN$57:BN$107,MATCH($O64,'3)tpx females'!$BB$57:$BB$107,0))</f>
        <v>14391.490015905803</v>
      </c>
      <c r="AG64" s="32">
        <f ca="1">($K64*EXP(AG$5*($Q64+0.5*($R64)^2))*_xlfn.NORM.DIST((LN(($M64*EXP($L64/100*AG$5)))-LN($K64)-$Q64*AG$5)/($R64*SQRT(AG$5))-$R64*SQRT(AG$5),0,1,TRUE)+$M64*EXP($L64/100*AG$5)*(1-_xlfn.NORM.DIST((LN(($M64*EXP($L64/100*AG$5)))-LN($K64)-$Q64*AG$5)/($R64*SQRT(AG$5)),0,1,TRUE)))*EXP(-$F$1*AG$5)*INDEX('3)tpx females'!BO$57:BO$107,MATCH($O64,'3)tpx females'!$BB$57:$BB$107,0))</f>
        <v>15364.936328723592</v>
      </c>
      <c r="AH64" s="32">
        <f ca="1">($K64*EXP(AH$5*($Q64+0.5*($R64)^2))*_xlfn.NORM.DIST((LN(($M64*EXP($L64/100*AH$5)))-LN($K64)-$Q64*AH$5)/($R64*SQRT(AH$5))-$R64*SQRT(AH$5),0,1,TRUE)+$M64*EXP($L64/100*AH$5)*(1-_xlfn.NORM.DIST((LN(($M64*EXP($L64/100*AH$5)))-LN($K64)-$Q64*AH$5)/($R64*SQRT(AH$5)),0,1,TRUE)))*EXP(-$F$1*AH$5)*INDEX('3)tpx females'!BP$57:BP$107,MATCH($O64,'3)tpx females'!$BB$57:$BB$107,0))</f>
        <v>16983.871495521696</v>
      </c>
      <c r="AI64" s="32">
        <f ca="1">($K64*EXP(AI$5*($Q64+0.5*($R64)^2))*_xlfn.NORM.DIST((LN(($M64*EXP($L64/100*AI$5)))-LN($K64)-$Q64*AI$5)/($R64*SQRT(AI$5))-$R64*SQRT(AI$5),0,1,TRUE)+$M64*EXP($L64/100*AI$5)*(1-_xlfn.NORM.DIST((LN(($M64*EXP($L64/100*AI$5)))-LN($K64)-$Q64*AI$5)/($R64*SQRT(AI$5)),0,1,TRUE)))*EXP(-$F$1*AI$5)*INDEX('3)tpx females'!BQ$57:BQ$107,MATCH($O64,'3)tpx females'!$BB$57:$BB$107,0))</f>
        <v>17286.2627421008</v>
      </c>
      <c r="AJ64" s="32">
        <f ca="1">($K64*EXP(AJ$5*($Q64+0.5*($R64)^2))*_xlfn.NORM.DIST((LN(($M64*EXP($L64/100*AJ$5)))-LN($K64)-$Q64*AJ$5)/($R64*SQRT(AJ$5))-$R64*SQRT(AJ$5),0,1,TRUE)+$M64*EXP($L64/100*AJ$5)*(1-_xlfn.NORM.DIST((LN(($M64*EXP($L64/100*AJ$5)))-LN($K64)-$Q64*AJ$5)/($R64*SQRT(AJ$5)),0,1,TRUE)))*EXP(-$F$1*AJ$5)*INDEX('3)tpx females'!BR$57:BR$107,MATCH($O64,'3)tpx females'!$BB$57:$BB$107,0))</f>
        <v>16546.383897894229</v>
      </c>
      <c r="AK64" s="32">
        <f ca="1">($K64*EXP(AK$5*($Q64+0.5*($R64)^2))*_xlfn.NORM.DIST((LN(($M64*EXP($L64/100*AK$5)))-LN($K64)-$Q64*AK$5)/($R64*SQRT(AK$5))-$R64*SQRT(AK$5),0,1,TRUE)+$M64*EXP($L64/100*AK$5)*(1-_xlfn.NORM.DIST((LN(($M64*EXP($L64/100*AK$5)))-LN($K64)-$Q64*AK$5)/($R64*SQRT(AK$5)),0,1,TRUE)))*EXP(-$F$1*AK$5)*INDEX('3)tpx females'!BS$57:BS$107,MATCH($O64,'3)tpx females'!$BB$57:$BB$107,0))</f>
        <v>15866.883510745287</v>
      </c>
      <c r="AL64" s="32">
        <f ca="1">($K64*EXP(AL$5*($Q64+0.5*($R64)^2))*_xlfn.NORM.DIST((LN(($M64*EXP($L64/100*AL$5)))-LN($K64)-$Q64*AL$5)/($R64*SQRT(AL$5))-$R64*SQRT(AL$5),0,1,TRUE)+$M64*EXP($L64/100*AL$5)*(1-_xlfn.NORM.DIST((LN(($M64*EXP($L64/100*AL$5)))-LN($K64)-$Q64*AL$5)/($R64*SQRT(AL$5)),0,1,TRUE)))*EXP(-$F$1*AL$5)*INDEX('3)tpx females'!BT$57:BT$107,MATCH($O64,'3)tpx females'!$BB$57:$BB$107,0))</f>
        <v>15205.047554810068</v>
      </c>
      <c r="AM64" s="32">
        <f ca="1">($K64*EXP(AM$5*($Q64+0.5*($R64)^2))*_xlfn.NORM.DIST((LN(($M64*EXP($L64/100*AM$5)))-LN($K64)-$Q64*AM$5)/($R64*SQRT(AM$5))-$R64*SQRT(AM$5),0,1,TRUE)+$M64*EXP($L64/100*AM$5)*(1-_xlfn.NORM.DIST((LN(($M64*EXP($L64/100*AM$5)))-LN($K64)-$Q64*AM$5)/($R64*SQRT(AM$5)),0,1,TRUE)))*EXP(-$F$1*AM$5)*INDEX('3)tpx females'!BU$57:BU$107,MATCH($O64,'3)tpx females'!$BB$57:$BB$107,0))</f>
        <v>14751.914790301509</v>
      </c>
      <c r="AN64" s="32">
        <f ca="1">($K64*EXP(AN$5*($Q64+0.5*($R64)^2))*_xlfn.NORM.DIST((LN(($M64*EXP($L64/100*AN$5)))-LN($K64)-$Q64*AN$5)/($R64*SQRT(AN$5))-$R64*SQRT(AN$5),0,1,TRUE)+$M64*EXP($L64/100*AN$5)*(1-_xlfn.NORM.DIST((LN(($M64*EXP($L64/100*AN$5)))-LN($K64)-$Q64*AN$5)/($R64*SQRT(AN$5)),0,1,TRUE)))*EXP(-$F$1*AN$5)*INDEX('3)tpx females'!BV$57:BV$107,MATCH($O64,'3)tpx females'!$BB$57:$BB$107,0))</f>
        <v>13143.448547509915</v>
      </c>
      <c r="AO64" s="32">
        <f ca="1">($K64*EXP(AO$5*($Q64+0.5*($R64)^2))*_xlfn.NORM.DIST((LN(($M64*EXP($L64/100*AO$5)))-LN($K64)-$Q64*AO$5)/($R64*SQRT(AO$5))-$R64*SQRT(AO$5),0,1,TRUE)+$M64*EXP($L64/100*AO$5)*(1-_xlfn.NORM.DIST((LN(($M64*EXP($L64/100*AO$5)))-LN($K64)-$Q64*AO$5)/($R64*SQRT(AO$5)),0,1,TRUE)))*EXP(-$F$1*AO$5)*INDEX('3)tpx females'!BW$57:BW$107,MATCH($O64,'3)tpx females'!$BB$57:$BB$107,0))</f>
        <v>11561.451327217288</v>
      </c>
      <c r="AP64" s="32">
        <f ca="1">($K64*EXP(AP$5*($Q64+0.5*($R64)^2))*_xlfn.NORM.DIST((LN(($M64*EXP($L64/100*AP$5)))-LN($K64)-$Q64*AP$5)/($R64*SQRT(AP$5))-$R64*SQRT(AP$5),0,1,TRUE)+$M64*EXP($L64/100*AP$5)*(1-_xlfn.NORM.DIST((LN(($M64*EXP($L64/100*AP$5)))-LN($K64)-$Q64*AP$5)/($R64*SQRT(AP$5)),0,1,TRUE)))*EXP(-$F$1*AP$5)*INDEX('3)tpx females'!BX$57:BX$107,MATCH($O64,'3)tpx females'!$BB$57:$BB$107,0))</f>
        <v>9806.7594108716839</v>
      </c>
      <c r="AQ64" s="32">
        <f ca="1">($K64*EXP(AQ$5*($Q64+0.5*($R64)^2))*_xlfn.NORM.DIST((LN(($M64*EXP($L64/100*AQ$5)))-LN($K64)-$Q64*AQ$5)/($R64*SQRT(AQ$5))-$R64*SQRT(AQ$5),0,1,TRUE)+$M64*EXP($L64/100*AQ$5)*(1-_xlfn.NORM.DIST((LN(($M64*EXP($L64/100*AQ$5)))-LN($K64)-$Q64*AQ$5)/($R64*SQRT(AQ$5)),0,1,TRUE)))*EXP(-$F$1*AQ$5)*INDEX('3)tpx females'!BY$57:BY$107,MATCH($O64,'3)tpx females'!$BB$57:$BB$107,0))</f>
        <v>7984.4280478677956</v>
      </c>
      <c r="AR64" s="32">
        <f ca="1">($K64*EXP(AR$5*($Q64+0.5*($R64)^2))*_xlfn.NORM.DIST((LN(($M64*EXP($L64/100*AR$5)))-LN($K64)-$Q64*AR$5)/($R64*SQRT(AR$5))-$R64*SQRT(AR$5),0,1,TRUE)+$M64*EXP($L64/100*AR$5)*(1-_xlfn.NORM.DIST((LN(($M64*EXP($L64/100*AR$5)))-LN($K64)-$Q64*AR$5)/($R64*SQRT(AR$5)),0,1,TRUE)))*EXP(-$F$1*AR$5)*INDEX('3)tpx females'!BZ$57:BZ$107,MATCH($O64,'3)tpx females'!$BB$57:$BB$107,0))</f>
        <v>6231.2074748369841</v>
      </c>
      <c r="AS64" s="32">
        <f ca="1">($K64*EXP(AS$5*($Q64+0.5*($R64)^2))*_xlfn.NORM.DIST((LN(($M64*EXP($L64/100*AS$5)))-LN($K64)-$Q64*AS$5)/($R64*SQRT(AS$5))-$R64*SQRT(AS$5),0,1,TRUE)+$M64*EXP($L64/100*AS$5)*(1-_xlfn.NORM.DIST((LN(($M64*EXP($L64/100*AS$5)))-LN($K64)-$Q64*AS$5)/($R64*SQRT(AS$5)),0,1,TRUE)))*EXP(-$F$1*AS$5)*INDEX('3)tpx females'!CA$57:CA$107,MATCH($O64,'3)tpx females'!$BB$57:$BB$107,0))</f>
        <v>4665.3577431555732</v>
      </c>
      <c r="AT64" s="32">
        <f ca="1">($K64*EXP(AT$5*($Q64+0.5*($R64)^2))*_xlfn.NORM.DIST((LN(($M64*EXP($L64/100*AT$5)))-LN($K64)-$Q64*AT$5)/($R64*SQRT(AT$5))-$R64*SQRT(AT$5),0,1,TRUE)+$M64*EXP($L64/100*AT$5)*(1-_xlfn.NORM.DIST((LN(($M64*EXP($L64/100*AT$5)))-LN($K64)-$Q64*AT$5)/($R64*SQRT(AT$5)),0,1,TRUE)))*EXP(-$F$1*AT$5)*INDEX('3)tpx females'!CB$57:CB$107,MATCH($O64,'3)tpx females'!$BB$57:$BB$107,0))</f>
        <v>3323.6814951879974</v>
      </c>
      <c r="AU64" s="32">
        <f ca="1">($K64*EXP(AU$5*($Q64+0.5*($R64)^2))*_xlfn.NORM.DIST((LN(($M64*EXP($L64/100*AU$5)))-LN($K64)-$Q64*AU$5)/($R64*SQRT(AU$5))-$R64*SQRT(AU$5),0,1,TRUE)+$M64*EXP($L64/100*AU$5)*(1-_xlfn.NORM.DIST((LN(($M64*EXP($L64/100*AU$5)))-LN($K64)-$Q64*AU$5)/($R64*SQRT(AU$5)),0,1,TRUE)))*EXP(-$F$1*AU$5)*INDEX('3)tpx females'!CC$57:CC$107,MATCH($O64,'3)tpx females'!$BB$57:$BB$107,0))</f>
        <v>2247.1910758001077</v>
      </c>
      <c r="AV64" s="32">
        <f ca="1">($K64*EXP(AV$5*($Q64+0.5*($R64)^2))*_xlfn.NORM.DIST((LN(($M64*EXP($L64/100*AV$5)))-LN($K64)-$Q64*AV$5)/($R64*SQRT(AV$5))-$R64*SQRT(AV$5),0,1,TRUE)+$M64*EXP($L64/100*AV$5)*(1-_xlfn.NORM.DIST((LN(($M64*EXP($L64/100*AV$5)))-LN($K64)-$Q64*AV$5)/($R64*SQRT(AV$5)),0,1,TRUE)))*EXP(-$F$1*AV$5)*INDEX('3)tpx females'!CD$57:CD$107,MATCH($O64,'3)tpx females'!$BB$57:$BB$107,0))</f>
        <v>1449.7367403707585</v>
      </c>
      <c r="AW64" s="32">
        <f ca="1">($K64*EXP(AW$5*($Q64+0.5*($R64)^2))*_xlfn.NORM.DIST((LN(($M64*EXP($L64/100*AW$5)))-LN($K64)-$Q64*AW$5)/($R64*SQRT(AW$5))-$R64*SQRT(AW$5),0,1,TRUE)+$M64*EXP($L64/100*AW$5)*(1-_xlfn.NORM.DIST((LN(($M64*EXP($L64/100*AW$5)))-LN($K64)-$Q64*AW$5)/($R64*SQRT(AW$5)),0,1,TRUE)))*EXP(-$F$1*AW$5)*INDEX('3)tpx females'!CE$57:CE$107,MATCH($O64,'3)tpx females'!$BB$57:$BB$107,0))</f>
        <v>887.40217569576907</v>
      </c>
      <c r="AX64" s="32">
        <f ca="1">($K64*EXP(AX$5*($Q64+0.5*($R64)^2))*_xlfn.NORM.DIST((LN(($M64*EXP($L64/100*AX$5)))-LN($K64)-$Q64*AX$5)/($R64*SQRT(AX$5))-$R64*SQRT(AX$5),0,1,TRUE)+$M64*EXP($L64/100*AX$5)*(1-_xlfn.NORM.DIST((LN(($M64*EXP($L64/100*AX$5)))-LN($K64)-$Q64*AX$5)/($R64*SQRT(AX$5)),0,1,TRUE)))*EXP(-$F$1*AX$5)*INDEX('3)tpx females'!CF$57:CF$107,MATCH($O64,'3)tpx females'!$BB$57:$BB$107,0))</f>
        <v>518.35593773242829</v>
      </c>
      <c r="AY64" s="32">
        <f ca="1">($K64*EXP(AY$5*($Q64+0.5*($R64)^2))*_xlfn.NORM.DIST((LN(($M64*EXP($L64/100*AY$5)))-LN($K64)-$Q64*AY$5)/($R64*SQRT(AY$5))-$R64*SQRT(AY$5),0,1,TRUE)+$M64*EXP($L64/100*AY$5)*(1-_xlfn.NORM.DIST((LN(($M64*EXP($L64/100*AY$5)))-LN($K64)-$Q64*AY$5)/($R64*SQRT(AY$5)),0,1,TRUE)))*EXP(-$F$1*AY$5)*INDEX('3)tpx females'!CG$57:CG$107,MATCH($O64,'3)tpx females'!$BB$57:$BB$107,0))</f>
        <v>277.97465211263079</v>
      </c>
      <c r="AZ64" s="32">
        <f ca="1">($K64*EXP(AZ$5*($Q64+0.5*($R64)^2))*_xlfn.NORM.DIST((LN(($M64*EXP($L64/100*AZ$5)))-LN($K64)-$Q64*AZ$5)/($R64*SQRT(AZ$5))-$R64*SQRT(AZ$5),0,1,TRUE)+$M64*EXP($L64/100*AZ$5)*(1-_xlfn.NORM.DIST((LN(($M64*EXP($L64/100*AZ$5)))-LN($K64)-$Q64*AZ$5)/($R64*SQRT(AZ$5)),0,1,TRUE)))*EXP(-$F$1*AZ$5)*INDEX('3)tpx females'!CH$57:CH$107,MATCH($O64,'3)tpx females'!$BB$57:$BB$107,0))</f>
        <v>151.19318617912995</v>
      </c>
      <c r="BA64" s="32">
        <f ca="1">($K64*EXP(BA$5*($Q64+0.5*($R64)^2))*_xlfn.NORM.DIST((LN(($M64*EXP($L64/100*BA$5)))-LN($K64)-$Q64*BA$5)/($R64*SQRT(BA$5))-$R64*SQRT(BA$5),0,1,TRUE)+$M64*EXP($L64/100*BA$5)*(1-_xlfn.NORM.DIST((LN(($M64*EXP($L64/100*BA$5)))-LN($K64)-$Q64*BA$5)/($R64*SQRT(BA$5)),0,1,TRUE)))*EXP(-$F$1*BA$5)*INDEX('3)tpx females'!CI$57:CI$107,MATCH($O64,'3)tpx females'!$BB$57:$BB$107,0))</f>
        <v>84.040903912774922</v>
      </c>
      <c r="BB64" s="32">
        <f ca="1">($K64*EXP(BB$5*($Q64+0.5*($R64)^2))*_xlfn.NORM.DIST((LN(($M64*EXP($L64/100*BB$5)))-LN($K64)-$Q64*BB$5)/($R64*SQRT(BB$5))-$R64*SQRT(BB$5),0,1,TRUE)+$M64*EXP($L64/100*BB$5)*(1-_xlfn.NORM.DIST((LN(($M64*EXP($L64/100*BB$5)))-LN($K64)-$Q64*BB$5)/($R64*SQRT(BB$5)),0,1,TRUE)))*EXP(-$F$1*BB$5)*INDEX('3)tpx females'!CJ$57:CJ$107,MATCH($O64,'3)tpx females'!$BB$57:$BB$107,0))</f>
        <v>36.72238131364491</v>
      </c>
      <c r="BC64" s="32">
        <f ca="1">($K64*EXP(BC$5*($Q64+0.5*($R64)^2))*_xlfn.NORM.DIST((LN(($M64*EXP($L64/100*BC$5)))-LN($K64)-$Q64*BC$5)/($R64*SQRT(BC$5))-$R64*SQRT(BC$5),0,1,TRUE)+$M64*EXP($L64/100*BC$5)*(1-_xlfn.NORM.DIST((LN(($M64*EXP($L64/100*BC$5)))-LN($K64)-$Q64*BC$5)/($R64*SQRT(BC$5)),0,1,TRUE)))*EXP(-$F$1*BC$5)*INDEX('3)tpx females'!CK$57:CK$107,MATCH($O64,'3)tpx females'!$BB$57:$BB$107,0))</f>
        <v>0</v>
      </c>
      <c r="BD64" s="32">
        <f ca="1">($K64*EXP(BD$5*($Q64+0.5*($R64)^2))*_xlfn.NORM.DIST((LN(($M64*EXP($L64/100*BD$5)))-LN($K64)-$Q64*BD$5)/($R64*SQRT(BD$5))-$R64*SQRT(BD$5),0,1,TRUE)+$M64*EXP($L64/100*BD$5)*(1-_xlfn.NORM.DIST((LN(($M64*EXP($L64/100*BD$5)))-LN($K64)-$Q64*BD$5)/($R64*SQRT(BD$5)),0,1,TRUE)))*EXP(-$F$1*BD$5)*INDEX('3)tpx females'!CL$57:CL$107,MATCH($O64,'3)tpx females'!$BB$57:$BB$107,0))</f>
        <v>0</v>
      </c>
      <c r="BE64" s="32">
        <f ca="1">($K64*EXP(BE$5*($Q64+0.5*($R64)^2))*_xlfn.NORM.DIST((LN(($M64*EXP($L64/100*BE$5)))-LN($K64)-$Q64*BE$5)/($R64*SQRT(BE$5))-$R64*SQRT(BE$5),0,1,TRUE)+$M64*EXP($L64/100*BE$5)*(1-_xlfn.NORM.DIST((LN(($M64*EXP($L64/100*BE$5)))-LN($K64)-$Q64*BE$5)/($R64*SQRT(BE$5)),0,1,TRUE)))*EXP(-$F$1*BE$5)*INDEX('3)tpx females'!CM$57:CM$107,MATCH($O64,'3)tpx females'!$BB$57:$BB$107,0))</f>
        <v>0</v>
      </c>
      <c r="BF64" s="32">
        <f ca="1">($K64*EXP(BF$5*($Q64+0.5*($R64)^2))*_xlfn.NORM.DIST((LN(($M64*EXP($L64/100*BF$5)))-LN($K64)-$Q64*BF$5)/($R64*SQRT(BF$5))-$R64*SQRT(BF$5),0,1,TRUE)+$M64*EXP($L64/100*BF$5)*(1-_xlfn.NORM.DIST((LN(($M64*EXP($L64/100*BF$5)))-LN($K64)-$Q64*BF$5)/($R64*SQRT(BF$5)),0,1,TRUE)))*EXP(-$F$1*BF$5)*INDEX('3)tpx females'!CN$57:CN$107,MATCH($O64,'3)tpx females'!$BB$57:$BB$107,0))</f>
        <v>0</v>
      </c>
      <c r="BG64" s="32">
        <f ca="1">($K64*EXP(BG$5*($Q64+0.5*($R64)^2))*_xlfn.NORM.DIST((LN(($M64*EXP($L64/100*BG$5)))-LN($K64)-$Q64*BG$5)/($R64*SQRT(BG$5))-$R64*SQRT(BG$5),0,1,TRUE)+$M64*EXP($L64/100*BG$5)*(1-_xlfn.NORM.DIST((LN(($M64*EXP($L64/100*BG$5)))-LN($K64)-$Q64*BG$5)/($R64*SQRT(BG$5)),0,1,TRUE)))*EXP(-$F$1*BG$5)*INDEX('3)tpx females'!CO$57:CO$107,MATCH($O64,'3)tpx females'!$BB$57:$BB$107,0))</f>
        <v>0</v>
      </c>
      <c r="BH64" s="32">
        <f ca="1">($K64*EXP(BH$5*($Q64+0.5*($R64)^2))*_xlfn.NORM.DIST((LN(($M64*EXP($L64/100*BH$5)))-LN($K64)-$Q64*BH$5)/($R64*SQRT(BH$5))-$R64*SQRT(BH$5),0,1,TRUE)+$M64*EXP($L64/100*BH$5)*(1-_xlfn.NORM.DIST((LN(($M64*EXP($L64/100*BH$5)))-LN($K64)-$Q64*BH$5)/($R64*SQRT(BH$5)),0,1,TRUE)))*EXP(-$F$1*BH$5)*INDEX('3)tpx females'!CP$57:CP$107,MATCH($O64,'3)tpx females'!$BB$57:$BB$107,0))</f>
        <v>0</v>
      </c>
      <c r="BI64" s="32">
        <f ca="1">($K64*EXP(BI$5*($Q64+0.5*($R64)^2))*_xlfn.NORM.DIST((LN(($M64*EXP($L64/100*BI$5)))-LN($K64)-$Q64*BI$5)/($R64*SQRT(BI$5))-$R64*SQRT(BI$5),0,1,TRUE)+$M64*EXP($L64/100*BI$5)*(1-_xlfn.NORM.DIST((LN(($M64*EXP($L64/100*BI$5)))-LN($K64)-$Q64*BI$5)/($R64*SQRT(BI$5)),0,1,TRUE)))*EXP(-$F$1*BI$5)*INDEX('3)tpx females'!CQ$57:CQ$107,MATCH($O64,'3)tpx females'!$BB$57:$BB$107,0))</f>
        <v>0</v>
      </c>
      <c r="BJ64" s="32">
        <f ca="1">($K64*EXP(BJ$5*($Q64+0.5*($R64)^2))*_xlfn.NORM.DIST((LN(($M64*EXP($L64/100*BJ$5)))-LN($K64)-$Q64*BJ$5)/($R64*SQRT(BJ$5))-$R64*SQRT(BJ$5),0,1,TRUE)+$M64*EXP($L64/100*BJ$5)*(1-_xlfn.NORM.DIST((LN(($M64*EXP($L64/100*BJ$5)))-LN($K64)-$Q64*BJ$5)/($R64*SQRT(BJ$5)),0,1,TRUE)))*EXP(-$F$1*BJ$5)*INDEX('3)tpx females'!CR$57:CR$107,MATCH($O64,'3)tpx females'!$BB$57:$BB$107,0))</f>
        <v>0</v>
      </c>
      <c r="BK64" s="32">
        <f ca="1">($K64*EXP(BK$5*($Q64+0.5*($R64)^2))*_xlfn.NORM.DIST((LN(($M64*EXP($L64/100*BK$5)))-LN($K64)-$Q64*BK$5)/($R64*SQRT(BK$5))-$R64*SQRT(BK$5),0,1,TRUE)+$M64*EXP($L64/100*BK$5)*(1-_xlfn.NORM.DIST((LN(($M64*EXP($L64/100*BK$5)))-LN($K64)-$Q64*BK$5)/($R64*SQRT(BK$5)),0,1,TRUE)))*EXP(-$F$1*BK$5)*INDEX('3)tpx females'!CS$57:CS$107,MATCH($O64,'3)tpx females'!$BB$57:$BB$107,0))</f>
        <v>0</v>
      </c>
      <c r="BL64" s="32">
        <f ca="1">($K64*EXP(BL$5*($Q64+0.5*($R64)^2))*_xlfn.NORM.DIST((LN(($M64*EXP($L64/100*BL$5)))-LN($K64)-$Q64*BL$5)/($R64*SQRT(BL$5))-$R64*SQRT(BL$5),0,1,TRUE)+$M64*EXP($L64/100*BL$5)*(1-_xlfn.NORM.DIST((LN(($M64*EXP($L64/100*BL$5)))-LN($K64)-$Q64*BL$5)/($R64*SQRT(BL$5)),0,1,TRUE)))*EXP(-$F$1*BL$5)*INDEX('3)tpx females'!CT$57:CT$107,MATCH($O64,'3)tpx females'!$BB$57:$BB$107,0))</f>
        <v>0</v>
      </c>
      <c r="BM64" s="32">
        <f ca="1">($K64*EXP(BM$5*($Q64+0.5*($R64)^2))*_xlfn.NORM.DIST((LN(($M64*EXP($L64/100*BM$5)))-LN($K64)-$Q64*BM$5)/($R64*SQRT(BM$5))-$R64*SQRT(BM$5),0,1,TRUE)+$M64*EXP($L64/100*BM$5)*(1-_xlfn.NORM.DIST((LN(($M64*EXP($L64/100*BM$5)))-LN($K64)-$Q64*BM$5)/($R64*SQRT(BM$5)),0,1,TRUE)))*EXP(-$F$1*BM$5)*INDEX('3)tpx females'!CU$57:CU$107,MATCH($O64,'3)tpx females'!$BB$57:$BB$107,0))</f>
        <v>0</v>
      </c>
      <c r="BN64" s="32">
        <f ca="1">($K64*EXP(BN$5*($Q64+0.5*($R64)^2))*_xlfn.NORM.DIST((LN(($M64*EXP($L64/100*BN$5)))-LN($K64)-$Q64*BN$5)/($R64*SQRT(BN$5))-$R64*SQRT(BN$5),0,1,TRUE)+$M64*EXP($L64/100*BN$5)*(1-_xlfn.NORM.DIST((LN(($M64*EXP($L64/100*BN$5)))-LN($K64)-$Q64*BN$5)/($R64*SQRT(BN$5)),0,1,TRUE)))*EXP(-$F$1*BN$5)*INDEX('3)tpx females'!CV$57:CV$107,MATCH($O64,'3)tpx females'!$BB$57:$BB$107,0))</f>
        <v>0</v>
      </c>
      <c r="BO64" s="32">
        <f ca="1">($K64*EXP(BO$5*($Q64+0.5*($R64)^2))*_xlfn.NORM.DIST((LN(($M64*EXP($L64/100*BO$5)))-LN($K64)-$Q64*BO$5)/($R64*SQRT(BO$5))-$R64*SQRT(BO$5),0,1,TRUE)+$M64*EXP($L64/100*BO$5)*(1-_xlfn.NORM.DIST((LN(($M64*EXP($L64/100*BO$5)))-LN($K64)-$Q64*BO$5)/($R64*SQRT(BO$5)),0,1,TRUE)))*EXP(-$F$1*BO$5)*INDEX('3)tpx females'!CW$57:CW$107,MATCH($O64,'3)tpx females'!$BB$57:$BB$107,0))</f>
        <v>0</v>
      </c>
      <c r="BP64" s="32">
        <f ca="1">($K64*EXP(BP$5*($Q64+0.5*($R64)^2))*_xlfn.NORM.DIST((LN(($M64*EXP($L64/100*BP$5)))-LN($K64)-$Q64*BP$5)/($R64*SQRT(BP$5))-$R64*SQRT(BP$5),0,1,TRUE)+$M64*EXP($L64/100*BP$5)*(1-_xlfn.NORM.DIST((LN(($M64*EXP($L64/100*BP$5)))-LN($K64)-$Q64*BP$5)/($R64*SQRT(BP$5)),0,1,TRUE)))*EXP(-$F$1*BP$5)*INDEX('3)tpx females'!CX$57:CX$107,MATCH($O64,'3)tpx females'!$BB$57:$BB$107,0))</f>
        <v>0</v>
      </c>
      <c r="BQ64" s="32">
        <f ca="1">($K64*EXP(BQ$5*($Q64+0.5*($R64)^2))*_xlfn.NORM.DIST((LN(($M64*EXP($L64/100*BQ$5)))-LN($K64)-$Q64*BQ$5)/($R64*SQRT(BQ$5))-$R64*SQRT(BQ$5),0,1,TRUE)+$M64*EXP($L64/100*BQ$5)*(1-_xlfn.NORM.DIST((LN(($M64*EXP($L64/100*BQ$5)))-LN($K64)-$Q64*BQ$5)/($R64*SQRT(BQ$5)),0,1,TRUE)))*EXP(-$F$1*BQ$5)*INDEX('3)tpx females'!CY$57:CY$107,MATCH($O64,'3)tpx females'!$BB$57:$BB$107,0))</f>
        <v>0</v>
      </c>
      <c r="BR64" s="32">
        <f ca="1">($K64*EXP(BR$5*($Q64+0.5*($R64)^2))*_xlfn.NORM.DIST((LN(($M64*EXP($L64/100*BR$5)))-LN($K64)-$Q64*BR$5)/($R64*SQRT(BR$5))-$R64*SQRT(BR$5),0,1,TRUE)+$M64*EXP($L64/100*BR$5)*(1-_xlfn.NORM.DIST((LN(($M64*EXP($L64/100*BR$5)))-LN($K64)-$Q64*BR$5)/($R64*SQRT(BR$5)),0,1,TRUE)))*EXP(-$F$1*BR$5)*INDEX('3)tpx females'!CZ$57:CZ$107,MATCH($O64,'3)tpx females'!$BB$57:$BB$107,0))</f>
        <v>0</v>
      </c>
      <c r="BS64" s="32">
        <f ca="1">($K64*EXP(BS$5*($Q64+0.5*($R64)^2))*_xlfn.NORM.DIST((LN(($M64*EXP($L64/100*BS$5)))-LN($K64)-$Q64*BS$5)/($R64*SQRT(BS$5))-$R64*SQRT(BS$5),0,1,TRUE)+$M64*EXP($L64/100*BS$5)*(1-_xlfn.NORM.DIST((LN(($M64*EXP($L64/100*BS$5)))-LN($K64)-$Q64*BS$5)/($R64*SQRT(BS$5)),0,1,TRUE)))*EXP(-$F$1*BS$5)*INDEX('3)tpx females'!DA$57:DA$107,MATCH($O64,'3)tpx females'!$BB$57:$BB$107,0))</f>
        <v>0</v>
      </c>
      <c r="BU64" s="32">
        <f t="shared" si="58"/>
        <v>291355.81447088404</v>
      </c>
      <c r="BV64" s="32">
        <f t="shared" si="67"/>
        <v>272338.3563485957</v>
      </c>
      <c r="BW64" s="32">
        <f t="shared" si="68"/>
        <v>273020.0540064887</v>
      </c>
      <c r="BX64" s="32">
        <f t="shared" si="69"/>
        <v>273703.45804059878</v>
      </c>
      <c r="BY64" s="32">
        <f t="shared" si="70"/>
        <v>274388.57271972438</v>
      </c>
      <c r="BZ64" s="32">
        <f t="shared" si="71"/>
        <v>275075.40223949862</v>
      </c>
      <c r="CA64" s="32">
        <f t="shared" si="72"/>
        <v>275763.9499719179</v>
      </c>
      <c r="CB64" s="32">
        <f t="shared" si="73"/>
        <v>276454.21560405195</v>
      </c>
      <c r="CC64" s="32">
        <f t="shared" si="74"/>
        <v>277146.18940813077</v>
      </c>
      <c r="CD64" s="32">
        <f t="shared" si="75"/>
        <v>277839.84524967929</v>
      </c>
      <c r="CE64" s="32">
        <f t="shared" si="76"/>
        <v>278535.13515946182</v>
      </c>
      <c r="CF64" s="32">
        <f t="shared" si="77"/>
        <v>279231.98735381529</v>
      </c>
      <c r="CG64" s="32">
        <f t="shared" si="78"/>
        <v>279930.30790414399</v>
      </c>
      <c r="CH64" s="32">
        <f t="shared" si="79"/>
        <v>280629.9851084426</v>
      </c>
      <c r="CI64" s="32">
        <f t="shared" si="80"/>
        <v>281330.89526509045</v>
      </c>
      <c r="CJ64" s="32">
        <f t="shared" si="81"/>
        <v>282032.90871509042</v>
      </c>
      <c r="CK64" s="32">
        <f t="shared" si="82"/>
        <v>282735.89537949383</v>
      </c>
      <c r="CL64" s="32">
        <f t="shared" si="83"/>
        <v>283439.72937456507</v>
      </c>
      <c r="CM64" s="32">
        <f t="shared" si="84"/>
        <v>284144.29255763616</v>
      </c>
      <c r="CN64" s="32">
        <f t="shared" si="85"/>
        <v>284849.47703016218</v>
      </c>
      <c r="CO64" s="32">
        <f t="shared" si="86"/>
        <v>285555.18671874603</v>
      </c>
      <c r="CP64" s="32">
        <f t="shared" si="87"/>
        <v>286261.33819398482</v>
      </c>
      <c r="CQ64" s="32">
        <f t="shared" si="88"/>
        <v>286967.86089204589</v>
      </c>
      <c r="CR64" s="32">
        <f t="shared" si="89"/>
        <v>287674.69689042534</v>
      </c>
      <c r="CS64" s="32">
        <f t="shared" si="90"/>
        <v>288381.80036760081</v>
      </c>
      <c r="CT64" s="32">
        <f t="shared" si="91"/>
        <v>289089.13685239432</v>
      </c>
      <c r="CU64" s="32">
        <f t="shared" si="92"/>
        <v>289796.68234615651</v>
      </c>
      <c r="CV64" s="32">
        <f t="shared" si="93"/>
        <v>290504.42238094204</v>
      </c>
      <c r="CW64" s="32">
        <f t="shared" si="94"/>
        <v>291212.35106019001</v>
      </c>
      <c r="CX64" s="32">
        <f t="shared" si="95"/>
        <v>291920.4701150005</v>
      </c>
      <c r="CY64" s="32">
        <f t="shared" si="96"/>
        <v>292628.78799857583</v>
      </c>
      <c r="CZ64" s="32">
        <f t="shared" si="97"/>
        <v>293337.31903334317</v>
      </c>
      <c r="DA64" s="32">
        <f t="shared" si="98"/>
        <v>294046.08261924947</v>
      </c>
      <c r="DB64" s="32">
        <f t="shared" si="99"/>
        <v>294755.10250730097</v>
      </c>
      <c r="DC64" s="32">
        <f t="shared" si="100"/>
        <v>295464.40613926342</v>
      </c>
      <c r="DD64" s="32">
        <f t="shared" si="101"/>
        <v>296174.02405225864</v>
      </c>
      <c r="DE64" s="32">
        <f t="shared" si="102"/>
        <v>296883.98934552859</v>
      </c>
      <c r="DF64" s="32">
        <f t="shared" si="103"/>
        <v>297594.33720572747</v>
      </c>
      <c r="DG64" s="32">
        <f t="shared" si="104"/>
        <v>298305.10448658717</v>
      </c>
      <c r="DH64" s="32">
        <f t="shared" si="105"/>
        <v>299016.32933856681</v>
      </c>
      <c r="DI64" s="32">
        <f t="shared" si="106"/>
        <v>299728.05088406819</v>
      </c>
      <c r="DJ64" s="32">
        <f t="shared" si="107"/>
        <v>300440.3089339041</v>
      </c>
      <c r="DK64" s="32">
        <f t="shared" si="108"/>
        <v>301153.14374089934</v>
      </c>
      <c r="DL64" s="32">
        <f t="shared" si="109"/>
        <v>301866.59578675567</v>
      </c>
      <c r="DM64" s="32">
        <f t="shared" si="110"/>
        <v>302580.70559859212</v>
      </c>
      <c r="DN64" s="32">
        <f t="shared" si="111"/>
        <v>303295.51359185635</v>
      </c>
      <c r="DO64" s="32">
        <f t="shared" si="112"/>
        <v>304011.05993660551</v>
      </c>
      <c r="DP64" s="32">
        <f t="shared" si="113"/>
        <v>304727.38444442349</v>
      </c>
      <c r="DQ64" s="32">
        <f t="shared" si="114"/>
        <v>305444.52647352283</v>
      </c>
      <c r="DR64" s="32">
        <f t="shared" si="115"/>
        <v>306162.52484982222</v>
      </c>
      <c r="DT64" s="48">
        <f t="shared" si="116"/>
        <v>77</v>
      </c>
      <c r="DU64" s="32"/>
      <c r="DV64" s="32">
        <f ca="1">INDEX('3)tpx females'!BD$57:BD$107,MATCH('3) 2016 cases'!DT64,'3)tpx females'!$BB$57:$BB$107,0))</f>
        <v>2.0896134308618142E-2</v>
      </c>
      <c r="DW64" s="32">
        <f t="shared" ca="1" si="117"/>
        <v>-6088.2102307804216</v>
      </c>
      <c r="DX64" s="32">
        <f t="shared" ca="1" si="61"/>
        <v>0.97910386569138186</v>
      </c>
      <c r="DZ64" s="32">
        <f t="shared" ca="1" si="118"/>
        <v>-300676.11256731872</v>
      </c>
      <c r="EA64" s="32">
        <f t="shared" ca="1" si="119"/>
        <v>9320.2980964346789</v>
      </c>
      <c r="EB64" s="32">
        <f t="shared" ca="1" si="64"/>
        <v>194.75820081945704</v>
      </c>
      <c r="EC64" s="32">
        <f ca="1">EA64*'3) Value'!AN76</f>
        <v>0</v>
      </c>
      <c r="EE64" s="32">
        <f ca="1">IF(EC64=0,'3) Value'!AM76+'3) 2016 cases'!DZ64,0)</f>
        <v>-573.55569529207423</v>
      </c>
    </row>
    <row r="65" spans="2:137" x14ac:dyDescent="0.25">
      <c r="C65" s="32" t="s">
        <v>16</v>
      </c>
      <c r="D65" s="32" t="s">
        <v>12</v>
      </c>
      <c r="E65" s="49">
        <v>12305</v>
      </c>
      <c r="F65" s="32" t="s">
        <v>19</v>
      </c>
      <c r="G65" s="32" t="s">
        <v>14</v>
      </c>
      <c r="H65" s="49">
        <v>11416</v>
      </c>
      <c r="I65" s="32" t="s">
        <v>13</v>
      </c>
      <c r="J65" s="32" t="s">
        <v>15</v>
      </c>
      <c r="K65" s="52">
        <v>345000</v>
      </c>
      <c r="L65" s="52">
        <v>7.85</v>
      </c>
      <c r="M65" s="52">
        <v>86407</v>
      </c>
      <c r="O65" s="48">
        <f>ROUND(($B$1-H65)/365,0)</f>
        <v>85</v>
      </c>
      <c r="Q65" s="32">
        <f>INDEX('2b)Working'!$I$61:$P$61,MATCH($J65,'2b)Working'!$I$60:$P$60,0))</f>
        <v>6.0459778905231347E-2</v>
      </c>
      <c r="R65" s="32">
        <f>INDEX('2b)Working'!$I$62:$P$62,MATCH($J65,'2b)Working'!$I$60:$P$60,0))</f>
        <v>5.4783474896411326E-2</v>
      </c>
      <c r="T65" s="9">
        <f t="shared" ca="1" si="66"/>
        <v>91972.279067562791</v>
      </c>
      <c r="U65" s="10"/>
      <c r="V65" s="32">
        <f ca="1">($K65*EXP(V$5*($Q65+0.5*($R65)^2))*_xlfn.NORM.DIST((LN(($M65*EXP($L65/100*V$5)))-LN($K65)-$Q65*V$5)/($R65*SQRT(V$5))-$R65*SQRT(V$5),0,1,TRUE)+$M65*EXP($L65/100*V$5)*(1-_xlfn.NORM.DIST((LN(($M65*EXP($L65/100*V$5)))-LN($K65)-$Q65*V$5)/($R65*SQRT(V$5)),0,1,TRUE)))*EXP(-$F$1*V$5)*INDEX('3)tpx females'!BD$57:BD$107,MATCH($O65,'3)tpx females'!$BB$57:$BB$107,0))</f>
        <v>5414.2896228862801</v>
      </c>
      <c r="W65" s="32">
        <f ca="1">($K65*EXP(W$5*($Q65+0.5*($R65)^2))*_xlfn.NORM.DIST((LN(($M65*EXP($L65/100*W$5)))-LN($K65)-$Q65*W$5)/($R65*SQRT(W$5))-$R65*SQRT(W$5),0,1,TRUE)+$M65*EXP($L65/100*W$5)*(1-_xlfn.NORM.DIST((LN(($M65*EXP($L65/100*W$5)))-LN($K65)-$Q65*W$5)/($R65*SQRT(W$5)),0,1,TRUE)))*EXP(-$F$1*W$5)*INDEX('3)tpx females'!BE$57:BE$107,MATCH($O65,'3)tpx females'!$BB$57:$BB$107,0))</f>
        <v>6000.9225143293215</v>
      </c>
      <c r="X65" s="32">
        <f ca="1">($K65*EXP(X$5*($Q65+0.5*($R65)^2))*_xlfn.NORM.DIST((LN(($M65*EXP($L65/100*X$5)))-LN($K65)-$Q65*X$5)/($R65*SQRT(X$5))-$R65*SQRT(X$5),0,1,TRUE)+$M65*EXP($L65/100*X$5)*(1-_xlfn.NORM.DIST((LN(($M65*EXP($L65/100*X$5)))-LN($K65)-$Q65*X$5)/($R65*SQRT(X$5)),0,1,TRUE)))*EXP(-$F$1*X$5)*INDEX('3)tpx females'!BF$57:BF$107,MATCH($O65,'3)tpx females'!$BB$57:$BB$107,0))</f>
        <v>6303.9064063160104</v>
      </c>
      <c r="Y65" s="32">
        <f ca="1">($K65*EXP(Y$5*($Q65+0.5*($R65)^2))*_xlfn.NORM.DIST((LN(($M65*EXP($L65/100*Y$5)))-LN($K65)-$Q65*Y$5)/($R65*SQRT(Y$5))-$R65*SQRT(Y$5),0,1,TRUE)+$M65*EXP($L65/100*Y$5)*(1-_xlfn.NORM.DIST((LN(($M65*EXP($L65/100*Y$5)))-LN($K65)-$Q65*Y$5)/($R65*SQRT(Y$5)),0,1,TRUE)))*EXP(-$F$1*Y$5)*INDEX('3)tpx females'!BG$57:BG$107,MATCH($O65,'3)tpx females'!$BB$57:$BB$107,0))</f>
        <v>6684.7575309927897</v>
      </c>
      <c r="Z65" s="32">
        <f ca="1">($K65*EXP(Z$5*($Q65+0.5*($R65)^2))*_xlfn.NORM.DIST((LN(($M65*EXP($L65/100*Z$5)))-LN($K65)-$Q65*Z$5)/($R65*SQRT(Z$5))-$R65*SQRT(Z$5),0,1,TRUE)+$M65*EXP($L65/100*Z$5)*(1-_xlfn.NORM.DIST((LN(($M65*EXP($L65/100*Z$5)))-LN($K65)-$Q65*Z$5)/($R65*SQRT(Z$5)),0,1,TRUE)))*EXP(-$F$1*Z$5)*INDEX('3)tpx females'!BH$57:BH$107,MATCH($O65,'3)tpx females'!$BB$57:$BB$107,0))</f>
        <v>7289.6678830617511</v>
      </c>
      <c r="AA65" s="32">
        <f ca="1">($K65*EXP(AA$5*($Q65+0.5*($R65)^2))*_xlfn.NORM.DIST((LN(($M65*EXP($L65/100*AA$5)))-LN($K65)-$Q65*AA$5)/($R65*SQRT(AA$5))-$R65*SQRT(AA$5),0,1,TRUE)+$M65*EXP($L65/100*AA$5)*(1-_xlfn.NORM.DIST((LN(($M65*EXP($L65/100*AA$5)))-LN($K65)-$Q65*AA$5)/($R65*SQRT(AA$5)),0,1,TRUE)))*EXP(-$F$1*AA$5)*INDEX('3)tpx females'!BI$57:BI$107,MATCH($O65,'3)tpx females'!$BB$57:$BB$107,0))</f>
        <v>7386.9628951036348</v>
      </c>
      <c r="AB65" s="32">
        <f ca="1">($K65*EXP(AB$5*($Q65+0.5*($R65)^2))*_xlfn.NORM.DIST((LN(($M65*EXP($L65/100*AB$5)))-LN($K65)-$Q65*AB$5)/($R65*SQRT(AB$5))-$R65*SQRT(AB$5),0,1,TRUE)+$M65*EXP($L65/100*AB$5)*(1-_xlfn.NORM.DIST((LN(($M65*EXP($L65/100*AB$5)))-LN($K65)-$Q65*AB$5)/($R65*SQRT(AB$5)),0,1,TRUE)))*EXP(-$F$1*AB$5)*INDEX('3)tpx females'!BJ$57:BJ$107,MATCH($O65,'3)tpx females'!$BB$57:$BB$107,0))</f>
        <v>7063.9485086561481</v>
      </c>
      <c r="AC65" s="32">
        <f ca="1">($K65*EXP(AC$5*($Q65+0.5*($R65)^2))*_xlfn.NORM.DIST((LN(($M65*EXP($L65/100*AC$5)))-LN($K65)-$Q65*AC$5)/($R65*SQRT(AC$5))-$R65*SQRT(AC$5),0,1,TRUE)+$M65*EXP($L65/100*AC$5)*(1-_xlfn.NORM.DIST((LN(($M65*EXP($L65/100*AC$5)))-LN($K65)-$Q65*AC$5)/($R65*SQRT(AC$5)),0,1,TRUE)))*EXP(-$F$1*AC$5)*INDEX('3)tpx females'!BK$57:BK$107,MATCH($O65,'3)tpx females'!$BB$57:$BB$107,0))</f>
        <v>6758.1502399526726</v>
      </c>
      <c r="AD65" s="32">
        <f ca="1">($K65*EXP(AD$5*($Q65+0.5*($R65)^2))*_xlfn.NORM.DIST((LN(($M65*EXP($L65/100*AD$5)))-LN($K65)-$Q65*AD$5)/($R65*SQRT(AD$5))-$R65*SQRT(AD$5),0,1,TRUE)+$M65*EXP($L65/100*AD$5)*(1-_xlfn.NORM.DIST((LN(($M65*EXP($L65/100*AD$5)))-LN($K65)-$Q65*AD$5)/($R65*SQRT(AD$5)),0,1,TRUE)))*EXP(-$F$1*AD$5)*INDEX('3)tpx females'!BL$57:BL$107,MATCH($O65,'3)tpx females'!$BB$57:$BB$107,0))</f>
        <v>6453.6723529030687</v>
      </c>
      <c r="AE65" s="32">
        <f ca="1">($K65*EXP(AE$5*($Q65+0.5*($R65)^2))*_xlfn.NORM.DIST((LN(($M65*EXP($L65/100*AE$5)))-LN($K65)-$Q65*AE$5)/($R65*SQRT(AE$5))-$R65*SQRT(AE$5),0,1,TRUE)+$M65*EXP($L65/100*AE$5)*(1-_xlfn.NORM.DIST((LN(($M65*EXP($L65/100*AE$5)))-LN($K65)-$Q65*AE$5)/($R65*SQRT(AE$5)),0,1,TRUE)))*EXP(-$F$1*AE$5)*INDEX('3)tpx females'!BM$57:BM$107,MATCH($O65,'3)tpx females'!$BB$57:$BB$107,0))</f>
        <v>6225.0959384965745</v>
      </c>
      <c r="AF65" s="32">
        <f ca="1">($K65*EXP(AF$5*($Q65+0.5*($R65)^2))*_xlfn.NORM.DIST((LN(($M65*EXP($L65/100*AF$5)))-LN($K65)-$Q65*AF$5)/($R65*SQRT(AF$5))-$R65*SQRT(AF$5),0,1,TRUE)+$M65*EXP($L65/100*AF$5)*(1-_xlfn.NORM.DIST((LN(($M65*EXP($L65/100*AF$5)))-LN($K65)-$Q65*AF$5)/($R65*SQRT(AF$5)),0,1,TRUE)))*EXP(-$F$1*AF$5)*INDEX('3)tpx females'!BN$57:BN$107,MATCH($O65,'3)tpx females'!$BB$57:$BB$107,0))</f>
        <v>5540.4961894712169</v>
      </c>
      <c r="AG65" s="32">
        <f ca="1">($K65*EXP(AG$5*($Q65+0.5*($R65)^2))*_xlfn.NORM.DIST((LN(($M65*EXP($L65/100*AG$5)))-LN($K65)-$Q65*AG$5)/($R65*SQRT(AG$5))-$R65*SQRT(AG$5),0,1,TRUE)+$M65*EXP($L65/100*AG$5)*(1-_xlfn.NORM.DIST((LN(($M65*EXP($L65/100*AG$5)))-LN($K65)-$Q65*AG$5)/($R65*SQRT(AG$5)),0,1,TRUE)))*EXP(-$F$1*AG$5)*INDEX('3)tpx females'!BO$57:BO$107,MATCH($O65,'3)tpx females'!$BB$57:$BB$107,0))</f>
        <v>4865.5874940298218</v>
      </c>
      <c r="AH65" s="32">
        <f ca="1">($K65*EXP(AH$5*($Q65+0.5*($R65)^2))*_xlfn.NORM.DIST((LN(($M65*EXP($L65/100*AH$5)))-LN($K65)-$Q65*AH$5)/($R65*SQRT(AH$5))-$R65*SQRT(AH$5),0,1,TRUE)+$M65*EXP($L65/100*AH$5)*(1-_xlfn.NORM.DIST((LN(($M65*EXP($L65/100*AH$5)))-LN($K65)-$Q65*AH$5)/($R65*SQRT(AH$5)),0,1,TRUE)))*EXP(-$F$1*AH$5)*INDEX('3)tpx females'!BP$57:BP$107,MATCH($O65,'3)tpx females'!$BB$57:$BB$107,0))</f>
        <v>4125.4035205982645</v>
      </c>
      <c r="AI65" s="32">
        <f ca="1">($K65*EXP(AI$5*($Q65+0.5*($R65)^2))*_xlfn.NORM.DIST((LN(($M65*EXP($L65/100*AI$5)))-LN($K65)-$Q65*AI$5)/($R65*SQRT(AI$5))-$R65*SQRT(AI$5),0,1,TRUE)+$M65*EXP($L65/100*AI$5)*(1-_xlfn.NORM.DIST((LN(($M65*EXP($L65/100*AI$5)))-LN($K65)-$Q65*AI$5)/($R65*SQRT(AI$5)),0,1,TRUE)))*EXP(-$F$1*AI$5)*INDEX('3)tpx females'!BQ$57:BQ$107,MATCH($O65,'3)tpx females'!$BB$57:$BB$107,0))</f>
        <v>3362.7243172637027</v>
      </c>
      <c r="AJ65" s="32">
        <f ca="1">($K65*EXP(AJ$5*($Q65+0.5*($R65)^2))*_xlfn.NORM.DIST((LN(($M65*EXP($L65/100*AJ$5)))-LN($K65)-$Q65*AJ$5)/($R65*SQRT(AJ$5))-$R65*SQRT(AJ$5),0,1,TRUE)+$M65*EXP($L65/100*AJ$5)*(1-_xlfn.NORM.DIST((LN(($M65*EXP($L65/100*AJ$5)))-LN($K65)-$Q65*AJ$5)/($R65*SQRT(AJ$5)),0,1,TRUE)))*EXP(-$F$1*AJ$5)*INDEX('3)tpx females'!BR$57:BR$107,MATCH($O65,'3)tpx females'!$BB$57:$BB$107,0))</f>
        <v>2631.3189846219411</v>
      </c>
      <c r="AK65" s="32">
        <f ca="1">($K65*EXP(AK$5*($Q65+0.5*($R65)^2))*_xlfn.NORM.DIST((LN(($M65*EXP($L65/100*AK$5)))-LN($K65)-$Q65*AK$5)/($R65*SQRT(AK$5))-$R65*SQRT(AK$5),0,1,TRUE)+$M65*EXP($L65/100*AK$5)*(1-_xlfn.NORM.DIST((LN(($M65*EXP($L65/100*AK$5)))-LN($K65)-$Q65*AK$5)/($R65*SQRT(AK$5)),0,1,TRUE)))*EXP(-$F$1*AK$5)*INDEX('3)tpx females'!BS$57:BS$107,MATCH($O65,'3)tpx females'!$BB$57:$BB$107,0))</f>
        <v>1977.4855468093797</v>
      </c>
      <c r="AL65" s="32">
        <f ca="1">($K65*EXP(AL$5*($Q65+0.5*($R65)^2))*_xlfn.NORM.DIST((LN(($M65*EXP($L65/100*AL$5)))-LN($K65)-$Q65*AL$5)/($R65*SQRT(AL$5))-$R65*SQRT(AL$5),0,1,TRUE)+$M65*EXP($L65/100*AL$5)*(1-_xlfn.NORM.DIST((LN(($M65*EXP($L65/100*AL$5)))-LN($K65)-$Q65*AL$5)/($R65*SQRT(AL$5)),0,1,TRUE)))*EXP(-$F$1*AL$5)*INDEX('3)tpx females'!BT$57:BT$107,MATCH($O65,'3)tpx females'!$BB$57:$BB$107,0))</f>
        <v>1416.6083618806422</v>
      </c>
      <c r="AM65" s="32">
        <f ca="1">($K65*EXP(AM$5*($Q65+0.5*($R65)^2))*_xlfn.NORM.DIST((LN(($M65*EXP($L65/100*AM$5)))-LN($K65)-$Q65*AM$5)/($R65*SQRT(AM$5))-$R65*SQRT(AM$5),0,1,TRUE)+$M65*EXP($L65/100*AM$5)*(1-_xlfn.NORM.DIST((LN(($M65*EXP($L65/100*AM$5)))-LN($K65)-$Q65*AM$5)/($R65*SQRT(AM$5)),0,1,TRUE)))*EXP(-$F$1*AM$5)*INDEX('3)tpx females'!BU$57:BU$107,MATCH($O65,'3)tpx females'!$BB$57:$BB$107,0))</f>
        <v>966.79681270582785</v>
      </c>
      <c r="AN65" s="32">
        <f ca="1">($K65*EXP(AN$5*($Q65+0.5*($R65)^2))*_xlfn.NORM.DIST((LN(($M65*EXP($L65/100*AN$5)))-LN($K65)-$Q65*AN$5)/($R65*SQRT(AN$5))-$R65*SQRT(AN$5),0,1,TRUE)+$M65*EXP($L65/100*AN$5)*(1-_xlfn.NORM.DIST((LN(($M65*EXP($L65/100*AN$5)))-LN($K65)-$Q65*AN$5)/($R65*SQRT(AN$5)),0,1,TRUE)))*EXP(-$F$1*AN$5)*INDEX('3)tpx females'!BV$57:BV$107,MATCH($O65,'3)tpx females'!$BB$57:$BB$107,0))</f>
        <v>629.62715596747171</v>
      </c>
      <c r="AO65" s="32">
        <f ca="1">($K65*EXP(AO$5*($Q65+0.5*($R65)^2))*_xlfn.NORM.DIST((LN(($M65*EXP($L65/100*AO$5)))-LN($K65)-$Q65*AO$5)/($R65*SQRT(AO$5))-$R65*SQRT(AO$5),0,1,TRUE)+$M65*EXP($L65/100*AO$5)*(1-_xlfn.NORM.DIST((LN(($M65*EXP($L65/100*AO$5)))-LN($K65)-$Q65*AO$5)/($R65*SQRT(AO$5)),0,1,TRUE)))*EXP(-$F$1*AO$5)*INDEX('3)tpx females'!BW$57:BW$107,MATCH($O65,'3)tpx females'!$BB$57:$BB$107,0))</f>
        <v>390.52052180339086</v>
      </c>
      <c r="AP65" s="32">
        <f ca="1">($K65*EXP(AP$5*($Q65+0.5*($R65)^2))*_xlfn.NORM.DIST((LN(($M65*EXP($L65/100*AP$5)))-LN($K65)-$Q65*AP$5)/($R65*SQRT(AP$5))-$R65*SQRT(AP$5),0,1,TRUE)+$M65*EXP($L65/100*AP$5)*(1-_xlfn.NORM.DIST((LN(($M65*EXP($L65/100*AP$5)))-LN($K65)-$Q65*AP$5)/($R65*SQRT(AP$5)),0,1,TRUE)))*EXP(-$F$1*AP$5)*INDEX('3)tpx females'!BX$57:BX$107,MATCH($O65,'3)tpx females'!$BB$57:$BB$107,0))</f>
        <v>231.00238620344936</v>
      </c>
      <c r="AQ65" s="32">
        <f ca="1">($K65*EXP(AQ$5*($Q65+0.5*($R65)^2))*_xlfn.NORM.DIST((LN(($M65*EXP($L65/100*AQ$5)))-LN($K65)-$Q65*AQ$5)/($R65*SQRT(AQ$5))-$R65*SQRT(AQ$5),0,1,TRUE)+$M65*EXP($L65/100*AQ$5)*(1-_xlfn.NORM.DIST((LN(($M65*EXP($L65/100*AQ$5)))-LN($K65)-$Q65*AQ$5)/($R65*SQRT(AQ$5)),0,1,TRUE)))*EXP(-$F$1*AQ$5)*INDEX('3)tpx females'!BY$57:BY$107,MATCH($O65,'3)tpx females'!$BB$57:$BB$107,0))</f>
        <v>126.66963393657188</v>
      </c>
      <c r="AR65" s="32">
        <f ca="1">($K65*EXP(AR$5*($Q65+0.5*($R65)^2))*_xlfn.NORM.DIST((LN(($M65*EXP($L65/100*AR$5)))-LN($K65)-$Q65*AR$5)/($R65*SQRT(AR$5))-$R65*SQRT(AR$5),0,1,TRUE)+$M65*EXP($L65/100*AR$5)*(1-_xlfn.NORM.DIST((LN(($M65*EXP($L65/100*AR$5)))-LN($K65)-$Q65*AR$5)/($R65*SQRT(AR$5)),0,1,TRUE)))*EXP(-$F$1*AR$5)*INDEX('3)tpx females'!BZ$57:BZ$107,MATCH($O65,'3)tpx females'!$BB$57:$BB$107,0))</f>
        <v>69.91173963426364</v>
      </c>
      <c r="AS65" s="32">
        <f ca="1">($K65*EXP(AS$5*($Q65+0.5*($R65)^2))*_xlfn.NORM.DIST((LN(($M65*EXP($L65/100*AS$5)))-LN($K65)-$Q65*AS$5)/($R65*SQRT(AS$5))-$R65*SQRT(AS$5),0,1,TRUE)+$M65*EXP($L65/100*AS$5)*(1-_xlfn.NORM.DIST((LN(($M65*EXP($L65/100*AS$5)))-LN($K65)-$Q65*AS$5)/($R65*SQRT(AS$5)),0,1,TRUE)))*EXP(-$F$1*AS$5)*INDEX('3)tpx females'!CA$57:CA$107,MATCH($O65,'3)tpx females'!$BB$57:$BB$107,0))</f>
        <v>38.925095413539871</v>
      </c>
      <c r="AT65" s="32">
        <f ca="1">($K65*EXP(AT$5*($Q65+0.5*($R65)^2))*_xlfn.NORM.DIST((LN(($M65*EXP($L65/100*AT$5)))-LN($K65)-$Q65*AT$5)/($R65*SQRT(AT$5))-$R65*SQRT(AT$5),0,1,TRUE)+$M65*EXP($L65/100*AT$5)*(1-_xlfn.NORM.DIST((LN(($M65*EXP($L65/100*AT$5)))-LN($K65)-$Q65*AT$5)/($R65*SQRT(AT$5)),0,1,TRUE)))*EXP(-$F$1*AT$5)*INDEX('3)tpx females'!CB$57:CB$107,MATCH($O65,'3)tpx females'!$BB$57:$BB$107,0))</f>
        <v>17.827414525049491</v>
      </c>
      <c r="AU65" s="32">
        <f ca="1">($K65*EXP(AU$5*($Q65+0.5*($R65)^2))*_xlfn.NORM.DIST((LN(($M65*EXP($L65/100*AU$5)))-LN($K65)-$Q65*AU$5)/($R65*SQRT(AU$5))-$R65*SQRT(AU$5),0,1,TRUE)+$M65*EXP($L65/100*AU$5)*(1-_xlfn.NORM.DIST((LN(($M65*EXP($L65/100*AU$5)))-LN($K65)-$Q65*AU$5)/($R65*SQRT(AU$5)),0,1,TRUE)))*EXP(-$F$1*AU$5)*INDEX('3)tpx females'!CC$57:CC$107,MATCH($O65,'3)tpx females'!$BB$57:$BB$107,0))</f>
        <v>0</v>
      </c>
      <c r="AV65" s="32">
        <f ca="1">($K65*EXP(AV$5*($Q65+0.5*($R65)^2))*_xlfn.NORM.DIST((LN(($M65*EXP($L65/100*AV$5)))-LN($K65)-$Q65*AV$5)/($R65*SQRT(AV$5))-$R65*SQRT(AV$5),0,1,TRUE)+$M65*EXP($L65/100*AV$5)*(1-_xlfn.NORM.DIST((LN(($M65*EXP($L65/100*AV$5)))-LN($K65)-$Q65*AV$5)/($R65*SQRT(AV$5)),0,1,TRUE)))*EXP(-$F$1*AV$5)*INDEX('3)tpx females'!CD$57:CD$107,MATCH($O65,'3)tpx females'!$BB$57:$BB$107,0))</f>
        <v>0</v>
      </c>
      <c r="AW65" s="32">
        <f ca="1">($K65*EXP(AW$5*($Q65+0.5*($R65)^2))*_xlfn.NORM.DIST((LN(($M65*EXP($L65/100*AW$5)))-LN($K65)-$Q65*AW$5)/($R65*SQRT(AW$5))-$R65*SQRT(AW$5),0,1,TRUE)+$M65*EXP($L65/100*AW$5)*(1-_xlfn.NORM.DIST((LN(($M65*EXP($L65/100*AW$5)))-LN($K65)-$Q65*AW$5)/($R65*SQRT(AW$5)),0,1,TRUE)))*EXP(-$F$1*AW$5)*INDEX('3)tpx females'!CE$57:CE$107,MATCH($O65,'3)tpx females'!$BB$57:$BB$107,0))</f>
        <v>0</v>
      </c>
      <c r="AX65" s="32">
        <f ca="1">($K65*EXP(AX$5*($Q65+0.5*($R65)^2))*_xlfn.NORM.DIST((LN(($M65*EXP($L65/100*AX$5)))-LN($K65)-$Q65*AX$5)/($R65*SQRT(AX$5))-$R65*SQRT(AX$5),0,1,TRUE)+$M65*EXP($L65/100*AX$5)*(1-_xlfn.NORM.DIST((LN(($M65*EXP($L65/100*AX$5)))-LN($K65)-$Q65*AX$5)/($R65*SQRT(AX$5)),0,1,TRUE)))*EXP(-$F$1*AX$5)*INDEX('3)tpx females'!CF$57:CF$107,MATCH($O65,'3)tpx females'!$BB$57:$BB$107,0))</f>
        <v>0</v>
      </c>
      <c r="AY65" s="32">
        <f ca="1">($K65*EXP(AY$5*($Q65+0.5*($R65)^2))*_xlfn.NORM.DIST((LN(($M65*EXP($L65/100*AY$5)))-LN($K65)-$Q65*AY$5)/($R65*SQRT(AY$5))-$R65*SQRT(AY$5),0,1,TRUE)+$M65*EXP($L65/100*AY$5)*(1-_xlfn.NORM.DIST((LN(($M65*EXP($L65/100*AY$5)))-LN($K65)-$Q65*AY$5)/($R65*SQRT(AY$5)),0,1,TRUE)))*EXP(-$F$1*AY$5)*INDEX('3)tpx females'!CG$57:CG$107,MATCH($O65,'3)tpx females'!$BB$57:$BB$107,0))</f>
        <v>0</v>
      </c>
      <c r="AZ65" s="32">
        <f ca="1">($K65*EXP(AZ$5*($Q65+0.5*($R65)^2))*_xlfn.NORM.DIST((LN(($M65*EXP($L65/100*AZ$5)))-LN($K65)-$Q65*AZ$5)/($R65*SQRT(AZ$5))-$R65*SQRT(AZ$5),0,1,TRUE)+$M65*EXP($L65/100*AZ$5)*(1-_xlfn.NORM.DIST((LN(($M65*EXP($L65/100*AZ$5)))-LN($K65)-$Q65*AZ$5)/($R65*SQRT(AZ$5)),0,1,TRUE)))*EXP(-$F$1*AZ$5)*INDEX('3)tpx females'!CH$57:CH$107,MATCH($O65,'3)tpx females'!$BB$57:$BB$107,0))</f>
        <v>0</v>
      </c>
      <c r="BA65" s="32">
        <f ca="1">($K65*EXP(BA$5*($Q65+0.5*($R65)^2))*_xlfn.NORM.DIST((LN(($M65*EXP($L65/100*BA$5)))-LN($K65)-$Q65*BA$5)/($R65*SQRT(BA$5))-$R65*SQRT(BA$5),0,1,TRUE)+$M65*EXP($L65/100*BA$5)*(1-_xlfn.NORM.DIST((LN(($M65*EXP($L65/100*BA$5)))-LN($K65)-$Q65*BA$5)/($R65*SQRT(BA$5)),0,1,TRUE)))*EXP(-$F$1*BA$5)*INDEX('3)tpx females'!CI$57:CI$107,MATCH($O65,'3)tpx females'!$BB$57:$BB$107,0))</f>
        <v>0</v>
      </c>
      <c r="BB65" s="32">
        <f ca="1">($K65*EXP(BB$5*($Q65+0.5*($R65)^2))*_xlfn.NORM.DIST((LN(($M65*EXP($L65/100*BB$5)))-LN($K65)-$Q65*BB$5)/($R65*SQRT(BB$5))-$R65*SQRT(BB$5),0,1,TRUE)+$M65*EXP($L65/100*BB$5)*(1-_xlfn.NORM.DIST((LN(($M65*EXP($L65/100*BB$5)))-LN($K65)-$Q65*BB$5)/($R65*SQRT(BB$5)),0,1,TRUE)))*EXP(-$F$1*BB$5)*INDEX('3)tpx females'!CJ$57:CJ$107,MATCH($O65,'3)tpx females'!$BB$57:$BB$107,0))</f>
        <v>0</v>
      </c>
      <c r="BC65" s="32">
        <f ca="1">($K65*EXP(BC$5*($Q65+0.5*($R65)^2))*_xlfn.NORM.DIST((LN(($M65*EXP($L65/100*BC$5)))-LN($K65)-$Q65*BC$5)/($R65*SQRT(BC$5))-$R65*SQRT(BC$5),0,1,TRUE)+$M65*EXP($L65/100*BC$5)*(1-_xlfn.NORM.DIST((LN(($M65*EXP($L65/100*BC$5)))-LN($K65)-$Q65*BC$5)/($R65*SQRT(BC$5)),0,1,TRUE)))*EXP(-$F$1*BC$5)*INDEX('3)tpx females'!CK$57:CK$107,MATCH($O65,'3)tpx females'!$BB$57:$BB$107,0))</f>
        <v>0</v>
      </c>
      <c r="BD65" s="32">
        <f ca="1">($K65*EXP(BD$5*($Q65+0.5*($R65)^2))*_xlfn.NORM.DIST((LN(($M65*EXP($L65/100*BD$5)))-LN($K65)-$Q65*BD$5)/($R65*SQRT(BD$5))-$R65*SQRT(BD$5),0,1,TRUE)+$M65*EXP($L65/100*BD$5)*(1-_xlfn.NORM.DIST((LN(($M65*EXP($L65/100*BD$5)))-LN($K65)-$Q65*BD$5)/($R65*SQRT(BD$5)),0,1,TRUE)))*EXP(-$F$1*BD$5)*INDEX('3)tpx females'!CL$57:CL$107,MATCH($O65,'3)tpx females'!$BB$57:$BB$107,0))</f>
        <v>0</v>
      </c>
      <c r="BE65" s="32">
        <f ca="1">($K65*EXP(BE$5*($Q65+0.5*($R65)^2))*_xlfn.NORM.DIST((LN(($M65*EXP($L65/100*BE$5)))-LN($K65)-$Q65*BE$5)/($R65*SQRT(BE$5))-$R65*SQRT(BE$5),0,1,TRUE)+$M65*EXP($L65/100*BE$5)*(1-_xlfn.NORM.DIST((LN(($M65*EXP($L65/100*BE$5)))-LN($K65)-$Q65*BE$5)/($R65*SQRT(BE$5)),0,1,TRUE)))*EXP(-$F$1*BE$5)*INDEX('3)tpx females'!CM$57:CM$107,MATCH($O65,'3)tpx females'!$BB$57:$BB$107,0))</f>
        <v>0</v>
      </c>
      <c r="BF65" s="32">
        <f ca="1">($K65*EXP(BF$5*($Q65+0.5*($R65)^2))*_xlfn.NORM.DIST((LN(($M65*EXP($L65/100*BF$5)))-LN($K65)-$Q65*BF$5)/($R65*SQRT(BF$5))-$R65*SQRT(BF$5),0,1,TRUE)+$M65*EXP($L65/100*BF$5)*(1-_xlfn.NORM.DIST((LN(($M65*EXP($L65/100*BF$5)))-LN($K65)-$Q65*BF$5)/($R65*SQRT(BF$5)),0,1,TRUE)))*EXP(-$F$1*BF$5)*INDEX('3)tpx females'!CN$57:CN$107,MATCH($O65,'3)tpx females'!$BB$57:$BB$107,0))</f>
        <v>0</v>
      </c>
      <c r="BG65" s="32">
        <f ca="1">($K65*EXP(BG$5*($Q65+0.5*($R65)^2))*_xlfn.NORM.DIST((LN(($M65*EXP($L65/100*BG$5)))-LN($K65)-$Q65*BG$5)/($R65*SQRT(BG$5))-$R65*SQRT(BG$5),0,1,TRUE)+$M65*EXP($L65/100*BG$5)*(1-_xlfn.NORM.DIST((LN(($M65*EXP($L65/100*BG$5)))-LN($K65)-$Q65*BG$5)/($R65*SQRT(BG$5)),0,1,TRUE)))*EXP(-$F$1*BG$5)*INDEX('3)tpx females'!CO$57:CO$107,MATCH($O65,'3)tpx females'!$BB$57:$BB$107,0))</f>
        <v>0</v>
      </c>
      <c r="BH65" s="32">
        <f ca="1">($K65*EXP(BH$5*($Q65+0.5*($R65)^2))*_xlfn.NORM.DIST((LN(($M65*EXP($L65/100*BH$5)))-LN($K65)-$Q65*BH$5)/($R65*SQRT(BH$5))-$R65*SQRT(BH$5),0,1,TRUE)+$M65*EXP($L65/100*BH$5)*(1-_xlfn.NORM.DIST((LN(($M65*EXP($L65/100*BH$5)))-LN($K65)-$Q65*BH$5)/($R65*SQRT(BH$5)),0,1,TRUE)))*EXP(-$F$1*BH$5)*INDEX('3)tpx females'!CP$57:CP$107,MATCH($O65,'3)tpx females'!$BB$57:$BB$107,0))</f>
        <v>0</v>
      </c>
      <c r="BI65" s="32">
        <f ca="1">($K65*EXP(BI$5*($Q65+0.5*($R65)^2))*_xlfn.NORM.DIST((LN(($M65*EXP($L65/100*BI$5)))-LN($K65)-$Q65*BI$5)/($R65*SQRT(BI$5))-$R65*SQRT(BI$5),0,1,TRUE)+$M65*EXP($L65/100*BI$5)*(1-_xlfn.NORM.DIST((LN(($M65*EXP($L65/100*BI$5)))-LN($K65)-$Q65*BI$5)/($R65*SQRT(BI$5)),0,1,TRUE)))*EXP(-$F$1*BI$5)*INDEX('3)tpx females'!CQ$57:CQ$107,MATCH($O65,'3)tpx females'!$BB$57:$BB$107,0))</f>
        <v>0</v>
      </c>
      <c r="BJ65" s="32">
        <f ca="1">($K65*EXP(BJ$5*($Q65+0.5*($R65)^2))*_xlfn.NORM.DIST((LN(($M65*EXP($L65/100*BJ$5)))-LN($K65)-$Q65*BJ$5)/($R65*SQRT(BJ$5))-$R65*SQRT(BJ$5),0,1,TRUE)+$M65*EXP($L65/100*BJ$5)*(1-_xlfn.NORM.DIST((LN(($M65*EXP($L65/100*BJ$5)))-LN($K65)-$Q65*BJ$5)/($R65*SQRT(BJ$5)),0,1,TRUE)))*EXP(-$F$1*BJ$5)*INDEX('3)tpx females'!CR$57:CR$107,MATCH($O65,'3)tpx females'!$BB$57:$BB$107,0))</f>
        <v>0</v>
      </c>
      <c r="BK65" s="32">
        <f ca="1">($K65*EXP(BK$5*($Q65+0.5*($R65)^2))*_xlfn.NORM.DIST((LN(($M65*EXP($L65/100*BK$5)))-LN($K65)-$Q65*BK$5)/($R65*SQRT(BK$5))-$R65*SQRT(BK$5),0,1,TRUE)+$M65*EXP($L65/100*BK$5)*(1-_xlfn.NORM.DIST((LN(($M65*EXP($L65/100*BK$5)))-LN($K65)-$Q65*BK$5)/($R65*SQRT(BK$5)),0,1,TRUE)))*EXP(-$F$1*BK$5)*INDEX('3)tpx females'!CS$57:CS$107,MATCH($O65,'3)tpx females'!$BB$57:$BB$107,0))</f>
        <v>0</v>
      </c>
      <c r="BL65" s="32">
        <f ca="1">($K65*EXP(BL$5*($Q65+0.5*($R65)^2))*_xlfn.NORM.DIST((LN(($M65*EXP($L65/100*BL$5)))-LN($K65)-$Q65*BL$5)/($R65*SQRT(BL$5))-$R65*SQRT(BL$5),0,1,TRUE)+$M65*EXP($L65/100*BL$5)*(1-_xlfn.NORM.DIST((LN(($M65*EXP($L65/100*BL$5)))-LN($K65)-$Q65*BL$5)/($R65*SQRT(BL$5)),0,1,TRUE)))*EXP(-$F$1*BL$5)*INDEX('3)tpx females'!CT$57:CT$107,MATCH($O65,'3)tpx females'!$BB$57:$BB$107,0))</f>
        <v>0</v>
      </c>
      <c r="BM65" s="32">
        <f ca="1">($K65*EXP(BM$5*($Q65+0.5*($R65)^2))*_xlfn.NORM.DIST((LN(($M65*EXP($L65/100*BM$5)))-LN($K65)-$Q65*BM$5)/($R65*SQRT(BM$5))-$R65*SQRT(BM$5),0,1,TRUE)+$M65*EXP($L65/100*BM$5)*(1-_xlfn.NORM.DIST((LN(($M65*EXP($L65/100*BM$5)))-LN($K65)-$Q65*BM$5)/($R65*SQRT(BM$5)),0,1,TRUE)))*EXP(-$F$1*BM$5)*INDEX('3)tpx females'!CU$57:CU$107,MATCH($O65,'3)tpx females'!$BB$57:$BB$107,0))</f>
        <v>0</v>
      </c>
      <c r="BN65" s="32">
        <f ca="1">($K65*EXP(BN$5*($Q65+0.5*($R65)^2))*_xlfn.NORM.DIST((LN(($M65*EXP($L65/100*BN$5)))-LN($K65)-$Q65*BN$5)/($R65*SQRT(BN$5))-$R65*SQRT(BN$5),0,1,TRUE)+$M65*EXP($L65/100*BN$5)*(1-_xlfn.NORM.DIST((LN(($M65*EXP($L65/100*BN$5)))-LN($K65)-$Q65*BN$5)/($R65*SQRT(BN$5)),0,1,TRUE)))*EXP(-$F$1*BN$5)*INDEX('3)tpx females'!CV$57:CV$107,MATCH($O65,'3)tpx females'!$BB$57:$BB$107,0))</f>
        <v>0</v>
      </c>
      <c r="BO65" s="32">
        <f ca="1">($K65*EXP(BO$5*($Q65+0.5*($R65)^2))*_xlfn.NORM.DIST((LN(($M65*EXP($L65/100*BO$5)))-LN($K65)-$Q65*BO$5)/($R65*SQRT(BO$5))-$R65*SQRT(BO$5),0,1,TRUE)+$M65*EXP($L65/100*BO$5)*(1-_xlfn.NORM.DIST((LN(($M65*EXP($L65/100*BO$5)))-LN($K65)-$Q65*BO$5)/($R65*SQRT(BO$5)),0,1,TRUE)))*EXP(-$F$1*BO$5)*INDEX('3)tpx females'!CW$57:CW$107,MATCH($O65,'3)tpx females'!$BB$57:$BB$107,0))</f>
        <v>0</v>
      </c>
      <c r="BP65" s="32">
        <f ca="1">($K65*EXP(BP$5*($Q65+0.5*($R65)^2))*_xlfn.NORM.DIST((LN(($M65*EXP($L65/100*BP$5)))-LN($K65)-$Q65*BP$5)/($R65*SQRT(BP$5))-$R65*SQRT(BP$5),0,1,TRUE)+$M65*EXP($L65/100*BP$5)*(1-_xlfn.NORM.DIST((LN(($M65*EXP($L65/100*BP$5)))-LN($K65)-$Q65*BP$5)/($R65*SQRT(BP$5)),0,1,TRUE)))*EXP(-$F$1*BP$5)*INDEX('3)tpx females'!CX$57:CX$107,MATCH($O65,'3)tpx females'!$BB$57:$BB$107,0))</f>
        <v>0</v>
      </c>
      <c r="BQ65" s="32">
        <f ca="1">($K65*EXP(BQ$5*($Q65+0.5*($R65)^2))*_xlfn.NORM.DIST((LN(($M65*EXP($L65/100*BQ$5)))-LN($K65)-$Q65*BQ$5)/($R65*SQRT(BQ$5))-$R65*SQRT(BQ$5),0,1,TRUE)+$M65*EXP($L65/100*BQ$5)*(1-_xlfn.NORM.DIST((LN(($M65*EXP($L65/100*BQ$5)))-LN($K65)-$Q65*BQ$5)/($R65*SQRT(BQ$5)),0,1,TRUE)))*EXP(-$F$1*BQ$5)*INDEX('3)tpx females'!CY$57:CY$107,MATCH($O65,'3)tpx females'!$BB$57:$BB$107,0))</f>
        <v>0</v>
      </c>
      <c r="BR65" s="32">
        <f ca="1">($K65*EXP(BR$5*($Q65+0.5*($R65)^2))*_xlfn.NORM.DIST((LN(($M65*EXP($L65/100*BR$5)))-LN($K65)-$Q65*BR$5)/($R65*SQRT(BR$5))-$R65*SQRT(BR$5),0,1,TRUE)+$M65*EXP($L65/100*BR$5)*(1-_xlfn.NORM.DIST((LN(($M65*EXP($L65/100*BR$5)))-LN($K65)-$Q65*BR$5)/($R65*SQRT(BR$5)),0,1,TRUE)))*EXP(-$F$1*BR$5)*INDEX('3)tpx females'!CZ$57:CZ$107,MATCH($O65,'3)tpx females'!$BB$57:$BB$107,0))</f>
        <v>0</v>
      </c>
      <c r="BS65" s="32">
        <f ca="1">($K65*EXP(BS$5*($Q65+0.5*($R65)^2))*_xlfn.NORM.DIST((LN(($M65*EXP($L65/100*BS$5)))-LN($K65)-$Q65*BS$5)/($R65*SQRT(BS$5))-$R65*SQRT(BS$5),0,1,TRUE)+$M65*EXP($L65/100*BS$5)*(1-_xlfn.NORM.DIST((LN(($M65*EXP($L65/100*BS$5)))-LN($K65)-$Q65*BS$5)/($R65*SQRT(BS$5)),0,1,TRUE)))*EXP(-$F$1*BS$5)*INDEX('3)tpx females'!DA$57:DA$107,MATCH($O65,'3)tpx females'!$BB$57:$BB$107,0))</f>
        <v>0</v>
      </c>
      <c r="BU65" s="32">
        <f t="shared" si="58"/>
        <v>93066.909461778734</v>
      </c>
      <c r="BV65" s="32">
        <f t="shared" si="67"/>
        <v>87515.74246324836</v>
      </c>
      <c r="BW65" s="32">
        <f t="shared" si="68"/>
        <v>88262.79675705063</v>
      </c>
      <c r="BX65" s="32">
        <f t="shared" si="69"/>
        <v>89016.228076313477</v>
      </c>
      <c r="BY65" s="32">
        <f t="shared" si="70"/>
        <v>89776.09085677749</v>
      </c>
      <c r="BZ65" s="32">
        <f t="shared" si="71"/>
        <v>90542.439998859059</v>
      </c>
      <c r="CA65" s="32">
        <f t="shared" si="72"/>
        <v>91315.330871617029</v>
      </c>
      <c r="CB65" s="32">
        <f t="shared" si="73"/>
        <v>92094.819316753244</v>
      </c>
      <c r="CC65" s="32">
        <f t="shared" si="74"/>
        <v>92880.961652646889</v>
      </c>
      <c r="CD65" s="32">
        <f t="shared" si="75"/>
        <v>93673.814678423078</v>
      </c>
      <c r="CE65" s="32">
        <f t="shared" si="76"/>
        <v>94473.435678040347</v>
      </c>
      <c r="CF65" s="32">
        <f t="shared" si="77"/>
        <v>95279.882424212963</v>
      </c>
      <c r="CG65" s="32">
        <f t="shared" si="78"/>
        <v>96093.213180802049</v>
      </c>
      <c r="CH65" s="32">
        <f t="shared" si="79"/>
        <v>96913.48669705879</v>
      </c>
      <c r="CI65" s="32">
        <f t="shared" si="80"/>
        <v>97740.762171045993</v>
      </c>
      <c r="CJ65" s="32">
        <f t="shared" si="81"/>
        <v>98575.099123895561</v>
      </c>
      <c r="CK65" s="32">
        <f t="shared" si="82"/>
        <v>99416.557066859648</v>
      </c>
      <c r="CL65" s="32">
        <f t="shared" si="83"/>
        <v>100265.19476681254</v>
      </c>
      <c r="CM65" s="32">
        <f t="shared" si="84"/>
        <v>101121.06884381807</v>
      </c>
      <c r="CN65" s="32">
        <f t="shared" si="85"/>
        <v>101984.2313938697</v>
      </c>
      <c r="CO65" s="32">
        <f t="shared" si="86"/>
        <v>102854.72634313385</v>
      </c>
      <c r="CP65" s="32">
        <f t="shared" si="87"/>
        <v>103732.58431497558</v>
      </c>
      <c r="CQ65" s="32">
        <f t="shared" si="88"/>
        <v>104617.81591898663</v>
      </c>
      <c r="CR65" s="32">
        <f t="shared" si="89"/>
        <v>105510.40353061211</v>
      </c>
      <c r="CS65" s="32">
        <f t="shared" si="90"/>
        <v>106410.29179371889</v>
      </c>
      <c r="CT65" s="32">
        <f t="shared" si="91"/>
        <v>107317.37722124765</v>
      </c>
      <c r="CU65" s="32">
        <f t="shared" si="92"/>
        <v>108231.49737244034</v>
      </c>
      <c r="CV65" s="32">
        <f t="shared" si="93"/>
        <v>109152.42013946056</v>
      </c>
      <c r="CW65" s="32">
        <f t="shared" si="94"/>
        <v>110079.83368055396</v>
      </c>
      <c r="CX65" s="32">
        <f t="shared" si="95"/>
        <v>111013.33749694418</v>
      </c>
      <c r="CY65" s="32">
        <f t="shared" si="96"/>
        <v>111952.43507634749</v>
      </c>
      <c r="CZ65" s="32">
        <f t="shared" si="97"/>
        <v>112896.52842900781</v>
      </c>
      <c r="DA65" s="32">
        <f t="shared" si="98"/>
        <v>113844.9147340569</v>
      </c>
      <c r="DB65" s="32">
        <f t="shared" si="99"/>
        <v>114796.78520488665</v>
      </c>
      <c r="DC65" s="32">
        <f t="shared" si="100"/>
        <v>115751.2261800405</v>
      </c>
      <c r="DD65" s="32">
        <f t="shared" si="101"/>
        <v>116707.22235647628</v>
      </c>
      <c r="DE65" s="32">
        <f t="shared" si="102"/>
        <v>117663.66200826713</v>
      </c>
      <c r="DF65" s="32">
        <f t="shared" si="103"/>
        <v>118619.34397731365</v>
      </c>
      <c r="DG65" s="32">
        <f t="shared" si="104"/>
        <v>119572.98618334832</v>
      </c>
      <c r="DH65" s="32">
        <f t="shared" si="105"/>
        <v>120523.23537723326</v>
      </c>
      <c r="DI65" s="32">
        <f t="shared" si="106"/>
        <v>121468.67785241103</v>
      </c>
      <c r="DJ65" s="32">
        <f t="shared" si="107"/>
        <v>122407.85083208683</v>
      </c>
      <c r="DK65" s="32">
        <f t="shared" si="108"/>
        <v>123339.25426192379</v>
      </c>
      <c r="DL65" s="32">
        <f t="shared" si="109"/>
        <v>124261.3627573813</v>
      </c>
      <c r="DM65" s="32">
        <f t="shared" si="110"/>
        <v>125172.63747918193</v>
      </c>
      <c r="DN65" s="32">
        <f t="shared" si="111"/>
        <v>126071.53773786061</v>
      </c>
      <c r="DO65" s="32">
        <f t="shared" si="112"/>
        <v>126956.53215734383</v>
      </c>
      <c r="DP65" s="32">
        <f t="shared" si="113"/>
        <v>127826.10925671498</v>
      </c>
      <c r="DQ65" s="32">
        <f t="shared" si="114"/>
        <v>128678.78733774886</v>
      </c>
      <c r="DR65" s="32">
        <f t="shared" si="115"/>
        <v>129513.1235926714</v>
      </c>
      <c r="DT65" s="48">
        <f t="shared" si="116"/>
        <v>85</v>
      </c>
      <c r="DU65" s="32"/>
      <c r="DV65" s="32">
        <f ca="1">INDEX('3)tpx females'!BD$57:BD$107,MATCH('3) 2016 cases'!DT65,'3)tpx females'!$BB$57:$BB$107,0))</f>
        <v>6.2394571280033118E-2</v>
      </c>
      <c r="DW65" s="32">
        <f t="shared" ca="1" si="117"/>
        <v>-5806.8699162253415</v>
      </c>
      <c r="DX65" s="32">
        <f t="shared" ca="1" si="61"/>
        <v>0.93760542871996688</v>
      </c>
      <c r="DZ65" s="32">
        <f t="shared" ca="1" si="118"/>
        <v>-99011.960669927284</v>
      </c>
      <c r="EA65" s="32">
        <f t="shared" ca="1" si="119"/>
        <v>5945.0512081485504</v>
      </c>
      <c r="EB65" s="32">
        <f t="shared" ca="1" si="64"/>
        <v>370.93892137027171</v>
      </c>
      <c r="EC65" s="32">
        <f ca="1">EA65*'3) Value'!AN77</f>
        <v>0</v>
      </c>
      <c r="EE65" s="32">
        <f ca="1">IF(EC65=0,'3) Value'!AM77+'3) 2016 cases'!DZ65,0)</f>
        <v>1016.1060644888785</v>
      </c>
    </row>
    <row r="66" spans="2:137" x14ac:dyDescent="0.25">
      <c r="C66" s="32" t="s">
        <v>16</v>
      </c>
      <c r="D66" s="32" t="s">
        <v>12</v>
      </c>
      <c r="E66" s="49">
        <v>12229</v>
      </c>
      <c r="F66" s="32" t="s">
        <v>19</v>
      </c>
      <c r="G66" s="32" t="s">
        <v>14</v>
      </c>
      <c r="H66" s="49">
        <v>11653</v>
      </c>
      <c r="I66" s="32" t="s">
        <v>13</v>
      </c>
      <c r="J66" s="32" t="s">
        <v>24</v>
      </c>
      <c r="K66" s="52">
        <v>275000</v>
      </c>
      <c r="L66" s="52">
        <v>7.3000000000000007</v>
      </c>
      <c r="M66" s="52">
        <v>91684</v>
      </c>
      <c r="O66" s="48">
        <f>ROUND(($B$1-H66)/365,0)</f>
        <v>85</v>
      </c>
      <c r="Q66" s="32">
        <f>INDEX('2b)Working'!$I$61:$P$61,MATCH($J66,'2b)Working'!$I$60:$P$60,0))</f>
        <v>7.2302392103851601E-2</v>
      </c>
      <c r="R66" s="32">
        <f>INDEX('2b)Working'!$I$62:$P$62,MATCH($J66,'2b)Working'!$I$60:$P$60,0))</f>
        <v>5.5424966377019061E-2</v>
      </c>
      <c r="T66" s="9">
        <f t="shared" ca="1" si="66"/>
        <v>93703.388014341574</v>
      </c>
      <c r="U66" s="10"/>
      <c r="V66" s="32">
        <f ca="1">($K66*EXP(V$5*($Q66+0.5*($R66)^2))*_xlfn.NORM.DIST((LN(($M66*EXP($L66/100*V$5)))-LN($K66)-$Q66*V$5)/($R66*SQRT(V$5))-$R66*SQRT(V$5),0,1,TRUE)+$M66*EXP($L66/100*V$5)*(1-_xlfn.NORM.DIST((LN(($M66*EXP($L66/100*V$5)))-LN($K66)-$Q66*V$5)/($R66*SQRT(V$5)),0,1,TRUE)))*EXP(-$F$1*V$5)*INDEX('3)tpx females'!BD$57:BD$107,MATCH($O66,'3)tpx females'!$BB$57:$BB$107,0))</f>
        <v>5729.1711879243076</v>
      </c>
      <c r="W66" s="32">
        <f ca="1">($K66*EXP(W$5*($Q66+0.5*($R66)^2))*_xlfn.NORM.DIST((LN(($M66*EXP($L66/100*W$5)))-LN($K66)-$Q66*W$5)/($R66*SQRT(W$5))-$R66*SQRT(W$5),0,1,TRUE)+$M66*EXP($L66/100*W$5)*(1-_xlfn.NORM.DIST((LN(($M66*EXP($L66/100*W$5)))-LN($K66)-$Q66*W$5)/($R66*SQRT(W$5)),0,1,TRUE)))*EXP(-$F$1*W$5)*INDEX('3)tpx females'!BE$57:BE$107,MATCH($O66,'3)tpx females'!$BB$57:$BB$107,0))</f>
        <v>6315.0924837293715</v>
      </c>
      <c r="X66" s="32">
        <f ca="1">($K66*EXP(X$5*($Q66+0.5*($R66)^2))*_xlfn.NORM.DIST((LN(($M66*EXP($L66/100*X$5)))-LN($K66)-$Q66*X$5)/($R66*SQRT(X$5))-$R66*SQRT(X$5),0,1,TRUE)+$M66*EXP($L66/100*X$5)*(1-_xlfn.NORM.DIST((LN(($M66*EXP($L66/100*X$5)))-LN($K66)-$Q66*X$5)/($R66*SQRT(X$5)),0,1,TRUE)))*EXP(-$F$1*X$5)*INDEX('3)tpx females'!BF$57:BF$107,MATCH($O66,'3)tpx females'!$BB$57:$BB$107,0))</f>
        <v>6597.5521687605524</v>
      </c>
      <c r="Y66" s="32">
        <f ca="1">($K66*EXP(Y$5*($Q66+0.5*($R66)^2))*_xlfn.NORM.DIST((LN(($M66*EXP($L66/100*Y$5)))-LN($K66)-$Q66*Y$5)/($R66*SQRT(Y$5))-$R66*SQRT(Y$5),0,1,TRUE)+$M66*EXP($L66/100*Y$5)*(1-_xlfn.NORM.DIST((LN(($M66*EXP($L66/100*Y$5)))-LN($K66)-$Q66*Y$5)/($R66*SQRT(Y$5)),0,1,TRUE)))*EXP(-$F$1*Y$5)*INDEX('3)tpx females'!BG$57:BG$107,MATCH($O66,'3)tpx females'!$BB$57:$BB$107,0))</f>
        <v>6957.7707623414672</v>
      </c>
      <c r="Z66" s="32">
        <f ca="1">($K66*EXP(Z$5*($Q66+0.5*($R66)^2))*_xlfn.NORM.DIST((LN(($M66*EXP($L66/100*Z$5)))-LN($K66)-$Q66*Z$5)/($R66*SQRT(Z$5))-$R66*SQRT(Z$5),0,1,TRUE)+$M66*EXP($L66/100*Z$5)*(1-_xlfn.NORM.DIST((LN(($M66*EXP($L66/100*Z$5)))-LN($K66)-$Q66*Z$5)/($R66*SQRT(Z$5)),0,1,TRUE)))*EXP(-$F$1*Z$5)*INDEX('3)tpx females'!BH$57:BH$107,MATCH($O66,'3)tpx females'!$BB$57:$BB$107,0))</f>
        <v>7545.7702772006396</v>
      </c>
      <c r="AA66" s="32">
        <f ca="1">($K66*EXP(AA$5*($Q66+0.5*($R66)^2))*_xlfn.NORM.DIST((LN(($M66*EXP($L66/100*AA$5)))-LN($K66)-$Q66*AA$5)/($R66*SQRT(AA$5))-$R66*SQRT(AA$5),0,1,TRUE)+$M66*EXP($L66/100*AA$5)*(1-_xlfn.NORM.DIST((LN(($M66*EXP($L66/100*AA$5)))-LN($K66)-$Q66*AA$5)/($R66*SQRT(AA$5)),0,1,TRUE)))*EXP(-$F$1*AA$5)*INDEX('3)tpx females'!BI$57:BI$107,MATCH($O66,'3)tpx females'!$BB$57:$BB$107,0))</f>
        <v>7604.5432635664492</v>
      </c>
      <c r="AB66" s="32">
        <f ca="1">($K66*EXP(AB$5*($Q66+0.5*($R66)^2))*_xlfn.NORM.DIST((LN(($M66*EXP($L66/100*AB$5)))-LN($K66)-$Q66*AB$5)/($R66*SQRT(AB$5))-$R66*SQRT(AB$5),0,1,TRUE)+$M66*EXP($L66/100*AB$5)*(1-_xlfn.NORM.DIST((LN(($M66*EXP($L66/100*AB$5)))-LN($K66)-$Q66*AB$5)/($R66*SQRT(AB$5)),0,1,TRUE)))*EXP(-$F$1*AB$5)*INDEX('3)tpx females'!BJ$57:BJ$107,MATCH($O66,'3)tpx females'!$BB$57:$BB$107,0))</f>
        <v>7232.1283106244382</v>
      </c>
      <c r="AC66" s="32">
        <f ca="1">($K66*EXP(AC$5*($Q66+0.5*($R66)^2))*_xlfn.NORM.DIST((LN(($M66*EXP($L66/100*AC$5)))-LN($K66)-$Q66*AC$5)/($R66*SQRT(AC$5))-$R66*SQRT(AC$5),0,1,TRUE)+$M66*EXP($L66/100*AC$5)*(1-_xlfn.NORM.DIST((LN(($M66*EXP($L66/100*AC$5)))-LN($K66)-$Q66*AC$5)/($R66*SQRT(AC$5)),0,1,TRUE)))*EXP(-$F$1*AC$5)*INDEX('3)tpx females'!BK$57:BK$107,MATCH($O66,'3)tpx females'!$BB$57:$BB$107,0))</f>
        <v>6881.0992263350117</v>
      </c>
      <c r="AD66" s="32">
        <f ca="1">($K66*EXP(AD$5*($Q66+0.5*($R66)^2))*_xlfn.NORM.DIST((LN(($M66*EXP($L66/100*AD$5)))-LN($K66)-$Q66*AD$5)/($R66*SQRT(AD$5))-$R66*SQRT(AD$5),0,1,TRUE)+$M66*EXP($L66/100*AD$5)*(1-_xlfn.NORM.DIST((LN(($M66*EXP($L66/100*AD$5)))-LN($K66)-$Q66*AD$5)/($R66*SQRT(AD$5)),0,1,TRUE)))*EXP(-$F$1*AD$5)*INDEX('3)tpx females'!BL$57:BL$107,MATCH($O66,'3)tpx females'!$BB$57:$BB$107,0))</f>
        <v>6535.0403193345592</v>
      </c>
      <c r="AE66" s="32">
        <f ca="1">($K66*EXP(AE$5*($Q66+0.5*($R66)^2))*_xlfn.NORM.DIST((LN(($M66*EXP($L66/100*AE$5)))-LN($K66)-$Q66*AE$5)/($R66*SQRT(AE$5))-$R66*SQRT(AE$5),0,1,TRUE)+$M66*EXP($L66/100*AE$5)*(1-_xlfn.NORM.DIST((LN(($M66*EXP($L66/100*AE$5)))-LN($K66)-$Q66*AE$5)/($R66*SQRT(AE$5)),0,1,TRUE)))*EXP(-$F$1*AE$5)*INDEX('3)tpx females'!BM$57:BM$107,MATCH($O66,'3)tpx females'!$BB$57:$BB$107,0))</f>
        <v>6269.0074772302469</v>
      </c>
      <c r="AF66" s="32">
        <f ca="1">($K66*EXP(AF$5*($Q66+0.5*($R66)^2))*_xlfn.NORM.DIST((LN(($M66*EXP($L66/100*AF$5)))-LN($K66)-$Q66*AF$5)/($R66*SQRT(AF$5))-$R66*SQRT(AF$5),0,1,TRUE)+$M66*EXP($L66/100*AF$5)*(1-_xlfn.NORM.DIST((LN(($M66*EXP($L66/100*AF$5)))-LN($K66)-$Q66*AF$5)/($R66*SQRT(AF$5)),0,1,TRUE)))*EXP(-$F$1*AF$5)*INDEX('3)tpx females'!BN$57:BN$107,MATCH($O66,'3)tpx females'!$BB$57:$BB$107,0))</f>
        <v>5548.9751475268531</v>
      </c>
      <c r="AG66" s="32">
        <f ca="1">($K66*EXP(AG$5*($Q66+0.5*($R66)^2))*_xlfn.NORM.DIST((LN(($M66*EXP($L66/100*AG$5)))-LN($K66)-$Q66*AG$5)/($R66*SQRT(AG$5))-$R66*SQRT(AG$5),0,1,TRUE)+$M66*EXP($L66/100*AG$5)*(1-_xlfn.NORM.DIST((LN(($M66*EXP($L66/100*AG$5)))-LN($K66)-$Q66*AG$5)/($R66*SQRT(AG$5)),0,1,TRUE)))*EXP(-$F$1*AG$5)*INDEX('3)tpx females'!BO$57:BO$107,MATCH($O66,'3)tpx females'!$BB$57:$BB$107,0))</f>
        <v>4846.3054828142776</v>
      </c>
      <c r="AH66" s="32">
        <f ca="1">($K66*EXP(AH$5*($Q66+0.5*($R66)^2))*_xlfn.NORM.DIST((LN(($M66*EXP($L66/100*AH$5)))-LN($K66)-$Q66*AH$5)/($R66*SQRT(AH$5))-$R66*SQRT(AH$5),0,1,TRUE)+$M66*EXP($L66/100*AH$5)*(1-_xlfn.NORM.DIST((LN(($M66*EXP($L66/100*AH$5)))-LN($K66)-$Q66*AH$5)/($R66*SQRT(AH$5)),0,1,TRUE)))*EXP(-$F$1*AH$5)*INDEX('3)tpx females'!BP$57:BP$107,MATCH($O66,'3)tpx females'!$BB$57:$BB$107,0))</f>
        <v>4086.5170439661988</v>
      </c>
      <c r="AI66" s="32">
        <f ca="1">($K66*EXP(AI$5*($Q66+0.5*($R66)^2))*_xlfn.NORM.DIST((LN(($M66*EXP($L66/100*AI$5)))-LN($K66)-$Q66*AI$5)/($R66*SQRT(AI$5))-$R66*SQRT(AI$5),0,1,TRUE)+$M66*EXP($L66/100*AI$5)*(1-_xlfn.NORM.DIST((LN(($M66*EXP($L66/100*AI$5)))-LN($K66)-$Q66*AI$5)/($R66*SQRT(AI$5)),0,1,TRUE)))*EXP(-$F$1*AI$5)*INDEX('3)tpx females'!BQ$57:BQ$107,MATCH($O66,'3)tpx females'!$BB$57:$BB$107,0))</f>
        <v>3312.7565714183875</v>
      </c>
      <c r="AJ66" s="32">
        <f ca="1">($K66*EXP(AJ$5*($Q66+0.5*($R66)^2))*_xlfn.NORM.DIST((LN(($M66*EXP($L66/100*AJ$5)))-LN($K66)-$Q66*AJ$5)/($R66*SQRT(AJ$5))-$R66*SQRT(AJ$5),0,1,TRUE)+$M66*EXP($L66/100*AJ$5)*(1-_xlfn.NORM.DIST((LN(($M66*EXP($L66/100*AJ$5)))-LN($K66)-$Q66*AJ$5)/($R66*SQRT(AJ$5)),0,1,TRUE)))*EXP(-$F$1*AJ$5)*INDEX('3)tpx females'!BR$57:BR$107,MATCH($O66,'3)tpx females'!$BB$57:$BB$107,0))</f>
        <v>2578.0013370896804</v>
      </c>
      <c r="AK66" s="32">
        <f ca="1">($K66*EXP(AK$5*($Q66+0.5*($R66)^2))*_xlfn.NORM.DIST((LN(($M66*EXP($L66/100*AK$5)))-LN($K66)-$Q66*AK$5)/($R66*SQRT(AK$5))-$R66*SQRT(AK$5),0,1,TRUE)+$M66*EXP($L66/100*AK$5)*(1-_xlfn.NORM.DIST((LN(($M66*EXP($L66/100*AK$5)))-LN($K66)-$Q66*AK$5)/($R66*SQRT(AK$5)),0,1,TRUE)))*EXP(-$F$1*AK$5)*INDEX('3)tpx females'!BS$57:BS$107,MATCH($O66,'3)tpx females'!$BB$57:$BB$107,0))</f>
        <v>1926.7897890145241</v>
      </c>
      <c r="AL66" s="32">
        <f ca="1">($K66*EXP(AL$5*($Q66+0.5*($R66)^2))*_xlfn.NORM.DIST((LN(($M66*EXP($L66/100*AL$5)))-LN($K66)-$Q66*AL$5)/($R66*SQRT(AL$5))-$R66*SQRT(AL$5),0,1,TRUE)+$M66*EXP($L66/100*AL$5)*(1-_xlfn.NORM.DIST((LN(($M66*EXP($L66/100*AL$5)))-LN($K66)-$Q66*AL$5)/($R66*SQRT(AL$5)),0,1,TRUE)))*EXP(-$F$1*AL$5)*INDEX('3)tpx females'!BT$57:BT$107,MATCH($O66,'3)tpx females'!$BB$57:$BB$107,0))</f>
        <v>1372.7207516676669</v>
      </c>
      <c r="AM66" s="32">
        <f ca="1">($K66*EXP(AM$5*($Q66+0.5*($R66)^2))*_xlfn.NORM.DIST((LN(($M66*EXP($L66/100*AM$5)))-LN($K66)-$Q66*AM$5)/($R66*SQRT(AM$5))-$R66*SQRT(AM$5),0,1,TRUE)+$M66*EXP($L66/100*AM$5)*(1-_xlfn.NORM.DIST((LN(($M66*EXP($L66/100*AM$5)))-LN($K66)-$Q66*AM$5)/($R66*SQRT(AM$5)),0,1,TRUE)))*EXP(-$F$1*AM$5)*INDEX('3)tpx females'!BU$57:BU$107,MATCH($O66,'3)tpx females'!$BB$57:$BB$107,0))</f>
        <v>931.70621893688303</v>
      </c>
      <c r="AN66" s="32">
        <f ca="1">($K66*EXP(AN$5*($Q66+0.5*($R66)^2))*_xlfn.NORM.DIST((LN(($M66*EXP($L66/100*AN$5)))-LN($K66)-$Q66*AN$5)/($R66*SQRT(AN$5))-$R66*SQRT(AN$5),0,1,TRUE)+$M66*EXP($L66/100*AN$5)*(1-_xlfn.NORM.DIST((LN(($M66*EXP($L66/100*AN$5)))-LN($K66)-$Q66*AN$5)/($R66*SQRT(AN$5)),0,1,TRUE)))*EXP(-$F$1*AN$5)*INDEX('3)tpx females'!BV$57:BV$107,MATCH($O66,'3)tpx females'!$BB$57:$BB$107,0))</f>
        <v>603.44631975519769</v>
      </c>
      <c r="AO66" s="32">
        <f ca="1">($K66*EXP(AO$5*($Q66+0.5*($R66)^2))*_xlfn.NORM.DIST((LN(($M66*EXP($L66/100*AO$5)))-LN($K66)-$Q66*AO$5)/($R66*SQRT(AO$5))-$R66*SQRT(AO$5),0,1,TRUE)+$M66*EXP($L66/100*AO$5)*(1-_xlfn.NORM.DIST((LN(($M66*EXP($L66/100*AO$5)))-LN($K66)-$Q66*AO$5)/($R66*SQRT(AO$5)),0,1,TRUE)))*EXP(-$F$1*AO$5)*INDEX('3)tpx females'!BW$57:BW$107,MATCH($O66,'3)tpx females'!$BB$57:$BB$107,0))</f>
        <v>372.22926579438916</v>
      </c>
      <c r="AP66" s="32">
        <f ca="1">($K66*EXP(AP$5*($Q66+0.5*($R66)^2))*_xlfn.NORM.DIST((LN(($M66*EXP($L66/100*AP$5)))-LN($K66)-$Q66*AP$5)/($R66*SQRT(AP$5))-$R66*SQRT(AP$5),0,1,TRUE)+$M66*EXP($L66/100*AP$5)*(1-_xlfn.NORM.DIST((LN(($M66*EXP($L66/100*AP$5)))-LN($K66)-$Q66*AP$5)/($R66*SQRT(AP$5)),0,1,TRUE)))*EXP(-$F$1*AP$5)*INDEX('3)tpx females'!BX$57:BX$107,MATCH($O66,'3)tpx females'!$BB$57:$BB$107,0))</f>
        <v>218.9750857942316</v>
      </c>
      <c r="AQ66" s="32">
        <f ca="1">($K66*EXP(AQ$5*($Q66+0.5*($R66)^2))*_xlfn.NORM.DIST((LN(($M66*EXP($L66/100*AQ$5)))-LN($K66)-$Q66*AQ$5)/($R66*SQRT(AQ$5))-$R66*SQRT(AQ$5),0,1,TRUE)+$M66*EXP($L66/100*AQ$5)*(1-_xlfn.NORM.DIST((LN(($M66*EXP($L66/100*AQ$5)))-LN($K66)-$Q66*AQ$5)/($R66*SQRT(AQ$5)),0,1,TRUE)))*EXP(-$F$1*AQ$5)*INDEX('3)tpx females'!BY$57:BY$107,MATCH($O66,'3)tpx females'!$BB$57:$BB$107,0))</f>
        <v>119.41601642578834</v>
      </c>
      <c r="AR66" s="32">
        <f ca="1">($K66*EXP(AR$5*($Q66+0.5*($R66)^2))*_xlfn.NORM.DIST((LN(($M66*EXP($L66/100*AR$5)))-LN($K66)-$Q66*AR$5)/($R66*SQRT(AR$5))-$R66*SQRT(AR$5),0,1,TRUE)+$M66*EXP($L66/100*AR$5)*(1-_xlfn.NORM.DIST((LN(($M66*EXP($L66/100*AR$5)))-LN($K66)-$Q66*AR$5)/($R66*SQRT(AR$5)),0,1,TRUE)))*EXP(-$F$1*AR$5)*INDEX('3)tpx females'!BZ$57:BZ$107,MATCH($O66,'3)tpx females'!$BB$57:$BB$107,0))</f>
        <v>65.546942045321458</v>
      </c>
      <c r="AS66" s="32">
        <f ca="1">($K66*EXP(AS$5*($Q66+0.5*($R66)^2))*_xlfn.NORM.DIST((LN(($M66*EXP($L66/100*AS$5)))-LN($K66)-$Q66*AS$5)/($R66*SQRT(AS$5))-$R66*SQRT(AS$5),0,1,TRUE)+$M66*EXP($L66/100*AS$5)*(1-_xlfn.NORM.DIST((LN(($M66*EXP($L66/100*AS$5)))-LN($K66)-$Q66*AS$5)/($R66*SQRT(AS$5)),0,1,TRUE)))*EXP(-$F$1*AS$5)*INDEX('3)tpx females'!CA$57:CA$107,MATCH($O66,'3)tpx females'!$BB$57:$BB$107,0))</f>
        <v>36.294850908789265</v>
      </c>
      <c r="AT66" s="32">
        <f ca="1">($K66*EXP(AT$5*($Q66+0.5*($R66)^2))*_xlfn.NORM.DIST((LN(($M66*EXP($L66/100*AT$5)))-LN($K66)-$Q66*AT$5)/($R66*SQRT(AT$5))-$R66*SQRT(AT$5),0,1,TRUE)+$M66*EXP($L66/100*AT$5)*(1-_xlfn.NORM.DIST((LN(($M66*EXP($L66/100*AT$5)))-LN($K66)-$Q66*AT$5)/($R66*SQRT(AT$5)),0,1,TRUE)))*EXP(-$F$1*AT$5)*INDEX('3)tpx females'!CB$57:CB$107,MATCH($O66,'3)tpx females'!$BB$57:$BB$107,0))</f>
        <v>16.531714136328013</v>
      </c>
      <c r="AU66" s="32">
        <f ca="1">($K66*EXP(AU$5*($Q66+0.5*($R66)^2))*_xlfn.NORM.DIST((LN(($M66*EXP($L66/100*AU$5)))-LN($K66)-$Q66*AU$5)/($R66*SQRT(AU$5))-$R66*SQRT(AU$5),0,1,TRUE)+$M66*EXP($L66/100*AU$5)*(1-_xlfn.NORM.DIST((LN(($M66*EXP($L66/100*AU$5)))-LN($K66)-$Q66*AU$5)/($R66*SQRT(AU$5)),0,1,TRUE)))*EXP(-$F$1*AU$5)*INDEX('3)tpx females'!CC$57:CC$107,MATCH($O66,'3)tpx females'!$BB$57:$BB$107,0))</f>
        <v>0</v>
      </c>
      <c r="AV66" s="32">
        <f ca="1">($K66*EXP(AV$5*($Q66+0.5*($R66)^2))*_xlfn.NORM.DIST((LN(($M66*EXP($L66/100*AV$5)))-LN($K66)-$Q66*AV$5)/($R66*SQRT(AV$5))-$R66*SQRT(AV$5),0,1,TRUE)+$M66*EXP($L66/100*AV$5)*(1-_xlfn.NORM.DIST((LN(($M66*EXP($L66/100*AV$5)))-LN($K66)-$Q66*AV$5)/($R66*SQRT(AV$5)),0,1,TRUE)))*EXP(-$F$1*AV$5)*INDEX('3)tpx females'!CD$57:CD$107,MATCH($O66,'3)tpx females'!$BB$57:$BB$107,0))</f>
        <v>0</v>
      </c>
      <c r="AW66" s="32">
        <f ca="1">($K66*EXP(AW$5*($Q66+0.5*($R66)^2))*_xlfn.NORM.DIST((LN(($M66*EXP($L66/100*AW$5)))-LN($K66)-$Q66*AW$5)/($R66*SQRT(AW$5))-$R66*SQRT(AW$5),0,1,TRUE)+$M66*EXP($L66/100*AW$5)*(1-_xlfn.NORM.DIST((LN(($M66*EXP($L66/100*AW$5)))-LN($K66)-$Q66*AW$5)/($R66*SQRT(AW$5)),0,1,TRUE)))*EXP(-$F$1*AW$5)*INDEX('3)tpx females'!CE$57:CE$107,MATCH($O66,'3)tpx females'!$BB$57:$BB$107,0))</f>
        <v>0</v>
      </c>
      <c r="AX66" s="32">
        <f ca="1">($K66*EXP(AX$5*($Q66+0.5*($R66)^2))*_xlfn.NORM.DIST((LN(($M66*EXP($L66/100*AX$5)))-LN($K66)-$Q66*AX$5)/($R66*SQRT(AX$5))-$R66*SQRT(AX$5),0,1,TRUE)+$M66*EXP($L66/100*AX$5)*(1-_xlfn.NORM.DIST((LN(($M66*EXP($L66/100*AX$5)))-LN($K66)-$Q66*AX$5)/($R66*SQRT(AX$5)),0,1,TRUE)))*EXP(-$F$1*AX$5)*INDEX('3)tpx females'!CF$57:CF$107,MATCH($O66,'3)tpx females'!$BB$57:$BB$107,0))</f>
        <v>0</v>
      </c>
      <c r="AY66" s="32">
        <f ca="1">($K66*EXP(AY$5*($Q66+0.5*($R66)^2))*_xlfn.NORM.DIST((LN(($M66*EXP($L66/100*AY$5)))-LN($K66)-$Q66*AY$5)/($R66*SQRT(AY$5))-$R66*SQRT(AY$5),0,1,TRUE)+$M66*EXP($L66/100*AY$5)*(1-_xlfn.NORM.DIST((LN(($M66*EXP($L66/100*AY$5)))-LN($K66)-$Q66*AY$5)/($R66*SQRT(AY$5)),0,1,TRUE)))*EXP(-$F$1*AY$5)*INDEX('3)tpx females'!CG$57:CG$107,MATCH($O66,'3)tpx females'!$BB$57:$BB$107,0))</f>
        <v>0</v>
      </c>
      <c r="AZ66" s="32">
        <f ca="1">($K66*EXP(AZ$5*($Q66+0.5*($R66)^2))*_xlfn.NORM.DIST((LN(($M66*EXP($L66/100*AZ$5)))-LN($K66)-$Q66*AZ$5)/($R66*SQRT(AZ$5))-$R66*SQRT(AZ$5),0,1,TRUE)+$M66*EXP($L66/100*AZ$5)*(1-_xlfn.NORM.DIST((LN(($M66*EXP($L66/100*AZ$5)))-LN($K66)-$Q66*AZ$5)/($R66*SQRT(AZ$5)),0,1,TRUE)))*EXP(-$F$1*AZ$5)*INDEX('3)tpx females'!CH$57:CH$107,MATCH($O66,'3)tpx females'!$BB$57:$BB$107,0))</f>
        <v>0</v>
      </c>
      <c r="BA66" s="32">
        <f ca="1">($K66*EXP(BA$5*($Q66+0.5*($R66)^2))*_xlfn.NORM.DIST((LN(($M66*EXP($L66/100*BA$5)))-LN($K66)-$Q66*BA$5)/($R66*SQRT(BA$5))-$R66*SQRT(BA$5),0,1,TRUE)+$M66*EXP($L66/100*BA$5)*(1-_xlfn.NORM.DIST((LN(($M66*EXP($L66/100*BA$5)))-LN($K66)-$Q66*BA$5)/($R66*SQRT(BA$5)),0,1,TRUE)))*EXP(-$F$1*BA$5)*INDEX('3)tpx females'!CI$57:CI$107,MATCH($O66,'3)tpx females'!$BB$57:$BB$107,0))</f>
        <v>0</v>
      </c>
      <c r="BB66" s="32">
        <f ca="1">($K66*EXP(BB$5*($Q66+0.5*($R66)^2))*_xlfn.NORM.DIST((LN(($M66*EXP($L66/100*BB$5)))-LN($K66)-$Q66*BB$5)/($R66*SQRT(BB$5))-$R66*SQRT(BB$5),0,1,TRUE)+$M66*EXP($L66/100*BB$5)*(1-_xlfn.NORM.DIST((LN(($M66*EXP($L66/100*BB$5)))-LN($K66)-$Q66*BB$5)/($R66*SQRT(BB$5)),0,1,TRUE)))*EXP(-$F$1*BB$5)*INDEX('3)tpx females'!CJ$57:CJ$107,MATCH($O66,'3)tpx females'!$BB$57:$BB$107,0))</f>
        <v>0</v>
      </c>
      <c r="BC66" s="32">
        <f ca="1">($K66*EXP(BC$5*($Q66+0.5*($R66)^2))*_xlfn.NORM.DIST((LN(($M66*EXP($L66/100*BC$5)))-LN($K66)-$Q66*BC$5)/($R66*SQRT(BC$5))-$R66*SQRT(BC$5),0,1,TRUE)+$M66*EXP($L66/100*BC$5)*(1-_xlfn.NORM.DIST((LN(($M66*EXP($L66/100*BC$5)))-LN($K66)-$Q66*BC$5)/($R66*SQRT(BC$5)),0,1,TRUE)))*EXP(-$F$1*BC$5)*INDEX('3)tpx females'!CK$57:CK$107,MATCH($O66,'3)tpx females'!$BB$57:$BB$107,0))</f>
        <v>0</v>
      </c>
      <c r="BD66" s="32">
        <f ca="1">($K66*EXP(BD$5*($Q66+0.5*($R66)^2))*_xlfn.NORM.DIST((LN(($M66*EXP($L66/100*BD$5)))-LN($K66)-$Q66*BD$5)/($R66*SQRT(BD$5))-$R66*SQRT(BD$5),0,1,TRUE)+$M66*EXP($L66/100*BD$5)*(1-_xlfn.NORM.DIST((LN(($M66*EXP($L66/100*BD$5)))-LN($K66)-$Q66*BD$5)/($R66*SQRT(BD$5)),0,1,TRUE)))*EXP(-$F$1*BD$5)*INDEX('3)tpx females'!CL$57:CL$107,MATCH($O66,'3)tpx females'!$BB$57:$BB$107,0))</f>
        <v>0</v>
      </c>
      <c r="BE66" s="32">
        <f ca="1">($K66*EXP(BE$5*($Q66+0.5*($R66)^2))*_xlfn.NORM.DIST((LN(($M66*EXP($L66/100*BE$5)))-LN($K66)-$Q66*BE$5)/($R66*SQRT(BE$5))-$R66*SQRT(BE$5),0,1,TRUE)+$M66*EXP($L66/100*BE$5)*(1-_xlfn.NORM.DIST((LN(($M66*EXP($L66/100*BE$5)))-LN($K66)-$Q66*BE$5)/($R66*SQRT(BE$5)),0,1,TRUE)))*EXP(-$F$1*BE$5)*INDEX('3)tpx females'!CM$57:CM$107,MATCH($O66,'3)tpx females'!$BB$57:$BB$107,0))</f>
        <v>0</v>
      </c>
      <c r="BF66" s="32">
        <f ca="1">($K66*EXP(BF$5*($Q66+0.5*($R66)^2))*_xlfn.NORM.DIST((LN(($M66*EXP($L66/100*BF$5)))-LN($K66)-$Q66*BF$5)/($R66*SQRT(BF$5))-$R66*SQRT(BF$5),0,1,TRUE)+$M66*EXP($L66/100*BF$5)*(1-_xlfn.NORM.DIST((LN(($M66*EXP($L66/100*BF$5)))-LN($K66)-$Q66*BF$5)/($R66*SQRT(BF$5)),0,1,TRUE)))*EXP(-$F$1*BF$5)*INDEX('3)tpx females'!CN$57:CN$107,MATCH($O66,'3)tpx females'!$BB$57:$BB$107,0))</f>
        <v>0</v>
      </c>
      <c r="BG66" s="32">
        <f ca="1">($K66*EXP(BG$5*($Q66+0.5*($R66)^2))*_xlfn.NORM.DIST((LN(($M66*EXP($L66/100*BG$5)))-LN($K66)-$Q66*BG$5)/($R66*SQRT(BG$5))-$R66*SQRT(BG$5),0,1,TRUE)+$M66*EXP($L66/100*BG$5)*(1-_xlfn.NORM.DIST((LN(($M66*EXP($L66/100*BG$5)))-LN($K66)-$Q66*BG$5)/($R66*SQRT(BG$5)),0,1,TRUE)))*EXP(-$F$1*BG$5)*INDEX('3)tpx females'!CO$57:CO$107,MATCH($O66,'3)tpx females'!$BB$57:$BB$107,0))</f>
        <v>0</v>
      </c>
      <c r="BH66" s="32">
        <f ca="1">($K66*EXP(BH$5*($Q66+0.5*($R66)^2))*_xlfn.NORM.DIST((LN(($M66*EXP($L66/100*BH$5)))-LN($K66)-$Q66*BH$5)/($R66*SQRT(BH$5))-$R66*SQRT(BH$5),0,1,TRUE)+$M66*EXP($L66/100*BH$5)*(1-_xlfn.NORM.DIST((LN(($M66*EXP($L66/100*BH$5)))-LN($K66)-$Q66*BH$5)/($R66*SQRT(BH$5)),0,1,TRUE)))*EXP(-$F$1*BH$5)*INDEX('3)tpx females'!CP$57:CP$107,MATCH($O66,'3)tpx females'!$BB$57:$BB$107,0))</f>
        <v>0</v>
      </c>
      <c r="BI66" s="32">
        <f ca="1">($K66*EXP(BI$5*($Q66+0.5*($R66)^2))*_xlfn.NORM.DIST((LN(($M66*EXP($L66/100*BI$5)))-LN($K66)-$Q66*BI$5)/($R66*SQRT(BI$5))-$R66*SQRT(BI$5),0,1,TRUE)+$M66*EXP($L66/100*BI$5)*(1-_xlfn.NORM.DIST((LN(($M66*EXP($L66/100*BI$5)))-LN($K66)-$Q66*BI$5)/($R66*SQRT(BI$5)),0,1,TRUE)))*EXP(-$F$1*BI$5)*INDEX('3)tpx females'!CQ$57:CQ$107,MATCH($O66,'3)tpx females'!$BB$57:$BB$107,0))</f>
        <v>0</v>
      </c>
      <c r="BJ66" s="32">
        <f ca="1">($K66*EXP(BJ$5*($Q66+0.5*($R66)^2))*_xlfn.NORM.DIST((LN(($M66*EXP($L66/100*BJ$5)))-LN($K66)-$Q66*BJ$5)/($R66*SQRT(BJ$5))-$R66*SQRT(BJ$5),0,1,TRUE)+$M66*EXP($L66/100*BJ$5)*(1-_xlfn.NORM.DIST((LN(($M66*EXP($L66/100*BJ$5)))-LN($K66)-$Q66*BJ$5)/($R66*SQRT(BJ$5)),0,1,TRUE)))*EXP(-$F$1*BJ$5)*INDEX('3)tpx females'!CR$57:CR$107,MATCH($O66,'3)tpx females'!$BB$57:$BB$107,0))</f>
        <v>0</v>
      </c>
      <c r="BK66" s="32">
        <f ca="1">($K66*EXP(BK$5*($Q66+0.5*($R66)^2))*_xlfn.NORM.DIST((LN(($M66*EXP($L66/100*BK$5)))-LN($K66)-$Q66*BK$5)/($R66*SQRT(BK$5))-$R66*SQRT(BK$5),0,1,TRUE)+$M66*EXP($L66/100*BK$5)*(1-_xlfn.NORM.DIST((LN(($M66*EXP($L66/100*BK$5)))-LN($K66)-$Q66*BK$5)/($R66*SQRT(BK$5)),0,1,TRUE)))*EXP(-$F$1*BK$5)*INDEX('3)tpx females'!CS$57:CS$107,MATCH($O66,'3)tpx females'!$BB$57:$BB$107,0))</f>
        <v>0</v>
      </c>
      <c r="BL66" s="32">
        <f ca="1">($K66*EXP(BL$5*($Q66+0.5*($R66)^2))*_xlfn.NORM.DIST((LN(($M66*EXP($L66/100*BL$5)))-LN($K66)-$Q66*BL$5)/($R66*SQRT(BL$5))-$R66*SQRT(BL$5),0,1,TRUE)+$M66*EXP($L66/100*BL$5)*(1-_xlfn.NORM.DIST((LN(($M66*EXP($L66/100*BL$5)))-LN($K66)-$Q66*BL$5)/($R66*SQRT(BL$5)),0,1,TRUE)))*EXP(-$F$1*BL$5)*INDEX('3)tpx females'!CT$57:CT$107,MATCH($O66,'3)tpx females'!$BB$57:$BB$107,0))</f>
        <v>0</v>
      </c>
      <c r="BM66" s="32">
        <f ca="1">($K66*EXP(BM$5*($Q66+0.5*($R66)^2))*_xlfn.NORM.DIST((LN(($M66*EXP($L66/100*BM$5)))-LN($K66)-$Q66*BM$5)/($R66*SQRT(BM$5))-$R66*SQRT(BM$5),0,1,TRUE)+$M66*EXP($L66/100*BM$5)*(1-_xlfn.NORM.DIST((LN(($M66*EXP($L66/100*BM$5)))-LN($K66)-$Q66*BM$5)/($R66*SQRT(BM$5)),0,1,TRUE)))*EXP(-$F$1*BM$5)*INDEX('3)tpx females'!CU$57:CU$107,MATCH($O66,'3)tpx females'!$BB$57:$BB$107,0))</f>
        <v>0</v>
      </c>
      <c r="BN66" s="32">
        <f ca="1">($K66*EXP(BN$5*($Q66+0.5*($R66)^2))*_xlfn.NORM.DIST((LN(($M66*EXP($L66/100*BN$5)))-LN($K66)-$Q66*BN$5)/($R66*SQRT(BN$5))-$R66*SQRT(BN$5),0,1,TRUE)+$M66*EXP($L66/100*BN$5)*(1-_xlfn.NORM.DIST((LN(($M66*EXP($L66/100*BN$5)))-LN($K66)-$Q66*BN$5)/($R66*SQRT(BN$5)),0,1,TRUE)))*EXP(-$F$1*BN$5)*INDEX('3)tpx females'!CV$57:CV$107,MATCH($O66,'3)tpx females'!$BB$57:$BB$107,0))</f>
        <v>0</v>
      </c>
      <c r="BO66" s="32">
        <f ca="1">($K66*EXP(BO$5*($Q66+0.5*($R66)^2))*_xlfn.NORM.DIST((LN(($M66*EXP($L66/100*BO$5)))-LN($K66)-$Q66*BO$5)/($R66*SQRT(BO$5))-$R66*SQRT(BO$5),0,1,TRUE)+$M66*EXP($L66/100*BO$5)*(1-_xlfn.NORM.DIST((LN(($M66*EXP($L66/100*BO$5)))-LN($K66)-$Q66*BO$5)/($R66*SQRT(BO$5)),0,1,TRUE)))*EXP(-$F$1*BO$5)*INDEX('3)tpx females'!CW$57:CW$107,MATCH($O66,'3)tpx females'!$BB$57:$BB$107,0))</f>
        <v>0</v>
      </c>
      <c r="BP66" s="32">
        <f ca="1">($K66*EXP(BP$5*($Q66+0.5*($R66)^2))*_xlfn.NORM.DIST((LN(($M66*EXP($L66/100*BP$5)))-LN($K66)-$Q66*BP$5)/($R66*SQRT(BP$5))-$R66*SQRT(BP$5),0,1,TRUE)+$M66*EXP($L66/100*BP$5)*(1-_xlfn.NORM.DIST((LN(($M66*EXP($L66/100*BP$5)))-LN($K66)-$Q66*BP$5)/($R66*SQRT(BP$5)),0,1,TRUE)))*EXP(-$F$1*BP$5)*INDEX('3)tpx females'!CX$57:CX$107,MATCH($O66,'3)tpx females'!$BB$57:$BB$107,0))</f>
        <v>0</v>
      </c>
      <c r="BQ66" s="32">
        <f ca="1">($K66*EXP(BQ$5*($Q66+0.5*($R66)^2))*_xlfn.NORM.DIST((LN(($M66*EXP($L66/100*BQ$5)))-LN($K66)-$Q66*BQ$5)/($R66*SQRT(BQ$5))-$R66*SQRT(BQ$5),0,1,TRUE)+$M66*EXP($L66/100*BQ$5)*(1-_xlfn.NORM.DIST((LN(($M66*EXP($L66/100*BQ$5)))-LN($K66)-$Q66*BQ$5)/($R66*SQRT(BQ$5)),0,1,TRUE)))*EXP(-$F$1*BQ$5)*INDEX('3)tpx females'!CY$57:CY$107,MATCH($O66,'3)tpx females'!$BB$57:$BB$107,0))</f>
        <v>0</v>
      </c>
      <c r="BR66" s="32">
        <f ca="1">($K66*EXP(BR$5*($Q66+0.5*($R66)^2))*_xlfn.NORM.DIST((LN(($M66*EXP($L66/100*BR$5)))-LN($K66)-$Q66*BR$5)/($R66*SQRT(BR$5))-$R66*SQRT(BR$5),0,1,TRUE)+$M66*EXP($L66/100*BR$5)*(1-_xlfn.NORM.DIST((LN(($M66*EXP($L66/100*BR$5)))-LN($K66)-$Q66*BR$5)/($R66*SQRT(BR$5)),0,1,TRUE)))*EXP(-$F$1*BR$5)*INDEX('3)tpx females'!CZ$57:CZ$107,MATCH($O66,'3)tpx females'!$BB$57:$BB$107,0))</f>
        <v>0</v>
      </c>
      <c r="BS66" s="32">
        <f ca="1">($K66*EXP(BS$5*($Q66+0.5*($R66)^2))*_xlfn.NORM.DIST((LN(($M66*EXP($L66/100*BS$5)))-LN($K66)-$Q66*BS$5)/($R66*SQRT(BS$5))-$R66*SQRT(BS$5),0,1,TRUE)+$M66*EXP($L66/100*BS$5)*(1-_xlfn.NORM.DIST((LN(($M66*EXP($L66/100*BS$5)))-LN($K66)-$Q66*BS$5)/($R66*SQRT(BS$5)),0,1,TRUE)))*EXP(-$F$1*BS$5)*INDEX('3)tpx females'!DA$57:DA$107,MATCH($O66,'3)tpx females'!$BB$57:$BB$107,0))</f>
        <v>0</v>
      </c>
      <c r="BU66" s="32">
        <f t="shared" si="58"/>
        <v>98479.448528899273</v>
      </c>
      <c r="BV66" s="32">
        <f t="shared" si="67"/>
        <v>92097.507694518674</v>
      </c>
      <c r="BW66" s="32">
        <f t="shared" si="68"/>
        <v>92374.215071136641</v>
      </c>
      <c r="BX66" s="32">
        <f t="shared" si="69"/>
        <v>92651.753816313794</v>
      </c>
      <c r="BY66" s="32">
        <f t="shared" si="70"/>
        <v>92930.126427900686</v>
      </c>
      <c r="BZ66" s="32">
        <f t="shared" si="71"/>
        <v>93209.335411252716</v>
      </c>
      <c r="CA66" s="32">
        <f t="shared" si="72"/>
        <v>93489.383279252579</v>
      </c>
      <c r="CB66" s="32">
        <f t="shared" si="73"/>
        <v>93770.272552332506</v>
      </c>
      <c r="CC66" s="32">
        <f t="shared" si="74"/>
        <v>94052.005758484942</v>
      </c>
      <c r="CD66" s="32">
        <f t="shared" si="75"/>
        <v>94334.585433158762</v>
      </c>
      <c r="CE66" s="32">
        <f t="shared" si="76"/>
        <v>94618.014118507141</v>
      </c>
      <c r="CF66" s="32">
        <f t="shared" si="77"/>
        <v>94902.294360330925</v>
      </c>
      <c r="CG66" s="32">
        <f t="shared" si="78"/>
        <v>95187.428699308846</v>
      </c>
      <c r="CH66" s="32">
        <f t="shared" si="79"/>
        <v>95473.419651597738</v>
      </c>
      <c r="CI66" s="32">
        <f t="shared" si="80"/>
        <v>95760.269673775052</v>
      </c>
      <c r="CJ66" s="32">
        <f t="shared" si="81"/>
        <v>96047.981108872918</v>
      </c>
      <c r="CK66" s="32">
        <f t="shared" si="82"/>
        <v>96336.556113403494</v>
      </c>
      <c r="CL66" s="32">
        <f t="shared" si="83"/>
        <v>96625.996568714108</v>
      </c>
      <c r="CM66" s="32">
        <f t="shared" si="84"/>
        <v>96916.303982712125</v>
      </c>
      <c r="CN66" s="32">
        <f t="shared" si="85"/>
        <v>97207.479389411164</v>
      </c>
      <c r="CO66" s="32">
        <f t="shared" si="86"/>
        <v>97499.523253814928</v>
      </c>
      <c r="CP66" s="32">
        <f t="shared" si="87"/>
        <v>97792.43538865351</v>
      </c>
      <c r="CQ66" s="32">
        <f t="shared" si="88"/>
        <v>98086.214887851747</v>
      </c>
      <c r="CR66" s="32">
        <f t="shared" si="89"/>
        <v>98380.860079733931</v>
      </c>
      <c r="CS66" s="32">
        <f t="shared" si="90"/>
        <v>98676.368501176563</v>
      </c>
      <c r="CT66" s="32">
        <f t="shared" si="91"/>
        <v>98972.736892393892</v>
      </c>
      <c r="CU66" s="32">
        <f t="shared" si="92"/>
        <v>99269.961210876572</v>
      </c>
      <c r="CV66" s="32">
        <f t="shared" si="93"/>
        <v>99568.03666220895</v>
      </c>
      <c r="CW66" s="32">
        <f t="shared" si="94"/>
        <v>99866.957745035426</v>
      </c>
      <c r="CX66" s="32">
        <f t="shared" si="95"/>
        <v>100166.71830726623</v>
      </c>
      <c r="CY66" s="32">
        <f t="shared" si="96"/>
        <v>100467.3116106481</v>
      </c>
      <c r="CZ66" s="32">
        <f t="shared" si="97"/>
        <v>100768.73040100496</v>
      </c>
      <c r="DA66" s="32">
        <f t="shared" si="98"/>
        <v>101070.96698173039</v>
      </c>
      <c r="DB66" s="32">
        <f t="shared" si="99"/>
        <v>101374.01328843756</v>
      </c>
      <c r="DC66" s="32">
        <f t="shared" si="100"/>
        <v>101677.86096301493</v>
      </c>
      <c r="DD66" s="32">
        <f t="shared" si="101"/>
        <v>101982.50142567011</v>
      </c>
      <c r="DE66" s="32">
        <f t="shared" si="102"/>
        <v>102287.92594385876</v>
      </c>
      <c r="DF66" s="32">
        <f t="shared" si="103"/>
        <v>102594.12569727535</v>
      </c>
      <c r="DG66" s="32">
        <f t="shared" si="104"/>
        <v>102901.09183833192</v>
      </c>
      <c r="DH66" s="32">
        <f t="shared" si="105"/>
        <v>103208.81554775737</v>
      </c>
      <c r="DI66" s="32">
        <f t="shared" si="106"/>
        <v>103517.28808512687</v>
      </c>
      <c r="DJ66" s="32">
        <f t="shared" si="107"/>
        <v>103826.5008342715</v>
      </c>
      <c r="DK66" s="32">
        <f t="shared" si="108"/>
        <v>104136.44534362947</v>
      </c>
      <c r="DL66" s="32">
        <f t="shared" si="109"/>
        <v>104447.11336168744</v>
      </c>
      <c r="DM66" s="32">
        <f t="shared" si="110"/>
        <v>104758.49686772388</v>
      </c>
      <c r="DN66" s="32">
        <f t="shared" si="111"/>
        <v>105070.58809811102</v>
      </c>
      <c r="DO66" s="32">
        <f t="shared" si="112"/>
        <v>105383.37956846331</v>
      </c>
      <c r="DP66" s="32">
        <f t="shared" si="113"/>
        <v>105696.86409193577</v>
      </c>
      <c r="DQ66" s="32">
        <f t="shared" si="114"/>
        <v>106011.03479398486</v>
      </c>
      <c r="DR66" s="32">
        <f t="shared" si="115"/>
        <v>106325.88512390241</v>
      </c>
      <c r="DT66" s="48">
        <f t="shared" si="116"/>
        <v>85</v>
      </c>
      <c r="DU66" s="32"/>
      <c r="DV66" s="32">
        <f ca="1">INDEX('3)tpx females'!BD$57:BD$107,MATCH('3) 2016 cases'!DT66,'3)tpx females'!$BB$57:$BB$107,0))</f>
        <v>6.2394571280033118E-2</v>
      </c>
      <c r="DW66" s="32">
        <f t="shared" ca="1" si="117"/>
        <v>-6144.5829708547581</v>
      </c>
      <c r="DX66" s="32">
        <f t="shared" ca="1" si="61"/>
        <v>0.93760542871996688</v>
      </c>
      <c r="DZ66" s="32">
        <f t="shared" ca="1" si="118"/>
        <v>-100631.95497340188</v>
      </c>
      <c r="EA66" s="32">
        <f t="shared" ca="1" si="119"/>
        <v>2152.5064445026073</v>
      </c>
      <c r="EB66" s="32">
        <f t="shared" ca="1" si="64"/>
        <v>134.30471678224859</v>
      </c>
      <c r="EC66" s="32">
        <f ca="1">EA66*'3) Value'!AN78</f>
        <v>0</v>
      </c>
      <c r="EE66" s="32">
        <f ca="1">IF(EC66=0,'3) Value'!AM78+'3) 2016 cases'!DZ66,0)</f>
        <v>361.09076763570192</v>
      </c>
    </row>
    <row r="67" spans="2:137" x14ac:dyDescent="0.25">
      <c r="E67" s="1"/>
      <c r="H67" s="1"/>
      <c r="T67" s="8"/>
      <c r="U67" s="10"/>
    </row>
    <row r="68" spans="2:137" x14ac:dyDescent="0.25">
      <c r="E68" s="1"/>
      <c r="H68" s="1"/>
    </row>
    <row r="69" spans="2:137" x14ac:dyDescent="0.25">
      <c r="B69" s="31" t="s">
        <v>11</v>
      </c>
      <c r="E69" s="1"/>
      <c r="H69" s="1"/>
      <c r="O69" s="47" t="s">
        <v>50</v>
      </c>
      <c r="P69" s="31" t="s">
        <v>51</v>
      </c>
      <c r="T69" s="31" t="s">
        <v>56</v>
      </c>
      <c r="V69" s="31">
        <f>V5</f>
        <v>0.5</v>
      </c>
      <c r="W69" s="31">
        <f t="shared" ref="W69:BS69" si="120">W5</f>
        <v>1.5</v>
      </c>
      <c r="X69" s="31">
        <f t="shared" si="120"/>
        <v>2.5</v>
      </c>
      <c r="Y69" s="31">
        <f t="shared" si="120"/>
        <v>3.5</v>
      </c>
      <c r="Z69" s="31">
        <f t="shared" si="120"/>
        <v>4.5</v>
      </c>
      <c r="AA69" s="31">
        <f t="shared" si="120"/>
        <v>5.5</v>
      </c>
      <c r="AB69" s="31">
        <f t="shared" si="120"/>
        <v>6.5</v>
      </c>
      <c r="AC69" s="31">
        <f t="shared" si="120"/>
        <v>7.5</v>
      </c>
      <c r="AD69" s="31">
        <f t="shared" si="120"/>
        <v>8.5</v>
      </c>
      <c r="AE69" s="31">
        <f t="shared" si="120"/>
        <v>9.5</v>
      </c>
      <c r="AF69" s="31">
        <f t="shared" si="120"/>
        <v>10.5</v>
      </c>
      <c r="AG69" s="31">
        <f t="shared" si="120"/>
        <v>11.5</v>
      </c>
      <c r="AH69" s="31">
        <f t="shared" si="120"/>
        <v>12.5</v>
      </c>
      <c r="AI69" s="31">
        <f t="shared" si="120"/>
        <v>13.5</v>
      </c>
      <c r="AJ69" s="31">
        <f t="shared" si="120"/>
        <v>14.5</v>
      </c>
      <c r="AK69" s="31">
        <f t="shared" si="120"/>
        <v>15.5</v>
      </c>
      <c r="AL69" s="31">
        <f t="shared" si="120"/>
        <v>16.5</v>
      </c>
      <c r="AM69" s="31">
        <f t="shared" si="120"/>
        <v>17.5</v>
      </c>
      <c r="AN69" s="31">
        <f t="shared" si="120"/>
        <v>18.5</v>
      </c>
      <c r="AO69" s="31">
        <f t="shared" si="120"/>
        <v>19.5</v>
      </c>
      <c r="AP69" s="31">
        <f t="shared" si="120"/>
        <v>20.5</v>
      </c>
      <c r="AQ69" s="31">
        <f t="shared" si="120"/>
        <v>21.5</v>
      </c>
      <c r="AR69" s="31">
        <f t="shared" si="120"/>
        <v>22.5</v>
      </c>
      <c r="AS69" s="31">
        <f t="shared" si="120"/>
        <v>23.5</v>
      </c>
      <c r="AT69" s="31">
        <f t="shared" si="120"/>
        <v>24.5</v>
      </c>
      <c r="AU69" s="31">
        <f t="shared" si="120"/>
        <v>25.5</v>
      </c>
      <c r="AV69" s="31">
        <f t="shared" si="120"/>
        <v>26.5</v>
      </c>
      <c r="AW69" s="31">
        <f t="shared" si="120"/>
        <v>27.5</v>
      </c>
      <c r="AX69" s="31">
        <f t="shared" si="120"/>
        <v>28.5</v>
      </c>
      <c r="AY69" s="31">
        <f t="shared" si="120"/>
        <v>29.5</v>
      </c>
      <c r="AZ69" s="31">
        <f t="shared" si="120"/>
        <v>30.5</v>
      </c>
      <c r="BA69" s="31">
        <f t="shared" si="120"/>
        <v>31.5</v>
      </c>
      <c r="BB69" s="31">
        <f t="shared" si="120"/>
        <v>32.5</v>
      </c>
      <c r="BC69" s="31">
        <f t="shared" si="120"/>
        <v>33.5</v>
      </c>
      <c r="BD69" s="31">
        <f t="shared" si="120"/>
        <v>34.5</v>
      </c>
      <c r="BE69" s="31">
        <f t="shared" si="120"/>
        <v>35.5</v>
      </c>
      <c r="BF69" s="31">
        <f t="shared" si="120"/>
        <v>36.5</v>
      </c>
      <c r="BG69" s="31">
        <f t="shared" si="120"/>
        <v>37.5</v>
      </c>
      <c r="BH69" s="31">
        <f t="shared" si="120"/>
        <v>38.5</v>
      </c>
      <c r="BI69" s="31">
        <f t="shared" si="120"/>
        <v>39.5</v>
      </c>
      <c r="BJ69" s="31">
        <f t="shared" si="120"/>
        <v>40.5</v>
      </c>
      <c r="BK69" s="31">
        <f t="shared" si="120"/>
        <v>41.5</v>
      </c>
      <c r="BL69" s="31">
        <f t="shared" si="120"/>
        <v>42.5</v>
      </c>
      <c r="BM69" s="31">
        <f t="shared" si="120"/>
        <v>43.5</v>
      </c>
      <c r="BN69" s="31">
        <f t="shared" si="120"/>
        <v>44.5</v>
      </c>
      <c r="BO69" s="31">
        <f t="shared" si="120"/>
        <v>45.5</v>
      </c>
      <c r="BP69" s="31">
        <f t="shared" si="120"/>
        <v>46.5</v>
      </c>
      <c r="BQ69" s="31">
        <f t="shared" si="120"/>
        <v>47.5</v>
      </c>
      <c r="BR69" s="31">
        <f t="shared" si="120"/>
        <v>48.5</v>
      </c>
      <c r="BS69" s="31">
        <f t="shared" si="120"/>
        <v>49.5</v>
      </c>
    </row>
    <row r="70" spans="2:137" x14ac:dyDescent="0.25">
      <c r="C70" s="32" t="s">
        <v>11</v>
      </c>
      <c r="D70" s="32" t="s">
        <v>12</v>
      </c>
      <c r="E70" s="49">
        <v>12850</v>
      </c>
      <c r="F70" s="32" t="s">
        <v>13</v>
      </c>
      <c r="G70" s="32" t="s">
        <v>14</v>
      </c>
      <c r="H70" s="49">
        <v>14709</v>
      </c>
      <c r="I70" s="32" t="s">
        <v>13</v>
      </c>
      <c r="J70" s="32" t="s">
        <v>15</v>
      </c>
      <c r="K70" s="52">
        <v>315000</v>
      </c>
      <c r="L70" s="52">
        <v>7.25</v>
      </c>
      <c r="M70" s="52">
        <v>106605</v>
      </c>
      <c r="O70" s="48">
        <f>ROUND(($B$1-E70)/365,0)</f>
        <v>81</v>
      </c>
      <c r="P70" s="32">
        <f>ROUND(($B$1-H70)/365,0)</f>
        <v>76</v>
      </c>
      <c r="Q70" s="32">
        <f>INDEX('2b)Working'!$I$61:$P$61,MATCH($J70,'2b)Working'!$I$60:$P$60,0))</f>
        <v>6.0459778905231347E-2</v>
      </c>
      <c r="R70" s="32">
        <f>INDEX('2b)Working'!$I$62:$P$62,MATCH($J70,'2b)Working'!$I$60:$P$60,0))</f>
        <v>5.4783474896411326E-2</v>
      </c>
      <c r="T70" s="9">
        <f ca="1">SUM(V70:BS70)</f>
        <v>110656.99376960761</v>
      </c>
      <c r="U70" s="10"/>
      <c r="V70" s="32">
        <f ca="1">IFERROR(($K70*EXP(V$69*($Q70+0.5*($R70)^2))*_xlfn.NORM.DIST((LN(($M70*EXP($L70/100*V$69))/($K70))-$Q70*V$69)/($R70*SQRT(V$69))-$R70*SQRT(V$69),0,1,TRUE)+$M70*EXP($L70/100*V$69)*(1-_xlfn.NORM.DIST((LN(($M70*EXP($L70/100*V$69))/($K70))-$Q70*V$69)/($R70*SQRT(V$69)),0,1,TRUE)))*EXP(-0.07*V$69)*(INDEX('3)tpx females'!BD$57:BD$107,MATCH('3) 2016 cases'!$P70,'3)tpx females'!$BB$57:$BB$107,0))+INDEX('3)tpx males'!BD$57:BD$107,MATCH($O70,'3)tpx males'!$BB$57:$BB$107,0))-(INDEX('3)tpx males'!BC$110:BC$160,MATCH($O70,'3)tpx males'!$BB$110:$BB$160,0))*INDEX('3)tpx females'!BC$111:BC$161,MATCH('3) 2016 cases'!$P70,'3)tpx females'!$BB$111:$BB$161,0))*(1-(EXP(-INDEX('3)tpx males'!BD$4:BD$54,MATCH($O70,'3)tpx males'!$BB$4:$BB$54,0)))*EXP(-INDEX('3)tpx females'!BD$3:BD$53,MATCH('3) 2016 cases'!$P70,'3)tpx females'!$BB$3:$BB$53,0))))))),0)</f>
        <v>107.71871690042711</v>
      </c>
      <c r="W70" s="32">
        <f ca="1">IFERROR(($K70*EXP(W$69*($Q70+0.5*($R70)^2))*_xlfn.NORM.DIST((LN(($M70*EXP($L70/100*W$69))/($K70))-$Q70*W$69)/($R70*SQRT(W$69))-$R70*SQRT(W$69),0,1,TRUE)+$M70*EXP($L70/100*W$69)*(1-_xlfn.NORM.DIST((LN(($M70*EXP($L70/100*W$69))/($K70))-$Q70*W$69)/($R70*SQRT(W$69)),0,1,TRUE)))*EXP(-0.07*W$69)*(INDEX('3)tpx females'!BE$57:BE$107,MATCH('3) 2016 cases'!$P70,'3)tpx females'!$BB$57:$BB$107,0))+INDEX('3)tpx males'!BE$57:BE$107,MATCH($O70,'3)tpx males'!$BB$57:$BB$107,0))-(INDEX('3)tpx males'!BD$110:BD$160,MATCH($O70,'3)tpx males'!$BB$110:$BB$160,0))*INDEX('3)tpx females'!BD$111:BD$161,MATCH('3) 2016 cases'!$P70,'3)tpx females'!$BB$111:$BB$161,0))*(1-(EXP(-INDEX('3)tpx males'!BE$4:BE$54,MATCH($O70,'3)tpx males'!$BB$4:$BB$54,0)))*EXP(-INDEX('3)tpx females'!BE$3:BE$53,MATCH('3) 2016 cases'!$P70,'3)tpx females'!$BB$3:$BB$53,0))))))),0)</f>
        <v>365.20433974280934</v>
      </c>
      <c r="X70" s="32">
        <f ca="1">IFERROR(($K70*EXP(X$69*($Q70+0.5*($R70)^2))*_xlfn.NORM.DIST((LN(($M70*EXP($L70/100*X$69))/($K70))-$Q70*X$69)/($R70*SQRT(X$69))-$R70*SQRT(X$69),0,1,TRUE)+$M70*EXP($L70/100*X$69)*(1-_xlfn.NORM.DIST((LN(($M70*EXP($L70/100*X$69))/($K70))-$Q70*X$69)/($R70*SQRT(X$69)),0,1,TRUE)))*EXP(-0.07*X$69)*(INDEX('3)tpx females'!BF$57:BF$107,MATCH('3) 2016 cases'!$P70,'3)tpx females'!$BB$57:$BB$107,0))+INDEX('3)tpx males'!BF$57:BF$107,MATCH($O70,'3)tpx males'!$BB$57:$BB$107,0))-(INDEX('3)tpx males'!BE$110:BE$160,MATCH($O70,'3)tpx males'!$BB$110:$BB$160,0))*INDEX('3)tpx females'!BE$111:BE$161,MATCH('3) 2016 cases'!$P70,'3)tpx females'!$BB$111:$BB$161,0))*(1-(EXP(-INDEX('3)tpx males'!BF$4:BF$54,MATCH($O70,'3)tpx males'!$BB$4:$BB$54,0)))*EXP(-INDEX('3)tpx females'!BF$3:BF$53,MATCH('3) 2016 cases'!$P70,'3)tpx females'!$BB$3:$BB$53,0))))))),0)</f>
        <v>677.44298954842714</v>
      </c>
      <c r="Y70" s="32">
        <f ca="1">IFERROR(($K70*EXP(Y$69*($Q70+0.5*($R70)^2))*_xlfn.NORM.DIST((LN(($M70*EXP($L70/100*Y$69))/($K70))-$Q70*Y$69)/($R70*SQRT(Y$69))-$R70*SQRT(Y$69),0,1,TRUE)+$M70*EXP($L70/100*Y$69)*(1-_xlfn.NORM.DIST((LN(($M70*EXP($L70/100*Y$69))/($K70))-$Q70*Y$69)/($R70*SQRT(Y$69)),0,1,TRUE)))*EXP(-0.07*Y$69)*(INDEX('3)tpx females'!BG$57:BG$107,MATCH('3) 2016 cases'!$P70,'3)tpx females'!$BB$57:$BB$107,0))+INDEX('3)tpx males'!BG$57:BG$107,MATCH($O70,'3)tpx males'!$BB$57:$BB$107,0))-(INDEX('3)tpx males'!BF$110:BF$160,MATCH($O70,'3)tpx males'!$BB$110:$BB$160,0))*INDEX('3)tpx females'!BF$111:BF$161,MATCH('3) 2016 cases'!$P70,'3)tpx females'!$BB$111:$BB$161,0))*(1-(EXP(-INDEX('3)tpx males'!BG$4:BG$54,MATCH($O70,'3)tpx males'!$BB$4:$BB$54,0)))*EXP(-INDEX('3)tpx females'!BG$3:BG$53,MATCH('3) 2016 cases'!$P70,'3)tpx females'!$BB$3:$BB$53,0))))))),0)</f>
        <v>1027.0022767760331</v>
      </c>
      <c r="Z70" s="32">
        <f ca="1">IFERROR(($K70*EXP(Z$69*($Q70+0.5*($R70)^2))*_xlfn.NORM.DIST((LN(($M70*EXP($L70/100*Z$69))/($K70))-$Q70*Z$69)/($R70*SQRT(Z$69))-$R70*SQRT(Z$69),0,1,TRUE)+$M70*EXP($L70/100*Z$69)*(1-_xlfn.NORM.DIST((LN(($M70*EXP($L70/100*Z$69))/($K70))-$Q70*Z$69)/($R70*SQRT(Z$69)),0,1,TRUE)))*EXP(-0.07*Z$69)*(INDEX('3)tpx females'!BH$57:BH$107,MATCH('3) 2016 cases'!$P70,'3)tpx females'!$BB$57:$BB$107,0))+INDEX('3)tpx males'!BH$57:BH$107,MATCH($O70,'3)tpx males'!$BB$57:$BB$107,0))-(INDEX('3)tpx males'!BG$110:BG$160,MATCH($O70,'3)tpx males'!$BB$110:$BB$160,0))*INDEX('3)tpx females'!BG$111:BG$161,MATCH('3) 2016 cases'!$P70,'3)tpx females'!$BB$111:$BB$161,0))*(1-(EXP(-INDEX('3)tpx males'!BH$4:BH$54,MATCH($O70,'3)tpx males'!$BB$4:$BB$54,0)))*EXP(-INDEX('3)tpx females'!BH$3:BH$53,MATCH('3) 2016 cases'!$P70,'3)tpx females'!$BB$3:$BB$53,0))))))),0)</f>
        <v>1492.6206246361635</v>
      </c>
      <c r="AA70" s="32">
        <f ca="1">IFERROR(($K70*EXP(AA$69*($Q70+0.5*($R70)^2))*_xlfn.NORM.DIST((LN(($M70*EXP($L70/100*AA$69))/($K70))-$Q70*AA$69)/($R70*SQRT(AA$69))-$R70*SQRT(AA$69),0,1,TRUE)+$M70*EXP($L70/100*AA$69)*(1-_xlfn.NORM.DIST((LN(($M70*EXP($L70/100*AA$69))/($K70))-$Q70*AA$69)/($R70*SQRT(AA$69)),0,1,TRUE)))*EXP(-0.07*AA$69)*(INDEX('3)tpx females'!BI$57:BI$107,MATCH('3) 2016 cases'!$P70,'3)tpx females'!$BB$57:$BB$107,0))+INDEX('3)tpx males'!BI$57:BI$107,MATCH($O70,'3)tpx males'!$BB$57:$BB$107,0))-(INDEX('3)tpx males'!BH$110:BH$160,MATCH($O70,'3)tpx males'!$BB$110:$BB$160,0))*INDEX('3)tpx females'!BH$111:BH$161,MATCH('3) 2016 cases'!$P70,'3)tpx females'!$BB$111:$BB$161,0))*(1-(EXP(-INDEX('3)tpx males'!BI$4:BI$54,MATCH($O70,'3)tpx males'!$BB$4:$BB$54,0)))*EXP(-INDEX('3)tpx females'!BI$3:BI$53,MATCH('3) 2016 cases'!$P70,'3)tpx females'!$BB$3:$BB$53,0))))))),0)</f>
        <v>2066.3311581099574</v>
      </c>
      <c r="AB70" s="32">
        <f ca="1">IFERROR(($K70*EXP(AB$69*($Q70+0.5*($R70)^2))*_xlfn.NORM.DIST((LN(($M70*EXP($L70/100*AB$69))/($K70))-$Q70*AB$69)/($R70*SQRT(AB$69))-$R70*SQRT(AB$69),0,1,TRUE)+$M70*EXP($L70/100*AB$69)*(1-_xlfn.NORM.DIST((LN(($M70*EXP($L70/100*AB$69))/($K70))-$Q70*AB$69)/($R70*SQRT(AB$69)),0,1,TRUE)))*EXP(-0.07*AB$69)*(INDEX('3)tpx females'!BJ$57:BJ$107,MATCH('3) 2016 cases'!$P70,'3)tpx females'!$BB$57:$BB$107,0))+INDEX('3)tpx males'!BJ$57:BJ$107,MATCH($O70,'3)tpx males'!$BB$57:$BB$107,0))-(INDEX('3)tpx males'!BI$110:BI$160,MATCH($O70,'3)tpx males'!$BB$110:$BB$160,0))*INDEX('3)tpx females'!BI$111:BI$161,MATCH('3) 2016 cases'!$P70,'3)tpx females'!$BB$111:$BB$161,0))*(1-(EXP(-INDEX('3)tpx males'!BJ$4:BJ$54,MATCH($O70,'3)tpx males'!$BB$4:$BB$54,0)))*EXP(-INDEX('3)tpx females'!BJ$3:BJ$53,MATCH('3) 2016 cases'!$P70,'3)tpx females'!$BB$3:$BB$53,0))))))),0)</f>
        <v>2646.0063445922992</v>
      </c>
      <c r="AC70" s="32">
        <f ca="1">IFERROR(($K70*EXP(AC$69*($Q70+0.5*($R70)^2))*_xlfn.NORM.DIST((LN(($M70*EXP($L70/100*AC$69))/($K70))-$Q70*AC$69)/($R70*SQRT(AC$69))-$R70*SQRT(AC$69),0,1,TRUE)+$M70*EXP($L70/100*AC$69)*(1-_xlfn.NORM.DIST((LN(($M70*EXP($L70/100*AC$69))/($K70))-$Q70*AC$69)/($R70*SQRT(AC$69)),0,1,TRUE)))*EXP(-0.07*AC$69)*(INDEX('3)tpx females'!BK$57:BK$107,MATCH('3) 2016 cases'!$P70,'3)tpx females'!$BB$57:$BB$107,0))+INDEX('3)tpx males'!BK$57:BK$107,MATCH($O70,'3)tpx males'!$BB$57:$BB$107,0))-(INDEX('3)tpx males'!BJ$110:BJ$160,MATCH($O70,'3)tpx males'!$BB$110:$BB$160,0))*INDEX('3)tpx females'!BJ$111:BJ$161,MATCH('3) 2016 cases'!$P70,'3)tpx females'!$BB$111:$BB$161,0))*(1-(EXP(-INDEX('3)tpx males'!BK$4:BK$54,MATCH($O70,'3)tpx males'!$BB$4:$BB$54,0)))*EXP(-INDEX('3)tpx females'!BK$3:BK$53,MATCH('3) 2016 cases'!$P70,'3)tpx females'!$BB$3:$BB$53,0))))))),0)</f>
        <v>3365.8443039787498</v>
      </c>
      <c r="AD70" s="32">
        <f ca="1">IFERROR(($K70*EXP(AD$69*($Q70+0.5*($R70)^2))*_xlfn.NORM.DIST((LN(($M70*EXP($L70/100*AD$69))/($K70))-$Q70*AD$69)/($R70*SQRT(AD$69))-$R70*SQRT(AD$69),0,1,TRUE)+$M70*EXP($L70/100*AD$69)*(1-_xlfn.NORM.DIST((LN(($M70*EXP($L70/100*AD$69))/($K70))-$Q70*AD$69)/($R70*SQRT(AD$69)),0,1,TRUE)))*EXP(-0.07*AD$69)*(INDEX('3)tpx females'!BL$57:BL$107,MATCH('3) 2016 cases'!$P70,'3)tpx females'!$BB$57:$BB$107,0))+INDEX('3)tpx males'!BL$57:BL$107,MATCH($O70,'3)tpx males'!$BB$57:$BB$107,0))-(INDEX('3)tpx males'!BK$110:BK$160,MATCH($O70,'3)tpx males'!$BB$110:$BB$160,0))*INDEX('3)tpx females'!BK$111:BK$161,MATCH('3) 2016 cases'!$P70,'3)tpx females'!$BB$111:$BB$161,0))*(1-(EXP(-INDEX('3)tpx males'!BL$4:BL$54,MATCH($O70,'3)tpx males'!$BB$4:$BB$54,0)))*EXP(-INDEX('3)tpx females'!BL$3:BL$53,MATCH('3) 2016 cases'!$P70,'3)tpx females'!$BB$3:$BB$53,0))))))),0)</f>
        <v>4057.0268330201197</v>
      </c>
      <c r="AE70" s="32">
        <f ca="1">IFERROR(($K70*EXP(AE$69*($Q70+0.5*($R70)^2))*_xlfn.NORM.DIST((LN(($M70*EXP($L70/100*AE$69))/($K70))-$Q70*AE$69)/($R70*SQRT(AE$69))-$R70*SQRT(AE$69),0,1,TRUE)+$M70*EXP($L70/100*AE$69)*(1-_xlfn.NORM.DIST((LN(($M70*EXP($L70/100*AE$69))/($K70))-$Q70*AE$69)/($R70*SQRT(AE$69)),0,1,TRUE)))*EXP(-0.07*AE$69)*(INDEX('3)tpx females'!BM$57:BM$107,MATCH('3) 2016 cases'!$P70,'3)tpx females'!$BB$57:$BB$107,0))+INDEX('3)tpx males'!BM$57:BM$107,MATCH($O70,'3)tpx males'!$BB$57:$BB$107,0))-(INDEX('3)tpx males'!BL$110:BL$160,MATCH($O70,'3)tpx males'!$BB$110:$BB$160,0))*INDEX('3)tpx females'!BL$111:BL$161,MATCH('3) 2016 cases'!$P70,'3)tpx females'!$BB$111:$BB$161,0))*(1-(EXP(-INDEX('3)tpx males'!BM$4:BM$54,MATCH($O70,'3)tpx males'!$BB$4:$BB$54,0)))*EXP(-INDEX('3)tpx females'!BM$3:BM$53,MATCH('3) 2016 cases'!$P70,'3)tpx females'!$BB$3:$BB$53,0))))))),0)</f>
        <v>4793.8394427425837</v>
      </c>
      <c r="AF70" s="32">
        <f ca="1">IFERROR(($K70*EXP(AF$69*($Q70+0.5*($R70)^2))*_xlfn.NORM.DIST((LN(($M70*EXP($L70/100*AF$69))/($K70))-$Q70*AF$69)/($R70*SQRT(AF$69))-$R70*SQRT(AF$69),0,1,TRUE)+$M70*EXP($L70/100*AF$69)*(1-_xlfn.NORM.DIST((LN(($M70*EXP($L70/100*AF$69))/($K70))-$Q70*AF$69)/($R70*SQRT(AF$69)),0,1,TRUE)))*EXP(-0.07*AF$69)*(INDEX('3)tpx females'!BN$57:BN$107,MATCH('3) 2016 cases'!$P70,'3)tpx females'!$BB$57:$BB$107,0))+INDEX('3)tpx males'!BN$57:BN$107,MATCH($O70,'3)tpx males'!$BB$57:$BB$107,0))-(INDEX('3)tpx males'!BM$110:BM$160,MATCH($O70,'3)tpx males'!$BB$110:$BB$160,0))*INDEX('3)tpx females'!BM$111:BM$161,MATCH('3) 2016 cases'!$P70,'3)tpx females'!$BB$111:$BB$161,0))*(1-(EXP(-INDEX('3)tpx males'!BN$4:BN$54,MATCH($O70,'3)tpx males'!$BB$4:$BB$54,0)))*EXP(-INDEX('3)tpx females'!BN$3:BN$53,MATCH('3) 2016 cases'!$P70,'3)tpx females'!$BB$3:$BB$53,0))))))),0)</f>
        <v>5725.5536884985431</v>
      </c>
      <c r="AG70" s="32">
        <f ca="1">IFERROR(($K70*EXP(AG$69*($Q70+0.5*($R70)^2))*_xlfn.NORM.DIST((LN(($M70*EXP($L70/100*AG$69))/($K70))-$Q70*AG$69)/($R70*SQRT(AG$69))-$R70*SQRT(AG$69),0,1,TRUE)+$M70*EXP($L70/100*AG$69)*(1-_xlfn.NORM.DIST((LN(($M70*EXP($L70/100*AG$69))/($K70))-$Q70*AG$69)/($R70*SQRT(AG$69)),0,1,TRUE)))*EXP(-0.07*AG$69)*(INDEX('3)tpx females'!BO$57:BO$107,MATCH('3) 2016 cases'!$P70,'3)tpx females'!$BB$57:$BB$107,0))+INDEX('3)tpx males'!BO$57:BO$107,MATCH($O70,'3)tpx males'!$BB$57:$BB$107,0))-(INDEX('3)tpx males'!BN$110:BN$160,MATCH($O70,'3)tpx males'!$BB$110:$BB$160,0))*INDEX('3)tpx females'!BN$111:BN$161,MATCH('3) 2016 cases'!$P70,'3)tpx females'!$BB$111:$BB$161,0))*(1-(EXP(-INDEX('3)tpx males'!BO$4:BO$54,MATCH($O70,'3)tpx males'!$BB$4:$BB$54,0)))*EXP(-INDEX('3)tpx females'!BO$3:BO$53,MATCH('3) 2016 cases'!$P70,'3)tpx females'!$BB$3:$BB$53,0))))))),0)</f>
        <v>6184.2348429416361</v>
      </c>
      <c r="AH70" s="32">
        <f ca="1">IFERROR(($K70*EXP(AH$69*($Q70+0.5*($R70)^2))*_xlfn.NORM.DIST((LN(($M70*EXP($L70/100*AH$69))/($K70))-$Q70*AH$69)/($R70*SQRT(AH$69))-$R70*SQRT(AH$69),0,1,TRUE)+$M70*EXP($L70/100*AH$69)*(1-_xlfn.NORM.DIST((LN(($M70*EXP($L70/100*AH$69))/($K70))-$Q70*AH$69)/($R70*SQRT(AH$69)),0,1,TRUE)))*EXP(-0.07*AH$69)*(INDEX('3)tpx females'!BP$57:BP$107,MATCH('3) 2016 cases'!$P70,'3)tpx females'!$BB$57:$BB$107,0))+INDEX('3)tpx males'!BP$57:BP$107,MATCH($O70,'3)tpx males'!$BB$57:$BB$107,0))-(INDEX('3)tpx males'!BO$110:BO$160,MATCH($O70,'3)tpx males'!$BB$110:$BB$160,0))*INDEX('3)tpx females'!BO$111:BO$161,MATCH('3) 2016 cases'!$P70,'3)tpx females'!$BB$111:$BB$161,0))*(1-(EXP(-INDEX('3)tpx males'!BP$4:BP$54,MATCH($O70,'3)tpx males'!$BB$4:$BB$54,0)))*EXP(-INDEX('3)tpx females'!BP$3:BP$53,MATCH('3) 2016 cases'!$P70,'3)tpx females'!$BB$3:$BB$53,0))))))),0)</f>
        <v>6934.1419189537182</v>
      </c>
      <c r="AI70" s="32">
        <f ca="1">IFERROR(($K70*EXP(AI$69*($Q70+0.5*($R70)^2))*_xlfn.NORM.DIST((LN(($M70*EXP($L70/100*AI$69))/($K70))-$Q70*AI$69)/($R70*SQRT(AI$69))-$R70*SQRT(AI$69),0,1,TRUE)+$M70*EXP($L70/100*AI$69)*(1-_xlfn.NORM.DIST((LN(($M70*EXP($L70/100*AI$69))/($K70))-$Q70*AI$69)/($R70*SQRT(AI$69)),0,1,TRUE)))*EXP(-0.07*AI$69)*(INDEX('3)tpx females'!BQ$57:BQ$107,MATCH('3) 2016 cases'!$P70,'3)tpx females'!$BB$57:$BB$107,0))+INDEX('3)tpx males'!BQ$57:BQ$107,MATCH($O70,'3)tpx males'!$BB$57:$BB$107,0))-(INDEX('3)tpx males'!BP$110:BP$160,MATCH($O70,'3)tpx males'!$BB$110:$BB$160,0))*INDEX('3)tpx females'!BP$111:BP$161,MATCH('3) 2016 cases'!$P70,'3)tpx females'!$BB$111:$BB$161,0))*(1-(EXP(-INDEX('3)tpx males'!BQ$4:BQ$54,MATCH($O70,'3)tpx males'!$BB$4:$BB$54,0)))*EXP(-INDEX('3)tpx females'!BQ$3:BQ$53,MATCH('3) 2016 cases'!$P70,'3)tpx females'!$BB$3:$BB$53,0))))))),0)</f>
        <v>7828.7960503527029</v>
      </c>
      <c r="AJ70" s="32">
        <f ca="1">IFERROR(($K70*EXP(AJ$69*($Q70+0.5*($R70)^2))*_xlfn.NORM.DIST((LN(($M70*EXP($L70/100*AJ$69))/($K70))-$Q70*AJ$69)/($R70*SQRT(AJ$69))-$R70*SQRT(AJ$69),0,1,TRUE)+$M70*EXP($L70/100*AJ$69)*(1-_xlfn.NORM.DIST((LN(($M70*EXP($L70/100*AJ$69))/($K70))-$Q70*AJ$69)/($R70*SQRT(AJ$69)),0,1,TRUE)))*EXP(-0.07*AJ$69)*(INDEX('3)tpx females'!BR$57:BR$107,MATCH('3) 2016 cases'!$P70,'3)tpx females'!$BB$57:$BB$107,0))+INDEX('3)tpx males'!BR$57:BR$107,MATCH($O70,'3)tpx males'!$BB$57:$BB$107,0))-(INDEX('3)tpx males'!BQ$110:BQ$160,MATCH($O70,'3)tpx males'!$BB$110:$BB$160,0))*INDEX('3)tpx females'!BQ$111:BQ$161,MATCH('3) 2016 cases'!$P70,'3)tpx females'!$BB$111:$BB$161,0))*(1-(EXP(-INDEX('3)tpx males'!BR$4:BR$54,MATCH($O70,'3)tpx males'!$BB$4:$BB$54,0)))*EXP(-INDEX('3)tpx females'!BR$3:BR$53,MATCH('3) 2016 cases'!$P70,'3)tpx females'!$BB$3:$BB$53,0))))))),0)</f>
        <v>8021.4012971866114</v>
      </c>
      <c r="AK70" s="32">
        <f ca="1">IFERROR(($K70*EXP(AK$69*($Q70+0.5*($R70)^2))*_xlfn.NORM.DIST((LN(($M70*EXP($L70/100*AK$69))/($K70))-$Q70*AK$69)/($R70*SQRT(AK$69))-$R70*SQRT(AK$69),0,1,TRUE)+$M70*EXP($L70/100*AK$69)*(1-_xlfn.NORM.DIST((LN(($M70*EXP($L70/100*AK$69))/($K70))-$Q70*AK$69)/($R70*SQRT(AK$69)),0,1,TRUE)))*EXP(-0.07*AK$69)*(INDEX('3)tpx females'!BS$57:BS$107,MATCH('3) 2016 cases'!$P70,'3)tpx females'!$BB$57:$BB$107,0))+INDEX('3)tpx males'!BS$57:BS$107,MATCH($O70,'3)tpx males'!$BB$57:$BB$107,0))-(INDEX('3)tpx males'!BR$110:BR$160,MATCH($O70,'3)tpx males'!$BB$110:$BB$160,0))*INDEX('3)tpx females'!BR$111:BR$161,MATCH('3) 2016 cases'!$P70,'3)tpx females'!$BB$111:$BB$161,0))*(1-(EXP(-INDEX('3)tpx males'!BS$4:BS$54,MATCH($O70,'3)tpx males'!$BB$4:$BB$54,0)))*EXP(-INDEX('3)tpx females'!BS$3:BS$53,MATCH('3) 2016 cases'!$P70,'3)tpx females'!$BB$3:$BB$53,0))))))),0)</f>
        <v>7785.2764409964111</v>
      </c>
      <c r="AL70" s="32">
        <f ca="1">IFERROR(($K70*EXP(AL$69*($Q70+0.5*($R70)^2))*_xlfn.NORM.DIST((LN(($M70*EXP($L70/100*AL$69))/($K70))-$Q70*AL$69)/($R70*SQRT(AL$69))-$R70*SQRT(AL$69),0,1,TRUE)+$M70*EXP($L70/100*AL$69)*(1-_xlfn.NORM.DIST((LN(($M70*EXP($L70/100*AL$69))/($K70))-$Q70*AL$69)/($R70*SQRT(AL$69)),0,1,TRUE)))*EXP(-0.07*AL$69)*(INDEX('3)tpx females'!BT$57:BT$107,MATCH('3) 2016 cases'!$P70,'3)tpx females'!$BB$57:$BB$107,0))+INDEX('3)tpx males'!BT$57:BT$107,MATCH($O70,'3)tpx males'!$BB$57:$BB$107,0))-(INDEX('3)tpx males'!BS$110:BS$160,MATCH($O70,'3)tpx males'!$BB$110:$BB$160,0))*INDEX('3)tpx females'!BS$111:BS$161,MATCH('3) 2016 cases'!$P70,'3)tpx females'!$BB$111:$BB$161,0))*(1-(EXP(-INDEX('3)tpx males'!BT$4:BT$54,MATCH($O70,'3)tpx males'!$BB$4:$BB$54,0)))*EXP(-INDEX('3)tpx females'!BT$3:BT$53,MATCH('3) 2016 cases'!$P70,'3)tpx females'!$BB$3:$BB$53,0))))))),0)</f>
        <v>7445.7750125514176</v>
      </c>
      <c r="AM70" s="32">
        <f ca="1">IFERROR(($K70*EXP(AM$69*($Q70+0.5*($R70)^2))*_xlfn.NORM.DIST((LN(($M70*EXP($L70/100*AM$69))/($K70))-$Q70*AM$69)/($R70*SQRT(AM$69))-$R70*SQRT(AM$69),0,1,TRUE)+$M70*EXP($L70/100*AM$69)*(1-_xlfn.NORM.DIST((LN(($M70*EXP($L70/100*AM$69))/($K70))-$Q70*AM$69)/($R70*SQRT(AM$69)),0,1,TRUE)))*EXP(-0.07*AM$69)*(INDEX('3)tpx females'!BU$57:BU$107,MATCH('3) 2016 cases'!$P70,'3)tpx females'!$BB$57:$BB$107,0))+INDEX('3)tpx males'!BU$57:BU$107,MATCH($O70,'3)tpx males'!$BB$57:$BB$107,0))-(INDEX('3)tpx males'!BT$110:BT$160,MATCH($O70,'3)tpx males'!$BB$110:$BB$160,0))*INDEX('3)tpx females'!BT$111:BT$161,MATCH('3) 2016 cases'!$P70,'3)tpx females'!$BB$111:$BB$161,0))*(1-(EXP(-INDEX('3)tpx males'!BU$4:BU$54,MATCH($O70,'3)tpx males'!$BB$4:$BB$54,0)))*EXP(-INDEX('3)tpx females'!BU$3:BU$53,MATCH('3) 2016 cases'!$P70,'3)tpx females'!$BB$3:$BB$53,0))))))),0)</f>
        <v>7028.8167301744252</v>
      </c>
      <c r="AN70" s="32">
        <f ca="1">IFERROR(($K70*EXP(AN$69*($Q70+0.5*($R70)^2))*_xlfn.NORM.DIST((LN(($M70*EXP($L70/100*AN$69))/($K70))-$Q70*AN$69)/($R70*SQRT(AN$69))-$R70*SQRT(AN$69),0,1,TRUE)+$M70*EXP($L70/100*AN$69)*(1-_xlfn.NORM.DIST((LN(($M70*EXP($L70/100*AN$69))/($K70))-$Q70*AN$69)/($R70*SQRT(AN$69)),0,1,TRUE)))*EXP(-0.07*AN$69)*(INDEX('3)tpx females'!BV$57:BV$107,MATCH('3) 2016 cases'!$P70,'3)tpx females'!$BB$57:$BB$107,0))+INDEX('3)tpx males'!BV$57:BV$107,MATCH($O70,'3)tpx males'!$BB$57:$BB$107,0))-(INDEX('3)tpx males'!BU$110:BU$160,MATCH($O70,'3)tpx males'!$BB$110:$BB$160,0))*INDEX('3)tpx females'!BU$111:BU$161,MATCH('3) 2016 cases'!$P70,'3)tpx females'!$BB$111:$BB$161,0))*(1-(EXP(-INDEX('3)tpx males'!BV$4:BV$54,MATCH($O70,'3)tpx males'!$BB$4:$BB$54,0)))*EXP(-INDEX('3)tpx females'!BV$3:BV$53,MATCH('3) 2016 cases'!$P70,'3)tpx females'!$BB$3:$BB$53,0))))))),0)</f>
        <v>6659.3825876775009</v>
      </c>
      <c r="AO70" s="32">
        <f ca="1">IFERROR(($K70*EXP(AO$69*($Q70+0.5*($R70)^2))*_xlfn.NORM.DIST((LN(($M70*EXP($L70/100*AO$69))/($K70))-$Q70*AO$69)/($R70*SQRT(AO$69))-$R70*SQRT(AO$69),0,1,TRUE)+$M70*EXP($L70/100*AO$69)*(1-_xlfn.NORM.DIST((LN(($M70*EXP($L70/100*AO$69))/($K70))-$Q70*AO$69)/($R70*SQRT(AO$69)),0,1,TRUE)))*EXP(-0.07*AO$69)*(INDEX('3)tpx females'!BW$57:BW$107,MATCH('3) 2016 cases'!$P70,'3)tpx females'!$BB$57:$BB$107,0))+INDEX('3)tpx males'!BW$57:BW$107,MATCH($O70,'3)tpx males'!$BB$57:$BB$107,0))-(INDEX('3)tpx males'!BV$110:BV$160,MATCH($O70,'3)tpx males'!$BB$110:$BB$160,0))*INDEX('3)tpx females'!BV$111:BV$161,MATCH('3) 2016 cases'!$P70,'3)tpx females'!$BB$111:$BB$161,0))*(1-(EXP(-INDEX('3)tpx males'!BW$4:BW$54,MATCH($O70,'3)tpx males'!$BB$4:$BB$54,0)))*EXP(-INDEX('3)tpx females'!BW$3:BW$53,MATCH('3) 2016 cases'!$P70,'3)tpx females'!$BB$3:$BB$53,0))))))),0)</f>
        <v>5824.4890815715789</v>
      </c>
      <c r="AP70" s="32">
        <f ca="1">IFERROR(($K70*EXP(AP$69*($Q70+0.5*($R70)^2))*_xlfn.NORM.DIST((LN(($M70*EXP($L70/100*AP$69))/($K70))-$Q70*AP$69)/($R70*SQRT(AP$69))-$R70*SQRT(AP$69),0,1,TRUE)+$M70*EXP($L70/100*AP$69)*(1-_xlfn.NORM.DIST((LN(($M70*EXP($L70/100*AP$69))/($K70))-$Q70*AP$69)/($R70*SQRT(AP$69)),0,1,TRUE)))*EXP(-0.07*AP$69)*(INDEX('3)tpx females'!BX$57:BX$107,MATCH('3) 2016 cases'!$P70,'3)tpx females'!$BB$57:$BB$107,0))+INDEX('3)tpx males'!BX$57:BX$107,MATCH($O70,'3)tpx males'!$BB$57:$BB$107,0))-(INDEX('3)tpx males'!BW$110:BW$160,MATCH($O70,'3)tpx males'!$BB$110:$BB$160,0))*INDEX('3)tpx females'!BW$111:BW$161,MATCH('3) 2016 cases'!$P70,'3)tpx females'!$BB$111:$BB$161,0))*(1-(EXP(-INDEX('3)tpx males'!BX$4:BX$54,MATCH($O70,'3)tpx males'!$BB$4:$BB$54,0)))*EXP(-INDEX('3)tpx females'!BX$3:BX$53,MATCH('3) 2016 cases'!$P70,'3)tpx females'!$BB$3:$BB$53,0))))))),0)</f>
        <v>5023.4250030744925</v>
      </c>
      <c r="AQ70" s="32">
        <f ca="1">IFERROR(($K70*EXP(AQ$69*($Q70+0.5*($R70)^2))*_xlfn.NORM.DIST((LN(($M70*EXP($L70/100*AQ$69))/($K70))-$Q70*AQ$69)/($R70*SQRT(AQ$69))-$R70*SQRT(AQ$69),0,1,TRUE)+$M70*EXP($L70/100*AQ$69)*(1-_xlfn.NORM.DIST((LN(($M70*EXP($L70/100*AQ$69))/($K70))-$Q70*AQ$69)/($R70*SQRT(AQ$69)),0,1,TRUE)))*EXP(-0.07*AQ$69)*(INDEX('3)tpx females'!BY$57:BY$107,MATCH('3) 2016 cases'!$P70,'3)tpx females'!$BB$57:$BB$107,0))+INDEX('3)tpx males'!BY$57:BY$107,MATCH($O70,'3)tpx males'!$BB$57:$BB$107,0))-(INDEX('3)tpx males'!BX$110:BX$160,MATCH($O70,'3)tpx males'!$BB$110:$BB$160,0))*INDEX('3)tpx females'!BX$111:BX$161,MATCH('3) 2016 cases'!$P70,'3)tpx females'!$BB$111:$BB$161,0))*(1-(EXP(-INDEX('3)tpx males'!BY$4:BY$54,MATCH($O70,'3)tpx males'!$BB$4:$BB$54,0)))*EXP(-INDEX('3)tpx females'!BY$3:BY$53,MATCH('3) 2016 cases'!$P70,'3)tpx females'!$BB$3:$BB$53,0))))))),0)</f>
        <v>4183.9387251060598</v>
      </c>
      <c r="AR70" s="32">
        <f ca="1">IFERROR(($K70*EXP(AR$69*($Q70+0.5*($R70)^2))*_xlfn.NORM.DIST((LN(($M70*EXP($L70/100*AR$69))/($K70))-$Q70*AR$69)/($R70*SQRT(AR$69))-$R70*SQRT(AR$69),0,1,TRUE)+$M70*EXP($L70/100*AR$69)*(1-_xlfn.NORM.DIST((LN(($M70*EXP($L70/100*AR$69))/($K70))-$Q70*AR$69)/($R70*SQRT(AR$69)),0,1,TRUE)))*EXP(-0.07*AR$69)*(INDEX('3)tpx females'!BZ$57:BZ$107,MATCH('3) 2016 cases'!$P70,'3)tpx females'!$BB$57:$BB$107,0))+INDEX('3)tpx males'!BZ$57:BZ$107,MATCH($O70,'3)tpx males'!$BB$57:$BB$107,0))-(INDEX('3)tpx males'!BY$110:BY$160,MATCH($O70,'3)tpx males'!$BB$110:$BB$160,0))*INDEX('3)tpx females'!BY$111:BY$161,MATCH('3) 2016 cases'!$P70,'3)tpx females'!$BB$111:$BB$161,0))*(1-(EXP(-INDEX('3)tpx males'!BZ$4:BZ$54,MATCH($O70,'3)tpx males'!$BB$4:$BB$54,0)))*EXP(-INDEX('3)tpx females'!BZ$3:BZ$53,MATCH('3) 2016 cases'!$P70,'3)tpx females'!$BB$3:$BB$53,0))))))),0)</f>
        <v>3344.8638193011475</v>
      </c>
      <c r="AS70" s="32">
        <f ca="1">IFERROR(($K70*EXP(AS$69*($Q70+0.5*($R70)^2))*_xlfn.NORM.DIST((LN(($M70*EXP($L70/100*AS$69))/($K70))-$Q70*AS$69)/($R70*SQRT(AS$69))-$R70*SQRT(AS$69),0,1,TRUE)+$M70*EXP($L70/100*AS$69)*(1-_xlfn.NORM.DIST((LN(($M70*EXP($L70/100*AS$69))/($K70))-$Q70*AS$69)/($R70*SQRT(AS$69)),0,1,TRUE)))*EXP(-0.07*AS$69)*(INDEX('3)tpx females'!CA$57:CA$107,MATCH('3) 2016 cases'!$P70,'3)tpx females'!$BB$57:$BB$107,0))+INDEX('3)tpx males'!CA$57:CA$107,MATCH($O70,'3)tpx males'!$BB$57:$BB$107,0))-(INDEX('3)tpx males'!BZ$110:BZ$160,MATCH($O70,'3)tpx males'!$BB$110:$BB$160,0))*INDEX('3)tpx females'!BZ$111:BZ$161,MATCH('3) 2016 cases'!$P70,'3)tpx females'!$BB$111:$BB$161,0))*(1-(EXP(-INDEX('3)tpx males'!CA$4:CA$54,MATCH($O70,'3)tpx males'!$BB$4:$BB$54,0)))*EXP(-INDEX('3)tpx females'!CA$3:CA$53,MATCH('3) 2016 cases'!$P70,'3)tpx females'!$BB$3:$BB$53,0))))))),0)</f>
        <v>2575.3742359993657</v>
      </c>
      <c r="AT70" s="32">
        <f ca="1">IFERROR(($K70*EXP(AT$69*($Q70+0.5*($R70)^2))*_xlfn.NORM.DIST((LN(($M70*EXP($L70/100*AT$69))/($K70))-$Q70*AT$69)/($R70*SQRT(AT$69))-$R70*SQRT(AT$69),0,1,TRUE)+$M70*EXP($L70/100*AT$69)*(1-_xlfn.NORM.DIST((LN(($M70*EXP($L70/100*AT$69))/($K70))-$Q70*AT$69)/($R70*SQRT(AT$69)),0,1,TRUE)))*EXP(-0.07*AT$69)*(INDEX('3)tpx females'!CB$57:CB$107,MATCH('3) 2016 cases'!$P70,'3)tpx females'!$BB$57:$BB$107,0))+INDEX('3)tpx males'!CB$57:CB$107,MATCH($O70,'3)tpx males'!$BB$57:$BB$107,0))-(INDEX('3)tpx males'!CA$110:CA$160,MATCH($O70,'3)tpx males'!$BB$110:$BB$160,0))*INDEX('3)tpx females'!CA$111:CA$161,MATCH('3) 2016 cases'!$P70,'3)tpx females'!$BB$111:$BB$161,0))*(1-(EXP(-INDEX('3)tpx males'!CB$4:CB$54,MATCH($O70,'3)tpx males'!$BB$4:$BB$54,0)))*EXP(-INDEX('3)tpx females'!CB$3:CB$53,MATCH('3) 2016 cases'!$P70,'3)tpx females'!$BB$3:$BB$53,0))))))),0)</f>
        <v>1903.1505219685973</v>
      </c>
      <c r="AU70" s="32">
        <f ca="1">IFERROR(($K70*EXP(AU$69*($Q70+0.5*($R70)^2))*_xlfn.NORM.DIST((LN(($M70*EXP($L70/100*AU$69))/($K70))-$Q70*AU$69)/($R70*SQRT(AU$69))-$R70*SQRT(AU$69),0,1,TRUE)+$M70*EXP($L70/100*AU$69)*(1-_xlfn.NORM.DIST((LN(($M70*EXP($L70/100*AU$69))/($K70))-$Q70*AU$69)/($R70*SQRT(AU$69)),0,1,TRUE)))*EXP(-0.07*AU$69)*(INDEX('3)tpx females'!CC$57:CC$107,MATCH('3) 2016 cases'!$P70,'3)tpx females'!$BB$57:$BB$107,0))+INDEX('3)tpx males'!CC$57:CC$107,MATCH($O70,'3)tpx males'!$BB$57:$BB$107,0))-(INDEX('3)tpx males'!CB$110:CB$160,MATCH($O70,'3)tpx males'!$BB$110:$BB$160,0))*INDEX('3)tpx females'!CB$111:CB$161,MATCH('3) 2016 cases'!$P70,'3)tpx females'!$BB$111:$BB$161,0))*(1-(EXP(-INDEX('3)tpx males'!CC$4:CC$54,MATCH($O70,'3)tpx males'!$BB$4:$BB$54,0)))*EXP(-INDEX('3)tpx females'!CC$3:CC$53,MATCH('3) 2016 cases'!$P70,'3)tpx females'!$BB$3:$BB$53,0))))))),0)</f>
        <v>1344.1199908106264</v>
      </c>
      <c r="AV70" s="32">
        <f ca="1">IFERROR(($K70*EXP(AV$69*($Q70+0.5*($R70)^2))*_xlfn.NORM.DIST((LN(($M70*EXP($L70/100*AV$69))/($K70))-$Q70*AV$69)/($R70*SQRT(AV$69))-$R70*SQRT(AV$69),0,1,TRUE)+$M70*EXP($L70/100*AV$69)*(1-_xlfn.NORM.DIST((LN(($M70*EXP($L70/100*AV$69))/($K70))-$Q70*AV$69)/($R70*SQRT(AV$69)),0,1,TRUE)))*EXP(-0.07*AV$69)*(INDEX('3)tpx females'!CD$57:CD$107,MATCH('3) 2016 cases'!$P70,'3)tpx females'!$BB$57:$BB$107,0))+INDEX('3)tpx males'!CD$57:CD$107,MATCH($O70,'3)tpx males'!$BB$57:$BB$107,0))-(INDEX('3)tpx males'!CC$110:CC$160,MATCH($O70,'3)tpx males'!$BB$110:$BB$160,0))*INDEX('3)tpx females'!CC$111:CC$161,MATCH('3) 2016 cases'!$P70,'3)tpx females'!$BB$111:$BB$161,0))*(1-(EXP(-INDEX('3)tpx males'!CD$4:CD$54,MATCH($O70,'3)tpx males'!$BB$4:$BB$54,0)))*EXP(-INDEX('3)tpx females'!CD$3:CD$53,MATCH('3) 2016 cases'!$P70,'3)tpx females'!$BB$3:$BB$53,0))))))),0)</f>
        <v>901.95759388436579</v>
      </c>
      <c r="AW70" s="32">
        <f ca="1">IFERROR(($K70*EXP(AW$69*($Q70+0.5*($R70)^2))*_xlfn.NORM.DIST((LN(($M70*EXP($L70/100*AW$69))/($K70))-$Q70*AW$69)/($R70*SQRT(AW$69))-$R70*SQRT(AW$69),0,1,TRUE)+$M70*EXP($L70/100*AW$69)*(1-_xlfn.NORM.DIST((LN(($M70*EXP($L70/100*AW$69))/($K70))-$Q70*AW$69)/($R70*SQRT(AW$69)),0,1,TRUE)))*EXP(-0.07*AW$69)*(INDEX('3)tpx females'!CE$57:CE$107,MATCH('3) 2016 cases'!$P70,'3)tpx females'!$BB$57:$BB$107,0))+INDEX('3)tpx males'!CE$57:CE$107,MATCH($O70,'3)tpx males'!$BB$57:$BB$107,0))-(INDEX('3)tpx males'!CD$110:CD$160,MATCH($O70,'3)tpx males'!$BB$110:$BB$160,0))*INDEX('3)tpx females'!CD$111:CD$161,MATCH('3) 2016 cases'!$P70,'3)tpx females'!$BB$111:$BB$161,0))*(1-(EXP(-INDEX('3)tpx males'!CE$4:CE$54,MATCH($O70,'3)tpx males'!$BB$4:$BB$54,0)))*EXP(-INDEX('3)tpx females'!CE$3:CE$53,MATCH('3) 2016 cases'!$P70,'3)tpx females'!$BB$3:$BB$53,0))))))),0)</f>
        <v>576.05437245590485</v>
      </c>
      <c r="AX70" s="32">
        <f ca="1">IFERROR(($K70*EXP(AX$69*($Q70+0.5*($R70)^2))*_xlfn.NORM.DIST((LN(($M70*EXP($L70/100*AX$69))/($K70))-$Q70*AX$69)/($R70*SQRT(AX$69))-$R70*SQRT(AX$69),0,1,TRUE)+$M70*EXP($L70/100*AX$69)*(1-_xlfn.NORM.DIST((LN(($M70*EXP($L70/100*AX$69))/($K70))-$Q70*AX$69)/($R70*SQRT(AX$69)),0,1,TRUE)))*EXP(-0.07*AX$69)*(INDEX('3)tpx females'!CF$57:CF$107,MATCH('3) 2016 cases'!$P70,'3)tpx females'!$BB$57:$BB$107,0))+INDEX('3)tpx males'!CF$57:CF$107,MATCH($O70,'3)tpx males'!$BB$57:$BB$107,0))-(INDEX('3)tpx males'!CE$110:CE$160,MATCH($O70,'3)tpx males'!$BB$110:$BB$160,0))*INDEX('3)tpx females'!CE$111:CE$161,MATCH('3) 2016 cases'!$P70,'3)tpx females'!$BB$111:$BB$161,0))*(1-(EXP(-INDEX('3)tpx males'!CF$4:CF$54,MATCH($O70,'3)tpx males'!$BB$4:$BB$54,0)))*EXP(-INDEX('3)tpx females'!CF$3:CF$53,MATCH('3) 2016 cases'!$P70,'3)tpx females'!$BB$3:$BB$53,0))))))),0)</f>
        <v>351.36084454512849</v>
      </c>
      <c r="AY70" s="32">
        <f ca="1">IFERROR(($K70*EXP(AY$69*($Q70+0.5*($R70)^2))*_xlfn.NORM.DIST((LN(($M70*EXP($L70/100*AY$69))/($K70))-$Q70*AY$69)/($R70*SQRT(AY$69))-$R70*SQRT(AY$69),0,1,TRUE)+$M70*EXP($L70/100*AY$69)*(1-_xlfn.NORM.DIST((LN(($M70*EXP($L70/100*AY$69))/($K70))-$Q70*AY$69)/($R70*SQRT(AY$69)),0,1,TRUE)))*EXP(-0.07*AY$69)*(INDEX('3)tpx females'!CG$57:CG$107,MATCH('3) 2016 cases'!$P70,'3)tpx females'!$BB$57:$BB$107,0))+INDEX('3)tpx males'!CG$57:CG$107,MATCH($O70,'3)tpx males'!$BB$57:$BB$107,0))-(INDEX('3)tpx males'!CF$110:CF$160,MATCH($O70,'3)tpx males'!$BB$110:$BB$160,0))*INDEX('3)tpx females'!CF$111:CF$161,MATCH('3) 2016 cases'!$P70,'3)tpx females'!$BB$111:$BB$161,0))*(1-(EXP(-INDEX('3)tpx males'!CG$4:CG$54,MATCH($O70,'3)tpx males'!$BB$4:$BB$54,0)))*EXP(-INDEX('3)tpx females'!CG$3:CG$53,MATCH('3) 2016 cases'!$P70,'3)tpx females'!$BB$3:$BB$53,0))))))),0)</f>
        <v>202.08987021490739</v>
      </c>
      <c r="AZ70" s="32">
        <f ca="1">IFERROR(($K70*EXP(AZ$69*($Q70+0.5*($R70)^2))*_xlfn.NORM.DIST((LN(($M70*EXP($L70/100*AZ$69))/($K70))-$Q70*AZ$69)/($R70*SQRT(AZ$69))-$R70*SQRT(AZ$69),0,1,TRUE)+$M70*EXP($L70/100*AZ$69)*(1-_xlfn.NORM.DIST((LN(($M70*EXP($L70/100*AZ$69))/($K70))-$Q70*AZ$69)/($R70*SQRT(AZ$69)),0,1,TRUE)))*EXP(-0.07*AZ$69)*(INDEX('3)tpx females'!CH$57:CH$107,MATCH('3) 2016 cases'!$P70,'3)tpx females'!$BB$57:$BB$107,0))+INDEX('3)tpx males'!CH$57:CH$107,MATCH($O70,'3)tpx males'!$BB$57:$BB$107,0))-(INDEX('3)tpx males'!CG$110:CG$160,MATCH($O70,'3)tpx males'!$BB$110:$BB$160,0))*INDEX('3)tpx females'!CG$111:CG$161,MATCH('3) 2016 cases'!$P70,'3)tpx females'!$BB$111:$BB$161,0))*(1-(EXP(-INDEX('3)tpx males'!CH$4:CH$54,MATCH($O70,'3)tpx males'!$BB$4:$BB$54,0)))*EXP(-INDEX('3)tpx females'!CH$3:CH$53,MATCH('3) 2016 cases'!$P70,'3)tpx females'!$BB$3:$BB$53,0))))))),0)</f>
        <v>108.14458758409926</v>
      </c>
      <c r="BA70" s="32">
        <f ca="1">IFERROR(($K70*EXP(BA$69*($Q70+0.5*($R70)^2))*_xlfn.NORM.DIST((LN(($M70*EXP($L70/100*BA$69))/($K70))-$Q70*BA$69)/($R70*SQRT(BA$69))-$R70*SQRT(BA$69),0,1,TRUE)+$M70*EXP($L70/100*BA$69)*(1-_xlfn.NORM.DIST((LN(($M70*EXP($L70/100*BA$69))/($K70))-$Q70*BA$69)/($R70*SQRT(BA$69)),0,1,TRUE)))*EXP(-0.07*BA$69)*(INDEX('3)tpx females'!CI$57:CI$107,MATCH('3) 2016 cases'!$P70,'3)tpx females'!$BB$57:$BB$107,0))+INDEX('3)tpx males'!CI$57:CI$107,MATCH($O70,'3)tpx males'!$BB$57:$BB$107,0))-(INDEX('3)tpx males'!CH$110:CH$160,MATCH($O70,'3)tpx males'!$BB$110:$BB$160,0))*INDEX('3)tpx females'!CH$111:CH$161,MATCH('3) 2016 cases'!$P70,'3)tpx females'!$BB$111:$BB$161,0))*(1-(EXP(-INDEX('3)tpx males'!CI$4:CI$54,MATCH($O70,'3)tpx males'!$BB$4:$BB$54,0)))*EXP(-INDEX('3)tpx females'!CI$3:CI$53,MATCH('3) 2016 cases'!$P70,'3)tpx females'!$BB$3:$BB$53,0))))))),0)</f>
        <v>58.748579552311902</v>
      </c>
      <c r="BB70" s="32">
        <f ca="1">IFERROR(($K70*EXP(BB$69*($Q70+0.5*($R70)^2))*_xlfn.NORM.DIST((LN(($M70*EXP($L70/100*BB$69))/($K70))-$Q70*BB$69)/($R70*SQRT(BB$69))-$R70*SQRT(BB$69),0,1,TRUE)+$M70*EXP($L70/100*BB$69)*(1-_xlfn.NORM.DIST((LN(($M70*EXP($L70/100*BB$69))/($K70))-$Q70*BB$69)/($R70*SQRT(BB$69)),0,1,TRUE)))*EXP(-0.07*BB$69)*(INDEX('3)tpx females'!CJ$57:CJ$107,MATCH('3) 2016 cases'!$P70,'3)tpx females'!$BB$57:$BB$107,0))+INDEX('3)tpx males'!CJ$57:CJ$107,MATCH($O70,'3)tpx males'!$BB$57:$BB$107,0))-(INDEX('3)tpx males'!CI$110:CI$160,MATCH($O70,'3)tpx males'!$BB$110:$BB$160,0))*INDEX('3)tpx females'!CI$111:CI$161,MATCH('3) 2016 cases'!$P70,'3)tpx females'!$BB$111:$BB$161,0))*(1-(EXP(-INDEX('3)tpx males'!CJ$4:CJ$54,MATCH($O70,'3)tpx males'!$BB$4:$BB$54,0)))*EXP(-INDEX('3)tpx females'!CJ$3:CJ$53,MATCH('3) 2016 cases'!$P70,'3)tpx females'!$BB$3:$BB$53,0))))))),0)</f>
        <v>32.665513679410033</v>
      </c>
      <c r="BC70" s="32">
        <f ca="1">IFERROR(($K70*EXP(BC$69*($Q70+0.5*($R70)^2))*_xlfn.NORM.DIST((LN(($M70*EXP($L70/100*BC$69))/($K70))-$Q70*BC$69)/($R70*SQRT(BC$69))-$R70*SQRT(BC$69),0,1,TRUE)+$M70*EXP($L70/100*BC$69)*(1-_xlfn.NORM.DIST((LN(($M70*EXP($L70/100*BC$69))/($K70))-$Q70*BC$69)/($R70*SQRT(BC$69)),0,1,TRUE)))*EXP(-0.07*BC$69)*(INDEX('3)tpx females'!CK$57:CK$107,MATCH('3) 2016 cases'!$P70,'3)tpx females'!$BB$57:$BB$107,0))+INDEX('3)tpx males'!CK$57:CK$107,MATCH($O70,'3)tpx males'!$BB$57:$BB$107,0))-(INDEX('3)tpx males'!CJ$110:CJ$160,MATCH($O70,'3)tpx males'!$BB$110:$BB$160,0))*INDEX('3)tpx females'!CJ$111:CJ$161,MATCH('3) 2016 cases'!$P70,'3)tpx females'!$BB$111:$BB$161,0))*(1-(EXP(-INDEX('3)tpx males'!CK$4:CK$54,MATCH($O70,'3)tpx males'!$BB$4:$BB$54,0)))*EXP(-INDEX('3)tpx females'!CK$3:CK$53,MATCH('3) 2016 cases'!$P70,'3)tpx females'!$BB$3:$BB$53,0))))))),0)</f>
        <v>14.195430479096391</v>
      </c>
      <c r="BD70" s="32">
        <f ca="1">IFERROR(($K70*EXP(BD$69*($Q70+0.5*($R70)^2))*_xlfn.NORM.DIST((LN(($M70*EXP($L70/100*BD$69))/($K70))-$Q70*BD$69)/($R70*SQRT(BD$69))-$R70*SQRT(BD$69),0,1,TRUE)+$M70*EXP($L70/100*BD$69)*(1-_xlfn.NORM.DIST((LN(($M70*EXP($L70/100*BD$69))/($K70))-$Q70*BD$69)/($R70*SQRT(BD$69)),0,1,TRUE)))*EXP(-0.07*BD$69)*(INDEX('3)tpx females'!CL$57:CL$107,MATCH('3) 2016 cases'!$P70,'3)tpx females'!$BB$57:$BB$107,0))+INDEX('3)tpx males'!CL$57:CL$107,MATCH($O70,'3)tpx males'!$BB$57:$BB$107,0))-(INDEX('3)tpx males'!CK$110:CK$160,MATCH($O70,'3)tpx males'!$BB$110:$BB$160,0))*INDEX('3)tpx females'!CK$111:CK$161,MATCH('3) 2016 cases'!$P70,'3)tpx females'!$BB$111:$BB$161,0))*(1-(EXP(-INDEX('3)tpx males'!CL$4:CL$54,MATCH($O70,'3)tpx males'!$BB$4:$BB$54,0)))*EXP(-INDEX('3)tpx females'!CL$3:CL$53,MATCH('3) 2016 cases'!$P70,'3)tpx females'!$BB$3:$BB$53,0))))))),0)</f>
        <v>0</v>
      </c>
      <c r="BE70" s="32">
        <f ca="1">IFERROR(($K70*EXP(BE$69*($Q70+0.5*($R70)^2))*_xlfn.NORM.DIST((LN(($M70*EXP($L70/100*BE$69))/($K70))-$Q70*BE$69)/($R70*SQRT(BE$69))-$R70*SQRT(BE$69),0,1,TRUE)+$M70*EXP($L70/100*BE$69)*(1-_xlfn.NORM.DIST((LN(($M70*EXP($L70/100*BE$69))/($K70))-$Q70*BE$69)/($R70*SQRT(BE$69)),0,1,TRUE)))*EXP(-0.07*BE$69)*(INDEX('3)tpx females'!CM$57:CM$107,MATCH('3) 2016 cases'!$P70,'3)tpx females'!$BB$57:$BB$107,0))+INDEX('3)tpx males'!CM$57:CM$107,MATCH($O70,'3)tpx males'!$BB$57:$BB$107,0))-(INDEX('3)tpx males'!CL$110:CL$160,MATCH($O70,'3)tpx males'!$BB$110:$BB$160,0))*INDEX('3)tpx females'!CL$111:CL$161,MATCH('3) 2016 cases'!$P70,'3)tpx females'!$BB$111:$BB$161,0))*(1-(EXP(-INDEX('3)tpx males'!CM$4:CM$54,MATCH($O70,'3)tpx males'!$BB$4:$BB$54,0)))*EXP(-INDEX('3)tpx females'!CM$3:CM$53,MATCH('3) 2016 cases'!$P70,'3)tpx females'!$BB$3:$BB$53,0))))))),0)</f>
        <v>0</v>
      </c>
      <c r="BF70" s="32">
        <f ca="1">IFERROR(($K70*EXP(BF$69*($Q70+0.5*($R70)^2))*_xlfn.NORM.DIST((LN(($M70*EXP($L70/100*BF$69))/($K70))-$Q70*BF$69)/($R70*SQRT(BF$69))-$R70*SQRT(BF$69),0,1,TRUE)+$M70*EXP($L70/100*BF$69)*(1-_xlfn.NORM.DIST((LN(($M70*EXP($L70/100*BF$69))/($K70))-$Q70*BF$69)/($R70*SQRT(BF$69)),0,1,TRUE)))*EXP(-0.07*BF$69)*(INDEX('3)tpx females'!CN$57:CN$107,MATCH('3) 2016 cases'!$P70,'3)tpx females'!$BB$57:$BB$107,0))+INDEX('3)tpx males'!CN$57:CN$107,MATCH($O70,'3)tpx males'!$BB$57:$BB$107,0))-(INDEX('3)tpx males'!CM$110:CM$160,MATCH($O70,'3)tpx males'!$BB$110:$BB$160,0))*INDEX('3)tpx females'!CM$111:CM$161,MATCH('3) 2016 cases'!$P70,'3)tpx females'!$BB$111:$BB$161,0))*(1-(EXP(-INDEX('3)tpx males'!CN$4:CN$54,MATCH($O70,'3)tpx males'!$BB$4:$BB$54,0)))*EXP(-INDEX('3)tpx females'!CN$3:CN$53,MATCH('3) 2016 cases'!$P70,'3)tpx females'!$BB$3:$BB$53,0))))))),0)</f>
        <v>0</v>
      </c>
      <c r="BG70" s="32">
        <f ca="1">IFERROR(($K70*EXP(BG$69*($Q70+0.5*($R70)^2))*_xlfn.NORM.DIST((LN(($M70*EXP($L70/100*BG$69))/($K70))-$Q70*BG$69)/($R70*SQRT(BG$69))-$R70*SQRT(BG$69),0,1,TRUE)+$M70*EXP($L70/100*BG$69)*(1-_xlfn.NORM.DIST((LN(($M70*EXP($L70/100*BG$69))/($K70))-$Q70*BG$69)/($R70*SQRT(BG$69)),0,1,TRUE)))*EXP(-0.07*BG$69)*(INDEX('3)tpx females'!CO$57:CO$107,MATCH('3) 2016 cases'!$P70,'3)tpx females'!$BB$57:$BB$107,0))+INDEX('3)tpx males'!CO$57:CO$107,MATCH($O70,'3)tpx males'!$BB$57:$BB$107,0))-(INDEX('3)tpx males'!CN$110:CN$160,MATCH($O70,'3)tpx males'!$BB$110:$BB$160,0))*INDEX('3)tpx females'!CN$111:CN$161,MATCH('3) 2016 cases'!$P70,'3)tpx females'!$BB$111:$BB$161,0))*(1-(EXP(-INDEX('3)tpx males'!CO$4:CO$54,MATCH($O70,'3)tpx males'!$BB$4:$BB$54,0)))*EXP(-INDEX('3)tpx females'!CO$3:CO$53,MATCH('3) 2016 cases'!$P70,'3)tpx females'!$BB$3:$BB$53,0))))))),0)</f>
        <v>0</v>
      </c>
      <c r="BH70" s="32">
        <f ca="1">IFERROR(($K70*EXP(BH$69*($Q70+0.5*($R70)^2))*_xlfn.NORM.DIST((LN(($M70*EXP($L70/100*BH$69))/($K70))-$Q70*BH$69)/($R70*SQRT(BH$69))-$R70*SQRT(BH$69),0,1,TRUE)+$M70*EXP($L70/100*BH$69)*(1-_xlfn.NORM.DIST((LN(($M70*EXP($L70/100*BH$69))/($K70))-$Q70*BH$69)/($R70*SQRT(BH$69)),0,1,TRUE)))*EXP(-0.07*BH$69)*(INDEX('3)tpx females'!CP$57:CP$107,MATCH('3) 2016 cases'!$P70,'3)tpx females'!$BB$57:$BB$107,0))+INDEX('3)tpx males'!CP$57:CP$107,MATCH($O70,'3)tpx males'!$BB$57:$BB$107,0))-(INDEX('3)tpx males'!CO$110:CO$160,MATCH($O70,'3)tpx males'!$BB$110:$BB$160,0))*INDEX('3)tpx females'!CO$111:CO$161,MATCH('3) 2016 cases'!$P70,'3)tpx females'!$BB$111:$BB$161,0))*(1-(EXP(-INDEX('3)tpx males'!CP$4:CP$54,MATCH($O70,'3)tpx males'!$BB$4:$BB$54,0)))*EXP(-INDEX('3)tpx females'!CP$3:CP$53,MATCH('3) 2016 cases'!$P70,'3)tpx females'!$BB$3:$BB$53,0))))))),0)</f>
        <v>0</v>
      </c>
      <c r="BI70" s="32">
        <f ca="1">IFERROR(($K70*EXP(BI$69*($Q70+0.5*($R70)^2))*_xlfn.NORM.DIST((LN(($M70*EXP($L70/100*BI$69))/($K70))-$Q70*BI$69)/($R70*SQRT(BI$69))-$R70*SQRT(BI$69),0,1,TRUE)+$M70*EXP($L70/100*BI$69)*(1-_xlfn.NORM.DIST((LN(($M70*EXP($L70/100*BI$69))/($K70))-$Q70*BI$69)/($R70*SQRT(BI$69)),0,1,TRUE)))*EXP(-0.07*BI$69)*(INDEX('3)tpx females'!CQ$57:CQ$107,MATCH('3) 2016 cases'!$P70,'3)tpx females'!$BB$57:$BB$107,0))+INDEX('3)tpx males'!CQ$57:CQ$107,MATCH($O70,'3)tpx males'!$BB$57:$BB$107,0))-(INDEX('3)tpx males'!CP$110:CP$160,MATCH($O70,'3)tpx males'!$BB$110:$BB$160,0))*INDEX('3)tpx females'!CP$111:CP$161,MATCH('3) 2016 cases'!$P70,'3)tpx females'!$BB$111:$BB$161,0))*(1-(EXP(-INDEX('3)tpx males'!CQ$4:CQ$54,MATCH($O70,'3)tpx males'!$BB$4:$BB$54,0)))*EXP(-INDEX('3)tpx females'!CQ$3:CQ$53,MATCH('3) 2016 cases'!$P70,'3)tpx females'!$BB$3:$BB$53,0))))))),0)</f>
        <v>0</v>
      </c>
      <c r="BJ70" s="32">
        <f ca="1">IFERROR(($K70*EXP(BJ$69*($Q70+0.5*($R70)^2))*_xlfn.NORM.DIST((LN(($M70*EXP($L70/100*BJ$69))/($K70))-$Q70*BJ$69)/($R70*SQRT(BJ$69))-$R70*SQRT(BJ$69),0,1,TRUE)+$M70*EXP($L70/100*BJ$69)*(1-_xlfn.NORM.DIST((LN(($M70*EXP($L70/100*BJ$69))/($K70))-$Q70*BJ$69)/($R70*SQRT(BJ$69)),0,1,TRUE)))*EXP(-0.07*BJ$69)*(INDEX('3)tpx females'!CR$57:CR$107,MATCH('3) 2016 cases'!$P70,'3)tpx females'!$BB$57:$BB$107,0))+INDEX('3)tpx males'!CR$57:CR$107,MATCH($O70,'3)tpx males'!$BB$57:$BB$107,0))-(INDEX('3)tpx males'!CQ$110:CQ$160,MATCH($O70,'3)tpx males'!$BB$110:$BB$160,0))*INDEX('3)tpx females'!CQ$111:CQ$161,MATCH('3) 2016 cases'!$P70,'3)tpx females'!$BB$111:$BB$161,0))*(1-(EXP(-INDEX('3)tpx males'!CR$4:CR$54,MATCH($O70,'3)tpx males'!$BB$4:$BB$54,0)))*EXP(-INDEX('3)tpx females'!CR$3:CR$53,MATCH('3) 2016 cases'!$P70,'3)tpx females'!$BB$3:$BB$53,0))))))),0)</f>
        <v>0</v>
      </c>
      <c r="BK70" s="32">
        <f ca="1">IFERROR(($K70*EXP(BK$69*($Q70+0.5*($R70)^2))*_xlfn.NORM.DIST((LN(($M70*EXP($L70/100*BK$69))/($K70))-$Q70*BK$69)/($R70*SQRT(BK$69))-$R70*SQRT(BK$69),0,1,TRUE)+$M70*EXP($L70/100*BK$69)*(1-_xlfn.NORM.DIST((LN(($M70*EXP($L70/100*BK$69))/($K70))-$Q70*BK$69)/($R70*SQRT(BK$69)),0,1,TRUE)))*EXP(-0.07*BK$69)*(INDEX('3)tpx females'!CS$57:CS$107,MATCH('3) 2016 cases'!$P70,'3)tpx females'!$BB$57:$BB$107,0))+INDEX('3)tpx males'!CS$57:CS$107,MATCH($O70,'3)tpx males'!$BB$57:$BB$107,0))-(INDEX('3)tpx males'!CR$110:CR$160,MATCH($O70,'3)tpx males'!$BB$110:$BB$160,0))*INDEX('3)tpx females'!CR$111:CR$161,MATCH('3) 2016 cases'!$P70,'3)tpx females'!$BB$111:$BB$161,0))*(1-(EXP(-INDEX('3)tpx males'!CS$4:CS$54,MATCH($O70,'3)tpx males'!$BB$4:$BB$54,0)))*EXP(-INDEX('3)tpx females'!CS$3:CS$53,MATCH('3) 2016 cases'!$P70,'3)tpx females'!$BB$3:$BB$53,0))))))),0)</f>
        <v>0</v>
      </c>
      <c r="BL70" s="32">
        <f ca="1">IFERROR(($K70*EXP(BL$69*($Q70+0.5*($R70)^2))*_xlfn.NORM.DIST((LN(($M70*EXP($L70/100*BL$69))/($K70))-$Q70*BL$69)/($R70*SQRT(BL$69))-$R70*SQRT(BL$69),0,1,TRUE)+$M70*EXP($L70/100*BL$69)*(1-_xlfn.NORM.DIST((LN(($M70*EXP($L70/100*BL$69))/($K70))-$Q70*BL$69)/($R70*SQRT(BL$69)),0,1,TRUE)))*EXP(-0.07*BL$69)*(INDEX('3)tpx females'!CT$57:CT$107,MATCH('3) 2016 cases'!$P70,'3)tpx females'!$BB$57:$BB$107,0))+INDEX('3)tpx males'!CT$57:CT$107,MATCH($O70,'3)tpx males'!$BB$57:$BB$107,0))-(INDEX('3)tpx males'!CS$110:CS$160,MATCH($O70,'3)tpx males'!$BB$110:$BB$160,0))*INDEX('3)tpx females'!CS$111:CS$161,MATCH('3) 2016 cases'!$P70,'3)tpx females'!$BB$111:$BB$161,0))*(1-(EXP(-INDEX('3)tpx males'!CT$4:CT$54,MATCH($O70,'3)tpx males'!$BB$4:$BB$54,0)))*EXP(-INDEX('3)tpx females'!CT$3:CT$53,MATCH('3) 2016 cases'!$P70,'3)tpx females'!$BB$3:$BB$53,0))))))),0)</f>
        <v>0</v>
      </c>
      <c r="BM70" s="32">
        <f ca="1">IFERROR(($K70*EXP(BM$69*($Q70+0.5*($R70)^2))*_xlfn.NORM.DIST((LN(($M70*EXP($L70/100*BM$69))/($K70))-$Q70*BM$69)/($R70*SQRT(BM$69))-$R70*SQRT(BM$69),0,1,TRUE)+$M70*EXP($L70/100*BM$69)*(1-_xlfn.NORM.DIST((LN(($M70*EXP($L70/100*BM$69))/($K70))-$Q70*BM$69)/($R70*SQRT(BM$69)),0,1,TRUE)))*EXP(-0.07*BM$69)*(INDEX('3)tpx females'!CU$57:CU$107,MATCH('3) 2016 cases'!$P70,'3)tpx females'!$BB$57:$BB$107,0))+INDEX('3)tpx males'!CU$57:CU$107,MATCH($O70,'3)tpx males'!$BB$57:$BB$107,0))-(INDEX('3)tpx males'!CT$110:CT$160,MATCH($O70,'3)tpx males'!$BB$110:$BB$160,0))*INDEX('3)tpx females'!CT$111:CT$161,MATCH('3) 2016 cases'!$P70,'3)tpx females'!$BB$111:$BB$161,0))*(1-(EXP(-INDEX('3)tpx males'!CU$4:CU$54,MATCH($O70,'3)tpx males'!$BB$4:$BB$54,0)))*EXP(-INDEX('3)tpx females'!CU$3:CU$53,MATCH('3) 2016 cases'!$P70,'3)tpx females'!$BB$3:$BB$53,0))))))),0)</f>
        <v>0</v>
      </c>
      <c r="BN70" s="32">
        <f ca="1">IFERROR(($K70*EXP(BN$69*($Q70+0.5*($R70)^2))*_xlfn.NORM.DIST((LN(($M70*EXP($L70/100*BN$69))/($K70))-$Q70*BN$69)/($R70*SQRT(BN$69))-$R70*SQRT(BN$69),0,1,TRUE)+$M70*EXP($L70/100*BN$69)*(1-_xlfn.NORM.DIST((LN(($M70*EXP($L70/100*BN$69))/($K70))-$Q70*BN$69)/($R70*SQRT(BN$69)),0,1,TRUE)))*EXP(-0.07*BN$69)*(INDEX('3)tpx females'!CV$57:CV$107,MATCH('3) 2016 cases'!$P70,'3)tpx females'!$BB$57:$BB$107,0))+INDEX('3)tpx males'!CV$57:CV$107,MATCH($O70,'3)tpx males'!$BB$57:$BB$107,0))-(INDEX('3)tpx males'!CU$110:CU$160,MATCH($O70,'3)tpx males'!$BB$110:$BB$160,0))*INDEX('3)tpx females'!CU$111:CU$161,MATCH('3) 2016 cases'!$P70,'3)tpx females'!$BB$111:$BB$161,0))*(1-(EXP(-INDEX('3)tpx males'!CV$4:CV$54,MATCH($O70,'3)tpx males'!$BB$4:$BB$54,0)))*EXP(-INDEX('3)tpx females'!CV$3:CV$53,MATCH('3) 2016 cases'!$P70,'3)tpx females'!$BB$3:$BB$53,0))))))),0)</f>
        <v>0</v>
      </c>
      <c r="BO70" s="32">
        <f ca="1">IFERROR(($K70*EXP(BO$69*($Q70+0.5*($R70)^2))*_xlfn.NORM.DIST((LN(($M70*EXP($L70/100*BO$69))/($K70))-$Q70*BO$69)/($R70*SQRT(BO$69))-$R70*SQRT(BO$69),0,1,TRUE)+$M70*EXP($L70/100*BO$69)*(1-_xlfn.NORM.DIST((LN(($M70*EXP($L70/100*BO$69))/($K70))-$Q70*BO$69)/($R70*SQRT(BO$69)),0,1,TRUE)))*EXP(-0.07*BO$69)*(INDEX('3)tpx females'!CW$57:CW$107,MATCH('3) 2016 cases'!$P70,'3)tpx females'!$BB$57:$BB$107,0))+INDEX('3)tpx males'!CW$57:CW$107,MATCH($O70,'3)tpx males'!$BB$57:$BB$107,0))-(INDEX('3)tpx males'!CV$110:CV$160,MATCH($O70,'3)tpx males'!$BB$110:$BB$160,0))*INDEX('3)tpx females'!CV$111:CV$161,MATCH('3) 2016 cases'!$P70,'3)tpx females'!$BB$111:$BB$161,0))*(1-(EXP(-INDEX('3)tpx males'!CW$4:CW$54,MATCH($O70,'3)tpx males'!$BB$4:$BB$54,0)))*EXP(-INDEX('3)tpx females'!CW$3:CW$53,MATCH('3) 2016 cases'!$P70,'3)tpx females'!$BB$3:$BB$53,0))))))),0)</f>
        <v>0</v>
      </c>
      <c r="BP70" s="32">
        <f ca="1">IFERROR(($K70*EXP(BP$69*($Q70+0.5*($R70)^2))*_xlfn.NORM.DIST((LN(($M70*EXP($L70/100*BP$69))/($K70))-$Q70*BP$69)/($R70*SQRT(BP$69))-$R70*SQRT(BP$69),0,1,TRUE)+$M70*EXP($L70/100*BP$69)*(1-_xlfn.NORM.DIST((LN(($M70*EXP($L70/100*BP$69))/($K70))-$Q70*BP$69)/($R70*SQRT(BP$69)),0,1,TRUE)))*EXP(-0.07*BP$69)*(INDEX('3)tpx females'!CX$57:CX$107,MATCH('3) 2016 cases'!$P70,'3)tpx females'!$BB$57:$BB$107,0))+INDEX('3)tpx males'!CX$57:CX$107,MATCH($O70,'3)tpx males'!$BB$57:$BB$107,0))-(INDEX('3)tpx males'!CW$110:CW$160,MATCH($O70,'3)tpx males'!$BB$110:$BB$160,0))*INDEX('3)tpx females'!CW$111:CW$161,MATCH('3) 2016 cases'!$P70,'3)tpx females'!$BB$111:$BB$161,0))*(1-(EXP(-INDEX('3)tpx males'!CX$4:CX$54,MATCH($O70,'3)tpx males'!$BB$4:$BB$54,0)))*EXP(-INDEX('3)tpx females'!CX$3:CX$53,MATCH('3) 2016 cases'!$P70,'3)tpx females'!$BB$3:$BB$53,0))))))),0)</f>
        <v>0</v>
      </c>
      <c r="BQ70" s="32">
        <f ca="1">IFERROR(($K70*EXP(BQ$69*($Q70+0.5*($R70)^2))*_xlfn.NORM.DIST((LN(($M70*EXP($L70/100*BQ$69))/($K70))-$Q70*BQ$69)/($R70*SQRT(BQ$69))-$R70*SQRT(BQ$69),0,1,TRUE)+$M70*EXP($L70/100*BQ$69)*(1-_xlfn.NORM.DIST((LN(($M70*EXP($L70/100*BQ$69))/($K70))-$Q70*BQ$69)/($R70*SQRT(BQ$69)),0,1,TRUE)))*EXP(-0.07*BQ$69)*(INDEX('3)tpx females'!CY$57:CY$107,MATCH('3) 2016 cases'!$P70,'3)tpx females'!$BB$57:$BB$107,0))+INDEX('3)tpx males'!CY$57:CY$107,MATCH($O70,'3)tpx males'!$BB$57:$BB$107,0))-(INDEX('3)tpx males'!CX$110:CX$160,MATCH($O70,'3)tpx males'!$BB$110:$BB$160,0))*INDEX('3)tpx females'!CX$111:CX$161,MATCH('3) 2016 cases'!$P70,'3)tpx females'!$BB$111:$BB$161,0))*(1-(EXP(-INDEX('3)tpx males'!CY$4:CY$54,MATCH($O70,'3)tpx males'!$BB$4:$BB$54,0)))*EXP(-INDEX('3)tpx females'!CY$3:CY$53,MATCH('3) 2016 cases'!$P70,'3)tpx females'!$BB$3:$BB$53,0))))))),0)</f>
        <v>0</v>
      </c>
      <c r="BR70" s="32">
        <f ca="1">IFERROR(($K70*EXP(BR$69*($Q70+0.5*($R70)^2))*_xlfn.NORM.DIST((LN(($M70*EXP($L70/100*BR$69))/($K70))-$Q70*BR$69)/($R70*SQRT(BR$69))-$R70*SQRT(BR$69),0,1,TRUE)+$M70*EXP($L70/100*BR$69)*(1-_xlfn.NORM.DIST((LN(($M70*EXP($L70/100*BR$69))/($K70))-$Q70*BR$69)/($R70*SQRT(BR$69)),0,1,TRUE)))*EXP(-0.07*BR$69)*(INDEX('3)tpx females'!CZ$57:CZ$107,MATCH('3) 2016 cases'!$P70,'3)tpx females'!$BB$57:$BB$107,0))+INDEX('3)tpx males'!CZ$57:CZ$107,MATCH($O70,'3)tpx males'!$BB$57:$BB$107,0))-(INDEX('3)tpx males'!CY$110:CY$160,MATCH($O70,'3)tpx males'!$BB$110:$BB$160,0))*INDEX('3)tpx females'!CY$111:CY$161,MATCH('3) 2016 cases'!$P70,'3)tpx females'!$BB$111:$BB$161,0))*(1-(EXP(-INDEX('3)tpx males'!CZ$4:CZ$54,MATCH($O70,'3)tpx males'!$BB$4:$BB$54,0)))*EXP(-INDEX('3)tpx females'!CZ$3:CZ$53,MATCH('3) 2016 cases'!$P70,'3)tpx females'!$BB$3:$BB$53,0))))))),0)</f>
        <v>0</v>
      </c>
      <c r="BS70" s="32">
        <f ca="1">IFERROR(($K70*EXP(BS$69*($Q70+0.5*($R70)^2))*_xlfn.NORM.DIST((LN(($M70*EXP($L70/100*BS$69))/($K70))-$Q70*BS$69)/($R70*SQRT(BS$69))-$R70*SQRT(BS$69),0,1,TRUE)+$M70*EXP($L70/100*BS$69)*(1-_xlfn.NORM.DIST((LN(($M70*EXP($L70/100*BS$69))/($K70))-$Q70*BS$69)/($R70*SQRT(BS$69)),0,1,TRUE)))*EXP(-0.07*BS$69)*(INDEX('3)tpx females'!DA$57:DA$107,MATCH('3) 2016 cases'!$P70,'3)tpx females'!$BB$57:$BB$107,0))+INDEX('3)tpx males'!DA$57:DA$107,MATCH($O70,'3)tpx males'!$BB$57:$BB$107,0))-(INDEX('3)tpx males'!CZ$110:CZ$160,MATCH($O70,'3)tpx males'!$BB$110:$BB$160,0))*INDEX('3)tpx females'!CZ$111:CZ$161,MATCH('3) 2016 cases'!$P70,'3)tpx females'!$BB$111:$BB$161,0))*(1-(EXP(-INDEX('3)tpx males'!DA$4:DA$54,MATCH($O70,'3)tpx males'!$BB$4:$BB$54,0)))*EXP(-INDEX('3)tpx females'!DA$3:DA$53,MATCH('3) 2016 cases'!$P70,'3)tpx females'!$BB$3:$BB$53,0))))))),0)</f>
        <v>0</v>
      </c>
      <c r="BU70" s="32">
        <f t="shared" ref="BU70:BU120" si="121">($K70*EXP(V$5*($Q70+0.5*($R70)^2))*_xlfn.NORM.DIST((LN(($M70*EXP($L70/100*V$5)))-LN($K70)-$Q70*V$5)/($R70*SQRT(V$5))-$R70*SQRT(V$5),0,1,TRUE)+$M70*EXP($L70/100*V$5)*(1-_xlfn.NORM.DIST((LN(($M70*EXP($L70/100*V$5)))-LN($K70)-$Q70*V$5)/($R70*SQRT(V$5)),0,1,TRUE)))*EXP($F$1*V$5)</f>
        <v>114477.74244217544</v>
      </c>
      <c r="BV70" s="32">
        <f t="shared" ref="BV70:BV120" si="122">($K70*EXP(W$69*($Q70+0.5*($R70)^2))*_xlfn.NORM.DIST((LN(($M70*EXP($L70/100*W$69))/($K70))-$Q70*W$69)/($R70*SQRT(W$69))-$R70*SQRT(W$69),0,1,TRUE)+$M70*EXP($L70/100*W$69)*(1-_xlfn.NORM.DIST((LN(($M70*EXP($L70/100*W$69))/($K70))-$Q70*W$69)/($R70*SQRT(W$69)),0,1,TRUE)))*EXP(-0.07*W$69)</f>
        <v>107005.51925424331</v>
      </c>
      <c r="BW70" s="32">
        <f t="shared" ref="BW70:BW120" si="123">($K70*EXP(X$69*($Q70+0.5*($R70)^2))*_xlfn.NORM.DIST((LN(($M70*EXP($L70/100*X$69))/($K70))-$Q70*X$69)/($R70*SQRT(X$69))-$R70*SQRT(X$69),0,1,TRUE)+$M70*EXP($L70/100*X$69)*(1-_xlfn.NORM.DIST((LN(($M70*EXP($L70/100*X$69))/($K70))-$Q70*X$69)/($R70*SQRT(X$69)),0,1,TRUE)))*EXP(-0.07*X$69)</f>
        <v>107273.36772346104</v>
      </c>
      <c r="BX70" s="32">
        <f t="shared" ref="BX70:BX120" si="124">($K70*EXP(Y$69*($Q70+0.5*($R70)^2))*_xlfn.NORM.DIST((LN(($M70*EXP($L70/100*Y$69))/($K70))-$Q70*Y$69)/($R70*SQRT(Y$69))-$R70*SQRT(Y$69),0,1,TRUE)+$M70*EXP($L70/100*Y$69)*(1-_xlfn.NORM.DIST((LN(($M70*EXP($L70/100*Y$69))/($K70))-$Q70*Y$69)/($R70*SQRT(Y$69)),0,1,TRUE)))*EXP(-0.07*Y$69)</f>
        <v>107541.88665157625</v>
      </c>
      <c r="BY70" s="32">
        <f t="shared" ref="BY70:BY120" si="125">($K70*EXP(Z$69*($Q70+0.5*($R70)^2))*_xlfn.NORM.DIST((LN(($M70*EXP($L70/100*Z$69))/($K70))-$Q70*Z$69)/($R70*SQRT(Z$69))-$R70*SQRT(Z$69),0,1,TRUE)+$M70*EXP($L70/100*Z$69)*(1-_xlfn.NORM.DIST((LN(($M70*EXP($L70/100*Z$69))/($K70))-$Q70*Z$69)/($R70*SQRT(Z$69)),0,1,TRUE)))*EXP(-0.07*Z$69)</f>
        <v>107811.0777168331</v>
      </c>
      <c r="BZ70" s="32">
        <f t="shared" ref="BZ70:BZ120" si="126">($K70*EXP(AA$69*($Q70+0.5*($R70)^2))*_xlfn.NORM.DIST((LN(($M70*EXP($L70/100*AA$69))/($K70))-$Q70*AA$69)/($R70*SQRT(AA$69))-$R70*SQRT(AA$69),0,1,TRUE)+$M70*EXP($L70/100*AA$69)*(1-_xlfn.NORM.DIST((LN(($M70*EXP($L70/100*AA$69))/($K70))-$Q70*AA$69)/($R70*SQRT(AA$69)),0,1,TRUE)))*EXP(-0.07*AA$69)</f>
        <v>108080.94260167662</v>
      </c>
      <c r="CA70" s="32">
        <f t="shared" ref="CA70:CA120" si="127">($K70*EXP(AB$69*($Q70+0.5*($R70)^2))*_xlfn.NORM.DIST((LN(($M70*EXP($L70/100*AB$69))/($K70))-$Q70*AB$69)/($R70*SQRT(AB$69))-$R70*SQRT(AB$69),0,1,TRUE)+$M70*EXP($L70/100*AB$69)*(1-_xlfn.NORM.DIST((LN(($M70*EXP($L70/100*AB$69))/($K70))-$Q70*AB$69)/($R70*SQRT(AB$69)),0,1,TRUE)))*EXP(-0.07*AB$69)</f>
        <v>108351.4829927626</v>
      </c>
      <c r="CB70" s="32">
        <f t="shared" ref="CB70:CB120" si="128">($K70*EXP(AC$69*($Q70+0.5*($R70)^2))*_xlfn.NORM.DIST((LN(($M70*EXP($L70/100*AC$69))/($K70))-$Q70*AC$69)/($R70*SQRT(AC$69))-$R70*SQRT(AC$69),0,1,TRUE)+$M70*EXP($L70/100*AC$69)*(1-_xlfn.NORM.DIST((LN(($M70*EXP($L70/100*AC$69))/($K70))-$Q70*AC$69)/($R70*SQRT(AC$69)),0,1,TRUE)))*EXP(-0.07*AC$69)</f>
        <v>108622.70058092962</v>
      </c>
      <c r="CC70" s="32">
        <f t="shared" ref="CC70:CC120" si="129">($K70*EXP(AD$69*($Q70+0.5*($R70)^2))*_xlfn.NORM.DIST((LN(($M70*EXP($L70/100*AD$69))/($K70))-$Q70*AD$69)/($R70*SQRT(AD$69))-$R70*SQRT(AD$69),0,1,TRUE)+$M70*EXP($L70/100*AD$69)*(1-_xlfn.NORM.DIST((LN(($M70*EXP($L70/100*AD$69))/($K70))-$Q70*AD$69)/($R70*SQRT(AD$69)),0,1,TRUE)))*EXP(-0.07*AD$69)</f>
        <v>108894.59706034244</v>
      </c>
      <c r="CD70" s="32">
        <f t="shared" ref="CD70:CD120" si="130">($K70*EXP(AE$69*($Q70+0.5*($R70)^2))*_xlfn.NORM.DIST((LN(($M70*EXP($L70/100*AE$69))/($K70))-$Q70*AE$69)/($R70*SQRT(AE$69))-$R70*SQRT(AE$69),0,1,TRUE)+$M70*EXP($L70/100*AE$69)*(1-_xlfn.NORM.DIST((LN(($M70*EXP($L70/100*AE$69))/($K70))-$Q70*AE$69)/($R70*SQRT(AE$69)),0,1,TRUE)))*EXP(-0.07*AE$69)</f>
        <v>109167.17411934266</v>
      </c>
      <c r="CE70" s="32">
        <f t="shared" ref="CE70:CE120" si="131">($K70*EXP(AF$69*($Q70+0.5*($R70)^2))*_xlfn.NORM.DIST((LN(($M70*EXP($L70/100*AF$69))/($K70))-$Q70*AF$69)/($R70*SQRT(AF$69))-$R70*SQRT(AF$69),0,1,TRUE)+$M70*EXP($L70/100*AF$69)*(1-_xlfn.NORM.DIST((LN(($M70*EXP($L70/100*AF$69))/($K70))-$Q70*AF$69)/($R70*SQRT(AF$69)),0,1,TRUE)))*EXP(-0.07*AF$69)</f>
        <v>109440.43338542973</v>
      </c>
      <c r="CF70" s="32">
        <f t="shared" ref="CF70:CF120" si="132">($K70*EXP(AG$69*($Q70+0.5*($R70)^2))*_xlfn.NORM.DIST((LN(($M70*EXP($L70/100*AG$69))/($K70))-$Q70*AG$69)/($R70*SQRT(AG$69))-$R70*SQRT(AG$69),0,1,TRUE)+$M70*EXP($L70/100*AG$69)*(1-_xlfn.NORM.DIST((LN(($M70*EXP($L70/100*AG$69))/($K70))-$Q70*AG$69)/($R70*SQRT(AG$69)),0,1,TRUE)))*EXP(-0.07*AG$69)</f>
        <v>109714.37621017847</v>
      </c>
      <c r="CG70" s="32">
        <f t="shared" ref="CG70:CG120" si="133">($K70*EXP(AH$69*($Q70+0.5*($R70)^2))*_xlfn.NORM.DIST((LN(($M70*EXP($L70/100*AH$69))/($K70))-$Q70*AH$69)/($R70*SQRT(AH$69))-$R70*SQRT(AH$69),0,1,TRUE)+$M70*EXP($L70/100*AH$69)*(1-_xlfn.NORM.DIST((LN(($M70*EXP($L70/100*AH$69))/($K70))-$Q70*AH$69)/($R70*SQRT(AH$69)),0,1,TRUE)))*EXP(-0.07*AH$69)</f>
        <v>109989.00306532305</v>
      </c>
      <c r="CH70" s="32">
        <f t="shared" ref="CH70:CH120" si="134">($K70*EXP(AI$69*($Q70+0.5*($R70)^2))*_xlfn.NORM.DIST((LN(($M70*EXP($L70/100*AI$69))/($K70))-$Q70*AI$69)/($R70*SQRT(AI$69))-$R70*SQRT(AI$69),0,1,TRUE)+$M70*EXP($L70/100*AI$69)*(1-_xlfn.NORM.DIST((LN(($M70*EXP($L70/100*AI$69))/($K70))-$Q70*AI$69)/($R70*SQRT(AI$69)),0,1,TRUE)))*EXP(-0.07*AI$69)</f>
        <v>110264.31223156888</v>
      </c>
      <c r="CI70" s="32">
        <f t="shared" ref="CI70:CI120" si="135">($K70*EXP(AJ$69*($Q70+0.5*($R70)^2))*_xlfn.NORM.DIST((LN(($M70*EXP($L70/100*AJ$69))/($K70))-$Q70*AJ$69)/($R70*SQRT(AJ$69))-$R70*SQRT(AJ$69),0,1,TRUE)+$M70*EXP($L70/100*AJ$69)*(1-_xlfn.NORM.DIST((LN(($M70*EXP($L70/100*AJ$69))/($K70))-$Q70*AJ$69)/($R70*SQRT(AJ$69)),0,1,TRUE)))*EXP(-0.07*AJ$69)</f>
        <v>110540.29747311732</v>
      </c>
      <c r="CJ70" s="32">
        <f t="shared" ref="CJ70:CJ120" si="136">($K70*EXP(AK$69*($Q70+0.5*($R70)^2))*_xlfn.NORM.DIST((LN(($M70*EXP($L70/100*AK$69))/($K70))-$Q70*AK$69)/($R70*SQRT(AK$69))-$R70*SQRT(AK$69),0,1,TRUE)+$M70*EXP($L70/100*AK$69)*(1-_xlfn.NORM.DIST((LN(($M70*EXP($L70/100*AK$69))/($K70))-$Q70*AK$69)/($R70*SQRT(AK$69)),0,1,TRUE)))*EXP(-0.07*AK$69)</f>
        <v>110816.94452871848</v>
      </c>
      <c r="CK70" s="32">
        <f t="shared" ref="CK70:CK120" si="137">($K70*EXP(AL$69*($Q70+0.5*($R70)^2))*_xlfn.NORM.DIST((LN(($M70*EXP($L70/100*AL$69))/($K70))-$Q70*AL$69)/($R70*SQRT(AL$69))-$R70*SQRT(AL$69),0,1,TRUE)+$M70*EXP($L70/100*AL$69)*(1-_xlfn.NORM.DIST((LN(($M70*EXP($L70/100*AL$69))/($K70))-$Q70*AL$69)/($R70*SQRT(AL$69)),0,1,TRUE)))*EXP(-0.07*AL$69)</f>
        <v>111094.22647086266</v>
      </c>
      <c r="CL70" s="32">
        <f t="shared" ref="CL70:CL120" si="138">($K70*EXP(AM$69*($Q70+0.5*($R70)^2))*_xlfn.NORM.DIST((LN(($M70*EXP($L70/100*AM$69))/($K70))-$Q70*AM$69)/($R70*SQRT(AM$69))-$R70*SQRT(AM$69),0,1,TRUE)+$M70*EXP($L70/100*AM$69)*(1-_xlfn.NORM.DIST((LN(($M70*EXP($L70/100*AM$69))/($K70))-$Q70*AM$69)/($R70*SQRT(AM$69)),0,1,TRUE)))*EXP(-0.07*AM$69)</f>
        <v>111372.0982106072</v>
      </c>
      <c r="CM70" s="32">
        <f t="shared" ref="CM70:CM120" si="139">($K70*EXP(AN$69*($Q70+0.5*($R70)^2))*_xlfn.NORM.DIST((LN(($M70*EXP($L70/100*AN$69))/($K70))-$Q70*AN$69)/($R70*SQRT(AN$69))-$R70*SQRT(AN$69),0,1,TRUE)+$M70*EXP($L70/100*AN$69)*(1-_xlfn.NORM.DIST((LN(($M70*EXP($L70/100*AN$69))/($K70))-$Q70*AN$69)/($R70*SQRT(AN$69)),0,1,TRUE)))*EXP(-0.07*AN$69)</f>
        <v>111650.49058934029</v>
      </c>
      <c r="CN70" s="32">
        <f t="shared" ref="CN70:CN120" si="140">($K70*EXP(AO$69*($Q70+0.5*($R70)^2))*_xlfn.NORM.DIST((LN(($M70*EXP($L70/100*AO$69))/($K70))-$Q70*AO$69)/($R70*SQRT(AO$69))-$R70*SQRT(AO$69),0,1,TRUE)+$M70*EXP($L70/100*AO$69)*(1-_xlfn.NORM.DIST((LN(($M70*EXP($L70/100*AO$69))/($K70))-$Q70*AO$69)/($R70*SQRT(AO$69)),0,1,TRUE)))*EXP(-0.07*AO$69)</f>
        <v>111929.30456830215</v>
      </c>
      <c r="CO70" s="32">
        <f t="shared" ref="CO70:CO120" si="141">($K70*EXP(AP$69*($Q70+0.5*($R70)^2))*_xlfn.NORM.DIST((LN(($M70*EXP($L70/100*AP$69))/($K70))-$Q70*AP$69)/($R70*SQRT(AP$69))-$R70*SQRT(AP$69),0,1,TRUE)+$M70*EXP($L70/100*AP$69)*(1-_xlfn.NORM.DIST((LN(($M70*EXP($L70/100*AP$69))/($K70))-$Q70*AP$69)/($R70*SQRT(AP$69)),0,1,TRUE)))*EXP(-0.07*AP$69)</f>
        <v>112208.40600451065</v>
      </c>
      <c r="CP70" s="32">
        <f t="shared" ref="CP70:CP120" si="142">($K70*EXP(AQ$69*($Q70+0.5*($R70)^2))*_xlfn.NORM.DIST((LN(($M70*EXP($L70/100*AQ$69))/($K70))-$Q70*AQ$69)/($R70*SQRT(AQ$69))-$R70*SQRT(AQ$69),0,1,TRUE)+$M70*EXP($L70/100*AQ$69)*(1-_xlfn.NORM.DIST((LN(($M70*EXP($L70/100*AQ$69))/($K70))-$Q70*AQ$69)/($R70*SQRT(AQ$69)),0,1,TRUE)))*EXP(-0.07*AQ$69)</f>
        <v>112487.62141212451</v>
      </c>
      <c r="CQ70" s="32">
        <f t="shared" ref="CQ70:CQ120" si="143">($K70*EXP(AR$69*($Q70+0.5*($R70)^2))*_xlfn.NORM.DIST((LN(($M70*EXP($L70/100*AR$69))/($K70))-$Q70*AR$69)/($R70*SQRT(AR$69))-$R70*SQRT(AR$69),0,1,TRUE)+$M70*EXP($L70/100*AR$69)*(1-_xlfn.NORM.DIST((LN(($M70*EXP($L70/100*AR$69))/($K70))-$Q70*AR$69)/($R70*SQRT(AR$69)),0,1,TRUE)))*EXP(-0.07*AR$69)</f>
        <v>112766.73498250652</v>
      </c>
      <c r="CR70" s="32">
        <f t="shared" ref="CR70:CR120" si="144">($K70*EXP(AS$69*($Q70+0.5*($R70)^2))*_xlfn.NORM.DIST((LN(($M70*EXP($L70/100*AS$69))/($K70))-$Q70*AS$69)/($R70*SQRT(AS$69))-$R70*SQRT(AS$69),0,1,TRUE)+$M70*EXP($L70/100*AS$69)*(1-_xlfn.NORM.DIST((LN(($M70*EXP($L70/100*AS$69))/($K70))-$Q70*AS$69)/($R70*SQRT(AS$69)),0,1,TRUE)))*EXP(-0.07*AS$69)</f>
        <v>113045.48700243712</v>
      </c>
      <c r="CS70" s="32">
        <f t="shared" ref="CS70:CS120" si="145">($K70*EXP(AT$69*($Q70+0.5*($R70)^2))*_xlfn.NORM.DIST((LN(($M70*EXP($L70/100*AT$69))/($K70))-$Q70*AT$69)/($R70*SQRT(AT$69))-$R70*SQRT(AT$69),0,1,TRUE)+$M70*EXP($L70/100*AT$69)*(1-_xlfn.NORM.DIST((LN(($M70*EXP($L70/100*AT$69))/($K70))-$Q70*AT$69)/($R70*SQRT(AT$69)),0,1,TRUE)))*EXP(-0.07*AT$69)</f>
        <v>113323.57368825411</v>
      </c>
      <c r="CT70" s="32">
        <f t="shared" ref="CT70:CT120" si="146">($K70*EXP(AU$69*($Q70+0.5*($R70)^2))*_xlfn.NORM.DIST((LN(($M70*EXP($L70/100*AU$69))/($K70))-$Q70*AU$69)/($R70*SQRT(AU$69))-$R70*SQRT(AU$69),0,1,TRUE)+$M70*EXP($L70/100*AU$69)*(1-_xlfn.NORM.DIST((LN(($M70*EXP($L70/100*AU$69))/($K70))-$Q70*AU$69)/($R70*SQRT(AU$69)),0,1,TRUE)))*EXP(-0.07*AU$69)</f>
        <v>113600.64835561888</v>
      </c>
      <c r="CU70" s="32">
        <f t="shared" ref="CU70:CU120" si="147">($K70*EXP(AV$69*($Q70+0.5*($R70)^2))*_xlfn.NORM.DIST((LN(($M70*EXP($L70/100*AV$69))/($K70))-$Q70*AV$69)/($R70*SQRT(AV$69))-$R70*SQRT(AV$69),0,1,TRUE)+$M70*EXP($L70/100*AV$69)*(1-_xlfn.NORM.DIST((LN(($M70*EXP($L70/100*AV$69))/($K70))-$Q70*AV$69)/($R70*SQRT(AV$69)),0,1,TRUE)))*EXP(-0.07*AV$69)</f>
        <v>113876.32377437569</v>
      </c>
      <c r="CV70" s="32">
        <f t="shared" ref="CV70:CV120" si="148">($K70*EXP(AW$69*($Q70+0.5*($R70)^2))*_xlfn.NORM.DIST((LN(($M70*EXP($L70/100*AW$69))/($K70))-$Q70*AW$69)/($R70*SQRT(AW$69))-$R70*SQRT(AW$69),0,1,TRUE)+$M70*EXP($L70/100*AW$69)*(1-_xlfn.NORM.DIST((LN(($M70*EXP($L70/100*AW$69))/($K70))-$Q70*AW$69)/($R70*SQRT(AW$69)),0,1,TRUE)))*EXP(-0.07*AW$69)</f>
        <v>114150.17551477383</v>
      </c>
      <c r="CW70" s="32">
        <f t="shared" ref="CW70:CW120" si="149">($K70*EXP(AX$69*($Q70+0.5*($R70)^2))*_xlfn.NORM.DIST((LN(($M70*EXP($L70/100*AX$69))/($K70))-$Q70*AX$69)/($R70*SQRT(AX$69))-$R70*SQRT(AX$69),0,1,TRUE)+$M70*EXP($L70/100*AX$69)*(1-_xlfn.NORM.DIST((LN(($M70*EXP($L70/100*AX$69))/($K70))-$Q70*AX$69)/($R70*SQRT(AX$69)),0,1,TRUE)))*EXP(-0.07*AX$69)</f>
        <v>114421.74607145597</v>
      </c>
      <c r="CX70" s="32">
        <f t="shared" ref="CX70:CX120" si="150">($K70*EXP(AY$69*($Q70+0.5*($R70)^2))*_xlfn.NORM.DIST((LN(($M70*EXP($L70/100*AY$69))/($K70))-$Q70*AY$69)/($R70*SQRT(AY$69))-$R70*SQRT(AY$69),0,1,TRUE)+$M70*EXP($L70/100*AY$69)*(1-_xlfn.NORM.DIST((LN(($M70*EXP($L70/100*AY$69))/($K70))-$Q70*AY$69)/($R70*SQRT(AY$69)),0,1,TRUE)))*EXP(-0.07*AY$69)</f>
        <v>114690.54955010078</v>
      </c>
      <c r="CY70" s="32">
        <f t="shared" ref="CY70:CY120" si="151">($K70*EXP(AZ$69*($Q70+0.5*($R70)^2))*_xlfn.NORM.DIST((LN(($M70*EXP($L70/100*AZ$69))/($K70))-$Q70*AZ$69)/($R70*SQRT(AZ$69))-$R70*SQRT(AZ$69),0,1,TRUE)+$M70*EXP($L70/100*AZ$69)*(1-_xlfn.NORM.DIST((LN(($M70*EXP($L70/100*AZ$69))/($K70))-$Q70*AZ$69)/($R70*SQRT(AZ$69)),0,1,TRUE)))*EXP(-0.07*AZ$69)</f>
        <v>114956.07671332441</v>
      </c>
      <c r="CZ70" s="32">
        <f t="shared" ref="CZ70:CZ120" si="152">($K70*EXP(BA$69*($Q70+0.5*($R70)^2))*_xlfn.NORM.DIST((LN(($M70*EXP($L70/100*BA$69))/($K70))-$Q70*BA$69)/($R70*SQRT(BA$69))-$R70*SQRT(BA$69),0,1,TRUE)+$M70*EXP($L70/100*BA$69)*(1-_xlfn.NORM.DIST((LN(($M70*EXP($L70/100*BA$69))/($K70))-$Q70*BA$69)/($R70*SQRT(BA$69)),0,1,TRUE)))*EXP(-0.07*BA$69)</f>
        <v>115217.80020277036</v>
      </c>
      <c r="DA70" s="32">
        <f t="shared" ref="DA70:DA120" si="153">($K70*EXP(BB$69*($Q70+0.5*($R70)^2))*_xlfn.NORM.DIST((LN(($M70*EXP($L70/100*BB$69))/($K70))-$Q70*BB$69)/($R70*SQRT(BB$69))-$R70*SQRT(BB$69),0,1,TRUE)+$M70*EXP($L70/100*BB$69)*(1-_xlfn.NORM.DIST((LN(($M70*EXP($L70/100*BB$69))/($K70))-$Q70*BB$69)/($R70*SQRT(BB$69)),0,1,TRUE)))*EXP(-0.07*BB$69)</f>
        <v>115475.17977943372</v>
      </c>
      <c r="DB70" s="32">
        <f t="shared" ref="DB70:DB120" si="154">($K70*EXP(BC$69*($Q70+0.5*($R70)^2))*_xlfn.NORM.DIST((LN(($M70*EXP($L70/100*BC$69))/($K70))-$Q70*BC$69)/($R70*SQRT(BC$69))-$R70*SQRT(BC$69),0,1,TRUE)+$M70*EXP($L70/100*BC$69)*(1-_xlfn.NORM.DIST((LN(($M70*EXP($L70/100*BC$69))/($K70))-$Q70*BC$69)/($R70*SQRT(BC$69)),0,1,TRUE)))*EXP(-0.07*BC$69)</f>
        <v>115727.66745123723</v>
      </c>
      <c r="DC70" s="32">
        <f t="shared" ref="DC70:DC120" si="155">($K70*EXP(BD$69*($Q70+0.5*($R70)^2))*_xlfn.NORM.DIST((LN(($M70*EXP($L70/100*BD$69))/($K70))-$Q70*BD$69)/($R70*SQRT(BD$69))-$R70*SQRT(BD$69),0,1,TRUE)+$M70*EXP($L70/100*BD$69)*(1-_xlfn.NORM.DIST((LN(($M70*EXP($L70/100*BD$69))/($K70))-$Q70*BD$69)/($R70*SQRT(BD$69)),0,1,TRUE)))*EXP(-0.07*BD$69)</f>
        <v>115974.71238358491</v>
      </c>
      <c r="DD70" s="32">
        <f t="shared" ref="DD70:DD120" si="156">($K70*EXP(BE$69*($Q70+0.5*($R70)^2))*_xlfn.NORM.DIST((LN(($M70*EXP($L70/100*BE$69))/($K70))-$Q70*BE$69)/($R70*SQRT(BE$69))-$R70*SQRT(BE$69),0,1,TRUE)+$M70*EXP($L70/100*BE$69)*(1-_xlfn.NORM.DIST((LN(($M70*EXP($L70/100*BE$69))/($K70))-$Q70*BE$69)/($R70*SQRT(BE$69)),0,1,TRUE)))*EXP(-0.07*BE$69)</f>
        <v>116215.76551366931</v>
      </c>
      <c r="DE70" s="32">
        <f t="shared" ref="DE70:DE120" si="157">($K70*EXP(BF$69*($Q70+0.5*($R70)^2))*_xlfn.NORM.DIST((LN(($M70*EXP($L70/100*BF$69))/($K70))-$Q70*BF$69)/($R70*SQRT(BF$69))-$R70*SQRT(BF$69),0,1,TRUE)+$M70*EXP($L70/100*BF$69)*(1-_xlfn.NORM.DIST((LN(($M70*EXP($L70/100*BF$69))/($K70))-$Q70*BF$69)/($R70*SQRT(BF$69)),0,1,TRUE)))*EXP(-0.07*BF$69)</f>
        <v>116450.28381183356</v>
      </c>
      <c r="DF70" s="32">
        <f t="shared" ref="DF70:DF120" si="158">($K70*EXP(BG$69*($Q70+0.5*($R70)^2))*_xlfn.NORM.DIST((LN(($M70*EXP($L70/100*BG$69))/($K70))-$Q70*BG$69)/($R70*SQRT(BG$69))-$R70*SQRT(BG$69),0,1,TRUE)+$M70*EXP($L70/100*BG$69)*(1-_xlfn.NORM.DIST((LN(($M70*EXP($L70/100*BG$69))/($K70))-$Q70*BG$69)/($R70*SQRT(BG$69)),0,1,TRUE)))*EXP(-0.07*BG$69)</f>
        <v>116677.73415288918</v>
      </c>
      <c r="DG70" s="32">
        <f t="shared" ref="DG70:DG120" si="159">($K70*EXP(BH$69*($Q70+0.5*($R70)^2))*_xlfn.NORM.DIST((LN(($M70*EXP($L70/100*BH$69))/($K70))-$Q70*BH$69)/($R70*SQRT(BH$69))-$R70*SQRT(BH$69),0,1,TRUE)+$M70*EXP($L70/100*BH$69)*(1-_xlfn.NORM.DIST((LN(($M70*EXP($L70/100*BH$69))/($K70))-$Q70*BH$69)/($R70*SQRT(BH$69)),0,1,TRUE)))*EXP(-0.07*BH$69)</f>
        <v>116897.59677683428</v>
      </c>
      <c r="DH70" s="32">
        <f t="shared" ref="DH70:DH120" si="160">($K70*EXP(BI$69*($Q70+0.5*($R70)^2))*_xlfn.NORM.DIST((LN(($M70*EXP($L70/100*BI$69))/($K70))-$Q70*BI$69)/($R70*SQRT(BI$69))-$R70*SQRT(BI$69),0,1,TRUE)+$M70*EXP($L70/100*BI$69)*(1-_xlfn.NORM.DIST((LN(($M70*EXP($L70/100*BI$69))/($K70))-$Q70*BI$69)/($R70*SQRT(BI$69)),0,1,TRUE)))*EXP(-0.07*BI$69)</f>
        <v>117109.36833199559</v>
      </c>
      <c r="DI70" s="32">
        <f t="shared" ref="DI70:DI120" si="161">($K70*EXP(BJ$69*($Q70+0.5*($R70)^2))*_xlfn.NORM.DIST((LN(($M70*EXP($L70/100*BJ$69))/($K70))-$Q70*BJ$69)/($R70*SQRT(BJ$69))-$R70*SQRT(BJ$69),0,1,TRUE)+$M70*EXP($L70/100*BJ$69)*(1-_xlfn.NORM.DIST((LN(($M70*EXP($L70/100*BJ$69))/($K70))-$Q70*BJ$69)/($R70*SQRT(BJ$69)),0,1,TRUE)))*EXP(-0.07*BJ$69)</f>
        <v>117312.56450445499</v>
      </c>
      <c r="DJ70" s="32">
        <f t="shared" ref="DJ70:DJ120" si="162">($K70*EXP(BK$69*($Q70+0.5*($R70)^2))*_xlfn.NORM.DIST((LN(($M70*EXP($L70/100*BK$69))/($K70))-$Q70*BK$69)/($R70*SQRT(BK$69))-$R70*SQRT(BK$69),0,1,TRUE)+$M70*EXP($L70/100*BK$69)*(1-_xlfn.NORM.DIST((LN(($M70*EXP($L70/100*BK$69))/($K70))-$Q70*BK$69)/($R70*SQRT(BK$69)),0,1,TRUE)))*EXP(-0.07*BK$69)</f>
        <v>117506.72224599522</v>
      </c>
      <c r="DK70" s="32">
        <f t="shared" ref="DK70:DK120" si="163">($K70*EXP(BL$69*($Q70+0.5*($R70)^2))*_xlfn.NORM.DIST((LN(($M70*EXP($L70/100*BL$69))/($K70))-$Q70*BL$69)/($R70*SQRT(BL$69))-$R70*SQRT(BL$69),0,1,TRUE)+$M70*EXP($L70/100*BL$69)*(1-_xlfn.NORM.DIST((LN(($M70*EXP($L70/100*BL$69))/($K70))-$Q70*BL$69)/($R70*SQRT(BL$69)),0,1,TRUE)))*EXP(-0.07*BL$69)</f>
        <v>117691.40161903847</v>
      </c>
      <c r="DL70" s="32">
        <f t="shared" ref="DL70:DL120" si="164">($K70*EXP(BM$69*($Q70+0.5*($R70)^2))*_xlfn.NORM.DIST((LN(($M70*EXP($L70/100*BM$69))/($K70))-$Q70*BM$69)/($R70*SQRT(BM$69))-$R70*SQRT(BM$69),0,1,TRUE)+$M70*EXP($L70/100*BM$69)*(1-_xlfn.NORM.DIST((LN(($M70*EXP($L70/100*BM$69))/($K70))-$Q70*BM$69)/($R70*SQRT(BM$69)),0,1,TRUE)))*EXP(-0.07*BM$69)</f>
        <v>117866.18728146977</v>
      </c>
      <c r="DM70" s="32">
        <f t="shared" ref="DM70:DM120" si="165">($K70*EXP(BN$69*($Q70+0.5*($R70)^2))*_xlfn.NORM.DIST((LN(($M70*EXP($L70/100*BN$69))/($K70))-$Q70*BN$69)/($R70*SQRT(BN$69))-$R70*SQRT(BN$69),0,1,TRUE)+$M70*EXP($L70/100*BN$69)*(1-_xlfn.NORM.DIST((LN(($M70*EXP($L70/100*BN$69))/($K70))-$Q70*BN$69)/($R70*SQRT(BN$69)),0,1,TRUE)))*EXP(-0.07*BN$69)</f>
        <v>118030.68963714771</v>
      </c>
      <c r="DN70" s="32">
        <f t="shared" ref="DN70:DN120" si="166">($K70*EXP(BO$69*($Q70+0.5*($R70)^2))*_xlfn.NORM.DIST((LN(($M70*EXP($L70/100*BO$69))/($K70))-$Q70*BO$69)/($R70*SQRT(BO$69))-$R70*SQRT(BO$69),0,1,TRUE)+$M70*EXP($L70/100*BO$69)*(1-_xlfn.NORM.DIST((LN(($M70*EXP($L70/100*BO$69))/($K70))-$Q70*BO$69)/($R70*SQRT(BO$69)),0,1,TRUE)))*EXP(-0.07*BO$69)</f>
        <v>118184.54567957664</v>
      </c>
      <c r="DO70" s="32">
        <f t="shared" ref="DO70:DO120" si="167">($K70*EXP(BP$69*($Q70+0.5*($R70)^2))*_xlfn.NORM.DIST((LN(($M70*EXP($L70/100*BP$69))/($K70))-$Q70*BP$69)/($R70*SQRT(BP$69))-$R70*SQRT(BP$69),0,1,TRUE)+$M70*EXP($L70/100*BP$69)*(1-_xlfn.NORM.DIST((LN(($M70*EXP($L70/100*BP$69))/($K70))-$Q70*BP$69)/($R70*SQRT(BP$69)),0,1,TRUE)))*EXP(-0.07*BP$69)</f>
        <v>118327.41955691508</v>
      </c>
      <c r="DP70" s="32">
        <f t="shared" ref="DP70:DP120" si="168">($K70*EXP(BQ$69*($Q70+0.5*($R70)^2))*_xlfn.NORM.DIST((LN(($M70*EXP($L70/100*BQ$69))/($K70))-$Q70*BQ$69)/($R70*SQRT(BQ$69))-$R70*SQRT(BQ$69),0,1,TRUE)+$M70*EXP($L70/100*BQ$69)*(1-_xlfn.NORM.DIST((LN(($M70*EXP($L70/100*BQ$69))/($K70))-$Q70*BQ$69)/($R70*SQRT(BQ$69)),0,1,TRUE)))*EXP(-0.07*BQ$69)</f>
        <v>118459.00288641629</v>
      </c>
      <c r="DQ70" s="32">
        <f t="shared" ref="DQ70:DQ120" si="169">($K70*EXP(BR$69*($Q70+0.5*($R70)^2))*_xlfn.NORM.DIST((LN(($M70*EXP($L70/100*BR$69))/($K70))-$Q70*BR$69)/($R70*SQRT(BR$69))-$R70*SQRT(BR$69),0,1,TRUE)+$M70*EXP($L70/100*BR$69)*(1-_xlfn.NORM.DIST((LN(($M70*EXP($L70/100*BR$69))/($K70))-$Q70*BR$69)/($R70*SQRT(BR$69)),0,1,TRUE)))*EXP(-0.07*BR$69)</f>
        <v>118579.01484574859</v>
      </c>
      <c r="DR70" s="32">
        <f t="shared" ref="DR70:DR120" si="170">($K70*EXP(BS$69*($Q70+0.5*($R70)^2))*_xlfn.NORM.DIST((LN(($M70*EXP($L70/100*BS$69))/($K70))-$Q70*BS$69)/($R70*SQRT(BS$69))-$R70*SQRT(BS$69),0,1,TRUE)+$M70*EXP($L70/100*BS$69)*(1-_xlfn.NORM.DIST((LN(($M70*EXP($L70/100*BS$69))/($K70))-$Q70*BS$69)/($R70*SQRT(BS$69)),0,1,TRUE)))*EXP(-0.07*BS$69)</f>
        <v>118687.20206755701</v>
      </c>
      <c r="DT70" s="48">
        <f t="shared" ref="DT70:DT120" si="171">O70</f>
        <v>81</v>
      </c>
      <c r="DU70" s="48">
        <f t="shared" ref="DU70:DU120" si="172">P70</f>
        <v>76</v>
      </c>
      <c r="DV70" s="32">
        <f ca="1">INDEX('3)tpx males'!BD$57:BD$107,MATCH(DT70,'3)tpx males'!$BB$57:$BB$107,0))*INDEX('3)tpx females'!BD$57:BD$107,MATCH(DU70,'3)tpx females'!$BB$57:$BB$107,0))</f>
        <v>1.0091848658551857E-3</v>
      </c>
      <c r="DW70" s="32">
        <f t="shared" ref="DW70:DW120" ca="1" si="173">BU70*-DV70</f>
        <v>-115.52920514991132</v>
      </c>
      <c r="DX70" s="32">
        <f t="shared" ca="1" si="61"/>
        <v>0.99899081513414478</v>
      </c>
      <c r="DZ70" s="32">
        <f t="shared" ref="DZ70:DZ120" ca="1" si="174">(-T70*EXP($F$1)-DW70)/DX70</f>
        <v>-118684.77680631145</v>
      </c>
      <c r="EA70" s="32">
        <f t="shared" ref="EA70:EA120" ca="1" si="175">-BU70-DZ70</f>
        <v>4207.0343641360087</v>
      </c>
      <c r="EB70" s="32">
        <f t="shared" ca="1" si="64"/>
        <v>4.2456754104187544</v>
      </c>
      <c r="EC70" s="32">
        <f ca="1">EA70*'3) Value'!AN82</f>
        <v>0</v>
      </c>
      <c r="EE70" s="32">
        <f>IF(AND('3) Value'!AB82="Alive",'3) Value'!AE82="Alive"),'3) Value'!AM82+'3) 2016 cases'!DZ70,0)</f>
        <v>0</v>
      </c>
      <c r="EF70" s="32">
        <f>IF(OR(AND('3) Value'!AB82="Deceased",'3) Value'!AE82="Alive"),(AND('3) Value'!AB82="Alive",'3) Value'!AE82="Deceased"))),1,0)</f>
        <v>1</v>
      </c>
      <c r="EG70" s="32">
        <f ca="1">IF(EF70=1,'3) Value'!AM82+'3) 2016 cases'!DZ70,0)</f>
        <v>-309.83838699541229</v>
      </c>
    </row>
    <row r="71" spans="2:137" x14ac:dyDescent="0.25">
      <c r="C71" s="32" t="s">
        <v>11</v>
      </c>
      <c r="D71" s="32" t="s">
        <v>12</v>
      </c>
      <c r="E71" s="49">
        <v>17438</v>
      </c>
      <c r="F71" s="32" t="s">
        <v>13</v>
      </c>
      <c r="G71" s="32" t="s">
        <v>14</v>
      </c>
      <c r="H71" s="49">
        <v>17885</v>
      </c>
      <c r="I71" s="32" t="s">
        <v>13</v>
      </c>
      <c r="J71" s="32" t="s">
        <v>22</v>
      </c>
      <c r="K71" s="52">
        <v>340000</v>
      </c>
      <c r="L71" s="52">
        <v>7.25</v>
      </c>
      <c r="M71" s="52">
        <v>96312</v>
      </c>
      <c r="O71" s="48">
        <f>ROUND(($B$1-E71)/365,0)</f>
        <v>69</v>
      </c>
      <c r="P71" s="32">
        <f>ROUND(($B$1-H71)/365,0)</f>
        <v>68</v>
      </c>
      <c r="Q71" s="32">
        <f>INDEX('2b)Working'!$I$61:$P$61,MATCH($J71,'2b)Working'!$I$60:$P$60,0))</f>
        <v>7.7288380255278302E-2</v>
      </c>
      <c r="R71" s="32">
        <f>INDEX('2b)Working'!$I$62:$P$62,MATCH($J71,'2b)Working'!$I$60:$P$60,0))</f>
        <v>4.7716681618892573E-2</v>
      </c>
      <c r="T71" s="9">
        <f t="shared" ref="T71:T120" ca="1" si="176">SUM(V71:BS71)</f>
        <v>102097.3174152399</v>
      </c>
      <c r="U71" s="10"/>
      <c r="V71" s="32">
        <f ca="1">IFERROR(($K71*EXP(V$69*($Q71+0.5*($R71)^2))*_xlfn.NORM.DIST((LN(($M71*EXP($L71/100*V$69))/($K71))-$Q71*V$69)/($R71*SQRT(V$69))-$R71*SQRT(V$69),0,1,TRUE)+$M71*EXP($L71/100*V$69)*(1-_xlfn.NORM.DIST((LN(($M71*EXP($L71/100*V$69))/($K71))-$Q71*V$69)/($R71*SQRT(V$69)),0,1,TRUE)))*EXP(-0.07*V$69)*(INDEX('3)tpx females'!BD$57:BD$107,MATCH('3) 2016 cases'!$P71,'3)tpx females'!$BB$57:$BB$107,0))+INDEX('3)tpx males'!BD$57:BD$107,MATCH($O71,'3)tpx males'!$BB$57:$BB$107,0))-(INDEX('3)tpx males'!BC$110:BC$160,MATCH($O71,'3)tpx males'!$BB$110:$BB$160,0))*INDEX('3)tpx females'!BC$111:BC$161,MATCH('3) 2016 cases'!$P71,'3)tpx females'!$BB$111:$BB$161,0))*(1-(EXP(-INDEX('3)tpx males'!BD$4:BD$54,MATCH($O71,'3)tpx males'!$BB$4:$BB$54,0)))*EXP(-INDEX('3)tpx females'!BD$3:BD$53,MATCH('3) 2016 cases'!$P71,'3)tpx females'!$BB$3:$BB$53,0))))))),0)</f>
        <v>9.8954525474444566</v>
      </c>
      <c r="W71" s="32">
        <f ca="1">IFERROR(($K71*EXP(W$69*($Q71+0.5*($R71)^2))*_xlfn.NORM.DIST((LN(($M71*EXP($L71/100*W$69))/($K71))-$Q71*W$69)/($R71*SQRT(W$69))-$R71*SQRT(W$69),0,1,TRUE)+$M71*EXP($L71/100*W$69)*(1-_xlfn.NORM.DIST((LN(($M71*EXP($L71/100*W$69))/($K71))-$Q71*W$69)/($R71*SQRT(W$69)),0,1,TRUE)))*EXP(-0.07*W$69)*(INDEX('3)tpx females'!BE$57:BE$107,MATCH('3) 2016 cases'!$P71,'3)tpx females'!$BB$57:$BB$107,0))+INDEX('3)tpx males'!BE$57:BE$107,MATCH($O71,'3)tpx males'!$BB$57:$BB$107,0))-(INDEX('3)tpx males'!BD$110:BD$160,MATCH($O71,'3)tpx males'!$BB$110:$BB$160,0))*INDEX('3)tpx females'!BD$111:BD$161,MATCH('3) 2016 cases'!$P71,'3)tpx females'!$BB$111:$BB$161,0))*(1-(EXP(-INDEX('3)tpx males'!BE$4:BE$54,MATCH($O71,'3)tpx males'!$BB$4:$BB$54,0)))*EXP(-INDEX('3)tpx females'!BE$3:BE$53,MATCH('3) 2016 cases'!$P71,'3)tpx females'!$BB$3:$BB$53,0))))))),0)</f>
        <v>33.847330315797208</v>
      </c>
      <c r="X71" s="32">
        <f ca="1">IFERROR(($K71*EXP(X$69*($Q71+0.5*($R71)^2))*_xlfn.NORM.DIST((LN(($M71*EXP($L71/100*X$69))/($K71))-$Q71*X$69)/($R71*SQRT(X$69))-$R71*SQRT(X$69),0,1,TRUE)+$M71*EXP($L71/100*X$69)*(1-_xlfn.NORM.DIST((LN(($M71*EXP($L71/100*X$69))/($K71))-$Q71*X$69)/($R71*SQRT(X$69)),0,1,TRUE)))*EXP(-0.07*X$69)*(INDEX('3)tpx females'!BF$57:BF$107,MATCH('3) 2016 cases'!$P71,'3)tpx females'!$BB$57:$BB$107,0))+INDEX('3)tpx males'!BF$57:BF$107,MATCH($O71,'3)tpx males'!$BB$57:$BB$107,0))-(INDEX('3)tpx males'!BE$110:BE$160,MATCH($O71,'3)tpx males'!$BB$110:$BB$160,0))*INDEX('3)tpx females'!BE$111:BE$161,MATCH('3) 2016 cases'!$P71,'3)tpx females'!$BB$111:$BB$161,0))*(1-(EXP(-INDEX('3)tpx males'!BF$4:BF$54,MATCH($O71,'3)tpx males'!$BB$4:$BB$54,0)))*EXP(-INDEX('3)tpx females'!BF$3:BF$53,MATCH('3) 2016 cases'!$P71,'3)tpx females'!$BB$3:$BB$53,0))))))),0)</f>
        <v>65.509311298977906</v>
      </c>
      <c r="Y71" s="32">
        <f ca="1">IFERROR(($K71*EXP(Y$69*($Q71+0.5*($R71)^2))*_xlfn.NORM.DIST((LN(($M71*EXP($L71/100*Y$69))/($K71))-$Q71*Y$69)/($R71*SQRT(Y$69))-$R71*SQRT(Y$69),0,1,TRUE)+$M71*EXP($L71/100*Y$69)*(1-_xlfn.NORM.DIST((LN(($M71*EXP($L71/100*Y$69))/($K71))-$Q71*Y$69)/($R71*SQRT(Y$69)),0,1,TRUE)))*EXP(-0.07*Y$69)*(INDEX('3)tpx females'!BG$57:BG$107,MATCH('3) 2016 cases'!$P71,'3)tpx females'!$BB$57:$BB$107,0))+INDEX('3)tpx males'!BG$57:BG$107,MATCH($O71,'3)tpx males'!$BB$57:$BB$107,0))-(INDEX('3)tpx males'!BF$110:BF$160,MATCH($O71,'3)tpx males'!$BB$110:$BB$160,0))*INDEX('3)tpx females'!BF$111:BF$161,MATCH('3) 2016 cases'!$P71,'3)tpx females'!$BB$111:$BB$161,0))*(1-(EXP(-INDEX('3)tpx males'!BG$4:BG$54,MATCH($O71,'3)tpx males'!$BB$4:$BB$54,0)))*EXP(-INDEX('3)tpx females'!BG$3:BG$53,MATCH('3) 2016 cases'!$P71,'3)tpx females'!$BB$3:$BB$53,0))))))),0)</f>
        <v>109.59831285256386</v>
      </c>
      <c r="Z71" s="32">
        <f ca="1">IFERROR(($K71*EXP(Z$69*($Q71+0.5*($R71)^2))*_xlfn.NORM.DIST((LN(($M71*EXP($L71/100*Z$69))/($K71))-$Q71*Z$69)/($R71*SQRT(Z$69))-$R71*SQRT(Z$69),0,1,TRUE)+$M71*EXP($L71/100*Z$69)*(1-_xlfn.NORM.DIST((LN(($M71*EXP($L71/100*Z$69))/($K71))-$Q71*Z$69)/($R71*SQRT(Z$69)),0,1,TRUE)))*EXP(-0.07*Z$69)*(INDEX('3)tpx females'!BH$57:BH$107,MATCH('3) 2016 cases'!$P71,'3)tpx females'!$BB$57:$BB$107,0))+INDEX('3)tpx males'!BH$57:BH$107,MATCH($O71,'3)tpx males'!$BB$57:$BB$107,0))-(INDEX('3)tpx males'!BG$110:BG$160,MATCH($O71,'3)tpx males'!$BB$110:$BB$160,0))*INDEX('3)tpx females'!BG$111:BG$161,MATCH('3) 2016 cases'!$P71,'3)tpx females'!$BB$111:$BB$161,0))*(1-(EXP(-INDEX('3)tpx males'!BH$4:BH$54,MATCH($O71,'3)tpx males'!$BB$4:$BB$54,0)))*EXP(-INDEX('3)tpx females'!BH$3:BH$53,MATCH('3) 2016 cases'!$P71,'3)tpx females'!$BB$3:$BB$53,0))))))),0)</f>
        <v>156.55169016271532</v>
      </c>
      <c r="AA71" s="32">
        <f ca="1">IFERROR(($K71*EXP(AA$69*($Q71+0.5*($R71)^2))*_xlfn.NORM.DIST((LN(($M71*EXP($L71/100*AA$69))/($K71))-$Q71*AA$69)/($R71*SQRT(AA$69))-$R71*SQRT(AA$69),0,1,TRUE)+$M71*EXP($L71/100*AA$69)*(1-_xlfn.NORM.DIST((LN(($M71*EXP($L71/100*AA$69))/($K71))-$Q71*AA$69)/($R71*SQRT(AA$69)),0,1,TRUE)))*EXP(-0.07*AA$69)*(INDEX('3)tpx females'!BI$57:BI$107,MATCH('3) 2016 cases'!$P71,'3)tpx females'!$BB$57:$BB$107,0))+INDEX('3)tpx males'!BI$57:BI$107,MATCH($O71,'3)tpx males'!$BB$57:$BB$107,0))-(INDEX('3)tpx males'!BH$110:BH$160,MATCH($O71,'3)tpx males'!$BB$110:$BB$160,0))*INDEX('3)tpx females'!BH$111:BH$161,MATCH('3) 2016 cases'!$P71,'3)tpx females'!$BB$111:$BB$161,0))*(1-(EXP(-INDEX('3)tpx males'!BI$4:BI$54,MATCH($O71,'3)tpx males'!$BB$4:$BB$54,0)))*EXP(-INDEX('3)tpx females'!BI$3:BI$53,MATCH('3) 2016 cases'!$P71,'3)tpx females'!$BB$3:$BB$53,0))))))),0)</f>
        <v>218.256100665367</v>
      </c>
      <c r="AB71" s="32">
        <f ca="1">IFERROR(($K71*EXP(AB$69*($Q71+0.5*($R71)^2))*_xlfn.NORM.DIST((LN(($M71*EXP($L71/100*AB$69))/($K71))-$Q71*AB$69)/($R71*SQRT(AB$69))-$R71*SQRT(AB$69),0,1,TRUE)+$M71*EXP($L71/100*AB$69)*(1-_xlfn.NORM.DIST((LN(($M71*EXP($L71/100*AB$69))/($K71))-$Q71*AB$69)/($R71*SQRT(AB$69)),0,1,TRUE)))*EXP(-0.07*AB$69)*(INDEX('3)tpx females'!BJ$57:BJ$107,MATCH('3) 2016 cases'!$P71,'3)tpx females'!$BB$57:$BB$107,0))+INDEX('3)tpx males'!BJ$57:BJ$107,MATCH($O71,'3)tpx males'!$BB$57:$BB$107,0))-(INDEX('3)tpx males'!BI$110:BI$160,MATCH($O71,'3)tpx males'!$BB$110:$BB$160,0))*INDEX('3)tpx females'!BI$111:BI$161,MATCH('3) 2016 cases'!$P71,'3)tpx females'!$BB$111:$BB$161,0))*(1-(EXP(-INDEX('3)tpx males'!BJ$4:BJ$54,MATCH($O71,'3)tpx males'!$BB$4:$BB$54,0)))*EXP(-INDEX('3)tpx females'!BJ$3:BJ$53,MATCH('3) 2016 cases'!$P71,'3)tpx females'!$BB$3:$BB$53,0))))))),0)</f>
        <v>297.23572064829244</v>
      </c>
      <c r="AC71" s="32">
        <f ca="1">IFERROR(($K71*EXP(AC$69*($Q71+0.5*($R71)^2))*_xlfn.NORM.DIST((LN(($M71*EXP($L71/100*AC$69))/($K71))-$Q71*AC$69)/($R71*SQRT(AC$69))-$R71*SQRT(AC$69),0,1,TRUE)+$M71*EXP($L71/100*AC$69)*(1-_xlfn.NORM.DIST((LN(($M71*EXP($L71/100*AC$69))/($K71))-$Q71*AC$69)/($R71*SQRT(AC$69)),0,1,TRUE)))*EXP(-0.07*AC$69)*(INDEX('3)tpx females'!BK$57:BK$107,MATCH('3) 2016 cases'!$P71,'3)tpx females'!$BB$57:$BB$107,0))+INDEX('3)tpx males'!BK$57:BK$107,MATCH($O71,'3)tpx males'!$BB$57:$BB$107,0))-(INDEX('3)tpx males'!BJ$110:BJ$160,MATCH($O71,'3)tpx males'!$BB$110:$BB$160,0))*INDEX('3)tpx females'!BJ$111:BJ$161,MATCH('3) 2016 cases'!$P71,'3)tpx females'!$BB$111:$BB$161,0))*(1-(EXP(-INDEX('3)tpx males'!BK$4:BK$54,MATCH($O71,'3)tpx males'!$BB$4:$BB$54,0)))*EXP(-INDEX('3)tpx females'!BK$3:BK$53,MATCH('3) 2016 cases'!$P71,'3)tpx females'!$BB$3:$BB$53,0))))))),0)</f>
        <v>377.26330435850832</v>
      </c>
      <c r="AD71" s="32">
        <f ca="1">IFERROR(($K71*EXP(AD$69*($Q71+0.5*($R71)^2))*_xlfn.NORM.DIST((LN(($M71*EXP($L71/100*AD$69))/($K71))-$Q71*AD$69)/($R71*SQRT(AD$69))-$R71*SQRT(AD$69),0,1,TRUE)+$M71*EXP($L71/100*AD$69)*(1-_xlfn.NORM.DIST((LN(($M71*EXP($L71/100*AD$69))/($K71))-$Q71*AD$69)/($R71*SQRT(AD$69)),0,1,TRUE)))*EXP(-0.07*AD$69)*(INDEX('3)tpx females'!BL$57:BL$107,MATCH('3) 2016 cases'!$P71,'3)tpx females'!$BB$57:$BB$107,0))+INDEX('3)tpx males'!BL$57:BL$107,MATCH($O71,'3)tpx males'!$BB$57:$BB$107,0))-(INDEX('3)tpx males'!BK$110:BK$160,MATCH($O71,'3)tpx males'!$BB$110:$BB$160,0))*INDEX('3)tpx females'!BK$111:BK$161,MATCH('3) 2016 cases'!$P71,'3)tpx females'!$BB$111:$BB$161,0))*(1-(EXP(-INDEX('3)tpx males'!BL$4:BL$54,MATCH($O71,'3)tpx males'!$BB$4:$BB$54,0)))*EXP(-INDEX('3)tpx females'!BL$3:BL$53,MATCH('3) 2016 cases'!$P71,'3)tpx females'!$BB$3:$BB$53,0))))))),0)</f>
        <v>494.07205742325954</v>
      </c>
      <c r="AE71" s="32">
        <f ca="1">IFERROR(($K71*EXP(AE$69*($Q71+0.5*($R71)^2))*_xlfn.NORM.DIST((LN(($M71*EXP($L71/100*AE$69))/($K71))-$Q71*AE$69)/($R71*SQRT(AE$69))-$R71*SQRT(AE$69),0,1,TRUE)+$M71*EXP($L71/100*AE$69)*(1-_xlfn.NORM.DIST((LN(($M71*EXP($L71/100*AE$69))/($K71))-$Q71*AE$69)/($R71*SQRT(AE$69)),0,1,TRUE)))*EXP(-0.07*AE$69)*(INDEX('3)tpx females'!BM$57:BM$107,MATCH('3) 2016 cases'!$P71,'3)tpx females'!$BB$57:$BB$107,0))+INDEX('3)tpx males'!BM$57:BM$107,MATCH($O71,'3)tpx males'!$BB$57:$BB$107,0))-(INDEX('3)tpx males'!BL$110:BL$160,MATCH($O71,'3)tpx males'!$BB$110:$BB$160,0))*INDEX('3)tpx females'!BL$111:BL$161,MATCH('3) 2016 cases'!$P71,'3)tpx females'!$BB$111:$BB$161,0))*(1-(EXP(-INDEX('3)tpx males'!BM$4:BM$54,MATCH($O71,'3)tpx males'!$BB$4:$BB$54,0)))*EXP(-INDEX('3)tpx females'!BM$3:BM$53,MATCH('3) 2016 cases'!$P71,'3)tpx females'!$BB$3:$BB$53,0))))))),0)</f>
        <v>619.52103811848008</v>
      </c>
      <c r="AF71" s="32">
        <f ca="1">IFERROR(($K71*EXP(AF$69*($Q71+0.5*($R71)^2))*_xlfn.NORM.DIST((LN(($M71*EXP($L71/100*AF$69))/($K71))-$Q71*AF$69)/($R71*SQRT(AF$69))-$R71*SQRT(AF$69),0,1,TRUE)+$M71*EXP($L71/100*AF$69)*(1-_xlfn.NORM.DIST((LN(($M71*EXP($L71/100*AF$69))/($K71))-$Q71*AF$69)/($R71*SQRT(AF$69)),0,1,TRUE)))*EXP(-0.07*AF$69)*(INDEX('3)tpx females'!BN$57:BN$107,MATCH('3) 2016 cases'!$P71,'3)tpx females'!$BB$57:$BB$107,0))+INDEX('3)tpx males'!BN$57:BN$107,MATCH($O71,'3)tpx males'!$BB$57:$BB$107,0))-(INDEX('3)tpx males'!BM$110:BM$160,MATCH($O71,'3)tpx males'!$BB$110:$BB$160,0))*INDEX('3)tpx females'!BM$111:BM$161,MATCH('3) 2016 cases'!$P71,'3)tpx females'!$BB$111:$BB$161,0))*(1-(EXP(-INDEX('3)tpx males'!BN$4:BN$54,MATCH($O71,'3)tpx males'!$BB$4:$BB$54,0)))*EXP(-INDEX('3)tpx females'!BN$3:BN$53,MATCH('3) 2016 cases'!$P71,'3)tpx females'!$BB$3:$BB$53,0))))))),0)</f>
        <v>790.80722005413247</v>
      </c>
      <c r="AG71" s="32">
        <f ca="1">IFERROR(($K71*EXP(AG$69*($Q71+0.5*($R71)^2))*_xlfn.NORM.DIST((LN(($M71*EXP($L71/100*AG$69))/($K71))-$Q71*AG$69)/($R71*SQRT(AG$69))-$R71*SQRT(AG$69),0,1,TRUE)+$M71*EXP($L71/100*AG$69)*(1-_xlfn.NORM.DIST((LN(($M71*EXP($L71/100*AG$69))/($K71))-$Q71*AG$69)/($R71*SQRT(AG$69)),0,1,TRUE)))*EXP(-0.07*AG$69)*(INDEX('3)tpx females'!BO$57:BO$107,MATCH('3) 2016 cases'!$P71,'3)tpx females'!$BB$57:$BB$107,0))+INDEX('3)tpx males'!BO$57:BO$107,MATCH($O71,'3)tpx males'!$BB$57:$BB$107,0))-(INDEX('3)tpx males'!BN$110:BN$160,MATCH($O71,'3)tpx males'!$BB$110:$BB$160,0))*INDEX('3)tpx females'!BN$111:BN$161,MATCH('3) 2016 cases'!$P71,'3)tpx females'!$BB$111:$BB$161,0))*(1-(EXP(-INDEX('3)tpx males'!BO$4:BO$54,MATCH($O71,'3)tpx males'!$BB$4:$BB$54,0)))*EXP(-INDEX('3)tpx females'!BO$3:BO$53,MATCH('3) 2016 cases'!$P71,'3)tpx females'!$BB$3:$BB$53,0))))))),0)</f>
        <v>968.68285643635272</v>
      </c>
      <c r="AH71" s="32">
        <f ca="1">IFERROR(($K71*EXP(AH$69*($Q71+0.5*($R71)^2))*_xlfn.NORM.DIST((LN(($M71*EXP($L71/100*AH$69))/($K71))-$Q71*AH$69)/($R71*SQRT(AH$69))-$R71*SQRT(AH$69),0,1,TRUE)+$M71*EXP($L71/100*AH$69)*(1-_xlfn.NORM.DIST((LN(($M71*EXP($L71/100*AH$69))/($K71))-$Q71*AH$69)/($R71*SQRT(AH$69)),0,1,TRUE)))*EXP(-0.07*AH$69)*(INDEX('3)tpx females'!BP$57:BP$107,MATCH('3) 2016 cases'!$P71,'3)tpx females'!$BB$57:$BB$107,0))+INDEX('3)tpx males'!BP$57:BP$107,MATCH($O71,'3)tpx males'!$BB$57:$BB$107,0))-(INDEX('3)tpx males'!BO$110:BO$160,MATCH($O71,'3)tpx males'!$BB$110:$BB$160,0))*INDEX('3)tpx females'!BO$111:BO$161,MATCH('3) 2016 cases'!$P71,'3)tpx females'!$BB$111:$BB$161,0))*(1-(EXP(-INDEX('3)tpx males'!BP$4:BP$54,MATCH($O71,'3)tpx males'!$BB$4:$BB$54,0)))*EXP(-INDEX('3)tpx females'!BP$3:BP$53,MATCH('3) 2016 cases'!$P71,'3)tpx females'!$BB$3:$BB$53,0))))))),0)</f>
        <v>1270.9259123775864</v>
      </c>
      <c r="AI71" s="32">
        <f ca="1">IFERROR(($K71*EXP(AI$69*($Q71+0.5*($R71)^2))*_xlfn.NORM.DIST((LN(($M71*EXP($L71/100*AI$69))/($K71))-$Q71*AI$69)/($R71*SQRT(AI$69))-$R71*SQRT(AI$69),0,1,TRUE)+$M71*EXP($L71/100*AI$69)*(1-_xlfn.NORM.DIST((LN(($M71*EXP($L71/100*AI$69))/($K71))-$Q71*AI$69)/($R71*SQRT(AI$69)),0,1,TRUE)))*EXP(-0.07*AI$69)*(INDEX('3)tpx females'!BQ$57:BQ$107,MATCH('3) 2016 cases'!$P71,'3)tpx females'!$BB$57:$BB$107,0))+INDEX('3)tpx males'!BQ$57:BQ$107,MATCH($O71,'3)tpx males'!$BB$57:$BB$107,0))-(INDEX('3)tpx males'!BP$110:BP$160,MATCH($O71,'3)tpx males'!$BB$110:$BB$160,0))*INDEX('3)tpx females'!BP$111:BP$161,MATCH('3) 2016 cases'!$P71,'3)tpx females'!$BB$111:$BB$161,0))*(1-(EXP(-INDEX('3)tpx males'!BQ$4:BQ$54,MATCH($O71,'3)tpx males'!$BB$4:$BB$54,0)))*EXP(-INDEX('3)tpx females'!BQ$3:BQ$53,MATCH('3) 2016 cases'!$P71,'3)tpx females'!$BB$3:$BB$53,0))))))),0)</f>
        <v>1585.2467290037598</v>
      </c>
      <c r="AJ71" s="32">
        <f ca="1">IFERROR(($K71*EXP(AJ$69*($Q71+0.5*($R71)^2))*_xlfn.NORM.DIST((LN(($M71*EXP($L71/100*AJ$69))/($K71))-$Q71*AJ$69)/($R71*SQRT(AJ$69))-$R71*SQRT(AJ$69),0,1,TRUE)+$M71*EXP($L71/100*AJ$69)*(1-_xlfn.NORM.DIST((LN(($M71*EXP($L71/100*AJ$69))/($K71))-$Q71*AJ$69)/($R71*SQRT(AJ$69)),0,1,TRUE)))*EXP(-0.07*AJ$69)*(INDEX('3)tpx females'!BR$57:BR$107,MATCH('3) 2016 cases'!$P71,'3)tpx females'!$BB$57:$BB$107,0))+INDEX('3)tpx males'!BR$57:BR$107,MATCH($O71,'3)tpx males'!$BB$57:$BB$107,0))-(INDEX('3)tpx males'!BQ$110:BQ$160,MATCH($O71,'3)tpx males'!$BB$110:$BB$160,0))*INDEX('3)tpx females'!BQ$111:BQ$161,MATCH('3) 2016 cases'!$P71,'3)tpx females'!$BB$111:$BB$161,0))*(1-(EXP(-INDEX('3)tpx males'!BR$4:BR$54,MATCH($O71,'3)tpx males'!$BB$4:$BB$54,0)))*EXP(-INDEX('3)tpx females'!BR$3:BR$53,MATCH('3) 2016 cases'!$P71,'3)tpx females'!$BB$3:$BB$53,0))))))),0)</f>
        <v>2019.7668812942343</v>
      </c>
      <c r="AK71" s="32">
        <f ca="1">IFERROR(($K71*EXP(AK$69*($Q71+0.5*($R71)^2))*_xlfn.NORM.DIST((LN(($M71*EXP($L71/100*AK$69))/($K71))-$Q71*AK$69)/($R71*SQRT(AK$69))-$R71*SQRT(AK$69),0,1,TRUE)+$M71*EXP($L71/100*AK$69)*(1-_xlfn.NORM.DIST((LN(($M71*EXP($L71/100*AK$69))/($K71))-$Q71*AK$69)/($R71*SQRT(AK$69)),0,1,TRUE)))*EXP(-0.07*AK$69)*(INDEX('3)tpx females'!BS$57:BS$107,MATCH('3) 2016 cases'!$P71,'3)tpx females'!$BB$57:$BB$107,0))+INDEX('3)tpx males'!BS$57:BS$107,MATCH($O71,'3)tpx males'!$BB$57:$BB$107,0))-(INDEX('3)tpx males'!BR$110:BR$160,MATCH($O71,'3)tpx males'!$BB$110:$BB$160,0))*INDEX('3)tpx females'!BR$111:BR$161,MATCH('3) 2016 cases'!$P71,'3)tpx females'!$BB$111:$BB$161,0))*(1-(EXP(-INDEX('3)tpx males'!BS$4:BS$54,MATCH($O71,'3)tpx males'!$BB$4:$BB$54,0)))*EXP(-INDEX('3)tpx females'!BS$3:BS$53,MATCH('3) 2016 cases'!$P71,'3)tpx females'!$BB$3:$BB$53,0))))))),0)</f>
        <v>2419.8368431992262</v>
      </c>
      <c r="AL71" s="32">
        <f ca="1">IFERROR(($K71*EXP(AL$69*($Q71+0.5*($R71)^2))*_xlfn.NORM.DIST((LN(($M71*EXP($L71/100*AL$69))/($K71))-$Q71*AL$69)/($R71*SQRT(AL$69))-$R71*SQRT(AL$69),0,1,TRUE)+$M71*EXP($L71/100*AL$69)*(1-_xlfn.NORM.DIST((LN(($M71*EXP($L71/100*AL$69))/($K71))-$Q71*AL$69)/($R71*SQRT(AL$69)),0,1,TRUE)))*EXP(-0.07*AL$69)*(INDEX('3)tpx females'!BT$57:BT$107,MATCH('3) 2016 cases'!$P71,'3)tpx females'!$BB$57:$BB$107,0))+INDEX('3)tpx males'!BT$57:BT$107,MATCH($O71,'3)tpx males'!$BB$57:$BB$107,0))-(INDEX('3)tpx males'!BS$110:BS$160,MATCH($O71,'3)tpx males'!$BB$110:$BB$160,0))*INDEX('3)tpx females'!BS$111:BS$161,MATCH('3) 2016 cases'!$P71,'3)tpx females'!$BB$111:$BB$161,0))*(1-(EXP(-INDEX('3)tpx males'!BT$4:BT$54,MATCH($O71,'3)tpx males'!$BB$4:$BB$54,0)))*EXP(-INDEX('3)tpx females'!BT$3:BT$53,MATCH('3) 2016 cases'!$P71,'3)tpx females'!$BB$3:$BB$53,0))))))),0)</f>
        <v>2763.2219808523978</v>
      </c>
      <c r="AM71" s="32">
        <f ca="1">IFERROR(($K71*EXP(AM$69*($Q71+0.5*($R71)^2))*_xlfn.NORM.DIST((LN(($M71*EXP($L71/100*AM$69))/($K71))-$Q71*AM$69)/($R71*SQRT(AM$69))-$R71*SQRT(AM$69),0,1,TRUE)+$M71*EXP($L71/100*AM$69)*(1-_xlfn.NORM.DIST((LN(($M71*EXP($L71/100*AM$69))/($K71))-$Q71*AM$69)/($R71*SQRT(AM$69)),0,1,TRUE)))*EXP(-0.07*AM$69)*(INDEX('3)tpx females'!BU$57:BU$107,MATCH('3) 2016 cases'!$P71,'3)tpx females'!$BB$57:$BB$107,0))+INDEX('3)tpx males'!BU$57:BU$107,MATCH($O71,'3)tpx males'!$BB$57:$BB$107,0))-(INDEX('3)tpx males'!BT$110:BT$160,MATCH($O71,'3)tpx males'!$BB$110:$BB$160,0))*INDEX('3)tpx females'!BT$111:BT$161,MATCH('3) 2016 cases'!$P71,'3)tpx females'!$BB$111:$BB$161,0))*(1-(EXP(-INDEX('3)tpx males'!BU$4:BU$54,MATCH($O71,'3)tpx males'!$BB$4:$BB$54,0)))*EXP(-INDEX('3)tpx females'!BU$3:BU$53,MATCH('3) 2016 cases'!$P71,'3)tpx females'!$BB$3:$BB$53,0))))))),0)</f>
        <v>3480.4604596416584</v>
      </c>
      <c r="AN71" s="32">
        <f ca="1">IFERROR(($K71*EXP(AN$69*($Q71+0.5*($R71)^2))*_xlfn.NORM.DIST((LN(($M71*EXP($L71/100*AN$69))/($K71))-$Q71*AN$69)/($R71*SQRT(AN$69))-$R71*SQRT(AN$69),0,1,TRUE)+$M71*EXP($L71/100*AN$69)*(1-_xlfn.NORM.DIST((LN(($M71*EXP($L71/100*AN$69))/($K71))-$Q71*AN$69)/($R71*SQRT(AN$69)),0,1,TRUE)))*EXP(-0.07*AN$69)*(INDEX('3)tpx females'!BV$57:BV$107,MATCH('3) 2016 cases'!$P71,'3)tpx females'!$BB$57:$BB$107,0))+INDEX('3)tpx males'!BV$57:BV$107,MATCH($O71,'3)tpx males'!$BB$57:$BB$107,0))-(INDEX('3)tpx males'!BU$110:BU$160,MATCH($O71,'3)tpx males'!$BB$110:$BB$160,0))*INDEX('3)tpx females'!BU$111:BU$161,MATCH('3) 2016 cases'!$P71,'3)tpx females'!$BB$111:$BB$161,0))*(1-(EXP(-INDEX('3)tpx males'!BV$4:BV$54,MATCH($O71,'3)tpx males'!$BB$4:$BB$54,0)))*EXP(-INDEX('3)tpx females'!BV$3:BV$53,MATCH('3) 2016 cases'!$P71,'3)tpx females'!$BB$3:$BB$53,0))))))),0)</f>
        <v>4056.5514609884472</v>
      </c>
      <c r="AO71" s="32">
        <f ca="1">IFERROR(($K71*EXP(AO$69*($Q71+0.5*($R71)^2))*_xlfn.NORM.DIST((LN(($M71*EXP($L71/100*AO$69))/($K71))-$Q71*AO$69)/($R71*SQRT(AO$69))-$R71*SQRT(AO$69),0,1,TRUE)+$M71*EXP($L71/100*AO$69)*(1-_xlfn.NORM.DIST((LN(($M71*EXP($L71/100*AO$69))/($K71))-$Q71*AO$69)/($R71*SQRT(AO$69)),0,1,TRUE)))*EXP(-0.07*AO$69)*(INDEX('3)tpx females'!BW$57:BW$107,MATCH('3) 2016 cases'!$P71,'3)tpx females'!$BB$57:$BB$107,0))+INDEX('3)tpx males'!BW$57:BW$107,MATCH($O71,'3)tpx males'!$BB$57:$BB$107,0))-(INDEX('3)tpx males'!BV$110:BV$160,MATCH($O71,'3)tpx males'!$BB$110:$BB$160,0))*INDEX('3)tpx females'!BV$111:BV$161,MATCH('3) 2016 cases'!$P71,'3)tpx females'!$BB$111:$BB$161,0))*(1-(EXP(-INDEX('3)tpx males'!BW$4:BW$54,MATCH($O71,'3)tpx males'!$BB$4:$BB$54,0)))*EXP(-INDEX('3)tpx females'!BW$3:BW$53,MATCH('3) 2016 cases'!$P71,'3)tpx females'!$BB$3:$BB$53,0))))))),0)</f>
        <v>4700.7593359033217</v>
      </c>
      <c r="AP71" s="32">
        <f ca="1">IFERROR(($K71*EXP(AP$69*($Q71+0.5*($R71)^2))*_xlfn.NORM.DIST((LN(($M71*EXP($L71/100*AP$69))/($K71))-$Q71*AP$69)/($R71*SQRT(AP$69))-$R71*SQRT(AP$69),0,1,TRUE)+$M71*EXP($L71/100*AP$69)*(1-_xlfn.NORM.DIST((LN(($M71*EXP($L71/100*AP$69))/($K71))-$Q71*AP$69)/($R71*SQRT(AP$69)),0,1,TRUE)))*EXP(-0.07*AP$69)*(INDEX('3)tpx females'!BX$57:BX$107,MATCH('3) 2016 cases'!$P71,'3)tpx females'!$BB$57:$BB$107,0))+INDEX('3)tpx males'!BX$57:BX$107,MATCH($O71,'3)tpx males'!$BB$57:$BB$107,0))-(INDEX('3)tpx males'!BW$110:BW$160,MATCH($O71,'3)tpx males'!$BB$110:$BB$160,0))*INDEX('3)tpx females'!BW$111:BW$161,MATCH('3) 2016 cases'!$P71,'3)tpx females'!$BB$111:$BB$161,0))*(1-(EXP(-INDEX('3)tpx males'!BX$4:BX$54,MATCH($O71,'3)tpx males'!$BB$4:$BB$54,0)))*EXP(-INDEX('3)tpx females'!BX$3:BX$53,MATCH('3) 2016 cases'!$P71,'3)tpx females'!$BB$3:$BB$53,0))))))),0)</f>
        <v>5540.2992665429365</v>
      </c>
      <c r="AQ71" s="32">
        <f ca="1">IFERROR(($K71*EXP(AQ$69*($Q71+0.5*($R71)^2))*_xlfn.NORM.DIST((LN(($M71*EXP($L71/100*AQ$69))/($K71))-$Q71*AQ$69)/($R71*SQRT(AQ$69))-$R71*SQRT(AQ$69),0,1,TRUE)+$M71*EXP($L71/100*AQ$69)*(1-_xlfn.NORM.DIST((LN(($M71*EXP($L71/100*AQ$69))/($K71))-$Q71*AQ$69)/($R71*SQRT(AQ$69)),0,1,TRUE)))*EXP(-0.07*AQ$69)*(INDEX('3)tpx females'!BY$57:BY$107,MATCH('3) 2016 cases'!$P71,'3)tpx females'!$BB$57:$BB$107,0))+INDEX('3)tpx males'!BY$57:BY$107,MATCH($O71,'3)tpx males'!$BB$57:$BB$107,0))-(INDEX('3)tpx males'!BX$110:BX$160,MATCH($O71,'3)tpx males'!$BB$110:$BB$160,0))*INDEX('3)tpx females'!BX$111:BX$161,MATCH('3) 2016 cases'!$P71,'3)tpx females'!$BB$111:$BB$161,0))*(1-(EXP(-INDEX('3)tpx males'!BY$4:BY$54,MATCH($O71,'3)tpx males'!$BB$4:$BB$54,0)))*EXP(-INDEX('3)tpx females'!BY$3:BY$53,MATCH('3) 2016 cases'!$P71,'3)tpx females'!$BB$3:$BB$53,0))))))),0)</f>
        <v>6344.0897915677679</v>
      </c>
      <c r="AR71" s="32">
        <f ca="1">IFERROR(($K71*EXP(AR$69*($Q71+0.5*($R71)^2))*_xlfn.NORM.DIST((LN(($M71*EXP($L71/100*AR$69))/($K71))-$Q71*AR$69)/($R71*SQRT(AR$69))-$R71*SQRT(AR$69),0,1,TRUE)+$M71*EXP($L71/100*AR$69)*(1-_xlfn.NORM.DIST((LN(($M71*EXP($L71/100*AR$69))/($K71))-$Q71*AR$69)/($R71*SQRT(AR$69)),0,1,TRUE)))*EXP(-0.07*AR$69)*(INDEX('3)tpx females'!BZ$57:BZ$107,MATCH('3) 2016 cases'!$P71,'3)tpx females'!$BB$57:$BB$107,0))+INDEX('3)tpx males'!BZ$57:BZ$107,MATCH($O71,'3)tpx males'!$BB$57:$BB$107,0))-(INDEX('3)tpx males'!BY$110:BY$160,MATCH($O71,'3)tpx males'!$BB$110:$BB$160,0))*INDEX('3)tpx females'!BY$111:BY$161,MATCH('3) 2016 cases'!$P71,'3)tpx females'!$BB$111:$BB$161,0))*(1-(EXP(-INDEX('3)tpx males'!BZ$4:BZ$54,MATCH($O71,'3)tpx males'!$BB$4:$BB$54,0)))*EXP(-INDEX('3)tpx females'!BZ$3:BZ$53,MATCH('3) 2016 cases'!$P71,'3)tpx females'!$BB$3:$BB$53,0))))))),0)</f>
        <v>6933.4012634468054</v>
      </c>
      <c r="AS71" s="32">
        <f ca="1">IFERROR(($K71*EXP(AS$69*($Q71+0.5*($R71)^2))*_xlfn.NORM.DIST((LN(($M71*EXP($L71/100*AS$69))/($K71))-$Q71*AS$69)/($R71*SQRT(AS$69))-$R71*SQRT(AS$69),0,1,TRUE)+$M71*EXP($L71/100*AS$69)*(1-_xlfn.NORM.DIST((LN(($M71*EXP($L71/100*AS$69))/($K71))-$Q71*AS$69)/($R71*SQRT(AS$69)),0,1,TRUE)))*EXP(-0.07*AS$69)*(INDEX('3)tpx females'!CA$57:CA$107,MATCH('3) 2016 cases'!$P71,'3)tpx females'!$BB$57:$BB$107,0))+INDEX('3)tpx males'!CA$57:CA$107,MATCH($O71,'3)tpx males'!$BB$57:$BB$107,0))-(INDEX('3)tpx males'!BZ$110:BZ$160,MATCH($O71,'3)tpx males'!$BB$110:$BB$160,0))*INDEX('3)tpx females'!BZ$111:BZ$161,MATCH('3) 2016 cases'!$P71,'3)tpx females'!$BB$111:$BB$161,0))*(1-(EXP(-INDEX('3)tpx males'!CA$4:CA$54,MATCH($O71,'3)tpx males'!$BB$4:$BB$54,0)))*EXP(-INDEX('3)tpx females'!CA$3:CA$53,MATCH('3) 2016 cases'!$P71,'3)tpx females'!$BB$3:$BB$53,0))))))),0)</f>
        <v>6857.0282548958294</v>
      </c>
      <c r="AT71" s="32">
        <f ca="1">IFERROR(($K71*EXP(AT$69*($Q71+0.5*($R71)^2))*_xlfn.NORM.DIST((LN(($M71*EXP($L71/100*AT$69))/($K71))-$Q71*AT$69)/($R71*SQRT(AT$69))-$R71*SQRT(AT$69),0,1,TRUE)+$M71*EXP($L71/100*AT$69)*(1-_xlfn.NORM.DIST((LN(($M71*EXP($L71/100*AT$69))/($K71))-$Q71*AT$69)/($R71*SQRT(AT$69)),0,1,TRUE)))*EXP(-0.07*AT$69)*(INDEX('3)tpx females'!CB$57:CB$107,MATCH('3) 2016 cases'!$P71,'3)tpx females'!$BB$57:$BB$107,0))+INDEX('3)tpx males'!CB$57:CB$107,MATCH($O71,'3)tpx males'!$BB$57:$BB$107,0))-(INDEX('3)tpx males'!CA$110:CA$160,MATCH($O71,'3)tpx males'!$BB$110:$BB$160,0))*INDEX('3)tpx females'!CA$111:CA$161,MATCH('3) 2016 cases'!$P71,'3)tpx females'!$BB$111:$BB$161,0))*(1-(EXP(-INDEX('3)tpx males'!CB$4:CB$54,MATCH($O71,'3)tpx males'!$BB$4:$BB$54,0)))*EXP(-INDEX('3)tpx females'!CB$3:CB$53,MATCH('3) 2016 cases'!$P71,'3)tpx females'!$BB$3:$BB$53,0))))))),0)</f>
        <v>7033.161491681617</v>
      </c>
      <c r="AU71" s="32">
        <f ca="1">IFERROR(($K71*EXP(AU$69*($Q71+0.5*($R71)^2))*_xlfn.NORM.DIST((LN(($M71*EXP($L71/100*AU$69))/($K71))-$Q71*AU$69)/($R71*SQRT(AU$69))-$R71*SQRT(AU$69),0,1,TRUE)+$M71*EXP($L71/100*AU$69)*(1-_xlfn.NORM.DIST((LN(($M71*EXP($L71/100*AU$69))/($K71))-$Q71*AU$69)/($R71*SQRT(AU$69)),0,1,TRUE)))*EXP(-0.07*AU$69)*(INDEX('3)tpx females'!CC$57:CC$107,MATCH('3) 2016 cases'!$P71,'3)tpx females'!$BB$57:$BB$107,0))+INDEX('3)tpx males'!CC$57:CC$107,MATCH($O71,'3)tpx males'!$BB$57:$BB$107,0))-(INDEX('3)tpx males'!CB$110:CB$160,MATCH($O71,'3)tpx males'!$BB$110:$BB$160,0))*INDEX('3)tpx females'!CB$111:CB$161,MATCH('3) 2016 cases'!$P71,'3)tpx females'!$BB$111:$BB$161,0))*(1-(EXP(-INDEX('3)tpx males'!CC$4:CC$54,MATCH($O71,'3)tpx males'!$BB$4:$BB$54,0)))*EXP(-INDEX('3)tpx females'!CC$3:CC$53,MATCH('3) 2016 cases'!$P71,'3)tpx females'!$BB$3:$BB$53,0))))))),0)</f>
        <v>7077.2731371502887</v>
      </c>
      <c r="AV71" s="32">
        <f ca="1">IFERROR(($K71*EXP(AV$69*($Q71+0.5*($R71)^2))*_xlfn.NORM.DIST((LN(($M71*EXP($L71/100*AV$69))/($K71))-$Q71*AV$69)/($R71*SQRT(AV$69))-$R71*SQRT(AV$69),0,1,TRUE)+$M71*EXP($L71/100*AV$69)*(1-_xlfn.NORM.DIST((LN(($M71*EXP($L71/100*AV$69))/($K71))-$Q71*AV$69)/($R71*SQRT(AV$69)),0,1,TRUE)))*EXP(-0.07*AV$69)*(INDEX('3)tpx females'!CD$57:CD$107,MATCH('3) 2016 cases'!$P71,'3)tpx females'!$BB$57:$BB$107,0))+INDEX('3)tpx males'!CD$57:CD$107,MATCH($O71,'3)tpx males'!$BB$57:$BB$107,0))-(INDEX('3)tpx males'!CC$110:CC$160,MATCH($O71,'3)tpx males'!$BB$110:$BB$160,0))*INDEX('3)tpx females'!CC$111:CC$161,MATCH('3) 2016 cases'!$P71,'3)tpx females'!$BB$111:$BB$161,0))*(1-(EXP(-INDEX('3)tpx males'!CD$4:CD$54,MATCH($O71,'3)tpx males'!$BB$4:$BB$54,0)))*EXP(-INDEX('3)tpx females'!CD$3:CD$53,MATCH('3) 2016 cases'!$P71,'3)tpx females'!$BB$3:$BB$53,0))))))),0)</f>
        <v>6855.2068064722016</v>
      </c>
      <c r="AW71" s="32">
        <f ca="1">IFERROR(($K71*EXP(AW$69*($Q71+0.5*($R71)^2))*_xlfn.NORM.DIST((LN(($M71*EXP($L71/100*AW$69))/($K71))-$Q71*AW$69)/($R71*SQRT(AW$69))-$R71*SQRT(AW$69),0,1,TRUE)+$M71*EXP($L71/100*AW$69)*(1-_xlfn.NORM.DIST((LN(($M71*EXP($L71/100*AW$69))/($K71))-$Q71*AW$69)/($R71*SQRT(AW$69)),0,1,TRUE)))*EXP(-0.07*AW$69)*(INDEX('3)tpx females'!CE$57:CE$107,MATCH('3) 2016 cases'!$P71,'3)tpx females'!$BB$57:$BB$107,0))+INDEX('3)tpx males'!CE$57:CE$107,MATCH($O71,'3)tpx males'!$BB$57:$BB$107,0))-(INDEX('3)tpx males'!CD$110:CD$160,MATCH($O71,'3)tpx males'!$BB$110:$BB$160,0))*INDEX('3)tpx females'!CD$111:CD$161,MATCH('3) 2016 cases'!$P71,'3)tpx females'!$BB$111:$BB$161,0))*(1-(EXP(-INDEX('3)tpx males'!CE$4:CE$54,MATCH($O71,'3)tpx males'!$BB$4:$BB$54,0)))*EXP(-INDEX('3)tpx females'!CE$3:CE$53,MATCH('3) 2016 cases'!$P71,'3)tpx females'!$BB$3:$BB$53,0))))))),0)</f>
        <v>6215.9313779822023</v>
      </c>
      <c r="AX71" s="32">
        <f ca="1">IFERROR(($K71*EXP(AX$69*($Q71+0.5*($R71)^2))*_xlfn.NORM.DIST((LN(($M71*EXP($L71/100*AX$69))/($K71))-$Q71*AX$69)/($R71*SQRT(AX$69))-$R71*SQRT(AX$69),0,1,TRUE)+$M71*EXP($L71/100*AX$69)*(1-_xlfn.NORM.DIST((LN(($M71*EXP($L71/100*AX$69))/($K71))-$Q71*AX$69)/($R71*SQRT(AX$69)),0,1,TRUE)))*EXP(-0.07*AX$69)*(INDEX('3)tpx females'!CF$57:CF$107,MATCH('3) 2016 cases'!$P71,'3)tpx females'!$BB$57:$BB$107,0))+INDEX('3)tpx males'!CF$57:CF$107,MATCH($O71,'3)tpx males'!$BB$57:$BB$107,0))-(INDEX('3)tpx males'!CE$110:CE$160,MATCH($O71,'3)tpx males'!$BB$110:$BB$160,0))*INDEX('3)tpx females'!CE$111:CE$161,MATCH('3) 2016 cases'!$P71,'3)tpx females'!$BB$111:$BB$161,0))*(1-(EXP(-INDEX('3)tpx males'!CF$4:CF$54,MATCH($O71,'3)tpx males'!$BB$4:$BB$54,0)))*EXP(-INDEX('3)tpx females'!CF$3:CF$53,MATCH('3) 2016 cases'!$P71,'3)tpx females'!$BB$3:$BB$53,0))))))),0)</f>
        <v>5491.75395867928</v>
      </c>
      <c r="AY71" s="32">
        <f ca="1">IFERROR(($K71*EXP(AY$69*($Q71+0.5*($R71)^2))*_xlfn.NORM.DIST((LN(($M71*EXP($L71/100*AY$69))/($K71))-$Q71*AY$69)/($R71*SQRT(AY$69))-$R71*SQRT(AY$69),0,1,TRUE)+$M71*EXP($L71/100*AY$69)*(1-_xlfn.NORM.DIST((LN(($M71*EXP($L71/100*AY$69))/($K71))-$Q71*AY$69)/($R71*SQRT(AY$69)),0,1,TRUE)))*EXP(-0.07*AY$69)*(INDEX('3)tpx females'!CG$57:CG$107,MATCH('3) 2016 cases'!$P71,'3)tpx females'!$BB$57:$BB$107,0))+INDEX('3)tpx males'!CG$57:CG$107,MATCH($O71,'3)tpx males'!$BB$57:$BB$107,0))-(INDEX('3)tpx males'!CF$110:CF$160,MATCH($O71,'3)tpx males'!$BB$110:$BB$160,0))*INDEX('3)tpx females'!CF$111:CF$161,MATCH('3) 2016 cases'!$P71,'3)tpx females'!$BB$111:$BB$161,0))*(1-(EXP(-INDEX('3)tpx males'!CG$4:CG$54,MATCH($O71,'3)tpx males'!$BB$4:$BB$54,0)))*EXP(-INDEX('3)tpx females'!CG$3:CG$53,MATCH('3) 2016 cases'!$P71,'3)tpx females'!$BB$3:$BB$53,0))))))),0)</f>
        <v>4643.4215063968895</v>
      </c>
      <c r="AZ71" s="32">
        <f ca="1">IFERROR(($K71*EXP(AZ$69*($Q71+0.5*($R71)^2))*_xlfn.NORM.DIST((LN(($M71*EXP($L71/100*AZ$69))/($K71))-$Q71*AZ$69)/($R71*SQRT(AZ$69))-$R71*SQRT(AZ$69),0,1,TRUE)+$M71*EXP($L71/100*AZ$69)*(1-_xlfn.NORM.DIST((LN(($M71*EXP($L71/100*AZ$69))/($K71))-$Q71*AZ$69)/($R71*SQRT(AZ$69)),0,1,TRUE)))*EXP(-0.07*AZ$69)*(INDEX('3)tpx females'!CH$57:CH$107,MATCH('3) 2016 cases'!$P71,'3)tpx females'!$BB$57:$BB$107,0))+INDEX('3)tpx males'!CH$57:CH$107,MATCH($O71,'3)tpx males'!$BB$57:$BB$107,0))-(INDEX('3)tpx males'!CG$110:CG$160,MATCH($O71,'3)tpx males'!$BB$110:$BB$160,0))*INDEX('3)tpx females'!CG$111:CG$161,MATCH('3) 2016 cases'!$P71,'3)tpx females'!$BB$111:$BB$161,0))*(1-(EXP(-INDEX('3)tpx males'!CH$4:CH$54,MATCH($O71,'3)tpx males'!$BB$4:$BB$54,0)))*EXP(-INDEX('3)tpx females'!CH$3:CH$53,MATCH('3) 2016 cases'!$P71,'3)tpx females'!$BB$3:$BB$53,0))))))),0)</f>
        <v>3756.7492261175412</v>
      </c>
      <c r="BA71" s="32">
        <f ca="1">IFERROR(($K71*EXP(BA$69*($Q71+0.5*($R71)^2))*_xlfn.NORM.DIST((LN(($M71*EXP($L71/100*BA$69))/($K71))-$Q71*BA$69)/($R71*SQRT(BA$69))-$R71*SQRT(BA$69),0,1,TRUE)+$M71*EXP($L71/100*BA$69)*(1-_xlfn.NORM.DIST((LN(($M71*EXP($L71/100*BA$69))/($K71))-$Q71*BA$69)/($R71*SQRT(BA$69)),0,1,TRUE)))*EXP(-0.07*BA$69)*(INDEX('3)tpx females'!CI$57:CI$107,MATCH('3) 2016 cases'!$P71,'3)tpx females'!$BB$57:$BB$107,0))+INDEX('3)tpx males'!CI$57:CI$107,MATCH($O71,'3)tpx males'!$BB$57:$BB$107,0))-(INDEX('3)tpx males'!CH$110:CH$160,MATCH($O71,'3)tpx males'!$BB$110:$BB$160,0))*INDEX('3)tpx females'!CH$111:CH$161,MATCH('3) 2016 cases'!$P71,'3)tpx females'!$BB$111:$BB$161,0))*(1-(EXP(-INDEX('3)tpx males'!CI$4:CI$54,MATCH($O71,'3)tpx males'!$BB$4:$BB$54,0)))*EXP(-INDEX('3)tpx females'!CI$3:CI$53,MATCH('3) 2016 cases'!$P71,'3)tpx females'!$BB$3:$BB$53,0))))))),0)</f>
        <v>2885.1932600143414</v>
      </c>
      <c r="BB71" s="32">
        <f ca="1">IFERROR(($K71*EXP(BB$69*($Q71+0.5*($R71)^2))*_xlfn.NORM.DIST((LN(($M71*EXP($L71/100*BB$69))/($K71))-$Q71*BB$69)/($R71*SQRT(BB$69))-$R71*SQRT(BB$69),0,1,TRUE)+$M71*EXP($L71/100*BB$69)*(1-_xlfn.NORM.DIST((LN(($M71*EXP($L71/100*BB$69))/($K71))-$Q71*BB$69)/($R71*SQRT(BB$69)),0,1,TRUE)))*EXP(-0.07*BB$69)*(INDEX('3)tpx females'!CJ$57:CJ$107,MATCH('3) 2016 cases'!$P71,'3)tpx females'!$BB$57:$BB$107,0))+INDEX('3)tpx males'!CJ$57:CJ$107,MATCH($O71,'3)tpx males'!$BB$57:$BB$107,0))-(INDEX('3)tpx males'!CI$110:CI$160,MATCH($O71,'3)tpx males'!$BB$110:$BB$160,0))*INDEX('3)tpx females'!CI$111:CI$161,MATCH('3) 2016 cases'!$P71,'3)tpx females'!$BB$111:$BB$161,0))*(1-(EXP(-INDEX('3)tpx males'!CJ$4:CJ$54,MATCH($O71,'3)tpx males'!$BB$4:$BB$54,0)))*EXP(-INDEX('3)tpx females'!CJ$3:CJ$53,MATCH('3) 2016 cases'!$P71,'3)tpx females'!$BB$3:$BB$53,0))))))),0)</f>
        <v>2128.1922792603159</v>
      </c>
      <c r="BC71" s="32">
        <f ca="1">IFERROR(($K71*EXP(BC$69*($Q71+0.5*($R71)^2))*_xlfn.NORM.DIST((LN(($M71*EXP($L71/100*BC$69))/($K71))-$Q71*BC$69)/($R71*SQRT(BC$69))-$R71*SQRT(BC$69),0,1,TRUE)+$M71*EXP($L71/100*BC$69)*(1-_xlfn.NORM.DIST((LN(($M71*EXP($L71/100*BC$69))/($K71))-$Q71*BC$69)/($R71*SQRT(BC$69)),0,1,TRUE)))*EXP(-0.07*BC$69)*(INDEX('3)tpx females'!CK$57:CK$107,MATCH('3) 2016 cases'!$P71,'3)tpx females'!$BB$57:$BB$107,0))+INDEX('3)tpx males'!CK$57:CK$107,MATCH($O71,'3)tpx males'!$BB$57:$BB$107,0))-(INDEX('3)tpx males'!CJ$110:CJ$160,MATCH($O71,'3)tpx males'!$BB$110:$BB$160,0))*INDEX('3)tpx females'!CJ$111:CJ$161,MATCH('3) 2016 cases'!$P71,'3)tpx females'!$BB$111:$BB$161,0))*(1-(EXP(-INDEX('3)tpx males'!CK$4:CK$54,MATCH($O71,'3)tpx males'!$BB$4:$BB$54,0)))*EXP(-INDEX('3)tpx females'!CK$3:CK$53,MATCH('3) 2016 cases'!$P71,'3)tpx females'!$BB$3:$BB$53,0))))))),0)</f>
        <v>1492.5133105718776</v>
      </c>
      <c r="BD71" s="32">
        <f ca="1">IFERROR(($K71*EXP(BD$69*($Q71+0.5*($R71)^2))*_xlfn.NORM.DIST((LN(($M71*EXP($L71/100*BD$69))/($K71))-$Q71*BD$69)/($R71*SQRT(BD$69))-$R71*SQRT(BD$69),0,1,TRUE)+$M71*EXP($L71/100*BD$69)*(1-_xlfn.NORM.DIST((LN(($M71*EXP($L71/100*BD$69))/($K71))-$Q71*BD$69)/($R71*SQRT(BD$69)),0,1,TRUE)))*EXP(-0.07*BD$69)*(INDEX('3)tpx females'!CL$57:CL$107,MATCH('3) 2016 cases'!$P71,'3)tpx females'!$BB$57:$BB$107,0))+INDEX('3)tpx males'!CL$57:CL$107,MATCH($O71,'3)tpx males'!$BB$57:$BB$107,0))-(INDEX('3)tpx males'!CK$110:CK$160,MATCH($O71,'3)tpx males'!$BB$110:$BB$160,0))*INDEX('3)tpx females'!CK$111:CK$161,MATCH('3) 2016 cases'!$P71,'3)tpx females'!$BB$111:$BB$161,0))*(1-(EXP(-INDEX('3)tpx males'!CL$4:CL$54,MATCH($O71,'3)tpx males'!$BB$4:$BB$54,0)))*EXP(-INDEX('3)tpx females'!CL$3:CL$53,MATCH('3) 2016 cases'!$P71,'3)tpx females'!$BB$3:$BB$53,0))))))),0)</f>
        <v>983.50558614609417</v>
      </c>
      <c r="BE71" s="32">
        <f ca="1">IFERROR(($K71*EXP(BE$69*($Q71+0.5*($R71)^2))*_xlfn.NORM.DIST((LN(($M71*EXP($L71/100*BE$69))/($K71))-$Q71*BE$69)/($R71*SQRT(BE$69))-$R71*SQRT(BE$69),0,1,TRUE)+$M71*EXP($L71/100*BE$69)*(1-_xlfn.NORM.DIST((LN(($M71*EXP($L71/100*BE$69))/($K71))-$Q71*BE$69)/($R71*SQRT(BE$69)),0,1,TRUE)))*EXP(-0.07*BE$69)*(INDEX('3)tpx females'!CM$57:CM$107,MATCH('3) 2016 cases'!$P71,'3)tpx females'!$BB$57:$BB$107,0))+INDEX('3)tpx males'!CM$57:CM$107,MATCH($O71,'3)tpx males'!$BB$57:$BB$107,0))-(INDEX('3)tpx males'!CL$110:CL$160,MATCH($O71,'3)tpx males'!$BB$110:$BB$160,0))*INDEX('3)tpx females'!CL$111:CL$161,MATCH('3) 2016 cases'!$P71,'3)tpx females'!$BB$111:$BB$161,0))*(1-(EXP(-INDEX('3)tpx males'!CM$4:CM$54,MATCH($O71,'3)tpx males'!$BB$4:$BB$54,0)))*EXP(-INDEX('3)tpx females'!CM$3:CM$53,MATCH('3) 2016 cases'!$P71,'3)tpx females'!$BB$3:$BB$53,0))))))),0)</f>
        <v>623.32698493191424</v>
      </c>
      <c r="BF71" s="32">
        <f ca="1">IFERROR(($K71*EXP(BF$69*($Q71+0.5*($R71)^2))*_xlfn.NORM.DIST((LN(($M71*EXP($L71/100*BF$69))/($K71))-$Q71*BF$69)/($R71*SQRT(BF$69))-$R71*SQRT(BF$69),0,1,TRUE)+$M71*EXP($L71/100*BF$69)*(1-_xlfn.NORM.DIST((LN(($M71*EXP($L71/100*BF$69))/($K71))-$Q71*BF$69)/($R71*SQRT(BF$69)),0,1,TRUE)))*EXP(-0.07*BF$69)*(INDEX('3)tpx females'!CN$57:CN$107,MATCH('3) 2016 cases'!$P71,'3)tpx females'!$BB$57:$BB$107,0))+INDEX('3)tpx males'!CN$57:CN$107,MATCH($O71,'3)tpx males'!$BB$57:$BB$107,0))-(INDEX('3)tpx males'!CM$110:CM$160,MATCH($O71,'3)tpx males'!$BB$110:$BB$160,0))*INDEX('3)tpx females'!CM$111:CM$161,MATCH('3) 2016 cases'!$P71,'3)tpx females'!$BB$111:$BB$161,0))*(1-(EXP(-INDEX('3)tpx males'!CN$4:CN$54,MATCH($O71,'3)tpx males'!$BB$4:$BB$54,0)))*EXP(-INDEX('3)tpx females'!CN$3:CN$53,MATCH('3) 2016 cases'!$P71,'3)tpx females'!$BB$3:$BB$53,0))))))),0)</f>
        <v>371.52414430511425</v>
      </c>
      <c r="BG71" s="32">
        <f ca="1">IFERROR(($K71*EXP(BG$69*($Q71+0.5*($R71)^2))*_xlfn.NORM.DIST((LN(($M71*EXP($L71/100*BG$69))/($K71))-$Q71*BG$69)/($R71*SQRT(BG$69))-$R71*SQRT(BG$69),0,1,TRUE)+$M71*EXP($L71/100*BG$69)*(1-_xlfn.NORM.DIST((LN(($M71*EXP($L71/100*BG$69))/($K71))-$Q71*BG$69)/($R71*SQRT(BG$69)),0,1,TRUE)))*EXP(-0.07*BG$69)*(INDEX('3)tpx females'!CO$57:CO$107,MATCH('3) 2016 cases'!$P71,'3)tpx females'!$BB$57:$BB$107,0))+INDEX('3)tpx males'!CO$57:CO$107,MATCH($O71,'3)tpx males'!$BB$57:$BB$107,0))-(INDEX('3)tpx males'!CN$110:CN$160,MATCH($O71,'3)tpx males'!$BB$110:$BB$160,0))*INDEX('3)tpx females'!CN$111:CN$161,MATCH('3) 2016 cases'!$P71,'3)tpx females'!$BB$111:$BB$161,0))*(1-(EXP(-INDEX('3)tpx males'!CO$4:CO$54,MATCH($O71,'3)tpx males'!$BB$4:$BB$54,0)))*EXP(-INDEX('3)tpx females'!CO$3:CO$53,MATCH('3) 2016 cases'!$P71,'3)tpx females'!$BB$3:$BB$53,0))))))),0)</f>
        <v>213.53458408434417</v>
      </c>
      <c r="BH71" s="32">
        <f ca="1">IFERROR(($K71*EXP(BH$69*($Q71+0.5*($R71)^2))*_xlfn.NORM.DIST((LN(($M71*EXP($L71/100*BH$69))/($K71))-$Q71*BH$69)/($R71*SQRT(BH$69))-$R71*SQRT(BH$69),0,1,TRUE)+$M71*EXP($L71/100*BH$69)*(1-_xlfn.NORM.DIST((LN(($M71*EXP($L71/100*BH$69))/($K71))-$Q71*BH$69)/($R71*SQRT(BH$69)),0,1,TRUE)))*EXP(-0.07*BH$69)*(INDEX('3)tpx females'!CP$57:CP$107,MATCH('3) 2016 cases'!$P71,'3)tpx females'!$BB$57:$BB$107,0))+INDEX('3)tpx males'!CP$57:CP$107,MATCH($O71,'3)tpx males'!$BB$57:$BB$107,0))-(INDEX('3)tpx males'!CO$110:CO$160,MATCH($O71,'3)tpx males'!$BB$110:$BB$160,0))*INDEX('3)tpx females'!CO$111:CO$161,MATCH('3) 2016 cases'!$P71,'3)tpx females'!$BB$111:$BB$161,0))*(1-(EXP(-INDEX('3)tpx males'!CP$4:CP$54,MATCH($O71,'3)tpx males'!$BB$4:$BB$54,0)))*EXP(-INDEX('3)tpx females'!CP$3:CP$53,MATCH('3) 2016 cases'!$P71,'3)tpx females'!$BB$3:$BB$53,0))))))),0)</f>
        <v>111.66726006375153</v>
      </c>
      <c r="BI71" s="32">
        <f ca="1">IFERROR(($K71*EXP(BI$69*($Q71+0.5*($R71)^2))*_xlfn.NORM.DIST((LN(($M71*EXP($L71/100*BI$69))/($K71))-$Q71*BI$69)/($R71*SQRT(BI$69))-$R71*SQRT(BI$69),0,1,TRUE)+$M71*EXP($L71/100*BI$69)*(1-_xlfn.NORM.DIST((LN(($M71*EXP($L71/100*BI$69))/($K71))-$Q71*BI$69)/($R71*SQRT(BI$69)),0,1,TRUE)))*EXP(-0.07*BI$69)*(INDEX('3)tpx females'!CQ$57:CQ$107,MATCH('3) 2016 cases'!$P71,'3)tpx females'!$BB$57:$BB$107,0))+INDEX('3)tpx males'!CQ$57:CQ$107,MATCH($O71,'3)tpx males'!$BB$57:$BB$107,0))-(INDEX('3)tpx males'!CP$110:CP$160,MATCH($O71,'3)tpx males'!$BB$110:$BB$160,0))*INDEX('3)tpx females'!CP$111:CP$161,MATCH('3) 2016 cases'!$P71,'3)tpx females'!$BB$111:$BB$161,0))*(1-(EXP(-INDEX('3)tpx males'!CQ$4:CQ$54,MATCH($O71,'3)tpx males'!$BB$4:$BB$54,0)))*EXP(-INDEX('3)tpx females'!CQ$3:CQ$53,MATCH('3) 2016 cases'!$P71,'3)tpx females'!$BB$3:$BB$53,0))))))),0)</f>
        <v>57.648521188887358</v>
      </c>
      <c r="BJ71" s="32">
        <f ca="1">IFERROR(($K71*EXP(BJ$69*($Q71+0.5*($R71)^2))*_xlfn.NORM.DIST((LN(($M71*EXP($L71/100*BJ$69))/($K71))-$Q71*BJ$69)/($R71*SQRT(BJ$69))-$R71*SQRT(BJ$69),0,1,TRUE)+$M71*EXP($L71/100*BJ$69)*(1-_xlfn.NORM.DIST((LN(($M71*EXP($L71/100*BJ$69))/($K71))-$Q71*BJ$69)/($R71*SQRT(BJ$69)),0,1,TRUE)))*EXP(-0.07*BJ$69)*(INDEX('3)tpx females'!CR$57:CR$107,MATCH('3) 2016 cases'!$P71,'3)tpx females'!$BB$57:$BB$107,0))+INDEX('3)tpx males'!CR$57:CR$107,MATCH($O71,'3)tpx males'!$BB$57:$BB$107,0))-(INDEX('3)tpx males'!CQ$110:CQ$160,MATCH($O71,'3)tpx males'!$BB$110:$BB$160,0))*INDEX('3)tpx females'!CQ$111:CQ$161,MATCH('3) 2016 cases'!$P71,'3)tpx females'!$BB$111:$BB$161,0))*(1-(EXP(-INDEX('3)tpx males'!CR$4:CR$54,MATCH($O71,'3)tpx males'!$BB$4:$BB$54,0)))*EXP(-INDEX('3)tpx females'!CR$3:CR$53,MATCH('3) 2016 cases'!$P71,'3)tpx females'!$BB$3:$BB$53,0))))))),0)</f>
        <v>31.911238388210961</v>
      </c>
      <c r="BK71" s="32">
        <f ca="1">IFERROR(($K71*EXP(BK$69*($Q71+0.5*($R71)^2))*_xlfn.NORM.DIST((LN(($M71*EXP($L71/100*BK$69))/($K71))-$Q71*BK$69)/($R71*SQRT(BK$69))-$R71*SQRT(BK$69),0,1,TRUE)+$M71*EXP($L71/100*BK$69)*(1-_xlfn.NORM.DIST((LN(($M71*EXP($L71/100*BK$69))/($K71))-$Q71*BK$69)/($R71*SQRT(BK$69)),0,1,TRUE)))*EXP(-0.07*BK$69)*(INDEX('3)tpx females'!CS$57:CS$107,MATCH('3) 2016 cases'!$P71,'3)tpx females'!$BB$57:$BB$107,0))+INDEX('3)tpx males'!CS$57:CS$107,MATCH($O71,'3)tpx males'!$BB$57:$BB$107,0))-(INDEX('3)tpx males'!CR$110:CR$160,MATCH($O71,'3)tpx males'!$BB$110:$BB$160,0))*INDEX('3)tpx females'!CR$111:CR$161,MATCH('3) 2016 cases'!$P71,'3)tpx females'!$BB$111:$BB$161,0))*(1-(EXP(-INDEX('3)tpx males'!CS$4:CS$54,MATCH($O71,'3)tpx males'!$BB$4:$BB$54,0)))*EXP(-INDEX('3)tpx females'!CS$3:CS$53,MATCH('3) 2016 cases'!$P71,'3)tpx females'!$BB$3:$BB$53,0))))))),0)</f>
        <v>11.974167209131656</v>
      </c>
      <c r="BL71" s="32">
        <f ca="1">IFERROR(($K71*EXP(BL$69*($Q71+0.5*($R71)^2))*_xlfn.NORM.DIST((LN(($M71*EXP($L71/100*BL$69))/($K71))-$Q71*BL$69)/($R71*SQRT(BL$69))-$R71*SQRT(BL$69),0,1,TRUE)+$M71*EXP($L71/100*BL$69)*(1-_xlfn.NORM.DIST((LN(($M71*EXP($L71/100*BL$69))/($K71))-$Q71*BL$69)/($R71*SQRT(BL$69)),0,1,TRUE)))*EXP(-0.07*BL$69)*(INDEX('3)tpx females'!CT$57:CT$107,MATCH('3) 2016 cases'!$P71,'3)tpx females'!$BB$57:$BB$107,0))+INDEX('3)tpx males'!CT$57:CT$107,MATCH($O71,'3)tpx males'!$BB$57:$BB$107,0))-(INDEX('3)tpx males'!CS$110:CS$160,MATCH($O71,'3)tpx males'!$BB$110:$BB$160,0))*INDEX('3)tpx females'!CS$111:CS$161,MATCH('3) 2016 cases'!$P71,'3)tpx females'!$BB$111:$BB$161,0))*(1-(EXP(-INDEX('3)tpx males'!CT$4:CT$54,MATCH($O71,'3)tpx males'!$BB$4:$BB$54,0)))*EXP(-INDEX('3)tpx females'!CT$3:CT$53,MATCH('3) 2016 cases'!$P71,'3)tpx females'!$BB$3:$BB$53,0))))))),0)</f>
        <v>0</v>
      </c>
      <c r="BM71" s="32">
        <f ca="1">IFERROR(($K71*EXP(BM$69*($Q71+0.5*($R71)^2))*_xlfn.NORM.DIST((LN(($M71*EXP($L71/100*BM$69))/($K71))-$Q71*BM$69)/($R71*SQRT(BM$69))-$R71*SQRT(BM$69),0,1,TRUE)+$M71*EXP($L71/100*BM$69)*(1-_xlfn.NORM.DIST((LN(($M71*EXP($L71/100*BM$69))/($K71))-$Q71*BM$69)/($R71*SQRT(BM$69)),0,1,TRUE)))*EXP(-0.07*BM$69)*(INDEX('3)tpx females'!CU$57:CU$107,MATCH('3) 2016 cases'!$P71,'3)tpx females'!$BB$57:$BB$107,0))+INDEX('3)tpx males'!CU$57:CU$107,MATCH($O71,'3)tpx males'!$BB$57:$BB$107,0))-(INDEX('3)tpx males'!CT$110:CT$160,MATCH($O71,'3)tpx males'!$BB$110:$BB$160,0))*INDEX('3)tpx females'!CT$111:CT$161,MATCH('3) 2016 cases'!$P71,'3)tpx females'!$BB$111:$BB$161,0))*(1-(EXP(-INDEX('3)tpx males'!CU$4:CU$54,MATCH($O71,'3)tpx males'!$BB$4:$BB$54,0)))*EXP(-INDEX('3)tpx females'!CU$3:CU$53,MATCH('3) 2016 cases'!$P71,'3)tpx females'!$BB$3:$BB$53,0))))))),0)</f>
        <v>0</v>
      </c>
      <c r="BN71" s="32">
        <f ca="1">IFERROR(($K71*EXP(BN$69*($Q71+0.5*($R71)^2))*_xlfn.NORM.DIST((LN(($M71*EXP($L71/100*BN$69))/($K71))-$Q71*BN$69)/($R71*SQRT(BN$69))-$R71*SQRT(BN$69),0,1,TRUE)+$M71*EXP($L71/100*BN$69)*(1-_xlfn.NORM.DIST((LN(($M71*EXP($L71/100*BN$69))/($K71))-$Q71*BN$69)/($R71*SQRT(BN$69)),0,1,TRUE)))*EXP(-0.07*BN$69)*(INDEX('3)tpx females'!CV$57:CV$107,MATCH('3) 2016 cases'!$P71,'3)tpx females'!$BB$57:$BB$107,0))+INDEX('3)tpx males'!CV$57:CV$107,MATCH($O71,'3)tpx males'!$BB$57:$BB$107,0))-(INDEX('3)tpx males'!CU$110:CU$160,MATCH($O71,'3)tpx males'!$BB$110:$BB$160,0))*INDEX('3)tpx females'!CU$111:CU$161,MATCH('3) 2016 cases'!$P71,'3)tpx females'!$BB$111:$BB$161,0))*(1-(EXP(-INDEX('3)tpx males'!CV$4:CV$54,MATCH($O71,'3)tpx males'!$BB$4:$BB$54,0)))*EXP(-INDEX('3)tpx females'!CV$3:CV$53,MATCH('3) 2016 cases'!$P71,'3)tpx females'!$BB$3:$BB$53,0))))))),0)</f>
        <v>0</v>
      </c>
      <c r="BO71" s="32">
        <f ca="1">IFERROR(($K71*EXP(BO$69*($Q71+0.5*($R71)^2))*_xlfn.NORM.DIST((LN(($M71*EXP($L71/100*BO$69))/($K71))-$Q71*BO$69)/($R71*SQRT(BO$69))-$R71*SQRT(BO$69),0,1,TRUE)+$M71*EXP($L71/100*BO$69)*(1-_xlfn.NORM.DIST((LN(($M71*EXP($L71/100*BO$69))/($K71))-$Q71*BO$69)/($R71*SQRT(BO$69)),0,1,TRUE)))*EXP(-0.07*BO$69)*(INDEX('3)tpx females'!CW$57:CW$107,MATCH('3) 2016 cases'!$P71,'3)tpx females'!$BB$57:$BB$107,0))+INDEX('3)tpx males'!CW$57:CW$107,MATCH($O71,'3)tpx males'!$BB$57:$BB$107,0))-(INDEX('3)tpx males'!CV$110:CV$160,MATCH($O71,'3)tpx males'!$BB$110:$BB$160,0))*INDEX('3)tpx females'!CV$111:CV$161,MATCH('3) 2016 cases'!$P71,'3)tpx females'!$BB$111:$BB$161,0))*(1-(EXP(-INDEX('3)tpx males'!CW$4:CW$54,MATCH($O71,'3)tpx males'!$BB$4:$BB$54,0)))*EXP(-INDEX('3)tpx females'!CW$3:CW$53,MATCH('3) 2016 cases'!$P71,'3)tpx females'!$BB$3:$BB$53,0))))))),0)</f>
        <v>0</v>
      </c>
      <c r="BP71" s="32">
        <f ca="1">IFERROR(($K71*EXP(BP$69*($Q71+0.5*($R71)^2))*_xlfn.NORM.DIST((LN(($M71*EXP($L71/100*BP$69))/($K71))-$Q71*BP$69)/($R71*SQRT(BP$69))-$R71*SQRT(BP$69),0,1,TRUE)+$M71*EXP($L71/100*BP$69)*(1-_xlfn.NORM.DIST((LN(($M71*EXP($L71/100*BP$69))/($K71))-$Q71*BP$69)/($R71*SQRT(BP$69)),0,1,TRUE)))*EXP(-0.07*BP$69)*(INDEX('3)tpx females'!CX$57:CX$107,MATCH('3) 2016 cases'!$P71,'3)tpx females'!$BB$57:$BB$107,0))+INDEX('3)tpx males'!CX$57:CX$107,MATCH($O71,'3)tpx males'!$BB$57:$BB$107,0))-(INDEX('3)tpx males'!CW$110:CW$160,MATCH($O71,'3)tpx males'!$BB$110:$BB$160,0))*INDEX('3)tpx females'!CW$111:CW$161,MATCH('3) 2016 cases'!$P71,'3)tpx females'!$BB$111:$BB$161,0))*(1-(EXP(-INDEX('3)tpx males'!CX$4:CX$54,MATCH($O71,'3)tpx males'!$BB$4:$BB$54,0)))*EXP(-INDEX('3)tpx females'!CX$3:CX$53,MATCH('3) 2016 cases'!$P71,'3)tpx females'!$BB$3:$BB$53,0))))))),0)</f>
        <v>0</v>
      </c>
      <c r="BQ71" s="32">
        <f ca="1">IFERROR(($K71*EXP(BQ$69*($Q71+0.5*($R71)^2))*_xlfn.NORM.DIST((LN(($M71*EXP($L71/100*BQ$69))/($K71))-$Q71*BQ$69)/($R71*SQRT(BQ$69))-$R71*SQRT(BQ$69),0,1,TRUE)+$M71*EXP($L71/100*BQ$69)*(1-_xlfn.NORM.DIST((LN(($M71*EXP($L71/100*BQ$69))/($K71))-$Q71*BQ$69)/($R71*SQRT(BQ$69)),0,1,TRUE)))*EXP(-0.07*BQ$69)*(INDEX('3)tpx females'!CY$57:CY$107,MATCH('3) 2016 cases'!$P71,'3)tpx females'!$BB$57:$BB$107,0))+INDEX('3)tpx males'!CY$57:CY$107,MATCH($O71,'3)tpx males'!$BB$57:$BB$107,0))-(INDEX('3)tpx males'!CX$110:CX$160,MATCH($O71,'3)tpx males'!$BB$110:$BB$160,0))*INDEX('3)tpx females'!CX$111:CX$161,MATCH('3) 2016 cases'!$P71,'3)tpx females'!$BB$111:$BB$161,0))*(1-(EXP(-INDEX('3)tpx males'!CY$4:CY$54,MATCH($O71,'3)tpx males'!$BB$4:$BB$54,0)))*EXP(-INDEX('3)tpx females'!CY$3:CY$53,MATCH('3) 2016 cases'!$P71,'3)tpx females'!$BB$3:$BB$53,0))))))),0)</f>
        <v>0</v>
      </c>
      <c r="BR71" s="32">
        <f ca="1">IFERROR(($K71*EXP(BR$69*($Q71+0.5*($R71)^2))*_xlfn.NORM.DIST((LN(($M71*EXP($L71/100*BR$69))/($K71))-$Q71*BR$69)/($R71*SQRT(BR$69))-$R71*SQRT(BR$69),0,1,TRUE)+$M71*EXP($L71/100*BR$69)*(1-_xlfn.NORM.DIST((LN(($M71*EXP($L71/100*BR$69))/($K71))-$Q71*BR$69)/($R71*SQRT(BR$69)),0,1,TRUE)))*EXP(-0.07*BR$69)*(INDEX('3)tpx females'!CZ$57:CZ$107,MATCH('3) 2016 cases'!$P71,'3)tpx females'!$BB$57:$BB$107,0))+INDEX('3)tpx males'!CZ$57:CZ$107,MATCH($O71,'3)tpx males'!$BB$57:$BB$107,0))-(INDEX('3)tpx males'!CY$110:CY$160,MATCH($O71,'3)tpx males'!$BB$110:$BB$160,0))*INDEX('3)tpx females'!CY$111:CY$161,MATCH('3) 2016 cases'!$P71,'3)tpx females'!$BB$111:$BB$161,0))*(1-(EXP(-INDEX('3)tpx males'!CZ$4:CZ$54,MATCH($O71,'3)tpx males'!$BB$4:$BB$54,0)))*EXP(-INDEX('3)tpx females'!CZ$3:CZ$53,MATCH('3) 2016 cases'!$P71,'3)tpx females'!$BB$3:$BB$53,0))))))),0)</f>
        <v>0</v>
      </c>
      <c r="BS71" s="32">
        <f ca="1">IFERROR(($K71*EXP(BS$69*($Q71+0.5*($R71)^2))*_xlfn.NORM.DIST((LN(($M71*EXP($L71/100*BS$69))/($K71))-$Q71*BS$69)/($R71*SQRT(BS$69))-$R71*SQRT(BS$69),0,1,TRUE)+$M71*EXP($L71/100*BS$69)*(1-_xlfn.NORM.DIST((LN(($M71*EXP($L71/100*BS$69))/($K71))-$Q71*BS$69)/($R71*SQRT(BS$69)),0,1,TRUE)))*EXP(-0.07*BS$69)*(INDEX('3)tpx females'!DA$57:DA$107,MATCH('3) 2016 cases'!$P71,'3)tpx females'!$BB$57:$BB$107,0))+INDEX('3)tpx males'!DA$57:DA$107,MATCH($O71,'3)tpx males'!$BB$57:$BB$107,0))-(INDEX('3)tpx males'!CZ$110:CZ$160,MATCH($O71,'3)tpx males'!$BB$110:$BB$160,0))*INDEX('3)tpx females'!CZ$111:CZ$161,MATCH('3) 2016 cases'!$P71,'3)tpx females'!$BB$111:$BB$161,0))*(1-(EXP(-INDEX('3)tpx males'!DA$4:DA$54,MATCH($O71,'3)tpx males'!$BB$4:$BB$54,0)))*EXP(-INDEX('3)tpx females'!DA$3:DA$53,MATCH('3) 2016 cases'!$P71,'3)tpx females'!$BB$3:$BB$53,0))))))),0)</f>
        <v>0</v>
      </c>
      <c r="BU71" s="32">
        <f t="shared" si="121"/>
        <v>103424.60794607007</v>
      </c>
      <c r="BV71" s="32">
        <f t="shared" si="122"/>
        <v>96673.84804103637</v>
      </c>
      <c r="BW71" s="32">
        <f t="shared" si="123"/>
        <v>96915.835018826328</v>
      </c>
      <c r="BX71" s="32">
        <f t="shared" si="124"/>
        <v>97158.427720900625</v>
      </c>
      <c r="BY71" s="32">
        <f t="shared" si="125"/>
        <v>97401.627663464475</v>
      </c>
      <c r="BZ71" s="32">
        <f t="shared" si="126"/>
        <v>97645.436366518246</v>
      </c>
      <c r="CA71" s="32">
        <f t="shared" si="127"/>
        <v>97889.855353867169</v>
      </c>
      <c r="CB71" s="32">
        <f t="shared" si="128"/>
        <v>98134.886153130763</v>
      </c>
      <c r="CC71" s="32">
        <f t="shared" si="129"/>
        <v>98380.530295752193</v>
      </c>
      <c r="CD71" s="32">
        <f t="shared" si="130"/>
        <v>98626.789317008268</v>
      </c>
      <c r="CE71" s="32">
        <f t="shared" si="131"/>
        <v>98873.66475601861</v>
      </c>
      <c r="CF71" s="32">
        <f t="shared" si="132"/>
        <v>99121.158155755518</v>
      </c>
      <c r="CG71" s="32">
        <f t="shared" si="133"/>
        <v>99369.271063053544</v>
      </c>
      <c r="CH71" s="32">
        <f t="shared" si="134"/>
        <v>99618.005028619169</v>
      </c>
      <c r="CI71" s="32">
        <f t="shared" si="135"/>
        <v>99867.361607040308</v>
      </c>
      <c r="CJ71" s="32">
        <f t="shared" si="136"/>
        <v>100117.34235679565</v>
      </c>
      <c r="CK71" s="32">
        <f t="shared" si="137"/>
        <v>100367.94884026305</v>
      </c>
      <c r="CL71" s="32">
        <f t="shared" si="138"/>
        <v>100619.18262372608</v>
      </c>
      <c r="CM71" s="32">
        <f t="shared" si="139"/>
        <v>100871.04527737625</v>
      </c>
      <c r="CN71" s="32">
        <f t="shared" si="140"/>
        <v>101123.53837530859</v>
      </c>
      <c r="CO71" s="32">
        <f t="shared" si="141"/>
        <v>101376.66349550683</v>
      </c>
      <c r="CP71" s="32">
        <f t="shared" si="142"/>
        <v>101630.42221981345</v>
      </c>
      <c r="CQ71" s="32">
        <f t="shared" si="143"/>
        <v>101884.81613388182</v>
      </c>
      <c r="CR71" s="32">
        <f t="shared" si="144"/>
        <v>102139.84682710616</v>
      </c>
      <c r="CS71" s="32">
        <f t="shared" si="145"/>
        <v>102395.51589252811</v>
      </c>
      <c r="CT71" s="32">
        <f t="shared" si="146"/>
        <v>102651.82492671907</v>
      </c>
      <c r="CU71" s="32">
        <f t="shared" si="147"/>
        <v>102908.77552964077</v>
      </c>
      <c r="CV71" s="32">
        <f t="shared" si="148"/>
        <v>103166.36930448613</v>
      </c>
      <c r="CW71" s="32">
        <f t="shared" si="149"/>
        <v>103424.60785750591</v>
      </c>
      <c r="CX71" s="32">
        <f t="shared" si="150"/>
        <v>103683.49279782685</v>
      </c>
      <c r="CY71" s="32">
        <f t="shared" si="151"/>
        <v>103943.02573726744</v>
      </c>
      <c r="CZ71" s="32">
        <f t="shared" si="152"/>
        <v>104203.20829015781</v>
      </c>
      <c r="DA71" s="32">
        <f t="shared" si="153"/>
        <v>104464.04207317049</v>
      </c>
      <c r="DB71" s="32">
        <f t="shared" si="154"/>
        <v>104725.52870516786</v>
      </c>
      <c r="DC71" s="32">
        <f t="shared" si="155"/>
        <v>104987.66980707014</v>
      </c>
      <c r="DD71" s="32">
        <f t="shared" si="156"/>
        <v>105250.46700174954</v>
      </c>
      <c r="DE71" s="32">
        <f t="shared" si="157"/>
        <v>105513.92191395229</v>
      </c>
      <c r="DF71" s="32">
        <f t="shared" si="158"/>
        <v>105778.0361702505</v>
      </c>
      <c r="DG71" s="32">
        <f t="shared" si="159"/>
        <v>106042.81139902538</v>
      </c>
      <c r="DH71" s="32">
        <f t="shared" si="160"/>
        <v>106308.24923048078</v>
      </c>
      <c r="DI71" s="32">
        <f t="shared" si="161"/>
        <v>106574.35129668667</v>
      </c>
      <c r="DJ71" s="32">
        <f t="shared" si="162"/>
        <v>106841.1192316512</v>
      </c>
      <c r="DK71" s="32">
        <f t="shared" si="163"/>
        <v>107108.55467141823</v>
      </c>
      <c r="DL71" s="32">
        <f t="shared" si="164"/>
        <v>107376.65925418856</v>
      </c>
      <c r="DM71" s="32">
        <f t="shared" si="165"/>
        <v>107645.43462046269</v>
      </c>
      <c r="DN71" s="32">
        <f t="shared" si="166"/>
        <v>107914.88241319981</v>
      </c>
      <c r="DO71" s="32">
        <f t="shared" si="167"/>
        <v>108185.00427799305</v>
      </c>
      <c r="DP71" s="32">
        <f t="shared" si="168"/>
        <v>108455.8018632551</v>
      </c>
      <c r="DQ71" s="32">
        <f t="shared" si="169"/>
        <v>108727.27682041358</v>
      </c>
      <c r="DR71" s="32">
        <f t="shared" si="170"/>
        <v>108999.43080411197</v>
      </c>
      <c r="DT71" s="48">
        <f t="shared" si="171"/>
        <v>69</v>
      </c>
      <c r="DU71" s="48">
        <f t="shared" si="172"/>
        <v>68</v>
      </c>
      <c r="DV71" s="32">
        <f ca="1">INDEX('3)tpx males'!BD$57:BD$107,MATCH(DT71,'3)tpx males'!$BB$57:$BB$107,0))*INDEX('3)tpx females'!BD$57:BD$107,MATCH(DU71,'3)tpx females'!$BB$57:$BB$107,0))</f>
        <v>1.0261536422623959E-4</v>
      </c>
      <c r="DW71" s="32">
        <f t="shared" ca="1" si="173"/>
        <v>-10.612953814342013</v>
      </c>
      <c r="DX71" s="32">
        <f t="shared" ref="DX71:DX120" ca="1" si="177">1-DV71</f>
        <v>0.99989738463577371</v>
      </c>
      <c r="DZ71" s="32">
        <f t="shared" ca="1" si="174"/>
        <v>-109500.83172586968</v>
      </c>
      <c r="EA71" s="32">
        <f t="shared" ca="1" si="175"/>
        <v>6076.2237797996058</v>
      </c>
      <c r="EB71" s="32">
        <f t="shared" ref="EB71:EB120" ca="1" si="178">EA71*DV71</f>
        <v>0.62351391628427477</v>
      </c>
      <c r="EC71" s="32">
        <f ca="1">EA71*'3) Value'!AN83</f>
        <v>0</v>
      </c>
      <c r="EE71" s="32">
        <f>IF(AND('3) Value'!AB83="Alive",'3) Value'!AE83="Alive"),'3) Value'!AM83+'3) 2016 cases'!DZ71,0)</f>
        <v>0</v>
      </c>
      <c r="EF71" s="32">
        <f>IF(OR(AND('3) Value'!AB83="Deceased",'3) Value'!AE83="Alive"),(AND('3) Value'!AB83="Alive",'3) Value'!AE83="Deceased"))),1,0)</f>
        <v>1</v>
      </c>
      <c r="EG71" s="32">
        <f ca="1">IF(EF71=1,'3) Value'!AM83+'3) 2016 cases'!DZ71,0)</f>
        <v>-715.30017871053133</v>
      </c>
    </row>
    <row r="72" spans="2:137" x14ac:dyDescent="0.25">
      <c r="C72" s="32" t="s">
        <v>11</v>
      </c>
      <c r="D72" s="32" t="s">
        <v>12</v>
      </c>
      <c r="E72" s="49">
        <v>16190</v>
      </c>
      <c r="F72" s="32" t="s">
        <v>13</v>
      </c>
      <c r="G72" s="32" t="s">
        <v>14</v>
      </c>
      <c r="H72" s="49">
        <v>17972</v>
      </c>
      <c r="I72" s="32" t="s">
        <v>13</v>
      </c>
      <c r="J72" s="32" t="s">
        <v>20</v>
      </c>
      <c r="K72" s="52">
        <v>385000</v>
      </c>
      <c r="L72" s="52">
        <v>7.25</v>
      </c>
      <c r="M72" s="52">
        <v>84798</v>
      </c>
      <c r="O72" s="48">
        <f>ROUND(($B$1-E72)/365,0)</f>
        <v>72</v>
      </c>
      <c r="P72" s="32">
        <f>ROUND(($B$1-H72)/365,0)</f>
        <v>67</v>
      </c>
      <c r="Q72" s="32">
        <f>INDEX('2b)Working'!$I$61:$P$61,MATCH($J72,'2b)Working'!$I$60:$P$60,0))</f>
        <v>7.4552232955274328E-2</v>
      </c>
      <c r="R72" s="32">
        <f>INDEX('2b)Working'!$I$62:$P$62,MATCH($J72,'2b)Working'!$I$60:$P$60,0))</f>
        <v>6.4868498859960141E-2</v>
      </c>
      <c r="T72" s="9">
        <f t="shared" ca="1" si="176"/>
        <v>89856.133274541775</v>
      </c>
      <c r="U72" s="10"/>
      <c r="V72" s="32">
        <f ca="1">IFERROR(($K72*EXP(V$69*($Q72+0.5*($R72)^2))*_xlfn.NORM.DIST((LN(($M72*EXP($L72/100*V$69))/($K72))-$Q72*V$69)/($R72*SQRT(V$69))-$R72*SQRT(V$69),0,1,TRUE)+$M72*EXP($L72/100*V$69)*(1-_xlfn.NORM.DIST((LN(($M72*EXP($L72/100*V$69))/($K72))-$Q72*V$69)/($R72*SQRT(V$69)),0,1,TRUE)))*EXP(-0.07*V$69)*(INDEX('3)tpx females'!BD$57:BD$107,MATCH('3) 2016 cases'!$P72,'3)tpx females'!$BB$57:$BB$107,0))+INDEX('3)tpx males'!BD$57:BD$107,MATCH($O72,'3)tpx males'!$BB$57:$BB$107,0))-(INDEX('3)tpx males'!BC$110:BC$160,MATCH($O72,'3)tpx males'!$BB$110:$BB$160,0))*INDEX('3)tpx females'!BC$111:BC$161,MATCH('3) 2016 cases'!$P72,'3)tpx females'!$BB$111:$BB$161,0))*(1-(EXP(-INDEX('3)tpx males'!BD$4:BD$54,MATCH($O72,'3)tpx males'!$BB$4:$BB$54,0)))*EXP(-INDEX('3)tpx females'!BD$3:BD$53,MATCH('3) 2016 cases'!$P72,'3)tpx females'!$BB$3:$BB$53,0))))))),0)</f>
        <v>11.82085821170913</v>
      </c>
      <c r="W72" s="32">
        <f ca="1">IFERROR(($K72*EXP(W$69*($Q72+0.5*($R72)^2))*_xlfn.NORM.DIST((LN(($M72*EXP($L72/100*W$69))/($K72))-$Q72*W$69)/($R72*SQRT(W$69))-$R72*SQRT(W$69),0,1,TRUE)+$M72*EXP($L72/100*W$69)*(1-_xlfn.NORM.DIST((LN(($M72*EXP($L72/100*W$69))/($K72))-$Q72*W$69)/($R72*SQRT(W$69)),0,1,TRUE)))*EXP(-0.07*W$69)*(INDEX('3)tpx females'!BE$57:BE$107,MATCH('3) 2016 cases'!$P72,'3)tpx females'!$BB$57:$BB$107,0))+INDEX('3)tpx males'!BE$57:BE$107,MATCH($O72,'3)tpx males'!$BB$57:$BB$107,0))-(INDEX('3)tpx males'!BD$110:BD$160,MATCH($O72,'3)tpx males'!$BB$110:$BB$160,0))*INDEX('3)tpx females'!BD$111:BD$161,MATCH('3) 2016 cases'!$P72,'3)tpx females'!$BB$111:$BB$161,0))*(1-(EXP(-INDEX('3)tpx males'!BE$4:BE$54,MATCH($O72,'3)tpx males'!$BB$4:$BB$54,0)))*EXP(-INDEX('3)tpx females'!BE$3:BE$53,MATCH('3) 2016 cases'!$P72,'3)tpx females'!$BB$3:$BB$53,0))))))),0)</f>
        <v>37.110341224534288</v>
      </c>
      <c r="X72" s="32">
        <f ca="1">IFERROR(($K72*EXP(X$69*($Q72+0.5*($R72)^2))*_xlfn.NORM.DIST((LN(($M72*EXP($L72/100*X$69))/($K72))-$Q72*X$69)/($R72*SQRT(X$69))-$R72*SQRT(X$69),0,1,TRUE)+$M72*EXP($L72/100*X$69)*(1-_xlfn.NORM.DIST((LN(($M72*EXP($L72/100*X$69))/($K72))-$Q72*X$69)/($R72*SQRT(X$69)),0,1,TRUE)))*EXP(-0.07*X$69)*(INDEX('3)tpx females'!BF$57:BF$107,MATCH('3) 2016 cases'!$P72,'3)tpx females'!$BB$57:$BB$107,0))+INDEX('3)tpx males'!BF$57:BF$107,MATCH($O72,'3)tpx males'!$BB$57:$BB$107,0))-(INDEX('3)tpx males'!BE$110:BE$160,MATCH($O72,'3)tpx males'!$BB$110:$BB$160,0))*INDEX('3)tpx females'!BE$111:BE$161,MATCH('3) 2016 cases'!$P72,'3)tpx females'!$BB$111:$BB$161,0))*(1-(EXP(-INDEX('3)tpx males'!BF$4:BF$54,MATCH($O72,'3)tpx males'!$BB$4:$BB$54,0)))*EXP(-INDEX('3)tpx females'!BF$3:BF$53,MATCH('3) 2016 cases'!$P72,'3)tpx females'!$BB$3:$BB$53,0))))))),0)</f>
        <v>73.669052227007327</v>
      </c>
      <c r="Y72" s="32">
        <f ca="1">IFERROR(($K72*EXP(Y$69*($Q72+0.5*($R72)^2))*_xlfn.NORM.DIST((LN(($M72*EXP($L72/100*Y$69))/($K72))-$Q72*Y$69)/($R72*SQRT(Y$69))-$R72*SQRT(Y$69),0,1,TRUE)+$M72*EXP($L72/100*Y$69)*(1-_xlfn.NORM.DIST((LN(($M72*EXP($L72/100*Y$69))/($K72))-$Q72*Y$69)/($R72*SQRT(Y$69)),0,1,TRUE)))*EXP(-0.07*Y$69)*(INDEX('3)tpx females'!BG$57:BG$107,MATCH('3) 2016 cases'!$P72,'3)tpx females'!$BB$57:$BB$107,0))+INDEX('3)tpx males'!BG$57:BG$107,MATCH($O72,'3)tpx males'!$BB$57:$BB$107,0))-(INDEX('3)tpx males'!BF$110:BF$160,MATCH($O72,'3)tpx males'!$BB$110:$BB$160,0))*INDEX('3)tpx females'!BF$111:BF$161,MATCH('3) 2016 cases'!$P72,'3)tpx females'!$BB$111:$BB$161,0))*(1-(EXP(-INDEX('3)tpx males'!BG$4:BG$54,MATCH($O72,'3)tpx males'!$BB$4:$BB$54,0)))*EXP(-INDEX('3)tpx females'!BG$3:BG$53,MATCH('3) 2016 cases'!$P72,'3)tpx females'!$BB$3:$BB$53,0))))))),0)</f>
        <v>113.40194936651744</v>
      </c>
      <c r="Z72" s="32">
        <f ca="1">IFERROR(($K72*EXP(Z$69*($Q72+0.5*($R72)^2))*_xlfn.NORM.DIST((LN(($M72*EXP($L72/100*Z$69))/($K72))-$Q72*Z$69)/($R72*SQRT(Z$69))-$R72*SQRT(Z$69),0,1,TRUE)+$M72*EXP($L72/100*Z$69)*(1-_xlfn.NORM.DIST((LN(($M72*EXP($L72/100*Z$69))/($K72))-$Q72*Z$69)/($R72*SQRT(Z$69)),0,1,TRUE)))*EXP(-0.07*Z$69)*(INDEX('3)tpx females'!BH$57:BH$107,MATCH('3) 2016 cases'!$P72,'3)tpx females'!$BB$57:$BB$107,0))+INDEX('3)tpx males'!BH$57:BH$107,MATCH($O72,'3)tpx males'!$BB$57:$BB$107,0))-(INDEX('3)tpx males'!BG$110:BG$160,MATCH($O72,'3)tpx males'!$BB$110:$BB$160,0))*INDEX('3)tpx females'!BG$111:BG$161,MATCH('3) 2016 cases'!$P72,'3)tpx females'!$BB$111:$BB$161,0))*(1-(EXP(-INDEX('3)tpx males'!BH$4:BH$54,MATCH($O72,'3)tpx males'!$BB$4:$BB$54,0)))*EXP(-INDEX('3)tpx females'!BH$3:BH$53,MATCH('3) 2016 cases'!$P72,'3)tpx females'!$BB$3:$BB$53,0))))))),0)</f>
        <v>174.48569346643362</v>
      </c>
      <c r="AA72" s="32">
        <f ca="1">IFERROR(($K72*EXP(AA$69*($Q72+0.5*($R72)^2))*_xlfn.NORM.DIST((LN(($M72*EXP($L72/100*AA$69))/($K72))-$Q72*AA$69)/($R72*SQRT(AA$69))-$R72*SQRT(AA$69),0,1,TRUE)+$M72*EXP($L72/100*AA$69)*(1-_xlfn.NORM.DIST((LN(($M72*EXP($L72/100*AA$69))/($K72))-$Q72*AA$69)/($R72*SQRT(AA$69)),0,1,TRUE)))*EXP(-0.07*AA$69)*(INDEX('3)tpx females'!BI$57:BI$107,MATCH('3) 2016 cases'!$P72,'3)tpx females'!$BB$57:$BB$107,0))+INDEX('3)tpx males'!BI$57:BI$107,MATCH($O72,'3)tpx males'!$BB$57:$BB$107,0))-(INDEX('3)tpx males'!BH$110:BH$160,MATCH($O72,'3)tpx males'!$BB$110:$BB$160,0))*INDEX('3)tpx females'!BH$111:BH$161,MATCH('3) 2016 cases'!$P72,'3)tpx females'!$BB$111:$BB$161,0))*(1-(EXP(-INDEX('3)tpx males'!BI$4:BI$54,MATCH($O72,'3)tpx males'!$BB$4:$BB$54,0)))*EXP(-INDEX('3)tpx females'!BI$3:BI$53,MATCH('3) 2016 cases'!$P72,'3)tpx females'!$BB$3:$BB$53,0))))))),0)</f>
        <v>246.93426044240272</v>
      </c>
      <c r="AB72" s="32">
        <f ca="1">IFERROR(($K72*EXP(AB$69*($Q72+0.5*($R72)^2))*_xlfn.NORM.DIST((LN(($M72*EXP($L72/100*AB$69))/($K72))-$Q72*AB$69)/($R72*SQRT(AB$69))-$R72*SQRT(AB$69),0,1,TRUE)+$M72*EXP($L72/100*AB$69)*(1-_xlfn.NORM.DIST((LN(($M72*EXP($L72/100*AB$69))/($K72))-$Q72*AB$69)/($R72*SQRT(AB$69)),0,1,TRUE)))*EXP(-0.07*AB$69)*(INDEX('3)tpx females'!BJ$57:BJ$107,MATCH('3) 2016 cases'!$P72,'3)tpx females'!$BB$57:$BB$107,0))+INDEX('3)tpx males'!BJ$57:BJ$107,MATCH($O72,'3)tpx males'!$BB$57:$BB$107,0))-(INDEX('3)tpx males'!BI$110:BI$160,MATCH($O72,'3)tpx males'!$BB$110:$BB$160,0))*INDEX('3)tpx females'!BI$111:BI$161,MATCH('3) 2016 cases'!$P72,'3)tpx females'!$BB$111:$BB$161,0))*(1-(EXP(-INDEX('3)tpx males'!BJ$4:BJ$54,MATCH($O72,'3)tpx males'!$BB$4:$BB$54,0)))*EXP(-INDEX('3)tpx females'!BJ$3:BJ$53,MATCH('3) 2016 cases'!$P72,'3)tpx females'!$BB$3:$BB$53,0))))))),0)</f>
        <v>309.53932691974535</v>
      </c>
      <c r="AC72" s="32">
        <f ca="1">IFERROR(($K72*EXP(AC$69*($Q72+0.5*($R72)^2))*_xlfn.NORM.DIST((LN(($M72*EXP($L72/100*AC$69))/($K72))-$Q72*AC$69)/($R72*SQRT(AC$69))-$R72*SQRT(AC$69),0,1,TRUE)+$M72*EXP($L72/100*AC$69)*(1-_xlfn.NORM.DIST((LN(($M72*EXP($L72/100*AC$69))/($K72))-$Q72*AC$69)/($R72*SQRT(AC$69)),0,1,TRUE)))*EXP(-0.07*AC$69)*(INDEX('3)tpx females'!BK$57:BK$107,MATCH('3) 2016 cases'!$P72,'3)tpx females'!$BB$57:$BB$107,0))+INDEX('3)tpx males'!BK$57:BK$107,MATCH($O72,'3)tpx males'!$BB$57:$BB$107,0))-(INDEX('3)tpx males'!BJ$110:BJ$160,MATCH($O72,'3)tpx males'!$BB$110:$BB$160,0))*INDEX('3)tpx females'!BJ$111:BJ$161,MATCH('3) 2016 cases'!$P72,'3)tpx females'!$BB$111:$BB$161,0))*(1-(EXP(-INDEX('3)tpx males'!BK$4:BK$54,MATCH($O72,'3)tpx males'!$BB$4:$BB$54,0)))*EXP(-INDEX('3)tpx females'!BK$3:BK$53,MATCH('3) 2016 cases'!$P72,'3)tpx females'!$BB$3:$BB$53,0))))))),0)</f>
        <v>432.91658857102203</v>
      </c>
      <c r="AD72" s="32">
        <f ca="1">IFERROR(($K72*EXP(AD$69*($Q72+0.5*($R72)^2))*_xlfn.NORM.DIST((LN(($M72*EXP($L72/100*AD$69))/($K72))-$Q72*AD$69)/($R72*SQRT(AD$69))-$R72*SQRT(AD$69),0,1,TRUE)+$M72*EXP($L72/100*AD$69)*(1-_xlfn.NORM.DIST((LN(($M72*EXP($L72/100*AD$69))/($K72))-$Q72*AD$69)/($R72*SQRT(AD$69)),0,1,TRUE)))*EXP(-0.07*AD$69)*(INDEX('3)tpx females'!BL$57:BL$107,MATCH('3) 2016 cases'!$P72,'3)tpx females'!$BB$57:$BB$107,0))+INDEX('3)tpx males'!BL$57:BL$107,MATCH($O72,'3)tpx males'!$BB$57:$BB$107,0))-(INDEX('3)tpx males'!BK$110:BK$160,MATCH($O72,'3)tpx males'!$BB$110:$BB$160,0))*INDEX('3)tpx females'!BK$111:BK$161,MATCH('3) 2016 cases'!$P72,'3)tpx females'!$BB$111:$BB$161,0))*(1-(EXP(-INDEX('3)tpx males'!BL$4:BL$54,MATCH($O72,'3)tpx males'!$BB$4:$BB$54,0)))*EXP(-INDEX('3)tpx females'!BL$3:BL$53,MATCH('3) 2016 cases'!$P72,'3)tpx females'!$BB$3:$BB$53,0))))))),0)</f>
        <v>517.41386963791024</v>
      </c>
      <c r="AE72" s="32">
        <f ca="1">IFERROR(($K72*EXP(AE$69*($Q72+0.5*($R72)^2))*_xlfn.NORM.DIST((LN(($M72*EXP($L72/100*AE$69))/($K72))-$Q72*AE$69)/($R72*SQRT(AE$69))-$R72*SQRT(AE$69),0,1,TRUE)+$M72*EXP($L72/100*AE$69)*(1-_xlfn.NORM.DIST((LN(($M72*EXP($L72/100*AE$69))/($K72))-$Q72*AE$69)/($R72*SQRT(AE$69)),0,1,TRUE)))*EXP(-0.07*AE$69)*(INDEX('3)tpx females'!BM$57:BM$107,MATCH('3) 2016 cases'!$P72,'3)tpx females'!$BB$57:$BB$107,0))+INDEX('3)tpx males'!BM$57:BM$107,MATCH($O72,'3)tpx males'!$BB$57:$BB$107,0))-(INDEX('3)tpx males'!BL$110:BL$160,MATCH($O72,'3)tpx males'!$BB$110:$BB$160,0))*INDEX('3)tpx females'!BL$111:BL$161,MATCH('3) 2016 cases'!$P72,'3)tpx females'!$BB$111:$BB$161,0))*(1-(EXP(-INDEX('3)tpx males'!BM$4:BM$54,MATCH($O72,'3)tpx males'!$BB$4:$BB$54,0)))*EXP(-INDEX('3)tpx females'!BM$3:BM$53,MATCH('3) 2016 cases'!$P72,'3)tpx females'!$BB$3:$BB$53,0))))))),0)</f>
        <v>662.95596945238697</v>
      </c>
      <c r="AF72" s="32">
        <f ca="1">IFERROR(($K72*EXP(AF$69*($Q72+0.5*($R72)^2))*_xlfn.NORM.DIST((LN(($M72*EXP($L72/100*AF$69))/($K72))-$Q72*AF$69)/($R72*SQRT(AF$69))-$R72*SQRT(AF$69),0,1,TRUE)+$M72*EXP($L72/100*AF$69)*(1-_xlfn.NORM.DIST((LN(($M72*EXP($L72/100*AF$69))/($K72))-$Q72*AF$69)/($R72*SQRT(AF$69)),0,1,TRUE)))*EXP(-0.07*AF$69)*(INDEX('3)tpx females'!BN$57:BN$107,MATCH('3) 2016 cases'!$P72,'3)tpx females'!$BB$57:$BB$107,0))+INDEX('3)tpx males'!BN$57:BN$107,MATCH($O72,'3)tpx males'!$BB$57:$BB$107,0))-(INDEX('3)tpx males'!BM$110:BM$160,MATCH($O72,'3)tpx males'!$BB$110:$BB$160,0))*INDEX('3)tpx females'!BM$111:BM$161,MATCH('3) 2016 cases'!$P72,'3)tpx females'!$BB$111:$BB$161,0))*(1-(EXP(-INDEX('3)tpx males'!BN$4:BN$54,MATCH($O72,'3)tpx males'!$BB$4:$BB$54,0)))*EXP(-INDEX('3)tpx females'!BN$3:BN$53,MATCH('3) 2016 cases'!$P72,'3)tpx females'!$BB$3:$BB$53,0))))))),0)</f>
        <v>849.18183453874553</v>
      </c>
      <c r="AG72" s="32">
        <f ca="1">IFERROR(($K72*EXP(AG$69*($Q72+0.5*($R72)^2))*_xlfn.NORM.DIST((LN(($M72*EXP($L72/100*AG$69))/($K72))-$Q72*AG$69)/($R72*SQRT(AG$69))-$R72*SQRT(AG$69),0,1,TRUE)+$M72*EXP($L72/100*AG$69)*(1-_xlfn.NORM.DIST((LN(($M72*EXP($L72/100*AG$69))/($K72))-$Q72*AG$69)/($R72*SQRT(AG$69)),0,1,TRUE)))*EXP(-0.07*AG$69)*(INDEX('3)tpx females'!BO$57:BO$107,MATCH('3) 2016 cases'!$P72,'3)tpx females'!$BB$57:$BB$107,0))+INDEX('3)tpx males'!BO$57:BO$107,MATCH($O72,'3)tpx males'!$BB$57:$BB$107,0))-(INDEX('3)tpx males'!BN$110:BN$160,MATCH($O72,'3)tpx males'!$BB$110:$BB$160,0))*INDEX('3)tpx females'!BN$111:BN$161,MATCH('3) 2016 cases'!$P72,'3)tpx females'!$BB$111:$BB$161,0))*(1-(EXP(-INDEX('3)tpx males'!BO$4:BO$54,MATCH($O72,'3)tpx males'!$BB$4:$BB$54,0)))*EXP(-INDEX('3)tpx females'!BO$3:BO$53,MATCH('3) 2016 cases'!$P72,'3)tpx females'!$BB$3:$BB$53,0))))))),0)</f>
        <v>1046.2260440287284</v>
      </c>
      <c r="AH72" s="32">
        <f ca="1">IFERROR(($K72*EXP(AH$69*($Q72+0.5*($R72)^2))*_xlfn.NORM.DIST((LN(($M72*EXP($L72/100*AH$69))/($K72))-$Q72*AH$69)/($R72*SQRT(AH$69))-$R72*SQRT(AH$69),0,1,TRUE)+$M72*EXP($L72/100*AH$69)*(1-_xlfn.NORM.DIST((LN(($M72*EXP($L72/100*AH$69))/($K72))-$Q72*AH$69)/($R72*SQRT(AH$69)),0,1,TRUE)))*EXP(-0.07*AH$69)*(INDEX('3)tpx females'!BP$57:BP$107,MATCH('3) 2016 cases'!$P72,'3)tpx females'!$BB$57:$BB$107,0))+INDEX('3)tpx males'!BP$57:BP$107,MATCH($O72,'3)tpx males'!$BB$57:$BB$107,0))-(INDEX('3)tpx males'!BO$110:BO$160,MATCH($O72,'3)tpx males'!$BB$110:$BB$160,0))*INDEX('3)tpx females'!BO$111:BO$161,MATCH('3) 2016 cases'!$P72,'3)tpx females'!$BB$111:$BB$161,0))*(1-(EXP(-INDEX('3)tpx males'!BP$4:BP$54,MATCH($O72,'3)tpx males'!$BB$4:$BB$54,0)))*EXP(-INDEX('3)tpx females'!BP$3:BP$53,MATCH('3) 2016 cases'!$P72,'3)tpx females'!$BB$3:$BB$53,0))))))),0)</f>
        <v>1255.5748185266623</v>
      </c>
      <c r="AI72" s="32">
        <f ca="1">IFERROR(($K72*EXP(AI$69*($Q72+0.5*($R72)^2))*_xlfn.NORM.DIST((LN(($M72*EXP($L72/100*AI$69))/($K72))-$Q72*AI$69)/($R72*SQRT(AI$69))-$R72*SQRT(AI$69),0,1,TRUE)+$M72*EXP($L72/100*AI$69)*(1-_xlfn.NORM.DIST((LN(($M72*EXP($L72/100*AI$69))/($K72))-$Q72*AI$69)/($R72*SQRT(AI$69)),0,1,TRUE)))*EXP(-0.07*AI$69)*(INDEX('3)tpx females'!BQ$57:BQ$107,MATCH('3) 2016 cases'!$P72,'3)tpx females'!$BB$57:$BB$107,0))+INDEX('3)tpx males'!BQ$57:BQ$107,MATCH($O72,'3)tpx males'!$BB$57:$BB$107,0))-(INDEX('3)tpx males'!BP$110:BP$160,MATCH($O72,'3)tpx males'!$BB$110:$BB$160,0))*INDEX('3)tpx females'!BP$111:BP$161,MATCH('3) 2016 cases'!$P72,'3)tpx females'!$BB$111:$BB$161,0))*(1-(EXP(-INDEX('3)tpx males'!BQ$4:BQ$54,MATCH($O72,'3)tpx males'!$BB$4:$BB$54,0)))*EXP(-INDEX('3)tpx females'!BQ$3:BQ$53,MATCH('3) 2016 cases'!$P72,'3)tpx females'!$BB$3:$BB$53,0))))))),0)</f>
        <v>1546.0503936605348</v>
      </c>
      <c r="AJ72" s="32">
        <f ca="1">IFERROR(($K72*EXP(AJ$69*($Q72+0.5*($R72)^2))*_xlfn.NORM.DIST((LN(($M72*EXP($L72/100*AJ$69))/($K72))-$Q72*AJ$69)/($R72*SQRT(AJ$69))-$R72*SQRT(AJ$69),0,1,TRUE)+$M72*EXP($L72/100*AJ$69)*(1-_xlfn.NORM.DIST((LN(($M72*EXP($L72/100*AJ$69))/($K72))-$Q72*AJ$69)/($R72*SQRT(AJ$69)),0,1,TRUE)))*EXP(-0.07*AJ$69)*(INDEX('3)tpx females'!BR$57:BR$107,MATCH('3) 2016 cases'!$P72,'3)tpx females'!$BB$57:$BB$107,0))+INDEX('3)tpx males'!BR$57:BR$107,MATCH($O72,'3)tpx males'!$BB$57:$BB$107,0))-(INDEX('3)tpx males'!BQ$110:BQ$160,MATCH($O72,'3)tpx males'!$BB$110:$BB$160,0))*INDEX('3)tpx females'!BQ$111:BQ$161,MATCH('3) 2016 cases'!$P72,'3)tpx females'!$BB$111:$BB$161,0))*(1-(EXP(-INDEX('3)tpx males'!BR$4:BR$54,MATCH($O72,'3)tpx males'!$BB$4:$BB$54,0)))*EXP(-INDEX('3)tpx females'!BR$3:BR$53,MATCH('3) 2016 cases'!$P72,'3)tpx females'!$BB$3:$BB$53,0))))))),0)</f>
        <v>1967.1274761704635</v>
      </c>
      <c r="AK72" s="32">
        <f ca="1">IFERROR(($K72*EXP(AK$69*($Q72+0.5*($R72)^2))*_xlfn.NORM.DIST((LN(($M72*EXP($L72/100*AK$69))/($K72))-$Q72*AK$69)/($R72*SQRT(AK$69))-$R72*SQRT(AK$69),0,1,TRUE)+$M72*EXP($L72/100*AK$69)*(1-_xlfn.NORM.DIST((LN(($M72*EXP($L72/100*AK$69))/($K72))-$Q72*AK$69)/($R72*SQRT(AK$69)),0,1,TRUE)))*EXP(-0.07*AK$69)*(INDEX('3)tpx females'!BS$57:BS$107,MATCH('3) 2016 cases'!$P72,'3)tpx females'!$BB$57:$BB$107,0))+INDEX('3)tpx males'!BS$57:BS$107,MATCH($O72,'3)tpx males'!$BB$57:$BB$107,0))-(INDEX('3)tpx males'!BR$110:BR$160,MATCH($O72,'3)tpx males'!$BB$110:$BB$160,0))*INDEX('3)tpx females'!BR$111:BR$161,MATCH('3) 2016 cases'!$P72,'3)tpx females'!$BB$111:$BB$161,0))*(1-(EXP(-INDEX('3)tpx males'!BS$4:BS$54,MATCH($O72,'3)tpx males'!$BB$4:$BB$54,0)))*EXP(-INDEX('3)tpx females'!BS$3:BS$53,MATCH('3) 2016 cases'!$P72,'3)tpx females'!$BB$3:$BB$53,0))))))),0)</f>
        <v>2310.444349344175</v>
      </c>
      <c r="AL72" s="32">
        <f ca="1">IFERROR(($K72*EXP(AL$69*($Q72+0.5*($R72)^2))*_xlfn.NORM.DIST((LN(($M72*EXP($L72/100*AL$69))/($K72))-$Q72*AL$69)/($R72*SQRT(AL$69))-$R72*SQRT(AL$69),0,1,TRUE)+$M72*EXP($L72/100*AL$69)*(1-_xlfn.NORM.DIST((LN(($M72*EXP($L72/100*AL$69))/($K72))-$Q72*AL$69)/($R72*SQRT(AL$69)),0,1,TRUE)))*EXP(-0.07*AL$69)*(INDEX('3)tpx females'!BT$57:BT$107,MATCH('3) 2016 cases'!$P72,'3)tpx females'!$BB$57:$BB$107,0))+INDEX('3)tpx males'!BT$57:BT$107,MATCH($O72,'3)tpx males'!$BB$57:$BB$107,0))-(INDEX('3)tpx males'!BS$110:BS$160,MATCH($O72,'3)tpx males'!$BB$110:$BB$160,0))*INDEX('3)tpx females'!BS$111:BS$161,MATCH('3) 2016 cases'!$P72,'3)tpx females'!$BB$111:$BB$161,0))*(1-(EXP(-INDEX('3)tpx males'!BT$4:BT$54,MATCH($O72,'3)tpx males'!$BB$4:$BB$54,0)))*EXP(-INDEX('3)tpx females'!BT$3:BT$53,MATCH('3) 2016 cases'!$P72,'3)tpx females'!$BB$3:$BB$53,0))))))),0)</f>
        <v>2763.9952735891638</v>
      </c>
      <c r="AM72" s="32">
        <f ca="1">IFERROR(($K72*EXP(AM$69*($Q72+0.5*($R72)^2))*_xlfn.NORM.DIST((LN(($M72*EXP($L72/100*AM$69))/($K72))-$Q72*AM$69)/($R72*SQRT(AM$69))-$R72*SQRT(AM$69),0,1,TRUE)+$M72*EXP($L72/100*AM$69)*(1-_xlfn.NORM.DIST((LN(($M72*EXP($L72/100*AM$69))/($K72))-$Q72*AM$69)/($R72*SQRT(AM$69)),0,1,TRUE)))*EXP(-0.07*AM$69)*(INDEX('3)tpx females'!BU$57:BU$107,MATCH('3) 2016 cases'!$P72,'3)tpx females'!$BB$57:$BB$107,0))+INDEX('3)tpx males'!BU$57:BU$107,MATCH($O72,'3)tpx males'!$BB$57:$BB$107,0))-(INDEX('3)tpx males'!BT$110:BT$160,MATCH($O72,'3)tpx males'!$BB$110:$BB$160,0))*INDEX('3)tpx females'!BT$111:BT$161,MATCH('3) 2016 cases'!$P72,'3)tpx females'!$BB$111:$BB$161,0))*(1-(EXP(-INDEX('3)tpx males'!BU$4:BU$54,MATCH($O72,'3)tpx males'!$BB$4:$BB$54,0)))*EXP(-INDEX('3)tpx females'!BU$3:BU$53,MATCH('3) 2016 cases'!$P72,'3)tpx females'!$BB$3:$BB$53,0))))))),0)</f>
        <v>3201.1382419546217</v>
      </c>
      <c r="AN72" s="32">
        <f ca="1">IFERROR(($K72*EXP(AN$69*($Q72+0.5*($R72)^2))*_xlfn.NORM.DIST((LN(($M72*EXP($L72/100*AN$69))/($K72))-$Q72*AN$69)/($R72*SQRT(AN$69))-$R72*SQRT(AN$69),0,1,TRUE)+$M72*EXP($L72/100*AN$69)*(1-_xlfn.NORM.DIST((LN(($M72*EXP($L72/100*AN$69))/($K72))-$Q72*AN$69)/($R72*SQRT(AN$69)),0,1,TRUE)))*EXP(-0.07*AN$69)*(INDEX('3)tpx females'!BV$57:BV$107,MATCH('3) 2016 cases'!$P72,'3)tpx females'!$BB$57:$BB$107,0))+INDEX('3)tpx males'!BV$57:BV$107,MATCH($O72,'3)tpx males'!$BB$57:$BB$107,0))-(INDEX('3)tpx males'!BU$110:BU$160,MATCH($O72,'3)tpx males'!$BB$110:$BB$160,0))*INDEX('3)tpx females'!BU$111:BU$161,MATCH('3) 2016 cases'!$P72,'3)tpx females'!$BB$111:$BB$161,0))*(1-(EXP(-INDEX('3)tpx males'!BV$4:BV$54,MATCH($O72,'3)tpx males'!$BB$4:$BB$54,0)))*EXP(-INDEX('3)tpx females'!BV$3:BV$53,MATCH('3) 2016 cases'!$P72,'3)tpx females'!$BB$3:$BB$53,0))))))),0)</f>
        <v>3667.0727816699464</v>
      </c>
      <c r="AO72" s="32">
        <f ca="1">IFERROR(($K72*EXP(AO$69*($Q72+0.5*($R72)^2))*_xlfn.NORM.DIST((LN(($M72*EXP($L72/100*AO$69))/($K72))-$Q72*AO$69)/($R72*SQRT(AO$69))-$R72*SQRT(AO$69),0,1,TRUE)+$M72*EXP($L72/100*AO$69)*(1-_xlfn.NORM.DIST((LN(($M72*EXP($L72/100*AO$69))/($K72))-$Q72*AO$69)/($R72*SQRT(AO$69)),0,1,TRUE)))*EXP(-0.07*AO$69)*(INDEX('3)tpx females'!BW$57:BW$107,MATCH('3) 2016 cases'!$P72,'3)tpx females'!$BB$57:$BB$107,0))+INDEX('3)tpx males'!BW$57:BW$107,MATCH($O72,'3)tpx males'!$BB$57:$BB$107,0))-(INDEX('3)tpx males'!BV$110:BV$160,MATCH($O72,'3)tpx males'!$BB$110:$BB$160,0))*INDEX('3)tpx females'!BV$111:BV$161,MATCH('3) 2016 cases'!$P72,'3)tpx females'!$BB$111:$BB$161,0))*(1-(EXP(-INDEX('3)tpx males'!BW$4:BW$54,MATCH($O72,'3)tpx males'!$BB$4:$BB$54,0)))*EXP(-INDEX('3)tpx females'!BW$3:BW$53,MATCH('3) 2016 cases'!$P72,'3)tpx females'!$BB$3:$BB$53,0))))))),0)</f>
        <v>4330.7957718001508</v>
      </c>
      <c r="AP72" s="32">
        <f ca="1">IFERROR(($K72*EXP(AP$69*($Q72+0.5*($R72)^2))*_xlfn.NORM.DIST((LN(($M72*EXP($L72/100*AP$69))/($K72))-$Q72*AP$69)/($R72*SQRT(AP$69))-$R72*SQRT(AP$69),0,1,TRUE)+$M72*EXP($L72/100*AP$69)*(1-_xlfn.NORM.DIST((LN(($M72*EXP($L72/100*AP$69))/($K72))-$Q72*AP$69)/($R72*SQRT(AP$69)),0,1,TRUE)))*EXP(-0.07*AP$69)*(INDEX('3)tpx females'!BX$57:BX$107,MATCH('3) 2016 cases'!$P72,'3)tpx females'!$BB$57:$BB$107,0))+INDEX('3)tpx males'!BX$57:BX$107,MATCH($O72,'3)tpx males'!$BB$57:$BB$107,0))-(INDEX('3)tpx males'!BW$110:BW$160,MATCH($O72,'3)tpx males'!$BB$110:$BB$160,0))*INDEX('3)tpx females'!BW$111:BW$161,MATCH('3) 2016 cases'!$P72,'3)tpx females'!$BB$111:$BB$161,0))*(1-(EXP(-INDEX('3)tpx males'!BX$4:BX$54,MATCH($O72,'3)tpx males'!$BB$4:$BB$54,0)))*EXP(-INDEX('3)tpx females'!BX$3:BX$53,MATCH('3) 2016 cases'!$P72,'3)tpx females'!$BB$3:$BB$53,0))))))),0)</f>
        <v>4599.1093778658433</v>
      </c>
      <c r="AQ72" s="32">
        <f ca="1">IFERROR(($K72*EXP(AQ$69*($Q72+0.5*($R72)^2))*_xlfn.NORM.DIST((LN(($M72*EXP($L72/100*AQ$69))/($K72))-$Q72*AQ$69)/($R72*SQRT(AQ$69))-$R72*SQRT(AQ$69),0,1,TRUE)+$M72*EXP($L72/100*AQ$69)*(1-_xlfn.NORM.DIST((LN(($M72*EXP($L72/100*AQ$69))/($K72))-$Q72*AQ$69)/($R72*SQRT(AQ$69)),0,1,TRUE)))*EXP(-0.07*AQ$69)*(INDEX('3)tpx females'!BY$57:BY$107,MATCH('3) 2016 cases'!$P72,'3)tpx females'!$BB$57:$BB$107,0))+INDEX('3)tpx males'!BY$57:BY$107,MATCH($O72,'3)tpx males'!$BB$57:$BB$107,0))-(INDEX('3)tpx males'!BX$110:BX$160,MATCH($O72,'3)tpx males'!$BB$110:$BB$160,0))*INDEX('3)tpx females'!BX$111:BX$161,MATCH('3) 2016 cases'!$P72,'3)tpx females'!$BB$111:$BB$161,0))*(1-(EXP(-INDEX('3)tpx males'!BY$4:BY$54,MATCH($O72,'3)tpx males'!$BB$4:$BB$54,0)))*EXP(-INDEX('3)tpx females'!BY$3:BY$53,MATCH('3) 2016 cases'!$P72,'3)tpx females'!$BB$3:$BB$53,0))))))),0)</f>
        <v>5135.2386016665914</v>
      </c>
      <c r="AR72" s="32">
        <f ca="1">IFERROR(($K72*EXP(AR$69*($Q72+0.5*($R72)^2))*_xlfn.NORM.DIST((LN(($M72*EXP($L72/100*AR$69))/($K72))-$Q72*AR$69)/($R72*SQRT(AR$69))-$R72*SQRT(AR$69),0,1,TRUE)+$M72*EXP($L72/100*AR$69)*(1-_xlfn.NORM.DIST((LN(($M72*EXP($L72/100*AR$69))/($K72))-$Q72*AR$69)/($R72*SQRT(AR$69)),0,1,TRUE)))*EXP(-0.07*AR$69)*(INDEX('3)tpx females'!BZ$57:BZ$107,MATCH('3) 2016 cases'!$P72,'3)tpx females'!$BB$57:$BB$107,0))+INDEX('3)tpx males'!BZ$57:BZ$107,MATCH($O72,'3)tpx males'!$BB$57:$BB$107,0))-(INDEX('3)tpx males'!BY$110:BY$160,MATCH($O72,'3)tpx males'!$BB$110:$BB$160,0))*INDEX('3)tpx females'!BY$111:BY$161,MATCH('3) 2016 cases'!$P72,'3)tpx females'!$BB$111:$BB$161,0))*(1-(EXP(-INDEX('3)tpx males'!BZ$4:BZ$54,MATCH($O72,'3)tpx males'!$BB$4:$BB$54,0)))*EXP(-INDEX('3)tpx females'!BZ$3:BZ$53,MATCH('3) 2016 cases'!$P72,'3)tpx females'!$BB$3:$BB$53,0))))))),0)</f>
        <v>5837.7410752095529</v>
      </c>
      <c r="AS72" s="32">
        <f ca="1">IFERROR(($K72*EXP(AS$69*($Q72+0.5*($R72)^2))*_xlfn.NORM.DIST((LN(($M72*EXP($L72/100*AS$69))/($K72))-$Q72*AS$69)/($R72*SQRT(AS$69))-$R72*SQRT(AS$69),0,1,TRUE)+$M72*EXP($L72/100*AS$69)*(1-_xlfn.NORM.DIST((LN(($M72*EXP($L72/100*AS$69))/($K72))-$Q72*AS$69)/($R72*SQRT(AS$69)),0,1,TRUE)))*EXP(-0.07*AS$69)*(INDEX('3)tpx females'!CA$57:CA$107,MATCH('3) 2016 cases'!$P72,'3)tpx females'!$BB$57:$BB$107,0))+INDEX('3)tpx males'!CA$57:CA$107,MATCH($O72,'3)tpx males'!$BB$57:$BB$107,0))-(INDEX('3)tpx males'!BZ$110:BZ$160,MATCH($O72,'3)tpx males'!$BB$110:$BB$160,0))*INDEX('3)tpx females'!BZ$111:BZ$161,MATCH('3) 2016 cases'!$P72,'3)tpx females'!$BB$111:$BB$161,0))*(1-(EXP(-INDEX('3)tpx males'!CA$4:CA$54,MATCH($O72,'3)tpx males'!$BB$4:$BB$54,0)))*EXP(-INDEX('3)tpx females'!CA$3:CA$53,MATCH('3) 2016 cases'!$P72,'3)tpx females'!$BB$3:$BB$53,0))))))),0)</f>
        <v>5993.3651403474259</v>
      </c>
      <c r="AT72" s="32">
        <f ca="1">IFERROR(($K72*EXP(AT$69*($Q72+0.5*($R72)^2))*_xlfn.NORM.DIST((LN(($M72*EXP($L72/100*AT$69))/($K72))-$Q72*AT$69)/($R72*SQRT(AT$69))-$R72*SQRT(AT$69),0,1,TRUE)+$M72*EXP($L72/100*AT$69)*(1-_xlfn.NORM.DIST((LN(($M72*EXP($L72/100*AT$69))/($K72))-$Q72*AT$69)/($R72*SQRT(AT$69)),0,1,TRUE)))*EXP(-0.07*AT$69)*(INDEX('3)tpx females'!CB$57:CB$107,MATCH('3) 2016 cases'!$P72,'3)tpx females'!$BB$57:$BB$107,0))+INDEX('3)tpx males'!CB$57:CB$107,MATCH($O72,'3)tpx males'!$BB$57:$BB$107,0))-(INDEX('3)tpx males'!CA$110:CA$160,MATCH($O72,'3)tpx males'!$BB$110:$BB$160,0))*INDEX('3)tpx females'!CA$111:CA$161,MATCH('3) 2016 cases'!$P72,'3)tpx females'!$BB$111:$BB$161,0))*(1-(EXP(-INDEX('3)tpx males'!CB$4:CB$54,MATCH($O72,'3)tpx males'!$BB$4:$BB$54,0)))*EXP(-INDEX('3)tpx females'!CB$3:CB$53,MATCH('3) 2016 cases'!$P72,'3)tpx females'!$BB$3:$BB$53,0))))))),0)</f>
        <v>5822.3683446895839</v>
      </c>
      <c r="AU72" s="32">
        <f ca="1">IFERROR(($K72*EXP(AU$69*($Q72+0.5*($R72)^2))*_xlfn.NORM.DIST((LN(($M72*EXP($L72/100*AU$69))/($K72))-$Q72*AU$69)/($R72*SQRT(AU$69))-$R72*SQRT(AU$69),0,1,TRUE)+$M72*EXP($L72/100*AU$69)*(1-_xlfn.NORM.DIST((LN(($M72*EXP($L72/100*AU$69))/($K72))-$Q72*AU$69)/($R72*SQRT(AU$69)),0,1,TRUE)))*EXP(-0.07*AU$69)*(INDEX('3)tpx females'!CC$57:CC$107,MATCH('3) 2016 cases'!$P72,'3)tpx females'!$BB$57:$BB$107,0))+INDEX('3)tpx males'!CC$57:CC$107,MATCH($O72,'3)tpx males'!$BB$57:$BB$107,0))-(INDEX('3)tpx males'!CB$110:CB$160,MATCH($O72,'3)tpx males'!$BB$110:$BB$160,0))*INDEX('3)tpx females'!CB$111:CB$161,MATCH('3) 2016 cases'!$P72,'3)tpx females'!$BB$111:$BB$161,0))*(1-(EXP(-INDEX('3)tpx males'!CC$4:CC$54,MATCH($O72,'3)tpx males'!$BB$4:$BB$54,0)))*EXP(-INDEX('3)tpx females'!CC$3:CC$53,MATCH('3) 2016 cases'!$P72,'3)tpx females'!$BB$3:$BB$53,0))))))),0)</f>
        <v>5598.0250256629997</v>
      </c>
      <c r="AV72" s="32">
        <f ca="1">IFERROR(($K72*EXP(AV$69*($Q72+0.5*($R72)^2))*_xlfn.NORM.DIST((LN(($M72*EXP($L72/100*AV$69))/($K72))-$Q72*AV$69)/($R72*SQRT(AV$69))-$R72*SQRT(AV$69),0,1,TRUE)+$M72*EXP($L72/100*AV$69)*(1-_xlfn.NORM.DIST((LN(($M72*EXP($L72/100*AV$69))/($K72))-$Q72*AV$69)/($R72*SQRT(AV$69)),0,1,TRUE)))*EXP(-0.07*AV$69)*(INDEX('3)tpx females'!CD$57:CD$107,MATCH('3) 2016 cases'!$P72,'3)tpx females'!$BB$57:$BB$107,0))+INDEX('3)tpx males'!CD$57:CD$107,MATCH($O72,'3)tpx males'!$BB$57:$BB$107,0))-(INDEX('3)tpx males'!CC$110:CC$160,MATCH($O72,'3)tpx males'!$BB$110:$BB$160,0))*INDEX('3)tpx females'!CC$111:CC$161,MATCH('3) 2016 cases'!$P72,'3)tpx females'!$BB$111:$BB$161,0))*(1-(EXP(-INDEX('3)tpx males'!CD$4:CD$54,MATCH($O72,'3)tpx males'!$BB$4:$BB$54,0)))*EXP(-INDEX('3)tpx females'!CD$3:CD$53,MATCH('3) 2016 cases'!$P72,'3)tpx females'!$BB$3:$BB$53,0))))))),0)</f>
        <v>5330.9364550146956</v>
      </c>
      <c r="AW72" s="32">
        <f ca="1">IFERROR(($K72*EXP(AW$69*($Q72+0.5*($R72)^2))*_xlfn.NORM.DIST((LN(($M72*EXP($L72/100*AW$69))/($K72))-$Q72*AW$69)/($R72*SQRT(AW$69))-$R72*SQRT(AW$69),0,1,TRUE)+$M72*EXP($L72/100*AW$69)*(1-_xlfn.NORM.DIST((LN(($M72*EXP($L72/100*AW$69))/($K72))-$Q72*AW$69)/($R72*SQRT(AW$69)),0,1,TRUE)))*EXP(-0.07*AW$69)*(INDEX('3)tpx females'!CE$57:CE$107,MATCH('3) 2016 cases'!$P72,'3)tpx females'!$BB$57:$BB$107,0))+INDEX('3)tpx males'!CE$57:CE$107,MATCH($O72,'3)tpx males'!$BB$57:$BB$107,0))-(INDEX('3)tpx males'!CD$110:CD$160,MATCH($O72,'3)tpx males'!$BB$110:$BB$160,0))*INDEX('3)tpx females'!CD$111:CD$161,MATCH('3) 2016 cases'!$P72,'3)tpx females'!$BB$111:$BB$161,0))*(1-(EXP(-INDEX('3)tpx males'!CE$4:CE$54,MATCH($O72,'3)tpx males'!$BB$4:$BB$54,0)))*EXP(-INDEX('3)tpx females'!CE$3:CE$53,MATCH('3) 2016 cases'!$P72,'3)tpx females'!$BB$3:$BB$53,0))))))),0)</f>
        <v>5119.3536989039358</v>
      </c>
      <c r="AX72" s="32">
        <f ca="1">IFERROR(($K72*EXP(AX$69*($Q72+0.5*($R72)^2))*_xlfn.NORM.DIST((LN(($M72*EXP($L72/100*AX$69))/($K72))-$Q72*AX$69)/($R72*SQRT(AX$69))-$R72*SQRT(AX$69),0,1,TRUE)+$M72*EXP($L72/100*AX$69)*(1-_xlfn.NORM.DIST((LN(($M72*EXP($L72/100*AX$69))/($K72))-$Q72*AX$69)/($R72*SQRT(AX$69)),0,1,TRUE)))*EXP(-0.07*AX$69)*(INDEX('3)tpx females'!CF$57:CF$107,MATCH('3) 2016 cases'!$P72,'3)tpx females'!$BB$57:$BB$107,0))+INDEX('3)tpx males'!CF$57:CF$107,MATCH($O72,'3)tpx males'!$BB$57:$BB$107,0))-(INDEX('3)tpx males'!CE$110:CE$160,MATCH($O72,'3)tpx males'!$BB$110:$BB$160,0))*INDEX('3)tpx females'!CE$111:CE$161,MATCH('3) 2016 cases'!$P72,'3)tpx females'!$BB$111:$BB$161,0))*(1-(EXP(-INDEX('3)tpx males'!CF$4:CF$54,MATCH($O72,'3)tpx males'!$BB$4:$BB$54,0)))*EXP(-INDEX('3)tpx females'!CF$3:CF$53,MATCH('3) 2016 cases'!$P72,'3)tpx females'!$BB$3:$BB$53,0))))))),0)</f>
        <v>4515.4463041228582</v>
      </c>
      <c r="AY72" s="32">
        <f ca="1">IFERROR(($K72*EXP(AY$69*($Q72+0.5*($R72)^2))*_xlfn.NORM.DIST((LN(($M72*EXP($L72/100*AY$69))/($K72))-$Q72*AY$69)/($R72*SQRT(AY$69))-$R72*SQRT(AY$69),0,1,TRUE)+$M72*EXP($L72/100*AY$69)*(1-_xlfn.NORM.DIST((LN(($M72*EXP($L72/100*AY$69))/($K72))-$Q72*AY$69)/($R72*SQRT(AY$69)),0,1,TRUE)))*EXP(-0.07*AY$69)*(INDEX('3)tpx females'!CG$57:CG$107,MATCH('3) 2016 cases'!$P72,'3)tpx females'!$BB$57:$BB$107,0))+INDEX('3)tpx males'!CG$57:CG$107,MATCH($O72,'3)tpx males'!$BB$57:$BB$107,0))-(INDEX('3)tpx males'!CF$110:CF$160,MATCH($O72,'3)tpx males'!$BB$110:$BB$160,0))*INDEX('3)tpx females'!CF$111:CF$161,MATCH('3) 2016 cases'!$P72,'3)tpx females'!$BB$111:$BB$161,0))*(1-(EXP(-INDEX('3)tpx males'!CG$4:CG$54,MATCH($O72,'3)tpx males'!$BB$4:$BB$54,0)))*EXP(-INDEX('3)tpx females'!CG$3:CG$53,MATCH('3) 2016 cases'!$P72,'3)tpx females'!$BB$3:$BB$53,0))))))),0)</f>
        <v>3934.8295092499438</v>
      </c>
      <c r="AZ72" s="32">
        <f ca="1">IFERROR(($K72*EXP(AZ$69*($Q72+0.5*($R72)^2))*_xlfn.NORM.DIST((LN(($M72*EXP($L72/100*AZ$69))/($K72))-$Q72*AZ$69)/($R72*SQRT(AZ$69))-$R72*SQRT(AZ$69),0,1,TRUE)+$M72*EXP($L72/100*AZ$69)*(1-_xlfn.NORM.DIST((LN(($M72*EXP($L72/100*AZ$69))/($K72))-$Q72*AZ$69)/($R72*SQRT(AZ$69)),0,1,TRUE)))*EXP(-0.07*AZ$69)*(INDEX('3)tpx females'!CH$57:CH$107,MATCH('3) 2016 cases'!$P72,'3)tpx females'!$BB$57:$BB$107,0))+INDEX('3)tpx males'!CH$57:CH$107,MATCH($O72,'3)tpx males'!$BB$57:$BB$107,0))-(INDEX('3)tpx males'!CG$110:CG$160,MATCH($O72,'3)tpx males'!$BB$110:$BB$160,0))*INDEX('3)tpx females'!CG$111:CG$161,MATCH('3) 2016 cases'!$P72,'3)tpx females'!$BB$111:$BB$161,0))*(1-(EXP(-INDEX('3)tpx males'!CH$4:CH$54,MATCH($O72,'3)tpx males'!$BB$4:$BB$54,0)))*EXP(-INDEX('3)tpx females'!CH$3:CH$53,MATCH('3) 2016 cases'!$P72,'3)tpx females'!$BB$3:$BB$53,0))))))),0)</f>
        <v>3308.2597599463534</v>
      </c>
      <c r="BA72" s="32">
        <f ca="1">IFERROR(($K72*EXP(BA$69*($Q72+0.5*($R72)^2))*_xlfn.NORM.DIST((LN(($M72*EXP($L72/100*BA$69))/($K72))-$Q72*BA$69)/($R72*SQRT(BA$69))-$R72*SQRT(BA$69),0,1,TRUE)+$M72*EXP($L72/100*BA$69)*(1-_xlfn.NORM.DIST((LN(($M72*EXP($L72/100*BA$69))/($K72))-$Q72*BA$69)/($R72*SQRT(BA$69)),0,1,TRUE)))*EXP(-0.07*BA$69)*(INDEX('3)tpx females'!CI$57:CI$107,MATCH('3) 2016 cases'!$P72,'3)tpx females'!$BB$57:$BB$107,0))+INDEX('3)tpx males'!CI$57:CI$107,MATCH($O72,'3)tpx males'!$BB$57:$BB$107,0))-(INDEX('3)tpx males'!CH$110:CH$160,MATCH($O72,'3)tpx males'!$BB$110:$BB$160,0))*INDEX('3)tpx females'!CH$111:CH$161,MATCH('3) 2016 cases'!$P72,'3)tpx females'!$BB$111:$BB$161,0))*(1-(EXP(-INDEX('3)tpx males'!CI$4:CI$54,MATCH($O72,'3)tpx males'!$BB$4:$BB$54,0)))*EXP(-INDEX('3)tpx females'!CI$3:CI$53,MATCH('3) 2016 cases'!$P72,'3)tpx females'!$BB$3:$BB$53,0))))))),0)</f>
        <v>2665.0981701967362</v>
      </c>
      <c r="BB72" s="32">
        <f ca="1">IFERROR(($K72*EXP(BB$69*($Q72+0.5*($R72)^2))*_xlfn.NORM.DIST((LN(($M72*EXP($L72/100*BB$69))/($K72))-$Q72*BB$69)/($R72*SQRT(BB$69))-$R72*SQRT(BB$69),0,1,TRUE)+$M72*EXP($L72/100*BB$69)*(1-_xlfn.NORM.DIST((LN(($M72*EXP($L72/100*BB$69))/($K72))-$Q72*BB$69)/($R72*SQRT(BB$69)),0,1,TRUE)))*EXP(-0.07*BB$69)*(INDEX('3)tpx females'!CJ$57:CJ$107,MATCH('3) 2016 cases'!$P72,'3)tpx females'!$BB$57:$BB$107,0))+INDEX('3)tpx males'!CJ$57:CJ$107,MATCH($O72,'3)tpx males'!$BB$57:$BB$107,0))-(INDEX('3)tpx males'!CI$110:CI$160,MATCH($O72,'3)tpx males'!$BB$110:$BB$160,0))*INDEX('3)tpx females'!CI$111:CI$161,MATCH('3) 2016 cases'!$P72,'3)tpx females'!$BB$111:$BB$161,0))*(1-(EXP(-INDEX('3)tpx males'!CJ$4:CJ$54,MATCH($O72,'3)tpx males'!$BB$4:$BB$54,0)))*EXP(-INDEX('3)tpx females'!CJ$3:CJ$53,MATCH('3) 2016 cases'!$P72,'3)tpx females'!$BB$3:$BB$53,0))))))),0)</f>
        <v>2064.3174498045105</v>
      </c>
      <c r="BC72" s="32">
        <f ca="1">IFERROR(($K72*EXP(BC$69*($Q72+0.5*($R72)^2))*_xlfn.NORM.DIST((LN(($M72*EXP($L72/100*BC$69))/($K72))-$Q72*BC$69)/($R72*SQRT(BC$69))-$R72*SQRT(BC$69),0,1,TRUE)+$M72*EXP($L72/100*BC$69)*(1-_xlfn.NORM.DIST((LN(($M72*EXP($L72/100*BC$69))/($K72))-$Q72*BC$69)/($R72*SQRT(BC$69)),0,1,TRUE)))*EXP(-0.07*BC$69)*(INDEX('3)tpx females'!CK$57:CK$107,MATCH('3) 2016 cases'!$P72,'3)tpx females'!$BB$57:$BB$107,0))+INDEX('3)tpx males'!CK$57:CK$107,MATCH($O72,'3)tpx males'!$BB$57:$BB$107,0))-(INDEX('3)tpx males'!CJ$110:CJ$160,MATCH($O72,'3)tpx males'!$BB$110:$BB$160,0))*INDEX('3)tpx females'!CJ$111:CJ$161,MATCH('3) 2016 cases'!$P72,'3)tpx females'!$BB$111:$BB$161,0))*(1-(EXP(-INDEX('3)tpx males'!CK$4:CK$54,MATCH($O72,'3)tpx males'!$BB$4:$BB$54,0)))*EXP(-INDEX('3)tpx females'!CK$3:CK$53,MATCH('3) 2016 cases'!$P72,'3)tpx females'!$BB$3:$BB$53,0))))))),0)</f>
        <v>1532.9219707779628</v>
      </c>
      <c r="BD72" s="32">
        <f ca="1">IFERROR(($K72*EXP(BD$69*($Q72+0.5*($R72)^2))*_xlfn.NORM.DIST((LN(($M72*EXP($L72/100*BD$69))/($K72))-$Q72*BD$69)/($R72*SQRT(BD$69))-$R72*SQRT(BD$69),0,1,TRUE)+$M72*EXP($L72/100*BD$69)*(1-_xlfn.NORM.DIST((LN(($M72*EXP($L72/100*BD$69))/($K72))-$Q72*BD$69)/($R72*SQRT(BD$69)),0,1,TRUE)))*EXP(-0.07*BD$69)*(INDEX('3)tpx females'!CL$57:CL$107,MATCH('3) 2016 cases'!$P72,'3)tpx females'!$BB$57:$BB$107,0))+INDEX('3)tpx males'!CL$57:CL$107,MATCH($O72,'3)tpx males'!$BB$57:$BB$107,0))-(INDEX('3)tpx males'!CK$110:CK$160,MATCH($O72,'3)tpx males'!$BB$110:$BB$160,0))*INDEX('3)tpx females'!CK$111:CK$161,MATCH('3) 2016 cases'!$P72,'3)tpx females'!$BB$111:$BB$161,0))*(1-(EXP(-INDEX('3)tpx males'!CL$4:CL$54,MATCH($O72,'3)tpx males'!$BB$4:$BB$54,0)))*EXP(-INDEX('3)tpx females'!CL$3:CL$53,MATCH('3) 2016 cases'!$P72,'3)tpx females'!$BB$3:$BB$53,0))))))),0)</f>
        <v>1085.2030927319499</v>
      </c>
      <c r="BE72" s="32">
        <f ca="1">IFERROR(($K72*EXP(BE$69*($Q72+0.5*($R72)^2))*_xlfn.NORM.DIST((LN(($M72*EXP($L72/100*BE$69))/($K72))-$Q72*BE$69)/($R72*SQRT(BE$69))-$R72*SQRT(BE$69),0,1,TRUE)+$M72*EXP($L72/100*BE$69)*(1-_xlfn.NORM.DIST((LN(($M72*EXP($L72/100*BE$69))/($K72))-$Q72*BE$69)/($R72*SQRT(BE$69)),0,1,TRUE)))*EXP(-0.07*BE$69)*(INDEX('3)tpx females'!CM$57:CM$107,MATCH('3) 2016 cases'!$P72,'3)tpx females'!$BB$57:$BB$107,0))+INDEX('3)tpx males'!CM$57:CM$107,MATCH($O72,'3)tpx males'!$BB$57:$BB$107,0))-(INDEX('3)tpx males'!CL$110:CL$160,MATCH($O72,'3)tpx males'!$BB$110:$BB$160,0))*INDEX('3)tpx females'!CL$111:CL$161,MATCH('3) 2016 cases'!$P72,'3)tpx females'!$BB$111:$BB$161,0))*(1-(EXP(-INDEX('3)tpx males'!CM$4:CM$54,MATCH($O72,'3)tpx males'!$BB$4:$BB$54,0)))*EXP(-INDEX('3)tpx females'!CM$3:CM$53,MATCH('3) 2016 cases'!$P72,'3)tpx females'!$BB$3:$BB$53,0))))))),0)</f>
        <v>726.29737555995871</v>
      </c>
      <c r="BF72" s="32">
        <f ca="1">IFERROR(($K72*EXP(BF$69*($Q72+0.5*($R72)^2))*_xlfn.NORM.DIST((LN(($M72*EXP($L72/100*BF$69))/($K72))-$Q72*BF$69)/($R72*SQRT(BF$69))-$R72*SQRT(BF$69),0,1,TRUE)+$M72*EXP($L72/100*BF$69)*(1-_xlfn.NORM.DIST((LN(($M72*EXP($L72/100*BF$69))/($K72))-$Q72*BF$69)/($R72*SQRT(BF$69)),0,1,TRUE)))*EXP(-0.07*BF$69)*(INDEX('3)tpx females'!CN$57:CN$107,MATCH('3) 2016 cases'!$P72,'3)tpx females'!$BB$57:$BB$107,0))+INDEX('3)tpx males'!CN$57:CN$107,MATCH($O72,'3)tpx males'!$BB$57:$BB$107,0))-(INDEX('3)tpx males'!CM$110:CM$160,MATCH($O72,'3)tpx males'!$BB$110:$BB$160,0))*INDEX('3)tpx females'!CM$111:CM$161,MATCH('3) 2016 cases'!$P72,'3)tpx females'!$BB$111:$BB$161,0))*(1-(EXP(-INDEX('3)tpx males'!CN$4:CN$54,MATCH($O72,'3)tpx males'!$BB$4:$BB$54,0)))*EXP(-INDEX('3)tpx females'!CN$3:CN$53,MATCH('3) 2016 cases'!$P72,'3)tpx females'!$BB$3:$BB$53,0))))))),0)</f>
        <v>462.97020997507144</v>
      </c>
      <c r="BG72" s="32">
        <f ca="1">IFERROR(($K72*EXP(BG$69*($Q72+0.5*($R72)^2))*_xlfn.NORM.DIST((LN(($M72*EXP($L72/100*BG$69))/($K72))-$Q72*BG$69)/($R72*SQRT(BG$69))-$R72*SQRT(BG$69),0,1,TRUE)+$M72*EXP($L72/100*BG$69)*(1-_xlfn.NORM.DIST((LN(($M72*EXP($L72/100*BG$69))/($K72))-$Q72*BG$69)/($R72*SQRT(BG$69)),0,1,TRUE)))*EXP(-0.07*BG$69)*(INDEX('3)tpx females'!CO$57:CO$107,MATCH('3) 2016 cases'!$P72,'3)tpx females'!$BB$57:$BB$107,0))+INDEX('3)tpx males'!CO$57:CO$107,MATCH($O72,'3)tpx males'!$BB$57:$BB$107,0))-(INDEX('3)tpx males'!CN$110:CN$160,MATCH($O72,'3)tpx males'!$BB$110:$BB$160,0))*INDEX('3)tpx females'!CN$111:CN$161,MATCH('3) 2016 cases'!$P72,'3)tpx females'!$BB$111:$BB$161,0))*(1-(EXP(-INDEX('3)tpx males'!CO$4:CO$54,MATCH($O72,'3)tpx males'!$BB$4:$BB$54,0)))*EXP(-INDEX('3)tpx females'!CO$3:CO$53,MATCH('3) 2016 cases'!$P72,'3)tpx females'!$BB$3:$BB$53,0))))))),0)</f>
        <v>280.3485780197347</v>
      </c>
      <c r="BH72" s="32">
        <f ca="1">IFERROR(($K72*EXP(BH$69*($Q72+0.5*($R72)^2))*_xlfn.NORM.DIST((LN(($M72*EXP($L72/100*BH$69))/($K72))-$Q72*BH$69)/($R72*SQRT(BH$69))-$R72*SQRT(BH$69),0,1,TRUE)+$M72*EXP($L72/100*BH$69)*(1-_xlfn.NORM.DIST((LN(($M72*EXP($L72/100*BH$69))/($K72))-$Q72*BH$69)/($R72*SQRT(BH$69)),0,1,TRUE)))*EXP(-0.07*BH$69)*(INDEX('3)tpx females'!CP$57:CP$107,MATCH('3) 2016 cases'!$P72,'3)tpx females'!$BB$57:$BB$107,0))+INDEX('3)tpx males'!CP$57:CP$107,MATCH($O72,'3)tpx males'!$BB$57:$BB$107,0))-(INDEX('3)tpx males'!CO$110:CO$160,MATCH($O72,'3)tpx males'!$BB$110:$BB$160,0))*INDEX('3)tpx females'!CO$111:CO$161,MATCH('3) 2016 cases'!$P72,'3)tpx females'!$BB$111:$BB$161,0))*(1-(EXP(-INDEX('3)tpx males'!CP$4:CP$54,MATCH($O72,'3)tpx males'!$BB$4:$BB$54,0)))*EXP(-INDEX('3)tpx females'!CP$3:CP$53,MATCH('3) 2016 cases'!$P72,'3)tpx females'!$BB$3:$BB$53,0))))))),0)</f>
        <v>160.71283938340227</v>
      </c>
      <c r="BI72" s="32">
        <f ca="1">IFERROR(($K72*EXP(BI$69*($Q72+0.5*($R72)^2))*_xlfn.NORM.DIST((LN(($M72*EXP($L72/100*BI$69))/($K72))-$Q72*BI$69)/($R72*SQRT(BI$69))-$R72*SQRT(BI$69),0,1,TRUE)+$M72*EXP($L72/100*BI$69)*(1-_xlfn.NORM.DIST((LN(($M72*EXP($L72/100*BI$69))/($K72))-$Q72*BI$69)/($R72*SQRT(BI$69)),0,1,TRUE)))*EXP(-0.07*BI$69)*(INDEX('3)tpx females'!CQ$57:CQ$107,MATCH('3) 2016 cases'!$P72,'3)tpx females'!$BB$57:$BB$107,0))+INDEX('3)tpx males'!CQ$57:CQ$107,MATCH($O72,'3)tpx males'!$BB$57:$BB$107,0))-(INDEX('3)tpx males'!CP$110:CP$160,MATCH($O72,'3)tpx males'!$BB$110:$BB$160,0))*INDEX('3)tpx females'!CP$111:CP$161,MATCH('3) 2016 cases'!$P72,'3)tpx females'!$BB$111:$BB$161,0))*(1-(EXP(-INDEX('3)tpx males'!CQ$4:CQ$54,MATCH($O72,'3)tpx males'!$BB$4:$BB$54,0)))*EXP(-INDEX('3)tpx females'!CQ$3:CQ$53,MATCH('3) 2016 cases'!$P72,'3)tpx females'!$BB$3:$BB$53,0))))))),0)</f>
        <v>84.437942471389192</v>
      </c>
      <c r="BJ72" s="32">
        <f ca="1">IFERROR(($K72*EXP(BJ$69*($Q72+0.5*($R72)^2))*_xlfn.NORM.DIST((LN(($M72*EXP($L72/100*BJ$69))/($K72))-$Q72*BJ$69)/($R72*SQRT(BJ$69))-$R72*SQRT(BJ$69),0,1,TRUE)+$M72*EXP($L72/100*BJ$69)*(1-_xlfn.NORM.DIST((LN(($M72*EXP($L72/100*BJ$69))/($K72))-$Q72*BJ$69)/($R72*SQRT(BJ$69)),0,1,TRUE)))*EXP(-0.07*BJ$69)*(INDEX('3)tpx females'!CR$57:CR$107,MATCH('3) 2016 cases'!$P72,'3)tpx females'!$BB$57:$BB$107,0))+INDEX('3)tpx males'!CR$57:CR$107,MATCH($O72,'3)tpx males'!$BB$57:$BB$107,0))-(INDEX('3)tpx males'!CQ$110:CQ$160,MATCH($O72,'3)tpx males'!$BB$110:$BB$160,0))*INDEX('3)tpx females'!CQ$111:CQ$161,MATCH('3) 2016 cases'!$P72,'3)tpx females'!$BB$111:$BB$161,0))*(1-(EXP(-INDEX('3)tpx males'!CR$4:CR$54,MATCH($O72,'3)tpx males'!$BB$4:$BB$54,0)))*EXP(-INDEX('3)tpx females'!CR$3:CR$53,MATCH('3) 2016 cases'!$P72,'3)tpx females'!$BB$3:$BB$53,0))))))),0)</f>
        <v>45.430328733252111</v>
      </c>
      <c r="BK72" s="32">
        <f ca="1">IFERROR(($K72*EXP(BK$69*($Q72+0.5*($R72)^2))*_xlfn.NORM.DIST((LN(($M72*EXP($L72/100*BK$69))/($K72))-$Q72*BK$69)/($R72*SQRT(BK$69))-$R72*SQRT(BK$69),0,1,TRUE)+$M72*EXP($L72/100*BK$69)*(1-_xlfn.NORM.DIST((LN(($M72*EXP($L72/100*BK$69))/($K72))-$Q72*BK$69)/($R72*SQRT(BK$69)),0,1,TRUE)))*EXP(-0.07*BK$69)*(INDEX('3)tpx females'!CS$57:CS$107,MATCH('3) 2016 cases'!$P72,'3)tpx females'!$BB$57:$BB$107,0))+INDEX('3)tpx males'!CS$57:CS$107,MATCH($O72,'3)tpx males'!$BB$57:$BB$107,0))-(INDEX('3)tpx males'!CR$110:CR$160,MATCH($O72,'3)tpx males'!$BB$110:$BB$160,0))*INDEX('3)tpx females'!CR$111:CR$161,MATCH('3) 2016 cases'!$P72,'3)tpx females'!$BB$111:$BB$161,0))*(1-(EXP(-INDEX('3)tpx males'!CS$4:CS$54,MATCH($O72,'3)tpx males'!$BB$4:$BB$54,0)))*EXP(-INDEX('3)tpx females'!CS$3:CS$53,MATCH('3) 2016 cases'!$P72,'3)tpx females'!$BB$3:$BB$53,0))))))),0)</f>
        <v>25.364885956724169</v>
      </c>
      <c r="BL72" s="32">
        <f ca="1">IFERROR(($K72*EXP(BL$69*($Q72+0.5*($R72)^2))*_xlfn.NORM.DIST((LN(($M72*EXP($L72/100*BL$69))/($K72))-$Q72*BL$69)/($R72*SQRT(BL$69))-$R72*SQRT(BL$69),0,1,TRUE)+$M72*EXP($L72/100*BL$69)*(1-_xlfn.NORM.DIST((LN(($M72*EXP($L72/100*BL$69))/($K72))-$Q72*BL$69)/($R72*SQRT(BL$69)),0,1,TRUE)))*EXP(-0.07*BL$69)*(INDEX('3)tpx females'!CT$57:CT$107,MATCH('3) 2016 cases'!$P72,'3)tpx females'!$BB$57:$BB$107,0))+INDEX('3)tpx males'!CT$57:CT$107,MATCH($O72,'3)tpx males'!$BB$57:$BB$107,0))-(INDEX('3)tpx males'!CS$110:CS$160,MATCH($O72,'3)tpx males'!$BB$110:$BB$160,0))*INDEX('3)tpx females'!CS$111:CS$161,MATCH('3) 2016 cases'!$P72,'3)tpx females'!$BB$111:$BB$161,0))*(1-(EXP(-INDEX('3)tpx males'!CT$4:CT$54,MATCH($O72,'3)tpx males'!$BB$4:$BB$54,0)))*EXP(-INDEX('3)tpx females'!CT$3:CT$53,MATCH('3) 2016 cases'!$P72,'3)tpx females'!$BB$3:$BB$53,0))))))),0)</f>
        <v>10.502243448454761</v>
      </c>
      <c r="BM72" s="32">
        <f ca="1">IFERROR(($K72*EXP(BM$69*($Q72+0.5*($R72)^2))*_xlfn.NORM.DIST((LN(($M72*EXP($L72/100*BM$69))/($K72))-$Q72*BM$69)/($R72*SQRT(BM$69))-$R72*SQRT(BM$69),0,1,TRUE)+$M72*EXP($L72/100*BM$69)*(1-_xlfn.NORM.DIST((LN(($M72*EXP($L72/100*BM$69))/($K72))-$Q72*BM$69)/($R72*SQRT(BM$69)),0,1,TRUE)))*EXP(-0.07*BM$69)*(INDEX('3)tpx females'!CU$57:CU$107,MATCH('3) 2016 cases'!$P72,'3)tpx females'!$BB$57:$BB$107,0))+INDEX('3)tpx males'!CU$57:CU$107,MATCH($O72,'3)tpx males'!$BB$57:$BB$107,0))-(INDEX('3)tpx males'!CT$110:CT$160,MATCH($O72,'3)tpx males'!$BB$110:$BB$160,0))*INDEX('3)tpx females'!CT$111:CT$161,MATCH('3) 2016 cases'!$P72,'3)tpx females'!$BB$111:$BB$161,0))*(1-(EXP(-INDEX('3)tpx males'!CU$4:CU$54,MATCH($O72,'3)tpx males'!$BB$4:$BB$54,0)))*EXP(-INDEX('3)tpx females'!CU$3:CU$53,MATCH('3) 2016 cases'!$P72,'3)tpx females'!$BB$3:$BB$53,0))))))),0)</f>
        <v>0</v>
      </c>
      <c r="BN72" s="32">
        <f ca="1">IFERROR(($K72*EXP(BN$69*($Q72+0.5*($R72)^2))*_xlfn.NORM.DIST((LN(($M72*EXP($L72/100*BN$69))/($K72))-$Q72*BN$69)/($R72*SQRT(BN$69))-$R72*SQRT(BN$69),0,1,TRUE)+$M72*EXP($L72/100*BN$69)*(1-_xlfn.NORM.DIST((LN(($M72*EXP($L72/100*BN$69))/($K72))-$Q72*BN$69)/($R72*SQRT(BN$69)),0,1,TRUE)))*EXP(-0.07*BN$69)*(INDEX('3)tpx females'!CV$57:CV$107,MATCH('3) 2016 cases'!$P72,'3)tpx females'!$BB$57:$BB$107,0))+INDEX('3)tpx males'!CV$57:CV$107,MATCH($O72,'3)tpx males'!$BB$57:$BB$107,0))-(INDEX('3)tpx males'!CU$110:CU$160,MATCH($O72,'3)tpx males'!$BB$110:$BB$160,0))*INDEX('3)tpx females'!CU$111:CU$161,MATCH('3) 2016 cases'!$P72,'3)tpx females'!$BB$111:$BB$161,0))*(1-(EXP(-INDEX('3)tpx males'!CV$4:CV$54,MATCH($O72,'3)tpx males'!$BB$4:$BB$54,0)))*EXP(-INDEX('3)tpx females'!CV$3:CV$53,MATCH('3) 2016 cases'!$P72,'3)tpx females'!$BB$3:$BB$53,0))))))),0)</f>
        <v>0</v>
      </c>
      <c r="BO72" s="32">
        <f ca="1">IFERROR(($K72*EXP(BO$69*($Q72+0.5*($R72)^2))*_xlfn.NORM.DIST((LN(($M72*EXP($L72/100*BO$69))/($K72))-$Q72*BO$69)/($R72*SQRT(BO$69))-$R72*SQRT(BO$69),0,1,TRUE)+$M72*EXP($L72/100*BO$69)*(1-_xlfn.NORM.DIST((LN(($M72*EXP($L72/100*BO$69))/($K72))-$Q72*BO$69)/($R72*SQRT(BO$69)),0,1,TRUE)))*EXP(-0.07*BO$69)*(INDEX('3)tpx females'!CW$57:CW$107,MATCH('3) 2016 cases'!$P72,'3)tpx females'!$BB$57:$BB$107,0))+INDEX('3)tpx males'!CW$57:CW$107,MATCH($O72,'3)tpx males'!$BB$57:$BB$107,0))-(INDEX('3)tpx males'!CV$110:CV$160,MATCH($O72,'3)tpx males'!$BB$110:$BB$160,0))*INDEX('3)tpx females'!CV$111:CV$161,MATCH('3) 2016 cases'!$P72,'3)tpx females'!$BB$111:$BB$161,0))*(1-(EXP(-INDEX('3)tpx males'!CW$4:CW$54,MATCH($O72,'3)tpx males'!$BB$4:$BB$54,0)))*EXP(-INDEX('3)tpx females'!CW$3:CW$53,MATCH('3) 2016 cases'!$P72,'3)tpx females'!$BB$3:$BB$53,0))))))),0)</f>
        <v>0</v>
      </c>
      <c r="BP72" s="32">
        <f ca="1">IFERROR(($K72*EXP(BP$69*($Q72+0.5*($R72)^2))*_xlfn.NORM.DIST((LN(($M72*EXP($L72/100*BP$69))/($K72))-$Q72*BP$69)/($R72*SQRT(BP$69))-$R72*SQRT(BP$69),0,1,TRUE)+$M72*EXP($L72/100*BP$69)*(1-_xlfn.NORM.DIST((LN(($M72*EXP($L72/100*BP$69))/($K72))-$Q72*BP$69)/($R72*SQRT(BP$69)),0,1,TRUE)))*EXP(-0.07*BP$69)*(INDEX('3)tpx females'!CX$57:CX$107,MATCH('3) 2016 cases'!$P72,'3)tpx females'!$BB$57:$BB$107,0))+INDEX('3)tpx males'!CX$57:CX$107,MATCH($O72,'3)tpx males'!$BB$57:$BB$107,0))-(INDEX('3)tpx males'!CW$110:CW$160,MATCH($O72,'3)tpx males'!$BB$110:$BB$160,0))*INDEX('3)tpx females'!CW$111:CW$161,MATCH('3) 2016 cases'!$P72,'3)tpx females'!$BB$111:$BB$161,0))*(1-(EXP(-INDEX('3)tpx males'!CX$4:CX$54,MATCH($O72,'3)tpx males'!$BB$4:$BB$54,0)))*EXP(-INDEX('3)tpx females'!CX$3:CX$53,MATCH('3) 2016 cases'!$P72,'3)tpx females'!$BB$3:$BB$53,0))))))),0)</f>
        <v>0</v>
      </c>
      <c r="BQ72" s="32">
        <f ca="1">IFERROR(($K72*EXP(BQ$69*($Q72+0.5*($R72)^2))*_xlfn.NORM.DIST((LN(($M72*EXP($L72/100*BQ$69))/($K72))-$Q72*BQ$69)/($R72*SQRT(BQ$69))-$R72*SQRT(BQ$69),0,1,TRUE)+$M72*EXP($L72/100*BQ$69)*(1-_xlfn.NORM.DIST((LN(($M72*EXP($L72/100*BQ$69))/($K72))-$Q72*BQ$69)/($R72*SQRT(BQ$69)),0,1,TRUE)))*EXP(-0.07*BQ$69)*(INDEX('3)tpx females'!CY$57:CY$107,MATCH('3) 2016 cases'!$P72,'3)tpx females'!$BB$57:$BB$107,0))+INDEX('3)tpx males'!CY$57:CY$107,MATCH($O72,'3)tpx males'!$BB$57:$BB$107,0))-(INDEX('3)tpx males'!CX$110:CX$160,MATCH($O72,'3)tpx males'!$BB$110:$BB$160,0))*INDEX('3)tpx females'!CX$111:CX$161,MATCH('3) 2016 cases'!$P72,'3)tpx females'!$BB$111:$BB$161,0))*(1-(EXP(-INDEX('3)tpx males'!CY$4:CY$54,MATCH($O72,'3)tpx males'!$BB$4:$BB$54,0)))*EXP(-INDEX('3)tpx females'!CY$3:CY$53,MATCH('3) 2016 cases'!$P72,'3)tpx females'!$BB$3:$BB$53,0))))))),0)</f>
        <v>0</v>
      </c>
      <c r="BR72" s="32">
        <f ca="1">IFERROR(($K72*EXP(BR$69*($Q72+0.5*($R72)^2))*_xlfn.NORM.DIST((LN(($M72*EXP($L72/100*BR$69))/($K72))-$Q72*BR$69)/($R72*SQRT(BR$69))-$R72*SQRT(BR$69),0,1,TRUE)+$M72*EXP($L72/100*BR$69)*(1-_xlfn.NORM.DIST((LN(($M72*EXP($L72/100*BR$69))/($K72))-$Q72*BR$69)/($R72*SQRT(BR$69)),0,1,TRUE)))*EXP(-0.07*BR$69)*(INDEX('3)tpx females'!CZ$57:CZ$107,MATCH('3) 2016 cases'!$P72,'3)tpx females'!$BB$57:$BB$107,0))+INDEX('3)tpx males'!CZ$57:CZ$107,MATCH($O72,'3)tpx males'!$BB$57:$BB$107,0))-(INDEX('3)tpx males'!CY$110:CY$160,MATCH($O72,'3)tpx males'!$BB$110:$BB$160,0))*INDEX('3)tpx females'!CY$111:CY$161,MATCH('3) 2016 cases'!$P72,'3)tpx females'!$BB$111:$BB$161,0))*(1-(EXP(-INDEX('3)tpx males'!CZ$4:CZ$54,MATCH($O72,'3)tpx males'!$BB$4:$BB$54,0)))*EXP(-INDEX('3)tpx females'!CZ$3:CZ$53,MATCH('3) 2016 cases'!$P72,'3)tpx females'!$BB$3:$BB$53,0))))))),0)</f>
        <v>0</v>
      </c>
      <c r="BS72" s="32">
        <f ca="1">IFERROR(($K72*EXP(BS$69*($Q72+0.5*($R72)^2))*_xlfn.NORM.DIST((LN(($M72*EXP($L72/100*BS$69))/($K72))-$Q72*BS$69)/($R72*SQRT(BS$69))-$R72*SQRT(BS$69),0,1,TRUE)+$M72*EXP($L72/100*BS$69)*(1-_xlfn.NORM.DIST((LN(($M72*EXP($L72/100*BS$69))/($K72))-$Q72*BS$69)/($R72*SQRT(BS$69)),0,1,TRUE)))*EXP(-0.07*BS$69)*(INDEX('3)tpx females'!DA$57:DA$107,MATCH('3) 2016 cases'!$P72,'3)tpx females'!$BB$57:$BB$107,0))+INDEX('3)tpx males'!DA$57:DA$107,MATCH($O72,'3)tpx males'!$BB$57:$BB$107,0))-(INDEX('3)tpx males'!CZ$110:CZ$160,MATCH($O72,'3)tpx males'!$BB$110:$BB$160,0))*INDEX('3)tpx females'!CZ$111:CZ$161,MATCH('3) 2016 cases'!$P72,'3)tpx females'!$BB$111:$BB$161,0))*(1-(EXP(-INDEX('3)tpx males'!DA$4:DA$54,MATCH($O72,'3)tpx males'!$BB$4:$BB$54,0)))*EXP(-INDEX('3)tpx females'!DA$3:DA$53,MATCH('3) 2016 cases'!$P72,'3)tpx females'!$BB$3:$BB$53,0))))))),0)</f>
        <v>0</v>
      </c>
      <c r="BU72" s="32">
        <f t="shared" si="121"/>
        <v>91060.303021543019</v>
      </c>
      <c r="BV72" s="32">
        <f t="shared" si="122"/>
        <v>85116.58948193166</v>
      </c>
      <c r="BW72" s="32">
        <f t="shared" si="123"/>
        <v>85329.647166775001</v>
      </c>
      <c r="BX72" s="32">
        <f t="shared" si="124"/>
        <v>85543.238162190915</v>
      </c>
      <c r="BY72" s="32">
        <f t="shared" si="125"/>
        <v>85757.363803123808</v>
      </c>
      <c r="BZ72" s="32">
        <f t="shared" si="126"/>
        <v>85972.025427859611</v>
      </c>
      <c r="CA72" s="32">
        <f t="shared" si="127"/>
        <v>86187.224378034196</v>
      </c>
      <c r="CB72" s="32">
        <f t="shared" si="128"/>
        <v>86402.961998641724</v>
      </c>
      <c r="CC72" s="32">
        <f t="shared" si="129"/>
        <v>86619.239638042971</v>
      </c>
      <c r="CD72" s="32">
        <f t="shared" si="130"/>
        <v>86836.058647973914</v>
      </c>
      <c r="CE72" s="32">
        <f t="shared" si="131"/>
        <v>87053.420383553792</v>
      </c>
      <c r="CF72" s="32">
        <f t="shared" si="132"/>
        <v>87271.326203291435</v>
      </c>
      <c r="CG72" s="32">
        <f t="shared" si="133"/>
        <v>87489.777469081586</v>
      </c>
      <c r="CH72" s="32">
        <f t="shared" si="134"/>
        <v>87708.77554616431</v>
      </c>
      <c r="CI72" s="32">
        <f t="shared" si="135"/>
        <v>87928.32180298146</v>
      </c>
      <c r="CJ72" s="32">
        <f t="shared" si="136"/>
        <v>88148.417610808348</v>
      </c>
      <c r="CK72" s="32">
        <f t="shared" si="137"/>
        <v>88369.06434297518</v>
      </c>
      <c r="CL72" s="32">
        <f t="shared" si="138"/>
        <v>88590.263373452442</v>
      </c>
      <c r="CM72" s="32">
        <f t="shared" si="139"/>
        <v>88812.016074570653</v>
      </c>
      <c r="CN72" s="32">
        <f t="shared" si="140"/>
        <v>89034.323813692696</v>
      </c>
      <c r="CO72" s="32">
        <f t="shared" si="141"/>
        <v>89257.187948745763</v>
      </c>
      <c r="CP72" s="32">
        <f t="shared" si="142"/>
        <v>89480.609822632352</v>
      </c>
      <c r="CQ72" s="32">
        <f t="shared" si="143"/>
        <v>89704.590756657606</v>
      </c>
      <c r="CR72" s="32">
        <f t="shared" si="144"/>
        <v>89929.132043207152</v>
      </c>
      <c r="CS72" s="32">
        <f t="shared" si="145"/>
        <v>90154.234937981644</v>
      </c>
      <c r="CT72" s="32">
        <f t="shared" si="146"/>
        <v>90379.900652127937</v>
      </c>
      <c r="CU72" s="32">
        <f t="shared" si="147"/>
        <v>90606.130344609614</v>
      </c>
      <c r="CV72" s="32">
        <f t="shared" si="148"/>
        <v>90832.925115132486</v>
      </c>
      <c r="CW72" s="32">
        <f t="shared" si="149"/>
        <v>91060.28599789452</v>
      </c>
      <c r="CX72" s="32">
        <f t="shared" si="150"/>
        <v>91288.213956370411</v>
      </c>
      <c r="CY72" s="32">
        <f t="shared" si="151"/>
        <v>91516.709879277347</v>
      </c>
      <c r="CZ72" s="32">
        <f t="shared" si="152"/>
        <v>91745.774577805249</v>
      </c>
      <c r="DA72" s="32">
        <f t="shared" si="153"/>
        <v>91975.408784137209</v>
      </c>
      <c r="DB72" s="32">
        <f t="shared" si="154"/>
        <v>92205.613151236757</v>
      </c>
      <c r="DC72" s="32">
        <f t="shared" si="155"/>
        <v>92436.388253835903</v>
      </c>
      <c r="DD72" s="32">
        <f t="shared" si="156"/>
        <v>92667.734590530468</v>
      </c>
      <c r="DE72" s="32">
        <f t="shared" si="157"/>
        <v>92899.652586864395</v>
      </c>
      <c r="DF72" s="32">
        <f t="shared" si="158"/>
        <v>93132.14259927244</v>
      </c>
      <c r="DG72" s="32">
        <f t="shared" si="159"/>
        <v>93365.204919745447</v>
      </c>
      <c r="DH72" s="32">
        <f t="shared" si="160"/>
        <v>93598.839781079325</v>
      </c>
      <c r="DI72" s="32">
        <f t="shared" si="161"/>
        <v>93833.047362575424</v>
      </c>
      <c r="DJ72" s="32">
        <f t="shared" si="162"/>
        <v>94067.827796065787</v>
      </c>
      <c r="DK72" s="32">
        <f t="shared" si="163"/>
        <v>94303.181172146957</v>
      </c>
      <c r="DL72" s="32">
        <f t="shared" si="164"/>
        <v>94539.107546517684</v>
      </c>
      <c r="DM72" s="32">
        <f t="shared" si="165"/>
        <v>94775.606946327709</v>
      </c>
      <c r="DN72" s="32">
        <f t="shared" si="166"/>
        <v>95012.679376456159</v>
      </c>
      <c r="DO72" s="32">
        <f t="shared" si="167"/>
        <v>95250.324825652628</v>
      </c>
      <c r="DP72" s="32">
        <f t="shared" si="168"/>
        <v>95488.543272482188</v>
      </c>
      <c r="DQ72" s="32">
        <f t="shared" si="169"/>
        <v>95727.33469102961</v>
      </c>
      <c r="DR72" s="32">
        <f t="shared" si="170"/>
        <v>95966.699056325597</v>
      </c>
      <c r="DT72" s="48">
        <f t="shared" si="171"/>
        <v>72</v>
      </c>
      <c r="DU72" s="48">
        <f t="shared" si="172"/>
        <v>67</v>
      </c>
      <c r="DV72" s="32">
        <f ca="1">INDEX('3)tpx males'!BD$57:BD$107,MATCH(DT72,'3)tpx males'!$BB$57:$BB$107,0))*INDEX('3)tpx females'!BD$57:BD$107,MATCH(DU72,'3)tpx females'!$BB$57:$BB$107,0))</f>
        <v>1.3922605922482833E-4</v>
      </c>
      <c r="DW72" s="32">
        <f t="shared" ca="1" si="173"/>
        <v>-12.677967141508162</v>
      </c>
      <c r="DX72" s="32">
        <f t="shared" ca="1" si="177"/>
        <v>0.99986077394077522</v>
      </c>
      <c r="DZ72" s="32">
        <f t="shared" ca="1" si="174"/>
        <v>-96372.177624183299</v>
      </c>
      <c r="EA72" s="32">
        <f t="shared" ca="1" si="175"/>
        <v>5311.8746026402805</v>
      </c>
      <c r="EB72" s="32">
        <f t="shared" ca="1" si="178"/>
        <v>0.73955136802205712</v>
      </c>
      <c r="EC72" s="32">
        <f ca="1">EA72*'3) Value'!AN84</f>
        <v>0</v>
      </c>
      <c r="EE72" s="32">
        <f ca="1">IF(AND('3) Value'!AB84="Alive",'3) Value'!AE84="Alive"),'3) Value'!AM84+'3) 2016 cases'!DZ72,0)</f>
        <v>21.689371604355983</v>
      </c>
      <c r="EF72" s="32">
        <f>IF(OR(AND('3) Value'!AB84="Deceased",'3) Value'!AE84="Alive"),(AND('3) Value'!AB84="Alive",'3) Value'!AE84="Deceased"))),1,0)</f>
        <v>0</v>
      </c>
      <c r="EG72" s="32">
        <f>IF(EF72=1,'3) Value'!AM84+'3) 2016 cases'!DZ72,0)</f>
        <v>0</v>
      </c>
    </row>
    <row r="73" spans="2:137" x14ac:dyDescent="0.25">
      <c r="C73" s="32" t="s">
        <v>11</v>
      </c>
      <c r="D73" s="32" t="s">
        <v>12</v>
      </c>
      <c r="E73" s="49">
        <v>8479</v>
      </c>
      <c r="F73" s="32" t="s">
        <v>13</v>
      </c>
      <c r="G73" s="32" t="s">
        <v>14</v>
      </c>
      <c r="H73" s="49">
        <v>13285</v>
      </c>
      <c r="I73" s="32" t="s">
        <v>13</v>
      </c>
      <c r="J73" s="32" t="s">
        <v>22</v>
      </c>
      <c r="K73" s="52">
        <v>420000</v>
      </c>
      <c r="L73" s="52">
        <v>7.25</v>
      </c>
      <c r="M73" s="52">
        <v>192124</v>
      </c>
      <c r="O73" s="48">
        <f>ROUND(($B$1-E73)/365,0)</f>
        <v>93</v>
      </c>
      <c r="P73" s="32">
        <f>ROUND(($B$1-H73)/365,0)</f>
        <v>80</v>
      </c>
      <c r="Q73" s="32">
        <f>INDEX('2b)Working'!$I$61:$P$61,MATCH($J73,'2b)Working'!$I$60:$P$60,0))</f>
        <v>7.7288380255278302E-2</v>
      </c>
      <c r="R73" s="32">
        <f>INDEX('2b)Working'!$I$62:$P$62,MATCH($J73,'2b)Working'!$I$60:$P$60,0))</f>
        <v>4.7716681618892573E-2</v>
      </c>
      <c r="T73" s="9">
        <f t="shared" ca="1" si="176"/>
        <v>197376.6538758963</v>
      </c>
      <c r="U73" s="10"/>
      <c r="V73" s="32">
        <f ca="1">IFERROR(($K73*EXP(V$69*($Q73+0.5*($R73)^2))*_xlfn.NORM.DIST((LN(($M73*EXP($L73/100*V$69))/($K73))-$Q73*V$69)/($R73*SQRT(V$69))-$R73*SQRT(V$69),0,1,TRUE)+$M73*EXP($L73/100*V$69)*(1-_xlfn.NORM.DIST((LN(($M73*EXP($L73/100*V$69))/($K73))-$Q73*V$69)/($R73*SQRT(V$69)),0,1,TRUE)))*EXP(-0.07*V$69)*(INDEX('3)tpx females'!BD$57:BD$107,MATCH('3) 2016 cases'!$P73,'3)tpx females'!$BB$57:$BB$107,0))+INDEX('3)tpx males'!BD$57:BD$107,MATCH($O73,'3)tpx males'!$BB$57:$BB$107,0))-(INDEX('3)tpx males'!BC$110:BC$160,MATCH($O73,'3)tpx males'!$BB$110:$BB$160,0))*INDEX('3)tpx females'!BC$111:BC$161,MATCH('3) 2016 cases'!$P73,'3)tpx females'!$BB$111:$BB$161,0))*(1-(EXP(-INDEX('3)tpx males'!BD$4:BD$54,MATCH($O73,'3)tpx males'!$BB$4:$BB$54,0)))*EXP(-INDEX('3)tpx females'!BD$3:BD$53,MATCH('3) 2016 cases'!$P73,'3)tpx females'!$BB$3:$BB$53,0))))))),0)</f>
        <v>1268.5464415677127</v>
      </c>
      <c r="W73" s="32">
        <f ca="1">IFERROR(($K73*EXP(W$69*($Q73+0.5*($R73)^2))*_xlfn.NORM.DIST((LN(($M73*EXP($L73/100*W$69))/($K73))-$Q73*W$69)/($R73*SQRT(W$69))-$R73*SQRT(W$69),0,1,TRUE)+$M73*EXP($L73/100*W$69)*(1-_xlfn.NORM.DIST((LN(($M73*EXP($L73/100*W$69))/($K73))-$Q73*W$69)/($R73*SQRT(W$69)),0,1,TRUE)))*EXP(-0.07*W$69)*(INDEX('3)tpx females'!BE$57:BE$107,MATCH('3) 2016 cases'!$P73,'3)tpx females'!$BB$57:$BB$107,0))+INDEX('3)tpx males'!BE$57:BE$107,MATCH($O73,'3)tpx males'!$BB$57:$BB$107,0))-(INDEX('3)tpx males'!BD$110:BD$160,MATCH($O73,'3)tpx males'!$BB$110:$BB$160,0))*INDEX('3)tpx females'!BD$111:BD$161,MATCH('3) 2016 cases'!$P73,'3)tpx females'!$BB$111:$BB$161,0))*(1-(EXP(-INDEX('3)tpx males'!BE$4:BE$54,MATCH($O73,'3)tpx males'!$BB$4:$BB$54,0)))*EXP(-INDEX('3)tpx females'!BE$3:BE$53,MATCH('3) 2016 cases'!$P73,'3)tpx females'!$BB$3:$BB$53,0))))))),0)</f>
        <v>3719.8613566765357</v>
      </c>
      <c r="X73" s="32">
        <f ca="1">IFERROR(($K73*EXP(X$69*($Q73+0.5*($R73)^2))*_xlfn.NORM.DIST((LN(($M73*EXP($L73/100*X$69))/($K73))-$Q73*X$69)/($R73*SQRT(X$69))-$R73*SQRT(X$69),0,1,TRUE)+$M73*EXP($L73/100*X$69)*(1-_xlfn.NORM.DIST((LN(($M73*EXP($L73/100*X$69))/($K73))-$Q73*X$69)/($R73*SQRT(X$69)),0,1,TRUE)))*EXP(-0.07*X$69)*(INDEX('3)tpx females'!BF$57:BF$107,MATCH('3) 2016 cases'!$P73,'3)tpx females'!$BB$57:$BB$107,0))+INDEX('3)tpx males'!BF$57:BF$107,MATCH($O73,'3)tpx males'!$BB$57:$BB$107,0))-(INDEX('3)tpx males'!BE$110:BE$160,MATCH($O73,'3)tpx males'!$BB$110:$BB$160,0))*INDEX('3)tpx females'!BE$111:BE$161,MATCH('3) 2016 cases'!$P73,'3)tpx females'!$BB$111:$BB$161,0))*(1-(EXP(-INDEX('3)tpx males'!BF$4:BF$54,MATCH($O73,'3)tpx males'!$BB$4:$BB$54,0)))*EXP(-INDEX('3)tpx females'!BF$3:BF$53,MATCH('3) 2016 cases'!$P73,'3)tpx females'!$BB$3:$BB$53,0))))))),0)</f>
        <v>6028.6685460750232</v>
      </c>
      <c r="Y73" s="32">
        <f ca="1">IFERROR(($K73*EXP(Y$69*($Q73+0.5*($R73)^2))*_xlfn.NORM.DIST((LN(($M73*EXP($L73/100*Y$69))/($K73))-$Q73*Y$69)/($R73*SQRT(Y$69))-$R73*SQRT(Y$69),0,1,TRUE)+$M73*EXP($L73/100*Y$69)*(1-_xlfn.NORM.DIST((LN(($M73*EXP($L73/100*Y$69))/($K73))-$Q73*Y$69)/($R73*SQRT(Y$69)),0,1,TRUE)))*EXP(-0.07*Y$69)*(INDEX('3)tpx females'!BG$57:BG$107,MATCH('3) 2016 cases'!$P73,'3)tpx females'!$BB$57:$BB$107,0))+INDEX('3)tpx males'!BG$57:BG$107,MATCH($O73,'3)tpx males'!$BB$57:$BB$107,0))-(INDEX('3)tpx males'!BF$110:BF$160,MATCH($O73,'3)tpx males'!$BB$110:$BB$160,0))*INDEX('3)tpx females'!BF$111:BF$161,MATCH('3) 2016 cases'!$P73,'3)tpx females'!$BB$111:$BB$161,0))*(1-(EXP(-INDEX('3)tpx males'!BG$4:BG$54,MATCH($O73,'3)tpx males'!$BB$4:$BB$54,0)))*EXP(-INDEX('3)tpx females'!BG$3:BG$53,MATCH('3) 2016 cases'!$P73,'3)tpx females'!$BB$3:$BB$53,0))))))),0)</f>
        <v>8014.342185338558</v>
      </c>
      <c r="Z73" s="32">
        <f ca="1">IFERROR(($K73*EXP(Z$69*($Q73+0.5*($R73)^2))*_xlfn.NORM.DIST((LN(($M73*EXP($L73/100*Z$69))/($K73))-$Q73*Z$69)/($R73*SQRT(Z$69))-$R73*SQRT(Z$69),0,1,TRUE)+$M73*EXP($L73/100*Z$69)*(1-_xlfn.NORM.DIST((LN(($M73*EXP($L73/100*Z$69))/($K73))-$Q73*Z$69)/($R73*SQRT(Z$69)),0,1,TRUE)))*EXP(-0.07*Z$69)*(INDEX('3)tpx females'!BH$57:BH$107,MATCH('3) 2016 cases'!$P73,'3)tpx females'!$BB$57:$BB$107,0))+INDEX('3)tpx males'!BH$57:BH$107,MATCH($O73,'3)tpx males'!$BB$57:$BB$107,0))-(INDEX('3)tpx males'!BG$110:BG$160,MATCH($O73,'3)tpx males'!$BB$110:$BB$160,0))*INDEX('3)tpx females'!BG$111:BG$161,MATCH('3) 2016 cases'!$P73,'3)tpx females'!$BB$111:$BB$161,0))*(1-(EXP(-INDEX('3)tpx males'!BH$4:BH$54,MATCH($O73,'3)tpx males'!$BB$4:$BB$54,0)))*EXP(-INDEX('3)tpx females'!BH$3:BH$53,MATCH('3) 2016 cases'!$P73,'3)tpx females'!$BB$3:$BB$53,0))))))),0)</f>
        <v>9284.8405857282196</v>
      </c>
      <c r="AA73" s="32">
        <f ca="1">IFERROR(($K73*EXP(AA$69*($Q73+0.5*($R73)^2))*_xlfn.NORM.DIST((LN(($M73*EXP($L73/100*AA$69))/($K73))-$Q73*AA$69)/($R73*SQRT(AA$69))-$R73*SQRT(AA$69),0,1,TRUE)+$M73*EXP($L73/100*AA$69)*(1-_xlfn.NORM.DIST((LN(($M73*EXP($L73/100*AA$69))/($K73))-$Q73*AA$69)/($R73*SQRT(AA$69)),0,1,TRUE)))*EXP(-0.07*AA$69)*(INDEX('3)tpx females'!BI$57:BI$107,MATCH('3) 2016 cases'!$P73,'3)tpx females'!$BB$57:$BB$107,0))+INDEX('3)tpx males'!BI$57:BI$107,MATCH($O73,'3)tpx males'!$BB$57:$BB$107,0))-(INDEX('3)tpx males'!BH$110:BH$160,MATCH($O73,'3)tpx males'!$BB$110:$BB$160,0))*INDEX('3)tpx females'!BH$111:BH$161,MATCH('3) 2016 cases'!$P73,'3)tpx females'!$BB$111:$BB$161,0))*(1-(EXP(-INDEX('3)tpx males'!BI$4:BI$54,MATCH($O73,'3)tpx males'!$BB$4:$BB$54,0)))*EXP(-INDEX('3)tpx females'!BI$3:BI$53,MATCH('3) 2016 cases'!$P73,'3)tpx females'!$BB$3:$BB$53,0))))))),0)</f>
        <v>10634.889498129749</v>
      </c>
      <c r="AB73" s="32">
        <f ca="1">IFERROR(($K73*EXP(AB$69*($Q73+0.5*($R73)^2))*_xlfn.NORM.DIST((LN(($M73*EXP($L73/100*AB$69))/($K73))-$Q73*AB$69)/($R73*SQRT(AB$69))-$R73*SQRT(AB$69),0,1,TRUE)+$M73*EXP($L73/100*AB$69)*(1-_xlfn.NORM.DIST((LN(($M73*EXP($L73/100*AB$69))/($K73))-$Q73*AB$69)/($R73*SQRT(AB$69)),0,1,TRUE)))*EXP(-0.07*AB$69)*(INDEX('3)tpx females'!BJ$57:BJ$107,MATCH('3) 2016 cases'!$P73,'3)tpx females'!$BB$57:$BB$107,0))+INDEX('3)tpx males'!BJ$57:BJ$107,MATCH($O73,'3)tpx males'!$BB$57:$BB$107,0))-(INDEX('3)tpx males'!BI$110:BI$160,MATCH($O73,'3)tpx males'!$BB$110:$BB$160,0))*INDEX('3)tpx females'!BI$111:BI$161,MATCH('3) 2016 cases'!$P73,'3)tpx females'!$BB$111:$BB$161,0))*(1-(EXP(-INDEX('3)tpx males'!BJ$4:BJ$54,MATCH($O73,'3)tpx males'!$BB$4:$BB$54,0)))*EXP(-INDEX('3)tpx females'!BJ$3:BJ$53,MATCH('3) 2016 cases'!$P73,'3)tpx females'!$BB$3:$BB$53,0))))))),0)</f>
        <v>11893.213092566588</v>
      </c>
      <c r="AC73" s="32">
        <f ca="1">IFERROR(($K73*EXP(AC$69*($Q73+0.5*($R73)^2))*_xlfn.NORM.DIST((LN(($M73*EXP($L73/100*AC$69))/($K73))-$Q73*AC$69)/($R73*SQRT(AC$69))-$R73*SQRT(AC$69),0,1,TRUE)+$M73*EXP($L73/100*AC$69)*(1-_xlfn.NORM.DIST((LN(($M73*EXP($L73/100*AC$69))/($K73))-$Q73*AC$69)/($R73*SQRT(AC$69)),0,1,TRUE)))*EXP(-0.07*AC$69)*(INDEX('3)tpx females'!BK$57:BK$107,MATCH('3) 2016 cases'!$P73,'3)tpx females'!$BB$57:$BB$107,0))+INDEX('3)tpx males'!BK$57:BK$107,MATCH($O73,'3)tpx males'!$BB$57:$BB$107,0))-(INDEX('3)tpx males'!BJ$110:BJ$160,MATCH($O73,'3)tpx males'!$BB$110:$BB$160,0))*INDEX('3)tpx females'!BJ$111:BJ$161,MATCH('3) 2016 cases'!$P73,'3)tpx females'!$BB$111:$BB$161,0))*(1-(EXP(-INDEX('3)tpx males'!BK$4:BK$54,MATCH($O73,'3)tpx males'!$BB$4:$BB$54,0)))*EXP(-INDEX('3)tpx females'!BK$3:BK$53,MATCH('3) 2016 cases'!$P73,'3)tpx females'!$BB$3:$BB$53,0))))))),0)</f>
        <v>12388.347658993986</v>
      </c>
      <c r="AD73" s="32">
        <f ca="1">IFERROR(($K73*EXP(AD$69*($Q73+0.5*($R73)^2))*_xlfn.NORM.DIST((LN(($M73*EXP($L73/100*AD$69))/($K73))-$Q73*AD$69)/($R73*SQRT(AD$69))-$R73*SQRT(AD$69),0,1,TRUE)+$M73*EXP($L73/100*AD$69)*(1-_xlfn.NORM.DIST((LN(($M73*EXP($L73/100*AD$69))/($K73))-$Q73*AD$69)/($R73*SQRT(AD$69)),0,1,TRUE)))*EXP(-0.07*AD$69)*(INDEX('3)tpx females'!BL$57:BL$107,MATCH('3) 2016 cases'!$P73,'3)tpx females'!$BB$57:$BB$107,0))+INDEX('3)tpx males'!BL$57:BL$107,MATCH($O73,'3)tpx males'!$BB$57:$BB$107,0))-(INDEX('3)tpx males'!BK$110:BK$160,MATCH($O73,'3)tpx males'!$BB$110:$BB$160,0))*INDEX('3)tpx females'!BK$111:BK$161,MATCH('3) 2016 cases'!$P73,'3)tpx females'!$BB$111:$BB$161,0))*(1-(EXP(-INDEX('3)tpx males'!BL$4:BL$54,MATCH($O73,'3)tpx males'!$BB$4:$BB$54,0)))*EXP(-INDEX('3)tpx females'!BL$3:BL$53,MATCH('3) 2016 cases'!$P73,'3)tpx females'!$BB$3:$BB$53,0))))))),0)</f>
        <v>12912.004440633842</v>
      </c>
      <c r="AE73" s="32">
        <f ca="1">IFERROR(($K73*EXP(AE$69*($Q73+0.5*($R73)^2))*_xlfn.NORM.DIST((LN(($M73*EXP($L73/100*AE$69))/($K73))-$Q73*AE$69)/($R73*SQRT(AE$69))-$R73*SQRT(AE$69),0,1,TRUE)+$M73*EXP($L73/100*AE$69)*(1-_xlfn.NORM.DIST((LN(($M73*EXP($L73/100*AE$69))/($K73))-$Q73*AE$69)/($R73*SQRT(AE$69)),0,1,TRUE)))*EXP(-0.07*AE$69)*(INDEX('3)tpx females'!BM$57:BM$107,MATCH('3) 2016 cases'!$P73,'3)tpx females'!$BB$57:$BB$107,0))+INDEX('3)tpx males'!BM$57:BM$107,MATCH($O73,'3)tpx males'!$BB$57:$BB$107,0))-(INDEX('3)tpx males'!BL$110:BL$160,MATCH($O73,'3)tpx males'!$BB$110:$BB$160,0))*INDEX('3)tpx females'!BL$111:BL$161,MATCH('3) 2016 cases'!$P73,'3)tpx females'!$BB$111:$BB$161,0))*(1-(EXP(-INDEX('3)tpx males'!BM$4:BM$54,MATCH($O73,'3)tpx males'!$BB$4:$BB$54,0)))*EXP(-INDEX('3)tpx females'!BM$3:BM$53,MATCH('3) 2016 cases'!$P73,'3)tpx females'!$BB$3:$BB$53,0))))))),0)</f>
        <v>13803.780512933581</v>
      </c>
      <c r="AF73" s="32">
        <f ca="1">IFERROR(($K73*EXP(AF$69*($Q73+0.5*($R73)^2))*_xlfn.NORM.DIST((LN(($M73*EXP($L73/100*AF$69))/($K73))-$Q73*AF$69)/($R73*SQRT(AF$69))-$R73*SQRT(AF$69),0,1,TRUE)+$M73*EXP($L73/100*AF$69)*(1-_xlfn.NORM.DIST((LN(($M73*EXP($L73/100*AF$69))/($K73))-$Q73*AF$69)/($R73*SQRT(AF$69)),0,1,TRUE)))*EXP(-0.07*AF$69)*(INDEX('3)tpx females'!BN$57:BN$107,MATCH('3) 2016 cases'!$P73,'3)tpx females'!$BB$57:$BB$107,0))+INDEX('3)tpx males'!BN$57:BN$107,MATCH($O73,'3)tpx males'!$BB$57:$BB$107,0))-(INDEX('3)tpx males'!BM$110:BM$160,MATCH($O73,'3)tpx males'!$BB$110:$BB$160,0))*INDEX('3)tpx females'!BM$111:BM$161,MATCH('3) 2016 cases'!$P73,'3)tpx females'!$BB$111:$BB$161,0))*(1-(EXP(-INDEX('3)tpx males'!BN$4:BN$54,MATCH($O73,'3)tpx males'!$BB$4:$BB$54,0)))*EXP(-INDEX('3)tpx females'!BN$3:BN$53,MATCH('3) 2016 cases'!$P73,'3)tpx females'!$BB$3:$BB$53,0))))))),0)</f>
        <v>13733.920190665642</v>
      </c>
      <c r="AG73" s="32">
        <f ca="1">IFERROR(($K73*EXP(AG$69*($Q73+0.5*($R73)^2))*_xlfn.NORM.DIST((LN(($M73*EXP($L73/100*AG$69))/($K73))-$Q73*AG$69)/($R73*SQRT(AG$69))-$R73*SQRT(AG$69),0,1,TRUE)+$M73*EXP($L73/100*AG$69)*(1-_xlfn.NORM.DIST((LN(($M73*EXP($L73/100*AG$69))/($K73))-$Q73*AG$69)/($R73*SQRT(AG$69)),0,1,TRUE)))*EXP(-0.07*AG$69)*(INDEX('3)tpx females'!BO$57:BO$107,MATCH('3) 2016 cases'!$P73,'3)tpx females'!$BB$57:$BB$107,0))+INDEX('3)tpx males'!BO$57:BO$107,MATCH($O73,'3)tpx males'!$BB$57:$BB$107,0))-(INDEX('3)tpx males'!BN$110:BN$160,MATCH($O73,'3)tpx males'!$BB$110:$BB$160,0))*INDEX('3)tpx females'!BN$111:BN$161,MATCH('3) 2016 cases'!$P73,'3)tpx females'!$BB$111:$BB$161,0))*(1-(EXP(-INDEX('3)tpx males'!BO$4:BO$54,MATCH($O73,'3)tpx males'!$BB$4:$BB$54,0)))*EXP(-INDEX('3)tpx females'!BO$3:BO$53,MATCH('3) 2016 cases'!$P73,'3)tpx females'!$BB$3:$BB$53,0))))))),0)</f>
        <v>12937.813847811172</v>
      </c>
      <c r="AH73" s="32">
        <f ca="1">IFERROR(($K73*EXP(AH$69*($Q73+0.5*($R73)^2))*_xlfn.NORM.DIST((LN(($M73*EXP($L73/100*AH$69))/($K73))-$Q73*AH$69)/($R73*SQRT(AH$69))-$R73*SQRT(AH$69),0,1,TRUE)+$M73*EXP($L73/100*AH$69)*(1-_xlfn.NORM.DIST((LN(($M73*EXP($L73/100*AH$69))/($K73))-$Q73*AH$69)/($R73*SQRT(AH$69)),0,1,TRUE)))*EXP(-0.07*AH$69)*(INDEX('3)tpx females'!BP$57:BP$107,MATCH('3) 2016 cases'!$P73,'3)tpx females'!$BB$57:$BB$107,0))+INDEX('3)tpx males'!BP$57:BP$107,MATCH($O73,'3)tpx males'!$BB$57:$BB$107,0))-(INDEX('3)tpx males'!BO$110:BO$160,MATCH($O73,'3)tpx males'!$BB$110:$BB$160,0))*INDEX('3)tpx females'!BO$111:BO$161,MATCH('3) 2016 cases'!$P73,'3)tpx females'!$BB$111:$BB$161,0))*(1-(EXP(-INDEX('3)tpx males'!BP$4:BP$54,MATCH($O73,'3)tpx males'!$BB$4:$BB$54,0)))*EXP(-INDEX('3)tpx females'!BP$3:BP$53,MATCH('3) 2016 cases'!$P73,'3)tpx females'!$BB$3:$BB$53,0))))))),0)</f>
        <v>12197.968196149755</v>
      </c>
      <c r="AI73" s="32">
        <f ca="1">IFERROR(($K73*EXP(AI$69*($Q73+0.5*($R73)^2))*_xlfn.NORM.DIST((LN(($M73*EXP($L73/100*AI$69))/($K73))-$Q73*AI$69)/($R73*SQRT(AI$69))-$R73*SQRT(AI$69),0,1,TRUE)+$M73*EXP($L73/100*AI$69)*(1-_xlfn.NORM.DIST((LN(($M73*EXP($L73/100*AI$69))/($K73))-$Q73*AI$69)/($R73*SQRT(AI$69)),0,1,TRUE)))*EXP(-0.07*AI$69)*(INDEX('3)tpx females'!BQ$57:BQ$107,MATCH('3) 2016 cases'!$P73,'3)tpx females'!$BB$57:$BB$107,0))+INDEX('3)tpx males'!BQ$57:BQ$107,MATCH($O73,'3)tpx males'!$BB$57:$BB$107,0))-(INDEX('3)tpx males'!BP$110:BP$160,MATCH($O73,'3)tpx males'!$BB$110:$BB$160,0))*INDEX('3)tpx females'!BP$111:BP$161,MATCH('3) 2016 cases'!$P73,'3)tpx females'!$BB$111:$BB$161,0))*(1-(EXP(-INDEX('3)tpx males'!BQ$4:BQ$54,MATCH($O73,'3)tpx males'!$BB$4:$BB$54,0)))*EXP(-INDEX('3)tpx females'!BQ$3:BQ$53,MATCH('3) 2016 cases'!$P73,'3)tpx females'!$BB$3:$BB$53,0))))))),0)</f>
        <v>11533.169233458049</v>
      </c>
      <c r="AJ73" s="32">
        <f ca="1">IFERROR(($K73*EXP(AJ$69*($Q73+0.5*($R73)^2))*_xlfn.NORM.DIST((LN(($M73*EXP($L73/100*AJ$69))/($K73))-$Q73*AJ$69)/($R73*SQRT(AJ$69))-$R73*SQRT(AJ$69),0,1,TRUE)+$M73*EXP($L73/100*AJ$69)*(1-_xlfn.NORM.DIST((LN(($M73*EXP($L73/100*AJ$69))/($K73))-$Q73*AJ$69)/($R73*SQRT(AJ$69)),0,1,TRUE)))*EXP(-0.07*AJ$69)*(INDEX('3)tpx females'!BR$57:BR$107,MATCH('3) 2016 cases'!$P73,'3)tpx females'!$BB$57:$BB$107,0))+INDEX('3)tpx males'!BR$57:BR$107,MATCH($O73,'3)tpx males'!$BB$57:$BB$107,0))-(INDEX('3)tpx males'!BQ$110:BQ$160,MATCH($O73,'3)tpx males'!$BB$110:$BB$160,0))*INDEX('3)tpx females'!BQ$111:BQ$161,MATCH('3) 2016 cases'!$P73,'3)tpx females'!$BB$111:$BB$161,0))*(1-(EXP(-INDEX('3)tpx males'!BR$4:BR$54,MATCH($O73,'3)tpx males'!$BB$4:$BB$54,0)))*EXP(-INDEX('3)tpx females'!BR$3:BR$53,MATCH('3) 2016 cases'!$P73,'3)tpx females'!$BB$3:$BB$53,0))))))),0)</f>
        <v>11061.41453640836</v>
      </c>
      <c r="AK73" s="32">
        <f ca="1">IFERROR(($K73*EXP(AK$69*($Q73+0.5*($R73)^2))*_xlfn.NORM.DIST((LN(($M73*EXP($L73/100*AK$69))/($K73))-$Q73*AK$69)/($R73*SQRT(AK$69))-$R73*SQRT(AK$69),0,1,TRUE)+$M73*EXP($L73/100*AK$69)*(1-_xlfn.NORM.DIST((LN(($M73*EXP($L73/100*AK$69))/($K73))-$Q73*AK$69)/($R73*SQRT(AK$69)),0,1,TRUE)))*EXP(-0.07*AK$69)*(INDEX('3)tpx females'!BS$57:BS$107,MATCH('3) 2016 cases'!$P73,'3)tpx females'!$BB$57:$BB$107,0))+INDEX('3)tpx males'!BS$57:BS$107,MATCH($O73,'3)tpx males'!$BB$57:$BB$107,0))-(INDEX('3)tpx males'!BR$110:BR$160,MATCH($O73,'3)tpx males'!$BB$110:$BB$160,0))*INDEX('3)tpx females'!BR$111:BR$161,MATCH('3) 2016 cases'!$P73,'3)tpx females'!$BB$111:$BB$161,0))*(1-(EXP(-INDEX('3)tpx males'!BS$4:BS$54,MATCH($O73,'3)tpx males'!$BB$4:$BB$54,0)))*EXP(-INDEX('3)tpx females'!BS$3:BS$53,MATCH('3) 2016 cases'!$P73,'3)tpx females'!$BB$3:$BB$53,0))))))),0)</f>
        <v>9773.7272374415843</v>
      </c>
      <c r="AL73" s="32">
        <f ca="1">IFERROR(($K73*EXP(AL$69*($Q73+0.5*($R73)^2))*_xlfn.NORM.DIST((LN(($M73*EXP($L73/100*AL$69))/($K73))-$Q73*AL$69)/($R73*SQRT(AL$69))-$R73*SQRT(AL$69),0,1,TRUE)+$M73*EXP($L73/100*AL$69)*(1-_xlfn.NORM.DIST((LN(($M73*EXP($L73/100*AL$69))/($K73))-$Q73*AL$69)/($R73*SQRT(AL$69)),0,1,TRUE)))*EXP(-0.07*AL$69)*(INDEX('3)tpx females'!BT$57:BT$107,MATCH('3) 2016 cases'!$P73,'3)tpx females'!$BB$57:$BB$107,0))+INDEX('3)tpx males'!BT$57:BT$107,MATCH($O73,'3)tpx males'!$BB$57:$BB$107,0))-(INDEX('3)tpx males'!BS$110:BS$160,MATCH($O73,'3)tpx males'!$BB$110:$BB$160,0))*INDEX('3)tpx females'!BS$111:BS$161,MATCH('3) 2016 cases'!$P73,'3)tpx females'!$BB$111:$BB$161,0))*(1-(EXP(-INDEX('3)tpx males'!BT$4:BT$54,MATCH($O73,'3)tpx males'!$BB$4:$BB$54,0)))*EXP(-INDEX('3)tpx females'!BT$3:BT$53,MATCH('3) 2016 cases'!$P73,'3)tpx females'!$BB$3:$BB$53,0))))))),0)</f>
        <v>8552.8217695554831</v>
      </c>
      <c r="AM73" s="32">
        <f ca="1">IFERROR(($K73*EXP(AM$69*($Q73+0.5*($R73)^2))*_xlfn.NORM.DIST((LN(($M73*EXP($L73/100*AM$69))/($K73))-$Q73*AM$69)/($R73*SQRT(AM$69))-$R73*SQRT(AM$69),0,1,TRUE)+$M73*EXP($L73/100*AM$69)*(1-_xlfn.NORM.DIST((LN(($M73*EXP($L73/100*AM$69))/($K73))-$Q73*AM$69)/($R73*SQRT(AM$69)),0,1,TRUE)))*EXP(-0.07*AM$69)*(INDEX('3)tpx females'!BU$57:BU$107,MATCH('3) 2016 cases'!$P73,'3)tpx females'!$BB$57:$BB$107,0))+INDEX('3)tpx males'!BU$57:BU$107,MATCH($O73,'3)tpx males'!$BB$57:$BB$107,0))-(INDEX('3)tpx males'!BT$110:BT$160,MATCH($O73,'3)tpx males'!$BB$110:$BB$160,0))*INDEX('3)tpx females'!BT$111:BT$161,MATCH('3) 2016 cases'!$P73,'3)tpx females'!$BB$111:$BB$161,0))*(1-(EXP(-INDEX('3)tpx males'!BU$4:BU$54,MATCH($O73,'3)tpx males'!$BB$4:$BB$54,0)))*EXP(-INDEX('3)tpx females'!BU$3:BU$53,MATCH('3) 2016 cases'!$P73,'3)tpx females'!$BB$3:$BB$53,0))))))),0)</f>
        <v>7206.7008360665714</v>
      </c>
      <c r="AN73" s="32">
        <f ca="1">IFERROR(($K73*EXP(AN$69*($Q73+0.5*($R73)^2))*_xlfn.NORM.DIST((LN(($M73*EXP($L73/100*AN$69))/($K73))-$Q73*AN$69)/($R73*SQRT(AN$69))-$R73*SQRT(AN$69),0,1,TRUE)+$M73*EXP($L73/100*AN$69)*(1-_xlfn.NORM.DIST((LN(($M73*EXP($L73/100*AN$69))/($K73))-$Q73*AN$69)/($R73*SQRT(AN$69)),0,1,TRUE)))*EXP(-0.07*AN$69)*(INDEX('3)tpx females'!BV$57:BV$107,MATCH('3) 2016 cases'!$P73,'3)tpx females'!$BB$57:$BB$107,0))+INDEX('3)tpx males'!BV$57:BV$107,MATCH($O73,'3)tpx males'!$BB$57:$BB$107,0))-(INDEX('3)tpx males'!BU$110:BU$160,MATCH($O73,'3)tpx males'!$BB$110:$BB$160,0))*INDEX('3)tpx females'!BU$111:BU$161,MATCH('3) 2016 cases'!$P73,'3)tpx females'!$BB$111:$BB$161,0))*(1-(EXP(-INDEX('3)tpx males'!BV$4:BV$54,MATCH($O73,'3)tpx males'!$BB$4:$BB$54,0)))*EXP(-INDEX('3)tpx females'!BV$3:BV$53,MATCH('3) 2016 cases'!$P73,'3)tpx females'!$BB$3:$BB$53,0))))))),0)</f>
        <v>5858.376621920358</v>
      </c>
      <c r="AO73" s="32">
        <f ca="1">IFERROR(($K73*EXP(AO$69*($Q73+0.5*($R73)^2))*_xlfn.NORM.DIST((LN(($M73*EXP($L73/100*AO$69))/($K73))-$Q73*AO$69)/($R73*SQRT(AO$69))-$R73*SQRT(AO$69),0,1,TRUE)+$M73*EXP($L73/100*AO$69)*(1-_xlfn.NORM.DIST((LN(($M73*EXP($L73/100*AO$69))/($K73))-$Q73*AO$69)/($R73*SQRT(AO$69)),0,1,TRUE)))*EXP(-0.07*AO$69)*(INDEX('3)tpx females'!BW$57:BW$107,MATCH('3) 2016 cases'!$P73,'3)tpx females'!$BB$57:$BB$107,0))+INDEX('3)tpx males'!BW$57:BW$107,MATCH($O73,'3)tpx males'!$BB$57:$BB$107,0))-(INDEX('3)tpx males'!BV$110:BV$160,MATCH($O73,'3)tpx males'!$BB$110:$BB$160,0))*INDEX('3)tpx females'!BV$111:BV$161,MATCH('3) 2016 cases'!$P73,'3)tpx females'!$BB$111:$BB$161,0))*(1-(EXP(-INDEX('3)tpx males'!BW$4:BW$54,MATCH($O73,'3)tpx males'!$BB$4:$BB$54,0)))*EXP(-INDEX('3)tpx females'!BW$3:BW$53,MATCH('3) 2016 cases'!$P73,'3)tpx females'!$BB$3:$BB$53,0))))))),0)</f>
        <v>4566.3651969589091</v>
      </c>
      <c r="AP73" s="32">
        <f ca="1">IFERROR(($K73*EXP(AP$69*($Q73+0.5*($R73)^2))*_xlfn.NORM.DIST((LN(($M73*EXP($L73/100*AP$69))/($K73))-$Q73*AP$69)/($R73*SQRT(AP$69))-$R73*SQRT(AP$69),0,1,TRUE)+$M73*EXP($L73/100*AP$69)*(1-_xlfn.NORM.DIST((LN(($M73*EXP($L73/100*AP$69))/($K73))-$Q73*AP$69)/($R73*SQRT(AP$69)),0,1,TRUE)))*EXP(-0.07*AP$69)*(INDEX('3)tpx females'!BX$57:BX$107,MATCH('3) 2016 cases'!$P73,'3)tpx females'!$BB$57:$BB$107,0))+INDEX('3)tpx males'!BX$57:BX$107,MATCH($O73,'3)tpx males'!$BB$57:$BB$107,0))-(INDEX('3)tpx males'!BW$110:BW$160,MATCH($O73,'3)tpx males'!$BB$110:$BB$160,0))*INDEX('3)tpx females'!BW$111:BW$161,MATCH('3) 2016 cases'!$P73,'3)tpx females'!$BB$111:$BB$161,0))*(1-(EXP(-INDEX('3)tpx males'!BX$4:BX$54,MATCH($O73,'3)tpx males'!$BB$4:$BB$54,0)))*EXP(-INDEX('3)tpx females'!BX$3:BX$53,MATCH('3) 2016 cases'!$P73,'3)tpx females'!$BB$3:$BB$53,0))))))),0)</f>
        <v>3416.0749815796139</v>
      </c>
      <c r="AQ73" s="32">
        <f ca="1">IFERROR(($K73*EXP(AQ$69*($Q73+0.5*($R73)^2))*_xlfn.NORM.DIST((LN(($M73*EXP($L73/100*AQ$69))/($K73))-$Q73*AQ$69)/($R73*SQRT(AQ$69))-$R73*SQRT(AQ$69),0,1,TRUE)+$M73*EXP($L73/100*AQ$69)*(1-_xlfn.NORM.DIST((LN(($M73*EXP($L73/100*AQ$69))/($K73))-$Q73*AQ$69)/($R73*SQRT(AQ$69)),0,1,TRUE)))*EXP(-0.07*AQ$69)*(INDEX('3)tpx females'!BY$57:BY$107,MATCH('3) 2016 cases'!$P73,'3)tpx females'!$BB$57:$BB$107,0))+INDEX('3)tpx males'!BY$57:BY$107,MATCH($O73,'3)tpx males'!$BB$57:$BB$107,0))-(INDEX('3)tpx males'!BX$110:BX$160,MATCH($O73,'3)tpx males'!$BB$110:$BB$160,0))*INDEX('3)tpx females'!BX$111:BX$161,MATCH('3) 2016 cases'!$P73,'3)tpx females'!$BB$111:$BB$161,0))*(1-(EXP(-INDEX('3)tpx males'!BY$4:BY$54,MATCH($O73,'3)tpx males'!$BB$4:$BB$54,0)))*EXP(-INDEX('3)tpx females'!BY$3:BY$53,MATCH('3) 2016 cases'!$P73,'3)tpx females'!$BB$3:$BB$53,0))))))),0)</f>
        <v>2433.3173847981702</v>
      </c>
      <c r="AR73" s="32">
        <f ca="1">IFERROR(($K73*EXP(AR$69*($Q73+0.5*($R73)^2))*_xlfn.NORM.DIST((LN(($M73*EXP($L73/100*AR$69))/($K73))-$Q73*AR$69)/($R73*SQRT(AR$69))-$R73*SQRT(AR$69),0,1,TRUE)+$M73*EXP($L73/100*AR$69)*(1-_xlfn.NORM.DIST((LN(($M73*EXP($L73/100*AR$69))/($K73))-$Q73*AR$69)/($R73*SQRT(AR$69)),0,1,TRUE)))*EXP(-0.07*AR$69)*(INDEX('3)tpx females'!BZ$57:BZ$107,MATCH('3) 2016 cases'!$P73,'3)tpx females'!$BB$57:$BB$107,0))+INDEX('3)tpx males'!BZ$57:BZ$107,MATCH($O73,'3)tpx males'!$BB$57:$BB$107,0))-(INDEX('3)tpx males'!BY$110:BY$160,MATCH($O73,'3)tpx males'!$BB$110:$BB$160,0))*INDEX('3)tpx females'!BY$111:BY$161,MATCH('3) 2016 cases'!$P73,'3)tpx females'!$BB$111:$BB$161,0))*(1-(EXP(-INDEX('3)tpx males'!BZ$4:BZ$54,MATCH($O73,'3)tpx males'!$BB$4:$BB$54,0)))*EXP(-INDEX('3)tpx females'!BZ$3:BZ$53,MATCH('3) 2016 cases'!$P73,'3)tpx females'!$BB$3:$BB$53,0))))))),0)</f>
        <v>1647.3369017350501</v>
      </c>
      <c r="AS73" s="32">
        <f ca="1">IFERROR(($K73*EXP(AS$69*($Q73+0.5*($R73)^2))*_xlfn.NORM.DIST((LN(($M73*EXP($L73/100*AS$69))/($K73))-$Q73*AS$69)/($R73*SQRT(AS$69))-$R73*SQRT(AS$69),0,1,TRUE)+$M73*EXP($L73/100*AS$69)*(1-_xlfn.NORM.DIST((LN(($M73*EXP($L73/100*AS$69))/($K73))-$Q73*AS$69)/($R73*SQRT(AS$69)),0,1,TRUE)))*EXP(-0.07*AS$69)*(INDEX('3)tpx females'!CA$57:CA$107,MATCH('3) 2016 cases'!$P73,'3)tpx females'!$BB$57:$BB$107,0))+INDEX('3)tpx males'!CA$57:CA$107,MATCH($O73,'3)tpx males'!$BB$57:$BB$107,0))-(INDEX('3)tpx males'!BZ$110:BZ$160,MATCH($O73,'3)tpx males'!$BB$110:$BB$160,0))*INDEX('3)tpx females'!BZ$111:BZ$161,MATCH('3) 2016 cases'!$P73,'3)tpx females'!$BB$111:$BB$161,0))*(1-(EXP(-INDEX('3)tpx males'!CA$4:CA$54,MATCH($O73,'3)tpx males'!$BB$4:$BB$54,0)))*EXP(-INDEX('3)tpx females'!CA$3:CA$53,MATCH('3) 2016 cases'!$P73,'3)tpx females'!$BB$3:$BB$53,0))))))),0)</f>
        <v>1064.1687982155572</v>
      </c>
      <c r="AT73" s="32">
        <f ca="1">IFERROR(($K73*EXP(AT$69*($Q73+0.5*($R73)^2))*_xlfn.NORM.DIST((LN(($M73*EXP($L73/100*AT$69))/($K73))-$Q73*AT$69)/($R73*SQRT(AT$69))-$R73*SQRT(AT$69),0,1,TRUE)+$M73*EXP($L73/100*AT$69)*(1-_xlfn.NORM.DIST((LN(($M73*EXP($L73/100*AT$69))/($K73))-$Q73*AT$69)/($R73*SQRT(AT$69)),0,1,TRUE)))*EXP(-0.07*AT$69)*(INDEX('3)tpx females'!CB$57:CB$107,MATCH('3) 2016 cases'!$P73,'3)tpx females'!$BB$57:$BB$107,0))+INDEX('3)tpx males'!CB$57:CB$107,MATCH($O73,'3)tpx males'!$BB$57:$BB$107,0))-(INDEX('3)tpx males'!CA$110:CA$160,MATCH($O73,'3)tpx males'!$BB$110:$BB$160,0))*INDEX('3)tpx females'!CA$111:CA$161,MATCH('3) 2016 cases'!$P73,'3)tpx females'!$BB$111:$BB$161,0))*(1-(EXP(-INDEX('3)tpx males'!CB$4:CB$54,MATCH($O73,'3)tpx males'!$BB$4:$BB$54,0)))*EXP(-INDEX('3)tpx females'!CB$3:CB$53,MATCH('3) 2016 cases'!$P73,'3)tpx females'!$BB$3:$BB$53,0))))))),0)</f>
        <v>653.18410149432088</v>
      </c>
      <c r="AU73" s="32">
        <f ca="1">IFERROR(($K73*EXP(AU$69*($Q73+0.5*($R73)^2))*_xlfn.NORM.DIST((LN(($M73*EXP($L73/100*AU$69))/($K73))-$Q73*AU$69)/($R73*SQRT(AU$69))-$R73*SQRT(AU$69),0,1,TRUE)+$M73*EXP($L73/100*AU$69)*(1-_xlfn.NORM.DIST((LN(($M73*EXP($L73/100*AU$69))/($K73))-$Q73*AU$69)/($R73*SQRT(AU$69)),0,1,TRUE)))*EXP(-0.07*AU$69)*(INDEX('3)tpx females'!CC$57:CC$107,MATCH('3) 2016 cases'!$P73,'3)tpx females'!$BB$57:$BB$107,0))+INDEX('3)tpx males'!CC$57:CC$107,MATCH($O73,'3)tpx males'!$BB$57:$BB$107,0))-(INDEX('3)tpx males'!CB$110:CB$160,MATCH($O73,'3)tpx males'!$BB$110:$BB$160,0))*INDEX('3)tpx females'!CB$111:CB$161,MATCH('3) 2016 cases'!$P73,'3)tpx females'!$BB$111:$BB$161,0))*(1-(EXP(-INDEX('3)tpx males'!CC$4:CC$54,MATCH($O73,'3)tpx males'!$BB$4:$BB$54,0)))*EXP(-INDEX('3)tpx females'!CC$3:CC$53,MATCH('3) 2016 cases'!$P73,'3)tpx females'!$BB$3:$BB$53,0))))))),0)</f>
        <v>382.50973312371559</v>
      </c>
      <c r="AV73" s="32">
        <f ca="1">IFERROR(($K73*EXP(AV$69*($Q73+0.5*($R73)^2))*_xlfn.NORM.DIST((LN(($M73*EXP($L73/100*AV$69))/($K73))-$Q73*AV$69)/($R73*SQRT(AV$69))-$R73*SQRT(AV$69),0,1,TRUE)+$M73*EXP($L73/100*AV$69)*(1-_xlfn.NORM.DIST((LN(($M73*EXP($L73/100*AV$69))/($K73))-$Q73*AV$69)/($R73*SQRT(AV$69)),0,1,TRUE)))*EXP(-0.07*AV$69)*(INDEX('3)tpx females'!CD$57:CD$107,MATCH('3) 2016 cases'!$P73,'3)tpx females'!$BB$57:$BB$107,0))+INDEX('3)tpx males'!CD$57:CD$107,MATCH($O73,'3)tpx males'!$BB$57:$BB$107,0))-(INDEX('3)tpx males'!CC$110:CC$160,MATCH($O73,'3)tpx males'!$BB$110:$BB$160,0))*INDEX('3)tpx females'!CC$111:CC$161,MATCH('3) 2016 cases'!$P73,'3)tpx females'!$BB$111:$BB$161,0))*(1-(EXP(-INDEX('3)tpx males'!CD$4:CD$54,MATCH($O73,'3)tpx males'!$BB$4:$BB$54,0)))*EXP(-INDEX('3)tpx females'!CD$3:CD$53,MATCH('3) 2016 cases'!$P73,'3)tpx females'!$BB$3:$BB$53,0))))))),0)</f>
        <v>206.39630738175725</v>
      </c>
      <c r="AW73" s="32">
        <f ca="1">IFERROR(($K73*EXP(AW$69*($Q73+0.5*($R73)^2))*_xlfn.NORM.DIST((LN(($M73*EXP($L73/100*AW$69))/($K73))-$Q73*AW$69)/($R73*SQRT(AW$69))-$R73*SQRT(AW$69),0,1,TRUE)+$M73*EXP($L73/100*AW$69)*(1-_xlfn.NORM.DIST((LN(($M73*EXP($L73/100*AW$69))/($K73))-$Q73*AW$69)/($R73*SQRT(AW$69)),0,1,TRUE)))*EXP(-0.07*AW$69)*(INDEX('3)tpx females'!CE$57:CE$107,MATCH('3) 2016 cases'!$P73,'3)tpx females'!$BB$57:$BB$107,0))+INDEX('3)tpx males'!CE$57:CE$107,MATCH($O73,'3)tpx males'!$BB$57:$BB$107,0))-(INDEX('3)tpx males'!CD$110:CD$160,MATCH($O73,'3)tpx males'!$BB$110:$BB$160,0))*INDEX('3)tpx females'!CD$111:CD$161,MATCH('3) 2016 cases'!$P73,'3)tpx females'!$BB$111:$BB$161,0))*(1-(EXP(-INDEX('3)tpx males'!CE$4:CE$54,MATCH($O73,'3)tpx males'!$BB$4:$BB$54,0)))*EXP(-INDEX('3)tpx females'!CE$3:CE$53,MATCH('3) 2016 cases'!$P73,'3)tpx females'!$BB$3:$BB$53,0))))))),0)</f>
        <v>112.63229681550743</v>
      </c>
      <c r="AX73" s="32">
        <f ca="1">IFERROR(($K73*EXP(AX$69*($Q73+0.5*($R73)^2))*_xlfn.NORM.DIST((LN(($M73*EXP($L73/100*AX$69))/($K73))-$Q73*AX$69)/($R73*SQRT(AX$69))-$R73*SQRT(AX$69),0,1,TRUE)+$M73*EXP($L73/100*AX$69)*(1-_xlfn.NORM.DIST((LN(($M73*EXP($L73/100*AX$69))/($K73))-$Q73*AX$69)/($R73*SQRT(AX$69)),0,1,TRUE)))*EXP(-0.07*AX$69)*(INDEX('3)tpx females'!CF$57:CF$107,MATCH('3) 2016 cases'!$P73,'3)tpx females'!$BB$57:$BB$107,0))+INDEX('3)tpx males'!CF$57:CF$107,MATCH($O73,'3)tpx males'!$BB$57:$BB$107,0))-(INDEX('3)tpx males'!CE$110:CE$160,MATCH($O73,'3)tpx males'!$BB$110:$BB$160,0))*INDEX('3)tpx females'!CE$111:CE$161,MATCH('3) 2016 cases'!$P73,'3)tpx females'!$BB$111:$BB$161,0))*(1-(EXP(-INDEX('3)tpx males'!CF$4:CF$54,MATCH($O73,'3)tpx males'!$BB$4:$BB$54,0)))*EXP(-INDEX('3)tpx females'!CF$3:CF$53,MATCH('3) 2016 cases'!$P73,'3)tpx females'!$BB$3:$BB$53,0))))))),0)</f>
        <v>62.514133238318607</v>
      </c>
      <c r="AY73" s="32">
        <f ca="1">IFERROR(($K73*EXP(AY$69*($Q73+0.5*($R73)^2))*_xlfn.NORM.DIST((LN(($M73*EXP($L73/100*AY$69))/($K73))-$Q73*AY$69)/($R73*SQRT(AY$69))-$R73*SQRT(AY$69),0,1,TRUE)+$M73*EXP($L73/100*AY$69)*(1-_xlfn.NORM.DIST((LN(($M73*EXP($L73/100*AY$69))/($K73))-$Q73*AY$69)/($R73*SQRT(AY$69)),0,1,TRUE)))*EXP(-0.07*AY$69)*(INDEX('3)tpx females'!CG$57:CG$107,MATCH('3) 2016 cases'!$P73,'3)tpx females'!$BB$57:$BB$107,0))+INDEX('3)tpx males'!CG$57:CG$107,MATCH($O73,'3)tpx males'!$BB$57:$BB$107,0))-(INDEX('3)tpx males'!CF$110:CF$160,MATCH($O73,'3)tpx males'!$BB$110:$BB$160,0))*INDEX('3)tpx females'!CF$111:CF$161,MATCH('3) 2016 cases'!$P73,'3)tpx females'!$BB$111:$BB$161,0))*(1-(EXP(-INDEX('3)tpx males'!CG$4:CG$54,MATCH($O73,'3)tpx males'!$BB$4:$BB$54,0)))*EXP(-INDEX('3)tpx females'!CG$3:CG$53,MATCH('3) 2016 cases'!$P73,'3)tpx females'!$BB$3:$BB$53,0))))))),0)</f>
        <v>27.747252434669388</v>
      </c>
      <c r="AZ73" s="32">
        <f ca="1">IFERROR(($K73*EXP(AZ$69*($Q73+0.5*($R73)^2))*_xlfn.NORM.DIST((LN(($M73*EXP($L73/100*AZ$69))/($K73))-$Q73*AZ$69)/($R73*SQRT(AZ$69))-$R73*SQRT(AZ$69),0,1,TRUE)+$M73*EXP($L73/100*AZ$69)*(1-_xlfn.NORM.DIST((LN(($M73*EXP($L73/100*AZ$69))/($K73))-$Q73*AZ$69)/($R73*SQRT(AZ$69)),0,1,TRUE)))*EXP(-0.07*AZ$69)*(INDEX('3)tpx females'!CH$57:CH$107,MATCH('3) 2016 cases'!$P73,'3)tpx females'!$BB$57:$BB$107,0))+INDEX('3)tpx males'!CH$57:CH$107,MATCH($O73,'3)tpx males'!$BB$57:$BB$107,0))-(INDEX('3)tpx males'!CG$110:CG$160,MATCH($O73,'3)tpx males'!$BB$110:$BB$160,0))*INDEX('3)tpx females'!CG$111:CG$161,MATCH('3) 2016 cases'!$P73,'3)tpx females'!$BB$111:$BB$161,0))*(1-(EXP(-INDEX('3)tpx males'!CH$4:CH$54,MATCH($O73,'3)tpx males'!$BB$4:$BB$54,0)))*EXP(-INDEX('3)tpx females'!CH$3:CH$53,MATCH('3) 2016 cases'!$P73,'3)tpx females'!$BB$3:$BB$53,0))))))),0)</f>
        <v>0</v>
      </c>
      <c r="BA73" s="32">
        <f ca="1">IFERROR(($K73*EXP(BA$69*($Q73+0.5*($R73)^2))*_xlfn.NORM.DIST((LN(($M73*EXP($L73/100*BA$69))/($K73))-$Q73*BA$69)/($R73*SQRT(BA$69))-$R73*SQRT(BA$69),0,1,TRUE)+$M73*EXP($L73/100*BA$69)*(1-_xlfn.NORM.DIST((LN(($M73*EXP($L73/100*BA$69))/($K73))-$Q73*BA$69)/($R73*SQRT(BA$69)),0,1,TRUE)))*EXP(-0.07*BA$69)*(INDEX('3)tpx females'!CI$57:CI$107,MATCH('3) 2016 cases'!$P73,'3)tpx females'!$BB$57:$BB$107,0))+INDEX('3)tpx males'!CI$57:CI$107,MATCH($O73,'3)tpx males'!$BB$57:$BB$107,0))-(INDEX('3)tpx males'!CH$110:CH$160,MATCH($O73,'3)tpx males'!$BB$110:$BB$160,0))*INDEX('3)tpx females'!CH$111:CH$161,MATCH('3) 2016 cases'!$P73,'3)tpx females'!$BB$111:$BB$161,0))*(1-(EXP(-INDEX('3)tpx males'!CI$4:CI$54,MATCH($O73,'3)tpx males'!$BB$4:$BB$54,0)))*EXP(-INDEX('3)tpx females'!CI$3:CI$53,MATCH('3) 2016 cases'!$P73,'3)tpx females'!$BB$3:$BB$53,0))))))),0)</f>
        <v>0</v>
      </c>
      <c r="BB73" s="32">
        <f ca="1">IFERROR(($K73*EXP(BB$69*($Q73+0.5*($R73)^2))*_xlfn.NORM.DIST((LN(($M73*EXP($L73/100*BB$69))/($K73))-$Q73*BB$69)/($R73*SQRT(BB$69))-$R73*SQRT(BB$69),0,1,TRUE)+$M73*EXP($L73/100*BB$69)*(1-_xlfn.NORM.DIST((LN(($M73*EXP($L73/100*BB$69))/($K73))-$Q73*BB$69)/($R73*SQRT(BB$69)),0,1,TRUE)))*EXP(-0.07*BB$69)*(INDEX('3)tpx females'!CJ$57:CJ$107,MATCH('3) 2016 cases'!$P73,'3)tpx females'!$BB$57:$BB$107,0))+INDEX('3)tpx males'!CJ$57:CJ$107,MATCH($O73,'3)tpx males'!$BB$57:$BB$107,0))-(INDEX('3)tpx males'!CI$110:CI$160,MATCH($O73,'3)tpx males'!$BB$110:$BB$160,0))*INDEX('3)tpx females'!CI$111:CI$161,MATCH('3) 2016 cases'!$P73,'3)tpx females'!$BB$111:$BB$161,0))*(1-(EXP(-INDEX('3)tpx males'!CJ$4:CJ$54,MATCH($O73,'3)tpx males'!$BB$4:$BB$54,0)))*EXP(-INDEX('3)tpx females'!CJ$3:CJ$53,MATCH('3) 2016 cases'!$P73,'3)tpx females'!$BB$3:$BB$53,0))))))),0)</f>
        <v>0</v>
      </c>
      <c r="BC73" s="32">
        <f ca="1">IFERROR(($K73*EXP(BC$69*($Q73+0.5*($R73)^2))*_xlfn.NORM.DIST((LN(($M73*EXP($L73/100*BC$69))/($K73))-$Q73*BC$69)/($R73*SQRT(BC$69))-$R73*SQRT(BC$69),0,1,TRUE)+$M73*EXP($L73/100*BC$69)*(1-_xlfn.NORM.DIST((LN(($M73*EXP($L73/100*BC$69))/($K73))-$Q73*BC$69)/($R73*SQRT(BC$69)),0,1,TRUE)))*EXP(-0.07*BC$69)*(INDEX('3)tpx females'!CK$57:CK$107,MATCH('3) 2016 cases'!$P73,'3)tpx females'!$BB$57:$BB$107,0))+INDEX('3)tpx males'!CK$57:CK$107,MATCH($O73,'3)tpx males'!$BB$57:$BB$107,0))-(INDEX('3)tpx males'!CJ$110:CJ$160,MATCH($O73,'3)tpx males'!$BB$110:$BB$160,0))*INDEX('3)tpx females'!CJ$111:CJ$161,MATCH('3) 2016 cases'!$P73,'3)tpx females'!$BB$111:$BB$161,0))*(1-(EXP(-INDEX('3)tpx males'!CK$4:CK$54,MATCH($O73,'3)tpx males'!$BB$4:$BB$54,0)))*EXP(-INDEX('3)tpx females'!CK$3:CK$53,MATCH('3) 2016 cases'!$P73,'3)tpx females'!$BB$3:$BB$53,0))))))),0)</f>
        <v>0</v>
      </c>
      <c r="BD73" s="32">
        <f ca="1">IFERROR(($K73*EXP(BD$69*($Q73+0.5*($R73)^2))*_xlfn.NORM.DIST((LN(($M73*EXP($L73/100*BD$69))/($K73))-$Q73*BD$69)/($R73*SQRT(BD$69))-$R73*SQRT(BD$69),0,1,TRUE)+$M73*EXP($L73/100*BD$69)*(1-_xlfn.NORM.DIST((LN(($M73*EXP($L73/100*BD$69))/($K73))-$Q73*BD$69)/($R73*SQRT(BD$69)),0,1,TRUE)))*EXP(-0.07*BD$69)*(INDEX('3)tpx females'!CL$57:CL$107,MATCH('3) 2016 cases'!$P73,'3)tpx females'!$BB$57:$BB$107,0))+INDEX('3)tpx males'!CL$57:CL$107,MATCH($O73,'3)tpx males'!$BB$57:$BB$107,0))-(INDEX('3)tpx males'!CK$110:CK$160,MATCH($O73,'3)tpx males'!$BB$110:$BB$160,0))*INDEX('3)tpx females'!CK$111:CK$161,MATCH('3) 2016 cases'!$P73,'3)tpx females'!$BB$111:$BB$161,0))*(1-(EXP(-INDEX('3)tpx males'!CL$4:CL$54,MATCH($O73,'3)tpx males'!$BB$4:$BB$54,0)))*EXP(-INDEX('3)tpx females'!CL$3:CL$53,MATCH('3) 2016 cases'!$P73,'3)tpx females'!$BB$3:$BB$53,0))))))),0)</f>
        <v>0</v>
      </c>
      <c r="BE73" s="32">
        <f ca="1">IFERROR(($K73*EXP(BE$69*($Q73+0.5*($R73)^2))*_xlfn.NORM.DIST((LN(($M73*EXP($L73/100*BE$69))/($K73))-$Q73*BE$69)/($R73*SQRT(BE$69))-$R73*SQRT(BE$69),0,1,TRUE)+$M73*EXP($L73/100*BE$69)*(1-_xlfn.NORM.DIST((LN(($M73*EXP($L73/100*BE$69))/($K73))-$Q73*BE$69)/($R73*SQRT(BE$69)),0,1,TRUE)))*EXP(-0.07*BE$69)*(INDEX('3)tpx females'!CM$57:CM$107,MATCH('3) 2016 cases'!$P73,'3)tpx females'!$BB$57:$BB$107,0))+INDEX('3)tpx males'!CM$57:CM$107,MATCH($O73,'3)tpx males'!$BB$57:$BB$107,0))-(INDEX('3)tpx males'!CL$110:CL$160,MATCH($O73,'3)tpx males'!$BB$110:$BB$160,0))*INDEX('3)tpx females'!CL$111:CL$161,MATCH('3) 2016 cases'!$P73,'3)tpx females'!$BB$111:$BB$161,0))*(1-(EXP(-INDEX('3)tpx males'!CM$4:CM$54,MATCH($O73,'3)tpx males'!$BB$4:$BB$54,0)))*EXP(-INDEX('3)tpx females'!CM$3:CM$53,MATCH('3) 2016 cases'!$P73,'3)tpx females'!$BB$3:$BB$53,0))))))),0)</f>
        <v>0</v>
      </c>
      <c r="BF73" s="32">
        <f ca="1">IFERROR(($K73*EXP(BF$69*($Q73+0.5*($R73)^2))*_xlfn.NORM.DIST((LN(($M73*EXP($L73/100*BF$69))/($K73))-$Q73*BF$69)/($R73*SQRT(BF$69))-$R73*SQRT(BF$69),0,1,TRUE)+$M73*EXP($L73/100*BF$69)*(1-_xlfn.NORM.DIST((LN(($M73*EXP($L73/100*BF$69))/($K73))-$Q73*BF$69)/($R73*SQRT(BF$69)),0,1,TRUE)))*EXP(-0.07*BF$69)*(INDEX('3)tpx females'!CN$57:CN$107,MATCH('3) 2016 cases'!$P73,'3)tpx females'!$BB$57:$BB$107,0))+INDEX('3)tpx males'!CN$57:CN$107,MATCH($O73,'3)tpx males'!$BB$57:$BB$107,0))-(INDEX('3)tpx males'!CM$110:CM$160,MATCH($O73,'3)tpx males'!$BB$110:$BB$160,0))*INDEX('3)tpx females'!CM$111:CM$161,MATCH('3) 2016 cases'!$P73,'3)tpx females'!$BB$111:$BB$161,0))*(1-(EXP(-INDEX('3)tpx males'!CN$4:CN$54,MATCH($O73,'3)tpx males'!$BB$4:$BB$54,0)))*EXP(-INDEX('3)tpx females'!CN$3:CN$53,MATCH('3) 2016 cases'!$P73,'3)tpx females'!$BB$3:$BB$53,0))))))),0)</f>
        <v>0</v>
      </c>
      <c r="BG73" s="32">
        <f ca="1">IFERROR(($K73*EXP(BG$69*($Q73+0.5*($R73)^2))*_xlfn.NORM.DIST((LN(($M73*EXP($L73/100*BG$69))/($K73))-$Q73*BG$69)/($R73*SQRT(BG$69))-$R73*SQRT(BG$69),0,1,TRUE)+$M73*EXP($L73/100*BG$69)*(1-_xlfn.NORM.DIST((LN(($M73*EXP($L73/100*BG$69))/($K73))-$Q73*BG$69)/($R73*SQRT(BG$69)),0,1,TRUE)))*EXP(-0.07*BG$69)*(INDEX('3)tpx females'!CO$57:CO$107,MATCH('3) 2016 cases'!$P73,'3)tpx females'!$BB$57:$BB$107,0))+INDEX('3)tpx males'!CO$57:CO$107,MATCH($O73,'3)tpx males'!$BB$57:$BB$107,0))-(INDEX('3)tpx males'!CN$110:CN$160,MATCH($O73,'3)tpx males'!$BB$110:$BB$160,0))*INDEX('3)tpx females'!CN$111:CN$161,MATCH('3) 2016 cases'!$P73,'3)tpx females'!$BB$111:$BB$161,0))*(1-(EXP(-INDEX('3)tpx males'!CO$4:CO$54,MATCH($O73,'3)tpx males'!$BB$4:$BB$54,0)))*EXP(-INDEX('3)tpx females'!CO$3:CO$53,MATCH('3) 2016 cases'!$P73,'3)tpx females'!$BB$3:$BB$53,0))))))),0)</f>
        <v>0</v>
      </c>
      <c r="BH73" s="32">
        <f ca="1">IFERROR(($K73*EXP(BH$69*($Q73+0.5*($R73)^2))*_xlfn.NORM.DIST((LN(($M73*EXP($L73/100*BH$69))/($K73))-$Q73*BH$69)/($R73*SQRT(BH$69))-$R73*SQRT(BH$69),0,1,TRUE)+$M73*EXP($L73/100*BH$69)*(1-_xlfn.NORM.DIST((LN(($M73*EXP($L73/100*BH$69))/($K73))-$Q73*BH$69)/($R73*SQRT(BH$69)),0,1,TRUE)))*EXP(-0.07*BH$69)*(INDEX('3)tpx females'!CP$57:CP$107,MATCH('3) 2016 cases'!$P73,'3)tpx females'!$BB$57:$BB$107,0))+INDEX('3)tpx males'!CP$57:CP$107,MATCH($O73,'3)tpx males'!$BB$57:$BB$107,0))-(INDEX('3)tpx males'!CO$110:CO$160,MATCH($O73,'3)tpx males'!$BB$110:$BB$160,0))*INDEX('3)tpx females'!CO$111:CO$161,MATCH('3) 2016 cases'!$P73,'3)tpx females'!$BB$111:$BB$161,0))*(1-(EXP(-INDEX('3)tpx males'!CP$4:CP$54,MATCH($O73,'3)tpx males'!$BB$4:$BB$54,0)))*EXP(-INDEX('3)tpx females'!CP$3:CP$53,MATCH('3) 2016 cases'!$P73,'3)tpx females'!$BB$3:$BB$53,0))))))),0)</f>
        <v>0</v>
      </c>
      <c r="BI73" s="32">
        <f ca="1">IFERROR(($K73*EXP(BI$69*($Q73+0.5*($R73)^2))*_xlfn.NORM.DIST((LN(($M73*EXP($L73/100*BI$69))/($K73))-$Q73*BI$69)/($R73*SQRT(BI$69))-$R73*SQRT(BI$69),0,1,TRUE)+$M73*EXP($L73/100*BI$69)*(1-_xlfn.NORM.DIST((LN(($M73*EXP($L73/100*BI$69))/($K73))-$Q73*BI$69)/($R73*SQRT(BI$69)),0,1,TRUE)))*EXP(-0.07*BI$69)*(INDEX('3)tpx females'!CQ$57:CQ$107,MATCH('3) 2016 cases'!$P73,'3)tpx females'!$BB$57:$BB$107,0))+INDEX('3)tpx males'!CQ$57:CQ$107,MATCH($O73,'3)tpx males'!$BB$57:$BB$107,0))-(INDEX('3)tpx males'!CP$110:CP$160,MATCH($O73,'3)tpx males'!$BB$110:$BB$160,0))*INDEX('3)tpx females'!CP$111:CP$161,MATCH('3) 2016 cases'!$P73,'3)tpx females'!$BB$111:$BB$161,0))*(1-(EXP(-INDEX('3)tpx males'!CQ$4:CQ$54,MATCH($O73,'3)tpx males'!$BB$4:$BB$54,0)))*EXP(-INDEX('3)tpx females'!CQ$3:CQ$53,MATCH('3) 2016 cases'!$P73,'3)tpx females'!$BB$3:$BB$53,0))))))),0)</f>
        <v>0</v>
      </c>
      <c r="BJ73" s="32">
        <f ca="1">IFERROR(($K73*EXP(BJ$69*($Q73+0.5*($R73)^2))*_xlfn.NORM.DIST((LN(($M73*EXP($L73/100*BJ$69))/($K73))-$Q73*BJ$69)/($R73*SQRT(BJ$69))-$R73*SQRT(BJ$69),0,1,TRUE)+$M73*EXP($L73/100*BJ$69)*(1-_xlfn.NORM.DIST((LN(($M73*EXP($L73/100*BJ$69))/($K73))-$Q73*BJ$69)/($R73*SQRT(BJ$69)),0,1,TRUE)))*EXP(-0.07*BJ$69)*(INDEX('3)tpx females'!CR$57:CR$107,MATCH('3) 2016 cases'!$P73,'3)tpx females'!$BB$57:$BB$107,0))+INDEX('3)tpx males'!CR$57:CR$107,MATCH($O73,'3)tpx males'!$BB$57:$BB$107,0))-(INDEX('3)tpx males'!CQ$110:CQ$160,MATCH($O73,'3)tpx males'!$BB$110:$BB$160,0))*INDEX('3)tpx females'!CQ$111:CQ$161,MATCH('3) 2016 cases'!$P73,'3)tpx females'!$BB$111:$BB$161,0))*(1-(EXP(-INDEX('3)tpx males'!CR$4:CR$54,MATCH($O73,'3)tpx males'!$BB$4:$BB$54,0)))*EXP(-INDEX('3)tpx females'!CR$3:CR$53,MATCH('3) 2016 cases'!$P73,'3)tpx females'!$BB$3:$BB$53,0))))))),0)</f>
        <v>0</v>
      </c>
      <c r="BK73" s="32">
        <f ca="1">IFERROR(($K73*EXP(BK$69*($Q73+0.5*($R73)^2))*_xlfn.NORM.DIST((LN(($M73*EXP($L73/100*BK$69))/($K73))-$Q73*BK$69)/($R73*SQRT(BK$69))-$R73*SQRT(BK$69),0,1,TRUE)+$M73*EXP($L73/100*BK$69)*(1-_xlfn.NORM.DIST((LN(($M73*EXP($L73/100*BK$69))/($K73))-$Q73*BK$69)/($R73*SQRT(BK$69)),0,1,TRUE)))*EXP(-0.07*BK$69)*(INDEX('3)tpx females'!CS$57:CS$107,MATCH('3) 2016 cases'!$P73,'3)tpx females'!$BB$57:$BB$107,0))+INDEX('3)tpx males'!CS$57:CS$107,MATCH($O73,'3)tpx males'!$BB$57:$BB$107,0))-(INDEX('3)tpx males'!CR$110:CR$160,MATCH($O73,'3)tpx males'!$BB$110:$BB$160,0))*INDEX('3)tpx females'!CR$111:CR$161,MATCH('3) 2016 cases'!$P73,'3)tpx females'!$BB$111:$BB$161,0))*(1-(EXP(-INDEX('3)tpx males'!CS$4:CS$54,MATCH($O73,'3)tpx males'!$BB$4:$BB$54,0)))*EXP(-INDEX('3)tpx females'!CS$3:CS$53,MATCH('3) 2016 cases'!$P73,'3)tpx females'!$BB$3:$BB$53,0))))))),0)</f>
        <v>0</v>
      </c>
      <c r="BL73" s="32">
        <f ca="1">IFERROR(($K73*EXP(BL$69*($Q73+0.5*($R73)^2))*_xlfn.NORM.DIST((LN(($M73*EXP($L73/100*BL$69))/($K73))-$Q73*BL$69)/($R73*SQRT(BL$69))-$R73*SQRT(BL$69),0,1,TRUE)+$M73*EXP($L73/100*BL$69)*(1-_xlfn.NORM.DIST((LN(($M73*EXP($L73/100*BL$69))/($K73))-$Q73*BL$69)/($R73*SQRT(BL$69)),0,1,TRUE)))*EXP(-0.07*BL$69)*(INDEX('3)tpx females'!CT$57:CT$107,MATCH('3) 2016 cases'!$P73,'3)tpx females'!$BB$57:$BB$107,0))+INDEX('3)tpx males'!CT$57:CT$107,MATCH($O73,'3)tpx males'!$BB$57:$BB$107,0))-(INDEX('3)tpx males'!CS$110:CS$160,MATCH($O73,'3)tpx males'!$BB$110:$BB$160,0))*INDEX('3)tpx females'!CS$111:CS$161,MATCH('3) 2016 cases'!$P73,'3)tpx females'!$BB$111:$BB$161,0))*(1-(EXP(-INDEX('3)tpx males'!CT$4:CT$54,MATCH($O73,'3)tpx males'!$BB$4:$BB$54,0)))*EXP(-INDEX('3)tpx females'!CT$3:CT$53,MATCH('3) 2016 cases'!$P73,'3)tpx females'!$BB$3:$BB$53,0))))))),0)</f>
        <v>0</v>
      </c>
      <c r="BM73" s="32">
        <f ca="1">IFERROR(($K73*EXP(BM$69*($Q73+0.5*($R73)^2))*_xlfn.NORM.DIST((LN(($M73*EXP($L73/100*BM$69))/($K73))-$Q73*BM$69)/($R73*SQRT(BM$69))-$R73*SQRT(BM$69),0,1,TRUE)+$M73*EXP($L73/100*BM$69)*(1-_xlfn.NORM.DIST((LN(($M73*EXP($L73/100*BM$69))/($K73))-$Q73*BM$69)/($R73*SQRT(BM$69)),0,1,TRUE)))*EXP(-0.07*BM$69)*(INDEX('3)tpx females'!CU$57:CU$107,MATCH('3) 2016 cases'!$P73,'3)tpx females'!$BB$57:$BB$107,0))+INDEX('3)tpx males'!CU$57:CU$107,MATCH($O73,'3)tpx males'!$BB$57:$BB$107,0))-(INDEX('3)tpx males'!CT$110:CT$160,MATCH($O73,'3)tpx males'!$BB$110:$BB$160,0))*INDEX('3)tpx females'!CT$111:CT$161,MATCH('3) 2016 cases'!$P73,'3)tpx females'!$BB$111:$BB$161,0))*(1-(EXP(-INDEX('3)tpx males'!CU$4:CU$54,MATCH($O73,'3)tpx males'!$BB$4:$BB$54,0)))*EXP(-INDEX('3)tpx females'!CU$3:CU$53,MATCH('3) 2016 cases'!$P73,'3)tpx females'!$BB$3:$BB$53,0))))))),0)</f>
        <v>0</v>
      </c>
      <c r="BN73" s="32">
        <f ca="1">IFERROR(($K73*EXP(BN$69*($Q73+0.5*($R73)^2))*_xlfn.NORM.DIST((LN(($M73*EXP($L73/100*BN$69))/($K73))-$Q73*BN$69)/($R73*SQRT(BN$69))-$R73*SQRT(BN$69),0,1,TRUE)+$M73*EXP($L73/100*BN$69)*(1-_xlfn.NORM.DIST((LN(($M73*EXP($L73/100*BN$69))/($K73))-$Q73*BN$69)/($R73*SQRT(BN$69)),0,1,TRUE)))*EXP(-0.07*BN$69)*(INDEX('3)tpx females'!CV$57:CV$107,MATCH('3) 2016 cases'!$P73,'3)tpx females'!$BB$57:$BB$107,0))+INDEX('3)tpx males'!CV$57:CV$107,MATCH($O73,'3)tpx males'!$BB$57:$BB$107,0))-(INDEX('3)tpx males'!CU$110:CU$160,MATCH($O73,'3)tpx males'!$BB$110:$BB$160,0))*INDEX('3)tpx females'!CU$111:CU$161,MATCH('3) 2016 cases'!$P73,'3)tpx females'!$BB$111:$BB$161,0))*(1-(EXP(-INDEX('3)tpx males'!CV$4:CV$54,MATCH($O73,'3)tpx males'!$BB$4:$BB$54,0)))*EXP(-INDEX('3)tpx females'!CV$3:CV$53,MATCH('3) 2016 cases'!$P73,'3)tpx females'!$BB$3:$BB$53,0))))))),0)</f>
        <v>0</v>
      </c>
      <c r="BO73" s="32">
        <f ca="1">IFERROR(($K73*EXP(BO$69*($Q73+0.5*($R73)^2))*_xlfn.NORM.DIST((LN(($M73*EXP($L73/100*BO$69))/($K73))-$Q73*BO$69)/($R73*SQRT(BO$69))-$R73*SQRT(BO$69),0,1,TRUE)+$M73*EXP($L73/100*BO$69)*(1-_xlfn.NORM.DIST((LN(($M73*EXP($L73/100*BO$69))/($K73))-$Q73*BO$69)/($R73*SQRT(BO$69)),0,1,TRUE)))*EXP(-0.07*BO$69)*(INDEX('3)tpx females'!CW$57:CW$107,MATCH('3) 2016 cases'!$P73,'3)tpx females'!$BB$57:$BB$107,0))+INDEX('3)tpx males'!CW$57:CW$107,MATCH($O73,'3)tpx males'!$BB$57:$BB$107,0))-(INDEX('3)tpx males'!CV$110:CV$160,MATCH($O73,'3)tpx males'!$BB$110:$BB$160,0))*INDEX('3)tpx females'!CV$111:CV$161,MATCH('3) 2016 cases'!$P73,'3)tpx females'!$BB$111:$BB$161,0))*(1-(EXP(-INDEX('3)tpx males'!CW$4:CW$54,MATCH($O73,'3)tpx males'!$BB$4:$BB$54,0)))*EXP(-INDEX('3)tpx females'!CW$3:CW$53,MATCH('3) 2016 cases'!$P73,'3)tpx females'!$BB$3:$BB$53,0))))))),0)</f>
        <v>0</v>
      </c>
      <c r="BP73" s="32">
        <f ca="1">IFERROR(($K73*EXP(BP$69*($Q73+0.5*($R73)^2))*_xlfn.NORM.DIST((LN(($M73*EXP($L73/100*BP$69))/($K73))-$Q73*BP$69)/($R73*SQRT(BP$69))-$R73*SQRT(BP$69),0,1,TRUE)+$M73*EXP($L73/100*BP$69)*(1-_xlfn.NORM.DIST((LN(($M73*EXP($L73/100*BP$69))/($K73))-$Q73*BP$69)/($R73*SQRT(BP$69)),0,1,TRUE)))*EXP(-0.07*BP$69)*(INDEX('3)tpx females'!CX$57:CX$107,MATCH('3) 2016 cases'!$P73,'3)tpx females'!$BB$57:$BB$107,0))+INDEX('3)tpx males'!CX$57:CX$107,MATCH($O73,'3)tpx males'!$BB$57:$BB$107,0))-(INDEX('3)tpx males'!CW$110:CW$160,MATCH($O73,'3)tpx males'!$BB$110:$BB$160,0))*INDEX('3)tpx females'!CW$111:CW$161,MATCH('3) 2016 cases'!$P73,'3)tpx females'!$BB$111:$BB$161,0))*(1-(EXP(-INDEX('3)tpx males'!CX$4:CX$54,MATCH($O73,'3)tpx males'!$BB$4:$BB$54,0)))*EXP(-INDEX('3)tpx females'!CX$3:CX$53,MATCH('3) 2016 cases'!$P73,'3)tpx females'!$BB$3:$BB$53,0))))))),0)</f>
        <v>0</v>
      </c>
      <c r="BQ73" s="32">
        <f ca="1">IFERROR(($K73*EXP(BQ$69*($Q73+0.5*($R73)^2))*_xlfn.NORM.DIST((LN(($M73*EXP($L73/100*BQ$69))/($K73))-$Q73*BQ$69)/($R73*SQRT(BQ$69))-$R73*SQRT(BQ$69),0,1,TRUE)+$M73*EXP($L73/100*BQ$69)*(1-_xlfn.NORM.DIST((LN(($M73*EXP($L73/100*BQ$69))/($K73))-$Q73*BQ$69)/($R73*SQRT(BQ$69)),0,1,TRUE)))*EXP(-0.07*BQ$69)*(INDEX('3)tpx females'!CY$57:CY$107,MATCH('3) 2016 cases'!$P73,'3)tpx females'!$BB$57:$BB$107,0))+INDEX('3)tpx males'!CY$57:CY$107,MATCH($O73,'3)tpx males'!$BB$57:$BB$107,0))-(INDEX('3)tpx males'!CX$110:CX$160,MATCH($O73,'3)tpx males'!$BB$110:$BB$160,0))*INDEX('3)tpx females'!CX$111:CX$161,MATCH('3) 2016 cases'!$P73,'3)tpx females'!$BB$111:$BB$161,0))*(1-(EXP(-INDEX('3)tpx males'!CY$4:CY$54,MATCH($O73,'3)tpx males'!$BB$4:$BB$54,0)))*EXP(-INDEX('3)tpx females'!CY$3:CY$53,MATCH('3) 2016 cases'!$P73,'3)tpx females'!$BB$3:$BB$53,0))))))),0)</f>
        <v>0</v>
      </c>
      <c r="BR73" s="32">
        <f ca="1">IFERROR(($K73*EXP(BR$69*($Q73+0.5*($R73)^2))*_xlfn.NORM.DIST((LN(($M73*EXP($L73/100*BR$69))/($K73))-$Q73*BR$69)/($R73*SQRT(BR$69))-$R73*SQRT(BR$69),0,1,TRUE)+$M73*EXP($L73/100*BR$69)*(1-_xlfn.NORM.DIST((LN(($M73*EXP($L73/100*BR$69))/($K73))-$Q73*BR$69)/($R73*SQRT(BR$69)),0,1,TRUE)))*EXP(-0.07*BR$69)*(INDEX('3)tpx females'!CZ$57:CZ$107,MATCH('3) 2016 cases'!$P73,'3)tpx females'!$BB$57:$BB$107,0))+INDEX('3)tpx males'!CZ$57:CZ$107,MATCH($O73,'3)tpx males'!$BB$57:$BB$107,0))-(INDEX('3)tpx males'!CY$110:CY$160,MATCH($O73,'3)tpx males'!$BB$110:$BB$160,0))*INDEX('3)tpx females'!CY$111:CY$161,MATCH('3) 2016 cases'!$P73,'3)tpx females'!$BB$111:$BB$161,0))*(1-(EXP(-INDEX('3)tpx males'!CZ$4:CZ$54,MATCH($O73,'3)tpx males'!$BB$4:$BB$54,0)))*EXP(-INDEX('3)tpx females'!CZ$3:CZ$53,MATCH('3) 2016 cases'!$P73,'3)tpx females'!$BB$3:$BB$53,0))))))),0)</f>
        <v>0</v>
      </c>
      <c r="BS73" s="32">
        <f ca="1">IFERROR(($K73*EXP(BS$69*($Q73+0.5*($R73)^2))*_xlfn.NORM.DIST((LN(($M73*EXP($L73/100*BS$69))/($K73))-$Q73*BS$69)/($R73*SQRT(BS$69))-$R73*SQRT(BS$69),0,1,TRUE)+$M73*EXP($L73/100*BS$69)*(1-_xlfn.NORM.DIST((LN(($M73*EXP($L73/100*BS$69))/($K73))-$Q73*BS$69)/($R73*SQRT(BS$69)),0,1,TRUE)))*EXP(-0.07*BS$69)*(INDEX('3)tpx females'!DA$57:DA$107,MATCH('3) 2016 cases'!$P73,'3)tpx females'!$BB$57:$BB$107,0))+INDEX('3)tpx males'!DA$57:DA$107,MATCH($O73,'3)tpx males'!$BB$57:$BB$107,0))-(INDEX('3)tpx males'!CZ$110:CZ$160,MATCH($O73,'3)tpx males'!$BB$110:$BB$160,0))*INDEX('3)tpx females'!CZ$111:CZ$161,MATCH('3) 2016 cases'!$P73,'3)tpx females'!$BB$111:$BB$161,0))*(1-(EXP(-INDEX('3)tpx males'!DA$4:DA$54,MATCH($O73,'3)tpx males'!$BB$4:$BB$54,0)))*EXP(-INDEX('3)tpx females'!DA$3:DA$53,MATCH('3) 2016 cases'!$P73,'3)tpx females'!$BB$3:$BB$53,0))))))),0)</f>
        <v>0</v>
      </c>
      <c r="BU73" s="32">
        <f t="shared" si="121"/>
        <v>206312.29106477663</v>
      </c>
      <c r="BV73" s="32">
        <f t="shared" si="122"/>
        <v>192845.81756204908</v>
      </c>
      <c r="BW73" s="32">
        <f t="shared" si="123"/>
        <v>193328.53525165076</v>
      </c>
      <c r="BX73" s="32">
        <f t="shared" si="124"/>
        <v>193812.46124522708</v>
      </c>
      <c r="BY73" s="32">
        <f t="shared" si="125"/>
        <v>194297.59856731712</v>
      </c>
      <c r="BZ73" s="32">
        <f t="shared" si="126"/>
        <v>194783.95025002991</v>
      </c>
      <c r="CA73" s="32">
        <f t="shared" si="127"/>
        <v>195271.51933302855</v>
      </c>
      <c r="CB73" s="32">
        <f t="shared" si="128"/>
        <v>195760.30886299853</v>
      </c>
      <c r="CC73" s="32">
        <f t="shared" si="129"/>
        <v>196250.32188983378</v>
      </c>
      <c r="CD73" s="32">
        <f t="shared" si="130"/>
        <v>196741.56145189703</v>
      </c>
      <c r="CE73" s="32">
        <f t="shared" si="131"/>
        <v>197234.03053949281</v>
      </c>
      <c r="CF73" s="32">
        <f t="shared" si="132"/>
        <v>197727.73203011221</v>
      </c>
      <c r="CG73" s="32">
        <f t="shared" si="133"/>
        <v>198222.6686000195</v>
      </c>
      <c r="CH73" s="32">
        <f t="shared" si="134"/>
        <v>198718.84262704197</v>
      </c>
      <c r="CI73" s="32">
        <f t="shared" si="135"/>
        <v>199216.25610327147</v>
      </c>
      <c r="CJ73" s="32">
        <f t="shared" si="136"/>
        <v>199714.91057339695</v>
      </c>
      <c r="CK73" s="32">
        <f t="shared" si="137"/>
        <v>200214.8071075592</v>
      </c>
      <c r="CL73" s="32">
        <f t="shared" si="138"/>
        <v>200715.94631033344</v>
      </c>
      <c r="CM73" s="32">
        <f t="shared" si="139"/>
        <v>201218.32836179191</v>
      </c>
      <c r="CN73" s="32">
        <f t="shared" si="140"/>
        <v>201721.95308329738</v>
      </c>
      <c r="CO73" s="32">
        <f t="shared" si="141"/>
        <v>202226.82001950487</v>
      </c>
      <c r="CP73" s="32">
        <f t="shared" si="142"/>
        <v>202732.92852839769</v>
      </c>
      <c r="CQ73" s="32">
        <f t="shared" si="143"/>
        <v>203240.27787242795</v>
      </c>
      <c r="CR73" s="32">
        <f t="shared" si="144"/>
        <v>203748.86730542974</v>
      </c>
      <c r="CS73" s="32">
        <f t="shared" si="145"/>
        <v>204258.69615160397</v>
      </c>
      <c r="CT73" s="32">
        <f t="shared" si="146"/>
        <v>204769.76387431606</v>
      </c>
      <c r="CU73" s="32">
        <f t="shared" si="147"/>
        <v>205282.07013362949</v>
      </c>
      <c r="CV73" s="32">
        <f t="shared" si="148"/>
        <v>205795.61483239059</v>
      </c>
      <c r="CW73" s="32">
        <f t="shared" si="149"/>
        <v>206310.39815131252</v>
      </c>
      <c r="CX73" s="32">
        <f t="shared" si="150"/>
        <v>206826.42057391859</v>
      </c>
      <c r="CY73" s="32">
        <f t="shared" si="151"/>
        <v>207343.68290244191</v>
      </c>
      <c r="CZ73" s="32">
        <f t="shared" si="152"/>
        <v>207862.18626588304</v>
      </c>
      <c r="DA73" s="32">
        <f t="shared" si="153"/>
        <v>208381.93212144225</v>
      </c>
      <c r="DB73" s="32">
        <f t="shared" si="154"/>
        <v>208902.92225049305</v>
      </c>
      <c r="DC73" s="32">
        <f t="shared" si="155"/>
        <v>209425.15875017177</v>
      </c>
      <c r="DD73" s="32">
        <f t="shared" si="156"/>
        <v>209948.64402155549</v>
      </c>
      <c r="DE73" s="32">
        <f t="shared" si="157"/>
        <v>210473.38075527491</v>
      </c>
      <c r="DF73" s="32">
        <f t="shared" si="158"/>
        <v>210999.37191529476</v>
      </c>
      <c r="DG73" s="32">
        <f t="shared" si="159"/>
        <v>211526.62072148046</v>
      </c>
      <c r="DH73" s="32">
        <f t="shared" si="160"/>
        <v>212055.13063146482</v>
      </c>
      <c r="DI73" s="32">
        <f t="shared" si="161"/>
        <v>212584.90532223531</v>
      </c>
      <c r="DJ73" s="32">
        <f t="shared" si="162"/>
        <v>213115.94867178067</v>
      </c>
      <c r="DK73" s="32">
        <f t="shared" si="163"/>
        <v>213648.2647410607</v>
      </c>
      <c r="DL73" s="32">
        <f t="shared" si="164"/>
        <v>214181.8577565063</v>
      </c>
      <c r="DM73" s="32">
        <f t="shared" si="165"/>
        <v>214716.73209320303</v>
      </c>
      <c r="DN73" s="32">
        <f t="shared" si="166"/>
        <v>215252.8922588639</v>
      </c>
      <c r="DO73" s="32">
        <f t="shared" si="167"/>
        <v>215790.34287867165</v>
      </c>
      <c r="DP73" s="32">
        <f t="shared" si="168"/>
        <v>216329.08868103029</v>
      </c>
      <c r="DQ73" s="32">
        <f t="shared" si="169"/>
        <v>216869.13448425068</v>
      </c>
      <c r="DR73" s="32">
        <f t="shared" si="170"/>
        <v>217410.48518417246</v>
      </c>
      <c r="DT73" s="48">
        <f t="shared" si="171"/>
        <v>93</v>
      </c>
      <c r="DU73" s="48">
        <f t="shared" si="172"/>
        <v>80</v>
      </c>
      <c r="DV73" s="32">
        <f ca="1">INDEX('3)tpx males'!BD$57:BD$107,MATCH(DT73,'3)tpx males'!$BB$57:$BB$107,0))*INDEX('3)tpx females'!BD$57:BD$107,MATCH(DU73,'3)tpx females'!$BB$57:$BB$107,0))</f>
        <v>6.5945001621600923E-3</v>
      </c>
      <c r="DW73" s="32">
        <f t="shared" ca="1" si="173"/>
        <v>-1360.5264368822895</v>
      </c>
      <c r="DX73" s="32">
        <f t="shared" ca="1" si="177"/>
        <v>0.99340549983783988</v>
      </c>
      <c r="DZ73" s="32">
        <f t="shared" ca="1" si="174"/>
        <v>-211723.76201654953</v>
      </c>
      <c r="EA73" s="32">
        <f t="shared" ca="1" si="175"/>
        <v>5411.4709517729061</v>
      </c>
      <c r="EB73" s="32">
        <f t="shared" ca="1" si="178"/>
        <v>35.685946068991058</v>
      </c>
      <c r="EC73" s="32">
        <f ca="1">EA73*'3) Value'!AN85</f>
        <v>0</v>
      </c>
      <c r="EE73" s="32">
        <f>IF(AND('3) Value'!AB85="Alive",'3) Value'!AE85="Alive"),'3) Value'!AM85+'3) 2016 cases'!DZ73,0)</f>
        <v>0</v>
      </c>
      <c r="EF73" s="32">
        <f>IF(OR(AND('3) Value'!AB85="Deceased",'3) Value'!AE85="Alive"),(AND('3) Value'!AB85="Alive",'3) Value'!AE85="Deceased"))),1,0)</f>
        <v>1</v>
      </c>
      <c r="EG73" s="32">
        <f ca="1">IF(EF73=1,'3) Value'!AM85+'3) 2016 cases'!DZ73,0)</f>
        <v>6.4823565371043514</v>
      </c>
    </row>
    <row r="74" spans="2:137" x14ac:dyDescent="0.25">
      <c r="C74" s="32" t="s">
        <v>11</v>
      </c>
      <c r="D74" s="32" t="s">
        <v>14</v>
      </c>
      <c r="E74" s="49">
        <v>14202</v>
      </c>
      <c r="F74" s="32" t="s">
        <v>13</v>
      </c>
      <c r="G74" s="32" t="s">
        <v>12</v>
      </c>
      <c r="H74" s="49">
        <v>12659</v>
      </c>
      <c r="I74" s="32" t="s">
        <v>13</v>
      </c>
      <c r="J74" s="32" t="s">
        <v>23</v>
      </c>
      <c r="K74" s="52">
        <v>320000</v>
      </c>
      <c r="L74" s="52">
        <v>7.25</v>
      </c>
      <c r="M74" s="52">
        <v>23546</v>
      </c>
      <c r="O74" s="48">
        <f>ROUND(($B$1-H74)/365,0)</f>
        <v>82</v>
      </c>
      <c r="P74" s="32">
        <f>ROUND(($B$1-E74)/365,0)</f>
        <v>78</v>
      </c>
      <c r="Q74" s="32">
        <f>INDEX('2b)Working'!$I$61:$P$61,MATCH($J74,'2b)Working'!$I$60:$P$60,0))</f>
        <v>6.4419325448889148E-2</v>
      </c>
      <c r="R74" s="32">
        <f>INDEX('2b)Working'!$I$62:$P$62,MATCH($J74,'2b)Working'!$I$60:$P$60,0))</f>
        <v>5.1556803430206084E-2</v>
      </c>
      <c r="T74" s="9">
        <f t="shared" ca="1" si="176"/>
        <v>24351.19432575941</v>
      </c>
      <c r="U74" s="10"/>
      <c r="V74" s="32">
        <f ca="1">IFERROR(($K74*EXP(V$69*($Q74+0.5*($R74)^2))*_xlfn.NORM.DIST((LN(($M74*EXP($L74/100*V$69))/($K74))-$Q74*V$69)/($R74*SQRT(V$69))-$R74*SQRT(V$69),0,1,TRUE)+$M74*EXP($L74/100*V$69)*(1-_xlfn.NORM.DIST((LN(($M74*EXP($L74/100*V$69))/($K74))-$Q74*V$69)/($R74*SQRT(V$69)),0,1,TRUE)))*EXP(-0.07*V$69)*(INDEX('3)tpx females'!BD$57:BD$107,MATCH('3) 2016 cases'!$P74,'3)tpx females'!$BB$57:$BB$107,0))+INDEX('3)tpx males'!BD$57:BD$107,MATCH($O74,'3)tpx males'!$BB$57:$BB$107,0))-(INDEX('3)tpx males'!BC$110:BC$160,MATCH($O74,'3)tpx males'!$BB$110:$BB$160,0))*INDEX('3)tpx females'!BC$111:BC$161,MATCH('3) 2016 cases'!$P74,'3)tpx females'!$BB$111:$BB$161,0))*(1-(EXP(-INDEX('3)tpx males'!BD$4:BD$54,MATCH($O74,'3)tpx males'!$BB$4:$BB$54,0)))*EXP(-INDEX('3)tpx females'!BD$3:BD$53,MATCH('3) 2016 cases'!$P74,'3)tpx females'!$BB$3:$BB$53,0))))))),0)</f>
        <v>34.911250803998328</v>
      </c>
      <c r="W74" s="32">
        <f ca="1">IFERROR(($K74*EXP(W$69*($Q74+0.5*($R74)^2))*_xlfn.NORM.DIST((LN(($M74*EXP($L74/100*W$69))/($K74))-$Q74*W$69)/($R74*SQRT(W$69))-$R74*SQRT(W$69),0,1,TRUE)+$M74*EXP($L74/100*W$69)*(1-_xlfn.NORM.DIST((LN(($M74*EXP($L74/100*W$69))/($K74))-$Q74*W$69)/($R74*SQRT(W$69)),0,1,TRUE)))*EXP(-0.07*W$69)*(INDEX('3)tpx females'!BE$57:BE$107,MATCH('3) 2016 cases'!$P74,'3)tpx females'!$BB$57:$BB$107,0))+INDEX('3)tpx males'!BE$57:BE$107,MATCH($O74,'3)tpx males'!$BB$57:$BB$107,0))-(INDEX('3)tpx males'!BD$110:BD$160,MATCH($O74,'3)tpx males'!$BB$110:$BB$160,0))*INDEX('3)tpx females'!BD$111:BD$161,MATCH('3) 2016 cases'!$P74,'3)tpx females'!$BB$111:$BB$161,0))*(1-(EXP(-INDEX('3)tpx males'!BE$4:BE$54,MATCH($O74,'3)tpx males'!$BB$4:$BB$54,0)))*EXP(-INDEX('3)tpx females'!BE$3:BE$53,MATCH('3) 2016 cases'!$P74,'3)tpx females'!$BB$3:$BB$53,0))))))),0)</f>
        <v>113.99582750302353</v>
      </c>
      <c r="X74" s="32">
        <f ca="1">IFERROR(($K74*EXP(X$69*($Q74+0.5*($R74)^2))*_xlfn.NORM.DIST((LN(($M74*EXP($L74/100*X$69))/($K74))-$Q74*X$69)/($R74*SQRT(X$69))-$R74*SQRT(X$69),0,1,TRUE)+$M74*EXP($L74/100*X$69)*(1-_xlfn.NORM.DIST((LN(($M74*EXP($L74/100*X$69))/($K74))-$Q74*X$69)/($R74*SQRT(X$69)),0,1,TRUE)))*EXP(-0.07*X$69)*(INDEX('3)tpx females'!BF$57:BF$107,MATCH('3) 2016 cases'!$P74,'3)tpx females'!$BB$57:$BB$107,0))+INDEX('3)tpx males'!BF$57:BF$107,MATCH($O74,'3)tpx males'!$BB$57:$BB$107,0))-(INDEX('3)tpx males'!BE$110:BE$160,MATCH($O74,'3)tpx males'!$BB$110:$BB$160,0))*INDEX('3)tpx females'!BE$111:BE$161,MATCH('3) 2016 cases'!$P74,'3)tpx females'!$BB$111:$BB$161,0))*(1-(EXP(-INDEX('3)tpx males'!BF$4:BF$54,MATCH($O74,'3)tpx males'!$BB$4:$BB$54,0)))*EXP(-INDEX('3)tpx females'!BF$3:BF$53,MATCH('3) 2016 cases'!$P74,'3)tpx females'!$BB$3:$BB$53,0))))))),0)</f>
        <v>216.46068228032362</v>
      </c>
      <c r="Y74" s="32">
        <f ca="1">IFERROR(($K74*EXP(Y$69*($Q74+0.5*($R74)^2))*_xlfn.NORM.DIST((LN(($M74*EXP($L74/100*Y$69))/($K74))-$Q74*Y$69)/($R74*SQRT(Y$69))-$R74*SQRT(Y$69),0,1,TRUE)+$M74*EXP($L74/100*Y$69)*(1-_xlfn.NORM.DIST((LN(($M74*EXP($L74/100*Y$69))/($K74))-$Q74*Y$69)/($R74*SQRT(Y$69)),0,1,TRUE)))*EXP(-0.07*Y$69)*(INDEX('3)tpx females'!BG$57:BG$107,MATCH('3) 2016 cases'!$P74,'3)tpx females'!$BB$57:$BB$107,0))+INDEX('3)tpx males'!BG$57:BG$107,MATCH($O74,'3)tpx males'!$BB$57:$BB$107,0))-(INDEX('3)tpx males'!BF$110:BF$160,MATCH($O74,'3)tpx males'!$BB$110:$BB$160,0))*INDEX('3)tpx females'!BF$111:BF$161,MATCH('3) 2016 cases'!$P74,'3)tpx females'!$BB$111:$BB$161,0))*(1-(EXP(-INDEX('3)tpx males'!BG$4:BG$54,MATCH($O74,'3)tpx males'!$BB$4:$BB$54,0)))*EXP(-INDEX('3)tpx females'!BG$3:BG$53,MATCH('3) 2016 cases'!$P74,'3)tpx females'!$BB$3:$BB$53,0))))))),0)</f>
        <v>328.25107722022818</v>
      </c>
      <c r="Z74" s="32">
        <f ca="1">IFERROR(($K74*EXP(Z$69*($Q74+0.5*($R74)^2))*_xlfn.NORM.DIST((LN(($M74*EXP($L74/100*Z$69))/($K74))-$Q74*Z$69)/($R74*SQRT(Z$69))-$R74*SQRT(Z$69),0,1,TRUE)+$M74*EXP($L74/100*Z$69)*(1-_xlfn.NORM.DIST((LN(($M74*EXP($L74/100*Z$69))/($K74))-$Q74*Z$69)/($R74*SQRT(Z$69)),0,1,TRUE)))*EXP(-0.07*Z$69)*(INDEX('3)tpx females'!BH$57:BH$107,MATCH('3) 2016 cases'!$P74,'3)tpx females'!$BB$57:$BB$107,0))+INDEX('3)tpx males'!BH$57:BH$107,MATCH($O74,'3)tpx males'!$BB$57:$BB$107,0))-(INDEX('3)tpx males'!BG$110:BG$160,MATCH($O74,'3)tpx males'!$BB$110:$BB$160,0))*INDEX('3)tpx females'!BG$111:BG$161,MATCH('3) 2016 cases'!$P74,'3)tpx females'!$BB$111:$BB$161,0))*(1-(EXP(-INDEX('3)tpx males'!BH$4:BH$54,MATCH($O74,'3)tpx males'!$BB$4:$BB$54,0)))*EXP(-INDEX('3)tpx females'!BH$3:BH$53,MATCH('3) 2016 cases'!$P74,'3)tpx females'!$BB$3:$BB$53,0))))))),0)</f>
        <v>490.85744356861574</v>
      </c>
      <c r="AA74" s="32">
        <f ca="1">IFERROR(($K74*EXP(AA$69*($Q74+0.5*($R74)^2))*_xlfn.NORM.DIST((LN(($M74*EXP($L74/100*AA$69))/($K74))-$Q74*AA$69)/($R74*SQRT(AA$69))-$R74*SQRT(AA$69),0,1,TRUE)+$M74*EXP($L74/100*AA$69)*(1-_xlfn.NORM.DIST((LN(($M74*EXP($L74/100*AA$69))/($K74))-$Q74*AA$69)/($R74*SQRT(AA$69)),0,1,TRUE)))*EXP(-0.07*AA$69)*(INDEX('3)tpx females'!BI$57:BI$107,MATCH('3) 2016 cases'!$P74,'3)tpx females'!$BB$57:$BB$107,0))+INDEX('3)tpx males'!BI$57:BI$107,MATCH($O74,'3)tpx males'!$BB$57:$BB$107,0))-(INDEX('3)tpx males'!BH$110:BH$160,MATCH($O74,'3)tpx males'!$BB$110:$BB$160,0))*INDEX('3)tpx females'!BH$111:BH$161,MATCH('3) 2016 cases'!$P74,'3)tpx females'!$BB$111:$BB$161,0))*(1-(EXP(-INDEX('3)tpx males'!BI$4:BI$54,MATCH($O74,'3)tpx males'!$BB$4:$BB$54,0)))*EXP(-INDEX('3)tpx females'!BI$3:BI$53,MATCH('3) 2016 cases'!$P74,'3)tpx females'!$BB$3:$BB$53,0))))))),0)</f>
        <v>633.49606674566724</v>
      </c>
      <c r="AB74" s="32">
        <f ca="1">IFERROR(($K74*EXP(AB$69*($Q74+0.5*($R74)^2))*_xlfn.NORM.DIST((LN(($M74*EXP($L74/100*AB$69))/($K74))-$Q74*AB$69)/($R74*SQRT(AB$69))-$R74*SQRT(AB$69),0,1,TRUE)+$M74*EXP($L74/100*AB$69)*(1-_xlfn.NORM.DIST((LN(($M74*EXP($L74/100*AB$69))/($K74))-$Q74*AB$69)/($R74*SQRT(AB$69)),0,1,TRUE)))*EXP(-0.07*AB$69)*(INDEX('3)tpx females'!BJ$57:BJ$107,MATCH('3) 2016 cases'!$P74,'3)tpx females'!$BB$57:$BB$107,0))+INDEX('3)tpx males'!BJ$57:BJ$107,MATCH($O74,'3)tpx males'!$BB$57:$BB$107,0))-(INDEX('3)tpx males'!BI$110:BI$160,MATCH($O74,'3)tpx males'!$BB$110:$BB$160,0))*INDEX('3)tpx females'!BI$111:BI$161,MATCH('3) 2016 cases'!$P74,'3)tpx females'!$BB$111:$BB$161,0))*(1-(EXP(-INDEX('3)tpx males'!BJ$4:BJ$54,MATCH($O74,'3)tpx males'!$BB$4:$BB$54,0)))*EXP(-INDEX('3)tpx females'!BJ$3:BJ$53,MATCH('3) 2016 cases'!$P74,'3)tpx females'!$BB$3:$BB$53,0))))))),0)</f>
        <v>792.60507217252189</v>
      </c>
      <c r="AC74" s="32">
        <f ca="1">IFERROR(($K74*EXP(AC$69*($Q74+0.5*($R74)^2))*_xlfn.NORM.DIST((LN(($M74*EXP($L74/100*AC$69))/($K74))-$Q74*AC$69)/($R74*SQRT(AC$69))-$R74*SQRT(AC$69),0,1,TRUE)+$M74*EXP($L74/100*AC$69)*(1-_xlfn.NORM.DIST((LN(($M74*EXP($L74/100*AC$69))/($K74))-$Q74*AC$69)/($R74*SQRT(AC$69)),0,1,TRUE)))*EXP(-0.07*AC$69)*(INDEX('3)tpx females'!BK$57:BK$107,MATCH('3) 2016 cases'!$P74,'3)tpx females'!$BB$57:$BB$107,0))+INDEX('3)tpx males'!BK$57:BK$107,MATCH($O74,'3)tpx males'!$BB$57:$BB$107,0))-(INDEX('3)tpx males'!BJ$110:BJ$160,MATCH($O74,'3)tpx males'!$BB$110:$BB$160,0))*INDEX('3)tpx females'!BJ$111:BJ$161,MATCH('3) 2016 cases'!$P74,'3)tpx females'!$BB$111:$BB$161,0))*(1-(EXP(-INDEX('3)tpx males'!BK$4:BK$54,MATCH($O74,'3)tpx males'!$BB$4:$BB$54,0)))*EXP(-INDEX('3)tpx females'!BK$3:BK$53,MATCH('3) 2016 cases'!$P74,'3)tpx females'!$BB$3:$BB$53,0))))))),0)</f>
        <v>1005.5020287616278</v>
      </c>
      <c r="AD74" s="32">
        <f ca="1">IFERROR(($K74*EXP(AD$69*($Q74+0.5*($R74)^2))*_xlfn.NORM.DIST((LN(($M74*EXP($L74/100*AD$69))/($K74))-$Q74*AD$69)/($R74*SQRT(AD$69))-$R74*SQRT(AD$69),0,1,TRUE)+$M74*EXP($L74/100*AD$69)*(1-_xlfn.NORM.DIST((LN(($M74*EXP($L74/100*AD$69))/($K74))-$Q74*AD$69)/($R74*SQRT(AD$69)),0,1,TRUE)))*EXP(-0.07*AD$69)*(INDEX('3)tpx females'!BL$57:BL$107,MATCH('3) 2016 cases'!$P74,'3)tpx females'!$BB$57:$BB$107,0))+INDEX('3)tpx males'!BL$57:BL$107,MATCH($O74,'3)tpx males'!$BB$57:$BB$107,0))-(INDEX('3)tpx males'!BK$110:BK$160,MATCH($O74,'3)tpx males'!$BB$110:$BB$160,0))*INDEX('3)tpx females'!BK$111:BK$161,MATCH('3) 2016 cases'!$P74,'3)tpx females'!$BB$111:$BB$161,0))*(1-(EXP(-INDEX('3)tpx males'!BL$4:BL$54,MATCH($O74,'3)tpx males'!$BB$4:$BB$54,0)))*EXP(-INDEX('3)tpx females'!BL$3:BL$53,MATCH('3) 2016 cases'!$P74,'3)tpx females'!$BB$3:$BB$53,0))))))),0)</f>
        <v>1208.1484289855991</v>
      </c>
      <c r="AE74" s="32">
        <f ca="1">IFERROR(($K74*EXP(AE$69*($Q74+0.5*($R74)^2))*_xlfn.NORM.DIST((LN(($M74*EXP($L74/100*AE$69))/($K74))-$Q74*AE$69)/($R74*SQRT(AE$69))-$R74*SQRT(AE$69),0,1,TRUE)+$M74*EXP($L74/100*AE$69)*(1-_xlfn.NORM.DIST((LN(($M74*EXP($L74/100*AE$69))/($K74))-$Q74*AE$69)/($R74*SQRT(AE$69)),0,1,TRUE)))*EXP(-0.07*AE$69)*(INDEX('3)tpx females'!BM$57:BM$107,MATCH('3) 2016 cases'!$P74,'3)tpx females'!$BB$57:$BB$107,0))+INDEX('3)tpx males'!BM$57:BM$107,MATCH($O74,'3)tpx males'!$BB$57:$BB$107,0))-(INDEX('3)tpx males'!BL$110:BL$160,MATCH($O74,'3)tpx males'!$BB$110:$BB$160,0))*INDEX('3)tpx females'!BL$111:BL$161,MATCH('3) 2016 cases'!$P74,'3)tpx females'!$BB$111:$BB$161,0))*(1-(EXP(-INDEX('3)tpx males'!BM$4:BM$54,MATCH($O74,'3)tpx males'!$BB$4:$BB$54,0)))*EXP(-INDEX('3)tpx females'!BM$3:BM$53,MATCH('3) 2016 cases'!$P74,'3)tpx females'!$BB$3:$BB$53,0))))))),0)</f>
        <v>1389.6042298452642</v>
      </c>
      <c r="AF74" s="32">
        <f ca="1">IFERROR(($K74*EXP(AF$69*($Q74+0.5*($R74)^2))*_xlfn.NORM.DIST((LN(($M74*EXP($L74/100*AF$69))/($K74))-$Q74*AF$69)/($R74*SQRT(AF$69))-$R74*SQRT(AF$69),0,1,TRUE)+$M74*EXP($L74/100*AF$69)*(1-_xlfn.NORM.DIST((LN(($M74*EXP($L74/100*AF$69))/($K74))-$Q74*AF$69)/($R74*SQRT(AF$69)),0,1,TRUE)))*EXP(-0.07*AF$69)*(INDEX('3)tpx females'!BN$57:BN$107,MATCH('3) 2016 cases'!$P74,'3)tpx females'!$BB$57:$BB$107,0))+INDEX('3)tpx males'!BN$57:BN$107,MATCH($O74,'3)tpx males'!$BB$57:$BB$107,0))-(INDEX('3)tpx males'!BM$110:BM$160,MATCH($O74,'3)tpx males'!$BB$110:$BB$160,0))*INDEX('3)tpx females'!BM$111:BM$161,MATCH('3) 2016 cases'!$P74,'3)tpx females'!$BB$111:$BB$161,0))*(1-(EXP(-INDEX('3)tpx males'!BN$4:BN$54,MATCH($O74,'3)tpx males'!$BB$4:$BB$54,0)))*EXP(-INDEX('3)tpx females'!BN$3:BN$53,MATCH('3) 2016 cases'!$P74,'3)tpx females'!$BB$3:$BB$53,0))))))),0)</f>
        <v>1518.16667416052</v>
      </c>
      <c r="AG74" s="32">
        <f ca="1">IFERROR(($K74*EXP(AG$69*($Q74+0.5*($R74)^2))*_xlfn.NORM.DIST((LN(($M74*EXP($L74/100*AG$69))/($K74))-$Q74*AG$69)/($R74*SQRT(AG$69))-$R74*SQRT(AG$69),0,1,TRUE)+$M74*EXP($L74/100*AG$69)*(1-_xlfn.NORM.DIST((LN(($M74*EXP($L74/100*AG$69))/($K74))-$Q74*AG$69)/($R74*SQRT(AG$69)),0,1,TRUE)))*EXP(-0.07*AG$69)*(INDEX('3)tpx females'!BO$57:BO$107,MATCH('3) 2016 cases'!$P74,'3)tpx females'!$BB$57:$BB$107,0))+INDEX('3)tpx males'!BO$57:BO$107,MATCH($O74,'3)tpx males'!$BB$57:$BB$107,0))-(INDEX('3)tpx males'!BN$110:BN$160,MATCH($O74,'3)tpx males'!$BB$110:$BB$160,0))*INDEX('3)tpx females'!BN$111:BN$161,MATCH('3) 2016 cases'!$P74,'3)tpx females'!$BB$111:$BB$161,0))*(1-(EXP(-INDEX('3)tpx males'!BO$4:BO$54,MATCH($O74,'3)tpx males'!$BB$4:$BB$54,0)))*EXP(-INDEX('3)tpx females'!BO$3:BO$53,MATCH('3) 2016 cases'!$P74,'3)tpx females'!$BB$3:$BB$53,0))))))),0)</f>
        <v>1743.1714552859462</v>
      </c>
      <c r="AH74" s="32">
        <f ca="1">IFERROR(($K74*EXP(AH$69*($Q74+0.5*($R74)^2))*_xlfn.NORM.DIST((LN(($M74*EXP($L74/100*AH$69))/($K74))-$Q74*AH$69)/($R74*SQRT(AH$69))-$R74*SQRT(AH$69),0,1,TRUE)+$M74*EXP($L74/100*AH$69)*(1-_xlfn.NORM.DIST((LN(($M74*EXP($L74/100*AH$69))/($K74))-$Q74*AH$69)/($R74*SQRT(AH$69)),0,1,TRUE)))*EXP(-0.07*AH$69)*(INDEX('3)tpx females'!BP$57:BP$107,MATCH('3) 2016 cases'!$P74,'3)tpx females'!$BB$57:$BB$107,0))+INDEX('3)tpx males'!BP$57:BP$107,MATCH($O74,'3)tpx males'!$BB$57:$BB$107,0))-(INDEX('3)tpx males'!BO$110:BO$160,MATCH($O74,'3)tpx males'!$BB$110:$BB$160,0))*INDEX('3)tpx females'!BO$111:BO$161,MATCH('3) 2016 cases'!$P74,'3)tpx females'!$BB$111:$BB$161,0))*(1-(EXP(-INDEX('3)tpx males'!BP$4:BP$54,MATCH($O74,'3)tpx males'!$BB$4:$BB$54,0)))*EXP(-INDEX('3)tpx females'!BP$3:BP$53,MATCH('3) 2016 cases'!$P74,'3)tpx females'!$BB$3:$BB$53,0))))))),0)</f>
        <v>1857.8164098000552</v>
      </c>
      <c r="AI74" s="32">
        <f ca="1">IFERROR(($K74*EXP(AI$69*($Q74+0.5*($R74)^2))*_xlfn.NORM.DIST((LN(($M74*EXP($L74/100*AI$69))/($K74))-$Q74*AI$69)/($R74*SQRT(AI$69))-$R74*SQRT(AI$69),0,1,TRUE)+$M74*EXP($L74/100*AI$69)*(1-_xlfn.NORM.DIST((LN(($M74*EXP($L74/100*AI$69))/($K74))-$Q74*AI$69)/($R74*SQRT(AI$69)),0,1,TRUE)))*EXP(-0.07*AI$69)*(INDEX('3)tpx females'!BQ$57:BQ$107,MATCH('3) 2016 cases'!$P74,'3)tpx females'!$BB$57:$BB$107,0))+INDEX('3)tpx males'!BQ$57:BQ$107,MATCH($O74,'3)tpx males'!$BB$57:$BB$107,0))-(INDEX('3)tpx males'!BP$110:BP$160,MATCH($O74,'3)tpx males'!$BB$110:$BB$160,0))*INDEX('3)tpx females'!BP$111:BP$161,MATCH('3) 2016 cases'!$P74,'3)tpx females'!$BB$111:$BB$161,0))*(1-(EXP(-INDEX('3)tpx males'!BQ$4:BQ$54,MATCH($O74,'3)tpx males'!$BB$4:$BB$54,0)))*EXP(-INDEX('3)tpx females'!BQ$3:BQ$53,MATCH('3) 2016 cases'!$P74,'3)tpx females'!$BB$3:$BB$53,0))))))),0)</f>
        <v>1813.5476445312477</v>
      </c>
      <c r="AJ74" s="32">
        <f ca="1">IFERROR(($K74*EXP(AJ$69*($Q74+0.5*($R74)^2))*_xlfn.NORM.DIST((LN(($M74*EXP($L74/100*AJ$69))/($K74))-$Q74*AJ$69)/($R74*SQRT(AJ$69))-$R74*SQRT(AJ$69),0,1,TRUE)+$M74*EXP($L74/100*AJ$69)*(1-_xlfn.NORM.DIST((LN(($M74*EXP($L74/100*AJ$69))/($K74))-$Q74*AJ$69)/($R74*SQRT(AJ$69)),0,1,TRUE)))*EXP(-0.07*AJ$69)*(INDEX('3)tpx females'!BR$57:BR$107,MATCH('3) 2016 cases'!$P74,'3)tpx females'!$BB$57:$BB$107,0))+INDEX('3)tpx males'!BR$57:BR$107,MATCH($O74,'3)tpx males'!$BB$57:$BB$107,0))-(INDEX('3)tpx males'!BQ$110:BQ$160,MATCH($O74,'3)tpx males'!$BB$110:$BB$160,0))*INDEX('3)tpx females'!BQ$111:BQ$161,MATCH('3) 2016 cases'!$P74,'3)tpx females'!$BB$111:$BB$161,0))*(1-(EXP(-INDEX('3)tpx males'!BR$4:BR$54,MATCH($O74,'3)tpx males'!$BB$4:$BB$54,0)))*EXP(-INDEX('3)tpx females'!BR$3:BR$53,MATCH('3) 2016 cases'!$P74,'3)tpx females'!$BB$3:$BB$53,0))))))),0)</f>
        <v>1752.7864600327698</v>
      </c>
      <c r="AK74" s="32">
        <f ca="1">IFERROR(($K74*EXP(AK$69*($Q74+0.5*($R74)^2))*_xlfn.NORM.DIST((LN(($M74*EXP($L74/100*AK$69))/($K74))-$Q74*AK$69)/($R74*SQRT(AK$69))-$R74*SQRT(AK$69),0,1,TRUE)+$M74*EXP($L74/100*AK$69)*(1-_xlfn.NORM.DIST((LN(($M74*EXP($L74/100*AK$69))/($K74))-$Q74*AK$69)/($R74*SQRT(AK$69)),0,1,TRUE)))*EXP(-0.07*AK$69)*(INDEX('3)tpx females'!BS$57:BS$107,MATCH('3) 2016 cases'!$P74,'3)tpx females'!$BB$57:$BB$107,0))+INDEX('3)tpx males'!BS$57:BS$107,MATCH($O74,'3)tpx males'!$BB$57:$BB$107,0))-(INDEX('3)tpx males'!BR$110:BR$160,MATCH($O74,'3)tpx males'!$BB$110:$BB$160,0))*INDEX('3)tpx females'!BR$111:BR$161,MATCH('3) 2016 cases'!$P74,'3)tpx females'!$BB$111:$BB$161,0))*(1-(EXP(-INDEX('3)tpx males'!BS$4:BS$54,MATCH($O74,'3)tpx males'!$BB$4:$BB$54,0)))*EXP(-INDEX('3)tpx females'!BS$3:BS$53,MATCH('3) 2016 cases'!$P74,'3)tpx females'!$BB$3:$BB$53,0))))))),0)</f>
        <v>1665.1730962539418</v>
      </c>
      <c r="AL74" s="32">
        <f ca="1">IFERROR(($K74*EXP(AL$69*($Q74+0.5*($R74)^2))*_xlfn.NORM.DIST((LN(($M74*EXP($L74/100*AL$69))/($K74))-$Q74*AL$69)/($R74*SQRT(AL$69))-$R74*SQRT(AL$69),0,1,TRUE)+$M74*EXP($L74/100*AL$69)*(1-_xlfn.NORM.DIST((LN(($M74*EXP($L74/100*AL$69))/($K74))-$Q74*AL$69)/($R74*SQRT(AL$69)),0,1,TRUE)))*EXP(-0.07*AL$69)*(INDEX('3)tpx females'!BT$57:BT$107,MATCH('3) 2016 cases'!$P74,'3)tpx females'!$BB$57:$BB$107,0))+INDEX('3)tpx males'!BT$57:BT$107,MATCH($O74,'3)tpx males'!$BB$57:$BB$107,0))-(INDEX('3)tpx males'!BS$110:BS$160,MATCH($O74,'3)tpx males'!$BB$110:$BB$160,0))*INDEX('3)tpx females'!BS$111:BS$161,MATCH('3) 2016 cases'!$P74,'3)tpx females'!$BB$111:$BB$161,0))*(1-(EXP(-INDEX('3)tpx males'!BT$4:BT$54,MATCH($O74,'3)tpx males'!$BB$4:$BB$54,0)))*EXP(-INDEX('3)tpx females'!BT$3:BT$53,MATCH('3) 2016 cases'!$P74,'3)tpx females'!$BB$3:$BB$53,0))))))),0)</f>
        <v>1576.4562525584211</v>
      </c>
      <c r="AM74" s="32">
        <f ca="1">IFERROR(($K74*EXP(AM$69*($Q74+0.5*($R74)^2))*_xlfn.NORM.DIST((LN(($M74*EXP($L74/100*AM$69))/($K74))-$Q74*AM$69)/($R74*SQRT(AM$69))-$R74*SQRT(AM$69),0,1,TRUE)+$M74*EXP($L74/100*AM$69)*(1-_xlfn.NORM.DIST((LN(($M74*EXP($L74/100*AM$69))/($K74))-$Q74*AM$69)/($R74*SQRT(AM$69)),0,1,TRUE)))*EXP(-0.07*AM$69)*(INDEX('3)tpx females'!BU$57:BU$107,MATCH('3) 2016 cases'!$P74,'3)tpx females'!$BB$57:$BB$107,0))+INDEX('3)tpx males'!BU$57:BU$107,MATCH($O74,'3)tpx males'!$BB$57:$BB$107,0))-(INDEX('3)tpx males'!BT$110:BT$160,MATCH($O74,'3)tpx males'!$BB$110:$BB$160,0))*INDEX('3)tpx females'!BT$111:BT$161,MATCH('3) 2016 cases'!$P74,'3)tpx females'!$BB$111:$BB$161,0))*(1-(EXP(-INDEX('3)tpx males'!BU$4:BU$54,MATCH($O74,'3)tpx males'!$BB$4:$BB$54,0)))*EXP(-INDEX('3)tpx females'!BU$3:BU$53,MATCH('3) 2016 cases'!$P74,'3)tpx females'!$BB$3:$BB$53,0))))))),0)</f>
        <v>1384.1062182739565</v>
      </c>
      <c r="AN74" s="32">
        <f ca="1">IFERROR(($K74*EXP(AN$69*($Q74+0.5*($R74)^2))*_xlfn.NORM.DIST((LN(($M74*EXP($L74/100*AN$69))/($K74))-$Q74*AN$69)/($R74*SQRT(AN$69))-$R74*SQRT(AN$69),0,1,TRUE)+$M74*EXP($L74/100*AN$69)*(1-_xlfn.NORM.DIST((LN(($M74*EXP($L74/100*AN$69))/($K74))-$Q74*AN$69)/($R74*SQRT(AN$69)),0,1,TRUE)))*EXP(-0.07*AN$69)*(INDEX('3)tpx females'!BV$57:BV$107,MATCH('3) 2016 cases'!$P74,'3)tpx females'!$BB$57:$BB$107,0))+INDEX('3)tpx males'!BV$57:BV$107,MATCH($O74,'3)tpx males'!$BB$57:$BB$107,0))-(INDEX('3)tpx males'!BU$110:BU$160,MATCH($O74,'3)tpx males'!$BB$110:$BB$160,0))*INDEX('3)tpx females'!BU$111:BU$161,MATCH('3) 2016 cases'!$P74,'3)tpx females'!$BB$111:$BB$161,0))*(1-(EXP(-INDEX('3)tpx males'!BV$4:BV$54,MATCH($O74,'3)tpx males'!$BB$4:$BB$54,0)))*EXP(-INDEX('3)tpx females'!BV$3:BV$53,MATCH('3) 2016 cases'!$P74,'3)tpx females'!$BB$3:$BB$53,0))))))),0)</f>
        <v>1188.1908241210438</v>
      </c>
      <c r="AO74" s="32">
        <f ca="1">IFERROR(($K74*EXP(AO$69*($Q74+0.5*($R74)^2))*_xlfn.NORM.DIST((LN(($M74*EXP($L74/100*AO$69))/($K74))-$Q74*AO$69)/($R74*SQRT(AO$69))-$R74*SQRT(AO$69),0,1,TRUE)+$M74*EXP($L74/100*AO$69)*(1-_xlfn.NORM.DIST((LN(($M74*EXP($L74/100*AO$69))/($K74))-$Q74*AO$69)/($R74*SQRT(AO$69)),0,1,TRUE)))*EXP(-0.07*AO$69)*(INDEX('3)tpx females'!BW$57:BW$107,MATCH('3) 2016 cases'!$P74,'3)tpx females'!$BB$57:$BB$107,0))+INDEX('3)tpx males'!BW$57:BW$107,MATCH($O74,'3)tpx males'!$BB$57:$BB$107,0))-(INDEX('3)tpx males'!BV$110:BV$160,MATCH($O74,'3)tpx males'!$BB$110:$BB$160,0))*INDEX('3)tpx females'!BV$111:BV$161,MATCH('3) 2016 cases'!$P74,'3)tpx females'!$BB$111:$BB$161,0))*(1-(EXP(-INDEX('3)tpx males'!BW$4:BW$54,MATCH($O74,'3)tpx males'!$BB$4:$BB$54,0)))*EXP(-INDEX('3)tpx females'!BW$3:BW$53,MATCH('3) 2016 cases'!$P74,'3)tpx females'!$BB$3:$BB$53,0))))))),0)</f>
        <v>985.47328877754637</v>
      </c>
      <c r="AP74" s="32">
        <f ca="1">IFERROR(($K74*EXP(AP$69*($Q74+0.5*($R74)^2))*_xlfn.NORM.DIST((LN(($M74*EXP($L74/100*AP$69))/($K74))-$Q74*AP$69)/($R74*SQRT(AP$69))-$R74*SQRT(AP$69),0,1,TRUE)+$M74*EXP($L74/100*AP$69)*(1-_xlfn.NORM.DIST((LN(($M74*EXP($L74/100*AP$69))/($K74))-$Q74*AP$69)/($R74*SQRT(AP$69)),0,1,TRUE)))*EXP(-0.07*AP$69)*(INDEX('3)tpx females'!BX$57:BX$107,MATCH('3) 2016 cases'!$P74,'3)tpx females'!$BB$57:$BB$107,0))+INDEX('3)tpx males'!BX$57:BX$107,MATCH($O74,'3)tpx males'!$BB$57:$BB$107,0))-(INDEX('3)tpx males'!BW$110:BW$160,MATCH($O74,'3)tpx males'!$BB$110:$BB$160,0))*INDEX('3)tpx females'!BW$111:BW$161,MATCH('3) 2016 cases'!$P74,'3)tpx females'!$BB$111:$BB$161,0))*(1-(EXP(-INDEX('3)tpx males'!BX$4:BX$54,MATCH($O74,'3)tpx males'!$BB$4:$BB$54,0)))*EXP(-INDEX('3)tpx females'!BX$3:BX$53,MATCH('3) 2016 cases'!$P74,'3)tpx females'!$BB$3:$BB$53,0))))))),0)</f>
        <v>785.67258964509267</v>
      </c>
      <c r="AQ74" s="32">
        <f ca="1">IFERROR(($K74*EXP(AQ$69*($Q74+0.5*($R74)^2))*_xlfn.NORM.DIST((LN(($M74*EXP($L74/100*AQ$69))/($K74))-$Q74*AQ$69)/($R74*SQRT(AQ$69))-$R74*SQRT(AQ$69),0,1,TRUE)+$M74*EXP($L74/100*AQ$69)*(1-_xlfn.NORM.DIST((LN(($M74*EXP($L74/100*AQ$69))/($K74))-$Q74*AQ$69)/($R74*SQRT(AQ$69)),0,1,TRUE)))*EXP(-0.07*AQ$69)*(INDEX('3)tpx females'!BY$57:BY$107,MATCH('3) 2016 cases'!$P74,'3)tpx females'!$BB$57:$BB$107,0))+INDEX('3)tpx males'!BY$57:BY$107,MATCH($O74,'3)tpx males'!$BB$57:$BB$107,0))-(INDEX('3)tpx males'!BX$110:BX$160,MATCH($O74,'3)tpx males'!$BB$110:$BB$160,0))*INDEX('3)tpx females'!BX$111:BX$161,MATCH('3) 2016 cases'!$P74,'3)tpx females'!$BB$111:$BB$161,0))*(1-(EXP(-INDEX('3)tpx males'!BY$4:BY$54,MATCH($O74,'3)tpx males'!$BB$4:$BB$54,0)))*EXP(-INDEX('3)tpx females'!BY$3:BY$53,MATCH('3) 2016 cases'!$P74,'3)tpx females'!$BB$3:$BB$53,0))))))),0)</f>
        <v>599.97293731051604</v>
      </c>
      <c r="AR74" s="32">
        <f ca="1">IFERROR(($K74*EXP(AR$69*($Q74+0.5*($R74)^2))*_xlfn.NORM.DIST((LN(($M74*EXP($L74/100*AR$69))/($K74))-$Q74*AR$69)/($R74*SQRT(AR$69))-$R74*SQRT(AR$69),0,1,TRUE)+$M74*EXP($L74/100*AR$69)*(1-_xlfn.NORM.DIST((LN(($M74*EXP($L74/100*AR$69))/($K74))-$Q74*AR$69)/($R74*SQRT(AR$69)),0,1,TRUE)))*EXP(-0.07*AR$69)*(INDEX('3)tpx females'!BZ$57:BZ$107,MATCH('3) 2016 cases'!$P74,'3)tpx females'!$BB$57:$BB$107,0))+INDEX('3)tpx males'!BZ$57:BZ$107,MATCH($O74,'3)tpx males'!$BB$57:$BB$107,0))-(INDEX('3)tpx males'!BY$110:BY$160,MATCH($O74,'3)tpx males'!$BB$110:$BB$160,0))*INDEX('3)tpx females'!BY$111:BY$161,MATCH('3) 2016 cases'!$P74,'3)tpx females'!$BB$111:$BB$161,0))*(1-(EXP(-INDEX('3)tpx males'!BZ$4:BZ$54,MATCH($O74,'3)tpx males'!$BB$4:$BB$54,0)))*EXP(-INDEX('3)tpx females'!BZ$3:BZ$53,MATCH('3) 2016 cases'!$P74,'3)tpx females'!$BB$3:$BB$53,0))))))),0)</f>
        <v>441.85466254058446</v>
      </c>
      <c r="AS74" s="32">
        <f ca="1">IFERROR(($K74*EXP(AS$69*($Q74+0.5*($R74)^2))*_xlfn.NORM.DIST((LN(($M74*EXP($L74/100*AS$69))/($K74))-$Q74*AS$69)/($R74*SQRT(AS$69))-$R74*SQRT(AS$69),0,1,TRUE)+$M74*EXP($L74/100*AS$69)*(1-_xlfn.NORM.DIST((LN(($M74*EXP($L74/100*AS$69))/($K74))-$Q74*AS$69)/($R74*SQRT(AS$69)),0,1,TRUE)))*EXP(-0.07*AS$69)*(INDEX('3)tpx females'!CA$57:CA$107,MATCH('3) 2016 cases'!$P74,'3)tpx females'!$BB$57:$BB$107,0))+INDEX('3)tpx males'!CA$57:CA$107,MATCH($O74,'3)tpx males'!$BB$57:$BB$107,0))-(INDEX('3)tpx males'!BZ$110:BZ$160,MATCH($O74,'3)tpx males'!$BB$110:$BB$160,0))*INDEX('3)tpx females'!BZ$111:BZ$161,MATCH('3) 2016 cases'!$P74,'3)tpx females'!$BB$111:$BB$161,0))*(1-(EXP(-INDEX('3)tpx males'!CA$4:CA$54,MATCH($O74,'3)tpx males'!$BB$4:$BB$54,0)))*EXP(-INDEX('3)tpx females'!CA$3:CA$53,MATCH('3) 2016 cases'!$P74,'3)tpx females'!$BB$3:$BB$53,0))))))),0)</f>
        <v>309.76486047655851</v>
      </c>
      <c r="AT74" s="32">
        <f ca="1">IFERROR(($K74*EXP(AT$69*($Q74+0.5*($R74)^2))*_xlfn.NORM.DIST((LN(($M74*EXP($L74/100*AT$69))/($K74))-$Q74*AT$69)/($R74*SQRT(AT$69))-$R74*SQRT(AT$69),0,1,TRUE)+$M74*EXP($L74/100*AT$69)*(1-_xlfn.NORM.DIST((LN(($M74*EXP($L74/100*AT$69))/($K74))-$Q74*AT$69)/($R74*SQRT(AT$69)),0,1,TRUE)))*EXP(-0.07*AT$69)*(INDEX('3)tpx females'!CB$57:CB$107,MATCH('3) 2016 cases'!$P74,'3)tpx females'!$BB$57:$BB$107,0))+INDEX('3)tpx males'!CB$57:CB$107,MATCH($O74,'3)tpx males'!$BB$57:$BB$107,0))-(INDEX('3)tpx males'!CA$110:CA$160,MATCH($O74,'3)tpx males'!$BB$110:$BB$160,0))*INDEX('3)tpx females'!CA$111:CA$161,MATCH('3) 2016 cases'!$P74,'3)tpx females'!$BB$111:$BB$161,0))*(1-(EXP(-INDEX('3)tpx males'!CB$4:CB$54,MATCH($O74,'3)tpx males'!$BB$4:$BB$54,0)))*EXP(-INDEX('3)tpx females'!CB$3:CB$53,MATCH('3) 2016 cases'!$P74,'3)tpx females'!$BB$3:$BB$53,0))))))),0)</f>
        <v>207.34871865901513</v>
      </c>
      <c r="AU74" s="32">
        <f ca="1">IFERROR(($K74*EXP(AU$69*($Q74+0.5*($R74)^2))*_xlfn.NORM.DIST((LN(($M74*EXP($L74/100*AU$69))/($K74))-$Q74*AU$69)/($R74*SQRT(AU$69))-$R74*SQRT(AU$69),0,1,TRUE)+$M74*EXP($L74/100*AU$69)*(1-_xlfn.NORM.DIST((LN(($M74*EXP($L74/100*AU$69))/($K74))-$Q74*AU$69)/($R74*SQRT(AU$69)),0,1,TRUE)))*EXP(-0.07*AU$69)*(INDEX('3)tpx females'!CC$57:CC$107,MATCH('3) 2016 cases'!$P74,'3)tpx females'!$BB$57:$BB$107,0))+INDEX('3)tpx males'!CC$57:CC$107,MATCH($O74,'3)tpx males'!$BB$57:$BB$107,0))-(INDEX('3)tpx males'!CB$110:CB$160,MATCH($O74,'3)tpx males'!$BB$110:$BB$160,0))*INDEX('3)tpx females'!CB$111:CB$161,MATCH('3) 2016 cases'!$P74,'3)tpx females'!$BB$111:$BB$161,0))*(1-(EXP(-INDEX('3)tpx males'!CC$4:CC$54,MATCH($O74,'3)tpx males'!$BB$4:$BB$54,0)))*EXP(-INDEX('3)tpx females'!CC$3:CC$53,MATCH('3) 2016 cases'!$P74,'3)tpx females'!$BB$3:$BB$53,0))))))),0)</f>
        <v>132.62483104220243</v>
      </c>
      <c r="AV74" s="32">
        <f ca="1">IFERROR(($K74*EXP(AV$69*($Q74+0.5*($R74)^2))*_xlfn.NORM.DIST((LN(($M74*EXP($L74/100*AV$69))/($K74))-$Q74*AV$69)/($R74*SQRT(AV$69))-$R74*SQRT(AV$69),0,1,TRUE)+$M74*EXP($L74/100*AV$69)*(1-_xlfn.NORM.DIST((LN(($M74*EXP($L74/100*AV$69))/($K74))-$Q74*AV$69)/($R74*SQRT(AV$69)),0,1,TRUE)))*EXP(-0.07*AV$69)*(INDEX('3)tpx females'!CD$57:CD$107,MATCH('3) 2016 cases'!$P74,'3)tpx females'!$BB$57:$BB$107,0))+INDEX('3)tpx males'!CD$57:CD$107,MATCH($O74,'3)tpx males'!$BB$57:$BB$107,0))-(INDEX('3)tpx males'!CC$110:CC$160,MATCH($O74,'3)tpx males'!$BB$110:$BB$160,0))*INDEX('3)tpx females'!CC$111:CC$161,MATCH('3) 2016 cases'!$P74,'3)tpx females'!$BB$111:$BB$161,0))*(1-(EXP(-INDEX('3)tpx males'!CD$4:CD$54,MATCH($O74,'3)tpx males'!$BB$4:$BB$54,0)))*EXP(-INDEX('3)tpx females'!CD$3:CD$53,MATCH('3) 2016 cases'!$P74,'3)tpx females'!$BB$3:$BB$53,0))))))),0)</f>
        <v>80.132501342514942</v>
      </c>
      <c r="AW74" s="32">
        <f ca="1">IFERROR(($K74*EXP(AW$69*($Q74+0.5*($R74)^2))*_xlfn.NORM.DIST((LN(($M74*EXP($L74/100*AW$69))/($K74))-$Q74*AW$69)/($R74*SQRT(AW$69))-$R74*SQRT(AW$69),0,1,TRUE)+$M74*EXP($L74/100*AW$69)*(1-_xlfn.NORM.DIST((LN(($M74*EXP($L74/100*AW$69))/($K74))-$Q74*AW$69)/($R74*SQRT(AW$69)),0,1,TRUE)))*EXP(-0.07*AW$69)*(INDEX('3)tpx females'!CE$57:CE$107,MATCH('3) 2016 cases'!$P74,'3)tpx females'!$BB$57:$BB$107,0))+INDEX('3)tpx males'!CE$57:CE$107,MATCH($O74,'3)tpx males'!$BB$57:$BB$107,0))-(INDEX('3)tpx males'!CD$110:CD$160,MATCH($O74,'3)tpx males'!$BB$110:$BB$160,0))*INDEX('3)tpx females'!CD$111:CD$161,MATCH('3) 2016 cases'!$P74,'3)tpx females'!$BB$111:$BB$161,0))*(1-(EXP(-INDEX('3)tpx males'!CE$4:CE$54,MATCH($O74,'3)tpx males'!$BB$4:$BB$54,0)))*EXP(-INDEX('3)tpx females'!CE$3:CE$53,MATCH('3) 2016 cases'!$P74,'3)tpx females'!$BB$3:$BB$53,0))))))),0)</f>
        <v>46.692930536274538</v>
      </c>
      <c r="AX74" s="32">
        <f ca="1">IFERROR(($K74*EXP(AX$69*($Q74+0.5*($R74)^2))*_xlfn.NORM.DIST((LN(($M74*EXP($L74/100*AX$69))/($K74))-$Q74*AX$69)/($R74*SQRT(AX$69))-$R74*SQRT(AX$69),0,1,TRUE)+$M74*EXP($L74/100*AX$69)*(1-_xlfn.NORM.DIST((LN(($M74*EXP($L74/100*AX$69))/($K74))-$Q74*AX$69)/($R74*SQRT(AX$69)),0,1,TRUE)))*EXP(-0.07*AX$69)*(INDEX('3)tpx females'!CF$57:CF$107,MATCH('3) 2016 cases'!$P74,'3)tpx females'!$BB$57:$BB$107,0))+INDEX('3)tpx males'!CF$57:CF$107,MATCH($O74,'3)tpx males'!$BB$57:$BB$107,0))-(INDEX('3)tpx males'!CE$110:CE$160,MATCH($O74,'3)tpx males'!$BB$110:$BB$160,0))*INDEX('3)tpx females'!CE$111:CE$161,MATCH('3) 2016 cases'!$P74,'3)tpx females'!$BB$111:$BB$161,0))*(1-(EXP(-INDEX('3)tpx males'!CF$4:CF$54,MATCH($O74,'3)tpx males'!$BB$4:$BB$54,0)))*EXP(-INDEX('3)tpx females'!CF$3:CF$53,MATCH('3) 2016 cases'!$P74,'3)tpx females'!$BB$3:$BB$53,0))))))),0)</f>
        <v>24.448827826450255</v>
      </c>
      <c r="AY74" s="32">
        <f ca="1">IFERROR(($K74*EXP(AY$69*($Q74+0.5*($R74)^2))*_xlfn.NORM.DIST((LN(($M74*EXP($L74/100*AY$69))/($K74))-$Q74*AY$69)/($R74*SQRT(AY$69))-$R74*SQRT(AY$69),0,1,TRUE)+$M74*EXP($L74/100*AY$69)*(1-_xlfn.NORM.DIST((LN(($M74*EXP($L74/100*AY$69))/($K74))-$Q74*AY$69)/($R74*SQRT(AY$69)),0,1,TRUE)))*EXP(-0.07*AY$69)*(INDEX('3)tpx females'!CG$57:CG$107,MATCH('3) 2016 cases'!$P74,'3)tpx females'!$BB$57:$BB$107,0))+INDEX('3)tpx males'!CG$57:CG$107,MATCH($O74,'3)tpx males'!$BB$57:$BB$107,0))-(INDEX('3)tpx males'!CF$110:CF$160,MATCH($O74,'3)tpx males'!$BB$110:$BB$160,0))*INDEX('3)tpx females'!CF$111:CF$161,MATCH('3) 2016 cases'!$P74,'3)tpx females'!$BB$111:$BB$161,0))*(1-(EXP(-INDEX('3)tpx males'!CG$4:CG$54,MATCH($O74,'3)tpx males'!$BB$4:$BB$54,0)))*EXP(-INDEX('3)tpx females'!CG$3:CG$53,MATCH('3) 2016 cases'!$P74,'3)tpx females'!$BB$3:$BB$53,0))))))),0)</f>
        <v>13.31399865455723</v>
      </c>
      <c r="AZ74" s="32">
        <f ca="1">IFERROR(($K74*EXP(AZ$69*($Q74+0.5*($R74)^2))*_xlfn.NORM.DIST((LN(($M74*EXP($L74/100*AZ$69))/($K74))-$Q74*AZ$69)/($R74*SQRT(AZ$69))-$R74*SQRT(AZ$69),0,1,TRUE)+$M74*EXP($L74/100*AZ$69)*(1-_xlfn.NORM.DIST((LN(($M74*EXP($L74/100*AZ$69))/($K74))-$Q74*AZ$69)/($R74*SQRT(AZ$69)),0,1,TRUE)))*EXP(-0.07*AZ$69)*(INDEX('3)tpx females'!CH$57:CH$107,MATCH('3) 2016 cases'!$P74,'3)tpx females'!$BB$57:$BB$107,0))+INDEX('3)tpx males'!CH$57:CH$107,MATCH($O74,'3)tpx males'!$BB$57:$BB$107,0))-(INDEX('3)tpx males'!CG$110:CG$160,MATCH($O74,'3)tpx males'!$BB$110:$BB$160,0))*INDEX('3)tpx females'!CG$111:CG$161,MATCH('3) 2016 cases'!$P74,'3)tpx females'!$BB$111:$BB$161,0))*(1-(EXP(-INDEX('3)tpx males'!CH$4:CH$54,MATCH($O74,'3)tpx males'!$BB$4:$BB$54,0)))*EXP(-INDEX('3)tpx females'!CH$3:CH$53,MATCH('3) 2016 cases'!$P74,'3)tpx females'!$BB$3:$BB$53,0))))))),0)</f>
        <v>7.3974502273379423</v>
      </c>
      <c r="BA74" s="32">
        <f ca="1">IFERROR(($K74*EXP(BA$69*($Q74+0.5*($R74)^2))*_xlfn.NORM.DIST((LN(($M74*EXP($L74/100*BA$69))/($K74))-$Q74*BA$69)/($R74*SQRT(BA$69))-$R74*SQRT(BA$69),0,1,TRUE)+$M74*EXP($L74/100*BA$69)*(1-_xlfn.NORM.DIST((LN(($M74*EXP($L74/100*BA$69))/($K74))-$Q74*BA$69)/($R74*SQRT(BA$69)),0,1,TRUE)))*EXP(-0.07*BA$69)*(INDEX('3)tpx females'!CI$57:CI$107,MATCH('3) 2016 cases'!$P74,'3)tpx females'!$BB$57:$BB$107,0))+INDEX('3)tpx males'!CI$57:CI$107,MATCH($O74,'3)tpx males'!$BB$57:$BB$107,0))-(INDEX('3)tpx males'!CH$110:CH$160,MATCH($O74,'3)tpx males'!$BB$110:$BB$160,0))*INDEX('3)tpx females'!CH$111:CH$161,MATCH('3) 2016 cases'!$P74,'3)tpx females'!$BB$111:$BB$161,0))*(1-(EXP(-INDEX('3)tpx males'!CI$4:CI$54,MATCH($O74,'3)tpx males'!$BB$4:$BB$54,0)))*EXP(-INDEX('3)tpx females'!CI$3:CI$53,MATCH('3) 2016 cases'!$P74,'3)tpx females'!$BB$3:$BB$53,0))))))),0)</f>
        <v>3.2495858159892927</v>
      </c>
      <c r="BB74" s="32">
        <f ca="1">IFERROR(($K74*EXP(BB$69*($Q74+0.5*($R74)^2))*_xlfn.NORM.DIST((LN(($M74*EXP($L74/100*BB$69))/($K74))-$Q74*BB$69)/($R74*SQRT(BB$69))-$R74*SQRT(BB$69),0,1,TRUE)+$M74*EXP($L74/100*BB$69)*(1-_xlfn.NORM.DIST((LN(($M74*EXP($L74/100*BB$69))/($K74))-$Q74*BB$69)/($R74*SQRT(BB$69)),0,1,TRUE)))*EXP(-0.07*BB$69)*(INDEX('3)tpx females'!CJ$57:CJ$107,MATCH('3) 2016 cases'!$P74,'3)tpx females'!$BB$57:$BB$107,0))+INDEX('3)tpx males'!CJ$57:CJ$107,MATCH($O74,'3)tpx males'!$BB$57:$BB$107,0))-(INDEX('3)tpx males'!CI$110:CI$160,MATCH($O74,'3)tpx males'!$BB$110:$BB$160,0))*INDEX('3)tpx females'!CI$111:CI$161,MATCH('3) 2016 cases'!$P74,'3)tpx females'!$BB$111:$BB$161,0))*(1-(EXP(-INDEX('3)tpx males'!CJ$4:CJ$54,MATCH($O74,'3)tpx males'!$BB$4:$BB$54,0)))*EXP(-INDEX('3)tpx females'!CJ$3:CJ$53,MATCH('3) 2016 cases'!$P74,'3)tpx females'!$BB$3:$BB$53,0))))))),0)</f>
        <v>0</v>
      </c>
      <c r="BC74" s="32">
        <f ca="1">IFERROR(($K74*EXP(BC$69*($Q74+0.5*($R74)^2))*_xlfn.NORM.DIST((LN(($M74*EXP($L74/100*BC$69))/($K74))-$Q74*BC$69)/($R74*SQRT(BC$69))-$R74*SQRT(BC$69),0,1,TRUE)+$M74*EXP($L74/100*BC$69)*(1-_xlfn.NORM.DIST((LN(($M74*EXP($L74/100*BC$69))/($K74))-$Q74*BC$69)/($R74*SQRT(BC$69)),0,1,TRUE)))*EXP(-0.07*BC$69)*(INDEX('3)tpx females'!CK$57:CK$107,MATCH('3) 2016 cases'!$P74,'3)tpx females'!$BB$57:$BB$107,0))+INDEX('3)tpx males'!CK$57:CK$107,MATCH($O74,'3)tpx males'!$BB$57:$BB$107,0))-(INDEX('3)tpx males'!CJ$110:CJ$160,MATCH($O74,'3)tpx males'!$BB$110:$BB$160,0))*INDEX('3)tpx females'!CJ$111:CJ$161,MATCH('3) 2016 cases'!$P74,'3)tpx females'!$BB$111:$BB$161,0))*(1-(EXP(-INDEX('3)tpx males'!CK$4:CK$54,MATCH($O74,'3)tpx males'!$BB$4:$BB$54,0)))*EXP(-INDEX('3)tpx females'!CK$3:CK$53,MATCH('3) 2016 cases'!$P74,'3)tpx females'!$BB$3:$BB$53,0))))))),0)</f>
        <v>0</v>
      </c>
      <c r="BD74" s="32">
        <f ca="1">IFERROR(($K74*EXP(BD$69*($Q74+0.5*($R74)^2))*_xlfn.NORM.DIST((LN(($M74*EXP($L74/100*BD$69))/($K74))-$Q74*BD$69)/($R74*SQRT(BD$69))-$R74*SQRT(BD$69),0,1,TRUE)+$M74*EXP($L74/100*BD$69)*(1-_xlfn.NORM.DIST((LN(($M74*EXP($L74/100*BD$69))/($K74))-$Q74*BD$69)/($R74*SQRT(BD$69)),0,1,TRUE)))*EXP(-0.07*BD$69)*(INDEX('3)tpx females'!CL$57:CL$107,MATCH('3) 2016 cases'!$P74,'3)tpx females'!$BB$57:$BB$107,0))+INDEX('3)tpx males'!CL$57:CL$107,MATCH($O74,'3)tpx males'!$BB$57:$BB$107,0))-(INDEX('3)tpx males'!CK$110:CK$160,MATCH($O74,'3)tpx males'!$BB$110:$BB$160,0))*INDEX('3)tpx females'!CK$111:CK$161,MATCH('3) 2016 cases'!$P74,'3)tpx females'!$BB$111:$BB$161,0))*(1-(EXP(-INDEX('3)tpx males'!CL$4:CL$54,MATCH($O74,'3)tpx males'!$BB$4:$BB$54,0)))*EXP(-INDEX('3)tpx females'!CL$3:CL$53,MATCH('3) 2016 cases'!$P74,'3)tpx females'!$BB$3:$BB$53,0))))))),0)</f>
        <v>0</v>
      </c>
      <c r="BE74" s="32">
        <f ca="1">IFERROR(($K74*EXP(BE$69*($Q74+0.5*($R74)^2))*_xlfn.NORM.DIST((LN(($M74*EXP($L74/100*BE$69))/($K74))-$Q74*BE$69)/($R74*SQRT(BE$69))-$R74*SQRT(BE$69),0,1,TRUE)+$M74*EXP($L74/100*BE$69)*(1-_xlfn.NORM.DIST((LN(($M74*EXP($L74/100*BE$69))/($K74))-$Q74*BE$69)/($R74*SQRT(BE$69)),0,1,TRUE)))*EXP(-0.07*BE$69)*(INDEX('3)tpx females'!CM$57:CM$107,MATCH('3) 2016 cases'!$P74,'3)tpx females'!$BB$57:$BB$107,0))+INDEX('3)tpx males'!CM$57:CM$107,MATCH($O74,'3)tpx males'!$BB$57:$BB$107,0))-(INDEX('3)tpx males'!CL$110:CL$160,MATCH($O74,'3)tpx males'!$BB$110:$BB$160,0))*INDEX('3)tpx females'!CL$111:CL$161,MATCH('3) 2016 cases'!$P74,'3)tpx females'!$BB$111:$BB$161,0))*(1-(EXP(-INDEX('3)tpx males'!CM$4:CM$54,MATCH($O74,'3)tpx males'!$BB$4:$BB$54,0)))*EXP(-INDEX('3)tpx females'!CM$3:CM$53,MATCH('3) 2016 cases'!$P74,'3)tpx females'!$BB$3:$BB$53,0))))))),0)</f>
        <v>0</v>
      </c>
      <c r="BF74" s="32">
        <f ca="1">IFERROR(($K74*EXP(BF$69*($Q74+0.5*($R74)^2))*_xlfn.NORM.DIST((LN(($M74*EXP($L74/100*BF$69))/($K74))-$Q74*BF$69)/($R74*SQRT(BF$69))-$R74*SQRT(BF$69),0,1,TRUE)+$M74*EXP($L74/100*BF$69)*(1-_xlfn.NORM.DIST((LN(($M74*EXP($L74/100*BF$69))/($K74))-$Q74*BF$69)/($R74*SQRT(BF$69)),0,1,TRUE)))*EXP(-0.07*BF$69)*(INDEX('3)tpx females'!CN$57:CN$107,MATCH('3) 2016 cases'!$P74,'3)tpx females'!$BB$57:$BB$107,0))+INDEX('3)tpx males'!CN$57:CN$107,MATCH($O74,'3)tpx males'!$BB$57:$BB$107,0))-(INDEX('3)tpx males'!CM$110:CM$160,MATCH($O74,'3)tpx males'!$BB$110:$BB$160,0))*INDEX('3)tpx females'!CM$111:CM$161,MATCH('3) 2016 cases'!$P74,'3)tpx females'!$BB$111:$BB$161,0))*(1-(EXP(-INDEX('3)tpx males'!CN$4:CN$54,MATCH($O74,'3)tpx males'!$BB$4:$BB$54,0)))*EXP(-INDEX('3)tpx females'!CN$3:CN$53,MATCH('3) 2016 cases'!$P74,'3)tpx females'!$BB$3:$BB$53,0))))))),0)</f>
        <v>0</v>
      </c>
      <c r="BG74" s="32">
        <f ca="1">IFERROR(($K74*EXP(BG$69*($Q74+0.5*($R74)^2))*_xlfn.NORM.DIST((LN(($M74*EXP($L74/100*BG$69))/($K74))-$Q74*BG$69)/($R74*SQRT(BG$69))-$R74*SQRT(BG$69),0,1,TRUE)+$M74*EXP($L74/100*BG$69)*(1-_xlfn.NORM.DIST((LN(($M74*EXP($L74/100*BG$69))/($K74))-$Q74*BG$69)/($R74*SQRT(BG$69)),0,1,TRUE)))*EXP(-0.07*BG$69)*(INDEX('3)tpx females'!CO$57:CO$107,MATCH('3) 2016 cases'!$P74,'3)tpx females'!$BB$57:$BB$107,0))+INDEX('3)tpx males'!CO$57:CO$107,MATCH($O74,'3)tpx males'!$BB$57:$BB$107,0))-(INDEX('3)tpx males'!CN$110:CN$160,MATCH($O74,'3)tpx males'!$BB$110:$BB$160,0))*INDEX('3)tpx females'!CN$111:CN$161,MATCH('3) 2016 cases'!$P74,'3)tpx females'!$BB$111:$BB$161,0))*(1-(EXP(-INDEX('3)tpx males'!CO$4:CO$54,MATCH($O74,'3)tpx males'!$BB$4:$BB$54,0)))*EXP(-INDEX('3)tpx females'!CO$3:CO$53,MATCH('3) 2016 cases'!$P74,'3)tpx females'!$BB$3:$BB$53,0))))))),0)</f>
        <v>0</v>
      </c>
      <c r="BH74" s="32">
        <f ca="1">IFERROR(($K74*EXP(BH$69*($Q74+0.5*($R74)^2))*_xlfn.NORM.DIST((LN(($M74*EXP($L74/100*BH$69))/($K74))-$Q74*BH$69)/($R74*SQRT(BH$69))-$R74*SQRT(BH$69),0,1,TRUE)+$M74*EXP($L74/100*BH$69)*(1-_xlfn.NORM.DIST((LN(($M74*EXP($L74/100*BH$69))/($K74))-$Q74*BH$69)/($R74*SQRT(BH$69)),0,1,TRUE)))*EXP(-0.07*BH$69)*(INDEX('3)tpx females'!CP$57:CP$107,MATCH('3) 2016 cases'!$P74,'3)tpx females'!$BB$57:$BB$107,0))+INDEX('3)tpx males'!CP$57:CP$107,MATCH($O74,'3)tpx males'!$BB$57:$BB$107,0))-(INDEX('3)tpx males'!CO$110:CO$160,MATCH($O74,'3)tpx males'!$BB$110:$BB$160,0))*INDEX('3)tpx females'!CO$111:CO$161,MATCH('3) 2016 cases'!$P74,'3)tpx females'!$BB$111:$BB$161,0))*(1-(EXP(-INDEX('3)tpx males'!CP$4:CP$54,MATCH($O74,'3)tpx males'!$BB$4:$BB$54,0)))*EXP(-INDEX('3)tpx females'!CP$3:CP$53,MATCH('3) 2016 cases'!$P74,'3)tpx females'!$BB$3:$BB$53,0))))))),0)</f>
        <v>0</v>
      </c>
      <c r="BI74" s="32">
        <f ca="1">IFERROR(($K74*EXP(BI$69*($Q74+0.5*($R74)^2))*_xlfn.NORM.DIST((LN(($M74*EXP($L74/100*BI$69))/($K74))-$Q74*BI$69)/($R74*SQRT(BI$69))-$R74*SQRT(BI$69),0,1,TRUE)+$M74*EXP($L74/100*BI$69)*(1-_xlfn.NORM.DIST((LN(($M74*EXP($L74/100*BI$69))/($K74))-$Q74*BI$69)/($R74*SQRT(BI$69)),0,1,TRUE)))*EXP(-0.07*BI$69)*(INDEX('3)tpx females'!CQ$57:CQ$107,MATCH('3) 2016 cases'!$P74,'3)tpx females'!$BB$57:$BB$107,0))+INDEX('3)tpx males'!CQ$57:CQ$107,MATCH($O74,'3)tpx males'!$BB$57:$BB$107,0))-(INDEX('3)tpx males'!CP$110:CP$160,MATCH($O74,'3)tpx males'!$BB$110:$BB$160,0))*INDEX('3)tpx females'!CP$111:CP$161,MATCH('3) 2016 cases'!$P74,'3)tpx females'!$BB$111:$BB$161,0))*(1-(EXP(-INDEX('3)tpx males'!CQ$4:CQ$54,MATCH($O74,'3)tpx males'!$BB$4:$BB$54,0)))*EXP(-INDEX('3)tpx females'!CQ$3:CQ$53,MATCH('3) 2016 cases'!$P74,'3)tpx females'!$BB$3:$BB$53,0))))))),0)</f>
        <v>0</v>
      </c>
      <c r="BJ74" s="32">
        <f ca="1">IFERROR(($K74*EXP(BJ$69*($Q74+0.5*($R74)^2))*_xlfn.NORM.DIST((LN(($M74*EXP($L74/100*BJ$69))/($K74))-$Q74*BJ$69)/($R74*SQRT(BJ$69))-$R74*SQRT(BJ$69),0,1,TRUE)+$M74*EXP($L74/100*BJ$69)*(1-_xlfn.NORM.DIST((LN(($M74*EXP($L74/100*BJ$69))/($K74))-$Q74*BJ$69)/($R74*SQRT(BJ$69)),0,1,TRUE)))*EXP(-0.07*BJ$69)*(INDEX('3)tpx females'!CR$57:CR$107,MATCH('3) 2016 cases'!$P74,'3)tpx females'!$BB$57:$BB$107,0))+INDEX('3)tpx males'!CR$57:CR$107,MATCH($O74,'3)tpx males'!$BB$57:$BB$107,0))-(INDEX('3)tpx males'!CQ$110:CQ$160,MATCH($O74,'3)tpx males'!$BB$110:$BB$160,0))*INDEX('3)tpx females'!CQ$111:CQ$161,MATCH('3) 2016 cases'!$P74,'3)tpx females'!$BB$111:$BB$161,0))*(1-(EXP(-INDEX('3)tpx males'!CR$4:CR$54,MATCH($O74,'3)tpx males'!$BB$4:$BB$54,0)))*EXP(-INDEX('3)tpx females'!CR$3:CR$53,MATCH('3) 2016 cases'!$P74,'3)tpx females'!$BB$3:$BB$53,0))))))),0)</f>
        <v>0</v>
      </c>
      <c r="BK74" s="32">
        <f ca="1">IFERROR(($K74*EXP(BK$69*($Q74+0.5*($R74)^2))*_xlfn.NORM.DIST((LN(($M74*EXP($L74/100*BK$69))/($K74))-$Q74*BK$69)/($R74*SQRT(BK$69))-$R74*SQRT(BK$69),0,1,TRUE)+$M74*EXP($L74/100*BK$69)*(1-_xlfn.NORM.DIST((LN(($M74*EXP($L74/100*BK$69))/($K74))-$Q74*BK$69)/($R74*SQRT(BK$69)),0,1,TRUE)))*EXP(-0.07*BK$69)*(INDEX('3)tpx females'!CS$57:CS$107,MATCH('3) 2016 cases'!$P74,'3)tpx females'!$BB$57:$BB$107,0))+INDEX('3)tpx males'!CS$57:CS$107,MATCH($O74,'3)tpx males'!$BB$57:$BB$107,0))-(INDEX('3)tpx males'!CR$110:CR$160,MATCH($O74,'3)tpx males'!$BB$110:$BB$160,0))*INDEX('3)tpx females'!CR$111:CR$161,MATCH('3) 2016 cases'!$P74,'3)tpx females'!$BB$111:$BB$161,0))*(1-(EXP(-INDEX('3)tpx males'!CS$4:CS$54,MATCH($O74,'3)tpx males'!$BB$4:$BB$54,0)))*EXP(-INDEX('3)tpx females'!CS$3:CS$53,MATCH('3) 2016 cases'!$P74,'3)tpx females'!$BB$3:$BB$53,0))))))),0)</f>
        <v>0</v>
      </c>
      <c r="BL74" s="32">
        <f ca="1">IFERROR(($K74*EXP(BL$69*($Q74+0.5*($R74)^2))*_xlfn.NORM.DIST((LN(($M74*EXP($L74/100*BL$69))/($K74))-$Q74*BL$69)/($R74*SQRT(BL$69))-$R74*SQRT(BL$69),0,1,TRUE)+$M74*EXP($L74/100*BL$69)*(1-_xlfn.NORM.DIST((LN(($M74*EXP($L74/100*BL$69))/($K74))-$Q74*BL$69)/($R74*SQRT(BL$69)),0,1,TRUE)))*EXP(-0.07*BL$69)*(INDEX('3)tpx females'!CT$57:CT$107,MATCH('3) 2016 cases'!$P74,'3)tpx females'!$BB$57:$BB$107,0))+INDEX('3)tpx males'!CT$57:CT$107,MATCH($O74,'3)tpx males'!$BB$57:$BB$107,0))-(INDEX('3)tpx males'!CS$110:CS$160,MATCH($O74,'3)tpx males'!$BB$110:$BB$160,0))*INDEX('3)tpx females'!CS$111:CS$161,MATCH('3) 2016 cases'!$P74,'3)tpx females'!$BB$111:$BB$161,0))*(1-(EXP(-INDEX('3)tpx males'!CT$4:CT$54,MATCH($O74,'3)tpx males'!$BB$4:$BB$54,0)))*EXP(-INDEX('3)tpx females'!CT$3:CT$53,MATCH('3) 2016 cases'!$P74,'3)tpx females'!$BB$3:$BB$53,0))))))),0)</f>
        <v>0</v>
      </c>
      <c r="BM74" s="32">
        <f ca="1">IFERROR(($K74*EXP(BM$69*($Q74+0.5*($R74)^2))*_xlfn.NORM.DIST((LN(($M74*EXP($L74/100*BM$69))/($K74))-$Q74*BM$69)/($R74*SQRT(BM$69))-$R74*SQRT(BM$69),0,1,TRUE)+$M74*EXP($L74/100*BM$69)*(1-_xlfn.NORM.DIST((LN(($M74*EXP($L74/100*BM$69))/($K74))-$Q74*BM$69)/($R74*SQRT(BM$69)),0,1,TRUE)))*EXP(-0.07*BM$69)*(INDEX('3)tpx females'!CU$57:CU$107,MATCH('3) 2016 cases'!$P74,'3)tpx females'!$BB$57:$BB$107,0))+INDEX('3)tpx males'!CU$57:CU$107,MATCH($O74,'3)tpx males'!$BB$57:$BB$107,0))-(INDEX('3)tpx males'!CT$110:CT$160,MATCH($O74,'3)tpx males'!$BB$110:$BB$160,0))*INDEX('3)tpx females'!CT$111:CT$161,MATCH('3) 2016 cases'!$P74,'3)tpx females'!$BB$111:$BB$161,0))*(1-(EXP(-INDEX('3)tpx males'!CU$4:CU$54,MATCH($O74,'3)tpx males'!$BB$4:$BB$54,0)))*EXP(-INDEX('3)tpx females'!CU$3:CU$53,MATCH('3) 2016 cases'!$P74,'3)tpx females'!$BB$3:$BB$53,0))))))),0)</f>
        <v>0</v>
      </c>
      <c r="BN74" s="32">
        <f ca="1">IFERROR(($K74*EXP(BN$69*($Q74+0.5*($R74)^2))*_xlfn.NORM.DIST((LN(($M74*EXP($L74/100*BN$69))/($K74))-$Q74*BN$69)/($R74*SQRT(BN$69))-$R74*SQRT(BN$69),0,1,TRUE)+$M74*EXP($L74/100*BN$69)*(1-_xlfn.NORM.DIST((LN(($M74*EXP($L74/100*BN$69))/($K74))-$Q74*BN$69)/($R74*SQRT(BN$69)),0,1,TRUE)))*EXP(-0.07*BN$69)*(INDEX('3)tpx females'!CV$57:CV$107,MATCH('3) 2016 cases'!$P74,'3)tpx females'!$BB$57:$BB$107,0))+INDEX('3)tpx males'!CV$57:CV$107,MATCH($O74,'3)tpx males'!$BB$57:$BB$107,0))-(INDEX('3)tpx males'!CU$110:CU$160,MATCH($O74,'3)tpx males'!$BB$110:$BB$160,0))*INDEX('3)tpx females'!CU$111:CU$161,MATCH('3) 2016 cases'!$P74,'3)tpx females'!$BB$111:$BB$161,0))*(1-(EXP(-INDEX('3)tpx males'!CV$4:CV$54,MATCH($O74,'3)tpx males'!$BB$4:$BB$54,0)))*EXP(-INDEX('3)tpx females'!CV$3:CV$53,MATCH('3) 2016 cases'!$P74,'3)tpx females'!$BB$3:$BB$53,0))))))),0)</f>
        <v>0</v>
      </c>
      <c r="BO74" s="32">
        <f ca="1">IFERROR(($K74*EXP(BO$69*($Q74+0.5*($R74)^2))*_xlfn.NORM.DIST((LN(($M74*EXP($L74/100*BO$69))/($K74))-$Q74*BO$69)/($R74*SQRT(BO$69))-$R74*SQRT(BO$69),0,1,TRUE)+$M74*EXP($L74/100*BO$69)*(1-_xlfn.NORM.DIST((LN(($M74*EXP($L74/100*BO$69))/($K74))-$Q74*BO$69)/($R74*SQRT(BO$69)),0,1,TRUE)))*EXP(-0.07*BO$69)*(INDEX('3)tpx females'!CW$57:CW$107,MATCH('3) 2016 cases'!$P74,'3)tpx females'!$BB$57:$BB$107,0))+INDEX('3)tpx males'!CW$57:CW$107,MATCH($O74,'3)tpx males'!$BB$57:$BB$107,0))-(INDEX('3)tpx males'!CV$110:CV$160,MATCH($O74,'3)tpx males'!$BB$110:$BB$160,0))*INDEX('3)tpx females'!CV$111:CV$161,MATCH('3) 2016 cases'!$P74,'3)tpx females'!$BB$111:$BB$161,0))*(1-(EXP(-INDEX('3)tpx males'!CW$4:CW$54,MATCH($O74,'3)tpx males'!$BB$4:$BB$54,0)))*EXP(-INDEX('3)tpx females'!CW$3:CW$53,MATCH('3) 2016 cases'!$P74,'3)tpx females'!$BB$3:$BB$53,0))))))),0)</f>
        <v>0</v>
      </c>
      <c r="BP74" s="32">
        <f ca="1">IFERROR(($K74*EXP(BP$69*($Q74+0.5*($R74)^2))*_xlfn.NORM.DIST((LN(($M74*EXP($L74/100*BP$69))/($K74))-$Q74*BP$69)/($R74*SQRT(BP$69))-$R74*SQRT(BP$69),0,1,TRUE)+$M74*EXP($L74/100*BP$69)*(1-_xlfn.NORM.DIST((LN(($M74*EXP($L74/100*BP$69))/($K74))-$Q74*BP$69)/($R74*SQRT(BP$69)),0,1,TRUE)))*EXP(-0.07*BP$69)*(INDEX('3)tpx females'!CX$57:CX$107,MATCH('3) 2016 cases'!$P74,'3)tpx females'!$BB$57:$BB$107,0))+INDEX('3)tpx males'!CX$57:CX$107,MATCH($O74,'3)tpx males'!$BB$57:$BB$107,0))-(INDEX('3)tpx males'!CW$110:CW$160,MATCH($O74,'3)tpx males'!$BB$110:$BB$160,0))*INDEX('3)tpx females'!CW$111:CW$161,MATCH('3) 2016 cases'!$P74,'3)tpx females'!$BB$111:$BB$161,0))*(1-(EXP(-INDEX('3)tpx males'!CX$4:CX$54,MATCH($O74,'3)tpx males'!$BB$4:$BB$54,0)))*EXP(-INDEX('3)tpx females'!CX$3:CX$53,MATCH('3) 2016 cases'!$P74,'3)tpx females'!$BB$3:$BB$53,0))))))),0)</f>
        <v>0</v>
      </c>
      <c r="BQ74" s="32">
        <f ca="1">IFERROR(($K74*EXP(BQ$69*($Q74+0.5*($R74)^2))*_xlfn.NORM.DIST((LN(($M74*EXP($L74/100*BQ$69))/($K74))-$Q74*BQ$69)/($R74*SQRT(BQ$69))-$R74*SQRT(BQ$69),0,1,TRUE)+$M74*EXP($L74/100*BQ$69)*(1-_xlfn.NORM.DIST((LN(($M74*EXP($L74/100*BQ$69))/($K74))-$Q74*BQ$69)/($R74*SQRT(BQ$69)),0,1,TRUE)))*EXP(-0.07*BQ$69)*(INDEX('3)tpx females'!CY$57:CY$107,MATCH('3) 2016 cases'!$P74,'3)tpx females'!$BB$57:$BB$107,0))+INDEX('3)tpx males'!CY$57:CY$107,MATCH($O74,'3)tpx males'!$BB$57:$BB$107,0))-(INDEX('3)tpx males'!CX$110:CX$160,MATCH($O74,'3)tpx males'!$BB$110:$BB$160,0))*INDEX('3)tpx females'!CX$111:CX$161,MATCH('3) 2016 cases'!$P74,'3)tpx females'!$BB$111:$BB$161,0))*(1-(EXP(-INDEX('3)tpx males'!CY$4:CY$54,MATCH($O74,'3)tpx males'!$BB$4:$BB$54,0)))*EXP(-INDEX('3)tpx females'!CY$3:CY$53,MATCH('3) 2016 cases'!$P74,'3)tpx females'!$BB$3:$BB$53,0))))))),0)</f>
        <v>0</v>
      </c>
      <c r="BR74" s="32">
        <f ca="1">IFERROR(($K74*EXP(BR$69*($Q74+0.5*($R74)^2))*_xlfn.NORM.DIST((LN(($M74*EXP($L74/100*BR$69))/($K74))-$Q74*BR$69)/($R74*SQRT(BR$69))-$R74*SQRT(BR$69),0,1,TRUE)+$M74*EXP($L74/100*BR$69)*(1-_xlfn.NORM.DIST((LN(($M74*EXP($L74/100*BR$69))/($K74))-$Q74*BR$69)/($R74*SQRT(BR$69)),0,1,TRUE)))*EXP(-0.07*BR$69)*(INDEX('3)tpx females'!CZ$57:CZ$107,MATCH('3) 2016 cases'!$P74,'3)tpx females'!$BB$57:$BB$107,0))+INDEX('3)tpx males'!CZ$57:CZ$107,MATCH($O74,'3)tpx males'!$BB$57:$BB$107,0))-(INDEX('3)tpx males'!CY$110:CY$160,MATCH($O74,'3)tpx males'!$BB$110:$BB$160,0))*INDEX('3)tpx females'!CY$111:CY$161,MATCH('3) 2016 cases'!$P74,'3)tpx females'!$BB$111:$BB$161,0))*(1-(EXP(-INDEX('3)tpx males'!CZ$4:CZ$54,MATCH($O74,'3)tpx males'!$BB$4:$BB$54,0)))*EXP(-INDEX('3)tpx females'!CZ$3:CZ$53,MATCH('3) 2016 cases'!$P74,'3)tpx females'!$BB$3:$BB$53,0))))))),0)</f>
        <v>0</v>
      </c>
      <c r="BS74" s="32">
        <f ca="1">IFERROR(($K74*EXP(BS$69*($Q74+0.5*($R74)^2))*_xlfn.NORM.DIST((LN(($M74*EXP($L74/100*BS$69))/($K74))-$Q74*BS$69)/($R74*SQRT(BS$69))-$R74*SQRT(BS$69),0,1,TRUE)+$M74*EXP($L74/100*BS$69)*(1-_xlfn.NORM.DIST((LN(($M74*EXP($L74/100*BS$69))/($K74))-$Q74*BS$69)/($R74*SQRT(BS$69)),0,1,TRUE)))*EXP(-0.07*BS$69)*(INDEX('3)tpx females'!DA$57:DA$107,MATCH('3) 2016 cases'!$P74,'3)tpx females'!$BB$57:$BB$107,0))+INDEX('3)tpx males'!DA$57:DA$107,MATCH($O74,'3)tpx males'!$BB$57:$BB$107,0))-(INDEX('3)tpx males'!CZ$110:CZ$160,MATCH($O74,'3)tpx males'!$BB$110:$BB$160,0))*INDEX('3)tpx females'!CZ$111:CZ$161,MATCH('3) 2016 cases'!$P74,'3)tpx females'!$BB$111:$BB$161,0))*(1-(EXP(-INDEX('3)tpx males'!DA$4:DA$54,MATCH($O74,'3)tpx males'!$BB$4:$BB$54,0)))*EXP(-INDEX('3)tpx females'!DA$3:DA$53,MATCH('3) 2016 cases'!$P74,'3)tpx females'!$BB$3:$BB$53,0))))))),0)</f>
        <v>0</v>
      </c>
      <c r="BU74" s="32">
        <f t="shared" si="121"/>
        <v>25284.863970202736</v>
      </c>
      <c r="BV74" s="32">
        <f t="shared" si="122"/>
        <v>23634.463264953923</v>
      </c>
      <c r="BW74" s="32">
        <f t="shared" si="123"/>
        <v>23693.623342400577</v>
      </c>
      <c r="BX74" s="32">
        <f t="shared" si="124"/>
        <v>23752.93150507025</v>
      </c>
      <c r="BY74" s="32">
        <f t="shared" si="125"/>
        <v>23812.388123639153</v>
      </c>
      <c r="BZ74" s="32">
        <f t="shared" si="126"/>
        <v>23871.993569711343</v>
      </c>
      <c r="CA74" s="32">
        <f t="shared" si="127"/>
        <v>23931.748215821044</v>
      </c>
      <c r="CB74" s="32">
        <f t="shared" si="128"/>
        <v>23991.652435435011</v>
      </c>
      <c r="CC74" s="32">
        <f t="shared" si="129"/>
        <v>24051.706602954786</v>
      </c>
      <c r="CD74" s="32">
        <f t="shared" si="130"/>
        <v>24111.911093719125</v>
      </c>
      <c r="CE74" s="32">
        <f t="shared" si="131"/>
        <v>24172.266284006291</v>
      </c>
      <c r="CF74" s="32">
        <f t="shared" si="132"/>
        <v>24232.772551036418</v>
      </c>
      <c r="CG74" s="32">
        <f t="shared" si="133"/>
        <v>24293.430272973863</v>
      </c>
      <c r="CH74" s="32">
        <f t="shared" si="134"/>
        <v>24354.239828929607</v>
      </c>
      <c r="CI74" s="32">
        <f t="shared" si="135"/>
        <v>24415.201598963555</v>
      </c>
      <c r="CJ74" s="32">
        <f t="shared" si="136"/>
        <v>24476.315964086971</v>
      </c>
      <c r="CK74" s="32">
        <f t="shared" si="137"/>
        <v>24537.583306264842</v>
      </c>
      <c r="CL74" s="32">
        <f t="shared" si="138"/>
        <v>24599.004008418247</v>
      </c>
      <c r="CM74" s="32">
        <f t="shared" si="139"/>
        <v>24660.578454426781</v>
      </c>
      <c r="CN74" s="32">
        <f t="shared" si="140"/>
        <v>24722.30702913093</v>
      </c>
      <c r="CO74" s="32">
        <f t="shared" si="141"/>
        <v>24784.190118334496</v>
      </c>
      <c r="CP74" s="32">
        <f t="shared" si="142"/>
        <v>24846.228108806972</v>
      </c>
      <c r="CQ74" s="32">
        <f t="shared" si="143"/>
        <v>24908.421388286006</v>
      </c>
      <c r="CR74" s="32">
        <f t="shared" si="144"/>
        <v>24970.770345479799</v>
      </c>
      <c r="CS74" s="32">
        <f t="shared" si="145"/>
        <v>25033.275370069547</v>
      </c>
      <c r="CT74" s="32">
        <f t="shared" si="146"/>
        <v>25095.936852711831</v>
      </c>
      <c r="CU74" s="32">
        <f t="shared" si="147"/>
        <v>25158.755185041144</v>
      </c>
      <c r="CV74" s="32">
        <f t="shared" si="148"/>
        <v>25221.730759672264</v>
      </c>
      <c r="CW74" s="32">
        <f t="shared" si="149"/>
        <v>25284.863970202729</v>
      </c>
      <c r="CX74" s="32">
        <f t="shared" si="150"/>
        <v>25348.155211215311</v>
      </c>
      <c r="CY74" s="32">
        <f t="shared" si="151"/>
        <v>25411.604878280486</v>
      </c>
      <c r="CZ74" s="32">
        <f t="shared" si="152"/>
        <v>25475.213367958877</v>
      </c>
      <c r="DA74" s="32">
        <f t="shared" si="153"/>
        <v>25538.981077803721</v>
      </c>
      <c r="DB74" s="32">
        <f t="shared" si="154"/>
        <v>25602.908406363455</v>
      </c>
      <c r="DC74" s="32">
        <f t="shared" si="155"/>
        <v>25666.995753184059</v>
      </c>
      <c r="DD74" s="32">
        <f t="shared" si="156"/>
        <v>25731.243518811661</v>
      </c>
      <c r="DE74" s="32">
        <f t="shared" si="157"/>
        <v>25795.652104795008</v>
      </c>
      <c r="DF74" s="32">
        <f t="shared" si="158"/>
        <v>25860.22191368791</v>
      </c>
      <c r="DG74" s="32">
        <f t="shared" si="159"/>
        <v>25924.953349051833</v>
      </c>
      <c r="DH74" s="32">
        <f t="shared" si="160"/>
        <v>25989.846815458299</v>
      </c>
      <c r="DI74" s="32">
        <f t="shared" si="161"/>
        <v>26054.902718491328</v>
      </c>
      <c r="DJ74" s="32">
        <f t="shared" si="162"/>
        <v>26120.121464749878</v>
      </c>
      <c r="DK74" s="32">
        <f t="shared" si="163"/>
        <v>26185.503461850069</v>
      </c>
      <c r="DL74" s="32">
        <f t="shared" si="164"/>
        <v>26251.049118427156</v>
      </c>
      <c r="DM74" s="32">
        <f t="shared" si="165"/>
        <v>26316.758844137446</v>
      </c>
      <c r="DN74" s="32">
        <f t="shared" si="166"/>
        <v>26382.633049659347</v>
      </c>
      <c r="DO74" s="32">
        <f t="shared" si="167"/>
        <v>26448.672146694007</v>
      </c>
      <c r="DP74" s="32">
        <f t="shared" si="168"/>
        <v>26514.876547964541</v>
      </c>
      <c r="DQ74" s="32">
        <f t="shared" si="169"/>
        <v>26581.246667213862</v>
      </c>
      <c r="DR74" s="32">
        <f t="shared" si="170"/>
        <v>26647.782919200163</v>
      </c>
      <c r="DT74" s="48">
        <f t="shared" si="171"/>
        <v>82</v>
      </c>
      <c r="DU74" s="48">
        <f t="shared" si="172"/>
        <v>78</v>
      </c>
      <c r="DV74" s="32">
        <f ca="1">INDEX('3)tpx males'!BD$57:BD$107,MATCH(DT74,'3)tpx males'!$BB$57:$BB$107,0))*INDEX('3)tpx females'!BD$57:BD$107,MATCH(DU74,'3)tpx females'!$BB$57:$BB$107,0))</f>
        <v>1.4808306720269929E-3</v>
      </c>
      <c r="DW74" s="32">
        <f t="shared" ca="1" si="173"/>
        <v>-37.442602105106417</v>
      </c>
      <c r="DX74" s="32">
        <f t="shared" ca="1" si="177"/>
        <v>0.99851916932797302</v>
      </c>
      <c r="DZ74" s="32">
        <f t="shared" ca="1" si="174"/>
        <v>-26118.089002873301</v>
      </c>
      <c r="EA74" s="32">
        <f t="shared" ca="1" si="175"/>
        <v>833.22503267056527</v>
      </c>
      <c r="EB74" s="32">
        <f t="shared" ca="1" si="178"/>
        <v>1.2338651850792663</v>
      </c>
      <c r="EC74" s="32">
        <f ca="1">EA74*'3) Value'!AN86</f>
        <v>0</v>
      </c>
      <c r="EE74" s="32">
        <f ca="1">IF(AND('3) Value'!AB86="Alive",'3) Value'!AE86="Alive"),'3) Value'!AM86+'3) 2016 cases'!DZ74,0)</f>
        <v>13.222252813873638</v>
      </c>
      <c r="EF74" s="32">
        <f>IF(OR(AND('3) Value'!AB86="Deceased",'3) Value'!AE86="Alive"),(AND('3) Value'!AB86="Alive",'3) Value'!AE86="Deceased"))),1,0)</f>
        <v>0</v>
      </c>
      <c r="EG74" s="32">
        <f>IF(EF74=1,'3) Value'!AM86+'3) 2016 cases'!DZ74,0)</f>
        <v>0</v>
      </c>
    </row>
    <row r="75" spans="2:137" x14ac:dyDescent="0.25">
      <c r="C75" s="32" t="s">
        <v>11</v>
      </c>
      <c r="D75" s="32" t="s">
        <v>12</v>
      </c>
      <c r="E75" s="49">
        <v>16496</v>
      </c>
      <c r="F75" s="32" t="s">
        <v>13</v>
      </c>
      <c r="G75" s="32" t="s">
        <v>14</v>
      </c>
      <c r="H75" s="49">
        <v>18138</v>
      </c>
      <c r="I75" s="32" t="s">
        <v>13</v>
      </c>
      <c r="J75" s="32" t="s">
        <v>15</v>
      </c>
      <c r="K75" s="52">
        <v>315000</v>
      </c>
      <c r="L75" s="52">
        <v>7.25</v>
      </c>
      <c r="M75" s="52">
        <v>75719</v>
      </c>
      <c r="O75" s="48">
        <f>ROUND(($B$1-E75)/365,0)</f>
        <v>71</v>
      </c>
      <c r="P75" s="32">
        <f>ROUND(($B$1-H75)/365,0)</f>
        <v>67</v>
      </c>
      <c r="Q75" s="32">
        <f>INDEX('2b)Working'!$I$61:$P$61,MATCH($J75,'2b)Working'!$I$60:$P$60,0))</f>
        <v>6.0459778905231347E-2</v>
      </c>
      <c r="R75" s="32">
        <f>INDEX('2b)Working'!$I$62:$P$62,MATCH($J75,'2b)Working'!$I$60:$P$60,0))</f>
        <v>5.4783474896411326E-2</v>
      </c>
      <c r="T75" s="9">
        <f t="shared" ca="1" si="176"/>
        <v>80282.939797410523</v>
      </c>
      <c r="U75" s="10"/>
      <c r="V75" s="32">
        <f ca="1">IFERROR(($K75*EXP(V$69*($Q75+0.5*($R75)^2))*_xlfn.NORM.DIST((LN(($M75*EXP($L75/100*V$69))/($K75))-$Q75*V$69)/($R75*SQRT(V$69))-$R75*SQRT(V$69),0,1,TRUE)+$M75*EXP($L75/100*V$69)*(1-_xlfn.NORM.DIST((LN(($M75*EXP($L75/100*V$69))/($K75))-$Q75*V$69)/($R75*SQRT(V$69)),0,1,TRUE)))*EXP(-0.07*V$69)*(INDEX('3)tpx females'!BD$57:BD$107,MATCH('3) 2016 cases'!$P75,'3)tpx females'!$BB$57:$BB$107,0))+INDEX('3)tpx males'!BD$57:BD$107,MATCH($O75,'3)tpx males'!$BB$57:$BB$107,0))-(INDEX('3)tpx males'!BC$110:BC$160,MATCH($O75,'3)tpx males'!$BB$110:$BB$160,0))*INDEX('3)tpx females'!BC$111:BC$161,MATCH('3) 2016 cases'!$P75,'3)tpx females'!$BB$111:$BB$161,0))*(1-(EXP(-INDEX('3)tpx males'!BD$4:BD$54,MATCH($O75,'3)tpx males'!$BB$4:$BB$54,0)))*EXP(-INDEX('3)tpx females'!BD$3:BD$53,MATCH('3) 2016 cases'!$P75,'3)tpx females'!$BB$3:$BB$53,0))))))),0)</f>
        <v>9.2160815871290573</v>
      </c>
      <c r="W75" s="32">
        <f ca="1">IFERROR(($K75*EXP(W$69*($Q75+0.5*($R75)^2))*_xlfn.NORM.DIST((LN(($M75*EXP($L75/100*W$69))/($K75))-$Q75*W$69)/($R75*SQRT(W$69))-$R75*SQRT(W$69),0,1,TRUE)+$M75*EXP($L75/100*W$69)*(1-_xlfn.NORM.DIST((LN(($M75*EXP($L75/100*W$69))/($K75))-$Q75*W$69)/($R75*SQRT(W$69)),0,1,TRUE)))*EXP(-0.07*W$69)*(INDEX('3)tpx females'!BE$57:BE$107,MATCH('3) 2016 cases'!$P75,'3)tpx females'!$BB$57:$BB$107,0))+INDEX('3)tpx males'!BE$57:BE$107,MATCH($O75,'3)tpx males'!$BB$57:$BB$107,0))-(INDEX('3)tpx males'!BD$110:BD$160,MATCH($O75,'3)tpx males'!$BB$110:$BB$160,0))*INDEX('3)tpx females'!BD$111:BD$161,MATCH('3) 2016 cases'!$P75,'3)tpx females'!$BB$111:$BB$161,0))*(1-(EXP(-INDEX('3)tpx males'!BE$4:BE$54,MATCH($O75,'3)tpx males'!$BB$4:$BB$54,0)))*EXP(-INDEX('3)tpx females'!BE$3:BE$53,MATCH('3) 2016 cases'!$P75,'3)tpx females'!$BB$3:$BB$53,0))))))),0)</f>
        <v>30.600422635343655</v>
      </c>
      <c r="X75" s="32">
        <f ca="1">IFERROR(($K75*EXP(X$69*($Q75+0.5*($R75)^2))*_xlfn.NORM.DIST((LN(($M75*EXP($L75/100*X$69))/($K75))-$Q75*X$69)/($R75*SQRT(X$69))-$R75*SQRT(X$69),0,1,TRUE)+$M75*EXP($L75/100*X$69)*(1-_xlfn.NORM.DIST((LN(($M75*EXP($L75/100*X$69))/($K75))-$Q75*X$69)/($R75*SQRT(X$69)),0,1,TRUE)))*EXP(-0.07*X$69)*(INDEX('3)tpx females'!BF$57:BF$107,MATCH('3) 2016 cases'!$P75,'3)tpx females'!$BB$57:$BB$107,0))+INDEX('3)tpx males'!BF$57:BF$107,MATCH($O75,'3)tpx males'!$BB$57:$BB$107,0))-(INDEX('3)tpx males'!BE$110:BE$160,MATCH($O75,'3)tpx males'!$BB$110:$BB$160,0))*INDEX('3)tpx females'!BE$111:BE$161,MATCH('3) 2016 cases'!$P75,'3)tpx females'!$BB$111:$BB$161,0))*(1-(EXP(-INDEX('3)tpx males'!BF$4:BF$54,MATCH($O75,'3)tpx males'!$BB$4:$BB$54,0)))*EXP(-INDEX('3)tpx females'!BF$3:BF$53,MATCH('3) 2016 cases'!$P75,'3)tpx females'!$BB$3:$BB$53,0))))))),0)</f>
        <v>57.367468873090516</v>
      </c>
      <c r="Y75" s="32">
        <f ca="1">IFERROR(($K75*EXP(Y$69*($Q75+0.5*($R75)^2))*_xlfn.NORM.DIST((LN(($M75*EXP($L75/100*Y$69))/($K75))-$Q75*Y$69)/($R75*SQRT(Y$69))-$R75*SQRT(Y$69),0,1,TRUE)+$M75*EXP($L75/100*Y$69)*(1-_xlfn.NORM.DIST((LN(($M75*EXP($L75/100*Y$69))/($K75))-$Q75*Y$69)/($R75*SQRT(Y$69)),0,1,TRUE)))*EXP(-0.07*Y$69)*(INDEX('3)tpx females'!BG$57:BG$107,MATCH('3) 2016 cases'!$P75,'3)tpx females'!$BB$57:$BB$107,0))+INDEX('3)tpx males'!BG$57:BG$107,MATCH($O75,'3)tpx males'!$BB$57:$BB$107,0))-(INDEX('3)tpx males'!BF$110:BF$160,MATCH($O75,'3)tpx males'!$BB$110:$BB$160,0))*INDEX('3)tpx females'!BF$111:BF$161,MATCH('3) 2016 cases'!$P75,'3)tpx females'!$BB$111:$BB$161,0))*(1-(EXP(-INDEX('3)tpx males'!BG$4:BG$54,MATCH($O75,'3)tpx males'!$BB$4:$BB$54,0)))*EXP(-INDEX('3)tpx females'!BG$3:BG$53,MATCH('3) 2016 cases'!$P75,'3)tpx females'!$BB$3:$BB$53,0))))))),0)</f>
        <v>93.370713543734993</v>
      </c>
      <c r="Z75" s="32">
        <f ca="1">IFERROR(($K75*EXP(Z$69*($Q75+0.5*($R75)^2))*_xlfn.NORM.DIST((LN(($M75*EXP($L75/100*Z$69))/($K75))-$Q75*Z$69)/($R75*SQRT(Z$69))-$R75*SQRT(Z$69),0,1,TRUE)+$M75*EXP($L75/100*Z$69)*(1-_xlfn.NORM.DIST((LN(($M75*EXP($L75/100*Z$69))/($K75))-$Q75*Z$69)/($R75*SQRT(Z$69)),0,1,TRUE)))*EXP(-0.07*Z$69)*(INDEX('3)tpx females'!BH$57:BH$107,MATCH('3) 2016 cases'!$P75,'3)tpx females'!$BB$57:$BB$107,0))+INDEX('3)tpx males'!BH$57:BH$107,MATCH($O75,'3)tpx males'!$BB$57:$BB$107,0))-(INDEX('3)tpx males'!BG$110:BG$160,MATCH($O75,'3)tpx males'!$BB$110:$BB$160,0))*INDEX('3)tpx females'!BG$111:BG$161,MATCH('3) 2016 cases'!$P75,'3)tpx females'!$BB$111:$BB$161,0))*(1-(EXP(-INDEX('3)tpx males'!BH$4:BH$54,MATCH($O75,'3)tpx males'!$BB$4:$BB$54,0)))*EXP(-INDEX('3)tpx females'!BH$3:BH$53,MATCH('3) 2016 cases'!$P75,'3)tpx females'!$BB$3:$BB$53,0))))))),0)</f>
        <v>137.29506506324441</v>
      </c>
      <c r="AA75" s="32">
        <f ca="1">IFERROR(($K75*EXP(AA$69*($Q75+0.5*($R75)^2))*_xlfn.NORM.DIST((LN(($M75*EXP($L75/100*AA$69))/($K75))-$Q75*AA$69)/($R75*SQRT(AA$69))-$R75*SQRT(AA$69),0,1,TRUE)+$M75*EXP($L75/100*AA$69)*(1-_xlfn.NORM.DIST((LN(($M75*EXP($L75/100*AA$69))/($K75))-$Q75*AA$69)/($R75*SQRT(AA$69)),0,1,TRUE)))*EXP(-0.07*AA$69)*(INDEX('3)tpx females'!BI$57:BI$107,MATCH('3) 2016 cases'!$P75,'3)tpx females'!$BB$57:$BB$107,0))+INDEX('3)tpx males'!BI$57:BI$107,MATCH($O75,'3)tpx males'!$BB$57:$BB$107,0))-(INDEX('3)tpx males'!BH$110:BH$160,MATCH($O75,'3)tpx males'!$BB$110:$BB$160,0))*INDEX('3)tpx females'!BH$111:BH$161,MATCH('3) 2016 cases'!$P75,'3)tpx females'!$BB$111:$BB$161,0))*(1-(EXP(-INDEX('3)tpx males'!BI$4:BI$54,MATCH($O75,'3)tpx males'!$BB$4:$BB$54,0)))*EXP(-INDEX('3)tpx females'!BI$3:BI$53,MATCH('3) 2016 cases'!$P75,'3)tpx females'!$BB$3:$BB$53,0))))))),0)</f>
        <v>194.93554170003833</v>
      </c>
      <c r="AB75" s="32">
        <f ca="1">IFERROR(($K75*EXP(AB$69*($Q75+0.5*($R75)^2))*_xlfn.NORM.DIST((LN(($M75*EXP($L75/100*AB$69))/($K75))-$Q75*AB$69)/($R75*SQRT(AB$69))-$R75*SQRT(AB$69),0,1,TRUE)+$M75*EXP($L75/100*AB$69)*(1-_xlfn.NORM.DIST((LN(($M75*EXP($L75/100*AB$69))/($K75))-$Q75*AB$69)/($R75*SQRT(AB$69)),0,1,TRUE)))*EXP(-0.07*AB$69)*(INDEX('3)tpx females'!BJ$57:BJ$107,MATCH('3) 2016 cases'!$P75,'3)tpx females'!$BB$57:$BB$107,0))+INDEX('3)tpx males'!BJ$57:BJ$107,MATCH($O75,'3)tpx males'!$BB$57:$BB$107,0))-(INDEX('3)tpx males'!BI$110:BI$160,MATCH($O75,'3)tpx males'!$BB$110:$BB$160,0))*INDEX('3)tpx females'!BI$111:BI$161,MATCH('3) 2016 cases'!$P75,'3)tpx females'!$BB$111:$BB$161,0))*(1-(EXP(-INDEX('3)tpx males'!BJ$4:BJ$54,MATCH($O75,'3)tpx males'!$BB$4:$BB$54,0)))*EXP(-INDEX('3)tpx females'!BJ$3:BJ$53,MATCH('3) 2016 cases'!$P75,'3)tpx females'!$BB$3:$BB$53,0))))))),0)</f>
        <v>258.94550504287446</v>
      </c>
      <c r="AC75" s="32">
        <f ca="1">IFERROR(($K75*EXP(AC$69*($Q75+0.5*($R75)^2))*_xlfn.NORM.DIST((LN(($M75*EXP($L75/100*AC$69))/($K75))-$Q75*AC$69)/($R75*SQRT(AC$69))-$R75*SQRT(AC$69),0,1,TRUE)+$M75*EXP($L75/100*AC$69)*(1-_xlfn.NORM.DIST((LN(($M75*EXP($L75/100*AC$69))/($K75))-$Q75*AC$69)/($R75*SQRT(AC$69)),0,1,TRUE)))*EXP(-0.07*AC$69)*(INDEX('3)tpx females'!BK$57:BK$107,MATCH('3) 2016 cases'!$P75,'3)tpx females'!$BB$57:$BB$107,0))+INDEX('3)tpx males'!BK$57:BK$107,MATCH($O75,'3)tpx males'!$BB$57:$BB$107,0))-(INDEX('3)tpx males'!BJ$110:BJ$160,MATCH($O75,'3)tpx males'!$BB$110:$BB$160,0))*INDEX('3)tpx females'!BJ$111:BJ$161,MATCH('3) 2016 cases'!$P75,'3)tpx females'!$BB$111:$BB$161,0))*(1-(EXP(-INDEX('3)tpx males'!BK$4:BK$54,MATCH($O75,'3)tpx males'!$BB$4:$BB$54,0)))*EXP(-INDEX('3)tpx females'!BK$3:BK$53,MATCH('3) 2016 cases'!$P75,'3)tpx females'!$BB$3:$BB$53,0))))))),0)</f>
        <v>339.99964838811911</v>
      </c>
      <c r="AD75" s="32">
        <f ca="1">IFERROR(($K75*EXP(AD$69*($Q75+0.5*($R75)^2))*_xlfn.NORM.DIST((LN(($M75*EXP($L75/100*AD$69))/($K75))-$Q75*AD$69)/($R75*SQRT(AD$69))-$R75*SQRT(AD$69),0,1,TRUE)+$M75*EXP($L75/100*AD$69)*(1-_xlfn.NORM.DIST((LN(($M75*EXP($L75/100*AD$69))/($K75))-$Q75*AD$69)/($R75*SQRT(AD$69)),0,1,TRUE)))*EXP(-0.07*AD$69)*(INDEX('3)tpx females'!BL$57:BL$107,MATCH('3) 2016 cases'!$P75,'3)tpx females'!$BB$57:$BB$107,0))+INDEX('3)tpx males'!BL$57:BL$107,MATCH($O75,'3)tpx males'!$BB$57:$BB$107,0))-(INDEX('3)tpx males'!BK$110:BK$160,MATCH($O75,'3)tpx males'!$BB$110:$BB$160,0))*INDEX('3)tpx females'!BK$111:BK$161,MATCH('3) 2016 cases'!$P75,'3)tpx females'!$BB$111:$BB$161,0))*(1-(EXP(-INDEX('3)tpx males'!BL$4:BL$54,MATCH($O75,'3)tpx males'!$BB$4:$BB$54,0)))*EXP(-INDEX('3)tpx females'!BL$3:BL$53,MATCH('3) 2016 cases'!$P75,'3)tpx females'!$BB$3:$BB$53,0))))))),0)</f>
        <v>424.16510961342465</v>
      </c>
      <c r="AE75" s="32">
        <f ca="1">IFERROR(($K75*EXP(AE$69*($Q75+0.5*($R75)^2))*_xlfn.NORM.DIST((LN(($M75*EXP($L75/100*AE$69))/($K75))-$Q75*AE$69)/($R75*SQRT(AE$69))-$R75*SQRT(AE$69),0,1,TRUE)+$M75*EXP($L75/100*AE$69)*(1-_xlfn.NORM.DIST((LN(($M75*EXP($L75/100*AE$69))/($K75))-$Q75*AE$69)/($R75*SQRT(AE$69)),0,1,TRUE)))*EXP(-0.07*AE$69)*(INDEX('3)tpx females'!BM$57:BM$107,MATCH('3) 2016 cases'!$P75,'3)tpx females'!$BB$57:$BB$107,0))+INDEX('3)tpx males'!BM$57:BM$107,MATCH($O75,'3)tpx males'!$BB$57:$BB$107,0))-(INDEX('3)tpx males'!BL$110:BL$160,MATCH($O75,'3)tpx males'!$BB$110:$BB$160,0))*INDEX('3)tpx females'!BL$111:BL$161,MATCH('3) 2016 cases'!$P75,'3)tpx females'!$BB$111:$BB$161,0))*(1-(EXP(-INDEX('3)tpx males'!BM$4:BM$54,MATCH($O75,'3)tpx males'!$BB$4:$BB$54,0)))*EXP(-INDEX('3)tpx females'!BM$3:BM$53,MATCH('3) 2016 cases'!$P75,'3)tpx females'!$BB$3:$BB$53,0))))))),0)</f>
        <v>527.8206473630438</v>
      </c>
      <c r="AF75" s="32">
        <f ca="1">IFERROR(($K75*EXP(AF$69*($Q75+0.5*($R75)^2))*_xlfn.NORM.DIST((LN(($M75*EXP($L75/100*AF$69))/($K75))-$Q75*AF$69)/($R75*SQRT(AF$69))-$R75*SQRT(AF$69),0,1,TRUE)+$M75*EXP($L75/100*AF$69)*(1-_xlfn.NORM.DIST((LN(($M75*EXP($L75/100*AF$69))/($K75))-$Q75*AF$69)/($R75*SQRT(AF$69)),0,1,TRUE)))*EXP(-0.07*AF$69)*(INDEX('3)tpx females'!BN$57:BN$107,MATCH('3) 2016 cases'!$P75,'3)tpx females'!$BB$57:$BB$107,0))+INDEX('3)tpx males'!BN$57:BN$107,MATCH($O75,'3)tpx males'!$BB$57:$BB$107,0))-(INDEX('3)tpx males'!BM$110:BM$160,MATCH($O75,'3)tpx males'!$BB$110:$BB$160,0))*INDEX('3)tpx females'!BM$111:BM$161,MATCH('3) 2016 cases'!$P75,'3)tpx females'!$BB$111:$BB$161,0))*(1-(EXP(-INDEX('3)tpx males'!BN$4:BN$54,MATCH($O75,'3)tpx males'!$BB$4:$BB$54,0)))*EXP(-INDEX('3)tpx females'!BN$3:BN$53,MATCH('3) 2016 cases'!$P75,'3)tpx females'!$BB$3:$BB$53,0))))))),0)</f>
        <v>691.75293642594454</v>
      </c>
      <c r="AG75" s="32">
        <f ca="1">IFERROR(($K75*EXP(AG$69*($Q75+0.5*($R75)^2))*_xlfn.NORM.DIST((LN(($M75*EXP($L75/100*AG$69))/($K75))-$Q75*AG$69)/($R75*SQRT(AG$69))-$R75*SQRT(AG$69),0,1,TRUE)+$M75*EXP($L75/100*AG$69)*(1-_xlfn.NORM.DIST((LN(($M75*EXP($L75/100*AG$69))/($K75))-$Q75*AG$69)/($R75*SQRT(AG$69)),0,1,TRUE)))*EXP(-0.07*AG$69)*(INDEX('3)tpx females'!BO$57:BO$107,MATCH('3) 2016 cases'!$P75,'3)tpx females'!$BB$57:$BB$107,0))+INDEX('3)tpx males'!BO$57:BO$107,MATCH($O75,'3)tpx males'!$BB$57:$BB$107,0))-(INDEX('3)tpx males'!BN$110:BN$160,MATCH($O75,'3)tpx males'!$BB$110:$BB$160,0))*INDEX('3)tpx females'!BN$111:BN$161,MATCH('3) 2016 cases'!$P75,'3)tpx females'!$BB$111:$BB$161,0))*(1-(EXP(-INDEX('3)tpx males'!BO$4:BO$54,MATCH($O75,'3)tpx males'!$BB$4:$BB$54,0)))*EXP(-INDEX('3)tpx females'!BO$3:BO$53,MATCH('3) 2016 cases'!$P75,'3)tpx females'!$BB$3:$BB$53,0))))))),0)</f>
        <v>842.54796509077164</v>
      </c>
      <c r="AH75" s="32">
        <f ca="1">IFERROR(($K75*EXP(AH$69*($Q75+0.5*($R75)^2))*_xlfn.NORM.DIST((LN(($M75*EXP($L75/100*AH$69))/($K75))-$Q75*AH$69)/($R75*SQRT(AH$69))-$R75*SQRT(AH$69),0,1,TRUE)+$M75*EXP($L75/100*AH$69)*(1-_xlfn.NORM.DIST((LN(($M75*EXP($L75/100*AH$69))/($K75))-$Q75*AH$69)/($R75*SQRT(AH$69)),0,1,TRUE)))*EXP(-0.07*AH$69)*(INDEX('3)tpx females'!BP$57:BP$107,MATCH('3) 2016 cases'!$P75,'3)tpx females'!$BB$57:$BB$107,0))+INDEX('3)tpx males'!BP$57:BP$107,MATCH($O75,'3)tpx males'!$BB$57:$BB$107,0))-(INDEX('3)tpx males'!BO$110:BO$160,MATCH($O75,'3)tpx males'!$BB$110:$BB$160,0))*INDEX('3)tpx females'!BO$111:BO$161,MATCH('3) 2016 cases'!$P75,'3)tpx females'!$BB$111:$BB$161,0))*(1-(EXP(-INDEX('3)tpx males'!BP$4:BP$54,MATCH($O75,'3)tpx males'!$BB$4:$BB$54,0)))*EXP(-INDEX('3)tpx females'!BP$3:BP$53,MATCH('3) 2016 cases'!$P75,'3)tpx females'!$BB$3:$BB$53,0))))))),0)</f>
        <v>1047.615283363866</v>
      </c>
      <c r="AI75" s="32">
        <f ca="1">IFERROR(($K75*EXP(AI$69*($Q75+0.5*($R75)^2))*_xlfn.NORM.DIST((LN(($M75*EXP($L75/100*AI$69))/($K75))-$Q75*AI$69)/($R75*SQRT(AI$69))-$R75*SQRT(AI$69),0,1,TRUE)+$M75*EXP($L75/100*AI$69)*(1-_xlfn.NORM.DIST((LN(($M75*EXP($L75/100*AI$69))/($K75))-$Q75*AI$69)/($R75*SQRT(AI$69)),0,1,TRUE)))*EXP(-0.07*AI$69)*(INDEX('3)tpx females'!BQ$57:BQ$107,MATCH('3) 2016 cases'!$P75,'3)tpx females'!$BB$57:$BB$107,0))+INDEX('3)tpx males'!BQ$57:BQ$107,MATCH($O75,'3)tpx males'!$BB$57:$BB$107,0))-(INDEX('3)tpx males'!BP$110:BP$160,MATCH($O75,'3)tpx males'!$BB$110:$BB$160,0))*INDEX('3)tpx females'!BP$111:BP$161,MATCH('3) 2016 cases'!$P75,'3)tpx females'!$BB$111:$BB$161,0))*(1-(EXP(-INDEX('3)tpx males'!BQ$4:BQ$54,MATCH($O75,'3)tpx males'!$BB$4:$BB$54,0)))*EXP(-INDEX('3)tpx females'!BQ$3:BQ$53,MATCH('3) 2016 cases'!$P75,'3)tpx females'!$BB$3:$BB$53,0))))))),0)</f>
        <v>1303.8011755873263</v>
      </c>
      <c r="AJ75" s="32">
        <f ca="1">IFERROR(($K75*EXP(AJ$69*($Q75+0.5*($R75)^2))*_xlfn.NORM.DIST((LN(($M75*EXP($L75/100*AJ$69))/($K75))-$Q75*AJ$69)/($R75*SQRT(AJ$69))-$R75*SQRT(AJ$69),0,1,TRUE)+$M75*EXP($L75/100*AJ$69)*(1-_xlfn.NORM.DIST((LN(($M75*EXP($L75/100*AJ$69))/($K75))-$Q75*AJ$69)/($R75*SQRT(AJ$69)),0,1,TRUE)))*EXP(-0.07*AJ$69)*(INDEX('3)tpx females'!BR$57:BR$107,MATCH('3) 2016 cases'!$P75,'3)tpx females'!$BB$57:$BB$107,0))+INDEX('3)tpx males'!BR$57:BR$107,MATCH($O75,'3)tpx males'!$BB$57:$BB$107,0))-(INDEX('3)tpx males'!BQ$110:BQ$160,MATCH($O75,'3)tpx males'!$BB$110:$BB$160,0))*INDEX('3)tpx females'!BQ$111:BQ$161,MATCH('3) 2016 cases'!$P75,'3)tpx females'!$BB$111:$BB$161,0))*(1-(EXP(-INDEX('3)tpx males'!BR$4:BR$54,MATCH($O75,'3)tpx males'!$BB$4:$BB$54,0)))*EXP(-INDEX('3)tpx females'!BR$3:BR$53,MATCH('3) 2016 cases'!$P75,'3)tpx females'!$BB$3:$BB$53,0))))))),0)</f>
        <v>1568.3881628569065</v>
      </c>
      <c r="AK75" s="32">
        <f ca="1">IFERROR(($K75*EXP(AK$69*($Q75+0.5*($R75)^2))*_xlfn.NORM.DIST((LN(($M75*EXP($L75/100*AK$69))/($K75))-$Q75*AK$69)/($R75*SQRT(AK$69))-$R75*SQRT(AK$69),0,1,TRUE)+$M75*EXP($L75/100*AK$69)*(1-_xlfn.NORM.DIST((LN(($M75*EXP($L75/100*AK$69))/($K75))-$Q75*AK$69)/($R75*SQRT(AK$69)),0,1,TRUE)))*EXP(-0.07*AK$69)*(INDEX('3)tpx females'!BS$57:BS$107,MATCH('3) 2016 cases'!$P75,'3)tpx females'!$BB$57:$BB$107,0))+INDEX('3)tpx males'!BS$57:BS$107,MATCH($O75,'3)tpx males'!$BB$57:$BB$107,0))-(INDEX('3)tpx males'!BR$110:BR$160,MATCH($O75,'3)tpx males'!$BB$110:$BB$160,0))*INDEX('3)tpx females'!BR$111:BR$161,MATCH('3) 2016 cases'!$P75,'3)tpx females'!$BB$111:$BB$161,0))*(1-(EXP(-INDEX('3)tpx males'!BS$4:BS$54,MATCH($O75,'3)tpx males'!$BB$4:$BB$54,0)))*EXP(-INDEX('3)tpx females'!BS$3:BS$53,MATCH('3) 2016 cases'!$P75,'3)tpx females'!$BB$3:$BB$53,0))))))),0)</f>
        <v>2010.2799173972205</v>
      </c>
      <c r="AL75" s="32">
        <f ca="1">IFERROR(($K75*EXP(AL$69*($Q75+0.5*($R75)^2))*_xlfn.NORM.DIST((LN(($M75*EXP($L75/100*AL$69))/($K75))-$Q75*AL$69)/($R75*SQRT(AL$69))-$R75*SQRT(AL$69),0,1,TRUE)+$M75*EXP($L75/100*AL$69)*(1-_xlfn.NORM.DIST((LN(($M75*EXP($L75/100*AL$69))/($K75))-$Q75*AL$69)/($R75*SQRT(AL$69)),0,1,TRUE)))*EXP(-0.07*AL$69)*(INDEX('3)tpx females'!BT$57:BT$107,MATCH('3) 2016 cases'!$P75,'3)tpx females'!$BB$57:$BB$107,0))+INDEX('3)tpx males'!BT$57:BT$107,MATCH($O75,'3)tpx males'!$BB$57:$BB$107,0))-(INDEX('3)tpx males'!BS$110:BS$160,MATCH($O75,'3)tpx males'!$BB$110:$BB$160,0))*INDEX('3)tpx females'!BS$111:BS$161,MATCH('3) 2016 cases'!$P75,'3)tpx females'!$BB$111:$BB$161,0))*(1-(EXP(-INDEX('3)tpx males'!BT$4:BT$54,MATCH($O75,'3)tpx males'!$BB$4:$BB$54,0)))*EXP(-INDEX('3)tpx females'!BT$3:BT$53,MATCH('3) 2016 cases'!$P75,'3)tpx females'!$BB$3:$BB$53,0))))))),0)</f>
        <v>2301.8874239667598</v>
      </c>
      <c r="AM75" s="32">
        <f ca="1">IFERROR(($K75*EXP(AM$69*($Q75+0.5*($R75)^2))*_xlfn.NORM.DIST((LN(($M75*EXP($L75/100*AM$69))/($K75))-$Q75*AM$69)/($R75*SQRT(AM$69))-$R75*SQRT(AM$69),0,1,TRUE)+$M75*EXP($L75/100*AM$69)*(1-_xlfn.NORM.DIST((LN(($M75*EXP($L75/100*AM$69))/($K75))-$Q75*AM$69)/($R75*SQRT(AM$69)),0,1,TRUE)))*EXP(-0.07*AM$69)*(INDEX('3)tpx females'!BU$57:BU$107,MATCH('3) 2016 cases'!$P75,'3)tpx females'!$BB$57:$BB$107,0))+INDEX('3)tpx males'!BU$57:BU$107,MATCH($O75,'3)tpx males'!$BB$57:$BB$107,0))-(INDEX('3)tpx males'!BT$110:BT$160,MATCH($O75,'3)tpx males'!$BB$110:$BB$160,0))*INDEX('3)tpx females'!BT$111:BT$161,MATCH('3) 2016 cases'!$P75,'3)tpx females'!$BB$111:$BB$161,0))*(1-(EXP(-INDEX('3)tpx males'!BU$4:BU$54,MATCH($O75,'3)tpx males'!$BB$4:$BB$54,0)))*EXP(-INDEX('3)tpx females'!BU$3:BU$53,MATCH('3) 2016 cases'!$P75,'3)tpx females'!$BB$3:$BB$53,0))))))),0)</f>
        <v>2659.3259116488371</v>
      </c>
      <c r="AN75" s="32">
        <f ca="1">IFERROR(($K75*EXP(AN$69*($Q75+0.5*($R75)^2))*_xlfn.NORM.DIST((LN(($M75*EXP($L75/100*AN$69))/($K75))-$Q75*AN$69)/($R75*SQRT(AN$69))-$R75*SQRT(AN$69),0,1,TRUE)+$M75*EXP($L75/100*AN$69)*(1-_xlfn.NORM.DIST((LN(($M75*EXP($L75/100*AN$69))/($K75))-$Q75*AN$69)/($R75*SQRT(AN$69)),0,1,TRUE)))*EXP(-0.07*AN$69)*(INDEX('3)tpx females'!BV$57:BV$107,MATCH('3) 2016 cases'!$P75,'3)tpx females'!$BB$57:$BB$107,0))+INDEX('3)tpx males'!BV$57:BV$107,MATCH($O75,'3)tpx males'!$BB$57:$BB$107,0))-(INDEX('3)tpx males'!BU$110:BU$160,MATCH($O75,'3)tpx males'!$BB$110:$BB$160,0))*INDEX('3)tpx females'!BU$111:BU$161,MATCH('3) 2016 cases'!$P75,'3)tpx females'!$BB$111:$BB$161,0))*(1-(EXP(-INDEX('3)tpx males'!BV$4:BV$54,MATCH($O75,'3)tpx males'!$BB$4:$BB$54,0)))*EXP(-INDEX('3)tpx females'!BV$3:BV$53,MATCH('3) 2016 cases'!$P75,'3)tpx females'!$BB$3:$BB$53,0))))))),0)</f>
        <v>3205.8985710330703</v>
      </c>
      <c r="AO75" s="32">
        <f ca="1">IFERROR(($K75*EXP(AO$69*($Q75+0.5*($R75)^2))*_xlfn.NORM.DIST((LN(($M75*EXP($L75/100*AO$69))/($K75))-$Q75*AO$69)/($R75*SQRT(AO$69))-$R75*SQRT(AO$69),0,1,TRUE)+$M75*EXP($L75/100*AO$69)*(1-_xlfn.NORM.DIST((LN(($M75*EXP($L75/100*AO$69))/($K75))-$Q75*AO$69)/($R75*SQRT(AO$69)),0,1,TRUE)))*EXP(-0.07*AO$69)*(INDEX('3)tpx females'!BW$57:BW$107,MATCH('3) 2016 cases'!$P75,'3)tpx females'!$BB$57:$BB$107,0))+INDEX('3)tpx males'!BW$57:BW$107,MATCH($O75,'3)tpx males'!$BB$57:$BB$107,0))-(INDEX('3)tpx males'!BV$110:BV$160,MATCH($O75,'3)tpx males'!$BB$110:$BB$160,0))*INDEX('3)tpx females'!BV$111:BV$161,MATCH('3) 2016 cases'!$P75,'3)tpx females'!$BB$111:$BB$161,0))*(1-(EXP(-INDEX('3)tpx males'!BW$4:BW$54,MATCH($O75,'3)tpx males'!$BB$4:$BB$54,0)))*EXP(-INDEX('3)tpx females'!BW$3:BW$53,MATCH('3) 2016 cases'!$P75,'3)tpx females'!$BB$3:$BB$53,0))))))),0)</f>
        <v>3739.681504934289</v>
      </c>
      <c r="AP75" s="32">
        <f ca="1">IFERROR(($K75*EXP(AP$69*($Q75+0.5*($R75)^2))*_xlfn.NORM.DIST((LN(($M75*EXP($L75/100*AP$69))/($K75))-$Q75*AP$69)/($R75*SQRT(AP$69))-$R75*SQRT(AP$69),0,1,TRUE)+$M75*EXP($L75/100*AP$69)*(1-_xlfn.NORM.DIST((LN(($M75*EXP($L75/100*AP$69))/($K75))-$Q75*AP$69)/($R75*SQRT(AP$69)),0,1,TRUE)))*EXP(-0.07*AP$69)*(INDEX('3)tpx females'!BX$57:BX$107,MATCH('3) 2016 cases'!$P75,'3)tpx females'!$BB$57:$BB$107,0))+INDEX('3)tpx males'!BX$57:BX$107,MATCH($O75,'3)tpx males'!$BB$57:$BB$107,0))-(INDEX('3)tpx males'!BW$110:BW$160,MATCH($O75,'3)tpx males'!$BB$110:$BB$160,0))*INDEX('3)tpx females'!BW$111:BW$161,MATCH('3) 2016 cases'!$P75,'3)tpx females'!$BB$111:$BB$161,0))*(1-(EXP(-INDEX('3)tpx males'!BX$4:BX$54,MATCH($O75,'3)tpx males'!$BB$4:$BB$54,0)))*EXP(-INDEX('3)tpx females'!BX$3:BX$53,MATCH('3) 2016 cases'!$P75,'3)tpx females'!$BB$3:$BB$53,0))))))),0)</f>
        <v>4168.5278175227932</v>
      </c>
      <c r="AQ75" s="32">
        <f ca="1">IFERROR(($K75*EXP(AQ$69*($Q75+0.5*($R75)^2))*_xlfn.NORM.DIST((LN(($M75*EXP($L75/100*AQ$69))/($K75))-$Q75*AQ$69)/($R75*SQRT(AQ$69))-$R75*SQRT(AQ$69),0,1,TRUE)+$M75*EXP($L75/100*AQ$69)*(1-_xlfn.NORM.DIST((LN(($M75*EXP($L75/100*AQ$69))/($K75))-$Q75*AQ$69)/($R75*SQRT(AQ$69)),0,1,TRUE)))*EXP(-0.07*AQ$69)*(INDEX('3)tpx females'!BY$57:BY$107,MATCH('3) 2016 cases'!$P75,'3)tpx females'!$BB$57:$BB$107,0))+INDEX('3)tpx males'!BY$57:BY$107,MATCH($O75,'3)tpx males'!$BB$57:$BB$107,0))-(INDEX('3)tpx males'!BX$110:BX$160,MATCH($O75,'3)tpx males'!$BB$110:$BB$160,0))*INDEX('3)tpx females'!BX$111:BX$161,MATCH('3) 2016 cases'!$P75,'3)tpx females'!$BB$111:$BB$161,0))*(1-(EXP(-INDEX('3)tpx males'!BY$4:BY$54,MATCH($O75,'3)tpx males'!$BB$4:$BB$54,0)))*EXP(-INDEX('3)tpx females'!BY$3:BY$53,MATCH('3) 2016 cases'!$P75,'3)tpx females'!$BB$3:$BB$53,0))))))),0)</f>
        <v>4489.6123665799078</v>
      </c>
      <c r="AR75" s="32">
        <f ca="1">IFERROR(($K75*EXP(AR$69*($Q75+0.5*($R75)^2))*_xlfn.NORM.DIST((LN(($M75*EXP($L75/100*AR$69))/($K75))-$Q75*AR$69)/($R75*SQRT(AR$69))-$R75*SQRT(AR$69),0,1,TRUE)+$M75*EXP($L75/100*AR$69)*(1-_xlfn.NORM.DIST((LN(($M75*EXP($L75/100*AR$69))/($K75))-$Q75*AR$69)/($R75*SQRT(AR$69)),0,1,TRUE)))*EXP(-0.07*AR$69)*(INDEX('3)tpx females'!BZ$57:BZ$107,MATCH('3) 2016 cases'!$P75,'3)tpx females'!$BB$57:$BB$107,0))+INDEX('3)tpx males'!BZ$57:BZ$107,MATCH($O75,'3)tpx males'!$BB$57:$BB$107,0))-(INDEX('3)tpx males'!BY$110:BY$160,MATCH($O75,'3)tpx males'!$BB$110:$BB$160,0))*INDEX('3)tpx females'!BY$111:BY$161,MATCH('3) 2016 cases'!$P75,'3)tpx females'!$BB$111:$BB$161,0))*(1-(EXP(-INDEX('3)tpx males'!BZ$4:BZ$54,MATCH($O75,'3)tpx males'!$BB$4:$BB$54,0)))*EXP(-INDEX('3)tpx females'!BZ$3:BZ$53,MATCH('3) 2016 cases'!$P75,'3)tpx females'!$BB$3:$BB$53,0))))))),0)</f>
        <v>5164.0972526584555</v>
      </c>
      <c r="AS75" s="32">
        <f ca="1">IFERROR(($K75*EXP(AS$69*($Q75+0.5*($R75)^2))*_xlfn.NORM.DIST((LN(($M75*EXP($L75/100*AS$69))/($K75))-$Q75*AS$69)/($R75*SQRT(AS$69))-$R75*SQRT(AS$69),0,1,TRUE)+$M75*EXP($L75/100*AS$69)*(1-_xlfn.NORM.DIST((LN(($M75*EXP($L75/100*AS$69))/($K75))-$Q75*AS$69)/($R75*SQRT(AS$69)),0,1,TRUE)))*EXP(-0.07*AS$69)*(INDEX('3)tpx females'!CA$57:CA$107,MATCH('3) 2016 cases'!$P75,'3)tpx females'!$BB$57:$BB$107,0))+INDEX('3)tpx males'!CA$57:CA$107,MATCH($O75,'3)tpx males'!$BB$57:$BB$107,0))-(INDEX('3)tpx males'!BZ$110:BZ$160,MATCH($O75,'3)tpx males'!$BB$110:$BB$160,0))*INDEX('3)tpx females'!BZ$111:BZ$161,MATCH('3) 2016 cases'!$P75,'3)tpx females'!$BB$111:$BB$161,0))*(1-(EXP(-INDEX('3)tpx males'!CA$4:CA$54,MATCH($O75,'3)tpx males'!$BB$4:$BB$54,0)))*EXP(-INDEX('3)tpx females'!CA$3:CA$53,MATCH('3) 2016 cases'!$P75,'3)tpx females'!$BB$3:$BB$53,0))))))),0)</f>
        <v>5483.6687032470099</v>
      </c>
      <c r="AT75" s="32">
        <f ca="1">IFERROR(($K75*EXP(AT$69*($Q75+0.5*($R75)^2))*_xlfn.NORM.DIST((LN(($M75*EXP($L75/100*AT$69))/($K75))-$Q75*AT$69)/($R75*SQRT(AT$69))-$R75*SQRT(AT$69),0,1,TRUE)+$M75*EXP($L75/100*AT$69)*(1-_xlfn.NORM.DIST((LN(($M75*EXP($L75/100*AT$69))/($K75))-$Q75*AT$69)/($R75*SQRT(AT$69)),0,1,TRUE)))*EXP(-0.07*AT$69)*(INDEX('3)tpx females'!CB$57:CB$107,MATCH('3) 2016 cases'!$P75,'3)tpx females'!$BB$57:$BB$107,0))+INDEX('3)tpx males'!CB$57:CB$107,MATCH($O75,'3)tpx males'!$BB$57:$BB$107,0))-(INDEX('3)tpx males'!CA$110:CA$160,MATCH($O75,'3)tpx males'!$BB$110:$BB$160,0))*INDEX('3)tpx females'!CA$111:CA$161,MATCH('3) 2016 cases'!$P75,'3)tpx females'!$BB$111:$BB$161,0))*(1-(EXP(-INDEX('3)tpx males'!CB$4:CB$54,MATCH($O75,'3)tpx males'!$BB$4:$BB$54,0)))*EXP(-INDEX('3)tpx females'!CB$3:CB$53,MATCH('3) 2016 cases'!$P75,'3)tpx females'!$BB$3:$BB$53,0))))))),0)</f>
        <v>5336.4231176815338</v>
      </c>
      <c r="AU75" s="32">
        <f ca="1">IFERROR(($K75*EXP(AU$69*($Q75+0.5*($R75)^2))*_xlfn.NORM.DIST((LN(($M75*EXP($L75/100*AU$69))/($K75))-$Q75*AU$69)/($R75*SQRT(AU$69))-$R75*SQRT(AU$69),0,1,TRUE)+$M75*EXP($L75/100*AU$69)*(1-_xlfn.NORM.DIST((LN(($M75*EXP($L75/100*AU$69))/($K75))-$Q75*AU$69)/($R75*SQRT(AU$69)),0,1,TRUE)))*EXP(-0.07*AU$69)*(INDEX('3)tpx females'!CC$57:CC$107,MATCH('3) 2016 cases'!$P75,'3)tpx females'!$BB$57:$BB$107,0))+INDEX('3)tpx males'!CC$57:CC$107,MATCH($O75,'3)tpx males'!$BB$57:$BB$107,0))-(INDEX('3)tpx males'!CB$110:CB$160,MATCH($O75,'3)tpx males'!$BB$110:$BB$160,0))*INDEX('3)tpx females'!CB$111:CB$161,MATCH('3) 2016 cases'!$P75,'3)tpx females'!$BB$111:$BB$161,0))*(1-(EXP(-INDEX('3)tpx males'!CC$4:CC$54,MATCH($O75,'3)tpx males'!$BB$4:$BB$54,0)))*EXP(-INDEX('3)tpx females'!CC$3:CC$53,MATCH('3) 2016 cases'!$P75,'3)tpx females'!$BB$3:$BB$53,0))))))),0)</f>
        <v>5171.6757187972298</v>
      </c>
      <c r="AV75" s="32">
        <f ca="1">IFERROR(($K75*EXP(AV$69*($Q75+0.5*($R75)^2))*_xlfn.NORM.DIST((LN(($M75*EXP($L75/100*AV$69))/($K75))-$Q75*AV$69)/($R75*SQRT(AV$69))-$R75*SQRT(AV$69),0,1,TRUE)+$M75*EXP($L75/100*AV$69)*(1-_xlfn.NORM.DIST((LN(($M75*EXP($L75/100*AV$69))/($K75))-$Q75*AV$69)/($R75*SQRT(AV$69)),0,1,TRUE)))*EXP(-0.07*AV$69)*(INDEX('3)tpx females'!CD$57:CD$107,MATCH('3) 2016 cases'!$P75,'3)tpx females'!$BB$57:$BB$107,0))+INDEX('3)tpx males'!CD$57:CD$107,MATCH($O75,'3)tpx males'!$BB$57:$BB$107,0))-(INDEX('3)tpx males'!CC$110:CC$160,MATCH($O75,'3)tpx males'!$BB$110:$BB$160,0))*INDEX('3)tpx females'!CC$111:CC$161,MATCH('3) 2016 cases'!$P75,'3)tpx females'!$BB$111:$BB$161,0))*(1-(EXP(-INDEX('3)tpx males'!CD$4:CD$54,MATCH($O75,'3)tpx males'!$BB$4:$BB$54,0)))*EXP(-INDEX('3)tpx females'!CD$3:CD$53,MATCH('3) 2016 cases'!$P75,'3)tpx females'!$BB$3:$BB$53,0))))))),0)</f>
        <v>4952.1008737740167</v>
      </c>
      <c r="AW75" s="32">
        <f ca="1">IFERROR(($K75*EXP(AW$69*($Q75+0.5*($R75)^2))*_xlfn.NORM.DIST((LN(($M75*EXP($L75/100*AW$69))/($K75))-$Q75*AW$69)/($R75*SQRT(AW$69))-$R75*SQRT(AW$69),0,1,TRUE)+$M75*EXP($L75/100*AW$69)*(1-_xlfn.NORM.DIST((LN(($M75*EXP($L75/100*AW$69))/($K75))-$Q75*AW$69)/($R75*SQRT(AW$69)),0,1,TRUE)))*EXP(-0.07*AW$69)*(INDEX('3)tpx females'!CE$57:CE$107,MATCH('3) 2016 cases'!$P75,'3)tpx females'!$BB$57:$BB$107,0))+INDEX('3)tpx males'!CE$57:CE$107,MATCH($O75,'3)tpx males'!$BB$57:$BB$107,0))-(INDEX('3)tpx males'!CD$110:CD$160,MATCH($O75,'3)tpx males'!$BB$110:$BB$160,0))*INDEX('3)tpx females'!CD$111:CD$161,MATCH('3) 2016 cases'!$P75,'3)tpx females'!$BB$111:$BB$161,0))*(1-(EXP(-INDEX('3)tpx males'!CE$4:CE$54,MATCH($O75,'3)tpx males'!$BB$4:$BB$54,0)))*EXP(-INDEX('3)tpx females'!CE$3:CE$53,MATCH('3) 2016 cases'!$P75,'3)tpx females'!$BB$3:$BB$53,0))))))),0)</f>
        <v>4754.1626217959265</v>
      </c>
      <c r="AX75" s="32">
        <f ca="1">IFERROR(($K75*EXP(AX$69*($Q75+0.5*($R75)^2))*_xlfn.NORM.DIST((LN(($M75*EXP($L75/100*AX$69))/($K75))-$Q75*AX$69)/($R75*SQRT(AX$69))-$R75*SQRT(AX$69),0,1,TRUE)+$M75*EXP($L75/100*AX$69)*(1-_xlfn.NORM.DIST((LN(($M75*EXP($L75/100*AX$69))/($K75))-$Q75*AX$69)/($R75*SQRT(AX$69)),0,1,TRUE)))*EXP(-0.07*AX$69)*(INDEX('3)tpx females'!CF$57:CF$107,MATCH('3) 2016 cases'!$P75,'3)tpx females'!$BB$57:$BB$107,0))+INDEX('3)tpx males'!CF$57:CF$107,MATCH($O75,'3)tpx males'!$BB$57:$BB$107,0))-(INDEX('3)tpx males'!CE$110:CE$160,MATCH($O75,'3)tpx males'!$BB$110:$BB$160,0))*INDEX('3)tpx females'!CE$111:CE$161,MATCH('3) 2016 cases'!$P75,'3)tpx females'!$BB$111:$BB$161,0))*(1-(EXP(-INDEX('3)tpx males'!CF$4:CF$54,MATCH($O75,'3)tpx males'!$BB$4:$BB$54,0)))*EXP(-INDEX('3)tpx females'!CF$3:CF$53,MATCH('3) 2016 cases'!$P75,'3)tpx females'!$BB$3:$BB$53,0))))))),0)</f>
        <v>4211.2329189470074</v>
      </c>
      <c r="AY75" s="32">
        <f ca="1">IFERROR(($K75*EXP(AY$69*($Q75+0.5*($R75)^2))*_xlfn.NORM.DIST((LN(($M75*EXP($L75/100*AY$69))/($K75))-$Q75*AY$69)/($R75*SQRT(AY$69))-$R75*SQRT(AY$69),0,1,TRUE)+$M75*EXP($L75/100*AY$69)*(1-_xlfn.NORM.DIST((LN(($M75*EXP($L75/100*AY$69))/($K75))-$Q75*AY$69)/($R75*SQRT(AY$69)),0,1,TRUE)))*EXP(-0.07*AY$69)*(INDEX('3)tpx females'!CG$57:CG$107,MATCH('3) 2016 cases'!$P75,'3)tpx females'!$BB$57:$BB$107,0))+INDEX('3)tpx males'!CG$57:CG$107,MATCH($O75,'3)tpx males'!$BB$57:$BB$107,0))-(INDEX('3)tpx males'!CF$110:CF$160,MATCH($O75,'3)tpx males'!$BB$110:$BB$160,0))*INDEX('3)tpx females'!CF$111:CF$161,MATCH('3) 2016 cases'!$P75,'3)tpx females'!$BB$111:$BB$161,0))*(1-(EXP(-INDEX('3)tpx males'!CG$4:CG$54,MATCH($O75,'3)tpx males'!$BB$4:$BB$54,0)))*EXP(-INDEX('3)tpx females'!CG$3:CG$53,MATCH('3) 2016 cases'!$P75,'3)tpx females'!$BB$3:$BB$53,0))))))),0)</f>
        <v>3655.5974494253855</v>
      </c>
      <c r="AZ75" s="32">
        <f ca="1">IFERROR(($K75*EXP(AZ$69*($Q75+0.5*($R75)^2))*_xlfn.NORM.DIST((LN(($M75*EXP($L75/100*AZ$69))/($K75))-$Q75*AZ$69)/($R75*SQRT(AZ$69))-$R75*SQRT(AZ$69),0,1,TRUE)+$M75*EXP($L75/100*AZ$69)*(1-_xlfn.NORM.DIST((LN(($M75*EXP($L75/100*AZ$69))/($K75))-$Q75*AZ$69)/($R75*SQRT(AZ$69)),0,1,TRUE)))*EXP(-0.07*AZ$69)*(INDEX('3)tpx females'!CH$57:CH$107,MATCH('3) 2016 cases'!$P75,'3)tpx females'!$BB$57:$BB$107,0))+INDEX('3)tpx males'!CH$57:CH$107,MATCH($O75,'3)tpx males'!$BB$57:$BB$107,0))-(INDEX('3)tpx males'!CG$110:CG$160,MATCH($O75,'3)tpx males'!$BB$110:$BB$160,0))*INDEX('3)tpx females'!CG$111:CG$161,MATCH('3) 2016 cases'!$P75,'3)tpx females'!$BB$111:$BB$161,0))*(1-(EXP(-INDEX('3)tpx males'!CH$4:CH$54,MATCH($O75,'3)tpx males'!$BB$4:$BB$54,0)))*EXP(-INDEX('3)tpx females'!CH$3:CH$53,MATCH('3) 2016 cases'!$P75,'3)tpx females'!$BB$3:$BB$53,0))))))),0)</f>
        <v>3064.8568533727102</v>
      </c>
      <c r="BA75" s="32">
        <f ca="1">IFERROR(($K75*EXP(BA$69*($Q75+0.5*($R75)^2))*_xlfn.NORM.DIST((LN(($M75*EXP($L75/100*BA$69))/($K75))-$Q75*BA$69)/($R75*SQRT(BA$69))-$R75*SQRT(BA$69),0,1,TRUE)+$M75*EXP($L75/100*BA$69)*(1-_xlfn.NORM.DIST((LN(($M75*EXP($L75/100*BA$69))/($K75))-$Q75*BA$69)/($R75*SQRT(BA$69)),0,1,TRUE)))*EXP(-0.07*BA$69)*(INDEX('3)tpx females'!CI$57:CI$107,MATCH('3) 2016 cases'!$P75,'3)tpx females'!$BB$57:$BB$107,0))+INDEX('3)tpx males'!CI$57:CI$107,MATCH($O75,'3)tpx males'!$BB$57:$BB$107,0))-(INDEX('3)tpx males'!CH$110:CH$160,MATCH($O75,'3)tpx males'!$BB$110:$BB$160,0))*INDEX('3)tpx females'!CH$111:CH$161,MATCH('3) 2016 cases'!$P75,'3)tpx females'!$BB$111:$BB$161,0))*(1-(EXP(-INDEX('3)tpx males'!CI$4:CI$54,MATCH($O75,'3)tpx males'!$BB$4:$BB$54,0)))*EXP(-INDEX('3)tpx females'!CI$3:CI$53,MATCH('3) 2016 cases'!$P75,'3)tpx females'!$BB$3:$BB$53,0))))))),0)</f>
        <v>2466.2930457850393</v>
      </c>
      <c r="BB75" s="32">
        <f ca="1">IFERROR(($K75*EXP(BB$69*($Q75+0.5*($R75)^2))*_xlfn.NORM.DIST((LN(($M75*EXP($L75/100*BB$69))/($K75))-$Q75*BB$69)/($R75*SQRT(BB$69))-$R75*SQRT(BB$69),0,1,TRUE)+$M75*EXP($L75/100*BB$69)*(1-_xlfn.NORM.DIST((LN(($M75*EXP($L75/100*BB$69))/($K75))-$Q75*BB$69)/($R75*SQRT(BB$69)),0,1,TRUE)))*EXP(-0.07*BB$69)*(INDEX('3)tpx females'!CJ$57:CJ$107,MATCH('3) 2016 cases'!$P75,'3)tpx females'!$BB$57:$BB$107,0))+INDEX('3)tpx males'!CJ$57:CJ$107,MATCH($O75,'3)tpx males'!$BB$57:$BB$107,0))-(INDEX('3)tpx males'!CI$110:CI$160,MATCH($O75,'3)tpx males'!$BB$110:$BB$160,0))*INDEX('3)tpx females'!CI$111:CI$161,MATCH('3) 2016 cases'!$P75,'3)tpx females'!$BB$111:$BB$161,0))*(1-(EXP(-INDEX('3)tpx males'!CJ$4:CJ$54,MATCH($O75,'3)tpx males'!$BB$4:$BB$54,0)))*EXP(-INDEX('3)tpx females'!CJ$3:CJ$53,MATCH('3) 2016 cases'!$P75,'3)tpx females'!$BB$3:$BB$53,0))))))),0)</f>
        <v>1897.1276976680715</v>
      </c>
      <c r="BC75" s="32">
        <f ca="1">IFERROR(($K75*EXP(BC$69*($Q75+0.5*($R75)^2))*_xlfn.NORM.DIST((LN(($M75*EXP($L75/100*BC$69))/($K75))-$Q75*BC$69)/($R75*SQRT(BC$69))-$R75*SQRT(BC$69),0,1,TRUE)+$M75*EXP($L75/100*BC$69)*(1-_xlfn.NORM.DIST((LN(($M75*EXP($L75/100*BC$69))/($K75))-$Q75*BC$69)/($R75*SQRT(BC$69)),0,1,TRUE)))*EXP(-0.07*BC$69)*(INDEX('3)tpx females'!CK$57:CK$107,MATCH('3) 2016 cases'!$P75,'3)tpx females'!$BB$57:$BB$107,0))+INDEX('3)tpx males'!CK$57:CK$107,MATCH($O75,'3)tpx males'!$BB$57:$BB$107,0))-(INDEX('3)tpx males'!CJ$110:CJ$160,MATCH($O75,'3)tpx males'!$BB$110:$BB$160,0))*INDEX('3)tpx females'!CJ$111:CJ$161,MATCH('3) 2016 cases'!$P75,'3)tpx females'!$BB$111:$BB$161,0))*(1-(EXP(-INDEX('3)tpx males'!CK$4:CK$54,MATCH($O75,'3)tpx males'!$BB$4:$BB$54,0)))*EXP(-INDEX('3)tpx females'!CK$3:CK$53,MATCH('3) 2016 cases'!$P75,'3)tpx females'!$BB$3:$BB$53,0))))))),0)</f>
        <v>1405.4762044139418</v>
      </c>
      <c r="BD75" s="32">
        <f ca="1">IFERROR(($K75*EXP(BD$69*($Q75+0.5*($R75)^2))*_xlfn.NORM.DIST((LN(($M75*EXP($L75/100*BD$69))/($K75))-$Q75*BD$69)/($R75*SQRT(BD$69))-$R75*SQRT(BD$69),0,1,TRUE)+$M75*EXP($L75/100*BD$69)*(1-_xlfn.NORM.DIST((LN(($M75*EXP($L75/100*BD$69))/($K75))-$Q75*BD$69)/($R75*SQRT(BD$69)),0,1,TRUE)))*EXP(-0.07*BD$69)*(INDEX('3)tpx females'!CL$57:CL$107,MATCH('3) 2016 cases'!$P75,'3)tpx females'!$BB$57:$BB$107,0))+INDEX('3)tpx males'!CL$57:CL$107,MATCH($O75,'3)tpx males'!$BB$57:$BB$107,0))-(INDEX('3)tpx males'!CK$110:CK$160,MATCH($O75,'3)tpx males'!$BB$110:$BB$160,0))*INDEX('3)tpx females'!CK$111:CK$161,MATCH('3) 2016 cases'!$P75,'3)tpx females'!$BB$111:$BB$161,0))*(1-(EXP(-INDEX('3)tpx males'!CL$4:CL$54,MATCH($O75,'3)tpx males'!$BB$4:$BB$54,0)))*EXP(-INDEX('3)tpx females'!CL$3:CL$53,MATCH('3) 2016 cases'!$P75,'3)tpx females'!$BB$3:$BB$53,0))))))),0)</f>
        <v>988.95442923369865</v>
      </c>
      <c r="BE75" s="32">
        <f ca="1">IFERROR(($K75*EXP(BE$69*($Q75+0.5*($R75)^2))*_xlfn.NORM.DIST((LN(($M75*EXP($L75/100*BE$69))/($K75))-$Q75*BE$69)/($R75*SQRT(BE$69))-$R75*SQRT(BE$69),0,1,TRUE)+$M75*EXP($L75/100*BE$69)*(1-_xlfn.NORM.DIST((LN(($M75*EXP($L75/100*BE$69))/($K75))-$Q75*BE$69)/($R75*SQRT(BE$69)),0,1,TRUE)))*EXP(-0.07*BE$69)*(INDEX('3)tpx females'!CM$57:CM$107,MATCH('3) 2016 cases'!$P75,'3)tpx females'!$BB$57:$BB$107,0))+INDEX('3)tpx males'!CM$57:CM$107,MATCH($O75,'3)tpx males'!$BB$57:$BB$107,0))-(INDEX('3)tpx males'!CL$110:CL$160,MATCH($O75,'3)tpx males'!$BB$110:$BB$160,0))*INDEX('3)tpx females'!CL$111:CL$161,MATCH('3) 2016 cases'!$P75,'3)tpx females'!$BB$111:$BB$161,0))*(1-(EXP(-INDEX('3)tpx males'!CM$4:CM$54,MATCH($O75,'3)tpx males'!$BB$4:$BB$54,0)))*EXP(-INDEX('3)tpx females'!CM$3:CM$53,MATCH('3) 2016 cases'!$P75,'3)tpx females'!$BB$3:$BB$53,0))))))),0)</f>
        <v>660.58225522012128</v>
      </c>
      <c r="BF75" s="32">
        <f ca="1">IFERROR(($K75*EXP(BF$69*($Q75+0.5*($R75)^2))*_xlfn.NORM.DIST((LN(($M75*EXP($L75/100*BF$69))/($K75))-$Q75*BF$69)/($R75*SQRT(BF$69))-$R75*SQRT(BF$69),0,1,TRUE)+$M75*EXP($L75/100*BF$69)*(1-_xlfn.NORM.DIST((LN(($M75*EXP($L75/100*BF$69))/($K75))-$Q75*BF$69)/($R75*SQRT(BF$69)),0,1,TRUE)))*EXP(-0.07*BF$69)*(INDEX('3)tpx females'!CN$57:CN$107,MATCH('3) 2016 cases'!$P75,'3)tpx females'!$BB$57:$BB$107,0))+INDEX('3)tpx males'!CN$57:CN$107,MATCH($O75,'3)tpx males'!$BB$57:$BB$107,0))-(INDEX('3)tpx males'!CM$110:CM$160,MATCH($O75,'3)tpx males'!$BB$110:$BB$160,0))*INDEX('3)tpx females'!CM$111:CM$161,MATCH('3) 2016 cases'!$P75,'3)tpx females'!$BB$111:$BB$161,0))*(1-(EXP(-INDEX('3)tpx males'!CN$4:CN$54,MATCH($O75,'3)tpx males'!$BB$4:$BB$54,0)))*EXP(-INDEX('3)tpx females'!CN$3:CN$53,MATCH('3) 2016 cases'!$P75,'3)tpx females'!$BB$3:$BB$53,0))))))),0)</f>
        <v>421.05308575935391</v>
      </c>
      <c r="BG75" s="32">
        <f ca="1">IFERROR(($K75*EXP(BG$69*($Q75+0.5*($R75)^2))*_xlfn.NORM.DIST((LN(($M75*EXP($L75/100*BG$69))/($K75))-$Q75*BG$69)/($R75*SQRT(BG$69))-$R75*SQRT(BG$69),0,1,TRUE)+$M75*EXP($L75/100*BG$69)*(1-_xlfn.NORM.DIST((LN(($M75*EXP($L75/100*BG$69))/($K75))-$Q75*BG$69)/($R75*SQRT(BG$69)),0,1,TRUE)))*EXP(-0.07*BG$69)*(INDEX('3)tpx females'!CO$57:CO$107,MATCH('3) 2016 cases'!$P75,'3)tpx females'!$BB$57:$BB$107,0))+INDEX('3)tpx males'!CO$57:CO$107,MATCH($O75,'3)tpx males'!$BB$57:$BB$107,0))-(INDEX('3)tpx males'!CN$110:CN$160,MATCH($O75,'3)tpx males'!$BB$110:$BB$160,0))*INDEX('3)tpx females'!CN$111:CN$161,MATCH('3) 2016 cases'!$P75,'3)tpx females'!$BB$111:$BB$161,0))*(1-(EXP(-INDEX('3)tpx males'!CO$4:CO$54,MATCH($O75,'3)tpx males'!$BB$4:$BB$54,0)))*EXP(-INDEX('3)tpx females'!CO$3:CO$53,MATCH('3) 2016 cases'!$P75,'3)tpx females'!$BB$3:$BB$53,0))))))),0)</f>
        <v>252.63374566365195</v>
      </c>
      <c r="BH75" s="32">
        <f ca="1">IFERROR(($K75*EXP(BH$69*($Q75+0.5*($R75)^2))*_xlfn.NORM.DIST((LN(($M75*EXP($L75/100*BH$69))/($K75))-$Q75*BH$69)/($R75*SQRT(BH$69))-$R75*SQRT(BH$69),0,1,TRUE)+$M75*EXP($L75/100*BH$69)*(1-_xlfn.NORM.DIST((LN(($M75*EXP($L75/100*BH$69))/($K75))-$Q75*BH$69)/($R75*SQRT(BH$69)),0,1,TRUE)))*EXP(-0.07*BH$69)*(INDEX('3)tpx females'!CP$57:CP$107,MATCH('3) 2016 cases'!$P75,'3)tpx females'!$BB$57:$BB$107,0))+INDEX('3)tpx males'!CP$57:CP$107,MATCH($O75,'3)tpx males'!$BB$57:$BB$107,0))-(INDEX('3)tpx males'!CO$110:CO$160,MATCH($O75,'3)tpx males'!$BB$110:$BB$160,0))*INDEX('3)tpx females'!CO$111:CO$161,MATCH('3) 2016 cases'!$P75,'3)tpx females'!$BB$111:$BB$161,0))*(1-(EXP(-INDEX('3)tpx males'!CP$4:CP$54,MATCH($O75,'3)tpx males'!$BB$4:$BB$54,0)))*EXP(-INDEX('3)tpx females'!CP$3:CP$53,MATCH('3) 2016 cases'!$P75,'3)tpx females'!$BB$3:$BB$53,0))))))),0)</f>
        <v>146.02920347829837</v>
      </c>
      <c r="BI75" s="32">
        <f ca="1">IFERROR(($K75*EXP(BI$69*($Q75+0.5*($R75)^2))*_xlfn.NORM.DIST((LN(($M75*EXP($L75/100*BI$69))/($K75))-$Q75*BI$69)/($R75*SQRT(BI$69))-$R75*SQRT(BI$69),0,1,TRUE)+$M75*EXP($L75/100*BI$69)*(1-_xlfn.NORM.DIST((LN(($M75*EXP($L75/100*BI$69))/($K75))-$Q75*BI$69)/($R75*SQRT(BI$69)),0,1,TRUE)))*EXP(-0.07*BI$69)*(INDEX('3)tpx females'!CQ$57:CQ$107,MATCH('3) 2016 cases'!$P75,'3)tpx females'!$BB$57:$BB$107,0))+INDEX('3)tpx males'!CQ$57:CQ$107,MATCH($O75,'3)tpx males'!$BB$57:$BB$107,0))-(INDEX('3)tpx males'!CP$110:CP$160,MATCH($O75,'3)tpx males'!$BB$110:$BB$160,0))*INDEX('3)tpx females'!CP$111:CP$161,MATCH('3) 2016 cases'!$P75,'3)tpx females'!$BB$111:$BB$161,0))*(1-(EXP(-INDEX('3)tpx males'!CQ$4:CQ$54,MATCH($O75,'3)tpx males'!$BB$4:$BB$54,0)))*EXP(-INDEX('3)tpx females'!CQ$3:CQ$53,MATCH('3) 2016 cases'!$P75,'3)tpx females'!$BB$3:$BB$53,0))))))),0)</f>
        <v>75.374700851982169</v>
      </c>
      <c r="BJ75" s="32">
        <f ca="1">IFERROR(($K75*EXP(BJ$69*($Q75+0.5*($R75)^2))*_xlfn.NORM.DIST((LN(($M75*EXP($L75/100*BJ$69))/($K75))-$Q75*BJ$69)/($R75*SQRT(BJ$69))-$R75*SQRT(BJ$69),0,1,TRUE)+$M75*EXP($L75/100*BJ$69)*(1-_xlfn.NORM.DIST((LN(($M75*EXP($L75/100*BJ$69))/($K75))-$Q75*BJ$69)/($R75*SQRT(BJ$69)),0,1,TRUE)))*EXP(-0.07*BJ$69)*(INDEX('3)tpx females'!CR$57:CR$107,MATCH('3) 2016 cases'!$P75,'3)tpx females'!$BB$57:$BB$107,0))+INDEX('3)tpx males'!CR$57:CR$107,MATCH($O75,'3)tpx males'!$BB$57:$BB$107,0))-(INDEX('3)tpx males'!CQ$110:CQ$160,MATCH($O75,'3)tpx males'!$BB$110:$BB$160,0))*INDEX('3)tpx females'!CQ$111:CQ$161,MATCH('3) 2016 cases'!$P75,'3)tpx females'!$BB$111:$BB$161,0))*(1-(EXP(-INDEX('3)tpx males'!CR$4:CR$54,MATCH($O75,'3)tpx males'!$BB$4:$BB$54,0)))*EXP(-INDEX('3)tpx females'!CR$3:CR$53,MATCH('3) 2016 cases'!$P75,'3)tpx females'!$BB$3:$BB$53,0))))))),0)</f>
        <v>40.552401984317832</v>
      </c>
      <c r="BK75" s="32">
        <f ca="1">IFERROR(($K75*EXP(BK$69*($Q75+0.5*($R75)^2))*_xlfn.NORM.DIST((LN(($M75*EXP($L75/100*BK$69))/($K75))-$Q75*BK$69)/($R75*SQRT(BK$69))-$R75*SQRT(BK$69),0,1,TRUE)+$M75*EXP($L75/100*BK$69)*(1-_xlfn.NORM.DIST((LN(($M75*EXP($L75/100*BK$69))/($K75))-$Q75*BK$69)/($R75*SQRT(BK$69)),0,1,TRUE)))*EXP(-0.07*BK$69)*(INDEX('3)tpx females'!CS$57:CS$107,MATCH('3) 2016 cases'!$P75,'3)tpx females'!$BB$57:$BB$107,0))+INDEX('3)tpx males'!CS$57:CS$107,MATCH($O75,'3)tpx males'!$BB$57:$BB$107,0))-(INDEX('3)tpx males'!CR$110:CR$160,MATCH($O75,'3)tpx males'!$BB$110:$BB$160,0))*INDEX('3)tpx females'!CR$111:CR$161,MATCH('3) 2016 cases'!$P75,'3)tpx females'!$BB$111:$BB$161,0))*(1-(EXP(-INDEX('3)tpx males'!CS$4:CS$54,MATCH($O75,'3)tpx males'!$BB$4:$BB$54,0)))*EXP(-INDEX('3)tpx females'!CS$3:CS$53,MATCH('3) 2016 cases'!$P75,'3)tpx females'!$BB$3:$BB$53,0))))))),0)</f>
        <v>22.639455443583795</v>
      </c>
      <c r="BL75" s="32">
        <f ca="1">IFERROR(($K75*EXP(BL$69*($Q75+0.5*($R75)^2))*_xlfn.NORM.DIST((LN(($M75*EXP($L75/100*BL$69))/($K75))-$Q75*BL$69)/($R75*SQRT(BL$69))-$R75*SQRT(BL$69),0,1,TRUE)+$M75*EXP($L75/100*BL$69)*(1-_xlfn.NORM.DIST((LN(($M75*EXP($L75/100*BL$69))/($K75))-$Q75*BL$69)/($R75*SQRT(BL$69)),0,1,TRUE)))*EXP(-0.07*BL$69)*(INDEX('3)tpx females'!CT$57:CT$107,MATCH('3) 2016 cases'!$P75,'3)tpx females'!$BB$57:$BB$107,0))+INDEX('3)tpx males'!CT$57:CT$107,MATCH($O75,'3)tpx males'!$BB$57:$BB$107,0))-(INDEX('3)tpx males'!CS$110:CS$160,MATCH($O75,'3)tpx males'!$BB$110:$BB$160,0))*INDEX('3)tpx females'!CS$111:CS$161,MATCH('3) 2016 cases'!$P75,'3)tpx females'!$BB$111:$BB$161,0))*(1-(EXP(-INDEX('3)tpx males'!CT$4:CT$54,MATCH($O75,'3)tpx males'!$BB$4:$BB$54,0)))*EXP(-INDEX('3)tpx females'!CT$3:CT$53,MATCH('3) 2016 cases'!$P75,'3)tpx females'!$BB$3:$BB$53,0))))))),0)</f>
        <v>9.3728219914354867</v>
      </c>
      <c r="BM75" s="32">
        <f ca="1">IFERROR(($K75*EXP(BM$69*($Q75+0.5*($R75)^2))*_xlfn.NORM.DIST((LN(($M75*EXP($L75/100*BM$69))/($K75))-$Q75*BM$69)/($R75*SQRT(BM$69))-$R75*SQRT(BM$69),0,1,TRUE)+$M75*EXP($L75/100*BM$69)*(1-_xlfn.NORM.DIST((LN(($M75*EXP($L75/100*BM$69))/($K75))-$Q75*BM$69)/($R75*SQRT(BM$69)),0,1,TRUE)))*EXP(-0.07*BM$69)*(INDEX('3)tpx females'!CU$57:CU$107,MATCH('3) 2016 cases'!$P75,'3)tpx females'!$BB$57:$BB$107,0))+INDEX('3)tpx males'!CU$57:CU$107,MATCH($O75,'3)tpx males'!$BB$57:$BB$107,0))-(INDEX('3)tpx males'!CT$110:CT$160,MATCH($O75,'3)tpx males'!$BB$110:$BB$160,0))*INDEX('3)tpx females'!CT$111:CT$161,MATCH('3) 2016 cases'!$P75,'3)tpx females'!$BB$111:$BB$161,0))*(1-(EXP(-INDEX('3)tpx males'!CU$4:CU$54,MATCH($O75,'3)tpx males'!$BB$4:$BB$54,0)))*EXP(-INDEX('3)tpx females'!CU$3:CU$53,MATCH('3) 2016 cases'!$P75,'3)tpx females'!$BB$3:$BB$53,0))))))),0)</f>
        <v>0</v>
      </c>
      <c r="BN75" s="32">
        <f ca="1">IFERROR(($K75*EXP(BN$69*($Q75+0.5*($R75)^2))*_xlfn.NORM.DIST((LN(($M75*EXP($L75/100*BN$69))/($K75))-$Q75*BN$69)/($R75*SQRT(BN$69))-$R75*SQRT(BN$69),0,1,TRUE)+$M75*EXP($L75/100*BN$69)*(1-_xlfn.NORM.DIST((LN(($M75*EXP($L75/100*BN$69))/($K75))-$Q75*BN$69)/($R75*SQRT(BN$69)),0,1,TRUE)))*EXP(-0.07*BN$69)*(INDEX('3)tpx females'!CV$57:CV$107,MATCH('3) 2016 cases'!$P75,'3)tpx females'!$BB$57:$BB$107,0))+INDEX('3)tpx males'!CV$57:CV$107,MATCH($O75,'3)tpx males'!$BB$57:$BB$107,0))-(INDEX('3)tpx males'!CU$110:CU$160,MATCH($O75,'3)tpx males'!$BB$110:$BB$160,0))*INDEX('3)tpx females'!CU$111:CU$161,MATCH('3) 2016 cases'!$P75,'3)tpx females'!$BB$111:$BB$161,0))*(1-(EXP(-INDEX('3)tpx males'!CV$4:CV$54,MATCH($O75,'3)tpx males'!$BB$4:$BB$54,0)))*EXP(-INDEX('3)tpx females'!CV$3:CV$53,MATCH('3) 2016 cases'!$P75,'3)tpx females'!$BB$3:$BB$53,0))))))),0)</f>
        <v>0</v>
      </c>
      <c r="BO75" s="32">
        <f ca="1">IFERROR(($K75*EXP(BO$69*($Q75+0.5*($R75)^2))*_xlfn.NORM.DIST((LN(($M75*EXP($L75/100*BO$69))/($K75))-$Q75*BO$69)/($R75*SQRT(BO$69))-$R75*SQRT(BO$69),0,1,TRUE)+$M75*EXP($L75/100*BO$69)*(1-_xlfn.NORM.DIST((LN(($M75*EXP($L75/100*BO$69))/($K75))-$Q75*BO$69)/($R75*SQRT(BO$69)),0,1,TRUE)))*EXP(-0.07*BO$69)*(INDEX('3)tpx females'!CW$57:CW$107,MATCH('3) 2016 cases'!$P75,'3)tpx females'!$BB$57:$BB$107,0))+INDEX('3)tpx males'!CW$57:CW$107,MATCH($O75,'3)tpx males'!$BB$57:$BB$107,0))-(INDEX('3)tpx males'!CV$110:CV$160,MATCH($O75,'3)tpx males'!$BB$110:$BB$160,0))*INDEX('3)tpx females'!CV$111:CV$161,MATCH('3) 2016 cases'!$P75,'3)tpx females'!$BB$111:$BB$161,0))*(1-(EXP(-INDEX('3)tpx males'!CW$4:CW$54,MATCH($O75,'3)tpx males'!$BB$4:$BB$54,0)))*EXP(-INDEX('3)tpx females'!CW$3:CW$53,MATCH('3) 2016 cases'!$P75,'3)tpx females'!$BB$3:$BB$53,0))))))),0)</f>
        <v>0</v>
      </c>
      <c r="BP75" s="32">
        <f ca="1">IFERROR(($K75*EXP(BP$69*($Q75+0.5*($R75)^2))*_xlfn.NORM.DIST((LN(($M75*EXP($L75/100*BP$69))/($K75))-$Q75*BP$69)/($R75*SQRT(BP$69))-$R75*SQRT(BP$69),0,1,TRUE)+$M75*EXP($L75/100*BP$69)*(1-_xlfn.NORM.DIST((LN(($M75*EXP($L75/100*BP$69))/($K75))-$Q75*BP$69)/($R75*SQRT(BP$69)),0,1,TRUE)))*EXP(-0.07*BP$69)*(INDEX('3)tpx females'!CX$57:CX$107,MATCH('3) 2016 cases'!$P75,'3)tpx females'!$BB$57:$BB$107,0))+INDEX('3)tpx males'!CX$57:CX$107,MATCH($O75,'3)tpx males'!$BB$57:$BB$107,0))-(INDEX('3)tpx males'!CW$110:CW$160,MATCH($O75,'3)tpx males'!$BB$110:$BB$160,0))*INDEX('3)tpx females'!CW$111:CW$161,MATCH('3) 2016 cases'!$P75,'3)tpx females'!$BB$111:$BB$161,0))*(1-(EXP(-INDEX('3)tpx males'!CX$4:CX$54,MATCH($O75,'3)tpx males'!$BB$4:$BB$54,0)))*EXP(-INDEX('3)tpx females'!CX$3:CX$53,MATCH('3) 2016 cases'!$P75,'3)tpx females'!$BB$3:$BB$53,0))))))),0)</f>
        <v>0</v>
      </c>
      <c r="BQ75" s="32">
        <f ca="1">IFERROR(($K75*EXP(BQ$69*($Q75+0.5*($R75)^2))*_xlfn.NORM.DIST((LN(($M75*EXP($L75/100*BQ$69))/($K75))-$Q75*BQ$69)/($R75*SQRT(BQ$69))-$R75*SQRT(BQ$69),0,1,TRUE)+$M75*EXP($L75/100*BQ$69)*(1-_xlfn.NORM.DIST((LN(($M75*EXP($L75/100*BQ$69))/($K75))-$Q75*BQ$69)/($R75*SQRT(BQ$69)),0,1,TRUE)))*EXP(-0.07*BQ$69)*(INDEX('3)tpx females'!CY$57:CY$107,MATCH('3) 2016 cases'!$P75,'3)tpx females'!$BB$57:$BB$107,0))+INDEX('3)tpx males'!CY$57:CY$107,MATCH($O75,'3)tpx males'!$BB$57:$BB$107,0))-(INDEX('3)tpx males'!CX$110:CX$160,MATCH($O75,'3)tpx males'!$BB$110:$BB$160,0))*INDEX('3)tpx females'!CX$111:CX$161,MATCH('3) 2016 cases'!$P75,'3)tpx females'!$BB$111:$BB$161,0))*(1-(EXP(-INDEX('3)tpx males'!CY$4:CY$54,MATCH($O75,'3)tpx males'!$BB$4:$BB$54,0)))*EXP(-INDEX('3)tpx females'!CY$3:CY$53,MATCH('3) 2016 cases'!$P75,'3)tpx females'!$BB$3:$BB$53,0))))))),0)</f>
        <v>0</v>
      </c>
      <c r="BR75" s="32">
        <f ca="1">IFERROR(($K75*EXP(BR$69*($Q75+0.5*($R75)^2))*_xlfn.NORM.DIST((LN(($M75*EXP($L75/100*BR$69))/($K75))-$Q75*BR$69)/($R75*SQRT(BR$69))-$R75*SQRT(BR$69),0,1,TRUE)+$M75*EXP($L75/100*BR$69)*(1-_xlfn.NORM.DIST((LN(($M75*EXP($L75/100*BR$69))/($K75))-$Q75*BR$69)/($R75*SQRT(BR$69)),0,1,TRUE)))*EXP(-0.07*BR$69)*(INDEX('3)tpx females'!CZ$57:CZ$107,MATCH('3) 2016 cases'!$P75,'3)tpx females'!$BB$57:$BB$107,0))+INDEX('3)tpx males'!CZ$57:CZ$107,MATCH($O75,'3)tpx males'!$BB$57:$BB$107,0))-(INDEX('3)tpx males'!CY$110:CY$160,MATCH($O75,'3)tpx males'!$BB$110:$BB$160,0))*INDEX('3)tpx females'!CY$111:CY$161,MATCH('3) 2016 cases'!$P75,'3)tpx females'!$BB$111:$BB$161,0))*(1-(EXP(-INDEX('3)tpx males'!CZ$4:CZ$54,MATCH($O75,'3)tpx males'!$BB$4:$BB$54,0)))*EXP(-INDEX('3)tpx females'!CZ$3:CZ$53,MATCH('3) 2016 cases'!$P75,'3)tpx females'!$BB$3:$BB$53,0))))))),0)</f>
        <v>0</v>
      </c>
      <c r="BS75" s="32">
        <f ca="1">IFERROR(($K75*EXP(BS$69*($Q75+0.5*($R75)^2))*_xlfn.NORM.DIST((LN(($M75*EXP($L75/100*BS$69))/($K75))-$Q75*BS$69)/($R75*SQRT(BS$69))-$R75*SQRT(BS$69),0,1,TRUE)+$M75*EXP($L75/100*BS$69)*(1-_xlfn.NORM.DIST((LN(($M75*EXP($L75/100*BS$69))/($K75))-$Q75*BS$69)/($R75*SQRT(BS$69)),0,1,TRUE)))*EXP(-0.07*BS$69)*(INDEX('3)tpx females'!DA$57:DA$107,MATCH('3) 2016 cases'!$P75,'3)tpx females'!$BB$57:$BB$107,0))+INDEX('3)tpx males'!DA$57:DA$107,MATCH($O75,'3)tpx males'!$BB$57:$BB$107,0))-(INDEX('3)tpx males'!CZ$110:CZ$160,MATCH($O75,'3)tpx males'!$BB$110:$BB$160,0))*INDEX('3)tpx females'!CZ$111:CZ$161,MATCH('3) 2016 cases'!$P75,'3)tpx females'!$BB$111:$BB$161,0))*(1-(EXP(-INDEX('3)tpx males'!DA$4:DA$54,MATCH($O75,'3)tpx males'!$BB$4:$BB$54,0)))*EXP(-INDEX('3)tpx females'!DA$3:DA$53,MATCH('3) 2016 cases'!$P75,'3)tpx females'!$BB$3:$BB$53,0))))))),0)</f>
        <v>0</v>
      </c>
      <c r="BU75" s="32">
        <f t="shared" si="121"/>
        <v>81310.82200627627</v>
      </c>
      <c r="BV75" s="32">
        <f t="shared" si="122"/>
        <v>76003.479315342149</v>
      </c>
      <c r="BW75" s="32">
        <f t="shared" si="123"/>
        <v>76193.725722552845</v>
      </c>
      <c r="BX75" s="32">
        <f t="shared" si="124"/>
        <v>76384.448340797346</v>
      </c>
      <c r="BY75" s="32">
        <f t="shared" si="125"/>
        <v>76575.64836209263</v>
      </c>
      <c r="BZ75" s="32">
        <f t="shared" si="126"/>
        <v>76767.326981439444</v>
      </c>
      <c r="CA75" s="32">
        <f t="shared" si="127"/>
        <v>76959.485396829768</v>
      </c>
      <c r="CB75" s="32">
        <f t="shared" si="128"/>
        <v>77152.124809254383</v>
      </c>
      <c r="CC75" s="32">
        <f t="shared" si="129"/>
        <v>77345.246422710145</v>
      </c>
      <c r="CD75" s="32">
        <f t="shared" si="130"/>
        <v>77538.851444207859</v>
      </c>
      <c r="CE75" s="32">
        <f t="shared" si="131"/>
        <v>77732.941083779297</v>
      </c>
      <c r="CF75" s="32">
        <f t="shared" si="132"/>
        <v>77927.516554481772</v>
      </c>
      <c r="CG75" s="32">
        <f t="shared" si="133"/>
        <v>78122.579072375083</v>
      </c>
      <c r="CH75" s="32">
        <f t="shared" si="134"/>
        <v>78318.129856328538</v>
      </c>
      <c r="CI75" s="32">
        <f t="shared" si="135"/>
        <v>78514.170127081903</v>
      </c>
      <c r="CJ75" s="32">
        <f t="shared" si="136"/>
        <v>78710.70110382112</v>
      </c>
      <c r="CK75" s="32">
        <f t="shared" si="137"/>
        <v>78907.723994152169</v>
      </c>
      <c r="CL75" s="32">
        <f t="shared" si="138"/>
        <v>79105.239969538103</v>
      </c>
      <c r="CM75" s="32">
        <f t="shared" si="139"/>
        <v>79303.250113356888</v>
      </c>
      <c r="CN75" s="32">
        <f t="shared" si="140"/>
        <v>79501.755323758931</v>
      </c>
      <c r="CO75" s="32">
        <f t="shared" si="141"/>
        <v>79700.756149840687</v>
      </c>
      <c r="CP75" s="32">
        <f t="shared" si="142"/>
        <v>79900.252538588422</v>
      </c>
      <c r="CQ75" s="32">
        <f t="shared" si="143"/>
        <v>80100.243472323811</v>
      </c>
      <c r="CR75" s="32">
        <f t="shared" si="144"/>
        <v>80300.726481987658</v>
      </c>
      <c r="CS75" s="32">
        <f t="shared" si="145"/>
        <v>80501.697029832794</v>
      </c>
      <c r="CT75" s="32">
        <f t="shared" si="146"/>
        <v>80703.147764806999</v>
      </c>
      <c r="CU75" s="32">
        <f t="shared" si="147"/>
        <v>80905.067663799578</v>
      </c>
      <c r="CV75" s="32">
        <f t="shared" si="148"/>
        <v>81107.441080818695</v>
      </c>
      <c r="CW75" s="32">
        <f t="shared" si="149"/>
        <v>81310.246733182721</v>
      </c>
      <c r="CX75" s="32">
        <f t="shared" si="150"/>
        <v>81513.456658429146</v>
      </c>
      <c r="CY75" s="32">
        <f t="shared" si="151"/>
        <v>81717.035177714744</v>
      </c>
      <c r="CZ75" s="32">
        <f t="shared" si="152"/>
        <v>81920.937901138677</v>
      </c>
      <c r="DA75" s="32">
        <f t="shared" si="153"/>
        <v>82125.110808012265</v>
      </c>
      <c r="DB75" s="32">
        <f t="shared" si="154"/>
        <v>82329.489431090944</v>
      </c>
      <c r="DC75" s="32">
        <f t="shared" si="155"/>
        <v>82533.998168674967</v>
      </c>
      <c r="DD75" s="32">
        <f t="shared" si="156"/>
        <v>82738.549742771502</v>
      </c>
      <c r="DE75" s="32">
        <f t="shared" si="157"/>
        <v>82943.044815608082</v>
      </c>
      <c r="DF75" s="32">
        <f t="shared" si="158"/>
        <v>83147.371771056874</v>
      </c>
      <c r="DG75" s="32">
        <f t="shared" si="159"/>
        <v>83351.406662228474</v>
      </c>
      <c r="DH75" s="32">
        <f t="shared" si="160"/>
        <v>83555.013321803897</v>
      </c>
      <c r="DI75" s="32">
        <f t="shared" si="161"/>
        <v>83758.04362770461</v>
      </c>
      <c r="DJ75" s="32">
        <f t="shared" si="162"/>
        <v>83960.337913491821</v>
      </c>
      <c r="DK75" s="32">
        <f t="shared" si="163"/>
        <v>84161.72551043595</v>
      </c>
      <c r="DL75" s="32">
        <f t="shared" si="164"/>
        <v>84362.025406466622</v>
      </c>
      <c r="DM75" s="32">
        <f t="shared" si="165"/>
        <v>84561.047006136228</v>
      </c>
      <c r="DN75" s="32">
        <f t="shared" si="166"/>
        <v>84758.59097522308</v>
      </c>
      <c r="DO75" s="32">
        <f t="shared" si="167"/>
        <v>84954.450153590777</v>
      </c>
      <c r="DP75" s="32">
        <f t="shared" si="168"/>
        <v>85148.410520302059</v>
      </c>
      <c r="DQ75" s="32">
        <f t="shared" si="169"/>
        <v>85340.252195696143</v>
      </c>
      <c r="DR75" s="32">
        <f t="shared" si="170"/>
        <v>85529.750466081867</v>
      </c>
      <c r="DT75" s="48">
        <f t="shared" si="171"/>
        <v>71</v>
      </c>
      <c r="DU75" s="48">
        <f t="shared" si="172"/>
        <v>67</v>
      </c>
      <c r="DV75" s="32">
        <f ca="1">INDEX('3)tpx males'!BD$57:BD$107,MATCH(DT75,'3)tpx males'!$BB$57:$BB$107,0))*INDEX('3)tpx females'!BD$57:BD$107,MATCH(DU75,'3)tpx females'!$BB$57:$BB$107,0))</f>
        <v>1.2156220608049363E-4</v>
      </c>
      <c r="DW75" s="32">
        <f t="shared" ca="1" si="173"/>
        <v>-9.8843229013012923</v>
      </c>
      <c r="DX75" s="32">
        <f t="shared" ca="1" si="177"/>
        <v>0.99987843779391949</v>
      </c>
      <c r="DZ75" s="32">
        <f t="shared" ca="1" si="174"/>
        <v>-86104.692501335565</v>
      </c>
      <c r="EA75" s="32">
        <f t="shared" ca="1" si="175"/>
        <v>4793.8704950592946</v>
      </c>
      <c r="EB75" s="32">
        <f t="shared" ca="1" si="178"/>
        <v>0.58275347304359593</v>
      </c>
      <c r="EC75" s="32">
        <f ca="1">EA75*'3) Value'!AN87</f>
        <v>0</v>
      </c>
      <c r="EE75" s="32">
        <f ca="1">IF(AND('3) Value'!AB87="Alive",'3) Value'!AE87="Alive"),'3) Value'!AM87+'3) 2016 cases'!DZ75,0)</f>
        <v>18.835702618147479</v>
      </c>
      <c r="EF75" s="32">
        <f>IF(OR(AND('3) Value'!AB87="Deceased",'3) Value'!AE87="Alive"),(AND('3) Value'!AB87="Alive",'3) Value'!AE87="Deceased"))),1,0)</f>
        <v>0</v>
      </c>
      <c r="EG75" s="32">
        <f>IF(EF75=1,'3) Value'!AM87+'3) 2016 cases'!DZ75,0)</f>
        <v>0</v>
      </c>
    </row>
    <row r="76" spans="2:137" x14ac:dyDescent="0.25">
      <c r="C76" s="32" t="s">
        <v>11</v>
      </c>
      <c r="D76" s="32" t="s">
        <v>12</v>
      </c>
      <c r="E76" s="49">
        <v>13290</v>
      </c>
      <c r="F76" s="32" t="s">
        <v>13</v>
      </c>
      <c r="G76" s="32" t="s">
        <v>14</v>
      </c>
      <c r="H76" s="49">
        <v>13237</v>
      </c>
      <c r="I76" s="32" t="s">
        <v>13</v>
      </c>
      <c r="J76" s="32" t="s">
        <v>23</v>
      </c>
      <c r="K76" s="52">
        <v>570000</v>
      </c>
      <c r="L76" s="52">
        <v>7.25</v>
      </c>
      <c r="M76" s="52">
        <v>226275</v>
      </c>
      <c r="O76" s="48">
        <f>ROUND(($B$1-E76)/365,0)</f>
        <v>80</v>
      </c>
      <c r="P76" s="32">
        <f>ROUND(($B$1-H76)/365,0)</f>
        <v>80</v>
      </c>
      <c r="Q76" s="32">
        <f>INDEX('2b)Working'!$I$61:$P$61,MATCH($J76,'2b)Working'!$I$60:$P$60,0))</f>
        <v>6.4419325448889148E-2</v>
      </c>
      <c r="R76" s="32">
        <f>INDEX('2b)Working'!$I$62:$P$62,MATCH($J76,'2b)Working'!$I$60:$P$60,0))</f>
        <v>5.1556803430206084E-2</v>
      </c>
      <c r="T76" s="9">
        <f t="shared" ca="1" si="176"/>
        <v>233659.77814035176</v>
      </c>
      <c r="U76" s="10"/>
      <c r="V76" s="32">
        <f ca="1">IFERROR(($K76*EXP(V$69*($Q76+0.5*($R76)^2))*_xlfn.NORM.DIST((LN(($M76*EXP($L76/100*V$69))/($K76))-$Q76*V$69)/($R76*SQRT(V$69))-$R76*SQRT(V$69),0,1,TRUE)+$M76*EXP($L76/100*V$69)*(1-_xlfn.NORM.DIST((LN(($M76*EXP($L76/100*V$69))/($K76))-$Q76*V$69)/($R76*SQRT(V$69)),0,1,TRUE)))*EXP(-0.07*V$69)*(INDEX('3)tpx females'!BD$57:BD$107,MATCH('3) 2016 cases'!$P76,'3)tpx females'!$BB$57:$BB$107,0))+INDEX('3)tpx males'!BD$57:BD$107,MATCH($O76,'3)tpx males'!$BB$57:$BB$107,0))-(INDEX('3)tpx males'!BC$110:BC$160,MATCH($O76,'3)tpx males'!$BB$110:$BB$160,0))*INDEX('3)tpx females'!BC$111:BC$161,MATCH('3) 2016 cases'!$P76,'3)tpx females'!$BB$111:$BB$161,0))*(1-(EXP(-INDEX('3)tpx males'!BD$4:BD$54,MATCH($O76,'3)tpx males'!$BB$4:$BB$54,0)))*EXP(-INDEX('3)tpx females'!BD$3:BD$53,MATCH('3) 2016 cases'!$P76,'3)tpx females'!$BB$3:$BB$53,0))))))),0)</f>
        <v>350.56294324202764</v>
      </c>
      <c r="W76" s="32">
        <f ca="1">IFERROR(($K76*EXP(W$69*($Q76+0.5*($R76)^2))*_xlfn.NORM.DIST((LN(($M76*EXP($L76/100*W$69))/($K76))-$Q76*W$69)/($R76*SQRT(W$69))-$R76*SQRT(W$69),0,1,TRUE)+$M76*EXP($L76/100*W$69)*(1-_xlfn.NORM.DIST((LN(($M76*EXP($L76/100*W$69))/($K76))-$Q76*W$69)/($R76*SQRT(W$69)),0,1,TRUE)))*EXP(-0.07*W$69)*(INDEX('3)tpx females'!BE$57:BE$107,MATCH('3) 2016 cases'!$P76,'3)tpx females'!$BB$57:$BB$107,0))+INDEX('3)tpx males'!BE$57:BE$107,MATCH($O76,'3)tpx males'!$BB$57:$BB$107,0))-(INDEX('3)tpx males'!BD$110:BD$160,MATCH($O76,'3)tpx males'!$BB$110:$BB$160,0))*INDEX('3)tpx females'!BD$111:BD$161,MATCH('3) 2016 cases'!$P76,'3)tpx females'!$BB$111:$BB$161,0))*(1-(EXP(-INDEX('3)tpx males'!BE$4:BE$54,MATCH($O76,'3)tpx males'!$BB$4:$BB$54,0)))*EXP(-INDEX('3)tpx females'!BE$3:BE$53,MATCH('3) 2016 cases'!$P76,'3)tpx females'!$BB$3:$BB$53,0))))))),0)</f>
        <v>1159.3080935734913</v>
      </c>
      <c r="X76" s="32">
        <f ca="1">IFERROR(($K76*EXP(X$69*($Q76+0.5*($R76)^2))*_xlfn.NORM.DIST((LN(($M76*EXP($L76/100*X$69))/($K76))-$Q76*X$69)/($R76*SQRT(X$69))-$R76*SQRT(X$69),0,1,TRUE)+$M76*EXP($L76/100*X$69)*(1-_xlfn.NORM.DIST((LN(($M76*EXP($L76/100*X$69))/($K76))-$Q76*X$69)/($R76*SQRT(X$69)),0,1,TRUE)))*EXP(-0.07*X$69)*(INDEX('3)tpx females'!BF$57:BF$107,MATCH('3) 2016 cases'!$P76,'3)tpx females'!$BB$57:$BB$107,0))+INDEX('3)tpx males'!BF$57:BF$107,MATCH($O76,'3)tpx males'!$BB$57:$BB$107,0))-(INDEX('3)tpx males'!BE$110:BE$160,MATCH($O76,'3)tpx males'!$BB$110:$BB$160,0))*INDEX('3)tpx females'!BE$111:BE$161,MATCH('3) 2016 cases'!$P76,'3)tpx females'!$BB$111:$BB$161,0))*(1-(EXP(-INDEX('3)tpx males'!BF$4:BF$54,MATCH($O76,'3)tpx males'!$BB$4:$BB$54,0)))*EXP(-INDEX('3)tpx females'!BF$3:BF$53,MATCH('3) 2016 cases'!$P76,'3)tpx females'!$BB$3:$BB$53,0))))))),0)</f>
        <v>2221.4404967356018</v>
      </c>
      <c r="Y76" s="32">
        <f ca="1">IFERROR(($K76*EXP(Y$69*($Q76+0.5*($R76)^2))*_xlfn.NORM.DIST((LN(($M76*EXP($L76/100*Y$69))/($K76))-$Q76*Y$69)/($R76*SQRT(Y$69))-$R76*SQRT(Y$69),0,1,TRUE)+$M76*EXP($L76/100*Y$69)*(1-_xlfn.NORM.DIST((LN(($M76*EXP($L76/100*Y$69))/($K76))-$Q76*Y$69)/($R76*SQRT(Y$69)),0,1,TRUE)))*EXP(-0.07*Y$69)*(INDEX('3)tpx females'!BG$57:BG$107,MATCH('3) 2016 cases'!$P76,'3)tpx females'!$BB$57:$BB$107,0))+INDEX('3)tpx males'!BG$57:BG$107,MATCH($O76,'3)tpx males'!$BB$57:$BB$107,0))-(INDEX('3)tpx males'!BF$110:BF$160,MATCH($O76,'3)tpx males'!$BB$110:$BB$160,0))*INDEX('3)tpx females'!BF$111:BF$161,MATCH('3) 2016 cases'!$P76,'3)tpx females'!$BB$111:$BB$161,0))*(1-(EXP(-INDEX('3)tpx males'!BG$4:BG$54,MATCH($O76,'3)tpx males'!$BB$4:$BB$54,0)))*EXP(-INDEX('3)tpx females'!BG$3:BG$53,MATCH('3) 2016 cases'!$P76,'3)tpx females'!$BB$3:$BB$53,0))))))),0)</f>
        <v>3523.4857939602016</v>
      </c>
      <c r="Z76" s="32">
        <f ca="1">IFERROR(($K76*EXP(Z$69*($Q76+0.5*($R76)^2))*_xlfn.NORM.DIST((LN(($M76*EXP($L76/100*Z$69))/($K76))-$Q76*Z$69)/($R76*SQRT(Z$69))-$R76*SQRT(Z$69),0,1,TRUE)+$M76*EXP($L76/100*Z$69)*(1-_xlfn.NORM.DIST((LN(($M76*EXP($L76/100*Z$69))/($K76))-$Q76*Z$69)/($R76*SQRT(Z$69)),0,1,TRUE)))*EXP(-0.07*Z$69)*(INDEX('3)tpx females'!BH$57:BH$107,MATCH('3) 2016 cases'!$P76,'3)tpx females'!$BB$57:$BB$107,0))+INDEX('3)tpx males'!BH$57:BH$107,MATCH($O76,'3)tpx males'!$BB$57:$BB$107,0))-(INDEX('3)tpx males'!BG$110:BG$160,MATCH($O76,'3)tpx males'!$BB$110:$BB$160,0))*INDEX('3)tpx females'!BG$111:BG$161,MATCH('3) 2016 cases'!$P76,'3)tpx females'!$BB$111:$BB$161,0))*(1-(EXP(-INDEX('3)tpx males'!BH$4:BH$54,MATCH($O76,'3)tpx males'!$BB$4:$BB$54,0)))*EXP(-INDEX('3)tpx females'!BH$3:BH$53,MATCH('3) 2016 cases'!$P76,'3)tpx females'!$BB$3:$BB$53,0))))))),0)</f>
        <v>4832.5796694257833</v>
      </c>
      <c r="AA76" s="32">
        <f ca="1">IFERROR(($K76*EXP(AA$69*($Q76+0.5*($R76)^2))*_xlfn.NORM.DIST((LN(($M76*EXP($L76/100*AA$69))/($K76))-$Q76*AA$69)/($R76*SQRT(AA$69))-$R76*SQRT(AA$69),0,1,TRUE)+$M76*EXP($L76/100*AA$69)*(1-_xlfn.NORM.DIST((LN(($M76*EXP($L76/100*AA$69))/($K76))-$Q76*AA$69)/($R76*SQRT(AA$69)),0,1,TRUE)))*EXP(-0.07*AA$69)*(INDEX('3)tpx females'!BI$57:BI$107,MATCH('3) 2016 cases'!$P76,'3)tpx females'!$BB$57:$BB$107,0))+INDEX('3)tpx males'!BI$57:BI$107,MATCH($O76,'3)tpx males'!$BB$57:$BB$107,0))-(INDEX('3)tpx males'!BH$110:BH$160,MATCH($O76,'3)tpx males'!$BB$110:$BB$160,0))*INDEX('3)tpx females'!BH$111:BH$161,MATCH('3) 2016 cases'!$P76,'3)tpx females'!$BB$111:$BB$161,0))*(1-(EXP(-INDEX('3)tpx males'!BI$4:BI$54,MATCH($O76,'3)tpx males'!$BB$4:$BB$54,0)))*EXP(-INDEX('3)tpx females'!BI$3:BI$53,MATCH('3) 2016 cases'!$P76,'3)tpx females'!$BB$3:$BB$53,0))))))),0)</f>
        <v>6448.2493028281024</v>
      </c>
      <c r="AB76" s="32">
        <f ca="1">IFERROR(($K76*EXP(AB$69*($Q76+0.5*($R76)^2))*_xlfn.NORM.DIST((LN(($M76*EXP($L76/100*AB$69))/($K76))-$Q76*AB$69)/($R76*SQRT(AB$69))-$R76*SQRT(AB$69),0,1,TRUE)+$M76*EXP($L76/100*AB$69)*(1-_xlfn.NORM.DIST((LN(($M76*EXP($L76/100*AB$69))/($K76))-$Q76*AB$69)/($R76*SQRT(AB$69)),0,1,TRUE)))*EXP(-0.07*AB$69)*(INDEX('3)tpx females'!BJ$57:BJ$107,MATCH('3) 2016 cases'!$P76,'3)tpx females'!$BB$57:$BB$107,0))+INDEX('3)tpx males'!BJ$57:BJ$107,MATCH($O76,'3)tpx males'!$BB$57:$BB$107,0))-(INDEX('3)tpx males'!BI$110:BI$160,MATCH($O76,'3)tpx males'!$BB$110:$BB$160,0))*INDEX('3)tpx females'!BI$111:BI$161,MATCH('3) 2016 cases'!$P76,'3)tpx females'!$BB$111:$BB$161,0))*(1-(EXP(-INDEX('3)tpx males'!BJ$4:BJ$54,MATCH($O76,'3)tpx males'!$BB$4:$BB$54,0)))*EXP(-INDEX('3)tpx females'!BJ$3:BJ$53,MATCH('3) 2016 cases'!$P76,'3)tpx females'!$BB$3:$BB$53,0))))))),0)</f>
        <v>8727.1339728923322</v>
      </c>
      <c r="AC76" s="32">
        <f ca="1">IFERROR(($K76*EXP(AC$69*($Q76+0.5*($R76)^2))*_xlfn.NORM.DIST((LN(($M76*EXP($L76/100*AC$69))/($K76))-$Q76*AC$69)/($R76*SQRT(AC$69))-$R76*SQRT(AC$69),0,1,TRUE)+$M76*EXP($L76/100*AC$69)*(1-_xlfn.NORM.DIST((LN(($M76*EXP($L76/100*AC$69))/($K76))-$Q76*AC$69)/($R76*SQRT(AC$69)),0,1,TRUE)))*EXP(-0.07*AC$69)*(INDEX('3)tpx females'!BK$57:BK$107,MATCH('3) 2016 cases'!$P76,'3)tpx females'!$BB$57:$BB$107,0))+INDEX('3)tpx males'!BK$57:BK$107,MATCH($O76,'3)tpx males'!$BB$57:$BB$107,0))-(INDEX('3)tpx males'!BJ$110:BJ$160,MATCH($O76,'3)tpx males'!$BB$110:$BB$160,0))*INDEX('3)tpx females'!BJ$111:BJ$161,MATCH('3) 2016 cases'!$P76,'3)tpx females'!$BB$111:$BB$161,0))*(1-(EXP(-INDEX('3)tpx males'!BK$4:BK$54,MATCH($O76,'3)tpx males'!$BB$4:$BB$54,0)))*EXP(-INDEX('3)tpx females'!BK$3:BK$53,MATCH('3) 2016 cases'!$P76,'3)tpx females'!$BB$3:$BB$53,0))))))),0)</f>
        <v>10299.902960055761</v>
      </c>
      <c r="AD76" s="32">
        <f ca="1">IFERROR(($K76*EXP(AD$69*($Q76+0.5*($R76)^2))*_xlfn.NORM.DIST((LN(($M76*EXP($L76/100*AD$69))/($K76))-$Q76*AD$69)/($R76*SQRT(AD$69))-$R76*SQRT(AD$69),0,1,TRUE)+$M76*EXP($L76/100*AD$69)*(1-_xlfn.NORM.DIST((LN(($M76*EXP($L76/100*AD$69))/($K76))-$Q76*AD$69)/($R76*SQRT(AD$69)),0,1,TRUE)))*EXP(-0.07*AD$69)*(INDEX('3)tpx females'!BL$57:BL$107,MATCH('3) 2016 cases'!$P76,'3)tpx females'!$BB$57:$BB$107,0))+INDEX('3)tpx males'!BL$57:BL$107,MATCH($O76,'3)tpx males'!$BB$57:$BB$107,0))-(INDEX('3)tpx males'!BK$110:BK$160,MATCH($O76,'3)tpx males'!$BB$110:$BB$160,0))*INDEX('3)tpx females'!BK$111:BK$161,MATCH('3) 2016 cases'!$P76,'3)tpx females'!$BB$111:$BB$161,0))*(1-(EXP(-INDEX('3)tpx males'!BL$4:BL$54,MATCH($O76,'3)tpx males'!$BB$4:$BB$54,0)))*EXP(-INDEX('3)tpx females'!BL$3:BL$53,MATCH('3) 2016 cases'!$P76,'3)tpx females'!$BB$3:$BB$53,0))))))),0)</f>
        <v>12530.159691350234</v>
      </c>
      <c r="AE76" s="32">
        <f ca="1">IFERROR(($K76*EXP(AE$69*($Q76+0.5*($R76)^2))*_xlfn.NORM.DIST((LN(($M76*EXP($L76/100*AE$69))/($K76))-$Q76*AE$69)/($R76*SQRT(AE$69))-$R76*SQRT(AE$69),0,1,TRUE)+$M76*EXP($L76/100*AE$69)*(1-_xlfn.NORM.DIST((LN(($M76*EXP($L76/100*AE$69))/($K76))-$Q76*AE$69)/($R76*SQRT(AE$69)),0,1,TRUE)))*EXP(-0.07*AE$69)*(INDEX('3)tpx females'!BM$57:BM$107,MATCH('3) 2016 cases'!$P76,'3)tpx females'!$BB$57:$BB$107,0))+INDEX('3)tpx males'!BM$57:BM$107,MATCH($O76,'3)tpx males'!$BB$57:$BB$107,0))-(INDEX('3)tpx males'!BL$110:BL$160,MATCH($O76,'3)tpx males'!$BB$110:$BB$160,0))*INDEX('3)tpx females'!BL$111:BL$161,MATCH('3) 2016 cases'!$P76,'3)tpx females'!$BB$111:$BB$161,0))*(1-(EXP(-INDEX('3)tpx males'!BM$4:BM$54,MATCH($O76,'3)tpx males'!$BB$4:$BB$54,0)))*EXP(-INDEX('3)tpx females'!BM$3:BM$53,MATCH('3) 2016 cases'!$P76,'3)tpx females'!$BB$3:$BB$53,0))))))),0)</f>
        <v>15320.013248515619</v>
      </c>
      <c r="AF76" s="32">
        <f ca="1">IFERROR(($K76*EXP(AF$69*($Q76+0.5*($R76)^2))*_xlfn.NORM.DIST((LN(($M76*EXP($L76/100*AF$69))/($K76))-$Q76*AF$69)/($R76*SQRT(AF$69))-$R76*SQRT(AF$69),0,1,TRUE)+$M76*EXP($L76/100*AF$69)*(1-_xlfn.NORM.DIST((LN(($M76*EXP($L76/100*AF$69))/($K76))-$Q76*AF$69)/($R76*SQRT(AF$69)),0,1,TRUE)))*EXP(-0.07*AF$69)*(INDEX('3)tpx females'!BN$57:BN$107,MATCH('3) 2016 cases'!$P76,'3)tpx females'!$BB$57:$BB$107,0))+INDEX('3)tpx males'!BN$57:BN$107,MATCH($O76,'3)tpx males'!$BB$57:$BB$107,0))-(INDEX('3)tpx males'!BM$110:BM$160,MATCH($O76,'3)tpx males'!$BB$110:$BB$160,0))*INDEX('3)tpx females'!BM$111:BM$161,MATCH('3) 2016 cases'!$P76,'3)tpx females'!$BB$111:$BB$161,0))*(1-(EXP(-INDEX('3)tpx males'!BN$4:BN$54,MATCH($O76,'3)tpx males'!$BB$4:$BB$54,0)))*EXP(-INDEX('3)tpx females'!BN$3:BN$53,MATCH('3) 2016 cases'!$P76,'3)tpx females'!$BB$3:$BB$53,0))))))),0)</f>
        <v>16871.604027744324</v>
      </c>
      <c r="AG76" s="32">
        <f ca="1">IFERROR(($K76*EXP(AG$69*($Q76+0.5*($R76)^2))*_xlfn.NORM.DIST((LN(($M76*EXP($L76/100*AG$69))/($K76))-$Q76*AG$69)/($R76*SQRT(AG$69))-$R76*SQRT(AG$69),0,1,TRUE)+$M76*EXP($L76/100*AG$69)*(1-_xlfn.NORM.DIST((LN(($M76*EXP($L76/100*AG$69))/($K76))-$Q76*AG$69)/($R76*SQRT(AG$69)),0,1,TRUE)))*EXP(-0.07*AG$69)*(INDEX('3)tpx females'!BO$57:BO$107,MATCH('3) 2016 cases'!$P76,'3)tpx females'!$BB$57:$BB$107,0))+INDEX('3)tpx males'!BO$57:BO$107,MATCH($O76,'3)tpx males'!$BB$57:$BB$107,0))-(INDEX('3)tpx males'!BN$110:BN$160,MATCH($O76,'3)tpx males'!$BB$110:$BB$160,0))*INDEX('3)tpx females'!BN$111:BN$161,MATCH('3) 2016 cases'!$P76,'3)tpx females'!$BB$111:$BB$161,0))*(1-(EXP(-INDEX('3)tpx males'!BO$4:BO$54,MATCH($O76,'3)tpx males'!$BB$4:$BB$54,0)))*EXP(-INDEX('3)tpx females'!BO$3:BO$53,MATCH('3) 2016 cases'!$P76,'3)tpx females'!$BB$3:$BB$53,0))))))),0)</f>
        <v>17906.288812188224</v>
      </c>
      <c r="AH76" s="32">
        <f ca="1">IFERROR(($K76*EXP(AH$69*($Q76+0.5*($R76)^2))*_xlfn.NORM.DIST((LN(($M76*EXP($L76/100*AH$69))/($K76))-$Q76*AH$69)/($R76*SQRT(AH$69))-$R76*SQRT(AH$69),0,1,TRUE)+$M76*EXP($L76/100*AH$69)*(1-_xlfn.NORM.DIST((LN(($M76*EXP($L76/100*AH$69))/($K76))-$Q76*AH$69)/($R76*SQRT(AH$69)),0,1,TRUE)))*EXP(-0.07*AH$69)*(INDEX('3)tpx females'!BP$57:BP$107,MATCH('3) 2016 cases'!$P76,'3)tpx females'!$BB$57:$BB$107,0))+INDEX('3)tpx males'!BP$57:BP$107,MATCH($O76,'3)tpx males'!$BB$57:$BB$107,0))-(INDEX('3)tpx males'!BO$110:BO$160,MATCH($O76,'3)tpx males'!$BB$110:$BB$160,0))*INDEX('3)tpx females'!BO$111:BO$161,MATCH('3) 2016 cases'!$P76,'3)tpx females'!$BB$111:$BB$161,0))*(1-(EXP(-INDEX('3)tpx males'!BP$4:BP$54,MATCH($O76,'3)tpx males'!$BB$4:$BB$54,0)))*EXP(-INDEX('3)tpx females'!BP$3:BP$53,MATCH('3) 2016 cases'!$P76,'3)tpx females'!$BB$3:$BB$53,0))))))),0)</f>
        <v>17764.695950727175</v>
      </c>
      <c r="AI76" s="32">
        <f ca="1">IFERROR(($K76*EXP(AI$69*($Q76+0.5*($R76)^2))*_xlfn.NORM.DIST((LN(($M76*EXP($L76/100*AI$69))/($K76))-$Q76*AI$69)/($R76*SQRT(AI$69))-$R76*SQRT(AI$69),0,1,TRUE)+$M76*EXP($L76/100*AI$69)*(1-_xlfn.NORM.DIST((LN(($M76*EXP($L76/100*AI$69))/($K76))-$Q76*AI$69)/($R76*SQRT(AI$69)),0,1,TRUE)))*EXP(-0.07*AI$69)*(INDEX('3)tpx females'!BQ$57:BQ$107,MATCH('3) 2016 cases'!$P76,'3)tpx females'!$BB$57:$BB$107,0))+INDEX('3)tpx males'!BQ$57:BQ$107,MATCH($O76,'3)tpx males'!$BB$57:$BB$107,0))-(INDEX('3)tpx males'!BP$110:BP$160,MATCH($O76,'3)tpx males'!$BB$110:$BB$160,0))*INDEX('3)tpx females'!BP$111:BP$161,MATCH('3) 2016 cases'!$P76,'3)tpx females'!$BB$111:$BB$161,0))*(1-(EXP(-INDEX('3)tpx males'!BQ$4:BQ$54,MATCH($O76,'3)tpx males'!$BB$4:$BB$54,0)))*EXP(-INDEX('3)tpx females'!BQ$3:BQ$53,MATCH('3) 2016 cases'!$P76,'3)tpx females'!$BB$3:$BB$53,0))))))),0)</f>
        <v>18183.377507684625</v>
      </c>
      <c r="AJ76" s="32">
        <f ca="1">IFERROR(($K76*EXP(AJ$69*($Q76+0.5*($R76)^2))*_xlfn.NORM.DIST((LN(($M76*EXP($L76/100*AJ$69))/($K76))-$Q76*AJ$69)/($R76*SQRT(AJ$69))-$R76*SQRT(AJ$69),0,1,TRUE)+$M76*EXP($L76/100*AJ$69)*(1-_xlfn.NORM.DIST((LN(($M76*EXP($L76/100*AJ$69))/($K76))-$Q76*AJ$69)/($R76*SQRT(AJ$69)),0,1,TRUE)))*EXP(-0.07*AJ$69)*(INDEX('3)tpx females'!BR$57:BR$107,MATCH('3) 2016 cases'!$P76,'3)tpx females'!$BB$57:$BB$107,0))+INDEX('3)tpx males'!BR$57:BR$107,MATCH($O76,'3)tpx males'!$BB$57:$BB$107,0))-(INDEX('3)tpx males'!BQ$110:BQ$160,MATCH($O76,'3)tpx males'!$BB$110:$BB$160,0))*INDEX('3)tpx females'!BQ$111:BQ$161,MATCH('3) 2016 cases'!$P76,'3)tpx females'!$BB$111:$BB$161,0))*(1-(EXP(-INDEX('3)tpx males'!BR$4:BR$54,MATCH($O76,'3)tpx males'!$BB$4:$BB$54,0)))*EXP(-INDEX('3)tpx females'!BR$3:BR$53,MATCH('3) 2016 cases'!$P76,'3)tpx females'!$BB$3:$BB$53,0))))))),0)</f>
        <v>18305.690880831899</v>
      </c>
      <c r="AK76" s="32">
        <f ca="1">IFERROR(($K76*EXP(AK$69*($Q76+0.5*($R76)^2))*_xlfn.NORM.DIST((LN(($M76*EXP($L76/100*AK$69))/($K76))-$Q76*AK$69)/($R76*SQRT(AK$69))-$R76*SQRT(AK$69),0,1,TRUE)+$M76*EXP($L76/100*AK$69)*(1-_xlfn.NORM.DIST((LN(($M76*EXP($L76/100*AK$69))/($K76))-$Q76*AK$69)/($R76*SQRT(AK$69)),0,1,TRUE)))*EXP(-0.07*AK$69)*(INDEX('3)tpx females'!BS$57:BS$107,MATCH('3) 2016 cases'!$P76,'3)tpx females'!$BB$57:$BB$107,0))+INDEX('3)tpx males'!BS$57:BS$107,MATCH($O76,'3)tpx males'!$BB$57:$BB$107,0))-(INDEX('3)tpx males'!BR$110:BR$160,MATCH($O76,'3)tpx males'!$BB$110:$BB$160,0))*INDEX('3)tpx females'!BR$111:BR$161,MATCH('3) 2016 cases'!$P76,'3)tpx females'!$BB$111:$BB$161,0))*(1-(EXP(-INDEX('3)tpx males'!BS$4:BS$54,MATCH($O76,'3)tpx males'!$BB$4:$BB$54,0)))*EXP(-INDEX('3)tpx females'!BS$3:BS$53,MATCH('3) 2016 cases'!$P76,'3)tpx females'!$BB$3:$BB$53,0))))))),0)</f>
        <v>16611.335762552553</v>
      </c>
      <c r="AL76" s="32">
        <f ca="1">IFERROR(($K76*EXP(AL$69*($Q76+0.5*($R76)^2))*_xlfn.NORM.DIST((LN(($M76*EXP($L76/100*AL$69))/($K76))-$Q76*AL$69)/($R76*SQRT(AL$69))-$R76*SQRT(AL$69),0,1,TRUE)+$M76*EXP($L76/100*AL$69)*(1-_xlfn.NORM.DIST((LN(($M76*EXP($L76/100*AL$69))/($K76))-$Q76*AL$69)/($R76*SQRT(AL$69)),0,1,TRUE)))*EXP(-0.07*AL$69)*(INDEX('3)tpx females'!BT$57:BT$107,MATCH('3) 2016 cases'!$P76,'3)tpx females'!$BB$57:$BB$107,0))+INDEX('3)tpx males'!BT$57:BT$107,MATCH($O76,'3)tpx males'!$BB$57:$BB$107,0))-(INDEX('3)tpx males'!BS$110:BS$160,MATCH($O76,'3)tpx males'!$BB$110:$BB$160,0))*INDEX('3)tpx females'!BS$111:BS$161,MATCH('3) 2016 cases'!$P76,'3)tpx females'!$BB$111:$BB$161,0))*(1-(EXP(-INDEX('3)tpx males'!BT$4:BT$54,MATCH($O76,'3)tpx males'!$BB$4:$BB$54,0)))*EXP(-INDEX('3)tpx females'!BT$3:BT$53,MATCH('3) 2016 cases'!$P76,'3)tpx females'!$BB$3:$BB$53,0))))))),0)</f>
        <v>14796.406763000561</v>
      </c>
      <c r="AM76" s="32">
        <f ca="1">IFERROR(($K76*EXP(AM$69*($Q76+0.5*($R76)^2))*_xlfn.NORM.DIST((LN(($M76*EXP($L76/100*AM$69))/($K76))-$Q76*AM$69)/($R76*SQRT(AM$69))-$R76*SQRT(AM$69),0,1,TRUE)+$M76*EXP($L76/100*AM$69)*(1-_xlfn.NORM.DIST((LN(($M76*EXP($L76/100*AM$69))/($K76))-$Q76*AM$69)/($R76*SQRT(AM$69)),0,1,TRUE)))*EXP(-0.07*AM$69)*(INDEX('3)tpx females'!BU$57:BU$107,MATCH('3) 2016 cases'!$P76,'3)tpx females'!$BB$57:$BB$107,0))+INDEX('3)tpx males'!BU$57:BU$107,MATCH($O76,'3)tpx males'!$BB$57:$BB$107,0))-(INDEX('3)tpx males'!BT$110:BT$160,MATCH($O76,'3)tpx males'!$BB$110:$BB$160,0))*INDEX('3)tpx females'!BT$111:BT$161,MATCH('3) 2016 cases'!$P76,'3)tpx females'!$BB$111:$BB$161,0))*(1-(EXP(-INDEX('3)tpx males'!BU$4:BU$54,MATCH($O76,'3)tpx males'!$BB$4:$BB$54,0)))*EXP(-INDEX('3)tpx females'!BU$3:BU$53,MATCH('3) 2016 cases'!$P76,'3)tpx females'!$BB$3:$BB$53,0))))))),0)</f>
        <v>12613.446149306194</v>
      </c>
      <c r="AN76" s="32">
        <f ca="1">IFERROR(($K76*EXP(AN$69*($Q76+0.5*($R76)^2))*_xlfn.NORM.DIST((LN(($M76*EXP($L76/100*AN$69))/($K76))-$Q76*AN$69)/($R76*SQRT(AN$69))-$R76*SQRT(AN$69),0,1,TRUE)+$M76*EXP($L76/100*AN$69)*(1-_xlfn.NORM.DIST((LN(($M76*EXP($L76/100*AN$69))/($K76))-$Q76*AN$69)/($R76*SQRT(AN$69)),0,1,TRUE)))*EXP(-0.07*AN$69)*(INDEX('3)tpx females'!BV$57:BV$107,MATCH('3) 2016 cases'!$P76,'3)tpx females'!$BB$57:$BB$107,0))+INDEX('3)tpx males'!BV$57:BV$107,MATCH($O76,'3)tpx males'!$BB$57:$BB$107,0))-(INDEX('3)tpx males'!BU$110:BU$160,MATCH($O76,'3)tpx males'!$BB$110:$BB$160,0))*INDEX('3)tpx females'!BU$111:BU$161,MATCH('3) 2016 cases'!$P76,'3)tpx females'!$BB$111:$BB$161,0))*(1-(EXP(-INDEX('3)tpx males'!BV$4:BV$54,MATCH($O76,'3)tpx males'!$BB$4:$BB$54,0)))*EXP(-INDEX('3)tpx females'!BV$3:BV$53,MATCH('3) 2016 cases'!$P76,'3)tpx females'!$BB$3:$BB$53,0))))))),0)</f>
        <v>10256.484230168593</v>
      </c>
      <c r="AO76" s="32">
        <f ca="1">IFERROR(($K76*EXP(AO$69*($Q76+0.5*($R76)^2))*_xlfn.NORM.DIST((LN(($M76*EXP($L76/100*AO$69))/($K76))-$Q76*AO$69)/($R76*SQRT(AO$69))-$R76*SQRT(AO$69),0,1,TRUE)+$M76*EXP($L76/100*AO$69)*(1-_xlfn.NORM.DIST((LN(($M76*EXP($L76/100*AO$69))/($K76))-$Q76*AO$69)/($R76*SQRT(AO$69)),0,1,TRUE)))*EXP(-0.07*AO$69)*(INDEX('3)tpx females'!BW$57:BW$107,MATCH('3) 2016 cases'!$P76,'3)tpx females'!$BB$57:$BB$107,0))+INDEX('3)tpx males'!BW$57:BW$107,MATCH($O76,'3)tpx males'!$BB$57:$BB$107,0))-(INDEX('3)tpx males'!BV$110:BV$160,MATCH($O76,'3)tpx males'!$BB$110:$BB$160,0))*INDEX('3)tpx females'!BV$111:BV$161,MATCH('3) 2016 cases'!$P76,'3)tpx females'!$BB$111:$BB$161,0))*(1-(EXP(-INDEX('3)tpx males'!BW$4:BW$54,MATCH($O76,'3)tpx males'!$BB$4:$BB$54,0)))*EXP(-INDEX('3)tpx females'!BW$3:BW$53,MATCH('3) 2016 cases'!$P76,'3)tpx females'!$BB$3:$BB$53,0))))))),0)</f>
        <v>7973.9397034976892</v>
      </c>
      <c r="AP76" s="32">
        <f ca="1">IFERROR(($K76*EXP(AP$69*($Q76+0.5*($R76)^2))*_xlfn.NORM.DIST((LN(($M76*EXP($L76/100*AP$69))/($K76))-$Q76*AP$69)/($R76*SQRT(AP$69))-$R76*SQRT(AP$69),0,1,TRUE)+$M76*EXP($L76/100*AP$69)*(1-_xlfn.NORM.DIST((LN(($M76*EXP($L76/100*AP$69))/($K76))-$Q76*AP$69)/($R76*SQRT(AP$69)),0,1,TRUE)))*EXP(-0.07*AP$69)*(INDEX('3)tpx females'!BX$57:BX$107,MATCH('3) 2016 cases'!$P76,'3)tpx females'!$BB$57:$BB$107,0))+INDEX('3)tpx males'!BX$57:BX$107,MATCH($O76,'3)tpx males'!$BB$57:$BB$107,0))-(INDEX('3)tpx males'!BW$110:BW$160,MATCH($O76,'3)tpx males'!$BB$110:$BB$160,0))*INDEX('3)tpx females'!BW$111:BW$161,MATCH('3) 2016 cases'!$P76,'3)tpx females'!$BB$111:$BB$161,0))*(1-(EXP(-INDEX('3)tpx males'!BX$4:BX$54,MATCH($O76,'3)tpx males'!$BB$4:$BB$54,0)))*EXP(-INDEX('3)tpx females'!BX$3:BX$53,MATCH('3) 2016 cases'!$P76,'3)tpx females'!$BB$3:$BB$53,0))))))),0)</f>
        <v>5890.3354842482368</v>
      </c>
      <c r="AQ76" s="32">
        <f ca="1">IFERROR(($K76*EXP(AQ$69*($Q76+0.5*($R76)^2))*_xlfn.NORM.DIST((LN(($M76*EXP($L76/100*AQ$69))/($K76))-$Q76*AQ$69)/($R76*SQRT(AQ$69))-$R76*SQRT(AQ$69),0,1,TRUE)+$M76*EXP($L76/100*AQ$69)*(1-_xlfn.NORM.DIST((LN(($M76*EXP($L76/100*AQ$69))/($K76))-$Q76*AQ$69)/($R76*SQRT(AQ$69)),0,1,TRUE)))*EXP(-0.07*AQ$69)*(INDEX('3)tpx females'!BY$57:BY$107,MATCH('3) 2016 cases'!$P76,'3)tpx females'!$BB$57:$BB$107,0))+INDEX('3)tpx males'!BY$57:BY$107,MATCH($O76,'3)tpx males'!$BB$57:$BB$107,0))-(INDEX('3)tpx males'!BX$110:BX$160,MATCH($O76,'3)tpx males'!$BB$110:$BB$160,0))*INDEX('3)tpx females'!BX$111:BX$161,MATCH('3) 2016 cases'!$P76,'3)tpx females'!$BB$111:$BB$161,0))*(1-(EXP(-INDEX('3)tpx males'!BY$4:BY$54,MATCH($O76,'3)tpx males'!$BB$4:$BB$54,0)))*EXP(-INDEX('3)tpx females'!BY$3:BY$53,MATCH('3) 2016 cases'!$P76,'3)tpx females'!$BB$3:$BB$53,0))))))),0)</f>
        <v>4156.8910413284148</v>
      </c>
      <c r="AR76" s="32">
        <f ca="1">IFERROR(($K76*EXP(AR$69*($Q76+0.5*($R76)^2))*_xlfn.NORM.DIST((LN(($M76*EXP($L76/100*AR$69))/($K76))-$Q76*AR$69)/($R76*SQRT(AR$69))-$R76*SQRT(AR$69),0,1,TRUE)+$M76*EXP($L76/100*AR$69)*(1-_xlfn.NORM.DIST((LN(($M76*EXP($L76/100*AR$69))/($K76))-$Q76*AR$69)/($R76*SQRT(AR$69)),0,1,TRUE)))*EXP(-0.07*AR$69)*(INDEX('3)tpx females'!BZ$57:BZ$107,MATCH('3) 2016 cases'!$P76,'3)tpx females'!$BB$57:$BB$107,0))+INDEX('3)tpx males'!BZ$57:BZ$107,MATCH($O76,'3)tpx males'!$BB$57:$BB$107,0))-(INDEX('3)tpx males'!BY$110:BY$160,MATCH($O76,'3)tpx males'!$BB$110:$BB$160,0))*INDEX('3)tpx females'!BY$111:BY$161,MATCH('3) 2016 cases'!$P76,'3)tpx females'!$BB$111:$BB$161,0))*(1-(EXP(-INDEX('3)tpx males'!BZ$4:BZ$54,MATCH($O76,'3)tpx males'!$BB$4:$BB$54,0)))*EXP(-INDEX('3)tpx females'!BZ$3:BZ$53,MATCH('3) 2016 cases'!$P76,'3)tpx females'!$BB$3:$BB$53,0))))))),0)</f>
        <v>2790.1932897766847</v>
      </c>
      <c r="AS76" s="32">
        <f ca="1">IFERROR(($K76*EXP(AS$69*($Q76+0.5*($R76)^2))*_xlfn.NORM.DIST((LN(($M76*EXP($L76/100*AS$69))/($K76))-$Q76*AS$69)/($R76*SQRT(AS$69))-$R76*SQRT(AS$69),0,1,TRUE)+$M76*EXP($L76/100*AS$69)*(1-_xlfn.NORM.DIST((LN(($M76*EXP($L76/100*AS$69))/($K76))-$Q76*AS$69)/($R76*SQRT(AS$69)),0,1,TRUE)))*EXP(-0.07*AS$69)*(INDEX('3)tpx females'!CA$57:CA$107,MATCH('3) 2016 cases'!$P76,'3)tpx females'!$BB$57:$BB$107,0))+INDEX('3)tpx males'!CA$57:CA$107,MATCH($O76,'3)tpx males'!$BB$57:$BB$107,0))-(INDEX('3)tpx males'!BZ$110:BZ$160,MATCH($O76,'3)tpx males'!$BB$110:$BB$160,0))*INDEX('3)tpx females'!BZ$111:BZ$161,MATCH('3) 2016 cases'!$P76,'3)tpx females'!$BB$111:$BB$161,0))*(1-(EXP(-INDEX('3)tpx males'!CA$4:CA$54,MATCH($O76,'3)tpx males'!$BB$4:$BB$54,0)))*EXP(-INDEX('3)tpx females'!CA$3:CA$53,MATCH('3) 2016 cases'!$P76,'3)tpx females'!$BB$3:$BB$53,0))))))),0)</f>
        <v>1770.8411641710734</v>
      </c>
      <c r="AT76" s="32">
        <f ca="1">IFERROR(($K76*EXP(AT$69*($Q76+0.5*($R76)^2))*_xlfn.NORM.DIST((LN(($M76*EXP($L76/100*AT$69))/($K76))-$Q76*AT$69)/($R76*SQRT(AT$69))-$R76*SQRT(AT$69),0,1,TRUE)+$M76*EXP($L76/100*AT$69)*(1-_xlfn.NORM.DIST((LN(($M76*EXP($L76/100*AT$69))/($K76))-$Q76*AT$69)/($R76*SQRT(AT$69)),0,1,TRUE)))*EXP(-0.07*AT$69)*(INDEX('3)tpx females'!CB$57:CB$107,MATCH('3) 2016 cases'!$P76,'3)tpx females'!$BB$57:$BB$107,0))+INDEX('3)tpx males'!CB$57:CB$107,MATCH($O76,'3)tpx males'!$BB$57:$BB$107,0))-(INDEX('3)tpx males'!CA$110:CA$160,MATCH($O76,'3)tpx males'!$BB$110:$BB$160,0))*INDEX('3)tpx females'!CA$111:CA$161,MATCH('3) 2016 cases'!$P76,'3)tpx females'!$BB$111:$BB$161,0))*(1-(EXP(-INDEX('3)tpx males'!CB$4:CB$54,MATCH($O76,'3)tpx males'!$BB$4:$BB$54,0)))*EXP(-INDEX('3)tpx females'!CB$3:CB$53,MATCH('3) 2016 cases'!$P76,'3)tpx females'!$BB$3:$BB$53,0))))))),0)</f>
        <v>1079.1011905846581</v>
      </c>
      <c r="AU76" s="32">
        <f ca="1">IFERROR(($K76*EXP(AU$69*($Q76+0.5*($R76)^2))*_xlfn.NORM.DIST((LN(($M76*EXP($L76/100*AU$69))/($K76))-$Q76*AU$69)/($R76*SQRT(AU$69))-$R76*SQRT(AU$69),0,1,TRUE)+$M76*EXP($L76/100*AU$69)*(1-_xlfn.NORM.DIST((LN(($M76*EXP($L76/100*AU$69))/($K76))-$Q76*AU$69)/($R76*SQRT(AU$69)),0,1,TRUE)))*EXP(-0.07*AU$69)*(INDEX('3)tpx females'!CC$57:CC$107,MATCH('3) 2016 cases'!$P76,'3)tpx females'!$BB$57:$BB$107,0))+INDEX('3)tpx males'!CC$57:CC$107,MATCH($O76,'3)tpx males'!$BB$57:$BB$107,0))-(INDEX('3)tpx males'!CB$110:CB$160,MATCH($O76,'3)tpx males'!$BB$110:$BB$160,0))*INDEX('3)tpx females'!CB$111:CB$161,MATCH('3) 2016 cases'!$P76,'3)tpx females'!$BB$111:$BB$161,0))*(1-(EXP(-INDEX('3)tpx males'!CC$4:CC$54,MATCH($O76,'3)tpx males'!$BB$4:$BB$54,0)))*EXP(-INDEX('3)tpx females'!CC$3:CC$53,MATCH('3) 2016 cases'!$P76,'3)tpx females'!$BB$3:$BB$53,0))))))),0)</f>
        <v>621.0017811400503</v>
      </c>
      <c r="AV76" s="32">
        <f ca="1">IFERROR(($K76*EXP(AV$69*($Q76+0.5*($R76)^2))*_xlfn.NORM.DIST((LN(($M76*EXP($L76/100*AV$69))/($K76))-$Q76*AV$69)/($R76*SQRT(AV$69))-$R76*SQRT(AV$69),0,1,TRUE)+$M76*EXP($L76/100*AV$69)*(1-_xlfn.NORM.DIST((LN(($M76*EXP($L76/100*AV$69))/($K76))-$Q76*AV$69)/($R76*SQRT(AV$69)),0,1,TRUE)))*EXP(-0.07*AV$69)*(INDEX('3)tpx females'!CD$57:CD$107,MATCH('3) 2016 cases'!$P76,'3)tpx females'!$BB$57:$BB$107,0))+INDEX('3)tpx males'!CD$57:CD$107,MATCH($O76,'3)tpx males'!$BB$57:$BB$107,0))-(INDEX('3)tpx males'!CC$110:CC$160,MATCH($O76,'3)tpx males'!$BB$110:$BB$160,0))*INDEX('3)tpx females'!CC$111:CC$161,MATCH('3) 2016 cases'!$P76,'3)tpx females'!$BB$111:$BB$161,0))*(1-(EXP(-INDEX('3)tpx males'!CD$4:CD$54,MATCH($O76,'3)tpx males'!$BB$4:$BB$54,0)))*EXP(-INDEX('3)tpx females'!CD$3:CD$53,MATCH('3) 2016 cases'!$P76,'3)tpx females'!$BB$3:$BB$53,0))))))),0)</f>
        <v>337.12267848903713</v>
      </c>
      <c r="AW76" s="32">
        <f ca="1">IFERROR(($K76*EXP(AW$69*($Q76+0.5*($R76)^2))*_xlfn.NORM.DIST((LN(($M76*EXP($L76/100*AW$69))/($K76))-$Q76*AW$69)/($R76*SQRT(AW$69))-$R76*SQRT(AW$69),0,1,TRUE)+$M76*EXP($L76/100*AW$69)*(1-_xlfn.NORM.DIST((LN(($M76*EXP($L76/100*AW$69))/($K76))-$Q76*AW$69)/($R76*SQRT(AW$69)),0,1,TRUE)))*EXP(-0.07*AW$69)*(INDEX('3)tpx females'!CE$57:CE$107,MATCH('3) 2016 cases'!$P76,'3)tpx females'!$BB$57:$BB$107,0))+INDEX('3)tpx males'!CE$57:CE$107,MATCH($O76,'3)tpx males'!$BB$57:$BB$107,0))-(INDEX('3)tpx males'!CD$110:CD$160,MATCH($O76,'3)tpx males'!$BB$110:$BB$160,0))*INDEX('3)tpx females'!CD$111:CD$161,MATCH('3) 2016 cases'!$P76,'3)tpx females'!$BB$111:$BB$161,0))*(1-(EXP(-INDEX('3)tpx males'!CE$4:CE$54,MATCH($O76,'3)tpx males'!$BB$4:$BB$54,0)))*EXP(-INDEX('3)tpx females'!CE$3:CE$53,MATCH('3) 2016 cases'!$P76,'3)tpx females'!$BB$3:$BB$53,0))))))),0)</f>
        <v>181.75296244413479</v>
      </c>
      <c r="AX76" s="32">
        <f ca="1">IFERROR(($K76*EXP(AX$69*($Q76+0.5*($R76)^2))*_xlfn.NORM.DIST((LN(($M76*EXP($L76/100*AX$69))/($K76))-$Q76*AX$69)/($R76*SQRT(AX$69))-$R76*SQRT(AX$69),0,1,TRUE)+$M76*EXP($L76/100*AX$69)*(1-_xlfn.NORM.DIST((LN(($M76*EXP($L76/100*AX$69))/($K76))-$Q76*AX$69)/($R76*SQRT(AX$69)),0,1,TRUE)))*EXP(-0.07*AX$69)*(INDEX('3)tpx females'!CF$57:CF$107,MATCH('3) 2016 cases'!$P76,'3)tpx females'!$BB$57:$BB$107,0))+INDEX('3)tpx males'!CF$57:CF$107,MATCH($O76,'3)tpx males'!$BB$57:$BB$107,0))-(INDEX('3)tpx males'!CE$110:CE$160,MATCH($O76,'3)tpx males'!$BB$110:$BB$160,0))*INDEX('3)tpx females'!CE$111:CE$161,MATCH('3) 2016 cases'!$P76,'3)tpx females'!$BB$111:$BB$161,0))*(1-(EXP(-INDEX('3)tpx males'!CF$4:CF$54,MATCH($O76,'3)tpx males'!$BB$4:$BB$54,0)))*EXP(-INDEX('3)tpx females'!CF$3:CF$53,MATCH('3) 2016 cases'!$P76,'3)tpx females'!$BB$3:$BB$53,0))))))),0)</f>
        <v>93.514613939613866</v>
      </c>
      <c r="AY76" s="32">
        <f ca="1">IFERROR(($K76*EXP(AY$69*($Q76+0.5*($R76)^2))*_xlfn.NORM.DIST((LN(($M76*EXP($L76/100*AY$69))/($K76))-$Q76*AY$69)/($R76*SQRT(AY$69))-$R76*SQRT(AY$69),0,1,TRUE)+$M76*EXP($L76/100*AY$69)*(1-_xlfn.NORM.DIST((LN(($M76*EXP($L76/100*AY$69))/($K76))-$Q76*AY$69)/($R76*SQRT(AY$69)),0,1,TRUE)))*EXP(-0.07*AY$69)*(INDEX('3)tpx females'!CG$57:CG$107,MATCH('3) 2016 cases'!$P76,'3)tpx females'!$BB$57:$BB$107,0))+INDEX('3)tpx males'!CG$57:CG$107,MATCH($O76,'3)tpx males'!$BB$57:$BB$107,0))-(INDEX('3)tpx males'!CF$110:CF$160,MATCH($O76,'3)tpx males'!$BB$110:$BB$160,0))*INDEX('3)tpx females'!CF$111:CF$161,MATCH('3) 2016 cases'!$P76,'3)tpx females'!$BB$111:$BB$161,0))*(1-(EXP(-INDEX('3)tpx males'!CG$4:CG$54,MATCH($O76,'3)tpx males'!$BB$4:$BB$54,0)))*EXP(-INDEX('3)tpx females'!CG$3:CG$53,MATCH('3) 2016 cases'!$P76,'3)tpx females'!$BB$3:$BB$53,0))))))),0)</f>
        <v>42.917973948817881</v>
      </c>
      <c r="AZ76" s="32">
        <f ca="1">IFERROR(($K76*EXP(AZ$69*($Q76+0.5*($R76)^2))*_xlfn.NORM.DIST((LN(($M76*EXP($L76/100*AZ$69))/($K76))-$Q76*AZ$69)/($R76*SQRT(AZ$69))-$R76*SQRT(AZ$69),0,1,TRUE)+$M76*EXP($L76/100*AZ$69)*(1-_xlfn.NORM.DIST((LN(($M76*EXP($L76/100*AZ$69))/($K76))-$Q76*AZ$69)/($R76*SQRT(AZ$69)),0,1,TRUE)))*EXP(-0.07*AZ$69)*(INDEX('3)tpx females'!CH$57:CH$107,MATCH('3) 2016 cases'!$P76,'3)tpx females'!$BB$57:$BB$107,0))+INDEX('3)tpx males'!CH$57:CH$107,MATCH($O76,'3)tpx males'!$BB$57:$BB$107,0))-(INDEX('3)tpx males'!CG$110:CG$160,MATCH($O76,'3)tpx males'!$BB$110:$BB$160,0))*INDEX('3)tpx females'!CG$111:CG$161,MATCH('3) 2016 cases'!$P76,'3)tpx females'!$BB$111:$BB$161,0))*(1-(EXP(-INDEX('3)tpx males'!CH$4:CH$54,MATCH($O76,'3)tpx males'!$BB$4:$BB$54,0)))*EXP(-INDEX('3)tpx females'!CH$3:CH$53,MATCH('3) 2016 cases'!$P76,'3)tpx females'!$BB$3:$BB$53,0))))))),0)</f>
        <v>0</v>
      </c>
      <c r="BA76" s="32">
        <f ca="1">IFERROR(($K76*EXP(BA$69*($Q76+0.5*($R76)^2))*_xlfn.NORM.DIST((LN(($M76*EXP($L76/100*BA$69))/($K76))-$Q76*BA$69)/($R76*SQRT(BA$69))-$R76*SQRT(BA$69),0,1,TRUE)+$M76*EXP($L76/100*BA$69)*(1-_xlfn.NORM.DIST((LN(($M76*EXP($L76/100*BA$69))/($K76))-$Q76*BA$69)/($R76*SQRT(BA$69)),0,1,TRUE)))*EXP(-0.07*BA$69)*(INDEX('3)tpx females'!CI$57:CI$107,MATCH('3) 2016 cases'!$P76,'3)tpx females'!$BB$57:$BB$107,0))+INDEX('3)tpx males'!CI$57:CI$107,MATCH($O76,'3)tpx males'!$BB$57:$BB$107,0))-(INDEX('3)tpx males'!CH$110:CH$160,MATCH($O76,'3)tpx males'!$BB$110:$BB$160,0))*INDEX('3)tpx females'!CH$111:CH$161,MATCH('3) 2016 cases'!$P76,'3)tpx females'!$BB$111:$BB$161,0))*(1-(EXP(-INDEX('3)tpx males'!CI$4:CI$54,MATCH($O76,'3)tpx males'!$BB$4:$BB$54,0)))*EXP(-INDEX('3)tpx females'!CI$3:CI$53,MATCH('3) 2016 cases'!$P76,'3)tpx females'!$BB$3:$BB$53,0))))))),0)</f>
        <v>0</v>
      </c>
      <c r="BB76" s="32">
        <f ca="1">IFERROR(($K76*EXP(BB$69*($Q76+0.5*($R76)^2))*_xlfn.NORM.DIST((LN(($M76*EXP($L76/100*BB$69))/($K76))-$Q76*BB$69)/($R76*SQRT(BB$69))-$R76*SQRT(BB$69),0,1,TRUE)+$M76*EXP($L76/100*BB$69)*(1-_xlfn.NORM.DIST((LN(($M76*EXP($L76/100*BB$69))/($K76))-$Q76*BB$69)/($R76*SQRT(BB$69)),0,1,TRUE)))*EXP(-0.07*BB$69)*(INDEX('3)tpx females'!CJ$57:CJ$107,MATCH('3) 2016 cases'!$P76,'3)tpx females'!$BB$57:$BB$107,0))+INDEX('3)tpx males'!CJ$57:CJ$107,MATCH($O76,'3)tpx males'!$BB$57:$BB$107,0))-(INDEX('3)tpx males'!CI$110:CI$160,MATCH($O76,'3)tpx males'!$BB$110:$BB$160,0))*INDEX('3)tpx females'!CI$111:CI$161,MATCH('3) 2016 cases'!$P76,'3)tpx females'!$BB$111:$BB$161,0))*(1-(EXP(-INDEX('3)tpx males'!CJ$4:CJ$54,MATCH($O76,'3)tpx males'!$BB$4:$BB$54,0)))*EXP(-INDEX('3)tpx females'!CJ$3:CJ$53,MATCH('3) 2016 cases'!$P76,'3)tpx females'!$BB$3:$BB$53,0))))))),0)</f>
        <v>0</v>
      </c>
      <c r="BC76" s="32">
        <f ca="1">IFERROR(($K76*EXP(BC$69*($Q76+0.5*($R76)^2))*_xlfn.NORM.DIST((LN(($M76*EXP($L76/100*BC$69))/($K76))-$Q76*BC$69)/($R76*SQRT(BC$69))-$R76*SQRT(BC$69),0,1,TRUE)+$M76*EXP($L76/100*BC$69)*(1-_xlfn.NORM.DIST((LN(($M76*EXP($L76/100*BC$69))/($K76))-$Q76*BC$69)/($R76*SQRT(BC$69)),0,1,TRUE)))*EXP(-0.07*BC$69)*(INDEX('3)tpx females'!CK$57:CK$107,MATCH('3) 2016 cases'!$P76,'3)tpx females'!$BB$57:$BB$107,0))+INDEX('3)tpx males'!CK$57:CK$107,MATCH($O76,'3)tpx males'!$BB$57:$BB$107,0))-(INDEX('3)tpx males'!CJ$110:CJ$160,MATCH($O76,'3)tpx males'!$BB$110:$BB$160,0))*INDEX('3)tpx females'!CJ$111:CJ$161,MATCH('3) 2016 cases'!$P76,'3)tpx females'!$BB$111:$BB$161,0))*(1-(EXP(-INDEX('3)tpx males'!CK$4:CK$54,MATCH($O76,'3)tpx males'!$BB$4:$BB$54,0)))*EXP(-INDEX('3)tpx females'!CK$3:CK$53,MATCH('3) 2016 cases'!$P76,'3)tpx females'!$BB$3:$BB$53,0))))))),0)</f>
        <v>0</v>
      </c>
      <c r="BD76" s="32">
        <f ca="1">IFERROR(($K76*EXP(BD$69*($Q76+0.5*($R76)^2))*_xlfn.NORM.DIST((LN(($M76*EXP($L76/100*BD$69))/($K76))-$Q76*BD$69)/($R76*SQRT(BD$69))-$R76*SQRT(BD$69),0,1,TRUE)+$M76*EXP($L76/100*BD$69)*(1-_xlfn.NORM.DIST((LN(($M76*EXP($L76/100*BD$69))/($K76))-$Q76*BD$69)/($R76*SQRT(BD$69)),0,1,TRUE)))*EXP(-0.07*BD$69)*(INDEX('3)tpx females'!CL$57:CL$107,MATCH('3) 2016 cases'!$P76,'3)tpx females'!$BB$57:$BB$107,0))+INDEX('3)tpx males'!CL$57:CL$107,MATCH($O76,'3)tpx males'!$BB$57:$BB$107,0))-(INDEX('3)tpx males'!CK$110:CK$160,MATCH($O76,'3)tpx males'!$BB$110:$BB$160,0))*INDEX('3)tpx females'!CK$111:CK$161,MATCH('3) 2016 cases'!$P76,'3)tpx females'!$BB$111:$BB$161,0))*(1-(EXP(-INDEX('3)tpx males'!CL$4:CL$54,MATCH($O76,'3)tpx males'!$BB$4:$BB$54,0)))*EXP(-INDEX('3)tpx females'!CL$3:CL$53,MATCH('3) 2016 cases'!$P76,'3)tpx females'!$BB$3:$BB$53,0))))))),0)</f>
        <v>0</v>
      </c>
      <c r="BE76" s="32">
        <f ca="1">IFERROR(($K76*EXP(BE$69*($Q76+0.5*($R76)^2))*_xlfn.NORM.DIST((LN(($M76*EXP($L76/100*BE$69))/($K76))-$Q76*BE$69)/($R76*SQRT(BE$69))-$R76*SQRT(BE$69),0,1,TRUE)+$M76*EXP($L76/100*BE$69)*(1-_xlfn.NORM.DIST((LN(($M76*EXP($L76/100*BE$69))/($K76))-$Q76*BE$69)/($R76*SQRT(BE$69)),0,1,TRUE)))*EXP(-0.07*BE$69)*(INDEX('3)tpx females'!CM$57:CM$107,MATCH('3) 2016 cases'!$P76,'3)tpx females'!$BB$57:$BB$107,0))+INDEX('3)tpx males'!CM$57:CM$107,MATCH($O76,'3)tpx males'!$BB$57:$BB$107,0))-(INDEX('3)tpx males'!CL$110:CL$160,MATCH($O76,'3)tpx males'!$BB$110:$BB$160,0))*INDEX('3)tpx females'!CL$111:CL$161,MATCH('3) 2016 cases'!$P76,'3)tpx females'!$BB$111:$BB$161,0))*(1-(EXP(-INDEX('3)tpx males'!CM$4:CM$54,MATCH($O76,'3)tpx males'!$BB$4:$BB$54,0)))*EXP(-INDEX('3)tpx females'!CM$3:CM$53,MATCH('3) 2016 cases'!$P76,'3)tpx females'!$BB$3:$BB$53,0))))))),0)</f>
        <v>0</v>
      </c>
      <c r="BF76" s="32">
        <f ca="1">IFERROR(($K76*EXP(BF$69*($Q76+0.5*($R76)^2))*_xlfn.NORM.DIST((LN(($M76*EXP($L76/100*BF$69))/($K76))-$Q76*BF$69)/($R76*SQRT(BF$69))-$R76*SQRT(BF$69),0,1,TRUE)+$M76*EXP($L76/100*BF$69)*(1-_xlfn.NORM.DIST((LN(($M76*EXP($L76/100*BF$69))/($K76))-$Q76*BF$69)/($R76*SQRT(BF$69)),0,1,TRUE)))*EXP(-0.07*BF$69)*(INDEX('3)tpx females'!CN$57:CN$107,MATCH('3) 2016 cases'!$P76,'3)tpx females'!$BB$57:$BB$107,0))+INDEX('3)tpx males'!CN$57:CN$107,MATCH($O76,'3)tpx males'!$BB$57:$BB$107,0))-(INDEX('3)tpx males'!CM$110:CM$160,MATCH($O76,'3)tpx males'!$BB$110:$BB$160,0))*INDEX('3)tpx females'!CM$111:CM$161,MATCH('3) 2016 cases'!$P76,'3)tpx females'!$BB$111:$BB$161,0))*(1-(EXP(-INDEX('3)tpx males'!CN$4:CN$54,MATCH($O76,'3)tpx males'!$BB$4:$BB$54,0)))*EXP(-INDEX('3)tpx females'!CN$3:CN$53,MATCH('3) 2016 cases'!$P76,'3)tpx females'!$BB$3:$BB$53,0))))))),0)</f>
        <v>0</v>
      </c>
      <c r="BG76" s="32">
        <f ca="1">IFERROR(($K76*EXP(BG$69*($Q76+0.5*($R76)^2))*_xlfn.NORM.DIST((LN(($M76*EXP($L76/100*BG$69))/($K76))-$Q76*BG$69)/($R76*SQRT(BG$69))-$R76*SQRT(BG$69),0,1,TRUE)+$M76*EXP($L76/100*BG$69)*(1-_xlfn.NORM.DIST((LN(($M76*EXP($L76/100*BG$69))/($K76))-$Q76*BG$69)/($R76*SQRT(BG$69)),0,1,TRUE)))*EXP(-0.07*BG$69)*(INDEX('3)tpx females'!CO$57:CO$107,MATCH('3) 2016 cases'!$P76,'3)tpx females'!$BB$57:$BB$107,0))+INDEX('3)tpx males'!CO$57:CO$107,MATCH($O76,'3)tpx males'!$BB$57:$BB$107,0))-(INDEX('3)tpx males'!CN$110:CN$160,MATCH($O76,'3)tpx males'!$BB$110:$BB$160,0))*INDEX('3)tpx females'!CN$111:CN$161,MATCH('3) 2016 cases'!$P76,'3)tpx females'!$BB$111:$BB$161,0))*(1-(EXP(-INDEX('3)tpx males'!CO$4:CO$54,MATCH($O76,'3)tpx males'!$BB$4:$BB$54,0)))*EXP(-INDEX('3)tpx females'!CO$3:CO$53,MATCH('3) 2016 cases'!$P76,'3)tpx females'!$BB$3:$BB$53,0))))))),0)</f>
        <v>0</v>
      </c>
      <c r="BH76" s="32">
        <f ca="1">IFERROR(($K76*EXP(BH$69*($Q76+0.5*($R76)^2))*_xlfn.NORM.DIST((LN(($M76*EXP($L76/100*BH$69))/($K76))-$Q76*BH$69)/($R76*SQRT(BH$69))-$R76*SQRT(BH$69),0,1,TRUE)+$M76*EXP($L76/100*BH$69)*(1-_xlfn.NORM.DIST((LN(($M76*EXP($L76/100*BH$69))/($K76))-$Q76*BH$69)/($R76*SQRT(BH$69)),0,1,TRUE)))*EXP(-0.07*BH$69)*(INDEX('3)tpx females'!CP$57:CP$107,MATCH('3) 2016 cases'!$P76,'3)tpx females'!$BB$57:$BB$107,0))+INDEX('3)tpx males'!CP$57:CP$107,MATCH($O76,'3)tpx males'!$BB$57:$BB$107,0))-(INDEX('3)tpx males'!CO$110:CO$160,MATCH($O76,'3)tpx males'!$BB$110:$BB$160,0))*INDEX('3)tpx females'!CO$111:CO$161,MATCH('3) 2016 cases'!$P76,'3)tpx females'!$BB$111:$BB$161,0))*(1-(EXP(-INDEX('3)tpx males'!CP$4:CP$54,MATCH($O76,'3)tpx males'!$BB$4:$BB$54,0)))*EXP(-INDEX('3)tpx females'!CP$3:CP$53,MATCH('3) 2016 cases'!$P76,'3)tpx females'!$BB$3:$BB$53,0))))))),0)</f>
        <v>0</v>
      </c>
      <c r="BI76" s="32">
        <f ca="1">IFERROR(($K76*EXP(BI$69*($Q76+0.5*($R76)^2))*_xlfn.NORM.DIST((LN(($M76*EXP($L76/100*BI$69))/($K76))-$Q76*BI$69)/($R76*SQRT(BI$69))-$R76*SQRT(BI$69),0,1,TRUE)+$M76*EXP($L76/100*BI$69)*(1-_xlfn.NORM.DIST((LN(($M76*EXP($L76/100*BI$69))/($K76))-$Q76*BI$69)/($R76*SQRT(BI$69)),0,1,TRUE)))*EXP(-0.07*BI$69)*(INDEX('3)tpx females'!CQ$57:CQ$107,MATCH('3) 2016 cases'!$P76,'3)tpx females'!$BB$57:$BB$107,0))+INDEX('3)tpx males'!CQ$57:CQ$107,MATCH($O76,'3)tpx males'!$BB$57:$BB$107,0))-(INDEX('3)tpx males'!CP$110:CP$160,MATCH($O76,'3)tpx males'!$BB$110:$BB$160,0))*INDEX('3)tpx females'!CP$111:CP$161,MATCH('3) 2016 cases'!$P76,'3)tpx females'!$BB$111:$BB$161,0))*(1-(EXP(-INDEX('3)tpx males'!CQ$4:CQ$54,MATCH($O76,'3)tpx males'!$BB$4:$BB$54,0)))*EXP(-INDEX('3)tpx females'!CQ$3:CQ$53,MATCH('3) 2016 cases'!$P76,'3)tpx females'!$BB$3:$BB$53,0))))))),0)</f>
        <v>0</v>
      </c>
      <c r="BJ76" s="32">
        <f ca="1">IFERROR(($K76*EXP(BJ$69*($Q76+0.5*($R76)^2))*_xlfn.NORM.DIST((LN(($M76*EXP($L76/100*BJ$69))/($K76))-$Q76*BJ$69)/($R76*SQRT(BJ$69))-$R76*SQRT(BJ$69),0,1,TRUE)+$M76*EXP($L76/100*BJ$69)*(1-_xlfn.NORM.DIST((LN(($M76*EXP($L76/100*BJ$69))/($K76))-$Q76*BJ$69)/($R76*SQRT(BJ$69)),0,1,TRUE)))*EXP(-0.07*BJ$69)*(INDEX('3)tpx females'!CR$57:CR$107,MATCH('3) 2016 cases'!$P76,'3)tpx females'!$BB$57:$BB$107,0))+INDEX('3)tpx males'!CR$57:CR$107,MATCH($O76,'3)tpx males'!$BB$57:$BB$107,0))-(INDEX('3)tpx males'!CQ$110:CQ$160,MATCH($O76,'3)tpx males'!$BB$110:$BB$160,0))*INDEX('3)tpx females'!CQ$111:CQ$161,MATCH('3) 2016 cases'!$P76,'3)tpx females'!$BB$111:$BB$161,0))*(1-(EXP(-INDEX('3)tpx males'!CR$4:CR$54,MATCH($O76,'3)tpx males'!$BB$4:$BB$54,0)))*EXP(-INDEX('3)tpx females'!CR$3:CR$53,MATCH('3) 2016 cases'!$P76,'3)tpx females'!$BB$3:$BB$53,0))))))),0)</f>
        <v>0</v>
      </c>
      <c r="BK76" s="32">
        <f ca="1">IFERROR(($K76*EXP(BK$69*($Q76+0.5*($R76)^2))*_xlfn.NORM.DIST((LN(($M76*EXP($L76/100*BK$69))/($K76))-$Q76*BK$69)/($R76*SQRT(BK$69))-$R76*SQRT(BK$69),0,1,TRUE)+$M76*EXP($L76/100*BK$69)*(1-_xlfn.NORM.DIST((LN(($M76*EXP($L76/100*BK$69))/($K76))-$Q76*BK$69)/($R76*SQRT(BK$69)),0,1,TRUE)))*EXP(-0.07*BK$69)*(INDEX('3)tpx females'!CS$57:CS$107,MATCH('3) 2016 cases'!$P76,'3)tpx females'!$BB$57:$BB$107,0))+INDEX('3)tpx males'!CS$57:CS$107,MATCH($O76,'3)tpx males'!$BB$57:$BB$107,0))-(INDEX('3)tpx males'!CR$110:CR$160,MATCH($O76,'3)tpx males'!$BB$110:$BB$160,0))*INDEX('3)tpx females'!CR$111:CR$161,MATCH('3) 2016 cases'!$P76,'3)tpx females'!$BB$111:$BB$161,0))*(1-(EXP(-INDEX('3)tpx males'!CS$4:CS$54,MATCH($O76,'3)tpx males'!$BB$4:$BB$54,0)))*EXP(-INDEX('3)tpx females'!CS$3:CS$53,MATCH('3) 2016 cases'!$P76,'3)tpx females'!$BB$3:$BB$53,0))))))),0)</f>
        <v>0</v>
      </c>
      <c r="BL76" s="32">
        <f ca="1">IFERROR(($K76*EXP(BL$69*($Q76+0.5*($R76)^2))*_xlfn.NORM.DIST((LN(($M76*EXP($L76/100*BL$69))/($K76))-$Q76*BL$69)/($R76*SQRT(BL$69))-$R76*SQRT(BL$69),0,1,TRUE)+$M76*EXP($L76/100*BL$69)*(1-_xlfn.NORM.DIST((LN(($M76*EXP($L76/100*BL$69))/($K76))-$Q76*BL$69)/($R76*SQRT(BL$69)),0,1,TRUE)))*EXP(-0.07*BL$69)*(INDEX('3)tpx females'!CT$57:CT$107,MATCH('3) 2016 cases'!$P76,'3)tpx females'!$BB$57:$BB$107,0))+INDEX('3)tpx males'!CT$57:CT$107,MATCH($O76,'3)tpx males'!$BB$57:$BB$107,0))-(INDEX('3)tpx males'!CS$110:CS$160,MATCH($O76,'3)tpx males'!$BB$110:$BB$160,0))*INDEX('3)tpx females'!CS$111:CS$161,MATCH('3) 2016 cases'!$P76,'3)tpx females'!$BB$111:$BB$161,0))*(1-(EXP(-INDEX('3)tpx males'!CT$4:CT$54,MATCH($O76,'3)tpx males'!$BB$4:$BB$54,0)))*EXP(-INDEX('3)tpx females'!CT$3:CT$53,MATCH('3) 2016 cases'!$P76,'3)tpx females'!$BB$3:$BB$53,0))))))),0)</f>
        <v>0</v>
      </c>
      <c r="BM76" s="32">
        <f ca="1">IFERROR(($K76*EXP(BM$69*($Q76+0.5*($R76)^2))*_xlfn.NORM.DIST((LN(($M76*EXP($L76/100*BM$69))/($K76))-$Q76*BM$69)/($R76*SQRT(BM$69))-$R76*SQRT(BM$69),0,1,TRUE)+$M76*EXP($L76/100*BM$69)*(1-_xlfn.NORM.DIST((LN(($M76*EXP($L76/100*BM$69))/($K76))-$Q76*BM$69)/($R76*SQRT(BM$69)),0,1,TRUE)))*EXP(-0.07*BM$69)*(INDEX('3)tpx females'!CU$57:CU$107,MATCH('3) 2016 cases'!$P76,'3)tpx females'!$BB$57:$BB$107,0))+INDEX('3)tpx males'!CU$57:CU$107,MATCH($O76,'3)tpx males'!$BB$57:$BB$107,0))-(INDEX('3)tpx males'!CT$110:CT$160,MATCH($O76,'3)tpx males'!$BB$110:$BB$160,0))*INDEX('3)tpx females'!CT$111:CT$161,MATCH('3) 2016 cases'!$P76,'3)tpx females'!$BB$111:$BB$161,0))*(1-(EXP(-INDEX('3)tpx males'!CU$4:CU$54,MATCH($O76,'3)tpx males'!$BB$4:$BB$54,0)))*EXP(-INDEX('3)tpx females'!CU$3:CU$53,MATCH('3) 2016 cases'!$P76,'3)tpx females'!$BB$3:$BB$53,0))))))),0)</f>
        <v>0</v>
      </c>
      <c r="BN76" s="32">
        <f ca="1">IFERROR(($K76*EXP(BN$69*($Q76+0.5*($R76)^2))*_xlfn.NORM.DIST((LN(($M76*EXP($L76/100*BN$69))/($K76))-$Q76*BN$69)/($R76*SQRT(BN$69))-$R76*SQRT(BN$69),0,1,TRUE)+$M76*EXP($L76/100*BN$69)*(1-_xlfn.NORM.DIST((LN(($M76*EXP($L76/100*BN$69))/($K76))-$Q76*BN$69)/($R76*SQRT(BN$69)),0,1,TRUE)))*EXP(-0.07*BN$69)*(INDEX('3)tpx females'!CV$57:CV$107,MATCH('3) 2016 cases'!$P76,'3)tpx females'!$BB$57:$BB$107,0))+INDEX('3)tpx males'!CV$57:CV$107,MATCH($O76,'3)tpx males'!$BB$57:$BB$107,0))-(INDEX('3)tpx males'!CU$110:CU$160,MATCH($O76,'3)tpx males'!$BB$110:$BB$160,0))*INDEX('3)tpx females'!CU$111:CU$161,MATCH('3) 2016 cases'!$P76,'3)tpx females'!$BB$111:$BB$161,0))*(1-(EXP(-INDEX('3)tpx males'!CV$4:CV$54,MATCH($O76,'3)tpx males'!$BB$4:$BB$54,0)))*EXP(-INDEX('3)tpx females'!CV$3:CV$53,MATCH('3) 2016 cases'!$P76,'3)tpx females'!$BB$3:$BB$53,0))))))),0)</f>
        <v>0</v>
      </c>
      <c r="BO76" s="32">
        <f ca="1">IFERROR(($K76*EXP(BO$69*($Q76+0.5*($R76)^2))*_xlfn.NORM.DIST((LN(($M76*EXP($L76/100*BO$69))/($K76))-$Q76*BO$69)/($R76*SQRT(BO$69))-$R76*SQRT(BO$69),0,1,TRUE)+$M76*EXP($L76/100*BO$69)*(1-_xlfn.NORM.DIST((LN(($M76*EXP($L76/100*BO$69))/($K76))-$Q76*BO$69)/($R76*SQRT(BO$69)),0,1,TRUE)))*EXP(-0.07*BO$69)*(INDEX('3)tpx females'!CW$57:CW$107,MATCH('3) 2016 cases'!$P76,'3)tpx females'!$BB$57:$BB$107,0))+INDEX('3)tpx males'!CW$57:CW$107,MATCH($O76,'3)tpx males'!$BB$57:$BB$107,0))-(INDEX('3)tpx males'!CV$110:CV$160,MATCH($O76,'3)tpx males'!$BB$110:$BB$160,0))*INDEX('3)tpx females'!CV$111:CV$161,MATCH('3) 2016 cases'!$P76,'3)tpx females'!$BB$111:$BB$161,0))*(1-(EXP(-INDEX('3)tpx males'!CW$4:CW$54,MATCH($O76,'3)tpx males'!$BB$4:$BB$54,0)))*EXP(-INDEX('3)tpx females'!CW$3:CW$53,MATCH('3) 2016 cases'!$P76,'3)tpx females'!$BB$3:$BB$53,0))))))),0)</f>
        <v>0</v>
      </c>
      <c r="BP76" s="32">
        <f ca="1">IFERROR(($K76*EXP(BP$69*($Q76+0.5*($R76)^2))*_xlfn.NORM.DIST((LN(($M76*EXP($L76/100*BP$69))/($K76))-$Q76*BP$69)/($R76*SQRT(BP$69))-$R76*SQRT(BP$69),0,1,TRUE)+$M76*EXP($L76/100*BP$69)*(1-_xlfn.NORM.DIST((LN(($M76*EXP($L76/100*BP$69))/($K76))-$Q76*BP$69)/($R76*SQRT(BP$69)),0,1,TRUE)))*EXP(-0.07*BP$69)*(INDEX('3)tpx females'!CX$57:CX$107,MATCH('3) 2016 cases'!$P76,'3)tpx females'!$BB$57:$BB$107,0))+INDEX('3)tpx males'!CX$57:CX$107,MATCH($O76,'3)tpx males'!$BB$57:$BB$107,0))-(INDEX('3)tpx males'!CW$110:CW$160,MATCH($O76,'3)tpx males'!$BB$110:$BB$160,0))*INDEX('3)tpx females'!CW$111:CW$161,MATCH('3) 2016 cases'!$P76,'3)tpx females'!$BB$111:$BB$161,0))*(1-(EXP(-INDEX('3)tpx males'!CX$4:CX$54,MATCH($O76,'3)tpx males'!$BB$4:$BB$54,0)))*EXP(-INDEX('3)tpx females'!CX$3:CX$53,MATCH('3) 2016 cases'!$P76,'3)tpx females'!$BB$3:$BB$53,0))))))),0)</f>
        <v>0</v>
      </c>
      <c r="BQ76" s="32">
        <f ca="1">IFERROR(($K76*EXP(BQ$69*($Q76+0.5*($R76)^2))*_xlfn.NORM.DIST((LN(($M76*EXP($L76/100*BQ$69))/($K76))-$Q76*BQ$69)/($R76*SQRT(BQ$69))-$R76*SQRT(BQ$69),0,1,TRUE)+$M76*EXP($L76/100*BQ$69)*(1-_xlfn.NORM.DIST((LN(($M76*EXP($L76/100*BQ$69))/($K76))-$Q76*BQ$69)/($R76*SQRT(BQ$69)),0,1,TRUE)))*EXP(-0.07*BQ$69)*(INDEX('3)tpx females'!CY$57:CY$107,MATCH('3) 2016 cases'!$P76,'3)tpx females'!$BB$57:$BB$107,0))+INDEX('3)tpx males'!CY$57:CY$107,MATCH($O76,'3)tpx males'!$BB$57:$BB$107,0))-(INDEX('3)tpx males'!CX$110:CX$160,MATCH($O76,'3)tpx males'!$BB$110:$BB$160,0))*INDEX('3)tpx females'!CX$111:CX$161,MATCH('3) 2016 cases'!$P76,'3)tpx females'!$BB$111:$BB$161,0))*(1-(EXP(-INDEX('3)tpx males'!CY$4:CY$54,MATCH($O76,'3)tpx males'!$BB$4:$BB$54,0)))*EXP(-INDEX('3)tpx females'!CY$3:CY$53,MATCH('3) 2016 cases'!$P76,'3)tpx females'!$BB$3:$BB$53,0))))))),0)</f>
        <v>0</v>
      </c>
      <c r="BR76" s="32">
        <f ca="1">IFERROR(($K76*EXP(BR$69*($Q76+0.5*($R76)^2))*_xlfn.NORM.DIST((LN(($M76*EXP($L76/100*BR$69))/($K76))-$Q76*BR$69)/($R76*SQRT(BR$69))-$R76*SQRT(BR$69),0,1,TRUE)+$M76*EXP($L76/100*BR$69)*(1-_xlfn.NORM.DIST((LN(($M76*EXP($L76/100*BR$69))/($K76))-$Q76*BR$69)/($R76*SQRT(BR$69)),0,1,TRUE)))*EXP(-0.07*BR$69)*(INDEX('3)tpx females'!CZ$57:CZ$107,MATCH('3) 2016 cases'!$P76,'3)tpx females'!$BB$57:$BB$107,0))+INDEX('3)tpx males'!CZ$57:CZ$107,MATCH($O76,'3)tpx males'!$BB$57:$BB$107,0))-(INDEX('3)tpx males'!CY$110:CY$160,MATCH($O76,'3)tpx males'!$BB$110:$BB$160,0))*INDEX('3)tpx females'!CY$111:CY$161,MATCH('3) 2016 cases'!$P76,'3)tpx females'!$BB$111:$BB$161,0))*(1-(EXP(-INDEX('3)tpx males'!CZ$4:CZ$54,MATCH($O76,'3)tpx males'!$BB$4:$BB$54,0)))*EXP(-INDEX('3)tpx females'!CZ$3:CZ$53,MATCH('3) 2016 cases'!$P76,'3)tpx females'!$BB$3:$BB$53,0))))))),0)</f>
        <v>0</v>
      </c>
      <c r="BS76" s="32">
        <f ca="1">IFERROR(($K76*EXP(BS$69*($Q76+0.5*($R76)^2))*_xlfn.NORM.DIST((LN(($M76*EXP($L76/100*BS$69))/($K76))-$Q76*BS$69)/($R76*SQRT(BS$69))-$R76*SQRT(BS$69),0,1,TRUE)+$M76*EXP($L76/100*BS$69)*(1-_xlfn.NORM.DIST((LN(($M76*EXP($L76/100*BS$69))/($K76))-$Q76*BS$69)/($R76*SQRT(BS$69)),0,1,TRUE)))*EXP(-0.07*BS$69)*(INDEX('3)tpx females'!DA$57:DA$107,MATCH('3) 2016 cases'!$P76,'3)tpx females'!$BB$57:$BB$107,0))+INDEX('3)tpx males'!DA$57:DA$107,MATCH($O76,'3)tpx males'!$BB$57:$BB$107,0))-(INDEX('3)tpx males'!CZ$110:CZ$160,MATCH($O76,'3)tpx males'!$BB$110:$BB$160,0))*INDEX('3)tpx females'!CZ$111:CZ$161,MATCH('3) 2016 cases'!$P76,'3)tpx females'!$BB$111:$BB$161,0))*(1-(EXP(-INDEX('3)tpx males'!DA$4:DA$54,MATCH($O76,'3)tpx males'!$BB$4:$BB$54,0)))*EXP(-INDEX('3)tpx females'!DA$3:DA$53,MATCH('3) 2016 cases'!$P76,'3)tpx females'!$BB$3:$BB$53,0))))))),0)</f>
        <v>0</v>
      </c>
      <c r="BU76" s="32">
        <f t="shared" si="121"/>
        <v>242985.33062335956</v>
      </c>
      <c r="BV76" s="32">
        <f t="shared" si="122"/>
        <v>227125.12423670469</v>
      </c>
      <c r="BW76" s="32">
        <f t="shared" si="123"/>
        <v>227693.64740515122</v>
      </c>
      <c r="BX76" s="32">
        <f t="shared" si="124"/>
        <v>228263.59365963525</v>
      </c>
      <c r="BY76" s="32">
        <f t="shared" si="125"/>
        <v>228834.96656232266</v>
      </c>
      <c r="BZ76" s="32">
        <f t="shared" si="126"/>
        <v>229407.7696842954</v>
      </c>
      <c r="CA76" s="32">
        <f t="shared" si="127"/>
        <v>229982.00660550417</v>
      </c>
      <c r="CB76" s="32">
        <f t="shared" si="128"/>
        <v>230557.68091273739</v>
      </c>
      <c r="CC76" s="32">
        <f t="shared" si="129"/>
        <v>231134.79617504153</v>
      </c>
      <c r="CD76" s="32">
        <f t="shared" si="130"/>
        <v>231713.35579125161</v>
      </c>
      <c r="CE76" s="32">
        <f t="shared" si="131"/>
        <v>232293.36241150819</v>
      </c>
      <c r="CF76" s="32">
        <f t="shared" si="132"/>
        <v>232874.81642163813</v>
      </c>
      <c r="CG76" s="32">
        <f t="shared" si="133"/>
        <v>233457.71294804424</v>
      </c>
      <c r="CH76" s="32">
        <f t="shared" si="134"/>
        <v>234042.03709812867</v>
      </c>
      <c r="CI76" s="32">
        <f t="shared" si="135"/>
        <v>234627.75759408719</v>
      </c>
      <c r="CJ76" s="32">
        <f t="shared" si="136"/>
        <v>235214.81937773086</v>
      </c>
      <c r="CK76" s="32">
        <f t="shared" si="137"/>
        <v>235803.13600431668</v>
      </c>
      <c r="CL76" s="32">
        <f t="shared" si="138"/>
        <v>236392.58266376171</v>
      </c>
      <c r="CM76" s="32">
        <f t="shared" si="139"/>
        <v>236982.990516855</v>
      </c>
      <c r="CN76" s="32">
        <f t="shared" si="140"/>
        <v>237574.14279475118</v>
      </c>
      <c r="CO76" s="32">
        <f t="shared" si="141"/>
        <v>238165.77285688653</v>
      </c>
      <c r="CP76" s="32">
        <f t="shared" si="142"/>
        <v>238757.56418459481</v>
      </c>
      <c r="CQ76" s="32">
        <f t="shared" si="143"/>
        <v>239349.15212780834</v>
      </c>
      <c r="CR76" s="32">
        <f t="shared" si="144"/>
        <v>239940.12712352641</v>
      </c>
      <c r="CS76" s="32">
        <f t="shared" si="145"/>
        <v>240530.03905923123</v>
      </c>
      <c r="CT76" s="32">
        <f t="shared" si="146"/>
        <v>241118.40244946914</v>
      </c>
      <c r="CU76" s="32">
        <f t="shared" si="147"/>
        <v>241704.7021163067</v>
      </c>
      <c r="CV76" s="32">
        <f t="shared" si="148"/>
        <v>242288.39910299939</v>
      </c>
      <c r="CW76" s="32">
        <f t="shared" si="149"/>
        <v>242868.93659621582</v>
      </c>
      <c r="CX76" s="32">
        <f t="shared" si="150"/>
        <v>243445.74567939452</v>
      </c>
      <c r="CY76" s="32">
        <f t="shared" si="151"/>
        <v>244018.25078431764</v>
      </c>
      <c r="CZ76" s="32">
        <f t="shared" si="152"/>
        <v>244585.87474755268</v>
      </c>
      <c r="DA76" s="32">
        <f t="shared" si="153"/>
        <v>245148.04341203347</v>
      </c>
      <c r="DB76" s="32">
        <f t="shared" si="154"/>
        <v>245704.18974156509</v>
      </c>
      <c r="DC76" s="32">
        <f t="shared" si="155"/>
        <v>246253.75743776077</v>
      </c>
      <c r="DD76" s="32">
        <f t="shared" si="156"/>
        <v>246796.20406549229</v>
      </c>
      <c r="DE76" s="32">
        <f t="shared" si="157"/>
        <v>247331.003705048</v>
      </c>
      <c r="DF76" s="32">
        <f t="shared" si="158"/>
        <v>247857.64915763133</v>
      </c>
      <c r="DG76" s="32">
        <f t="shared" si="159"/>
        <v>248375.65373628144</v>
      </c>
      <c r="DH76" s="32">
        <f t="shared" si="160"/>
        <v>248884.55267739057</v>
      </c>
      <c r="DI76" s="32">
        <f t="shared" si="161"/>
        <v>249383.9042092888</v>
      </c>
      <c r="DJ76" s="32">
        <f t="shared" si="162"/>
        <v>249873.29031430947</v>
      </c>
      <c r="DK76" s="32">
        <f t="shared" si="163"/>
        <v>250352.31721971888</v>
      </c>
      <c r="DL76" s="32">
        <f t="shared" si="164"/>
        <v>250820.61565119529</v>
      </c>
      <c r="DM76" s="32">
        <f t="shared" si="165"/>
        <v>251277.84088040562</v>
      </c>
      <c r="DN76" s="32">
        <f t="shared" si="166"/>
        <v>251723.67259583072</v>
      </c>
      <c r="DO76" s="32">
        <f t="shared" si="167"/>
        <v>252157.81462348948</v>
      </c>
      <c r="DP76" s="32">
        <f t="shared" si="168"/>
        <v>252579.99452167642</v>
      </c>
      <c r="DQ76" s="32">
        <f t="shared" si="169"/>
        <v>252989.96307136925</v>
      </c>
      <c r="DR76" s="32">
        <f t="shared" si="170"/>
        <v>253387.49368158731</v>
      </c>
      <c r="DT76" s="48">
        <f t="shared" si="171"/>
        <v>80</v>
      </c>
      <c r="DU76" s="48">
        <f t="shared" si="172"/>
        <v>80</v>
      </c>
      <c r="DV76" s="32">
        <f ca="1">INDEX('3)tpx males'!BD$57:BD$107,MATCH(DT76,'3)tpx males'!$BB$57:$BB$107,0))*INDEX('3)tpx females'!BD$57:BD$107,MATCH(DU76,'3)tpx females'!$BB$57:$BB$107,0))</f>
        <v>1.5473428939396809E-3</v>
      </c>
      <c r="DW76" s="32">
        <f t="shared" ca="1" si="173"/>
        <v>-375.98162467163934</v>
      </c>
      <c r="DX76" s="32">
        <f t="shared" ca="1" si="177"/>
        <v>0.99845265710606035</v>
      </c>
      <c r="DZ76" s="32">
        <f t="shared" ca="1" si="174"/>
        <v>-250613.8275861392</v>
      </c>
      <c r="EA76" s="32">
        <f t="shared" ca="1" si="175"/>
        <v>7628.4969627796381</v>
      </c>
      <c r="EB76" s="32">
        <f t="shared" ca="1" si="178"/>
        <v>11.803900566797511</v>
      </c>
      <c r="EC76" s="32">
        <f ca="1">EA76*'3) Value'!AN88</f>
        <v>0</v>
      </c>
      <c r="EE76" s="32">
        <f ca="1">IF(AND('3) Value'!AB88="Alive",'3) Value'!AE88="Alive"),'3) Value'!AM88+'3) 2016 cases'!DZ76,0)</f>
        <v>138.35966636738158</v>
      </c>
      <c r="EF76" s="32">
        <f>IF(OR(AND('3) Value'!AB88="Deceased",'3) Value'!AE88="Alive"),(AND('3) Value'!AB88="Alive",'3) Value'!AE88="Deceased"))),1,0)</f>
        <v>0</v>
      </c>
      <c r="EG76" s="32">
        <f>IF(EF76=1,'3) Value'!AM88+'3) 2016 cases'!DZ76,0)</f>
        <v>0</v>
      </c>
    </row>
    <row r="77" spans="2:137" x14ac:dyDescent="0.25">
      <c r="C77" s="32" t="s">
        <v>11</v>
      </c>
      <c r="D77" s="32" t="s">
        <v>14</v>
      </c>
      <c r="E77" s="49">
        <v>12871</v>
      </c>
      <c r="F77" s="32" t="s">
        <v>13</v>
      </c>
      <c r="G77" s="32" t="s">
        <v>12</v>
      </c>
      <c r="H77" s="49">
        <v>12901</v>
      </c>
      <c r="I77" s="32" t="s">
        <v>13</v>
      </c>
      <c r="J77" s="32" t="s">
        <v>20</v>
      </c>
      <c r="K77" s="52">
        <v>255000</v>
      </c>
      <c r="L77" s="52">
        <v>7.25</v>
      </c>
      <c r="M77" s="52">
        <v>34035</v>
      </c>
      <c r="O77" s="48">
        <f>ROUND(($B$1-H77)/365,0)</f>
        <v>81</v>
      </c>
      <c r="P77" s="32">
        <f>ROUND(($B$1-E77)/365,0)</f>
        <v>81</v>
      </c>
      <c r="Q77" s="32">
        <f>INDEX('2b)Working'!$I$61:$P$61,MATCH($J77,'2b)Working'!$I$60:$P$60,0))</f>
        <v>7.4552232955274328E-2</v>
      </c>
      <c r="R77" s="32">
        <f>INDEX('2b)Working'!$I$62:$P$62,MATCH($J77,'2b)Working'!$I$60:$P$60,0))</f>
        <v>6.4868498859960141E-2</v>
      </c>
      <c r="T77" s="9">
        <f t="shared" ca="1" si="176"/>
        <v>35076.462532175428</v>
      </c>
      <c r="U77" s="10"/>
      <c r="V77" s="32">
        <f ca="1">IFERROR(($K77*EXP(V$69*($Q77+0.5*($R77)^2))*_xlfn.NORM.DIST((LN(($M77*EXP($L77/100*V$69))/($K77))-$Q77*V$69)/($R77*SQRT(V$69))-$R77*SQRT(V$69),0,1,TRUE)+$M77*EXP($L77/100*V$69)*(1-_xlfn.NORM.DIST((LN(($M77*EXP($L77/100*V$69))/($K77))-$Q77*V$69)/($R77*SQRT(V$69)),0,1,TRUE)))*EXP(-0.07*V$69)*(INDEX('3)tpx females'!BD$57:BD$107,MATCH('3) 2016 cases'!$P77,'3)tpx females'!$BB$57:$BB$107,0))+INDEX('3)tpx males'!BD$57:BD$107,MATCH($O77,'3)tpx males'!$BB$57:$BB$107,0))-(INDEX('3)tpx males'!BC$110:BC$160,MATCH($O77,'3)tpx males'!$BB$110:$BB$160,0))*INDEX('3)tpx females'!BC$111:BC$161,MATCH('3) 2016 cases'!$P77,'3)tpx females'!$BB$111:$BB$161,0))*(1-(EXP(-INDEX('3)tpx males'!BD$4:BD$54,MATCH($O77,'3)tpx males'!$BB$4:$BB$54,0)))*EXP(-INDEX('3)tpx females'!BD$3:BD$53,MATCH('3) 2016 cases'!$P77,'3)tpx females'!$BB$3:$BB$53,0))))))),0)</f>
        <v>67.094062654225795</v>
      </c>
      <c r="W77" s="32">
        <f ca="1">IFERROR(($K77*EXP(W$69*($Q77+0.5*($R77)^2))*_xlfn.NORM.DIST((LN(($M77*EXP($L77/100*W$69))/($K77))-$Q77*W$69)/($R77*SQRT(W$69))-$R77*SQRT(W$69),0,1,TRUE)+$M77*EXP($L77/100*W$69)*(1-_xlfn.NORM.DIST((LN(($M77*EXP($L77/100*W$69))/($K77))-$Q77*W$69)/($R77*SQRT(W$69)),0,1,TRUE)))*EXP(-0.07*W$69)*(INDEX('3)tpx females'!BE$57:BE$107,MATCH('3) 2016 cases'!$P77,'3)tpx females'!$BB$57:$BB$107,0))+INDEX('3)tpx males'!BE$57:BE$107,MATCH($O77,'3)tpx males'!$BB$57:$BB$107,0))-(INDEX('3)tpx males'!BD$110:BD$160,MATCH($O77,'3)tpx males'!$BB$110:$BB$160,0))*INDEX('3)tpx females'!BD$111:BD$161,MATCH('3) 2016 cases'!$P77,'3)tpx females'!$BB$111:$BB$161,0))*(1-(EXP(-INDEX('3)tpx males'!BE$4:BE$54,MATCH($O77,'3)tpx males'!$BB$4:$BB$54,0)))*EXP(-INDEX('3)tpx females'!BE$3:BE$53,MATCH('3) 2016 cases'!$P77,'3)tpx females'!$BB$3:$BB$53,0))))))),0)</f>
        <v>229.94961860318767</v>
      </c>
      <c r="X77" s="32">
        <f ca="1">IFERROR(($K77*EXP(X$69*($Q77+0.5*($R77)^2))*_xlfn.NORM.DIST((LN(($M77*EXP($L77/100*X$69))/($K77))-$Q77*X$69)/($R77*SQRT(X$69))-$R77*SQRT(X$69),0,1,TRUE)+$M77*EXP($L77/100*X$69)*(1-_xlfn.NORM.DIST((LN(($M77*EXP($L77/100*X$69))/($K77))-$Q77*X$69)/($R77*SQRT(X$69)),0,1,TRUE)))*EXP(-0.07*X$69)*(INDEX('3)tpx females'!BF$57:BF$107,MATCH('3) 2016 cases'!$P77,'3)tpx females'!$BB$57:$BB$107,0))+INDEX('3)tpx males'!BF$57:BF$107,MATCH($O77,'3)tpx males'!$BB$57:$BB$107,0))-(INDEX('3)tpx males'!BE$110:BE$160,MATCH($O77,'3)tpx males'!$BB$110:$BB$160,0))*INDEX('3)tpx females'!BE$111:BE$161,MATCH('3) 2016 cases'!$P77,'3)tpx females'!$BB$111:$BB$161,0))*(1-(EXP(-INDEX('3)tpx males'!BF$4:BF$54,MATCH($O77,'3)tpx males'!$BB$4:$BB$54,0)))*EXP(-INDEX('3)tpx females'!BF$3:BF$53,MATCH('3) 2016 cases'!$P77,'3)tpx females'!$BB$3:$BB$53,0))))))),0)</f>
        <v>433.28895822224911</v>
      </c>
      <c r="Y77" s="32">
        <f ca="1">IFERROR(($K77*EXP(Y$69*($Q77+0.5*($R77)^2))*_xlfn.NORM.DIST((LN(($M77*EXP($L77/100*Y$69))/($K77))-$Q77*Y$69)/($R77*SQRT(Y$69))-$R77*SQRT(Y$69),0,1,TRUE)+$M77*EXP($L77/100*Y$69)*(1-_xlfn.NORM.DIST((LN(($M77*EXP($L77/100*Y$69))/($K77))-$Q77*Y$69)/($R77*SQRT(Y$69)),0,1,TRUE)))*EXP(-0.07*Y$69)*(INDEX('3)tpx females'!BG$57:BG$107,MATCH('3) 2016 cases'!$P77,'3)tpx females'!$BB$57:$BB$107,0))+INDEX('3)tpx males'!BG$57:BG$107,MATCH($O77,'3)tpx males'!$BB$57:$BB$107,0))-(INDEX('3)tpx males'!BF$110:BF$160,MATCH($O77,'3)tpx males'!$BB$110:$BB$160,0))*INDEX('3)tpx females'!BF$111:BF$161,MATCH('3) 2016 cases'!$P77,'3)tpx females'!$BB$111:$BB$161,0))*(1-(EXP(-INDEX('3)tpx males'!BG$4:BG$54,MATCH($O77,'3)tpx males'!$BB$4:$BB$54,0)))*EXP(-INDEX('3)tpx females'!BG$3:BG$53,MATCH('3) 2016 cases'!$P77,'3)tpx females'!$BB$3:$BB$53,0))))))),0)</f>
        <v>645.23243347855998</v>
      </c>
      <c r="Z77" s="32">
        <f ca="1">IFERROR(($K77*EXP(Z$69*($Q77+0.5*($R77)^2))*_xlfn.NORM.DIST((LN(($M77*EXP($L77/100*Z$69))/($K77))-$Q77*Z$69)/($R77*SQRT(Z$69))-$R77*SQRT(Z$69),0,1,TRUE)+$M77*EXP($L77/100*Z$69)*(1-_xlfn.NORM.DIST((LN(($M77*EXP($L77/100*Z$69))/($K77))-$Q77*Z$69)/($R77*SQRT(Z$69)),0,1,TRUE)))*EXP(-0.07*Z$69)*(INDEX('3)tpx females'!BH$57:BH$107,MATCH('3) 2016 cases'!$P77,'3)tpx females'!$BB$57:$BB$107,0))+INDEX('3)tpx males'!BH$57:BH$107,MATCH($O77,'3)tpx males'!$BB$57:$BB$107,0))-(INDEX('3)tpx males'!BG$110:BG$160,MATCH($O77,'3)tpx males'!$BB$110:$BB$160,0))*INDEX('3)tpx females'!BG$111:BG$161,MATCH('3) 2016 cases'!$P77,'3)tpx females'!$BB$111:$BB$161,0))*(1-(EXP(-INDEX('3)tpx males'!BH$4:BH$54,MATCH($O77,'3)tpx males'!$BB$4:$BB$54,0)))*EXP(-INDEX('3)tpx females'!BH$3:BH$53,MATCH('3) 2016 cases'!$P77,'3)tpx females'!$BB$3:$BB$53,0))))))),0)</f>
        <v>902.91743688763654</v>
      </c>
      <c r="AA77" s="32">
        <f ca="1">IFERROR(($K77*EXP(AA$69*($Q77+0.5*($R77)^2))*_xlfn.NORM.DIST((LN(($M77*EXP($L77/100*AA$69))/($K77))-$Q77*AA$69)/($R77*SQRT(AA$69))-$R77*SQRT(AA$69),0,1,TRUE)+$M77*EXP($L77/100*AA$69)*(1-_xlfn.NORM.DIST((LN(($M77*EXP($L77/100*AA$69))/($K77))-$Q77*AA$69)/($R77*SQRT(AA$69)),0,1,TRUE)))*EXP(-0.07*AA$69)*(INDEX('3)tpx females'!BI$57:BI$107,MATCH('3) 2016 cases'!$P77,'3)tpx females'!$BB$57:$BB$107,0))+INDEX('3)tpx males'!BI$57:BI$107,MATCH($O77,'3)tpx males'!$BB$57:$BB$107,0))-(INDEX('3)tpx males'!BH$110:BH$160,MATCH($O77,'3)tpx males'!$BB$110:$BB$160,0))*INDEX('3)tpx females'!BH$111:BH$161,MATCH('3) 2016 cases'!$P77,'3)tpx females'!$BB$111:$BB$161,0))*(1-(EXP(-INDEX('3)tpx males'!BI$4:BI$54,MATCH($O77,'3)tpx males'!$BB$4:$BB$54,0)))*EXP(-INDEX('3)tpx females'!BI$3:BI$53,MATCH('3) 2016 cases'!$P77,'3)tpx females'!$BB$3:$BB$53,0))))))),0)</f>
        <v>1257.5031071172416</v>
      </c>
      <c r="AB77" s="32">
        <f ca="1">IFERROR(($K77*EXP(AB$69*($Q77+0.5*($R77)^2))*_xlfn.NORM.DIST((LN(($M77*EXP($L77/100*AB$69))/($K77))-$Q77*AB$69)/($R77*SQRT(AB$69))-$R77*SQRT(AB$69),0,1,TRUE)+$M77*EXP($L77/100*AB$69)*(1-_xlfn.NORM.DIST((LN(($M77*EXP($L77/100*AB$69))/($K77))-$Q77*AB$69)/($R77*SQRT(AB$69)),0,1,TRUE)))*EXP(-0.07*AB$69)*(INDEX('3)tpx females'!BJ$57:BJ$107,MATCH('3) 2016 cases'!$P77,'3)tpx females'!$BB$57:$BB$107,0))+INDEX('3)tpx males'!BJ$57:BJ$107,MATCH($O77,'3)tpx males'!$BB$57:$BB$107,0))-(INDEX('3)tpx males'!BI$110:BI$160,MATCH($O77,'3)tpx males'!$BB$110:$BB$160,0))*INDEX('3)tpx females'!BI$111:BI$161,MATCH('3) 2016 cases'!$P77,'3)tpx females'!$BB$111:$BB$161,0))*(1-(EXP(-INDEX('3)tpx males'!BJ$4:BJ$54,MATCH($O77,'3)tpx males'!$BB$4:$BB$54,0)))*EXP(-INDEX('3)tpx females'!BJ$3:BJ$53,MATCH('3) 2016 cases'!$P77,'3)tpx females'!$BB$3:$BB$53,0))))))),0)</f>
        <v>1515.8333879619061</v>
      </c>
      <c r="AC77" s="32">
        <f ca="1">IFERROR(($K77*EXP(AC$69*($Q77+0.5*($R77)^2))*_xlfn.NORM.DIST((LN(($M77*EXP($L77/100*AC$69))/($K77))-$Q77*AC$69)/($R77*SQRT(AC$69))-$R77*SQRT(AC$69),0,1,TRUE)+$M77*EXP($L77/100*AC$69)*(1-_xlfn.NORM.DIST((LN(($M77*EXP($L77/100*AC$69))/($K77))-$Q77*AC$69)/($R77*SQRT(AC$69)),0,1,TRUE)))*EXP(-0.07*AC$69)*(INDEX('3)tpx females'!BK$57:BK$107,MATCH('3) 2016 cases'!$P77,'3)tpx females'!$BB$57:$BB$107,0))+INDEX('3)tpx males'!BK$57:BK$107,MATCH($O77,'3)tpx males'!$BB$57:$BB$107,0))-(INDEX('3)tpx males'!BJ$110:BJ$160,MATCH($O77,'3)tpx males'!$BB$110:$BB$160,0))*INDEX('3)tpx females'!BJ$111:BJ$161,MATCH('3) 2016 cases'!$P77,'3)tpx females'!$BB$111:$BB$161,0))*(1-(EXP(-INDEX('3)tpx males'!BK$4:BK$54,MATCH($O77,'3)tpx males'!$BB$4:$BB$54,0)))*EXP(-INDEX('3)tpx females'!BK$3:BK$53,MATCH('3) 2016 cases'!$P77,'3)tpx females'!$BB$3:$BB$53,0))))))),0)</f>
        <v>1870.0267162198031</v>
      </c>
      <c r="AD77" s="32">
        <f ca="1">IFERROR(($K77*EXP(AD$69*($Q77+0.5*($R77)^2))*_xlfn.NORM.DIST((LN(($M77*EXP($L77/100*AD$69))/($K77))-$Q77*AD$69)/($R77*SQRT(AD$69))-$R77*SQRT(AD$69),0,1,TRUE)+$M77*EXP($L77/100*AD$69)*(1-_xlfn.NORM.DIST((LN(($M77*EXP($L77/100*AD$69))/($K77))-$Q77*AD$69)/($R77*SQRT(AD$69)),0,1,TRUE)))*EXP(-0.07*AD$69)*(INDEX('3)tpx females'!BL$57:BL$107,MATCH('3) 2016 cases'!$P77,'3)tpx females'!$BB$57:$BB$107,0))+INDEX('3)tpx males'!BL$57:BL$107,MATCH($O77,'3)tpx males'!$BB$57:$BB$107,0))-(INDEX('3)tpx males'!BK$110:BK$160,MATCH($O77,'3)tpx males'!$BB$110:$BB$160,0))*INDEX('3)tpx females'!BK$111:BK$161,MATCH('3) 2016 cases'!$P77,'3)tpx females'!$BB$111:$BB$161,0))*(1-(EXP(-INDEX('3)tpx males'!BL$4:BL$54,MATCH($O77,'3)tpx males'!$BB$4:$BB$54,0)))*EXP(-INDEX('3)tpx females'!BL$3:BL$53,MATCH('3) 2016 cases'!$P77,'3)tpx females'!$BB$3:$BB$53,0))))))),0)</f>
        <v>2307.3818904679069</v>
      </c>
      <c r="AE77" s="32">
        <f ca="1">IFERROR(($K77*EXP(AE$69*($Q77+0.5*($R77)^2))*_xlfn.NORM.DIST((LN(($M77*EXP($L77/100*AE$69))/($K77))-$Q77*AE$69)/($R77*SQRT(AE$69))-$R77*SQRT(AE$69),0,1,TRUE)+$M77*EXP($L77/100*AE$69)*(1-_xlfn.NORM.DIST((LN(($M77*EXP($L77/100*AE$69))/($K77))-$Q77*AE$69)/($R77*SQRT(AE$69)),0,1,TRUE)))*EXP(-0.07*AE$69)*(INDEX('3)tpx females'!BM$57:BM$107,MATCH('3) 2016 cases'!$P77,'3)tpx females'!$BB$57:$BB$107,0))+INDEX('3)tpx males'!BM$57:BM$107,MATCH($O77,'3)tpx males'!$BB$57:$BB$107,0))-(INDEX('3)tpx males'!BL$110:BL$160,MATCH($O77,'3)tpx males'!$BB$110:$BB$160,0))*INDEX('3)tpx females'!BL$111:BL$161,MATCH('3) 2016 cases'!$P77,'3)tpx females'!$BB$111:$BB$161,0))*(1-(EXP(-INDEX('3)tpx males'!BM$4:BM$54,MATCH($O77,'3)tpx males'!$BB$4:$BB$54,0)))*EXP(-INDEX('3)tpx females'!BM$3:BM$53,MATCH('3) 2016 cases'!$P77,'3)tpx females'!$BB$3:$BB$53,0))))))),0)</f>
        <v>2560.4596599442007</v>
      </c>
      <c r="AF77" s="32">
        <f ca="1">IFERROR(($K77*EXP(AF$69*($Q77+0.5*($R77)^2))*_xlfn.NORM.DIST((LN(($M77*EXP($L77/100*AF$69))/($K77))-$Q77*AF$69)/($R77*SQRT(AF$69))-$R77*SQRT(AF$69),0,1,TRUE)+$M77*EXP($L77/100*AF$69)*(1-_xlfn.NORM.DIST((LN(($M77*EXP($L77/100*AF$69))/($K77))-$Q77*AF$69)/($R77*SQRT(AF$69)),0,1,TRUE)))*EXP(-0.07*AF$69)*(INDEX('3)tpx females'!BN$57:BN$107,MATCH('3) 2016 cases'!$P77,'3)tpx females'!$BB$57:$BB$107,0))+INDEX('3)tpx males'!BN$57:BN$107,MATCH($O77,'3)tpx males'!$BB$57:$BB$107,0))-(INDEX('3)tpx males'!BM$110:BM$160,MATCH($O77,'3)tpx males'!$BB$110:$BB$160,0))*INDEX('3)tpx females'!BM$111:BM$161,MATCH('3) 2016 cases'!$P77,'3)tpx females'!$BB$111:$BB$161,0))*(1-(EXP(-INDEX('3)tpx males'!BN$4:BN$54,MATCH($O77,'3)tpx males'!$BB$4:$BB$54,0)))*EXP(-INDEX('3)tpx females'!BN$3:BN$53,MATCH('3) 2016 cases'!$P77,'3)tpx females'!$BB$3:$BB$53,0))))))),0)</f>
        <v>2733.2103747235624</v>
      </c>
      <c r="AG77" s="32">
        <f ca="1">IFERROR(($K77*EXP(AG$69*($Q77+0.5*($R77)^2))*_xlfn.NORM.DIST((LN(($M77*EXP($L77/100*AG$69))/($K77))-$Q77*AG$69)/($R77*SQRT(AG$69))-$R77*SQRT(AG$69),0,1,TRUE)+$M77*EXP($L77/100*AG$69)*(1-_xlfn.NORM.DIST((LN(($M77*EXP($L77/100*AG$69))/($K77))-$Q77*AG$69)/($R77*SQRT(AG$69)),0,1,TRUE)))*EXP(-0.07*AG$69)*(INDEX('3)tpx females'!BO$57:BO$107,MATCH('3) 2016 cases'!$P77,'3)tpx females'!$BB$57:$BB$107,0))+INDEX('3)tpx males'!BO$57:BO$107,MATCH($O77,'3)tpx males'!$BB$57:$BB$107,0))-(INDEX('3)tpx males'!BN$110:BN$160,MATCH($O77,'3)tpx males'!$BB$110:$BB$160,0))*INDEX('3)tpx females'!BN$111:BN$161,MATCH('3) 2016 cases'!$P77,'3)tpx females'!$BB$111:$BB$161,0))*(1-(EXP(-INDEX('3)tpx males'!BO$4:BO$54,MATCH($O77,'3)tpx males'!$BB$4:$BB$54,0)))*EXP(-INDEX('3)tpx females'!BO$3:BO$53,MATCH('3) 2016 cases'!$P77,'3)tpx females'!$BB$3:$BB$53,0))))))),0)</f>
        <v>2722.211315485772</v>
      </c>
      <c r="AH77" s="32">
        <f ca="1">IFERROR(($K77*EXP(AH$69*($Q77+0.5*($R77)^2))*_xlfn.NORM.DIST((LN(($M77*EXP($L77/100*AH$69))/($K77))-$Q77*AH$69)/($R77*SQRT(AH$69))-$R77*SQRT(AH$69),0,1,TRUE)+$M77*EXP($L77/100*AH$69)*(1-_xlfn.NORM.DIST((LN(($M77*EXP($L77/100*AH$69))/($K77))-$Q77*AH$69)/($R77*SQRT(AH$69)),0,1,TRUE)))*EXP(-0.07*AH$69)*(INDEX('3)tpx females'!BP$57:BP$107,MATCH('3) 2016 cases'!$P77,'3)tpx females'!$BB$57:$BB$107,0))+INDEX('3)tpx males'!BP$57:BP$107,MATCH($O77,'3)tpx males'!$BB$57:$BB$107,0))-(INDEX('3)tpx males'!BO$110:BO$160,MATCH($O77,'3)tpx males'!$BB$110:$BB$160,0))*INDEX('3)tpx females'!BO$111:BO$161,MATCH('3) 2016 cases'!$P77,'3)tpx females'!$BB$111:$BB$161,0))*(1-(EXP(-INDEX('3)tpx males'!BP$4:BP$54,MATCH($O77,'3)tpx males'!$BB$4:$BB$54,0)))*EXP(-INDEX('3)tpx females'!BP$3:BP$53,MATCH('3) 2016 cases'!$P77,'3)tpx females'!$BB$3:$BB$53,0))))))),0)</f>
        <v>2793.6381150401198</v>
      </c>
      <c r="AI77" s="32">
        <f ca="1">IFERROR(($K77*EXP(AI$69*($Q77+0.5*($R77)^2))*_xlfn.NORM.DIST((LN(($M77*EXP($L77/100*AI$69))/($K77))-$Q77*AI$69)/($R77*SQRT(AI$69))-$R77*SQRT(AI$69),0,1,TRUE)+$M77*EXP($L77/100*AI$69)*(1-_xlfn.NORM.DIST((LN(($M77*EXP($L77/100*AI$69))/($K77))-$Q77*AI$69)/($R77*SQRT(AI$69)),0,1,TRUE)))*EXP(-0.07*AI$69)*(INDEX('3)tpx females'!BQ$57:BQ$107,MATCH('3) 2016 cases'!$P77,'3)tpx females'!$BB$57:$BB$107,0))+INDEX('3)tpx males'!BQ$57:BQ$107,MATCH($O77,'3)tpx males'!$BB$57:$BB$107,0))-(INDEX('3)tpx males'!BP$110:BP$160,MATCH($O77,'3)tpx males'!$BB$110:$BB$160,0))*INDEX('3)tpx females'!BP$111:BP$161,MATCH('3) 2016 cases'!$P77,'3)tpx females'!$BB$111:$BB$161,0))*(1-(EXP(-INDEX('3)tpx males'!BQ$4:BQ$54,MATCH($O77,'3)tpx males'!$BB$4:$BB$54,0)))*EXP(-INDEX('3)tpx females'!BQ$3:BQ$53,MATCH('3) 2016 cases'!$P77,'3)tpx females'!$BB$3:$BB$53,0))))))),0)</f>
        <v>2816.6649076633985</v>
      </c>
      <c r="AJ77" s="32">
        <f ca="1">IFERROR(($K77*EXP(AJ$69*($Q77+0.5*($R77)^2))*_xlfn.NORM.DIST((LN(($M77*EXP($L77/100*AJ$69))/($K77))-$Q77*AJ$69)/($R77*SQRT(AJ$69))-$R77*SQRT(AJ$69),0,1,TRUE)+$M77*EXP($L77/100*AJ$69)*(1-_xlfn.NORM.DIST((LN(($M77*EXP($L77/100*AJ$69))/($K77))-$Q77*AJ$69)/($R77*SQRT(AJ$69)),0,1,TRUE)))*EXP(-0.07*AJ$69)*(INDEX('3)tpx females'!BR$57:BR$107,MATCH('3) 2016 cases'!$P77,'3)tpx females'!$BB$57:$BB$107,0))+INDEX('3)tpx males'!BR$57:BR$107,MATCH($O77,'3)tpx males'!$BB$57:$BB$107,0))-(INDEX('3)tpx males'!BQ$110:BQ$160,MATCH($O77,'3)tpx males'!$BB$110:$BB$160,0))*INDEX('3)tpx females'!BQ$111:BQ$161,MATCH('3) 2016 cases'!$P77,'3)tpx females'!$BB$111:$BB$161,0))*(1-(EXP(-INDEX('3)tpx males'!BR$4:BR$54,MATCH($O77,'3)tpx males'!$BB$4:$BB$54,0)))*EXP(-INDEX('3)tpx females'!BR$3:BR$53,MATCH('3) 2016 cases'!$P77,'3)tpx females'!$BB$3:$BB$53,0))))))),0)</f>
        <v>2559.5055177524828</v>
      </c>
      <c r="AK77" s="32">
        <f ca="1">IFERROR(($K77*EXP(AK$69*($Q77+0.5*($R77)^2))*_xlfn.NORM.DIST((LN(($M77*EXP($L77/100*AK$69))/($K77))-$Q77*AK$69)/($R77*SQRT(AK$69))-$R77*SQRT(AK$69),0,1,TRUE)+$M77*EXP($L77/100*AK$69)*(1-_xlfn.NORM.DIST((LN(($M77*EXP($L77/100*AK$69))/($K77))-$Q77*AK$69)/($R77*SQRT(AK$69)),0,1,TRUE)))*EXP(-0.07*AK$69)*(INDEX('3)tpx females'!BS$57:BS$107,MATCH('3) 2016 cases'!$P77,'3)tpx females'!$BB$57:$BB$107,0))+INDEX('3)tpx males'!BS$57:BS$107,MATCH($O77,'3)tpx males'!$BB$57:$BB$107,0))-(INDEX('3)tpx males'!BR$110:BR$160,MATCH($O77,'3)tpx males'!$BB$110:$BB$160,0))*INDEX('3)tpx females'!BR$111:BR$161,MATCH('3) 2016 cases'!$P77,'3)tpx females'!$BB$111:$BB$161,0))*(1-(EXP(-INDEX('3)tpx males'!BS$4:BS$54,MATCH($O77,'3)tpx males'!$BB$4:$BB$54,0)))*EXP(-INDEX('3)tpx females'!BS$3:BS$53,MATCH('3) 2016 cases'!$P77,'3)tpx females'!$BB$3:$BB$53,0))))))),0)</f>
        <v>2281.5668178267561</v>
      </c>
      <c r="AL77" s="32">
        <f ca="1">IFERROR(($K77*EXP(AL$69*($Q77+0.5*($R77)^2))*_xlfn.NORM.DIST((LN(($M77*EXP($L77/100*AL$69))/($K77))-$Q77*AL$69)/($R77*SQRT(AL$69))-$R77*SQRT(AL$69),0,1,TRUE)+$M77*EXP($L77/100*AL$69)*(1-_xlfn.NORM.DIST((LN(($M77*EXP($L77/100*AL$69))/($K77))-$Q77*AL$69)/($R77*SQRT(AL$69)),0,1,TRUE)))*EXP(-0.07*AL$69)*(INDEX('3)tpx females'!BT$57:BT$107,MATCH('3) 2016 cases'!$P77,'3)tpx females'!$BB$57:$BB$107,0))+INDEX('3)tpx males'!BT$57:BT$107,MATCH($O77,'3)tpx males'!$BB$57:$BB$107,0))-(INDEX('3)tpx males'!BS$110:BS$160,MATCH($O77,'3)tpx males'!$BB$110:$BB$160,0))*INDEX('3)tpx females'!BS$111:BS$161,MATCH('3) 2016 cases'!$P77,'3)tpx females'!$BB$111:$BB$161,0))*(1-(EXP(-INDEX('3)tpx males'!BT$4:BT$54,MATCH($O77,'3)tpx males'!$BB$4:$BB$54,0)))*EXP(-INDEX('3)tpx females'!BT$3:BT$53,MATCH('3) 2016 cases'!$P77,'3)tpx females'!$BB$3:$BB$53,0))))))),0)</f>
        <v>1945.8047181662776</v>
      </c>
      <c r="AM77" s="32">
        <f ca="1">IFERROR(($K77*EXP(AM$69*($Q77+0.5*($R77)^2))*_xlfn.NORM.DIST((LN(($M77*EXP($L77/100*AM$69))/($K77))-$Q77*AM$69)/($R77*SQRT(AM$69))-$R77*SQRT(AM$69),0,1,TRUE)+$M77*EXP($L77/100*AM$69)*(1-_xlfn.NORM.DIST((LN(($M77*EXP($L77/100*AM$69))/($K77))-$Q77*AM$69)/($R77*SQRT(AM$69)),0,1,TRUE)))*EXP(-0.07*AM$69)*(INDEX('3)tpx females'!BU$57:BU$107,MATCH('3) 2016 cases'!$P77,'3)tpx females'!$BB$57:$BB$107,0))+INDEX('3)tpx males'!BU$57:BU$107,MATCH($O77,'3)tpx males'!$BB$57:$BB$107,0))-(INDEX('3)tpx males'!BT$110:BT$160,MATCH($O77,'3)tpx males'!$BB$110:$BB$160,0))*INDEX('3)tpx females'!BT$111:BT$161,MATCH('3) 2016 cases'!$P77,'3)tpx females'!$BB$111:$BB$161,0))*(1-(EXP(-INDEX('3)tpx males'!BU$4:BU$54,MATCH($O77,'3)tpx males'!$BB$4:$BB$54,0)))*EXP(-INDEX('3)tpx females'!BU$3:BU$53,MATCH('3) 2016 cases'!$P77,'3)tpx females'!$BB$3:$BB$53,0))))))),0)</f>
        <v>1582.6915295398956</v>
      </c>
      <c r="AN77" s="32">
        <f ca="1">IFERROR(($K77*EXP(AN$69*($Q77+0.5*($R77)^2))*_xlfn.NORM.DIST((LN(($M77*EXP($L77/100*AN$69))/($K77))-$Q77*AN$69)/($R77*SQRT(AN$69))-$R77*SQRT(AN$69),0,1,TRUE)+$M77*EXP($L77/100*AN$69)*(1-_xlfn.NORM.DIST((LN(($M77*EXP($L77/100*AN$69))/($K77))-$Q77*AN$69)/($R77*SQRT(AN$69)),0,1,TRUE)))*EXP(-0.07*AN$69)*(INDEX('3)tpx females'!BV$57:BV$107,MATCH('3) 2016 cases'!$P77,'3)tpx females'!$BB$57:$BB$107,0))+INDEX('3)tpx males'!BV$57:BV$107,MATCH($O77,'3)tpx males'!$BB$57:$BB$107,0))-(INDEX('3)tpx males'!BU$110:BU$160,MATCH($O77,'3)tpx males'!$BB$110:$BB$160,0))*INDEX('3)tpx females'!BU$111:BU$161,MATCH('3) 2016 cases'!$P77,'3)tpx females'!$BB$111:$BB$161,0))*(1-(EXP(-INDEX('3)tpx males'!BV$4:BV$54,MATCH($O77,'3)tpx males'!$BB$4:$BB$54,0)))*EXP(-INDEX('3)tpx females'!BV$3:BV$53,MATCH('3) 2016 cases'!$P77,'3)tpx females'!$BB$3:$BB$53,0))))))),0)</f>
        <v>1230.6843417533109</v>
      </c>
      <c r="AO77" s="32">
        <f ca="1">IFERROR(($K77*EXP(AO$69*($Q77+0.5*($R77)^2))*_xlfn.NORM.DIST((LN(($M77*EXP($L77/100*AO$69))/($K77))-$Q77*AO$69)/($R77*SQRT(AO$69))-$R77*SQRT(AO$69),0,1,TRUE)+$M77*EXP($L77/100*AO$69)*(1-_xlfn.NORM.DIST((LN(($M77*EXP($L77/100*AO$69))/($K77))-$Q77*AO$69)/($R77*SQRT(AO$69)),0,1,TRUE)))*EXP(-0.07*AO$69)*(INDEX('3)tpx females'!BW$57:BW$107,MATCH('3) 2016 cases'!$P77,'3)tpx females'!$BB$57:$BB$107,0))+INDEX('3)tpx males'!BW$57:BW$107,MATCH($O77,'3)tpx males'!$BB$57:$BB$107,0))-(INDEX('3)tpx males'!BV$110:BV$160,MATCH($O77,'3)tpx males'!$BB$110:$BB$160,0))*INDEX('3)tpx females'!BV$111:BV$161,MATCH('3) 2016 cases'!$P77,'3)tpx females'!$BB$111:$BB$161,0))*(1-(EXP(-INDEX('3)tpx males'!BW$4:BW$54,MATCH($O77,'3)tpx males'!$BB$4:$BB$54,0)))*EXP(-INDEX('3)tpx females'!BW$3:BW$53,MATCH('3) 2016 cases'!$P77,'3)tpx females'!$BB$3:$BB$53,0))))))),0)</f>
        <v>909.29769648335105</v>
      </c>
      <c r="AP77" s="32">
        <f ca="1">IFERROR(($K77*EXP(AP$69*($Q77+0.5*($R77)^2))*_xlfn.NORM.DIST((LN(($M77*EXP($L77/100*AP$69))/($K77))-$Q77*AP$69)/($R77*SQRT(AP$69))-$R77*SQRT(AP$69),0,1,TRUE)+$M77*EXP($L77/100*AP$69)*(1-_xlfn.NORM.DIST((LN(($M77*EXP($L77/100*AP$69))/($K77))-$Q77*AP$69)/($R77*SQRT(AP$69)),0,1,TRUE)))*EXP(-0.07*AP$69)*(INDEX('3)tpx females'!BX$57:BX$107,MATCH('3) 2016 cases'!$P77,'3)tpx females'!$BB$57:$BB$107,0))+INDEX('3)tpx males'!BX$57:BX$107,MATCH($O77,'3)tpx males'!$BB$57:$BB$107,0))-(INDEX('3)tpx males'!BW$110:BW$160,MATCH($O77,'3)tpx males'!$BB$110:$BB$160,0))*INDEX('3)tpx females'!BW$111:BW$161,MATCH('3) 2016 cases'!$P77,'3)tpx females'!$BB$111:$BB$161,0))*(1-(EXP(-INDEX('3)tpx males'!BX$4:BX$54,MATCH($O77,'3)tpx males'!$BB$4:$BB$54,0)))*EXP(-INDEX('3)tpx females'!BX$3:BX$53,MATCH('3) 2016 cases'!$P77,'3)tpx females'!$BB$3:$BB$53,0))))))),0)</f>
        <v>641.83880986490772</v>
      </c>
      <c r="AQ77" s="32">
        <f ca="1">IFERROR(($K77*EXP(AQ$69*($Q77+0.5*($R77)^2))*_xlfn.NORM.DIST((LN(($M77*EXP($L77/100*AQ$69))/($K77))-$Q77*AQ$69)/($R77*SQRT(AQ$69))-$R77*SQRT(AQ$69),0,1,TRUE)+$M77*EXP($L77/100*AQ$69)*(1-_xlfn.NORM.DIST((LN(($M77*EXP($L77/100*AQ$69))/($K77))-$Q77*AQ$69)/($R77*SQRT(AQ$69)),0,1,TRUE)))*EXP(-0.07*AQ$69)*(INDEX('3)tpx females'!BY$57:BY$107,MATCH('3) 2016 cases'!$P77,'3)tpx females'!$BB$57:$BB$107,0))+INDEX('3)tpx males'!BY$57:BY$107,MATCH($O77,'3)tpx males'!$BB$57:$BB$107,0))-(INDEX('3)tpx males'!BX$110:BX$160,MATCH($O77,'3)tpx males'!$BB$110:$BB$160,0))*INDEX('3)tpx females'!BX$111:BX$161,MATCH('3) 2016 cases'!$P77,'3)tpx females'!$BB$111:$BB$161,0))*(1-(EXP(-INDEX('3)tpx males'!BY$4:BY$54,MATCH($O77,'3)tpx males'!$BB$4:$BB$54,0)))*EXP(-INDEX('3)tpx females'!BY$3:BY$53,MATCH('3) 2016 cases'!$P77,'3)tpx females'!$BB$3:$BB$53,0))))))),0)</f>
        <v>431.02900606553072</v>
      </c>
      <c r="AR77" s="32">
        <f ca="1">IFERROR(($K77*EXP(AR$69*($Q77+0.5*($R77)^2))*_xlfn.NORM.DIST((LN(($M77*EXP($L77/100*AR$69))/($K77))-$Q77*AR$69)/($R77*SQRT(AR$69))-$R77*SQRT(AR$69),0,1,TRUE)+$M77*EXP($L77/100*AR$69)*(1-_xlfn.NORM.DIST((LN(($M77*EXP($L77/100*AR$69))/($K77))-$Q77*AR$69)/($R77*SQRT(AR$69)),0,1,TRUE)))*EXP(-0.07*AR$69)*(INDEX('3)tpx females'!BZ$57:BZ$107,MATCH('3) 2016 cases'!$P77,'3)tpx females'!$BB$57:$BB$107,0))+INDEX('3)tpx males'!BZ$57:BZ$107,MATCH($O77,'3)tpx males'!$BB$57:$BB$107,0))-(INDEX('3)tpx males'!BY$110:BY$160,MATCH($O77,'3)tpx males'!$BB$110:$BB$160,0))*INDEX('3)tpx females'!BY$111:BY$161,MATCH('3) 2016 cases'!$P77,'3)tpx females'!$BB$111:$BB$161,0))*(1-(EXP(-INDEX('3)tpx males'!BZ$4:BZ$54,MATCH($O77,'3)tpx males'!$BB$4:$BB$54,0)))*EXP(-INDEX('3)tpx females'!BZ$3:BZ$53,MATCH('3) 2016 cases'!$P77,'3)tpx females'!$BB$3:$BB$53,0))))))),0)</f>
        <v>273.7399152950988</v>
      </c>
      <c r="AS77" s="32">
        <f ca="1">IFERROR(($K77*EXP(AS$69*($Q77+0.5*($R77)^2))*_xlfn.NORM.DIST((LN(($M77*EXP($L77/100*AS$69))/($K77))-$Q77*AS$69)/($R77*SQRT(AS$69))-$R77*SQRT(AS$69),0,1,TRUE)+$M77*EXP($L77/100*AS$69)*(1-_xlfn.NORM.DIST((LN(($M77*EXP($L77/100*AS$69))/($K77))-$Q77*AS$69)/($R77*SQRT(AS$69)),0,1,TRUE)))*EXP(-0.07*AS$69)*(INDEX('3)tpx females'!CA$57:CA$107,MATCH('3) 2016 cases'!$P77,'3)tpx females'!$BB$57:$BB$107,0))+INDEX('3)tpx males'!CA$57:CA$107,MATCH($O77,'3)tpx males'!$BB$57:$BB$107,0))-(INDEX('3)tpx males'!BZ$110:BZ$160,MATCH($O77,'3)tpx males'!$BB$110:$BB$160,0))*INDEX('3)tpx females'!BZ$111:BZ$161,MATCH('3) 2016 cases'!$P77,'3)tpx females'!$BB$111:$BB$161,0))*(1-(EXP(-INDEX('3)tpx males'!CA$4:CA$54,MATCH($O77,'3)tpx males'!$BB$4:$BB$54,0)))*EXP(-INDEX('3)tpx females'!CA$3:CA$53,MATCH('3) 2016 cases'!$P77,'3)tpx females'!$BB$3:$BB$53,0))))))),0)</f>
        <v>166.96217659348801</v>
      </c>
      <c r="AT77" s="32">
        <f ca="1">IFERROR(($K77*EXP(AT$69*($Q77+0.5*($R77)^2))*_xlfn.NORM.DIST((LN(($M77*EXP($L77/100*AT$69))/($K77))-$Q77*AT$69)/($R77*SQRT(AT$69))-$R77*SQRT(AT$69),0,1,TRUE)+$M77*EXP($L77/100*AT$69)*(1-_xlfn.NORM.DIST((LN(($M77*EXP($L77/100*AT$69))/($K77))-$Q77*AT$69)/($R77*SQRT(AT$69)),0,1,TRUE)))*EXP(-0.07*AT$69)*(INDEX('3)tpx females'!CB$57:CB$107,MATCH('3) 2016 cases'!$P77,'3)tpx females'!$BB$57:$BB$107,0))+INDEX('3)tpx males'!CB$57:CB$107,MATCH($O77,'3)tpx males'!$BB$57:$BB$107,0))-(INDEX('3)tpx males'!CA$110:CA$160,MATCH($O77,'3)tpx males'!$BB$110:$BB$160,0))*INDEX('3)tpx females'!CA$111:CA$161,MATCH('3) 2016 cases'!$P77,'3)tpx females'!$BB$111:$BB$161,0))*(1-(EXP(-INDEX('3)tpx males'!CB$4:CB$54,MATCH($O77,'3)tpx males'!$BB$4:$BB$54,0)))*EXP(-INDEX('3)tpx females'!CB$3:CB$53,MATCH('3) 2016 cases'!$P77,'3)tpx females'!$BB$3:$BB$53,0))))))),0)</f>
        <v>96.163503525369279</v>
      </c>
      <c r="AU77" s="32">
        <f ca="1">IFERROR(($K77*EXP(AU$69*($Q77+0.5*($R77)^2))*_xlfn.NORM.DIST((LN(($M77*EXP($L77/100*AU$69))/($K77))-$Q77*AU$69)/($R77*SQRT(AU$69))-$R77*SQRT(AU$69),0,1,TRUE)+$M77*EXP($L77/100*AU$69)*(1-_xlfn.NORM.DIST((LN(($M77*EXP($L77/100*AU$69))/($K77))-$Q77*AU$69)/($R77*SQRT(AU$69)),0,1,TRUE)))*EXP(-0.07*AU$69)*(INDEX('3)tpx females'!CC$57:CC$107,MATCH('3) 2016 cases'!$P77,'3)tpx females'!$BB$57:$BB$107,0))+INDEX('3)tpx males'!CC$57:CC$107,MATCH($O77,'3)tpx males'!$BB$57:$BB$107,0))-(INDEX('3)tpx males'!CB$110:CB$160,MATCH($O77,'3)tpx males'!$BB$110:$BB$160,0))*INDEX('3)tpx females'!CB$111:CB$161,MATCH('3) 2016 cases'!$P77,'3)tpx females'!$BB$111:$BB$161,0))*(1-(EXP(-INDEX('3)tpx males'!CC$4:CC$54,MATCH($O77,'3)tpx males'!$BB$4:$BB$54,0)))*EXP(-INDEX('3)tpx females'!CC$3:CC$53,MATCH('3) 2016 cases'!$P77,'3)tpx females'!$BB$3:$BB$53,0))))))),0)</f>
        <v>52.301568948276426</v>
      </c>
      <c r="AV77" s="32">
        <f ca="1">IFERROR(($K77*EXP(AV$69*($Q77+0.5*($R77)^2))*_xlfn.NORM.DIST((LN(($M77*EXP($L77/100*AV$69))/($K77))-$Q77*AV$69)/($R77*SQRT(AV$69))-$R77*SQRT(AV$69),0,1,TRUE)+$M77*EXP($L77/100*AV$69)*(1-_xlfn.NORM.DIST((LN(($M77*EXP($L77/100*AV$69))/($K77))-$Q77*AV$69)/($R77*SQRT(AV$69)),0,1,TRUE)))*EXP(-0.07*AV$69)*(INDEX('3)tpx females'!CD$57:CD$107,MATCH('3) 2016 cases'!$P77,'3)tpx females'!$BB$57:$BB$107,0))+INDEX('3)tpx males'!CD$57:CD$107,MATCH($O77,'3)tpx males'!$BB$57:$BB$107,0))-(INDEX('3)tpx males'!CC$110:CC$160,MATCH($O77,'3)tpx males'!$BB$110:$BB$160,0))*INDEX('3)tpx females'!CC$111:CC$161,MATCH('3) 2016 cases'!$P77,'3)tpx females'!$BB$111:$BB$161,0))*(1-(EXP(-INDEX('3)tpx males'!CD$4:CD$54,MATCH($O77,'3)tpx males'!$BB$4:$BB$54,0)))*EXP(-INDEX('3)tpx females'!CD$3:CD$53,MATCH('3) 2016 cases'!$P77,'3)tpx females'!$BB$3:$BB$53,0))))))),0)</f>
        <v>28.243672187084748</v>
      </c>
      <c r="AW77" s="32">
        <f ca="1">IFERROR(($K77*EXP(AW$69*($Q77+0.5*($R77)^2))*_xlfn.NORM.DIST((LN(($M77*EXP($L77/100*AW$69))/($K77))-$Q77*AW$69)/($R77*SQRT(AW$69))-$R77*SQRT(AW$69),0,1,TRUE)+$M77*EXP($L77/100*AW$69)*(1-_xlfn.NORM.DIST((LN(($M77*EXP($L77/100*AW$69))/($K77))-$Q77*AW$69)/($R77*SQRT(AW$69)),0,1,TRUE)))*EXP(-0.07*AW$69)*(INDEX('3)tpx females'!CE$57:CE$107,MATCH('3) 2016 cases'!$P77,'3)tpx females'!$BB$57:$BB$107,0))+INDEX('3)tpx males'!CE$57:CE$107,MATCH($O77,'3)tpx males'!$BB$57:$BB$107,0))-(INDEX('3)tpx males'!CD$110:CD$160,MATCH($O77,'3)tpx males'!$BB$110:$BB$160,0))*INDEX('3)tpx females'!CD$111:CD$161,MATCH('3) 2016 cases'!$P77,'3)tpx females'!$BB$111:$BB$161,0))*(1-(EXP(-INDEX('3)tpx males'!CE$4:CE$54,MATCH($O77,'3)tpx males'!$BB$4:$BB$54,0)))*EXP(-INDEX('3)tpx females'!CE$3:CE$53,MATCH('3) 2016 cases'!$P77,'3)tpx females'!$BB$3:$BB$53,0))))))),0)</f>
        <v>14.523663248243576</v>
      </c>
      <c r="AX77" s="32">
        <f ca="1">IFERROR(($K77*EXP(AX$69*($Q77+0.5*($R77)^2))*_xlfn.NORM.DIST((LN(($M77*EXP($L77/100*AX$69))/($K77))-$Q77*AX$69)/($R77*SQRT(AX$69))-$R77*SQRT(AX$69),0,1,TRUE)+$M77*EXP($L77/100*AX$69)*(1-_xlfn.NORM.DIST((LN(($M77*EXP($L77/100*AX$69))/($K77))-$Q77*AX$69)/($R77*SQRT(AX$69)),0,1,TRUE)))*EXP(-0.07*AX$69)*(INDEX('3)tpx females'!CF$57:CF$107,MATCH('3) 2016 cases'!$P77,'3)tpx females'!$BB$57:$BB$107,0))+INDEX('3)tpx males'!CF$57:CF$107,MATCH($O77,'3)tpx males'!$BB$57:$BB$107,0))-(INDEX('3)tpx males'!CE$110:CE$160,MATCH($O77,'3)tpx males'!$BB$110:$BB$160,0))*INDEX('3)tpx females'!CE$111:CE$161,MATCH('3) 2016 cases'!$P77,'3)tpx females'!$BB$111:$BB$161,0))*(1-(EXP(-INDEX('3)tpx males'!CF$4:CF$54,MATCH($O77,'3)tpx males'!$BB$4:$BB$54,0)))*EXP(-INDEX('3)tpx females'!CF$3:CF$53,MATCH('3) 2016 cases'!$P77,'3)tpx females'!$BB$3:$BB$53,0))))))),0)</f>
        <v>6.6976104555868963</v>
      </c>
      <c r="AY77" s="32">
        <f ca="1">IFERROR(($K77*EXP(AY$69*($Q77+0.5*($R77)^2))*_xlfn.NORM.DIST((LN(($M77*EXP($L77/100*AY$69))/($K77))-$Q77*AY$69)/($R77*SQRT(AY$69))-$R77*SQRT(AY$69),0,1,TRUE)+$M77*EXP($L77/100*AY$69)*(1-_xlfn.NORM.DIST((LN(($M77*EXP($L77/100*AY$69))/($K77))-$Q77*AY$69)/($R77*SQRT(AY$69)),0,1,TRUE)))*EXP(-0.07*AY$69)*(INDEX('3)tpx females'!CG$57:CG$107,MATCH('3) 2016 cases'!$P77,'3)tpx females'!$BB$57:$BB$107,0))+INDEX('3)tpx males'!CG$57:CG$107,MATCH($O77,'3)tpx males'!$BB$57:$BB$107,0))-(INDEX('3)tpx males'!CF$110:CF$160,MATCH($O77,'3)tpx males'!$BB$110:$BB$160,0))*INDEX('3)tpx females'!CF$111:CF$161,MATCH('3) 2016 cases'!$P77,'3)tpx females'!$BB$111:$BB$161,0))*(1-(EXP(-INDEX('3)tpx males'!CG$4:CG$54,MATCH($O77,'3)tpx males'!$BB$4:$BB$54,0)))*EXP(-INDEX('3)tpx females'!CG$3:CG$53,MATCH('3) 2016 cases'!$P77,'3)tpx females'!$BB$3:$BB$53,0))))))),0)</f>
        <v>0</v>
      </c>
      <c r="AZ77" s="32">
        <f ca="1">IFERROR(($K77*EXP(AZ$69*($Q77+0.5*($R77)^2))*_xlfn.NORM.DIST((LN(($M77*EXP($L77/100*AZ$69))/($K77))-$Q77*AZ$69)/($R77*SQRT(AZ$69))-$R77*SQRT(AZ$69),0,1,TRUE)+$M77*EXP($L77/100*AZ$69)*(1-_xlfn.NORM.DIST((LN(($M77*EXP($L77/100*AZ$69))/($K77))-$Q77*AZ$69)/($R77*SQRT(AZ$69)),0,1,TRUE)))*EXP(-0.07*AZ$69)*(INDEX('3)tpx females'!CH$57:CH$107,MATCH('3) 2016 cases'!$P77,'3)tpx females'!$BB$57:$BB$107,0))+INDEX('3)tpx males'!CH$57:CH$107,MATCH($O77,'3)tpx males'!$BB$57:$BB$107,0))-(INDEX('3)tpx males'!CG$110:CG$160,MATCH($O77,'3)tpx males'!$BB$110:$BB$160,0))*INDEX('3)tpx females'!CG$111:CG$161,MATCH('3) 2016 cases'!$P77,'3)tpx females'!$BB$111:$BB$161,0))*(1-(EXP(-INDEX('3)tpx males'!CH$4:CH$54,MATCH($O77,'3)tpx males'!$BB$4:$BB$54,0)))*EXP(-INDEX('3)tpx females'!CH$3:CH$53,MATCH('3) 2016 cases'!$P77,'3)tpx females'!$BB$3:$BB$53,0))))))),0)</f>
        <v>0</v>
      </c>
      <c r="BA77" s="32">
        <f ca="1">IFERROR(($K77*EXP(BA$69*($Q77+0.5*($R77)^2))*_xlfn.NORM.DIST((LN(($M77*EXP($L77/100*BA$69))/($K77))-$Q77*BA$69)/($R77*SQRT(BA$69))-$R77*SQRT(BA$69),0,1,TRUE)+$M77*EXP($L77/100*BA$69)*(1-_xlfn.NORM.DIST((LN(($M77*EXP($L77/100*BA$69))/($K77))-$Q77*BA$69)/($R77*SQRT(BA$69)),0,1,TRUE)))*EXP(-0.07*BA$69)*(INDEX('3)tpx females'!CI$57:CI$107,MATCH('3) 2016 cases'!$P77,'3)tpx females'!$BB$57:$BB$107,0))+INDEX('3)tpx males'!CI$57:CI$107,MATCH($O77,'3)tpx males'!$BB$57:$BB$107,0))-(INDEX('3)tpx males'!CH$110:CH$160,MATCH($O77,'3)tpx males'!$BB$110:$BB$160,0))*INDEX('3)tpx females'!CH$111:CH$161,MATCH('3) 2016 cases'!$P77,'3)tpx females'!$BB$111:$BB$161,0))*(1-(EXP(-INDEX('3)tpx males'!CI$4:CI$54,MATCH($O77,'3)tpx males'!$BB$4:$BB$54,0)))*EXP(-INDEX('3)tpx females'!CI$3:CI$53,MATCH('3) 2016 cases'!$P77,'3)tpx females'!$BB$3:$BB$53,0))))))),0)</f>
        <v>0</v>
      </c>
      <c r="BB77" s="32">
        <f ca="1">IFERROR(($K77*EXP(BB$69*($Q77+0.5*($R77)^2))*_xlfn.NORM.DIST((LN(($M77*EXP($L77/100*BB$69))/($K77))-$Q77*BB$69)/($R77*SQRT(BB$69))-$R77*SQRT(BB$69),0,1,TRUE)+$M77*EXP($L77/100*BB$69)*(1-_xlfn.NORM.DIST((LN(($M77*EXP($L77/100*BB$69))/($K77))-$Q77*BB$69)/($R77*SQRT(BB$69)),0,1,TRUE)))*EXP(-0.07*BB$69)*(INDEX('3)tpx females'!CJ$57:CJ$107,MATCH('3) 2016 cases'!$P77,'3)tpx females'!$BB$57:$BB$107,0))+INDEX('3)tpx males'!CJ$57:CJ$107,MATCH($O77,'3)tpx males'!$BB$57:$BB$107,0))-(INDEX('3)tpx males'!CI$110:CI$160,MATCH($O77,'3)tpx males'!$BB$110:$BB$160,0))*INDEX('3)tpx females'!CI$111:CI$161,MATCH('3) 2016 cases'!$P77,'3)tpx females'!$BB$111:$BB$161,0))*(1-(EXP(-INDEX('3)tpx males'!CJ$4:CJ$54,MATCH($O77,'3)tpx males'!$BB$4:$BB$54,0)))*EXP(-INDEX('3)tpx females'!CJ$3:CJ$53,MATCH('3) 2016 cases'!$P77,'3)tpx females'!$BB$3:$BB$53,0))))))),0)</f>
        <v>0</v>
      </c>
      <c r="BC77" s="32">
        <f ca="1">IFERROR(($K77*EXP(BC$69*($Q77+0.5*($R77)^2))*_xlfn.NORM.DIST((LN(($M77*EXP($L77/100*BC$69))/($K77))-$Q77*BC$69)/($R77*SQRT(BC$69))-$R77*SQRT(BC$69),0,1,TRUE)+$M77*EXP($L77/100*BC$69)*(1-_xlfn.NORM.DIST((LN(($M77*EXP($L77/100*BC$69))/($K77))-$Q77*BC$69)/($R77*SQRT(BC$69)),0,1,TRUE)))*EXP(-0.07*BC$69)*(INDEX('3)tpx females'!CK$57:CK$107,MATCH('3) 2016 cases'!$P77,'3)tpx females'!$BB$57:$BB$107,0))+INDEX('3)tpx males'!CK$57:CK$107,MATCH($O77,'3)tpx males'!$BB$57:$BB$107,0))-(INDEX('3)tpx males'!CJ$110:CJ$160,MATCH($O77,'3)tpx males'!$BB$110:$BB$160,0))*INDEX('3)tpx females'!CJ$111:CJ$161,MATCH('3) 2016 cases'!$P77,'3)tpx females'!$BB$111:$BB$161,0))*(1-(EXP(-INDEX('3)tpx males'!CK$4:CK$54,MATCH($O77,'3)tpx males'!$BB$4:$BB$54,0)))*EXP(-INDEX('3)tpx females'!CK$3:CK$53,MATCH('3) 2016 cases'!$P77,'3)tpx females'!$BB$3:$BB$53,0))))))),0)</f>
        <v>0</v>
      </c>
      <c r="BD77" s="32">
        <f ca="1">IFERROR(($K77*EXP(BD$69*($Q77+0.5*($R77)^2))*_xlfn.NORM.DIST((LN(($M77*EXP($L77/100*BD$69))/($K77))-$Q77*BD$69)/($R77*SQRT(BD$69))-$R77*SQRT(BD$69),0,1,TRUE)+$M77*EXP($L77/100*BD$69)*(1-_xlfn.NORM.DIST((LN(($M77*EXP($L77/100*BD$69))/($K77))-$Q77*BD$69)/($R77*SQRT(BD$69)),0,1,TRUE)))*EXP(-0.07*BD$69)*(INDEX('3)tpx females'!CL$57:CL$107,MATCH('3) 2016 cases'!$P77,'3)tpx females'!$BB$57:$BB$107,0))+INDEX('3)tpx males'!CL$57:CL$107,MATCH($O77,'3)tpx males'!$BB$57:$BB$107,0))-(INDEX('3)tpx males'!CK$110:CK$160,MATCH($O77,'3)tpx males'!$BB$110:$BB$160,0))*INDEX('3)tpx females'!CK$111:CK$161,MATCH('3) 2016 cases'!$P77,'3)tpx females'!$BB$111:$BB$161,0))*(1-(EXP(-INDEX('3)tpx males'!CL$4:CL$54,MATCH($O77,'3)tpx males'!$BB$4:$BB$54,0)))*EXP(-INDEX('3)tpx females'!CL$3:CL$53,MATCH('3) 2016 cases'!$P77,'3)tpx females'!$BB$3:$BB$53,0))))))),0)</f>
        <v>0</v>
      </c>
      <c r="BE77" s="32">
        <f ca="1">IFERROR(($K77*EXP(BE$69*($Q77+0.5*($R77)^2))*_xlfn.NORM.DIST((LN(($M77*EXP($L77/100*BE$69))/($K77))-$Q77*BE$69)/($R77*SQRT(BE$69))-$R77*SQRT(BE$69),0,1,TRUE)+$M77*EXP($L77/100*BE$69)*(1-_xlfn.NORM.DIST((LN(($M77*EXP($L77/100*BE$69))/($K77))-$Q77*BE$69)/($R77*SQRT(BE$69)),0,1,TRUE)))*EXP(-0.07*BE$69)*(INDEX('3)tpx females'!CM$57:CM$107,MATCH('3) 2016 cases'!$P77,'3)tpx females'!$BB$57:$BB$107,0))+INDEX('3)tpx males'!CM$57:CM$107,MATCH($O77,'3)tpx males'!$BB$57:$BB$107,0))-(INDEX('3)tpx males'!CL$110:CL$160,MATCH($O77,'3)tpx males'!$BB$110:$BB$160,0))*INDEX('3)tpx females'!CL$111:CL$161,MATCH('3) 2016 cases'!$P77,'3)tpx females'!$BB$111:$BB$161,0))*(1-(EXP(-INDEX('3)tpx males'!CM$4:CM$54,MATCH($O77,'3)tpx males'!$BB$4:$BB$54,0)))*EXP(-INDEX('3)tpx females'!CM$3:CM$53,MATCH('3) 2016 cases'!$P77,'3)tpx females'!$BB$3:$BB$53,0))))))),0)</f>
        <v>0</v>
      </c>
      <c r="BF77" s="32">
        <f ca="1">IFERROR(($K77*EXP(BF$69*($Q77+0.5*($R77)^2))*_xlfn.NORM.DIST((LN(($M77*EXP($L77/100*BF$69))/($K77))-$Q77*BF$69)/($R77*SQRT(BF$69))-$R77*SQRT(BF$69),0,1,TRUE)+$M77*EXP($L77/100*BF$69)*(1-_xlfn.NORM.DIST((LN(($M77*EXP($L77/100*BF$69))/($K77))-$Q77*BF$69)/($R77*SQRT(BF$69)),0,1,TRUE)))*EXP(-0.07*BF$69)*(INDEX('3)tpx females'!CN$57:CN$107,MATCH('3) 2016 cases'!$P77,'3)tpx females'!$BB$57:$BB$107,0))+INDEX('3)tpx males'!CN$57:CN$107,MATCH($O77,'3)tpx males'!$BB$57:$BB$107,0))-(INDEX('3)tpx males'!CM$110:CM$160,MATCH($O77,'3)tpx males'!$BB$110:$BB$160,0))*INDEX('3)tpx females'!CM$111:CM$161,MATCH('3) 2016 cases'!$P77,'3)tpx females'!$BB$111:$BB$161,0))*(1-(EXP(-INDEX('3)tpx males'!CN$4:CN$54,MATCH($O77,'3)tpx males'!$BB$4:$BB$54,0)))*EXP(-INDEX('3)tpx females'!CN$3:CN$53,MATCH('3) 2016 cases'!$P77,'3)tpx females'!$BB$3:$BB$53,0))))))),0)</f>
        <v>0</v>
      </c>
      <c r="BG77" s="32">
        <f ca="1">IFERROR(($K77*EXP(BG$69*($Q77+0.5*($R77)^2))*_xlfn.NORM.DIST((LN(($M77*EXP($L77/100*BG$69))/($K77))-$Q77*BG$69)/($R77*SQRT(BG$69))-$R77*SQRT(BG$69),0,1,TRUE)+$M77*EXP($L77/100*BG$69)*(1-_xlfn.NORM.DIST((LN(($M77*EXP($L77/100*BG$69))/($K77))-$Q77*BG$69)/($R77*SQRT(BG$69)),0,1,TRUE)))*EXP(-0.07*BG$69)*(INDEX('3)tpx females'!CO$57:CO$107,MATCH('3) 2016 cases'!$P77,'3)tpx females'!$BB$57:$BB$107,0))+INDEX('3)tpx males'!CO$57:CO$107,MATCH($O77,'3)tpx males'!$BB$57:$BB$107,0))-(INDEX('3)tpx males'!CN$110:CN$160,MATCH($O77,'3)tpx males'!$BB$110:$BB$160,0))*INDEX('3)tpx females'!CN$111:CN$161,MATCH('3) 2016 cases'!$P77,'3)tpx females'!$BB$111:$BB$161,0))*(1-(EXP(-INDEX('3)tpx males'!CO$4:CO$54,MATCH($O77,'3)tpx males'!$BB$4:$BB$54,0)))*EXP(-INDEX('3)tpx females'!CO$3:CO$53,MATCH('3) 2016 cases'!$P77,'3)tpx females'!$BB$3:$BB$53,0))))))),0)</f>
        <v>0</v>
      </c>
      <c r="BH77" s="32">
        <f ca="1">IFERROR(($K77*EXP(BH$69*($Q77+0.5*($R77)^2))*_xlfn.NORM.DIST((LN(($M77*EXP($L77/100*BH$69))/($K77))-$Q77*BH$69)/($R77*SQRT(BH$69))-$R77*SQRT(BH$69),0,1,TRUE)+$M77*EXP($L77/100*BH$69)*(1-_xlfn.NORM.DIST((LN(($M77*EXP($L77/100*BH$69))/($K77))-$Q77*BH$69)/($R77*SQRT(BH$69)),0,1,TRUE)))*EXP(-0.07*BH$69)*(INDEX('3)tpx females'!CP$57:CP$107,MATCH('3) 2016 cases'!$P77,'3)tpx females'!$BB$57:$BB$107,0))+INDEX('3)tpx males'!CP$57:CP$107,MATCH($O77,'3)tpx males'!$BB$57:$BB$107,0))-(INDEX('3)tpx males'!CO$110:CO$160,MATCH($O77,'3)tpx males'!$BB$110:$BB$160,0))*INDEX('3)tpx females'!CO$111:CO$161,MATCH('3) 2016 cases'!$P77,'3)tpx females'!$BB$111:$BB$161,0))*(1-(EXP(-INDEX('3)tpx males'!CP$4:CP$54,MATCH($O77,'3)tpx males'!$BB$4:$BB$54,0)))*EXP(-INDEX('3)tpx females'!CP$3:CP$53,MATCH('3) 2016 cases'!$P77,'3)tpx females'!$BB$3:$BB$53,0))))))),0)</f>
        <v>0</v>
      </c>
      <c r="BI77" s="32">
        <f ca="1">IFERROR(($K77*EXP(BI$69*($Q77+0.5*($R77)^2))*_xlfn.NORM.DIST((LN(($M77*EXP($L77/100*BI$69))/($K77))-$Q77*BI$69)/($R77*SQRT(BI$69))-$R77*SQRT(BI$69),0,1,TRUE)+$M77*EXP($L77/100*BI$69)*(1-_xlfn.NORM.DIST((LN(($M77*EXP($L77/100*BI$69))/($K77))-$Q77*BI$69)/($R77*SQRT(BI$69)),0,1,TRUE)))*EXP(-0.07*BI$69)*(INDEX('3)tpx females'!CQ$57:CQ$107,MATCH('3) 2016 cases'!$P77,'3)tpx females'!$BB$57:$BB$107,0))+INDEX('3)tpx males'!CQ$57:CQ$107,MATCH($O77,'3)tpx males'!$BB$57:$BB$107,0))-(INDEX('3)tpx males'!CP$110:CP$160,MATCH($O77,'3)tpx males'!$BB$110:$BB$160,0))*INDEX('3)tpx females'!CP$111:CP$161,MATCH('3) 2016 cases'!$P77,'3)tpx females'!$BB$111:$BB$161,0))*(1-(EXP(-INDEX('3)tpx males'!CQ$4:CQ$54,MATCH($O77,'3)tpx males'!$BB$4:$BB$54,0)))*EXP(-INDEX('3)tpx females'!CQ$3:CQ$53,MATCH('3) 2016 cases'!$P77,'3)tpx females'!$BB$3:$BB$53,0))))))),0)</f>
        <v>0</v>
      </c>
      <c r="BJ77" s="32">
        <f ca="1">IFERROR(($K77*EXP(BJ$69*($Q77+0.5*($R77)^2))*_xlfn.NORM.DIST((LN(($M77*EXP($L77/100*BJ$69))/($K77))-$Q77*BJ$69)/($R77*SQRT(BJ$69))-$R77*SQRT(BJ$69),0,1,TRUE)+$M77*EXP($L77/100*BJ$69)*(1-_xlfn.NORM.DIST((LN(($M77*EXP($L77/100*BJ$69))/($K77))-$Q77*BJ$69)/($R77*SQRT(BJ$69)),0,1,TRUE)))*EXP(-0.07*BJ$69)*(INDEX('3)tpx females'!CR$57:CR$107,MATCH('3) 2016 cases'!$P77,'3)tpx females'!$BB$57:$BB$107,0))+INDEX('3)tpx males'!CR$57:CR$107,MATCH($O77,'3)tpx males'!$BB$57:$BB$107,0))-(INDEX('3)tpx males'!CQ$110:CQ$160,MATCH($O77,'3)tpx males'!$BB$110:$BB$160,0))*INDEX('3)tpx females'!CQ$111:CQ$161,MATCH('3) 2016 cases'!$P77,'3)tpx females'!$BB$111:$BB$161,0))*(1-(EXP(-INDEX('3)tpx males'!CR$4:CR$54,MATCH($O77,'3)tpx males'!$BB$4:$BB$54,0)))*EXP(-INDEX('3)tpx females'!CR$3:CR$53,MATCH('3) 2016 cases'!$P77,'3)tpx females'!$BB$3:$BB$53,0))))))),0)</f>
        <v>0</v>
      </c>
      <c r="BK77" s="32">
        <f ca="1">IFERROR(($K77*EXP(BK$69*($Q77+0.5*($R77)^2))*_xlfn.NORM.DIST((LN(($M77*EXP($L77/100*BK$69))/($K77))-$Q77*BK$69)/($R77*SQRT(BK$69))-$R77*SQRT(BK$69),0,1,TRUE)+$M77*EXP($L77/100*BK$69)*(1-_xlfn.NORM.DIST((LN(($M77*EXP($L77/100*BK$69))/($K77))-$Q77*BK$69)/($R77*SQRT(BK$69)),0,1,TRUE)))*EXP(-0.07*BK$69)*(INDEX('3)tpx females'!CS$57:CS$107,MATCH('3) 2016 cases'!$P77,'3)tpx females'!$BB$57:$BB$107,0))+INDEX('3)tpx males'!CS$57:CS$107,MATCH($O77,'3)tpx males'!$BB$57:$BB$107,0))-(INDEX('3)tpx males'!CR$110:CR$160,MATCH($O77,'3)tpx males'!$BB$110:$BB$160,0))*INDEX('3)tpx females'!CR$111:CR$161,MATCH('3) 2016 cases'!$P77,'3)tpx females'!$BB$111:$BB$161,0))*(1-(EXP(-INDEX('3)tpx males'!CS$4:CS$54,MATCH($O77,'3)tpx males'!$BB$4:$BB$54,0)))*EXP(-INDEX('3)tpx females'!CS$3:CS$53,MATCH('3) 2016 cases'!$P77,'3)tpx females'!$BB$3:$BB$53,0))))))),0)</f>
        <v>0</v>
      </c>
      <c r="BL77" s="32">
        <f ca="1">IFERROR(($K77*EXP(BL$69*($Q77+0.5*($R77)^2))*_xlfn.NORM.DIST((LN(($M77*EXP($L77/100*BL$69))/($K77))-$Q77*BL$69)/($R77*SQRT(BL$69))-$R77*SQRT(BL$69),0,1,TRUE)+$M77*EXP($L77/100*BL$69)*(1-_xlfn.NORM.DIST((LN(($M77*EXP($L77/100*BL$69))/($K77))-$Q77*BL$69)/($R77*SQRT(BL$69)),0,1,TRUE)))*EXP(-0.07*BL$69)*(INDEX('3)tpx females'!CT$57:CT$107,MATCH('3) 2016 cases'!$P77,'3)tpx females'!$BB$57:$BB$107,0))+INDEX('3)tpx males'!CT$57:CT$107,MATCH($O77,'3)tpx males'!$BB$57:$BB$107,0))-(INDEX('3)tpx males'!CS$110:CS$160,MATCH($O77,'3)tpx males'!$BB$110:$BB$160,0))*INDEX('3)tpx females'!CS$111:CS$161,MATCH('3) 2016 cases'!$P77,'3)tpx females'!$BB$111:$BB$161,0))*(1-(EXP(-INDEX('3)tpx males'!CT$4:CT$54,MATCH($O77,'3)tpx males'!$BB$4:$BB$54,0)))*EXP(-INDEX('3)tpx females'!CT$3:CT$53,MATCH('3) 2016 cases'!$P77,'3)tpx females'!$BB$3:$BB$53,0))))))),0)</f>
        <v>0</v>
      </c>
      <c r="BM77" s="32">
        <f ca="1">IFERROR(($K77*EXP(BM$69*($Q77+0.5*($R77)^2))*_xlfn.NORM.DIST((LN(($M77*EXP($L77/100*BM$69))/($K77))-$Q77*BM$69)/($R77*SQRT(BM$69))-$R77*SQRT(BM$69),0,1,TRUE)+$M77*EXP($L77/100*BM$69)*(1-_xlfn.NORM.DIST((LN(($M77*EXP($L77/100*BM$69))/($K77))-$Q77*BM$69)/($R77*SQRT(BM$69)),0,1,TRUE)))*EXP(-0.07*BM$69)*(INDEX('3)tpx females'!CU$57:CU$107,MATCH('3) 2016 cases'!$P77,'3)tpx females'!$BB$57:$BB$107,0))+INDEX('3)tpx males'!CU$57:CU$107,MATCH($O77,'3)tpx males'!$BB$57:$BB$107,0))-(INDEX('3)tpx males'!CT$110:CT$160,MATCH($O77,'3)tpx males'!$BB$110:$BB$160,0))*INDEX('3)tpx females'!CT$111:CT$161,MATCH('3) 2016 cases'!$P77,'3)tpx females'!$BB$111:$BB$161,0))*(1-(EXP(-INDEX('3)tpx males'!CU$4:CU$54,MATCH($O77,'3)tpx males'!$BB$4:$BB$54,0)))*EXP(-INDEX('3)tpx females'!CU$3:CU$53,MATCH('3) 2016 cases'!$P77,'3)tpx females'!$BB$3:$BB$53,0))))))),0)</f>
        <v>0</v>
      </c>
      <c r="BN77" s="32">
        <f ca="1">IFERROR(($K77*EXP(BN$69*($Q77+0.5*($R77)^2))*_xlfn.NORM.DIST((LN(($M77*EXP($L77/100*BN$69))/($K77))-$Q77*BN$69)/($R77*SQRT(BN$69))-$R77*SQRT(BN$69),0,1,TRUE)+$M77*EXP($L77/100*BN$69)*(1-_xlfn.NORM.DIST((LN(($M77*EXP($L77/100*BN$69))/($K77))-$Q77*BN$69)/($R77*SQRT(BN$69)),0,1,TRUE)))*EXP(-0.07*BN$69)*(INDEX('3)tpx females'!CV$57:CV$107,MATCH('3) 2016 cases'!$P77,'3)tpx females'!$BB$57:$BB$107,0))+INDEX('3)tpx males'!CV$57:CV$107,MATCH($O77,'3)tpx males'!$BB$57:$BB$107,0))-(INDEX('3)tpx males'!CU$110:CU$160,MATCH($O77,'3)tpx males'!$BB$110:$BB$160,0))*INDEX('3)tpx females'!CU$111:CU$161,MATCH('3) 2016 cases'!$P77,'3)tpx females'!$BB$111:$BB$161,0))*(1-(EXP(-INDEX('3)tpx males'!CV$4:CV$54,MATCH($O77,'3)tpx males'!$BB$4:$BB$54,0)))*EXP(-INDEX('3)tpx females'!CV$3:CV$53,MATCH('3) 2016 cases'!$P77,'3)tpx females'!$BB$3:$BB$53,0))))))),0)</f>
        <v>0</v>
      </c>
      <c r="BO77" s="32">
        <f ca="1">IFERROR(($K77*EXP(BO$69*($Q77+0.5*($R77)^2))*_xlfn.NORM.DIST((LN(($M77*EXP($L77/100*BO$69))/($K77))-$Q77*BO$69)/($R77*SQRT(BO$69))-$R77*SQRT(BO$69),0,1,TRUE)+$M77*EXP($L77/100*BO$69)*(1-_xlfn.NORM.DIST((LN(($M77*EXP($L77/100*BO$69))/($K77))-$Q77*BO$69)/($R77*SQRT(BO$69)),0,1,TRUE)))*EXP(-0.07*BO$69)*(INDEX('3)tpx females'!CW$57:CW$107,MATCH('3) 2016 cases'!$P77,'3)tpx females'!$BB$57:$BB$107,0))+INDEX('3)tpx males'!CW$57:CW$107,MATCH($O77,'3)tpx males'!$BB$57:$BB$107,0))-(INDEX('3)tpx males'!CV$110:CV$160,MATCH($O77,'3)tpx males'!$BB$110:$BB$160,0))*INDEX('3)tpx females'!CV$111:CV$161,MATCH('3) 2016 cases'!$P77,'3)tpx females'!$BB$111:$BB$161,0))*(1-(EXP(-INDEX('3)tpx males'!CW$4:CW$54,MATCH($O77,'3)tpx males'!$BB$4:$BB$54,0)))*EXP(-INDEX('3)tpx females'!CW$3:CW$53,MATCH('3) 2016 cases'!$P77,'3)tpx females'!$BB$3:$BB$53,0))))))),0)</f>
        <v>0</v>
      </c>
      <c r="BP77" s="32">
        <f ca="1">IFERROR(($K77*EXP(BP$69*($Q77+0.5*($R77)^2))*_xlfn.NORM.DIST((LN(($M77*EXP($L77/100*BP$69))/($K77))-$Q77*BP$69)/($R77*SQRT(BP$69))-$R77*SQRT(BP$69),0,1,TRUE)+$M77*EXP($L77/100*BP$69)*(1-_xlfn.NORM.DIST((LN(($M77*EXP($L77/100*BP$69))/($K77))-$Q77*BP$69)/($R77*SQRT(BP$69)),0,1,TRUE)))*EXP(-0.07*BP$69)*(INDEX('3)tpx females'!CX$57:CX$107,MATCH('3) 2016 cases'!$P77,'3)tpx females'!$BB$57:$BB$107,0))+INDEX('3)tpx males'!CX$57:CX$107,MATCH($O77,'3)tpx males'!$BB$57:$BB$107,0))-(INDEX('3)tpx males'!CW$110:CW$160,MATCH($O77,'3)tpx males'!$BB$110:$BB$160,0))*INDEX('3)tpx females'!CW$111:CW$161,MATCH('3) 2016 cases'!$P77,'3)tpx females'!$BB$111:$BB$161,0))*(1-(EXP(-INDEX('3)tpx males'!CX$4:CX$54,MATCH($O77,'3)tpx males'!$BB$4:$BB$54,0)))*EXP(-INDEX('3)tpx females'!CX$3:CX$53,MATCH('3) 2016 cases'!$P77,'3)tpx females'!$BB$3:$BB$53,0))))))),0)</f>
        <v>0</v>
      </c>
      <c r="BQ77" s="32">
        <f ca="1">IFERROR(($K77*EXP(BQ$69*($Q77+0.5*($R77)^2))*_xlfn.NORM.DIST((LN(($M77*EXP($L77/100*BQ$69))/($K77))-$Q77*BQ$69)/($R77*SQRT(BQ$69))-$R77*SQRT(BQ$69),0,1,TRUE)+$M77*EXP($L77/100*BQ$69)*(1-_xlfn.NORM.DIST((LN(($M77*EXP($L77/100*BQ$69))/($K77))-$Q77*BQ$69)/($R77*SQRT(BQ$69)),0,1,TRUE)))*EXP(-0.07*BQ$69)*(INDEX('3)tpx females'!CY$57:CY$107,MATCH('3) 2016 cases'!$P77,'3)tpx females'!$BB$57:$BB$107,0))+INDEX('3)tpx males'!CY$57:CY$107,MATCH($O77,'3)tpx males'!$BB$57:$BB$107,0))-(INDEX('3)tpx males'!CX$110:CX$160,MATCH($O77,'3)tpx males'!$BB$110:$BB$160,0))*INDEX('3)tpx females'!CX$111:CX$161,MATCH('3) 2016 cases'!$P77,'3)tpx females'!$BB$111:$BB$161,0))*(1-(EXP(-INDEX('3)tpx males'!CY$4:CY$54,MATCH($O77,'3)tpx males'!$BB$4:$BB$54,0)))*EXP(-INDEX('3)tpx females'!CY$3:CY$53,MATCH('3) 2016 cases'!$P77,'3)tpx females'!$BB$3:$BB$53,0))))))),0)</f>
        <v>0</v>
      </c>
      <c r="BR77" s="32">
        <f ca="1">IFERROR(($K77*EXP(BR$69*($Q77+0.5*($R77)^2))*_xlfn.NORM.DIST((LN(($M77*EXP($L77/100*BR$69))/($K77))-$Q77*BR$69)/($R77*SQRT(BR$69))-$R77*SQRT(BR$69),0,1,TRUE)+$M77*EXP($L77/100*BR$69)*(1-_xlfn.NORM.DIST((LN(($M77*EXP($L77/100*BR$69))/($K77))-$Q77*BR$69)/($R77*SQRT(BR$69)),0,1,TRUE)))*EXP(-0.07*BR$69)*(INDEX('3)tpx females'!CZ$57:CZ$107,MATCH('3) 2016 cases'!$P77,'3)tpx females'!$BB$57:$BB$107,0))+INDEX('3)tpx males'!CZ$57:CZ$107,MATCH($O77,'3)tpx males'!$BB$57:$BB$107,0))-(INDEX('3)tpx males'!CY$110:CY$160,MATCH($O77,'3)tpx males'!$BB$110:$BB$160,0))*INDEX('3)tpx females'!CY$111:CY$161,MATCH('3) 2016 cases'!$P77,'3)tpx females'!$BB$111:$BB$161,0))*(1-(EXP(-INDEX('3)tpx males'!CZ$4:CZ$54,MATCH($O77,'3)tpx males'!$BB$4:$BB$54,0)))*EXP(-INDEX('3)tpx females'!CZ$3:CZ$53,MATCH('3) 2016 cases'!$P77,'3)tpx females'!$BB$3:$BB$53,0))))))),0)</f>
        <v>0</v>
      </c>
      <c r="BS77" s="32">
        <f ca="1">IFERROR(($K77*EXP(BS$69*($Q77+0.5*($R77)^2))*_xlfn.NORM.DIST((LN(($M77*EXP($L77/100*BS$69))/($K77))-$Q77*BS$69)/($R77*SQRT(BS$69))-$R77*SQRT(BS$69),0,1,TRUE)+$M77*EXP($L77/100*BS$69)*(1-_xlfn.NORM.DIST((LN(($M77*EXP($L77/100*BS$69))/($K77))-$Q77*BS$69)/($R77*SQRT(BS$69)),0,1,TRUE)))*EXP(-0.07*BS$69)*(INDEX('3)tpx females'!DA$57:DA$107,MATCH('3) 2016 cases'!$P77,'3)tpx females'!$BB$57:$BB$107,0))+INDEX('3)tpx males'!DA$57:DA$107,MATCH($O77,'3)tpx males'!$BB$57:$BB$107,0))-(INDEX('3)tpx males'!CZ$110:CZ$160,MATCH($O77,'3)tpx males'!$BB$110:$BB$160,0))*INDEX('3)tpx females'!CZ$111:CZ$161,MATCH('3) 2016 cases'!$P77,'3)tpx females'!$BB$111:$BB$161,0))*(1-(EXP(-INDEX('3)tpx males'!DA$4:DA$54,MATCH($O77,'3)tpx males'!$BB$4:$BB$54,0)))*EXP(-INDEX('3)tpx females'!DA$3:DA$53,MATCH('3) 2016 cases'!$P77,'3)tpx females'!$BB$3:$BB$53,0))))))),0)</f>
        <v>0</v>
      </c>
      <c r="BU77" s="32">
        <f t="shared" si="121"/>
        <v>36548.472998634592</v>
      </c>
      <c r="BV77" s="32">
        <f t="shared" si="122"/>
        <v>34162.870858010145</v>
      </c>
      <c r="BW77" s="32">
        <f t="shared" si="123"/>
        <v>34248.384883148035</v>
      </c>
      <c r="BX77" s="32">
        <f t="shared" si="124"/>
        <v>34334.112960802937</v>
      </c>
      <c r="BY77" s="32">
        <f t="shared" si="125"/>
        <v>34420.055626775618</v>
      </c>
      <c r="BZ77" s="32">
        <f t="shared" si="126"/>
        <v>34506.213418208004</v>
      </c>
      <c r="CA77" s="32">
        <f t="shared" si="127"/>
        <v>34592.586873586566</v>
      </c>
      <c r="CB77" s="32">
        <f t="shared" si="128"/>
        <v>34679.176532745718</v>
      </c>
      <c r="CC77" s="32">
        <f t="shared" si="129"/>
        <v>34765.982936871063</v>
      </c>
      <c r="CD77" s="32">
        <f t="shared" si="130"/>
        <v>34853.006628502946</v>
      </c>
      <c r="CE77" s="32">
        <f t="shared" si="131"/>
        <v>34940.248151539716</v>
      </c>
      <c r="CF77" s="32">
        <f t="shared" si="132"/>
        <v>35027.708051241163</v>
      </c>
      <c r="CG77" s="32">
        <f t="shared" si="133"/>
        <v>35115.386874231954</v>
      </c>
      <c r="CH77" s="32">
        <f t="shared" si="134"/>
        <v>35203.285168505019</v>
      </c>
      <c r="CI77" s="32">
        <f t="shared" si="135"/>
        <v>35291.403483424976</v>
      </c>
      <c r="CJ77" s="32">
        <f t="shared" si="136"/>
        <v>35379.742369731597</v>
      </c>
      <c r="CK77" s="32">
        <f t="shared" si="137"/>
        <v>35468.30237954318</v>
      </c>
      <c r="CL77" s="32">
        <f t="shared" si="138"/>
        <v>35557.084066360076</v>
      </c>
      <c r="CM77" s="32">
        <f t="shared" si="139"/>
        <v>35646.087985068065</v>
      </c>
      <c r="CN77" s="32">
        <f t="shared" si="140"/>
        <v>35735.314691941705</v>
      </c>
      <c r="CO77" s="32">
        <f t="shared" si="141"/>
        <v>35824.764744647611</v>
      </c>
      <c r="CP77" s="32">
        <f t="shared" si="142"/>
        <v>35914.438702247149</v>
      </c>
      <c r="CQ77" s="32">
        <f t="shared" si="143"/>
        <v>36004.337125198661</v>
      </c>
      <c r="CR77" s="32">
        <f t="shared" si="144"/>
        <v>36094.460575358149</v>
      </c>
      <c r="CS77" s="32">
        <f t="shared" si="145"/>
        <v>36184.80961597788</v>
      </c>
      <c r="CT77" s="32">
        <f t="shared" si="146"/>
        <v>36275.384811701588</v>
      </c>
      <c r="CU77" s="32">
        <f t="shared" si="147"/>
        <v>36366.18672855504</v>
      </c>
      <c r="CV77" s="32">
        <f t="shared" si="148"/>
        <v>36457.215933930143</v>
      </c>
      <c r="CW77" s="32">
        <f t="shared" si="149"/>
        <v>36548.472996560668</v>
      </c>
      <c r="CX77" s="32">
        <f t="shared" si="150"/>
        <v>36639.958486488096</v>
      </c>
      <c r="CY77" s="32">
        <f t="shared" si="151"/>
        <v>36731.672975015405</v>
      </c>
      <c r="CZ77" s="32">
        <f t="shared" si="152"/>
        <v>36823.617034647439</v>
      </c>
      <c r="DA77" s="32">
        <f t="shared" si="153"/>
        <v>36915.791239016595</v>
      </c>
      <c r="DB77" s="32">
        <f t="shared" si="154"/>
        <v>37008.19616279305</v>
      </c>
      <c r="DC77" s="32">
        <f t="shared" si="155"/>
        <v>37100.832381578861</v>
      </c>
      <c r="DD77" s="32">
        <f t="shared" si="156"/>
        <v>37193.700471786717</v>
      </c>
      <c r="DE77" s="32">
        <f t="shared" si="157"/>
        <v>37286.801010503557</v>
      </c>
      <c r="DF77" s="32">
        <f t="shared" si="158"/>
        <v>37380.134575340388</v>
      </c>
      <c r="DG77" s="32">
        <f t="shared" si="159"/>
        <v>37473.701744270074</v>
      </c>
      <c r="DH77" s="32">
        <f t="shared" si="160"/>
        <v>37567.503095455038</v>
      </c>
      <c r="DI77" s="32">
        <f t="shared" si="161"/>
        <v>37661.539207067006</v>
      </c>
      <c r="DJ77" s="32">
        <f t="shared" si="162"/>
        <v>37755.810657101792</v>
      </c>
      <c r="DK77" s="32">
        <f t="shared" si="163"/>
        <v>37850.318023191197</v>
      </c>
      <c r="DL77" s="32">
        <f t="shared" si="164"/>
        <v>37945.061882414942</v>
      </c>
      <c r="DM77" s="32">
        <f t="shared" si="165"/>
        <v>38040.042811115571</v>
      </c>
      <c r="DN77" s="32">
        <f t="shared" si="166"/>
        <v>38135.261384718004</v>
      </c>
      <c r="DO77" s="32">
        <f t="shared" si="167"/>
        <v>38230.718177557283</v>
      </c>
      <c r="DP77" s="32">
        <f t="shared" si="168"/>
        <v>38326.413762715303</v>
      </c>
      <c r="DQ77" s="32">
        <f t="shared" si="169"/>
        <v>38422.348711869723</v>
      </c>
      <c r="DR77" s="32">
        <f t="shared" si="170"/>
        <v>38518.52359515569</v>
      </c>
      <c r="DT77" s="48">
        <f t="shared" si="171"/>
        <v>81</v>
      </c>
      <c r="DU77" s="48">
        <f t="shared" si="172"/>
        <v>81</v>
      </c>
      <c r="DV77" s="32">
        <f ca="1">INDEX('3)tpx males'!BD$57:BD$107,MATCH(DT77,'3)tpx males'!$BB$57:$BB$107,0))*INDEX('3)tpx females'!BD$57:BD$107,MATCH(DU77,'3)tpx females'!$BB$57:$BB$107,0))</f>
        <v>1.9688628609169771E-3</v>
      </c>
      <c r="DW77" s="32">
        <f t="shared" ca="1" si="173"/>
        <v>-71.958931110238595</v>
      </c>
      <c r="DX77" s="32">
        <f t="shared" ca="1" si="177"/>
        <v>0.99803113713908298</v>
      </c>
      <c r="DZ77" s="32">
        <f t="shared" ca="1" si="174"/>
        <v>-37621.906478527366</v>
      </c>
      <c r="EA77" s="32">
        <f t="shared" ca="1" si="175"/>
        <v>1073.4334798927739</v>
      </c>
      <c r="EB77" s="32">
        <f t="shared" ca="1" si="178"/>
        <v>2.113443312225753</v>
      </c>
      <c r="EC77" s="32">
        <f ca="1">EA77*'3) Value'!AN89</f>
        <v>0</v>
      </c>
      <c r="EE77" s="32">
        <f ca="1">IF(AND('3) Value'!AB89="Alive",'3) Value'!AE89="Alive"),'3) Value'!AM89+'3) 2016 cases'!DZ77,0)</f>
        <v>22.192248445040605</v>
      </c>
      <c r="EF77" s="32">
        <f>IF(OR(AND('3) Value'!AB89="Deceased",'3) Value'!AE89="Alive"),(AND('3) Value'!AB89="Alive",'3) Value'!AE89="Deceased"))),1,0)</f>
        <v>0</v>
      </c>
      <c r="EG77" s="32">
        <f>IF(EF77=1,'3) Value'!AM89+'3) 2016 cases'!DZ77,0)</f>
        <v>0</v>
      </c>
    </row>
    <row r="78" spans="2:137" x14ac:dyDescent="0.25">
      <c r="C78" s="32" t="s">
        <v>11</v>
      </c>
      <c r="D78" s="32" t="s">
        <v>12</v>
      </c>
      <c r="E78" s="49">
        <v>14897</v>
      </c>
      <c r="F78" s="32" t="s">
        <v>13</v>
      </c>
      <c r="G78" s="32" t="s">
        <v>14</v>
      </c>
      <c r="H78" s="49">
        <v>15543</v>
      </c>
      <c r="I78" s="32" t="s">
        <v>13</v>
      </c>
      <c r="J78" s="32" t="s">
        <v>25</v>
      </c>
      <c r="K78" s="52">
        <v>295000</v>
      </c>
      <c r="L78" s="52">
        <v>7.35</v>
      </c>
      <c r="M78" s="52">
        <v>111768</v>
      </c>
      <c r="O78" s="48">
        <f t="shared" ref="O78:O96" si="179">ROUND(($B$1-E78)/365,0)</f>
        <v>76</v>
      </c>
      <c r="P78" s="32">
        <f t="shared" ref="P78:P96" si="180">ROUND(($B$1-H78)/365,0)</f>
        <v>74</v>
      </c>
      <c r="Q78" s="32">
        <f>INDEX('2b)Working'!$I$61:$P$61,MATCH($J78,'2b)Working'!$I$60:$P$60,0))</f>
        <v>7.2488258642637193E-2</v>
      </c>
      <c r="R78" s="32">
        <f>INDEX('2b)Working'!$I$62:$P$62,MATCH($J78,'2b)Working'!$I$60:$P$60,0))</f>
        <v>5.0085748750605209E-2</v>
      </c>
      <c r="T78" s="9">
        <f t="shared" ca="1" si="176"/>
        <v>118796.12141343416</v>
      </c>
      <c r="U78" s="10"/>
      <c r="V78" s="32">
        <f ca="1">IFERROR(($K78*EXP(V$69*($Q78+0.5*($R78)^2))*_xlfn.NORM.DIST((LN(($M78*EXP($L78/100*V$69))/($K78))-$Q78*V$69)/($R78*SQRT(V$69))-$R78*SQRT(V$69),0,1,TRUE)+$M78*EXP($L78/100*V$69)*(1-_xlfn.NORM.DIST((LN(($M78*EXP($L78/100*V$69))/($K78))-$Q78*V$69)/($R78*SQRT(V$69)),0,1,TRUE)))*EXP(-0.07*V$69)*(INDEX('3)tpx females'!BD$57:BD$107,MATCH('3) 2016 cases'!$P78,'3)tpx females'!$BB$57:$BB$107,0))+INDEX('3)tpx males'!BD$57:BD$107,MATCH($O78,'3)tpx males'!$BB$57:$BB$107,0))-(INDEX('3)tpx males'!BC$110:BC$160,MATCH($O78,'3)tpx males'!$BB$110:$BB$160,0))*INDEX('3)tpx females'!BC$111:BC$161,MATCH('3) 2016 cases'!$P78,'3)tpx females'!$BB$111:$BB$161,0))*(1-(EXP(-INDEX('3)tpx males'!BD$4:BD$54,MATCH($O78,'3)tpx males'!$BB$4:$BB$54,0)))*EXP(-INDEX('3)tpx females'!BD$3:BD$53,MATCH('3) 2016 cases'!$P78,'3)tpx females'!$BB$3:$BB$53,0))))))),0)</f>
        <v>55.247523485713138</v>
      </c>
      <c r="W78" s="32">
        <f ca="1">IFERROR(($K78*EXP(W$69*($Q78+0.5*($R78)^2))*_xlfn.NORM.DIST((LN(($M78*EXP($L78/100*W$69))/($K78))-$Q78*W$69)/($R78*SQRT(W$69))-$R78*SQRT(W$69),0,1,TRUE)+$M78*EXP($L78/100*W$69)*(1-_xlfn.NORM.DIST((LN(($M78*EXP($L78/100*W$69))/($K78))-$Q78*W$69)/($R78*SQRT(W$69)),0,1,TRUE)))*EXP(-0.07*W$69)*(INDEX('3)tpx females'!BE$57:BE$107,MATCH('3) 2016 cases'!$P78,'3)tpx females'!$BB$57:$BB$107,0))+INDEX('3)tpx males'!BE$57:BE$107,MATCH($O78,'3)tpx males'!$BB$57:$BB$107,0))-(INDEX('3)tpx males'!BD$110:BD$160,MATCH($O78,'3)tpx males'!$BB$110:$BB$160,0))*INDEX('3)tpx females'!BD$111:BD$161,MATCH('3) 2016 cases'!$P78,'3)tpx females'!$BB$111:$BB$161,0))*(1-(EXP(-INDEX('3)tpx males'!BE$4:BE$54,MATCH($O78,'3)tpx males'!$BB$4:$BB$54,0)))*EXP(-INDEX('3)tpx females'!BE$3:BE$53,MATCH('3) 2016 cases'!$P78,'3)tpx females'!$BB$3:$BB$53,0))))))),0)</f>
        <v>175.62296158073184</v>
      </c>
      <c r="X78" s="32">
        <f ca="1">IFERROR(($K78*EXP(X$69*($Q78+0.5*($R78)^2))*_xlfn.NORM.DIST((LN(($M78*EXP($L78/100*X$69))/($K78))-$Q78*X$69)/($R78*SQRT(X$69))-$R78*SQRT(X$69),0,1,TRUE)+$M78*EXP($L78/100*X$69)*(1-_xlfn.NORM.DIST((LN(($M78*EXP($L78/100*X$69))/($K78))-$Q78*X$69)/($R78*SQRT(X$69)),0,1,TRUE)))*EXP(-0.07*X$69)*(INDEX('3)tpx females'!BF$57:BF$107,MATCH('3) 2016 cases'!$P78,'3)tpx females'!$BB$57:$BB$107,0))+INDEX('3)tpx males'!BF$57:BF$107,MATCH($O78,'3)tpx males'!$BB$57:$BB$107,0))-(INDEX('3)tpx males'!BE$110:BE$160,MATCH($O78,'3)tpx males'!$BB$110:$BB$160,0))*INDEX('3)tpx females'!BE$111:BE$161,MATCH('3) 2016 cases'!$P78,'3)tpx females'!$BB$111:$BB$161,0))*(1-(EXP(-INDEX('3)tpx males'!BF$4:BF$54,MATCH($O78,'3)tpx males'!$BB$4:$BB$54,0)))*EXP(-INDEX('3)tpx females'!BF$3:BF$53,MATCH('3) 2016 cases'!$P78,'3)tpx females'!$BB$3:$BB$53,0))))))),0)</f>
        <v>313.09954828471894</v>
      </c>
      <c r="Y78" s="32">
        <f ca="1">IFERROR(($K78*EXP(Y$69*($Q78+0.5*($R78)^2))*_xlfn.NORM.DIST((LN(($M78*EXP($L78/100*Y$69))/($K78))-$Q78*Y$69)/($R78*SQRT(Y$69))-$R78*SQRT(Y$69),0,1,TRUE)+$M78*EXP($L78/100*Y$69)*(1-_xlfn.NORM.DIST((LN(($M78*EXP($L78/100*Y$69))/($K78))-$Q78*Y$69)/($R78*SQRT(Y$69)),0,1,TRUE)))*EXP(-0.07*Y$69)*(INDEX('3)tpx females'!BG$57:BG$107,MATCH('3) 2016 cases'!$P78,'3)tpx females'!$BB$57:$BB$107,0))+INDEX('3)tpx males'!BG$57:BG$107,MATCH($O78,'3)tpx males'!$BB$57:$BB$107,0))-(INDEX('3)tpx males'!BF$110:BF$160,MATCH($O78,'3)tpx males'!$BB$110:$BB$160,0))*INDEX('3)tpx females'!BF$111:BF$161,MATCH('3) 2016 cases'!$P78,'3)tpx females'!$BB$111:$BB$161,0))*(1-(EXP(-INDEX('3)tpx males'!BG$4:BG$54,MATCH($O78,'3)tpx males'!$BB$4:$BB$54,0)))*EXP(-INDEX('3)tpx females'!BG$3:BG$53,MATCH('3) 2016 cases'!$P78,'3)tpx females'!$BB$3:$BB$53,0))))))),0)</f>
        <v>514.6497095906434</v>
      </c>
      <c r="Z78" s="32">
        <f ca="1">IFERROR(($K78*EXP(Z$69*($Q78+0.5*($R78)^2))*_xlfn.NORM.DIST((LN(($M78*EXP($L78/100*Z$69))/($K78))-$Q78*Z$69)/($R78*SQRT(Z$69))-$R78*SQRT(Z$69),0,1,TRUE)+$M78*EXP($L78/100*Z$69)*(1-_xlfn.NORM.DIST((LN(($M78*EXP($L78/100*Z$69))/($K78))-$Q78*Z$69)/($R78*SQRT(Z$69)),0,1,TRUE)))*EXP(-0.07*Z$69)*(INDEX('3)tpx females'!BH$57:BH$107,MATCH('3) 2016 cases'!$P78,'3)tpx females'!$BB$57:$BB$107,0))+INDEX('3)tpx males'!BH$57:BH$107,MATCH($O78,'3)tpx males'!$BB$57:$BB$107,0))-(INDEX('3)tpx males'!BG$110:BG$160,MATCH($O78,'3)tpx males'!$BB$110:$BB$160,0))*INDEX('3)tpx females'!BG$111:BG$161,MATCH('3) 2016 cases'!$P78,'3)tpx females'!$BB$111:$BB$161,0))*(1-(EXP(-INDEX('3)tpx males'!BH$4:BH$54,MATCH($O78,'3)tpx males'!$BB$4:$BB$54,0)))*EXP(-INDEX('3)tpx females'!BH$3:BH$53,MATCH('3) 2016 cases'!$P78,'3)tpx females'!$BB$3:$BB$53,0))))))),0)</f>
        <v>729.87329692040475</v>
      </c>
      <c r="AA78" s="32">
        <f ca="1">IFERROR(($K78*EXP(AA$69*($Q78+0.5*($R78)^2))*_xlfn.NORM.DIST((LN(($M78*EXP($L78/100*AA$69))/($K78))-$Q78*AA$69)/($R78*SQRT(AA$69))-$R78*SQRT(AA$69),0,1,TRUE)+$M78*EXP($L78/100*AA$69)*(1-_xlfn.NORM.DIST((LN(($M78*EXP($L78/100*AA$69))/($K78))-$Q78*AA$69)/($R78*SQRT(AA$69)),0,1,TRUE)))*EXP(-0.07*AA$69)*(INDEX('3)tpx females'!BI$57:BI$107,MATCH('3) 2016 cases'!$P78,'3)tpx females'!$BB$57:$BB$107,0))+INDEX('3)tpx males'!BI$57:BI$107,MATCH($O78,'3)tpx males'!$BB$57:$BB$107,0))-(INDEX('3)tpx males'!BH$110:BH$160,MATCH($O78,'3)tpx males'!$BB$110:$BB$160,0))*INDEX('3)tpx females'!BH$111:BH$161,MATCH('3) 2016 cases'!$P78,'3)tpx females'!$BB$111:$BB$161,0))*(1-(EXP(-INDEX('3)tpx males'!BI$4:BI$54,MATCH($O78,'3)tpx males'!$BB$4:$BB$54,0)))*EXP(-INDEX('3)tpx females'!BI$3:BI$53,MATCH('3) 2016 cases'!$P78,'3)tpx females'!$BB$3:$BB$53,0))))))),0)</f>
        <v>1006.9971799442926</v>
      </c>
      <c r="AB78" s="32">
        <f ca="1">IFERROR(($K78*EXP(AB$69*($Q78+0.5*($R78)^2))*_xlfn.NORM.DIST((LN(($M78*EXP($L78/100*AB$69))/($K78))-$Q78*AB$69)/($R78*SQRT(AB$69))-$R78*SQRT(AB$69),0,1,TRUE)+$M78*EXP($L78/100*AB$69)*(1-_xlfn.NORM.DIST((LN(($M78*EXP($L78/100*AB$69))/($K78))-$Q78*AB$69)/($R78*SQRT(AB$69)),0,1,TRUE)))*EXP(-0.07*AB$69)*(INDEX('3)tpx females'!BJ$57:BJ$107,MATCH('3) 2016 cases'!$P78,'3)tpx females'!$BB$57:$BB$107,0))+INDEX('3)tpx males'!BJ$57:BJ$107,MATCH($O78,'3)tpx males'!$BB$57:$BB$107,0))-(INDEX('3)tpx males'!BI$110:BI$160,MATCH($O78,'3)tpx males'!$BB$110:$BB$160,0))*INDEX('3)tpx females'!BI$111:BI$161,MATCH('3) 2016 cases'!$P78,'3)tpx females'!$BB$111:$BB$161,0))*(1-(EXP(-INDEX('3)tpx males'!BJ$4:BJ$54,MATCH($O78,'3)tpx males'!$BB$4:$BB$54,0)))*EXP(-INDEX('3)tpx females'!BJ$3:BJ$53,MATCH('3) 2016 cases'!$P78,'3)tpx females'!$BB$3:$BB$53,0))))))),0)</f>
        <v>1391.5904350267288</v>
      </c>
      <c r="AC78" s="32">
        <f ca="1">IFERROR(($K78*EXP(AC$69*($Q78+0.5*($R78)^2))*_xlfn.NORM.DIST((LN(($M78*EXP($L78/100*AC$69))/($K78))-$Q78*AC$69)/($R78*SQRT(AC$69))-$R78*SQRT(AC$69),0,1,TRUE)+$M78*EXP($L78/100*AC$69)*(1-_xlfn.NORM.DIST((LN(($M78*EXP($L78/100*AC$69))/($K78))-$Q78*AC$69)/($R78*SQRT(AC$69)),0,1,TRUE)))*EXP(-0.07*AC$69)*(INDEX('3)tpx females'!BK$57:BK$107,MATCH('3) 2016 cases'!$P78,'3)tpx females'!$BB$57:$BB$107,0))+INDEX('3)tpx males'!BK$57:BK$107,MATCH($O78,'3)tpx males'!$BB$57:$BB$107,0))-(INDEX('3)tpx males'!BJ$110:BJ$160,MATCH($O78,'3)tpx males'!$BB$110:$BB$160,0))*INDEX('3)tpx females'!BJ$111:BJ$161,MATCH('3) 2016 cases'!$P78,'3)tpx females'!$BB$111:$BB$161,0))*(1-(EXP(-INDEX('3)tpx males'!BK$4:BK$54,MATCH($O78,'3)tpx males'!$BB$4:$BB$54,0)))*EXP(-INDEX('3)tpx females'!BK$3:BK$53,MATCH('3) 2016 cases'!$P78,'3)tpx females'!$BB$3:$BB$53,0))))))),0)</f>
        <v>1833.8995333243795</v>
      </c>
      <c r="AD78" s="32">
        <f ca="1">IFERROR(($K78*EXP(AD$69*($Q78+0.5*($R78)^2))*_xlfn.NORM.DIST((LN(($M78*EXP($L78/100*AD$69))/($K78))-$Q78*AD$69)/($R78*SQRT(AD$69))-$R78*SQRT(AD$69),0,1,TRUE)+$M78*EXP($L78/100*AD$69)*(1-_xlfn.NORM.DIST((LN(($M78*EXP($L78/100*AD$69))/($K78))-$Q78*AD$69)/($R78*SQRT(AD$69)),0,1,TRUE)))*EXP(-0.07*AD$69)*(INDEX('3)tpx females'!BL$57:BL$107,MATCH('3) 2016 cases'!$P78,'3)tpx females'!$BB$57:$BB$107,0))+INDEX('3)tpx males'!BL$57:BL$107,MATCH($O78,'3)tpx males'!$BB$57:$BB$107,0))-(INDEX('3)tpx males'!BK$110:BK$160,MATCH($O78,'3)tpx males'!$BB$110:$BB$160,0))*INDEX('3)tpx females'!BK$111:BK$161,MATCH('3) 2016 cases'!$P78,'3)tpx females'!$BB$111:$BB$161,0))*(1-(EXP(-INDEX('3)tpx males'!BL$4:BL$54,MATCH($O78,'3)tpx males'!$BB$4:$BB$54,0)))*EXP(-INDEX('3)tpx females'!BL$3:BL$53,MATCH('3) 2016 cases'!$P78,'3)tpx females'!$BB$3:$BB$53,0))))))),0)</f>
        <v>2369.4573712895358</v>
      </c>
      <c r="AE78" s="32">
        <f ca="1">IFERROR(($K78*EXP(AE$69*($Q78+0.5*($R78)^2))*_xlfn.NORM.DIST((LN(($M78*EXP($L78/100*AE$69))/($K78))-$Q78*AE$69)/($R78*SQRT(AE$69))-$R78*SQRT(AE$69),0,1,TRUE)+$M78*EXP($L78/100*AE$69)*(1-_xlfn.NORM.DIST((LN(($M78*EXP($L78/100*AE$69))/($K78))-$Q78*AE$69)/($R78*SQRT(AE$69)),0,1,TRUE)))*EXP(-0.07*AE$69)*(INDEX('3)tpx females'!BM$57:BM$107,MATCH('3) 2016 cases'!$P78,'3)tpx females'!$BB$57:$BB$107,0))+INDEX('3)tpx males'!BM$57:BM$107,MATCH($O78,'3)tpx males'!$BB$57:$BB$107,0))-(INDEX('3)tpx males'!BL$110:BL$160,MATCH($O78,'3)tpx males'!$BB$110:$BB$160,0))*INDEX('3)tpx females'!BL$111:BL$161,MATCH('3) 2016 cases'!$P78,'3)tpx females'!$BB$111:$BB$161,0))*(1-(EXP(-INDEX('3)tpx males'!BM$4:BM$54,MATCH($O78,'3)tpx males'!$BB$4:$BB$54,0)))*EXP(-INDEX('3)tpx females'!BM$3:BM$53,MATCH('3) 2016 cases'!$P78,'3)tpx females'!$BB$3:$BB$53,0))))))),0)</f>
        <v>2921.7912944168324</v>
      </c>
      <c r="AF78" s="32">
        <f ca="1">IFERROR(($K78*EXP(AF$69*($Q78+0.5*($R78)^2))*_xlfn.NORM.DIST((LN(($M78*EXP($L78/100*AF$69))/($K78))-$Q78*AF$69)/($R78*SQRT(AF$69))-$R78*SQRT(AF$69),0,1,TRUE)+$M78*EXP($L78/100*AF$69)*(1-_xlfn.NORM.DIST((LN(($M78*EXP($L78/100*AF$69))/($K78))-$Q78*AF$69)/($R78*SQRT(AF$69)),0,1,TRUE)))*EXP(-0.07*AF$69)*(INDEX('3)tpx females'!BN$57:BN$107,MATCH('3) 2016 cases'!$P78,'3)tpx females'!$BB$57:$BB$107,0))+INDEX('3)tpx males'!BN$57:BN$107,MATCH($O78,'3)tpx males'!$BB$57:$BB$107,0))-(INDEX('3)tpx males'!BM$110:BM$160,MATCH($O78,'3)tpx males'!$BB$110:$BB$160,0))*INDEX('3)tpx females'!BM$111:BM$161,MATCH('3) 2016 cases'!$P78,'3)tpx females'!$BB$111:$BB$161,0))*(1-(EXP(-INDEX('3)tpx males'!BN$4:BN$54,MATCH($O78,'3)tpx males'!$BB$4:$BB$54,0)))*EXP(-INDEX('3)tpx females'!BN$3:BN$53,MATCH('3) 2016 cases'!$P78,'3)tpx females'!$BB$3:$BB$53,0))))))),0)</f>
        <v>3611.644133144543</v>
      </c>
      <c r="AG78" s="32">
        <f ca="1">IFERROR(($K78*EXP(AG$69*($Q78+0.5*($R78)^2))*_xlfn.NORM.DIST((LN(($M78*EXP($L78/100*AG$69))/($K78))-$Q78*AG$69)/($R78*SQRT(AG$69))-$R78*SQRT(AG$69),0,1,TRUE)+$M78*EXP($L78/100*AG$69)*(1-_xlfn.NORM.DIST((LN(($M78*EXP($L78/100*AG$69))/($K78))-$Q78*AG$69)/($R78*SQRT(AG$69)),0,1,TRUE)))*EXP(-0.07*AG$69)*(INDEX('3)tpx females'!BO$57:BO$107,MATCH('3) 2016 cases'!$P78,'3)tpx females'!$BB$57:$BB$107,0))+INDEX('3)tpx males'!BO$57:BO$107,MATCH($O78,'3)tpx males'!$BB$57:$BB$107,0))-(INDEX('3)tpx males'!BN$110:BN$160,MATCH($O78,'3)tpx males'!$BB$110:$BB$160,0))*INDEX('3)tpx females'!BN$111:BN$161,MATCH('3) 2016 cases'!$P78,'3)tpx females'!$BB$111:$BB$161,0))*(1-(EXP(-INDEX('3)tpx males'!BO$4:BO$54,MATCH($O78,'3)tpx males'!$BB$4:$BB$54,0)))*EXP(-INDEX('3)tpx females'!BO$3:BO$53,MATCH('3) 2016 cases'!$P78,'3)tpx females'!$BB$3:$BB$53,0))))))),0)</f>
        <v>4232.504314084199</v>
      </c>
      <c r="AH78" s="32">
        <f ca="1">IFERROR(($K78*EXP(AH$69*($Q78+0.5*($R78)^2))*_xlfn.NORM.DIST((LN(($M78*EXP($L78/100*AH$69))/($K78))-$Q78*AH$69)/($R78*SQRT(AH$69))-$R78*SQRT(AH$69),0,1,TRUE)+$M78*EXP($L78/100*AH$69)*(1-_xlfn.NORM.DIST((LN(($M78*EXP($L78/100*AH$69))/($K78))-$Q78*AH$69)/($R78*SQRT(AH$69)),0,1,TRUE)))*EXP(-0.07*AH$69)*(INDEX('3)tpx females'!BP$57:BP$107,MATCH('3) 2016 cases'!$P78,'3)tpx females'!$BB$57:$BB$107,0))+INDEX('3)tpx males'!BP$57:BP$107,MATCH($O78,'3)tpx males'!$BB$57:$BB$107,0))-(INDEX('3)tpx males'!BO$110:BO$160,MATCH($O78,'3)tpx males'!$BB$110:$BB$160,0))*INDEX('3)tpx females'!BO$111:BO$161,MATCH('3) 2016 cases'!$P78,'3)tpx females'!$BB$111:$BB$161,0))*(1-(EXP(-INDEX('3)tpx males'!BP$4:BP$54,MATCH($O78,'3)tpx males'!$BB$4:$BB$54,0)))*EXP(-INDEX('3)tpx females'!BP$3:BP$53,MATCH('3) 2016 cases'!$P78,'3)tpx females'!$BB$3:$BB$53,0))))))),0)</f>
        <v>5206.4405493516215</v>
      </c>
      <c r="AI78" s="32">
        <f ca="1">IFERROR(($K78*EXP(AI$69*($Q78+0.5*($R78)^2))*_xlfn.NORM.DIST((LN(($M78*EXP($L78/100*AI$69))/($K78))-$Q78*AI$69)/($R78*SQRT(AI$69))-$R78*SQRT(AI$69),0,1,TRUE)+$M78*EXP($L78/100*AI$69)*(1-_xlfn.NORM.DIST((LN(($M78*EXP($L78/100*AI$69))/($K78))-$Q78*AI$69)/($R78*SQRT(AI$69)),0,1,TRUE)))*EXP(-0.07*AI$69)*(INDEX('3)tpx females'!BQ$57:BQ$107,MATCH('3) 2016 cases'!$P78,'3)tpx females'!$BB$57:$BB$107,0))+INDEX('3)tpx males'!BQ$57:BQ$107,MATCH($O78,'3)tpx males'!$BB$57:$BB$107,0))-(INDEX('3)tpx males'!BP$110:BP$160,MATCH($O78,'3)tpx males'!$BB$110:$BB$160,0))*INDEX('3)tpx females'!BP$111:BP$161,MATCH('3) 2016 cases'!$P78,'3)tpx females'!$BB$111:$BB$161,0))*(1-(EXP(-INDEX('3)tpx males'!BQ$4:BQ$54,MATCH($O78,'3)tpx males'!$BB$4:$BB$54,0)))*EXP(-INDEX('3)tpx females'!BQ$3:BQ$53,MATCH('3) 2016 cases'!$P78,'3)tpx females'!$BB$3:$BB$53,0))))))),0)</f>
        <v>6102.631076565187</v>
      </c>
      <c r="AJ78" s="32">
        <f ca="1">IFERROR(($K78*EXP(AJ$69*($Q78+0.5*($R78)^2))*_xlfn.NORM.DIST((LN(($M78*EXP($L78/100*AJ$69))/($K78))-$Q78*AJ$69)/($R78*SQRT(AJ$69))-$R78*SQRT(AJ$69),0,1,TRUE)+$M78*EXP($L78/100*AJ$69)*(1-_xlfn.NORM.DIST((LN(($M78*EXP($L78/100*AJ$69))/($K78))-$Q78*AJ$69)/($R78*SQRT(AJ$69)),0,1,TRUE)))*EXP(-0.07*AJ$69)*(INDEX('3)tpx females'!BR$57:BR$107,MATCH('3) 2016 cases'!$P78,'3)tpx females'!$BB$57:$BB$107,0))+INDEX('3)tpx males'!BR$57:BR$107,MATCH($O78,'3)tpx males'!$BB$57:$BB$107,0))-(INDEX('3)tpx males'!BQ$110:BQ$160,MATCH($O78,'3)tpx males'!$BB$110:$BB$160,0))*INDEX('3)tpx females'!BQ$111:BQ$161,MATCH('3) 2016 cases'!$P78,'3)tpx females'!$BB$111:$BB$161,0))*(1-(EXP(-INDEX('3)tpx males'!BR$4:BR$54,MATCH($O78,'3)tpx males'!$BB$4:$BB$54,0)))*EXP(-INDEX('3)tpx females'!BR$3:BR$53,MATCH('3) 2016 cases'!$P78,'3)tpx females'!$BB$3:$BB$53,0))))))),0)</f>
        <v>6849.7253697407705</v>
      </c>
      <c r="AK78" s="32">
        <f ca="1">IFERROR(($K78*EXP(AK$69*($Q78+0.5*($R78)^2))*_xlfn.NORM.DIST((LN(($M78*EXP($L78/100*AK$69))/($K78))-$Q78*AK$69)/($R78*SQRT(AK$69))-$R78*SQRT(AK$69),0,1,TRUE)+$M78*EXP($L78/100*AK$69)*(1-_xlfn.NORM.DIST((LN(($M78*EXP($L78/100*AK$69))/($K78))-$Q78*AK$69)/($R78*SQRT(AK$69)),0,1,TRUE)))*EXP(-0.07*AK$69)*(INDEX('3)tpx females'!BS$57:BS$107,MATCH('3) 2016 cases'!$P78,'3)tpx females'!$BB$57:$BB$107,0))+INDEX('3)tpx males'!BS$57:BS$107,MATCH($O78,'3)tpx males'!$BB$57:$BB$107,0))-(INDEX('3)tpx males'!BR$110:BR$160,MATCH($O78,'3)tpx males'!$BB$110:$BB$160,0))*INDEX('3)tpx females'!BR$111:BR$161,MATCH('3) 2016 cases'!$P78,'3)tpx females'!$BB$111:$BB$161,0))*(1-(EXP(-INDEX('3)tpx males'!BS$4:BS$54,MATCH($O78,'3)tpx males'!$BB$4:$BB$54,0)))*EXP(-INDEX('3)tpx females'!BS$3:BS$53,MATCH('3) 2016 cases'!$P78,'3)tpx females'!$BB$3:$BB$53,0))))))),0)</f>
        <v>7925.4617888117191</v>
      </c>
      <c r="AL78" s="32">
        <f ca="1">IFERROR(($K78*EXP(AL$69*($Q78+0.5*($R78)^2))*_xlfn.NORM.DIST((LN(($M78*EXP($L78/100*AL$69))/($K78))-$Q78*AL$69)/($R78*SQRT(AL$69))-$R78*SQRT(AL$69),0,1,TRUE)+$M78*EXP($L78/100*AL$69)*(1-_xlfn.NORM.DIST((LN(($M78*EXP($L78/100*AL$69))/($K78))-$Q78*AL$69)/($R78*SQRT(AL$69)),0,1,TRUE)))*EXP(-0.07*AL$69)*(INDEX('3)tpx females'!BT$57:BT$107,MATCH('3) 2016 cases'!$P78,'3)tpx females'!$BB$57:$BB$107,0))+INDEX('3)tpx males'!BT$57:BT$107,MATCH($O78,'3)tpx males'!$BB$57:$BB$107,0))-(INDEX('3)tpx males'!BS$110:BS$160,MATCH($O78,'3)tpx males'!$BB$110:$BB$160,0))*INDEX('3)tpx females'!BS$111:BS$161,MATCH('3) 2016 cases'!$P78,'3)tpx females'!$BB$111:$BB$161,0))*(1-(EXP(-INDEX('3)tpx males'!BT$4:BT$54,MATCH($O78,'3)tpx males'!$BB$4:$BB$54,0)))*EXP(-INDEX('3)tpx females'!BT$3:BT$53,MATCH('3) 2016 cases'!$P78,'3)tpx females'!$BB$3:$BB$53,0))))))),0)</f>
        <v>8236.6121675487302</v>
      </c>
      <c r="AM78" s="32">
        <f ca="1">IFERROR(($K78*EXP(AM$69*($Q78+0.5*($R78)^2))*_xlfn.NORM.DIST((LN(($M78*EXP($L78/100*AM$69))/($K78))-$Q78*AM$69)/($R78*SQRT(AM$69))-$R78*SQRT(AM$69),0,1,TRUE)+$M78*EXP($L78/100*AM$69)*(1-_xlfn.NORM.DIST((LN(($M78*EXP($L78/100*AM$69))/($K78))-$Q78*AM$69)/($R78*SQRT(AM$69)),0,1,TRUE)))*EXP(-0.07*AM$69)*(INDEX('3)tpx females'!BU$57:BU$107,MATCH('3) 2016 cases'!$P78,'3)tpx females'!$BB$57:$BB$107,0))+INDEX('3)tpx males'!BU$57:BU$107,MATCH($O78,'3)tpx males'!$BB$57:$BB$107,0))-(INDEX('3)tpx males'!BT$110:BT$160,MATCH($O78,'3)tpx males'!$BB$110:$BB$160,0))*INDEX('3)tpx females'!BT$111:BT$161,MATCH('3) 2016 cases'!$P78,'3)tpx females'!$BB$111:$BB$161,0))*(1-(EXP(-INDEX('3)tpx males'!BU$4:BU$54,MATCH($O78,'3)tpx males'!$BB$4:$BB$54,0)))*EXP(-INDEX('3)tpx females'!BU$3:BU$53,MATCH('3) 2016 cases'!$P78,'3)tpx females'!$BB$3:$BB$53,0))))))),0)</f>
        <v>8457.2511809678144</v>
      </c>
      <c r="AN78" s="32">
        <f ca="1">IFERROR(($K78*EXP(AN$69*($Q78+0.5*($R78)^2))*_xlfn.NORM.DIST((LN(($M78*EXP($L78/100*AN$69))/($K78))-$Q78*AN$69)/($R78*SQRT(AN$69))-$R78*SQRT(AN$69),0,1,TRUE)+$M78*EXP($L78/100*AN$69)*(1-_xlfn.NORM.DIST((LN(($M78*EXP($L78/100*AN$69))/($K78))-$Q78*AN$69)/($R78*SQRT(AN$69)),0,1,TRUE)))*EXP(-0.07*AN$69)*(INDEX('3)tpx females'!BV$57:BV$107,MATCH('3) 2016 cases'!$P78,'3)tpx females'!$BB$57:$BB$107,0))+INDEX('3)tpx males'!BV$57:BV$107,MATCH($O78,'3)tpx males'!$BB$57:$BB$107,0))-(INDEX('3)tpx males'!BU$110:BU$160,MATCH($O78,'3)tpx males'!$BB$110:$BB$160,0))*INDEX('3)tpx females'!BU$111:BU$161,MATCH('3) 2016 cases'!$P78,'3)tpx females'!$BB$111:$BB$161,0))*(1-(EXP(-INDEX('3)tpx males'!BV$4:BV$54,MATCH($O78,'3)tpx males'!$BB$4:$BB$54,0)))*EXP(-INDEX('3)tpx females'!BV$3:BV$53,MATCH('3) 2016 cases'!$P78,'3)tpx females'!$BB$3:$BB$53,0))))))),0)</f>
        <v>8519.2909131990546</v>
      </c>
      <c r="AO78" s="32">
        <f ca="1">IFERROR(($K78*EXP(AO$69*($Q78+0.5*($R78)^2))*_xlfn.NORM.DIST((LN(($M78*EXP($L78/100*AO$69))/($K78))-$Q78*AO$69)/($R78*SQRT(AO$69))-$R78*SQRT(AO$69),0,1,TRUE)+$M78*EXP($L78/100*AO$69)*(1-_xlfn.NORM.DIST((LN(($M78*EXP($L78/100*AO$69))/($K78))-$Q78*AO$69)/($R78*SQRT(AO$69)),0,1,TRUE)))*EXP(-0.07*AO$69)*(INDEX('3)tpx females'!BW$57:BW$107,MATCH('3) 2016 cases'!$P78,'3)tpx females'!$BB$57:$BB$107,0))+INDEX('3)tpx males'!BW$57:BW$107,MATCH($O78,'3)tpx males'!$BB$57:$BB$107,0))-(INDEX('3)tpx males'!BV$110:BV$160,MATCH($O78,'3)tpx males'!$BB$110:$BB$160,0))*INDEX('3)tpx females'!BV$111:BV$161,MATCH('3) 2016 cases'!$P78,'3)tpx females'!$BB$111:$BB$161,0))*(1-(EXP(-INDEX('3)tpx males'!BW$4:BW$54,MATCH($O78,'3)tpx males'!$BB$4:$BB$54,0)))*EXP(-INDEX('3)tpx females'!BW$3:BW$53,MATCH('3) 2016 cases'!$P78,'3)tpx females'!$BB$3:$BB$53,0))))))),0)</f>
        <v>8189.7509271573808</v>
      </c>
      <c r="AP78" s="32">
        <f ca="1">IFERROR(($K78*EXP(AP$69*($Q78+0.5*($R78)^2))*_xlfn.NORM.DIST((LN(($M78*EXP($L78/100*AP$69))/($K78))-$Q78*AP$69)/($R78*SQRT(AP$69))-$R78*SQRT(AP$69),0,1,TRUE)+$M78*EXP($L78/100*AP$69)*(1-_xlfn.NORM.DIST((LN(($M78*EXP($L78/100*AP$69))/($K78))-$Q78*AP$69)/($R78*SQRT(AP$69)),0,1,TRUE)))*EXP(-0.07*AP$69)*(INDEX('3)tpx females'!BX$57:BX$107,MATCH('3) 2016 cases'!$P78,'3)tpx females'!$BB$57:$BB$107,0))+INDEX('3)tpx males'!BX$57:BX$107,MATCH($O78,'3)tpx males'!$BB$57:$BB$107,0))-(INDEX('3)tpx males'!BW$110:BW$160,MATCH($O78,'3)tpx males'!$BB$110:$BB$160,0))*INDEX('3)tpx females'!BW$111:BW$161,MATCH('3) 2016 cases'!$P78,'3)tpx females'!$BB$111:$BB$161,0))*(1-(EXP(-INDEX('3)tpx males'!BX$4:BX$54,MATCH($O78,'3)tpx males'!$BB$4:$BB$54,0)))*EXP(-INDEX('3)tpx females'!BX$3:BX$53,MATCH('3) 2016 cases'!$P78,'3)tpx females'!$BB$3:$BB$53,0))))))),0)</f>
        <v>7902.3598475177341</v>
      </c>
      <c r="AQ78" s="32">
        <f ca="1">IFERROR(($K78*EXP(AQ$69*($Q78+0.5*($R78)^2))*_xlfn.NORM.DIST((LN(($M78*EXP($L78/100*AQ$69))/($K78))-$Q78*AQ$69)/($R78*SQRT(AQ$69))-$R78*SQRT(AQ$69),0,1,TRUE)+$M78*EXP($L78/100*AQ$69)*(1-_xlfn.NORM.DIST((LN(($M78*EXP($L78/100*AQ$69))/($K78))-$Q78*AQ$69)/($R78*SQRT(AQ$69)),0,1,TRUE)))*EXP(-0.07*AQ$69)*(INDEX('3)tpx females'!BY$57:BY$107,MATCH('3) 2016 cases'!$P78,'3)tpx females'!$BB$57:$BB$107,0))+INDEX('3)tpx males'!BY$57:BY$107,MATCH($O78,'3)tpx males'!$BB$57:$BB$107,0))-(INDEX('3)tpx males'!BX$110:BX$160,MATCH($O78,'3)tpx males'!$BB$110:$BB$160,0))*INDEX('3)tpx females'!BX$111:BX$161,MATCH('3) 2016 cases'!$P78,'3)tpx females'!$BB$111:$BB$161,0))*(1-(EXP(-INDEX('3)tpx males'!BY$4:BY$54,MATCH($O78,'3)tpx males'!$BB$4:$BB$54,0)))*EXP(-INDEX('3)tpx females'!BY$3:BY$53,MATCH('3) 2016 cases'!$P78,'3)tpx females'!$BB$3:$BB$53,0))))))),0)</f>
        <v>7061.8762087749492</v>
      </c>
      <c r="AR78" s="32">
        <f ca="1">IFERROR(($K78*EXP(AR$69*($Q78+0.5*($R78)^2))*_xlfn.NORM.DIST((LN(($M78*EXP($L78/100*AR$69))/($K78))-$Q78*AR$69)/($R78*SQRT(AR$69))-$R78*SQRT(AR$69),0,1,TRUE)+$M78*EXP($L78/100*AR$69)*(1-_xlfn.NORM.DIST((LN(($M78*EXP($L78/100*AR$69))/($K78))-$Q78*AR$69)/($R78*SQRT(AR$69)),0,1,TRUE)))*EXP(-0.07*AR$69)*(INDEX('3)tpx females'!BZ$57:BZ$107,MATCH('3) 2016 cases'!$P78,'3)tpx females'!$BB$57:$BB$107,0))+INDEX('3)tpx males'!BZ$57:BZ$107,MATCH($O78,'3)tpx males'!$BB$57:$BB$107,0))-(INDEX('3)tpx males'!BY$110:BY$160,MATCH($O78,'3)tpx males'!$BB$110:$BB$160,0))*INDEX('3)tpx females'!BY$111:BY$161,MATCH('3) 2016 cases'!$P78,'3)tpx females'!$BB$111:$BB$161,0))*(1-(EXP(-INDEX('3)tpx males'!BZ$4:BZ$54,MATCH($O78,'3)tpx males'!$BB$4:$BB$54,0)))*EXP(-INDEX('3)tpx females'!BZ$3:BZ$53,MATCH('3) 2016 cases'!$P78,'3)tpx females'!$BB$3:$BB$53,0))))))),0)</f>
        <v>6153.7175244210021</v>
      </c>
      <c r="AS78" s="32">
        <f ca="1">IFERROR(($K78*EXP(AS$69*($Q78+0.5*($R78)^2))*_xlfn.NORM.DIST((LN(($M78*EXP($L78/100*AS$69))/($K78))-$Q78*AS$69)/($R78*SQRT(AS$69))-$R78*SQRT(AS$69),0,1,TRUE)+$M78*EXP($L78/100*AS$69)*(1-_xlfn.NORM.DIST((LN(($M78*EXP($L78/100*AS$69))/($K78))-$Q78*AS$69)/($R78*SQRT(AS$69)),0,1,TRUE)))*EXP(-0.07*AS$69)*(INDEX('3)tpx females'!CA$57:CA$107,MATCH('3) 2016 cases'!$P78,'3)tpx females'!$BB$57:$BB$107,0))+INDEX('3)tpx males'!CA$57:CA$107,MATCH($O78,'3)tpx males'!$BB$57:$BB$107,0))-(INDEX('3)tpx males'!BZ$110:BZ$160,MATCH($O78,'3)tpx males'!$BB$110:$BB$160,0))*INDEX('3)tpx females'!BZ$111:BZ$161,MATCH('3) 2016 cases'!$P78,'3)tpx females'!$BB$111:$BB$161,0))*(1-(EXP(-INDEX('3)tpx males'!CA$4:CA$54,MATCH($O78,'3)tpx males'!$BB$4:$BB$54,0)))*EXP(-INDEX('3)tpx females'!CA$3:CA$53,MATCH('3) 2016 cases'!$P78,'3)tpx females'!$BB$3:$BB$53,0))))))),0)</f>
        <v>5156.0217948812442</v>
      </c>
      <c r="AT78" s="32">
        <f ca="1">IFERROR(($K78*EXP(AT$69*($Q78+0.5*($R78)^2))*_xlfn.NORM.DIST((LN(($M78*EXP($L78/100*AT$69))/($K78))-$Q78*AT$69)/($R78*SQRT(AT$69))-$R78*SQRT(AT$69),0,1,TRUE)+$M78*EXP($L78/100*AT$69)*(1-_xlfn.NORM.DIST((LN(($M78*EXP($L78/100*AT$69))/($K78))-$Q78*AT$69)/($R78*SQRT(AT$69)),0,1,TRUE)))*EXP(-0.07*AT$69)*(INDEX('3)tpx females'!CB$57:CB$107,MATCH('3) 2016 cases'!$P78,'3)tpx females'!$BB$57:$BB$107,0))+INDEX('3)tpx males'!CB$57:CB$107,MATCH($O78,'3)tpx males'!$BB$57:$BB$107,0))-(INDEX('3)tpx males'!CA$110:CA$160,MATCH($O78,'3)tpx males'!$BB$110:$BB$160,0))*INDEX('3)tpx females'!CA$111:CA$161,MATCH('3) 2016 cases'!$P78,'3)tpx females'!$BB$111:$BB$161,0))*(1-(EXP(-INDEX('3)tpx males'!CB$4:CB$54,MATCH($O78,'3)tpx males'!$BB$4:$BB$54,0)))*EXP(-INDEX('3)tpx females'!CB$3:CB$53,MATCH('3) 2016 cases'!$P78,'3)tpx females'!$BB$3:$BB$53,0))))))),0)</f>
        <v>4119.2192222424119</v>
      </c>
      <c r="AU78" s="32">
        <f ca="1">IFERROR(($K78*EXP(AU$69*($Q78+0.5*($R78)^2))*_xlfn.NORM.DIST((LN(($M78*EXP($L78/100*AU$69))/($K78))-$Q78*AU$69)/($R78*SQRT(AU$69))-$R78*SQRT(AU$69),0,1,TRUE)+$M78*EXP($L78/100*AU$69)*(1-_xlfn.NORM.DIST((LN(($M78*EXP($L78/100*AU$69))/($K78))-$Q78*AU$69)/($R78*SQRT(AU$69)),0,1,TRUE)))*EXP(-0.07*AU$69)*(INDEX('3)tpx females'!CC$57:CC$107,MATCH('3) 2016 cases'!$P78,'3)tpx females'!$BB$57:$BB$107,0))+INDEX('3)tpx males'!CC$57:CC$107,MATCH($O78,'3)tpx males'!$BB$57:$BB$107,0))-(INDEX('3)tpx males'!CB$110:CB$160,MATCH($O78,'3)tpx males'!$BB$110:$BB$160,0))*INDEX('3)tpx females'!CB$111:CB$161,MATCH('3) 2016 cases'!$P78,'3)tpx females'!$BB$111:$BB$161,0))*(1-(EXP(-INDEX('3)tpx males'!CC$4:CC$54,MATCH($O78,'3)tpx males'!$BB$4:$BB$54,0)))*EXP(-INDEX('3)tpx females'!CC$3:CC$53,MATCH('3) 2016 cases'!$P78,'3)tpx females'!$BB$3:$BB$53,0))))))),0)</f>
        <v>3159.8907379107623</v>
      </c>
      <c r="AV78" s="32">
        <f ca="1">IFERROR(($K78*EXP(AV$69*($Q78+0.5*($R78)^2))*_xlfn.NORM.DIST((LN(($M78*EXP($L78/100*AV$69))/($K78))-$Q78*AV$69)/($R78*SQRT(AV$69))-$R78*SQRT(AV$69),0,1,TRUE)+$M78*EXP($L78/100*AV$69)*(1-_xlfn.NORM.DIST((LN(($M78*EXP($L78/100*AV$69))/($K78))-$Q78*AV$69)/($R78*SQRT(AV$69)),0,1,TRUE)))*EXP(-0.07*AV$69)*(INDEX('3)tpx females'!CD$57:CD$107,MATCH('3) 2016 cases'!$P78,'3)tpx females'!$BB$57:$BB$107,0))+INDEX('3)tpx males'!CD$57:CD$107,MATCH($O78,'3)tpx males'!$BB$57:$BB$107,0))-(INDEX('3)tpx males'!CC$110:CC$160,MATCH($O78,'3)tpx males'!$BB$110:$BB$160,0))*INDEX('3)tpx females'!CC$111:CC$161,MATCH('3) 2016 cases'!$P78,'3)tpx females'!$BB$111:$BB$161,0))*(1-(EXP(-INDEX('3)tpx males'!CD$4:CD$54,MATCH($O78,'3)tpx males'!$BB$4:$BB$54,0)))*EXP(-INDEX('3)tpx females'!CD$3:CD$53,MATCH('3) 2016 cases'!$P78,'3)tpx females'!$BB$3:$BB$53,0))))))),0)</f>
        <v>2324.5244493292007</v>
      </c>
      <c r="AW78" s="32">
        <f ca="1">IFERROR(($K78*EXP(AW$69*($Q78+0.5*($R78)^2))*_xlfn.NORM.DIST((LN(($M78*EXP($L78/100*AW$69))/($K78))-$Q78*AW$69)/($R78*SQRT(AW$69))-$R78*SQRT(AW$69),0,1,TRUE)+$M78*EXP($L78/100*AW$69)*(1-_xlfn.NORM.DIST((LN(($M78*EXP($L78/100*AW$69))/($K78))-$Q78*AW$69)/($R78*SQRT(AW$69)),0,1,TRUE)))*EXP(-0.07*AW$69)*(INDEX('3)tpx females'!CE$57:CE$107,MATCH('3) 2016 cases'!$P78,'3)tpx females'!$BB$57:$BB$107,0))+INDEX('3)tpx males'!CE$57:CE$107,MATCH($O78,'3)tpx males'!$BB$57:$BB$107,0))-(INDEX('3)tpx males'!CD$110:CD$160,MATCH($O78,'3)tpx males'!$BB$110:$BB$160,0))*INDEX('3)tpx females'!CD$111:CD$161,MATCH('3) 2016 cases'!$P78,'3)tpx females'!$BB$111:$BB$161,0))*(1-(EXP(-INDEX('3)tpx males'!CE$4:CE$54,MATCH($O78,'3)tpx males'!$BB$4:$BB$54,0)))*EXP(-INDEX('3)tpx females'!CE$3:CE$53,MATCH('3) 2016 cases'!$P78,'3)tpx females'!$BB$3:$BB$53,0))))))),0)</f>
        <v>1620.7245616050227</v>
      </c>
      <c r="AX78" s="32">
        <f ca="1">IFERROR(($K78*EXP(AX$69*($Q78+0.5*($R78)^2))*_xlfn.NORM.DIST((LN(($M78*EXP($L78/100*AX$69))/($K78))-$Q78*AX$69)/($R78*SQRT(AX$69))-$R78*SQRT(AX$69),0,1,TRUE)+$M78*EXP($L78/100*AX$69)*(1-_xlfn.NORM.DIST((LN(($M78*EXP($L78/100*AX$69))/($K78))-$Q78*AX$69)/($R78*SQRT(AX$69)),0,1,TRUE)))*EXP(-0.07*AX$69)*(INDEX('3)tpx females'!CF$57:CF$107,MATCH('3) 2016 cases'!$P78,'3)tpx females'!$BB$57:$BB$107,0))+INDEX('3)tpx males'!CF$57:CF$107,MATCH($O78,'3)tpx males'!$BB$57:$BB$107,0))-(INDEX('3)tpx males'!CE$110:CE$160,MATCH($O78,'3)tpx males'!$BB$110:$BB$160,0))*INDEX('3)tpx females'!CE$111:CE$161,MATCH('3) 2016 cases'!$P78,'3)tpx females'!$BB$111:$BB$161,0))*(1-(EXP(-INDEX('3)tpx males'!CF$4:CF$54,MATCH($O78,'3)tpx males'!$BB$4:$BB$54,0)))*EXP(-INDEX('3)tpx females'!CF$3:CF$53,MATCH('3) 2016 cases'!$P78,'3)tpx females'!$BB$3:$BB$53,0))))))),0)</f>
        <v>1078.8709539193933</v>
      </c>
      <c r="AY78" s="32">
        <f ca="1">IFERROR(($K78*EXP(AY$69*($Q78+0.5*($R78)^2))*_xlfn.NORM.DIST((LN(($M78*EXP($L78/100*AY$69))/($K78))-$Q78*AY$69)/($R78*SQRT(AY$69))-$R78*SQRT(AY$69),0,1,TRUE)+$M78*EXP($L78/100*AY$69)*(1-_xlfn.NORM.DIST((LN(($M78*EXP($L78/100*AY$69))/($K78))-$Q78*AY$69)/($R78*SQRT(AY$69)),0,1,TRUE)))*EXP(-0.07*AY$69)*(INDEX('3)tpx females'!CG$57:CG$107,MATCH('3) 2016 cases'!$P78,'3)tpx females'!$BB$57:$BB$107,0))+INDEX('3)tpx males'!CG$57:CG$107,MATCH($O78,'3)tpx males'!$BB$57:$BB$107,0))-(INDEX('3)tpx males'!CF$110:CF$160,MATCH($O78,'3)tpx males'!$BB$110:$BB$160,0))*INDEX('3)tpx females'!CF$111:CF$161,MATCH('3) 2016 cases'!$P78,'3)tpx females'!$BB$111:$BB$161,0))*(1-(EXP(-INDEX('3)tpx males'!CG$4:CG$54,MATCH($O78,'3)tpx males'!$BB$4:$BB$54,0)))*EXP(-INDEX('3)tpx females'!CG$3:CG$53,MATCH('3) 2016 cases'!$P78,'3)tpx females'!$BB$3:$BB$53,0))))))),0)</f>
        <v>682.99468211210171</v>
      </c>
      <c r="AZ78" s="32">
        <f ca="1">IFERROR(($K78*EXP(AZ$69*($Q78+0.5*($R78)^2))*_xlfn.NORM.DIST((LN(($M78*EXP($L78/100*AZ$69))/($K78))-$Q78*AZ$69)/($R78*SQRT(AZ$69))-$R78*SQRT(AZ$69),0,1,TRUE)+$M78*EXP($L78/100*AZ$69)*(1-_xlfn.NORM.DIST((LN(($M78*EXP($L78/100*AZ$69))/($K78))-$Q78*AZ$69)/($R78*SQRT(AZ$69)),0,1,TRUE)))*EXP(-0.07*AZ$69)*(INDEX('3)tpx females'!CH$57:CH$107,MATCH('3) 2016 cases'!$P78,'3)tpx females'!$BB$57:$BB$107,0))+INDEX('3)tpx males'!CH$57:CH$107,MATCH($O78,'3)tpx males'!$BB$57:$BB$107,0))-(INDEX('3)tpx males'!CG$110:CG$160,MATCH($O78,'3)tpx males'!$BB$110:$BB$160,0))*INDEX('3)tpx females'!CG$111:CG$161,MATCH('3) 2016 cases'!$P78,'3)tpx females'!$BB$111:$BB$161,0))*(1-(EXP(-INDEX('3)tpx males'!CH$4:CH$54,MATCH($O78,'3)tpx males'!$BB$4:$BB$54,0)))*EXP(-INDEX('3)tpx females'!CH$3:CH$53,MATCH('3) 2016 cases'!$P78,'3)tpx females'!$BB$3:$BB$53,0))))))),0)</f>
        <v>412.99492080580666</v>
      </c>
      <c r="BA78" s="32">
        <f ca="1">IFERROR(($K78*EXP(BA$69*($Q78+0.5*($R78)^2))*_xlfn.NORM.DIST((LN(($M78*EXP($L78/100*BA$69))/($K78))-$Q78*BA$69)/($R78*SQRT(BA$69))-$R78*SQRT(BA$69),0,1,TRUE)+$M78*EXP($L78/100*BA$69)*(1-_xlfn.NORM.DIST((LN(($M78*EXP($L78/100*BA$69))/($K78))-$Q78*BA$69)/($R78*SQRT(BA$69)),0,1,TRUE)))*EXP(-0.07*BA$69)*(INDEX('3)tpx females'!CI$57:CI$107,MATCH('3) 2016 cases'!$P78,'3)tpx females'!$BB$57:$BB$107,0))+INDEX('3)tpx males'!CI$57:CI$107,MATCH($O78,'3)tpx males'!$BB$57:$BB$107,0))-(INDEX('3)tpx males'!CH$110:CH$160,MATCH($O78,'3)tpx males'!$BB$110:$BB$160,0))*INDEX('3)tpx females'!CH$111:CH$161,MATCH('3) 2016 cases'!$P78,'3)tpx females'!$BB$111:$BB$161,0))*(1-(EXP(-INDEX('3)tpx males'!CI$4:CI$54,MATCH($O78,'3)tpx males'!$BB$4:$BB$54,0)))*EXP(-INDEX('3)tpx females'!CI$3:CI$53,MATCH('3) 2016 cases'!$P78,'3)tpx females'!$BB$3:$BB$53,0))))))),0)</f>
        <v>238.13148410432706</v>
      </c>
      <c r="BB78" s="32">
        <f ca="1">IFERROR(($K78*EXP(BB$69*($Q78+0.5*($R78)^2))*_xlfn.NORM.DIST((LN(($M78*EXP($L78/100*BB$69))/($K78))-$Q78*BB$69)/($R78*SQRT(BB$69))-$R78*SQRT(BB$69),0,1,TRUE)+$M78*EXP($L78/100*BB$69)*(1-_xlfn.NORM.DIST((LN(($M78*EXP($L78/100*BB$69))/($K78))-$Q78*BB$69)/($R78*SQRT(BB$69)),0,1,TRUE)))*EXP(-0.07*BB$69)*(INDEX('3)tpx females'!CJ$57:CJ$107,MATCH('3) 2016 cases'!$P78,'3)tpx females'!$BB$57:$BB$107,0))+INDEX('3)tpx males'!CJ$57:CJ$107,MATCH($O78,'3)tpx males'!$BB$57:$BB$107,0))-(INDEX('3)tpx males'!CI$110:CI$160,MATCH($O78,'3)tpx males'!$BB$110:$BB$160,0))*INDEX('3)tpx females'!CI$111:CI$161,MATCH('3) 2016 cases'!$P78,'3)tpx females'!$BB$111:$BB$161,0))*(1-(EXP(-INDEX('3)tpx males'!CJ$4:CJ$54,MATCH($O78,'3)tpx males'!$BB$4:$BB$54,0)))*EXP(-INDEX('3)tpx females'!CJ$3:CJ$53,MATCH('3) 2016 cases'!$P78,'3)tpx females'!$BB$3:$BB$53,0))))))),0)</f>
        <v>124.12772647457854</v>
      </c>
      <c r="BC78" s="32">
        <f ca="1">IFERROR(($K78*EXP(BC$69*($Q78+0.5*($R78)^2))*_xlfn.NORM.DIST((LN(($M78*EXP($L78/100*BC$69))/($K78))-$Q78*BC$69)/($R78*SQRT(BC$69))-$R78*SQRT(BC$69),0,1,TRUE)+$M78*EXP($L78/100*BC$69)*(1-_xlfn.NORM.DIST((LN(($M78*EXP($L78/100*BC$69))/($K78))-$Q78*BC$69)/($R78*SQRT(BC$69)),0,1,TRUE)))*EXP(-0.07*BC$69)*(INDEX('3)tpx females'!CK$57:CK$107,MATCH('3) 2016 cases'!$P78,'3)tpx females'!$BB$57:$BB$107,0))+INDEX('3)tpx males'!CK$57:CK$107,MATCH($O78,'3)tpx males'!$BB$57:$BB$107,0))-(INDEX('3)tpx males'!CJ$110:CJ$160,MATCH($O78,'3)tpx males'!$BB$110:$BB$160,0))*INDEX('3)tpx females'!CJ$111:CJ$161,MATCH('3) 2016 cases'!$P78,'3)tpx females'!$BB$111:$BB$161,0))*(1-(EXP(-INDEX('3)tpx males'!CK$4:CK$54,MATCH($O78,'3)tpx males'!$BB$4:$BB$54,0)))*EXP(-INDEX('3)tpx females'!CK$3:CK$53,MATCH('3) 2016 cases'!$P78,'3)tpx females'!$BB$3:$BB$53,0))))))),0)</f>
        <v>67.13697468841255</v>
      </c>
      <c r="BD78" s="32">
        <f ca="1">IFERROR(($K78*EXP(BD$69*($Q78+0.5*($R78)^2))*_xlfn.NORM.DIST((LN(($M78*EXP($L78/100*BD$69))/($K78))-$Q78*BD$69)/($R78*SQRT(BD$69))-$R78*SQRT(BD$69),0,1,TRUE)+$M78*EXP($L78/100*BD$69)*(1-_xlfn.NORM.DIST((LN(($M78*EXP($L78/100*BD$69))/($K78))-$Q78*BD$69)/($R78*SQRT(BD$69)),0,1,TRUE)))*EXP(-0.07*BD$69)*(INDEX('3)tpx females'!CL$57:CL$107,MATCH('3) 2016 cases'!$P78,'3)tpx females'!$BB$57:$BB$107,0))+INDEX('3)tpx males'!CL$57:CL$107,MATCH($O78,'3)tpx males'!$BB$57:$BB$107,0))-(INDEX('3)tpx males'!CK$110:CK$160,MATCH($O78,'3)tpx males'!$BB$110:$BB$160,0))*INDEX('3)tpx females'!CK$111:CK$161,MATCH('3) 2016 cases'!$P78,'3)tpx females'!$BB$111:$BB$161,0))*(1-(EXP(-INDEX('3)tpx males'!CL$4:CL$54,MATCH($O78,'3)tpx males'!$BB$4:$BB$54,0)))*EXP(-INDEX('3)tpx females'!CL$3:CL$53,MATCH('3) 2016 cases'!$P78,'3)tpx females'!$BB$3:$BB$53,0))))))),0)</f>
        <v>34.943579247724507</v>
      </c>
      <c r="BE78" s="32">
        <f ca="1">IFERROR(($K78*EXP(BE$69*($Q78+0.5*($R78)^2))*_xlfn.NORM.DIST((LN(($M78*EXP($L78/100*BE$69))/($K78))-$Q78*BE$69)/($R78*SQRT(BE$69))-$R78*SQRT(BE$69),0,1,TRUE)+$M78*EXP($L78/100*BE$69)*(1-_xlfn.NORM.DIST((LN(($M78*EXP($L78/100*BE$69))/($K78))-$Q78*BE$69)/($R78*SQRT(BE$69)),0,1,TRUE)))*EXP(-0.07*BE$69)*(INDEX('3)tpx females'!CM$57:CM$107,MATCH('3) 2016 cases'!$P78,'3)tpx females'!$BB$57:$BB$107,0))+INDEX('3)tpx males'!CM$57:CM$107,MATCH($O78,'3)tpx males'!$BB$57:$BB$107,0))-(INDEX('3)tpx males'!CL$110:CL$160,MATCH($O78,'3)tpx males'!$BB$110:$BB$160,0))*INDEX('3)tpx females'!CL$111:CL$161,MATCH('3) 2016 cases'!$P78,'3)tpx females'!$BB$111:$BB$161,0))*(1-(EXP(-INDEX('3)tpx males'!CM$4:CM$54,MATCH($O78,'3)tpx males'!$BB$4:$BB$54,0)))*EXP(-INDEX('3)tpx females'!CM$3:CM$53,MATCH('3) 2016 cases'!$P78,'3)tpx females'!$BB$3:$BB$53,0))))))),0)</f>
        <v>15.045470964501204</v>
      </c>
      <c r="BF78" s="32">
        <f ca="1">IFERROR(($K78*EXP(BF$69*($Q78+0.5*($R78)^2))*_xlfn.NORM.DIST((LN(($M78*EXP($L78/100*BF$69))/($K78))-$Q78*BF$69)/($R78*SQRT(BF$69))-$R78*SQRT(BF$69),0,1,TRUE)+$M78*EXP($L78/100*BF$69)*(1-_xlfn.NORM.DIST((LN(($M78*EXP($L78/100*BF$69))/($K78))-$Q78*BF$69)/($R78*SQRT(BF$69)),0,1,TRUE)))*EXP(-0.07*BF$69)*(INDEX('3)tpx females'!CN$57:CN$107,MATCH('3) 2016 cases'!$P78,'3)tpx females'!$BB$57:$BB$107,0))+INDEX('3)tpx males'!CN$57:CN$107,MATCH($O78,'3)tpx males'!$BB$57:$BB$107,0))-(INDEX('3)tpx males'!CM$110:CM$160,MATCH($O78,'3)tpx males'!$BB$110:$BB$160,0))*INDEX('3)tpx females'!CM$111:CM$161,MATCH('3) 2016 cases'!$P78,'3)tpx females'!$BB$111:$BB$161,0))*(1-(EXP(-INDEX('3)tpx males'!CN$4:CN$54,MATCH($O78,'3)tpx males'!$BB$4:$BB$54,0)))*EXP(-INDEX('3)tpx females'!CN$3:CN$53,MATCH('3) 2016 cases'!$P78,'3)tpx females'!$BB$3:$BB$53,0))))))),0)</f>
        <v>0</v>
      </c>
      <c r="BG78" s="32">
        <f ca="1">IFERROR(($K78*EXP(BG$69*($Q78+0.5*($R78)^2))*_xlfn.NORM.DIST((LN(($M78*EXP($L78/100*BG$69))/($K78))-$Q78*BG$69)/($R78*SQRT(BG$69))-$R78*SQRT(BG$69),0,1,TRUE)+$M78*EXP($L78/100*BG$69)*(1-_xlfn.NORM.DIST((LN(($M78*EXP($L78/100*BG$69))/($K78))-$Q78*BG$69)/($R78*SQRT(BG$69)),0,1,TRUE)))*EXP(-0.07*BG$69)*(INDEX('3)tpx females'!CO$57:CO$107,MATCH('3) 2016 cases'!$P78,'3)tpx females'!$BB$57:$BB$107,0))+INDEX('3)tpx males'!CO$57:CO$107,MATCH($O78,'3)tpx males'!$BB$57:$BB$107,0))-(INDEX('3)tpx males'!CN$110:CN$160,MATCH($O78,'3)tpx males'!$BB$110:$BB$160,0))*INDEX('3)tpx females'!CN$111:CN$161,MATCH('3) 2016 cases'!$P78,'3)tpx females'!$BB$111:$BB$161,0))*(1-(EXP(-INDEX('3)tpx males'!CO$4:CO$54,MATCH($O78,'3)tpx males'!$BB$4:$BB$54,0)))*EXP(-INDEX('3)tpx females'!CO$3:CO$53,MATCH('3) 2016 cases'!$P78,'3)tpx females'!$BB$3:$BB$53,0))))))),0)</f>
        <v>0</v>
      </c>
      <c r="BH78" s="32">
        <f ca="1">IFERROR(($K78*EXP(BH$69*($Q78+0.5*($R78)^2))*_xlfn.NORM.DIST((LN(($M78*EXP($L78/100*BH$69))/($K78))-$Q78*BH$69)/($R78*SQRT(BH$69))-$R78*SQRT(BH$69),0,1,TRUE)+$M78*EXP($L78/100*BH$69)*(1-_xlfn.NORM.DIST((LN(($M78*EXP($L78/100*BH$69))/($K78))-$Q78*BH$69)/($R78*SQRT(BH$69)),0,1,TRUE)))*EXP(-0.07*BH$69)*(INDEX('3)tpx females'!CP$57:CP$107,MATCH('3) 2016 cases'!$P78,'3)tpx females'!$BB$57:$BB$107,0))+INDEX('3)tpx males'!CP$57:CP$107,MATCH($O78,'3)tpx males'!$BB$57:$BB$107,0))-(INDEX('3)tpx males'!CO$110:CO$160,MATCH($O78,'3)tpx males'!$BB$110:$BB$160,0))*INDEX('3)tpx females'!CO$111:CO$161,MATCH('3) 2016 cases'!$P78,'3)tpx females'!$BB$111:$BB$161,0))*(1-(EXP(-INDEX('3)tpx males'!CP$4:CP$54,MATCH($O78,'3)tpx males'!$BB$4:$BB$54,0)))*EXP(-INDEX('3)tpx females'!CP$3:CP$53,MATCH('3) 2016 cases'!$P78,'3)tpx females'!$BB$3:$BB$53,0))))))),0)</f>
        <v>0</v>
      </c>
      <c r="BI78" s="32">
        <f ca="1">IFERROR(($K78*EXP(BI$69*($Q78+0.5*($R78)^2))*_xlfn.NORM.DIST((LN(($M78*EXP($L78/100*BI$69))/($K78))-$Q78*BI$69)/($R78*SQRT(BI$69))-$R78*SQRT(BI$69),0,1,TRUE)+$M78*EXP($L78/100*BI$69)*(1-_xlfn.NORM.DIST((LN(($M78*EXP($L78/100*BI$69))/($K78))-$Q78*BI$69)/($R78*SQRT(BI$69)),0,1,TRUE)))*EXP(-0.07*BI$69)*(INDEX('3)tpx females'!CQ$57:CQ$107,MATCH('3) 2016 cases'!$P78,'3)tpx females'!$BB$57:$BB$107,0))+INDEX('3)tpx males'!CQ$57:CQ$107,MATCH($O78,'3)tpx males'!$BB$57:$BB$107,0))-(INDEX('3)tpx males'!CP$110:CP$160,MATCH($O78,'3)tpx males'!$BB$110:$BB$160,0))*INDEX('3)tpx females'!CP$111:CP$161,MATCH('3) 2016 cases'!$P78,'3)tpx females'!$BB$111:$BB$161,0))*(1-(EXP(-INDEX('3)tpx males'!CQ$4:CQ$54,MATCH($O78,'3)tpx males'!$BB$4:$BB$54,0)))*EXP(-INDEX('3)tpx females'!CQ$3:CQ$53,MATCH('3) 2016 cases'!$P78,'3)tpx females'!$BB$3:$BB$53,0))))))),0)</f>
        <v>0</v>
      </c>
      <c r="BJ78" s="32">
        <f ca="1">IFERROR(($K78*EXP(BJ$69*($Q78+0.5*($R78)^2))*_xlfn.NORM.DIST((LN(($M78*EXP($L78/100*BJ$69))/($K78))-$Q78*BJ$69)/($R78*SQRT(BJ$69))-$R78*SQRT(BJ$69),0,1,TRUE)+$M78*EXP($L78/100*BJ$69)*(1-_xlfn.NORM.DIST((LN(($M78*EXP($L78/100*BJ$69))/($K78))-$Q78*BJ$69)/($R78*SQRT(BJ$69)),0,1,TRUE)))*EXP(-0.07*BJ$69)*(INDEX('3)tpx females'!CR$57:CR$107,MATCH('3) 2016 cases'!$P78,'3)tpx females'!$BB$57:$BB$107,0))+INDEX('3)tpx males'!CR$57:CR$107,MATCH($O78,'3)tpx males'!$BB$57:$BB$107,0))-(INDEX('3)tpx males'!CQ$110:CQ$160,MATCH($O78,'3)tpx males'!$BB$110:$BB$160,0))*INDEX('3)tpx females'!CQ$111:CQ$161,MATCH('3) 2016 cases'!$P78,'3)tpx females'!$BB$111:$BB$161,0))*(1-(EXP(-INDEX('3)tpx males'!CR$4:CR$54,MATCH($O78,'3)tpx males'!$BB$4:$BB$54,0)))*EXP(-INDEX('3)tpx females'!CR$3:CR$53,MATCH('3) 2016 cases'!$P78,'3)tpx females'!$BB$3:$BB$53,0))))))),0)</f>
        <v>0</v>
      </c>
      <c r="BK78" s="32">
        <f ca="1">IFERROR(($K78*EXP(BK$69*($Q78+0.5*($R78)^2))*_xlfn.NORM.DIST((LN(($M78*EXP($L78/100*BK$69))/($K78))-$Q78*BK$69)/($R78*SQRT(BK$69))-$R78*SQRT(BK$69),0,1,TRUE)+$M78*EXP($L78/100*BK$69)*(1-_xlfn.NORM.DIST((LN(($M78*EXP($L78/100*BK$69))/($K78))-$Q78*BK$69)/($R78*SQRT(BK$69)),0,1,TRUE)))*EXP(-0.07*BK$69)*(INDEX('3)tpx females'!CS$57:CS$107,MATCH('3) 2016 cases'!$P78,'3)tpx females'!$BB$57:$BB$107,0))+INDEX('3)tpx males'!CS$57:CS$107,MATCH($O78,'3)tpx males'!$BB$57:$BB$107,0))-(INDEX('3)tpx males'!CR$110:CR$160,MATCH($O78,'3)tpx males'!$BB$110:$BB$160,0))*INDEX('3)tpx females'!CR$111:CR$161,MATCH('3) 2016 cases'!$P78,'3)tpx females'!$BB$111:$BB$161,0))*(1-(EXP(-INDEX('3)tpx males'!CS$4:CS$54,MATCH($O78,'3)tpx males'!$BB$4:$BB$54,0)))*EXP(-INDEX('3)tpx females'!CS$3:CS$53,MATCH('3) 2016 cases'!$P78,'3)tpx females'!$BB$3:$BB$53,0))))))),0)</f>
        <v>0</v>
      </c>
      <c r="BL78" s="32">
        <f ca="1">IFERROR(($K78*EXP(BL$69*($Q78+0.5*($R78)^2))*_xlfn.NORM.DIST((LN(($M78*EXP($L78/100*BL$69))/($K78))-$Q78*BL$69)/($R78*SQRT(BL$69))-$R78*SQRT(BL$69),0,1,TRUE)+$M78*EXP($L78/100*BL$69)*(1-_xlfn.NORM.DIST((LN(($M78*EXP($L78/100*BL$69))/($K78))-$Q78*BL$69)/($R78*SQRT(BL$69)),0,1,TRUE)))*EXP(-0.07*BL$69)*(INDEX('3)tpx females'!CT$57:CT$107,MATCH('3) 2016 cases'!$P78,'3)tpx females'!$BB$57:$BB$107,0))+INDEX('3)tpx males'!CT$57:CT$107,MATCH($O78,'3)tpx males'!$BB$57:$BB$107,0))-(INDEX('3)tpx males'!CS$110:CS$160,MATCH($O78,'3)tpx males'!$BB$110:$BB$160,0))*INDEX('3)tpx females'!CS$111:CS$161,MATCH('3) 2016 cases'!$P78,'3)tpx females'!$BB$111:$BB$161,0))*(1-(EXP(-INDEX('3)tpx males'!CT$4:CT$54,MATCH($O78,'3)tpx males'!$BB$4:$BB$54,0)))*EXP(-INDEX('3)tpx females'!CT$3:CT$53,MATCH('3) 2016 cases'!$P78,'3)tpx females'!$BB$3:$BB$53,0))))))),0)</f>
        <v>0</v>
      </c>
      <c r="BM78" s="32">
        <f ca="1">IFERROR(($K78*EXP(BM$69*($Q78+0.5*($R78)^2))*_xlfn.NORM.DIST((LN(($M78*EXP($L78/100*BM$69))/($K78))-$Q78*BM$69)/($R78*SQRT(BM$69))-$R78*SQRT(BM$69),0,1,TRUE)+$M78*EXP($L78/100*BM$69)*(1-_xlfn.NORM.DIST((LN(($M78*EXP($L78/100*BM$69))/($K78))-$Q78*BM$69)/($R78*SQRT(BM$69)),0,1,TRUE)))*EXP(-0.07*BM$69)*(INDEX('3)tpx females'!CU$57:CU$107,MATCH('3) 2016 cases'!$P78,'3)tpx females'!$BB$57:$BB$107,0))+INDEX('3)tpx males'!CU$57:CU$107,MATCH($O78,'3)tpx males'!$BB$57:$BB$107,0))-(INDEX('3)tpx males'!CT$110:CT$160,MATCH($O78,'3)tpx males'!$BB$110:$BB$160,0))*INDEX('3)tpx females'!CT$111:CT$161,MATCH('3) 2016 cases'!$P78,'3)tpx females'!$BB$111:$BB$161,0))*(1-(EXP(-INDEX('3)tpx males'!CU$4:CU$54,MATCH($O78,'3)tpx males'!$BB$4:$BB$54,0)))*EXP(-INDEX('3)tpx females'!CU$3:CU$53,MATCH('3) 2016 cases'!$P78,'3)tpx females'!$BB$3:$BB$53,0))))))),0)</f>
        <v>0</v>
      </c>
      <c r="BN78" s="32">
        <f ca="1">IFERROR(($K78*EXP(BN$69*($Q78+0.5*($R78)^2))*_xlfn.NORM.DIST((LN(($M78*EXP($L78/100*BN$69))/($K78))-$Q78*BN$69)/($R78*SQRT(BN$69))-$R78*SQRT(BN$69),0,1,TRUE)+$M78*EXP($L78/100*BN$69)*(1-_xlfn.NORM.DIST((LN(($M78*EXP($L78/100*BN$69))/($K78))-$Q78*BN$69)/($R78*SQRT(BN$69)),0,1,TRUE)))*EXP(-0.07*BN$69)*(INDEX('3)tpx females'!CV$57:CV$107,MATCH('3) 2016 cases'!$P78,'3)tpx females'!$BB$57:$BB$107,0))+INDEX('3)tpx males'!CV$57:CV$107,MATCH($O78,'3)tpx males'!$BB$57:$BB$107,0))-(INDEX('3)tpx males'!CU$110:CU$160,MATCH($O78,'3)tpx males'!$BB$110:$BB$160,0))*INDEX('3)tpx females'!CU$111:CU$161,MATCH('3) 2016 cases'!$P78,'3)tpx females'!$BB$111:$BB$161,0))*(1-(EXP(-INDEX('3)tpx males'!CV$4:CV$54,MATCH($O78,'3)tpx males'!$BB$4:$BB$54,0)))*EXP(-INDEX('3)tpx females'!CV$3:CV$53,MATCH('3) 2016 cases'!$P78,'3)tpx females'!$BB$3:$BB$53,0))))))),0)</f>
        <v>0</v>
      </c>
      <c r="BO78" s="32">
        <f ca="1">IFERROR(($K78*EXP(BO$69*($Q78+0.5*($R78)^2))*_xlfn.NORM.DIST((LN(($M78*EXP($L78/100*BO$69))/($K78))-$Q78*BO$69)/($R78*SQRT(BO$69))-$R78*SQRT(BO$69),0,1,TRUE)+$M78*EXP($L78/100*BO$69)*(1-_xlfn.NORM.DIST((LN(($M78*EXP($L78/100*BO$69))/($K78))-$Q78*BO$69)/($R78*SQRT(BO$69)),0,1,TRUE)))*EXP(-0.07*BO$69)*(INDEX('3)tpx females'!CW$57:CW$107,MATCH('3) 2016 cases'!$P78,'3)tpx females'!$BB$57:$BB$107,0))+INDEX('3)tpx males'!CW$57:CW$107,MATCH($O78,'3)tpx males'!$BB$57:$BB$107,0))-(INDEX('3)tpx males'!CV$110:CV$160,MATCH($O78,'3)tpx males'!$BB$110:$BB$160,0))*INDEX('3)tpx females'!CV$111:CV$161,MATCH('3) 2016 cases'!$P78,'3)tpx females'!$BB$111:$BB$161,0))*(1-(EXP(-INDEX('3)tpx males'!CW$4:CW$54,MATCH($O78,'3)tpx males'!$BB$4:$BB$54,0)))*EXP(-INDEX('3)tpx females'!CW$3:CW$53,MATCH('3) 2016 cases'!$P78,'3)tpx females'!$BB$3:$BB$53,0))))))),0)</f>
        <v>0</v>
      </c>
      <c r="BP78" s="32">
        <f ca="1">IFERROR(($K78*EXP(BP$69*($Q78+0.5*($R78)^2))*_xlfn.NORM.DIST((LN(($M78*EXP($L78/100*BP$69))/($K78))-$Q78*BP$69)/($R78*SQRT(BP$69))-$R78*SQRT(BP$69),0,1,TRUE)+$M78*EXP($L78/100*BP$69)*(1-_xlfn.NORM.DIST((LN(($M78*EXP($L78/100*BP$69))/($K78))-$Q78*BP$69)/($R78*SQRT(BP$69)),0,1,TRUE)))*EXP(-0.07*BP$69)*(INDEX('3)tpx females'!CX$57:CX$107,MATCH('3) 2016 cases'!$P78,'3)tpx females'!$BB$57:$BB$107,0))+INDEX('3)tpx males'!CX$57:CX$107,MATCH($O78,'3)tpx males'!$BB$57:$BB$107,0))-(INDEX('3)tpx males'!CW$110:CW$160,MATCH($O78,'3)tpx males'!$BB$110:$BB$160,0))*INDEX('3)tpx females'!CW$111:CW$161,MATCH('3) 2016 cases'!$P78,'3)tpx females'!$BB$111:$BB$161,0))*(1-(EXP(-INDEX('3)tpx males'!CX$4:CX$54,MATCH($O78,'3)tpx males'!$BB$4:$BB$54,0)))*EXP(-INDEX('3)tpx females'!CX$3:CX$53,MATCH('3) 2016 cases'!$P78,'3)tpx females'!$BB$3:$BB$53,0))))))),0)</f>
        <v>0</v>
      </c>
      <c r="BQ78" s="32">
        <f ca="1">IFERROR(($K78*EXP(BQ$69*($Q78+0.5*($R78)^2))*_xlfn.NORM.DIST((LN(($M78*EXP($L78/100*BQ$69))/($K78))-$Q78*BQ$69)/($R78*SQRT(BQ$69))-$R78*SQRT(BQ$69),0,1,TRUE)+$M78*EXP($L78/100*BQ$69)*(1-_xlfn.NORM.DIST((LN(($M78*EXP($L78/100*BQ$69))/($K78))-$Q78*BQ$69)/($R78*SQRT(BQ$69)),0,1,TRUE)))*EXP(-0.07*BQ$69)*(INDEX('3)tpx females'!CY$57:CY$107,MATCH('3) 2016 cases'!$P78,'3)tpx females'!$BB$57:$BB$107,0))+INDEX('3)tpx males'!CY$57:CY$107,MATCH($O78,'3)tpx males'!$BB$57:$BB$107,0))-(INDEX('3)tpx males'!CX$110:CX$160,MATCH($O78,'3)tpx males'!$BB$110:$BB$160,0))*INDEX('3)tpx females'!CX$111:CX$161,MATCH('3) 2016 cases'!$P78,'3)tpx females'!$BB$111:$BB$161,0))*(1-(EXP(-INDEX('3)tpx males'!CY$4:CY$54,MATCH($O78,'3)tpx males'!$BB$4:$BB$54,0)))*EXP(-INDEX('3)tpx females'!CY$3:CY$53,MATCH('3) 2016 cases'!$P78,'3)tpx females'!$BB$3:$BB$53,0))))))),0)</f>
        <v>0</v>
      </c>
      <c r="BR78" s="32">
        <f ca="1">IFERROR(($K78*EXP(BR$69*($Q78+0.5*($R78)^2))*_xlfn.NORM.DIST((LN(($M78*EXP($L78/100*BR$69))/($K78))-$Q78*BR$69)/($R78*SQRT(BR$69))-$R78*SQRT(BR$69),0,1,TRUE)+$M78*EXP($L78/100*BR$69)*(1-_xlfn.NORM.DIST((LN(($M78*EXP($L78/100*BR$69))/($K78))-$Q78*BR$69)/($R78*SQRT(BR$69)),0,1,TRUE)))*EXP(-0.07*BR$69)*(INDEX('3)tpx females'!CZ$57:CZ$107,MATCH('3) 2016 cases'!$P78,'3)tpx females'!$BB$57:$BB$107,0))+INDEX('3)tpx males'!CZ$57:CZ$107,MATCH($O78,'3)tpx males'!$BB$57:$BB$107,0))-(INDEX('3)tpx males'!CY$110:CY$160,MATCH($O78,'3)tpx males'!$BB$110:$BB$160,0))*INDEX('3)tpx females'!CY$111:CY$161,MATCH('3) 2016 cases'!$P78,'3)tpx females'!$BB$111:$BB$161,0))*(1-(EXP(-INDEX('3)tpx males'!CZ$4:CZ$54,MATCH($O78,'3)tpx males'!$BB$4:$BB$54,0)))*EXP(-INDEX('3)tpx females'!CZ$3:CZ$53,MATCH('3) 2016 cases'!$P78,'3)tpx females'!$BB$3:$BB$53,0))))))),0)</f>
        <v>0</v>
      </c>
      <c r="BS78" s="32">
        <f ca="1">IFERROR(($K78*EXP(BS$69*($Q78+0.5*($R78)^2))*_xlfn.NORM.DIST((LN(($M78*EXP($L78/100*BS$69))/($K78))-$Q78*BS$69)/($R78*SQRT(BS$69))-$R78*SQRT(BS$69),0,1,TRUE)+$M78*EXP($L78/100*BS$69)*(1-_xlfn.NORM.DIST((LN(($M78*EXP($L78/100*BS$69))/($K78))-$Q78*BS$69)/($R78*SQRT(BS$69)),0,1,TRUE)))*EXP(-0.07*BS$69)*(INDEX('3)tpx females'!DA$57:DA$107,MATCH('3) 2016 cases'!$P78,'3)tpx females'!$BB$57:$BB$107,0))+INDEX('3)tpx males'!DA$57:DA$107,MATCH($O78,'3)tpx males'!$BB$57:$BB$107,0))-(INDEX('3)tpx males'!CZ$110:CZ$160,MATCH($O78,'3)tpx males'!$BB$110:$BB$160,0))*INDEX('3)tpx females'!CZ$111:CZ$161,MATCH('3) 2016 cases'!$P78,'3)tpx females'!$BB$111:$BB$161,0))*(1-(EXP(-INDEX('3)tpx males'!DA$4:DA$54,MATCH($O78,'3)tpx males'!$BB$4:$BB$54,0)))*EXP(-INDEX('3)tpx females'!DA$3:DA$53,MATCH('3) 2016 cases'!$P78,'3)tpx females'!$BB$3:$BB$53,0))))))),0)</f>
        <v>0</v>
      </c>
      <c r="BU78" s="32">
        <f t="shared" si="121"/>
        <v>120082.05422889018</v>
      </c>
      <c r="BV78" s="32">
        <f t="shared" si="122"/>
        <v>112356.32500182142</v>
      </c>
      <c r="BW78" s="32">
        <f t="shared" si="123"/>
        <v>112750.261125401</v>
      </c>
      <c r="BX78" s="32">
        <f t="shared" si="124"/>
        <v>113145.57844108935</v>
      </c>
      <c r="BY78" s="32">
        <f t="shared" si="125"/>
        <v>113542.28179152851</v>
      </c>
      <c r="BZ78" s="32">
        <f t="shared" si="126"/>
        <v>113940.3760363395</v>
      </c>
      <c r="CA78" s="32">
        <f t="shared" si="127"/>
        <v>114339.86605218172</v>
      </c>
      <c r="CB78" s="32">
        <f t="shared" si="128"/>
        <v>114740.75673281068</v>
      </c>
      <c r="CC78" s="32">
        <f t="shared" si="129"/>
        <v>115143.05298909554</v>
      </c>
      <c r="CD78" s="32">
        <f t="shared" si="130"/>
        <v>115546.75974867969</v>
      </c>
      <c r="CE78" s="32">
        <f t="shared" si="131"/>
        <v>115951.88195385168</v>
      </c>
      <c r="CF78" s="32">
        <f t="shared" si="132"/>
        <v>116358.42455369575</v>
      </c>
      <c r="CG78" s="32">
        <f t="shared" si="133"/>
        <v>116766.39248337367</v>
      </c>
      <c r="CH78" s="32">
        <f t="shared" si="134"/>
        <v>117175.79062154259</v>
      </c>
      <c r="CI78" s="32">
        <f t="shared" si="135"/>
        <v>117586.62371828771</v>
      </c>
      <c r="CJ78" s="32">
        <f t="shared" si="136"/>
        <v>117998.89629058359</v>
      </c>
      <c r="CK78" s="32">
        <f t="shared" si="137"/>
        <v>118412.61248848378</v>
      </c>
      <c r="CL78" s="32">
        <f t="shared" si="138"/>
        <v>118827.77594082309</v>
      </c>
      <c r="CM78" s="32">
        <f t="shared" si="139"/>
        <v>119244.3895926908</v>
      </c>
      <c r="CN78" s="32">
        <f t="shared" si="140"/>
        <v>119662.45554784298</v>
      </c>
      <c r="CO78" s="32">
        <f t="shared" si="141"/>
        <v>120081.97492794319</v>
      </c>
      <c r="CP78" s="32">
        <f t="shared" si="142"/>
        <v>120502.94775781794</v>
      </c>
      <c r="CQ78" s="32">
        <f t="shared" si="143"/>
        <v>120925.37288260806</v>
      </c>
      <c r="CR78" s="32">
        <f t="shared" si="144"/>
        <v>121349.24791943427</v>
      </c>
      <c r="CS78" s="32">
        <f t="shared" si="145"/>
        <v>121774.56924338595</v>
      </c>
      <c r="CT78" s="32">
        <f t="shared" si="146"/>
        <v>122201.33200549032</v>
      </c>
      <c r="CU78" s="32">
        <f t="shared" si="147"/>
        <v>122629.53017885586</v>
      </c>
      <c r="CV78" s="32">
        <f t="shared" si="148"/>
        <v>123059.15662834901</v>
      </c>
      <c r="CW78" s="32">
        <f t="shared" si="149"/>
        <v>123490.20319884476</v>
      </c>
      <c r="CX78" s="32">
        <f t="shared" si="150"/>
        <v>123922.66081715903</v>
      </c>
      <c r="CY78" s="32">
        <f t="shared" si="151"/>
        <v>124356.51960310736</v>
      </c>
      <c r="CZ78" s="32">
        <f t="shared" si="152"/>
        <v>124791.76898562863</v>
      </c>
      <c r="DA78" s="32">
        <f t="shared" si="153"/>
        <v>125228.39782049772</v>
      </c>
      <c r="DB78" s="32">
        <f t="shared" si="154"/>
        <v>125666.3945067498</v>
      </c>
      <c r="DC78" s="32">
        <f t="shared" si="155"/>
        <v>126105.74709952438</v>
      </c>
      <c r="DD78" s="32">
        <f t="shared" si="156"/>
        <v>126546.44341757511</v>
      </c>
      <c r="DE78" s="32">
        <f t="shared" si="157"/>
        <v>126988.47114416953</v>
      </c>
      <c r="DF78" s="32">
        <f t="shared" si="158"/>
        <v>127431.81792051437</v>
      </c>
      <c r="DG78" s="32">
        <f t="shared" si="159"/>
        <v>127876.47143119092</v>
      </c>
      <c r="DH78" s="32">
        <f t="shared" si="160"/>
        <v>128322.41948136232</v>
      </c>
      <c r="DI78" s="32">
        <f t="shared" si="161"/>
        <v>128769.65006574686</v>
      </c>
      <c r="DJ78" s="32">
        <f t="shared" si="162"/>
        <v>129218.1514295204</v>
      </c>
      <c r="DK78" s="32">
        <f t="shared" si="163"/>
        <v>129667.91212144513</v>
      </c>
      <c r="DL78" s="32">
        <f t="shared" si="164"/>
        <v>130118.92103961561</v>
      </c>
      <c r="DM78" s="32">
        <f t="shared" si="165"/>
        <v>130571.16747027707</v>
      </c>
      <c r="DN78" s="32">
        <f t="shared" si="166"/>
        <v>131024.64112020908</v>
      </c>
      <c r="DO78" s="32">
        <f t="shared" si="167"/>
        <v>131479.33214318869</v>
      </c>
      <c r="DP78" s="32">
        <f t="shared" si="168"/>
        <v>131935.23116105035</v>
      </c>
      <c r="DQ78" s="32">
        <f t="shared" si="169"/>
        <v>132392.32927985329</v>
      </c>
      <c r="DR78" s="32">
        <f t="shared" si="170"/>
        <v>132850.61810165009</v>
      </c>
      <c r="DT78" s="48">
        <f t="shared" si="171"/>
        <v>76</v>
      </c>
      <c r="DU78" s="48">
        <f t="shared" si="172"/>
        <v>74</v>
      </c>
      <c r="DV78" s="32">
        <f ca="1">INDEX('3)tpx males'!BD$57:BD$107,MATCH(DT78,'3)tpx males'!$BB$57:$BB$107,0))*INDEX('3)tpx females'!BD$57:BD$107,MATCH(DU78,'3)tpx females'!$BB$57:$BB$107,0))</f>
        <v>4.9344110002917402E-4</v>
      </c>
      <c r="DW78" s="32">
        <f t="shared" ca="1" si="173"/>
        <v>-59.253420932466497</v>
      </c>
      <c r="DX78" s="32">
        <f t="shared" ca="1" si="177"/>
        <v>0.99950655889997087</v>
      </c>
      <c r="DZ78" s="32">
        <f t="shared" ca="1" si="174"/>
        <v>-127413.42971916399</v>
      </c>
      <c r="EA78" s="32">
        <f t="shared" ca="1" si="175"/>
        <v>7331.3754902738146</v>
      </c>
      <c r="EB78" s="32">
        <f t="shared" ca="1" si="178"/>
        <v>3.6176019866476361</v>
      </c>
      <c r="EC78" s="32">
        <f ca="1">EA78*'3) Value'!AN90</f>
        <v>0</v>
      </c>
      <c r="EE78" s="32">
        <f ca="1">IF(AND('3) Value'!AB90="Alive",'3) Value'!AE90="Alive"),'3) Value'!AM90+'3) 2016 cases'!DZ78,0)</f>
        <v>66.566453096209443</v>
      </c>
      <c r="EF78" s="32">
        <f>IF(OR(AND('3) Value'!AB90="Deceased",'3) Value'!AE90="Alive"),(AND('3) Value'!AB90="Alive",'3) Value'!AE90="Deceased"))),1,0)</f>
        <v>0</v>
      </c>
      <c r="EG78" s="32">
        <f>IF(EF78=1,'3) Value'!AM90+'3) 2016 cases'!DZ78,0)</f>
        <v>0</v>
      </c>
    </row>
    <row r="79" spans="2:137" x14ac:dyDescent="0.25">
      <c r="C79" s="32" t="s">
        <v>11</v>
      </c>
      <c r="D79" s="32" t="s">
        <v>12</v>
      </c>
      <c r="E79" s="49">
        <v>11398</v>
      </c>
      <c r="F79" s="32" t="s">
        <v>13</v>
      </c>
      <c r="G79" s="32" t="s">
        <v>14</v>
      </c>
      <c r="H79" s="49">
        <v>14144</v>
      </c>
      <c r="I79" s="32" t="s">
        <v>13</v>
      </c>
      <c r="J79" s="32" t="s">
        <v>20</v>
      </c>
      <c r="K79" s="52">
        <v>880000</v>
      </c>
      <c r="L79" s="52">
        <v>7.35</v>
      </c>
      <c r="M79" s="52">
        <v>305422</v>
      </c>
      <c r="O79" s="48">
        <f t="shared" si="179"/>
        <v>85</v>
      </c>
      <c r="P79" s="32">
        <f t="shared" si="180"/>
        <v>78</v>
      </c>
      <c r="Q79" s="32">
        <f>INDEX('2b)Working'!$I$61:$P$61,MATCH($J79,'2b)Working'!$I$60:$P$60,0))</f>
        <v>7.4552232955274328E-2</v>
      </c>
      <c r="R79" s="32">
        <f>INDEX('2b)Working'!$I$62:$P$62,MATCH($J79,'2b)Working'!$I$60:$P$60,0))</f>
        <v>6.4868498859960141E-2</v>
      </c>
      <c r="T79" s="9">
        <f t="shared" ca="1" si="176"/>
        <v>319596.79689408198</v>
      </c>
      <c r="U79" s="10"/>
      <c r="V79" s="32">
        <f ca="1">IFERROR(($K79*EXP(V$69*($Q79+0.5*($R79)^2))*_xlfn.NORM.DIST((LN(($M79*EXP($L79/100*V$69))/($K79))-$Q79*V$69)/($R79*SQRT(V$69))-$R79*SQRT(V$69),0,1,TRUE)+$M79*EXP($L79/100*V$69)*(1-_xlfn.NORM.DIST((LN(($M79*EXP($L79/100*V$69))/($K79))-$Q79*V$69)/($R79*SQRT(V$69)),0,1,TRUE)))*EXP(-0.07*V$69)*(INDEX('3)tpx females'!BD$57:BD$107,MATCH('3) 2016 cases'!$P79,'3)tpx females'!$BB$57:$BB$107,0))+INDEX('3)tpx males'!BD$57:BD$107,MATCH($O79,'3)tpx males'!$BB$57:$BB$107,0))-(INDEX('3)tpx males'!BC$110:BC$160,MATCH($O79,'3)tpx males'!$BB$110:$BB$160,0))*INDEX('3)tpx females'!BC$111:BC$161,MATCH('3) 2016 cases'!$P79,'3)tpx females'!$BB$111:$BB$161,0))*(1-(EXP(-INDEX('3)tpx males'!BD$4:BD$54,MATCH($O79,'3)tpx males'!$BB$4:$BB$54,0)))*EXP(-INDEX('3)tpx females'!BD$3:BD$53,MATCH('3) 2016 cases'!$P79,'3)tpx females'!$BB$3:$BB$53,0))))))),0)</f>
        <v>635.92948967095992</v>
      </c>
      <c r="W79" s="32">
        <f ca="1">IFERROR(($K79*EXP(W$69*($Q79+0.5*($R79)^2))*_xlfn.NORM.DIST((LN(($M79*EXP($L79/100*W$69))/($K79))-$Q79*W$69)/($R79*SQRT(W$69))-$R79*SQRT(W$69),0,1,TRUE)+$M79*EXP($L79/100*W$69)*(1-_xlfn.NORM.DIST((LN(($M79*EXP($L79/100*W$69))/($K79))-$Q79*W$69)/($R79*SQRT(W$69)),0,1,TRUE)))*EXP(-0.07*W$69)*(INDEX('3)tpx females'!BE$57:BE$107,MATCH('3) 2016 cases'!$P79,'3)tpx females'!$BB$57:$BB$107,0))+INDEX('3)tpx males'!BE$57:BE$107,MATCH($O79,'3)tpx males'!$BB$57:$BB$107,0))-(INDEX('3)tpx males'!BD$110:BD$160,MATCH($O79,'3)tpx males'!$BB$110:$BB$160,0))*INDEX('3)tpx females'!BD$111:BD$161,MATCH('3) 2016 cases'!$P79,'3)tpx females'!$BB$111:$BB$161,0))*(1-(EXP(-INDEX('3)tpx males'!BE$4:BE$54,MATCH($O79,'3)tpx males'!$BB$4:$BB$54,0)))*EXP(-INDEX('3)tpx females'!BE$3:BE$53,MATCH('3) 2016 cases'!$P79,'3)tpx females'!$BB$3:$BB$53,0))))))),0)</f>
        <v>2093.1392527713806</v>
      </c>
      <c r="X79" s="32">
        <f ca="1">IFERROR(($K79*EXP(X$69*($Q79+0.5*($R79)^2))*_xlfn.NORM.DIST((LN(($M79*EXP($L79/100*X$69))/($K79))-$Q79*X$69)/($R79*SQRT(X$69))-$R79*SQRT(X$69),0,1,TRUE)+$M79*EXP($L79/100*X$69)*(1-_xlfn.NORM.DIST((LN(($M79*EXP($L79/100*X$69))/($K79))-$Q79*X$69)/($R79*SQRT(X$69)),0,1,TRUE)))*EXP(-0.07*X$69)*(INDEX('3)tpx females'!BF$57:BF$107,MATCH('3) 2016 cases'!$P79,'3)tpx females'!$BB$57:$BB$107,0))+INDEX('3)tpx males'!BF$57:BF$107,MATCH($O79,'3)tpx males'!$BB$57:$BB$107,0))-(INDEX('3)tpx males'!BE$110:BE$160,MATCH($O79,'3)tpx males'!$BB$110:$BB$160,0))*INDEX('3)tpx females'!BE$111:BE$161,MATCH('3) 2016 cases'!$P79,'3)tpx females'!$BB$111:$BB$161,0))*(1-(EXP(-INDEX('3)tpx males'!BF$4:BF$54,MATCH($O79,'3)tpx males'!$BB$4:$BB$54,0)))*EXP(-INDEX('3)tpx females'!BF$3:BF$53,MATCH('3) 2016 cases'!$P79,'3)tpx females'!$BB$3:$BB$53,0))))))),0)</f>
        <v>3770.6554289397986</v>
      </c>
      <c r="Y79" s="32">
        <f ca="1">IFERROR(($K79*EXP(Y$69*($Q79+0.5*($R79)^2))*_xlfn.NORM.DIST((LN(($M79*EXP($L79/100*Y$69))/($K79))-$Q79*Y$69)/($R79*SQRT(Y$69))-$R79*SQRT(Y$69),0,1,TRUE)+$M79*EXP($L79/100*Y$69)*(1-_xlfn.NORM.DIST((LN(($M79*EXP($L79/100*Y$69))/($K79))-$Q79*Y$69)/($R79*SQRT(Y$69)),0,1,TRUE)))*EXP(-0.07*Y$69)*(INDEX('3)tpx females'!BG$57:BG$107,MATCH('3) 2016 cases'!$P79,'3)tpx females'!$BB$57:$BB$107,0))+INDEX('3)tpx males'!BG$57:BG$107,MATCH($O79,'3)tpx males'!$BB$57:$BB$107,0))-(INDEX('3)tpx males'!BF$110:BF$160,MATCH($O79,'3)tpx males'!$BB$110:$BB$160,0))*INDEX('3)tpx females'!BF$111:BF$161,MATCH('3) 2016 cases'!$P79,'3)tpx females'!$BB$111:$BB$161,0))*(1-(EXP(-INDEX('3)tpx males'!BG$4:BG$54,MATCH($O79,'3)tpx males'!$BB$4:$BB$54,0)))*EXP(-INDEX('3)tpx females'!BG$3:BG$53,MATCH('3) 2016 cases'!$P79,'3)tpx females'!$BB$3:$BB$53,0))))))),0)</f>
        <v>5699.3649822157222</v>
      </c>
      <c r="Z79" s="32">
        <f ca="1">IFERROR(($K79*EXP(Z$69*($Q79+0.5*($R79)^2))*_xlfn.NORM.DIST((LN(($M79*EXP($L79/100*Z$69))/($K79))-$Q79*Z$69)/($R79*SQRT(Z$69))-$R79*SQRT(Z$69),0,1,TRUE)+$M79*EXP($L79/100*Z$69)*(1-_xlfn.NORM.DIST((LN(($M79*EXP($L79/100*Z$69))/($K79))-$Q79*Z$69)/($R79*SQRT(Z$69)),0,1,TRUE)))*EXP(-0.07*Z$69)*(INDEX('3)tpx females'!BH$57:BH$107,MATCH('3) 2016 cases'!$P79,'3)tpx females'!$BB$57:$BB$107,0))+INDEX('3)tpx males'!BH$57:BH$107,MATCH($O79,'3)tpx males'!$BB$57:$BB$107,0))-(INDEX('3)tpx males'!BG$110:BG$160,MATCH($O79,'3)tpx males'!$BB$110:$BB$160,0))*INDEX('3)tpx females'!BG$111:BG$161,MATCH('3) 2016 cases'!$P79,'3)tpx females'!$BB$111:$BB$161,0))*(1-(EXP(-INDEX('3)tpx males'!BH$4:BH$54,MATCH($O79,'3)tpx males'!$BB$4:$BB$54,0)))*EXP(-INDEX('3)tpx females'!BH$3:BH$53,MATCH('3) 2016 cases'!$P79,'3)tpx females'!$BB$3:$BB$53,0))))))),0)</f>
        <v>8198.075465033713</v>
      </c>
      <c r="AA79" s="32">
        <f ca="1">IFERROR(($K79*EXP(AA$69*($Q79+0.5*($R79)^2))*_xlfn.NORM.DIST((LN(($M79*EXP($L79/100*AA$69))/($K79))-$Q79*AA$69)/($R79*SQRT(AA$69))-$R79*SQRT(AA$69),0,1,TRUE)+$M79*EXP($L79/100*AA$69)*(1-_xlfn.NORM.DIST((LN(($M79*EXP($L79/100*AA$69))/($K79))-$Q79*AA$69)/($R79*SQRT(AA$69)),0,1,TRUE)))*EXP(-0.07*AA$69)*(INDEX('3)tpx females'!BI$57:BI$107,MATCH('3) 2016 cases'!$P79,'3)tpx females'!$BB$57:$BB$107,0))+INDEX('3)tpx males'!BI$57:BI$107,MATCH($O79,'3)tpx males'!$BB$57:$BB$107,0))-(INDEX('3)tpx males'!BH$110:BH$160,MATCH($O79,'3)tpx males'!$BB$110:$BB$160,0))*INDEX('3)tpx females'!BH$111:BH$161,MATCH('3) 2016 cases'!$P79,'3)tpx females'!$BB$111:$BB$161,0))*(1-(EXP(-INDEX('3)tpx males'!BI$4:BI$54,MATCH($O79,'3)tpx males'!$BB$4:$BB$54,0)))*EXP(-INDEX('3)tpx females'!BI$3:BI$53,MATCH('3) 2016 cases'!$P79,'3)tpx females'!$BB$3:$BB$53,0))))))),0)</f>
        <v>10483.508618692587</v>
      </c>
      <c r="AB79" s="32">
        <f ca="1">IFERROR(($K79*EXP(AB$69*($Q79+0.5*($R79)^2))*_xlfn.NORM.DIST((LN(($M79*EXP($L79/100*AB$69))/($K79))-$Q79*AB$69)/($R79*SQRT(AB$69))-$R79*SQRT(AB$69),0,1,TRUE)+$M79*EXP($L79/100*AB$69)*(1-_xlfn.NORM.DIST((LN(($M79*EXP($L79/100*AB$69))/($K79))-$Q79*AB$69)/($R79*SQRT(AB$69)),0,1,TRUE)))*EXP(-0.07*AB$69)*(INDEX('3)tpx females'!BJ$57:BJ$107,MATCH('3) 2016 cases'!$P79,'3)tpx females'!$BB$57:$BB$107,0))+INDEX('3)tpx males'!BJ$57:BJ$107,MATCH($O79,'3)tpx males'!$BB$57:$BB$107,0))-(INDEX('3)tpx males'!BI$110:BI$160,MATCH($O79,'3)tpx males'!$BB$110:$BB$160,0))*INDEX('3)tpx females'!BI$111:BI$161,MATCH('3) 2016 cases'!$P79,'3)tpx females'!$BB$111:$BB$161,0))*(1-(EXP(-INDEX('3)tpx males'!BJ$4:BJ$54,MATCH($O79,'3)tpx males'!$BB$4:$BB$54,0)))*EXP(-INDEX('3)tpx females'!BJ$3:BJ$53,MATCH('3) 2016 cases'!$P79,'3)tpx females'!$BB$3:$BB$53,0))))))),0)</f>
        <v>12591.09740024078</v>
      </c>
      <c r="AC79" s="32">
        <f ca="1">IFERROR(($K79*EXP(AC$69*($Q79+0.5*($R79)^2))*_xlfn.NORM.DIST((LN(($M79*EXP($L79/100*AC$69))/($K79))-$Q79*AC$69)/($R79*SQRT(AC$69))-$R79*SQRT(AC$69),0,1,TRUE)+$M79*EXP($L79/100*AC$69)*(1-_xlfn.NORM.DIST((LN(($M79*EXP($L79/100*AC$69))/($K79))-$Q79*AC$69)/($R79*SQRT(AC$69)),0,1,TRUE)))*EXP(-0.07*AC$69)*(INDEX('3)tpx females'!BK$57:BK$107,MATCH('3) 2016 cases'!$P79,'3)tpx females'!$BB$57:$BB$107,0))+INDEX('3)tpx males'!BK$57:BK$107,MATCH($O79,'3)tpx males'!$BB$57:$BB$107,0))-(INDEX('3)tpx males'!BJ$110:BJ$160,MATCH($O79,'3)tpx males'!$BB$110:$BB$160,0))*INDEX('3)tpx females'!BJ$111:BJ$161,MATCH('3) 2016 cases'!$P79,'3)tpx females'!$BB$111:$BB$161,0))*(1-(EXP(-INDEX('3)tpx males'!BK$4:BK$54,MATCH($O79,'3)tpx males'!$BB$4:$BB$54,0)))*EXP(-INDEX('3)tpx females'!BK$3:BK$53,MATCH('3) 2016 cases'!$P79,'3)tpx females'!$BB$3:$BB$53,0))))))),0)</f>
        <v>14631.324222094754</v>
      </c>
      <c r="AD79" s="32">
        <f ca="1">IFERROR(($K79*EXP(AD$69*($Q79+0.5*($R79)^2))*_xlfn.NORM.DIST((LN(($M79*EXP($L79/100*AD$69))/($K79))-$Q79*AD$69)/($R79*SQRT(AD$69))-$R79*SQRT(AD$69),0,1,TRUE)+$M79*EXP($L79/100*AD$69)*(1-_xlfn.NORM.DIST((LN(($M79*EXP($L79/100*AD$69))/($K79))-$Q79*AD$69)/($R79*SQRT(AD$69)),0,1,TRUE)))*EXP(-0.07*AD$69)*(INDEX('3)tpx females'!BL$57:BL$107,MATCH('3) 2016 cases'!$P79,'3)tpx females'!$BB$57:$BB$107,0))+INDEX('3)tpx males'!BL$57:BL$107,MATCH($O79,'3)tpx males'!$BB$57:$BB$107,0))-(INDEX('3)tpx males'!BK$110:BK$160,MATCH($O79,'3)tpx males'!$BB$110:$BB$160,0))*INDEX('3)tpx females'!BK$111:BK$161,MATCH('3) 2016 cases'!$P79,'3)tpx females'!$BB$111:$BB$161,0))*(1-(EXP(-INDEX('3)tpx males'!BL$4:BL$54,MATCH($O79,'3)tpx males'!$BB$4:$BB$54,0)))*EXP(-INDEX('3)tpx females'!BL$3:BL$53,MATCH('3) 2016 cases'!$P79,'3)tpx females'!$BB$3:$BB$53,0))))))),0)</f>
        <v>17484.328412504965</v>
      </c>
      <c r="AE79" s="32">
        <f ca="1">IFERROR(($K79*EXP(AE$69*($Q79+0.5*($R79)^2))*_xlfn.NORM.DIST((LN(($M79*EXP($L79/100*AE$69))/($K79))-$Q79*AE$69)/($R79*SQRT(AE$69))-$R79*SQRT(AE$69),0,1,TRUE)+$M79*EXP($L79/100*AE$69)*(1-_xlfn.NORM.DIST((LN(($M79*EXP($L79/100*AE$69))/($K79))-$Q79*AE$69)/($R79*SQRT(AE$69)),0,1,TRUE)))*EXP(-0.07*AE$69)*(INDEX('3)tpx females'!BM$57:BM$107,MATCH('3) 2016 cases'!$P79,'3)tpx females'!$BB$57:$BB$107,0))+INDEX('3)tpx males'!BM$57:BM$107,MATCH($O79,'3)tpx males'!$BB$57:$BB$107,0))-(INDEX('3)tpx males'!BL$110:BL$160,MATCH($O79,'3)tpx males'!$BB$110:$BB$160,0))*INDEX('3)tpx females'!BL$111:BL$161,MATCH('3) 2016 cases'!$P79,'3)tpx females'!$BB$111:$BB$161,0))*(1-(EXP(-INDEX('3)tpx males'!BM$4:BM$54,MATCH($O79,'3)tpx males'!$BB$4:$BB$54,0)))*EXP(-INDEX('3)tpx females'!BM$3:BM$53,MATCH('3) 2016 cases'!$P79,'3)tpx females'!$BB$3:$BB$53,0))))))),0)</f>
        <v>19487.460540214382</v>
      </c>
      <c r="AF79" s="32">
        <f ca="1">IFERROR(($K79*EXP(AF$69*($Q79+0.5*($R79)^2))*_xlfn.NORM.DIST((LN(($M79*EXP($L79/100*AF$69))/($K79))-$Q79*AF$69)/($R79*SQRT(AF$69))-$R79*SQRT(AF$69),0,1,TRUE)+$M79*EXP($L79/100*AF$69)*(1-_xlfn.NORM.DIST((LN(($M79*EXP($L79/100*AF$69))/($K79))-$Q79*AF$69)/($R79*SQRT(AF$69)),0,1,TRUE)))*EXP(-0.07*AF$69)*(INDEX('3)tpx females'!BN$57:BN$107,MATCH('3) 2016 cases'!$P79,'3)tpx females'!$BB$57:$BB$107,0))+INDEX('3)tpx males'!BN$57:BN$107,MATCH($O79,'3)tpx males'!$BB$57:$BB$107,0))-(INDEX('3)tpx males'!BM$110:BM$160,MATCH($O79,'3)tpx males'!$BB$110:$BB$160,0))*INDEX('3)tpx females'!BM$111:BM$161,MATCH('3) 2016 cases'!$P79,'3)tpx females'!$BB$111:$BB$161,0))*(1-(EXP(-INDEX('3)tpx males'!BN$4:BN$54,MATCH($O79,'3)tpx males'!$BB$4:$BB$54,0)))*EXP(-INDEX('3)tpx females'!BN$3:BN$53,MATCH('3) 2016 cases'!$P79,'3)tpx females'!$BB$3:$BB$53,0))))))),0)</f>
        <v>20964.525135631702</v>
      </c>
      <c r="AG79" s="32">
        <f ca="1">IFERROR(($K79*EXP(AG$69*($Q79+0.5*($R79)^2))*_xlfn.NORM.DIST((LN(($M79*EXP($L79/100*AG$69))/($K79))-$Q79*AG$69)/($R79*SQRT(AG$69))-$R79*SQRT(AG$69),0,1,TRUE)+$M79*EXP($L79/100*AG$69)*(1-_xlfn.NORM.DIST((LN(($M79*EXP($L79/100*AG$69))/($K79))-$Q79*AG$69)/($R79*SQRT(AG$69)),0,1,TRUE)))*EXP(-0.07*AG$69)*(INDEX('3)tpx females'!BO$57:BO$107,MATCH('3) 2016 cases'!$P79,'3)tpx females'!$BB$57:$BB$107,0))+INDEX('3)tpx males'!BO$57:BO$107,MATCH($O79,'3)tpx males'!$BB$57:$BB$107,0))-(INDEX('3)tpx males'!BN$110:BN$160,MATCH($O79,'3)tpx males'!$BB$110:$BB$160,0))*INDEX('3)tpx females'!BN$111:BN$161,MATCH('3) 2016 cases'!$P79,'3)tpx females'!$BB$111:$BB$161,0))*(1-(EXP(-INDEX('3)tpx males'!BO$4:BO$54,MATCH($O79,'3)tpx males'!$BB$4:$BB$54,0)))*EXP(-INDEX('3)tpx females'!BO$3:BO$53,MATCH('3) 2016 cases'!$P79,'3)tpx females'!$BB$3:$BB$53,0))))))),0)</f>
        <v>22968.728633940802</v>
      </c>
      <c r="AH79" s="32">
        <f ca="1">IFERROR(($K79*EXP(AH$69*($Q79+0.5*($R79)^2))*_xlfn.NORM.DIST((LN(($M79*EXP($L79/100*AH$69))/($K79))-$Q79*AH$69)/($R79*SQRT(AH$69))-$R79*SQRT(AH$69),0,1,TRUE)+$M79*EXP($L79/100*AH$69)*(1-_xlfn.NORM.DIST((LN(($M79*EXP($L79/100*AH$69))/($K79))-$Q79*AH$69)/($R79*SQRT(AH$69)),0,1,TRUE)))*EXP(-0.07*AH$69)*(INDEX('3)tpx females'!BP$57:BP$107,MATCH('3) 2016 cases'!$P79,'3)tpx females'!$BB$57:$BB$107,0))+INDEX('3)tpx males'!BP$57:BP$107,MATCH($O79,'3)tpx males'!$BB$57:$BB$107,0))-(INDEX('3)tpx males'!BO$110:BO$160,MATCH($O79,'3)tpx males'!$BB$110:$BB$160,0))*INDEX('3)tpx females'!BO$111:BO$161,MATCH('3) 2016 cases'!$P79,'3)tpx females'!$BB$111:$BB$161,0))*(1-(EXP(-INDEX('3)tpx males'!BP$4:BP$54,MATCH($O79,'3)tpx males'!$BB$4:$BB$54,0)))*EXP(-INDEX('3)tpx females'!BP$3:BP$53,MATCH('3) 2016 cases'!$P79,'3)tpx females'!$BB$3:$BB$53,0))))))),0)</f>
        <v>23359.906716822232</v>
      </c>
      <c r="AI79" s="32">
        <f ca="1">IFERROR(($K79*EXP(AI$69*($Q79+0.5*($R79)^2))*_xlfn.NORM.DIST((LN(($M79*EXP($L79/100*AI$69))/($K79))-$Q79*AI$69)/($R79*SQRT(AI$69))-$R79*SQRT(AI$69),0,1,TRUE)+$M79*EXP($L79/100*AI$69)*(1-_xlfn.NORM.DIST((LN(($M79*EXP($L79/100*AI$69))/($K79))-$Q79*AI$69)/($R79*SQRT(AI$69)),0,1,TRUE)))*EXP(-0.07*AI$69)*(INDEX('3)tpx females'!BQ$57:BQ$107,MATCH('3) 2016 cases'!$P79,'3)tpx females'!$BB$57:$BB$107,0))+INDEX('3)tpx males'!BQ$57:BQ$107,MATCH($O79,'3)tpx males'!$BB$57:$BB$107,0))-(INDEX('3)tpx males'!BP$110:BP$160,MATCH($O79,'3)tpx males'!$BB$110:$BB$160,0))*INDEX('3)tpx females'!BP$111:BP$161,MATCH('3) 2016 cases'!$P79,'3)tpx females'!$BB$111:$BB$161,0))*(1-(EXP(-INDEX('3)tpx males'!BQ$4:BQ$54,MATCH($O79,'3)tpx males'!$BB$4:$BB$54,0)))*EXP(-INDEX('3)tpx females'!BQ$3:BQ$53,MATCH('3) 2016 cases'!$P79,'3)tpx females'!$BB$3:$BB$53,0))))))),0)</f>
        <v>22310.859707290569</v>
      </c>
      <c r="AJ79" s="32">
        <f ca="1">IFERROR(($K79*EXP(AJ$69*($Q79+0.5*($R79)^2))*_xlfn.NORM.DIST((LN(($M79*EXP($L79/100*AJ$69))/($K79))-$Q79*AJ$69)/($R79*SQRT(AJ$69))-$R79*SQRT(AJ$69),0,1,TRUE)+$M79*EXP($L79/100*AJ$69)*(1-_xlfn.NORM.DIST((LN(($M79*EXP($L79/100*AJ$69))/($K79))-$Q79*AJ$69)/($R79*SQRT(AJ$69)),0,1,TRUE)))*EXP(-0.07*AJ$69)*(INDEX('3)tpx females'!BR$57:BR$107,MATCH('3) 2016 cases'!$P79,'3)tpx females'!$BB$57:$BB$107,0))+INDEX('3)tpx males'!BR$57:BR$107,MATCH($O79,'3)tpx males'!$BB$57:$BB$107,0))-(INDEX('3)tpx males'!BQ$110:BQ$160,MATCH($O79,'3)tpx males'!$BB$110:$BB$160,0))*INDEX('3)tpx females'!BQ$111:BQ$161,MATCH('3) 2016 cases'!$P79,'3)tpx females'!$BB$111:$BB$161,0))*(1-(EXP(-INDEX('3)tpx males'!BR$4:BR$54,MATCH($O79,'3)tpx males'!$BB$4:$BB$54,0)))*EXP(-INDEX('3)tpx females'!BR$3:BR$53,MATCH('3) 2016 cases'!$P79,'3)tpx females'!$BB$3:$BB$53,0))))))),0)</f>
        <v>21102.389181068374</v>
      </c>
      <c r="AK79" s="32">
        <f ca="1">IFERROR(($K79*EXP(AK$69*($Q79+0.5*($R79)^2))*_xlfn.NORM.DIST((LN(($M79*EXP($L79/100*AK$69))/($K79))-$Q79*AK$69)/($R79*SQRT(AK$69))-$R79*SQRT(AK$69),0,1,TRUE)+$M79*EXP($L79/100*AK$69)*(1-_xlfn.NORM.DIST((LN(($M79*EXP($L79/100*AK$69))/($K79))-$Q79*AK$69)/($R79*SQRT(AK$69)),0,1,TRUE)))*EXP(-0.07*AK$69)*(INDEX('3)tpx females'!BS$57:BS$107,MATCH('3) 2016 cases'!$P79,'3)tpx females'!$BB$57:$BB$107,0))+INDEX('3)tpx males'!BS$57:BS$107,MATCH($O79,'3)tpx males'!$BB$57:$BB$107,0))-(INDEX('3)tpx males'!BR$110:BR$160,MATCH($O79,'3)tpx males'!$BB$110:$BB$160,0))*INDEX('3)tpx females'!BR$111:BR$161,MATCH('3) 2016 cases'!$P79,'3)tpx females'!$BB$111:$BB$161,0))*(1-(EXP(-INDEX('3)tpx males'!BS$4:BS$54,MATCH($O79,'3)tpx males'!$BB$4:$BB$54,0)))*EXP(-INDEX('3)tpx females'!BS$3:BS$53,MATCH('3) 2016 cases'!$P79,'3)tpx females'!$BB$3:$BB$53,0))))))),0)</f>
        <v>19767.079017220829</v>
      </c>
      <c r="AL79" s="32">
        <f ca="1">IFERROR(($K79*EXP(AL$69*($Q79+0.5*($R79)^2))*_xlfn.NORM.DIST((LN(($M79*EXP($L79/100*AL$69))/($K79))-$Q79*AL$69)/($R79*SQRT(AL$69))-$R79*SQRT(AL$69),0,1,TRUE)+$M79*EXP($L79/100*AL$69)*(1-_xlfn.NORM.DIST((LN(($M79*EXP($L79/100*AL$69))/($K79))-$Q79*AL$69)/($R79*SQRT(AL$69)),0,1,TRUE)))*EXP(-0.07*AL$69)*(INDEX('3)tpx females'!BT$57:BT$107,MATCH('3) 2016 cases'!$P79,'3)tpx females'!$BB$57:$BB$107,0))+INDEX('3)tpx males'!BT$57:BT$107,MATCH($O79,'3)tpx males'!$BB$57:$BB$107,0))-(INDEX('3)tpx males'!BS$110:BS$160,MATCH($O79,'3)tpx males'!$BB$110:$BB$160,0))*INDEX('3)tpx females'!BS$111:BS$161,MATCH('3) 2016 cases'!$P79,'3)tpx females'!$BB$111:$BB$161,0))*(1-(EXP(-INDEX('3)tpx males'!BT$4:BT$54,MATCH($O79,'3)tpx males'!$BB$4:$BB$54,0)))*EXP(-INDEX('3)tpx females'!BT$3:BT$53,MATCH('3) 2016 cases'!$P79,'3)tpx females'!$BB$3:$BB$53,0))))))),0)</f>
        <v>18701.303193606233</v>
      </c>
      <c r="AM79" s="32">
        <f ca="1">IFERROR(($K79*EXP(AM$69*($Q79+0.5*($R79)^2))*_xlfn.NORM.DIST((LN(($M79*EXP($L79/100*AM$69))/($K79))-$Q79*AM$69)/($R79*SQRT(AM$69))-$R79*SQRT(AM$69),0,1,TRUE)+$M79*EXP($L79/100*AM$69)*(1-_xlfn.NORM.DIST((LN(($M79*EXP($L79/100*AM$69))/($K79))-$Q79*AM$69)/($R79*SQRT(AM$69)),0,1,TRUE)))*EXP(-0.07*AM$69)*(INDEX('3)tpx females'!BU$57:BU$107,MATCH('3) 2016 cases'!$P79,'3)tpx females'!$BB$57:$BB$107,0))+INDEX('3)tpx males'!BU$57:BU$107,MATCH($O79,'3)tpx males'!$BB$57:$BB$107,0))-(INDEX('3)tpx males'!BT$110:BT$160,MATCH($O79,'3)tpx males'!$BB$110:$BB$160,0))*INDEX('3)tpx females'!BT$111:BT$161,MATCH('3) 2016 cases'!$P79,'3)tpx females'!$BB$111:$BB$161,0))*(1-(EXP(-INDEX('3)tpx males'!BU$4:BU$54,MATCH($O79,'3)tpx males'!$BB$4:$BB$54,0)))*EXP(-INDEX('3)tpx females'!BU$3:BU$53,MATCH('3) 2016 cases'!$P79,'3)tpx females'!$BB$3:$BB$53,0))))))),0)</f>
        <v>16384.512141796666</v>
      </c>
      <c r="AN79" s="32">
        <f ca="1">IFERROR(($K79*EXP(AN$69*($Q79+0.5*($R79)^2))*_xlfn.NORM.DIST((LN(($M79*EXP($L79/100*AN$69))/($K79))-$Q79*AN$69)/($R79*SQRT(AN$69))-$R79*SQRT(AN$69),0,1,TRUE)+$M79*EXP($L79/100*AN$69)*(1-_xlfn.NORM.DIST((LN(($M79*EXP($L79/100*AN$69))/($K79))-$Q79*AN$69)/($R79*SQRT(AN$69)),0,1,TRUE)))*EXP(-0.07*AN$69)*(INDEX('3)tpx females'!BV$57:BV$107,MATCH('3) 2016 cases'!$P79,'3)tpx females'!$BB$57:$BB$107,0))+INDEX('3)tpx males'!BV$57:BV$107,MATCH($O79,'3)tpx males'!$BB$57:$BB$107,0))-(INDEX('3)tpx males'!BU$110:BU$160,MATCH($O79,'3)tpx males'!$BB$110:$BB$160,0))*INDEX('3)tpx females'!BU$111:BU$161,MATCH('3) 2016 cases'!$P79,'3)tpx females'!$BB$111:$BB$161,0))*(1-(EXP(-INDEX('3)tpx males'!BV$4:BV$54,MATCH($O79,'3)tpx males'!$BB$4:$BB$54,0)))*EXP(-INDEX('3)tpx females'!BV$3:BV$53,MATCH('3) 2016 cases'!$P79,'3)tpx females'!$BB$3:$BB$53,0))))))),0)</f>
        <v>14155.931114112862</v>
      </c>
      <c r="AO79" s="32">
        <f ca="1">IFERROR(($K79*EXP(AO$69*($Q79+0.5*($R79)^2))*_xlfn.NORM.DIST((LN(($M79*EXP($L79/100*AO$69))/($K79))-$Q79*AO$69)/($R79*SQRT(AO$69))-$R79*SQRT(AO$69),0,1,TRUE)+$M79*EXP($L79/100*AO$69)*(1-_xlfn.NORM.DIST((LN(($M79*EXP($L79/100*AO$69))/($K79))-$Q79*AO$69)/($R79*SQRT(AO$69)),0,1,TRUE)))*EXP(-0.07*AO$69)*(INDEX('3)tpx females'!BW$57:BW$107,MATCH('3) 2016 cases'!$P79,'3)tpx females'!$BB$57:$BB$107,0))+INDEX('3)tpx males'!BW$57:BW$107,MATCH($O79,'3)tpx males'!$BB$57:$BB$107,0))-(INDEX('3)tpx males'!BV$110:BV$160,MATCH($O79,'3)tpx males'!$BB$110:$BB$160,0))*INDEX('3)tpx females'!BV$111:BV$161,MATCH('3) 2016 cases'!$P79,'3)tpx females'!$BB$111:$BB$161,0))*(1-(EXP(-INDEX('3)tpx males'!BW$4:BW$54,MATCH($O79,'3)tpx males'!$BB$4:$BB$54,0)))*EXP(-INDEX('3)tpx females'!BW$3:BW$53,MATCH('3) 2016 cases'!$P79,'3)tpx females'!$BB$3:$BB$53,0))))))),0)</f>
        <v>11851.287190831486</v>
      </c>
      <c r="AP79" s="32">
        <f ca="1">IFERROR(($K79*EXP(AP$69*($Q79+0.5*($R79)^2))*_xlfn.NORM.DIST((LN(($M79*EXP($L79/100*AP$69))/($K79))-$Q79*AP$69)/($R79*SQRT(AP$69))-$R79*SQRT(AP$69),0,1,TRUE)+$M79*EXP($L79/100*AP$69)*(1-_xlfn.NORM.DIST((LN(($M79*EXP($L79/100*AP$69))/($K79))-$Q79*AP$69)/($R79*SQRT(AP$69)),0,1,TRUE)))*EXP(-0.07*AP$69)*(INDEX('3)tpx females'!BX$57:BX$107,MATCH('3) 2016 cases'!$P79,'3)tpx females'!$BB$57:$BB$107,0))+INDEX('3)tpx males'!BX$57:BX$107,MATCH($O79,'3)tpx males'!$BB$57:$BB$107,0))-(INDEX('3)tpx males'!BW$110:BW$160,MATCH($O79,'3)tpx males'!$BB$110:$BB$160,0))*INDEX('3)tpx females'!BW$111:BW$161,MATCH('3) 2016 cases'!$P79,'3)tpx females'!$BB$111:$BB$161,0))*(1-(EXP(-INDEX('3)tpx males'!BX$4:BX$54,MATCH($O79,'3)tpx males'!$BB$4:$BB$54,0)))*EXP(-INDEX('3)tpx females'!BX$3:BX$53,MATCH('3) 2016 cases'!$P79,'3)tpx females'!$BB$3:$BB$53,0))))))),0)</f>
        <v>9540.4929347022444</v>
      </c>
      <c r="AQ79" s="32">
        <f ca="1">IFERROR(($K79*EXP(AQ$69*($Q79+0.5*($R79)^2))*_xlfn.NORM.DIST((LN(($M79*EXP($L79/100*AQ$69))/($K79))-$Q79*AQ$69)/($R79*SQRT(AQ$69))-$R79*SQRT(AQ$69),0,1,TRUE)+$M79*EXP($L79/100*AQ$69)*(1-_xlfn.NORM.DIST((LN(($M79*EXP($L79/100*AQ$69))/($K79))-$Q79*AQ$69)/($R79*SQRT(AQ$69)),0,1,TRUE)))*EXP(-0.07*AQ$69)*(INDEX('3)tpx females'!BY$57:BY$107,MATCH('3) 2016 cases'!$P79,'3)tpx females'!$BB$57:$BB$107,0))+INDEX('3)tpx males'!BY$57:BY$107,MATCH($O79,'3)tpx males'!$BB$57:$BB$107,0))-(INDEX('3)tpx males'!BX$110:BX$160,MATCH($O79,'3)tpx males'!$BB$110:$BB$160,0))*INDEX('3)tpx females'!BX$111:BX$161,MATCH('3) 2016 cases'!$P79,'3)tpx females'!$BB$111:$BB$161,0))*(1-(EXP(-INDEX('3)tpx males'!BY$4:BY$54,MATCH($O79,'3)tpx males'!$BB$4:$BB$54,0)))*EXP(-INDEX('3)tpx females'!BY$3:BY$53,MATCH('3) 2016 cases'!$P79,'3)tpx females'!$BB$3:$BB$53,0))))))),0)</f>
        <v>7392.5230303393428</v>
      </c>
      <c r="AR79" s="32">
        <f ca="1">IFERROR(($K79*EXP(AR$69*($Q79+0.5*($R79)^2))*_xlfn.NORM.DIST((LN(($M79*EXP($L79/100*AR$69))/($K79))-$Q79*AR$69)/($R79*SQRT(AR$69))-$R79*SQRT(AR$69),0,1,TRUE)+$M79*EXP($L79/100*AR$69)*(1-_xlfn.NORM.DIST((LN(($M79*EXP($L79/100*AR$69))/($K79))-$Q79*AR$69)/($R79*SQRT(AR$69)),0,1,TRUE)))*EXP(-0.07*AR$69)*(INDEX('3)tpx females'!BZ$57:BZ$107,MATCH('3) 2016 cases'!$P79,'3)tpx females'!$BB$57:$BB$107,0))+INDEX('3)tpx males'!BZ$57:BZ$107,MATCH($O79,'3)tpx males'!$BB$57:$BB$107,0))-(INDEX('3)tpx males'!BY$110:BY$160,MATCH($O79,'3)tpx males'!$BB$110:$BB$160,0))*INDEX('3)tpx females'!BY$111:BY$161,MATCH('3) 2016 cases'!$P79,'3)tpx females'!$BB$111:$BB$161,0))*(1-(EXP(-INDEX('3)tpx males'!BZ$4:BZ$54,MATCH($O79,'3)tpx males'!$BB$4:$BB$54,0)))*EXP(-INDEX('3)tpx females'!BZ$3:BZ$53,MATCH('3) 2016 cases'!$P79,'3)tpx females'!$BB$3:$BB$53,0))))))),0)</f>
        <v>5506.367123246464</v>
      </c>
      <c r="AS79" s="32">
        <f ca="1">IFERROR(($K79*EXP(AS$69*($Q79+0.5*($R79)^2))*_xlfn.NORM.DIST((LN(($M79*EXP($L79/100*AS$69))/($K79))-$Q79*AS$69)/($R79*SQRT(AS$69))-$R79*SQRT(AS$69),0,1,TRUE)+$M79*EXP($L79/100*AS$69)*(1-_xlfn.NORM.DIST((LN(($M79*EXP($L79/100*AS$69))/($K79))-$Q79*AS$69)/($R79*SQRT(AS$69)),0,1,TRUE)))*EXP(-0.07*AS$69)*(INDEX('3)tpx females'!CA$57:CA$107,MATCH('3) 2016 cases'!$P79,'3)tpx females'!$BB$57:$BB$107,0))+INDEX('3)tpx males'!CA$57:CA$107,MATCH($O79,'3)tpx males'!$BB$57:$BB$107,0))-(INDEX('3)tpx males'!BZ$110:BZ$160,MATCH($O79,'3)tpx males'!$BB$110:$BB$160,0))*INDEX('3)tpx females'!BZ$111:BZ$161,MATCH('3) 2016 cases'!$P79,'3)tpx females'!$BB$111:$BB$161,0))*(1-(EXP(-INDEX('3)tpx males'!CA$4:CA$54,MATCH($O79,'3)tpx males'!$BB$4:$BB$54,0)))*EXP(-INDEX('3)tpx females'!CA$3:CA$53,MATCH('3) 2016 cases'!$P79,'3)tpx females'!$BB$3:$BB$53,0))))))),0)</f>
        <v>3900.9531955370417</v>
      </c>
      <c r="AT79" s="32">
        <f ca="1">IFERROR(($K79*EXP(AT$69*($Q79+0.5*($R79)^2))*_xlfn.NORM.DIST((LN(($M79*EXP($L79/100*AT$69))/($K79))-$Q79*AT$69)/($R79*SQRT(AT$69))-$R79*SQRT(AT$69),0,1,TRUE)+$M79*EXP($L79/100*AT$69)*(1-_xlfn.NORM.DIST((LN(($M79*EXP($L79/100*AT$69))/($K79))-$Q79*AT$69)/($R79*SQRT(AT$69)),0,1,TRUE)))*EXP(-0.07*AT$69)*(INDEX('3)tpx females'!CB$57:CB$107,MATCH('3) 2016 cases'!$P79,'3)tpx females'!$BB$57:$BB$107,0))+INDEX('3)tpx males'!CB$57:CB$107,MATCH($O79,'3)tpx males'!$BB$57:$BB$107,0))-(INDEX('3)tpx males'!CA$110:CA$160,MATCH($O79,'3)tpx males'!$BB$110:$BB$160,0))*INDEX('3)tpx females'!CA$111:CA$161,MATCH('3) 2016 cases'!$P79,'3)tpx females'!$BB$111:$BB$161,0))*(1-(EXP(-INDEX('3)tpx males'!CB$4:CB$54,MATCH($O79,'3)tpx males'!$BB$4:$BB$54,0)))*EXP(-INDEX('3)tpx females'!CB$3:CB$53,MATCH('3) 2016 cases'!$P79,'3)tpx females'!$BB$3:$BB$53,0))))))),0)</f>
        <v>2635.5447923379597</v>
      </c>
      <c r="AU79" s="32">
        <f ca="1">IFERROR(($K79*EXP(AU$69*($Q79+0.5*($R79)^2))*_xlfn.NORM.DIST((LN(($M79*EXP($L79/100*AU$69))/($K79))-$Q79*AU$69)/($R79*SQRT(AU$69))-$R79*SQRT(AU$69),0,1,TRUE)+$M79*EXP($L79/100*AU$69)*(1-_xlfn.NORM.DIST((LN(($M79*EXP($L79/100*AU$69))/($K79))-$Q79*AU$69)/($R79*SQRT(AU$69)),0,1,TRUE)))*EXP(-0.07*AU$69)*(INDEX('3)tpx females'!CC$57:CC$107,MATCH('3) 2016 cases'!$P79,'3)tpx females'!$BB$57:$BB$107,0))+INDEX('3)tpx males'!CC$57:CC$107,MATCH($O79,'3)tpx males'!$BB$57:$BB$107,0))-(INDEX('3)tpx males'!CB$110:CB$160,MATCH($O79,'3)tpx males'!$BB$110:$BB$160,0))*INDEX('3)tpx females'!CB$111:CB$161,MATCH('3) 2016 cases'!$P79,'3)tpx females'!$BB$111:$BB$161,0))*(1-(EXP(-INDEX('3)tpx males'!CC$4:CC$54,MATCH($O79,'3)tpx males'!$BB$4:$BB$54,0)))*EXP(-INDEX('3)tpx females'!CC$3:CC$53,MATCH('3) 2016 cases'!$P79,'3)tpx females'!$BB$3:$BB$53,0))))))),0)</f>
        <v>1689.8869053126441</v>
      </c>
      <c r="AV79" s="32">
        <f ca="1">IFERROR(($K79*EXP(AV$69*($Q79+0.5*($R79)^2))*_xlfn.NORM.DIST((LN(($M79*EXP($L79/100*AV$69))/($K79))-$Q79*AV$69)/($R79*SQRT(AV$69))-$R79*SQRT(AV$69),0,1,TRUE)+$M79*EXP($L79/100*AV$69)*(1-_xlfn.NORM.DIST((LN(($M79*EXP($L79/100*AV$69))/($K79))-$Q79*AV$69)/($R79*SQRT(AV$69)),0,1,TRUE)))*EXP(-0.07*AV$69)*(INDEX('3)tpx females'!CD$57:CD$107,MATCH('3) 2016 cases'!$P79,'3)tpx females'!$BB$57:$BB$107,0))+INDEX('3)tpx males'!CD$57:CD$107,MATCH($O79,'3)tpx males'!$BB$57:$BB$107,0))-(INDEX('3)tpx males'!CC$110:CC$160,MATCH($O79,'3)tpx males'!$BB$110:$BB$160,0))*INDEX('3)tpx females'!CC$111:CC$161,MATCH('3) 2016 cases'!$P79,'3)tpx females'!$BB$111:$BB$161,0))*(1-(EXP(-INDEX('3)tpx males'!CD$4:CD$54,MATCH($O79,'3)tpx males'!$BB$4:$BB$54,0)))*EXP(-INDEX('3)tpx females'!CD$3:CD$53,MATCH('3) 2016 cases'!$P79,'3)tpx females'!$BB$3:$BB$53,0))))))),0)</f>
        <v>1036.4859386403909</v>
      </c>
      <c r="AW79" s="32">
        <f ca="1">IFERROR(($K79*EXP(AW$69*($Q79+0.5*($R79)^2))*_xlfn.NORM.DIST((LN(($M79*EXP($L79/100*AW$69))/($K79))-$Q79*AW$69)/($R79*SQRT(AW$69))-$R79*SQRT(AW$69),0,1,TRUE)+$M79*EXP($L79/100*AW$69)*(1-_xlfn.NORM.DIST((LN(($M79*EXP($L79/100*AW$69))/($K79))-$Q79*AW$69)/($R79*SQRT(AW$69)),0,1,TRUE)))*EXP(-0.07*AW$69)*(INDEX('3)tpx females'!CE$57:CE$107,MATCH('3) 2016 cases'!$P79,'3)tpx females'!$BB$57:$BB$107,0))+INDEX('3)tpx males'!CE$57:CE$107,MATCH($O79,'3)tpx males'!$BB$57:$BB$107,0))-(INDEX('3)tpx males'!CD$110:CD$160,MATCH($O79,'3)tpx males'!$BB$110:$BB$160,0))*INDEX('3)tpx females'!CD$111:CD$161,MATCH('3) 2016 cases'!$P79,'3)tpx females'!$BB$111:$BB$161,0))*(1-(EXP(-INDEX('3)tpx males'!CE$4:CE$54,MATCH($O79,'3)tpx males'!$BB$4:$BB$54,0)))*EXP(-INDEX('3)tpx females'!CE$3:CE$53,MATCH('3) 2016 cases'!$P79,'3)tpx females'!$BB$3:$BB$53,0))))))),0)</f>
        <v>606.57860880346743</v>
      </c>
      <c r="AX79" s="32">
        <f ca="1">IFERROR(($K79*EXP(AX$69*($Q79+0.5*($R79)^2))*_xlfn.NORM.DIST((LN(($M79*EXP($L79/100*AX$69))/($K79))-$Q79*AX$69)/($R79*SQRT(AX$69))-$R79*SQRT(AX$69),0,1,TRUE)+$M79*EXP($L79/100*AX$69)*(1-_xlfn.NORM.DIST((LN(($M79*EXP($L79/100*AX$69))/($K79))-$Q79*AX$69)/($R79*SQRT(AX$69)),0,1,TRUE)))*EXP(-0.07*AX$69)*(INDEX('3)tpx females'!CF$57:CF$107,MATCH('3) 2016 cases'!$P79,'3)tpx females'!$BB$57:$BB$107,0))+INDEX('3)tpx males'!CF$57:CF$107,MATCH($O79,'3)tpx males'!$BB$57:$BB$107,0))-(INDEX('3)tpx males'!CE$110:CE$160,MATCH($O79,'3)tpx males'!$BB$110:$BB$160,0))*INDEX('3)tpx females'!CE$111:CE$161,MATCH('3) 2016 cases'!$P79,'3)tpx females'!$BB$111:$BB$161,0))*(1-(EXP(-INDEX('3)tpx males'!CF$4:CF$54,MATCH($O79,'3)tpx males'!$BB$4:$BB$54,0)))*EXP(-INDEX('3)tpx females'!CF$3:CF$53,MATCH('3) 2016 cases'!$P79,'3)tpx females'!$BB$3:$BB$53,0))))))),0)</f>
        <v>326.29381660920717</v>
      </c>
      <c r="AY79" s="32">
        <f ca="1">IFERROR(($K79*EXP(AY$69*($Q79+0.5*($R79)^2))*_xlfn.NORM.DIST((LN(($M79*EXP($L79/100*AY$69))/($K79))-$Q79*AY$69)/($R79*SQRT(AY$69))-$R79*SQRT(AY$69),0,1,TRUE)+$M79*EXP($L79/100*AY$69)*(1-_xlfn.NORM.DIST((LN(($M79*EXP($L79/100*AY$69))/($K79))-$Q79*AY$69)/($R79*SQRT(AY$69)),0,1,TRUE)))*EXP(-0.07*AY$69)*(INDEX('3)tpx females'!CG$57:CG$107,MATCH('3) 2016 cases'!$P79,'3)tpx females'!$BB$57:$BB$107,0))+INDEX('3)tpx males'!CG$57:CG$107,MATCH($O79,'3)tpx males'!$BB$57:$BB$107,0))-(INDEX('3)tpx males'!CF$110:CF$160,MATCH($O79,'3)tpx males'!$BB$110:$BB$160,0))*INDEX('3)tpx females'!CF$111:CF$161,MATCH('3) 2016 cases'!$P79,'3)tpx females'!$BB$111:$BB$161,0))*(1-(EXP(-INDEX('3)tpx males'!CG$4:CG$54,MATCH($O79,'3)tpx males'!$BB$4:$BB$54,0)))*EXP(-INDEX('3)tpx females'!CG$3:CG$53,MATCH('3) 2016 cases'!$P79,'3)tpx females'!$BB$3:$BB$53,0))))))),0)</f>
        <v>177.85447015234195</v>
      </c>
      <c r="AZ79" s="32">
        <f ca="1">IFERROR(($K79*EXP(AZ$69*($Q79+0.5*($R79)^2))*_xlfn.NORM.DIST((LN(($M79*EXP($L79/100*AZ$69))/($K79))-$Q79*AZ$69)/($R79*SQRT(AZ$69))-$R79*SQRT(AZ$69),0,1,TRUE)+$M79*EXP($L79/100*AZ$69)*(1-_xlfn.NORM.DIST((LN(($M79*EXP($L79/100*AZ$69))/($K79))-$Q79*AZ$69)/($R79*SQRT(AZ$69)),0,1,TRUE)))*EXP(-0.07*AZ$69)*(INDEX('3)tpx females'!CH$57:CH$107,MATCH('3) 2016 cases'!$P79,'3)tpx females'!$BB$57:$BB$107,0))+INDEX('3)tpx males'!CH$57:CH$107,MATCH($O79,'3)tpx males'!$BB$57:$BB$107,0))-(INDEX('3)tpx males'!CG$110:CG$160,MATCH($O79,'3)tpx males'!$BB$110:$BB$160,0))*INDEX('3)tpx females'!CG$111:CG$161,MATCH('3) 2016 cases'!$P79,'3)tpx females'!$BB$111:$BB$161,0))*(1-(EXP(-INDEX('3)tpx males'!CH$4:CH$54,MATCH($O79,'3)tpx males'!$BB$4:$BB$54,0)))*EXP(-INDEX('3)tpx females'!CH$3:CH$53,MATCH('3) 2016 cases'!$P79,'3)tpx females'!$BB$3:$BB$53,0))))))),0)</f>
        <v>98.915573266187906</v>
      </c>
      <c r="BA79" s="32">
        <f ca="1">IFERROR(($K79*EXP(BA$69*($Q79+0.5*($R79)^2))*_xlfn.NORM.DIST((LN(($M79*EXP($L79/100*BA$69))/($K79))-$Q79*BA$69)/($R79*SQRT(BA$69))-$R79*SQRT(BA$69),0,1,TRUE)+$M79*EXP($L79/100*BA$69)*(1-_xlfn.NORM.DIST((LN(($M79*EXP($L79/100*BA$69))/($K79))-$Q79*BA$69)/($R79*SQRT(BA$69)),0,1,TRUE)))*EXP(-0.07*BA$69)*(INDEX('3)tpx females'!CI$57:CI$107,MATCH('3) 2016 cases'!$P79,'3)tpx females'!$BB$57:$BB$107,0))+INDEX('3)tpx males'!CI$57:CI$107,MATCH($O79,'3)tpx males'!$BB$57:$BB$107,0))-(INDEX('3)tpx males'!CH$110:CH$160,MATCH($O79,'3)tpx males'!$BB$110:$BB$160,0))*INDEX('3)tpx females'!CH$111:CH$161,MATCH('3) 2016 cases'!$P79,'3)tpx females'!$BB$111:$BB$161,0))*(1-(EXP(-INDEX('3)tpx males'!CI$4:CI$54,MATCH($O79,'3)tpx males'!$BB$4:$BB$54,0)))*EXP(-INDEX('3)tpx females'!CI$3:CI$53,MATCH('3) 2016 cases'!$P79,'3)tpx females'!$BB$3:$BB$53,0))))))),0)</f>
        <v>43.494660433885223</v>
      </c>
      <c r="BB79" s="32">
        <f ca="1">IFERROR(($K79*EXP(BB$69*($Q79+0.5*($R79)^2))*_xlfn.NORM.DIST((LN(($M79*EXP($L79/100*BB$69))/($K79))-$Q79*BB$69)/($R79*SQRT(BB$69))-$R79*SQRT(BB$69),0,1,TRUE)+$M79*EXP($L79/100*BB$69)*(1-_xlfn.NORM.DIST((LN(($M79*EXP($L79/100*BB$69))/($K79))-$Q79*BB$69)/($R79*SQRT(BB$69)),0,1,TRUE)))*EXP(-0.07*BB$69)*(INDEX('3)tpx females'!CJ$57:CJ$107,MATCH('3) 2016 cases'!$P79,'3)tpx females'!$BB$57:$BB$107,0))+INDEX('3)tpx males'!CJ$57:CJ$107,MATCH($O79,'3)tpx males'!$BB$57:$BB$107,0))-(INDEX('3)tpx males'!CI$110:CI$160,MATCH($O79,'3)tpx males'!$BB$110:$BB$160,0))*INDEX('3)tpx females'!CI$111:CI$161,MATCH('3) 2016 cases'!$P79,'3)tpx females'!$BB$111:$BB$161,0))*(1-(EXP(-INDEX('3)tpx males'!CJ$4:CJ$54,MATCH($O79,'3)tpx males'!$BB$4:$BB$54,0)))*EXP(-INDEX('3)tpx females'!CJ$3:CJ$53,MATCH('3) 2016 cases'!$P79,'3)tpx females'!$BB$3:$BB$53,0))))))),0)</f>
        <v>0</v>
      </c>
      <c r="BC79" s="32">
        <f ca="1">IFERROR(($K79*EXP(BC$69*($Q79+0.5*($R79)^2))*_xlfn.NORM.DIST((LN(($M79*EXP($L79/100*BC$69))/($K79))-$Q79*BC$69)/($R79*SQRT(BC$69))-$R79*SQRT(BC$69),0,1,TRUE)+$M79*EXP($L79/100*BC$69)*(1-_xlfn.NORM.DIST((LN(($M79*EXP($L79/100*BC$69))/($K79))-$Q79*BC$69)/($R79*SQRT(BC$69)),0,1,TRUE)))*EXP(-0.07*BC$69)*(INDEX('3)tpx females'!CK$57:CK$107,MATCH('3) 2016 cases'!$P79,'3)tpx females'!$BB$57:$BB$107,0))+INDEX('3)tpx males'!CK$57:CK$107,MATCH($O79,'3)tpx males'!$BB$57:$BB$107,0))-(INDEX('3)tpx males'!CJ$110:CJ$160,MATCH($O79,'3)tpx males'!$BB$110:$BB$160,0))*INDEX('3)tpx females'!CJ$111:CJ$161,MATCH('3) 2016 cases'!$P79,'3)tpx females'!$BB$111:$BB$161,0))*(1-(EXP(-INDEX('3)tpx males'!CK$4:CK$54,MATCH($O79,'3)tpx males'!$BB$4:$BB$54,0)))*EXP(-INDEX('3)tpx females'!CK$3:CK$53,MATCH('3) 2016 cases'!$P79,'3)tpx females'!$BB$3:$BB$53,0))))))),0)</f>
        <v>0</v>
      </c>
      <c r="BD79" s="32">
        <f ca="1">IFERROR(($K79*EXP(BD$69*($Q79+0.5*($R79)^2))*_xlfn.NORM.DIST((LN(($M79*EXP($L79/100*BD$69))/($K79))-$Q79*BD$69)/($R79*SQRT(BD$69))-$R79*SQRT(BD$69),0,1,TRUE)+$M79*EXP($L79/100*BD$69)*(1-_xlfn.NORM.DIST((LN(($M79*EXP($L79/100*BD$69))/($K79))-$Q79*BD$69)/($R79*SQRT(BD$69)),0,1,TRUE)))*EXP(-0.07*BD$69)*(INDEX('3)tpx females'!CL$57:CL$107,MATCH('3) 2016 cases'!$P79,'3)tpx females'!$BB$57:$BB$107,0))+INDEX('3)tpx males'!CL$57:CL$107,MATCH($O79,'3)tpx males'!$BB$57:$BB$107,0))-(INDEX('3)tpx males'!CK$110:CK$160,MATCH($O79,'3)tpx males'!$BB$110:$BB$160,0))*INDEX('3)tpx females'!CK$111:CK$161,MATCH('3) 2016 cases'!$P79,'3)tpx females'!$BB$111:$BB$161,0))*(1-(EXP(-INDEX('3)tpx males'!CL$4:CL$54,MATCH($O79,'3)tpx males'!$BB$4:$BB$54,0)))*EXP(-INDEX('3)tpx females'!CL$3:CL$53,MATCH('3) 2016 cases'!$P79,'3)tpx females'!$BB$3:$BB$53,0))))))),0)</f>
        <v>0</v>
      </c>
      <c r="BE79" s="32">
        <f ca="1">IFERROR(($K79*EXP(BE$69*($Q79+0.5*($R79)^2))*_xlfn.NORM.DIST((LN(($M79*EXP($L79/100*BE$69))/($K79))-$Q79*BE$69)/($R79*SQRT(BE$69))-$R79*SQRT(BE$69),0,1,TRUE)+$M79*EXP($L79/100*BE$69)*(1-_xlfn.NORM.DIST((LN(($M79*EXP($L79/100*BE$69))/($K79))-$Q79*BE$69)/($R79*SQRT(BE$69)),0,1,TRUE)))*EXP(-0.07*BE$69)*(INDEX('3)tpx females'!CM$57:CM$107,MATCH('3) 2016 cases'!$P79,'3)tpx females'!$BB$57:$BB$107,0))+INDEX('3)tpx males'!CM$57:CM$107,MATCH($O79,'3)tpx males'!$BB$57:$BB$107,0))-(INDEX('3)tpx males'!CL$110:CL$160,MATCH($O79,'3)tpx males'!$BB$110:$BB$160,0))*INDEX('3)tpx females'!CL$111:CL$161,MATCH('3) 2016 cases'!$P79,'3)tpx females'!$BB$111:$BB$161,0))*(1-(EXP(-INDEX('3)tpx males'!CM$4:CM$54,MATCH($O79,'3)tpx males'!$BB$4:$BB$54,0)))*EXP(-INDEX('3)tpx females'!CM$3:CM$53,MATCH('3) 2016 cases'!$P79,'3)tpx females'!$BB$3:$BB$53,0))))))),0)</f>
        <v>0</v>
      </c>
      <c r="BF79" s="32">
        <f ca="1">IFERROR(($K79*EXP(BF$69*($Q79+0.5*($R79)^2))*_xlfn.NORM.DIST((LN(($M79*EXP($L79/100*BF$69))/($K79))-$Q79*BF$69)/($R79*SQRT(BF$69))-$R79*SQRT(BF$69),0,1,TRUE)+$M79*EXP($L79/100*BF$69)*(1-_xlfn.NORM.DIST((LN(($M79*EXP($L79/100*BF$69))/($K79))-$Q79*BF$69)/($R79*SQRT(BF$69)),0,1,TRUE)))*EXP(-0.07*BF$69)*(INDEX('3)tpx females'!CN$57:CN$107,MATCH('3) 2016 cases'!$P79,'3)tpx females'!$BB$57:$BB$107,0))+INDEX('3)tpx males'!CN$57:CN$107,MATCH($O79,'3)tpx males'!$BB$57:$BB$107,0))-(INDEX('3)tpx males'!CM$110:CM$160,MATCH($O79,'3)tpx males'!$BB$110:$BB$160,0))*INDEX('3)tpx females'!CM$111:CM$161,MATCH('3) 2016 cases'!$P79,'3)tpx females'!$BB$111:$BB$161,0))*(1-(EXP(-INDEX('3)tpx males'!CN$4:CN$54,MATCH($O79,'3)tpx males'!$BB$4:$BB$54,0)))*EXP(-INDEX('3)tpx females'!CN$3:CN$53,MATCH('3) 2016 cases'!$P79,'3)tpx females'!$BB$3:$BB$53,0))))))),0)</f>
        <v>0</v>
      </c>
      <c r="BG79" s="32">
        <f ca="1">IFERROR(($K79*EXP(BG$69*($Q79+0.5*($R79)^2))*_xlfn.NORM.DIST((LN(($M79*EXP($L79/100*BG$69))/($K79))-$Q79*BG$69)/($R79*SQRT(BG$69))-$R79*SQRT(BG$69),0,1,TRUE)+$M79*EXP($L79/100*BG$69)*(1-_xlfn.NORM.DIST((LN(($M79*EXP($L79/100*BG$69))/($K79))-$Q79*BG$69)/($R79*SQRT(BG$69)),0,1,TRUE)))*EXP(-0.07*BG$69)*(INDEX('3)tpx females'!CO$57:CO$107,MATCH('3) 2016 cases'!$P79,'3)tpx females'!$BB$57:$BB$107,0))+INDEX('3)tpx males'!CO$57:CO$107,MATCH($O79,'3)tpx males'!$BB$57:$BB$107,0))-(INDEX('3)tpx males'!CN$110:CN$160,MATCH($O79,'3)tpx males'!$BB$110:$BB$160,0))*INDEX('3)tpx females'!CN$111:CN$161,MATCH('3) 2016 cases'!$P79,'3)tpx females'!$BB$111:$BB$161,0))*(1-(EXP(-INDEX('3)tpx males'!CO$4:CO$54,MATCH($O79,'3)tpx males'!$BB$4:$BB$54,0)))*EXP(-INDEX('3)tpx females'!CO$3:CO$53,MATCH('3) 2016 cases'!$P79,'3)tpx females'!$BB$3:$BB$53,0))))))),0)</f>
        <v>0</v>
      </c>
      <c r="BH79" s="32">
        <f ca="1">IFERROR(($K79*EXP(BH$69*($Q79+0.5*($R79)^2))*_xlfn.NORM.DIST((LN(($M79*EXP($L79/100*BH$69))/($K79))-$Q79*BH$69)/($R79*SQRT(BH$69))-$R79*SQRT(BH$69),0,1,TRUE)+$M79*EXP($L79/100*BH$69)*(1-_xlfn.NORM.DIST((LN(($M79*EXP($L79/100*BH$69))/($K79))-$Q79*BH$69)/($R79*SQRT(BH$69)),0,1,TRUE)))*EXP(-0.07*BH$69)*(INDEX('3)tpx females'!CP$57:CP$107,MATCH('3) 2016 cases'!$P79,'3)tpx females'!$BB$57:$BB$107,0))+INDEX('3)tpx males'!CP$57:CP$107,MATCH($O79,'3)tpx males'!$BB$57:$BB$107,0))-(INDEX('3)tpx males'!CO$110:CO$160,MATCH($O79,'3)tpx males'!$BB$110:$BB$160,0))*INDEX('3)tpx females'!CO$111:CO$161,MATCH('3) 2016 cases'!$P79,'3)tpx females'!$BB$111:$BB$161,0))*(1-(EXP(-INDEX('3)tpx males'!CP$4:CP$54,MATCH($O79,'3)tpx males'!$BB$4:$BB$54,0)))*EXP(-INDEX('3)tpx females'!CP$3:CP$53,MATCH('3) 2016 cases'!$P79,'3)tpx females'!$BB$3:$BB$53,0))))))),0)</f>
        <v>0</v>
      </c>
      <c r="BI79" s="32">
        <f ca="1">IFERROR(($K79*EXP(BI$69*($Q79+0.5*($R79)^2))*_xlfn.NORM.DIST((LN(($M79*EXP($L79/100*BI$69))/($K79))-$Q79*BI$69)/($R79*SQRT(BI$69))-$R79*SQRT(BI$69),0,1,TRUE)+$M79*EXP($L79/100*BI$69)*(1-_xlfn.NORM.DIST((LN(($M79*EXP($L79/100*BI$69))/($K79))-$Q79*BI$69)/($R79*SQRT(BI$69)),0,1,TRUE)))*EXP(-0.07*BI$69)*(INDEX('3)tpx females'!CQ$57:CQ$107,MATCH('3) 2016 cases'!$P79,'3)tpx females'!$BB$57:$BB$107,0))+INDEX('3)tpx males'!CQ$57:CQ$107,MATCH($O79,'3)tpx males'!$BB$57:$BB$107,0))-(INDEX('3)tpx males'!CP$110:CP$160,MATCH($O79,'3)tpx males'!$BB$110:$BB$160,0))*INDEX('3)tpx females'!CP$111:CP$161,MATCH('3) 2016 cases'!$P79,'3)tpx females'!$BB$111:$BB$161,0))*(1-(EXP(-INDEX('3)tpx males'!CQ$4:CQ$54,MATCH($O79,'3)tpx males'!$BB$4:$BB$54,0)))*EXP(-INDEX('3)tpx females'!CQ$3:CQ$53,MATCH('3) 2016 cases'!$P79,'3)tpx females'!$BB$3:$BB$53,0))))))),0)</f>
        <v>0</v>
      </c>
      <c r="BJ79" s="32">
        <f ca="1">IFERROR(($K79*EXP(BJ$69*($Q79+0.5*($R79)^2))*_xlfn.NORM.DIST((LN(($M79*EXP($L79/100*BJ$69))/($K79))-$Q79*BJ$69)/($R79*SQRT(BJ$69))-$R79*SQRT(BJ$69),0,1,TRUE)+$M79*EXP($L79/100*BJ$69)*(1-_xlfn.NORM.DIST((LN(($M79*EXP($L79/100*BJ$69))/($K79))-$Q79*BJ$69)/($R79*SQRT(BJ$69)),0,1,TRUE)))*EXP(-0.07*BJ$69)*(INDEX('3)tpx females'!CR$57:CR$107,MATCH('3) 2016 cases'!$P79,'3)tpx females'!$BB$57:$BB$107,0))+INDEX('3)tpx males'!CR$57:CR$107,MATCH($O79,'3)tpx males'!$BB$57:$BB$107,0))-(INDEX('3)tpx males'!CQ$110:CQ$160,MATCH($O79,'3)tpx males'!$BB$110:$BB$160,0))*INDEX('3)tpx females'!CQ$111:CQ$161,MATCH('3) 2016 cases'!$P79,'3)tpx females'!$BB$111:$BB$161,0))*(1-(EXP(-INDEX('3)tpx males'!CR$4:CR$54,MATCH($O79,'3)tpx males'!$BB$4:$BB$54,0)))*EXP(-INDEX('3)tpx females'!CR$3:CR$53,MATCH('3) 2016 cases'!$P79,'3)tpx females'!$BB$3:$BB$53,0))))))),0)</f>
        <v>0</v>
      </c>
      <c r="BK79" s="32">
        <f ca="1">IFERROR(($K79*EXP(BK$69*($Q79+0.5*($R79)^2))*_xlfn.NORM.DIST((LN(($M79*EXP($L79/100*BK$69))/($K79))-$Q79*BK$69)/($R79*SQRT(BK$69))-$R79*SQRT(BK$69),0,1,TRUE)+$M79*EXP($L79/100*BK$69)*(1-_xlfn.NORM.DIST((LN(($M79*EXP($L79/100*BK$69))/($K79))-$Q79*BK$69)/($R79*SQRT(BK$69)),0,1,TRUE)))*EXP(-0.07*BK$69)*(INDEX('3)tpx females'!CS$57:CS$107,MATCH('3) 2016 cases'!$P79,'3)tpx females'!$BB$57:$BB$107,0))+INDEX('3)tpx males'!CS$57:CS$107,MATCH($O79,'3)tpx males'!$BB$57:$BB$107,0))-(INDEX('3)tpx males'!CR$110:CR$160,MATCH($O79,'3)tpx males'!$BB$110:$BB$160,0))*INDEX('3)tpx females'!CR$111:CR$161,MATCH('3) 2016 cases'!$P79,'3)tpx females'!$BB$111:$BB$161,0))*(1-(EXP(-INDEX('3)tpx males'!CS$4:CS$54,MATCH($O79,'3)tpx males'!$BB$4:$BB$54,0)))*EXP(-INDEX('3)tpx females'!CS$3:CS$53,MATCH('3) 2016 cases'!$P79,'3)tpx females'!$BB$3:$BB$53,0))))))),0)</f>
        <v>0</v>
      </c>
      <c r="BL79" s="32">
        <f ca="1">IFERROR(($K79*EXP(BL$69*($Q79+0.5*($R79)^2))*_xlfn.NORM.DIST((LN(($M79*EXP($L79/100*BL$69))/($K79))-$Q79*BL$69)/($R79*SQRT(BL$69))-$R79*SQRT(BL$69),0,1,TRUE)+$M79*EXP($L79/100*BL$69)*(1-_xlfn.NORM.DIST((LN(($M79*EXP($L79/100*BL$69))/($K79))-$Q79*BL$69)/($R79*SQRT(BL$69)),0,1,TRUE)))*EXP(-0.07*BL$69)*(INDEX('3)tpx females'!CT$57:CT$107,MATCH('3) 2016 cases'!$P79,'3)tpx females'!$BB$57:$BB$107,0))+INDEX('3)tpx males'!CT$57:CT$107,MATCH($O79,'3)tpx males'!$BB$57:$BB$107,0))-(INDEX('3)tpx males'!CS$110:CS$160,MATCH($O79,'3)tpx males'!$BB$110:$BB$160,0))*INDEX('3)tpx females'!CS$111:CS$161,MATCH('3) 2016 cases'!$P79,'3)tpx females'!$BB$111:$BB$161,0))*(1-(EXP(-INDEX('3)tpx males'!CT$4:CT$54,MATCH($O79,'3)tpx males'!$BB$4:$BB$54,0)))*EXP(-INDEX('3)tpx females'!CT$3:CT$53,MATCH('3) 2016 cases'!$P79,'3)tpx females'!$BB$3:$BB$53,0))))))),0)</f>
        <v>0</v>
      </c>
      <c r="BM79" s="32">
        <f ca="1">IFERROR(($K79*EXP(BM$69*($Q79+0.5*($R79)^2))*_xlfn.NORM.DIST((LN(($M79*EXP($L79/100*BM$69))/($K79))-$Q79*BM$69)/($R79*SQRT(BM$69))-$R79*SQRT(BM$69),0,1,TRUE)+$M79*EXP($L79/100*BM$69)*(1-_xlfn.NORM.DIST((LN(($M79*EXP($L79/100*BM$69))/($K79))-$Q79*BM$69)/($R79*SQRT(BM$69)),0,1,TRUE)))*EXP(-0.07*BM$69)*(INDEX('3)tpx females'!CU$57:CU$107,MATCH('3) 2016 cases'!$P79,'3)tpx females'!$BB$57:$BB$107,0))+INDEX('3)tpx males'!CU$57:CU$107,MATCH($O79,'3)tpx males'!$BB$57:$BB$107,0))-(INDEX('3)tpx males'!CT$110:CT$160,MATCH($O79,'3)tpx males'!$BB$110:$BB$160,0))*INDEX('3)tpx females'!CT$111:CT$161,MATCH('3) 2016 cases'!$P79,'3)tpx females'!$BB$111:$BB$161,0))*(1-(EXP(-INDEX('3)tpx males'!CU$4:CU$54,MATCH($O79,'3)tpx males'!$BB$4:$BB$54,0)))*EXP(-INDEX('3)tpx females'!CU$3:CU$53,MATCH('3) 2016 cases'!$P79,'3)tpx females'!$BB$3:$BB$53,0))))))),0)</f>
        <v>0</v>
      </c>
      <c r="BN79" s="32">
        <f ca="1">IFERROR(($K79*EXP(BN$69*($Q79+0.5*($R79)^2))*_xlfn.NORM.DIST((LN(($M79*EXP($L79/100*BN$69))/($K79))-$Q79*BN$69)/($R79*SQRT(BN$69))-$R79*SQRT(BN$69),0,1,TRUE)+$M79*EXP($L79/100*BN$69)*(1-_xlfn.NORM.DIST((LN(($M79*EXP($L79/100*BN$69))/($K79))-$Q79*BN$69)/($R79*SQRT(BN$69)),0,1,TRUE)))*EXP(-0.07*BN$69)*(INDEX('3)tpx females'!CV$57:CV$107,MATCH('3) 2016 cases'!$P79,'3)tpx females'!$BB$57:$BB$107,0))+INDEX('3)tpx males'!CV$57:CV$107,MATCH($O79,'3)tpx males'!$BB$57:$BB$107,0))-(INDEX('3)tpx males'!CU$110:CU$160,MATCH($O79,'3)tpx males'!$BB$110:$BB$160,0))*INDEX('3)tpx females'!CU$111:CU$161,MATCH('3) 2016 cases'!$P79,'3)tpx females'!$BB$111:$BB$161,0))*(1-(EXP(-INDEX('3)tpx males'!CV$4:CV$54,MATCH($O79,'3)tpx males'!$BB$4:$BB$54,0)))*EXP(-INDEX('3)tpx females'!CV$3:CV$53,MATCH('3) 2016 cases'!$P79,'3)tpx females'!$BB$3:$BB$53,0))))))),0)</f>
        <v>0</v>
      </c>
      <c r="BO79" s="32">
        <f ca="1">IFERROR(($K79*EXP(BO$69*($Q79+0.5*($R79)^2))*_xlfn.NORM.DIST((LN(($M79*EXP($L79/100*BO$69))/($K79))-$Q79*BO$69)/($R79*SQRT(BO$69))-$R79*SQRT(BO$69),0,1,TRUE)+$M79*EXP($L79/100*BO$69)*(1-_xlfn.NORM.DIST((LN(($M79*EXP($L79/100*BO$69))/($K79))-$Q79*BO$69)/($R79*SQRT(BO$69)),0,1,TRUE)))*EXP(-0.07*BO$69)*(INDEX('3)tpx females'!CW$57:CW$107,MATCH('3) 2016 cases'!$P79,'3)tpx females'!$BB$57:$BB$107,0))+INDEX('3)tpx males'!CW$57:CW$107,MATCH($O79,'3)tpx males'!$BB$57:$BB$107,0))-(INDEX('3)tpx males'!CV$110:CV$160,MATCH($O79,'3)tpx males'!$BB$110:$BB$160,0))*INDEX('3)tpx females'!CV$111:CV$161,MATCH('3) 2016 cases'!$P79,'3)tpx females'!$BB$111:$BB$161,0))*(1-(EXP(-INDEX('3)tpx males'!CW$4:CW$54,MATCH($O79,'3)tpx males'!$BB$4:$BB$54,0)))*EXP(-INDEX('3)tpx females'!CW$3:CW$53,MATCH('3) 2016 cases'!$P79,'3)tpx females'!$BB$3:$BB$53,0))))))),0)</f>
        <v>0</v>
      </c>
      <c r="BP79" s="32">
        <f ca="1">IFERROR(($K79*EXP(BP$69*($Q79+0.5*($R79)^2))*_xlfn.NORM.DIST((LN(($M79*EXP($L79/100*BP$69))/($K79))-$Q79*BP$69)/($R79*SQRT(BP$69))-$R79*SQRT(BP$69),0,1,TRUE)+$M79*EXP($L79/100*BP$69)*(1-_xlfn.NORM.DIST((LN(($M79*EXP($L79/100*BP$69))/($K79))-$Q79*BP$69)/($R79*SQRT(BP$69)),0,1,TRUE)))*EXP(-0.07*BP$69)*(INDEX('3)tpx females'!CX$57:CX$107,MATCH('3) 2016 cases'!$P79,'3)tpx females'!$BB$57:$BB$107,0))+INDEX('3)tpx males'!CX$57:CX$107,MATCH($O79,'3)tpx males'!$BB$57:$BB$107,0))-(INDEX('3)tpx males'!CW$110:CW$160,MATCH($O79,'3)tpx males'!$BB$110:$BB$160,0))*INDEX('3)tpx females'!CW$111:CW$161,MATCH('3) 2016 cases'!$P79,'3)tpx females'!$BB$111:$BB$161,0))*(1-(EXP(-INDEX('3)tpx males'!CX$4:CX$54,MATCH($O79,'3)tpx males'!$BB$4:$BB$54,0)))*EXP(-INDEX('3)tpx females'!CX$3:CX$53,MATCH('3) 2016 cases'!$P79,'3)tpx females'!$BB$3:$BB$53,0))))))),0)</f>
        <v>0</v>
      </c>
      <c r="BQ79" s="32">
        <f ca="1">IFERROR(($K79*EXP(BQ$69*($Q79+0.5*($R79)^2))*_xlfn.NORM.DIST((LN(($M79*EXP($L79/100*BQ$69))/($K79))-$Q79*BQ$69)/($R79*SQRT(BQ$69))-$R79*SQRT(BQ$69),0,1,TRUE)+$M79*EXP($L79/100*BQ$69)*(1-_xlfn.NORM.DIST((LN(($M79*EXP($L79/100*BQ$69))/($K79))-$Q79*BQ$69)/($R79*SQRT(BQ$69)),0,1,TRUE)))*EXP(-0.07*BQ$69)*(INDEX('3)tpx females'!CY$57:CY$107,MATCH('3) 2016 cases'!$P79,'3)tpx females'!$BB$57:$BB$107,0))+INDEX('3)tpx males'!CY$57:CY$107,MATCH($O79,'3)tpx males'!$BB$57:$BB$107,0))-(INDEX('3)tpx males'!CX$110:CX$160,MATCH($O79,'3)tpx males'!$BB$110:$BB$160,0))*INDEX('3)tpx females'!CX$111:CX$161,MATCH('3) 2016 cases'!$P79,'3)tpx females'!$BB$111:$BB$161,0))*(1-(EXP(-INDEX('3)tpx males'!CY$4:CY$54,MATCH($O79,'3)tpx males'!$BB$4:$BB$54,0)))*EXP(-INDEX('3)tpx females'!CY$3:CY$53,MATCH('3) 2016 cases'!$P79,'3)tpx females'!$BB$3:$BB$53,0))))))),0)</f>
        <v>0</v>
      </c>
      <c r="BR79" s="32">
        <f ca="1">IFERROR(($K79*EXP(BR$69*($Q79+0.5*($R79)^2))*_xlfn.NORM.DIST((LN(($M79*EXP($L79/100*BR$69))/($K79))-$Q79*BR$69)/($R79*SQRT(BR$69))-$R79*SQRT(BR$69),0,1,TRUE)+$M79*EXP($L79/100*BR$69)*(1-_xlfn.NORM.DIST((LN(($M79*EXP($L79/100*BR$69))/($K79))-$Q79*BR$69)/($R79*SQRT(BR$69)),0,1,TRUE)))*EXP(-0.07*BR$69)*(INDEX('3)tpx females'!CZ$57:CZ$107,MATCH('3) 2016 cases'!$P79,'3)tpx females'!$BB$57:$BB$107,0))+INDEX('3)tpx males'!CZ$57:CZ$107,MATCH($O79,'3)tpx males'!$BB$57:$BB$107,0))-(INDEX('3)tpx males'!CY$110:CY$160,MATCH($O79,'3)tpx males'!$BB$110:$BB$160,0))*INDEX('3)tpx females'!CY$111:CY$161,MATCH('3) 2016 cases'!$P79,'3)tpx females'!$BB$111:$BB$161,0))*(1-(EXP(-INDEX('3)tpx males'!CZ$4:CZ$54,MATCH($O79,'3)tpx males'!$BB$4:$BB$54,0)))*EXP(-INDEX('3)tpx females'!CZ$3:CZ$53,MATCH('3) 2016 cases'!$P79,'3)tpx females'!$BB$3:$BB$53,0))))))),0)</f>
        <v>0</v>
      </c>
      <c r="BS79" s="32">
        <f ca="1">IFERROR(($K79*EXP(BS$69*($Q79+0.5*($R79)^2))*_xlfn.NORM.DIST((LN(($M79*EXP($L79/100*BS$69))/($K79))-$Q79*BS$69)/($R79*SQRT(BS$69))-$R79*SQRT(BS$69),0,1,TRUE)+$M79*EXP($L79/100*BS$69)*(1-_xlfn.NORM.DIST((LN(($M79*EXP($L79/100*BS$69))/($K79))-$Q79*BS$69)/($R79*SQRT(BS$69)),0,1,TRUE)))*EXP(-0.07*BS$69)*(INDEX('3)tpx females'!DA$57:DA$107,MATCH('3) 2016 cases'!$P79,'3)tpx females'!$BB$57:$BB$107,0))+INDEX('3)tpx males'!DA$57:DA$107,MATCH($O79,'3)tpx males'!$BB$57:$BB$107,0))-(INDEX('3)tpx males'!CZ$110:CZ$160,MATCH($O79,'3)tpx males'!$BB$110:$BB$160,0))*INDEX('3)tpx females'!CZ$111:CZ$161,MATCH('3) 2016 cases'!$P79,'3)tpx females'!$BB$111:$BB$161,0))*(1-(EXP(-INDEX('3)tpx males'!DA$4:DA$54,MATCH($O79,'3)tpx males'!$BB$4:$BB$54,0)))*EXP(-INDEX('3)tpx females'!DA$3:DA$53,MATCH('3) 2016 cases'!$P79,'3)tpx females'!$BB$3:$BB$53,0))))))),0)</f>
        <v>0</v>
      </c>
      <c r="BU79" s="32">
        <f t="shared" si="121"/>
        <v>328141.33890466054</v>
      </c>
      <c r="BV79" s="32">
        <f t="shared" si="122"/>
        <v>307029.68197253509</v>
      </c>
      <c r="BW79" s="32">
        <f t="shared" si="123"/>
        <v>308106.16861214506</v>
      </c>
      <c r="BX79" s="32">
        <f t="shared" si="124"/>
        <v>309186.42955617345</v>
      </c>
      <c r="BY79" s="32">
        <f t="shared" si="125"/>
        <v>310270.47803783033</v>
      </c>
      <c r="BZ79" s="32">
        <f t="shared" si="126"/>
        <v>311358.32733671472</v>
      </c>
      <c r="CA79" s="32">
        <f t="shared" si="127"/>
        <v>312449.99077857175</v>
      </c>
      <c r="CB79" s="32">
        <f t="shared" si="128"/>
        <v>313545.48172920052</v>
      </c>
      <c r="CC79" s="32">
        <f t="shared" si="129"/>
        <v>314644.81355136144</v>
      </c>
      <c r="CD79" s="32">
        <f t="shared" si="130"/>
        <v>315747.99943842948</v>
      </c>
      <c r="CE79" s="32">
        <f t="shared" si="131"/>
        <v>316855.05199942569</v>
      </c>
      <c r="CF79" s="32">
        <f t="shared" si="132"/>
        <v>317965.98251240375</v>
      </c>
      <c r="CG79" s="32">
        <f t="shared" si="133"/>
        <v>319080.79987945769</v>
      </c>
      <c r="CH79" s="32">
        <f t="shared" si="134"/>
        <v>320199.50943169137</v>
      </c>
      <c r="CI79" s="32">
        <f t="shared" si="135"/>
        <v>321322.11178433453</v>
      </c>
      <c r="CJ79" s="32">
        <f t="shared" si="136"/>
        <v>322448.60192218068</v>
      </c>
      <c r="CK79" s="32">
        <f t="shared" si="137"/>
        <v>323578.96863145643</v>
      </c>
      <c r="CL79" s="32">
        <f t="shared" si="138"/>
        <v>324713.19431992504</v>
      </c>
      <c r="CM79" s="32">
        <f t="shared" si="139"/>
        <v>325851.25520521909</v>
      </c>
      <c r="CN79" s="32">
        <f t="shared" si="140"/>
        <v>326993.12181119953</v>
      </c>
      <c r="CO79" s="32">
        <f t="shared" si="141"/>
        <v>328138.75969315274</v>
      </c>
      <c r="CP79" s="32">
        <f t="shared" si="142"/>
        <v>329288.1303099324</v>
      </c>
      <c r="CQ79" s="32">
        <f t="shared" si="143"/>
        <v>330441.19196883927</v>
      </c>
      <c r="CR79" s="32">
        <f t="shared" si="144"/>
        <v>331597.90078200743</v>
      </c>
      <c r="CS79" s="32">
        <f t="shared" si="145"/>
        <v>332758.21158768702</v>
      </c>
      <c r="CT79" s="32">
        <f t="shared" si="146"/>
        <v>333922.07880377566</v>
      </c>
      <c r="CU79" s="32">
        <f t="shared" si="147"/>
        <v>335089.45719306363</v>
      </c>
      <c r="CV79" s="32">
        <f t="shared" si="148"/>
        <v>336260.30252945045</v>
      </c>
      <c r="CW79" s="32">
        <f t="shared" si="149"/>
        <v>337434.57216185814</v>
      </c>
      <c r="CX79" s="32">
        <f t="shared" si="150"/>
        <v>338612.22547794768</v>
      </c>
      <c r="CY79" s="32">
        <f t="shared" si="151"/>
        <v>339793.22427337518</v>
      </c>
      <c r="CZ79" s="32">
        <f t="shared" si="152"/>
        <v>340977.53303456563</v>
      </c>
      <c r="DA79" s="32">
        <f t="shared" si="153"/>
        <v>342165.11914417107</v>
      </c>
      <c r="DB79" s="32">
        <f t="shared" si="154"/>
        <v>343355.95301879785</v>
      </c>
      <c r="DC79" s="32">
        <f t="shared" si="155"/>
        <v>344550.00818846648</v>
      </c>
      <c r="DD79" s="32">
        <f t="shared" si="156"/>
        <v>345747.26132680249</v>
      </c>
      <c r="DE79" s="32">
        <f t="shared" si="157"/>
        <v>346947.69224026334</v>
      </c>
      <c r="DF79" s="32">
        <f t="shared" si="158"/>
        <v>348151.28382391052</v>
      </c>
      <c r="DG79" s="32">
        <f t="shared" si="159"/>
        <v>349358.02199039474</v>
      </c>
      <c r="DH79" s="32">
        <f t="shared" si="160"/>
        <v>350567.89557797823</v>
      </c>
      <c r="DI79" s="32">
        <f t="shared" si="161"/>
        <v>351780.89624263352</v>
      </c>
      <c r="DJ79" s="32">
        <f t="shared" si="162"/>
        <v>352997.01833850698</v>
      </c>
      <c r="DK79" s="32">
        <f t="shared" si="163"/>
        <v>354216.25879037031</v>
      </c>
      <c r="DL79" s="32">
        <f t="shared" si="164"/>
        <v>355438.61696107936</v>
      </c>
      <c r="DM79" s="32">
        <f t="shared" si="165"/>
        <v>356664.09451653599</v>
      </c>
      <c r="DN79" s="32">
        <f t="shared" si="166"/>
        <v>357892.69529017946</v>
      </c>
      <c r="DO79" s="32">
        <f t="shared" si="167"/>
        <v>359124.42514864303</v>
      </c>
      <c r="DP79" s="32">
        <f t="shared" si="168"/>
        <v>360359.29185986711</v>
      </c>
      <c r="DQ79" s="32">
        <f t="shared" si="169"/>
        <v>361597.30496467277</v>
      </c>
      <c r="DR79" s="32">
        <f t="shared" si="170"/>
        <v>362838.47565255803</v>
      </c>
      <c r="DT79" s="48">
        <f t="shared" si="171"/>
        <v>85</v>
      </c>
      <c r="DU79" s="48">
        <f t="shared" si="172"/>
        <v>78</v>
      </c>
      <c r="DV79" s="32">
        <f ca="1">INDEX('3)tpx males'!BD$57:BD$107,MATCH(DT79,'3)tpx males'!$BB$57:$BB$107,0))*INDEX('3)tpx females'!BD$57:BD$107,MATCH(DU79,'3)tpx females'!$BB$57:$BB$107,0))</f>
        <v>2.0784933183048394E-3</v>
      </c>
      <c r="DW79" s="32">
        <f t="shared" ca="1" si="173"/>
        <v>-682.0395803729408</v>
      </c>
      <c r="DX79" s="32">
        <f t="shared" ca="1" si="177"/>
        <v>0.99792150668169521</v>
      </c>
      <c r="DZ79" s="32">
        <f t="shared" ca="1" si="174"/>
        <v>-342800.64864889946</v>
      </c>
      <c r="EA79" s="32">
        <f t="shared" ca="1" si="175"/>
        <v>14659.309744238912</v>
      </c>
      <c r="EB79" s="32">
        <f t="shared" ca="1" si="178"/>
        <v>30.469277354361601</v>
      </c>
      <c r="EC79" s="32">
        <f ca="1">EA79*'3) Value'!AN91</f>
        <v>0</v>
      </c>
      <c r="EE79" s="32">
        <f>IF(AND('3) Value'!AB91="Alive",'3) Value'!AE91="Alive"),'3) Value'!AM91+'3) 2016 cases'!DZ79,0)</f>
        <v>0</v>
      </c>
      <c r="EF79" s="32">
        <f>IF(OR(AND('3) Value'!AB91="Deceased",'3) Value'!AE91="Alive"),(AND('3) Value'!AB91="Alive",'3) Value'!AE91="Deceased"))),1,0)</f>
        <v>1</v>
      </c>
      <c r="EG79" s="32">
        <f ca="1">IF(EF79=1,'3) Value'!AM91+'3) 2016 cases'!DZ79,0)</f>
        <v>-742.67809323669644</v>
      </c>
    </row>
    <row r="80" spans="2:137" x14ac:dyDescent="0.25">
      <c r="C80" s="32" t="s">
        <v>11</v>
      </c>
      <c r="D80" s="32" t="s">
        <v>12</v>
      </c>
      <c r="E80" s="49">
        <v>14643</v>
      </c>
      <c r="F80" s="32" t="s">
        <v>13</v>
      </c>
      <c r="G80" s="32" t="s">
        <v>14</v>
      </c>
      <c r="H80" s="49">
        <v>15962</v>
      </c>
      <c r="I80" s="32" t="s">
        <v>13</v>
      </c>
      <c r="J80" s="32" t="s">
        <v>24</v>
      </c>
      <c r="K80" s="52">
        <v>230000</v>
      </c>
      <c r="L80" s="52">
        <v>7.35</v>
      </c>
      <c r="M80" s="52">
        <v>51756</v>
      </c>
      <c r="O80" s="48">
        <f t="shared" si="179"/>
        <v>76</v>
      </c>
      <c r="P80" s="32">
        <f t="shared" si="180"/>
        <v>73</v>
      </c>
      <c r="Q80" s="32">
        <f>INDEX('2b)Working'!$I$61:$P$61,MATCH($J80,'2b)Working'!$I$60:$P$60,0))</f>
        <v>7.2302392103851601E-2</v>
      </c>
      <c r="R80" s="32">
        <f>INDEX('2b)Working'!$I$62:$P$62,MATCH($J80,'2b)Working'!$I$60:$P$60,0))</f>
        <v>5.5424966377019061E-2</v>
      </c>
      <c r="T80" s="9">
        <f t="shared" ca="1" si="176"/>
        <v>55132.511886376386</v>
      </c>
      <c r="U80" s="10"/>
      <c r="V80" s="32">
        <f ca="1">IFERROR(($K80*EXP(V$69*($Q80+0.5*($R80)^2))*_xlfn.NORM.DIST((LN(($M80*EXP($L80/100*V$69))/($K80))-$Q80*V$69)/($R80*SQRT(V$69))-$R80*SQRT(V$69),0,1,TRUE)+$M80*EXP($L80/100*V$69)*(1-_xlfn.NORM.DIST((LN(($M80*EXP($L80/100*V$69))/($K80))-$Q80*V$69)/($R80*SQRT(V$69)),0,1,TRUE)))*EXP(-0.07*V$69)*(INDEX('3)tpx females'!BD$57:BD$107,MATCH('3) 2016 cases'!$P80,'3)tpx females'!$BB$57:$BB$107,0))+INDEX('3)tpx males'!BD$57:BD$107,MATCH($O80,'3)tpx males'!$BB$57:$BB$107,0))-(INDEX('3)tpx males'!BC$110:BC$160,MATCH($O80,'3)tpx males'!$BB$110:$BB$160,0))*INDEX('3)tpx females'!BC$111:BC$161,MATCH('3) 2016 cases'!$P80,'3)tpx females'!$BB$111:$BB$161,0))*(1-(EXP(-INDEX('3)tpx males'!BD$4:BD$54,MATCH($O80,'3)tpx males'!$BB$4:$BB$54,0)))*EXP(-INDEX('3)tpx females'!BD$3:BD$53,MATCH('3) 2016 cases'!$P80,'3)tpx females'!$BB$3:$BB$53,0))))))),0)</f>
        <v>21.359900603084217</v>
      </c>
      <c r="W80" s="32">
        <f ca="1">IFERROR(($K80*EXP(W$69*($Q80+0.5*($R80)^2))*_xlfn.NORM.DIST((LN(($M80*EXP($L80/100*W$69))/($K80))-$Q80*W$69)/($R80*SQRT(W$69))-$R80*SQRT(W$69),0,1,TRUE)+$M80*EXP($L80/100*W$69)*(1-_xlfn.NORM.DIST((LN(($M80*EXP($L80/100*W$69))/($K80))-$Q80*W$69)/($R80*SQRT(W$69)),0,1,TRUE)))*EXP(-0.07*W$69)*(INDEX('3)tpx females'!BE$57:BE$107,MATCH('3) 2016 cases'!$P80,'3)tpx females'!$BB$57:$BB$107,0))+INDEX('3)tpx males'!BE$57:BE$107,MATCH($O80,'3)tpx males'!$BB$57:$BB$107,0))-(INDEX('3)tpx males'!BD$110:BD$160,MATCH($O80,'3)tpx males'!$BB$110:$BB$160,0))*INDEX('3)tpx females'!BD$111:BD$161,MATCH('3) 2016 cases'!$P80,'3)tpx females'!$BB$111:$BB$161,0))*(1-(EXP(-INDEX('3)tpx males'!BE$4:BE$54,MATCH($O80,'3)tpx males'!$BB$4:$BB$54,0)))*EXP(-INDEX('3)tpx females'!BE$3:BE$53,MATCH('3) 2016 cases'!$P80,'3)tpx females'!$BB$3:$BB$53,0))))))),0)</f>
        <v>76.304420218647479</v>
      </c>
      <c r="X80" s="32">
        <f ca="1">IFERROR(($K80*EXP(X$69*($Q80+0.5*($R80)^2))*_xlfn.NORM.DIST((LN(($M80*EXP($L80/100*X$69))/($K80))-$Q80*X$69)/($R80*SQRT(X$69))-$R80*SQRT(X$69),0,1,TRUE)+$M80*EXP($L80/100*X$69)*(1-_xlfn.NORM.DIST((LN(($M80*EXP($L80/100*X$69))/($K80))-$Q80*X$69)/($R80*SQRT(X$69)),0,1,TRUE)))*EXP(-0.07*X$69)*(INDEX('3)tpx females'!BF$57:BF$107,MATCH('3) 2016 cases'!$P80,'3)tpx females'!$BB$57:$BB$107,0))+INDEX('3)tpx males'!BF$57:BF$107,MATCH($O80,'3)tpx males'!$BB$57:$BB$107,0))-(INDEX('3)tpx males'!BE$110:BE$160,MATCH($O80,'3)tpx males'!$BB$110:$BB$160,0))*INDEX('3)tpx females'!BE$111:BE$161,MATCH('3) 2016 cases'!$P80,'3)tpx females'!$BB$111:$BB$161,0))*(1-(EXP(-INDEX('3)tpx males'!BF$4:BF$54,MATCH($O80,'3)tpx males'!$BB$4:$BB$54,0)))*EXP(-INDEX('3)tpx females'!BF$3:BF$53,MATCH('3) 2016 cases'!$P80,'3)tpx females'!$BB$3:$BB$53,0))))))),0)</f>
        <v>130.31029953296954</v>
      </c>
      <c r="Y80" s="32">
        <f ca="1">IFERROR(($K80*EXP(Y$69*($Q80+0.5*($R80)^2))*_xlfn.NORM.DIST((LN(($M80*EXP($L80/100*Y$69))/($K80))-$Q80*Y$69)/($R80*SQRT(Y$69))-$R80*SQRT(Y$69),0,1,TRUE)+$M80*EXP($L80/100*Y$69)*(1-_xlfn.NORM.DIST((LN(($M80*EXP($L80/100*Y$69))/($K80))-$Q80*Y$69)/($R80*SQRT(Y$69)),0,1,TRUE)))*EXP(-0.07*Y$69)*(INDEX('3)tpx females'!BG$57:BG$107,MATCH('3) 2016 cases'!$P80,'3)tpx females'!$BB$57:$BB$107,0))+INDEX('3)tpx males'!BG$57:BG$107,MATCH($O80,'3)tpx males'!$BB$57:$BB$107,0))-(INDEX('3)tpx males'!BF$110:BF$160,MATCH($O80,'3)tpx males'!$BB$110:$BB$160,0))*INDEX('3)tpx females'!BF$111:BF$161,MATCH('3) 2016 cases'!$P80,'3)tpx females'!$BB$111:$BB$161,0))*(1-(EXP(-INDEX('3)tpx males'!BG$4:BG$54,MATCH($O80,'3)tpx males'!$BB$4:$BB$54,0)))*EXP(-INDEX('3)tpx females'!BG$3:BG$53,MATCH('3) 2016 cases'!$P80,'3)tpx females'!$BB$3:$BB$53,0))))))),0)</f>
        <v>208.82349139785538</v>
      </c>
      <c r="Z80" s="32">
        <f ca="1">IFERROR(($K80*EXP(Z$69*($Q80+0.5*($R80)^2))*_xlfn.NORM.DIST((LN(($M80*EXP($L80/100*Z$69))/($K80))-$Q80*Z$69)/($R80*SQRT(Z$69))-$R80*SQRT(Z$69),0,1,TRUE)+$M80*EXP($L80/100*Z$69)*(1-_xlfn.NORM.DIST((LN(($M80*EXP($L80/100*Z$69))/($K80))-$Q80*Z$69)/($R80*SQRT(Z$69)),0,1,TRUE)))*EXP(-0.07*Z$69)*(INDEX('3)tpx females'!BH$57:BH$107,MATCH('3) 2016 cases'!$P80,'3)tpx females'!$BB$57:$BB$107,0))+INDEX('3)tpx males'!BH$57:BH$107,MATCH($O80,'3)tpx males'!$BB$57:$BB$107,0))-(INDEX('3)tpx males'!BG$110:BG$160,MATCH($O80,'3)tpx males'!$BB$110:$BB$160,0))*INDEX('3)tpx females'!BG$111:BG$161,MATCH('3) 2016 cases'!$P80,'3)tpx females'!$BB$111:$BB$161,0))*(1-(EXP(-INDEX('3)tpx males'!BH$4:BH$54,MATCH($O80,'3)tpx males'!$BB$4:$BB$54,0)))*EXP(-INDEX('3)tpx females'!BH$3:BH$53,MATCH('3) 2016 cases'!$P80,'3)tpx females'!$BB$3:$BB$53,0))))))),0)</f>
        <v>304.92046109531373</v>
      </c>
      <c r="AA80" s="32">
        <f ca="1">IFERROR(($K80*EXP(AA$69*($Q80+0.5*($R80)^2))*_xlfn.NORM.DIST((LN(($M80*EXP($L80/100*AA$69))/($K80))-$Q80*AA$69)/($R80*SQRT(AA$69))-$R80*SQRT(AA$69),0,1,TRUE)+$M80*EXP($L80/100*AA$69)*(1-_xlfn.NORM.DIST((LN(($M80*EXP($L80/100*AA$69))/($K80))-$Q80*AA$69)/($R80*SQRT(AA$69)),0,1,TRUE)))*EXP(-0.07*AA$69)*(INDEX('3)tpx females'!BI$57:BI$107,MATCH('3) 2016 cases'!$P80,'3)tpx females'!$BB$57:$BB$107,0))+INDEX('3)tpx males'!BI$57:BI$107,MATCH($O80,'3)tpx males'!$BB$57:$BB$107,0))-(INDEX('3)tpx males'!BH$110:BH$160,MATCH($O80,'3)tpx males'!$BB$110:$BB$160,0))*INDEX('3)tpx females'!BH$111:BH$161,MATCH('3) 2016 cases'!$P80,'3)tpx females'!$BB$111:$BB$161,0))*(1-(EXP(-INDEX('3)tpx males'!BI$4:BI$54,MATCH($O80,'3)tpx males'!$BB$4:$BB$54,0)))*EXP(-INDEX('3)tpx females'!BI$3:BI$53,MATCH('3) 2016 cases'!$P80,'3)tpx females'!$BB$3:$BB$53,0))))))),0)</f>
        <v>420.25151113083763</v>
      </c>
      <c r="AB80" s="32">
        <f ca="1">IFERROR(($K80*EXP(AB$69*($Q80+0.5*($R80)^2))*_xlfn.NORM.DIST((LN(($M80*EXP($L80/100*AB$69))/($K80))-$Q80*AB$69)/($R80*SQRT(AB$69))-$R80*SQRT(AB$69),0,1,TRUE)+$M80*EXP($L80/100*AB$69)*(1-_xlfn.NORM.DIST((LN(($M80*EXP($L80/100*AB$69))/($K80))-$Q80*AB$69)/($R80*SQRT(AB$69)),0,1,TRUE)))*EXP(-0.07*AB$69)*(INDEX('3)tpx females'!BJ$57:BJ$107,MATCH('3) 2016 cases'!$P80,'3)tpx females'!$BB$57:$BB$107,0))+INDEX('3)tpx males'!BJ$57:BJ$107,MATCH($O80,'3)tpx males'!$BB$57:$BB$107,0))-(INDEX('3)tpx males'!BI$110:BI$160,MATCH($O80,'3)tpx males'!$BB$110:$BB$160,0))*INDEX('3)tpx females'!BI$111:BI$161,MATCH('3) 2016 cases'!$P80,'3)tpx females'!$BB$111:$BB$161,0))*(1-(EXP(-INDEX('3)tpx males'!BJ$4:BJ$54,MATCH($O80,'3)tpx males'!$BB$4:$BB$54,0)))*EXP(-INDEX('3)tpx females'!BJ$3:BJ$53,MATCH('3) 2016 cases'!$P80,'3)tpx females'!$BB$3:$BB$53,0))))))),0)</f>
        <v>553.63971227728484</v>
      </c>
      <c r="AC80" s="32">
        <f ca="1">IFERROR(($K80*EXP(AC$69*($Q80+0.5*($R80)^2))*_xlfn.NORM.DIST((LN(($M80*EXP($L80/100*AC$69))/($K80))-$Q80*AC$69)/($R80*SQRT(AC$69))-$R80*SQRT(AC$69),0,1,TRUE)+$M80*EXP($L80/100*AC$69)*(1-_xlfn.NORM.DIST((LN(($M80*EXP($L80/100*AC$69))/($K80))-$Q80*AC$69)/($R80*SQRT(AC$69)),0,1,TRUE)))*EXP(-0.07*AC$69)*(INDEX('3)tpx females'!BK$57:BK$107,MATCH('3) 2016 cases'!$P80,'3)tpx females'!$BB$57:$BB$107,0))+INDEX('3)tpx males'!BK$57:BK$107,MATCH($O80,'3)tpx males'!$BB$57:$BB$107,0))-(INDEX('3)tpx males'!BJ$110:BJ$160,MATCH($O80,'3)tpx males'!$BB$110:$BB$160,0))*INDEX('3)tpx females'!BJ$111:BJ$161,MATCH('3) 2016 cases'!$P80,'3)tpx females'!$BB$111:$BB$161,0))*(1-(EXP(-INDEX('3)tpx males'!BK$4:BK$54,MATCH($O80,'3)tpx males'!$BB$4:$BB$54,0)))*EXP(-INDEX('3)tpx females'!BK$3:BK$53,MATCH('3) 2016 cases'!$P80,'3)tpx females'!$BB$3:$BB$53,0))))))),0)</f>
        <v>753.68883672698632</v>
      </c>
      <c r="AD80" s="32">
        <f ca="1">IFERROR(($K80*EXP(AD$69*($Q80+0.5*($R80)^2))*_xlfn.NORM.DIST((LN(($M80*EXP($L80/100*AD$69))/($K80))-$Q80*AD$69)/($R80*SQRT(AD$69))-$R80*SQRT(AD$69),0,1,TRUE)+$M80*EXP($L80/100*AD$69)*(1-_xlfn.NORM.DIST((LN(($M80*EXP($L80/100*AD$69))/($K80))-$Q80*AD$69)/($R80*SQRT(AD$69)),0,1,TRUE)))*EXP(-0.07*AD$69)*(INDEX('3)tpx females'!BL$57:BL$107,MATCH('3) 2016 cases'!$P80,'3)tpx females'!$BB$57:$BB$107,0))+INDEX('3)tpx males'!BL$57:BL$107,MATCH($O80,'3)tpx males'!$BB$57:$BB$107,0))-(INDEX('3)tpx males'!BK$110:BK$160,MATCH($O80,'3)tpx males'!$BB$110:$BB$160,0))*INDEX('3)tpx females'!BK$111:BK$161,MATCH('3) 2016 cases'!$P80,'3)tpx females'!$BB$111:$BB$161,0))*(1-(EXP(-INDEX('3)tpx males'!BL$4:BL$54,MATCH($O80,'3)tpx males'!$BB$4:$BB$54,0)))*EXP(-INDEX('3)tpx females'!BL$3:BL$53,MATCH('3) 2016 cases'!$P80,'3)tpx females'!$BB$3:$BB$53,0))))))),0)</f>
        <v>951.52195172352435</v>
      </c>
      <c r="AE80" s="32">
        <f ca="1">IFERROR(($K80*EXP(AE$69*($Q80+0.5*($R80)^2))*_xlfn.NORM.DIST((LN(($M80*EXP($L80/100*AE$69))/($K80))-$Q80*AE$69)/($R80*SQRT(AE$69))-$R80*SQRT(AE$69),0,1,TRUE)+$M80*EXP($L80/100*AE$69)*(1-_xlfn.NORM.DIST((LN(($M80*EXP($L80/100*AE$69))/($K80))-$Q80*AE$69)/($R80*SQRT(AE$69)),0,1,TRUE)))*EXP(-0.07*AE$69)*(INDEX('3)tpx females'!BM$57:BM$107,MATCH('3) 2016 cases'!$P80,'3)tpx females'!$BB$57:$BB$107,0))+INDEX('3)tpx males'!BM$57:BM$107,MATCH($O80,'3)tpx males'!$BB$57:$BB$107,0))-(INDEX('3)tpx males'!BL$110:BL$160,MATCH($O80,'3)tpx males'!$BB$110:$BB$160,0))*INDEX('3)tpx females'!BL$111:BL$161,MATCH('3) 2016 cases'!$P80,'3)tpx females'!$BB$111:$BB$161,0))*(1-(EXP(-INDEX('3)tpx males'!BM$4:BM$54,MATCH($O80,'3)tpx males'!$BB$4:$BB$54,0)))*EXP(-INDEX('3)tpx females'!BM$3:BM$53,MATCH('3) 2016 cases'!$P80,'3)tpx females'!$BB$3:$BB$53,0))))))),0)</f>
        <v>1200.4378945982767</v>
      </c>
      <c r="AF80" s="32">
        <f ca="1">IFERROR(($K80*EXP(AF$69*($Q80+0.5*($R80)^2))*_xlfn.NORM.DIST((LN(($M80*EXP($L80/100*AF$69))/($K80))-$Q80*AF$69)/($R80*SQRT(AF$69))-$R80*SQRT(AF$69),0,1,TRUE)+$M80*EXP($L80/100*AF$69)*(1-_xlfn.NORM.DIST((LN(($M80*EXP($L80/100*AF$69))/($K80))-$Q80*AF$69)/($R80*SQRT(AF$69)),0,1,TRUE)))*EXP(-0.07*AF$69)*(INDEX('3)tpx females'!BN$57:BN$107,MATCH('3) 2016 cases'!$P80,'3)tpx females'!$BB$57:$BB$107,0))+INDEX('3)tpx males'!BN$57:BN$107,MATCH($O80,'3)tpx males'!$BB$57:$BB$107,0))-(INDEX('3)tpx males'!BM$110:BM$160,MATCH($O80,'3)tpx males'!$BB$110:$BB$160,0))*INDEX('3)tpx females'!BM$111:BM$161,MATCH('3) 2016 cases'!$P80,'3)tpx females'!$BB$111:$BB$161,0))*(1-(EXP(-INDEX('3)tpx males'!BN$4:BN$54,MATCH($O80,'3)tpx males'!$BB$4:$BB$54,0)))*EXP(-INDEX('3)tpx females'!BN$3:BN$53,MATCH('3) 2016 cases'!$P80,'3)tpx females'!$BB$3:$BB$53,0))))))),0)</f>
        <v>1535.1229056028162</v>
      </c>
      <c r="AG80" s="32">
        <f ca="1">IFERROR(($K80*EXP(AG$69*($Q80+0.5*($R80)^2))*_xlfn.NORM.DIST((LN(($M80*EXP($L80/100*AG$69))/($K80))-$Q80*AG$69)/($R80*SQRT(AG$69))-$R80*SQRT(AG$69),0,1,TRUE)+$M80*EXP($L80/100*AG$69)*(1-_xlfn.NORM.DIST((LN(($M80*EXP($L80/100*AG$69))/($K80))-$Q80*AG$69)/($R80*SQRT(AG$69)),0,1,TRUE)))*EXP(-0.07*AG$69)*(INDEX('3)tpx females'!BO$57:BO$107,MATCH('3) 2016 cases'!$P80,'3)tpx females'!$BB$57:$BB$107,0))+INDEX('3)tpx males'!BO$57:BO$107,MATCH($O80,'3)tpx males'!$BB$57:$BB$107,0))-(INDEX('3)tpx males'!BN$110:BN$160,MATCH($O80,'3)tpx males'!$BB$110:$BB$160,0))*INDEX('3)tpx females'!BN$111:BN$161,MATCH('3) 2016 cases'!$P80,'3)tpx females'!$BB$111:$BB$161,0))*(1-(EXP(-INDEX('3)tpx males'!BO$4:BO$54,MATCH($O80,'3)tpx males'!$BB$4:$BB$54,0)))*EXP(-INDEX('3)tpx females'!BO$3:BO$53,MATCH('3) 2016 cases'!$P80,'3)tpx females'!$BB$3:$BB$53,0))))))),0)</f>
        <v>1734.5222433353708</v>
      </c>
      <c r="AH80" s="32">
        <f ca="1">IFERROR(($K80*EXP(AH$69*($Q80+0.5*($R80)^2))*_xlfn.NORM.DIST((LN(($M80*EXP($L80/100*AH$69))/($K80))-$Q80*AH$69)/($R80*SQRT(AH$69))-$R80*SQRT(AH$69),0,1,TRUE)+$M80*EXP($L80/100*AH$69)*(1-_xlfn.NORM.DIST((LN(($M80*EXP($L80/100*AH$69))/($K80))-$Q80*AH$69)/($R80*SQRT(AH$69)),0,1,TRUE)))*EXP(-0.07*AH$69)*(INDEX('3)tpx females'!BP$57:BP$107,MATCH('3) 2016 cases'!$P80,'3)tpx females'!$BB$57:$BB$107,0))+INDEX('3)tpx males'!BP$57:BP$107,MATCH($O80,'3)tpx males'!$BB$57:$BB$107,0))-(INDEX('3)tpx males'!BO$110:BO$160,MATCH($O80,'3)tpx males'!$BB$110:$BB$160,0))*INDEX('3)tpx females'!BO$111:BO$161,MATCH('3) 2016 cases'!$P80,'3)tpx females'!$BB$111:$BB$161,0))*(1-(EXP(-INDEX('3)tpx males'!BP$4:BP$54,MATCH($O80,'3)tpx males'!$BB$4:$BB$54,0)))*EXP(-INDEX('3)tpx females'!BP$3:BP$53,MATCH('3) 2016 cases'!$P80,'3)tpx females'!$BB$3:$BB$53,0))))))),0)</f>
        <v>2111.8395030835577</v>
      </c>
      <c r="AI80" s="32">
        <f ca="1">IFERROR(($K80*EXP(AI$69*($Q80+0.5*($R80)^2))*_xlfn.NORM.DIST((LN(($M80*EXP($L80/100*AI$69))/($K80))-$Q80*AI$69)/($R80*SQRT(AI$69))-$R80*SQRT(AI$69),0,1,TRUE)+$M80*EXP($L80/100*AI$69)*(1-_xlfn.NORM.DIST((LN(($M80*EXP($L80/100*AI$69))/($K80))-$Q80*AI$69)/($R80*SQRT(AI$69)),0,1,TRUE)))*EXP(-0.07*AI$69)*(INDEX('3)tpx females'!BQ$57:BQ$107,MATCH('3) 2016 cases'!$P80,'3)tpx females'!$BB$57:$BB$107,0))+INDEX('3)tpx males'!BQ$57:BQ$107,MATCH($O80,'3)tpx males'!$BB$57:$BB$107,0))-(INDEX('3)tpx males'!BP$110:BP$160,MATCH($O80,'3)tpx males'!$BB$110:$BB$160,0))*INDEX('3)tpx females'!BP$111:BP$161,MATCH('3) 2016 cases'!$P80,'3)tpx females'!$BB$111:$BB$161,0))*(1-(EXP(-INDEX('3)tpx males'!BQ$4:BQ$54,MATCH($O80,'3)tpx males'!$BB$4:$BB$54,0)))*EXP(-INDEX('3)tpx females'!BQ$3:BQ$53,MATCH('3) 2016 cases'!$P80,'3)tpx females'!$BB$3:$BB$53,0))))))),0)</f>
        <v>2593.3165103684164</v>
      </c>
      <c r="AJ80" s="32">
        <f ca="1">IFERROR(($K80*EXP(AJ$69*($Q80+0.5*($R80)^2))*_xlfn.NORM.DIST((LN(($M80*EXP($L80/100*AJ$69))/($K80))-$Q80*AJ$69)/($R80*SQRT(AJ$69))-$R80*SQRT(AJ$69),0,1,TRUE)+$M80*EXP($L80/100*AJ$69)*(1-_xlfn.NORM.DIST((LN(($M80*EXP($L80/100*AJ$69))/($K80))-$Q80*AJ$69)/($R80*SQRT(AJ$69)),0,1,TRUE)))*EXP(-0.07*AJ$69)*(INDEX('3)tpx females'!BR$57:BR$107,MATCH('3) 2016 cases'!$P80,'3)tpx females'!$BB$57:$BB$107,0))+INDEX('3)tpx males'!BR$57:BR$107,MATCH($O80,'3)tpx males'!$BB$57:$BB$107,0))-(INDEX('3)tpx males'!BQ$110:BQ$160,MATCH($O80,'3)tpx males'!$BB$110:$BB$160,0))*INDEX('3)tpx females'!BQ$111:BQ$161,MATCH('3) 2016 cases'!$P80,'3)tpx females'!$BB$111:$BB$161,0))*(1-(EXP(-INDEX('3)tpx males'!BR$4:BR$54,MATCH($O80,'3)tpx males'!$BB$4:$BB$54,0)))*EXP(-INDEX('3)tpx females'!BR$3:BR$53,MATCH('3) 2016 cases'!$P80,'3)tpx females'!$BB$3:$BB$53,0))))))),0)</f>
        <v>2885.7640467761676</v>
      </c>
      <c r="AK80" s="32">
        <f ca="1">IFERROR(($K80*EXP(AK$69*($Q80+0.5*($R80)^2))*_xlfn.NORM.DIST((LN(($M80*EXP($L80/100*AK$69))/($K80))-$Q80*AK$69)/($R80*SQRT(AK$69))-$R80*SQRT(AK$69),0,1,TRUE)+$M80*EXP($L80/100*AK$69)*(1-_xlfn.NORM.DIST((LN(($M80*EXP($L80/100*AK$69))/($K80))-$Q80*AK$69)/($R80*SQRT(AK$69)),0,1,TRUE)))*EXP(-0.07*AK$69)*(INDEX('3)tpx females'!BS$57:BS$107,MATCH('3) 2016 cases'!$P80,'3)tpx females'!$BB$57:$BB$107,0))+INDEX('3)tpx males'!BS$57:BS$107,MATCH($O80,'3)tpx males'!$BB$57:$BB$107,0))-(INDEX('3)tpx males'!BR$110:BR$160,MATCH($O80,'3)tpx males'!$BB$110:$BB$160,0))*INDEX('3)tpx females'!BR$111:BR$161,MATCH('3) 2016 cases'!$P80,'3)tpx females'!$BB$111:$BB$161,0))*(1-(EXP(-INDEX('3)tpx males'!BS$4:BS$54,MATCH($O80,'3)tpx males'!$BB$4:$BB$54,0)))*EXP(-INDEX('3)tpx females'!BS$3:BS$53,MATCH('3) 2016 cases'!$P80,'3)tpx females'!$BB$3:$BB$53,0))))))),0)</f>
        <v>3268.0212060436975</v>
      </c>
      <c r="AL80" s="32">
        <f ca="1">IFERROR(($K80*EXP(AL$69*($Q80+0.5*($R80)^2))*_xlfn.NORM.DIST((LN(($M80*EXP($L80/100*AL$69))/($K80))-$Q80*AL$69)/($R80*SQRT(AL$69))-$R80*SQRT(AL$69),0,1,TRUE)+$M80*EXP($L80/100*AL$69)*(1-_xlfn.NORM.DIST((LN(($M80*EXP($L80/100*AL$69))/($K80))-$Q80*AL$69)/($R80*SQRT(AL$69)),0,1,TRUE)))*EXP(-0.07*AL$69)*(INDEX('3)tpx females'!BT$57:BT$107,MATCH('3) 2016 cases'!$P80,'3)tpx females'!$BB$57:$BB$107,0))+INDEX('3)tpx males'!BT$57:BT$107,MATCH($O80,'3)tpx males'!$BB$57:$BB$107,0))-(INDEX('3)tpx males'!BS$110:BS$160,MATCH($O80,'3)tpx males'!$BB$110:$BB$160,0))*INDEX('3)tpx females'!BS$111:BS$161,MATCH('3) 2016 cases'!$P80,'3)tpx females'!$BB$111:$BB$161,0))*(1-(EXP(-INDEX('3)tpx males'!BT$4:BT$54,MATCH($O80,'3)tpx males'!$BB$4:$BB$54,0)))*EXP(-INDEX('3)tpx females'!BT$3:BT$53,MATCH('3) 2016 cases'!$P80,'3)tpx females'!$BB$3:$BB$53,0))))))),0)</f>
        <v>3606.0149187247521</v>
      </c>
      <c r="AM80" s="32">
        <f ca="1">IFERROR(($K80*EXP(AM$69*($Q80+0.5*($R80)^2))*_xlfn.NORM.DIST((LN(($M80*EXP($L80/100*AM$69))/($K80))-$Q80*AM$69)/($R80*SQRT(AM$69))-$R80*SQRT(AM$69),0,1,TRUE)+$M80*EXP($L80/100*AM$69)*(1-_xlfn.NORM.DIST((LN(($M80*EXP($L80/100*AM$69))/($K80))-$Q80*AM$69)/($R80*SQRT(AM$69)),0,1,TRUE)))*EXP(-0.07*AM$69)*(INDEX('3)tpx females'!BU$57:BU$107,MATCH('3) 2016 cases'!$P80,'3)tpx females'!$BB$57:$BB$107,0))+INDEX('3)tpx males'!BU$57:BU$107,MATCH($O80,'3)tpx males'!$BB$57:$BB$107,0))-(INDEX('3)tpx males'!BT$110:BT$160,MATCH($O80,'3)tpx males'!$BB$110:$BB$160,0))*INDEX('3)tpx females'!BT$111:BT$161,MATCH('3) 2016 cases'!$P80,'3)tpx females'!$BB$111:$BB$161,0))*(1-(EXP(-INDEX('3)tpx males'!BU$4:BU$54,MATCH($O80,'3)tpx males'!$BB$4:$BB$54,0)))*EXP(-INDEX('3)tpx females'!BU$3:BU$53,MATCH('3) 2016 cases'!$P80,'3)tpx females'!$BB$3:$BB$53,0))))))),0)</f>
        <v>3876.5360334635466</v>
      </c>
      <c r="AN80" s="32">
        <f ca="1">IFERROR(($K80*EXP(AN$69*($Q80+0.5*($R80)^2))*_xlfn.NORM.DIST((LN(($M80*EXP($L80/100*AN$69))/($K80))-$Q80*AN$69)/($R80*SQRT(AN$69))-$R80*SQRT(AN$69),0,1,TRUE)+$M80*EXP($L80/100*AN$69)*(1-_xlfn.NORM.DIST((LN(($M80*EXP($L80/100*AN$69))/($K80))-$Q80*AN$69)/($R80*SQRT(AN$69)),0,1,TRUE)))*EXP(-0.07*AN$69)*(INDEX('3)tpx females'!BV$57:BV$107,MATCH('3) 2016 cases'!$P80,'3)tpx females'!$BB$57:$BB$107,0))+INDEX('3)tpx males'!BV$57:BV$107,MATCH($O80,'3)tpx males'!$BB$57:$BB$107,0))-(INDEX('3)tpx males'!BU$110:BU$160,MATCH($O80,'3)tpx males'!$BB$110:$BB$160,0))*INDEX('3)tpx females'!BU$111:BU$161,MATCH('3) 2016 cases'!$P80,'3)tpx females'!$BB$111:$BB$161,0))*(1-(EXP(-INDEX('3)tpx males'!BV$4:BV$54,MATCH($O80,'3)tpx males'!$BB$4:$BB$54,0)))*EXP(-INDEX('3)tpx females'!BV$3:BV$53,MATCH('3) 2016 cases'!$P80,'3)tpx females'!$BB$3:$BB$53,0))))))),0)</f>
        <v>3916.1330955733433</v>
      </c>
      <c r="AO80" s="32">
        <f ca="1">IFERROR(($K80*EXP(AO$69*($Q80+0.5*($R80)^2))*_xlfn.NORM.DIST((LN(($M80*EXP($L80/100*AO$69))/($K80))-$Q80*AO$69)/($R80*SQRT(AO$69))-$R80*SQRT(AO$69),0,1,TRUE)+$M80*EXP($L80/100*AO$69)*(1-_xlfn.NORM.DIST((LN(($M80*EXP($L80/100*AO$69))/($K80))-$Q80*AO$69)/($R80*SQRT(AO$69)),0,1,TRUE)))*EXP(-0.07*AO$69)*(INDEX('3)tpx females'!BW$57:BW$107,MATCH('3) 2016 cases'!$P80,'3)tpx females'!$BB$57:$BB$107,0))+INDEX('3)tpx males'!BW$57:BW$107,MATCH($O80,'3)tpx males'!$BB$57:$BB$107,0))-(INDEX('3)tpx males'!BV$110:BV$160,MATCH($O80,'3)tpx males'!$BB$110:$BB$160,0))*INDEX('3)tpx females'!BV$111:BV$161,MATCH('3) 2016 cases'!$P80,'3)tpx females'!$BB$111:$BB$161,0))*(1-(EXP(-INDEX('3)tpx males'!BW$4:BW$54,MATCH($O80,'3)tpx males'!$BB$4:$BB$54,0)))*EXP(-INDEX('3)tpx females'!BW$3:BW$53,MATCH('3) 2016 cases'!$P80,'3)tpx females'!$BB$3:$BB$53,0))))))),0)</f>
        <v>3789.9004710226309</v>
      </c>
      <c r="AP80" s="32">
        <f ca="1">IFERROR(($K80*EXP(AP$69*($Q80+0.5*($R80)^2))*_xlfn.NORM.DIST((LN(($M80*EXP($L80/100*AP$69))/($K80))-$Q80*AP$69)/($R80*SQRT(AP$69))-$R80*SQRT(AP$69),0,1,TRUE)+$M80*EXP($L80/100*AP$69)*(1-_xlfn.NORM.DIST((LN(($M80*EXP($L80/100*AP$69))/($K80))-$Q80*AP$69)/($R80*SQRT(AP$69)),0,1,TRUE)))*EXP(-0.07*AP$69)*(INDEX('3)tpx females'!BX$57:BX$107,MATCH('3) 2016 cases'!$P80,'3)tpx females'!$BB$57:$BB$107,0))+INDEX('3)tpx males'!BX$57:BX$107,MATCH($O80,'3)tpx males'!$BB$57:$BB$107,0))-(INDEX('3)tpx males'!BW$110:BW$160,MATCH($O80,'3)tpx males'!$BB$110:$BB$160,0))*INDEX('3)tpx females'!BW$111:BW$161,MATCH('3) 2016 cases'!$P80,'3)tpx females'!$BB$111:$BB$161,0))*(1-(EXP(-INDEX('3)tpx males'!BX$4:BX$54,MATCH($O80,'3)tpx males'!$BB$4:$BB$54,0)))*EXP(-INDEX('3)tpx females'!BX$3:BX$53,MATCH('3) 2016 cases'!$P80,'3)tpx females'!$BB$3:$BB$53,0))))))),0)</f>
        <v>3643.2489744572231</v>
      </c>
      <c r="AQ80" s="32">
        <f ca="1">IFERROR(($K80*EXP(AQ$69*($Q80+0.5*($R80)^2))*_xlfn.NORM.DIST((LN(($M80*EXP($L80/100*AQ$69))/($K80))-$Q80*AQ$69)/($R80*SQRT(AQ$69))-$R80*SQRT(AQ$69),0,1,TRUE)+$M80*EXP($L80/100*AQ$69)*(1-_xlfn.NORM.DIST((LN(($M80*EXP($L80/100*AQ$69))/($K80))-$Q80*AQ$69)/($R80*SQRT(AQ$69)),0,1,TRUE)))*EXP(-0.07*AQ$69)*(INDEX('3)tpx females'!BY$57:BY$107,MATCH('3) 2016 cases'!$P80,'3)tpx females'!$BB$57:$BB$107,0))+INDEX('3)tpx males'!BY$57:BY$107,MATCH($O80,'3)tpx males'!$BB$57:$BB$107,0))-(INDEX('3)tpx males'!BX$110:BX$160,MATCH($O80,'3)tpx males'!$BB$110:$BB$160,0))*INDEX('3)tpx females'!BX$111:BX$161,MATCH('3) 2016 cases'!$P80,'3)tpx females'!$BB$111:$BB$161,0))*(1-(EXP(-INDEX('3)tpx males'!BY$4:BY$54,MATCH($O80,'3)tpx males'!$BB$4:$BB$54,0)))*EXP(-INDEX('3)tpx females'!BY$3:BY$53,MATCH('3) 2016 cases'!$P80,'3)tpx females'!$BB$3:$BB$53,0))))))),0)</f>
        <v>3491.5829353260028</v>
      </c>
      <c r="AR80" s="32">
        <f ca="1">IFERROR(($K80*EXP(AR$69*($Q80+0.5*($R80)^2))*_xlfn.NORM.DIST((LN(($M80*EXP($L80/100*AR$69))/($K80))-$Q80*AR$69)/($R80*SQRT(AR$69))-$R80*SQRT(AR$69),0,1,TRUE)+$M80*EXP($L80/100*AR$69)*(1-_xlfn.NORM.DIST((LN(($M80*EXP($L80/100*AR$69))/($K80))-$Q80*AR$69)/($R80*SQRT(AR$69)),0,1,TRUE)))*EXP(-0.07*AR$69)*(INDEX('3)tpx females'!BZ$57:BZ$107,MATCH('3) 2016 cases'!$P80,'3)tpx females'!$BB$57:$BB$107,0))+INDEX('3)tpx males'!BZ$57:BZ$107,MATCH($O80,'3)tpx males'!$BB$57:$BB$107,0))-(INDEX('3)tpx males'!BY$110:BY$160,MATCH($O80,'3)tpx males'!$BB$110:$BB$160,0))*INDEX('3)tpx females'!BY$111:BY$161,MATCH('3) 2016 cases'!$P80,'3)tpx females'!$BB$111:$BB$161,0))*(1-(EXP(-INDEX('3)tpx males'!BZ$4:BZ$54,MATCH($O80,'3)tpx males'!$BB$4:$BB$54,0)))*EXP(-INDEX('3)tpx females'!BZ$3:BZ$53,MATCH('3) 2016 cases'!$P80,'3)tpx females'!$BB$3:$BB$53,0))))))),0)</f>
        <v>3092.6813251848657</v>
      </c>
      <c r="AS80" s="32">
        <f ca="1">IFERROR(($K80*EXP(AS$69*($Q80+0.5*($R80)^2))*_xlfn.NORM.DIST((LN(($M80*EXP($L80/100*AS$69))/($K80))-$Q80*AS$69)/($R80*SQRT(AS$69))-$R80*SQRT(AS$69),0,1,TRUE)+$M80*EXP($L80/100*AS$69)*(1-_xlfn.NORM.DIST((LN(($M80*EXP($L80/100*AS$69))/($K80))-$Q80*AS$69)/($R80*SQRT(AS$69)),0,1,TRUE)))*EXP(-0.07*AS$69)*(INDEX('3)tpx females'!CA$57:CA$107,MATCH('3) 2016 cases'!$P80,'3)tpx females'!$BB$57:$BB$107,0))+INDEX('3)tpx males'!CA$57:CA$107,MATCH($O80,'3)tpx males'!$BB$57:$BB$107,0))-(INDEX('3)tpx males'!BZ$110:BZ$160,MATCH($O80,'3)tpx males'!$BB$110:$BB$160,0))*INDEX('3)tpx females'!BZ$111:BZ$161,MATCH('3) 2016 cases'!$P80,'3)tpx females'!$BB$111:$BB$161,0))*(1-(EXP(-INDEX('3)tpx males'!CA$4:CA$54,MATCH($O80,'3)tpx males'!$BB$4:$BB$54,0)))*EXP(-INDEX('3)tpx females'!CA$3:CA$53,MATCH('3) 2016 cases'!$P80,'3)tpx females'!$BB$3:$BB$53,0))))))),0)</f>
        <v>2685.2917517674737</v>
      </c>
      <c r="AT80" s="32">
        <f ca="1">IFERROR(($K80*EXP(AT$69*($Q80+0.5*($R80)^2))*_xlfn.NORM.DIST((LN(($M80*EXP($L80/100*AT$69))/($K80))-$Q80*AT$69)/($R80*SQRT(AT$69))-$R80*SQRT(AT$69),0,1,TRUE)+$M80*EXP($L80/100*AT$69)*(1-_xlfn.NORM.DIST((LN(($M80*EXP($L80/100*AT$69))/($K80))-$Q80*AT$69)/($R80*SQRT(AT$69)),0,1,TRUE)))*EXP(-0.07*AT$69)*(INDEX('3)tpx females'!CB$57:CB$107,MATCH('3) 2016 cases'!$P80,'3)tpx females'!$BB$57:$BB$107,0))+INDEX('3)tpx males'!CB$57:CB$107,MATCH($O80,'3)tpx males'!$BB$57:$BB$107,0))-(INDEX('3)tpx males'!CA$110:CA$160,MATCH($O80,'3)tpx males'!$BB$110:$BB$160,0))*INDEX('3)tpx females'!CA$111:CA$161,MATCH('3) 2016 cases'!$P80,'3)tpx females'!$BB$111:$BB$161,0))*(1-(EXP(-INDEX('3)tpx males'!CB$4:CB$54,MATCH($O80,'3)tpx males'!$BB$4:$BB$54,0)))*EXP(-INDEX('3)tpx females'!CB$3:CB$53,MATCH('3) 2016 cases'!$P80,'3)tpx females'!$BB$3:$BB$53,0))))))),0)</f>
        <v>2235.4452487125218</v>
      </c>
      <c r="AU80" s="32">
        <f ca="1">IFERROR(($K80*EXP(AU$69*($Q80+0.5*($R80)^2))*_xlfn.NORM.DIST((LN(($M80*EXP($L80/100*AU$69))/($K80))-$Q80*AU$69)/($R80*SQRT(AU$69))-$R80*SQRT(AU$69),0,1,TRUE)+$M80*EXP($L80/100*AU$69)*(1-_xlfn.NORM.DIST((LN(($M80*EXP($L80/100*AU$69))/($K80))-$Q80*AU$69)/($R80*SQRT(AU$69)),0,1,TRUE)))*EXP(-0.07*AU$69)*(INDEX('3)tpx females'!CC$57:CC$107,MATCH('3) 2016 cases'!$P80,'3)tpx females'!$BB$57:$BB$107,0))+INDEX('3)tpx males'!CC$57:CC$107,MATCH($O80,'3)tpx males'!$BB$57:$BB$107,0))-(INDEX('3)tpx males'!CB$110:CB$160,MATCH($O80,'3)tpx males'!$BB$110:$BB$160,0))*INDEX('3)tpx females'!CB$111:CB$161,MATCH('3) 2016 cases'!$P80,'3)tpx females'!$BB$111:$BB$161,0))*(1-(EXP(-INDEX('3)tpx males'!CC$4:CC$54,MATCH($O80,'3)tpx males'!$BB$4:$BB$54,0)))*EXP(-INDEX('3)tpx females'!CC$3:CC$53,MATCH('3) 2016 cases'!$P80,'3)tpx females'!$BB$3:$BB$53,0))))))),0)</f>
        <v>1789.6556289483265</v>
      </c>
      <c r="AV80" s="32">
        <f ca="1">IFERROR(($K80*EXP(AV$69*($Q80+0.5*($R80)^2))*_xlfn.NORM.DIST((LN(($M80*EXP($L80/100*AV$69))/($K80))-$Q80*AV$69)/($R80*SQRT(AV$69))-$R80*SQRT(AV$69),0,1,TRUE)+$M80*EXP($L80/100*AV$69)*(1-_xlfn.NORM.DIST((LN(($M80*EXP($L80/100*AV$69))/($K80))-$Q80*AV$69)/($R80*SQRT(AV$69)),0,1,TRUE)))*EXP(-0.07*AV$69)*(INDEX('3)tpx females'!CD$57:CD$107,MATCH('3) 2016 cases'!$P80,'3)tpx females'!$BB$57:$BB$107,0))+INDEX('3)tpx males'!CD$57:CD$107,MATCH($O80,'3)tpx males'!$BB$57:$BB$107,0))-(INDEX('3)tpx males'!CC$110:CC$160,MATCH($O80,'3)tpx males'!$BB$110:$BB$160,0))*INDEX('3)tpx females'!CC$111:CC$161,MATCH('3) 2016 cases'!$P80,'3)tpx females'!$BB$111:$BB$161,0))*(1-(EXP(-INDEX('3)tpx males'!CD$4:CD$54,MATCH($O80,'3)tpx males'!$BB$4:$BB$54,0)))*EXP(-INDEX('3)tpx females'!CD$3:CD$53,MATCH('3) 2016 cases'!$P80,'3)tpx females'!$BB$3:$BB$53,0))))))),0)</f>
        <v>1373.7904794538092</v>
      </c>
      <c r="AW80" s="32">
        <f ca="1">IFERROR(($K80*EXP(AW$69*($Q80+0.5*($R80)^2))*_xlfn.NORM.DIST((LN(($M80*EXP($L80/100*AW$69))/($K80))-$Q80*AW$69)/($R80*SQRT(AW$69))-$R80*SQRT(AW$69),0,1,TRUE)+$M80*EXP($L80/100*AW$69)*(1-_xlfn.NORM.DIST((LN(($M80*EXP($L80/100*AW$69))/($K80))-$Q80*AW$69)/($R80*SQRT(AW$69)),0,1,TRUE)))*EXP(-0.07*AW$69)*(INDEX('3)tpx females'!CE$57:CE$107,MATCH('3) 2016 cases'!$P80,'3)tpx females'!$BB$57:$BB$107,0))+INDEX('3)tpx males'!CE$57:CE$107,MATCH($O80,'3)tpx males'!$BB$57:$BB$107,0))-(INDEX('3)tpx males'!CD$110:CD$160,MATCH($O80,'3)tpx males'!$BB$110:$BB$160,0))*INDEX('3)tpx females'!CD$111:CD$161,MATCH('3) 2016 cases'!$P80,'3)tpx females'!$BB$111:$BB$161,0))*(1-(EXP(-INDEX('3)tpx males'!CE$4:CE$54,MATCH($O80,'3)tpx males'!$BB$4:$BB$54,0)))*EXP(-INDEX('3)tpx females'!CE$3:CE$53,MATCH('3) 2016 cases'!$P80,'3)tpx females'!$BB$3:$BB$53,0))))))),0)</f>
        <v>1008.7000279400478</v>
      </c>
      <c r="AX80" s="32">
        <f ca="1">IFERROR(($K80*EXP(AX$69*($Q80+0.5*($R80)^2))*_xlfn.NORM.DIST((LN(($M80*EXP($L80/100*AX$69))/($K80))-$Q80*AX$69)/($R80*SQRT(AX$69))-$R80*SQRT(AX$69),0,1,TRUE)+$M80*EXP($L80/100*AX$69)*(1-_xlfn.NORM.DIST((LN(($M80*EXP($L80/100*AX$69))/($K80))-$Q80*AX$69)/($R80*SQRT(AX$69)),0,1,TRUE)))*EXP(-0.07*AX$69)*(INDEX('3)tpx females'!CF$57:CF$107,MATCH('3) 2016 cases'!$P80,'3)tpx females'!$BB$57:$BB$107,0))+INDEX('3)tpx males'!CF$57:CF$107,MATCH($O80,'3)tpx males'!$BB$57:$BB$107,0))-(INDEX('3)tpx males'!CE$110:CE$160,MATCH($O80,'3)tpx males'!$BB$110:$BB$160,0))*INDEX('3)tpx females'!CE$111:CE$161,MATCH('3) 2016 cases'!$P80,'3)tpx females'!$BB$111:$BB$161,0))*(1-(EXP(-INDEX('3)tpx males'!CF$4:CF$54,MATCH($O80,'3)tpx males'!$BB$4:$BB$54,0)))*EXP(-INDEX('3)tpx females'!CF$3:CF$53,MATCH('3) 2016 cases'!$P80,'3)tpx females'!$BB$3:$BB$53,0))))))),0)</f>
        <v>708.57134528434869</v>
      </c>
      <c r="AY80" s="32">
        <f ca="1">IFERROR(($K80*EXP(AY$69*($Q80+0.5*($R80)^2))*_xlfn.NORM.DIST((LN(($M80*EXP($L80/100*AY$69))/($K80))-$Q80*AY$69)/($R80*SQRT(AY$69))-$R80*SQRT(AY$69),0,1,TRUE)+$M80*EXP($L80/100*AY$69)*(1-_xlfn.NORM.DIST((LN(($M80*EXP($L80/100*AY$69))/($K80))-$Q80*AY$69)/($R80*SQRT(AY$69)),0,1,TRUE)))*EXP(-0.07*AY$69)*(INDEX('3)tpx females'!CG$57:CG$107,MATCH('3) 2016 cases'!$P80,'3)tpx females'!$BB$57:$BB$107,0))+INDEX('3)tpx males'!CG$57:CG$107,MATCH($O80,'3)tpx males'!$BB$57:$BB$107,0))-(INDEX('3)tpx males'!CF$110:CF$160,MATCH($O80,'3)tpx males'!$BB$110:$BB$160,0))*INDEX('3)tpx females'!CF$111:CF$161,MATCH('3) 2016 cases'!$P80,'3)tpx females'!$BB$111:$BB$161,0))*(1-(EXP(-INDEX('3)tpx males'!CG$4:CG$54,MATCH($O80,'3)tpx males'!$BB$4:$BB$54,0)))*EXP(-INDEX('3)tpx females'!CG$3:CG$53,MATCH('3) 2016 cases'!$P80,'3)tpx females'!$BB$3:$BB$53,0))))))),0)</f>
        <v>471.1829577369063</v>
      </c>
      <c r="AZ80" s="32">
        <f ca="1">IFERROR(($K80*EXP(AZ$69*($Q80+0.5*($R80)^2))*_xlfn.NORM.DIST((LN(($M80*EXP($L80/100*AZ$69))/($K80))-$Q80*AZ$69)/($R80*SQRT(AZ$69))-$R80*SQRT(AZ$69),0,1,TRUE)+$M80*EXP($L80/100*AZ$69)*(1-_xlfn.NORM.DIST((LN(($M80*EXP($L80/100*AZ$69))/($K80))-$Q80*AZ$69)/($R80*SQRT(AZ$69)),0,1,TRUE)))*EXP(-0.07*AZ$69)*(INDEX('3)tpx females'!CH$57:CH$107,MATCH('3) 2016 cases'!$P80,'3)tpx females'!$BB$57:$BB$107,0))+INDEX('3)tpx males'!CH$57:CH$107,MATCH($O80,'3)tpx males'!$BB$57:$BB$107,0))-(INDEX('3)tpx males'!CG$110:CG$160,MATCH($O80,'3)tpx males'!$BB$110:$BB$160,0))*INDEX('3)tpx females'!CG$111:CG$161,MATCH('3) 2016 cases'!$P80,'3)tpx females'!$BB$111:$BB$161,0))*(1-(EXP(-INDEX('3)tpx males'!CH$4:CH$54,MATCH($O80,'3)tpx males'!$BB$4:$BB$54,0)))*EXP(-INDEX('3)tpx females'!CH$3:CH$53,MATCH('3) 2016 cases'!$P80,'3)tpx females'!$BB$3:$BB$53,0))))))),0)</f>
        <v>300.67784228280397</v>
      </c>
      <c r="BA80" s="32">
        <f ca="1">IFERROR(($K80*EXP(BA$69*($Q80+0.5*($R80)^2))*_xlfn.NORM.DIST((LN(($M80*EXP($L80/100*BA$69))/($K80))-$Q80*BA$69)/($R80*SQRT(BA$69))-$R80*SQRT(BA$69),0,1,TRUE)+$M80*EXP($L80/100*BA$69)*(1-_xlfn.NORM.DIST((LN(($M80*EXP($L80/100*BA$69))/($K80))-$Q80*BA$69)/($R80*SQRT(BA$69)),0,1,TRUE)))*EXP(-0.07*BA$69)*(INDEX('3)tpx females'!CI$57:CI$107,MATCH('3) 2016 cases'!$P80,'3)tpx females'!$BB$57:$BB$107,0))+INDEX('3)tpx males'!CI$57:CI$107,MATCH($O80,'3)tpx males'!$BB$57:$BB$107,0))-(INDEX('3)tpx males'!CH$110:CH$160,MATCH($O80,'3)tpx males'!$BB$110:$BB$160,0))*INDEX('3)tpx females'!CH$111:CH$161,MATCH('3) 2016 cases'!$P80,'3)tpx females'!$BB$111:$BB$161,0))*(1-(EXP(-INDEX('3)tpx males'!CI$4:CI$54,MATCH($O80,'3)tpx males'!$BB$4:$BB$54,0)))*EXP(-INDEX('3)tpx females'!CI$3:CI$53,MATCH('3) 2016 cases'!$P80,'3)tpx females'!$BB$3:$BB$53,0))))))),0)</f>
        <v>181.81183525223409</v>
      </c>
      <c r="BB80" s="32">
        <f ca="1">IFERROR(($K80*EXP(BB$69*($Q80+0.5*($R80)^2))*_xlfn.NORM.DIST((LN(($M80*EXP($L80/100*BB$69))/($K80))-$Q80*BB$69)/($R80*SQRT(BB$69))-$R80*SQRT(BB$69),0,1,TRUE)+$M80*EXP($L80/100*BB$69)*(1-_xlfn.NORM.DIST((LN(($M80*EXP($L80/100*BB$69))/($K80))-$Q80*BB$69)/($R80*SQRT(BB$69)),0,1,TRUE)))*EXP(-0.07*BB$69)*(INDEX('3)tpx females'!CJ$57:CJ$107,MATCH('3) 2016 cases'!$P80,'3)tpx females'!$BB$57:$BB$107,0))+INDEX('3)tpx males'!CJ$57:CJ$107,MATCH($O80,'3)tpx males'!$BB$57:$BB$107,0))-(INDEX('3)tpx males'!CI$110:CI$160,MATCH($O80,'3)tpx males'!$BB$110:$BB$160,0))*INDEX('3)tpx females'!CI$111:CI$161,MATCH('3) 2016 cases'!$P80,'3)tpx females'!$BB$111:$BB$161,0))*(1-(EXP(-INDEX('3)tpx males'!CJ$4:CJ$54,MATCH($O80,'3)tpx males'!$BB$4:$BB$54,0)))*EXP(-INDEX('3)tpx females'!CJ$3:CJ$53,MATCH('3) 2016 cases'!$P80,'3)tpx females'!$BB$3:$BB$53,0))))))),0)</f>
        <v>104.12664579050717</v>
      </c>
      <c r="BC80" s="32">
        <f ca="1">IFERROR(($K80*EXP(BC$69*($Q80+0.5*($R80)^2))*_xlfn.NORM.DIST((LN(($M80*EXP($L80/100*BC$69))/($K80))-$Q80*BC$69)/($R80*SQRT(BC$69))-$R80*SQRT(BC$69),0,1,TRUE)+$M80*EXP($L80/100*BC$69)*(1-_xlfn.NORM.DIST((LN(($M80*EXP($L80/100*BC$69))/($K80))-$Q80*BC$69)/($R80*SQRT(BC$69)),0,1,TRUE)))*EXP(-0.07*BC$69)*(INDEX('3)tpx females'!CK$57:CK$107,MATCH('3) 2016 cases'!$P80,'3)tpx females'!$BB$57:$BB$107,0))+INDEX('3)tpx males'!CK$57:CK$107,MATCH($O80,'3)tpx males'!$BB$57:$BB$107,0))-(INDEX('3)tpx males'!CJ$110:CJ$160,MATCH($O80,'3)tpx males'!$BB$110:$BB$160,0))*INDEX('3)tpx females'!CJ$111:CJ$161,MATCH('3) 2016 cases'!$P80,'3)tpx females'!$BB$111:$BB$161,0))*(1-(EXP(-INDEX('3)tpx males'!CK$4:CK$54,MATCH($O80,'3)tpx males'!$BB$4:$BB$54,0)))*EXP(-INDEX('3)tpx females'!CK$3:CK$53,MATCH('3) 2016 cases'!$P80,'3)tpx females'!$BB$3:$BB$53,0))))))),0)</f>
        <v>55.380111690153456</v>
      </c>
      <c r="BD80" s="32">
        <f ca="1">IFERROR(($K80*EXP(BD$69*($Q80+0.5*($R80)^2))*_xlfn.NORM.DIST((LN(($M80*EXP($L80/100*BD$69))/($K80))-$Q80*BD$69)/($R80*SQRT(BD$69))-$R80*SQRT(BD$69),0,1,TRUE)+$M80*EXP($L80/100*BD$69)*(1-_xlfn.NORM.DIST((LN(($M80*EXP($L80/100*BD$69))/($K80))-$Q80*BD$69)/($R80*SQRT(BD$69)),0,1,TRUE)))*EXP(-0.07*BD$69)*(INDEX('3)tpx females'!CL$57:CL$107,MATCH('3) 2016 cases'!$P80,'3)tpx females'!$BB$57:$BB$107,0))+INDEX('3)tpx males'!CL$57:CL$107,MATCH($O80,'3)tpx males'!$BB$57:$BB$107,0))-(INDEX('3)tpx males'!CK$110:CK$160,MATCH($O80,'3)tpx males'!$BB$110:$BB$160,0))*INDEX('3)tpx females'!CK$111:CK$161,MATCH('3) 2016 cases'!$P80,'3)tpx females'!$BB$111:$BB$161,0))*(1-(EXP(-INDEX('3)tpx males'!CL$4:CL$54,MATCH($O80,'3)tpx males'!$BB$4:$BB$54,0)))*EXP(-INDEX('3)tpx females'!CL$3:CL$53,MATCH('3) 2016 cases'!$P80,'3)tpx females'!$BB$3:$BB$53,0))))))),0)</f>
        <v>28.912416502736669</v>
      </c>
      <c r="BE80" s="32">
        <f ca="1">IFERROR(($K80*EXP(BE$69*($Q80+0.5*($R80)^2))*_xlfn.NORM.DIST((LN(($M80*EXP($L80/100*BE$69))/($K80))-$Q80*BE$69)/($R80*SQRT(BE$69))-$R80*SQRT(BE$69),0,1,TRUE)+$M80*EXP($L80/100*BE$69)*(1-_xlfn.NORM.DIST((LN(($M80*EXP($L80/100*BE$69))/($K80))-$Q80*BE$69)/($R80*SQRT(BE$69)),0,1,TRUE)))*EXP(-0.07*BE$69)*(INDEX('3)tpx females'!CM$57:CM$107,MATCH('3) 2016 cases'!$P80,'3)tpx females'!$BB$57:$BB$107,0))+INDEX('3)tpx males'!CM$57:CM$107,MATCH($O80,'3)tpx males'!$BB$57:$BB$107,0))-(INDEX('3)tpx males'!CL$110:CL$160,MATCH($O80,'3)tpx males'!$BB$110:$BB$160,0))*INDEX('3)tpx females'!CL$111:CL$161,MATCH('3) 2016 cases'!$P80,'3)tpx females'!$BB$111:$BB$161,0))*(1-(EXP(-INDEX('3)tpx males'!CM$4:CM$54,MATCH($O80,'3)tpx males'!$BB$4:$BB$54,0)))*EXP(-INDEX('3)tpx females'!CM$3:CM$53,MATCH('3) 2016 cases'!$P80,'3)tpx females'!$BB$3:$BB$53,0))))))),0)</f>
        <v>16.119603152740432</v>
      </c>
      <c r="BF80" s="32">
        <f ca="1">IFERROR(($K80*EXP(BF$69*($Q80+0.5*($R80)^2))*_xlfn.NORM.DIST((LN(($M80*EXP($L80/100*BF$69))/($K80))-$Q80*BF$69)/($R80*SQRT(BF$69))-$R80*SQRT(BF$69),0,1,TRUE)+$M80*EXP($L80/100*BF$69)*(1-_xlfn.NORM.DIST((LN(($M80*EXP($L80/100*BF$69))/($K80))-$Q80*BF$69)/($R80*SQRT(BF$69)),0,1,TRUE)))*EXP(-0.07*BF$69)*(INDEX('3)tpx females'!CN$57:CN$107,MATCH('3) 2016 cases'!$P80,'3)tpx females'!$BB$57:$BB$107,0))+INDEX('3)tpx males'!CN$57:CN$107,MATCH($O80,'3)tpx males'!$BB$57:$BB$107,0))-(INDEX('3)tpx males'!CM$110:CM$160,MATCH($O80,'3)tpx males'!$BB$110:$BB$160,0))*INDEX('3)tpx females'!CM$111:CM$161,MATCH('3) 2016 cases'!$P80,'3)tpx females'!$BB$111:$BB$161,0))*(1-(EXP(-INDEX('3)tpx males'!CN$4:CN$54,MATCH($O80,'3)tpx males'!$BB$4:$BB$54,0)))*EXP(-INDEX('3)tpx females'!CN$3:CN$53,MATCH('3) 2016 cases'!$P80,'3)tpx females'!$BB$3:$BB$53,0))))))),0)</f>
        <v>6.9033435945895416</v>
      </c>
      <c r="BG80" s="32">
        <f ca="1">IFERROR(($K80*EXP(BG$69*($Q80+0.5*($R80)^2))*_xlfn.NORM.DIST((LN(($M80*EXP($L80/100*BG$69))/($K80))-$Q80*BG$69)/($R80*SQRT(BG$69))-$R80*SQRT(BG$69),0,1,TRUE)+$M80*EXP($L80/100*BG$69)*(1-_xlfn.NORM.DIST((LN(($M80*EXP($L80/100*BG$69))/($K80))-$Q80*BG$69)/($R80*SQRT(BG$69)),0,1,TRUE)))*EXP(-0.07*BG$69)*(INDEX('3)tpx females'!CO$57:CO$107,MATCH('3) 2016 cases'!$P80,'3)tpx females'!$BB$57:$BB$107,0))+INDEX('3)tpx males'!CO$57:CO$107,MATCH($O80,'3)tpx males'!$BB$57:$BB$107,0))-(INDEX('3)tpx males'!CN$110:CN$160,MATCH($O80,'3)tpx males'!$BB$110:$BB$160,0))*INDEX('3)tpx females'!CN$111:CN$161,MATCH('3) 2016 cases'!$P80,'3)tpx females'!$BB$111:$BB$161,0))*(1-(EXP(-INDEX('3)tpx males'!CO$4:CO$54,MATCH($O80,'3)tpx males'!$BB$4:$BB$54,0)))*EXP(-INDEX('3)tpx females'!CO$3:CO$53,MATCH('3) 2016 cases'!$P80,'3)tpx females'!$BB$3:$BB$53,0))))))),0)</f>
        <v>0</v>
      </c>
      <c r="BH80" s="32">
        <f ca="1">IFERROR(($K80*EXP(BH$69*($Q80+0.5*($R80)^2))*_xlfn.NORM.DIST((LN(($M80*EXP($L80/100*BH$69))/($K80))-$Q80*BH$69)/($R80*SQRT(BH$69))-$R80*SQRT(BH$69),0,1,TRUE)+$M80*EXP($L80/100*BH$69)*(1-_xlfn.NORM.DIST((LN(($M80*EXP($L80/100*BH$69))/($K80))-$Q80*BH$69)/($R80*SQRT(BH$69)),0,1,TRUE)))*EXP(-0.07*BH$69)*(INDEX('3)tpx females'!CP$57:CP$107,MATCH('3) 2016 cases'!$P80,'3)tpx females'!$BB$57:$BB$107,0))+INDEX('3)tpx males'!CP$57:CP$107,MATCH($O80,'3)tpx males'!$BB$57:$BB$107,0))-(INDEX('3)tpx males'!CO$110:CO$160,MATCH($O80,'3)tpx males'!$BB$110:$BB$160,0))*INDEX('3)tpx females'!CO$111:CO$161,MATCH('3) 2016 cases'!$P80,'3)tpx females'!$BB$111:$BB$161,0))*(1-(EXP(-INDEX('3)tpx males'!CP$4:CP$54,MATCH($O80,'3)tpx males'!$BB$4:$BB$54,0)))*EXP(-INDEX('3)tpx females'!CP$3:CP$53,MATCH('3) 2016 cases'!$P80,'3)tpx females'!$BB$3:$BB$53,0))))))),0)</f>
        <v>0</v>
      </c>
      <c r="BI80" s="32">
        <f ca="1">IFERROR(($K80*EXP(BI$69*($Q80+0.5*($R80)^2))*_xlfn.NORM.DIST((LN(($M80*EXP($L80/100*BI$69))/($K80))-$Q80*BI$69)/($R80*SQRT(BI$69))-$R80*SQRT(BI$69),0,1,TRUE)+$M80*EXP($L80/100*BI$69)*(1-_xlfn.NORM.DIST((LN(($M80*EXP($L80/100*BI$69))/($K80))-$Q80*BI$69)/($R80*SQRT(BI$69)),0,1,TRUE)))*EXP(-0.07*BI$69)*(INDEX('3)tpx females'!CQ$57:CQ$107,MATCH('3) 2016 cases'!$P80,'3)tpx females'!$BB$57:$BB$107,0))+INDEX('3)tpx males'!CQ$57:CQ$107,MATCH($O80,'3)tpx males'!$BB$57:$BB$107,0))-(INDEX('3)tpx males'!CP$110:CP$160,MATCH($O80,'3)tpx males'!$BB$110:$BB$160,0))*INDEX('3)tpx females'!CP$111:CP$161,MATCH('3) 2016 cases'!$P80,'3)tpx females'!$BB$111:$BB$161,0))*(1-(EXP(-INDEX('3)tpx males'!CQ$4:CQ$54,MATCH($O80,'3)tpx males'!$BB$4:$BB$54,0)))*EXP(-INDEX('3)tpx females'!CQ$3:CQ$53,MATCH('3) 2016 cases'!$P80,'3)tpx females'!$BB$3:$BB$53,0))))))),0)</f>
        <v>0</v>
      </c>
      <c r="BJ80" s="32">
        <f ca="1">IFERROR(($K80*EXP(BJ$69*($Q80+0.5*($R80)^2))*_xlfn.NORM.DIST((LN(($M80*EXP($L80/100*BJ$69))/($K80))-$Q80*BJ$69)/($R80*SQRT(BJ$69))-$R80*SQRT(BJ$69),0,1,TRUE)+$M80*EXP($L80/100*BJ$69)*(1-_xlfn.NORM.DIST((LN(($M80*EXP($L80/100*BJ$69))/($K80))-$Q80*BJ$69)/($R80*SQRT(BJ$69)),0,1,TRUE)))*EXP(-0.07*BJ$69)*(INDEX('3)tpx females'!CR$57:CR$107,MATCH('3) 2016 cases'!$P80,'3)tpx females'!$BB$57:$BB$107,0))+INDEX('3)tpx males'!CR$57:CR$107,MATCH($O80,'3)tpx males'!$BB$57:$BB$107,0))-(INDEX('3)tpx males'!CQ$110:CQ$160,MATCH($O80,'3)tpx males'!$BB$110:$BB$160,0))*INDEX('3)tpx females'!CQ$111:CQ$161,MATCH('3) 2016 cases'!$P80,'3)tpx females'!$BB$111:$BB$161,0))*(1-(EXP(-INDEX('3)tpx males'!CR$4:CR$54,MATCH($O80,'3)tpx males'!$BB$4:$BB$54,0)))*EXP(-INDEX('3)tpx females'!CR$3:CR$53,MATCH('3) 2016 cases'!$P80,'3)tpx females'!$BB$3:$BB$53,0))))))),0)</f>
        <v>0</v>
      </c>
      <c r="BK80" s="32">
        <f ca="1">IFERROR(($K80*EXP(BK$69*($Q80+0.5*($R80)^2))*_xlfn.NORM.DIST((LN(($M80*EXP($L80/100*BK$69))/($K80))-$Q80*BK$69)/($R80*SQRT(BK$69))-$R80*SQRT(BK$69),0,1,TRUE)+$M80*EXP($L80/100*BK$69)*(1-_xlfn.NORM.DIST((LN(($M80*EXP($L80/100*BK$69))/($K80))-$Q80*BK$69)/($R80*SQRT(BK$69)),0,1,TRUE)))*EXP(-0.07*BK$69)*(INDEX('3)tpx females'!CS$57:CS$107,MATCH('3) 2016 cases'!$P80,'3)tpx females'!$BB$57:$BB$107,0))+INDEX('3)tpx males'!CS$57:CS$107,MATCH($O80,'3)tpx males'!$BB$57:$BB$107,0))-(INDEX('3)tpx males'!CR$110:CR$160,MATCH($O80,'3)tpx males'!$BB$110:$BB$160,0))*INDEX('3)tpx females'!CR$111:CR$161,MATCH('3) 2016 cases'!$P80,'3)tpx females'!$BB$111:$BB$161,0))*(1-(EXP(-INDEX('3)tpx males'!CS$4:CS$54,MATCH($O80,'3)tpx males'!$BB$4:$BB$54,0)))*EXP(-INDEX('3)tpx females'!CS$3:CS$53,MATCH('3) 2016 cases'!$P80,'3)tpx females'!$BB$3:$BB$53,0))))))),0)</f>
        <v>0</v>
      </c>
      <c r="BL80" s="32">
        <f ca="1">IFERROR(($K80*EXP(BL$69*($Q80+0.5*($R80)^2))*_xlfn.NORM.DIST((LN(($M80*EXP($L80/100*BL$69))/($K80))-$Q80*BL$69)/($R80*SQRT(BL$69))-$R80*SQRT(BL$69),0,1,TRUE)+$M80*EXP($L80/100*BL$69)*(1-_xlfn.NORM.DIST((LN(($M80*EXP($L80/100*BL$69))/($K80))-$Q80*BL$69)/($R80*SQRT(BL$69)),0,1,TRUE)))*EXP(-0.07*BL$69)*(INDEX('3)tpx females'!CT$57:CT$107,MATCH('3) 2016 cases'!$P80,'3)tpx females'!$BB$57:$BB$107,0))+INDEX('3)tpx males'!CT$57:CT$107,MATCH($O80,'3)tpx males'!$BB$57:$BB$107,0))-(INDEX('3)tpx males'!CS$110:CS$160,MATCH($O80,'3)tpx males'!$BB$110:$BB$160,0))*INDEX('3)tpx females'!CS$111:CS$161,MATCH('3) 2016 cases'!$P80,'3)tpx females'!$BB$111:$BB$161,0))*(1-(EXP(-INDEX('3)tpx males'!CT$4:CT$54,MATCH($O80,'3)tpx males'!$BB$4:$BB$54,0)))*EXP(-INDEX('3)tpx females'!CT$3:CT$53,MATCH('3) 2016 cases'!$P80,'3)tpx females'!$BB$3:$BB$53,0))))))),0)</f>
        <v>0</v>
      </c>
      <c r="BM80" s="32">
        <f ca="1">IFERROR(($K80*EXP(BM$69*($Q80+0.5*($R80)^2))*_xlfn.NORM.DIST((LN(($M80*EXP($L80/100*BM$69))/($K80))-$Q80*BM$69)/($R80*SQRT(BM$69))-$R80*SQRT(BM$69),0,1,TRUE)+$M80*EXP($L80/100*BM$69)*(1-_xlfn.NORM.DIST((LN(($M80*EXP($L80/100*BM$69))/($K80))-$Q80*BM$69)/($R80*SQRT(BM$69)),0,1,TRUE)))*EXP(-0.07*BM$69)*(INDEX('3)tpx females'!CU$57:CU$107,MATCH('3) 2016 cases'!$P80,'3)tpx females'!$BB$57:$BB$107,0))+INDEX('3)tpx males'!CU$57:CU$107,MATCH($O80,'3)tpx males'!$BB$57:$BB$107,0))-(INDEX('3)tpx males'!CT$110:CT$160,MATCH($O80,'3)tpx males'!$BB$110:$BB$160,0))*INDEX('3)tpx females'!CT$111:CT$161,MATCH('3) 2016 cases'!$P80,'3)tpx females'!$BB$111:$BB$161,0))*(1-(EXP(-INDEX('3)tpx males'!CU$4:CU$54,MATCH($O80,'3)tpx males'!$BB$4:$BB$54,0)))*EXP(-INDEX('3)tpx females'!CU$3:CU$53,MATCH('3) 2016 cases'!$P80,'3)tpx females'!$BB$3:$BB$53,0))))))),0)</f>
        <v>0</v>
      </c>
      <c r="BN80" s="32">
        <f ca="1">IFERROR(($K80*EXP(BN$69*($Q80+0.5*($R80)^2))*_xlfn.NORM.DIST((LN(($M80*EXP($L80/100*BN$69))/($K80))-$Q80*BN$69)/($R80*SQRT(BN$69))-$R80*SQRT(BN$69),0,1,TRUE)+$M80*EXP($L80/100*BN$69)*(1-_xlfn.NORM.DIST((LN(($M80*EXP($L80/100*BN$69))/($K80))-$Q80*BN$69)/($R80*SQRT(BN$69)),0,1,TRUE)))*EXP(-0.07*BN$69)*(INDEX('3)tpx females'!CV$57:CV$107,MATCH('3) 2016 cases'!$P80,'3)tpx females'!$BB$57:$BB$107,0))+INDEX('3)tpx males'!CV$57:CV$107,MATCH($O80,'3)tpx males'!$BB$57:$BB$107,0))-(INDEX('3)tpx males'!CU$110:CU$160,MATCH($O80,'3)tpx males'!$BB$110:$BB$160,0))*INDEX('3)tpx females'!CU$111:CU$161,MATCH('3) 2016 cases'!$P80,'3)tpx females'!$BB$111:$BB$161,0))*(1-(EXP(-INDEX('3)tpx males'!CV$4:CV$54,MATCH($O80,'3)tpx males'!$BB$4:$BB$54,0)))*EXP(-INDEX('3)tpx females'!CV$3:CV$53,MATCH('3) 2016 cases'!$P80,'3)tpx females'!$BB$3:$BB$53,0))))))),0)</f>
        <v>0</v>
      </c>
      <c r="BO80" s="32">
        <f ca="1">IFERROR(($K80*EXP(BO$69*($Q80+0.5*($R80)^2))*_xlfn.NORM.DIST((LN(($M80*EXP($L80/100*BO$69))/($K80))-$Q80*BO$69)/($R80*SQRT(BO$69))-$R80*SQRT(BO$69),0,1,TRUE)+$M80*EXP($L80/100*BO$69)*(1-_xlfn.NORM.DIST((LN(($M80*EXP($L80/100*BO$69))/($K80))-$Q80*BO$69)/($R80*SQRT(BO$69)),0,1,TRUE)))*EXP(-0.07*BO$69)*(INDEX('3)tpx females'!CW$57:CW$107,MATCH('3) 2016 cases'!$P80,'3)tpx females'!$BB$57:$BB$107,0))+INDEX('3)tpx males'!CW$57:CW$107,MATCH($O80,'3)tpx males'!$BB$57:$BB$107,0))-(INDEX('3)tpx males'!CV$110:CV$160,MATCH($O80,'3)tpx males'!$BB$110:$BB$160,0))*INDEX('3)tpx females'!CV$111:CV$161,MATCH('3) 2016 cases'!$P80,'3)tpx females'!$BB$111:$BB$161,0))*(1-(EXP(-INDEX('3)tpx males'!CW$4:CW$54,MATCH($O80,'3)tpx males'!$BB$4:$BB$54,0)))*EXP(-INDEX('3)tpx females'!CW$3:CW$53,MATCH('3) 2016 cases'!$P80,'3)tpx females'!$BB$3:$BB$53,0))))))),0)</f>
        <v>0</v>
      </c>
      <c r="BP80" s="32">
        <f ca="1">IFERROR(($K80*EXP(BP$69*($Q80+0.5*($R80)^2))*_xlfn.NORM.DIST((LN(($M80*EXP($L80/100*BP$69))/($K80))-$Q80*BP$69)/($R80*SQRT(BP$69))-$R80*SQRT(BP$69),0,1,TRUE)+$M80*EXP($L80/100*BP$69)*(1-_xlfn.NORM.DIST((LN(($M80*EXP($L80/100*BP$69))/($K80))-$Q80*BP$69)/($R80*SQRT(BP$69)),0,1,TRUE)))*EXP(-0.07*BP$69)*(INDEX('3)tpx females'!CX$57:CX$107,MATCH('3) 2016 cases'!$P80,'3)tpx females'!$BB$57:$BB$107,0))+INDEX('3)tpx males'!CX$57:CX$107,MATCH($O80,'3)tpx males'!$BB$57:$BB$107,0))-(INDEX('3)tpx males'!CW$110:CW$160,MATCH($O80,'3)tpx males'!$BB$110:$BB$160,0))*INDEX('3)tpx females'!CW$111:CW$161,MATCH('3) 2016 cases'!$P80,'3)tpx females'!$BB$111:$BB$161,0))*(1-(EXP(-INDEX('3)tpx males'!CX$4:CX$54,MATCH($O80,'3)tpx males'!$BB$4:$BB$54,0)))*EXP(-INDEX('3)tpx females'!CX$3:CX$53,MATCH('3) 2016 cases'!$P80,'3)tpx females'!$BB$3:$BB$53,0))))))),0)</f>
        <v>0</v>
      </c>
      <c r="BQ80" s="32">
        <f ca="1">IFERROR(($K80*EXP(BQ$69*($Q80+0.5*($R80)^2))*_xlfn.NORM.DIST((LN(($M80*EXP($L80/100*BQ$69))/($K80))-$Q80*BQ$69)/($R80*SQRT(BQ$69))-$R80*SQRT(BQ$69),0,1,TRUE)+$M80*EXP($L80/100*BQ$69)*(1-_xlfn.NORM.DIST((LN(($M80*EXP($L80/100*BQ$69))/($K80))-$Q80*BQ$69)/($R80*SQRT(BQ$69)),0,1,TRUE)))*EXP(-0.07*BQ$69)*(INDEX('3)tpx females'!CY$57:CY$107,MATCH('3) 2016 cases'!$P80,'3)tpx females'!$BB$57:$BB$107,0))+INDEX('3)tpx males'!CY$57:CY$107,MATCH($O80,'3)tpx males'!$BB$57:$BB$107,0))-(INDEX('3)tpx males'!CX$110:CX$160,MATCH($O80,'3)tpx males'!$BB$110:$BB$160,0))*INDEX('3)tpx females'!CX$111:CX$161,MATCH('3) 2016 cases'!$P80,'3)tpx females'!$BB$111:$BB$161,0))*(1-(EXP(-INDEX('3)tpx males'!CY$4:CY$54,MATCH($O80,'3)tpx males'!$BB$4:$BB$54,0)))*EXP(-INDEX('3)tpx females'!CY$3:CY$53,MATCH('3) 2016 cases'!$P80,'3)tpx females'!$BB$3:$BB$53,0))))))),0)</f>
        <v>0</v>
      </c>
      <c r="BR80" s="32">
        <f ca="1">IFERROR(($K80*EXP(BR$69*($Q80+0.5*($R80)^2))*_xlfn.NORM.DIST((LN(($M80*EXP($L80/100*BR$69))/($K80))-$Q80*BR$69)/($R80*SQRT(BR$69))-$R80*SQRT(BR$69),0,1,TRUE)+$M80*EXP($L80/100*BR$69)*(1-_xlfn.NORM.DIST((LN(($M80*EXP($L80/100*BR$69))/($K80))-$Q80*BR$69)/($R80*SQRT(BR$69)),0,1,TRUE)))*EXP(-0.07*BR$69)*(INDEX('3)tpx females'!CZ$57:CZ$107,MATCH('3) 2016 cases'!$P80,'3)tpx females'!$BB$57:$BB$107,0))+INDEX('3)tpx males'!CZ$57:CZ$107,MATCH($O80,'3)tpx males'!$BB$57:$BB$107,0))-(INDEX('3)tpx males'!CY$110:CY$160,MATCH($O80,'3)tpx males'!$BB$110:$BB$160,0))*INDEX('3)tpx females'!CY$111:CY$161,MATCH('3) 2016 cases'!$P80,'3)tpx females'!$BB$111:$BB$161,0))*(1-(EXP(-INDEX('3)tpx males'!CZ$4:CZ$54,MATCH($O80,'3)tpx males'!$BB$4:$BB$54,0)))*EXP(-INDEX('3)tpx females'!CZ$3:CZ$53,MATCH('3) 2016 cases'!$P80,'3)tpx females'!$BB$3:$BB$53,0))))))),0)</f>
        <v>0</v>
      </c>
      <c r="BS80" s="32">
        <f ca="1">IFERROR(($K80*EXP(BS$69*($Q80+0.5*($R80)^2))*_xlfn.NORM.DIST((LN(($M80*EXP($L80/100*BS$69))/($K80))-$Q80*BS$69)/($R80*SQRT(BS$69))-$R80*SQRT(BS$69),0,1,TRUE)+$M80*EXP($L80/100*BS$69)*(1-_xlfn.NORM.DIST((LN(($M80*EXP($L80/100*BS$69))/($K80))-$Q80*BS$69)/($R80*SQRT(BS$69)),0,1,TRUE)))*EXP(-0.07*BS$69)*(INDEX('3)tpx females'!DA$57:DA$107,MATCH('3) 2016 cases'!$P80,'3)tpx females'!$BB$57:$BB$107,0))+INDEX('3)tpx males'!DA$57:DA$107,MATCH($O80,'3)tpx males'!$BB$57:$BB$107,0))-(INDEX('3)tpx males'!CZ$110:CZ$160,MATCH($O80,'3)tpx males'!$BB$110:$BB$160,0))*INDEX('3)tpx females'!CZ$111:CZ$161,MATCH('3) 2016 cases'!$P80,'3)tpx females'!$BB$111:$BB$161,0))*(1-(EXP(-INDEX('3)tpx males'!DA$4:DA$54,MATCH($O80,'3)tpx males'!$BB$4:$BB$54,0)))*EXP(-INDEX('3)tpx females'!DA$3:DA$53,MATCH('3) 2016 cases'!$P80,'3)tpx females'!$BB$3:$BB$53,0))))))),0)</f>
        <v>0</v>
      </c>
      <c r="BU80" s="32">
        <f t="shared" si="121"/>
        <v>55605.958759845751</v>
      </c>
      <c r="BV80" s="32">
        <f t="shared" si="122"/>
        <v>52028.433512224154</v>
      </c>
      <c r="BW80" s="32">
        <f t="shared" si="123"/>
        <v>52210.852075784256</v>
      </c>
      <c r="BX80" s="32">
        <f t="shared" si="124"/>
        <v>52393.910222935199</v>
      </c>
      <c r="BY80" s="32">
        <f t="shared" si="125"/>
        <v>52577.610196141555</v>
      </c>
      <c r="BZ80" s="32">
        <f t="shared" si="126"/>
        <v>52761.954245730325</v>
      </c>
      <c r="CA80" s="32">
        <f t="shared" si="127"/>
        <v>52946.944629918391</v>
      </c>
      <c r="CB80" s="32">
        <f t="shared" si="128"/>
        <v>53132.583614840296</v>
      </c>
      <c r="CC80" s="32">
        <f t="shared" si="129"/>
        <v>53318.873474575907</v>
      </c>
      <c r="CD80" s="32">
        <f t="shared" si="130"/>
        <v>53505.816491178361</v>
      </c>
      <c r="CE80" s="32">
        <f t="shared" si="131"/>
        <v>53693.414954701919</v>
      </c>
      <c r="CF80" s="32">
        <f t="shared" si="132"/>
        <v>53881.67116323013</v>
      </c>
      <c r="CG80" s="32">
        <f t="shared" si="133"/>
        <v>54070.587422903838</v>
      </c>
      <c r="CH80" s="32">
        <f t="shared" si="134"/>
        <v>54260.166047949431</v>
      </c>
      <c r="CI80" s="32">
        <f t="shared" si="135"/>
        <v>54450.40936070602</v>
      </c>
      <c r="CJ80" s="32">
        <f t="shared" si="136"/>
        <v>54641.319691650118</v>
      </c>
      <c r="CK80" s="32">
        <f t="shared" si="137"/>
        <v>54832.89937941097</v>
      </c>
      <c r="CL80" s="32">
        <f t="shared" si="138"/>
        <v>55025.150770762542</v>
      </c>
      <c r="CM80" s="32">
        <f t="shared" si="139"/>
        <v>55218.076220566283</v>
      </c>
      <c r="CN80" s="32">
        <f t="shared" si="140"/>
        <v>55411.678091620583</v>
      </c>
      <c r="CO80" s="32">
        <f t="shared" si="141"/>
        <v>55605.958754356725</v>
      </c>
      <c r="CP80" s="32">
        <f t="shared" si="142"/>
        <v>55800.920586302549</v>
      </c>
      <c r="CQ80" s="32">
        <f t="shared" si="143"/>
        <v>55996.565971226155</v>
      </c>
      <c r="CR80" s="32">
        <f t="shared" si="144"/>
        <v>56192.897297868636</v>
      </c>
      <c r="CS80" s="32">
        <f t="shared" si="145"/>
        <v>56389.916958183152</v>
      </c>
      <c r="CT80" s="32">
        <f t="shared" si="146"/>
        <v>56587.627345015506</v>
      </c>
      <c r="CU80" s="32">
        <f t="shared" si="147"/>
        <v>56786.030849186398</v>
      </c>
      <c r="CV80" s="32">
        <f t="shared" si="148"/>
        <v>56985.129855965715</v>
      </c>
      <c r="CW80" s="32">
        <f t="shared" si="149"/>
        <v>57184.926740960997</v>
      </c>
      <c r="CX80" s="32">
        <f t="shared" si="150"/>
        <v>57385.423865472338</v>
      </c>
      <c r="CY80" s="32">
        <f t="shared" si="151"/>
        <v>57586.623571392767</v>
      </c>
      <c r="CZ80" s="32">
        <f t="shared" si="152"/>
        <v>57788.528175753054</v>
      </c>
      <c r="DA80" s="32">
        <f t="shared" si="153"/>
        <v>57991.139965025097</v>
      </c>
      <c r="DB80" s="32">
        <f t="shared" si="154"/>
        <v>58194.461189305228</v>
      </c>
      <c r="DC80" s="32">
        <f t="shared" si="155"/>
        <v>58398.494056499934</v>
      </c>
      <c r="DD80" s="32">
        <f t="shared" si="156"/>
        <v>58603.240726633216</v>
      </c>
      <c r="DE80" s="32">
        <f t="shared" si="157"/>
        <v>58808.703306385294</v>
      </c>
      <c r="DF80" s="32">
        <f t="shared" si="158"/>
        <v>59014.88384396107</v>
      </c>
      <c r="DG80" s="32">
        <f t="shared" si="159"/>
        <v>59221.784324372798</v>
      </c>
      <c r="DH80" s="32">
        <f t="shared" si="160"/>
        <v>59429.406665204915</v>
      </c>
      <c r="DI80" s="32">
        <f t="shared" si="161"/>
        <v>59637.752712914982</v>
      </c>
      <c r="DJ80" s="32">
        <f t="shared" si="162"/>
        <v>59846.824239707152</v>
      </c>
      <c r="DK80" s="32">
        <f t="shared" si="163"/>
        <v>60056.622941001639</v>
      </c>
      <c r="DL80" s="32">
        <f t="shared" si="164"/>
        <v>60267.150433508592</v>
      </c>
      <c r="DM80" s="32">
        <f t="shared" si="165"/>
        <v>60478.408253904898</v>
      </c>
      <c r="DN80" s="32">
        <f t="shared" si="166"/>
        <v>60690.397858099641</v>
      </c>
      <c r="DO80" s="32">
        <f t="shared" si="167"/>
        <v>60903.120621067355</v>
      </c>
      <c r="DP80" s="32">
        <f t="shared" si="168"/>
        <v>61116.577837219898</v>
      </c>
      <c r="DQ80" s="32">
        <f t="shared" si="169"/>
        <v>61330.770721283086</v>
      </c>
      <c r="DR80" s="32">
        <f t="shared" si="170"/>
        <v>61545.700409639809</v>
      </c>
      <c r="DT80" s="48">
        <f t="shared" si="171"/>
        <v>76</v>
      </c>
      <c r="DU80" s="48">
        <f t="shared" si="172"/>
        <v>73</v>
      </c>
      <c r="DV80" s="32">
        <f ca="1">INDEX('3)tpx males'!BD$57:BD$107,MATCH(DT80,'3)tpx males'!$BB$57:$BB$107,0))*INDEX('3)tpx females'!BD$57:BD$107,MATCH(DU80,'3)tpx females'!$BB$57:$BB$107,0))</f>
        <v>4.1198225259501953E-4</v>
      </c>
      <c r="DW80" s="32">
        <f t="shared" ca="1" si="173"/>
        <v>-22.908668147587012</v>
      </c>
      <c r="DX80" s="32">
        <f t="shared" ca="1" si="177"/>
        <v>0.99958801774740502</v>
      </c>
      <c r="DZ80" s="32">
        <f t="shared" ca="1" si="174"/>
        <v>-59131.52252093397</v>
      </c>
      <c r="EA80" s="32">
        <f t="shared" ca="1" si="175"/>
        <v>3525.5637610882186</v>
      </c>
      <c r="EB80" s="32">
        <f t="shared" ca="1" si="178"/>
        <v>1.4524696999604936</v>
      </c>
      <c r="EC80" s="32">
        <f ca="1">EA80*'3) Value'!AN92</f>
        <v>0</v>
      </c>
      <c r="EE80" s="32">
        <f ca="1">IF(AND('3) Value'!AB92="Alive",'3) Value'!AE92="Alive"),'3) Value'!AM92+'3) 2016 cases'!DZ80,0)</f>
        <v>28.237170842097839</v>
      </c>
      <c r="EF80" s="32">
        <f>IF(OR(AND('3) Value'!AB92="Deceased",'3) Value'!AE92="Alive"),(AND('3) Value'!AB92="Alive",'3) Value'!AE92="Deceased"))),1,0)</f>
        <v>0</v>
      </c>
      <c r="EG80" s="32">
        <f>IF(EF80=1,'3) Value'!AM92+'3) 2016 cases'!DZ80,0)</f>
        <v>0</v>
      </c>
    </row>
    <row r="81" spans="3:137" x14ac:dyDescent="0.25">
      <c r="C81" s="32" t="s">
        <v>11</v>
      </c>
      <c r="D81" s="32" t="s">
        <v>12</v>
      </c>
      <c r="E81" s="49">
        <v>11173</v>
      </c>
      <c r="F81" s="32" t="s">
        <v>13</v>
      </c>
      <c r="G81" s="32" t="s">
        <v>14</v>
      </c>
      <c r="H81" s="49">
        <v>11684</v>
      </c>
      <c r="I81" s="32" t="s">
        <v>13</v>
      </c>
      <c r="J81" s="32" t="s">
        <v>24</v>
      </c>
      <c r="K81" s="52">
        <v>275000</v>
      </c>
      <c r="L81" s="52">
        <v>7.4499999999999993</v>
      </c>
      <c r="M81" s="52">
        <v>83101</v>
      </c>
      <c r="O81" s="48">
        <f t="shared" si="179"/>
        <v>86</v>
      </c>
      <c r="P81" s="32">
        <f t="shared" si="180"/>
        <v>85</v>
      </c>
      <c r="Q81" s="32">
        <f>INDEX('2b)Working'!$I$61:$P$61,MATCH($J81,'2b)Working'!$I$60:$P$60,0))</f>
        <v>7.2302392103851601E-2</v>
      </c>
      <c r="R81" s="32">
        <f>INDEX('2b)Working'!$I$62:$P$62,MATCH($J81,'2b)Working'!$I$60:$P$60,0))</f>
        <v>5.5424966377019061E-2</v>
      </c>
      <c r="T81" s="9">
        <f t="shared" ca="1" si="176"/>
        <v>86514.36932967513</v>
      </c>
      <c r="U81" s="10"/>
      <c r="V81" s="32">
        <f ca="1">IFERROR(($K81*EXP(V$69*($Q81+0.5*($R81)^2))*_xlfn.NORM.DIST((LN(($M81*EXP($L81/100*V$69))/($K81))-$Q81*V$69)/($R81*SQRT(V$69))-$R81*SQRT(V$69),0,1,TRUE)+$M81*EXP($L81/100*V$69)*(1-_xlfn.NORM.DIST((LN(($M81*EXP($L81/100*V$69))/($K81))-$Q81*V$69)/($R81*SQRT(V$69)),0,1,TRUE)))*EXP(-0.07*V$69)*(INDEX('3)tpx females'!BD$57:BD$107,MATCH('3) 2016 cases'!$P81,'3)tpx females'!$BB$57:$BB$107,0))+INDEX('3)tpx males'!BD$57:BD$107,MATCH($O81,'3)tpx males'!$BB$57:$BB$107,0))-(INDEX('3)tpx males'!BC$110:BC$160,MATCH($O81,'3)tpx males'!$BB$110:$BB$160,0))*INDEX('3)tpx females'!BC$111:BC$161,MATCH('3) 2016 cases'!$P81,'3)tpx females'!$BB$111:$BB$161,0))*(1-(EXP(-INDEX('3)tpx males'!BD$4:BD$54,MATCH($O81,'3)tpx males'!$BB$4:$BB$54,0)))*EXP(-INDEX('3)tpx females'!BD$3:BD$53,MATCH('3) 2016 cases'!$P81,'3)tpx females'!$BB$3:$BB$53,0))))))),0)</f>
        <v>549.61032398627367</v>
      </c>
      <c r="W81" s="32">
        <f ca="1">IFERROR(($K81*EXP(W$69*($Q81+0.5*($R81)^2))*_xlfn.NORM.DIST((LN(($M81*EXP($L81/100*W$69))/($K81))-$Q81*W$69)/($R81*SQRT(W$69))-$R81*SQRT(W$69),0,1,TRUE)+$M81*EXP($L81/100*W$69)*(1-_xlfn.NORM.DIST((LN(($M81*EXP($L81/100*W$69))/($K81))-$Q81*W$69)/($R81*SQRT(W$69)),0,1,TRUE)))*EXP(-0.07*W$69)*(INDEX('3)tpx females'!BE$57:BE$107,MATCH('3) 2016 cases'!$P81,'3)tpx females'!$BB$57:$BB$107,0))+INDEX('3)tpx males'!BE$57:BE$107,MATCH($O81,'3)tpx males'!$BB$57:$BB$107,0))-(INDEX('3)tpx males'!BD$110:BD$160,MATCH($O81,'3)tpx males'!$BB$110:$BB$160,0))*INDEX('3)tpx females'!BD$111:BD$161,MATCH('3) 2016 cases'!$P81,'3)tpx females'!$BB$111:$BB$161,0))*(1-(EXP(-INDEX('3)tpx males'!BE$4:BE$54,MATCH($O81,'3)tpx males'!$BB$4:$BB$54,0)))*EXP(-INDEX('3)tpx females'!BE$3:BE$53,MATCH('3) 2016 cases'!$P81,'3)tpx females'!$BB$3:$BB$53,0))))))),0)</f>
        <v>1682.8722794019598</v>
      </c>
      <c r="X81" s="32">
        <f ca="1">IFERROR(($K81*EXP(X$69*($Q81+0.5*($R81)^2))*_xlfn.NORM.DIST((LN(($M81*EXP($L81/100*X$69))/($K81))-$Q81*X$69)/($R81*SQRT(X$69))-$R81*SQRT(X$69),0,1,TRUE)+$M81*EXP($L81/100*X$69)*(1-_xlfn.NORM.DIST((LN(($M81*EXP($L81/100*X$69))/($K81))-$Q81*X$69)/($R81*SQRT(X$69)),0,1,TRUE)))*EXP(-0.07*X$69)*(INDEX('3)tpx females'!BF$57:BF$107,MATCH('3) 2016 cases'!$P81,'3)tpx females'!$BB$57:$BB$107,0))+INDEX('3)tpx males'!BF$57:BF$107,MATCH($O81,'3)tpx males'!$BB$57:$BB$107,0))-(INDEX('3)tpx males'!BE$110:BE$160,MATCH($O81,'3)tpx males'!$BB$110:$BB$160,0))*INDEX('3)tpx females'!BE$111:BE$161,MATCH('3) 2016 cases'!$P81,'3)tpx females'!$BB$111:$BB$161,0))*(1-(EXP(-INDEX('3)tpx males'!BF$4:BF$54,MATCH($O81,'3)tpx males'!$BB$4:$BB$54,0)))*EXP(-INDEX('3)tpx females'!BF$3:BF$53,MATCH('3) 2016 cases'!$P81,'3)tpx females'!$BB$3:$BB$53,0))))))),0)</f>
        <v>2925.8428654201089</v>
      </c>
      <c r="Y81" s="32">
        <f ca="1">IFERROR(($K81*EXP(Y$69*($Q81+0.5*($R81)^2))*_xlfn.NORM.DIST((LN(($M81*EXP($L81/100*Y$69))/($K81))-$Q81*Y$69)/($R81*SQRT(Y$69))-$R81*SQRT(Y$69),0,1,TRUE)+$M81*EXP($L81/100*Y$69)*(1-_xlfn.NORM.DIST((LN(($M81*EXP($L81/100*Y$69))/($K81))-$Q81*Y$69)/($R81*SQRT(Y$69)),0,1,TRUE)))*EXP(-0.07*Y$69)*(INDEX('3)tpx females'!BG$57:BG$107,MATCH('3) 2016 cases'!$P81,'3)tpx females'!$BB$57:$BB$107,0))+INDEX('3)tpx males'!BG$57:BG$107,MATCH($O81,'3)tpx males'!$BB$57:$BB$107,0))-(INDEX('3)tpx males'!BF$110:BF$160,MATCH($O81,'3)tpx males'!$BB$110:$BB$160,0))*INDEX('3)tpx females'!BF$111:BF$161,MATCH('3) 2016 cases'!$P81,'3)tpx females'!$BB$111:$BB$161,0))*(1-(EXP(-INDEX('3)tpx males'!BG$4:BG$54,MATCH($O81,'3)tpx males'!$BB$4:$BB$54,0)))*EXP(-INDEX('3)tpx females'!BG$3:BG$53,MATCH('3) 2016 cases'!$P81,'3)tpx females'!$BB$3:$BB$53,0))))))),0)</f>
        <v>4299.0246899575404</v>
      </c>
      <c r="Z81" s="32">
        <f ca="1">IFERROR(($K81*EXP(Z$69*($Q81+0.5*($R81)^2))*_xlfn.NORM.DIST((LN(($M81*EXP($L81/100*Z$69))/($K81))-$Q81*Z$69)/($R81*SQRT(Z$69))-$R81*SQRT(Z$69),0,1,TRUE)+$M81*EXP($L81/100*Z$69)*(1-_xlfn.NORM.DIST((LN(($M81*EXP($L81/100*Z$69))/($K81))-$Q81*Z$69)/($R81*SQRT(Z$69)),0,1,TRUE)))*EXP(-0.07*Z$69)*(INDEX('3)tpx females'!BH$57:BH$107,MATCH('3) 2016 cases'!$P81,'3)tpx females'!$BB$57:$BB$107,0))+INDEX('3)tpx males'!BH$57:BH$107,MATCH($O81,'3)tpx males'!$BB$57:$BB$107,0))-(INDEX('3)tpx males'!BG$110:BG$160,MATCH($O81,'3)tpx males'!$BB$110:$BB$160,0))*INDEX('3)tpx females'!BG$111:BG$161,MATCH('3) 2016 cases'!$P81,'3)tpx females'!$BB$111:$BB$161,0))*(1-(EXP(-INDEX('3)tpx males'!BH$4:BH$54,MATCH($O81,'3)tpx males'!$BB$4:$BB$54,0)))*EXP(-INDEX('3)tpx females'!BH$3:BH$53,MATCH('3) 2016 cases'!$P81,'3)tpx females'!$BB$3:$BB$53,0))))))),0)</f>
        <v>5630.739504381886</v>
      </c>
      <c r="AA81" s="32">
        <f ca="1">IFERROR(($K81*EXP(AA$69*($Q81+0.5*($R81)^2))*_xlfn.NORM.DIST((LN(($M81*EXP($L81/100*AA$69))/($K81))-$Q81*AA$69)/($R81*SQRT(AA$69))-$R81*SQRT(AA$69),0,1,TRUE)+$M81*EXP($L81/100*AA$69)*(1-_xlfn.NORM.DIST((LN(($M81*EXP($L81/100*AA$69))/($K81))-$Q81*AA$69)/($R81*SQRT(AA$69)),0,1,TRUE)))*EXP(-0.07*AA$69)*(INDEX('3)tpx females'!BI$57:BI$107,MATCH('3) 2016 cases'!$P81,'3)tpx females'!$BB$57:$BB$107,0))+INDEX('3)tpx males'!BI$57:BI$107,MATCH($O81,'3)tpx males'!$BB$57:$BB$107,0))-(INDEX('3)tpx males'!BH$110:BH$160,MATCH($O81,'3)tpx males'!$BB$110:$BB$160,0))*INDEX('3)tpx females'!BH$111:BH$161,MATCH('3) 2016 cases'!$P81,'3)tpx females'!$BB$111:$BB$161,0))*(1-(EXP(-INDEX('3)tpx males'!BI$4:BI$54,MATCH($O81,'3)tpx males'!$BB$4:$BB$54,0)))*EXP(-INDEX('3)tpx females'!BI$3:BI$53,MATCH('3) 2016 cases'!$P81,'3)tpx females'!$BB$3:$BB$53,0))))))),0)</f>
        <v>6794.4725562534231</v>
      </c>
      <c r="AB81" s="32">
        <f ca="1">IFERROR(($K81*EXP(AB$69*($Q81+0.5*($R81)^2))*_xlfn.NORM.DIST((LN(($M81*EXP($L81/100*AB$69))/($K81))-$Q81*AB$69)/($R81*SQRT(AB$69))-$R81*SQRT(AB$69),0,1,TRUE)+$M81*EXP($L81/100*AB$69)*(1-_xlfn.NORM.DIST((LN(($M81*EXP($L81/100*AB$69))/($K81))-$Q81*AB$69)/($R81*SQRT(AB$69)),0,1,TRUE)))*EXP(-0.07*AB$69)*(INDEX('3)tpx females'!BJ$57:BJ$107,MATCH('3) 2016 cases'!$P81,'3)tpx females'!$BB$57:$BB$107,0))+INDEX('3)tpx males'!BJ$57:BJ$107,MATCH($O81,'3)tpx males'!$BB$57:$BB$107,0))-(INDEX('3)tpx males'!BI$110:BI$160,MATCH($O81,'3)tpx males'!$BB$110:$BB$160,0))*INDEX('3)tpx females'!BI$111:BI$161,MATCH('3) 2016 cases'!$P81,'3)tpx females'!$BB$111:$BB$161,0))*(1-(EXP(-INDEX('3)tpx males'!BJ$4:BJ$54,MATCH($O81,'3)tpx males'!$BB$4:$BB$54,0)))*EXP(-INDEX('3)tpx females'!BJ$3:BJ$53,MATCH('3) 2016 cases'!$P81,'3)tpx females'!$BB$3:$BB$53,0))))))),0)</f>
        <v>7216.8059003526168</v>
      </c>
      <c r="AC81" s="32">
        <f ca="1">IFERROR(($K81*EXP(AC$69*($Q81+0.5*($R81)^2))*_xlfn.NORM.DIST((LN(($M81*EXP($L81/100*AC$69))/($K81))-$Q81*AC$69)/($R81*SQRT(AC$69))-$R81*SQRT(AC$69),0,1,TRUE)+$M81*EXP($L81/100*AC$69)*(1-_xlfn.NORM.DIST((LN(($M81*EXP($L81/100*AC$69))/($K81))-$Q81*AC$69)/($R81*SQRT(AC$69)),0,1,TRUE)))*EXP(-0.07*AC$69)*(INDEX('3)tpx females'!BK$57:BK$107,MATCH('3) 2016 cases'!$P81,'3)tpx females'!$BB$57:$BB$107,0))+INDEX('3)tpx males'!BK$57:BK$107,MATCH($O81,'3)tpx males'!$BB$57:$BB$107,0))-(INDEX('3)tpx males'!BJ$110:BJ$160,MATCH($O81,'3)tpx males'!$BB$110:$BB$160,0))*INDEX('3)tpx females'!BJ$111:BJ$161,MATCH('3) 2016 cases'!$P81,'3)tpx females'!$BB$111:$BB$161,0))*(1-(EXP(-INDEX('3)tpx males'!BK$4:BK$54,MATCH($O81,'3)tpx males'!$BB$4:$BB$54,0)))*EXP(-INDEX('3)tpx females'!BK$3:BK$53,MATCH('3) 2016 cases'!$P81,'3)tpx females'!$BB$3:$BB$53,0))))))),0)</f>
        <v>7749.5913405881229</v>
      </c>
      <c r="AD81" s="32">
        <f ca="1">IFERROR(($K81*EXP(AD$69*($Q81+0.5*($R81)^2))*_xlfn.NORM.DIST((LN(($M81*EXP($L81/100*AD$69))/($K81))-$Q81*AD$69)/($R81*SQRT(AD$69))-$R81*SQRT(AD$69),0,1,TRUE)+$M81*EXP($L81/100*AD$69)*(1-_xlfn.NORM.DIST((LN(($M81*EXP($L81/100*AD$69))/($K81))-$Q81*AD$69)/($R81*SQRT(AD$69)),0,1,TRUE)))*EXP(-0.07*AD$69)*(INDEX('3)tpx females'!BL$57:BL$107,MATCH('3) 2016 cases'!$P81,'3)tpx females'!$BB$57:$BB$107,0))+INDEX('3)tpx males'!BL$57:BL$107,MATCH($O81,'3)tpx males'!$BB$57:$BB$107,0))-(INDEX('3)tpx males'!BK$110:BK$160,MATCH($O81,'3)tpx males'!$BB$110:$BB$160,0))*INDEX('3)tpx females'!BK$111:BK$161,MATCH('3) 2016 cases'!$P81,'3)tpx females'!$BB$111:$BB$161,0))*(1-(EXP(-INDEX('3)tpx males'!BL$4:BL$54,MATCH($O81,'3)tpx males'!$BB$4:$BB$54,0)))*EXP(-INDEX('3)tpx females'!BL$3:BL$53,MATCH('3) 2016 cases'!$P81,'3)tpx females'!$BB$3:$BB$53,0))))))),0)</f>
        <v>8020.7421438030478</v>
      </c>
      <c r="AE81" s="32">
        <f ca="1">IFERROR(($K81*EXP(AE$69*($Q81+0.5*($R81)^2))*_xlfn.NORM.DIST((LN(($M81*EXP($L81/100*AE$69))/($K81))-$Q81*AE$69)/($R81*SQRT(AE$69))-$R81*SQRT(AE$69),0,1,TRUE)+$M81*EXP($L81/100*AE$69)*(1-_xlfn.NORM.DIST((LN(($M81*EXP($L81/100*AE$69))/($K81))-$Q81*AE$69)/($R81*SQRT(AE$69)),0,1,TRUE)))*EXP(-0.07*AE$69)*(INDEX('3)tpx females'!BM$57:BM$107,MATCH('3) 2016 cases'!$P81,'3)tpx females'!$BB$57:$BB$107,0))+INDEX('3)tpx males'!BM$57:BM$107,MATCH($O81,'3)tpx males'!$BB$57:$BB$107,0))-(INDEX('3)tpx males'!BL$110:BL$160,MATCH($O81,'3)tpx males'!$BB$110:$BB$160,0))*INDEX('3)tpx females'!BL$111:BL$161,MATCH('3) 2016 cases'!$P81,'3)tpx females'!$BB$111:$BB$161,0))*(1-(EXP(-INDEX('3)tpx males'!BM$4:BM$54,MATCH($O81,'3)tpx males'!$BB$4:$BB$54,0)))*EXP(-INDEX('3)tpx females'!BM$3:BM$53,MATCH('3) 2016 cases'!$P81,'3)tpx females'!$BB$3:$BB$53,0))))))),0)</f>
        <v>7852.7796295682992</v>
      </c>
      <c r="AF81" s="32">
        <f ca="1">IFERROR(($K81*EXP(AF$69*($Q81+0.5*($R81)^2))*_xlfn.NORM.DIST((LN(($M81*EXP($L81/100*AF$69))/($K81))-$Q81*AF$69)/($R81*SQRT(AF$69))-$R81*SQRT(AF$69),0,1,TRUE)+$M81*EXP($L81/100*AF$69)*(1-_xlfn.NORM.DIST((LN(($M81*EXP($L81/100*AF$69))/($K81))-$Q81*AF$69)/($R81*SQRT(AF$69)),0,1,TRUE)))*EXP(-0.07*AF$69)*(INDEX('3)tpx females'!BN$57:BN$107,MATCH('3) 2016 cases'!$P81,'3)tpx females'!$BB$57:$BB$107,0))+INDEX('3)tpx males'!BN$57:BN$107,MATCH($O81,'3)tpx males'!$BB$57:$BB$107,0))-(INDEX('3)tpx males'!BM$110:BM$160,MATCH($O81,'3)tpx males'!$BB$110:$BB$160,0))*INDEX('3)tpx females'!BM$111:BM$161,MATCH('3) 2016 cases'!$P81,'3)tpx females'!$BB$111:$BB$161,0))*(1-(EXP(-INDEX('3)tpx males'!BN$4:BN$54,MATCH($O81,'3)tpx males'!$BB$4:$BB$54,0)))*EXP(-INDEX('3)tpx females'!BN$3:BN$53,MATCH('3) 2016 cases'!$P81,'3)tpx females'!$BB$3:$BB$53,0))))))),0)</f>
        <v>7208.7854400619144</v>
      </c>
      <c r="AG81" s="32">
        <f ca="1">IFERROR(($K81*EXP(AG$69*($Q81+0.5*($R81)^2))*_xlfn.NORM.DIST((LN(($M81*EXP($L81/100*AG$69))/($K81))-$Q81*AG$69)/($R81*SQRT(AG$69))-$R81*SQRT(AG$69),0,1,TRUE)+$M81*EXP($L81/100*AG$69)*(1-_xlfn.NORM.DIST((LN(($M81*EXP($L81/100*AG$69))/($K81))-$Q81*AG$69)/($R81*SQRT(AG$69)),0,1,TRUE)))*EXP(-0.07*AG$69)*(INDEX('3)tpx females'!BO$57:BO$107,MATCH('3) 2016 cases'!$P81,'3)tpx females'!$BB$57:$BB$107,0))+INDEX('3)tpx males'!BO$57:BO$107,MATCH($O81,'3)tpx males'!$BB$57:$BB$107,0))-(INDEX('3)tpx males'!BN$110:BN$160,MATCH($O81,'3)tpx males'!$BB$110:$BB$160,0))*INDEX('3)tpx females'!BN$111:BN$161,MATCH('3) 2016 cases'!$P81,'3)tpx females'!$BB$111:$BB$161,0))*(1-(EXP(-INDEX('3)tpx males'!BO$4:BO$54,MATCH($O81,'3)tpx males'!$BB$4:$BB$54,0)))*EXP(-INDEX('3)tpx females'!BO$3:BO$53,MATCH('3) 2016 cases'!$P81,'3)tpx females'!$BB$3:$BB$53,0))))))),0)</f>
        <v>6389.6258462507421</v>
      </c>
      <c r="AH81" s="32">
        <f ca="1">IFERROR(($K81*EXP(AH$69*($Q81+0.5*($R81)^2))*_xlfn.NORM.DIST((LN(($M81*EXP($L81/100*AH$69))/($K81))-$Q81*AH$69)/($R81*SQRT(AH$69))-$R81*SQRT(AH$69),0,1,TRUE)+$M81*EXP($L81/100*AH$69)*(1-_xlfn.NORM.DIST((LN(($M81*EXP($L81/100*AH$69))/($K81))-$Q81*AH$69)/($R81*SQRT(AH$69)),0,1,TRUE)))*EXP(-0.07*AH$69)*(INDEX('3)tpx females'!BP$57:BP$107,MATCH('3) 2016 cases'!$P81,'3)tpx females'!$BB$57:$BB$107,0))+INDEX('3)tpx males'!BP$57:BP$107,MATCH($O81,'3)tpx males'!$BB$57:$BB$107,0))-(INDEX('3)tpx males'!BO$110:BO$160,MATCH($O81,'3)tpx males'!$BB$110:$BB$160,0))*INDEX('3)tpx females'!BO$111:BO$161,MATCH('3) 2016 cases'!$P81,'3)tpx females'!$BB$111:$BB$161,0))*(1-(EXP(-INDEX('3)tpx males'!BP$4:BP$54,MATCH($O81,'3)tpx males'!$BB$4:$BB$54,0)))*EXP(-INDEX('3)tpx females'!BP$3:BP$53,MATCH('3) 2016 cases'!$P81,'3)tpx females'!$BB$3:$BB$53,0))))))),0)</f>
        <v>5405.4288167132718</v>
      </c>
      <c r="AI81" s="32">
        <f ca="1">IFERROR(($K81*EXP(AI$69*($Q81+0.5*($R81)^2))*_xlfn.NORM.DIST((LN(($M81*EXP($L81/100*AI$69))/($K81))-$Q81*AI$69)/($R81*SQRT(AI$69))-$R81*SQRT(AI$69),0,1,TRUE)+$M81*EXP($L81/100*AI$69)*(1-_xlfn.NORM.DIST((LN(($M81*EXP($L81/100*AI$69))/($K81))-$Q81*AI$69)/($R81*SQRT(AI$69)),0,1,TRUE)))*EXP(-0.07*AI$69)*(INDEX('3)tpx females'!BQ$57:BQ$107,MATCH('3) 2016 cases'!$P81,'3)tpx females'!$BB$57:$BB$107,0))+INDEX('3)tpx males'!BQ$57:BQ$107,MATCH($O81,'3)tpx males'!$BB$57:$BB$107,0))-(INDEX('3)tpx males'!BP$110:BP$160,MATCH($O81,'3)tpx males'!$BB$110:$BB$160,0))*INDEX('3)tpx females'!BP$111:BP$161,MATCH('3) 2016 cases'!$P81,'3)tpx females'!$BB$111:$BB$161,0))*(1-(EXP(-INDEX('3)tpx males'!BQ$4:BQ$54,MATCH($O81,'3)tpx males'!$BB$4:$BB$54,0)))*EXP(-INDEX('3)tpx females'!BQ$3:BQ$53,MATCH('3) 2016 cases'!$P81,'3)tpx females'!$BB$3:$BB$53,0))))))),0)</f>
        <v>4368.109484630626</v>
      </c>
      <c r="AJ81" s="32">
        <f ca="1">IFERROR(($K81*EXP(AJ$69*($Q81+0.5*($R81)^2))*_xlfn.NORM.DIST((LN(($M81*EXP($L81/100*AJ$69))/($K81))-$Q81*AJ$69)/($R81*SQRT(AJ$69))-$R81*SQRT(AJ$69),0,1,TRUE)+$M81*EXP($L81/100*AJ$69)*(1-_xlfn.NORM.DIST((LN(($M81*EXP($L81/100*AJ$69))/($K81))-$Q81*AJ$69)/($R81*SQRT(AJ$69)),0,1,TRUE)))*EXP(-0.07*AJ$69)*(INDEX('3)tpx females'!BR$57:BR$107,MATCH('3) 2016 cases'!$P81,'3)tpx females'!$BB$57:$BB$107,0))+INDEX('3)tpx males'!BR$57:BR$107,MATCH($O81,'3)tpx males'!$BB$57:$BB$107,0))-(INDEX('3)tpx males'!BQ$110:BQ$160,MATCH($O81,'3)tpx males'!$BB$110:$BB$160,0))*INDEX('3)tpx females'!BQ$111:BQ$161,MATCH('3) 2016 cases'!$P81,'3)tpx females'!$BB$111:$BB$161,0))*(1-(EXP(-INDEX('3)tpx males'!BR$4:BR$54,MATCH($O81,'3)tpx males'!$BB$4:$BB$54,0)))*EXP(-INDEX('3)tpx females'!BR$3:BR$53,MATCH('3) 2016 cases'!$P81,'3)tpx females'!$BB$3:$BB$53,0))))))),0)</f>
        <v>3354.231333341334</v>
      </c>
      <c r="AK81" s="32">
        <f ca="1">IFERROR(($K81*EXP(AK$69*($Q81+0.5*($R81)^2))*_xlfn.NORM.DIST((LN(($M81*EXP($L81/100*AK$69))/($K81))-$Q81*AK$69)/($R81*SQRT(AK$69))-$R81*SQRT(AK$69),0,1,TRUE)+$M81*EXP($L81/100*AK$69)*(1-_xlfn.NORM.DIST((LN(($M81*EXP($L81/100*AK$69))/($K81))-$Q81*AK$69)/($R81*SQRT(AK$69)),0,1,TRUE)))*EXP(-0.07*AK$69)*(INDEX('3)tpx females'!BS$57:BS$107,MATCH('3) 2016 cases'!$P81,'3)tpx females'!$BB$57:$BB$107,0))+INDEX('3)tpx males'!BS$57:BS$107,MATCH($O81,'3)tpx males'!$BB$57:$BB$107,0))-(INDEX('3)tpx males'!BR$110:BR$160,MATCH($O81,'3)tpx males'!$BB$110:$BB$160,0))*INDEX('3)tpx females'!BR$111:BR$161,MATCH('3) 2016 cases'!$P81,'3)tpx females'!$BB$111:$BB$161,0))*(1-(EXP(-INDEX('3)tpx males'!BS$4:BS$54,MATCH($O81,'3)tpx males'!$BB$4:$BB$54,0)))*EXP(-INDEX('3)tpx females'!BS$3:BS$53,MATCH('3) 2016 cases'!$P81,'3)tpx females'!$BB$3:$BB$53,0))))))),0)</f>
        <v>2470.8859391109522</v>
      </c>
      <c r="AL81" s="32">
        <f ca="1">IFERROR(($K81*EXP(AL$69*($Q81+0.5*($R81)^2))*_xlfn.NORM.DIST((LN(($M81*EXP($L81/100*AL$69))/($K81))-$Q81*AL$69)/($R81*SQRT(AL$69))-$R81*SQRT(AL$69),0,1,TRUE)+$M81*EXP($L81/100*AL$69)*(1-_xlfn.NORM.DIST((LN(($M81*EXP($L81/100*AL$69))/($K81))-$Q81*AL$69)/($R81*SQRT(AL$69)),0,1,TRUE)))*EXP(-0.07*AL$69)*(INDEX('3)tpx females'!BT$57:BT$107,MATCH('3) 2016 cases'!$P81,'3)tpx females'!$BB$57:$BB$107,0))+INDEX('3)tpx males'!BT$57:BT$107,MATCH($O81,'3)tpx males'!$BB$57:$BB$107,0))-(INDEX('3)tpx males'!BS$110:BS$160,MATCH($O81,'3)tpx males'!$BB$110:$BB$160,0))*INDEX('3)tpx females'!BS$111:BS$161,MATCH('3) 2016 cases'!$P81,'3)tpx females'!$BB$111:$BB$161,0))*(1-(EXP(-INDEX('3)tpx males'!BT$4:BT$54,MATCH($O81,'3)tpx males'!$BB$4:$BB$54,0)))*EXP(-INDEX('3)tpx females'!BT$3:BT$53,MATCH('3) 2016 cases'!$P81,'3)tpx females'!$BB$3:$BB$53,0))))))),0)</f>
        <v>1733.8317718318287</v>
      </c>
      <c r="AM81" s="32">
        <f ca="1">IFERROR(($K81*EXP(AM$69*($Q81+0.5*($R81)^2))*_xlfn.NORM.DIST((LN(($M81*EXP($L81/100*AM$69))/($K81))-$Q81*AM$69)/($R81*SQRT(AM$69))-$R81*SQRT(AM$69),0,1,TRUE)+$M81*EXP($L81/100*AM$69)*(1-_xlfn.NORM.DIST((LN(($M81*EXP($L81/100*AM$69))/($K81))-$Q81*AM$69)/($R81*SQRT(AM$69)),0,1,TRUE)))*EXP(-0.07*AM$69)*(INDEX('3)tpx females'!BU$57:BU$107,MATCH('3) 2016 cases'!$P81,'3)tpx females'!$BB$57:$BB$107,0))+INDEX('3)tpx males'!BU$57:BU$107,MATCH($O81,'3)tpx males'!$BB$57:$BB$107,0))-(INDEX('3)tpx males'!BT$110:BT$160,MATCH($O81,'3)tpx males'!$BB$110:$BB$160,0))*INDEX('3)tpx females'!BT$111:BT$161,MATCH('3) 2016 cases'!$P81,'3)tpx females'!$BB$111:$BB$161,0))*(1-(EXP(-INDEX('3)tpx males'!BU$4:BU$54,MATCH($O81,'3)tpx males'!$BB$4:$BB$54,0)))*EXP(-INDEX('3)tpx females'!BU$3:BU$53,MATCH('3) 2016 cases'!$P81,'3)tpx females'!$BB$3:$BB$53,0))))))),0)</f>
        <v>1152.1745094244122</v>
      </c>
      <c r="AN81" s="32">
        <f ca="1">IFERROR(($K81*EXP(AN$69*($Q81+0.5*($R81)^2))*_xlfn.NORM.DIST((LN(($M81*EXP($L81/100*AN$69))/($K81))-$Q81*AN$69)/($R81*SQRT(AN$69))-$R81*SQRT(AN$69),0,1,TRUE)+$M81*EXP($L81/100*AN$69)*(1-_xlfn.NORM.DIST((LN(($M81*EXP($L81/100*AN$69))/($K81))-$Q81*AN$69)/($R81*SQRT(AN$69)),0,1,TRUE)))*EXP(-0.07*AN$69)*(INDEX('3)tpx females'!BV$57:BV$107,MATCH('3) 2016 cases'!$P81,'3)tpx females'!$BB$57:$BB$107,0))+INDEX('3)tpx males'!BV$57:BV$107,MATCH($O81,'3)tpx males'!$BB$57:$BB$107,0))-(INDEX('3)tpx males'!BU$110:BU$160,MATCH($O81,'3)tpx males'!$BB$110:$BB$160,0))*INDEX('3)tpx females'!BU$111:BU$161,MATCH('3) 2016 cases'!$P81,'3)tpx females'!$BB$111:$BB$161,0))*(1-(EXP(-INDEX('3)tpx males'!BV$4:BV$54,MATCH($O81,'3)tpx males'!$BB$4:$BB$54,0)))*EXP(-INDEX('3)tpx females'!BV$3:BV$53,MATCH('3) 2016 cases'!$P81,'3)tpx females'!$BB$3:$BB$53,0))))))),0)</f>
        <v>735.69087380308622</v>
      </c>
      <c r="AO81" s="32">
        <f ca="1">IFERROR(($K81*EXP(AO$69*($Q81+0.5*($R81)^2))*_xlfn.NORM.DIST((LN(($M81*EXP($L81/100*AO$69))/($K81))-$Q81*AO$69)/($R81*SQRT(AO$69))-$R81*SQRT(AO$69),0,1,TRUE)+$M81*EXP($L81/100*AO$69)*(1-_xlfn.NORM.DIST((LN(($M81*EXP($L81/100*AO$69))/($K81))-$Q81*AO$69)/($R81*SQRT(AO$69)),0,1,TRUE)))*EXP(-0.07*AO$69)*(INDEX('3)tpx females'!BW$57:BW$107,MATCH('3) 2016 cases'!$P81,'3)tpx females'!$BB$57:$BB$107,0))+INDEX('3)tpx males'!BW$57:BW$107,MATCH($O81,'3)tpx males'!$BB$57:$BB$107,0))-(INDEX('3)tpx males'!BV$110:BV$160,MATCH($O81,'3)tpx males'!$BB$110:$BB$160,0))*INDEX('3)tpx females'!BV$111:BV$161,MATCH('3) 2016 cases'!$P81,'3)tpx females'!$BB$111:$BB$161,0))*(1-(EXP(-INDEX('3)tpx males'!BW$4:BW$54,MATCH($O81,'3)tpx males'!$BB$4:$BB$54,0)))*EXP(-INDEX('3)tpx females'!BW$3:BW$53,MATCH('3) 2016 cases'!$P81,'3)tpx females'!$BB$3:$BB$53,0))))))),0)</f>
        <v>444.32936924448632</v>
      </c>
      <c r="AP81" s="32">
        <f ca="1">IFERROR(($K81*EXP(AP$69*($Q81+0.5*($R81)^2))*_xlfn.NORM.DIST((LN(($M81*EXP($L81/100*AP$69))/($K81))-$Q81*AP$69)/($R81*SQRT(AP$69))-$R81*SQRT(AP$69),0,1,TRUE)+$M81*EXP($L81/100*AP$69)*(1-_xlfn.NORM.DIST((LN(($M81*EXP($L81/100*AP$69))/($K81))-$Q81*AP$69)/($R81*SQRT(AP$69)),0,1,TRUE)))*EXP(-0.07*AP$69)*(INDEX('3)tpx females'!BX$57:BX$107,MATCH('3) 2016 cases'!$P81,'3)tpx females'!$BB$57:$BB$107,0))+INDEX('3)tpx males'!BX$57:BX$107,MATCH($O81,'3)tpx males'!$BB$57:$BB$107,0))-(INDEX('3)tpx males'!BW$110:BW$160,MATCH($O81,'3)tpx males'!$BB$110:$BB$160,0))*INDEX('3)tpx females'!BW$111:BW$161,MATCH('3) 2016 cases'!$P81,'3)tpx females'!$BB$111:$BB$161,0))*(1-(EXP(-INDEX('3)tpx males'!BX$4:BX$54,MATCH($O81,'3)tpx males'!$BB$4:$BB$54,0)))*EXP(-INDEX('3)tpx females'!BX$3:BX$53,MATCH('3) 2016 cases'!$P81,'3)tpx females'!$BB$3:$BB$53,0))))))),0)</f>
        <v>258.65325527168136</v>
      </c>
      <c r="AQ81" s="32">
        <f ca="1">IFERROR(($K81*EXP(AQ$69*($Q81+0.5*($R81)^2))*_xlfn.NORM.DIST((LN(($M81*EXP($L81/100*AQ$69))/($K81))-$Q81*AQ$69)/($R81*SQRT(AQ$69))-$R81*SQRT(AQ$69),0,1,TRUE)+$M81*EXP($L81/100*AQ$69)*(1-_xlfn.NORM.DIST((LN(($M81*EXP($L81/100*AQ$69))/($K81))-$Q81*AQ$69)/($R81*SQRT(AQ$69)),0,1,TRUE)))*EXP(-0.07*AQ$69)*(INDEX('3)tpx females'!BY$57:BY$107,MATCH('3) 2016 cases'!$P81,'3)tpx females'!$BB$57:$BB$107,0))+INDEX('3)tpx males'!BY$57:BY$107,MATCH($O81,'3)tpx males'!$BB$57:$BB$107,0))-(INDEX('3)tpx males'!BX$110:BX$160,MATCH($O81,'3)tpx males'!$BB$110:$BB$160,0))*INDEX('3)tpx females'!BX$111:BX$161,MATCH('3) 2016 cases'!$P81,'3)tpx females'!$BB$111:$BB$161,0))*(1-(EXP(-INDEX('3)tpx males'!BY$4:BY$54,MATCH($O81,'3)tpx males'!$BB$4:$BB$54,0)))*EXP(-INDEX('3)tpx females'!BY$3:BY$53,MATCH('3) 2016 cases'!$P81,'3)tpx females'!$BB$3:$BB$53,0))))))),0)</f>
        <v>140.6812947415838</v>
      </c>
      <c r="AR81" s="32">
        <f ca="1">IFERROR(($K81*EXP(AR$69*($Q81+0.5*($R81)^2))*_xlfn.NORM.DIST((LN(($M81*EXP($L81/100*AR$69))/($K81))-$Q81*AR$69)/($R81*SQRT(AR$69))-$R81*SQRT(AR$69),0,1,TRUE)+$M81*EXP($L81/100*AR$69)*(1-_xlfn.NORM.DIST((LN(($M81*EXP($L81/100*AR$69))/($K81))-$Q81*AR$69)/($R81*SQRT(AR$69)),0,1,TRUE)))*EXP(-0.07*AR$69)*(INDEX('3)tpx females'!BZ$57:BZ$107,MATCH('3) 2016 cases'!$P81,'3)tpx females'!$BB$57:$BB$107,0))+INDEX('3)tpx males'!BZ$57:BZ$107,MATCH($O81,'3)tpx males'!$BB$57:$BB$107,0))-(INDEX('3)tpx males'!BY$110:BY$160,MATCH($O81,'3)tpx males'!$BB$110:$BB$160,0))*INDEX('3)tpx females'!BY$111:BY$161,MATCH('3) 2016 cases'!$P81,'3)tpx females'!$BB$111:$BB$161,0))*(1-(EXP(-INDEX('3)tpx males'!BZ$4:BZ$54,MATCH($O81,'3)tpx males'!$BB$4:$BB$54,0)))*EXP(-INDEX('3)tpx females'!BZ$3:BZ$53,MATCH('3) 2016 cases'!$P81,'3)tpx females'!$BB$3:$BB$53,0))))))),0)</f>
        <v>73.577932165248441</v>
      </c>
      <c r="AS81" s="32">
        <f ca="1">IFERROR(($K81*EXP(AS$69*($Q81+0.5*($R81)^2))*_xlfn.NORM.DIST((LN(($M81*EXP($L81/100*AS$69))/($K81))-$Q81*AS$69)/($R81*SQRT(AS$69))-$R81*SQRT(AS$69),0,1,TRUE)+$M81*EXP($L81/100*AS$69)*(1-_xlfn.NORM.DIST((LN(($M81*EXP($L81/100*AS$69))/($K81))-$Q81*AS$69)/($R81*SQRT(AS$69)),0,1,TRUE)))*EXP(-0.07*AS$69)*(INDEX('3)tpx females'!CA$57:CA$107,MATCH('3) 2016 cases'!$P81,'3)tpx females'!$BB$57:$BB$107,0))+INDEX('3)tpx males'!CA$57:CA$107,MATCH($O81,'3)tpx males'!$BB$57:$BB$107,0))-(INDEX('3)tpx males'!BZ$110:BZ$160,MATCH($O81,'3)tpx males'!$BB$110:$BB$160,0))*INDEX('3)tpx females'!BZ$111:BZ$161,MATCH('3) 2016 cases'!$P81,'3)tpx females'!$BB$111:$BB$161,0))*(1-(EXP(-INDEX('3)tpx males'!CA$4:CA$54,MATCH($O81,'3)tpx males'!$BB$4:$BB$54,0)))*EXP(-INDEX('3)tpx females'!CA$3:CA$53,MATCH('3) 2016 cases'!$P81,'3)tpx females'!$BB$3:$BB$53,0))))))),0)</f>
        <v>40.338312281586184</v>
      </c>
      <c r="AT81" s="32">
        <f ca="1">IFERROR(($K81*EXP(AT$69*($Q81+0.5*($R81)^2))*_xlfn.NORM.DIST((LN(($M81*EXP($L81/100*AT$69))/($K81))-$Q81*AT$69)/($R81*SQRT(AT$69))-$R81*SQRT(AT$69),0,1,TRUE)+$M81*EXP($L81/100*AT$69)*(1-_xlfn.NORM.DIST((LN(($M81*EXP($L81/100*AT$69))/($K81))-$Q81*AT$69)/($R81*SQRT(AT$69)),0,1,TRUE)))*EXP(-0.07*AT$69)*(INDEX('3)tpx females'!CB$57:CB$107,MATCH('3) 2016 cases'!$P81,'3)tpx females'!$BB$57:$BB$107,0))+INDEX('3)tpx males'!CB$57:CB$107,MATCH($O81,'3)tpx males'!$BB$57:$BB$107,0))-(INDEX('3)tpx males'!CA$110:CA$160,MATCH($O81,'3)tpx males'!$BB$110:$BB$160,0))*INDEX('3)tpx females'!CA$111:CA$161,MATCH('3) 2016 cases'!$P81,'3)tpx females'!$BB$111:$BB$161,0))*(1-(EXP(-INDEX('3)tpx males'!CB$4:CB$54,MATCH($O81,'3)tpx males'!$BB$4:$BB$54,0)))*EXP(-INDEX('3)tpx females'!CB$3:CB$53,MATCH('3) 2016 cases'!$P81,'3)tpx females'!$BB$3:$BB$53,0))))))),0)</f>
        <v>15.54391708907732</v>
      </c>
      <c r="AU81" s="32">
        <f ca="1">IFERROR(($K81*EXP(AU$69*($Q81+0.5*($R81)^2))*_xlfn.NORM.DIST((LN(($M81*EXP($L81/100*AU$69))/($K81))-$Q81*AU$69)/($R81*SQRT(AU$69))-$R81*SQRT(AU$69),0,1,TRUE)+$M81*EXP($L81/100*AU$69)*(1-_xlfn.NORM.DIST((LN(($M81*EXP($L81/100*AU$69))/($K81))-$Q81*AU$69)/($R81*SQRT(AU$69)),0,1,TRUE)))*EXP(-0.07*AU$69)*(INDEX('3)tpx females'!CC$57:CC$107,MATCH('3) 2016 cases'!$P81,'3)tpx females'!$BB$57:$BB$107,0))+INDEX('3)tpx males'!CC$57:CC$107,MATCH($O81,'3)tpx males'!$BB$57:$BB$107,0))-(INDEX('3)tpx males'!CB$110:CB$160,MATCH($O81,'3)tpx males'!$BB$110:$BB$160,0))*INDEX('3)tpx females'!CB$111:CB$161,MATCH('3) 2016 cases'!$P81,'3)tpx females'!$BB$111:$BB$161,0))*(1-(EXP(-INDEX('3)tpx males'!CC$4:CC$54,MATCH($O81,'3)tpx males'!$BB$4:$BB$54,0)))*EXP(-INDEX('3)tpx females'!CC$3:CC$53,MATCH('3) 2016 cases'!$P81,'3)tpx females'!$BB$3:$BB$53,0))))))),0)</f>
        <v>0</v>
      </c>
      <c r="AV81" s="32">
        <f ca="1">IFERROR(($K81*EXP(AV$69*($Q81+0.5*($R81)^2))*_xlfn.NORM.DIST((LN(($M81*EXP($L81/100*AV$69))/($K81))-$Q81*AV$69)/($R81*SQRT(AV$69))-$R81*SQRT(AV$69),0,1,TRUE)+$M81*EXP($L81/100*AV$69)*(1-_xlfn.NORM.DIST((LN(($M81*EXP($L81/100*AV$69))/($K81))-$Q81*AV$69)/($R81*SQRT(AV$69)),0,1,TRUE)))*EXP(-0.07*AV$69)*(INDEX('3)tpx females'!CD$57:CD$107,MATCH('3) 2016 cases'!$P81,'3)tpx females'!$BB$57:$BB$107,0))+INDEX('3)tpx males'!CD$57:CD$107,MATCH($O81,'3)tpx males'!$BB$57:$BB$107,0))-(INDEX('3)tpx males'!CC$110:CC$160,MATCH($O81,'3)tpx males'!$BB$110:$BB$160,0))*INDEX('3)tpx females'!CC$111:CC$161,MATCH('3) 2016 cases'!$P81,'3)tpx females'!$BB$111:$BB$161,0))*(1-(EXP(-INDEX('3)tpx males'!CD$4:CD$54,MATCH($O81,'3)tpx males'!$BB$4:$BB$54,0)))*EXP(-INDEX('3)tpx females'!CD$3:CD$53,MATCH('3) 2016 cases'!$P81,'3)tpx females'!$BB$3:$BB$53,0))))))),0)</f>
        <v>0</v>
      </c>
      <c r="AW81" s="32">
        <f ca="1">IFERROR(($K81*EXP(AW$69*($Q81+0.5*($R81)^2))*_xlfn.NORM.DIST((LN(($M81*EXP($L81/100*AW$69))/($K81))-$Q81*AW$69)/($R81*SQRT(AW$69))-$R81*SQRT(AW$69),0,1,TRUE)+$M81*EXP($L81/100*AW$69)*(1-_xlfn.NORM.DIST((LN(($M81*EXP($L81/100*AW$69))/($K81))-$Q81*AW$69)/($R81*SQRT(AW$69)),0,1,TRUE)))*EXP(-0.07*AW$69)*(INDEX('3)tpx females'!CE$57:CE$107,MATCH('3) 2016 cases'!$P81,'3)tpx females'!$BB$57:$BB$107,0))+INDEX('3)tpx males'!CE$57:CE$107,MATCH($O81,'3)tpx males'!$BB$57:$BB$107,0))-(INDEX('3)tpx males'!CD$110:CD$160,MATCH($O81,'3)tpx males'!$BB$110:$BB$160,0))*INDEX('3)tpx females'!CD$111:CD$161,MATCH('3) 2016 cases'!$P81,'3)tpx females'!$BB$111:$BB$161,0))*(1-(EXP(-INDEX('3)tpx males'!CE$4:CE$54,MATCH($O81,'3)tpx males'!$BB$4:$BB$54,0)))*EXP(-INDEX('3)tpx females'!CE$3:CE$53,MATCH('3) 2016 cases'!$P81,'3)tpx females'!$BB$3:$BB$53,0))))))),0)</f>
        <v>0</v>
      </c>
      <c r="AX81" s="32">
        <f ca="1">IFERROR(($K81*EXP(AX$69*($Q81+0.5*($R81)^2))*_xlfn.NORM.DIST((LN(($M81*EXP($L81/100*AX$69))/($K81))-$Q81*AX$69)/($R81*SQRT(AX$69))-$R81*SQRT(AX$69),0,1,TRUE)+$M81*EXP($L81/100*AX$69)*(1-_xlfn.NORM.DIST((LN(($M81*EXP($L81/100*AX$69))/($K81))-$Q81*AX$69)/($R81*SQRT(AX$69)),0,1,TRUE)))*EXP(-0.07*AX$69)*(INDEX('3)tpx females'!CF$57:CF$107,MATCH('3) 2016 cases'!$P81,'3)tpx females'!$BB$57:$BB$107,0))+INDEX('3)tpx males'!CF$57:CF$107,MATCH($O81,'3)tpx males'!$BB$57:$BB$107,0))-(INDEX('3)tpx males'!CE$110:CE$160,MATCH($O81,'3)tpx males'!$BB$110:$BB$160,0))*INDEX('3)tpx females'!CE$111:CE$161,MATCH('3) 2016 cases'!$P81,'3)tpx females'!$BB$111:$BB$161,0))*(1-(EXP(-INDEX('3)tpx males'!CF$4:CF$54,MATCH($O81,'3)tpx males'!$BB$4:$BB$54,0)))*EXP(-INDEX('3)tpx females'!CF$3:CF$53,MATCH('3) 2016 cases'!$P81,'3)tpx females'!$BB$3:$BB$53,0))))))),0)</f>
        <v>0</v>
      </c>
      <c r="AY81" s="32">
        <f ca="1">IFERROR(($K81*EXP(AY$69*($Q81+0.5*($R81)^2))*_xlfn.NORM.DIST((LN(($M81*EXP($L81/100*AY$69))/($K81))-$Q81*AY$69)/($R81*SQRT(AY$69))-$R81*SQRT(AY$69),0,1,TRUE)+$M81*EXP($L81/100*AY$69)*(1-_xlfn.NORM.DIST((LN(($M81*EXP($L81/100*AY$69))/($K81))-$Q81*AY$69)/($R81*SQRT(AY$69)),0,1,TRUE)))*EXP(-0.07*AY$69)*(INDEX('3)tpx females'!CG$57:CG$107,MATCH('3) 2016 cases'!$P81,'3)tpx females'!$BB$57:$BB$107,0))+INDEX('3)tpx males'!CG$57:CG$107,MATCH($O81,'3)tpx males'!$BB$57:$BB$107,0))-(INDEX('3)tpx males'!CF$110:CF$160,MATCH($O81,'3)tpx males'!$BB$110:$BB$160,0))*INDEX('3)tpx females'!CF$111:CF$161,MATCH('3) 2016 cases'!$P81,'3)tpx females'!$BB$111:$BB$161,0))*(1-(EXP(-INDEX('3)tpx males'!CG$4:CG$54,MATCH($O81,'3)tpx males'!$BB$4:$BB$54,0)))*EXP(-INDEX('3)tpx females'!CG$3:CG$53,MATCH('3) 2016 cases'!$P81,'3)tpx females'!$BB$3:$BB$53,0))))))),0)</f>
        <v>0</v>
      </c>
      <c r="AZ81" s="32">
        <f ca="1">IFERROR(($K81*EXP(AZ$69*($Q81+0.5*($R81)^2))*_xlfn.NORM.DIST((LN(($M81*EXP($L81/100*AZ$69))/($K81))-$Q81*AZ$69)/($R81*SQRT(AZ$69))-$R81*SQRT(AZ$69),0,1,TRUE)+$M81*EXP($L81/100*AZ$69)*(1-_xlfn.NORM.DIST((LN(($M81*EXP($L81/100*AZ$69))/($K81))-$Q81*AZ$69)/($R81*SQRT(AZ$69)),0,1,TRUE)))*EXP(-0.07*AZ$69)*(INDEX('3)tpx females'!CH$57:CH$107,MATCH('3) 2016 cases'!$P81,'3)tpx females'!$BB$57:$BB$107,0))+INDEX('3)tpx males'!CH$57:CH$107,MATCH($O81,'3)tpx males'!$BB$57:$BB$107,0))-(INDEX('3)tpx males'!CG$110:CG$160,MATCH($O81,'3)tpx males'!$BB$110:$BB$160,0))*INDEX('3)tpx females'!CG$111:CG$161,MATCH('3) 2016 cases'!$P81,'3)tpx females'!$BB$111:$BB$161,0))*(1-(EXP(-INDEX('3)tpx males'!CH$4:CH$54,MATCH($O81,'3)tpx males'!$BB$4:$BB$54,0)))*EXP(-INDEX('3)tpx females'!CH$3:CH$53,MATCH('3) 2016 cases'!$P81,'3)tpx females'!$BB$3:$BB$53,0))))))),0)</f>
        <v>0</v>
      </c>
      <c r="BA81" s="32">
        <f ca="1">IFERROR(($K81*EXP(BA$69*($Q81+0.5*($R81)^2))*_xlfn.NORM.DIST((LN(($M81*EXP($L81/100*BA$69))/($K81))-$Q81*BA$69)/($R81*SQRT(BA$69))-$R81*SQRT(BA$69),0,1,TRUE)+$M81*EXP($L81/100*BA$69)*(1-_xlfn.NORM.DIST((LN(($M81*EXP($L81/100*BA$69))/($K81))-$Q81*BA$69)/($R81*SQRT(BA$69)),0,1,TRUE)))*EXP(-0.07*BA$69)*(INDEX('3)tpx females'!CI$57:CI$107,MATCH('3) 2016 cases'!$P81,'3)tpx females'!$BB$57:$BB$107,0))+INDEX('3)tpx males'!CI$57:CI$107,MATCH($O81,'3)tpx males'!$BB$57:$BB$107,0))-(INDEX('3)tpx males'!CH$110:CH$160,MATCH($O81,'3)tpx males'!$BB$110:$BB$160,0))*INDEX('3)tpx females'!CH$111:CH$161,MATCH('3) 2016 cases'!$P81,'3)tpx females'!$BB$111:$BB$161,0))*(1-(EXP(-INDEX('3)tpx males'!CI$4:CI$54,MATCH($O81,'3)tpx males'!$BB$4:$BB$54,0)))*EXP(-INDEX('3)tpx females'!CI$3:CI$53,MATCH('3) 2016 cases'!$P81,'3)tpx females'!$BB$3:$BB$53,0))))))),0)</f>
        <v>0</v>
      </c>
      <c r="BB81" s="32">
        <f ca="1">IFERROR(($K81*EXP(BB$69*($Q81+0.5*($R81)^2))*_xlfn.NORM.DIST((LN(($M81*EXP($L81/100*BB$69))/($K81))-$Q81*BB$69)/($R81*SQRT(BB$69))-$R81*SQRT(BB$69),0,1,TRUE)+$M81*EXP($L81/100*BB$69)*(1-_xlfn.NORM.DIST((LN(($M81*EXP($L81/100*BB$69))/($K81))-$Q81*BB$69)/($R81*SQRT(BB$69)),0,1,TRUE)))*EXP(-0.07*BB$69)*(INDEX('3)tpx females'!CJ$57:CJ$107,MATCH('3) 2016 cases'!$P81,'3)tpx females'!$BB$57:$BB$107,0))+INDEX('3)tpx males'!CJ$57:CJ$107,MATCH($O81,'3)tpx males'!$BB$57:$BB$107,0))-(INDEX('3)tpx males'!CI$110:CI$160,MATCH($O81,'3)tpx males'!$BB$110:$BB$160,0))*INDEX('3)tpx females'!CI$111:CI$161,MATCH('3) 2016 cases'!$P81,'3)tpx females'!$BB$111:$BB$161,0))*(1-(EXP(-INDEX('3)tpx males'!CJ$4:CJ$54,MATCH($O81,'3)tpx males'!$BB$4:$BB$54,0)))*EXP(-INDEX('3)tpx females'!CJ$3:CJ$53,MATCH('3) 2016 cases'!$P81,'3)tpx females'!$BB$3:$BB$53,0))))))),0)</f>
        <v>0</v>
      </c>
      <c r="BC81" s="32">
        <f ca="1">IFERROR(($K81*EXP(BC$69*($Q81+0.5*($R81)^2))*_xlfn.NORM.DIST((LN(($M81*EXP($L81/100*BC$69))/($K81))-$Q81*BC$69)/($R81*SQRT(BC$69))-$R81*SQRT(BC$69),0,1,TRUE)+$M81*EXP($L81/100*BC$69)*(1-_xlfn.NORM.DIST((LN(($M81*EXP($L81/100*BC$69))/($K81))-$Q81*BC$69)/($R81*SQRT(BC$69)),0,1,TRUE)))*EXP(-0.07*BC$69)*(INDEX('3)tpx females'!CK$57:CK$107,MATCH('3) 2016 cases'!$P81,'3)tpx females'!$BB$57:$BB$107,0))+INDEX('3)tpx males'!CK$57:CK$107,MATCH($O81,'3)tpx males'!$BB$57:$BB$107,0))-(INDEX('3)tpx males'!CJ$110:CJ$160,MATCH($O81,'3)tpx males'!$BB$110:$BB$160,0))*INDEX('3)tpx females'!CJ$111:CJ$161,MATCH('3) 2016 cases'!$P81,'3)tpx females'!$BB$111:$BB$161,0))*(1-(EXP(-INDEX('3)tpx males'!CK$4:CK$54,MATCH($O81,'3)tpx males'!$BB$4:$BB$54,0)))*EXP(-INDEX('3)tpx females'!CK$3:CK$53,MATCH('3) 2016 cases'!$P81,'3)tpx females'!$BB$3:$BB$53,0))))))),0)</f>
        <v>0</v>
      </c>
      <c r="BD81" s="32">
        <f ca="1">IFERROR(($K81*EXP(BD$69*($Q81+0.5*($R81)^2))*_xlfn.NORM.DIST((LN(($M81*EXP($L81/100*BD$69))/($K81))-$Q81*BD$69)/($R81*SQRT(BD$69))-$R81*SQRT(BD$69),0,1,TRUE)+$M81*EXP($L81/100*BD$69)*(1-_xlfn.NORM.DIST((LN(($M81*EXP($L81/100*BD$69))/($K81))-$Q81*BD$69)/($R81*SQRT(BD$69)),0,1,TRUE)))*EXP(-0.07*BD$69)*(INDEX('3)tpx females'!CL$57:CL$107,MATCH('3) 2016 cases'!$P81,'3)tpx females'!$BB$57:$BB$107,0))+INDEX('3)tpx males'!CL$57:CL$107,MATCH($O81,'3)tpx males'!$BB$57:$BB$107,0))-(INDEX('3)tpx males'!CK$110:CK$160,MATCH($O81,'3)tpx males'!$BB$110:$BB$160,0))*INDEX('3)tpx females'!CK$111:CK$161,MATCH('3) 2016 cases'!$P81,'3)tpx females'!$BB$111:$BB$161,0))*(1-(EXP(-INDEX('3)tpx males'!CL$4:CL$54,MATCH($O81,'3)tpx males'!$BB$4:$BB$54,0)))*EXP(-INDEX('3)tpx females'!CL$3:CL$53,MATCH('3) 2016 cases'!$P81,'3)tpx females'!$BB$3:$BB$53,0))))))),0)</f>
        <v>0</v>
      </c>
      <c r="BE81" s="32">
        <f ca="1">IFERROR(($K81*EXP(BE$69*($Q81+0.5*($R81)^2))*_xlfn.NORM.DIST((LN(($M81*EXP($L81/100*BE$69))/($K81))-$Q81*BE$69)/($R81*SQRT(BE$69))-$R81*SQRT(BE$69),0,1,TRUE)+$M81*EXP($L81/100*BE$69)*(1-_xlfn.NORM.DIST((LN(($M81*EXP($L81/100*BE$69))/($K81))-$Q81*BE$69)/($R81*SQRT(BE$69)),0,1,TRUE)))*EXP(-0.07*BE$69)*(INDEX('3)tpx females'!CM$57:CM$107,MATCH('3) 2016 cases'!$P81,'3)tpx females'!$BB$57:$BB$107,0))+INDEX('3)tpx males'!CM$57:CM$107,MATCH($O81,'3)tpx males'!$BB$57:$BB$107,0))-(INDEX('3)tpx males'!CL$110:CL$160,MATCH($O81,'3)tpx males'!$BB$110:$BB$160,0))*INDEX('3)tpx females'!CL$111:CL$161,MATCH('3) 2016 cases'!$P81,'3)tpx females'!$BB$111:$BB$161,0))*(1-(EXP(-INDEX('3)tpx males'!CM$4:CM$54,MATCH($O81,'3)tpx males'!$BB$4:$BB$54,0)))*EXP(-INDEX('3)tpx females'!CM$3:CM$53,MATCH('3) 2016 cases'!$P81,'3)tpx females'!$BB$3:$BB$53,0))))))),0)</f>
        <v>0</v>
      </c>
      <c r="BF81" s="32">
        <f ca="1">IFERROR(($K81*EXP(BF$69*($Q81+0.5*($R81)^2))*_xlfn.NORM.DIST((LN(($M81*EXP($L81/100*BF$69))/($K81))-$Q81*BF$69)/($R81*SQRT(BF$69))-$R81*SQRT(BF$69),0,1,TRUE)+$M81*EXP($L81/100*BF$69)*(1-_xlfn.NORM.DIST((LN(($M81*EXP($L81/100*BF$69))/($K81))-$Q81*BF$69)/($R81*SQRT(BF$69)),0,1,TRUE)))*EXP(-0.07*BF$69)*(INDEX('3)tpx females'!CN$57:CN$107,MATCH('3) 2016 cases'!$P81,'3)tpx females'!$BB$57:$BB$107,0))+INDEX('3)tpx males'!CN$57:CN$107,MATCH($O81,'3)tpx males'!$BB$57:$BB$107,0))-(INDEX('3)tpx males'!CM$110:CM$160,MATCH($O81,'3)tpx males'!$BB$110:$BB$160,0))*INDEX('3)tpx females'!CM$111:CM$161,MATCH('3) 2016 cases'!$P81,'3)tpx females'!$BB$111:$BB$161,0))*(1-(EXP(-INDEX('3)tpx males'!CN$4:CN$54,MATCH($O81,'3)tpx males'!$BB$4:$BB$54,0)))*EXP(-INDEX('3)tpx females'!CN$3:CN$53,MATCH('3) 2016 cases'!$P81,'3)tpx females'!$BB$3:$BB$53,0))))))),0)</f>
        <v>0</v>
      </c>
      <c r="BG81" s="32">
        <f ca="1">IFERROR(($K81*EXP(BG$69*($Q81+0.5*($R81)^2))*_xlfn.NORM.DIST((LN(($M81*EXP($L81/100*BG$69))/($K81))-$Q81*BG$69)/($R81*SQRT(BG$69))-$R81*SQRT(BG$69),0,1,TRUE)+$M81*EXP($L81/100*BG$69)*(1-_xlfn.NORM.DIST((LN(($M81*EXP($L81/100*BG$69))/($K81))-$Q81*BG$69)/($R81*SQRT(BG$69)),0,1,TRUE)))*EXP(-0.07*BG$69)*(INDEX('3)tpx females'!CO$57:CO$107,MATCH('3) 2016 cases'!$P81,'3)tpx females'!$BB$57:$BB$107,0))+INDEX('3)tpx males'!CO$57:CO$107,MATCH($O81,'3)tpx males'!$BB$57:$BB$107,0))-(INDEX('3)tpx males'!CN$110:CN$160,MATCH($O81,'3)tpx males'!$BB$110:$BB$160,0))*INDEX('3)tpx females'!CN$111:CN$161,MATCH('3) 2016 cases'!$P81,'3)tpx females'!$BB$111:$BB$161,0))*(1-(EXP(-INDEX('3)tpx males'!CO$4:CO$54,MATCH($O81,'3)tpx males'!$BB$4:$BB$54,0)))*EXP(-INDEX('3)tpx females'!CO$3:CO$53,MATCH('3) 2016 cases'!$P81,'3)tpx females'!$BB$3:$BB$53,0))))))),0)</f>
        <v>0</v>
      </c>
      <c r="BH81" s="32">
        <f ca="1">IFERROR(($K81*EXP(BH$69*($Q81+0.5*($R81)^2))*_xlfn.NORM.DIST((LN(($M81*EXP($L81/100*BH$69))/($K81))-$Q81*BH$69)/($R81*SQRT(BH$69))-$R81*SQRT(BH$69),0,1,TRUE)+$M81*EXP($L81/100*BH$69)*(1-_xlfn.NORM.DIST((LN(($M81*EXP($L81/100*BH$69))/($K81))-$Q81*BH$69)/($R81*SQRT(BH$69)),0,1,TRUE)))*EXP(-0.07*BH$69)*(INDEX('3)tpx females'!CP$57:CP$107,MATCH('3) 2016 cases'!$P81,'3)tpx females'!$BB$57:$BB$107,0))+INDEX('3)tpx males'!CP$57:CP$107,MATCH($O81,'3)tpx males'!$BB$57:$BB$107,0))-(INDEX('3)tpx males'!CO$110:CO$160,MATCH($O81,'3)tpx males'!$BB$110:$BB$160,0))*INDEX('3)tpx females'!CO$111:CO$161,MATCH('3) 2016 cases'!$P81,'3)tpx females'!$BB$111:$BB$161,0))*(1-(EXP(-INDEX('3)tpx males'!CP$4:CP$54,MATCH($O81,'3)tpx males'!$BB$4:$BB$54,0)))*EXP(-INDEX('3)tpx females'!CP$3:CP$53,MATCH('3) 2016 cases'!$P81,'3)tpx females'!$BB$3:$BB$53,0))))))),0)</f>
        <v>0</v>
      </c>
      <c r="BI81" s="32">
        <f ca="1">IFERROR(($K81*EXP(BI$69*($Q81+0.5*($R81)^2))*_xlfn.NORM.DIST((LN(($M81*EXP($L81/100*BI$69))/($K81))-$Q81*BI$69)/($R81*SQRT(BI$69))-$R81*SQRT(BI$69),0,1,TRUE)+$M81*EXP($L81/100*BI$69)*(1-_xlfn.NORM.DIST((LN(($M81*EXP($L81/100*BI$69))/($K81))-$Q81*BI$69)/($R81*SQRT(BI$69)),0,1,TRUE)))*EXP(-0.07*BI$69)*(INDEX('3)tpx females'!CQ$57:CQ$107,MATCH('3) 2016 cases'!$P81,'3)tpx females'!$BB$57:$BB$107,0))+INDEX('3)tpx males'!CQ$57:CQ$107,MATCH($O81,'3)tpx males'!$BB$57:$BB$107,0))-(INDEX('3)tpx males'!CP$110:CP$160,MATCH($O81,'3)tpx males'!$BB$110:$BB$160,0))*INDEX('3)tpx females'!CP$111:CP$161,MATCH('3) 2016 cases'!$P81,'3)tpx females'!$BB$111:$BB$161,0))*(1-(EXP(-INDEX('3)tpx males'!CQ$4:CQ$54,MATCH($O81,'3)tpx males'!$BB$4:$BB$54,0)))*EXP(-INDEX('3)tpx females'!CQ$3:CQ$53,MATCH('3) 2016 cases'!$P81,'3)tpx females'!$BB$3:$BB$53,0))))))),0)</f>
        <v>0</v>
      </c>
      <c r="BJ81" s="32">
        <f ca="1">IFERROR(($K81*EXP(BJ$69*($Q81+0.5*($R81)^2))*_xlfn.NORM.DIST((LN(($M81*EXP($L81/100*BJ$69))/($K81))-$Q81*BJ$69)/($R81*SQRT(BJ$69))-$R81*SQRT(BJ$69),0,1,TRUE)+$M81*EXP($L81/100*BJ$69)*(1-_xlfn.NORM.DIST((LN(($M81*EXP($L81/100*BJ$69))/($K81))-$Q81*BJ$69)/($R81*SQRT(BJ$69)),0,1,TRUE)))*EXP(-0.07*BJ$69)*(INDEX('3)tpx females'!CR$57:CR$107,MATCH('3) 2016 cases'!$P81,'3)tpx females'!$BB$57:$BB$107,0))+INDEX('3)tpx males'!CR$57:CR$107,MATCH($O81,'3)tpx males'!$BB$57:$BB$107,0))-(INDEX('3)tpx males'!CQ$110:CQ$160,MATCH($O81,'3)tpx males'!$BB$110:$BB$160,0))*INDEX('3)tpx females'!CQ$111:CQ$161,MATCH('3) 2016 cases'!$P81,'3)tpx females'!$BB$111:$BB$161,0))*(1-(EXP(-INDEX('3)tpx males'!CR$4:CR$54,MATCH($O81,'3)tpx males'!$BB$4:$BB$54,0)))*EXP(-INDEX('3)tpx females'!CR$3:CR$53,MATCH('3) 2016 cases'!$P81,'3)tpx females'!$BB$3:$BB$53,0))))))),0)</f>
        <v>0</v>
      </c>
      <c r="BK81" s="32">
        <f ca="1">IFERROR(($K81*EXP(BK$69*($Q81+0.5*($R81)^2))*_xlfn.NORM.DIST((LN(($M81*EXP($L81/100*BK$69))/($K81))-$Q81*BK$69)/($R81*SQRT(BK$69))-$R81*SQRT(BK$69),0,1,TRUE)+$M81*EXP($L81/100*BK$69)*(1-_xlfn.NORM.DIST((LN(($M81*EXP($L81/100*BK$69))/($K81))-$Q81*BK$69)/($R81*SQRT(BK$69)),0,1,TRUE)))*EXP(-0.07*BK$69)*(INDEX('3)tpx females'!CS$57:CS$107,MATCH('3) 2016 cases'!$P81,'3)tpx females'!$BB$57:$BB$107,0))+INDEX('3)tpx males'!CS$57:CS$107,MATCH($O81,'3)tpx males'!$BB$57:$BB$107,0))-(INDEX('3)tpx males'!CR$110:CR$160,MATCH($O81,'3)tpx males'!$BB$110:$BB$160,0))*INDEX('3)tpx females'!CR$111:CR$161,MATCH('3) 2016 cases'!$P81,'3)tpx females'!$BB$111:$BB$161,0))*(1-(EXP(-INDEX('3)tpx males'!CS$4:CS$54,MATCH($O81,'3)tpx males'!$BB$4:$BB$54,0)))*EXP(-INDEX('3)tpx females'!CS$3:CS$53,MATCH('3) 2016 cases'!$P81,'3)tpx females'!$BB$3:$BB$53,0))))))),0)</f>
        <v>0</v>
      </c>
      <c r="BL81" s="32">
        <f ca="1">IFERROR(($K81*EXP(BL$69*($Q81+0.5*($R81)^2))*_xlfn.NORM.DIST((LN(($M81*EXP($L81/100*BL$69))/($K81))-$Q81*BL$69)/($R81*SQRT(BL$69))-$R81*SQRT(BL$69),0,1,TRUE)+$M81*EXP($L81/100*BL$69)*(1-_xlfn.NORM.DIST((LN(($M81*EXP($L81/100*BL$69))/($K81))-$Q81*BL$69)/($R81*SQRT(BL$69)),0,1,TRUE)))*EXP(-0.07*BL$69)*(INDEX('3)tpx females'!CT$57:CT$107,MATCH('3) 2016 cases'!$P81,'3)tpx females'!$BB$57:$BB$107,0))+INDEX('3)tpx males'!CT$57:CT$107,MATCH($O81,'3)tpx males'!$BB$57:$BB$107,0))-(INDEX('3)tpx males'!CS$110:CS$160,MATCH($O81,'3)tpx males'!$BB$110:$BB$160,0))*INDEX('3)tpx females'!CS$111:CS$161,MATCH('3) 2016 cases'!$P81,'3)tpx females'!$BB$111:$BB$161,0))*(1-(EXP(-INDEX('3)tpx males'!CT$4:CT$54,MATCH($O81,'3)tpx males'!$BB$4:$BB$54,0)))*EXP(-INDEX('3)tpx females'!CT$3:CT$53,MATCH('3) 2016 cases'!$P81,'3)tpx females'!$BB$3:$BB$53,0))))))),0)</f>
        <v>0</v>
      </c>
      <c r="BM81" s="32">
        <f ca="1">IFERROR(($K81*EXP(BM$69*($Q81+0.5*($R81)^2))*_xlfn.NORM.DIST((LN(($M81*EXP($L81/100*BM$69))/($K81))-$Q81*BM$69)/($R81*SQRT(BM$69))-$R81*SQRT(BM$69),0,1,TRUE)+$M81*EXP($L81/100*BM$69)*(1-_xlfn.NORM.DIST((LN(($M81*EXP($L81/100*BM$69))/($K81))-$Q81*BM$69)/($R81*SQRT(BM$69)),0,1,TRUE)))*EXP(-0.07*BM$69)*(INDEX('3)tpx females'!CU$57:CU$107,MATCH('3) 2016 cases'!$P81,'3)tpx females'!$BB$57:$BB$107,0))+INDEX('3)tpx males'!CU$57:CU$107,MATCH($O81,'3)tpx males'!$BB$57:$BB$107,0))-(INDEX('3)tpx males'!CT$110:CT$160,MATCH($O81,'3)tpx males'!$BB$110:$BB$160,0))*INDEX('3)tpx females'!CT$111:CT$161,MATCH('3) 2016 cases'!$P81,'3)tpx females'!$BB$111:$BB$161,0))*(1-(EXP(-INDEX('3)tpx males'!CU$4:CU$54,MATCH($O81,'3)tpx males'!$BB$4:$BB$54,0)))*EXP(-INDEX('3)tpx females'!CU$3:CU$53,MATCH('3) 2016 cases'!$P81,'3)tpx females'!$BB$3:$BB$53,0))))))),0)</f>
        <v>0</v>
      </c>
      <c r="BN81" s="32">
        <f ca="1">IFERROR(($K81*EXP(BN$69*($Q81+0.5*($R81)^2))*_xlfn.NORM.DIST((LN(($M81*EXP($L81/100*BN$69))/($K81))-$Q81*BN$69)/($R81*SQRT(BN$69))-$R81*SQRT(BN$69),0,1,TRUE)+$M81*EXP($L81/100*BN$69)*(1-_xlfn.NORM.DIST((LN(($M81*EXP($L81/100*BN$69))/($K81))-$Q81*BN$69)/($R81*SQRT(BN$69)),0,1,TRUE)))*EXP(-0.07*BN$69)*(INDEX('3)tpx females'!CV$57:CV$107,MATCH('3) 2016 cases'!$P81,'3)tpx females'!$BB$57:$BB$107,0))+INDEX('3)tpx males'!CV$57:CV$107,MATCH($O81,'3)tpx males'!$BB$57:$BB$107,0))-(INDEX('3)tpx males'!CU$110:CU$160,MATCH($O81,'3)tpx males'!$BB$110:$BB$160,0))*INDEX('3)tpx females'!CU$111:CU$161,MATCH('3) 2016 cases'!$P81,'3)tpx females'!$BB$111:$BB$161,0))*(1-(EXP(-INDEX('3)tpx males'!CV$4:CV$54,MATCH($O81,'3)tpx males'!$BB$4:$BB$54,0)))*EXP(-INDEX('3)tpx females'!CV$3:CV$53,MATCH('3) 2016 cases'!$P81,'3)tpx females'!$BB$3:$BB$53,0))))))),0)</f>
        <v>0</v>
      </c>
      <c r="BO81" s="32">
        <f ca="1">IFERROR(($K81*EXP(BO$69*($Q81+0.5*($R81)^2))*_xlfn.NORM.DIST((LN(($M81*EXP($L81/100*BO$69))/($K81))-$Q81*BO$69)/($R81*SQRT(BO$69))-$R81*SQRT(BO$69),0,1,TRUE)+$M81*EXP($L81/100*BO$69)*(1-_xlfn.NORM.DIST((LN(($M81*EXP($L81/100*BO$69))/($K81))-$Q81*BO$69)/($R81*SQRT(BO$69)),0,1,TRUE)))*EXP(-0.07*BO$69)*(INDEX('3)tpx females'!CW$57:CW$107,MATCH('3) 2016 cases'!$P81,'3)tpx females'!$BB$57:$BB$107,0))+INDEX('3)tpx males'!CW$57:CW$107,MATCH($O81,'3)tpx males'!$BB$57:$BB$107,0))-(INDEX('3)tpx males'!CV$110:CV$160,MATCH($O81,'3)tpx males'!$BB$110:$BB$160,0))*INDEX('3)tpx females'!CV$111:CV$161,MATCH('3) 2016 cases'!$P81,'3)tpx females'!$BB$111:$BB$161,0))*(1-(EXP(-INDEX('3)tpx males'!CW$4:CW$54,MATCH($O81,'3)tpx males'!$BB$4:$BB$54,0)))*EXP(-INDEX('3)tpx females'!CW$3:CW$53,MATCH('3) 2016 cases'!$P81,'3)tpx females'!$BB$3:$BB$53,0))))))),0)</f>
        <v>0</v>
      </c>
      <c r="BP81" s="32">
        <f ca="1">IFERROR(($K81*EXP(BP$69*($Q81+0.5*($R81)^2))*_xlfn.NORM.DIST((LN(($M81*EXP($L81/100*BP$69))/($K81))-$Q81*BP$69)/($R81*SQRT(BP$69))-$R81*SQRT(BP$69),0,1,TRUE)+$M81*EXP($L81/100*BP$69)*(1-_xlfn.NORM.DIST((LN(($M81*EXP($L81/100*BP$69))/($K81))-$Q81*BP$69)/($R81*SQRT(BP$69)),0,1,TRUE)))*EXP(-0.07*BP$69)*(INDEX('3)tpx females'!CX$57:CX$107,MATCH('3) 2016 cases'!$P81,'3)tpx females'!$BB$57:$BB$107,0))+INDEX('3)tpx males'!CX$57:CX$107,MATCH($O81,'3)tpx males'!$BB$57:$BB$107,0))-(INDEX('3)tpx males'!CW$110:CW$160,MATCH($O81,'3)tpx males'!$BB$110:$BB$160,0))*INDEX('3)tpx females'!CW$111:CW$161,MATCH('3) 2016 cases'!$P81,'3)tpx females'!$BB$111:$BB$161,0))*(1-(EXP(-INDEX('3)tpx males'!CX$4:CX$54,MATCH($O81,'3)tpx males'!$BB$4:$BB$54,0)))*EXP(-INDEX('3)tpx females'!CX$3:CX$53,MATCH('3) 2016 cases'!$P81,'3)tpx females'!$BB$3:$BB$53,0))))))),0)</f>
        <v>0</v>
      </c>
      <c r="BQ81" s="32">
        <f ca="1">IFERROR(($K81*EXP(BQ$69*($Q81+0.5*($R81)^2))*_xlfn.NORM.DIST((LN(($M81*EXP($L81/100*BQ$69))/($K81))-$Q81*BQ$69)/($R81*SQRT(BQ$69))-$R81*SQRT(BQ$69),0,1,TRUE)+$M81*EXP($L81/100*BQ$69)*(1-_xlfn.NORM.DIST((LN(($M81*EXP($L81/100*BQ$69))/($K81))-$Q81*BQ$69)/($R81*SQRT(BQ$69)),0,1,TRUE)))*EXP(-0.07*BQ$69)*(INDEX('3)tpx females'!CY$57:CY$107,MATCH('3) 2016 cases'!$P81,'3)tpx females'!$BB$57:$BB$107,0))+INDEX('3)tpx males'!CY$57:CY$107,MATCH($O81,'3)tpx males'!$BB$57:$BB$107,0))-(INDEX('3)tpx males'!CX$110:CX$160,MATCH($O81,'3)tpx males'!$BB$110:$BB$160,0))*INDEX('3)tpx females'!CX$111:CX$161,MATCH('3) 2016 cases'!$P81,'3)tpx females'!$BB$111:$BB$161,0))*(1-(EXP(-INDEX('3)tpx males'!CY$4:CY$54,MATCH($O81,'3)tpx males'!$BB$4:$BB$54,0)))*EXP(-INDEX('3)tpx females'!CY$3:CY$53,MATCH('3) 2016 cases'!$P81,'3)tpx females'!$BB$3:$BB$53,0))))))),0)</f>
        <v>0</v>
      </c>
      <c r="BR81" s="32">
        <f ca="1">IFERROR(($K81*EXP(BR$69*($Q81+0.5*($R81)^2))*_xlfn.NORM.DIST((LN(($M81*EXP($L81/100*BR$69))/($K81))-$Q81*BR$69)/($R81*SQRT(BR$69))-$R81*SQRT(BR$69),0,1,TRUE)+$M81*EXP($L81/100*BR$69)*(1-_xlfn.NORM.DIST((LN(($M81*EXP($L81/100*BR$69))/($K81))-$Q81*BR$69)/($R81*SQRT(BR$69)),0,1,TRUE)))*EXP(-0.07*BR$69)*(INDEX('3)tpx females'!CZ$57:CZ$107,MATCH('3) 2016 cases'!$P81,'3)tpx females'!$BB$57:$BB$107,0))+INDEX('3)tpx males'!CZ$57:CZ$107,MATCH($O81,'3)tpx males'!$BB$57:$BB$107,0))-(INDEX('3)tpx males'!CY$110:CY$160,MATCH($O81,'3)tpx males'!$BB$110:$BB$160,0))*INDEX('3)tpx females'!CY$111:CY$161,MATCH('3) 2016 cases'!$P81,'3)tpx females'!$BB$111:$BB$161,0))*(1-(EXP(-INDEX('3)tpx males'!CZ$4:CZ$54,MATCH($O81,'3)tpx males'!$BB$4:$BB$54,0)))*EXP(-INDEX('3)tpx females'!CZ$3:CZ$53,MATCH('3) 2016 cases'!$P81,'3)tpx females'!$BB$3:$BB$53,0))))))),0)</f>
        <v>0</v>
      </c>
      <c r="BS81" s="32">
        <f ca="1">IFERROR(($K81*EXP(BS$69*($Q81+0.5*($R81)^2))*_xlfn.NORM.DIST((LN(($M81*EXP($L81/100*BS$69))/($K81))-$Q81*BS$69)/($R81*SQRT(BS$69))-$R81*SQRT(BS$69),0,1,TRUE)+$M81*EXP($L81/100*BS$69)*(1-_xlfn.NORM.DIST((LN(($M81*EXP($L81/100*BS$69))/($K81))-$Q81*BS$69)/($R81*SQRT(BS$69)),0,1,TRUE)))*EXP(-0.07*BS$69)*(INDEX('3)tpx females'!DA$57:DA$107,MATCH('3) 2016 cases'!$P81,'3)tpx females'!$BB$57:$BB$107,0))+INDEX('3)tpx males'!DA$57:DA$107,MATCH($O81,'3)tpx males'!$BB$57:$BB$107,0))-(INDEX('3)tpx males'!CZ$110:CZ$160,MATCH($O81,'3)tpx males'!$BB$110:$BB$160,0))*INDEX('3)tpx females'!CZ$111:CZ$161,MATCH('3) 2016 cases'!$P81,'3)tpx females'!$BB$111:$BB$161,0))*(1-(EXP(-INDEX('3)tpx males'!DA$4:DA$54,MATCH($O81,'3)tpx males'!$BB$4:$BB$54,0)))*EXP(-INDEX('3)tpx females'!DA$3:DA$53,MATCH('3) 2016 cases'!$P81,'3)tpx females'!$BB$3:$BB$53,0))))))),0)</f>
        <v>0</v>
      </c>
      <c r="BU81" s="32">
        <f t="shared" si="121"/>
        <v>89327.262771495502</v>
      </c>
      <c r="BV81" s="32">
        <f t="shared" si="122"/>
        <v>83663.829161429472</v>
      </c>
      <c r="BW81" s="32">
        <f t="shared" si="123"/>
        <v>84041.164761001331</v>
      </c>
      <c r="BX81" s="32">
        <f t="shared" si="124"/>
        <v>84420.202197031453</v>
      </c>
      <c r="BY81" s="32">
        <f t="shared" si="125"/>
        <v>84800.949145040868</v>
      </c>
      <c r="BZ81" s="32">
        <f t="shared" si="126"/>
        <v>85183.413315168262</v>
      </c>
      <c r="CA81" s="32">
        <f t="shared" si="127"/>
        <v>85567.602452326159</v>
      </c>
      <c r="CB81" s="32">
        <f t="shared" si="128"/>
        <v>85953.524336357732</v>
      </c>
      <c r="CC81" s="32">
        <f t="shared" si="129"/>
        <v>86341.186782194054</v>
      </c>
      <c r="CD81" s="32">
        <f t="shared" si="130"/>
        <v>86730.597640007763</v>
      </c>
      <c r="CE81" s="32">
        <f t="shared" si="131"/>
        <v>87121.764795327836</v>
      </c>
      <c r="CF81" s="32">
        <f t="shared" si="132"/>
        <v>87514.696168936673</v>
      </c>
      <c r="CG81" s="32">
        <f t="shared" si="133"/>
        <v>87909.399715965905</v>
      </c>
      <c r="CH81" s="32">
        <f t="shared" si="134"/>
        <v>88305.883422847066</v>
      </c>
      <c r="CI81" s="32">
        <f t="shared" si="135"/>
        <v>88704.155299810605</v>
      </c>
      <c r="CJ81" s="32">
        <f t="shared" si="136"/>
        <v>89104.223365867147</v>
      </c>
      <c r="CK81" s="32">
        <f t="shared" si="137"/>
        <v>89506.095623076093</v>
      </c>
      <c r="CL81" s="32">
        <f t="shared" si="138"/>
        <v>89909.780017606856</v>
      </c>
      <c r="CM81" s="32">
        <f t="shared" si="139"/>
        <v>90315.284386492523</v>
      </c>
      <c r="CN81" s="32">
        <f t="shared" si="140"/>
        <v>90722.616390710813</v>
      </c>
      <c r="CO81" s="32">
        <f t="shared" si="141"/>
        <v>91131.783436894752</v>
      </c>
      <c r="CP81" s="32">
        <f t="shared" si="142"/>
        <v>91542.792591258214</v>
      </c>
      <c r="CQ81" s="32">
        <f t="shared" si="143"/>
        <v>91955.650490060303</v>
      </c>
      <c r="CR81" s="32">
        <f t="shared" si="144"/>
        <v>92370.363251106624</v>
      </c>
      <c r="CS81" s="32">
        <f t="shared" si="145"/>
        <v>92786.93639048496</v>
      </c>
      <c r="CT81" s="32">
        <f t="shared" si="146"/>
        <v>93205.37474809117</v>
      </c>
      <c r="CU81" s="32">
        <f t="shared" si="147"/>
        <v>93625.682424668135</v>
      </c>
      <c r="CV81" s="32">
        <f t="shared" si="148"/>
        <v>94047.862732181544</v>
      </c>
      <c r="CW81" s="32">
        <f t="shared" si="149"/>
        <v>94471.918158492568</v>
      </c>
      <c r="CX81" s="32">
        <f t="shared" si="150"/>
        <v>94897.850346521271</v>
      </c>
      <c r="CY81" s="32">
        <f t="shared" si="151"/>
        <v>95325.660087464217</v>
      </c>
      <c r="CZ81" s="32">
        <f t="shared" si="152"/>
        <v>95755.347327142284</v>
      </c>
      <c r="DA81" s="32">
        <f t="shared" si="153"/>
        <v>96186.91118421455</v>
      </c>
      <c r="DB81" s="32">
        <f t="shared" si="154"/>
        <v>96620.349978777755</v>
      </c>
      <c r="DC81" s="32">
        <f t="shared" si="155"/>
        <v>97055.66126976347</v>
      </c>
      <c r="DD81" s="32">
        <f t="shared" si="156"/>
        <v>97492.841899527877</v>
      </c>
      <c r="DE81" s="32">
        <f t="shared" si="157"/>
        <v>97931.888044073916</v>
      </c>
      <c r="DF81" s="32">
        <f t="shared" si="158"/>
        <v>98372.795267438982</v>
      </c>
      <c r="DG81" s="32">
        <f t="shared" si="159"/>
        <v>98815.558578909593</v>
      </c>
      <c r="DH81" s="32">
        <f t="shared" si="160"/>
        <v>99260.17249186369</v>
      </c>
      <c r="DI81" s="32">
        <f t="shared" si="161"/>
        <v>99706.631083197863</v>
      </c>
      <c r="DJ81" s="32">
        <f t="shared" si="162"/>
        <v>100154.92805244352</v>
      </c>
      <c r="DK81" s="32">
        <f t="shared" si="163"/>
        <v>100605.05677982564</v>
      </c>
      <c r="DL81" s="32">
        <f t="shared" si="164"/>
        <v>101057.01038265282</v>
      </c>
      <c r="DM81" s="32">
        <f t="shared" si="165"/>
        <v>101510.78176955383</v>
      </c>
      <c r="DN81" s="32">
        <f t="shared" si="166"/>
        <v>101966.36369218625</v>
      </c>
      <c r="DO81" s="32">
        <f t="shared" si="167"/>
        <v>102423.74879414518</v>
      </c>
      <c r="DP81" s="32">
        <f t="shared" si="168"/>
        <v>102882.92965688213</v>
      </c>
      <c r="DQ81" s="32">
        <f t="shared" si="169"/>
        <v>103343.89884252072</v>
      </c>
      <c r="DR81" s="32">
        <f t="shared" si="170"/>
        <v>103806.64893351712</v>
      </c>
      <c r="DT81" s="48">
        <f t="shared" si="171"/>
        <v>86</v>
      </c>
      <c r="DU81" s="48">
        <f t="shared" si="172"/>
        <v>85</v>
      </c>
      <c r="DV81" s="32">
        <f ca="1">INDEX('3)tpx males'!BD$57:BD$107,MATCH(DT81,'3)tpx males'!$BB$57:$BB$107,0))*INDEX('3)tpx females'!BD$57:BD$107,MATCH(DU81,'3)tpx females'!$BB$57:$BB$107,0))</f>
        <v>6.5988988209001211E-3</v>
      </c>
      <c r="DW81" s="32">
        <f t="shared" ca="1" si="173"/>
        <v>-589.46156897705691</v>
      </c>
      <c r="DX81" s="32">
        <f t="shared" ca="1" si="177"/>
        <v>0.99340110117909985</v>
      </c>
      <c r="DZ81" s="32">
        <f t="shared" ca="1" si="174"/>
        <v>-92810.3534651972</v>
      </c>
      <c r="EA81" s="32">
        <f t="shared" ca="1" si="175"/>
        <v>3483.0906937016989</v>
      </c>
      <c r="EB81" s="32">
        <f t="shared" ca="1" si="178"/>
        <v>22.984563071756327</v>
      </c>
      <c r="EC81" s="32">
        <f ca="1">EA81*'3) Value'!AN93</f>
        <v>0</v>
      </c>
      <c r="EE81" s="32">
        <f ca="1">IF(AND('3) Value'!AB93="Alive",'3) Value'!AE93="Alive"),'3) Value'!AM93+'3) 2016 cases'!DZ81,0)</f>
        <v>136.83932946468121</v>
      </c>
      <c r="EF81" s="32">
        <f>IF(OR(AND('3) Value'!AB93="Deceased",'3) Value'!AE93="Alive"),(AND('3) Value'!AB93="Alive",'3) Value'!AE93="Deceased"))),1,0)</f>
        <v>0</v>
      </c>
      <c r="EG81" s="32">
        <f>IF(EF81=1,'3) Value'!AM93+'3) 2016 cases'!DZ81,0)</f>
        <v>0</v>
      </c>
    </row>
    <row r="82" spans="3:137" x14ac:dyDescent="0.25">
      <c r="C82" s="32" t="s">
        <v>11</v>
      </c>
      <c r="D82" s="32" t="s">
        <v>12</v>
      </c>
      <c r="E82" s="49">
        <v>17560</v>
      </c>
      <c r="F82" s="32" t="s">
        <v>13</v>
      </c>
      <c r="G82" s="32" t="s">
        <v>14</v>
      </c>
      <c r="H82" s="49">
        <v>17957</v>
      </c>
      <c r="I82" s="32" t="s">
        <v>13</v>
      </c>
      <c r="J82" s="32" t="s">
        <v>24</v>
      </c>
      <c r="K82" s="52">
        <v>415000</v>
      </c>
      <c r="L82" s="52">
        <v>7.35</v>
      </c>
      <c r="M82" s="52">
        <v>97219</v>
      </c>
      <c r="O82" s="48">
        <f t="shared" si="179"/>
        <v>68</v>
      </c>
      <c r="P82" s="32">
        <f t="shared" si="180"/>
        <v>67</v>
      </c>
      <c r="Q82" s="32">
        <f>INDEX('2b)Working'!$I$61:$P$61,MATCH($J82,'2b)Working'!$I$60:$P$60,0))</f>
        <v>7.2302392103851601E-2</v>
      </c>
      <c r="R82" s="32">
        <f>INDEX('2b)Working'!$I$62:$P$62,MATCH($J82,'2b)Working'!$I$60:$P$60,0))</f>
        <v>5.5424966377019061E-2</v>
      </c>
      <c r="T82" s="9">
        <f t="shared" ca="1" si="176"/>
        <v>105862.46004744763</v>
      </c>
      <c r="U82" s="10"/>
      <c r="V82" s="32">
        <f ca="1">IFERROR(($K82*EXP(V$69*($Q82+0.5*($R82)^2))*_xlfn.NORM.DIST((LN(($M82*EXP($L82/100*V$69))/($K82))-$Q82*V$69)/($R82*SQRT(V$69))-$R82*SQRT(V$69),0,1,TRUE)+$M82*EXP($L82/100*V$69)*(1-_xlfn.NORM.DIST((LN(($M82*EXP($L82/100*V$69))/($K82))-$Q82*V$69)/($R82*SQRT(V$69)),0,1,TRUE)))*EXP(-0.07*V$69)*(INDEX('3)tpx females'!BD$57:BD$107,MATCH('3) 2016 cases'!$P82,'3)tpx females'!$BB$57:$BB$107,0))+INDEX('3)tpx males'!BD$57:BD$107,MATCH($O82,'3)tpx males'!$BB$57:$BB$107,0))-(INDEX('3)tpx males'!BC$110:BC$160,MATCH($O82,'3)tpx males'!$BB$110:$BB$160,0))*INDEX('3)tpx females'!BC$111:BC$161,MATCH('3) 2016 cases'!$P82,'3)tpx females'!$BB$111:$BB$161,0))*(1-(EXP(-INDEX('3)tpx males'!BD$4:BD$54,MATCH($O82,'3)tpx males'!$BB$4:$BB$54,0)))*EXP(-INDEX('3)tpx females'!BD$3:BD$53,MATCH('3) 2016 cases'!$P82,'3)tpx females'!$BB$3:$BB$53,0))))))),0)</f>
        <v>8.5165811950652621</v>
      </c>
      <c r="W82" s="32">
        <f ca="1">IFERROR(($K82*EXP(W$69*($Q82+0.5*($R82)^2))*_xlfn.NORM.DIST((LN(($M82*EXP($L82/100*W$69))/($K82))-$Q82*W$69)/($R82*SQRT(W$69))-$R82*SQRT(W$69),0,1,TRUE)+$M82*EXP($L82/100*W$69)*(1-_xlfn.NORM.DIST((LN(($M82*EXP($L82/100*W$69))/($K82))-$Q82*W$69)/($R82*SQRT(W$69)),0,1,TRUE)))*EXP(-0.07*W$69)*(INDEX('3)tpx females'!BE$57:BE$107,MATCH('3) 2016 cases'!$P82,'3)tpx females'!$BB$57:$BB$107,0))+INDEX('3)tpx males'!BE$57:BE$107,MATCH($O82,'3)tpx males'!$BB$57:$BB$107,0))-(INDEX('3)tpx males'!BD$110:BD$160,MATCH($O82,'3)tpx males'!$BB$110:$BB$160,0))*INDEX('3)tpx females'!BD$111:BD$161,MATCH('3) 2016 cases'!$P82,'3)tpx females'!$BB$111:$BB$161,0))*(1-(EXP(-INDEX('3)tpx males'!BE$4:BE$54,MATCH($O82,'3)tpx males'!$BB$4:$BB$54,0)))*EXP(-INDEX('3)tpx females'!BE$3:BE$53,MATCH('3) 2016 cases'!$P82,'3)tpx females'!$BB$3:$BB$53,0))))))),0)</f>
        <v>27.608780901408384</v>
      </c>
      <c r="X82" s="32">
        <f ca="1">IFERROR(($K82*EXP(X$69*($Q82+0.5*($R82)^2))*_xlfn.NORM.DIST((LN(($M82*EXP($L82/100*X$69))/($K82))-$Q82*X$69)/($R82*SQRT(X$69))-$R82*SQRT(X$69),0,1,TRUE)+$M82*EXP($L82/100*X$69)*(1-_xlfn.NORM.DIST((LN(($M82*EXP($L82/100*X$69))/($K82))-$Q82*X$69)/($R82*SQRT(X$69)),0,1,TRUE)))*EXP(-0.07*X$69)*(INDEX('3)tpx females'!BF$57:BF$107,MATCH('3) 2016 cases'!$P82,'3)tpx females'!$BB$57:$BB$107,0))+INDEX('3)tpx males'!BF$57:BF$107,MATCH($O82,'3)tpx males'!$BB$57:$BB$107,0))-(INDEX('3)tpx males'!BE$110:BE$160,MATCH($O82,'3)tpx males'!$BB$110:$BB$160,0))*INDEX('3)tpx females'!BE$111:BE$161,MATCH('3) 2016 cases'!$P82,'3)tpx females'!$BB$111:$BB$161,0))*(1-(EXP(-INDEX('3)tpx males'!BF$4:BF$54,MATCH($O82,'3)tpx males'!$BB$4:$BB$54,0)))*EXP(-INDEX('3)tpx females'!BF$3:BF$53,MATCH('3) 2016 cases'!$P82,'3)tpx females'!$BB$3:$BB$53,0))))))),0)</f>
        <v>52.684714063319213</v>
      </c>
      <c r="Y82" s="32">
        <f ca="1">IFERROR(($K82*EXP(Y$69*($Q82+0.5*($R82)^2))*_xlfn.NORM.DIST((LN(($M82*EXP($L82/100*Y$69))/($K82))-$Q82*Y$69)/($R82*SQRT(Y$69))-$R82*SQRT(Y$69),0,1,TRUE)+$M82*EXP($L82/100*Y$69)*(1-_xlfn.NORM.DIST((LN(($M82*EXP($L82/100*Y$69))/($K82))-$Q82*Y$69)/($R82*SQRT(Y$69)),0,1,TRUE)))*EXP(-0.07*Y$69)*(INDEX('3)tpx females'!BG$57:BG$107,MATCH('3) 2016 cases'!$P82,'3)tpx females'!$BB$57:$BB$107,0))+INDEX('3)tpx males'!BG$57:BG$107,MATCH($O82,'3)tpx males'!$BB$57:$BB$107,0))-(INDEX('3)tpx males'!BF$110:BF$160,MATCH($O82,'3)tpx males'!$BB$110:$BB$160,0))*INDEX('3)tpx females'!BF$111:BF$161,MATCH('3) 2016 cases'!$P82,'3)tpx females'!$BB$111:$BB$161,0))*(1-(EXP(-INDEX('3)tpx males'!BG$4:BG$54,MATCH($O82,'3)tpx males'!$BB$4:$BB$54,0)))*EXP(-INDEX('3)tpx females'!BG$3:BG$53,MATCH('3) 2016 cases'!$P82,'3)tpx females'!$BB$3:$BB$53,0))))))),0)</f>
        <v>85.634313812552378</v>
      </c>
      <c r="Z82" s="32">
        <f ca="1">IFERROR(($K82*EXP(Z$69*($Q82+0.5*($R82)^2))*_xlfn.NORM.DIST((LN(($M82*EXP($L82/100*Z$69))/($K82))-$Q82*Z$69)/($R82*SQRT(Z$69))-$R82*SQRT(Z$69),0,1,TRUE)+$M82*EXP($L82/100*Z$69)*(1-_xlfn.NORM.DIST((LN(($M82*EXP($L82/100*Z$69))/($K82))-$Q82*Z$69)/($R82*SQRT(Z$69)),0,1,TRUE)))*EXP(-0.07*Z$69)*(INDEX('3)tpx females'!BH$57:BH$107,MATCH('3) 2016 cases'!$P82,'3)tpx females'!$BB$57:$BB$107,0))+INDEX('3)tpx males'!BH$57:BH$107,MATCH($O82,'3)tpx males'!$BB$57:$BB$107,0))-(INDEX('3)tpx males'!BG$110:BG$160,MATCH($O82,'3)tpx males'!$BB$110:$BB$160,0))*INDEX('3)tpx females'!BG$111:BG$161,MATCH('3) 2016 cases'!$P82,'3)tpx females'!$BB$111:$BB$161,0))*(1-(EXP(-INDEX('3)tpx males'!BH$4:BH$54,MATCH($O82,'3)tpx males'!$BB$4:$BB$54,0)))*EXP(-INDEX('3)tpx females'!BH$3:BH$53,MATCH('3) 2016 cases'!$P82,'3)tpx females'!$BB$3:$BB$53,0))))))),0)</f>
        <v>131.61179757972604</v>
      </c>
      <c r="AA82" s="32">
        <f ca="1">IFERROR(($K82*EXP(AA$69*($Q82+0.5*($R82)^2))*_xlfn.NORM.DIST((LN(($M82*EXP($L82/100*AA$69))/($K82))-$Q82*AA$69)/($R82*SQRT(AA$69))-$R82*SQRT(AA$69),0,1,TRUE)+$M82*EXP($L82/100*AA$69)*(1-_xlfn.NORM.DIST((LN(($M82*EXP($L82/100*AA$69))/($K82))-$Q82*AA$69)/($R82*SQRT(AA$69)),0,1,TRUE)))*EXP(-0.07*AA$69)*(INDEX('3)tpx females'!BI$57:BI$107,MATCH('3) 2016 cases'!$P82,'3)tpx females'!$BB$57:$BB$107,0))+INDEX('3)tpx males'!BI$57:BI$107,MATCH($O82,'3)tpx males'!$BB$57:$BB$107,0))-(INDEX('3)tpx males'!BH$110:BH$160,MATCH($O82,'3)tpx males'!$BB$110:$BB$160,0))*INDEX('3)tpx females'!BH$111:BH$161,MATCH('3) 2016 cases'!$P82,'3)tpx females'!$BB$111:$BB$161,0))*(1-(EXP(-INDEX('3)tpx males'!BI$4:BI$54,MATCH($O82,'3)tpx males'!$BB$4:$BB$54,0)))*EXP(-INDEX('3)tpx females'!BI$3:BI$53,MATCH('3) 2016 cases'!$P82,'3)tpx females'!$BB$3:$BB$53,0))))))),0)</f>
        <v>178.70339390588271</v>
      </c>
      <c r="AB82" s="32">
        <f ca="1">IFERROR(($K82*EXP(AB$69*($Q82+0.5*($R82)^2))*_xlfn.NORM.DIST((LN(($M82*EXP($L82/100*AB$69))/($K82))-$Q82*AB$69)/($R82*SQRT(AB$69))-$R82*SQRT(AB$69),0,1,TRUE)+$M82*EXP($L82/100*AB$69)*(1-_xlfn.NORM.DIST((LN(($M82*EXP($L82/100*AB$69))/($K82))-$Q82*AB$69)/($R82*SQRT(AB$69)),0,1,TRUE)))*EXP(-0.07*AB$69)*(INDEX('3)tpx females'!BJ$57:BJ$107,MATCH('3) 2016 cases'!$P82,'3)tpx females'!$BB$57:$BB$107,0))+INDEX('3)tpx males'!BJ$57:BJ$107,MATCH($O82,'3)tpx males'!$BB$57:$BB$107,0))-(INDEX('3)tpx males'!BI$110:BI$160,MATCH($O82,'3)tpx males'!$BB$110:$BB$160,0))*INDEX('3)tpx females'!BI$111:BI$161,MATCH('3) 2016 cases'!$P82,'3)tpx females'!$BB$111:$BB$161,0))*(1-(EXP(-INDEX('3)tpx males'!BJ$4:BJ$54,MATCH($O82,'3)tpx males'!$BB$4:$BB$54,0)))*EXP(-INDEX('3)tpx females'!BJ$3:BJ$53,MATCH('3) 2016 cases'!$P82,'3)tpx females'!$BB$3:$BB$53,0))))))),0)</f>
        <v>241.41080463108548</v>
      </c>
      <c r="AC82" s="32">
        <f ca="1">IFERROR(($K82*EXP(AC$69*($Q82+0.5*($R82)^2))*_xlfn.NORM.DIST((LN(($M82*EXP($L82/100*AC$69))/($K82))-$Q82*AC$69)/($R82*SQRT(AC$69))-$R82*SQRT(AC$69),0,1,TRUE)+$M82*EXP($L82/100*AC$69)*(1-_xlfn.NORM.DIST((LN(($M82*EXP($L82/100*AC$69))/($K82))-$Q82*AC$69)/($R82*SQRT(AC$69)),0,1,TRUE)))*EXP(-0.07*AC$69)*(INDEX('3)tpx females'!BK$57:BK$107,MATCH('3) 2016 cases'!$P82,'3)tpx females'!$BB$57:$BB$107,0))+INDEX('3)tpx males'!BK$57:BK$107,MATCH($O82,'3)tpx males'!$BB$57:$BB$107,0))-(INDEX('3)tpx males'!BJ$110:BJ$160,MATCH($O82,'3)tpx males'!$BB$110:$BB$160,0))*INDEX('3)tpx females'!BJ$111:BJ$161,MATCH('3) 2016 cases'!$P82,'3)tpx females'!$BB$111:$BB$161,0))*(1-(EXP(-INDEX('3)tpx males'!BK$4:BK$54,MATCH($O82,'3)tpx males'!$BB$4:$BB$54,0)))*EXP(-INDEX('3)tpx females'!BK$3:BK$53,MATCH('3) 2016 cases'!$P82,'3)tpx females'!$BB$3:$BB$53,0))))))),0)</f>
        <v>321.73766640446962</v>
      </c>
      <c r="AD82" s="32">
        <f ca="1">IFERROR(($K82*EXP(AD$69*($Q82+0.5*($R82)^2))*_xlfn.NORM.DIST((LN(($M82*EXP($L82/100*AD$69))/($K82))-$Q82*AD$69)/($R82*SQRT(AD$69))-$R82*SQRT(AD$69),0,1,TRUE)+$M82*EXP($L82/100*AD$69)*(1-_xlfn.NORM.DIST((LN(($M82*EXP($L82/100*AD$69))/($K82))-$Q82*AD$69)/($R82*SQRT(AD$69)),0,1,TRUE)))*EXP(-0.07*AD$69)*(INDEX('3)tpx females'!BL$57:BL$107,MATCH('3) 2016 cases'!$P82,'3)tpx females'!$BB$57:$BB$107,0))+INDEX('3)tpx males'!BL$57:BL$107,MATCH($O82,'3)tpx males'!$BB$57:$BB$107,0))-(INDEX('3)tpx males'!BK$110:BK$160,MATCH($O82,'3)tpx males'!$BB$110:$BB$160,0))*INDEX('3)tpx females'!BK$111:BK$161,MATCH('3) 2016 cases'!$P82,'3)tpx females'!$BB$111:$BB$161,0))*(1-(EXP(-INDEX('3)tpx males'!BL$4:BL$54,MATCH($O82,'3)tpx males'!$BB$4:$BB$54,0)))*EXP(-INDEX('3)tpx females'!BL$3:BL$53,MATCH('3) 2016 cases'!$P82,'3)tpx females'!$BB$3:$BB$53,0))))))),0)</f>
        <v>402.02935226248746</v>
      </c>
      <c r="AE82" s="32">
        <f ca="1">IFERROR(($K82*EXP(AE$69*($Q82+0.5*($R82)^2))*_xlfn.NORM.DIST((LN(($M82*EXP($L82/100*AE$69))/($K82))-$Q82*AE$69)/($R82*SQRT(AE$69))-$R82*SQRT(AE$69),0,1,TRUE)+$M82*EXP($L82/100*AE$69)*(1-_xlfn.NORM.DIST((LN(($M82*EXP($L82/100*AE$69))/($K82))-$Q82*AE$69)/($R82*SQRT(AE$69)),0,1,TRUE)))*EXP(-0.07*AE$69)*(INDEX('3)tpx females'!BM$57:BM$107,MATCH('3) 2016 cases'!$P82,'3)tpx females'!$BB$57:$BB$107,0))+INDEX('3)tpx males'!BM$57:BM$107,MATCH($O82,'3)tpx males'!$BB$57:$BB$107,0))-(INDEX('3)tpx males'!BL$110:BL$160,MATCH($O82,'3)tpx males'!$BB$110:$BB$160,0))*INDEX('3)tpx females'!BL$111:BL$161,MATCH('3) 2016 cases'!$P82,'3)tpx females'!$BB$111:$BB$161,0))*(1-(EXP(-INDEX('3)tpx males'!BM$4:BM$54,MATCH($O82,'3)tpx males'!$BB$4:$BB$54,0)))*EXP(-INDEX('3)tpx females'!BM$3:BM$53,MATCH('3) 2016 cases'!$P82,'3)tpx females'!$BB$3:$BB$53,0))))))),0)</f>
        <v>520.51930798358251</v>
      </c>
      <c r="AF82" s="32">
        <f ca="1">IFERROR(($K82*EXP(AF$69*($Q82+0.5*($R82)^2))*_xlfn.NORM.DIST((LN(($M82*EXP($L82/100*AF$69))/($K82))-$Q82*AF$69)/($R82*SQRT(AF$69))-$R82*SQRT(AF$69),0,1,TRUE)+$M82*EXP($L82/100*AF$69)*(1-_xlfn.NORM.DIST((LN(($M82*EXP($L82/100*AF$69))/($K82))-$Q82*AF$69)/($R82*SQRT(AF$69)),0,1,TRUE)))*EXP(-0.07*AF$69)*(INDEX('3)tpx females'!BN$57:BN$107,MATCH('3) 2016 cases'!$P82,'3)tpx females'!$BB$57:$BB$107,0))+INDEX('3)tpx males'!BN$57:BN$107,MATCH($O82,'3)tpx males'!$BB$57:$BB$107,0))-(INDEX('3)tpx males'!BM$110:BM$160,MATCH($O82,'3)tpx males'!$BB$110:$BB$160,0))*INDEX('3)tpx females'!BM$111:BM$161,MATCH('3) 2016 cases'!$P82,'3)tpx females'!$BB$111:$BB$161,0))*(1-(EXP(-INDEX('3)tpx males'!BN$4:BN$54,MATCH($O82,'3)tpx males'!$BB$4:$BB$54,0)))*EXP(-INDEX('3)tpx females'!BN$3:BN$53,MATCH('3) 2016 cases'!$P82,'3)tpx females'!$BB$3:$BB$53,0))))))),0)</f>
        <v>647.21128419608578</v>
      </c>
      <c r="AG82" s="32">
        <f ca="1">IFERROR(($K82*EXP(AG$69*($Q82+0.5*($R82)^2))*_xlfn.NORM.DIST((LN(($M82*EXP($L82/100*AG$69))/($K82))-$Q82*AG$69)/($R82*SQRT(AG$69))-$R82*SQRT(AG$69),0,1,TRUE)+$M82*EXP($L82/100*AG$69)*(1-_xlfn.NORM.DIST((LN(($M82*EXP($L82/100*AG$69))/($K82))-$Q82*AG$69)/($R82*SQRT(AG$69)),0,1,TRUE)))*EXP(-0.07*AG$69)*(INDEX('3)tpx females'!BO$57:BO$107,MATCH('3) 2016 cases'!$P82,'3)tpx females'!$BB$57:$BB$107,0))+INDEX('3)tpx males'!BO$57:BO$107,MATCH($O82,'3)tpx males'!$BB$57:$BB$107,0))-(INDEX('3)tpx males'!BN$110:BN$160,MATCH($O82,'3)tpx males'!$BB$110:$BB$160,0))*INDEX('3)tpx females'!BN$111:BN$161,MATCH('3) 2016 cases'!$P82,'3)tpx females'!$BB$111:$BB$161,0))*(1-(EXP(-INDEX('3)tpx males'!BO$4:BO$54,MATCH($O82,'3)tpx males'!$BB$4:$BB$54,0)))*EXP(-INDEX('3)tpx females'!BO$3:BO$53,MATCH('3) 2016 cases'!$P82,'3)tpx females'!$BB$3:$BB$53,0))))))),0)</f>
        <v>820.49675540088083</v>
      </c>
      <c r="AH82" s="32">
        <f ca="1">IFERROR(($K82*EXP(AH$69*($Q82+0.5*($R82)^2))*_xlfn.NORM.DIST((LN(($M82*EXP($L82/100*AH$69))/($K82))-$Q82*AH$69)/($R82*SQRT(AH$69))-$R82*SQRT(AH$69),0,1,TRUE)+$M82*EXP($L82/100*AH$69)*(1-_xlfn.NORM.DIST((LN(($M82*EXP($L82/100*AH$69))/($K82))-$Q82*AH$69)/($R82*SQRT(AH$69)),0,1,TRUE)))*EXP(-0.07*AH$69)*(INDEX('3)tpx females'!BP$57:BP$107,MATCH('3) 2016 cases'!$P82,'3)tpx females'!$BB$57:$BB$107,0))+INDEX('3)tpx males'!BP$57:BP$107,MATCH($O82,'3)tpx males'!$BB$57:$BB$107,0))-(INDEX('3)tpx males'!BO$110:BO$160,MATCH($O82,'3)tpx males'!$BB$110:$BB$160,0))*INDEX('3)tpx females'!BO$111:BO$161,MATCH('3) 2016 cases'!$P82,'3)tpx females'!$BB$111:$BB$161,0))*(1-(EXP(-INDEX('3)tpx males'!BP$4:BP$54,MATCH($O82,'3)tpx males'!$BB$4:$BB$54,0)))*EXP(-INDEX('3)tpx females'!BP$3:BP$53,MATCH('3) 2016 cases'!$P82,'3)tpx females'!$BB$3:$BB$53,0))))))),0)</f>
        <v>1000.5317037367861</v>
      </c>
      <c r="AI82" s="32">
        <f ca="1">IFERROR(($K82*EXP(AI$69*($Q82+0.5*($R82)^2))*_xlfn.NORM.DIST((LN(($M82*EXP($L82/100*AI$69))/($K82))-$Q82*AI$69)/($R82*SQRT(AI$69))-$R82*SQRT(AI$69),0,1,TRUE)+$M82*EXP($L82/100*AI$69)*(1-_xlfn.NORM.DIST((LN(($M82*EXP($L82/100*AI$69))/($K82))-$Q82*AI$69)/($R82*SQRT(AI$69)),0,1,TRUE)))*EXP(-0.07*AI$69)*(INDEX('3)tpx females'!BQ$57:BQ$107,MATCH('3) 2016 cases'!$P82,'3)tpx females'!$BB$57:$BB$107,0))+INDEX('3)tpx males'!BQ$57:BQ$107,MATCH($O82,'3)tpx males'!$BB$57:$BB$107,0))-(INDEX('3)tpx males'!BP$110:BP$160,MATCH($O82,'3)tpx males'!$BB$110:$BB$160,0))*INDEX('3)tpx females'!BP$111:BP$161,MATCH('3) 2016 cases'!$P82,'3)tpx females'!$BB$111:$BB$161,0))*(1-(EXP(-INDEX('3)tpx males'!BQ$4:BQ$54,MATCH($O82,'3)tpx males'!$BB$4:$BB$54,0)))*EXP(-INDEX('3)tpx females'!BQ$3:BQ$53,MATCH('3) 2016 cases'!$P82,'3)tpx females'!$BB$3:$BB$53,0))))))),0)</f>
        <v>1309.1188250799064</v>
      </c>
      <c r="AJ82" s="32">
        <f ca="1">IFERROR(($K82*EXP(AJ$69*($Q82+0.5*($R82)^2))*_xlfn.NORM.DIST((LN(($M82*EXP($L82/100*AJ$69))/($K82))-$Q82*AJ$69)/($R82*SQRT(AJ$69))-$R82*SQRT(AJ$69),0,1,TRUE)+$M82*EXP($L82/100*AJ$69)*(1-_xlfn.NORM.DIST((LN(($M82*EXP($L82/100*AJ$69))/($K82))-$Q82*AJ$69)/($R82*SQRT(AJ$69)),0,1,TRUE)))*EXP(-0.07*AJ$69)*(INDEX('3)tpx females'!BR$57:BR$107,MATCH('3) 2016 cases'!$P82,'3)tpx females'!$BB$57:$BB$107,0))+INDEX('3)tpx males'!BR$57:BR$107,MATCH($O82,'3)tpx males'!$BB$57:$BB$107,0))-(INDEX('3)tpx males'!BQ$110:BQ$160,MATCH($O82,'3)tpx males'!$BB$110:$BB$160,0))*INDEX('3)tpx females'!BQ$111:BQ$161,MATCH('3) 2016 cases'!$P82,'3)tpx females'!$BB$111:$BB$161,0))*(1-(EXP(-INDEX('3)tpx males'!BR$4:BR$54,MATCH($O82,'3)tpx males'!$BB$4:$BB$54,0)))*EXP(-INDEX('3)tpx females'!BR$3:BR$53,MATCH('3) 2016 cases'!$P82,'3)tpx females'!$BB$3:$BB$53,0))))))),0)</f>
        <v>1630.8694400277018</v>
      </c>
      <c r="AK82" s="32">
        <f ca="1">IFERROR(($K82*EXP(AK$69*($Q82+0.5*($R82)^2))*_xlfn.NORM.DIST((LN(($M82*EXP($L82/100*AK$69))/($K82))-$Q82*AK$69)/($R82*SQRT(AK$69))-$R82*SQRT(AK$69),0,1,TRUE)+$M82*EXP($L82/100*AK$69)*(1-_xlfn.NORM.DIST((LN(($M82*EXP($L82/100*AK$69))/($K82))-$Q82*AK$69)/($R82*SQRT(AK$69)),0,1,TRUE)))*EXP(-0.07*AK$69)*(INDEX('3)tpx females'!BS$57:BS$107,MATCH('3) 2016 cases'!$P82,'3)tpx females'!$BB$57:$BB$107,0))+INDEX('3)tpx males'!BS$57:BS$107,MATCH($O82,'3)tpx males'!$BB$57:$BB$107,0))-(INDEX('3)tpx males'!BR$110:BR$160,MATCH($O82,'3)tpx males'!$BB$110:$BB$160,0))*INDEX('3)tpx females'!BR$111:BR$161,MATCH('3) 2016 cases'!$P82,'3)tpx females'!$BB$111:$BB$161,0))*(1-(EXP(-INDEX('3)tpx males'!BS$4:BS$54,MATCH($O82,'3)tpx males'!$BB$4:$BB$54,0)))*EXP(-INDEX('3)tpx females'!BS$3:BS$53,MATCH('3) 2016 cases'!$P82,'3)tpx females'!$BB$3:$BB$53,0))))))),0)</f>
        <v>2074.229224990997</v>
      </c>
      <c r="AL82" s="32">
        <f ca="1">IFERROR(($K82*EXP(AL$69*($Q82+0.5*($R82)^2))*_xlfn.NORM.DIST((LN(($M82*EXP($L82/100*AL$69))/($K82))-$Q82*AL$69)/($R82*SQRT(AL$69))-$R82*SQRT(AL$69),0,1,TRUE)+$M82*EXP($L82/100*AL$69)*(1-_xlfn.NORM.DIST((LN(($M82*EXP($L82/100*AL$69))/($K82))-$Q82*AL$69)/($R82*SQRT(AL$69)),0,1,TRUE)))*EXP(-0.07*AL$69)*(INDEX('3)tpx females'!BT$57:BT$107,MATCH('3) 2016 cases'!$P82,'3)tpx females'!$BB$57:$BB$107,0))+INDEX('3)tpx males'!BT$57:BT$107,MATCH($O82,'3)tpx males'!$BB$57:$BB$107,0))-(INDEX('3)tpx males'!BS$110:BS$160,MATCH($O82,'3)tpx males'!$BB$110:$BB$160,0))*INDEX('3)tpx females'!BS$111:BS$161,MATCH('3) 2016 cases'!$P82,'3)tpx females'!$BB$111:$BB$161,0))*(1-(EXP(-INDEX('3)tpx males'!BT$4:BT$54,MATCH($O82,'3)tpx males'!$BB$4:$BB$54,0)))*EXP(-INDEX('3)tpx females'!BT$3:BT$53,MATCH('3) 2016 cases'!$P82,'3)tpx females'!$BB$3:$BB$53,0))))))),0)</f>
        <v>2479.3720941027273</v>
      </c>
      <c r="AM82" s="32">
        <f ca="1">IFERROR(($K82*EXP(AM$69*($Q82+0.5*($R82)^2))*_xlfn.NORM.DIST((LN(($M82*EXP($L82/100*AM$69))/($K82))-$Q82*AM$69)/($R82*SQRT(AM$69))-$R82*SQRT(AM$69),0,1,TRUE)+$M82*EXP($L82/100*AM$69)*(1-_xlfn.NORM.DIST((LN(($M82*EXP($L82/100*AM$69))/($K82))-$Q82*AM$69)/($R82*SQRT(AM$69)),0,1,TRUE)))*EXP(-0.07*AM$69)*(INDEX('3)tpx females'!BU$57:BU$107,MATCH('3) 2016 cases'!$P82,'3)tpx females'!$BB$57:$BB$107,0))+INDEX('3)tpx males'!BU$57:BU$107,MATCH($O82,'3)tpx males'!$BB$57:$BB$107,0))-(INDEX('3)tpx males'!BT$110:BT$160,MATCH($O82,'3)tpx males'!$BB$110:$BB$160,0))*INDEX('3)tpx females'!BT$111:BT$161,MATCH('3) 2016 cases'!$P82,'3)tpx females'!$BB$111:$BB$161,0))*(1-(EXP(-INDEX('3)tpx males'!BU$4:BU$54,MATCH($O82,'3)tpx males'!$BB$4:$BB$54,0)))*EXP(-INDEX('3)tpx females'!BU$3:BU$53,MATCH('3) 2016 cases'!$P82,'3)tpx females'!$BB$3:$BB$53,0))))))),0)</f>
        <v>2826.5652238828598</v>
      </c>
      <c r="AN82" s="32">
        <f ca="1">IFERROR(($K82*EXP(AN$69*($Q82+0.5*($R82)^2))*_xlfn.NORM.DIST((LN(($M82*EXP($L82/100*AN$69))/($K82))-$Q82*AN$69)/($R82*SQRT(AN$69))-$R82*SQRT(AN$69),0,1,TRUE)+$M82*EXP($L82/100*AN$69)*(1-_xlfn.NORM.DIST((LN(($M82*EXP($L82/100*AN$69))/($K82))-$Q82*AN$69)/($R82*SQRT(AN$69)),0,1,TRUE)))*EXP(-0.07*AN$69)*(INDEX('3)tpx females'!BV$57:BV$107,MATCH('3) 2016 cases'!$P82,'3)tpx females'!$BB$57:$BB$107,0))+INDEX('3)tpx males'!BV$57:BV$107,MATCH($O82,'3)tpx males'!$BB$57:$BB$107,0))-(INDEX('3)tpx males'!BU$110:BU$160,MATCH($O82,'3)tpx males'!$BB$110:$BB$160,0))*INDEX('3)tpx females'!BU$111:BU$161,MATCH('3) 2016 cases'!$P82,'3)tpx females'!$BB$111:$BB$161,0))*(1-(EXP(-INDEX('3)tpx males'!BV$4:BV$54,MATCH($O82,'3)tpx males'!$BB$4:$BB$54,0)))*EXP(-INDEX('3)tpx females'!BV$3:BV$53,MATCH('3) 2016 cases'!$P82,'3)tpx females'!$BB$3:$BB$53,0))))))),0)</f>
        <v>3564.1592369748346</v>
      </c>
      <c r="AO82" s="32">
        <f ca="1">IFERROR(($K82*EXP(AO$69*($Q82+0.5*($R82)^2))*_xlfn.NORM.DIST((LN(($M82*EXP($L82/100*AO$69))/($K82))-$Q82*AO$69)/($R82*SQRT(AO$69))-$R82*SQRT(AO$69),0,1,TRUE)+$M82*EXP($L82/100*AO$69)*(1-_xlfn.NORM.DIST((LN(($M82*EXP($L82/100*AO$69))/($K82))-$Q82*AO$69)/($R82*SQRT(AO$69)),0,1,TRUE)))*EXP(-0.07*AO$69)*(INDEX('3)tpx females'!BW$57:BW$107,MATCH('3) 2016 cases'!$P82,'3)tpx females'!$BB$57:$BB$107,0))+INDEX('3)tpx males'!BW$57:BW$107,MATCH($O82,'3)tpx males'!$BB$57:$BB$107,0))-(INDEX('3)tpx males'!BV$110:BV$160,MATCH($O82,'3)tpx males'!$BB$110:$BB$160,0))*INDEX('3)tpx females'!BV$111:BV$161,MATCH('3) 2016 cases'!$P82,'3)tpx females'!$BB$111:$BB$161,0))*(1-(EXP(-INDEX('3)tpx males'!BW$4:BW$54,MATCH($O82,'3)tpx males'!$BB$4:$BB$54,0)))*EXP(-INDEX('3)tpx females'!BW$3:BW$53,MATCH('3) 2016 cases'!$P82,'3)tpx females'!$BB$3:$BB$53,0))))))),0)</f>
        <v>4157.9636643995218</v>
      </c>
      <c r="AP82" s="32">
        <f ca="1">IFERROR(($K82*EXP(AP$69*($Q82+0.5*($R82)^2))*_xlfn.NORM.DIST((LN(($M82*EXP($L82/100*AP$69))/($K82))-$Q82*AP$69)/($R82*SQRT(AP$69))-$R82*SQRT(AP$69),0,1,TRUE)+$M82*EXP($L82/100*AP$69)*(1-_xlfn.NORM.DIST((LN(($M82*EXP($L82/100*AP$69))/($K82))-$Q82*AP$69)/($R82*SQRT(AP$69)),0,1,TRUE)))*EXP(-0.07*AP$69)*(INDEX('3)tpx females'!BX$57:BX$107,MATCH('3) 2016 cases'!$P82,'3)tpx females'!$BB$57:$BB$107,0))+INDEX('3)tpx males'!BX$57:BX$107,MATCH($O82,'3)tpx males'!$BB$57:$BB$107,0))-(INDEX('3)tpx males'!BW$110:BW$160,MATCH($O82,'3)tpx males'!$BB$110:$BB$160,0))*INDEX('3)tpx females'!BW$111:BW$161,MATCH('3) 2016 cases'!$P82,'3)tpx females'!$BB$111:$BB$161,0))*(1-(EXP(-INDEX('3)tpx males'!BX$4:BX$54,MATCH($O82,'3)tpx males'!$BB$4:$BB$54,0)))*EXP(-INDEX('3)tpx females'!BX$3:BX$53,MATCH('3) 2016 cases'!$P82,'3)tpx females'!$BB$3:$BB$53,0))))))),0)</f>
        <v>4821.39355159356</v>
      </c>
      <c r="AQ82" s="32">
        <f ca="1">IFERROR(($K82*EXP(AQ$69*($Q82+0.5*($R82)^2))*_xlfn.NORM.DIST((LN(($M82*EXP($L82/100*AQ$69))/($K82))-$Q82*AQ$69)/($R82*SQRT(AQ$69))-$R82*SQRT(AQ$69),0,1,TRUE)+$M82*EXP($L82/100*AQ$69)*(1-_xlfn.NORM.DIST((LN(($M82*EXP($L82/100*AQ$69))/($K82))-$Q82*AQ$69)/($R82*SQRT(AQ$69)),0,1,TRUE)))*EXP(-0.07*AQ$69)*(INDEX('3)tpx females'!BY$57:BY$107,MATCH('3) 2016 cases'!$P82,'3)tpx females'!$BB$57:$BB$107,0))+INDEX('3)tpx males'!BY$57:BY$107,MATCH($O82,'3)tpx males'!$BB$57:$BB$107,0))-(INDEX('3)tpx males'!BX$110:BX$160,MATCH($O82,'3)tpx males'!$BB$110:$BB$160,0))*INDEX('3)tpx females'!BX$111:BX$161,MATCH('3) 2016 cases'!$P82,'3)tpx females'!$BB$111:$BB$161,0))*(1-(EXP(-INDEX('3)tpx males'!BY$4:BY$54,MATCH($O82,'3)tpx males'!$BB$4:$BB$54,0)))*EXP(-INDEX('3)tpx females'!BY$3:BY$53,MATCH('3) 2016 cases'!$P82,'3)tpx females'!$BB$3:$BB$53,0))))))),0)</f>
        <v>5693.9166202992537</v>
      </c>
      <c r="AR82" s="32">
        <f ca="1">IFERROR(($K82*EXP(AR$69*($Q82+0.5*($R82)^2))*_xlfn.NORM.DIST((LN(($M82*EXP($L82/100*AR$69))/($K82))-$Q82*AR$69)/($R82*SQRT(AR$69))-$R82*SQRT(AR$69),0,1,TRUE)+$M82*EXP($L82/100*AR$69)*(1-_xlfn.NORM.DIST((LN(($M82*EXP($L82/100*AR$69))/($K82))-$Q82*AR$69)/($R82*SQRT(AR$69)),0,1,TRUE)))*EXP(-0.07*AR$69)*(INDEX('3)tpx females'!BZ$57:BZ$107,MATCH('3) 2016 cases'!$P82,'3)tpx females'!$BB$57:$BB$107,0))+INDEX('3)tpx males'!BZ$57:BZ$107,MATCH($O82,'3)tpx males'!$BB$57:$BB$107,0))-(INDEX('3)tpx males'!BY$110:BY$160,MATCH($O82,'3)tpx males'!$BB$110:$BB$160,0))*INDEX('3)tpx females'!BY$111:BY$161,MATCH('3) 2016 cases'!$P82,'3)tpx females'!$BB$111:$BB$161,0))*(1-(EXP(-INDEX('3)tpx males'!BZ$4:BZ$54,MATCH($O82,'3)tpx males'!$BB$4:$BB$54,0)))*EXP(-INDEX('3)tpx females'!BZ$3:BZ$53,MATCH('3) 2016 cases'!$P82,'3)tpx females'!$BB$3:$BB$53,0))))))),0)</f>
        <v>6534.1122029403759</v>
      </c>
      <c r="AS82" s="32">
        <f ca="1">IFERROR(($K82*EXP(AS$69*($Q82+0.5*($R82)^2))*_xlfn.NORM.DIST((LN(($M82*EXP($L82/100*AS$69))/($K82))-$Q82*AS$69)/($R82*SQRT(AS$69))-$R82*SQRT(AS$69),0,1,TRUE)+$M82*EXP($L82/100*AS$69)*(1-_xlfn.NORM.DIST((LN(($M82*EXP($L82/100*AS$69))/($K82))-$Q82*AS$69)/($R82*SQRT(AS$69)),0,1,TRUE)))*EXP(-0.07*AS$69)*(INDEX('3)tpx females'!CA$57:CA$107,MATCH('3) 2016 cases'!$P82,'3)tpx females'!$BB$57:$BB$107,0))+INDEX('3)tpx males'!CA$57:CA$107,MATCH($O82,'3)tpx males'!$BB$57:$BB$107,0))-(INDEX('3)tpx males'!BZ$110:BZ$160,MATCH($O82,'3)tpx males'!$BB$110:$BB$160,0))*INDEX('3)tpx females'!BZ$111:BZ$161,MATCH('3) 2016 cases'!$P82,'3)tpx females'!$BB$111:$BB$161,0))*(1-(EXP(-INDEX('3)tpx males'!CA$4:CA$54,MATCH($O82,'3)tpx males'!$BB$4:$BB$54,0)))*EXP(-INDEX('3)tpx females'!CA$3:CA$53,MATCH('3) 2016 cases'!$P82,'3)tpx females'!$BB$3:$BB$53,0))))))),0)</f>
        <v>7153.8859191330039</v>
      </c>
      <c r="AT82" s="32">
        <f ca="1">IFERROR(($K82*EXP(AT$69*($Q82+0.5*($R82)^2))*_xlfn.NORM.DIST((LN(($M82*EXP($L82/100*AT$69))/($K82))-$Q82*AT$69)/($R82*SQRT(AT$69))-$R82*SQRT(AT$69),0,1,TRUE)+$M82*EXP($L82/100*AT$69)*(1-_xlfn.NORM.DIST((LN(($M82*EXP($L82/100*AT$69))/($K82))-$Q82*AT$69)/($R82*SQRT(AT$69)),0,1,TRUE)))*EXP(-0.07*AT$69)*(INDEX('3)tpx females'!CB$57:CB$107,MATCH('3) 2016 cases'!$P82,'3)tpx females'!$BB$57:$BB$107,0))+INDEX('3)tpx males'!CB$57:CB$107,MATCH($O82,'3)tpx males'!$BB$57:$BB$107,0))-(INDEX('3)tpx males'!CA$110:CA$160,MATCH($O82,'3)tpx males'!$BB$110:$BB$160,0))*INDEX('3)tpx females'!CA$111:CA$161,MATCH('3) 2016 cases'!$P82,'3)tpx females'!$BB$111:$BB$161,0))*(1-(EXP(-INDEX('3)tpx males'!CB$4:CB$54,MATCH($O82,'3)tpx males'!$BB$4:$BB$54,0)))*EXP(-INDEX('3)tpx females'!CB$3:CB$53,MATCH('3) 2016 cases'!$P82,'3)tpx females'!$BB$3:$BB$53,0))))))),0)</f>
        <v>7084.7552944575227</v>
      </c>
      <c r="AU82" s="32">
        <f ca="1">IFERROR(($K82*EXP(AU$69*($Q82+0.5*($R82)^2))*_xlfn.NORM.DIST((LN(($M82*EXP($L82/100*AU$69))/($K82))-$Q82*AU$69)/($R82*SQRT(AU$69))-$R82*SQRT(AU$69),0,1,TRUE)+$M82*EXP($L82/100*AU$69)*(1-_xlfn.NORM.DIST((LN(($M82*EXP($L82/100*AU$69))/($K82))-$Q82*AU$69)/($R82*SQRT(AU$69)),0,1,TRUE)))*EXP(-0.07*AU$69)*(INDEX('3)tpx females'!CC$57:CC$107,MATCH('3) 2016 cases'!$P82,'3)tpx females'!$BB$57:$BB$107,0))+INDEX('3)tpx males'!CC$57:CC$107,MATCH($O82,'3)tpx males'!$BB$57:$BB$107,0))-(INDEX('3)tpx males'!CB$110:CB$160,MATCH($O82,'3)tpx males'!$BB$110:$BB$160,0))*INDEX('3)tpx females'!CB$111:CB$161,MATCH('3) 2016 cases'!$P82,'3)tpx females'!$BB$111:$BB$161,0))*(1-(EXP(-INDEX('3)tpx males'!CC$4:CC$54,MATCH($O82,'3)tpx males'!$BB$4:$BB$54,0)))*EXP(-INDEX('3)tpx females'!CC$3:CC$53,MATCH('3) 2016 cases'!$P82,'3)tpx females'!$BB$3:$BB$53,0))))))),0)</f>
        <v>7280.5741996707629</v>
      </c>
      <c r="AV82" s="32">
        <f ca="1">IFERROR(($K82*EXP(AV$69*($Q82+0.5*($R82)^2))*_xlfn.NORM.DIST((LN(($M82*EXP($L82/100*AV$69))/($K82))-$Q82*AV$69)/($R82*SQRT(AV$69))-$R82*SQRT(AV$69),0,1,TRUE)+$M82*EXP($L82/100*AV$69)*(1-_xlfn.NORM.DIST((LN(($M82*EXP($L82/100*AV$69))/($K82))-$Q82*AV$69)/($R82*SQRT(AV$69)),0,1,TRUE)))*EXP(-0.07*AV$69)*(INDEX('3)tpx females'!CD$57:CD$107,MATCH('3) 2016 cases'!$P82,'3)tpx females'!$BB$57:$BB$107,0))+INDEX('3)tpx males'!CD$57:CD$107,MATCH($O82,'3)tpx males'!$BB$57:$BB$107,0))-(INDEX('3)tpx males'!CC$110:CC$160,MATCH($O82,'3)tpx males'!$BB$110:$BB$160,0))*INDEX('3)tpx females'!CC$111:CC$161,MATCH('3) 2016 cases'!$P82,'3)tpx females'!$BB$111:$BB$161,0))*(1-(EXP(-INDEX('3)tpx males'!CD$4:CD$54,MATCH($O82,'3)tpx males'!$BB$4:$BB$54,0)))*EXP(-INDEX('3)tpx females'!CD$3:CD$53,MATCH('3) 2016 cases'!$P82,'3)tpx females'!$BB$3:$BB$53,0))))))),0)</f>
        <v>7341.4931833583632</v>
      </c>
      <c r="AW82" s="32">
        <f ca="1">IFERROR(($K82*EXP(AW$69*($Q82+0.5*($R82)^2))*_xlfn.NORM.DIST((LN(($M82*EXP($L82/100*AW$69))/($K82))-$Q82*AW$69)/($R82*SQRT(AW$69))-$R82*SQRT(AW$69),0,1,TRUE)+$M82*EXP($L82/100*AW$69)*(1-_xlfn.NORM.DIST((LN(($M82*EXP($L82/100*AW$69))/($K82))-$Q82*AW$69)/($R82*SQRT(AW$69)),0,1,TRUE)))*EXP(-0.07*AW$69)*(INDEX('3)tpx females'!CE$57:CE$107,MATCH('3) 2016 cases'!$P82,'3)tpx females'!$BB$57:$BB$107,0))+INDEX('3)tpx males'!CE$57:CE$107,MATCH($O82,'3)tpx males'!$BB$57:$BB$107,0))-(INDEX('3)tpx males'!CD$110:CD$160,MATCH($O82,'3)tpx males'!$BB$110:$BB$160,0))*INDEX('3)tpx females'!CD$111:CD$161,MATCH('3) 2016 cases'!$P82,'3)tpx females'!$BB$111:$BB$161,0))*(1-(EXP(-INDEX('3)tpx males'!CE$4:CE$54,MATCH($O82,'3)tpx males'!$BB$4:$BB$54,0)))*EXP(-INDEX('3)tpx females'!CE$3:CE$53,MATCH('3) 2016 cases'!$P82,'3)tpx females'!$BB$3:$BB$53,0))))))),0)</f>
        <v>7126.5682526073815</v>
      </c>
      <c r="AX82" s="32">
        <f ca="1">IFERROR(($K82*EXP(AX$69*($Q82+0.5*($R82)^2))*_xlfn.NORM.DIST((LN(($M82*EXP($L82/100*AX$69))/($K82))-$Q82*AX$69)/($R82*SQRT(AX$69))-$R82*SQRT(AX$69),0,1,TRUE)+$M82*EXP($L82/100*AX$69)*(1-_xlfn.NORM.DIST((LN(($M82*EXP($L82/100*AX$69))/($K82))-$Q82*AX$69)/($R82*SQRT(AX$69)),0,1,TRUE)))*EXP(-0.07*AX$69)*(INDEX('3)tpx females'!CF$57:CF$107,MATCH('3) 2016 cases'!$P82,'3)tpx females'!$BB$57:$BB$107,0))+INDEX('3)tpx males'!CF$57:CF$107,MATCH($O82,'3)tpx males'!$BB$57:$BB$107,0))-(INDEX('3)tpx males'!CE$110:CE$160,MATCH($O82,'3)tpx males'!$BB$110:$BB$160,0))*INDEX('3)tpx females'!CE$111:CE$161,MATCH('3) 2016 cases'!$P82,'3)tpx females'!$BB$111:$BB$161,0))*(1-(EXP(-INDEX('3)tpx males'!CF$4:CF$54,MATCH($O82,'3)tpx males'!$BB$4:$BB$54,0)))*EXP(-INDEX('3)tpx females'!CF$3:CF$53,MATCH('3) 2016 cases'!$P82,'3)tpx females'!$BB$3:$BB$53,0))))))),0)</f>
        <v>6473.587414371159</v>
      </c>
      <c r="AY82" s="32">
        <f ca="1">IFERROR(($K82*EXP(AY$69*($Q82+0.5*($R82)^2))*_xlfn.NORM.DIST((LN(($M82*EXP($L82/100*AY$69))/($K82))-$Q82*AY$69)/($R82*SQRT(AY$69))-$R82*SQRT(AY$69),0,1,TRUE)+$M82*EXP($L82/100*AY$69)*(1-_xlfn.NORM.DIST((LN(($M82*EXP($L82/100*AY$69))/($K82))-$Q82*AY$69)/($R82*SQRT(AY$69)),0,1,TRUE)))*EXP(-0.07*AY$69)*(INDEX('3)tpx females'!CG$57:CG$107,MATCH('3) 2016 cases'!$P82,'3)tpx females'!$BB$57:$BB$107,0))+INDEX('3)tpx males'!CG$57:CG$107,MATCH($O82,'3)tpx males'!$BB$57:$BB$107,0))-(INDEX('3)tpx males'!CF$110:CF$160,MATCH($O82,'3)tpx males'!$BB$110:$BB$160,0))*INDEX('3)tpx females'!CF$111:CF$161,MATCH('3) 2016 cases'!$P82,'3)tpx females'!$BB$111:$BB$161,0))*(1-(EXP(-INDEX('3)tpx males'!CG$4:CG$54,MATCH($O82,'3)tpx males'!$BB$4:$BB$54,0)))*EXP(-INDEX('3)tpx females'!CG$3:CG$53,MATCH('3) 2016 cases'!$P82,'3)tpx females'!$BB$3:$BB$53,0))))))),0)</f>
        <v>5730.0979546116851</v>
      </c>
      <c r="AZ82" s="32">
        <f ca="1">IFERROR(($K82*EXP(AZ$69*($Q82+0.5*($R82)^2))*_xlfn.NORM.DIST((LN(($M82*EXP($L82/100*AZ$69))/($K82))-$Q82*AZ$69)/($R82*SQRT(AZ$69))-$R82*SQRT(AZ$69),0,1,TRUE)+$M82*EXP($L82/100*AZ$69)*(1-_xlfn.NORM.DIST((LN(($M82*EXP($L82/100*AZ$69))/($K82))-$Q82*AZ$69)/($R82*SQRT(AZ$69)),0,1,TRUE)))*EXP(-0.07*AZ$69)*(INDEX('3)tpx females'!CH$57:CH$107,MATCH('3) 2016 cases'!$P82,'3)tpx females'!$BB$57:$BB$107,0))+INDEX('3)tpx males'!CH$57:CH$107,MATCH($O82,'3)tpx males'!$BB$57:$BB$107,0))-(INDEX('3)tpx males'!CG$110:CG$160,MATCH($O82,'3)tpx males'!$BB$110:$BB$160,0))*INDEX('3)tpx females'!CG$111:CG$161,MATCH('3) 2016 cases'!$P82,'3)tpx females'!$BB$111:$BB$161,0))*(1-(EXP(-INDEX('3)tpx males'!CH$4:CH$54,MATCH($O82,'3)tpx males'!$BB$4:$BB$54,0)))*EXP(-INDEX('3)tpx females'!CH$3:CH$53,MATCH('3) 2016 cases'!$P82,'3)tpx females'!$BB$3:$BB$53,0))))))),0)</f>
        <v>4853.2689054963421</v>
      </c>
      <c r="BA82" s="32">
        <f ca="1">IFERROR(($K82*EXP(BA$69*($Q82+0.5*($R82)^2))*_xlfn.NORM.DIST((LN(($M82*EXP($L82/100*BA$69))/($K82))-$Q82*BA$69)/($R82*SQRT(BA$69))-$R82*SQRT(BA$69),0,1,TRUE)+$M82*EXP($L82/100*BA$69)*(1-_xlfn.NORM.DIST((LN(($M82*EXP($L82/100*BA$69))/($K82))-$Q82*BA$69)/($R82*SQRT(BA$69)),0,1,TRUE)))*EXP(-0.07*BA$69)*(INDEX('3)tpx females'!CI$57:CI$107,MATCH('3) 2016 cases'!$P82,'3)tpx females'!$BB$57:$BB$107,0))+INDEX('3)tpx males'!CI$57:CI$107,MATCH($O82,'3)tpx males'!$BB$57:$BB$107,0))-(INDEX('3)tpx males'!CH$110:CH$160,MATCH($O82,'3)tpx males'!$BB$110:$BB$160,0))*INDEX('3)tpx females'!CH$111:CH$161,MATCH('3) 2016 cases'!$P82,'3)tpx females'!$BB$111:$BB$161,0))*(1-(EXP(-INDEX('3)tpx males'!CI$4:CI$54,MATCH($O82,'3)tpx males'!$BB$4:$BB$54,0)))*EXP(-INDEX('3)tpx females'!CI$3:CI$53,MATCH('3) 2016 cases'!$P82,'3)tpx females'!$BB$3:$BB$53,0))))))),0)</f>
        <v>3932.7550244811964</v>
      </c>
      <c r="BB82" s="32">
        <f ca="1">IFERROR(($K82*EXP(BB$69*($Q82+0.5*($R82)^2))*_xlfn.NORM.DIST((LN(($M82*EXP($L82/100*BB$69))/($K82))-$Q82*BB$69)/($R82*SQRT(BB$69))-$R82*SQRT(BB$69),0,1,TRUE)+$M82*EXP($L82/100*BB$69)*(1-_xlfn.NORM.DIST((LN(($M82*EXP($L82/100*BB$69))/($K82))-$Q82*BB$69)/($R82*SQRT(BB$69)),0,1,TRUE)))*EXP(-0.07*BB$69)*(INDEX('3)tpx females'!CJ$57:CJ$107,MATCH('3) 2016 cases'!$P82,'3)tpx females'!$BB$57:$BB$107,0))+INDEX('3)tpx males'!CJ$57:CJ$107,MATCH($O82,'3)tpx males'!$BB$57:$BB$107,0))-(INDEX('3)tpx males'!CI$110:CI$160,MATCH($O82,'3)tpx males'!$BB$110:$BB$160,0))*INDEX('3)tpx females'!CI$111:CI$161,MATCH('3) 2016 cases'!$P82,'3)tpx females'!$BB$111:$BB$161,0))*(1-(EXP(-INDEX('3)tpx males'!CJ$4:CJ$54,MATCH($O82,'3)tpx males'!$BB$4:$BB$54,0)))*EXP(-INDEX('3)tpx females'!CJ$3:CJ$53,MATCH('3) 2016 cases'!$P82,'3)tpx females'!$BB$3:$BB$53,0))))))),0)</f>
        <v>3024.3291312167735</v>
      </c>
      <c r="BC82" s="32">
        <f ca="1">IFERROR(($K82*EXP(BC$69*($Q82+0.5*($R82)^2))*_xlfn.NORM.DIST((LN(($M82*EXP($L82/100*BC$69))/($K82))-$Q82*BC$69)/($R82*SQRT(BC$69))-$R82*SQRT(BC$69),0,1,TRUE)+$M82*EXP($L82/100*BC$69)*(1-_xlfn.NORM.DIST((LN(($M82*EXP($L82/100*BC$69))/($K82))-$Q82*BC$69)/($R82*SQRT(BC$69)),0,1,TRUE)))*EXP(-0.07*BC$69)*(INDEX('3)tpx females'!CK$57:CK$107,MATCH('3) 2016 cases'!$P82,'3)tpx females'!$BB$57:$BB$107,0))+INDEX('3)tpx males'!CK$57:CK$107,MATCH($O82,'3)tpx males'!$BB$57:$BB$107,0))-(INDEX('3)tpx males'!CJ$110:CJ$160,MATCH($O82,'3)tpx males'!$BB$110:$BB$160,0))*INDEX('3)tpx females'!CJ$111:CJ$161,MATCH('3) 2016 cases'!$P82,'3)tpx females'!$BB$111:$BB$161,0))*(1-(EXP(-INDEX('3)tpx males'!CK$4:CK$54,MATCH($O82,'3)tpx males'!$BB$4:$BB$54,0)))*EXP(-INDEX('3)tpx females'!CK$3:CK$53,MATCH('3) 2016 cases'!$P82,'3)tpx females'!$BB$3:$BB$53,0))))))),0)</f>
        <v>2233.6345457406437</v>
      </c>
      <c r="BD82" s="32">
        <f ca="1">IFERROR(($K82*EXP(BD$69*($Q82+0.5*($R82)^2))*_xlfn.NORM.DIST((LN(($M82*EXP($L82/100*BD$69))/($K82))-$Q82*BD$69)/($R82*SQRT(BD$69))-$R82*SQRT(BD$69),0,1,TRUE)+$M82*EXP($L82/100*BD$69)*(1-_xlfn.NORM.DIST((LN(($M82*EXP($L82/100*BD$69))/($K82))-$Q82*BD$69)/($R82*SQRT(BD$69)),0,1,TRUE)))*EXP(-0.07*BD$69)*(INDEX('3)tpx females'!CL$57:CL$107,MATCH('3) 2016 cases'!$P82,'3)tpx females'!$BB$57:$BB$107,0))+INDEX('3)tpx males'!CL$57:CL$107,MATCH($O82,'3)tpx males'!$BB$57:$BB$107,0))-(INDEX('3)tpx males'!CK$110:CK$160,MATCH($O82,'3)tpx males'!$BB$110:$BB$160,0))*INDEX('3)tpx females'!CK$111:CK$161,MATCH('3) 2016 cases'!$P82,'3)tpx females'!$BB$111:$BB$161,0))*(1-(EXP(-INDEX('3)tpx males'!CL$4:CL$54,MATCH($O82,'3)tpx males'!$BB$4:$BB$54,0)))*EXP(-INDEX('3)tpx females'!CL$3:CL$53,MATCH('3) 2016 cases'!$P82,'3)tpx females'!$BB$3:$BB$53,0))))))),0)</f>
        <v>1568.123382104231</v>
      </c>
      <c r="BE82" s="32">
        <f ca="1">IFERROR(($K82*EXP(BE$69*($Q82+0.5*($R82)^2))*_xlfn.NORM.DIST((LN(($M82*EXP($L82/100*BE$69))/($K82))-$Q82*BE$69)/($R82*SQRT(BE$69))-$R82*SQRT(BE$69),0,1,TRUE)+$M82*EXP($L82/100*BE$69)*(1-_xlfn.NORM.DIST((LN(($M82*EXP($L82/100*BE$69))/($K82))-$Q82*BE$69)/($R82*SQRT(BE$69)),0,1,TRUE)))*EXP(-0.07*BE$69)*(INDEX('3)tpx females'!CM$57:CM$107,MATCH('3) 2016 cases'!$P82,'3)tpx females'!$BB$57:$BB$107,0))+INDEX('3)tpx males'!CM$57:CM$107,MATCH($O82,'3)tpx males'!$BB$57:$BB$107,0))-(INDEX('3)tpx males'!CL$110:CL$160,MATCH($O82,'3)tpx males'!$BB$110:$BB$160,0))*INDEX('3)tpx females'!CL$111:CL$161,MATCH('3) 2016 cases'!$P82,'3)tpx females'!$BB$111:$BB$161,0))*(1-(EXP(-INDEX('3)tpx males'!CM$4:CM$54,MATCH($O82,'3)tpx males'!$BB$4:$BB$54,0)))*EXP(-INDEX('3)tpx females'!CM$3:CM$53,MATCH('3) 2016 cases'!$P82,'3)tpx females'!$BB$3:$BB$53,0))))))),0)</f>
        <v>1033.8451714019864</v>
      </c>
      <c r="BF82" s="32">
        <f ca="1">IFERROR(($K82*EXP(BF$69*($Q82+0.5*($R82)^2))*_xlfn.NORM.DIST((LN(($M82*EXP($L82/100*BF$69))/($K82))-$Q82*BF$69)/($R82*SQRT(BF$69))-$R82*SQRT(BF$69),0,1,TRUE)+$M82*EXP($L82/100*BF$69)*(1-_xlfn.NORM.DIST((LN(($M82*EXP($L82/100*BF$69))/($K82))-$Q82*BF$69)/($R82*SQRT(BF$69)),0,1,TRUE)))*EXP(-0.07*BF$69)*(INDEX('3)tpx females'!CN$57:CN$107,MATCH('3) 2016 cases'!$P82,'3)tpx females'!$BB$57:$BB$107,0))+INDEX('3)tpx males'!CN$57:CN$107,MATCH($O82,'3)tpx males'!$BB$57:$BB$107,0))-(INDEX('3)tpx males'!CM$110:CM$160,MATCH($O82,'3)tpx males'!$BB$110:$BB$160,0))*INDEX('3)tpx females'!CM$111:CM$161,MATCH('3) 2016 cases'!$P82,'3)tpx females'!$BB$111:$BB$161,0))*(1-(EXP(-INDEX('3)tpx males'!CN$4:CN$54,MATCH($O82,'3)tpx males'!$BB$4:$BB$54,0)))*EXP(-INDEX('3)tpx females'!CN$3:CN$53,MATCH('3) 2016 cases'!$P82,'3)tpx females'!$BB$3:$BB$53,0))))))),0)</f>
        <v>655.6033807987443</v>
      </c>
      <c r="BG82" s="32">
        <f ca="1">IFERROR(($K82*EXP(BG$69*($Q82+0.5*($R82)^2))*_xlfn.NORM.DIST((LN(($M82*EXP($L82/100*BG$69))/($K82))-$Q82*BG$69)/($R82*SQRT(BG$69))-$R82*SQRT(BG$69),0,1,TRUE)+$M82*EXP($L82/100*BG$69)*(1-_xlfn.NORM.DIST((LN(($M82*EXP($L82/100*BG$69))/($K82))-$Q82*BG$69)/($R82*SQRT(BG$69)),0,1,TRUE)))*EXP(-0.07*BG$69)*(INDEX('3)tpx females'!CO$57:CO$107,MATCH('3) 2016 cases'!$P82,'3)tpx females'!$BB$57:$BB$107,0))+INDEX('3)tpx males'!CO$57:CO$107,MATCH($O82,'3)tpx males'!$BB$57:$BB$107,0))-(INDEX('3)tpx males'!CN$110:CN$160,MATCH($O82,'3)tpx males'!$BB$110:$BB$160,0))*INDEX('3)tpx females'!CN$111:CN$161,MATCH('3) 2016 cases'!$P82,'3)tpx females'!$BB$111:$BB$161,0))*(1-(EXP(-INDEX('3)tpx males'!CO$4:CO$54,MATCH($O82,'3)tpx males'!$BB$4:$BB$54,0)))*EXP(-INDEX('3)tpx females'!CO$3:CO$53,MATCH('3) 2016 cases'!$P82,'3)tpx females'!$BB$3:$BB$53,0))))))),0)</f>
        <v>390.81188246707825</v>
      </c>
      <c r="BH82" s="32">
        <f ca="1">IFERROR(($K82*EXP(BH$69*($Q82+0.5*($R82)^2))*_xlfn.NORM.DIST((LN(($M82*EXP($L82/100*BH$69))/($K82))-$Q82*BH$69)/($R82*SQRT(BH$69))-$R82*SQRT(BH$69),0,1,TRUE)+$M82*EXP($L82/100*BH$69)*(1-_xlfn.NORM.DIST((LN(($M82*EXP($L82/100*BH$69))/($K82))-$Q82*BH$69)/($R82*SQRT(BH$69)),0,1,TRUE)))*EXP(-0.07*BH$69)*(INDEX('3)tpx females'!CP$57:CP$107,MATCH('3) 2016 cases'!$P82,'3)tpx females'!$BB$57:$BB$107,0))+INDEX('3)tpx males'!CP$57:CP$107,MATCH($O82,'3)tpx males'!$BB$57:$BB$107,0))-(INDEX('3)tpx males'!CO$110:CO$160,MATCH($O82,'3)tpx males'!$BB$110:$BB$160,0))*INDEX('3)tpx females'!CO$111:CO$161,MATCH('3) 2016 cases'!$P82,'3)tpx females'!$BB$111:$BB$161,0))*(1-(EXP(-INDEX('3)tpx males'!CP$4:CP$54,MATCH($O82,'3)tpx males'!$BB$4:$BB$54,0)))*EXP(-INDEX('3)tpx females'!CP$3:CP$53,MATCH('3) 2016 cases'!$P82,'3)tpx females'!$BB$3:$BB$53,0))))))),0)</f>
        <v>224.67010313028524</v>
      </c>
      <c r="BI82" s="32">
        <f ca="1">IFERROR(($K82*EXP(BI$69*($Q82+0.5*($R82)^2))*_xlfn.NORM.DIST((LN(($M82*EXP($L82/100*BI$69))/($K82))-$Q82*BI$69)/($R82*SQRT(BI$69))-$R82*SQRT(BI$69),0,1,TRUE)+$M82*EXP($L82/100*BI$69)*(1-_xlfn.NORM.DIST((LN(($M82*EXP($L82/100*BI$69))/($K82))-$Q82*BI$69)/($R82*SQRT(BI$69)),0,1,TRUE)))*EXP(-0.07*BI$69)*(INDEX('3)tpx females'!CQ$57:CQ$107,MATCH('3) 2016 cases'!$P82,'3)tpx females'!$BB$57:$BB$107,0))+INDEX('3)tpx males'!CQ$57:CQ$107,MATCH($O82,'3)tpx males'!$BB$57:$BB$107,0))-(INDEX('3)tpx males'!CP$110:CP$160,MATCH($O82,'3)tpx males'!$BB$110:$BB$160,0))*INDEX('3)tpx females'!CP$111:CP$161,MATCH('3) 2016 cases'!$P82,'3)tpx females'!$BB$111:$BB$161,0))*(1-(EXP(-INDEX('3)tpx males'!CQ$4:CQ$54,MATCH($O82,'3)tpx males'!$BB$4:$BB$54,0)))*EXP(-INDEX('3)tpx females'!CQ$3:CQ$53,MATCH('3) 2016 cases'!$P82,'3)tpx females'!$BB$3:$BB$53,0))))))),0)</f>
        <v>117.34553754087882</v>
      </c>
      <c r="BJ82" s="32">
        <f ca="1">IFERROR(($K82*EXP(BJ$69*($Q82+0.5*($R82)^2))*_xlfn.NORM.DIST((LN(($M82*EXP($L82/100*BJ$69))/($K82))-$Q82*BJ$69)/($R82*SQRT(BJ$69))-$R82*SQRT(BJ$69),0,1,TRUE)+$M82*EXP($L82/100*BJ$69)*(1-_xlfn.NORM.DIST((LN(($M82*EXP($L82/100*BJ$69))/($K82))-$Q82*BJ$69)/($R82*SQRT(BJ$69)),0,1,TRUE)))*EXP(-0.07*BJ$69)*(INDEX('3)tpx females'!CR$57:CR$107,MATCH('3) 2016 cases'!$P82,'3)tpx females'!$BB$57:$BB$107,0))+INDEX('3)tpx males'!CR$57:CR$107,MATCH($O82,'3)tpx males'!$BB$57:$BB$107,0))-(INDEX('3)tpx males'!CQ$110:CQ$160,MATCH($O82,'3)tpx males'!$BB$110:$BB$160,0))*INDEX('3)tpx females'!CQ$111:CQ$161,MATCH('3) 2016 cases'!$P82,'3)tpx females'!$BB$111:$BB$161,0))*(1-(EXP(-INDEX('3)tpx males'!CR$4:CR$54,MATCH($O82,'3)tpx males'!$BB$4:$BB$54,0)))*EXP(-INDEX('3)tpx females'!CR$3:CR$53,MATCH('3) 2016 cases'!$P82,'3)tpx females'!$BB$3:$BB$53,0))))))),0)</f>
        <v>60.572530214597798</v>
      </c>
      <c r="BK82" s="32">
        <f ca="1">IFERROR(($K82*EXP(BK$69*($Q82+0.5*($R82)^2))*_xlfn.NORM.DIST((LN(($M82*EXP($L82/100*BK$69))/($K82))-$Q82*BK$69)/($R82*SQRT(BK$69))-$R82*SQRT(BK$69),0,1,TRUE)+$M82*EXP($L82/100*BK$69)*(1-_xlfn.NORM.DIST((LN(($M82*EXP($L82/100*BK$69))/($K82))-$Q82*BK$69)/($R82*SQRT(BK$69)),0,1,TRUE)))*EXP(-0.07*BK$69)*(INDEX('3)tpx females'!CS$57:CS$107,MATCH('3) 2016 cases'!$P82,'3)tpx females'!$BB$57:$BB$107,0))+INDEX('3)tpx males'!CS$57:CS$107,MATCH($O82,'3)tpx males'!$BB$57:$BB$107,0))-(INDEX('3)tpx males'!CR$110:CR$160,MATCH($O82,'3)tpx males'!$BB$110:$BB$160,0))*INDEX('3)tpx females'!CR$111:CR$161,MATCH('3) 2016 cases'!$P82,'3)tpx females'!$BB$111:$BB$161,0))*(1-(EXP(-INDEX('3)tpx males'!CS$4:CS$54,MATCH($O82,'3)tpx males'!$BB$4:$BB$54,0)))*EXP(-INDEX('3)tpx females'!CS$3:CS$53,MATCH('3) 2016 cases'!$P82,'3)tpx females'!$BB$3:$BB$53,0))))))),0)</f>
        <v>33.578702356867758</v>
      </c>
      <c r="BL82" s="32">
        <f ca="1">IFERROR(($K82*EXP(BL$69*($Q82+0.5*($R82)^2))*_xlfn.NORM.DIST((LN(($M82*EXP($L82/100*BL$69))/($K82))-$Q82*BL$69)/($R82*SQRT(BL$69))-$R82*SQRT(BL$69),0,1,TRUE)+$M82*EXP($L82/100*BL$69)*(1-_xlfn.NORM.DIST((LN(($M82*EXP($L82/100*BL$69))/($K82))-$Q82*BL$69)/($R82*SQRT(BL$69)),0,1,TRUE)))*EXP(-0.07*BL$69)*(INDEX('3)tpx females'!CT$57:CT$107,MATCH('3) 2016 cases'!$P82,'3)tpx females'!$BB$57:$BB$107,0))+INDEX('3)tpx males'!CT$57:CT$107,MATCH($O82,'3)tpx males'!$BB$57:$BB$107,0))-(INDEX('3)tpx males'!CS$110:CS$160,MATCH($O82,'3)tpx males'!$BB$110:$BB$160,0))*INDEX('3)tpx females'!CS$111:CS$161,MATCH('3) 2016 cases'!$P82,'3)tpx females'!$BB$111:$BB$161,0))*(1-(EXP(-INDEX('3)tpx males'!CT$4:CT$54,MATCH($O82,'3)tpx males'!$BB$4:$BB$54,0)))*EXP(-INDEX('3)tpx females'!CT$3:CT$53,MATCH('3) 2016 cases'!$P82,'3)tpx females'!$BB$3:$BB$53,0))))))),0)</f>
        <v>12.562991923050554</v>
      </c>
      <c r="BM82" s="32">
        <f ca="1">IFERROR(($K82*EXP(BM$69*($Q82+0.5*($R82)^2))*_xlfn.NORM.DIST((LN(($M82*EXP($L82/100*BM$69))/($K82))-$Q82*BM$69)/($R82*SQRT(BM$69))-$R82*SQRT(BM$69),0,1,TRUE)+$M82*EXP($L82/100*BM$69)*(1-_xlfn.NORM.DIST((LN(($M82*EXP($L82/100*BM$69))/($K82))-$Q82*BM$69)/($R82*SQRT(BM$69)),0,1,TRUE)))*EXP(-0.07*BM$69)*(INDEX('3)tpx females'!CU$57:CU$107,MATCH('3) 2016 cases'!$P82,'3)tpx females'!$BB$57:$BB$107,0))+INDEX('3)tpx males'!CU$57:CU$107,MATCH($O82,'3)tpx males'!$BB$57:$BB$107,0))-(INDEX('3)tpx males'!CT$110:CT$160,MATCH($O82,'3)tpx males'!$BB$110:$BB$160,0))*INDEX('3)tpx females'!CT$111:CT$161,MATCH('3) 2016 cases'!$P82,'3)tpx females'!$BB$111:$BB$161,0))*(1-(EXP(-INDEX('3)tpx males'!CU$4:CU$54,MATCH($O82,'3)tpx males'!$BB$4:$BB$54,0)))*EXP(-INDEX('3)tpx females'!CU$3:CU$53,MATCH('3) 2016 cases'!$P82,'3)tpx females'!$BB$3:$BB$53,0))))))),0)</f>
        <v>0</v>
      </c>
      <c r="BN82" s="32">
        <f ca="1">IFERROR(($K82*EXP(BN$69*($Q82+0.5*($R82)^2))*_xlfn.NORM.DIST((LN(($M82*EXP($L82/100*BN$69))/($K82))-$Q82*BN$69)/($R82*SQRT(BN$69))-$R82*SQRT(BN$69),0,1,TRUE)+$M82*EXP($L82/100*BN$69)*(1-_xlfn.NORM.DIST((LN(($M82*EXP($L82/100*BN$69))/($K82))-$Q82*BN$69)/($R82*SQRT(BN$69)),0,1,TRUE)))*EXP(-0.07*BN$69)*(INDEX('3)tpx females'!CV$57:CV$107,MATCH('3) 2016 cases'!$P82,'3)tpx females'!$BB$57:$BB$107,0))+INDEX('3)tpx males'!CV$57:CV$107,MATCH($O82,'3)tpx males'!$BB$57:$BB$107,0))-(INDEX('3)tpx males'!CU$110:CU$160,MATCH($O82,'3)tpx males'!$BB$110:$BB$160,0))*INDEX('3)tpx females'!CU$111:CU$161,MATCH('3) 2016 cases'!$P82,'3)tpx females'!$BB$111:$BB$161,0))*(1-(EXP(-INDEX('3)tpx males'!CV$4:CV$54,MATCH($O82,'3)tpx males'!$BB$4:$BB$54,0)))*EXP(-INDEX('3)tpx females'!CV$3:CV$53,MATCH('3) 2016 cases'!$P82,'3)tpx females'!$BB$3:$BB$53,0))))))),0)</f>
        <v>0</v>
      </c>
      <c r="BO82" s="32">
        <f ca="1">IFERROR(($K82*EXP(BO$69*($Q82+0.5*($R82)^2))*_xlfn.NORM.DIST((LN(($M82*EXP($L82/100*BO$69))/($K82))-$Q82*BO$69)/($R82*SQRT(BO$69))-$R82*SQRT(BO$69),0,1,TRUE)+$M82*EXP($L82/100*BO$69)*(1-_xlfn.NORM.DIST((LN(($M82*EXP($L82/100*BO$69))/($K82))-$Q82*BO$69)/($R82*SQRT(BO$69)),0,1,TRUE)))*EXP(-0.07*BO$69)*(INDEX('3)tpx females'!CW$57:CW$107,MATCH('3) 2016 cases'!$P82,'3)tpx females'!$BB$57:$BB$107,0))+INDEX('3)tpx males'!CW$57:CW$107,MATCH($O82,'3)tpx males'!$BB$57:$BB$107,0))-(INDEX('3)tpx males'!CV$110:CV$160,MATCH($O82,'3)tpx males'!$BB$110:$BB$160,0))*INDEX('3)tpx females'!CV$111:CV$161,MATCH('3) 2016 cases'!$P82,'3)tpx females'!$BB$111:$BB$161,0))*(1-(EXP(-INDEX('3)tpx males'!CW$4:CW$54,MATCH($O82,'3)tpx males'!$BB$4:$BB$54,0)))*EXP(-INDEX('3)tpx females'!CW$3:CW$53,MATCH('3) 2016 cases'!$P82,'3)tpx females'!$BB$3:$BB$53,0))))))),0)</f>
        <v>0</v>
      </c>
      <c r="BP82" s="32">
        <f ca="1">IFERROR(($K82*EXP(BP$69*($Q82+0.5*($R82)^2))*_xlfn.NORM.DIST((LN(($M82*EXP($L82/100*BP$69))/($K82))-$Q82*BP$69)/($R82*SQRT(BP$69))-$R82*SQRT(BP$69),0,1,TRUE)+$M82*EXP($L82/100*BP$69)*(1-_xlfn.NORM.DIST((LN(($M82*EXP($L82/100*BP$69))/($K82))-$Q82*BP$69)/($R82*SQRT(BP$69)),0,1,TRUE)))*EXP(-0.07*BP$69)*(INDEX('3)tpx females'!CX$57:CX$107,MATCH('3) 2016 cases'!$P82,'3)tpx females'!$BB$57:$BB$107,0))+INDEX('3)tpx males'!CX$57:CX$107,MATCH($O82,'3)tpx males'!$BB$57:$BB$107,0))-(INDEX('3)tpx males'!CW$110:CW$160,MATCH($O82,'3)tpx males'!$BB$110:$BB$160,0))*INDEX('3)tpx females'!CW$111:CW$161,MATCH('3) 2016 cases'!$P82,'3)tpx females'!$BB$111:$BB$161,0))*(1-(EXP(-INDEX('3)tpx males'!CX$4:CX$54,MATCH($O82,'3)tpx males'!$BB$4:$BB$54,0)))*EXP(-INDEX('3)tpx females'!CX$3:CX$53,MATCH('3) 2016 cases'!$P82,'3)tpx females'!$BB$3:$BB$53,0))))))),0)</f>
        <v>0</v>
      </c>
      <c r="BQ82" s="32">
        <f ca="1">IFERROR(($K82*EXP(BQ$69*($Q82+0.5*($R82)^2))*_xlfn.NORM.DIST((LN(($M82*EXP($L82/100*BQ$69))/($K82))-$Q82*BQ$69)/($R82*SQRT(BQ$69))-$R82*SQRT(BQ$69),0,1,TRUE)+$M82*EXP($L82/100*BQ$69)*(1-_xlfn.NORM.DIST((LN(($M82*EXP($L82/100*BQ$69))/($K82))-$Q82*BQ$69)/($R82*SQRT(BQ$69)),0,1,TRUE)))*EXP(-0.07*BQ$69)*(INDEX('3)tpx females'!CY$57:CY$107,MATCH('3) 2016 cases'!$P82,'3)tpx females'!$BB$57:$BB$107,0))+INDEX('3)tpx males'!CY$57:CY$107,MATCH($O82,'3)tpx males'!$BB$57:$BB$107,0))-(INDEX('3)tpx males'!CX$110:CX$160,MATCH($O82,'3)tpx males'!$BB$110:$BB$160,0))*INDEX('3)tpx females'!CX$111:CX$161,MATCH('3) 2016 cases'!$P82,'3)tpx females'!$BB$111:$BB$161,0))*(1-(EXP(-INDEX('3)tpx males'!CY$4:CY$54,MATCH($O82,'3)tpx males'!$BB$4:$BB$54,0)))*EXP(-INDEX('3)tpx females'!CY$3:CY$53,MATCH('3) 2016 cases'!$P82,'3)tpx females'!$BB$3:$BB$53,0))))))),0)</f>
        <v>0</v>
      </c>
      <c r="BR82" s="32">
        <f ca="1">IFERROR(($K82*EXP(BR$69*($Q82+0.5*($R82)^2))*_xlfn.NORM.DIST((LN(($M82*EXP($L82/100*BR$69))/($K82))-$Q82*BR$69)/($R82*SQRT(BR$69))-$R82*SQRT(BR$69),0,1,TRUE)+$M82*EXP($L82/100*BR$69)*(1-_xlfn.NORM.DIST((LN(($M82*EXP($L82/100*BR$69))/($K82))-$Q82*BR$69)/($R82*SQRT(BR$69)),0,1,TRUE)))*EXP(-0.07*BR$69)*(INDEX('3)tpx females'!CZ$57:CZ$107,MATCH('3) 2016 cases'!$P82,'3)tpx females'!$BB$57:$BB$107,0))+INDEX('3)tpx males'!CZ$57:CZ$107,MATCH($O82,'3)tpx males'!$BB$57:$BB$107,0))-(INDEX('3)tpx males'!CY$110:CY$160,MATCH($O82,'3)tpx males'!$BB$110:$BB$160,0))*INDEX('3)tpx females'!CY$111:CY$161,MATCH('3) 2016 cases'!$P82,'3)tpx females'!$BB$111:$BB$161,0))*(1-(EXP(-INDEX('3)tpx males'!CZ$4:CZ$54,MATCH($O82,'3)tpx males'!$BB$4:$BB$54,0)))*EXP(-INDEX('3)tpx females'!CZ$3:CZ$53,MATCH('3) 2016 cases'!$P82,'3)tpx females'!$BB$3:$BB$53,0))))))),0)</f>
        <v>0</v>
      </c>
      <c r="BS82" s="32">
        <f ca="1">IFERROR(($K82*EXP(BS$69*($Q82+0.5*($R82)^2))*_xlfn.NORM.DIST((LN(($M82*EXP($L82/100*BS$69))/($K82))-$Q82*BS$69)/($R82*SQRT(BS$69))-$R82*SQRT(BS$69),0,1,TRUE)+$M82*EXP($L82/100*BS$69)*(1-_xlfn.NORM.DIST((LN(($M82*EXP($L82/100*BS$69))/($K82))-$Q82*BS$69)/($R82*SQRT(BS$69)),0,1,TRUE)))*EXP(-0.07*BS$69)*(INDEX('3)tpx females'!DA$57:DA$107,MATCH('3) 2016 cases'!$P82,'3)tpx females'!$BB$57:$BB$107,0))+INDEX('3)tpx males'!DA$57:DA$107,MATCH($O82,'3)tpx males'!$BB$57:$BB$107,0))-(INDEX('3)tpx males'!CZ$110:CZ$160,MATCH($O82,'3)tpx males'!$BB$110:$BB$160,0))*INDEX('3)tpx females'!CZ$111:CZ$161,MATCH('3) 2016 cases'!$P82,'3)tpx females'!$BB$111:$BB$161,0))*(1-(EXP(-INDEX('3)tpx males'!DA$4:DA$54,MATCH($O82,'3)tpx males'!$BB$4:$BB$54,0)))*EXP(-INDEX('3)tpx females'!DA$3:DA$53,MATCH('3) 2016 cases'!$P82,'3)tpx females'!$BB$3:$BB$53,0))))))),0)</f>
        <v>0</v>
      </c>
      <c r="BU82" s="32">
        <f t="shared" si="121"/>
        <v>104450.80192969789</v>
      </c>
      <c r="BV82" s="32">
        <f t="shared" si="122"/>
        <v>97730.741897073196</v>
      </c>
      <c r="BW82" s="32">
        <f t="shared" si="123"/>
        <v>98073.398793486151</v>
      </c>
      <c r="BX82" s="32">
        <f t="shared" si="124"/>
        <v>98417.257090260769</v>
      </c>
      <c r="BY82" s="32">
        <f t="shared" si="125"/>
        <v>98762.320999665491</v>
      </c>
      <c r="BZ82" s="32">
        <f t="shared" si="126"/>
        <v>99108.594748737465</v>
      </c>
      <c r="CA82" s="32">
        <f t="shared" si="127"/>
        <v>99456.082579334485</v>
      </c>
      <c r="CB82" s="32">
        <f t="shared" si="128"/>
        <v>99804.788748186867</v>
      </c>
      <c r="CC82" s="32">
        <f t="shared" si="129"/>
        <v>100154.71752694943</v>
      </c>
      <c r="CD82" s="32">
        <f t="shared" si="130"/>
        <v>100505.87320225421</v>
      </c>
      <c r="CE82" s="32">
        <f t="shared" si="131"/>
        <v>100858.26007576253</v>
      </c>
      <c r="CF82" s="32">
        <f t="shared" si="132"/>
        <v>101211.88246421804</v>
      </c>
      <c r="CG82" s="32">
        <f t="shared" si="133"/>
        <v>101566.74469949913</v>
      </c>
      <c r="CH82" s="32">
        <f t="shared" si="134"/>
        <v>101922.851128671</v>
      </c>
      <c r="CI82" s="32">
        <f t="shared" si="135"/>
        <v>102280.20611403232</v>
      </c>
      <c r="CJ82" s="32">
        <f t="shared" si="136"/>
        <v>102638.81403314541</v>
      </c>
      <c r="CK82" s="32">
        <f t="shared" si="137"/>
        <v>102998.67927881819</v>
      </c>
      <c r="CL82" s="32">
        <f t="shared" si="138"/>
        <v>103359.8062589763</v>
      </c>
      <c r="CM82" s="32">
        <f t="shared" si="139"/>
        <v>103722.19939631996</v>
      </c>
      <c r="CN82" s="32">
        <f t="shared" si="140"/>
        <v>104085.86312760826</v>
      </c>
      <c r="CO82" s="32">
        <f t="shared" si="141"/>
        <v>104450.80190237057</v>
      </c>
      <c r="CP82" s="32">
        <f t="shared" si="142"/>
        <v>104817.0201808125</v>
      </c>
      <c r="CQ82" s="32">
        <f t="shared" si="143"/>
        <v>105184.52243068151</v>
      </c>
      <c r="CR82" s="32">
        <f t="shared" si="144"/>
        <v>105553.31312288137</v>
      </c>
      <c r="CS82" s="32">
        <f t="shared" si="145"/>
        <v>105923.3967256772</v>
      </c>
      <c r="CT82" s="32">
        <f t="shared" si="146"/>
        <v>106294.77769740715</v>
      </c>
      <c r="CU82" s="32">
        <f t="shared" si="147"/>
        <v>106667.4604777013</v>
      </c>
      <c r="CV82" s="32">
        <f t="shared" si="148"/>
        <v>107041.44947729626</v>
      </c>
      <c r="CW82" s="32">
        <f t="shared" si="149"/>
        <v>107416.74906661367</v>
      </c>
      <c r="CX82" s="32">
        <f t="shared" si="150"/>
        <v>107793.36356333731</v>
      </c>
      <c r="CY82" s="32">
        <f t="shared" si="151"/>
        <v>108171.29721927244</v>
      </c>
      <c r="CZ82" s="32">
        <f t="shared" si="152"/>
        <v>108550.55420679942</v>
      </c>
      <c r="DA82" s="32">
        <f t="shared" si="153"/>
        <v>108931.13860524414</v>
      </c>
      <c r="DB82" s="32">
        <f t="shared" si="154"/>
        <v>109313.05438748207</v>
      </c>
      <c r="DC82" s="32">
        <f t="shared" si="155"/>
        <v>109696.30540706932</v>
      </c>
      <c r="DD82" s="32">
        <f t="shared" si="156"/>
        <v>110080.89538616633</v>
      </c>
      <c r="DE82" s="32">
        <f t="shared" si="157"/>
        <v>110466.82790447779</v>
      </c>
      <c r="DF82" s="32">
        <f t="shared" si="158"/>
        <v>110854.10638939201</v>
      </c>
      <c r="DG82" s="32">
        <f t="shared" si="159"/>
        <v>111242.73410745893</v>
      </c>
      <c r="DH82" s="32">
        <f t="shared" si="160"/>
        <v>111632.71415730035</v>
      </c>
      <c r="DI82" s="32">
        <f t="shared" si="161"/>
        <v>112024.04946400972</v>
      </c>
      <c r="DJ82" s="32">
        <f t="shared" si="162"/>
        <v>112416.74277505763</v>
      </c>
      <c r="DK82" s="32">
        <f t="shared" si="163"/>
        <v>112810.79665768998</v>
      </c>
      <c r="DL82" s="32">
        <f t="shared" si="164"/>
        <v>113206.21349777581</v>
      </c>
      <c r="DM82" s="32">
        <f t="shared" si="165"/>
        <v>113602.99550004196</v>
      </c>
      <c r="DN82" s="32">
        <f t="shared" si="166"/>
        <v>114001.14468961034</v>
      </c>
      <c r="DO82" s="32">
        <f t="shared" si="167"/>
        <v>114400.66291474308</v>
      </c>
      <c r="DP82" s="32">
        <f t="shared" si="168"/>
        <v>114801.55185069007</v>
      </c>
      <c r="DQ82" s="32">
        <f t="shared" si="169"/>
        <v>115203.81300452759</v>
      </c>
      <c r="DR82" s="32">
        <f t="shared" si="170"/>
        <v>115607.44772087505</v>
      </c>
      <c r="DT82" s="48">
        <f t="shared" si="171"/>
        <v>68</v>
      </c>
      <c r="DU82" s="48">
        <f t="shared" si="172"/>
        <v>67</v>
      </c>
      <c r="DV82" s="32">
        <f ca="1">INDEX('3)tpx males'!BD$57:BD$107,MATCH(DT82,'3)tpx males'!$BB$57:$BB$107,0))*INDEX('3)tpx females'!BD$57:BD$107,MATCH(DU82,'3)tpx females'!$BB$57:$BB$107,0))</f>
        <v>8.7448854764853672E-5</v>
      </c>
      <c r="DW82" s="32">
        <f t="shared" ca="1" si="173"/>
        <v>-9.1341030080226489</v>
      </c>
      <c r="DX82" s="32">
        <f t="shared" ca="1" si="177"/>
        <v>0.99991255114523514</v>
      </c>
      <c r="DZ82" s="32">
        <f t="shared" ca="1" si="174"/>
        <v>-113539.14925415044</v>
      </c>
      <c r="EA82" s="32">
        <f t="shared" ca="1" si="175"/>
        <v>9088.3473244525521</v>
      </c>
      <c r="EB82" s="32">
        <f t="shared" ca="1" si="178"/>
        <v>0.79476556522859765</v>
      </c>
      <c r="EC82" s="32">
        <f ca="1">EA82*'3) Value'!AN94</f>
        <v>0</v>
      </c>
      <c r="EE82" s="32">
        <f ca="1">IF(AND('3) Value'!AB94="Alive",'3) Value'!AE94="Alive"),'3) Value'!AM94+'3) 2016 cases'!DZ82,0)</f>
        <v>31.022373737127054</v>
      </c>
      <c r="EF82" s="32">
        <f>IF(OR(AND('3) Value'!AB94="Deceased",'3) Value'!AE94="Alive"),(AND('3) Value'!AB94="Alive",'3) Value'!AE94="Deceased"))),1,0)</f>
        <v>0</v>
      </c>
      <c r="EG82" s="32">
        <f>IF(EF82=1,'3) Value'!AM94+'3) 2016 cases'!DZ82,0)</f>
        <v>0</v>
      </c>
    </row>
    <row r="83" spans="3:137" x14ac:dyDescent="0.25">
      <c r="C83" s="32" t="s">
        <v>11</v>
      </c>
      <c r="D83" s="32" t="s">
        <v>12</v>
      </c>
      <c r="E83" s="49">
        <v>14698</v>
      </c>
      <c r="F83" s="32" t="s">
        <v>13</v>
      </c>
      <c r="G83" s="32" t="s">
        <v>14</v>
      </c>
      <c r="H83" s="49">
        <v>13508</v>
      </c>
      <c r="I83" s="32" t="s">
        <v>13</v>
      </c>
      <c r="J83" s="32" t="s">
        <v>18</v>
      </c>
      <c r="K83" s="52">
        <v>645000</v>
      </c>
      <c r="L83" s="52">
        <v>7.35</v>
      </c>
      <c r="M83" s="52">
        <v>269436</v>
      </c>
      <c r="O83" s="48">
        <f t="shared" si="179"/>
        <v>76</v>
      </c>
      <c r="P83" s="32">
        <f t="shared" si="180"/>
        <v>80</v>
      </c>
      <c r="Q83" s="32">
        <f>INDEX('2b)Working'!$I$61:$P$61,MATCH($J83,'2b)Working'!$I$60:$P$60,0))</f>
        <v>7.7575433563764035E-2</v>
      </c>
      <c r="R83" s="32">
        <f>INDEX('2b)Working'!$I$62:$P$62,MATCH($J83,'2b)Working'!$I$60:$P$60,0))</f>
        <v>6.6180282905141802E-2</v>
      </c>
      <c r="T83" s="9">
        <f t="shared" ca="1" si="176"/>
        <v>283260.96968949871</v>
      </c>
      <c r="U83" s="10"/>
      <c r="V83" s="32">
        <f ca="1">IFERROR(($K83*EXP(V$69*($Q83+0.5*($R83)^2))*_xlfn.NORM.DIST((LN(($M83*EXP($L83/100*V$69))/($K83))-$Q83*V$69)/($R83*SQRT(V$69))-$R83*SQRT(V$69),0,1,TRUE)+$M83*EXP($L83/100*V$69)*(1-_xlfn.NORM.DIST((LN(($M83*EXP($L83/100*V$69))/($K83))-$Q83*V$69)/($R83*SQRT(V$69)),0,1,TRUE)))*EXP(-0.07*V$69)*(INDEX('3)tpx females'!BD$57:BD$107,MATCH('3) 2016 cases'!$P83,'3)tpx females'!$BB$57:$BB$107,0))+INDEX('3)tpx males'!BD$57:BD$107,MATCH($O83,'3)tpx males'!$BB$57:$BB$107,0))-(INDEX('3)tpx males'!BC$110:BC$160,MATCH($O83,'3)tpx males'!$BB$110:$BB$160,0))*INDEX('3)tpx females'!BC$111:BC$161,MATCH('3) 2016 cases'!$P83,'3)tpx females'!$BB$111:$BB$161,0))*(1-(EXP(-INDEX('3)tpx males'!BD$4:BD$54,MATCH($O83,'3)tpx males'!$BB$4:$BB$54,0)))*EXP(-INDEX('3)tpx females'!BD$3:BD$53,MATCH('3) 2016 cases'!$P83,'3)tpx females'!$BB$3:$BB$53,0))))))),0)</f>
        <v>265.58678638361812</v>
      </c>
      <c r="W83" s="32">
        <f ca="1">IFERROR(($K83*EXP(W$69*($Q83+0.5*($R83)^2))*_xlfn.NORM.DIST((LN(($M83*EXP($L83/100*W$69))/($K83))-$Q83*W$69)/($R83*SQRT(W$69))-$R83*SQRT(W$69),0,1,TRUE)+$M83*EXP($L83/100*W$69)*(1-_xlfn.NORM.DIST((LN(($M83*EXP($L83/100*W$69))/($K83))-$Q83*W$69)/($R83*SQRT(W$69)),0,1,TRUE)))*EXP(-0.07*W$69)*(INDEX('3)tpx females'!BE$57:BE$107,MATCH('3) 2016 cases'!$P83,'3)tpx females'!$BB$57:$BB$107,0))+INDEX('3)tpx males'!BE$57:BE$107,MATCH($O83,'3)tpx males'!$BB$57:$BB$107,0))-(INDEX('3)tpx males'!BD$110:BD$160,MATCH($O83,'3)tpx males'!$BB$110:$BB$160,0))*INDEX('3)tpx females'!BD$111:BD$161,MATCH('3) 2016 cases'!$P83,'3)tpx females'!$BB$111:$BB$161,0))*(1-(EXP(-INDEX('3)tpx males'!BE$4:BE$54,MATCH($O83,'3)tpx males'!$BB$4:$BB$54,0)))*EXP(-INDEX('3)tpx females'!BE$3:BE$53,MATCH('3) 2016 cases'!$P83,'3)tpx females'!$BB$3:$BB$53,0))))))),0)</f>
        <v>895.16672244498511</v>
      </c>
      <c r="X83" s="32">
        <f ca="1">IFERROR(($K83*EXP(X$69*($Q83+0.5*($R83)^2))*_xlfn.NORM.DIST((LN(($M83*EXP($L83/100*X$69))/($K83))-$Q83*X$69)/($R83*SQRT(X$69))-$R83*SQRT(X$69),0,1,TRUE)+$M83*EXP($L83/100*X$69)*(1-_xlfn.NORM.DIST((LN(($M83*EXP($L83/100*X$69))/($K83))-$Q83*X$69)/($R83*SQRT(X$69)),0,1,TRUE)))*EXP(-0.07*X$69)*(INDEX('3)tpx females'!BF$57:BF$107,MATCH('3) 2016 cases'!$P83,'3)tpx females'!$BB$57:$BB$107,0))+INDEX('3)tpx males'!BF$57:BF$107,MATCH($O83,'3)tpx males'!$BB$57:$BB$107,0))-(INDEX('3)tpx males'!BE$110:BE$160,MATCH($O83,'3)tpx males'!$BB$110:$BB$160,0))*INDEX('3)tpx females'!BE$111:BE$161,MATCH('3) 2016 cases'!$P83,'3)tpx females'!$BB$111:$BB$161,0))*(1-(EXP(-INDEX('3)tpx males'!BF$4:BF$54,MATCH($O83,'3)tpx males'!$BB$4:$BB$54,0)))*EXP(-INDEX('3)tpx females'!BF$3:BF$53,MATCH('3) 2016 cases'!$P83,'3)tpx females'!$BB$3:$BB$53,0))))))),0)</f>
        <v>1667.428993293971</v>
      </c>
      <c r="Y83" s="32">
        <f ca="1">IFERROR(($K83*EXP(Y$69*($Q83+0.5*($R83)^2))*_xlfn.NORM.DIST((LN(($M83*EXP($L83/100*Y$69))/($K83))-$Q83*Y$69)/($R83*SQRT(Y$69))-$R83*SQRT(Y$69),0,1,TRUE)+$M83*EXP($L83/100*Y$69)*(1-_xlfn.NORM.DIST((LN(($M83*EXP($L83/100*Y$69))/($K83))-$Q83*Y$69)/($R83*SQRT(Y$69)),0,1,TRUE)))*EXP(-0.07*Y$69)*(INDEX('3)tpx females'!BG$57:BG$107,MATCH('3) 2016 cases'!$P83,'3)tpx females'!$BB$57:$BB$107,0))+INDEX('3)tpx males'!BG$57:BG$107,MATCH($O83,'3)tpx males'!$BB$57:$BB$107,0))-(INDEX('3)tpx males'!BF$110:BF$160,MATCH($O83,'3)tpx males'!$BB$110:$BB$160,0))*INDEX('3)tpx females'!BF$111:BF$161,MATCH('3) 2016 cases'!$P83,'3)tpx females'!$BB$111:$BB$161,0))*(1-(EXP(-INDEX('3)tpx males'!BG$4:BG$54,MATCH($O83,'3)tpx males'!$BB$4:$BB$54,0)))*EXP(-INDEX('3)tpx females'!BG$3:BG$53,MATCH('3) 2016 cases'!$P83,'3)tpx females'!$BB$3:$BB$53,0))))))),0)</f>
        <v>2715.0273457234043</v>
      </c>
      <c r="Z83" s="32">
        <f ca="1">IFERROR(($K83*EXP(Z$69*($Q83+0.5*($R83)^2))*_xlfn.NORM.DIST((LN(($M83*EXP($L83/100*Z$69))/($K83))-$Q83*Z$69)/($R83*SQRT(Z$69))-$R83*SQRT(Z$69),0,1,TRUE)+$M83*EXP($L83/100*Z$69)*(1-_xlfn.NORM.DIST((LN(($M83*EXP($L83/100*Z$69))/($K83))-$Q83*Z$69)/($R83*SQRT(Z$69)),0,1,TRUE)))*EXP(-0.07*Z$69)*(INDEX('3)tpx females'!BH$57:BH$107,MATCH('3) 2016 cases'!$P83,'3)tpx females'!$BB$57:$BB$107,0))+INDEX('3)tpx males'!BH$57:BH$107,MATCH($O83,'3)tpx males'!$BB$57:$BB$107,0))-(INDEX('3)tpx males'!BG$110:BG$160,MATCH($O83,'3)tpx males'!$BB$110:$BB$160,0))*INDEX('3)tpx females'!BG$111:BG$161,MATCH('3) 2016 cases'!$P83,'3)tpx females'!$BB$111:$BB$161,0))*(1-(EXP(-INDEX('3)tpx males'!BH$4:BH$54,MATCH($O83,'3)tpx males'!$BB$4:$BB$54,0)))*EXP(-INDEX('3)tpx females'!BH$3:BH$53,MATCH('3) 2016 cases'!$P83,'3)tpx females'!$BB$3:$BB$53,0))))))),0)</f>
        <v>3781.1382800216165</v>
      </c>
      <c r="AA83" s="32">
        <f ca="1">IFERROR(($K83*EXP(AA$69*($Q83+0.5*($R83)^2))*_xlfn.NORM.DIST((LN(($M83*EXP($L83/100*AA$69))/($K83))-$Q83*AA$69)/($R83*SQRT(AA$69))-$R83*SQRT(AA$69),0,1,TRUE)+$M83*EXP($L83/100*AA$69)*(1-_xlfn.NORM.DIST((LN(($M83*EXP($L83/100*AA$69))/($K83))-$Q83*AA$69)/($R83*SQRT(AA$69)),0,1,TRUE)))*EXP(-0.07*AA$69)*(INDEX('3)tpx females'!BI$57:BI$107,MATCH('3) 2016 cases'!$P83,'3)tpx females'!$BB$57:$BB$107,0))+INDEX('3)tpx males'!BI$57:BI$107,MATCH($O83,'3)tpx males'!$BB$57:$BB$107,0))-(INDEX('3)tpx males'!BH$110:BH$160,MATCH($O83,'3)tpx males'!$BB$110:$BB$160,0))*INDEX('3)tpx females'!BH$111:BH$161,MATCH('3) 2016 cases'!$P83,'3)tpx females'!$BB$111:$BB$161,0))*(1-(EXP(-INDEX('3)tpx males'!BI$4:BI$54,MATCH($O83,'3)tpx males'!$BB$4:$BB$54,0)))*EXP(-INDEX('3)tpx females'!BI$3:BI$53,MATCH('3) 2016 cases'!$P83,'3)tpx females'!$BB$3:$BB$53,0))))))),0)</f>
        <v>5294.1454091162122</v>
      </c>
      <c r="AB83" s="32">
        <f ca="1">IFERROR(($K83*EXP(AB$69*($Q83+0.5*($R83)^2))*_xlfn.NORM.DIST((LN(($M83*EXP($L83/100*AB$69))/($K83))-$Q83*AB$69)/($R83*SQRT(AB$69))-$R83*SQRT(AB$69),0,1,TRUE)+$M83*EXP($L83/100*AB$69)*(1-_xlfn.NORM.DIST((LN(($M83*EXP($L83/100*AB$69))/($K83))-$Q83*AB$69)/($R83*SQRT(AB$69)),0,1,TRUE)))*EXP(-0.07*AB$69)*(INDEX('3)tpx females'!BJ$57:BJ$107,MATCH('3) 2016 cases'!$P83,'3)tpx females'!$BB$57:$BB$107,0))+INDEX('3)tpx males'!BJ$57:BJ$107,MATCH($O83,'3)tpx males'!$BB$57:$BB$107,0))-(INDEX('3)tpx males'!BI$110:BI$160,MATCH($O83,'3)tpx males'!$BB$110:$BB$160,0))*INDEX('3)tpx females'!BI$111:BI$161,MATCH('3) 2016 cases'!$P83,'3)tpx females'!$BB$111:$BB$161,0))*(1-(EXP(-INDEX('3)tpx males'!BJ$4:BJ$54,MATCH($O83,'3)tpx males'!$BB$4:$BB$54,0)))*EXP(-INDEX('3)tpx females'!BJ$3:BJ$53,MATCH('3) 2016 cases'!$P83,'3)tpx females'!$BB$3:$BB$53,0))))))),0)</f>
        <v>7109.5174306904846</v>
      </c>
      <c r="AC83" s="32">
        <f ca="1">IFERROR(($K83*EXP(AC$69*($Q83+0.5*($R83)^2))*_xlfn.NORM.DIST((LN(($M83*EXP($L83/100*AC$69))/($K83))-$Q83*AC$69)/($R83*SQRT(AC$69))-$R83*SQRT(AC$69),0,1,TRUE)+$M83*EXP($L83/100*AC$69)*(1-_xlfn.NORM.DIST((LN(($M83*EXP($L83/100*AC$69))/($K83))-$Q83*AC$69)/($R83*SQRT(AC$69)),0,1,TRUE)))*EXP(-0.07*AC$69)*(INDEX('3)tpx females'!BK$57:BK$107,MATCH('3) 2016 cases'!$P83,'3)tpx females'!$BB$57:$BB$107,0))+INDEX('3)tpx males'!BK$57:BK$107,MATCH($O83,'3)tpx males'!$BB$57:$BB$107,0))-(INDEX('3)tpx males'!BJ$110:BJ$160,MATCH($O83,'3)tpx males'!$BB$110:$BB$160,0))*INDEX('3)tpx females'!BJ$111:BJ$161,MATCH('3) 2016 cases'!$P83,'3)tpx females'!$BB$111:$BB$161,0))*(1-(EXP(-INDEX('3)tpx males'!BK$4:BK$54,MATCH($O83,'3)tpx males'!$BB$4:$BB$54,0)))*EXP(-INDEX('3)tpx females'!BK$3:BK$53,MATCH('3) 2016 cases'!$P83,'3)tpx females'!$BB$3:$BB$53,0))))))),0)</f>
        <v>9092.0273182985238</v>
      </c>
      <c r="AD83" s="32">
        <f ca="1">IFERROR(($K83*EXP(AD$69*($Q83+0.5*($R83)^2))*_xlfn.NORM.DIST((LN(($M83*EXP($L83/100*AD$69))/($K83))-$Q83*AD$69)/($R83*SQRT(AD$69))-$R83*SQRT(AD$69),0,1,TRUE)+$M83*EXP($L83/100*AD$69)*(1-_xlfn.NORM.DIST((LN(($M83*EXP($L83/100*AD$69))/($K83))-$Q83*AD$69)/($R83*SQRT(AD$69)),0,1,TRUE)))*EXP(-0.07*AD$69)*(INDEX('3)tpx females'!BL$57:BL$107,MATCH('3) 2016 cases'!$P83,'3)tpx females'!$BB$57:$BB$107,0))+INDEX('3)tpx males'!BL$57:BL$107,MATCH($O83,'3)tpx males'!$BB$57:$BB$107,0))-(INDEX('3)tpx males'!BK$110:BK$160,MATCH($O83,'3)tpx males'!$BB$110:$BB$160,0))*INDEX('3)tpx females'!BK$111:BK$161,MATCH('3) 2016 cases'!$P83,'3)tpx females'!$BB$111:$BB$161,0))*(1-(EXP(-INDEX('3)tpx males'!BL$4:BL$54,MATCH($O83,'3)tpx males'!$BB$4:$BB$54,0)))*EXP(-INDEX('3)tpx females'!BL$3:BL$53,MATCH('3) 2016 cases'!$P83,'3)tpx females'!$BB$3:$BB$53,0))))))),0)</f>
        <v>11156.243458833736</v>
      </c>
      <c r="AE83" s="32">
        <f ca="1">IFERROR(($K83*EXP(AE$69*($Q83+0.5*($R83)^2))*_xlfn.NORM.DIST((LN(($M83*EXP($L83/100*AE$69))/($K83))-$Q83*AE$69)/($R83*SQRT(AE$69))-$R83*SQRT(AE$69),0,1,TRUE)+$M83*EXP($L83/100*AE$69)*(1-_xlfn.NORM.DIST((LN(($M83*EXP($L83/100*AE$69))/($K83))-$Q83*AE$69)/($R83*SQRT(AE$69)),0,1,TRUE)))*EXP(-0.07*AE$69)*(INDEX('3)tpx females'!BM$57:BM$107,MATCH('3) 2016 cases'!$P83,'3)tpx females'!$BB$57:$BB$107,0))+INDEX('3)tpx males'!BM$57:BM$107,MATCH($O83,'3)tpx males'!$BB$57:$BB$107,0))-(INDEX('3)tpx males'!BL$110:BL$160,MATCH($O83,'3)tpx males'!$BB$110:$BB$160,0))*INDEX('3)tpx females'!BL$111:BL$161,MATCH('3) 2016 cases'!$P83,'3)tpx females'!$BB$111:$BB$161,0))*(1-(EXP(-INDEX('3)tpx males'!BM$4:BM$54,MATCH($O83,'3)tpx males'!$BB$4:$BB$54,0)))*EXP(-INDEX('3)tpx females'!BM$3:BM$53,MATCH('3) 2016 cases'!$P83,'3)tpx females'!$BB$3:$BB$53,0))))))),0)</f>
        <v>13576.417511953972</v>
      </c>
      <c r="AF83" s="32">
        <f ca="1">IFERROR(($K83*EXP(AF$69*($Q83+0.5*($R83)^2))*_xlfn.NORM.DIST((LN(($M83*EXP($L83/100*AF$69))/($K83))-$Q83*AF$69)/($R83*SQRT(AF$69))-$R83*SQRT(AF$69),0,1,TRUE)+$M83*EXP($L83/100*AF$69)*(1-_xlfn.NORM.DIST((LN(($M83*EXP($L83/100*AF$69))/($K83))-$Q83*AF$69)/($R83*SQRT(AF$69)),0,1,TRUE)))*EXP(-0.07*AF$69)*(INDEX('3)tpx females'!BN$57:BN$107,MATCH('3) 2016 cases'!$P83,'3)tpx females'!$BB$57:$BB$107,0))+INDEX('3)tpx males'!BN$57:BN$107,MATCH($O83,'3)tpx males'!$BB$57:$BB$107,0))-(INDEX('3)tpx males'!BM$110:BM$160,MATCH($O83,'3)tpx males'!$BB$110:$BB$160,0))*INDEX('3)tpx females'!BM$111:BM$161,MATCH('3) 2016 cases'!$P83,'3)tpx females'!$BB$111:$BB$161,0))*(1-(EXP(-INDEX('3)tpx males'!BN$4:BN$54,MATCH($O83,'3)tpx males'!$BB$4:$BB$54,0)))*EXP(-INDEX('3)tpx females'!BN$3:BN$53,MATCH('3) 2016 cases'!$P83,'3)tpx females'!$BB$3:$BB$53,0))))))),0)</f>
        <v>16472.22573245332</v>
      </c>
      <c r="AG83" s="32">
        <f ca="1">IFERROR(($K83*EXP(AG$69*($Q83+0.5*($R83)^2))*_xlfn.NORM.DIST((LN(($M83*EXP($L83/100*AG$69))/($K83))-$Q83*AG$69)/($R83*SQRT(AG$69))-$R83*SQRT(AG$69),0,1,TRUE)+$M83*EXP($L83/100*AG$69)*(1-_xlfn.NORM.DIST((LN(($M83*EXP($L83/100*AG$69))/($K83))-$Q83*AG$69)/($R83*SQRT(AG$69)),0,1,TRUE)))*EXP(-0.07*AG$69)*(INDEX('3)tpx females'!BO$57:BO$107,MATCH('3) 2016 cases'!$P83,'3)tpx females'!$BB$57:$BB$107,0))+INDEX('3)tpx males'!BO$57:BO$107,MATCH($O83,'3)tpx males'!$BB$57:$BB$107,0))-(INDEX('3)tpx males'!BN$110:BN$160,MATCH($O83,'3)tpx males'!$BB$110:$BB$160,0))*INDEX('3)tpx females'!BN$111:BN$161,MATCH('3) 2016 cases'!$P83,'3)tpx females'!$BB$111:$BB$161,0))*(1-(EXP(-INDEX('3)tpx males'!BO$4:BO$54,MATCH($O83,'3)tpx males'!$BB$4:$BB$54,0)))*EXP(-INDEX('3)tpx females'!BO$3:BO$53,MATCH('3) 2016 cases'!$P83,'3)tpx females'!$BB$3:$BB$53,0))))))),0)</f>
        <v>17491.288419198085</v>
      </c>
      <c r="AH83" s="32">
        <f ca="1">IFERROR(($K83*EXP(AH$69*($Q83+0.5*($R83)^2))*_xlfn.NORM.DIST((LN(($M83*EXP($L83/100*AH$69))/($K83))-$Q83*AH$69)/($R83*SQRT(AH$69))-$R83*SQRT(AH$69),0,1,TRUE)+$M83*EXP($L83/100*AH$69)*(1-_xlfn.NORM.DIST((LN(($M83*EXP($L83/100*AH$69))/($K83))-$Q83*AH$69)/($R83*SQRT(AH$69)),0,1,TRUE)))*EXP(-0.07*AH$69)*(INDEX('3)tpx females'!BP$57:BP$107,MATCH('3) 2016 cases'!$P83,'3)tpx females'!$BB$57:$BB$107,0))+INDEX('3)tpx males'!BP$57:BP$107,MATCH($O83,'3)tpx males'!$BB$57:$BB$107,0))-(INDEX('3)tpx males'!BO$110:BO$160,MATCH($O83,'3)tpx males'!$BB$110:$BB$160,0))*INDEX('3)tpx females'!BO$111:BO$161,MATCH('3) 2016 cases'!$P83,'3)tpx females'!$BB$111:$BB$161,0))*(1-(EXP(-INDEX('3)tpx males'!BP$4:BP$54,MATCH($O83,'3)tpx males'!$BB$4:$BB$54,0)))*EXP(-INDEX('3)tpx females'!BP$3:BP$53,MATCH('3) 2016 cases'!$P83,'3)tpx females'!$BB$3:$BB$53,0))))))),0)</f>
        <v>19295.755558799094</v>
      </c>
      <c r="AI83" s="32">
        <f ca="1">IFERROR(($K83*EXP(AI$69*($Q83+0.5*($R83)^2))*_xlfn.NORM.DIST((LN(($M83*EXP($L83/100*AI$69))/($K83))-$Q83*AI$69)/($R83*SQRT(AI$69))-$R83*SQRT(AI$69),0,1,TRUE)+$M83*EXP($L83/100*AI$69)*(1-_xlfn.NORM.DIST((LN(($M83*EXP($L83/100*AI$69))/($K83))-$Q83*AI$69)/($R83*SQRT(AI$69)),0,1,TRUE)))*EXP(-0.07*AI$69)*(INDEX('3)tpx females'!BQ$57:BQ$107,MATCH('3) 2016 cases'!$P83,'3)tpx females'!$BB$57:$BB$107,0))+INDEX('3)tpx males'!BQ$57:BQ$107,MATCH($O83,'3)tpx males'!$BB$57:$BB$107,0))-(INDEX('3)tpx males'!BP$110:BP$160,MATCH($O83,'3)tpx males'!$BB$110:$BB$160,0))*INDEX('3)tpx females'!BP$111:BP$161,MATCH('3) 2016 cases'!$P83,'3)tpx females'!$BB$111:$BB$161,0))*(1-(EXP(-INDEX('3)tpx males'!BQ$4:BQ$54,MATCH($O83,'3)tpx males'!$BB$4:$BB$54,0)))*EXP(-INDEX('3)tpx females'!BQ$3:BQ$53,MATCH('3) 2016 cases'!$P83,'3)tpx females'!$BB$3:$BB$53,0))))))),0)</f>
        <v>21156.306057048416</v>
      </c>
      <c r="AJ83" s="32">
        <f ca="1">IFERROR(($K83*EXP(AJ$69*($Q83+0.5*($R83)^2))*_xlfn.NORM.DIST((LN(($M83*EXP($L83/100*AJ$69))/($K83))-$Q83*AJ$69)/($R83*SQRT(AJ$69))-$R83*SQRT(AJ$69),0,1,TRUE)+$M83*EXP($L83/100*AJ$69)*(1-_xlfn.NORM.DIST((LN(($M83*EXP($L83/100*AJ$69))/($K83))-$Q83*AJ$69)/($R83*SQRT(AJ$69)),0,1,TRUE)))*EXP(-0.07*AJ$69)*(INDEX('3)tpx females'!BR$57:BR$107,MATCH('3) 2016 cases'!$P83,'3)tpx females'!$BB$57:$BB$107,0))+INDEX('3)tpx males'!BR$57:BR$107,MATCH($O83,'3)tpx males'!$BB$57:$BB$107,0))-(INDEX('3)tpx males'!BQ$110:BQ$160,MATCH($O83,'3)tpx males'!$BB$110:$BB$160,0))*INDEX('3)tpx females'!BQ$111:BQ$161,MATCH('3) 2016 cases'!$P83,'3)tpx females'!$BB$111:$BB$161,0))*(1-(EXP(-INDEX('3)tpx males'!BR$4:BR$54,MATCH($O83,'3)tpx males'!$BB$4:$BB$54,0)))*EXP(-INDEX('3)tpx females'!BR$3:BR$53,MATCH('3) 2016 cases'!$P83,'3)tpx females'!$BB$3:$BB$53,0))))))),0)</f>
        <v>21789.520036529346</v>
      </c>
      <c r="AK83" s="32">
        <f ca="1">IFERROR(($K83*EXP(AK$69*($Q83+0.5*($R83)^2))*_xlfn.NORM.DIST((LN(($M83*EXP($L83/100*AK$69))/($K83))-$Q83*AK$69)/($R83*SQRT(AK$69))-$R83*SQRT(AK$69),0,1,TRUE)+$M83*EXP($L83/100*AK$69)*(1-_xlfn.NORM.DIST((LN(($M83*EXP($L83/100*AK$69))/($K83))-$Q83*AK$69)/($R83*SQRT(AK$69)),0,1,TRUE)))*EXP(-0.07*AK$69)*(INDEX('3)tpx females'!BS$57:BS$107,MATCH('3) 2016 cases'!$P83,'3)tpx females'!$BB$57:$BB$107,0))+INDEX('3)tpx males'!BS$57:BS$107,MATCH($O83,'3)tpx males'!$BB$57:$BB$107,0))-(INDEX('3)tpx males'!BR$110:BR$160,MATCH($O83,'3)tpx males'!$BB$110:$BB$160,0))*INDEX('3)tpx females'!BR$111:BR$161,MATCH('3) 2016 cases'!$P83,'3)tpx females'!$BB$111:$BB$161,0))*(1-(EXP(-INDEX('3)tpx males'!BS$4:BS$54,MATCH($O83,'3)tpx males'!$BB$4:$BB$54,0)))*EXP(-INDEX('3)tpx females'!BS$3:BS$53,MATCH('3) 2016 cases'!$P83,'3)tpx females'!$BB$3:$BB$53,0))))))),0)</f>
        <v>21730.82186316351</v>
      </c>
      <c r="AL83" s="32">
        <f ca="1">IFERROR(($K83*EXP(AL$69*($Q83+0.5*($R83)^2))*_xlfn.NORM.DIST((LN(($M83*EXP($L83/100*AL$69))/($K83))-$Q83*AL$69)/($R83*SQRT(AL$69))-$R83*SQRT(AL$69),0,1,TRUE)+$M83*EXP($L83/100*AL$69)*(1-_xlfn.NORM.DIST((LN(($M83*EXP($L83/100*AL$69))/($K83))-$Q83*AL$69)/($R83*SQRT(AL$69)),0,1,TRUE)))*EXP(-0.07*AL$69)*(INDEX('3)tpx females'!BT$57:BT$107,MATCH('3) 2016 cases'!$P83,'3)tpx females'!$BB$57:$BB$107,0))+INDEX('3)tpx males'!BT$57:BT$107,MATCH($O83,'3)tpx males'!$BB$57:$BB$107,0))-(INDEX('3)tpx males'!BS$110:BS$160,MATCH($O83,'3)tpx males'!$BB$110:$BB$160,0))*INDEX('3)tpx females'!BS$111:BS$161,MATCH('3) 2016 cases'!$P83,'3)tpx females'!$BB$111:$BB$161,0))*(1-(EXP(-INDEX('3)tpx males'!BT$4:BT$54,MATCH($O83,'3)tpx males'!$BB$4:$BB$54,0)))*EXP(-INDEX('3)tpx females'!BT$3:BT$53,MATCH('3) 2016 cases'!$P83,'3)tpx females'!$BB$3:$BB$53,0))))))),0)</f>
        <v>19921.832667658589</v>
      </c>
      <c r="AM83" s="32">
        <f ca="1">IFERROR(($K83*EXP(AM$69*($Q83+0.5*($R83)^2))*_xlfn.NORM.DIST((LN(($M83*EXP($L83/100*AM$69))/($K83))-$Q83*AM$69)/($R83*SQRT(AM$69))-$R83*SQRT(AM$69),0,1,TRUE)+$M83*EXP($L83/100*AM$69)*(1-_xlfn.NORM.DIST((LN(($M83*EXP($L83/100*AM$69))/($K83))-$Q83*AM$69)/($R83*SQRT(AM$69)),0,1,TRUE)))*EXP(-0.07*AM$69)*(INDEX('3)tpx females'!BU$57:BU$107,MATCH('3) 2016 cases'!$P83,'3)tpx females'!$BB$57:$BB$107,0))+INDEX('3)tpx males'!BU$57:BU$107,MATCH($O83,'3)tpx males'!$BB$57:$BB$107,0))-(INDEX('3)tpx males'!BT$110:BT$160,MATCH($O83,'3)tpx males'!$BB$110:$BB$160,0))*INDEX('3)tpx females'!BT$111:BT$161,MATCH('3) 2016 cases'!$P83,'3)tpx females'!$BB$111:$BB$161,0))*(1-(EXP(-INDEX('3)tpx males'!BU$4:BU$54,MATCH($O83,'3)tpx males'!$BB$4:$BB$54,0)))*EXP(-INDEX('3)tpx females'!BU$3:BU$53,MATCH('3) 2016 cases'!$P83,'3)tpx females'!$BB$3:$BB$53,0))))))),0)</f>
        <v>18877.410516739885</v>
      </c>
      <c r="AN83" s="32">
        <f ca="1">IFERROR(($K83*EXP(AN$69*($Q83+0.5*($R83)^2))*_xlfn.NORM.DIST((LN(($M83*EXP($L83/100*AN$69))/($K83))-$Q83*AN$69)/($R83*SQRT(AN$69))-$R83*SQRT(AN$69),0,1,TRUE)+$M83*EXP($L83/100*AN$69)*(1-_xlfn.NORM.DIST((LN(($M83*EXP($L83/100*AN$69))/($K83))-$Q83*AN$69)/($R83*SQRT(AN$69)),0,1,TRUE)))*EXP(-0.07*AN$69)*(INDEX('3)tpx females'!BV$57:BV$107,MATCH('3) 2016 cases'!$P83,'3)tpx females'!$BB$57:$BB$107,0))+INDEX('3)tpx males'!BV$57:BV$107,MATCH($O83,'3)tpx males'!$BB$57:$BB$107,0))-(INDEX('3)tpx males'!BU$110:BU$160,MATCH($O83,'3)tpx males'!$BB$110:$BB$160,0))*INDEX('3)tpx females'!BU$111:BU$161,MATCH('3) 2016 cases'!$P83,'3)tpx females'!$BB$111:$BB$161,0))*(1-(EXP(-INDEX('3)tpx males'!BV$4:BV$54,MATCH($O83,'3)tpx males'!$BB$4:$BB$54,0)))*EXP(-INDEX('3)tpx females'!BV$3:BV$53,MATCH('3) 2016 cases'!$P83,'3)tpx females'!$BB$3:$BB$53,0))))))),0)</f>
        <v>17144.352482410162</v>
      </c>
      <c r="AO83" s="32">
        <f ca="1">IFERROR(($K83*EXP(AO$69*($Q83+0.5*($R83)^2))*_xlfn.NORM.DIST((LN(($M83*EXP($L83/100*AO$69))/($K83))-$Q83*AO$69)/($R83*SQRT(AO$69))-$R83*SQRT(AO$69),0,1,TRUE)+$M83*EXP($L83/100*AO$69)*(1-_xlfn.NORM.DIST((LN(($M83*EXP($L83/100*AO$69))/($K83))-$Q83*AO$69)/($R83*SQRT(AO$69)),0,1,TRUE)))*EXP(-0.07*AO$69)*(INDEX('3)tpx females'!BW$57:BW$107,MATCH('3) 2016 cases'!$P83,'3)tpx females'!$BB$57:$BB$107,0))+INDEX('3)tpx males'!BW$57:BW$107,MATCH($O83,'3)tpx males'!$BB$57:$BB$107,0))-(INDEX('3)tpx males'!BV$110:BV$160,MATCH($O83,'3)tpx males'!$BB$110:$BB$160,0))*INDEX('3)tpx females'!BV$111:BV$161,MATCH('3) 2016 cases'!$P83,'3)tpx females'!$BB$111:$BB$161,0))*(1-(EXP(-INDEX('3)tpx males'!BW$4:BW$54,MATCH($O83,'3)tpx males'!$BB$4:$BB$54,0)))*EXP(-INDEX('3)tpx females'!BW$3:BW$53,MATCH('3) 2016 cases'!$P83,'3)tpx females'!$BB$3:$BB$53,0))))))),0)</f>
        <v>14233.326094052039</v>
      </c>
      <c r="AP83" s="32">
        <f ca="1">IFERROR(($K83*EXP(AP$69*($Q83+0.5*($R83)^2))*_xlfn.NORM.DIST((LN(($M83*EXP($L83/100*AP$69))/($K83))-$Q83*AP$69)/($R83*SQRT(AP$69))-$R83*SQRT(AP$69),0,1,TRUE)+$M83*EXP($L83/100*AP$69)*(1-_xlfn.NORM.DIST((LN(($M83*EXP($L83/100*AP$69))/($K83))-$Q83*AP$69)/($R83*SQRT(AP$69)),0,1,TRUE)))*EXP(-0.07*AP$69)*(INDEX('3)tpx females'!BX$57:BX$107,MATCH('3) 2016 cases'!$P83,'3)tpx females'!$BB$57:$BB$107,0))+INDEX('3)tpx males'!BX$57:BX$107,MATCH($O83,'3)tpx males'!$BB$57:$BB$107,0))-(INDEX('3)tpx males'!BW$110:BW$160,MATCH($O83,'3)tpx males'!$BB$110:$BB$160,0))*INDEX('3)tpx females'!BW$111:BW$161,MATCH('3) 2016 cases'!$P83,'3)tpx females'!$BB$111:$BB$161,0))*(1-(EXP(-INDEX('3)tpx males'!BX$4:BX$54,MATCH($O83,'3)tpx males'!$BB$4:$BB$54,0)))*EXP(-INDEX('3)tpx females'!BX$3:BX$53,MATCH('3) 2016 cases'!$P83,'3)tpx females'!$BB$3:$BB$53,0))))))),0)</f>
        <v>11528.051677341144</v>
      </c>
      <c r="AQ83" s="32">
        <f ca="1">IFERROR(($K83*EXP(AQ$69*($Q83+0.5*($R83)^2))*_xlfn.NORM.DIST((LN(($M83*EXP($L83/100*AQ$69))/($K83))-$Q83*AQ$69)/($R83*SQRT(AQ$69))-$R83*SQRT(AQ$69),0,1,TRUE)+$M83*EXP($L83/100*AQ$69)*(1-_xlfn.NORM.DIST((LN(($M83*EXP($L83/100*AQ$69))/($K83))-$Q83*AQ$69)/($R83*SQRT(AQ$69)),0,1,TRUE)))*EXP(-0.07*AQ$69)*(INDEX('3)tpx females'!BY$57:BY$107,MATCH('3) 2016 cases'!$P83,'3)tpx females'!$BB$57:$BB$107,0))+INDEX('3)tpx males'!BY$57:BY$107,MATCH($O83,'3)tpx males'!$BB$57:$BB$107,0))-(INDEX('3)tpx males'!BX$110:BX$160,MATCH($O83,'3)tpx males'!$BB$110:$BB$160,0))*INDEX('3)tpx females'!BX$111:BX$161,MATCH('3) 2016 cases'!$P83,'3)tpx females'!$BB$111:$BB$161,0))*(1-(EXP(-INDEX('3)tpx males'!BY$4:BY$54,MATCH($O83,'3)tpx males'!$BB$4:$BB$54,0)))*EXP(-INDEX('3)tpx females'!BY$3:BY$53,MATCH('3) 2016 cases'!$P83,'3)tpx females'!$BB$3:$BB$53,0))))))),0)</f>
        <v>8920.3403064632093</v>
      </c>
      <c r="AR83" s="32">
        <f ca="1">IFERROR(($K83*EXP(AR$69*($Q83+0.5*($R83)^2))*_xlfn.NORM.DIST((LN(($M83*EXP($L83/100*AR$69))/($K83))-$Q83*AR$69)/($R83*SQRT(AR$69))-$R83*SQRT(AR$69),0,1,TRUE)+$M83*EXP($L83/100*AR$69)*(1-_xlfn.NORM.DIST((LN(($M83*EXP($L83/100*AR$69))/($K83))-$Q83*AR$69)/($R83*SQRT(AR$69)),0,1,TRUE)))*EXP(-0.07*AR$69)*(INDEX('3)tpx females'!BZ$57:BZ$107,MATCH('3) 2016 cases'!$P83,'3)tpx females'!$BB$57:$BB$107,0))+INDEX('3)tpx males'!BZ$57:BZ$107,MATCH($O83,'3)tpx males'!$BB$57:$BB$107,0))-(INDEX('3)tpx males'!BY$110:BY$160,MATCH($O83,'3)tpx males'!$BB$110:$BB$160,0))*INDEX('3)tpx females'!BY$111:BY$161,MATCH('3) 2016 cases'!$P83,'3)tpx females'!$BB$111:$BB$161,0))*(1-(EXP(-INDEX('3)tpx males'!BZ$4:BZ$54,MATCH($O83,'3)tpx males'!$BB$4:$BB$54,0)))*EXP(-INDEX('3)tpx females'!BZ$3:BZ$53,MATCH('3) 2016 cases'!$P83,'3)tpx females'!$BB$3:$BB$53,0))))))),0)</f>
        <v>6581.8634901550113</v>
      </c>
      <c r="AS83" s="32">
        <f ca="1">IFERROR(($K83*EXP(AS$69*($Q83+0.5*($R83)^2))*_xlfn.NORM.DIST((LN(($M83*EXP($L83/100*AS$69))/($K83))-$Q83*AS$69)/($R83*SQRT(AS$69))-$R83*SQRT(AS$69),0,1,TRUE)+$M83*EXP($L83/100*AS$69)*(1-_xlfn.NORM.DIST((LN(($M83*EXP($L83/100*AS$69))/($K83))-$Q83*AS$69)/($R83*SQRT(AS$69)),0,1,TRUE)))*EXP(-0.07*AS$69)*(INDEX('3)tpx females'!CA$57:CA$107,MATCH('3) 2016 cases'!$P83,'3)tpx females'!$BB$57:$BB$107,0))+INDEX('3)tpx males'!CA$57:CA$107,MATCH($O83,'3)tpx males'!$BB$57:$BB$107,0))-(INDEX('3)tpx males'!BZ$110:BZ$160,MATCH($O83,'3)tpx males'!$BB$110:$BB$160,0))*INDEX('3)tpx females'!BZ$111:BZ$161,MATCH('3) 2016 cases'!$P83,'3)tpx females'!$BB$111:$BB$161,0))*(1-(EXP(-INDEX('3)tpx males'!CA$4:CA$54,MATCH($O83,'3)tpx males'!$BB$4:$BB$54,0)))*EXP(-INDEX('3)tpx females'!CA$3:CA$53,MATCH('3) 2016 cases'!$P83,'3)tpx females'!$BB$3:$BB$53,0))))))),0)</f>
        <v>4667.8995500362207</v>
      </c>
      <c r="AT83" s="32">
        <f ca="1">IFERROR(($K83*EXP(AT$69*($Q83+0.5*($R83)^2))*_xlfn.NORM.DIST((LN(($M83*EXP($L83/100*AT$69))/($K83))-$Q83*AT$69)/($R83*SQRT(AT$69))-$R83*SQRT(AT$69),0,1,TRUE)+$M83*EXP($L83/100*AT$69)*(1-_xlfn.NORM.DIST((LN(($M83*EXP($L83/100*AT$69))/($K83))-$Q83*AT$69)/($R83*SQRT(AT$69)),0,1,TRUE)))*EXP(-0.07*AT$69)*(INDEX('3)tpx females'!CB$57:CB$107,MATCH('3) 2016 cases'!$P83,'3)tpx females'!$BB$57:$BB$107,0))+INDEX('3)tpx males'!CB$57:CB$107,MATCH($O83,'3)tpx males'!$BB$57:$BB$107,0))-(INDEX('3)tpx males'!CA$110:CA$160,MATCH($O83,'3)tpx males'!$BB$110:$BB$160,0))*INDEX('3)tpx females'!CA$111:CA$161,MATCH('3) 2016 cases'!$P83,'3)tpx females'!$BB$111:$BB$161,0))*(1-(EXP(-INDEX('3)tpx males'!CB$4:CB$54,MATCH($O83,'3)tpx males'!$BB$4:$BB$54,0)))*EXP(-INDEX('3)tpx females'!CB$3:CB$53,MATCH('3) 2016 cases'!$P83,'3)tpx females'!$BB$3:$BB$53,0))))))),0)</f>
        <v>3126.6323604928143</v>
      </c>
      <c r="AU83" s="32">
        <f ca="1">IFERROR(($K83*EXP(AU$69*($Q83+0.5*($R83)^2))*_xlfn.NORM.DIST((LN(($M83*EXP($L83/100*AU$69))/($K83))-$Q83*AU$69)/($R83*SQRT(AU$69))-$R83*SQRT(AU$69),0,1,TRUE)+$M83*EXP($L83/100*AU$69)*(1-_xlfn.NORM.DIST((LN(($M83*EXP($L83/100*AU$69))/($K83))-$Q83*AU$69)/($R83*SQRT(AU$69)),0,1,TRUE)))*EXP(-0.07*AU$69)*(INDEX('3)tpx females'!CC$57:CC$107,MATCH('3) 2016 cases'!$P83,'3)tpx females'!$BB$57:$BB$107,0))+INDEX('3)tpx males'!CC$57:CC$107,MATCH($O83,'3)tpx males'!$BB$57:$BB$107,0))-(INDEX('3)tpx males'!CB$110:CB$160,MATCH($O83,'3)tpx males'!$BB$110:$BB$160,0))*INDEX('3)tpx females'!CB$111:CB$161,MATCH('3) 2016 cases'!$P83,'3)tpx females'!$BB$111:$BB$161,0))*(1-(EXP(-INDEX('3)tpx males'!CC$4:CC$54,MATCH($O83,'3)tpx males'!$BB$4:$BB$54,0)))*EXP(-INDEX('3)tpx females'!CC$3:CC$53,MATCH('3) 2016 cases'!$P83,'3)tpx females'!$BB$3:$BB$53,0))))))),0)</f>
        <v>2027.551640794795</v>
      </c>
      <c r="AV83" s="32">
        <f ca="1">IFERROR(($K83*EXP(AV$69*($Q83+0.5*($R83)^2))*_xlfn.NORM.DIST((LN(($M83*EXP($L83/100*AV$69))/($K83))-$Q83*AV$69)/($R83*SQRT(AV$69))-$R83*SQRT(AV$69),0,1,TRUE)+$M83*EXP($L83/100*AV$69)*(1-_xlfn.NORM.DIST((LN(($M83*EXP($L83/100*AV$69))/($K83))-$Q83*AV$69)/($R83*SQRT(AV$69)),0,1,TRUE)))*EXP(-0.07*AV$69)*(INDEX('3)tpx females'!CD$57:CD$107,MATCH('3) 2016 cases'!$P83,'3)tpx females'!$BB$57:$BB$107,0))+INDEX('3)tpx males'!CD$57:CD$107,MATCH($O83,'3)tpx males'!$BB$57:$BB$107,0))-(INDEX('3)tpx males'!CC$110:CC$160,MATCH($O83,'3)tpx males'!$BB$110:$BB$160,0))*INDEX('3)tpx females'!CC$111:CC$161,MATCH('3) 2016 cases'!$P83,'3)tpx females'!$BB$111:$BB$161,0))*(1-(EXP(-INDEX('3)tpx males'!CD$4:CD$54,MATCH($O83,'3)tpx males'!$BB$4:$BB$54,0)))*EXP(-INDEX('3)tpx females'!CD$3:CD$53,MATCH('3) 2016 cases'!$P83,'3)tpx females'!$BB$3:$BB$53,0))))))),0)</f>
        <v>1252.8712677675173</v>
      </c>
      <c r="AW83" s="32">
        <f ca="1">IFERROR(($K83*EXP(AW$69*($Q83+0.5*($R83)^2))*_xlfn.NORM.DIST((LN(($M83*EXP($L83/100*AW$69))/($K83))-$Q83*AW$69)/($R83*SQRT(AW$69))-$R83*SQRT(AW$69),0,1,TRUE)+$M83*EXP($L83/100*AW$69)*(1-_xlfn.NORM.DIST((LN(($M83*EXP($L83/100*AW$69))/($K83))-$Q83*AW$69)/($R83*SQRT(AW$69)),0,1,TRUE)))*EXP(-0.07*AW$69)*(INDEX('3)tpx females'!CE$57:CE$107,MATCH('3) 2016 cases'!$P83,'3)tpx females'!$BB$57:$BB$107,0))+INDEX('3)tpx males'!CE$57:CE$107,MATCH($O83,'3)tpx males'!$BB$57:$BB$107,0))-(INDEX('3)tpx males'!CD$110:CD$160,MATCH($O83,'3)tpx males'!$BB$110:$BB$160,0))*INDEX('3)tpx females'!CD$111:CD$161,MATCH('3) 2016 cases'!$P83,'3)tpx females'!$BB$111:$BB$161,0))*(1-(EXP(-INDEX('3)tpx males'!CE$4:CE$54,MATCH($O83,'3)tpx males'!$BB$4:$BB$54,0)))*EXP(-INDEX('3)tpx females'!CE$3:CE$53,MATCH('3) 2016 cases'!$P83,'3)tpx females'!$BB$3:$BB$53,0))))))),0)</f>
        <v>734.57164039477311</v>
      </c>
      <c r="AX83" s="32">
        <f ca="1">IFERROR(($K83*EXP(AX$69*($Q83+0.5*($R83)^2))*_xlfn.NORM.DIST((LN(($M83*EXP($L83/100*AX$69))/($K83))-$Q83*AX$69)/($R83*SQRT(AX$69))-$R83*SQRT(AX$69),0,1,TRUE)+$M83*EXP($L83/100*AX$69)*(1-_xlfn.NORM.DIST((LN(($M83*EXP($L83/100*AX$69))/($K83))-$Q83*AX$69)/($R83*SQRT(AX$69)),0,1,TRUE)))*EXP(-0.07*AX$69)*(INDEX('3)tpx females'!CF$57:CF$107,MATCH('3) 2016 cases'!$P83,'3)tpx females'!$BB$57:$BB$107,0))+INDEX('3)tpx males'!CF$57:CF$107,MATCH($O83,'3)tpx males'!$BB$57:$BB$107,0))-(INDEX('3)tpx males'!CE$110:CE$160,MATCH($O83,'3)tpx males'!$BB$110:$BB$160,0))*INDEX('3)tpx females'!CE$111:CE$161,MATCH('3) 2016 cases'!$P83,'3)tpx females'!$BB$111:$BB$161,0))*(1-(EXP(-INDEX('3)tpx males'!CF$4:CF$54,MATCH($O83,'3)tpx males'!$BB$4:$BB$54,0)))*EXP(-INDEX('3)tpx females'!CF$3:CF$53,MATCH('3) 2016 cases'!$P83,'3)tpx females'!$BB$3:$BB$53,0))))))),0)</f>
        <v>429.23908882027246</v>
      </c>
      <c r="AY83" s="32">
        <f ca="1">IFERROR(($K83*EXP(AY$69*($Q83+0.5*($R83)^2))*_xlfn.NORM.DIST((LN(($M83*EXP($L83/100*AY$69))/($K83))-$Q83*AY$69)/($R83*SQRT(AY$69))-$R83*SQRT(AY$69),0,1,TRUE)+$M83*EXP($L83/100*AY$69)*(1-_xlfn.NORM.DIST((LN(($M83*EXP($L83/100*AY$69))/($K83))-$Q83*AY$69)/($R83*SQRT(AY$69)),0,1,TRUE)))*EXP(-0.07*AY$69)*(INDEX('3)tpx females'!CG$57:CG$107,MATCH('3) 2016 cases'!$P83,'3)tpx females'!$BB$57:$BB$107,0))+INDEX('3)tpx males'!CG$57:CG$107,MATCH($O83,'3)tpx males'!$BB$57:$BB$107,0))-(INDEX('3)tpx males'!CF$110:CF$160,MATCH($O83,'3)tpx males'!$BB$110:$BB$160,0))*INDEX('3)tpx females'!CF$111:CF$161,MATCH('3) 2016 cases'!$P83,'3)tpx females'!$BB$111:$BB$161,0))*(1-(EXP(-INDEX('3)tpx males'!CG$4:CG$54,MATCH($O83,'3)tpx males'!$BB$4:$BB$54,0)))*EXP(-INDEX('3)tpx females'!CG$3:CG$53,MATCH('3) 2016 cases'!$P83,'3)tpx females'!$BB$3:$BB$53,0))))))),0)</f>
        <v>224.91919331776174</v>
      </c>
      <c r="AZ83" s="32">
        <f ca="1">IFERROR(($K83*EXP(AZ$69*($Q83+0.5*($R83)^2))*_xlfn.NORM.DIST((LN(($M83*EXP($L83/100*AZ$69))/($K83))-$Q83*AZ$69)/($R83*SQRT(AZ$69))-$R83*SQRT(AZ$69),0,1,TRUE)+$M83*EXP($L83/100*AZ$69)*(1-_xlfn.NORM.DIST((LN(($M83*EXP($L83/100*AZ$69))/($K83))-$Q83*AZ$69)/($R83*SQRT(AZ$69)),0,1,TRUE)))*EXP(-0.07*AZ$69)*(INDEX('3)tpx females'!CH$57:CH$107,MATCH('3) 2016 cases'!$P83,'3)tpx females'!$BB$57:$BB$107,0))+INDEX('3)tpx males'!CH$57:CH$107,MATCH($O83,'3)tpx males'!$BB$57:$BB$107,0))-(INDEX('3)tpx males'!CG$110:CG$160,MATCH($O83,'3)tpx males'!$BB$110:$BB$160,0))*INDEX('3)tpx females'!CG$111:CG$161,MATCH('3) 2016 cases'!$P83,'3)tpx females'!$BB$111:$BB$161,0))*(1-(EXP(-INDEX('3)tpx males'!CH$4:CH$54,MATCH($O83,'3)tpx males'!$BB$4:$BB$54,0)))*EXP(-INDEX('3)tpx females'!CH$3:CH$53,MATCH('3) 2016 cases'!$P83,'3)tpx females'!$BB$3:$BB$53,0))))))),0)</f>
        <v>101.49078910220445</v>
      </c>
      <c r="BA83" s="32">
        <f ca="1">IFERROR(($K83*EXP(BA$69*($Q83+0.5*($R83)^2))*_xlfn.NORM.DIST((LN(($M83*EXP($L83/100*BA$69))/($K83))-$Q83*BA$69)/($R83*SQRT(BA$69))-$R83*SQRT(BA$69),0,1,TRUE)+$M83*EXP($L83/100*BA$69)*(1-_xlfn.NORM.DIST((LN(($M83*EXP($L83/100*BA$69))/($K83))-$Q83*BA$69)/($R83*SQRT(BA$69)),0,1,TRUE)))*EXP(-0.07*BA$69)*(INDEX('3)tpx females'!CI$57:CI$107,MATCH('3) 2016 cases'!$P83,'3)tpx females'!$BB$57:$BB$107,0))+INDEX('3)tpx males'!CI$57:CI$107,MATCH($O83,'3)tpx males'!$BB$57:$BB$107,0))-(INDEX('3)tpx males'!CH$110:CH$160,MATCH($O83,'3)tpx males'!$BB$110:$BB$160,0))*INDEX('3)tpx females'!CH$111:CH$161,MATCH('3) 2016 cases'!$P83,'3)tpx females'!$BB$111:$BB$161,0))*(1-(EXP(-INDEX('3)tpx males'!CI$4:CI$54,MATCH($O83,'3)tpx males'!$BB$4:$BB$54,0)))*EXP(-INDEX('3)tpx females'!CI$3:CI$53,MATCH('3) 2016 cases'!$P83,'3)tpx females'!$BB$3:$BB$53,0))))))),0)</f>
        <v>0</v>
      </c>
      <c r="BB83" s="32">
        <f ca="1">IFERROR(($K83*EXP(BB$69*($Q83+0.5*($R83)^2))*_xlfn.NORM.DIST((LN(($M83*EXP($L83/100*BB$69))/($K83))-$Q83*BB$69)/($R83*SQRT(BB$69))-$R83*SQRT(BB$69),0,1,TRUE)+$M83*EXP($L83/100*BB$69)*(1-_xlfn.NORM.DIST((LN(($M83*EXP($L83/100*BB$69))/($K83))-$Q83*BB$69)/($R83*SQRT(BB$69)),0,1,TRUE)))*EXP(-0.07*BB$69)*(INDEX('3)tpx females'!CJ$57:CJ$107,MATCH('3) 2016 cases'!$P83,'3)tpx females'!$BB$57:$BB$107,0))+INDEX('3)tpx males'!CJ$57:CJ$107,MATCH($O83,'3)tpx males'!$BB$57:$BB$107,0))-(INDEX('3)tpx males'!CI$110:CI$160,MATCH($O83,'3)tpx males'!$BB$110:$BB$160,0))*INDEX('3)tpx females'!CI$111:CI$161,MATCH('3) 2016 cases'!$P83,'3)tpx females'!$BB$111:$BB$161,0))*(1-(EXP(-INDEX('3)tpx males'!CJ$4:CJ$54,MATCH($O83,'3)tpx males'!$BB$4:$BB$54,0)))*EXP(-INDEX('3)tpx females'!CJ$3:CJ$53,MATCH('3) 2016 cases'!$P83,'3)tpx females'!$BB$3:$BB$53,0))))))),0)</f>
        <v>0</v>
      </c>
      <c r="BC83" s="32">
        <f ca="1">IFERROR(($K83*EXP(BC$69*($Q83+0.5*($R83)^2))*_xlfn.NORM.DIST((LN(($M83*EXP($L83/100*BC$69))/($K83))-$Q83*BC$69)/($R83*SQRT(BC$69))-$R83*SQRT(BC$69),0,1,TRUE)+$M83*EXP($L83/100*BC$69)*(1-_xlfn.NORM.DIST((LN(($M83*EXP($L83/100*BC$69))/($K83))-$Q83*BC$69)/($R83*SQRT(BC$69)),0,1,TRUE)))*EXP(-0.07*BC$69)*(INDEX('3)tpx females'!CK$57:CK$107,MATCH('3) 2016 cases'!$P83,'3)tpx females'!$BB$57:$BB$107,0))+INDEX('3)tpx males'!CK$57:CK$107,MATCH($O83,'3)tpx males'!$BB$57:$BB$107,0))-(INDEX('3)tpx males'!CJ$110:CJ$160,MATCH($O83,'3)tpx males'!$BB$110:$BB$160,0))*INDEX('3)tpx females'!CJ$111:CJ$161,MATCH('3) 2016 cases'!$P83,'3)tpx females'!$BB$111:$BB$161,0))*(1-(EXP(-INDEX('3)tpx males'!CK$4:CK$54,MATCH($O83,'3)tpx males'!$BB$4:$BB$54,0)))*EXP(-INDEX('3)tpx females'!CK$3:CK$53,MATCH('3) 2016 cases'!$P83,'3)tpx females'!$BB$3:$BB$53,0))))))),0)</f>
        <v>0</v>
      </c>
      <c r="BD83" s="32">
        <f ca="1">IFERROR(($K83*EXP(BD$69*($Q83+0.5*($R83)^2))*_xlfn.NORM.DIST((LN(($M83*EXP($L83/100*BD$69))/($K83))-$Q83*BD$69)/($R83*SQRT(BD$69))-$R83*SQRT(BD$69),0,1,TRUE)+$M83*EXP($L83/100*BD$69)*(1-_xlfn.NORM.DIST((LN(($M83*EXP($L83/100*BD$69))/($K83))-$Q83*BD$69)/($R83*SQRT(BD$69)),0,1,TRUE)))*EXP(-0.07*BD$69)*(INDEX('3)tpx females'!CL$57:CL$107,MATCH('3) 2016 cases'!$P83,'3)tpx females'!$BB$57:$BB$107,0))+INDEX('3)tpx males'!CL$57:CL$107,MATCH($O83,'3)tpx males'!$BB$57:$BB$107,0))-(INDEX('3)tpx males'!CK$110:CK$160,MATCH($O83,'3)tpx males'!$BB$110:$BB$160,0))*INDEX('3)tpx females'!CK$111:CK$161,MATCH('3) 2016 cases'!$P83,'3)tpx females'!$BB$111:$BB$161,0))*(1-(EXP(-INDEX('3)tpx males'!CL$4:CL$54,MATCH($O83,'3)tpx males'!$BB$4:$BB$54,0)))*EXP(-INDEX('3)tpx females'!CL$3:CL$53,MATCH('3) 2016 cases'!$P83,'3)tpx females'!$BB$3:$BB$53,0))))))),0)</f>
        <v>0</v>
      </c>
      <c r="BE83" s="32">
        <f ca="1">IFERROR(($K83*EXP(BE$69*($Q83+0.5*($R83)^2))*_xlfn.NORM.DIST((LN(($M83*EXP($L83/100*BE$69))/($K83))-$Q83*BE$69)/($R83*SQRT(BE$69))-$R83*SQRT(BE$69),0,1,TRUE)+$M83*EXP($L83/100*BE$69)*(1-_xlfn.NORM.DIST((LN(($M83*EXP($L83/100*BE$69))/($K83))-$Q83*BE$69)/($R83*SQRT(BE$69)),0,1,TRUE)))*EXP(-0.07*BE$69)*(INDEX('3)tpx females'!CM$57:CM$107,MATCH('3) 2016 cases'!$P83,'3)tpx females'!$BB$57:$BB$107,0))+INDEX('3)tpx males'!CM$57:CM$107,MATCH($O83,'3)tpx males'!$BB$57:$BB$107,0))-(INDEX('3)tpx males'!CL$110:CL$160,MATCH($O83,'3)tpx males'!$BB$110:$BB$160,0))*INDEX('3)tpx females'!CL$111:CL$161,MATCH('3) 2016 cases'!$P83,'3)tpx females'!$BB$111:$BB$161,0))*(1-(EXP(-INDEX('3)tpx males'!CM$4:CM$54,MATCH($O83,'3)tpx males'!$BB$4:$BB$54,0)))*EXP(-INDEX('3)tpx females'!CM$3:CM$53,MATCH('3) 2016 cases'!$P83,'3)tpx females'!$BB$3:$BB$53,0))))))),0)</f>
        <v>0</v>
      </c>
      <c r="BF83" s="32">
        <f ca="1">IFERROR(($K83*EXP(BF$69*($Q83+0.5*($R83)^2))*_xlfn.NORM.DIST((LN(($M83*EXP($L83/100*BF$69))/($K83))-$Q83*BF$69)/($R83*SQRT(BF$69))-$R83*SQRT(BF$69),0,1,TRUE)+$M83*EXP($L83/100*BF$69)*(1-_xlfn.NORM.DIST((LN(($M83*EXP($L83/100*BF$69))/($K83))-$Q83*BF$69)/($R83*SQRT(BF$69)),0,1,TRUE)))*EXP(-0.07*BF$69)*(INDEX('3)tpx females'!CN$57:CN$107,MATCH('3) 2016 cases'!$P83,'3)tpx females'!$BB$57:$BB$107,0))+INDEX('3)tpx males'!CN$57:CN$107,MATCH($O83,'3)tpx males'!$BB$57:$BB$107,0))-(INDEX('3)tpx males'!CM$110:CM$160,MATCH($O83,'3)tpx males'!$BB$110:$BB$160,0))*INDEX('3)tpx females'!CM$111:CM$161,MATCH('3) 2016 cases'!$P83,'3)tpx females'!$BB$111:$BB$161,0))*(1-(EXP(-INDEX('3)tpx males'!CN$4:CN$54,MATCH($O83,'3)tpx males'!$BB$4:$BB$54,0)))*EXP(-INDEX('3)tpx females'!CN$3:CN$53,MATCH('3) 2016 cases'!$P83,'3)tpx females'!$BB$3:$BB$53,0))))))),0)</f>
        <v>0</v>
      </c>
      <c r="BG83" s="32">
        <f ca="1">IFERROR(($K83*EXP(BG$69*($Q83+0.5*($R83)^2))*_xlfn.NORM.DIST((LN(($M83*EXP($L83/100*BG$69))/($K83))-$Q83*BG$69)/($R83*SQRT(BG$69))-$R83*SQRT(BG$69),0,1,TRUE)+$M83*EXP($L83/100*BG$69)*(1-_xlfn.NORM.DIST((LN(($M83*EXP($L83/100*BG$69))/($K83))-$Q83*BG$69)/($R83*SQRT(BG$69)),0,1,TRUE)))*EXP(-0.07*BG$69)*(INDEX('3)tpx females'!CO$57:CO$107,MATCH('3) 2016 cases'!$P83,'3)tpx females'!$BB$57:$BB$107,0))+INDEX('3)tpx males'!CO$57:CO$107,MATCH($O83,'3)tpx males'!$BB$57:$BB$107,0))-(INDEX('3)tpx males'!CN$110:CN$160,MATCH($O83,'3)tpx males'!$BB$110:$BB$160,0))*INDEX('3)tpx females'!CN$111:CN$161,MATCH('3) 2016 cases'!$P83,'3)tpx females'!$BB$111:$BB$161,0))*(1-(EXP(-INDEX('3)tpx males'!CO$4:CO$54,MATCH($O83,'3)tpx males'!$BB$4:$BB$54,0)))*EXP(-INDEX('3)tpx females'!CO$3:CO$53,MATCH('3) 2016 cases'!$P83,'3)tpx females'!$BB$3:$BB$53,0))))))),0)</f>
        <v>0</v>
      </c>
      <c r="BH83" s="32">
        <f ca="1">IFERROR(($K83*EXP(BH$69*($Q83+0.5*($R83)^2))*_xlfn.NORM.DIST((LN(($M83*EXP($L83/100*BH$69))/($K83))-$Q83*BH$69)/($R83*SQRT(BH$69))-$R83*SQRT(BH$69),0,1,TRUE)+$M83*EXP($L83/100*BH$69)*(1-_xlfn.NORM.DIST((LN(($M83*EXP($L83/100*BH$69))/($K83))-$Q83*BH$69)/($R83*SQRT(BH$69)),0,1,TRUE)))*EXP(-0.07*BH$69)*(INDEX('3)tpx females'!CP$57:CP$107,MATCH('3) 2016 cases'!$P83,'3)tpx females'!$BB$57:$BB$107,0))+INDEX('3)tpx males'!CP$57:CP$107,MATCH($O83,'3)tpx males'!$BB$57:$BB$107,0))-(INDEX('3)tpx males'!CO$110:CO$160,MATCH($O83,'3)tpx males'!$BB$110:$BB$160,0))*INDEX('3)tpx females'!CO$111:CO$161,MATCH('3) 2016 cases'!$P83,'3)tpx females'!$BB$111:$BB$161,0))*(1-(EXP(-INDEX('3)tpx males'!CP$4:CP$54,MATCH($O83,'3)tpx males'!$BB$4:$BB$54,0)))*EXP(-INDEX('3)tpx females'!CP$3:CP$53,MATCH('3) 2016 cases'!$P83,'3)tpx females'!$BB$3:$BB$53,0))))))),0)</f>
        <v>0</v>
      </c>
      <c r="BI83" s="32">
        <f ca="1">IFERROR(($K83*EXP(BI$69*($Q83+0.5*($R83)^2))*_xlfn.NORM.DIST((LN(($M83*EXP($L83/100*BI$69))/($K83))-$Q83*BI$69)/($R83*SQRT(BI$69))-$R83*SQRT(BI$69),0,1,TRUE)+$M83*EXP($L83/100*BI$69)*(1-_xlfn.NORM.DIST((LN(($M83*EXP($L83/100*BI$69))/($K83))-$Q83*BI$69)/($R83*SQRT(BI$69)),0,1,TRUE)))*EXP(-0.07*BI$69)*(INDEX('3)tpx females'!CQ$57:CQ$107,MATCH('3) 2016 cases'!$P83,'3)tpx females'!$BB$57:$BB$107,0))+INDEX('3)tpx males'!CQ$57:CQ$107,MATCH($O83,'3)tpx males'!$BB$57:$BB$107,0))-(INDEX('3)tpx males'!CP$110:CP$160,MATCH($O83,'3)tpx males'!$BB$110:$BB$160,0))*INDEX('3)tpx females'!CP$111:CP$161,MATCH('3) 2016 cases'!$P83,'3)tpx females'!$BB$111:$BB$161,0))*(1-(EXP(-INDEX('3)tpx males'!CQ$4:CQ$54,MATCH($O83,'3)tpx males'!$BB$4:$BB$54,0)))*EXP(-INDEX('3)tpx females'!CQ$3:CQ$53,MATCH('3) 2016 cases'!$P83,'3)tpx females'!$BB$3:$BB$53,0))))))),0)</f>
        <v>0</v>
      </c>
      <c r="BJ83" s="32">
        <f ca="1">IFERROR(($K83*EXP(BJ$69*($Q83+0.5*($R83)^2))*_xlfn.NORM.DIST((LN(($M83*EXP($L83/100*BJ$69))/($K83))-$Q83*BJ$69)/($R83*SQRT(BJ$69))-$R83*SQRT(BJ$69),0,1,TRUE)+$M83*EXP($L83/100*BJ$69)*(1-_xlfn.NORM.DIST((LN(($M83*EXP($L83/100*BJ$69))/($K83))-$Q83*BJ$69)/($R83*SQRT(BJ$69)),0,1,TRUE)))*EXP(-0.07*BJ$69)*(INDEX('3)tpx females'!CR$57:CR$107,MATCH('3) 2016 cases'!$P83,'3)tpx females'!$BB$57:$BB$107,0))+INDEX('3)tpx males'!CR$57:CR$107,MATCH($O83,'3)tpx males'!$BB$57:$BB$107,0))-(INDEX('3)tpx males'!CQ$110:CQ$160,MATCH($O83,'3)tpx males'!$BB$110:$BB$160,0))*INDEX('3)tpx females'!CQ$111:CQ$161,MATCH('3) 2016 cases'!$P83,'3)tpx females'!$BB$111:$BB$161,0))*(1-(EXP(-INDEX('3)tpx males'!CR$4:CR$54,MATCH($O83,'3)tpx males'!$BB$4:$BB$54,0)))*EXP(-INDEX('3)tpx females'!CR$3:CR$53,MATCH('3) 2016 cases'!$P83,'3)tpx females'!$BB$3:$BB$53,0))))))),0)</f>
        <v>0</v>
      </c>
      <c r="BK83" s="32">
        <f ca="1">IFERROR(($K83*EXP(BK$69*($Q83+0.5*($R83)^2))*_xlfn.NORM.DIST((LN(($M83*EXP($L83/100*BK$69))/($K83))-$Q83*BK$69)/($R83*SQRT(BK$69))-$R83*SQRT(BK$69),0,1,TRUE)+$M83*EXP($L83/100*BK$69)*(1-_xlfn.NORM.DIST((LN(($M83*EXP($L83/100*BK$69))/($K83))-$Q83*BK$69)/($R83*SQRT(BK$69)),0,1,TRUE)))*EXP(-0.07*BK$69)*(INDEX('3)tpx females'!CS$57:CS$107,MATCH('3) 2016 cases'!$P83,'3)tpx females'!$BB$57:$BB$107,0))+INDEX('3)tpx males'!CS$57:CS$107,MATCH($O83,'3)tpx males'!$BB$57:$BB$107,0))-(INDEX('3)tpx males'!CR$110:CR$160,MATCH($O83,'3)tpx males'!$BB$110:$BB$160,0))*INDEX('3)tpx females'!CR$111:CR$161,MATCH('3) 2016 cases'!$P83,'3)tpx females'!$BB$111:$BB$161,0))*(1-(EXP(-INDEX('3)tpx males'!CS$4:CS$54,MATCH($O83,'3)tpx males'!$BB$4:$BB$54,0)))*EXP(-INDEX('3)tpx females'!CS$3:CS$53,MATCH('3) 2016 cases'!$P83,'3)tpx females'!$BB$3:$BB$53,0))))))),0)</f>
        <v>0</v>
      </c>
      <c r="BL83" s="32">
        <f ca="1">IFERROR(($K83*EXP(BL$69*($Q83+0.5*($R83)^2))*_xlfn.NORM.DIST((LN(($M83*EXP($L83/100*BL$69))/($K83))-$Q83*BL$69)/($R83*SQRT(BL$69))-$R83*SQRT(BL$69),0,1,TRUE)+$M83*EXP($L83/100*BL$69)*(1-_xlfn.NORM.DIST((LN(($M83*EXP($L83/100*BL$69))/($K83))-$Q83*BL$69)/($R83*SQRT(BL$69)),0,1,TRUE)))*EXP(-0.07*BL$69)*(INDEX('3)tpx females'!CT$57:CT$107,MATCH('3) 2016 cases'!$P83,'3)tpx females'!$BB$57:$BB$107,0))+INDEX('3)tpx males'!CT$57:CT$107,MATCH($O83,'3)tpx males'!$BB$57:$BB$107,0))-(INDEX('3)tpx males'!CS$110:CS$160,MATCH($O83,'3)tpx males'!$BB$110:$BB$160,0))*INDEX('3)tpx females'!CS$111:CS$161,MATCH('3) 2016 cases'!$P83,'3)tpx females'!$BB$111:$BB$161,0))*(1-(EXP(-INDEX('3)tpx males'!CT$4:CT$54,MATCH($O83,'3)tpx males'!$BB$4:$BB$54,0)))*EXP(-INDEX('3)tpx females'!CT$3:CT$53,MATCH('3) 2016 cases'!$P83,'3)tpx females'!$BB$3:$BB$53,0))))))),0)</f>
        <v>0</v>
      </c>
      <c r="BM83" s="32">
        <f ca="1">IFERROR(($K83*EXP(BM$69*($Q83+0.5*($R83)^2))*_xlfn.NORM.DIST((LN(($M83*EXP($L83/100*BM$69))/($K83))-$Q83*BM$69)/($R83*SQRT(BM$69))-$R83*SQRT(BM$69),0,1,TRUE)+$M83*EXP($L83/100*BM$69)*(1-_xlfn.NORM.DIST((LN(($M83*EXP($L83/100*BM$69))/($K83))-$Q83*BM$69)/($R83*SQRT(BM$69)),0,1,TRUE)))*EXP(-0.07*BM$69)*(INDEX('3)tpx females'!CU$57:CU$107,MATCH('3) 2016 cases'!$P83,'3)tpx females'!$BB$57:$BB$107,0))+INDEX('3)tpx males'!CU$57:CU$107,MATCH($O83,'3)tpx males'!$BB$57:$BB$107,0))-(INDEX('3)tpx males'!CT$110:CT$160,MATCH($O83,'3)tpx males'!$BB$110:$BB$160,0))*INDEX('3)tpx females'!CT$111:CT$161,MATCH('3) 2016 cases'!$P83,'3)tpx females'!$BB$111:$BB$161,0))*(1-(EXP(-INDEX('3)tpx males'!CU$4:CU$54,MATCH($O83,'3)tpx males'!$BB$4:$BB$54,0)))*EXP(-INDEX('3)tpx females'!CU$3:CU$53,MATCH('3) 2016 cases'!$P83,'3)tpx females'!$BB$3:$BB$53,0))))))),0)</f>
        <v>0</v>
      </c>
      <c r="BN83" s="32">
        <f ca="1">IFERROR(($K83*EXP(BN$69*($Q83+0.5*($R83)^2))*_xlfn.NORM.DIST((LN(($M83*EXP($L83/100*BN$69))/($K83))-$Q83*BN$69)/($R83*SQRT(BN$69))-$R83*SQRT(BN$69),0,1,TRUE)+$M83*EXP($L83/100*BN$69)*(1-_xlfn.NORM.DIST((LN(($M83*EXP($L83/100*BN$69))/($K83))-$Q83*BN$69)/($R83*SQRT(BN$69)),0,1,TRUE)))*EXP(-0.07*BN$69)*(INDEX('3)tpx females'!CV$57:CV$107,MATCH('3) 2016 cases'!$P83,'3)tpx females'!$BB$57:$BB$107,0))+INDEX('3)tpx males'!CV$57:CV$107,MATCH($O83,'3)tpx males'!$BB$57:$BB$107,0))-(INDEX('3)tpx males'!CU$110:CU$160,MATCH($O83,'3)tpx males'!$BB$110:$BB$160,0))*INDEX('3)tpx females'!CU$111:CU$161,MATCH('3) 2016 cases'!$P83,'3)tpx females'!$BB$111:$BB$161,0))*(1-(EXP(-INDEX('3)tpx males'!CV$4:CV$54,MATCH($O83,'3)tpx males'!$BB$4:$BB$54,0)))*EXP(-INDEX('3)tpx females'!CV$3:CV$53,MATCH('3) 2016 cases'!$P83,'3)tpx females'!$BB$3:$BB$53,0))))))),0)</f>
        <v>0</v>
      </c>
      <c r="BO83" s="32">
        <f ca="1">IFERROR(($K83*EXP(BO$69*($Q83+0.5*($R83)^2))*_xlfn.NORM.DIST((LN(($M83*EXP($L83/100*BO$69))/($K83))-$Q83*BO$69)/($R83*SQRT(BO$69))-$R83*SQRT(BO$69),0,1,TRUE)+$M83*EXP($L83/100*BO$69)*(1-_xlfn.NORM.DIST((LN(($M83*EXP($L83/100*BO$69))/($K83))-$Q83*BO$69)/($R83*SQRT(BO$69)),0,1,TRUE)))*EXP(-0.07*BO$69)*(INDEX('3)tpx females'!CW$57:CW$107,MATCH('3) 2016 cases'!$P83,'3)tpx females'!$BB$57:$BB$107,0))+INDEX('3)tpx males'!CW$57:CW$107,MATCH($O83,'3)tpx males'!$BB$57:$BB$107,0))-(INDEX('3)tpx males'!CV$110:CV$160,MATCH($O83,'3)tpx males'!$BB$110:$BB$160,0))*INDEX('3)tpx females'!CV$111:CV$161,MATCH('3) 2016 cases'!$P83,'3)tpx females'!$BB$111:$BB$161,0))*(1-(EXP(-INDEX('3)tpx males'!CW$4:CW$54,MATCH($O83,'3)tpx males'!$BB$4:$BB$54,0)))*EXP(-INDEX('3)tpx females'!CW$3:CW$53,MATCH('3) 2016 cases'!$P83,'3)tpx females'!$BB$3:$BB$53,0))))))),0)</f>
        <v>0</v>
      </c>
      <c r="BP83" s="32">
        <f ca="1">IFERROR(($K83*EXP(BP$69*($Q83+0.5*($R83)^2))*_xlfn.NORM.DIST((LN(($M83*EXP($L83/100*BP$69))/($K83))-$Q83*BP$69)/($R83*SQRT(BP$69))-$R83*SQRT(BP$69),0,1,TRUE)+$M83*EXP($L83/100*BP$69)*(1-_xlfn.NORM.DIST((LN(($M83*EXP($L83/100*BP$69))/($K83))-$Q83*BP$69)/($R83*SQRT(BP$69)),0,1,TRUE)))*EXP(-0.07*BP$69)*(INDEX('3)tpx females'!CX$57:CX$107,MATCH('3) 2016 cases'!$P83,'3)tpx females'!$BB$57:$BB$107,0))+INDEX('3)tpx males'!CX$57:CX$107,MATCH($O83,'3)tpx males'!$BB$57:$BB$107,0))-(INDEX('3)tpx males'!CW$110:CW$160,MATCH($O83,'3)tpx males'!$BB$110:$BB$160,0))*INDEX('3)tpx females'!CW$111:CW$161,MATCH('3) 2016 cases'!$P83,'3)tpx females'!$BB$111:$BB$161,0))*(1-(EXP(-INDEX('3)tpx males'!CX$4:CX$54,MATCH($O83,'3)tpx males'!$BB$4:$BB$54,0)))*EXP(-INDEX('3)tpx females'!CX$3:CX$53,MATCH('3) 2016 cases'!$P83,'3)tpx females'!$BB$3:$BB$53,0))))))),0)</f>
        <v>0</v>
      </c>
      <c r="BQ83" s="32">
        <f ca="1">IFERROR(($K83*EXP(BQ$69*($Q83+0.5*($R83)^2))*_xlfn.NORM.DIST((LN(($M83*EXP($L83/100*BQ$69))/($K83))-$Q83*BQ$69)/($R83*SQRT(BQ$69))-$R83*SQRT(BQ$69),0,1,TRUE)+$M83*EXP($L83/100*BQ$69)*(1-_xlfn.NORM.DIST((LN(($M83*EXP($L83/100*BQ$69))/($K83))-$Q83*BQ$69)/($R83*SQRT(BQ$69)),0,1,TRUE)))*EXP(-0.07*BQ$69)*(INDEX('3)tpx females'!CY$57:CY$107,MATCH('3) 2016 cases'!$P83,'3)tpx females'!$BB$57:$BB$107,0))+INDEX('3)tpx males'!CY$57:CY$107,MATCH($O83,'3)tpx males'!$BB$57:$BB$107,0))-(INDEX('3)tpx males'!CX$110:CX$160,MATCH($O83,'3)tpx males'!$BB$110:$BB$160,0))*INDEX('3)tpx females'!CX$111:CX$161,MATCH('3) 2016 cases'!$P83,'3)tpx females'!$BB$111:$BB$161,0))*(1-(EXP(-INDEX('3)tpx males'!CY$4:CY$54,MATCH($O83,'3)tpx males'!$BB$4:$BB$54,0)))*EXP(-INDEX('3)tpx females'!CY$3:CY$53,MATCH('3) 2016 cases'!$P83,'3)tpx females'!$BB$3:$BB$53,0))))))),0)</f>
        <v>0</v>
      </c>
      <c r="BR83" s="32">
        <f ca="1">IFERROR(($K83*EXP(BR$69*($Q83+0.5*($R83)^2))*_xlfn.NORM.DIST((LN(($M83*EXP($L83/100*BR$69))/($K83))-$Q83*BR$69)/($R83*SQRT(BR$69))-$R83*SQRT(BR$69),0,1,TRUE)+$M83*EXP($L83/100*BR$69)*(1-_xlfn.NORM.DIST((LN(($M83*EXP($L83/100*BR$69))/($K83))-$Q83*BR$69)/($R83*SQRT(BR$69)),0,1,TRUE)))*EXP(-0.07*BR$69)*(INDEX('3)tpx females'!CZ$57:CZ$107,MATCH('3) 2016 cases'!$P83,'3)tpx females'!$BB$57:$BB$107,0))+INDEX('3)tpx males'!CZ$57:CZ$107,MATCH($O83,'3)tpx males'!$BB$57:$BB$107,0))-(INDEX('3)tpx males'!CY$110:CY$160,MATCH($O83,'3)tpx males'!$BB$110:$BB$160,0))*INDEX('3)tpx females'!CY$111:CY$161,MATCH('3) 2016 cases'!$P83,'3)tpx females'!$BB$111:$BB$161,0))*(1-(EXP(-INDEX('3)tpx males'!CZ$4:CZ$54,MATCH($O83,'3)tpx males'!$BB$4:$BB$54,0)))*EXP(-INDEX('3)tpx females'!CZ$3:CZ$53,MATCH('3) 2016 cases'!$P83,'3)tpx females'!$BB$3:$BB$53,0))))))),0)</f>
        <v>0</v>
      </c>
      <c r="BS83" s="32">
        <f ca="1">IFERROR(($K83*EXP(BS$69*($Q83+0.5*($R83)^2))*_xlfn.NORM.DIST((LN(($M83*EXP($L83/100*BS$69))/($K83))-$Q83*BS$69)/($R83*SQRT(BS$69))-$R83*SQRT(BS$69),0,1,TRUE)+$M83*EXP($L83/100*BS$69)*(1-_xlfn.NORM.DIST((LN(($M83*EXP($L83/100*BS$69))/($K83))-$Q83*BS$69)/($R83*SQRT(BS$69)),0,1,TRUE)))*EXP(-0.07*BS$69)*(INDEX('3)tpx females'!DA$57:DA$107,MATCH('3) 2016 cases'!$P83,'3)tpx females'!$BB$57:$BB$107,0))+INDEX('3)tpx males'!DA$57:DA$107,MATCH($O83,'3)tpx males'!$BB$57:$BB$107,0))-(INDEX('3)tpx males'!CZ$110:CZ$160,MATCH($O83,'3)tpx males'!$BB$110:$BB$160,0))*INDEX('3)tpx females'!CZ$111:CZ$161,MATCH('3) 2016 cases'!$P83,'3)tpx females'!$BB$111:$BB$161,0))*(1-(EXP(-INDEX('3)tpx males'!DA$4:DA$54,MATCH($O83,'3)tpx males'!$BB$4:$BB$54,0)))*EXP(-INDEX('3)tpx females'!DA$3:DA$53,MATCH('3) 2016 cases'!$P83,'3)tpx females'!$BB$3:$BB$53,0))))))),0)</f>
        <v>0</v>
      </c>
      <c r="BU83" s="32">
        <f t="shared" si="121"/>
        <v>289478.45862156659</v>
      </c>
      <c r="BV83" s="32">
        <f t="shared" si="122"/>
        <v>270854.25867145119</v>
      </c>
      <c r="BW83" s="32">
        <f t="shared" si="123"/>
        <v>271803.9094963097</v>
      </c>
      <c r="BX83" s="32">
        <f t="shared" si="124"/>
        <v>272756.88992245687</v>
      </c>
      <c r="BY83" s="32">
        <f t="shared" si="125"/>
        <v>273713.21162330371</v>
      </c>
      <c r="BZ83" s="32">
        <f t="shared" si="126"/>
        <v>274672.88628835574</v>
      </c>
      <c r="CA83" s="32">
        <f t="shared" si="127"/>
        <v>275635.92536364216</v>
      </c>
      <c r="CB83" s="32">
        <f t="shared" si="128"/>
        <v>276602.33892284945</v>
      </c>
      <c r="CC83" s="32">
        <f t="shared" si="129"/>
        <v>277572.13311766501</v>
      </c>
      <c r="CD83" s="32">
        <f t="shared" si="130"/>
        <v>278545.30667040887</v>
      </c>
      <c r="CE83" s="32">
        <f t="shared" si="131"/>
        <v>279521.84771140665</v>
      </c>
      <c r="CF83" s="32">
        <f t="shared" si="132"/>
        <v>280501.73209961411</v>
      </c>
      <c r="CG83" s="32">
        <f t="shared" si="133"/>
        <v>281484.92361111095</v>
      </c>
      <c r="CH83" s="32">
        <f t="shared" si="134"/>
        <v>282471.37571135612</v>
      </c>
      <c r="CI83" s="32">
        <f t="shared" si="135"/>
        <v>283461.03431500023</v>
      </c>
      <c r="CJ83" s="32">
        <f t="shared" si="136"/>
        <v>284453.84092525393</v>
      </c>
      <c r="CK83" s="32">
        <f t="shared" si="137"/>
        <v>285449.73568506236</v>
      </c>
      <c r="CL83" s="32">
        <f t="shared" si="138"/>
        <v>286448.6600486064</v>
      </c>
      <c r="CM83" s="32">
        <f t="shared" si="139"/>
        <v>287450.55893376865</v>
      </c>
      <c r="CN83" s="32">
        <f t="shared" si="140"/>
        <v>288455.38232470379</v>
      </c>
      <c r="CO83" s="32">
        <f t="shared" si="141"/>
        <v>289463.08636026306</v>
      </c>
      <c r="CP83" s="32">
        <f t="shared" si="142"/>
        <v>290473.63397823129</v>
      </c>
      <c r="CQ83" s="32">
        <f t="shared" si="143"/>
        <v>291486.99519763666</v>
      </c>
      <c r="CR83" s="32">
        <f t="shared" si="144"/>
        <v>292503.1471203987</v>
      </c>
      <c r="CS83" s="32">
        <f t="shared" si="145"/>
        <v>293522.07372552529</v>
      </c>
      <c r="CT83" s="32">
        <f t="shared" si="146"/>
        <v>294543.76551799953</v>
      </c>
      <c r="CU83" s="32">
        <f t="shared" si="147"/>
        <v>295568.21908286336</v>
      </c>
      <c r="CV83" s="32">
        <f t="shared" si="148"/>
        <v>296595.43658412324</v>
      </c>
      <c r="CW83" s="32">
        <f t="shared" si="149"/>
        <v>297625.42523860076</v>
      </c>
      <c r="CX83" s="32">
        <f t="shared" si="150"/>
        <v>298658.19678690884</v>
      </c>
      <c r="CY83" s="32">
        <f t="shared" si="151"/>
        <v>299693.76697732176</v>
      </c>
      <c r="CZ83" s="32">
        <f t="shared" si="152"/>
        <v>300732.15507325425</v>
      </c>
      <c r="DA83" s="32">
        <f t="shared" si="153"/>
        <v>301773.38339118479</v>
      </c>
      <c r="DB83" s="32">
        <f t="shared" si="154"/>
        <v>302817.47687293508</v>
      </c>
      <c r="DC83" s="32">
        <f t="shared" si="155"/>
        <v>303864.46269406303</v>
      </c>
      <c r="DD83" s="32">
        <f t="shared" si="156"/>
        <v>304914.36990858725</v>
      </c>
      <c r="DE83" s="32">
        <f t="shared" si="157"/>
        <v>305967.2291291799</v>
      </c>
      <c r="DF83" s="32">
        <f t="shared" si="158"/>
        <v>307023.07224125072</v>
      </c>
      <c r="DG83" s="32">
        <f t="shared" si="159"/>
        <v>308081.93214889563</v>
      </c>
      <c r="DH83" s="32">
        <f t="shared" si="160"/>
        <v>309143.84255042026</v>
      </c>
      <c r="DI83" s="32">
        <f t="shared" si="161"/>
        <v>310208.83774105535</v>
      </c>
      <c r="DJ83" s="32">
        <f t="shared" si="162"/>
        <v>311276.9524404534</v>
      </c>
      <c r="DK83" s="32">
        <f t="shared" si="163"/>
        <v>312348.22164262837</v>
      </c>
      <c r="DL83" s="32">
        <f t="shared" si="164"/>
        <v>313422.68048609869</v>
      </c>
      <c r="DM83" s="32">
        <f t="shared" si="165"/>
        <v>314500.36414213409</v>
      </c>
      <c r="DN83" s="32">
        <f t="shared" si="166"/>
        <v>315581.3077191498</v>
      </c>
      <c r="DO83" s="32">
        <f t="shared" si="167"/>
        <v>316665.54618145234</v>
      </c>
      <c r="DP83" s="32">
        <f t="shared" si="168"/>
        <v>317753.1142806955</v>
      </c>
      <c r="DQ83" s="32">
        <f t="shared" si="169"/>
        <v>318844.04649855837</v>
      </c>
      <c r="DR83" s="32">
        <f t="shared" si="170"/>
        <v>319938.37699930085</v>
      </c>
      <c r="DT83" s="48">
        <f t="shared" si="171"/>
        <v>76</v>
      </c>
      <c r="DU83" s="48">
        <f t="shared" si="172"/>
        <v>80</v>
      </c>
      <c r="DV83" s="32">
        <f ca="1">INDEX('3)tpx males'!BD$57:BD$107,MATCH(DT83,'3)tpx males'!$BB$57:$BB$107,0))*INDEX('3)tpx females'!BD$57:BD$107,MATCH(DU83,'3)tpx females'!$BB$57:$BB$107,0))</f>
        <v>9.8399032033610217E-4</v>
      </c>
      <c r="DW83" s="32">
        <f t="shared" ca="1" si="173"/>
        <v>-284.8440012294364</v>
      </c>
      <c r="DX83" s="32">
        <f t="shared" ca="1" si="177"/>
        <v>0.99901600967966386</v>
      </c>
      <c r="DZ83" s="32">
        <f t="shared" ca="1" si="174"/>
        <v>-303813.81327220489</v>
      </c>
      <c r="EA83" s="32">
        <f t="shared" ca="1" si="175"/>
        <v>14335.354650638299</v>
      </c>
      <c r="EB83" s="32">
        <f t="shared" ca="1" si="178"/>
        <v>14.105850214813213</v>
      </c>
      <c r="EC83" s="32">
        <f ca="1">EA83*'3) Value'!AN95</f>
        <v>0</v>
      </c>
      <c r="EE83" s="32">
        <f ca="1">IF(AND('3) Value'!AB95="Alive",'3) Value'!AE95="Alive"),'3) Value'!AM95+'3) 2016 cases'!DZ83,0)</f>
        <v>207.20210080733523</v>
      </c>
      <c r="EF83" s="32">
        <f>IF(OR(AND('3) Value'!AB95="Deceased",'3) Value'!AE95="Alive"),(AND('3) Value'!AB95="Alive",'3) Value'!AE95="Deceased"))),1,0)</f>
        <v>0</v>
      </c>
      <c r="EG83" s="32">
        <f>IF(EF83=1,'3) Value'!AM95+'3) 2016 cases'!DZ83,0)</f>
        <v>0</v>
      </c>
    </row>
    <row r="84" spans="3:137" x14ac:dyDescent="0.25">
      <c r="C84" s="32" t="s">
        <v>11</v>
      </c>
      <c r="D84" s="32" t="s">
        <v>12</v>
      </c>
      <c r="E84" s="49">
        <v>15113</v>
      </c>
      <c r="F84" s="32" t="s">
        <v>13</v>
      </c>
      <c r="G84" s="32" t="s">
        <v>14</v>
      </c>
      <c r="H84" s="49">
        <v>15352</v>
      </c>
      <c r="I84" s="32" t="s">
        <v>13</v>
      </c>
      <c r="J84" s="32" t="s">
        <v>23</v>
      </c>
      <c r="K84" s="52">
        <v>420000</v>
      </c>
      <c r="L84" s="52">
        <v>7.35</v>
      </c>
      <c r="M84" s="52">
        <v>90121</v>
      </c>
      <c r="O84" s="48">
        <f t="shared" si="179"/>
        <v>75</v>
      </c>
      <c r="P84" s="32">
        <f t="shared" si="180"/>
        <v>75</v>
      </c>
      <c r="Q84" s="32">
        <f>INDEX('2b)Working'!$I$61:$P$61,MATCH($J84,'2b)Working'!$I$60:$P$60,0))</f>
        <v>6.4419325448889148E-2</v>
      </c>
      <c r="R84" s="32">
        <f>INDEX('2b)Working'!$I$62:$P$62,MATCH($J84,'2b)Working'!$I$60:$P$60,0))</f>
        <v>5.1556803430206084E-2</v>
      </c>
      <c r="T84" s="9">
        <f t="shared" ca="1" si="176"/>
        <v>95699.858087602319</v>
      </c>
      <c r="U84" s="10"/>
      <c r="V84" s="32">
        <f ca="1">IFERROR(($K84*EXP(V$69*($Q84+0.5*($R84)^2))*_xlfn.NORM.DIST((LN(($M84*EXP($L84/100*V$69))/($K84))-$Q84*V$69)/($R84*SQRT(V$69))-$R84*SQRT(V$69),0,1,TRUE)+$M84*EXP($L84/100*V$69)*(1-_xlfn.NORM.DIST((LN(($M84*EXP($L84/100*V$69))/($K84))-$Q84*V$69)/($R84*SQRT(V$69)),0,1,TRUE)))*EXP(-0.07*V$69)*(INDEX('3)tpx females'!BD$57:BD$107,MATCH('3) 2016 cases'!$P84,'3)tpx females'!$BB$57:$BB$107,0))+INDEX('3)tpx males'!BD$57:BD$107,MATCH($O84,'3)tpx males'!$BB$57:$BB$107,0))-(INDEX('3)tpx males'!BC$110:BC$160,MATCH($O84,'3)tpx males'!$BB$110:$BB$160,0))*INDEX('3)tpx females'!BC$111:BC$161,MATCH('3) 2016 cases'!$P84,'3)tpx females'!$BB$111:$BB$161,0))*(1-(EXP(-INDEX('3)tpx males'!BD$4:BD$54,MATCH($O84,'3)tpx males'!$BB$4:$BB$54,0)))*EXP(-INDEX('3)tpx females'!BD$3:BD$53,MATCH('3) 2016 cases'!$P84,'3)tpx females'!$BB$3:$BB$53,0))))))),0)</f>
        <v>38.657440274724166</v>
      </c>
      <c r="W84" s="32">
        <f ca="1">IFERROR(($K84*EXP(W$69*($Q84+0.5*($R84)^2))*_xlfn.NORM.DIST((LN(($M84*EXP($L84/100*W$69))/($K84))-$Q84*W$69)/($R84*SQRT(W$69))-$R84*SQRT(W$69),0,1,TRUE)+$M84*EXP($L84/100*W$69)*(1-_xlfn.NORM.DIST((LN(($M84*EXP($L84/100*W$69))/($K84))-$Q84*W$69)/($R84*SQRT(W$69)),0,1,TRUE)))*EXP(-0.07*W$69)*(INDEX('3)tpx females'!BE$57:BE$107,MATCH('3) 2016 cases'!$P84,'3)tpx females'!$BB$57:$BB$107,0))+INDEX('3)tpx males'!BE$57:BE$107,MATCH($O84,'3)tpx males'!$BB$57:$BB$107,0))-(INDEX('3)tpx males'!BD$110:BD$160,MATCH($O84,'3)tpx males'!$BB$110:$BB$160,0))*INDEX('3)tpx females'!BD$111:BD$161,MATCH('3) 2016 cases'!$P84,'3)tpx females'!$BB$111:$BB$161,0))*(1-(EXP(-INDEX('3)tpx males'!BE$4:BE$54,MATCH($O84,'3)tpx males'!$BB$4:$BB$54,0)))*EXP(-INDEX('3)tpx females'!BE$3:BE$53,MATCH('3) 2016 cases'!$P84,'3)tpx females'!$BB$3:$BB$53,0))))))),0)</f>
        <v>133.38828977625769</v>
      </c>
      <c r="X84" s="32">
        <f ca="1">IFERROR(($K84*EXP(X$69*($Q84+0.5*($R84)^2))*_xlfn.NORM.DIST((LN(($M84*EXP($L84/100*X$69))/($K84))-$Q84*X$69)/($R84*SQRT(X$69))-$R84*SQRT(X$69),0,1,TRUE)+$M84*EXP($L84/100*X$69)*(1-_xlfn.NORM.DIST((LN(($M84*EXP($L84/100*X$69))/($K84))-$Q84*X$69)/($R84*SQRT(X$69)),0,1,TRUE)))*EXP(-0.07*X$69)*(INDEX('3)tpx females'!BF$57:BF$107,MATCH('3) 2016 cases'!$P84,'3)tpx females'!$BB$57:$BB$107,0))+INDEX('3)tpx males'!BF$57:BF$107,MATCH($O84,'3)tpx males'!$BB$57:$BB$107,0))-(INDEX('3)tpx males'!BE$110:BE$160,MATCH($O84,'3)tpx males'!$BB$110:$BB$160,0))*INDEX('3)tpx females'!BE$111:BE$161,MATCH('3) 2016 cases'!$P84,'3)tpx females'!$BB$111:$BB$161,0))*(1-(EXP(-INDEX('3)tpx males'!BF$4:BF$54,MATCH($O84,'3)tpx males'!$BB$4:$BB$54,0)))*EXP(-INDEX('3)tpx females'!BF$3:BF$53,MATCH('3) 2016 cases'!$P84,'3)tpx females'!$BB$3:$BB$53,0))))))),0)</f>
        <v>263.09132622113873</v>
      </c>
      <c r="Y84" s="32">
        <f ca="1">IFERROR(($K84*EXP(Y$69*($Q84+0.5*($R84)^2))*_xlfn.NORM.DIST((LN(($M84*EXP($L84/100*Y$69))/($K84))-$Q84*Y$69)/($R84*SQRT(Y$69))-$R84*SQRT(Y$69),0,1,TRUE)+$M84*EXP($L84/100*Y$69)*(1-_xlfn.NORM.DIST((LN(($M84*EXP($L84/100*Y$69))/($K84))-$Q84*Y$69)/($R84*SQRT(Y$69)),0,1,TRUE)))*EXP(-0.07*Y$69)*(INDEX('3)tpx females'!BG$57:BG$107,MATCH('3) 2016 cases'!$P84,'3)tpx females'!$BB$57:$BB$107,0))+INDEX('3)tpx males'!BG$57:BG$107,MATCH($O84,'3)tpx males'!$BB$57:$BB$107,0))-(INDEX('3)tpx males'!BF$110:BF$160,MATCH($O84,'3)tpx males'!$BB$110:$BB$160,0))*INDEX('3)tpx females'!BF$111:BF$161,MATCH('3) 2016 cases'!$P84,'3)tpx females'!$BB$111:$BB$161,0))*(1-(EXP(-INDEX('3)tpx males'!BG$4:BG$54,MATCH($O84,'3)tpx males'!$BB$4:$BB$54,0)))*EXP(-INDEX('3)tpx females'!BG$3:BG$53,MATCH('3) 2016 cases'!$P84,'3)tpx females'!$BB$3:$BB$53,0))))))),0)</f>
        <v>399.89751264033634</v>
      </c>
      <c r="Z84" s="32">
        <f ca="1">IFERROR(($K84*EXP(Z$69*($Q84+0.5*($R84)^2))*_xlfn.NORM.DIST((LN(($M84*EXP($L84/100*Z$69))/($K84))-$Q84*Z$69)/($R84*SQRT(Z$69))-$R84*SQRT(Z$69),0,1,TRUE)+$M84*EXP($L84/100*Z$69)*(1-_xlfn.NORM.DIST((LN(($M84*EXP($L84/100*Z$69))/($K84))-$Q84*Z$69)/($R84*SQRT(Z$69)),0,1,TRUE)))*EXP(-0.07*Z$69)*(INDEX('3)tpx females'!BH$57:BH$107,MATCH('3) 2016 cases'!$P84,'3)tpx females'!$BB$57:$BB$107,0))+INDEX('3)tpx males'!BH$57:BH$107,MATCH($O84,'3)tpx males'!$BB$57:$BB$107,0))-(INDEX('3)tpx males'!BG$110:BG$160,MATCH($O84,'3)tpx males'!$BB$110:$BB$160,0))*INDEX('3)tpx females'!BG$111:BG$161,MATCH('3) 2016 cases'!$P84,'3)tpx females'!$BB$111:$BB$161,0))*(1-(EXP(-INDEX('3)tpx males'!BH$4:BH$54,MATCH($O84,'3)tpx males'!$BB$4:$BB$54,0)))*EXP(-INDEX('3)tpx females'!BH$3:BH$53,MATCH('3) 2016 cases'!$P84,'3)tpx females'!$BB$3:$BB$53,0))))))),0)</f>
        <v>590.16106330839227</v>
      </c>
      <c r="AA84" s="32">
        <f ca="1">IFERROR(($K84*EXP(AA$69*($Q84+0.5*($R84)^2))*_xlfn.NORM.DIST((LN(($M84*EXP($L84/100*AA$69))/($K84))-$Q84*AA$69)/($R84*SQRT(AA$69))-$R84*SQRT(AA$69),0,1,TRUE)+$M84*EXP($L84/100*AA$69)*(1-_xlfn.NORM.DIST((LN(($M84*EXP($L84/100*AA$69))/($K84))-$Q84*AA$69)/($R84*SQRT(AA$69)),0,1,TRUE)))*EXP(-0.07*AA$69)*(INDEX('3)tpx females'!BI$57:BI$107,MATCH('3) 2016 cases'!$P84,'3)tpx females'!$BB$57:$BB$107,0))+INDEX('3)tpx males'!BI$57:BI$107,MATCH($O84,'3)tpx males'!$BB$57:$BB$107,0))-(INDEX('3)tpx males'!BH$110:BH$160,MATCH($O84,'3)tpx males'!$BB$110:$BB$160,0))*INDEX('3)tpx females'!BH$111:BH$161,MATCH('3) 2016 cases'!$P84,'3)tpx females'!$BB$111:$BB$161,0))*(1-(EXP(-INDEX('3)tpx males'!BI$4:BI$54,MATCH($O84,'3)tpx males'!$BB$4:$BB$54,0)))*EXP(-INDEX('3)tpx females'!BI$3:BI$53,MATCH('3) 2016 cases'!$P84,'3)tpx females'!$BB$3:$BB$53,0))))))),0)</f>
        <v>838.64983272136067</v>
      </c>
      <c r="AB84" s="32">
        <f ca="1">IFERROR(($K84*EXP(AB$69*($Q84+0.5*($R84)^2))*_xlfn.NORM.DIST((LN(($M84*EXP($L84/100*AB$69))/($K84))-$Q84*AB$69)/($R84*SQRT(AB$69))-$R84*SQRT(AB$69),0,1,TRUE)+$M84*EXP($L84/100*AB$69)*(1-_xlfn.NORM.DIST((LN(($M84*EXP($L84/100*AB$69))/($K84))-$Q84*AB$69)/($R84*SQRT(AB$69)),0,1,TRUE)))*EXP(-0.07*AB$69)*(INDEX('3)tpx females'!BJ$57:BJ$107,MATCH('3) 2016 cases'!$P84,'3)tpx females'!$BB$57:$BB$107,0))+INDEX('3)tpx males'!BJ$57:BJ$107,MATCH($O84,'3)tpx males'!$BB$57:$BB$107,0))-(INDEX('3)tpx males'!BI$110:BI$160,MATCH($O84,'3)tpx males'!$BB$110:$BB$160,0))*INDEX('3)tpx females'!BI$111:BI$161,MATCH('3) 2016 cases'!$P84,'3)tpx females'!$BB$111:$BB$161,0))*(1-(EXP(-INDEX('3)tpx males'!BJ$4:BJ$54,MATCH($O84,'3)tpx males'!$BB$4:$BB$54,0)))*EXP(-INDEX('3)tpx females'!BJ$3:BJ$53,MATCH('3) 2016 cases'!$P84,'3)tpx females'!$BB$3:$BB$53,0))))))),0)</f>
        <v>1140.1281597076525</v>
      </c>
      <c r="AC84" s="32">
        <f ca="1">IFERROR(($K84*EXP(AC$69*($Q84+0.5*($R84)^2))*_xlfn.NORM.DIST((LN(($M84*EXP($L84/100*AC$69))/($K84))-$Q84*AC$69)/($R84*SQRT(AC$69))-$R84*SQRT(AC$69),0,1,TRUE)+$M84*EXP($L84/100*AC$69)*(1-_xlfn.NORM.DIST((LN(($M84*EXP($L84/100*AC$69))/($K84))-$Q84*AC$69)/($R84*SQRT(AC$69)),0,1,TRUE)))*EXP(-0.07*AC$69)*(INDEX('3)tpx females'!BK$57:BK$107,MATCH('3) 2016 cases'!$P84,'3)tpx females'!$BB$57:$BB$107,0))+INDEX('3)tpx males'!BK$57:BK$107,MATCH($O84,'3)tpx males'!$BB$57:$BB$107,0))-(INDEX('3)tpx males'!BJ$110:BJ$160,MATCH($O84,'3)tpx males'!$BB$110:$BB$160,0))*INDEX('3)tpx females'!BJ$111:BJ$161,MATCH('3) 2016 cases'!$P84,'3)tpx females'!$BB$111:$BB$161,0))*(1-(EXP(-INDEX('3)tpx males'!BK$4:BK$54,MATCH($O84,'3)tpx males'!$BB$4:$BB$54,0)))*EXP(-INDEX('3)tpx females'!BK$3:BK$53,MATCH('3) 2016 cases'!$P84,'3)tpx females'!$BB$3:$BB$53,0))))))),0)</f>
        <v>1530.6738889698531</v>
      </c>
      <c r="AD84" s="32">
        <f ca="1">IFERROR(($K84*EXP(AD$69*($Q84+0.5*($R84)^2))*_xlfn.NORM.DIST((LN(($M84*EXP($L84/100*AD$69))/($K84))-$Q84*AD$69)/($R84*SQRT(AD$69))-$R84*SQRT(AD$69),0,1,TRUE)+$M84*EXP($L84/100*AD$69)*(1-_xlfn.NORM.DIST((LN(($M84*EXP($L84/100*AD$69))/($K84))-$Q84*AD$69)/($R84*SQRT(AD$69)),0,1,TRUE)))*EXP(-0.07*AD$69)*(INDEX('3)tpx females'!BL$57:BL$107,MATCH('3) 2016 cases'!$P84,'3)tpx females'!$BB$57:$BB$107,0))+INDEX('3)tpx males'!BL$57:BL$107,MATCH($O84,'3)tpx males'!$BB$57:$BB$107,0))-(INDEX('3)tpx males'!BK$110:BK$160,MATCH($O84,'3)tpx males'!$BB$110:$BB$160,0))*INDEX('3)tpx females'!BK$111:BK$161,MATCH('3) 2016 cases'!$P84,'3)tpx females'!$BB$111:$BB$161,0))*(1-(EXP(-INDEX('3)tpx males'!BL$4:BL$54,MATCH($O84,'3)tpx males'!$BB$4:$BB$54,0)))*EXP(-INDEX('3)tpx females'!BL$3:BL$53,MATCH('3) 2016 cases'!$P84,'3)tpx females'!$BB$3:$BB$53,0))))))),0)</f>
        <v>1992.2276165573351</v>
      </c>
      <c r="AE84" s="32">
        <f ca="1">IFERROR(($K84*EXP(AE$69*($Q84+0.5*($R84)^2))*_xlfn.NORM.DIST((LN(($M84*EXP($L84/100*AE$69))/($K84))-$Q84*AE$69)/($R84*SQRT(AE$69))-$R84*SQRT(AE$69),0,1,TRUE)+$M84*EXP($L84/100*AE$69)*(1-_xlfn.NORM.DIST((LN(($M84*EXP($L84/100*AE$69))/($K84))-$Q84*AE$69)/($R84*SQRT(AE$69)),0,1,TRUE)))*EXP(-0.07*AE$69)*(INDEX('3)tpx females'!BM$57:BM$107,MATCH('3) 2016 cases'!$P84,'3)tpx females'!$BB$57:$BB$107,0))+INDEX('3)tpx males'!BM$57:BM$107,MATCH($O84,'3)tpx males'!$BB$57:$BB$107,0))-(INDEX('3)tpx males'!BL$110:BL$160,MATCH($O84,'3)tpx males'!$BB$110:$BB$160,0))*INDEX('3)tpx females'!BL$111:BL$161,MATCH('3) 2016 cases'!$P84,'3)tpx females'!$BB$111:$BB$161,0))*(1-(EXP(-INDEX('3)tpx males'!BM$4:BM$54,MATCH($O84,'3)tpx males'!$BB$4:$BB$54,0)))*EXP(-INDEX('3)tpx females'!BM$3:BM$53,MATCH('3) 2016 cases'!$P84,'3)tpx females'!$BB$3:$BB$53,0))))))),0)</f>
        <v>2401.9611262314393</v>
      </c>
      <c r="AF84" s="32">
        <f ca="1">IFERROR(($K84*EXP(AF$69*($Q84+0.5*($R84)^2))*_xlfn.NORM.DIST((LN(($M84*EXP($L84/100*AF$69))/($K84))-$Q84*AF$69)/($R84*SQRT(AF$69))-$R84*SQRT(AF$69),0,1,TRUE)+$M84*EXP($L84/100*AF$69)*(1-_xlfn.NORM.DIST((LN(($M84*EXP($L84/100*AF$69))/($K84))-$Q84*AF$69)/($R84*SQRT(AF$69)),0,1,TRUE)))*EXP(-0.07*AF$69)*(INDEX('3)tpx females'!BN$57:BN$107,MATCH('3) 2016 cases'!$P84,'3)tpx females'!$BB$57:$BB$107,0))+INDEX('3)tpx males'!BN$57:BN$107,MATCH($O84,'3)tpx males'!$BB$57:$BB$107,0))-(INDEX('3)tpx males'!BM$110:BM$160,MATCH($O84,'3)tpx males'!$BB$110:$BB$160,0))*INDEX('3)tpx females'!BM$111:BM$161,MATCH('3) 2016 cases'!$P84,'3)tpx females'!$BB$111:$BB$161,0))*(1-(EXP(-INDEX('3)tpx males'!BN$4:BN$54,MATCH($O84,'3)tpx males'!$BB$4:$BB$54,0)))*EXP(-INDEX('3)tpx females'!BN$3:BN$53,MATCH('3) 2016 cases'!$P84,'3)tpx females'!$BB$3:$BB$53,0))))))),0)</f>
        <v>2935.4385780345056</v>
      </c>
      <c r="AG84" s="32">
        <f ca="1">IFERROR(($K84*EXP(AG$69*($Q84+0.5*($R84)^2))*_xlfn.NORM.DIST((LN(($M84*EXP($L84/100*AG$69))/($K84))-$Q84*AG$69)/($R84*SQRT(AG$69))-$R84*SQRT(AG$69),0,1,TRUE)+$M84*EXP($L84/100*AG$69)*(1-_xlfn.NORM.DIST((LN(($M84*EXP($L84/100*AG$69))/($K84))-$Q84*AG$69)/($R84*SQRT(AG$69)),0,1,TRUE)))*EXP(-0.07*AG$69)*(INDEX('3)tpx females'!BO$57:BO$107,MATCH('3) 2016 cases'!$P84,'3)tpx females'!$BB$57:$BB$107,0))+INDEX('3)tpx males'!BO$57:BO$107,MATCH($O84,'3)tpx males'!$BB$57:$BB$107,0))-(INDEX('3)tpx males'!BN$110:BN$160,MATCH($O84,'3)tpx males'!$BB$110:$BB$160,0))*INDEX('3)tpx females'!BN$111:BN$161,MATCH('3) 2016 cases'!$P84,'3)tpx females'!$BB$111:$BB$161,0))*(1-(EXP(-INDEX('3)tpx males'!BO$4:BO$54,MATCH($O84,'3)tpx males'!$BB$4:$BB$54,0)))*EXP(-INDEX('3)tpx females'!BO$3:BO$53,MATCH('3) 2016 cases'!$P84,'3)tpx females'!$BB$3:$BB$53,0))))))),0)</f>
        <v>3776.8148023511517</v>
      </c>
      <c r="AH84" s="32">
        <f ca="1">IFERROR(($K84*EXP(AH$69*($Q84+0.5*($R84)^2))*_xlfn.NORM.DIST((LN(($M84*EXP($L84/100*AH$69))/($K84))-$Q84*AH$69)/($R84*SQRT(AH$69))-$R84*SQRT(AH$69),0,1,TRUE)+$M84*EXP($L84/100*AH$69)*(1-_xlfn.NORM.DIST((LN(($M84*EXP($L84/100*AH$69))/($K84))-$Q84*AH$69)/($R84*SQRT(AH$69)),0,1,TRUE)))*EXP(-0.07*AH$69)*(INDEX('3)tpx females'!BP$57:BP$107,MATCH('3) 2016 cases'!$P84,'3)tpx females'!$BB$57:$BB$107,0))+INDEX('3)tpx males'!BP$57:BP$107,MATCH($O84,'3)tpx males'!$BB$57:$BB$107,0))-(INDEX('3)tpx males'!BO$110:BO$160,MATCH($O84,'3)tpx males'!$BB$110:$BB$160,0))*INDEX('3)tpx females'!BO$111:BO$161,MATCH('3) 2016 cases'!$P84,'3)tpx females'!$BB$111:$BB$161,0))*(1-(EXP(-INDEX('3)tpx males'!BP$4:BP$54,MATCH($O84,'3)tpx males'!$BB$4:$BB$54,0)))*EXP(-INDEX('3)tpx females'!BP$3:BP$53,MATCH('3) 2016 cases'!$P84,'3)tpx females'!$BB$3:$BB$53,0))))))),0)</f>
        <v>4258.4535300242123</v>
      </c>
      <c r="AI84" s="32">
        <f ca="1">IFERROR(($K84*EXP(AI$69*($Q84+0.5*($R84)^2))*_xlfn.NORM.DIST((LN(($M84*EXP($L84/100*AI$69))/($K84))-$Q84*AI$69)/($R84*SQRT(AI$69))-$R84*SQRT(AI$69),0,1,TRUE)+$M84*EXP($L84/100*AI$69)*(1-_xlfn.NORM.DIST((LN(($M84*EXP($L84/100*AI$69))/($K84))-$Q84*AI$69)/($R84*SQRT(AI$69)),0,1,TRUE)))*EXP(-0.07*AI$69)*(INDEX('3)tpx females'!BQ$57:BQ$107,MATCH('3) 2016 cases'!$P84,'3)tpx females'!$BB$57:$BB$107,0))+INDEX('3)tpx males'!BQ$57:BQ$107,MATCH($O84,'3)tpx males'!$BB$57:$BB$107,0))-(INDEX('3)tpx males'!BP$110:BP$160,MATCH($O84,'3)tpx males'!$BB$110:$BB$160,0))*INDEX('3)tpx females'!BP$111:BP$161,MATCH('3) 2016 cases'!$P84,'3)tpx females'!$BB$111:$BB$161,0))*(1-(EXP(-INDEX('3)tpx males'!BQ$4:BQ$54,MATCH($O84,'3)tpx males'!$BB$4:$BB$54,0)))*EXP(-INDEX('3)tpx females'!BQ$3:BQ$53,MATCH('3) 2016 cases'!$P84,'3)tpx females'!$BB$3:$BB$53,0))))))),0)</f>
        <v>5031.9706513693782</v>
      </c>
      <c r="AJ84" s="32">
        <f ca="1">IFERROR(($K84*EXP(AJ$69*($Q84+0.5*($R84)^2))*_xlfn.NORM.DIST((LN(($M84*EXP($L84/100*AJ$69))/($K84))-$Q84*AJ$69)/($R84*SQRT(AJ$69))-$R84*SQRT(AJ$69),0,1,TRUE)+$M84*EXP($L84/100*AJ$69)*(1-_xlfn.NORM.DIST((LN(($M84*EXP($L84/100*AJ$69))/($K84))-$Q84*AJ$69)/($R84*SQRT(AJ$69)),0,1,TRUE)))*EXP(-0.07*AJ$69)*(INDEX('3)tpx females'!BR$57:BR$107,MATCH('3) 2016 cases'!$P84,'3)tpx females'!$BB$57:$BB$107,0))+INDEX('3)tpx males'!BR$57:BR$107,MATCH($O84,'3)tpx males'!$BB$57:$BB$107,0))-(INDEX('3)tpx males'!BQ$110:BQ$160,MATCH($O84,'3)tpx males'!$BB$110:$BB$160,0))*INDEX('3)tpx females'!BQ$111:BQ$161,MATCH('3) 2016 cases'!$P84,'3)tpx females'!$BB$111:$BB$161,0))*(1-(EXP(-INDEX('3)tpx males'!BR$4:BR$54,MATCH($O84,'3)tpx males'!$BB$4:$BB$54,0)))*EXP(-INDEX('3)tpx females'!BR$3:BR$53,MATCH('3) 2016 cases'!$P84,'3)tpx females'!$BB$3:$BB$53,0))))))),0)</f>
        <v>6056.6570365586249</v>
      </c>
      <c r="AK84" s="32">
        <f ca="1">IFERROR(($K84*EXP(AK$69*($Q84+0.5*($R84)^2))*_xlfn.NORM.DIST((LN(($M84*EXP($L84/100*AK$69))/($K84))-$Q84*AK$69)/($R84*SQRT(AK$69))-$R84*SQRT(AK$69),0,1,TRUE)+$M84*EXP($L84/100*AK$69)*(1-_xlfn.NORM.DIST((LN(($M84*EXP($L84/100*AK$69))/($K84))-$Q84*AK$69)/($R84*SQRT(AK$69)),0,1,TRUE)))*EXP(-0.07*AK$69)*(INDEX('3)tpx females'!BS$57:BS$107,MATCH('3) 2016 cases'!$P84,'3)tpx females'!$BB$57:$BB$107,0))+INDEX('3)tpx males'!BS$57:BS$107,MATCH($O84,'3)tpx males'!$BB$57:$BB$107,0))-(INDEX('3)tpx males'!BR$110:BR$160,MATCH($O84,'3)tpx males'!$BB$110:$BB$160,0))*INDEX('3)tpx females'!BR$111:BR$161,MATCH('3) 2016 cases'!$P84,'3)tpx females'!$BB$111:$BB$161,0))*(1-(EXP(-INDEX('3)tpx males'!BS$4:BS$54,MATCH($O84,'3)tpx males'!$BB$4:$BB$54,0)))*EXP(-INDEX('3)tpx females'!BS$3:BS$53,MATCH('3) 2016 cases'!$P84,'3)tpx females'!$BB$3:$BB$53,0))))))),0)</f>
        <v>6565.7244747990981</v>
      </c>
      <c r="AL84" s="32">
        <f ca="1">IFERROR(($K84*EXP(AL$69*($Q84+0.5*($R84)^2))*_xlfn.NORM.DIST((LN(($M84*EXP($L84/100*AL$69))/($K84))-$Q84*AL$69)/($R84*SQRT(AL$69))-$R84*SQRT(AL$69),0,1,TRUE)+$M84*EXP($L84/100*AL$69)*(1-_xlfn.NORM.DIST((LN(($M84*EXP($L84/100*AL$69))/($K84))-$Q84*AL$69)/($R84*SQRT(AL$69)),0,1,TRUE)))*EXP(-0.07*AL$69)*(INDEX('3)tpx females'!BT$57:BT$107,MATCH('3) 2016 cases'!$P84,'3)tpx females'!$BB$57:$BB$107,0))+INDEX('3)tpx males'!BT$57:BT$107,MATCH($O84,'3)tpx males'!$BB$57:$BB$107,0))-(INDEX('3)tpx males'!BS$110:BS$160,MATCH($O84,'3)tpx males'!$BB$110:$BB$160,0))*INDEX('3)tpx females'!BS$111:BS$161,MATCH('3) 2016 cases'!$P84,'3)tpx females'!$BB$111:$BB$161,0))*(1-(EXP(-INDEX('3)tpx males'!BT$4:BT$54,MATCH($O84,'3)tpx males'!$BB$4:$BB$54,0)))*EXP(-INDEX('3)tpx females'!BT$3:BT$53,MATCH('3) 2016 cases'!$P84,'3)tpx females'!$BB$3:$BB$53,0))))))),0)</f>
        <v>6883.8556499205133</v>
      </c>
      <c r="AM84" s="32">
        <f ca="1">IFERROR(($K84*EXP(AM$69*($Q84+0.5*($R84)^2))*_xlfn.NORM.DIST((LN(($M84*EXP($L84/100*AM$69))/($K84))-$Q84*AM$69)/($R84*SQRT(AM$69))-$R84*SQRT(AM$69),0,1,TRUE)+$M84*EXP($L84/100*AM$69)*(1-_xlfn.NORM.DIST((LN(($M84*EXP($L84/100*AM$69))/($K84))-$Q84*AM$69)/($R84*SQRT(AM$69)),0,1,TRUE)))*EXP(-0.07*AM$69)*(INDEX('3)tpx females'!BU$57:BU$107,MATCH('3) 2016 cases'!$P84,'3)tpx females'!$BB$57:$BB$107,0))+INDEX('3)tpx males'!BU$57:BU$107,MATCH($O84,'3)tpx males'!$BB$57:$BB$107,0))-(INDEX('3)tpx males'!BT$110:BT$160,MATCH($O84,'3)tpx males'!$BB$110:$BB$160,0))*INDEX('3)tpx females'!BT$111:BT$161,MATCH('3) 2016 cases'!$P84,'3)tpx females'!$BB$111:$BB$161,0))*(1-(EXP(-INDEX('3)tpx males'!BU$4:BU$54,MATCH($O84,'3)tpx males'!$BB$4:$BB$54,0)))*EXP(-INDEX('3)tpx females'!BU$3:BU$53,MATCH('3) 2016 cases'!$P84,'3)tpx females'!$BB$3:$BB$53,0))))))),0)</f>
        <v>6779.6359274277738</v>
      </c>
      <c r="AN84" s="32">
        <f ca="1">IFERROR(($K84*EXP(AN$69*($Q84+0.5*($R84)^2))*_xlfn.NORM.DIST((LN(($M84*EXP($L84/100*AN$69))/($K84))-$Q84*AN$69)/($R84*SQRT(AN$69))-$R84*SQRT(AN$69),0,1,TRUE)+$M84*EXP($L84/100*AN$69)*(1-_xlfn.NORM.DIST((LN(($M84*EXP($L84/100*AN$69))/($K84))-$Q84*AN$69)/($R84*SQRT(AN$69)),0,1,TRUE)))*EXP(-0.07*AN$69)*(INDEX('3)tpx females'!BV$57:BV$107,MATCH('3) 2016 cases'!$P84,'3)tpx females'!$BB$57:$BB$107,0))+INDEX('3)tpx males'!BV$57:BV$107,MATCH($O84,'3)tpx males'!$BB$57:$BB$107,0))-(INDEX('3)tpx males'!BU$110:BU$160,MATCH($O84,'3)tpx males'!$BB$110:$BB$160,0))*INDEX('3)tpx females'!BU$111:BU$161,MATCH('3) 2016 cases'!$P84,'3)tpx females'!$BB$111:$BB$161,0))*(1-(EXP(-INDEX('3)tpx males'!BV$4:BV$54,MATCH($O84,'3)tpx males'!$BB$4:$BB$54,0)))*EXP(-INDEX('3)tpx females'!BV$3:BV$53,MATCH('3) 2016 cases'!$P84,'3)tpx females'!$BB$3:$BB$53,0))))))),0)</f>
        <v>6916.3393206623168</v>
      </c>
      <c r="AO84" s="32">
        <f ca="1">IFERROR(($K84*EXP(AO$69*($Q84+0.5*($R84)^2))*_xlfn.NORM.DIST((LN(($M84*EXP($L84/100*AO$69))/($K84))-$Q84*AO$69)/($R84*SQRT(AO$69))-$R84*SQRT(AO$69),0,1,TRUE)+$M84*EXP($L84/100*AO$69)*(1-_xlfn.NORM.DIST((LN(($M84*EXP($L84/100*AO$69))/($K84))-$Q84*AO$69)/($R84*SQRT(AO$69)),0,1,TRUE)))*EXP(-0.07*AO$69)*(INDEX('3)tpx females'!BW$57:BW$107,MATCH('3) 2016 cases'!$P84,'3)tpx females'!$BB$57:$BB$107,0))+INDEX('3)tpx males'!BW$57:BW$107,MATCH($O84,'3)tpx males'!$BB$57:$BB$107,0))-(INDEX('3)tpx males'!BV$110:BV$160,MATCH($O84,'3)tpx males'!$BB$110:$BB$160,0))*INDEX('3)tpx females'!BV$111:BV$161,MATCH('3) 2016 cases'!$P84,'3)tpx females'!$BB$111:$BB$161,0))*(1-(EXP(-INDEX('3)tpx males'!BW$4:BW$54,MATCH($O84,'3)tpx males'!$BB$4:$BB$54,0)))*EXP(-INDEX('3)tpx females'!BW$3:BW$53,MATCH('3) 2016 cases'!$P84,'3)tpx females'!$BB$3:$BB$53,0))))))),0)</f>
        <v>6964.6108623332721</v>
      </c>
      <c r="AP84" s="32">
        <f ca="1">IFERROR(($K84*EXP(AP$69*($Q84+0.5*($R84)^2))*_xlfn.NORM.DIST((LN(($M84*EXP($L84/100*AP$69))/($K84))-$Q84*AP$69)/($R84*SQRT(AP$69))-$R84*SQRT(AP$69),0,1,TRUE)+$M84*EXP($L84/100*AP$69)*(1-_xlfn.NORM.DIST((LN(($M84*EXP($L84/100*AP$69))/($K84))-$Q84*AP$69)/($R84*SQRT(AP$69)),0,1,TRUE)))*EXP(-0.07*AP$69)*(INDEX('3)tpx females'!BX$57:BX$107,MATCH('3) 2016 cases'!$P84,'3)tpx females'!$BB$57:$BB$107,0))+INDEX('3)tpx males'!BX$57:BX$107,MATCH($O84,'3)tpx males'!$BB$57:$BB$107,0))-(INDEX('3)tpx males'!BW$110:BW$160,MATCH($O84,'3)tpx males'!$BB$110:$BB$160,0))*INDEX('3)tpx females'!BW$111:BW$161,MATCH('3) 2016 cases'!$P84,'3)tpx females'!$BB$111:$BB$161,0))*(1-(EXP(-INDEX('3)tpx males'!BX$4:BX$54,MATCH($O84,'3)tpx males'!$BB$4:$BB$54,0)))*EXP(-INDEX('3)tpx females'!BX$3:BX$53,MATCH('3) 2016 cases'!$P84,'3)tpx females'!$BB$3:$BB$53,0))))))),0)</f>
        <v>6314.8504492420807</v>
      </c>
      <c r="AQ84" s="32">
        <f ca="1">IFERROR(($K84*EXP(AQ$69*($Q84+0.5*($R84)^2))*_xlfn.NORM.DIST((LN(($M84*EXP($L84/100*AQ$69))/($K84))-$Q84*AQ$69)/($R84*SQRT(AQ$69))-$R84*SQRT(AQ$69),0,1,TRUE)+$M84*EXP($L84/100*AQ$69)*(1-_xlfn.NORM.DIST((LN(($M84*EXP($L84/100*AQ$69))/($K84))-$Q84*AQ$69)/($R84*SQRT(AQ$69)),0,1,TRUE)))*EXP(-0.07*AQ$69)*(INDEX('3)tpx females'!BY$57:BY$107,MATCH('3) 2016 cases'!$P84,'3)tpx females'!$BB$57:$BB$107,0))+INDEX('3)tpx males'!BY$57:BY$107,MATCH($O84,'3)tpx males'!$BB$57:$BB$107,0))-(INDEX('3)tpx males'!BX$110:BX$160,MATCH($O84,'3)tpx males'!$BB$110:$BB$160,0))*INDEX('3)tpx females'!BX$111:BX$161,MATCH('3) 2016 cases'!$P84,'3)tpx females'!$BB$111:$BB$161,0))*(1-(EXP(-INDEX('3)tpx males'!BY$4:BY$54,MATCH($O84,'3)tpx males'!$BB$4:$BB$54,0)))*EXP(-INDEX('3)tpx females'!BY$3:BY$53,MATCH('3) 2016 cases'!$P84,'3)tpx females'!$BB$3:$BB$53,0))))))),0)</f>
        <v>5631.0102369050928</v>
      </c>
      <c r="AR84" s="32">
        <f ca="1">IFERROR(($K84*EXP(AR$69*($Q84+0.5*($R84)^2))*_xlfn.NORM.DIST((LN(($M84*EXP($L84/100*AR$69))/($K84))-$Q84*AR$69)/($R84*SQRT(AR$69))-$R84*SQRT(AR$69),0,1,TRUE)+$M84*EXP($L84/100*AR$69)*(1-_xlfn.NORM.DIST((LN(($M84*EXP($L84/100*AR$69))/($K84))-$Q84*AR$69)/($R84*SQRT(AR$69)),0,1,TRUE)))*EXP(-0.07*AR$69)*(INDEX('3)tpx females'!BZ$57:BZ$107,MATCH('3) 2016 cases'!$P84,'3)tpx females'!$BB$57:$BB$107,0))+INDEX('3)tpx males'!BZ$57:BZ$107,MATCH($O84,'3)tpx males'!$BB$57:$BB$107,0))-(INDEX('3)tpx males'!BY$110:BY$160,MATCH($O84,'3)tpx males'!$BB$110:$BB$160,0))*INDEX('3)tpx females'!BY$111:BY$161,MATCH('3) 2016 cases'!$P84,'3)tpx females'!$BB$111:$BB$161,0))*(1-(EXP(-INDEX('3)tpx males'!BZ$4:BZ$54,MATCH($O84,'3)tpx males'!$BB$4:$BB$54,0)))*EXP(-INDEX('3)tpx females'!BZ$3:BZ$53,MATCH('3) 2016 cases'!$P84,'3)tpx females'!$BB$3:$BB$53,0))))))),0)</f>
        <v>4808.2433454920247</v>
      </c>
      <c r="AS84" s="32">
        <f ca="1">IFERROR(($K84*EXP(AS$69*($Q84+0.5*($R84)^2))*_xlfn.NORM.DIST((LN(($M84*EXP($L84/100*AS$69))/($K84))-$Q84*AS$69)/($R84*SQRT(AS$69))-$R84*SQRT(AS$69),0,1,TRUE)+$M84*EXP($L84/100*AS$69)*(1-_xlfn.NORM.DIST((LN(($M84*EXP($L84/100*AS$69))/($K84))-$Q84*AS$69)/($R84*SQRT(AS$69)),0,1,TRUE)))*EXP(-0.07*AS$69)*(INDEX('3)tpx females'!CA$57:CA$107,MATCH('3) 2016 cases'!$P84,'3)tpx females'!$BB$57:$BB$107,0))+INDEX('3)tpx males'!CA$57:CA$107,MATCH($O84,'3)tpx males'!$BB$57:$BB$107,0))-(INDEX('3)tpx males'!BZ$110:BZ$160,MATCH($O84,'3)tpx males'!$BB$110:$BB$160,0))*INDEX('3)tpx females'!BZ$111:BZ$161,MATCH('3) 2016 cases'!$P84,'3)tpx females'!$BB$111:$BB$161,0))*(1-(EXP(-INDEX('3)tpx males'!CA$4:CA$54,MATCH($O84,'3)tpx males'!$BB$4:$BB$54,0)))*EXP(-INDEX('3)tpx females'!CA$3:CA$53,MATCH('3) 2016 cases'!$P84,'3)tpx females'!$BB$3:$BB$53,0))))))),0)</f>
        <v>3915.7886632791242</v>
      </c>
      <c r="AT84" s="32">
        <f ca="1">IFERROR(($K84*EXP(AT$69*($Q84+0.5*($R84)^2))*_xlfn.NORM.DIST((LN(($M84*EXP($L84/100*AT$69))/($K84))-$Q84*AT$69)/($R84*SQRT(AT$69))-$R84*SQRT(AT$69),0,1,TRUE)+$M84*EXP($L84/100*AT$69)*(1-_xlfn.NORM.DIST((LN(($M84*EXP($L84/100*AT$69))/($K84))-$Q84*AT$69)/($R84*SQRT(AT$69)),0,1,TRUE)))*EXP(-0.07*AT$69)*(INDEX('3)tpx females'!CB$57:CB$107,MATCH('3) 2016 cases'!$P84,'3)tpx females'!$BB$57:$BB$107,0))+INDEX('3)tpx males'!CB$57:CB$107,MATCH($O84,'3)tpx males'!$BB$57:$BB$107,0))-(INDEX('3)tpx males'!CA$110:CA$160,MATCH($O84,'3)tpx males'!$BB$110:$BB$160,0))*INDEX('3)tpx females'!CA$111:CA$161,MATCH('3) 2016 cases'!$P84,'3)tpx females'!$BB$111:$BB$161,0))*(1-(EXP(-INDEX('3)tpx males'!CB$4:CB$54,MATCH($O84,'3)tpx males'!$BB$4:$BB$54,0)))*EXP(-INDEX('3)tpx females'!CB$3:CB$53,MATCH('3) 2016 cases'!$P84,'3)tpx females'!$BB$3:$BB$53,0))))))),0)</f>
        <v>3049.1857699398802</v>
      </c>
      <c r="AU84" s="32">
        <f ca="1">IFERROR(($K84*EXP(AU$69*($Q84+0.5*($R84)^2))*_xlfn.NORM.DIST((LN(($M84*EXP($L84/100*AU$69))/($K84))-$Q84*AU$69)/($R84*SQRT(AU$69))-$R84*SQRT(AU$69),0,1,TRUE)+$M84*EXP($L84/100*AU$69)*(1-_xlfn.NORM.DIST((LN(($M84*EXP($L84/100*AU$69))/($K84))-$Q84*AU$69)/($R84*SQRT(AU$69)),0,1,TRUE)))*EXP(-0.07*AU$69)*(INDEX('3)tpx females'!CC$57:CC$107,MATCH('3) 2016 cases'!$P84,'3)tpx females'!$BB$57:$BB$107,0))+INDEX('3)tpx males'!CC$57:CC$107,MATCH($O84,'3)tpx males'!$BB$57:$BB$107,0))-(INDEX('3)tpx males'!CB$110:CB$160,MATCH($O84,'3)tpx males'!$BB$110:$BB$160,0))*INDEX('3)tpx females'!CB$111:CB$161,MATCH('3) 2016 cases'!$P84,'3)tpx females'!$BB$111:$BB$161,0))*(1-(EXP(-INDEX('3)tpx males'!CC$4:CC$54,MATCH($O84,'3)tpx males'!$BB$4:$BB$54,0)))*EXP(-INDEX('3)tpx females'!CC$3:CC$53,MATCH('3) 2016 cases'!$P84,'3)tpx females'!$BB$3:$BB$53,0))))))),0)</f>
        <v>2254.5170269517566</v>
      </c>
      <c r="AV84" s="32">
        <f ca="1">IFERROR(($K84*EXP(AV$69*($Q84+0.5*($R84)^2))*_xlfn.NORM.DIST((LN(($M84*EXP($L84/100*AV$69))/($K84))-$Q84*AV$69)/($R84*SQRT(AV$69))-$R84*SQRT(AV$69),0,1,TRUE)+$M84*EXP($L84/100*AV$69)*(1-_xlfn.NORM.DIST((LN(($M84*EXP($L84/100*AV$69))/($K84))-$Q84*AV$69)/($R84*SQRT(AV$69)),0,1,TRUE)))*EXP(-0.07*AV$69)*(INDEX('3)tpx females'!CD$57:CD$107,MATCH('3) 2016 cases'!$P84,'3)tpx females'!$BB$57:$BB$107,0))+INDEX('3)tpx males'!CD$57:CD$107,MATCH($O84,'3)tpx males'!$BB$57:$BB$107,0))-(INDEX('3)tpx males'!CC$110:CC$160,MATCH($O84,'3)tpx males'!$BB$110:$BB$160,0))*INDEX('3)tpx females'!CC$111:CC$161,MATCH('3) 2016 cases'!$P84,'3)tpx females'!$BB$111:$BB$161,0))*(1-(EXP(-INDEX('3)tpx males'!CD$4:CD$54,MATCH($O84,'3)tpx males'!$BB$4:$BB$54,0)))*EXP(-INDEX('3)tpx females'!CD$3:CD$53,MATCH('3) 2016 cases'!$P84,'3)tpx females'!$BB$3:$BB$53,0))))))),0)</f>
        <v>1592.0632551784631</v>
      </c>
      <c r="AW84" s="32">
        <f ca="1">IFERROR(($K84*EXP(AW$69*($Q84+0.5*($R84)^2))*_xlfn.NORM.DIST((LN(($M84*EXP($L84/100*AW$69))/($K84))-$Q84*AW$69)/($R84*SQRT(AW$69))-$R84*SQRT(AW$69),0,1,TRUE)+$M84*EXP($L84/100*AW$69)*(1-_xlfn.NORM.DIST((LN(($M84*EXP($L84/100*AW$69))/($K84))-$Q84*AW$69)/($R84*SQRT(AW$69)),0,1,TRUE)))*EXP(-0.07*AW$69)*(INDEX('3)tpx females'!CE$57:CE$107,MATCH('3) 2016 cases'!$P84,'3)tpx females'!$BB$57:$BB$107,0))+INDEX('3)tpx males'!CE$57:CE$107,MATCH($O84,'3)tpx males'!$BB$57:$BB$107,0))-(INDEX('3)tpx males'!CD$110:CD$160,MATCH($O84,'3)tpx males'!$BB$110:$BB$160,0))*INDEX('3)tpx females'!CD$111:CD$161,MATCH('3) 2016 cases'!$P84,'3)tpx females'!$BB$111:$BB$161,0))*(1-(EXP(-INDEX('3)tpx males'!CE$4:CE$54,MATCH($O84,'3)tpx males'!$BB$4:$BB$54,0)))*EXP(-INDEX('3)tpx females'!CE$3:CE$53,MATCH('3) 2016 cases'!$P84,'3)tpx females'!$BB$3:$BB$53,0))))))),0)</f>
        <v>1067.5427089431103</v>
      </c>
      <c r="AX84" s="32">
        <f ca="1">IFERROR(($K84*EXP(AX$69*($Q84+0.5*($R84)^2))*_xlfn.NORM.DIST((LN(($M84*EXP($L84/100*AX$69))/($K84))-$Q84*AX$69)/($R84*SQRT(AX$69))-$R84*SQRT(AX$69),0,1,TRUE)+$M84*EXP($L84/100*AX$69)*(1-_xlfn.NORM.DIST((LN(($M84*EXP($L84/100*AX$69))/($K84))-$Q84*AX$69)/($R84*SQRT(AX$69)),0,1,TRUE)))*EXP(-0.07*AX$69)*(INDEX('3)tpx females'!CF$57:CF$107,MATCH('3) 2016 cases'!$P84,'3)tpx females'!$BB$57:$BB$107,0))+INDEX('3)tpx males'!CF$57:CF$107,MATCH($O84,'3)tpx males'!$BB$57:$BB$107,0))-(INDEX('3)tpx males'!CE$110:CE$160,MATCH($O84,'3)tpx males'!$BB$110:$BB$160,0))*INDEX('3)tpx females'!CE$111:CE$161,MATCH('3) 2016 cases'!$P84,'3)tpx females'!$BB$111:$BB$161,0))*(1-(EXP(-INDEX('3)tpx males'!CF$4:CF$54,MATCH($O84,'3)tpx males'!$BB$4:$BB$54,0)))*EXP(-INDEX('3)tpx females'!CF$3:CF$53,MATCH('3) 2016 cases'!$P84,'3)tpx females'!$BB$3:$BB$53,0))))))),0)</f>
        <v>676.20331894135404</v>
      </c>
      <c r="AY84" s="32">
        <f ca="1">IFERROR(($K84*EXP(AY$69*($Q84+0.5*($R84)^2))*_xlfn.NORM.DIST((LN(($M84*EXP($L84/100*AY$69))/($K84))-$Q84*AY$69)/($R84*SQRT(AY$69))-$R84*SQRT(AY$69),0,1,TRUE)+$M84*EXP($L84/100*AY$69)*(1-_xlfn.NORM.DIST((LN(($M84*EXP($L84/100*AY$69))/($K84))-$Q84*AY$69)/($R84*SQRT(AY$69)),0,1,TRUE)))*EXP(-0.07*AY$69)*(INDEX('3)tpx females'!CG$57:CG$107,MATCH('3) 2016 cases'!$P84,'3)tpx females'!$BB$57:$BB$107,0))+INDEX('3)tpx males'!CG$57:CG$107,MATCH($O84,'3)tpx males'!$BB$57:$BB$107,0))-(INDEX('3)tpx males'!CF$110:CF$160,MATCH($O84,'3)tpx males'!$BB$110:$BB$160,0))*INDEX('3)tpx females'!CF$111:CF$161,MATCH('3) 2016 cases'!$P84,'3)tpx females'!$BB$111:$BB$161,0))*(1-(EXP(-INDEX('3)tpx males'!CG$4:CG$54,MATCH($O84,'3)tpx males'!$BB$4:$BB$54,0)))*EXP(-INDEX('3)tpx females'!CG$3:CG$53,MATCH('3) 2016 cases'!$P84,'3)tpx females'!$BB$3:$BB$53,0))))))),0)</f>
        <v>410.71344342009036</v>
      </c>
      <c r="AZ84" s="32">
        <f ca="1">IFERROR(($K84*EXP(AZ$69*($Q84+0.5*($R84)^2))*_xlfn.NORM.DIST((LN(($M84*EXP($L84/100*AZ$69))/($K84))-$Q84*AZ$69)/($R84*SQRT(AZ$69))-$R84*SQRT(AZ$69),0,1,TRUE)+$M84*EXP($L84/100*AZ$69)*(1-_xlfn.NORM.DIST((LN(($M84*EXP($L84/100*AZ$69))/($K84))-$Q84*AZ$69)/($R84*SQRT(AZ$69)),0,1,TRUE)))*EXP(-0.07*AZ$69)*(INDEX('3)tpx females'!CH$57:CH$107,MATCH('3) 2016 cases'!$P84,'3)tpx females'!$BB$57:$BB$107,0))+INDEX('3)tpx males'!CH$57:CH$107,MATCH($O84,'3)tpx males'!$BB$57:$BB$107,0))-(INDEX('3)tpx males'!CG$110:CG$160,MATCH($O84,'3)tpx males'!$BB$110:$BB$160,0))*INDEX('3)tpx females'!CG$111:CG$161,MATCH('3) 2016 cases'!$P84,'3)tpx females'!$BB$111:$BB$161,0))*(1-(EXP(-INDEX('3)tpx males'!CH$4:CH$54,MATCH($O84,'3)tpx males'!$BB$4:$BB$54,0)))*EXP(-INDEX('3)tpx females'!CH$3:CH$53,MATCH('3) 2016 cases'!$P84,'3)tpx females'!$BB$3:$BB$53,0))))))),0)</f>
        <v>235.6589749162269</v>
      </c>
      <c r="BA84" s="32">
        <f ca="1">IFERROR(($K84*EXP(BA$69*($Q84+0.5*($R84)^2))*_xlfn.NORM.DIST((LN(($M84*EXP($L84/100*BA$69))/($K84))-$Q84*BA$69)/($R84*SQRT(BA$69))-$R84*SQRT(BA$69),0,1,TRUE)+$M84*EXP($L84/100*BA$69)*(1-_xlfn.NORM.DIST((LN(($M84*EXP($L84/100*BA$69))/($K84))-$Q84*BA$69)/($R84*SQRT(BA$69)),0,1,TRUE)))*EXP(-0.07*BA$69)*(INDEX('3)tpx females'!CI$57:CI$107,MATCH('3) 2016 cases'!$P84,'3)tpx females'!$BB$57:$BB$107,0))+INDEX('3)tpx males'!CI$57:CI$107,MATCH($O84,'3)tpx males'!$BB$57:$BB$107,0))-(INDEX('3)tpx males'!CH$110:CH$160,MATCH($O84,'3)tpx males'!$BB$110:$BB$160,0))*INDEX('3)tpx females'!CH$111:CH$161,MATCH('3) 2016 cases'!$P84,'3)tpx females'!$BB$111:$BB$161,0))*(1-(EXP(-INDEX('3)tpx males'!CI$4:CI$54,MATCH($O84,'3)tpx males'!$BB$4:$BB$54,0)))*EXP(-INDEX('3)tpx females'!CI$3:CI$53,MATCH('3) 2016 cases'!$P84,'3)tpx females'!$BB$3:$BB$53,0))))))),0)</f>
        <v>126.9191195615672</v>
      </c>
      <c r="BB84" s="32">
        <f ca="1">IFERROR(($K84*EXP(BB$69*($Q84+0.5*($R84)^2))*_xlfn.NORM.DIST((LN(($M84*EXP($L84/100*BB$69))/($K84))-$Q84*BB$69)/($R84*SQRT(BB$69))-$R84*SQRT(BB$69),0,1,TRUE)+$M84*EXP($L84/100*BB$69)*(1-_xlfn.NORM.DIST((LN(($M84*EXP($L84/100*BB$69))/($K84))-$Q84*BB$69)/($R84*SQRT(BB$69)),0,1,TRUE)))*EXP(-0.07*BB$69)*(INDEX('3)tpx females'!CJ$57:CJ$107,MATCH('3) 2016 cases'!$P84,'3)tpx females'!$BB$57:$BB$107,0))+INDEX('3)tpx males'!CJ$57:CJ$107,MATCH($O84,'3)tpx males'!$BB$57:$BB$107,0))-(INDEX('3)tpx males'!CI$110:CI$160,MATCH($O84,'3)tpx males'!$BB$110:$BB$160,0))*INDEX('3)tpx females'!CI$111:CI$161,MATCH('3) 2016 cases'!$P84,'3)tpx females'!$BB$111:$BB$161,0))*(1-(EXP(-INDEX('3)tpx males'!CJ$4:CJ$54,MATCH($O84,'3)tpx males'!$BB$4:$BB$54,0)))*EXP(-INDEX('3)tpx females'!CJ$3:CJ$53,MATCH('3) 2016 cases'!$P84,'3)tpx females'!$BB$3:$BB$53,0))))))),0)</f>
        <v>67.973211313628781</v>
      </c>
      <c r="BC84" s="32">
        <f ca="1">IFERROR(($K84*EXP(BC$69*($Q84+0.5*($R84)^2))*_xlfn.NORM.DIST((LN(($M84*EXP($L84/100*BC$69))/($K84))-$Q84*BC$69)/($R84*SQRT(BC$69))-$R84*SQRT(BC$69),0,1,TRUE)+$M84*EXP($L84/100*BC$69)*(1-_xlfn.NORM.DIST((LN(($M84*EXP($L84/100*BC$69))/($K84))-$Q84*BC$69)/($R84*SQRT(BC$69)),0,1,TRUE)))*EXP(-0.07*BC$69)*(INDEX('3)tpx females'!CK$57:CK$107,MATCH('3) 2016 cases'!$P84,'3)tpx females'!$BB$57:$BB$107,0))+INDEX('3)tpx males'!CK$57:CK$107,MATCH($O84,'3)tpx males'!$BB$57:$BB$107,0))-(INDEX('3)tpx males'!CJ$110:CJ$160,MATCH($O84,'3)tpx males'!$BB$110:$BB$160,0))*INDEX('3)tpx females'!CJ$111:CJ$161,MATCH('3) 2016 cases'!$P84,'3)tpx females'!$BB$111:$BB$161,0))*(1-(EXP(-INDEX('3)tpx males'!CK$4:CK$54,MATCH($O84,'3)tpx males'!$BB$4:$BB$54,0)))*EXP(-INDEX('3)tpx females'!CK$3:CK$53,MATCH('3) 2016 cases'!$P84,'3)tpx females'!$BB$3:$BB$53,0))))))),0)</f>
        <v>35.101534891966871</v>
      </c>
      <c r="BD84" s="32">
        <f ca="1">IFERROR(($K84*EXP(BD$69*($Q84+0.5*($R84)^2))*_xlfn.NORM.DIST((LN(($M84*EXP($L84/100*BD$69))/($K84))-$Q84*BD$69)/($R84*SQRT(BD$69))-$R84*SQRT(BD$69),0,1,TRUE)+$M84*EXP($L84/100*BD$69)*(1-_xlfn.NORM.DIST((LN(($M84*EXP($L84/100*BD$69))/($K84))-$Q84*BD$69)/($R84*SQRT(BD$69)),0,1,TRUE)))*EXP(-0.07*BD$69)*(INDEX('3)tpx females'!CL$57:CL$107,MATCH('3) 2016 cases'!$P84,'3)tpx females'!$BB$57:$BB$107,0))+INDEX('3)tpx males'!CL$57:CL$107,MATCH($O84,'3)tpx males'!$BB$57:$BB$107,0))-(INDEX('3)tpx males'!CK$110:CK$160,MATCH($O84,'3)tpx males'!$BB$110:$BB$160,0))*INDEX('3)tpx females'!CK$111:CK$161,MATCH('3) 2016 cases'!$P84,'3)tpx females'!$BB$111:$BB$161,0))*(1-(EXP(-INDEX('3)tpx males'!CL$4:CL$54,MATCH($O84,'3)tpx males'!$BB$4:$BB$54,0)))*EXP(-INDEX('3)tpx females'!CL$3:CL$53,MATCH('3) 2016 cases'!$P84,'3)tpx females'!$BB$3:$BB$53,0))))))),0)</f>
        <v>15.749938736660846</v>
      </c>
      <c r="BE84" s="32">
        <f ca="1">IFERROR(($K84*EXP(BE$69*($Q84+0.5*($R84)^2))*_xlfn.NORM.DIST((LN(($M84*EXP($L84/100*BE$69))/($K84))-$Q84*BE$69)/($R84*SQRT(BE$69))-$R84*SQRT(BE$69),0,1,TRUE)+$M84*EXP($L84/100*BE$69)*(1-_xlfn.NORM.DIST((LN(($M84*EXP($L84/100*BE$69))/($K84))-$Q84*BE$69)/($R84*SQRT(BE$69)),0,1,TRUE)))*EXP(-0.07*BE$69)*(INDEX('3)tpx females'!CM$57:CM$107,MATCH('3) 2016 cases'!$P84,'3)tpx females'!$BB$57:$BB$107,0))+INDEX('3)tpx males'!CM$57:CM$107,MATCH($O84,'3)tpx males'!$BB$57:$BB$107,0))-(INDEX('3)tpx males'!CL$110:CL$160,MATCH($O84,'3)tpx males'!$BB$110:$BB$160,0))*INDEX('3)tpx females'!CL$111:CL$161,MATCH('3) 2016 cases'!$P84,'3)tpx females'!$BB$111:$BB$161,0))*(1-(EXP(-INDEX('3)tpx males'!CM$4:CM$54,MATCH($O84,'3)tpx males'!$BB$4:$BB$54,0)))*EXP(-INDEX('3)tpx females'!CM$3:CM$53,MATCH('3) 2016 cases'!$P84,'3)tpx females'!$BB$3:$BB$53,0))))))),0)</f>
        <v>0</v>
      </c>
      <c r="BF84" s="32">
        <f ca="1">IFERROR(($K84*EXP(BF$69*($Q84+0.5*($R84)^2))*_xlfn.NORM.DIST((LN(($M84*EXP($L84/100*BF$69))/($K84))-$Q84*BF$69)/($R84*SQRT(BF$69))-$R84*SQRT(BF$69),0,1,TRUE)+$M84*EXP($L84/100*BF$69)*(1-_xlfn.NORM.DIST((LN(($M84*EXP($L84/100*BF$69))/($K84))-$Q84*BF$69)/($R84*SQRT(BF$69)),0,1,TRUE)))*EXP(-0.07*BF$69)*(INDEX('3)tpx females'!CN$57:CN$107,MATCH('3) 2016 cases'!$P84,'3)tpx females'!$BB$57:$BB$107,0))+INDEX('3)tpx males'!CN$57:CN$107,MATCH($O84,'3)tpx males'!$BB$57:$BB$107,0))-(INDEX('3)tpx males'!CM$110:CM$160,MATCH($O84,'3)tpx males'!$BB$110:$BB$160,0))*INDEX('3)tpx females'!CM$111:CM$161,MATCH('3) 2016 cases'!$P84,'3)tpx females'!$BB$111:$BB$161,0))*(1-(EXP(-INDEX('3)tpx males'!CN$4:CN$54,MATCH($O84,'3)tpx males'!$BB$4:$BB$54,0)))*EXP(-INDEX('3)tpx females'!CN$3:CN$53,MATCH('3) 2016 cases'!$P84,'3)tpx females'!$BB$3:$BB$53,0))))))),0)</f>
        <v>0</v>
      </c>
      <c r="BG84" s="32">
        <f ca="1">IFERROR(($K84*EXP(BG$69*($Q84+0.5*($R84)^2))*_xlfn.NORM.DIST((LN(($M84*EXP($L84/100*BG$69))/($K84))-$Q84*BG$69)/($R84*SQRT(BG$69))-$R84*SQRT(BG$69),0,1,TRUE)+$M84*EXP($L84/100*BG$69)*(1-_xlfn.NORM.DIST((LN(($M84*EXP($L84/100*BG$69))/($K84))-$Q84*BG$69)/($R84*SQRT(BG$69)),0,1,TRUE)))*EXP(-0.07*BG$69)*(INDEX('3)tpx females'!CO$57:CO$107,MATCH('3) 2016 cases'!$P84,'3)tpx females'!$BB$57:$BB$107,0))+INDEX('3)tpx males'!CO$57:CO$107,MATCH($O84,'3)tpx males'!$BB$57:$BB$107,0))-(INDEX('3)tpx males'!CN$110:CN$160,MATCH($O84,'3)tpx males'!$BB$110:$BB$160,0))*INDEX('3)tpx females'!CN$111:CN$161,MATCH('3) 2016 cases'!$P84,'3)tpx females'!$BB$111:$BB$161,0))*(1-(EXP(-INDEX('3)tpx males'!CO$4:CO$54,MATCH($O84,'3)tpx males'!$BB$4:$BB$54,0)))*EXP(-INDEX('3)tpx females'!CO$3:CO$53,MATCH('3) 2016 cases'!$P84,'3)tpx females'!$BB$3:$BB$53,0))))))),0)</f>
        <v>0</v>
      </c>
      <c r="BH84" s="32">
        <f ca="1">IFERROR(($K84*EXP(BH$69*($Q84+0.5*($R84)^2))*_xlfn.NORM.DIST((LN(($M84*EXP($L84/100*BH$69))/($K84))-$Q84*BH$69)/($R84*SQRT(BH$69))-$R84*SQRT(BH$69),0,1,TRUE)+$M84*EXP($L84/100*BH$69)*(1-_xlfn.NORM.DIST((LN(($M84*EXP($L84/100*BH$69))/($K84))-$Q84*BH$69)/($R84*SQRT(BH$69)),0,1,TRUE)))*EXP(-0.07*BH$69)*(INDEX('3)tpx females'!CP$57:CP$107,MATCH('3) 2016 cases'!$P84,'3)tpx females'!$BB$57:$BB$107,0))+INDEX('3)tpx males'!CP$57:CP$107,MATCH($O84,'3)tpx males'!$BB$57:$BB$107,0))-(INDEX('3)tpx males'!CO$110:CO$160,MATCH($O84,'3)tpx males'!$BB$110:$BB$160,0))*INDEX('3)tpx females'!CO$111:CO$161,MATCH('3) 2016 cases'!$P84,'3)tpx females'!$BB$111:$BB$161,0))*(1-(EXP(-INDEX('3)tpx males'!CP$4:CP$54,MATCH($O84,'3)tpx males'!$BB$4:$BB$54,0)))*EXP(-INDEX('3)tpx females'!CP$3:CP$53,MATCH('3) 2016 cases'!$P84,'3)tpx females'!$BB$3:$BB$53,0))))))),0)</f>
        <v>0</v>
      </c>
      <c r="BI84" s="32">
        <f ca="1">IFERROR(($K84*EXP(BI$69*($Q84+0.5*($R84)^2))*_xlfn.NORM.DIST((LN(($M84*EXP($L84/100*BI$69))/($K84))-$Q84*BI$69)/($R84*SQRT(BI$69))-$R84*SQRT(BI$69),0,1,TRUE)+$M84*EXP($L84/100*BI$69)*(1-_xlfn.NORM.DIST((LN(($M84*EXP($L84/100*BI$69))/($K84))-$Q84*BI$69)/($R84*SQRT(BI$69)),0,1,TRUE)))*EXP(-0.07*BI$69)*(INDEX('3)tpx females'!CQ$57:CQ$107,MATCH('3) 2016 cases'!$P84,'3)tpx females'!$BB$57:$BB$107,0))+INDEX('3)tpx males'!CQ$57:CQ$107,MATCH($O84,'3)tpx males'!$BB$57:$BB$107,0))-(INDEX('3)tpx males'!CP$110:CP$160,MATCH($O84,'3)tpx males'!$BB$110:$BB$160,0))*INDEX('3)tpx females'!CP$111:CP$161,MATCH('3) 2016 cases'!$P84,'3)tpx females'!$BB$111:$BB$161,0))*(1-(EXP(-INDEX('3)tpx males'!CQ$4:CQ$54,MATCH($O84,'3)tpx males'!$BB$4:$BB$54,0)))*EXP(-INDEX('3)tpx females'!CQ$3:CQ$53,MATCH('3) 2016 cases'!$P84,'3)tpx females'!$BB$3:$BB$53,0))))))),0)</f>
        <v>0</v>
      </c>
      <c r="BJ84" s="32">
        <f ca="1">IFERROR(($K84*EXP(BJ$69*($Q84+0.5*($R84)^2))*_xlfn.NORM.DIST((LN(($M84*EXP($L84/100*BJ$69))/($K84))-$Q84*BJ$69)/($R84*SQRT(BJ$69))-$R84*SQRT(BJ$69),0,1,TRUE)+$M84*EXP($L84/100*BJ$69)*(1-_xlfn.NORM.DIST((LN(($M84*EXP($L84/100*BJ$69))/($K84))-$Q84*BJ$69)/($R84*SQRT(BJ$69)),0,1,TRUE)))*EXP(-0.07*BJ$69)*(INDEX('3)tpx females'!CR$57:CR$107,MATCH('3) 2016 cases'!$P84,'3)tpx females'!$BB$57:$BB$107,0))+INDEX('3)tpx males'!CR$57:CR$107,MATCH($O84,'3)tpx males'!$BB$57:$BB$107,0))-(INDEX('3)tpx males'!CQ$110:CQ$160,MATCH($O84,'3)tpx males'!$BB$110:$BB$160,0))*INDEX('3)tpx females'!CQ$111:CQ$161,MATCH('3) 2016 cases'!$P84,'3)tpx females'!$BB$111:$BB$161,0))*(1-(EXP(-INDEX('3)tpx males'!CR$4:CR$54,MATCH($O84,'3)tpx males'!$BB$4:$BB$54,0)))*EXP(-INDEX('3)tpx females'!CR$3:CR$53,MATCH('3) 2016 cases'!$P84,'3)tpx females'!$BB$3:$BB$53,0))))))),0)</f>
        <v>0</v>
      </c>
      <c r="BK84" s="32">
        <f ca="1">IFERROR(($K84*EXP(BK$69*($Q84+0.5*($R84)^2))*_xlfn.NORM.DIST((LN(($M84*EXP($L84/100*BK$69))/($K84))-$Q84*BK$69)/($R84*SQRT(BK$69))-$R84*SQRT(BK$69),0,1,TRUE)+$M84*EXP($L84/100*BK$69)*(1-_xlfn.NORM.DIST((LN(($M84*EXP($L84/100*BK$69))/($K84))-$Q84*BK$69)/($R84*SQRT(BK$69)),0,1,TRUE)))*EXP(-0.07*BK$69)*(INDEX('3)tpx females'!CS$57:CS$107,MATCH('3) 2016 cases'!$P84,'3)tpx females'!$BB$57:$BB$107,0))+INDEX('3)tpx males'!CS$57:CS$107,MATCH($O84,'3)tpx males'!$BB$57:$BB$107,0))-(INDEX('3)tpx males'!CR$110:CR$160,MATCH($O84,'3)tpx males'!$BB$110:$BB$160,0))*INDEX('3)tpx females'!CR$111:CR$161,MATCH('3) 2016 cases'!$P84,'3)tpx females'!$BB$111:$BB$161,0))*(1-(EXP(-INDEX('3)tpx males'!CS$4:CS$54,MATCH($O84,'3)tpx males'!$BB$4:$BB$54,0)))*EXP(-INDEX('3)tpx females'!CS$3:CS$53,MATCH('3) 2016 cases'!$P84,'3)tpx females'!$BB$3:$BB$53,0))))))),0)</f>
        <v>0</v>
      </c>
      <c r="BL84" s="32">
        <f ca="1">IFERROR(($K84*EXP(BL$69*($Q84+0.5*($R84)^2))*_xlfn.NORM.DIST((LN(($M84*EXP($L84/100*BL$69))/($K84))-$Q84*BL$69)/($R84*SQRT(BL$69))-$R84*SQRT(BL$69),0,1,TRUE)+$M84*EXP($L84/100*BL$69)*(1-_xlfn.NORM.DIST((LN(($M84*EXP($L84/100*BL$69))/($K84))-$Q84*BL$69)/($R84*SQRT(BL$69)),0,1,TRUE)))*EXP(-0.07*BL$69)*(INDEX('3)tpx females'!CT$57:CT$107,MATCH('3) 2016 cases'!$P84,'3)tpx females'!$BB$57:$BB$107,0))+INDEX('3)tpx males'!CT$57:CT$107,MATCH($O84,'3)tpx males'!$BB$57:$BB$107,0))-(INDEX('3)tpx males'!CS$110:CS$160,MATCH($O84,'3)tpx males'!$BB$110:$BB$160,0))*INDEX('3)tpx females'!CS$111:CS$161,MATCH('3) 2016 cases'!$P84,'3)tpx females'!$BB$111:$BB$161,0))*(1-(EXP(-INDEX('3)tpx males'!CT$4:CT$54,MATCH($O84,'3)tpx males'!$BB$4:$BB$54,0)))*EXP(-INDEX('3)tpx females'!CT$3:CT$53,MATCH('3) 2016 cases'!$P84,'3)tpx females'!$BB$3:$BB$53,0))))))),0)</f>
        <v>0</v>
      </c>
      <c r="BM84" s="32">
        <f ca="1">IFERROR(($K84*EXP(BM$69*($Q84+0.5*($R84)^2))*_xlfn.NORM.DIST((LN(($M84*EXP($L84/100*BM$69))/($K84))-$Q84*BM$69)/($R84*SQRT(BM$69))-$R84*SQRT(BM$69),0,1,TRUE)+$M84*EXP($L84/100*BM$69)*(1-_xlfn.NORM.DIST((LN(($M84*EXP($L84/100*BM$69))/($K84))-$Q84*BM$69)/($R84*SQRT(BM$69)),0,1,TRUE)))*EXP(-0.07*BM$69)*(INDEX('3)tpx females'!CU$57:CU$107,MATCH('3) 2016 cases'!$P84,'3)tpx females'!$BB$57:$BB$107,0))+INDEX('3)tpx males'!CU$57:CU$107,MATCH($O84,'3)tpx males'!$BB$57:$BB$107,0))-(INDEX('3)tpx males'!CT$110:CT$160,MATCH($O84,'3)tpx males'!$BB$110:$BB$160,0))*INDEX('3)tpx females'!CT$111:CT$161,MATCH('3) 2016 cases'!$P84,'3)tpx females'!$BB$111:$BB$161,0))*(1-(EXP(-INDEX('3)tpx males'!CU$4:CU$54,MATCH($O84,'3)tpx males'!$BB$4:$BB$54,0)))*EXP(-INDEX('3)tpx females'!CU$3:CU$53,MATCH('3) 2016 cases'!$P84,'3)tpx females'!$BB$3:$BB$53,0))))))),0)</f>
        <v>0</v>
      </c>
      <c r="BN84" s="32">
        <f ca="1">IFERROR(($K84*EXP(BN$69*($Q84+0.5*($R84)^2))*_xlfn.NORM.DIST((LN(($M84*EXP($L84/100*BN$69))/($K84))-$Q84*BN$69)/($R84*SQRT(BN$69))-$R84*SQRT(BN$69),0,1,TRUE)+$M84*EXP($L84/100*BN$69)*(1-_xlfn.NORM.DIST((LN(($M84*EXP($L84/100*BN$69))/($K84))-$Q84*BN$69)/($R84*SQRT(BN$69)),0,1,TRUE)))*EXP(-0.07*BN$69)*(INDEX('3)tpx females'!CV$57:CV$107,MATCH('3) 2016 cases'!$P84,'3)tpx females'!$BB$57:$BB$107,0))+INDEX('3)tpx males'!CV$57:CV$107,MATCH($O84,'3)tpx males'!$BB$57:$BB$107,0))-(INDEX('3)tpx males'!CU$110:CU$160,MATCH($O84,'3)tpx males'!$BB$110:$BB$160,0))*INDEX('3)tpx females'!CU$111:CU$161,MATCH('3) 2016 cases'!$P84,'3)tpx females'!$BB$111:$BB$161,0))*(1-(EXP(-INDEX('3)tpx males'!CV$4:CV$54,MATCH($O84,'3)tpx males'!$BB$4:$BB$54,0)))*EXP(-INDEX('3)tpx females'!CV$3:CV$53,MATCH('3) 2016 cases'!$P84,'3)tpx females'!$BB$3:$BB$53,0))))))),0)</f>
        <v>0</v>
      </c>
      <c r="BO84" s="32">
        <f ca="1">IFERROR(($K84*EXP(BO$69*($Q84+0.5*($R84)^2))*_xlfn.NORM.DIST((LN(($M84*EXP($L84/100*BO$69))/($K84))-$Q84*BO$69)/($R84*SQRT(BO$69))-$R84*SQRT(BO$69),0,1,TRUE)+$M84*EXP($L84/100*BO$69)*(1-_xlfn.NORM.DIST((LN(($M84*EXP($L84/100*BO$69))/($K84))-$Q84*BO$69)/($R84*SQRT(BO$69)),0,1,TRUE)))*EXP(-0.07*BO$69)*(INDEX('3)tpx females'!CW$57:CW$107,MATCH('3) 2016 cases'!$P84,'3)tpx females'!$BB$57:$BB$107,0))+INDEX('3)tpx males'!CW$57:CW$107,MATCH($O84,'3)tpx males'!$BB$57:$BB$107,0))-(INDEX('3)tpx males'!CV$110:CV$160,MATCH($O84,'3)tpx males'!$BB$110:$BB$160,0))*INDEX('3)tpx females'!CV$111:CV$161,MATCH('3) 2016 cases'!$P84,'3)tpx females'!$BB$111:$BB$161,0))*(1-(EXP(-INDEX('3)tpx males'!CW$4:CW$54,MATCH($O84,'3)tpx males'!$BB$4:$BB$54,0)))*EXP(-INDEX('3)tpx females'!CW$3:CW$53,MATCH('3) 2016 cases'!$P84,'3)tpx females'!$BB$3:$BB$53,0))))))),0)</f>
        <v>0</v>
      </c>
      <c r="BP84" s="32">
        <f ca="1">IFERROR(($K84*EXP(BP$69*($Q84+0.5*($R84)^2))*_xlfn.NORM.DIST((LN(($M84*EXP($L84/100*BP$69))/($K84))-$Q84*BP$69)/($R84*SQRT(BP$69))-$R84*SQRT(BP$69),0,1,TRUE)+$M84*EXP($L84/100*BP$69)*(1-_xlfn.NORM.DIST((LN(($M84*EXP($L84/100*BP$69))/($K84))-$Q84*BP$69)/($R84*SQRT(BP$69)),0,1,TRUE)))*EXP(-0.07*BP$69)*(INDEX('3)tpx females'!CX$57:CX$107,MATCH('3) 2016 cases'!$P84,'3)tpx females'!$BB$57:$BB$107,0))+INDEX('3)tpx males'!CX$57:CX$107,MATCH($O84,'3)tpx males'!$BB$57:$BB$107,0))-(INDEX('3)tpx males'!CW$110:CW$160,MATCH($O84,'3)tpx males'!$BB$110:$BB$160,0))*INDEX('3)tpx females'!CW$111:CW$161,MATCH('3) 2016 cases'!$P84,'3)tpx females'!$BB$111:$BB$161,0))*(1-(EXP(-INDEX('3)tpx males'!CX$4:CX$54,MATCH($O84,'3)tpx males'!$BB$4:$BB$54,0)))*EXP(-INDEX('3)tpx females'!CX$3:CX$53,MATCH('3) 2016 cases'!$P84,'3)tpx females'!$BB$3:$BB$53,0))))))),0)</f>
        <v>0</v>
      </c>
      <c r="BQ84" s="32">
        <f ca="1">IFERROR(($K84*EXP(BQ$69*($Q84+0.5*($R84)^2))*_xlfn.NORM.DIST((LN(($M84*EXP($L84/100*BQ$69))/($K84))-$Q84*BQ$69)/($R84*SQRT(BQ$69))-$R84*SQRT(BQ$69),0,1,TRUE)+$M84*EXP($L84/100*BQ$69)*(1-_xlfn.NORM.DIST((LN(($M84*EXP($L84/100*BQ$69))/($K84))-$Q84*BQ$69)/($R84*SQRT(BQ$69)),0,1,TRUE)))*EXP(-0.07*BQ$69)*(INDEX('3)tpx females'!CY$57:CY$107,MATCH('3) 2016 cases'!$P84,'3)tpx females'!$BB$57:$BB$107,0))+INDEX('3)tpx males'!CY$57:CY$107,MATCH($O84,'3)tpx males'!$BB$57:$BB$107,0))-(INDEX('3)tpx males'!CX$110:CX$160,MATCH($O84,'3)tpx males'!$BB$110:$BB$160,0))*INDEX('3)tpx females'!CX$111:CX$161,MATCH('3) 2016 cases'!$P84,'3)tpx females'!$BB$111:$BB$161,0))*(1-(EXP(-INDEX('3)tpx males'!CY$4:CY$54,MATCH($O84,'3)tpx males'!$BB$4:$BB$54,0)))*EXP(-INDEX('3)tpx females'!CY$3:CY$53,MATCH('3) 2016 cases'!$P84,'3)tpx females'!$BB$3:$BB$53,0))))))),0)</f>
        <v>0</v>
      </c>
      <c r="BR84" s="32">
        <f ca="1">IFERROR(($K84*EXP(BR$69*($Q84+0.5*($R84)^2))*_xlfn.NORM.DIST((LN(($M84*EXP($L84/100*BR$69))/($K84))-$Q84*BR$69)/($R84*SQRT(BR$69))-$R84*SQRT(BR$69),0,1,TRUE)+$M84*EXP($L84/100*BR$69)*(1-_xlfn.NORM.DIST((LN(($M84*EXP($L84/100*BR$69))/($K84))-$Q84*BR$69)/($R84*SQRT(BR$69)),0,1,TRUE)))*EXP(-0.07*BR$69)*(INDEX('3)tpx females'!CZ$57:CZ$107,MATCH('3) 2016 cases'!$P84,'3)tpx females'!$BB$57:$BB$107,0))+INDEX('3)tpx males'!CZ$57:CZ$107,MATCH($O84,'3)tpx males'!$BB$57:$BB$107,0))-(INDEX('3)tpx males'!CY$110:CY$160,MATCH($O84,'3)tpx males'!$BB$110:$BB$160,0))*INDEX('3)tpx females'!CY$111:CY$161,MATCH('3) 2016 cases'!$P84,'3)tpx females'!$BB$111:$BB$161,0))*(1-(EXP(-INDEX('3)tpx males'!CZ$4:CZ$54,MATCH($O84,'3)tpx males'!$BB$4:$BB$54,0)))*EXP(-INDEX('3)tpx females'!CZ$3:CZ$53,MATCH('3) 2016 cases'!$P84,'3)tpx females'!$BB$3:$BB$53,0))))))),0)</f>
        <v>0</v>
      </c>
      <c r="BS84" s="32">
        <f ca="1">IFERROR(($K84*EXP(BS$69*($Q84+0.5*($R84)^2))*_xlfn.NORM.DIST((LN(($M84*EXP($L84/100*BS$69))/($K84))-$Q84*BS$69)/($R84*SQRT(BS$69))-$R84*SQRT(BS$69),0,1,TRUE)+$M84*EXP($L84/100*BS$69)*(1-_xlfn.NORM.DIST((LN(($M84*EXP($L84/100*BS$69))/($K84))-$Q84*BS$69)/($R84*SQRT(BS$69)),0,1,TRUE)))*EXP(-0.07*BS$69)*(INDEX('3)tpx females'!DA$57:DA$107,MATCH('3) 2016 cases'!$P84,'3)tpx females'!$BB$57:$BB$107,0))+INDEX('3)tpx males'!DA$57:DA$107,MATCH($O84,'3)tpx males'!$BB$57:$BB$107,0))-(INDEX('3)tpx males'!CZ$110:CZ$160,MATCH($O84,'3)tpx males'!$BB$110:$BB$160,0))*INDEX('3)tpx females'!CZ$111:CZ$161,MATCH('3) 2016 cases'!$P84,'3)tpx females'!$BB$111:$BB$161,0))*(1-(EXP(-INDEX('3)tpx males'!DA$4:DA$54,MATCH($O84,'3)tpx males'!$BB$4:$BB$54,0)))*EXP(-INDEX('3)tpx females'!DA$3:DA$53,MATCH('3) 2016 cases'!$P84,'3)tpx females'!$BB$3:$BB$53,0))))))),0)</f>
        <v>0</v>
      </c>
      <c r="BU84" s="32">
        <f t="shared" si="121"/>
        <v>96824.805035088852</v>
      </c>
      <c r="BV84" s="32">
        <f t="shared" si="122"/>
        <v>90595.379406351989</v>
      </c>
      <c r="BW84" s="32">
        <f t="shared" si="123"/>
        <v>90913.018778919402</v>
      </c>
      <c r="BX84" s="32">
        <f t="shared" si="124"/>
        <v>91231.771837103777</v>
      </c>
      <c r="BY84" s="32">
        <f t="shared" si="125"/>
        <v>91551.642485634002</v>
      </c>
      <c r="BZ84" s="32">
        <f t="shared" si="126"/>
        <v>91872.634642929566</v>
      </c>
      <c r="CA84" s="32">
        <f t="shared" si="127"/>
        <v>92194.752241148366</v>
      </c>
      <c r="CB84" s="32">
        <f t="shared" si="128"/>
        <v>92517.999226235086</v>
      </c>
      <c r="CC84" s="32">
        <f t="shared" si="129"/>
        <v>92842.379557969238</v>
      </c>
      <c r="CD84" s="32">
        <f t="shared" si="130"/>
        <v>93167.897210013994</v>
      </c>
      <c r="CE84" s="32">
        <f t="shared" si="131"/>
        <v>93494.556169964679</v>
      </c>
      <c r="CF84" s="32">
        <f t="shared" si="132"/>
        <v>93822.360439397613</v>
      </c>
      <c r="CG84" s="32">
        <f t="shared" si="133"/>
        <v>94151.31403391916</v>
      </c>
      <c r="CH84" s="32">
        <f t="shared" si="134"/>
        <v>94481.420983214965</v>
      </c>
      <c r="CI84" s="32">
        <f t="shared" si="135"/>
        <v>94812.685331098561</v>
      </c>
      <c r="CJ84" s="32">
        <f t="shared" si="136"/>
        <v>95145.111135557498</v>
      </c>
      <c r="CK84" s="32">
        <f t="shared" si="137"/>
        <v>95478.702468785574</v>
      </c>
      <c r="CL84" s="32">
        <f t="shared" si="138"/>
        <v>95813.463417163701</v>
      </c>
      <c r="CM84" s="32">
        <f t="shared" si="139"/>
        <v>96149.398081087798</v>
      </c>
      <c r="CN84" s="32">
        <f t="shared" si="140"/>
        <v>96486.510574403917</v>
      </c>
      <c r="CO84" s="32">
        <f t="shared" si="141"/>
        <v>96824.805022979141</v>
      </c>
      <c r="CP84" s="32">
        <f t="shared" si="142"/>
        <v>97164.285561577795</v>
      </c>
      <c r="CQ84" s="32">
        <f t="shared" si="143"/>
        <v>97504.95632774687</v>
      </c>
      <c r="CR84" s="32">
        <f t="shared" si="144"/>
        <v>97846.821450872565</v>
      </c>
      <c r="CS84" s="32">
        <f t="shared" si="145"/>
        <v>98189.885034023217</v>
      </c>
      <c r="CT84" s="32">
        <f t="shared" si="146"/>
        <v>98534.151125728647</v>
      </c>
      <c r="CU84" s="32">
        <f t="shared" si="147"/>
        <v>98879.623678541102</v>
      </c>
      <c r="CV84" s="32">
        <f t="shared" si="148"/>
        <v>99226.30649114828</v>
      </c>
      <c r="CW84" s="32">
        <f t="shared" si="149"/>
        <v>99574.203130998794</v>
      </c>
      <c r="CX84" s="32">
        <f t="shared" si="150"/>
        <v>99923.316834853991</v>
      </c>
      <c r="CY84" s="32">
        <f t="shared" si="151"/>
        <v>100273.6503853734</v>
      </c>
      <c r="CZ84" s="32">
        <f t="shared" si="152"/>
        <v>100625.2059627109</v>
      </c>
      <c r="DA84" s="32">
        <f t="shared" si="153"/>
        <v>100977.98497108437</v>
      </c>
      <c r="DB84" s="32">
        <f t="shared" si="154"/>
        <v>101331.98784130151</v>
      </c>
      <c r="DC84" s="32">
        <f t="shared" si="155"/>
        <v>101687.21381121039</v>
      </c>
      <c r="DD84" s="32">
        <f t="shared" si="156"/>
        <v>102043.66068693674</v>
      </c>
      <c r="DE84" s="32">
        <f t="shared" si="157"/>
        <v>102401.32458852035</v>
      </c>
      <c r="DF84" s="32">
        <f t="shared" si="158"/>
        <v>102760.19968414294</v>
      </c>
      <c r="DG84" s="32">
        <f t="shared" si="159"/>
        <v>103120.27791753506</v>
      </c>
      <c r="DH84" s="32">
        <f t="shared" si="160"/>
        <v>103481.54873335155</v>
      </c>
      <c r="DI84" s="32">
        <f t="shared" si="161"/>
        <v>103843.99880533638</v>
      </c>
      <c r="DJ84" s="32">
        <f t="shared" si="162"/>
        <v>104207.61177196026</v>
      </c>
      <c r="DK84" s="32">
        <f t="shared" si="163"/>
        <v>104572.36798394597</v>
      </c>
      <c r="DL84" s="32">
        <f t="shared" si="164"/>
        <v>104938.24426771392</v>
      </c>
      <c r="DM84" s="32">
        <f t="shared" si="165"/>
        <v>105305.21370831723</v>
      </c>
      <c r="DN84" s="32">
        <f t="shared" si="166"/>
        <v>105673.2454549117</v>
      </c>
      <c r="DO84" s="32">
        <f t="shared" si="167"/>
        <v>106042.30455125507</v>
      </c>
      <c r="DP84" s="32">
        <f t="shared" si="168"/>
        <v>106412.35179316325</v>
      </c>
      <c r="DQ84" s="32">
        <f t="shared" si="169"/>
        <v>106783.34361429547</v>
      </c>
      <c r="DR84" s="32">
        <f t="shared" si="170"/>
        <v>107155.23200110633</v>
      </c>
      <c r="DT84" s="48">
        <f t="shared" si="171"/>
        <v>75</v>
      </c>
      <c r="DU84" s="48">
        <f t="shared" si="172"/>
        <v>75</v>
      </c>
      <c r="DV84" s="32">
        <f ca="1">INDEX('3)tpx males'!BD$57:BD$107,MATCH(DT84,'3)tpx males'!$BB$57:$BB$107,0))*INDEX('3)tpx females'!BD$57:BD$107,MATCH(DU84,'3)tpx females'!$BB$57:$BB$107,0))</f>
        <v>4.2820040738485859E-4</v>
      </c>
      <c r="DW84" s="32">
        <f t="shared" ca="1" si="173"/>
        <v>-41.460420960984557</v>
      </c>
      <c r="DX84" s="32">
        <f t="shared" ca="1" si="177"/>
        <v>0.99957179959261511</v>
      </c>
      <c r="DZ84" s="32">
        <f t="shared" ca="1" si="174"/>
        <v>-102641.37139990799</v>
      </c>
      <c r="EA84" s="32">
        <f t="shared" ca="1" si="175"/>
        <v>5816.5663648191403</v>
      </c>
      <c r="EB84" s="32">
        <f t="shared" ca="1" si="178"/>
        <v>2.4906560869966219</v>
      </c>
      <c r="EC84" s="32">
        <f ca="1">EA84*'3) Value'!AN96</f>
        <v>0</v>
      </c>
      <c r="EE84" s="32">
        <f ca="1">IF(AND('3) Value'!AB96="Alive",'3) Value'!AE96="Alive"),'3) Value'!AM96+'3) 2016 cases'!DZ84,0)</f>
        <v>50.92030951299239</v>
      </c>
      <c r="EF84" s="32">
        <f>IF(OR(AND('3) Value'!AB96="Deceased",'3) Value'!AE96="Alive"),(AND('3) Value'!AB96="Alive",'3) Value'!AE96="Deceased"))),1,0)</f>
        <v>0</v>
      </c>
      <c r="EG84" s="32">
        <f>IF(EF84=1,'3) Value'!AM96+'3) 2016 cases'!DZ84,0)</f>
        <v>0</v>
      </c>
    </row>
    <row r="85" spans="3:137" x14ac:dyDescent="0.25">
      <c r="C85" s="32" t="s">
        <v>11</v>
      </c>
      <c r="D85" s="32" t="s">
        <v>12</v>
      </c>
      <c r="E85" s="49">
        <v>17127</v>
      </c>
      <c r="F85" s="32" t="s">
        <v>13</v>
      </c>
      <c r="G85" s="32" t="s">
        <v>14</v>
      </c>
      <c r="H85" s="49">
        <v>15877</v>
      </c>
      <c r="I85" s="32" t="s">
        <v>13</v>
      </c>
      <c r="J85" s="32" t="s">
        <v>21</v>
      </c>
      <c r="K85" s="52">
        <v>350000</v>
      </c>
      <c r="L85" s="52">
        <v>7.5</v>
      </c>
      <c r="M85" s="52">
        <v>114441</v>
      </c>
      <c r="O85" s="48">
        <f t="shared" si="179"/>
        <v>70</v>
      </c>
      <c r="P85" s="32">
        <f t="shared" si="180"/>
        <v>73</v>
      </c>
      <c r="Q85" s="32">
        <f>INDEX('2b)Working'!$I$61:$P$61,MATCH($J85,'2b)Working'!$I$60:$P$60,0))</f>
        <v>6.639962125003708E-2</v>
      </c>
      <c r="R85" s="32">
        <f>INDEX('2b)Working'!$I$62:$P$62,MATCH($J85,'2b)Working'!$I$60:$P$60,0))</f>
        <v>4.3425056649869002E-2</v>
      </c>
      <c r="T85" s="9">
        <f t="shared" ca="1" si="176"/>
        <v>126607.78308298608</v>
      </c>
      <c r="U85" s="10"/>
      <c r="V85" s="32">
        <f ca="1">IFERROR(($K85*EXP(V$69*($Q85+0.5*($R85)^2))*_xlfn.NORM.DIST((LN(($M85*EXP($L85/100*V$69))/($K85))-$Q85*V$69)/($R85*SQRT(V$69))-$R85*SQRT(V$69),0,1,TRUE)+$M85*EXP($L85/100*V$69)*(1-_xlfn.NORM.DIST((LN(($M85*EXP($L85/100*V$69))/($K85))-$Q85*V$69)/($R85*SQRT(V$69)),0,1,TRUE)))*EXP(-0.07*V$69)*(INDEX('3)tpx females'!BD$57:BD$107,MATCH('3) 2016 cases'!$P85,'3)tpx females'!$BB$57:$BB$107,0))+INDEX('3)tpx males'!BD$57:BD$107,MATCH($O85,'3)tpx males'!$BB$57:$BB$107,0))-(INDEX('3)tpx males'!BC$110:BC$160,MATCH($O85,'3)tpx males'!$BB$110:$BB$160,0))*INDEX('3)tpx females'!BC$111:BC$161,MATCH('3) 2016 cases'!$P85,'3)tpx females'!$BB$111:$BB$161,0))*(1-(EXP(-INDEX('3)tpx males'!BD$4:BD$54,MATCH($O85,'3)tpx males'!$BB$4:$BB$54,0)))*EXP(-INDEX('3)tpx females'!BD$3:BD$53,MATCH('3) 2016 cases'!$P85,'3)tpx females'!$BB$3:$BB$53,0))))))),0)</f>
        <v>22.951729853557545</v>
      </c>
      <c r="W85" s="32">
        <f ca="1">IFERROR(($K85*EXP(W$69*($Q85+0.5*($R85)^2))*_xlfn.NORM.DIST((LN(($M85*EXP($L85/100*W$69))/($K85))-$Q85*W$69)/($R85*SQRT(W$69))-$R85*SQRT(W$69),0,1,TRUE)+$M85*EXP($L85/100*W$69)*(1-_xlfn.NORM.DIST((LN(($M85*EXP($L85/100*W$69))/($K85))-$Q85*W$69)/($R85*SQRT(W$69)),0,1,TRUE)))*EXP(-0.07*W$69)*(INDEX('3)tpx females'!BE$57:BE$107,MATCH('3) 2016 cases'!$P85,'3)tpx females'!$BB$57:$BB$107,0))+INDEX('3)tpx males'!BE$57:BE$107,MATCH($O85,'3)tpx males'!$BB$57:$BB$107,0))-(INDEX('3)tpx males'!BD$110:BD$160,MATCH($O85,'3)tpx males'!$BB$110:$BB$160,0))*INDEX('3)tpx females'!BD$111:BD$161,MATCH('3) 2016 cases'!$P85,'3)tpx females'!$BB$111:$BB$161,0))*(1-(EXP(-INDEX('3)tpx males'!BE$4:BE$54,MATCH($O85,'3)tpx males'!$BB$4:$BB$54,0)))*EXP(-INDEX('3)tpx females'!BE$3:BE$53,MATCH('3) 2016 cases'!$P85,'3)tpx females'!$BB$3:$BB$53,0))))))),0)</f>
        <v>83.324133561675566</v>
      </c>
      <c r="X85" s="32">
        <f ca="1">IFERROR(($K85*EXP(X$69*($Q85+0.5*($R85)^2))*_xlfn.NORM.DIST((LN(($M85*EXP($L85/100*X$69))/($K85))-$Q85*X$69)/($R85*SQRT(X$69))-$R85*SQRT(X$69),0,1,TRUE)+$M85*EXP($L85/100*X$69)*(1-_xlfn.NORM.DIST((LN(($M85*EXP($L85/100*X$69))/($K85))-$Q85*X$69)/($R85*SQRT(X$69)),0,1,TRUE)))*EXP(-0.07*X$69)*(INDEX('3)tpx females'!BF$57:BF$107,MATCH('3) 2016 cases'!$P85,'3)tpx females'!$BB$57:$BB$107,0))+INDEX('3)tpx males'!BF$57:BF$107,MATCH($O85,'3)tpx males'!$BB$57:$BB$107,0))-(INDEX('3)tpx males'!BE$110:BE$160,MATCH($O85,'3)tpx males'!$BB$110:$BB$160,0))*INDEX('3)tpx females'!BE$111:BE$161,MATCH('3) 2016 cases'!$P85,'3)tpx females'!$BB$111:$BB$161,0))*(1-(EXP(-INDEX('3)tpx males'!BF$4:BF$54,MATCH($O85,'3)tpx males'!$BB$4:$BB$54,0)))*EXP(-INDEX('3)tpx females'!BF$3:BF$53,MATCH('3) 2016 cases'!$P85,'3)tpx females'!$BB$3:$BB$53,0))))))),0)</f>
        <v>152.44067684213837</v>
      </c>
      <c r="Y85" s="32">
        <f ca="1">IFERROR(($K85*EXP(Y$69*($Q85+0.5*($R85)^2))*_xlfn.NORM.DIST((LN(($M85*EXP($L85/100*Y$69))/($K85))-$Q85*Y$69)/($R85*SQRT(Y$69))-$R85*SQRT(Y$69),0,1,TRUE)+$M85*EXP($L85/100*Y$69)*(1-_xlfn.NORM.DIST((LN(($M85*EXP($L85/100*Y$69))/($K85))-$Q85*Y$69)/($R85*SQRT(Y$69)),0,1,TRUE)))*EXP(-0.07*Y$69)*(INDEX('3)tpx females'!BG$57:BG$107,MATCH('3) 2016 cases'!$P85,'3)tpx females'!$BB$57:$BB$107,0))+INDEX('3)tpx males'!BG$57:BG$107,MATCH($O85,'3)tpx males'!$BB$57:$BB$107,0))-(INDEX('3)tpx males'!BF$110:BF$160,MATCH($O85,'3)tpx males'!$BB$110:$BB$160,0))*INDEX('3)tpx females'!BF$111:BF$161,MATCH('3) 2016 cases'!$P85,'3)tpx females'!$BB$111:$BB$161,0))*(1-(EXP(-INDEX('3)tpx males'!BG$4:BG$54,MATCH($O85,'3)tpx males'!$BB$4:$BB$54,0)))*EXP(-INDEX('3)tpx females'!BG$3:BG$53,MATCH('3) 2016 cases'!$P85,'3)tpx females'!$BB$3:$BB$53,0))))))),0)</f>
        <v>234.31756579557168</v>
      </c>
      <c r="Z85" s="32">
        <f ca="1">IFERROR(($K85*EXP(Z$69*($Q85+0.5*($R85)^2))*_xlfn.NORM.DIST((LN(($M85*EXP($L85/100*Z$69))/($K85))-$Q85*Z$69)/($R85*SQRT(Z$69))-$R85*SQRT(Z$69),0,1,TRUE)+$M85*EXP($L85/100*Z$69)*(1-_xlfn.NORM.DIST((LN(($M85*EXP($L85/100*Z$69))/($K85))-$Q85*Z$69)/($R85*SQRT(Z$69)),0,1,TRUE)))*EXP(-0.07*Z$69)*(INDEX('3)tpx females'!BH$57:BH$107,MATCH('3) 2016 cases'!$P85,'3)tpx females'!$BB$57:$BB$107,0))+INDEX('3)tpx males'!BH$57:BH$107,MATCH($O85,'3)tpx males'!$BB$57:$BB$107,0))-(INDEX('3)tpx males'!BG$110:BG$160,MATCH($O85,'3)tpx males'!$BB$110:$BB$160,0))*INDEX('3)tpx females'!BG$111:BG$161,MATCH('3) 2016 cases'!$P85,'3)tpx females'!$BB$111:$BB$161,0))*(1-(EXP(-INDEX('3)tpx males'!BH$4:BH$54,MATCH($O85,'3)tpx males'!$BB$4:$BB$54,0)))*EXP(-INDEX('3)tpx females'!BH$3:BH$53,MATCH('3) 2016 cases'!$P85,'3)tpx females'!$BB$3:$BB$53,0))))))),0)</f>
        <v>361.00664055617136</v>
      </c>
      <c r="AA85" s="32">
        <f ca="1">IFERROR(($K85*EXP(AA$69*($Q85+0.5*($R85)^2))*_xlfn.NORM.DIST((LN(($M85*EXP($L85/100*AA$69))/($K85))-$Q85*AA$69)/($R85*SQRT(AA$69))-$R85*SQRT(AA$69),0,1,TRUE)+$M85*EXP($L85/100*AA$69)*(1-_xlfn.NORM.DIST((LN(($M85*EXP($L85/100*AA$69))/($K85))-$Q85*AA$69)/($R85*SQRT(AA$69)),0,1,TRUE)))*EXP(-0.07*AA$69)*(INDEX('3)tpx females'!BI$57:BI$107,MATCH('3) 2016 cases'!$P85,'3)tpx females'!$BB$57:$BB$107,0))+INDEX('3)tpx males'!BI$57:BI$107,MATCH($O85,'3)tpx males'!$BB$57:$BB$107,0))-(INDEX('3)tpx males'!BH$110:BH$160,MATCH($O85,'3)tpx males'!$BB$110:$BB$160,0))*INDEX('3)tpx females'!BH$111:BH$161,MATCH('3) 2016 cases'!$P85,'3)tpx females'!$BB$111:$BB$161,0))*(1-(EXP(-INDEX('3)tpx males'!BI$4:BI$54,MATCH($O85,'3)tpx males'!$BB$4:$BB$54,0)))*EXP(-INDEX('3)tpx females'!BI$3:BI$53,MATCH('3) 2016 cases'!$P85,'3)tpx females'!$BB$3:$BB$53,0))))))),0)</f>
        <v>484.83174656625147</v>
      </c>
      <c r="AB85" s="32">
        <f ca="1">IFERROR(($K85*EXP(AB$69*($Q85+0.5*($R85)^2))*_xlfn.NORM.DIST((LN(($M85*EXP($L85/100*AB$69))/($K85))-$Q85*AB$69)/($R85*SQRT(AB$69))-$R85*SQRT(AB$69),0,1,TRUE)+$M85*EXP($L85/100*AB$69)*(1-_xlfn.NORM.DIST((LN(($M85*EXP($L85/100*AB$69))/($K85))-$Q85*AB$69)/($R85*SQRT(AB$69)),0,1,TRUE)))*EXP(-0.07*AB$69)*(INDEX('3)tpx females'!BJ$57:BJ$107,MATCH('3) 2016 cases'!$P85,'3)tpx females'!$BB$57:$BB$107,0))+INDEX('3)tpx males'!BJ$57:BJ$107,MATCH($O85,'3)tpx males'!$BB$57:$BB$107,0))-(INDEX('3)tpx males'!BI$110:BI$160,MATCH($O85,'3)tpx males'!$BB$110:$BB$160,0))*INDEX('3)tpx females'!BI$111:BI$161,MATCH('3) 2016 cases'!$P85,'3)tpx females'!$BB$111:$BB$161,0))*(1-(EXP(-INDEX('3)tpx males'!BJ$4:BJ$54,MATCH($O85,'3)tpx males'!$BB$4:$BB$54,0)))*EXP(-INDEX('3)tpx females'!BJ$3:BJ$53,MATCH('3) 2016 cases'!$P85,'3)tpx females'!$BB$3:$BB$53,0))))))),0)</f>
        <v>662.72050929250156</v>
      </c>
      <c r="AC85" s="32">
        <f ca="1">IFERROR(($K85*EXP(AC$69*($Q85+0.5*($R85)^2))*_xlfn.NORM.DIST((LN(($M85*EXP($L85/100*AC$69))/($K85))-$Q85*AC$69)/($R85*SQRT(AC$69))-$R85*SQRT(AC$69),0,1,TRUE)+$M85*EXP($L85/100*AC$69)*(1-_xlfn.NORM.DIST((LN(($M85*EXP($L85/100*AC$69))/($K85))-$Q85*AC$69)/($R85*SQRT(AC$69)),0,1,TRUE)))*EXP(-0.07*AC$69)*(INDEX('3)tpx females'!BK$57:BK$107,MATCH('3) 2016 cases'!$P85,'3)tpx females'!$BB$57:$BB$107,0))+INDEX('3)tpx males'!BK$57:BK$107,MATCH($O85,'3)tpx males'!$BB$57:$BB$107,0))-(INDEX('3)tpx males'!BJ$110:BJ$160,MATCH($O85,'3)tpx males'!$BB$110:$BB$160,0))*INDEX('3)tpx females'!BJ$111:BJ$161,MATCH('3) 2016 cases'!$P85,'3)tpx females'!$BB$111:$BB$161,0))*(1-(EXP(-INDEX('3)tpx males'!BK$4:BK$54,MATCH($O85,'3)tpx males'!$BB$4:$BB$54,0)))*EXP(-INDEX('3)tpx females'!BK$3:BK$53,MATCH('3) 2016 cases'!$P85,'3)tpx females'!$BB$3:$BB$53,0))))))),0)</f>
        <v>923.52690530556629</v>
      </c>
      <c r="AD85" s="32">
        <f ca="1">IFERROR(($K85*EXP(AD$69*($Q85+0.5*($R85)^2))*_xlfn.NORM.DIST((LN(($M85*EXP($L85/100*AD$69))/($K85))-$Q85*AD$69)/($R85*SQRT(AD$69))-$R85*SQRT(AD$69),0,1,TRUE)+$M85*EXP($L85/100*AD$69)*(1-_xlfn.NORM.DIST((LN(($M85*EXP($L85/100*AD$69))/($K85))-$Q85*AD$69)/($R85*SQRT(AD$69)),0,1,TRUE)))*EXP(-0.07*AD$69)*(INDEX('3)tpx females'!BL$57:BL$107,MATCH('3) 2016 cases'!$P85,'3)tpx females'!$BB$57:$BB$107,0))+INDEX('3)tpx males'!BL$57:BL$107,MATCH($O85,'3)tpx males'!$BB$57:$BB$107,0))-(INDEX('3)tpx males'!BK$110:BK$160,MATCH($O85,'3)tpx males'!$BB$110:$BB$160,0))*INDEX('3)tpx females'!BK$111:BK$161,MATCH('3) 2016 cases'!$P85,'3)tpx females'!$BB$111:$BB$161,0))*(1-(EXP(-INDEX('3)tpx males'!BL$4:BL$54,MATCH($O85,'3)tpx males'!$BB$4:$BB$54,0)))*EXP(-INDEX('3)tpx females'!BL$3:BL$53,MATCH('3) 2016 cases'!$P85,'3)tpx females'!$BB$3:$BB$53,0))))))),0)</f>
        <v>1159.902850798926</v>
      </c>
      <c r="AE85" s="32">
        <f ca="1">IFERROR(($K85*EXP(AE$69*($Q85+0.5*($R85)^2))*_xlfn.NORM.DIST((LN(($M85*EXP($L85/100*AE$69))/($K85))-$Q85*AE$69)/($R85*SQRT(AE$69))-$R85*SQRT(AE$69),0,1,TRUE)+$M85*EXP($L85/100*AE$69)*(1-_xlfn.NORM.DIST((LN(($M85*EXP($L85/100*AE$69))/($K85))-$Q85*AE$69)/($R85*SQRT(AE$69)),0,1,TRUE)))*EXP(-0.07*AE$69)*(INDEX('3)tpx females'!BM$57:BM$107,MATCH('3) 2016 cases'!$P85,'3)tpx females'!$BB$57:$BB$107,0))+INDEX('3)tpx males'!BM$57:BM$107,MATCH($O85,'3)tpx males'!$BB$57:$BB$107,0))-(INDEX('3)tpx males'!BL$110:BL$160,MATCH($O85,'3)tpx males'!$BB$110:$BB$160,0))*INDEX('3)tpx females'!BL$111:BL$161,MATCH('3) 2016 cases'!$P85,'3)tpx females'!$BB$111:$BB$161,0))*(1-(EXP(-INDEX('3)tpx males'!BM$4:BM$54,MATCH($O85,'3)tpx males'!$BB$4:$BB$54,0)))*EXP(-INDEX('3)tpx females'!BM$3:BM$53,MATCH('3) 2016 cases'!$P85,'3)tpx females'!$BB$3:$BB$53,0))))))),0)</f>
        <v>1567.6175856526775</v>
      </c>
      <c r="AF85" s="32">
        <f ca="1">IFERROR(($K85*EXP(AF$69*($Q85+0.5*($R85)^2))*_xlfn.NORM.DIST((LN(($M85*EXP($L85/100*AF$69))/($K85))-$Q85*AF$69)/($R85*SQRT(AF$69))-$R85*SQRT(AF$69),0,1,TRUE)+$M85*EXP($L85/100*AF$69)*(1-_xlfn.NORM.DIST((LN(($M85*EXP($L85/100*AF$69))/($K85))-$Q85*AF$69)/($R85*SQRT(AF$69)),0,1,TRUE)))*EXP(-0.07*AF$69)*(INDEX('3)tpx females'!BN$57:BN$107,MATCH('3) 2016 cases'!$P85,'3)tpx females'!$BB$57:$BB$107,0))+INDEX('3)tpx males'!BN$57:BN$107,MATCH($O85,'3)tpx males'!$BB$57:$BB$107,0))-(INDEX('3)tpx males'!BM$110:BM$160,MATCH($O85,'3)tpx males'!$BB$110:$BB$160,0))*INDEX('3)tpx females'!BM$111:BM$161,MATCH('3) 2016 cases'!$P85,'3)tpx females'!$BB$111:$BB$161,0))*(1-(EXP(-INDEX('3)tpx males'!BN$4:BN$54,MATCH($O85,'3)tpx males'!$BB$4:$BB$54,0)))*EXP(-INDEX('3)tpx females'!BN$3:BN$53,MATCH('3) 2016 cases'!$P85,'3)tpx females'!$BB$3:$BB$53,0))))))),0)</f>
        <v>1966.6610502087653</v>
      </c>
      <c r="AG85" s="32">
        <f ca="1">IFERROR(($K85*EXP(AG$69*($Q85+0.5*($R85)^2))*_xlfn.NORM.DIST((LN(($M85*EXP($L85/100*AG$69))/($K85))-$Q85*AG$69)/($R85*SQRT(AG$69))-$R85*SQRT(AG$69),0,1,TRUE)+$M85*EXP($L85/100*AG$69)*(1-_xlfn.NORM.DIST((LN(($M85*EXP($L85/100*AG$69))/($K85))-$Q85*AG$69)/($R85*SQRT(AG$69)),0,1,TRUE)))*EXP(-0.07*AG$69)*(INDEX('3)tpx females'!BO$57:BO$107,MATCH('3) 2016 cases'!$P85,'3)tpx females'!$BB$57:$BB$107,0))+INDEX('3)tpx males'!BO$57:BO$107,MATCH($O85,'3)tpx males'!$BB$57:$BB$107,0))-(INDEX('3)tpx males'!BN$110:BN$160,MATCH($O85,'3)tpx males'!$BB$110:$BB$160,0))*INDEX('3)tpx females'!BN$111:BN$161,MATCH('3) 2016 cases'!$P85,'3)tpx females'!$BB$111:$BB$161,0))*(1-(EXP(-INDEX('3)tpx males'!BO$4:BO$54,MATCH($O85,'3)tpx males'!$BB$4:$BB$54,0)))*EXP(-INDEX('3)tpx females'!BO$3:BO$53,MATCH('3) 2016 cases'!$P85,'3)tpx females'!$BB$3:$BB$53,0))))))),0)</f>
        <v>2442.4289209360354</v>
      </c>
      <c r="AH85" s="32">
        <f ca="1">IFERROR(($K85*EXP(AH$69*($Q85+0.5*($R85)^2))*_xlfn.NORM.DIST((LN(($M85*EXP($L85/100*AH$69))/($K85))-$Q85*AH$69)/($R85*SQRT(AH$69))-$R85*SQRT(AH$69),0,1,TRUE)+$M85*EXP($L85/100*AH$69)*(1-_xlfn.NORM.DIST((LN(($M85*EXP($L85/100*AH$69))/($K85))-$Q85*AH$69)/($R85*SQRT(AH$69)),0,1,TRUE)))*EXP(-0.07*AH$69)*(INDEX('3)tpx females'!BP$57:BP$107,MATCH('3) 2016 cases'!$P85,'3)tpx females'!$BB$57:$BB$107,0))+INDEX('3)tpx males'!BP$57:BP$107,MATCH($O85,'3)tpx males'!$BB$57:$BB$107,0))-(INDEX('3)tpx males'!BO$110:BO$160,MATCH($O85,'3)tpx males'!$BB$110:$BB$160,0))*INDEX('3)tpx females'!BO$111:BO$161,MATCH('3) 2016 cases'!$P85,'3)tpx females'!$BB$111:$BB$161,0))*(1-(EXP(-INDEX('3)tpx males'!BP$4:BP$54,MATCH($O85,'3)tpx males'!$BB$4:$BB$54,0)))*EXP(-INDEX('3)tpx females'!BP$3:BP$53,MATCH('3) 2016 cases'!$P85,'3)tpx females'!$BB$3:$BB$53,0))))))),0)</f>
        <v>3048.743071057575</v>
      </c>
      <c r="AI85" s="32">
        <f ca="1">IFERROR(($K85*EXP(AI$69*($Q85+0.5*($R85)^2))*_xlfn.NORM.DIST((LN(($M85*EXP($L85/100*AI$69))/($K85))-$Q85*AI$69)/($R85*SQRT(AI$69))-$R85*SQRT(AI$69),0,1,TRUE)+$M85*EXP($L85/100*AI$69)*(1-_xlfn.NORM.DIST((LN(($M85*EXP($L85/100*AI$69))/($K85))-$Q85*AI$69)/($R85*SQRT(AI$69)),0,1,TRUE)))*EXP(-0.07*AI$69)*(INDEX('3)tpx females'!BQ$57:BQ$107,MATCH('3) 2016 cases'!$P85,'3)tpx females'!$BB$57:$BB$107,0))+INDEX('3)tpx males'!BQ$57:BQ$107,MATCH($O85,'3)tpx males'!$BB$57:$BB$107,0))-(INDEX('3)tpx males'!BP$110:BP$160,MATCH($O85,'3)tpx males'!$BB$110:$BB$160,0))*INDEX('3)tpx females'!BP$111:BP$161,MATCH('3) 2016 cases'!$P85,'3)tpx females'!$BB$111:$BB$161,0))*(1-(EXP(-INDEX('3)tpx males'!BQ$4:BQ$54,MATCH($O85,'3)tpx males'!$BB$4:$BB$54,0)))*EXP(-INDEX('3)tpx females'!BQ$3:BQ$53,MATCH('3) 2016 cases'!$P85,'3)tpx females'!$BB$3:$BB$53,0))))))),0)</f>
        <v>3878.6473453943145</v>
      </c>
      <c r="AJ85" s="32">
        <f ca="1">IFERROR(($K85*EXP(AJ$69*($Q85+0.5*($R85)^2))*_xlfn.NORM.DIST((LN(($M85*EXP($L85/100*AJ$69))/($K85))-$Q85*AJ$69)/($R85*SQRT(AJ$69))-$R85*SQRT(AJ$69),0,1,TRUE)+$M85*EXP($L85/100*AJ$69)*(1-_xlfn.NORM.DIST((LN(($M85*EXP($L85/100*AJ$69))/($K85))-$Q85*AJ$69)/($R85*SQRT(AJ$69)),0,1,TRUE)))*EXP(-0.07*AJ$69)*(INDEX('3)tpx females'!BR$57:BR$107,MATCH('3) 2016 cases'!$P85,'3)tpx females'!$BB$57:$BB$107,0))+INDEX('3)tpx males'!BR$57:BR$107,MATCH($O85,'3)tpx males'!$BB$57:$BB$107,0))-(INDEX('3)tpx males'!BQ$110:BQ$160,MATCH($O85,'3)tpx males'!$BB$110:$BB$160,0))*INDEX('3)tpx females'!BQ$111:BQ$161,MATCH('3) 2016 cases'!$P85,'3)tpx females'!$BB$111:$BB$161,0))*(1-(EXP(-INDEX('3)tpx males'!BR$4:BR$54,MATCH($O85,'3)tpx males'!$BB$4:$BB$54,0)))*EXP(-INDEX('3)tpx females'!BR$3:BR$53,MATCH('3) 2016 cases'!$P85,'3)tpx females'!$BB$3:$BB$53,0))))))),0)</f>
        <v>4545.2956851152967</v>
      </c>
      <c r="AK85" s="32">
        <f ca="1">IFERROR(($K85*EXP(AK$69*($Q85+0.5*($R85)^2))*_xlfn.NORM.DIST((LN(($M85*EXP($L85/100*AK$69))/($K85))-$Q85*AK$69)/($R85*SQRT(AK$69))-$R85*SQRT(AK$69),0,1,TRUE)+$M85*EXP($L85/100*AK$69)*(1-_xlfn.NORM.DIST((LN(($M85*EXP($L85/100*AK$69))/($K85))-$Q85*AK$69)/($R85*SQRT(AK$69)),0,1,TRUE)))*EXP(-0.07*AK$69)*(INDEX('3)tpx females'!BS$57:BS$107,MATCH('3) 2016 cases'!$P85,'3)tpx females'!$BB$57:$BB$107,0))+INDEX('3)tpx males'!BS$57:BS$107,MATCH($O85,'3)tpx males'!$BB$57:$BB$107,0))-(INDEX('3)tpx males'!BR$110:BR$160,MATCH($O85,'3)tpx males'!$BB$110:$BB$160,0))*INDEX('3)tpx females'!BR$111:BR$161,MATCH('3) 2016 cases'!$P85,'3)tpx females'!$BB$111:$BB$161,0))*(1-(EXP(-INDEX('3)tpx males'!BS$4:BS$54,MATCH($O85,'3)tpx males'!$BB$4:$BB$54,0)))*EXP(-INDEX('3)tpx females'!BS$3:BS$53,MATCH('3) 2016 cases'!$P85,'3)tpx females'!$BB$3:$BB$53,0))))))),0)</f>
        <v>5284.5031659342367</v>
      </c>
      <c r="AL85" s="32">
        <f ca="1">IFERROR(($K85*EXP(AL$69*($Q85+0.5*($R85)^2))*_xlfn.NORM.DIST((LN(($M85*EXP($L85/100*AL$69))/($K85))-$Q85*AL$69)/($R85*SQRT(AL$69))-$R85*SQRT(AL$69),0,1,TRUE)+$M85*EXP($L85/100*AL$69)*(1-_xlfn.NORM.DIST((LN(($M85*EXP($L85/100*AL$69))/($K85))-$Q85*AL$69)/($R85*SQRT(AL$69)),0,1,TRUE)))*EXP(-0.07*AL$69)*(INDEX('3)tpx females'!BT$57:BT$107,MATCH('3) 2016 cases'!$P85,'3)tpx females'!$BB$57:$BB$107,0))+INDEX('3)tpx males'!BT$57:BT$107,MATCH($O85,'3)tpx males'!$BB$57:$BB$107,0))-(INDEX('3)tpx males'!BS$110:BS$160,MATCH($O85,'3)tpx males'!$BB$110:$BB$160,0))*INDEX('3)tpx females'!BS$111:BS$161,MATCH('3) 2016 cases'!$P85,'3)tpx females'!$BB$111:$BB$161,0))*(1-(EXP(-INDEX('3)tpx males'!BT$4:BT$54,MATCH($O85,'3)tpx males'!$BB$4:$BB$54,0)))*EXP(-INDEX('3)tpx females'!BT$3:BT$53,MATCH('3) 2016 cases'!$P85,'3)tpx females'!$BB$3:$BB$53,0))))))),0)</f>
        <v>6651.0560710602758</v>
      </c>
      <c r="AM85" s="32">
        <f ca="1">IFERROR(($K85*EXP(AM$69*($Q85+0.5*($R85)^2))*_xlfn.NORM.DIST((LN(($M85*EXP($L85/100*AM$69))/($K85))-$Q85*AM$69)/($R85*SQRT(AM$69))-$R85*SQRT(AM$69),0,1,TRUE)+$M85*EXP($L85/100*AM$69)*(1-_xlfn.NORM.DIST((LN(($M85*EXP($L85/100*AM$69))/($K85))-$Q85*AM$69)/($R85*SQRT(AM$69)),0,1,TRUE)))*EXP(-0.07*AM$69)*(INDEX('3)tpx females'!BU$57:BU$107,MATCH('3) 2016 cases'!$P85,'3)tpx females'!$BB$57:$BB$107,0))+INDEX('3)tpx males'!BU$57:BU$107,MATCH($O85,'3)tpx males'!$BB$57:$BB$107,0))-(INDEX('3)tpx males'!BT$110:BT$160,MATCH($O85,'3)tpx males'!$BB$110:$BB$160,0))*INDEX('3)tpx females'!BT$111:BT$161,MATCH('3) 2016 cases'!$P85,'3)tpx females'!$BB$111:$BB$161,0))*(1-(EXP(-INDEX('3)tpx males'!BU$4:BU$54,MATCH($O85,'3)tpx males'!$BB$4:$BB$54,0)))*EXP(-INDEX('3)tpx females'!BU$3:BU$53,MATCH('3) 2016 cases'!$P85,'3)tpx females'!$BB$3:$BB$53,0))))))),0)</f>
        <v>7234.6190040245501</v>
      </c>
      <c r="AN85" s="32">
        <f ca="1">IFERROR(($K85*EXP(AN$69*($Q85+0.5*($R85)^2))*_xlfn.NORM.DIST((LN(($M85*EXP($L85/100*AN$69))/($K85))-$Q85*AN$69)/($R85*SQRT(AN$69))-$R85*SQRT(AN$69),0,1,TRUE)+$M85*EXP($L85/100*AN$69)*(1-_xlfn.NORM.DIST((LN(($M85*EXP($L85/100*AN$69))/($K85))-$Q85*AN$69)/($R85*SQRT(AN$69)),0,1,TRUE)))*EXP(-0.07*AN$69)*(INDEX('3)tpx females'!BV$57:BV$107,MATCH('3) 2016 cases'!$P85,'3)tpx females'!$BB$57:$BB$107,0))+INDEX('3)tpx males'!BV$57:BV$107,MATCH($O85,'3)tpx males'!$BB$57:$BB$107,0))-(INDEX('3)tpx males'!BU$110:BU$160,MATCH($O85,'3)tpx males'!$BB$110:$BB$160,0))*INDEX('3)tpx females'!BU$111:BU$161,MATCH('3) 2016 cases'!$P85,'3)tpx females'!$BB$111:$BB$161,0))*(1-(EXP(-INDEX('3)tpx males'!BV$4:BV$54,MATCH($O85,'3)tpx males'!$BB$4:$BB$54,0)))*EXP(-INDEX('3)tpx females'!BV$3:BV$53,MATCH('3) 2016 cases'!$P85,'3)tpx females'!$BB$3:$BB$53,0))))))),0)</f>
        <v>7931.5992782601907</v>
      </c>
      <c r="AO85" s="32">
        <f ca="1">IFERROR(($K85*EXP(AO$69*($Q85+0.5*($R85)^2))*_xlfn.NORM.DIST((LN(($M85*EXP($L85/100*AO$69))/($K85))-$Q85*AO$69)/($R85*SQRT(AO$69))-$R85*SQRT(AO$69),0,1,TRUE)+$M85*EXP($L85/100*AO$69)*(1-_xlfn.NORM.DIST((LN(($M85*EXP($L85/100*AO$69))/($K85))-$Q85*AO$69)/($R85*SQRT(AO$69)),0,1,TRUE)))*EXP(-0.07*AO$69)*(INDEX('3)tpx females'!BW$57:BW$107,MATCH('3) 2016 cases'!$P85,'3)tpx females'!$BB$57:$BB$107,0))+INDEX('3)tpx males'!BW$57:BW$107,MATCH($O85,'3)tpx males'!$BB$57:$BB$107,0))-(INDEX('3)tpx males'!BV$110:BV$160,MATCH($O85,'3)tpx males'!$BB$110:$BB$160,0))*INDEX('3)tpx females'!BV$111:BV$161,MATCH('3) 2016 cases'!$P85,'3)tpx females'!$BB$111:$BB$161,0))*(1-(EXP(-INDEX('3)tpx males'!BW$4:BW$54,MATCH($O85,'3)tpx males'!$BB$4:$BB$54,0)))*EXP(-INDEX('3)tpx females'!BW$3:BW$53,MATCH('3) 2016 cases'!$P85,'3)tpx females'!$BB$3:$BB$53,0))))))),0)</f>
        <v>8716.1656836240345</v>
      </c>
      <c r="AP85" s="32">
        <f ca="1">IFERROR(($K85*EXP(AP$69*($Q85+0.5*($R85)^2))*_xlfn.NORM.DIST((LN(($M85*EXP($L85/100*AP$69))/($K85))-$Q85*AP$69)/($R85*SQRT(AP$69))-$R85*SQRT(AP$69),0,1,TRUE)+$M85*EXP($L85/100*AP$69)*(1-_xlfn.NORM.DIST((LN(($M85*EXP($L85/100*AP$69))/($K85))-$Q85*AP$69)/($R85*SQRT(AP$69)),0,1,TRUE)))*EXP(-0.07*AP$69)*(INDEX('3)tpx females'!BX$57:BX$107,MATCH('3) 2016 cases'!$P85,'3)tpx females'!$BB$57:$BB$107,0))+INDEX('3)tpx males'!BX$57:BX$107,MATCH($O85,'3)tpx males'!$BB$57:$BB$107,0))-(INDEX('3)tpx males'!BW$110:BW$160,MATCH($O85,'3)tpx males'!$BB$110:$BB$160,0))*INDEX('3)tpx females'!BW$111:BW$161,MATCH('3) 2016 cases'!$P85,'3)tpx females'!$BB$111:$BB$161,0))*(1-(EXP(-INDEX('3)tpx males'!BX$4:BX$54,MATCH($O85,'3)tpx males'!$BB$4:$BB$54,0)))*EXP(-INDEX('3)tpx females'!BX$3:BX$53,MATCH('3) 2016 cases'!$P85,'3)tpx females'!$BB$3:$BB$53,0))))))),0)</f>
        <v>8952.7279535925609</v>
      </c>
      <c r="AQ85" s="32">
        <f ca="1">IFERROR(($K85*EXP(AQ$69*($Q85+0.5*($R85)^2))*_xlfn.NORM.DIST((LN(($M85*EXP($L85/100*AQ$69))/($K85))-$Q85*AQ$69)/($R85*SQRT(AQ$69))-$R85*SQRT(AQ$69),0,1,TRUE)+$M85*EXP($L85/100*AQ$69)*(1-_xlfn.NORM.DIST((LN(($M85*EXP($L85/100*AQ$69))/($K85))-$Q85*AQ$69)/($R85*SQRT(AQ$69)),0,1,TRUE)))*EXP(-0.07*AQ$69)*(INDEX('3)tpx females'!BY$57:BY$107,MATCH('3) 2016 cases'!$P85,'3)tpx females'!$BB$57:$BB$107,0))+INDEX('3)tpx males'!BY$57:BY$107,MATCH($O85,'3)tpx males'!$BB$57:$BB$107,0))-(INDEX('3)tpx males'!BX$110:BX$160,MATCH($O85,'3)tpx males'!$BB$110:$BB$160,0))*INDEX('3)tpx females'!BX$111:BX$161,MATCH('3) 2016 cases'!$P85,'3)tpx females'!$BB$111:$BB$161,0))*(1-(EXP(-INDEX('3)tpx males'!BY$4:BY$54,MATCH($O85,'3)tpx males'!$BB$4:$BB$54,0)))*EXP(-INDEX('3)tpx females'!BY$3:BY$53,MATCH('3) 2016 cases'!$P85,'3)tpx females'!$BB$3:$BB$53,0))))))),0)</f>
        <v>9355.6994116937913</v>
      </c>
      <c r="AR85" s="32">
        <f ca="1">IFERROR(($K85*EXP(AR$69*($Q85+0.5*($R85)^2))*_xlfn.NORM.DIST((LN(($M85*EXP($L85/100*AR$69))/($K85))-$Q85*AR$69)/($R85*SQRT(AR$69))-$R85*SQRT(AR$69),0,1,TRUE)+$M85*EXP($L85/100*AR$69)*(1-_xlfn.NORM.DIST((LN(($M85*EXP($L85/100*AR$69))/($K85))-$Q85*AR$69)/($R85*SQRT(AR$69)),0,1,TRUE)))*EXP(-0.07*AR$69)*(INDEX('3)tpx females'!BZ$57:BZ$107,MATCH('3) 2016 cases'!$P85,'3)tpx females'!$BB$57:$BB$107,0))+INDEX('3)tpx males'!BZ$57:BZ$107,MATCH($O85,'3)tpx males'!$BB$57:$BB$107,0))-(INDEX('3)tpx males'!BY$110:BY$160,MATCH($O85,'3)tpx males'!$BB$110:$BB$160,0))*INDEX('3)tpx females'!BY$111:BY$161,MATCH('3) 2016 cases'!$P85,'3)tpx females'!$BB$111:$BB$161,0))*(1-(EXP(-INDEX('3)tpx males'!BZ$4:BZ$54,MATCH($O85,'3)tpx males'!$BB$4:$BB$54,0)))*EXP(-INDEX('3)tpx females'!BZ$3:BZ$53,MATCH('3) 2016 cases'!$P85,'3)tpx females'!$BB$3:$BB$53,0))))))),0)</f>
        <v>8687.6625570025844</v>
      </c>
      <c r="AS85" s="32">
        <f ca="1">IFERROR(($K85*EXP(AS$69*($Q85+0.5*($R85)^2))*_xlfn.NORM.DIST((LN(($M85*EXP($L85/100*AS$69))/($K85))-$Q85*AS$69)/($R85*SQRT(AS$69))-$R85*SQRT(AS$69),0,1,TRUE)+$M85*EXP($L85/100*AS$69)*(1-_xlfn.NORM.DIST((LN(($M85*EXP($L85/100*AS$69))/($K85))-$Q85*AS$69)/($R85*SQRT(AS$69)),0,1,TRUE)))*EXP(-0.07*AS$69)*(INDEX('3)tpx females'!CA$57:CA$107,MATCH('3) 2016 cases'!$P85,'3)tpx females'!$BB$57:$BB$107,0))+INDEX('3)tpx males'!CA$57:CA$107,MATCH($O85,'3)tpx males'!$BB$57:$BB$107,0))-(INDEX('3)tpx males'!BZ$110:BZ$160,MATCH($O85,'3)tpx males'!$BB$110:$BB$160,0))*INDEX('3)tpx females'!BZ$111:BZ$161,MATCH('3) 2016 cases'!$P85,'3)tpx females'!$BB$111:$BB$161,0))*(1-(EXP(-INDEX('3)tpx males'!CA$4:CA$54,MATCH($O85,'3)tpx males'!$BB$4:$BB$54,0)))*EXP(-INDEX('3)tpx females'!CA$3:CA$53,MATCH('3) 2016 cases'!$P85,'3)tpx females'!$BB$3:$BB$53,0))))))),0)</f>
        <v>8411.354804109611</v>
      </c>
      <c r="AT85" s="32">
        <f ca="1">IFERROR(($K85*EXP(AT$69*($Q85+0.5*($R85)^2))*_xlfn.NORM.DIST((LN(($M85*EXP($L85/100*AT$69))/($K85))-$Q85*AT$69)/($R85*SQRT(AT$69))-$R85*SQRT(AT$69),0,1,TRUE)+$M85*EXP($L85/100*AT$69)*(1-_xlfn.NORM.DIST((LN(($M85*EXP($L85/100*AT$69))/($K85))-$Q85*AT$69)/($R85*SQRT(AT$69)),0,1,TRUE)))*EXP(-0.07*AT$69)*(INDEX('3)tpx females'!CB$57:CB$107,MATCH('3) 2016 cases'!$P85,'3)tpx females'!$BB$57:$BB$107,0))+INDEX('3)tpx males'!CB$57:CB$107,MATCH($O85,'3)tpx males'!$BB$57:$BB$107,0))-(INDEX('3)tpx males'!CA$110:CA$160,MATCH($O85,'3)tpx males'!$BB$110:$BB$160,0))*INDEX('3)tpx females'!CA$111:CA$161,MATCH('3) 2016 cases'!$P85,'3)tpx females'!$BB$111:$BB$161,0))*(1-(EXP(-INDEX('3)tpx males'!CB$4:CB$54,MATCH($O85,'3)tpx males'!$BB$4:$BB$54,0)))*EXP(-INDEX('3)tpx females'!CB$3:CB$53,MATCH('3) 2016 cases'!$P85,'3)tpx females'!$BB$3:$BB$53,0))))))),0)</f>
        <v>7811.4881669011675</v>
      </c>
      <c r="AU85" s="32">
        <f ca="1">IFERROR(($K85*EXP(AU$69*($Q85+0.5*($R85)^2))*_xlfn.NORM.DIST((LN(($M85*EXP($L85/100*AU$69))/($K85))-$Q85*AU$69)/($R85*SQRT(AU$69))-$R85*SQRT(AU$69),0,1,TRUE)+$M85*EXP($L85/100*AU$69)*(1-_xlfn.NORM.DIST((LN(($M85*EXP($L85/100*AU$69))/($K85))-$Q85*AU$69)/($R85*SQRT(AU$69)),0,1,TRUE)))*EXP(-0.07*AU$69)*(INDEX('3)tpx females'!CC$57:CC$107,MATCH('3) 2016 cases'!$P85,'3)tpx females'!$BB$57:$BB$107,0))+INDEX('3)tpx males'!CC$57:CC$107,MATCH($O85,'3)tpx males'!$BB$57:$BB$107,0))-(INDEX('3)tpx males'!CB$110:CB$160,MATCH($O85,'3)tpx males'!$BB$110:$BB$160,0))*INDEX('3)tpx females'!CB$111:CB$161,MATCH('3) 2016 cases'!$P85,'3)tpx females'!$BB$111:$BB$161,0))*(1-(EXP(-INDEX('3)tpx males'!CC$4:CC$54,MATCH($O85,'3)tpx males'!$BB$4:$BB$54,0)))*EXP(-INDEX('3)tpx females'!CC$3:CC$53,MATCH('3) 2016 cases'!$P85,'3)tpx females'!$BB$3:$BB$53,0))))))),0)</f>
        <v>6641.3243929290347</v>
      </c>
      <c r="AV85" s="32">
        <f ca="1">IFERROR(($K85*EXP(AV$69*($Q85+0.5*($R85)^2))*_xlfn.NORM.DIST((LN(($M85*EXP($L85/100*AV$69))/($K85))-$Q85*AV$69)/($R85*SQRT(AV$69))-$R85*SQRT(AV$69),0,1,TRUE)+$M85*EXP($L85/100*AV$69)*(1-_xlfn.NORM.DIST((LN(($M85*EXP($L85/100*AV$69))/($K85))-$Q85*AV$69)/($R85*SQRT(AV$69)),0,1,TRUE)))*EXP(-0.07*AV$69)*(INDEX('3)tpx females'!CD$57:CD$107,MATCH('3) 2016 cases'!$P85,'3)tpx females'!$BB$57:$BB$107,0))+INDEX('3)tpx males'!CD$57:CD$107,MATCH($O85,'3)tpx males'!$BB$57:$BB$107,0))-(INDEX('3)tpx males'!CC$110:CC$160,MATCH($O85,'3)tpx males'!$BB$110:$BB$160,0))*INDEX('3)tpx females'!CC$111:CC$161,MATCH('3) 2016 cases'!$P85,'3)tpx females'!$BB$111:$BB$161,0))*(1-(EXP(-INDEX('3)tpx males'!CD$4:CD$54,MATCH($O85,'3)tpx males'!$BB$4:$BB$54,0)))*EXP(-INDEX('3)tpx females'!CD$3:CD$53,MATCH('3) 2016 cases'!$P85,'3)tpx females'!$BB$3:$BB$53,0))))))),0)</f>
        <v>5486.3688919278229</v>
      </c>
      <c r="AW85" s="32">
        <f ca="1">IFERROR(($K85*EXP(AW$69*($Q85+0.5*($R85)^2))*_xlfn.NORM.DIST((LN(($M85*EXP($L85/100*AW$69))/($K85))-$Q85*AW$69)/($R85*SQRT(AW$69))-$R85*SQRT(AW$69),0,1,TRUE)+$M85*EXP($L85/100*AW$69)*(1-_xlfn.NORM.DIST((LN(($M85*EXP($L85/100*AW$69))/($K85))-$Q85*AW$69)/($R85*SQRT(AW$69)),0,1,TRUE)))*EXP(-0.07*AW$69)*(INDEX('3)tpx females'!CE$57:CE$107,MATCH('3) 2016 cases'!$P85,'3)tpx females'!$BB$57:$BB$107,0))+INDEX('3)tpx males'!CE$57:CE$107,MATCH($O85,'3)tpx males'!$BB$57:$BB$107,0))-(INDEX('3)tpx males'!CD$110:CD$160,MATCH($O85,'3)tpx males'!$BB$110:$BB$160,0))*INDEX('3)tpx females'!CD$111:CD$161,MATCH('3) 2016 cases'!$P85,'3)tpx females'!$BB$111:$BB$161,0))*(1-(EXP(-INDEX('3)tpx males'!CE$4:CE$54,MATCH($O85,'3)tpx males'!$BB$4:$BB$54,0)))*EXP(-INDEX('3)tpx females'!CE$3:CE$53,MATCH('3) 2016 cases'!$P85,'3)tpx females'!$BB$3:$BB$53,0))))))),0)</f>
        <v>4332.4009219547615</v>
      </c>
      <c r="AX85" s="32">
        <f ca="1">IFERROR(($K85*EXP(AX$69*($Q85+0.5*($R85)^2))*_xlfn.NORM.DIST((LN(($M85*EXP($L85/100*AX$69))/($K85))-$Q85*AX$69)/($R85*SQRT(AX$69))-$R85*SQRT(AX$69),0,1,TRUE)+$M85*EXP($L85/100*AX$69)*(1-_xlfn.NORM.DIST((LN(($M85*EXP($L85/100*AX$69))/($K85))-$Q85*AX$69)/($R85*SQRT(AX$69)),0,1,TRUE)))*EXP(-0.07*AX$69)*(INDEX('3)tpx females'!CF$57:CF$107,MATCH('3) 2016 cases'!$P85,'3)tpx females'!$BB$57:$BB$107,0))+INDEX('3)tpx males'!CF$57:CF$107,MATCH($O85,'3)tpx males'!$BB$57:$BB$107,0))-(INDEX('3)tpx males'!CE$110:CE$160,MATCH($O85,'3)tpx males'!$BB$110:$BB$160,0))*INDEX('3)tpx females'!CE$111:CE$161,MATCH('3) 2016 cases'!$P85,'3)tpx females'!$BB$111:$BB$161,0))*(1-(EXP(-INDEX('3)tpx males'!CF$4:CF$54,MATCH($O85,'3)tpx males'!$BB$4:$BB$54,0)))*EXP(-INDEX('3)tpx females'!CF$3:CF$53,MATCH('3) 2016 cases'!$P85,'3)tpx females'!$BB$3:$BB$53,0))))))),0)</f>
        <v>3250.7693003129261</v>
      </c>
      <c r="AY85" s="32">
        <f ca="1">IFERROR(($K85*EXP(AY$69*($Q85+0.5*($R85)^2))*_xlfn.NORM.DIST((LN(($M85*EXP($L85/100*AY$69))/($K85))-$Q85*AY$69)/($R85*SQRT(AY$69))-$R85*SQRT(AY$69),0,1,TRUE)+$M85*EXP($L85/100*AY$69)*(1-_xlfn.NORM.DIST((LN(($M85*EXP($L85/100*AY$69))/($K85))-$Q85*AY$69)/($R85*SQRT(AY$69)),0,1,TRUE)))*EXP(-0.07*AY$69)*(INDEX('3)tpx females'!CG$57:CG$107,MATCH('3) 2016 cases'!$P85,'3)tpx females'!$BB$57:$BB$107,0))+INDEX('3)tpx males'!CG$57:CG$107,MATCH($O85,'3)tpx males'!$BB$57:$BB$107,0))-(INDEX('3)tpx males'!CF$110:CF$160,MATCH($O85,'3)tpx males'!$BB$110:$BB$160,0))*INDEX('3)tpx females'!CF$111:CF$161,MATCH('3) 2016 cases'!$P85,'3)tpx females'!$BB$111:$BB$161,0))*(1-(EXP(-INDEX('3)tpx males'!CG$4:CG$54,MATCH($O85,'3)tpx males'!$BB$4:$BB$54,0)))*EXP(-INDEX('3)tpx females'!CG$3:CG$53,MATCH('3) 2016 cases'!$P85,'3)tpx females'!$BB$3:$BB$53,0))))))),0)</f>
        <v>2329.0563498710367</v>
      </c>
      <c r="AZ85" s="32">
        <f ca="1">IFERROR(($K85*EXP(AZ$69*($Q85+0.5*($R85)^2))*_xlfn.NORM.DIST((LN(($M85*EXP($L85/100*AZ$69))/($K85))-$Q85*AZ$69)/($R85*SQRT(AZ$69))-$R85*SQRT(AZ$69),0,1,TRUE)+$M85*EXP($L85/100*AZ$69)*(1-_xlfn.NORM.DIST((LN(($M85*EXP($L85/100*AZ$69))/($K85))-$Q85*AZ$69)/($R85*SQRT(AZ$69)),0,1,TRUE)))*EXP(-0.07*AZ$69)*(INDEX('3)tpx females'!CH$57:CH$107,MATCH('3) 2016 cases'!$P85,'3)tpx females'!$BB$57:$BB$107,0))+INDEX('3)tpx males'!CH$57:CH$107,MATCH($O85,'3)tpx males'!$BB$57:$BB$107,0))-(INDEX('3)tpx males'!CG$110:CG$160,MATCH($O85,'3)tpx males'!$BB$110:$BB$160,0))*INDEX('3)tpx females'!CG$111:CG$161,MATCH('3) 2016 cases'!$P85,'3)tpx females'!$BB$111:$BB$161,0))*(1-(EXP(-INDEX('3)tpx males'!CH$4:CH$54,MATCH($O85,'3)tpx males'!$BB$4:$BB$54,0)))*EXP(-INDEX('3)tpx females'!CH$3:CH$53,MATCH('3) 2016 cases'!$P85,'3)tpx females'!$BB$3:$BB$53,0))))))),0)</f>
        <v>1572.9735736194643</v>
      </c>
      <c r="BA85" s="32">
        <f ca="1">IFERROR(($K85*EXP(BA$69*($Q85+0.5*($R85)^2))*_xlfn.NORM.DIST((LN(($M85*EXP($L85/100*BA$69))/($K85))-$Q85*BA$69)/($R85*SQRT(BA$69))-$R85*SQRT(BA$69),0,1,TRUE)+$M85*EXP($L85/100*BA$69)*(1-_xlfn.NORM.DIST((LN(($M85*EXP($L85/100*BA$69))/($K85))-$Q85*BA$69)/($R85*SQRT(BA$69)),0,1,TRUE)))*EXP(-0.07*BA$69)*(INDEX('3)tpx females'!CI$57:CI$107,MATCH('3) 2016 cases'!$P85,'3)tpx females'!$BB$57:$BB$107,0))+INDEX('3)tpx males'!CI$57:CI$107,MATCH($O85,'3)tpx males'!$BB$57:$BB$107,0))-(INDEX('3)tpx males'!CH$110:CH$160,MATCH($O85,'3)tpx males'!$BB$110:$BB$160,0))*INDEX('3)tpx females'!CH$111:CH$161,MATCH('3) 2016 cases'!$P85,'3)tpx females'!$BB$111:$BB$161,0))*(1-(EXP(-INDEX('3)tpx males'!CI$4:CI$54,MATCH($O85,'3)tpx males'!$BB$4:$BB$54,0)))*EXP(-INDEX('3)tpx females'!CI$3:CI$53,MATCH('3) 2016 cases'!$P85,'3)tpx females'!$BB$3:$BB$53,0))))))),0)</f>
        <v>1021.7610650009291</v>
      </c>
      <c r="BB85" s="32">
        <f ca="1">IFERROR(($K85*EXP(BB$69*($Q85+0.5*($R85)^2))*_xlfn.NORM.DIST((LN(($M85*EXP($L85/100*BB$69))/($K85))-$Q85*BB$69)/($R85*SQRT(BB$69))-$R85*SQRT(BB$69),0,1,TRUE)+$M85*EXP($L85/100*BB$69)*(1-_xlfn.NORM.DIST((LN(($M85*EXP($L85/100*BB$69))/($K85))-$Q85*BB$69)/($R85*SQRT(BB$69)),0,1,TRUE)))*EXP(-0.07*BB$69)*(INDEX('3)tpx females'!CJ$57:CJ$107,MATCH('3) 2016 cases'!$P85,'3)tpx females'!$BB$57:$BB$107,0))+INDEX('3)tpx males'!CJ$57:CJ$107,MATCH($O85,'3)tpx males'!$BB$57:$BB$107,0))-(INDEX('3)tpx males'!CI$110:CI$160,MATCH($O85,'3)tpx males'!$BB$110:$BB$160,0))*INDEX('3)tpx females'!CI$111:CI$161,MATCH('3) 2016 cases'!$P85,'3)tpx females'!$BB$111:$BB$161,0))*(1-(EXP(-INDEX('3)tpx males'!CJ$4:CJ$54,MATCH($O85,'3)tpx males'!$BB$4:$BB$54,0)))*EXP(-INDEX('3)tpx females'!CJ$3:CJ$53,MATCH('3) 2016 cases'!$P85,'3)tpx females'!$BB$3:$BB$53,0))))))),0)</f>
        <v>635.89964095719279</v>
      </c>
      <c r="BC85" s="32">
        <f ca="1">IFERROR(($K85*EXP(BC$69*($Q85+0.5*($R85)^2))*_xlfn.NORM.DIST((LN(($M85*EXP($L85/100*BC$69))/($K85))-$Q85*BC$69)/($R85*SQRT(BC$69))-$R85*SQRT(BC$69),0,1,TRUE)+$M85*EXP($L85/100*BC$69)*(1-_xlfn.NORM.DIST((LN(($M85*EXP($L85/100*BC$69))/($K85))-$Q85*BC$69)/($R85*SQRT(BC$69)),0,1,TRUE)))*EXP(-0.07*BC$69)*(INDEX('3)tpx females'!CK$57:CK$107,MATCH('3) 2016 cases'!$P85,'3)tpx females'!$BB$57:$BB$107,0))+INDEX('3)tpx males'!CK$57:CK$107,MATCH($O85,'3)tpx males'!$BB$57:$BB$107,0))-(INDEX('3)tpx males'!CJ$110:CJ$160,MATCH($O85,'3)tpx males'!$BB$110:$BB$160,0))*INDEX('3)tpx females'!CJ$111:CJ$161,MATCH('3) 2016 cases'!$P85,'3)tpx females'!$BB$111:$BB$161,0))*(1-(EXP(-INDEX('3)tpx males'!CK$4:CK$54,MATCH($O85,'3)tpx males'!$BB$4:$BB$54,0)))*EXP(-INDEX('3)tpx females'!CK$3:CK$53,MATCH('3) 2016 cases'!$P85,'3)tpx females'!$BB$3:$BB$53,0))))))),0)</f>
        <v>363.78774063330752</v>
      </c>
      <c r="BD85" s="32">
        <f ca="1">IFERROR(($K85*EXP(BD$69*($Q85+0.5*($R85)^2))*_xlfn.NORM.DIST((LN(($M85*EXP($L85/100*BD$69))/($K85))-$Q85*BD$69)/($R85*SQRT(BD$69))-$R85*SQRT(BD$69),0,1,TRUE)+$M85*EXP($L85/100*BD$69)*(1-_xlfn.NORM.DIST((LN(($M85*EXP($L85/100*BD$69))/($K85))-$Q85*BD$69)/($R85*SQRT(BD$69)),0,1,TRUE)))*EXP(-0.07*BD$69)*(INDEX('3)tpx females'!CL$57:CL$107,MATCH('3) 2016 cases'!$P85,'3)tpx females'!$BB$57:$BB$107,0))+INDEX('3)tpx males'!CL$57:CL$107,MATCH($O85,'3)tpx males'!$BB$57:$BB$107,0))-(INDEX('3)tpx males'!CK$110:CK$160,MATCH($O85,'3)tpx males'!$BB$110:$BB$160,0))*INDEX('3)tpx females'!CK$111:CK$161,MATCH('3) 2016 cases'!$P85,'3)tpx females'!$BB$111:$BB$161,0))*(1-(EXP(-INDEX('3)tpx males'!CL$4:CL$54,MATCH($O85,'3)tpx males'!$BB$4:$BB$54,0)))*EXP(-INDEX('3)tpx females'!CL$3:CL$53,MATCH('3) 2016 cases'!$P85,'3)tpx females'!$BB$3:$BB$53,0))))))),0)</f>
        <v>208.83126436581225</v>
      </c>
      <c r="BE85" s="32">
        <f ca="1">IFERROR(($K85*EXP(BE$69*($Q85+0.5*($R85)^2))*_xlfn.NORM.DIST((LN(($M85*EXP($L85/100*BE$69))/($K85))-$Q85*BE$69)/($R85*SQRT(BE$69))-$R85*SQRT(BE$69),0,1,TRUE)+$M85*EXP($L85/100*BE$69)*(1-_xlfn.NORM.DIST((LN(($M85*EXP($L85/100*BE$69))/($K85))-$Q85*BE$69)/($R85*SQRT(BE$69)),0,1,TRUE)))*EXP(-0.07*BE$69)*(INDEX('3)tpx females'!CM$57:CM$107,MATCH('3) 2016 cases'!$P85,'3)tpx females'!$BB$57:$BB$107,0))+INDEX('3)tpx males'!CM$57:CM$107,MATCH($O85,'3)tpx males'!$BB$57:$BB$107,0))-(INDEX('3)tpx males'!CL$110:CL$160,MATCH($O85,'3)tpx males'!$BB$110:$BB$160,0))*INDEX('3)tpx females'!CL$111:CL$161,MATCH('3) 2016 cases'!$P85,'3)tpx females'!$BB$111:$BB$161,0))*(1-(EXP(-INDEX('3)tpx males'!CM$4:CM$54,MATCH($O85,'3)tpx males'!$BB$4:$BB$54,0)))*EXP(-INDEX('3)tpx females'!CM$3:CM$53,MATCH('3) 2016 cases'!$P85,'3)tpx females'!$BB$3:$BB$53,0))))))),0)</f>
        <v>114.14910499898772</v>
      </c>
      <c r="BF85" s="32">
        <f ca="1">IFERROR(($K85*EXP(BF$69*($Q85+0.5*($R85)^2))*_xlfn.NORM.DIST((LN(($M85*EXP($L85/100*BF$69))/($K85))-$Q85*BF$69)/($R85*SQRT(BF$69))-$R85*SQRT(BF$69),0,1,TRUE)+$M85*EXP($L85/100*BF$69)*(1-_xlfn.NORM.DIST((LN(($M85*EXP($L85/100*BF$69))/($K85))-$Q85*BF$69)/($R85*SQRT(BF$69)),0,1,TRUE)))*EXP(-0.07*BF$69)*(INDEX('3)tpx females'!CN$57:CN$107,MATCH('3) 2016 cases'!$P85,'3)tpx females'!$BB$57:$BB$107,0))+INDEX('3)tpx males'!CN$57:CN$107,MATCH($O85,'3)tpx males'!$BB$57:$BB$107,0))-(INDEX('3)tpx males'!CM$110:CM$160,MATCH($O85,'3)tpx males'!$BB$110:$BB$160,0))*INDEX('3)tpx females'!CM$111:CM$161,MATCH('3) 2016 cases'!$P85,'3)tpx females'!$BB$111:$BB$161,0))*(1-(EXP(-INDEX('3)tpx males'!CN$4:CN$54,MATCH($O85,'3)tpx males'!$BB$4:$BB$54,0)))*EXP(-INDEX('3)tpx females'!CN$3:CN$53,MATCH('3) 2016 cases'!$P85,'3)tpx females'!$BB$3:$BB$53,0))))))),0)</f>
        <v>58.02125717424471</v>
      </c>
      <c r="BG85" s="32">
        <f ca="1">IFERROR(($K85*EXP(BG$69*($Q85+0.5*($R85)^2))*_xlfn.NORM.DIST((LN(($M85*EXP($L85/100*BG$69))/($K85))-$Q85*BG$69)/($R85*SQRT(BG$69))-$R85*SQRT(BG$69),0,1,TRUE)+$M85*EXP($L85/100*BG$69)*(1-_xlfn.NORM.DIST((LN(($M85*EXP($L85/100*BG$69))/($K85))-$Q85*BG$69)/($R85*SQRT(BG$69)),0,1,TRUE)))*EXP(-0.07*BG$69)*(INDEX('3)tpx females'!CO$57:CO$107,MATCH('3) 2016 cases'!$P85,'3)tpx females'!$BB$57:$BB$107,0))+INDEX('3)tpx males'!CO$57:CO$107,MATCH($O85,'3)tpx males'!$BB$57:$BB$107,0))-(INDEX('3)tpx males'!CN$110:CN$160,MATCH($O85,'3)tpx males'!$BB$110:$BB$160,0))*INDEX('3)tpx females'!CN$111:CN$161,MATCH('3) 2016 cases'!$P85,'3)tpx females'!$BB$111:$BB$161,0))*(1-(EXP(-INDEX('3)tpx males'!CO$4:CO$54,MATCH($O85,'3)tpx males'!$BB$4:$BB$54,0)))*EXP(-INDEX('3)tpx females'!CO$3:CO$53,MATCH('3) 2016 cases'!$P85,'3)tpx females'!$BB$3:$BB$53,0))))))),0)</f>
        <v>21.14706610052243</v>
      </c>
      <c r="BH85" s="32">
        <f ca="1">IFERROR(($K85*EXP(BH$69*($Q85+0.5*($R85)^2))*_xlfn.NORM.DIST((LN(($M85*EXP($L85/100*BH$69))/($K85))-$Q85*BH$69)/($R85*SQRT(BH$69))-$R85*SQRT(BH$69),0,1,TRUE)+$M85*EXP($L85/100*BH$69)*(1-_xlfn.NORM.DIST((LN(($M85*EXP($L85/100*BH$69))/($K85))-$Q85*BH$69)/($R85*SQRT(BH$69)),0,1,TRUE)))*EXP(-0.07*BH$69)*(INDEX('3)tpx females'!CP$57:CP$107,MATCH('3) 2016 cases'!$P85,'3)tpx females'!$BB$57:$BB$107,0))+INDEX('3)tpx males'!CP$57:CP$107,MATCH($O85,'3)tpx males'!$BB$57:$BB$107,0))-(INDEX('3)tpx males'!CO$110:CO$160,MATCH($O85,'3)tpx males'!$BB$110:$BB$160,0))*INDEX('3)tpx females'!CO$111:CO$161,MATCH('3) 2016 cases'!$P85,'3)tpx females'!$BB$111:$BB$161,0))*(1-(EXP(-INDEX('3)tpx males'!CP$4:CP$54,MATCH($O85,'3)tpx males'!$BB$4:$BB$54,0)))*EXP(-INDEX('3)tpx females'!CP$3:CP$53,MATCH('3) 2016 cases'!$P85,'3)tpx females'!$BB$3:$BB$53,0))))))),0)</f>
        <v>0</v>
      </c>
      <c r="BI85" s="32">
        <f ca="1">IFERROR(($K85*EXP(BI$69*($Q85+0.5*($R85)^2))*_xlfn.NORM.DIST((LN(($M85*EXP($L85/100*BI$69))/($K85))-$Q85*BI$69)/($R85*SQRT(BI$69))-$R85*SQRT(BI$69),0,1,TRUE)+$M85*EXP($L85/100*BI$69)*(1-_xlfn.NORM.DIST((LN(($M85*EXP($L85/100*BI$69))/($K85))-$Q85*BI$69)/($R85*SQRT(BI$69)),0,1,TRUE)))*EXP(-0.07*BI$69)*(INDEX('3)tpx females'!CQ$57:CQ$107,MATCH('3) 2016 cases'!$P85,'3)tpx females'!$BB$57:$BB$107,0))+INDEX('3)tpx males'!CQ$57:CQ$107,MATCH($O85,'3)tpx males'!$BB$57:$BB$107,0))-(INDEX('3)tpx males'!CP$110:CP$160,MATCH($O85,'3)tpx males'!$BB$110:$BB$160,0))*INDEX('3)tpx females'!CP$111:CP$161,MATCH('3) 2016 cases'!$P85,'3)tpx females'!$BB$111:$BB$161,0))*(1-(EXP(-INDEX('3)tpx males'!CQ$4:CQ$54,MATCH($O85,'3)tpx males'!$BB$4:$BB$54,0)))*EXP(-INDEX('3)tpx females'!CQ$3:CQ$53,MATCH('3) 2016 cases'!$P85,'3)tpx females'!$BB$3:$BB$53,0))))))),0)</f>
        <v>0</v>
      </c>
      <c r="BJ85" s="32">
        <f ca="1">IFERROR(($K85*EXP(BJ$69*($Q85+0.5*($R85)^2))*_xlfn.NORM.DIST((LN(($M85*EXP($L85/100*BJ$69))/($K85))-$Q85*BJ$69)/($R85*SQRT(BJ$69))-$R85*SQRT(BJ$69),0,1,TRUE)+$M85*EXP($L85/100*BJ$69)*(1-_xlfn.NORM.DIST((LN(($M85*EXP($L85/100*BJ$69))/($K85))-$Q85*BJ$69)/($R85*SQRT(BJ$69)),0,1,TRUE)))*EXP(-0.07*BJ$69)*(INDEX('3)tpx females'!CR$57:CR$107,MATCH('3) 2016 cases'!$P85,'3)tpx females'!$BB$57:$BB$107,0))+INDEX('3)tpx males'!CR$57:CR$107,MATCH($O85,'3)tpx males'!$BB$57:$BB$107,0))-(INDEX('3)tpx males'!CQ$110:CQ$160,MATCH($O85,'3)tpx males'!$BB$110:$BB$160,0))*INDEX('3)tpx females'!CQ$111:CQ$161,MATCH('3) 2016 cases'!$P85,'3)tpx females'!$BB$111:$BB$161,0))*(1-(EXP(-INDEX('3)tpx males'!CR$4:CR$54,MATCH($O85,'3)tpx males'!$BB$4:$BB$54,0)))*EXP(-INDEX('3)tpx females'!CR$3:CR$53,MATCH('3) 2016 cases'!$P85,'3)tpx females'!$BB$3:$BB$53,0))))))),0)</f>
        <v>0</v>
      </c>
      <c r="BK85" s="32">
        <f ca="1">IFERROR(($K85*EXP(BK$69*($Q85+0.5*($R85)^2))*_xlfn.NORM.DIST((LN(($M85*EXP($L85/100*BK$69))/($K85))-$Q85*BK$69)/($R85*SQRT(BK$69))-$R85*SQRT(BK$69),0,1,TRUE)+$M85*EXP($L85/100*BK$69)*(1-_xlfn.NORM.DIST((LN(($M85*EXP($L85/100*BK$69))/($K85))-$Q85*BK$69)/($R85*SQRT(BK$69)),0,1,TRUE)))*EXP(-0.07*BK$69)*(INDEX('3)tpx females'!CS$57:CS$107,MATCH('3) 2016 cases'!$P85,'3)tpx females'!$BB$57:$BB$107,0))+INDEX('3)tpx males'!CS$57:CS$107,MATCH($O85,'3)tpx males'!$BB$57:$BB$107,0))-(INDEX('3)tpx males'!CR$110:CR$160,MATCH($O85,'3)tpx males'!$BB$110:$BB$160,0))*INDEX('3)tpx females'!CR$111:CR$161,MATCH('3) 2016 cases'!$P85,'3)tpx females'!$BB$111:$BB$161,0))*(1-(EXP(-INDEX('3)tpx males'!CS$4:CS$54,MATCH($O85,'3)tpx males'!$BB$4:$BB$54,0)))*EXP(-INDEX('3)tpx females'!CS$3:CS$53,MATCH('3) 2016 cases'!$P85,'3)tpx females'!$BB$3:$BB$53,0))))))),0)</f>
        <v>0</v>
      </c>
      <c r="BL85" s="32">
        <f ca="1">IFERROR(($K85*EXP(BL$69*($Q85+0.5*($R85)^2))*_xlfn.NORM.DIST((LN(($M85*EXP($L85/100*BL$69))/($K85))-$Q85*BL$69)/($R85*SQRT(BL$69))-$R85*SQRT(BL$69),0,1,TRUE)+$M85*EXP($L85/100*BL$69)*(1-_xlfn.NORM.DIST((LN(($M85*EXP($L85/100*BL$69))/($K85))-$Q85*BL$69)/($R85*SQRT(BL$69)),0,1,TRUE)))*EXP(-0.07*BL$69)*(INDEX('3)tpx females'!CT$57:CT$107,MATCH('3) 2016 cases'!$P85,'3)tpx females'!$BB$57:$BB$107,0))+INDEX('3)tpx males'!CT$57:CT$107,MATCH($O85,'3)tpx males'!$BB$57:$BB$107,0))-(INDEX('3)tpx males'!CS$110:CS$160,MATCH($O85,'3)tpx males'!$BB$110:$BB$160,0))*INDEX('3)tpx females'!CS$111:CS$161,MATCH('3) 2016 cases'!$P85,'3)tpx females'!$BB$111:$BB$161,0))*(1-(EXP(-INDEX('3)tpx males'!CT$4:CT$54,MATCH($O85,'3)tpx males'!$BB$4:$BB$54,0)))*EXP(-INDEX('3)tpx females'!CT$3:CT$53,MATCH('3) 2016 cases'!$P85,'3)tpx females'!$BB$3:$BB$53,0))))))),0)</f>
        <v>0</v>
      </c>
      <c r="BM85" s="32">
        <f ca="1">IFERROR(($K85*EXP(BM$69*($Q85+0.5*($R85)^2))*_xlfn.NORM.DIST((LN(($M85*EXP($L85/100*BM$69))/($K85))-$Q85*BM$69)/($R85*SQRT(BM$69))-$R85*SQRT(BM$69),0,1,TRUE)+$M85*EXP($L85/100*BM$69)*(1-_xlfn.NORM.DIST((LN(($M85*EXP($L85/100*BM$69))/($K85))-$Q85*BM$69)/($R85*SQRT(BM$69)),0,1,TRUE)))*EXP(-0.07*BM$69)*(INDEX('3)tpx females'!CU$57:CU$107,MATCH('3) 2016 cases'!$P85,'3)tpx females'!$BB$57:$BB$107,0))+INDEX('3)tpx males'!CU$57:CU$107,MATCH($O85,'3)tpx males'!$BB$57:$BB$107,0))-(INDEX('3)tpx males'!CT$110:CT$160,MATCH($O85,'3)tpx males'!$BB$110:$BB$160,0))*INDEX('3)tpx females'!CT$111:CT$161,MATCH('3) 2016 cases'!$P85,'3)tpx females'!$BB$111:$BB$161,0))*(1-(EXP(-INDEX('3)tpx males'!CU$4:CU$54,MATCH($O85,'3)tpx males'!$BB$4:$BB$54,0)))*EXP(-INDEX('3)tpx females'!CU$3:CU$53,MATCH('3) 2016 cases'!$P85,'3)tpx females'!$BB$3:$BB$53,0))))))),0)</f>
        <v>0</v>
      </c>
      <c r="BN85" s="32">
        <f ca="1">IFERROR(($K85*EXP(BN$69*($Q85+0.5*($R85)^2))*_xlfn.NORM.DIST((LN(($M85*EXP($L85/100*BN$69))/($K85))-$Q85*BN$69)/($R85*SQRT(BN$69))-$R85*SQRT(BN$69),0,1,TRUE)+$M85*EXP($L85/100*BN$69)*(1-_xlfn.NORM.DIST((LN(($M85*EXP($L85/100*BN$69))/($K85))-$Q85*BN$69)/($R85*SQRT(BN$69)),0,1,TRUE)))*EXP(-0.07*BN$69)*(INDEX('3)tpx females'!CV$57:CV$107,MATCH('3) 2016 cases'!$P85,'3)tpx females'!$BB$57:$BB$107,0))+INDEX('3)tpx males'!CV$57:CV$107,MATCH($O85,'3)tpx males'!$BB$57:$BB$107,0))-(INDEX('3)tpx males'!CU$110:CU$160,MATCH($O85,'3)tpx males'!$BB$110:$BB$160,0))*INDEX('3)tpx females'!CU$111:CU$161,MATCH('3) 2016 cases'!$P85,'3)tpx females'!$BB$111:$BB$161,0))*(1-(EXP(-INDEX('3)tpx males'!CV$4:CV$54,MATCH($O85,'3)tpx males'!$BB$4:$BB$54,0)))*EXP(-INDEX('3)tpx females'!CV$3:CV$53,MATCH('3) 2016 cases'!$P85,'3)tpx females'!$BB$3:$BB$53,0))))))),0)</f>
        <v>0</v>
      </c>
      <c r="BO85" s="32">
        <f ca="1">IFERROR(($K85*EXP(BO$69*($Q85+0.5*($R85)^2))*_xlfn.NORM.DIST((LN(($M85*EXP($L85/100*BO$69))/($K85))-$Q85*BO$69)/($R85*SQRT(BO$69))-$R85*SQRT(BO$69),0,1,TRUE)+$M85*EXP($L85/100*BO$69)*(1-_xlfn.NORM.DIST((LN(($M85*EXP($L85/100*BO$69))/($K85))-$Q85*BO$69)/($R85*SQRT(BO$69)),0,1,TRUE)))*EXP(-0.07*BO$69)*(INDEX('3)tpx females'!CW$57:CW$107,MATCH('3) 2016 cases'!$P85,'3)tpx females'!$BB$57:$BB$107,0))+INDEX('3)tpx males'!CW$57:CW$107,MATCH($O85,'3)tpx males'!$BB$57:$BB$107,0))-(INDEX('3)tpx males'!CV$110:CV$160,MATCH($O85,'3)tpx males'!$BB$110:$BB$160,0))*INDEX('3)tpx females'!CV$111:CV$161,MATCH('3) 2016 cases'!$P85,'3)tpx females'!$BB$111:$BB$161,0))*(1-(EXP(-INDEX('3)tpx males'!CW$4:CW$54,MATCH($O85,'3)tpx males'!$BB$4:$BB$54,0)))*EXP(-INDEX('3)tpx females'!CW$3:CW$53,MATCH('3) 2016 cases'!$P85,'3)tpx females'!$BB$3:$BB$53,0))))))),0)</f>
        <v>0</v>
      </c>
      <c r="BP85" s="32">
        <f ca="1">IFERROR(($K85*EXP(BP$69*($Q85+0.5*($R85)^2))*_xlfn.NORM.DIST((LN(($M85*EXP($L85/100*BP$69))/($K85))-$Q85*BP$69)/($R85*SQRT(BP$69))-$R85*SQRT(BP$69),0,1,TRUE)+$M85*EXP($L85/100*BP$69)*(1-_xlfn.NORM.DIST((LN(($M85*EXP($L85/100*BP$69))/($K85))-$Q85*BP$69)/($R85*SQRT(BP$69)),0,1,TRUE)))*EXP(-0.07*BP$69)*(INDEX('3)tpx females'!CX$57:CX$107,MATCH('3) 2016 cases'!$P85,'3)tpx females'!$BB$57:$BB$107,0))+INDEX('3)tpx males'!CX$57:CX$107,MATCH($O85,'3)tpx males'!$BB$57:$BB$107,0))-(INDEX('3)tpx males'!CW$110:CW$160,MATCH($O85,'3)tpx males'!$BB$110:$BB$160,0))*INDEX('3)tpx females'!CW$111:CW$161,MATCH('3) 2016 cases'!$P85,'3)tpx females'!$BB$111:$BB$161,0))*(1-(EXP(-INDEX('3)tpx males'!CX$4:CX$54,MATCH($O85,'3)tpx males'!$BB$4:$BB$54,0)))*EXP(-INDEX('3)tpx females'!CX$3:CX$53,MATCH('3) 2016 cases'!$P85,'3)tpx females'!$BB$3:$BB$53,0))))))),0)</f>
        <v>0</v>
      </c>
      <c r="BQ85" s="32">
        <f ca="1">IFERROR(($K85*EXP(BQ$69*($Q85+0.5*($R85)^2))*_xlfn.NORM.DIST((LN(($M85*EXP($L85/100*BQ$69))/($K85))-$Q85*BQ$69)/($R85*SQRT(BQ$69))-$R85*SQRT(BQ$69),0,1,TRUE)+$M85*EXP($L85/100*BQ$69)*(1-_xlfn.NORM.DIST((LN(($M85*EXP($L85/100*BQ$69))/($K85))-$Q85*BQ$69)/($R85*SQRT(BQ$69)),0,1,TRUE)))*EXP(-0.07*BQ$69)*(INDEX('3)tpx females'!CY$57:CY$107,MATCH('3) 2016 cases'!$P85,'3)tpx females'!$BB$57:$BB$107,0))+INDEX('3)tpx males'!CY$57:CY$107,MATCH($O85,'3)tpx males'!$BB$57:$BB$107,0))-(INDEX('3)tpx males'!CX$110:CX$160,MATCH($O85,'3)tpx males'!$BB$110:$BB$160,0))*INDEX('3)tpx females'!CX$111:CX$161,MATCH('3) 2016 cases'!$P85,'3)tpx females'!$BB$111:$BB$161,0))*(1-(EXP(-INDEX('3)tpx males'!CY$4:CY$54,MATCH($O85,'3)tpx males'!$BB$4:$BB$54,0)))*EXP(-INDEX('3)tpx females'!CY$3:CY$53,MATCH('3) 2016 cases'!$P85,'3)tpx females'!$BB$3:$BB$53,0))))))),0)</f>
        <v>0</v>
      </c>
      <c r="BR85" s="32">
        <f ca="1">IFERROR(($K85*EXP(BR$69*($Q85+0.5*($R85)^2))*_xlfn.NORM.DIST((LN(($M85*EXP($L85/100*BR$69))/($K85))-$Q85*BR$69)/($R85*SQRT(BR$69))-$R85*SQRT(BR$69),0,1,TRUE)+$M85*EXP($L85/100*BR$69)*(1-_xlfn.NORM.DIST((LN(($M85*EXP($L85/100*BR$69))/($K85))-$Q85*BR$69)/($R85*SQRT(BR$69)),0,1,TRUE)))*EXP(-0.07*BR$69)*(INDEX('3)tpx females'!CZ$57:CZ$107,MATCH('3) 2016 cases'!$P85,'3)tpx females'!$BB$57:$BB$107,0))+INDEX('3)tpx males'!CZ$57:CZ$107,MATCH($O85,'3)tpx males'!$BB$57:$BB$107,0))-(INDEX('3)tpx males'!CY$110:CY$160,MATCH($O85,'3)tpx males'!$BB$110:$BB$160,0))*INDEX('3)tpx females'!CY$111:CY$161,MATCH('3) 2016 cases'!$P85,'3)tpx females'!$BB$111:$BB$161,0))*(1-(EXP(-INDEX('3)tpx males'!CZ$4:CZ$54,MATCH($O85,'3)tpx males'!$BB$4:$BB$54,0)))*EXP(-INDEX('3)tpx females'!CZ$3:CZ$53,MATCH('3) 2016 cases'!$P85,'3)tpx females'!$BB$3:$BB$53,0))))))),0)</f>
        <v>0</v>
      </c>
      <c r="BS85" s="32">
        <f ca="1">IFERROR(($K85*EXP(BS$69*($Q85+0.5*($R85)^2))*_xlfn.NORM.DIST((LN(($M85*EXP($L85/100*BS$69))/($K85))-$Q85*BS$69)/($R85*SQRT(BS$69))-$R85*SQRT(BS$69),0,1,TRUE)+$M85*EXP($L85/100*BS$69)*(1-_xlfn.NORM.DIST((LN(($M85*EXP($L85/100*BS$69))/($K85))-$Q85*BS$69)/($R85*SQRT(BS$69)),0,1,TRUE)))*EXP(-0.07*BS$69)*(INDEX('3)tpx females'!DA$57:DA$107,MATCH('3) 2016 cases'!$P85,'3)tpx females'!$BB$57:$BB$107,0))+INDEX('3)tpx males'!DA$57:DA$107,MATCH($O85,'3)tpx males'!$BB$57:$BB$107,0))-(INDEX('3)tpx males'!CZ$110:CZ$160,MATCH($O85,'3)tpx males'!$BB$110:$BB$160,0))*INDEX('3)tpx females'!CZ$111:CZ$161,MATCH('3) 2016 cases'!$P85,'3)tpx females'!$BB$111:$BB$161,0))*(1-(EXP(-INDEX('3)tpx males'!DA$4:DA$54,MATCH($O85,'3)tpx males'!$BB$4:$BB$54,0)))*EXP(-INDEX('3)tpx females'!DA$3:DA$53,MATCH('3) 2016 cases'!$P85,'3)tpx females'!$BB$3:$BB$53,0))))))),0)</f>
        <v>0</v>
      </c>
      <c r="BU85" s="32">
        <f t="shared" si="121"/>
        <v>123046.13992176343</v>
      </c>
      <c r="BV85" s="32">
        <f t="shared" si="122"/>
        <v>115302.5342148679</v>
      </c>
      <c r="BW85" s="32">
        <f t="shared" si="123"/>
        <v>115880.49057276173</v>
      </c>
      <c r="BX85" s="32">
        <f t="shared" si="124"/>
        <v>116461.34394895534</v>
      </c>
      <c r="BY85" s="32">
        <f t="shared" si="125"/>
        <v>117045.10886481336</v>
      </c>
      <c r="BZ85" s="32">
        <f t="shared" si="126"/>
        <v>117631.79991448911</v>
      </c>
      <c r="CA85" s="32">
        <f t="shared" si="127"/>
        <v>118221.43176528935</v>
      </c>
      <c r="CB85" s="32">
        <f t="shared" si="128"/>
        <v>118814.01915804113</v>
      </c>
      <c r="CC85" s="32">
        <f t="shared" si="129"/>
        <v>119409.5769074601</v>
      </c>
      <c r="CD85" s="32">
        <f t="shared" si="130"/>
        <v>120008.11990252099</v>
      </c>
      <c r="CE85" s="32">
        <f t="shared" si="131"/>
        <v>120609.66310682957</v>
      </c>
      <c r="CF85" s="32">
        <f t="shared" si="132"/>
        <v>121214.22155899269</v>
      </c>
      <c r="CG85" s="32">
        <f t="shared" si="133"/>
        <v>121821.81037295642</v>
      </c>
      <c r="CH85" s="32">
        <f t="shared" si="134"/>
        <v>122432.44473814774</v>
      </c>
      <c r="CI85" s="32">
        <f t="shared" si="135"/>
        <v>123046.13991878022</v>
      </c>
      <c r="CJ85" s="32">
        <f t="shared" si="136"/>
        <v>123662.9112504631</v>
      </c>
      <c r="CK85" s="32">
        <f t="shared" si="137"/>
        <v>124282.77412985073</v>
      </c>
      <c r="CL85" s="32">
        <f t="shared" si="138"/>
        <v>124905.74398933543</v>
      </c>
      <c r="CM85" s="32">
        <f t="shared" si="139"/>
        <v>125531.83624414373</v>
      </c>
      <c r="CN85" s="32">
        <f t="shared" si="140"/>
        <v>126161.06619463177</v>
      </c>
      <c r="CO85" s="32">
        <f t="shared" si="141"/>
        <v>126793.44886336295</v>
      </c>
      <c r="CP85" s="32">
        <f t="shared" si="142"/>
        <v>127428.99874577973</v>
      </c>
      <c r="CQ85" s="32">
        <f t="shared" si="143"/>
        <v>128067.72945552778</v>
      </c>
      <c r="CR85" s="32">
        <f t="shared" si="144"/>
        <v>128709.65325064574</v>
      </c>
      <c r="CS85" s="32">
        <f t="shared" si="145"/>
        <v>129354.78043422788</v>
      </c>
      <c r="CT85" s="32">
        <f t="shared" si="146"/>
        <v>130003.11863177009</v>
      </c>
      <c r="CU85" s="32">
        <f t="shared" si="147"/>
        <v>130654.67195610379</v>
      </c>
      <c r="CV85" s="32">
        <f t="shared" si="148"/>
        <v>131309.4400786238</v>
      </c>
      <c r="CW85" s="32">
        <f t="shared" si="149"/>
        <v>131967.41723170175</v>
      </c>
      <c r="CX85" s="32">
        <f t="shared" si="150"/>
        <v>132628.5911713361</v>
      </c>
      <c r="CY85" s="32">
        <f t="shared" si="151"/>
        <v>133292.94213110453</v>
      </c>
      <c r="CZ85" s="32">
        <f t="shared" si="152"/>
        <v>133960.44179848608</v>
      </c>
      <c r="DA85" s="32">
        <f t="shared" si="153"/>
        <v>134631.05234288768</v>
      </c>
      <c r="DB85" s="32">
        <f t="shared" si="154"/>
        <v>135304.72552162738</v>
      </c>
      <c r="DC85" s="32">
        <f t="shared" si="155"/>
        <v>135981.40188610202</v>
      </c>
      <c r="DD85" s="32">
        <f t="shared" si="156"/>
        <v>136661.01010579208</v>
      </c>
      <c r="DE85" s="32">
        <f t="shared" si="157"/>
        <v>137343.46642297713</v>
      </c>
      <c r="DF85" s="32">
        <f t="shared" si="158"/>
        <v>138028.67424633467</v>
      </c>
      <c r="DG85" s="32">
        <f t="shared" si="159"/>
        <v>138716.5238871905</v>
      </c>
      <c r="DH85" s="32">
        <f t="shared" si="160"/>
        <v>139406.89243822754</v>
      </c>
      <c r="DI85" s="32">
        <f t="shared" si="161"/>
        <v>140099.64379103752</v>
      </c>
      <c r="DJ85" s="32">
        <f t="shared" si="162"/>
        <v>140794.6287860561</v>
      </c>
      <c r="DK85" s="32">
        <f t="shared" si="163"/>
        <v>141491.68548616554</v>
      </c>
      <c r="DL85" s="32">
        <f t="shared" si="164"/>
        <v>142190.63956355272</v>
      </c>
      <c r="DM85" s="32">
        <f t="shared" si="165"/>
        <v>142891.30478823357</v>
      </c>
      <c r="DN85" s="32">
        <f t="shared" si="166"/>
        <v>143593.48360593838</v>
      </c>
      <c r="DO85" s="32">
        <f t="shared" si="167"/>
        <v>144296.96779274137</v>
      </c>
      <c r="DP85" s="32">
        <f t="shared" si="168"/>
        <v>145001.53917383656</v>
      </c>
      <c r="DQ85" s="32">
        <f t="shared" si="169"/>
        <v>145706.97039416077</v>
      </c>
      <c r="DR85" s="32">
        <f t="shared" si="170"/>
        <v>146413.02572907941</v>
      </c>
      <c r="DT85" s="48">
        <f t="shared" si="171"/>
        <v>70</v>
      </c>
      <c r="DU85" s="48">
        <f t="shared" si="172"/>
        <v>73</v>
      </c>
      <c r="DV85" s="32">
        <f ca="1">INDEX('3)tpx males'!BD$57:BD$107,MATCH(DT85,'3)tpx males'!$BB$57:$BB$107,0))*INDEX('3)tpx females'!BD$57:BD$107,MATCH(DU85,'3)tpx females'!$BB$57:$BB$107,0))</f>
        <v>2.0005437031611734E-4</v>
      </c>
      <c r="DW85" s="32">
        <f t="shared" ca="1" si="173"/>
        <v>-24.615918041877251</v>
      </c>
      <c r="DX85" s="32">
        <f t="shared" ca="1" si="177"/>
        <v>0.99979994562968388</v>
      </c>
      <c r="DZ85" s="32">
        <f t="shared" ca="1" si="174"/>
        <v>-135790.4327184323</v>
      </c>
      <c r="EA85" s="32">
        <f t="shared" ca="1" si="175"/>
        <v>12744.292796668873</v>
      </c>
      <c r="EB85" s="32">
        <f t="shared" ca="1" si="178"/>
        <v>2.5495514705618212</v>
      </c>
      <c r="EC85" s="32">
        <f ca="1">EA85*'3) Value'!AN97</f>
        <v>0</v>
      </c>
      <c r="EE85" s="32">
        <f ca="1">IF(AND('3) Value'!AB97="Alive",'3) Value'!AE97="Alive"),'3) Value'!AM97+'3) 2016 cases'!DZ85,0)</f>
        <v>74.356282716034912</v>
      </c>
      <c r="EF85" s="32">
        <f>IF(OR(AND('3) Value'!AB97="Deceased",'3) Value'!AE97="Alive"),(AND('3) Value'!AB97="Alive",'3) Value'!AE97="Deceased"))),1,0)</f>
        <v>0</v>
      </c>
      <c r="EG85" s="32">
        <f>IF(EF85=1,'3) Value'!AM97+'3) 2016 cases'!DZ85,0)</f>
        <v>0</v>
      </c>
    </row>
    <row r="86" spans="3:137" x14ac:dyDescent="0.25">
      <c r="C86" s="32" t="s">
        <v>11</v>
      </c>
      <c r="D86" s="32" t="s">
        <v>12</v>
      </c>
      <c r="E86" s="49">
        <v>15988</v>
      </c>
      <c r="F86" s="32" t="s">
        <v>13</v>
      </c>
      <c r="G86" s="32" t="s">
        <v>14</v>
      </c>
      <c r="H86" s="49">
        <v>15428</v>
      </c>
      <c r="I86" s="32" t="s">
        <v>13</v>
      </c>
      <c r="J86" s="32" t="s">
        <v>21</v>
      </c>
      <c r="K86" s="52">
        <v>1100000</v>
      </c>
      <c r="L86" s="52">
        <v>7.5</v>
      </c>
      <c r="M86" s="52">
        <v>390048</v>
      </c>
      <c r="O86" s="48">
        <f t="shared" si="179"/>
        <v>73</v>
      </c>
      <c r="P86" s="32">
        <f t="shared" si="180"/>
        <v>74</v>
      </c>
      <c r="Q86" s="32">
        <f>INDEX('2b)Working'!$I$61:$P$61,MATCH($J86,'2b)Working'!$I$60:$P$60,0))</f>
        <v>6.639962125003708E-2</v>
      </c>
      <c r="R86" s="32">
        <f>INDEX('2b)Working'!$I$62:$P$62,MATCH($J86,'2b)Working'!$I$60:$P$60,0))</f>
        <v>4.3425056649869002E-2</v>
      </c>
      <c r="T86" s="9">
        <f t="shared" ca="1" si="176"/>
        <v>427756.75247879088</v>
      </c>
      <c r="U86" s="10"/>
      <c r="V86" s="32">
        <f ca="1">IFERROR(($K86*EXP(V$69*($Q86+0.5*($R86)^2))*_xlfn.NORM.DIST((LN(($M86*EXP($L86/100*V$69))/($K86))-$Q86*V$69)/($R86*SQRT(V$69))-$R86*SQRT(V$69),0,1,TRUE)+$M86*EXP($L86/100*V$69)*(1-_xlfn.NORM.DIST((LN(($M86*EXP($L86/100*V$69))/($K86))-$Q86*V$69)/($R86*SQRT(V$69)),0,1,TRUE)))*EXP(-0.07*V$69)*(INDEX('3)tpx females'!BD$57:BD$107,MATCH('3) 2016 cases'!$P86,'3)tpx females'!$BB$57:$BB$107,0))+INDEX('3)tpx males'!BD$57:BD$107,MATCH($O86,'3)tpx males'!$BB$57:$BB$107,0))-(INDEX('3)tpx males'!BC$110:BC$160,MATCH($O86,'3)tpx males'!$BB$110:$BB$160,0))*INDEX('3)tpx females'!BC$111:BC$161,MATCH('3) 2016 cases'!$P86,'3)tpx females'!$BB$111:$BB$161,0))*(1-(EXP(-INDEX('3)tpx males'!BD$4:BD$54,MATCH($O86,'3)tpx males'!$BB$4:$BB$54,0)))*EXP(-INDEX('3)tpx females'!BD$3:BD$53,MATCH('3) 2016 cases'!$P86,'3)tpx females'!$BB$3:$BB$53,0))))))),0)</f>
        <v>131.58177549304929</v>
      </c>
      <c r="W86" s="32">
        <f ca="1">IFERROR(($K86*EXP(W$69*($Q86+0.5*($R86)^2))*_xlfn.NORM.DIST((LN(($M86*EXP($L86/100*W$69))/($K86))-$Q86*W$69)/($R86*SQRT(W$69))-$R86*SQRT(W$69),0,1,TRUE)+$M86*EXP($L86/100*W$69)*(1-_xlfn.NORM.DIST((LN(($M86*EXP($L86/100*W$69))/($K86))-$Q86*W$69)/($R86*SQRT(W$69)),0,1,TRUE)))*EXP(-0.07*W$69)*(INDEX('3)tpx females'!BE$57:BE$107,MATCH('3) 2016 cases'!$P86,'3)tpx females'!$BB$57:$BB$107,0))+INDEX('3)tpx males'!BE$57:BE$107,MATCH($O86,'3)tpx males'!$BB$57:$BB$107,0))-(INDEX('3)tpx males'!BD$110:BD$160,MATCH($O86,'3)tpx males'!$BB$110:$BB$160,0))*INDEX('3)tpx females'!BD$111:BD$161,MATCH('3) 2016 cases'!$P86,'3)tpx females'!$BB$111:$BB$161,0))*(1-(EXP(-INDEX('3)tpx males'!BE$4:BE$54,MATCH($O86,'3)tpx males'!$BB$4:$BB$54,0)))*EXP(-INDEX('3)tpx females'!BE$3:BE$53,MATCH('3) 2016 cases'!$P86,'3)tpx females'!$BB$3:$BB$53,0))))))),0)</f>
        <v>428.85315200202717</v>
      </c>
      <c r="X86" s="32">
        <f ca="1">IFERROR(($K86*EXP(X$69*($Q86+0.5*($R86)^2))*_xlfn.NORM.DIST((LN(($M86*EXP($L86/100*X$69))/($K86))-$Q86*X$69)/($R86*SQRT(X$69))-$R86*SQRT(X$69),0,1,TRUE)+$M86*EXP($L86/100*X$69)*(1-_xlfn.NORM.DIST((LN(($M86*EXP($L86/100*X$69))/($K86))-$Q86*X$69)/($R86*SQRT(X$69)),0,1,TRUE)))*EXP(-0.07*X$69)*(INDEX('3)tpx females'!BF$57:BF$107,MATCH('3) 2016 cases'!$P86,'3)tpx females'!$BB$57:$BB$107,0))+INDEX('3)tpx males'!BF$57:BF$107,MATCH($O86,'3)tpx males'!$BB$57:$BB$107,0))-(INDEX('3)tpx males'!BE$110:BE$160,MATCH($O86,'3)tpx males'!$BB$110:$BB$160,0))*INDEX('3)tpx females'!BE$111:BE$161,MATCH('3) 2016 cases'!$P86,'3)tpx females'!$BB$111:$BB$161,0))*(1-(EXP(-INDEX('3)tpx males'!BF$4:BF$54,MATCH($O86,'3)tpx males'!$BB$4:$BB$54,0)))*EXP(-INDEX('3)tpx females'!BF$3:BF$53,MATCH('3) 2016 cases'!$P86,'3)tpx females'!$BB$3:$BB$53,0))))))),0)</f>
        <v>780.42476791550121</v>
      </c>
      <c r="Y86" s="32">
        <f ca="1">IFERROR(($K86*EXP(Y$69*($Q86+0.5*($R86)^2))*_xlfn.NORM.DIST((LN(($M86*EXP($L86/100*Y$69))/($K86))-$Q86*Y$69)/($R86*SQRT(Y$69))-$R86*SQRT(Y$69),0,1,TRUE)+$M86*EXP($L86/100*Y$69)*(1-_xlfn.NORM.DIST((LN(($M86*EXP($L86/100*Y$69))/($K86))-$Q86*Y$69)/($R86*SQRT(Y$69)),0,1,TRUE)))*EXP(-0.07*Y$69)*(INDEX('3)tpx females'!BG$57:BG$107,MATCH('3) 2016 cases'!$P86,'3)tpx females'!$BB$57:$BB$107,0))+INDEX('3)tpx males'!BG$57:BG$107,MATCH($O86,'3)tpx males'!$BB$57:$BB$107,0))-(INDEX('3)tpx males'!BF$110:BF$160,MATCH($O86,'3)tpx males'!$BB$110:$BB$160,0))*INDEX('3)tpx females'!BF$111:BF$161,MATCH('3) 2016 cases'!$P86,'3)tpx females'!$BB$111:$BB$161,0))*(1-(EXP(-INDEX('3)tpx males'!BG$4:BG$54,MATCH($O86,'3)tpx males'!$BB$4:$BB$54,0)))*EXP(-INDEX('3)tpx females'!BG$3:BG$53,MATCH('3) 2016 cases'!$P86,'3)tpx females'!$BB$3:$BB$53,0))))))),0)</f>
        <v>1289.5177685844003</v>
      </c>
      <c r="Z86" s="32">
        <f ca="1">IFERROR(($K86*EXP(Z$69*($Q86+0.5*($R86)^2))*_xlfn.NORM.DIST((LN(($M86*EXP($L86/100*Z$69))/($K86))-$Q86*Z$69)/($R86*SQRT(Z$69))-$R86*SQRT(Z$69),0,1,TRUE)+$M86*EXP($L86/100*Z$69)*(1-_xlfn.NORM.DIST((LN(($M86*EXP($L86/100*Z$69))/($K86))-$Q86*Z$69)/($R86*SQRT(Z$69)),0,1,TRUE)))*EXP(-0.07*Z$69)*(INDEX('3)tpx females'!BH$57:BH$107,MATCH('3) 2016 cases'!$P86,'3)tpx females'!$BB$57:$BB$107,0))+INDEX('3)tpx males'!BH$57:BH$107,MATCH($O86,'3)tpx males'!$BB$57:$BB$107,0))-(INDEX('3)tpx males'!BG$110:BG$160,MATCH($O86,'3)tpx males'!$BB$110:$BB$160,0))*INDEX('3)tpx females'!BG$111:BG$161,MATCH('3) 2016 cases'!$P86,'3)tpx females'!$BB$111:$BB$161,0))*(1-(EXP(-INDEX('3)tpx males'!BH$4:BH$54,MATCH($O86,'3)tpx males'!$BB$4:$BB$54,0)))*EXP(-INDEX('3)tpx females'!BH$3:BH$53,MATCH('3) 2016 cases'!$P86,'3)tpx females'!$BB$3:$BB$53,0))))))),0)</f>
        <v>1902.3018033616456</v>
      </c>
      <c r="AA86" s="32">
        <f ca="1">IFERROR(($K86*EXP(AA$69*($Q86+0.5*($R86)^2))*_xlfn.NORM.DIST((LN(($M86*EXP($L86/100*AA$69))/($K86))-$Q86*AA$69)/($R86*SQRT(AA$69))-$R86*SQRT(AA$69),0,1,TRUE)+$M86*EXP($L86/100*AA$69)*(1-_xlfn.NORM.DIST((LN(($M86*EXP($L86/100*AA$69))/($K86))-$Q86*AA$69)/($R86*SQRT(AA$69)),0,1,TRUE)))*EXP(-0.07*AA$69)*(INDEX('3)tpx females'!BI$57:BI$107,MATCH('3) 2016 cases'!$P86,'3)tpx females'!$BB$57:$BB$107,0))+INDEX('3)tpx males'!BI$57:BI$107,MATCH($O86,'3)tpx males'!$BB$57:$BB$107,0))-(INDEX('3)tpx males'!BH$110:BH$160,MATCH($O86,'3)tpx males'!$BB$110:$BB$160,0))*INDEX('3)tpx females'!BH$111:BH$161,MATCH('3) 2016 cases'!$P86,'3)tpx females'!$BB$111:$BB$161,0))*(1-(EXP(-INDEX('3)tpx males'!BI$4:BI$54,MATCH($O86,'3)tpx males'!$BB$4:$BB$54,0)))*EXP(-INDEX('3)tpx females'!BI$3:BI$53,MATCH('3) 2016 cases'!$P86,'3)tpx females'!$BB$3:$BB$53,0))))))),0)</f>
        <v>2520.8422351762665</v>
      </c>
      <c r="AB86" s="32">
        <f ca="1">IFERROR(($K86*EXP(AB$69*($Q86+0.5*($R86)^2))*_xlfn.NORM.DIST((LN(($M86*EXP($L86/100*AB$69))/($K86))-$Q86*AB$69)/($R86*SQRT(AB$69))-$R86*SQRT(AB$69),0,1,TRUE)+$M86*EXP($L86/100*AB$69)*(1-_xlfn.NORM.DIST((LN(($M86*EXP($L86/100*AB$69))/($K86))-$Q86*AB$69)/($R86*SQRT(AB$69)),0,1,TRUE)))*EXP(-0.07*AB$69)*(INDEX('3)tpx females'!BJ$57:BJ$107,MATCH('3) 2016 cases'!$P86,'3)tpx females'!$BB$57:$BB$107,0))+INDEX('3)tpx males'!BJ$57:BJ$107,MATCH($O86,'3)tpx males'!$BB$57:$BB$107,0))-(INDEX('3)tpx males'!BI$110:BI$160,MATCH($O86,'3)tpx males'!$BB$110:$BB$160,0))*INDEX('3)tpx females'!BI$111:BI$161,MATCH('3) 2016 cases'!$P86,'3)tpx females'!$BB$111:$BB$161,0))*(1-(EXP(-INDEX('3)tpx males'!BJ$4:BJ$54,MATCH($O86,'3)tpx males'!$BB$4:$BB$54,0)))*EXP(-INDEX('3)tpx females'!BJ$3:BJ$53,MATCH('3) 2016 cases'!$P86,'3)tpx females'!$BB$3:$BB$53,0))))))),0)</f>
        <v>3610.6120644814846</v>
      </c>
      <c r="AC86" s="32">
        <f ca="1">IFERROR(($K86*EXP(AC$69*($Q86+0.5*($R86)^2))*_xlfn.NORM.DIST((LN(($M86*EXP($L86/100*AC$69))/($K86))-$Q86*AC$69)/($R86*SQRT(AC$69))-$R86*SQRT(AC$69),0,1,TRUE)+$M86*EXP($L86/100*AC$69)*(1-_xlfn.NORM.DIST((LN(($M86*EXP($L86/100*AC$69))/($K86))-$Q86*AC$69)/($R86*SQRT(AC$69)),0,1,TRUE)))*EXP(-0.07*AC$69)*(INDEX('3)tpx females'!BK$57:BK$107,MATCH('3) 2016 cases'!$P86,'3)tpx females'!$BB$57:$BB$107,0))+INDEX('3)tpx males'!BK$57:BK$107,MATCH($O86,'3)tpx males'!$BB$57:$BB$107,0))-(INDEX('3)tpx males'!BJ$110:BJ$160,MATCH($O86,'3)tpx males'!$BB$110:$BB$160,0))*INDEX('3)tpx females'!BJ$111:BJ$161,MATCH('3) 2016 cases'!$P86,'3)tpx females'!$BB$111:$BB$161,0))*(1-(EXP(-INDEX('3)tpx males'!BK$4:BK$54,MATCH($O86,'3)tpx males'!$BB$4:$BB$54,0)))*EXP(-INDEX('3)tpx females'!BK$3:BK$53,MATCH('3) 2016 cases'!$P86,'3)tpx females'!$BB$3:$BB$53,0))))))),0)</f>
        <v>4702.0222775995417</v>
      </c>
      <c r="AD86" s="32">
        <f ca="1">IFERROR(($K86*EXP(AD$69*($Q86+0.5*($R86)^2))*_xlfn.NORM.DIST((LN(($M86*EXP($L86/100*AD$69))/($K86))-$Q86*AD$69)/($R86*SQRT(AD$69))-$R86*SQRT(AD$69),0,1,TRUE)+$M86*EXP($L86/100*AD$69)*(1-_xlfn.NORM.DIST((LN(($M86*EXP($L86/100*AD$69))/($K86))-$Q86*AD$69)/($R86*SQRT(AD$69)),0,1,TRUE)))*EXP(-0.07*AD$69)*(INDEX('3)tpx females'!BL$57:BL$107,MATCH('3) 2016 cases'!$P86,'3)tpx females'!$BB$57:$BB$107,0))+INDEX('3)tpx males'!BL$57:BL$107,MATCH($O86,'3)tpx males'!$BB$57:$BB$107,0))-(INDEX('3)tpx males'!BK$110:BK$160,MATCH($O86,'3)tpx males'!$BB$110:$BB$160,0))*INDEX('3)tpx females'!BK$111:BK$161,MATCH('3) 2016 cases'!$P86,'3)tpx females'!$BB$111:$BB$161,0))*(1-(EXP(-INDEX('3)tpx males'!BL$4:BL$54,MATCH($O86,'3)tpx males'!$BB$4:$BB$54,0)))*EXP(-INDEX('3)tpx females'!BL$3:BL$53,MATCH('3) 2016 cases'!$P86,'3)tpx females'!$BB$3:$BB$53,0))))))),0)</f>
        <v>6331.5323411967101</v>
      </c>
      <c r="AE86" s="32">
        <f ca="1">IFERROR(($K86*EXP(AE$69*($Q86+0.5*($R86)^2))*_xlfn.NORM.DIST((LN(($M86*EXP($L86/100*AE$69))/($K86))-$Q86*AE$69)/($R86*SQRT(AE$69))-$R86*SQRT(AE$69),0,1,TRUE)+$M86*EXP($L86/100*AE$69)*(1-_xlfn.NORM.DIST((LN(($M86*EXP($L86/100*AE$69))/($K86))-$Q86*AE$69)/($R86*SQRT(AE$69)),0,1,TRUE)))*EXP(-0.07*AE$69)*(INDEX('3)tpx females'!BM$57:BM$107,MATCH('3) 2016 cases'!$P86,'3)tpx females'!$BB$57:$BB$107,0))+INDEX('3)tpx males'!BM$57:BM$107,MATCH($O86,'3)tpx males'!$BB$57:$BB$107,0))-(INDEX('3)tpx males'!BL$110:BL$160,MATCH($O86,'3)tpx males'!$BB$110:$BB$160,0))*INDEX('3)tpx females'!BL$111:BL$161,MATCH('3) 2016 cases'!$P86,'3)tpx females'!$BB$111:$BB$161,0))*(1-(EXP(-INDEX('3)tpx males'!BM$4:BM$54,MATCH($O86,'3)tpx males'!$BB$4:$BB$54,0)))*EXP(-INDEX('3)tpx females'!BM$3:BM$53,MATCH('3) 2016 cases'!$P86,'3)tpx females'!$BB$3:$BB$53,0))))))),0)</f>
        <v>8079.00954797956</v>
      </c>
      <c r="AF86" s="32">
        <f ca="1">IFERROR(($K86*EXP(AF$69*($Q86+0.5*($R86)^2))*_xlfn.NORM.DIST((LN(($M86*EXP($L86/100*AF$69))/($K86))-$Q86*AF$69)/($R86*SQRT(AF$69))-$R86*SQRT(AF$69),0,1,TRUE)+$M86*EXP($L86/100*AF$69)*(1-_xlfn.NORM.DIST((LN(($M86*EXP($L86/100*AF$69))/($K86))-$Q86*AF$69)/($R86*SQRT(AF$69)),0,1,TRUE)))*EXP(-0.07*AF$69)*(INDEX('3)tpx females'!BN$57:BN$107,MATCH('3) 2016 cases'!$P86,'3)tpx females'!$BB$57:$BB$107,0))+INDEX('3)tpx males'!BN$57:BN$107,MATCH($O86,'3)tpx males'!$BB$57:$BB$107,0))-(INDEX('3)tpx males'!BM$110:BM$160,MATCH($O86,'3)tpx males'!$BB$110:$BB$160,0))*INDEX('3)tpx females'!BM$111:BM$161,MATCH('3) 2016 cases'!$P86,'3)tpx females'!$BB$111:$BB$161,0))*(1-(EXP(-INDEX('3)tpx males'!BN$4:BN$54,MATCH($O86,'3)tpx males'!$BB$4:$BB$54,0)))*EXP(-INDEX('3)tpx females'!BN$3:BN$53,MATCH('3) 2016 cases'!$P86,'3)tpx females'!$BB$3:$BB$53,0))))))),0)</f>
        <v>9973.2054167160422</v>
      </c>
      <c r="AG86" s="32">
        <f ca="1">IFERROR(($K86*EXP(AG$69*($Q86+0.5*($R86)^2))*_xlfn.NORM.DIST((LN(($M86*EXP($L86/100*AG$69))/($K86))-$Q86*AG$69)/($R86*SQRT(AG$69))-$R86*SQRT(AG$69),0,1,TRUE)+$M86*EXP($L86/100*AG$69)*(1-_xlfn.NORM.DIST((LN(($M86*EXP($L86/100*AG$69))/($K86))-$Q86*AG$69)/($R86*SQRT(AG$69)),0,1,TRUE)))*EXP(-0.07*AG$69)*(INDEX('3)tpx females'!BO$57:BO$107,MATCH('3) 2016 cases'!$P86,'3)tpx females'!$BB$57:$BB$107,0))+INDEX('3)tpx males'!BO$57:BO$107,MATCH($O86,'3)tpx males'!$BB$57:$BB$107,0))-(INDEX('3)tpx males'!BN$110:BN$160,MATCH($O86,'3)tpx males'!$BB$110:$BB$160,0))*INDEX('3)tpx females'!BN$111:BN$161,MATCH('3) 2016 cases'!$P86,'3)tpx females'!$BB$111:$BB$161,0))*(1-(EXP(-INDEX('3)tpx males'!BO$4:BO$54,MATCH($O86,'3)tpx males'!$BB$4:$BB$54,0)))*EXP(-INDEX('3)tpx females'!BO$3:BO$53,MATCH('3) 2016 cases'!$P86,'3)tpx females'!$BB$3:$BB$53,0))))))),0)</f>
        <v>12249.146783839389</v>
      </c>
      <c r="AH86" s="32">
        <f ca="1">IFERROR(($K86*EXP(AH$69*($Q86+0.5*($R86)^2))*_xlfn.NORM.DIST((LN(($M86*EXP($L86/100*AH$69))/($K86))-$Q86*AH$69)/($R86*SQRT(AH$69))-$R86*SQRT(AH$69),0,1,TRUE)+$M86*EXP($L86/100*AH$69)*(1-_xlfn.NORM.DIST((LN(($M86*EXP($L86/100*AH$69))/($K86))-$Q86*AH$69)/($R86*SQRT(AH$69)),0,1,TRUE)))*EXP(-0.07*AH$69)*(INDEX('3)tpx females'!BP$57:BP$107,MATCH('3) 2016 cases'!$P86,'3)tpx females'!$BB$57:$BB$107,0))+INDEX('3)tpx males'!BP$57:BP$107,MATCH($O86,'3)tpx males'!$BB$57:$BB$107,0))-(INDEX('3)tpx males'!BO$110:BO$160,MATCH($O86,'3)tpx males'!$BB$110:$BB$160,0))*INDEX('3)tpx females'!BO$111:BO$161,MATCH('3) 2016 cases'!$P86,'3)tpx females'!$BB$111:$BB$161,0))*(1-(EXP(-INDEX('3)tpx males'!BP$4:BP$54,MATCH($O86,'3)tpx males'!$BB$4:$BB$54,0)))*EXP(-INDEX('3)tpx females'!BP$3:BP$53,MATCH('3) 2016 cases'!$P86,'3)tpx females'!$BB$3:$BB$53,0))))))),0)</f>
        <v>14933.252720204009</v>
      </c>
      <c r="AI86" s="32">
        <f ca="1">IFERROR(($K86*EXP(AI$69*($Q86+0.5*($R86)^2))*_xlfn.NORM.DIST((LN(($M86*EXP($L86/100*AI$69))/($K86))-$Q86*AI$69)/($R86*SQRT(AI$69))-$R86*SQRT(AI$69),0,1,TRUE)+$M86*EXP($L86/100*AI$69)*(1-_xlfn.NORM.DIST((LN(($M86*EXP($L86/100*AI$69))/($K86))-$Q86*AI$69)/($R86*SQRT(AI$69)),0,1,TRUE)))*EXP(-0.07*AI$69)*(INDEX('3)tpx females'!BQ$57:BQ$107,MATCH('3) 2016 cases'!$P86,'3)tpx females'!$BB$57:$BB$107,0))+INDEX('3)tpx males'!BQ$57:BQ$107,MATCH($O86,'3)tpx males'!$BB$57:$BB$107,0))-(INDEX('3)tpx males'!BP$110:BP$160,MATCH($O86,'3)tpx males'!$BB$110:$BB$160,0))*INDEX('3)tpx females'!BP$111:BP$161,MATCH('3) 2016 cases'!$P86,'3)tpx females'!$BB$111:$BB$161,0))*(1-(EXP(-INDEX('3)tpx males'!BQ$4:BQ$54,MATCH($O86,'3)tpx males'!$BB$4:$BB$54,0)))*EXP(-INDEX('3)tpx females'!BQ$3:BQ$53,MATCH('3) 2016 cases'!$P86,'3)tpx females'!$BB$3:$BB$53,0))))))),0)</f>
        <v>18322.598065455419</v>
      </c>
      <c r="AJ86" s="32">
        <f ca="1">IFERROR(($K86*EXP(AJ$69*($Q86+0.5*($R86)^2))*_xlfn.NORM.DIST((LN(($M86*EXP($L86/100*AJ$69))/($K86))-$Q86*AJ$69)/($R86*SQRT(AJ$69))-$R86*SQRT(AJ$69),0,1,TRUE)+$M86*EXP($L86/100*AJ$69)*(1-_xlfn.NORM.DIST((LN(($M86*EXP($L86/100*AJ$69))/($K86))-$Q86*AJ$69)/($R86*SQRT(AJ$69)),0,1,TRUE)))*EXP(-0.07*AJ$69)*(INDEX('3)tpx females'!BR$57:BR$107,MATCH('3) 2016 cases'!$P86,'3)tpx females'!$BB$57:$BB$107,0))+INDEX('3)tpx males'!BR$57:BR$107,MATCH($O86,'3)tpx males'!$BB$57:$BB$107,0))-(INDEX('3)tpx males'!BQ$110:BQ$160,MATCH($O86,'3)tpx males'!$BB$110:$BB$160,0))*INDEX('3)tpx females'!BQ$111:BQ$161,MATCH('3) 2016 cases'!$P86,'3)tpx females'!$BB$111:$BB$161,0))*(1-(EXP(-INDEX('3)tpx males'!BR$4:BR$54,MATCH($O86,'3)tpx males'!$BB$4:$BB$54,0)))*EXP(-INDEX('3)tpx females'!BR$3:BR$53,MATCH('3) 2016 cases'!$P86,'3)tpx females'!$BB$3:$BB$53,0))))))),0)</f>
        <v>20678.871682699926</v>
      </c>
      <c r="AK86" s="32">
        <f ca="1">IFERROR(($K86*EXP(AK$69*($Q86+0.5*($R86)^2))*_xlfn.NORM.DIST((LN(($M86*EXP($L86/100*AK$69))/($K86))-$Q86*AK$69)/($R86*SQRT(AK$69))-$R86*SQRT(AK$69),0,1,TRUE)+$M86*EXP($L86/100*AK$69)*(1-_xlfn.NORM.DIST((LN(($M86*EXP($L86/100*AK$69))/($K86))-$Q86*AK$69)/($R86*SQRT(AK$69)),0,1,TRUE)))*EXP(-0.07*AK$69)*(INDEX('3)tpx females'!BS$57:BS$107,MATCH('3) 2016 cases'!$P86,'3)tpx females'!$BB$57:$BB$107,0))+INDEX('3)tpx males'!BS$57:BS$107,MATCH($O86,'3)tpx males'!$BB$57:$BB$107,0))-(INDEX('3)tpx males'!BR$110:BR$160,MATCH($O86,'3)tpx males'!$BB$110:$BB$160,0))*INDEX('3)tpx females'!BR$111:BR$161,MATCH('3) 2016 cases'!$P86,'3)tpx females'!$BB$111:$BB$161,0))*(1-(EXP(-INDEX('3)tpx males'!BS$4:BS$54,MATCH($O86,'3)tpx males'!$BB$4:$BB$54,0)))*EXP(-INDEX('3)tpx females'!BS$3:BS$53,MATCH('3) 2016 cases'!$P86,'3)tpx females'!$BB$3:$BB$53,0))))))),0)</f>
        <v>24864.939856104633</v>
      </c>
      <c r="AL86" s="32">
        <f ca="1">IFERROR(($K86*EXP(AL$69*($Q86+0.5*($R86)^2))*_xlfn.NORM.DIST((LN(($M86*EXP($L86/100*AL$69))/($K86))-$Q86*AL$69)/($R86*SQRT(AL$69))-$R86*SQRT(AL$69),0,1,TRUE)+$M86*EXP($L86/100*AL$69)*(1-_xlfn.NORM.DIST((LN(($M86*EXP($L86/100*AL$69))/($K86))-$Q86*AL$69)/($R86*SQRT(AL$69)),0,1,TRUE)))*EXP(-0.07*AL$69)*(INDEX('3)tpx females'!BT$57:BT$107,MATCH('3) 2016 cases'!$P86,'3)tpx females'!$BB$57:$BB$107,0))+INDEX('3)tpx males'!BT$57:BT$107,MATCH($O86,'3)tpx males'!$BB$57:$BB$107,0))-(INDEX('3)tpx males'!BS$110:BS$160,MATCH($O86,'3)tpx males'!$BB$110:$BB$160,0))*INDEX('3)tpx females'!BS$111:BS$161,MATCH('3) 2016 cases'!$P86,'3)tpx females'!$BB$111:$BB$161,0))*(1-(EXP(-INDEX('3)tpx males'!BT$4:BT$54,MATCH($O86,'3)tpx males'!$BB$4:$BB$54,0)))*EXP(-INDEX('3)tpx females'!BT$3:BT$53,MATCH('3) 2016 cases'!$P86,'3)tpx females'!$BB$3:$BB$53,0))))))),0)</f>
        <v>28429.267895319292</v>
      </c>
      <c r="AM86" s="32">
        <f ca="1">IFERROR(($K86*EXP(AM$69*($Q86+0.5*($R86)^2))*_xlfn.NORM.DIST((LN(($M86*EXP($L86/100*AM$69))/($K86))-$Q86*AM$69)/($R86*SQRT(AM$69))-$R86*SQRT(AM$69),0,1,TRUE)+$M86*EXP($L86/100*AM$69)*(1-_xlfn.NORM.DIST((LN(($M86*EXP($L86/100*AM$69))/($K86))-$Q86*AM$69)/($R86*SQRT(AM$69)),0,1,TRUE)))*EXP(-0.07*AM$69)*(INDEX('3)tpx females'!BU$57:BU$107,MATCH('3) 2016 cases'!$P86,'3)tpx females'!$BB$57:$BB$107,0))+INDEX('3)tpx males'!BU$57:BU$107,MATCH($O86,'3)tpx males'!$BB$57:$BB$107,0))-(INDEX('3)tpx males'!BT$110:BT$160,MATCH($O86,'3)tpx males'!$BB$110:$BB$160,0))*INDEX('3)tpx females'!BT$111:BT$161,MATCH('3) 2016 cases'!$P86,'3)tpx females'!$BB$111:$BB$161,0))*(1-(EXP(-INDEX('3)tpx males'!BU$4:BU$54,MATCH($O86,'3)tpx males'!$BB$4:$BB$54,0)))*EXP(-INDEX('3)tpx females'!BU$3:BU$53,MATCH('3) 2016 cases'!$P86,'3)tpx females'!$BB$3:$BB$53,0))))))),0)</f>
        <v>29528.425343876719</v>
      </c>
      <c r="AN86" s="32">
        <f ca="1">IFERROR(($K86*EXP(AN$69*($Q86+0.5*($R86)^2))*_xlfn.NORM.DIST((LN(($M86*EXP($L86/100*AN$69))/($K86))-$Q86*AN$69)/($R86*SQRT(AN$69))-$R86*SQRT(AN$69),0,1,TRUE)+$M86*EXP($L86/100*AN$69)*(1-_xlfn.NORM.DIST((LN(($M86*EXP($L86/100*AN$69))/($K86))-$Q86*AN$69)/($R86*SQRT(AN$69)),0,1,TRUE)))*EXP(-0.07*AN$69)*(INDEX('3)tpx females'!BV$57:BV$107,MATCH('3) 2016 cases'!$P86,'3)tpx females'!$BB$57:$BB$107,0))+INDEX('3)tpx males'!BV$57:BV$107,MATCH($O86,'3)tpx males'!$BB$57:$BB$107,0))-(INDEX('3)tpx males'!BU$110:BU$160,MATCH($O86,'3)tpx males'!$BB$110:$BB$160,0))*INDEX('3)tpx females'!BU$111:BU$161,MATCH('3) 2016 cases'!$P86,'3)tpx females'!$BB$111:$BB$161,0))*(1-(EXP(-INDEX('3)tpx males'!BV$4:BV$54,MATCH($O86,'3)tpx males'!$BB$4:$BB$54,0)))*EXP(-INDEX('3)tpx females'!BV$3:BV$53,MATCH('3) 2016 cases'!$P86,'3)tpx females'!$BB$3:$BB$53,0))))))),0)</f>
        <v>30864.744629708668</v>
      </c>
      <c r="AO86" s="32">
        <f ca="1">IFERROR(($K86*EXP(AO$69*($Q86+0.5*($R86)^2))*_xlfn.NORM.DIST((LN(($M86*EXP($L86/100*AO$69))/($K86))-$Q86*AO$69)/($R86*SQRT(AO$69))-$R86*SQRT(AO$69),0,1,TRUE)+$M86*EXP($L86/100*AO$69)*(1-_xlfn.NORM.DIST((LN(($M86*EXP($L86/100*AO$69))/($K86))-$Q86*AO$69)/($R86*SQRT(AO$69)),0,1,TRUE)))*EXP(-0.07*AO$69)*(INDEX('3)tpx females'!BW$57:BW$107,MATCH('3) 2016 cases'!$P86,'3)tpx females'!$BB$57:$BB$107,0))+INDEX('3)tpx males'!BW$57:BW$107,MATCH($O86,'3)tpx males'!$BB$57:$BB$107,0))-(INDEX('3)tpx males'!BV$110:BV$160,MATCH($O86,'3)tpx males'!$BB$110:$BB$160,0))*INDEX('3)tpx females'!BV$111:BV$161,MATCH('3) 2016 cases'!$P86,'3)tpx females'!$BB$111:$BB$161,0))*(1-(EXP(-INDEX('3)tpx males'!BW$4:BW$54,MATCH($O86,'3)tpx males'!$BB$4:$BB$54,0)))*EXP(-INDEX('3)tpx females'!BW$3:BW$53,MATCH('3) 2016 cases'!$P86,'3)tpx females'!$BB$3:$BB$53,0))))))),0)</f>
        <v>30197.784393553076</v>
      </c>
      <c r="AP86" s="32">
        <f ca="1">IFERROR(($K86*EXP(AP$69*($Q86+0.5*($R86)^2))*_xlfn.NORM.DIST((LN(($M86*EXP($L86/100*AP$69))/($K86))-$Q86*AP$69)/($R86*SQRT(AP$69))-$R86*SQRT(AP$69),0,1,TRUE)+$M86*EXP($L86/100*AP$69)*(1-_xlfn.NORM.DIST((LN(($M86*EXP($L86/100*AP$69))/($K86))-$Q86*AP$69)/($R86*SQRT(AP$69)),0,1,TRUE)))*EXP(-0.07*AP$69)*(INDEX('3)tpx females'!BX$57:BX$107,MATCH('3) 2016 cases'!$P86,'3)tpx females'!$BB$57:$BB$107,0))+INDEX('3)tpx males'!BX$57:BX$107,MATCH($O86,'3)tpx males'!$BB$57:$BB$107,0))-(INDEX('3)tpx males'!BW$110:BW$160,MATCH($O86,'3)tpx males'!$BB$110:$BB$160,0))*INDEX('3)tpx females'!BW$111:BW$161,MATCH('3) 2016 cases'!$P86,'3)tpx females'!$BB$111:$BB$161,0))*(1-(EXP(-INDEX('3)tpx males'!BX$4:BX$54,MATCH($O86,'3)tpx males'!$BB$4:$BB$54,0)))*EXP(-INDEX('3)tpx females'!BX$3:BX$53,MATCH('3) 2016 cases'!$P86,'3)tpx females'!$BB$3:$BB$53,0))))))),0)</f>
        <v>31004.842758871255</v>
      </c>
      <c r="AQ86" s="32">
        <f ca="1">IFERROR(($K86*EXP(AQ$69*($Q86+0.5*($R86)^2))*_xlfn.NORM.DIST((LN(($M86*EXP($L86/100*AQ$69))/($K86))-$Q86*AQ$69)/($R86*SQRT(AQ$69))-$R86*SQRT(AQ$69),0,1,TRUE)+$M86*EXP($L86/100*AQ$69)*(1-_xlfn.NORM.DIST((LN(($M86*EXP($L86/100*AQ$69))/($K86))-$Q86*AQ$69)/($R86*SQRT(AQ$69)),0,1,TRUE)))*EXP(-0.07*AQ$69)*(INDEX('3)tpx females'!BY$57:BY$107,MATCH('3) 2016 cases'!$P86,'3)tpx females'!$BB$57:$BB$107,0))+INDEX('3)tpx males'!BY$57:BY$107,MATCH($O86,'3)tpx males'!$BB$57:$BB$107,0))-(INDEX('3)tpx males'!BX$110:BX$160,MATCH($O86,'3)tpx males'!$BB$110:$BB$160,0))*INDEX('3)tpx females'!BX$111:BX$161,MATCH('3) 2016 cases'!$P86,'3)tpx females'!$BB$111:$BB$161,0))*(1-(EXP(-INDEX('3)tpx males'!BY$4:BY$54,MATCH($O86,'3)tpx males'!$BB$4:$BB$54,0)))*EXP(-INDEX('3)tpx females'!BY$3:BY$53,MATCH('3) 2016 cases'!$P86,'3)tpx females'!$BB$3:$BB$53,0))))))),0)</f>
        <v>29618.849097875835</v>
      </c>
      <c r="AR86" s="32">
        <f ca="1">IFERROR(($K86*EXP(AR$69*($Q86+0.5*($R86)^2))*_xlfn.NORM.DIST((LN(($M86*EXP($L86/100*AR$69))/($K86))-$Q86*AR$69)/($R86*SQRT(AR$69))-$R86*SQRT(AR$69),0,1,TRUE)+$M86*EXP($L86/100*AR$69)*(1-_xlfn.NORM.DIST((LN(($M86*EXP($L86/100*AR$69))/($K86))-$Q86*AR$69)/($R86*SQRT(AR$69)),0,1,TRUE)))*EXP(-0.07*AR$69)*(INDEX('3)tpx females'!BZ$57:BZ$107,MATCH('3) 2016 cases'!$P86,'3)tpx females'!$BB$57:$BB$107,0))+INDEX('3)tpx males'!BZ$57:BZ$107,MATCH($O86,'3)tpx males'!$BB$57:$BB$107,0))-(INDEX('3)tpx males'!BY$110:BY$160,MATCH($O86,'3)tpx males'!$BB$110:$BB$160,0))*INDEX('3)tpx females'!BY$111:BY$161,MATCH('3) 2016 cases'!$P86,'3)tpx females'!$BB$111:$BB$161,0))*(1-(EXP(-INDEX('3)tpx males'!BZ$4:BZ$54,MATCH($O86,'3)tpx males'!$BB$4:$BB$54,0)))*EXP(-INDEX('3)tpx females'!BZ$3:BZ$53,MATCH('3) 2016 cases'!$P86,'3)tpx females'!$BB$3:$BB$53,0))))))),0)</f>
        <v>26525.369766007163</v>
      </c>
      <c r="AS86" s="32">
        <f ca="1">IFERROR(($K86*EXP(AS$69*($Q86+0.5*($R86)^2))*_xlfn.NORM.DIST((LN(($M86*EXP($L86/100*AS$69))/($K86))-$Q86*AS$69)/($R86*SQRT(AS$69))-$R86*SQRT(AS$69),0,1,TRUE)+$M86*EXP($L86/100*AS$69)*(1-_xlfn.NORM.DIST((LN(($M86*EXP($L86/100*AS$69))/($K86))-$Q86*AS$69)/($R86*SQRT(AS$69)),0,1,TRUE)))*EXP(-0.07*AS$69)*(INDEX('3)tpx females'!CA$57:CA$107,MATCH('3) 2016 cases'!$P86,'3)tpx females'!$BB$57:$BB$107,0))+INDEX('3)tpx males'!CA$57:CA$107,MATCH($O86,'3)tpx males'!$BB$57:$BB$107,0))-(INDEX('3)tpx males'!BZ$110:BZ$160,MATCH($O86,'3)tpx males'!$BB$110:$BB$160,0))*INDEX('3)tpx females'!BZ$111:BZ$161,MATCH('3) 2016 cases'!$P86,'3)tpx females'!$BB$111:$BB$161,0))*(1-(EXP(-INDEX('3)tpx males'!CA$4:CA$54,MATCH($O86,'3)tpx males'!$BB$4:$BB$54,0)))*EXP(-INDEX('3)tpx females'!CA$3:CA$53,MATCH('3) 2016 cases'!$P86,'3)tpx females'!$BB$3:$BB$53,0))))))),0)</f>
        <v>23052.009788034298</v>
      </c>
      <c r="AT86" s="32">
        <f ca="1">IFERROR(($K86*EXP(AT$69*($Q86+0.5*($R86)^2))*_xlfn.NORM.DIST((LN(($M86*EXP($L86/100*AT$69))/($K86))-$Q86*AT$69)/($R86*SQRT(AT$69))-$R86*SQRT(AT$69),0,1,TRUE)+$M86*EXP($L86/100*AT$69)*(1-_xlfn.NORM.DIST((LN(($M86*EXP($L86/100*AT$69))/($K86))-$Q86*AT$69)/($R86*SQRT(AT$69)),0,1,TRUE)))*EXP(-0.07*AT$69)*(INDEX('3)tpx females'!CB$57:CB$107,MATCH('3) 2016 cases'!$P86,'3)tpx females'!$BB$57:$BB$107,0))+INDEX('3)tpx males'!CB$57:CB$107,MATCH($O86,'3)tpx males'!$BB$57:$BB$107,0))-(INDEX('3)tpx males'!CA$110:CA$160,MATCH($O86,'3)tpx males'!$BB$110:$BB$160,0))*INDEX('3)tpx females'!CA$111:CA$161,MATCH('3) 2016 cases'!$P86,'3)tpx females'!$BB$111:$BB$161,0))*(1-(EXP(-INDEX('3)tpx males'!CB$4:CB$54,MATCH($O86,'3)tpx males'!$BB$4:$BB$54,0)))*EXP(-INDEX('3)tpx females'!CB$3:CB$53,MATCH('3) 2016 cases'!$P86,'3)tpx females'!$BB$3:$BB$53,0))))))),0)</f>
        <v>19121.952232371648</v>
      </c>
      <c r="AU86" s="32">
        <f ca="1">IFERROR(($K86*EXP(AU$69*($Q86+0.5*($R86)^2))*_xlfn.NORM.DIST((LN(($M86*EXP($L86/100*AU$69))/($K86))-$Q86*AU$69)/($R86*SQRT(AU$69))-$R86*SQRT(AU$69),0,1,TRUE)+$M86*EXP($L86/100*AU$69)*(1-_xlfn.NORM.DIST((LN(($M86*EXP($L86/100*AU$69))/($K86))-$Q86*AU$69)/($R86*SQRT(AU$69)),0,1,TRUE)))*EXP(-0.07*AU$69)*(INDEX('3)tpx females'!CC$57:CC$107,MATCH('3) 2016 cases'!$P86,'3)tpx females'!$BB$57:$BB$107,0))+INDEX('3)tpx males'!CC$57:CC$107,MATCH($O86,'3)tpx males'!$BB$57:$BB$107,0))-(INDEX('3)tpx males'!CB$110:CB$160,MATCH($O86,'3)tpx males'!$BB$110:$BB$160,0))*INDEX('3)tpx females'!CB$111:CB$161,MATCH('3) 2016 cases'!$P86,'3)tpx females'!$BB$111:$BB$161,0))*(1-(EXP(-INDEX('3)tpx males'!CC$4:CC$54,MATCH($O86,'3)tpx males'!$BB$4:$BB$54,0)))*EXP(-INDEX('3)tpx females'!CC$3:CC$53,MATCH('3) 2016 cases'!$P86,'3)tpx females'!$BB$3:$BB$53,0))))))),0)</f>
        <v>15106.479574239705</v>
      </c>
      <c r="AV86" s="32">
        <f ca="1">IFERROR(($K86*EXP(AV$69*($Q86+0.5*($R86)^2))*_xlfn.NORM.DIST((LN(($M86*EXP($L86/100*AV$69))/($K86))-$Q86*AV$69)/($R86*SQRT(AV$69))-$R86*SQRT(AV$69),0,1,TRUE)+$M86*EXP($L86/100*AV$69)*(1-_xlfn.NORM.DIST((LN(($M86*EXP($L86/100*AV$69))/($K86))-$Q86*AV$69)/($R86*SQRT(AV$69)),0,1,TRUE)))*EXP(-0.07*AV$69)*(INDEX('3)tpx females'!CD$57:CD$107,MATCH('3) 2016 cases'!$P86,'3)tpx females'!$BB$57:$BB$107,0))+INDEX('3)tpx males'!CD$57:CD$107,MATCH($O86,'3)tpx males'!$BB$57:$BB$107,0))-(INDEX('3)tpx males'!CC$110:CC$160,MATCH($O86,'3)tpx males'!$BB$110:$BB$160,0))*INDEX('3)tpx females'!CC$111:CC$161,MATCH('3) 2016 cases'!$P86,'3)tpx females'!$BB$111:$BB$161,0))*(1-(EXP(-INDEX('3)tpx males'!CD$4:CD$54,MATCH($O86,'3)tpx males'!$BB$4:$BB$54,0)))*EXP(-INDEX('3)tpx females'!CD$3:CD$53,MATCH('3) 2016 cases'!$P86,'3)tpx females'!$BB$3:$BB$53,0))))))),0)</f>
        <v>11419.921151560022</v>
      </c>
      <c r="AW86" s="32">
        <f ca="1">IFERROR(($K86*EXP(AW$69*($Q86+0.5*($R86)^2))*_xlfn.NORM.DIST((LN(($M86*EXP($L86/100*AW$69))/($K86))-$Q86*AW$69)/($R86*SQRT(AW$69))-$R86*SQRT(AW$69),0,1,TRUE)+$M86*EXP($L86/100*AW$69)*(1-_xlfn.NORM.DIST((LN(($M86*EXP($L86/100*AW$69))/($K86))-$Q86*AW$69)/($R86*SQRT(AW$69)),0,1,TRUE)))*EXP(-0.07*AW$69)*(INDEX('3)tpx females'!CE$57:CE$107,MATCH('3) 2016 cases'!$P86,'3)tpx females'!$BB$57:$BB$107,0))+INDEX('3)tpx males'!CE$57:CE$107,MATCH($O86,'3)tpx males'!$BB$57:$BB$107,0))-(INDEX('3)tpx males'!CD$110:CD$160,MATCH($O86,'3)tpx males'!$BB$110:$BB$160,0))*INDEX('3)tpx females'!CD$111:CD$161,MATCH('3) 2016 cases'!$P86,'3)tpx females'!$BB$111:$BB$161,0))*(1-(EXP(-INDEX('3)tpx males'!CE$4:CE$54,MATCH($O86,'3)tpx males'!$BB$4:$BB$54,0)))*EXP(-INDEX('3)tpx females'!CE$3:CE$53,MATCH('3) 2016 cases'!$P86,'3)tpx females'!$BB$3:$BB$53,0))))))),0)</f>
        <v>8136.5805721842962</v>
      </c>
      <c r="AX86" s="32">
        <f ca="1">IFERROR(($K86*EXP(AX$69*($Q86+0.5*($R86)^2))*_xlfn.NORM.DIST((LN(($M86*EXP($L86/100*AX$69))/($K86))-$Q86*AX$69)/($R86*SQRT(AX$69))-$R86*SQRT(AX$69),0,1,TRUE)+$M86*EXP($L86/100*AX$69)*(1-_xlfn.NORM.DIST((LN(($M86*EXP($L86/100*AX$69))/($K86))-$Q86*AX$69)/($R86*SQRT(AX$69)),0,1,TRUE)))*EXP(-0.07*AX$69)*(INDEX('3)tpx females'!CF$57:CF$107,MATCH('3) 2016 cases'!$P86,'3)tpx females'!$BB$57:$BB$107,0))+INDEX('3)tpx males'!CF$57:CF$107,MATCH($O86,'3)tpx males'!$BB$57:$BB$107,0))-(INDEX('3)tpx males'!CE$110:CE$160,MATCH($O86,'3)tpx males'!$BB$110:$BB$160,0))*INDEX('3)tpx females'!CE$111:CE$161,MATCH('3) 2016 cases'!$P86,'3)tpx females'!$BB$111:$BB$161,0))*(1-(EXP(-INDEX('3)tpx males'!CF$4:CF$54,MATCH($O86,'3)tpx males'!$BB$4:$BB$54,0)))*EXP(-INDEX('3)tpx females'!CF$3:CF$53,MATCH('3) 2016 cases'!$P86,'3)tpx females'!$BB$3:$BB$53,0))))))),0)</f>
        <v>5532.2332683781506</v>
      </c>
      <c r="AY86" s="32">
        <f ca="1">IFERROR(($K86*EXP(AY$69*($Q86+0.5*($R86)^2))*_xlfn.NORM.DIST((LN(($M86*EXP($L86/100*AY$69))/($K86))-$Q86*AY$69)/($R86*SQRT(AY$69))-$R86*SQRT(AY$69),0,1,TRUE)+$M86*EXP($L86/100*AY$69)*(1-_xlfn.NORM.DIST((LN(($M86*EXP($L86/100*AY$69))/($K86))-$Q86*AY$69)/($R86*SQRT(AY$69)),0,1,TRUE)))*EXP(-0.07*AY$69)*(INDEX('3)tpx females'!CG$57:CG$107,MATCH('3) 2016 cases'!$P86,'3)tpx females'!$BB$57:$BB$107,0))+INDEX('3)tpx males'!CG$57:CG$107,MATCH($O86,'3)tpx males'!$BB$57:$BB$107,0))-(INDEX('3)tpx males'!CF$110:CF$160,MATCH($O86,'3)tpx males'!$BB$110:$BB$160,0))*INDEX('3)tpx females'!CF$111:CF$161,MATCH('3) 2016 cases'!$P86,'3)tpx females'!$BB$111:$BB$161,0))*(1-(EXP(-INDEX('3)tpx males'!CG$4:CG$54,MATCH($O86,'3)tpx males'!$BB$4:$BB$54,0)))*EXP(-INDEX('3)tpx females'!CG$3:CG$53,MATCH('3) 2016 cases'!$P86,'3)tpx females'!$BB$3:$BB$53,0))))))),0)</f>
        <v>3588.4689366653711</v>
      </c>
      <c r="AZ86" s="32">
        <f ca="1">IFERROR(($K86*EXP(AZ$69*($Q86+0.5*($R86)^2))*_xlfn.NORM.DIST((LN(($M86*EXP($L86/100*AZ$69))/($K86))-$Q86*AZ$69)/($R86*SQRT(AZ$69))-$R86*SQRT(AZ$69),0,1,TRUE)+$M86*EXP($L86/100*AZ$69)*(1-_xlfn.NORM.DIST((LN(($M86*EXP($L86/100*AZ$69))/($K86))-$Q86*AZ$69)/($R86*SQRT(AZ$69)),0,1,TRUE)))*EXP(-0.07*AZ$69)*(INDEX('3)tpx females'!CH$57:CH$107,MATCH('3) 2016 cases'!$P86,'3)tpx females'!$BB$57:$BB$107,0))+INDEX('3)tpx males'!CH$57:CH$107,MATCH($O86,'3)tpx males'!$BB$57:$BB$107,0))-(INDEX('3)tpx males'!CG$110:CG$160,MATCH($O86,'3)tpx males'!$BB$110:$BB$160,0))*INDEX('3)tpx females'!CG$111:CG$161,MATCH('3) 2016 cases'!$P86,'3)tpx females'!$BB$111:$BB$161,0))*(1-(EXP(-INDEX('3)tpx males'!CH$4:CH$54,MATCH($O86,'3)tpx males'!$BB$4:$BB$54,0)))*EXP(-INDEX('3)tpx females'!CH$3:CH$53,MATCH('3) 2016 cases'!$P86,'3)tpx females'!$BB$3:$BB$53,0))))))),0)</f>
        <v>2180.25398082216</v>
      </c>
      <c r="BA86" s="32">
        <f ca="1">IFERROR(($K86*EXP(BA$69*($Q86+0.5*($R86)^2))*_xlfn.NORM.DIST((LN(($M86*EXP($L86/100*BA$69))/($K86))-$Q86*BA$69)/($R86*SQRT(BA$69))-$R86*SQRT(BA$69),0,1,TRUE)+$M86*EXP($L86/100*BA$69)*(1-_xlfn.NORM.DIST((LN(($M86*EXP($L86/100*BA$69))/($K86))-$Q86*BA$69)/($R86*SQRT(BA$69)),0,1,TRUE)))*EXP(-0.07*BA$69)*(INDEX('3)tpx females'!CI$57:CI$107,MATCH('3) 2016 cases'!$P86,'3)tpx females'!$BB$57:$BB$107,0))+INDEX('3)tpx males'!CI$57:CI$107,MATCH($O86,'3)tpx males'!$BB$57:$BB$107,0))-(INDEX('3)tpx males'!CH$110:CH$160,MATCH($O86,'3)tpx males'!$BB$110:$BB$160,0))*INDEX('3)tpx females'!CH$111:CH$161,MATCH('3) 2016 cases'!$P86,'3)tpx females'!$BB$111:$BB$161,0))*(1-(EXP(-INDEX('3)tpx males'!CI$4:CI$54,MATCH($O86,'3)tpx males'!$BB$4:$BB$54,0)))*EXP(-INDEX('3)tpx females'!CI$3:CI$53,MATCH('3) 2016 cases'!$P86,'3)tpx females'!$BB$3:$BB$53,0))))))),0)</f>
        <v>1281.651189982879</v>
      </c>
      <c r="BB86" s="32">
        <f ca="1">IFERROR(($K86*EXP(BB$69*($Q86+0.5*($R86)^2))*_xlfn.NORM.DIST((LN(($M86*EXP($L86/100*BB$69))/($K86))-$Q86*BB$69)/($R86*SQRT(BB$69))-$R86*SQRT(BB$69),0,1,TRUE)+$M86*EXP($L86/100*BB$69)*(1-_xlfn.NORM.DIST((LN(($M86*EXP($L86/100*BB$69))/($K86))-$Q86*BB$69)/($R86*SQRT(BB$69)),0,1,TRUE)))*EXP(-0.07*BB$69)*(INDEX('3)tpx females'!CJ$57:CJ$107,MATCH('3) 2016 cases'!$P86,'3)tpx females'!$BB$57:$BB$107,0))+INDEX('3)tpx males'!CJ$57:CJ$107,MATCH($O86,'3)tpx males'!$BB$57:$BB$107,0))-(INDEX('3)tpx males'!CI$110:CI$160,MATCH($O86,'3)tpx males'!$BB$110:$BB$160,0))*INDEX('3)tpx females'!CI$111:CI$161,MATCH('3) 2016 cases'!$P86,'3)tpx females'!$BB$111:$BB$161,0))*(1-(EXP(-INDEX('3)tpx males'!CJ$4:CJ$54,MATCH($O86,'3)tpx males'!$BB$4:$BB$54,0)))*EXP(-INDEX('3)tpx females'!CJ$3:CJ$53,MATCH('3) 2016 cases'!$P86,'3)tpx females'!$BB$3:$BB$53,0))))))),0)</f>
        <v>689.88930104979454</v>
      </c>
      <c r="BC86" s="32">
        <f ca="1">IFERROR(($K86*EXP(BC$69*($Q86+0.5*($R86)^2))*_xlfn.NORM.DIST((LN(($M86*EXP($L86/100*BC$69))/($K86))-$Q86*BC$69)/($R86*SQRT(BC$69))-$R86*SQRT(BC$69),0,1,TRUE)+$M86*EXP($L86/100*BC$69)*(1-_xlfn.NORM.DIST((LN(($M86*EXP($L86/100*BC$69))/($K86))-$Q86*BC$69)/($R86*SQRT(BC$69)),0,1,TRUE)))*EXP(-0.07*BC$69)*(INDEX('3)tpx females'!CK$57:CK$107,MATCH('3) 2016 cases'!$P86,'3)tpx females'!$BB$57:$BB$107,0))+INDEX('3)tpx males'!CK$57:CK$107,MATCH($O86,'3)tpx males'!$BB$57:$BB$107,0))-(INDEX('3)tpx males'!CJ$110:CJ$160,MATCH($O86,'3)tpx males'!$BB$110:$BB$160,0))*INDEX('3)tpx females'!CJ$111:CJ$161,MATCH('3) 2016 cases'!$P86,'3)tpx females'!$BB$111:$BB$161,0))*(1-(EXP(-INDEX('3)tpx males'!CK$4:CK$54,MATCH($O86,'3)tpx males'!$BB$4:$BB$54,0)))*EXP(-INDEX('3)tpx females'!CK$3:CK$53,MATCH('3) 2016 cases'!$P86,'3)tpx females'!$BB$3:$BB$53,0))))))),0)</f>
        <v>376.4802187915347</v>
      </c>
      <c r="BD86" s="32">
        <f ca="1">IFERROR(($K86*EXP(BD$69*($Q86+0.5*($R86)^2))*_xlfn.NORM.DIST((LN(($M86*EXP($L86/100*BD$69))/($K86))-$Q86*BD$69)/($R86*SQRT(BD$69))-$R86*SQRT(BD$69),0,1,TRUE)+$M86*EXP($L86/100*BD$69)*(1-_xlfn.NORM.DIST((LN(($M86*EXP($L86/100*BD$69))/($K86))-$Q86*BD$69)/($R86*SQRT(BD$69)),0,1,TRUE)))*EXP(-0.07*BD$69)*(INDEX('3)tpx females'!CL$57:CL$107,MATCH('3) 2016 cases'!$P86,'3)tpx females'!$BB$57:$BB$107,0))+INDEX('3)tpx males'!CL$57:CL$107,MATCH($O86,'3)tpx males'!$BB$57:$BB$107,0))-(INDEX('3)tpx males'!CK$110:CK$160,MATCH($O86,'3)tpx males'!$BB$110:$BB$160,0))*INDEX('3)tpx females'!CK$111:CK$161,MATCH('3) 2016 cases'!$P86,'3)tpx females'!$BB$111:$BB$161,0))*(1-(EXP(-INDEX('3)tpx males'!CL$4:CL$54,MATCH($O86,'3)tpx males'!$BB$4:$BB$54,0)))*EXP(-INDEX('3)tpx females'!CL$3:CL$53,MATCH('3) 2016 cases'!$P86,'3)tpx females'!$BB$3:$BB$53,0))))))),0)</f>
        <v>203.13114250158785</v>
      </c>
      <c r="BE86" s="32">
        <f ca="1">IFERROR(($K86*EXP(BE$69*($Q86+0.5*($R86)^2))*_xlfn.NORM.DIST((LN(($M86*EXP($L86/100*BE$69))/($K86))-$Q86*BE$69)/($R86*SQRT(BE$69))-$R86*SQRT(BE$69),0,1,TRUE)+$M86*EXP($L86/100*BE$69)*(1-_xlfn.NORM.DIST((LN(($M86*EXP($L86/100*BE$69))/($K86))-$Q86*BE$69)/($R86*SQRT(BE$69)),0,1,TRUE)))*EXP(-0.07*BE$69)*(INDEX('3)tpx females'!CM$57:CM$107,MATCH('3) 2016 cases'!$P86,'3)tpx females'!$BB$57:$BB$107,0))+INDEX('3)tpx males'!CM$57:CM$107,MATCH($O86,'3)tpx males'!$BB$57:$BB$107,0))-(INDEX('3)tpx males'!CL$110:CL$160,MATCH($O86,'3)tpx males'!$BB$110:$BB$160,0))*INDEX('3)tpx females'!CL$111:CL$161,MATCH('3) 2016 cases'!$P86,'3)tpx females'!$BB$111:$BB$161,0))*(1-(EXP(-INDEX('3)tpx males'!CM$4:CM$54,MATCH($O86,'3)tpx males'!$BB$4:$BB$54,0)))*EXP(-INDEX('3)tpx females'!CM$3:CM$53,MATCH('3) 2016 cases'!$P86,'3)tpx females'!$BB$3:$BB$53,0))))))),0)</f>
        <v>84.613535617631157</v>
      </c>
      <c r="BF86" s="32">
        <f ca="1">IFERROR(($K86*EXP(BF$69*($Q86+0.5*($R86)^2))*_xlfn.NORM.DIST((LN(($M86*EXP($L86/100*BF$69))/($K86))-$Q86*BF$69)/($R86*SQRT(BF$69))-$R86*SQRT(BF$69),0,1,TRUE)+$M86*EXP($L86/100*BF$69)*(1-_xlfn.NORM.DIST((LN(($M86*EXP($L86/100*BF$69))/($K86))-$Q86*BF$69)/($R86*SQRT(BF$69)),0,1,TRUE)))*EXP(-0.07*BF$69)*(INDEX('3)tpx females'!CN$57:CN$107,MATCH('3) 2016 cases'!$P86,'3)tpx females'!$BB$57:$BB$107,0))+INDEX('3)tpx males'!CN$57:CN$107,MATCH($O86,'3)tpx males'!$BB$57:$BB$107,0))-(INDEX('3)tpx males'!CM$110:CM$160,MATCH($O86,'3)tpx males'!$BB$110:$BB$160,0))*INDEX('3)tpx females'!CM$111:CM$161,MATCH('3) 2016 cases'!$P86,'3)tpx females'!$BB$111:$BB$161,0))*(1-(EXP(-INDEX('3)tpx males'!CN$4:CN$54,MATCH($O86,'3)tpx males'!$BB$4:$BB$54,0)))*EXP(-INDEX('3)tpx females'!CN$3:CN$53,MATCH('3) 2016 cases'!$P86,'3)tpx females'!$BB$3:$BB$53,0))))))),0)</f>
        <v>15.091442570094006</v>
      </c>
      <c r="BG86" s="32">
        <f ca="1">IFERROR(($K86*EXP(BG$69*($Q86+0.5*($R86)^2))*_xlfn.NORM.DIST((LN(($M86*EXP($L86/100*BG$69))/($K86))-$Q86*BG$69)/($R86*SQRT(BG$69))-$R86*SQRT(BG$69),0,1,TRUE)+$M86*EXP($L86/100*BG$69)*(1-_xlfn.NORM.DIST((LN(($M86*EXP($L86/100*BG$69))/($K86))-$Q86*BG$69)/($R86*SQRT(BG$69)),0,1,TRUE)))*EXP(-0.07*BG$69)*(INDEX('3)tpx females'!CO$57:CO$107,MATCH('3) 2016 cases'!$P86,'3)tpx females'!$BB$57:$BB$107,0))+INDEX('3)tpx males'!CO$57:CO$107,MATCH($O86,'3)tpx males'!$BB$57:$BB$107,0))-(INDEX('3)tpx males'!CN$110:CN$160,MATCH($O86,'3)tpx males'!$BB$110:$BB$160,0))*INDEX('3)tpx females'!CN$111:CN$161,MATCH('3) 2016 cases'!$P86,'3)tpx females'!$BB$111:$BB$161,0))*(1-(EXP(-INDEX('3)tpx males'!CO$4:CO$54,MATCH($O86,'3)tpx males'!$BB$4:$BB$54,0)))*EXP(-INDEX('3)tpx females'!CO$3:CO$53,MATCH('3) 2016 cases'!$P86,'3)tpx females'!$BB$3:$BB$53,0))))))),0)</f>
        <v>0</v>
      </c>
      <c r="BH86" s="32">
        <f ca="1">IFERROR(($K86*EXP(BH$69*($Q86+0.5*($R86)^2))*_xlfn.NORM.DIST((LN(($M86*EXP($L86/100*BH$69))/($K86))-$Q86*BH$69)/($R86*SQRT(BH$69))-$R86*SQRT(BH$69),0,1,TRUE)+$M86*EXP($L86/100*BH$69)*(1-_xlfn.NORM.DIST((LN(($M86*EXP($L86/100*BH$69))/($K86))-$Q86*BH$69)/($R86*SQRT(BH$69)),0,1,TRUE)))*EXP(-0.07*BH$69)*(INDEX('3)tpx females'!CP$57:CP$107,MATCH('3) 2016 cases'!$P86,'3)tpx females'!$BB$57:$BB$107,0))+INDEX('3)tpx males'!CP$57:CP$107,MATCH($O86,'3)tpx males'!$BB$57:$BB$107,0))-(INDEX('3)tpx males'!CO$110:CO$160,MATCH($O86,'3)tpx males'!$BB$110:$BB$160,0))*INDEX('3)tpx females'!CO$111:CO$161,MATCH('3) 2016 cases'!$P86,'3)tpx females'!$BB$111:$BB$161,0))*(1-(EXP(-INDEX('3)tpx males'!CP$4:CP$54,MATCH($O86,'3)tpx males'!$BB$4:$BB$54,0)))*EXP(-INDEX('3)tpx females'!CP$3:CP$53,MATCH('3) 2016 cases'!$P86,'3)tpx females'!$BB$3:$BB$53,0))))))),0)</f>
        <v>0</v>
      </c>
      <c r="BI86" s="32">
        <f ca="1">IFERROR(($K86*EXP(BI$69*($Q86+0.5*($R86)^2))*_xlfn.NORM.DIST((LN(($M86*EXP($L86/100*BI$69))/($K86))-$Q86*BI$69)/($R86*SQRT(BI$69))-$R86*SQRT(BI$69),0,1,TRUE)+$M86*EXP($L86/100*BI$69)*(1-_xlfn.NORM.DIST((LN(($M86*EXP($L86/100*BI$69))/($K86))-$Q86*BI$69)/($R86*SQRT(BI$69)),0,1,TRUE)))*EXP(-0.07*BI$69)*(INDEX('3)tpx females'!CQ$57:CQ$107,MATCH('3) 2016 cases'!$P86,'3)tpx females'!$BB$57:$BB$107,0))+INDEX('3)tpx males'!CQ$57:CQ$107,MATCH($O86,'3)tpx males'!$BB$57:$BB$107,0))-(INDEX('3)tpx males'!CP$110:CP$160,MATCH($O86,'3)tpx males'!$BB$110:$BB$160,0))*INDEX('3)tpx females'!CP$111:CP$161,MATCH('3) 2016 cases'!$P86,'3)tpx females'!$BB$111:$BB$161,0))*(1-(EXP(-INDEX('3)tpx males'!CQ$4:CQ$54,MATCH($O86,'3)tpx males'!$BB$4:$BB$54,0)))*EXP(-INDEX('3)tpx females'!CQ$3:CQ$53,MATCH('3) 2016 cases'!$P86,'3)tpx females'!$BB$3:$BB$53,0))))))),0)</f>
        <v>0</v>
      </c>
      <c r="BJ86" s="32">
        <f ca="1">IFERROR(($K86*EXP(BJ$69*($Q86+0.5*($R86)^2))*_xlfn.NORM.DIST((LN(($M86*EXP($L86/100*BJ$69))/($K86))-$Q86*BJ$69)/($R86*SQRT(BJ$69))-$R86*SQRT(BJ$69),0,1,TRUE)+$M86*EXP($L86/100*BJ$69)*(1-_xlfn.NORM.DIST((LN(($M86*EXP($L86/100*BJ$69))/($K86))-$Q86*BJ$69)/($R86*SQRT(BJ$69)),0,1,TRUE)))*EXP(-0.07*BJ$69)*(INDEX('3)tpx females'!CR$57:CR$107,MATCH('3) 2016 cases'!$P86,'3)tpx females'!$BB$57:$BB$107,0))+INDEX('3)tpx males'!CR$57:CR$107,MATCH($O86,'3)tpx males'!$BB$57:$BB$107,0))-(INDEX('3)tpx males'!CQ$110:CQ$160,MATCH($O86,'3)tpx males'!$BB$110:$BB$160,0))*INDEX('3)tpx females'!CQ$111:CQ$161,MATCH('3) 2016 cases'!$P86,'3)tpx females'!$BB$111:$BB$161,0))*(1-(EXP(-INDEX('3)tpx males'!CR$4:CR$54,MATCH($O86,'3)tpx males'!$BB$4:$BB$54,0)))*EXP(-INDEX('3)tpx females'!CR$3:CR$53,MATCH('3) 2016 cases'!$P86,'3)tpx females'!$BB$3:$BB$53,0))))))),0)</f>
        <v>0</v>
      </c>
      <c r="BK86" s="32">
        <f ca="1">IFERROR(($K86*EXP(BK$69*($Q86+0.5*($R86)^2))*_xlfn.NORM.DIST((LN(($M86*EXP($L86/100*BK$69))/($K86))-$Q86*BK$69)/($R86*SQRT(BK$69))-$R86*SQRT(BK$69),0,1,TRUE)+$M86*EXP($L86/100*BK$69)*(1-_xlfn.NORM.DIST((LN(($M86*EXP($L86/100*BK$69))/($K86))-$Q86*BK$69)/($R86*SQRT(BK$69)),0,1,TRUE)))*EXP(-0.07*BK$69)*(INDEX('3)tpx females'!CS$57:CS$107,MATCH('3) 2016 cases'!$P86,'3)tpx females'!$BB$57:$BB$107,0))+INDEX('3)tpx males'!CS$57:CS$107,MATCH($O86,'3)tpx males'!$BB$57:$BB$107,0))-(INDEX('3)tpx males'!CR$110:CR$160,MATCH($O86,'3)tpx males'!$BB$110:$BB$160,0))*INDEX('3)tpx females'!CR$111:CR$161,MATCH('3) 2016 cases'!$P86,'3)tpx females'!$BB$111:$BB$161,0))*(1-(EXP(-INDEX('3)tpx males'!CS$4:CS$54,MATCH($O86,'3)tpx males'!$BB$4:$BB$54,0)))*EXP(-INDEX('3)tpx females'!CS$3:CS$53,MATCH('3) 2016 cases'!$P86,'3)tpx females'!$BB$3:$BB$53,0))))))),0)</f>
        <v>0</v>
      </c>
      <c r="BL86" s="32">
        <f ca="1">IFERROR(($K86*EXP(BL$69*($Q86+0.5*($R86)^2))*_xlfn.NORM.DIST((LN(($M86*EXP($L86/100*BL$69))/($K86))-$Q86*BL$69)/($R86*SQRT(BL$69))-$R86*SQRT(BL$69),0,1,TRUE)+$M86*EXP($L86/100*BL$69)*(1-_xlfn.NORM.DIST((LN(($M86*EXP($L86/100*BL$69))/($K86))-$Q86*BL$69)/($R86*SQRT(BL$69)),0,1,TRUE)))*EXP(-0.07*BL$69)*(INDEX('3)tpx females'!CT$57:CT$107,MATCH('3) 2016 cases'!$P86,'3)tpx females'!$BB$57:$BB$107,0))+INDEX('3)tpx males'!CT$57:CT$107,MATCH($O86,'3)tpx males'!$BB$57:$BB$107,0))-(INDEX('3)tpx males'!CS$110:CS$160,MATCH($O86,'3)tpx males'!$BB$110:$BB$160,0))*INDEX('3)tpx females'!CS$111:CS$161,MATCH('3) 2016 cases'!$P86,'3)tpx females'!$BB$111:$BB$161,0))*(1-(EXP(-INDEX('3)tpx males'!CT$4:CT$54,MATCH($O86,'3)tpx males'!$BB$4:$BB$54,0)))*EXP(-INDEX('3)tpx females'!CT$3:CT$53,MATCH('3) 2016 cases'!$P86,'3)tpx females'!$BB$3:$BB$53,0))))))),0)</f>
        <v>0</v>
      </c>
      <c r="BM86" s="32">
        <f ca="1">IFERROR(($K86*EXP(BM$69*($Q86+0.5*($R86)^2))*_xlfn.NORM.DIST((LN(($M86*EXP($L86/100*BM$69))/($K86))-$Q86*BM$69)/($R86*SQRT(BM$69))-$R86*SQRT(BM$69),0,1,TRUE)+$M86*EXP($L86/100*BM$69)*(1-_xlfn.NORM.DIST((LN(($M86*EXP($L86/100*BM$69))/($K86))-$Q86*BM$69)/($R86*SQRT(BM$69)),0,1,TRUE)))*EXP(-0.07*BM$69)*(INDEX('3)tpx females'!CU$57:CU$107,MATCH('3) 2016 cases'!$P86,'3)tpx females'!$BB$57:$BB$107,0))+INDEX('3)tpx males'!CU$57:CU$107,MATCH($O86,'3)tpx males'!$BB$57:$BB$107,0))-(INDEX('3)tpx males'!CT$110:CT$160,MATCH($O86,'3)tpx males'!$BB$110:$BB$160,0))*INDEX('3)tpx females'!CT$111:CT$161,MATCH('3) 2016 cases'!$P86,'3)tpx females'!$BB$111:$BB$161,0))*(1-(EXP(-INDEX('3)tpx males'!CU$4:CU$54,MATCH($O86,'3)tpx males'!$BB$4:$BB$54,0)))*EXP(-INDEX('3)tpx females'!CU$3:CU$53,MATCH('3) 2016 cases'!$P86,'3)tpx females'!$BB$3:$BB$53,0))))))),0)</f>
        <v>0</v>
      </c>
      <c r="BN86" s="32">
        <f ca="1">IFERROR(($K86*EXP(BN$69*($Q86+0.5*($R86)^2))*_xlfn.NORM.DIST((LN(($M86*EXP($L86/100*BN$69))/($K86))-$Q86*BN$69)/($R86*SQRT(BN$69))-$R86*SQRT(BN$69),0,1,TRUE)+$M86*EXP($L86/100*BN$69)*(1-_xlfn.NORM.DIST((LN(($M86*EXP($L86/100*BN$69))/($K86))-$Q86*BN$69)/($R86*SQRT(BN$69)),0,1,TRUE)))*EXP(-0.07*BN$69)*(INDEX('3)tpx females'!CV$57:CV$107,MATCH('3) 2016 cases'!$P86,'3)tpx females'!$BB$57:$BB$107,0))+INDEX('3)tpx males'!CV$57:CV$107,MATCH($O86,'3)tpx males'!$BB$57:$BB$107,0))-(INDEX('3)tpx males'!CU$110:CU$160,MATCH($O86,'3)tpx males'!$BB$110:$BB$160,0))*INDEX('3)tpx females'!CU$111:CU$161,MATCH('3) 2016 cases'!$P86,'3)tpx females'!$BB$111:$BB$161,0))*(1-(EXP(-INDEX('3)tpx males'!CV$4:CV$54,MATCH($O86,'3)tpx males'!$BB$4:$BB$54,0)))*EXP(-INDEX('3)tpx females'!CV$3:CV$53,MATCH('3) 2016 cases'!$P86,'3)tpx females'!$BB$3:$BB$53,0))))))),0)</f>
        <v>0</v>
      </c>
      <c r="BO86" s="32">
        <f ca="1">IFERROR(($K86*EXP(BO$69*($Q86+0.5*($R86)^2))*_xlfn.NORM.DIST((LN(($M86*EXP($L86/100*BO$69))/($K86))-$Q86*BO$69)/($R86*SQRT(BO$69))-$R86*SQRT(BO$69),0,1,TRUE)+$M86*EXP($L86/100*BO$69)*(1-_xlfn.NORM.DIST((LN(($M86*EXP($L86/100*BO$69))/($K86))-$Q86*BO$69)/($R86*SQRT(BO$69)),0,1,TRUE)))*EXP(-0.07*BO$69)*(INDEX('3)tpx females'!CW$57:CW$107,MATCH('3) 2016 cases'!$P86,'3)tpx females'!$BB$57:$BB$107,0))+INDEX('3)tpx males'!CW$57:CW$107,MATCH($O86,'3)tpx males'!$BB$57:$BB$107,0))-(INDEX('3)tpx males'!CV$110:CV$160,MATCH($O86,'3)tpx males'!$BB$110:$BB$160,0))*INDEX('3)tpx females'!CV$111:CV$161,MATCH('3) 2016 cases'!$P86,'3)tpx females'!$BB$111:$BB$161,0))*(1-(EXP(-INDEX('3)tpx males'!CW$4:CW$54,MATCH($O86,'3)tpx males'!$BB$4:$BB$54,0)))*EXP(-INDEX('3)tpx females'!CW$3:CW$53,MATCH('3) 2016 cases'!$P86,'3)tpx females'!$BB$3:$BB$53,0))))))),0)</f>
        <v>0</v>
      </c>
      <c r="BP86" s="32">
        <f ca="1">IFERROR(($K86*EXP(BP$69*($Q86+0.5*($R86)^2))*_xlfn.NORM.DIST((LN(($M86*EXP($L86/100*BP$69))/($K86))-$Q86*BP$69)/($R86*SQRT(BP$69))-$R86*SQRT(BP$69),0,1,TRUE)+$M86*EXP($L86/100*BP$69)*(1-_xlfn.NORM.DIST((LN(($M86*EXP($L86/100*BP$69))/($K86))-$Q86*BP$69)/($R86*SQRT(BP$69)),0,1,TRUE)))*EXP(-0.07*BP$69)*(INDEX('3)tpx females'!CX$57:CX$107,MATCH('3) 2016 cases'!$P86,'3)tpx females'!$BB$57:$BB$107,0))+INDEX('3)tpx males'!CX$57:CX$107,MATCH($O86,'3)tpx males'!$BB$57:$BB$107,0))-(INDEX('3)tpx males'!CW$110:CW$160,MATCH($O86,'3)tpx males'!$BB$110:$BB$160,0))*INDEX('3)tpx females'!CW$111:CW$161,MATCH('3) 2016 cases'!$P86,'3)tpx females'!$BB$111:$BB$161,0))*(1-(EXP(-INDEX('3)tpx males'!CX$4:CX$54,MATCH($O86,'3)tpx males'!$BB$4:$BB$54,0)))*EXP(-INDEX('3)tpx females'!CX$3:CX$53,MATCH('3) 2016 cases'!$P86,'3)tpx females'!$BB$3:$BB$53,0))))))),0)</f>
        <v>0</v>
      </c>
      <c r="BQ86" s="32">
        <f ca="1">IFERROR(($K86*EXP(BQ$69*($Q86+0.5*($R86)^2))*_xlfn.NORM.DIST((LN(($M86*EXP($L86/100*BQ$69))/($K86))-$Q86*BQ$69)/($R86*SQRT(BQ$69))-$R86*SQRT(BQ$69),0,1,TRUE)+$M86*EXP($L86/100*BQ$69)*(1-_xlfn.NORM.DIST((LN(($M86*EXP($L86/100*BQ$69))/($K86))-$Q86*BQ$69)/($R86*SQRT(BQ$69)),0,1,TRUE)))*EXP(-0.07*BQ$69)*(INDEX('3)tpx females'!CY$57:CY$107,MATCH('3) 2016 cases'!$P86,'3)tpx females'!$BB$57:$BB$107,0))+INDEX('3)tpx males'!CY$57:CY$107,MATCH($O86,'3)tpx males'!$BB$57:$BB$107,0))-(INDEX('3)tpx males'!CX$110:CX$160,MATCH($O86,'3)tpx males'!$BB$110:$BB$160,0))*INDEX('3)tpx females'!CX$111:CX$161,MATCH('3) 2016 cases'!$P86,'3)tpx females'!$BB$111:$BB$161,0))*(1-(EXP(-INDEX('3)tpx males'!CY$4:CY$54,MATCH($O86,'3)tpx males'!$BB$4:$BB$54,0)))*EXP(-INDEX('3)tpx females'!CY$3:CY$53,MATCH('3) 2016 cases'!$P86,'3)tpx females'!$BB$3:$BB$53,0))))))),0)</f>
        <v>0</v>
      </c>
      <c r="BR86" s="32">
        <f ca="1">IFERROR(($K86*EXP(BR$69*($Q86+0.5*($R86)^2))*_xlfn.NORM.DIST((LN(($M86*EXP($L86/100*BR$69))/($K86))-$Q86*BR$69)/($R86*SQRT(BR$69))-$R86*SQRT(BR$69),0,1,TRUE)+$M86*EXP($L86/100*BR$69)*(1-_xlfn.NORM.DIST((LN(($M86*EXP($L86/100*BR$69))/($K86))-$Q86*BR$69)/($R86*SQRT(BR$69)),0,1,TRUE)))*EXP(-0.07*BR$69)*(INDEX('3)tpx females'!CZ$57:CZ$107,MATCH('3) 2016 cases'!$P86,'3)tpx females'!$BB$57:$BB$107,0))+INDEX('3)tpx males'!CZ$57:CZ$107,MATCH($O86,'3)tpx males'!$BB$57:$BB$107,0))-(INDEX('3)tpx males'!CY$110:CY$160,MATCH($O86,'3)tpx males'!$BB$110:$BB$160,0))*INDEX('3)tpx females'!CY$111:CY$161,MATCH('3) 2016 cases'!$P86,'3)tpx females'!$BB$111:$BB$161,0))*(1-(EXP(-INDEX('3)tpx males'!CZ$4:CZ$54,MATCH($O86,'3)tpx males'!$BB$4:$BB$54,0)))*EXP(-INDEX('3)tpx females'!CZ$3:CZ$53,MATCH('3) 2016 cases'!$P86,'3)tpx females'!$BB$3:$BB$53,0))))))),0)</f>
        <v>0</v>
      </c>
      <c r="BS86" s="32">
        <f ca="1">IFERROR(($K86*EXP(BS$69*($Q86+0.5*($R86)^2))*_xlfn.NORM.DIST((LN(($M86*EXP($L86/100*BS$69))/($K86))-$Q86*BS$69)/($R86*SQRT(BS$69))-$R86*SQRT(BS$69),0,1,TRUE)+$M86*EXP($L86/100*BS$69)*(1-_xlfn.NORM.DIST((LN(($M86*EXP($L86/100*BS$69))/($K86))-$Q86*BS$69)/($R86*SQRT(BS$69)),0,1,TRUE)))*EXP(-0.07*BS$69)*(INDEX('3)tpx females'!DA$57:DA$107,MATCH('3) 2016 cases'!$P86,'3)tpx females'!$BB$57:$BB$107,0))+INDEX('3)tpx males'!DA$57:DA$107,MATCH($O86,'3)tpx males'!$BB$57:$BB$107,0))-(INDEX('3)tpx males'!CZ$110:CZ$160,MATCH($O86,'3)tpx males'!$BB$110:$BB$160,0))*INDEX('3)tpx females'!CZ$111:CZ$161,MATCH('3) 2016 cases'!$P86,'3)tpx females'!$BB$111:$BB$161,0))*(1-(EXP(-INDEX('3)tpx males'!DA$4:DA$54,MATCH($O86,'3)tpx males'!$BB$4:$BB$54,0)))*EXP(-INDEX('3)tpx females'!DA$3:DA$53,MATCH('3) 2016 cases'!$P86,'3)tpx females'!$BB$3:$BB$53,0))))))),0)</f>
        <v>0</v>
      </c>
      <c r="BU86" s="32">
        <f t="shared" si="121"/>
        <v>419376.80362985283</v>
      </c>
      <c r="BV86" s="32">
        <f t="shared" si="122"/>
        <v>392984.35757674952</v>
      </c>
      <c r="BW86" s="32">
        <f t="shared" si="123"/>
        <v>394954.19986652135</v>
      </c>
      <c r="BX86" s="32">
        <f t="shared" si="124"/>
        <v>396933.91603186034</v>
      </c>
      <c r="BY86" s="32">
        <f t="shared" si="125"/>
        <v>398923.5555657738</v>
      </c>
      <c r="BZ86" s="32">
        <f t="shared" si="126"/>
        <v>400923.16820935369</v>
      </c>
      <c r="CA86" s="32">
        <f t="shared" si="127"/>
        <v>402932.80395302013</v>
      </c>
      <c r="CB86" s="32">
        <f t="shared" si="128"/>
        <v>404952.51303777169</v>
      </c>
      <c r="CC86" s="32">
        <f t="shared" si="129"/>
        <v>406982.34595644026</v>
      </c>
      <c r="CD86" s="32">
        <f t="shared" si="130"/>
        <v>409022.35345495149</v>
      </c>
      <c r="CE86" s="32">
        <f t="shared" si="131"/>
        <v>411072.58653353888</v>
      </c>
      <c r="CF86" s="32">
        <f t="shared" si="132"/>
        <v>413133.09644748608</v>
      </c>
      <c r="CG86" s="32">
        <f t="shared" si="133"/>
        <v>415203.93470502418</v>
      </c>
      <c r="CH86" s="32">
        <f t="shared" si="134"/>
        <v>417285.15305349923</v>
      </c>
      <c r="CI86" s="32">
        <f t="shared" si="135"/>
        <v>419376.80342962098</v>
      </c>
      <c r="CJ86" s="32">
        <f t="shared" si="136"/>
        <v>421478.9378232031</v>
      </c>
      <c r="CK86" s="32">
        <f t="shared" si="137"/>
        <v>423591.60796964011</v>
      </c>
      <c r="CL86" s="32">
        <f t="shared" si="138"/>
        <v>425714.86475402082</v>
      </c>
      <c r="CM86" s="32">
        <f t="shared" si="139"/>
        <v>427848.75719139876</v>
      </c>
      <c r="CN86" s="32">
        <f t="shared" si="140"/>
        <v>429993.33085248823</v>
      </c>
      <c r="CO86" s="32">
        <f t="shared" si="141"/>
        <v>432148.62563447043</v>
      </c>
      <c r="CP86" s="32">
        <f t="shared" si="142"/>
        <v>434314.67282801715</v>
      </c>
      <c r="CQ86" s="32">
        <f t="shared" si="143"/>
        <v>436491.49149471807</v>
      </c>
      <c r="CR86" s="32">
        <f t="shared" si="144"/>
        <v>438679.08423294162</v>
      </c>
      <c r="CS86" s="32">
        <f t="shared" si="145"/>
        <v>440877.43246535101</v>
      </c>
      <c r="CT86" s="32">
        <f t="shared" si="146"/>
        <v>443086.49142146087</v>
      </c>
      <c r="CU86" s="32">
        <f t="shared" si="147"/>
        <v>445306.18501086812</v>
      </c>
      <c r="CV86" s="32">
        <f t="shared" si="148"/>
        <v>447536.40078734769</v>
      </c>
      <c r="CW86" s="32">
        <f t="shared" si="149"/>
        <v>449776.98519322264</v>
      </c>
      <c r="CX86" s="32">
        <f t="shared" si="150"/>
        <v>452027.73925091239</v>
      </c>
      <c r="CY86" s="32">
        <f t="shared" si="151"/>
        <v>454288.41483829642</v>
      </c>
      <c r="CZ86" s="32">
        <f t="shared" si="152"/>
        <v>456558.71165029029</v>
      </c>
      <c r="DA86" s="32">
        <f t="shared" si="153"/>
        <v>458838.27491401898</v>
      </c>
      <c r="DB86" s="32">
        <f t="shared" si="154"/>
        <v>461126.69389161764</v>
      </c>
      <c r="DC86" s="32">
        <f t="shared" si="155"/>
        <v>463423.50117476302</v>
      </c>
      <c r="DD86" s="32">
        <f t="shared" si="156"/>
        <v>465728.17274949764</v>
      </c>
      <c r="DE86" s="32">
        <f t="shared" si="157"/>
        <v>468040.128789271</v>
      </c>
      <c r="DF86" s="32">
        <f t="shared" si="158"/>
        <v>470358.73511837906</v>
      </c>
      <c r="DG86" s="32">
        <f t="shared" si="159"/>
        <v>472683.30527688109</v>
      </c>
      <c r="DH86" s="32">
        <f t="shared" si="160"/>
        <v>475013.10311113606</v>
      </c>
      <c r="DI86" s="32">
        <f t="shared" si="161"/>
        <v>477347.34581073449</v>
      </c>
      <c r="DJ86" s="32">
        <f t="shared" si="162"/>
        <v>479685.20731222536</v>
      </c>
      <c r="DK86" s="32">
        <f t="shared" si="163"/>
        <v>482025.82199200947</v>
      </c>
      <c r="DL86" s="32">
        <f t="shared" si="164"/>
        <v>484368.28857455181</v>
      </c>
      <c r="DM86" s="32">
        <f t="shared" si="165"/>
        <v>486711.67418715049</v>
      </c>
      <c r="DN86" s="32">
        <f t="shared" si="166"/>
        <v>489055.01849842723</v>
      </c>
      <c r="DO86" s="32">
        <f t="shared" si="167"/>
        <v>491397.33788417029</v>
      </c>
      <c r="DP86" s="32">
        <f t="shared" si="168"/>
        <v>493737.62957079872</v>
      </c>
      <c r="DQ86" s="32">
        <f t="shared" si="169"/>
        <v>496074.87571335008</v>
      </c>
      <c r="DR86" s="32">
        <f t="shared" si="170"/>
        <v>498408.04737133859</v>
      </c>
      <c r="DT86" s="48">
        <f t="shared" si="171"/>
        <v>73</v>
      </c>
      <c r="DU86" s="48">
        <f t="shared" si="172"/>
        <v>74</v>
      </c>
      <c r="DV86" s="32">
        <f ca="1">INDEX('3)tpx males'!BD$57:BD$107,MATCH(DT86,'3)tpx males'!$BB$57:$BB$107,0))*INDEX('3)tpx females'!BD$57:BD$107,MATCH(DU86,'3)tpx females'!$BB$57:$BB$107,0))</f>
        <v>3.3650533243321314E-4</v>
      </c>
      <c r="DW86" s="32">
        <f t="shared" ca="1" si="173"/>
        <v>-141.12253072024197</v>
      </c>
      <c r="DX86" s="32">
        <f t="shared" ca="1" si="177"/>
        <v>0.99966349466756677</v>
      </c>
      <c r="DZ86" s="32">
        <f t="shared" ca="1" si="174"/>
        <v>-458785.8779839045</v>
      </c>
      <c r="EA86" s="32">
        <f t="shared" ca="1" si="175"/>
        <v>39409.074354051671</v>
      </c>
      <c r="EB86" s="32">
        <f t="shared" ca="1" si="178"/>
        <v>13.261363666395372</v>
      </c>
      <c r="EC86" s="32">
        <f ca="1">EA86*'3) Value'!AN98</f>
        <v>0</v>
      </c>
      <c r="EE86" s="32">
        <f ca="1">IF(AND('3) Value'!AB98="Alive",'3) Value'!AE98="Alive"),'3) Value'!AM98+'3) 2016 cases'!DZ86,0)</f>
        <v>304.64031474670628</v>
      </c>
      <c r="EF86" s="32">
        <f>IF(OR(AND('3) Value'!AB98="Deceased",'3) Value'!AE98="Alive"),(AND('3) Value'!AB98="Alive",'3) Value'!AE98="Deceased"))),1,0)</f>
        <v>0</v>
      </c>
      <c r="EG86" s="32">
        <f>IF(EF86=1,'3) Value'!AM98+'3) 2016 cases'!DZ86,0)</f>
        <v>0</v>
      </c>
    </row>
    <row r="87" spans="3:137" x14ac:dyDescent="0.25">
      <c r="C87" s="32" t="s">
        <v>11</v>
      </c>
      <c r="D87" s="32" t="s">
        <v>12</v>
      </c>
      <c r="E87" s="49">
        <v>15703</v>
      </c>
      <c r="F87" s="32" t="s">
        <v>13</v>
      </c>
      <c r="G87" s="32" t="s">
        <v>14</v>
      </c>
      <c r="H87" s="49">
        <v>17739</v>
      </c>
      <c r="I87" s="32" t="s">
        <v>13</v>
      </c>
      <c r="J87" s="32" t="s">
        <v>15</v>
      </c>
      <c r="K87" s="52">
        <v>550000</v>
      </c>
      <c r="L87" s="52">
        <v>7.5</v>
      </c>
      <c r="M87" s="52">
        <v>113658</v>
      </c>
      <c r="O87" s="48">
        <f t="shared" si="179"/>
        <v>74</v>
      </c>
      <c r="P87" s="32">
        <f t="shared" si="180"/>
        <v>68</v>
      </c>
      <c r="Q87" s="32">
        <f>INDEX('2b)Working'!$I$61:$P$61,MATCH($J87,'2b)Working'!$I$60:$P$60,0))</f>
        <v>6.0459778905231347E-2</v>
      </c>
      <c r="R87" s="32">
        <f>INDEX('2b)Working'!$I$62:$P$62,MATCH($J87,'2b)Working'!$I$60:$P$60,0))</f>
        <v>5.4783474896411326E-2</v>
      </c>
      <c r="T87" s="9">
        <f t="shared" ca="1" si="176"/>
        <v>126918.94751468023</v>
      </c>
      <c r="U87" s="10"/>
      <c r="V87" s="32">
        <f ca="1">IFERROR(($K87*EXP(V$69*($Q87+0.5*($R87)^2))*_xlfn.NORM.DIST((LN(($M87*EXP($L87/100*V$69))/($K87))-$Q87*V$69)/($R87*SQRT(V$69))-$R87*SQRT(V$69),0,1,TRUE)+$M87*EXP($L87/100*V$69)*(1-_xlfn.NORM.DIST((LN(($M87*EXP($L87/100*V$69))/($K87))-$Q87*V$69)/($R87*SQRT(V$69)),0,1,TRUE)))*EXP(-0.07*V$69)*(INDEX('3)tpx females'!BD$57:BD$107,MATCH('3) 2016 cases'!$P87,'3)tpx females'!$BB$57:$BB$107,0))+INDEX('3)tpx males'!BD$57:BD$107,MATCH($O87,'3)tpx males'!$BB$57:$BB$107,0))-(INDEX('3)tpx males'!BC$110:BC$160,MATCH($O87,'3)tpx males'!$BB$110:$BB$160,0))*INDEX('3)tpx females'!BC$111:BC$161,MATCH('3) 2016 cases'!$P87,'3)tpx females'!$BB$111:$BB$161,0))*(1-(EXP(-INDEX('3)tpx males'!BD$4:BD$54,MATCH($O87,'3)tpx males'!$BB$4:$BB$54,0)))*EXP(-INDEX('3)tpx females'!BD$3:BD$53,MATCH('3) 2016 cases'!$P87,'3)tpx females'!$BB$3:$BB$53,0))))))),0)</f>
        <v>21.166046314961196</v>
      </c>
      <c r="W87" s="32">
        <f ca="1">IFERROR(($K87*EXP(W$69*($Q87+0.5*($R87)^2))*_xlfn.NORM.DIST((LN(($M87*EXP($L87/100*W$69))/($K87))-$Q87*W$69)/($R87*SQRT(W$69))-$R87*SQRT(W$69),0,1,TRUE)+$M87*EXP($L87/100*W$69)*(1-_xlfn.NORM.DIST((LN(($M87*EXP($L87/100*W$69))/($K87))-$Q87*W$69)/($R87*SQRT(W$69)),0,1,TRUE)))*EXP(-0.07*W$69)*(INDEX('3)tpx females'!BE$57:BE$107,MATCH('3) 2016 cases'!$P87,'3)tpx females'!$BB$57:$BB$107,0))+INDEX('3)tpx males'!BE$57:BE$107,MATCH($O87,'3)tpx males'!$BB$57:$BB$107,0))-(INDEX('3)tpx males'!BD$110:BD$160,MATCH($O87,'3)tpx males'!$BB$110:$BB$160,0))*INDEX('3)tpx females'!BD$111:BD$161,MATCH('3) 2016 cases'!$P87,'3)tpx females'!$BB$111:$BB$161,0))*(1-(EXP(-INDEX('3)tpx males'!BE$4:BE$54,MATCH($O87,'3)tpx males'!$BB$4:$BB$54,0)))*EXP(-INDEX('3)tpx females'!BE$3:BE$53,MATCH('3) 2016 cases'!$P87,'3)tpx females'!$BB$3:$BB$53,0))))))),0)</f>
        <v>71.005210566142424</v>
      </c>
      <c r="X87" s="32">
        <f ca="1">IFERROR(($K87*EXP(X$69*($Q87+0.5*($R87)^2))*_xlfn.NORM.DIST((LN(($M87*EXP($L87/100*X$69))/($K87))-$Q87*X$69)/($R87*SQRT(X$69))-$R87*SQRT(X$69),0,1,TRUE)+$M87*EXP($L87/100*X$69)*(1-_xlfn.NORM.DIST((LN(($M87*EXP($L87/100*X$69))/($K87))-$Q87*X$69)/($R87*SQRT(X$69)),0,1,TRUE)))*EXP(-0.07*X$69)*(INDEX('3)tpx females'!BF$57:BF$107,MATCH('3) 2016 cases'!$P87,'3)tpx females'!$BB$57:$BB$107,0))+INDEX('3)tpx males'!BF$57:BF$107,MATCH($O87,'3)tpx males'!$BB$57:$BB$107,0))-(INDEX('3)tpx males'!BE$110:BE$160,MATCH($O87,'3)tpx males'!$BB$110:$BB$160,0))*INDEX('3)tpx females'!BE$111:BE$161,MATCH('3) 2016 cases'!$P87,'3)tpx females'!$BB$111:$BB$161,0))*(1-(EXP(-INDEX('3)tpx males'!BF$4:BF$54,MATCH($O87,'3)tpx males'!$BB$4:$BB$54,0)))*EXP(-INDEX('3)tpx females'!BF$3:BF$53,MATCH('3) 2016 cases'!$P87,'3)tpx females'!$BB$3:$BB$53,0))))))),0)</f>
        <v>136.22178274591943</v>
      </c>
      <c r="Y87" s="32">
        <f ca="1">IFERROR(($K87*EXP(Y$69*($Q87+0.5*($R87)^2))*_xlfn.NORM.DIST((LN(($M87*EXP($L87/100*Y$69))/($K87))-$Q87*Y$69)/($R87*SQRT(Y$69))-$R87*SQRT(Y$69),0,1,TRUE)+$M87*EXP($L87/100*Y$69)*(1-_xlfn.NORM.DIST((LN(($M87*EXP($L87/100*Y$69))/($K87))-$Q87*Y$69)/($R87*SQRT(Y$69)),0,1,TRUE)))*EXP(-0.07*Y$69)*(INDEX('3)tpx females'!BG$57:BG$107,MATCH('3) 2016 cases'!$P87,'3)tpx females'!$BB$57:$BB$107,0))+INDEX('3)tpx males'!BG$57:BG$107,MATCH($O87,'3)tpx males'!$BB$57:$BB$107,0))-(INDEX('3)tpx males'!BF$110:BF$160,MATCH($O87,'3)tpx males'!$BB$110:$BB$160,0))*INDEX('3)tpx females'!BF$111:BF$161,MATCH('3) 2016 cases'!$P87,'3)tpx females'!$BB$111:$BB$161,0))*(1-(EXP(-INDEX('3)tpx males'!BG$4:BG$54,MATCH($O87,'3)tpx males'!$BB$4:$BB$54,0)))*EXP(-INDEX('3)tpx females'!BG$3:BG$53,MATCH('3) 2016 cases'!$P87,'3)tpx females'!$BB$3:$BB$53,0))))))),0)</f>
        <v>227.70890323696665</v>
      </c>
      <c r="Z87" s="32">
        <f ca="1">IFERROR(($K87*EXP(Z$69*($Q87+0.5*($R87)^2))*_xlfn.NORM.DIST((LN(($M87*EXP($L87/100*Z$69))/($K87))-$Q87*Z$69)/($R87*SQRT(Z$69))-$R87*SQRT(Z$69),0,1,TRUE)+$M87*EXP($L87/100*Z$69)*(1-_xlfn.NORM.DIST((LN(($M87*EXP($L87/100*Z$69))/($K87))-$Q87*Z$69)/($R87*SQRT(Z$69)),0,1,TRUE)))*EXP(-0.07*Z$69)*(INDEX('3)tpx females'!BH$57:BH$107,MATCH('3) 2016 cases'!$P87,'3)tpx females'!$BB$57:$BB$107,0))+INDEX('3)tpx males'!BH$57:BH$107,MATCH($O87,'3)tpx males'!$BB$57:$BB$107,0))-(INDEX('3)tpx males'!BG$110:BG$160,MATCH($O87,'3)tpx males'!$BB$110:$BB$160,0))*INDEX('3)tpx females'!BG$111:BG$161,MATCH('3) 2016 cases'!$P87,'3)tpx females'!$BB$111:$BB$161,0))*(1-(EXP(-INDEX('3)tpx males'!BH$4:BH$54,MATCH($O87,'3)tpx males'!$BB$4:$BB$54,0)))*EXP(-INDEX('3)tpx females'!BH$3:BH$53,MATCH('3) 2016 cases'!$P87,'3)tpx females'!$BB$3:$BB$53,0))))))),0)</f>
        <v>321.4165426163587</v>
      </c>
      <c r="AA87" s="32">
        <f ca="1">IFERROR(($K87*EXP(AA$69*($Q87+0.5*($R87)^2))*_xlfn.NORM.DIST((LN(($M87*EXP($L87/100*AA$69))/($K87))-$Q87*AA$69)/($R87*SQRT(AA$69))-$R87*SQRT(AA$69),0,1,TRUE)+$M87*EXP($L87/100*AA$69)*(1-_xlfn.NORM.DIST((LN(($M87*EXP($L87/100*AA$69))/($K87))-$Q87*AA$69)/($R87*SQRT(AA$69)),0,1,TRUE)))*EXP(-0.07*AA$69)*(INDEX('3)tpx females'!BI$57:BI$107,MATCH('3) 2016 cases'!$P87,'3)tpx females'!$BB$57:$BB$107,0))+INDEX('3)tpx males'!BI$57:BI$107,MATCH($O87,'3)tpx males'!$BB$57:$BB$107,0))-(INDEX('3)tpx males'!BH$110:BH$160,MATCH($O87,'3)tpx males'!$BB$110:$BB$160,0))*INDEX('3)tpx females'!BH$111:BH$161,MATCH('3) 2016 cases'!$P87,'3)tpx females'!$BB$111:$BB$161,0))*(1-(EXP(-INDEX('3)tpx males'!BI$4:BI$54,MATCH($O87,'3)tpx males'!$BB$4:$BB$54,0)))*EXP(-INDEX('3)tpx females'!BI$3:BI$53,MATCH('3) 2016 cases'!$P87,'3)tpx females'!$BB$3:$BB$53,0))))))),0)</f>
        <v>443.16391266865571</v>
      </c>
      <c r="AB87" s="32">
        <f ca="1">IFERROR(($K87*EXP(AB$69*($Q87+0.5*($R87)^2))*_xlfn.NORM.DIST((LN(($M87*EXP($L87/100*AB$69))/($K87))-$Q87*AB$69)/($R87*SQRT(AB$69))-$R87*SQRT(AB$69),0,1,TRUE)+$M87*EXP($L87/100*AB$69)*(1-_xlfn.NORM.DIST((LN(($M87*EXP($L87/100*AB$69))/($K87))-$Q87*AB$69)/($R87*SQRT(AB$69)),0,1,TRUE)))*EXP(-0.07*AB$69)*(INDEX('3)tpx females'!BJ$57:BJ$107,MATCH('3) 2016 cases'!$P87,'3)tpx females'!$BB$57:$BB$107,0))+INDEX('3)tpx males'!BJ$57:BJ$107,MATCH($O87,'3)tpx males'!$BB$57:$BB$107,0))-(INDEX('3)tpx males'!BI$110:BI$160,MATCH($O87,'3)tpx males'!$BB$110:$BB$160,0))*INDEX('3)tpx females'!BI$111:BI$161,MATCH('3) 2016 cases'!$P87,'3)tpx females'!$BB$111:$BB$161,0))*(1-(EXP(-INDEX('3)tpx males'!BJ$4:BJ$54,MATCH($O87,'3)tpx males'!$BB$4:$BB$54,0)))*EXP(-INDEX('3)tpx females'!BJ$3:BJ$53,MATCH('3) 2016 cases'!$P87,'3)tpx females'!$BB$3:$BB$53,0))))))),0)</f>
        <v>609.28960336637931</v>
      </c>
      <c r="AC87" s="32">
        <f ca="1">IFERROR(($K87*EXP(AC$69*($Q87+0.5*($R87)^2))*_xlfn.NORM.DIST((LN(($M87*EXP($L87/100*AC$69))/($K87))-$Q87*AC$69)/($R87*SQRT(AC$69))-$R87*SQRT(AC$69),0,1,TRUE)+$M87*EXP($L87/100*AC$69)*(1-_xlfn.NORM.DIST((LN(($M87*EXP($L87/100*AC$69))/($K87))-$Q87*AC$69)/($R87*SQRT(AC$69)),0,1,TRUE)))*EXP(-0.07*AC$69)*(INDEX('3)tpx females'!BK$57:BK$107,MATCH('3) 2016 cases'!$P87,'3)tpx females'!$BB$57:$BB$107,0))+INDEX('3)tpx males'!BK$57:BK$107,MATCH($O87,'3)tpx males'!$BB$57:$BB$107,0))-(INDEX('3)tpx males'!BJ$110:BJ$160,MATCH($O87,'3)tpx males'!$BB$110:$BB$160,0))*INDEX('3)tpx females'!BJ$111:BJ$161,MATCH('3) 2016 cases'!$P87,'3)tpx females'!$BB$111:$BB$161,0))*(1-(EXP(-INDEX('3)tpx males'!BK$4:BK$54,MATCH($O87,'3)tpx males'!$BB$4:$BB$54,0)))*EXP(-INDEX('3)tpx females'!BK$3:BK$53,MATCH('3) 2016 cases'!$P87,'3)tpx females'!$BB$3:$BB$53,0))))))),0)</f>
        <v>761.31102496215055</v>
      </c>
      <c r="AD87" s="32">
        <f ca="1">IFERROR(($K87*EXP(AD$69*($Q87+0.5*($R87)^2))*_xlfn.NORM.DIST((LN(($M87*EXP($L87/100*AD$69))/($K87))-$Q87*AD$69)/($R87*SQRT(AD$69))-$R87*SQRT(AD$69),0,1,TRUE)+$M87*EXP($L87/100*AD$69)*(1-_xlfn.NORM.DIST((LN(($M87*EXP($L87/100*AD$69))/($K87))-$Q87*AD$69)/($R87*SQRT(AD$69)),0,1,TRUE)))*EXP(-0.07*AD$69)*(INDEX('3)tpx females'!BL$57:BL$107,MATCH('3) 2016 cases'!$P87,'3)tpx females'!$BB$57:$BB$107,0))+INDEX('3)tpx males'!BL$57:BL$107,MATCH($O87,'3)tpx males'!$BB$57:$BB$107,0))-(INDEX('3)tpx males'!BK$110:BK$160,MATCH($O87,'3)tpx males'!$BB$110:$BB$160,0))*INDEX('3)tpx females'!BK$111:BK$161,MATCH('3) 2016 cases'!$P87,'3)tpx females'!$BB$111:$BB$161,0))*(1-(EXP(-INDEX('3)tpx males'!BL$4:BL$54,MATCH($O87,'3)tpx males'!$BB$4:$BB$54,0)))*EXP(-INDEX('3)tpx females'!BL$3:BL$53,MATCH('3) 2016 cases'!$P87,'3)tpx females'!$BB$3:$BB$53,0))))))),0)</f>
        <v>968.85419016420622</v>
      </c>
      <c r="AE87" s="32">
        <f ca="1">IFERROR(($K87*EXP(AE$69*($Q87+0.5*($R87)^2))*_xlfn.NORM.DIST((LN(($M87*EXP($L87/100*AE$69))/($K87))-$Q87*AE$69)/($R87*SQRT(AE$69))-$R87*SQRT(AE$69),0,1,TRUE)+$M87*EXP($L87/100*AE$69)*(1-_xlfn.NORM.DIST((LN(($M87*EXP($L87/100*AE$69))/($K87))-$Q87*AE$69)/($R87*SQRT(AE$69)),0,1,TRUE)))*EXP(-0.07*AE$69)*(INDEX('3)tpx females'!BM$57:BM$107,MATCH('3) 2016 cases'!$P87,'3)tpx females'!$BB$57:$BB$107,0))+INDEX('3)tpx males'!BM$57:BM$107,MATCH($O87,'3)tpx males'!$BB$57:$BB$107,0))-(INDEX('3)tpx males'!BL$110:BL$160,MATCH($O87,'3)tpx males'!$BB$110:$BB$160,0))*INDEX('3)tpx females'!BL$111:BL$161,MATCH('3) 2016 cases'!$P87,'3)tpx females'!$BB$111:$BB$161,0))*(1-(EXP(-INDEX('3)tpx males'!BM$4:BM$54,MATCH($O87,'3)tpx males'!$BB$4:$BB$54,0)))*EXP(-INDEX('3)tpx females'!BM$3:BM$53,MATCH('3) 2016 cases'!$P87,'3)tpx females'!$BB$3:$BB$53,0))))))),0)</f>
        <v>1267.2621787675432</v>
      </c>
      <c r="AF87" s="32">
        <f ca="1">IFERROR(($K87*EXP(AF$69*($Q87+0.5*($R87)^2))*_xlfn.NORM.DIST((LN(($M87*EXP($L87/100*AF$69))/($K87))-$Q87*AF$69)/($R87*SQRT(AF$69))-$R87*SQRT(AF$69),0,1,TRUE)+$M87*EXP($L87/100*AF$69)*(1-_xlfn.NORM.DIST((LN(($M87*EXP($L87/100*AF$69))/($K87))-$Q87*AF$69)/($R87*SQRT(AF$69)),0,1,TRUE)))*EXP(-0.07*AF$69)*(INDEX('3)tpx females'!BN$57:BN$107,MATCH('3) 2016 cases'!$P87,'3)tpx females'!$BB$57:$BB$107,0))+INDEX('3)tpx males'!BN$57:BN$107,MATCH($O87,'3)tpx males'!$BB$57:$BB$107,0))-(INDEX('3)tpx males'!BM$110:BM$160,MATCH($O87,'3)tpx males'!$BB$110:$BB$160,0))*INDEX('3)tpx females'!BM$111:BM$161,MATCH('3) 2016 cases'!$P87,'3)tpx females'!$BB$111:$BB$161,0))*(1-(EXP(-INDEX('3)tpx males'!BN$4:BN$54,MATCH($O87,'3)tpx males'!$BB$4:$BB$54,0)))*EXP(-INDEX('3)tpx females'!BN$3:BN$53,MATCH('3) 2016 cases'!$P87,'3)tpx females'!$BB$3:$BB$53,0))))))),0)</f>
        <v>1526.3896726517971</v>
      </c>
      <c r="AG87" s="32">
        <f ca="1">IFERROR(($K87*EXP(AG$69*($Q87+0.5*($R87)^2))*_xlfn.NORM.DIST((LN(($M87*EXP($L87/100*AG$69))/($K87))-$Q87*AG$69)/($R87*SQRT(AG$69))-$R87*SQRT(AG$69),0,1,TRUE)+$M87*EXP($L87/100*AG$69)*(1-_xlfn.NORM.DIST((LN(($M87*EXP($L87/100*AG$69))/($K87))-$Q87*AG$69)/($R87*SQRT(AG$69)),0,1,TRUE)))*EXP(-0.07*AG$69)*(INDEX('3)tpx females'!BO$57:BO$107,MATCH('3) 2016 cases'!$P87,'3)tpx females'!$BB$57:$BB$107,0))+INDEX('3)tpx males'!BO$57:BO$107,MATCH($O87,'3)tpx males'!$BB$57:$BB$107,0))-(INDEX('3)tpx males'!BN$110:BN$160,MATCH($O87,'3)tpx males'!$BB$110:$BB$160,0))*INDEX('3)tpx females'!BN$111:BN$161,MATCH('3) 2016 cases'!$P87,'3)tpx females'!$BB$111:$BB$161,0))*(1-(EXP(-INDEX('3)tpx males'!BO$4:BO$54,MATCH($O87,'3)tpx males'!$BB$4:$BB$54,0)))*EXP(-INDEX('3)tpx females'!BO$3:BO$53,MATCH('3) 2016 cases'!$P87,'3)tpx females'!$BB$3:$BB$53,0))))))),0)</f>
        <v>1825.1089337770588</v>
      </c>
      <c r="AH87" s="32">
        <f ca="1">IFERROR(($K87*EXP(AH$69*($Q87+0.5*($R87)^2))*_xlfn.NORM.DIST((LN(($M87*EXP($L87/100*AH$69))/($K87))-$Q87*AH$69)/($R87*SQRT(AH$69))-$R87*SQRT(AH$69),0,1,TRUE)+$M87*EXP($L87/100*AH$69)*(1-_xlfn.NORM.DIST((LN(($M87*EXP($L87/100*AH$69))/($K87))-$Q87*AH$69)/($R87*SQRT(AH$69)),0,1,TRUE)))*EXP(-0.07*AH$69)*(INDEX('3)tpx females'!BP$57:BP$107,MATCH('3) 2016 cases'!$P87,'3)tpx females'!$BB$57:$BB$107,0))+INDEX('3)tpx males'!BP$57:BP$107,MATCH($O87,'3)tpx males'!$BB$57:$BB$107,0))-(INDEX('3)tpx males'!BO$110:BO$160,MATCH($O87,'3)tpx males'!$BB$110:$BB$160,0))*INDEX('3)tpx females'!BO$111:BO$161,MATCH('3) 2016 cases'!$P87,'3)tpx females'!$BB$111:$BB$161,0))*(1-(EXP(-INDEX('3)tpx males'!BP$4:BP$54,MATCH($O87,'3)tpx males'!$BB$4:$BB$54,0)))*EXP(-INDEX('3)tpx females'!BP$3:BP$53,MATCH('3) 2016 cases'!$P87,'3)tpx females'!$BB$3:$BB$53,0))))))),0)</f>
        <v>2389.3294492175537</v>
      </c>
      <c r="AI87" s="32">
        <f ca="1">IFERROR(($K87*EXP(AI$69*($Q87+0.5*($R87)^2))*_xlfn.NORM.DIST((LN(($M87*EXP($L87/100*AI$69))/($K87))-$Q87*AI$69)/($R87*SQRT(AI$69))-$R87*SQRT(AI$69),0,1,TRUE)+$M87*EXP($L87/100*AI$69)*(1-_xlfn.NORM.DIST((LN(($M87*EXP($L87/100*AI$69))/($K87))-$Q87*AI$69)/($R87*SQRT(AI$69)),0,1,TRUE)))*EXP(-0.07*AI$69)*(INDEX('3)tpx females'!BQ$57:BQ$107,MATCH('3) 2016 cases'!$P87,'3)tpx females'!$BB$57:$BB$107,0))+INDEX('3)tpx males'!BQ$57:BQ$107,MATCH($O87,'3)tpx males'!$BB$57:$BB$107,0))-(INDEX('3)tpx males'!BP$110:BP$160,MATCH($O87,'3)tpx males'!$BB$110:$BB$160,0))*INDEX('3)tpx females'!BP$111:BP$161,MATCH('3) 2016 cases'!$P87,'3)tpx females'!$BB$111:$BB$161,0))*(1-(EXP(-INDEX('3)tpx males'!BQ$4:BQ$54,MATCH($O87,'3)tpx males'!$BB$4:$BB$54,0)))*EXP(-INDEX('3)tpx females'!BQ$3:BQ$53,MATCH('3) 2016 cases'!$P87,'3)tpx females'!$BB$3:$BB$53,0))))))),0)</f>
        <v>2797.9762616502685</v>
      </c>
      <c r="AJ87" s="32">
        <f ca="1">IFERROR(($K87*EXP(AJ$69*($Q87+0.5*($R87)^2))*_xlfn.NORM.DIST((LN(($M87*EXP($L87/100*AJ$69))/($K87))-$Q87*AJ$69)/($R87*SQRT(AJ$69))-$R87*SQRT(AJ$69),0,1,TRUE)+$M87*EXP($L87/100*AJ$69)*(1-_xlfn.NORM.DIST((LN(($M87*EXP($L87/100*AJ$69))/($K87))-$Q87*AJ$69)/($R87*SQRT(AJ$69)),0,1,TRUE)))*EXP(-0.07*AJ$69)*(INDEX('3)tpx females'!BR$57:BR$107,MATCH('3) 2016 cases'!$P87,'3)tpx females'!$BB$57:$BB$107,0))+INDEX('3)tpx males'!BR$57:BR$107,MATCH($O87,'3)tpx males'!$BB$57:$BB$107,0))-(INDEX('3)tpx males'!BQ$110:BQ$160,MATCH($O87,'3)tpx males'!$BB$110:$BB$160,0))*INDEX('3)tpx females'!BQ$111:BQ$161,MATCH('3) 2016 cases'!$P87,'3)tpx females'!$BB$111:$BB$161,0))*(1-(EXP(-INDEX('3)tpx males'!BR$4:BR$54,MATCH($O87,'3)tpx males'!$BB$4:$BB$54,0)))*EXP(-INDEX('3)tpx females'!BR$3:BR$53,MATCH('3) 2016 cases'!$P87,'3)tpx females'!$BB$3:$BB$53,0))))))),0)</f>
        <v>3453.4286751419995</v>
      </c>
      <c r="AK87" s="32">
        <f ca="1">IFERROR(($K87*EXP(AK$69*($Q87+0.5*($R87)^2))*_xlfn.NORM.DIST((LN(($M87*EXP($L87/100*AK$69))/($K87))-$Q87*AK$69)/($R87*SQRT(AK$69))-$R87*SQRT(AK$69),0,1,TRUE)+$M87*EXP($L87/100*AK$69)*(1-_xlfn.NORM.DIST((LN(($M87*EXP($L87/100*AK$69))/($K87))-$Q87*AK$69)/($R87*SQRT(AK$69)),0,1,TRUE)))*EXP(-0.07*AK$69)*(INDEX('3)tpx females'!BS$57:BS$107,MATCH('3) 2016 cases'!$P87,'3)tpx females'!$BB$57:$BB$107,0))+INDEX('3)tpx males'!BS$57:BS$107,MATCH($O87,'3)tpx males'!$BB$57:$BB$107,0))-(INDEX('3)tpx males'!BR$110:BR$160,MATCH($O87,'3)tpx males'!$BB$110:$BB$160,0))*INDEX('3)tpx females'!BR$111:BR$161,MATCH('3) 2016 cases'!$P87,'3)tpx females'!$BB$111:$BB$161,0))*(1-(EXP(-INDEX('3)tpx males'!BS$4:BS$54,MATCH($O87,'3)tpx males'!$BB$4:$BB$54,0)))*EXP(-INDEX('3)tpx females'!BS$3:BS$53,MATCH('3) 2016 cases'!$P87,'3)tpx females'!$BB$3:$BB$53,0))))))),0)</f>
        <v>4157.3688203927632</v>
      </c>
      <c r="AL87" s="32">
        <f ca="1">IFERROR(($K87*EXP(AL$69*($Q87+0.5*($R87)^2))*_xlfn.NORM.DIST((LN(($M87*EXP($L87/100*AL$69))/($K87))-$Q87*AL$69)/($R87*SQRT(AL$69))-$R87*SQRT(AL$69),0,1,TRUE)+$M87*EXP($L87/100*AL$69)*(1-_xlfn.NORM.DIST((LN(($M87*EXP($L87/100*AL$69))/($K87))-$Q87*AL$69)/($R87*SQRT(AL$69)),0,1,TRUE)))*EXP(-0.07*AL$69)*(INDEX('3)tpx females'!BT$57:BT$107,MATCH('3) 2016 cases'!$P87,'3)tpx females'!$BB$57:$BB$107,0))+INDEX('3)tpx males'!BT$57:BT$107,MATCH($O87,'3)tpx males'!$BB$57:$BB$107,0))-(INDEX('3)tpx males'!BS$110:BS$160,MATCH($O87,'3)tpx males'!$BB$110:$BB$160,0))*INDEX('3)tpx females'!BS$111:BS$161,MATCH('3) 2016 cases'!$P87,'3)tpx females'!$BB$111:$BB$161,0))*(1-(EXP(-INDEX('3)tpx males'!BT$4:BT$54,MATCH($O87,'3)tpx males'!$BB$4:$BB$54,0)))*EXP(-INDEX('3)tpx females'!BT$3:BT$53,MATCH('3) 2016 cases'!$P87,'3)tpx females'!$BB$3:$BB$53,0))))))),0)</f>
        <v>4593.7186531428897</v>
      </c>
      <c r="AM87" s="32">
        <f ca="1">IFERROR(($K87*EXP(AM$69*($Q87+0.5*($R87)^2))*_xlfn.NORM.DIST((LN(($M87*EXP($L87/100*AM$69))/($K87))-$Q87*AM$69)/($R87*SQRT(AM$69))-$R87*SQRT(AM$69),0,1,TRUE)+$M87*EXP($L87/100*AM$69)*(1-_xlfn.NORM.DIST((LN(($M87*EXP($L87/100*AM$69))/($K87))-$Q87*AM$69)/($R87*SQRT(AM$69)),0,1,TRUE)))*EXP(-0.07*AM$69)*(INDEX('3)tpx females'!BU$57:BU$107,MATCH('3) 2016 cases'!$P87,'3)tpx females'!$BB$57:$BB$107,0))+INDEX('3)tpx males'!BU$57:BU$107,MATCH($O87,'3)tpx males'!$BB$57:$BB$107,0))-(INDEX('3)tpx males'!BT$110:BT$160,MATCH($O87,'3)tpx males'!$BB$110:$BB$160,0))*INDEX('3)tpx females'!BT$111:BT$161,MATCH('3) 2016 cases'!$P87,'3)tpx females'!$BB$111:$BB$161,0))*(1-(EXP(-INDEX('3)tpx males'!BU$4:BU$54,MATCH($O87,'3)tpx males'!$BB$4:$BB$54,0)))*EXP(-INDEX('3)tpx females'!BU$3:BU$53,MATCH('3) 2016 cases'!$P87,'3)tpx females'!$BB$3:$BB$53,0))))))),0)</f>
        <v>5341.6640444696795</v>
      </c>
      <c r="AN87" s="32">
        <f ca="1">IFERROR(($K87*EXP(AN$69*($Q87+0.5*($R87)^2))*_xlfn.NORM.DIST((LN(($M87*EXP($L87/100*AN$69))/($K87))-$Q87*AN$69)/($R87*SQRT(AN$69))-$R87*SQRT(AN$69),0,1,TRUE)+$M87*EXP($L87/100*AN$69)*(1-_xlfn.NORM.DIST((LN(($M87*EXP($L87/100*AN$69))/($K87))-$Q87*AN$69)/($R87*SQRT(AN$69)),0,1,TRUE)))*EXP(-0.07*AN$69)*(INDEX('3)tpx females'!BV$57:BV$107,MATCH('3) 2016 cases'!$P87,'3)tpx females'!$BB$57:$BB$107,0))+INDEX('3)tpx males'!BV$57:BV$107,MATCH($O87,'3)tpx males'!$BB$57:$BB$107,0))-(INDEX('3)tpx males'!BU$110:BU$160,MATCH($O87,'3)tpx males'!$BB$110:$BB$160,0))*INDEX('3)tpx females'!BU$111:BU$161,MATCH('3) 2016 cases'!$P87,'3)tpx females'!$BB$111:$BB$161,0))*(1-(EXP(-INDEX('3)tpx males'!BV$4:BV$54,MATCH($O87,'3)tpx males'!$BB$4:$BB$54,0)))*EXP(-INDEX('3)tpx females'!BV$3:BV$53,MATCH('3) 2016 cases'!$P87,'3)tpx females'!$BB$3:$BB$53,0))))))),0)</f>
        <v>6040.6146364625147</v>
      </c>
      <c r="AO87" s="32">
        <f ca="1">IFERROR(($K87*EXP(AO$69*($Q87+0.5*($R87)^2))*_xlfn.NORM.DIST((LN(($M87*EXP($L87/100*AO$69))/($K87))-$Q87*AO$69)/($R87*SQRT(AO$69))-$R87*SQRT(AO$69),0,1,TRUE)+$M87*EXP($L87/100*AO$69)*(1-_xlfn.NORM.DIST((LN(($M87*EXP($L87/100*AO$69))/($K87))-$Q87*AO$69)/($R87*SQRT(AO$69)),0,1,TRUE)))*EXP(-0.07*AO$69)*(INDEX('3)tpx females'!BW$57:BW$107,MATCH('3) 2016 cases'!$P87,'3)tpx females'!$BB$57:$BB$107,0))+INDEX('3)tpx males'!BW$57:BW$107,MATCH($O87,'3)tpx males'!$BB$57:$BB$107,0))-(INDEX('3)tpx males'!BV$110:BV$160,MATCH($O87,'3)tpx males'!$BB$110:$BB$160,0))*INDEX('3)tpx females'!BV$111:BV$161,MATCH('3) 2016 cases'!$P87,'3)tpx females'!$BB$111:$BB$161,0))*(1-(EXP(-INDEX('3)tpx males'!BW$4:BW$54,MATCH($O87,'3)tpx males'!$BB$4:$BB$54,0)))*EXP(-INDEX('3)tpx females'!BW$3:BW$53,MATCH('3) 2016 cases'!$P87,'3)tpx females'!$BB$3:$BB$53,0))))))),0)</f>
        <v>6652.8067579099952</v>
      </c>
      <c r="AP87" s="32">
        <f ca="1">IFERROR(($K87*EXP(AP$69*($Q87+0.5*($R87)^2))*_xlfn.NORM.DIST((LN(($M87*EXP($L87/100*AP$69))/($K87))-$Q87*AP$69)/($R87*SQRT(AP$69))-$R87*SQRT(AP$69),0,1,TRUE)+$M87*EXP($L87/100*AP$69)*(1-_xlfn.NORM.DIST((LN(($M87*EXP($L87/100*AP$69))/($K87))-$Q87*AP$69)/($R87*SQRT(AP$69)),0,1,TRUE)))*EXP(-0.07*AP$69)*(INDEX('3)tpx females'!BX$57:BX$107,MATCH('3) 2016 cases'!$P87,'3)tpx females'!$BB$57:$BB$107,0))+INDEX('3)tpx males'!BX$57:BX$107,MATCH($O87,'3)tpx males'!$BB$57:$BB$107,0))-(INDEX('3)tpx males'!BW$110:BW$160,MATCH($O87,'3)tpx males'!$BB$110:$BB$160,0))*INDEX('3)tpx females'!BW$111:BW$161,MATCH('3) 2016 cases'!$P87,'3)tpx females'!$BB$111:$BB$161,0))*(1-(EXP(-INDEX('3)tpx males'!BX$4:BX$54,MATCH($O87,'3)tpx males'!$BB$4:$BB$54,0)))*EXP(-INDEX('3)tpx females'!BX$3:BX$53,MATCH('3) 2016 cases'!$P87,'3)tpx females'!$BB$3:$BB$53,0))))))),0)</f>
        <v>7347.8444110418341</v>
      </c>
      <c r="AQ87" s="32">
        <f ca="1">IFERROR(($K87*EXP(AQ$69*($Q87+0.5*($R87)^2))*_xlfn.NORM.DIST((LN(($M87*EXP($L87/100*AQ$69))/($K87))-$Q87*AQ$69)/($R87*SQRT(AQ$69))-$R87*SQRT(AQ$69),0,1,TRUE)+$M87*EXP($L87/100*AQ$69)*(1-_xlfn.NORM.DIST((LN(($M87*EXP($L87/100*AQ$69))/($K87))-$Q87*AQ$69)/($R87*SQRT(AQ$69)),0,1,TRUE)))*EXP(-0.07*AQ$69)*(INDEX('3)tpx females'!BY$57:BY$107,MATCH('3) 2016 cases'!$P87,'3)tpx females'!$BB$57:$BB$107,0))+INDEX('3)tpx males'!BY$57:BY$107,MATCH($O87,'3)tpx males'!$BB$57:$BB$107,0))-(INDEX('3)tpx males'!BX$110:BX$160,MATCH($O87,'3)tpx males'!$BB$110:$BB$160,0))*INDEX('3)tpx females'!BX$111:BX$161,MATCH('3) 2016 cases'!$P87,'3)tpx females'!$BB$111:$BB$161,0))*(1-(EXP(-INDEX('3)tpx males'!BY$4:BY$54,MATCH($O87,'3)tpx males'!$BB$4:$BB$54,0)))*EXP(-INDEX('3)tpx females'!BY$3:BY$53,MATCH('3) 2016 cases'!$P87,'3)tpx females'!$BB$3:$BB$53,0))))))),0)</f>
        <v>8112.3087077610262</v>
      </c>
      <c r="AR87" s="32">
        <f ca="1">IFERROR(($K87*EXP(AR$69*($Q87+0.5*($R87)^2))*_xlfn.NORM.DIST((LN(($M87*EXP($L87/100*AR$69))/($K87))-$Q87*AR$69)/($R87*SQRT(AR$69))-$R87*SQRT(AR$69),0,1,TRUE)+$M87*EXP($L87/100*AR$69)*(1-_xlfn.NORM.DIST((LN(($M87*EXP($L87/100*AR$69))/($K87))-$Q87*AR$69)/($R87*SQRT(AR$69)),0,1,TRUE)))*EXP(-0.07*AR$69)*(INDEX('3)tpx females'!BZ$57:BZ$107,MATCH('3) 2016 cases'!$P87,'3)tpx females'!$BB$57:$BB$107,0))+INDEX('3)tpx males'!BZ$57:BZ$107,MATCH($O87,'3)tpx males'!$BB$57:$BB$107,0))-(INDEX('3)tpx males'!BY$110:BY$160,MATCH($O87,'3)tpx males'!$BB$110:$BB$160,0))*INDEX('3)tpx females'!BY$111:BY$161,MATCH('3) 2016 cases'!$P87,'3)tpx females'!$BB$111:$BB$161,0))*(1-(EXP(-INDEX('3)tpx males'!BZ$4:BZ$54,MATCH($O87,'3)tpx males'!$BB$4:$BB$54,0)))*EXP(-INDEX('3)tpx females'!BZ$3:BZ$53,MATCH('3) 2016 cases'!$P87,'3)tpx females'!$BB$3:$BB$53,0))))))),0)</f>
        <v>8343.0439339510758</v>
      </c>
      <c r="AS87" s="32">
        <f ca="1">IFERROR(($K87*EXP(AS$69*($Q87+0.5*($R87)^2))*_xlfn.NORM.DIST((LN(($M87*EXP($L87/100*AS$69))/($K87))-$Q87*AS$69)/($R87*SQRT(AS$69))-$R87*SQRT(AS$69),0,1,TRUE)+$M87*EXP($L87/100*AS$69)*(1-_xlfn.NORM.DIST((LN(($M87*EXP($L87/100*AS$69))/($K87))-$Q87*AS$69)/($R87*SQRT(AS$69)),0,1,TRUE)))*EXP(-0.07*AS$69)*(INDEX('3)tpx females'!CA$57:CA$107,MATCH('3) 2016 cases'!$P87,'3)tpx females'!$BB$57:$BB$107,0))+INDEX('3)tpx males'!CA$57:CA$107,MATCH($O87,'3)tpx males'!$BB$57:$BB$107,0))-(INDEX('3)tpx males'!BZ$110:BZ$160,MATCH($O87,'3)tpx males'!$BB$110:$BB$160,0))*INDEX('3)tpx females'!BZ$111:BZ$161,MATCH('3) 2016 cases'!$P87,'3)tpx females'!$BB$111:$BB$161,0))*(1-(EXP(-INDEX('3)tpx males'!CA$4:CA$54,MATCH($O87,'3)tpx males'!$BB$4:$BB$54,0)))*EXP(-INDEX('3)tpx females'!CA$3:CA$53,MATCH('3) 2016 cases'!$P87,'3)tpx females'!$BB$3:$BB$53,0))))))),0)</f>
        <v>8053.4882559892849</v>
      </c>
      <c r="AT87" s="32">
        <f ca="1">IFERROR(($K87*EXP(AT$69*($Q87+0.5*($R87)^2))*_xlfn.NORM.DIST((LN(($M87*EXP($L87/100*AT$69))/($K87))-$Q87*AT$69)/($R87*SQRT(AT$69))-$R87*SQRT(AT$69),0,1,TRUE)+$M87*EXP($L87/100*AT$69)*(1-_xlfn.NORM.DIST((LN(($M87*EXP($L87/100*AT$69))/($K87))-$Q87*AT$69)/($R87*SQRT(AT$69)),0,1,TRUE)))*EXP(-0.07*AT$69)*(INDEX('3)tpx females'!CB$57:CB$107,MATCH('3) 2016 cases'!$P87,'3)tpx females'!$BB$57:$BB$107,0))+INDEX('3)tpx males'!CB$57:CB$107,MATCH($O87,'3)tpx males'!$BB$57:$BB$107,0))-(INDEX('3)tpx males'!CA$110:CA$160,MATCH($O87,'3)tpx males'!$BB$110:$BB$160,0))*INDEX('3)tpx females'!CA$111:CA$161,MATCH('3) 2016 cases'!$P87,'3)tpx females'!$BB$111:$BB$161,0))*(1-(EXP(-INDEX('3)tpx males'!CB$4:CB$54,MATCH($O87,'3)tpx males'!$BB$4:$BB$54,0)))*EXP(-INDEX('3)tpx females'!CB$3:CB$53,MATCH('3) 2016 cases'!$P87,'3)tpx females'!$BB$3:$BB$53,0))))))),0)</f>
        <v>7711.0706262410131</v>
      </c>
      <c r="AU87" s="32">
        <f ca="1">IFERROR(($K87*EXP(AU$69*($Q87+0.5*($R87)^2))*_xlfn.NORM.DIST((LN(($M87*EXP($L87/100*AU$69))/($K87))-$Q87*AU$69)/($R87*SQRT(AU$69))-$R87*SQRT(AU$69),0,1,TRUE)+$M87*EXP($L87/100*AU$69)*(1-_xlfn.NORM.DIST((LN(($M87*EXP($L87/100*AU$69))/($K87))-$Q87*AU$69)/($R87*SQRT(AU$69)),0,1,TRUE)))*EXP(-0.07*AU$69)*(INDEX('3)tpx females'!CC$57:CC$107,MATCH('3) 2016 cases'!$P87,'3)tpx females'!$BB$57:$BB$107,0))+INDEX('3)tpx males'!CC$57:CC$107,MATCH($O87,'3)tpx males'!$BB$57:$BB$107,0))-(INDEX('3)tpx males'!CB$110:CB$160,MATCH($O87,'3)tpx males'!$BB$110:$BB$160,0))*INDEX('3)tpx females'!CB$111:CB$161,MATCH('3) 2016 cases'!$P87,'3)tpx females'!$BB$111:$BB$161,0))*(1-(EXP(-INDEX('3)tpx males'!CC$4:CC$54,MATCH($O87,'3)tpx males'!$BB$4:$BB$54,0)))*EXP(-INDEX('3)tpx females'!CC$3:CC$53,MATCH('3) 2016 cases'!$P87,'3)tpx females'!$BB$3:$BB$53,0))))))),0)</f>
        <v>7346.3292361835665</v>
      </c>
      <c r="AV87" s="32">
        <f ca="1">IFERROR(($K87*EXP(AV$69*($Q87+0.5*($R87)^2))*_xlfn.NORM.DIST((LN(($M87*EXP($L87/100*AV$69))/($K87))-$Q87*AV$69)/($R87*SQRT(AV$69))-$R87*SQRT(AV$69),0,1,TRUE)+$M87*EXP($L87/100*AV$69)*(1-_xlfn.NORM.DIST((LN(($M87*EXP($L87/100*AV$69))/($K87))-$Q87*AV$69)/($R87*SQRT(AV$69)),0,1,TRUE)))*EXP(-0.07*AV$69)*(INDEX('3)tpx females'!CD$57:CD$107,MATCH('3) 2016 cases'!$P87,'3)tpx females'!$BB$57:$BB$107,0))+INDEX('3)tpx males'!CD$57:CD$107,MATCH($O87,'3)tpx males'!$BB$57:$BB$107,0))-(INDEX('3)tpx males'!CC$110:CC$160,MATCH($O87,'3)tpx males'!$BB$110:$BB$160,0))*INDEX('3)tpx females'!CC$111:CC$161,MATCH('3) 2016 cases'!$P87,'3)tpx females'!$BB$111:$BB$161,0))*(1-(EXP(-INDEX('3)tpx males'!CD$4:CD$54,MATCH($O87,'3)tpx males'!$BB$4:$BB$54,0)))*EXP(-INDEX('3)tpx females'!CD$3:CD$53,MATCH('3) 2016 cases'!$P87,'3)tpx females'!$BB$3:$BB$53,0))))))),0)</f>
        <v>7056.6478369653714</v>
      </c>
      <c r="AW87" s="32">
        <f ca="1">IFERROR(($K87*EXP(AW$69*($Q87+0.5*($R87)^2))*_xlfn.NORM.DIST((LN(($M87*EXP($L87/100*AW$69))/($K87))-$Q87*AW$69)/($R87*SQRT(AW$69))-$R87*SQRT(AW$69),0,1,TRUE)+$M87*EXP($L87/100*AW$69)*(1-_xlfn.NORM.DIST((LN(($M87*EXP($L87/100*AW$69))/($K87))-$Q87*AW$69)/($R87*SQRT(AW$69)),0,1,TRUE)))*EXP(-0.07*AW$69)*(INDEX('3)tpx females'!CE$57:CE$107,MATCH('3) 2016 cases'!$P87,'3)tpx females'!$BB$57:$BB$107,0))+INDEX('3)tpx males'!CE$57:CE$107,MATCH($O87,'3)tpx males'!$BB$57:$BB$107,0))-(INDEX('3)tpx males'!CD$110:CD$160,MATCH($O87,'3)tpx males'!$BB$110:$BB$160,0))*INDEX('3)tpx females'!CD$111:CD$161,MATCH('3) 2016 cases'!$P87,'3)tpx females'!$BB$111:$BB$161,0))*(1-(EXP(-INDEX('3)tpx males'!CE$4:CE$54,MATCH($O87,'3)tpx males'!$BB$4:$BB$54,0)))*EXP(-INDEX('3)tpx females'!CE$3:CE$53,MATCH('3) 2016 cases'!$P87,'3)tpx females'!$BB$3:$BB$53,0))))))),0)</f>
        <v>6253.1264802184405</v>
      </c>
      <c r="AX87" s="32">
        <f ca="1">IFERROR(($K87*EXP(AX$69*($Q87+0.5*($R87)^2))*_xlfn.NORM.DIST((LN(($M87*EXP($L87/100*AX$69))/($K87))-$Q87*AX$69)/($R87*SQRT(AX$69))-$R87*SQRT(AX$69),0,1,TRUE)+$M87*EXP($L87/100*AX$69)*(1-_xlfn.NORM.DIST((LN(($M87*EXP($L87/100*AX$69))/($K87))-$Q87*AX$69)/($R87*SQRT(AX$69)),0,1,TRUE)))*EXP(-0.07*AX$69)*(INDEX('3)tpx females'!CF$57:CF$107,MATCH('3) 2016 cases'!$P87,'3)tpx females'!$BB$57:$BB$107,0))+INDEX('3)tpx males'!CF$57:CF$107,MATCH($O87,'3)tpx males'!$BB$57:$BB$107,0))-(INDEX('3)tpx males'!CE$110:CE$160,MATCH($O87,'3)tpx males'!$BB$110:$BB$160,0))*INDEX('3)tpx females'!CE$111:CE$161,MATCH('3) 2016 cases'!$P87,'3)tpx females'!$BB$111:$BB$161,0))*(1-(EXP(-INDEX('3)tpx males'!CF$4:CF$54,MATCH($O87,'3)tpx males'!$BB$4:$BB$54,0)))*EXP(-INDEX('3)tpx females'!CF$3:CF$53,MATCH('3) 2016 cases'!$P87,'3)tpx females'!$BB$3:$BB$53,0))))))),0)</f>
        <v>5473.8445588228051</v>
      </c>
      <c r="AY87" s="32">
        <f ca="1">IFERROR(($K87*EXP(AY$69*($Q87+0.5*($R87)^2))*_xlfn.NORM.DIST((LN(($M87*EXP($L87/100*AY$69))/($K87))-$Q87*AY$69)/($R87*SQRT(AY$69))-$R87*SQRT(AY$69),0,1,TRUE)+$M87*EXP($L87/100*AY$69)*(1-_xlfn.NORM.DIST((LN(($M87*EXP($L87/100*AY$69))/($K87))-$Q87*AY$69)/($R87*SQRT(AY$69)),0,1,TRUE)))*EXP(-0.07*AY$69)*(INDEX('3)tpx females'!CG$57:CG$107,MATCH('3) 2016 cases'!$P87,'3)tpx females'!$BB$57:$BB$107,0))+INDEX('3)tpx males'!CG$57:CG$107,MATCH($O87,'3)tpx males'!$BB$57:$BB$107,0))-(INDEX('3)tpx males'!CF$110:CF$160,MATCH($O87,'3)tpx males'!$BB$110:$BB$160,0))*INDEX('3)tpx females'!CF$111:CF$161,MATCH('3) 2016 cases'!$P87,'3)tpx females'!$BB$111:$BB$161,0))*(1-(EXP(-INDEX('3)tpx males'!CG$4:CG$54,MATCH($O87,'3)tpx males'!$BB$4:$BB$54,0)))*EXP(-INDEX('3)tpx females'!CG$3:CG$53,MATCH('3) 2016 cases'!$P87,'3)tpx females'!$BB$3:$BB$53,0))))))),0)</f>
        <v>4617.7147880000293</v>
      </c>
      <c r="AZ87" s="32">
        <f ca="1">IFERROR(($K87*EXP(AZ$69*($Q87+0.5*($R87)^2))*_xlfn.NORM.DIST((LN(($M87*EXP($L87/100*AZ$69))/($K87))-$Q87*AZ$69)/($R87*SQRT(AZ$69))-$R87*SQRT(AZ$69),0,1,TRUE)+$M87*EXP($L87/100*AZ$69)*(1-_xlfn.NORM.DIST((LN(($M87*EXP($L87/100*AZ$69))/($K87))-$Q87*AZ$69)/($R87*SQRT(AZ$69)),0,1,TRUE)))*EXP(-0.07*AZ$69)*(INDEX('3)tpx females'!CH$57:CH$107,MATCH('3) 2016 cases'!$P87,'3)tpx females'!$BB$57:$BB$107,0))+INDEX('3)tpx males'!CH$57:CH$107,MATCH($O87,'3)tpx males'!$BB$57:$BB$107,0))-(INDEX('3)tpx males'!CG$110:CG$160,MATCH($O87,'3)tpx males'!$BB$110:$BB$160,0))*INDEX('3)tpx females'!CG$111:CG$161,MATCH('3) 2016 cases'!$P87,'3)tpx females'!$BB$111:$BB$161,0))*(1-(EXP(-INDEX('3)tpx males'!CH$4:CH$54,MATCH($O87,'3)tpx males'!$BB$4:$BB$54,0)))*EXP(-INDEX('3)tpx females'!CH$3:CH$53,MATCH('3) 2016 cases'!$P87,'3)tpx females'!$BB$3:$BB$53,0))))))),0)</f>
        <v>3749.7646173252797</v>
      </c>
      <c r="BA87" s="32">
        <f ca="1">IFERROR(($K87*EXP(BA$69*($Q87+0.5*($R87)^2))*_xlfn.NORM.DIST((LN(($M87*EXP($L87/100*BA$69))/($K87))-$Q87*BA$69)/($R87*SQRT(BA$69))-$R87*SQRT(BA$69),0,1,TRUE)+$M87*EXP($L87/100*BA$69)*(1-_xlfn.NORM.DIST((LN(($M87*EXP($L87/100*BA$69))/($K87))-$Q87*BA$69)/($R87*SQRT(BA$69)),0,1,TRUE)))*EXP(-0.07*BA$69)*(INDEX('3)tpx females'!CI$57:CI$107,MATCH('3) 2016 cases'!$P87,'3)tpx females'!$BB$57:$BB$107,0))+INDEX('3)tpx males'!CI$57:CI$107,MATCH($O87,'3)tpx males'!$BB$57:$BB$107,0))-(INDEX('3)tpx males'!CH$110:CH$160,MATCH($O87,'3)tpx males'!$BB$110:$BB$160,0))*INDEX('3)tpx females'!CH$111:CH$161,MATCH('3) 2016 cases'!$P87,'3)tpx females'!$BB$111:$BB$161,0))*(1-(EXP(-INDEX('3)tpx males'!CI$4:CI$54,MATCH($O87,'3)tpx males'!$BB$4:$BB$54,0)))*EXP(-INDEX('3)tpx females'!CI$3:CI$53,MATCH('3) 2016 cases'!$P87,'3)tpx females'!$BB$3:$BB$53,0))))))),0)</f>
        <v>2917.1858719352481</v>
      </c>
      <c r="BB87" s="32">
        <f ca="1">IFERROR(($K87*EXP(BB$69*($Q87+0.5*($R87)^2))*_xlfn.NORM.DIST((LN(($M87*EXP($L87/100*BB$69))/($K87))-$Q87*BB$69)/($R87*SQRT(BB$69))-$R87*SQRT(BB$69),0,1,TRUE)+$M87*EXP($L87/100*BB$69)*(1-_xlfn.NORM.DIST((LN(($M87*EXP($L87/100*BB$69))/($K87))-$Q87*BB$69)/($R87*SQRT(BB$69)),0,1,TRUE)))*EXP(-0.07*BB$69)*(INDEX('3)tpx females'!CJ$57:CJ$107,MATCH('3) 2016 cases'!$P87,'3)tpx females'!$BB$57:$BB$107,0))+INDEX('3)tpx males'!CJ$57:CJ$107,MATCH($O87,'3)tpx males'!$BB$57:$BB$107,0))-(INDEX('3)tpx males'!CI$110:CI$160,MATCH($O87,'3)tpx males'!$BB$110:$BB$160,0))*INDEX('3)tpx females'!CI$111:CI$161,MATCH('3) 2016 cases'!$P87,'3)tpx females'!$BB$111:$BB$161,0))*(1-(EXP(-INDEX('3)tpx males'!CJ$4:CJ$54,MATCH($O87,'3)tpx males'!$BB$4:$BB$54,0)))*EXP(-INDEX('3)tpx females'!CJ$3:CJ$53,MATCH('3) 2016 cases'!$P87,'3)tpx females'!$BB$3:$BB$53,0))))))),0)</f>
        <v>2181.956583476182</v>
      </c>
      <c r="BC87" s="32">
        <f ca="1">IFERROR(($K87*EXP(BC$69*($Q87+0.5*($R87)^2))*_xlfn.NORM.DIST((LN(($M87*EXP($L87/100*BC$69))/($K87))-$Q87*BC$69)/($R87*SQRT(BC$69))-$R87*SQRT(BC$69),0,1,TRUE)+$M87*EXP($L87/100*BC$69)*(1-_xlfn.NORM.DIST((LN(($M87*EXP($L87/100*BC$69))/($K87))-$Q87*BC$69)/($R87*SQRT(BC$69)),0,1,TRUE)))*EXP(-0.07*BC$69)*(INDEX('3)tpx females'!CK$57:CK$107,MATCH('3) 2016 cases'!$P87,'3)tpx females'!$BB$57:$BB$107,0))+INDEX('3)tpx males'!CK$57:CK$107,MATCH($O87,'3)tpx males'!$BB$57:$BB$107,0))-(INDEX('3)tpx males'!CJ$110:CJ$160,MATCH($O87,'3)tpx males'!$BB$110:$BB$160,0))*INDEX('3)tpx females'!CJ$111:CJ$161,MATCH('3) 2016 cases'!$P87,'3)tpx females'!$BB$111:$BB$161,0))*(1-(EXP(-INDEX('3)tpx males'!CK$4:CK$54,MATCH($O87,'3)tpx males'!$BB$4:$BB$54,0)))*EXP(-INDEX('3)tpx females'!CK$3:CK$53,MATCH('3) 2016 cases'!$P87,'3)tpx females'!$BB$3:$BB$53,0))))))),0)</f>
        <v>1551.5117524808686</v>
      </c>
      <c r="BD87" s="32">
        <f ca="1">IFERROR(($K87*EXP(BD$69*($Q87+0.5*($R87)^2))*_xlfn.NORM.DIST((LN(($M87*EXP($L87/100*BD$69))/($K87))-$Q87*BD$69)/($R87*SQRT(BD$69))-$R87*SQRT(BD$69),0,1,TRUE)+$M87*EXP($L87/100*BD$69)*(1-_xlfn.NORM.DIST((LN(($M87*EXP($L87/100*BD$69))/($K87))-$Q87*BD$69)/($R87*SQRT(BD$69)),0,1,TRUE)))*EXP(-0.07*BD$69)*(INDEX('3)tpx females'!CL$57:CL$107,MATCH('3) 2016 cases'!$P87,'3)tpx females'!$BB$57:$BB$107,0))+INDEX('3)tpx males'!CL$57:CL$107,MATCH($O87,'3)tpx males'!$BB$57:$BB$107,0))-(INDEX('3)tpx males'!CK$110:CK$160,MATCH($O87,'3)tpx males'!$BB$110:$BB$160,0))*INDEX('3)tpx females'!CK$111:CK$161,MATCH('3) 2016 cases'!$P87,'3)tpx females'!$BB$111:$BB$161,0))*(1-(EXP(-INDEX('3)tpx males'!CL$4:CL$54,MATCH($O87,'3)tpx males'!$BB$4:$BB$54,0)))*EXP(-INDEX('3)tpx females'!CL$3:CL$53,MATCH('3) 2016 cases'!$P87,'3)tpx females'!$BB$3:$BB$53,0))))))),0)</f>
        <v>1041.810264797921</v>
      </c>
      <c r="BE87" s="32">
        <f ca="1">IFERROR(($K87*EXP(BE$69*($Q87+0.5*($R87)^2))*_xlfn.NORM.DIST((LN(($M87*EXP($L87/100*BE$69))/($K87))-$Q87*BE$69)/($R87*SQRT(BE$69))-$R87*SQRT(BE$69),0,1,TRUE)+$M87*EXP($L87/100*BE$69)*(1-_xlfn.NORM.DIST((LN(($M87*EXP($L87/100*BE$69))/($K87))-$Q87*BE$69)/($R87*SQRT(BE$69)),0,1,TRUE)))*EXP(-0.07*BE$69)*(INDEX('3)tpx females'!CM$57:CM$107,MATCH('3) 2016 cases'!$P87,'3)tpx females'!$BB$57:$BB$107,0))+INDEX('3)tpx males'!CM$57:CM$107,MATCH($O87,'3)tpx males'!$BB$57:$BB$107,0))-(INDEX('3)tpx males'!CL$110:CL$160,MATCH($O87,'3)tpx males'!$BB$110:$BB$160,0))*INDEX('3)tpx females'!CL$111:CL$161,MATCH('3) 2016 cases'!$P87,'3)tpx females'!$BB$111:$BB$161,0))*(1-(EXP(-INDEX('3)tpx males'!CM$4:CM$54,MATCH($O87,'3)tpx males'!$BB$4:$BB$54,0)))*EXP(-INDEX('3)tpx females'!CM$3:CM$53,MATCH('3) 2016 cases'!$P87,'3)tpx females'!$BB$3:$BB$53,0))))))),0)</f>
        <v>670.15065563520557</v>
      </c>
      <c r="BF87" s="32">
        <f ca="1">IFERROR(($K87*EXP(BF$69*($Q87+0.5*($R87)^2))*_xlfn.NORM.DIST((LN(($M87*EXP($L87/100*BF$69))/($K87))-$Q87*BF$69)/($R87*SQRT(BF$69))-$R87*SQRT(BF$69),0,1,TRUE)+$M87*EXP($L87/100*BF$69)*(1-_xlfn.NORM.DIST((LN(($M87*EXP($L87/100*BF$69))/($K87))-$Q87*BF$69)/($R87*SQRT(BF$69)),0,1,TRUE)))*EXP(-0.07*BF$69)*(INDEX('3)tpx females'!CN$57:CN$107,MATCH('3) 2016 cases'!$P87,'3)tpx females'!$BB$57:$BB$107,0))+INDEX('3)tpx males'!CN$57:CN$107,MATCH($O87,'3)tpx males'!$BB$57:$BB$107,0))-(INDEX('3)tpx males'!CM$110:CM$160,MATCH($O87,'3)tpx males'!$BB$110:$BB$160,0))*INDEX('3)tpx females'!CM$111:CM$161,MATCH('3) 2016 cases'!$P87,'3)tpx females'!$BB$111:$BB$161,0))*(1-(EXP(-INDEX('3)tpx males'!CN$4:CN$54,MATCH($O87,'3)tpx males'!$BB$4:$BB$54,0)))*EXP(-INDEX('3)tpx females'!CN$3:CN$53,MATCH('3) 2016 cases'!$P87,'3)tpx females'!$BB$3:$BB$53,0))))))),0)</f>
        <v>405.19989383294535</v>
      </c>
      <c r="BG87" s="32">
        <f ca="1">IFERROR(($K87*EXP(BG$69*($Q87+0.5*($R87)^2))*_xlfn.NORM.DIST((LN(($M87*EXP($L87/100*BG$69))/($K87))-$Q87*BG$69)/($R87*SQRT(BG$69))-$R87*SQRT(BG$69),0,1,TRUE)+$M87*EXP($L87/100*BG$69)*(1-_xlfn.NORM.DIST((LN(($M87*EXP($L87/100*BG$69))/($K87))-$Q87*BG$69)/($R87*SQRT(BG$69)),0,1,TRUE)))*EXP(-0.07*BG$69)*(INDEX('3)tpx females'!CO$57:CO$107,MATCH('3) 2016 cases'!$P87,'3)tpx females'!$BB$57:$BB$107,0))+INDEX('3)tpx males'!CO$57:CO$107,MATCH($O87,'3)tpx males'!$BB$57:$BB$107,0))-(INDEX('3)tpx males'!CN$110:CN$160,MATCH($O87,'3)tpx males'!$BB$110:$BB$160,0))*INDEX('3)tpx females'!CN$111:CN$161,MATCH('3) 2016 cases'!$P87,'3)tpx females'!$BB$111:$BB$161,0))*(1-(EXP(-INDEX('3)tpx males'!CO$4:CO$54,MATCH($O87,'3)tpx males'!$BB$4:$BB$54,0)))*EXP(-INDEX('3)tpx females'!CO$3:CO$53,MATCH('3) 2016 cases'!$P87,'3)tpx females'!$BB$3:$BB$53,0))))))),0)</f>
        <v>235.51213677874895</v>
      </c>
      <c r="BH87" s="32">
        <f ca="1">IFERROR(($K87*EXP(BH$69*($Q87+0.5*($R87)^2))*_xlfn.NORM.DIST((LN(($M87*EXP($L87/100*BH$69))/($K87))-$Q87*BH$69)/($R87*SQRT(BH$69))-$R87*SQRT(BH$69),0,1,TRUE)+$M87*EXP($L87/100*BH$69)*(1-_xlfn.NORM.DIST((LN(($M87*EXP($L87/100*BH$69))/($K87))-$Q87*BH$69)/($R87*SQRT(BH$69)),0,1,TRUE)))*EXP(-0.07*BH$69)*(INDEX('3)tpx females'!CP$57:CP$107,MATCH('3) 2016 cases'!$P87,'3)tpx females'!$BB$57:$BB$107,0))+INDEX('3)tpx males'!CP$57:CP$107,MATCH($O87,'3)tpx males'!$BB$57:$BB$107,0))-(INDEX('3)tpx males'!CO$110:CO$160,MATCH($O87,'3)tpx males'!$BB$110:$BB$160,0))*INDEX('3)tpx females'!CO$111:CO$161,MATCH('3) 2016 cases'!$P87,'3)tpx females'!$BB$111:$BB$161,0))*(1-(EXP(-INDEX('3)tpx males'!CP$4:CP$54,MATCH($O87,'3)tpx males'!$BB$4:$BB$54,0)))*EXP(-INDEX('3)tpx females'!CP$3:CP$53,MATCH('3) 2016 cases'!$P87,'3)tpx females'!$BB$3:$BB$53,0))))))),0)</f>
        <v>124.29628847132135</v>
      </c>
      <c r="BI87" s="32">
        <f ca="1">IFERROR(($K87*EXP(BI$69*($Q87+0.5*($R87)^2))*_xlfn.NORM.DIST((LN(($M87*EXP($L87/100*BI$69))/($K87))-$Q87*BI$69)/($R87*SQRT(BI$69))-$R87*SQRT(BI$69),0,1,TRUE)+$M87*EXP($L87/100*BI$69)*(1-_xlfn.NORM.DIST((LN(($M87*EXP($L87/100*BI$69))/($K87))-$Q87*BI$69)/($R87*SQRT(BI$69)),0,1,TRUE)))*EXP(-0.07*BI$69)*(INDEX('3)tpx females'!CQ$57:CQ$107,MATCH('3) 2016 cases'!$P87,'3)tpx females'!$BB$57:$BB$107,0))+INDEX('3)tpx males'!CQ$57:CQ$107,MATCH($O87,'3)tpx males'!$BB$57:$BB$107,0))-(INDEX('3)tpx males'!CP$110:CP$160,MATCH($O87,'3)tpx males'!$BB$110:$BB$160,0))*INDEX('3)tpx females'!CP$111:CP$161,MATCH('3) 2016 cases'!$P87,'3)tpx females'!$BB$111:$BB$161,0))*(1-(EXP(-INDEX('3)tpx males'!CQ$4:CQ$54,MATCH($O87,'3)tpx males'!$BB$4:$BB$54,0)))*EXP(-INDEX('3)tpx females'!CQ$3:CQ$53,MATCH('3) 2016 cases'!$P87,'3)tpx females'!$BB$3:$BB$53,0))))))),0)</f>
        <v>67.114340190443315</v>
      </c>
      <c r="BJ87" s="32">
        <f ca="1">IFERROR(($K87*EXP(BJ$69*($Q87+0.5*($R87)^2))*_xlfn.NORM.DIST((LN(($M87*EXP($L87/100*BJ$69))/($K87))-$Q87*BJ$69)/($R87*SQRT(BJ$69))-$R87*SQRT(BJ$69),0,1,TRUE)+$M87*EXP($L87/100*BJ$69)*(1-_xlfn.NORM.DIST((LN(($M87*EXP($L87/100*BJ$69))/($K87))-$Q87*BJ$69)/($R87*SQRT(BJ$69)),0,1,TRUE)))*EXP(-0.07*BJ$69)*(INDEX('3)tpx females'!CR$57:CR$107,MATCH('3) 2016 cases'!$P87,'3)tpx females'!$BB$57:$BB$107,0))+INDEX('3)tpx males'!CR$57:CR$107,MATCH($O87,'3)tpx males'!$BB$57:$BB$107,0))-(INDEX('3)tpx males'!CQ$110:CQ$160,MATCH($O87,'3)tpx males'!$BB$110:$BB$160,0))*INDEX('3)tpx females'!CQ$111:CQ$161,MATCH('3) 2016 cases'!$P87,'3)tpx females'!$BB$111:$BB$161,0))*(1-(EXP(-INDEX('3)tpx males'!CR$4:CR$54,MATCH($O87,'3)tpx males'!$BB$4:$BB$54,0)))*EXP(-INDEX('3)tpx females'!CR$3:CR$53,MATCH('3) 2016 cases'!$P87,'3)tpx females'!$BB$3:$BB$53,0))))))),0)</f>
        <v>37.549333839125424</v>
      </c>
      <c r="BK87" s="32">
        <f ca="1">IFERROR(($K87*EXP(BK$69*($Q87+0.5*($R87)^2))*_xlfn.NORM.DIST((LN(($M87*EXP($L87/100*BK$69))/($K87))-$Q87*BK$69)/($R87*SQRT(BK$69))-$R87*SQRT(BK$69),0,1,TRUE)+$M87*EXP($L87/100*BK$69)*(1-_xlfn.NORM.DIST((LN(($M87*EXP($L87/100*BK$69))/($K87))-$Q87*BK$69)/($R87*SQRT(BK$69)),0,1,TRUE)))*EXP(-0.07*BK$69)*(INDEX('3)tpx females'!CS$57:CS$107,MATCH('3) 2016 cases'!$P87,'3)tpx females'!$BB$57:$BB$107,0))+INDEX('3)tpx males'!CS$57:CS$107,MATCH($O87,'3)tpx males'!$BB$57:$BB$107,0))-(INDEX('3)tpx males'!CR$110:CR$160,MATCH($O87,'3)tpx males'!$BB$110:$BB$160,0))*INDEX('3)tpx females'!CR$111:CR$161,MATCH('3) 2016 cases'!$P87,'3)tpx females'!$BB$111:$BB$161,0))*(1-(EXP(-INDEX('3)tpx males'!CS$4:CS$54,MATCH($O87,'3)tpx males'!$BB$4:$BB$54,0)))*EXP(-INDEX('3)tpx females'!CS$3:CS$53,MATCH('3) 2016 cases'!$P87,'3)tpx females'!$BB$3:$BB$53,0))))))),0)</f>
        <v>15.671640516673381</v>
      </c>
      <c r="BL87" s="32">
        <f ca="1">IFERROR(($K87*EXP(BL$69*($Q87+0.5*($R87)^2))*_xlfn.NORM.DIST((LN(($M87*EXP($L87/100*BL$69))/($K87))-$Q87*BL$69)/($R87*SQRT(BL$69))-$R87*SQRT(BL$69),0,1,TRUE)+$M87*EXP($L87/100*BL$69)*(1-_xlfn.NORM.DIST((LN(($M87*EXP($L87/100*BL$69))/($K87))-$Q87*BL$69)/($R87*SQRT(BL$69)),0,1,TRUE)))*EXP(-0.07*BL$69)*(INDEX('3)tpx females'!CT$57:CT$107,MATCH('3) 2016 cases'!$P87,'3)tpx females'!$BB$57:$BB$107,0))+INDEX('3)tpx males'!CT$57:CT$107,MATCH($O87,'3)tpx males'!$BB$57:$BB$107,0))-(INDEX('3)tpx males'!CS$110:CS$160,MATCH($O87,'3)tpx males'!$BB$110:$BB$160,0))*INDEX('3)tpx females'!CS$111:CS$161,MATCH('3) 2016 cases'!$P87,'3)tpx females'!$BB$111:$BB$161,0))*(1-(EXP(-INDEX('3)tpx males'!CT$4:CT$54,MATCH($O87,'3)tpx males'!$BB$4:$BB$54,0)))*EXP(-INDEX('3)tpx females'!CT$3:CT$53,MATCH('3) 2016 cases'!$P87,'3)tpx females'!$BB$3:$BB$53,0))))))),0)</f>
        <v>0</v>
      </c>
      <c r="BM87" s="32">
        <f ca="1">IFERROR(($K87*EXP(BM$69*($Q87+0.5*($R87)^2))*_xlfn.NORM.DIST((LN(($M87*EXP($L87/100*BM$69))/($K87))-$Q87*BM$69)/($R87*SQRT(BM$69))-$R87*SQRT(BM$69),0,1,TRUE)+$M87*EXP($L87/100*BM$69)*(1-_xlfn.NORM.DIST((LN(($M87*EXP($L87/100*BM$69))/($K87))-$Q87*BM$69)/($R87*SQRT(BM$69)),0,1,TRUE)))*EXP(-0.07*BM$69)*(INDEX('3)tpx females'!CU$57:CU$107,MATCH('3) 2016 cases'!$P87,'3)tpx females'!$BB$57:$BB$107,0))+INDEX('3)tpx males'!CU$57:CU$107,MATCH($O87,'3)tpx males'!$BB$57:$BB$107,0))-(INDEX('3)tpx males'!CT$110:CT$160,MATCH($O87,'3)tpx males'!$BB$110:$BB$160,0))*INDEX('3)tpx females'!CT$111:CT$161,MATCH('3) 2016 cases'!$P87,'3)tpx females'!$BB$111:$BB$161,0))*(1-(EXP(-INDEX('3)tpx males'!CU$4:CU$54,MATCH($O87,'3)tpx males'!$BB$4:$BB$54,0)))*EXP(-INDEX('3)tpx females'!CU$3:CU$53,MATCH('3) 2016 cases'!$P87,'3)tpx females'!$BB$3:$BB$53,0))))))),0)</f>
        <v>0</v>
      </c>
      <c r="BN87" s="32">
        <f ca="1">IFERROR(($K87*EXP(BN$69*($Q87+0.5*($R87)^2))*_xlfn.NORM.DIST((LN(($M87*EXP($L87/100*BN$69))/($K87))-$Q87*BN$69)/($R87*SQRT(BN$69))-$R87*SQRT(BN$69),0,1,TRUE)+$M87*EXP($L87/100*BN$69)*(1-_xlfn.NORM.DIST((LN(($M87*EXP($L87/100*BN$69))/($K87))-$Q87*BN$69)/($R87*SQRT(BN$69)),0,1,TRUE)))*EXP(-0.07*BN$69)*(INDEX('3)tpx females'!CV$57:CV$107,MATCH('3) 2016 cases'!$P87,'3)tpx females'!$BB$57:$BB$107,0))+INDEX('3)tpx males'!CV$57:CV$107,MATCH($O87,'3)tpx males'!$BB$57:$BB$107,0))-(INDEX('3)tpx males'!CU$110:CU$160,MATCH($O87,'3)tpx males'!$BB$110:$BB$160,0))*INDEX('3)tpx females'!CU$111:CU$161,MATCH('3) 2016 cases'!$P87,'3)tpx females'!$BB$111:$BB$161,0))*(1-(EXP(-INDEX('3)tpx males'!CV$4:CV$54,MATCH($O87,'3)tpx males'!$BB$4:$BB$54,0)))*EXP(-INDEX('3)tpx females'!CV$3:CV$53,MATCH('3) 2016 cases'!$P87,'3)tpx females'!$BB$3:$BB$53,0))))))),0)</f>
        <v>0</v>
      </c>
      <c r="BO87" s="32">
        <f ca="1">IFERROR(($K87*EXP(BO$69*($Q87+0.5*($R87)^2))*_xlfn.NORM.DIST((LN(($M87*EXP($L87/100*BO$69))/($K87))-$Q87*BO$69)/($R87*SQRT(BO$69))-$R87*SQRT(BO$69),0,1,TRUE)+$M87*EXP($L87/100*BO$69)*(1-_xlfn.NORM.DIST((LN(($M87*EXP($L87/100*BO$69))/($K87))-$Q87*BO$69)/($R87*SQRT(BO$69)),0,1,TRUE)))*EXP(-0.07*BO$69)*(INDEX('3)tpx females'!CW$57:CW$107,MATCH('3) 2016 cases'!$P87,'3)tpx females'!$BB$57:$BB$107,0))+INDEX('3)tpx males'!CW$57:CW$107,MATCH($O87,'3)tpx males'!$BB$57:$BB$107,0))-(INDEX('3)tpx males'!CV$110:CV$160,MATCH($O87,'3)tpx males'!$BB$110:$BB$160,0))*INDEX('3)tpx females'!CV$111:CV$161,MATCH('3) 2016 cases'!$P87,'3)tpx females'!$BB$111:$BB$161,0))*(1-(EXP(-INDEX('3)tpx males'!CW$4:CW$54,MATCH($O87,'3)tpx males'!$BB$4:$BB$54,0)))*EXP(-INDEX('3)tpx females'!CW$3:CW$53,MATCH('3) 2016 cases'!$P87,'3)tpx females'!$BB$3:$BB$53,0))))))),0)</f>
        <v>0</v>
      </c>
      <c r="BP87" s="32">
        <f ca="1">IFERROR(($K87*EXP(BP$69*($Q87+0.5*($R87)^2))*_xlfn.NORM.DIST((LN(($M87*EXP($L87/100*BP$69))/($K87))-$Q87*BP$69)/($R87*SQRT(BP$69))-$R87*SQRT(BP$69),0,1,TRUE)+$M87*EXP($L87/100*BP$69)*(1-_xlfn.NORM.DIST((LN(($M87*EXP($L87/100*BP$69))/($K87))-$Q87*BP$69)/($R87*SQRT(BP$69)),0,1,TRUE)))*EXP(-0.07*BP$69)*(INDEX('3)tpx females'!CX$57:CX$107,MATCH('3) 2016 cases'!$P87,'3)tpx females'!$BB$57:$BB$107,0))+INDEX('3)tpx males'!CX$57:CX$107,MATCH($O87,'3)tpx males'!$BB$57:$BB$107,0))-(INDEX('3)tpx males'!CW$110:CW$160,MATCH($O87,'3)tpx males'!$BB$110:$BB$160,0))*INDEX('3)tpx females'!CW$111:CW$161,MATCH('3) 2016 cases'!$P87,'3)tpx females'!$BB$111:$BB$161,0))*(1-(EXP(-INDEX('3)tpx males'!CX$4:CX$54,MATCH($O87,'3)tpx males'!$BB$4:$BB$54,0)))*EXP(-INDEX('3)tpx females'!CX$3:CX$53,MATCH('3) 2016 cases'!$P87,'3)tpx females'!$BB$3:$BB$53,0))))))),0)</f>
        <v>0</v>
      </c>
      <c r="BQ87" s="32">
        <f ca="1">IFERROR(($K87*EXP(BQ$69*($Q87+0.5*($R87)^2))*_xlfn.NORM.DIST((LN(($M87*EXP($L87/100*BQ$69))/($K87))-$Q87*BQ$69)/($R87*SQRT(BQ$69))-$R87*SQRT(BQ$69),0,1,TRUE)+$M87*EXP($L87/100*BQ$69)*(1-_xlfn.NORM.DIST((LN(($M87*EXP($L87/100*BQ$69))/($K87))-$Q87*BQ$69)/($R87*SQRT(BQ$69)),0,1,TRUE)))*EXP(-0.07*BQ$69)*(INDEX('3)tpx females'!CY$57:CY$107,MATCH('3) 2016 cases'!$P87,'3)tpx females'!$BB$57:$BB$107,0))+INDEX('3)tpx males'!CY$57:CY$107,MATCH($O87,'3)tpx males'!$BB$57:$BB$107,0))-(INDEX('3)tpx males'!CX$110:CX$160,MATCH($O87,'3)tpx males'!$BB$110:$BB$160,0))*INDEX('3)tpx females'!CX$111:CX$161,MATCH('3) 2016 cases'!$P87,'3)tpx females'!$BB$111:$BB$161,0))*(1-(EXP(-INDEX('3)tpx males'!CY$4:CY$54,MATCH($O87,'3)tpx males'!$BB$4:$BB$54,0)))*EXP(-INDEX('3)tpx females'!CY$3:CY$53,MATCH('3) 2016 cases'!$P87,'3)tpx females'!$BB$3:$BB$53,0))))))),0)</f>
        <v>0</v>
      </c>
      <c r="BR87" s="32">
        <f ca="1">IFERROR(($K87*EXP(BR$69*($Q87+0.5*($R87)^2))*_xlfn.NORM.DIST((LN(($M87*EXP($L87/100*BR$69))/($K87))-$Q87*BR$69)/($R87*SQRT(BR$69))-$R87*SQRT(BR$69),0,1,TRUE)+$M87*EXP($L87/100*BR$69)*(1-_xlfn.NORM.DIST((LN(($M87*EXP($L87/100*BR$69))/($K87))-$Q87*BR$69)/($R87*SQRT(BR$69)),0,1,TRUE)))*EXP(-0.07*BR$69)*(INDEX('3)tpx females'!CZ$57:CZ$107,MATCH('3) 2016 cases'!$P87,'3)tpx females'!$BB$57:$BB$107,0))+INDEX('3)tpx males'!CZ$57:CZ$107,MATCH($O87,'3)tpx males'!$BB$57:$BB$107,0))-(INDEX('3)tpx males'!CY$110:CY$160,MATCH($O87,'3)tpx males'!$BB$110:$BB$160,0))*INDEX('3)tpx females'!CY$111:CY$161,MATCH('3) 2016 cases'!$P87,'3)tpx females'!$BB$111:$BB$161,0))*(1-(EXP(-INDEX('3)tpx males'!CZ$4:CZ$54,MATCH($O87,'3)tpx males'!$BB$4:$BB$54,0)))*EXP(-INDEX('3)tpx females'!CZ$3:CZ$53,MATCH('3) 2016 cases'!$P87,'3)tpx females'!$BB$3:$BB$53,0))))))),0)</f>
        <v>0</v>
      </c>
      <c r="BS87" s="32">
        <f ca="1">IFERROR(($K87*EXP(BS$69*($Q87+0.5*($R87)^2))*_xlfn.NORM.DIST((LN(($M87*EXP($L87/100*BS$69))/($K87))-$Q87*BS$69)/($R87*SQRT(BS$69))-$R87*SQRT(BS$69),0,1,TRUE)+$M87*EXP($L87/100*BS$69)*(1-_xlfn.NORM.DIST((LN(($M87*EXP($L87/100*BS$69))/($K87))-$Q87*BS$69)/($R87*SQRT(BS$69)),0,1,TRUE)))*EXP(-0.07*BS$69)*(INDEX('3)tpx females'!DA$57:DA$107,MATCH('3) 2016 cases'!$P87,'3)tpx females'!$BB$57:$BB$107,0))+INDEX('3)tpx males'!DA$57:DA$107,MATCH($O87,'3)tpx males'!$BB$57:$BB$107,0))-(INDEX('3)tpx males'!CZ$110:CZ$160,MATCH($O87,'3)tpx males'!$BB$110:$BB$160,0))*INDEX('3)tpx females'!CZ$111:CZ$161,MATCH('3) 2016 cases'!$P87,'3)tpx females'!$BB$111:$BB$161,0))*(1-(EXP(-INDEX('3)tpx males'!DA$4:DA$54,MATCH($O87,'3)tpx males'!$BB$4:$BB$54,0)))*EXP(-INDEX('3)tpx females'!DA$3:DA$53,MATCH('3) 2016 cases'!$P87,'3)tpx females'!$BB$3:$BB$53,0))))))),0)</f>
        <v>0</v>
      </c>
      <c r="BU87" s="32">
        <f t="shared" si="121"/>
        <v>122204.26395459485</v>
      </c>
      <c r="BV87" s="32">
        <f t="shared" si="122"/>
        <v>114513.63963783483</v>
      </c>
      <c r="BW87" s="32">
        <f t="shared" si="123"/>
        <v>115087.64164520543</v>
      </c>
      <c r="BX87" s="32">
        <f t="shared" si="124"/>
        <v>115664.52084961128</v>
      </c>
      <c r="BY87" s="32">
        <f t="shared" si="125"/>
        <v>116244.29167306259</v>
      </c>
      <c r="BZ87" s="32">
        <f t="shared" si="126"/>
        <v>116826.96860986012</v>
      </c>
      <c r="CA87" s="32">
        <f t="shared" si="127"/>
        <v>117412.56622695761</v>
      </c>
      <c r="CB87" s="32">
        <f t="shared" si="128"/>
        <v>118001.09916432608</v>
      </c>
      <c r="CC87" s="32">
        <f t="shared" si="129"/>
        <v>118592.58213531951</v>
      </c>
      <c r="CD87" s="32">
        <f t="shared" si="130"/>
        <v>119187.02992704303</v>
      </c>
      <c r="CE87" s="32">
        <f t="shared" si="131"/>
        <v>119784.45740072237</v>
      </c>
      <c r="CF87" s="32">
        <f t="shared" si="132"/>
        <v>120384.87949207552</v>
      </c>
      <c r="CG87" s="32">
        <f t="shared" si="133"/>
        <v>120988.31121168516</v>
      </c>
      <c r="CH87" s="32">
        <f t="shared" si="134"/>
        <v>121594.76764536668</v>
      </c>
      <c r="CI87" s="32">
        <f t="shared" si="135"/>
        <v>122204.26395448892</v>
      </c>
      <c r="CJ87" s="32">
        <f t="shared" si="136"/>
        <v>122816.81537604824</v>
      </c>
      <c r="CK87" s="32">
        <f t="shared" si="137"/>
        <v>123432.43722177127</v>
      </c>
      <c r="CL87" s="32">
        <f t="shared" si="138"/>
        <v>124051.14487417678</v>
      </c>
      <c r="CM87" s="32">
        <f t="shared" si="139"/>
        <v>124672.95377474654</v>
      </c>
      <c r="CN87" s="32">
        <f t="shared" si="140"/>
        <v>125297.87939460603</v>
      </c>
      <c r="CO87" s="32">
        <f t="shared" si="141"/>
        <v>125925.93717129376</v>
      </c>
      <c r="CP87" s="32">
        <f t="shared" si="142"/>
        <v>126557.14238687961</v>
      </c>
      <c r="CQ87" s="32">
        <f t="shared" si="143"/>
        <v>127191.50995418262</v>
      </c>
      <c r="CR87" s="32">
        <f t="shared" si="144"/>
        <v>127829.05407086517</v>
      </c>
      <c r="CS87" s="32">
        <f t="shared" si="145"/>
        <v>128469.78769750061</v>
      </c>
      <c r="CT87" s="32">
        <f t="shared" si="146"/>
        <v>129113.72181661127</v>
      </c>
      <c r="CU87" s="32">
        <f t="shared" si="147"/>
        <v>129760.86443571285</v>
      </c>
      <c r="CV87" s="32">
        <f t="shared" si="148"/>
        <v>130411.21930827927</v>
      </c>
      <c r="CW87" s="32">
        <f t="shared" si="149"/>
        <v>131064.7843612526</v>
      </c>
      <c r="CX87" s="32">
        <f t="shared" si="150"/>
        <v>131721.54983474794</v>
      </c>
      <c r="CY87" s="32">
        <f t="shared" si="151"/>
        <v>132381.49615724332</v>
      </c>
      <c r="CZ87" s="32">
        <f t="shared" si="152"/>
        <v>133044.59159616317</v>
      </c>
      <c r="DA87" s="32">
        <f t="shared" si="153"/>
        <v>133710.78973799737</v>
      </c>
      <c r="DB87" s="32">
        <f t="shared" si="154"/>
        <v>134380.02686296971</v>
      </c>
      <c r="DC87" s="32">
        <f t="shared" si="155"/>
        <v>135052.21928623819</v>
      </c>
      <c r="DD87" s="32">
        <f t="shared" si="156"/>
        <v>135727.26074053711</v>
      </c>
      <c r="DE87" s="32">
        <f t="shared" si="157"/>
        <v>136405.01987425273</v>
      </c>
      <c r="DF87" s="32">
        <f t="shared" si="158"/>
        <v>137085.33793462269</v>
      </c>
      <c r="DG87" s="32">
        <f t="shared" si="159"/>
        <v>137768.02669868022</v>
      </c>
      <c r="DH87" s="32">
        <f t="shared" si="160"/>
        <v>138452.866705422</v>
      </c>
      <c r="DI87" s="32">
        <f t="shared" si="161"/>
        <v>139139.60583217756</v>
      </c>
      <c r="DJ87" s="32">
        <f t="shared" si="162"/>
        <v>139827.9582469587</v>
      </c>
      <c r="DK87" s="32">
        <f t="shared" si="163"/>
        <v>140517.60375725868</v>
      </c>
      <c r="DL87" s="32">
        <f t="shared" si="164"/>
        <v>141208.18756484278</v>
      </c>
      <c r="DM87" s="32">
        <f t="shared" si="165"/>
        <v>141899.32042590497</v>
      </c>
      <c r="DN87" s="32">
        <f t="shared" si="166"/>
        <v>142590.579206836</v>
      </c>
      <c r="DO87" s="32">
        <f t="shared" si="167"/>
        <v>143281.5078179425</v>
      </c>
      <c r="DP87" s="32">
        <f t="shared" si="168"/>
        <v>143971.61850085985</v>
      </c>
      <c r="DQ87" s="32">
        <f t="shared" si="169"/>
        <v>144660.39344014725</v>
      </c>
      <c r="DR87" s="32">
        <f t="shared" si="170"/>
        <v>145347.28666560401</v>
      </c>
      <c r="DT87" s="48">
        <f t="shared" si="171"/>
        <v>74</v>
      </c>
      <c r="DU87" s="48">
        <f t="shared" si="172"/>
        <v>68</v>
      </c>
      <c r="DV87" s="32">
        <f ca="1">INDEX('3)tpx males'!BD$57:BD$107,MATCH(DT87,'3)tpx males'!$BB$57:$BB$107,0))*INDEX('3)tpx females'!BD$57:BD$107,MATCH(DU87,'3)tpx females'!$BB$57:$BB$107,0))</f>
        <v>1.857607672841308E-4</v>
      </c>
      <c r="DW87" s="32">
        <f t="shared" ca="1" si="173"/>
        <v>-22.700757837597987</v>
      </c>
      <c r="DX87" s="32">
        <f t="shared" ca="1" si="177"/>
        <v>0.99981423923271584</v>
      </c>
      <c r="DZ87" s="32">
        <f t="shared" ca="1" si="174"/>
        <v>-136124.19534280428</v>
      </c>
      <c r="EA87" s="32">
        <f t="shared" ca="1" si="175"/>
        <v>13919.931388209428</v>
      </c>
      <c r="EB87" s="32">
        <f t="shared" ca="1" si="178"/>
        <v>2.5857771352162393</v>
      </c>
      <c r="EC87" s="32">
        <f ca="1">EA87*'3) Value'!AN99</f>
        <v>0</v>
      </c>
      <c r="EE87" s="32">
        <f ca="1">IF(AND('3) Value'!AB99="Alive",'3) Value'!AE99="Alive"),'3) Value'!AM99+'3) 2016 cases'!DZ87,0)</f>
        <v>65.952119073190261</v>
      </c>
      <c r="EF87" s="32">
        <f>IF(OR(AND('3) Value'!AB99="Deceased",'3) Value'!AE99="Alive"),(AND('3) Value'!AB99="Alive",'3) Value'!AE99="Deceased"))),1,0)</f>
        <v>0</v>
      </c>
      <c r="EG87" s="32">
        <f>IF(EF87=1,'3) Value'!AM99+'3) 2016 cases'!DZ87,0)</f>
        <v>0</v>
      </c>
    </row>
    <row r="88" spans="3:137" x14ac:dyDescent="0.25">
      <c r="C88" s="32" t="s">
        <v>11</v>
      </c>
      <c r="D88" s="32" t="s">
        <v>12</v>
      </c>
      <c r="E88" s="49">
        <v>10967</v>
      </c>
      <c r="F88" s="32" t="s">
        <v>13</v>
      </c>
      <c r="G88" s="32" t="s">
        <v>14</v>
      </c>
      <c r="H88" s="49">
        <v>15020</v>
      </c>
      <c r="I88" s="32" t="s">
        <v>13</v>
      </c>
      <c r="J88" s="32" t="s">
        <v>18</v>
      </c>
      <c r="K88" s="52">
        <v>475000</v>
      </c>
      <c r="L88" s="52">
        <v>7.5</v>
      </c>
      <c r="M88" s="52">
        <v>157407</v>
      </c>
      <c r="O88" s="48">
        <f t="shared" si="179"/>
        <v>87</v>
      </c>
      <c r="P88" s="32">
        <f t="shared" si="180"/>
        <v>75</v>
      </c>
      <c r="Q88" s="32">
        <f>INDEX('2b)Working'!$I$61:$P$61,MATCH($J88,'2b)Working'!$I$60:$P$60,0))</f>
        <v>7.7575433563764035E-2</v>
      </c>
      <c r="R88" s="32">
        <f>INDEX('2b)Working'!$I$62:$P$62,MATCH($J88,'2b)Working'!$I$60:$P$60,0))</f>
        <v>6.6180282905141802E-2</v>
      </c>
      <c r="T88" s="9">
        <f t="shared" ca="1" si="176"/>
        <v>169646.33661960473</v>
      </c>
      <c r="U88" s="10"/>
      <c r="V88" s="32">
        <f ca="1">IFERROR(($K88*EXP(V$69*($Q88+0.5*($R88)^2))*_xlfn.NORM.DIST((LN(($M88*EXP($L88/100*V$69))/($K88))-$Q88*V$69)/($R88*SQRT(V$69))-$R88*SQRT(V$69),0,1,TRUE)+$M88*EXP($L88/100*V$69)*(1-_xlfn.NORM.DIST((LN(($M88*EXP($L88/100*V$69))/($K88))-$Q88*V$69)/($R88*SQRT(V$69)),0,1,TRUE)))*EXP(-0.07*V$69)*(INDEX('3)tpx females'!BD$57:BD$107,MATCH('3) 2016 cases'!$P88,'3)tpx females'!$BB$57:$BB$107,0))+INDEX('3)tpx males'!BD$57:BD$107,MATCH($O88,'3)tpx males'!$BB$57:$BB$107,0))-(INDEX('3)tpx males'!BC$110:BC$160,MATCH($O88,'3)tpx males'!$BB$110:$BB$160,0))*INDEX('3)tpx females'!BC$111:BC$161,MATCH('3) 2016 cases'!$P88,'3)tpx females'!$BB$111:$BB$161,0))*(1-(EXP(-INDEX('3)tpx males'!BD$4:BD$54,MATCH($O88,'3)tpx males'!$BB$4:$BB$54,0)))*EXP(-INDEX('3)tpx females'!BD$3:BD$53,MATCH('3) 2016 cases'!$P88,'3)tpx females'!$BB$3:$BB$53,0))))))),0)</f>
        <v>276.78702396039029</v>
      </c>
      <c r="W88" s="32">
        <f ca="1">IFERROR(($K88*EXP(W$69*($Q88+0.5*($R88)^2))*_xlfn.NORM.DIST((LN(($M88*EXP($L88/100*W$69))/($K88))-$Q88*W$69)/($R88*SQRT(W$69))-$R88*SQRT(W$69),0,1,TRUE)+$M88*EXP($L88/100*W$69)*(1-_xlfn.NORM.DIST((LN(($M88*EXP($L88/100*W$69))/($K88))-$Q88*W$69)/($R88*SQRT(W$69)),0,1,TRUE)))*EXP(-0.07*W$69)*(INDEX('3)tpx females'!BE$57:BE$107,MATCH('3) 2016 cases'!$P88,'3)tpx females'!$BB$57:$BB$107,0))+INDEX('3)tpx males'!BE$57:BE$107,MATCH($O88,'3)tpx males'!$BB$57:$BB$107,0))-(INDEX('3)tpx males'!BD$110:BD$160,MATCH($O88,'3)tpx males'!$BB$110:$BB$160,0))*INDEX('3)tpx females'!BD$111:BD$161,MATCH('3) 2016 cases'!$P88,'3)tpx females'!$BB$111:$BB$161,0))*(1-(EXP(-INDEX('3)tpx males'!BE$4:BE$54,MATCH($O88,'3)tpx males'!$BB$4:$BB$54,0)))*EXP(-INDEX('3)tpx females'!BE$3:BE$53,MATCH('3) 2016 cases'!$P88,'3)tpx females'!$BB$3:$BB$53,0))))))),0)</f>
        <v>896.35160897701894</v>
      </c>
      <c r="X88" s="32">
        <f ca="1">IFERROR(($K88*EXP(X$69*($Q88+0.5*($R88)^2))*_xlfn.NORM.DIST((LN(($M88*EXP($L88/100*X$69))/($K88))-$Q88*X$69)/($R88*SQRT(X$69))-$R88*SQRT(X$69),0,1,TRUE)+$M88*EXP($L88/100*X$69)*(1-_xlfn.NORM.DIST((LN(($M88*EXP($L88/100*X$69))/($K88))-$Q88*X$69)/($R88*SQRT(X$69)),0,1,TRUE)))*EXP(-0.07*X$69)*(INDEX('3)tpx females'!BF$57:BF$107,MATCH('3) 2016 cases'!$P88,'3)tpx females'!$BB$57:$BB$107,0))+INDEX('3)tpx males'!BF$57:BF$107,MATCH($O88,'3)tpx males'!$BB$57:$BB$107,0))-(INDEX('3)tpx males'!BE$110:BE$160,MATCH($O88,'3)tpx males'!$BB$110:$BB$160,0))*INDEX('3)tpx females'!BE$111:BE$161,MATCH('3) 2016 cases'!$P88,'3)tpx females'!$BB$111:$BB$161,0))*(1-(EXP(-INDEX('3)tpx males'!BF$4:BF$54,MATCH($O88,'3)tpx males'!$BB$4:$BB$54,0)))*EXP(-INDEX('3)tpx females'!BF$3:BF$53,MATCH('3) 2016 cases'!$P88,'3)tpx females'!$BB$3:$BB$53,0))))))),0)</f>
        <v>1654.5758570916032</v>
      </c>
      <c r="Y88" s="32">
        <f ca="1">IFERROR(($K88*EXP(Y$69*($Q88+0.5*($R88)^2))*_xlfn.NORM.DIST((LN(($M88*EXP($L88/100*Y$69))/($K88))-$Q88*Y$69)/($R88*SQRT(Y$69))-$R88*SQRT(Y$69),0,1,TRUE)+$M88*EXP($L88/100*Y$69)*(1-_xlfn.NORM.DIST((LN(($M88*EXP($L88/100*Y$69))/($K88))-$Q88*Y$69)/($R88*SQRT(Y$69)),0,1,TRUE)))*EXP(-0.07*Y$69)*(INDEX('3)tpx females'!BG$57:BG$107,MATCH('3) 2016 cases'!$P88,'3)tpx females'!$BB$57:$BB$107,0))+INDEX('3)tpx males'!BG$57:BG$107,MATCH($O88,'3)tpx males'!$BB$57:$BB$107,0))-(INDEX('3)tpx males'!BF$110:BF$160,MATCH($O88,'3)tpx males'!$BB$110:$BB$160,0))*INDEX('3)tpx females'!BF$111:BF$161,MATCH('3) 2016 cases'!$P88,'3)tpx females'!$BB$111:$BB$161,0))*(1-(EXP(-INDEX('3)tpx males'!BG$4:BG$54,MATCH($O88,'3)tpx males'!$BB$4:$BB$54,0)))*EXP(-INDEX('3)tpx females'!BG$3:BG$53,MATCH('3) 2016 cases'!$P88,'3)tpx females'!$BB$3:$BB$53,0))))))),0)</f>
        <v>2373.4147438833897</v>
      </c>
      <c r="Z88" s="32">
        <f ca="1">IFERROR(($K88*EXP(Z$69*($Q88+0.5*($R88)^2))*_xlfn.NORM.DIST((LN(($M88*EXP($L88/100*Z$69))/($K88))-$Q88*Z$69)/($R88*SQRT(Z$69))-$R88*SQRT(Z$69),0,1,TRUE)+$M88*EXP($L88/100*Z$69)*(1-_xlfn.NORM.DIST((LN(($M88*EXP($L88/100*Z$69))/($K88))-$Q88*Z$69)/($R88*SQRT(Z$69)),0,1,TRUE)))*EXP(-0.07*Z$69)*(INDEX('3)tpx females'!BH$57:BH$107,MATCH('3) 2016 cases'!$P88,'3)tpx females'!$BB$57:$BB$107,0))+INDEX('3)tpx males'!BH$57:BH$107,MATCH($O88,'3)tpx males'!$BB$57:$BB$107,0))-(INDEX('3)tpx males'!BG$110:BG$160,MATCH($O88,'3)tpx males'!$BB$110:$BB$160,0))*INDEX('3)tpx females'!BG$111:BG$161,MATCH('3) 2016 cases'!$P88,'3)tpx females'!$BB$111:$BB$161,0))*(1-(EXP(-INDEX('3)tpx males'!BH$4:BH$54,MATCH($O88,'3)tpx males'!$BB$4:$BB$54,0)))*EXP(-INDEX('3)tpx females'!BH$3:BH$53,MATCH('3) 2016 cases'!$P88,'3)tpx females'!$BB$3:$BB$53,0))))))),0)</f>
        <v>3144.931174582302</v>
      </c>
      <c r="AA88" s="32">
        <f ca="1">IFERROR(($K88*EXP(AA$69*($Q88+0.5*($R88)^2))*_xlfn.NORM.DIST((LN(($M88*EXP($L88/100*AA$69))/($K88))-$Q88*AA$69)/($R88*SQRT(AA$69))-$R88*SQRT(AA$69),0,1,TRUE)+$M88*EXP($L88/100*AA$69)*(1-_xlfn.NORM.DIST((LN(($M88*EXP($L88/100*AA$69))/($K88))-$Q88*AA$69)/($R88*SQRT(AA$69)),0,1,TRUE)))*EXP(-0.07*AA$69)*(INDEX('3)tpx females'!BI$57:BI$107,MATCH('3) 2016 cases'!$P88,'3)tpx females'!$BB$57:$BB$107,0))+INDEX('3)tpx males'!BI$57:BI$107,MATCH($O88,'3)tpx males'!$BB$57:$BB$107,0))-(INDEX('3)tpx males'!BH$110:BH$160,MATCH($O88,'3)tpx males'!$BB$110:$BB$160,0))*INDEX('3)tpx females'!BH$111:BH$161,MATCH('3) 2016 cases'!$P88,'3)tpx females'!$BB$111:$BB$161,0))*(1-(EXP(-INDEX('3)tpx males'!BI$4:BI$54,MATCH($O88,'3)tpx males'!$BB$4:$BB$54,0)))*EXP(-INDEX('3)tpx females'!BI$3:BI$53,MATCH('3) 2016 cases'!$P88,'3)tpx females'!$BB$3:$BB$53,0))))))),0)</f>
        <v>3987.122046247373</v>
      </c>
      <c r="AB88" s="32">
        <f ca="1">IFERROR(($K88*EXP(AB$69*($Q88+0.5*($R88)^2))*_xlfn.NORM.DIST((LN(($M88*EXP($L88/100*AB$69))/($K88))-$Q88*AB$69)/($R88*SQRT(AB$69))-$R88*SQRT(AB$69),0,1,TRUE)+$M88*EXP($L88/100*AB$69)*(1-_xlfn.NORM.DIST((LN(($M88*EXP($L88/100*AB$69))/($K88))-$Q88*AB$69)/($R88*SQRT(AB$69)),0,1,TRUE)))*EXP(-0.07*AB$69)*(INDEX('3)tpx females'!BJ$57:BJ$107,MATCH('3) 2016 cases'!$P88,'3)tpx females'!$BB$57:$BB$107,0))+INDEX('3)tpx males'!BJ$57:BJ$107,MATCH($O88,'3)tpx males'!$BB$57:$BB$107,0))-(INDEX('3)tpx males'!BI$110:BI$160,MATCH($O88,'3)tpx males'!$BB$110:$BB$160,0))*INDEX('3)tpx females'!BI$111:BI$161,MATCH('3) 2016 cases'!$P88,'3)tpx females'!$BB$111:$BB$161,0))*(1-(EXP(-INDEX('3)tpx males'!BJ$4:BJ$54,MATCH($O88,'3)tpx males'!$BB$4:$BB$54,0)))*EXP(-INDEX('3)tpx females'!BJ$3:BJ$53,MATCH('3) 2016 cases'!$P88,'3)tpx females'!$BB$3:$BB$53,0))))))),0)</f>
        <v>4875.0476878033078</v>
      </c>
      <c r="AC88" s="32">
        <f ca="1">IFERROR(($K88*EXP(AC$69*($Q88+0.5*($R88)^2))*_xlfn.NORM.DIST((LN(($M88*EXP($L88/100*AC$69))/($K88))-$Q88*AC$69)/($R88*SQRT(AC$69))-$R88*SQRT(AC$69),0,1,TRUE)+$M88*EXP($L88/100*AC$69)*(1-_xlfn.NORM.DIST((LN(($M88*EXP($L88/100*AC$69))/($K88))-$Q88*AC$69)/($R88*SQRT(AC$69)),0,1,TRUE)))*EXP(-0.07*AC$69)*(INDEX('3)tpx females'!BK$57:BK$107,MATCH('3) 2016 cases'!$P88,'3)tpx females'!$BB$57:$BB$107,0))+INDEX('3)tpx males'!BK$57:BK$107,MATCH($O88,'3)tpx males'!$BB$57:$BB$107,0))-(INDEX('3)tpx males'!BJ$110:BJ$160,MATCH($O88,'3)tpx males'!$BB$110:$BB$160,0))*INDEX('3)tpx females'!BJ$111:BJ$161,MATCH('3) 2016 cases'!$P88,'3)tpx females'!$BB$111:$BB$161,0))*(1-(EXP(-INDEX('3)tpx males'!BK$4:BK$54,MATCH($O88,'3)tpx males'!$BB$4:$BB$54,0)))*EXP(-INDEX('3)tpx females'!BK$3:BK$53,MATCH('3) 2016 cases'!$P88,'3)tpx females'!$BB$3:$BB$53,0))))))),0)</f>
        <v>5953.1115562141867</v>
      </c>
      <c r="AD88" s="32">
        <f ca="1">IFERROR(($K88*EXP(AD$69*($Q88+0.5*($R88)^2))*_xlfn.NORM.DIST((LN(($M88*EXP($L88/100*AD$69))/($K88))-$Q88*AD$69)/($R88*SQRT(AD$69))-$R88*SQRT(AD$69),0,1,TRUE)+$M88*EXP($L88/100*AD$69)*(1-_xlfn.NORM.DIST((LN(($M88*EXP($L88/100*AD$69))/($K88))-$Q88*AD$69)/($R88*SQRT(AD$69)),0,1,TRUE)))*EXP(-0.07*AD$69)*(INDEX('3)tpx females'!BL$57:BL$107,MATCH('3) 2016 cases'!$P88,'3)tpx females'!$BB$57:$BB$107,0))+INDEX('3)tpx males'!BL$57:BL$107,MATCH($O88,'3)tpx males'!$BB$57:$BB$107,0))-(INDEX('3)tpx males'!BK$110:BK$160,MATCH($O88,'3)tpx males'!$BB$110:$BB$160,0))*INDEX('3)tpx females'!BK$111:BK$161,MATCH('3) 2016 cases'!$P88,'3)tpx females'!$BB$111:$BB$161,0))*(1-(EXP(-INDEX('3)tpx males'!BL$4:BL$54,MATCH($O88,'3)tpx males'!$BB$4:$BB$54,0)))*EXP(-INDEX('3)tpx females'!BL$3:BL$53,MATCH('3) 2016 cases'!$P88,'3)tpx females'!$BB$3:$BB$53,0))))))),0)</f>
        <v>6726.4033332306235</v>
      </c>
      <c r="AE88" s="32">
        <f ca="1">IFERROR(($K88*EXP(AE$69*($Q88+0.5*($R88)^2))*_xlfn.NORM.DIST((LN(($M88*EXP($L88/100*AE$69))/($K88))-$Q88*AE$69)/($R88*SQRT(AE$69))-$R88*SQRT(AE$69),0,1,TRUE)+$M88*EXP($L88/100*AE$69)*(1-_xlfn.NORM.DIST((LN(($M88*EXP($L88/100*AE$69))/($K88))-$Q88*AE$69)/($R88*SQRT(AE$69)),0,1,TRUE)))*EXP(-0.07*AE$69)*(INDEX('3)tpx females'!BM$57:BM$107,MATCH('3) 2016 cases'!$P88,'3)tpx females'!$BB$57:$BB$107,0))+INDEX('3)tpx males'!BM$57:BM$107,MATCH($O88,'3)tpx males'!$BB$57:$BB$107,0))-(INDEX('3)tpx males'!BL$110:BL$160,MATCH($O88,'3)tpx males'!$BB$110:$BB$160,0))*INDEX('3)tpx females'!BL$111:BL$161,MATCH('3) 2016 cases'!$P88,'3)tpx females'!$BB$111:$BB$161,0))*(1-(EXP(-INDEX('3)tpx males'!BM$4:BM$54,MATCH($O88,'3)tpx males'!$BB$4:$BB$54,0)))*EXP(-INDEX('3)tpx females'!BM$3:BM$53,MATCH('3) 2016 cases'!$P88,'3)tpx females'!$BB$3:$BB$53,0))))))),0)</f>
        <v>7181.8621443505226</v>
      </c>
      <c r="AF88" s="32">
        <f ca="1">IFERROR(($K88*EXP(AF$69*($Q88+0.5*($R88)^2))*_xlfn.NORM.DIST((LN(($M88*EXP($L88/100*AF$69))/($K88))-$Q88*AF$69)/($R88*SQRT(AF$69))-$R88*SQRT(AF$69),0,1,TRUE)+$M88*EXP($L88/100*AF$69)*(1-_xlfn.NORM.DIST((LN(($M88*EXP($L88/100*AF$69))/($K88))-$Q88*AF$69)/($R88*SQRT(AF$69)),0,1,TRUE)))*EXP(-0.07*AF$69)*(INDEX('3)tpx females'!BN$57:BN$107,MATCH('3) 2016 cases'!$P88,'3)tpx females'!$BB$57:$BB$107,0))+INDEX('3)tpx males'!BN$57:BN$107,MATCH($O88,'3)tpx males'!$BB$57:$BB$107,0))-(INDEX('3)tpx males'!BM$110:BM$160,MATCH($O88,'3)tpx males'!$BB$110:$BB$160,0))*INDEX('3)tpx females'!BM$111:BM$161,MATCH('3) 2016 cases'!$P88,'3)tpx females'!$BB$111:$BB$161,0))*(1-(EXP(-INDEX('3)tpx males'!BN$4:BN$54,MATCH($O88,'3)tpx males'!$BB$4:$BB$54,0)))*EXP(-INDEX('3)tpx females'!BN$3:BN$53,MATCH('3) 2016 cases'!$P88,'3)tpx females'!$BB$3:$BB$53,0))))))),0)</f>
        <v>7942.5446543737171</v>
      </c>
      <c r="AG88" s="32">
        <f ca="1">IFERROR(($K88*EXP(AG$69*($Q88+0.5*($R88)^2))*_xlfn.NORM.DIST((LN(($M88*EXP($L88/100*AG$69))/($K88))-$Q88*AG$69)/($R88*SQRT(AG$69))-$R88*SQRT(AG$69),0,1,TRUE)+$M88*EXP($L88/100*AG$69)*(1-_xlfn.NORM.DIST((LN(($M88*EXP($L88/100*AG$69))/($K88))-$Q88*AG$69)/($R88*SQRT(AG$69)),0,1,TRUE)))*EXP(-0.07*AG$69)*(INDEX('3)tpx females'!BO$57:BO$107,MATCH('3) 2016 cases'!$P88,'3)tpx females'!$BB$57:$BB$107,0))+INDEX('3)tpx males'!BO$57:BO$107,MATCH($O88,'3)tpx males'!$BB$57:$BB$107,0))-(INDEX('3)tpx males'!BN$110:BN$160,MATCH($O88,'3)tpx males'!$BB$110:$BB$160,0))*INDEX('3)tpx females'!BN$111:BN$161,MATCH('3) 2016 cases'!$P88,'3)tpx females'!$BB$111:$BB$161,0))*(1-(EXP(-INDEX('3)tpx males'!BO$4:BO$54,MATCH($O88,'3)tpx males'!$BB$4:$BB$54,0)))*EXP(-INDEX('3)tpx females'!BO$3:BO$53,MATCH('3) 2016 cases'!$P88,'3)tpx females'!$BB$3:$BB$53,0))))))),0)</f>
        <v>8823.9072356282577</v>
      </c>
      <c r="AH88" s="32">
        <f ca="1">IFERROR(($K88*EXP(AH$69*($Q88+0.5*($R88)^2))*_xlfn.NORM.DIST((LN(($M88*EXP($L88/100*AH$69))/($K88))-$Q88*AH$69)/($R88*SQRT(AH$69))-$R88*SQRT(AH$69),0,1,TRUE)+$M88*EXP($L88/100*AH$69)*(1-_xlfn.NORM.DIST((LN(($M88*EXP($L88/100*AH$69))/($K88))-$Q88*AH$69)/($R88*SQRT(AH$69)),0,1,TRUE)))*EXP(-0.07*AH$69)*(INDEX('3)tpx females'!BP$57:BP$107,MATCH('3) 2016 cases'!$P88,'3)tpx females'!$BB$57:$BB$107,0))+INDEX('3)tpx males'!BP$57:BP$107,MATCH($O88,'3)tpx males'!$BB$57:$BB$107,0))-(INDEX('3)tpx males'!BO$110:BO$160,MATCH($O88,'3)tpx males'!$BB$110:$BB$160,0))*INDEX('3)tpx females'!BO$111:BO$161,MATCH('3) 2016 cases'!$P88,'3)tpx females'!$BB$111:$BB$161,0))*(1-(EXP(-INDEX('3)tpx males'!BP$4:BP$54,MATCH($O88,'3)tpx males'!$BB$4:$BB$54,0)))*EXP(-INDEX('3)tpx females'!BP$3:BP$53,MATCH('3) 2016 cases'!$P88,'3)tpx females'!$BB$3:$BB$53,0))))))),0)</f>
        <v>9178.6948031756747</v>
      </c>
      <c r="AI88" s="32">
        <f ca="1">IFERROR(($K88*EXP(AI$69*($Q88+0.5*($R88)^2))*_xlfn.NORM.DIST((LN(($M88*EXP($L88/100*AI$69))/($K88))-$Q88*AI$69)/($R88*SQRT(AI$69))-$R88*SQRT(AI$69),0,1,TRUE)+$M88*EXP($L88/100*AI$69)*(1-_xlfn.NORM.DIST((LN(($M88*EXP($L88/100*AI$69))/($K88))-$Q88*AI$69)/($R88*SQRT(AI$69)),0,1,TRUE)))*EXP(-0.07*AI$69)*(INDEX('3)tpx females'!BQ$57:BQ$107,MATCH('3) 2016 cases'!$P88,'3)tpx females'!$BB$57:$BB$107,0))+INDEX('3)tpx males'!BQ$57:BQ$107,MATCH($O88,'3)tpx males'!$BB$57:$BB$107,0))-(INDEX('3)tpx males'!BP$110:BP$160,MATCH($O88,'3)tpx males'!$BB$110:$BB$160,0))*INDEX('3)tpx females'!BP$111:BP$161,MATCH('3) 2016 cases'!$P88,'3)tpx females'!$BB$111:$BB$161,0))*(1-(EXP(-INDEX('3)tpx males'!BQ$4:BQ$54,MATCH($O88,'3)tpx males'!$BB$4:$BB$54,0)))*EXP(-INDEX('3)tpx females'!BQ$3:BQ$53,MATCH('3) 2016 cases'!$P88,'3)tpx females'!$BB$3:$BB$53,0))))))),0)</f>
        <v>9651.1277842512118</v>
      </c>
      <c r="AJ88" s="32">
        <f ca="1">IFERROR(($K88*EXP(AJ$69*($Q88+0.5*($R88)^2))*_xlfn.NORM.DIST((LN(($M88*EXP($L88/100*AJ$69))/($K88))-$Q88*AJ$69)/($R88*SQRT(AJ$69))-$R88*SQRT(AJ$69),0,1,TRUE)+$M88*EXP($L88/100*AJ$69)*(1-_xlfn.NORM.DIST((LN(($M88*EXP($L88/100*AJ$69))/($K88))-$Q88*AJ$69)/($R88*SQRT(AJ$69)),0,1,TRUE)))*EXP(-0.07*AJ$69)*(INDEX('3)tpx females'!BR$57:BR$107,MATCH('3) 2016 cases'!$P88,'3)tpx females'!$BB$57:$BB$107,0))+INDEX('3)tpx males'!BR$57:BR$107,MATCH($O88,'3)tpx males'!$BB$57:$BB$107,0))-(INDEX('3)tpx males'!BQ$110:BQ$160,MATCH($O88,'3)tpx males'!$BB$110:$BB$160,0))*INDEX('3)tpx females'!BQ$111:BQ$161,MATCH('3) 2016 cases'!$P88,'3)tpx females'!$BB$111:$BB$161,0))*(1-(EXP(-INDEX('3)tpx males'!BR$4:BR$54,MATCH($O88,'3)tpx males'!$BB$4:$BB$54,0)))*EXP(-INDEX('3)tpx females'!BR$3:BR$53,MATCH('3) 2016 cases'!$P88,'3)tpx females'!$BB$3:$BB$53,0))))))),0)</f>
        <v>10513.70242815145</v>
      </c>
      <c r="AK88" s="32">
        <f ca="1">IFERROR(($K88*EXP(AK$69*($Q88+0.5*($R88)^2))*_xlfn.NORM.DIST((LN(($M88*EXP($L88/100*AK$69))/($K88))-$Q88*AK$69)/($R88*SQRT(AK$69))-$R88*SQRT(AK$69),0,1,TRUE)+$M88*EXP($L88/100*AK$69)*(1-_xlfn.NORM.DIST((LN(($M88*EXP($L88/100*AK$69))/($K88))-$Q88*AK$69)/($R88*SQRT(AK$69)),0,1,TRUE)))*EXP(-0.07*AK$69)*(INDEX('3)tpx females'!BS$57:BS$107,MATCH('3) 2016 cases'!$P88,'3)tpx females'!$BB$57:$BB$107,0))+INDEX('3)tpx males'!BS$57:BS$107,MATCH($O88,'3)tpx males'!$BB$57:$BB$107,0))-(INDEX('3)tpx males'!BR$110:BR$160,MATCH($O88,'3)tpx males'!$BB$110:$BB$160,0))*INDEX('3)tpx females'!BR$111:BR$161,MATCH('3) 2016 cases'!$P88,'3)tpx females'!$BB$111:$BB$161,0))*(1-(EXP(-INDEX('3)tpx males'!BS$4:BS$54,MATCH($O88,'3)tpx males'!$BB$4:$BB$54,0)))*EXP(-INDEX('3)tpx females'!BS$3:BS$53,MATCH('3) 2016 cases'!$P88,'3)tpx females'!$BB$3:$BB$53,0))))))),0)</f>
        <v>10609.607626618072</v>
      </c>
      <c r="AL88" s="32">
        <f ca="1">IFERROR(($K88*EXP(AL$69*($Q88+0.5*($R88)^2))*_xlfn.NORM.DIST((LN(($M88*EXP($L88/100*AL$69))/($K88))-$Q88*AL$69)/($R88*SQRT(AL$69))-$R88*SQRT(AL$69),0,1,TRUE)+$M88*EXP($L88/100*AL$69)*(1-_xlfn.NORM.DIST((LN(($M88*EXP($L88/100*AL$69))/($K88))-$Q88*AL$69)/($R88*SQRT(AL$69)),0,1,TRUE)))*EXP(-0.07*AL$69)*(INDEX('3)tpx females'!BT$57:BT$107,MATCH('3) 2016 cases'!$P88,'3)tpx females'!$BB$57:$BB$107,0))+INDEX('3)tpx males'!BT$57:BT$107,MATCH($O88,'3)tpx males'!$BB$57:$BB$107,0))-(INDEX('3)tpx males'!BS$110:BS$160,MATCH($O88,'3)tpx males'!$BB$110:$BB$160,0))*INDEX('3)tpx females'!BS$111:BS$161,MATCH('3) 2016 cases'!$P88,'3)tpx females'!$BB$111:$BB$161,0))*(1-(EXP(-INDEX('3)tpx males'!BT$4:BT$54,MATCH($O88,'3)tpx males'!$BB$4:$BB$54,0)))*EXP(-INDEX('3)tpx females'!BT$3:BT$53,MATCH('3) 2016 cases'!$P88,'3)tpx females'!$BB$3:$BB$53,0))))))),0)</f>
        <v>10086.998455704945</v>
      </c>
      <c r="AM88" s="32">
        <f ca="1">IFERROR(($K88*EXP(AM$69*($Q88+0.5*($R88)^2))*_xlfn.NORM.DIST((LN(($M88*EXP($L88/100*AM$69))/($K88))-$Q88*AM$69)/($R88*SQRT(AM$69))-$R88*SQRT(AM$69),0,1,TRUE)+$M88*EXP($L88/100*AM$69)*(1-_xlfn.NORM.DIST((LN(($M88*EXP($L88/100*AM$69))/($K88))-$Q88*AM$69)/($R88*SQRT(AM$69)),0,1,TRUE)))*EXP(-0.07*AM$69)*(INDEX('3)tpx females'!BU$57:BU$107,MATCH('3) 2016 cases'!$P88,'3)tpx females'!$BB$57:$BB$107,0))+INDEX('3)tpx males'!BU$57:BU$107,MATCH($O88,'3)tpx males'!$BB$57:$BB$107,0))-(INDEX('3)tpx males'!BT$110:BT$160,MATCH($O88,'3)tpx males'!$BB$110:$BB$160,0))*INDEX('3)tpx females'!BT$111:BT$161,MATCH('3) 2016 cases'!$P88,'3)tpx females'!$BB$111:$BB$161,0))*(1-(EXP(-INDEX('3)tpx males'!BU$4:BU$54,MATCH($O88,'3)tpx males'!$BB$4:$BB$54,0)))*EXP(-INDEX('3)tpx females'!BU$3:BU$53,MATCH('3) 2016 cases'!$P88,'3)tpx females'!$BB$3:$BB$53,0))))))),0)</f>
        <v>9628.877307194527</v>
      </c>
      <c r="AN88" s="32">
        <f ca="1">IFERROR(($K88*EXP(AN$69*($Q88+0.5*($R88)^2))*_xlfn.NORM.DIST((LN(($M88*EXP($L88/100*AN$69))/($K88))-$Q88*AN$69)/($R88*SQRT(AN$69))-$R88*SQRT(AN$69),0,1,TRUE)+$M88*EXP($L88/100*AN$69)*(1-_xlfn.NORM.DIST((LN(($M88*EXP($L88/100*AN$69))/($K88))-$Q88*AN$69)/($R88*SQRT(AN$69)),0,1,TRUE)))*EXP(-0.07*AN$69)*(INDEX('3)tpx females'!BV$57:BV$107,MATCH('3) 2016 cases'!$P88,'3)tpx females'!$BB$57:$BB$107,0))+INDEX('3)tpx males'!BV$57:BV$107,MATCH($O88,'3)tpx males'!$BB$57:$BB$107,0))-(INDEX('3)tpx males'!BU$110:BU$160,MATCH($O88,'3)tpx males'!$BB$110:$BB$160,0))*INDEX('3)tpx females'!BU$111:BU$161,MATCH('3) 2016 cases'!$P88,'3)tpx females'!$BB$111:$BB$161,0))*(1-(EXP(-INDEX('3)tpx males'!BV$4:BV$54,MATCH($O88,'3)tpx males'!$BB$4:$BB$54,0)))*EXP(-INDEX('3)tpx females'!BV$3:BV$53,MATCH('3) 2016 cases'!$P88,'3)tpx females'!$BB$3:$BB$53,0))))))),0)</f>
        <v>9198.3301342029044</v>
      </c>
      <c r="AO88" s="32">
        <f ca="1">IFERROR(($K88*EXP(AO$69*($Q88+0.5*($R88)^2))*_xlfn.NORM.DIST((LN(($M88*EXP($L88/100*AO$69))/($K88))-$Q88*AO$69)/($R88*SQRT(AO$69))-$R88*SQRT(AO$69),0,1,TRUE)+$M88*EXP($L88/100*AO$69)*(1-_xlfn.NORM.DIST((LN(($M88*EXP($L88/100*AO$69))/($K88))-$Q88*AO$69)/($R88*SQRT(AO$69)),0,1,TRUE)))*EXP(-0.07*AO$69)*(INDEX('3)tpx females'!BW$57:BW$107,MATCH('3) 2016 cases'!$P88,'3)tpx females'!$BB$57:$BB$107,0))+INDEX('3)tpx males'!BW$57:BW$107,MATCH($O88,'3)tpx males'!$BB$57:$BB$107,0))-(INDEX('3)tpx males'!BV$110:BV$160,MATCH($O88,'3)tpx males'!$BB$110:$BB$160,0))*INDEX('3)tpx females'!BV$111:BV$161,MATCH('3) 2016 cases'!$P88,'3)tpx females'!$BB$111:$BB$161,0))*(1-(EXP(-INDEX('3)tpx males'!BW$4:BW$54,MATCH($O88,'3)tpx males'!$BB$4:$BB$54,0)))*EXP(-INDEX('3)tpx females'!BW$3:BW$53,MATCH('3) 2016 cases'!$P88,'3)tpx females'!$BB$3:$BB$53,0))))))),0)</f>
        <v>8924.9405174468502</v>
      </c>
      <c r="AP88" s="32">
        <f ca="1">IFERROR(($K88*EXP(AP$69*($Q88+0.5*($R88)^2))*_xlfn.NORM.DIST((LN(($M88*EXP($L88/100*AP$69))/($K88))-$Q88*AP$69)/($R88*SQRT(AP$69))-$R88*SQRT(AP$69),0,1,TRUE)+$M88*EXP($L88/100*AP$69)*(1-_xlfn.NORM.DIST((LN(($M88*EXP($L88/100*AP$69))/($K88))-$Q88*AP$69)/($R88*SQRT(AP$69)),0,1,TRUE)))*EXP(-0.07*AP$69)*(INDEX('3)tpx females'!BX$57:BX$107,MATCH('3) 2016 cases'!$P88,'3)tpx females'!$BB$57:$BB$107,0))+INDEX('3)tpx males'!BX$57:BX$107,MATCH($O88,'3)tpx males'!$BB$57:$BB$107,0))-(INDEX('3)tpx males'!BW$110:BW$160,MATCH($O88,'3)tpx males'!$BB$110:$BB$160,0))*INDEX('3)tpx females'!BW$111:BW$161,MATCH('3) 2016 cases'!$P88,'3)tpx females'!$BB$111:$BB$161,0))*(1-(EXP(-INDEX('3)tpx males'!BX$4:BX$54,MATCH($O88,'3)tpx males'!$BB$4:$BB$54,0)))*EXP(-INDEX('3)tpx females'!BX$3:BX$53,MATCH('3) 2016 cases'!$P88,'3)tpx females'!$BB$3:$BB$53,0))))))),0)</f>
        <v>7961.2879381578123</v>
      </c>
      <c r="AQ88" s="32">
        <f ca="1">IFERROR(($K88*EXP(AQ$69*($Q88+0.5*($R88)^2))*_xlfn.NORM.DIST((LN(($M88*EXP($L88/100*AQ$69))/($K88))-$Q88*AQ$69)/($R88*SQRT(AQ$69))-$R88*SQRT(AQ$69),0,1,TRUE)+$M88*EXP($L88/100*AQ$69)*(1-_xlfn.NORM.DIST((LN(($M88*EXP($L88/100*AQ$69))/($K88))-$Q88*AQ$69)/($R88*SQRT(AQ$69)),0,1,TRUE)))*EXP(-0.07*AQ$69)*(INDEX('3)tpx females'!BY$57:BY$107,MATCH('3) 2016 cases'!$P88,'3)tpx females'!$BB$57:$BB$107,0))+INDEX('3)tpx males'!BY$57:BY$107,MATCH($O88,'3)tpx males'!$BB$57:$BB$107,0))-(INDEX('3)tpx males'!BX$110:BX$160,MATCH($O88,'3)tpx males'!$BB$110:$BB$160,0))*INDEX('3)tpx females'!BX$111:BX$161,MATCH('3) 2016 cases'!$P88,'3)tpx females'!$BB$111:$BB$161,0))*(1-(EXP(-INDEX('3)tpx males'!BY$4:BY$54,MATCH($O88,'3)tpx males'!$BB$4:$BB$54,0)))*EXP(-INDEX('3)tpx females'!BY$3:BY$53,MATCH('3) 2016 cases'!$P88,'3)tpx females'!$BB$3:$BB$53,0))))))),0)</f>
        <v>7013.8402632279804</v>
      </c>
      <c r="AR88" s="32">
        <f ca="1">IFERROR(($K88*EXP(AR$69*($Q88+0.5*($R88)^2))*_xlfn.NORM.DIST((LN(($M88*EXP($L88/100*AR$69))/($K88))-$Q88*AR$69)/($R88*SQRT(AR$69))-$R88*SQRT(AR$69),0,1,TRUE)+$M88*EXP($L88/100*AR$69)*(1-_xlfn.NORM.DIST((LN(($M88*EXP($L88/100*AR$69))/($K88))-$Q88*AR$69)/($R88*SQRT(AR$69)),0,1,TRUE)))*EXP(-0.07*AR$69)*(INDEX('3)tpx females'!BZ$57:BZ$107,MATCH('3) 2016 cases'!$P88,'3)tpx females'!$BB$57:$BB$107,0))+INDEX('3)tpx males'!BZ$57:BZ$107,MATCH($O88,'3)tpx males'!$BB$57:$BB$107,0))-(INDEX('3)tpx males'!BY$110:BY$160,MATCH($O88,'3)tpx males'!$BB$110:$BB$160,0))*INDEX('3)tpx females'!BY$111:BY$161,MATCH('3) 2016 cases'!$P88,'3)tpx females'!$BB$111:$BB$161,0))*(1-(EXP(-INDEX('3)tpx males'!BZ$4:BZ$54,MATCH($O88,'3)tpx males'!$BB$4:$BB$54,0)))*EXP(-INDEX('3)tpx females'!BZ$3:BZ$53,MATCH('3) 2016 cases'!$P88,'3)tpx females'!$BB$3:$BB$53,0))))))),0)</f>
        <v>5967.6731837854122</v>
      </c>
      <c r="AS88" s="32">
        <f ca="1">IFERROR(($K88*EXP(AS$69*($Q88+0.5*($R88)^2))*_xlfn.NORM.DIST((LN(($M88*EXP($L88/100*AS$69))/($K88))-$Q88*AS$69)/($R88*SQRT(AS$69))-$R88*SQRT(AS$69),0,1,TRUE)+$M88*EXP($L88/100*AS$69)*(1-_xlfn.NORM.DIST((LN(($M88*EXP($L88/100*AS$69))/($K88))-$Q88*AS$69)/($R88*SQRT(AS$69)),0,1,TRUE)))*EXP(-0.07*AS$69)*(INDEX('3)tpx females'!CA$57:CA$107,MATCH('3) 2016 cases'!$P88,'3)tpx females'!$BB$57:$BB$107,0))+INDEX('3)tpx males'!CA$57:CA$107,MATCH($O88,'3)tpx males'!$BB$57:$BB$107,0))-(INDEX('3)tpx males'!BZ$110:BZ$160,MATCH($O88,'3)tpx males'!$BB$110:$BB$160,0))*INDEX('3)tpx females'!BZ$111:BZ$161,MATCH('3) 2016 cases'!$P88,'3)tpx females'!$BB$111:$BB$161,0))*(1-(EXP(-INDEX('3)tpx males'!CA$4:CA$54,MATCH($O88,'3)tpx males'!$BB$4:$BB$54,0)))*EXP(-INDEX('3)tpx females'!CA$3:CA$53,MATCH('3) 2016 cases'!$P88,'3)tpx females'!$BB$3:$BB$53,0))))))),0)</f>
        <v>4867.348059202187</v>
      </c>
      <c r="AT88" s="32">
        <f ca="1">IFERROR(($K88*EXP(AT$69*($Q88+0.5*($R88)^2))*_xlfn.NORM.DIST((LN(($M88*EXP($L88/100*AT$69))/($K88))-$Q88*AT$69)/($R88*SQRT(AT$69))-$R88*SQRT(AT$69),0,1,TRUE)+$M88*EXP($L88/100*AT$69)*(1-_xlfn.NORM.DIST((LN(($M88*EXP($L88/100*AT$69))/($K88))-$Q88*AT$69)/($R88*SQRT(AT$69)),0,1,TRUE)))*EXP(-0.07*AT$69)*(INDEX('3)tpx females'!CB$57:CB$107,MATCH('3) 2016 cases'!$P88,'3)tpx females'!$BB$57:$BB$107,0))+INDEX('3)tpx males'!CB$57:CB$107,MATCH($O88,'3)tpx males'!$BB$57:$BB$107,0))-(INDEX('3)tpx males'!CA$110:CA$160,MATCH($O88,'3)tpx males'!$BB$110:$BB$160,0))*INDEX('3)tpx females'!CA$111:CA$161,MATCH('3) 2016 cases'!$P88,'3)tpx females'!$BB$111:$BB$161,0))*(1-(EXP(-INDEX('3)tpx males'!CB$4:CB$54,MATCH($O88,'3)tpx males'!$BB$4:$BB$54,0)))*EXP(-INDEX('3)tpx females'!CB$3:CB$53,MATCH('3) 2016 cases'!$P88,'3)tpx females'!$BB$3:$BB$53,0))))))),0)</f>
        <v>3811.7291820142786</v>
      </c>
      <c r="AU88" s="32">
        <f ca="1">IFERROR(($K88*EXP(AU$69*($Q88+0.5*($R88)^2))*_xlfn.NORM.DIST((LN(($M88*EXP($L88/100*AU$69))/($K88))-$Q88*AU$69)/($R88*SQRT(AU$69))-$R88*SQRT(AU$69),0,1,TRUE)+$M88*EXP($L88/100*AU$69)*(1-_xlfn.NORM.DIST((LN(($M88*EXP($L88/100*AU$69))/($K88))-$Q88*AU$69)/($R88*SQRT(AU$69)),0,1,TRUE)))*EXP(-0.07*AU$69)*(INDEX('3)tpx females'!CC$57:CC$107,MATCH('3) 2016 cases'!$P88,'3)tpx females'!$BB$57:$BB$107,0))+INDEX('3)tpx males'!CC$57:CC$107,MATCH($O88,'3)tpx males'!$BB$57:$BB$107,0))-(INDEX('3)tpx males'!CB$110:CB$160,MATCH($O88,'3)tpx males'!$BB$110:$BB$160,0))*INDEX('3)tpx females'!CB$111:CB$161,MATCH('3) 2016 cases'!$P88,'3)tpx females'!$BB$111:$BB$161,0))*(1-(EXP(-INDEX('3)tpx males'!CC$4:CC$54,MATCH($O88,'3)tpx males'!$BB$4:$BB$54,0)))*EXP(-INDEX('3)tpx females'!CC$3:CC$53,MATCH('3) 2016 cases'!$P88,'3)tpx females'!$BB$3:$BB$53,0))))))),0)</f>
        <v>2862.7574597789026</v>
      </c>
      <c r="AV88" s="32">
        <f ca="1">IFERROR(($K88*EXP(AV$69*($Q88+0.5*($R88)^2))*_xlfn.NORM.DIST((LN(($M88*EXP($L88/100*AV$69))/($K88))-$Q88*AV$69)/($R88*SQRT(AV$69))-$R88*SQRT(AV$69),0,1,TRUE)+$M88*EXP($L88/100*AV$69)*(1-_xlfn.NORM.DIST((LN(($M88*EXP($L88/100*AV$69))/($K88))-$Q88*AV$69)/($R88*SQRT(AV$69)),0,1,TRUE)))*EXP(-0.07*AV$69)*(INDEX('3)tpx females'!CD$57:CD$107,MATCH('3) 2016 cases'!$P88,'3)tpx females'!$BB$57:$BB$107,0))+INDEX('3)tpx males'!CD$57:CD$107,MATCH($O88,'3)tpx males'!$BB$57:$BB$107,0))-(INDEX('3)tpx males'!CC$110:CC$160,MATCH($O88,'3)tpx males'!$BB$110:$BB$160,0))*INDEX('3)tpx females'!CC$111:CC$161,MATCH('3) 2016 cases'!$P88,'3)tpx females'!$BB$111:$BB$161,0))*(1-(EXP(-INDEX('3)tpx males'!CD$4:CD$54,MATCH($O88,'3)tpx males'!$BB$4:$BB$54,0)))*EXP(-INDEX('3)tpx females'!CD$3:CD$53,MATCH('3) 2016 cases'!$P88,'3)tpx females'!$BB$3:$BB$53,0))))))),0)</f>
        <v>2044.9192510489506</v>
      </c>
      <c r="AW88" s="32">
        <f ca="1">IFERROR(($K88*EXP(AW$69*($Q88+0.5*($R88)^2))*_xlfn.NORM.DIST((LN(($M88*EXP($L88/100*AW$69))/($K88))-$Q88*AW$69)/($R88*SQRT(AW$69))-$R88*SQRT(AW$69),0,1,TRUE)+$M88*EXP($L88/100*AW$69)*(1-_xlfn.NORM.DIST((LN(($M88*EXP($L88/100*AW$69))/($K88))-$Q88*AW$69)/($R88*SQRT(AW$69)),0,1,TRUE)))*EXP(-0.07*AW$69)*(INDEX('3)tpx females'!CE$57:CE$107,MATCH('3) 2016 cases'!$P88,'3)tpx females'!$BB$57:$BB$107,0))+INDEX('3)tpx males'!CE$57:CE$107,MATCH($O88,'3)tpx males'!$BB$57:$BB$107,0))-(INDEX('3)tpx males'!CD$110:CD$160,MATCH($O88,'3)tpx males'!$BB$110:$BB$160,0))*INDEX('3)tpx females'!CD$111:CD$161,MATCH('3) 2016 cases'!$P88,'3)tpx females'!$BB$111:$BB$161,0))*(1-(EXP(-INDEX('3)tpx males'!CE$4:CE$54,MATCH($O88,'3)tpx males'!$BB$4:$BB$54,0)))*EXP(-INDEX('3)tpx females'!CE$3:CE$53,MATCH('3) 2016 cases'!$P88,'3)tpx females'!$BB$3:$BB$53,0))))))),0)</f>
        <v>1384.9655567000993</v>
      </c>
      <c r="AX88" s="32">
        <f ca="1">IFERROR(($K88*EXP(AX$69*($Q88+0.5*($R88)^2))*_xlfn.NORM.DIST((LN(($M88*EXP($L88/100*AX$69))/($K88))-$Q88*AX$69)/($R88*SQRT(AX$69))-$R88*SQRT(AX$69),0,1,TRUE)+$M88*EXP($L88/100*AX$69)*(1-_xlfn.NORM.DIST((LN(($M88*EXP($L88/100*AX$69))/($K88))-$Q88*AX$69)/($R88*SQRT(AX$69)),0,1,TRUE)))*EXP(-0.07*AX$69)*(INDEX('3)tpx females'!CF$57:CF$107,MATCH('3) 2016 cases'!$P88,'3)tpx females'!$BB$57:$BB$107,0))+INDEX('3)tpx males'!CF$57:CF$107,MATCH($O88,'3)tpx males'!$BB$57:$BB$107,0))-(INDEX('3)tpx males'!CE$110:CE$160,MATCH($O88,'3)tpx males'!$BB$110:$BB$160,0))*INDEX('3)tpx females'!CE$111:CE$161,MATCH('3) 2016 cases'!$P88,'3)tpx females'!$BB$111:$BB$161,0))*(1-(EXP(-INDEX('3)tpx males'!CF$4:CF$54,MATCH($O88,'3)tpx males'!$BB$4:$BB$54,0)))*EXP(-INDEX('3)tpx females'!CF$3:CF$53,MATCH('3) 2016 cases'!$P88,'3)tpx females'!$BB$3:$BB$53,0))))))),0)</f>
        <v>894.99775456801535</v>
      </c>
      <c r="AY88" s="32">
        <f ca="1">IFERROR(($K88*EXP(AY$69*($Q88+0.5*($R88)^2))*_xlfn.NORM.DIST((LN(($M88*EXP($L88/100*AY$69))/($K88))-$Q88*AY$69)/($R88*SQRT(AY$69))-$R88*SQRT(AY$69),0,1,TRUE)+$M88*EXP($L88/100*AY$69)*(1-_xlfn.NORM.DIST((LN(($M88*EXP($L88/100*AY$69))/($K88))-$Q88*AY$69)/($R88*SQRT(AY$69)),0,1,TRUE)))*EXP(-0.07*AY$69)*(INDEX('3)tpx females'!CG$57:CG$107,MATCH('3) 2016 cases'!$P88,'3)tpx females'!$BB$57:$BB$107,0))+INDEX('3)tpx males'!CG$57:CG$107,MATCH($O88,'3)tpx males'!$BB$57:$BB$107,0))-(INDEX('3)tpx males'!CF$110:CF$160,MATCH($O88,'3)tpx males'!$BB$110:$BB$160,0))*INDEX('3)tpx females'!CF$111:CF$161,MATCH('3) 2016 cases'!$P88,'3)tpx females'!$BB$111:$BB$161,0))*(1-(EXP(-INDEX('3)tpx males'!CG$4:CG$54,MATCH($O88,'3)tpx males'!$BB$4:$BB$54,0)))*EXP(-INDEX('3)tpx females'!CG$3:CG$53,MATCH('3) 2016 cases'!$P88,'3)tpx females'!$BB$3:$BB$53,0))))))),0)</f>
        <v>548.25058460240621</v>
      </c>
      <c r="AZ88" s="32">
        <f ca="1">IFERROR(($K88*EXP(AZ$69*($Q88+0.5*($R88)^2))*_xlfn.NORM.DIST((LN(($M88*EXP($L88/100*AZ$69))/($K88))-$Q88*AZ$69)/($R88*SQRT(AZ$69))-$R88*SQRT(AZ$69),0,1,TRUE)+$M88*EXP($L88/100*AZ$69)*(1-_xlfn.NORM.DIST((LN(($M88*EXP($L88/100*AZ$69))/($K88))-$Q88*AZ$69)/($R88*SQRT(AZ$69)),0,1,TRUE)))*EXP(-0.07*AZ$69)*(INDEX('3)tpx females'!CH$57:CH$107,MATCH('3) 2016 cases'!$P88,'3)tpx females'!$BB$57:$BB$107,0))+INDEX('3)tpx males'!CH$57:CH$107,MATCH($O88,'3)tpx males'!$BB$57:$BB$107,0))-(INDEX('3)tpx males'!CG$110:CG$160,MATCH($O88,'3)tpx males'!$BB$110:$BB$160,0))*INDEX('3)tpx females'!CG$111:CG$161,MATCH('3) 2016 cases'!$P88,'3)tpx females'!$BB$111:$BB$161,0))*(1-(EXP(-INDEX('3)tpx males'!CH$4:CH$54,MATCH($O88,'3)tpx males'!$BB$4:$BB$54,0)))*EXP(-INDEX('3)tpx females'!CH$3:CH$53,MATCH('3) 2016 cases'!$P88,'3)tpx females'!$BB$3:$BB$53,0))))))),0)</f>
        <v>320.53584187897843</v>
      </c>
      <c r="BA88" s="32">
        <f ca="1">IFERROR(($K88*EXP(BA$69*($Q88+0.5*($R88)^2))*_xlfn.NORM.DIST((LN(($M88*EXP($L88/100*BA$69))/($K88))-$Q88*BA$69)/($R88*SQRT(BA$69))-$R88*SQRT(BA$69),0,1,TRUE)+$M88*EXP($L88/100*BA$69)*(1-_xlfn.NORM.DIST((LN(($M88*EXP($L88/100*BA$69))/($K88))-$Q88*BA$69)/($R88*SQRT(BA$69)),0,1,TRUE)))*EXP(-0.07*BA$69)*(INDEX('3)tpx females'!CI$57:CI$107,MATCH('3) 2016 cases'!$P88,'3)tpx females'!$BB$57:$BB$107,0))+INDEX('3)tpx males'!CI$57:CI$107,MATCH($O88,'3)tpx males'!$BB$57:$BB$107,0))-(INDEX('3)tpx males'!CH$110:CH$160,MATCH($O88,'3)tpx males'!$BB$110:$BB$160,0))*INDEX('3)tpx females'!CH$111:CH$161,MATCH('3) 2016 cases'!$P88,'3)tpx females'!$BB$111:$BB$161,0))*(1-(EXP(-INDEX('3)tpx males'!CI$4:CI$54,MATCH($O88,'3)tpx males'!$BB$4:$BB$54,0)))*EXP(-INDEX('3)tpx females'!CI$3:CI$53,MATCH('3) 2016 cases'!$P88,'3)tpx females'!$BB$3:$BB$53,0))))))),0)</f>
        <v>171.6289549168801</v>
      </c>
      <c r="BB88" s="32">
        <f ca="1">IFERROR(($K88*EXP(BB$69*($Q88+0.5*($R88)^2))*_xlfn.NORM.DIST((LN(($M88*EXP($L88/100*BB$69))/($K88))-$Q88*BB$69)/($R88*SQRT(BB$69))-$R88*SQRT(BB$69),0,1,TRUE)+$M88*EXP($L88/100*BB$69)*(1-_xlfn.NORM.DIST((LN(($M88*EXP($L88/100*BB$69))/($K88))-$Q88*BB$69)/($R88*SQRT(BB$69)),0,1,TRUE)))*EXP(-0.07*BB$69)*(INDEX('3)tpx females'!CJ$57:CJ$107,MATCH('3) 2016 cases'!$P88,'3)tpx females'!$BB$57:$BB$107,0))+INDEX('3)tpx males'!CJ$57:CJ$107,MATCH($O88,'3)tpx males'!$BB$57:$BB$107,0))-(INDEX('3)tpx males'!CI$110:CI$160,MATCH($O88,'3)tpx males'!$BB$110:$BB$160,0))*INDEX('3)tpx females'!CI$111:CI$161,MATCH('3) 2016 cases'!$P88,'3)tpx females'!$BB$111:$BB$161,0))*(1-(EXP(-INDEX('3)tpx males'!CJ$4:CJ$54,MATCH($O88,'3)tpx males'!$BB$4:$BB$54,0)))*EXP(-INDEX('3)tpx females'!CJ$3:CJ$53,MATCH('3) 2016 cases'!$P88,'3)tpx females'!$BB$3:$BB$53,0))))))),0)</f>
        <v>93.38796599209077</v>
      </c>
      <c r="BC88" s="32">
        <f ca="1">IFERROR(($K88*EXP(BC$69*($Q88+0.5*($R88)^2))*_xlfn.NORM.DIST((LN(($M88*EXP($L88/100*BC$69))/($K88))-$Q88*BC$69)/($R88*SQRT(BC$69))-$R88*SQRT(BC$69),0,1,TRUE)+$M88*EXP($L88/100*BC$69)*(1-_xlfn.NORM.DIST((LN(($M88*EXP($L88/100*BC$69))/($K88))-$Q88*BC$69)/($R88*SQRT(BC$69)),0,1,TRUE)))*EXP(-0.07*BC$69)*(INDEX('3)tpx females'!CK$57:CK$107,MATCH('3) 2016 cases'!$P88,'3)tpx females'!$BB$57:$BB$107,0))+INDEX('3)tpx males'!CK$57:CK$107,MATCH($O88,'3)tpx males'!$BB$57:$BB$107,0))-(INDEX('3)tpx males'!CJ$110:CJ$160,MATCH($O88,'3)tpx males'!$BB$110:$BB$160,0))*INDEX('3)tpx females'!CJ$111:CJ$161,MATCH('3) 2016 cases'!$P88,'3)tpx females'!$BB$111:$BB$161,0))*(1-(EXP(-INDEX('3)tpx males'!CK$4:CK$54,MATCH($O88,'3)tpx males'!$BB$4:$BB$54,0)))*EXP(-INDEX('3)tpx females'!CK$3:CK$53,MATCH('3) 2016 cases'!$P88,'3)tpx females'!$BB$3:$BB$53,0))))))),0)</f>
        <v>52.094134876533516</v>
      </c>
      <c r="BD88" s="32">
        <f ca="1">IFERROR(($K88*EXP(BD$69*($Q88+0.5*($R88)^2))*_xlfn.NORM.DIST((LN(($M88*EXP($L88/100*BD$69))/($K88))-$Q88*BD$69)/($R88*SQRT(BD$69))-$R88*SQRT(BD$69),0,1,TRUE)+$M88*EXP($L88/100*BD$69)*(1-_xlfn.NORM.DIST((LN(($M88*EXP($L88/100*BD$69))/($K88))-$Q88*BD$69)/($R88*SQRT(BD$69)),0,1,TRUE)))*EXP(-0.07*BD$69)*(INDEX('3)tpx females'!CL$57:CL$107,MATCH('3) 2016 cases'!$P88,'3)tpx females'!$BB$57:$BB$107,0))+INDEX('3)tpx males'!CL$57:CL$107,MATCH($O88,'3)tpx males'!$BB$57:$BB$107,0))-(INDEX('3)tpx males'!CK$110:CK$160,MATCH($O88,'3)tpx males'!$BB$110:$BB$160,0))*INDEX('3)tpx females'!CK$111:CK$161,MATCH('3) 2016 cases'!$P88,'3)tpx females'!$BB$111:$BB$161,0))*(1-(EXP(-INDEX('3)tpx males'!CL$4:CL$54,MATCH($O88,'3)tpx males'!$BB$4:$BB$54,0)))*EXP(-INDEX('3)tpx females'!CL$3:CL$53,MATCH('3) 2016 cases'!$P88,'3)tpx females'!$BB$3:$BB$53,0))))))),0)</f>
        <v>22.582365765893577</v>
      </c>
      <c r="BE88" s="32">
        <f ca="1">IFERROR(($K88*EXP(BE$69*($Q88+0.5*($R88)^2))*_xlfn.NORM.DIST((LN(($M88*EXP($L88/100*BE$69))/($K88))-$Q88*BE$69)/($R88*SQRT(BE$69))-$R88*SQRT(BE$69),0,1,TRUE)+$M88*EXP($L88/100*BE$69)*(1-_xlfn.NORM.DIST((LN(($M88*EXP($L88/100*BE$69))/($K88))-$Q88*BE$69)/($R88*SQRT(BE$69)),0,1,TRUE)))*EXP(-0.07*BE$69)*(INDEX('3)tpx females'!CM$57:CM$107,MATCH('3) 2016 cases'!$P88,'3)tpx females'!$BB$57:$BB$107,0))+INDEX('3)tpx males'!CM$57:CM$107,MATCH($O88,'3)tpx males'!$BB$57:$BB$107,0))-(INDEX('3)tpx males'!CL$110:CL$160,MATCH($O88,'3)tpx males'!$BB$110:$BB$160,0))*INDEX('3)tpx females'!CL$111:CL$161,MATCH('3) 2016 cases'!$P88,'3)tpx females'!$BB$111:$BB$161,0))*(1-(EXP(-INDEX('3)tpx males'!CM$4:CM$54,MATCH($O88,'3)tpx males'!$BB$4:$BB$54,0)))*EXP(-INDEX('3)tpx females'!CM$3:CM$53,MATCH('3) 2016 cases'!$P88,'3)tpx females'!$BB$3:$BB$53,0))))))),0)</f>
        <v>0</v>
      </c>
      <c r="BF88" s="32">
        <f ca="1">IFERROR(($K88*EXP(BF$69*($Q88+0.5*($R88)^2))*_xlfn.NORM.DIST((LN(($M88*EXP($L88/100*BF$69))/($K88))-$Q88*BF$69)/($R88*SQRT(BF$69))-$R88*SQRT(BF$69),0,1,TRUE)+$M88*EXP($L88/100*BF$69)*(1-_xlfn.NORM.DIST((LN(($M88*EXP($L88/100*BF$69))/($K88))-$Q88*BF$69)/($R88*SQRT(BF$69)),0,1,TRUE)))*EXP(-0.07*BF$69)*(INDEX('3)tpx females'!CN$57:CN$107,MATCH('3) 2016 cases'!$P88,'3)tpx females'!$BB$57:$BB$107,0))+INDEX('3)tpx males'!CN$57:CN$107,MATCH($O88,'3)tpx males'!$BB$57:$BB$107,0))-(INDEX('3)tpx males'!CM$110:CM$160,MATCH($O88,'3)tpx males'!$BB$110:$BB$160,0))*INDEX('3)tpx females'!CM$111:CM$161,MATCH('3) 2016 cases'!$P88,'3)tpx females'!$BB$111:$BB$161,0))*(1-(EXP(-INDEX('3)tpx males'!CN$4:CN$54,MATCH($O88,'3)tpx males'!$BB$4:$BB$54,0)))*EXP(-INDEX('3)tpx females'!CN$3:CN$53,MATCH('3) 2016 cases'!$P88,'3)tpx females'!$BB$3:$BB$53,0))))))),0)</f>
        <v>0</v>
      </c>
      <c r="BG88" s="32">
        <f ca="1">IFERROR(($K88*EXP(BG$69*($Q88+0.5*($R88)^2))*_xlfn.NORM.DIST((LN(($M88*EXP($L88/100*BG$69))/($K88))-$Q88*BG$69)/($R88*SQRT(BG$69))-$R88*SQRT(BG$69),0,1,TRUE)+$M88*EXP($L88/100*BG$69)*(1-_xlfn.NORM.DIST((LN(($M88*EXP($L88/100*BG$69))/($K88))-$Q88*BG$69)/($R88*SQRT(BG$69)),0,1,TRUE)))*EXP(-0.07*BG$69)*(INDEX('3)tpx females'!CO$57:CO$107,MATCH('3) 2016 cases'!$P88,'3)tpx females'!$BB$57:$BB$107,0))+INDEX('3)tpx males'!CO$57:CO$107,MATCH($O88,'3)tpx males'!$BB$57:$BB$107,0))-(INDEX('3)tpx males'!CN$110:CN$160,MATCH($O88,'3)tpx males'!$BB$110:$BB$160,0))*INDEX('3)tpx females'!CN$111:CN$161,MATCH('3) 2016 cases'!$P88,'3)tpx females'!$BB$111:$BB$161,0))*(1-(EXP(-INDEX('3)tpx males'!CO$4:CO$54,MATCH($O88,'3)tpx males'!$BB$4:$BB$54,0)))*EXP(-INDEX('3)tpx females'!CO$3:CO$53,MATCH('3) 2016 cases'!$P88,'3)tpx females'!$BB$3:$BB$53,0))))))),0)</f>
        <v>0</v>
      </c>
      <c r="BH88" s="32">
        <f ca="1">IFERROR(($K88*EXP(BH$69*($Q88+0.5*($R88)^2))*_xlfn.NORM.DIST((LN(($M88*EXP($L88/100*BH$69))/($K88))-$Q88*BH$69)/($R88*SQRT(BH$69))-$R88*SQRT(BH$69),0,1,TRUE)+$M88*EXP($L88/100*BH$69)*(1-_xlfn.NORM.DIST((LN(($M88*EXP($L88/100*BH$69))/($K88))-$Q88*BH$69)/($R88*SQRT(BH$69)),0,1,TRUE)))*EXP(-0.07*BH$69)*(INDEX('3)tpx females'!CP$57:CP$107,MATCH('3) 2016 cases'!$P88,'3)tpx females'!$BB$57:$BB$107,0))+INDEX('3)tpx males'!CP$57:CP$107,MATCH($O88,'3)tpx males'!$BB$57:$BB$107,0))-(INDEX('3)tpx males'!CO$110:CO$160,MATCH($O88,'3)tpx males'!$BB$110:$BB$160,0))*INDEX('3)tpx females'!CO$111:CO$161,MATCH('3) 2016 cases'!$P88,'3)tpx females'!$BB$111:$BB$161,0))*(1-(EXP(-INDEX('3)tpx males'!CP$4:CP$54,MATCH($O88,'3)tpx males'!$BB$4:$BB$54,0)))*EXP(-INDEX('3)tpx females'!CP$3:CP$53,MATCH('3) 2016 cases'!$P88,'3)tpx females'!$BB$3:$BB$53,0))))))),0)</f>
        <v>0</v>
      </c>
      <c r="BI88" s="32">
        <f ca="1">IFERROR(($K88*EXP(BI$69*($Q88+0.5*($R88)^2))*_xlfn.NORM.DIST((LN(($M88*EXP($L88/100*BI$69))/($K88))-$Q88*BI$69)/($R88*SQRT(BI$69))-$R88*SQRT(BI$69),0,1,TRUE)+$M88*EXP($L88/100*BI$69)*(1-_xlfn.NORM.DIST((LN(($M88*EXP($L88/100*BI$69))/($K88))-$Q88*BI$69)/($R88*SQRT(BI$69)),0,1,TRUE)))*EXP(-0.07*BI$69)*(INDEX('3)tpx females'!CQ$57:CQ$107,MATCH('3) 2016 cases'!$P88,'3)tpx females'!$BB$57:$BB$107,0))+INDEX('3)tpx males'!CQ$57:CQ$107,MATCH($O88,'3)tpx males'!$BB$57:$BB$107,0))-(INDEX('3)tpx males'!CP$110:CP$160,MATCH($O88,'3)tpx males'!$BB$110:$BB$160,0))*INDEX('3)tpx females'!CP$111:CP$161,MATCH('3) 2016 cases'!$P88,'3)tpx females'!$BB$111:$BB$161,0))*(1-(EXP(-INDEX('3)tpx males'!CQ$4:CQ$54,MATCH($O88,'3)tpx males'!$BB$4:$BB$54,0)))*EXP(-INDEX('3)tpx females'!CQ$3:CQ$53,MATCH('3) 2016 cases'!$P88,'3)tpx females'!$BB$3:$BB$53,0))))))),0)</f>
        <v>0</v>
      </c>
      <c r="BJ88" s="32">
        <f ca="1">IFERROR(($K88*EXP(BJ$69*($Q88+0.5*($R88)^2))*_xlfn.NORM.DIST((LN(($M88*EXP($L88/100*BJ$69))/($K88))-$Q88*BJ$69)/($R88*SQRT(BJ$69))-$R88*SQRT(BJ$69),0,1,TRUE)+$M88*EXP($L88/100*BJ$69)*(1-_xlfn.NORM.DIST((LN(($M88*EXP($L88/100*BJ$69))/($K88))-$Q88*BJ$69)/($R88*SQRT(BJ$69)),0,1,TRUE)))*EXP(-0.07*BJ$69)*(INDEX('3)tpx females'!CR$57:CR$107,MATCH('3) 2016 cases'!$P88,'3)tpx females'!$BB$57:$BB$107,0))+INDEX('3)tpx males'!CR$57:CR$107,MATCH($O88,'3)tpx males'!$BB$57:$BB$107,0))-(INDEX('3)tpx males'!CQ$110:CQ$160,MATCH($O88,'3)tpx males'!$BB$110:$BB$160,0))*INDEX('3)tpx females'!CQ$111:CQ$161,MATCH('3) 2016 cases'!$P88,'3)tpx females'!$BB$111:$BB$161,0))*(1-(EXP(-INDEX('3)tpx males'!CR$4:CR$54,MATCH($O88,'3)tpx males'!$BB$4:$BB$54,0)))*EXP(-INDEX('3)tpx females'!CR$3:CR$53,MATCH('3) 2016 cases'!$P88,'3)tpx females'!$BB$3:$BB$53,0))))))),0)</f>
        <v>0</v>
      </c>
      <c r="BK88" s="32">
        <f ca="1">IFERROR(($K88*EXP(BK$69*($Q88+0.5*($R88)^2))*_xlfn.NORM.DIST((LN(($M88*EXP($L88/100*BK$69))/($K88))-$Q88*BK$69)/($R88*SQRT(BK$69))-$R88*SQRT(BK$69),0,1,TRUE)+$M88*EXP($L88/100*BK$69)*(1-_xlfn.NORM.DIST((LN(($M88*EXP($L88/100*BK$69))/($K88))-$Q88*BK$69)/($R88*SQRT(BK$69)),0,1,TRUE)))*EXP(-0.07*BK$69)*(INDEX('3)tpx females'!CS$57:CS$107,MATCH('3) 2016 cases'!$P88,'3)tpx females'!$BB$57:$BB$107,0))+INDEX('3)tpx males'!CS$57:CS$107,MATCH($O88,'3)tpx males'!$BB$57:$BB$107,0))-(INDEX('3)tpx males'!CR$110:CR$160,MATCH($O88,'3)tpx males'!$BB$110:$BB$160,0))*INDEX('3)tpx females'!CR$111:CR$161,MATCH('3) 2016 cases'!$P88,'3)tpx females'!$BB$111:$BB$161,0))*(1-(EXP(-INDEX('3)tpx males'!CS$4:CS$54,MATCH($O88,'3)tpx males'!$BB$4:$BB$54,0)))*EXP(-INDEX('3)tpx females'!CS$3:CS$53,MATCH('3) 2016 cases'!$P88,'3)tpx females'!$BB$3:$BB$53,0))))))),0)</f>
        <v>0</v>
      </c>
      <c r="BL88" s="32">
        <f ca="1">IFERROR(($K88*EXP(BL$69*($Q88+0.5*($R88)^2))*_xlfn.NORM.DIST((LN(($M88*EXP($L88/100*BL$69))/($K88))-$Q88*BL$69)/($R88*SQRT(BL$69))-$R88*SQRT(BL$69),0,1,TRUE)+$M88*EXP($L88/100*BL$69)*(1-_xlfn.NORM.DIST((LN(($M88*EXP($L88/100*BL$69))/($K88))-$Q88*BL$69)/($R88*SQRT(BL$69)),0,1,TRUE)))*EXP(-0.07*BL$69)*(INDEX('3)tpx females'!CT$57:CT$107,MATCH('3) 2016 cases'!$P88,'3)tpx females'!$BB$57:$BB$107,0))+INDEX('3)tpx males'!CT$57:CT$107,MATCH($O88,'3)tpx males'!$BB$57:$BB$107,0))-(INDEX('3)tpx males'!CS$110:CS$160,MATCH($O88,'3)tpx males'!$BB$110:$BB$160,0))*INDEX('3)tpx females'!CS$111:CS$161,MATCH('3) 2016 cases'!$P88,'3)tpx females'!$BB$111:$BB$161,0))*(1-(EXP(-INDEX('3)tpx males'!CT$4:CT$54,MATCH($O88,'3)tpx males'!$BB$4:$BB$54,0)))*EXP(-INDEX('3)tpx females'!CT$3:CT$53,MATCH('3) 2016 cases'!$P88,'3)tpx females'!$BB$3:$BB$53,0))))))),0)</f>
        <v>0</v>
      </c>
      <c r="BM88" s="32">
        <f ca="1">IFERROR(($K88*EXP(BM$69*($Q88+0.5*($R88)^2))*_xlfn.NORM.DIST((LN(($M88*EXP($L88/100*BM$69))/($K88))-$Q88*BM$69)/($R88*SQRT(BM$69))-$R88*SQRT(BM$69),0,1,TRUE)+$M88*EXP($L88/100*BM$69)*(1-_xlfn.NORM.DIST((LN(($M88*EXP($L88/100*BM$69))/($K88))-$Q88*BM$69)/($R88*SQRT(BM$69)),0,1,TRUE)))*EXP(-0.07*BM$69)*(INDEX('3)tpx females'!CU$57:CU$107,MATCH('3) 2016 cases'!$P88,'3)tpx females'!$BB$57:$BB$107,0))+INDEX('3)tpx males'!CU$57:CU$107,MATCH($O88,'3)tpx males'!$BB$57:$BB$107,0))-(INDEX('3)tpx males'!CT$110:CT$160,MATCH($O88,'3)tpx males'!$BB$110:$BB$160,0))*INDEX('3)tpx females'!CT$111:CT$161,MATCH('3) 2016 cases'!$P88,'3)tpx females'!$BB$111:$BB$161,0))*(1-(EXP(-INDEX('3)tpx males'!CU$4:CU$54,MATCH($O88,'3)tpx males'!$BB$4:$BB$54,0)))*EXP(-INDEX('3)tpx females'!CU$3:CU$53,MATCH('3) 2016 cases'!$P88,'3)tpx females'!$BB$3:$BB$53,0))))))),0)</f>
        <v>0</v>
      </c>
      <c r="BN88" s="32">
        <f ca="1">IFERROR(($K88*EXP(BN$69*($Q88+0.5*($R88)^2))*_xlfn.NORM.DIST((LN(($M88*EXP($L88/100*BN$69))/($K88))-$Q88*BN$69)/($R88*SQRT(BN$69))-$R88*SQRT(BN$69),0,1,TRUE)+$M88*EXP($L88/100*BN$69)*(1-_xlfn.NORM.DIST((LN(($M88*EXP($L88/100*BN$69))/($K88))-$Q88*BN$69)/($R88*SQRT(BN$69)),0,1,TRUE)))*EXP(-0.07*BN$69)*(INDEX('3)tpx females'!CV$57:CV$107,MATCH('3) 2016 cases'!$P88,'3)tpx females'!$BB$57:$BB$107,0))+INDEX('3)tpx males'!CV$57:CV$107,MATCH($O88,'3)tpx males'!$BB$57:$BB$107,0))-(INDEX('3)tpx males'!CU$110:CU$160,MATCH($O88,'3)tpx males'!$BB$110:$BB$160,0))*INDEX('3)tpx females'!CU$111:CU$161,MATCH('3) 2016 cases'!$P88,'3)tpx females'!$BB$111:$BB$161,0))*(1-(EXP(-INDEX('3)tpx males'!CV$4:CV$54,MATCH($O88,'3)tpx males'!$BB$4:$BB$54,0)))*EXP(-INDEX('3)tpx females'!CV$3:CV$53,MATCH('3) 2016 cases'!$P88,'3)tpx females'!$BB$3:$BB$53,0))))))),0)</f>
        <v>0</v>
      </c>
      <c r="BO88" s="32">
        <f ca="1">IFERROR(($K88*EXP(BO$69*($Q88+0.5*($R88)^2))*_xlfn.NORM.DIST((LN(($M88*EXP($L88/100*BO$69))/($K88))-$Q88*BO$69)/($R88*SQRT(BO$69))-$R88*SQRT(BO$69),0,1,TRUE)+$M88*EXP($L88/100*BO$69)*(1-_xlfn.NORM.DIST((LN(($M88*EXP($L88/100*BO$69))/($K88))-$Q88*BO$69)/($R88*SQRT(BO$69)),0,1,TRUE)))*EXP(-0.07*BO$69)*(INDEX('3)tpx females'!CW$57:CW$107,MATCH('3) 2016 cases'!$P88,'3)tpx females'!$BB$57:$BB$107,0))+INDEX('3)tpx males'!CW$57:CW$107,MATCH($O88,'3)tpx males'!$BB$57:$BB$107,0))-(INDEX('3)tpx males'!CV$110:CV$160,MATCH($O88,'3)tpx males'!$BB$110:$BB$160,0))*INDEX('3)tpx females'!CV$111:CV$161,MATCH('3) 2016 cases'!$P88,'3)tpx females'!$BB$111:$BB$161,0))*(1-(EXP(-INDEX('3)tpx males'!CW$4:CW$54,MATCH($O88,'3)tpx males'!$BB$4:$BB$54,0)))*EXP(-INDEX('3)tpx females'!CW$3:CW$53,MATCH('3) 2016 cases'!$P88,'3)tpx females'!$BB$3:$BB$53,0))))))),0)</f>
        <v>0</v>
      </c>
      <c r="BP88" s="32">
        <f ca="1">IFERROR(($K88*EXP(BP$69*($Q88+0.5*($R88)^2))*_xlfn.NORM.DIST((LN(($M88*EXP($L88/100*BP$69))/($K88))-$Q88*BP$69)/($R88*SQRT(BP$69))-$R88*SQRT(BP$69),0,1,TRUE)+$M88*EXP($L88/100*BP$69)*(1-_xlfn.NORM.DIST((LN(($M88*EXP($L88/100*BP$69))/($K88))-$Q88*BP$69)/($R88*SQRT(BP$69)),0,1,TRUE)))*EXP(-0.07*BP$69)*(INDEX('3)tpx females'!CX$57:CX$107,MATCH('3) 2016 cases'!$P88,'3)tpx females'!$BB$57:$BB$107,0))+INDEX('3)tpx males'!CX$57:CX$107,MATCH($O88,'3)tpx males'!$BB$57:$BB$107,0))-(INDEX('3)tpx males'!CW$110:CW$160,MATCH($O88,'3)tpx males'!$BB$110:$BB$160,0))*INDEX('3)tpx females'!CW$111:CW$161,MATCH('3) 2016 cases'!$P88,'3)tpx females'!$BB$111:$BB$161,0))*(1-(EXP(-INDEX('3)tpx males'!CX$4:CX$54,MATCH($O88,'3)tpx males'!$BB$4:$BB$54,0)))*EXP(-INDEX('3)tpx females'!CX$3:CX$53,MATCH('3) 2016 cases'!$P88,'3)tpx females'!$BB$3:$BB$53,0))))))),0)</f>
        <v>0</v>
      </c>
      <c r="BQ88" s="32">
        <f ca="1">IFERROR(($K88*EXP(BQ$69*($Q88+0.5*($R88)^2))*_xlfn.NORM.DIST((LN(($M88*EXP($L88/100*BQ$69))/($K88))-$Q88*BQ$69)/($R88*SQRT(BQ$69))-$R88*SQRT(BQ$69),0,1,TRUE)+$M88*EXP($L88/100*BQ$69)*(1-_xlfn.NORM.DIST((LN(($M88*EXP($L88/100*BQ$69))/($K88))-$Q88*BQ$69)/($R88*SQRT(BQ$69)),0,1,TRUE)))*EXP(-0.07*BQ$69)*(INDEX('3)tpx females'!CY$57:CY$107,MATCH('3) 2016 cases'!$P88,'3)tpx females'!$BB$57:$BB$107,0))+INDEX('3)tpx males'!CY$57:CY$107,MATCH($O88,'3)tpx males'!$BB$57:$BB$107,0))-(INDEX('3)tpx males'!CX$110:CX$160,MATCH($O88,'3)tpx males'!$BB$110:$BB$160,0))*INDEX('3)tpx females'!CX$111:CX$161,MATCH('3) 2016 cases'!$P88,'3)tpx females'!$BB$111:$BB$161,0))*(1-(EXP(-INDEX('3)tpx males'!CY$4:CY$54,MATCH($O88,'3)tpx males'!$BB$4:$BB$54,0)))*EXP(-INDEX('3)tpx females'!CY$3:CY$53,MATCH('3) 2016 cases'!$P88,'3)tpx females'!$BB$3:$BB$53,0))))))),0)</f>
        <v>0</v>
      </c>
      <c r="BR88" s="32">
        <f ca="1">IFERROR(($K88*EXP(BR$69*($Q88+0.5*($R88)^2))*_xlfn.NORM.DIST((LN(($M88*EXP($L88/100*BR$69))/($K88))-$Q88*BR$69)/($R88*SQRT(BR$69))-$R88*SQRT(BR$69),0,1,TRUE)+$M88*EXP($L88/100*BR$69)*(1-_xlfn.NORM.DIST((LN(($M88*EXP($L88/100*BR$69))/($K88))-$Q88*BR$69)/($R88*SQRT(BR$69)),0,1,TRUE)))*EXP(-0.07*BR$69)*(INDEX('3)tpx females'!CZ$57:CZ$107,MATCH('3) 2016 cases'!$P88,'3)tpx females'!$BB$57:$BB$107,0))+INDEX('3)tpx males'!CZ$57:CZ$107,MATCH($O88,'3)tpx males'!$BB$57:$BB$107,0))-(INDEX('3)tpx males'!CY$110:CY$160,MATCH($O88,'3)tpx males'!$BB$110:$BB$160,0))*INDEX('3)tpx females'!CY$111:CY$161,MATCH('3) 2016 cases'!$P88,'3)tpx females'!$BB$111:$BB$161,0))*(1-(EXP(-INDEX('3)tpx males'!CZ$4:CZ$54,MATCH($O88,'3)tpx males'!$BB$4:$BB$54,0)))*EXP(-INDEX('3)tpx females'!CZ$3:CZ$53,MATCH('3) 2016 cases'!$P88,'3)tpx females'!$BB$3:$BB$53,0))))))),0)</f>
        <v>0</v>
      </c>
      <c r="BS88" s="32">
        <f ca="1">IFERROR(($K88*EXP(BS$69*($Q88+0.5*($R88)^2))*_xlfn.NORM.DIST((LN(($M88*EXP($L88/100*BS$69))/($K88))-$Q88*BS$69)/($R88*SQRT(BS$69))-$R88*SQRT(BS$69),0,1,TRUE)+$M88*EXP($L88/100*BS$69)*(1-_xlfn.NORM.DIST((LN(($M88*EXP($L88/100*BS$69))/($K88))-$Q88*BS$69)/($R88*SQRT(BS$69)),0,1,TRUE)))*EXP(-0.07*BS$69)*(INDEX('3)tpx females'!DA$57:DA$107,MATCH('3) 2016 cases'!$P88,'3)tpx females'!$BB$57:$BB$107,0))+INDEX('3)tpx males'!DA$57:DA$107,MATCH($O88,'3)tpx males'!$BB$57:$BB$107,0))-(INDEX('3)tpx males'!CZ$110:CZ$160,MATCH($O88,'3)tpx males'!$BB$110:$BB$160,0))*INDEX('3)tpx females'!CZ$111:CZ$161,MATCH('3) 2016 cases'!$P88,'3)tpx females'!$BB$111:$BB$161,0))*(1-(EXP(-INDEX('3)tpx males'!DA$4:DA$54,MATCH($O88,'3)tpx males'!$BB$4:$BB$54,0)))*EXP(-INDEX('3)tpx females'!DA$3:DA$53,MATCH('3) 2016 cases'!$P88,'3)tpx females'!$BB$3:$BB$53,0))))))),0)</f>
        <v>0</v>
      </c>
      <c r="BU88" s="32">
        <f t="shared" si="121"/>
        <v>169242.87402823303</v>
      </c>
      <c r="BV88" s="32">
        <f t="shared" si="122"/>
        <v>158591.99066033773</v>
      </c>
      <c r="BW88" s="32">
        <f t="shared" si="123"/>
        <v>159386.93632165663</v>
      </c>
      <c r="BX88" s="32">
        <f t="shared" si="124"/>
        <v>160185.86666468496</v>
      </c>
      <c r="BY88" s="32">
        <f t="shared" si="125"/>
        <v>160988.80166272295</v>
      </c>
      <c r="BZ88" s="32">
        <f t="shared" si="126"/>
        <v>161795.7613891864</v>
      </c>
      <c r="CA88" s="32">
        <f t="shared" si="127"/>
        <v>162606.76601805471</v>
      </c>
      <c r="CB88" s="32">
        <f t="shared" si="128"/>
        <v>163421.83582341101</v>
      </c>
      <c r="CC88" s="32">
        <f t="shared" si="129"/>
        <v>164240.99117239343</v>
      </c>
      <c r="CD88" s="32">
        <f t="shared" si="130"/>
        <v>165064.25249329989</v>
      </c>
      <c r="CE88" s="32">
        <f t="shared" si="131"/>
        <v>165891.64018725831</v>
      </c>
      <c r="CF88" s="32">
        <f t="shared" si="132"/>
        <v>166723.17445474226</v>
      </c>
      <c r="CG88" s="32">
        <f t="shared" si="133"/>
        <v>167558.87503266914</v>
      </c>
      <c r="CH88" s="32">
        <f t="shared" si="134"/>
        <v>168398.76086972046</v>
      </c>
      <c r="CI88" s="32">
        <f t="shared" si="135"/>
        <v>169242.84978880305</v>
      </c>
      <c r="CJ88" s="32">
        <f t="shared" si="136"/>
        <v>170091.15818866089</v>
      </c>
      <c r="CK88" s="32">
        <f t="shared" si="137"/>
        <v>170943.70082502507</v>
      </c>
      <c r="CL88" s="32">
        <f t="shared" si="138"/>
        <v>171800.49069336432</v>
      </c>
      <c r="CM88" s="32">
        <f t="shared" si="139"/>
        <v>172661.53901729078</v>
      </c>
      <c r="CN88" s="32">
        <f t="shared" si="140"/>
        <v>173526.85533294009</v>
      </c>
      <c r="CO88" s="32">
        <f t="shared" si="141"/>
        <v>174396.44765134726</v>
      </c>
      <c r="CP88" s="32">
        <f t="shared" si="142"/>
        <v>175270.32267739275</v>
      </c>
      <c r="CQ88" s="32">
        <f t="shared" si="143"/>
        <v>176148.48606403216</v>
      </c>
      <c r="CR88" s="32">
        <f t="shared" si="144"/>
        <v>177030.94268286313</v>
      </c>
      <c r="CS88" s="32">
        <f t="shared" si="145"/>
        <v>177917.69689551479</v>
      </c>
      <c r="CT88" s="32">
        <f t="shared" si="146"/>
        <v>178808.75281406479</v>
      </c>
      <c r="CU88" s="32">
        <f t="shared" si="147"/>
        <v>179704.11454219851</v>
      </c>
      <c r="CV88" s="32">
        <f t="shared" si="148"/>
        <v>180603.78639186529</v>
      </c>
      <c r="CW88" s="32">
        <f t="shared" si="149"/>
        <v>181507.77307265959</v>
      </c>
      <c r="CX88" s="32">
        <f t="shared" si="150"/>
        <v>182416.07985305376</v>
      </c>
      <c r="CY88" s="32">
        <f t="shared" si="151"/>
        <v>183328.71269400191</v>
      </c>
      <c r="CZ88" s="32">
        <f t="shared" si="152"/>
        <v>184245.67835638169</v>
      </c>
      <c r="DA88" s="32">
        <f t="shared" si="153"/>
        <v>185166.98448435319</v>
      </c>
      <c r="DB88" s="32">
        <f t="shared" si="154"/>
        <v>186092.63966704143</v>
      </c>
      <c r="DC88" s="32">
        <f t="shared" si="155"/>
        <v>187022.65348109012</v>
      </c>
      <c r="DD88" s="32">
        <f t="shared" si="156"/>
        <v>187957.03651662392</v>
      </c>
      <c r="DE88" s="32">
        <f t="shared" si="157"/>
        <v>188895.80038905525</v>
      </c>
      <c r="DF88" s="32">
        <f t="shared" si="158"/>
        <v>189838.95773900341</v>
      </c>
      <c r="DG88" s="32">
        <f t="shared" si="159"/>
        <v>190786.52222239863</v>
      </c>
      <c r="DH88" s="32">
        <f t="shared" si="160"/>
        <v>191738.50849262529</v>
      </c>
      <c r="DI88" s="32">
        <f t="shared" si="161"/>
        <v>192694.93217634264</v>
      </c>
      <c r="DJ88" s="32">
        <f t="shared" si="162"/>
        <v>193655.80984441098</v>
      </c>
      <c r="DK88" s="32">
        <f t="shared" si="163"/>
        <v>194621.15897915291</v>
      </c>
      <c r="DL88" s="32">
        <f t="shared" si="164"/>
        <v>195590.99793899848</v>
      </c>
      <c r="DM88" s="32">
        <f t="shared" si="165"/>
        <v>196565.34592139823</v>
      </c>
      <c r="DN88" s="32">
        <f t="shared" si="166"/>
        <v>197544.22292474043</v>
      </c>
      <c r="DO88" s="32">
        <f t="shared" si="167"/>
        <v>198527.64970988303</v>
      </c>
      <c r="DP88" s="32">
        <f t="shared" si="168"/>
        <v>199515.64776179561</v>
      </c>
      <c r="DQ88" s="32">
        <f t="shared" si="169"/>
        <v>200508.23925170934</v>
      </c>
      <c r="DR88" s="32">
        <f t="shared" si="170"/>
        <v>201505.44700009382</v>
      </c>
      <c r="DT88" s="48">
        <f t="shared" si="171"/>
        <v>87</v>
      </c>
      <c r="DU88" s="48">
        <f t="shared" si="172"/>
        <v>75</v>
      </c>
      <c r="DV88" s="32">
        <f ca="1">INDEX('3)tpx males'!BD$57:BD$107,MATCH(DT88,'3)tpx males'!$BB$57:$BB$107,0))*INDEX('3)tpx females'!BD$57:BD$107,MATCH(DU88,'3)tpx females'!$BB$57:$BB$107,0))</f>
        <v>1.7540256827179772E-3</v>
      </c>
      <c r="DW88" s="32">
        <f t="shared" ca="1" si="173"/>
        <v>-296.85634766252406</v>
      </c>
      <c r="DX88" s="32">
        <f t="shared" ca="1" si="177"/>
        <v>0.99824597431728201</v>
      </c>
      <c r="DZ88" s="32">
        <f t="shared" ca="1" si="174"/>
        <v>-181969.40660933207</v>
      </c>
      <c r="EA88" s="32">
        <f t="shared" ca="1" si="175"/>
        <v>12726.532581099047</v>
      </c>
      <c r="EB88" s="32">
        <f t="shared" ca="1" si="178"/>
        <v>22.322664999194835</v>
      </c>
      <c r="EC88" s="32">
        <f ca="1">EA88*'3) Value'!AN100</f>
        <v>0</v>
      </c>
      <c r="EE88" s="32">
        <f ca="1">IF(AND('3) Value'!AB100="Alive",'3) Value'!AE100="Alive"),'3) Value'!AM100+'3) 2016 cases'!DZ88,0)</f>
        <v>156.62958824782982</v>
      </c>
      <c r="EF88" s="32">
        <f>IF(OR(AND('3) Value'!AB100="Deceased",'3) Value'!AE100="Alive"),(AND('3) Value'!AB100="Alive",'3) Value'!AE100="Deceased"))),1,0)</f>
        <v>0</v>
      </c>
      <c r="EG88" s="32">
        <f>IF(EF88=1,'3) Value'!AM100+'3) 2016 cases'!DZ88,0)</f>
        <v>0</v>
      </c>
    </row>
    <row r="89" spans="3:137" x14ac:dyDescent="0.25">
      <c r="C89" s="32" t="s">
        <v>11</v>
      </c>
      <c r="D89" s="32" t="s">
        <v>12</v>
      </c>
      <c r="E89" s="49">
        <v>16177</v>
      </c>
      <c r="F89" s="32" t="s">
        <v>13</v>
      </c>
      <c r="G89" s="32" t="s">
        <v>14</v>
      </c>
      <c r="H89" s="49">
        <v>17331</v>
      </c>
      <c r="I89" s="32" t="s">
        <v>13</v>
      </c>
      <c r="J89" s="32" t="s">
        <v>25</v>
      </c>
      <c r="K89" s="52">
        <v>440000</v>
      </c>
      <c r="L89" s="52">
        <v>7.5</v>
      </c>
      <c r="M89" s="52">
        <v>128605</v>
      </c>
      <c r="O89" s="48">
        <f t="shared" si="179"/>
        <v>72</v>
      </c>
      <c r="P89" s="32">
        <f t="shared" si="180"/>
        <v>69</v>
      </c>
      <c r="Q89" s="32">
        <f>INDEX('2b)Working'!$I$61:$P$61,MATCH($J89,'2b)Working'!$I$60:$P$60,0))</f>
        <v>7.2488258642637193E-2</v>
      </c>
      <c r="R89" s="32">
        <f>INDEX('2b)Working'!$I$62:$P$62,MATCH($J89,'2b)Working'!$I$60:$P$60,0))</f>
        <v>5.0085748750605209E-2</v>
      </c>
      <c r="T89" s="9">
        <f t="shared" ca="1" si="176"/>
        <v>143427.79632506761</v>
      </c>
      <c r="U89" s="10"/>
      <c r="V89" s="32">
        <f ca="1">IFERROR(($K89*EXP(V$69*($Q89+0.5*($R89)^2))*_xlfn.NORM.DIST((LN(($M89*EXP($L89/100*V$69))/($K89))-$Q89*V$69)/($R89*SQRT(V$69))-$R89*SQRT(V$69),0,1,TRUE)+$M89*EXP($L89/100*V$69)*(1-_xlfn.NORM.DIST((LN(($M89*EXP($L89/100*V$69))/($K89))-$Q89*V$69)/($R89*SQRT(V$69)),0,1,TRUE)))*EXP(-0.07*V$69)*(INDEX('3)tpx females'!BD$57:BD$107,MATCH('3) 2016 cases'!$P89,'3)tpx females'!$BB$57:$BB$107,0))+INDEX('3)tpx males'!BD$57:BD$107,MATCH($O89,'3)tpx males'!$BB$57:$BB$107,0))-(INDEX('3)tpx males'!BC$110:BC$160,MATCH($O89,'3)tpx males'!$BB$110:$BB$160,0))*INDEX('3)tpx females'!BC$111:BC$161,MATCH('3) 2016 cases'!$P89,'3)tpx females'!$BB$111:$BB$161,0))*(1-(EXP(-INDEX('3)tpx males'!BD$4:BD$54,MATCH($O89,'3)tpx males'!$BB$4:$BB$54,0)))*EXP(-INDEX('3)tpx females'!BD$3:BD$53,MATCH('3) 2016 cases'!$P89,'3)tpx females'!$BB$3:$BB$53,0))))))),0)</f>
        <v>22.345452601762865</v>
      </c>
      <c r="W89" s="32">
        <f ca="1">IFERROR(($K89*EXP(W$69*($Q89+0.5*($R89)^2))*_xlfn.NORM.DIST((LN(($M89*EXP($L89/100*W$69))/($K89))-$Q89*W$69)/($R89*SQRT(W$69))-$R89*SQRT(W$69),0,1,TRUE)+$M89*EXP($L89/100*W$69)*(1-_xlfn.NORM.DIST((LN(($M89*EXP($L89/100*W$69))/($K89))-$Q89*W$69)/($R89*SQRT(W$69)),0,1,TRUE)))*EXP(-0.07*W$69)*(INDEX('3)tpx females'!BE$57:BE$107,MATCH('3) 2016 cases'!$P89,'3)tpx females'!$BB$57:$BB$107,0))+INDEX('3)tpx males'!BE$57:BE$107,MATCH($O89,'3)tpx males'!$BB$57:$BB$107,0))-(INDEX('3)tpx males'!BD$110:BD$160,MATCH($O89,'3)tpx males'!$BB$110:$BB$160,0))*INDEX('3)tpx females'!BD$111:BD$161,MATCH('3) 2016 cases'!$P89,'3)tpx females'!$BB$111:$BB$161,0))*(1-(EXP(-INDEX('3)tpx males'!BE$4:BE$54,MATCH($O89,'3)tpx males'!$BB$4:$BB$54,0)))*EXP(-INDEX('3)tpx females'!BE$3:BE$53,MATCH('3) 2016 cases'!$P89,'3)tpx females'!$BB$3:$BB$53,0))))))),0)</f>
        <v>72.02309646932261</v>
      </c>
      <c r="X89" s="32">
        <f ca="1">IFERROR(($K89*EXP(X$69*($Q89+0.5*($R89)^2))*_xlfn.NORM.DIST((LN(($M89*EXP($L89/100*X$69))/($K89))-$Q89*X$69)/($R89*SQRT(X$69))-$R89*SQRT(X$69),0,1,TRUE)+$M89*EXP($L89/100*X$69)*(1-_xlfn.NORM.DIST((LN(($M89*EXP($L89/100*X$69))/($K89))-$Q89*X$69)/($R89*SQRT(X$69)),0,1,TRUE)))*EXP(-0.07*X$69)*(INDEX('3)tpx females'!BF$57:BF$107,MATCH('3) 2016 cases'!$P89,'3)tpx females'!$BB$57:$BB$107,0))+INDEX('3)tpx males'!BF$57:BF$107,MATCH($O89,'3)tpx males'!$BB$57:$BB$107,0))-(INDEX('3)tpx males'!BE$110:BE$160,MATCH($O89,'3)tpx males'!$BB$110:$BB$160,0))*INDEX('3)tpx females'!BE$111:BE$161,MATCH('3) 2016 cases'!$P89,'3)tpx females'!$BB$111:$BB$161,0))*(1-(EXP(-INDEX('3)tpx males'!BF$4:BF$54,MATCH($O89,'3)tpx males'!$BB$4:$BB$54,0)))*EXP(-INDEX('3)tpx females'!BF$3:BF$53,MATCH('3) 2016 cases'!$P89,'3)tpx females'!$BB$3:$BB$53,0))))))),0)</f>
        <v>144.20167857366874</v>
      </c>
      <c r="Y89" s="32">
        <f ca="1">IFERROR(($K89*EXP(Y$69*($Q89+0.5*($R89)^2))*_xlfn.NORM.DIST((LN(($M89*EXP($L89/100*Y$69))/($K89))-$Q89*Y$69)/($R89*SQRT(Y$69))-$R89*SQRT(Y$69),0,1,TRUE)+$M89*EXP($L89/100*Y$69)*(1-_xlfn.NORM.DIST((LN(($M89*EXP($L89/100*Y$69))/($K89))-$Q89*Y$69)/($R89*SQRT(Y$69)),0,1,TRUE)))*EXP(-0.07*Y$69)*(INDEX('3)tpx females'!BG$57:BG$107,MATCH('3) 2016 cases'!$P89,'3)tpx females'!$BB$57:$BB$107,0))+INDEX('3)tpx males'!BG$57:BG$107,MATCH($O89,'3)tpx males'!$BB$57:$BB$107,0))-(INDEX('3)tpx males'!BF$110:BF$160,MATCH($O89,'3)tpx males'!$BB$110:$BB$160,0))*INDEX('3)tpx females'!BF$111:BF$161,MATCH('3) 2016 cases'!$P89,'3)tpx females'!$BB$111:$BB$161,0))*(1-(EXP(-INDEX('3)tpx males'!BG$4:BG$54,MATCH($O89,'3)tpx males'!$BB$4:$BB$54,0)))*EXP(-INDEX('3)tpx females'!BG$3:BG$53,MATCH('3) 2016 cases'!$P89,'3)tpx females'!$BB$3:$BB$53,0))))))),0)</f>
        <v>224.40788999384822</v>
      </c>
      <c r="Z89" s="32">
        <f ca="1">IFERROR(($K89*EXP(Z$69*($Q89+0.5*($R89)^2))*_xlfn.NORM.DIST((LN(($M89*EXP($L89/100*Z$69))/($K89))-$Q89*Z$69)/($R89*SQRT(Z$69))-$R89*SQRT(Z$69),0,1,TRUE)+$M89*EXP($L89/100*Z$69)*(1-_xlfn.NORM.DIST((LN(($M89*EXP($L89/100*Z$69))/($K89))-$Q89*Z$69)/($R89*SQRT(Z$69)),0,1,TRUE)))*EXP(-0.07*Z$69)*(INDEX('3)tpx females'!BH$57:BH$107,MATCH('3) 2016 cases'!$P89,'3)tpx females'!$BB$57:$BB$107,0))+INDEX('3)tpx males'!BH$57:BH$107,MATCH($O89,'3)tpx males'!$BB$57:$BB$107,0))-(INDEX('3)tpx males'!BG$110:BG$160,MATCH($O89,'3)tpx males'!$BB$110:$BB$160,0))*INDEX('3)tpx females'!BG$111:BG$161,MATCH('3) 2016 cases'!$P89,'3)tpx females'!$BB$111:$BB$161,0))*(1-(EXP(-INDEX('3)tpx males'!BH$4:BH$54,MATCH($O89,'3)tpx males'!$BB$4:$BB$54,0)))*EXP(-INDEX('3)tpx females'!BH$3:BH$53,MATCH('3) 2016 cases'!$P89,'3)tpx females'!$BB$3:$BB$53,0))))))),0)</f>
        <v>324.94172578915141</v>
      </c>
      <c r="AA89" s="32">
        <f ca="1">IFERROR(($K89*EXP(AA$69*($Q89+0.5*($R89)^2))*_xlfn.NORM.DIST((LN(($M89*EXP($L89/100*AA$69))/($K89))-$Q89*AA$69)/($R89*SQRT(AA$69))-$R89*SQRT(AA$69),0,1,TRUE)+$M89*EXP($L89/100*AA$69)*(1-_xlfn.NORM.DIST((LN(($M89*EXP($L89/100*AA$69))/($K89))-$Q89*AA$69)/($R89*SQRT(AA$69)),0,1,TRUE)))*EXP(-0.07*AA$69)*(INDEX('3)tpx females'!BI$57:BI$107,MATCH('3) 2016 cases'!$P89,'3)tpx females'!$BB$57:$BB$107,0))+INDEX('3)tpx males'!BI$57:BI$107,MATCH($O89,'3)tpx males'!$BB$57:$BB$107,0))-(INDEX('3)tpx males'!BH$110:BH$160,MATCH($O89,'3)tpx males'!$BB$110:$BB$160,0))*INDEX('3)tpx females'!BH$111:BH$161,MATCH('3) 2016 cases'!$P89,'3)tpx females'!$BB$111:$BB$161,0))*(1-(EXP(-INDEX('3)tpx males'!BI$4:BI$54,MATCH($O89,'3)tpx males'!$BB$4:$BB$54,0)))*EXP(-INDEX('3)tpx females'!BI$3:BI$53,MATCH('3) 2016 cases'!$P89,'3)tpx females'!$BB$3:$BB$53,0))))))),0)</f>
        <v>477.47917167090503</v>
      </c>
      <c r="AB89" s="32">
        <f ca="1">IFERROR(($K89*EXP(AB$69*($Q89+0.5*($R89)^2))*_xlfn.NORM.DIST((LN(($M89*EXP($L89/100*AB$69))/($K89))-$Q89*AB$69)/($R89*SQRT(AB$69))-$R89*SQRT(AB$69),0,1,TRUE)+$M89*EXP($L89/100*AB$69)*(1-_xlfn.NORM.DIST((LN(($M89*EXP($L89/100*AB$69))/($K89))-$Q89*AB$69)/($R89*SQRT(AB$69)),0,1,TRUE)))*EXP(-0.07*AB$69)*(INDEX('3)tpx females'!BJ$57:BJ$107,MATCH('3) 2016 cases'!$P89,'3)tpx females'!$BB$57:$BB$107,0))+INDEX('3)tpx males'!BJ$57:BJ$107,MATCH($O89,'3)tpx males'!$BB$57:$BB$107,0))-(INDEX('3)tpx males'!BI$110:BI$160,MATCH($O89,'3)tpx males'!$BB$110:$BB$160,0))*INDEX('3)tpx females'!BI$111:BI$161,MATCH('3) 2016 cases'!$P89,'3)tpx females'!$BB$111:$BB$161,0))*(1-(EXP(-INDEX('3)tpx males'!BJ$4:BJ$54,MATCH($O89,'3)tpx males'!$BB$4:$BB$54,0)))*EXP(-INDEX('3)tpx females'!BJ$3:BJ$53,MATCH('3) 2016 cases'!$P89,'3)tpx females'!$BB$3:$BB$53,0))))))),0)</f>
        <v>583.08789396028112</v>
      </c>
      <c r="AC89" s="32">
        <f ca="1">IFERROR(($K89*EXP(AC$69*($Q89+0.5*($R89)^2))*_xlfn.NORM.DIST((LN(($M89*EXP($L89/100*AC$69))/($K89))-$Q89*AC$69)/($R89*SQRT(AC$69))-$R89*SQRT(AC$69),0,1,TRUE)+$M89*EXP($L89/100*AC$69)*(1-_xlfn.NORM.DIST((LN(($M89*EXP($L89/100*AC$69))/($K89))-$Q89*AC$69)/($R89*SQRT(AC$69)),0,1,TRUE)))*EXP(-0.07*AC$69)*(INDEX('3)tpx females'!BK$57:BK$107,MATCH('3) 2016 cases'!$P89,'3)tpx females'!$BB$57:$BB$107,0))+INDEX('3)tpx males'!BK$57:BK$107,MATCH($O89,'3)tpx males'!$BB$57:$BB$107,0))-(INDEX('3)tpx males'!BJ$110:BJ$160,MATCH($O89,'3)tpx males'!$BB$110:$BB$160,0))*INDEX('3)tpx females'!BJ$111:BJ$161,MATCH('3) 2016 cases'!$P89,'3)tpx females'!$BB$111:$BB$161,0))*(1-(EXP(-INDEX('3)tpx males'!BK$4:BK$54,MATCH($O89,'3)tpx males'!$BB$4:$BB$54,0)))*EXP(-INDEX('3)tpx females'!BK$3:BK$53,MATCH('3) 2016 cases'!$P89,'3)tpx females'!$BB$3:$BB$53,0))))))),0)</f>
        <v>781.82562897103116</v>
      </c>
      <c r="AD89" s="32">
        <f ca="1">IFERROR(($K89*EXP(AD$69*($Q89+0.5*($R89)^2))*_xlfn.NORM.DIST((LN(($M89*EXP($L89/100*AD$69))/($K89))-$Q89*AD$69)/($R89*SQRT(AD$69))-$R89*SQRT(AD$69),0,1,TRUE)+$M89*EXP($L89/100*AD$69)*(1-_xlfn.NORM.DIST((LN(($M89*EXP($L89/100*AD$69))/($K89))-$Q89*AD$69)/($R89*SQRT(AD$69)),0,1,TRUE)))*EXP(-0.07*AD$69)*(INDEX('3)tpx females'!BL$57:BL$107,MATCH('3) 2016 cases'!$P89,'3)tpx females'!$BB$57:$BB$107,0))+INDEX('3)tpx males'!BL$57:BL$107,MATCH($O89,'3)tpx males'!$BB$57:$BB$107,0))-(INDEX('3)tpx males'!BK$110:BK$160,MATCH($O89,'3)tpx males'!$BB$110:$BB$160,0))*INDEX('3)tpx females'!BK$111:BK$161,MATCH('3) 2016 cases'!$P89,'3)tpx females'!$BB$111:$BB$161,0))*(1-(EXP(-INDEX('3)tpx males'!BL$4:BL$54,MATCH($O89,'3)tpx males'!$BB$4:$BB$54,0)))*EXP(-INDEX('3)tpx females'!BL$3:BL$53,MATCH('3) 2016 cases'!$P89,'3)tpx females'!$BB$3:$BB$53,0))))))),0)</f>
        <v>1016.6898505805681</v>
      </c>
      <c r="AE89" s="32">
        <f ca="1">IFERROR(($K89*EXP(AE$69*($Q89+0.5*($R89)^2))*_xlfn.NORM.DIST((LN(($M89*EXP($L89/100*AE$69))/($K89))-$Q89*AE$69)/($R89*SQRT(AE$69))-$R89*SQRT(AE$69),0,1,TRUE)+$M89*EXP($L89/100*AE$69)*(1-_xlfn.NORM.DIST((LN(($M89*EXP($L89/100*AE$69))/($K89))-$Q89*AE$69)/($R89*SQRT(AE$69)),0,1,TRUE)))*EXP(-0.07*AE$69)*(INDEX('3)tpx females'!BM$57:BM$107,MATCH('3) 2016 cases'!$P89,'3)tpx females'!$BB$57:$BB$107,0))+INDEX('3)tpx males'!BM$57:BM$107,MATCH($O89,'3)tpx males'!$BB$57:$BB$107,0))-(INDEX('3)tpx males'!BL$110:BL$160,MATCH($O89,'3)tpx males'!$BB$110:$BB$160,0))*INDEX('3)tpx females'!BL$111:BL$161,MATCH('3) 2016 cases'!$P89,'3)tpx females'!$BB$111:$BB$161,0))*(1-(EXP(-INDEX('3)tpx males'!BM$4:BM$54,MATCH($O89,'3)tpx males'!$BB$4:$BB$54,0)))*EXP(-INDEX('3)tpx females'!BM$3:BM$53,MATCH('3) 2016 cases'!$P89,'3)tpx females'!$BB$3:$BB$53,0))))))),0)</f>
        <v>1292.7064981642952</v>
      </c>
      <c r="AF89" s="32">
        <f ca="1">IFERROR(($K89*EXP(AF$69*($Q89+0.5*($R89)^2))*_xlfn.NORM.DIST((LN(($M89*EXP($L89/100*AF$69))/($K89))-$Q89*AF$69)/($R89*SQRT(AF$69))-$R89*SQRT(AF$69),0,1,TRUE)+$M89*EXP($L89/100*AF$69)*(1-_xlfn.NORM.DIST((LN(($M89*EXP($L89/100*AF$69))/($K89))-$Q89*AF$69)/($R89*SQRT(AF$69)),0,1,TRUE)))*EXP(-0.07*AF$69)*(INDEX('3)tpx females'!BN$57:BN$107,MATCH('3) 2016 cases'!$P89,'3)tpx females'!$BB$57:$BB$107,0))+INDEX('3)tpx males'!BN$57:BN$107,MATCH($O89,'3)tpx males'!$BB$57:$BB$107,0))-(INDEX('3)tpx males'!BM$110:BM$160,MATCH($O89,'3)tpx males'!$BB$110:$BB$160,0))*INDEX('3)tpx females'!BM$111:BM$161,MATCH('3) 2016 cases'!$P89,'3)tpx females'!$BB$111:$BB$161,0))*(1-(EXP(-INDEX('3)tpx males'!BN$4:BN$54,MATCH($O89,'3)tpx males'!$BB$4:$BB$54,0)))*EXP(-INDEX('3)tpx females'!BN$3:BN$53,MATCH('3) 2016 cases'!$P89,'3)tpx females'!$BB$3:$BB$53,0))))))),0)</f>
        <v>1609.9630653114864</v>
      </c>
      <c r="AG89" s="32">
        <f ca="1">IFERROR(($K89*EXP(AG$69*($Q89+0.5*($R89)^2))*_xlfn.NORM.DIST((LN(($M89*EXP($L89/100*AG$69))/($K89))-$Q89*AG$69)/($R89*SQRT(AG$69))-$R89*SQRT(AG$69),0,1,TRUE)+$M89*EXP($L89/100*AG$69)*(1-_xlfn.NORM.DIST((LN(($M89*EXP($L89/100*AG$69))/($K89))-$Q89*AG$69)/($R89*SQRT(AG$69)),0,1,TRUE)))*EXP(-0.07*AG$69)*(INDEX('3)tpx females'!BO$57:BO$107,MATCH('3) 2016 cases'!$P89,'3)tpx females'!$BB$57:$BB$107,0))+INDEX('3)tpx males'!BO$57:BO$107,MATCH($O89,'3)tpx males'!$BB$57:$BB$107,0))-(INDEX('3)tpx males'!BN$110:BN$160,MATCH($O89,'3)tpx males'!$BB$110:$BB$160,0))*INDEX('3)tpx females'!BN$111:BN$161,MATCH('3) 2016 cases'!$P89,'3)tpx females'!$BB$111:$BB$161,0))*(1-(EXP(-INDEX('3)tpx males'!BO$4:BO$54,MATCH($O89,'3)tpx males'!$BB$4:$BB$54,0)))*EXP(-INDEX('3)tpx females'!BO$3:BO$53,MATCH('3) 2016 cases'!$P89,'3)tpx females'!$BB$3:$BB$53,0))))))),0)</f>
        <v>2101.1381029966083</v>
      </c>
      <c r="AH89" s="32">
        <f ca="1">IFERROR(($K89*EXP(AH$69*($Q89+0.5*($R89)^2))*_xlfn.NORM.DIST((LN(($M89*EXP($L89/100*AH$69))/($K89))-$Q89*AH$69)/($R89*SQRT(AH$69))-$R89*SQRT(AH$69),0,1,TRUE)+$M89*EXP($L89/100*AH$69)*(1-_xlfn.NORM.DIST((LN(($M89*EXP($L89/100*AH$69))/($K89))-$Q89*AH$69)/($R89*SQRT(AH$69)),0,1,TRUE)))*EXP(-0.07*AH$69)*(INDEX('3)tpx females'!BP$57:BP$107,MATCH('3) 2016 cases'!$P89,'3)tpx females'!$BB$57:$BB$107,0))+INDEX('3)tpx males'!BP$57:BP$107,MATCH($O89,'3)tpx males'!$BB$57:$BB$107,0))-(INDEX('3)tpx males'!BO$110:BO$160,MATCH($O89,'3)tpx males'!$BB$110:$BB$160,0))*INDEX('3)tpx females'!BO$111:BO$161,MATCH('3) 2016 cases'!$P89,'3)tpx females'!$BB$111:$BB$161,0))*(1-(EXP(-INDEX('3)tpx males'!BP$4:BP$54,MATCH($O89,'3)tpx males'!$BB$4:$BB$54,0)))*EXP(-INDEX('3)tpx females'!BP$3:BP$53,MATCH('3) 2016 cases'!$P89,'3)tpx females'!$BB$3:$BB$53,0))))))),0)</f>
        <v>2577.7804943663609</v>
      </c>
      <c r="AI89" s="32">
        <f ca="1">IFERROR(($K89*EXP(AI$69*($Q89+0.5*($R89)^2))*_xlfn.NORM.DIST((LN(($M89*EXP($L89/100*AI$69))/($K89))-$Q89*AI$69)/($R89*SQRT(AI$69))-$R89*SQRT(AI$69),0,1,TRUE)+$M89*EXP($L89/100*AI$69)*(1-_xlfn.NORM.DIST((LN(($M89*EXP($L89/100*AI$69))/($K89))-$Q89*AI$69)/($R89*SQRT(AI$69)),0,1,TRUE)))*EXP(-0.07*AI$69)*(INDEX('3)tpx females'!BQ$57:BQ$107,MATCH('3) 2016 cases'!$P89,'3)tpx females'!$BB$57:$BB$107,0))+INDEX('3)tpx males'!BQ$57:BQ$107,MATCH($O89,'3)tpx males'!$BB$57:$BB$107,0))-(INDEX('3)tpx males'!BP$110:BP$160,MATCH($O89,'3)tpx males'!$BB$110:$BB$160,0))*INDEX('3)tpx females'!BP$111:BP$161,MATCH('3) 2016 cases'!$P89,'3)tpx females'!$BB$111:$BB$161,0))*(1-(EXP(-INDEX('3)tpx males'!BQ$4:BQ$54,MATCH($O89,'3)tpx males'!$BB$4:$BB$54,0)))*EXP(-INDEX('3)tpx females'!BQ$3:BQ$53,MATCH('3) 2016 cases'!$P89,'3)tpx females'!$BB$3:$BB$53,0))))))),0)</f>
        <v>3155.2234833119132</v>
      </c>
      <c r="AJ89" s="32">
        <f ca="1">IFERROR(($K89*EXP(AJ$69*($Q89+0.5*($R89)^2))*_xlfn.NORM.DIST((LN(($M89*EXP($L89/100*AJ$69))/($K89))-$Q89*AJ$69)/($R89*SQRT(AJ$69))-$R89*SQRT(AJ$69),0,1,TRUE)+$M89*EXP($L89/100*AJ$69)*(1-_xlfn.NORM.DIST((LN(($M89*EXP($L89/100*AJ$69))/($K89))-$Q89*AJ$69)/($R89*SQRT(AJ$69)),0,1,TRUE)))*EXP(-0.07*AJ$69)*(INDEX('3)tpx females'!BR$57:BR$107,MATCH('3) 2016 cases'!$P89,'3)tpx females'!$BB$57:$BB$107,0))+INDEX('3)tpx males'!BR$57:BR$107,MATCH($O89,'3)tpx males'!$BB$57:$BB$107,0))-(INDEX('3)tpx males'!BQ$110:BQ$160,MATCH($O89,'3)tpx males'!$BB$110:$BB$160,0))*INDEX('3)tpx females'!BQ$111:BQ$161,MATCH('3) 2016 cases'!$P89,'3)tpx females'!$BB$111:$BB$161,0))*(1-(EXP(-INDEX('3)tpx males'!BR$4:BR$54,MATCH($O89,'3)tpx males'!$BB$4:$BB$54,0)))*EXP(-INDEX('3)tpx females'!BR$3:BR$53,MATCH('3) 2016 cases'!$P89,'3)tpx females'!$BB$3:$BB$53,0))))))),0)</f>
        <v>3971.0038619042248</v>
      </c>
      <c r="AK89" s="32">
        <f ca="1">IFERROR(($K89*EXP(AK$69*($Q89+0.5*($R89)^2))*_xlfn.NORM.DIST((LN(($M89*EXP($L89/100*AK$69))/($K89))-$Q89*AK$69)/($R89*SQRT(AK$69))-$R89*SQRT(AK$69),0,1,TRUE)+$M89*EXP($L89/100*AK$69)*(1-_xlfn.NORM.DIST((LN(($M89*EXP($L89/100*AK$69))/($K89))-$Q89*AK$69)/($R89*SQRT(AK$69)),0,1,TRUE)))*EXP(-0.07*AK$69)*(INDEX('3)tpx females'!BS$57:BS$107,MATCH('3) 2016 cases'!$P89,'3)tpx females'!$BB$57:$BB$107,0))+INDEX('3)tpx males'!BS$57:BS$107,MATCH($O89,'3)tpx males'!$BB$57:$BB$107,0))-(INDEX('3)tpx males'!BR$110:BR$160,MATCH($O89,'3)tpx males'!$BB$110:$BB$160,0))*INDEX('3)tpx females'!BR$111:BR$161,MATCH('3) 2016 cases'!$P89,'3)tpx females'!$BB$111:$BB$161,0))*(1-(EXP(-INDEX('3)tpx males'!BS$4:BS$54,MATCH($O89,'3)tpx males'!$BB$4:$BB$54,0)))*EXP(-INDEX('3)tpx females'!BS$3:BS$53,MATCH('3) 2016 cases'!$P89,'3)tpx females'!$BB$3:$BB$53,0))))))),0)</f>
        <v>4417.7398378600737</v>
      </c>
      <c r="AL89" s="32">
        <f ca="1">IFERROR(($K89*EXP(AL$69*($Q89+0.5*($R89)^2))*_xlfn.NORM.DIST((LN(($M89*EXP($L89/100*AL$69))/($K89))-$Q89*AL$69)/($R89*SQRT(AL$69))-$R89*SQRT(AL$69),0,1,TRUE)+$M89*EXP($L89/100*AL$69)*(1-_xlfn.NORM.DIST((LN(($M89*EXP($L89/100*AL$69))/($K89))-$Q89*AL$69)/($R89*SQRT(AL$69)),0,1,TRUE)))*EXP(-0.07*AL$69)*(INDEX('3)tpx females'!BT$57:BT$107,MATCH('3) 2016 cases'!$P89,'3)tpx females'!$BB$57:$BB$107,0))+INDEX('3)tpx males'!BT$57:BT$107,MATCH($O89,'3)tpx males'!$BB$57:$BB$107,0))-(INDEX('3)tpx males'!BS$110:BS$160,MATCH($O89,'3)tpx males'!$BB$110:$BB$160,0))*INDEX('3)tpx females'!BS$111:BS$161,MATCH('3) 2016 cases'!$P89,'3)tpx females'!$BB$111:$BB$161,0))*(1-(EXP(-INDEX('3)tpx males'!BT$4:BT$54,MATCH($O89,'3)tpx males'!$BB$4:$BB$54,0)))*EXP(-INDEX('3)tpx females'!BT$3:BT$53,MATCH('3) 2016 cases'!$P89,'3)tpx females'!$BB$3:$BB$53,0))))))),0)</f>
        <v>5331.3329784189036</v>
      </c>
      <c r="AM89" s="32">
        <f ca="1">IFERROR(($K89*EXP(AM$69*($Q89+0.5*($R89)^2))*_xlfn.NORM.DIST((LN(($M89*EXP($L89/100*AM$69))/($K89))-$Q89*AM$69)/($R89*SQRT(AM$69))-$R89*SQRT(AM$69),0,1,TRUE)+$M89*EXP($L89/100*AM$69)*(1-_xlfn.NORM.DIST((LN(($M89*EXP($L89/100*AM$69))/($K89))-$Q89*AM$69)/($R89*SQRT(AM$69)),0,1,TRUE)))*EXP(-0.07*AM$69)*(INDEX('3)tpx females'!BU$57:BU$107,MATCH('3) 2016 cases'!$P89,'3)tpx females'!$BB$57:$BB$107,0))+INDEX('3)tpx males'!BU$57:BU$107,MATCH($O89,'3)tpx males'!$BB$57:$BB$107,0))-(INDEX('3)tpx males'!BT$110:BT$160,MATCH($O89,'3)tpx males'!$BB$110:$BB$160,0))*INDEX('3)tpx females'!BT$111:BT$161,MATCH('3) 2016 cases'!$P89,'3)tpx females'!$BB$111:$BB$161,0))*(1-(EXP(-INDEX('3)tpx males'!BU$4:BU$54,MATCH($O89,'3)tpx males'!$BB$4:$BB$54,0)))*EXP(-INDEX('3)tpx females'!BU$3:BU$53,MATCH('3) 2016 cases'!$P89,'3)tpx females'!$BB$3:$BB$53,0))))))),0)</f>
        <v>6545.6494403368497</v>
      </c>
      <c r="AN89" s="32">
        <f ca="1">IFERROR(($K89*EXP(AN$69*($Q89+0.5*($R89)^2))*_xlfn.NORM.DIST((LN(($M89*EXP($L89/100*AN$69))/($K89))-$Q89*AN$69)/($R89*SQRT(AN$69))-$R89*SQRT(AN$69),0,1,TRUE)+$M89*EXP($L89/100*AN$69)*(1-_xlfn.NORM.DIST((LN(($M89*EXP($L89/100*AN$69))/($K89))-$Q89*AN$69)/($R89*SQRT(AN$69)),0,1,TRUE)))*EXP(-0.07*AN$69)*(INDEX('3)tpx females'!BV$57:BV$107,MATCH('3) 2016 cases'!$P89,'3)tpx females'!$BB$57:$BB$107,0))+INDEX('3)tpx males'!BV$57:BV$107,MATCH($O89,'3)tpx males'!$BB$57:$BB$107,0))-(INDEX('3)tpx males'!BU$110:BU$160,MATCH($O89,'3)tpx males'!$BB$110:$BB$160,0))*INDEX('3)tpx females'!BU$111:BU$161,MATCH('3) 2016 cases'!$P89,'3)tpx females'!$BB$111:$BB$161,0))*(1-(EXP(-INDEX('3)tpx males'!BV$4:BV$54,MATCH($O89,'3)tpx males'!$BB$4:$BB$54,0)))*EXP(-INDEX('3)tpx females'!BV$3:BV$53,MATCH('3) 2016 cases'!$P89,'3)tpx females'!$BB$3:$BB$53,0))))))),0)</f>
        <v>7246.7538823245468</v>
      </c>
      <c r="AO89" s="32">
        <f ca="1">IFERROR(($K89*EXP(AO$69*($Q89+0.5*($R89)^2))*_xlfn.NORM.DIST((LN(($M89*EXP($L89/100*AO$69))/($K89))-$Q89*AO$69)/($R89*SQRT(AO$69))-$R89*SQRT(AO$69),0,1,TRUE)+$M89*EXP($L89/100*AO$69)*(1-_xlfn.NORM.DIST((LN(($M89*EXP($L89/100*AO$69))/($K89))-$Q89*AO$69)/($R89*SQRT(AO$69)),0,1,TRUE)))*EXP(-0.07*AO$69)*(INDEX('3)tpx females'!BW$57:BW$107,MATCH('3) 2016 cases'!$P89,'3)tpx females'!$BB$57:$BB$107,0))+INDEX('3)tpx males'!BW$57:BW$107,MATCH($O89,'3)tpx males'!$BB$57:$BB$107,0))-(INDEX('3)tpx males'!BV$110:BV$160,MATCH($O89,'3)tpx males'!$BB$110:$BB$160,0))*INDEX('3)tpx females'!BV$111:BV$161,MATCH('3) 2016 cases'!$P89,'3)tpx females'!$BB$111:$BB$161,0))*(1-(EXP(-INDEX('3)tpx males'!BW$4:BW$54,MATCH($O89,'3)tpx males'!$BB$4:$BB$54,0)))*EXP(-INDEX('3)tpx females'!BW$3:BW$53,MATCH('3) 2016 cases'!$P89,'3)tpx females'!$BB$3:$BB$53,0))))))),0)</f>
        <v>8206.7176980358363</v>
      </c>
      <c r="AP89" s="32">
        <f ca="1">IFERROR(($K89*EXP(AP$69*($Q89+0.5*($R89)^2))*_xlfn.NORM.DIST((LN(($M89*EXP($L89/100*AP$69))/($K89))-$Q89*AP$69)/($R89*SQRT(AP$69))-$R89*SQRT(AP$69),0,1,TRUE)+$M89*EXP($L89/100*AP$69)*(1-_xlfn.NORM.DIST((LN(($M89*EXP($L89/100*AP$69))/($K89))-$Q89*AP$69)/($R89*SQRT(AP$69)),0,1,TRUE)))*EXP(-0.07*AP$69)*(INDEX('3)tpx females'!BX$57:BX$107,MATCH('3) 2016 cases'!$P89,'3)tpx females'!$BB$57:$BB$107,0))+INDEX('3)tpx males'!BX$57:BX$107,MATCH($O89,'3)tpx males'!$BB$57:$BB$107,0))-(INDEX('3)tpx males'!BW$110:BW$160,MATCH($O89,'3)tpx males'!$BB$110:$BB$160,0))*INDEX('3)tpx females'!BW$111:BW$161,MATCH('3) 2016 cases'!$P89,'3)tpx females'!$BB$111:$BB$161,0))*(1-(EXP(-INDEX('3)tpx males'!BX$4:BX$54,MATCH($O89,'3)tpx males'!$BB$4:$BB$54,0)))*EXP(-INDEX('3)tpx females'!BX$3:BX$53,MATCH('3) 2016 cases'!$P89,'3)tpx females'!$BB$3:$BB$53,0))))))),0)</f>
        <v>9090.322987777241</v>
      </c>
      <c r="AQ89" s="32">
        <f ca="1">IFERROR(($K89*EXP(AQ$69*($Q89+0.5*($R89)^2))*_xlfn.NORM.DIST((LN(($M89*EXP($L89/100*AQ$69))/($K89))-$Q89*AQ$69)/($R89*SQRT(AQ$69))-$R89*SQRT(AQ$69),0,1,TRUE)+$M89*EXP($L89/100*AQ$69)*(1-_xlfn.NORM.DIST((LN(($M89*EXP($L89/100*AQ$69))/($K89))-$Q89*AQ$69)/($R89*SQRT(AQ$69)),0,1,TRUE)))*EXP(-0.07*AQ$69)*(INDEX('3)tpx females'!BY$57:BY$107,MATCH('3) 2016 cases'!$P89,'3)tpx females'!$BB$57:$BB$107,0))+INDEX('3)tpx males'!BY$57:BY$107,MATCH($O89,'3)tpx males'!$BB$57:$BB$107,0))-(INDEX('3)tpx males'!BX$110:BX$160,MATCH($O89,'3)tpx males'!$BB$110:$BB$160,0))*INDEX('3)tpx females'!BX$111:BX$161,MATCH('3) 2016 cases'!$P89,'3)tpx females'!$BB$111:$BB$161,0))*(1-(EXP(-INDEX('3)tpx males'!BY$4:BY$54,MATCH($O89,'3)tpx males'!$BB$4:$BB$54,0)))*EXP(-INDEX('3)tpx females'!BY$3:BY$53,MATCH('3) 2016 cases'!$P89,'3)tpx females'!$BB$3:$BB$53,0))))))),0)</f>
        <v>9796.0875695679133</v>
      </c>
      <c r="AR89" s="32">
        <f ca="1">IFERROR(($K89*EXP(AR$69*($Q89+0.5*($R89)^2))*_xlfn.NORM.DIST((LN(($M89*EXP($L89/100*AR$69))/($K89))-$Q89*AR$69)/($R89*SQRT(AR$69))-$R89*SQRT(AR$69),0,1,TRUE)+$M89*EXP($L89/100*AR$69)*(1-_xlfn.NORM.DIST((LN(($M89*EXP($L89/100*AR$69))/($K89))-$Q89*AR$69)/($R89*SQRT(AR$69)),0,1,TRUE)))*EXP(-0.07*AR$69)*(INDEX('3)tpx females'!BZ$57:BZ$107,MATCH('3) 2016 cases'!$P89,'3)tpx females'!$BB$57:$BB$107,0))+INDEX('3)tpx males'!BZ$57:BZ$107,MATCH($O89,'3)tpx males'!$BB$57:$BB$107,0))-(INDEX('3)tpx males'!BY$110:BY$160,MATCH($O89,'3)tpx males'!$BB$110:$BB$160,0))*INDEX('3)tpx females'!BY$111:BY$161,MATCH('3) 2016 cases'!$P89,'3)tpx females'!$BB$111:$BB$161,0))*(1-(EXP(-INDEX('3)tpx males'!BZ$4:BZ$54,MATCH($O89,'3)tpx males'!$BB$4:$BB$54,0)))*EXP(-INDEX('3)tpx females'!BZ$3:BZ$53,MATCH('3) 2016 cases'!$P89,'3)tpx females'!$BB$3:$BB$53,0))))))),0)</f>
        <v>9915.3889233953832</v>
      </c>
      <c r="AS89" s="32">
        <f ca="1">IFERROR(($K89*EXP(AS$69*($Q89+0.5*($R89)^2))*_xlfn.NORM.DIST((LN(($M89*EXP($L89/100*AS$69))/($K89))-$Q89*AS$69)/($R89*SQRT(AS$69))-$R89*SQRT(AS$69),0,1,TRUE)+$M89*EXP($L89/100*AS$69)*(1-_xlfn.NORM.DIST((LN(($M89*EXP($L89/100*AS$69))/($K89))-$Q89*AS$69)/($R89*SQRT(AS$69)),0,1,TRUE)))*EXP(-0.07*AS$69)*(INDEX('3)tpx females'!CA$57:CA$107,MATCH('3) 2016 cases'!$P89,'3)tpx females'!$BB$57:$BB$107,0))+INDEX('3)tpx males'!CA$57:CA$107,MATCH($O89,'3)tpx males'!$BB$57:$BB$107,0))-(INDEX('3)tpx males'!BZ$110:BZ$160,MATCH($O89,'3)tpx males'!$BB$110:$BB$160,0))*INDEX('3)tpx females'!BZ$111:BZ$161,MATCH('3) 2016 cases'!$P89,'3)tpx females'!$BB$111:$BB$161,0))*(1-(EXP(-INDEX('3)tpx males'!CA$4:CA$54,MATCH($O89,'3)tpx males'!$BB$4:$BB$54,0)))*EXP(-INDEX('3)tpx females'!CA$3:CA$53,MATCH('3) 2016 cases'!$P89,'3)tpx females'!$BB$3:$BB$53,0))))))),0)</f>
        <v>9626.01464517571</v>
      </c>
      <c r="AT89" s="32">
        <f ca="1">IFERROR(($K89*EXP(AT$69*($Q89+0.5*($R89)^2))*_xlfn.NORM.DIST((LN(($M89*EXP($L89/100*AT$69))/($K89))-$Q89*AT$69)/($R89*SQRT(AT$69))-$R89*SQRT(AT$69),0,1,TRUE)+$M89*EXP($L89/100*AT$69)*(1-_xlfn.NORM.DIST((LN(($M89*EXP($L89/100*AT$69))/($K89))-$Q89*AT$69)/($R89*SQRT(AT$69)),0,1,TRUE)))*EXP(-0.07*AT$69)*(INDEX('3)tpx females'!CB$57:CB$107,MATCH('3) 2016 cases'!$P89,'3)tpx females'!$BB$57:$BB$107,0))+INDEX('3)tpx males'!CB$57:CB$107,MATCH($O89,'3)tpx males'!$BB$57:$BB$107,0))-(INDEX('3)tpx males'!CA$110:CA$160,MATCH($O89,'3)tpx males'!$BB$110:$BB$160,0))*INDEX('3)tpx females'!CA$111:CA$161,MATCH('3) 2016 cases'!$P89,'3)tpx females'!$BB$111:$BB$161,0))*(1-(EXP(-INDEX('3)tpx males'!CB$4:CB$54,MATCH($O89,'3)tpx males'!$BB$4:$BB$54,0)))*EXP(-INDEX('3)tpx females'!CB$3:CB$53,MATCH('3) 2016 cases'!$P89,'3)tpx females'!$BB$3:$BB$53,0))))))),0)</f>
        <v>9295.055704041295</v>
      </c>
      <c r="AU89" s="32">
        <f ca="1">IFERROR(($K89*EXP(AU$69*($Q89+0.5*($R89)^2))*_xlfn.NORM.DIST((LN(($M89*EXP($L89/100*AU$69))/($K89))-$Q89*AU$69)/($R89*SQRT(AU$69))-$R89*SQRT(AU$69),0,1,TRUE)+$M89*EXP($L89/100*AU$69)*(1-_xlfn.NORM.DIST((LN(($M89*EXP($L89/100*AU$69))/($K89))-$Q89*AU$69)/($R89*SQRT(AU$69)),0,1,TRUE)))*EXP(-0.07*AU$69)*(INDEX('3)tpx females'!CC$57:CC$107,MATCH('3) 2016 cases'!$P89,'3)tpx females'!$BB$57:$BB$107,0))+INDEX('3)tpx males'!CC$57:CC$107,MATCH($O89,'3)tpx males'!$BB$57:$BB$107,0))-(INDEX('3)tpx males'!CB$110:CB$160,MATCH($O89,'3)tpx males'!$BB$110:$BB$160,0))*INDEX('3)tpx females'!CB$111:CB$161,MATCH('3) 2016 cases'!$P89,'3)tpx females'!$BB$111:$BB$161,0))*(1-(EXP(-INDEX('3)tpx males'!CC$4:CC$54,MATCH($O89,'3)tpx males'!$BB$4:$BB$54,0)))*EXP(-INDEX('3)tpx females'!CC$3:CC$53,MATCH('3) 2016 cases'!$P89,'3)tpx females'!$BB$3:$BB$53,0))))))),0)</f>
        <v>8964.030044063471</v>
      </c>
      <c r="AV89" s="32">
        <f ca="1">IFERROR(($K89*EXP(AV$69*($Q89+0.5*($R89)^2))*_xlfn.NORM.DIST((LN(($M89*EXP($L89/100*AV$69))/($K89))-$Q89*AV$69)/($R89*SQRT(AV$69))-$R89*SQRT(AV$69),0,1,TRUE)+$M89*EXP($L89/100*AV$69)*(1-_xlfn.NORM.DIST((LN(($M89*EXP($L89/100*AV$69))/($K89))-$Q89*AV$69)/($R89*SQRT(AV$69)),0,1,TRUE)))*EXP(-0.07*AV$69)*(INDEX('3)tpx females'!CD$57:CD$107,MATCH('3) 2016 cases'!$P89,'3)tpx females'!$BB$57:$BB$107,0))+INDEX('3)tpx males'!CD$57:CD$107,MATCH($O89,'3)tpx males'!$BB$57:$BB$107,0))-(INDEX('3)tpx males'!CC$110:CC$160,MATCH($O89,'3)tpx males'!$BB$110:$BB$160,0))*INDEX('3)tpx females'!CC$111:CC$161,MATCH('3) 2016 cases'!$P89,'3)tpx females'!$BB$111:$BB$161,0))*(1-(EXP(-INDEX('3)tpx males'!CD$4:CD$54,MATCH($O89,'3)tpx males'!$BB$4:$BB$54,0)))*EXP(-INDEX('3)tpx females'!CD$3:CD$53,MATCH('3) 2016 cases'!$P89,'3)tpx females'!$BB$3:$BB$53,0))))))),0)</f>
        <v>7974.4658369629278</v>
      </c>
      <c r="AW89" s="32">
        <f ca="1">IFERROR(($K89*EXP(AW$69*($Q89+0.5*($R89)^2))*_xlfn.NORM.DIST((LN(($M89*EXP($L89/100*AW$69))/($K89))-$Q89*AW$69)/($R89*SQRT(AW$69))-$R89*SQRT(AW$69),0,1,TRUE)+$M89*EXP($L89/100*AW$69)*(1-_xlfn.NORM.DIST((LN(($M89*EXP($L89/100*AW$69))/($K89))-$Q89*AW$69)/($R89*SQRT(AW$69)),0,1,TRUE)))*EXP(-0.07*AW$69)*(INDEX('3)tpx females'!CE$57:CE$107,MATCH('3) 2016 cases'!$P89,'3)tpx females'!$BB$57:$BB$107,0))+INDEX('3)tpx males'!CE$57:CE$107,MATCH($O89,'3)tpx males'!$BB$57:$BB$107,0))-(INDEX('3)tpx males'!CD$110:CD$160,MATCH($O89,'3)tpx males'!$BB$110:$BB$160,0))*INDEX('3)tpx females'!CD$111:CD$161,MATCH('3) 2016 cases'!$P89,'3)tpx females'!$BB$111:$BB$161,0))*(1-(EXP(-INDEX('3)tpx males'!CE$4:CE$54,MATCH($O89,'3)tpx males'!$BB$4:$BB$54,0)))*EXP(-INDEX('3)tpx females'!CE$3:CE$53,MATCH('3) 2016 cases'!$P89,'3)tpx females'!$BB$3:$BB$53,0))))))),0)</f>
        <v>6959.6663125444175</v>
      </c>
      <c r="AX89" s="32">
        <f ca="1">IFERROR(($K89*EXP(AX$69*($Q89+0.5*($R89)^2))*_xlfn.NORM.DIST((LN(($M89*EXP($L89/100*AX$69))/($K89))-$Q89*AX$69)/($R89*SQRT(AX$69))-$R89*SQRT(AX$69),0,1,TRUE)+$M89*EXP($L89/100*AX$69)*(1-_xlfn.NORM.DIST((LN(($M89*EXP($L89/100*AX$69))/($K89))-$Q89*AX$69)/($R89*SQRT(AX$69)),0,1,TRUE)))*EXP(-0.07*AX$69)*(INDEX('3)tpx females'!CF$57:CF$107,MATCH('3) 2016 cases'!$P89,'3)tpx females'!$BB$57:$BB$107,0))+INDEX('3)tpx males'!CF$57:CF$107,MATCH($O89,'3)tpx males'!$BB$57:$BB$107,0))-(INDEX('3)tpx males'!CE$110:CE$160,MATCH($O89,'3)tpx males'!$BB$110:$BB$160,0))*INDEX('3)tpx females'!CE$111:CE$161,MATCH('3) 2016 cases'!$P89,'3)tpx females'!$BB$111:$BB$161,0))*(1-(EXP(-INDEX('3)tpx males'!CF$4:CF$54,MATCH($O89,'3)tpx males'!$BB$4:$BB$54,0)))*EXP(-INDEX('3)tpx females'!CF$3:CF$53,MATCH('3) 2016 cases'!$P89,'3)tpx females'!$BB$3:$BB$53,0))))))),0)</f>
        <v>5820.6671801899929</v>
      </c>
      <c r="AY89" s="32">
        <f ca="1">IFERROR(($K89*EXP(AY$69*($Q89+0.5*($R89)^2))*_xlfn.NORM.DIST((LN(($M89*EXP($L89/100*AY$69))/($K89))-$Q89*AY$69)/($R89*SQRT(AY$69))-$R89*SQRT(AY$69),0,1,TRUE)+$M89*EXP($L89/100*AY$69)*(1-_xlfn.NORM.DIST((LN(($M89*EXP($L89/100*AY$69))/($K89))-$Q89*AY$69)/($R89*SQRT(AY$69)),0,1,TRUE)))*EXP(-0.07*AY$69)*(INDEX('3)tpx females'!CG$57:CG$107,MATCH('3) 2016 cases'!$P89,'3)tpx females'!$BB$57:$BB$107,0))+INDEX('3)tpx males'!CG$57:CG$107,MATCH($O89,'3)tpx males'!$BB$57:$BB$107,0))-(INDEX('3)tpx males'!CF$110:CF$160,MATCH($O89,'3)tpx males'!$BB$110:$BB$160,0))*INDEX('3)tpx females'!CF$111:CF$161,MATCH('3) 2016 cases'!$P89,'3)tpx females'!$BB$111:$BB$161,0))*(1-(EXP(-INDEX('3)tpx males'!CG$4:CG$54,MATCH($O89,'3)tpx males'!$BB$4:$BB$54,0)))*EXP(-INDEX('3)tpx females'!CG$3:CG$53,MATCH('3) 2016 cases'!$P89,'3)tpx females'!$BB$3:$BB$53,0))))))),0)</f>
        <v>4679.8214526479196</v>
      </c>
      <c r="AZ89" s="32">
        <f ca="1">IFERROR(($K89*EXP(AZ$69*($Q89+0.5*($R89)^2))*_xlfn.NORM.DIST((LN(($M89*EXP($L89/100*AZ$69))/($K89))-$Q89*AZ$69)/($R89*SQRT(AZ$69))-$R89*SQRT(AZ$69),0,1,TRUE)+$M89*EXP($L89/100*AZ$69)*(1-_xlfn.NORM.DIST((LN(($M89*EXP($L89/100*AZ$69))/($K89))-$Q89*AZ$69)/($R89*SQRT(AZ$69)),0,1,TRUE)))*EXP(-0.07*AZ$69)*(INDEX('3)tpx females'!CH$57:CH$107,MATCH('3) 2016 cases'!$P89,'3)tpx females'!$BB$57:$BB$107,0))+INDEX('3)tpx males'!CH$57:CH$107,MATCH($O89,'3)tpx males'!$BB$57:$BB$107,0))-(INDEX('3)tpx males'!CG$110:CG$160,MATCH($O89,'3)tpx males'!$BB$110:$BB$160,0))*INDEX('3)tpx females'!CG$111:CG$161,MATCH('3) 2016 cases'!$P89,'3)tpx females'!$BB$111:$BB$161,0))*(1-(EXP(-INDEX('3)tpx males'!CH$4:CH$54,MATCH($O89,'3)tpx males'!$BB$4:$BB$54,0)))*EXP(-INDEX('3)tpx females'!CH$3:CH$53,MATCH('3) 2016 cases'!$P89,'3)tpx females'!$BB$3:$BB$53,0))))))),0)</f>
        <v>3605.6783854875016</v>
      </c>
      <c r="BA89" s="32">
        <f ca="1">IFERROR(($K89*EXP(BA$69*($Q89+0.5*($R89)^2))*_xlfn.NORM.DIST((LN(($M89*EXP($L89/100*BA$69))/($K89))-$Q89*BA$69)/($R89*SQRT(BA$69))-$R89*SQRT(BA$69),0,1,TRUE)+$M89*EXP($L89/100*BA$69)*(1-_xlfn.NORM.DIST((LN(($M89*EXP($L89/100*BA$69))/($K89))-$Q89*BA$69)/($R89*SQRT(BA$69)),0,1,TRUE)))*EXP(-0.07*BA$69)*(INDEX('3)tpx females'!CI$57:CI$107,MATCH('3) 2016 cases'!$P89,'3)tpx females'!$BB$57:$BB$107,0))+INDEX('3)tpx males'!CI$57:CI$107,MATCH($O89,'3)tpx males'!$BB$57:$BB$107,0))-(INDEX('3)tpx males'!CH$110:CH$160,MATCH($O89,'3)tpx males'!$BB$110:$BB$160,0))*INDEX('3)tpx females'!CH$111:CH$161,MATCH('3) 2016 cases'!$P89,'3)tpx females'!$BB$111:$BB$161,0))*(1-(EXP(-INDEX('3)tpx males'!CI$4:CI$54,MATCH($O89,'3)tpx males'!$BB$4:$BB$54,0)))*EXP(-INDEX('3)tpx females'!CI$3:CI$53,MATCH('3) 2016 cases'!$P89,'3)tpx females'!$BB$3:$BB$53,0))))))),0)</f>
        <v>2655.5218512778788</v>
      </c>
      <c r="BB89" s="32">
        <f ca="1">IFERROR(($K89*EXP(BB$69*($Q89+0.5*($R89)^2))*_xlfn.NORM.DIST((LN(($M89*EXP($L89/100*BB$69))/($K89))-$Q89*BB$69)/($R89*SQRT(BB$69))-$R89*SQRT(BB$69),0,1,TRUE)+$M89*EXP($L89/100*BB$69)*(1-_xlfn.NORM.DIST((LN(($M89*EXP($L89/100*BB$69))/($K89))-$Q89*BB$69)/($R89*SQRT(BB$69)),0,1,TRUE)))*EXP(-0.07*BB$69)*(INDEX('3)tpx females'!CJ$57:CJ$107,MATCH('3) 2016 cases'!$P89,'3)tpx females'!$BB$57:$BB$107,0))+INDEX('3)tpx males'!CJ$57:CJ$107,MATCH($O89,'3)tpx males'!$BB$57:$BB$107,0))-(INDEX('3)tpx males'!CI$110:CI$160,MATCH($O89,'3)tpx males'!$BB$110:$BB$160,0))*INDEX('3)tpx females'!CI$111:CI$161,MATCH('3) 2016 cases'!$P89,'3)tpx females'!$BB$111:$BB$161,0))*(1-(EXP(-INDEX('3)tpx males'!CJ$4:CJ$54,MATCH($O89,'3)tpx males'!$BB$4:$BB$54,0)))*EXP(-INDEX('3)tpx females'!CJ$3:CJ$53,MATCH('3) 2016 cases'!$P89,'3)tpx females'!$BB$3:$BB$53,0))))))),0)</f>
        <v>1869.7380153038864</v>
      </c>
      <c r="BC89" s="32">
        <f ca="1">IFERROR(($K89*EXP(BC$69*($Q89+0.5*($R89)^2))*_xlfn.NORM.DIST((LN(($M89*EXP($L89/100*BC$69))/($K89))-$Q89*BC$69)/($R89*SQRT(BC$69))-$R89*SQRT(BC$69),0,1,TRUE)+$M89*EXP($L89/100*BC$69)*(1-_xlfn.NORM.DIST((LN(($M89*EXP($L89/100*BC$69))/($K89))-$Q89*BC$69)/($R89*SQRT(BC$69)),0,1,TRUE)))*EXP(-0.07*BC$69)*(INDEX('3)tpx females'!CK$57:CK$107,MATCH('3) 2016 cases'!$P89,'3)tpx females'!$BB$57:$BB$107,0))+INDEX('3)tpx males'!CK$57:CK$107,MATCH($O89,'3)tpx males'!$BB$57:$BB$107,0))-(INDEX('3)tpx males'!CJ$110:CJ$160,MATCH($O89,'3)tpx males'!$BB$110:$BB$160,0))*INDEX('3)tpx females'!CJ$111:CJ$161,MATCH('3) 2016 cases'!$P89,'3)tpx females'!$BB$111:$BB$161,0))*(1-(EXP(-INDEX('3)tpx males'!CK$4:CK$54,MATCH($O89,'3)tpx males'!$BB$4:$BB$54,0)))*EXP(-INDEX('3)tpx females'!CK$3:CK$53,MATCH('3) 2016 cases'!$P89,'3)tpx females'!$BB$3:$BB$53,0))))))),0)</f>
        <v>1244.01478153316</v>
      </c>
      <c r="BD89" s="32">
        <f ca="1">IFERROR(($K89*EXP(BD$69*($Q89+0.5*($R89)^2))*_xlfn.NORM.DIST((LN(($M89*EXP($L89/100*BD$69))/($K89))-$Q89*BD$69)/($R89*SQRT(BD$69))-$R89*SQRT(BD$69),0,1,TRUE)+$M89*EXP($L89/100*BD$69)*(1-_xlfn.NORM.DIST((LN(($M89*EXP($L89/100*BD$69))/($K89))-$Q89*BD$69)/($R89*SQRT(BD$69)),0,1,TRUE)))*EXP(-0.07*BD$69)*(INDEX('3)tpx females'!CL$57:CL$107,MATCH('3) 2016 cases'!$P89,'3)tpx females'!$BB$57:$BB$107,0))+INDEX('3)tpx males'!CL$57:CL$107,MATCH($O89,'3)tpx males'!$BB$57:$BB$107,0))-(INDEX('3)tpx males'!CK$110:CK$160,MATCH($O89,'3)tpx males'!$BB$110:$BB$160,0))*INDEX('3)tpx females'!CK$111:CK$161,MATCH('3) 2016 cases'!$P89,'3)tpx females'!$BB$111:$BB$161,0))*(1-(EXP(-INDEX('3)tpx males'!CL$4:CL$54,MATCH($O89,'3)tpx males'!$BB$4:$BB$54,0)))*EXP(-INDEX('3)tpx females'!CL$3:CL$53,MATCH('3) 2016 cases'!$P89,'3)tpx females'!$BB$3:$BB$53,0))))))),0)</f>
        <v>794.15770241796815</v>
      </c>
      <c r="BE89" s="32">
        <f ca="1">IFERROR(($K89*EXP(BE$69*($Q89+0.5*($R89)^2))*_xlfn.NORM.DIST((LN(($M89*EXP($L89/100*BE$69))/($K89))-$Q89*BE$69)/($R89*SQRT(BE$69))-$R89*SQRT(BE$69),0,1,TRUE)+$M89*EXP($L89/100*BE$69)*(1-_xlfn.NORM.DIST((LN(($M89*EXP($L89/100*BE$69))/($K89))-$Q89*BE$69)/($R89*SQRT(BE$69)),0,1,TRUE)))*EXP(-0.07*BE$69)*(INDEX('3)tpx females'!CM$57:CM$107,MATCH('3) 2016 cases'!$P89,'3)tpx females'!$BB$57:$BB$107,0))+INDEX('3)tpx males'!CM$57:CM$107,MATCH($O89,'3)tpx males'!$BB$57:$BB$107,0))-(INDEX('3)tpx males'!CL$110:CL$160,MATCH($O89,'3)tpx males'!$BB$110:$BB$160,0))*INDEX('3)tpx females'!CL$111:CL$161,MATCH('3) 2016 cases'!$P89,'3)tpx females'!$BB$111:$BB$161,0))*(1-(EXP(-INDEX('3)tpx males'!CM$4:CM$54,MATCH($O89,'3)tpx males'!$BB$4:$BB$54,0)))*EXP(-INDEX('3)tpx females'!CM$3:CM$53,MATCH('3) 2016 cases'!$P89,'3)tpx females'!$BB$3:$BB$53,0))))))),0)</f>
        <v>479.25547115455834</v>
      </c>
      <c r="BF89" s="32">
        <f ca="1">IFERROR(($K89*EXP(BF$69*($Q89+0.5*($R89)^2))*_xlfn.NORM.DIST((LN(($M89*EXP($L89/100*BF$69))/($K89))-$Q89*BF$69)/($R89*SQRT(BF$69))-$R89*SQRT(BF$69),0,1,TRUE)+$M89*EXP($L89/100*BF$69)*(1-_xlfn.NORM.DIST((LN(($M89*EXP($L89/100*BF$69))/($K89))-$Q89*BF$69)/($R89*SQRT(BF$69)),0,1,TRUE)))*EXP(-0.07*BF$69)*(INDEX('3)tpx females'!CN$57:CN$107,MATCH('3) 2016 cases'!$P89,'3)tpx females'!$BB$57:$BB$107,0))+INDEX('3)tpx males'!CN$57:CN$107,MATCH($O89,'3)tpx males'!$BB$57:$BB$107,0))-(INDEX('3)tpx males'!CM$110:CM$160,MATCH($O89,'3)tpx males'!$BB$110:$BB$160,0))*INDEX('3)tpx females'!CM$111:CM$161,MATCH('3) 2016 cases'!$P89,'3)tpx females'!$BB$111:$BB$161,0))*(1-(EXP(-INDEX('3)tpx males'!CN$4:CN$54,MATCH($O89,'3)tpx males'!$BB$4:$BB$54,0)))*EXP(-INDEX('3)tpx females'!CN$3:CN$53,MATCH('3) 2016 cases'!$P89,'3)tpx females'!$BB$3:$BB$53,0))))))),0)</f>
        <v>274.18695503676736</v>
      </c>
      <c r="BG89" s="32">
        <f ca="1">IFERROR(($K89*EXP(BG$69*($Q89+0.5*($R89)^2))*_xlfn.NORM.DIST((LN(($M89*EXP($L89/100*BG$69))/($K89))-$Q89*BG$69)/($R89*SQRT(BG$69))-$R89*SQRT(BG$69),0,1,TRUE)+$M89*EXP($L89/100*BG$69)*(1-_xlfn.NORM.DIST((LN(($M89*EXP($L89/100*BG$69))/($K89))-$Q89*BG$69)/($R89*SQRT(BG$69)),0,1,TRUE)))*EXP(-0.07*BG$69)*(INDEX('3)tpx females'!CO$57:CO$107,MATCH('3) 2016 cases'!$P89,'3)tpx females'!$BB$57:$BB$107,0))+INDEX('3)tpx males'!CO$57:CO$107,MATCH($O89,'3)tpx males'!$BB$57:$BB$107,0))-(INDEX('3)tpx males'!CN$110:CN$160,MATCH($O89,'3)tpx males'!$BB$110:$BB$160,0))*INDEX('3)tpx females'!CN$111:CN$161,MATCH('3) 2016 cases'!$P89,'3)tpx females'!$BB$111:$BB$161,0))*(1-(EXP(-INDEX('3)tpx males'!CO$4:CO$54,MATCH($O89,'3)tpx males'!$BB$4:$BB$54,0)))*EXP(-INDEX('3)tpx females'!CO$3:CO$53,MATCH('3) 2016 cases'!$P89,'3)tpx females'!$BB$3:$BB$53,0))))))),0)</f>
        <v>144.90326681565091</v>
      </c>
      <c r="BH89" s="32">
        <f ca="1">IFERROR(($K89*EXP(BH$69*($Q89+0.5*($R89)^2))*_xlfn.NORM.DIST((LN(($M89*EXP($L89/100*BH$69))/($K89))-$Q89*BH$69)/($R89*SQRT(BH$69))-$R89*SQRT(BH$69),0,1,TRUE)+$M89*EXP($L89/100*BH$69)*(1-_xlfn.NORM.DIST((LN(($M89*EXP($L89/100*BH$69))/($K89))-$Q89*BH$69)/($R89*SQRT(BH$69)),0,1,TRUE)))*EXP(-0.07*BH$69)*(INDEX('3)tpx females'!CP$57:CP$107,MATCH('3) 2016 cases'!$P89,'3)tpx females'!$BB$57:$BB$107,0))+INDEX('3)tpx males'!CP$57:CP$107,MATCH($O89,'3)tpx males'!$BB$57:$BB$107,0))-(INDEX('3)tpx males'!CO$110:CO$160,MATCH($O89,'3)tpx males'!$BB$110:$BB$160,0))*INDEX('3)tpx females'!CO$111:CO$161,MATCH('3) 2016 cases'!$P89,'3)tpx females'!$BB$111:$BB$161,0))*(1-(EXP(-INDEX('3)tpx males'!CP$4:CP$54,MATCH($O89,'3)tpx males'!$BB$4:$BB$54,0)))*EXP(-INDEX('3)tpx females'!CP$3:CP$53,MATCH('3) 2016 cases'!$P89,'3)tpx females'!$BB$3:$BB$53,0))))))),0)</f>
        <v>75.698871009825325</v>
      </c>
      <c r="BI89" s="32">
        <f ca="1">IFERROR(($K89*EXP(BI$69*($Q89+0.5*($R89)^2))*_xlfn.NORM.DIST((LN(($M89*EXP($L89/100*BI$69))/($K89))-$Q89*BI$69)/($R89*SQRT(BI$69))-$R89*SQRT(BI$69),0,1,TRUE)+$M89*EXP($L89/100*BI$69)*(1-_xlfn.NORM.DIST((LN(($M89*EXP($L89/100*BI$69))/($K89))-$Q89*BI$69)/($R89*SQRT(BI$69)),0,1,TRUE)))*EXP(-0.07*BI$69)*(INDEX('3)tpx females'!CQ$57:CQ$107,MATCH('3) 2016 cases'!$P89,'3)tpx females'!$BB$57:$BB$107,0))+INDEX('3)tpx males'!CQ$57:CQ$107,MATCH($O89,'3)tpx males'!$BB$57:$BB$107,0))-(INDEX('3)tpx males'!CP$110:CP$160,MATCH($O89,'3)tpx males'!$BB$110:$BB$160,0))*INDEX('3)tpx females'!CP$111:CP$161,MATCH('3) 2016 cases'!$P89,'3)tpx females'!$BB$111:$BB$161,0))*(1-(EXP(-INDEX('3)tpx males'!CQ$4:CQ$54,MATCH($O89,'3)tpx males'!$BB$4:$BB$54,0)))*EXP(-INDEX('3)tpx females'!CQ$3:CQ$53,MATCH('3) 2016 cases'!$P89,'3)tpx females'!$BB$3:$BB$53,0))))))),0)</f>
        <v>42.339224623961258</v>
      </c>
      <c r="BJ89" s="32">
        <f ca="1">IFERROR(($K89*EXP(BJ$69*($Q89+0.5*($R89)^2))*_xlfn.NORM.DIST((LN(($M89*EXP($L89/100*BJ$69))/($K89))-$Q89*BJ$69)/($R89*SQRT(BJ$69))-$R89*SQRT(BJ$69),0,1,TRUE)+$M89*EXP($L89/100*BJ$69)*(1-_xlfn.NORM.DIST((LN(($M89*EXP($L89/100*BJ$69))/($K89))-$Q89*BJ$69)/($R89*SQRT(BJ$69)),0,1,TRUE)))*EXP(-0.07*BJ$69)*(INDEX('3)tpx females'!CR$57:CR$107,MATCH('3) 2016 cases'!$P89,'3)tpx females'!$BB$57:$BB$107,0))+INDEX('3)tpx males'!CR$57:CR$107,MATCH($O89,'3)tpx males'!$BB$57:$BB$107,0))-(INDEX('3)tpx males'!CQ$110:CQ$160,MATCH($O89,'3)tpx males'!$BB$110:$BB$160,0))*INDEX('3)tpx females'!CQ$111:CQ$161,MATCH('3) 2016 cases'!$P89,'3)tpx females'!$BB$111:$BB$161,0))*(1-(EXP(-INDEX('3)tpx males'!CR$4:CR$54,MATCH($O89,'3)tpx males'!$BB$4:$BB$54,0)))*EXP(-INDEX('3)tpx females'!CR$3:CR$53,MATCH('3) 2016 cases'!$P89,'3)tpx females'!$BB$3:$BB$53,0))))))),0)</f>
        <v>17.769412398573547</v>
      </c>
      <c r="BK89" s="32">
        <f ca="1">IFERROR(($K89*EXP(BK$69*($Q89+0.5*($R89)^2))*_xlfn.NORM.DIST((LN(($M89*EXP($L89/100*BK$69))/($K89))-$Q89*BK$69)/($R89*SQRT(BK$69))-$R89*SQRT(BK$69),0,1,TRUE)+$M89*EXP($L89/100*BK$69)*(1-_xlfn.NORM.DIST((LN(($M89*EXP($L89/100*BK$69))/($K89))-$Q89*BK$69)/($R89*SQRT(BK$69)),0,1,TRUE)))*EXP(-0.07*BK$69)*(INDEX('3)tpx females'!CS$57:CS$107,MATCH('3) 2016 cases'!$P89,'3)tpx females'!$BB$57:$BB$107,0))+INDEX('3)tpx males'!CS$57:CS$107,MATCH($O89,'3)tpx males'!$BB$57:$BB$107,0))-(INDEX('3)tpx males'!CR$110:CR$160,MATCH($O89,'3)tpx males'!$BB$110:$BB$160,0))*INDEX('3)tpx females'!CR$111:CR$161,MATCH('3) 2016 cases'!$P89,'3)tpx females'!$BB$111:$BB$161,0))*(1-(EXP(-INDEX('3)tpx males'!CS$4:CS$54,MATCH($O89,'3)tpx males'!$BB$4:$BB$54,0)))*EXP(-INDEX('3)tpx females'!CS$3:CS$53,MATCH('3) 2016 cases'!$P89,'3)tpx females'!$BB$3:$BB$53,0))))))),0)</f>
        <v>0</v>
      </c>
      <c r="BL89" s="32">
        <f ca="1">IFERROR(($K89*EXP(BL$69*($Q89+0.5*($R89)^2))*_xlfn.NORM.DIST((LN(($M89*EXP($L89/100*BL$69))/($K89))-$Q89*BL$69)/($R89*SQRT(BL$69))-$R89*SQRT(BL$69),0,1,TRUE)+$M89*EXP($L89/100*BL$69)*(1-_xlfn.NORM.DIST((LN(($M89*EXP($L89/100*BL$69))/($K89))-$Q89*BL$69)/($R89*SQRT(BL$69)),0,1,TRUE)))*EXP(-0.07*BL$69)*(INDEX('3)tpx females'!CT$57:CT$107,MATCH('3) 2016 cases'!$P89,'3)tpx females'!$BB$57:$BB$107,0))+INDEX('3)tpx males'!CT$57:CT$107,MATCH($O89,'3)tpx males'!$BB$57:$BB$107,0))-(INDEX('3)tpx males'!CS$110:CS$160,MATCH($O89,'3)tpx males'!$BB$110:$BB$160,0))*INDEX('3)tpx females'!CS$111:CS$161,MATCH('3) 2016 cases'!$P89,'3)tpx females'!$BB$111:$BB$161,0))*(1-(EXP(-INDEX('3)tpx males'!CT$4:CT$54,MATCH($O89,'3)tpx males'!$BB$4:$BB$54,0)))*EXP(-INDEX('3)tpx females'!CT$3:CT$53,MATCH('3) 2016 cases'!$P89,'3)tpx females'!$BB$3:$BB$53,0))))))),0)</f>
        <v>0</v>
      </c>
      <c r="BM89" s="32">
        <f ca="1">IFERROR(($K89*EXP(BM$69*($Q89+0.5*($R89)^2))*_xlfn.NORM.DIST((LN(($M89*EXP($L89/100*BM$69))/($K89))-$Q89*BM$69)/($R89*SQRT(BM$69))-$R89*SQRT(BM$69),0,1,TRUE)+$M89*EXP($L89/100*BM$69)*(1-_xlfn.NORM.DIST((LN(($M89*EXP($L89/100*BM$69))/($K89))-$Q89*BM$69)/($R89*SQRT(BM$69)),0,1,TRUE)))*EXP(-0.07*BM$69)*(INDEX('3)tpx females'!CU$57:CU$107,MATCH('3) 2016 cases'!$P89,'3)tpx females'!$BB$57:$BB$107,0))+INDEX('3)tpx males'!CU$57:CU$107,MATCH($O89,'3)tpx males'!$BB$57:$BB$107,0))-(INDEX('3)tpx males'!CT$110:CT$160,MATCH($O89,'3)tpx males'!$BB$110:$BB$160,0))*INDEX('3)tpx females'!CT$111:CT$161,MATCH('3) 2016 cases'!$P89,'3)tpx females'!$BB$111:$BB$161,0))*(1-(EXP(-INDEX('3)tpx males'!CU$4:CU$54,MATCH($O89,'3)tpx males'!$BB$4:$BB$54,0)))*EXP(-INDEX('3)tpx females'!CU$3:CU$53,MATCH('3) 2016 cases'!$P89,'3)tpx females'!$BB$3:$BB$53,0))))))),0)</f>
        <v>0</v>
      </c>
      <c r="BN89" s="32">
        <f ca="1">IFERROR(($K89*EXP(BN$69*($Q89+0.5*($R89)^2))*_xlfn.NORM.DIST((LN(($M89*EXP($L89/100*BN$69))/($K89))-$Q89*BN$69)/($R89*SQRT(BN$69))-$R89*SQRT(BN$69),0,1,TRUE)+$M89*EXP($L89/100*BN$69)*(1-_xlfn.NORM.DIST((LN(($M89*EXP($L89/100*BN$69))/($K89))-$Q89*BN$69)/($R89*SQRT(BN$69)),0,1,TRUE)))*EXP(-0.07*BN$69)*(INDEX('3)tpx females'!CV$57:CV$107,MATCH('3) 2016 cases'!$P89,'3)tpx females'!$BB$57:$BB$107,0))+INDEX('3)tpx males'!CV$57:CV$107,MATCH($O89,'3)tpx males'!$BB$57:$BB$107,0))-(INDEX('3)tpx males'!CU$110:CU$160,MATCH($O89,'3)tpx males'!$BB$110:$BB$160,0))*INDEX('3)tpx females'!CU$111:CU$161,MATCH('3) 2016 cases'!$P89,'3)tpx females'!$BB$111:$BB$161,0))*(1-(EXP(-INDEX('3)tpx males'!CV$4:CV$54,MATCH($O89,'3)tpx males'!$BB$4:$BB$54,0)))*EXP(-INDEX('3)tpx females'!CV$3:CV$53,MATCH('3) 2016 cases'!$P89,'3)tpx females'!$BB$3:$BB$53,0))))))),0)</f>
        <v>0</v>
      </c>
      <c r="BO89" s="32">
        <f ca="1">IFERROR(($K89*EXP(BO$69*($Q89+0.5*($R89)^2))*_xlfn.NORM.DIST((LN(($M89*EXP($L89/100*BO$69))/($K89))-$Q89*BO$69)/($R89*SQRT(BO$69))-$R89*SQRT(BO$69),0,1,TRUE)+$M89*EXP($L89/100*BO$69)*(1-_xlfn.NORM.DIST((LN(($M89*EXP($L89/100*BO$69))/($K89))-$Q89*BO$69)/($R89*SQRT(BO$69)),0,1,TRUE)))*EXP(-0.07*BO$69)*(INDEX('3)tpx females'!CW$57:CW$107,MATCH('3) 2016 cases'!$P89,'3)tpx females'!$BB$57:$BB$107,0))+INDEX('3)tpx males'!CW$57:CW$107,MATCH($O89,'3)tpx males'!$BB$57:$BB$107,0))-(INDEX('3)tpx males'!CV$110:CV$160,MATCH($O89,'3)tpx males'!$BB$110:$BB$160,0))*INDEX('3)tpx females'!CV$111:CV$161,MATCH('3) 2016 cases'!$P89,'3)tpx females'!$BB$111:$BB$161,0))*(1-(EXP(-INDEX('3)tpx males'!CW$4:CW$54,MATCH($O89,'3)tpx males'!$BB$4:$BB$54,0)))*EXP(-INDEX('3)tpx females'!CW$3:CW$53,MATCH('3) 2016 cases'!$P89,'3)tpx females'!$BB$3:$BB$53,0))))))),0)</f>
        <v>0</v>
      </c>
      <c r="BP89" s="32">
        <f ca="1">IFERROR(($K89*EXP(BP$69*($Q89+0.5*($R89)^2))*_xlfn.NORM.DIST((LN(($M89*EXP($L89/100*BP$69))/($K89))-$Q89*BP$69)/($R89*SQRT(BP$69))-$R89*SQRT(BP$69),0,1,TRUE)+$M89*EXP($L89/100*BP$69)*(1-_xlfn.NORM.DIST((LN(($M89*EXP($L89/100*BP$69))/($K89))-$Q89*BP$69)/($R89*SQRT(BP$69)),0,1,TRUE)))*EXP(-0.07*BP$69)*(INDEX('3)tpx females'!CX$57:CX$107,MATCH('3) 2016 cases'!$P89,'3)tpx females'!$BB$57:$BB$107,0))+INDEX('3)tpx males'!CX$57:CX$107,MATCH($O89,'3)tpx males'!$BB$57:$BB$107,0))-(INDEX('3)tpx males'!CW$110:CW$160,MATCH($O89,'3)tpx males'!$BB$110:$BB$160,0))*INDEX('3)tpx females'!CW$111:CW$161,MATCH('3) 2016 cases'!$P89,'3)tpx females'!$BB$111:$BB$161,0))*(1-(EXP(-INDEX('3)tpx males'!CX$4:CX$54,MATCH($O89,'3)tpx males'!$BB$4:$BB$54,0)))*EXP(-INDEX('3)tpx females'!CX$3:CX$53,MATCH('3) 2016 cases'!$P89,'3)tpx females'!$BB$3:$BB$53,0))))))),0)</f>
        <v>0</v>
      </c>
      <c r="BQ89" s="32">
        <f ca="1">IFERROR(($K89*EXP(BQ$69*($Q89+0.5*($R89)^2))*_xlfn.NORM.DIST((LN(($M89*EXP($L89/100*BQ$69))/($K89))-$Q89*BQ$69)/($R89*SQRT(BQ$69))-$R89*SQRT(BQ$69),0,1,TRUE)+$M89*EXP($L89/100*BQ$69)*(1-_xlfn.NORM.DIST((LN(($M89*EXP($L89/100*BQ$69))/($K89))-$Q89*BQ$69)/($R89*SQRT(BQ$69)),0,1,TRUE)))*EXP(-0.07*BQ$69)*(INDEX('3)tpx females'!CY$57:CY$107,MATCH('3) 2016 cases'!$P89,'3)tpx females'!$BB$57:$BB$107,0))+INDEX('3)tpx males'!CY$57:CY$107,MATCH($O89,'3)tpx males'!$BB$57:$BB$107,0))-(INDEX('3)tpx males'!CX$110:CX$160,MATCH($O89,'3)tpx males'!$BB$110:$BB$160,0))*INDEX('3)tpx females'!CX$111:CX$161,MATCH('3) 2016 cases'!$P89,'3)tpx females'!$BB$111:$BB$161,0))*(1-(EXP(-INDEX('3)tpx males'!CY$4:CY$54,MATCH($O89,'3)tpx males'!$BB$4:$BB$54,0)))*EXP(-INDEX('3)tpx females'!CY$3:CY$53,MATCH('3) 2016 cases'!$P89,'3)tpx females'!$BB$3:$BB$53,0))))))),0)</f>
        <v>0</v>
      </c>
      <c r="BR89" s="32">
        <f ca="1">IFERROR(($K89*EXP(BR$69*($Q89+0.5*($R89)^2))*_xlfn.NORM.DIST((LN(($M89*EXP($L89/100*BR$69))/($K89))-$Q89*BR$69)/($R89*SQRT(BR$69))-$R89*SQRT(BR$69),0,1,TRUE)+$M89*EXP($L89/100*BR$69)*(1-_xlfn.NORM.DIST((LN(($M89*EXP($L89/100*BR$69))/($K89))-$Q89*BR$69)/($R89*SQRT(BR$69)),0,1,TRUE)))*EXP(-0.07*BR$69)*(INDEX('3)tpx females'!CZ$57:CZ$107,MATCH('3) 2016 cases'!$P89,'3)tpx females'!$BB$57:$BB$107,0))+INDEX('3)tpx males'!CZ$57:CZ$107,MATCH($O89,'3)tpx males'!$BB$57:$BB$107,0))-(INDEX('3)tpx males'!CY$110:CY$160,MATCH($O89,'3)tpx males'!$BB$110:$BB$160,0))*INDEX('3)tpx females'!CY$111:CY$161,MATCH('3) 2016 cases'!$P89,'3)tpx females'!$BB$111:$BB$161,0))*(1-(EXP(-INDEX('3)tpx males'!CZ$4:CZ$54,MATCH($O89,'3)tpx males'!$BB$4:$BB$54,0)))*EXP(-INDEX('3)tpx females'!CZ$3:CZ$53,MATCH('3) 2016 cases'!$P89,'3)tpx females'!$BB$3:$BB$53,0))))))),0)</f>
        <v>0</v>
      </c>
      <c r="BS89" s="32">
        <f ca="1">IFERROR(($K89*EXP(BS$69*($Q89+0.5*($R89)^2))*_xlfn.NORM.DIST((LN(($M89*EXP($L89/100*BS$69))/($K89))-$Q89*BS$69)/($R89*SQRT(BS$69))-$R89*SQRT(BS$69),0,1,TRUE)+$M89*EXP($L89/100*BS$69)*(1-_xlfn.NORM.DIST((LN(($M89*EXP($L89/100*BS$69))/($K89))-$Q89*BS$69)/($R89*SQRT(BS$69)),0,1,TRUE)))*EXP(-0.07*BS$69)*(INDEX('3)tpx females'!DA$57:DA$107,MATCH('3) 2016 cases'!$P89,'3)tpx females'!$BB$57:$BB$107,0))+INDEX('3)tpx males'!DA$57:DA$107,MATCH($O89,'3)tpx males'!$BB$57:$BB$107,0))-(INDEX('3)tpx males'!CZ$110:CZ$160,MATCH($O89,'3)tpx males'!$BB$110:$BB$160,0))*INDEX('3)tpx females'!CZ$111:CZ$161,MATCH('3) 2016 cases'!$P89,'3)tpx females'!$BB$111:$BB$161,0))*(1-(EXP(-INDEX('3)tpx males'!DA$4:DA$54,MATCH($O89,'3)tpx males'!$BB$4:$BB$54,0)))*EXP(-INDEX('3)tpx females'!DA$3:DA$53,MATCH('3) 2016 cases'!$P89,'3)tpx females'!$BB$3:$BB$53,0))))))),0)</f>
        <v>0</v>
      </c>
      <c r="BU89" s="32">
        <f t="shared" si="121"/>
        <v>138275.17082722441</v>
      </c>
      <c r="BV89" s="32">
        <f t="shared" si="122"/>
        <v>129573.16357514428</v>
      </c>
      <c r="BW89" s="32">
        <f t="shared" si="123"/>
        <v>130222.65176038326</v>
      </c>
      <c r="BX89" s="32">
        <f t="shared" si="124"/>
        <v>130875.39551869872</v>
      </c>
      <c r="BY89" s="32">
        <f t="shared" si="125"/>
        <v>131531.41116871857</v>
      </c>
      <c r="BZ89" s="32">
        <f t="shared" si="126"/>
        <v>132190.71511086822</v>
      </c>
      <c r="CA89" s="32">
        <f t="shared" si="127"/>
        <v>132853.32382778058</v>
      </c>
      <c r="CB89" s="32">
        <f t="shared" si="128"/>
        <v>133519.2538847081</v>
      </c>
      <c r="CC89" s="32">
        <f t="shared" si="129"/>
        <v>134188.52192993686</v>
      </c>
      <c r="CD89" s="32">
        <f t="shared" si="130"/>
        <v>134861.14469520285</v>
      </c>
      <c r="CE89" s="32">
        <f t="shared" si="131"/>
        <v>135537.13899611012</v>
      </c>
      <c r="CF89" s="32">
        <f t="shared" si="132"/>
        <v>136216.52173254947</v>
      </c>
      <c r="CG89" s="32">
        <f t="shared" si="133"/>
        <v>136899.30988910951</v>
      </c>
      <c r="CH89" s="32">
        <f t="shared" si="134"/>
        <v>137585.52053544199</v>
      </c>
      <c r="CI89" s="32">
        <f t="shared" si="135"/>
        <v>138275.1708264639</v>
      </c>
      <c r="CJ89" s="32">
        <f t="shared" si="136"/>
        <v>138968.27800211339</v>
      </c>
      <c r="CK89" s="32">
        <f t="shared" si="137"/>
        <v>139664.85938611638</v>
      </c>
      <c r="CL89" s="32">
        <f t="shared" si="138"/>
        <v>140364.93238290132</v>
      </c>
      <c r="CM89" s="32">
        <f t="shared" si="139"/>
        <v>141068.51447150076</v>
      </c>
      <c r="CN89" s="32">
        <f t="shared" si="140"/>
        <v>141775.62319509045</v>
      </c>
      <c r="CO89" s="32">
        <f t="shared" si="141"/>
        <v>142486.27614481718</v>
      </c>
      <c r="CP89" s="32">
        <f t="shared" si="142"/>
        <v>143200.49093677531</v>
      </c>
      <c r="CQ89" s="32">
        <f t="shared" si="143"/>
        <v>143918.28518138546</v>
      </c>
      <c r="CR89" s="32">
        <f t="shared" si="144"/>
        <v>144639.67644494461</v>
      </c>
      <c r="CS89" s="32">
        <f t="shared" si="145"/>
        <v>145364.68220367457</v>
      </c>
      <c r="CT89" s="32">
        <f t="shared" si="146"/>
        <v>146093.31979112432</v>
      </c>
      <c r="CU89" s="32">
        <f t="shared" si="147"/>
        <v>146825.6063402172</v>
      </c>
      <c r="CV89" s="32">
        <f t="shared" si="148"/>
        <v>147561.55872154588</v>
      </c>
      <c r="CW89" s="32">
        <f t="shared" si="149"/>
        <v>148301.19347969454</v>
      </c>
      <c r="CX89" s="32">
        <f t="shared" si="150"/>
        <v>149044.52676940942</v>
      </c>
      <c r="CY89" s="32">
        <f t="shared" si="151"/>
        <v>149791.57429336719</v>
      </c>
      <c r="CZ89" s="32">
        <f t="shared" si="152"/>
        <v>150542.35124313069</v>
      </c>
      <c r="DA89" s="32">
        <f t="shared" si="153"/>
        <v>151296.87224466068</v>
      </c>
      <c r="DB89" s="32">
        <f t="shared" si="154"/>
        <v>152055.15130949154</v>
      </c>
      <c r="DC89" s="32">
        <f t="shared" si="155"/>
        <v>152817.20179240758</v>
      </c>
      <c r="DD89" s="32">
        <f t="shared" si="156"/>
        <v>153583.03635618839</v>
      </c>
      <c r="DE89" s="32">
        <f t="shared" si="157"/>
        <v>154352.66694373987</v>
      </c>
      <c r="DF89" s="32">
        <f t="shared" si="158"/>
        <v>155126.10475770276</v>
      </c>
      <c r="DG89" s="32">
        <f t="shared" si="159"/>
        <v>155903.36024743653</v>
      </c>
      <c r="DH89" s="32">
        <f t="shared" si="160"/>
        <v>156684.4431031179</v>
      </c>
      <c r="DI89" s="32">
        <f t="shared" si="161"/>
        <v>157469.36225656388</v>
      </c>
      <c r="DJ89" s="32">
        <f t="shared" si="162"/>
        <v>158258.12588829687</v>
      </c>
      <c r="DK89" s="32">
        <f t="shared" si="163"/>
        <v>159050.74144030071</v>
      </c>
      <c r="DL89" s="32">
        <f t="shared" si="164"/>
        <v>159847.21563387604</v>
      </c>
      <c r="DM89" s="32">
        <f t="shared" si="165"/>
        <v>160647.55449198486</v>
      </c>
      <c r="DN89" s="32">
        <f t="shared" si="166"/>
        <v>161451.76336546842</v>
      </c>
      <c r="DO89" s="32">
        <f t="shared" si="167"/>
        <v>162259.84696254059</v>
      </c>
      <c r="DP89" s="32">
        <f t="shared" si="168"/>
        <v>163071.80938097631</v>
      </c>
      <c r="DQ89" s="32">
        <f t="shared" si="169"/>
        <v>163887.65414245028</v>
      </c>
      <c r="DR89" s="32">
        <f t="shared" si="170"/>
        <v>164707.38422851852</v>
      </c>
      <c r="DT89" s="48">
        <f t="shared" si="171"/>
        <v>72</v>
      </c>
      <c r="DU89" s="48">
        <f t="shared" si="172"/>
        <v>69</v>
      </c>
      <c r="DV89" s="32">
        <f ca="1">INDEX('3)tpx males'!BD$57:BD$107,MATCH(DT89,'3)tpx males'!$BB$57:$BB$107,0))*INDEX('3)tpx females'!BD$57:BD$107,MATCH(DU89,'3)tpx females'!$BB$57:$BB$107,0))</f>
        <v>1.7331875698181959E-4</v>
      </c>
      <c r="DW89" s="32">
        <f t="shared" ca="1" si="173"/>
        <v>-23.965680729223298</v>
      </c>
      <c r="DX89" s="32">
        <f t="shared" ca="1" si="177"/>
        <v>0.99982668124301821</v>
      </c>
      <c r="DZ89" s="32">
        <f t="shared" ca="1" si="174"/>
        <v>-153830.18095291831</v>
      </c>
      <c r="EA89" s="32">
        <f t="shared" ca="1" si="175"/>
        <v>15555.010125693894</v>
      </c>
      <c r="EB89" s="32">
        <f t="shared" ca="1" si="178"/>
        <v>2.6959750198248829</v>
      </c>
      <c r="EC89" s="32">
        <f ca="1">EA89*'3) Value'!AN101</f>
        <v>0</v>
      </c>
      <c r="EE89" s="32">
        <f ca="1">IF(AND('3) Value'!AB101="Alive",'3) Value'!AE101="Alive"),'3) Value'!AM101+'3) 2016 cases'!DZ89,0)</f>
        <v>76.492705428419868</v>
      </c>
      <c r="EF89" s="32">
        <f>IF(OR(AND('3) Value'!AB101="Deceased",'3) Value'!AE101="Alive"),(AND('3) Value'!AB101="Alive",'3) Value'!AE101="Deceased"))),1,0)</f>
        <v>0</v>
      </c>
      <c r="EG89" s="32">
        <f>IF(EF89=1,'3) Value'!AM101+'3) 2016 cases'!DZ89,0)</f>
        <v>0</v>
      </c>
    </row>
    <row r="90" spans="3:137" x14ac:dyDescent="0.25">
      <c r="C90" s="32" t="s">
        <v>11</v>
      </c>
      <c r="D90" s="32" t="s">
        <v>12</v>
      </c>
      <c r="E90" s="49">
        <v>18113</v>
      </c>
      <c r="F90" s="32" t="s">
        <v>13</v>
      </c>
      <c r="G90" s="32" t="s">
        <v>14</v>
      </c>
      <c r="H90" s="49">
        <v>19109</v>
      </c>
      <c r="I90" s="32" t="s">
        <v>13</v>
      </c>
      <c r="J90" s="32" t="s">
        <v>22</v>
      </c>
      <c r="K90" s="52">
        <v>430000</v>
      </c>
      <c r="L90" s="52">
        <v>7.85</v>
      </c>
      <c r="M90" s="52">
        <v>95357</v>
      </c>
      <c r="O90" s="48">
        <f t="shared" si="179"/>
        <v>67</v>
      </c>
      <c r="P90" s="32">
        <f t="shared" si="180"/>
        <v>64</v>
      </c>
      <c r="Q90" s="32">
        <f>INDEX('2b)Working'!$I$61:$P$61,MATCH($J90,'2b)Working'!$I$60:$P$60,0))</f>
        <v>7.7288380255278302E-2</v>
      </c>
      <c r="R90" s="32">
        <f>INDEX('2b)Working'!$I$62:$P$62,MATCH($J90,'2b)Working'!$I$60:$P$60,0))</f>
        <v>4.7716681618892573E-2</v>
      </c>
      <c r="T90" s="9">
        <f t="shared" ca="1" si="176"/>
        <v>119730.6747912572</v>
      </c>
      <c r="U90" s="10"/>
      <c r="V90" s="32">
        <f ca="1">IFERROR(($K90*EXP(V$69*($Q90+0.5*($R90)^2))*_xlfn.NORM.DIST((LN(($M90*EXP($L90/100*V$69))/($K90))-$Q90*V$69)/($R90*SQRT(V$69))-$R90*SQRT(V$69),0,1,TRUE)+$M90*EXP($L90/100*V$69)*(1-_xlfn.NORM.DIST((LN(($M90*EXP($L90/100*V$69))/($K90))-$Q90*V$69)/($R90*SQRT(V$69)),0,1,TRUE)))*EXP(-0.07*V$69)*(INDEX('3)tpx females'!BD$57:BD$107,MATCH('3) 2016 cases'!$P90,'3)tpx females'!$BB$57:$BB$107,0))+INDEX('3)tpx males'!BD$57:BD$107,MATCH($O90,'3)tpx males'!$BB$57:$BB$107,0))-(INDEX('3)tpx males'!BC$110:BC$160,MATCH($O90,'3)tpx males'!$BB$110:$BB$160,0))*INDEX('3)tpx females'!BC$111:BC$161,MATCH('3) 2016 cases'!$P90,'3)tpx females'!$BB$111:$BB$161,0))*(1-(EXP(-INDEX('3)tpx males'!BD$4:BD$54,MATCH($O90,'3)tpx males'!$BB$4:$BB$54,0)))*EXP(-INDEX('3)tpx females'!BD$3:BD$53,MATCH('3) 2016 cases'!$P90,'3)tpx females'!$BB$3:$BB$53,0))))))),0)</f>
        <v>5.571846937122829</v>
      </c>
      <c r="W90" s="32">
        <f ca="1">IFERROR(($K90*EXP(W$69*($Q90+0.5*($R90)^2))*_xlfn.NORM.DIST((LN(($M90*EXP($L90/100*W$69))/($K90))-$Q90*W$69)/($R90*SQRT(W$69))-$R90*SQRT(W$69),0,1,TRUE)+$M90*EXP($L90/100*W$69)*(1-_xlfn.NORM.DIST((LN(($M90*EXP($L90/100*W$69))/($K90))-$Q90*W$69)/($R90*SQRT(W$69)),0,1,TRUE)))*EXP(-0.07*W$69)*(INDEX('3)tpx females'!BE$57:BE$107,MATCH('3) 2016 cases'!$P90,'3)tpx females'!$BB$57:$BB$107,0))+INDEX('3)tpx males'!BE$57:BE$107,MATCH($O90,'3)tpx males'!$BB$57:$BB$107,0))-(INDEX('3)tpx males'!BD$110:BD$160,MATCH($O90,'3)tpx males'!$BB$110:$BB$160,0))*INDEX('3)tpx females'!BD$111:BD$161,MATCH('3) 2016 cases'!$P90,'3)tpx females'!$BB$111:$BB$161,0))*(1-(EXP(-INDEX('3)tpx males'!BE$4:BE$54,MATCH($O90,'3)tpx males'!$BB$4:$BB$54,0)))*EXP(-INDEX('3)tpx females'!BE$3:BE$53,MATCH('3) 2016 cases'!$P90,'3)tpx females'!$BB$3:$BB$53,0))))))),0)</f>
        <v>18.74255480774525</v>
      </c>
      <c r="X90" s="32">
        <f ca="1">IFERROR(($K90*EXP(X$69*($Q90+0.5*($R90)^2))*_xlfn.NORM.DIST((LN(($M90*EXP($L90/100*X$69))/($K90))-$Q90*X$69)/($R90*SQRT(X$69))-$R90*SQRT(X$69),0,1,TRUE)+$M90*EXP($L90/100*X$69)*(1-_xlfn.NORM.DIST((LN(($M90*EXP($L90/100*X$69))/($K90))-$Q90*X$69)/($R90*SQRT(X$69)),0,1,TRUE)))*EXP(-0.07*X$69)*(INDEX('3)tpx females'!BF$57:BF$107,MATCH('3) 2016 cases'!$P90,'3)tpx females'!$BB$57:$BB$107,0))+INDEX('3)tpx males'!BF$57:BF$107,MATCH($O90,'3)tpx males'!$BB$57:$BB$107,0))-(INDEX('3)tpx males'!BE$110:BE$160,MATCH($O90,'3)tpx males'!$BB$110:$BB$160,0))*INDEX('3)tpx females'!BE$111:BE$161,MATCH('3) 2016 cases'!$P90,'3)tpx females'!$BB$111:$BB$161,0))*(1-(EXP(-INDEX('3)tpx males'!BF$4:BF$54,MATCH($O90,'3)tpx males'!$BB$4:$BB$54,0)))*EXP(-INDEX('3)tpx females'!BF$3:BF$53,MATCH('3) 2016 cases'!$P90,'3)tpx females'!$BB$3:$BB$53,0))))))),0)</f>
        <v>34.318350399669221</v>
      </c>
      <c r="Y90" s="32">
        <f ca="1">IFERROR(($K90*EXP(Y$69*($Q90+0.5*($R90)^2))*_xlfn.NORM.DIST((LN(($M90*EXP($L90/100*Y$69))/($K90))-$Q90*Y$69)/($R90*SQRT(Y$69))-$R90*SQRT(Y$69),0,1,TRUE)+$M90*EXP($L90/100*Y$69)*(1-_xlfn.NORM.DIST((LN(($M90*EXP($L90/100*Y$69))/($K90))-$Q90*Y$69)/($R90*SQRT(Y$69)),0,1,TRUE)))*EXP(-0.07*Y$69)*(INDEX('3)tpx females'!BG$57:BG$107,MATCH('3) 2016 cases'!$P90,'3)tpx females'!$BB$57:$BB$107,0))+INDEX('3)tpx males'!BG$57:BG$107,MATCH($O90,'3)tpx males'!$BB$57:$BB$107,0))-(INDEX('3)tpx males'!BF$110:BF$160,MATCH($O90,'3)tpx males'!$BB$110:$BB$160,0))*INDEX('3)tpx females'!BF$111:BF$161,MATCH('3) 2016 cases'!$P90,'3)tpx females'!$BB$111:$BB$161,0))*(1-(EXP(-INDEX('3)tpx males'!BG$4:BG$54,MATCH($O90,'3)tpx males'!$BB$4:$BB$54,0)))*EXP(-INDEX('3)tpx females'!BG$3:BG$53,MATCH('3) 2016 cases'!$P90,'3)tpx females'!$BB$3:$BB$53,0))))))),0)</f>
        <v>55.068830269694992</v>
      </c>
      <c r="Z90" s="32">
        <f ca="1">IFERROR(($K90*EXP(Z$69*($Q90+0.5*($R90)^2))*_xlfn.NORM.DIST((LN(($M90*EXP($L90/100*Z$69))/($K90))-$Q90*Z$69)/($R90*SQRT(Z$69))-$R90*SQRT(Z$69),0,1,TRUE)+$M90*EXP($L90/100*Z$69)*(1-_xlfn.NORM.DIST((LN(($M90*EXP($L90/100*Z$69))/($K90))-$Q90*Z$69)/($R90*SQRT(Z$69)),0,1,TRUE)))*EXP(-0.07*Z$69)*(INDEX('3)tpx females'!BH$57:BH$107,MATCH('3) 2016 cases'!$P90,'3)tpx females'!$BB$57:$BB$107,0))+INDEX('3)tpx males'!BH$57:BH$107,MATCH($O90,'3)tpx males'!$BB$57:$BB$107,0))-(INDEX('3)tpx males'!BG$110:BG$160,MATCH($O90,'3)tpx males'!$BB$110:$BB$160,0))*INDEX('3)tpx females'!BG$111:BG$161,MATCH('3) 2016 cases'!$P90,'3)tpx females'!$BB$111:$BB$161,0))*(1-(EXP(-INDEX('3)tpx males'!BH$4:BH$54,MATCH($O90,'3)tpx males'!$BB$4:$BB$54,0)))*EXP(-INDEX('3)tpx females'!BH$3:BH$53,MATCH('3) 2016 cases'!$P90,'3)tpx females'!$BB$3:$BB$53,0))))))),0)</f>
        <v>80.913405107470766</v>
      </c>
      <c r="AA90" s="32">
        <f ca="1">IFERROR(($K90*EXP(AA$69*($Q90+0.5*($R90)^2))*_xlfn.NORM.DIST((LN(($M90*EXP($L90/100*AA$69))/($K90))-$Q90*AA$69)/($R90*SQRT(AA$69))-$R90*SQRT(AA$69),0,1,TRUE)+$M90*EXP($L90/100*AA$69)*(1-_xlfn.NORM.DIST((LN(($M90*EXP($L90/100*AA$69))/($K90))-$Q90*AA$69)/($R90*SQRT(AA$69)),0,1,TRUE)))*EXP(-0.07*AA$69)*(INDEX('3)tpx females'!BI$57:BI$107,MATCH('3) 2016 cases'!$P90,'3)tpx females'!$BB$57:$BB$107,0))+INDEX('3)tpx males'!BI$57:BI$107,MATCH($O90,'3)tpx males'!$BB$57:$BB$107,0))-(INDEX('3)tpx males'!BH$110:BH$160,MATCH($O90,'3)tpx males'!$BB$110:$BB$160,0))*INDEX('3)tpx females'!BH$111:BH$161,MATCH('3) 2016 cases'!$P90,'3)tpx females'!$BB$111:$BB$161,0))*(1-(EXP(-INDEX('3)tpx males'!BI$4:BI$54,MATCH($O90,'3)tpx males'!$BB$4:$BB$54,0)))*EXP(-INDEX('3)tpx females'!BI$3:BI$53,MATCH('3) 2016 cases'!$P90,'3)tpx females'!$BB$3:$BB$53,0))))))),0)</f>
        <v>117.92003580171934</v>
      </c>
      <c r="AB90" s="32">
        <f ca="1">IFERROR(($K90*EXP(AB$69*($Q90+0.5*($R90)^2))*_xlfn.NORM.DIST((LN(($M90*EXP($L90/100*AB$69))/($K90))-$Q90*AB$69)/($R90*SQRT(AB$69))-$R90*SQRT(AB$69),0,1,TRUE)+$M90*EXP($L90/100*AB$69)*(1-_xlfn.NORM.DIST((LN(($M90*EXP($L90/100*AB$69))/($K90))-$Q90*AB$69)/($R90*SQRT(AB$69)),0,1,TRUE)))*EXP(-0.07*AB$69)*(INDEX('3)tpx females'!BJ$57:BJ$107,MATCH('3) 2016 cases'!$P90,'3)tpx females'!$BB$57:$BB$107,0))+INDEX('3)tpx males'!BJ$57:BJ$107,MATCH($O90,'3)tpx males'!$BB$57:$BB$107,0))-(INDEX('3)tpx males'!BI$110:BI$160,MATCH($O90,'3)tpx males'!$BB$110:$BB$160,0))*INDEX('3)tpx females'!BI$111:BI$161,MATCH('3) 2016 cases'!$P90,'3)tpx females'!$BB$111:$BB$161,0))*(1-(EXP(-INDEX('3)tpx males'!BJ$4:BJ$54,MATCH($O90,'3)tpx males'!$BB$4:$BB$54,0)))*EXP(-INDEX('3)tpx females'!BJ$3:BJ$53,MATCH('3) 2016 cases'!$P90,'3)tpx females'!$BB$3:$BB$53,0))))))),0)</f>
        <v>154.01885107626322</v>
      </c>
      <c r="AC90" s="32">
        <f ca="1">IFERROR(($K90*EXP(AC$69*($Q90+0.5*($R90)^2))*_xlfn.NORM.DIST((LN(($M90*EXP($L90/100*AC$69))/($K90))-$Q90*AC$69)/($R90*SQRT(AC$69))-$R90*SQRT(AC$69),0,1,TRUE)+$M90*EXP($L90/100*AC$69)*(1-_xlfn.NORM.DIST((LN(($M90*EXP($L90/100*AC$69))/($K90))-$Q90*AC$69)/($R90*SQRT(AC$69)),0,1,TRUE)))*EXP(-0.07*AC$69)*(INDEX('3)tpx females'!BK$57:BK$107,MATCH('3) 2016 cases'!$P90,'3)tpx females'!$BB$57:$BB$107,0))+INDEX('3)tpx males'!BK$57:BK$107,MATCH($O90,'3)tpx males'!$BB$57:$BB$107,0))-(INDEX('3)tpx males'!BJ$110:BJ$160,MATCH($O90,'3)tpx males'!$BB$110:$BB$160,0))*INDEX('3)tpx females'!BJ$111:BJ$161,MATCH('3) 2016 cases'!$P90,'3)tpx females'!$BB$111:$BB$161,0))*(1-(EXP(-INDEX('3)tpx males'!BK$4:BK$54,MATCH($O90,'3)tpx males'!$BB$4:$BB$54,0)))*EXP(-INDEX('3)tpx females'!BK$3:BK$53,MATCH('3) 2016 cases'!$P90,'3)tpx females'!$BB$3:$BB$53,0))))))),0)</f>
        <v>218.45496801575567</v>
      </c>
      <c r="AD90" s="32">
        <f ca="1">IFERROR(($K90*EXP(AD$69*($Q90+0.5*($R90)^2))*_xlfn.NORM.DIST((LN(($M90*EXP($L90/100*AD$69))/($K90))-$Q90*AD$69)/($R90*SQRT(AD$69))-$R90*SQRT(AD$69),0,1,TRUE)+$M90*EXP($L90/100*AD$69)*(1-_xlfn.NORM.DIST((LN(($M90*EXP($L90/100*AD$69))/($K90))-$Q90*AD$69)/($R90*SQRT(AD$69)),0,1,TRUE)))*EXP(-0.07*AD$69)*(INDEX('3)tpx females'!BL$57:BL$107,MATCH('3) 2016 cases'!$P90,'3)tpx females'!$BB$57:$BB$107,0))+INDEX('3)tpx males'!BL$57:BL$107,MATCH($O90,'3)tpx males'!$BB$57:$BB$107,0))-(INDEX('3)tpx males'!BK$110:BK$160,MATCH($O90,'3)tpx males'!$BB$110:$BB$160,0))*INDEX('3)tpx females'!BK$111:BK$161,MATCH('3) 2016 cases'!$P90,'3)tpx females'!$BB$111:$BB$161,0))*(1-(EXP(-INDEX('3)tpx males'!BL$4:BL$54,MATCH($O90,'3)tpx males'!$BB$4:$BB$54,0)))*EXP(-INDEX('3)tpx females'!BL$3:BL$53,MATCH('3) 2016 cases'!$P90,'3)tpx females'!$BB$3:$BB$53,0))))))),0)</f>
        <v>276.07819116710129</v>
      </c>
      <c r="AE90" s="32">
        <f ca="1">IFERROR(($K90*EXP(AE$69*($Q90+0.5*($R90)^2))*_xlfn.NORM.DIST((LN(($M90*EXP($L90/100*AE$69))/($K90))-$Q90*AE$69)/($R90*SQRT(AE$69))-$R90*SQRT(AE$69),0,1,TRUE)+$M90*EXP($L90/100*AE$69)*(1-_xlfn.NORM.DIST((LN(($M90*EXP($L90/100*AE$69))/($K90))-$Q90*AE$69)/($R90*SQRT(AE$69)),0,1,TRUE)))*EXP(-0.07*AE$69)*(INDEX('3)tpx females'!BM$57:BM$107,MATCH('3) 2016 cases'!$P90,'3)tpx females'!$BB$57:$BB$107,0))+INDEX('3)tpx males'!BM$57:BM$107,MATCH($O90,'3)tpx males'!$BB$57:$BB$107,0))-(INDEX('3)tpx males'!BL$110:BL$160,MATCH($O90,'3)tpx males'!$BB$110:$BB$160,0))*INDEX('3)tpx females'!BL$111:BL$161,MATCH('3) 2016 cases'!$P90,'3)tpx females'!$BB$111:$BB$161,0))*(1-(EXP(-INDEX('3)tpx males'!BM$4:BM$54,MATCH($O90,'3)tpx males'!$BB$4:$BB$54,0)))*EXP(-INDEX('3)tpx females'!BM$3:BM$53,MATCH('3) 2016 cases'!$P90,'3)tpx females'!$BB$3:$BB$53,0))))))),0)</f>
        <v>351.79466605771495</v>
      </c>
      <c r="AF90" s="32">
        <f ca="1">IFERROR(($K90*EXP(AF$69*($Q90+0.5*($R90)^2))*_xlfn.NORM.DIST((LN(($M90*EXP($L90/100*AF$69))/($K90))-$Q90*AF$69)/($R90*SQRT(AF$69))-$R90*SQRT(AF$69),0,1,TRUE)+$M90*EXP($L90/100*AF$69)*(1-_xlfn.NORM.DIST((LN(($M90*EXP($L90/100*AF$69))/($K90))-$Q90*AF$69)/($R90*SQRT(AF$69)),0,1,TRUE)))*EXP(-0.07*AF$69)*(INDEX('3)tpx females'!BN$57:BN$107,MATCH('3) 2016 cases'!$P90,'3)tpx females'!$BB$57:$BB$107,0))+INDEX('3)tpx males'!BN$57:BN$107,MATCH($O90,'3)tpx males'!$BB$57:$BB$107,0))-(INDEX('3)tpx males'!BM$110:BM$160,MATCH($O90,'3)tpx males'!$BB$110:$BB$160,0))*INDEX('3)tpx females'!BM$111:BM$161,MATCH('3) 2016 cases'!$P90,'3)tpx females'!$BB$111:$BB$161,0))*(1-(EXP(-INDEX('3)tpx males'!BN$4:BN$54,MATCH($O90,'3)tpx males'!$BB$4:$BB$54,0)))*EXP(-INDEX('3)tpx females'!BN$3:BN$53,MATCH('3) 2016 cases'!$P90,'3)tpx females'!$BB$3:$BB$53,0))))))),0)</f>
        <v>474.50637137804466</v>
      </c>
      <c r="AG90" s="32">
        <f ca="1">IFERROR(($K90*EXP(AG$69*($Q90+0.5*($R90)^2))*_xlfn.NORM.DIST((LN(($M90*EXP($L90/100*AG$69))/($K90))-$Q90*AG$69)/($R90*SQRT(AG$69))-$R90*SQRT(AG$69),0,1,TRUE)+$M90*EXP($L90/100*AG$69)*(1-_xlfn.NORM.DIST((LN(($M90*EXP($L90/100*AG$69))/($K90))-$Q90*AG$69)/($R90*SQRT(AG$69)),0,1,TRUE)))*EXP(-0.07*AG$69)*(INDEX('3)tpx females'!BO$57:BO$107,MATCH('3) 2016 cases'!$P90,'3)tpx females'!$BB$57:$BB$107,0))+INDEX('3)tpx males'!BO$57:BO$107,MATCH($O90,'3)tpx males'!$BB$57:$BB$107,0))-(INDEX('3)tpx males'!BN$110:BN$160,MATCH($O90,'3)tpx males'!$BB$110:$BB$160,0))*INDEX('3)tpx females'!BN$111:BN$161,MATCH('3) 2016 cases'!$P90,'3)tpx females'!$BB$111:$BB$161,0))*(1-(EXP(-INDEX('3)tpx males'!BO$4:BO$54,MATCH($O90,'3)tpx males'!$BB$4:$BB$54,0)))*EXP(-INDEX('3)tpx females'!BO$3:BO$53,MATCH('3) 2016 cases'!$P90,'3)tpx females'!$BB$3:$BB$53,0))))))),0)</f>
        <v>539.91937031352984</v>
      </c>
      <c r="AH90" s="32">
        <f ca="1">IFERROR(($K90*EXP(AH$69*($Q90+0.5*($R90)^2))*_xlfn.NORM.DIST((LN(($M90*EXP($L90/100*AH$69))/($K90))-$Q90*AH$69)/($R90*SQRT(AH$69))-$R90*SQRT(AH$69),0,1,TRUE)+$M90*EXP($L90/100*AH$69)*(1-_xlfn.NORM.DIST((LN(($M90*EXP($L90/100*AH$69))/($K90))-$Q90*AH$69)/($R90*SQRT(AH$69)),0,1,TRUE)))*EXP(-0.07*AH$69)*(INDEX('3)tpx females'!BP$57:BP$107,MATCH('3) 2016 cases'!$P90,'3)tpx females'!$BB$57:$BB$107,0))+INDEX('3)tpx males'!BP$57:BP$107,MATCH($O90,'3)tpx males'!$BB$57:$BB$107,0))-(INDEX('3)tpx males'!BO$110:BO$160,MATCH($O90,'3)tpx males'!$BB$110:$BB$160,0))*INDEX('3)tpx females'!BO$111:BO$161,MATCH('3) 2016 cases'!$P90,'3)tpx females'!$BB$111:$BB$161,0))*(1-(EXP(-INDEX('3)tpx males'!BP$4:BP$54,MATCH($O90,'3)tpx males'!$BB$4:$BB$54,0)))*EXP(-INDEX('3)tpx females'!BP$3:BP$53,MATCH('3) 2016 cases'!$P90,'3)tpx females'!$BB$3:$BB$53,0))))))),0)</f>
        <v>692.26986475134322</v>
      </c>
      <c r="AI90" s="32">
        <f ca="1">IFERROR(($K90*EXP(AI$69*($Q90+0.5*($R90)^2))*_xlfn.NORM.DIST((LN(($M90*EXP($L90/100*AI$69))/($K90))-$Q90*AI$69)/($R90*SQRT(AI$69))-$R90*SQRT(AI$69),0,1,TRUE)+$M90*EXP($L90/100*AI$69)*(1-_xlfn.NORM.DIST((LN(($M90*EXP($L90/100*AI$69))/($K90))-$Q90*AI$69)/($R90*SQRT(AI$69)),0,1,TRUE)))*EXP(-0.07*AI$69)*(INDEX('3)tpx females'!BQ$57:BQ$107,MATCH('3) 2016 cases'!$P90,'3)tpx females'!$BB$57:$BB$107,0))+INDEX('3)tpx males'!BQ$57:BQ$107,MATCH($O90,'3)tpx males'!$BB$57:$BB$107,0))-(INDEX('3)tpx males'!BP$110:BP$160,MATCH($O90,'3)tpx males'!$BB$110:$BB$160,0))*INDEX('3)tpx females'!BP$111:BP$161,MATCH('3) 2016 cases'!$P90,'3)tpx females'!$BB$111:$BB$161,0))*(1-(EXP(-INDEX('3)tpx males'!BQ$4:BQ$54,MATCH($O90,'3)tpx males'!$BB$4:$BB$54,0)))*EXP(-INDEX('3)tpx females'!BQ$3:BQ$53,MATCH('3) 2016 cases'!$P90,'3)tpx females'!$BB$3:$BB$53,0))))))),0)</f>
        <v>870.77876163395922</v>
      </c>
      <c r="AJ90" s="32">
        <f ca="1">IFERROR(($K90*EXP(AJ$69*($Q90+0.5*($R90)^2))*_xlfn.NORM.DIST((LN(($M90*EXP($L90/100*AJ$69))/($K90))-$Q90*AJ$69)/($R90*SQRT(AJ$69))-$R90*SQRT(AJ$69),0,1,TRUE)+$M90*EXP($L90/100*AJ$69)*(1-_xlfn.NORM.DIST((LN(($M90*EXP($L90/100*AJ$69))/($K90))-$Q90*AJ$69)/($R90*SQRT(AJ$69)),0,1,TRUE)))*EXP(-0.07*AJ$69)*(INDEX('3)tpx females'!BR$57:BR$107,MATCH('3) 2016 cases'!$P90,'3)tpx females'!$BB$57:$BB$107,0))+INDEX('3)tpx males'!BR$57:BR$107,MATCH($O90,'3)tpx males'!$BB$57:$BB$107,0))-(INDEX('3)tpx males'!BQ$110:BQ$160,MATCH($O90,'3)tpx males'!$BB$110:$BB$160,0))*INDEX('3)tpx females'!BQ$111:BQ$161,MATCH('3) 2016 cases'!$P90,'3)tpx females'!$BB$111:$BB$161,0))*(1-(EXP(-INDEX('3)tpx males'!BR$4:BR$54,MATCH($O90,'3)tpx males'!$BB$4:$BB$54,0)))*EXP(-INDEX('3)tpx females'!BR$3:BR$53,MATCH('3) 2016 cases'!$P90,'3)tpx females'!$BB$3:$BB$53,0))))))),0)</f>
        <v>1078.1705979688059</v>
      </c>
      <c r="AK90" s="32">
        <f ca="1">IFERROR(($K90*EXP(AK$69*($Q90+0.5*($R90)^2))*_xlfn.NORM.DIST((LN(($M90*EXP($L90/100*AK$69))/($K90))-$Q90*AK$69)/($R90*SQRT(AK$69))-$R90*SQRT(AK$69),0,1,TRUE)+$M90*EXP($L90/100*AK$69)*(1-_xlfn.NORM.DIST((LN(($M90*EXP($L90/100*AK$69))/($K90))-$Q90*AK$69)/($R90*SQRT(AK$69)),0,1,TRUE)))*EXP(-0.07*AK$69)*(INDEX('3)tpx females'!BS$57:BS$107,MATCH('3) 2016 cases'!$P90,'3)tpx females'!$BB$57:$BB$107,0))+INDEX('3)tpx males'!BS$57:BS$107,MATCH($O90,'3)tpx males'!$BB$57:$BB$107,0))-(INDEX('3)tpx males'!BR$110:BR$160,MATCH($O90,'3)tpx males'!$BB$110:$BB$160,0))*INDEX('3)tpx females'!BR$111:BR$161,MATCH('3) 2016 cases'!$P90,'3)tpx females'!$BB$111:$BB$161,0))*(1-(EXP(-INDEX('3)tpx males'!BS$4:BS$54,MATCH($O90,'3)tpx males'!$BB$4:$BB$54,0)))*EXP(-INDEX('3)tpx females'!BS$3:BS$53,MATCH('3) 2016 cases'!$P90,'3)tpx females'!$BB$3:$BB$53,0))))))),0)</f>
        <v>1318.8507316450157</v>
      </c>
      <c r="AL90" s="32">
        <f ca="1">IFERROR(($K90*EXP(AL$69*($Q90+0.5*($R90)^2))*_xlfn.NORM.DIST((LN(($M90*EXP($L90/100*AL$69))/($K90))-$Q90*AL$69)/($R90*SQRT(AL$69))-$R90*SQRT(AL$69),0,1,TRUE)+$M90*EXP($L90/100*AL$69)*(1-_xlfn.NORM.DIST((LN(($M90*EXP($L90/100*AL$69))/($K90))-$Q90*AL$69)/($R90*SQRT(AL$69)),0,1,TRUE)))*EXP(-0.07*AL$69)*(INDEX('3)tpx females'!BT$57:BT$107,MATCH('3) 2016 cases'!$P90,'3)tpx females'!$BB$57:$BB$107,0))+INDEX('3)tpx males'!BT$57:BT$107,MATCH($O90,'3)tpx males'!$BB$57:$BB$107,0))-(INDEX('3)tpx males'!BS$110:BS$160,MATCH($O90,'3)tpx males'!$BB$110:$BB$160,0))*INDEX('3)tpx females'!BS$111:BS$161,MATCH('3) 2016 cases'!$P90,'3)tpx females'!$BB$111:$BB$161,0))*(1-(EXP(-INDEX('3)tpx males'!BT$4:BT$54,MATCH($O90,'3)tpx males'!$BB$4:$BB$54,0)))*EXP(-INDEX('3)tpx females'!BT$3:BT$53,MATCH('3) 2016 cases'!$P90,'3)tpx females'!$BB$3:$BB$53,0))))))),0)</f>
        <v>1698.0630908770954</v>
      </c>
      <c r="AM90" s="32">
        <f ca="1">IFERROR(($K90*EXP(AM$69*($Q90+0.5*($R90)^2))*_xlfn.NORM.DIST((LN(($M90*EXP($L90/100*AM$69))/($K90))-$Q90*AM$69)/($R90*SQRT(AM$69))-$R90*SQRT(AM$69),0,1,TRUE)+$M90*EXP($L90/100*AM$69)*(1-_xlfn.NORM.DIST((LN(($M90*EXP($L90/100*AM$69))/($K90))-$Q90*AM$69)/($R90*SQRT(AM$69)),0,1,TRUE)))*EXP(-0.07*AM$69)*(INDEX('3)tpx females'!BU$57:BU$107,MATCH('3) 2016 cases'!$P90,'3)tpx females'!$BB$57:$BB$107,0))+INDEX('3)tpx males'!BU$57:BU$107,MATCH($O90,'3)tpx males'!$BB$57:$BB$107,0))-(INDEX('3)tpx males'!BT$110:BT$160,MATCH($O90,'3)tpx males'!$BB$110:$BB$160,0))*INDEX('3)tpx females'!BT$111:BT$161,MATCH('3) 2016 cases'!$P90,'3)tpx females'!$BB$111:$BB$161,0))*(1-(EXP(-INDEX('3)tpx males'!BU$4:BU$54,MATCH($O90,'3)tpx males'!$BB$4:$BB$54,0)))*EXP(-INDEX('3)tpx females'!BU$3:BU$53,MATCH('3) 2016 cases'!$P90,'3)tpx females'!$BB$3:$BB$53,0))))))),0)</f>
        <v>2071.3734863050572</v>
      </c>
      <c r="AN90" s="32">
        <f ca="1">IFERROR(($K90*EXP(AN$69*($Q90+0.5*($R90)^2))*_xlfn.NORM.DIST((LN(($M90*EXP($L90/100*AN$69))/($K90))-$Q90*AN$69)/($R90*SQRT(AN$69))-$R90*SQRT(AN$69),0,1,TRUE)+$M90*EXP($L90/100*AN$69)*(1-_xlfn.NORM.DIST((LN(($M90*EXP($L90/100*AN$69))/($K90))-$Q90*AN$69)/($R90*SQRT(AN$69)),0,1,TRUE)))*EXP(-0.07*AN$69)*(INDEX('3)tpx females'!BV$57:BV$107,MATCH('3) 2016 cases'!$P90,'3)tpx females'!$BB$57:$BB$107,0))+INDEX('3)tpx males'!BV$57:BV$107,MATCH($O90,'3)tpx males'!$BB$57:$BB$107,0))-(INDEX('3)tpx males'!BU$110:BU$160,MATCH($O90,'3)tpx males'!$BB$110:$BB$160,0))*INDEX('3)tpx females'!BU$111:BU$161,MATCH('3) 2016 cases'!$P90,'3)tpx females'!$BB$111:$BB$161,0))*(1-(EXP(-INDEX('3)tpx males'!BV$4:BV$54,MATCH($O90,'3)tpx males'!$BB$4:$BB$54,0)))*EXP(-INDEX('3)tpx females'!BV$3:BV$53,MATCH('3) 2016 cases'!$P90,'3)tpx females'!$BB$3:$BB$53,0))))))),0)</f>
        <v>2498.6478048866975</v>
      </c>
      <c r="AO90" s="32">
        <f ca="1">IFERROR(($K90*EXP(AO$69*($Q90+0.5*($R90)^2))*_xlfn.NORM.DIST((LN(($M90*EXP($L90/100*AO$69))/($K90))-$Q90*AO$69)/($R90*SQRT(AO$69))-$R90*SQRT(AO$69),0,1,TRUE)+$M90*EXP($L90/100*AO$69)*(1-_xlfn.NORM.DIST((LN(($M90*EXP($L90/100*AO$69))/($K90))-$Q90*AO$69)/($R90*SQRT(AO$69)),0,1,TRUE)))*EXP(-0.07*AO$69)*(INDEX('3)tpx females'!BW$57:BW$107,MATCH('3) 2016 cases'!$P90,'3)tpx females'!$BB$57:$BB$107,0))+INDEX('3)tpx males'!BW$57:BW$107,MATCH($O90,'3)tpx males'!$BB$57:$BB$107,0))-(INDEX('3)tpx males'!BV$110:BV$160,MATCH($O90,'3)tpx males'!$BB$110:$BB$160,0))*INDEX('3)tpx females'!BV$111:BV$161,MATCH('3) 2016 cases'!$P90,'3)tpx females'!$BB$111:$BB$161,0))*(1-(EXP(-INDEX('3)tpx males'!BW$4:BW$54,MATCH($O90,'3)tpx males'!$BB$4:$BB$54,0)))*EXP(-INDEX('3)tpx females'!BW$3:BW$53,MATCH('3) 2016 cases'!$P90,'3)tpx females'!$BB$3:$BB$53,0))))))),0)</f>
        <v>3141.083221782038</v>
      </c>
      <c r="AP90" s="32">
        <f ca="1">IFERROR(($K90*EXP(AP$69*($Q90+0.5*($R90)^2))*_xlfn.NORM.DIST((LN(($M90*EXP($L90/100*AP$69))/($K90))-$Q90*AP$69)/($R90*SQRT(AP$69))-$R90*SQRT(AP$69),0,1,TRUE)+$M90*EXP($L90/100*AP$69)*(1-_xlfn.NORM.DIST((LN(($M90*EXP($L90/100*AP$69))/($K90))-$Q90*AP$69)/($R90*SQRT(AP$69)),0,1,TRUE)))*EXP(-0.07*AP$69)*(INDEX('3)tpx females'!BX$57:BX$107,MATCH('3) 2016 cases'!$P90,'3)tpx females'!$BB$57:$BB$107,0))+INDEX('3)tpx males'!BX$57:BX$107,MATCH($O90,'3)tpx males'!$BB$57:$BB$107,0))-(INDEX('3)tpx males'!BW$110:BW$160,MATCH($O90,'3)tpx males'!$BB$110:$BB$160,0))*INDEX('3)tpx females'!BW$111:BW$161,MATCH('3) 2016 cases'!$P90,'3)tpx females'!$BB$111:$BB$161,0))*(1-(EXP(-INDEX('3)tpx males'!BX$4:BX$54,MATCH($O90,'3)tpx males'!$BB$4:$BB$54,0)))*EXP(-INDEX('3)tpx females'!BX$3:BX$53,MATCH('3) 2016 cases'!$P90,'3)tpx females'!$BB$3:$BB$53,0))))))),0)</f>
        <v>3478.7097621376656</v>
      </c>
      <c r="AQ90" s="32">
        <f ca="1">IFERROR(($K90*EXP(AQ$69*($Q90+0.5*($R90)^2))*_xlfn.NORM.DIST((LN(($M90*EXP($L90/100*AQ$69))/($K90))-$Q90*AQ$69)/($R90*SQRT(AQ$69))-$R90*SQRT(AQ$69),0,1,TRUE)+$M90*EXP($L90/100*AQ$69)*(1-_xlfn.NORM.DIST((LN(($M90*EXP($L90/100*AQ$69))/($K90))-$Q90*AQ$69)/($R90*SQRT(AQ$69)),0,1,TRUE)))*EXP(-0.07*AQ$69)*(INDEX('3)tpx females'!BY$57:BY$107,MATCH('3) 2016 cases'!$P90,'3)tpx females'!$BB$57:$BB$107,0))+INDEX('3)tpx males'!BY$57:BY$107,MATCH($O90,'3)tpx males'!$BB$57:$BB$107,0))-(INDEX('3)tpx males'!BX$110:BX$160,MATCH($O90,'3)tpx males'!$BB$110:$BB$160,0))*INDEX('3)tpx females'!BX$111:BX$161,MATCH('3) 2016 cases'!$P90,'3)tpx females'!$BB$111:$BB$161,0))*(1-(EXP(-INDEX('3)tpx males'!BY$4:BY$54,MATCH($O90,'3)tpx males'!$BB$4:$BB$54,0)))*EXP(-INDEX('3)tpx females'!BY$3:BY$53,MATCH('3) 2016 cases'!$P90,'3)tpx females'!$BB$3:$BB$53,0))))))),0)</f>
        <v>4202.2365643236208</v>
      </c>
      <c r="AR90" s="32">
        <f ca="1">IFERROR(($K90*EXP(AR$69*($Q90+0.5*($R90)^2))*_xlfn.NORM.DIST((LN(($M90*EXP($L90/100*AR$69))/($K90))-$Q90*AR$69)/($R90*SQRT(AR$69))-$R90*SQRT(AR$69),0,1,TRUE)+$M90*EXP($L90/100*AR$69)*(1-_xlfn.NORM.DIST((LN(($M90*EXP($L90/100*AR$69))/($K90))-$Q90*AR$69)/($R90*SQRT(AR$69)),0,1,TRUE)))*EXP(-0.07*AR$69)*(INDEX('3)tpx females'!BZ$57:BZ$107,MATCH('3) 2016 cases'!$P90,'3)tpx females'!$BB$57:$BB$107,0))+INDEX('3)tpx males'!BZ$57:BZ$107,MATCH($O90,'3)tpx males'!$BB$57:$BB$107,0))-(INDEX('3)tpx males'!BY$110:BY$160,MATCH($O90,'3)tpx males'!$BB$110:$BB$160,0))*INDEX('3)tpx females'!BY$111:BY$161,MATCH('3) 2016 cases'!$P90,'3)tpx females'!$BB$111:$BB$161,0))*(1-(EXP(-INDEX('3)tpx males'!BZ$4:BZ$54,MATCH($O90,'3)tpx males'!$BB$4:$BB$54,0)))*EXP(-INDEX('3)tpx females'!BZ$3:BZ$53,MATCH('3) 2016 cases'!$P90,'3)tpx females'!$BB$3:$BB$53,0))))))),0)</f>
        <v>5211.6534464689676</v>
      </c>
      <c r="AS90" s="32">
        <f ca="1">IFERROR(($K90*EXP(AS$69*($Q90+0.5*($R90)^2))*_xlfn.NORM.DIST((LN(($M90*EXP($L90/100*AS$69))/($K90))-$Q90*AS$69)/($R90*SQRT(AS$69))-$R90*SQRT(AS$69),0,1,TRUE)+$M90*EXP($L90/100*AS$69)*(1-_xlfn.NORM.DIST((LN(($M90*EXP($L90/100*AS$69))/($K90))-$Q90*AS$69)/($R90*SQRT(AS$69)),0,1,TRUE)))*EXP(-0.07*AS$69)*(INDEX('3)tpx females'!CA$57:CA$107,MATCH('3) 2016 cases'!$P90,'3)tpx females'!$BB$57:$BB$107,0))+INDEX('3)tpx males'!CA$57:CA$107,MATCH($O90,'3)tpx males'!$BB$57:$BB$107,0))-(INDEX('3)tpx males'!BZ$110:BZ$160,MATCH($O90,'3)tpx males'!$BB$110:$BB$160,0))*INDEX('3)tpx females'!BZ$111:BZ$161,MATCH('3) 2016 cases'!$P90,'3)tpx females'!$BB$111:$BB$161,0))*(1-(EXP(-INDEX('3)tpx males'!CA$4:CA$54,MATCH($O90,'3)tpx males'!$BB$4:$BB$54,0)))*EXP(-INDEX('3)tpx females'!CA$3:CA$53,MATCH('3) 2016 cases'!$P90,'3)tpx females'!$BB$3:$BB$53,0))))))),0)</f>
        <v>5782.3630478252981</v>
      </c>
      <c r="AT90" s="32">
        <f ca="1">IFERROR(($K90*EXP(AT$69*($Q90+0.5*($R90)^2))*_xlfn.NORM.DIST((LN(($M90*EXP($L90/100*AT$69))/($K90))-$Q90*AT$69)/($R90*SQRT(AT$69))-$R90*SQRT(AT$69),0,1,TRUE)+$M90*EXP($L90/100*AT$69)*(1-_xlfn.NORM.DIST((LN(($M90*EXP($L90/100*AT$69))/($K90))-$Q90*AT$69)/($R90*SQRT(AT$69)),0,1,TRUE)))*EXP(-0.07*AT$69)*(INDEX('3)tpx females'!CB$57:CB$107,MATCH('3) 2016 cases'!$P90,'3)tpx females'!$BB$57:$BB$107,0))+INDEX('3)tpx males'!CB$57:CB$107,MATCH($O90,'3)tpx males'!$BB$57:$BB$107,0))-(INDEX('3)tpx males'!CA$110:CA$160,MATCH($O90,'3)tpx males'!$BB$110:$BB$160,0))*INDEX('3)tpx females'!CA$111:CA$161,MATCH('3) 2016 cases'!$P90,'3)tpx females'!$BB$111:$BB$161,0))*(1-(EXP(-INDEX('3)tpx males'!CB$4:CB$54,MATCH($O90,'3)tpx males'!$BB$4:$BB$54,0)))*EXP(-INDEX('3)tpx females'!CB$3:CB$53,MATCH('3) 2016 cases'!$P90,'3)tpx females'!$BB$3:$BB$53,0))))))),0)</f>
        <v>6595.5788308447154</v>
      </c>
      <c r="AU90" s="32">
        <f ca="1">IFERROR(($K90*EXP(AU$69*($Q90+0.5*($R90)^2))*_xlfn.NORM.DIST((LN(($M90*EXP($L90/100*AU$69))/($K90))-$Q90*AU$69)/($R90*SQRT(AU$69))-$R90*SQRT(AU$69),0,1,TRUE)+$M90*EXP($L90/100*AU$69)*(1-_xlfn.NORM.DIST((LN(($M90*EXP($L90/100*AU$69))/($K90))-$Q90*AU$69)/($R90*SQRT(AU$69)),0,1,TRUE)))*EXP(-0.07*AU$69)*(INDEX('3)tpx females'!CC$57:CC$107,MATCH('3) 2016 cases'!$P90,'3)tpx females'!$BB$57:$BB$107,0))+INDEX('3)tpx males'!CC$57:CC$107,MATCH($O90,'3)tpx males'!$BB$57:$BB$107,0))-(INDEX('3)tpx males'!CB$110:CB$160,MATCH($O90,'3)tpx males'!$BB$110:$BB$160,0))*INDEX('3)tpx females'!CB$111:CB$161,MATCH('3) 2016 cases'!$P90,'3)tpx females'!$BB$111:$BB$161,0))*(1-(EXP(-INDEX('3)tpx males'!CC$4:CC$54,MATCH($O90,'3)tpx males'!$BB$4:$BB$54,0)))*EXP(-INDEX('3)tpx females'!CC$3:CC$53,MATCH('3) 2016 cases'!$P90,'3)tpx females'!$BB$3:$BB$53,0))))))),0)</f>
        <v>7381.2487364874078</v>
      </c>
      <c r="AV90" s="32">
        <f ca="1">IFERROR(($K90*EXP(AV$69*($Q90+0.5*($R90)^2))*_xlfn.NORM.DIST((LN(($M90*EXP($L90/100*AV$69))/($K90))-$Q90*AV$69)/($R90*SQRT(AV$69))-$R90*SQRT(AV$69),0,1,TRUE)+$M90*EXP($L90/100*AV$69)*(1-_xlfn.NORM.DIST((LN(($M90*EXP($L90/100*AV$69))/($K90))-$Q90*AV$69)/($R90*SQRT(AV$69)),0,1,TRUE)))*EXP(-0.07*AV$69)*(INDEX('3)tpx females'!CD$57:CD$107,MATCH('3) 2016 cases'!$P90,'3)tpx females'!$BB$57:$BB$107,0))+INDEX('3)tpx males'!CD$57:CD$107,MATCH($O90,'3)tpx males'!$BB$57:$BB$107,0))-(INDEX('3)tpx males'!CC$110:CC$160,MATCH($O90,'3)tpx males'!$BB$110:$BB$160,0))*INDEX('3)tpx females'!CC$111:CC$161,MATCH('3) 2016 cases'!$P90,'3)tpx females'!$BB$111:$BB$161,0))*(1-(EXP(-INDEX('3)tpx males'!CD$4:CD$54,MATCH($O90,'3)tpx males'!$BB$4:$BB$54,0)))*EXP(-INDEX('3)tpx females'!CD$3:CD$53,MATCH('3) 2016 cases'!$P90,'3)tpx females'!$BB$3:$BB$53,0))))))),0)</f>
        <v>8021.0217594811493</v>
      </c>
      <c r="AW90" s="32">
        <f ca="1">IFERROR(($K90*EXP(AW$69*($Q90+0.5*($R90)^2))*_xlfn.NORM.DIST((LN(($M90*EXP($L90/100*AW$69))/($K90))-$Q90*AW$69)/($R90*SQRT(AW$69))-$R90*SQRT(AW$69),0,1,TRUE)+$M90*EXP($L90/100*AW$69)*(1-_xlfn.NORM.DIST((LN(($M90*EXP($L90/100*AW$69))/($K90))-$Q90*AW$69)/($R90*SQRT(AW$69)),0,1,TRUE)))*EXP(-0.07*AW$69)*(INDEX('3)tpx females'!CE$57:CE$107,MATCH('3) 2016 cases'!$P90,'3)tpx females'!$BB$57:$BB$107,0))+INDEX('3)tpx males'!CE$57:CE$107,MATCH($O90,'3)tpx males'!$BB$57:$BB$107,0))-(INDEX('3)tpx males'!CD$110:CD$160,MATCH($O90,'3)tpx males'!$BB$110:$BB$160,0))*INDEX('3)tpx females'!CD$111:CD$161,MATCH('3) 2016 cases'!$P90,'3)tpx females'!$BB$111:$BB$161,0))*(1-(EXP(-INDEX('3)tpx males'!CE$4:CE$54,MATCH($O90,'3)tpx males'!$BB$4:$BB$54,0)))*EXP(-INDEX('3)tpx females'!CE$3:CE$53,MATCH('3) 2016 cases'!$P90,'3)tpx females'!$BB$3:$BB$53,0))))))),0)</f>
        <v>8176.9653980064431</v>
      </c>
      <c r="AX90" s="32">
        <f ca="1">IFERROR(($K90*EXP(AX$69*($Q90+0.5*($R90)^2))*_xlfn.NORM.DIST((LN(($M90*EXP($L90/100*AX$69))/($K90))-$Q90*AX$69)/($R90*SQRT(AX$69))-$R90*SQRT(AX$69),0,1,TRUE)+$M90*EXP($L90/100*AX$69)*(1-_xlfn.NORM.DIST((LN(($M90*EXP($L90/100*AX$69))/($K90))-$Q90*AX$69)/($R90*SQRT(AX$69)),0,1,TRUE)))*EXP(-0.07*AX$69)*(INDEX('3)tpx females'!CF$57:CF$107,MATCH('3) 2016 cases'!$P90,'3)tpx females'!$BB$57:$BB$107,0))+INDEX('3)tpx males'!CF$57:CF$107,MATCH($O90,'3)tpx males'!$BB$57:$BB$107,0))-(INDEX('3)tpx males'!CE$110:CE$160,MATCH($O90,'3)tpx males'!$BB$110:$BB$160,0))*INDEX('3)tpx females'!CE$111:CE$161,MATCH('3) 2016 cases'!$P90,'3)tpx females'!$BB$111:$BB$161,0))*(1-(EXP(-INDEX('3)tpx males'!CF$4:CF$54,MATCH($O90,'3)tpx males'!$BB$4:$BB$54,0)))*EXP(-INDEX('3)tpx females'!CF$3:CF$53,MATCH('3) 2016 cases'!$P90,'3)tpx females'!$BB$3:$BB$53,0))))))),0)</f>
        <v>7998.0145358784293</v>
      </c>
      <c r="AY90" s="32">
        <f ca="1">IFERROR(($K90*EXP(AY$69*($Q90+0.5*($R90)^2))*_xlfn.NORM.DIST((LN(($M90*EXP($L90/100*AY$69))/($K90))-$Q90*AY$69)/($R90*SQRT(AY$69))-$R90*SQRT(AY$69),0,1,TRUE)+$M90*EXP($L90/100*AY$69)*(1-_xlfn.NORM.DIST((LN(($M90*EXP($L90/100*AY$69))/($K90))-$Q90*AY$69)/($R90*SQRT(AY$69)),0,1,TRUE)))*EXP(-0.07*AY$69)*(INDEX('3)tpx females'!CG$57:CG$107,MATCH('3) 2016 cases'!$P90,'3)tpx females'!$BB$57:$BB$107,0))+INDEX('3)tpx males'!CG$57:CG$107,MATCH($O90,'3)tpx males'!$BB$57:$BB$107,0))-(INDEX('3)tpx males'!CF$110:CF$160,MATCH($O90,'3)tpx males'!$BB$110:$BB$160,0))*INDEX('3)tpx females'!CF$111:CF$161,MATCH('3) 2016 cases'!$P90,'3)tpx females'!$BB$111:$BB$161,0))*(1-(EXP(-INDEX('3)tpx males'!CG$4:CG$54,MATCH($O90,'3)tpx males'!$BB$4:$BB$54,0)))*EXP(-INDEX('3)tpx females'!CG$3:CG$53,MATCH('3) 2016 cases'!$P90,'3)tpx females'!$BB$3:$BB$53,0))))))),0)</f>
        <v>7789.6304511110293</v>
      </c>
      <c r="AZ90" s="32">
        <f ca="1">IFERROR(($K90*EXP(AZ$69*($Q90+0.5*($R90)^2))*_xlfn.NORM.DIST((LN(($M90*EXP($L90/100*AZ$69))/($K90))-$Q90*AZ$69)/($R90*SQRT(AZ$69))-$R90*SQRT(AZ$69),0,1,TRUE)+$M90*EXP($L90/100*AZ$69)*(1-_xlfn.NORM.DIST((LN(($M90*EXP($L90/100*AZ$69))/($K90))-$Q90*AZ$69)/($R90*SQRT(AZ$69)),0,1,TRUE)))*EXP(-0.07*AZ$69)*(INDEX('3)tpx females'!CH$57:CH$107,MATCH('3) 2016 cases'!$P90,'3)tpx females'!$BB$57:$BB$107,0))+INDEX('3)tpx males'!CH$57:CH$107,MATCH($O90,'3)tpx males'!$BB$57:$BB$107,0))-(INDEX('3)tpx males'!CG$110:CG$160,MATCH($O90,'3)tpx males'!$BB$110:$BB$160,0))*INDEX('3)tpx females'!CG$111:CG$161,MATCH('3) 2016 cases'!$P90,'3)tpx females'!$BB$111:$BB$161,0))*(1-(EXP(-INDEX('3)tpx males'!CH$4:CH$54,MATCH($O90,'3)tpx males'!$BB$4:$BB$54,0)))*EXP(-INDEX('3)tpx females'!CH$3:CH$53,MATCH('3) 2016 cases'!$P90,'3)tpx females'!$BB$3:$BB$53,0))))))),0)</f>
        <v>7589.1934522816318</v>
      </c>
      <c r="BA90" s="32">
        <f ca="1">IFERROR(($K90*EXP(BA$69*($Q90+0.5*($R90)^2))*_xlfn.NORM.DIST((LN(($M90*EXP($L90/100*BA$69))/($K90))-$Q90*BA$69)/($R90*SQRT(BA$69))-$R90*SQRT(BA$69),0,1,TRUE)+$M90*EXP($L90/100*BA$69)*(1-_xlfn.NORM.DIST((LN(($M90*EXP($L90/100*BA$69))/($K90))-$Q90*BA$69)/($R90*SQRT(BA$69)),0,1,TRUE)))*EXP(-0.07*BA$69)*(INDEX('3)tpx females'!CI$57:CI$107,MATCH('3) 2016 cases'!$P90,'3)tpx females'!$BB$57:$BB$107,0))+INDEX('3)tpx males'!CI$57:CI$107,MATCH($O90,'3)tpx males'!$BB$57:$BB$107,0))-(INDEX('3)tpx males'!CH$110:CH$160,MATCH($O90,'3)tpx males'!$BB$110:$BB$160,0))*INDEX('3)tpx females'!CH$111:CH$161,MATCH('3) 2016 cases'!$P90,'3)tpx females'!$BB$111:$BB$161,0))*(1-(EXP(-INDEX('3)tpx males'!CI$4:CI$54,MATCH($O90,'3)tpx males'!$BB$4:$BB$54,0)))*EXP(-INDEX('3)tpx females'!CI$3:CI$53,MATCH('3) 2016 cases'!$P90,'3)tpx females'!$BB$3:$BB$53,0))))))),0)</f>
        <v>6803.2286613560664</v>
      </c>
      <c r="BB90" s="32">
        <f ca="1">IFERROR(($K90*EXP(BB$69*($Q90+0.5*($R90)^2))*_xlfn.NORM.DIST((LN(($M90*EXP($L90/100*BB$69))/($K90))-$Q90*BB$69)/($R90*SQRT(BB$69))-$R90*SQRT(BB$69),0,1,TRUE)+$M90*EXP($L90/100*BB$69)*(1-_xlfn.NORM.DIST((LN(($M90*EXP($L90/100*BB$69))/($K90))-$Q90*BB$69)/($R90*SQRT(BB$69)),0,1,TRUE)))*EXP(-0.07*BB$69)*(INDEX('3)tpx females'!CJ$57:CJ$107,MATCH('3) 2016 cases'!$P90,'3)tpx females'!$BB$57:$BB$107,0))+INDEX('3)tpx males'!CJ$57:CJ$107,MATCH($O90,'3)tpx males'!$BB$57:$BB$107,0))-(INDEX('3)tpx males'!CI$110:CI$160,MATCH($O90,'3)tpx males'!$BB$110:$BB$160,0))*INDEX('3)tpx females'!CI$111:CI$161,MATCH('3) 2016 cases'!$P90,'3)tpx females'!$BB$111:$BB$161,0))*(1-(EXP(-INDEX('3)tpx males'!CJ$4:CJ$54,MATCH($O90,'3)tpx males'!$BB$4:$BB$54,0)))*EXP(-INDEX('3)tpx females'!CJ$3:CJ$53,MATCH('3) 2016 cases'!$P90,'3)tpx females'!$BB$3:$BB$53,0))))))),0)</f>
        <v>5986.7280293020503</v>
      </c>
      <c r="BC90" s="32">
        <f ca="1">IFERROR(($K90*EXP(BC$69*($Q90+0.5*($R90)^2))*_xlfn.NORM.DIST((LN(($M90*EXP($L90/100*BC$69))/($K90))-$Q90*BC$69)/($R90*SQRT(BC$69))-$R90*SQRT(BC$69),0,1,TRUE)+$M90*EXP($L90/100*BC$69)*(1-_xlfn.NORM.DIST((LN(($M90*EXP($L90/100*BC$69))/($K90))-$Q90*BC$69)/($R90*SQRT(BC$69)),0,1,TRUE)))*EXP(-0.07*BC$69)*(INDEX('3)tpx females'!CK$57:CK$107,MATCH('3) 2016 cases'!$P90,'3)tpx females'!$BB$57:$BB$107,0))+INDEX('3)tpx males'!CK$57:CK$107,MATCH($O90,'3)tpx males'!$BB$57:$BB$107,0))-(INDEX('3)tpx males'!CJ$110:CJ$160,MATCH($O90,'3)tpx males'!$BB$110:$BB$160,0))*INDEX('3)tpx females'!CJ$111:CJ$161,MATCH('3) 2016 cases'!$P90,'3)tpx females'!$BB$111:$BB$161,0))*(1-(EXP(-INDEX('3)tpx males'!CK$4:CK$54,MATCH($O90,'3)tpx males'!$BB$4:$BB$54,0)))*EXP(-INDEX('3)tpx females'!CK$3:CK$53,MATCH('3) 2016 cases'!$P90,'3)tpx females'!$BB$3:$BB$53,0))))))),0)</f>
        <v>5043.9349939118119</v>
      </c>
      <c r="BD90" s="32">
        <f ca="1">IFERROR(($K90*EXP(BD$69*($Q90+0.5*($R90)^2))*_xlfn.NORM.DIST((LN(($M90*EXP($L90/100*BD$69))/($K90))-$Q90*BD$69)/($R90*SQRT(BD$69))-$R90*SQRT(BD$69),0,1,TRUE)+$M90*EXP($L90/100*BD$69)*(1-_xlfn.NORM.DIST((LN(($M90*EXP($L90/100*BD$69))/($K90))-$Q90*BD$69)/($R90*SQRT(BD$69)),0,1,TRUE)))*EXP(-0.07*BD$69)*(INDEX('3)tpx females'!CL$57:CL$107,MATCH('3) 2016 cases'!$P90,'3)tpx females'!$BB$57:$BB$107,0))+INDEX('3)tpx males'!CL$57:CL$107,MATCH($O90,'3)tpx males'!$BB$57:$BB$107,0))-(INDEX('3)tpx males'!CK$110:CK$160,MATCH($O90,'3)tpx males'!$BB$110:$BB$160,0))*INDEX('3)tpx females'!CK$111:CK$161,MATCH('3) 2016 cases'!$P90,'3)tpx females'!$BB$111:$BB$161,0))*(1-(EXP(-INDEX('3)tpx males'!CL$4:CL$54,MATCH($O90,'3)tpx males'!$BB$4:$BB$54,0)))*EXP(-INDEX('3)tpx females'!CL$3:CL$53,MATCH('3) 2016 cases'!$P90,'3)tpx females'!$BB$3:$BB$53,0))))))),0)</f>
        <v>4082.9215768019071</v>
      </c>
      <c r="BE90" s="32">
        <f ca="1">IFERROR(($K90*EXP(BE$69*($Q90+0.5*($R90)^2))*_xlfn.NORM.DIST((LN(($M90*EXP($L90/100*BE$69))/($K90))-$Q90*BE$69)/($R90*SQRT(BE$69))-$R90*SQRT(BE$69),0,1,TRUE)+$M90*EXP($L90/100*BE$69)*(1-_xlfn.NORM.DIST((LN(($M90*EXP($L90/100*BE$69))/($K90))-$Q90*BE$69)/($R90*SQRT(BE$69)),0,1,TRUE)))*EXP(-0.07*BE$69)*(INDEX('3)tpx females'!CM$57:CM$107,MATCH('3) 2016 cases'!$P90,'3)tpx females'!$BB$57:$BB$107,0))+INDEX('3)tpx males'!CM$57:CM$107,MATCH($O90,'3)tpx males'!$BB$57:$BB$107,0))-(INDEX('3)tpx males'!CL$110:CL$160,MATCH($O90,'3)tpx males'!$BB$110:$BB$160,0))*INDEX('3)tpx females'!CL$111:CL$161,MATCH('3) 2016 cases'!$P90,'3)tpx females'!$BB$111:$BB$161,0))*(1-(EXP(-INDEX('3)tpx males'!CM$4:CM$54,MATCH($O90,'3)tpx males'!$BB$4:$BB$54,0)))*EXP(-INDEX('3)tpx females'!CM$3:CM$53,MATCH('3) 2016 cases'!$P90,'3)tpx females'!$BB$3:$BB$53,0))))))),0)</f>
        <v>3164.6602414898357</v>
      </c>
      <c r="BF90" s="32">
        <f ca="1">IFERROR(($K90*EXP(BF$69*($Q90+0.5*($R90)^2))*_xlfn.NORM.DIST((LN(($M90*EXP($L90/100*BF$69))/($K90))-$Q90*BF$69)/($R90*SQRT(BF$69))-$R90*SQRT(BF$69),0,1,TRUE)+$M90*EXP($L90/100*BF$69)*(1-_xlfn.NORM.DIST((LN(($M90*EXP($L90/100*BF$69))/($K90))-$Q90*BF$69)/($R90*SQRT(BF$69)),0,1,TRUE)))*EXP(-0.07*BF$69)*(INDEX('3)tpx females'!CN$57:CN$107,MATCH('3) 2016 cases'!$P90,'3)tpx females'!$BB$57:$BB$107,0))+INDEX('3)tpx males'!CN$57:CN$107,MATCH($O90,'3)tpx males'!$BB$57:$BB$107,0))-(INDEX('3)tpx males'!CM$110:CM$160,MATCH($O90,'3)tpx males'!$BB$110:$BB$160,0))*INDEX('3)tpx females'!CM$111:CM$161,MATCH('3) 2016 cases'!$P90,'3)tpx females'!$BB$111:$BB$161,0))*(1-(EXP(-INDEX('3)tpx males'!CN$4:CN$54,MATCH($O90,'3)tpx males'!$BB$4:$BB$54,0)))*EXP(-INDEX('3)tpx females'!CN$3:CN$53,MATCH('3) 2016 cases'!$P90,'3)tpx females'!$BB$3:$BB$53,0))))))),0)</f>
        <v>2342.5356445419402</v>
      </c>
      <c r="BG90" s="32">
        <f ca="1">IFERROR(($K90*EXP(BG$69*($Q90+0.5*($R90)^2))*_xlfn.NORM.DIST((LN(($M90*EXP($L90/100*BG$69))/($K90))-$Q90*BG$69)/($R90*SQRT(BG$69))-$R90*SQRT(BG$69),0,1,TRUE)+$M90*EXP($L90/100*BG$69)*(1-_xlfn.NORM.DIST((LN(($M90*EXP($L90/100*BG$69))/($K90))-$Q90*BG$69)/($R90*SQRT(BG$69)),0,1,TRUE)))*EXP(-0.07*BG$69)*(INDEX('3)tpx females'!CO$57:CO$107,MATCH('3) 2016 cases'!$P90,'3)tpx females'!$BB$57:$BB$107,0))+INDEX('3)tpx males'!CO$57:CO$107,MATCH($O90,'3)tpx males'!$BB$57:$BB$107,0))-(INDEX('3)tpx males'!CN$110:CN$160,MATCH($O90,'3)tpx males'!$BB$110:$BB$160,0))*INDEX('3)tpx females'!CN$111:CN$161,MATCH('3) 2016 cases'!$P90,'3)tpx females'!$BB$111:$BB$161,0))*(1-(EXP(-INDEX('3)tpx males'!CO$4:CO$54,MATCH($O90,'3)tpx males'!$BB$4:$BB$54,0)))*EXP(-INDEX('3)tpx females'!CO$3:CO$53,MATCH('3) 2016 cases'!$P90,'3)tpx females'!$BB$3:$BB$53,0))))))),0)</f>
        <v>1656.3269938631004</v>
      </c>
      <c r="BH90" s="32">
        <f ca="1">IFERROR(($K90*EXP(BH$69*($Q90+0.5*($R90)^2))*_xlfn.NORM.DIST((LN(($M90*EXP($L90/100*BH$69))/($K90))-$Q90*BH$69)/($R90*SQRT(BH$69))-$R90*SQRT(BH$69),0,1,TRUE)+$M90*EXP($L90/100*BH$69)*(1-_xlfn.NORM.DIST((LN(($M90*EXP($L90/100*BH$69))/($K90))-$Q90*BH$69)/($R90*SQRT(BH$69)),0,1,TRUE)))*EXP(-0.07*BH$69)*(INDEX('3)tpx females'!CP$57:CP$107,MATCH('3) 2016 cases'!$P90,'3)tpx females'!$BB$57:$BB$107,0))+INDEX('3)tpx males'!CP$57:CP$107,MATCH($O90,'3)tpx males'!$BB$57:$BB$107,0))-(INDEX('3)tpx males'!CO$110:CO$160,MATCH($O90,'3)tpx males'!$BB$110:$BB$160,0))*INDEX('3)tpx females'!CO$111:CO$161,MATCH('3) 2016 cases'!$P90,'3)tpx females'!$BB$111:$BB$161,0))*(1-(EXP(-INDEX('3)tpx males'!CP$4:CP$54,MATCH($O90,'3)tpx males'!$BB$4:$BB$54,0)))*EXP(-INDEX('3)tpx females'!CP$3:CP$53,MATCH('3) 2016 cases'!$P90,'3)tpx females'!$BB$3:$BB$53,0))))))),0)</f>
        <v>1104.1471756981061</v>
      </c>
      <c r="BI90" s="32">
        <f ca="1">IFERROR(($K90*EXP(BI$69*($Q90+0.5*($R90)^2))*_xlfn.NORM.DIST((LN(($M90*EXP($L90/100*BI$69))/($K90))-$Q90*BI$69)/($R90*SQRT(BI$69))-$R90*SQRT(BI$69),0,1,TRUE)+$M90*EXP($L90/100*BI$69)*(1-_xlfn.NORM.DIST((LN(($M90*EXP($L90/100*BI$69))/($K90))-$Q90*BI$69)/($R90*SQRT(BI$69)),0,1,TRUE)))*EXP(-0.07*BI$69)*(INDEX('3)tpx females'!CQ$57:CQ$107,MATCH('3) 2016 cases'!$P90,'3)tpx females'!$BB$57:$BB$107,0))+INDEX('3)tpx males'!CQ$57:CQ$107,MATCH($O90,'3)tpx males'!$BB$57:$BB$107,0))-(INDEX('3)tpx males'!CP$110:CP$160,MATCH($O90,'3)tpx males'!$BB$110:$BB$160,0))*INDEX('3)tpx females'!CP$111:CP$161,MATCH('3) 2016 cases'!$P90,'3)tpx females'!$BB$111:$BB$161,0))*(1-(EXP(-INDEX('3)tpx males'!CQ$4:CQ$54,MATCH($O90,'3)tpx males'!$BB$4:$BB$54,0)))*EXP(-INDEX('3)tpx females'!CQ$3:CQ$53,MATCH('3) 2016 cases'!$P90,'3)tpx females'!$BB$3:$BB$53,0))))))),0)</f>
        <v>706.14838315532268</v>
      </c>
      <c r="BJ90" s="32">
        <f ca="1">IFERROR(($K90*EXP(BJ$69*($Q90+0.5*($R90)^2))*_xlfn.NORM.DIST((LN(($M90*EXP($L90/100*BJ$69))/($K90))-$Q90*BJ$69)/($R90*SQRT(BJ$69))-$R90*SQRT(BJ$69),0,1,TRUE)+$M90*EXP($L90/100*BJ$69)*(1-_xlfn.NORM.DIST((LN(($M90*EXP($L90/100*BJ$69))/($K90))-$Q90*BJ$69)/($R90*SQRT(BJ$69)),0,1,TRUE)))*EXP(-0.07*BJ$69)*(INDEX('3)tpx females'!CR$57:CR$107,MATCH('3) 2016 cases'!$P90,'3)tpx females'!$BB$57:$BB$107,0))+INDEX('3)tpx males'!CR$57:CR$107,MATCH($O90,'3)tpx males'!$BB$57:$BB$107,0))-(INDEX('3)tpx males'!CQ$110:CQ$160,MATCH($O90,'3)tpx males'!$BB$110:$BB$160,0))*INDEX('3)tpx females'!CQ$111:CQ$161,MATCH('3) 2016 cases'!$P90,'3)tpx females'!$BB$111:$BB$161,0))*(1-(EXP(-INDEX('3)tpx males'!CR$4:CR$54,MATCH($O90,'3)tpx males'!$BB$4:$BB$54,0)))*EXP(-INDEX('3)tpx females'!CR$3:CR$53,MATCH('3) 2016 cases'!$P90,'3)tpx females'!$BB$3:$BB$53,0))))))),0)</f>
        <v>425.67990831307935</v>
      </c>
      <c r="BK90" s="32">
        <f ca="1">IFERROR(($K90*EXP(BK$69*($Q90+0.5*($R90)^2))*_xlfn.NORM.DIST((LN(($M90*EXP($L90/100*BK$69))/($K90))-$Q90*BK$69)/($R90*SQRT(BK$69))-$R90*SQRT(BK$69),0,1,TRUE)+$M90*EXP($L90/100*BK$69)*(1-_xlfn.NORM.DIST((LN(($M90*EXP($L90/100*BK$69))/($K90))-$Q90*BK$69)/($R90*SQRT(BK$69)),0,1,TRUE)))*EXP(-0.07*BK$69)*(INDEX('3)tpx females'!CS$57:CS$107,MATCH('3) 2016 cases'!$P90,'3)tpx females'!$BB$57:$BB$107,0))+INDEX('3)tpx males'!CS$57:CS$107,MATCH($O90,'3)tpx males'!$BB$57:$BB$107,0))-(INDEX('3)tpx males'!CR$110:CR$160,MATCH($O90,'3)tpx males'!$BB$110:$BB$160,0))*INDEX('3)tpx females'!CR$111:CR$161,MATCH('3) 2016 cases'!$P90,'3)tpx females'!$BB$111:$BB$161,0))*(1-(EXP(-INDEX('3)tpx males'!CS$4:CS$54,MATCH($O90,'3)tpx males'!$BB$4:$BB$54,0)))*EXP(-INDEX('3)tpx females'!CS$3:CS$53,MATCH('3) 2016 cases'!$P90,'3)tpx females'!$BB$3:$BB$53,0))))))),0)</f>
        <v>243.49293531853317</v>
      </c>
      <c r="BL90" s="32">
        <f ca="1">IFERROR(($K90*EXP(BL$69*($Q90+0.5*($R90)^2))*_xlfn.NORM.DIST((LN(($M90*EXP($L90/100*BL$69))/($K90))-$Q90*BL$69)/($R90*SQRT(BL$69))-$R90*SQRT(BL$69),0,1,TRUE)+$M90*EXP($L90/100*BL$69)*(1-_xlfn.NORM.DIST((LN(($M90*EXP($L90/100*BL$69))/($K90))-$Q90*BL$69)/($R90*SQRT(BL$69)),0,1,TRUE)))*EXP(-0.07*BL$69)*(INDEX('3)tpx females'!CT$57:CT$107,MATCH('3) 2016 cases'!$P90,'3)tpx females'!$BB$57:$BB$107,0))+INDEX('3)tpx males'!CT$57:CT$107,MATCH($O90,'3)tpx males'!$BB$57:$BB$107,0))-(INDEX('3)tpx males'!CS$110:CS$160,MATCH($O90,'3)tpx males'!$BB$110:$BB$160,0))*INDEX('3)tpx females'!CS$111:CS$161,MATCH('3) 2016 cases'!$P90,'3)tpx females'!$BB$111:$BB$161,0))*(1-(EXP(-INDEX('3)tpx males'!CT$4:CT$54,MATCH($O90,'3)tpx males'!$BB$4:$BB$54,0)))*EXP(-INDEX('3)tpx females'!CT$3:CT$53,MATCH('3) 2016 cases'!$P90,'3)tpx females'!$BB$3:$BB$53,0))))))),0)</f>
        <v>127.84979514895522</v>
      </c>
      <c r="BM90" s="32">
        <f ca="1">IFERROR(($K90*EXP(BM$69*($Q90+0.5*($R90)^2))*_xlfn.NORM.DIST((LN(($M90*EXP($L90/100*BM$69))/($K90))-$Q90*BM$69)/($R90*SQRT(BM$69))-$R90*SQRT(BM$69),0,1,TRUE)+$M90*EXP($L90/100*BM$69)*(1-_xlfn.NORM.DIST((LN(($M90*EXP($L90/100*BM$69))/($K90))-$Q90*BM$69)/($R90*SQRT(BM$69)),0,1,TRUE)))*EXP(-0.07*BM$69)*(INDEX('3)tpx females'!CU$57:CU$107,MATCH('3) 2016 cases'!$P90,'3)tpx females'!$BB$57:$BB$107,0))+INDEX('3)tpx males'!CU$57:CU$107,MATCH($O90,'3)tpx males'!$BB$57:$BB$107,0))-(INDEX('3)tpx males'!CT$110:CT$160,MATCH($O90,'3)tpx males'!$BB$110:$BB$160,0))*INDEX('3)tpx females'!CT$111:CT$161,MATCH('3) 2016 cases'!$P90,'3)tpx females'!$BB$111:$BB$161,0))*(1-(EXP(-INDEX('3)tpx males'!CU$4:CU$54,MATCH($O90,'3)tpx males'!$BB$4:$BB$54,0)))*EXP(-INDEX('3)tpx females'!CU$3:CU$53,MATCH('3) 2016 cases'!$P90,'3)tpx females'!$BB$3:$BB$53,0))))))),0)</f>
        <v>66.863274190570763</v>
      </c>
      <c r="BN90" s="32">
        <f ca="1">IFERROR(($K90*EXP(BN$69*($Q90+0.5*($R90)^2))*_xlfn.NORM.DIST((LN(($M90*EXP($L90/100*BN$69))/($K90))-$Q90*BN$69)/($R90*SQRT(BN$69))-$R90*SQRT(BN$69),0,1,TRUE)+$M90*EXP($L90/100*BN$69)*(1-_xlfn.NORM.DIST((LN(($M90*EXP($L90/100*BN$69))/($K90))-$Q90*BN$69)/($R90*SQRT(BN$69)),0,1,TRUE)))*EXP(-0.07*BN$69)*(INDEX('3)tpx females'!CV$57:CV$107,MATCH('3) 2016 cases'!$P90,'3)tpx females'!$BB$57:$BB$107,0))+INDEX('3)tpx males'!CV$57:CV$107,MATCH($O90,'3)tpx males'!$BB$57:$BB$107,0))-(INDEX('3)tpx males'!CU$110:CU$160,MATCH($O90,'3)tpx males'!$BB$110:$BB$160,0))*INDEX('3)tpx females'!CU$111:CU$161,MATCH('3) 2016 cases'!$P90,'3)tpx females'!$BB$111:$BB$161,0))*(1-(EXP(-INDEX('3)tpx males'!CV$4:CV$54,MATCH($O90,'3)tpx males'!$BB$4:$BB$54,0)))*EXP(-INDEX('3)tpx females'!CV$3:CV$53,MATCH('3) 2016 cases'!$P90,'3)tpx females'!$BB$3:$BB$53,0))))))),0)</f>
        <v>37.596735083543209</v>
      </c>
      <c r="BO90" s="32">
        <f ca="1">IFERROR(($K90*EXP(BO$69*($Q90+0.5*($R90)^2))*_xlfn.NORM.DIST((LN(($M90*EXP($L90/100*BO$69))/($K90))-$Q90*BO$69)/($R90*SQRT(BO$69))-$R90*SQRT(BO$69),0,1,TRUE)+$M90*EXP($L90/100*BO$69)*(1-_xlfn.NORM.DIST((LN(($M90*EXP($L90/100*BO$69))/($K90))-$Q90*BO$69)/($R90*SQRT(BO$69)),0,1,TRUE)))*EXP(-0.07*BO$69)*(INDEX('3)tpx females'!CW$57:CW$107,MATCH('3) 2016 cases'!$P90,'3)tpx females'!$BB$57:$BB$107,0))+INDEX('3)tpx males'!CW$57:CW$107,MATCH($O90,'3)tpx males'!$BB$57:$BB$107,0))-(INDEX('3)tpx males'!CV$110:CV$160,MATCH($O90,'3)tpx males'!$BB$110:$BB$160,0))*INDEX('3)tpx females'!CV$111:CV$161,MATCH('3) 2016 cases'!$P90,'3)tpx females'!$BB$111:$BB$161,0))*(1-(EXP(-INDEX('3)tpx males'!CW$4:CW$54,MATCH($O90,'3)tpx males'!$BB$4:$BB$54,0)))*EXP(-INDEX('3)tpx females'!CW$3:CW$53,MATCH('3) 2016 cases'!$P90,'3)tpx females'!$BB$3:$BB$53,0))))))),0)</f>
        <v>15.399457054174832</v>
      </c>
      <c r="BP90" s="32">
        <f ca="1">IFERROR(($K90*EXP(BP$69*($Q90+0.5*($R90)^2))*_xlfn.NORM.DIST((LN(($M90*EXP($L90/100*BP$69))/($K90))-$Q90*BP$69)/($R90*SQRT(BP$69))-$R90*SQRT(BP$69),0,1,TRUE)+$M90*EXP($L90/100*BP$69)*(1-_xlfn.NORM.DIST((LN(($M90*EXP($L90/100*BP$69))/($K90))-$Q90*BP$69)/($R90*SQRT(BP$69)),0,1,TRUE)))*EXP(-0.07*BP$69)*(INDEX('3)tpx females'!CX$57:CX$107,MATCH('3) 2016 cases'!$P90,'3)tpx females'!$BB$57:$BB$107,0))+INDEX('3)tpx males'!CX$57:CX$107,MATCH($O90,'3)tpx males'!$BB$57:$BB$107,0))-(INDEX('3)tpx males'!CW$110:CW$160,MATCH($O90,'3)tpx males'!$BB$110:$BB$160,0))*INDEX('3)tpx females'!CW$111:CW$161,MATCH('3) 2016 cases'!$P90,'3)tpx females'!$BB$111:$BB$161,0))*(1-(EXP(-INDEX('3)tpx males'!CX$4:CX$54,MATCH($O90,'3)tpx males'!$BB$4:$BB$54,0)))*EXP(-INDEX('3)tpx females'!CX$3:CX$53,MATCH('3) 2016 cases'!$P90,'3)tpx females'!$BB$3:$BB$53,0))))))),0)</f>
        <v>0</v>
      </c>
      <c r="BQ90" s="32">
        <f ca="1">IFERROR(($K90*EXP(BQ$69*($Q90+0.5*($R90)^2))*_xlfn.NORM.DIST((LN(($M90*EXP($L90/100*BQ$69))/($K90))-$Q90*BQ$69)/($R90*SQRT(BQ$69))-$R90*SQRT(BQ$69),0,1,TRUE)+$M90*EXP($L90/100*BQ$69)*(1-_xlfn.NORM.DIST((LN(($M90*EXP($L90/100*BQ$69))/($K90))-$Q90*BQ$69)/($R90*SQRT(BQ$69)),0,1,TRUE)))*EXP(-0.07*BQ$69)*(INDEX('3)tpx females'!CY$57:CY$107,MATCH('3) 2016 cases'!$P90,'3)tpx females'!$BB$57:$BB$107,0))+INDEX('3)tpx males'!CY$57:CY$107,MATCH($O90,'3)tpx males'!$BB$57:$BB$107,0))-(INDEX('3)tpx males'!CX$110:CX$160,MATCH($O90,'3)tpx males'!$BB$110:$BB$160,0))*INDEX('3)tpx females'!CX$111:CX$161,MATCH('3) 2016 cases'!$P90,'3)tpx females'!$BB$111:$BB$161,0))*(1-(EXP(-INDEX('3)tpx males'!CY$4:CY$54,MATCH($O90,'3)tpx males'!$BB$4:$BB$54,0)))*EXP(-INDEX('3)tpx females'!CY$3:CY$53,MATCH('3) 2016 cases'!$P90,'3)tpx females'!$BB$3:$BB$53,0))))))),0)</f>
        <v>0</v>
      </c>
      <c r="BR90" s="32">
        <f ca="1">IFERROR(($K90*EXP(BR$69*($Q90+0.5*($R90)^2))*_xlfn.NORM.DIST((LN(($M90*EXP($L90/100*BR$69))/($K90))-$Q90*BR$69)/($R90*SQRT(BR$69))-$R90*SQRT(BR$69),0,1,TRUE)+$M90*EXP($L90/100*BR$69)*(1-_xlfn.NORM.DIST((LN(($M90*EXP($L90/100*BR$69))/($K90))-$Q90*BR$69)/($R90*SQRT(BR$69)),0,1,TRUE)))*EXP(-0.07*BR$69)*(INDEX('3)tpx females'!CZ$57:CZ$107,MATCH('3) 2016 cases'!$P90,'3)tpx females'!$BB$57:$BB$107,0))+INDEX('3)tpx males'!CZ$57:CZ$107,MATCH($O90,'3)tpx males'!$BB$57:$BB$107,0))-(INDEX('3)tpx males'!CY$110:CY$160,MATCH($O90,'3)tpx males'!$BB$110:$BB$160,0))*INDEX('3)tpx females'!CY$111:CY$161,MATCH('3) 2016 cases'!$P90,'3)tpx females'!$BB$111:$BB$161,0))*(1-(EXP(-INDEX('3)tpx males'!CZ$4:CZ$54,MATCH($O90,'3)tpx males'!$BB$4:$BB$54,0)))*EXP(-INDEX('3)tpx females'!CZ$3:CZ$53,MATCH('3) 2016 cases'!$P90,'3)tpx females'!$BB$3:$BB$53,0))))))),0)</f>
        <v>0</v>
      </c>
      <c r="BS90" s="32">
        <f ca="1">IFERROR(($K90*EXP(BS$69*($Q90+0.5*($R90)^2))*_xlfn.NORM.DIST((LN(($M90*EXP($L90/100*BS$69))/($K90))-$Q90*BS$69)/($R90*SQRT(BS$69))-$R90*SQRT(BS$69),0,1,TRUE)+$M90*EXP($L90/100*BS$69)*(1-_xlfn.NORM.DIST((LN(($M90*EXP($L90/100*BS$69))/($K90))-$Q90*BS$69)/($R90*SQRT(BS$69)),0,1,TRUE)))*EXP(-0.07*BS$69)*(INDEX('3)tpx females'!DA$57:DA$107,MATCH('3) 2016 cases'!$P90,'3)tpx females'!$BB$57:$BB$107,0))+INDEX('3)tpx males'!DA$57:DA$107,MATCH($O90,'3)tpx males'!$BB$57:$BB$107,0))-(INDEX('3)tpx males'!CZ$110:CZ$160,MATCH($O90,'3)tpx males'!$BB$110:$BB$160,0))*INDEX('3)tpx females'!CZ$111:CZ$161,MATCH('3) 2016 cases'!$P90,'3)tpx females'!$BB$111:$BB$161,0))*(1-(EXP(-INDEX('3)tpx males'!DA$4:DA$54,MATCH($O90,'3)tpx males'!$BB$4:$BB$54,0)))*EXP(-INDEX('3)tpx females'!DA$3:DA$53,MATCH('3) 2016 cases'!$P90,'3)tpx females'!$BB$3:$BB$53,0))))))),0)</f>
        <v>0</v>
      </c>
      <c r="BU90" s="32">
        <f t="shared" si="121"/>
        <v>102706.7400273917</v>
      </c>
      <c r="BV90" s="32">
        <f t="shared" si="122"/>
        <v>96580.585532051482</v>
      </c>
      <c r="BW90" s="32">
        <f t="shared" si="123"/>
        <v>97405.019389193898</v>
      </c>
      <c r="BX90" s="32">
        <f t="shared" si="124"/>
        <v>98236.490801358988</v>
      </c>
      <c r="BY90" s="32">
        <f t="shared" si="125"/>
        <v>99075.059842717965</v>
      </c>
      <c r="BZ90" s="32">
        <f t="shared" si="126"/>
        <v>99920.787100248854</v>
      </c>
      <c r="CA90" s="32">
        <f t="shared" si="127"/>
        <v>100773.73367811386</v>
      </c>
      <c r="CB90" s="32">
        <f t="shared" si="128"/>
        <v>101633.96120207437</v>
      </c>
      <c r="CC90" s="32">
        <f t="shared" si="129"/>
        <v>102501.53182394311</v>
      </c>
      <c r="CD90" s="32">
        <f t="shared" si="130"/>
        <v>103376.50822607492</v>
      </c>
      <c r="CE90" s="32">
        <f t="shared" si="131"/>
        <v>104258.95362589553</v>
      </c>
      <c r="CF90" s="32">
        <f t="shared" si="132"/>
        <v>105148.93178046889</v>
      </c>
      <c r="CG90" s="32">
        <f t="shared" si="133"/>
        <v>106046.50699110382</v>
      </c>
      <c r="CH90" s="32">
        <f t="shared" si="134"/>
        <v>106951.74410799977</v>
      </c>
      <c r="CI90" s="32">
        <f t="shared" si="135"/>
        <v>107864.7085349322</v>
      </c>
      <c r="CJ90" s="32">
        <f t="shared" si="136"/>
        <v>108785.46623397809</v>
      </c>
      <c r="CK90" s="32">
        <f t="shared" si="137"/>
        <v>109714.08373028174</v>
      </c>
      <c r="CL90" s="32">
        <f t="shared" si="138"/>
        <v>110650.6281168611</v>
      </c>
      <c r="CM90" s="32">
        <f t="shared" si="139"/>
        <v>111595.16705945518</v>
      </c>
      <c r="CN90" s="32">
        <f t="shared" si="140"/>
        <v>112547.76880141202</v>
      </c>
      <c r="CO90" s="32">
        <f t="shared" si="141"/>
        <v>113508.50216861758</v>
      </c>
      <c r="CP90" s="32">
        <f t="shared" si="142"/>
        <v>114477.43657446271</v>
      </c>
      <c r="CQ90" s="32">
        <f t="shared" si="143"/>
        <v>115454.64202484697</v>
      </c>
      <c r="CR90" s="32">
        <f t="shared" si="144"/>
        <v>116440.18912321203</v>
      </c>
      <c r="CS90" s="32">
        <f t="shared" si="145"/>
        <v>117434.14907559684</v>
      </c>
      <c r="CT90" s="32">
        <f t="shared" si="146"/>
        <v>118436.59369570145</v>
      </c>
      <c r="CU90" s="32">
        <f t="shared" si="147"/>
        <v>119447.59540994148</v>
      </c>
      <c r="CV90" s="32">
        <f t="shared" si="148"/>
        <v>120467.22726247131</v>
      </c>
      <c r="CW90" s="32">
        <f t="shared" si="149"/>
        <v>121495.5629201491</v>
      </c>
      <c r="CX90" s="32">
        <f t="shared" si="150"/>
        <v>122532.67667741276</v>
      </c>
      <c r="CY90" s="32">
        <f t="shared" si="151"/>
        <v>123578.64346103522</v>
      </c>
      <c r="CZ90" s="32">
        <f t="shared" si="152"/>
        <v>124633.53883472295</v>
      </c>
      <c r="DA90" s="32">
        <f t="shared" si="153"/>
        <v>125697.43900352747</v>
      </c>
      <c r="DB90" s="32">
        <f t="shared" si="154"/>
        <v>126770.42081803703</v>
      </c>
      <c r="DC90" s="32">
        <f t="shared" si="155"/>
        <v>127852.56177832294</v>
      </c>
      <c r="DD90" s="32">
        <f t="shared" si="156"/>
        <v>128943.94003761884</v>
      </c>
      <c r="DE90" s="32">
        <f t="shared" si="157"/>
        <v>130044.63440571824</v>
      </c>
      <c r="DF90" s="32">
        <f t="shared" si="158"/>
        <v>131154.72435208096</v>
      </c>
      <c r="DG90" s="32">
        <f t="shared" si="159"/>
        <v>132274.2900086494</v>
      </c>
      <c r="DH90" s="32">
        <f t="shared" si="160"/>
        <v>133403.41217237839</v>
      </c>
      <c r="DI90" s="32">
        <f t="shared" si="161"/>
        <v>134542.17230749366</v>
      </c>
      <c r="DJ90" s="32">
        <f t="shared" si="162"/>
        <v>135690.65254749617</v>
      </c>
      <c r="DK90" s="32">
        <f t="shared" si="163"/>
        <v>136848.93569693775</v>
      </c>
      <c r="DL90" s="32">
        <f t="shared" si="164"/>
        <v>138017.1052329969</v>
      </c>
      <c r="DM90" s="32">
        <f t="shared" si="165"/>
        <v>139195.24530688659</v>
      </c>
      <c r="DN90" s="32">
        <f t="shared" si="166"/>
        <v>140383.44074512983</v>
      </c>
      <c r="DO90" s="32">
        <f t="shared" si="167"/>
        <v>141581.77705073962</v>
      </c>
      <c r="DP90" s="32">
        <f t="shared" si="168"/>
        <v>142790.34040434033</v>
      </c>
      <c r="DQ90" s="32">
        <f t="shared" si="169"/>
        <v>144009.21766526825</v>
      </c>
      <c r="DR90" s="32">
        <f t="shared" si="170"/>
        <v>145238.49637268897</v>
      </c>
      <c r="DT90" s="48">
        <f t="shared" si="171"/>
        <v>67</v>
      </c>
      <c r="DU90" s="48">
        <f t="shared" si="172"/>
        <v>64</v>
      </c>
      <c r="DV90" s="32">
        <f ca="1">INDEX('3)tpx males'!BD$57:BD$107,MATCH(DT90,'3)tpx males'!$BB$57:$BB$107,0))*INDEX('3)tpx females'!BD$57:BD$107,MATCH(DU90,'3)tpx females'!$BB$57:$BB$107,0))</f>
        <v>5.8183634522626216E-5</v>
      </c>
      <c r="DW90" s="32">
        <f t="shared" ca="1" si="173"/>
        <v>-5.9758514247641434</v>
      </c>
      <c r="DX90" s="32">
        <f t="shared" ca="1" si="177"/>
        <v>0.99994181636547741</v>
      </c>
      <c r="DZ90" s="32">
        <f t="shared" ca="1" si="174"/>
        <v>-128413.62398065199</v>
      </c>
      <c r="EA90" s="32">
        <f t="shared" ca="1" si="175"/>
        <v>25706.883953260287</v>
      </c>
      <c r="EB90" s="32">
        <f t="shared" ca="1" si="178"/>
        <v>1.4957199406520612</v>
      </c>
      <c r="EC90" s="32">
        <f ca="1">EA90*'3) Value'!AN102</f>
        <v>0</v>
      </c>
      <c r="EE90" s="32">
        <f ca="1">IF(AND('3) Value'!AB102="Alive",'3) Value'!AE102="Alive"),'3) Value'!AM102+'3) 2016 cases'!DZ90,0)</f>
        <v>68.279833091888577</v>
      </c>
      <c r="EF90" s="32">
        <f>IF(OR(AND('3) Value'!AB102="Deceased",'3) Value'!AE102="Alive"),(AND('3) Value'!AB102="Alive",'3) Value'!AE102="Deceased"))),1,0)</f>
        <v>0</v>
      </c>
      <c r="EG90" s="32">
        <f>IF(EF90=1,'3) Value'!AM102+'3) 2016 cases'!DZ90,0)</f>
        <v>0</v>
      </c>
    </row>
    <row r="91" spans="3:137" x14ac:dyDescent="0.25">
      <c r="C91" s="32" t="s">
        <v>11</v>
      </c>
      <c r="D91" s="32" t="s">
        <v>12</v>
      </c>
      <c r="E91" s="49">
        <v>14841</v>
      </c>
      <c r="F91" s="32" t="s">
        <v>13</v>
      </c>
      <c r="G91" s="32" t="s">
        <v>14</v>
      </c>
      <c r="H91" s="49">
        <v>16924</v>
      </c>
      <c r="I91" s="32" t="s">
        <v>13</v>
      </c>
      <c r="J91" s="32" t="s">
        <v>18</v>
      </c>
      <c r="K91" s="52">
        <v>605000</v>
      </c>
      <c r="L91" s="52">
        <v>7.85</v>
      </c>
      <c r="M91" s="52">
        <v>188178</v>
      </c>
      <c r="O91" s="48">
        <f t="shared" si="179"/>
        <v>76</v>
      </c>
      <c r="P91" s="32">
        <f t="shared" si="180"/>
        <v>70</v>
      </c>
      <c r="Q91" s="32">
        <f>INDEX('2b)Working'!$I$61:$P$61,MATCH($J91,'2b)Working'!$I$60:$P$60,0))</f>
        <v>7.7575433563764035E-2</v>
      </c>
      <c r="R91" s="32">
        <f>INDEX('2b)Working'!$I$62:$P$62,MATCH($J91,'2b)Working'!$I$60:$P$60,0))</f>
        <v>6.6180282905141802E-2</v>
      </c>
      <c r="T91" s="9">
        <f t="shared" ca="1" si="176"/>
        <v>223523.58840462644</v>
      </c>
      <c r="U91" s="10"/>
      <c r="V91" s="32">
        <f ca="1">IFERROR(($K91*EXP(V$69*($Q91+0.5*($R91)^2))*_xlfn.NORM.DIST((LN(($M91*EXP($L91/100*V$69))/($K91))-$Q91*V$69)/($R91*SQRT(V$69))-$R91*SQRT(V$69),0,1,TRUE)+$M91*EXP($L91/100*V$69)*(1-_xlfn.NORM.DIST((LN(($M91*EXP($L91/100*V$69))/($K91))-$Q91*V$69)/($R91*SQRT(V$69)),0,1,TRUE)))*EXP(-0.07*V$69)*(INDEX('3)tpx females'!BD$57:BD$107,MATCH('3) 2016 cases'!$P91,'3)tpx females'!$BB$57:$BB$107,0))+INDEX('3)tpx males'!BD$57:BD$107,MATCH($O91,'3)tpx males'!$BB$57:$BB$107,0))-(INDEX('3)tpx males'!BC$110:BC$160,MATCH($O91,'3)tpx males'!$BB$110:$BB$160,0))*INDEX('3)tpx females'!BC$111:BC$161,MATCH('3) 2016 cases'!$P91,'3)tpx females'!$BB$111:$BB$161,0))*(1-(EXP(-INDEX('3)tpx males'!BD$4:BD$54,MATCH($O91,'3)tpx males'!$BB$4:$BB$54,0)))*EXP(-INDEX('3)tpx females'!BD$3:BD$53,MATCH('3) 2016 cases'!$P91,'3)tpx females'!$BB$3:$BB$53,0))))))),0)</f>
        <v>56.21870432475928</v>
      </c>
      <c r="W91" s="32">
        <f ca="1">IFERROR(($K91*EXP(W$69*($Q91+0.5*($R91)^2))*_xlfn.NORM.DIST((LN(($M91*EXP($L91/100*W$69))/($K91))-$Q91*W$69)/($R91*SQRT(W$69))-$R91*SQRT(W$69),0,1,TRUE)+$M91*EXP($L91/100*W$69)*(1-_xlfn.NORM.DIST((LN(($M91*EXP($L91/100*W$69))/($K91))-$Q91*W$69)/($R91*SQRT(W$69)),0,1,TRUE)))*EXP(-0.07*W$69)*(INDEX('3)tpx females'!BE$57:BE$107,MATCH('3) 2016 cases'!$P91,'3)tpx females'!$BB$57:$BB$107,0))+INDEX('3)tpx males'!BE$57:BE$107,MATCH($O91,'3)tpx males'!$BB$57:$BB$107,0))-(INDEX('3)tpx males'!BD$110:BD$160,MATCH($O91,'3)tpx males'!$BB$110:$BB$160,0))*INDEX('3)tpx females'!BD$111:BD$161,MATCH('3) 2016 cases'!$P91,'3)tpx females'!$BB$111:$BB$161,0))*(1-(EXP(-INDEX('3)tpx males'!BE$4:BE$54,MATCH($O91,'3)tpx males'!$BB$4:$BB$54,0)))*EXP(-INDEX('3)tpx females'!BE$3:BE$53,MATCH('3) 2016 cases'!$P91,'3)tpx females'!$BB$3:$BB$53,0))))))),0)</f>
        <v>199.01151665632156</v>
      </c>
      <c r="X91" s="32">
        <f ca="1">IFERROR(($K91*EXP(X$69*($Q91+0.5*($R91)^2))*_xlfn.NORM.DIST((LN(($M91*EXP($L91/100*X$69))/($K91))-$Q91*X$69)/($R91*SQRT(X$69))-$R91*SQRT(X$69),0,1,TRUE)+$M91*EXP($L91/100*X$69)*(1-_xlfn.NORM.DIST((LN(($M91*EXP($L91/100*X$69))/($K91))-$Q91*X$69)/($R91*SQRT(X$69)),0,1,TRUE)))*EXP(-0.07*X$69)*(INDEX('3)tpx females'!BF$57:BF$107,MATCH('3) 2016 cases'!$P91,'3)tpx females'!$BB$57:$BB$107,0))+INDEX('3)tpx males'!BF$57:BF$107,MATCH($O91,'3)tpx males'!$BB$57:$BB$107,0))-(INDEX('3)tpx males'!BE$110:BE$160,MATCH($O91,'3)tpx males'!$BB$110:$BB$160,0))*INDEX('3)tpx females'!BE$111:BE$161,MATCH('3) 2016 cases'!$P91,'3)tpx females'!$BB$111:$BB$161,0))*(1-(EXP(-INDEX('3)tpx males'!BF$4:BF$54,MATCH($O91,'3)tpx males'!$BB$4:$BB$54,0)))*EXP(-INDEX('3)tpx females'!BF$3:BF$53,MATCH('3) 2016 cases'!$P91,'3)tpx females'!$BB$3:$BB$53,0))))))),0)</f>
        <v>363.72194316866143</v>
      </c>
      <c r="Y91" s="32">
        <f ca="1">IFERROR(($K91*EXP(Y$69*($Q91+0.5*($R91)^2))*_xlfn.NORM.DIST((LN(($M91*EXP($L91/100*Y$69))/($K91))-$Q91*Y$69)/($R91*SQRT(Y$69))-$R91*SQRT(Y$69),0,1,TRUE)+$M91*EXP($L91/100*Y$69)*(1-_xlfn.NORM.DIST((LN(($M91*EXP($L91/100*Y$69))/($K91))-$Q91*Y$69)/($R91*SQRT(Y$69)),0,1,TRUE)))*EXP(-0.07*Y$69)*(INDEX('3)tpx females'!BG$57:BG$107,MATCH('3) 2016 cases'!$P91,'3)tpx females'!$BB$57:$BB$107,0))+INDEX('3)tpx males'!BG$57:BG$107,MATCH($O91,'3)tpx males'!$BB$57:$BB$107,0))-(INDEX('3)tpx males'!BF$110:BF$160,MATCH($O91,'3)tpx males'!$BB$110:$BB$160,0))*INDEX('3)tpx females'!BF$111:BF$161,MATCH('3) 2016 cases'!$P91,'3)tpx females'!$BB$111:$BB$161,0))*(1-(EXP(-INDEX('3)tpx males'!BG$4:BG$54,MATCH($O91,'3)tpx males'!$BB$4:$BB$54,0)))*EXP(-INDEX('3)tpx females'!BG$3:BG$53,MATCH('3) 2016 cases'!$P91,'3)tpx females'!$BB$3:$BB$53,0))))))),0)</f>
        <v>572.1391766023246</v>
      </c>
      <c r="Z91" s="32">
        <f ca="1">IFERROR(($K91*EXP(Z$69*($Q91+0.5*($R91)^2))*_xlfn.NORM.DIST((LN(($M91*EXP($L91/100*Z$69))/($K91))-$Q91*Z$69)/($R91*SQRT(Z$69))-$R91*SQRT(Z$69),0,1,TRUE)+$M91*EXP($L91/100*Z$69)*(1-_xlfn.NORM.DIST((LN(($M91*EXP($L91/100*Z$69))/($K91))-$Q91*Z$69)/($R91*SQRT(Z$69)),0,1,TRUE)))*EXP(-0.07*Z$69)*(INDEX('3)tpx females'!BH$57:BH$107,MATCH('3) 2016 cases'!$P91,'3)tpx females'!$BB$57:$BB$107,0))+INDEX('3)tpx males'!BH$57:BH$107,MATCH($O91,'3)tpx males'!$BB$57:$BB$107,0))-(INDEX('3)tpx males'!BG$110:BG$160,MATCH($O91,'3)tpx males'!$BB$110:$BB$160,0))*INDEX('3)tpx females'!BG$111:BG$161,MATCH('3) 2016 cases'!$P91,'3)tpx females'!$BB$111:$BB$161,0))*(1-(EXP(-INDEX('3)tpx males'!BH$4:BH$54,MATCH($O91,'3)tpx males'!$BB$4:$BB$54,0)))*EXP(-INDEX('3)tpx females'!BH$3:BH$53,MATCH('3) 2016 cases'!$P91,'3)tpx females'!$BB$3:$BB$53,0))))))),0)</f>
        <v>853.94752685485605</v>
      </c>
      <c r="AA91" s="32">
        <f ca="1">IFERROR(($K91*EXP(AA$69*($Q91+0.5*($R91)^2))*_xlfn.NORM.DIST((LN(($M91*EXP($L91/100*AA$69))/($K91))-$Q91*AA$69)/($R91*SQRT(AA$69))-$R91*SQRT(AA$69),0,1,TRUE)+$M91*EXP($L91/100*AA$69)*(1-_xlfn.NORM.DIST((LN(($M91*EXP($L91/100*AA$69))/($K91))-$Q91*AA$69)/($R91*SQRT(AA$69)),0,1,TRUE)))*EXP(-0.07*AA$69)*(INDEX('3)tpx females'!BI$57:BI$107,MATCH('3) 2016 cases'!$P91,'3)tpx females'!$BB$57:$BB$107,0))+INDEX('3)tpx males'!BI$57:BI$107,MATCH($O91,'3)tpx males'!$BB$57:$BB$107,0))-(INDEX('3)tpx males'!BH$110:BH$160,MATCH($O91,'3)tpx males'!$BB$110:$BB$160,0))*INDEX('3)tpx females'!BH$111:BH$161,MATCH('3) 2016 cases'!$P91,'3)tpx females'!$BB$111:$BB$161,0))*(1-(EXP(-INDEX('3)tpx males'!BI$4:BI$54,MATCH($O91,'3)tpx males'!$BB$4:$BB$54,0)))*EXP(-INDEX('3)tpx females'!BI$3:BI$53,MATCH('3) 2016 cases'!$P91,'3)tpx females'!$BB$3:$BB$53,0))))))),0)</f>
        <v>1127.6222541943018</v>
      </c>
      <c r="AB91" s="32">
        <f ca="1">IFERROR(($K91*EXP(AB$69*($Q91+0.5*($R91)^2))*_xlfn.NORM.DIST((LN(($M91*EXP($L91/100*AB$69))/($K91))-$Q91*AB$69)/($R91*SQRT(AB$69))-$R91*SQRT(AB$69),0,1,TRUE)+$M91*EXP($L91/100*AB$69)*(1-_xlfn.NORM.DIST((LN(($M91*EXP($L91/100*AB$69))/($K91))-$Q91*AB$69)/($R91*SQRT(AB$69)),0,1,TRUE)))*EXP(-0.07*AB$69)*(INDEX('3)tpx females'!BJ$57:BJ$107,MATCH('3) 2016 cases'!$P91,'3)tpx females'!$BB$57:$BB$107,0))+INDEX('3)tpx males'!BJ$57:BJ$107,MATCH($O91,'3)tpx males'!$BB$57:$BB$107,0))-(INDEX('3)tpx males'!BI$110:BI$160,MATCH($O91,'3)tpx males'!$BB$110:$BB$160,0))*INDEX('3)tpx females'!BI$111:BI$161,MATCH('3) 2016 cases'!$P91,'3)tpx females'!$BB$111:$BB$161,0))*(1-(EXP(-INDEX('3)tpx males'!BJ$4:BJ$54,MATCH($O91,'3)tpx males'!$BB$4:$BB$54,0)))*EXP(-INDEX('3)tpx females'!BJ$3:BJ$53,MATCH('3) 2016 cases'!$P91,'3)tpx females'!$BB$3:$BB$53,0))))))),0)</f>
        <v>1495.869523349847</v>
      </c>
      <c r="AC91" s="32">
        <f ca="1">IFERROR(($K91*EXP(AC$69*($Q91+0.5*($R91)^2))*_xlfn.NORM.DIST((LN(($M91*EXP($L91/100*AC$69))/($K91))-$Q91*AC$69)/($R91*SQRT(AC$69))-$R91*SQRT(AC$69),0,1,TRUE)+$M91*EXP($L91/100*AC$69)*(1-_xlfn.NORM.DIST((LN(($M91*EXP($L91/100*AC$69))/($K91))-$Q91*AC$69)/($R91*SQRT(AC$69)),0,1,TRUE)))*EXP(-0.07*AC$69)*(INDEX('3)tpx females'!BK$57:BK$107,MATCH('3) 2016 cases'!$P91,'3)tpx females'!$BB$57:$BB$107,0))+INDEX('3)tpx males'!BK$57:BK$107,MATCH($O91,'3)tpx males'!$BB$57:$BB$107,0))-(INDEX('3)tpx males'!BJ$110:BJ$160,MATCH($O91,'3)tpx males'!$BB$110:$BB$160,0))*INDEX('3)tpx females'!BJ$111:BJ$161,MATCH('3) 2016 cases'!$P91,'3)tpx females'!$BB$111:$BB$161,0))*(1-(EXP(-INDEX('3)tpx males'!BK$4:BK$54,MATCH($O91,'3)tpx males'!$BB$4:$BB$54,0)))*EXP(-INDEX('3)tpx females'!BK$3:BK$53,MATCH('3) 2016 cases'!$P91,'3)tpx females'!$BB$3:$BB$53,0))))))),0)</f>
        <v>2011.8202419070419</v>
      </c>
      <c r="AD91" s="32">
        <f ca="1">IFERROR(($K91*EXP(AD$69*($Q91+0.5*($R91)^2))*_xlfn.NORM.DIST((LN(($M91*EXP($L91/100*AD$69))/($K91))-$Q91*AD$69)/($R91*SQRT(AD$69))-$R91*SQRT(AD$69),0,1,TRUE)+$M91*EXP($L91/100*AD$69)*(1-_xlfn.NORM.DIST((LN(($M91*EXP($L91/100*AD$69))/($K91))-$Q91*AD$69)/($R91*SQRT(AD$69)),0,1,TRUE)))*EXP(-0.07*AD$69)*(INDEX('3)tpx females'!BL$57:BL$107,MATCH('3) 2016 cases'!$P91,'3)tpx females'!$BB$57:$BB$107,0))+INDEX('3)tpx males'!BL$57:BL$107,MATCH($O91,'3)tpx males'!$BB$57:$BB$107,0))-(INDEX('3)tpx males'!BK$110:BK$160,MATCH($O91,'3)tpx males'!$BB$110:$BB$160,0))*INDEX('3)tpx females'!BK$111:BK$161,MATCH('3) 2016 cases'!$P91,'3)tpx females'!$BB$111:$BB$161,0))*(1-(EXP(-INDEX('3)tpx males'!BL$4:BL$54,MATCH($O91,'3)tpx males'!$BB$4:$BB$54,0)))*EXP(-INDEX('3)tpx females'!BL$3:BL$53,MATCH('3) 2016 cases'!$P91,'3)tpx females'!$BB$3:$BB$53,0))))))),0)</f>
        <v>2491.9367356421326</v>
      </c>
      <c r="AE91" s="32">
        <f ca="1">IFERROR(($K91*EXP(AE$69*($Q91+0.5*($R91)^2))*_xlfn.NORM.DIST((LN(($M91*EXP($L91/100*AE$69))/($K91))-$Q91*AE$69)/($R91*SQRT(AE$69))-$R91*SQRT(AE$69),0,1,TRUE)+$M91*EXP($L91/100*AE$69)*(1-_xlfn.NORM.DIST((LN(($M91*EXP($L91/100*AE$69))/($K91))-$Q91*AE$69)/($R91*SQRT(AE$69)),0,1,TRUE)))*EXP(-0.07*AE$69)*(INDEX('3)tpx females'!BM$57:BM$107,MATCH('3) 2016 cases'!$P91,'3)tpx females'!$BB$57:$BB$107,0))+INDEX('3)tpx males'!BM$57:BM$107,MATCH($O91,'3)tpx males'!$BB$57:$BB$107,0))-(INDEX('3)tpx males'!BL$110:BL$160,MATCH($O91,'3)tpx males'!$BB$110:$BB$160,0))*INDEX('3)tpx females'!BL$111:BL$161,MATCH('3) 2016 cases'!$P91,'3)tpx females'!$BB$111:$BB$161,0))*(1-(EXP(-INDEX('3)tpx males'!BM$4:BM$54,MATCH($O91,'3)tpx males'!$BB$4:$BB$54,0)))*EXP(-INDEX('3)tpx females'!BM$3:BM$53,MATCH('3) 2016 cases'!$P91,'3)tpx females'!$BB$3:$BB$53,0))))))),0)</f>
        <v>3038.027316604579</v>
      </c>
      <c r="AF91" s="32">
        <f ca="1">IFERROR(($K91*EXP(AF$69*($Q91+0.5*($R91)^2))*_xlfn.NORM.DIST((LN(($M91*EXP($L91/100*AF$69))/($K91))-$Q91*AF$69)/($R91*SQRT(AF$69))-$R91*SQRT(AF$69),0,1,TRUE)+$M91*EXP($L91/100*AF$69)*(1-_xlfn.NORM.DIST((LN(($M91*EXP($L91/100*AF$69))/($K91))-$Q91*AF$69)/($R91*SQRT(AF$69)),0,1,TRUE)))*EXP(-0.07*AF$69)*(INDEX('3)tpx females'!BN$57:BN$107,MATCH('3) 2016 cases'!$P91,'3)tpx females'!$BB$57:$BB$107,0))+INDEX('3)tpx males'!BN$57:BN$107,MATCH($O91,'3)tpx males'!$BB$57:$BB$107,0))-(INDEX('3)tpx males'!BM$110:BM$160,MATCH($O91,'3)tpx males'!$BB$110:$BB$160,0))*INDEX('3)tpx females'!BM$111:BM$161,MATCH('3) 2016 cases'!$P91,'3)tpx females'!$BB$111:$BB$161,0))*(1-(EXP(-INDEX('3)tpx males'!BN$4:BN$54,MATCH($O91,'3)tpx males'!$BB$4:$BB$54,0)))*EXP(-INDEX('3)tpx females'!BN$3:BN$53,MATCH('3) 2016 cases'!$P91,'3)tpx females'!$BB$3:$BB$53,0))))))),0)</f>
        <v>4032.3521765840023</v>
      </c>
      <c r="AG91" s="32">
        <f ca="1">IFERROR(($K91*EXP(AG$69*($Q91+0.5*($R91)^2))*_xlfn.NORM.DIST((LN(($M91*EXP($L91/100*AG$69))/($K91))-$Q91*AG$69)/($R91*SQRT(AG$69))-$R91*SQRT(AG$69),0,1,TRUE)+$M91*EXP($L91/100*AG$69)*(1-_xlfn.NORM.DIST((LN(($M91*EXP($L91/100*AG$69))/($K91))-$Q91*AG$69)/($R91*SQRT(AG$69)),0,1,TRUE)))*EXP(-0.07*AG$69)*(INDEX('3)tpx females'!BO$57:BO$107,MATCH('3) 2016 cases'!$P91,'3)tpx females'!$BB$57:$BB$107,0))+INDEX('3)tpx males'!BO$57:BO$107,MATCH($O91,'3)tpx males'!$BB$57:$BB$107,0))-(INDEX('3)tpx males'!BN$110:BN$160,MATCH($O91,'3)tpx males'!$BB$110:$BB$160,0))*INDEX('3)tpx females'!BN$111:BN$161,MATCH('3) 2016 cases'!$P91,'3)tpx females'!$BB$111:$BB$161,0))*(1-(EXP(-INDEX('3)tpx males'!BO$4:BO$54,MATCH($O91,'3)tpx males'!$BB$4:$BB$54,0)))*EXP(-INDEX('3)tpx females'!BO$3:BO$53,MATCH('3) 2016 cases'!$P91,'3)tpx females'!$BB$3:$BB$53,0))))))),0)</f>
        <v>4768.0781910243186</v>
      </c>
      <c r="AH91" s="32">
        <f ca="1">IFERROR(($K91*EXP(AH$69*($Q91+0.5*($R91)^2))*_xlfn.NORM.DIST((LN(($M91*EXP($L91/100*AH$69))/($K91))-$Q91*AH$69)/($R91*SQRT(AH$69))-$R91*SQRT(AH$69),0,1,TRUE)+$M91*EXP($L91/100*AH$69)*(1-_xlfn.NORM.DIST((LN(($M91*EXP($L91/100*AH$69))/($K91))-$Q91*AH$69)/($R91*SQRT(AH$69)),0,1,TRUE)))*EXP(-0.07*AH$69)*(INDEX('3)tpx females'!BP$57:BP$107,MATCH('3) 2016 cases'!$P91,'3)tpx females'!$BB$57:$BB$107,0))+INDEX('3)tpx males'!BP$57:BP$107,MATCH($O91,'3)tpx males'!$BB$57:$BB$107,0))-(INDEX('3)tpx males'!BO$110:BO$160,MATCH($O91,'3)tpx males'!$BB$110:$BB$160,0))*INDEX('3)tpx females'!BO$111:BO$161,MATCH('3) 2016 cases'!$P91,'3)tpx females'!$BB$111:$BB$161,0))*(1-(EXP(-INDEX('3)tpx males'!BP$4:BP$54,MATCH($O91,'3)tpx males'!$BB$4:$BB$54,0)))*EXP(-INDEX('3)tpx females'!BP$3:BP$53,MATCH('3) 2016 cases'!$P91,'3)tpx females'!$BB$3:$BB$53,0))))))),0)</f>
        <v>5951.8851690462989</v>
      </c>
      <c r="AI91" s="32">
        <f ca="1">IFERROR(($K91*EXP(AI$69*($Q91+0.5*($R91)^2))*_xlfn.NORM.DIST((LN(($M91*EXP($L91/100*AI$69))/($K91))-$Q91*AI$69)/($R91*SQRT(AI$69))-$R91*SQRT(AI$69),0,1,TRUE)+$M91*EXP($L91/100*AI$69)*(1-_xlfn.NORM.DIST((LN(($M91*EXP($L91/100*AI$69))/($K91))-$Q91*AI$69)/($R91*SQRT(AI$69)),0,1,TRUE)))*EXP(-0.07*AI$69)*(INDEX('3)tpx females'!BQ$57:BQ$107,MATCH('3) 2016 cases'!$P91,'3)tpx females'!$BB$57:$BB$107,0))+INDEX('3)tpx males'!BQ$57:BQ$107,MATCH($O91,'3)tpx males'!$BB$57:$BB$107,0))-(INDEX('3)tpx males'!BP$110:BP$160,MATCH($O91,'3)tpx males'!$BB$110:$BB$160,0))*INDEX('3)tpx females'!BP$111:BP$161,MATCH('3) 2016 cases'!$P91,'3)tpx females'!$BB$111:$BB$161,0))*(1-(EXP(-INDEX('3)tpx males'!BQ$4:BQ$54,MATCH($O91,'3)tpx males'!$BB$4:$BB$54,0)))*EXP(-INDEX('3)tpx females'!BQ$3:BQ$53,MATCH('3) 2016 cases'!$P91,'3)tpx females'!$BB$3:$BB$53,0))))))),0)</f>
        <v>7227.2776280783482</v>
      </c>
      <c r="AJ91" s="32">
        <f ca="1">IFERROR(($K91*EXP(AJ$69*($Q91+0.5*($R91)^2))*_xlfn.NORM.DIST((LN(($M91*EXP($L91/100*AJ$69))/($K91))-$Q91*AJ$69)/($R91*SQRT(AJ$69))-$R91*SQRT(AJ$69),0,1,TRUE)+$M91*EXP($L91/100*AJ$69)*(1-_xlfn.NORM.DIST((LN(($M91*EXP($L91/100*AJ$69))/($K91))-$Q91*AJ$69)/($R91*SQRT(AJ$69)),0,1,TRUE)))*EXP(-0.07*AJ$69)*(INDEX('3)tpx females'!BR$57:BR$107,MATCH('3) 2016 cases'!$P91,'3)tpx females'!$BB$57:$BB$107,0))+INDEX('3)tpx males'!BR$57:BR$107,MATCH($O91,'3)tpx males'!$BB$57:$BB$107,0))-(INDEX('3)tpx males'!BQ$110:BQ$160,MATCH($O91,'3)tpx males'!$BB$110:$BB$160,0))*INDEX('3)tpx females'!BQ$111:BQ$161,MATCH('3) 2016 cases'!$P91,'3)tpx females'!$BB$111:$BB$161,0))*(1-(EXP(-INDEX('3)tpx males'!BR$4:BR$54,MATCH($O91,'3)tpx males'!$BB$4:$BB$54,0)))*EXP(-INDEX('3)tpx females'!BR$3:BR$53,MATCH('3) 2016 cases'!$P91,'3)tpx females'!$BB$3:$BB$53,0))))))),0)</f>
        <v>8047.4267786012133</v>
      </c>
      <c r="AK91" s="32">
        <f ca="1">IFERROR(($K91*EXP(AK$69*($Q91+0.5*($R91)^2))*_xlfn.NORM.DIST((LN(($M91*EXP($L91/100*AK$69))/($K91))-$Q91*AK$69)/($R91*SQRT(AK$69))-$R91*SQRT(AK$69),0,1,TRUE)+$M91*EXP($L91/100*AK$69)*(1-_xlfn.NORM.DIST((LN(($M91*EXP($L91/100*AK$69))/($K91))-$Q91*AK$69)/($R91*SQRT(AK$69)),0,1,TRUE)))*EXP(-0.07*AK$69)*(INDEX('3)tpx females'!BS$57:BS$107,MATCH('3) 2016 cases'!$P91,'3)tpx females'!$BB$57:$BB$107,0))+INDEX('3)tpx males'!BS$57:BS$107,MATCH($O91,'3)tpx males'!$BB$57:$BB$107,0))-(INDEX('3)tpx males'!BR$110:BR$160,MATCH($O91,'3)tpx males'!$BB$110:$BB$160,0))*INDEX('3)tpx females'!BR$111:BR$161,MATCH('3) 2016 cases'!$P91,'3)tpx females'!$BB$111:$BB$161,0))*(1-(EXP(-INDEX('3)tpx males'!BS$4:BS$54,MATCH($O91,'3)tpx males'!$BB$4:$BB$54,0)))*EXP(-INDEX('3)tpx females'!BS$3:BS$53,MATCH('3) 2016 cases'!$P91,'3)tpx females'!$BB$3:$BB$53,0))))))),0)</f>
        <v>9412.5060645058529</v>
      </c>
      <c r="AL91" s="32">
        <f ca="1">IFERROR(($K91*EXP(AL$69*($Q91+0.5*($R91)^2))*_xlfn.NORM.DIST((LN(($M91*EXP($L91/100*AL$69))/($K91))-$Q91*AL$69)/($R91*SQRT(AL$69))-$R91*SQRT(AL$69),0,1,TRUE)+$M91*EXP($L91/100*AL$69)*(1-_xlfn.NORM.DIST((LN(($M91*EXP($L91/100*AL$69))/($K91))-$Q91*AL$69)/($R91*SQRT(AL$69)),0,1,TRUE)))*EXP(-0.07*AL$69)*(INDEX('3)tpx females'!BT$57:BT$107,MATCH('3) 2016 cases'!$P91,'3)tpx females'!$BB$57:$BB$107,0))+INDEX('3)tpx males'!BT$57:BT$107,MATCH($O91,'3)tpx males'!$BB$57:$BB$107,0))-(INDEX('3)tpx males'!BS$110:BS$160,MATCH($O91,'3)tpx males'!$BB$110:$BB$160,0))*INDEX('3)tpx females'!BS$111:BS$161,MATCH('3) 2016 cases'!$P91,'3)tpx females'!$BB$111:$BB$161,0))*(1-(EXP(-INDEX('3)tpx males'!BT$4:BT$54,MATCH($O91,'3)tpx males'!$BB$4:$BB$54,0)))*EXP(-INDEX('3)tpx females'!BT$3:BT$53,MATCH('3) 2016 cases'!$P91,'3)tpx females'!$BB$3:$BB$53,0))))))),0)</f>
        <v>10673.474896755688</v>
      </c>
      <c r="AM91" s="32">
        <f ca="1">IFERROR(($K91*EXP(AM$69*($Q91+0.5*($R91)^2))*_xlfn.NORM.DIST((LN(($M91*EXP($L91/100*AM$69))/($K91))-$Q91*AM$69)/($R91*SQRT(AM$69))-$R91*SQRT(AM$69),0,1,TRUE)+$M91*EXP($L91/100*AM$69)*(1-_xlfn.NORM.DIST((LN(($M91*EXP($L91/100*AM$69))/($K91))-$Q91*AM$69)/($R91*SQRT(AM$69)),0,1,TRUE)))*EXP(-0.07*AM$69)*(INDEX('3)tpx females'!BU$57:BU$107,MATCH('3) 2016 cases'!$P91,'3)tpx females'!$BB$57:$BB$107,0))+INDEX('3)tpx males'!BU$57:BU$107,MATCH($O91,'3)tpx males'!$BB$57:$BB$107,0))-(INDEX('3)tpx males'!BT$110:BT$160,MATCH($O91,'3)tpx males'!$BB$110:$BB$160,0))*INDEX('3)tpx females'!BT$111:BT$161,MATCH('3) 2016 cases'!$P91,'3)tpx females'!$BB$111:$BB$161,0))*(1-(EXP(-INDEX('3)tpx males'!BU$4:BU$54,MATCH($O91,'3)tpx males'!$BB$4:$BB$54,0)))*EXP(-INDEX('3)tpx females'!BU$3:BU$53,MATCH('3) 2016 cases'!$P91,'3)tpx females'!$BB$3:$BB$53,0))))))),0)</f>
        <v>11808.345627199424</v>
      </c>
      <c r="AN91" s="32">
        <f ca="1">IFERROR(($K91*EXP(AN$69*($Q91+0.5*($R91)^2))*_xlfn.NORM.DIST((LN(($M91*EXP($L91/100*AN$69))/($K91))-$Q91*AN$69)/($R91*SQRT(AN$69))-$R91*SQRT(AN$69),0,1,TRUE)+$M91*EXP($L91/100*AN$69)*(1-_xlfn.NORM.DIST((LN(($M91*EXP($L91/100*AN$69))/($K91))-$Q91*AN$69)/($R91*SQRT(AN$69)),0,1,TRUE)))*EXP(-0.07*AN$69)*(INDEX('3)tpx females'!BV$57:BV$107,MATCH('3) 2016 cases'!$P91,'3)tpx females'!$BB$57:$BB$107,0))+INDEX('3)tpx males'!BV$57:BV$107,MATCH($O91,'3)tpx males'!$BB$57:$BB$107,0))-(INDEX('3)tpx males'!BU$110:BU$160,MATCH($O91,'3)tpx males'!$BB$110:$BB$160,0))*INDEX('3)tpx females'!BU$111:BU$161,MATCH('3) 2016 cases'!$P91,'3)tpx females'!$BB$111:$BB$161,0))*(1-(EXP(-INDEX('3)tpx males'!BV$4:BV$54,MATCH($O91,'3)tpx males'!$BB$4:$BB$54,0)))*EXP(-INDEX('3)tpx females'!BV$3:BV$53,MATCH('3) 2016 cases'!$P91,'3)tpx females'!$BB$3:$BB$53,0))))))),0)</f>
        <v>13073.7983949518</v>
      </c>
      <c r="AO91" s="32">
        <f ca="1">IFERROR(($K91*EXP(AO$69*($Q91+0.5*($R91)^2))*_xlfn.NORM.DIST((LN(($M91*EXP($L91/100*AO$69))/($K91))-$Q91*AO$69)/($R91*SQRT(AO$69))-$R91*SQRT(AO$69),0,1,TRUE)+$M91*EXP($L91/100*AO$69)*(1-_xlfn.NORM.DIST((LN(($M91*EXP($L91/100*AO$69))/($K91))-$Q91*AO$69)/($R91*SQRT(AO$69)),0,1,TRUE)))*EXP(-0.07*AO$69)*(INDEX('3)tpx females'!BW$57:BW$107,MATCH('3) 2016 cases'!$P91,'3)tpx females'!$BB$57:$BB$107,0))+INDEX('3)tpx males'!BW$57:BW$107,MATCH($O91,'3)tpx males'!$BB$57:$BB$107,0))-(INDEX('3)tpx males'!BV$110:BV$160,MATCH($O91,'3)tpx males'!$BB$110:$BB$160,0))*INDEX('3)tpx females'!BV$111:BV$161,MATCH('3) 2016 cases'!$P91,'3)tpx females'!$BB$111:$BB$161,0))*(1-(EXP(-INDEX('3)tpx males'!BW$4:BW$54,MATCH($O91,'3)tpx males'!$BB$4:$BB$54,0)))*EXP(-INDEX('3)tpx females'!BW$3:BW$53,MATCH('3) 2016 cases'!$P91,'3)tpx females'!$BB$3:$BB$53,0))))))),0)</f>
        <v>14439.413404523582</v>
      </c>
      <c r="AP91" s="32">
        <f ca="1">IFERROR(($K91*EXP(AP$69*($Q91+0.5*($R91)^2))*_xlfn.NORM.DIST((LN(($M91*EXP($L91/100*AP$69))/($K91))-$Q91*AP$69)/($R91*SQRT(AP$69))-$R91*SQRT(AP$69),0,1,TRUE)+$M91*EXP($L91/100*AP$69)*(1-_xlfn.NORM.DIST((LN(($M91*EXP($L91/100*AP$69))/($K91))-$Q91*AP$69)/($R91*SQRT(AP$69)),0,1,TRUE)))*EXP(-0.07*AP$69)*(INDEX('3)tpx females'!BX$57:BX$107,MATCH('3) 2016 cases'!$P91,'3)tpx females'!$BB$57:$BB$107,0))+INDEX('3)tpx males'!BX$57:BX$107,MATCH($O91,'3)tpx males'!$BB$57:$BB$107,0))-(INDEX('3)tpx males'!BW$110:BW$160,MATCH($O91,'3)tpx males'!$BB$110:$BB$160,0))*INDEX('3)tpx females'!BW$111:BW$161,MATCH('3) 2016 cases'!$P91,'3)tpx females'!$BB$111:$BB$161,0))*(1-(EXP(-INDEX('3)tpx males'!BX$4:BX$54,MATCH($O91,'3)tpx males'!$BB$4:$BB$54,0)))*EXP(-INDEX('3)tpx females'!BX$3:BX$53,MATCH('3) 2016 cases'!$P91,'3)tpx females'!$BB$3:$BB$53,0))))))),0)</f>
        <v>14877.716735289539</v>
      </c>
      <c r="AQ91" s="32">
        <f ca="1">IFERROR(($K91*EXP(AQ$69*($Q91+0.5*($R91)^2))*_xlfn.NORM.DIST((LN(($M91*EXP($L91/100*AQ$69))/($K91))-$Q91*AQ$69)/($R91*SQRT(AQ$69))-$R91*SQRT(AQ$69),0,1,TRUE)+$M91*EXP($L91/100*AQ$69)*(1-_xlfn.NORM.DIST((LN(($M91*EXP($L91/100*AQ$69))/($K91))-$Q91*AQ$69)/($R91*SQRT(AQ$69)),0,1,TRUE)))*EXP(-0.07*AQ$69)*(INDEX('3)tpx females'!BY$57:BY$107,MATCH('3) 2016 cases'!$P91,'3)tpx females'!$BB$57:$BB$107,0))+INDEX('3)tpx males'!BY$57:BY$107,MATCH($O91,'3)tpx males'!$BB$57:$BB$107,0))-(INDEX('3)tpx males'!BX$110:BX$160,MATCH($O91,'3)tpx males'!$BB$110:$BB$160,0))*INDEX('3)tpx females'!BX$111:BX$161,MATCH('3) 2016 cases'!$P91,'3)tpx females'!$BB$111:$BB$161,0))*(1-(EXP(-INDEX('3)tpx males'!BY$4:BY$54,MATCH($O91,'3)tpx males'!$BB$4:$BB$54,0)))*EXP(-INDEX('3)tpx females'!BY$3:BY$53,MATCH('3) 2016 cases'!$P91,'3)tpx females'!$BB$3:$BB$53,0))))))),0)</f>
        <v>14394.953389495964</v>
      </c>
      <c r="AR91" s="32">
        <f ca="1">IFERROR(($K91*EXP(AR$69*($Q91+0.5*($R91)^2))*_xlfn.NORM.DIST((LN(($M91*EXP($L91/100*AR$69))/($K91))-$Q91*AR$69)/($R91*SQRT(AR$69))-$R91*SQRT(AR$69),0,1,TRUE)+$M91*EXP($L91/100*AR$69)*(1-_xlfn.NORM.DIST((LN(($M91*EXP($L91/100*AR$69))/($K91))-$Q91*AR$69)/($R91*SQRT(AR$69)),0,1,TRUE)))*EXP(-0.07*AR$69)*(INDEX('3)tpx females'!BZ$57:BZ$107,MATCH('3) 2016 cases'!$P91,'3)tpx females'!$BB$57:$BB$107,0))+INDEX('3)tpx males'!BZ$57:BZ$107,MATCH($O91,'3)tpx males'!$BB$57:$BB$107,0))-(INDEX('3)tpx males'!BY$110:BY$160,MATCH($O91,'3)tpx males'!$BB$110:$BB$160,0))*INDEX('3)tpx females'!BY$111:BY$161,MATCH('3) 2016 cases'!$P91,'3)tpx females'!$BB$111:$BB$161,0))*(1-(EXP(-INDEX('3)tpx males'!BZ$4:BZ$54,MATCH($O91,'3)tpx males'!$BB$4:$BB$54,0)))*EXP(-INDEX('3)tpx females'!BZ$3:BZ$53,MATCH('3) 2016 cases'!$P91,'3)tpx females'!$BB$3:$BB$53,0))))))),0)</f>
        <v>13806.454480658796</v>
      </c>
      <c r="AS91" s="32">
        <f ca="1">IFERROR(($K91*EXP(AS$69*($Q91+0.5*($R91)^2))*_xlfn.NORM.DIST((LN(($M91*EXP($L91/100*AS$69))/($K91))-$Q91*AS$69)/($R91*SQRT(AS$69))-$R91*SQRT(AS$69),0,1,TRUE)+$M91*EXP($L91/100*AS$69)*(1-_xlfn.NORM.DIST((LN(($M91*EXP($L91/100*AS$69))/($K91))-$Q91*AS$69)/($R91*SQRT(AS$69)),0,1,TRUE)))*EXP(-0.07*AS$69)*(INDEX('3)tpx females'!CA$57:CA$107,MATCH('3) 2016 cases'!$P91,'3)tpx females'!$BB$57:$BB$107,0))+INDEX('3)tpx males'!CA$57:CA$107,MATCH($O91,'3)tpx males'!$BB$57:$BB$107,0))-(INDEX('3)tpx males'!BZ$110:BZ$160,MATCH($O91,'3)tpx males'!$BB$110:$BB$160,0))*INDEX('3)tpx females'!BZ$111:BZ$161,MATCH('3) 2016 cases'!$P91,'3)tpx females'!$BB$111:$BB$161,0))*(1-(EXP(-INDEX('3)tpx males'!CA$4:CA$54,MATCH($O91,'3)tpx males'!$BB$4:$BB$54,0)))*EXP(-INDEX('3)tpx females'!CA$3:CA$53,MATCH('3) 2016 cases'!$P91,'3)tpx females'!$BB$3:$BB$53,0))))))),0)</f>
        <v>13168.060159841794</v>
      </c>
      <c r="AT91" s="32">
        <f ca="1">IFERROR(($K91*EXP(AT$69*($Q91+0.5*($R91)^2))*_xlfn.NORM.DIST((LN(($M91*EXP($L91/100*AT$69))/($K91))-$Q91*AT$69)/($R91*SQRT(AT$69))-$R91*SQRT(AT$69),0,1,TRUE)+$M91*EXP($L91/100*AT$69)*(1-_xlfn.NORM.DIST((LN(($M91*EXP($L91/100*AT$69))/($K91))-$Q91*AT$69)/($R91*SQRT(AT$69)),0,1,TRUE)))*EXP(-0.07*AT$69)*(INDEX('3)tpx females'!CB$57:CB$107,MATCH('3) 2016 cases'!$P91,'3)tpx females'!$BB$57:$BB$107,0))+INDEX('3)tpx males'!CB$57:CB$107,MATCH($O91,'3)tpx males'!$BB$57:$BB$107,0))-(INDEX('3)tpx males'!CA$110:CA$160,MATCH($O91,'3)tpx males'!$BB$110:$BB$160,0))*INDEX('3)tpx females'!CA$111:CA$161,MATCH('3) 2016 cases'!$P91,'3)tpx females'!$BB$111:$BB$161,0))*(1-(EXP(-INDEX('3)tpx males'!CB$4:CB$54,MATCH($O91,'3)tpx males'!$BB$4:$BB$54,0)))*EXP(-INDEX('3)tpx females'!CB$3:CB$53,MATCH('3) 2016 cases'!$P91,'3)tpx females'!$BB$3:$BB$53,0))))))),0)</f>
        <v>12653.369219280616</v>
      </c>
      <c r="AU91" s="32">
        <f ca="1">IFERROR(($K91*EXP(AU$69*($Q91+0.5*($R91)^2))*_xlfn.NORM.DIST((LN(($M91*EXP($L91/100*AU$69))/($K91))-$Q91*AU$69)/($R91*SQRT(AU$69))-$R91*SQRT(AU$69),0,1,TRUE)+$M91*EXP($L91/100*AU$69)*(1-_xlfn.NORM.DIST((LN(($M91*EXP($L91/100*AU$69))/($K91))-$Q91*AU$69)/($R91*SQRT(AU$69)),0,1,TRUE)))*EXP(-0.07*AU$69)*(INDEX('3)tpx females'!CC$57:CC$107,MATCH('3) 2016 cases'!$P91,'3)tpx females'!$BB$57:$BB$107,0))+INDEX('3)tpx males'!CC$57:CC$107,MATCH($O91,'3)tpx males'!$BB$57:$BB$107,0))-(INDEX('3)tpx males'!CB$110:CB$160,MATCH($O91,'3)tpx males'!$BB$110:$BB$160,0))*INDEX('3)tpx females'!CB$111:CB$161,MATCH('3) 2016 cases'!$P91,'3)tpx females'!$BB$111:$BB$161,0))*(1-(EXP(-INDEX('3)tpx males'!CC$4:CC$54,MATCH($O91,'3)tpx males'!$BB$4:$BB$54,0)))*EXP(-INDEX('3)tpx females'!CC$3:CC$53,MATCH('3) 2016 cases'!$P91,'3)tpx females'!$BB$3:$BB$53,0))))))),0)</f>
        <v>11228.997130244848</v>
      </c>
      <c r="AV91" s="32">
        <f ca="1">IFERROR(($K91*EXP(AV$69*($Q91+0.5*($R91)^2))*_xlfn.NORM.DIST((LN(($M91*EXP($L91/100*AV$69))/($K91))-$Q91*AV$69)/($R91*SQRT(AV$69))-$R91*SQRT(AV$69),0,1,TRUE)+$M91*EXP($L91/100*AV$69)*(1-_xlfn.NORM.DIST((LN(($M91*EXP($L91/100*AV$69))/($K91))-$Q91*AV$69)/($R91*SQRT(AV$69)),0,1,TRUE)))*EXP(-0.07*AV$69)*(INDEX('3)tpx females'!CD$57:CD$107,MATCH('3) 2016 cases'!$P91,'3)tpx females'!$BB$57:$BB$107,0))+INDEX('3)tpx males'!CD$57:CD$107,MATCH($O91,'3)tpx males'!$BB$57:$BB$107,0))-(INDEX('3)tpx males'!CC$110:CC$160,MATCH($O91,'3)tpx males'!$BB$110:$BB$160,0))*INDEX('3)tpx females'!CC$111:CC$161,MATCH('3) 2016 cases'!$P91,'3)tpx females'!$BB$111:$BB$161,0))*(1-(EXP(-INDEX('3)tpx males'!CD$4:CD$54,MATCH($O91,'3)tpx males'!$BB$4:$BB$54,0)))*EXP(-INDEX('3)tpx females'!CD$3:CD$53,MATCH('3) 2016 cases'!$P91,'3)tpx females'!$BB$3:$BB$53,0))))))),0)</f>
        <v>9841.593565459927</v>
      </c>
      <c r="AW91" s="32">
        <f ca="1">IFERROR(($K91*EXP(AW$69*($Q91+0.5*($R91)^2))*_xlfn.NORM.DIST((LN(($M91*EXP($L91/100*AW$69))/($K91))-$Q91*AW$69)/($R91*SQRT(AW$69))-$R91*SQRT(AW$69),0,1,TRUE)+$M91*EXP($L91/100*AW$69)*(1-_xlfn.NORM.DIST((LN(($M91*EXP($L91/100*AW$69))/($K91))-$Q91*AW$69)/($R91*SQRT(AW$69)),0,1,TRUE)))*EXP(-0.07*AW$69)*(INDEX('3)tpx females'!CE$57:CE$107,MATCH('3) 2016 cases'!$P91,'3)tpx females'!$BB$57:$BB$107,0))+INDEX('3)tpx males'!CE$57:CE$107,MATCH($O91,'3)tpx males'!$BB$57:$BB$107,0))-(INDEX('3)tpx males'!CD$110:CD$160,MATCH($O91,'3)tpx males'!$BB$110:$BB$160,0))*INDEX('3)tpx females'!CD$111:CD$161,MATCH('3) 2016 cases'!$P91,'3)tpx females'!$BB$111:$BB$161,0))*(1-(EXP(-INDEX('3)tpx males'!CE$4:CE$54,MATCH($O91,'3)tpx males'!$BB$4:$BB$54,0)))*EXP(-INDEX('3)tpx females'!CE$3:CE$53,MATCH('3) 2016 cases'!$P91,'3)tpx females'!$BB$3:$BB$53,0))))))),0)</f>
        <v>8315.1141872952303</v>
      </c>
      <c r="AX91" s="32">
        <f ca="1">IFERROR(($K91*EXP(AX$69*($Q91+0.5*($R91)^2))*_xlfn.NORM.DIST((LN(($M91*EXP($L91/100*AX$69))/($K91))-$Q91*AX$69)/($R91*SQRT(AX$69))-$R91*SQRT(AX$69),0,1,TRUE)+$M91*EXP($L91/100*AX$69)*(1-_xlfn.NORM.DIST((LN(($M91*EXP($L91/100*AX$69))/($K91))-$Q91*AX$69)/($R91*SQRT(AX$69)),0,1,TRUE)))*EXP(-0.07*AX$69)*(INDEX('3)tpx females'!CF$57:CF$107,MATCH('3) 2016 cases'!$P91,'3)tpx females'!$BB$57:$BB$107,0))+INDEX('3)tpx males'!CF$57:CF$107,MATCH($O91,'3)tpx males'!$BB$57:$BB$107,0))-(INDEX('3)tpx males'!CE$110:CE$160,MATCH($O91,'3)tpx males'!$BB$110:$BB$160,0))*INDEX('3)tpx females'!CE$111:CE$161,MATCH('3) 2016 cases'!$P91,'3)tpx females'!$BB$111:$BB$161,0))*(1-(EXP(-INDEX('3)tpx males'!CF$4:CF$54,MATCH($O91,'3)tpx males'!$BB$4:$BB$54,0)))*EXP(-INDEX('3)tpx females'!CF$3:CF$53,MATCH('3) 2016 cases'!$P91,'3)tpx females'!$BB$3:$BB$53,0))))))),0)</f>
        <v>6765.2252859935325</v>
      </c>
      <c r="AY91" s="32">
        <f ca="1">IFERROR(($K91*EXP(AY$69*($Q91+0.5*($R91)^2))*_xlfn.NORM.DIST((LN(($M91*EXP($L91/100*AY$69))/($K91))-$Q91*AY$69)/($R91*SQRT(AY$69))-$R91*SQRT(AY$69),0,1,TRUE)+$M91*EXP($L91/100*AY$69)*(1-_xlfn.NORM.DIST((LN(($M91*EXP($L91/100*AY$69))/($K91))-$Q91*AY$69)/($R91*SQRT(AY$69)),0,1,TRUE)))*EXP(-0.07*AY$69)*(INDEX('3)tpx females'!CG$57:CG$107,MATCH('3) 2016 cases'!$P91,'3)tpx females'!$BB$57:$BB$107,0))+INDEX('3)tpx males'!CG$57:CG$107,MATCH($O91,'3)tpx males'!$BB$57:$BB$107,0))-(INDEX('3)tpx males'!CF$110:CF$160,MATCH($O91,'3)tpx males'!$BB$110:$BB$160,0))*INDEX('3)tpx females'!CF$111:CF$161,MATCH('3) 2016 cases'!$P91,'3)tpx females'!$BB$111:$BB$161,0))*(1-(EXP(-INDEX('3)tpx males'!CG$4:CG$54,MATCH($O91,'3)tpx males'!$BB$4:$BB$54,0)))*EXP(-INDEX('3)tpx females'!CG$3:CG$53,MATCH('3) 2016 cases'!$P91,'3)tpx females'!$BB$3:$BB$53,0))))))),0)</f>
        <v>5275.2382499783544</v>
      </c>
      <c r="AZ91" s="32">
        <f ca="1">IFERROR(($K91*EXP(AZ$69*($Q91+0.5*($R91)^2))*_xlfn.NORM.DIST((LN(($M91*EXP($L91/100*AZ$69))/($K91))-$Q91*AZ$69)/($R91*SQRT(AZ$69))-$R91*SQRT(AZ$69),0,1,TRUE)+$M91*EXP($L91/100*AZ$69)*(1-_xlfn.NORM.DIST((LN(($M91*EXP($L91/100*AZ$69))/($K91))-$Q91*AZ$69)/($R91*SQRT(AZ$69)),0,1,TRUE)))*EXP(-0.07*AZ$69)*(INDEX('3)tpx females'!CH$57:CH$107,MATCH('3) 2016 cases'!$P91,'3)tpx females'!$BB$57:$BB$107,0))+INDEX('3)tpx males'!CH$57:CH$107,MATCH($O91,'3)tpx males'!$BB$57:$BB$107,0))-(INDEX('3)tpx males'!CG$110:CG$160,MATCH($O91,'3)tpx males'!$BB$110:$BB$160,0))*INDEX('3)tpx females'!CG$111:CG$161,MATCH('3) 2016 cases'!$P91,'3)tpx females'!$BB$111:$BB$161,0))*(1-(EXP(-INDEX('3)tpx males'!CH$4:CH$54,MATCH($O91,'3)tpx males'!$BB$4:$BB$54,0)))*EXP(-INDEX('3)tpx females'!CH$3:CH$53,MATCH('3) 2016 cases'!$P91,'3)tpx females'!$BB$3:$BB$53,0))))))),0)</f>
        <v>3956.154711238381</v>
      </c>
      <c r="BA91" s="32">
        <f ca="1">IFERROR(($K91*EXP(BA$69*($Q91+0.5*($R91)^2))*_xlfn.NORM.DIST((LN(($M91*EXP($L91/100*BA$69))/($K91))-$Q91*BA$69)/($R91*SQRT(BA$69))-$R91*SQRT(BA$69),0,1,TRUE)+$M91*EXP($L91/100*BA$69)*(1-_xlfn.NORM.DIST((LN(($M91*EXP($L91/100*BA$69))/($K91))-$Q91*BA$69)/($R91*SQRT(BA$69)),0,1,TRUE)))*EXP(-0.07*BA$69)*(INDEX('3)tpx females'!CI$57:CI$107,MATCH('3) 2016 cases'!$P91,'3)tpx females'!$BB$57:$BB$107,0))+INDEX('3)tpx males'!CI$57:CI$107,MATCH($O91,'3)tpx males'!$BB$57:$BB$107,0))-(INDEX('3)tpx males'!CH$110:CH$160,MATCH($O91,'3)tpx males'!$BB$110:$BB$160,0))*INDEX('3)tpx females'!CH$111:CH$161,MATCH('3) 2016 cases'!$P91,'3)tpx females'!$BB$111:$BB$161,0))*(1-(EXP(-INDEX('3)tpx males'!CI$4:CI$54,MATCH($O91,'3)tpx males'!$BB$4:$BB$54,0)))*EXP(-INDEX('3)tpx females'!CI$3:CI$53,MATCH('3) 2016 cases'!$P91,'3)tpx females'!$BB$3:$BB$53,0))))))),0)</f>
        <v>2822.1182914392029</v>
      </c>
      <c r="BB91" s="32">
        <f ca="1">IFERROR(($K91*EXP(BB$69*($Q91+0.5*($R91)^2))*_xlfn.NORM.DIST((LN(($M91*EXP($L91/100*BB$69))/($K91))-$Q91*BB$69)/($R91*SQRT(BB$69))-$R91*SQRT(BB$69),0,1,TRUE)+$M91*EXP($L91/100*BB$69)*(1-_xlfn.NORM.DIST((LN(($M91*EXP($L91/100*BB$69))/($K91))-$Q91*BB$69)/($R91*SQRT(BB$69)),0,1,TRUE)))*EXP(-0.07*BB$69)*(INDEX('3)tpx females'!CJ$57:CJ$107,MATCH('3) 2016 cases'!$P91,'3)tpx females'!$BB$57:$BB$107,0))+INDEX('3)tpx males'!CJ$57:CJ$107,MATCH($O91,'3)tpx males'!$BB$57:$BB$107,0))-(INDEX('3)tpx males'!CI$110:CI$160,MATCH($O91,'3)tpx males'!$BB$110:$BB$160,0))*INDEX('3)tpx females'!CI$111:CI$161,MATCH('3) 2016 cases'!$P91,'3)tpx females'!$BB$111:$BB$161,0))*(1-(EXP(-INDEX('3)tpx males'!CJ$4:CJ$54,MATCH($O91,'3)tpx males'!$BB$4:$BB$54,0)))*EXP(-INDEX('3)tpx females'!CJ$3:CJ$53,MATCH('3) 2016 cases'!$P91,'3)tpx females'!$BB$3:$BB$53,0))))))),0)</f>
        <v>1902.7389142726388</v>
      </c>
      <c r="BC91" s="32">
        <f ca="1">IFERROR(($K91*EXP(BC$69*($Q91+0.5*($R91)^2))*_xlfn.NORM.DIST((LN(($M91*EXP($L91/100*BC$69))/($K91))-$Q91*BC$69)/($R91*SQRT(BC$69))-$R91*SQRT(BC$69),0,1,TRUE)+$M91*EXP($L91/100*BC$69)*(1-_xlfn.NORM.DIST((LN(($M91*EXP($L91/100*BC$69))/($K91))-$Q91*BC$69)/($R91*SQRT(BC$69)),0,1,TRUE)))*EXP(-0.07*BC$69)*(INDEX('3)tpx females'!CK$57:CK$107,MATCH('3) 2016 cases'!$P91,'3)tpx females'!$BB$57:$BB$107,0))+INDEX('3)tpx males'!CK$57:CK$107,MATCH($O91,'3)tpx males'!$BB$57:$BB$107,0))-(INDEX('3)tpx males'!CJ$110:CJ$160,MATCH($O91,'3)tpx males'!$BB$110:$BB$160,0))*INDEX('3)tpx females'!CJ$111:CJ$161,MATCH('3) 2016 cases'!$P91,'3)tpx females'!$BB$111:$BB$161,0))*(1-(EXP(-INDEX('3)tpx males'!CK$4:CK$54,MATCH($O91,'3)tpx males'!$BB$4:$BB$54,0)))*EXP(-INDEX('3)tpx females'!CK$3:CK$53,MATCH('3) 2016 cases'!$P91,'3)tpx females'!$BB$3:$BB$53,0))))))),0)</f>
        <v>1229.1592234067255</v>
      </c>
      <c r="BD91" s="32">
        <f ca="1">IFERROR(($K91*EXP(BD$69*($Q91+0.5*($R91)^2))*_xlfn.NORM.DIST((LN(($M91*EXP($L91/100*BD$69))/($K91))-$Q91*BD$69)/($R91*SQRT(BD$69))-$R91*SQRT(BD$69),0,1,TRUE)+$M91*EXP($L91/100*BD$69)*(1-_xlfn.NORM.DIST((LN(($M91*EXP($L91/100*BD$69))/($K91))-$Q91*BD$69)/($R91*SQRT(BD$69)),0,1,TRUE)))*EXP(-0.07*BD$69)*(INDEX('3)tpx females'!CL$57:CL$107,MATCH('3) 2016 cases'!$P91,'3)tpx females'!$BB$57:$BB$107,0))+INDEX('3)tpx males'!CL$57:CL$107,MATCH($O91,'3)tpx males'!$BB$57:$BB$107,0))-(INDEX('3)tpx males'!CK$110:CK$160,MATCH($O91,'3)tpx males'!$BB$110:$BB$160,0))*INDEX('3)tpx females'!CK$111:CK$161,MATCH('3) 2016 cases'!$P91,'3)tpx females'!$BB$111:$BB$161,0))*(1-(EXP(-INDEX('3)tpx males'!CL$4:CL$54,MATCH($O91,'3)tpx males'!$BB$4:$BB$54,0)))*EXP(-INDEX('3)tpx females'!CL$3:CL$53,MATCH('3) 2016 cases'!$P91,'3)tpx females'!$BB$3:$BB$53,0))))))),0)</f>
        <v>746.81156168845541</v>
      </c>
      <c r="BE91" s="32">
        <f ca="1">IFERROR(($K91*EXP(BE$69*($Q91+0.5*($R91)^2))*_xlfn.NORM.DIST((LN(($M91*EXP($L91/100*BE$69))/($K91))-$Q91*BE$69)/($R91*SQRT(BE$69))-$R91*SQRT(BE$69),0,1,TRUE)+$M91*EXP($L91/100*BE$69)*(1-_xlfn.NORM.DIST((LN(($M91*EXP($L91/100*BE$69))/($K91))-$Q91*BE$69)/($R91*SQRT(BE$69)),0,1,TRUE)))*EXP(-0.07*BE$69)*(INDEX('3)tpx females'!CM$57:CM$107,MATCH('3) 2016 cases'!$P91,'3)tpx females'!$BB$57:$BB$107,0))+INDEX('3)tpx males'!CM$57:CM$107,MATCH($O91,'3)tpx males'!$BB$57:$BB$107,0))-(INDEX('3)tpx males'!CL$110:CL$160,MATCH($O91,'3)tpx males'!$BB$110:$BB$160,0))*INDEX('3)tpx females'!CL$111:CL$161,MATCH('3) 2016 cases'!$P91,'3)tpx females'!$BB$111:$BB$161,0))*(1-(EXP(-INDEX('3)tpx males'!CM$4:CM$54,MATCH($O91,'3)tpx males'!$BB$4:$BB$54,0)))*EXP(-INDEX('3)tpx females'!CM$3:CM$53,MATCH('3) 2016 cases'!$P91,'3)tpx females'!$BB$3:$BB$53,0))))))),0)</f>
        <v>436.32667326090166</v>
      </c>
      <c r="BF91" s="32">
        <f ca="1">IFERROR(($K91*EXP(BF$69*($Q91+0.5*($R91)^2))*_xlfn.NORM.DIST((LN(($M91*EXP($L91/100*BF$69))/($K91))-$Q91*BF$69)/($R91*SQRT(BF$69))-$R91*SQRT(BF$69),0,1,TRUE)+$M91*EXP($L91/100*BF$69)*(1-_xlfn.NORM.DIST((LN(($M91*EXP($L91/100*BF$69))/($K91))-$Q91*BF$69)/($R91*SQRT(BF$69)),0,1,TRUE)))*EXP(-0.07*BF$69)*(INDEX('3)tpx females'!CN$57:CN$107,MATCH('3) 2016 cases'!$P91,'3)tpx females'!$BB$57:$BB$107,0))+INDEX('3)tpx males'!CN$57:CN$107,MATCH($O91,'3)tpx males'!$BB$57:$BB$107,0))-(INDEX('3)tpx males'!CM$110:CM$160,MATCH($O91,'3)tpx males'!$BB$110:$BB$160,0))*INDEX('3)tpx females'!CM$111:CM$161,MATCH('3) 2016 cases'!$P91,'3)tpx females'!$BB$111:$BB$161,0))*(1-(EXP(-INDEX('3)tpx males'!CN$4:CN$54,MATCH($O91,'3)tpx males'!$BB$4:$BB$54,0)))*EXP(-INDEX('3)tpx females'!CN$3:CN$53,MATCH('3) 2016 cases'!$P91,'3)tpx females'!$BB$3:$BB$53,0))))))),0)</f>
        <v>232.0446294831392</v>
      </c>
      <c r="BG91" s="32">
        <f ca="1">IFERROR(($K91*EXP(BG$69*($Q91+0.5*($R91)^2))*_xlfn.NORM.DIST((LN(($M91*EXP($L91/100*BG$69))/($K91))-$Q91*BG$69)/($R91*SQRT(BG$69))-$R91*SQRT(BG$69),0,1,TRUE)+$M91*EXP($L91/100*BG$69)*(1-_xlfn.NORM.DIST((LN(($M91*EXP($L91/100*BG$69))/($K91))-$Q91*BG$69)/($R91*SQRT(BG$69)),0,1,TRUE)))*EXP(-0.07*BG$69)*(INDEX('3)tpx females'!CO$57:CO$107,MATCH('3) 2016 cases'!$P91,'3)tpx females'!$BB$57:$BB$107,0))+INDEX('3)tpx males'!CO$57:CO$107,MATCH($O91,'3)tpx males'!$BB$57:$BB$107,0))-(INDEX('3)tpx males'!CN$110:CN$160,MATCH($O91,'3)tpx males'!$BB$110:$BB$160,0))*INDEX('3)tpx females'!CN$111:CN$161,MATCH('3) 2016 cases'!$P91,'3)tpx females'!$BB$111:$BB$161,0))*(1-(EXP(-INDEX('3)tpx males'!CO$4:CO$54,MATCH($O91,'3)tpx males'!$BB$4:$BB$54,0)))*EXP(-INDEX('3)tpx females'!CO$3:CO$53,MATCH('3) 2016 cases'!$P91,'3)tpx females'!$BB$3:$BB$53,0))))))),0)</f>
        <v>126.01079960967108</v>
      </c>
      <c r="BH91" s="32">
        <f ca="1">IFERROR(($K91*EXP(BH$69*($Q91+0.5*($R91)^2))*_xlfn.NORM.DIST((LN(($M91*EXP($L91/100*BH$69))/($K91))-$Q91*BH$69)/($R91*SQRT(BH$69))-$R91*SQRT(BH$69),0,1,TRUE)+$M91*EXP($L91/100*BH$69)*(1-_xlfn.NORM.DIST((LN(($M91*EXP($L91/100*BH$69))/($K91))-$Q91*BH$69)/($R91*SQRT(BH$69)),0,1,TRUE)))*EXP(-0.07*BH$69)*(INDEX('3)tpx females'!CP$57:CP$107,MATCH('3) 2016 cases'!$P91,'3)tpx females'!$BB$57:$BB$107,0))+INDEX('3)tpx males'!CP$57:CP$107,MATCH($O91,'3)tpx males'!$BB$57:$BB$107,0))-(INDEX('3)tpx males'!CO$110:CO$160,MATCH($O91,'3)tpx males'!$BB$110:$BB$160,0))*INDEX('3)tpx females'!CO$111:CO$161,MATCH('3) 2016 cases'!$P91,'3)tpx females'!$BB$111:$BB$161,0))*(1-(EXP(-INDEX('3)tpx males'!CP$4:CP$54,MATCH($O91,'3)tpx males'!$BB$4:$BB$54,0)))*EXP(-INDEX('3)tpx females'!CP$3:CP$53,MATCH('3) 2016 cases'!$P91,'3)tpx females'!$BB$3:$BB$53,0))))))),0)</f>
        <v>70.692678599235791</v>
      </c>
      <c r="BI91" s="32">
        <f ca="1">IFERROR(($K91*EXP(BI$69*($Q91+0.5*($R91)^2))*_xlfn.NORM.DIST((LN(($M91*EXP($L91/100*BI$69))/($K91))-$Q91*BI$69)/($R91*SQRT(BI$69))-$R91*SQRT(BI$69),0,1,TRUE)+$M91*EXP($L91/100*BI$69)*(1-_xlfn.NORM.DIST((LN(($M91*EXP($L91/100*BI$69))/($K91))-$Q91*BI$69)/($R91*SQRT(BI$69)),0,1,TRUE)))*EXP(-0.07*BI$69)*(INDEX('3)tpx females'!CQ$57:CQ$107,MATCH('3) 2016 cases'!$P91,'3)tpx females'!$BB$57:$BB$107,0))+INDEX('3)tpx males'!CQ$57:CQ$107,MATCH($O91,'3)tpx males'!$BB$57:$BB$107,0))-(INDEX('3)tpx males'!CP$110:CP$160,MATCH($O91,'3)tpx males'!$BB$110:$BB$160,0))*INDEX('3)tpx females'!CP$111:CP$161,MATCH('3) 2016 cases'!$P91,'3)tpx females'!$BB$111:$BB$161,0))*(1-(EXP(-INDEX('3)tpx males'!CQ$4:CQ$54,MATCH($O91,'3)tpx males'!$BB$4:$BB$54,0)))*EXP(-INDEX('3)tpx females'!CQ$3:CQ$53,MATCH('3) 2016 cases'!$P91,'3)tpx females'!$BB$3:$BB$53,0))))))),0)</f>
        <v>29.935247514206328</v>
      </c>
      <c r="BJ91" s="32">
        <f ca="1">IFERROR(($K91*EXP(BJ$69*($Q91+0.5*($R91)^2))*_xlfn.NORM.DIST((LN(($M91*EXP($L91/100*BJ$69))/($K91))-$Q91*BJ$69)/($R91*SQRT(BJ$69))-$R91*SQRT(BJ$69),0,1,TRUE)+$M91*EXP($L91/100*BJ$69)*(1-_xlfn.NORM.DIST((LN(($M91*EXP($L91/100*BJ$69))/($K91))-$Q91*BJ$69)/($R91*SQRT(BJ$69)),0,1,TRUE)))*EXP(-0.07*BJ$69)*(INDEX('3)tpx females'!CR$57:CR$107,MATCH('3) 2016 cases'!$P91,'3)tpx females'!$BB$57:$BB$107,0))+INDEX('3)tpx males'!CR$57:CR$107,MATCH($O91,'3)tpx males'!$BB$57:$BB$107,0))-(INDEX('3)tpx males'!CQ$110:CQ$160,MATCH($O91,'3)tpx males'!$BB$110:$BB$160,0))*INDEX('3)tpx females'!CQ$111:CQ$161,MATCH('3) 2016 cases'!$P91,'3)tpx females'!$BB$111:$BB$161,0))*(1-(EXP(-INDEX('3)tpx males'!CR$4:CR$54,MATCH($O91,'3)tpx males'!$BB$4:$BB$54,0)))*EXP(-INDEX('3)tpx females'!CR$3:CR$53,MATCH('3) 2016 cases'!$P91,'3)tpx females'!$BB$3:$BB$53,0))))))),0)</f>
        <v>0</v>
      </c>
      <c r="BK91" s="32">
        <f ca="1">IFERROR(($K91*EXP(BK$69*($Q91+0.5*($R91)^2))*_xlfn.NORM.DIST((LN(($M91*EXP($L91/100*BK$69))/($K91))-$Q91*BK$69)/($R91*SQRT(BK$69))-$R91*SQRT(BK$69),0,1,TRUE)+$M91*EXP($L91/100*BK$69)*(1-_xlfn.NORM.DIST((LN(($M91*EXP($L91/100*BK$69))/($K91))-$Q91*BK$69)/($R91*SQRT(BK$69)),0,1,TRUE)))*EXP(-0.07*BK$69)*(INDEX('3)tpx females'!CS$57:CS$107,MATCH('3) 2016 cases'!$P91,'3)tpx females'!$BB$57:$BB$107,0))+INDEX('3)tpx males'!CS$57:CS$107,MATCH($O91,'3)tpx males'!$BB$57:$BB$107,0))-(INDEX('3)tpx males'!CR$110:CR$160,MATCH($O91,'3)tpx males'!$BB$110:$BB$160,0))*INDEX('3)tpx females'!CR$111:CR$161,MATCH('3) 2016 cases'!$P91,'3)tpx females'!$BB$111:$BB$161,0))*(1-(EXP(-INDEX('3)tpx males'!CS$4:CS$54,MATCH($O91,'3)tpx males'!$BB$4:$BB$54,0)))*EXP(-INDEX('3)tpx females'!CS$3:CS$53,MATCH('3) 2016 cases'!$P91,'3)tpx females'!$BB$3:$BB$53,0))))))),0)</f>
        <v>0</v>
      </c>
      <c r="BL91" s="32">
        <f ca="1">IFERROR(($K91*EXP(BL$69*($Q91+0.5*($R91)^2))*_xlfn.NORM.DIST((LN(($M91*EXP($L91/100*BL$69))/($K91))-$Q91*BL$69)/($R91*SQRT(BL$69))-$R91*SQRT(BL$69),0,1,TRUE)+$M91*EXP($L91/100*BL$69)*(1-_xlfn.NORM.DIST((LN(($M91*EXP($L91/100*BL$69))/($K91))-$Q91*BL$69)/($R91*SQRT(BL$69)),0,1,TRUE)))*EXP(-0.07*BL$69)*(INDEX('3)tpx females'!CT$57:CT$107,MATCH('3) 2016 cases'!$P91,'3)tpx females'!$BB$57:$BB$107,0))+INDEX('3)tpx males'!CT$57:CT$107,MATCH($O91,'3)tpx males'!$BB$57:$BB$107,0))-(INDEX('3)tpx males'!CS$110:CS$160,MATCH($O91,'3)tpx males'!$BB$110:$BB$160,0))*INDEX('3)tpx females'!CS$111:CS$161,MATCH('3) 2016 cases'!$P91,'3)tpx females'!$BB$111:$BB$161,0))*(1-(EXP(-INDEX('3)tpx males'!CT$4:CT$54,MATCH($O91,'3)tpx males'!$BB$4:$BB$54,0)))*EXP(-INDEX('3)tpx females'!CT$3:CT$53,MATCH('3) 2016 cases'!$P91,'3)tpx females'!$BB$3:$BB$53,0))))))),0)</f>
        <v>0</v>
      </c>
      <c r="BM91" s="32">
        <f ca="1">IFERROR(($K91*EXP(BM$69*($Q91+0.5*($R91)^2))*_xlfn.NORM.DIST((LN(($M91*EXP($L91/100*BM$69))/($K91))-$Q91*BM$69)/($R91*SQRT(BM$69))-$R91*SQRT(BM$69),0,1,TRUE)+$M91*EXP($L91/100*BM$69)*(1-_xlfn.NORM.DIST((LN(($M91*EXP($L91/100*BM$69))/($K91))-$Q91*BM$69)/($R91*SQRT(BM$69)),0,1,TRUE)))*EXP(-0.07*BM$69)*(INDEX('3)tpx females'!CU$57:CU$107,MATCH('3) 2016 cases'!$P91,'3)tpx females'!$BB$57:$BB$107,0))+INDEX('3)tpx males'!CU$57:CU$107,MATCH($O91,'3)tpx males'!$BB$57:$BB$107,0))-(INDEX('3)tpx males'!CT$110:CT$160,MATCH($O91,'3)tpx males'!$BB$110:$BB$160,0))*INDEX('3)tpx females'!CT$111:CT$161,MATCH('3) 2016 cases'!$P91,'3)tpx females'!$BB$111:$BB$161,0))*(1-(EXP(-INDEX('3)tpx males'!CU$4:CU$54,MATCH($O91,'3)tpx males'!$BB$4:$BB$54,0)))*EXP(-INDEX('3)tpx females'!CU$3:CU$53,MATCH('3) 2016 cases'!$P91,'3)tpx females'!$BB$3:$BB$53,0))))))),0)</f>
        <v>0</v>
      </c>
      <c r="BN91" s="32">
        <f ca="1">IFERROR(($K91*EXP(BN$69*($Q91+0.5*($R91)^2))*_xlfn.NORM.DIST((LN(($M91*EXP($L91/100*BN$69))/($K91))-$Q91*BN$69)/($R91*SQRT(BN$69))-$R91*SQRT(BN$69),0,1,TRUE)+$M91*EXP($L91/100*BN$69)*(1-_xlfn.NORM.DIST((LN(($M91*EXP($L91/100*BN$69))/($K91))-$Q91*BN$69)/($R91*SQRT(BN$69)),0,1,TRUE)))*EXP(-0.07*BN$69)*(INDEX('3)tpx females'!CV$57:CV$107,MATCH('3) 2016 cases'!$P91,'3)tpx females'!$BB$57:$BB$107,0))+INDEX('3)tpx males'!CV$57:CV$107,MATCH($O91,'3)tpx males'!$BB$57:$BB$107,0))-(INDEX('3)tpx males'!CU$110:CU$160,MATCH($O91,'3)tpx males'!$BB$110:$BB$160,0))*INDEX('3)tpx females'!CU$111:CU$161,MATCH('3) 2016 cases'!$P91,'3)tpx females'!$BB$111:$BB$161,0))*(1-(EXP(-INDEX('3)tpx males'!CV$4:CV$54,MATCH($O91,'3)tpx males'!$BB$4:$BB$54,0)))*EXP(-INDEX('3)tpx females'!CV$3:CV$53,MATCH('3) 2016 cases'!$P91,'3)tpx females'!$BB$3:$BB$53,0))))))),0)</f>
        <v>0</v>
      </c>
      <c r="BO91" s="32">
        <f ca="1">IFERROR(($K91*EXP(BO$69*($Q91+0.5*($R91)^2))*_xlfn.NORM.DIST((LN(($M91*EXP($L91/100*BO$69))/($K91))-$Q91*BO$69)/($R91*SQRT(BO$69))-$R91*SQRT(BO$69),0,1,TRUE)+$M91*EXP($L91/100*BO$69)*(1-_xlfn.NORM.DIST((LN(($M91*EXP($L91/100*BO$69))/($K91))-$Q91*BO$69)/($R91*SQRT(BO$69)),0,1,TRUE)))*EXP(-0.07*BO$69)*(INDEX('3)tpx females'!CW$57:CW$107,MATCH('3) 2016 cases'!$P91,'3)tpx females'!$BB$57:$BB$107,0))+INDEX('3)tpx males'!CW$57:CW$107,MATCH($O91,'3)tpx males'!$BB$57:$BB$107,0))-(INDEX('3)tpx males'!CV$110:CV$160,MATCH($O91,'3)tpx males'!$BB$110:$BB$160,0))*INDEX('3)tpx females'!CV$111:CV$161,MATCH('3) 2016 cases'!$P91,'3)tpx females'!$BB$111:$BB$161,0))*(1-(EXP(-INDEX('3)tpx males'!CW$4:CW$54,MATCH($O91,'3)tpx males'!$BB$4:$BB$54,0)))*EXP(-INDEX('3)tpx females'!CW$3:CW$53,MATCH('3) 2016 cases'!$P91,'3)tpx females'!$BB$3:$BB$53,0))))))),0)</f>
        <v>0</v>
      </c>
      <c r="BP91" s="32">
        <f ca="1">IFERROR(($K91*EXP(BP$69*($Q91+0.5*($R91)^2))*_xlfn.NORM.DIST((LN(($M91*EXP($L91/100*BP$69))/($K91))-$Q91*BP$69)/($R91*SQRT(BP$69))-$R91*SQRT(BP$69),0,1,TRUE)+$M91*EXP($L91/100*BP$69)*(1-_xlfn.NORM.DIST((LN(($M91*EXP($L91/100*BP$69))/($K91))-$Q91*BP$69)/($R91*SQRT(BP$69)),0,1,TRUE)))*EXP(-0.07*BP$69)*(INDEX('3)tpx females'!CX$57:CX$107,MATCH('3) 2016 cases'!$P91,'3)tpx females'!$BB$57:$BB$107,0))+INDEX('3)tpx males'!CX$57:CX$107,MATCH($O91,'3)tpx males'!$BB$57:$BB$107,0))-(INDEX('3)tpx males'!CW$110:CW$160,MATCH($O91,'3)tpx males'!$BB$110:$BB$160,0))*INDEX('3)tpx females'!CW$111:CW$161,MATCH('3) 2016 cases'!$P91,'3)tpx females'!$BB$111:$BB$161,0))*(1-(EXP(-INDEX('3)tpx males'!CX$4:CX$54,MATCH($O91,'3)tpx males'!$BB$4:$BB$54,0)))*EXP(-INDEX('3)tpx females'!CX$3:CX$53,MATCH('3) 2016 cases'!$P91,'3)tpx females'!$BB$3:$BB$53,0))))))),0)</f>
        <v>0</v>
      </c>
      <c r="BQ91" s="32">
        <f ca="1">IFERROR(($K91*EXP(BQ$69*($Q91+0.5*($R91)^2))*_xlfn.NORM.DIST((LN(($M91*EXP($L91/100*BQ$69))/($K91))-$Q91*BQ$69)/($R91*SQRT(BQ$69))-$R91*SQRT(BQ$69),0,1,TRUE)+$M91*EXP($L91/100*BQ$69)*(1-_xlfn.NORM.DIST((LN(($M91*EXP($L91/100*BQ$69))/($K91))-$Q91*BQ$69)/($R91*SQRT(BQ$69)),0,1,TRUE)))*EXP(-0.07*BQ$69)*(INDEX('3)tpx females'!CY$57:CY$107,MATCH('3) 2016 cases'!$P91,'3)tpx females'!$BB$57:$BB$107,0))+INDEX('3)tpx males'!CY$57:CY$107,MATCH($O91,'3)tpx males'!$BB$57:$BB$107,0))-(INDEX('3)tpx males'!CX$110:CX$160,MATCH($O91,'3)tpx males'!$BB$110:$BB$160,0))*INDEX('3)tpx females'!CX$111:CX$161,MATCH('3) 2016 cases'!$P91,'3)tpx females'!$BB$111:$BB$161,0))*(1-(EXP(-INDEX('3)tpx males'!CY$4:CY$54,MATCH($O91,'3)tpx males'!$BB$4:$BB$54,0)))*EXP(-INDEX('3)tpx females'!CY$3:CY$53,MATCH('3) 2016 cases'!$P91,'3)tpx females'!$BB$3:$BB$53,0))))))),0)</f>
        <v>0</v>
      </c>
      <c r="BR91" s="32">
        <f ca="1">IFERROR(($K91*EXP(BR$69*($Q91+0.5*($R91)^2))*_xlfn.NORM.DIST((LN(($M91*EXP($L91/100*BR$69))/($K91))-$Q91*BR$69)/($R91*SQRT(BR$69))-$R91*SQRT(BR$69),0,1,TRUE)+$M91*EXP($L91/100*BR$69)*(1-_xlfn.NORM.DIST((LN(($M91*EXP($L91/100*BR$69))/($K91))-$Q91*BR$69)/($R91*SQRT(BR$69)),0,1,TRUE)))*EXP(-0.07*BR$69)*(INDEX('3)tpx females'!CZ$57:CZ$107,MATCH('3) 2016 cases'!$P91,'3)tpx females'!$BB$57:$BB$107,0))+INDEX('3)tpx males'!CZ$57:CZ$107,MATCH($O91,'3)tpx males'!$BB$57:$BB$107,0))-(INDEX('3)tpx males'!CY$110:CY$160,MATCH($O91,'3)tpx males'!$BB$110:$BB$160,0))*INDEX('3)tpx females'!CY$111:CY$161,MATCH('3) 2016 cases'!$P91,'3)tpx females'!$BB$111:$BB$161,0))*(1-(EXP(-INDEX('3)tpx males'!CZ$4:CZ$54,MATCH($O91,'3)tpx males'!$BB$4:$BB$54,0)))*EXP(-INDEX('3)tpx females'!CZ$3:CZ$53,MATCH('3) 2016 cases'!$P91,'3)tpx females'!$BB$3:$BB$53,0))))))),0)</f>
        <v>0</v>
      </c>
      <c r="BS91" s="32">
        <f ca="1">IFERROR(($K91*EXP(BS$69*($Q91+0.5*($R91)^2))*_xlfn.NORM.DIST((LN(($M91*EXP($L91/100*BS$69))/($K91))-$Q91*BS$69)/($R91*SQRT(BS$69))-$R91*SQRT(BS$69),0,1,TRUE)+$M91*EXP($L91/100*BS$69)*(1-_xlfn.NORM.DIST((LN(($M91*EXP($L91/100*BS$69))/($K91))-$Q91*BS$69)/($R91*SQRT(BS$69)),0,1,TRUE)))*EXP(-0.07*BS$69)*(INDEX('3)tpx females'!DA$57:DA$107,MATCH('3) 2016 cases'!$P91,'3)tpx females'!$BB$57:$BB$107,0))+INDEX('3)tpx males'!DA$57:DA$107,MATCH($O91,'3)tpx males'!$BB$57:$BB$107,0))-(INDEX('3)tpx males'!CZ$110:CZ$160,MATCH($O91,'3)tpx males'!$BB$110:$BB$160,0))*INDEX('3)tpx females'!CZ$111:CZ$161,MATCH('3) 2016 cases'!$P91,'3)tpx females'!$BB$111:$BB$161,0))*(1-(EXP(-INDEX('3)tpx males'!DA$4:DA$54,MATCH($O91,'3)tpx males'!$BB$4:$BB$54,0)))*EXP(-INDEX('3)tpx females'!DA$3:DA$53,MATCH('3) 2016 cases'!$P91,'3)tpx females'!$BB$3:$BB$53,0))))))),0)</f>
        <v>0</v>
      </c>
      <c r="BU91" s="32">
        <f t="shared" si="121"/>
        <v>202682.01521518629</v>
      </c>
      <c r="BV91" s="32">
        <f t="shared" si="122"/>
        <v>190592.6300560041</v>
      </c>
      <c r="BW91" s="32">
        <f t="shared" si="123"/>
        <v>192219.57211971571</v>
      </c>
      <c r="BX91" s="32">
        <f t="shared" si="124"/>
        <v>193860.40213112964</v>
      </c>
      <c r="BY91" s="32">
        <f t="shared" si="125"/>
        <v>195515.23864092803</v>
      </c>
      <c r="BZ91" s="32">
        <f t="shared" si="126"/>
        <v>197184.20121176861</v>
      </c>
      <c r="CA91" s="32">
        <f t="shared" si="127"/>
        <v>198867.41042691001</v>
      </c>
      <c r="CB91" s="32">
        <f t="shared" si="128"/>
        <v>200564.98789859281</v>
      </c>
      <c r="CC91" s="32">
        <f t="shared" si="129"/>
        <v>202277.05627318274</v>
      </c>
      <c r="CD91" s="32">
        <f t="shared" si="130"/>
        <v>204003.73921908755</v>
      </c>
      <c r="CE91" s="32">
        <f t="shared" si="131"/>
        <v>205745.16136113767</v>
      </c>
      <c r="CF91" s="32">
        <f t="shared" si="132"/>
        <v>207501.44810457036</v>
      </c>
      <c r="CG91" s="32">
        <f t="shared" si="133"/>
        <v>209272.72529491613</v>
      </c>
      <c r="CH91" s="32">
        <f t="shared" si="134"/>
        <v>211059.11869347977</v>
      </c>
      <c r="CI91" s="32">
        <f t="shared" si="135"/>
        <v>212860.75329593095</v>
      </c>
      <c r="CJ91" s="32">
        <f t="shared" si="136"/>
        <v>214677.75256130076</v>
      </c>
      <c r="CK91" s="32">
        <f t="shared" si="137"/>
        <v>216510.23763698884</v>
      </c>
      <c r="CL91" s="32">
        <f t="shared" si="138"/>
        <v>218358.32666145818</v>
      </c>
      <c r="CM91" s="32">
        <f t="shared" si="139"/>
        <v>220222.13420719793</v>
      </c>
      <c r="CN91" s="32">
        <f t="shared" si="140"/>
        <v>222101.77090115461</v>
      </c>
      <c r="CO91" s="32">
        <f t="shared" si="141"/>
        <v>223997.34323519733</v>
      </c>
      <c r="CP91" s="32">
        <f t="shared" si="142"/>
        <v>225908.95355932659</v>
      </c>
      <c r="CQ91" s="32">
        <f t="shared" si="143"/>
        <v>227836.70023670708</v>
      </c>
      <c r="CR91" s="32">
        <f t="shared" si="144"/>
        <v>229780.67793193669</v>
      </c>
      <c r="CS91" s="32">
        <f t="shared" si="145"/>
        <v>231740.97800114506</v>
      </c>
      <c r="CT91" s="32">
        <f t="shared" si="146"/>
        <v>233717.68895318051</v>
      </c>
      <c r="CU91" s="32">
        <f t="shared" si="147"/>
        <v>235710.89695400689</v>
      </c>
      <c r="CV91" s="32">
        <f t="shared" si="148"/>
        <v>237720.6863504741</v>
      </c>
      <c r="CW91" s="32">
        <f t="shared" si="149"/>
        <v>239747.14019407905</v>
      </c>
      <c r="CX91" s="32">
        <f t="shared" si="150"/>
        <v>241790.34074970821</v>
      </c>
      <c r="CY91" s="32">
        <f t="shared" si="151"/>
        <v>243850.36997833967</v>
      </c>
      <c r="CZ91" s="32">
        <f t="shared" si="152"/>
        <v>245927.30998613901</v>
      </c>
      <c r="DA91" s="32">
        <f t="shared" si="153"/>
        <v>248021.24343525612</v>
      </c>
      <c r="DB91" s="32">
        <f t="shared" si="154"/>
        <v>250132.25391393149</v>
      </c>
      <c r="DC91" s="32">
        <f t="shared" si="155"/>
        <v>252260.42626530427</v>
      </c>
      <c r="DD91" s="32">
        <f t="shared" si="156"/>
        <v>254405.84687564924</v>
      </c>
      <c r="DE91" s="32">
        <f t="shared" si="157"/>
        <v>256568.60392372237</v>
      </c>
      <c r="DF91" s="32">
        <f t="shared" si="158"/>
        <v>258748.78759353838</v>
      </c>
      <c r="DG91" s="32">
        <f t="shared" si="159"/>
        <v>260946.49025331181</v>
      </c>
      <c r="DH91" s="32">
        <f t="shared" si="160"/>
        <v>263161.80660349719</v>
      </c>
      <c r="DI91" s="32">
        <f t="shared" si="161"/>
        <v>265394.83379694115</v>
      </c>
      <c r="DJ91" s="32">
        <f t="shared" si="162"/>
        <v>267645.67153412104</v>
      </c>
      <c r="DK91" s="32">
        <f t="shared" si="163"/>
        <v>269914.42213633849</v>
      </c>
      <c r="DL91" s="32">
        <f t="shared" si="164"/>
        <v>272201.19059958076</v>
      </c>
      <c r="DM91" s="32">
        <f t="shared" si="165"/>
        <v>274506.08463157638</v>
      </c>
      <c r="DN91" s="32">
        <f t="shared" si="166"/>
        <v>276829.21467436454</v>
      </c>
      <c r="DO91" s="32">
        <f t="shared" si="167"/>
        <v>279170.69391449582</v>
      </c>
      <c r="DP91" s="32">
        <f t="shared" si="168"/>
        <v>281530.63828276616</v>
      </c>
      <c r="DQ91" s="32">
        <f t="shared" si="169"/>
        <v>283909.16644519387</v>
      </c>
      <c r="DR91" s="32">
        <f t="shared" si="170"/>
        <v>286306.39978675451</v>
      </c>
      <c r="DT91" s="48">
        <f t="shared" si="171"/>
        <v>76</v>
      </c>
      <c r="DU91" s="48">
        <f t="shared" si="172"/>
        <v>70</v>
      </c>
      <c r="DV91" s="32">
        <f ca="1">INDEX('3)tpx males'!BD$57:BD$107,MATCH(DT91,'3)tpx males'!$BB$57:$BB$107,0))*INDEX('3)tpx females'!BD$57:BD$107,MATCH(DU91,'3)tpx females'!$BB$57:$BB$107,0))</f>
        <v>2.9748579450327383E-4</v>
      </c>
      <c r="DW91" s="32">
        <f t="shared" ca="1" si="173"/>
        <v>-60.295020327814328</v>
      </c>
      <c r="DX91" s="32">
        <f t="shared" ca="1" si="177"/>
        <v>0.99970251420549672</v>
      </c>
      <c r="DZ91" s="32">
        <f t="shared" ca="1" si="174"/>
        <v>-239741.90205714336</v>
      </c>
      <c r="EA91" s="32">
        <f t="shared" ca="1" si="175"/>
        <v>37059.886841957079</v>
      </c>
      <c r="EB91" s="32">
        <f t="shared" ca="1" si="178"/>
        <v>11.024789881381025</v>
      </c>
      <c r="EC91" s="32">
        <f ca="1">EA91*'3) Value'!AN103</f>
        <v>0</v>
      </c>
      <c r="EE91" s="32">
        <f ca="1">IF(AND('3) Value'!AB103="Alive",'3) Value'!AE103="Alive"),'3) Value'!AM103+'3) 2016 cases'!DZ91,0)</f>
        <v>233.66230588636245</v>
      </c>
      <c r="EF91" s="32">
        <f>IF(OR(AND('3) Value'!AB103="Deceased",'3) Value'!AE103="Alive"),(AND('3) Value'!AB103="Alive",'3) Value'!AE103="Deceased"))),1,0)</f>
        <v>0</v>
      </c>
      <c r="EG91" s="32">
        <f>IF(EF91=1,'3) Value'!AM103+'3) 2016 cases'!DZ91,0)</f>
        <v>0</v>
      </c>
    </row>
    <row r="92" spans="3:137" x14ac:dyDescent="0.25">
      <c r="C92" s="32" t="s">
        <v>11</v>
      </c>
      <c r="D92" s="32" t="s">
        <v>12</v>
      </c>
      <c r="E92" s="49">
        <v>13996</v>
      </c>
      <c r="F92" s="32" t="s">
        <v>13</v>
      </c>
      <c r="G92" s="32" t="s">
        <v>14</v>
      </c>
      <c r="H92" s="49">
        <v>16826</v>
      </c>
      <c r="I92" s="32" t="s">
        <v>13</v>
      </c>
      <c r="J92" s="32" t="s">
        <v>21</v>
      </c>
      <c r="K92" s="52">
        <v>335000</v>
      </c>
      <c r="L92" s="52">
        <v>7.9499999999999993</v>
      </c>
      <c r="M92" s="52">
        <v>101413</v>
      </c>
      <c r="O92" s="48">
        <f t="shared" si="179"/>
        <v>78</v>
      </c>
      <c r="P92" s="32">
        <f t="shared" si="180"/>
        <v>70</v>
      </c>
      <c r="Q92" s="32">
        <f>INDEX('2b)Working'!$I$61:$P$61,MATCH($J92,'2b)Working'!$I$60:$P$60,0))</f>
        <v>6.639962125003708E-2</v>
      </c>
      <c r="R92" s="32">
        <f>INDEX('2b)Working'!$I$62:$P$62,MATCH($J92,'2b)Working'!$I$60:$P$60,0))</f>
        <v>4.3425056649869002E-2</v>
      </c>
      <c r="T92" s="9">
        <f t="shared" ca="1" si="176"/>
        <v>122563.90099030835</v>
      </c>
      <c r="U92" s="10"/>
      <c r="V92" s="32">
        <f ca="1">IFERROR(($K92*EXP(V$69*($Q92+0.5*($R92)^2))*_xlfn.NORM.DIST((LN(($M92*EXP($L92/100*V$69))/($K92))-$Q92*V$69)/($R92*SQRT(V$69))-$R92*SQRT(V$69),0,1,TRUE)+$M92*EXP($L92/100*V$69)*(1-_xlfn.NORM.DIST((LN(($M92*EXP($L92/100*V$69))/($K92))-$Q92*V$69)/($R92*SQRT(V$69)),0,1,TRUE)))*EXP(-0.07*V$69)*(INDEX('3)tpx females'!BD$57:BD$107,MATCH('3) 2016 cases'!$P92,'3)tpx females'!$BB$57:$BB$107,0))+INDEX('3)tpx males'!BD$57:BD$107,MATCH($O92,'3)tpx males'!$BB$57:$BB$107,0))-(INDEX('3)tpx males'!BC$110:BC$160,MATCH($O92,'3)tpx males'!$BB$110:$BB$160,0))*INDEX('3)tpx females'!BC$111:BC$161,MATCH('3) 2016 cases'!$P92,'3)tpx females'!$BB$111:$BB$161,0))*(1-(EXP(-INDEX('3)tpx males'!BD$4:BD$54,MATCH($O92,'3)tpx males'!$BB$4:$BB$54,0)))*EXP(-INDEX('3)tpx females'!BD$3:BD$53,MATCH('3) 2016 cases'!$P92,'3)tpx females'!$BB$3:$BB$53,0))))))),0)</f>
        <v>36.73107379894018</v>
      </c>
      <c r="W92" s="32">
        <f ca="1">IFERROR(($K92*EXP(W$69*($Q92+0.5*($R92)^2))*_xlfn.NORM.DIST((LN(($M92*EXP($L92/100*W$69))/($K92))-$Q92*W$69)/($R92*SQRT(W$69))-$R92*SQRT(W$69),0,1,TRUE)+$M92*EXP($L92/100*W$69)*(1-_xlfn.NORM.DIST((LN(($M92*EXP($L92/100*W$69))/($K92))-$Q92*W$69)/($R92*SQRT(W$69)),0,1,TRUE)))*EXP(-0.07*W$69)*(INDEX('3)tpx females'!BE$57:BE$107,MATCH('3) 2016 cases'!$P92,'3)tpx females'!$BB$57:$BB$107,0))+INDEX('3)tpx males'!BE$57:BE$107,MATCH($O92,'3)tpx males'!$BB$57:$BB$107,0))-(INDEX('3)tpx males'!BD$110:BD$160,MATCH($O92,'3)tpx males'!$BB$110:$BB$160,0))*INDEX('3)tpx females'!BD$111:BD$161,MATCH('3) 2016 cases'!$P92,'3)tpx females'!$BB$111:$BB$161,0))*(1-(EXP(-INDEX('3)tpx males'!BE$4:BE$54,MATCH($O92,'3)tpx males'!$BB$4:$BB$54,0)))*EXP(-INDEX('3)tpx females'!BE$3:BE$53,MATCH('3) 2016 cases'!$P92,'3)tpx females'!$BB$3:$BB$53,0))))))),0)</f>
        <v>131.40234974424459</v>
      </c>
      <c r="X92" s="32">
        <f ca="1">IFERROR(($K92*EXP(X$69*($Q92+0.5*($R92)^2))*_xlfn.NORM.DIST((LN(($M92*EXP($L92/100*X$69))/($K92))-$Q92*X$69)/($R92*SQRT(X$69))-$R92*SQRT(X$69),0,1,TRUE)+$M92*EXP($L92/100*X$69)*(1-_xlfn.NORM.DIST((LN(($M92*EXP($L92/100*X$69))/($K92))-$Q92*X$69)/($R92*SQRT(X$69)),0,1,TRUE)))*EXP(-0.07*X$69)*(INDEX('3)tpx females'!BF$57:BF$107,MATCH('3) 2016 cases'!$P92,'3)tpx females'!$BB$57:$BB$107,0))+INDEX('3)tpx males'!BF$57:BF$107,MATCH($O92,'3)tpx males'!$BB$57:$BB$107,0))-(INDEX('3)tpx males'!BE$110:BE$160,MATCH($O92,'3)tpx males'!$BB$110:$BB$160,0))*INDEX('3)tpx females'!BE$111:BE$161,MATCH('3) 2016 cases'!$P92,'3)tpx females'!$BB$111:$BB$161,0))*(1-(EXP(-INDEX('3)tpx males'!BF$4:BF$54,MATCH($O92,'3)tpx males'!$BB$4:$BB$54,0)))*EXP(-INDEX('3)tpx females'!BF$3:BF$53,MATCH('3) 2016 cases'!$P92,'3)tpx females'!$BB$3:$BB$53,0))))))),0)</f>
        <v>246.80781156055309</v>
      </c>
      <c r="Y92" s="32">
        <f ca="1">IFERROR(($K92*EXP(Y$69*($Q92+0.5*($R92)^2))*_xlfn.NORM.DIST((LN(($M92*EXP($L92/100*Y$69))/($K92))-$Q92*Y$69)/($R92*SQRT(Y$69))-$R92*SQRT(Y$69),0,1,TRUE)+$M92*EXP($L92/100*Y$69)*(1-_xlfn.NORM.DIST((LN(($M92*EXP($L92/100*Y$69))/($K92))-$Q92*Y$69)/($R92*SQRT(Y$69)),0,1,TRUE)))*EXP(-0.07*Y$69)*(INDEX('3)tpx females'!BG$57:BG$107,MATCH('3) 2016 cases'!$P92,'3)tpx females'!$BB$57:$BB$107,0))+INDEX('3)tpx males'!BG$57:BG$107,MATCH($O92,'3)tpx males'!$BB$57:$BB$107,0))-(INDEX('3)tpx males'!BF$110:BF$160,MATCH($O92,'3)tpx males'!$BB$110:$BB$160,0))*INDEX('3)tpx females'!BF$111:BF$161,MATCH('3) 2016 cases'!$P92,'3)tpx females'!$BB$111:$BB$161,0))*(1-(EXP(-INDEX('3)tpx males'!BG$4:BG$54,MATCH($O92,'3)tpx males'!$BB$4:$BB$54,0)))*EXP(-INDEX('3)tpx females'!BG$3:BG$53,MATCH('3) 2016 cases'!$P92,'3)tpx females'!$BB$3:$BB$53,0))))))),0)</f>
        <v>382.4702689821932</v>
      </c>
      <c r="Z92" s="32">
        <f ca="1">IFERROR(($K92*EXP(Z$69*($Q92+0.5*($R92)^2))*_xlfn.NORM.DIST((LN(($M92*EXP($L92/100*Z$69))/($K92))-$Q92*Z$69)/($R92*SQRT(Z$69))-$R92*SQRT(Z$69),0,1,TRUE)+$M92*EXP($L92/100*Z$69)*(1-_xlfn.NORM.DIST((LN(($M92*EXP($L92/100*Z$69))/($K92))-$Q92*Z$69)/($R92*SQRT(Z$69)),0,1,TRUE)))*EXP(-0.07*Z$69)*(INDEX('3)tpx females'!BH$57:BH$107,MATCH('3) 2016 cases'!$P92,'3)tpx females'!$BB$57:$BB$107,0))+INDEX('3)tpx males'!BH$57:BH$107,MATCH($O92,'3)tpx males'!$BB$57:$BB$107,0))-(INDEX('3)tpx males'!BG$110:BG$160,MATCH($O92,'3)tpx males'!$BB$110:$BB$160,0))*INDEX('3)tpx females'!BG$111:BG$161,MATCH('3) 2016 cases'!$P92,'3)tpx females'!$BB$111:$BB$161,0))*(1-(EXP(-INDEX('3)tpx males'!BH$4:BH$54,MATCH($O92,'3)tpx males'!$BB$4:$BB$54,0)))*EXP(-INDEX('3)tpx females'!BH$3:BH$53,MATCH('3) 2016 cases'!$P92,'3)tpx females'!$BB$3:$BB$53,0))))))),0)</f>
        <v>575.65657477389311</v>
      </c>
      <c r="AA92" s="32">
        <f ca="1">IFERROR(($K92*EXP(AA$69*($Q92+0.5*($R92)^2))*_xlfn.NORM.DIST((LN(($M92*EXP($L92/100*AA$69))/($K92))-$Q92*AA$69)/($R92*SQRT(AA$69))-$R92*SQRT(AA$69),0,1,TRUE)+$M92*EXP($L92/100*AA$69)*(1-_xlfn.NORM.DIST((LN(($M92*EXP($L92/100*AA$69))/($K92))-$Q92*AA$69)/($R92*SQRT(AA$69)),0,1,TRUE)))*EXP(-0.07*AA$69)*(INDEX('3)tpx females'!BI$57:BI$107,MATCH('3) 2016 cases'!$P92,'3)tpx females'!$BB$57:$BB$107,0))+INDEX('3)tpx males'!BI$57:BI$107,MATCH($O92,'3)tpx males'!$BB$57:$BB$107,0))-(INDEX('3)tpx males'!BH$110:BH$160,MATCH($O92,'3)tpx males'!$BB$110:$BB$160,0))*INDEX('3)tpx females'!BH$111:BH$161,MATCH('3) 2016 cases'!$P92,'3)tpx females'!$BB$111:$BB$161,0))*(1-(EXP(-INDEX('3)tpx males'!BI$4:BI$54,MATCH($O92,'3)tpx males'!$BB$4:$BB$54,0)))*EXP(-INDEX('3)tpx females'!BI$3:BI$53,MATCH('3) 2016 cases'!$P92,'3)tpx females'!$BB$3:$BB$53,0))))))),0)</f>
        <v>754.17078287287029</v>
      </c>
      <c r="AB92" s="32">
        <f ca="1">IFERROR(($K92*EXP(AB$69*($Q92+0.5*($R92)^2))*_xlfn.NORM.DIST((LN(($M92*EXP($L92/100*AB$69))/($K92))-$Q92*AB$69)/($R92*SQRT(AB$69))-$R92*SQRT(AB$69),0,1,TRUE)+$M92*EXP($L92/100*AB$69)*(1-_xlfn.NORM.DIST((LN(($M92*EXP($L92/100*AB$69))/($K92))-$Q92*AB$69)/($R92*SQRT(AB$69)),0,1,TRUE)))*EXP(-0.07*AB$69)*(INDEX('3)tpx females'!BJ$57:BJ$107,MATCH('3) 2016 cases'!$P92,'3)tpx females'!$BB$57:$BB$107,0))+INDEX('3)tpx males'!BJ$57:BJ$107,MATCH($O92,'3)tpx males'!$BB$57:$BB$107,0))-(INDEX('3)tpx males'!BI$110:BI$160,MATCH($O92,'3)tpx males'!$BB$110:$BB$160,0))*INDEX('3)tpx females'!BI$111:BI$161,MATCH('3) 2016 cases'!$P92,'3)tpx females'!$BB$111:$BB$161,0))*(1-(EXP(-INDEX('3)tpx males'!BJ$4:BJ$54,MATCH($O92,'3)tpx males'!$BB$4:$BB$54,0)))*EXP(-INDEX('3)tpx females'!BJ$3:BJ$53,MATCH('3) 2016 cases'!$P92,'3)tpx females'!$BB$3:$BB$53,0))))))),0)</f>
        <v>980.85652370370201</v>
      </c>
      <c r="AC92" s="32">
        <f ca="1">IFERROR(($K92*EXP(AC$69*($Q92+0.5*($R92)^2))*_xlfn.NORM.DIST((LN(($M92*EXP($L92/100*AC$69))/($K92))-$Q92*AC$69)/($R92*SQRT(AC$69))-$R92*SQRT(AC$69),0,1,TRUE)+$M92*EXP($L92/100*AC$69)*(1-_xlfn.NORM.DIST((LN(($M92*EXP($L92/100*AC$69))/($K92))-$Q92*AC$69)/($R92*SQRT(AC$69)),0,1,TRUE)))*EXP(-0.07*AC$69)*(INDEX('3)tpx females'!BK$57:BK$107,MATCH('3) 2016 cases'!$P92,'3)tpx females'!$BB$57:$BB$107,0))+INDEX('3)tpx males'!BK$57:BK$107,MATCH($O92,'3)tpx males'!$BB$57:$BB$107,0))-(INDEX('3)tpx males'!BJ$110:BJ$160,MATCH($O92,'3)tpx males'!$BB$110:$BB$160,0))*INDEX('3)tpx females'!BJ$111:BJ$161,MATCH('3) 2016 cases'!$P92,'3)tpx females'!$BB$111:$BB$161,0))*(1-(EXP(-INDEX('3)tpx males'!BK$4:BK$54,MATCH($O92,'3)tpx males'!$BB$4:$BB$54,0)))*EXP(-INDEX('3)tpx females'!BK$3:BK$53,MATCH('3) 2016 cases'!$P92,'3)tpx females'!$BB$3:$BB$53,0))))))),0)</f>
        <v>1269.7805207508859</v>
      </c>
      <c r="AD92" s="32">
        <f ca="1">IFERROR(($K92*EXP(AD$69*($Q92+0.5*($R92)^2))*_xlfn.NORM.DIST((LN(($M92*EXP($L92/100*AD$69))/($K92))-$Q92*AD$69)/($R92*SQRT(AD$69))-$R92*SQRT(AD$69),0,1,TRUE)+$M92*EXP($L92/100*AD$69)*(1-_xlfn.NORM.DIST((LN(($M92*EXP($L92/100*AD$69))/($K92))-$Q92*AD$69)/($R92*SQRT(AD$69)),0,1,TRUE)))*EXP(-0.07*AD$69)*(INDEX('3)tpx females'!BL$57:BL$107,MATCH('3) 2016 cases'!$P92,'3)tpx females'!$BB$57:$BB$107,0))+INDEX('3)tpx males'!BL$57:BL$107,MATCH($O92,'3)tpx males'!$BB$57:$BB$107,0))-(INDEX('3)tpx males'!BK$110:BK$160,MATCH($O92,'3)tpx males'!$BB$110:$BB$160,0))*INDEX('3)tpx females'!BK$111:BK$161,MATCH('3) 2016 cases'!$P92,'3)tpx females'!$BB$111:$BB$161,0))*(1-(EXP(-INDEX('3)tpx males'!BL$4:BL$54,MATCH($O92,'3)tpx males'!$BB$4:$BB$54,0)))*EXP(-INDEX('3)tpx females'!BL$3:BL$53,MATCH('3) 2016 cases'!$P92,'3)tpx females'!$BB$3:$BB$53,0))))))),0)</f>
        <v>1627.9897870157693</v>
      </c>
      <c r="AE92" s="32">
        <f ca="1">IFERROR(($K92*EXP(AE$69*($Q92+0.5*($R92)^2))*_xlfn.NORM.DIST((LN(($M92*EXP($L92/100*AE$69))/($K92))-$Q92*AE$69)/($R92*SQRT(AE$69))-$R92*SQRT(AE$69),0,1,TRUE)+$M92*EXP($L92/100*AE$69)*(1-_xlfn.NORM.DIST((LN(($M92*EXP($L92/100*AE$69))/($K92))-$Q92*AE$69)/($R92*SQRT(AE$69)),0,1,TRUE)))*EXP(-0.07*AE$69)*(INDEX('3)tpx females'!BM$57:BM$107,MATCH('3) 2016 cases'!$P92,'3)tpx females'!$BB$57:$BB$107,0))+INDEX('3)tpx males'!BM$57:BM$107,MATCH($O92,'3)tpx males'!$BB$57:$BB$107,0))-(INDEX('3)tpx males'!BL$110:BL$160,MATCH($O92,'3)tpx males'!$BB$110:$BB$160,0))*INDEX('3)tpx females'!BL$111:BL$161,MATCH('3) 2016 cases'!$P92,'3)tpx females'!$BB$111:$BB$161,0))*(1-(EXP(-INDEX('3)tpx males'!BM$4:BM$54,MATCH($O92,'3)tpx males'!$BB$4:$BB$54,0)))*EXP(-INDEX('3)tpx females'!BM$3:BM$53,MATCH('3) 2016 cases'!$P92,'3)tpx females'!$BB$3:$BB$53,0))))))),0)</f>
        <v>1915.6192073267039</v>
      </c>
      <c r="AF92" s="32">
        <f ca="1">IFERROR(($K92*EXP(AF$69*($Q92+0.5*($R92)^2))*_xlfn.NORM.DIST((LN(($M92*EXP($L92/100*AF$69))/($K92))-$Q92*AF$69)/($R92*SQRT(AF$69))-$R92*SQRT(AF$69),0,1,TRUE)+$M92*EXP($L92/100*AF$69)*(1-_xlfn.NORM.DIST((LN(($M92*EXP($L92/100*AF$69))/($K92))-$Q92*AF$69)/($R92*SQRT(AF$69)),0,1,TRUE)))*EXP(-0.07*AF$69)*(INDEX('3)tpx females'!BN$57:BN$107,MATCH('3) 2016 cases'!$P92,'3)tpx females'!$BB$57:$BB$107,0))+INDEX('3)tpx males'!BN$57:BN$107,MATCH($O92,'3)tpx males'!$BB$57:$BB$107,0))-(INDEX('3)tpx males'!BM$110:BM$160,MATCH($O92,'3)tpx males'!$BB$110:$BB$160,0))*INDEX('3)tpx females'!BM$111:BM$161,MATCH('3) 2016 cases'!$P92,'3)tpx females'!$BB$111:$BB$161,0))*(1-(EXP(-INDEX('3)tpx males'!BN$4:BN$54,MATCH($O92,'3)tpx males'!$BB$4:$BB$54,0)))*EXP(-INDEX('3)tpx females'!BN$3:BN$53,MATCH('3) 2016 cases'!$P92,'3)tpx females'!$BB$3:$BB$53,0))))))),0)</f>
        <v>2447.0387325132765</v>
      </c>
      <c r="AG92" s="32">
        <f ca="1">IFERROR(($K92*EXP(AG$69*($Q92+0.5*($R92)^2))*_xlfn.NORM.DIST((LN(($M92*EXP($L92/100*AG$69))/($K92))-$Q92*AG$69)/($R92*SQRT(AG$69))-$R92*SQRT(AG$69),0,1,TRUE)+$M92*EXP($L92/100*AG$69)*(1-_xlfn.NORM.DIST((LN(($M92*EXP($L92/100*AG$69))/($K92))-$Q92*AG$69)/($R92*SQRT(AG$69)),0,1,TRUE)))*EXP(-0.07*AG$69)*(INDEX('3)tpx females'!BO$57:BO$107,MATCH('3) 2016 cases'!$P92,'3)tpx females'!$BB$57:$BB$107,0))+INDEX('3)tpx males'!BO$57:BO$107,MATCH($O92,'3)tpx males'!$BB$57:$BB$107,0))-(INDEX('3)tpx males'!BN$110:BN$160,MATCH($O92,'3)tpx males'!$BB$110:$BB$160,0))*INDEX('3)tpx females'!BN$111:BN$161,MATCH('3) 2016 cases'!$P92,'3)tpx females'!$BB$111:$BB$161,0))*(1-(EXP(-INDEX('3)tpx males'!BO$4:BO$54,MATCH($O92,'3)tpx males'!$BB$4:$BB$54,0)))*EXP(-INDEX('3)tpx females'!BO$3:BO$53,MATCH('3) 2016 cases'!$P92,'3)tpx females'!$BB$3:$BB$53,0))))))),0)</f>
        <v>3021.0357596705153</v>
      </c>
      <c r="AH92" s="32">
        <f ca="1">IFERROR(($K92*EXP(AH$69*($Q92+0.5*($R92)^2))*_xlfn.NORM.DIST((LN(($M92*EXP($L92/100*AH$69))/($K92))-$Q92*AH$69)/($R92*SQRT(AH$69))-$R92*SQRT(AH$69),0,1,TRUE)+$M92*EXP($L92/100*AH$69)*(1-_xlfn.NORM.DIST((LN(($M92*EXP($L92/100*AH$69))/($K92))-$Q92*AH$69)/($R92*SQRT(AH$69)),0,1,TRUE)))*EXP(-0.07*AH$69)*(INDEX('3)tpx females'!BP$57:BP$107,MATCH('3) 2016 cases'!$P92,'3)tpx females'!$BB$57:$BB$107,0))+INDEX('3)tpx males'!BP$57:BP$107,MATCH($O92,'3)tpx males'!$BB$57:$BB$107,0))-(INDEX('3)tpx males'!BO$110:BO$160,MATCH($O92,'3)tpx males'!$BB$110:$BB$160,0))*INDEX('3)tpx females'!BO$111:BO$161,MATCH('3) 2016 cases'!$P92,'3)tpx females'!$BB$111:$BB$161,0))*(1-(EXP(-INDEX('3)tpx males'!BP$4:BP$54,MATCH($O92,'3)tpx males'!$BB$4:$BB$54,0)))*EXP(-INDEX('3)tpx females'!BP$3:BP$53,MATCH('3) 2016 cases'!$P92,'3)tpx females'!$BB$3:$BB$53,0))))))),0)</f>
        <v>3605.6867396469415</v>
      </c>
      <c r="AI92" s="32">
        <f ca="1">IFERROR(($K92*EXP(AI$69*($Q92+0.5*($R92)^2))*_xlfn.NORM.DIST((LN(($M92*EXP($L92/100*AI$69))/($K92))-$Q92*AI$69)/($R92*SQRT(AI$69))-$R92*SQRT(AI$69),0,1,TRUE)+$M92*EXP($L92/100*AI$69)*(1-_xlfn.NORM.DIST((LN(($M92*EXP($L92/100*AI$69))/($K92))-$Q92*AI$69)/($R92*SQRT(AI$69)),0,1,TRUE)))*EXP(-0.07*AI$69)*(INDEX('3)tpx females'!BQ$57:BQ$107,MATCH('3) 2016 cases'!$P92,'3)tpx females'!$BB$57:$BB$107,0))+INDEX('3)tpx males'!BQ$57:BQ$107,MATCH($O92,'3)tpx males'!$BB$57:$BB$107,0))-(INDEX('3)tpx males'!BP$110:BP$160,MATCH($O92,'3)tpx males'!$BB$110:$BB$160,0))*INDEX('3)tpx females'!BP$111:BP$161,MATCH('3) 2016 cases'!$P92,'3)tpx females'!$BB$111:$BB$161,0))*(1-(EXP(-INDEX('3)tpx males'!BQ$4:BQ$54,MATCH($O92,'3)tpx males'!$BB$4:$BB$54,0)))*EXP(-INDEX('3)tpx females'!BQ$3:BQ$53,MATCH('3) 2016 cases'!$P92,'3)tpx females'!$BB$3:$BB$53,0))))))),0)</f>
        <v>4221.250830333136</v>
      </c>
      <c r="AJ92" s="32">
        <f ca="1">IFERROR(($K92*EXP(AJ$69*($Q92+0.5*($R92)^2))*_xlfn.NORM.DIST((LN(($M92*EXP($L92/100*AJ$69))/($K92))-$Q92*AJ$69)/($R92*SQRT(AJ$69))-$R92*SQRT(AJ$69),0,1,TRUE)+$M92*EXP($L92/100*AJ$69)*(1-_xlfn.NORM.DIST((LN(($M92*EXP($L92/100*AJ$69))/($K92))-$Q92*AJ$69)/($R92*SQRT(AJ$69)),0,1,TRUE)))*EXP(-0.07*AJ$69)*(INDEX('3)tpx females'!BR$57:BR$107,MATCH('3) 2016 cases'!$P92,'3)tpx females'!$BB$57:$BB$107,0))+INDEX('3)tpx males'!BR$57:BR$107,MATCH($O92,'3)tpx males'!$BB$57:$BB$107,0))-(INDEX('3)tpx males'!BQ$110:BQ$160,MATCH($O92,'3)tpx males'!$BB$110:$BB$160,0))*INDEX('3)tpx females'!BQ$111:BQ$161,MATCH('3) 2016 cases'!$P92,'3)tpx females'!$BB$111:$BB$161,0))*(1-(EXP(-INDEX('3)tpx males'!BR$4:BR$54,MATCH($O92,'3)tpx males'!$BB$4:$BB$54,0)))*EXP(-INDEX('3)tpx females'!BR$3:BR$53,MATCH('3) 2016 cases'!$P92,'3)tpx females'!$BB$3:$BB$53,0))))))),0)</f>
        <v>4524.1790035180675</v>
      </c>
      <c r="AK92" s="32">
        <f ca="1">IFERROR(($K92*EXP(AK$69*($Q92+0.5*($R92)^2))*_xlfn.NORM.DIST((LN(($M92*EXP($L92/100*AK$69))/($K92))-$Q92*AK$69)/($R92*SQRT(AK$69))-$R92*SQRT(AK$69),0,1,TRUE)+$M92*EXP($L92/100*AK$69)*(1-_xlfn.NORM.DIST((LN(($M92*EXP($L92/100*AK$69))/($K92))-$Q92*AK$69)/($R92*SQRT(AK$69)),0,1,TRUE)))*EXP(-0.07*AK$69)*(INDEX('3)tpx females'!BS$57:BS$107,MATCH('3) 2016 cases'!$P92,'3)tpx females'!$BB$57:$BB$107,0))+INDEX('3)tpx males'!BS$57:BS$107,MATCH($O92,'3)tpx males'!$BB$57:$BB$107,0))-(INDEX('3)tpx males'!BR$110:BR$160,MATCH($O92,'3)tpx males'!$BB$110:$BB$160,0))*INDEX('3)tpx females'!BR$111:BR$161,MATCH('3) 2016 cases'!$P92,'3)tpx females'!$BB$111:$BB$161,0))*(1-(EXP(-INDEX('3)tpx males'!BS$4:BS$54,MATCH($O92,'3)tpx males'!$BB$4:$BB$54,0)))*EXP(-INDEX('3)tpx females'!BS$3:BS$53,MATCH('3) 2016 cases'!$P92,'3)tpx females'!$BB$3:$BB$53,0))))))),0)</f>
        <v>5235.0520274684422</v>
      </c>
      <c r="AL92" s="32">
        <f ca="1">IFERROR(($K92*EXP(AL$69*($Q92+0.5*($R92)^2))*_xlfn.NORM.DIST((LN(($M92*EXP($L92/100*AL$69))/($K92))-$Q92*AL$69)/($R92*SQRT(AL$69))-$R92*SQRT(AL$69),0,1,TRUE)+$M92*EXP($L92/100*AL$69)*(1-_xlfn.NORM.DIST((LN(($M92*EXP($L92/100*AL$69))/($K92))-$Q92*AL$69)/($R92*SQRT(AL$69)),0,1,TRUE)))*EXP(-0.07*AL$69)*(INDEX('3)tpx females'!BT$57:BT$107,MATCH('3) 2016 cases'!$P92,'3)tpx females'!$BB$57:$BB$107,0))+INDEX('3)tpx males'!BT$57:BT$107,MATCH($O92,'3)tpx males'!$BB$57:$BB$107,0))-(INDEX('3)tpx males'!BS$110:BS$160,MATCH($O92,'3)tpx males'!$BB$110:$BB$160,0))*INDEX('3)tpx females'!BS$111:BS$161,MATCH('3) 2016 cases'!$P92,'3)tpx females'!$BB$111:$BB$161,0))*(1-(EXP(-INDEX('3)tpx males'!BT$4:BT$54,MATCH($O92,'3)tpx males'!$BB$4:$BB$54,0)))*EXP(-INDEX('3)tpx females'!BT$3:BT$53,MATCH('3) 2016 cases'!$P92,'3)tpx females'!$BB$3:$BB$53,0))))))),0)</f>
        <v>6082.4366616311036</v>
      </c>
      <c r="AM92" s="32">
        <f ca="1">IFERROR(($K92*EXP(AM$69*($Q92+0.5*($R92)^2))*_xlfn.NORM.DIST((LN(($M92*EXP($L92/100*AM$69))/($K92))-$Q92*AM$69)/($R92*SQRT(AM$69))-$R92*SQRT(AM$69),0,1,TRUE)+$M92*EXP($L92/100*AM$69)*(1-_xlfn.NORM.DIST((LN(($M92*EXP($L92/100*AM$69))/($K92))-$Q92*AM$69)/($R92*SQRT(AM$69)),0,1,TRUE)))*EXP(-0.07*AM$69)*(INDEX('3)tpx females'!BU$57:BU$107,MATCH('3) 2016 cases'!$P92,'3)tpx females'!$BB$57:$BB$107,0))+INDEX('3)tpx males'!BU$57:BU$107,MATCH($O92,'3)tpx males'!$BB$57:$BB$107,0))-(INDEX('3)tpx males'!BT$110:BT$160,MATCH($O92,'3)tpx males'!$BB$110:$BB$160,0))*INDEX('3)tpx females'!BT$111:BT$161,MATCH('3) 2016 cases'!$P92,'3)tpx females'!$BB$111:$BB$161,0))*(1-(EXP(-INDEX('3)tpx males'!BU$4:BU$54,MATCH($O92,'3)tpx males'!$BB$4:$BB$54,0)))*EXP(-INDEX('3)tpx females'!BU$3:BU$53,MATCH('3) 2016 cases'!$P92,'3)tpx females'!$BB$3:$BB$53,0))))))),0)</f>
        <v>6438.7570612092168</v>
      </c>
      <c r="AN92" s="32">
        <f ca="1">IFERROR(($K92*EXP(AN$69*($Q92+0.5*($R92)^2))*_xlfn.NORM.DIST((LN(($M92*EXP($L92/100*AN$69))/($K92))-$Q92*AN$69)/($R92*SQRT(AN$69))-$R92*SQRT(AN$69),0,1,TRUE)+$M92*EXP($L92/100*AN$69)*(1-_xlfn.NORM.DIST((LN(($M92*EXP($L92/100*AN$69))/($K92))-$Q92*AN$69)/($R92*SQRT(AN$69)),0,1,TRUE)))*EXP(-0.07*AN$69)*(INDEX('3)tpx females'!BV$57:BV$107,MATCH('3) 2016 cases'!$P92,'3)tpx females'!$BB$57:$BB$107,0))+INDEX('3)tpx males'!BV$57:BV$107,MATCH($O92,'3)tpx males'!$BB$57:$BB$107,0))-(INDEX('3)tpx males'!BU$110:BU$160,MATCH($O92,'3)tpx males'!$BB$110:$BB$160,0))*INDEX('3)tpx females'!BU$111:BU$161,MATCH('3) 2016 cases'!$P92,'3)tpx females'!$BB$111:$BB$161,0))*(1-(EXP(-INDEX('3)tpx males'!BV$4:BV$54,MATCH($O92,'3)tpx males'!$BB$4:$BB$54,0)))*EXP(-INDEX('3)tpx females'!BV$3:BV$53,MATCH('3) 2016 cases'!$P92,'3)tpx females'!$BB$3:$BB$53,0))))))),0)</f>
        <v>6921.7492625727036</v>
      </c>
      <c r="AO92" s="32">
        <f ca="1">IFERROR(($K92*EXP(AO$69*($Q92+0.5*($R92)^2))*_xlfn.NORM.DIST((LN(($M92*EXP($L92/100*AO$69))/($K92))-$Q92*AO$69)/($R92*SQRT(AO$69))-$R92*SQRT(AO$69),0,1,TRUE)+$M92*EXP($L92/100*AO$69)*(1-_xlfn.NORM.DIST((LN(($M92*EXP($L92/100*AO$69))/($K92))-$Q92*AO$69)/($R92*SQRT(AO$69)),0,1,TRUE)))*EXP(-0.07*AO$69)*(INDEX('3)tpx females'!BW$57:BW$107,MATCH('3) 2016 cases'!$P92,'3)tpx females'!$BB$57:$BB$107,0))+INDEX('3)tpx males'!BW$57:BW$107,MATCH($O92,'3)tpx males'!$BB$57:$BB$107,0))-(INDEX('3)tpx males'!BV$110:BV$160,MATCH($O92,'3)tpx males'!$BB$110:$BB$160,0))*INDEX('3)tpx females'!BV$111:BV$161,MATCH('3) 2016 cases'!$P92,'3)tpx females'!$BB$111:$BB$161,0))*(1-(EXP(-INDEX('3)tpx males'!BW$4:BW$54,MATCH($O92,'3)tpx males'!$BB$4:$BB$54,0)))*EXP(-INDEX('3)tpx females'!BW$3:BW$53,MATCH('3) 2016 cases'!$P92,'3)tpx females'!$BB$3:$BB$53,0))))))),0)</f>
        <v>7649.3402448640754</v>
      </c>
      <c r="AP92" s="32">
        <f ca="1">IFERROR(($K92*EXP(AP$69*($Q92+0.5*($R92)^2))*_xlfn.NORM.DIST((LN(($M92*EXP($L92/100*AP$69))/($K92))-$Q92*AP$69)/($R92*SQRT(AP$69))-$R92*SQRT(AP$69),0,1,TRUE)+$M92*EXP($L92/100*AP$69)*(1-_xlfn.NORM.DIST((LN(($M92*EXP($L92/100*AP$69))/($K92))-$Q92*AP$69)/($R92*SQRT(AP$69)),0,1,TRUE)))*EXP(-0.07*AP$69)*(INDEX('3)tpx females'!BX$57:BX$107,MATCH('3) 2016 cases'!$P92,'3)tpx females'!$BB$57:$BB$107,0))+INDEX('3)tpx males'!BX$57:BX$107,MATCH($O92,'3)tpx males'!$BB$57:$BB$107,0))-(INDEX('3)tpx males'!BW$110:BW$160,MATCH($O92,'3)tpx males'!$BB$110:$BB$160,0))*INDEX('3)tpx females'!BW$111:BW$161,MATCH('3) 2016 cases'!$P92,'3)tpx females'!$BB$111:$BB$161,0))*(1-(EXP(-INDEX('3)tpx males'!BX$4:BX$54,MATCH($O92,'3)tpx males'!$BB$4:$BB$54,0)))*EXP(-INDEX('3)tpx females'!BX$3:BX$53,MATCH('3) 2016 cases'!$P92,'3)tpx females'!$BB$3:$BB$53,0))))))),0)</f>
        <v>7804.8408626533783</v>
      </c>
      <c r="AQ92" s="32">
        <f ca="1">IFERROR(($K92*EXP(AQ$69*($Q92+0.5*($R92)^2))*_xlfn.NORM.DIST((LN(($M92*EXP($L92/100*AQ$69))/($K92))-$Q92*AQ$69)/($R92*SQRT(AQ$69))-$R92*SQRT(AQ$69),0,1,TRUE)+$M92*EXP($L92/100*AQ$69)*(1-_xlfn.NORM.DIST((LN(($M92*EXP($L92/100*AQ$69))/($K92))-$Q92*AQ$69)/($R92*SQRT(AQ$69)),0,1,TRUE)))*EXP(-0.07*AQ$69)*(INDEX('3)tpx females'!BY$57:BY$107,MATCH('3) 2016 cases'!$P92,'3)tpx females'!$BB$57:$BB$107,0))+INDEX('3)tpx males'!BY$57:BY$107,MATCH($O92,'3)tpx males'!$BB$57:$BB$107,0))-(INDEX('3)tpx males'!BX$110:BX$160,MATCH($O92,'3)tpx males'!$BB$110:$BB$160,0))*INDEX('3)tpx females'!BX$111:BX$161,MATCH('3) 2016 cases'!$P92,'3)tpx females'!$BB$111:$BB$161,0))*(1-(EXP(-INDEX('3)tpx males'!BY$4:BY$54,MATCH($O92,'3)tpx males'!$BB$4:$BB$54,0)))*EXP(-INDEX('3)tpx females'!BY$3:BY$53,MATCH('3) 2016 cases'!$P92,'3)tpx females'!$BB$3:$BB$53,0))))))),0)</f>
        <v>7491.1848939473448</v>
      </c>
      <c r="AR92" s="32">
        <f ca="1">IFERROR(($K92*EXP(AR$69*($Q92+0.5*($R92)^2))*_xlfn.NORM.DIST((LN(($M92*EXP($L92/100*AR$69))/($K92))-$Q92*AR$69)/($R92*SQRT(AR$69))-$R92*SQRT(AR$69),0,1,TRUE)+$M92*EXP($L92/100*AR$69)*(1-_xlfn.NORM.DIST((LN(($M92*EXP($L92/100*AR$69))/($K92))-$Q92*AR$69)/($R92*SQRT(AR$69)),0,1,TRUE)))*EXP(-0.07*AR$69)*(INDEX('3)tpx females'!BZ$57:BZ$107,MATCH('3) 2016 cases'!$P92,'3)tpx females'!$BB$57:$BB$107,0))+INDEX('3)tpx males'!BZ$57:BZ$107,MATCH($O92,'3)tpx males'!$BB$57:$BB$107,0))-(INDEX('3)tpx males'!BY$110:BY$160,MATCH($O92,'3)tpx males'!$BB$110:$BB$160,0))*INDEX('3)tpx females'!BY$111:BY$161,MATCH('3) 2016 cases'!$P92,'3)tpx females'!$BB$111:$BB$161,0))*(1-(EXP(-INDEX('3)tpx males'!BZ$4:BZ$54,MATCH($O92,'3)tpx males'!$BB$4:$BB$54,0)))*EXP(-INDEX('3)tpx females'!BZ$3:BZ$53,MATCH('3) 2016 cases'!$P92,'3)tpx females'!$BB$3:$BB$53,0))))))),0)</f>
        <v>7162.0359311522934</v>
      </c>
      <c r="AS92" s="32">
        <f ca="1">IFERROR(($K92*EXP(AS$69*($Q92+0.5*($R92)^2))*_xlfn.NORM.DIST((LN(($M92*EXP($L92/100*AS$69))/($K92))-$Q92*AS$69)/($R92*SQRT(AS$69))-$R92*SQRT(AS$69),0,1,TRUE)+$M92*EXP($L92/100*AS$69)*(1-_xlfn.NORM.DIST((LN(($M92*EXP($L92/100*AS$69))/($K92))-$Q92*AS$69)/($R92*SQRT(AS$69)),0,1,TRUE)))*EXP(-0.07*AS$69)*(INDEX('3)tpx females'!CA$57:CA$107,MATCH('3) 2016 cases'!$P92,'3)tpx females'!$BB$57:$BB$107,0))+INDEX('3)tpx males'!CA$57:CA$107,MATCH($O92,'3)tpx males'!$BB$57:$BB$107,0))-(INDEX('3)tpx males'!BZ$110:BZ$160,MATCH($O92,'3)tpx males'!$BB$110:$BB$160,0))*INDEX('3)tpx females'!BZ$111:BZ$161,MATCH('3) 2016 cases'!$P92,'3)tpx females'!$BB$111:$BB$161,0))*(1-(EXP(-INDEX('3)tpx males'!CA$4:CA$54,MATCH($O92,'3)tpx males'!$BB$4:$BB$54,0)))*EXP(-INDEX('3)tpx females'!CA$3:CA$53,MATCH('3) 2016 cases'!$P92,'3)tpx females'!$BB$3:$BB$53,0))))))),0)</f>
        <v>6850.0968115658134</v>
      </c>
      <c r="AT92" s="32">
        <f ca="1">IFERROR(($K92*EXP(AT$69*($Q92+0.5*($R92)^2))*_xlfn.NORM.DIST((LN(($M92*EXP($L92/100*AT$69))/($K92))-$Q92*AT$69)/($R92*SQRT(AT$69))-$R92*SQRT(AT$69),0,1,TRUE)+$M92*EXP($L92/100*AT$69)*(1-_xlfn.NORM.DIST((LN(($M92*EXP($L92/100*AT$69))/($K92))-$Q92*AT$69)/($R92*SQRT(AT$69)),0,1,TRUE)))*EXP(-0.07*AT$69)*(INDEX('3)tpx females'!CB$57:CB$107,MATCH('3) 2016 cases'!$P92,'3)tpx females'!$BB$57:$BB$107,0))+INDEX('3)tpx males'!CB$57:CB$107,MATCH($O92,'3)tpx males'!$BB$57:$BB$107,0))-(INDEX('3)tpx males'!CA$110:CA$160,MATCH($O92,'3)tpx males'!$BB$110:$BB$160,0))*INDEX('3)tpx females'!CA$111:CA$161,MATCH('3) 2016 cases'!$P92,'3)tpx females'!$BB$111:$BB$161,0))*(1-(EXP(-INDEX('3)tpx males'!CB$4:CB$54,MATCH($O92,'3)tpx males'!$BB$4:$BB$54,0)))*EXP(-INDEX('3)tpx females'!CB$3:CB$53,MATCH('3) 2016 cases'!$P92,'3)tpx females'!$BB$3:$BB$53,0))))))),0)</f>
        <v>6649.0994130184317</v>
      </c>
      <c r="AU92" s="32">
        <f ca="1">IFERROR(($K92*EXP(AU$69*($Q92+0.5*($R92)^2))*_xlfn.NORM.DIST((LN(($M92*EXP($L92/100*AU$69))/($K92))-$Q92*AU$69)/($R92*SQRT(AU$69))-$R92*SQRT(AU$69),0,1,TRUE)+$M92*EXP($L92/100*AU$69)*(1-_xlfn.NORM.DIST((LN(($M92*EXP($L92/100*AU$69))/($K92))-$Q92*AU$69)/($R92*SQRT(AU$69)),0,1,TRUE)))*EXP(-0.07*AU$69)*(INDEX('3)tpx females'!CC$57:CC$107,MATCH('3) 2016 cases'!$P92,'3)tpx females'!$BB$57:$BB$107,0))+INDEX('3)tpx males'!CC$57:CC$107,MATCH($O92,'3)tpx males'!$BB$57:$BB$107,0))-(INDEX('3)tpx males'!CB$110:CB$160,MATCH($O92,'3)tpx males'!$BB$110:$BB$160,0))*INDEX('3)tpx females'!CB$111:CB$161,MATCH('3) 2016 cases'!$P92,'3)tpx females'!$BB$111:$BB$161,0))*(1-(EXP(-INDEX('3)tpx males'!CC$4:CC$54,MATCH($O92,'3)tpx males'!$BB$4:$BB$54,0)))*EXP(-INDEX('3)tpx females'!CC$3:CC$53,MATCH('3) 2016 cases'!$P92,'3)tpx females'!$BB$3:$BB$53,0))))))),0)</f>
        <v>5930.6186396981702</v>
      </c>
      <c r="AV92" s="32">
        <f ca="1">IFERROR(($K92*EXP(AV$69*($Q92+0.5*($R92)^2))*_xlfn.NORM.DIST((LN(($M92*EXP($L92/100*AV$69))/($K92))-$Q92*AV$69)/($R92*SQRT(AV$69))-$R92*SQRT(AV$69),0,1,TRUE)+$M92*EXP($L92/100*AV$69)*(1-_xlfn.NORM.DIST((LN(($M92*EXP($L92/100*AV$69))/($K92))-$Q92*AV$69)/($R92*SQRT(AV$69)),0,1,TRUE)))*EXP(-0.07*AV$69)*(INDEX('3)tpx females'!CD$57:CD$107,MATCH('3) 2016 cases'!$P92,'3)tpx females'!$BB$57:$BB$107,0))+INDEX('3)tpx males'!CD$57:CD$107,MATCH($O92,'3)tpx males'!$BB$57:$BB$107,0))-(INDEX('3)tpx males'!CC$110:CC$160,MATCH($O92,'3)tpx males'!$BB$110:$BB$160,0))*INDEX('3)tpx females'!CC$111:CC$161,MATCH('3) 2016 cases'!$P92,'3)tpx females'!$BB$111:$BB$161,0))*(1-(EXP(-INDEX('3)tpx males'!CD$4:CD$54,MATCH($O92,'3)tpx males'!$BB$4:$BB$54,0)))*EXP(-INDEX('3)tpx females'!CD$3:CD$53,MATCH('3) 2016 cases'!$P92,'3)tpx females'!$BB$3:$BB$53,0))))))),0)</f>
        <v>5240.513410281329</v>
      </c>
      <c r="AW92" s="32">
        <f ca="1">IFERROR(($K92*EXP(AW$69*($Q92+0.5*($R92)^2))*_xlfn.NORM.DIST((LN(($M92*EXP($L92/100*AW$69))/($K92))-$Q92*AW$69)/($R92*SQRT(AW$69))-$R92*SQRT(AW$69),0,1,TRUE)+$M92*EXP($L92/100*AW$69)*(1-_xlfn.NORM.DIST((LN(($M92*EXP($L92/100*AW$69))/($K92))-$Q92*AW$69)/($R92*SQRT(AW$69)),0,1,TRUE)))*EXP(-0.07*AW$69)*(INDEX('3)tpx females'!CE$57:CE$107,MATCH('3) 2016 cases'!$P92,'3)tpx females'!$BB$57:$BB$107,0))+INDEX('3)tpx males'!CE$57:CE$107,MATCH($O92,'3)tpx males'!$BB$57:$BB$107,0))-(INDEX('3)tpx males'!CD$110:CD$160,MATCH($O92,'3)tpx males'!$BB$110:$BB$160,0))*INDEX('3)tpx females'!CD$111:CD$161,MATCH('3) 2016 cases'!$P92,'3)tpx females'!$BB$111:$BB$161,0))*(1-(EXP(-INDEX('3)tpx males'!CE$4:CE$54,MATCH($O92,'3)tpx males'!$BB$4:$BB$54,0)))*EXP(-INDEX('3)tpx females'!CE$3:CE$53,MATCH('3) 2016 cases'!$P92,'3)tpx females'!$BB$3:$BB$53,0))))))),0)</f>
        <v>4467.4618912516908</v>
      </c>
      <c r="AX92" s="32">
        <f ca="1">IFERROR(($K92*EXP(AX$69*($Q92+0.5*($R92)^2))*_xlfn.NORM.DIST((LN(($M92*EXP($L92/100*AX$69))/($K92))-$Q92*AX$69)/($R92*SQRT(AX$69))-$R92*SQRT(AX$69),0,1,TRUE)+$M92*EXP($L92/100*AX$69)*(1-_xlfn.NORM.DIST((LN(($M92*EXP($L92/100*AX$69))/($K92))-$Q92*AX$69)/($R92*SQRT(AX$69)),0,1,TRUE)))*EXP(-0.07*AX$69)*(INDEX('3)tpx females'!CF$57:CF$107,MATCH('3) 2016 cases'!$P92,'3)tpx females'!$BB$57:$BB$107,0))+INDEX('3)tpx males'!CF$57:CF$107,MATCH($O92,'3)tpx males'!$BB$57:$BB$107,0))-(INDEX('3)tpx males'!CE$110:CE$160,MATCH($O92,'3)tpx males'!$BB$110:$BB$160,0))*INDEX('3)tpx females'!CE$111:CE$161,MATCH('3) 2016 cases'!$P92,'3)tpx females'!$BB$111:$BB$161,0))*(1-(EXP(-INDEX('3)tpx males'!CF$4:CF$54,MATCH($O92,'3)tpx males'!$BB$4:$BB$54,0)))*EXP(-INDEX('3)tpx females'!CF$3:CF$53,MATCH('3) 2016 cases'!$P92,'3)tpx females'!$BB$3:$BB$53,0))))))),0)</f>
        <v>3661.0278255283529</v>
      </c>
      <c r="AY92" s="32">
        <f ca="1">IFERROR(($K92*EXP(AY$69*($Q92+0.5*($R92)^2))*_xlfn.NORM.DIST((LN(($M92*EXP($L92/100*AY$69))/($K92))-$Q92*AY$69)/($R92*SQRT(AY$69))-$R92*SQRT(AY$69),0,1,TRUE)+$M92*EXP($L92/100*AY$69)*(1-_xlfn.NORM.DIST((LN(($M92*EXP($L92/100*AY$69))/($K92))-$Q92*AY$69)/($R92*SQRT(AY$69)),0,1,TRUE)))*EXP(-0.07*AY$69)*(INDEX('3)tpx females'!CG$57:CG$107,MATCH('3) 2016 cases'!$P92,'3)tpx females'!$BB$57:$BB$107,0))+INDEX('3)tpx males'!CG$57:CG$107,MATCH($O92,'3)tpx males'!$BB$57:$BB$107,0))-(INDEX('3)tpx males'!CF$110:CF$160,MATCH($O92,'3)tpx males'!$BB$110:$BB$160,0))*INDEX('3)tpx females'!CF$111:CF$161,MATCH('3) 2016 cases'!$P92,'3)tpx females'!$BB$111:$BB$161,0))*(1-(EXP(-INDEX('3)tpx males'!CG$4:CG$54,MATCH($O92,'3)tpx males'!$BB$4:$BB$54,0)))*EXP(-INDEX('3)tpx females'!CG$3:CG$53,MATCH('3) 2016 cases'!$P92,'3)tpx females'!$BB$3:$BB$53,0))))))),0)</f>
        <v>2875.4430623988374</v>
      </c>
      <c r="AZ92" s="32">
        <f ca="1">IFERROR(($K92*EXP(AZ$69*($Q92+0.5*($R92)^2))*_xlfn.NORM.DIST((LN(($M92*EXP($L92/100*AZ$69))/($K92))-$Q92*AZ$69)/($R92*SQRT(AZ$69))-$R92*SQRT(AZ$69),0,1,TRUE)+$M92*EXP($L92/100*AZ$69)*(1-_xlfn.NORM.DIST((LN(($M92*EXP($L92/100*AZ$69))/($K92))-$Q92*AZ$69)/($R92*SQRT(AZ$69)),0,1,TRUE)))*EXP(-0.07*AZ$69)*(INDEX('3)tpx females'!CH$57:CH$107,MATCH('3) 2016 cases'!$P92,'3)tpx females'!$BB$57:$BB$107,0))+INDEX('3)tpx males'!CH$57:CH$107,MATCH($O92,'3)tpx males'!$BB$57:$BB$107,0))-(INDEX('3)tpx males'!CG$110:CG$160,MATCH($O92,'3)tpx males'!$BB$110:$BB$160,0))*INDEX('3)tpx females'!CG$111:CG$161,MATCH('3) 2016 cases'!$P92,'3)tpx females'!$BB$111:$BB$161,0))*(1-(EXP(-INDEX('3)tpx males'!CH$4:CH$54,MATCH($O92,'3)tpx males'!$BB$4:$BB$54,0)))*EXP(-INDEX('3)tpx females'!CH$3:CH$53,MATCH('3) 2016 cases'!$P92,'3)tpx females'!$BB$3:$BB$53,0))))))),0)</f>
        <v>2164.573038746169</v>
      </c>
      <c r="BA92" s="32">
        <f ca="1">IFERROR(($K92*EXP(BA$69*($Q92+0.5*($R92)^2))*_xlfn.NORM.DIST((LN(($M92*EXP($L92/100*BA$69))/($K92))-$Q92*BA$69)/($R92*SQRT(BA$69))-$R92*SQRT(BA$69),0,1,TRUE)+$M92*EXP($L92/100*BA$69)*(1-_xlfn.NORM.DIST((LN(($M92*EXP($L92/100*BA$69))/($K92))-$Q92*BA$69)/($R92*SQRT(BA$69)),0,1,TRUE)))*EXP(-0.07*BA$69)*(INDEX('3)tpx females'!CI$57:CI$107,MATCH('3) 2016 cases'!$P92,'3)tpx females'!$BB$57:$BB$107,0))+INDEX('3)tpx males'!CI$57:CI$107,MATCH($O92,'3)tpx males'!$BB$57:$BB$107,0))-(INDEX('3)tpx males'!CH$110:CH$160,MATCH($O92,'3)tpx males'!$BB$110:$BB$160,0))*INDEX('3)tpx females'!CH$111:CH$161,MATCH('3) 2016 cases'!$P92,'3)tpx females'!$BB$111:$BB$161,0))*(1-(EXP(-INDEX('3)tpx males'!CI$4:CI$54,MATCH($O92,'3)tpx males'!$BB$4:$BB$54,0)))*EXP(-INDEX('3)tpx females'!CI$3:CI$53,MATCH('3) 2016 cases'!$P92,'3)tpx females'!$BB$3:$BB$53,0))))))),0)</f>
        <v>1551.8490983216775</v>
      </c>
      <c r="BB92" s="32">
        <f ca="1">IFERROR(($K92*EXP(BB$69*($Q92+0.5*($R92)^2))*_xlfn.NORM.DIST((LN(($M92*EXP($L92/100*BB$69))/($K92))-$Q92*BB$69)/($R92*SQRT(BB$69))-$R92*SQRT(BB$69),0,1,TRUE)+$M92*EXP($L92/100*BB$69)*(1-_xlfn.NORM.DIST((LN(($M92*EXP($L92/100*BB$69))/($K92))-$Q92*BB$69)/($R92*SQRT(BB$69)),0,1,TRUE)))*EXP(-0.07*BB$69)*(INDEX('3)tpx females'!CJ$57:CJ$107,MATCH('3) 2016 cases'!$P92,'3)tpx females'!$BB$57:$BB$107,0))+INDEX('3)tpx males'!CJ$57:CJ$107,MATCH($O92,'3)tpx males'!$BB$57:$BB$107,0))-(INDEX('3)tpx males'!CI$110:CI$160,MATCH($O92,'3)tpx males'!$BB$110:$BB$160,0))*INDEX('3)tpx females'!CI$111:CI$161,MATCH('3) 2016 cases'!$P92,'3)tpx females'!$BB$111:$BB$161,0))*(1-(EXP(-INDEX('3)tpx males'!CJ$4:CJ$54,MATCH($O92,'3)tpx males'!$BB$4:$BB$54,0)))*EXP(-INDEX('3)tpx females'!CJ$3:CJ$53,MATCH('3) 2016 cases'!$P92,'3)tpx females'!$BB$3:$BB$53,0))))))),0)</f>
        <v>1050.0896477103722</v>
      </c>
      <c r="BC92" s="32">
        <f ca="1">IFERROR(($K92*EXP(BC$69*($Q92+0.5*($R92)^2))*_xlfn.NORM.DIST((LN(($M92*EXP($L92/100*BC$69))/($K92))-$Q92*BC$69)/($R92*SQRT(BC$69))-$R92*SQRT(BC$69),0,1,TRUE)+$M92*EXP($L92/100*BC$69)*(1-_xlfn.NORM.DIST((LN(($M92*EXP($L92/100*BC$69))/($K92))-$Q92*BC$69)/($R92*SQRT(BC$69)),0,1,TRUE)))*EXP(-0.07*BC$69)*(INDEX('3)tpx females'!CK$57:CK$107,MATCH('3) 2016 cases'!$P92,'3)tpx females'!$BB$57:$BB$107,0))+INDEX('3)tpx males'!CK$57:CK$107,MATCH($O92,'3)tpx males'!$BB$57:$BB$107,0))-(INDEX('3)tpx males'!CJ$110:CJ$160,MATCH($O92,'3)tpx males'!$BB$110:$BB$160,0))*INDEX('3)tpx females'!CJ$111:CJ$161,MATCH('3) 2016 cases'!$P92,'3)tpx females'!$BB$111:$BB$161,0))*(1-(EXP(-INDEX('3)tpx males'!CK$4:CK$54,MATCH($O92,'3)tpx males'!$BB$4:$BB$54,0)))*EXP(-INDEX('3)tpx females'!CK$3:CK$53,MATCH('3) 2016 cases'!$P92,'3)tpx females'!$BB$3:$BB$53,0))))))),0)</f>
        <v>680.19038352059329</v>
      </c>
      <c r="BD92" s="32">
        <f ca="1">IFERROR(($K92*EXP(BD$69*($Q92+0.5*($R92)^2))*_xlfn.NORM.DIST((LN(($M92*EXP($L92/100*BD$69))/($K92))-$Q92*BD$69)/($R92*SQRT(BD$69))-$R92*SQRT(BD$69),0,1,TRUE)+$M92*EXP($L92/100*BD$69)*(1-_xlfn.NORM.DIST((LN(($M92*EXP($L92/100*BD$69))/($K92))-$Q92*BD$69)/($R92*SQRT(BD$69)),0,1,TRUE)))*EXP(-0.07*BD$69)*(INDEX('3)tpx females'!CL$57:CL$107,MATCH('3) 2016 cases'!$P92,'3)tpx females'!$BB$57:$BB$107,0))+INDEX('3)tpx males'!CL$57:CL$107,MATCH($O92,'3)tpx males'!$BB$57:$BB$107,0))-(INDEX('3)tpx males'!CK$110:CK$160,MATCH($O92,'3)tpx males'!$BB$110:$BB$160,0))*INDEX('3)tpx females'!CK$111:CK$161,MATCH('3) 2016 cases'!$P92,'3)tpx females'!$BB$111:$BB$161,0))*(1-(EXP(-INDEX('3)tpx males'!CL$4:CL$54,MATCH($O92,'3)tpx males'!$BB$4:$BB$54,0)))*EXP(-INDEX('3)tpx females'!CL$3:CL$53,MATCH('3) 2016 cases'!$P92,'3)tpx females'!$BB$3:$BB$53,0))))))),0)</f>
        <v>416.63720661906109</v>
      </c>
      <c r="BE92" s="32">
        <f ca="1">IFERROR(($K92*EXP(BE$69*($Q92+0.5*($R92)^2))*_xlfn.NORM.DIST((LN(($M92*EXP($L92/100*BE$69))/($K92))-$Q92*BE$69)/($R92*SQRT(BE$69))-$R92*SQRT(BE$69),0,1,TRUE)+$M92*EXP($L92/100*BE$69)*(1-_xlfn.NORM.DIST((LN(($M92*EXP($L92/100*BE$69))/($K92))-$Q92*BE$69)/($R92*SQRT(BE$69)),0,1,TRUE)))*EXP(-0.07*BE$69)*(INDEX('3)tpx females'!CM$57:CM$107,MATCH('3) 2016 cases'!$P92,'3)tpx females'!$BB$57:$BB$107,0))+INDEX('3)tpx males'!CM$57:CM$107,MATCH($O92,'3)tpx males'!$BB$57:$BB$107,0))-(INDEX('3)tpx males'!CL$110:CL$160,MATCH($O92,'3)tpx males'!$BB$110:$BB$160,0))*INDEX('3)tpx females'!CL$111:CL$161,MATCH('3) 2016 cases'!$P92,'3)tpx females'!$BB$111:$BB$161,0))*(1-(EXP(-INDEX('3)tpx males'!CM$4:CM$54,MATCH($O92,'3)tpx males'!$BB$4:$BB$54,0)))*EXP(-INDEX('3)tpx females'!CM$3:CM$53,MATCH('3) 2016 cases'!$P92,'3)tpx females'!$BB$3:$BB$53,0))))))),0)</f>
        <v>243.65187453176327</v>
      </c>
      <c r="BF92" s="32">
        <f ca="1">IFERROR(($K92*EXP(BF$69*($Q92+0.5*($R92)^2))*_xlfn.NORM.DIST((LN(($M92*EXP($L92/100*BF$69))/($K92))-$Q92*BF$69)/($R92*SQRT(BF$69))-$R92*SQRT(BF$69),0,1,TRUE)+$M92*EXP($L92/100*BF$69)*(1-_xlfn.NORM.DIST((LN(($M92*EXP($L92/100*BF$69))/($K92))-$Q92*BF$69)/($R92*SQRT(BF$69)),0,1,TRUE)))*EXP(-0.07*BF$69)*(INDEX('3)tpx females'!CN$57:CN$107,MATCH('3) 2016 cases'!$P92,'3)tpx females'!$BB$57:$BB$107,0))+INDEX('3)tpx males'!CN$57:CN$107,MATCH($O92,'3)tpx males'!$BB$57:$BB$107,0))-(INDEX('3)tpx males'!CM$110:CM$160,MATCH($O92,'3)tpx males'!$BB$110:$BB$160,0))*INDEX('3)tpx females'!CM$111:CM$161,MATCH('3) 2016 cases'!$P92,'3)tpx females'!$BB$111:$BB$161,0))*(1-(EXP(-INDEX('3)tpx males'!CN$4:CN$54,MATCH($O92,'3)tpx males'!$BB$4:$BB$54,0)))*EXP(-INDEX('3)tpx females'!CN$3:CN$53,MATCH('3) 2016 cases'!$P92,'3)tpx females'!$BB$3:$BB$53,0))))))),0)</f>
        <v>129.70361130790079</v>
      </c>
      <c r="BG92" s="32">
        <f ca="1">IFERROR(($K92*EXP(BG$69*($Q92+0.5*($R92)^2))*_xlfn.NORM.DIST((LN(($M92*EXP($L92/100*BG$69))/($K92))-$Q92*BG$69)/($R92*SQRT(BG$69))-$R92*SQRT(BG$69),0,1,TRUE)+$M92*EXP($L92/100*BG$69)*(1-_xlfn.NORM.DIST((LN(($M92*EXP($L92/100*BG$69))/($K92))-$Q92*BG$69)/($R92*SQRT(BG$69)),0,1,TRUE)))*EXP(-0.07*BG$69)*(INDEX('3)tpx females'!CO$57:CO$107,MATCH('3) 2016 cases'!$P92,'3)tpx females'!$BB$57:$BB$107,0))+INDEX('3)tpx males'!CO$57:CO$107,MATCH($O92,'3)tpx males'!$BB$57:$BB$107,0))-(INDEX('3)tpx males'!CN$110:CN$160,MATCH($O92,'3)tpx males'!$BB$110:$BB$160,0))*INDEX('3)tpx females'!CN$111:CN$161,MATCH('3) 2016 cases'!$P92,'3)tpx females'!$BB$111:$BB$161,0))*(1-(EXP(-INDEX('3)tpx males'!CO$4:CO$54,MATCH($O92,'3)tpx males'!$BB$4:$BB$54,0)))*EXP(-INDEX('3)tpx females'!CO$3:CO$53,MATCH('3) 2016 cases'!$P92,'3)tpx females'!$BB$3:$BB$53,0))))))),0)</f>
        <v>70.502589727994618</v>
      </c>
      <c r="BH92" s="32">
        <f ca="1">IFERROR(($K92*EXP(BH$69*($Q92+0.5*($R92)^2))*_xlfn.NORM.DIST((LN(($M92*EXP($L92/100*BH$69))/($K92))-$Q92*BH$69)/($R92*SQRT(BH$69))-$R92*SQRT(BH$69),0,1,TRUE)+$M92*EXP($L92/100*BH$69)*(1-_xlfn.NORM.DIST((LN(($M92*EXP($L92/100*BH$69))/($K92))-$Q92*BH$69)/($R92*SQRT(BH$69)),0,1,TRUE)))*EXP(-0.07*BH$69)*(INDEX('3)tpx females'!CP$57:CP$107,MATCH('3) 2016 cases'!$P92,'3)tpx females'!$BB$57:$BB$107,0))+INDEX('3)tpx males'!CP$57:CP$107,MATCH($O92,'3)tpx males'!$BB$57:$BB$107,0))-(INDEX('3)tpx males'!CO$110:CO$160,MATCH($O92,'3)tpx males'!$BB$110:$BB$160,0))*INDEX('3)tpx females'!CO$111:CO$161,MATCH('3) 2016 cases'!$P92,'3)tpx females'!$BB$111:$BB$161,0))*(1-(EXP(-INDEX('3)tpx males'!CP$4:CP$54,MATCH($O92,'3)tpx males'!$BB$4:$BB$54,0)))*EXP(-INDEX('3)tpx females'!CP$3:CP$53,MATCH('3) 2016 cases'!$P92,'3)tpx females'!$BB$3:$BB$53,0))))))),0)</f>
        <v>39.589621498535486</v>
      </c>
      <c r="BI92" s="32">
        <f ca="1">IFERROR(($K92*EXP(BI$69*($Q92+0.5*($R92)^2))*_xlfn.NORM.DIST((LN(($M92*EXP($L92/100*BI$69))/($K92))-$Q92*BI$69)/($R92*SQRT(BI$69))-$R92*SQRT(BI$69),0,1,TRUE)+$M92*EXP($L92/100*BI$69)*(1-_xlfn.NORM.DIST((LN(($M92*EXP($L92/100*BI$69))/($K92))-$Q92*BI$69)/($R92*SQRT(BI$69)),0,1,TRUE)))*EXP(-0.07*BI$69)*(INDEX('3)tpx females'!CQ$57:CQ$107,MATCH('3) 2016 cases'!$P92,'3)tpx females'!$BB$57:$BB$107,0))+INDEX('3)tpx males'!CQ$57:CQ$107,MATCH($O92,'3)tpx males'!$BB$57:$BB$107,0))-(INDEX('3)tpx males'!CP$110:CP$160,MATCH($O92,'3)tpx males'!$BB$110:$BB$160,0))*INDEX('3)tpx females'!CP$111:CP$161,MATCH('3) 2016 cases'!$P92,'3)tpx females'!$BB$111:$BB$161,0))*(1-(EXP(-INDEX('3)tpx males'!CQ$4:CQ$54,MATCH($O92,'3)tpx males'!$BB$4:$BB$54,0)))*EXP(-INDEX('3)tpx females'!CQ$3:CQ$53,MATCH('3) 2016 cases'!$P92,'3)tpx females'!$BB$3:$BB$53,0))))))),0)</f>
        <v>16.779952871412142</v>
      </c>
      <c r="BJ92" s="32">
        <f ca="1">IFERROR(($K92*EXP(BJ$69*($Q92+0.5*($R92)^2))*_xlfn.NORM.DIST((LN(($M92*EXP($L92/100*BJ$69))/($K92))-$Q92*BJ$69)/($R92*SQRT(BJ$69))-$R92*SQRT(BJ$69),0,1,TRUE)+$M92*EXP($L92/100*BJ$69)*(1-_xlfn.NORM.DIST((LN(($M92*EXP($L92/100*BJ$69))/($K92))-$Q92*BJ$69)/($R92*SQRT(BJ$69)),0,1,TRUE)))*EXP(-0.07*BJ$69)*(INDEX('3)tpx females'!CR$57:CR$107,MATCH('3) 2016 cases'!$P92,'3)tpx females'!$BB$57:$BB$107,0))+INDEX('3)tpx males'!CR$57:CR$107,MATCH($O92,'3)tpx males'!$BB$57:$BB$107,0))-(INDEX('3)tpx males'!CQ$110:CQ$160,MATCH($O92,'3)tpx males'!$BB$110:$BB$160,0))*INDEX('3)tpx females'!CQ$111:CQ$161,MATCH('3) 2016 cases'!$P92,'3)tpx females'!$BB$111:$BB$161,0))*(1-(EXP(-INDEX('3)tpx males'!CR$4:CR$54,MATCH($O92,'3)tpx males'!$BB$4:$BB$54,0)))*EXP(-INDEX('3)tpx females'!CR$3:CR$53,MATCH('3) 2016 cases'!$P92,'3)tpx females'!$BB$3:$BB$53,0))))))),0)</f>
        <v>0</v>
      </c>
      <c r="BK92" s="32">
        <f ca="1">IFERROR(($K92*EXP(BK$69*($Q92+0.5*($R92)^2))*_xlfn.NORM.DIST((LN(($M92*EXP($L92/100*BK$69))/($K92))-$Q92*BK$69)/($R92*SQRT(BK$69))-$R92*SQRT(BK$69),0,1,TRUE)+$M92*EXP($L92/100*BK$69)*(1-_xlfn.NORM.DIST((LN(($M92*EXP($L92/100*BK$69))/($K92))-$Q92*BK$69)/($R92*SQRT(BK$69)),0,1,TRUE)))*EXP(-0.07*BK$69)*(INDEX('3)tpx females'!CS$57:CS$107,MATCH('3) 2016 cases'!$P92,'3)tpx females'!$BB$57:$BB$107,0))+INDEX('3)tpx males'!CS$57:CS$107,MATCH($O92,'3)tpx males'!$BB$57:$BB$107,0))-(INDEX('3)tpx males'!CR$110:CR$160,MATCH($O92,'3)tpx males'!$BB$110:$BB$160,0))*INDEX('3)tpx females'!CR$111:CR$161,MATCH('3) 2016 cases'!$P92,'3)tpx females'!$BB$111:$BB$161,0))*(1-(EXP(-INDEX('3)tpx males'!CS$4:CS$54,MATCH($O92,'3)tpx males'!$BB$4:$BB$54,0)))*EXP(-INDEX('3)tpx females'!CS$3:CS$53,MATCH('3) 2016 cases'!$P92,'3)tpx females'!$BB$3:$BB$53,0))))))),0)</f>
        <v>0</v>
      </c>
      <c r="BL92" s="32">
        <f ca="1">IFERROR(($K92*EXP(BL$69*($Q92+0.5*($R92)^2))*_xlfn.NORM.DIST((LN(($M92*EXP($L92/100*BL$69))/($K92))-$Q92*BL$69)/($R92*SQRT(BL$69))-$R92*SQRT(BL$69),0,1,TRUE)+$M92*EXP($L92/100*BL$69)*(1-_xlfn.NORM.DIST((LN(($M92*EXP($L92/100*BL$69))/($K92))-$Q92*BL$69)/($R92*SQRT(BL$69)),0,1,TRUE)))*EXP(-0.07*BL$69)*(INDEX('3)tpx females'!CT$57:CT$107,MATCH('3) 2016 cases'!$P92,'3)tpx females'!$BB$57:$BB$107,0))+INDEX('3)tpx males'!CT$57:CT$107,MATCH($O92,'3)tpx males'!$BB$57:$BB$107,0))-(INDEX('3)tpx males'!CS$110:CS$160,MATCH($O92,'3)tpx males'!$BB$110:$BB$160,0))*INDEX('3)tpx females'!CS$111:CS$161,MATCH('3) 2016 cases'!$P92,'3)tpx females'!$BB$111:$BB$161,0))*(1-(EXP(-INDEX('3)tpx males'!CT$4:CT$54,MATCH($O92,'3)tpx males'!$BB$4:$BB$54,0)))*EXP(-INDEX('3)tpx females'!CT$3:CT$53,MATCH('3) 2016 cases'!$P92,'3)tpx females'!$BB$3:$BB$53,0))))))),0)</f>
        <v>0</v>
      </c>
      <c r="BM92" s="32">
        <f ca="1">IFERROR(($K92*EXP(BM$69*($Q92+0.5*($R92)^2))*_xlfn.NORM.DIST((LN(($M92*EXP($L92/100*BM$69))/($K92))-$Q92*BM$69)/($R92*SQRT(BM$69))-$R92*SQRT(BM$69),0,1,TRUE)+$M92*EXP($L92/100*BM$69)*(1-_xlfn.NORM.DIST((LN(($M92*EXP($L92/100*BM$69))/($K92))-$Q92*BM$69)/($R92*SQRT(BM$69)),0,1,TRUE)))*EXP(-0.07*BM$69)*(INDEX('3)tpx females'!CU$57:CU$107,MATCH('3) 2016 cases'!$P92,'3)tpx females'!$BB$57:$BB$107,0))+INDEX('3)tpx males'!CU$57:CU$107,MATCH($O92,'3)tpx males'!$BB$57:$BB$107,0))-(INDEX('3)tpx males'!CT$110:CT$160,MATCH($O92,'3)tpx males'!$BB$110:$BB$160,0))*INDEX('3)tpx females'!CT$111:CT$161,MATCH('3) 2016 cases'!$P92,'3)tpx females'!$BB$111:$BB$161,0))*(1-(EXP(-INDEX('3)tpx males'!CU$4:CU$54,MATCH($O92,'3)tpx males'!$BB$4:$BB$54,0)))*EXP(-INDEX('3)tpx females'!CU$3:CU$53,MATCH('3) 2016 cases'!$P92,'3)tpx females'!$BB$3:$BB$53,0))))))),0)</f>
        <v>0</v>
      </c>
      <c r="BN92" s="32">
        <f ca="1">IFERROR(($K92*EXP(BN$69*($Q92+0.5*($R92)^2))*_xlfn.NORM.DIST((LN(($M92*EXP($L92/100*BN$69))/($K92))-$Q92*BN$69)/($R92*SQRT(BN$69))-$R92*SQRT(BN$69),0,1,TRUE)+$M92*EXP($L92/100*BN$69)*(1-_xlfn.NORM.DIST((LN(($M92*EXP($L92/100*BN$69))/($K92))-$Q92*BN$69)/($R92*SQRT(BN$69)),0,1,TRUE)))*EXP(-0.07*BN$69)*(INDEX('3)tpx females'!CV$57:CV$107,MATCH('3) 2016 cases'!$P92,'3)tpx females'!$BB$57:$BB$107,0))+INDEX('3)tpx males'!CV$57:CV$107,MATCH($O92,'3)tpx males'!$BB$57:$BB$107,0))-(INDEX('3)tpx males'!CU$110:CU$160,MATCH($O92,'3)tpx males'!$BB$110:$BB$160,0))*INDEX('3)tpx females'!CU$111:CU$161,MATCH('3) 2016 cases'!$P92,'3)tpx females'!$BB$111:$BB$161,0))*(1-(EXP(-INDEX('3)tpx males'!CV$4:CV$54,MATCH($O92,'3)tpx males'!$BB$4:$BB$54,0)))*EXP(-INDEX('3)tpx females'!CV$3:CV$53,MATCH('3) 2016 cases'!$P92,'3)tpx females'!$BB$3:$BB$53,0))))))),0)</f>
        <v>0</v>
      </c>
      <c r="BO92" s="32">
        <f ca="1">IFERROR(($K92*EXP(BO$69*($Q92+0.5*($R92)^2))*_xlfn.NORM.DIST((LN(($M92*EXP($L92/100*BO$69))/($K92))-$Q92*BO$69)/($R92*SQRT(BO$69))-$R92*SQRT(BO$69),0,1,TRUE)+$M92*EXP($L92/100*BO$69)*(1-_xlfn.NORM.DIST((LN(($M92*EXP($L92/100*BO$69))/($K92))-$Q92*BO$69)/($R92*SQRT(BO$69)),0,1,TRUE)))*EXP(-0.07*BO$69)*(INDEX('3)tpx females'!CW$57:CW$107,MATCH('3) 2016 cases'!$P92,'3)tpx females'!$BB$57:$BB$107,0))+INDEX('3)tpx males'!CW$57:CW$107,MATCH($O92,'3)tpx males'!$BB$57:$BB$107,0))-(INDEX('3)tpx males'!CV$110:CV$160,MATCH($O92,'3)tpx males'!$BB$110:$BB$160,0))*INDEX('3)tpx females'!CV$111:CV$161,MATCH('3) 2016 cases'!$P92,'3)tpx females'!$BB$111:$BB$161,0))*(1-(EXP(-INDEX('3)tpx males'!CW$4:CW$54,MATCH($O92,'3)tpx males'!$BB$4:$BB$54,0)))*EXP(-INDEX('3)tpx females'!CW$3:CW$53,MATCH('3) 2016 cases'!$P92,'3)tpx females'!$BB$3:$BB$53,0))))))),0)</f>
        <v>0</v>
      </c>
      <c r="BP92" s="32">
        <f ca="1">IFERROR(($K92*EXP(BP$69*($Q92+0.5*($R92)^2))*_xlfn.NORM.DIST((LN(($M92*EXP($L92/100*BP$69))/($K92))-$Q92*BP$69)/($R92*SQRT(BP$69))-$R92*SQRT(BP$69),0,1,TRUE)+$M92*EXP($L92/100*BP$69)*(1-_xlfn.NORM.DIST((LN(($M92*EXP($L92/100*BP$69))/($K92))-$Q92*BP$69)/($R92*SQRT(BP$69)),0,1,TRUE)))*EXP(-0.07*BP$69)*(INDEX('3)tpx females'!CX$57:CX$107,MATCH('3) 2016 cases'!$P92,'3)tpx females'!$BB$57:$BB$107,0))+INDEX('3)tpx males'!CX$57:CX$107,MATCH($O92,'3)tpx males'!$BB$57:$BB$107,0))-(INDEX('3)tpx males'!CW$110:CW$160,MATCH($O92,'3)tpx males'!$BB$110:$BB$160,0))*INDEX('3)tpx females'!CW$111:CW$161,MATCH('3) 2016 cases'!$P92,'3)tpx females'!$BB$111:$BB$161,0))*(1-(EXP(-INDEX('3)tpx males'!CX$4:CX$54,MATCH($O92,'3)tpx males'!$BB$4:$BB$54,0)))*EXP(-INDEX('3)tpx females'!CX$3:CX$53,MATCH('3) 2016 cases'!$P92,'3)tpx females'!$BB$3:$BB$53,0))))))),0)</f>
        <v>0</v>
      </c>
      <c r="BQ92" s="32">
        <f ca="1">IFERROR(($K92*EXP(BQ$69*($Q92+0.5*($R92)^2))*_xlfn.NORM.DIST((LN(($M92*EXP($L92/100*BQ$69))/($K92))-$Q92*BQ$69)/($R92*SQRT(BQ$69))-$R92*SQRT(BQ$69),0,1,TRUE)+$M92*EXP($L92/100*BQ$69)*(1-_xlfn.NORM.DIST((LN(($M92*EXP($L92/100*BQ$69))/($K92))-$Q92*BQ$69)/($R92*SQRT(BQ$69)),0,1,TRUE)))*EXP(-0.07*BQ$69)*(INDEX('3)tpx females'!CY$57:CY$107,MATCH('3) 2016 cases'!$P92,'3)tpx females'!$BB$57:$BB$107,0))+INDEX('3)tpx males'!CY$57:CY$107,MATCH($O92,'3)tpx males'!$BB$57:$BB$107,0))-(INDEX('3)tpx males'!CX$110:CX$160,MATCH($O92,'3)tpx males'!$BB$110:$BB$160,0))*INDEX('3)tpx females'!CX$111:CX$161,MATCH('3) 2016 cases'!$P92,'3)tpx females'!$BB$111:$BB$161,0))*(1-(EXP(-INDEX('3)tpx males'!CY$4:CY$54,MATCH($O92,'3)tpx males'!$BB$4:$BB$54,0)))*EXP(-INDEX('3)tpx females'!CY$3:CY$53,MATCH('3) 2016 cases'!$P92,'3)tpx females'!$BB$3:$BB$53,0))))))),0)</f>
        <v>0</v>
      </c>
      <c r="BR92" s="32">
        <f ca="1">IFERROR(($K92*EXP(BR$69*($Q92+0.5*($R92)^2))*_xlfn.NORM.DIST((LN(($M92*EXP($L92/100*BR$69))/($K92))-$Q92*BR$69)/($R92*SQRT(BR$69))-$R92*SQRT(BR$69),0,1,TRUE)+$M92*EXP($L92/100*BR$69)*(1-_xlfn.NORM.DIST((LN(($M92*EXP($L92/100*BR$69))/($K92))-$Q92*BR$69)/($R92*SQRT(BR$69)),0,1,TRUE)))*EXP(-0.07*BR$69)*(INDEX('3)tpx females'!CZ$57:CZ$107,MATCH('3) 2016 cases'!$P92,'3)tpx females'!$BB$57:$BB$107,0))+INDEX('3)tpx males'!CZ$57:CZ$107,MATCH($O92,'3)tpx males'!$BB$57:$BB$107,0))-(INDEX('3)tpx males'!CY$110:CY$160,MATCH($O92,'3)tpx males'!$BB$110:$BB$160,0))*INDEX('3)tpx females'!CY$111:CY$161,MATCH('3) 2016 cases'!$P92,'3)tpx females'!$BB$111:$BB$161,0))*(1-(EXP(-INDEX('3)tpx males'!CZ$4:CZ$54,MATCH($O92,'3)tpx males'!$BB$4:$BB$54,0)))*EXP(-INDEX('3)tpx females'!CZ$3:CZ$53,MATCH('3) 2016 cases'!$P92,'3)tpx females'!$BB$3:$BB$53,0))))))),0)</f>
        <v>0</v>
      </c>
      <c r="BS92" s="32">
        <f ca="1">IFERROR(($K92*EXP(BS$69*($Q92+0.5*($R92)^2))*_xlfn.NORM.DIST((LN(($M92*EXP($L92/100*BS$69))/($K92))-$Q92*BS$69)/($R92*SQRT(BS$69))-$R92*SQRT(BS$69),0,1,TRUE)+$M92*EXP($L92/100*BS$69)*(1-_xlfn.NORM.DIST((LN(($M92*EXP($L92/100*BS$69))/($K92))-$Q92*BS$69)/($R92*SQRT(BS$69)),0,1,TRUE)))*EXP(-0.07*BS$69)*(INDEX('3)tpx females'!DA$57:DA$107,MATCH('3) 2016 cases'!$P92,'3)tpx females'!$BB$57:$BB$107,0))+INDEX('3)tpx males'!DA$57:DA$107,MATCH($O92,'3)tpx males'!$BB$57:$BB$107,0))-(INDEX('3)tpx males'!CZ$110:CZ$160,MATCH($O92,'3)tpx males'!$BB$110:$BB$160,0))*INDEX('3)tpx females'!CZ$111:CZ$161,MATCH('3) 2016 cases'!$P92,'3)tpx females'!$BB$111:$BB$161,0))*(1-(EXP(-INDEX('3)tpx males'!DA$4:DA$54,MATCH($O92,'3)tpx males'!$BB$4:$BB$54,0)))*EXP(-INDEX('3)tpx females'!DA$3:DA$53,MATCH('3) 2016 cases'!$P92,'3)tpx females'!$BB$3:$BB$53,0))))))),0)</f>
        <v>0</v>
      </c>
      <c r="BU92" s="32">
        <f t="shared" si="121"/>
        <v>109284.14094301336</v>
      </c>
      <c r="BV92" s="32">
        <f t="shared" si="122"/>
        <v>102868.48092218771</v>
      </c>
      <c r="BW92" s="32">
        <f t="shared" si="123"/>
        <v>103850.38816560511</v>
      </c>
      <c r="BX92" s="32">
        <f t="shared" si="124"/>
        <v>104841.66797704365</v>
      </c>
      <c r="BY92" s="32">
        <f t="shared" si="125"/>
        <v>105842.40982017918</v>
      </c>
      <c r="BZ92" s="32">
        <f t="shared" si="126"/>
        <v>106852.70401264225</v>
      </c>
      <c r="CA92" s="32">
        <f t="shared" si="127"/>
        <v>107872.64173416953</v>
      </c>
      <c r="CB92" s="32">
        <f t="shared" si="128"/>
        <v>108902.31503483267</v>
      </c>
      <c r="CC92" s="32">
        <f t="shared" si="129"/>
        <v>109941.81684334589</v>
      </c>
      <c r="CD92" s="32">
        <f t="shared" si="130"/>
        <v>110991.24097545307</v>
      </c>
      <c r="CE92" s="32">
        <f t="shared" si="131"/>
        <v>112050.68214239435</v>
      </c>
      <c r="CF92" s="32">
        <f t="shared" si="132"/>
        <v>113120.23595945281</v>
      </c>
      <c r="CG92" s="32">
        <f t="shared" si="133"/>
        <v>114199.99895456783</v>
      </c>
      <c r="CH92" s="32">
        <f t="shared" si="134"/>
        <v>115290.06857690951</v>
      </c>
      <c r="CI92" s="32">
        <f t="shared" si="135"/>
        <v>116390.54320485223</v>
      </c>
      <c r="CJ92" s="32">
        <f t="shared" si="136"/>
        <v>117501.52215117938</v>
      </c>
      <c r="CK92" s="32">
        <f t="shared" si="137"/>
        <v>118623.10565910509</v>
      </c>
      <c r="CL92" s="32">
        <f t="shared" si="138"/>
        <v>119755.39487390379</v>
      </c>
      <c r="CM92" s="32">
        <f t="shared" si="139"/>
        <v>120898.49176024375</v>
      </c>
      <c r="CN92" s="32">
        <f t="shared" si="140"/>
        <v>122052.49891517719</v>
      </c>
      <c r="CO92" s="32">
        <f t="shared" si="141"/>
        <v>123217.51920404316</v>
      </c>
      <c r="CP92" s="32">
        <f t="shared" si="142"/>
        <v>124393.6551262482</v>
      </c>
      <c r="CQ92" s="32">
        <f t="shared" si="143"/>
        <v>125581.0078055746</v>
      </c>
      <c r="CR92" s="32">
        <f t="shared" si="144"/>
        <v>126779.67549983141</v>
      </c>
      <c r="CS92" s="32">
        <f t="shared" si="145"/>
        <v>127989.75153945314</v>
      </c>
      <c r="CT92" s="32">
        <f t="shared" si="146"/>
        <v>129211.32163334588</v>
      </c>
      <c r="CU92" s="32">
        <f t="shared" si="147"/>
        <v>130444.46051967818</v>
      </c>
      <c r="CV92" s="32">
        <f t="shared" si="148"/>
        <v>131689.22798460006</v>
      </c>
      <c r="CW92" s="32">
        <f t="shared" si="149"/>
        <v>132945.66431771309</v>
      </c>
      <c r="CX92" s="32">
        <f t="shared" si="150"/>
        <v>134213.78531459588</v>
      </c>
      <c r="CY92" s="32">
        <f t="shared" si="151"/>
        <v>135493.57697000494</v>
      </c>
      <c r="CZ92" s="32">
        <f t="shared" si="152"/>
        <v>136784.99002812186</v>
      </c>
      <c r="DA92" s="32">
        <f t="shared" si="153"/>
        <v>138087.93456746501</v>
      </c>
      <c r="DB92" s="32">
        <f t="shared" si="154"/>
        <v>139402.27479812063</v>
      </c>
      <c r="DC92" s="32">
        <f t="shared" si="155"/>
        <v>140727.82423905205</v>
      </c>
      <c r="DD92" s="32">
        <f t="shared" si="156"/>
        <v>142064.34142527849</v>
      </c>
      <c r="DE92" s="32">
        <f t="shared" si="157"/>
        <v>143411.52627086019</v>
      </c>
      <c r="DF92" s="32">
        <f t="shared" si="158"/>
        <v>144769.01718607289</v>
      </c>
      <c r="DG92" s="32">
        <f t="shared" si="159"/>
        <v>146136.38901796503</v>
      </c>
      <c r="DH92" s="32">
        <f t="shared" si="160"/>
        <v>147513.15185440637</v>
      </c>
      <c r="DI92" s="32">
        <f t="shared" si="161"/>
        <v>148898.75070417981</v>
      </c>
      <c r="DJ92" s="32">
        <f t="shared" si="162"/>
        <v>150292.56604068185</v>
      </c>
      <c r="DK92" s="32">
        <f t="shared" si="163"/>
        <v>151693.91517507663</v>
      </c>
      <c r="DL92" s="32">
        <f t="shared" si="164"/>
        <v>153102.05440668561</v>
      </c>
      <c r="DM92" s="32">
        <f t="shared" si="165"/>
        <v>154516.18188412118</v>
      </c>
      <c r="DN92" s="32">
        <f t="shared" si="166"/>
        <v>155935.4411001103</v>
      </c>
      <c r="DO92" s="32">
        <f t="shared" si="167"/>
        <v>157358.92493588352</v>
      </c>
      <c r="DP92" s="32">
        <f t="shared" si="168"/>
        <v>158785.68016709379</v>
      </c>
      <c r="DQ92" s="32">
        <f t="shared" si="169"/>
        <v>160214.71234208936</v>
      </c>
      <c r="DR92" s="32">
        <f t="shared" si="170"/>
        <v>161644.99094457153</v>
      </c>
      <c r="DT92" s="48">
        <f t="shared" si="171"/>
        <v>78</v>
      </c>
      <c r="DU92" s="48">
        <f t="shared" si="172"/>
        <v>70</v>
      </c>
      <c r="DV92" s="32">
        <f ca="1">INDEX('3)tpx males'!BD$57:BD$107,MATCH(DT92,'3)tpx males'!$BB$57:$BB$107,0))*INDEX('3)tpx females'!BD$57:BD$107,MATCH(DU92,'3)tpx females'!$BB$57:$BB$107,0))</f>
        <v>3.6047661459097786E-4</v>
      </c>
      <c r="DW92" s="32">
        <f t="shared" ca="1" si="173"/>
        <v>-39.394377155620731</v>
      </c>
      <c r="DX92" s="32">
        <f t="shared" ca="1" si="177"/>
        <v>0.99963952338540907</v>
      </c>
      <c r="DZ92" s="32">
        <f t="shared" ca="1" si="174"/>
        <v>-131458.77997734636</v>
      </c>
      <c r="EA92" s="32">
        <f t="shared" ca="1" si="175"/>
        <v>22174.639034332999</v>
      </c>
      <c r="EB92" s="32">
        <f t="shared" ca="1" si="178"/>
        <v>7.9934388088733099</v>
      </c>
      <c r="EC92" s="32">
        <f ca="1">EA92*'3) Value'!AN104</f>
        <v>0</v>
      </c>
      <c r="EE92" s="32">
        <f ca="1">IF(AND('3) Value'!AB104="Alive",'3) Value'!AE104="Alive"),'3) Value'!AM104+'3) 2016 cases'!DZ92,0)</f>
        <v>147.16931267463951</v>
      </c>
      <c r="EF92" s="32">
        <f>IF(OR(AND('3) Value'!AB104="Deceased",'3) Value'!AE104="Alive"),(AND('3) Value'!AB104="Alive",'3) Value'!AE104="Deceased"))),1,0)</f>
        <v>0</v>
      </c>
      <c r="EG92" s="32">
        <f>IF(EF92=1,'3) Value'!AM104+'3) 2016 cases'!DZ92,0)</f>
        <v>0</v>
      </c>
    </row>
    <row r="93" spans="3:137" x14ac:dyDescent="0.25">
      <c r="C93" s="32" t="s">
        <v>11</v>
      </c>
      <c r="D93" s="32" t="s">
        <v>12</v>
      </c>
      <c r="E93" s="49">
        <v>13116</v>
      </c>
      <c r="F93" s="32" t="s">
        <v>13</v>
      </c>
      <c r="G93" s="32" t="s">
        <v>14</v>
      </c>
      <c r="H93" s="49">
        <v>14028</v>
      </c>
      <c r="I93" s="32" t="s">
        <v>13</v>
      </c>
      <c r="J93" s="32" t="s">
        <v>24</v>
      </c>
      <c r="K93" s="52">
        <v>210000</v>
      </c>
      <c r="L93" s="52">
        <v>7.85</v>
      </c>
      <c r="M93" s="52">
        <v>124032</v>
      </c>
      <c r="O93" s="48">
        <f t="shared" si="179"/>
        <v>81</v>
      </c>
      <c r="P93" s="32">
        <f t="shared" si="180"/>
        <v>78</v>
      </c>
      <c r="Q93" s="32">
        <f>INDEX('2b)Working'!$I$61:$P$61,MATCH($J93,'2b)Working'!$I$60:$P$60,0))</f>
        <v>7.2302392103851601E-2</v>
      </c>
      <c r="R93" s="32">
        <f>INDEX('2b)Working'!$I$62:$P$62,MATCH($J93,'2b)Working'!$I$60:$P$60,0))</f>
        <v>5.5424966377019061E-2</v>
      </c>
      <c r="T93" s="9">
        <f t="shared" ca="1" si="176"/>
        <v>139162.39561706476</v>
      </c>
      <c r="U93" s="10"/>
      <c r="V93" s="32">
        <f ca="1">IFERROR(($K93*EXP(V$69*($Q93+0.5*($R93)^2))*_xlfn.NORM.DIST((LN(($M93*EXP($L93/100*V$69))/($K93))-$Q93*V$69)/($R93*SQRT(V$69))-$R93*SQRT(V$69),0,1,TRUE)+$M93*EXP($L93/100*V$69)*(1-_xlfn.NORM.DIST((LN(($M93*EXP($L93/100*V$69))/($K93))-$Q93*V$69)/($R93*SQRT(V$69)),0,1,TRUE)))*EXP(-0.07*V$69)*(INDEX('3)tpx females'!BD$57:BD$107,MATCH('3) 2016 cases'!$P93,'3)tpx females'!$BB$57:$BB$107,0))+INDEX('3)tpx males'!BD$57:BD$107,MATCH($O93,'3)tpx males'!$BB$57:$BB$107,0))-(INDEX('3)tpx males'!BC$110:BC$160,MATCH($O93,'3)tpx males'!$BB$110:$BB$160,0))*INDEX('3)tpx females'!BC$111:BC$161,MATCH('3) 2016 cases'!$P93,'3)tpx females'!$BB$111:$BB$161,0))*(1-(EXP(-INDEX('3)tpx males'!BD$4:BD$54,MATCH($O93,'3)tpx males'!$BB$4:$BB$54,0)))*EXP(-INDEX('3)tpx females'!BD$3:BD$53,MATCH('3) 2016 cases'!$P93,'3)tpx females'!$BB$3:$BB$53,0))))))),0)</f>
        <v>163.42286228806168</v>
      </c>
      <c r="W93" s="32">
        <f ca="1">IFERROR(($K93*EXP(W$69*($Q93+0.5*($R93)^2))*_xlfn.NORM.DIST((LN(($M93*EXP($L93/100*W$69))/($K93))-$Q93*W$69)/($R93*SQRT(W$69))-$R93*SQRT(W$69),0,1,TRUE)+$M93*EXP($L93/100*W$69)*(1-_xlfn.NORM.DIST((LN(($M93*EXP($L93/100*W$69))/($K93))-$Q93*W$69)/($R93*SQRT(W$69)),0,1,TRUE)))*EXP(-0.07*W$69)*(INDEX('3)tpx females'!BE$57:BE$107,MATCH('3) 2016 cases'!$P93,'3)tpx females'!$BB$57:$BB$107,0))+INDEX('3)tpx males'!BE$57:BE$107,MATCH($O93,'3)tpx males'!$BB$57:$BB$107,0))-(INDEX('3)tpx males'!BD$110:BD$160,MATCH($O93,'3)tpx males'!$BB$110:$BB$160,0))*INDEX('3)tpx females'!BD$111:BD$161,MATCH('3) 2016 cases'!$P93,'3)tpx females'!$BB$111:$BB$161,0))*(1-(EXP(-INDEX('3)tpx males'!BE$4:BE$54,MATCH($O93,'3)tpx males'!$BB$4:$BB$54,0)))*EXP(-INDEX('3)tpx females'!BE$3:BE$53,MATCH('3) 2016 cases'!$P93,'3)tpx females'!$BB$3:$BB$53,0))))))),0)</f>
        <v>535.04704480492592</v>
      </c>
      <c r="X93" s="32">
        <f ca="1">IFERROR(($K93*EXP(X$69*($Q93+0.5*($R93)^2))*_xlfn.NORM.DIST((LN(($M93*EXP($L93/100*X$69))/($K93))-$Q93*X$69)/($R93*SQRT(X$69))-$R93*SQRT(X$69),0,1,TRUE)+$M93*EXP($L93/100*X$69)*(1-_xlfn.NORM.DIST((LN(($M93*EXP($L93/100*X$69))/($K93))-$Q93*X$69)/($R93*SQRT(X$69)),0,1,TRUE)))*EXP(-0.07*X$69)*(INDEX('3)tpx females'!BF$57:BF$107,MATCH('3) 2016 cases'!$P93,'3)tpx females'!$BB$57:$BB$107,0))+INDEX('3)tpx males'!BF$57:BF$107,MATCH($O93,'3)tpx males'!$BB$57:$BB$107,0))-(INDEX('3)tpx males'!BE$110:BE$160,MATCH($O93,'3)tpx males'!$BB$110:$BB$160,0))*INDEX('3)tpx females'!BE$111:BE$161,MATCH('3) 2016 cases'!$P93,'3)tpx females'!$BB$111:$BB$161,0))*(1-(EXP(-INDEX('3)tpx males'!BF$4:BF$54,MATCH($O93,'3)tpx males'!$BB$4:$BB$54,0)))*EXP(-INDEX('3)tpx females'!BF$3:BF$53,MATCH('3) 2016 cases'!$P93,'3)tpx females'!$BB$3:$BB$53,0))))))),0)</f>
        <v>1046.1265023240176</v>
      </c>
      <c r="Y93" s="32">
        <f ca="1">IFERROR(($K93*EXP(Y$69*($Q93+0.5*($R93)^2))*_xlfn.NORM.DIST((LN(($M93*EXP($L93/100*Y$69))/($K93))-$Q93*Y$69)/($R93*SQRT(Y$69))-$R93*SQRT(Y$69),0,1,TRUE)+$M93*EXP($L93/100*Y$69)*(1-_xlfn.NORM.DIST((LN(($M93*EXP($L93/100*Y$69))/($K93))-$Q93*Y$69)/($R93*SQRT(Y$69)),0,1,TRUE)))*EXP(-0.07*Y$69)*(INDEX('3)tpx females'!BG$57:BG$107,MATCH('3) 2016 cases'!$P93,'3)tpx females'!$BB$57:$BB$107,0))+INDEX('3)tpx males'!BG$57:BG$107,MATCH($O93,'3)tpx males'!$BB$57:$BB$107,0))-(INDEX('3)tpx males'!BF$110:BF$160,MATCH($O93,'3)tpx males'!$BB$110:$BB$160,0))*INDEX('3)tpx females'!BF$111:BF$161,MATCH('3) 2016 cases'!$P93,'3)tpx females'!$BB$111:$BB$161,0))*(1-(EXP(-INDEX('3)tpx males'!BG$4:BG$54,MATCH($O93,'3)tpx males'!$BB$4:$BB$54,0)))*EXP(-INDEX('3)tpx females'!BG$3:BG$53,MATCH('3) 2016 cases'!$P93,'3)tpx females'!$BB$3:$BB$53,0))))))),0)</f>
        <v>1615.8396744934105</v>
      </c>
      <c r="Z93" s="32">
        <f ca="1">IFERROR(($K93*EXP(Z$69*($Q93+0.5*($R93)^2))*_xlfn.NORM.DIST((LN(($M93*EXP($L93/100*Z$69))/($K93))-$Q93*Z$69)/($R93*SQRT(Z$69))-$R93*SQRT(Z$69),0,1,TRUE)+$M93*EXP($L93/100*Z$69)*(1-_xlfn.NORM.DIST((LN(($M93*EXP($L93/100*Z$69))/($K93))-$Q93*Z$69)/($R93*SQRT(Z$69)),0,1,TRUE)))*EXP(-0.07*Z$69)*(INDEX('3)tpx females'!BH$57:BH$107,MATCH('3) 2016 cases'!$P93,'3)tpx females'!$BB$57:$BB$107,0))+INDEX('3)tpx males'!BH$57:BH$107,MATCH($O93,'3)tpx males'!$BB$57:$BB$107,0))-(INDEX('3)tpx males'!BG$110:BG$160,MATCH($O93,'3)tpx males'!$BB$110:$BB$160,0))*INDEX('3)tpx females'!BG$111:BG$161,MATCH('3) 2016 cases'!$P93,'3)tpx females'!$BB$111:$BB$161,0))*(1-(EXP(-INDEX('3)tpx males'!BH$4:BH$54,MATCH($O93,'3)tpx males'!$BB$4:$BB$54,0)))*EXP(-INDEX('3)tpx females'!BH$3:BH$53,MATCH('3) 2016 cases'!$P93,'3)tpx females'!$BB$3:$BB$53,0))))))),0)</f>
        <v>2344.2400072432515</v>
      </c>
      <c r="AA93" s="32">
        <f ca="1">IFERROR(($K93*EXP(AA$69*($Q93+0.5*($R93)^2))*_xlfn.NORM.DIST((LN(($M93*EXP($L93/100*AA$69))/($K93))-$Q93*AA$69)/($R93*SQRT(AA$69))-$R93*SQRT(AA$69),0,1,TRUE)+$M93*EXP($L93/100*AA$69)*(1-_xlfn.NORM.DIST((LN(($M93*EXP($L93/100*AA$69))/($K93))-$Q93*AA$69)/($R93*SQRT(AA$69)),0,1,TRUE)))*EXP(-0.07*AA$69)*(INDEX('3)tpx females'!BI$57:BI$107,MATCH('3) 2016 cases'!$P93,'3)tpx females'!$BB$57:$BB$107,0))+INDEX('3)tpx males'!BI$57:BI$107,MATCH($O93,'3)tpx males'!$BB$57:$BB$107,0))-(INDEX('3)tpx males'!BH$110:BH$160,MATCH($O93,'3)tpx males'!$BB$110:$BB$160,0))*INDEX('3)tpx females'!BH$111:BH$161,MATCH('3) 2016 cases'!$P93,'3)tpx females'!$BB$111:$BB$161,0))*(1-(EXP(-INDEX('3)tpx males'!BI$4:BI$54,MATCH($O93,'3)tpx males'!$BB$4:$BB$54,0)))*EXP(-INDEX('3)tpx females'!BI$3:BI$53,MATCH('3) 2016 cases'!$P93,'3)tpx females'!$BB$3:$BB$53,0))))))),0)</f>
        <v>3285.2461043621893</v>
      </c>
      <c r="AB93" s="32">
        <f ca="1">IFERROR(($K93*EXP(AB$69*($Q93+0.5*($R93)^2))*_xlfn.NORM.DIST((LN(($M93*EXP($L93/100*AB$69))/($K93))-$Q93*AB$69)/($R93*SQRT(AB$69))-$R93*SQRT(AB$69),0,1,TRUE)+$M93*EXP($L93/100*AB$69)*(1-_xlfn.NORM.DIST((LN(($M93*EXP($L93/100*AB$69))/($K93))-$Q93*AB$69)/($R93*SQRT(AB$69)),0,1,TRUE)))*EXP(-0.07*AB$69)*(INDEX('3)tpx females'!BJ$57:BJ$107,MATCH('3) 2016 cases'!$P93,'3)tpx females'!$BB$57:$BB$107,0))+INDEX('3)tpx males'!BJ$57:BJ$107,MATCH($O93,'3)tpx males'!$BB$57:$BB$107,0))-(INDEX('3)tpx males'!BI$110:BI$160,MATCH($O93,'3)tpx males'!$BB$110:$BB$160,0))*INDEX('3)tpx females'!BI$111:BI$161,MATCH('3) 2016 cases'!$P93,'3)tpx females'!$BB$111:$BB$161,0))*(1-(EXP(-INDEX('3)tpx males'!BJ$4:BJ$54,MATCH($O93,'3)tpx males'!$BB$4:$BB$54,0)))*EXP(-INDEX('3)tpx females'!BJ$3:BJ$53,MATCH('3) 2016 cases'!$P93,'3)tpx females'!$BB$3:$BB$53,0))))))),0)</f>
        <v>3979.0240745099254</v>
      </c>
      <c r="AC93" s="32">
        <f ca="1">IFERROR(($K93*EXP(AC$69*($Q93+0.5*($R93)^2))*_xlfn.NORM.DIST((LN(($M93*EXP($L93/100*AC$69))/($K93))-$Q93*AC$69)/($R93*SQRT(AC$69))-$R93*SQRT(AC$69),0,1,TRUE)+$M93*EXP($L93/100*AC$69)*(1-_xlfn.NORM.DIST((LN(($M93*EXP($L93/100*AC$69))/($K93))-$Q93*AC$69)/($R93*SQRT(AC$69)),0,1,TRUE)))*EXP(-0.07*AC$69)*(INDEX('3)tpx females'!BK$57:BK$107,MATCH('3) 2016 cases'!$P93,'3)tpx females'!$BB$57:$BB$107,0))+INDEX('3)tpx males'!BK$57:BK$107,MATCH($O93,'3)tpx males'!$BB$57:$BB$107,0))-(INDEX('3)tpx males'!BJ$110:BJ$160,MATCH($O93,'3)tpx males'!$BB$110:$BB$160,0))*INDEX('3)tpx females'!BJ$111:BJ$161,MATCH('3) 2016 cases'!$P93,'3)tpx females'!$BB$111:$BB$161,0))*(1-(EXP(-INDEX('3)tpx males'!BK$4:BK$54,MATCH($O93,'3)tpx males'!$BB$4:$BB$54,0)))*EXP(-INDEX('3)tpx females'!BK$3:BK$53,MATCH('3) 2016 cases'!$P93,'3)tpx females'!$BB$3:$BB$53,0))))))),0)</f>
        <v>5086.9724393304723</v>
      </c>
      <c r="AD93" s="32">
        <f ca="1">IFERROR(($K93*EXP(AD$69*($Q93+0.5*($R93)^2))*_xlfn.NORM.DIST((LN(($M93*EXP($L93/100*AD$69))/($K93))-$Q93*AD$69)/($R93*SQRT(AD$69))-$R93*SQRT(AD$69),0,1,TRUE)+$M93*EXP($L93/100*AD$69)*(1-_xlfn.NORM.DIST((LN(($M93*EXP($L93/100*AD$69))/($K93))-$Q93*AD$69)/($R93*SQRT(AD$69)),0,1,TRUE)))*EXP(-0.07*AD$69)*(INDEX('3)tpx females'!BL$57:BL$107,MATCH('3) 2016 cases'!$P93,'3)tpx females'!$BB$57:$BB$107,0))+INDEX('3)tpx males'!BL$57:BL$107,MATCH($O93,'3)tpx males'!$BB$57:$BB$107,0))-(INDEX('3)tpx males'!BK$110:BK$160,MATCH($O93,'3)tpx males'!$BB$110:$BB$160,0))*INDEX('3)tpx females'!BK$111:BK$161,MATCH('3) 2016 cases'!$P93,'3)tpx females'!$BB$111:$BB$161,0))*(1-(EXP(-INDEX('3)tpx males'!BL$4:BL$54,MATCH($O93,'3)tpx males'!$BB$4:$BB$54,0)))*EXP(-INDEX('3)tpx females'!BL$3:BL$53,MATCH('3) 2016 cases'!$P93,'3)tpx females'!$BB$3:$BB$53,0))))))),0)</f>
        <v>6441.2044162493776</v>
      </c>
      <c r="AE93" s="32">
        <f ca="1">IFERROR(($K93*EXP(AE$69*($Q93+0.5*($R93)^2))*_xlfn.NORM.DIST((LN(($M93*EXP($L93/100*AE$69))/($K93))-$Q93*AE$69)/($R93*SQRT(AE$69))-$R93*SQRT(AE$69),0,1,TRUE)+$M93*EXP($L93/100*AE$69)*(1-_xlfn.NORM.DIST((LN(($M93*EXP($L93/100*AE$69))/($K93))-$Q93*AE$69)/($R93*SQRT(AE$69)),0,1,TRUE)))*EXP(-0.07*AE$69)*(INDEX('3)tpx females'!BM$57:BM$107,MATCH('3) 2016 cases'!$P93,'3)tpx females'!$BB$57:$BB$107,0))+INDEX('3)tpx males'!BM$57:BM$107,MATCH($O93,'3)tpx males'!$BB$57:$BB$107,0))-(INDEX('3)tpx males'!BL$110:BL$160,MATCH($O93,'3)tpx males'!$BB$110:$BB$160,0))*INDEX('3)tpx females'!BL$111:BL$161,MATCH('3) 2016 cases'!$P93,'3)tpx females'!$BB$111:$BB$161,0))*(1-(EXP(-INDEX('3)tpx males'!BM$4:BM$54,MATCH($O93,'3)tpx males'!$BB$4:$BB$54,0)))*EXP(-INDEX('3)tpx females'!BM$3:BM$53,MATCH('3) 2016 cases'!$P93,'3)tpx females'!$BB$3:$BB$53,0))))))),0)</f>
        <v>7390.4009853673924</v>
      </c>
      <c r="AF93" s="32">
        <f ca="1">IFERROR(($K93*EXP(AF$69*($Q93+0.5*($R93)^2))*_xlfn.NORM.DIST((LN(($M93*EXP($L93/100*AF$69))/($K93))-$Q93*AF$69)/($R93*SQRT(AF$69))-$R93*SQRT(AF$69),0,1,TRUE)+$M93*EXP($L93/100*AF$69)*(1-_xlfn.NORM.DIST((LN(($M93*EXP($L93/100*AF$69))/($K93))-$Q93*AF$69)/($R93*SQRT(AF$69)),0,1,TRUE)))*EXP(-0.07*AF$69)*(INDEX('3)tpx females'!BN$57:BN$107,MATCH('3) 2016 cases'!$P93,'3)tpx females'!$BB$57:$BB$107,0))+INDEX('3)tpx males'!BN$57:BN$107,MATCH($O93,'3)tpx males'!$BB$57:$BB$107,0))-(INDEX('3)tpx males'!BM$110:BM$160,MATCH($O93,'3)tpx males'!$BB$110:$BB$160,0))*INDEX('3)tpx females'!BM$111:BM$161,MATCH('3) 2016 cases'!$P93,'3)tpx females'!$BB$111:$BB$161,0))*(1-(EXP(-INDEX('3)tpx males'!BN$4:BN$54,MATCH($O93,'3)tpx males'!$BB$4:$BB$54,0)))*EXP(-INDEX('3)tpx females'!BN$3:BN$53,MATCH('3) 2016 cases'!$P93,'3)tpx females'!$BB$3:$BB$53,0))))))),0)</f>
        <v>8539.2292962670017</v>
      </c>
      <c r="AG93" s="32">
        <f ca="1">IFERROR(($K93*EXP(AG$69*($Q93+0.5*($R93)^2))*_xlfn.NORM.DIST((LN(($M93*EXP($L93/100*AG$69))/($K93))-$Q93*AG$69)/($R93*SQRT(AG$69))-$R93*SQRT(AG$69),0,1,TRUE)+$M93*EXP($L93/100*AG$69)*(1-_xlfn.NORM.DIST((LN(($M93*EXP($L93/100*AG$69))/($K93))-$Q93*AG$69)/($R93*SQRT(AG$69)),0,1,TRUE)))*EXP(-0.07*AG$69)*(INDEX('3)tpx females'!BO$57:BO$107,MATCH('3) 2016 cases'!$P93,'3)tpx females'!$BB$57:$BB$107,0))+INDEX('3)tpx males'!BO$57:BO$107,MATCH($O93,'3)tpx males'!$BB$57:$BB$107,0))-(INDEX('3)tpx males'!BN$110:BN$160,MATCH($O93,'3)tpx males'!$BB$110:$BB$160,0))*INDEX('3)tpx females'!BN$111:BN$161,MATCH('3) 2016 cases'!$P93,'3)tpx females'!$BB$111:$BB$161,0))*(1-(EXP(-INDEX('3)tpx males'!BO$4:BO$54,MATCH($O93,'3)tpx males'!$BB$4:$BB$54,0)))*EXP(-INDEX('3)tpx females'!BO$3:BO$53,MATCH('3) 2016 cases'!$P93,'3)tpx females'!$BB$3:$BB$53,0))))))),0)</f>
        <v>9522.259244250512</v>
      </c>
      <c r="AH93" s="32">
        <f ca="1">IFERROR(($K93*EXP(AH$69*($Q93+0.5*($R93)^2))*_xlfn.NORM.DIST((LN(($M93*EXP($L93/100*AH$69))/($K93))-$Q93*AH$69)/($R93*SQRT(AH$69))-$R93*SQRT(AH$69),0,1,TRUE)+$M93*EXP($L93/100*AH$69)*(1-_xlfn.NORM.DIST((LN(($M93*EXP($L93/100*AH$69))/($K93))-$Q93*AH$69)/($R93*SQRT(AH$69)),0,1,TRUE)))*EXP(-0.07*AH$69)*(INDEX('3)tpx females'!BP$57:BP$107,MATCH('3) 2016 cases'!$P93,'3)tpx females'!$BB$57:$BB$107,0))+INDEX('3)tpx males'!BP$57:BP$107,MATCH($O93,'3)tpx males'!$BB$57:$BB$107,0))-(INDEX('3)tpx males'!BO$110:BO$160,MATCH($O93,'3)tpx males'!$BB$110:$BB$160,0))*INDEX('3)tpx females'!BO$111:BO$161,MATCH('3) 2016 cases'!$P93,'3)tpx females'!$BB$111:$BB$161,0))*(1-(EXP(-INDEX('3)tpx males'!BP$4:BP$54,MATCH($O93,'3)tpx males'!$BB$4:$BB$54,0)))*EXP(-INDEX('3)tpx females'!BP$3:BP$53,MATCH('3) 2016 cases'!$P93,'3)tpx females'!$BB$3:$BB$53,0))))))),0)</f>
        <v>10358.378418598608</v>
      </c>
      <c r="AI93" s="32">
        <f ca="1">IFERROR(($K93*EXP(AI$69*($Q93+0.5*($R93)^2))*_xlfn.NORM.DIST((LN(($M93*EXP($L93/100*AI$69))/($K93))-$Q93*AI$69)/($R93*SQRT(AI$69))-$R93*SQRT(AI$69),0,1,TRUE)+$M93*EXP($L93/100*AI$69)*(1-_xlfn.NORM.DIST((LN(($M93*EXP($L93/100*AI$69))/($K93))-$Q93*AI$69)/($R93*SQRT(AI$69)),0,1,TRUE)))*EXP(-0.07*AI$69)*(INDEX('3)tpx females'!BQ$57:BQ$107,MATCH('3) 2016 cases'!$P93,'3)tpx females'!$BB$57:$BB$107,0))+INDEX('3)tpx males'!BQ$57:BQ$107,MATCH($O93,'3)tpx males'!$BB$57:$BB$107,0))-(INDEX('3)tpx males'!BP$110:BP$160,MATCH($O93,'3)tpx males'!$BB$110:$BB$160,0))*INDEX('3)tpx females'!BP$111:BP$161,MATCH('3) 2016 cases'!$P93,'3)tpx females'!$BB$111:$BB$161,0))*(1-(EXP(-INDEX('3)tpx males'!BQ$4:BQ$54,MATCH($O93,'3)tpx males'!$BB$4:$BB$54,0)))*EXP(-INDEX('3)tpx females'!BQ$3:BQ$53,MATCH('3) 2016 cases'!$P93,'3)tpx females'!$BB$3:$BB$53,0))))))),0)</f>
        <v>10578.411395448635</v>
      </c>
      <c r="AJ93" s="32">
        <f ca="1">IFERROR(($K93*EXP(AJ$69*($Q93+0.5*($R93)^2))*_xlfn.NORM.DIST((LN(($M93*EXP($L93/100*AJ$69))/($K93))-$Q93*AJ$69)/($R93*SQRT(AJ$69))-$R93*SQRT(AJ$69),0,1,TRUE)+$M93*EXP($L93/100*AJ$69)*(1-_xlfn.NORM.DIST((LN(($M93*EXP($L93/100*AJ$69))/($K93))-$Q93*AJ$69)/($R93*SQRT(AJ$69)),0,1,TRUE)))*EXP(-0.07*AJ$69)*(INDEX('3)tpx females'!BR$57:BR$107,MATCH('3) 2016 cases'!$P93,'3)tpx females'!$BB$57:$BB$107,0))+INDEX('3)tpx males'!BR$57:BR$107,MATCH($O93,'3)tpx males'!$BB$57:$BB$107,0))-(INDEX('3)tpx males'!BQ$110:BQ$160,MATCH($O93,'3)tpx males'!$BB$110:$BB$160,0))*INDEX('3)tpx females'!BQ$111:BQ$161,MATCH('3) 2016 cases'!$P93,'3)tpx females'!$BB$111:$BB$161,0))*(1-(EXP(-INDEX('3)tpx males'!BR$4:BR$54,MATCH($O93,'3)tpx males'!$BB$4:$BB$54,0)))*EXP(-INDEX('3)tpx females'!BR$3:BR$53,MATCH('3) 2016 cases'!$P93,'3)tpx females'!$BB$3:$BB$53,0))))))),0)</f>
        <v>10304.533376395484</v>
      </c>
      <c r="AK93" s="32">
        <f ca="1">IFERROR(($K93*EXP(AK$69*($Q93+0.5*($R93)^2))*_xlfn.NORM.DIST((LN(($M93*EXP($L93/100*AK$69))/($K93))-$Q93*AK$69)/($R93*SQRT(AK$69))-$R93*SQRT(AK$69),0,1,TRUE)+$M93*EXP($L93/100*AK$69)*(1-_xlfn.NORM.DIST((LN(($M93*EXP($L93/100*AK$69))/($K93))-$Q93*AK$69)/($R93*SQRT(AK$69)),0,1,TRUE)))*EXP(-0.07*AK$69)*(INDEX('3)tpx females'!BS$57:BS$107,MATCH('3) 2016 cases'!$P93,'3)tpx females'!$BB$57:$BB$107,0))+INDEX('3)tpx males'!BS$57:BS$107,MATCH($O93,'3)tpx males'!$BB$57:$BB$107,0))-(INDEX('3)tpx males'!BR$110:BR$160,MATCH($O93,'3)tpx males'!$BB$110:$BB$160,0))*INDEX('3)tpx females'!BR$111:BR$161,MATCH('3) 2016 cases'!$P93,'3)tpx females'!$BB$111:$BB$161,0))*(1-(EXP(-INDEX('3)tpx males'!BS$4:BS$54,MATCH($O93,'3)tpx males'!$BB$4:$BB$54,0)))*EXP(-INDEX('3)tpx females'!BS$3:BS$53,MATCH('3) 2016 cases'!$P93,'3)tpx females'!$BB$3:$BB$53,0))))))),0)</f>
        <v>9941.0771192495959</v>
      </c>
      <c r="AL93" s="32">
        <f ca="1">IFERROR(($K93*EXP(AL$69*($Q93+0.5*($R93)^2))*_xlfn.NORM.DIST((LN(($M93*EXP($L93/100*AL$69))/($K93))-$Q93*AL$69)/($R93*SQRT(AL$69))-$R93*SQRT(AL$69),0,1,TRUE)+$M93*EXP($L93/100*AL$69)*(1-_xlfn.NORM.DIST((LN(($M93*EXP($L93/100*AL$69))/($K93))-$Q93*AL$69)/($R93*SQRT(AL$69)),0,1,TRUE)))*EXP(-0.07*AL$69)*(INDEX('3)tpx females'!BT$57:BT$107,MATCH('3) 2016 cases'!$P93,'3)tpx females'!$BB$57:$BB$107,0))+INDEX('3)tpx males'!BT$57:BT$107,MATCH($O93,'3)tpx males'!$BB$57:$BB$107,0))-(INDEX('3)tpx males'!BS$110:BS$160,MATCH($O93,'3)tpx males'!$BB$110:$BB$160,0))*INDEX('3)tpx females'!BS$111:BS$161,MATCH('3) 2016 cases'!$P93,'3)tpx females'!$BB$111:$BB$161,0))*(1-(EXP(-INDEX('3)tpx males'!BT$4:BT$54,MATCH($O93,'3)tpx males'!$BB$4:$BB$54,0)))*EXP(-INDEX('3)tpx females'!BT$3:BT$53,MATCH('3) 2016 cases'!$P93,'3)tpx females'!$BB$3:$BB$53,0))))))),0)</f>
        <v>9526.2920692775606</v>
      </c>
      <c r="AM93" s="32">
        <f ca="1">IFERROR(($K93*EXP(AM$69*($Q93+0.5*($R93)^2))*_xlfn.NORM.DIST((LN(($M93*EXP($L93/100*AM$69))/($K93))-$Q93*AM$69)/($R93*SQRT(AM$69))-$R93*SQRT(AM$69),0,1,TRUE)+$M93*EXP($L93/100*AM$69)*(1-_xlfn.NORM.DIST((LN(($M93*EXP($L93/100*AM$69))/($K93))-$Q93*AM$69)/($R93*SQRT(AM$69)),0,1,TRUE)))*EXP(-0.07*AM$69)*(INDEX('3)tpx females'!BU$57:BU$107,MATCH('3) 2016 cases'!$P93,'3)tpx females'!$BB$57:$BB$107,0))+INDEX('3)tpx males'!BU$57:BU$107,MATCH($O93,'3)tpx males'!$BB$57:$BB$107,0))-(INDEX('3)tpx males'!BT$110:BT$160,MATCH($O93,'3)tpx males'!$BB$110:$BB$160,0))*INDEX('3)tpx females'!BT$111:BT$161,MATCH('3) 2016 cases'!$P93,'3)tpx females'!$BB$111:$BB$161,0))*(1-(EXP(-INDEX('3)tpx males'!BU$4:BU$54,MATCH($O93,'3)tpx males'!$BB$4:$BB$54,0)))*EXP(-INDEX('3)tpx females'!BU$3:BU$53,MATCH('3) 2016 cases'!$P93,'3)tpx females'!$BB$3:$BB$53,0))))))),0)</f>
        <v>8454.2905303475563</v>
      </c>
      <c r="AN93" s="32">
        <f ca="1">IFERROR(($K93*EXP(AN$69*($Q93+0.5*($R93)^2))*_xlfn.NORM.DIST((LN(($M93*EXP($L93/100*AN$69))/($K93))-$Q93*AN$69)/($R93*SQRT(AN$69))-$R93*SQRT(AN$69),0,1,TRUE)+$M93*EXP($L93/100*AN$69)*(1-_xlfn.NORM.DIST((LN(($M93*EXP($L93/100*AN$69))/($K93))-$Q93*AN$69)/($R93*SQRT(AN$69)),0,1,TRUE)))*EXP(-0.07*AN$69)*(INDEX('3)tpx females'!BV$57:BV$107,MATCH('3) 2016 cases'!$P93,'3)tpx females'!$BB$57:$BB$107,0))+INDEX('3)tpx males'!BV$57:BV$107,MATCH($O93,'3)tpx males'!$BB$57:$BB$107,0))-(INDEX('3)tpx males'!BU$110:BU$160,MATCH($O93,'3)tpx males'!$BB$110:$BB$160,0))*INDEX('3)tpx females'!BU$111:BU$161,MATCH('3) 2016 cases'!$P93,'3)tpx females'!$BB$111:$BB$161,0))*(1-(EXP(-INDEX('3)tpx males'!BV$4:BV$54,MATCH($O93,'3)tpx males'!$BB$4:$BB$54,0)))*EXP(-INDEX('3)tpx females'!BV$3:BV$53,MATCH('3) 2016 cases'!$P93,'3)tpx females'!$BB$3:$BB$53,0))))))),0)</f>
        <v>7341.0949425709923</v>
      </c>
      <c r="AO93" s="32">
        <f ca="1">IFERROR(($K93*EXP(AO$69*($Q93+0.5*($R93)^2))*_xlfn.NORM.DIST((LN(($M93*EXP($L93/100*AO$69))/($K93))-$Q93*AO$69)/($R93*SQRT(AO$69))-$R93*SQRT(AO$69),0,1,TRUE)+$M93*EXP($L93/100*AO$69)*(1-_xlfn.NORM.DIST((LN(($M93*EXP($L93/100*AO$69))/($K93))-$Q93*AO$69)/($R93*SQRT(AO$69)),0,1,TRUE)))*EXP(-0.07*AO$69)*(INDEX('3)tpx females'!BW$57:BW$107,MATCH('3) 2016 cases'!$P93,'3)tpx females'!$BB$57:$BB$107,0))+INDEX('3)tpx males'!BW$57:BW$107,MATCH($O93,'3)tpx males'!$BB$57:$BB$107,0))-(INDEX('3)tpx males'!BV$110:BV$160,MATCH($O93,'3)tpx males'!$BB$110:$BB$160,0))*INDEX('3)tpx females'!BV$111:BV$161,MATCH('3) 2016 cases'!$P93,'3)tpx females'!$BB$111:$BB$161,0))*(1-(EXP(-INDEX('3)tpx males'!BW$4:BW$54,MATCH($O93,'3)tpx males'!$BB$4:$BB$54,0)))*EXP(-INDEX('3)tpx females'!BW$3:BW$53,MATCH('3) 2016 cases'!$P93,'3)tpx females'!$BB$3:$BB$53,0))))))),0)</f>
        <v>6111.5938387547321</v>
      </c>
      <c r="AP93" s="32">
        <f ca="1">IFERROR(($K93*EXP(AP$69*($Q93+0.5*($R93)^2))*_xlfn.NORM.DIST((LN(($M93*EXP($L93/100*AP$69))/($K93))-$Q93*AP$69)/($R93*SQRT(AP$69))-$R93*SQRT(AP$69),0,1,TRUE)+$M93*EXP($L93/100*AP$69)*(1-_xlfn.NORM.DIST((LN(($M93*EXP($L93/100*AP$69))/($K93))-$Q93*AP$69)/($R93*SQRT(AP$69)),0,1,TRUE)))*EXP(-0.07*AP$69)*(INDEX('3)tpx females'!BX$57:BX$107,MATCH('3) 2016 cases'!$P93,'3)tpx females'!$BB$57:$BB$107,0))+INDEX('3)tpx males'!BX$57:BX$107,MATCH($O93,'3)tpx males'!$BB$57:$BB$107,0))-(INDEX('3)tpx males'!BW$110:BW$160,MATCH($O93,'3)tpx males'!$BB$110:$BB$160,0))*INDEX('3)tpx females'!BW$111:BW$161,MATCH('3) 2016 cases'!$P93,'3)tpx females'!$BB$111:$BB$161,0))*(1-(EXP(-INDEX('3)tpx males'!BX$4:BX$54,MATCH($O93,'3)tpx males'!$BB$4:$BB$54,0)))*EXP(-INDEX('3)tpx females'!BX$3:BX$53,MATCH('3) 2016 cases'!$P93,'3)tpx females'!$BB$3:$BB$53,0))))))),0)</f>
        <v>4893.8078385467534</v>
      </c>
      <c r="AQ93" s="32">
        <f ca="1">IFERROR(($K93*EXP(AQ$69*($Q93+0.5*($R93)^2))*_xlfn.NORM.DIST((LN(($M93*EXP($L93/100*AQ$69))/($K93))-$Q93*AQ$69)/($R93*SQRT(AQ$69))-$R93*SQRT(AQ$69),0,1,TRUE)+$M93*EXP($L93/100*AQ$69)*(1-_xlfn.NORM.DIST((LN(($M93*EXP($L93/100*AQ$69))/($K93))-$Q93*AQ$69)/($R93*SQRT(AQ$69)),0,1,TRUE)))*EXP(-0.07*AQ$69)*(INDEX('3)tpx females'!BY$57:BY$107,MATCH('3) 2016 cases'!$P93,'3)tpx females'!$BB$57:$BB$107,0))+INDEX('3)tpx males'!BY$57:BY$107,MATCH($O93,'3)tpx males'!$BB$57:$BB$107,0))-(INDEX('3)tpx males'!BX$110:BX$160,MATCH($O93,'3)tpx males'!$BB$110:$BB$160,0))*INDEX('3)tpx females'!BX$111:BX$161,MATCH('3) 2016 cases'!$P93,'3)tpx females'!$BB$111:$BB$161,0))*(1-(EXP(-INDEX('3)tpx males'!BY$4:BY$54,MATCH($O93,'3)tpx males'!$BB$4:$BB$54,0)))*EXP(-INDEX('3)tpx females'!BY$3:BY$53,MATCH('3) 2016 cases'!$P93,'3)tpx females'!$BB$3:$BB$53,0))))))),0)</f>
        <v>3759.008880788454</v>
      </c>
      <c r="AR93" s="32">
        <f ca="1">IFERROR(($K93*EXP(AR$69*($Q93+0.5*($R93)^2))*_xlfn.NORM.DIST((LN(($M93*EXP($L93/100*AR$69))/($K93))-$Q93*AR$69)/($R93*SQRT(AR$69))-$R93*SQRT(AR$69),0,1,TRUE)+$M93*EXP($L93/100*AR$69)*(1-_xlfn.NORM.DIST((LN(($M93*EXP($L93/100*AR$69))/($K93))-$Q93*AR$69)/($R93*SQRT(AR$69)),0,1,TRUE)))*EXP(-0.07*AR$69)*(INDEX('3)tpx females'!BZ$57:BZ$107,MATCH('3) 2016 cases'!$P93,'3)tpx females'!$BB$57:$BB$107,0))+INDEX('3)tpx males'!BZ$57:BZ$107,MATCH($O93,'3)tpx males'!$BB$57:$BB$107,0))-(INDEX('3)tpx males'!BY$110:BY$160,MATCH($O93,'3)tpx males'!$BB$110:$BB$160,0))*INDEX('3)tpx females'!BY$111:BY$161,MATCH('3) 2016 cases'!$P93,'3)tpx females'!$BB$111:$BB$161,0))*(1-(EXP(-INDEX('3)tpx males'!BZ$4:BZ$54,MATCH($O93,'3)tpx males'!$BB$4:$BB$54,0)))*EXP(-INDEX('3)tpx females'!BZ$3:BZ$53,MATCH('3) 2016 cases'!$P93,'3)tpx females'!$BB$3:$BB$53,0))))))),0)</f>
        <v>2763.2241716666313</v>
      </c>
      <c r="AS93" s="32">
        <f ca="1">IFERROR(($K93*EXP(AS$69*($Q93+0.5*($R93)^2))*_xlfn.NORM.DIST((LN(($M93*EXP($L93/100*AS$69))/($K93))-$Q93*AS$69)/($R93*SQRT(AS$69))-$R93*SQRT(AS$69),0,1,TRUE)+$M93*EXP($L93/100*AS$69)*(1-_xlfn.NORM.DIST((LN(($M93*EXP($L93/100*AS$69))/($K93))-$Q93*AS$69)/($R93*SQRT(AS$69)),0,1,TRUE)))*EXP(-0.07*AS$69)*(INDEX('3)tpx females'!CA$57:CA$107,MATCH('3) 2016 cases'!$P93,'3)tpx females'!$BB$57:$BB$107,0))+INDEX('3)tpx males'!CA$57:CA$107,MATCH($O93,'3)tpx males'!$BB$57:$BB$107,0))-(INDEX('3)tpx males'!BZ$110:BZ$160,MATCH($O93,'3)tpx males'!$BB$110:$BB$160,0))*INDEX('3)tpx females'!BZ$111:BZ$161,MATCH('3) 2016 cases'!$P93,'3)tpx females'!$BB$111:$BB$161,0))*(1-(EXP(-INDEX('3)tpx males'!CA$4:CA$54,MATCH($O93,'3)tpx males'!$BB$4:$BB$54,0)))*EXP(-INDEX('3)tpx females'!CA$3:CA$53,MATCH('3) 2016 cases'!$P93,'3)tpx females'!$BB$3:$BB$53,0))))))),0)</f>
        <v>1945.1480669129653</v>
      </c>
      <c r="AT93" s="32">
        <f ca="1">IFERROR(($K93*EXP(AT$69*($Q93+0.5*($R93)^2))*_xlfn.NORM.DIST((LN(($M93*EXP($L93/100*AT$69))/($K93))-$Q93*AT$69)/($R93*SQRT(AT$69))-$R93*SQRT(AT$69),0,1,TRUE)+$M93*EXP($L93/100*AT$69)*(1-_xlfn.NORM.DIST((LN(($M93*EXP($L93/100*AT$69))/($K93))-$Q93*AT$69)/($R93*SQRT(AT$69)),0,1,TRUE)))*EXP(-0.07*AT$69)*(INDEX('3)tpx females'!CB$57:CB$107,MATCH('3) 2016 cases'!$P93,'3)tpx females'!$BB$57:$BB$107,0))+INDEX('3)tpx males'!CB$57:CB$107,MATCH($O93,'3)tpx males'!$BB$57:$BB$107,0))-(INDEX('3)tpx males'!CA$110:CA$160,MATCH($O93,'3)tpx males'!$BB$110:$BB$160,0))*INDEX('3)tpx females'!CA$111:CA$161,MATCH('3) 2016 cases'!$P93,'3)tpx females'!$BB$111:$BB$161,0))*(1-(EXP(-INDEX('3)tpx males'!CB$4:CB$54,MATCH($O93,'3)tpx males'!$BB$4:$BB$54,0)))*EXP(-INDEX('3)tpx females'!CB$3:CB$53,MATCH('3) 2016 cases'!$P93,'3)tpx females'!$BB$3:$BB$53,0))))))),0)</f>
        <v>1298.7969437252698</v>
      </c>
      <c r="AU93" s="32">
        <f ca="1">IFERROR(($K93*EXP(AU$69*($Q93+0.5*($R93)^2))*_xlfn.NORM.DIST((LN(($M93*EXP($L93/100*AU$69))/($K93))-$Q93*AU$69)/($R93*SQRT(AU$69))-$R93*SQRT(AU$69),0,1,TRUE)+$M93*EXP($L93/100*AU$69)*(1-_xlfn.NORM.DIST((LN(($M93*EXP($L93/100*AU$69))/($K93))-$Q93*AU$69)/($R93*SQRT(AU$69)),0,1,TRUE)))*EXP(-0.07*AU$69)*(INDEX('3)tpx females'!CC$57:CC$107,MATCH('3) 2016 cases'!$P93,'3)tpx females'!$BB$57:$BB$107,0))+INDEX('3)tpx males'!CC$57:CC$107,MATCH($O93,'3)tpx males'!$BB$57:$BB$107,0))-(INDEX('3)tpx males'!CB$110:CB$160,MATCH($O93,'3)tpx males'!$BB$110:$BB$160,0))*INDEX('3)tpx females'!CB$111:CB$161,MATCH('3) 2016 cases'!$P93,'3)tpx females'!$BB$111:$BB$161,0))*(1-(EXP(-INDEX('3)tpx males'!CC$4:CC$54,MATCH($O93,'3)tpx males'!$BB$4:$BB$54,0)))*EXP(-INDEX('3)tpx females'!CC$3:CC$53,MATCH('3) 2016 cases'!$P93,'3)tpx females'!$BB$3:$BB$53,0))))))),0)</f>
        <v>832.50718044246378</v>
      </c>
      <c r="AV93" s="32">
        <f ca="1">IFERROR(($K93*EXP(AV$69*($Q93+0.5*($R93)^2))*_xlfn.NORM.DIST((LN(($M93*EXP($L93/100*AV$69))/($K93))-$Q93*AV$69)/($R93*SQRT(AV$69))-$R93*SQRT(AV$69),0,1,TRUE)+$M93*EXP($L93/100*AV$69)*(1-_xlfn.NORM.DIST((LN(($M93*EXP($L93/100*AV$69))/($K93))-$Q93*AV$69)/($R93*SQRT(AV$69)),0,1,TRUE)))*EXP(-0.07*AV$69)*(INDEX('3)tpx females'!CD$57:CD$107,MATCH('3) 2016 cases'!$P93,'3)tpx females'!$BB$57:$BB$107,0))+INDEX('3)tpx males'!CD$57:CD$107,MATCH($O93,'3)tpx males'!$BB$57:$BB$107,0))-(INDEX('3)tpx males'!CC$110:CC$160,MATCH($O93,'3)tpx males'!$BB$110:$BB$160,0))*INDEX('3)tpx females'!CC$111:CC$161,MATCH('3) 2016 cases'!$P93,'3)tpx females'!$BB$111:$BB$161,0))*(1-(EXP(-INDEX('3)tpx males'!CD$4:CD$54,MATCH($O93,'3)tpx males'!$BB$4:$BB$54,0)))*EXP(-INDEX('3)tpx females'!CD$3:CD$53,MATCH('3) 2016 cases'!$P93,'3)tpx females'!$BB$3:$BB$53,0))))))),0)</f>
        <v>507.17587936038234</v>
      </c>
      <c r="AW93" s="32">
        <f ca="1">IFERROR(($K93*EXP(AW$69*($Q93+0.5*($R93)^2))*_xlfn.NORM.DIST((LN(($M93*EXP($L93/100*AW$69))/($K93))-$Q93*AW$69)/($R93*SQRT(AW$69))-$R93*SQRT(AW$69),0,1,TRUE)+$M93*EXP($L93/100*AW$69)*(1-_xlfn.NORM.DIST((LN(($M93*EXP($L93/100*AW$69))/($K93))-$Q93*AW$69)/($R93*SQRT(AW$69)),0,1,TRUE)))*EXP(-0.07*AW$69)*(INDEX('3)tpx females'!CE$57:CE$107,MATCH('3) 2016 cases'!$P93,'3)tpx females'!$BB$57:$BB$107,0))+INDEX('3)tpx males'!CE$57:CE$107,MATCH($O93,'3)tpx males'!$BB$57:$BB$107,0))-(INDEX('3)tpx males'!CD$110:CD$160,MATCH($O93,'3)tpx males'!$BB$110:$BB$160,0))*INDEX('3)tpx females'!CD$111:CD$161,MATCH('3) 2016 cases'!$P93,'3)tpx females'!$BB$111:$BB$161,0))*(1-(EXP(-INDEX('3)tpx males'!CE$4:CE$54,MATCH($O93,'3)tpx males'!$BB$4:$BB$54,0)))*EXP(-INDEX('3)tpx females'!CE$3:CE$53,MATCH('3) 2016 cases'!$P93,'3)tpx females'!$BB$3:$BB$53,0))))))),0)</f>
        <v>292.13067356109758</v>
      </c>
      <c r="AX93" s="32">
        <f ca="1">IFERROR(($K93*EXP(AX$69*($Q93+0.5*($R93)^2))*_xlfn.NORM.DIST((LN(($M93*EXP($L93/100*AX$69))/($K93))-$Q93*AX$69)/($R93*SQRT(AX$69))-$R93*SQRT(AX$69),0,1,TRUE)+$M93*EXP($L93/100*AX$69)*(1-_xlfn.NORM.DIST((LN(($M93*EXP($L93/100*AX$69))/($K93))-$Q93*AX$69)/($R93*SQRT(AX$69)),0,1,TRUE)))*EXP(-0.07*AX$69)*(INDEX('3)tpx females'!CF$57:CF$107,MATCH('3) 2016 cases'!$P93,'3)tpx females'!$BB$57:$BB$107,0))+INDEX('3)tpx males'!CF$57:CF$107,MATCH($O93,'3)tpx males'!$BB$57:$BB$107,0))-(INDEX('3)tpx males'!CE$110:CE$160,MATCH($O93,'3)tpx males'!$BB$110:$BB$160,0))*INDEX('3)tpx females'!CE$111:CE$161,MATCH('3) 2016 cases'!$P93,'3)tpx females'!$BB$111:$BB$161,0))*(1-(EXP(-INDEX('3)tpx males'!CF$4:CF$54,MATCH($O93,'3)tpx males'!$BB$4:$BB$54,0)))*EXP(-INDEX('3)tpx females'!CF$3:CF$53,MATCH('3) 2016 cases'!$P93,'3)tpx females'!$BB$3:$BB$53,0))))))),0)</f>
        <v>157.41167688770091</v>
      </c>
      <c r="AY93" s="32">
        <f ca="1">IFERROR(($K93*EXP(AY$69*($Q93+0.5*($R93)^2))*_xlfn.NORM.DIST((LN(($M93*EXP($L93/100*AY$69))/($K93))-$Q93*AY$69)/($R93*SQRT(AY$69))-$R93*SQRT(AY$69),0,1,TRUE)+$M93*EXP($L93/100*AY$69)*(1-_xlfn.NORM.DIST((LN(($M93*EXP($L93/100*AY$69))/($K93))-$Q93*AY$69)/($R93*SQRT(AY$69)),0,1,TRUE)))*EXP(-0.07*AY$69)*(INDEX('3)tpx females'!CG$57:CG$107,MATCH('3) 2016 cases'!$P93,'3)tpx females'!$BB$57:$BB$107,0))+INDEX('3)tpx males'!CG$57:CG$107,MATCH($O93,'3)tpx males'!$BB$57:$BB$107,0))-(INDEX('3)tpx males'!CF$110:CF$160,MATCH($O93,'3)tpx males'!$BB$110:$BB$160,0))*INDEX('3)tpx females'!CF$111:CF$161,MATCH('3) 2016 cases'!$P93,'3)tpx females'!$BB$111:$BB$161,0))*(1-(EXP(-INDEX('3)tpx males'!CG$4:CG$54,MATCH($O93,'3)tpx males'!$BB$4:$BB$54,0)))*EXP(-INDEX('3)tpx females'!CG$3:CG$53,MATCH('3) 2016 cases'!$P93,'3)tpx females'!$BB$3:$BB$53,0))))))),0)</f>
        <v>82.304141567362137</v>
      </c>
      <c r="AZ93" s="32">
        <f ca="1">IFERROR(($K93*EXP(AZ$69*($Q93+0.5*($R93)^2))*_xlfn.NORM.DIST((LN(($M93*EXP($L93/100*AZ$69))/($K93))-$Q93*AZ$69)/($R93*SQRT(AZ$69))-$R93*SQRT(AZ$69),0,1,TRUE)+$M93*EXP($L93/100*AZ$69)*(1-_xlfn.NORM.DIST((LN(($M93*EXP($L93/100*AZ$69))/($K93))-$Q93*AZ$69)/($R93*SQRT(AZ$69)),0,1,TRUE)))*EXP(-0.07*AZ$69)*(INDEX('3)tpx females'!CH$57:CH$107,MATCH('3) 2016 cases'!$P93,'3)tpx females'!$BB$57:$BB$107,0))+INDEX('3)tpx males'!CH$57:CH$107,MATCH($O93,'3)tpx males'!$BB$57:$BB$107,0))-(INDEX('3)tpx males'!CG$110:CG$160,MATCH($O93,'3)tpx males'!$BB$110:$BB$160,0))*INDEX('3)tpx females'!CG$111:CG$161,MATCH('3) 2016 cases'!$P93,'3)tpx females'!$BB$111:$BB$161,0))*(1-(EXP(-INDEX('3)tpx males'!CH$4:CH$54,MATCH($O93,'3)tpx males'!$BB$4:$BB$54,0)))*EXP(-INDEX('3)tpx females'!CH$3:CH$53,MATCH('3) 2016 cases'!$P93,'3)tpx females'!$BB$3:$BB$53,0))))))),0)</f>
        <v>45.931698894505047</v>
      </c>
      <c r="BA93" s="32">
        <f ca="1">IFERROR(($K93*EXP(BA$69*($Q93+0.5*($R93)^2))*_xlfn.NORM.DIST((LN(($M93*EXP($L93/100*BA$69))/($K93))-$Q93*BA$69)/($R93*SQRT(BA$69))-$R93*SQRT(BA$69),0,1,TRUE)+$M93*EXP($L93/100*BA$69)*(1-_xlfn.NORM.DIST((LN(($M93*EXP($L93/100*BA$69))/($K93))-$Q93*BA$69)/($R93*SQRT(BA$69)),0,1,TRUE)))*EXP(-0.07*BA$69)*(INDEX('3)tpx females'!CI$57:CI$107,MATCH('3) 2016 cases'!$P93,'3)tpx females'!$BB$57:$BB$107,0))+INDEX('3)tpx males'!CI$57:CI$107,MATCH($O93,'3)tpx males'!$BB$57:$BB$107,0))-(INDEX('3)tpx males'!CH$110:CH$160,MATCH($O93,'3)tpx males'!$BB$110:$BB$160,0))*INDEX('3)tpx females'!CH$111:CH$161,MATCH('3) 2016 cases'!$P93,'3)tpx females'!$BB$111:$BB$161,0))*(1-(EXP(-INDEX('3)tpx males'!CI$4:CI$54,MATCH($O93,'3)tpx males'!$BB$4:$BB$54,0)))*EXP(-INDEX('3)tpx females'!CI$3:CI$53,MATCH('3) 2016 cases'!$P93,'3)tpx females'!$BB$3:$BB$53,0))))))),0)</f>
        <v>20.264122577503386</v>
      </c>
      <c r="BB93" s="32">
        <f ca="1">IFERROR(($K93*EXP(BB$69*($Q93+0.5*($R93)^2))*_xlfn.NORM.DIST((LN(($M93*EXP($L93/100*BB$69))/($K93))-$Q93*BB$69)/($R93*SQRT(BB$69))-$R93*SQRT(BB$69),0,1,TRUE)+$M93*EXP($L93/100*BB$69)*(1-_xlfn.NORM.DIST((LN(($M93*EXP($L93/100*BB$69))/($K93))-$Q93*BB$69)/($R93*SQRT(BB$69)),0,1,TRUE)))*EXP(-0.07*BB$69)*(INDEX('3)tpx females'!CJ$57:CJ$107,MATCH('3) 2016 cases'!$P93,'3)tpx females'!$BB$57:$BB$107,0))+INDEX('3)tpx males'!CJ$57:CJ$107,MATCH($O93,'3)tpx males'!$BB$57:$BB$107,0))-(INDEX('3)tpx males'!CI$110:CI$160,MATCH($O93,'3)tpx males'!$BB$110:$BB$160,0))*INDEX('3)tpx females'!CI$111:CI$161,MATCH('3) 2016 cases'!$P93,'3)tpx females'!$BB$111:$BB$161,0))*(1-(EXP(-INDEX('3)tpx males'!CJ$4:CJ$54,MATCH($O93,'3)tpx males'!$BB$4:$BB$54,0)))*EXP(-INDEX('3)tpx females'!CJ$3:CJ$53,MATCH('3) 2016 cases'!$P93,'3)tpx females'!$BB$3:$BB$53,0))))))),0)</f>
        <v>0</v>
      </c>
      <c r="BC93" s="32">
        <f ca="1">IFERROR(($K93*EXP(BC$69*($Q93+0.5*($R93)^2))*_xlfn.NORM.DIST((LN(($M93*EXP($L93/100*BC$69))/($K93))-$Q93*BC$69)/($R93*SQRT(BC$69))-$R93*SQRT(BC$69),0,1,TRUE)+$M93*EXP($L93/100*BC$69)*(1-_xlfn.NORM.DIST((LN(($M93*EXP($L93/100*BC$69))/($K93))-$Q93*BC$69)/($R93*SQRT(BC$69)),0,1,TRUE)))*EXP(-0.07*BC$69)*(INDEX('3)tpx females'!CK$57:CK$107,MATCH('3) 2016 cases'!$P93,'3)tpx females'!$BB$57:$BB$107,0))+INDEX('3)tpx males'!CK$57:CK$107,MATCH($O93,'3)tpx males'!$BB$57:$BB$107,0))-(INDEX('3)tpx males'!CJ$110:CJ$160,MATCH($O93,'3)tpx males'!$BB$110:$BB$160,0))*INDEX('3)tpx females'!CJ$111:CJ$161,MATCH('3) 2016 cases'!$P93,'3)tpx females'!$BB$111:$BB$161,0))*(1-(EXP(-INDEX('3)tpx males'!CK$4:CK$54,MATCH($O93,'3)tpx males'!$BB$4:$BB$54,0)))*EXP(-INDEX('3)tpx females'!CK$3:CK$53,MATCH('3) 2016 cases'!$P93,'3)tpx females'!$BB$3:$BB$53,0))))))),0)</f>
        <v>0</v>
      </c>
      <c r="BD93" s="32">
        <f ca="1">IFERROR(($K93*EXP(BD$69*($Q93+0.5*($R93)^2))*_xlfn.NORM.DIST((LN(($M93*EXP($L93/100*BD$69))/($K93))-$Q93*BD$69)/($R93*SQRT(BD$69))-$R93*SQRT(BD$69),0,1,TRUE)+$M93*EXP($L93/100*BD$69)*(1-_xlfn.NORM.DIST((LN(($M93*EXP($L93/100*BD$69))/($K93))-$Q93*BD$69)/($R93*SQRT(BD$69)),0,1,TRUE)))*EXP(-0.07*BD$69)*(INDEX('3)tpx females'!CL$57:CL$107,MATCH('3) 2016 cases'!$P93,'3)tpx females'!$BB$57:$BB$107,0))+INDEX('3)tpx males'!CL$57:CL$107,MATCH($O93,'3)tpx males'!$BB$57:$BB$107,0))-(INDEX('3)tpx males'!CK$110:CK$160,MATCH($O93,'3)tpx males'!$BB$110:$BB$160,0))*INDEX('3)tpx females'!CK$111:CK$161,MATCH('3) 2016 cases'!$P93,'3)tpx females'!$BB$111:$BB$161,0))*(1-(EXP(-INDEX('3)tpx males'!CL$4:CL$54,MATCH($O93,'3)tpx males'!$BB$4:$BB$54,0)))*EXP(-INDEX('3)tpx females'!CL$3:CL$53,MATCH('3) 2016 cases'!$P93,'3)tpx females'!$BB$3:$BB$53,0))))))),0)</f>
        <v>0</v>
      </c>
      <c r="BE93" s="32">
        <f ca="1">IFERROR(($K93*EXP(BE$69*($Q93+0.5*($R93)^2))*_xlfn.NORM.DIST((LN(($M93*EXP($L93/100*BE$69))/($K93))-$Q93*BE$69)/($R93*SQRT(BE$69))-$R93*SQRT(BE$69),0,1,TRUE)+$M93*EXP($L93/100*BE$69)*(1-_xlfn.NORM.DIST((LN(($M93*EXP($L93/100*BE$69))/($K93))-$Q93*BE$69)/($R93*SQRT(BE$69)),0,1,TRUE)))*EXP(-0.07*BE$69)*(INDEX('3)tpx females'!CM$57:CM$107,MATCH('3) 2016 cases'!$P93,'3)tpx females'!$BB$57:$BB$107,0))+INDEX('3)tpx males'!CM$57:CM$107,MATCH($O93,'3)tpx males'!$BB$57:$BB$107,0))-(INDEX('3)tpx males'!CL$110:CL$160,MATCH($O93,'3)tpx males'!$BB$110:$BB$160,0))*INDEX('3)tpx females'!CL$111:CL$161,MATCH('3) 2016 cases'!$P93,'3)tpx females'!$BB$111:$BB$161,0))*(1-(EXP(-INDEX('3)tpx males'!CM$4:CM$54,MATCH($O93,'3)tpx males'!$BB$4:$BB$54,0)))*EXP(-INDEX('3)tpx females'!CM$3:CM$53,MATCH('3) 2016 cases'!$P93,'3)tpx females'!$BB$3:$BB$53,0))))))),0)</f>
        <v>0</v>
      </c>
      <c r="BF93" s="32">
        <f ca="1">IFERROR(($K93*EXP(BF$69*($Q93+0.5*($R93)^2))*_xlfn.NORM.DIST((LN(($M93*EXP($L93/100*BF$69))/($K93))-$Q93*BF$69)/($R93*SQRT(BF$69))-$R93*SQRT(BF$69),0,1,TRUE)+$M93*EXP($L93/100*BF$69)*(1-_xlfn.NORM.DIST((LN(($M93*EXP($L93/100*BF$69))/($K93))-$Q93*BF$69)/($R93*SQRT(BF$69)),0,1,TRUE)))*EXP(-0.07*BF$69)*(INDEX('3)tpx females'!CN$57:CN$107,MATCH('3) 2016 cases'!$P93,'3)tpx females'!$BB$57:$BB$107,0))+INDEX('3)tpx males'!CN$57:CN$107,MATCH($O93,'3)tpx males'!$BB$57:$BB$107,0))-(INDEX('3)tpx males'!CM$110:CM$160,MATCH($O93,'3)tpx males'!$BB$110:$BB$160,0))*INDEX('3)tpx females'!CM$111:CM$161,MATCH('3) 2016 cases'!$P93,'3)tpx females'!$BB$111:$BB$161,0))*(1-(EXP(-INDEX('3)tpx males'!CN$4:CN$54,MATCH($O93,'3)tpx males'!$BB$4:$BB$54,0)))*EXP(-INDEX('3)tpx females'!CN$3:CN$53,MATCH('3) 2016 cases'!$P93,'3)tpx females'!$BB$3:$BB$53,0))))))),0)</f>
        <v>0</v>
      </c>
      <c r="BG93" s="32">
        <f ca="1">IFERROR(($K93*EXP(BG$69*($Q93+0.5*($R93)^2))*_xlfn.NORM.DIST((LN(($M93*EXP($L93/100*BG$69))/($K93))-$Q93*BG$69)/($R93*SQRT(BG$69))-$R93*SQRT(BG$69),0,1,TRUE)+$M93*EXP($L93/100*BG$69)*(1-_xlfn.NORM.DIST((LN(($M93*EXP($L93/100*BG$69))/($K93))-$Q93*BG$69)/($R93*SQRT(BG$69)),0,1,TRUE)))*EXP(-0.07*BG$69)*(INDEX('3)tpx females'!CO$57:CO$107,MATCH('3) 2016 cases'!$P93,'3)tpx females'!$BB$57:$BB$107,0))+INDEX('3)tpx males'!CO$57:CO$107,MATCH($O93,'3)tpx males'!$BB$57:$BB$107,0))-(INDEX('3)tpx males'!CN$110:CN$160,MATCH($O93,'3)tpx males'!$BB$110:$BB$160,0))*INDEX('3)tpx females'!CN$111:CN$161,MATCH('3) 2016 cases'!$P93,'3)tpx females'!$BB$111:$BB$161,0))*(1-(EXP(-INDEX('3)tpx males'!CO$4:CO$54,MATCH($O93,'3)tpx males'!$BB$4:$BB$54,0)))*EXP(-INDEX('3)tpx females'!CO$3:CO$53,MATCH('3) 2016 cases'!$P93,'3)tpx females'!$BB$3:$BB$53,0))))))),0)</f>
        <v>0</v>
      </c>
      <c r="BH93" s="32">
        <f ca="1">IFERROR(($K93*EXP(BH$69*($Q93+0.5*($R93)^2))*_xlfn.NORM.DIST((LN(($M93*EXP($L93/100*BH$69))/($K93))-$Q93*BH$69)/($R93*SQRT(BH$69))-$R93*SQRT(BH$69),0,1,TRUE)+$M93*EXP($L93/100*BH$69)*(1-_xlfn.NORM.DIST((LN(($M93*EXP($L93/100*BH$69))/($K93))-$Q93*BH$69)/($R93*SQRT(BH$69)),0,1,TRUE)))*EXP(-0.07*BH$69)*(INDEX('3)tpx females'!CP$57:CP$107,MATCH('3) 2016 cases'!$P93,'3)tpx females'!$BB$57:$BB$107,0))+INDEX('3)tpx males'!CP$57:CP$107,MATCH($O93,'3)tpx males'!$BB$57:$BB$107,0))-(INDEX('3)tpx males'!CO$110:CO$160,MATCH($O93,'3)tpx males'!$BB$110:$BB$160,0))*INDEX('3)tpx females'!CO$111:CO$161,MATCH('3) 2016 cases'!$P93,'3)tpx females'!$BB$111:$BB$161,0))*(1-(EXP(-INDEX('3)tpx males'!CP$4:CP$54,MATCH($O93,'3)tpx males'!$BB$4:$BB$54,0)))*EXP(-INDEX('3)tpx females'!CP$3:CP$53,MATCH('3) 2016 cases'!$P93,'3)tpx females'!$BB$3:$BB$53,0))))))),0)</f>
        <v>0</v>
      </c>
      <c r="BI93" s="32">
        <f ca="1">IFERROR(($K93*EXP(BI$69*($Q93+0.5*($R93)^2))*_xlfn.NORM.DIST((LN(($M93*EXP($L93/100*BI$69))/($K93))-$Q93*BI$69)/($R93*SQRT(BI$69))-$R93*SQRT(BI$69),0,1,TRUE)+$M93*EXP($L93/100*BI$69)*(1-_xlfn.NORM.DIST((LN(($M93*EXP($L93/100*BI$69))/($K93))-$Q93*BI$69)/($R93*SQRT(BI$69)),0,1,TRUE)))*EXP(-0.07*BI$69)*(INDEX('3)tpx females'!CQ$57:CQ$107,MATCH('3) 2016 cases'!$P93,'3)tpx females'!$BB$57:$BB$107,0))+INDEX('3)tpx males'!CQ$57:CQ$107,MATCH($O93,'3)tpx males'!$BB$57:$BB$107,0))-(INDEX('3)tpx males'!CP$110:CP$160,MATCH($O93,'3)tpx males'!$BB$110:$BB$160,0))*INDEX('3)tpx females'!CP$111:CP$161,MATCH('3) 2016 cases'!$P93,'3)tpx females'!$BB$111:$BB$161,0))*(1-(EXP(-INDEX('3)tpx males'!CQ$4:CQ$54,MATCH($O93,'3)tpx males'!$BB$4:$BB$54,0)))*EXP(-INDEX('3)tpx females'!CQ$3:CQ$53,MATCH('3) 2016 cases'!$P93,'3)tpx females'!$BB$3:$BB$53,0))))))),0)</f>
        <v>0</v>
      </c>
      <c r="BJ93" s="32">
        <f ca="1">IFERROR(($K93*EXP(BJ$69*($Q93+0.5*($R93)^2))*_xlfn.NORM.DIST((LN(($M93*EXP($L93/100*BJ$69))/($K93))-$Q93*BJ$69)/($R93*SQRT(BJ$69))-$R93*SQRT(BJ$69),0,1,TRUE)+$M93*EXP($L93/100*BJ$69)*(1-_xlfn.NORM.DIST((LN(($M93*EXP($L93/100*BJ$69))/($K93))-$Q93*BJ$69)/($R93*SQRT(BJ$69)),0,1,TRUE)))*EXP(-0.07*BJ$69)*(INDEX('3)tpx females'!CR$57:CR$107,MATCH('3) 2016 cases'!$P93,'3)tpx females'!$BB$57:$BB$107,0))+INDEX('3)tpx males'!CR$57:CR$107,MATCH($O93,'3)tpx males'!$BB$57:$BB$107,0))-(INDEX('3)tpx males'!CQ$110:CQ$160,MATCH($O93,'3)tpx males'!$BB$110:$BB$160,0))*INDEX('3)tpx females'!CQ$111:CQ$161,MATCH('3) 2016 cases'!$P93,'3)tpx females'!$BB$111:$BB$161,0))*(1-(EXP(-INDEX('3)tpx males'!CR$4:CR$54,MATCH($O93,'3)tpx males'!$BB$4:$BB$54,0)))*EXP(-INDEX('3)tpx females'!CR$3:CR$53,MATCH('3) 2016 cases'!$P93,'3)tpx females'!$BB$3:$BB$53,0))))))),0)</f>
        <v>0</v>
      </c>
      <c r="BK93" s="32">
        <f ca="1">IFERROR(($K93*EXP(BK$69*($Q93+0.5*($R93)^2))*_xlfn.NORM.DIST((LN(($M93*EXP($L93/100*BK$69))/($K93))-$Q93*BK$69)/($R93*SQRT(BK$69))-$R93*SQRT(BK$69),0,1,TRUE)+$M93*EXP($L93/100*BK$69)*(1-_xlfn.NORM.DIST((LN(($M93*EXP($L93/100*BK$69))/($K93))-$Q93*BK$69)/($R93*SQRT(BK$69)),0,1,TRUE)))*EXP(-0.07*BK$69)*(INDEX('3)tpx females'!CS$57:CS$107,MATCH('3) 2016 cases'!$P93,'3)tpx females'!$BB$57:$BB$107,0))+INDEX('3)tpx males'!CS$57:CS$107,MATCH($O93,'3)tpx males'!$BB$57:$BB$107,0))-(INDEX('3)tpx males'!CR$110:CR$160,MATCH($O93,'3)tpx males'!$BB$110:$BB$160,0))*INDEX('3)tpx females'!CR$111:CR$161,MATCH('3) 2016 cases'!$P93,'3)tpx females'!$BB$111:$BB$161,0))*(1-(EXP(-INDEX('3)tpx males'!CS$4:CS$54,MATCH($O93,'3)tpx males'!$BB$4:$BB$54,0)))*EXP(-INDEX('3)tpx females'!CS$3:CS$53,MATCH('3) 2016 cases'!$P93,'3)tpx females'!$BB$3:$BB$53,0))))))),0)</f>
        <v>0</v>
      </c>
      <c r="BL93" s="32">
        <f ca="1">IFERROR(($K93*EXP(BL$69*($Q93+0.5*($R93)^2))*_xlfn.NORM.DIST((LN(($M93*EXP($L93/100*BL$69))/($K93))-$Q93*BL$69)/($R93*SQRT(BL$69))-$R93*SQRT(BL$69),0,1,TRUE)+$M93*EXP($L93/100*BL$69)*(1-_xlfn.NORM.DIST((LN(($M93*EXP($L93/100*BL$69))/($K93))-$Q93*BL$69)/($R93*SQRT(BL$69)),0,1,TRUE)))*EXP(-0.07*BL$69)*(INDEX('3)tpx females'!CT$57:CT$107,MATCH('3) 2016 cases'!$P93,'3)tpx females'!$BB$57:$BB$107,0))+INDEX('3)tpx males'!CT$57:CT$107,MATCH($O93,'3)tpx males'!$BB$57:$BB$107,0))-(INDEX('3)tpx males'!CS$110:CS$160,MATCH($O93,'3)tpx males'!$BB$110:$BB$160,0))*INDEX('3)tpx females'!CS$111:CS$161,MATCH('3) 2016 cases'!$P93,'3)tpx females'!$BB$111:$BB$161,0))*(1-(EXP(-INDEX('3)tpx males'!CT$4:CT$54,MATCH($O93,'3)tpx males'!$BB$4:$BB$54,0)))*EXP(-INDEX('3)tpx females'!CT$3:CT$53,MATCH('3) 2016 cases'!$P93,'3)tpx females'!$BB$3:$BB$53,0))))))),0)</f>
        <v>0</v>
      </c>
      <c r="BM93" s="32">
        <f ca="1">IFERROR(($K93*EXP(BM$69*($Q93+0.5*($R93)^2))*_xlfn.NORM.DIST((LN(($M93*EXP($L93/100*BM$69))/($K93))-$Q93*BM$69)/($R93*SQRT(BM$69))-$R93*SQRT(BM$69),0,1,TRUE)+$M93*EXP($L93/100*BM$69)*(1-_xlfn.NORM.DIST((LN(($M93*EXP($L93/100*BM$69))/($K93))-$Q93*BM$69)/($R93*SQRT(BM$69)),0,1,TRUE)))*EXP(-0.07*BM$69)*(INDEX('3)tpx females'!CU$57:CU$107,MATCH('3) 2016 cases'!$P93,'3)tpx females'!$BB$57:$BB$107,0))+INDEX('3)tpx males'!CU$57:CU$107,MATCH($O93,'3)tpx males'!$BB$57:$BB$107,0))-(INDEX('3)tpx males'!CT$110:CT$160,MATCH($O93,'3)tpx males'!$BB$110:$BB$160,0))*INDEX('3)tpx females'!CT$111:CT$161,MATCH('3) 2016 cases'!$P93,'3)tpx females'!$BB$111:$BB$161,0))*(1-(EXP(-INDEX('3)tpx males'!CU$4:CU$54,MATCH($O93,'3)tpx males'!$BB$4:$BB$54,0)))*EXP(-INDEX('3)tpx females'!CU$3:CU$53,MATCH('3) 2016 cases'!$P93,'3)tpx females'!$BB$3:$BB$53,0))))))),0)</f>
        <v>0</v>
      </c>
      <c r="BN93" s="32">
        <f ca="1">IFERROR(($K93*EXP(BN$69*($Q93+0.5*($R93)^2))*_xlfn.NORM.DIST((LN(($M93*EXP($L93/100*BN$69))/($K93))-$Q93*BN$69)/($R93*SQRT(BN$69))-$R93*SQRT(BN$69),0,1,TRUE)+$M93*EXP($L93/100*BN$69)*(1-_xlfn.NORM.DIST((LN(($M93*EXP($L93/100*BN$69))/($K93))-$Q93*BN$69)/($R93*SQRT(BN$69)),0,1,TRUE)))*EXP(-0.07*BN$69)*(INDEX('3)tpx females'!CV$57:CV$107,MATCH('3) 2016 cases'!$P93,'3)tpx females'!$BB$57:$BB$107,0))+INDEX('3)tpx males'!CV$57:CV$107,MATCH($O93,'3)tpx males'!$BB$57:$BB$107,0))-(INDEX('3)tpx males'!CU$110:CU$160,MATCH($O93,'3)tpx males'!$BB$110:$BB$160,0))*INDEX('3)tpx females'!CU$111:CU$161,MATCH('3) 2016 cases'!$P93,'3)tpx females'!$BB$111:$BB$161,0))*(1-(EXP(-INDEX('3)tpx males'!CV$4:CV$54,MATCH($O93,'3)tpx males'!$BB$4:$BB$54,0)))*EXP(-INDEX('3)tpx females'!CV$3:CV$53,MATCH('3) 2016 cases'!$P93,'3)tpx females'!$BB$3:$BB$53,0))))))),0)</f>
        <v>0</v>
      </c>
      <c r="BO93" s="32">
        <f ca="1">IFERROR(($K93*EXP(BO$69*($Q93+0.5*($R93)^2))*_xlfn.NORM.DIST((LN(($M93*EXP($L93/100*BO$69))/($K93))-$Q93*BO$69)/($R93*SQRT(BO$69))-$R93*SQRT(BO$69),0,1,TRUE)+$M93*EXP($L93/100*BO$69)*(1-_xlfn.NORM.DIST((LN(($M93*EXP($L93/100*BO$69))/($K93))-$Q93*BO$69)/($R93*SQRT(BO$69)),0,1,TRUE)))*EXP(-0.07*BO$69)*(INDEX('3)tpx females'!CW$57:CW$107,MATCH('3) 2016 cases'!$P93,'3)tpx females'!$BB$57:$BB$107,0))+INDEX('3)tpx males'!CW$57:CW$107,MATCH($O93,'3)tpx males'!$BB$57:$BB$107,0))-(INDEX('3)tpx males'!CV$110:CV$160,MATCH($O93,'3)tpx males'!$BB$110:$BB$160,0))*INDEX('3)tpx females'!CV$111:CV$161,MATCH('3) 2016 cases'!$P93,'3)tpx females'!$BB$111:$BB$161,0))*(1-(EXP(-INDEX('3)tpx males'!CW$4:CW$54,MATCH($O93,'3)tpx males'!$BB$4:$BB$54,0)))*EXP(-INDEX('3)tpx females'!CW$3:CW$53,MATCH('3) 2016 cases'!$P93,'3)tpx females'!$BB$3:$BB$53,0))))))),0)</f>
        <v>0</v>
      </c>
      <c r="BP93" s="32">
        <f ca="1">IFERROR(($K93*EXP(BP$69*($Q93+0.5*($R93)^2))*_xlfn.NORM.DIST((LN(($M93*EXP($L93/100*BP$69))/($K93))-$Q93*BP$69)/($R93*SQRT(BP$69))-$R93*SQRT(BP$69),0,1,TRUE)+$M93*EXP($L93/100*BP$69)*(1-_xlfn.NORM.DIST((LN(($M93*EXP($L93/100*BP$69))/($K93))-$Q93*BP$69)/($R93*SQRT(BP$69)),0,1,TRUE)))*EXP(-0.07*BP$69)*(INDEX('3)tpx females'!CX$57:CX$107,MATCH('3) 2016 cases'!$P93,'3)tpx females'!$BB$57:$BB$107,0))+INDEX('3)tpx males'!CX$57:CX$107,MATCH($O93,'3)tpx males'!$BB$57:$BB$107,0))-(INDEX('3)tpx males'!CW$110:CW$160,MATCH($O93,'3)tpx males'!$BB$110:$BB$160,0))*INDEX('3)tpx females'!CW$111:CW$161,MATCH('3) 2016 cases'!$P93,'3)tpx females'!$BB$111:$BB$161,0))*(1-(EXP(-INDEX('3)tpx males'!CX$4:CX$54,MATCH($O93,'3)tpx males'!$BB$4:$BB$54,0)))*EXP(-INDEX('3)tpx females'!CX$3:CX$53,MATCH('3) 2016 cases'!$P93,'3)tpx females'!$BB$3:$BB$53,0))))))),0)</f>
        <v>0</v>
      </c>
      <c r="BQ93" s="32">
        <f ca="1">IFERROR(($K93*EXP(BQ$69*($Q93+0.5*($R93)^2))*_xlfn.NORM.DIST((LN(($M93*EXP($L93/100*BQ$69))/($K93))-$Q93*BQ$69)/($R93*SQRT(BQ$69))-$R93*SQRT(BQ$69),0,1,TRUE)+$M93*EXP($L93/100*BQ$69)*(1-_xlfn.NORM.DIST((LN(($M93*EXP($L93/100*BQ$69))/($K93))-$Q93*BQ$69)/($R93*SQRT(BQ$69)),0,1,TRUE)))*EXP(-0.07*BQ$69)*(INDEX('3)tpx females'!CY$57:CY$107,MATCH('3) 2016 cases'!$P93,'3)tpx females'!$BB$57:$BB$107,0))+INDEX('3)tpx males'!CY$57:CY$107,MATCH($O93,'3)tpx males'!$BB$57:$BB$107,0))-(INDEX('3)tpx males'!CX$110:CX$160,MATCH($O93,'3)tpx males'!$BB$110:$BB$160,0))*INDEX('3)tpx females'!CX$111:CX$161,MATCH('3) 2016 cases'!$P93,'3)tpx females'!$BB$111:$BB$161,0))*(1-(EXP(-INDEX('3)tpx males'!CY$4:CY$54,MATCH($O93,'3)tpx males'!$BB$4:$BB$54,0)))*EXP(-INDEX('3)tpx females'!CY$3:CY$53,MATCH('3) 2016 cases'!$P93,'3)tpx females'!$BB$3:$BB$53,0))))))),0)</f>
        <v>0</v>
      </c>
      <c r="BR93" s="32">
        <f ca="1">IFERROR(($K93*EXP(BR$69*($Q93+0.5*($R93)^2))*_xlfn.NORM.DIST((LN(($M93*EXP($L93/100*BR$69))/($K93))-$Q93*BR$69)/($R93*SQRT(BR$69))-$R93*SQRT(BR$69),0,1,TRUE)+$M93*EXP($L93/100*BR$69)*(1-_xlfn.NORM.DIST((LN(($M93*EXP($L93/100*BR$69))/($K93))-$Q93*BR$69)/($R93*SQRT(BR$69)),0,1,TRUE)))*EXP(-0.07*BR$69)*(INDEX('3)tpx females'!CZ$57:CZ$107,MATCH('3) 2016 cases'!$P93,'3)tpx females'!$BB$57:$BB$107,0))+INDEX('3)tpx males'!CZ$57:CZ$107,MATCH($O93,'3)tpx males'!$BB$57:$BB$107,0))-(INDEX('3)tpx males'!CY$110:CY$160,MATCH($O93,'3)tpx males'!$BB$110:$BB$160,0))*INDEX('3)tpx females'!CY$111:CY$161,MATCH('3) 2016 cases'!$P93,'3)tpx females'!$BB$111:$BB$161,0))*(1-(EXP(-INDEX('3)tpx males'!CZ$4:CZ$54,MATCH($O93,'3)tpx males'!$BB$4:$BB$54,0)))*EXP(-INDEX('3)tpx females'!CZ$3:CZ$53,MATCH('3) 2016 cases'!$P93,'3)tpx females'!$BB$3:$BB$53,0))))))),0)</f>
        <v>0</v>
      </c>
      <c r="BS93" s="32">
        <f ca="1">IFERROR(($K93*EXP(BS$69*($Q93+0.5*($R93)^2))*_xlfn.NORM.DIST((LN(($M93*EXP($L93/100*BS$69))/($K93))-$Q93*BS$69)/($R93*SQRT(BS$69))-$R93*SQRT(BS$69),0,1,TRUE)+$M93*EXP($L93/100*BS$69)*(1-_xlfn.NORM.DIST((LN(($M93*EXP($L93/100*BS$69))/($K93))-$Q93*BS$69)/($R93*SQRT(BS$69)),0,1,TRUE)))*EXP(-0.07*BS$69)*(INDEX('3)tpx females'!DA$57:DA$107,MATCH('3) 2016 cases'!$P93,'3)tpx females'!$BB$57:$BB$107,0))+INDEX('3)tpx males'!DA$57:DA$107,MATCH($O93,'3)tpx males'!$BB$57:$BB$107,0))-(INDEX('3)tpx males'!CZ$110:CZ$160,MATCH($O93,'3)tpx males'!$BB$110:$BB$160,0))*INDEX('3)tpx females'!CZ$111:CZ$161,MATCH('3) 2016 cases'!$P93,'3)tpx females'!$BB$111:$BB$161,0))*(1-(EXP(-INDEX('3)tpx males'!DA$4:DA$54,MATCH($O93,'3)tpx males'!$BB$4:$BB$54,0)))*EXP(-INDEX('3)tpx females'!DA$3:DA$53,MATCH('3) 2016 cases'!$P93,'3)tpx females'!$BB$3:$BB$53,0))))))),0)</f>
        <v>0</v>
      </c>
      <c r="BU93" s="32">
        <f t="shared" si="121"/>
        <v>133591.89549878298</v>
      </c>
      <c r="BV93" s="32">
        <f t="shared" si="122"/>
        <v>125623.53245919447</v>
      </c>
      <c r="BW93" s="32">
        <f t="shared" si="123"/>
        <v>126695.8835157898</v>
      </c>
      <c r="BX93" s="32">
        <f t="shared" si="124"/>
        <v>127777.38702366067</v>
      </c>
      <c r="BY93" s="32">
        <f t="shared" si="125"/>
        <v>128868.08998561403</v>
      </c>
      <c r="BZ93" s="32">
        <f t="shared" si="126"/>
        <v>129967.8799227875</v>
      </c>
      <c r="CA93" s="32">
        <f t="shared" si="127"/>
        <v>131076.29027000713</v>
      </c>
      <c r="CB93" s="32">
        <f t="shared" si="128"/>
        <v>132192.4161122113</v>
      </c>
      <c r="CC93" s="32">
        <f t="shared" si="129"/>
        <v>133314.99236489885</v>
      </c>
      <c r="CD93" s="32">
        <f t="shared" si="130"/>
        <v>134442.55376092924</v>
      </c>
      <c r="CE93" s="32">
        <f t="shared" si="131"/>
        <v>135573.59285100695</v>
      </c>
      <c r="CF93" s="32">
        <f t="shared" si="132"/>
        <v>136706.67703792275</v>
      </c>
      <c r="CG93" s="32">
        <f t="shared" si="133"/>
        <v>137840.5191881576</v>
      </c>
      <c r="CH93" s="32">
        <f t="shared" si="134"/>
        <v>138974.01075186487</v>
      </c>
      <c r="CI93" s="32">
        <f t="shared" si="135"/>
        <v>140106.22924124633</v>
      </c>
      <c r="CJ93" s="32">
        <f t="shared" si="136"/>
        <v>141236.43019076946</v>
      </c>
      <c r="CK93" s="32">
        <f t="shared" si="137"/>
        <v>142364.03090086413</v>
      </c>
      <c r="CL93" s="32">
        <f t="shared" si="138"/>
        <v>143488.59073438006</v>
      </c>
      <c r="CM93" s="32">
        <f t="shared" si="139"/>
        <v>144609.79084749869</v>
      </c>
      <c r="CN93" s="32">
        <f t="shared" si="140"/>
        <v>145727.41495729526</v>
      </c>
      <c r="CO93" s="32">
        <f t="shared" si="141"/>
        <v>146841.33193352836</v>
      </c>
      <c r="CP93" s="32">
        <f t="shared" si="142"/>
        <v>147951.48051000247</v>
      </c>
      <c r="CQ93" s="32">
        <f t="shared" si="143"/>
        <v>149057.85612958513</v>
      </c>
      <c r="CR93" s="32">
        <f t="shared" si="144"/>
        <v>150160.49978813084</v>
      </c>
      <c r="CS93" s="32">
        <f t="shared" si="145"/>
        <v>151259.48867388623</v>
      </c>
      <c r="CT93" s="32">
        <f t="shared" si="146"/>
        <v>152354.92837692215</v>
      </c>
      <c r="CU93" s="32">
        <f t="shared" si="147"/>
        <v>153446.94644686978</v>
      </c>
      <c r="CV93" s="32">
        <f t="shared" si="148"/>
        <v>154535.68709406382</v>
      </c>
      <c r="CW93" s="32">
        <f t="shared" si="149"/>
        <v>155621.30685164893</v>
      </c>
      <c r="CX93" s="32">
        <f t="shared" si="150"/>
        <v>156703.97104002797</v>
      </c>
      <c r="CY93" s="32">
        <f t="shared" si="151"/>
        <v>157783.85089795254</v>
      </c>
      <c r="CZ93" s="32">
        <f t="shared" si="152"/>
        <v>158861.12126545314</v>
      </c>
      <c r="DA93" s="32">
        <f t="shared" si="153"/>
        <v>159935.95872225755</v>
      </c>
      <c r="DB93" s="32">
        <f t="shared" si="154"/>
        <v>161008.54010128506</v>
      </c>
      <c r="DC93" s="32">
        <f t="shared" si="155"/>
        <v>162079.04131038045</v>
      </c>
      <c r="DD93" s="32">
        <f t="shared" si="156"/>
        <v>163147.63640690112</v>
      </c>
      <c r="DE93" s="32">
        <f t="shared" si="157"/>
        <v>164214.49687935403</v>
      </c>
      <c r="DF93" s="32">
        <f t="shared" si="158"/>
        <v>165279.7910982605</v>
      </c>
      <c r="DG93" s="32">
        <f t="shared" si="159"/>
        <v>166343.68390505697</v>
      </c>
      <c r="DH93" s="32">
        <f t="shared" si="160"/>
        <v>167406.33631332111</v>
      </c>
      <c r="DI93" s="32">
        <f t="shared" si="161"/>
        <v>168467.90530115151</v>
      </c>
      <c r="DJ93" s="32">
        <f t="shared" si="162"/>
        <v>169528.54367727006</v>
      </c>
      <c r="DK93" s="32">
        <f t="shared" si="163"/>
        <v>170588.40000650552</v>
      </c>
      <c r="DL93" s="32">
        <f t="shared" si="164"/>
        <v>171647.61858286598</v>
      </c>
      <c r="DM93" s="32">
        <f t="shared" si="165"/>
        <v>172706.33944050662</v>
      </c>
      <c r="DN93" s="32">
        <f t="shared" si="166"/>
        <v>173764.69839463287</v>
      </c>
      <c r="DO93" s="32">
        <f t="shared" si="167"/>
        <v>174822.82710580918</v>
      </c>
      <c r="DP93" s="32">
        <f t="shared" si="168"/>
        <v>175880.85316232077</v>
      </c>
      <c r="DQ93" s="32">
        <f t="shared" si="169"/>
        <v>176938.90017621013</v>
      </c>
      <c r="DR93" s="32">
        <f t="shared" si="170"/>
        <v>177997.08788941317</v>
      </c>
      <c r="DT93" s="48">
        <f t="shared" si="171"/>
        <v>81</v>
      </c>
      <c r="DU93" s="48">
        <f t="shared" si="172"/>
        <v>78</v>
      </c>
      <c r="DV93" s="32">
        <f ca="1">INDEX('3)tpx males'!BD$57:BD$107,MATCH(DT93,'3)tpx males'!$BB$57:$BB$107,0))*INDEX('3)tpx females'!BD$57:BD$107,MATCH(DU93,'3)tpx females'!$BB$57:$BB$107,0))</f>
        <v>1.3119984274010713E-3</v>
      </c>
      <c r="DW93" s="32">
        <f t="shared" ca="1" si="173"/>
        <v>-175.27235680793152</v>
      </c>
      <c r="DX93" s="32">
        <f t="shared" ca="1" si="177"/>
        <v>0.99868800157259896</v>
      </c>
      <c r="DZ93" s="32">
        <f t="shared" ca="1" si="174"/>
        <v>-149273.38190774573</v>
      </c>
      <c r="EA93" s="32">
        <f t="shared" ca="1" si="175"/>
        <v>15681.486408962752</v>
      </c>
      <c r="EB93" s="32">
        <f t="shared" ca="1" si="178"/>
        <v>20.574085507870404</v>
      </c>
      <c r="EC93" s="32">
        <f ca="1">EA93*'3) Value'!AN105</f>
        <v>0</v>
      </c>
      <c r="EE93" s="32">
        <f ca="1">IF(AND('3) Value'!AB105="Alive",'3) Value'!AE105="Alive"),'3) Value'!AM105+'3) 2016 cases'!DZ93,0)</f>
        <v>295.86650431668386</v>
      </c>
      <c r="EF93" s="32">
        <f>IF(OR(AND('3) Value'!AB105="Deceased",'3) Value'!AE105="Alive"),(AND('3) Value'!AB105="Alive",'3) Value'!AE105="Deceased"))),1,0)</f>
        <v>0</v>
      </c>
      <c r="EG93" s="32">
        <f>IF(EF93=1,'3) Value'!AM105+'3) 2016 cases'!DZ93,0)</f>
        <v>0</v>
      </c>
    </row>
    <row r="94" spans="3:137" x14ac:dyDescent="0.25">
      <c r="C94" s="32" t="s">
        <v>11</v>
      </c>
      <c r="D94" s="32" t="s">
        <v>12</v>
      </c>
      <c r="E94" s="49">
        <v>18282</v>
      </c>
      <c r="F94" s="32" t="s">
        <v>13</v>
      </c>
      <c r="G94" s="32" t="s">
        <v>14</v>
      </c>
      <c r="H94" s="49">
        <v>18026</v>
      </c>
      <c r="I94" s="32" t="s">
        <v>13</v>
      </c>
      <c r="J94" s="32" t="s">
        <v>15</v>
      </c>
      <c r="K94" s="52">
        <v>485000</v>
      </c>
      <c r="L94" s="52">
        <v>7.85</v>
      </c>
      <c r="M94" s="52">
        <v>120462</v>
      </c>
      <c r="O94" s="48">
        <f t="shared" si="179"/>
        <v>66</v>
      </c>
      <c r="P94" s="32">
        <f t="shared" si="180"/>
        <v>67</v>
      </c>
      <c r="Q94" s="32">
        <f>INDEX('2b)Working'!$I$61:$P$61,MATCH($J94,'2b)Working'!$I$60:$P$60,0))</f>
        <v>6.0459778905231347E-2</v>
      </c>
      <c r="R94" s="32">
        <f>INDEX('2b)Working'!$I$62:$P$62,MATCH($J94,'2b)Working'!$I$60:$P$60,0))</f>
        <v>5.4783474896411326E-2</v>
      </c>
      <c r="T94" s="9">
        <f t="shared" ca="1" si="176"/>
        <v>149199.20532705539</v>
      </c>
      <c r="U94" s="10"/>
      <c r="V94" s="32">
        <f ca="1">IFERROR(($K94*EXP(V$69*($Q94+0.5*($R94)^2))*_xlfn.NORM.DIST((LN(($M94*EXP($L94/100*V$69))/($K94))-$Q94*V$69)/($R94*SQRT(V$69))-$R94*SQRT(V$69),0,1,TRUE)+$M94*EXP($L94/100*V$69)*(1-_xlfn.NORM.DIST((LN(($M94*EXP($L94/100*V$69))/($K94))-$Q94*V$69)/($R94*SQRT(V$69)),0,1,TRUE)))*EXP(-0.07*V$69)*(INDEX('3)tpx females'!BD$57:BD$107,MATCH('3) 2016 cases'!$P94,'3)tpx females'!$BB$57:$BB$107,0))+INDEX('3)tpx males'!BD$57:BD$107,MATCH($O94,'3)tpx males'!$BB$57:$BB$107,0))-(INDEX('3)tpx males'!BC$110:BC$160,MATCH($O94,'3)tpx males'!$BB$110:$BB$160,0))*INDEX('3)tpx females'!BC$111:BC$161,MATCH('3) 2016 cases'!$P94,'3)tpx females'!$BB$111:$BB$161,0))*(1-(EXP(-INDEX('3)tpx males'!BD$4:BD$54,MATCH($O94,'3)tpx males'!$BB$4:$BB$54,0)))*EXP(-INDEX('3)tpx females'!BD$3:BD$53,MATCH('3) 2016 cases'!$P94,'3)tpx females'!$BB$3:$BB$53,0))))))),0)</f>
        <v>9.1025570892364147</v>
      </c>
      <c r="W94" s="32">
        <f ca="1">IFERROR(($K94*EXP(W$69*($Q94+0.5*($R94)^2))*_xlfn.NORM.DIST((LN(($M94*EXP($L94/100*W$69))/($K94))-$Q94*W$69)/($R94*SQRT(W$69))-$R94*SQRT(W$69),0,1,TRUE)+$M94*EXP($L94/100*W$69)*(1-_xlfn.NORM.DIST((LN(($M94*EXP($L94/100*W$69))/($K94))-$Q94*W$69)/($R94*SQRT(W$69)),0,1,TRUE)))*EXP(-0.07*W$69)*(INDEX('3)tpx females'!BE$57:BE$107,MATCH('3) 2016 cases'!$P94,'3)tpx females'!$BB$57:$BB$107,0))+INDEX('3)tpx males'!BE$57:BE$107,MATCH($O94,'3)tpx males'!$BB$57:$BB$107,0))-(INDEX('3)tpx males'!BD$110:BD$160,MATCH($O94,'3)tpx males'!$BB$110:$BB$160,0))*INDEX('3)tpx females'!BD$111:BD$161,MATCH('3) 2016 cases'!$P94,'3)tpx females'!$BB$111:$BB$161,0))*(1-(EXP(-INDEX('3)tpx males'!BE$4:BE$54,MATCH($O94,'3)tpx males'!$BB$4:$BB$54,0)))*EXP(-INDEX('3)tpx females'!BE$3:BE$53,MATCH('3) 2016 cases'!$P94,'3)tpx females'!$BB$3:$BB$53,0))))))),0)</f>
        <v>29.740558120018029</v>
      </c>
      <c r="X94" s="32">
        <f ca="1">IFERROR(($K94*EXP(X$69*($Q94+0.5*($R94)^2))*_xlfn.NORM.DIST((LN(($M94*EXP($L94/100*X$69))/($K94))-$Q94*X$69)/($R94*SQRT(X$69))-$R94*SQRT(X$69),0,1,TRUE)+$M94*EXP($L94/100*X$69)*(1-_xlfn.NORM.DIST((LN(($M94*EXP($L94/100*X$69))/($K94))-$Q94*X$69)/($R94*SQRT(X$69)),0,1,TRUE)))*EXP(-0.07*X$69)*(INDEX('3)tpx females'!BF$57:BF$107,MATCH('3) 2016 cases'!$P94,'3)tpx females'!$BB$57:$BB$107,0))+INDEX('3)tpx males'!BF$57:BF$107,MATCH($O94,'3)tpx males'!$BB$57:$BB$107,0))-(INDEX('3)tpx males'!BE$110:BE$160,MATCH($O94,'3)tpx males'!$BB$110:$BB$160,0))*INDEX('3)tpx females'!BE$111:BE$161,MATCH('3) 2016 cases'!$P94,'3)tpx females'!$BB$111:$BB$161,0))*(1-(EXP(-INDEX('3)tpx males'!BF$4:BF$54,MATCH($O94,'3)tpx males'!$BB$4:$BB$54,0)))*EXP(-INDEX('3)tpx females'!BF$3:BF$53,MATCH('3) 2016 cases'!$P94,'3)tpx females'!$BB$3:$BB$53,0))))))),0)</f>
        <v>56.042108570397019</v>
      </c>
      <c r="Y94" s="32">
        <f ca="1">IFERROR(($K94*EXP(Y$69*($Q94+0.5*($R94)^2))*_xlfn.NORM.DIST((LN(($M94*EXP($L94/100*Y$69))/($K94))-$Q94*Y$69)/($R94*SQRT(Y$69))-$R94*SQRT(Y$69),0,1,TRUE)+$M94*EXP($L94/100*Y$69)*(1-_xlfn.NORM.DIST((LN(($M94*EXP($L94/100*Y$69))/($K94))-$Q94*Y$69)/($R94*SQRT(Y$69)),0,1,TRUE)))*EXP(-0.07*Y$69)*(INDEX('3)tpx females'!BG$57:BG$107,MATCH('3) 2016 cases'!$P94,'3)tpx females'!$BB$57:$BB$107,0))+INDEX('3)tpx males'!BG$57:BG$107,MATCH($O94,'3)tpx males'!$BB$57:$BB$107,0))-(INDEX('3)tpx males'!BF$110:BF$160,MATCH($O94,'3)tpx males'!$BB$110:$BB$160,0))*INDEX('3)tpx females'!BF$111:BF$161,MATCH('3) 2016 cases'!$P94,'3)tpx females'!$BB$111:$BB$161,0))*(1-(EXP(-INDEX('3)tpx males'!BG$4:BG$54,MATCH($O94,'3)tpx males'!$BB$4:$BB$54,0)))*EXP(-INDEX('3)tpx females'!BG$3:BG$53,MATCH('3) 2016 cases'!$P94,'3)tpx females'!$BB$3:$BB$53,0))))))),0)</f>
        <v>88.14689697753326</v>
      </c>
      <c r="Z94" s="32">
        <f ca="1">IFERROR(($K94*EXP(Z$69*($Q94+0.5*($R94)^2))*_xlfn.NORM.DIST((LN(($M94*EXP($L94/100*Z$69))/($K94))-$Q94*Z$69)/($R94*SQRT(Z$69))-$R94*SQRT(Z$69),0,1,TRUE)+$M94*EXP($L94/100*Z$69)*(1-_xlfn.NORM.DIST((LN(($M94*EXP($L94/100*Z$69))/($K94))-$Q94*Z$69)/($R94*SQRT(Z$69)),0,1,TRUE)))*EXP(-0.07*Z$69)*(INDEX('3)tpx females'!BH$57:BH$107,MATCH('3) 2016 cases'!$P94,'3)tpx females'!$BB$57:$BB$107,0))+INDEX('3)tpx males'!BH$57:BH$107,MATCH($O94,'3)tpx males'!$BB$57:$BB$107,0))-(INDEX('3)tpx males'!BG$110:BG$160,MATCH($O94,'3)tpx males'!$BB$110:$BB$160,0))*INDEX('3)tpx females'!BG$111:BG$161,MATCH('3) 2016 cases'!$P94,'3)tpx females'!$BB$111:$BB$161,0))*(1-(EXP(-INDEX('3)tpx males'!BH$4:BH$54,MATCH($O94,'3)tpx males'!$BB$4:$BB$54,0)))*EXP(-INDEX('3)tpx females'!BH$3:BH$53,MATCH('3) 2016 cases'!$P94,'3)tpx females'!$BB$3:$BB$53,0))))))),0)</f>
        <v>131.86810685789251</v>
      </c>
      <c r="AA94" s="32">
        <f ca="1">IFERROR(($K94*EXP(AA$69*($Q94+0.5*($R94)^2))*_xlfn.NORM.DIST((LN(($M94*EXP($L94/100*AA$69))/($K94))-$Q94*AA$69)/($R94*SQRT(AA$69))-$R94*SQRT(AA$69),0,1,TRUE)+$M94*EXP($L94/100*AA$69)*(1-_xlfn.NORM.DIST((LN(($M94*EXP($L94/100*AA$69))/($K94))-$Q94*AA$69)/($R94*SQRT(AA$69)),0,1,TRUE)))*EXP(-0.07*AA$69)*(INDEX('3)tpx females'!BI$57:BI$107,MATCH('3) 2016 cases'!$P94,'3)tpx females'!$BB$57:$BB$107,0))+INDEX('3)tpx males'!BI$57:BI$107,MATCH($O94,'3)tpx males'!$BB$57:$BB$107,0))-(INDEX('3)tpx males'!BH$110:BH$160,MATCH($O94,'3)tpx males'!$BB$110:$BB$160,0))*INDEX('3)tpx females'!BH$111:BH$161,MATCH('3) 2016 cases'!$P94,'3)tpx females'!$BB$111:$BB$161,0))*(1-(EXP(-INDEX('3)tpx males'!BI$4:BI$54,MATCH($O94,'3)tpx males'!$BB$4:$BB$54,0)))*EXP(-INDEX('3)tpx females'!BI$3:BI$53,MATCH('3) 2016 cases'!$P94,'3)tpx females'!$BB$3:$BB$53,0))))))),0)</f>
        <v>189.56734568022483</v>
      </c>
      <c r="AB94" s="32">
        <f ca="1">IFERROR(($K94*EXP(AB$69*($Q94+0.5*($R94)^2))*_xlfn.NORM.DIST((LN(($M94*EXP($L94/100*AB$69))/($K94))-$Q94*AB$69)/($R94*SQRT(AB$69))-$R94*SQRT(AB$69),0,1,TRUE)+$M94*EXP($L94/100*AB$69)*(1-_xlfn.NORM.DIST((LN(($M94*EXP($L94/100*AB$69))/($K94))-$Q94*AB$69)/($R94*SQRT(AB$69)),0,1,TRUE)))*EXP(-0.07*AB$69)*(INDEX('3)tpx females'!BJ$57:BJ$107,MATCH('3) 2016 cases'!$P94,'3)tpx females'!$BB$57:$BB$107,0))+INDEX('3)tpx males'!BJ$57:BJ$107,MATCH($O94,'3)tpx males'!$BB$57:$BB$107,0))-(INDEX('3)tpx males'!BI$110:BI$160,MATCH($O94,'3)tpx males'!$BB$110:$BB$160,0))*INDEX('3)tpx females'!BI$111:BI$161,MATCH('3) 2016 cases'!$P94,'3)tpx females'!$BB$111:$BB$161,0))*(1-(EXP(-INDEX('3)tpx males'!BJ$4:BJ$54,MATCH($O94,'3)tpx males'!$BB$4:$BB$54,0)))*EXP(-INDEX('3)tpx females'!BJ$3:BJ$53,MATCH('3) 2016 cases'!$P94,'3)tpx females'!$BB$3:$BB$53,0))))))),0)</f>
        <v>252.28442467749844</v>
      </c>
      <c r="AC94" s="32">
        <f ca="1">IFERROR(($K94*EXP(AC$69*($Q94+0.5*($R94)^2))*_xlfn.NORM.DIST((LN(($M94*EXP($L94/100*AC$69))/($K94))-$Q94*AC$69)/($R94*SQRT(AC$69))-$R94*SQRT(AC$69),0,1,TRUE)+$M94*EXP($L94/100*AC$69)*(1-_xlfn.NORM.DIST((LN(($M94*EXP($L94/100*AC$69))/($K94))-$Q94*AC$69)/($R94*SQRT(AC$69)),0,1,TRUE)))*EXP(-0.07*AC$69)*(INDEX('3)tpx females'!BK$57:BK$107,MATCH('3) 2016 cases'!$P94,'3)tpx females'!$BB$57:$BB$107,0))+INDEX('3)tpx males'!BK$57:BK$107,MATCH($O94,'3)tpx males'!$BB$57:$BB$107,0))-(INDEX('3)tpx males'!BJ$110:BJ$160,MATCH($O94,'3)tpx males'!$BB$110:$BB$160,0))*INDEX('3)tpx females'!BJ$111:BJ$161,MATCH('3) 2016 cases'!$P94,'3)tpx females'!$BB$111:$BB$161,0))*(1-(EXP(-INDEX('3)tpx males'!BK$4:BK$54,MATCH($O94,'3)tpx males'!$BB$4:$BB$54,0)))*EXP(-INDEX('3)tpx females'!BK$3:BK$53,MATCH('3) 2016 cases'!$P94,'3)tpx females'!$BB$3:$BB$53,0))))))),0)</f>
        <v>337.43917543658841</v>
      </c>
      <c r="AD94" s="32">
        <f ca="1">IFERROR(($K94*EXP(AD$69*($Q94+0.5*($R94)^2))*_xlfn.NORM.DIST((LN(($M94*EXP($L94/100*AD$69))/($K94))-$Q94*AD$69)/($R94*SQRT(AD$69))-$R94*SQRT(AD$69),0,1,TRUE)+$M94*EXP($L94/100*AD$69)*(1-_xlfn.NORM.DIST((LN(($M94*EXP($L94/100*AD$69))/($K94))-$Q94*AD$69)/($R94*SQRT(AD$69)),0,1,TRUE)))*EXP(-0.07*AD$69)*(INDEX('3)tpx females'!BL$57:BL$107,MATCH('3) 2016 cases'!$P94,'3)tpx females'!$BB$57:$BB$107,0))+INDEX('3)tpx males'!BL$57:BL$107,MATCH($O94,'3)tpx males'!$BB$57:$BB$107,0))-(INDEX('3)tpx males'!BK$110:BK$160,MATCH($O94,'3)tpx males'!$BB$110:$BB$160,0))*INDEX('3)tpx females'!BK$111:BK$161,MATCH('3) 2016 cases'!$P94,'3)tpx females'!$BB$111:$BB$161,0))*(1-(EXP(-INDEX('3)tpx males'!BL$4:BL$54,MATCH($O94,'3)tpx males'!$BB$4:$BB$54,0)))*EXP(-INDEX('3)tpx females'!BL$3:BL$53,MATCH('3) 2016 cases'!$P94,'3)tpx females'!$BB$3:$BB$53,0))))))),0)</f>
        <v>427.81801759272724</v>
      </c>
      <c r="AE94" s="32">
        <f ca="1">IFERROR(($K94*EXP(AE$69*($Q94+0.5*($R94)^2))*_xlfn.NORM.DIST((LN(($M94*EXP($L94/100*AE$69))/($K94))-$Q94*AE$69)/($R94*SQRT(AE$69))-$R94*SQRT(AE$69),0,1,TRUE)+$M94*EXP($L94/100*AE$69)*(1-_xlfn.NORM.DIST((LN(($M94*EXP($L94/100*AE$69))/($K94))-$Q94*AE$69)/($R94*SQRT(AE$69)),0,1,TRUE)))*EXP(-0.07*AE$69)*(INDEX('3)tpx females'!BM$57:BM$107,MATCH('3) 2016 cases'!$P94,'3)tpx females'!$BB$57:$BB$107,0))+INDEX('3)tpx males'!BM$57:BM$107,MATCH($O94,'3)tpx males'!$BB$57:$BB$107,0))-(INDEX('3)tpx males'!BL$110:BL$160,MATCH($O94,'3)tpx males'!$BB$110:$BB$160,0))*INDEX('3)tpx females'!BL$111:BL$161,MATCH('3) 2016 cases'!$P94,'3)tpx females'!$BB$111:$BB$161,0))*(1-(EXP(-INDEX('3)tpx males'!BM$4:BM$54,MATCH($O94,'3)tpx males'!$BB$4:$BB$54,0)))*EXP(-INDEX('3)tpx females'!BM$3:BM$53,MATCH('3) 2016 cases'!$P94,'3)tpx females'!$BB$3:$BB$53,0))))))),0)</f>
        <v>530.72968961812592</v>
      </c>
      <c r="AF94" s="32">
        <f ca="1">IFERROR(($K94*EXP(AF$69*($Q94+0.5*($R94)^2))*_xlfn.NORM.DIST((LN(($M94*EXP($L94/100*AF$69))/($K94))-$Q94*AF$69)/($R94*SQRT(AF$69))-$R94*SQRT(AF$69),0,1,TRUE)+$M94*EXP($L94/100*AF$69)*(1-_xlfn.NORM.DIST((LN(($M94*EXP($L94/100*AF$69))/($K94))-$Q94*AF$69)/($R94*SQRT(AF$69)),0,1,TRUE)))*EXP(-0.07*AF$69)*(INDEX('3)tpx females'!BN$57:BN$107,MATCH('3) 2016 cases'!$P94,'3)tpx females'!$BB$57:$BB$107,0))+INDEX('3)tpx males'!BN$57:BN$107,MATCH($O94,'3)tpx males'!$BB$57:$BB$107,0))-(INDEX('3)tpx males'!BM$110:BM$160,MATCH($O94,'3)tpx males'!$BB$110:$BB$160,0))*INDEX('3)tpx females'!BM$111:BM$161,MATCH('3) 2016 cases'!$P94,'3)tpx females'!$BB$111:$BB$161,0))*(1-(EXP(-INDEX('3)tpx males'!BN$4:BN$54,MATCH($O94,'3)tpx males'!$BB$4:$BB$54,0)))*EXP(-INDEX('3)tpx females'!BN$3:BN$53,MATCH('3) 2016 cases'!$P94,'3)tpx females'!$BB$3:$BB$53,0))))))),0)</f>
        <v>709.14837632421802</v>
      </c>
      <c r="AG94" s="32">
        <f ca="1">IFERROR(($K94*EXP(AG$69*($Q94+0.5*($R94)^2))*_xlfn.NORM.DIST((LN(($M94*EXP($L94/100*AG$69))/($K94))-$Q94*AG$69)/($R94*SQRT(AG$69))-$R94*SQRT(AG$69),0,1,TRUE)+$M94*EXP($L94/100*AG$69)*(1-_xlfn.NORM.DIST((LN(($M94*EXP($L94/100*AG$69))/($K94))-$Q94*AG$69)/($R94*SQRT(AG$69)),0,1,TRUE)))*EXP(-0.07*AG$69)*(INDEX('3)tpx females'!BO$57:BO$107,MATCH('3) 2016 cases'!$P94,'3)tpx females'!$BB$57:$BB$107,0))+INDEX('3)tpx males'!BO$57:BO$107,MATCH($O94,'3)tpx males'!$BB$57:$BB$107,0))-(INDEX('3)tpx males'!BN$110:BN$160,MATCH($O94,'3)tpx males'!$BB$110:$BB$160,0))*INDEX('3)tpx females'!BN$111:BN$161,MATCH('3) 2016 cases'!$P94,'3)tpx females'!$BB$111:$BB$161,0))*(1-(EXP(-INDEX('3)tpx males'!BO$4:BO$54,MATCH($O94,'3)tpx males'!$BB$4:$BB$54,0)))*EXP(-INDEX('3)tpx females'!BO$3:BO$53,MATCH('3) 2016 cases'!$P94,'3)tpx females'!$BB$3:$BB$53,0))))))),0)</f>
        <v>896.25047986437198</v>
      </c>
      <c r="AH94" s="32">
        <f ca="1">IFERROR(($K94*EXP(AH$69*($Q94+0.5*($R94)^2))*_xlfn.NORM.DIST((LN(($M94*EXP($L94/100*AH$69))/($K94))-$Q94*AH$69)/($R94*SQRT(AH$69))-$R94*SQRT(AH$69),0,1,TRUE)+$M94*EXP($L94/100*AH$69)*(1-_xlfn.NORM.DIST((LN(($M94*EXP($L94/100*AH$69))/($K94))-$Q94*AH$69)/($R94*SQRT(AH$69)),0,1,TRUE)))*EXP(-0.07*AH$69)*(INDEX('3)tpx females'!BP$57:BP$107,MATCH('3) 2016 cases'!$P94,'3)tpx females'!$BB$57:$BB$107,0))+INDEX('3)tpx males'!BP$57:BP$107,MATCH($O94,'3)tpx males'!$BB$57:$BB$107,0))-(INDEX('3)tpx males'!BO$110:BO$160,MATCH($O94,'3)tpx males'!$BB$110:$BB$160,0))*INDEX('3)tpx females'!BO$111:BO$161,MATCH('3) 2016 cases'!$P94,'3)tpx females'!$BB$111:$BB$161,0))*(1-(EXP(-INDEX('3)tpx males'!BP$4:BP$54,MATCH($O94,'3)tpx males'!$BB$4:$BB$54,0)))*EXP(-INDEX('3)tpx females'!BP$3:BP$53,MATCH('3) 2016 cases'!$P94,'3)tpx females'!$BB$3:$BB$53,0))))))),0)</f>
        <v>1072.1159565690655</v>
      </c>
      <c r="AI94" s="32">
        <f ca="1">IFERROR(($K94*EXP(AI$69*($Q94+0.5*($R94)^2))*_xlfn.NORM.DIST((LN(($M94*EXP($L94/100*AI$69))/($K94))-$Q94*AI$69)/($R94*SQRT(AI$69))-$R94*SQRT(AI$69),0,1,TRUE)+$M94*EXP($L94/100*AI$69)*(1-_xlfn.NORM.DIST((LN(($M94*EXP($L94/100*AI$69))/($K94))-$Q94*AI$69)/($R94*SQRT(AI$69)),0,1,TRUE)))*EXP(-0.07*AI$69)*(INDEX('3)tpx females'!BQ$57:BQ$107,MATCH('3) 2016 cases'!$P94,'3)tpx females'!$BB$57:$BB$107,0))+INDEX('3)tpx males'!BQ$57:BQ$107,MATCH($O94,'3)tpx males'!$BB$57:$BB$107,0))-(INDEX('3)tpx males'!BP$110:BP$160,MATCH($O94,'3)tpx males'!$BB$110:$BB$160,0))*INDEX('3)tpx females'!BP$111:BP$161,MATCH('3) 2016 cases'!$P94,'3)tpx females'!$BB$111:$BB$161,0))*(1-(EXP(-INDEX('3)tpx males'!BQ$4:BQ$54,MATCH($O94,'3)tpx males'!$BB$4:$BB$54,0)))*EXP(-INDEX('3)tpx females'!BQ$3:BQ$53,MATCH('3) 2016 cases'!$P94,'3)tpx females'!$BB$3:$BB$53,0))))))),0)</f>
        <v>1427.9442351174691</v>
      </c>
      <c r="AJ94" s="32">
        <f ca="1">IFERROR(($K94*EXP(AJ$69*($Q94+0.5*($R94)^2))*_xlfn.NORM.DIST((LN(($M94*EXP($L94/100*AJ$69))/($K94))-$Q94*AJ$69)/($R94*SQRT(AJ$69))-$R94*SQRT(AJ$69),0,1,TRUE)+$M94*EXP($L94/100*AJ$69)*(1-_xlfn.NORM.DIST((LN(($M94*EXP($L94/100*AJ$69))/($K94))-$Q94*AJ$69)/($R94*SQRT(AJ$69)),0,1,TRUE)))*EXP(-0.07*AJ$69)*(INDEX('3)tpx females'!BR$57:BR$107,MATCH('3) 2016 cases'!$P94,'3)tpx females'!$BB$57:$BB$107,0))+INDEX('3)tpx males'!BR$57:BR$107,MATCH($O94,'3)tpx males'!$BB$57:$BB$107,0))-(INDEX('3)tpx males'!BQ$110:BQ$160,MATCH($O94,'3)tpx males'!$BB$110:$BB$160,0))*INDEX('3)tpx females'!BQ$111:BQ$161,MATCH('3) 2016 cases'!$P94,'3)tpx females'!$BB$111:$BB$161,0))*(1-(EXP(-INDEX('3)tpx males'!BR$4:BR$54,MATCH($O94,'3)tpx males'!$BB$4:$BB$54,0)))*EXP(-INDEX('3)tpx females'!BR$3:BR$53,MATCH('3) 2016 cases'!$P94,'3)tpx females'!$BB$3:$BB$53,0))))))),0)</f>
        <v>1773.0556801874518</v>
      </c>
      <c r="AK94" s="32">
        <f ca="1">IFERROR(($K94*EXP(AK$69*($Q94+0.5*($R94)^2))*_xlfn.NORM.DIST((LN(($M94*EXP($L94/100*AK$69))/($K94))-$Q94*AK$69)/($R94*SQRT(AK$69))-$R94*SQRT(AK$69),0,1,TRUE)+$M94*EXP($L94/100*AK$69)*(1-_xlfn.NORM.DIST((LN(($M94*EXP($L94/100*AK$69))/($K94))-$Q94*AK$69)/($R94*SQRT(AK$69)),0,1,TRUE)))*EXP(-0.07*AK$69)*(INDEX('3)tpx females'!BS$57:BS$107,MATCH('3) 2016 cases'!$P94,'3)tpx females'!$BB$57:$BB$107,0))+INDEX('3)tpx males'!BS$57:BS$107,MATCH($O94,'3)tpx males'!$BB$57:$BB$107,0))-(INDEX('3)tpx males'!BR$110:BR$160,MATCH($O94,'3)tpx males'!$BB$110:$BB$160,0))*INDEX('3)tpx females'!BR$111:BR$161,MATCH('3) 2016 cases'!$P94,'3)tpx females'!$BB$111:$BB$161,0))*(1-(EXP(-INDEX('3)tpx males'!BS$4:BS$54,MATCH($O94,'3)tpx males'!$BB$4:$BB$54,0)))*EXP(-INDEX('3)tpx females'!BS$3:BS$53,MATCH('3) 2016 cases'!$P94,'3)tpx females'!$BB$3:$BB$53,0))))))),0)</f>
        <v>2297.2457638840833</v>
      </c>
      <c r="AL94" s="32">
        <f ca="1">IFERROR(($K94*EXP(AL$69*($Q94+0.5*($R94)^2))*_xlfn.NORM.DIST((LN(($M94*EXP($L94/100*AL$69))/($K94))-$Q94*AL$69)/($R94*SQRT(AL$69))-$R94*SQRT(AL$69),0,1,TRUE)+$M94*EXP($L94/100*AL$69)*(1-_xlfn.NORM.DIST((LN(($M94*EXP($L94/100*AL$69))/($K94))-$Q94*AL$69)/($R94*SQRT(AL$69)),0,1,TRUE)))*EXP(-0.07*AL$69)*(INDEX('3)tpx females'!BT$57:BT$107,MATCH('3) 2016 cases'!$P94,'3)tpx females'!$BB$57:$BB$107,0))+INDEX('3)tpx males'!BT$57:BT$107,MATCH($O94,'3)tpx males'!$BB$57:$BB$107,0))-(INDEX('3)tpx males'!BS$110:BS$160,MATCH($O94,'3)tpx males'!$BB$110:$BB$160,0))*INDEX('3)tpx females'!BS$111:BS$161,MATCH('3) 2016 cases'!$P94,'3)tpx females'!$BB$111:$BB$161,0))*(1-(EXP(-INDEX('3)tpx males'!BT$4:BT$54,MATCH($O94,'3)tpx males'!$BB$4:$BB$54,0)))*EXP(-INDEX('3)tpx females'!BT$3:BT$53,MATCH('3) 2016 cases'!$P94,'3)tpx females'!$BB$3:$BB$53,0))))))),0)</f>
        <v>2823.4397867514954</v>
      </c>
      <c r="AM94" s="32">
        <f ca="1">IFERROR(($K94*EXP(AM$69*($Q94+0.5*($R94)^2))*_xlfn.NORM.DIST((LN(($M94*EXP($L94/100*AM$69))/($K94))-$Q94*AM$69)/($R94*SQRT(AM$69))-$R94*SQRT(AM$69),0,1,TRUE)+$M94*EXP($L94/100*AM$69)*(1-_xlfn.NORM.DIST((LN(($M94*EXP($L94/100*AM$69))/($K94))-$Q94*AM$69)/($R94*SQRT(AM$69)),0,1,TRUE)))*EXP(-0.07*AM$69)*(INDEX('3)tpx females'!BU$57:BU$107,MATCH('3) 2016 cases'!$P94,'3)tpx females'!$BB$57:$BB$107,0))+INDEX('3)tpx males'!BU$57:BU$107,MATCH($O94,'3)tpx males'!$BB$57:$BB$107,0))-(INDEX('3)tpx males'!BT$110:BT$160,MATCH($O94,'3)tpx males'!$BB$110:$BB$160,0))*INDEX('3)tpx females'!BT$111:BT$161,MATCH('3) 2016 cases'!$P94,'3)tpx females'!$BB$111:$BB$161,0))*(1-(EXP(-INDEX('3)tpx males'!BU$4:BU$54,MATCH($O94,'3)tpx males'!$BB$4:$BB$54,0)))*EXP(-INDEX('3)tpx females'!BU$3:BU$53,MATCH('3) 2016 cases'!$P94,'3)tpx females'!$BB$3:$BB$53,0))))))),0)</f>
        <v>3415.2679341667204</v>
      </c>
      <c r="AN94" s="32">
        <f ca="1">IFERROR(($K94*EXP(AN$69*($Q94+0.5*($R94)^2))*_xlfn.NORM.DIST((LN(($M94*EXP($L94/100*AN$69))/($K94))-$Q94*AN$69)/($R94*SQRT(AN$69))-$R94*SQRT(AN$69),0,1,TRUE)+$M94*EXP($L94/100*AN$69)*(1-_xlfn.NORM.DIST((LN(($M94*EXP($L94/100*AN$69))/($K94))-$Q94*AN$69)/($R94*SQRT(AN$69)),0,1,TRUE)))*EXP(-0.07*AN$69)*(INDEX('3)tpx females'!BV$57:BV$107,MATCH('3) 2016 cases'!$P94,'3)tpx females'!$BB$57:$BB$107,0))+INDEX('3)tpx males'!BV$57:BV$107,MATCH($O94,'3)tpx males'!$BB$57:$BB$107,0))-(INDEX('3)tpx males'!BU$110:BU$160,MATCH($O94,'3)tpx males'!$BB$110:$BB$160,0))*INDEX('3)tpx females'!BU$111:BU$161,MATCH('3) 2016 cases'!$P94,'3)tpx females'!$BB$111:$BB$161,0))*(1-(EXP(-INDEX('3)tpx males'!BV$4:BV$54,MATCH($O94,'3)tpx males'!$BB$4:$BB$54,0)))*EXP(-INDEX('3)tpx females'!BV$3:BV$53,MATCH('3) 2016 cases'!$P94,'3)tpx females'!$BB$3:$BB$53,0))))))),0)</f>
        <v>4102.7671856421221</v>
      </c>
      <c r="AO94" s="32">
        <f ca="1">IFERROR(($K94*EXP(AO$69*($Q94+0.5*($R94)^2))*_xlfn.NORM.DIST((LN(($M94*EXP($L94/100*AO$69))/($K94))-$Q94*AO$69)/($R94*SQRT(AO$69))-$R94*SQRT(AO$69),0,1,TRUE)+$M94*EXP($L94/100*AO$69)*(1-_xlfn.NORM.DIST((LN(($M94*EXP($L94/100*AO$69))/($K94))-$Q94*AO$69)/($R94*SQRT(AO$69)),0,1,TRUE)))*EXP(-0.07*AO$69)*(INDEX('3)tpx females'!BW$57:BW$107,MATCH('3) 2016 cases'!$P94,'3)tpx females'!$BB$57:$BB$107,0))+INDEX('3)tpx males'!BW$57:BW$107,MATCH($O94,'3)tpx males'!$BB$57:$BB$107,0))-(INDEX('3)tpx males'!BV$110:BV$160,MATCH($O94,'3)tpx males'!$BB$110:$BB$160,0))*INDEX('3)tpx females'!BV$111:BV$161,MATCH('3) 2016 cases'!$P94,'3)tpx females'!$BB$111:$BB$161,0))*(1-(EXP(-INDEX('3)tpx males'!BW$4:BW$54,MATCH($O94,'3)tpx males'!$BB$4:$BB$54,0)))*EXP(-INDEX('3)tpx females'!BW$3:BW$53,MATCH('3) 2016 cases'!$P94,'3)tpx females'!$BB$3:$BB$53,0))))))),0)</f>
        <v>4944.5985092972169</v>
      </c>
      <c r="AP94" s="32">
        <f ca="1">IFERROR(($K94*EXP(AP$69*($Q94+0.5*($R94)^2))*_xlfn.NORM.DIST((LN(($M94*EXP($L94/100*AP$69))/($K94))-$Q94*AP$69)/($R94*SQRT(AP$69))-$R94*SQRT(AP$69),0,1,TRUE)+$M94*EXP($L94/100*AP$69)*(1-_xlfn.NORM.DIST((LN(($M94*EXP($L94/100*AP$69))/($K94))-$Q94*AP$69)/($R94*SQRT(AP$69)),0,1,TRUE)))*EXP(-0.07*AP$69)*(INDEX('3)tpx females'!BX$57:BX$107,MATCH('3) 2016 cases'!$P94,'3)tpx females'!$BB$57:$BB$107,0))+INDEX('3)tpx males'!BX$57:BX$107,MATCH($O94,'3)tpx males'!$BB$57:$BB$107,0))-(INDEX('3)tpx males'!BW$110:BW$160,MATCH($O94,'3)tpx males'!$BB$110:$BB$160,0))*INDEX('3)tpx females'!BW$111:BW$161,MATCH('3) 2016 cases'!$P94,'3)tpx females'!$BB$111:$BB$161,0))*(1-(EXP(-INDEX('3)tpx males'!BX$4:BX$54,MATCH($O94,'3)tpx males'!$BB$4:$BB$54,0)))*EXP(-INDEX('3)tpx females'!BX$3:BX$53,MATCH('3) 2016 cases'!$P94,'3)tpx females'!$BB$3:$BB$53,0))))))),0)</f>
        <v>6059.9894765842537</v>
      </c>
      <c r="AQ94" s="32">
        <f ca="1">IFERROR(($K94*EXP(AQ$69*($Q94+0.5*($R94)^2))*_xlfn.NORM.DIST((LN(($M94*EXP($L94/100*AQ$69))/($K94))-$Q94*AQ$69)/($R94*SQRT(AQ$69))-$R94*SQRT(AQ$69),0,1,TRUE)+$M94*EXP($L94/100*AQ$69)*(1-_xlfn.NORM.DIST((LN(($M94*EXP($L94/100*AQ$69))/($K94))-$Q94*AQ$69)/($R94*SQRT(AQ$69)),0,1,TRUE)))*EXP(-0.07*AQ$69)*(INDEX('3)tpx females'!BY$57:BY$107,MATCH('3) 2016 cases'!$P94,'3)tpx females'!$BB$57:$BB$107,0))+INDEX('3)tpx males'!BY$57:BY$107,MATCH($O94,'3)tpx males'!$BB$57:$BB$107,0))-(INDEX('3)tpx males'!BX$110:BX$160,MATCH($O94,'3)tpx males'!$BB$110:$BB$160,0))*INDEX('3)tpx females'!BX$111:BX$161,MATCH('3) 2016 cases'!$P94,'3)tpx females'!$BB$111:$BB$161,0))*(1-(EXP(-INDEX('3)tpx males'!BY$4:BY$54,MATCH($O94,'3)tpx males'!$BB$4:$BB$54,0)))*EXP(-INDEX('3)tpx females'!BY$3:BY$53,MATCH('3) 2016 cases'!$P94,'3)tpx females'!$BB$3:$BB$53,0))))))),0)</f>
        <v>6814.5645957685228</v>
      </c>
      <c r="AR94" s="32">
        <f ca="1">IFERROR(($K94*EXP(AR$69*($Q94+0.5*($R94)^2))*_xlfn.NORM.DIST((LN(($M94*EXP($L94/100*AR$69))/($K94))-$Q94*AR$69)/($R94*SQRT(AR$69))-$R94*SQRT(AR$69),0,1,TRUE)+$M94*EXP($L94/100*AR$69)*(1-_xlfn.NORM.DIST((LN(($M94*EXP($L94/100*AR$69))/($K94))-$Q94*AR$69)/($R94*SQRT(AR$69)),0,1,TRUE)))*EXP(-0.07*AR$69)*(INDEX('3)tpx females'!BZ$57:BZ$107,MATCH('3) 2016 cases'!$P94,'3)tpx females'!$BB$57:$BB$107,0))+INDEX('3)tpx males'!BZ$57:BZ$107,MATCH($O94,'3)tpx males'!$BB$57:$BB$107,0))-(INDEX('3)tpx males'!BY$110:BY$160,MATCH($O94,'3)tpx males'!$BB$110:$BB$160,0))*INDEX('3)tpx females'!BY$111:BY$161,MATCH('3) 2016 cases'!$P94,'3)tpx females'!$BB$111:$BB$161,0))*(1-(EXP(-INDEX('3)tpx males'!BZ$4:BZ$54,MATCH($O94,'3)tpx males'!$BB$4:$BB$54,0)))*EXP(-INDEX('3)tpx females'!BZ$3:BZ$53,MATCH('3) 2016 cases'!$P94,'3)tpx females'!$BB$3:$BB$53,0))))))),0)</f>
        <v>8251.5326461815548</v>
      </c>
      <c r="AS94" s="32">
        <f ca="1">IFERROR(($K94*EXP(AS$69*($Q94+0.5*($R94)^2))*_xlfn.NORM.DIST((LN(($M94*EXP($L94/100*AS$69))/($K94))-$Q94*AS$69)/($R94*SQRT(AS$69))-$R94*SQRT(AS$69),0,1,TRUE)+$M94*EXP($L94/100*AS$69)*(1-_xlfn.NORM.DIST((LN(($M94*EXP($L94/100*AS$69))/($K94))-$Q94*AS$69)/($R94*SQRT(AS$69)),0,1,TRUE)))*EXP(-0.07*AS$69)*(INDEX('3)tpx females'!CA$57:CA$107,MATCH('3) 2016 cases'!$P94,'3)tpx females'!$BB$57:$BB$107,0))+INDEX('3)tpx males'!CA$57:CA$107,MATCH($O94,'3)tpx males'!$BB$57:$BB$107,0))-(INDEX('3)tpx males'!BZ$110:BZ$160,MATCH($O94,'3)tpx males'!$BB$110:$BB$160,0))*INDEX('3)tpx females'!BZ$111:BZ$161,MATCH('3) 2016 cases'!$P94,'3)tpx females'!$BB$111:$BB$161,0))*(1-(EXP(-INDEX('3)tpx males'!CA$4:CA$54,MATCH($O94,'3)tpx males'!$BB$4:$BB$54,0)))*EXP(-INDEX('3)tpx females'!CA$3:CA$53,MATCH('3) 2016 cases'!$P94,'3)tpx females'!$BB$3:$BB$53,0))))))),0)</f>
        <v>9505.9024404688189</v>
      </c>
      <c r="AT94" s="32">
        <f ca="1">IFERROR(($K94*EXP(AT$69*($Q94+0.5*($R94)^2))*_xlfn.NORM.DIST((LN(($M94*EXP($L94/100*AT$69))/($K94))-$Q94*AT$69)/($R94*SQRT(AT$69))-$R94*SQRT(AT$69),0,1,TRUE)+$M94*EXP($L94/100*AT$69)*(1-_xlfn.NORM.DIST((LN(($M94*EXP($L94/100*AT$69))/($K94))-$Q94*AT$69)/($R94*SQRT(AT$69)),0,1,TRUE)))*EXP(-0.07*AT$69)*(INDEX('3)tpx females'!CB$57:CB$107,MATCH('3) 2016 cases'!$P94,'3)tpx females'!$BB$57:$BB$107,0))+INDEX('3)tpx males'!CB$57:CB$107,MATCH($O94,'3)tpx males'!$BB$57:$BB$107,0))-(INDEX('3)tpx males'!CA$110:CA$160,MATCH($O94,'3)tpx males'!$BB$110:$BB$160,0))*INDEX('3)tpx females'!CA$111:CA$161,MATCH('3) 2016 cases'!$P94,'3)tpx females'!$BB$111:$BB$161,0))*(1-(EXP(-INDEX('3)tpx males'!CB$4:CB$54,MATCH($O94,'3)tpx males'!$BB$4:$BB$54,0)))*EXP(-INDEX('3)tpx females'!CB$3:CB$53,MATCH('3) 2016 cases'!$P94,'3)tpx females'!$BB$3:$BB$53,0))))))),0)</f>
        <v>9903.8930752506712</v>
      </c>
      <c r="AU94" s="32">
        <f ca="1">IFERROR(($K94*EXP(AU$69*($Q94+0.5*($R94)^2))*_xlfn.NORM.DIST((LN(($M94*EXP($L94/100*AU$69))/($K94))-$Q94*AU$69)/($R94*SQRT(AU$69))-$R94*SQRT(AU$69),0,1,TRUE)+$M94*EXP($L94/100*AU$69)*(1-_xlfn.NORM.DIST((LN(($M94*EXP($L94/100*AU$69))/($K94))-$Q94*AU$69)/($R94*SQRT(AU$69)),0,1,TRUE)))*EXP(-0.07*AU$69)*(INDEX('3)tpx females'!CC$57:CC$107,MATCH('3) 2016 cases'!$P94,'3)tpx females'!$BB$57:$BB$107,0))+INDEX('3)tpx males'!CC$57:CC$107,MATCH($O94,'3)tpx males'!$BB$57:$BB$107,0))-(INDEX('3)tpx males'!CB$110:CB$160,MATCH($O94,'3)tpx males'!$BB$110:$BB$160,0))*INDEX('3)tpx females'!CB$111:CB$161,MATCH('3) 2016 cases'!$P94,'3)tpx females'!$BB$111:$BB$161,0))*(1-(EXP(-INDEX('3)tpx males'!CC$4:CC$54,MATCH($O94,'3)tpx males'!$BB$4:$BB$54,0)))*EXP(-INDEX('3)tpx females'!CC$3:CC$53,MATCH('3) 2016 cases'!$P94,'3)tpx females'!$BB$3:$BB$53,0))))))),0)</f>
        <v>10420.452394842914</v>
      </c>
      <c r="AV94" s="32">
        <f ca="1">IFERROR(($K94*EXP(AV$69*($Q94+0.5*($R94)^2))*_xlfn.NORM.DIST((LN(($M94*EXP($L94/100*AV$69))/($K94))-$Q94*AV$69)/($R94*SQRT(AV$69))-$R94*SQRT(AV$69),0,1,TRUE)+$M94*EXP($L94/100*AV$69)*(1-_xlfn.NORM.DIST((LN(($M94*EXP($L94/100*AV$69))/($K94))-$Q94*AV$69)/($R94*SQRT(AV$69)),0,1,TRUE)))*EXP(-0.07*AV$69)*(INDEX('3)tpx females'!CD$57:CD$107,MATCH('3) 2016 cases'!$P94,'3)tpx females'!$BB$57:$BB$107,0))+INDEX('3)tpx males'!CD$57:CD$107,MATCH($O94,'3)tpx males'!$BB$57:$BB$107,0))-(INDEX('3)tpx males'!CC$110:CC$160,MATCH($O94,'3)tpx males'!$BB$110:$BB$160,0))*INDEX('3)tpx females'!CC$111:CC$161,MATCH('3) 2016 cases'!$P94,'3)tpx females'!$BB$111:$BB$161,0))*(1-(EXP(-INDEX('3)tpx males'!CD$4:CD$54,MATCH($O94,'3)tpx males'!$BB$4:$BB$54,0)))*EXP(-INDEX('3)tpx females'!CD$3:CD$53,MATCH('3) 2016 cases'!$P94,'3)tpx females'!$BB$3:$BB$53,0))))))),0)</f>
        <v>10260.665334175766</v>
      </c>
      <c r="AW94" s="32">
        <f ca="1">IFERROR(($K94*EXP(AW$69*($Q94+0.5*($R94)^2))*_xlfn.NORM.DIST((LN(($M94*EXP($L94/100*AW$69))/($K94))-$Q94*AW$69)/($R94*SQRT(AW$69))-$R94*SQRT(AW$69),0,1,TRUE)+$M94*EXP($L94/100*AW$69)*(1-_xlfn.NORM.DIST((LN(($M94*EXP($L94/100*AW$69))/($K94))-$Q94*AW$69)/($R94*SQRT(AW$69)),0,1,TRUE)))*EXP(-0.07*AW$69)*(INDEX('3)tpx females'!CE$57:CE$107,MATCH('3) 2016 cases'!$P94,'3)tpx females'!$BB$57:$BB$107,0))+INDEX('3)tpx males'!CE$57:CE$107,MATCH($O94,'3)tpx males'!$BB$57:$BB$107,0))-(INDEX('3)tpx males'!CD$110:CD$160,MATCH($O94,'3)tpx males'!$BB$110:$BB$160,0))*INDEX('3)tpx females'!CD$111:CD$161,MATCH('3) 2016 cases'!$P94,'3)tpx females'!$BB$111:$BB$161,0))*(1-(EXP(-INDEX('3)tpx males'!CE$4:CE$54,MATCH($O94,'3)tpx males'!$BB$4:$BB$54,0)))*EXP(-INDEX('3)tpx females'!CE$3:CE$53,MATCH('3) 2016 cases'!$P94,'3)tpx females'!$BB$3:$BB$53,0))))))),0)</f>
        <v>10653.319177231637</v>
      </c>
      <c r="AX94" s="32">
        <f ca="1">IFERROR(($K94*EXP(AX$69*($Q94+0.5*($R94)^2))*_xlfn.NORM.DIST((LN(($M94*EXP($L94/100*AX$69))/($K94))-$Q94*AX$69)/($R94*SQRT(AX$69))-$R94*SQRT(AX$69),0,1,TRUE)+$M94*EXP($L94/100*AX$69)*(1-_xlfn.NORM.DIST((LN(($M94*EXP($L94/100*AX$69))/($K94))-$Q94*AX$69)/($R94*SQRT(AX$69)),0,1,TRUE)))*EXP(-0.07*AX$69)*(INDEX('3)tpx females'!CF$57:CF$107,MATCH('3) 2016 cases'!$P94,'3)tpx females'!$BB$57:$BB$107,0))+INDEX('3)tpx males'!CF$57:CF$107,MATCH($O94,'3)tpx males'!$BB$57:$BB$107,0))-(INDEX('3)tpx males'!CE$110:CE$160,MATCH($O94,'3)tpx males'!$BB$110:$BB$160,0))*INDEX('3)tpx females'!CE$111:CE$161,MATCH('3) 2016 cases'!$P94,'3)tpx females'!$BB$111:$BB$161,0))*(1-(EXP(-INDEX('3)tpx males'!CF$4:CF$54,MATCH($O94,'3)tpx males'!$BB$4:$BB$54,0)))*EXP(-INDEX('3)tpx females'!CF$3:CF$53,MATCH('3) 2016 cases'!$P94,'3)tpx females'!$BB$3:$BB$53,0))))))),0)</f>
        <v>10266.84522165966</v>
      </c>
      <c r="AY94" s="32">
        <f ca="1">IFERROR(($K94*EXP(AY$69*($Q94+0.5*($R94)^2))*_xlfn.NORM.DIST((LN(($M94*EXP($L94/100*AY$69))/($K94))-$Q94*AY$69)/($R94*SQRT(AY$69))-$R94*SQRT(AY$69),0,1,TRUE)+$M94*EXP($L94/100*AY$69)*(1-_xlfn.NORM.DIST((LN(($M94*EXP($L94/100*AY$69))/($K94))-$Q94*AY$69)/($R94*SQRT(AY$69)),0,1,TRUE)))*EXP(-0.07*AY$69)*(INDEX('3)tpx females'!CG$57:CG$107,MATCH('3) 2016 cases'!$P94,'3)tpx females'!$BB$57:$BB$107,0))+INDEX('3)tpx males'!CG$57:CG$107,MATCH($O94,'3)tpx males'!$BB$57:$BB$107,0))-(INDEX('3)tpx males'!CF$110:CF$160,MATCH($O94,'3)tpx males'!$BB$110:$BB$160,0))*INDEX('3)tpx females'!CF$111:CF$161,MATCH('3) 2016 cases'!$P94,'3)tpx females'!$BB$111:$BB$161,0))*(1-(EXP(-INDEX('3)tpx males'!CG$4:CG$54,MATCH($O94,'3)tpx males'!$BB$4:$BB$54,0)))*EXP(-INDEX('3)tpx females'!CG$3:CG$53,MATCH('3) 2016 cases'!$P94,'3)tpx females'!$BB$3:$BB$53,0))))))),0)</f>
        <v>9268.078656758933</v>
      </c>
      <c r="AZ94" s="32">
        <f ca="1">IFERROR(($K94*EXP(AZ$69*($Q94+0.5*($R94)^2))*_xlfn.NORM.DIST((LN(($M94*EXP($L94/100*AZ$69))/($K94))-$Q94*AZ$69)/($R94*SQRT(AZ$69))-$R94*SQRT(AZ$69),0,1,TRUE)+$M94*EXP($L94/100*AZ$69)*(1-_xlfn.NORM.DIST((LN(($M94*EXP($L94/100*AZ$69))/($K94))-$Q94*AZ$69)/($R94*SQRT(AZ$69)),0,1,TRUE)))*EXP(-0.07*AZ$69)*(INDEX('3)tpx females'!CH$57:CH$107,MATCH('3) 2016 cases'!$P94,'3)tpx females'!$BB$57:$BB$107,0))+INDEX('3)tpx males'!CH$57:CH$107,MATCH($O94,'3)tpx males'!$BB$57:$BB$107,0))-(INDEX('3)tpx males'!CG$110:CG$160,MATCH($O94,'3)tpx males'!$BB$110:$BB$160,0))*INDEX('3)tpx females'!CG$111:CG$161,MATCH('3) 2016 cases'!$P94,'3)tpx females'!$BB$111:$BB$161,0))*(1-(EXP(-INDEX('3)tpx males'!CH$4:CH$54,MATCH($O94,'3)tpx males'!$BB$4:$BB$54,0)))*EXP(-INDEX('3)tpx females'!CH$3:CH$53,MATCH('3) 2016 cases'!$P94,'3)tpx females'!$BB$3:$BB$53,0))))))),0)</f>
        <v>8117.1674632322893</v>
      </c>
      <c r="BA94" s="32">
        <f ca="1">IFERROR(($K94*EXP(BA$69*($Q94+0.5*($R94)^2))*_xlfn.NORM.DIST((LN(($M94*EXP($L94/100*BA$69))/($K94))-$Q94*BA$69)/($R94*SQRT(BA$69))-$R94*SQRT(BA$69),0,1,TRUE)+$M94*EXP($L94/100*BA$69)*(1-_xlfn.NORM.DIST((LN(($M94*EXP($L94/100*BA$69))/($K94))-$Q94*BA$69)/($R94*SQRT(BA$69)),0,1,TRUE)))*EXP(-0.07*BA$69)*(INDEX('3)tpx females'!CI$57:CI$107,MATCH('3) 2016 cases'!$P94,'3)tpx females'!$BB$57:$BB$107,0))+INDEX('3)tpx males'!CI$57:CI$107,MATCH($O94,'3)tpx males'!$BB$57:$BB$107,0))-(INDEX('3)tpx males'!CH$110:CH$160,MATCH($O94,'3)tpx males'!$BB$110:$BB$160,0))*INDEX('3)tpx females'!CH$111:CH$161,MATCH('3) 2016 cases'!$P94,'3)tpx females'!$BB$111:$BB$161,0))*(1-(EXP(-INDEX('3)tpx males'!CI$4:CI$54,MATCH($O94,'3)tpx males'!$BB$4:$BB$54,0)))*EXP(-INDEX('3)tpx females'!CI$3:CI$53,MATCH('3) 2016 cases'!$P94,'3)tpx females'!$BB$3:$BB$53,0))))))),0)</f>
        <v>6779.3358370774649</v>
      </c>
      <c r="BB94" s="32">
        <f ca="1">IFERROR(($K94*EXP(BB$69*($Q94+0.5*($R94)^2))*_xlfn.NORM.DIST((LN(($M94*EXP($L94/100*BB$69))/($K94))-$Q94*BB$69)/($R94*SQRT(BB$69))-$R94*SQRT(BB$69),0,1,TRUE)+$M94*EXP($L94/100*BB$69)*(1-_xlfn.NORM.DIST((LN(($M94*EXP($L94/100*BB$69))/($K94))-$Q94*BB$69)/($R94*SQRT(BB$69)),0,1,TRUE)))*EXP(-0.07*BB$69)*(INDEX('3)tpx females'!CJ$57:CJ$107,MATCH('3) 2016 cases'!$P94,'3)tpx females'!$BB$57:$BB$107,0))+INDEX('3)tpx males'!CJ$57:CJ$107,MATCH($O94,'3)tpx males'!$BB$57:$BB$107,0))-(INDEX('3)tpx males'!CI$110:CI$160,MATCH($O94,'3)tpx males'!$BB$110:$BB$160,0))*INDEX('3)tpx females'!CI$111:CI$161,MATCH('3) 2016 cases'!$P94,'3)tpx females'!$BB$111:$BB$161,0))*(1-(EXP(-INDEX('3)tpx males'!CJ$4:CJ$54,MATCH($O94,'3)tpx males'!$BB$4:$BB$54,0)))*EXP(-INDEX('3)tpx females'!CJ$3:CJ$53,MATCH('3) 2016 cases'!$P94,'3)tpx females'!$BB$3:$BB$53,0))))))),0)</f>
        <v>5384.5751660683409</v>
      </c>
      <c r="BC94" s="32">
        <f ca="1">IFERROR(($K94*EXP(BC$69*($Q94+0.5*($R94)^2))*_xlfn.NORM.DIST((LN(($M94*EXP($L94/100*BC$69))/($K94))-$Q94*BC$69)/($R94*SQRT(BC$69))-$R94*SQRT(BC$69),0,1,TRUE)+$M94*EXP($L94/100*BC$69)*(1-_xlfn.NORM.DIST((LN(($M94*EXP($L94/100*BC$69))/($K94))-$Q94*BC$69)/($R94*SQRT(BC$69)),0,1,TRUE)))*EXP(-0.07*BC$69)*(INDEX('3)tpx females'!CK$57:CK$107,MATCH('3) 2016 cases'!$P94,'3)tpx females'!$BB$57:$BB$107,0))+INDEX('3)tpx males'!CK$57:CK$107,MATCH($O94,'3)tpx males'!$BB$57:$BB$107,0))-(INDEX('3)tpx males'!CJ$110:CJ$160,MATCH($O94,'3)tpx males'!$BB$110:$BB$160,0))*INDEX('3)tpx females'!CJ$111:CJ$161,MATCH('3) 2016 cases'!$P94,'3)tpx females'!$BB$111:$BB$161,0))*(1-(EXP(-INDEX('3)tpx males'!CK$4:CK$54,MATCH($O94,'3)tpx males'!$BB$4:$BB$54,0)))*EXP(-INDEX('3)tpx females'!CK$3:CK$53,MATCH('3) 2016 cases'!$P94,'3)tpx females'!$BB$3:$BB$53,0))))))),0)</f>
        <v>4090.0538952038928</v>
      </c>
      <c r="BD94" s="32">
        <f ca="1">IFERROR(($K94*EXP(BD$69*($Q94+0.5*($R94)^2))*_xlfn.NORM.DIST((LN(($M94*EXP($L94/100*BD$69))/($K94))-$Q94*BD$69)/($R94*SQRT(BD$69))-$R94*SQRT(BD$69),0,1,TRUE)+$M94*EXP($L94/100*BD$69)*(1-_xlfn.NORM.DIST((LN(($M94*EXP($L94/100*BD$69))/($K94))-$Q94*BD$69)/($R94*SQRT(BD$69)),0,1,TRUE)))*EXP(-0.07*BD$69)*(INDEX('3)tpx females'!CL$57:CL$107,MATCH('3) 2016 cases'!$P94,'3)tpx females'!$BB$57:$BB$107,0))+INDEX('3)tpx males'!CL$57:CL$107,MATCH($O94,'3)tpx males'!$BB$57:$BB$107,0))-(INDEX('3)tpx males'!CK$110:CK$160,MATCH($O94,'3)tpx males'!$BB$110:$BB$160,0))*INDEX('3)tpx females'!CK$111:CK$161,MATCH('3) 2016 cases'!$P94,'3)tpx females'!$BB$111:$BB$161,0))*(1-(EXP(-INDEX('3)tpx males'!CL$4:CL$54,MATCH($O94,'3)tpx males'!$BB$4:$BB$54,0)))*EXP(-INDEX('3)tpx females'!CL$3:CL$53,MATCH('3) 2016 cases'!$P94,'3)tpx females'!$BB$3:$BB$53,0))))))),0)</f>
        <v>2920.1364372094972</v>
      </c>
      <c r="BE94" s="32">
        <f ca="1">IFERROR(($K94*EXP(BE$69*($Q94+0.5*($R94)^2))*_xlfn.NORM.DIST((LN(($M94*EXP($L94/100*BE$69))/($K94))-$Q94*BE$69)/($R94*SQRT(BE$69))-$R94*SQRT(BE$69),0,1,TRUE)+$M94*EXP($L94/100*BE$69)*(1-_xlfn.NORM.DIST((LN(($M94*EXP($L94/100*BE$69))/($K94))-$Q94*BE$69)/($R94*SQRT(BE$69)),0,1,TRUE)))*EXP(-0.07*BE$69)*(INDEX('3)tpx females'!CM$57:CM$107,MATCH('3) 2016 cases'!$P94,'3)tpx females'!$BB$57:$BB$107,0))+INDEX('3)tpx males'!CM$57:CM$107,MATCH($O94,'3)tpx males'!$BB$57:$BB$107,0))-(INDEX('3)tpx males'!CL$110:CL$160,MATCH($O94,'3)tpx males'!$BB$110:$BB$160,0))*INDEX('3)tpx females'!CL$111:CL$161,MATCH('3) 2016 cases'!$P94,'3)tpx females'!$BB$111:$BB$161,0))*(1-(EXP(-INDEX('3)tpx males'!CM$4:CM$54,MATCH($O94,'3)tpx males'!$BB$4:$BB$54,0)))*EXP(-INDEX('3)tpx females'!CM$3:CM$53,MATCH('3) 2016 cases'!$P94,'3)tpx females'!$BB$3:$BB$53,0))))))),0)</f>
        <v>1985.9844736470429</v>
      </c>
      <c r="BF94" s="32">
        <f ca="1">IFERROR(($K94*EXP(BF$69*($Q94+0.5*($R94)^2))*_xlfn.NORM.DIST((LN(($M94*EXP($L94/100*BF$69))/($K94))-$Q94*BF$69)/($R94*SQRT(BF$69))-$R94*SQRT(BF$69),0,1,TRUE)+$M94*EXP($L94/100*BF$69)*(1-_xlfn.NORM.DIST((LN(($M94*EXP($L94/100*BF$69))/($K94))-$Q94*BF$69)/($R94*SQRT(BF$69)),0,1,TRUE)))*EXP(-0.07*BF$69)*(INDEX('3)tpx females'!CN$57:CN$107,MATCH('3) 2016 cases'!$P94,'3)tpx females'!$BB$57:$BB$107,0))+INDEX('3)tpx males'!CN$57:CN$107,MATCH($O94,'3)tpx males'!$BB$57:$BB$107,0))-(INDEX('3)tpx males'!CM$110:CM$160,MATCH($O94,'3)tpx males'!$BB$110:$BB$160,0))*INDEX('3)tpx females'!CM$111:CM$161,MATCH('3) 2016 cases'!$P94,'3)tpx females'!$BB$111:$BB$161,0))*(1-(EXP(-INDEX('3)tpx males'!CN$4:CN$54,MATCH($O94,'3)tpx males'!$BB$4:$BB$54,0)))*EXP(-INDEX('3)tpx females'!CN$3:CN$53,MATCH('3) 2016 cases'!$P94,'3)tpx females'!$BB$3:$BB$53,0))))))),0)</f>
        <v>1288.0008413323196</v>
      </c>
      <c r="BG94" s="32">
        <f ca="1">IFERROR(($K94*EXP(BG$69*($Q94+0.5*($R94)^2))*_xlfn.NORM.DIST((LN(($M94*EXP($L94/100*BG$69))/($K94))-$Q94*BG$69)/($R94*SQRT(BG$69))-$R94*SQRT(BG$69),0,1,TRUE)+$M94*EXP($L94/100*BG$69)*(1-_xlfn.NORM.DIST((LN(($M94*EXP($L94/100*BG$69))/($K94))-$Q94*BG$69)/($R94*SQRT(BG$69)),0,1,TRUE)))*EXP(-0.07*BG$69)*(INDEX('3)tpx females'!CO$57:CO$107,MATCH('3) 2016 cases'!$P94,'3)tpx females'!$BB$57:$BB$107,0))+INDEX('3)tpx males'!CO$57:CO$107,MATCH($O94,'3)tpx males'!$BB$57:$BB$107,0))-(INDEX('3)tpx males'!CN$110:CN$160,MATCH($O94,'3)tpx males'!$BB$110:$BB$160,0))*INDEX('3)tpx females'!CN$111:CN$161,MATCH('3) 2016 cases'!$P94,'3)tpx females'!$BB$111:$BB$161,0))*(1-(EXP(-INDEX('3)tpx males'!CO$4:CO$54,MATCH($O94,'3)tpx males'!$BB$4:$BB$54,0)))*EXP(-INDEX('3)tpx females'!CO$3:CO$53,MATCH('3) 2016 cases'!$P94,'3)tpx females'!$BB$3:$BB$53,0))))))),0)</f>
        <v>778.62563426698591</v>
      </c>
      <c r="BH94" s="32">
        <f ca="1">IFERROR(($K94*EXP(BH$69*($Q94+0.5*($R94)^2))*_xlfn.NORM.DIST((LN(($M94*EXP($L94/100*BH$69))/($K94))-$Q94*BH$69)/($R94*SQRT(BH$69))-$R94*SQRT(BH$69),0,1,TRUE)+$M94*EXP($L94/100*BH$69)*(1-_xlfn.NORM.DIST((LN(($M94*EXP($L94/100*BH$69))/($K94))-$Q94*BH$69)/($R94*SQRT(BH$69)),0,1,TRUE)))*EXP(-0.07*BH$69)*(INDEX('3)tpx females'!CP$57:CP$107,MATCH('3) 2016 cases'!$P94,'3)tpx females'!$BB$57:$BB$107,0))+INDEX('3)tpx males'!CP$57:CP$107,MATCH($O94,'3)tpx males'!$BB$57:$BB$107,0))-(INDEX('3)tpx males'!CO$110:CO$160,MATCH($O94,'3)tpx males'!$BB$110:$BB$160,0))*INDEX('3)tpx females'!CO$111:CO$161,MATCH('3) 2016 cases'!$P94,'3)tpx females'!$BB$111:$BB$161,0))*(1-(EXP(-INDEX('3)tpx males'!CP$4:CP$54,MATCH($O94,'3)tpx males'!$BB$4:$BB$54,0)))*EXP(-INDEX('3)tpx females'!CP$3:CP$53,MATCH('3) 2016 cases'!$P94,'3)tpx females'!$BB$3:$BB$53,0))))))),0)</f>
        <v>456.0894051692697</v>
      </c>
      <c r="BI94" s="32">
        <f ca="1">IFERROR(($K94*EXP(BI$69*($Q94+0.5*($R94)^2))*_xlfn.NORM.DIST((LN(($M94*EXP($L94/100*BI$69))/($K94))-$Q94*BI$69)/($R94*SQRT(BI$69))-$R94*SQRT(BI$69),0,1,TRUE)+$M94*EXP($L94/100*BI$69)*(1-_xlfn.NORM.DIST((LN(($M94*EXP($L94/100*BI$69))/($K94))-$Q94*BI$69)/($R94*SQRT(BI$69)),0,1,TRUE)))*EXP(-0.07*BI$69)*(INDEX('3)tpx females'!CQ$57:CQ$107,MATCH('3) 2016 cases'!$P94,'3)tpx females'!$BB$57:$BB$107,0))+INDEX('3)tpx males'!CQ$57:CQ$107,MATCH($O94,'3)tpx males'!$BB$57:$BB$107,0))-(INDEX('3)tpx males'!CP$110:CP$160,MATCH($O94,'3)tpx males'!$BB$110:$BB$160,0))*INDEX('3)tpx females'!CP$111:CP$161,MATCH('3) 2016 cases'!$P94,'3)tpx females'!$BB$111:$BB$161,0))*(1-(EXP(-INDEX('3)tpx males'!CQ$4:CQ$54,MATCH($O94,'3)tpx males'!$BB$4:$BB$54,0)))*EXP(-INDEX('3)tpx females'!CQ$3:CQ$53,MATCH('3) 2016 cases'!$P94,'3)tpx females'!$BB$3:$BB$53,0))))))),0)</f>
        <v>242.95135544918338</v>
      </c>
      <c r="BJ94" s="32">
        <f ca="1">IFERROR(($K94*EXP(BJ$69*($Q94+0.5*($R94)^2))*_xlfn.NORM.DIST((LN(($M94*EXP($L94/100*BJ$69))/($K94))-$Q94*BJ$69)/($R94*SQRT(BJ$69))-$R94*SQRT(BJ$69),0,1,TRUE)+$M94*EXP($L94/100*BJ$69)*(1-_xlfn.NORM.DIST((LN(($M94*EXP($L94/100*BJ$69))/($K94))-$Q94*BJ$69)/($R94*SQRT(BJ$69)),0,1,TRUE)))*EXP(-0.07*BJ$69)*(INDEX('3)tpx females'!CR$57:CR$107,MATCH('3) 2016 cases'!$P94,'3)tpx females'!$BB$57:$BB$107,0))+INDEX('3)tpx males'!CR$57:CR$107,MATCH($O94,'3)tpx males'!$BB$57:$BB$107,0))-(INDEX('3)tpx males'!CQ$110:CQ$160,MATCH($O94,'3)tpx males'!$BB$110:$BB$160,0))*INDEX('3)tpx females'!CQ$111:CQ$161,MATCH('3) 2016 cases'!$P94,'3)tpx females'!$BB$111:$BB$161,0))*(1-(EXP(-INDEX('3)tpx males'!CR$4:CR$54,MATCH($O94,'3)tpx males'!$BB$4:$BB$54,0)))*EXP(-INDEX('3)tpx females'!CR$3:CR$53,MATCH('3) 2016 cases'!$P94,'3)tpx females'!$BB$3:$BB$53,0))))))),0)</f>
        <v>132.01697708214002</v>
      </c>
      <c r="BK94" s="32">
        <f ca="1">IFERROR(($K94*EXP(BK$69*($Q94+0.5*($R94)^2))*_xlfn.NORM.DIST((LN(($M94*EXP($L94/100*BK$69))/($K94))-$Q94*BK$69)/($R94*SQRT(BK$69))-$R94*SQRT(BK$69),0,1,TRUE)+$M94*EXP($L94/100*BK$69)*(1-_xlfn.NORM.DIST((LN(($M94*EXP($L94/100*BK$69))/($K94))-$Q94*BK$69)/($R94*SQRT(BK$69)),0,1,TRUE)))*EXP(-0.07*BK$69)*(INDEX('3)tpx females'!CS$57:CS$107,MATCH('3) 2016 cases'!$P94,'3)tpx females'!$BB$57:$BB$107,0))+INDEX('3)tpx males'!CS$57:CS$107,MATCH($O94,'3)tpx males'!$BB$57:$BB$107,0))-(INDEX('3)tpx males'!CR$110:CR$160,MATCH($O94,'3)tpx males'!$BB$110:$BB$160,0))*INDEX('3)tpx females'!CR$111:CR$161,MATCH('3) 2016 cases'!$P94,'3)tpx females'!$BB$111:$BB$161,0))*(1-(EXP(-INDEX('3)tpx males'!CS$4:CS$54,MATCH($O94,'3)tpx males'!$BB$4:$BB$54,0)))*EXP(-INDEX('3)tpx females'!CS$3:CS$53,MATCH('3) 2016 cases'!$P94,'3)tpx females'!$BB$3:$BB$53,0))))))),0)</f>
        <v>70.984844783603833</v>
      </c>
      <c r="BL94" s="32">
        <f ca="1">IFERROR(($K94*EXP(BL$69*($Q94+0.5*($R94)^2))*_xlfn.NORM.DIST((LN(($M94*EXP($L94/100*BL$69))/($K94))-$Q94*BL$69)/($R94*SQRT(BL$69))-$R94*SQRT(BL$69),0,1,TRUE)+$M94*EXP($L94/100*BL$69)*(1-_xlfn.NORM.DIST((LN(($M94*EXP($L94/100*BL$69))/($K94))-$Q94*BL$69)/($R94*SQRT(BL$69)),0,1,TRUE)))*EXP(-0.07*BL$69)*(INDEX('3)tpx females'!CT$57:CT$107,MATCH('3) 2016 cases'!$P94,'3)tpx females'!$BB$57:$BB$107,0))+INDEX('3)tpx males'!CT$57:CT$107,MATCH($O94,'3)tpx males'!$BB$57:$BB$107,0))-(INDEX('3)tpx males'!CS$110:CS$160,MATCH($O94,'3)tpx males'!$BB$110:$BB$160,0))*INDEX('3)tpx females'!CS$111:CS$161,MATCH('3) 2016 cases'!$P94,'3)tpx females'!$BB$111:$BB$161,0))*(1-(EXP(-INDEX('3)tpx males'!CT$4:CT$54,MATCH($O94,'3)tpx males'!$BB$4:$BB$54,0)))*EXP(-INDEX('3)tpx females'!CT$3:CT$53,MATCH('3) 2016 cases'!$P94,'3)tpx females'!$BB$3:$BB$53,0))))))),0)</f>
        <v>28.587144788523005</v>
      </c>
      <c r="BM94" s="32">
        <f ca="1">IFERROR(($K94*EXP(BM$69*($Q94+0.5*($R94)^2))*_xlfn.NORM.DIST((LN(($M94*EXP($L94/100*BM$69))/($K94))-$Q94*BM$69)/($R94*SQRT(BM$69))-$R94*SQRT(BM$69),0,1,TRUE)+$M94*EXP($L94/100*BM$69)*(1-_xlfn.NORM.DIST((LN(($M94*EXP($L94/100*BM$69))/($K94))-$Q94*BM$69)/($R94*SQRT(BM$69)),0,1,TRUE)))*EXP(-0.07*BM$69)*(INDEX('3)tpx females'!CU$57:CU$107,MATCH('3) 2016 cases'!$P94,'3)tpx females'!$BB$57:$BB$107,0))+INDEX('3)tpx males'!CU$57:CU$107,MATCH($O94,'3)tpx males'!$BB$57:$BB$107,0))-(INDEX('3)tpx males'!CT$110:CT$160,MATCH($O94,'3)tpx males'!$BB$110:$BB$160,0))*INDEX('3)tpx females'!CT$111:CT$161,MATCH('3) 2016 cases'!$P94,'3)tpx females'!$BB$111:$BB$161,0))*(1-(EXP(-INDEX('3)tpx males'!CU$4:CU$54,MATCH($O94,'3)tpx males'!$BB$4:$BB$54,0)))*EXP(-INDEX('3)tpx females'!CU$3:CU$53,MATCH('3) 2016 cases'!$P94,'3)tpx females'!$BB$3:$BB$53,0))))))),0)</f>
        <v>4.8800443976394945</v>
      </c>
      <c r="BN94" s="32">
        <f ca="1">IFERROR(($K94*EXP(BN$69*($Q94+0.5*($R94)^2))*_xlfn.NORM.DIST((LN(($M94*EXP($L94/100*BN$69))/($K94))-$Q94*BN$69)/($R94*SQRT(BN$69))-$R94*SQRT(BN$69),0,1,TRUE)+$M94*EXP($L94/100*BN$69)*(1-_xlfn.NORM.DIST((LN(($M94*EXP($L94/100*BN$69))/($K94))-$Q94*BN$69)/($R94*SQRT(BN$69)),0,1,TRUE)))*EXP(-0.07*BN$69)*(INDEX('3)tpx females'!CV$57:CV$107,MATCH('3) 2016 cases'!$P94,'3)tpx females'!$BB$57:$BB$107,0))+INDEX('3)tpx males'!CV$57:CV$107,MATCH($O94,'3)tpx males'!$BB$57:$BB$107,0))-(INDEX('3)tpx males'!CU$110:CU$160,MATCH($O94,'3)tpx males'!$BB$110:$BB$160,0))*INDEX('3)tpx females'!CU$111:CU$161,MATCH('3) 2016 cases'!$P94,'3)tpx females'!$BB$111:$BB$161,0))*(1-(EXP(-INDEX('3)tpx males'!CV$4:CV$54,MATCH($O94,'3)tpx males'!$BB$4:$BB$54,0)))*EXP(-INDEX('3)tpx females'!CV$3:CV$53,MATCH('3) 2016 cases'!$P94,'3)tpx females'!$BB$3:$BB$53,0))))))),0)</f>
        <v>0</v>
      </c>
      <c r="BO94" s="32">
        <f ca="1">IFERROR(($K94*EXP(BO$69*($Q94+0.5*($R94)^2))*_xlfn.NORM.DIST((LN(($M94*EXP($L94/100*BO$69))/($K94))-$Q94*BO$69)/($R94*SQRT(BO$69))-$R94*SQRT(BO$69),0,1,TRUE)+$M94*EXP($L94/100*BO$69)*(1-_xlfn.NORM.DIST((LN(($M94*EXP($L94/100*BO$69))/($K94))-$Q94*BO$69)/($R94*SQRT(BO$69)),0,1,TRUE)))*EXP(-0.07*BO$69)*(INDEX('3)tpx females'!CW$57:CW$107,MATCH('3) 2016 cases'!$P94,'3)tpx females'!$BB$57:$BB$107,0))+INDEX('3)tpx males'!CW$57:CW$107,MATCH($O94,'3)tpx males'!$BB$57:$BB$107,0))-(INDEX('3)tpx males'!CV$110:CV$160,MATCH($O94,'3)tpx males'!$BB$110:$BB$160,0))*INDEX('3)tpx females'!CV$111:CV$161,MATCH('3) 2016 cases'!$P94,'3)tpx females'!$BB$111:$BB$161,0))*(1-(EXP(-INDEX('3)tpx males'!CW$4:CW$54,MATCH($O94,'3)tpx males'!$BB$4:$BB$54,0)))*EXP(-INDEX('3)tpx females'!CW$3:CW$53,MATCH('3) 2016 cases'!$P94,'3)tpx females'!$BB$3:$BB$53,0))))))),0)</f>
        <v>0</v>
      </c>
      <c r="BP94" s="32">
        <f ca="1">IFERROR(($K94*EXP(BP$69*($Q94+0.5*($R94)^2))*_xlfn.NORM.DIST((LN(($M94*EXP($L94/100*BP$69))/($K94))-$Q94*BP$69)/($R94*SQRT(BP$69))-$R94*SQRT(BP$69),0,1,TRUE)+$M94*EXP($L94/100*BP$69)*(1-_xlfn.NORM.DIST((LN(($M94*EXP($L94/100*BP$69))/($K94))-$Q94*BP$69)/($R94*SQRT(BP$69)),0,1,TRUE)))*EXP(-0.07*BP$69)*(INDEX('3)tpx females'!CX$57:CX$107,MATCH('3) 2016 cases'!$P94,'3)tpx females'!$BB$57:$BB$107,0))+INDEX('3)tpx males'!CX$57:CX$107,MATCH($O94,'3)tpx males'!$BB$57:$BB$107,0))-(INDEX('3)tpx males'!CW$110:CW$160,MATCH($O94,'3)tpx males'!$BB$110:$BB$160,0))*INDEX('3)tpx females'!CW$111:CW$161,MATCH('3) 2016 cases'!$P94,'3)tpx females'!$BB$111:$BB$161,0))*(1-(EXP(-INDEX('3)tpx males'!CX$4:CX$54,MATCH($O94,'3)tpx males'!$BB$4:$BB$54,0)))*EXP(-INDEX('3)tpx females'!CX$3:CX$53,MATCH('3) 2016 cases'!$P94,'3)tpx females'!$BB$3:$BB$53,0))))))),0)</f>
        <v>0</v>
      </c>
      <c r="BQ94" s="32">
        <f ca="1">IFERROR(($K94*EXP(BQ$69*($Q94+0.5*($R94)^2))*_xlfn.NORM.DIST((LN(($M94*EXP($L94/100*BQ$69))/($K94))-$Q94*BQ$69)/($R94*SQRT(BQ$69))-$R94*SQRT(BQ$69),0,1,TRUE)+$M94*EXP($L94/100*BQ$69)*(1-_xlfn.NORM.DIST((LN(($M94*EXP($L94/100*BQ$69))/($K94))-$Q94*BQ$69)/($R94*SQRT(BQ$69)),0,1,TRUE)))*EXP(-0.07*BQ$69)*(INDEX('3)tpx females'!CY$57:CY$107,MATCH('3) 2016 cases'!$P94,'3)tpx females'!$BB$57:$BB$107,0))+INDEX('3)tpx males'!CY$57:CY$107,MATCH($O94,'3)tpx males'!$BB$57:$BB$107,0))-(INDEX('3)tpx males'!CX$110:CX$160,MATCH($O94,'3)tpx males'!$BB$110:$BB$160,0))*INDEX('3)tpx females'!CX$111:CX$161,MATCH('3) 2016 cases'!$P94,'3)tpx females'!$BB$111:$BB$161,0))*(1-(EXP(-INDEX('3)tpx males'!CY$4:CY$54,MATCH($O94,'3)tpx males'!$BB$4:$BB$54,0)))*EXP(-INDEX('3)tpx females'!CY$3:CY$53,MATCH('3) 2016 cases'!$P94,'3)tpx females'!$BB$3:$BB$53,0))))))),0)</f>
        <v>0</v>
      </c>
      <c r="BR94" s="32">
        <f ca="1">IFERROR(($K94*EXP(BR$69*($Q94+0.5*($R94)^2))*_xlfn.NORM.DIST((LN(($M94*EXP($L94/100*BR$69))/($K94))-$Q94*BR$69)/($R94*SQRT(BR$69))-$R94*SQRT(BR$69),0,1,TRUE)+$M94*EXP($L94/100*BR$69)*(1-_xlfn.NORM.DIST((LN(($M94*EXP($L94/100*BR$69))/($K94))-$Q94*BR$69)/($R94*SQRT(BR$69)),0,1,TRUE)))*EXP(-0.07*BR$69)*(INDEX('3)tpx females'!CZ$57:CZ$107,MATCH('3) 2016 cases'!$P94,'3)tpx females'!$BB$57:$BB$107,0))+INDEX('3)tpx males'!CZ$57:CZ$107,MATCH($O94,'3)tpx males'!$BB$57:$BB$107,0))-(INDEX('3)tpx males'!CY$110:CY$160,MATCH($O94,'3)tpx males'!$BB$110:$BB$160,0))*INDEX('3)tpx females'!CY$111:CY$161,MATCH('3) 2016 cases'!$P94,'3)tpx females'!$BB$111:$BB$161,0))*(1-(EXP(-INDEX('3)tpx males'!CZ$4:CZ$54,MATCH($O94,'3)tpx males'!$BB$4:$BB$54,0)))*EXP(-INDEX('3)tpx females'!CZ$3:CZ$53,MATCH('3) 2016 cases'!$P94,'3)tpx females'!$BB$3:$BB$53,0))))))),0)</f>
        <v>0</v>
      </c>
      <c r="BS94" s="32">
        <f ca="1">IFERROR(($K94*EXP(BS$69*($Q94+0.5*($R94)^2))*_xlfn.NORM.DIST((LN(($M94*EXP($L94/100*BS$69))/($K94))-$Q94*BS$69)/($R94*SQRT(BS$69))-$R94*SQRT(BS$69),0,1,TRUE)+$M94*EXP($L94/100*BS$69)*(1-_xlfn.NORM.DIST((LN(($M94*EXP($L94/100*BS$69))/($K94))-$Q94*BS$69)/($R94*SQRT(BS$69)),0,1,TRUE)))*EXP(-0.07*BS$69)*(INDEX('3)tpx females'!DA$57:DA$107,MATCH('3) 2016 cases'!$P94,'3)tpx females'!$BB$57:$BB$107,0))+INDEX('3)tpx males'!DA$57:DA$107,MATCH($O94,'3)tpx males'!$BB$57:$BB$107,0))-(INDEX('3)tpx males'!CZ$110:CZ$160,MATCH($O94,'3)tpx males'!$BB$110:$BB$160,0))*INDEX('3)tpx females'!CZ$111:CZ$161,MATCH('3) 2016 cases'!$P94,'3)tpx females'!$BB$111:$BB$161,0))*(1-(EXP(-INDEX('3)tpx males'!DA$4:DA$54,MATCH($O94,'3)tpx males'!$BB$4:$BB$54,0)))*EXP(-INDEX('3)tpx females'!DA$3:DA$53,MATCH('3) 2016 cases'!$P94,'3)tpx females'!$BB$3:$BB$53,0))))))),0)</f>
        <v>0</v>
      </c>
      <c r="BU94" s="32">
        <f t="shared" si="121"/>
        <v>129746.73403294629</v>
      </c>
      <c r="BV94" s="32">
        <f t="shared" si="122"/>
        <v>122007.72354795123</v>
      </c>
      <c r="BW94" s="32">
        <f t="shared" si="123"/>
        <v>123049.20924170302</v>
      </c>
      <c r="BX94" s="32">
        <f t="shared" si="124"/>
        <v>124099.5852943497</v>
      </c>
      <c r="BY94" s="32">
        <f t="shared" si="125"/>
        <v>125158.92759601804</v>
      </c>
      <c r="BZ94" s="32">
        <f t="shared" si="126"/>
        <v>126227.31268465007</v>
      </c>
      <c r="CA94" s="32">
        <f t="shared" si="127"/>
        <v>127304.81775153321</v>
      </c>
      <c r="CB94" s="32">
        <f t="shared" si="128"/>
        <v>128391.52064687732</v>
      </c>
      <c r="CC94" s="32">
        <f t="shared" si="129"/>
        <v>129487.49988543928</v>
      </c>
      <c r="CD94" s="32">
        <f t="shared" si="130"/>
        <v>130592.83465219516</v>
      </c>
      <c r="CE94" s="32">
        <f t="shared" si="131"/>
        <v>131707.60480804514</v>
      </c>
      <c r="CF94" s="32">
        <f t="shared" si="132"/>
        <v>132831.89089535674</v>
      </c>
      <c r="CG94" s="32">
        <f t="shared" si="133"/>
        <v>133965.77414185778</v>
      </c>
      <c r="CH94" s="32">
        <f t="shared" si="134"/>
        <v>135109.33645543465</v>
      </c>
      <c r="CI94" s="32">
        <f t="shared" si="135"/>
        <v>136262.66038357472</v>
      </c>
      <c r="CJ94" s="32">
        <f t="shared" si="136"/>
        <v>137425.82896802641</v>
      </c>
      <c r="CK94" s="32">
        <f t="shared" si="137"/>
        <v>138598.92535054506</v>
      </c>
      <c r="CL94" s="32">
        <f t="shared" si="138"/>
        <v>139782.03188637344</v>
      </c>
      <c r="CM94" s="32">
        <f t="shared" si="139"/>
        <v>140975.22842315119</v>
      </c>
      <c r="CN94" s="32">
        <f t="shared" si="140"/>
        <v>142178.58933938717</v>
      </c>
      <c r="CO94" s="32">
        <f t="shared" si="141"/>
        <v>143392.17893957373</v>
      </c>
      <c r="CP94" s="32">
        <f t="shared" si="142"/>
        <v>144616.04488683367</v>
      </c>
      <c r="CQ94" s="32">
        <f t="shared" si="143"/>
        <v>145850.20951137209</v>
      </c>
      <c r="CR94" s="32">
        <f t="shared" si="144"/>
        <v>147094.65903860223</v>
      </c>
      <c r="CS94" s="32">
        <f t="shared" si="145"/>
        <v>148349.33100006889</v>
      </c>
      <c r="CT94" s="32">
        <f t="shared" si="146"/>
        <v>149614.10028901213</v>
      </c>
      <c r="CU94" s="32">
        <f t="shared" si="147"/>
        <v>150888.76447401842</v>
      </c>
      <c r="CV94" s="32">
        <f t="shared" si="148"/>
        <v>152173.02907331917</v>
      </c>
      <c r="CW94" s="32">
        <f t="shared" si="149"/>
        <v>153466.49351496052</v>
      </c>
      <c r="CX94" s="32">
        <f t="shared" si="150"/>
        <v>154768.63846974442</v>
      </c>
      <c r="CY94" s="32">
        <f t="shared" si="151"/>
        <v>156078.81515627756</v>
      </c>
      <c r="CZ94" s="32">
        <f t="shared" si="152"/>
        <v>157396.2370955566</v>
      </c>
      <c r="DA94" s="32">
        <f t="shared" si="153"/>
        <v>158719.97465159078</v>
      </c>
      <c r="DB94" s="32">
        <f t="shared" si="154"/>
        <v>160048.9525485021</v>
      </c>
      <c r="DC94" s="32">
        <f t="shared" si="155"/>
        <v>161381.95041466216</v>
      </c>
      <c r="DD94" s="32">
        <f t="shared" si="156"/>
        <v>162717.60627901592</v>
      </c>
      <c r="DE94" s="32">
        <f t="shared" si="157"/>
        <v>164054.4228391042</v>
      </c>
      <c r="DF94" s="32">
        <f t="shared" si="158"/>
        <v>165390.77623708796</v>
      </c>
      <c r="DG94" s="32">
        <f t="shared" si="159"/>
        <v>166724.92701980766</v>
      </c>
      <c r="DH94" s="32">
        <f t="shared" si="160"/>
        <v>168055.03292047326</v>
      </c>
      <c r="DI94" s="32">
        <f t="shared" si="161"/>
        <v>169379.16308081162</v>
      </c>
      <c r="DJ94" s="32">
        <f t="shared" si="162"/>
        <v>170695.31333055624</v>
      </c>
      <c r="DK94" s="32">
        <f t="shared" si="163"/>
        <v>172001.42215297671</v>
      </c>
      <c r="DL94" s="32">
        <f t="shared" si="164"/>
        <v>173295.38698758773</v>
      </c>
      <c r="DM94" s="32">
        <f t="shared" si="165"/>
        <v>174575.08055134691</v>
      </c>
      <c r="DN94" s="32">
        <f t="shared" si="166"/>
        <v>175838.36689491291</v>
      </c>
      <c r="DO94" s="32">
        <f t="shared" si="167"/>
        <v>177083.11694865272</v>
      </c>
      <c r="DP94" s="32">
        <f t="shared" si="168"/>
        <v>178307.22335216915</v>
      </c>
      <c r="DQ94" s="32">
        <f t="shared" si="169"/>
        <v>179508.61439970878</v>
      </c>
      <c r="DR94" s="32">
        <f t="shared" si="170"/>
        <v>180685.26697073877</v>
      </c>
      <c r="DT94" s="48">
        <f t="shared" si="171"/>
        <v>66</v>
      </c>
      <c r="DU94" s="48">
        <f t="shared" si="172"/>
        <v>67</v>
      </c>
      <c r="DV94" s="32">
        <f ca="1">INDEX('3)tpx males'!BD$57:BD$107,MATCH(DT94,'3)tpx males'!$BB$57:$BB$107,0))*INDEX('3)tpx females'!BD$57:BD$107,MATCH(DU94,'3)tpx females'!$BB$57:$BB$107,0))</f>
        <v>7.5243257730564386E-5</v>
      </c>
      <c r="DW94" s="32">
        <f t="shared" ca="1" si="173"/>
        <v>-9.762566948539968</v>
      </c>
      <c r="DX94" s="32">
        <f t="shared" ca="1" si="177"/>
        <v>0.99992475674226944</v>
      </c>
      <c r="DZ94" s="32">
        <f t="shared" ca="1" si="174"/>
        <v>-160019.6461824257</v>
      </c>
      <c r="EA94" s="32">
        <f t="shared" ca="1" si="175"/>
        <v>30272.912149479409</v>
      </c>
      <c r="EB94" s="32">
        <f t="shared" ca="1" si="178"/>
        <v>2.2778325311180132</v>
      </c>
      <c r="EC94" s="32">
        <f ca="1">EA94*'3) Value'!AN106</f>
        <v>0</v>
      </c>
      <c r="EE94" s="32">
        <f ca="1">IF(AND('3) Value'!AB106="Alive",'3) Value'!AE106="Alive"),'3) Value'!AM106+'3) 2016 cases'!DZ94,0)</f>
        <v>105.77298679397791</v>
      </c>
      <c r="EF94" s="32">
        <f>IF(OR(AND('3) Value'!AB106="Deceased",'3) Value'!AE106="Alive"),(AND('3) Value'!AB106="Alive",'3) Value'!AE106="Deceased"))),1,0)</f>
        <v>0</v>
      </c>
      <c r="EG94" s="32">
        <f>IF(EF94=1,'3) Value'!AM106+'3) 2016 cases'!DZ94,0)</f>
        <v>0</v>
      </c>
    </row>
    <row r="95" spans="3:137" x14ac:dyDescent="0.25">
      <c r="C95" s="32" t="s">
        <v>11</v>
      </c>
      <c r="D95" s="32" t="s">
        <v>12</v>
      </c>
      <c r="E95" s="49">
        <v>18852</v>
      </c>
      <c r="F95" s="32" t="s">
        <v>13</v>
      </c>
      <c r="G95" s="32" t="s">
        <v>14</v>
      </c>
      <c r="H95" s="49">
        <v>18299</v>
      </c>
      <c r="I95" s="32" t="s">
        <v>13</v>
      </c>
      <c r="J95" s="32" t="s">
        <v>21</v>
      </c>
      <c r="K95" s="52">
        <v>365000</v>
      </c>
      <c r="L95" s="52">
        <v>7.9499999999999993</v>
      </c>
      <c r="M95" s="52">
        <v>64490</v>
      </c>
      <c r="O95" s="48">
        <f t="shared" si="179"/>
        <v>65</v>
      </c>
      <c r="P95" s="32">
        <f t="shared" si="180"/>
        <v>66</v>
      </c>
      <c r="Q95" s="32">
        <f>INDEX('2b)Working'!$I$61:$P$61,MATCH($J95,'2b)Working'!$I$60:$P$60,0))</f>
        <v>6.639962125003708E-2</v>
      </c>
      <c r="R95" s="32">
        <f>INDEX('2b)Working'!$I$62:$P$62,MATCH($J95,'2b)Working'!$I$60:$P$60,0))</f>
        <v>4.3425056649869002E-2</v>
      </c>
      <c r="T95" s="9">
        <f t="shared" ca="1" si="176"/>
        <v>82712.448766049783</v>
      </c>
      <c r="U95" s="10"/>
      <c r="V95" s="32">
        <f ca="1">IFERROR(($K95*EXP(V$69*($Q95+0.5*($R95)^2))*_xlfn.NORM.DIST((LN(($M95*EXP($L95/100*V$69))/($K95))-$Q95*V$69)/($R95*SQRT(V$69))-$R95*SQRT(V$69),0,1,TRUE)+$M95*EXP($L95/100*V$69)*(1-_xlfn.NORM.DIST((LN(($M95*EXP($L95/100*V$69))/($K95))-$Q95*V$69)/($R95*SQRT(V$69)),0,1,TRUE)))*EXP(-0.07*V$69)*(INDEX('3)tpx females'!BD$57:BD$107,MATCH('3) 2016 cases'!$P95,'3)tpx females'!$BB$57:$BB$107,0))+INDEX('3)tpx males'!BD$57:BD$107,MATCH($O95,'3)tpx males'!$BB$57:$BB$107,0))-(INDEX('3)tpx males'!BC$110:BC$160,MATCH($O95,'3)tpx males'!$BB$110:$BB$160,0))*INDEX('3)tpx females'!BC$111:BC$161,MATCH('3) 2016 cases'!$P95,'3)tpx females'!$BB$111:$BB$161,0))*(1-(EXP(-INDEX('3)tpx males'!BD$4:BD$54,MATCH($O95,'3)tpx males'!$BB$4:$BB$54,0)))*EXP(-INDEX('3)tpx females'!BD$3:BD$53,MATCH('3) 2016 cases'!$P95,'3)tpx females'!$BB$3:$BB$53,0))))))),0)</f>
        <v>3.6447185296133027</v>
      </c>
      <c r="W95" s="32">
        <f ca="1">IFERROR(($K95*EXP(W$69*($Q95+0.5*($R95)^2))*_xlfn.NORM.DIST((LN(($M95*EXP($L95/100*W$69))/($K95))-$Q95*W$69)/($R95*SQRT(W$69))-$R95*SQRT(W$69),0,1,TRUE)+$M95*EXP($L95/100*W$69)*(1-_xlfn.NORM.DIST((LN(($M95*EXP($L95/100*W$69))/($K95))-$Q95*W$69)/($R95*SQRT(W$69)),0,1,TRUE)))*EXP(-0.07*W$69)*(INDEX('3)tpx females'!BE$57:BE$107,MATCH('3) 2016 cases'!$P95,'3)tpx females'!$BB$57:$BB$107,0))+INDEX('3)tpx males'!BE$57:BE$107,MATCH($O95,'3)tpx males'!$BB$57:$BB$107,0))-(INDEX('3)tpx males'!BD$110:BD$160,MATCH($O95,'3)tpx males'!$BB$110:$BB$160,0))*INDEX('3)tpx females'!BD$111:BD$161,MATCH('3) 2016 cases'!$P95,'3)tpx females'!$BB$111:$BB$161,0))*(1-(EXP(-INDEX('3)tpx males'!BE$4:BE$54,MATCH($O95,'3)tpx males'!$BB$4:$BB$54,0)))*EXP(-INDEX('3)tpx females'!BE$3:BE$53,MATCH('3) 2016 cases'!$P95,'3)tpx females'!$BB$3:$BB$53,0))))))),0)</f>
        <v>13.043183468740047</v>
      </c>
      <c r="X95" s="32">
        <f ca="1">IFERROR(($K95*EXP(X$69*($Q95+0.5*($R95)^2))*_xlfn.NORM.DIST((LN(($M95*EXP($L95/100*X$69))/($K95))-$Q95*X$69)/($R95*SQRT(X$69))-$R95*SQRT(X$69),0,1,TRUE)+$M95*EXP($L95/100*X$69)*(1-_xlfn.NORM.DIST((LN(($M95*EXP($L95/100*X$69))/($K95))-$Q95*X$69)/($R95*SQRT(X$69)),0,1,TRUE)))*EXP(-0.07*X$69)*(INDEX('3)tpx females'!BF$57:BF$107,MATCH('3) 2016 cases'!$P95,'3)tpx females'!$BB$57:$BB$107,0))+INDEX('3)tpx males'!BF$57:BF$107,MATCH($O95,'3)tpx males'!$BB$57:$BB$107,0))-(INDEX('3)tpx males'!BE$110:BE$160,MATCH($O95,'3)tpx males'!$BB$110:$BB$160,0))*INDEX('3)tpx females'!BE$111:BE$161,MATCH('3) 2016 cases'!$P95,'3)tpx females'!$BB$111:$BB$161,0))*(1-(EXP(-INDEX('3)tpx males'!BF$4:BF$54,MATCH($O95,'3)tpx males'!$BB$4:$BB$54,0)))*EXP(-INDEX('3)tpx females'!BF$3:BF$53,MATCH('3) 2016 cases'!$P95,'3)tpx females'!$BB$3:$BB$53,0))))))),0)</f>
        <v>24.298285775899551</v>
      </c>
      <c r="Y95" s="32">
        <f ca="1">IFERROR(($K95*EXP(Y$69*($Q95+0.5*($R95)^2))*_xlfn.NORM.DIST((LN(($M95*EXP($L95/100*Y$69))/($K95))-$Q95*Y$69)/($R95*SQRT(Y$69))-$R95*SQRT(Y$69),0,1,TRUE)+$M95*EXP($L95/100*Y$69)*(1-_xlfn.NORM.DIST((LN(($M95*EXP($L95/100*Y$69))/($K95))-$Q95*Y$69)/($R95*SQRT(Y$69)),0,1,TRUE)))*EXP(-0.07*Y$69)*(INDEX('3)tpx females'!BG$57:BG$107,MATCH('3) 2016 cases'!$P95,'3)tpx females'!$BB$57:$BB$107,0))+INDEX('3)tpx males'!BG$57:BG$107,MATCH($O95,'3)tpx males'!$BB$57:$BB$107,0))-(INDEX('3)tpx males'!BF$110:BF$160,MATCH($O95,'3)tpx males'!$BB$110:$BB$160,0))*INDEX('3)tpx females'!BF$111:BF$161,MATCH('3) 2016 cases'!$P95,'3)tpx females'!$BB$111:$BB$161,0))*(1-(EXP(-INDEX('3)tpx males'!BG$4:BG$54,MATCH($O95,'3)tpx males'!$BB$4:$BB$54,0)))*EXP(-INDEX('3)tpx females'!BG$3:BG$53,MATCH('3) 2016 cases'!$P95,'3)tpx females'!$BB$3:$BB$53,0))))))),0)</f>
        <v>38.83979322242277</v>
      </c>
      <c r="Z95" s="32">
        <f ca="1">IFERROR(($K95*EXP(Z$69*($Q95+0.5*($R95)^2))*_xlfn.NORM.DIST((LN(($M95*EXP($L95/100*Z$69))/($K95))-$Q95*Z$69)/($R95*SQRT(Z$69))-$R95*SQRT(Z$69),0,1,TRUE)+$M95*EXP($L95/100*Z$69)*(1-_xlfn.NORM.DIST((LN(($M95*EXP($L95/100*Z$69))/($K95))-$Q95*Z$69)/($R95*SQRT(Z$69)),0,1,TRUE)))*EXP(-0.07*Z$69)*(INDEX('3)tpx females'!BH$57:BH$107,MATCH('3) 2016 cases'!$P95,'3)tpx females'!$BB$57:$BB$107,0))+INDEX('3)tpx males'!BH$57:BH$107,MATCH($O95,'3)tpx males'!$BB$57:$BB$107,0))-(INDEX('3)tpx males'!BG$110:BG$160,MATCH($O95,'3)tpx males'!$BB$110:$BB$160,0))*INDEX('3)tpx females'!BG$111:BG$161,MATCH('3) 2016 cases'!$P95,'3)tpx females'!$BB$111:$BB$161,0))*(1-(EXP(-INDEX('3)tpx males'!BH$4:BH$54,MATCH($O95,'3)tpx males'!$BB$4:$BB$54,0)))*EXP(-INDEX('3)tpx females'!BH$3:BH$53,MATCH('3) 2016 cases'!$P95,'3)tpx females'!$BB$3:$BB$53,0))))))),0)</f>
        <v>56.332130158407566</v>
      </c>
      <c r="AA95" s="32">
        <f ca="1">IFERROR(($K95*EXP(AA$69*($Q95+0.5*($R95)^2))*_xlfn.NORM.DIST((LN(($M95*EXP($L95/100*AA$69))/($K95))-$Q95*AA$69)/($R95*SQRT(AA$69))-$R95*SQRT(AA$69),0,1,TRUE)+$M95*EXP($L95/100*AA$69)*(1-_xlfn.NORM.DIST((LN(($M95*EXP($L95/100*AA$69))/($K95))-$Q95*AA$69)/($R95*SQRT(AA$69)),0,1,TRUE)))*EXP(-0.07*AA$69)*(INDEX('3)tpx females'!BI$57:BI$107,MATCH('3) 2016 cases'!$P95,'3)tpx females'!$BB$57:$BB$107,0))+INDEX('3)tpx males'!BI$57:BI$107,MATCH($O95,'3)tpx males'!$BB$57:$BB$107,0))-(INDEX('3)tpx males'!BH$110:BH$160,MATCH($O95,'3)tpx males'!$BB$110:$BB$160,0))*INDEX('3)tpx females'!BH$111:BH$161,MATCH('3) 2016 cases'!$P95,'3)tpx females'!$BB$111:$BB$161,0))*(1-(EXP(-INDEX('3)tpx males'!BI$4:BI$54,MATCH($O95,'3)tpx males'!$BB$4:$BB$54,0)))*EXP(-INDEX('3)tpx females'!BI$3:BI$53,MATCH('3) 2016 cases'!$P95,'3)tpx females'!$BB$3:$BB$53,0))))))),0)</f>
        <v>80.50203772909795</v>
      </c>
      <c r="AB95" s="32">
        <f ca="1">IFERROR(($K95*EXP(AB$69*($Q95+0.5*($R95)^2))*_xlfn.NORM.DIST((LN(($M95*EXP($L95/100*AB$69))/($K95))-$Q95*AB$69)/($R95*SQRT(AB$69))-$R95*SQRT(AB$69),0,1,TRUE)+$M95*EXP($L95/100*AB$69)*(1-_xlfn.NORM.DIST((LN(($M95*EXP($L95/100*AB$69))/($K95))-$Q95*AB$69)/($R95*SQRT(AB$69)),0,1,TRUE)))*EXP(-0.07*AB$69)*(INDEX('3)tpx females'!BJ$57:BJ$107,MATCH('3) 2016 cases'!$P95,'3)tpx females'!$BB$57:$BB$107,0))+INDEX('3)tpx males'!BJ$57:BJ$107,MATCH($O95,'3)tpx males'!$BB$57:$BB$107,0))-(INDEX('3)tpx males'!BI$110:BI$160,MATCH($O95,'3)tpx males'!$BB$110:$BB$160,0))*INDEX('3)tpx females'!BI$111:BI$161,MATCH('3) 2016 cases'!$P95,'3)tpx females'!$BB$111:$BB$161,0))*(1-(EXP(-INDEX('3)tpx males'!BJ$4:BJ$54,MATCH($O95,'3)tpx males'!$BB$4:$BB$54,0)))*EXP(-INDEX('3)tpx females'!BJ$3:BJ$53,MATCH('3) 2016 cases'!$P95,'3)tpx females'!$BB$3:$BB$53,0))))))),0)</f>
        <v>112.21174918643644</v>
      </c>
      <c r="AC95" s="32">
        <f ca="1">IFERROR(($K95*EXP(AC$69*($Q95+0.5*($R95)^2))*_xlfn.NORM.DIST((LN(($M95*EXP($L95/100*AC$69))/($K95))-$Q95*AC$69)/($R95*SQRT(AC$69))-$R95*SQRT(AC$69),0,1,TRUE)+$M95*EXP($L95/100*AC$69)*(1-_xlfn.NORM.DIST((LN(($M95*EXP($L95/100*AC$69))/($K95))-$Q95*AC$69)/($R95*SQRT(AC$69)),0,1,TRUE)))*EXP(-0.07*AC$69)*(INDEX('3)tpx females'!BK$57:BK$107,MATCH('3) 2016 cases'!$P95,'3)tpx females'!$BB$57:$BB$107,0))+INDEX('3)tpx males'!BK$57:BK$107,MATCH($O95,'3)tpx males'!$BB$57:$BB$107,0))-(INDEX('3)tpx males'!BJ$110:BJ$160,MATCH($O95,'3)tpx males'!$BB$110:$BB$160,0))*INDEX('3)tpx females'!BJ$111:BJ$161,MATCH('3) 2016 cases'!$P95,'3)tpx females'!$BB$111:$BB$161,0))*(1-(EXP(-INDEX('3)tpx males'!BK$4:BK$54,MATCH($O95,'3)tpx males'!$BB$4:$BB$54,0)))*EXP(-INDEX('3)tpx females'!BK$3:BK$53,MATCH('3) 2016 cases'!$P95,'3)tpx females'!$BB$3:$BB$53,0))))))),0)</f>
        <v>145.93500772016048</v>
      </c>
      <c r="AD95" s="32">
        <f ca="1">IFERROR(($K95*EXP(AD$69*($Q95+0.5*($R95)^2))*_xlfn.NORM.DIST((LN(($M95*EXP($L95/100*AD$69))/($K95))-$Q95*AD$69)/($R95*SQRT(AD$69))-$R95*SQRT(AD$69),0,1,TRUE)+$M95*EXP($L95/100*AD$69)*(1-_xlfn.NORM.DIST((LN(($M95*EXP($L95/100*AD$69))/($K95))-$Q95*AD$69)/($R95*SQRT(AD$69)),0,1,TRUE)))*EXP(-0.07*AD$69)*(INDEX('3)tpx females'!BL$57:BL$107,MATCH('3) 2016 cases'!$P95,'3)tpx females'!$BB$57:$BB$107,0))+INDEX('3)tpx males'!BL$57:BL$107,MATCH($O95,'3)tpx males'!$BB$57:$BB$107,0))-(INDEX('3)tpx males'!BK$110:BK$160,MATCH($O95,'3)tpx males'!$BB$110:$BB$160,0))*INDEX('3)tpx females'!BK$111:BK$161,MATCH('3) 2016 cases'!$P95,'3)tpx females'!$BB$111:$BB$161,0))*(1-(EXP(-INDEX('3)tpx males'!BL$4:BL$54,MATCH($O95,'3)tpx males'!$BB$4:$BB$54,0)))*EXP(-INDEX('3)tpx females'!BL$3:BL$53,MATCH('3) 2016 cases'!$P95,'3)tpx females'!$BB$3:$BB$53,0))))))),0)</f>
        <v>192.27403604367819</v>
      </c>
      <c r="AE95" s="32">
        <f ca="1">IFERROR(($K95*EXP(AE$69*($Q95+0.5*($R95)^2))*_xlfn.NORM.DIST((LN(($M95*EXP($L95/100*AE$69))/($K95))-$Q95*AE$69)/($R95*SQRT(AE$69))-$R95*SQRT(AE$69),0,1,TRUE)+$M95*EXP($L95/100*AE$69)*(1-_xlfn.NORM.DIST((LN(($M95*EXP($L95/100*AE$69))/($K95))-$Q95*AE$69)/($R95*SQRT(AE$69)),0,1,TRUE)))*EXP(-0.07*AE$69)*(INDEX('3)tpx females'!BM$57:BM$107,MATCH('3) 2016 cases'!$P95,'3)tpx females'!$BB$57:$BB$107,0))+INDEX('3)tpx males'!BM$57:BM$107,MATCH($O95,'3)tpx males'!$BB$57:$BB$107,0))-(INDEX('3)tpx males'!BL$110:BL$160,MATCH($O95,'3)tpx males'!$BB$110:$BB$160,0))*INDEX('3)tpx females'!BL$111:BL$161,MATCH('3) 2016 cases'!$P95,'3)tpx females'!$BB$111:$BB$161,0))*(1-(EXP(-INDEX('3)tpx males'!BM$4:BM$54,MATCH($O95,'3)tpx males'!$BB$4:$BB$54,0)))*EXP(-INDEX('3)tpx females'!BM$3:BM$53,MATCH('3) 2016 cases'!$P95,'3)tpx females'!$BB$3:$BB$53,0))))))),0)</f>
        <v>240.90849154755293</v>
      </c>
      <c r="AF95" s="32">
        <f ca="1">IFERROR(($K95*EXP(AF$69*($Q95+0.5*($R95)^2))*_xlfn.NORM.DIST((LN(($M95*EXP($L95/100*AF$69))/($K95))-$Q95*AF$69)/($R95*SQRT(AF$69))-$R95*SQRT(AF$69),0,1,TRUE)+$M95*EXP($L95/100*AF$69)*(1-_xlfn.NORM.DIST((LN(($M95*EXP($L95/100*AF$69))/($K95))-$Q95*AF$69)/($R95*SQRT(AF$69)),0,1,TRUE)))*EXP(-0.07*AF$69)*(INDEX('3)tpx females'!BN$57:BN$107,MATCH('3) 2016 cases'!$P95,'3)tpx females'!$BB$57:$BB$107,0))+INDEX('3)tpx males'!BN$57:BN$107,MATCH($O95,'3)tpx males'!$BB$57:$BB$107,0))-(INDEX('3)tpx males'!BM$110:BM$160,MATCH($O95,'3)tpx males'!$BB$110:$BB$160,0))*INDEX('3)tpx females'!BM$111:BM$161,MATCH('3) 2016 cases'!$P95,'3)tpx females'!$BB$111:$BB$161,0))*(1-(EXP(-INDEX('3)tpx males'!BN$4:BN$54,MATCH($O95,'3)tpx males'!$BB$4:$BB$54,0)))*EXP(-INDEX('3)tpx females'!BN$3:BN$53,MATCH('3) 2016 cases'!$P95,'3)tpx females'!$BB$3:$BB$53,0))))))),0)</f>
        <v>296.09018848253737</v>
      </c>
      <c r="AG95" s="32">
        <f ca="1">IFERROR(($K95*EXP(AG$69*($Q95+0.5*($R95)^2))*_xlfn.NORM.DIST((LN(($M95*EXP($L95/100*AG$69))/($K95))-$Q95*AG$69)/($R95*SQRT(AG$69))-$R95*SQRT(AG$69),0,1,TRUE)+$M95*EXP($L95/100*AG$69)*(1-_xlfn.NORM.DIST((LN(($M95*EXP($L95/100*AG$69))/($K95))-$Q95*AG$69)/($R95*SQRT(AG$69)),0,1,TRUE)))*EXP(-0.07*AG$69)*(INDEX('3)tpx females'!BO$57:BO$107,MATCH('3) 2016 cases'!$P95,'3)tpx females'!$BB$57:$BB$107,0))+INDEX('3)tpx males'!BO$57:BO$107,MATCH($O95,'3)tpx males'!$BB$57:$BB$107,0))-(INDEX('3)tpx males'!BN$110:BN$160,MATCH($O95,'3)tpx males'!$BB$110:$BB$160,0))*INDEX('3)tpx females'!BN$111:BN$161,MATCH('3) 2016 cases'!$P95,'3)tpx females'!$BB$111:$BB$161,0))*(1-(EXP(-INDEX('3)tpx males'!BO$4:BO$54,MATCH($O95,'3)tpx males'!$BB$4:$BB$54,0)))*EXP(-INDEX('3)tpx females'!BO$3:BO$53,MATCH('3) 2016 cases'!$P95,'3)tpx females'!$BB$3:$BB$53,0))))))),0)</f>
        <v>393.60802009592356</v>
      </c>
      <c r="AH95" s="32">
        <f ca="1">IFERROR(($K95*EXP(AH$69*($Q95+0.5*($R95)^2))*_xlfn.NORM.DIST((LN(($M95*EXP($L95/100*AH$69))/($K95))-$Q95*AH$69)/($R95*SQRT(AH$69))-$R95*SQRT(AH$69),0,1,TRUE)+$M95*EXP($L95/100*AH$69)*(1-_xlfn.NORM.DIST((LN(($M95*EXP($L95/100*AH$69))/($K95))-$Q95*AH$69)/($R95*SQRT(AH$69)),0,1,TRUE)))*EXP(-0.07*AH$69)*(INDEX('3)tpx females'!BP$57:BP$107,MATCH('3) 2016 cases'!$P95,'3)tpx females'!$BB$57:$BB$107,0))+INDEX('3)tpx males'!BP$57:BP$107,MATCH($O95,'3)tpx males'!$BB$57:$BB$107,0))-(INDEX('3)tpx males'!BO$110:BO$160,MATCH($O95,'3)tpx males'!$BB$110:$BB$160,0))*INDEX('3)tpx females'!BO$111:BO$161,MATCH('3) 2016 cases'!$P95,'3)tpx females'!$BB$111:$BB$161,0))*(1-(EXP(-INDEX('3)tpx males'!BP$4:BP$54,MATCH($O95,'3)tpx males'!$BB$4:$BB$54,0)))*EXP(-INDEX('3)tpx females'!BP$3:BP$53,MATCH('3) 2016 cases'!$P95,'3)tpx females'!$BB$3:$BB$53,0))))))),0)</f>
        <v>494.51830063161231</v>
      </c>
      <c r="AI95" s="32">
        <f ca="1">IFERROR(($K95*EXP(AI$69*($Q95+0.5*($R95)^2))*_xlfn.NORM.DIST((LN(($M95*EXP($L95/100*AI$69))/($K95))-$Q95*AI$69)/($R95*SQRT(AI$69))-$R95*SQRT(AI$69),0,1,TRUE)+$M95*EXP($L95/100*AI$69)*(1-_xlfn.NORM.DIST((LN(($M95*EXP($L95/100*AI$69))/($K95))-$Q95*AI$69)/($R95*SQRT(AI$69)),0,1,TRUE)))*EXP(-0.07*AI$69)*(INDEX('3)tpx females'!BQ$57:BQ$107,MATCH('3) 2016 cases'!$P95,'3)tpx females'!$BB$57:$BB$107,0))+INDEX('3)tpx males'!BQ$57:BQ$107,MATCH($O95,'3)tpx males'!$BB$57:$BB$107,0))-(INDEX('3)tpx males'!BP$110:BP$160,MATCH($O95,'3)tpx males'!$BB$110:$BB$160,0))*INDEX('3)tpx females'!BP$111:BP$161,MATCH('3) 2016 cases'!$P95,'3)tpx females'!$BB$111:$BB$161,0))*(1-(EXP(-INDEX('3)tpx males'!BQ$4:BQ$54,MATCH($O95,'3)tpx males'!$BB$4:$BB$54,0)))*EXP(-INDEX('3)tpx females'!BQ$3:BQ$53,MATCH('3) 2016 cases'!$P95,'3)tpx females'!$BB$3:$BB$53,0))))))),0)</f>
        <v>589.38006372712823</v>
      </c>
      <c r="AJ95" s="32">
        <f ca="1">IFERROR(($K95*EXP(AJ$69*($Q95+0.5*($R95)^2))*_xlfn.NORM.DIST((LN(($M95*EXP($L95/100*AJ$69))/($K95))-$Q95*AJ$69)/($R95*SQRT(AJ$69))-$R95*SQRT(AJ$69),0,1,TRUE)+$M95*EXP($L95/100*AJ$69)*(1-_xlfn.NORM.DIST((LN(($M95*EXP($L95/100*AJ$69))/($K95))-$Q95*AJ$69)/($R95*SQRT(AJ$69)),0,1,TRUE)))*EXP(-0.07*AJ$69)*(INDEX('3)tpx females'!BR$57:BR$107,MATCH('3) 2016 cases'!$P95,'3)tpx females'!$BB$57:$BB$107,0))+INDEX('3)tpx males'!BR$57:BR$107,MATCH($O95,'3)tpx males'!$BB$57:$BB$107,0))-(INDEX('3)tpx males'!BQ$110:BQ$160,MATCH($O95,'3)tpx males'!$BB$110:$BB$160,0))*INDEX('3)tpx females'!BQ$111:BQ$161,MATCH('3) 2016 cases'!$P95,'3)tpx females'!$BB$111:$BB$161,0))*(1-(EXP(-INDEX('3)tpx males'!BR$4:BR$54,MATCH($O95,'3)tpx males'!$BB$4:$BB$54,0)))*EXP(-INDEX('3)tpx females'!BR$3:BR$53,MATCH('3) 2016 cases'!$P95,'3)tpx females'!$BB$3:$BB$53,0))))))),0)</f>
        <v>783.10939508688955</v>
      </c>
      <c r="AK95" s="32">
        <f ca="1">IFERROR(($K95*EXP(AK$69*($Q95+0.5*($R95)^2))*_xlfn.NORM.DIST((LN(($M95*EXP($L95/100*AK$69))/($K95))-$Q95*AK$69)/($R95*SQRT(AK$69))-$R95*SQRT(AK$69),0,1,TRUE)+$M95*EXP($L95/100*AK$69)*(1-_xlfn.NORM.DIST((LN(($M95*EXP($L95/100*AK$69))/($K95))-$Q95*AK$69)/($R95*SQRT(AK$69)),0,1,TRUE)))*EXP(-0.07*AK$69)*(INDEX('3)tpx females'!BS$57:BS$107,MATCH('3) 2016 cases'!$P95,'3)tpx females'!$BB$57:$BB$107,0))+INDEX('3)tpx males'!BS$57:BS$107,MATCH($O95,'3)tpx males'!$BB$57:$BB$107,0))-(INDEX('3)tpx males'!BR$110:BR$160,MATCH($O95,'3)tpx males'!$BB$110:$BB$160,0))*INDEX('3)tpx females'!BR$111:BR$161,MATCH('3) 2016 cases'!$P95,'3)tpx females'!$BB$111:$BB$161,0))*(1-(EXP(-INDEX('3)tpx males'!BS$4:BS$54,MATCH($O95,'3)tpx males'!$BB$4:$BB$54,0)))*EXP(-INDEX('3)tpx females'!BS$3:BS$53,MATCH('3) 2016 cases'!$P95,'3)tpx females'!$BB$3:$BB$53,0))))))),0)</f>
        <v>971.7584189072993</v>
      </c>
      <c r="AL95" s="32">
        <f ca="1">IFERROR(($K95*EXP(AL$69*($Q95+0.5*($R95)^2))*_xlfn.NORM.DIST((LN(($M95*EXP($L95/100*AL$69))/($K95))-$Q95*AL$69)/($R95*SQRT(AL$69))-$R95*SQRT(AL$69),0,1,TRUE)+$M95*EXP($L95/100*AL$69)*(1-_xlfn.NORM.DIST((LN(($M95*EXP($L95/100*AL$69))/($K95))-$Q95*AL$69)/($R95*SQRT(AL$69)),0,1,TRUE)))*EXP(-0.07*AL$69)*(INDEX('3)tpx females'!BT$57:BT$107,MATCH('3) 2016 cases'!$P95,'3)tpx females'!$BB$57:$BB$107,0))+INDEX('3)tpx males'!BT$57:BT$107,MATCH($O95,'3)tpx males'!$BB$57:$BB$107,0))-(INDEX('3)tpx males'!BS$110:BS$160,MATCH($O95,'3)tpx males'!$BB$110:$BB$160,0))*INDEX('3)tpx females'!BS$111:BS$161,MATCH('3) 2016 cases'!$P95,'3)tpx females'!$BB$111:$BB$161,0))*(1-(EXP(-INDEX('3)tpx males'!BT$4:BT$54,MATCH($O95,'3)tpx males'!$BB$4:$BB$54,0)))*EXP(-INDEX('3)tpx females'!BT$3:BT$53,MATCH('3) 2016 cases'!$P95,'3)tpx females'!$BB$3:$BB$53,0))))))),0)</f>
        <v>1258.1247424632902</v>
      </c>
      <c r="AM95" s="32">
        <f ca="1">IFERROR(($K95*EXP(AM$69*($Q95+0.5*($R95)^2))*_xlfn.NORM.DIST((LN(($M95*EXP($L95/100*AM$69))/($K95))-$Q95*AM$69)/($R95*SQRT(AM$69))-$R95*SQRT(AM$69),0,1,TRUE)+$M95*EXP($L95/100*AM$69)*(1-_xlfn.NORM.DIST((LN(($M95*EXP($L95/100*AM$69))/($K95))-$Q95*AM$69)/($R95*SQRT(AM$69)),0,1,TRUE)))*EXP(-0.07*AM$69)*(INDEX('3)tpx females'!BU$57:BU$107,MATCH('3) 2016 cases'!$P95,'3)tpx females'!$BB$57:$BB$107,0))+INDEX('3)tpx males'!BU$57:BU$107,MATCH($O95,'3)tpx males'!$BB$57:$BB$107,0))-(INDEX('3)tpx males'!BT$110:BT$160,MATCH($O95,'3)tpx males'!$BB$110:$BB$160,0))*INDEX('3)tpx females'!BT$111:BT$161,MATCH('3) 2016 cases'!$P95,'3)tpx females'!$BB$111:$BB$161,0))*(1-(EXP(-INDEX('3)tpx males'!BU$4:BU$54,MATCH($O95,'3)tpx males'!$BB$4:$BB$54,0)))*EXP(-INDEX('3)tpx females'!BU$3:BU$53,MATCH('3) 2016 cases'!$P95,'3)tpx females'!$BB$3:$BB$53,0))))))),0)</f>
        <v>1544.0260000744604</v>
      </c>
      <c r="AN95" s="32">
        <f ca="1">IFERROR(($K95*EXP(AN$69*($Q95+0.5*($R95)^2))*_xlfn.NORM.DIST((LN(($M95*EXP($L95/100*AN$69))/($K95))-$Q95*AN$69)/($R95*SQRT(AN$69))-$R95*SQRT(AN$69),0,1,TRUE)+$M95*EXP($L95/100*AN$69)*(1-_xlfn.NORM.DIST((LN(($M95*EXP($L95/100*AN$69))/($K95))-$Q95*AN$69)/($R95*SQRT(AN$69)),0,1,TRUE)))*EXP(-0.07*AN$69)*(INDEX('3)tpx females'!BV$57:BV$107,MATCH('3) 2016 cases'!$P95,'3)tpx females'!$BB$57:$BB$107,0))+INDEX('3)tpx males'!BV$57:BV$107,MATCH($O95,'3)tpx males'!$BB$57:$BB$107,0))-(INDEX('3)tpx males'!BU$110:BU$160,MATCH($O95,'3)tpx males'!$BB$110:$BB$160,0))*INDEX('3)tpx females'!BU$111:BU$161,MATCH('3) 2016 cases'!$P95,'3)tpx females'!$BB$111:$BB$161,0))*(1-(EXP(-INDEX('3)tpx males'!BV$4:BV$54,MATCH($O95,'3)tpx males'!$BB$4:$BB$54,0)))*EXP(-INDEX('3)tpx females'!BV$3:BV$53,MATCH('3) 2016 cases'!$P95,'3)tpx females'!$BB$3:$BB$53,0))))))),0)</f>
        <v>1868.1114378868035</v>
      </c>
      <c r="AO95" s="32">
        <f ca="1">IFERROR(($K95*EXP(AO$69*($Q95+0.5*($R95)^2))*_xlfn.NORM.DIST((LN(($M95*EXP($L95/100*AO$69))/($K95))-$Q95*AO$69)/($R95*SQRT(AO$69))-$R95*SQRT(AO$69),0,1,TRUE)+$M95*EXP($L95/100*AO$69)*(1-_xlfn.NORM.DIST((LN(($M95*EXP($L95/100*AO$69))/($K95))-$Q95*AO$69)/($R95*SQRT(AO$69)),0,1,TRUE)))*EXP(-0.07*AO$69)*(INDEX('3)tpx females'!BW$57:BW$107,MATCH('3) 2016 cases'!$P95,'3)tpx females'!$BB$57:$BB$107,0))+INDEX('3)tpx males'!BW$57:BW$107,MATCH($O95,'3)tpx males'!$BB$57:$BB$107,0))-(INDEX('3)tpx males'!BV$110:BV$160,MATCH($O95,'3)tpx males'!$BB$110:$BB$160,0))*INDEX('3)tpx females'!BV$111:BV$161,MATCH('3) 2016 cases'!$P95,'3)tpx females'!$BB$111:$BB$161,0))*(1-(EXP(-INDEX('3)tpx males'!BW$4:BW$54,MATCH($O95,'3)tpx males'!$BB$4:$BB$54,0)))*EXP(-INDEX('3)tpx females'!BW$3:BW$53,MATCH('3) 2016 cases'!$P95,'3)tpx females'!$BB$3:$BB$53,0))))))),0)</f>
        <v>2242.9027942529283</v>
      </c>
      <c r="AP95" s="32">
        <f ca="1">IFERROR(($K95*EXP(AP$69*($Q95+0.5*($R95)^2))*_xlfn.NORM.DIST((LN(($M95*EXP($L95/100*AP$69))/($K95))-$Q95*AP$69)/($R95*SQRT(AP$69))-$R95*SQRT(AP$69),0,1,TRUE)+$M95*EXP($L95/100*AP$69)*(1-_xlfn.NORM.DIST((LN(($M95*EXP($L95/100*AP$69))/($K95))-$Q95*AP$69)/($R95*SQRT(AP$69)),0,1,TRUE)))*EXP(-0.07*AP$69)*(INDEX('3)tpx females'!BX$57:BX$107,MATCH('3) 2016 cases'!$P95,'3)tpx females'!$BB$57:$BB$107,0))+INDEX('3)tpx males'!BX$57:BX$107,MATCH($O95,'3)tpx males'!$BB$57:$BB$107,0))-(INDEX('3)tpx males'!BW$110:BW$160,MATCH($O95,'3)tpx males'!$BB$110:$BB$160,0))*INDEX('3)tpx females'!BW$111:BW$161,MATCH('3) 2016 cases'!$P95,'3)tpx females'!$BB$111:$BB$161,0))*(1-(EXP(-INDEX('3)tpx males'!BX$4:BX$54,MATCH($O95,'3)tpx males'!$BB$4:$BB$54,0)))*EXP(-INDEX('3)tpx females'!BX$3:BX$53,MATCH('3) 2016 cases'!$P95,'3)tpx females'!$BB$3:$BB$53,0))))))),0)</f>
        <v>2704.6774993637923</v>
      </c>
      <c r="AQ95" s="32">
        <f ca="1">IFERROR(($K95*EXP(AQ$69*($Q95+0.5*($R95)^2))*_xlfn.NORM.DIST((LN(($M95*EXP($L95/100*AQ$69))/($K95))-$Q95*AQ$69)/($R95*SQRT(AQ$69))-$R95*SQRT(AQ$69),0,1,TRUE)+$M95*EXP($L95/100*AQ$69)*(1-_xlfn.NORM.DIST((LN(($M95*EXP($L95/100*AQ$69))/($K95))-$Q95*AQ$69)/($R95*SQRT(AQ$69)),0,1,TRUE)))*EXP(-0.07*AQ$69)*(INDEX('3)tpx females'!BY$57:BY$107,MATCH('3) 2016 cases'!$P95,'3)tpx females'!$BB$57:$BB$107,0))+INDEX('3)tpx males'!BY$57:BY$107,MATCH($O95,'3)tpx males'!$BB$57:$BB$107,0))-(INDEX('3)tpx males'!BX$110:BX$160,MATCH($O95,'3)tpx males'!$BB$110:$BB$160,0))*INDEX('3)tpx females'!BX$111:BX$161,MATCH('3) 2016 cases'!$P95,'3)tpx females'!$BB$111:$BB$161,0))*(1-(EXP(-INDEX('3)tpx males'!BY$4:BY$54,MATCH($O95,'3)tpx males'!$BB$4:$BB$54,0)))*EXP(-INDEX('3)tpx females'!BY$3:BY$53,MATCH('3) 2016 cases'!$P95,'3)tpx females'!$BB$3:$BB$53,0))))))),0)</f>
        <v>3320.5420879621211</v>
      </c>
      <c r="AR95" s="32">
        <f ca="1">IFERROR(($K95*EXP(AR$69*($Q95+0.5*($R95)^2))*_xlfn.NORM.DIST((LN(($M95*EXP($L95/100*AR$69))/($K95))-$Q95*AR$69)/($R95*SQRT(AR$69))-$R95*SQRT(AR$69),0,1,TRUE)+$M95*EXP($L95/100*AR$69)*(1-_xlfn.NORM.DIST((LN(($M95*EXP($L95/100*AR$69))/($K95))-$Q95*AR$69)/($R95*SQRT(AR$69)),0,1,TRUE)))*EXP(-0.07*AR$69)*(INDEX('3)tpx females'!BZ$57:BZ$107,MATCH('3) 2016 cases'!$P95,'3)tpx females'!$BB$57:$BB$107,0))+INDEX('3)tpx males'!BZ$57:BZ$107,MATCH($O95,'3)tpx males'!$BB$57:$BB$107,0))-(INDEX('3)tpx males'!BY$110:BY$160,MATCH($O95,'3)tpx males'!$BB$110:$BB$160,0))*INDEX('3)tpx females'!BY$111:BY$161,MATCH('3) 2016 cases'!$P95,'3)tpx females'!$BB$111:$BB$161,0))*(1-(EXP(-INDEX('3)tpx males'!BZ$4:BZ$54,MATCH($O95,'3)tpx males'!$BB$4:$BB$54,0)))*EXP(-INDEX('3)tpx females'!BZ$3:BZ$53,MATCH('3) 2016 cases'!$P95,'3)tpx females'!$BB$3:$BB$53,0))))))),0)</f>
        <v>3738.1836414435929</v>
      </c>
      <c r="AS95" s="32">
        <f ca="1">IFERROR(($K95*EXP(AS$69*($Q95+0.5*($R95)^2))*_xlfn.NORM.DIST((LN(($M95*EXP($L95/100*AS$69))/($K95))-$Q95*AS$69)/($R95*SQRT(AS$69))-$R95*SQRT(AS$69),0,1,TRUE)+$M95*EXP($L95/100*AS$69)*(1-_xlfn.NORM.DIST((LN(($M95*EXP($L95/100*AS$69))/($K95))-$Q95*AS$69)/($R95*SQRT(AS$69)),0,1,TRUE)))*EXP(-0.07*AS$69)*(INDEX('3)tpx females'!CA$57:CA$107,MATCH('3) 2016 cases'!$P95,'3)tpx females'!$BB$57:$BB$107,0))+INDEX('3)tpx males'!CA$57:CA$107,MATCH($O95,'3)tpx males'!$BB$57:$BB$107,0))-(INDEX('3)tpx males'!BZ$110:BZ$160,MATCH($O95,'3)tpx males'!$BB$110:$BB$160,0))*INDEX('3)tpx females'!BZ$111:BZ$161,MATCH('3) 2016 cases'!$P95,'3)tpx females'!$BB$111:$BB$161,0))*(1-(EXP(-INDEX('3)tpx males'!CA$4:CA$54,MATCH($O95,'3)tpx males'!$BB$4:$BB$54,0)))*EXP(-INDEX('3)tpx females'!CA$3:CA$53,MATCH('3) 2016 cases'!$P95,'3)tpx females'!$BB$3:$BB$53,0))))))),0)</f>
        <v>4537.5264274264327</v>
      </c>
      <c r="AT95" s="32">
        <f ca="1">IFERROR(($K95*EXP(AT$69*($Q95+0.5*($R95)^2))*_xlfn.NORM.DIST((LN(($M95*EXP($L95/100*AT$69))/($K95))-$Q95*AT$69)/($R95*SQRT(AT$69))-$R95*SQRT(AT$69),0,1,TRUE)+$M95*EXP($L95/100*AT$69)*(1-_xlfn.NORM.DIST((LN(($M95*EXP($L95/100*AT$69))/($K95))-$Q95*AT$69)/($R95*SQRT(AT$69)),0,1,TRUE)))*EXP(-0.07*AT$69)*(INDEX('3)tpx females'!CB$57:CB$107,MATCH('3) 2016 cases'!$P95,'3)tpx females'!$BB$57:$BB$107,0))+INDEX('3)tpx males'!CB$57:CB$107,MATCH($O95,'3)tpx males'!$BB$57:$BB$107,0))-(INDEX('3)tpx males'!CA$110:CA$160,MATCH($O95,'3)tpx males'!$BB$110:$BB$160,0))*INDEX('3)tpx females'!CA$111:CA$161,MATCH('3) 2016 cases'!$P95,'3)tpx females'!$BB$111:$BB$161,0))*(1-(EXP(-INDEX('3)tpx males'!CB$4:CB$54,MATCH($O95,'3)tpx males'!$BB$4:$BB$54,0)))*EXP(-INDEX('3)tpx females'!CB$3:CB$53,MATCH('3) 2016 cases'!$P95,'3)tpx females'!$BB$3:$BB$53,0))))))),0)</f>
        <v>5239.8507857931481</v>
      </c>
      <c r="AU95" s="32">
        <f ca="1">IFERROR(($K95*EXP(AU$69*($Q95+0.5*($R95)^2))*_xlfn.NORM.DIST((LN(($M95*EXP($L95/100*AU$69))/($K95))-$Q95*AU$69)/($R95*SQRT(AU$69))-$R95*SQRT(AU$69),0,1,TRUE)+$M95*EXP($L95/100*AU$69)*(1-_xlfn.NORM.DIST((LN(($M95*EXP($L95/100*AU$69))/($K95))-$Q95*AU$69)/($R95*SQRT(AU$69)),0,1,TRUE)))*EXP(-0.07*AU$69)*(INDEX('3)tpx females'!CC$57:CC$107,MATCH('3) 2016 cases'!$P95,'3)tpx females'!$BB$57:$BB$107,0))+INDEX('3)tpx males'!CC$57:CC$107,MATCH($O95,'3)tpx males'!$BB$57:$BB$107,0))-(INDEX('3)tpx males'!CB$110:CB$160,MATCH($O95,'3)tpx males'!$BB$110:$BB$160,0))*INDEX('3)tpx females'!CB$111:CB$161,MATCH('3) 2016 cases'!$P95,'3)tpx females'!$BB$111:$BB$161,0))*(1-(EXP(-INDEX('3)tpx males'!CC$4:CC$54,MATCH($O95,'3)tpx males'!$BB$4:$BB$54,0)))*EXP(-INDEX('3)tpx females'!CC$3:CC$53,MATCH('3) 2016 cases'!$P95,'3)tpx females'!$BB$3:$BB$53,0))))))),0)</f>
        <v>5468.025191450588</v>
      </c>
      <c r="AV95" s="32">
        <f ca="1">IFERROR(($K95*EXP(AV$69*($Q95+0.5*($R95)^2))*_xlfn.NORM.DIST((LN(($M95*EXP($L95/100*AV$69))/($K95))-$Q95*AV$69)/($R95*SQRT(AV$69))-$R95*SQRT(AV$69),0,1,TRUE)+$M95*EXP($L95/100*AV$69)*(1-_xlfn.NORM.DIST((LN(($M95*EXP($L95/100*AV$69))/($K95))-$Q95*AV$69)/($R95*SQRT(AV$69)),0,1,TRUE)))*EXP(-0.07*AV$69)*(INDEX('3)tpx females'!CD$57:CD$107,MATCH('3) 2016 cases'!$P95,'3)tpx females'!$BB$57:$BB$107,0))+INDEX('3)tpx males'!CD$57:CD$107,MATCH($O95,'3)tpx males'!$BB$57:$BB$107,0))-(INDEX('3)tpx males'!CC$110:CC$160,MATCH($O95,'3)tpx males'!$BB$110:$BB$160,0))*INDEX('3)tpx females'!CC$111:CC$161,MATCH('3) 2016 cases'!$P95,'3)tpx females'!$BB$111:$BB$161,0))*(1-(EXP(-INDEX('3)tpx males'!CD$4:CD$54,MATCH($O95,'3)tpx males'!$BB$4:$BB$54,0)))*EXP(-INDEX('3)tpx females'!CD$3:CD$53,MATCH('3) 2016 cases'!$P95,'3)tpx females'!$BB$3:$BB$53,0))))))),0)</f>
        <v>5764.7060740059196</v>
      </c>
      <c r="AW95" s="32">
        <f ca="1">IFERROR(($K95*EXP(AW$69*($Q95+0.5*($R95)^2))*_xlfn.NORM.DIST((LN(($M95*EXP($L95/100*AW$69))/($K95))-$Q95*AW$69)/($R95*SQRT(AW$69))-$R95*SQRT(AW$69),0,1,TRUE)+$M95*EXP($L95/100*AW$69)*(1-_xlfn.NORM.DIST((LN(($M95*EXP($L95/100*AW$69))/($K95))-$Q95*AW$69)/($R95*SQRT(AW$69)),0,1,TRUE)))*EXP(-0.07*AW$69)*(INDEX('3)tpx females'!CE$57:CE$107,MATCH('3) 2016 cases'!$P95,'3)tpx females'!$BB$57:$BB$107,0))+INDEX('3)tpx males'!CE$57:CE$107,MATCH($O95,'3)tpx males'!$BB$57:$BB$107,0))-(INDEX('3)tpx males'!CD$110:CD$160,MATCH($O95,'3)tpx males'!$BB$110:$BB$160,0))*INDEX('3)tpx females'!CD$111:CD$161,MATCH('3) 2016 cases'!$P95,'3)tpx females'!$BB$111:$BB$161,0))*(1-(EXP(-INDEX('3)tpx males'!CE$4:CE$54,MATCH($O95,'3)tpx males'!$BB$4:$BB$54,0)))*EXP(-INDEX('3)tpx females'!CE$3:CE$53,MATCH('3) 2016 cases'!$P95,'3)tpx females'!$BB$3:$BB$53,0))))))),0)</f>
        <v>5686.7338536236375</v>
      </c>
      <c r="AX95" s="32">
        <f ca="1">IFERROR(($K95*EXP(AX$69*($Q95+0.5*($R95)^2))*_xlfn.NORM.DIST((LN(($M95*EXP($L95/100*AX$69))/($K95))-$Q95*AX$69)/($R95*SQRT(AX$69))-$R95*SQRT(AX$69),0,1,TRUE)+$M95*EXP($L95/100*AX$69)*(1-_xlfn.NORM.DIST((LN(($M95*EXP($L95/100*AX$69))/($K95))-$Q95*AX$69)/($R95*SQRT(AX$69)),0,1,TRUE)))*EXP(-0.07*AX$69)*(INDEX('3)tpx females'!CF$57:CF$107,MATCH('3) 2016 cases'!$P95,'3)tpx females'!$BB$57:$BB$107,0))+INDEX('3)tpx males'!CF$57:CF$107,MATCH($O95,'3)tpx males'!$BB$57:$BB$107,0))-(INDEX('3)tpx males'!CE$110:CE$160,MATCH($O95,'3)tpx males'!$BB$110:$BB$160,0))*INDEX('3)tpx females'!CE$111:CE$161,MATCH('3) 2016 cases'!$P95,'3)tpx females'!$BB$111:$BB$161,0))*(1-(EXP(-INDEX('3)tpx males'!CF$4:CF$54,MATCH($O95,'3)tpx males'!$BB$4:$BB$54,0)))*EXP(-INDEX('3)tpx females'!CF$3:CF$53,MATCH('3) 2016 cases'!$P95,'3)tpx females'!$BB$3:$BB$53,0))))))),0)</f>
        <v>5919.0008874159084</v>
      </c>
      <c r="AY95" s="32">
        <f ca="1">IFERROR(($K95*EXP(AY$69*($Q95+0.5*($R95)^2))*_xlfn.NORM.DIST((LN(($M95*EXP($L95/100*AY$69))/($K95))-$Q95*AY$69)/($R95*SQRT(AY$69))-$R95*SQRT(AY$69),0,1,TRUE)+$M95*EXP($L95/100*AY$69)*(1-_xlfn.NORM.DIST((LN(($M95*EXP($L95/100*AY$69))/($K95))-$Q95*AY$69)/($R95*SQRT(AY$69)),0,1,TRUE)))*EXP(-0.07*AY$69)*(INDEX('3)tpx females'!CG$57:CG$107,MATCH('3) 2016 cases'!$P95,'3)tpx females'!$BB$57:$BB$107,0))+INDEX('3)tpx males'!CG$57:CG$107,MATCH($O95,'3)tpx males'!$BB$57:$BB$107,0))-(INDEX('3)tpx males'!CF$110:CF$160,MATCH($O95,'3)tpx males'!$BB$110:$BB$160,0))*INDEX('3)tpx females'!CF$111:CF$161,MATCH('3) 2016 cases'!$P95,'3)tpx females'!$BB$111:$BB$161,0))*(1-(EXP(-INDEX('3)tpx males'!CG$4:CG$54,MATCH($O95,'3)tpx males'!$BB$4:$BB$54,0)))*EXP(-INDEX('3)tpx females'!CG$3:CG$53,MATCH('3) 2016 cases'!$P95,'3)tpx females'!$BB$3:$BB$53,0))))))),0)</f>
        <v>5716.3054419918144</v>
      </c>
      <c r="AZ95" s="32">
        <f ca="1">IFERROR(($K95*EXP(AZ$69*($Q95+0.5*($R95)^2))*_xlfn.NORM.DIST((LN(($M95*EXP($L95/100*AZ$69))/($K95))-$Q95*AZ$69)/($R95*SQRT(AZ$69))-$R95*SQRT(AZ$69),0,1,TRUE)+$M95*EXP($L95/100*AZ$69)*(1-_xlfn.NORM.DIST((LN(($M95*EXP($L95/100*AZ$69))/($K95))-$Q95*AZ$69)/($R95*SQRT(AZ$69)),0,1,TRUE)))*EXP(-0.07*AZ$69)*(INDEX('3)tpx females'!CH$57:CH$107,MATCH('3) 2016 cases'!$P95,'3)tpx females'!$BB$57:$BB$107,0))+INDEX('3)tpx males'!CH$57:CH$107,MATCH($O95,'3)tpx males'!$BB$57:$BB$107,0))-(INDEX('3)tpx males'!CG$110:CG$160,MATCH($O95,'3)tpx males'!$BB$110:$BB$160,0))*INDEX('3)tpx females'!CG$111:CG$161,MATCH('3) 2016 cases'!$P95,'3)tpx females'!$BB$111:$BB$161,0))*(1-(EXP(-INDEX('3)tpx males'!CH$4:CH$54,MATCH($O95,'3)tpx males'!$BB$4:$BB$54,0)))*EXP(-INDEX('3)tpx females'!CH$3:CH$53,MATCH('3) 2016 cases'!$P95,'3)tpx females'!$BB$3:$BB$53,0))))))),0)</f>
        <v>5170.121536223176</v>
      </c>
      <c r="BA95" s="32">
        <f ca="1">IFERROR(($K95*EXP(BA$69*($Q95+0.5*($R95)^2))*_xlfn.NORM.DIST((LN(($M95*EXP($L95/100*BA$69))/($K95))-$Q95*BA$69)/($R95*SQRT(BA$69))-$R95*SQRT(BA$69),0,1,TRUE)+$M95*EXP($L95/100*BA$69)*(1-_xlfn.NORM.DIST((LN(($M95*EXP($L95/100*BA$69))/($K95))-$Q95*BA$69)/($R95*SQRT(BA$69)),0,1,TRUE)))*EXP(-0.07*BA$69)*(INDEX('3)tpx females'!CI$57:CI$107,MATCH('3) 2016 cases'!$P95,'3)tpx females'!$BB$57:$BB$107,0))+INDEX('3)tpx males'!CI$57:CI$107,MATCH($O95,'3)tpx males'!$BB$57:$BB$107,0))-(INDEX('3)tpx males'!CH$110:CH$160,MATCH($O95,'3)tpx males'!$BB$110:$BB$160,0))*INDEX('3)tpx females'!CH$111:CH$161,MATCH('3) 2016 cases'!$P95,'3)tpx females'!$BB$111:$BB$161,0))*(1-(EXP(-INDEX('3)tpx males'!CI$4:CI$54,MATCH($O95,'3)tpx males'!$BB$4:$BB$54,0)))*EXP(-INDEX('3)tpx females'!CI$3:CI$53,MATCH('3) 2016 cases'!$P95,'3)tpx females'!$BB$3:$BB$53,0))))))),0)</f>
        <v>4536.5555585287475</v>
      </c>
      <c r="BB95" s="32">
        <f ca="1">IFERROR(($K95*EXP(BB$69*($Q95+0.5*($R95)^2))*_xlfn.NORM.DIST((LN(($M95*EXP($L95/100*BB$69))/($K95))-$Q95*BB$69)/($R95*SQRT(BB$69))-$R95*SQRT(BB$69),0,1,TRUE)+$M95*EXP($L95/100*BB$69)*(1-_xlfn.NORM.DIST((LN(($M95*EXP($L95/100*BB$69))/($K95))-$Q95*BB$69)/($R95*SQRT(BB$69)),0,1,TRUE)))*EXP(-0.07*BB$69)*(INDEX('3)tpx females'!CJ$57:CJ$107,MATCH('3) 2016 cases'!$P95,'3)tpx females'!$BB$57:$BB$107,0))+INDEX('3)tpx males'!CJ$57:CJ$107,MATCH($O95,'3)tpx males'!$BB$57:$BB$107,0))-(INDEX('3)tpx males'!CI$110:CI$160,MATCH($O95,'3)tpx males'!$BB$110:$BB$160,0))*INDEX('3)tpx females'!CI$111:CI$161,MATCH('3) 2016 cases'!$P95,'3)tpx females'!$BB$111:$BB$161,0))*(1-(EXP(-INDEX('3)tpx males'!CJ$4:CJ$54,MATCH($O95,'3)tpx males'!$BB$4:$BB$54,0)))*EXP(-INDEX('3)tpx females'!CJ$3:CJ$53,MATCH('3) 2016 cases'!$P95,'3)tpx females'!$BB$3:$BB$53,0))))))),0)</f>
        <v>3795.3777584051995</v>
      </c>
      <c r="BC95" s="32">
        <f ca="1">IFERROR(($K95*EXP(BC$69*($Q95+0.5*($R95)^2))*_xlfn.NORM.DIST((LN(($M95*EXP($L95/100*BC$69))/($K95))-$Q95*BC$69)/($R95*SQRT(BC$69))-$R95*SQRT(BC$69),0,1,TRUE)+$M95*EXP($L95/100*BC$69)*(1-_xlfn.NORM.DIST((LN(($M95*EXP($L95/100*BC$69))/($K95))-$Q95*BC$69)/($R95*SQRT(BC$69)),0,1,TRUE)))*EXP(-0.07*BC$69)*(INDEX('3)tpx females'!CK$57:CK$107,MATCH('3) 2016 cases'!$P95,'3)tpx females'!$BB$57:$BB$107,0))+INDEX('3)tpx males'!CK$57:CK$107,MATCH($O95,'3)tpx males'!$BB$57:$BB$107,0))-(INDEX('3)tpx males'!CJ$110:CJ$160,MATCH($O95,'3)tpx males'!$BB$110:$BB$160,0))*INDEX('3)tpx females'!CJ$111:CJ$161,MATCH('3) 2016 cases'!$P95,'3)tpx females'!$BB$111:$BB$161,0))*(1-(EXP(-INDEX('3)tpx males'!CK$4:CK$54,MATCH($O95,'3)tpx males'!$BB$4:$BB$54,0)))*EXP(-INDEX('3)tpx females'!CK$3:CK$53,MATCH('3) 2016 cases'!$P95,'3)tpx females'!$BB$3:$BB$53,0))))))),0)</f>
        <v>3019.0853983228435</v>
      </c>
      <c r="BD95" s="32">
        <f ca="1">IFERROR(($K95*EXP(BD$69*($Q95+0.5*($R95)^2))*_xlfn.NORM.DIST((LN(($M95*EXP($L95/100*BD$69))/($K95))-$Q95*BD$69)/($R95*SQRT(BD$69))-$R95*SQRT(BD$69),0,1,TRUE)+$M95*EXP($L95/100*BD$69)*(1-_xlfn.NORM.DIST((LN(($M95*EXP($L95/100*BD$69))/($K95))-$Q95*BD$69)/($R95*SQRT(BD$69)),0,1,TRUE)))*EXP(-0.07*BD$69)*(INDEX('3)tpx females'!CL$57:CL$107,MATCH('3) 2016 cases'!$P95,'3)tpx females'!$BB$57:$BB$107,0))+INDEX('3)tpx males'!CL$57:CL$107,MATCH($O95,'3)tpx males'!$BB$57:$BB$107,0))-(INDEX('3)tpx males'!CK$110:CK$160,MATCH($O95,'3)tpx males'!$BB$110:$BB$160,0))*INDEX('3)tpx females'!CK$111:CK$161,MATCH('3) 2016 cases'!$P95,'3)tpx females'!$BB$111:$BB$161,0))*(1-(EXP(-INDEX('3)tpx males'!CL$4:CL$54,MATCH($O95,'3)tpx males'!$BB$4:$BB$54,0)))*EXP(-INDEX('3)tpx females'!CL$3:CL$53,MATCH('3) 2016 cases'!$P95,'3)tpx females'!$BB$3:$BB$53,0))))))),0)</f>
        <v>2296.5627435362558</v>
      </c>
      <c r="BE95" s="32">
        <f ca="1">IFERROR(($K95*EXP(BE$69*($Q95+0.5*($R95)^2))*_xlfn.NORM.DIST((LN(($M95*EXP($L95/100*BE$69))/($K95))-$Q95*BE$69)/($R95*SQRT(BE$69))-$R95*SQRT(BE$69),0,1,TRUE)+$M95*EXP($L95/100*BE$69)*(1-_xlfn.NORM.DIST((LN(($M95*EXP($L95/100*BE$69))/($K95))-$Q95*BE$69)/($R95*SQRT(BE$69)),0,1,TRUE)))*EXP(-0.07*BE$69)*(INDEX('3)tpx females'!CM$57:CM$107,MATCH('3) 2016 cases'!$P95,'3)tpx females'!$BB$57:$BB$107,0))+INDEX('3)tpx males'!CM$57:CM$107,MATCH($O95,'3)tpx males'!$BB$57:$BB$107,0))-(INDEX('3)tpx males'!CL$110:CL$160,MATCH($O95,'3)tpx males'!$BB$110:$BB$160,0))*INDEX('3)tpx females'!CL$111:CL$161,MATCH('3) 2016 cases'!$P95,'3)tpx females'!$BB$111:$BB$161,0))*(1-(EXP(-INDEX('3)tpx males'!CM$4:CM$54,MATCH($O95,'3)tpx males'!$BB$4:$BB$54,0)))*EXP(-INDEX('3)tpx females'!CM$3:CM$53,MATCH('3) 2016 cases'!$P95,'3)tpx females'!$BB$3:$BB$53,0))))))),0)</f>
        <v>1641.4190118045963</v>
      </c>
      <c r="BF95" s="32">
        <f ca="1">IFERROR(($K95*EXP(BF$69*($Q95+0.5*($R95)^2))*_xlfn.NORM.DIST((LN(($M95*EXP($L95/100*BF$69))/($K95))-$Q95*BF$69)/($R95*SQRT(BF$69))-$R95*SQRT(BF$69),0,1,TRUE)+$M95*EXP($L95/100*BF$69)*(1-_xlfn.NORM.DIST((LN(($M95*EXP($L95/100*BF$69))/($K95))-$Q95*BF$69)/($R95*SQRT(BF$69)),0,1,TRUE)))*EXP(-0.07*BF$69)*(INDEX('3)tpx females'!CN$57:CN$107,MATCH('3) 2016 cases'!$P95,'3)tpx females'!$BB$57:$BB$107,0))+INDEX('3)tpx males'!CN$57:CN$107,MATCH($O95,'3)tpx males'!$BB$57:$BB$107,0))-(INDEX('3)tpx males'!CM$110:CM$160,MATCH($O95,'3)tpx males'!$BB$110:$BB$160,0))*INDEX('3)tpx females'!CM$111:CM$161,MATCH('3) 2016 cases'!$P95,'3)tpx females'!$BB$111:$BB$161,0))*(1-(EXP(-INDEX('3)tpx males'!CN$4:CN$54,MATCH($O95,'3)tpx males'!$BB$4:$BB$54,0)))*EXP(-INDEX('3)tpx females'!CN$3:CN$53,MATCH('3) 2016 cases'!$P95,'3)tpx females'!$BB$3:$BB$53,0))))))),0)</f>
        <v>1117.2915897526625</v>
      </c>
      <c r="BG95" s="32">
        <f ca="1">IFERROR(($K95*EXP(BG$69*($Q95+0.5*($R95)^2))*_xlfn.NORM.DIST((LN(($M95*EXP($L95/100*BG$69))/($K95))-$Q95*BG$69)/($R95*SQRT(BG$69))-$R95*SQRT(BG$69),0,1,TRUE)+$M95*EXP($L95/100*BG$69)*(1-_xlfn.NORM.DIST((LN(($M95*EXP($L95/100*BG$69))/($K95))-$Q95*BG$69)/($R95*SQRT(BG$69)),0,1,TRUE)))*EXP(-0.07*BG$69)*(INDEX('3)tpx females'!CO$57:CO$107,MATCH('3) 2016 cases'!$P95,'3)tpx females'!$BB$57:$BB$107,0))+INDEX('3)tpx males'!CO$57:CO$107,MATCH($O95,'3)tpx males'!$BB$57:$BB$107,0))-(INDEX('3)tpx males'!CN$110:CN$160,MATCH($O95,'3)tpx males'!$BB$110:$BB$160,0))*INDEX('3)tpx females'!CN$111:CN$161,MATCH('3) 2016 cases'!$P95,'3)tpx females'!$BB$111:$BB$161,0))*(1-(EXP(-INDEX('3)tpx males'!CO$4:CO$54,MATCH($O95,'3)tpx males'!$BB$4:$BB$54,0)))*EXP(-INDEX('3)tpx females'!CO$3:CO$53,MATCH('3) 2016 cases'!$P95,'3)tpx females'!$BB$3:$BB$53,0))))))),0)</f>
        <v>725.2356482621442</v>
      </c>
      <c r="BH95" s="32">
        <f ca="1">IFERROR(($K95*EXP(BH$69*($Q95+0.5*($R95)^2))*_xlfn.NORM.DIST((LN(($M95*EXP($L95/100*BH$69))/($K95))-$Q95*BH$69)/($R95*SQRT(BH$69))-$R95*SQRT(BH$69),0,1,TRUE)+$M95*EXP($L95/100*BH$69)*(1-_xlfn.NORM.DIST((LN(($M95*EXP($L95/100*BH$69))/($K95))-$Q95*BH$69)/($R95*SQRT(BH$69)),0,1,TRUE)))*EXP(-0.07*BH$69)*(INDEX('3)tpx females'!CP$57:CP$107,MATCH('3) 2016 cases'!$P95,'3)tpx females'!$BB$57:$BB$107,0))+INDEX('3)tpx males'!CP$57:CP$107,MATCH($O95,'3)tpx males'!$BB$57:$BB$107,0))-(INDEX('3)tpx males'!CO$110:CO$160,MATCH($O95,'3)tpx males'!$BB$110:$BB$160,0))*INDEX('3)tpx females'!CO$111:CO$161,MATCH('3) 2016 cases'!$P95,'3)tpx females'!$BB$111:$BB$161,0))*(1-(EXP(-INDEX('3)tpx males'!CP$4:CP$54,MATCH($O95,'3)tpx males'!$BB$4:$BB$54,0)))*EXP(-INDEX('3)tpx females'!CP$3:CP$53,MATCH('3) 2016 cases'!$P95,'3)tpx females'!$BB$3:$BB$53,0))))))),0)</f>
        <v>438.51969959613899</v>
      </c>
      <c r="BI95" s="32">
        <f ca="1">IFERROR(($K95*EXP(BI$69*($Q95+0.5*($R95)^2))*_xlfn.NORM.DIST((LN(($M95*EXP($L95/100*BI$69))/($K95))-$Q95*BI$69)/($R95*SQRT(BI$69))-$R95*SQRT(BI$69),0,1,TRUE)+$M95*EXP($L95/100*BI$69)*(1-_xlfn.NORM.DIST((LN(($M95*EXP($L95/100*BI$69))/($K95))-$Q95*BI$69)/($R95*SQRT(BI$69)),0,1,TRUE)))*EXP(-0.07*BI$69)*(INDEX('3)tpx females'!CQ$57:CQ$107,MATCH('3) 2016 cases'!$P95,'3)tpx females'!$BB$57:$BB$107,0))+INDEX('3)tpx males'!CQ$57:CQ$107,MATCH($O95,'3)tpx males'!$BB$57:$BB$107,0))-(INDEX('3)tpx males'!CP$110:CP$160,MATCH($O95,'3)tpx males'!$BB$110:$BB$160,0))*INDEX('3)tpx females'!CP$111:CP$161,MATCH('3) 2016 cases'!$P95,'3)tpx females'!$BB$111:$BB$161,0))*(1-(EXP(-INDEX('3)tpx males'!CQ$4:CQ$54,MATCH($O95,'3)tpx males'!$BB$4:$BB$54,0)))*EXP(-INDEX('3)tpx females'!CQ$3:CQ$53,MATCH('3) 2016 cases'!$P95,'3)tpx females'!$BB$3:$BB$53,0))))))),0)</f>
        <v>257.00326568180367</v>
      </c>
      <c r="BJ95" s="32">
        <f ca="1">IFERROR(($K95*EXP(BJ$69*($Q95+0.5*($R95)^2))*_xlfn.NORM.DIST((LN(($M95*EXP($L95/100*BJ$69))/($K95))-$Q95*BJ$69)/($R95*SQRT(BJ$69))-$R95*SQRT(BJ$69),0,1,TRUE)+$M95*EXP($L95/100*BJ$69)*(1-_xlfn.NORM.DIST((LN(($M95*EXP($L95/100*BJ$69))/($K95))-$Q95*BJ$69)/($R95*SQRT(BJ$69)),0,1,TRUE)))*EXP(-0.07*BJ$69)*(INDEX('3)tpx females'!CR$57:CR$107,MATCH('3) 2016 cases'!$P95,'3)tpx females'!$BB$57:$BB$107,0))+INDEX('3)tpx males'!CR$57:CR$107,MATCH($O95,'3)tpx males'!$BB$57:$BB$107,0))-(INDEX('3)tpx males'!CQ$110:CQ$160,MATCH($O95,'3)tpx males'!$BB$110:$BB$160,0))*INDEX('3)tpx females'!CQ$111:CQ$161,MATCH('3) 2016 cases'!$P95,'3)tpx females'!$BB$111:$BB$161,0))*(1-(EXP(-INDEX('3)tpx males'!CR$4:CR$54,MATCH($O95,'3)tpx males'!$BB$4:$BB$54,0)))*EXP(-INDEX('3)tpx females'!CR$3:CR$53,MATCH('3) 2016 cases'!$P95,'3)tpx females'!$BB$3:$BB$53,0))))))),0)</f>
        <v>136.85049721473408</v>
      </c>
      <c r="BK95" s="32">
        <f ca="1">IFERROR(($K95*EXP(BK$69*($Q95+0.5*($R95)^2))*_xlfn.NORM.DIST((LN(($M95*EXP($L95/100*BK$69))/($K95))-$Q95*BK$69)/($R95*SQRT(BK$69))-$R95*SQRT(BK$69),0,1,TRUE)+$M95*EXP($L95/100*BK$69)*(1-_xlfn.NORM.DIST((LN(($M95*EXP($L95/100*BK$69))/($K95))-$Q95*BK$69)/($R95*SQRT(BK$69)),0,1,TRUE)))*EXP(-0.07*BK$69)*(INDEX('3)tpx females'!CS$57:CS$107,MATCH('3) 2016 cases'!$P95,'3)tpx females'!$BB$57:$BB$107,0))+INDEX('3)tpx males'!CS$57:CS$107,MATCH($O95,'3)tpx males'!$BB$57:$BB$107,0))-(INDEX('3)tpx males'!CR$110:CR$160,MATCH($O95,'3)tpx males'!$BB$110:$BB$160,0))*INDEX('3)tpx females'!CR$111:CR$161,MATCH('3) 2016 cases'!$P95,'3)tpx females'!$BB$111:$BB$161,0))*(1-(EXP(-INDEX('3)tpx males'!CS$4:CS$54,MATCH($O95,'3)tpx males'!$BB$4:$BB$54,0)))*EXP(-INDEX('3)tpx females'!CS$3:CS$53,MATCH('3) 2016 cases'!$P95,'3)tpx females'!$BB$3:$BB$53,0))))))),0)</f>
        <v>74.408829371965695</v>
      </c>
      <c r="BL95" s="32">
        <f ca="1">IFERROR(($K95*EXP(BL$69*($Q95+0.5*($R95)^2))*_xlfn.NORM.DIST((LN(($M95*EXP($L95/100*BL$69))/($K95))-$Q95*BL$69)/($R95*SQRT(BL$69))-$R95*SQRT(BL$69),0,1,TRUE)+$M95*EXP($L95/100*BL$69)*(1-_xlfn.NORM.DIST((LN(($M95*EXP($L95/100*BL$69))/($K95))-$Q95*BL$69)/($R95*SQRT(BL$69)),0,1,TRUE)))*EXP(-0.07*BL$69)*(INDEX('3)tpx females'!CT$57:CT$107,MATCH('3) 2016 cases'!$P95,'3)tpx females'!$BB$57:$BB$107,0))+INDEX('3)tpx males'!CT$57:CT$107,MATCH($O95,'3)tpx males'!$BB$57:$BB$107,0))-(INDEX('3)tpx males'!CS$110:CS$160,MATCH($O95,'3)tpx males'!$BB$110:$BB$160,0))*INDEX('3)tpx females'!CS$111:CS$161,MATCH('3) 2016 cases'!$P95,'3)tpx females'!$BB$111:$BB$161,0))*(1-(EXP(-INDEX('3)tpx males'!CT$4:CT$54,MATCH($O95,'3)tpx males'!$BB$4:$BB$54,0)))*EXP(-INDEX('3)tpx females'!CT$3:CT$53,MATCH('3) 2016 cases'!$P95,'3)tpx females'!$BB$3:$BB$53,0))))))),0)</f>
        <v>40.042718699740313</v>
      </c>
      <c r="BM95" s="32">
        <f ca="1">IFERROR(($K95*EXP(BM$69*($Q95+0.5*($R95)^2))*_xlfn.NORM.DIST((LN(($M95*EXP($L95/100*BM$69))/($K95))-$Q95*BM$69)/($R95*SQRT(BM$69))-$R95*SQRT(BM$69),0,1,TRUE)+$M95*EXP($L95/100*BM$69)*(1-_xlfn.NORM.DIST((LN(($M95*EXP($L95/100*BM$69))/($K95))-$Q95*BM$69)/($R95*SQRT(BM$69)),0,1,TRUE)))*EXP(-0.07*BM$69)*(INDEX('3)tpx females'!CU$57:CU$107,MATCH('3) 2016 cases'!$P95,'3)tpx females'!$BB$57:$BB$107,0))+INDEX('3)tpx males'!CU$57:CU$107,MATCH($O95,'3)tpx males'!$BB$57:$BB$107,0))-(INDEX('3)tpx males'!CT$110:CT$160,MATCH($O95,'3)tpx males'!$BB$110:$BB$160,0))*INDEX('3)tpx females'!CT$111:CT$161,MATCH('3) 2016 cases'!$P95,'3)tpx females'!$BB$111:$BB$161,0))*(1-(EXP(-INDEX('3)tpx males'!CU$4:CU$54,MATCH($O95,'3)tpx males'!$BB$4:$BB$54,0)))*EXP(-INDEX('3)tpx females'!CU$3:CU$53,MATCH('3) 2016 cases'!$P95,'3)tpx females'!$BB$3:$BB$53,0))))))),0)</f>
        <v>16.070437821552279</v>
      </c>
      <c r="BN95" s="32">
        <f ca="1">IFERROR(($K95*EXP(BN$69*($Q95+0.5*($R95)^2))*_xlfn.NORM.DIST((LN(($M95*EXP($L95/100*BN$69))/($K95))-$Q95*BN$69)/($R95*SQRT(BN$69))-$R95*SQRT(BN$69),0,1,TRUE)+$M95*EXP($L95/100*BN$69)*(1-_xlfn.NORM.DIST((LN(($M95*EXP($L95/100*BN$69))/($K95))-$Q95*BN$69)/($R95*SQRT(BN$69)),0,1,TRUE)))*EXP(-0.07*BN$69)*(INDEX('3)tpx females'!CV$57:CV$107,MATCH('3) 2016 cases'!$P95,'3)tpx females'!$BB$57:$BB$107,0))+INDEX('3)tpx males'!CV$57:CV$107,MATCH($O95,'3)tpx males'!$BB$57:$BB$107,0))-(INDEX('3)tpx males'!CU$110:CU$160,MATCH($O95,'3)tpx males'!$BB$110:$BB$160,0))*INDEX('3)tpx females'!CU$111:CU$161,MATCH('3) 2016 cases'!$P95,'3)tpx females'!$BB$111:$BB$161,0))*(1-(EXP(-INDEX('3)tpx males'!CV$4:CV$54,MATCH($O95,'3)tpx males'!$BB$4:$BB$54,0)))*EXP(-INDEX('3)tpx females'!CV$3:CV$53,MATCH('3) 2016 cases'!$P95,'3)tpx females'!$BB$3:$BB$53,0))))))),0)</f>
        <v>2.7333873603987757</v>
      </c>
      <c r="BO95" s="32">
        <f ca="1">IFERROR(($K95*EXP(BO$69*($Q95+0.5*($R95)^2))*_xlfn.NORM.DIST((LN(($M95*EXP($L95/100*BO$69))/($K95))-$Q95*BO$69)/($R95*SQRT(BO$69))-$R95*SQRT(BO$69),0,1,TRUE)+$M95*EXP($L95/100*BO$69)*(1-_xlfn.NORM.DIST((LN(($M95*EXP($L95/100*BO$69))/($K95))-$Q95*BO$69)/($R95*SQRT(BO$69)),0,1,TRUE)))*EXP(-0.07*BO$69)*(INDEX('3)tpx females'!CW$57:CW$107,MATCH('3) 2016 cases'!$P95,'3)tpx females'!$BB$57:$BB$107,0))+INDEX('3)tpx males'!CW$57:CW$107,MATCH($O95,'3)tpx males'!$BB$57:$BB$107,0))-(INDEX('3)tpx males'!CV$110:CV$160,MATCH($O95,'3)tpx males'!$BB$110:$BB$160,0))*INDEX('3)tpx females'!CV$111:CV$161,MATCH('3) 2016 cases'!$P95,'3)tpx females'!$BB$111:$BB$161,0))*(1-(EXP(-INDEX('3)tpx males'!CW$4:CW$54,MATCH($O95,'3)tpx males'!$BB$4:$BB$54,0)))*EXP(-INDEX('3)tpx females'!CW$3:CW$53,MATCH('3) 2016 cases'!$P95,'3)tpx females'!$BB$3:$BB$53,0))))))),0)</f>
        <v>0</v>
      </c>
      <c r="BP95" s="32">
        <f ca="1">IFERROR(($K95*EXP(BP$69*($Q95+0.5*($R95)^2))*_xlfn.NORM.DIST((LN(($M95*EXP($L95/100*BP$69))/($K95))-$Q95*BP$69)/($R95*SQRT(BP$69))-$R95*SQRT(BP$69),0,1,TRUE)+$M95*EXP($L95/100*BP$69)*(1-_xlfn.NORM.DIST((LN(($M95*EXP($L95/100*BP$69))/($K95))-$Q95*BP$69)/($R95*SQRT(BP$69)),0,1,TRUE)))*EXP(-0.07*BP$69)*(INDEX('3)tpx females'!CX$57:CX$107,MATCH('3) 2016 cases'!$P95,'3)tpx females'!$BB$57:$BB$107,0))+INDEX('3)tpx males'!CX$57:CX$107,MATCH($O95,'3)tpx males'!$BB$57:$BB$107,0))-(INDEX('3)tpx males'!CW$110:CW$160,MATCH($O95,'3)tpx males'!$BB$110:$BB$160,0))*INDEX('3)tpx females'!CW$111:CW$161,MATCH('3) 2016 cases'!$P95,'3)tpx females'!$BB$111:$BB$161,0))*(1-(EXP(-INDEX('3)tpx males'!CX$4:CX$54,MATCH($O95,'3)tpx males'!$BB$4:$BB$54,0)))*EXP(-INDEX('3)tpx females'!CX$3:CX$53,MATCH('3) 2016 cases'!$P95,'3)tpx females'!$BB$3:$BB$53,0))))))),0)</f>
        <v>0</v>
      </c>
      <c r="BQ95" s="32">
        <f ca="1">IFERROR(($K95*EXP(BQ$69*($Q95+0.5*($R95)^2))*_xlfn.NORM.DIST((LN(($M95*EXP($L95/100*BQ$69))/($K95))-$Q95*BQ$69)/($R95*SQRT(BQ$69))-$R95*SQRT(BQ$69),0,1,TRUE)+$M95*EXP($L95/100*BQ$69)*(1-_xlfn.NORM.DIST((LN(($M95*EXP($L95/100*BQ$69))/($K95))-$Q95*BQ$69)/($R95*SQRT(BQ$69)),0,1,TRUE)))*EXP(-0.07*BQ$69)*(INDEX('3)tpx females'!CY$57:CY$107,MATCH('3) 2016 cases'!$P95,'3)tpx females'!$BB$57:$BB$107,0))+INDEX('3)tpx males'!CY$57:CY$107,MATCH($O95,'3)tpx males'!$BB$57:$BB$107,0))-(INDEX('3)tpx males'!CX$110:CX$160,MATCH($O95,'3)tpx males'!$BB$110:$BB$160,0))*INDEX('3)tpx females'!CX$111:CX$161,MATCH('3) 2016 cases'!$P95,'3)tpx females'!$BB$111:$BB$161,0))*(1-(EXP(-INDEX('3)tpx males'!CY$4:CY$54,MATCH($O95,'3)tpx males'!$BB$4:$BB$54,0)))*EXP(-INDEX('3)tpx females'!CY$3:CY$53,MATCH('3) 2016 cases'!$P95,'3)tpx females'!$BB$3:$BB$53,0))))))),0)</f>
        <v>0</v>
      </c>
      <c r="BR95" s="32">
        <f ca="1">IFERROR(($K95*EXP(BR$69*($Q95+0.5*($R95)^2))*_xlfn.NORM.DIST((LN(($M95*EXP($L95/100*BR$69))/($K95))-$Q95*BR$69)/($R95*SQRT(BR$69))-$R95*SQRT(BR$69),0,1,TRUE)+$M95*EXP($L95/100*BR$69)*(1-_xlfn.NORM.DIST((LN(($M95*EXP($L95/100*BR$69))/($K95))-$Q95*BR$69)/($R95*SQRT(BR$69)),0,1,TRUE)))*EXP(-0.07*BR$69)*(INDEX('3)tpx females'!CZ$57:CZ$107,MATCH('3) 2016 cases'!$P95,'3)tpx females'!$BB$57:$BB$107,0))+INDEX('3)tpx males'!CZ$57:CZ$107,MATCH($O95,'3)tpx males'!$BB$57:$BB$107,0))-(INDEX('3)tpx males'!CY$110:CY$160,MATCH($O95,'3)tpx males'!$BB$110:$BB$160,0))*INDEX('3)tpx females'!CY$111:CY$161,MATCH('3) 2016 cases'!$P95,'3)tpx females'!$BB$111:$BB$161,0))*(1-(EXP(-INDEX('3)tpx males'!CZ$4:CZ$54,MATCH($O95,'3)tpx males'!$BB$4:$BB$54,0)))*EXP(-INDEX('3)tpx females'!CZ$3:CZ$53,MATCH('3) 2016 cases'!$P95,'3)tpx females'!$BB$3:$BB$53,0))))))),0)</f>
        <v>0</v>
      </c>
      <c r="BS95" s="32">
        <f ca="1">IFERROR(($K95*EXP(BS$69*($Q95+0.5*($R95)^2))*_xlfn.NORM.DIST((LN(($M95*EXP($L95/100*BS$69))/($K95))-$Q95*BS$69)/($R95*SQRT(BS$69))-$R95*SQRT(BS$69),0,1,TRUE)+$M95*EXP($L95/100*BS$69)*(1-_xlfn.NORM.DIST((LN(($M95*EXP($L95/100*BS$69))/($K95))-$Q95*BS$69)/($R95*SQRT(BS$69)),0,1,TRUE)))*EXP(-0.07*BS$69)*(INDEX('3)tpx females'!DA$57:DA$107,MATCH('3) 2016 cases'!$P95,'3)tpx females'!$BB$57:$BB$107,0))+INDEX('3)tpx males'!DA$57:DA$107,MATCH($O95,'3)tpx males'!$BB$57:$BB$107,0))-(INDEX('3)tpx males'!CZ$110:CZ$160,MATCH($O95,'3)tpx males'!$BB$110:$BB$160,0))*INDEX('3)tpx females'!CZ$111:CZ$161,MATCH('3) 2016 cases'!$P95,'3)tpx females'!$BB$111:$BB$161,0))*(1-(EXP(-INDEX('3)tpx males'!DA$4:DA$54,MATCH($O95,'3)tpx males'!$BB$4:$BB$54,0)))*EXP(-INDEX('3)tpx females'!DA$3:DA$53,MATCH('3) 2016 cases'!$P95,'3)tpx females'!$BB$3:$BB$53,0))))))),0)</f>
        <v>0</v>
      </c>
      <c r="BU95" s="32">
        <f t="shared" si="121"/>
        <v>69495.372875419649</v>
      </c>
      <c r="BV95" s="32">
        <f t="shared" si="122"/>
        <v>65415.561463243226</v>
      </c>
      <c r="BW95" s="32">
        <f t="shared" si="123"/>
        <v>66039.970544209064</v>
      </c>
      <c r="BX95" s="32">
        <f t="shared" si="124"/>
        <v>66670.339777341607</v>
      </c>
      <c r="BY95" s="32">
        <f t="shared" si="125"/>
        <v>67306.726053892053</v>
      </c>
      <c r="BZ95" s="32">
        <f t="shared" si="126"/>
        <v>67949.186808153783</v>
      </c>
      <c r="CA95" s="32">
        <f t="shared" si="127"/>
        <v>68597.780022645937</v>
      </c>
      <c r="CB95" s="32">
        <f t="shared" si="128"/>
        <v>69252.564233346406</v>
      </c>
      <c r="CC95" s="32">
        <f t="shared" si="129"/>
        <v>69913.598534974575</v>
      </c>
      <c r="CD95" s="32">
        <f t="shared" si="130"/>
        <v>70580.94258632492</v>
      </c>
      <c r="CE95" s="32">
        <f t="shared" si="131"/>
        <v>71254.656615651009</v>
      </c>
      <c r="CF95" s="32">
        <f t="shared" si="132"/>
        <v>71934.801426101272</v>
      </c>
      <c r="CG95" s="32">
        <f t="shared" si="133"/>
        <v>72621.438401206469</v>
      </c>
      <c r="CH95" s="32">
        <f t="shared" si="134"/>
        <v>73314.629510419749</v>
      </c>
      <c r="CI95" s="32">
        <f t="shared" si="135"/>
        <v>74014.437314709154</v>
      </c>
      <c r="CJ95" s="32">
        <f t="shared" si="136"/>
        <v>74720.924972204069</v>
      </c>
      <c r="CK95" s="32">
        <f t="shared" si="137"/>
        <v>75434.156243895079</v>
      </c>
      <c r="CL95" s="32">
        <f t="shared" si="138"/>
        <v>76154.195499388588</v>
      </c>
      <c r="CM95" s="32">
        <f t="shared" si="139"/>
        <v>76881.10772271613</v>
      </c>
      <c r="CN95" s="32">
        <f t="shared" si="140"/>
        <v>77614.958518199215</v>
      </c>
      <c r="CO95" s="32">
        <f t="shared" si="141"/>
        <v>78355.814116370268</v>
      </c>
      <c r="CP95" s="32">
        <f t="shared" si="142"/>
        <v>79103.741379949453</v>
      </c>
      <c r="CQ95" s="32">
        <f t="shared" si="143"/>
        <v>79858.80780987833</v>
      </c>
      <c r="CR95" s="32">
        <f t="shared" si="144"/>
        <v>80621.081551407682</v>
      </c>
      <c r="CS95" s="32">
        <f t="shared" si="145"/>
        <v>81390.631400233993</v>
      </c>
      <c r="CT95" s="32">
        <f t="shared" si="146"/>
        <v>82167.52680866771</v>
      </c>
      <c r="CU95" s="32">
        <f t="shared" si="147"/>
        <v>82951.837891791874</v>
      </c>
      <c r="CV95" s="32">
        <f t="shared" si="148"/>
        <v>83743.6354335215</v>
      </c>
      <c r="CW95" s="32">
        <f t="shared" si="149"/>
        <v>84542.990892386122</v>
      </c>
      <c r="CX95" s="32">
        <f t="shared" si="150"/>
        <v>85349.976406709378</v>
      </c>
      <c r="CY95" s="32">
        <f t="shared" si="151"/>
        <v>86164.66479862963</v>
      </c>
      <c r="CZ95" s="32">
        <f t="shared" si="152"/>
        <v>86987.129576069885</v>
      </c>
      <c r="DA95" s="32">
        <f t="shared" si="153"/>
        <v>87817.444931310951</v>
      </c>
      <c r="DB95" s="32">
        <f t="shared" si="154"/>
        <v>88655.685734235434</v>
      </c>
      <c r="DC95" s="32">
        <f t="shared" si="155"/>
        <v>89501.927517603894</v>
      </c>
      <c r="DD95" s="32">
        <f t="shared" si="156"/>
        <v>90356.246450913459</v>
      </c>
      <c r="DE95" s="32">
        <f t="shared" si="157"/>
        <v>91218.719298517521</v>
      </c>
      <c r="DF95" s="32">
        <f t="shared" si="158"/>
        <v>92089.423356799118</v>
      </c>
      <c r="DG95" s="32">
        <f t="shared" si="159"/>
        <v>92968.436364357971</v>
      </c>
      <c r="DH95" s="32">
        <f t="shared" si="160"/>
        <v>93855.836378456035</v>
      </c>
      <c r="DI95" s="32">
        <f t="shared" si="161"/>
        <v>94751.701610438831</v>
      </c>
      <c r="DJ95" s="32">
        <f t="shared" si="162"/>
        <v>95656.110212568441</v>
      </c>
      <c r="DK95" s="32">
        <f t="shared" si="163"/>
        <v>96569.140008716509</v>
      </c>
      <c r="DL95" s="32">
        <f t="shared" si="164"/>
        <v>97490.868161705395</v>
      </c>
      <c r="DM95" s="32">
        <f t="shared" si="165"/>
        <v>98421.370770761263</v>
      </c>
      <c r="DN95" s="32">
        <f t="shared" si="166"/>
        <v>99360.722393551667</v>
      </c>
      <c r="DO95" s="32">
        <f t="shared" si="167"/>
        <v>100308.99548859373</v>
      </c>
      <c r="DP95" s="32">
        <f t="shared" si="168"/>
        <v>101266.25977539385</v>
      </c>
      <c r="DQ95" s="32">
        <f t="shared" si="169"/>
        <v>102232.58151146556</v>
      </c>
      <c r="DR95" s="32">
        <f t="shared" si="170"/>
        <v>103208.02268729598</v>
      </c>
      <c r="DT95" s="48">
        <f t="shared" si="171"/>
        <v>65</v>
      </c>
      <c r="DU95" s="48">
        <f t="shared" si="172"/>
        <v>66</v>
      </c>
      <c r="DV95" s="32">
        <f ca="1">INDEX('3)tpx males'!BD$57:BD$107,MATCH(DT95,'3)tpx males'!$BB$57:$BB$107,0))*INDEX('3)tpx females'!BD$57:BD$107,MATCH(DU95,'3)tpx females'!$BB$57:$BB$107,0))</f>
        <v>5.6248211638304498E-5</v>
      </c>
      <c r="DW95" s="32">
        <f t="shared" ca="1" si="173"/>
        <v>-3.90899044137949</v>
      </c>
      <c r="DX95" s="32">
        <f t="shared" ca="1" si="177"/>
        <v>0.9999437517883617</v>
      </c>
      <c r="DZ95" s="32">
        <f t="shared" ca="1" si="174"/>
        <v>-88710.858829879318</v>
      </c>
      <c r="EA95" s="32">
        <f t="shared" ca="1" si="175"/>
        <v>19215.485954459669</v>
      </c>
      <c r="EB95" s="32">
        <f t="shared" ca="1" si="178"/>
        <v>1.080836720699315</v>
      </c>
      <c r="EC95" s="32">
        <f ca="1">EA95*'3) Value'!AN107</f>
        <v>0</v>
      </c>
      <c r="EE95" s="32">
        <f ca="1">IF(AND('3) Value'!AB107="Alive",'3) Value'!AE107="Alive"),'3) Value'!AM107+'3) 2016 cases'!DZ95,0)</f>
        <v>54.042170492233709</v>
      </c>
      <c r="EF95" s="32">
        <f>IF(OR(AND('3) Value'!AB107="Deceased",'3) Value'!AE107="Alive"),(AND('3) Value'!AB107="Alive",'3) Value'!AE107="Deceased"))),1,0)</f>
        <v>0</v>
      </c>
      <c r="EG95" s="32">
        <f>IF(EF95=1,'3) Value'!AM107+'3) 2016 cases'!DZ95,0)</f>
        <v>0</v>
      </c>
    </row>
    <row r="96" spans="3:137" x14ac:dyDescent="0.25">
      <c r="C96" s="32" t="s">
        <v>11</v>
      </c>
      <c r="D96" s="32" t="s">
        <v>12</v>
      </c>
      <c r="E96" s="49">
        <v>16901</v>
      </c>
      <c r="F96" s="32" t="s">
        <v>13</v>
      </c>
      <c r="G96" s="32" t="s">
        <v>14</v>
      </c>
      <c r="H96" s="49">
        <v>18097</v>
      </c>
      <c r="I96" s="32" t="s">
        <v>13</v>
      </c>
      <c r="J96" s="32" t="s">
        <v>15</v>
      </c>
      <c r="K96" s="52">
        <v>825000</v>
      </c>
      <c r="L96" s="52">
        <v>7.9499999999999993</v>
      </c>
      <c r="M96" s="52">
        <v>216224</v>
      </c>
      <c r="O96" s="48">
        <f t="shared" si="179"/>
        <v>70</v>
      </c>
      <c r="P96" s="32">
        <f t="shared" si="180"/>
        <v>67</v>
      </c>
      <c r="Q96" s="32">
        <f>INDEX('2b)Working'!$I$61:$P$61,MATCH($J96,'2b)Working'!$I$60:$P$60,0))</f>
        <v>6.0459778905231347E-2</v>
      </c>
      <c r="R96" s="32">
        <f>INDEX('2b)Working'!$I$62:$P$62,MATCH($J96,'2b)Working'!$I$60:$P$60,0))</f>
        <v>5.4783474896411326E-2</v>
      </c>
      <c r="T96" s="9">
        <f t="shared" ca="1" si="176"/>
        <v>271116.75295099476</v>
      </c>
      <c r="U96" s="10"/>
      <c r="V96" s="32">
        <f ca="1">IFERROR(($K96*EXP(V$69*($Q96+0.5*($R96)^2))*_xlfn.NORM.DIST((LN(($M96*EXP($L96/100*V$69))/($K96))-$Q96*V$69)/($R96*SQRT(V$69))-$R96*SQRT(V$69),0,1,TRUE)+$M96*EXP($L96/100*V$69)*(1-_xlfn.NORM.DIST((LN(($M96*EXP($L96/100*V$69))/($K96))-$Q96*V$69)/($R96*SQRT(V$69)),0,1,TRUE)))*EXP(-0.07*V$69)*(INDEX('3)tpx females'!BD$57:BD$107,MATCH('3) 2016 cases'!$P96,'3)tpx females'!$BB$57:$BB$107,0))+INDEX('3)tpx males'!BD$57:BD$107,MATCH($O96,'3)tpx males'!$BB$57:$BB$107,0))-(INDEX('3)tpx males'!BC$110:BC$160,MATCH($O96,'3)tpx males'!$BB$110:$BB$160,0))*INDEX('3)tpx females'!BC$111:BC$161,MATCH('3) 2016 cases'!$P96,'3)tpx females'!$BB$111:$BB$161,0))*(1-(EXP(-INDEX('3)tpx males'!BD$4:BD$54,MATCH($O96,'3)tpx males'!$BB$4:$BB$54,0)))*EXP(-INDEX('3)tpx females'!BD$3:BD$53,MATCH('3) 2016 cases'!$P96,'3)tpx females'!$BB$3:$BB$53,0))))))),0)</f>
        <v>22.779117315582962</v>
      </c>
      <c r="W96" s="32">
        <f ca="1">IFERROR(($K96*EXP(W$69*($Q96+0.5*($R96)^2))*_xlfn.NORM.DIST((LN(($M96*EXP($L96/100*W$69))/($K96))-$Q96*W$69)/($R96*SQRT(W$69))-$R96*SQRT(W$69),0,1,TRUE)+$M96*EXP($L96/100*W$69)*(1-_xlfn.NORM.DIST((LN(($M96*EXP($L96/100*W$69))/($K96))-$Q96*W$69)/($R96*SQRT(W$69)),0,1,TRUE)))*EXP(-0.07*W$69)*(INDEX('3)tpx females'!BE$57:BE$107,MATCH('3) 2016 cases'!$P96,'3)tpx females'!$BB$57:$BB$107,0))+INDEX('3)tpx males'!BE$57:BE$107,MATCH($O96,'3)tpx males'!$BB$57:$BB$107,0))-(INDEX('3)tpx males'!BD$110:BD$160,MATCH($O96,'3)tpx males'!$BB$110:$BB$160,0))*INDEX('3)tpx females'!BD$111:BD$161,MATCH('3) 2016 cases'!$P96,'3)tpx females'!$BB$111:$BB$161,0))*(1-(EXP(-INDEX('3)tpx males'!BE$4:BE$54,MATCH($O96,'3)tpx males'!$BB$4:$BB$54,0)))*EXP(-INDEX('3)tpx females'!BE$3:BE$53,MATCH('3) 2016 cases'!$P96,'3)tpx females'!$BB$3:$BB$53,0))))))),0)</f>
        <v>77.022833927457967</v>
      </c>
      <c r="X96" s="32">
        <f ca="1">IFERROR(($K96*EXP(X$69*($Q96+0.5*($R96)^2))*_xlfn.NORM.DIST((LN(($M96*EXP($L96/100*X$69))/($K96))-$Q96*X$69)/($R96*SQRT(X$69))-$R96*SQRT(X$69),0,1,TRUE)+$M96*EXP($L96/100*X$69)*(1-_xlfn.NORM.DIST((LN(($M96*EXP($L96/100*X$69))/($K96))-$Q96*X$69)/($R96*SQRT(X$69)),0,1,TRUE)))*EXP(-0.07*X$69)*(INDEX('3)tpx females'!BF$57:BF$107,MATCH('3) 2016 cases'!$P96,'3)tpx females'!$BB$57:$BB$107,0))+INDEX('3)tpx males'!BF$57:BF$107,MATCH($O96,'3)tpx males'!$BB$57:$BB$107,0))-(INDEX('3)tpx males'!BE$110:BE$160,MATCH($O96,'3)tpx males'!$BB$110:$BB$160,0))*INDEX('3)tpx females'!BE$111:BE$161,MATCH('3) 2016 cases'!$P96,'3)tpx females'!$BB$111:$BB$161,0))*(1-(EXP(-INDEX('3)tpx males'!BF$4:BF$54,MATCH($O96,'3)tpx males'!$BB$4:$BB$54,0)))*EXP(-INDEX('3)tpx females'!BF$3:BF$53,MATCH('3) 2016 cases'!$P96,'3)tpx females'!$BB$3:$BB$53,0))))))),0)</f>
        <v>153.09394317667096</v>
      </c>
      <c r="Y96" s="32">
        <f ca="1">IFERROR(($K96*EXP(Y$69*($Q96+0.5*($R96)^2))*_xlfn.NORM.DIST((LN(($M96*EXP($L96/100*Y$69))/($K96))-$Q96*Y$69)/($R96*SQRT(Y$69))-$R96*SQRT(Y$69),0,1,TRUE)+$M96*EXP($L96/100*Y$69)*(1-_xlfn.NORM.DIST((LN(($M96*EXP($L96/100*Y$69))/($K96))-$Q96*Y$69)/($R96*SQRT(Y$69)),0,1,TRUE)))*EXP(-0.07*Y$69)*(INDEX('3)tpx females'!BG$57:BG$107,MATCH('3) 2016 cases'!$P96,'3)tpx females'!$BB$57:$BB$107,0))+INDEX('3)tpx males'!BG$57:BG$107,MATCH($O96,'3)tpx males'!$BB$57:$BB$107,0))-(INDEX('3)tpx males'!BF$110:BF$160,MATCH($O96,'3)tpx males'!$BB$110:$BB$160,0))*INDEX('3)tpx females'!BF$111:BF$161,MATCH('3) 2016 cases'!$P96,'3)tpx females'!$BB$111:$BB$161,0))*(1-(EXP(-INDEX('3)tpx males'!BG$4:BG$54,MATCH($O96,'3)tpx males'!$BB$4:$BB$54,0)))*EXP(-INDEX('3)tpx females'!BG$3:BG$53,MATCH('3) 2016 cases'!$P96,'3)tpx females'!$BB$3:$BB$53,0))))))),0)</f>
        <v>237.45718771650513</v>
      </c>
      <c r="Z96" s="32">
        <f ca="1">IFERROR(($K96*EXP(Z$69*($Q96+0.5*($R96)^2))*_xlfn.NORM.DIST((LN(($M96*EXP($L96/100*Z$69))/($K96))-$Q96*Z$69)/($R96*SQRT(Z$69))-$R96*SQRT(Z$69),0,1,TRUE)+$M96*EXP($L96/100*Z$69)*(1-_xlfn.NORM.DIST((LN(($M96*EXP($L96/100*Z$69))/($K96))-$Q96*Z$69)/($R96*SQRT(Z$69)),0,1,TRUE)))*EXP(-0.07*Z$69)*(INDEX('3)tpx females'!BH$57:BH$107,MATCH('3) 2016 cases'!$P96,'3)tpx females'!$BB$57:$BB$107,0))+INDEX('3)tpx males'!BH$57:BH$107,MATCH($O96,'3)tpx males'!$BB$57:$BB$107,0))-(INDEX('3)tpx males'!BG$110:BG$160,MATCH($O96,'3)tpx males'!$BB$110:$BB$160,0))*INDEX('3)tpx females'!BG$111:BG$161,MATCH('3) 2016 cases'!$P96,'3)tpx females'!$BB$111:$BB$161,0))*(1-(EXP(-INDEX('3)tpx males'!BH$4:BH$54,MATCH($O96,'3)tpx males'!$BB$4:$BB$54,0)))*EXP(-INDEX('3)tpx females'!BH$3:BH$53,MATCH('3) 2016 cases'!$P96,'3)tpx females'!$BB$3:$BB$53,0))))))),0)</f>
        <v>372.42632477190068</v>
      </c>
      <c r="AA96" s="32">
        <f ca="1">IFERROR(($K96*EXP(AA$69*($Q96+0.5*($R96)^2))*_xlfn.NORM.DIST((LN(($M96*EXP($L96/100*AA$69))/($K96))-$Q96*AA$69)/($R96*SQRT(AA$69))-$R96*SQRT(AA$69),0,1,TRUE)+$M96*EXP($L96/100*AA$69)*(1-_xlfn.NORM.DIST((LN(($M96*EXP($L96/100*AA$69))/($K96))-$Q96*AA$69)/($R96*SQRT(AA$69)),0,1,TRUE)))*EXP(-0.07*AA$69)*(INDEX('3)tpx females'!BI$57:BI$107,MATCH('3) 2016 cases'!$P96,'3)tpx females'!$BB$57:$BB$107,0))+INDEX('3)tpx males'!BI$57:BI$107,MATCH($O96,'3)tpx males'!$BB$57:$BB$107,0))-(INDEX('3)tpx males'!BH$110:BH$160,MATCH($O96,'3)tpx males'!$BB$110:$BB$160,0))*INDEX('3)tpx females'!BH$111:BH$161,MATCH('3) 2016 cases'!$P96,'3)tpx females'!$BB$111:$BB$161,0))*(1-(EXP(-INDEX('3)tpx males'!BI$4:BI$54,MATCH($O96,'3)tpx males'!$BB$4:$BB$54,0)))*EXP(-INDEX('3)tpx females'!BI$3:BI$53,MATCH('3) 2016 cases'!$P96,'3)tpx females'!$BB$3:$BB$53,0))))))),0)</f>
        <v>508.93377950249857</v>
      </c>
      <c r="AB96" s="32">
        <f ca="1">IFERROR(($K96*EXP(AB$69*($Q96+0.5*($R96)^2))*_xlfn.NORM.DIST((LN(($M96*EXP($L96/100*AB$69))/($K96))-$Q96*AB$69)/($R96*SQRT(AB$69))-$R96*SQRT(AB$69),0,1,TRUE)+$M96*EXP($L96/100*AB$69)*(1-_xlfn.NORM.DIST((LN(($M96*EXP($L96/100*AB$69))/($K96))-$Q96*AB$69)/($R96*SQRT(AB$69)),0,1,TRUE)))*EXP(-0.07*AB$69)*(INDEX('3)tpx females'!BJ$57:BJ$107,MATCH('3) 2016 cases'!$P96,'3)tpx females'!$BB$57:$BB$107,0))+INDEX('3)tpx males'!BJ$57:BJ$107,MATCH($O96,'3)tpx males'!$BB$57:$BB$107,0))-(INDEX('3)tpx males'!BI$110:BI$160,MATCH($O96,'3)tpx males'!$BB$110:$BB$160,0))*INDEX('3)tpx females'!BI$111:BI$161,MATCH('3) 2016 cases'!$P96,'3)tpx females'!$BB$111:$BB$161,0))*(1-(EXP(-INDEX('3)tpx males'!BJ$4:BJ$54,MATCH($O96,'3)tpx males'!$BB$4:$BB$54,0)))*EXP(-INDEX('3)tpx females'!BJ$3:BJ$53,MATCH('3) 2016 cases'!$P96,'3)tpx females'!$BB$3:$BB$53,0))))))),0)</f>
        <v>683.80484931117701</v>
      </c>
      <c r="AC96" s="32">
        <f ca="1">IFERROR(($K96*EXP(AC$69*($Q96+0.5*($R96)^2))*_xlfn.NORM.DIST((LN(($M96*EXP($L96/100*AC$69))/($K96))-$Q96*AC$69)/($R96*SQRT(AC$69))-$R96*SQRT(AC$69),0,1,TRUE)+$M96*EXP($L96/100*AC$69)*(1-_xlfn.NORM.DIST((LN(($M96*EXP($L96/100*AC$69))/($K96))-$Q96*AC$69)/($R96*SQRT(AC$69)),0,1,TRUE)))*EXP(-0.07*AC$69)*(INDEX('3)tpx females'!BK$57:BK$107,MATCH('3) 2016 cases'!$P96,'3)tpx females'!$BB$57:$BB$107,0))+INDEX('3)tpx males'!BK$57:BK$107,MATCH($O96,'3)tpx males'!$BB$57:$BB$107,0))-(INDEX('3)tpx males'!BJ$110:BJ$160,MATCH($O96,'3)tpx males'!$BB$110:$BB$160,0))*INDEX('3)tpx females'!BJ$111:BJ$161,MATCH('3) 2016 cases'!$P96,'3)tpx females'!$BB$111:$BB$161,0))*(1-(EXP(-INDEX('3)tpx males'!BK$4:BK$54,MATCH($O96,'3)tpx males'!$BB$4:$BB$54,0)))*EXP(-INDEX('3)tpx females'!BK$3:BK$53,MATCH('3) 2016 cases'!$P96,'3)tpx females'!$BB$3:$BB$53,0))))))),0)</f>
        <v>957.8475849077679</v>
      </c>
      <c r="AD96" s="32">
        <f ca="1">IFERROR(($K96*EXP(AD$69*($Q96+0.5*($R96)^2))*_xlfn.NORM.DIST((LN(($M96*EXP($L96/100*AD$69))/($K96))-$Q96*AD$69)/($R96*SQRT(AD$69))-$R96*SQRT(AD$69),0,1,TRUE)+$M96*EXP($L96/100*AD$69)*(1-_xlfn.NORM.DIST((LN(($M96*EXP($L96/100*AD$69))/($K96))-$Q96*AD$69)/($R96*SQRT(AD$69)),0,1,TRUE)))*EXP(-0.07*AD$69)*(INDEX('3)tpx females'!BL$57:BL$107,MATCH('3) 2016 cases'!$P96,'3)tpx females'!$BB$57:$BB$107,0))+INDEX('3)tpx males'!BL$57:BL$107,MATCH($O96,'3)tpx males'!$BB$57:$BB$107,0))-(INDEX('3)tpx males'!BK$110:BK$160,MATCH($O96,'3)tpx males'!$BB$110:$BB$160,0))*INDEX('3)tpx females'!BK$111:BK$161,MATCH('3) 2016 cases'!$P96,'3)tpx females'!$BB$111:$BB$161,0))*(1-(EXP(-INDEX('3)tpx males'!BL$4:BL$54,MATCH($O96,'3)tpx males'!$BB$4:$BB$54,0)))*EXP(-INDEX('3)tpx females'!BL$3:BL$53,MATCH('3) 2016 cases'!$P96,'3)tpx females'!$BB$3:$BB$53,0))))))),0)</f>
        <v>1128.4655130937897</v>
      </c>
      <c r="AE96" s="32">
        <f ca="1">IFERROR(($K96*EXP(AE$69*($Q96+0.5*($R96)^2))*_xlfn.NORM.DIST((LN(($M96*EXP($L96/100*AE$69))/($K96))-$Q96*AE$69)/($R96*SQRT(AE$69))-$R96*SQRT(AE$69),0,1,TRUE)+$M96*EXP($L96/100*AE$69)*(1-_xlfn.NORM.DIST((LN(($M96*EXP($L96/100*AE$69))/($K96))-$Q96*AE$69)/($R96*SQRT(AE$69)),0,1,TRUE)))*EXP(-0.07*AE$69)*(INDEX('3)tpx females'!BM$57:BM$107,MATCH('3) 2016 cases'!$P96,'3)tpx females'!$BB$57:$BB$107,0))+INDEX('3)tpx males'!BM$57:BM$107,MATCH($O96,'3)tpx males'!$BB$57:$BB$107,0))-(INDEX('3)tpx males'!BL$110:BL$160,MATCH($O96,'3)tpx males'!$BB$110:$BB$160,0))*INDEX('3)tpx females'!BL$111:BL$161,MATCH('3) 2016 cases'!$P96,'3)tpx females'!$BB$111:$BB$161,0))*(1-(EXP(-INDEX('3)tpx males'!BM$4:BM$54,MATCH($O96,'3)tpx males'!$BB$4:$BB$54,0)))*EXP(-INDEX('3)tpx females'!BM$3:BM$53,MATCH('3) 2016 cases'!$P96,'3)tpx females'!$BB$3:$BB$53,0))))))),0)</f>
        <v>1480.0423069924523</v>
      </c>
      <c r="AF96" s="32">
        <f ca="1">IFERROR(($K96*EXP(AF$69*($Q96+0.5*($R96)^2))*_xlfn.NORM.DIST((LN(($M96*EXP($L96/100*AF$69))/($K96))-$Q96*AF$69)/($R96*SQRT(AF$69))-$R96*SQRT(AF$69),0,1,TRUE)+$M96*EXP($L96/100*AF$69)*(1-_xlfn.NORM.DIST((LN(($M96*EXP($L96/100*AF$69))/($K96))-$Q96*AF$69)/($R96*SQRT(AF$69)),0,1,TRUE)))*EXP(-0.07*AF$69)*(INDEX('3)tpx females'!BN$57:BN$107,MATCH('3) 2016 cases'!$P96,'3)tpx females'!$BB$57:$BB$107,0))+INDEX('3)tpx males'!BN$57:BN$107,MATCH($O96,'3)tpx males'!$BB$57:$BB$107,0))-(INDEX('3)tpx males'!BM$110:BM$160,MATCH($O96,'3)tpx males'!$BB$110:$BB$160,0))*INDEX('3)tpx females'!BM$111:BM$161,MATCH('3) 2016 cases'!$P96,'3)tpx females'!$BB$111:$BB$161,0))*(1-(EXP(-INDEX('3)tpx males'!BN$4:BN$54,MATCH($O96,'3)tpx males'!$BB$4:$BB$54,0)))*EXP(-INDEX('3)tpx females'!BN$3:BN$53,MATCH('3) 2016 cases'!$P96,'3)tpx females'!$BB$3:$BB$53,0))))))),0)</f>
        <v>1894.8087940900955</v>
      </c>
      <c r="AG96" s="32">
        <f ca="1">IFERROR(($K96*EXP(AG$69*($Q96+0.5*($R96)^2))*_xlfn.NORM.DIST((LN(($M96*EXP($L96/100*AG$69))/($K96))-$Q96*AG$69)/($R96*SQRT(AG$69))-$R96*SQRT(AG$69),0,1,TRUE)+$M96*EXP($L96/100*AG$69)*(1-_xlfn.NORM.DIST((LN(($M96*EXP($L96/100*AG$69))/($K96))-$Q96*AG$69)/($R96*SQRT(AG$69)),0,1,TRUE)))*EXP(-0.07*AG$69)*(INDEX('3)tpx females'!BO$57:BO$107,MATCH('3) 2016 cases'!$P96,'3)tpx females'!$BB$57:$BB$107,0))+INDEX('3)tpx males'!BO$57:BO$107,MATCH($O96,'3)tpx males'!$BB$57:$BB$107,0))-(INDEX('3)tpx males'!BN$110:BN$160,MATCH($O96,'3)tpx males'!$BB$110:$BB$160,0))*INDEX('3)tpx females'!BN$111:BN$161,MATCH('3) 2016 cases'!$P96,'3)tpx females'!$BB$111:$BB$161,0))*(1-(EXP(-INDEX('3)tpx males'!BO$4:BO$54,MATCH($O96,'3)tpx males'!$BB$4:$BB$54,0)))*EXP(-INDEX('3)tpx females'!BO$3:BO$53,MATCH('3) 2016 cases'!$P96,'3)tpx females'!$BB$3:$BB$53,0))))))),0)</f>
        <v>2381.486372868826</v>
      </c>
      <c r="AH96" s="32">
        <f ca="1">IFERROR(($K96*EXP(AH$69*($Q96+0.5*($R96)^2))*_xlfn.NORM.DIST((LN(($M96*EXP($L96/100*AH$69))/($K96))-$Q96*AH$69)/($R96*SQRT(AH$69))-$R96*SQRT(AH$69),0,1,TRUE)+$M96*EXP($L96/100*AH$69)*(1-_xlfn.NORM.DIST((LN(($M96*EXP($L96/100*AH$69))/($K96))-$Q96*AH$69)/($R96*SQRT(AH$69)),0,1,TRUE)))*EXP(-0.07*AH$69)*(INDEX('3)tpx females'!BP$57:BP$107,MATCH('3) 2016 cases'!$P96,'3)tpx females'!$BB$57:$BB$107,0))+INDEX('3)tpx males'!BP$57:BP$107,MATCH($O96,'3)tpx males'!$BB$57:$BB$107,0))-(INDEX('3)tpx males'!BO$110:BO$160,MATCH($O96,'3)tpx males'!$BB$110:$BB$160,0))*INDEX('3)tpx females'!BO$111:BO$161,MATCH('3) 2016 cases'!$P96,'3)tpx females'!$BB$111:$BB$161,0))*(1-(EXP(-INDEX('3)tpx males'!BP$4:BP$54,MATCH($O96,'3)tpx males'!$BB$4:$BB$54,0)))*EXP(-INDEX('3)tpx females'!BP$3:BP$53,MATCH('3) 2016 cases'!$P96,'3)tpx females'!$BB$3:$BB$53,0))))))),0)</f>
        <v>2944.7028606792592</v>
      </c>
      <c r="AI96" s="32">
        <f ca="1">IFERROR(($K96*EXP(AI$69*($Q96+0.5*($R96)^2))*_xlfn.NORM.DIST((LN(($M96*EXP($L96/100*AI$69))/($K96))-$Q96*AI$69)/($R96*SQRT(AI$69))-$R96*SQRT(AI$69),0,1,TRUE)+$M96*EXP($L96/100*AI$69)*(1-_xlfn.NORM.DIST((LN(($M96*EXP($L96/100*AI$69))/($K96))-$Q96*AI$69)/($R96*SQRT(AI$69)),0,1,TRUE)))*EXP(-0.07*AI$69)*(INDEX('3)tpx females'!BQ$57:BQ$107,MATCH('3) 2016 cases'!$P96,'3)tpx females'!$BB$57:$BB$107,0))+INDEX('3)tpx males'!BQ$57:BQ$107,MATCH($O96,'3)tpx males'!$BB$57:$BB$107,0))-(INDEX('3)tpx males'!BP$110:BP$160,MATCH($O96,'3)tpx males'!$BB$110:$BB$160,0))*INDEX('3)tpx females'!BP$111:BP$161,MATCH('3) 2016 cases'!$P96,'3)tpx females'!$BB$111:$BB$161,0))*(1-(EXP(-INDEX('3)tpx males'!BQ$4:BQ$54,MATCH($O96,'3)tpx males'!$BB$4:$BB$54,0)))*EXP(-INDEX('3)tpx females'!BQ$3:BQ$53,MATCH('3) 2016 cases'!$P96,'3)tpx females'!$BB$3:$BB$53,0))))))),0)</f>
        <v>3824.7597255022747</v>
      </c>
      <c r="AJ96" s="32">
        <f ca="1">IFERROR(($K96*EXP(AJ$69*($Q96+0.5*($R96)^2))*_xlfn.NORM.DIST((LN(($M96*EXP($L96/100*AJ$69))/($K96))-$Q96*AJ$69)/($R96*SQRT(AJ$69))-$R96*SQRT(AJ$69),0,1,TRUE)+$M96*EXP($L96/100*AJ$69)*(1-_xlfn.NORM.DIST((LN(($M96*EXP($L96/100*AJ$69))/($K96))-$Q96*AJ$69)/($R96*SQRT(AJ$69)),0,1,TRUE)))*EXP(-0.07*AJ$69)*(INDEX('3)tpx females'!BR$57:BR$107,MATCH('3) 2016 cases'!$P96,'3)tpx females'!$BB$57:$BB$107,0))+INDEX('3)tpx males'!BR$57:BR$107,MATCH($O96,'3)tpx males'!$BB$57:$BB$107,0))-(INDEX('3)tpx males'!BQ$110:BQ$160,MATCH($O96,'3)tpx males'!$BB$110:$BB$160,0))*INDEX('3)tpx females'!BQ$111:BQ$161,MATCH('3) 2016 cases'!$P96,'3)tpx females'!$BB$111:$BB$161,0))*(1-(EXP(-INDEX('3)tpx males'!BR$4:BR$54,MATCH($O96,'3)tpx males'!$BB$4:$BB$54,0)))*EXP(-INDEX('3)tpx females'!BR$3:BR$53,MATCH('3) 2016 cases'!$P96,'3)tpx females'!$BB$3:$BB$53,0))))))),0)</f>
        <v>4686.9392069563</v>
      </c>
      <c r="AK96" s="32">
        <f ca="1">IFERROR(($K96*EXP(AK$69*($Q96+0.5*($R96)^2))*_xlfn.NORM.DIST((LN(($M96*EXP($L96/100*AK$69))/($K96))-$Q96*AK$69)/($R96*SQRT(AK$69))-$R96*SQRT(AK$69),0,1,TRUE)+$M96*EXP($L96/100*AK$69)*(1-_xlfn.NORM.DIST((LN(($M96*EXP($L96/100*AK$69))/($K96))-$Q96*AK$69)/($R96*SQRT(AK$69)),0,1,TRUE)))*EXP(-0.07*AK$69)*(INDEX('3)tpx females'!BS$57:BS$107,MATCH('3) 2016 cases'!$P96,'3)tpx females'!$BB$57:$BB$107,0))+INDEX('3)tpx males'!BS$57:BS$107,MATCH($O96,'3)tpx males'!$BB$57:$BB$107,0))-(INDEX('3)tpx males'!BR$110:BR$160,MATCH($O96,'3)tpx males'!$BB$110:$BB$160,0))*INDEX('3)tpx females'!BR$111:BR$161,MATCH('3) 2016 cases'!$P96,'3)tpx females'!$BB$111:$BB$161,0))*(1-(EXP(-INDEX('3)tpx males'!BS$4:BS$54,MATCH($O96,'3)tpx males'!$BB$4:$BB$54,0)))*EXP(-INDEX('3)tpx females'!BS$3:BS$53,MATCH('3) 2016 cases'!$P96,'3)tpx females'!$BB$3:$BB$53,0))))))),0)</f>
        <v>5712.2368028721148</v>
      </c>
      <c r="AL96" s="32">
        <f ca="1">IFERROR(($K96*EXP(AL$69*($Q96+0.5*($R96)^2))*_xlfn.NORM.DIST((LN(($M96*EXP($L96/100*AL$69))/($K96))-$Q96*AL$69)/($R96*SQRT(AL$69))-$R96*SQRT(AL$69),0,1,TRUE)+$M96*EXP($L96/100*AL$69)*(1-_xlfn.NORM.DIST((LN(($M96*EXP($L96/100*AL$69))/($K96))-$Q96*AL$69)/($R96*SQRT(AL$69)),0,1,TRUE)))*EXP(-0.07*AL$69)*(INDEX('3)tpx females'!BT$57:BT$107,MATCH('3) 2016 cases'!$P96,'3)tpx females'!$BB$57:$BB$107,0))+INDEX('3)tpx males'!BT$57:BT$107,MATCH($O96,'3)tpx males'!$BB$57:$BB$107,0))-(INDEX('3)tpx males'!BS$110:BS$160,MATCH($O96,'3)tpx males'!$BB$110:$BB$160,0))*INDEX('3)tpx females'!BS$111:BS$161,MATCH('3) 2016 cases'!$P96,'3)tpx females'!$BB$111:$BB$161,0))*(1-(EXP(-INDEX('3)tpx males'!BT$4:BT$54,MATCH($O96,'3)tpx males'!$BB$4:$BB$54,0)))*EXP(-INDEX('3)tpx females'!BT$3:BT$53,MATCH('3) 2016 cases'!$P96,'3)tpx females'!$BB$3:$BB$53,0))))))),0)</f>
        <v>7198.8620576328167</v>
      </c>
      <c r="AM96" s="32">
        <f ca="1">IFERROR(($K96*EXP(AM$69*($Q96+0.5*($R96)^2))*_xlfn.NORM.DIST((LN(($M96*EXP($L96/100*AM$69))/($K96))-$Q96*AM$69)/($R96*SQRT(AM$69))-$R96*SQRT(AM$69),0,1,TRUE)+$M96*EXP($L96/100*AM$69)*(1-_xlfn.NORM.DIST((LN(($M96*EXP($L96/100*AM$69))/($K96))-$Q96*AM$69)/($R96*SQRT(AM$69)),0,1,TRUE)))*EXP(-0.07*AM$69)*(INDEX('3)tpx females'!BU$57:BU$107,MATCH('3) 2016 cases'!$P96,'3)tpx females'!$BB$57:$BB$107,0))+INDEX('3)tpx males'!BU$57:BU$107,MATCH($O96,'3)tpx males'!$BB$57:$BB$107,0))-(INDEX('3)tpx males'!BT$110:BT$160,MATCH($O96,'3)tpx males'!$BB$110:$BB$160,0))*INDEX('3)tpx females'!BT$111:BT$161,MATCH('3) 2016 cases'!$P96,'3)tpx females'!$BB$111:$BB$161,0))*(1-(EXP(-INDEX('3)tpx males'!BU$4:BU$54,MATCH($O96,'3)tpx males'!$BB$4:$BB$54,0)))*EXP(-INDEX('3)tpx females'!BU$3:BU$53,MATCH('3) 2016 cases'!$P96,'3)tpx females'!$BB$3:$BB$53,0))))))),0)</f>
        <v>8010.8976541441898</v>
      </c>
      <c r="AN96" s="32">
        <f ca="1">IFERROR(($K96*EXP(AN$69*($Q96+0.5*($R96)^2))*_xlfn.NORM.DIST((LN(($M96*EXP($L96/100*AN$69))/($K96))-$Q96*AN$69)/($R96*SQRT(AN$69))-$R96*SQRT(AN$69),0,1,TRUE)+$M96*EXP($L96/100*AN$69)*(1-_xlfn.NORM.DIST((LN(($M96*EXP($L96/100*AN$69))/($K96))-$Q96*AN$69)/($R96*SQRT(AN$69)),0,1,TRUE)))*EXP(-0.07*AN$69)*(INDEX('3)tpx females'!BV$57:BV$107,MATCH('3) 2016 cases'!$P96,'3)tpx females'!$BB$57:$BB$107,0))+INDEX('3)tpx males'!BV$57:BV$107,MATCH($O96,'3)tpx males'!$BB$57:$BB$107,0))-(INDEX('3)tpx males'!BU$110:BU$160,MATCH($O96,'3)tpx males'!$BB$110:$BB$160,0))*INDEX('3)tpx females'!BU$111:BU$161,MATCH('3) 2016 cases'!$P96,'3)tpx females'!$BB$111:$BB$161,0))*(1-(EXP(-INDEX('3)tpx males'!BV$4:BV$54,MATCH($O96,'3)tpx males'!$BB$4:$BB$54,0)))*EXP(-INDEX('3)tpx females'!BV$3:BV$53,MATCH('3) 2016 cases'!$P96,'3)tpx females'!$BB$3:$BB$53,0))))))),0)</f>
        <v>9693.3814321424761</v>
      </c>
      <c r="AO96" s="32">
        <f ca="1">IFERROR(($K96*EXP(AO$69*($Q96+0.5*($R96)^2))*_xlfn.NORM.DIST((LN(($M96*EXP($L96/100*AO$69))/($K96))-$Q96*AO$69)/($R96*SQRT(AO$69))-$R96*SQRT(AO$69),0,1,TRUE)+$M96*EXP($L96/100*AO$69)*(1-_xlfn.NORM.DIST((LN(($M96*EXP($L96/100*AO$69))/($K96))-$Q96*AO$69)/($R96*SQRT(AO$69)),0,1,TRUE)))*EXP(-0.07*AO$69)*(INDEX('3)tpx females'!BW$57:BW$107,MATCH('3) 2016 cases'!$P96,'3)tpx females'!$BB$57:$BB$107,0))+INDEX('3)tpx males'!BW$57:BW$107,MATCH($O96,'3)tpx males'!$BB$57:$BB$107,0))-(INDEX('3)tpx males'!BV$110:BV$160,MATCH($O96,'3)tpx males'!$BB$110:$BB$160,0))*INDEX('3)tpx females'!BV$111:BV$161,MATCH('3) 2016 cases'!$P96,'3)tpx females'!$BB$111:$BB$161,0))*(1-(EXP(-INDEX('3)tpx males'!BW$4:BW$54,MATCH($O96,'3)tpx males'!$BB$4:$BB$54,0)))*EXP(-INDEX('3)tpx females'!BW$3:BW$53,MATCH('3) 2016 cases'!$P96,'3)tpx females'!$BB$3:$BB$53,0))))))),0)</f>
        <v>11978.001583555617</v>
      </c>
      <c r="AP96" s="32">
        <f ca="1">IFERROR(($K96*EXP(AP$69*($Q96+0.5*($R96)^2))*_xlfn.NORM.DIST((LN(($M96*EXP($L96/100*AP$69))/($K96))-$Q96*AP$69)/($R96*SQRT(AP$69))-$R96*SQRT(AP$69),0,1,TRUE)+$M96*EXP($L96/100*AP$69)*(1-_xlfn.NORM.DIST((LN(($M96*EXP($L96/100*AP$69))/($K96))-$Q96*AP$69)/($R96*SQRT(AP$69)),0,1,TRUE)))*EXP(-0.07*AP$69)*(INDEX('3)tpx females'!BX$57:BX$107,MATCH('3) 2016 cases'!$P96,'3)tpx females'!$BB$57:$BB$107,0))+INDEX('3)tpx males'!BX$57:BX$107,MATCH($O96,'3)tpx males'!$BB$57:$BB$107,0))-(INDEX('3)tpx males'!BW$110:BW$160,MATCH($O96,'3)tpx males'!$BB$110:$BB$160,0))*INDEX('3)tpx females'!BW$111:BW$161,MATCH('3) 2016 cases'!$P96,'3)tpx females'!$BB$111:$BB$161,0))*(1-(EXP(-INDEX('3)tpx males'!BX$4:BX$54,MATCH($O96,'3)tpx males'!$BB$4:$BB$54,0)))*EXP(-INDEX('3)tpx females'!BX$3:BX$53,MATCH('3) 2016 cases'!$P96,'3)tpx females'!$BB$3:$BB$53,0))))))),0)</f>
        <v>13306.051136484341</v>
      </c>
      <c r="AQ96" s="32">
        <f ca="1">IFERROR(($K96*EXP(AQ$69*($Q96+0.5*($R96)^2))*_xlfn.NORM.DIST((LN(($M96*EXP($L96/100*AQ$69))/($K96))-$Q96*AQ$69)/($R96*SQRT(AQ$69))-$R96*SQRT(AQ$69),0,1,TRUE)+$M96*EXP($L96/100*AQ$69)*(1-_xlfn.NORM.DIST((LN(($M96*EXP($L96/100*AQ$69))/($K96))-$Q96*AQ$69)/($R96*SQRT(AQ$69)),0,1,TRUE)))*EXP(-0.07*AQ$69)*(INDEX('3)tpx females'!BY$57:BY$107,MATCH('3) 2016 cases'!$P96,'3)tpx females'!$BB$57:$BB$107,0))+INDEX('3)tpx males'!BY$57:BY$107,MATCH($O96,'3)tpx males'!$BB$57:$BB$107,0))-(INDEX('3)tpx males'!BX$110:BX$160,MATCH($O96,'3)tpx males'!$BB$110:$BB$160,0))*INDEX('3)tpx females'!BX$111:BX$161,MATCH('3) 2016 cases'!$P96,'3)tpx females'!$BB$111:$BB$161,0))*(1-(EXP(-INDEX('3)tpx males'!BY$4:BY$54,MATCH($O96,'3)tpx males'!$BB$4:$BB$54,0)))*EXP(-INDEX('3)tpx females'!BY$3:BY$53,MATCH('3) 2016 cases'!$P96,'3)tpx females'!$BB$3:$BB$53,0))))))),0)</f>
        <v>15151.898886763134</v>
      </c>
      <c r="AR96" s="32">
        <f ca="1">IFERROR(($K96*EXP(AR$69*($Q96+0.5*($R96)^2))*_xlfn.NORM.DIST((LN(($M96*EXP($L96/100*AR$69))/($K96))-$Q96*AR$69)/($R96*SQRT(AR$69))-$R96*SQRT(AR$69),0,1,TRUE)+$M96*EXP($L96/100*AR$69)*(1-_xlfn.NORM.DIST((LN(($M96*EXP($L96/100*AR$69))/($K96))-$Q96*AR$69)/($R96*SQRT(AR$69)),0,1,TRUE)))*EXP(-0.07*AR$69)*(INDEX('3)tpx females'!BZ$57:BZ$107,MATCH('3) 2016 cases'!$P96,'3)tpx females'!$BB$57:$BB$107,0))+INDEX('3)tpx males'!BZ$57:BZ$107,MATCH($O96,'3)tpx males'!$BB$57:$BB$107,0))-(INDEX('3)tpx males'!BY$110:BY$160,MATCH($O96,'3)tpx males'!$BB$110:$BB$160,0))*INDEX('3)tpx females'!BY$111:BY$161,MATCH('3) 2016 cases'!$P96,'3)tpx females'!$BB$111:$BB$161,0))*(1-(EXP(-INDEX('3)tpx males'!BZ$4:BZ$54,MATCH($O96,'3)tpx males'!$BB$4:$BB$54,0)))*EXP(-INDEX('3)tpx females'!BZ$3:BZ$53,MATCH('3) 2016 cases'!$P96,'3)tpx females'!$BB$3:$BB$53,0))))))),0)</f>
        <v>16899.255696998996</v>
      </c>
      <c r="AS96" s="32">
        <f ca="1">IFERROR(($K96*EXP(AS$69*($Q96+0.5*($R96)^2))*_xlfn.NORM.DIST((LN(($M96*EXP($L96/100*AS$69))/($K96))-$Q96*AS$69)/($R96*SQRT(AS$69))-$R96*SQRT(AS$69),0,1,TRUE)+$M96*EXP($L96/100*AS$69)*(1-_xlfn.NORM.DIST((LN(($M96*EXP($L96/100*AS$69))/($K96))-$Q96*AS$69)/($R96*SQRT(AS$69)),0,1,TRUE)))*EXP(-0.07*AS$69)*(INDEX('3)tpx females'!CA$57:CA$107,MATCH('3) 2016 cases'!$P96,'3)tpx females'!$BB$57:$BB$107,0))+INDEX('3)tpx males'!CA$57:CA$107,MATCH($O96,'3)tpx males'!$BB$57:$BB$107,0))-(INDEX('3)tpx males'!BZ$110:BZ$160,MATCH($O96,'3)tpx males'!$BB$110:$BB$160,0))*INDEX('3)tpx females'!BZ$111:BZ$161,MATCH('3) 2016 cases'!$P96,'3)tpx females'!$BB$111:$BB$161,0))*(1-(EXP(-INDEX('3)tpx males'!CA$4:CA$54,MATCH($O96,'3)tpx males'!$BB$4:$BB$54,0)))*EXP(-INDEX('3)tpx females'!CA$3:CA$53,MATCH('3) 2016 cases'!$P96,'3)tpx females'!$BB$3:$BB$53,0))))))),0)</f>
        <v>18322.963542676196</v>
      </c>
      <c r="AT96" s="32">
        <f ca="1">IFERROR(($K96*EXP(AT$69*($Q96+0.5*($R96)^2))*_xlfn.NORM.DIST((LN(($M96*EXP($L96/100*AT$69))/($K96))-$Q96*AT$69)/($R96*SQRT(AT$69))-$R96*SQRT(AT$69),0,1,TRUE)+$M96*EXP($L96/100*AT$69)*(1-_xlfn.NORM.DIST((LN(($M96*EXP($L96/100*AT$69))/($K96))-$Q96*AT$69)/($R96*SQRT(AT$69)),0,1,TRUE)))*EXP(-0.07*AT$69)*(INDEX('3)tpx females'!CB$57:CB$107,MATCH('3) 2016 cases'!$P96,'3)tpx females'!$BB$57:$BB$107,0))+INDEX('3)tpx males'!CB$57:CB$107,MATCH($O96,'3)tpx males'!$BB$57:$BB$107,0))-(INDEX('3)tpx males'!CA$110:CA$160,MATCH($O96,'3)tpx males'!$BB$110:$BB$160,0))*INDEX('3)tpx females'!CA$111:CA$161,MATCH('3) 2016 cases'!$P96,'3)tpx females'!$BB$111:$BB$161,0))*(1-(EXP(-INDEX('3)tpx males'!CB$4:CB$54,MATCH($O96,'3)tpx males'!$BB$4:$BB$54,0)))*EXP(-INDEX('3)tpx females'!CB$3:CB$53,MATCH('3) 2016 cases'!$P96,'3)tpx females'!$BB$3:$BB$53,0))))))),0)</f>
        <v>18651.610658055604</v>
      </c>
      <c r="AU96" s="32">
        <f ca="1">IFERROR(($K96*EXP(AU$69*($Q96+0.5*($R96)^2))*_xlfn.NORM.DIST((LN(($M96*EXP($L96/100*AU$69))/($K96))-$Q96*AU$69)/($R96*SQRT(AU$69))-$R96*SQRT(AU$69),0,1,TRUE)+$M96*EXP($L96/100*AU$69)*(1-_xlfn.NORM.DIST((LN(($M96*EXP($L96/100*AU$69))/($K96))-$Q96*AU$69)/($R96*SQRT(AU$69)),0,1,TRUE)))*EXP(-0.07*AU$69)*(INDEX('3)tpx females'!CC$57:CC$107,MATCH('3) 2016 cases'!$P96,'3)tpx females'!$BB$57:$BB$107,0))+INDEX('3)tpx males'!CC$57:CC$107,MATCH($O96,'3)tpx males'!$BB$57:$BB$107,0))-(INDEX('3)tpx males'!CB$110:CB$160,MATCH($O96,'3)tpx males'!$BB$110:$BB$160,0))*INDEX('3)tpx females'!CB$111:CB$161,MATCH('3) 2016 cases'!$P96,'3)tpx females'!$BB$111:$BB$161,0))*(1-(EXP(-INDEX('3)tpx males'!CC$4:CC$54,MATCH($O96,'3)tpx males'!$BB$4:$BB$54,0)))*EXP(-INDEX('3)tpx females'!CC$3:CC$53,MATCH('3) 2016 cases'!$P96,'3)tpx females'!$BB$3:$BB$53,0))))))),0)</f>
        <v>18214.450567563199</v>
      </c>
      <c r="AV96" s="32">
        <f ca="1">IFERROR(($K96*EXP(AV$69*($Q96+0.5*($R96)^2))*_xlfn.NORM.DIST((LN(($M96*EXP($L96/100*AV$69))/($K96))-$Q96*AV$69)/($R96*SQRT(AV$69))-$R96*SQRT(AV$69),0,1,TRUE)+$M96*EXP($L96/100*AV$69)*(1-_xlfn.NORM.DIST((LN(($M96*EXP($L96/100*AV$69))/($K96))-$Q96*AV$69)/($R96*SQRT(AV$69)),0,1,TRUE)))*EXP(-0.07*AV$69)*(INDEX('3)tpx females'!CD$57:CD$107,MATCH('3) 2016 cases'!$P96,'3)tpx females'!$BB$57:$BB$107,0))+INDEX('3)tpx males'!CD$57:CD$107,MATCH($O96,'3)tpx males'!$BB$57:$BB$107,0))-(INDEX('3)tpx males'!CC$110:CC$160,MATCH($O96,'3)tpx males'!$BB$110:$BB$160,0))*INDEX('3)tpx females'!CC$111:CC$161,MATCH('3) 2016 cases'!$P96,'3)tpx females'!$BB$111:$BB$161,0))*(1-(EXP(-INDEX('3)tpx males'!CD$4:CD$54,MATCH($O96,'3)tpx males'!$BB$4:$BB$54,0)))*EXP(-INDEX('3)tpx females'!CD$3:CD$53,MATCH('3) 2016 cases'!$P96,'3)tpx females'!$BB$3:$BB$53,0))))))),0)</f>
        <v>17700.680782487787</v>
      </c>
      <c r="AW96" s="32">
        <f ca="1">IFERROR(($K96*EXP(AW$69*($Q96+0.5*($R96)^2))*_xlfn.NORM.DIST((LN(($M96*EXP($L96/100*AW$69))/($K96))-$Q96*AW$69)/($R96*SQRT(AW$69))-$R96*SQRT(AW$69),0,1,TRUE)+$M96*EXP($L96/100*AW$69)*(1-_xlfn.NORM.DIST((LN(($M96*EXP($L96/100*AW$69))/($K96))-$Q96*AW$69)/($R96*SQRT(AW$69)),0,1,TRUE)))*EXP(-0.07*AW$69)*(INDEX('3)tpx females'!CE$57:CE$107,MATCH('3) 2016 cases'!$P96,'3)tpx females'!$BB$57:$BB$107,0))+INDEX('3)tpx males'!CE$57:CE$107,MATCH($O96,'3)tpx males'!$BB$57:$BB$107,0))-(INDEX('3)tpx males'!CD$110:CD$160,MATCH($O96,'3)tpx males'!$BB$110:$BB$160,0))*INDEX('3)tpx females'!CD$111:CD$161,MATCH('3) 2016 cases'!$P96,'3)tpx females'!$BB$111:$BB$161,0))*(1-(EXP(-INDEX('3)tpx males'!CE$4:CE$54,MATCH($O96,'3)tpx males'!$BB$4:$BB$54,0)))*EXP(-INDEX('3)tpx females'!CE$3:CE$53,MATCH('3) 2016 cases'!$P96,'3)tpx females'!$BB$3:$BB$53,0))))))),0)</f>
        <v>17191.125753467233</v>
      </c>
      <c r="AX96" s="32">
        <f ca="1">IFERROR(($K96*EXP(AX$69*($Q96+0.5*($R96)^2))*_xlfn.NORM.DIST((LN(($M96*EXP($L96/100*AX$69))/($K96))-$Q96*AX$69)/($R96*SQRT(AX$69))-$R96*SQRT(AX$69),0,1,TRUE)+$M96*EXP($L96/100*AX$69)*(1-_xlfn.NORM.DIST((LN(($M96*EXP($L96/100*AX$69))/($K96))-$Q96*AX$69)/($R96*SQRT(AX$69)),0,1,TRUE)))*EXP(-0.07*AX$69)*(INDEX('3)tpx females'!CF$57:CF$107,MATCH('3) 2016 cases'!$P96,'3)tpx females'!$BB$57:$BB$107,0))+INDEX('3)tpx males'!CF$57:CF$107,MATCH($O96,'3)tpx males'!$BB$57:$BB$107,0))-(INDEX('3)tpx males'!CE$110:CE$160,MATCH($O96,'3)tpx males'!$BB$110:$BB$160,0))*INDEX('3)tpx females'!CE$111:CE$161,MATCH('3) 2016 cases'!$P96,'3)tpx females'!$BB$111:$BB$161,0))*(1-(EXP(-INDEX('3)tpx males'!CF$4:CF$54,MATCH($O96,'3)tpx males'!$BB$4:$BB$54,0)))*EXP(-INDEX('3)tpx females'!CF$3:CF$53,MATCH('3) 2016 cases'!$P96,'3)tpx females'!$BB$3:$BB$53,0))))))),0)</f>
        <v>15385.704474602533</v>
      </c>
      <c r="AY96" s="32">
        <f ca="1">IFERROR(($K96*EXP(AY$69*($Q96+0.5*($R96)^2))*_xlfn.NORM.DIST((LN(($M96*EXP($L96/100*AY$69))/($K96))-$Q96*AY$69)/($R96*SQRT(AY$69))-$R96*SQRT(AY$69),0,1,TRUE)+$M96*EXP($L96/100*AY$69)*(1-_xlfn.NORM.DIST((LN(($M96*EXP($L96/100*AY$69))/($K96))-$Q96*AY$69)/($R96*SQRT(AY$69)),0,1,TRUE)))*EXP(-0.07*AY$69)*(INDEX('3)tpx females'!CG$57:CG$107,MATCH('3) 2016 cases'!$P96,'3)tpx females'!$BB$57:$BB$107,0))+INDEX('3)tpx males'!CG$57:CG$107,MATCH($O96,'3)tpx males'!$BB$57:$BB$107,0))-(INDEX('3)tpx males'!CF$110:CF$160,MATCH($O96,'3)tpx males'!$BB$110:$BB$160,0))*INDEX('3)tpx females'!CF$111:CF$161,MATCH('3) 2016 cases'!$P96,'3)tpx females'!$BB$111:$BB$161,0))*(1-(EXP(-INDEX('3)tpx males'!CG$4:CG$54,MATCH($O96,'3)tpx males'!$BB$4:$BB$54,0)))*EXP(-INDEX('3)tpx females'!CG$3:CG$53,MATCH('3) 2016 cases'!$P96,'3)tpx females'!$BB$3:$BB$53,0))))))),0)</f>
        <v>13512.204164791117</v>
      </c>
      <c r="AZ96" s="32">
        <f ca="1">IFERROR(($K96*EXP(AZ$69*($Q96+0.5*($R96)^2))*_xlfn.NORM.DIST((LN(($M96*EXP($L96/100*AZ$69))/($K96))-$Q96*AZ$69)/($R96*SQRT(AZ$69))-$R96*SQRT(AZ$69),0,1,TRUE)+$M96*EXP($L96/100*AZ$69)*(1-_xlfn.NORM.DIST((LN(($M96*EXP($L96/100*AZ$69))/($K96))-$Q96*AZ$69)/($R96*SQRT(AZ$69)),0,1,TRUE)))*EXP(-0.07*AZ$69)*(INDEX('3)tpx females'!CH$57:CH$107,MATCH('3) 2016 cases'!$P96,'3)tpx females'!$BB$57:$BB$107,0))+INDEX('3)tpx males'!CH$57:CH$107,MATCH($O96,'3)tpx males'!$BB$57:$BB$107,0))-(INDEX('3)tpx males'!CG$110:CG$160,MATCH($O96,'3)tpx males'!$BB$110:$BB$160,0))*INDEX('3)tpx females'!CG$111:CG$161,MATCH('3) 2016 cases'!$P96,'3)tpx females'!$BB$111:$BB$161,0))*(1-(EXP(-INDEX('3)tpx males'!CH$4:CH$54,MATCH($O96,'3)tpx males'!$BB$4:$BB$54,0)))*EXP(-INDEX('3)tpx females'!CH$3:CH$53,MATCH('3) 2016 cases'!$P96,'3)tpx females'!$BB$3:$BB$53,0))))))),0)</f>
        <v>11367.59831183168</v>
      </c>
      <c r="BA96" s="32">
        <f ca="1">IFERROR(($K96*EXP(BA$69*($Q96+0.5*($R96)^2))*_xlfn.NORM.DIST((LN(($M96*EXP($L96/100*BA$69))/($K96))-$Q96*BA$69)/($R96*SQRT(BA$69))-$R96*SQRT(BA$69),0,1,TRUE)+$M96*EXP($L96/100*BA$69)*(1-_xlfn.NORM.DIST((LN(($M96*EXP($L96/100*BA$69))/($K96))-$Q96*BA$69)/($R96*SQRT(BA$69)),0,1,TRUE)))*EXP(-0.07*BA$69)*(INDEX('3)tpx females'!CI$57:CI$107,MATCH('3) 2016 cases'!$P96,'3)tpx females'!$BB$57:$BB$107,0))+INDEX('3)tpx males'!CI$57:CI$107,MATCH($O96,'3)tpx males'!$BB$57:$BB$107,0))-(INDEX('3)tpx males'!CH$110:CH$160,MATCH($O96,'3)tpx males'!$BB$110:$BB$160,0))*INDEX('3)tpx females'!CH$111:CH$161,MATCH('3) 2016 cases'!$P96,'3)tpx females'!$BB$111:$BB$161,0))*(1-(EXP(-INDEX('3)tpx males'!CI$4:CI$54,MATCH($O96,'3)tpx males'!$BB$4:$BB$54,0)))*EXP(-INDEX('3)tpx females'!CI$3:CI$53,MATCH('3) 2016 cases'!$P96,'3)tpx females'!$BB$3:$BB$53,0))))))),0)</f>
        <v>9191.0691119016828</v>
      </c>
      <c r="BB96" s="32">
        <f ca="1">IFERROR(($K96*EXP(BB$69*($Q96+0.5*($R96)^2))*_xlfn.NORM.DIST((LN(($M96*EXP($L96/100*BB$69))/($K96))-$Q96*BB$69)/($R96*SQRT(BB$69))-$R96*SQRT(BB$69),0,1,TRUE)+$M96*EXP($L96/100*BB$69)*(1-_xlfn.NORM.DIST((LN(($M96*EXP($L96/100*BB$69))/($K96))-$Q96*BB$69)/($R96*SQRT(BB$69)),0,1,TRUE)))*EXP(-0.07*BB$69)*(INDEX('3)tpx females'!CJ$57:CJ$107,MATCH('3) 2016 cases'!$P96,'3)tpx females'!$BB$57:$BB$107,0))+INDEX('3)tpx males'!CJ$57:CJ$107,MATCH($O96,'3)tpx males'!$BB$57:$BB$107,0))-(INDEX('3)tpx males'!CI$110:CI$160,MATCH($O96,'3)tpx males'!$BB$110:$BB$160,0))*INDEX('3)tpx females'!CI$111:CI$161,MATCH('3) 2016 cases'!$P96,'3)tpx females'!$BB$111:$BB$161,0))*(1-(EXP(-INDEX('3)tpx males'!CJ$4:CJ$54,MATCH($O96,'3)tpx males'!$BB$4:$BB$54,0)))*EXP(-INDEX('3)tpx females'!CJ$3:CJ$53,MATCH('3) 2016 cases'!$P96,'3)tpx females'!$BB$3:$BB$53,0))))))),0)</f>
        <v>7118.750406926355</v>
      </c>
      <c r="BC96" s="32">
        <f ca="1">IFERROR(($K96*EXP(BC$69*($Q96+0.5*($R96)^2))*_xlfn.NORM.DIST((LN(($M96*EXP($L96/100*BC$69))/($K96))-$Q96*BC$69)/($R96*SQRT(BC$69))-$R96*SQRT(BC$69),0,1,TRUE)+$M96*EXP($L96/100*BC$69)*(1-_xlfn.NORM.DIST((LN(($M96*EXP($L96/100*BC$69))/($K96))-$Q96*BC$69)/($R96*SQRT(BC$69)),0,1,TRUE)))*EXP(-0.07*BC$69)*(INDEX('3)tpx females'!CK$57:CK$107,MATCH('3) 2016 cases'!$P96,'3)tpx females'!$BB$57:$BB$107,0))+INDEX('3)tpx males'!CK$57:CK$107,MATCH($O96,'3)tpx males'!$BB$57:$BB$107,0))-(INDEX('3)tpx males'!CJ$110:CJ$160,MATCH($O96,'3)tpx males'!$BB$110:$BB$160,0))*INDEX('3)tpx females'!CJ$111:CJ$161,MATCH('3) 2016 cases'!$P96,'3)tpx females'!$BB$111:$BB$161,0))*(1-(EXP(-INDEX('3)tpx males'!CK$4:CK$54,MATCH($O96,'3)tpx males'!$BB$4:$BB$54,0)))*EXP(-INDEX('3)tpx females'!CK$3:CK$53,MATCH('3) 2016 cases'!$P96,'3)tpx females'!$BB$3:$BB$53,0))))))),0)</f>
        <v>5268.1649546890267</v>
      </c>
      <c r="BD96" s="32">
        <f ca="1">IFERROR(($K96*EXP(BD$69*($Q96+0.5*($R96)^2))*_xlfn.NORM.DIST((LN(($M96*EXP($L96/100*BD$69))/($K96))-$Q96*BD$69)/($R96*SQRT(BD$69))-$R96*SQRT(BD$69),0,1,TRUE)+$M96*EXP($L96/100*BD$69)*(1-_xlfn.NORM.DIST((LN(($M96*EXP($L96/100*BD$69))/($K96))-$Q96*BD$69)/($R96*SQRT(BD$69)),0,1,TRUE)))*EXP(-0.07*BD$69)*(INDEX('3)tpx females'!CL$57:CL$107,MATCH('3) 2016 cases'!$P96,'3)tpx females'!$BB$57:$BB$107,0))+INDEX('3)tpx males'!CL$57:CL$107,MATCH($O96,'3)tpx males'!$BB$57:$BB$107,0))-(INDEX('3)tpx males'!CK$110:CK$160,MATCH($O96,'3)tpx males'!$BB$110:$BB$160,0))*INDEX('3)tpx females'!CK$111:CK$161,MATCH('3) 2016 cases'!$P96,'3)tpx females'!$BB$111:$BB$161,0))*(1-(EXP(-INDEX('3)tpx males'!CL$4:CL$54,MATCH($O96,'3)tpx males'!$BB$4:$BB$54,0)))*EXP(-INDEX('3)tpx females'!CL$3:CL$53,MATCH('3) 2016 cases'!$P96,'3)tpx females'!$BB$3:$BB$53,0))))))),0)</f>
        <v>3725.6221827710738</v>
      </c>
      <c r="BE96" s="32">
        <f ca="1">IFERROR(($K96*EXP(BE$69*($Q96+0.5*($R96)^2))*_xlfn.NORM.DIST((LN(($M96*EXP($L96/100*BE$69))/($K96))-$Q96*BE$69)/($R96*SQRT(BE$69))-$R96*SQRT(BE$69),0,1,TRUE)+$M96*EXP($L96/100*BE$69)*(1-_xlfn.NORM.DIST((LN(($M96*EXP($L96/100*BE$69))/($K96))-$Q96*BE$69)/($R96*SQRT(BE$69)),0,1,TRUE)))*EXP(-0.07*BE$69)*(INDEX('3)tpx females'!CM$57:CM$107,MATCH('3) 2016 cases'!$P96,'3)tpx females'!$BB$57:$BB$107,0))+INDEX('3)tpx males'!CM$57:CM$107,MATCH($O96,'3)tpx males'!$BB$57:$BB$107,0))-(INDEX('3)tpx males'!CL$110:CL$160,MATCH($O96,'3)tpx males'!$BB$110:$BB$160,0))*INDEX('3)tpx females'!CL$111:CL$161,MATCH('3) 2016 cases'!$P96,'3)tpx females'!$BB$111:$BB$161,0))*(1-(EXP(-INDEX('3)tpx males'!CM$4:CM$54,MATCH($O96,'3)tpx males'!$BB$4:$BB$54,0)))*EXP(-INDEX('3)tpx females'!CM$3:CM$53,MATCH('3) 2016 cases'!$P96,'3)tpx females'!$BB$3:$BB$53,0))))))),0)</f>
        <v>2487.237698861652</v>
      </c>
      <c r="BF96" s="32">
        <f ca="1">IFERROR(($K96*EXP(BF$69*($Q96+0.5*($R96)^2))*_xlfn.NORM.DIST((LN(($M96*EXP($L96/100*BF$69))/($K96))-$Q96*BF$69)/($R96*SQRT(BF$69))-$R96*SQRT(BF$69),0,1,TRUE)+$M96*EXP($L96/100*BF$69)*(1-_xlfn.NORM.DIST((LN(($M96*EXP($L96/100*BF$69))/($K96))-$Q96*BF$69)/($R96*SQRT(BF$69)),0,1,TRUE)))*EXP(-0.07*BF$69)*(INDEX('3)tpx females'!CN$57:CN$107,MATCH('3) 2016 cases'!$P96,'3)tpx females'!$BB$57:$BB$107,0))+INDEX('3)tpx males'!CN$57:CN$107,MATCH($O96,'3)tpx males'!$BB$57:$BB$107,0))-(INDEX('3)tpx males'!CM$110:CM$160,MATCH($O96,'3)tpx males'!$BB$110:$BB$160,0))*INDEX('3)tpx females'!CM$111:CM$161,MATCH('3) 2016 cases'!$P96,'3)tpx females'!$BB$111:$BB$161,0))*(1-(EXP(-INDEX('3)tpx males'!CN$4:CN$54,MATCH($O96,'3)tpx males'!$BB$4:$BB$54,0)))*EXP(-INDEX('3)tpx females'!CN$3:CN$53,MATCH('3) 2016 cases'!$P96,'3)tpx females'!$BB$3:$BB$53,0))))))),0)</f>
        <v>1592.9563019074201</v>
      </c>
      <c r="BG96" s="32">
        <f ca="1">IFERROR(($K96*EXP(BG$69*($Q96+0.5*($R96)^2))*_xlfn.NORM.DIST((LN(($M96*EXP($L96/100*BG$69))/($K96))-$Q96*BG$69)/($R96*SQRT(BG$69))-$R96*SQRT(BG$69),0,1,TRUE)+$M96*EXP($L96/100*BG$69)*(1-_xlfn.NORM.DIST((LN(($M96*EXP($L96/100*BG$69))/($K96))-$Q96*BG$69)/($R96*SQRT(BG$69)),0,1,TRUE)))*EXP(-0.07*BG$69)*(INDEX('3)tpx females'!CO$57:CO$107,MATCH('3) 2016 cases'!$P96,'3)tpx females'!$BB$57:$BB$107,0))+INDEX('3)tpx males'!CO$57:CO$107,MATCH($O96,'3)tpx males'!$BB$57:$BB$107,0))-(INDEX('3)tpx males'!CN$110:CN$160,MATCH($O96,'3)tpx males'!$BB$110:$BB$160,0))*INDEX('3)tpx females'!CN$111:CN$161,MATCH('3) 2016 cases'!$P96,'3)tpx females'!$BB$111:$BB$161,0))*(1-(EXP(-INDEX('3)tpx males'!CO$4:CO$54,MATCH($O96,'3)tpx males'!$BB$4:$BB$54,0)))*EXP(-INDEX('3)tpx females'!CO$3:CO$53,MATCH('3) 2016 cases'!$P96,'3)tpx females'!$BB$3:$BB$53,0))))))),0)</f>
        <v>963.18820611214267</v>
      </c>
      <c r="BH96" s="32">
        <f ca="1">IFERROR(($K96*EXP(BH$69*($Q96+0.5*($R96)^2))*_xlfn.NORM.DIST((LN(($M96*EXP($L96/100*BH$69))/($K96))-$Q96*BH$69)/($R96*SQRT(BH$69))-$R96*SQRT(BH$69),0,1,TRUE)+$M96*EXP($L96/100*BH$69)*(1-_xlfn.NORM.DIST((LN(($M96*EXP($L96/100*BH$69))/($K96))-$Q96*BH$69)/($R96*SQRT(BH$69)),0,1,TRUE)))*EXP(-0.07*BH$69)*(INDEX('3)tpx females'!CP$57:CP$107,MATCH('3) 2016 cases'!$P96,'3)tpx females'!$BB$57:$BB$107,0))+INDEX('3)tpx males'!CP$57:CP$107,MATCH($O96,'3)tpx males'!$BB$57:$BB$107,0))-(INDEX('3)tpx males'!CO$110:CO$160,MATCH($O96,'3)tpx males'!$BB$110:$BB$160,0))*INDEX('3)tpx females'!CO$111:CO$161,MATCH('3) 2016 cases'!$P96,'3)tpx females'!$BB$111:$BB$161,0))*(1-(EXP(-INDEX('3)tpx males'!CP$4:CP$54,MATCH($O96,'3)tpx males'!$BB$4:$BB$54,0)))*EXP(-INDEX('3)tpx females'!CP$3:CP$53,MATCH('3) 2016 cases'!$P96,'3)tpx females'!$BB$3:$BB$53,0))))))),0)</f>
        <v>552.26684952011396</v>
      </c>
      <c r="BI96" s="32">
        <f ca="1">IFERROR(($K96*EXP(BI$69*($Q96+0.5*($R96)^2))*_xlfn.NORM.DIST((LN(($M96*EXP($L96/100*BI$69))/($K96))-$Q96*BI$69)/($R96*SQRT(BI$69))-$R96*SQRT(BI$69),0,1,TRUE)+$M96*EXP($L96/100*BI$69)*(1-_xlfn.NORM.DIST((LN(($M96*EXP($L96/100*BI$69))/($K96))-$Q96*BI$69)/($R96*SQRT(BI$69)),0,1,TRUE)))*EXP(-0.07*BI$69)*(INDEX('3)tpx females'!CQ$57:CQ$107,MATCH('3) 2016 cases'!$P96,'3)tpx females'!$BB$57:$BB$107,0))+INDEX('3)tpx males'!CQ$57:CQ$107,MATCH($O96,'3)tpx males'!$BB$57:$BB$107,0))-(INDEX('3)tpx males'!CP$110:CP$160,MATCH($O96,'3)tpx males'!$BB$110:$BB$160,0))*INDEX('3)tpx females'!CP$111:CP$161,MATCH('3) 2016 cases'!$P96,'3)tpx females'!$BB$111:$BB$161,0))*(1-(EXP(-INDEX('3)tpx males'!CQ$4:CQ$54,MATCH($O96,'3)tpx males'!$BB$4:$BB$54,0)))*EXP(-INDEX('3)tpx females'!CQ$3:CQ$53,MATCH('3) 2016 cases'!$P96,'3)tpx females'!$BB$3:$BB$53,0))))))),0)</f>
        <v>291.72167367390665</v>
      </c>
      <c r="BJ96" s="32">
        <f ca="1">IFERROR(($K96*EXP(BJ$69*($Q96+0.5*($R96)^2))*_xlfn.NORM.DIST((LN(($M96*EXP($L96/100*BJ$69))/($K96))-$Q96*BJ$69)/($R96*SQRT(BJ$69))-$R96*SQRT(BJ$69),0,1,TRUE)+$M96*EXP($L96/100*BJ$69)*(1-_xlfn.NORM.DIST((LN(($M96*EXP($L96/100*BJ$69))/($K96))-$Q96*BJ$69)/($R96*SQRT(BJ$69)),0,1,TRUE)))*EXP(-0.07*BJ$69)*(INDEX('3)tpx females'!CR$57:CR$107,MATCH('3) 2016 cases'!$P96,'3)tpx females'!$BB$57:$BB$107,0))+INDEX('3)tpx males'!CR$57:CR$107,MATCH($O96,'3)tpx males'!$BB$57:$BB$107,0))-(INDEX('3)tpx males'!CQ$110:CQ$160,MATCH($O96,'3)tpx males'!$BB$110:$BB$160,0))*INDEX('3)tpx females'!CQ$111:CQ$161,MATCH('3) 2016 cases'!$P96,'3)tpx females'!$BB$111:$BB$161,0))*(1-(EXP(-INDEX('3)tpx males'!CR$4:CR$54,MATCH($O96,'3)tpx males'!$BB$4:$BB$54,0)))*EXP(-INDEX('3)tpx females'!CR$3:CR$53,MATCH('3) 2016 cases'!$P96,'3)tpx females'!$BB$3:$BB$53,0))))))),0)</f>
        <v>152.7790877438749</v>
      </c>
      <c r="BK96" s="32">
        <f ca="1">IFERROR(($K96*EXP(BK$69*($Q96+0.5*($R96)^2))*_xlfn.NORM.DIST((LN(($M96*EXP($L96/100*BK$69))/($K96))-$Q96*BK$69)/($R96*SQRT(BK$69))-$R96*SQRT(BK$69),0,1,TRUE)+$M96*EXP($L96/100*BK$69)*(1-_xlfn.NORM.DIST((LN(($M96*EXP($L96/100*BK$69))/($K96))-$Q96*BK$69)/($R96*SQRT(BK$69)),0,1,TRUE)))*EXP(-0.07*BK$69)*(INDEX('3)tpx females'!CS$57:CS$107,MATCH('3) 2016 cases'!$P96,'3)tpx females'!$BB$57:$BB$107,0))+INDEX('3)tpx males'!CS$57:CS$107,MATCH($O96,'3)tpx males'!$BB$57:$BB$107,0))-(INDEX('3)tpx males'!CR$110:CR$160,MATCH($O96,'3)tpx males'!$BB$110:$BB$160,0))*INDEX('3)tpx females'!CR$111:CR$161,MATCH('3) 2016 cases'!$P96,'3)tpx females'!$BB$111:$BB$161,0))*(1-(EXP(-INDEX('3)tpx males'!CS$4:CS$54,MATCH($O96,'3)tpx males'!$BB$4:$BB$54,0)))*EXP(-INDEX('3)tpx females'!CS$3:CS$53,MATCH('3) 2016 cases'!$P96,'3)tpx females'!$BB$3:$BB$53,0))))))),0)</f>
        <v>85.78740165234224</v>
      </c>
      <c r="BL96" s="32">
        <f ca="1">IFERROR(($K96*EXP(BL$69*($Q96+0.5*($R96)^2))*_xlfn.NORM.DIST((LN(($M96*EXP($L96/100*BL$69))/($K96))-$Q96*BL$69)/($R96*SQRT(BL$69))-$R96*SQRT(BL$69),0,1,TRUE)+$M96*EXP($L96/100*BL$69)*(1-_xlfn.NORM.DIST((LN(($M96*EXP($L96/100*BL$69))/($K96))-$Q96*BL$69)/($R96*SQRT(BL$69)),0,1,TRUE)))*EXP(-0.07*BL$69)*(INDEX('3)tpx females'!CT$57:CT$107,MATCH('3) 2016 cases'!$P96,'3)tpx females'!$BB$57:$BB$107,0))+INDEX('3)tpx males'!CT$57:CT$107,MATCH($O96,'3)tpx males'!$BB$57:$BB$107,0))-(INDEX('3)tpx males'!CS$110:CS$160,MATCH($O96,'3)tpx males'!$BB$110:$BB$160,0))*INDEX('3)tpx females'!CS$111:CS$161,MATCH('3) 2016 cases'!$P96,'3)tpx females'!$BB$111:$BB$161,0))*(1-(EXP(-INDEX('3)tpx males'!CT$4:CT$54,MATCH($O96,'3)tpx males'!$BB$4:$BB$54,0)))*EXP(-INDEX('3)tpx females'!CT$3:CT$53,MATCH('3) 2016 cases'!$P96,'3)tpx females'!$BB$3:$BB$53,0))))))),0)</f>
        <v>35.715168353602095</v>
      </c>
      <c r="BM96" s="32">
        <f ca="1">IFERROR(($K96*EXP(BM$69*($Q96+0.5*($R96)^2))*_xlfn.NORM.DIST((LN(($M96*EXP($L96/100*BM$69))/($K96))-$Q96*BM$69)/($R96*SQRT(BM$69))-$R96*SQRT(BM$69),0,1,TRUE)+$M96*EXP($L96/100*BM$69)*(1-_xlfn.NORM.DIST((LN(($M96*EXP($L96/100*BM$69))/($K96))-$Q96*BM$69)/($R96*SQRT(BM$69)),0,1,TRUE)))*EXP(-0.07*BM$69)*(INDEX('3)tpx females'!CU$57:CU$107,MATCH('3) 2016 cases'!$P96,'3)tpx females'!$BB$57:$BB$107,0))+INDEX('3)tpx males'!CU$57:CU$107,MATCH($O96,'3)tpx males'!$BB$57:$BB$107,0))-(INDEX('3)tpx males'!CT$110:CT$160,MATCH($O96,'3)tpx males'!$BB$110:$BB$160,0))*INDEX('3)tpx females'!CT$111:CT$161,MATCH('3) 2016 cases'!$P96,'3)tpx females'!$BB$111:$BB$161,0))*(1-(EXP(-INDEX('3)tpx males'!CU$4:CU$54,MATCH($O96,'3)tpx males'!$BB$4:$BB$54,0)))*EXP(-INDEX('3)tpx females'!CU$3:CU$53,MATCH('3) 2016 cases'!$P96,'3)tpx females'!$BB$3:$BB$53,0))))))),0)</f>
        <v>0</v>
      </c>
      <c r="BN96" s="32">
        <f ca="1">IFERROR(($K96*EXP(BN$69*($Q96+0.5*($R96)^2))*_xlfn.NORM.DIST((LN(($M96*EXP($L96/100*BN$69))/($K96))-$Q96*BN$69)/($R96*SQRT(BN$69))-$R96*SQRT(BN$69),0,1,TRUE)+$M96*EXP($L96/100*BN$69)*(1-_xlfn.NORM.DIST((LN(($M96*EXP($L96/100*BN$69))/($K96))-$Q96*BN$69)/($R96*SQRT(BN$69)),0,1,TRUE)))*EXP(-0.07*BN$69)*(INDEX('3)tpx females'!CV$57:CV$107,MATCH('3) 2016 cases'!$P96,'3)tpx females'!$BB$57:$BB$107,0))+INDEX('3)tpx males'!CV$57:CV$107,MATCH($O96,'3)tpx males'!$BB$57:$BB$107,0))-(INDEX('3)tpx males'!CU$110:CU$160,MATCH($O96,'3)tpx males'!$BB$110:$BB$160,0))*INDEX('3)tpx females'!CU$111:CU$161,MATCH('3) 2016 cases'!$P96,'3)tpx females'!$BB$111:$BB$161,0))*(1-(EXP(-INDEX('3)tpx males'!CV$4:CV$54,MATCH($O96,'3)tpx males'!$BB$4:$BB$54,0)))*EXP(-INDEX('3)tpx females'!CV$3:CV$53,MATCH('3) 2016 cases'!$P96,'3)tpx females'!$BB$3:$BB$53,0))))))),0)</f>
        <v>0</v>
      </c>
      <c r="BO96" s="32">
        <f ca="1">IFERROR(($K96*EXP(BO$69*($Q96+0.5*($R96)^2))*_xlfn.NORM.DIST((LN(($M96*EXP($L96/100*BO$69))/($K96))-$Q96*BO$69)/($R96*SQRT(BO$69))-$R96*SQRT(BO$69),0,1,TRUE)+$M96*EXP($L96/100*BO$69)*(1-_xlfn.NORM.DIST((LN(($M96*EXP($L96/100*BO$69))/($K96))-$Q96*BO$69)/($R96*SQRT(BO$69)),0,1,TRUE)))*EXP(-0.07*BO$69)*(INDEX('3)tpx females'!CW$57:CW$107,MATCH('3) 2016 cases'!$P96,'3)tpx females'!$BB$57:$BB$107,0))+INDEX('3)tpx males'!CW$57:CW$107,MATCH($O96,'3)tpx males'!$BB$57:$BB$107,0))-(INDEX('3)tpx males'!CV$110:CV$160,MATCH($O96,'3)tpx males'!$BB$110:$BB$160,0))*INDEX('3)tpx females'!CV$111:CV$161,MATCH('3) 2016 cases'!$P96,'3)tpx females'!$BB$111:$BB$161,0))*(1-(EXP(-INDEX('3)tpx males'!CW$4:CW$54,MATCH($O96,'3)tpx males'!$BB$4:$BB$54,0)))*EXP(-INDEX('3)tpx females'!CW$3:CW$53,MATCH('3) 2016 cases'!$P96,'3)tpx females'!$BB$3:$BB$53,0))))))),0)</f>
        <v>0</v>
      </c>
      <c r="BP96" s="32">
        <f ca="1">IFERROR(($K96*EXP(BP$69*($Q96+0.5*($R96)^2))*_xlfn.NORM.DIST((LN(($M96*EXP($L96/100*BP$69))/($K96))-$Q96*BP$69)/($R96*SQRT(BP$69))-$R96*SQRT(BP$69),0,1,TRUE)+$M96*EXP($L96/100*BP$69)*(1-_xlfn.NORM.DIST((LN(($M96*EXP($L96/100*BP$69))/($K96))-$Q96*BP$69)/($R96*SQRT(BP$69)),0,1,TRUE)))*EXP(-0.07*BP$69)*(INDEX('3)tpx females'!CX$57:CX$107,MATCH('3) 2016 cases'!$P96,'3)tpx females'!$BB$57:$BB$107,0))+INDEX('3)tpx males'!CX$57:CX$107,MATCH($O96,'3)tpx males'!$BB$57:$BB$107,0))-(INDEX('3)tpx males'!CW$110:CW$160,MATCH($O96,'3)tpx males'!$BB$110:$BB$160,0))*INDEX('3)tpx females'!CW$111:CW$161,MATCH('3) 2016 cases'!$P96,'3)tpx females'!$BB$111:$BB$161,0))*(1-(EXP(-INDEX('3)tpx males'!CX$4:CX$54,MATCH($O96,'3)tpx males'!$BB$4:$BB$54,0)))*EXP(-INDEX('3)tpx females'!CX$3:CX$53,MATCH('3) 2016 cases'!$P96,'3)tpx females'!$BB$3:$BB$53,0))))))),0)</f>
        <v>0</v>
      </c>
      <c r="BQ96" s="32">
        <f ca="1">IFERROR(($K96*EXP(BQ$69*($Q96+0.5*($R96)^2))*_xlfn.NORM.DIST((LN(($M96*EXP($L96/100*BQ$69))/($K96))-$Q96*BQ$69)/($R96*SQRT(BQ$69))-$R96*SQRT(BQ$69),0,1,TRUE)+$M96*EXP($L96/100*BQ$69)*(1-_xlfn.NORM.DIST((LN(($M96*EXP($L96/100*BQ$69))/($K96))-$Q96*BQ$69)/($R96*SQRT(BQ$69)),0,1,TRUE)))*EXP(-0.07*BQ$69)*(INDEX('3)tpx females'!CY$57:CY$107,MATCH('3) 2016 cases'!$P96,'3)tpx females'!$BB$57:$BB$107,0))+INDEX('3)tpx males'!CY$57:CY$107,MATCH($O96,'3)tpx males'!$BB$57:$BB$107,0))-(INDEX('3)tpx males'!CX$110:CX$160,MATCH($O96,'3)tpx males'!$BB$110:$BB$160,0))*INDEX('3)tpx females'!CX$111:CX$161,MATCH('3) 2016 cases'!$P96,'3)tpx females'!$BB$111:$BB$161,0))*(1-(EXP(-INDEX('3)tpx males'!CY$4:CY$54,MATCH($O96,'3)tpx males'!$BB$4:$BB$54,0)))*EXP(-INDEX('3)tpx females'!CY$3:CY$53,MATCH('3) 2016 cases'!$P96,'3)tpx females'!$BB$3:$BB$53,0))))))),0)</f>
        <v>0</v>
      </c>
      <c r="BR96" s="32">
        <f ca="1">IFERROR(($K96*EXP(BR$69*($Q96+0.5*($R96)^2))*_xlfn.NORM.DIST((LN(($M96*EXP($L96/100*BR$69))/($K96))-$Q96*BR$69)/($R96*SQRT(BR$69))-$R96*SQRT(BR$69),0,1,TRUE)+$M96*EXP($L96/100*BR$69)*(1-_xlfn.NORM.DIST((LN(($M96*EXP($L96/100*BR$69))/($K96))-$Q96*BR$69)/($R96*SQRT(BR$69)),0,1,TRUE)))*EXP(-0.07*BR$69)*(INDEX('3)tpx females'!CZ$57:CZ$107,MATCH('3) 2016 cases'!$P96,'3)tpx females'!$BB$57:$BB$107,0))+INDEX('3)tpx males'!CZ$57:CZ$107,MATCH($O96,'3)tpx males'!$BB$57:$BB$107,0))-(INDEX('3)tpx males'!CY$110:CY$160,MATCH($O96,'3)tpx males'!$BB$110:$BB$160,0))*INDEX('3)tpx females'!CY$111:CY$161,MATCH('3) 2016 cases'!$P96,'3)tpx females'!$BB$111:$BB$161,0))*(1-(EXP(-INDEX('3)tpx males'!CZ$4:CZ$54,MATCH($O96,'3)tpx males'!$BB$4:$BB$54,0)))*EXP(-INDEX('3)tpx females'!CZ$3:CZ$53,MATCH('3) 2016 cases'!$P96,'3)tpx females'!$BB$3:$BB$53,0))))))),0)</f>
        <v>0</v>
      </c>
      <c r="BS96" s="32">
        <f ca="1">IFERROR(($K96*EXP(BS$69*($Q96+0.5*($R96)^2))*_xlfn.NORM.DIST((LN(($M96*EXP($L96/100*BS$69))/($K96))-$Q96*BS$69)/($R96*SQRT(BS$69))-$R96*SQRT(BS$69),0,1,TRUE)+$M96*EXP($L96/100*BS$69)*(1-_xlfn.NORM.DIST((LN(($M96*EXP($L96/100*BS$69))/($K96))-$Q96*BS$69)/($R96*SQRT(BS$69)),0,1,TRUE)))*EXP(-0.07*BS$69)*(INDEX('3)tpx females'!DA$57:DA$107,MATCH('3) 2016 cases'!$P96,'3)tpx females'!$BB$57:$BB$107,0))+INDEX('3)tpx males'!DA$57:DA$107,MATCH($O96,'3)tpx males'!$BB$57:$BB$107,0))-(INDEX('3)tpx males'!CZ$110:CZ$160,MATCH($O96,'3)tpx males'!$BB$110:$BB$160,0))*INDEX('3)tpx females'!CZ$111:CZ$161,MATCH('3) 2016 cases'!$P96,'3)tpx females'!$BB$111:$BB$161,0))*(1-(EXP(-INDEX('3)tpx males'!DA$4:DA$54,MATCH($O96,'3)tpx males'!$BB$4:$BB$54,0)))*EXP(-INDEX('3)tpx females'!DA$3:DA$53,MATCH('3) 2016 cases'!$P96,'3)tpx females'!$BB$3:$BB$53,0))))))),0)</f>
        <v>0</v>
      </c>
      <c r="BU96" s="32">
        <f t="shared" si="121"/>
        <v>233006.16381787465</v>
      </c>
      <c r="BV96" s="32">
        <f t="shared" si="122"/>
        <v>219327.25014464732</v>
      </c>
      <c r="BW96" s="32">
        <f t="shared" si="123"/>
        <v>221420.78757871079</v>
      </c>
      <c r="BX96" s="32">
        <f t="shared" si="124"/>
        <v>223534.30838914425</v>
      </c>
      <c r="BY96" s="32">
        <f t="shared" si="125"/>
        <v>225668.0033226354</v>
      </c>
      <c r="BZ96" s="32">
        <f t="shared" si="126"/>
        <v>227822.06494660012</v>
      </c>
      <c r="CA96" s="32">
        <f t="shared" si="127"/>
        <v>229996.68766656221</v>
      </c>
      <c r="CB96" s="32">
        <f t="shared" si="128"/>
        <v>232192.06774369816</v>
      </c>
      <c r="CC96" s="32">
        <f t="shared" si="129"/>
        <v>234408.40331254952</v>
      </c>
      <c r="CD96" s="32">
        <f t="shared" si="130"/>
        <v>236645.89439888814</v>
      </c>
      <c r="CE96" s="32">
        <f t="shared" si="131"/>
        <v>238904.74293743088</v>
      </c>
      <c r="CF96" s="32">
        <f t="shared" si="132"/>
        <v>241185.15278635739</v>
      </c>
      <c r="CG96" s="32">
        <f t="shared" si="133"/>
        <v>243487.32972007745</v>
      </c>
      <c r="CH96" s="32">
        <f t="shared" si="134"/>
        <v>245811.48132508399</v>
      </c>
      <c r="CI96" s="32">
        <f t="shared" si="135"/>
        <v>248157.81658084295</v>
      </c>
      <c r="CJ96" s="32">
        <f t="shared" si="136"/>
        <v>250526.54464678981</v>
      </c>
      <c r="CK96" s="32">
        <f t="shared" si="137"/>
        <v>252917.8720251859</v>
      </c>
      <c r="CL96" s="32">
        <f t="shared" si="138"/>
        <v>255331.99693231774</v>
      </c>
      <c r="CM96" s="32">
        <f t="shared" si="139"/>
        <v>257769.09953197683</v>
      </c>
      <c r="CN96" s="32">
        <f t="shared" si="140"/>
        <v>260229.32678170479</v>
      </c>
      <c r="CO96" s="32">
        <f t="shared" si="141"/>
        <v>262712.77104739344</v>
      </c>
      <c r="CP96" s="32">
        <f t="shared" si="142"/>
        <v>265219.44229438342</v>
      </c>
      <c r="CQ96" s="32">
        <f t="shared" si="143"/>
        <v>267749.23443591839</v>
      </c>
      <c r="CR96" s="32">
        <f t="shared" si="144"/>
        <v>270301.88716550812</v>
      </c>
      <c r="CS96" s="32">
        <f t="shared" si="145"/>
        <v>272876.94519323291</v>
      </c>
      <c r="CT96" s="32">
        <f t="shared" si="146"/>
        <v>275473.71716859093</v>
      </c>
      <c r="CU96" s="32">
        <f t="shared" si="147"/>
        <v>278091.23667799111</v>
      </c>
      <c r="CV96" s="32">
        <f t="shared" si="148"/>
        <v>280728.22757190652</v>
      </c>
      <c r="CW96" s="32">
        <f t="shared" si="149"/>
        <v>283383.07555351214</v>
      </c>
      <c r="CX96" s="32">
        <f t="shared" si="150"/>
        <v>286053.80751013337</v>
      </c>
      <c r="CY96" s="32">
        <f t="shared" si="151"/>
        <v>288738.07955511555</v>
      </c>
      <c r="CZ96" s="32">
        <f t="shared" si="152"/>
        <v>291433.17422719073</v>
      </c>
      <c r="DA96" s="32">
        <f t="shared" si="153"/>
        <v>294136.00681100809</v>
      </c>
      <c r="DB96" s="32">
        <f t="shared" si="154"/>
        <v>296843.14032613748</v>
      </c>
      <c r="DC96" s="32">
        <f t="shared" si="155"/>
        <v>299550.8083994037</v>
      </c>
      <c r="DD96" s="32">
        <f t="shared" si="156"/>
        <v>302254.94499262254</v>
      </c>
      <c r="DE96" s="32">
        <f t="shared" si="157"/>
        <v>304951.2198021487</v>
      </c>
      <c r="DF96" s="32">
        <f t="shared" si="158"/>
        <v>307635.07806981442</v>
      </c>
      <c r="DG96" s="32">
        <f t="shared" si="159"/>
        <v>310301.78353521391</v>
      </c>
      <c r="DH96" s="32">
        <f t="shared" si="160"/>
        <v>312946.46330373595</v>
      </c>
      <c r="DI96" s="32">
        <f t="shared" si="161"/>
        <v>315564.15349008172</v>
      </c>
      <c r="DJ96" s="32">
        <f t="shared" si="162"/>
        <v>318149.84461087891</v>
      </c>
      <c r="DK96" s="32">
        <f t="shared" si="163"/>
        <v>320698.52583154733</v>
      </c>
      <c r="DL96" s="32">
        <f t="shared" si="164"/>
        <v>323205.22731260757</v>
      </c>
      <c r="DM96" s="32">
        <f t="shared" si="165"/>
        <v>325665.06004179909</v>
      </c>
      <c r="DN96" s="32">
        <f t="shared" si="166"/>
        <v>328073.252675027</v>
      </c>
      <c r="DO96" s="32">
        <f t="shared" si="167"/>
        <v>330425.1850372054</v>
      </c>
      <c r="DP96" s="32">
        <f t="shared" si="168"/>
        <v>332716.41805073799</v>
      </c>
      <c r="DQ96" s="32">
        <f t="shared" si="169"/>
        <v>334942.7199630675</v>
      </c>
      <c r="DR96" s="32">
        <f t="shared" si="170"/>
        <v>337100.08883466129</v>
      </c>
      <c r="DT96" s="48">
        <f t="shared" si="171"/>
        <v>70</v>
      </c>
      <c r="DU96" s="48">
        <f t="shared" si="172"/>
        <v>67</v>
      </c>
      <c r="DV96" s="32">
        <f ca="1">INDEX('3)tpx males'!BD$57:BD$107,MATCH(DT96,'3)tpx males'!$BB$57:$BB$107,0))*INDEX('3)tpx females'!BD$57:BD$107,MATCH(DU96,'3)tpx females'!$BB$57:$BB$107,0))</f>
        <v>1.0485040087526168E-4</v>
      </c>
      <c r="DW96" s="32">
        <f t="shared" ca="1" si="173"/>
        <v>-24.430789682711051</v>
      </c>
      <c r="DX96" s="32">
        <f t="shared" ca="1" si="177"/>
        <v>0.99989514959912473</v>
      </c>
      <c r="DZ96" s="32">
        <f t="shared" ca="1" si="174"/>
        <v>-290780.99332905491</v>
      </c>
      <c r="EA96" s="32">
        <f t="shared" ca="1" si="175"/>
        <v>57774.829511180258</v>
      </c>
      <c r="EB96" s="32">
        <f t="shared" ca="1" si="178"/>
        <v>6.057714034747149</v>
      </c>
      <c r="EC96" s="32">
        <f ca="1">EA96*'3) Value'!AN108</f>
        <v>0</v>
      </c>
      <c r="EE96" s="32">
        <f ca="1">IF(AND('3) Value'!AB108="Alive",'3) Value'!AE108="Alive"),'3) Value'!AM108+'3) 2016 cases'!DZ96,0)</f>
        <v>239.13438386446796</v>
      </c>
      <c r="EF96" s="32">
        <f>IF(OR(AND('3) Value'!AB108="Deceased",'3) Value'!AE108="Alive"),(AND('3) Value'!AB108="Alive",'3) Value'!AE108="Deceased"))),1,0)</f>
        <v>0</v>
      </c>
      <c r="EG96" s="32">
        <f>IF(EF96=1,'3) Value'!AM108+'3) 2016 cases'!DZ96,0)</f>
        <v>0</v>
      </c>
    </row>
    <row r="97" spans="3:137" x14ac:dyDescent="0.25">
      <c r="C97" s="32" t="s">
        <v>11</v>
      </c>
      <c r="D97" s="32" t="s">
        <v>14</v>
      </c>
      <c r="E97" s="49">
        <v>13889</v>
      </c>
      <c r="F97" s="32" t="s">
        <v>13</v>
      </c>
      <c r="G97" s="32" t="s">
        <v>12</v>
      </c>
      <c r="H97" s="49">
        <v>14120</v>
      </c>
      <c r="I97" s="32" t="s">
        <v>13</v>
      </c>
      <c r="J97" s="32" t="s">
        <v>20</v>
      </c>
      <c r="K97" s="52">
        <v>230000</v>
      </c>
      <c r="L97" s="52">
        <v>8.1999999999999993</v>
      </c>
      <c r="M97" s="52">
        <v>97826</v>
      </c>
      <c r="O97" s="48">
        <f>ROUND(($B$1-H97)/365,0)</f>
        <v>78</v>
      </c>
      <c r="P97" s="32">
        <f>ROUND(($B$1-E97)/365,0)</f>
        <v>79</v>
      </c>
      <c r="Q97" s="32">
        <f>INDEX('2b)Working'!$I$61:$P$61,MATCH($J97,'2b)Working'!$I$60:$P$60,0))</f>
        <v>7.4552232955274328E-2</v>
      </c>
      <c r="R97" s="32">
        <f>INDEX('2b)Working'!$I$62:$P$62,MATCH($J97,'2b)Working'!$I$60:$P$60,0))</f>
        <v>6.4868498859960141E-2</v>
      </c>
      <c r="T97" s="9">
        <f t="shared" ca="1" si="176"/>
        <v>115919.4063293191</v>
      </c>
      <c r="U97" s="10"/>
      <c r="V97" s="32">
        <f ca="1">IFERROR(($K97*EXP(V$69*($Q97+0.5*($R97)^2))*_xlfn.NORM.DIST((LN(($M97*EXP($L97/100*V$69))/($K97))-$Q97*V$69)/($R97*SQRT(V$69))-$R97*SQRT(V$69),0,1,TRUE)+$M97*EXP($L97/100*V$69)*(1-_xlfn.NORM.DIST((LN(($M97*EXP($L97/100*V$69))/($K97))-$Q97*V$69)/($R97*SQRT(V$69)),0,1,TRUE)))*EXP(-0.07*V$69)*(INDEX('3)tpx females'!BD$57:BD$107,MATCH('3) 2016 cases'!$P97,'3)tpx females'!$BB$57:$BB$107,0))+INDEX('3)tpx males'!BD$57:BD$107,MATCH($O97,'3)tpx males'!$BB$57:$BB$107,0))-(INDEX('3)tpx males'!BC$110:BC$160,MATCH($O97,'3)tpx males'!$BB$110:$BB$160,0))*INDEX('3)tpx females'!BC$111:BC$161,MATCH('3) 2016 cases'!$P97,'3)tpx females'!$BB$111:$BB$161,0))*(1-(EXP(-INDEX('3)tpx males'!BD$4:BD$54,MATCH($O97,'3)tpx males'!$BB$4:$BB$54,0)))*EXP(-INDEX('3)tpx females'!BD$3:BD$53,MATCH('3) 2016 cases'!$P97,'3)tpx females'!$BB$3:$BB$53,0))))))),0)</f>
        <v>96.278453388672702</v>
      </c>
      <c r="W97" s="32">
        <f ca="1">IFERROR(($K97*EXP(W$69*($Q97+0.5*($R97)^2))*_xlfn.NORM.DIST((LN(($M97*EXP($L97/100*W$69))/($K97))-$Q97*W$69)/($R97*SQRT(W$69))-$R97*SQRT(W$69),0,1,TRUE)+$M97*EXP($L97/100*W$69)*(1-_xlfn.NORM.DIST((LN(($M97*EXP($L97/100*W$69))/($K97))-$Q97*W$69)/($R97*SQRT(W$69)),0,1,TRUE)))*EXP(-0.07*W$69)*(INDEX('3)tpx females'!BE$57:BE$107,MATCH('3) 2016 cases'!$P97,'3)tpx females'!$BB$57:$BB$107,0))+INDEX('3)tpx males'!BE$57:BE$107,MATCH($O97,'3)tpx males'!$BB$57:$BB$107,0))-(INDEX('3)tpx males'!BD$110:BD$160,MATCH($O97,'3)tpx males'!$BB$110:$BB$160,0))*INDEX('3)tpx females'!BD$111:BD$161,MATCH('3) 2016 cases'!$P97,'3)tpx females'!$BB$111:$BB$161,0))*(1-(EXP(-INDEX('3)tpx males'!BE$4:BE$54,MATCH($O97,'3)tpx males'!$BB$4:$BB$54,0)))*EXP(-INDEX('3)tpx females'!BE$3:BE$53,MATCH('3) 2016 cases'!$P97,'3)tpx females'!$BB$3:$BB$53,0))))))),0)</f>
        <v>351.50707174556555</v>
      </c>
      <c r="X97" s="32">
        <f ca="1">IFERROR(($K97*EXP(X$69*($Q97+0.5*($R97)^2))*_xlfn.NORM.DIST((LN(($M97*EXP($L97/100*X$69))/($K97))-$Q97*X$69)/($R97*SQRT(X$69))-$R97*SQRT(X$69),0,1,TRUE)+$M97*EXP($L97/100*X$69)*(1-_xlfn.NORM.DIST((LN(($M97*EXP($L97/100*X$69))/($K97))-$Q97*X$69)/($R97*SQRT(X$69)),0,1,TRUE)))*EXP(-0.07*X$69)*(INDEX('3)tpx females'!BF$57:BF$107,MATCH('3) 2016 cases'!$P97,'3)tpx females'!$BB$57:$BB$107,0))+INDEX('3)tpx males'!BF$57:BF$107,MATCH($O97,'3)tpx males'!$BB$57:$BB$107,0))-(INDEX('3)tpx males'!BE$110:BE$160,MATCH($O97,'3)tpx males'!$BB$110:$BB$160,0))*INDEX('3)tpx females'!BE$111:BE$161,MATCH('3) 2016 cases'!$P97,'3)tpx females'!$BB$111:$BB$161,0))*(1-(EXP(-INDEX('3)tpx males'!BF$4:BF$54,MATCH($O97,'3)tpx males'!$BB$4:$BB$54,0)))*EXP(-INDEX('3)tpx females'!BF$3:BF$53,MATCH('3) 2016 cases'!$P97,'3)tpx females'!$BB$3:$BB$53,0))))))),0)</f>
        <v>658.91992179233159</v>
      </c>
      <c r="Y97" s="32">
        <f ca="1">IFERROR(($K97*EXP(Y$69*($Q97+0.5*($R97)^2))*_xlfn.NORM.DIST((LN(($M97*EXP($L97/100*Y$69))/($K97))-$Q97*Y$69)/($R97*SQRT(Y$69))-$R97*SQRT(Y$69),0,1,TRUE)+$M97*EXP($L97/100*Y$69)*(1-_xlfn.NORM.DIST((LN(($M97*EXP($L97/100*Y$69))/($K97))-$Q97*Y$69)/($R97*SQRT(Y$69)),0,1,TRUE)))*EXP(-0.07*Y$69)*(INDEX('3)tpx females'!BG$57:BG$107,MATCH('3) 2016 cases'!$P97,'3)tpx females'!$BB$57:$BB$107,0))+INDEX('3)tpx males'!BG$57:BG$107,MATCH($O97,'3)tpx males'!$BB$57:$BB$107,0))-(INDEX('3)tpx males'!BF$110:BF$160,MATCH($O97,'3)tpx males'!$BB$110:$BB$160,0))*INDEX('3)tpx females'!BF$111:BF$161,MATCH('3) 2016 cases'!$P97,'3)tpx females'!$BB$111:$BB$161,0))*(1-(EXP(-INDEX('3)tpx males'!BG$4:BG$54,MATCH($O97,'3)tpx males'!$BB$4:$BB$54,0)))*EXP(-INDEX('3)tpx females'!BG$3:BG$53,MATCH('3) 2016 cases'!$P97,'3)tpx females'!$BB$3:$BB$53,0))))))),0)</f>
        <v>1091.111345697755</v>
      </c>
      <c r="Z97" s="32">
        <f ca="1">IFERROR(($K97*EXP(Z$69*($Q97+0.5*($R97)^2))*_xlfn.NORM.DIST((LN(($M97*EXP($L97/100*Z$69))/($K97))-$Q97*Z$69)/($R97*SQRT(Z$69))-$R97*SQRT(Z$69),0,1,TRUE)+$M97*EXP($L97/100*Z$69)*(1-_xlfn.NORM.DIST((LN(($M97*EXP($L97/100*Z$69))/($K97))-$Q97*Z$69)/($R97*SQRT(Z$69)),0,1,TRUE)))*EXP(-0.07*Z$69)*(INDEX('3)tpx females'!BH$57:BH$107,MATCH('3) 2016 cases'!$P97,'3)tpx females'!$BB$57:$BB$107,0))+INDEX('3)tpx males'!BH$57:BH$107,MATCH($O97,'3)tpx males'!$BB$57:$BB$107,0))-(INDEX('3)tpx males'!BG$110:BG$160,MATCH($O97,'3)tpx males'!$BB$110:$BB$160,0))*INDEX('3)tpx females'!BG$111:BG$161,MATCH('3) 2016 cases'!$P97,'3)tpx females'!$BB$111:$BB$161,0))*(1-(EXP(-INDEX('3)tpx males'!BH$4:BH$54,MATCH($O97,'3)tpx males'!$BB$4:$BB$54,0)))*EXP(-INDEX('3)tpx females'!BH$3:BH$53,MATCH('3) 2016 cases'!$P97,'3)tpx females'!$BB$3:$BB$53,0))))))),0)</f>
        <v>1604.6818928823243</v>
      </c>
      <c r="AA97" s="32">
        <f ca="1">IFERROR(($K97*EXP(AA$69*($Q97+0.5*($R97)^2))*_xlfn.NORM.DIST((LN(($M97*EXP($L97/100*AA$69))/($K97))-$Q97*AA$69)/($R97*SQRT(AA$69))-$R97*SQRT(AA$69),0,1,TRUE)+$M97*EXP($L97/100*AA$69)*(1-_xlfn.NORM.DIST((LN(($M97*EXP($L97/100*AA$69))/($K97))-$Q97*AA$69)/($R97*SQRT(AA$69)),0,1,TRUE)))*EXP(-0.07*AA$69)*(INDEX('3)tpx females'!BI$57:BI$107,MATCH('3) 2016 cases'!$P97,'3)tpx females'!$BB$57:$BB$107,0))+INDEX('3)tpx males'!BI$57:BI$107,MATCH($O97,'3)tpx males'!$BB$57:$BB$107,0))-(INDEX('3)tpx males'!BH$110:BH$160,MATCH($O97,'3)tpx males'!$BB$110:$BB$160,0))*INDEX('3)tpx females'!BH$111:BH$161,MATCH('3) 2016 cases'!$P97,'3)tpx females'!$BB$111:$BB$161,0))*(1-(EXP(-INDEX('3)tpx males'!BI$4:BI$54,MATCH($O97,'3)tpx males'!$BB$4:$BB$54,0)))*EXP(-INDEX('3)tpx females'!BI$3:BI$53,MATCH('3) 2016 cases'!$P97,'3)tpx females'!$BB$3:$BB$53,0))))))),0)</f>
        <v>2176.8931466005479</v>
      </c>
      <c r="AB97" s="32">
        <f ca="1">IFERROR(($K97*EXP(AB$69*($Q97+0.5*($R97)^2))*_xlfn.NORM.DIST((LN(($M97*EXP($L97/100*AB$69))/($K97))-$Q97*AB$69)/($R97*SQRT(AB$69))-$R97*SQRT(AB$69),0,1,TRUE)+$M97*EXP($L97/100*AB$69)*(1-_xlfn.NORM.DIST((LN(($M97*EXP($L97/100*AB$69))/($K97))-$Q97*AB$69)/($R97*SQRT(AB$69)),0,1,TRUE)))*EXP(-0.07*AB$69)*(INDEX('3)tpx females'!BJ$57:BJ$107,MATCH('3) 2016 cases'!$P97,'3)tpx females'!$BB$57:$BB$107,0))+INDEX('3)tpx males'!BJ$57:BJ$107,MATCH($O97,'3)tpx males'!$BB$57:$BB$107,0))-(INDEX('3)tpx males'!BI$110:BI$160,MATCH($O97,'3)tpx males'!$BB$110:$BB$160,0))*INDEX('3)tpx females'!BI$111:BI$161,MATCH('3) 2016 cases'!$P97,'3)tpx females'!$BB$111:$BB$161,0))*(1-(EXP(-INDEX('3)tpx males'!BJ$4:BJ$54,MATCH($O97,'3)tpx males'!$BB$4:$BB$54,0)))*EXP(-INDEX('3)tpx females'!BJ$3:BJ$53,MATCH('3) 2016 cases'!$P97,'3)tpx females'!$BB$3:$BB$53,0))))))),0)</f>
        <v>2878.3587275494474</v>
      </c>
      <c r="AC97" s="32">
        <f ca="1">IFERROR(($K97*EXP(AC$69*($Q97+0.5*($R97)^2))*_xlfn.NORM.DIST((LN(($M97*EXP($L97/100*AC$69))/($K97))-$Q97*AC$69)/($R97*SQRT(AC$69))-$R97*SQRT(AC$69),0,1,TRUE)+$M97*EXP($L97/100*AC$69)*(1-_xlfn.NORM.DIST((LN(($M97*EXP($L97/100*AC$69))/($K97))-$Q97*AC$69)/($R97*SQRT(AC$69)),0,1,TRUE)))*EXP(-0.07*AC$69)*(INDEX('3)tpx females'!BK$57:BK$107,MATCH('3) 2016 cases'!$P97,'3)tpx females'!$BB$57:$BB$107,0))+INDEX('3)tpx males'!BK$57:BK$107,MATCH($O97,'3)tpx males'!$BB$57:$BB$107,0))-(INDEX('3)tpx males'!BJ$110:BJ$160,MATCH($O97,'3)tpx males'!$BB$110:$BB$160,0))*INDEX('3)tpx females'!BJ$111:BJ$161,MATCH('3) 2016 cases'!$P97,'3)tpx females'!$BB$111:$BB$161,0))*(1-(EXP(-INDEX('3)tpx males'!BK$4:BK$54,MATCH($O97,'3)tpx males'!$BB$4:$BB$54,0)))*EXP(-INDEX('3)tpx females'!BK$3:BK$53,MATCH('3) 2016 cases'!$P97,'3)tpx females'!$BB$3:$BB$53,0))))))),0)</f>
        <v>3701.3591967214293</v>
      </c>
      <c r="AD97" s="32">
        <f ca="1">IFERROR(($K97*EXP(AD$69*($Q97+0.5*($R97)^2))*_xlfn.NORM.DIST((LN(($M97*EXP($L97/100*AD$69))/($K97))-$Q97*AD$69)/($R97*SQRT(AD$69))-$R97*SQRT(AD$69),0,1,TRUE)+$M97*EXP($L97/100*AD$69)*(1-_xlfn.NORM.DIST((LN(($M97*EXP($L97/100*AD$69))/($K97))-$Q97*AD$69)/($R97*SQRT(AD$69)),0,1,TRUE)))*EXP(-0.07*AD$69)*(INDEX('3)tpx females'!BL$57:BL$107,MATCH('3) 2016 cases'!$P97,'3)tpx females'!$BB$57:$BB$107,0))+INDEX('3)tpx males'!BL$57:BL$107,MATCH($O97,'3)tpx males'!$BB$57:$BB$107,0))-(INDEX('3)tpx males'!BK$110:BK$160,MATCH($O97,'3)tpx males'!$BB$110:$BB$160,0))*INDEX('3)tpx females'!BK$111:BK$161,MATCH('3) 2016 cases'!$P97,'3)tpx females'!$BB$111:$BB$161,0))*(1-(EXP(-INDEX('3)tpx males'!BL$4:BL$54,MATCH($O97,'3)tpx males'!$BB$4:$BB$54,0)))*EXP(-INDEX('3)tpx females'!BL$3:BL$53,MATCH('3) 2016 cases'!$P97,'3)tpx females'!$BB$3:$BB$53,0))))))),0)</f>
        <v>4717.7743860288992</v>
      </c>
      <c r="AE97" s="32">
        <f ca="1">IFERROR(($K97*EXP(AE$69*($Q97+0.5*($R97)^2))*_xlfn.NORM.DIST((LN(($M97*EXP($L97/100*AE$69))/($K97))-$Q97*AE$69)/($R97*SQRT(AE$69))-$R97*SQRT(AE$69),0,1,TRUE)+$M97*EXP($L97/100*AE$69)*(1-_xlfn.NORM.DIST((LN(($M97*EXP($L97/100*AE$69))/($K97))-$Q97*AE$69)/($R97*SQRT(AE$69)),0,1,TRUE)))*EXP(-0.07*AE$69)*(INDEX('3)tpx females'!BM$57:BM$107,MATCH('3) 2016 cases'!$P97,'3)tpx females'!$BB$57:$BB$107,0))+INDEX('3)tpx males'!BM$57:BM$107,MATCH($O97,'3)tpx males'!$BB$57:$BB$107,0))-(INDEX('3)tpx males'!BL$110:BL$160,MATCH($O97,'3)tpx males'!$BB$110:$BB$160,0))*INDEX('3)tpx females'!BL$111:BL$161,MATCH('3) 2016 cases'!$P97,'3)tpx females'!$BB$111:$BB$161,0))*(1-(EXP(-INDEX('3)tpx males'!BM$4:BM$54,MATCH($O97,'3)tpx males'!$BB$4:$BB$54,0)))*EXP(-INDEX('3)tpx females'!BM$3:BM$53,MATCH('3) 2016 cases'!$P97,'3)tpx females'!$BB$3:$BB$53,0))))))),0)</f>
        <v>5499.1699159740674</v>
      </c>
      <c r="AF97" s="32">
        <f ca="1">IFERROR(($K97*EXP(AF$69*($Q97+0.5*($R97)^2))*_xlfn.NORM.DIST((LN(($M97*EXP($L97/100*AF$69))/($K97))-$Q97*AF$69)/($R97*SQRT(AF$69))-$R97*SQRT(AF$69),0,1,TRUE)+$M97*EXP($L97/100*AF$69)*(1-_xlfn.NORM.DIST((LN(($M97*EXP($L97/100*AF$69))/($K97))-$Q97*AF$69)/($R97*SQRT(AF$69)),0,1,TRUE)))*EXP(-0.07*AF$69)*(INDEX('3)tpx females'!BN$57:BN$107,MATCH('3) 2016 cases'!$P97,'3)tpx females'!$BB$57:$BB$107,0))+INDEX('3)tpx males'!BN$57:BN$107,MATCH($O97,'3)tpx males'!$BB$57:$BB$107,0))-(INDEX('3)tpx males'!BM$110:BM$160,MATCH($O97,'3)tpx males'!$BB$110:$BB$160,0))*INDEX('3)tpx females'!BM$111:BM$161,MATCH('3) 2016 cases'!$P97,'3)tpx females'!$BB$111:$BB$161,0))*(1-(EXP(-INDEX('3)tpx males'!BN$4:BN$54,MATCH($O97,'3)tpx males'!$BB$4:$BB$54,0)))*EXP(-INDEX('3)tpx females'!BN$3:BN$53,MATCH('3) 2016 cases'!$P97,'3)tpx females'!$BB$3:$BB$53,0))))))),0)</f>
        <v>6750.3113805681733</v>
      </c>
      <c r="AG97" s="32">
        <f ca="1">IFERROR(($K97*EXP(AG$69*($Q97+0.5*($R97)^2))*_xlfn.NORM.DIST((LN(($M97*EXP($L97/100*AG$69))/($K97))-$Q97*AG$69)/($R97*SQRT(AG$69))-$R97*SQRT(AG$69),0,1,TRUE)+$M97*EXP($L97/100*AG$69)*(1-_xlfn.NORM.DIST((LN(($M97*EXP($L97/100*AG$69))/($K97))-$Q97*AG$69)/($R97*SQRT(AG$69)),0,1,TRUE)))*EXP(-0.07*AG$69)*(INDEX('3)tpx females'!BO$57:BO$107,MATCH('3) 2016 cases'!$P97,'3)tpx females'!$BB$57:$BB$107,0))+INDEX('3)tpx males'!BO$57:BO$107,MATCH($O97,'3)tpx males'!$BB$57:$BB$107,0))-(INDEX('3)tpx males'!BN$110:BN$160,MATCH($O97,'3)tpx males'!$BB$110:$BB$160,0))*INDEX('3)tpx females'!BN$111:BN$161,MATCH('3) 2016 cases'!$P97,'3)tpx females'!$BB$111:$BB$161,0))*(1-(EXP(-INDEX('3)tpx males'!BO$4:BO$54,MATCH($O97,'3)tpx males'!$BB$4:$BB$54,0)))*EXP(-INDEX('3)tpx females'!BO$3:BO$53,MATCH('3) 2016 cases'!$P97,'3)tpx females'!$BB$3:$BB$53,0))))))),0)</f>
        <v>7854.7391838958702</v>
      </c>
      <c r="AH97" s="32">
        <f ca="1">IFERROR(($K97*EXP(AH$69*($Q97+0.5*($R97)^2))*_xlfn.NORM.DIST((LN(($M97*EXP($L97/100*AH$69))/($K97))-$Q97*AH$69)/($R97*SQRT(AH$69))-$R97*SQRT(AH$69),0,1,TRUE)+$M97*EXP($L97/100*AH$69)*(1-_xlfn.NORM.DIST((LN(($M97*EXP($L97/100*AH$69))/($K97))-$Q97*AH$69)/($R97*SQRT(AH$69)),0,1,TRUE)))*EXP(-0.07*AH$69)*(INDEX('3)tpx females'!BP$57:BP$107,MATCH('3) 2016 cases'!$P97,'3)tpx females'!$BB$57:$BB$107,0))+INDEX('3)tpx males'!BP$57:BP$107,MATCH($O97,'3)tpx males'!$BB$57:$BB$107,0))-(INDEX('3)tpx males'!BO$110:BO$160,MATCH($O97,'3)tpx males'!$BB$110:$BB$160,0))*INDEX('3)tpx females'!BO$111:BO$161,MATCH('3) 2016 cases'!$P97,'3)tpx females'!$BB$111:$BB$161,0))*(1-(EXP(-INDEX('3)tpx males'!BP$4:BP$54,MATCH($O97,'3)tpx males'!$BB$4:$BB$54,0)))*EXP(-INDEX('3)tpx females'!BP$3:BP$53,MATCH('3) 2016 cases'!$P97,'3)tpx females'!$BB$3:$BB$53,0))))))),0)</f>
        <v>8303.6864966692738</v>
      </c>
      <c r="AI97" s="32">
        <f ca="1">IFERROR(($K97*EXP(AI$69*($Q97+0.5*($R97)^2))*_xlfn.NORM.DIST((LN(($M97*EXP($L97/100*AI$69))/($K97))-$Q97*AI$69)/($R97*SQRT(AI$69))-$R97*SQRT(AI$69),0,1,TRUE)+$M97*EXP($L97/100*AI$69)*(1-_xlfn.NORM.DIST((LN(($M97*EXP($L97/100*AI$69))/($K97))-$Q97*AI$69)/($R97*SQRT(AI$69)),0,1,TRUE)))*EXP(-0.07*AI$69)*(INDEX('3)tpx females'!BQ$57:BQ$107,MATCH('3) 2016 cases'!$P97,'3)tpx females'!$BB$57:$BB$107,0))+INDEX('3)tpx males'!BQ$57:BQ$107,MATCH($O97,'3)tpx males'!$BB$57:$BB$107,0))-(INDEX('3)tpx males'!BP$110:BP$160,MATCH($O97,'3)tpx males'!$BB$110:$BB$160,0))*INDEX('3)tpx females'!BP$111:BP$161,MATCH('3) 2016 cases'!$P97,'3)tpx females'!$BB$111:$BB$161,0))*(1-(EXP(-INDEX('3)tpx males'!BQ$4:BQ$54,MATCH($O97,'3)tpx males'!$BB$4:$BB$54,0)))*EXP(-INDEX('3)tpx females'!BQ$3:BQ$53,MATCH('3) 2016 cases'!$P97,'3)tpx females'!$BB$3:$BB$53,0))))))),0)</f>
        <v>8793.4863012496353</v>
      </c>
      <c r="AJ97" s="32">
        <f ca="1">IFERROR(($K97*EXP(AJ$69*($Q97+0.5*($R97)^2))*_xlfn.NORM.DIST((LN(($M97*EXP($L97/100*AJ$69))/($K97))-$Q97*AJ$69)/($R97*SQRT(AJ$69))-$R97*SQRT(AJ$69),0,1,TRUE)+$M97*EXP($L97/100*AJ$69)*(1-_xlfn.NORM.DIST((LN(($M97*EXP($L97/100*AJ$69))/($K97))-$Q97*AJ$69)/($R97*SQRT(AJ$69)),0,1,TRUE)))*EXP(-0.07*AJ$69)*(INDEX('3)tpx females'!BR$57:BR$107,MATCH('3) 2016 cases'!$P97,'3)tpx females'!$BB$57:$BB$107,0))+INDEX('3)tpx males'!BR$57:BR$107,MATCH($O97,'3)tpx males'!$BB$57:$BB$107,0))-(INDEX('3)tpx males'!BQ$110:BQ$160,MATCH($O97,'3)tpx males'!$BB$110:$BB$160,0))*INDEX('3)tpx females'!BQ$111:BQ$161,MATCH('3) 2016 cases'!$P97,'3)tpx females'!$BB$111:$BB$161,0))*(1-(EXP(-INDEX('3)tpx males'!BR$4:BR$54,MATCH($O97,'3)tpx males'!$BB$4:$BB$54,0)))*EXP(-INDEX('3)tpx females'!BR$3:BR$53,MATCH('3) 2016 cases'!$P97,'3)tpx females'!$BB$3:$BB$53,0))))))),0)</f>
        <v>8695.7237137320571</v>
      </c>
      <c r="AK97" s="32">
        <f ca="1">IFERROR(($K97*EXP(AK$69*($Q97+0.5*($R97)^2))*_xlfn.NORM.DIST((LN(($M97*EXP($L97/100*AK$69))/($K97))-$Q97*AK$69)/($R97*SQRT(AK$69))-$R97*SQRT(AK$69),0,1,TRUE)+$M97*EXP($L97/100*AK$69)*(1-_xlfn.NORM.DIST((LN(($M97*EXP($L97/100*AK$69))/($K97))-$Q97*AK$69)/($R97*SQRT(AK$69)),0,1,TRUE)))*EXP(-0.07*AK$69)*(INDEX('3)tpx females'!BS$57:BS$107,MATCH('3) 2016 cases'!$P97,'3)tpx females'!$BB$57:$BB$107,0))+INDEX('3)tpx males'!BS$57:BS$107,MATCH($O97,'3)tpx males'!$BB$57:$BB$107,0))-(INDEX('3)tpx males'!BR$110:BR$160,MATCH($O97,'3)tpx males'!$BB$110:$BB$160,0))*INDEX('3)tpx females'!BR$111:BR$161,MATCH('3) 2016 cases'!$P97,'3)tpx females'!$BB$111:$BB$161,0))*(1-(EXP(-INDEX('3)tpx males'!BS$4:BS$54,MATCH($O97,'3)tpx males'!$BB$4:$BB$54,0)))*EXP(-INDEX('3)tpx females'!BS$3:BS$53,MATCH('3) 2016 cases'!$P97,'3)tpx females'!$BB$3:$BB$53,0))))))),0)</f>
        <v>8986.8077932560373</v>
      </c>
      <c r="AL97" s="32">
        <f ca="1">IFERROR(($K97*EXP(AL$69*($Q97+0.5*($R97)^2))*_xlfn.NORM.DIST((LN(($M97*EXP($L97/100*AL$69))/($K97))-$Q97*AL$69)/($R97*SQRT(AL$69))-$R97*SQRT(AL$69),0,1,TRUE)+$M97*EXP($L97/100*AL$69)*(1-_xlfn.NORM.DIST((LN(($M97*EXP($L97/100*AL$69))/($K97))-$Q97*AL$69)/($R97*SQRT(AL$69)),0,1,TRUE)))*EXP(-0.07*AL$69)*(INDEX('3)tpx females'!BT$57:BT$107,MATCH('3) 2016 cases'!$P97,'3)tpx females'!$BB$57:$BB$107,0))+INDEX('3)tpx males'!BT$57:BT$107,MATCH($O97,'3)tpx males'!$BB$57:$BB$107,0))-(INDEX('3)tpx males'!BS$110:BS$160,MATCH($O97,'3)tpx males'!$BB$110:$BB$160,0))*INDEX('3)tpx females'!BS$111:BS$161,MATCH('3) 2016 cases'!$P97,'3)tpx females'!$BB$111:$BB$161,0))*(1-(EXP(-INDEX('3)tpx males'!BT$4:BT$54,MATCH($O97,'3)tpx males'!$BB$4:$BB$54,0)))*EXP(-INDEX('3)tpx females'!BT$3:BT$53,MATCH('3) 2016 cases'!$P97,'3)tpx females'!$BB$3:$BB$53,0))))))),0)</f>
        <v>8650.575253688452</v>
      </c>
      <c r="AM97" s="32">
        <f ca="1">IFERROR(($K97*EXP(AM$69*($Q97+0.5*($R97)^2))*_xlfn.NORM.DIST((LN(($M97*EXP($L97/100*AM$69))/($K97))-$Q97*AM$69)/($R97*SQRT(AM$69))-$R97*SQRT(AM$69),0,1,TRUE)+$M97*EXP($L97/100*AM$69)*(1-_xlfn.NORM.DIST((LN(($M97*EXP($L97/100*AM$69))/($K97))-$Q97*AM$69)/($R97*SQRT(AM$69)),0,1,TRUE)))*EXP(-0.07*AM$69)*(INDEX('3)tpx females'!BU$57:BU$107,MATCH('3) 2016 cases'!$P97,'3)tpx females'!$BB$57:$BB$107,0))+INDEX('3)tpx males'!BU$57:BU$107,MATCH($O97,'3)tpx males'!$BB$57:$BB$107,0))-(INDEX('3)tpx males'!BT$110:BT$160,MATCH($O97,'3)tpx males'!$BB$110:$BB$160,0))*INDEX('3)tpx females'!BT$111:BT$161,MATCH('3) 2016 cases'!$P97,'3)tpx females'!$BB$111:$BB$161,0))*(1-(EXP(-INDEX('3)tpx males'!BU$4:BU$54,MATCH($O97,'3)tpx males'!$BB$4:$BB$54,0)))*EXP(-INDEX('3)tpx females'!BU$3:BU$53,MATCH('3) 2016 cases'!$P97,'3)tpx females'!$BB$3:$BB$53,0))))))),0)</f>
        <v>7798.8870260347503</v>
      </c>
      <c r="AN97" s="32">
        <f ca="1">IFERROR(($K97*EXP(AN$69*($Q97+0.5*($R97)^2))*_xlfn.NORM.DIST((LN(($M97*EXP($L97/100*AN$69))/($K97))-$Q97*AN$69)/($R97*SQRT(AN$69))-$R97*SQRT(AN$69),0,1,TRUE)+$M97*EXP($L97/100*AN$69)*(1-_xlfn.NORM.DIST((LN(($M97*EXP($L97/100*AN$69))/($K97))-$Q97*AN$69)/($R97*SQRT(AN$69)),0,1,TRUE)))*EXP(-0.07*AN$69)*(INDEX('3)tpx females'!BV$57:BV$107,MATCH('3) 2016 cases'!$P97,'3)tpx females'!$BB$57:$BB$107,0))+INDEX('3)tpx males'!BV$57:BV$107,MATCH($O97,'3)tpx males'!$BB$57:$BB$107,0))-(INDEX('3)tpx males'!BU$110:BU$160,MATCH($O97,'3)tpx males'!$BB$110:$BB$160,0))*INDEX('3)tpx females'!BU$111:BU$161,MATCH('3) 2016 cases'!$P97,'3)tpx females'!$BB$111:$BB$161,0))*(1-(EXP(-INDEX('3)tpx males'!BV$4:BV$54,MATCH($O97,'3)tpx males'!$BB$4:$BB$54,0)))*EXP(-INDEX('3)tpx females'!BV$3:BV$53,MATCH('3) 2016 cases'!$P97,'3)tpx females'!$BB$3:$BB$53,0))))))),0)</f>
        <v>6819.8704938871742</v>
      </c>
      <c r="AO97" s="32">
        <f ca="1">IFERROR(($K97*EXP(AO$69*($Q97+0.5*($R97)^2))*_xlfn.NORM.DIST((LN(($M97*EXP($L97/100*AO$69))/($K97))-$Q97*AO$69)/($R97*SQRT(AO$69))-$R97*SQRT(AO$69),0,1,TRUE)+$M97*EXP($L97/100*AO$69)*(1-_xlfn.NORM.DIST((LN(($M97*EXP($L97/100*AO$69))/($K97))-$Q97*AO$69)/($R97*SQRT(AO$69)),0,1,TRUE)))*EXP(-0.07*AO$69)*(INDEX('3)tpx females'!BW$57:BW$107,MATCH('3) 2016 cases'!$P97,'3)tpx females'!$BB$57:$BB$107,0))+INDEX('3)tpx males'!BW$57:BW$107,MATCH($O97,'3)tpx males'!$BB$57:$BB$107,0))-(INDEX('3)tpx males'!BV$110:BV$160,MATCH($O97,'3)tpx males'!$BB$110:$BB$160,0))*INDEX('3)tpx females'!BV$111:BV$161,MATCH('3) 2016 cases'!$P97,'3)tpx females'!$BB$111:$BB$161,0))*(1-(EXP(-INDEX('3)tpx males'!BW$4:BW$54,MATCH($O97,'3)tpx males'!$BB$4:$BB$54,0)))*EXP(-INDEX('3)tpx females'!BW$3:BW$53,MATCH('3) 2016 cases'!$P97,'3)tpx females'!$BB$3:$BB$53,0))))))),0)</f>
        <v>5692.5788502224141</v>
      </c>
      <c r="AP97" s="32">
        <f ca="1">IFERROR(($K97*EXP(AP$69*($Q97+0.5*($R97)^2))*_xlfn.NORM.DIST((LN(($M97*EXP($L97/100*AP$69))/($K97))-$Q97*AP$69)/($R97*SQRT(AP$69))-$R97*SQRT(AP$69),0,1,TRUE)+$M97*EXP($L97/100*AP$69)*(1-_xlfn.NORM.DIST((LN(($M97*EXP($L97/100*AP$69))/($K97))-$Q97*AP$69)/($R97*SQRT(AP$69)),0,1,TRUE)))*EXP(-0.07*AP$69)*(INDEX('3)tpx females'!BX$57:BX$107,MATCH('3) 2016 cases'!$P97,'3)tpx females'!$BB$57:$BB$107,0))+INDEX('3)tpx males'!BX$57:BX$107,MATCH($O97,'3)tpx males'!$BB$57:$BB$107,0))-(INDEX('3)tpx males'!BW$110:BW$160,MATCH($O97,'3)tpx males'!$BB$110:$BB$160,0))*INDEX('3)tpx females'!BW$111:BW$161,MATCH('3) 2016 cases'!$P97,'3)tpx females'!$BB$111:$BB$161,0))*(1-(EXP(-INDEX('3)tpx males'!BX$4:BX$54,MATCH($O97,'3)tpx males'!$BB$4:$BB$54,0)))*EXP(-INDEX('3)tpx females'!BX$3:BX$53,MATCH('3) 2016 cases'!$P97,'3)tpx females'!$BB$3:$BB$53,0))))))),0)</f>
        <v>4527.4977035119418</v>
      </c>
      <c r="AQ97" s="32">
        <f ca="1">IFERROR(($K97*EXP(AQ$69*($Q97+0.5*($R97)^2))*_xlfn.NORM.DIST((LN(($M97*EXP($L97/100*AQ$69))/($K97))-$Q97*AQ$69)/($R97*SQRT(AQ$69))-$R97*SQRT(AQ$69),0,1,TRUE)+$M97*EXP($L97/100*AQ$69)*(1-_xlfn.NORM.DIST((LN(($M97*EXP($L97/100*AQ$69))/($K97))-$Q97*AQ$69)/($R97*SQRT(AQ$69)),0,1,TRUE)))*EXP(-0.07*AQ$69)*(INDEX('3)tpx females'!BY$57:BY$107,MATCH('3) 2016 cases'!$P97,'3)tpx females'!$BB$57:$BB$107,0))+INDEX('3)tpx males'!BY$57:BY$107,MATCH($O97,'3)tpx males'!$BB$57:$BB$107,0))-(INDEX('3)tpx males'!BX$110:BX$160,MATCH($O97,'3)tpx males'!$BB$110:$BB$160,0))*INDEX('3)tpx females'!BX$111:BX$161,MATCH('3) 2016 cases'!$P97,'3)tpx females'!$BB$111:$BB$161,0))*(1-(EXP(-INDEX('3)tpx males'!BY$4:BY$54,MATCH($O97,'3)tpx males'!$BB$4:$BB$54,0)))*EXP(-INDEX('3)tpx females'!BY$3:BY$53,MATCH('3) 2016 cases'!$P97,'3)tpx females'!$BB$3:$BB$53,0))))))),0)</f>
        <v>3445.6184501327298</v>
      </c>
      <c r="AR97" s="32">
        <f ca="1">IFERROR(($K97*EXP(AR$69*($Q97+0.5*($R97)^2))*_xlfn.NORM.DIST((LN(($M97*EXP($L97/100*AR$69))/($K97))-$Q97*AR$69)/($R97*SQRT(AR$69))-$R97*SQRT(AR$69),0,1,TRUE)+$M97*EXP($L97/100*AR$69)*(1-_xlfn.NORM.DIST((LN(($M97*EXP($L97/100*AR$69))/($K97))-$Q97*AR$69)/($R97*SQRT(AR$69)),0,1,TRUE)))*EXP(-0.07*AR$69)*(INDEX('3)tpx females'!BZ$57:BZ$107,MATCH('3) 2016 cases'!$P97,'3)tpx females'!$BB$57:$BB$107,0))+INDEX('3)tpx males'!BZ$57:BZ$107,MATCH($O97,'3)tpx males'!$BB$57:$BB$107,0))-(INDEX('3)tpx males'!BY$110:BY$160,MATCH($O97,'3)tpx males'!$BB$110:$BB$160,0))*INDEX('3)tpx females'!BY$111:BY$161,MATCH('3) 2016 cases'!$P97,'3)tpx females'!$BB$111:$BB$161,0))*(1-(EXP(-INDEX('3)tpx males'!BZ$4:BZ$54,MATCH($O97,'3)tpx males'!$BB$4:$BB$54,0)))*EXP(-INDEX('3)tpx females'!BZ$3:BZ$53,MATCH('3) 2016 cases'!$P97,'3)tpx females'!$BB$3:$BB$53,0))))))),0)</f>
        <v>2475.2378360642824</v>
      </c>
      <c r="AS97" s="32">
        <f ca="1">IFERROR(($K97*EXP(AS$69*($Q97+0.5*($R97)^2))*_xlfn.NORM.DIST((LN(($M97*EXP($L97/100*AS$69))/($K97))-$Q97*AS$69)/($R97*SQRT(AS$69))-$R97*SQRT(AS$69),0,1,TRUE)+$M97*EXP($L97/100*AS$69)*(1-_xlfn.NORM.DIST((LN(($M97*EXP($L97/100*AS$69))/($K97))-$Q97*AS$69)/($R97*SQRT(AS$69)),0,1,TRUE)))*EXP(-0.07*AS$69)*(INDEX('3)tpx females'!CA$57:CA$107,MATCH('3) 2016 cases'!$P97,'3)tpx females'!$BB$57:$BB$107,0))+INDEX('3)tpx males'!CA$57:CA$107,MATCH($O97,'3)tpx males'!$BB$57:$BB$107,0))-(INDEX('3)tpx males'!BZ$110:BZ$160,MATCH($O97,'3)tpx males'!$BB$110:$BB$160,0))*INDEX('3)tpx females'!BZ$111:BZ$161,MATCH('3) 2016 cases'!$P97,'3)tpx females'!$BB$111:$BB$161,0))*(1-(EXP(-INDEX('3)tpx males'!CA$4:CA$54,MATCH($O97,'3)tpx males'!$BB$4:$BB$54,0)))*EXP(-INDEX('3)tpx females'!CA$3:CA$53,MATCH('3) 2016 cases'!$P97,'3)tpx females'!$BB$3:$BB$53,0))))))),0)</f>
        <v>1698.6263706577979</v>
      </c>
      <c r="AT97" s="32">
        <f ca="1">IFERROR(($K97*EXP(AT$69*($Q97+0.5*($R97)^2))*_xlfn.NORM.DIST((LN(($M97*EXP($L97/100*AT$69))/($K97))-$Q97*AT$69)/($R97*SQRT(AT$69))-$R97*SQRT(AT$69),0,1,TRUE)+$M97*EXP($L97/100*AT$69)*(1-_xlfn.NORM.DIST((LN(($M97*EXP($L97/100*AT$69))/($K97))-$Q97*AT$69)/($R97*SQRT(AT$69)),0,1,TRUE)))*EXP(-0.07*AT$69)*(INDEX('3)tpx females'!CB$57:CB$107,MATCH('3) 2016 cases'!$P97,'3)tpx females'!$BB$57:$BB$107,0))+INDEX('3)tpx males'!CB$57:CB$107,MATCH($O97,'3)tpx males'!$BB$57:$BB$107,0))-(INDEX('3)tpx males'!CA$110:CA$160,MATCH($O97,'3)tpx males'!$BB$110:$BB$160,0))*INDEX('3)tpx females'!CA$111:CA$161,MATCH('3) 2016 cases'!$P97,'3)tpx females'!$BB$111:$BB$161,0))*(1-(EXP(-INDEX('3)tpx males'!CB$4:CB$54,MATCH($O97,'3)tpx males'!$BB$4:$BB$54,0)))*EXP(-INDEX('3)tpx females'!CB$3:CB$53,MATCH('3) 2016 cases'!$P97,'3)tpx females'!$BB$3:$BB$53,0))))))),0)</f>
        <v>1112.131759426486</v>
      </c>
      <c r="AU97" s="32">
        <f ca="1">IFERROR(($K97*EXP(AU$69*($Q97+0.5*($R97)^2))*_xlfn.NORM.DIST((LN(($M97*EXP($L97/100*AU$69))/($K97))-$Q97*AU$69)/($R97*SQRT(AU$69))-$R97*SQRT(AU$69),0,1,TRUE)+$M97*EXP($L97/100*AU$69)*(1-_xlfn.NORM.DIST((LN(($M97*EXP($L97/100*AU$69))/($K97))-$Q97*AU$69)/($R97*SQRT(AU$69)),0,1,TRUE)))*EXP(-0.07*AU$69)*(INDEX('3)tpx females'!CC$57:CC$107,MATCH('3) 2016 cases'!$P97,'3)tpx females'!$BB$57:$BB$107,0))+INDEX('3)tpx males'!CC$57:CC$107,MATCH($O97,'3)tpx males'!$BB$57:$BB$107,0))-(INDEX('3)tpx males'!CB$110:CB$160,MATCH($O97,'3)tpx males'!$BB$110:$BB$160,0))*INDEX('3)tpx females'!CB$111:CB$161,MATCH('3) 2016 cases'!$P97,'3)tpx females'!$BB$111:$BB$161,0))*(1-(EXP(-INDEX('3)tpx males'!CC$4:CC$54,MATCH($O97,'3)tpx males'!$BB$4:$BB$54,0)))*EXP(-INDEX('3)tpx females'!CC$3:CC$53,MATCH('3) 2016 cases'!$P97,'3)tpx females'!$BB$3:$BB$53,0))))))),0)</f>
        <v>684.19442129928495</v>
      </c>
      <c r="AV97" s="32">
        <f ca="1">IFERROR(($K97*EXP(AV$69*($Q97+0.5*($R97)^2))*_xlfn.NORM.DIST((LN(($M97*EXP($L97/100*AV$69))/($K97))-$Q97*AV$69)/($R97*SQRT(AV$69))-$R97*SQRT(AV$69),0,1,TRUE)+$M97*EXP($L97/100*AV$69)*(1-_xlfn.NORM.DIST((LN(($M97*EXP($L97/100*AV$69))/($K97))-$Q97*AV$69)/($R97*SQRT(AV$69)),0,1,TRUE)))*EXP(-0.07*AV$69)*(INDEX('3)tpx females'!CD$57:CD$107,MATCH('3) 2016 cases'!$P97,'3)tpx females'!$BB$57:$BB$107,0))+INDEX('3)tpx males'!CD$57:CD$107,MATCH($O97,'3)tpx males'!$BB$57:$BB$107,0))-(INDEX('3)tpx males'!CC$110:CC$160,MATCH($O97,'3)tpx males'!$BB$110:$BB$160,0))*INDEX('3)tpx females'!CC$111:CC$161,MATCH('3) 2016 cases'!$P97,'3)tpx females'!$BB$111:$BB$161,0))*(1-(EXP(-INDEX('3)tpx males'!CD$4:CD$54,MATCH($O97,'3)tpx males'!$BB$4:$BB$54,0)))*EXP(-INDEX('3)tpx females'!CD$3:CD$53,MATCH('3) 2016 cases'!$P97,'3)tpx females'!$BB$3:$BB$53,0))))))),0)</f>
        <v>406.81277730809552</v>
      </c>
      <c r="AW97" s="32">
        <f ca="1">IFERROR(($K97*EXP(AW$69*($Q97+0.5*($R97)^2))*_xlfn.NORM.DIST((LN(($M97*EXP($L97/100*AW$69))/($K97))-$Q97*AW$69)/($R97*SQRT(AW$69))-$R97*SQRT(AW$69),0,1,TRUE)+$M97*EXP($L97/100*AW$69)*(1-_xlfn.NORM.DIST((LN(($M97*EXP($L97/100*AW$69))/($K97))-$Q97*AW$69)/($R97*SQRT(AW$69)),0,1,TRUE)))*EXP(-0.07*AW$69)*(INDEX('3)tpx females'!CE$57:CE$107,MATCH('3) 2016 cases'!$P97,'3)tpx females'!$BB$57:$BB$107,0))+INDEX('3)tpx males'!CE$57:CE$107,MATCH($O97,'3)tpx males'!$BB$57:$BB$107,0))-(INDEX('3)tpx males'!CD$110:CD$160,MATCH($O97,'3)tpx males'!$BB$110:$BB$160,0))*INDEX('3)tpx females'!CD$111:CD$161,MATCH('3) 2016 cases'!$P97,'3)tpx females'!$BB$111:$BB$161,0))*(1-(EXP(-INDEX('3)tpx males'!CE$4:CE$54,MATCH($O97,'3)tpx males'!$BB$4:$BB$54,0)))*EXP(-INDEX('3)tpx females'!CE$3:CE$53,MATCH('3) 2016 cases'!$P97,'3)tpx females'!$BB$3:$BB$53,0))))))),0)</f>
        <v>222.53417050579381</v>
      </c>
      <c r="AX97" s="32">
        <f ca="1">IFERROR(($K97*EXP(AX$69*($Q97+0.5*($R97)^2))*_xlfn.NORM.DIST((LN(($M97*EXP($L97/100*AX$69))/($K97))-$Q97*AX$69)/($R97*SQRT(AX$69))-$R97*SQRT(AX$69),0,1,TRUE)+$M97*EXP($L97/100*AX$69)*(1-_xlfn.NORM.DIST((LN(($M97*EXP($L97/100*AX$69))/($K97))-$Q97*AX$69)/($R97*SQRT(AX$69)),0,1,TRUE)))*EXP(-0.07*AX$69)*(INDEX('3)tpx females'!CF$57:CF$107,MATCH('3) 2016 cases'!$P97,'3)tpx females'!$BB$57:$BB$107,0))+INDEX('3)tpx males'!CF$57:CF$107,MATCH($O97,'3)tpx males'!$BB$57:$BB$107,0))-(INDEX('3)tpx males'!CE$110:CE$160,MATCH($O97,'3)tpx males'!$BB$110:$BB$160,0))*INDEX('3)tpx females'!CE$111:CE$161,MATCH('3) 2016 cases'!$P97,'3)tpx females'!$BB$111:$BB$161,0))*(1-(EXP(-INDEX('3)tpx males'!CF$4:CF$54,MATCH($O97,'3)tpx males'!$BB$4:$BB$54,0)))*EXP(-INDEX('3)tpx females'!CF$3:CF$53,MATCH('3) 2016 cases'!$P97,'3)tpx females'!$BB$3:$BB$53,0))))))),0)</f>
        <v>122.84193731669497</v>
      </c>
      <c r="AY97" s="32">
        <f ca="1">IFERROR(($K97*EXP(AY$69*($Q97+0.5*($R97)^2))*_xlfn.NORM.DIST((LN(($M97*EXP($L97/100*AY$69))/($K97))-$Q97*AY$69)/($R97*SQRT(AY$69))-$R97*SQRT(AY$69),0,1,TRUE)+$M97*EXP($L97/100*AY$69)*(1-_xlfn.NORM.DIST((LN(($M97*EXP($L97/100*AY$69))/($K97))-$Q97*AY$69)/($R97*SQRT(AY$69)),0,1,TRUE)))*EXP(-0.07*AY$69)*(INDEX('3)tpx females'!CG$57:CG$107,MATCH('3) 2016 cases'!$P97,'3)tpx females'!$BB$57:$BB$107,0))+INDEX('3)tpx males'!CG$57:CG$107,MATCH($O97,'3)tpx males'!$BB$57:$BB$107,0))-(INDEX('3)tpx males'!CF$110:CF$160,MATCH($O97,'3)tpx males'!$BB$110:$BB$160,0))*INDEX('3)tpx females'!CF$111:CF$161,MATCH('3) 2016 cases'!$P97,'3)tpx females'!$BB$111:$BB$161,0))*(1-(EXP(-INDEX('3)tpx males'!CG$4:CG$54,MATCH($O97,'3)tpx males'!$BB$4:$BB$54,0)))*EXP(-INDEX('3)tpx females'!CG$3:CG$53,MATCH('3) 2016 cases'!$P97,'3)tpx females'!$BB$3:$BB$53,0))))))),0)</f>
        <v>66.981223490803998</v>
      </c>
      <c r="AZ97" s="32">
        <f ca="1">IFERROR(($K97*EXP(AZ$69*($Q97+0.5*($R97)^2))*_xlfn.NORM.DIST((LN(($M97*EXP($L97/100*AZ$69))/($K97))-$Q97*AZ$69)/($R97*SQRT(AZ$69))-$R97*SQRT(AZ$69),0,1,TRUE)+$M97*EXP($L97/100*AZ$69)*(1-_xlfn.NORM.DIST((LN(($M97*EXP($L97/100*AZ$69))/($K97))-$Q97*AZ$69)/($R97*SQRT(AZ$69)),0,1,TRUE)))*EXP(-0.07*AZ$69)*(INDEX('3)tpx females'!CH$57:CH$107,MATCH('3) 2016 cases'!$P97,'3)tpx females'!$BB$57:$BB$107,0))+INDEX('3)tpx males'!CH$57:CH$107,MATCH($O97,'3)tpx males'!$BB$57:$BB$107,0))-(INDEX('3)tpx males'!CG$110:CG$160,MATCH($O97,'3)tpx males'!$BB$110:$BB$160,0))*INDEX('3)tpx females'!CG$111:CG$161,MATCH('3) 2016 cases'!$P97,'3)tpx females'!$BB$111:$BB$161,0))*(1-(EXP(-INDEX('3)tpx males'!CH$4:CH$54,MATCH($O97,'3)tpx males'!$BB$4:$BB$54,0)))*EXP(-INDEX('3)tpx females'!CH$3:CH$53,MATCH('3) 2016 cases'!$P97,'3)tpx females'!$BB$3:$BB$53,0))))))),0)</f>
        <v>28.782474482660621</v>
      </c>
      <c r="BA97" s="32">
        <f ca="1">IFERROR(($K97*EXP(BA$69*($Q97+0.5*($R97)^2))*_xlfn.NORM.DIST((LN(($M97*EXP($L97/100*BA$69))/($K97))-$Q97*BA$69)/($R97*SQRT(BA$69))-$R97*SQRT(BA$69),0,1,TRUE)+$M97*EXP($L97/100*BA$69)*(1-_xlfn.NORM.DIST((LN(($M97*EXP($L97/100*BA$69))/($K97))-$Q97*BA$69)/($R97*SQRT(BA$69)),0,1,TRUE)))*EXP(-0.07*BA$69)*(INDEX('3)tpx females'!CI$57:CI$107,MATCH('3) 2016 cases'!$P97,'3)tpx females'!$BB$57:$BB$107,0))+INDEX('3)tpx males'!CI$57:CI$107,MATCH($O97,'3)tpx males'!$BB$57:$BB$107,0))-(INDEX('3)tpx males'!CH$110:CH$160,MATCH($O97,'3)tpx males'!$BB$110:$BB$160,0))*INDEX('3)tpx females'!CH$111:CH$161,MATCH('3) 2016 cases'!$P97,'3)tpx females'!$BB$111:$BB$161,0))*(1-(EXP(-INDEX('3)tpx males'!CI$4:CI$54,MATCH($O97,'3)tpx males'!$BB$4:$BB$54,0)))*EXP(-INDEX('3)tpx females'!CI$3:CI$53,MATCH('3) 2016 cases'!$P97,'3)tpx females'!$BB$3:$BB$53,0))))))),0)</f>
        <v>5.4266535376416423</v>
      </c>
      <c r="BB97" s="32">
        <f ca="1">IFERROR(($K97*EXP(BB$69*($Q97+0.5*($R97)^2))*_xlfn.NORM.DIST((LN(($M97*EXP($L97/100*BB$69))/($K97))-$Q97*BB$69)/($R97*SQRT(BB$69))-$R97*SQRT(BB$69),0,1,TRUE)+$M97*EXP($L97/100*BB$69)*(1-_xlfn.NORM.DIST((LN(($M97*EXP($L97/100*BB$69))/($K97))-$Q97*BB$69)/($R97*SQRT(BB$69)),0,1,TRUE)))*EXP(-0.07*BB$69)*(INDEX('3)tpx females'!CJ$57:CJ$107,MATCH('3) 2016 cases'!$P97,'3)tpx females'!$BB$57:$BB$107,0))+INDEX('3)tpx males'!CJ$57:CJ$107,MATCH($O97,'3)tpx males'!$BB$57:$BB$107,0))-(INDEX('3)tpx males'!CI$110:CI$160,MATCH($O97,'3)tpx males'!$BB$110:$BB$160,0))*INDEX('3)tpx females'!CI$111:CI$161,MATCH('3) 2016 cases'!$P97,'3)tpx females'!$BB$111:$BB$161,0))*(1-(EXP(-INDEX('3)tpx males'!CJ$4:CJ$54,MATCH($O97,'3)tpx males'!$BB$4:$BB$54,0)))*EXP(-INDEX('3)tpx females'!CJ$3:CJ$53,MATCH('3) 2016 cases'!$P97,'3)tpx females'!$BB$3:$BB$53,0))))))),0)</f>
        <v>0</v>
      </c>
      <c r="BC97" s="32">
        <f ca="1">IFERROR(($K97*EXP(BC$69*($Q97+0.5*($R97)^2))*_xlfn.NORM.DIST((LN(($M97*EXP($L97/100*BC$69))/($K97))-$Q97*BC$69)/($R97*SQRT(BC$69))-$R97*SQRT(BC$69),0,1,TRUE)+$M97*EXP($L97/100*BC$69)*(1-_xlfn.NORM.DIST((LN(($M97*EXP($L97/100*BC$69))/($K97))-$Q97*BC$69)/($R97*SQRT(BC$69)),0,1,TRUE)))*EXP(-0.07*BC$69)*(INDEX('3)tpx females'!CK$57:CK$107,MATCH('3) 2016 cases'!$P97,'3)tpx females'!$BB$57:$BB$107,0))+INDEX('3)tpx males'!CK$57:CK$107,MATCH($O97,'3)tpx males'!$BB$57:$BB$107,0))-(INDEX('3)tpx males'!CJ$110:CJ$160,MATCH($O97,'3)tpx males'!$BB$110:$BB$160,0))*INDEX('3)tpx females'!CJ$111:CJ$161,MATCH('3) 2016 cases'!$P97,'3)tpx females'!$BB$111:$BB$161,0))*(1-(EXP(-INDEX('3)tpx males'!CK$4:CK$54,MATCH($O97,'3)tpx males'!$BB$4:$BB$54,0)))*EXP(-INDEX('3)tpx females'!CK$3:CK$53,MATCH('3) 2016 cases'!$P97,'3)tpx females'!$BB$3:$BB$53,0))))))),0)</f>
        <v>0</v>
      </c>
      <c r="BD97" s="32">
        <f ca="1">IFERROR(($K97*EXP(BD$69*($Q97+0.5*($R97)^2))*_xlfn.NORM.DIST((LN(($M97*EXP($L97/100*BD$69))/($K97))-$Q97*BD$69)/($R97*SQRT(BD$69))-$R97*SQRT(BD$69),0,1,TRUE)+$M97*EXP($L97/100*BD$69)*(1-_xlfn.NORM.DIST((LN(($M97*EXP($L97/100*BD$69))/($K97))-$Q97*BD$69)/($R97*SQRT(BD$69)),0,1,TRUE)))*EXP(-0.07*BD$69)*(INDEX('3)tpx females'!CL$57:CL$107,MATCH('3) 2016 cases'!$P97,'3)tpx females'!$BB$57:$BB$107,0))+INDEX('3)tpx males'!CL$57:CL$107,MATCH($O97,'3)tpx males'!$BB$57:$BB$107,0))-(INDEX('3)tpx males'!CK$110:CK$160,MATCH($O97,'3)tpx males'!$BB$110:$BB$160,0))*INDEX('3)tpx females'!CK$111:CK$161,MATCH('3) 2016 cases'!$P97,'3)tpx females'!$BB$111:$BB$161,0))*(1-(EXP(-INDEX('3)tpx males'!CL$4:CL$54,MATCH($O97,'3)tpx males'!$BB$4:$BB$54,0)))*EXP(-INDEX('3)tpx females'!CL$3:CL$53,MATCH('3) 2016 cases'!$P97,'3)tpx females'!$BB$3:$BB$53,0))))))),0)</f>
        <v>0</v>
      </c>
      <c r="BE97" s="32">
        <f ca="1">IFERROR(($K97*EXP(BE$69*($Q97+0.5*($R97)^2))*_xlfn.NORM.DIST((LN(($M97*EXP($L97/100*BE$69))/($K97))-$Q97*BE$69)/($R97*SQRT(BE$69))-$R97*SQRT(BE$69),0,1,TRUE)+$M97*EXP($L97/100*BE$69)*(1-_xlfn.NORM.DIST((LN(($M97*EXP($L97/100*BE$69))/($K97))-$Q97*BE$69)/($R97*SQRT(BE$69)),0,1,TRUE)))*EXP(-0.07*BE$69)*(INDEX('3)tpx females'!CM$57:CM$107,MATCH('3) 2016 cases'!$P97,'3)tpx females'!$BB$57:$BB$107,0))+INDEX('3)tpx males'!CM$57:CM$107,MATCH($O97,'3)tpx males'!$BB$57:$BB$107,0))-(INDEX('3)tpx males'!CL$110:CL$160,MATCH($O97,'3)tpx males'!$BB$110:$BB$160,0))*INDEX('3)tpx females'!CL$111:CL$161,MATCH('3) 2016 cases'!$P97,'3)tpx females'!$BB$111:$BB$161,0))*(1-(EXP(-INDEX('3)tpx males'!CM$4:CM$54,MATCH($O97,'3)tpx males'!$BB$4:$BB$54,0)))*EXP(-INDEX('3)tpx females'!CM$3:CM$53,MATCH('3) 2016 cases'!$P97,'3)tpx females'!$BB$3:$BB$53,0))))))),0)</f>
        <v>0</v>
      </c>
      <c r="BF97" s="32">
        <f ca="1">IFERROR(($K97*EXP(BF$69*($Q97+0.5*($R97)^2))*_xlfn.NORM.DIST((LN(($M97*EXP($L97/100*BF$69))/($K97))-$Q97*BF$69)/($R97*SQRT(BF$69))-$R97*SQRT(BF$69),0,1,TRUE)+$M97*EXP($L97/100*BF$69)*(1-_xlfn.NORM.DIST((LN(($M97*EXP($L97/100*BF$69))/($K97))-$Q97*BF$69)/($R97*SQRT(BF$69)),0,1,TRUE)))*EXP(-0.07*BF$69)*(INDEX('3)tpx females'!CN$57:CN$107,MATCH('3) 2016 cases'!$P97,'3)tpx females'!$BB$57:$BB$107,0))+INDEX('3)tpx males'!CN$57:CN$107,MATCH($O97,'3)tpx males'!$BB$57:$BB$107,0))-(INDEX('3)tpx males'!CM$110:CM$160,MATCH($O97,'3)tpx males'!$BB$110:$BB$160,0))*INDEX('3)tpx females'!CM$111:CM$161,MATCH('3) 2016 cases'!$P97,'3)tpx females'!$BB$111:$BB$161,0))*(1-(EXP(-INDEX('3)tpx males'!CN$4:CN$54,MATCH($O97,'3)tpx males'!$BB$4:$BB$54,0)))*EXP(-INDEX('3)tpx females'!CN$3:CN$53,MATCH('3) 2016 cases'!$P97,'3)tpx females'!$BB$3:$BB$53,0))))))),0)</f>
        <v>0</v>
      </c>
      <c r="BG97" s="32">
        <f ca="1">IFERROR(($K97*EXP(BG$69*($Q97+0.5*($R97)^2))*_xlfn.NORM.DIST((LN(($M97*EXP($L97/100*BG$69))/($K97))-$Q97*BG$69)/($R97*SQRT(BG$69))-$R97*SQRT(BG$69),0,1,TRUE)+$M97*EXP($L97/100*BG$69)*(1-_xlfn.NORM.DIST((LN(($M97*EXP($L97/100*BG$69))/($K97))-$Q97*BG$69)/($R97*SQRT(BG$69)),0,1,TRUE)))*EXP(-0.07*BG$69)*(INDEX('3)tpx females'!CO$57:CO$107,MATCH('3) 2016 cases'!$P97,'3)tpx females'!$BB$57:$BB$107,0))+INDEX('3)tpx males'!CO$57:CO$107,MATCH($O97,'3)tpx males'!$BB$57:$BB$107,0))-(INDEX('3)tpx males'!CN$110:CN$160,MATCH($O97,'3)tpx males'!$BB$110:$BB$160,0))*INDEX('3)tpx females'!CN$111:CN$161,MATCH('3) 2016 cases'!$P97,'3)tpx females'!$BB$111:$BB$161,0))*(1-(EXP(-INDEX('3)tpx males'!CO$4:CO$54,MATCH($O97,'3)tpx males'!$BB$4:$BB$54,0)))*EXP(-INDEX('3)tpx females'!CO$3:CO$53,MATCH('3) 2016 cases'!$P97,'3)tpx females'!$BB$3:$BB$53,0))))))),0)</f>
        <v>0</v>
      </c>
      <c r="BH97" s="32">
        <f ca="1">IFERROR(($K97*EXP(BH$69*($Q97+0.5*($R97)^2))*_xlfn.NORM.DIST((LN(($M97*EXP($L97/100*BH$69))/($K97))-$Q97*BH$69)/($R97*SQRT(BH$69))-$R97*SQRT(BH$69),0,1,TRUE)+$M97*EXP($L97/100*BH$69)*(1-_xlfn.NORM.DIST((LN(($M97*EXP($L97/100*BH$69))/($K97))-$Q97*BH$69)/($R97*SQRT(BH$69)),0,1,TRUE)))*EXP(-0.07*BH$69)*(INDEX('3)tpx females'!CP$57:CP$107,MATCH('3) 2016 cases'!$P97,'3)tpx females'!$BB$57:$BB$107,0))+INDEX('3)tpx males'!CP$57:CP$107,MATCH($O97,'3)tpx males'!$BB$57:$BB$107,0))-(INDEX('3)tpx males'!CO$110:CO$160,MATCH($O97,'3)tpx males'!$BB$110:$BB$160,0))*INDEX('3)tpx females'!CO$111:CO$161,MATCH('3) 2016 cases'!$P97,'3)tpx females'!$BB$111:$BB$161,0))*(1-(EXP(-INDEX('3)tpx males'!CP$4:CP$54,MATCH($O97,'3)tpx males'!$BB$4:$BB$54,0)))*EXP(-INDEX('3)tpx females'!CP$3:CP$53,MATCH('3) 2016 cases'!$P97,'3)tpx females'!$BB$3:$BB$53,0))))))),0)</f>
        <v>0</v>
      </c>
      <c r="BI97" s="32">
        <f ca="1">IFERROR(($K97*EXP(BI$69*($Q97+0.5*($R97)^2))*_xlfn.NORM.DIST((LN(($M97*EXP($L97/100*BI$69))/($K97))-$Q97*BI$69)/($R97*SQRT(BI$69))-$R97*SQRT(BI$69),0,1,TRUE)+$M97*EXP($L97/100*BI$69)*(1-_xlfn.NORM.DIST((LN(($M97*EXP($L97/100*BI$69))/($K97))-$Q97*BI$69)/($R97*SQRT(BI$69)),0,1,TRUE)))*EXP(-0.07*BI$69)*(INDEX('3)tpx females'!CQ$57:CQ$107,MATCH('3) 2016 cases'!$P97,'3)tpx females'!$BB$57:$BB$107,0))+INDEX('3)tpx males'!CQ$57:CQ$107,MATCH($O97,'3)tpx males'!$BB$57:$BB$107,0))-(INDEX('3)tpx males'!CP$110:CP$160,MATCH($O97,'3)tpx males'!$BB$110:$BB$160,0))*INDEX('3)tpx females'!CP$111:CP$161,MATCH('3) 2016 cases'!$P97,'3)tpx females'!$BB$111:$BB$161,0))*(1-(EXP(-INDEX('3)tpx males'!CQ$4:CQ$54,MATCH($O97,'3)tpx males'!$BB$4:$BB$54,0)))*EXP(-INDEX('3)tpx females'!CQ$3:CQ$53,MATCH('3) 2016 cases'!$P97,'3)tpx females'!$BB$3:$BB$53,0))))))),0)</f>
        <v>0</v>
      </c>
      <c r="BJ97" s="32">
        <f ca="1">IFERROR(($K97*EXP(BJ$69*($Q97+0.5*($R97)^2))*_xlfn.NORM.DIST((LN(($M97*EXP($L97/100*BJ$69))/($K97))-$Q97*BJ$69)/($R97*SQRT(BJ$69))-$R97*SQRT(BJ$69),0,1,TRUE)+$M97*EXP($L97/100*BJ$69)*(1-_xlfn.NORM.DIST((LN(($M97*EXP($L97/100*BJ$69))/($K97))-$Q97*BJ$69)/($R97*SQRT(BJ$69)),0,1,TRUE)))*EXP(-0.07*BJ$69)*(INDEX('3)tpx females'!CR$57:CR$107,MATCH('3) 2016 cases'!$P97,'3)tpx females'!$BB$57:$BB$107,0))+INDEX('3)tpx males'!CR$57:CR$107,MATCH($O97,'3)tpx males'!$BB$57:$BB$107,0))-(INDEX('3)tpx males'!CQ$110:CQ$160,MATCH($O97,'3)tpx males'!$BB$110:$BB$160,0))*INDEX('3)tpx females'!CQ$111:CQ$161,MATCH('3) 2016 cases'!$P97,'3)tpx females'!$BB$111:$BB$161,0))*(1-(EXP(-INDEX('3)tpx males'!CR$4:CR$54,MATCH($O97,'3)tpx males'!$BB$4:$BB$54,0)))*EXP(-INDEX('3)tpx females'!CR$3:CR$53,MATCH('3) 2016 cases'!$P97,'3)tpx females'!$BB$3:$BB$53,0))))))),0)</f>
        <v>0</v>
      </c>
      <c r="BK97" s="32">
        <f ca="1">IFERROR(($K97*EXP(BK$69*($Q97+0.5*($R97)^2))*_xlfn.NORM.DIST((LN(($M97*EXP($L97/100*BK$69))/($K97))-$Q97*BK$69)/($R97*SQRT(BK$69))-$R97*SQRT(BK$69),0,1,TRUE)+$M97*EXP($L97/100*BK$69)*(1-_xlfn.NORM.DIST((LN(($M97*EXP($L97/100*BK$69))/($K97))-$Q97*BK$69)/($R97*SQRT(BK$69)),0,1,TRUE)))*EXP(-0.07*BK$69)*(INDEX('3)tpx females'!CS$57:CS$107,MATCH('3) 2016 cases'!$P97,'3)tpx females'!$BB$57:$BB$107,0))+INDEX('3)tpx males'!CS$57:CS$107,MATCH($O97,'3)tpx males'!$BB$57:$BB$107,0))-(INDEX('3)tpx males'!CR$110:CR$160,MATCH($O97,'3)tpx males'!$BB$110:$BB$160,0))*INDEX('3)tpx females'!CR$111:CR$161,MATCH('3) 2016 cases'!$P97,'3)tpx females'!$BB$111:$BB$161,0))*(1-(EXP(-INDEX('3)tpx males'!CS$4:CS$54,MATCH($O97,'3)tpx males'!$BB$4:$BB$54,0)))*EXP(-INDEX('3)tpx females'!CS$3:CS$53,MATCH('3) 2016 cases'!$P97,'3)tpx females'!$BB$3:$BB$53,0))))))),0)</f>
        <v>0</v>
      </c>
      <c r="BL97" s="32">
        <f ca="1">IFERROR(($K97*EXP(BL$69*($Q97+0.5*($R97)^2))*_xlfn.NORM.DIST((LN(($M97*EXP($L97/100*BL$69))/($K97))-$Q97*BL$69)/($R97*SQRT(BL$69))-$R97*SQRT(BL$69),0,1,TRUE)+$M97*EXP($L97/100*BL$69)*(1-_xlfn.NORM.DIST((LN(($M97*EXP($L97/100*BL$69))/($K97))-$Q97*BL$69)/($R97*SQRT(BL$69)),0,1,TRUE)))*EXP(-0.07*BL$69)*(INDEX('3)tpx females'!CT$57:CT$107,MATCH('3) 2016 cases'!$P97,'3)tpx females'!$BB$57:$BB$107,0))+INDEX('3)tpx males'!CT$57:CT$107,MATCH($O97,'3)tpx males'!$BB$57:$BB$107,0))-(INDEX('3)tpx males'!CS$110:CS$160,MATCH($O97,'3)tpx males'!$BB$110:$BB$160,0))*INDEX('3)tpx females'!CS$111:CS$161,MATCH('3) 2016 cases'!$P97,'3)tpx females'!$BB$111:$BB$161,0))*(1-(EXP(-INDEX('3)tpx males'!CT$4:CT$54,MATCH($O97,'3)tpx males'!$BB$4:$BB$54,0)))*EXP(-INDEX('3)tpx females'!CT$3:CT$53,MATCH('3) 2016 cases'!$P97,'3)tpx females'!$BB$3:$BB$53,0))))))),0)</f>
        <v>0</v>
      </c>
      <c r="BM97" s="32">
        <f ca="1">IFERROR(($K97*EXP(BM$69*($Q97+0.5*($R97)^2))*_xlfn.NORM.DIST((LN(($M97*EXP($L97/100*BM$69))/($K97))-$Q97*BM$69)/($R97*SQRT(BM$69))-$R97*SQRT(BM$69),0,1,TRUE)+$M97*EXP($L97/100*BM$69)*(1-_xlfn.NORM.DIST((LN(($M97*EXP($L97/100*BM$69))/($K97))-$Q97*BM$69)/($R97*SQRT(BM$69)),0,1,TRUE)))*EXP(-0.07*BM$69)*(INDEX('3)tpx females'!CU$57:CU$107,MATCH('3) 2016 cases'!$P97,'3)tpx females'!$BB$57:$BB$107,0))+INDEX('3)tpx males'!CU$57:CU$107,MATCH($O97,'3)tpx males'!$BB$57:$BB$107,0))-(INDEX('3)tpx males'!CT$110:CT$160,MATCH($O97,'3)tpx males'!$BB$110:$BB$160,0))*INDEX('3)tpx females'!CT$111:CT$161,MATCH('3) 2016 cases'!$P97,'3)tpx females'!$BB$111:$BB$161,0))*(1-(EXP(-INDEX('3)tpx males'!CU$4:CU$54,MATCH($O97,'3)tpx males'!$BB$4:$BB$54,0)))*EXP(-INDEX('3)tpx females'!CU$3:CU$53,MATCH('3) 2016 cases'!$P97,'3)tpx females'!$BB$3:$BB$53,0))))))),0)</f>
        <v>0</v>
      </c>
      <c r="BN97" s="32">
        <f ca="1">IFERROR(($K97*EXP(BN$69*($Q97+0.5*($R97)^2))*_xlfn.NORM.DIST((LN(($M97*EXP($L97/100*BN$69))/($K97))-$Q97*BN$69)/($R97*SQRT(BN$69))-$R97*SQRT(BN$69),0,1,TRUE)+$M97*EXP($L97/100*BN$69)*(1-_xlfn.NORM.DIST((LN(($M97*EXP($L97/100*BN$69))/($K97))-$Q97*BN$69)/($R97*SQRT(BN$69)),0,1,TRUE)))*EXP(-0.07*BN$69)*(INDEX('3)tpx females'!CV$57:CV$107,MATCH('3) 2016 cases'!$P97,'3)tpx females'!$BB$57:$BB$107,0))+INDEX('3)tpx males'!CV$57:CV$107,MATCH($O97,'3)tpx males'!$BB$57:$BB$107,0))-(INDEX('3)tpx males'!CU$110:CU$160,MATCH($O97,'3)tpx males'!$BB$110:$BB$160,0))*INDEX('3)tpx females'!CU$111:CU$161,MATCH('3) 2016 cases'!$P97,'3)tpx females'!$BB$111:$BB$161,0))*(1-(EXP(-INDEX('3)tpx males'!CV$4:CV$54,MATCH($O97,'3)tpx males'!$BB$4:$BB$54,0)))*EXP(-INDEX('3)tpx females'!CV$3:CV$53,MATCH('3) 2016 cases'!$P97,'3)tpx females'!$BB$3:$BB$53,0))))))),0)</f>
        <v>0</v>
      </c>
      <c r="BO97" s="32">
        <f ca="1">IFERROR(($K97*EXP(BO$69*($Q97+0.5*($R97)^2))*_xlfn.NORM.DIST((LN(($M97*EXP($L97/100*BO$69))/($K97))-$Q97*BO$69)/($R97*SQRT(BO$69))-$R97*SQRT(BO$69),0,1,TRUE)+$M97*EXP($L97/100*BO$69)*(1-_xlfn.NORM.DIST((LN(($M97*EXP($L97/100*BO$69))/($K97))-$Q97*BO$69)/($R97*SQRT(BO$69)),0,1,TRUE)))*EXP(-0.07*BO$69)*(INDEX('3)tpx females'!CW$57:CW$107,MATCH('3) 2016 cases'!$P97,'3)tpx females'!$BB$57:$BB$107,0))+INDEX('3)tpx males'!CW$57:CW$107,MATCH($O97,'3)tpx males'!$BB$57:$BB$107,0))-(INDEX('3)tpx males'!CV$110:CV$160,MATCH($O97,'3)tpx males'!$BB$110:$BB$160,0))*INDEX('3)tpx females'!CV$111:CV$161,MATCH('3) 2016 cases'!$P97,'3)tpx females'!$BB$111:$BB$161,0))*(1-(EXP(-INDEX('3)tpx males'!CW$4:CW$54,MATCH($O97,'3)tpx males'!$BB$4:$BB$54,0)))*EXP(-INDEX('3)tpx females'!CW$3:CW$53,MATCH('3) 2016 cases'!$P97,'3)tpx females'!$BB$3:$BB$53,0))))))),0)</f>
        <v>0</v>
      </c>
      <c r="BP97" s="32">
        <f ca="1">IFERROR(($K97*EXP(BP$69*($Q97+0.5*($R97)^2))*_xlfn.NORM.DIST((LN(($M97*EXP($L97/100*BP$69))/($K97))-$Q97*BP$69)/($R97*SQRT(BP$69))-$R97*SQRT(BP$69),0,1,TRUE)+$M97*EXP($L97/100*BP$69)*(1-_xlfn.NORM.DIST((LN(($M97*EXP($L97/100*BP$69))/($K97))-$Q97*BP$69)/($R97*SQRT(BP$69)),0,1,TRUE)))*EXP(-0.07*BP$69)*(INDEX('3)tpx females'!CX$57:CX$107,MATCH('3) 2016 cases'!$P97,'3)tpx females'!$BB$57:$BB$107,0))+INDEX('3)tpx males'!CX$57:CX$107,MATCH($O97,'3)tpx males'!$BB$57:$BB$107,0))-(INDEX('3)tpx males'!CW$110:CW$160,MATCH($O97,'3)tpx males'!$BB$110:$BB$160,0))*INDEX('3)tpx females'!CW$111:CW$161,MATCH('3) 2016 cases'!$P97,'3)tpx females'!$BB$111:$BB$161,0))*(1-(EXP(-INDEX('3)tpx males'!CX$4:CX$54,MATCH($O97,'3)tpx males'!$BB$4:$BB$54,0)))*EXP(-INDEX('3)tpx females'!CX$3:CX$53,MATCH('3) 2016 cases'!$P97,'3)tpx females'!$BB$3:$BB$53,0))))))),0)</f>
        <v>0</v>
      </c>
      <c r="BQ97" s="32">
        <f ca="1">IFERROR(($K97*EXP(BQ$69*($Q97+0.5*($R97)^2))*_xlfn.NORM.DIST((LN(($M97*EXP($L97/100*BQ$69))/($K97))-$Q97*BQ$69)/($R97*SQRT(BQ$69))-$R97*SQRT(BQ$69),0,1,TRUE)+$M97*EXP($L97/100*BQ$69)*(1-_xlfn.NORM.DIST((LN(($M97*EXP($L97/100*BQ$69))/($K97))-$Q97*BQ$69)/($R97*SQRT(BQ$69)),0,1,TRUE)))*EXP(-0.07*BQ$69)*(INDEX('3)tpx females'!CY$57:CY$107,MATCH('3) 2016 cases'!$P97,'3)tpx females'!$BB$57:$BB$107,0))+INDEX('3)tpx males'!CY$57:CY$107,MATCH($O97,'3)tpx males'!$BB$57:$BB$107,0))-(INDEX('3)tpx males'!CX$110:CX$160,MATCH($O97,'3)tpx males'!$BB$110:$BB$160,0))*INDEX('3)tpx females'!CX$111:CX$161,MATCH('3) 2016 cases'!$P97,'3)tpx females'!$BB$111:$BB$161,0))*(1-(EXP(-INDEX('3)tpx males'!CY$4:CY$54,MATCH($O97,'3)tpx males'!$BB$4:$BB$54,0)))*EXP(-INDEX('3)tpx females'!CY$3:CY$53,MATCH('3) 2016 cases'!$P97,'3)tpx females'!$BB$3:$BB$53,0))))))),0)</f>
        <v>0</v>
      </c>
      <c r="BR97" s="32">
        <f ca="1">IFERROR(($K97*EXP(BR$69*($Q97+0.5*($R97)^2))*_xlfn.NORM.DIST((LN(($M97*EXP($L97/100*BR$69))/($K97))-$Q97*BR$69)/($R97*SQRT(BR$69))-$R97*SQRT(BR$69),0,1,TRUE)+$M97*EXP($L97/100*BR$69)*(1-_xlfn.NORM.DIST((LN(($M97*EXP($L97/100*BR$69))/($K97))-$Q97*BR$69)/($R97*SQRT(BR$69)),0,1,TRUE)))*EXP(-0.07*BR$69)*(INDEX('3)tpx females'!CZ$57:CZ$107,MATCH('3) 2016 cases'!$P97,'3)tpx females'!$BB$57:$BB$107,0))+INDEX('3)tpx males'!CZ$57:CZ$107,MATCH($O97,'3)tpx males'!$BB$57:$BB$107,0))-(INDEX('3)tpx males'!CY$110:CY$160,MATCH($O97,'3)tpx males'!$BB$110:$BB$160,0))*INDEX('3)tpx females'!CY$111:CY$161,MATCH('3) 2016 cases'!$P97,'3)tpx females'!$BB$111:$BB$161,0))*(1-(EXP(-INDEX('3)tpx males'!CZ$4:CZ$54,MATCH($O97,'3)tpx males'!$BB$4:$BB$54,0)))*EXP(-INDEX('3)tpx females'!CZ$3:CZ$53,MATCH('3) 2016 cases'!$P97,'3)tpx females'!$BB$3:$BB$53,0))))))),0)</f>
        <v>0</v>
      </c>
      <c r="BS97" s="32">
        <f ca="1">IFERROR(($K97*EXP(BS$69*($Q97+0.5*($R97)^2))*_xlfn.NORM.DIST((LN(($M97*EXP($L97/100*BS$69))/($K97))-$Q97*BS$69)/($R97*SQRT(BS$69))-$R97*SQRT(BS$69),0,1,TRUE)+$M97*EXP($L97/100*BS$69)*(1-_xlfn.NORM.DIST((LN(($M97*EXP($L97/100*BS$69))/($K97))-$Q97*BS$69)/($R97*SQRT(BS$69)),0,1,TRUE)))*EXP(-0.07*BS$69)*(INDEX('3)tpx females'!DA$57:DA$107,MATCH('3) 2016 cases'!$P97,'3)tpx females'!$BB$57:$BB$107,0))+INDEX('3)tpx males'!DA$57:DA$107,MATCH($O97,'3)tpx males'!$BB$57:$BB$107,0))-(INDEX('3)tpx males'!CZ$110:CZ$160,MATCH($O97,'3)tpx males'!$BB$110:$BB$160,0))*INDEX('3)tpx females'!CZ$111:CZ$161,MATCH('3) 2016 cases'!$P97,'3)tpx females'!$BB$111:$BB$161,0))*(1-(EXP(-INDEX('3)tpx males'!DA$4:DA$54,MATCH($O97,'3)tpx males'!$BB$4:$BB$54,0)))*EXP(-INDEX('3)tpx females'!DA$3:DA$53,MATCH('3) 2016 cases'!$P97,'3)tpx females'!$BB$3:$BB$53,0))))))),0)</f>
        <v>0</v>
      </c>
      <c r="BU97" s="32">
        <f t="shared" si="121"/>
        <v>105550.59277951045</v>
      </c>
      <c r="BV97" s="32">
        <f t="shared" si="122"/>
        <v>99602.811328307958</v>
      </c>
      <c r="BW97" s="32">
        <f t="shared" si="123"/>
        <v>100805.24523853674</v>
      </c>
      <c r="BX97" s="32">
        <f t="shared" si="124"/>
        <v>102022.19527826487</v>
      </c>
      <c r="BY97" s="32">
        <f t="shared" si="125"/>
        <v>103253.83668777901</v>
      </c>
      <c r="BZ97" s="32">
        <f t="shared" si="126"/>
        <v>104500.34671390052</v>
      </c>
      <c r="CA97" s="32">
        <f t="shared" si="127"/>
        <v>105761.90345958718</v>
      </c>
      <c r="CB97" s="32">
        <f t="shared" si="128"/>
        <v>107038.68058555223</v>
      </c>
      <c r="CC97" s="32">
        <f t="shared" si="129"/>
        <v>108330.83460631708</v>
      </c>
      <c r="CD97" s="32">
        <f t="shared" si="130"/>
        <v>109638.48585312237</v>
      </c>
      <c r="CE97" s="32">
        <f t="shared" si="131"/>
        <v>110961.69864960355</v>
      </c>
      <c r="CF97" s="32">
        <f t="shared" si="132"/>
        <v>112300.46658471647</v>
      </c>
      <c r="CG97" s="32">
        <f t="shared" si="133"/>
        <v>113654.70597643316</v>
      </c>
      <c r="CH97" s="32">
        <f t="shared" si="134"/>
        <v>115024.25753042524</v>
      </c>
      <c r="CI97" s="32">
        <f t="shared" si="135"/>
        <v>116408.89432069745</v>
      </c>
      <c r="CJ97" s="32">
        <f t="shared" si="136"/>
        <v>117808.33363610544</v>
      </c>
      <c r="CK97" s="32">
        <f t="shared" si="137"/>
        <v>119222.25046582699</v>
      </c>
      <c r="CL97" s="32">
        <f t="shared" si="138"/>
        <v>120650.2909603291</v>
      </c>
      <c r="CM97" s="32">
        <f t="shared" si="139"/>
        <v>122092.08480283078</v>
      </c>
      <c r="CN97" s="32">
        <f t="shared" si="140"/>
        <v>123547.2559227727</v>
      </c>
      <c r="CO97" s="32">
        <f t="shared" si="141"/>
        <v>125015.43134081201</v>
      </c>
      <c r="CP97" s="32">
        <f t="shared" si="142"/>
        <v>126496.2481660637</v>
      </c>
      <c r="CQ97" s="32">
        <f t="shared" si="143"/>
        <v>127989.3588991123</v>
      </c>
      <c r="CR97" s="32">
        <f t="shared" si="144"/>
        <v>129494.4352581665</v>
      </c>
      <c r="CS97" s="32">
        <f t="shared" si="145"/>
        <v>131011.17076506249</v>
      </c>
      <c r="CT97" s="32">
        <f t="shared" si="146"/>
        <v>132539.28232069273</v>
      </c>
      <c r="CU97" s="32">
        <f t="shared" si="147"/>
        <v>134078.5109782457</v>
      </c>
      <c r="CV97" s="32">
        <f t="shared" si="148"/>
        <v>135628.62209535838</v>
      </c>
      <c r="CW97" s="32">
        <f t="shared" si="149"/>
        <v>137189.40501775153</v>
      </c>
      <c r="CX97" s="32">
        <f t="shared" si="150"/>
        <v>138760.6724198414</v>
      </c>
      <c r="CY97" s="32">
        <f t="shared" si="151"/>
        <v>140342.25940354529</v>
      </c>
      <c r="CZ97" s="32">
        <f t="shared" si="152"/>
        <v>141934.0224355293</v>
      </c>
      <c r="DA97" s="32">
        <f t="shared" si="153"/>
        <v>143535.83818551476</v>
      </c>
      <c r="DB97" s="32">
        <f t="shared" si="154"/>
        <v>145147.60231371075</v>
      </c>
      <c r="DC97" s="32">
        <f t="shared" si="155"/>
        <v>146769.2282436426</v>
      </c>
      <c r="DD97" s="32">
        <f t="shared" si="156"/>
        <v>148400.64594719178</v>
      </c>
      <c r="DE97" s="32">
        <f t="shared" si="157"/>
        <v>150041.80076118189</v>
      </c>
      <c r="DF97" s="32">
        <f t="shared" si="158"/>
        <v>151692.65224898254</v>
      </c>
      <c r="DG97" s="32">
        <f t="shared" si="159"/>
        <v>153353.1731160678</v>
      </c>
      <c r="DH97" s="32">
        <f t="shared" si="160"/>
        <v>155023.34818498761</v>
      </c>
      <c r="DI97" s="32">
        <f t="shared" si="161"/>
        <v>156703.17343257996</v>
      </c>
      <c r="DJ97" s="32">
        <f t="shared" si="162"/>
        <v>158392.65509029114</v>
      </c>
      <c r="DK97" s="32">
        <f t="shared" si="163"/>
        <v>160091.8088070369</v>
      </c>
      <c r="DL97" s="32">
        <f t="shared" si="164"/>
        <v>161800.65887300996</v>
      </c>
      <c r="DM97" s="32">
        <f t="shared" si="165"/>
        <v>163519.23750212989</v>
      </c>
      <c r="DN97" s="32">
        <f t="shared" si="166"/>
        <v>165247.58417036329</v>
      </c>
      <c r="DO97" s="32">
        <f t="shared" si="167"/>
        <v>166985.74500685869</v>
      </c>
      <c r="DP97" s="32">
        <f t="shared" si="168"/>
        <v>168733.77223469439</v>
      </c>
      <c r="DQ97" s="32">
        <f t="shared" si="169"/>
        <v>170491.72365799695</v>
      </c>
      <c r="DR97" s="32">
        <f t="shared" si="170"/>
        <v>172259.66219221448</v>
      </c>
      <c r="DT97" s="48">
        <f t="shared" si="171"/>
        <v>78</v>
      </c>
      <c r="DU97" s="48">
        <f t="shared" si="172"/>
        <v>79</v>
      </c>
      <c r="DV97" s="32">
        <f ca="1">INDEX('3)tpx males'!BD$57:BD$107,MATCH(DT97,'3)tpx males'!$BB$57:$BB$107,0))*INDEX('3)tpx females'!BD$57:BD$107,MATCH(DU97,'3)tpx females'!$BB$57:$BB$107,0))</f>
        <v>9.7829321672832916E-4</v>
      </c>
      <c r="DW97" s="32">
        <f t="shared" ca="1" si="173"/>
        <v>-103.25942893784924</v>
      </c>
      <c r="DX97" s="32">
        <f t="shared" ca="1" si="177"/>
        <v>0.99902170678327162</v>
      </c>
      <c r="DZ97" s="32">
        <f t="shared" ca="1" si="174"/>
        <v>-124342.89603713018</v>
      </c>
      <c r="EA97" s="32">
        <f t="shared" ca="1" si="175"/>
        <v>18792.303257619729</v>
      </c>
      <c r="EB97" s="32">
        <f t="shared" ca="1" si="178"/>
        <v>18.384382803631063</v>
      </c>
      <c r="EC97" s="32">
        <f ca="1">EA97*'3) Value'!AN109</f>
        <v>0</v>
      </c>
      <c r="EE97" s="32">
        <f ca="1">IF(AND('3) Value'!AB109="Alive",'3) Value'!AE109="Alive"),'3) Value'!AM109+'3) 2016 cases'!DZ97,0)</f>
        <v>284.20636575503158</v>
      </c>
      <c r="EF97" s="32">
        <f>IF(OR(AND('3) Value'!AB109="Deceased",'3) Value'!AE109="Alive"),(AND('3) Value'!AB109="Alive",'3) Value'!AE109="Deceased"))),1,0)</f>
        <v>0</v>
      </c>
      <c r="EG97" s="32">
        <f>IF(EF97=1,'3) Value'!AM109+'3) 2016 cases'!DZ97,0)</f>
        <v>0</v>
      </c>
    </row>
    <row r="98" spans="3:137" x14ac:dyDescent="0.25">
      <c r="C98" s="32" t="s">
        <v>11</v>
      </c>
      <c r="D98" s="32" t="s">
        <v>12</v>
      </c>
      <c r="E98" s="49">
        <v>18990</v>
      </c>
      <c r="F98" s="32" t="s">
        <v>13</v>
      </c>
      <c r="G98" s="32" t="s">
        <v>14</v>
      </c>
      <c r="H98" s="49">
        <v>19326</v>
      </c>
      <c r="I98" s="32" t="s">
        <v>13</v>
      </c>
      <c r="J98" s="32" t="s">
        <v>21</v>
      </c>
      <c r="K98" s="52">
        <v>295000</v>
      </c>
      <c r="L98" s="52">
        <v>8.1999999999999993</v>
      </c>
      <c r="M98" s="52">
        <v>69866</v>
      </c>
      <c r="O98" s="48">
        <f t="shared" ref="O98:O105" si="181">ROUND(($B$1-E98)/365,0)</f>
        <v>65</v>
      </c>
      <c r="P98" s="32">
        <f t="shared" ref="P98:P105" si="182">ROUND(($B$1-H98)/365,0)</f>
        <v>64</v>
      </c>
      <c r="Q98" s="32">
        <f>INDEX('2b)Working'!$I$61:$P$61,MATCH($J98,'2b)Working'!$I$60:$P$60,0))</f>
        <v>6.639962125003708E-2</v>
      </c>
      <c r="R98" s="32">
        <f>INDEX('2b)Working'!$I$62:$P$62,MATCH($J98,'2b)Working'!$I$60:$P$60,0))</f>
        <v>4.3425056649869002E-2</v>
      </c>
      <c r="T98" s="9">
        <f t="shared" ca="1" si="176"/>
        <v>97151.851322250892</v>
      </c>
      <c r="U98" s="10"/>
      <c r="V98" s="32">
        <f ca="1">IFERROR(($K98*EXP(V$69*($Q98+0.5*($R98)^2))*_xlfn.NORM.DIST((LN(($M98*EXP($L98/100*V$69))/($K98))-$Q98*V$69)/($R98*SQRT(V$69))-$R98*SQRT(V$69),0,1,TRUE)+$M98*EXP($L98/100*V$69)*(1-_xlfn.NORM.DIST((LN(($M98*EXP($L98/100*V$69))/($K98))-$Q98*V$69)/($R98*SQRT(V$69)),0,1,TRUE)))*EXP(-0.07*V$69)*(INDEX('3)tpx females'!BD$57:BD$107,MATCH('3) 2016 cases'!$P98,'3)tpx females'!$BB$57:$BB$107,0))+INDEX('3)tpx males'!BD$57:BD$107,MATCH($O98,'3)tpx males'!$BB$57:$BB$107,0))-(INDEX('3)tpx males'!BC$110:BC$160,MATCH($O98,'3)tpx males'!$BB$110:$BB$160,0))*INDEX('3)tpx females'!BC$111:BC$161,MATCH('3) 2016 cases'!$P98,'3)tpx females'!$BB$111:$BB$161,0))*(1-(EXP(-INDEX('3)tpx males'!BD$4:BD$54,MATCH($O98,'3)tpx males'!$BB$4:$BB$54,0)))*EXP(-INDEX('3)tpx females'!BD$3:BD$53,MATCH('3) 2016 cases'!$P98,'3)tpx females'!$BB$3:$BB$53,0))))))),0)</f>
        <v>3.2118480253708825</v>
      </c>
      <c r="W98" s="32">
        <f ca="1">IFERROR(($K98*EXP(W$69*($Q98+0.5*($R98)^2))*_xlfn.NORM.DIST((LN(($M98*EXP($L98/100*W$69))/($K98))-$Q98*W$69)/($R98*SQRT(W$69))-$R98*SQRT(W$69),0,1,TRUE)+$M98*EXP($L98/100*W$69)*(1-_xlfn.NORM.DIST((LN(($M98*EXP($L98/100*W$69))/($K98))-$Q98*W$69)/($R98*SQRT(W$69)),0,1,TRUE)))*EXP(-0.07*W$69)*(INDEX('3)tpx females'!BE$57:BE$107,MATCH('3) 2016 cases'!$P98,'3)tpx females'!$BB$57:$BB$107,0))+INDEX('3)tpx males'!BE$57:BE$107,MATCH($O98,'3)tpx males'!$BB$57:$BB$107,0))-(INDEX('3)tpx males'!BD$110:BD$160,MATCH($O98,'3)tpx males'!$BB$110:$BB$160,0))*INDEX('3)tpx females'!BD$111:BD$161,MATCH('3) 2016 cases'!$P98,'3)tpx females'!$BB$111:$BB$161,0))*(1-(EXP(-INDEX('3)tpx males'!BE$4:BE$54,MATCH($O98,'3)tpx males'!$BB$4:$BB$54,0)))*EXP(-INDEX('3)tpx females'!BE$3:BE$53,MATCH('3) 2016 cases'!$P98,'3)tpx females'!$BB$3:$BB$53,0))))))),0)</f>
        <v>11.549634690554722</v>
      </c>
      <c r="X98" s="32">
        <f ca="1">IFERROR(($K98*EXP(X$69*($Q98+0.5*($R98)^2))*_xlfn.NORM.DIST((LN(($M98*EXP($L98/100*X$69))/($K98))-$Q98*X$69)/($R98*SQRT(X$69))-$R98*SQRT(X$69),0,1,TRUE)+$M98*EXP($L98/100*X$69)*(1-_xlfn.NORM.DIST((LN(($M98*EXP($L98/100*X$69))/($K98))-$Q98*X$69)/($R98*SQRT(X$69)),0,1,TRUE)))*EXP(-0.07*X$69)*(INDEX('3)tpx females'!BF$57:BF$107,MATCH('3) 2016 cases'!$P98,'3)tpx females'!$BB$57:$BB$107,0))+INDEX('3)tpx males'!BF$57:BF$107,MATCH($O98,'3)tpx males'!$BB$57:$BB$107,0))-(INDEX('3)tpx males'!BE$110:BE$160,MATCH($O98,'3)tpx males'!$BB$110:$BB$160,0))*INDEX('3)tpx females'!BE$111:BE$161,MATCH('3) 2016 cases'!$P98,'3)tpx females'!$BB$111:$BB$161,0))*(1-(EXP(-INDEX('3)tpx males'!BF$4:BF$54,MATCH($O98,'3)tpx males'!$BB$4:$BB$54,0)))*EXP(-INDEX('3)tpx females'!BF$3:BF$53,MATCH('3) 2016 cases'!$P98,'3)tpx females'!$BB$3:$BB$53,0))))))),0)</f>
        <v>21.559757158993179</v>
      </c>
      <c r="Y98" s="32">
        <f ca="1">IFERROR(($K98*EXP(Y$69*($Q98+0.5*($R98)^2))*_xlfn.NORM.DIST((LN(($M98*EXP($L98/100*Y$69))/($K98))-$Q98*Y$69)/($R98*SQRT(Y$69))-$R98*SQRT(Y$69),0,1,TRUE)+$M98*EXP($L98/100*Y$69)*(1-_xlfn.NORM.DIST((LN(($M98*EXP($L98/100*Y$69))/($K98))-$Q98*Y$69)/($R98*SQRT(Y$69)),0,1,TRUE)))*EXP(-0.07*Y$69)*(INDEX('3)tpx females'!BG$57:BG$107,MATCH('3) 2016 cases'!$P98,'3)tpx females'!$BB$57:$BB$107,0))+INDEX('3)tpx males'!BG$57:BG$107,MATCH($O98,'3)tpx males'!$BB$57:$BB$107,0))-(INDEX('3)tpx males'!BF$110:BF$160,MATCH($O98,'3)tpx males'!$BB$110:$BB$160,0))*INDEX('3)tpx females'!BF$111:BF$161,MATCH('3) 2016 cases'!$P98,'3)tpx females'!$BB$111:$BB$161,0))*(1-(EXP(-INDEX('3)tpx males'!BG$4:BG$54,MATCH($O98,'3)tpx males'!$BB$4:$BB$54,0)))*EXP(-INDEX('3)tpx females'!BG$3:BG$53,MATCH('3) 2016 cases'!$P98,'3)tpx females'!$BB$3:$BB$53,0))))))),0)</f>
        <v>34.31711342571927</v>
      </c>
      <c r="Z98" s="32">
        <f ca="1">IFERROR(($K98*EXP(Z$69*($Q98+0.5*($R98)^2))*_xlfn.NORM.DIST((LN(($M98*EXP($L98/100*Z$69))/($K98))-$Q98*Z$69)/($R98*SQRT(Z$69))-$R98*SQRT(Z$69),0,1,TRUE)+$M98*EXP($L98/100*Z$69)*(1-_xlfn.NORM.DIST((LN(($M98*EXP($L98/100*Z$69))/($K98))-$Q98*Z$69)/($R98*SQRT(Z$69)),0,1,TRUE)))*EXP(-0.07*Z$69)*(INDEX('3)tpx females'!BH$57:BH$107,MATCH('3) 2016 cases'!$P98,'3)tpx females'!$BB$57:$BB$107,0))+INDEX('3)tpx males'!BH$57:BH$107,MATCH($O98,'3)tpx males'!$BB$57:$BB$107,0))-(INDEX('3)tpx males'!BG$110:BG$160,MATCH($O98,'3)tpx males'!$BB$110:$BB$160,0))*INDEX('3)tpx females'!BG$111:BG$161,MATCH('3) 2016 cases'!$P98,'3)tpx females'!$BB$111:$BB$161,0))*(1-(EXP(-INDEX('3)tpx males'!BH$4:BH$54,MATCH($O98,'3)tpx males'!$BB$4:$BB$54,0)))*EXP(-INDEX('3)tpx females'!BH$3:BH$53,MATCH('3) 2016 cases'!$P98,'3)tpx females'!$BB$3:$BB$53,0))))))),0)</f>
        <v>48.852953933106086</v>
      </c>
      <c r="AA98" s="32">
        <f ca="1">IFERROR(($K98*EXP(AA$69*($Q98+0.5*($R98)^2))*_xlfn.NORM.DIST((LN(($M98*EXP($L98/100*AA$69))/($K98))-$Q98*AA$69)/($R98*SQRT(AA$69))-$R98*SQRT(AA$69),0,1,TRUE)+$M98*EXP($L98/100*AA$69)*(1-_xlfn.NORM.DIST((LN(($M98*EXP($L98/100*AA$69))/($K98))-$Q98*AA$69)/($R98*SQRT(AA$69)),0,1,TRUE)))*EXP(-0.07*AA$69)*(INDEX('3)tpx females'!BI$57:BI$107,MATCH('3) 2016 cases'!$P98,'3)tpx females'!$BB$57:$BB$107,0))+INDEX('3)tpx males'!BI$57:BI$107,MATCH($O98,'3)tpx males'!$BB$57:$BB$107,0))-(INDEX('3)tpx males'!BH$110:BH$160,MATCH($O98,'3)tpx males'!$BB$110:$BB$160,0))*INDEX('3)tpx females'!BH$111:BH$161,MATCH('3) 2016 cases'!$P98,'3)tpx females'!$BB$111:$BB$161,0))*(1-(EXP(-INDEX('3)tpx males'!BI$4:BI$54,MATCH($O98,'3)tpx males'!$BB$4:$BB$54,0)))*EXP(-INDEX('3)tpx females'!BI$3:BI$53,MATCH('3) 2016 cases'!$P98,'3)tpx females'!$BB$3:$BB$53,0))))))),0)</f>
        <v>69.432577053718177</v>
      </c>
      <c r="AB98" s="32">
        <f ca="1">IFERROR(($K98*EXP(AB$69*($Q98+0.5*($R98)^2))*_xlfn.NORM.DIST((LN(($M98*EXP($L98/100*AB$69))/($K98))-$Q98*AB$69)/($R98*SQRT(AB$69))-$R98*SQRT(AB$69),0,1,TRUE)+$M98*EXP($L98/100*AB$69)*(1-_xlfn.NORM.DIST((LN(($M98*EXP($L98/100*AB$69))/($K98))-$Q98*AB$69)/($R98*SQRT(AB$69)),0,1,TRUE)))*EXP(-0.07*AB$69)*(INDEX('3)tpx females'!BJ$57:BJ$107,MATCH('3) 2016 cases'!$P98,'3)tpx females'!$BB$57:$BB$107,0))+INDEX('3)tpx males'!BJ$57:BJ$107,MATCH($O98,'3)tpx males'!$BB$57:$BB$107,0))-(INDEX('3)tpx males'!BI$110:BI$160,MATCH($O98,'3)tpx males'!$BB$110:$BB$160,0))*INDEX('3)tpx females'!BI$111:BI$161,MATCH('3) 2016 cases'!$P98,'3)tpx females'!$BB$111:$BB$161,0))*(1-(EXP(-INDEX('3)tpx males'!BJ$4:BJ$54,MATCH($O98,'3)tpx males'!$BB$4:$BB$54,0)))*EXP(-INDEX('3)tpx females'!BJ$3:BJ$53,MATCH('3) 2016 cases'!$P98,'3)tpx females'!$BB$3:$BB$53,0))))))),0)</f>
        <v>96.227294747261283</v>
      </c>
      <c r="AC98" s="32">
        <f ca="1">IFERROR(($K98*EXP(AC$69*($Q98+0.5*($R98)^2))*_xlfn.NORM.DIST((LN(($M98*EXP($L98/100*AC$69))/($K98))-$Q98*AC$69)/($R98*SQRT(AC$69))-$R98*SQRT(AC$69),0,1,TRUE)+$M98*EXP($L98/100*AC$69)*(1-_xlfn.NORM.DIST((LN(($M98*EXP($L98/100*AC$69))/($K98))-$Q98*AC$69)/($R98*SQRT(AC$69)),0,1,TRUE)))*EXP(-0.07*AC$69)*(INDEX('3)tpx females'!BK$57:BK$107,MATCH('3) 2016 cases'!$P98,'3)tpx females'!$BB$57:$BB$107,0))+INDEX('3)tpx males'!BK$57:BK$107,MATCH($O98,'3)tpx males'!$BB$57:$BB$107,0))-(INDEX('3)tpx males'!BJ$110:BJ$160,MATCH($O98,'3)tpx males'!$BB$110:$BB$160,0))*INDEX('3)tpx females'!BJ$111:BJ$161,MATCH('3) 2016 cases'!$P98,'3)tpx females'!$BB$111:$BB$161,0))*(1-(EXP(-INDEX('3)tpx males'!BK$4:BK$54,MATCH($O98,'3)tpx males'!$BB$4:$BB$54,0)))*EXP(-INDEX('3)tpx females'!BK$3:BK$53,MATCH('3) 2016 cases'!$P98,'3)tpx females'!$BB$3:$BB$53,0))))))),0)</f>
        <v>134.13677850604509</v>
      </c>
      <c r="AD98" s="32">
        <f ca="1">IFERROR(($K98*EXP(AD$69*($Q98+0.5*($R98)^2))*_xlfn.NORM.DIST((LN(($M98*EXP($L98/100*AD$69))/($K98))-$Q98*AD$69)/($R98*SQRT(AD$69))-$R98*SQRT(AD$69),0,1,TRUE)+$M98*EXP($L98/100*AD$69)*(1-_xlfn.NORM.DIST((LN(($M98*EXP($L98/100*AD$69))/($K98))-$Q98*AD$69)/($R98*SQRT(AD$69)),0,1,TRUE)))*EXP(-0.07*AD$69)*(INDEX('3)tpx females'!BL$57:BL$107,MATCH('3) 2016 cases'!$P98,'3)tpx females'!$BB$57:$BB$107,0))+INDEX('3)tpx males'!BL$57:BL$107,MATCH($O98,'3)tpx males'!$BB$57:$BB$107,0))-(INDEX('3)tpx males'!BK$110:BK$160,MATCH($O98,'3)tpx males'!$BB$110:$BB$160,0))*INDEX('3)tpx females'!BK$111:BK$161,MATCH('3) 2016 cases'!$P98,'3)tpx females'!$BB$111:$BB$161,0))*(1-(EXP(-INDEX('3)tpx males'!BL$4:BL$54,MATCH($O98,'3)tpx males'!$BB$4:$BB$54,0)))*EXP(-INDEX('3)tpx females'!BL$3:BL$53,MATCH('3) 2016 cases'!$P98,'3)tpx females'!$BB$3:$BB$53,0))))))),0)</f>
        <v>169.9153158343598</v>
      </c>
      <c r="AE98" s="32">
        <f ca="1">IFERROR(($K98*EXP(AE$69*($Q98+0.5*($R98)^2))*_xlfn.NORM.DIST((LN(($M98*EXP($L98/100*AE$69))/($K98))-$Q98*AE$69)/($R98*SQRT(AE$69))-$R98*SQRT(AE$69),0,1,TRUE)+$M98*EXP($L98/100*AE$69)*(1-_xlfn.NORM.DIST((LN(($M98*EXP($L98/100*AE$69))/($K98))-$Q98*AE$69)/($R98*SQRT(AE$69)),0,1,TRUE)))*EXP(-0.07*AE$69)*(INDEX('3)tpx females'!BM$57:BM$107,MATCH('3) 2016 cases'!$P98,'3)tpx females'!$BB$57:$BB$107,0))+INDEX('3)tpx males'!BM$57:BM$107,MATCH($O98,'3)tpx males'!$BB$57:$BB$107,0))-(INDEX('3)tpx males'!BL$110:BL$160,MATCH($O98,'3)tpx males'!$BB$110:$BB$160,0))*INDEX('3)tpx females'!BL$111:BL$161,MATCH('3) 2016 cases'!$P98,'3)tpx females'!$BB$111:$BB$161,0))*(1-(EXP(-INDEX('3)tpx males'!BM$4:BM$54,MATCH($O98,'3)tpx males'!$BB$4:$BB$54,0)))*EXP(-INDEX('3)tpx females'!BM$3:BM$53,MATCH('3) 2016 cases'!$P98,'3)tpx females'!$BB$3:$BB$53,0))))))),0)</f>
        <v>219.38968926607609</v>
      </c>
      <c r="AF98" s="32">
        <f ca="1">IFERROR(($K98*EXP(AF$69*($Q98+0.5*($R98)^2))*_xlfn.NORM.DIST((LN(($M98*EXP($L98/100*AF$69))/($K98))-$Q98*AF$69)/($R98*SQRT(AF$69))-$R98*SQRT(AF$69),0,1,TRUE)+$M98*EXP($L98/100*AF$69)*(1-_xlfn.NORM.DIST((LN(($M98*EXP($L98/100*AF$69))/($K98))-$Q98*AF$69)/($R98*SQRT(AF$69)),0,1,TRUE)))*EXP(-0.07*AF$69)*(INDEX('3)tpx females'!BN$57:BN$107,MATCH('3) 2016 cases'!$P98,'3)tpx females'!$BB$57:$BB$107,0))+INDEX('3)tpx males'!BN$57:BN$107,MATCH($O98,'3)tpx males'!$BB$57:$BB$107,0))-(INDEX('3)tpx males'!BM$110:BM$160,MATCH($O98,'3)tpx males'!$BB$110:$BB$160,0))*INDEX('3)tpx females'!BM$111:BM$161,MATCH('3) 2016 cases'!$P98,'3)tpx females'!$BB$111:$BB$161,0))*(1-(EXP(-INDEX('3)tpx males'!BN$4:BN$54,MATCH($O98,'3)tpx males'!$BB$4:$BB$54,0)))*EXP(-INDEX('3)tpx females'!BN$3:BN$53,MATCH('3) 2016 cases'!$P98,'3)tpx females'!$BB$3:$BB$53,0))))))),0)</f>
        <v>283.57549813032506</v>
      </c>
      <c r="AG98" s="32">
        <f ca="1">IFERROR(($K98*EXP(AG$69*($Q98+0.5*($R98)^2))*_xlfn.NORM.DIST((LN(($M98*EXP($L98/100*AG$69))/($K98))-$Q98*AG$69)/($R98*SQRT(AG$69))-$R98*SQRT(AG$69),0,1,TRUE)+$M98*EXP($L98/100*AG$69)*(1-_xlfn.NORM.DIST((LN(($M98*EXP($L98/100*AG$69))/($K98))-$Q98*AG$69)/($R98*SQRT(AG$69)),0,1,TRUE)))*EXP(-0.07*AG$69)*(INDEX('3)tpx females'!BO$57:BO$107,MATCH('3) 2016 cases'!$P98,'3)tpx females'!$BB$57:$BB$107,0))+INDEX('3)tpx males'!BO$57:BO$107,MATCH($O98,'3)tpx males'!$BB$57:$BB$107,0))-(INDEX('3)tpx males'!BN$110:BN$160,MATCH($O98,'3)tpx males'!$BB$110:$BB$160,0))*INDEX('3)tpx females'!BN$111:BN$161,MATCH('3) 2016 cases'!$P98,'3)tpx females'!$BB$111:$BB$161,0))*(1-(EXP(-INDEX('3)tpx males'!BO$4:BO$54,MATCH($O98,'3)tpx males'!$BB$4:$BB$54,0)))*EXP(-INDEX('3)tpx females'!BO$3:BO$53,MATCH('3) 2016 cases'!$P98,'3)tpx females'!$BB$3:$BB$53,0))))))),0)</f>
        <v>346.30544184866648</v>
      </c>
      <c r="AH98" s="32">
        <f ca="1">IFERROR(($K98*EXP(AH$69*($Q98+0.5*($R98)^2))*_xlfn.NORM.DIST((LN(($M98*EXP($L98/100*AH$69))/($K98))-$Q98*AH$69)/($R98*SQRT(AH$69))-$R98*SQRT(AH$69),0,1,TRUE)+$M98*EXP($L98/100*AH$69)*(1-_xlfn.NORM.DIST((LN(($M98*EXP($L98/100*AH$69))/($K98))-$Q98*AH$69)/($R98*SQRT(AH$69)),0,1,TRUE)))*EXP(-0.07*AH$69)*(INDEX('3)tpx females'!BP$57:BP$107,MATCH('3) 2016 cases'!$P98,'3)tpx females'!$BB$57:$BB$107,0))+INDEX('3)tpx males'!BP$57:BP$107,MATCH($O98,'3)tpx males'!$BB$57:$BB$107,0))-(INDEX('3)tpx males'!BO$110:BO$160,MATCH($O98,'3)tpx males'!$BB$110:$BB$160,0))*INDEX('3)tpx females'!BO$111:BO$161,MATCH('3) 2016 cases'!$P98,'3)tpx females'!$BB$111:$BB$161,0))*(1-(EXP(-INDEX('3)tpx males'!BP$4:BP$54,MATCH($O98,'3)tpx males'!$BB$4:$BB$54,0)))*EXP(-INDEX('3)tpx females'!BP$3:BP$53,MATCH('3) 2016 cases'!$P98,'3)tpx females'!$BB$3:$BB$53,0))))))),0)</f>
        <v>441.45778144143424</v>
      </c>
      <c r="AI98" s="32">
        <f ca="1">IFERROR(($K98*EXP(AI$69*($Q98+0.5*($R98)^2))*_xlfn.NORM.DIST((LN(($M98*EXP($L98/100*AI$69))/($K98))-$Q98*AI$69)/($R98*SQRT(AI$69))-$R98*SQRT(AI$69),0,1,TRUE)+$M98*EXP($L98/100*AI$69)*(1-_xlfn.NORM.DIST((LN(($M98*EXP($L98/100*AI$69))/($K98))-$Q98*AI$69)/($R98*SQRT(AI$69)),0,1,TRUE)))*EXP(-0.07*AI$69)*(INDEX('3)tpx females'!BQ$57:BQ$107,MATCH('3) 2016 cases'!$P98,'3)tpx females'!$BB$57:$BB$107,0))+INDEX('3)tpx males'!BQ$57:BQ$107,MATCH($O98,'3)tpx males'!$BB$57:$BB$107,0))-(INDEX('3)tpx males'!BP$110:BP$160,MATCH($O98,'3)tpx males'!$BB$110:$BB$160,0))*INDEX('3)tpx females'!BP$111:BP$161,MATCH('3) 2016 cases'!$P98,'3)tpx females'!$BB$111:$BB$161,0))*(1-(EXP(-INDEX('3)tpx males'!BQ$4:BQ$54,MATCH($O98,'3)tpx males'!$BB$4:$BB$54,0)))*EXP(-INDEX('3)tpx females'!BQ$3:BQ$53,MATCH('3) 2016 cases'!$P98,'3)tpx females'!$BB$3:$BB$53,0))))))),0)</f>
        <v>543.67569704650759</v>
      </c>
      <c r="AJ98" s="32">
        <f ca="1">IFERROR(($K98*EXP(AJ$69*($Q98+0.5*($R98)^2))*_xlfn.NORM.DIST((LN(($M98*EXP($L98/100*AJ$69))/($K98))-$Q98*AJ$69)/($R98*SQRT(AJ$69))-$R98*SQRT(AJ$69),0,1,TRUE)+$M98*EXP($L98/100*AJ$69)*(1-_xlfn.NORM.DIST((LN(($M98*EXP($L98/100*AJ$69))/($K98))-$Q98*AJ$69)/($R98*SQRT(AJ$69)),0,1,TRUE)))*EXP(-0.07*AJ$69)*(INDEX('3)tpx females'!BR$57:BR$107,MATCH('3) 2016 cases'!$P98,'3)tpx females'!$BB$57:$BB$107,0))+INDEX('3)tpx males'!BR$57:BR$107,MATCH($O98,'3)tpx males'!$BB$57:$BB$107,0))-(INDEX('3)tpx males'!BQ$110:BQ$160,MATCH($O98,'3)tpx males'!$BB$110:$BB$160,0))*INDEX('3)tpx females'!BQ$111:BQ$161,MATCH('3) 2016 cases'!$P98,'3)tpx females'!$BB$111:$BB$161,0))*(1-(EXP(-INDEX('3)tpx males'!BR$4:BR$54,MATCH($O98,'3)tpx males'!$BB$4:$BB$54,0)))*EXP(-INDEX('3)tpx females'!BR$3:BR$53,MATCH('3) 2016 cases'!$P98,'3)tpx females'!$BB$3:$BB$53,0))))))),0)</f>
        <v>683.84026186514632</v>
      </c>
      <c r="AK98" s="32">
        <f ca="1">IFERROR(($K98*EXP(AK$69*($Q98+0.5*($R98)^2))*_xlfn.NORM.DIST((LN(($M98*EXP($L98/100*AK$69))/($K98))-$Q98*AK$69)/($R98*SQRT(AK$69))-$R98*SQRT(AK$69),0,1,TRUE)+$M98*EXP($L98/100*AK$69)*(1-_xlfn.NORM.DIST((LN(($M98*EXP($L98/100*AK$69))/($K98))-$Q98*AK$69)/($R98*SQRT(AK$69)),0,1,TRUE)))*EXP(-0.07*AK$69)*(INDEX('3)tpx females'!BS$57:BS$107,MATCH('3) 2016 cases'!$P98,'3)tpx females'!$BB$57:$BB$107,0))+INDEX('3)tpx males'!BS$57:BS$107,MATCH($O98,'3)tpx males'!$BB$57:$BB$107,0))-(INDEX('3)tpx males'!BR$110:BR$160,MATCH($O98,'3)tpx males'!$BB$110:$BB$160,0))*INDEX('3)tpx females'!BR$111:BR$161,MATCH('3) 2016 cases'!$P98,'3)tpx females'!$BB$111:$BB$161,0))*(1-(EXP(-INDEX('3)tpx males'!BS$4:BS$54,MATCH($O98,'3)tpx males'!$BB$4:$BB$54,0)))*EXP(-INDEX('3)tpx females'!BS$3:BS$53,MATCH('3) 2016 cases'!$P98,'3)tpx females'!$BB$3:$BB$53,0))))))),0)</f>
        <v>832.06695455228453</v>
      </c>
      <c r="AL98" s="32">
        <f ca="1">IFERROR(($K98*EXP(AL$69*($Q98+0.5*($R98)^2))*_xlfn.NORM.DIST((LN(($M98*EXP($L98/100*AL$69))/($K98))-$Q98*AL$69)/($R98*SQRT(AL$69))-$R98*SQRT(AL$69),0,1,TRUE)+$M98*EXP($L98/100*AL$69)*(1-_xlfn.NORM.DIST((LN(($M98*EXP($L98/100*AL$69))/($K98))-$Q98*AL$69)/($R98*SQRT(AL$69)),0,1,TRUE)))*EXP(-0.07*AL$69)*(INDEX('3)tpx females'!BT$57:BT$107,MATCH('3) 2016 cases'!$P98,'3)tpx females'!$BB$57:$BB$107,0))+INDEX('3)tpx males'!BT$57:BT$107,MATCH($O98,'3)tpx males'!$BB$57:$BB$107,0))-(INDEX('3)tpx males'!BS$110:BS$160,MATCH($O98,'3)tpx males'!$BB$110:$BB$160,0))*INDEX('3)tpx females'!BS$111:BS$161,MATCH('3) 2016 cases'!$P98,'3)tpx females'!$BB$111:$BB$161,0))*(1-(EXP(-INDEX('3)tpx males'!BT$4:BT$54,MATCH($O98,'3)tpx males'!$BB$4:$BB$54,0)))*EXP(-INDEX('3)tpx females'!BT$3:BT$53,MATCH('3) 2016 cases'!$P98,'3)tpx females'!$BB$3:$BB$53,0))))))),0)</f>
        <v>1090.7720044478137</v>
      </c>
      <c r="AM98" s="32">
        <f ca="1">IFERROR(($K98*EXP(AM$69*($Q98+0.5*($R98)^2))*_xlfn.NORM.DIST((LN(($M98*EXP($L98/100*AM$69))/($K98))-$Q98*AM$69)/($R98*SQRT(AM$69))-$R98*SQRT(AM$69),0,1,TRUE)+$M98*EXP($L98/100*AM$69)*(1-_xlfn.NORM.DIST((LN(($M98*EXP($L98/100*AM$69))/($K98))-$Q98*AM$69)/($R98*SQRT(AM$69)),0,1,TRUE)))*EXP(-0.07*AM$69)*(INDEX('3)tpx females'!BU$57:BU$107,MATCH('3) 2016 cases'!$P98,'3)tpx females'!$BB$57:$BB$107,0))+INDEX('3)tpx males'!BU$57:BU$107,MATCH($O98,'3)tpx males'!$BB$57:$BB$107,0))-(INDEX('3)tpx males'!BT$110:BT$160,MATCH($O98,'3)tpx males'!$BB$110:$BB$160,0))*INDEX('3)tpx females'!BT$111:BT$161,MATCH('3) 2016 cases'!$P98,'3)tpx females'!$BB$111:$BB$161,0))*(1-(EXP(-INDEX('3)tpx males'!BU$4:BU$54,MATCH($O98,'3)tpx males'!$BB$4:$BB$54,0)))*EXP(-INDEX('3)tpx females'!BU$3:BU$53,MATCH('3) 2016 cases'!$P98,'3)tpx females'!$BB$3:$BB$53,0))))))),0)</f>
        <v>1366.4780797289161</v>
      </c>
      <c r="AN98" s="32">
        <f ca="1">IFERROR(($K98*EXP(AN$69*($Q98+0.5*($R98)^2))*_xlfn.NORM.DIST((LN(($M98*EXP($L98/100*AN$69))/($K98))-$Q98*AN$69)/($R98*SQRT(AN$69))-$R98*SQRT(AN$69),0,1,TRUE)+$M98*EXP($L98/100*AN$69)*(1-_xlfn.NORM.DIST((LN(($M98*EXP($L98/100*AN$69))/($K98))-$Q98*AN$69)/($R98*SQRT(AN$69)),0,1,TRUE)))*EXP(-0.07*AN$69)*(INDEX('3)tpx females'!BV$57:BV$107,MATCH('3) 2016 cases'!$P98,'3)tpx females'!$BB$57:$BB$107,0))+INDEX('3)tpx males'!BV$57:BV$107,MATCH($O98,'3)tpx males'!$BB$57:$BB$107,0))-(INDEX('3)tpx males'!BU$110:BU$160,MATCH($O98,'3)tpx males'!$BB$110:$BB$160,0))*INDEX('3)tpx females'!BU$111:BU$161,MATCH('3) 2016 cases'!$P98,'3)tpx females'!$BB$111:$BB$161,0))*(1-(EXP(-INDEX('3)tpx males'!BV$4:BV$54,MATCH($O98,'3)tpx males'!$BB$4:$BB$54,0)))*EXP(-INDEX('3)tpx females'!BV$3:BV$53,MATCH('3) 2016 cases'!$P98,'3)tpx females'!$BB$3:$BB$53,0))))))),0)</f>
        <v>1743.5934784326973</v>
      </c>
      <c r="AO98" s="32">
        <f ca="1">IFERROR(($K98*EXP(AO$69*($Q98+0.5*($R98)^2))*_xlfn.NORM.DIST((LN(($M98*EXP($L98/100*AO$69))/($K98))-$Q98*AO$69)/($R98*SQRT(AO$69))-$R98*SQRT(AO$69),0,1,TRUE)+$M98*EXP($L98/100*AO$69)*(1-_xlfn.NORM.DIST((LN(($M98*EXP($L98/100*AO$69))/($K98))-$Q98*AO$69)/($R98*SQRT(AO$69)),0,1,TRUE)))*EXP(-0.07*AO$69)*(INDEX('3)tpx females'!BW$57:BW$107,MATCH('3) 2016 cases'!$P98,'3)tpx females'!$BB$57:$BB$107,0))+INDEX('3)tpx males'!BW$57:BW$107,MATCH($O98,'3)tpx males'!$BB$57:$BB$107,0))-(INDEX('3)tpx males'!BV$110:BV$160,MATCH($O98,'3)tpx males'!$BB$110:$BB$160,0))*INDEX('3)tpx females'!BV$111:BV$161,MATCH('3) 2016 cases'!$P98,'3)tpx females'!$BB$111:$BB$161,0))*(1-(EXP(-INDEX('3)tpx males'!BW$4:BW$54,MATCH($O98,'3)tpx males'!$BB$4:$BB$54,0)))*EXP(-INDEX('3)tpx females'!BW$3:BW$53,MATCH('3) 2016 cases'!$P98,'3)tpx females'!$BB$3:$BB$53,0))))))),0)</f>
        <v>2086.4974072915597</v>
      </c>
      <c r="AP98" s="32">
        <f ca="1">IFERROR(($K98*EXP(AP$69*($Q98+0.5*($R98)^2))*_xlfn.NORM.DIST((LN(($M98*EXP($L98/100*AP$69))/($K98))-$Q98*AP$69)/($R98*SQRT(AP$69))-$R98*SQRT(AP$69),0,1,TRUE)+$M98*EXP($L98/100*AP$69)*(1-_xlfn.NORM.DIST((LN(($M98*EXP($L98/100*AP$69))/($K98))-$Q98*AP$69)/($R98*SQRT(AP$69)),0,1,TRUE)))*EXP(-0.07*AP$69)*(INDEX('3)tpx females'!BX$57:BX$107,MATCH('3) 2016 cases'!$P98,'3)tpx females'!$BB$57:$BB$107,0))+INDEX('3)tpx males'!BX$57:BX$107,MATCH($O98,'3)tpx males'!$BB$57:$BB$107,0))-(INDEX('3)tpx males'!BW$110:BW$160,MATCH($O98,'3)tpx males'!$BB$110:$BB$160,0))*INDEX('3)tpx females'!BW$111:BW$161,MATCH('3) 2016 cases'!$P98,'3)tpx females'!$BB$111:$BB$161,0))*(1-(EXP(-INDEX('3)tpx males'!BX$4:BX$54,MATCH($O98,'3)tpx males'!$BB$4:$BB$54,0)))*EXP(-INDEX('3)tpx females'!BX$3:BX$53,MATCH('3) 2016 cases'!$P98,'3)tpx females'!$BB$3:$BB$53,0))))))),0)</f>
        <v>2384.8396197377547</v>
      </c>
      <c r="AQ98" s="32">
        <f ca="1">IFERROR(($K98*EXP(AQ$69*($Q98+0.5*($R98)^2))*_xlfn.NORM.DIST((LN(($M98*EXP($L98/100*AQ$69))/($K98))-$Q98*AQ$69)/($R98*SQRT(AQ$69))-$R98*SQRT(AQ$69),0,1,TRUE)+$M98*EXP($L98/100*AQ$69)*(1-_xlfn.NORM.DIST((LN(($M98*EXP($L98/100*AQ$69))/($K98))-$Q98*AQ$69)/($R98*SQRT(AQ$69)),0,1,TRUE)))*EXP(-0.07*AQ$69)*(INDEX('3)tpx females'!BY$57:BY$107,MATCH('3) 2016 cases'!$P98,'3)tpx females'!$BB$57:$BB$107,0))+INDEX('3)tpx males'!BY$57:BY$107,MATCH($O98,'3)tpx males'!$BB$57:$BB$107,0))-(INDEX('3)tpx males'!BX$110:BX$160,MATCH($O98,'3)tpx males'!$BB$110:$BB$160,0))*INDEX('3)tpx females'!BX$111:BX$161,MATCH('3) 2016 cases'!$P98,'3)tpx females'!$BB$111:$BB$161,0))*(1-(EXP(-INDEX('3)tpx males'!BY$4:BY$54,MATCH($O98,'3)tpx males'!$BB$4:$BB$54,0)))*EXP(-INDEX('3)tpx females'!BY$3:BY$53,MATCH('3) 2016 cases'!$P98,'3)tpx females'!$BB$3:$BB$53,0))))))),0)</f>
        <v>3038.5510699954548</v>
      </c>
      <c r="AR98" s="32">
        <f ca="1">IFERROR(($K98*EXP(AR$69*($Q98+0.5*($R98)^2))*_xlfn.NORM.DIST((LN(($M98*EXP($L98/100*AR$69))/($K98))-$Q98*AR$69)/($R98*SQRT(AR$69))-$R98*SQRT(AR$69),0,1,TRUE)+$M98*EXP($L98/100*AR$69)*(1-_xlfn.NORM.DIST((LN(($M98*EXP($L98/100*AR$69))/($K98))-$Q98*AR$69)/($R98*SQRT(AR$69)),0,1,TRUE)))*EXP(-0.07*AR$69)*(INDEX('3)tpx females'!BZ$57:BZ$107,MATCH('3) 2016 cases'!$P98,'3)tpx females'!$BB$57:$BB$107,0))+INDEX('3)tpx males'!BZ$57:BZ$107,MATCH($O98,'3)tpx males'!$BB$57:$BB$107,0))-(INDEX('3)tpx males'!BY$110:BY$160,MATCH($O98,'3)tpx males'!$BB$110:$BB$160,0))*INDEX('3)tpx females'!BY$111:BY$161,MATCH('3) 2016 cases'!$P98,'3)tpx females'!$BB$111:$BB$161,0))*(1-(EXP(-INDEX('3)tpx males'!BZ$4:BZ$54,MATCH($O98,'3)tpx males'!$BB$4:$BB$54,0)))*EXP(-INDEX('3)tpx females'!BZ$3:BZ$53,MATCH('3) 2016 cases'!$P98,'3)tpx females'!$BB$3:$BB$53,0))))))),0)</f>
        <v>3579.5172525698126</v>
      </c>
      <c r="AS98" s="32">
        <f ca="1">IFERROR(($K98*EXP(AS$69*($Q98+0.5*($R98)^2))*_xlfn.NORM.DIST((LN(($M98*EXP($L98/100*AS$69))/($K98))-$Q98*AS$69)/($R98*SQRT(AS$69))-$R98*SQRT(AS$69),0,1,TRUE)+$M98*EXP($L98/100*AS$69)*(1-_xlfn.NORM.DIST((LN(($M98*EXP($L98/100*AS$69))/($K98))-$Q98*AS$69)/($R98*SQRT(AS$69)),0,1,TRUE)))*EXP(-0.07*AS$69)*(INDEX('3)tpx females'!CA$57:CA$107,MATCH('3) 2016 cases'!$P98,'3)tpx females'!$BB$57:$BB$107,0))+INDEX('3)tpx males'!CA$57:CA$107,MATCH($O98,'3)tpx males'!$BB$57:$BB$107,0))-(INDEX('3)tpx males'!BZ$110:BZ$160,MATCH($O98,'3)tpx males'!$BB$110:$BB$160,0))*INDEX('3)tpx females'!BZ$111:BZ$161,MATCH('3) 2016 cases'!$P98,'3)tpx females'!$BB$111:$BB$161,0))*(1-(EXP(-INDEX('3)tpx males'!CA$4:CA$54,MATCH($O98,'3)tpx males'!$BB$4:$BB$54,0)))*EXP(-INDEX('3)tpx females'!CA$3:CA$53,MATCH('3) 2016 cases'!$P98,'3)tpx females'!$BB$3:$BB$53,0))))))),0)</f>
        <v>4186.2894254132862</v>
      </c>
      <c r="AT98" s="32">
        <f ca="1">IFERROR(($K98*EXP(AT$69*($Q98+0.5*($R98)^2))*_xlfn.NORM.DIST((LN(($M98*EXP($L98/100*AT$69))/($K98))-$Q98*AT$69)/($R98*SQRT(AT$69))-$R98*SQRT(AT$69),0,1,TRUE)+$M98*EXP($L98/100*AT$69)*(1-_xlfn.NORM.DIST((LN(($M98*EXP($L98/100*AT$69))/($K98))-$Q98*AT$69)/($R98*SQRT(AT$69)),0,1,TRUE)))*EXP(-0.07*AT$69)*(INDEX('3)tpx females'!CB$57:CB$107,MATCH('3) 2016 cases'!$P98,'3)tpx females'!$BB$57:$BB$107,0))+INDEX('3)tpx males'!CB$57:CB$107,MATCH($O98,'3)tpx males'!$BB$57:$BB$107,0))-(INDEX('3)tpx males'!CA$110:CA$160,MATCH($O98,'3)tpx males'!$BB$110:$BB$160,0))*INDEX('3)tpx females'!CA$111:CA$161,MATCH('3) 2016 cases'!$P98,'3)tpx females'!$BB$111:$BB$161,0))*(1-(EXP(-INDEX('3)tpx males'!CB$4:CB$54,MATCH($O98,'3)tpx males'!$BB$4:$BB$54,0)))*EXP(-INDEX('3)tpx females'!CB$3:CB$53,MATCH('3) 2016 cases'!$P98,'3)tpx females'!$BB$3:$BB$53,0))))))),0)</f>
        <v>5005.9742594572799</v>
      </c>
      <c r="AU98" s="32">
        <f ca="1">IFERROR(($K98*EXP(AU$69*($Q98+0.5*($R98)^2))*_xlfn.NORM.DIST((LN(($M98*EXP($L98/100*AU$69))/($K98))-$Q98*AU$69)/($R98*SQRT(AU$69))-$R98*SQRT(AU$69),0,1,TRUE)+$M98*EXP($L98/100*AU$69)*(1-_xlfn.NORM.DIST((LN(($M98*EXP($L98/100*AU$69))/($K98))-$Q98*AU$69)/($R98*SQRT(AU$69)),0,1,TRUE)))*EXP(-0.07*AU$69)*(INDEX('3)tpx females'!CC$57:CC$107,MATCH('3) 2016 cases'!$P98,'3)tpx females'!$BB$57:$BB$107,0))+INDEX('3)tpx males'!CC$57:CC$107,MATCH($O98,'3)tpx males'!$BB$57:$BB$107,0))-(INDEX('3)tpx males'!CB$110:CB$160,MATCH($O98,'3)tpx males'!$BB$110:$BB$160,0))*INDEX('3)tpx females'!CB$111:CB$161,MATCH('3) 2016 cases'!$P98,'3)tpx females'!$BB$111:$BB$161,0))*(1-(EXP(-INDEX('3)tpx males'!CC$4:CC$54,MATCH($O98,'3)tpx males'!$BB$4:$BB$54,0)))*EXP(-INDEX('3)tpx females'!CC$3:CC$53,MATCH('3) 2016 cases'!$P98,'3)tpx females'!$BB$3:$BB$53,0))))))),0)</f>
        <v>5818.8114974105829</v>
      </c>
      <c r="AV98" s="32">
        <f ca="1">IFERROR(($K98*EXP(AV$69*($Q98+0.5*($R98)^2))*_xlfn.NORM.DIST((LN(($M98*EXP($L98/100*AV$69))/($K98))-$Q98*AV$69)/($R98*SQRT(AV$69))-$R98*SQRT(AV$69),0,1,TRUE)+$M98*EXP($L98/100*AV$69)*(1-_xlfn.NORM.DIST((LN(($M98*EXP($L98/100*AV$69))/($K98))-$Q98*AV$69)/($R98*SQRT(AV$69)),0,1,TRUE)))*EXP(-0.07*AV$69)*(INDEX('3)tpx females'!CD$57:CD$107,MATCH('3) 2016 cases'!$P98,'3)tpx females'!$BB$57:$BB$107,0))+INDEX('3)tpx males'!CD$57:CD$107,MATCH($O98,'3)tpx males'!$BB$57:$BB$107,0))-(INDEX('3)tpx males'!CC$110:CC$160,MATCH($O98,'3)tpx males'!$BB$110:$BB$160,0))*INDEX('3)tpx females'!CC$111:CC$161,MATCH('3) 2016 cases'!$P98,'3)tpx females'!$BB$111:$BB$161,0))*(1-(EXP(-INDEX('3)tpx males'!CD$4:CD$54,MATCH($O98,'3)tpx males'!$BB$4:$BB$54,0)))*EXP(-INDEX('3)tpx females'!CD$3:CD$53,MATCH('3) 2016 cases'!$P98,'3)tpx females'!$BB$3:$BB$53,0))))))),0)</f>
        <v>6444.7763305716126</v>
      </c>
      <c r="AW98" s="32">
        <f ca="1">IFERROR(($K98*EXP(AW$69*($Q98+0.5*($R98)^2))*_xlfn.NORM.DIST((LN(($M98*EXP($L98/100*AW$69))/($K98))-$Q98*AW$69)/($R98*SQRT(AW$69))-$R98*SQRT(AW$69),0,1,TRUE)+$M98*EXP($L98/100*AW$69)*(1-_xlfn.NORM.DIST((LN(($M98*EXP($L98/100*AW$69))/($K98))-$Q98*AW$69)/($R98*SQRT(AW$69)),0,1,TRUE)))*EXP(-0.07*AW$69)*(INDEX('3)tpx females'!CE$57:CE$107,MATCH('3) 2016 cases'!$P98,'3)tpx females'!$BB$57:$BB$107,0))+INDEX('3)tpx males'!CE$57:CE$107,MATCH($O98,'3)tpx males'!$BB$57:$BB$107,0))-(INDEX('3)tpx males'!CD$110:CD$160,MATCH($O98,'3)tpx males'!$BB$110:$BB$160,0))*INDEX('3)tpx females'!CD$111:CD$161,MATCH('3) 2016 cases'!$P98,'3)tpx females'!$BB$111:$BB$161,0))*(1-(EXP(-INDEX('3)tpx males'!CE$4:CE$54,MATCH($O98,'3)tpx males'!$BB$4:$BB$54,0)))*EXP(-INDEX('3)tpx females'!CE$3:CE$53,MATCH('3) 2016 cases'!$P98,'3)tpx females'!$BB$3:$BB$53,0))))))),0)</f>
        <v>6447.5228395617014</v>
      </c>
      <c r="AX98" s="32">
        <f ca="1">IFERROR(($K98*EXP(AX$69*($Q98+0.5*($R98)^2))*_xlfn.NORM.DIST((LN(($M98*EXP($L98/100*AX$69))/($K98))-$Q98*AX$69)/($R98*SQRT(AX$69))-$R98*SQRT(AX$69),0,1,TRUE)+$M98*EXP($L98/100*AX$69)*(1-_xlfn.NORM.DIST((LN(($M98*EXP($L98/100*AX$69))/($K98))-$Q98*AX$69)/($R98*SQRT(AX$69)),0,1,TRUE)))*EXP(-0.07*AX$69)*(INDEX('3)tpx females'!CF$57:CF$107,MATCH('3) 2016 cases'!$P98,'3)tpx females'!$BB$57:$BB$107,0))+INDEX('3)tpx males'!CF$57:CF$107,MATCH($O98,'3)tpx males'!$BB$57:$BB$107,0))-(INDEX('3)tpx males'!CE$110:CE$160,MATCH($O98,'3)tpx males'!$BB$110:$BB$160,0))*INDEX('3)tpx females'!CE$111:CE$161,MATCH('3) 2016 cases'!$P98,'3)tpx females'!$BB$111:$BB$161,0))*(1-(EXP(-INDEX('3)tpx males'!CF$4:CF$54,MATCH($O98,'3)tpx males'!$BB$4:$BB$54,0)))*EXP(-INDEX('3)tpx females'!CF$3:CF$53,MATCH('3) 2016 cases'!$P98,'3)tpx females'!$BB$3:$BB$53,0))))))),0)</f>
        <v>6703.3079316618177</v>
      </c>
      <c r="AY98" s="32">
        <f ca="1">IFERROR(($K98*EXP(AY$69*($Q98+0.5*($R98)^2))*_xlfn.NORM.DIST((LN(($M98*EXP($L98/100*AY$69))/($K98))-$Q98*AY$69)/($R98*SQRT(AY$69))-$R98*SQRT(AY$69),0,1,TRUE)+$M98*EXP($L98/100*AY$69)*(1-_xlfn.NORM.DIST((LN(($M98*EXP($L98/100*AY$69))/($K98))-$Q98*AY$69)/($R98*SQRT(AY$69)),0,1,TRUE)))*EXP(-0.07*AY$69)*(INDEX('3)tpx females'!CG$57:CG$107,MATCH('3) 2016 cases'!$P98,'3)tpx females'!$BB$57:$BB$107,0))+INDEX('3)tpx males'!CG$57:CG$107,MATCH($O98,'3)tpx males'!$BB$57:$BB$107,0))-(INDEX('3)tpx males'!CF$110:CF$160,MATCH($O98,'3)tpx males'!$BB$110:$BB$160,0))*INDEX('3)tpx females'!CF$111:CF$161,MATCH('3) 2016 cases'!$P98,'3)tpx females'!$BB$111:$BB$161,0))*(1-(EXP(-INDEX('3)tpx males'!CG$4:CG$54,MATCH($O98,'3)tpx males'!$BB$4:$BB$54,0)))*EXP(-INDEX('3)tpx females'!CG$3:CG$53,MATCH('3) 2016 cases'!$P98,'3)tpx females'!$BB$3:$BB$53,0))))))),0)</f>
        <v>6841.6936936463999</v>
      </c>
      <c r="AZ98" s="32">
        <f ca="1">IFERROR(($K98*EXP(AZ$69*($Q98+0.5*($R98)^2))*_xlfn.NORM.DIST((LN(($M98*EXP($L98/100*AZ$69))/($K98))-$Q98*AZ$69)/($R98*SQRT(AZ$69))-$R98*SQRT(AZ$69),0,1,TRUE)+$M98*EXP($L98/100*AZ$69)*(1-_xlfn.NORM.DIST((LN(($M98*EXP($L98/100*AZ$69))/($K98))-$Q98*AZ$69)/($R98*SQRT(AZ$69)),0,1,TRUE)))*EXP(-0.07*AZ$69)*(INDEX('3)tpx females'!CH$57:CH$107,MATCH('3) 2016 cases'!$P98,'3)tpx females'!$BB$57:$BB$107,0))+INDEX('3)tpx males'!CH$57:CH$107,MATCH($O98,'3)tpx males'!$BB$57:$BB$107,0))-(INDEX('3)tpx males'!CG$110:CG$160,MATCH($O98,'3)tpx males'!$BB$110:$BB$160,0))*INDEX('3)tpx females'!CG$111:CG$161,MATCH('3) 2016 cases'!$P98,'3)tpx females'!$BB$111:$BB$161,0))*(1-(EXP(-INDEX('3)tpx males'!CH$4:CH$54,MATCH($O98,'3)tpx males'!$BB$4:$BB$54,0)))*EXP(-INDEX('3)tpx females'!CH$3:CH$53,MATCH('3) 2016 cases'!$P98,'3)tpx females'!$BB$3:$BB$53,0))))))),0)</f>
        <v>6723.4268045066756</v>
      </c>
      <c r="BA98" s="32">
        <f ca="1">IFERROR(($K98*EXP(BA$69*($Q98+0.5*($R98)^2))*_xlfn.NORM.DIST((LN(($M98*EXP($L98/100*BA$69))/($K98))-$Q98*BA$69)/($R98*SQRT(BA$69))-$R98*SQRT(BA$69),0,1,TRUE)+$M98*EXP($L98/100*BA$69)*(1-_xlfn.NORM.DIST((LN(($M98*EXP($L98/100*BA$69))/($K98))-$Q98*BA$69)/($R98*SQRT(BA$69)),0,1,TRUE)))*EXP(-0.07*BA$69)*(INDEX('3)tpx females'!CI$57:CI$107,MATCH('3) 2016 cases'!$P98,'3)tpx females'!$BB$57:$BB$107,0))+INDEX('3)tpx males'!CI$57:CI$107,MATCH($O98,'3)tpx males'!$BB$57:$BB$107,0))-(INDEX('3)tpx males'!CH$110:CH$160,MATCH($O98,'3)tpx males'!$BB$110:$BB$160,0))*INDEX('3)tpx females'!CH$111:CH$161,MATCH('3) 2016 cases'!$P98,'3)tpx females'!$BB$111:$BB$161,0))*(1-(EXP(-INDEX('3)tpx males'!CI$4:CI$54,MATCH($O98,'3)tpx males'!$BB$4:$BB$54,0)))*EXP(-INDEX('3)tpx females'!CI$3:CI$53,MATCH('3) 2016 cases'!$P98,'3)tpx females'!$BB$3:$BB$53,0))))))),0)</f>
        <v>6175.5664479554971</v>
      </c>
      <c r="BB98" s="32">
        <f ca="1">IFERROR(($K98*EXP(BB$69*($Q98+0.5*($R98)^2))*_xlfn.NORM.DIST((LN(($M98*EXP($L98/100*BB$69))/($K98))-$Q98*BB$69)/($R98*SQRT(BB$69))-$R98*SQRT(BB$69),0,1,TRUE)+$M98*EXP($L98/100*BB$69)*(1-_xlfn.NORM.DIST((LN(($M98*EXP($L98/100*BB$69))/($K98))-$Q98*BB$69)/($R98*SQRT(BB$69)),0,1,TRUE)))*EXP(-0.07*BB$69)*(INDEX('3)tpx females'!CJ$57:CJ$107,MATCH('3) 2016 cases'!$P98,'3)tpx females'!$BB$57:$BB$107,0))+INDEX('3)tpx males'!CJ$57:CJ$107,MATCH($O98,'3)tpx males'!$BB$57:$BB$107,0))-(INDEX('3)tpx males'!CI$110:CI$160,MATCH($O98,'3)tpx males'!$BB$110:$BB$160,0))*INDEX('3)tpx females'!CI$111:CI$161,MATCH('3) 2016 cases'!$P98,'3)tpx females'!$BB$111:$BB$161,0))*(1-(EXP(-INDEX('3)tpx males'!CJ$4:CJ$54,MATCH($O98,'3)tpx males'!$BB$4:$BB$54,0)))*EXP(-INDEX('3)tpx females'!CJ$3:CJ$53,MATCH('3) 2016 cases'!$P98,'3)tpx females'!$BB$3:$BB$53,0))))))),0)</f>
        <v>5528.2599093127837</v>
      </c>
      <c r="BC98" s="32">
        <f ca="1">IFERROR(($K98*EXP(BC$69*($Q98+0.5*($R98)^2))*_xlfn.NORM.DIST((LN(($M98*EXP($L98/100*BC$69))/($K98))-$Q98*BC$69)/($R98*SQRT(BC$69))-$R98*SQRT(BC$69),0,1,TRUE)+$M98*EXP($L98/100*BC$69)*(1-_xlfn.NORM.DIST((LN(($M98*EXP($L98/100*BC$69))/($K98))-$Q98*BC$69)/($R98*SQRT(BC$69)),0,1,TRUE)))*EXP(-0.07*BC$69)*(INDEX('3)tpx females'!CK$57:CK$107,MATCH('3) 2016 cases'!$P98,'3)tpx females'!$BB$57:$BB$107,0))+INDEX('3)tpx males'!CK$57:CK$107,MATCH($O98,'3)tpx males'!$BB$57:$BB$107,0))-(INDEX('3)tpx males'!CJ$110:CJ$160,MATCH($O98,'3)tpx males'!$BB$110:$BB$160,0))*INDEX('3)tpx females'!CJ$111:CJ$161,MATCH('3) 2016 cases'!$P98,'3)tpx females'!$BB$111:$BB$161,0))*(1-(EXP(-INDEX('3)tpx males'!CK$4:CK$54,MATCH($O98,'3)tpx males'!$BB$4:$BB$54,0)))*EXP(-INDEX('3)tpx females'!CK$3:CK$53,MATCH('3) 2016 cases'!$P98,'3)tpx females'!$BB$3:$BB$53,0))))))),0)</f>
        <v>4732.9743770906989</v>
      </c>
      <c r="BD98" s="32">
        <f ca="1">IFERROR(($K98*EXP(BD$69*($Q98+0.5*($R98)^2))*_xlfn.NORM.DIST((LN(($M98*EXP($L98/100*BD$69))/($K98))-$Q98*BD$69)/($R98*SQRT(BD$69))-$R98*SQRT(BD$69),0,1,TRUE)+$M98*EXP($L98/100*BD$69)*(1-_xlfn.NORM.DIST((LN(($M98*EXP($L98/100*BD$69))/($K98))-$Q98*BD$69)/($R98*SQRT(BD$69)),0,1,TRUE)))*EXP(-0.07*BD$69)*(INDEX('3)tpx females'!CL$57:CL$107,MATCH('3) 2016 cases'!$P98,'3)tpx females'!$BB$57:$BB$107,0))+INDEX('3)tpx males'!CL$57:CL$107,MATCH($O98,'3)tpx males'!$BB$57:$BB$107,0))-(INDEX('3)tpx males'!CK$110:CK$160,MATCH($O98,'3)tpx males'!$BB$110:$BB$160,0))*INDEX('3)tpx females'!CK$111:CK$161,MATCH('3) 2016 cases'!$P98,'3)tpx females'!$BB$111:$BB$161,0))*(1-(EXP(-INDEX('3)tpx males'!CL$4:CL$54,MATCH($O98,'3)tpx males'!$BB$4:$BB$54,0)))*EXP(-INDEX('3)tpx females'!CL$3:CL$53,MATCH('3) 2016 cases'!$P98,'3)tpx females'!$BB$3:$BB$53,0))))))),0)</f>
        <v>3875.0959405363942</v>
      </c>
      <c r="BE98" s="32">
        <f ca="1">IFERROR(($K98*EXP(BE$69*($Q98+0.5*($R98)^2))*_xlfn.NORM.DIST((LN(($M98*EXP($L98/100*BE$69))/($K98))-$Q98*BE$69)/($R98*SQRT(BE$69))-$R98*SQRT(BE$69),0,1,TRUE)+$M98*EXP($L98/100*BE$69)*(1-_xlfn.NORM.DIST((LN(($M98*EXP($L98/100*BE$69))/($K98))-$Q98*BE$69)/($R98*SQRT(BE$69)),0,1,TRUE)))*EXP(-0.07*BE$69)*(INDEX('3)tpx females'!CM$57:CM$107,MATCH('3) 2016 cases'!$P98,'3)tpx females'!$BB$57:$BB$107,0))+INDEX('3)tpx males'!CM$57:CM$107,MATCH($O98,'3)tpx males'!$BB$57:$BB$107,0))-(INDEX('3)tpx males'!CL$110:CL$160,MATCH($O98,'3)tpx males'!$BB$110:$BB$160,0))*INDEX('3)tpx females'!CL$111:CL$161,MATCH('3) 2016 cases'!$P98,'3)tpx females'!$BB$111:$BB$161,0))*(1-(EXP(-INDEX('3)tpx males'!CM$4:CM$54,MATCH($O98,'3)tpx males'!$BB$4:$BB$54,0)))*EXP(-INDEX('3)tpx females'!CM$3:CM$53,MATCH('3) 2016 cases'!$P98,'3)tpx females'!$BB$3:$BB$53,0))))))),0)</f>
        <v>3008.3527664539179</v>
      </c>
      <c r="BF98" s="32">
        <f ca="1">IFERROR(($K98*EXP(BF$69*($Q98+0.5*($R98)^2))*_xlfn.NORM.DIST((LN(($M98*EXP($L98/100*BF$69))/($K98))-$Q98*BF$69)/($R98*SQRT(BF$69))-$R98*SQRT(BF$69),0,1,TRUE)+$M98*EXP($L98/100*BF$69)*(1-_xlfn.NORM.DIST((LN(($M98*EXP($L98/100*BF$69))/($K98))-$Q98*BF$69)/($R98*SQRT(BF$69)),0,1,TRUE)))*EXP(-0.07*BF$69)*(INDEX('3)tpx females'!CN$57:CN$107,MATCH('3) 2016 cases'!$P98,'3)tpx females'!$BB$57:$BB$107,0))+INDEX('3)tpx males'!CN$57:CN$107,MATCH($O98,'3)tpx males'!$BB$57:$BB$107,0))-(INDEX('3)tpx males'!CM$110:CM$160,MATCH($O98,'3)tpx males'!$BB$110:$BB$160,0))*INDEX('3)tpx females'!CM$111:CM$161,MATCH('3) 2016 cases'!$P98,'3)tpx females'!$BB$111:$BB$161,0))*(1-(EXP(-INDEX('3)tpx males'!CN$4:CN$54,MATCH($O98,'3)tpx males'!$BB$4:$BB$54,0)))*EXP(-INDEX('3)tpx females'!CN$3:CN$53,MATCH('3) 2016 cases'!$P98,'3)tpx females'!$BB$3:$BB$53,0))))))),0)</f>
        <v>2242.5773369391909</v>
      </c>
      <c r="BG98" s="32">
        <f ca="1">IFERROR(($K98*EXP(BG$69*($Q98+0.5*($R98)^2))*_xlfn.NORM.DIST((LN(($M98*EXP($L98/100*BG$69))/($K98))-$Q98*BG$69)/($R98*SQRT(BG$69))-$R98*SQRT(BG$69),0,1,TRUE)+$M98*EXP($L98/100*BG$69)*(1-_xlfn.NORM.DIST((LN(($M98*EXP($L98/100*BG$69))/($K98))-$Q98*BG$69)/($R98*SQRT(BG$69)),0,1,TRUE)))*EXP(-0.07*BG$69)*(INDEX('3)tpx females'!CO$57:CO$107,MATCH('3) 2016 cases'!$P98,'3)tpx females'!$BB$57:$BB$107,0))+INDEX('3)tpx males'!CO$57:CO$107,MATCH($O98,'3)tpx males'!$BB$57:$BB$107,0))-(INDEX('3)tpx males'!CN$110:CN$160,MATCH($O98,'3)tpx males'!$BB$110:$BB$160,0))*INDEX('3)tpx females'!CN$111:CN$161,MATCH('3) 2016 cases'!$P98,'3)tpx females'!$BB$111:$BB$161,0))*(1-(EXP(-INDEX('3)tpx males'!CO$4:CO$54,MATCH($O98,'3)tpx males'!$BB$4:$BB$54,0)))*EXP(-INDEX('3)tpx females'!CO$3:CO$53,MATCH('3) 2016 cases'!$P98,'3)tpx females'!$BB$3:$BB$53,0))))))),0)</f>
        <v>1588.1169641113606</v>
      </c>
      <c r="BH98" s="32">
        <f ca="1">IFERROR(($K98*EXP(BH$69*($Q98+0.5*($R98)^2))*_xlfn.NORM.DIST((LN(($M98*EXP($L98/100*BH$69))/($K98))-$Q98*BH$69)/($R98*SQRT(BH$69))-$R98*SQRT(BH$69),0,1,TRUE)+$M98*EXP($L98/100*BH$69)*(1-_xlfn.NORM.DIST((LN(($M98*EXP($L98/100*BH$69))/($K98))-$Q98*BH$69)/($R98*SQRT(BH$69)),0,1,TRUE)))*EXP(-0.07*BH$69)*(INDEX('3)tpx females'!CP$57:CP$107,MATCH('3) 2016 cases'!$P98,'3)tpx females'!$BB$57:$BB$107,0))+INDEX('3)tpx males'!CP$57:CP$107,MATCH($O98,'3)tpx males'!$BB$57:$BB$107,0))-(INDEX('3)tpx males'!CO$110:CO$160,MATCH($O98,'3)tpx males'!$BB$110:$BB$160,0))*INDEX('3)tpx females'!CO$111:CO$161,MATCH('3) 2016 cases'!$P98,'3)tpx females'!$BB$111:$BB$161,0))*(1-(EXP(-INDEX('3)tpx males'!CP$4:CP$54,MATCH($O98,'3)tpx males'!$BB$4:$BB$54,0)))*EXP(-INDEX('3)tpx females'!CP$3:CP$53,MATCH('3) 2016 cases'!$P98,'3)tpx females'!$BB$3:$BB$53,0))))))),0)</f>
        <v>1054.3487253533699</v>
      </c>
      <c r="BI98" s="32">
        <f ca="1">IFERROR(($K98*EXP(BI$69*($Q98+0.5*($R98)^2))*_xlfn.NORM.DIST((LN(($M98*EXP($L98/100*BI$69))/($K98))-$Q98*BI$69)/($R98*SQRT(BI$69))-$R98*SQRT(BI$69),0,1,TRUE)+$M98*EXP($L98/100*BI$69)*(1-_xlfn.NORM.DIST((LN(($M98*EXP($L98/100*BI$69))/($K98))-$Q98*BI$69)/($R98*SQRT(BI$69)),0,1,TRUE)))*EXP(-0.07*BI$69)*(INDEX('3)tpx females'!CQ$57:CQ$107,MATCH('3) 2016 cases'!$P98,'3)tpx females'!$BB$57:$BB$107,0))+INDEX('3)tpx males'!CQ$57:CQ$107,MATCH($O98,'3)tpx males'!$BB$57:$BB$107,0))-(INDEX('3)tpx males'!CP$110:CP$160,MATCH($O98,'3)tpx males'!$BB$110:$BB$160,0))*INDEX('3)tpx females'!CP$111:CP$161,MATCH('3) 2016 cases'!$P98,'3)tpx females'!$BB$111:$BB$161,0))*(1-(EXP(-INDEX('3)tpx males'!CQ$4:CQ$54,MATCH($O98,'3)tpx males'!$BB$4:$BB$54,0)))*EXP(-INDEX('3)tpx females'!CQ$3:CQ$53,MATCH('3) 2016 cases'!$P98,'3)tpx females'!$BB$3:$BB$53,0))))))),0)</f>
        <v>673.41111806015419</v>
      </c>
      <c r="BJ98" s="32">
        <f ca="1">IFERROR(($K98*EXP(BJ$69*($Q98+0.5*($R98)^2))*_xlfn.NORM.DIST((LN(($M98*EXP($L98/100*BJ$69))/($K98))-$Q98*BJ$69)/($R98*SQRT(BJ$69))-$R98*SQRT(BJ$69),0,1,TRUE)+$M98*EXP($L98/100*BJ$69)*(1-_xlfn.NORM.DIST((LN(($M98*EXP($L98/100*BJ$69))/($K98))-$Q98*BJ$69)/($R98*SQRT(BJ$69)),0,1,TRUE)))*EXP(-0.07*BJ$69)*(INDEX('3)tpx females'!CR$57:CR$107,MATCH('3) 2016 cases'!$P98,'3)tpx females'!$BB$57:$BB$107,0))+INDEX('3)tpx males'!CR$57:CR$107,MATCH($O98,'3)tpx males'!$BB$57:$BB$107,0))-(INDEX('3)tpx males'!CQ$110:CQ$160,MATCH($O98,'3)tpx males'!$BB$110:$BB$160,0))*INDEX('3)tpx females'!CQ$111:CQ$161,MATCH('3) 2016 cases'!$P98,'3)tpx females'!$BB$111:$BB$161,0))*(1-(EXP(-INDEX('3)tpx males'!CR$4:CR$54,MATCH($O98,'3)tpx males'!$BB$4:$BB$54,0)))*EXP(-INDEX('3)tpx females'!CR$3:CR$53,MATCH('3) 2016 cases'!$P98,'3)tpx females'!$BB$3:$BB$53,0))))))),0)</f>
        <v>403.76872252108478</v>
      </c>
      <c r="BK98" s="32">
        <f ca="1">IFERROR(($K98*EXP(BK$69*($Q98+0.5*($R98)^2))*_xlfn.NORM.DIST((LN(($M98*EXP($L98/100*BK$69))/($K98))-$Q98*BK$69)/($R98*SQRT(BK$69))-$R98*SQRT(BK$69),0,1,TRUE)+$M98*EXP($L98/100*BK$69)*(1-_xlfn.NORM.DIST((LN(($M98*EXP($L98/100*BK$69))/($K98))-$Q98*BK$69)/($R98*SQRT(BK$69)),0,1,TRUE)))*EXP(-0.07*BK$69)*(INDEX('3)tpx females'!CS$57:CS$107,MATCH('3) 2016 cases'!$P98,'3)tpx females'!$BB$57:$BB$107,0))+INDEX('3)tpx males'!CS$57:CS$107,MATCH($O98,'3)tpx males'!$BB$57:$BB$107,0))-(INDEX('3)tpx males'!CR$110:CR$160,MATCH($O98,'3)tpx males'!$BB$110:$BB$160,0))*INDEX('3)tpx females'!CR$111:CR$161,MATCH('3) 2016 cases'!$P98,'3)tpx females'!$BB$111:$BB$161,0))*(1-(EXP(-INDEX('3)tpx males'!CS$4:CS$54,MATCH($O98,'3)tpx males'!$BB$4:$BB$54,0)))*EXP(-INDEX('3)tpx females'!CS$3:CS$53,MATCH('3) 2016 cases'!$P98,'3)tpx females'!$BB$3:$BB$53,0))))))),0)</f>
        <v>233.53504172052388</v>
      </c>
      <c r="BL98" s="32">
        <f ca="1">IFERROR(($K98*EXP(BL$69*($Q98+0.5*($R98)^2))*_xlfn.NORM.DIST((LN(($M98*EXP($L98/100*BL$69))/($K98))-$Q98*BL$69)/($R98*SQRT(BL$69))-$R98*SQRT(BL$69),0,1,TRUE)+$M98*EXP($L98/100*BL$69)*(1-_xlfn.NORM.DIST((LN(($M98*EXP($L98/100*BL$69))/($K98))-$Q98*BL$69)/($R98*SQRT(BL$69)),0,1,TRUE)))*EXP(-0.07*BL$69)*(INDEX('3)tpx females'!CT$57:CT$107,MATCH('3) 2016 cases'!$P98,'3)tpx females'!$BB$57:$BB$107,0))+INDEX('3)tpx males'!CT$57:CT$107,MATCH($O98,'3)tpx males'!$BB$57:$BB$107,0))-(INDEX('3)tpx males'!CS$110:CS$160,MATCH($O98,'3)tpx males'!$BB$110:$BB$160,0))*INDEX('3)tpx females'!CS$111:CS$161,MATCH('3) 2016 cases'!$P98,'3)tpx females'!$BB$111:$BB$161,0))*(1-(EXP(-INDEX('3)tpx males'!CT$4:CT$54,MATCH($O98,'3)tpx males'!$BB$4:$BB$54,0)))*EXP(-INDEX('3)tpx females'!CT$3:CT$53,MATCH('3) 2016 cases'!$P98,'3)tpx females'!$BB$3:$BB$53,0))))))),0)</f>
        <v>122.18547550772158</v>
      </c>
      <c r="BM98" s="32">
        <f ca="1">IFERROR(($K98*EXP(BM$69*($Q98+0.5*($R98)^2))*_xlfn.NORM.DIST((LN(($M98*EXP($L98/100*BM$69))/($K98))-$Q98*BM$69)/($R98*SQRT(BM$69))-$R98*SQRT(BM$69),0,1,TRUE)+$M98*EXP($L98/100*BM$69)*(1-_xlfn.NORM.DIST((LN(($M98*EXP($L98/100*BM$69))/($K98))-$Q98*BM$69)/($R98*SQRT(BM$69)),0,1,TRUE)))*EXP(-0.07*BM$69)*(INDEX('3)tpx females'!CU$57:CU$107,MATCH('3) 2016 cases'!$P98,'3)tpx females'!$BB$57:$BB$107,0))+INDEX('3)tpx males'!CU$57:CU$107,MATCH($O98,'3)tpx males'!$BB$57:$BB$107,0))-(INDEX('3)tpx males'!CT$110:CT$160,MATCH($O98,'3)tpx males'!$BB$110:$BB$160,0))*INDEX('3)tpx females'!CT$111:CT$161,MATCH('3) 2016 cases'!$P98,'3)tpx females'!$BB$111:$BB$161,0))*(1-(EXP(-INDEX('3)tpx males'!CU$4:CU$54,MATCH($O98,'3)tpx males'!$BB$4:$BB$54,0)))*EXP(-INDEX('3)tpx females'!CU$3:CU$53,MATCH('3) 2016 cases'!$P98,'3)tpx females'!$BB$3:$BB$53,0))))))),0)</f>
        <v>63.387882600823581</v>
      </c>
      <c r="BN98" s="32">
        <f ca="1">IFERROR(($K98*EXP(BN$69*($Q98+0.5*($R98)^2))*_xlfn.NORM.DIST((LN(($M98*EXP($L98/100*BN$69))/($K98))-$Q98*BN$69)/($R98*SQRT(BN$69))-$R98*SQRT(BN$69),0,1,TRUE)+$M98*EXP($L98/100*BN$69)*(1-_xlfn.NORM.DIST((LN(($M98*EXP($L98/100*BN$69))/($K98))-$Q98*BN$69)/($R98*SQRT(BN$69)),0,1,TRUE)))*EXP(-0.07*BN$69)*(INDEX('3)tpx females'!CV$57:CV$107,MATCH('3) 2016 cases'!$P98,'3)tpx females'!$BB$57:$BB$107,0))+INDEX('3)tpx males'!CV$57:CV$107,MATCH($O98,'3)tpx males'!$BB$57:$BB$107,0))-(INDEX('3)tpx males'!CU$110:CU$160,MATCH($O98,'3)tpx males'!$BB$110:$BB$160,0))*INDEX('3)tpx females'!CU$111:CU$161,MATCH('3) 2016 cases'!$P98,'3)tpx females'!$BB$111:$BB$161,0))*(1-(EXP(-INDEX('3)tpx males'!CV$4:CV$54,MATCH($O98,'3)tpx males'!$BB$4:$BB$54,0)))*EXP(-INDEX('3)tpx females'!CV$3:CV$53,MATCH('3) 2016 cases'!$P98,'3)tpx females'!$BB$3:$BB$53,0))))))),0)</f>
        <v>35.481357731461046</v>
      </c>
      <c r="BO98" s="32">
        <f ca="1">IFERROR(($K98*EXP(BO$69*($Q98+0.5*($R98)^2))*_xlfn.NORM.DIST((LN(($M98*EXP($L98/100*BO$69))/($K98))-$Q98*BO$69)/($R98*SQRT(BO$69))-$R98*SQRT(BO$69),0,1,TRUE)+$M98*EXP($L98/100*BO$69)*(1-_xlfn.NORM.DIST((LN(($M98*EXP($L98/100*BO$69))/($K98))-$Q98*BO$69)/($R98*SQRT(BO$69)),0,1,TRUE)))*EXP(-0.07*BO$69)*(INDEX('3)tpx females'!CW$57:CW$107,MATCH('3) 2016 cases'!$P98,'3)tpx females'!$BB$57:$BB$107,0))+INDEX('3)tpx males'!CW$57:CW$107,MATCH($O98,'3)tpx males'!$BB$57:$BB$107,0))-(INDEX('3)tpx males'!CV$110:CV$160,MATCH($O98,'3)tpx males'!$BB$110:$BB$160,0))*INDEX('3)tpx females'!CV$111:CV$161,MATCH('3) 2016 cases'!$P98,'3)tpx females'!$BB$111:$BB$161,0))*(1-(EXP(-INDEX('3)tpx males'!CW$4:CW$54,MATCH($O98,'3)tpx males'!$BB$4:$BB$54,0)))*EXP(-INDEX('3)tpx females'!CW$3:CW$53,MATCH('3) 2016 cases'!$P98,'3)tpx females'!$BB$3:$BB$53,0))))))),0)</f>
        <v>13.222964396959709</v>
      </c>
      <c r="BP98" s="32">
        <f ca="1">IFERROR(($K98*EXP(BP$69*($Q98+0.5*($R98)^2))*_xlfn.NORM.DIST((LN(($M98*EXP($L98/100*BP$69))/($K98))-$Q98*BP$69)/($R98*SQRT(BP$69))-$R98*SQRT(BP$69),0,1,TRUE)+$M98*EXP($L98/100*BP$69)*(1-_xlfn.NORM.DIST((LN(($M98*EXP($L98/100*BP$69))/($K98))-$Q98*BP$69)/($R98*SQRT(BP$69)),0,1,TRUE)))*EXP(-0.07*BP$69)*(INDEX('3)tpx females'!CX$57:CX$107,MATCH('3) 2016 cases'!$P98,'3)tpx females'!$BB$57:$BB$107,0))+INDEX('3)tpx males'!CX$57:CX$107,MATCH($O98,'3)tpx males'!$BB$57:$BB$107,0))-(INDEX('3)tpx males'!CW$110:CW$160,MATCH($O98,'3)tpx males'!$BB$110:$BB$160,0))*INDEX('3)tpx females'!CW$111:CW$161,MATCH('3) 2016 cases'!$P98,'3)tpx females'!$BB$111:$BB$161,0))*(1-(EXP(-INDEX('3)tpx males'!CX$4:CX$54,MATCH($O98,'3)tpx males'!$BB$4:$BB$54,0)))*EXP(-INDEX('3)tpx females'!CX$3:CX$53,MATCH('3) 2016 cases'!$P98,'3)tpx females'!$BB$3:$BB$53,0))))))),0)</f>
        <v>0</v>
      </c>
      <c r="BQ98" s="32">
        <f ca="1">IFERROR(($K98*EXP(BQ$69*($Q98+0.5*($R98)^2))*_xlfn.NORM.DIST((LN(($M98*EXP($L98/100*BQ$69))/($K98))-$Q98*BQ$69)/($R98*SQRT(BQ$69))-$R98*SQRT(BQ$69),0,1,TRUE)+$M98*EXP($L98/100*BQ$69)*(1-_xlfn.NORM.DIST((LN(($M98*EXP($L98/100*BQ$69))/($K98))-$Q98*BQ$69)/($R98*SQRT(BQ$69)),0,1,TRUE)))*EXP(-0.07*BQ$69)*(INDEX('3)tpx females'!CY$57:CY$107,MATCH('3) 2016 cases'!$P98,'3)tpx females'!$BB$57:$BB$107,0))+INDEX('3)tpx males'!CY$57:CY$107,MATCH($O98,'3)tpx males'!$BB$57:$BB$107,0))-(INDEX('3)tpx males'!CX$110:CX$160,MATCH($O98,'3)tpx males'!$BB$110:$BB$160,0))*INDEX('3)tpx females'!CX$111:CX$161,MATCH('3) 2016 cases'!$P98,'3)tpx females'!$BB$111:$BB$161,0))*(1-(EXP(-INDEX('3)tpx males'!CY$4:CY$54,MATCH($O98,'3)tpx males'!$BB$4:$BB$54,0)))*EXP(-INDEX('3)tpx females'!CY$3:CY$53,MATCH('3) 2016 cases'!$P98,'3)tpx females'!$BB$3:$BB$53,0))))))),0)</f>
        <v>0</v>
      </c>
      <c r="BR98" s="32">
        <f ca="1">IFERROR(($K98*EXP(BR$69*($Q98+0.5*($R98)^2))*_xlfn.NORM.DIST((LN(($M98*EXP($L98/100*BR$69))/($K98))-$Q98*BR$69)/($R98*SQRT(BR$69))-$R98*SQRT(BR$69),0,1,TRUE)+$M98*EXP($L98/100*BR$69)*(1-_xlfn.NORM.DIST((LN(($M98*EXP($L98/100*BR$69))/($K98))-$Q98*BR$69)/($R98*SQRT(BR$69)),0,1,TRUE)))*EXP(-0.07*BR$69)*(INDEX('3)tpx females'!CZ$57:CZ$107,MATCH('3) 2016 cases'!$P98,'3)tpx females'!$BB$57:$BB$107,0))+INDEX('3)tpx males'!CZ$57:CZ$107,MATCH($O98,'3)tpx males'!$BB$57:$BB$107,0))-(INDEX('3)tpx males'!CY$110:CY$160,MATCH($O98,'3)tpx males'!$BB$110:$BB$160,0))*INDEX('3)tpx females'!CY$111:CY$161,MATCH('3) 2016 cases'!$P98,'3)tpx females'!$BB$111:$BB$161,0))*(1-(EXP(-INDEX('3)tpx males'!CZ$4:CZ$54,MATCH($O98,'3)tpx males'!$BB$4:$BB$54,0)))*EXP(-INDEX('3)tpx females'!CZ$3:CZ$53,MATCH('3) 2016 cases'!$P98,'3)tpx females'!$BB$3:$BB$53,0))))))),0)</f>
        <v>0</v>
      </c>
      <c r="BS98" s="32">
        <f ca="1">IFERROR(($K98*EXP(BS$69*($Q98+0.5*($R98)^2))*_xlfn.NORM.DIST((LN(($M98*EXP($L98/100*BS$69))/($K98))-$Q98*BS$69)/($R98*SQRT(BS$69))-$R98*SQRT(BS$69),0,1,TRUE)+$M98*EXP($L98/100*BS$69)*(1-_xlfn.NORM.DIST((LN(($M98*EXP($L98/100*BS$69))/($K98))-$Q98*BS$69)/($R98*SQRT(BS$69)),0,1,TRUE)))*EXP(-0.07*BS$69)*(INDEX('3)tpx females'!DA$57:DA$107,MATCH('3) 2016 cases'!$P98,'3)tpx females'!$BB$57:$BB$107,0))+INDEX('3)tpx males'!DA$57:DA$107,MATCH($O98,'3)tpx males'!$BB$57:$BB$107,0))-(INDEX('3)tpx males'!CZ$110:CZ$160,MATCH($O98,'3)tpx males'!$BB$110:$BB$160,0))*INDEX('3)tpx females'!CZ$111:CZ$161,MATCH('3) 2016 cases'!$P98,'3)tpx females'!$BB$111:$BB$161,0))*(1-(EXP(-INDEX('3)tpx males'!DA$4:DA$54,MATCH($O98,'3)tpx males'!$BB$4:$BB$54,0)))*EXP(-INDEX('3)tpx females'!DA$3:DA$53,MATCH('3) 2016 cases'!$P98,'3)tpx females'!$BB$3:$BB$53,0))))))),0)</f>
        <v>0</v>
      </c>
      <c r="BU98" s="32">
        <f t="shared" si="121"/>
        <v>75382.799206072799</v>
      </c>
      <c r="BV98" s="32">
        <f t="shared" si="122"/>
        <v>71134.974508449333</v>
      </c>
      <c r="BW98" s="32">
        <f t="shared" si="123"/>
        <v>71993.736469196418</v>
      </c>
      <c r="BX98" s="32">
        <f t="shared" si="124"/>
        <v>72862.865652400811</v>
      </c>
      <c r="BY98" s="32">
        <f t="shared" si="125"/>
        <v>73742.487214166817</v>
      </c>
      <c r="BZ98" s="32">
        <f t="shared" si="126"/>
        <v>74632.727821519293</v>
      </c>
      <c r="CA98" s="32">
        <f t="shared" si="127"/>
        <v>75533.715670644015</v>
      </c>
      <c r="CB98" s="32">
        <f t="shared" si="128"/>
        <v>76445.580505348233</v>
      </c>
      <c r="CC98" s="32">
        <f t="shared" si="129"/>
        <v>77368.45363574379</v>
      </c>
      <c r="CD98" s="32">
        <f t="shared" si="130"/>
        <v>78302.46795715623</v>
      </c>
      <c r="CE98" s="32">
        <f t="shared" si="131"/>
        <v>79247.757969261816</v>
      </c>
      <c r="CF98" s="32">
        <f t="shared" si="132"/>
        <v>80204.459795455754</v>
      </c>
      <c r="CG98" s="32">
        <f t="shared" si="133"/>
        <v>81172.711202454229</v>
      </c>
      <c r="CH98" s="32">
        <f t="shared" si="134"/>
        <v>82152.651620132921</v>
      </c>
      <c r="CI98" s="32">
        <f t="shared" si="135"/>
        <v>83144.422161605253</v>
      </c>
      <c r="CJ98" s="32">
        <f t="shared" si="136"/>
        <v>84148.165643541171</v>
      </c>
      <c r="CK98" s="32">
        <f t="shared" si="137"/>
        <v>85164.026606721964</v>
      </c>
      <c r="CL98" s="32">
        <f t="shared" si="138"/>
        <v>86192.151336789277</v>
      </c>
      <c r="CM98" s="32">
        <f t="shared" si="139"/>
        <v>87232.687885011575</v>
      </c>
      <c r="CN98" s="32">
        <f t="shared" si="140"/>
        <v>88285.786088476118</v>
      </c>
      <c r="CO98" s="32">
        <f t="shared" si="141"/>
        <v>89351.597588074786</v>
      </c>
      <c r="CP98" s="32">
        <f t="shared" si="142"/>
        <v>90430.275840438553</v>
      </c>
      <c r="CQ98" s="32">
        <f t="shared" si="143"/>
        <v>91521.976115933096</v>
      </c>
      <c r="CR98" s="32">
        <f t="shared" si="144"/>
        <v>92626.855468343303</v>
      </c>
      <c r="CS98" s="32">
        <f t="shared" si="145"/>
        <v>93745.072652698014</v>
      </c>
      <c r="CT98" s="32">
        <f t="shared" si="146"/>
        <v>94876.787956115179</v>
      </c>
      <c r="CU98" s="32">
        <f t="shared" si="147"/>
        <v>96022.162893607427</v>
      </c>
      <c r="CV98" s="32">
        <f t="shared" si="148"/>
        <v>97181.359708119766</v>
      </c>
      <c r="CW98" s="32">
        <f t="shared" si="149"/>
        <v>98354.540603706439</v>
      </c>
      <c r="CX98" s="32">
        <f t="shared" si="150"/>
        <v>99541.866634743245</v>
      </c>
      <c r="CY98" s="32">
        <f t="shared" si="151"/>
        <v>100743.49617409281</v>
      </c>
      <c r="CZ98" s="32">
        <f t="shared" si="152"/>
        <v>101959.58289020421</v>
      </c>
      <c r="DA98" s="32">
        <f t="shared" si="153"/>
        <v>103190.27317740914</v>
      </c>
      <c r="DB98" s="32">
        <f t="shared" si="154"/>
        <v>104435.70300446887</v>
      </c>
      <c r="DC98" s="32">
        <f t="shared" si="155"/>
        <v>105695.99417232274</v>
      </c>
      <c r="DD98" s="32">
        <f t="shared" si="156"/>
        <v>106971.25000103578</v>
      </c>
      <c r="DE98" s="32">
        <f t="shared" si="157"/>
        <v>108261.55049595295</v>
      </c>
      <c r="DF98" s="32">
        <f t="shared" si="158"/>
        <v>109566.94707184502</v>
      </c>
      <c r="DG98" s="32">
        <f t="shared" si="159"/>
        <v>110887.45693942094</v>
      </c>
      <c r="DH98" s="32">
        <f t="shared" si="160"/>
        <v>112223.05727939696</v>
      </c>
      <c r="DI98" s="32">
        <f t="shared" si="161"/>
        <v>113573.67934426131</v>
      </c>
      <c r="DJ98" s="32">
        <f t="shared" si="162"/>
        <v>114939.20263636364</v>
      </c>
      <c r="DK98" s="32">
        <f t="shared" si="163"/>
        <v>116319.44931288599</v>
      </c>
      <c r="DL98" s="32">
        <f t="shared" si="164"/>
        <v>117714.17896393211</v>
      </c>
      <c r="DM98" s="32">
        <f t="shared" si="165"/>
        <v>119123.08390006219</v>
      </c>
      <c r="DN98" s="32">
        <f t="shared" si="166"/>
        <v>120545.78507099007</v>
      </c>
      <c r="DO98" s="32">
        <f t="shared" si="167"/>
        <v>121981.82871888803</v>
      </c>
      <c r="DP98" s="32">
        <f t="shared" si="168"/>
        <v>123430.68384890795</v>
      </c>
      <c r="DQ98" s="32">
        <f t="shared" si="169"/>
        <v>124891.7405772007</v>
      </c>
      <c r="DR98" s="32">
        <f t="shared" si="170"/>
        <v>126364.30939390372</v>
      </c>
      <c r="DT98" s="48">
        <f t="shared" si="171"/>
        <v>65</v>
      </c>
      <c r="DU98" s="48">
        <f t="shared" si="172"/>
        <v>64</v>
      </c>
      <c r="DV98" s="32">
        <f ca="1">INDEX('3)tpx males'!BD$57:BD$107,MATCH(DT98,'3)tpx males'!$BB$57:$BB$107,0))*INDEX('3)tpx females'!BD$57:BD$107,MATCH(DU98,'3)tpx females'!$BB$57:$BB$107,0))</f>
        <v>4.5696542453087167E-5</v>
      </c>
      <c r="DW98" s="32">
        <f t="shared" ca="1" si="173"/>
        <v>-3.4447332841528513</v>
      </c>
      <c r="DX98" s="32">
        <f t="shared" ca="1" si="177"/>
        <v>0.99995430345754688</v>
      </c>
      <c r="DZ98" s="32">
        <f t="shared" ca="1" si="174"/>
        <v>-104197.47209803044</v>
      </c>
      <c r="EA98" s="32">
        <f t="shared" ca="1" si="175"/>
        <v>28814.672891957642</v>
      </c>
      <c r="EB98" s="32">
        <f t="shared" ca="1" si="178"/>
        <v>1.3167309230791624</v>
      </c>
      <c r="EC98" s="32">
        <f ca="1">EA98*'3) Value'!AN110</f>
        <v>0</v>
      </c>
      <c r="EE98" s="32">
        <f ca="1">IF(AND('3) Value'!AB110="Alive",'3) Value'!AE110="Alive"),'3) Value'!AM110+'3) 2016 cases'!DZ98,0)</f>
        <v>71.127937693716376</v>
      </c>
      <c r="EF98" s="32">
        <f>IF(OR(AND('3) Value'!AB110="Deceased",'3) Value'!AE110="Alive"),(AND('3) Value'!AB110="Alive",'3) Value'!AE110="Deceased"))),1,0)</f>
        <v>0</v>
      </c>
      <c r="EG98" s="32">
        <f>IF(EF98=1,'3) Value'!AM110+'3) 2016 cases'!DZ98,0)</f>
        <v>0</v>
      </c>
    </row>
    <row r="99" spans="3:137" x14ac:dyDescent="0.25">
      <c r="C99" s="32" t="s">
        <v>11</v>
      </c>
      <c r="D99" s="32" t="s">
        <v>12</v>
      </c>
      <c r="E99" s="49">
        <v>15021</v>
      </c>
      <c r="F99" s="32" t="s">
        <v>13</v>
      </c>
      <c r="G99" s="32" t="s">
        <v>14</v>
      </c>
      <c r="H99" s="49">
        <v>17756</v>
      </c>
      <c r="I99" s="32" t="s">
        <v>13</v>
      </c>
      <c r="J99" s="32" t="s">
        <v>15</v>
      </c>
      <c r="K99" s="52">
        <v>715000</v>
      </c>
      <c r="L99" s="52">
        <v>8.85</v>
      </c>
      <c r="M99" s="52">
        <v>89523</v>
      </c>
      <c r="O99" s="48">
        <f t="shared" si="181"/>
        <v>75</v>
      </c>
      <c r="P99" s="32">
        <f t="shared" si="182"/>
        <v>68</v>
      </c>
      <c r="Q99" s="32">
        <f>INDEX('2b)Working'!$I$61:$P$61,MATCH($J99,'2b)Working'!$I$60:$P$60,0))</f>
        <v>6.0459778905231347E-2</v>
      </c>
      <c r="R99" s="32">
        <f>INDEX('2b)Working'!$I$62:$P$62,MATCH($J99,'2b)Working'!$I$60:$P$60,0))</f>
        <v>5.4783474896411326E-2</v>
      </c>
      <c r="T99" s="9">
        <f t="shared" ca="1" si="176"/>
        <v>134937.88782497621</v>
      </c>
      <c r="U99" s="10"/>
      <c r="V99" s="32">
        <f ca="1">IFERROR(($K99*EXP(V$69*($Q99+0.5*($R99)^2))*_xlfn.NORM.DIST((LN(($M99*EXP($L99/100*V$69))/($K99))-$Q99*V$69)/($R99*SQRT(V$69))-$R99*SQRT(V$69),0,1,TRUE)+$M99*EXP($L99/100*V$69)*(1-_xlfn.NORM.DIST((LN(($M99*EXP($L99/100*V$69))/($K99))-$Q99*V$69)/($R99*SQRT(V$69)),0,1,TRUE)))*EXP(-0.07*V$69)*(INDEX('3)tpx females'!BD$57:BD$107,MATCH('3) 2016 cases'!$P99,'3)tpx females'!$BB$57:$BB$107,0))+INDEX('3)tpx males'!BD$57:BD$107,MATCH($O99,'3)tpx males'!$BB$57:$BB$107,0))-(INDEX('3)tpx males'!BC$110:BC$160,MATCH($O99,'3)tpx males'!$BB$110:$BB$160,0))*INDEX('3)tpx females'!BC$111:BC$161,MATCH('3) 2016 cases'!$P99,'3)tpx females'!$BB$111:$BB$161,0))*(1-(EXP(-INDEX('3)tpx males'!BD$4:BD$54,MATCH($O99,'3)tpx males'!$BB$4:$BB$54,0)))*EXP(-INDEX('3)tpx females'!BD$3:BD$53,MATCH('3) 2016 cases'!$P99,'3)tpx females'!$BB$3:$BB$53,0))))))),0)</f>
        <v>17.88815218847887</v>
      </c>
      <c r="W99" s="32">
        <f ca="1">IFERROR(($K99*EXP(W$69*($Q99+0.5*($R99)^2))*_xlfn.NORM.DIST((LN(($M99*EXP($L99/100*W$69))/($K99))-$Q99*W$69)/($R99*SQRT(W$69))-$R99*SQRT(W$69),0,1,TRUE)+$M99*EXP($L99/100*W$69)*(1-_xlfn.NORM.DIST((LN(($M99*EXP($L99/100*W$69))/($K99))-$Q99*W$69)/($R99*SQRT(W$69)),0,1,TRUE)))*EXP(-0.07*W$69)*(INDEX('3)tpx females'!BE$57:BE$107,MATCH('3) 2016 cases'!$P99,'3)tpx females'!$BB$57:$BB$107,0))+INDEX('3)tpx males'!BE$57:BE$107,MATCH($O99,'3)tpx males'!$BB$57:$BB$107,0))-(INDEX('3)tpx males'!BD$110:BD$160,MATCH($O99,'3)tpx males'!$BB$110:$BB$160,0))*INDEX('3)tpx females'!BD$111:BD$161,MATCH('3) 2016 cases'!$P99,'3)tpx females'!$BB$111:$BB$161,0))*(1-(EXP(-INDEX('3)tpx males'!BE$4:BE$54,MATCH($O99,'3)tpx males'!$BB$4:$BB$54,0)))*EXP(-INDEX('3)tpx females'!BE$3:BE$53,MATCH('3) 2016 cases'!$P99,'3)tpx females'!$BB$3:$BB$53,0))))))),0)</f>
        <v>64.492831775834773</v>
      </c>
      <c r="X99" s="32">
        <f ca="1">IFERROR(($K99*EXP(X$69*($Q99+0.5*($R99)^2))*_xlfn.NORM.DIST((LN(($M99*EXP($L99/100*X$69))/($K99))-$Q99*X$69)/($R99*SQRT(X$69))-$R99*SQRT(X$69),0,1,TRUE)+$M99*EXP($L99/100*X$69)*(1-_xlfn.NORM.DIST((LN(($M99*EXP($L99/100*X$69))/($K99))-$Q99*X$69)/($R99*SQRT(X$69)),0,1,TRUE)))*EXP(-0.07*X$69)*(INDEX('3)tpx females'!BF$57:BF$107,MATCH('3) 2016 cases'!$P99,'3)tpx females'!$BB$57:$BB$107,0))+INDEX('3)tpx males'!BF$57:BF$107,MATCH($O99,'3)tpx males'!$BB$57:$BB$107,0))-(INDEX('3)tpx males'!BE$110:BE$160,MATCH($O99,'3)tpx males'!$BB$110:$BB$160,0))*INDEX('3)tpx females'!BE$111:BE$161,MATCH('3) 2016 cases'!$P99,'3)tpx females'!$BB$111:$BB$161,0))*(1-(EXP(-INDEX('3)tpx males'!BF$4:BF$54,MATCH($O99,'3)tpx males'!$BB$4:$BB$54,0)))*EXP(-INDEX('3)tpx females'!BF$3:BF$53,MATCH('3) 2016 cases'!$P99,'3)tpx females'!$BB$3:$BB$53,0))))))),0)</f>
        <v>125.9713244629703</v>
      </c>
      <c r="Y99" s="32">
        <f ca="1">IFERROR(($K99*EXP(Y$69*($Q99+0.5*($R99)^2))*_xlfn.NORM.DIST((LN(($M99*EXP($L99/100*Y$69))/($K99))-$Q99*Y$69)/($R99*SQRT(Y$69))-$R99*SQRT(Y$69),0,1,TRUE)+$M99*EXP($L99/100*Y$69)*(1-_xlfn.NORM.DIST((LN(($M99*EXP($L99/100*Y$69))/($K99))-$Q99*Y$69)/($R99*SQRT(Y$69)),0,1,TRUE)))*EXP(-0.07*Y$69)*(INDEX('3)tpx females'!BG$57:BG$107,MATCH('3) 2016 cases'!$P99,'3)tpx females'!$BB$57:$BB$107,0))+INDEX('3)tpx males'!BG$57:BG$107,MATCH($O99,'3)tpx males'!$BB$57:$BB$107,0))-(INDEX('3)tpx males'!BF$110:BF$160,MATCH($O99,'3)tpx males'!$BB$110:$BB$160,0))*INDEX('3)tpx females'!BF$111:BF$161,MATCH('3) 2016 cases'!$P99,'3)tpx females'!$BB$111:$BB$161,0))*(1-(EXP(-INDEX('3)tpx males'!BG$4:BG$54,MATCH($O99,'3)tpx males'!$BB$4:$BB$54,0)))*EXP(-INDEX('3)tpx females'!BG$3:BG$53,MATCH('3) 2016 cases'!$P99,'3)tpx females'!$BB$3:$BB$53,0))))))),0)</f>
        <v>201.98019174608811</v>
      </c>
      <c r="Z99" s="32">
        <f ca="1">IFERROR(($K99*EXP(Z$69*($Q99+0.5*($R99)^2))*_xlfn.NORM.DIST((LN(($M99*EXP($L99/100*Z$69))/($K99))-$Q99*Z$69)/($R99*SQRT(Z$69))-$R99*SQRT(Z$69),0,1,TRUE)+$M99*EXP($L99/100*Z$69)*(1-_xlfn.NORM.DIST((LN(($M99*EXP($L99/100*Z$69))/($K99))-$Q99*Z$69)/($R99*SQRT(Z$69)),0,1,TRUE)))*EXP(-0.07*Z$69)*(INDEX('3)tpx females'!BH$57:BH$107,MATCH('3) 2016 cases'!$P99,'3)tpx females'!$BB$57:$BB$107,0))+INDEX('3)tpx males'!BH$57:BH$107,MATCH($O99,'3)tpx males'!$BB$57:$BB$107,0))-(INDEX('3)tpx males'!BG$110:BG$160,MATCH($O99,'3)tpx males'!$BB$110:$BB$160,0))*INDEX('3)tpx females'!BG$111:BG$161,MATCH('3) 2016 cases'!$P99,'3)tpx females'!$BB$111:$BB$161,0))*(1-(EXP(-INDEX('3)tpx males'!BH$4:BH$54,MATCH($O99,'3)tpx males'!$BB$4:$BB$54,0)))*EXP(-INDEX('3)tpx females'!BH$3:BH$53,MATCH('3) 2016 cases'!$P99,'3)tpx females'!$BB$3:$BB$53,0))))))),0)</f>
        <v>306.20220989082821</v>
      </c>
      <c r="AA99" s="32">
        <f ca="1">IFERROR(($K99*EXP(AA$69*($Q99+0.5*($R99)^2))*_xlfn.NORM.DIST((LN(($M99*EXP($L99/100*AA$69))/($K99))-$Q99*AA$69)/($R99*SQRT(AA$69))-$R99*SQRT(AA$69),0,1,TRUE)+$M99*EXP($L99/100*AA$69)*(1-_xlfn.NORM.DIST((LN(($M99*EXP($L99/100*AA$69))/($K99))-$Q99*AA$69)/($R99*SQRT(AA$69)),0,1,TRUE)))*EXP(-0.07*AA$69)*(INDEX('3)tpx females'!BI$57:BI$107,MATCH('3) 2016 cases'!$P99,'3)tpx females'!$BB$57:$BB$107,0))+INDEX('3)tpx males'!BI$57:BI$107,MATCH($O99,'3)tpx males'!$BB$57:$BB$107,0))-(INDEX('3)tpx males'!BH$110:BH$160,MATCH($O99,'3)tpx males'!$BB$110:$BB$160,0))*INDEX('3)tpx females'!BH$111:BH$161,MATCH('3) 2016 cases'!$P99,'3)tpx females'!$BB$111:$BB$161,0))*(1-(EXP(-INDEX('3)tpx males'!BI$4:BI$54,MATCH($O99,'3)tpx males'!$BB$4:$BB$54,0)))*EXP(-INDEX('3)tpx females'!BI$3:BI$53,MATCH('3) 2016 cases'!$P99,'3)tpx females'!$BB$3:$BB$53,0))))))),0)</f>
        <v>411.66472429662753</v>
      </c>
      <c r="AB99" s="32">
        <f ca="1">IFERROR(($K99*EXP(AB$69*($Q99+0.5*($R99)^2))*_xlfn.NORM.DIST((LN(($M99*EXP($L99/100*AB$69))/($K99))-$Q99*AB$69)/($R99*SQRT(AB$69))-$R99*SQRT(AB$69),0,1,TRUE)+$M99*EXP($L99/100*AB$69)*(1-_xlfn.NORM.DIST((LN(($M99*EXP($L99/100*AB$69))/($K99))-$Q99*AB$69)/($R99*SQRT(AB$69)),0,1,TRUE)))*EXP(-0.07*AB$69)*(INDEX('3)tpx females'!BJ$57:BJ$107,MATCH('3) 2016 cases'!$P99,'3)tpx females'!$BB$57:$BB$107,0))+INDEX('3)tpx males'!BJ$57:BJ$107,MATCH($O99,'3)tpx males'!$BB$57:$BB$107,0))-(INDEX('3)tpx males'!BI$110:BI$160,MATCH($O99,'3)tpx males'!$BB$110:$BB$160,0))*INDEX('3)tpx females'!BI$111:BI$161,MATCH('3) 2016 cases'!$P99,'3)tpx females'!$BB$111:$BB$161,0))*(1-(EXP(-INDEX('3)tpx males'!BJ$4:BJ$54,MATCH($O99,'3)tpx males'!$BB$4:$BB$54,0)))*EXP(-INDEX('3)tpx females'!BJ$3:BJ$53,MATCH('3) 2016 cases'!$P99,'3)tpx females'!$BB$3:$BB$53,0))))))),0)</f>
        <v>587.31307794222562</v>
      </c>
      <c r="AC99" s="32">
        <f ca="1">IFERROR(($K99*EXP(AC$69*($Q99+0.5*($R99)^2))*_xlfn.NORM.DIST((LN(($M99*EXP($L99/100*AC$69))/($K99))-$Q99*AC$69)/($R99*SQRT(AC$69))-$R99*SQRT(AC$69),0,1,TRUE)+$M99*EXP($L99/100*AC$69)*(1-_xlfn.NORM.DIST((LN(($M99*EXP($L99/100*AC$69))/($K99))-$Q99*AC$69)/($R99*SQRT(AC$69)),0,1,TRUE)))*EXP(-0.07*AC$69)*(INDEX('3)tpx females'!BK$57:BK$107,MATCH('3) 2016 cases'!$P99,'3)tpx females'!$BB$57:$BB$107,0))+INDEX('3)tpx males'!BK$57:BK$107,MATCH($O99,'3)tpx males'!$BB$57:$BB$107,0))-(INDEX('3)tpx males'!BJ$110:BJ$160,MATCH($O99,'3)tpx males'!$BB$110:$BB$160,0))*INDEX('3)tpx females'!BJ$111:BJ$161,MATCH('3) 2016 cases'!$P99,'3)tpx females'!$BB$111:$BB$161,0))*(1-(EXP(-INDEX('3)tpx males'!BK$4:BK$54,MATCH($O99,'3)tpx males'!$BB$4:$BB$54,0)))*EXP(-INDEX('3)tpx females'!BK$3:BK$53,MATCH('3) 2016 cases'!$P99,'3)tpx females'!$BB$3:$BB$53,0))))))),0)</f>
        <v>730.50695423464629</v>
      </c>
      <c r="AD99" s="32">
        <f ca="1">IFERROR(($K99*EXP(AD$69*($Q99+0.5*($R99)^2))*_xlfn.NORM.DIST((LN(($M99*EXP($L99/100*AD$69))/($K99))-$Q99*AD$69)/($R99*SQRT(AD$69))-$R99*SQRT(AD$69),0,1,TRUE)+$M99*EXP($L99/100*AD$69)*(1-_xlfn.NORM.DIST((LN(($M99*EXP($L99/100*AD$69))/($K99))-$Q99*AD$69)/($R99*SQRT(AD$69)),0,1,TRUE)))*EXP(-0.07*AD$69)*(INDEX('3)tpx females'!BL$57:BL$107,MATCH('3) 2016 cases'!$P99,'3)tpx females'!$BB$57:$BB$107,0))+INDEX('3)tpx males'!BL$57:BL$107,MATCH($O99,'3)tpx males'!$BB$57:$BB$107,0))-(INDEX('3)tpx males'!BK$110:BK$160,MATCH($O99,'3)tpx males'!$BB$110:$BB$160,0))*INDEX('3)tpx females'!BK$111:BK$161,MATCH('3) 2016 cases'!$P99,'3)tpx females'!$BB$111:$BB$161,0))*(1-(EXP(-INDEX('3)tpx males'!BL$4:BL$54,MATCH($O99,'3)tpx males'!$BB$4:$BB$54,0)))*EXP(-INDEX('3)tpx females'!BL$3:BL$53,MATCH('3) 2016 cases'!$P99,'3)tpx females'!$BB$3:$BB$53,0))))))),0)</f>
        <v>950.77878842448035</v>
      </c>
      <c r="AE99" s="32">
        <f ca="1">IFERROR(($K99*EXP(AE$69*($Q99+0.5*($R99)^2))*_xlfn.NORM.DIST((LN(($M99*EXP($L99/100*AE$69))/($K99))-$Q99*AE$69)/($R99*SQRT(AE$69))-$R99*SQRT(AE$69),0,1,TRUE)+$M99*EXP($L99/100*AE$69)*(1-_xlfn.NORM.DIST((LN(($M99*EXP($L99/100*AE$69))/($K99))-$Q99*AE$69)/($R99*SQRT(AE$69)),0,1,TRUE)))*EXP(-0.07*AE$69)*(INDEX('3)tpx females'!BM$57:BM$107,MATCH('3) 2016 cases'!$P99,'3)tpx females'!$BB$57:$BB$107,0))+INDEX('3)tpx males'!BM$57:BM$107,MATCH($O99,'3)tpx males'!$BB$57:$BB$107,0))-(INDEX('3)tpx males'!BL$110:BL$160,MATCH($O99,'3)tpx males'!$BB$110:$BB$160,0))*INDEX('3)tpx females'!BL$111:BL$161,MATCH('3) 2016 cases'!$P99,'3)tpx females'!$BB$111:$BB$161,0))*(1-(EXP(-INDEX('3)tpx males'!BM$4:BM$54,MATCH($O99,'3)tpx males'!$BB$4:$BB$54,0)))*EXP(-INDEX('3)tpx females'!BM$3:BM$53,MATCH('3) 2016 cases'!$P99,'3)tpx females'!$BB$3:$BB$53,0))))))),0)</f>
        <v>1222.0287875134647</v>
      </c>
      <c r="AF99" s="32">
        <f ca="1">IFERROR(($K99*EXP(AF$69*($Q99+0.5*($R99)^2))*_xlfn.NORM.DIST((LN(($M99*EXP($L99/100*AF$69))/($K99))-$Q99*AF$69)/($R99*SQRT(AF$69))-$R99*SQRT(AF$69),0,1,TRUE)+$M99*EXP($L99/100*AF$69)*(1-_xlfn.NORM.DIST((LN(($M99*EXP($L99/100*AF$69))/($K99))-$Q99*AF$69)/($R99*SQRT(AF$69)),0,1,TRUE)))*EXP(-0.07*AF$69)*(INDEX('3)tpx females'!BN$57:BN$107,MATCH('3) 2016 cases'!$P99,'3)tpx females'!$BB$57:$BB$107,0))+INDEX('3)tpx males'!BN$57:BN$107,MATCH($O99,'3)tpx males'!$BB$57:$BB$107,0))-(INDEX('3)tpx males'!BM$110:BM$160,MATCH($O99,'3)tpx males'!$BB$110:$BB$160,0))*INDEX('3)tpx females'!BM$111:BM$161,MATCH('3) 2016 cases'!$P99,'3)tpx females'!$BB$111:$BB$161,0))*(1-(EXP(-INDEX('3)tpx males'!BN$4:BN$54,MATCH($O99,'3)tpx males'!$BB$4:$BB$54,0)))*EXP(-INDEX('3)tpx females'!BN$3:BN$53,MATCH('3) 2016 cases'!$P99,'3)tpx females'!$BB$3:$BB$53,0))))))),0)</f>
        <v>1474.2671685712521</v>
      </c>
      <c r="AG99" s="32">
        <f ca="1">IFERROR(($K99*EXP(AG$69*($Q99+0.5*($R99)^2))*_xlfn.NORM.DIST((LN(($M99*EXP($L99/100*AG$69))/($K99))-$Q99*AG$69)/($R99*SQRT(AG$69))-$R99*SQRT(AG$69),0,1,TRUE)+$M99*EXP($L99/100*AG$69)*(1-_xlfn.NORM.DIST((LN(($M99*EXP($L99/100*AG$69))/($K99))-$Q99*AG$69)/($R99*SQRT(AG$69)),0,1,TRUE)))*EXP(-0.07*AG$69)*(INDEX('3)tpx females'!BO$57:BO$107,MATCH('3) 2016 cases'!$P99,'3)tpx females'!$BB$57:$BB$107,0))+INDEX('3)tpx males'!BO$57:BO$107,MATCH($O99,'3)tpx males'!$BB$57:$BB$107,0))-(INDEX('3)tpx males'!BN$110:BN$160,MATCH($O99,'3)tpx males'!$BB$110:$BB$160,0))*INDEX('3)tpx females'!BN$111:BN$161,MATCH('3) 2016 cases'!$P99,'3)tpx females'!$BB$111:$BB$161,0))*(1-(EXP(-INDEX('3)tpx males'!BO$4:BO$54,MATCH($O99,'3)tpx males'!$BB$4:$BB$54,0)))*EXP(-INDEX('3)tpx females'!BO$3:BO$53,MATCH('3) 2016 cases'!$P99,'3)tpx females'!$BB$3:$BB$53,0))))))),0)</f>
        <v>1881.8991060546875</v>
      </c>
      <c r="AH99" s="32">
        <f ca="1">IFERROR(($K99*EXP(AH$69*($Q99+0.5*($R99)^2))*_xlfn.NORM.DIST((LN(($M99*EXP($L99/100*AH$69))/($K99))-$Q99*AH$69)/($R99*SQRT(AH$69))-$R99*SQRT(AH$69),0,1,TRUE)+$M99*EXP($L99/100*AH$69)*(1-_xlfn.NORM.DIST((LN(($M99*EXP($L99/100*AH$69))/($K99))-$Q99*AH$69)/($R99*SQRT(AH$69)),0,1,TRUE)))*EXP(-0.07*AH$69)*(INDEX('3)tpx females'!BP$57:BP$107,MATCH('3) 2016 cases'!$P99,'3)tpx females'!$BB$57:$BB$107,0))+INDEX('3)tpx males'!BP$57:BP$107,MATCH($O99,'3)tpx males'!$BB$57:$BB$107,0))-(INDEX('3)tpx males'!BO$110:BO$160,MATCH($O99,'3)tpx males'!$BB$110:$BB$160,0))*INDEX('3)tpx females'!BO$111:BO$161,MATCH('3) 2016 cases'!$P99,'3)tpx females'!$BB$111:$BB$161,0))*(1-(EXP(-INDEX('3)tpx males'!BP$4:BP$54,MATCH($O99,'3)tpx males'!$BB$4:$BB$54,0)))*EXP(-INDEX('3)tpx females'!BP$3:BP$53,MATCH('3) 2016 cases'!$P99,'3)tpx females'!$BB$3:$BB$53,0))))))),0)</f>
        <v>2291.7507593533878</v>
      </c>
      <c r="AI99" s="32">
        <f ca="1">IFERROR(($K99*EXP(AI$69*($Q99+0.5*($R99)^2))*_xlfn.NORM.DIST((LN(($M99*EXP($L99/100*AI$69))/($K99))-$Q99*AI$69)/($R99*SQRT(AI$69))-$R99*SQRT(AI$69),0,1,TRUE)+$M99*EXP($L99/100*AI$69)*(1-_xlfn.NORM.DIST((LN(($M99*EXP($L99/100*AI$69))/($K99))-$Q99*AI$69)/($R99*SQRT(AI$69)),0,1,TRUE)))*EXP(-0.07*AI$69)*(INDEX('3)tpx females'!BQ$57:BQ$107,MATCH('3) 2016 cases'!$P99,'3)tpx females'!$BB$57:$BB$107,0))+INDEX('3)tpx males'!BQ$57:BQ$107,MATCH($O99,'3)tpx males'!$BB$57:$BB$107,0))-(INDEX('3)tpx males'!BP$110:BP$160,MATCH($O99,'3)tpx males'!$BB$110:$BB$160,0))*INDEX('3)tpx females'!BP$111:BP$161,MATCH('3) 2016 cases'!$P99,'3)tpx females'!$BB$111:$BB$161,0))*(1-(EXP(-INDEX('3)tpx males'!BQ$4:BQ$54,MATCH($O99,'3)tpx males'!$BB$4:$BB$54,0)))*EXP(-INDEX('3)tpx females'!BQ$3:BQ$53,MATCH('3) 2016 cases'!$P99,'3)tpx females'!$BB$3:$BB$53,0))))))),0)</f>
        <v>2841.1981812281883</v>
      </c>
      <c r="AJ99" s="32">
        <f ca="1">IFERROR(($K99*EXP(AJ$69*($Q99+0.5*($R99)^2))*_xlfn.NORM.DIST((LN(($M99*EXP($L99/100*AJ$69))/($K99))-$Q99*AJ$69)/($R99*SQRT(AJ$69))-$R99*SQRT(AJ$69),0,1,TRUE)+$M99*EXP($L99/100*AJ$69)*(1-_xlfn.NORM.DIST((LN(($M99*EXP($L99/100*AJ$69))/($K99))-$Q99*AJ$69)/($R99*SQRT(AJ$69)),0,1,TRUE)))*EXP(-0.07*AJ$69)*(INDEX('3)tpx females'!BR$57:BR$107,MATCH('3) 2016 cases'!$P99,'3)tpx females'!$BB$57:$BB$107,0))+INDEX('3)tpx males'!BR$57:BR$107,MATCH($O99,'3)tpx males'!$BB$57:$BB$107,0))-(INDEX('3)tpx males'!BQ$110:BQ$160,MATCH($O99,'3)tpx males'!$BB$110:$BB$160,0))*INDEX('3)tpx females'!BQ$111:BQ$161,MATCH('3) 2016 cases'!$P99,'3)tpx females'!$BB$111:$BB$161,0))*(1-(EXP(-INDEX('3)tpx males'!BR$4:BR$54,MATCH($O99,'3)tpx males'!$BB$4:$BB$54,0)))*EXP(-INDEX('3)tpx females'!BR$3:BR$53,MATCH('3) 2016 cases'!$P99,'3)tpx females'!$BB$3:$BB$53,0))))))),0)</f>
        <v>3559.2500326743593</v>
      </c>
      <c r="AK99" s="32">
        <f ca="1">IFERROR(($K99*EXP(AK$69*($Q99+0.5*($R99)^2))*_xlfn.NORM.DIST((LN(($M99*EXP($L99/100*AK$69))/($K99))-$Q99*AK$69)/($R99*SQRT(AK$69))-$R99*SQRT(AK$69),0,1,TRUE)+$M99*EXP($L99/100*AK$69)*(1-_xlfn.NORM.DIST((LN(($M99*EXP($L99/100*AK$69))/($K99))-$Q99*AK$69)/($R99*SQRT(AK$69)),0,1,TRUE)))*EXP(-0.07*AK$69)*(INDEX('3)tpx females'!BS$57:BS$107,MATCH('3) 2016 cases'!$P99,'3)tpx females'!$BB$57:$BB$107,0))+INDEX('3)tpx males'!BS$57:BS$107,MATCH($O99,'3)tpx males'!$BB$57:$BB$107,0))-(INDEX('3)tpx males'!BR$110:BR$160,MATCH($O99,'3)tpx males'!$BB$110:$BB$160,0))*INDEX('3)tpx females'!BR$111:BR$161,MATCH('3) 2016 cases'!$P99,'3)tpx females'!$BB$111:$BB$161,0))*(1-(EXP(-INDEX('3)tpx males'!BS$4:BS$54,MATCH($O99,'3)tpx males'!$BB$4:$BB$54,0)))*EXP(-INDEX('3)tpx females'!BS$3:BS$53,MATCH('3) 2016 cases'!$P99,'3)tpx females'!$BB$3:$BB$53,0))))))),0)</f>
        <v>4139.4154573295027</v>
      </c>
      <c r="AL99" s="32">
        <f ca="1">IFERROR(($K99*EXP(AL$69*($Q99+0.5*($R99)^2))*_xlfn.NORM.DIST((LN(($M99*EXP($L99/100*AL$69))/($K99))-$Q99*AL$69)/($R99*SQRT(AL$69))-$R99*SQRT(AL$69),0,1,TRUE)+$M99*EXP($L99/100*AL$69)*(1-_xlfn.NORM.DIST((LN(($M99*EXP($L99/100*AL$69))/($K99))-$Q99*AL$69)/($R99*SQRT(AL$69)),0,1,TRUE)))*EXP(-0.07*AL$69)*(INDEX('3)tpx females'!BT$57:BT$107,MATCH('3) 2016 cases'!$P99,'3)tpx females'!$BB$57:$BB$107,0))+INDEX('3)tpx males'!BT$57:BT$107,MATCH($O99,'3)tpx males'!$BB$57:$BB$107,0))-(INDEX('3)tpx males'!BS$110:BS$160,MATCH($O99,'3)tpx males'!$BB$110:$BB$160,0))*INDEX('3)tpx females'!BS$111:BS$161,MATCH('3) 2016 cases'!$P99,'3)tpx females'!$BB$111:$BB$161,0))*(1-(EXP(-INDEX('3)tpx males'!BT$4:BT$54,MATCH($O99,'3)tpx males'!$BB$4:$BB$54,0)))*EXP(-INDEX('3)tpx females'!BT$3:BT$53,MATCH('3) 2016 cases'!$P99,'3)tpx females'!$BB$3:$BB$53,0))))))),0)</f>
        <v>4679.6024353105668</v>
      </c>
      <c r="AM99" s="32">
        <f ca="1">IFERROR(($K99*EXP(AM$69*($Q99+0.5*($R99)^2))*_xlfn.NORM.DIST((LN(($M99*EXP($L99/100*AM$69))/($K99))-$Q99*AM$69)/($R99*SQRT(AM$69))-$R99*SQRT(AM$69),0,1,TRUE)+$M99*EXP($L99/100*AM$69)*(1-_xlfn.NORM.DIST((LN(($M99*EXP($L99/100*AM$69))/($K99))-$Q99*AM$69)/($R99*SQRT(AM$69)),0,1,TRUE)))*EXP(-0.07*AM$69)*(INDEX('3)tpx females'!BU$57:BU$107,MATCH('3) 2016 cases'!$P99,'3)tpx females'!$BB$57:$BB$107,0))+INDEX('3)tpx males'!BU$57:BU$107,MATCH($O99,'3)tpx males'!$BB$57:$BB$107,0))-(INDEX('3)tpx males'!BT$110:BT$160,MATCH($O99,'3)tpx males'!$BB$110:$BB$160,0))*INDEX('3)tpx females'!BT$111:BT$161,MATCH('3) 2016 cases'!$P99,'3)tpx females'!$BB$111:$BB$161,0))*(1-(EXP(-INDEX('3)tpx males'!BU$4:BU$54,MATCH($O99,'3)tpx males'!$BB$4:$BB$54,0)))*EXP(-INDEX('3)tpx females'!BU$3:BU$53,MATCH('3) 2016 cases'!$P99,'3)tpx females'!$BB$3:$BB$53,0))))))),0)</f>
        <v>5265.3872785211115</v>
      </c>
      <c r="AN99" s="32">
        <f ca="1">IFERROR(($K99*EXP(AN$69*($Q99+0.5*($R99)^2))*_xlfn.NORM.DIST((LN(($M99*EXP($L99/100*AN$69))/($K99))-$Q99*AN$69)/($R99*SQRT(AN$69))-$R99*SQRT(AN$69),0,1,TRUE)+$M99*EXP($L99/100*AN$69)*(1-_xlfn.NORM.DIST((LN(($M99*EXP($L99/100*AN$69))/($K99))-$Q99*AN$69)/($R99*SQRT(AN$69)),0,1,TRUE)))*EXP(-0.07*AN$69)*(INDEX('3)tpx females'!BV$57:BV$107,MATCH('3) 2016 cases'!$P99,'3)tpx females'!$BB$57:$BB$107,0))+INDEX('3)tpx males'!BV$57:BV$107,MATCH($O99,'3)tpx males'!$BB$57:$BB$107,0))-(INDEX('3)tpx males'!BU$110:BU$160,MATCH($O99,'3)tpx males'!$BB$110:$BB$160,0))*INDEX('3)tpx females'!BU$111:BU$161,MATCH('3) 2016 cases'!$P99,'3)tpx females'!$BB$111:$BB$161,0))*(1-(EXP(-INDEX('3)tpx males'!BV$4:BV$54,MATCH($O99,'3)tpx males'!$BB$4:$BB$54,0)))*EXP(-INDEX('3)tpx females'!BV$3:BV$53,MATCH('3) 2016 cases'!$P99,'3)tpx females'!$BB$3:$BB$53,0))))))),0)</f>
        <v>6253.9942856592852</v>
      </c>
      <c r="AO99" s="32">
        <f ca="1">IFERROR(($K99*EXP(AO$69*($Q99+0.5*($R99)^2))*_xlfn.NORM.DIST((LN(($M99*EXP($L99/100*AO$69))/($K99))-$Q99*AO$69)/($R99*SQRT(AO$69))-$R99*SQRT(AO$69),0,1,TRUE)+$M99*EXP($L99/100*AO$69)*(1-_xlfn.NORM.DIST((LN(($M99*EXP($L99/100*AO$69))/($K99))-$Q99*AO$69)/($R99*SQRT(AO$69)),0,1,TRUE)))*EXP(-0.07*AO$69)*(INDEX('3)tpx females'!BW$57:BW$107,MATCH('3) 2016 cases'!$P99,'3)tpx females'!$BB$57:$BB$107,0))+INDEX('3)tpx males'!BW$57:BW$107,MATCH($O99,'3)tpx males'!$BB$57:$BB$107,0))-(INDEX('3)tpx males'!BV$110:BV$160,MATCH($O99,'3)tpx males'!$BB$110:$BB$160,0))*INDEX('3)tpx females'!BV$111:BV$161,MATCH('3) 2016 cases'!$P99,'3)tpx females'!$BB$111:$BB$161,0))*(1-(EXP(-INDEX('3)tpx males'!BW$4:BW$54,MATCH($O99,'3)tpx males'!$BB$4:$BB$54,0)))*EXP(-INDEX('3)tpx females'!BW$3:BW$53,MATCH('3) 2016 cases'!$P99,'3)tpx females'!$BB$3:$BB$53,0))))))),0)</f>
        <v>6891.0384261731351</v>
      </c>
      <c r="AP99" s="32">
        <f ca="1">IFERROR(($K99*EXP(AP$69*($Q99+0.5*($R99)^2))*_xlfn.NORM.DIST((LN(($M99*EXP($L99/100*AP$69))/($K99))-$Q99*AP$69)/($R99*SQRT(AP$69))-$R99*SQRT(AP$69),0,1,TRUE)+$M99*EXP($L99/100*AP$69)*(1-_xlfn.NORM.DIST((LN(($M99*EXP($L99/100*AP$69))/($K99))-$Q99*AP$69)/($R99*SQRT(AP$69)),0,1,TRUE)))*EXP(-0.07*AP$69)*(INDEX('3)tpx females'!BX$57:BX$107,MATCH('3) 2016 cases'!$P99,'3)tpx females'!$BB$57:$BB$107,0))+INDEX('3)tpx males'!BX$57:BX$107,MATCH($O99,'3)tpx males'!$BB$57:$BB$107,0))-(INDEX('3)tpx males'!BW$110:BW$160,MATCH($O99,'3)tpx males'!$BB$110:$BB$160,0))*INDEX('3)tpx females'!BW$111:BW$161,MATCH('3) 2016 cases'!$P99,'3)tpx females'!$BB$111:$BB$161,0))*(1-(EXP(-INDEX('3)tpx males'!BX$4:BX$54,MATCH($O99,'3)tpx males'!$BB$4:$BB$54,0)))*EXP(-INDEX('3)tpx females'!BX$3:BX$53,MATCH('3) 2016 cases'!$P99,'3)tpx females'!$BB$3:$BB$53,0))))))),0)</f>
        <v>7475.6037274573864</v>
      </c>
      <c r="AQ99" s="32">
        <f ca="1">IFERROR(($K99*EXP(AQ$69*($Q99+0.5*($R99)^2))*_xlfn.NORM.DIST((LN(($M99*EXP($L99/100*AQ$69))/($K99))-$Q99*AQ$69)/($R99*SQRT(AQ$69))-$R99*SQRT(AQ$69),0,1,TRUE)+$M99*EXP($L99/100*AQ$69)*(1-_xlfn.NORM.DIST((LN(($M99*EXP($L99/100*AQ$69))/($K99))-$Q99*AQ$69)/($R99*SQRT(AQ$69)),0,1,TRUE)))*EXP(-0.07*AQ$69)*(INDEX('3)tpx females'!BY$57:BY$107,MATCH('3) 2016 cases'!$P99,'3)tpx females'!$BB$57:$BB$107,0))+INDEX('3)tpx males'!BY$57:BY$107,MATCH($O99,'3)tpx males'!$BB$57:$BB$107,0))-(INDEX('3)tpx males'!BX$110:BX$160,MATCH($O99,'3)tpx males'!$BB$110:$BB$160,0))*INDEX('3)tpx females'!BX$111:BX$161,MATCH('3) 2016 cases'!$P99,'3)tpx females'!$BB$111:$BB$161,0))*(1-(EXP(-INDEX('3)tpx males'!BY$4:BY$54,MATCH($O99,'3)tpx males'!$BB$4:$BB$54,0)))*EXP(-INDEX('3)tpx females'!BY$3:BY$53,MATCH('3) 2016 cases'!$P99,'3)tpx females'!$BB$3:$BB$53,0))))))),0)</f>
        <v>8393.8651015719333</v>
      </c>
      <c r="AR99" s="32">
        <f ca="1">IFERROR(($K99*EXP(AR$69*($Q99+0.5*($R99)^2))*_xlfn.NORM.DIST((LN(($M99*EXP($L99/100*AR$69))/($K99))-$Q99*AR$69)/($R99*SQRT(AR$69))-$R99*SQRT(AR$69),0,1,TRUE)+$M99*EXP($L99/100*AR$69)*(1-_xlfn.NORM.DIST((LN(($M99*EXP($L99/100*AR$69))/($K99))-$Q99*AR$69)/($R99*SQRT(AR$69)),0,1,TRUE)))*EXP(-0.07*AR$69)*(INDEX('3)tpx females'!BZ$57:BZ$107,MATCH('3) 2016 cases'!$P99,'3)tpx females'!$BB$57:$BB$107,0))+INDEX('3)tpx males'!BZ$57:BZ$107,MATCH($O99,'3)tpx males'!$BB$57:$BB$107,0))-(INDEX('3)tpx males'!BY$110:BY$160,MATCH($O99,'3)tpx males'!$BB$110:$BB$160,0))*INDEX('3)tpx females'!BY$111:BY$161,MATCH('3) 2016 cases'!$P99,'3)tpx females'!$BB$111:$BB$161,0))*(1-(EXP(-INDEX('3)tpx males'!BZ$4:BZ$54,MATCH($O99,'3)tpx males'!$BB$4:$BB$54,0)))*EXP(-INDEX('3)tpx females'!BZ$3:BZ$53,MATCH('3) 2016 cases'!$P99,'3)tpx females'!$BB$3:$BB$53,0))))))),0)</f>
        <v>8697.0731506566972</v>
      </c>
      <c r="AS99" s="32">
        <f ca="1">IFERROR(($K99*EXP(AS$69*($Q99+0.5*($R99)^2))*_xlfn.NORM.DIST((LN(($M99*EXP($L99/100*AS$69))/($K99))-$Q99*AS$69)/($R99*SQRT(AS$69))-$R99*SQRT(AS$69),0,1,TRUE)+$M99*EXP($L99/100*AS$69)*(1-_xlfn.NORM.DIST((LN(($M99*EXP($L99/100*AS$69))/($K99))-$Q99*AS$69)/($R99*SQRT(AS$69)),0,1,TRUE)))*EXP(-0.07*AS$69)*(INDEX('3)tpx females'!CA$57:CA$107,MATCH('3) 2016 cases'!$P99,'3)tpx females'!$BB$57:$BB$107,0))+INDEX('3)tpx males'!CA$57:CA$107,MATCH($O99,'3)tpx males'!$BB$57:$BB$107,0))-(INDEX('3)tpx males'!BZ$110:BZ$160,MATCH($O99,'3)tpx males'!$BB$110:$BB$160,0))*INDEX('3)tpx females'!BZ$111:BZ$161,MATCH('3) 2016 cases'!$P99,'3)tpx females'!$BB$111:$BB$161,0))*(1-(EXP(-INDEX('3)tpx males'!CA$4:CA$54,MATCH($O99,'3)tpx males'!$BB$4:$BB$54,0)))*EXP(-INDEX('3)tpx females'!CA$3:CA$53,MATCH('3) 2016 cases'!$P99,'3)tpx females'!$BB$3:$BB$53,0))))))),0)</f>
        <v>8456.6996801253918</v>
      </c>
      <c r="AT99" s="32">
        <f ca="1">IFERROR(($K99*EXP(AT$69*($Q99+0.5*($R99)^2))*_xlfn.NORM.DIST((LN(($M99*EXP($L99/100*AT$69))/($K99))-$Q99*AT$69)/($R99*SQRT(AT$69))-$R99*SQRT(AT$69),0,1,TRUE)+$M99*EXP($L99/100*AT$69)*(1-_xlfn.NORM.DIST((LN(($M99*EXP($L99/100*AT$69))/($K99))-$Q99*AT$69)/($R99*SQRT(AT$69)),0,1,TRUE)))*EXP(-0.07*AT$69)*(INDEX('3)tpx females'!CB$57:CB$107,MATCH('3) 2016 cases'!$P99,'3)tpx females'!$BB$57:$BB$107,0))+INDEX('3)tpx males'!CB$57:CB$107,MATCH($O99,'3)tpx males'!$BB$57:$BB$107,0))-(INDEX('3)tpx males'!CA$110:CA$160,MATCH($O99,'3)tpx males'!$BB$110:$BB$160,0))*INDEX('3)tpx females'!CA$111:CA$161,MATCH('3) 2016 cases'!$P99,'3)tpx females'!$BB$111:$BB$161,0))*(1-(EXP(-INDEX('3)tpx males'!CB$4:CB$54,MATCH($O99,'3)tpx males'!$BB$4:$BB$54,0)))*EXP(-INDEX('3)tpx females'!CB$3:CB$53,MATCH('3) 2016 cases'!$P99,'3)tpx females'!$BB$3:$BB$53,0))))))),0)</f>
        <v>8193.9703095728746</v>
      </c>
      <c r="AU99" s="32">
        <f ca="1">IFERROR(($K99*EXP(AU$69*($Q99+0.5*($R99)^2))*_xlfn.NORM.DIST((LN(($M99*EXP($L99/100*AU$69))/($K99))-$Q99*AU$69)/($R99*SQRT(AU$69))-$R99*SQRT(AU$69),0,1,TRUE)+$M99*EXP($L99/100*AU$69)*(1-_xlfn.NORM.DIST((LN(($M99*EXP($L99/100*AU$69))/($K99))-$Q99*AU$69)/($R99*SQRT(AU$69)),0,1,TRUE)))*EXP(-0.07*AU$69)*(INDEX('3)tpx females'!CC$57:CC$107,MATCH('3) 2016 cases'!$P99,'3)tpx females'!$BB$57:$BB$107,0))+INDEX('3)tpx males'!CC$57:CC$107,MATCH($O99,'3)tpx males'!$BB$57:$BB$107,0))-(INDEX('3)tpx males'!CB$110:CB$160,MATCH($O99,'3)tpx males'!$BB$110:$BB$160,0))*INDEX('3)tpx females'!CB$111:CB$161,MATCH('3) 2016 cases'!$P99,'3)tpx females'!$BB$111:$BB$161,0))*(1-(EXP(-INDEX('3)tpx males'!CC$4:CC$54,MATCH($O99,'3)tpx males'!$BB$4:$BB$54,0)))*EXP(-INDEX('3)tpx females'!CC$3:CC$53,MATCH('3) 2016 cases'!$P99,'3)tpx females'!$BB$3:$BB$53,0))))))),0)</f>
        <v>7898.9394181605139</v>
      </c>
      <c r="AV99" s="32">
        <f ca="1">IFERROR(($K99*EXP(AV$69*($Q99+0.5*($R99)^2))*_xlfn.NORM.DIST((LN(($M99*EXP($L99/100*AV$69))/($K99))-$Q99*AV$69)/($R99*SQRT(AV$69))-$R99*SQRT(AV$69),0,1,TRUE)+$M99*EXP($L99/100*AV$69)*(1-_xlfn.NORM.DIST((LN(($M99*EXP($L99/100*AV$69))/($K99))-$Q99*AV$69)/($R99*SQRT(AV$69)),0,1,TRUE)))*EXP(-0.07*AV$69)*(INDEX('3)tpx females'!CD$57:CD$107,MATCH('3) 2016 cases'!$P99,'3)tpx females'!$BB$57:$BB$107,0))+INDEX('3)tpx males'!CD$57:CD$107,MATCH($O99,'3)tpx males'!$BB$57:$BB$107,0))-(INDEX('3)tpx males'!CC$110:CC$160,MATCH($O99,'3)tpx males'!$BB$110:$BB$160,0))*INDEX('3)tpx females'!CC$111:CC$161,MATCH('3) 2016 cases'!$P99,'3)tpx females'!$BB$111:$BB$161,0))*(1-(EXP(-INDEX('3)tpx males'!CD$4:CD$54,MATCH($O99,'3)tpx males'!$BB$4:$BB$54,0)))*EXP(-INDEX('3)tpx females'!CD$3:CD$53,MATCH('3) 2016 cases'!$P99,'3)tpx females'!$BB$3:$BB$53,0))))))),0)</f>
        <v>7730.8528903477363</v>
      </c>
      <c r="AW99" s="32">
        <f ca="1">IFERROR(($K99*EXP(AW$69*($Q99+0.5*($R99)^2))*_xlfn.NORM.DIST((LN(($M99*EXP($L99/100*AW$69))/($K99))-$Q99*AW$69)/($R99*SQRT(AW$69))-$R99*SQRT(AW$69),0,1,TRUE)+$M99*EXP($L99/100*AW$69)*(1-_xlfn.NORM.DIST((LN(($M99*EXP($L99/100*AW$69))/($K99))-$Q99*AW$69)/($R99*SQRT(AW$69)),0,1,TRUE)))*EXP(-0.07*AW$69)*(INDEX('3)tpx females'!CE$57:CE$107,MATCH('3) 2016 cases'!$P99,'3)tpx females'!$BB$57:$BB$107,0))+INDEX('3)tpx males'!CE$57:CE$107,MATCH($O99,'3)tpx males'!$BB$57:$BB$107,0))-(INDEX('3)tpx males'!CD$110:CD$160,MATCH($O99,'3)tpx males'!$BB$110:$BB$160,0))*INDEX('3)tpx females'!CD$111:CD$161,MATCH('3) 2016 cases'!$P99,'3)tpx females'!$BB$111:$BB$161,0))*(1-(EXP(-INDEX('3)tpx males'!CE$4:CE$54,MATCH($O99,'3)tpx males'!$BB$4:$BB$54,0)))*EXP(-INDEX('3)tpx females'!CE$3:CE$53,MATCH('3) 2016 cases'!$P99,'3)tpx females'!$BB$3:$BB$53,0))))))),0)</f>
        <v>6960.9845129878613</v>
      </c>
      <c r="AX99" s="32">
        <f ca="1">IFERROR(($K99*EXP(AX$69*($Q99+0.5*($R99)^2))*_xlfn.NORM.DIST((LN(($M99*EXP($L99/100*AX$69))/($K99))-$Q99*AX$69)/($R99*SQRT(AX$69))-$R99*SQRT(AX$69),0,1,TRUE)+$M99*EXP($L99/100*AX$69)*(1-_xlfn.NORM.DIST((LN(($M99*EXP($L99/100*AX$69))/($K99))-$Q99*AX$69)/($R99*SQRT(AX$69)),0,1,TRUE)))*EXP(-0.07*AX$69)*(INDEX('3)tpx females'!CF$57:CF$107,MATCH('3) 2016 cases'!$P99,'3)tpx females'!$BB$57:$BB$107,0))+INDEX('3)tpx males'!CF$57:CF$107,MATCH($O99,'3)tpx males'!$BB$57:$BB$107,0))-(INDEX('3)tpx males'!CE$110:CE$160,MATCH($O99,'3)tpx males'!$BB$110:$BB$160,0))*INDEX('3)tpx females'!CE$111:CE$161,MATCH('3) 2016 cases'!$P99,'3)tpx females'!$BB$111:$BB$161,0))*(1-(EXP(-INDEX('3)tpx males'!CF$4:CF$54,MATCH($O99,'3)tpx males'!$BB$4:$BB$54,0)))*EXP(-INDEX('3)tpx females'!CF$3:CF$53,MATCH('3) 2016 cases'!$P99,'3)tpx females'!$BB$3:$BB$53,0))))))),0)</f>
        <v>6189.315053280854</v>
      </c>
      <c r="AY99" s="32">
        <f ca="1">IFERROR(($K99*EXP(AY$69*($Q99+0.5*($R99)^2))*_xlfn.NORM.DIST((LN(($M99*EXP($L99/100*AY$69))/($K99))-$Q99*AY$69)/($R99*SQRT(AY$69))-$R99*SQRT(AY$69),0,1,TRUE)+$M99*EXP($L99/100*AY$69)*(1-_xlfn.NORM.DIST((LN(($M99*EXP($L99/100*AY$69))/($K99))-$Q99*AY$69)/($R99*SQRT(AY$69)),0,1,TRUE)))*EXP(-0.07*AY$69)*(INDEX('3)tpx females'!CG$57:CG$107,MATCH('3) 2016 cases'!$P99,'3)tpx females'!$BB$57:$BB$107,0))+INDEX('3)tpx males'!CG$57:CG$107,MATCH($O99,'3)tpx males'!$BB$57:$BB$107,0))-(INDEX('3)tpx males'!CF$110:CF$160,MATCH($O99,'3)tpx males'!$BB$110:$BB$160,0))*INDEX('3)tpx females'!CF$111:CF$161,MATCH('3) 2016 cases'!$P99,'3)tpx females'!$BB$111:$BB$161,0))*(1-(EXP(-INDEX('3)tpx males'!CG$4:CG$54,MATCH($O99,'3)tpx males'!$BB$4:$BB$54,0)))*EXP(-INDEX('3)tpx females'!CG$3:CG$53,MATCH('3) 2016 cases'!$P99,'3)tpx females'!$BB$3:$BB$53,0))))))),0)</f>
        <v>5322.0297752571942</v>
      </c>
      <c r="AZ99" s="32">
        <f ca="1">IFERROR(($K99*EXP(AZ$69*($Q99+0.5*($R99)^2))*_xlfn.NORM.DIST((LN(($M99*EXP($L99/100*AZ$69))/($K99))-$Q99*AZ$69)/($R99*SQRT(AZ$69))-$R99*SQRT(AZ$69),0,1,TRUE)+$M99*EXP($L99/100*AZ$69)*(1-_xlfn.NORM.DIST((LN(($M99*EXP($L99/100*AZ$69))/($K99))-$Q99*AZ$69)/($R99*SQRT(AZ$69)),0,1,TRUE)))*EXP(-0.07*AZ$69)*(INDEX('3)tpx females'!CH$57:CH$107,MATCH('3) 2016 cases'!$P99,'3)tpx females'!$BB$57:$BB$107,0))+INDEX('3)tpx males'!CH$57:CH$107,MATCH($O99,'3)tpx males'!$BB$57:$BB$107,0))-(INDEX('3)tpx males'!CG$110:CG$160,MATCH($O99,'3)tpx males'!$BB$110:$BB$160,0))*INDEX('3)tpx females'!CG$111:CG$161,MATCH('3) 2016 cases'!$P99,'3)tpx females'!$BB$111:$BB$161,0))*(1-(EXP(-INDEX('3)tpx males'!CH$4:CH$54,MATCH($O99,'3)tpx males'!$BB$4:$BB$54,0)))*EXP(-INDEX('3)tpx females'!CH$3:CH$53,MATCH('3) 2016 cases'!$P99,'3)tpx females'!$BB$3:$BB$53,0))))))),0)</f>
        <v>4391.0187946452916</v>
      </c>
      <c r="BA99" s="32">
        <f ca="1">IFERROR(($K99*EXP(BA$69*($Q99+0.5*($R99)^2))*_xlfn.NORM.DIST((LN(($M99*EXP($L99/100*BA$69))/($K99))-$Q99*BA$69)/($R99*SQRT(BA$69))-$R99*SQRT(BA$69),0,1,TRUE)+$M99*EXP($L99/100*BA$69)*(1-_xlfn.NORM.DIST((LN(($M99*EXP($L99/100*BA$69))/($K99))-$Q99*BA$69)/($R99*SQRT(BA$69)),0,1,TRUE)))*EXP(-0.07*BA$69)*(INDEX('3)tpx females'!CI$57:CI$107,MATCH('3) 2016 cases'!$P99,'3)tpx females'!$BB$57:$BB$107,0))+INDEX('3)tpx males'!CI$57:CI$107,MATCH($O99,'3)tpx males'!$BB$57:$BB$107,0))-(INDEX('3)tpx males'!CH$110:CH$160,MATCH($O99,'3)tpx males'!$BB$110:$BB$160,0))*INDEX('3)tpx females'!CH$111:CH$161,MATCH('3) 2016 cases'!$P99,'3)tpx females'!$BB$111:$BB$161,0))*(1-(EXP(-INDEX('3)tpx males'!CI$4:CI$54,MATCH($O99,'3)tpx males'!$BB$4:$BB$54,0)))*EXP(-INDEX('3)tpx females'!CI$3:CI$53,MATCH('3) 2016 cases'!$P99,'3)tpx females'!$BB$3:$BB$53,0))))))),0)</f>
        <v>3477.4465387555206</v>
      </c>
      <c r="BB99" s="32">
        <f ca="1">IFERROR(($K99*EXP(BB$69*($Q99+0.5*($R99)^2))*_xlfn.NORM.DIST((LN(($M99*EXP($L99/100*BB$69))/($K99))-$Q99*BB$69)/($R99*SQRT(BB$69))-$R99*SQRT(BB$69),0,1,TRUE)+$M99*EXP($L99/100*BB$69)*(1-_xlfn.NORM.DIST((LN(($M99*EXP($L99/100*BB$69))/($K99))-$Q99*BB$69)/($R99*SQRT(BB$69)),0,1,TRUE)))*EXP(-0.07*BB$69)*(INDEX('3)tpx females'!CJ$57:CJ$107,MATCH('3) 2016 cases'!$P99,'3)tpx females'!$BB$57:$BB$107,0))+INDEX('3)tpx males'!CJ$57:CJ$107,MATCH($O99,'3)tpx males'!$BB$57:$BB$107,0))-(INDEX('3)tpx males'!CI$110:CI$160,MATCH($O99,'3)tpx males'!$BB$110:$BB$160,0))*INDEX('3)tpx females'!CI$111:CI$161,MATCH('3) 2016 cases'!$P99,'3)tpx females'!$BB$111:$BB$161,0))*(1-(EXP(-INDEX('3)tpx males'!CJ$4:CJ$54,MATCH($O99,'3)tpx males'!$BB$4:$BB$54,0)))*EXP(-INDEX('3)tpx females'!CJ$3:CJ$53,MATCH('3) 2016 cases'!$P99,'3)tpx females'!$BB$3:$BB$53,0))))))),0)</f>
        <v>2641.5659921530714</v>
      </c>
      <c r="BC99" s="32">
        <f ca="1">IFERROR(($K99*EXP(BC$69*($Q99+0.5*($R99)^2))*_xlfn.NORM.DIST((LN(($M99*EXP($L99/100*BC$69))/($K99))-$Q99*BC$69)/($R99*SQRT(BC$69))-$R99*SQRT(BC$69),0,1,TRUE)+$M99*EXP($L99/100*BC$69)*(1-_xlfn.NORM.DIST((LN(($M99*EXP($L99/100*BC$69))/($K99))-$Q99*BC$69)/($R99*SQRT(BC$69)),0,1,TRUE)))*EXP(-0.07*BC$69)*(INDEX('3)tpx females'!CK$57:CK$107,MATCH('3) 2016 cases'!$P99,'3)tpx females'!$BB$57:$BB$107,0))+INDEX('3)tpx males'!CK$57:CK$107,MATCH($O99,'3)tpx males'!$BB$57:$BB$107,0))-(INDEX('3)tpx males'!CJ$110:CJ$160,MATCH($O99,'3)tpx males'!$BB$110:$BB$160,0))*INDEX('3)tpx females'!CJ$111:CJ$161,MATCH('3) 2016 cases'!$P99,'3)tpx females'!$BB$111:$BB$161,0))*(1-(EXP(-INDEX('3)tpx males'!CK$4:CK$54,MATCH($O99,'3)tpx males'!$BB$4:$BB$54,0)))*EXP(-INDEX('3)tpx females'!CK$3:CK$53,MATCH('3) 2016 cases'!$P99,'3)tpx females'!$BB$3:$BB$53,0))))))),0)</f>
        <v>1905.1610101798808</v>
      </c>
      <c r="BD99" s="32">
        <f ca="1">IFERROR(($K99*EXP(BD$69*($Q99+0.5*($R99)^2))*_xlfn.NORM.DIST((LN(($M99*EXP($L99/100*BD$69))/($K99))-$Q99*BD$69)/($R99*SQRT(BD$69))-$R99*SQRT(BD$69),0,1,TRUE)+$M99*EXP($L99/100*BD$69)*(1-_xlfn.NORM.DIST((LN(($M99*EXP($L99/100*BD$69))/($K99))-$Q99*BD$69)/($R99*SQRT(BD$69)),0,1,TRUE)))*EXP(-0.07*BD$69)*(INDEX('3)tpx females'!CL$57:CL$107,MATCH('3) 2016 cases'!$P99,'3)tpx females'!$BB$57:$BB$107,0))+INDEX('3)tpx males'!CL$57:CL$107,MATCH($O99,'3)tpx males'!$BB$57:$BB$107,0))-(INDEX('3)tpx males'!CK$110:CK$160,MATCH($O99,'3)tpx males'!$BB$110:$BB$160,0))*INDEX('3)tpx females'!CK$111:CK$161,MATCH('3) 2016 cases'!$P99,'3)tpx females'!$BB$111:$BB$161,0))*(1-(EXP(-INDEX('3)tpx males'!CL$4:CL$54,MATCH($O99,'3)tpx males'!$BB$4:$BB$54,0)))*EXP(-INDEX('3)tpx females'!CL$3:CL$53,MATCH('3) 2016 cases'!$P99,'3)tpx females'!$BB$3:$BB$53,0))))))),0)</f>
        <v>1302.3728691809799</v>
      </c>
      <c r="BE99" s="32">
        <f ca="1">IFERROR(($K99*EXP(BE$69*($Q99+0.5*($R99)^2))*_xlfn.NORM.DIST((LN(($M99*EXP($L99/100*BE$69))/($K99))-$Q99*BE$69)/($R99*SQRT(BE$69))-$R99*SQRT(BE$69),0,1,TRUE)+$M99*EXP($L99/100*BE$69)*(1-_xlfn.NORM.DIST((LN(($M99*EXP($L99/100*BE$69))/($K99))-$Q99*BE$69)/($R99*SQRT(BE$69)),0,1,TRUE)))*EXP(-0.07*BE$69)*(INDEX('3)tpx females'!CM$57:CM$107,MATCH('3) 2016 cases'!$P99,'3)tpx females'!$BB$57:$BB$107,0))+INDEX('3)tpx males'!CM$57:CM$107,MATCH($O99,'3)tpx males'!$BB$57:$BB$107,0))-(INDEX('3)tpx males'!CL$110:CL$160,MATCH($O99,'3)tpx males'!$BB$110:$BB$160,0))*INDEX('3)tpx females'!CL$111:CL$161,MATCH('3) 2016 cases'!$P99,'3)tpx females'!$BB$111:$BB$161,0))*(1-(EXP(-INDEX('3)tpx males'!CM$4:CM$54,MATCH($O99,'3)tpx males'!$BB$4:$BB$54,0)))*EXP(-INDEX('3)tpx females'!CM$3:CM$53,MATCH('3) 2016 cases'!$P99,'3)tpx females'!$BB$3:$BB$53,0))))))),0)</f>
        <v>846.75470719187445</v>
      </c>
      <c r="BF99" s="32">
        <f ca="1">IFERROR(($K99*EXP(BF$69*($Q99+0.5*($R99)^2))*_xlfn.NORM.DIST((LN(($M99*EXP($L99/100*BF$69))/($K99))-$Q99*BF$69)/($R99*SQRT(BF$69))-$R99*SQRT(BF$69),0,1,TRUE)+$M99*EXP($L99/100*BF$69)*(1-_xlfn.NORM.DIST((LN(($M99*EXP($L99/100*BF$69))/($K99))-$Q99*BF$69)/($R99*SQRT(BF$69)),0,1,TRUE)))*EXP(-0.07*BF$69)*(INDEX('3)tpx females'!CN$57:CN$107,MATCH('3) 2016 cases'!$P99,'3)tpx females'!$BB$57:$BB$107,0))+INDEX('3)tpx males'!CN$57:CN$107,MATCH($O99,'3)tpx males'!$BB$57:$BB$107,0))-(INDEX('3)tpx males'!CM$110:CM$160,MATCH($O99,'3)tpx males'!$BB$110:$BB$160,0))*INDEX('3)tpx females'!CM$111:CM$161,MATCH('3) 2016 cases'!$P99,'3)tpx females'!$BB$111:$BB$161,0))*(1-(EXP(-INDEX('3)tpx males'!CN$4:CN$54,MATCH($O99,'3)tpx males'!$BB$4:$BB$54,0)))*EXP(-INDEX('3)tpx females'!CN$3:CN$53,MATCH('3) 2016 cases'!$P99,'3)tpx females'!$BB$3:$BB$53,0))))))),0)</f>
        <v>522.42051292428891</v>
      </c>
      <c r="BG99" s="32">
        <f ca="1">IFERROR(($K99*EXP(BG$69*($Q99+0.5*($R99)^2))*_xlfn.NORM.DIST((LN(($M99*EXP($L99/100*BG$69))/($K99))-$Q99*BG$69)/($R99*SQRT(BG$69))-$R99*SQRT(BG$69),0,1,TRUE)+$M99*EXP($L99/100*BG$69)*(1-_xlfn.NORM.DIST((LN(($M99*EXP($L99/100*BG$69))/($K99))-$Q99*BG$69)/($R99*SQRT(BG$69)),0,1,TRUE)))*EXP(-0.07*BG$69)*(INDEX('3)tpx females'!CO$57:CO$107,MATCH('3) 2016 cases'!$P99,'3)tpx females'!$BB$57:$BB$107,0))+INDEX('3)tpx males'!CO$57:CO$107,MATCH($O99,'3)tpx males'!$BB$57:$BB$107,0))-(INDEX('3)tpx males'!CN$110:CN$160,MATCH($O99,'3)tpx males'!$BB$110:$BB$160,0))*INDEX('3)tpx females'!CN$111:CN$161,MATCH('3) 2016 cases'!$P99,'3)tpx females'!$BB$111:$BB$161,0))*(1-(EXP(-INDEX('3)tpx males'!CO$4:CO$54,MATCH($O99,'3)tpx males'!$BB$4:$BB$54,0)))*EXP(-INDEX('3)tpx females'!CO$3:CO$53,MATCH('3) 2016 cases'!$P99,'3)tpx females'!$BB$3:$BB$53,0))))))),0)</f>
        <v>307.75652117163975</v>
      </c>
      <c r="BH99" s="32">
        <f ca="1">IFERROR(($K99*EXP(BH$69*($Q99+0.5*($R99)^2))*_xlfn.NORM.DIST((LN(($M99*EXP($L99/100*BH$69))/($K99))-$Q99*BH$69)/($R99*SQRT(BH$69))-$R99*SQRT(BH$69),0,1,TRUE)+$M99*EXP($L99/100*BH$69)*(1-_xlfn.NORM.DIST((LN(($M99*EXP($L99/100*BH$69))/($K99))-$Q99*BH$69)/($R99*SQRT(BH$69)),0,1,TRUE)))*EXP(-0.07*BH$69)*(INDEX('3)tpx females'!CP$57:CP$107,MATCH('3) 2016 cases'!$P99,'3)tpx females'!$BB$57:$BB$107,0))+INDEX('3)tpx males'!CP$57:CP$107,MATCH($O99,'3)tpx males'!$BB$57:$BB$107,0))-(INDEX('3)tpx males'!CO$110:CO$160,MATCH($O99,'3)tpx males'!$BB$110:$BB$160,0))*INDEX('3)tpx females'!CO$111:CO$161,MATCH('3) 2016 cases'!$P99,'3)tpx females'!$BB$111:$BB$161,0))*(1-(EXP(-INDEX('3)tpx males'!CP$4:CP$54,MATCH($O99,'3)tpx males'!$BB$4:$BB$54,0)))*EXP(-INDEX('3)tpx females'!CP$3:CP$53,MATCH('3) 2016 cases'!$P99,'3)tpx females'!$BB$3:$BB$53,0))))))),0)</f>
        <v>164.62890876267289</v>
      </c>
      <c r="BI99" s="32">
        <f ca="1">IFERROR(($K99*EXP(BI$69*($Q99+0.5*($R99)^2))*_xlfn.NORM.DIST((LN(($M99*EXP($L99/100*BI$69))/($K99))-$Q99*BI$69)/($R99*SQRT(BI$69))-$R99*SQRT(BI$69),0,1,TRUE)+$M99*EXP($L99/100*BI$69)*(1-_xlfn.NORM.DIST((LN(($M99*EXP($L99/100*BI$69))/($K99))-$Q99*BI$69)/($R99*SQRT(BI$69)),0,1,TRUE)))*EXP(-0.07*BI$69)*(INDEX('3)tpx females'!CQ$57:CQ$107,MATCH('3) 2016 cases'!$P99,'3)tpx females'!$BB$57:$BB$107,0))+INDEX('3)tpx males'!CQ$57:CQ$107,MATCH($O99,'3)tpx males'!$BB$57:$BB$107,0))-(INDEX('3)tpx males'!CP$110:CP$160,MATCH($O99,'3)tpx males'!$BB$110:$BB$160,0))*INDEX('3)tpx females'!CP$111:CP$161,MATCH('3) 2016 cases'!$P99,'3)tpx females'!$BB$111:$BB$161,0))*(1-(EXP(-INDEX('3)tpx males'!CQ$4:CQ$54,MATCH($O99,'3)tpx males'!$BB$4:$BB$54,0)))*EXP(-INDEX('3)tpx females'!CQ$3:CQ$53,MATCH('3) 2016 cases'!$P99,'3)tpx females'!$BB$3:$BB$53,0))))))),0)</f>
        <v>90.09711519183692</v>
      </c>
      <c r="BJ99" s="32">
        <f ca="1">IFERROR(($K99*EXP(BJ$69*($Q99+0.5*($R99)^2))*_xlfn.NORM.DIST((LN(($M99*EXP($L99/100*BJ$69))/($K99))-$Q99*BJ$69)/($R99*SQRT(BJ$69))-$R99*SQRT(BJ$69),0,1,TRUE)+$M99*EXP($L99/100*BJ$69)*(1-_xlfn.NORM.DIST((LN(($M99*EXP($L99/100*BJ$69))/($K99))-$Q99*BJ$69)/($R99*SQRT(BJ$69)),0,1,TRUE)))*EXP(-0.07*BJ$69)*(INDEX('3)tpx females'!CR$57:CR$107,MATCH('3) 2016 cases'!$P99,'3)tpx females'!$BB$57:$BB$107,0))+INDEX('3)tpx males'!CR$57:CR$107,MATCH($O99,'3)tpx males'!$BB$57:$BB$107,0))-(INDEX('3)tpx males'!CQ$110:CQ$160,MATCH($O99,'3)tpx males'!$BB$110:$BB$160,0))*INDEX('3)tpx females'!CQ$111:CQ$161,MATCH('3) 2016 cases'!$P99,'3)tpx females'!$BB$111:$BB$161,0))*(1-(EXP(-INDEX('3)tpx males'!CR$4:CR$54,MATCH($O99,'3)tpx males'!$BB$4:$BB$54,0)))*EXP(-INDEX('3)tpx females'!CR$3:CR$53,MATCH('3) 2016 cases'!$P99,'3)tpx females'!$BB$3:$BB$53,0))))))),0)</f>
        <v>51.090059794693161</v>
      </c>
      <c r="BK99" s="32">
        <f ca="1">IFERROR(($K99*EXP(BK$69*($Q99+0.5*($R99)^2))*_xlfn.NORM.DIST((LN(($M99*EXP($L99/100*BK$69))/($K99))-$Q99*BK$69)/($R99*SQRT(BK$69))-$R99*SQRT(BK$69),0,1,TRUE)+$M99*EXP($L99/100*BK$69)*(1-_xlfn.NORM.DIST((LN(($M99*EXP($L99/100*BK$69))/($K99))-$Q99*BK$69)/($R99*SQRT(BK$69)),0,1,TRUE)))*EXP(-0.07*BK$69)*(INDEX('3)tpx females'!CS$57:CS$107,MATCH('3) 2016 cases'!$P99,'3)tpx females'!$BB$57:$BB$107,0))+INDEX('3)tpx males'!CS$57:CS$107,MATCH($O99,'3)tpx males'!$BB$57:$BB$107,0))-(INDEX('3)tpx males'!CR$110:CR$160,MATCH($O99,'3)tpx males'!$BB$110:$BB$160,0))*INDEX('3)tpx females'!CR$111:CR$161,MATCH('3) 2016 cases'!$P99,'3)tpx females'!$BB$111:$BB$161,0))*(1-(EXP(-INDEX('3)tpx males'!CS$4:CS$54,MATCH($O99,'3)tpx males'!$BB$4:$BB$54,0)))*EXP(-INDEX('3)tpx females'!CS$3:CS$53,MATCH('3) 2016 cases'!$P99,'3)tpx females'!$BB$3:$BB$53,0))))))),0)</f>
        <v>21.611002254881168</v>
      </c>
      <c r="BL99" s="32">
        <f ca="1">IFERROR(($K99*EXP(BL$69*($Q99+0.5*($R99)^2))*_xlfn.NORM.DIST((LN(($M99*EXP($L99/100*BL$69))/($K99))-$Q99*BL$69)/($R99*SQRT(BL$69))-$R99*SQRT(BL$69),0,1,TRUE)+$M99*EXP($L99/100*BL$69)*(1-_xlfn.NORM.DIST((LN(($M99*EXP($L99/100*BL$69))/($K99))-$Q99*BL$69)/($R99*SQRT(BL$69)),0,1,TRUE)))*EXP(-0.07*BL$69)*(INDEX('3)tpx females'!CT$57:CT$107,MATCH('3) 2016 cases'!$P99,'3)tpx females'!$BB$57:$BB$107,0))+INDEX('3)tpx males'!CT$57:CT$107,MATCH($O99,'3)tpx males'!$BB$57:$BB$107,0))-(INDEX('3)tpx males'!CS$110:CS$160,MATCH($O99,'3)tpx males'!$BB$110:$BB$160,0))*INDEX('3)tpx females'!CS$111:CS$161,MATCH('3) 2016 cases'!$P99,'3)tpx females'!$BB$111:$BB$161,0))*(1-(EXP(-INDEX('3)tpx males'!CT$4:CT$54,MATCH($O99,'3)tpx males'!$BB$4:$BB$54,0)))*EXP(-INDEX('3)tpx females'!CT$3:CT$53,MATCH('3) 2016 cases'!$P99,'3)tpx females'!$BB$3:$BB$53,0))))))),0)</f>
        <v>0</v>
      </c>
      <c r="BM99" s="32">
        <f ca="1">IFERROR(($K99*EXP(BM$69*($Q99+0.5*($R99)^2))*_xlfn.NORM.DIST((LN(($M99*EXP($L99/100*BM$69))/($K99))-$Q99*BM$69)/($R99*SQRT(BM$69))-$R99*SQRT(BM$69),0,1,TRUE)+$M99*EXP($L99/100*BM$69)*(1-_xlfn.NORM.DIST((LN(($M99*EXP($L99/100*BM$69))/($K99))-$Q99*BM$69)/($R99*SQRT(BM$69)),0,1,TRUE)))*EXP(-0.07*BM$69)*(INDEX('3)tpx females'!CU$57:CU$107,MATCH('3) 2016 cases'!$P99,'3)tpx females'!$BB$57:$BB$107,0))+INDEX('3)tpx males'!CU$57:CU$107,MATCH($O99,'3)tpx males'!$BB$57:$BB$107,0))-(INDEX('3)tpx males'!CT$110:CT$160,MATCH($O99,'3)tpx males'!$BB$110:$BB$160,0))*INDEX('3)tpx females'!CT$111:CT$161,MATCH('3) 2016 cases'!$P99,'3)tpx females'!$BB$111:$BB$161,0))*(1-(EXP(-INDEX('3)tpx males'!CU$4:CU$54,MATCH($O99,'3)tpx males'!$BB$4:$BB$54,0)))*EXP(-INDEX('3)tpx females'!CU$3:CU$53,MATCH('3) 2016 cases'!$P99,'3)tpx females'!$BB$3:$BB$53,0))))))),0)</f>
        <v>0</v>
      </c>
      <c r="BN99" s="32">
        <f ca="1">IFERROR(($K99*EXP(BN$69*($Q99+0.5*($R99)^2))*_xlfn.NORM.DIST((LN(($M99*EXP($L99/100*BN$69))/($K99))-$Q99*BN$69)/($R99*SQRT(BN$69))-$R99*SQRT(BN$69),0,1,TRUE)+$M99*EXP($L99/100*BN$69)*(1-_xlfn.NORM.DIST((LN(($M99*EXP($L99/100*BN$69))/($K99))-$Q99*BN$69)/($R99*SQRT(BN$69)),0,1,TRUE)))*EXP(-0.07*BN$69)*(INDEX('3)tpx females'!CV$57:CV$107,MATCH('3) 2016 cases'!$P99,'3)tpx females'!$BB$57:$BB$107,0))+INDEX('3)tpx males'!CV$57:CV$107,MATCH($O99,'3)tpx males'!$BB$57:$BB$107,0))-(INDEX('3)tpx males'!CU$110:CU$160,MATCH($O99,'3)tpx males'!$BB$110:$BB$160,0))*INDEX('3)tpx females'!CU$111:CU$161,MATCH('3) 2016 cases'!$P99,'3)tpx females'!$BB$111:$BB$161,0))*(1-(EXP(-INDEX('3)tpx males'!CV$4:CV$54,MATCH($O99,'3)tpx males'!$BB$4:$BB$54,0)))*EXP(-INDEX('3)tpx females'!CV$3:CV$53,MATCH('3) 2016 cases'!$P99,'3)tpx females'!$BB$3:$BB$53,0))))))),0)</f>
        <v>0</v>
      </c>
      <c r="BO99" s="32">
        <f ca="1">IFERROR(($K99*EXP(BO$69*($Q99+0.5*($R99)^2))*_xlfn.NORM.DIST((LN(($M99*EXP($L99/100*BO$69))/($K99))-$Q99*BO$69)/($R99*SQRT(BO$69))-$R99*SQRT(BO$69),0,1,TRUE)+$M99*EXP($L99/100*BO$69)*(1-_xlfn.NORM.DIST((LN(($M99*EXP($L99/100*BO$69))/($K99))-$Q99*BO$69)/($R99*SQRT(BO$69)),0,1,TRUE)))*EXP(-0.07*BO$69)*(INDEX('3)tpx females'!CW$57:CW$107,MATCH('3) 2016 cases'!$P99,'3)tpx females'!$BB$57:$BB$107,0))+INDEX('3)tpx males'!CW$57:CW$107,MATCH($O99,'3)tpx males'!$BB$57:$BB$107,0))-(INDEX('3)tpx males'!CV$110:CV$160,MATCH($O99,'3)tpx males'!$BB$110:$BB$160,0))*INDEX('3)tpx females'!CV$111:CV$161,MATCH('3) 2016 cases'!$P99,'3)tpx females'!$BB$111:$BB$161,0))*(1-(EXP(-INDEX('3)tpx males'!CW$4:CW$54,MATCH($O99,'3)tpx males'!$BB$4:$BB$54,0)))*EXP(-INDEX('3)tpx females'!CW$3:CW$53,MATCH('3) 2016 cases'!$P99,'3)tpx females'!$BB$3:$BB$53,0))))))),0)</f>
        <v>0</v>
      </c>
      <c r="BP99" s="32">
        <f ca="1">IFERROR(($K99*EXP(BP$69*($Q99+0.5*($R99)^2))*_xlfn.NORM.DIST((LN(($M99*EXP($L99/100*BP$69))/($K99))-$Q99*BP$69)/($R99*SQRT(BP$69))-$R99*SQRT(BP$69),0,1,TRUE)+$M99*EXP($L99/100*BP$69)*(1-_xlfn.NORM.DIST((LN(($M99*EXP($L99/100*BP$69))/($K99))-$Q99*BP$69)/($R99*SQRT(BP$69)),0,1,TRUE)))*EXP(-0.07*BP$69)*(INDEX('3)tpx females'!CX$57:CX$107,MATCH('3) 2016 cases'!$P99,'3)tpx females'!$BB$57:$BB$107,0))+INDEX('3)tpx males'!CX$57:CX$107,MATCH($O99,'3)tpx males'!$BB$57:$BB$107,0))-(INDEX('3)tpx males'!CW$110:CW$160,MATCH($O99,'3)tpx males'!$BB$110:$BB$160,0))*INDEX('3)tpx females'!CW$111:CW$161,MATCH('3) 2016 cases'!$P99,'3)tpx females'!$BB$111:$BB$161,0))*(1-(EXP(-INDEX('3)tpx males'!CX$4:CX$54,MATCH($O99,'3)tpx males'!$BB$4:$BB$54,0)))*EXP(-INDEX('3)tpx females'!CX$3:CX$53,MATCH('3) 2016 cases'!$P99,'3)tpx females'!$BB$3:$BB$53,0))))))),0)</f>
        <v>0</v>
      </c>
      <c r="BQ99" s="32">
        <f ca="1">IFERROR(($K99*EXP(BQ$69*($Q99+0.5*($R99)^2))*_xlfn.NORM.DIST((LN(($M99*EXP($L99/100*BQ$69))/($K99))-$Q99*BQ$69)/($R99*SQRT(BQ$69))-$R99*SQRT(BQ$69),0,1,TRUE)+$M99*EXP($L99/100*BQ$69)*(1-_xlfn.NORM.DIST((LN(($M99*EXP($L99/100*BQ$69))/($K99))-$Q99*BQ$69)/($R99*SQRT(BQ$69)),0,1,TRUE)))*EXP(-0.07*BQ$69)*(INDEX('3)tpx females'!CY$57:CY$107,MATCH('3) 2016 cases'!$P99,'3)tpx females'!$BB$57:$BB$107,0))+INDEX('3)tpx males'!CY$57:CY$107,MATCH($O99,'3)tpx males'!$BB$57:$BB$107,0))-(INDEX('3)tpx males'!CX$110:CX$160,MATCH($O99,'3)tpx males'!$BB$110:$BB$160,0))*INDEX('3)tpx females'!CX$111:CX$161,MATCH('3) 2016 cases'!$P99,'3)tpx females'!$BB$111:$BB$161,0))*(1-(EXP(-INDEX('3)tpx males'!CY$4:CY$54,MATCH($O99,'3)tpx males'!$BB$4:$BB$54,0)))*EXP(-INDEX('3)tpx females'!CY$3:CY$53,MATCH('3) 2016 cases'!$P99,'3)tpx females'!$BB$3:$BB$53,0))))))),0)</f>
        <v>0</v>
      </c>
      <c r="BR99" s="32">
        <f ca="1">IFERROR(($K99*EXP(BR$69*($Q99+0.5*($R99)^2))*_xlfn.NORM.DIST((LN(($M99*EXP($L99/100*BR$69))/($K99))-$Q99*BR$69)/($R99*SQRT(BR$69))-$R99*SQRT(BR$69),0,1,TRUE)+$M99*EXP($L99/100*BR$69)*(1-_xlfn.NORM.DIST((LN(($M99*EXP($L99/100*BR$69))/($K99))-$Q99*BR$69)/($R99*SQRT(BR$69)),0,1,TRUE)))*EXP(-0.07*BR$69)*(INDEX('3)tpx females'!CZ$57:CZ$107,MATCH('3) 2016 cases'!$P99,'3)tpx females'!$BB$57:$BB$107,0))+INDEX('3)tpx males'!CZ$57:CZ$107,MATCH($O99,'3)tpx males'!$BB$57:$BB$107,0))-(INDEX('3)tpx males'!CY$110:CY$160,MATCH($O99,'3)tpx males'!$BB$110:$BB$160,0))*INDEX('3)tpx females'!CY$111:CY$161,MATCH('3) 2016 cases'!$P99,'3)tpx females'!$BB$111:$BB$161,0))*(1-(EXP(-INDEX('3)tpx males'!CZ$4:CZ$54,MATCH($O99,'3)tpx males'!$BB$4:$BB$54,0)))*EXP(-INDEX('3)tpx females'!CZ$3:CZ$53,MATCH('3) 2016 cases'!$P99,'3)tpx females'!$BB$3:$BB$53,0))))))),0)</f>
        <v>0</v>
      </c>
      <c r="BS99" s="32">
        <f ca="1">IFERROR(($K99*EXP(BS$69*($Q99+0.5*($R99)^2))*_xlfn.NORM.DIST((LN(($M99*EXP($L99/100*BS$69))/($K99))-$Q99*BS$69)/($R99*SQRT(BS$69))-$R99*SQRT(BS$69),0,1,TRUE)+$M99*EXP($L99/100*BS$69)*(1-_xlfn.NORM.DIST((LN(($M99*EXP($L99/100*BS$69))/($K99))-$Q99*BS$69)/($R99*SQRT(BS$69)),0,1,TRUE)))*EXP(-0.07*BS$69)*(INDEX('3)tpx females'!DA$57:DA$107,MATCH('3) 2016 cases'!$P99,'3)tpx females'!$BB$57:$BB$107,0))+INDEX('3)tpx males'!DA$57:DA$107,MATCH($O99,'3)tpx males'!$BB$57:$BB$107,0))-(INDEX('3)tpx males'!CZ$110:CZ$160,MATCH($O99,'3)tpx males'!$BB$110:$BB$160,0))*INDEX('3)tpx females'!CZ$111:CZ$161,MATCH('3) 2016 cases'!$P99,'3)tpx females'!$BB$111:$BB$161,0))*(1-(EXP(-INDEX('3)tpx males'!DA$4:DA$54,MATCH($O99,'3)tpx males'!$BB$4:$BB$54,0)))*EXP(-INDEX('3)tpx females'!DA$3:DA$53,MATCH('3) 2016 cases'!$P99,'3)tpx females'!$BB$3:$BB$53,0))))))),0)</f>
        <v>0</v>
      </c>
      <c r="BU99" s="32">
        <f t="shared" si="121"/>
        <v>96906.401096902322</v>
      </c>
      <c r="BV99" s="32">
        <f t="shared" si="122"/>
        <v>92042.053466538709</v>
      </c>
      <c r="BW99" s="32">
        <f t="shared" si="123"/>
        <v>93760.679732253877</v>
      </c>
      <c r="BX99" s="32">
        <f t="shared" si="124"/>
        <v>95511.396505839715</v>
      </c>
      <c r="BY99" s="32">
        <f t="shared" si="125"/>
        <v>97294.802987201489</v>
      </c>
      <c r="BZ99" s="32">
        <f t="shared" si="126"/>
        <v>99111.50956461583</v>
      </c>
      <c r="CA99" s="32">
        <f t="shared" si="127"/>
        <v>100962.13802364244</v>
      </c>
      <c r="CB99" s="32">
        <f t="shared" si="128"/>
        <v>102847.32175993611</v>
      </c>
      <c r="CC99" s="32">
        <f t="shared" si="129"/>
        <v>104767.70599603248</v>
      </c>
      <c r="CD99" s="32">
        <f t="shared" si="130"/>
        <v>106723.94800218201</v>
      </c>
      <c r="CE99" s="32">
        <f t="shared" si="131"/>
        <v>108716.71732130685</v>
      </c>
      <c r="CF99" s="32">
        <f t="shared" si="132"/>
        <v>110746.69599815864</v>
      </c>
      <c r="CG99" s="32">
        <f t="shared" si="133"/>
        <v>112814.57881275489</v>
      </c>
      <c r="CH99" s="32">
        <f t="shared" si="134"/>
        <v>114921.07351817429</v>
      </c>
      <c r="CI99" s="32">
        <f t="shared" si="135"/>
        <v>117066.90108279198</v>
      </c>
      <c r="CJ99" s="32">
        <f t="shared" si="136"/>
        <v>119252.79593703819</v>
      </c>
      <c r="CK99" s="32">
        <f t="shared" si="137"/>
        <v>121479.50622476342</v>
      </c>
      <c r="CL99" s="32">
        <f t="shared" si="138"/>
        <v>123747.79405929314</v>
      </c>
      <c r="CM99" s="32">
        <f t="shared" si="139"/>
        <v>126058.43578422655</v>
      </c>
      <c r="CN99" s="32">
        <f t="shared" si="140"/>
        <v>128412.22223889471</v>
      </c>
      <c r="CO99" s="32">
        <f t="shared" si="141"/>
        <v>130809.95902779033</v>
      </c>
      <c r="CP99" s="32">
        <f t="shared" si="142"/>
        <v>133252.46679124126</v>
      </c>
      <c r="CQ99" s="32">
        <f t="shared" si="143"/>
        <v>135740.58146883416</v>
      </c>
      <c r="CR99" s="32">
        <f t="shared" si="144"/>
        <v>138275.1545332495</v>
      </c>
      <c r="CS99" s="32">
        <f t="shared" si="145"/>
        <v>140857.05314342957</v>
      </c>
      <c r="CT99" s="32">
        <f t="shared" si="146"/>
        <v>143487.16011368102</v>
      </c>
      <c r="CU99" s="32">
        <f t="shared" si="147"/>
        <v>146166.37351095839</v>
      </c>
      <c r="CV99" s="32">
        <f t="shared" si="148"/>
        <v>148895.60557129901</v>
      </c>
      <c r="CW99" s="32">
        <f t="shared" si="149"/>
        <v>151675.78047069488</v>
      </c>
      <c r="CX99" s="32">
        <f t="shared" si="150"/>
        <v>154507.83030821732</v>
      </c>
      <c r="CY99" s="32">
        <f t="shared" si="151"/>
        <v>157392.68848323342</v>
      </c>
      <c r="CZ99" s="32">
        <f t="shared" si="152"/>
        <v>160331.27950548765</v>
      </c>
      <c r="DA99" s="32">
        <f t="shared" si="153"/>
        <v>163324.50420118263</v>
      </c>
      <c r="DB99" s="32">
        <f t="shared" si="154"/>
        <v>166373.21930100187</v>
      </c>
      <c r="DC99" s="32">
        <f t="shared" si="155"/>
        <v>169478.21053839158</v>
      </c>
      <c r="DD99" s="32">
        <f t="shared" si="156"/>
        <v>172640.15865478141</v>
      </c>
      <c r="DE99" s="32">
        <f t="shared" si="157"/>
        <v>175859.5980923326</v>
      </c>
      <c r="DF99" s="32">
        <f t="shared" si="158"/>
        <v>179136.86862784618</v>
      </c>
      <c r="DG99" s="32">
        <f t="shared" si="159"/>
        <v>182472.06072467371</v>
      </c>
      <c r="DH99" s="32">
        <f t="shared" si="160"/>
        <v>185864.95590661714</v>
      </c>
      <c r="DI99" s="32">
        <f t="shared" si="161"/>
        <v>189314.96394135657</v>
      </c>
      <c r="DJ99" s="32">
        <f t="shared" si="162"/>
        <v>192821.0590177509</v>
      </c>
      <c r="DK99" s="32">
        <f t="shared" si="163"/>
        <v>196381.71737729956</v>
      </c>
      <c r="DL99" s="32">
        <f t="shared" si="164"/>
        <v>199994.85899296976</v>
      </c>
      <c r="DM99" s="32">
        <f t="shared" si="165"/>
        <v>203657.79586964101</v>
      </c>
      <c r="DN99" s="32">
        <f t="shared" si="166"/>
        <v>207367.18937366302</v>
      </c>
      <c r="DO99" s="32">
        <f t="shared" si="167"/>
        <v>211119.01869982251</v>
      </c>
      <c r="DP99" s="32">
        <f t="shared" si="168"/>
        <v>214908.56217644596</v>
      </c>
      <c r="DQ99" s="32">
        <f t="shared" si="169"/>
        <v>218730.39262325165</v>
      </c>
      <c r="DR99" s="32">
        <f t="shared" si="170"/>
        <v>222578.38744439636</v>
      </c>
      <c r="DT99" s="48">
        <f t="shared" si="171"/>
        <v>75</v>
      </c>
      <c r="DU99" s="48">
        <f t="shared" si="172"/>
        <v>68</v>
      </c>
      <c r="DV99" s="32">
        <f ca="1">INDEX('3)tpx males'!BD$57:BD$107,MATCH(DT99,'3)tpx males'!$BB$57:$BB$107,0))*INDEX('3)tpx females'!BD$57:BD$107,MATCH(DU99,'3)tpx females'!$BB$57:$BB$107,0))</f>
        <v>1.9797649435438256E-4</v>
      </c>
      <c r="DW99" s="32">
        <f t="shared" ca="1" si="173"/>
        <v>-19.185189569664413</v>
      </c>
      <c r="DX99" s="32">
        <f t="shared" ca="1" si="177"/>
        <v>0.99980202350564562</v>
      </c>
      <c r="DZ99" s="32">
        <f t="shared" ca="1" si="174"/>
        <v>-144731.456890339</v>
      </c>
      <c r="EA99" s="32">
        <f t="shared" ca="1" si="175"/>
        <v>47825.055793436681</v>
      </c>
      <c r="EB99" s="32">
        <f t="shared" ca="1" si="178"/>
        <v>9.4682368882873487</v>
      </c>
      <c r="EC99" s="32">
        <f ca="1">EA99*'3) Value'!AN111</f>
        <v>0</v>
      </c>
      <c r="EE99" s="32">
        <f ca="1">IF(AND('3) Value'!AB111="Alive",'3) Value'!AE111="Alive"),'3) Value'!AM111+'3) 2016 cases'!DZ99,0)</f>
        <v>243.11195487514487</v>
      </c>
      <c r="EF99" s="32">
        <f>IF(OR(AND('3) Value'!AB111="Deceased",'3) Value'!AE111="Alive"),(AND('3) Value'!AB111="Alive",'3) Value'!AE111="Deceased"))),1,0)</f>
        <v>0</v>
      </c>
      <c r="EG99" s="32">
        <f>IF(EF99=1,'3) Value'!AM111+'3) 2016 cases'!DZ99,0)</f>
        <v>0</v>
      </c>
    </row>
    <row r="100" spans="3:137" x14ac:dyDescent="0.25">
      <c r="C100" s="32" t="s">
        <v>11</v>
      </c>
      <c r="D100" s="32" t="s">
        <v>12</v>
      </c>
      <c r="E100" s="49">
        <v>13926</v>
      </c>
      <c r="F100" s="32" t="s">
        <v>13</v>
      </c>
      <c r="G100" s="32" t="s">
        <v>14</v>
      </c>
      <c r="H100" s="49">
        <v>15225</v>
      </c>
      <c r="I100" s="32" t="s">
        <v>13</v>
      </c>
      <c r="J100" s="32" t="s">
        <v>21</v>
      </c>
      <c r="K100" s="52">
        <v>515000</v>
      </c>
      <c r="L100" s="52">
        <v>8.6</v>
      </c>
      <c r="M100" s="52">
        <v>204840</v>
      </c>
      <c r="O100" s="48">
        <f t="shared" si="181"/>
        <v>78</v>
      </c>
      <c r="P100" s="32">
        <f t="shared" si="182"/>
        <v>75</v>
      </c>
      <c r="Q100" s="32">
        <f>INDEX('2b)Working'!$I$61:$P$61,MATCH($J100,'2b)Working'!$I$60:$P$60,0))</f>
        <v>6.639962125003708E-2</v>
      </c>
      <c r="R100" s="32">
        <f>INDEX('2b)Working'!$I$62:$P$62,MATCH($J100,'2b)Working'!$I$60:$P$60,0))</f>
        <v>4.3425056649869002E-2</v>
      </c>
      <c r="T100" s="9">
        <f t="shared" ca="1" si="176"/>
        <v>266561.79418689432</v>
      </c>
      <c r="U100" s="10"/>
      <c r="V100" s="32">
        <f ca="1">IFERROR(($K100*EXP(V$69*($Q100+0.5*($R100)^2))*_xlfn.NORM.DIST((LN(($M100*EXP($L100/100*V$69))/($K100))-$Q100*V$69)/($R100*SQRT(V$69))-$R100*SQRT(V$69),0,1,TRUE)+$M100*EXP($L100/100*V$69)*(1-_xlfn.NORM.DIST((LN(($M100*EXP($L100/100*V$69))/($K100))-$Q100*V$69)/($R100*SQRT(V$69)),0,1,TRUE)))*EXP(-0.07*V$69)*(INDEX('3)tpx females'!BD$57:BD$107,MATCH('3) 2016 cases'!$P100,'3)tpx females'!$BB$57:$BB$107,0))+INDEX('3)tpx males'!BD$57:BD$107,MATCH($O100,'3)tpx males'!$BB$57:$BB$107,0))-(INDEX('3)tpx males'!BC$110:BC$160,MATCH($O100,'3)tpx males'!$BB$110:$BB$160,0))*INDEX('3)tpx females'!BC$111:BC$161,MATCH('3) 2016 cases'!$P100,'3)tpx females'!$BB$111:$BB$161,0))*(1-(EXP(-INDEX('3)tpx males'!BD$4:BD$54,MATCH($O100,'3)tpx males'!$BB$4:$BB$54,0)))*EXP(-INDEX('3)tpx females'!BD$3:BD$53,MATCH('3) 2016 cases'!$P100,'3)tpx females'!$BB$3:$BB$53,0))))))),0)</f>
        <v>124.69829489829807</v>
      </c>
      <c r="W100" s="32">
        <f ca="1">IFERROR(($K100*EXP(W$69*($Q100+0.5*($R100)^2))*_xlfn.NORM.DIST((LN(($M100*EXP($L100/100*W$69))/($K100))-$Q100*W$69)/($R100*SQRT(W$69))-$R100*SQRT(W$69),0,1,TRUE)+$M100*EXP($L100/100*W$69)*(1-_xlfn.NORM.DIST((LN(($M100*EXP($L100/100*W$69))/($K100))-$Q100*W$69)/($R100*SQRT(W$69)),0,1,TRUE)))*EXP(-0.07*W$69)*(INDEX('3)tpx females'!BE$57:BE$107,MATCH('3) 2016 cases'!$P100,'3)tpx females'!$BB$57:$BB$107,0))+INDEX('3)tpx males'!BE$57:BE$107,MATCH($O100,'3)tpx males'!$BB$57:$BB$107,0))-(INDEX('3)tpx males'!BD$110:BD$160,MATCH($O100,'3)tpx males'!$BB$110:$BB$160,0))*INDEX('3)tpx females'!BD$111:BD$161,MATCH('3) 2016 cases'!$P100,'3)tpx females'!$BB$111:$BB$161,0))*(1-(EXP(-INDEX('3)tpx males'!BE$4:BE$54,MATCH($O100,'3)tpx males'!$BB$4:$BB$54,0)))*EXP(-INDEX('3)tpx females'!BE$3:BE$53,MATCH('3) 2016 cases'!$P100,'3)tpx females'!$BB$3:$BB$53,0))))))),0)</f>
        <v>436.01602694388163</v>
      </c>
      <c r="X100" s="32">
        <f ca="1">IFERROR(($K100*EXP(X$69*($Q100+0.5*($R100)^2))*_xlfn.NORM.DIST((LN(($M100*EXP($L100/100*X$69))/($K100))-$Q100*X$69)/($R100*SQRT(X$69))-$R100*SQRT(X$69),0,1,TRUE)+$M100*EXP($L100/100*X$69)*(1-_xlfn.NORM.DIST((LN(($M100*EXP($L100/100*X$69))/($K100))-$Q100*X$69)/($R100*SQRT(X$69)),0,1,TRUE)))*EXP(-0.07*X$69)*(INDEX('3)tpx females'!BF$57:BF$107,MATCH('3) 2016 cases'!$P100,'3)tpx females'!$BB$57:$BB$107,0))+INDEX('3)tpx males'!BF$57:BF$107,MATCH($O100,'3)tpx males'!$BB$57:$BB$107,0))-(INDEX('3)tpx males'!BE$110:BE$160,MATCH($O100,'3)tpx males'!$BB$110:$BB$160,0))*INDEX('3)tpx females'!BE$111:BE$161,MATCH('3) 2016 cases'!$P100,'3)tpx females'!$BB$111:$BB$161,0))*(1-(EXP(-INDEX('3)tpx males'!BF$4:BF$54,MATCH($O100,'3)tpx males'!$BB$4:$BB$54,0)))*EXP(-INDEX('3)tpx females'!BF$3:BF$53,MATCH('3) 2016 cases'!$P100,'3)tpx females'!$BB$3:$BB$53,0))))))),0)</f>
        <v>839.87373118888979</v>
      </c>
      <c r="Y100" s="32">
        <f ca="1">IFERROR(($K100*EXP(Y$69*($Q100+0.5*($R100)^2))*_xlfn.NORM.DIST((LN(($M100*EXP($L100/100*Y$69))/($K100))-$Q100*Y$69)/($R100*SQRT(Y$69))-$R100*SQRT(Y$69),0,1,TRUE)+$M100*EXP($L100/100*Y$69)*(1-_xlfn.NORM.DIST((LN(($M100*EXP($L100/100*Y$69))/($K100))-$Q100*Y$69)/($R100*SQRT(Y$69)),0,1,TRUE)))*EXP(-0.07*Y$69)*(INDEX('3)tpx females'!BG$57:BG$107,MATCH('3) 2016 cases'!$P100,'3)tpx females'!$BB$57:$BB$107,0))+INDEX('3)tpx males'!BG$57:BG$107,MATCH($O100,'3)tpx males'!$BB$57:$BB$107,0))-(INDEX('3)tpx males'!BF$110:BF$160,MATCH($O100,'3)tpx males'!$BB$110:$BB$160,0))*INDEX('3)tpx females'!BF$111:BF$161,MATCH('3) 2016 cases'!$P100,'3)tpx females'!$BB$111:$BB$161,0))*(1-(EXP(-INDEX('3)tpx males'!BG$4:BG$54,MATCH($O100,'3)tpx males'!$BB$4:$BB$54,0)))*EXP(-INDEX('3)tpx females'!BG$3:BG$53,MATCH('3) 2016 cases'!$P100,'3)tpx females'!$BB$3:$BB$53,0))))))),0)</f>
        <v>1343.9353999959217</v>
      </c>
      <c r="Z100" s="32">
        <f ca="1">IFERROR(($K100*EXP(Z$69*($Q100+0.5*($R100)^2))*_xlfn.NORM.DIST((LN(($M100*EXP($L100/100*Z$69))/($K100))-$Q100*Z$69)/($R100*SQRT(Z$69))-$R100*SQRT(Z$69),0,1,TRUE)+$M100*EXP($L100/100*Z$69)*(1-_xlfn.NORM.DIST((LN(($M100*EXP($L100/100*Z$69))/($K100))-$Q100*Z$69)/($R100*SQRT(Z$69)),0,1,TRUE)))*EXP(-0.07*Z$69)*(INDEX('3)tpx females'!BH$57:BH$107,MATCH('3) 2016 cases'!$P100,'3)tpx females'!$BB$57:$BB$107,0))+INDEX('3)tpx males'!BH$57:BH$107,MATCH($O100,'3)tpx males'!$BB$57:$BB$107,0))-(INDEX('3)tpx males'!BG$110:BG$160,MATCH($O100,'3)tpx males'!$BB$110:$BB$160,0))*INDEX('3)tpx females'!BG$111:BG$161,MATCH('3) 2016 cases'!$P100,'3)tpx females'!$BB$111:$BB$161,0))*(1-(EXP(-INDEX('3)tpx males'!BH$4:BH$54,MATCH($O100,'3)tpx males'!$BB$4:$BB$54,0)))*EXP(-INDEX('3)tpx females'!BH$3:BH$53,MATCH('3) 2016 cases'!$P100,'3)tpx females'!$BB$3:$BB$53,0))))))),0)</f>
        <v>1945.7997727116467</v>
      </c>
      <c r="AA100" s="32">
        <f ca="1">IFERROR(($K100*EXP(AA$69*($Q100+0.5*($R100)^2))*_xlfn.NORM.DIST((LN(($M100*EXP($L100/100*AA$69))/($K100))-$Q100*AA$69)/($R100*SQRT(AA$69))-$R100*SQRT(AA$69),0,1,TRUE)+$M100*EXP($L100/100*AA$69)*(1-_xlfn.NORM.DIST((LN(($M100*EXP($L100/100*AA$69))/($K100))-$Q100*AA$69)/($R100*SQRT(AA$69)),0,1,TRUE)))*EXP(-0.07*AA$69)*(INDEX('3)tpx females'!BI$57:BI$107,MATCH('3) 2016 cases'!$P100,'3)tpx females'!$BB$57:$BB$107,0))+INDEX('3)tpx males'!BI$57:BI$107,MATCH($O100,'3)tpx males'!$BB$57:$BB$107,0))-(INDEX('3)tpx males'!BH$110:BH$160,MATCH($O100,'3)tpx males'!$BB$110:$BB$160,0))*INDEX('3)tpx females'!BH$111:BH$161,MATCH('3) 2016 cases'!$P100,'3)tpx females'!$BB$111:$BB$161,0))*(1-(EXP(-INDEX('3)tpx males'!BI$4:BI$54,MATCH($O100,'3)tpx males'!$BB$4:$BB$54,0)))*EXP(-INDEX('3)tpx females'!BI$3:BI$53,MATCH('3) 2016 cases'!$P100,'3)tpx females'!$BB$3:$BB$53,0))))))),0)</f>
        <v>2834.2394237804924</v>
      </c>
      <c r="AB100" s="32">
        <f ca="1">IFERROR(($K100*EXP(AB$69*($Q100+0.5*($R100)^2))*_xlfn.NORM.DIST((LN(($M100*EXP($L100/100*AB$69))/($K100))-$Q100*AB$69)/($R100*SQRT(AB$69))-$R100*SQRT(AB$69),0,1,TRUE)+$M100*EXP($L100/100*AB$69)*(1-_xlfn.NORM.DIST((LN(($M100*EXP($L100/100*AB$69))/($K100))-$Q100*AB$69)/($R100*SQRT(AB$69)),0,1,TRUE)))*EXP(-0.07*AB$69)*(INDEX('3)tpx females'!BJ$57:BJ$107,MATCH('3) 2016 cases'!$P100,'3)tpx females'!$BB$57:$BB$107,0))+INDEX('3)tpx males'!BJ$57:BJ$107,MATCH($O100,'3)tpx males'!$BB$57:$BB$107,0))-(INDEX('3)tpx males'!BI$110:BI$160,MATCH($O100,'3)tpx males'!$BB$110:$BB$160,0))*INDEX('3)tpx females'!BI$111:BI$161,MATCH('3) 2016 cases'!$P100,'3)tpx females'!$BB$111:$BB$161,0))*(1-(EXP(-INDEX('3)tpx males'!BJ$4:BJ$54,MATCH($O100,'3)tpx males'!$BB$4:$BB$54,0)))*EXP(-INDEX('3)tpx females'!BJ$3:BJ$53,MATCH('3) 2016 cases'!$P100,'3)tpx females'!$BB$3:$BB$53,0))))))),0)</f>
        <v>3760.8751344012212</v>
      </c>
      <c r="AC100" s="32">
        <f ca="1">IFERROR(($K100*EXP(AC$69*($Q100+0.5*($R100)^2))*_xlfn.NORM.DIST((LN(($M100*EXP($L100/100*AC$69))/($K100))-$Q100*AC$69)/($R100*SQRT(AC$69))-$R100*SQRT(AC$69),0,1,TRUE)+$M100*EXP($L100/100*AC$69)*(1-_xlfn.NORM.DIST((LN(($M100*EXP($L100/100*AC$69))/($K100))-$Q100*AC$69)/($R100*SQRT(AC$69)),0,1,TRUE)))*EXP(-0.07*AC$69)*(INDEX('3)tpx females'!BK$57:BK$107,MATCH('3) 2016 cases'!$P100,'3)tpx females'!$BB$57:$BB$107,0))+INDEX('3)tpx males'!BK$57:BK$107,MATCH($O100,'3)tpx males'!$BB$57:$BB$107,0))-(INDEX('3)tpx males'!BJ$110:BJ$160,MATCH($O100,'3)tpx males'!$BB$110:$BB$160,0))*INDEX('3)tpx females'!BJ$111:BJ$161,MATCH('3) 2016 cases'!$P100,'3)tpx females'!$BB$111:$BB$161,0))*(1-(EXP(-INDEX('3)tpx males'!BK$4:BK$54,MATCH($O100,'3)tpx males'!$BB$4:$BB$54,0)))*EXP(-INDEX('3)tpx females'!BK$3:BK$53,MATCH('3) 2016 cases'!$P100,'3)tpx females'!$BB$3:$BB$53,0))))))),0)</f>
        <v>4956.243462972714</v>
      </c>
      <c r="AD100" s="32">
        <f ca="1">IFERROR(($K100*EXP(AD$69*($Q100+0.5*($R100)^2))*_xlfn.NORM.DIST((LN(($M100*EXP($L100/100*AD$69))/($K100))-$Q100*AD$69)/($R100*SQRT(AD$69))-$R100*SQRT(AD$69),0,1,TRUE)+$M100*EXP($L100/100*AD$69)*(1-_xlfn.NORM.DIST((LN(($M100*EXP($L100/100*AD$69))/($K100))-$Q100*AD$69)/($R100*SQRT(AD$69)),0,1,TRUE)))*EXP(-0.07*AD$69)*(INDEX('3)tpx females'!BL$57:BL$107,MATCH('3) 2016 cases'!$P100,'3)tpx females'!$BB$57:$BB$107,0))+INDEX('3)tpx males'!BL$57:BL$107,MATCH($O100,'3)tpx males'!$BB$57:$BB$107,0))-(INDEX('3)tpx males'!BK$110:BK$160,MATCH($O100,'3)tpx males'!$BB$110:$BB$160,0))*INDEX('3)tpx females'!BK$111:BK$161,MATCH('3) 2016 cases'!$P100,'3)tpx females'!$BB$111:$BB$161,0))*(1-(EXP(-INDEX('3)tpx males'!BL$4:BL$54,MATCH($O100,'3)tpx males'!$BB$4:$BB$54,0)))*EXP(-INDEX('3)tpx females'!BL$3:BL$53,MATCH('3) 2016 cases'!$P100,'3)tpx females'!$BB$3:$BB$53,0))))))),0)</f>
        <v>6548.5648189021858</v>
      </c>
      <c r="AE100" s="32">
        <f ca="1">IFERROR(($K100*EXP(AE$69*($Q100+0.5*($R100)^2))*_xlfn.NORM.DIST((LN(($M100*EXP($L100/100*AE$69))/($K100))-$Q100*AE$69)/($R100*SQRT(AE$69))-$R100*SQRT(AE$69),0,1,TRUE)+$M100*EXP($L100/100*AE$69)*(1-_xlfn.NORM.DIST((LN(($M100*EXP($L100/100*AE$69))/($K100))-$Q100*AE$69)/($R100*SQRT(AE$69)),0,1,TRUE)))*EXP(-0.07*AE$69)*(INDEX('3)tpx females'!BM$57:BM$107,MATCH('3) 2016 cases'!$P100,'3)tpx females'!$BB$57:$BB$107,0))+INDEX('3)tpx males'!BM$57:BM$107,MATCH($O100,'3)tpx males'!$BB$57:$BB$107,0))-(INDEX('3)tpx males'!BL$110:BL$160,MATCH($O100,'3)tpx males'!$BB$110:$BB$160,0))*INDEX('3)tpx females'!BL$111:BL$161,MATCH('3) 2016 cases'!$P100,'3)tpx females'!$BB$111:$BB$161,0))*(1-(EXP(-INDEX('3)tpx males'!BM$4:BM$54,MATCH($O100,'3)tpx males'!$BB$4:$BB$54,0)))*EXP(-INDEX('3)tpx females'!BM$3:BM$53,MATCH('3) 2016 cases'!$P100,'3)tpx females'!$BB$3:$BB$53,0))))))),0)</f>
        <v>7617.8762386861663</v>
      </c>
      <c r="AF100" s="32">
        <f ca="1">IFERROR(($K100*EXP(AF$69*($Q100+0.5*($R100)^2))*_xlfn.NORM.DIST((LN(($M100*EXP($L100/100*AF$69))/($K100))-$Q100*AF$69)/($R100*SQRT(AF$69))-$R100*SQRT(AF$69),0,1,TRUE)+$M100*EXP($L100/100*AF$69)*(1-_xlfn.NORM.DIST((LN(($M100*EXP($L100/100*AF$69))/($K100))-$Q100*AF$69)/($R100*SQRT(AF$69)),0,1,TRUE)))*EXP(-0.07*AF$69)*(INDEX('3)tpx females'!BN$57:BN$107,MATCH('3) 2016 cases'!$P100,'3)tpx females'!$BB$57:$BB$107,0))+INDEX('3)tpx males'!BN$57:BN$107,MATCH($O100,'3)tpx males'!$BB$57:$BB$107,0))-(INDEX('3)tpx males'!BM$110:BM$160,MATCH($O100,'3)tpx males'!$BB$110:$BB$160,0))*INDEX('3)tpx females'!BM$111:BM$161,MATCH('3) 2016 cases'!$P100,'3)tpx females'!$BB$111:$BB$161,0))*(1-(EXP(-INDEX('3)tpx males'!BN$4:BN$54,MATCH($O100,'3)tpx males'!$BB$4:$BB$54,0)))*EXP(-INDEX('3)tpx females'!BN$3:BN$53,MATCH('3) 2016 cases'!$P100,'3)tpx females'!$BB$3:$BB$53,0))))))),0)</f>
        <v>9498.2473056544659</v>
      </c>
      <c r="AG100" s="32">
        <f ca="1">IFERROR(($K100*EXP(AG$69*($Q100+0.5*($R100)^2))*_xlfn.NORM.DIST((LN(($M100*EXP($L100/100*AG$69))/($K100))-$Q100*AG$69)/($R100*SQRT(AG$69))-$R100*SQRT(AG$69),0,1,TRUE)+$M100*EXP($L100/100*AG$69)*(1-_xlfn.NORM.DIST((LN(($M100*EXP($L100/100*AG$69))/($K100))-$Q100*AG$69)/($R100*SQRT(AG$69)),0,1,TRUE)))*EXP(-0.07*AG$69)*(INDEX('3)tpx females'!BO$57:BO$107,MATCH('3) 2016 cases'!$P100,'3)tpx females'!$BB$57:$BB$107,0))+INDEX('3)tpx males'!BO$57:BO$107,MATCH($O100,'3)tpx males'!$BB$57:$BB$107,0))-(INDEX('3)tpx males'!BN$110:BN$160,MATCH($O100,'3)tpx males'!$BB$110:$BB$160,0))*INDEX('3)tpx females'!BN$111:BN$161,MATCH('3) 2016 cases'!$P100,'3)tpx females'!$BB$111:$BB$161,0))*(1-(EXP(-INDEX('3)tpx males'!BO$4:BO$54,MATCH($O100,'3)tpx males'!$BB$4:$BB$54,0)))*EXP(-INDEX('3)tpx females'!BO$3:BO$53,MATCH('3) 2016 cases'!$P100,'3)tpx females'!$BB$3:$BB$53,0))))))),0)</f>
        <v>11877.774159747214</v>
      </c>
      <c r="AH100" s="32">
        <f ca="1">IFERROR(($K100*EXP(AH$69*($Q100+0.5*($R100)^2))*_xlfn.NORM.DIST((LN(($M100*EXP($L100/100*AH$69))/($K100))-$Q100*AH$69)/($R100*SQRT(AH$69))-$R100*SQRT(AH$69),0,1,TRUE)+$M100*EXP($L100/100*AH$69)*(1-_xlfn.NORM.DIST((LN(($M100*EXP($L100/100*AH$69))/($K100))-$Q100*AH$69)/($R100*SQRT(AH$69)),0,1,TRUE)))*EXP(-0.07*AH$69)*(INDEX('3)tpx females'!BP$57:BP$107,MATCH('3) 2016 cases'!$P100,'3)tpx females'!$BB$57:$BB$107,0))+INDEX('3)tpx males'!BP$57:BP$107,MATCH($O100,'3)tpx males'!$BB$57:$BB$107,0))-(INDEX('3)tpx males'!BO$110:BO$160,MATCH($O100,'3)tpx males'!$BB$110:$BB$160,0))*INDEX('3)tpx females'!BO$111:BO$161,MATCH('3) 2016 cases'!$P100,'3)tpx females'!$BB$111:$BB$161,0))*(1-(EXP(-INDEX('3)tpx males'!BP$4:BP$54,MATCH($O100,'3)tpx males'!$BB$4:$BB$54,0)))*EXP(-INDEX('3)tpx females'!BP$3:BP$53,MATCH('3) 2016 cases'!$P100,'3)tpx females'!$BB$3:$BB$53,0))))))),0)</f>
        <v>13477.286509881811</v>
      </c>
      <c r="AI100" s="32">
        <f ca="1">IFERROR(($K100*EXP(AI$69*($Q100+0.5*($R100)^2))*_xlfn.NORM.DIST((LN(($M100*EXP($L100/100*AI$69))/($K100))-$Q100*AI$69)/($R100*SQRT(AI$69))-$R100*SQRT(AI$69),0,1,TRUE)+$M100*EXP($L100/100*AI$69)*(1-_xlfn.NORM.DIST((LN(($M100*EXP($L100/100*AI$69))/($K100))-$Q100*AI$69)/($R100*SQRT(AI$69)),0,1,TRUE)))*EXP(-0.07*AI$69)*(INDEX('3)tpx females'!BQ$57:BQ$107,MATCH('3) 2016 cases'!$P100,'3)tpx females'!$BB$57:$BB$107,0))+INDEX('3)tpx males'!BQ$57:BQ$107,MATCH($O100,'3)tpx males'!$BB$57:$BB$107,0))-(INDEX('3)tpx males'!BP$110:BP$160,MATCH($O100,'3)tpx males'!$BB$110:$BB$160,0))*INDEX('3)tpx females'!BP$111:BP$161,MATCH('3) 2016 cases'!$P100,'3)tpx females'!$BB$111:$BB$161,0))*(1-(EXP(-INDEX('3)tpx males'!BQ$4:BQ$54,MATCH($O100,'3)tpx males'!$BB$4:$BB$54,0)))*EXP(-INDEX('3)tpx females'!BQ$3:BQ$53,MATCH('3) 2016 cases'!$P100,'3)tpx females'!$BB$3:$BB$53,0))))))),0)</f>
        <v>15510.766238457445</v>
      </c>
      <c r="AJ100" s="32">
        <f ca="1">IFERROR(($K100*EXP(AJ$69*($Q100+0.5*($R100)^2))*_xlfn.NORM.DIST((LN(($M100*EXP($L100/100*AJ$69))/($K100))-$Q100*AJ$69)/($R100*SQRT(AJ$69))-$R100*SQRT(AJ$69),0,1,TRUE)+$M100*EXP($L100/100*AJ$69)*(1-_xlfn.NORM.DIST((LN(($M100*EXP($L100/100*AJ$69))/($K100))-$Q100*AJ$69)/($R100*SQRT(AJ$69)),0,1,TRUE)))*EXP(-0.07*AJ$69)*(INDEX('3)tpx females'!BR$57:BR$107,MATCH('3) 2016 cases'!$P100,'3)tpx females'!$BB$57:$BB$107,0))+INDEX('3)tpx males'!BR$57:BR$107,MATCH($O100,'3)tpx males'!$BB$57:$BB$107,0))-(INDEX('3)tpx males'!BQ$110:BQ$160,MATCH($O100,'3)tpx males'!$BB$110:$BB$160,0))*INDEX('3)tpx females'!BQ$111:BQ$161,MATCH('3) 2016 cases'!$P100,'3)tpx females'!$BB$111:$BB$161,0))*(1-(EXP(-INDEX('3)tpx males'!BR$4:BR$54,MATCH($O100,'3)tpx males'!$BB$4:$BB$54,0)))*EXP(-INDEX('3)tpx females'!BR$3:BR$53,MATCH('3) 2016 cases'!$P100,'3)tpx females'!$BB$3:$BB$53,0))))))),0)</f>
        <v>17342.409375389663</v>
      </c>
      <c r="AK100" s="32">
        <f ca="1">IFERROR(($K100*EXP(AK$69*($Q100+0.5*($R100)^2))*_xlfn.NORM.DIST((LN(($M100*EXP($L100/100*AK$69))/($K100))-$Q100*AK$69)/($R100*SQRT(AK$69))-$R100*SQRT(AK$69),0,1,TRUE)+$M100*EXP($L100/100*AK$69)*(1-_xlfn.NORM.DIST((LN(($M100*EXP($L100/100*AK$69))/($K100))-$Q100*AK$69)/($R100*SQRT(AK$69)),0,1,TRUE)))*EXP(-0.07*AK$69)*(INDEX('3)tpx females'!BS$57:BS$107,MATCH('3) 2016 cases'!$P100,'3)tpx females'!$BB$57:$BB$107,0))+INDEX('3)tpx males'!BS$57:BS$107,MATCH($O100,'3)tpx males'!$BB$57:$BB$107,0))-(INDEX('3)tpx males'!BR$110:BR$160,MATCH($O100,'3)tpx males'!$BB$110:$BB$160,0))*INDEX('3)tpx females'!BR$111:BR$161,MATCH('3) 2016 cases'!$P100,'3)tpx females'!$BB$111:$BB$161,0))*(1-(EXP(-INDEX('3)tpx males'!BS$4:BS$54,MATCH($O100,'3)tpx males'!$BB$4:$BB$54,0)))*EXP(-INDEX('3)tpx females'!BS$3:BS$53,MATCH('3) 2016 cases'!$P100,'3)tpx females'!$BB$3:$BB$53,0))))))),0)</f>
        <v>18903.906880247247</v>
      </c>
      <c r="AL100" s="32">
        <f ca="1">IFERROR(($K100*EXP(AL$69*($Q100+0.5*($R100)^2))*_xlfn.NORM.DIST((LN(($M100*EXP($L100/100*AL$69))/($K100))-$Q100*AL$69)/($R100*SQRT(AL$69))-$R100*SQRT(AL$69),0,1,TRUE)+$M100*EXP($L100/100*AL$69)*(1-_xlfn.NORM.DIST((LN(($M100*EXP($L100/100*AL$69))/($K100))-$Q100*AL$69)/($R100*SQRT(AL$69)),0,1,TRUE)))*EXP(-0.07*AL$69)*(INDEX('3)tpx females'!BT$57:BT$107,MATCH('3) 2016 cases'!$P100,'3)tpx females'!$BB$57:$BB$107,0))+INDEX('3)tpx males'!BT$57:BT$107,MATCH($O100,'3)tpx males'!$BB$57:$BB$107,0))-(INDEX('3)tpx males'!BS$110:BS$160,MATCH($O100,'3)tpx males'!$BB$110:$BB$160,0))*INDEX('3)tpx females'!BS$111:BS$161,MATCH('3) 2016 cases'!$P100,'3)tpx females'!$BB$111:$BB$161,0))*(1-(EXP(-INDEX('3)tpx males'!BT$4:BT$54,MATCH($O100,'3)tpx males'!$BB$4:$BB$54,0)))*EXP(-INDEX('3)tpx females'!BT$3:BT$53,MATCH('3) 2016 cases'!$P100,'3)tpx females'!$BB$3:$BB$53,0))))))),0)</f>
        <v>19362.375379773763</v>
      </c>
      <c r="AM100" s="32">
        <f ca="1">IFERROR(($K100*EXP(AM$69*($Q100+0.5*($R100)^2))*_xlfn.NORM.DIST((LN(($M100*EXP($L100/100*AM$69))/($K100))-$Q100*AM$69)/($R100*SQRT(AM$69))-$R100*SQRT(AM$69),0,1,TRUE)+$M100*EXP($L100/100*AM$69)*(1-_xlfn.NORM.DIST((LN(($M100*EXP($L100/100*AM$69))/($K100))-$Q100*AM$69)/($R100*SQRT(AM$69)),0,1,TRUE)))*EXP(-0.07*AM$69)*(INDEX('3)tpx females'!BU$57:BU$107,MATCH('3) 2016 cases'!$P100,'3)tpx females'!$BB$57:$BB$107,0))+INDEX('3)tpx males'!BU$57:BU$107,MATCH($O100,'3)tpx males'!$BB$57:$BB$107,0))-(INDEX('3)tpx males'!BT$110:BT$160,MATCH($O100,'3)tpx males'!$BB$110:$BB$160,0))*INDEX('3)tpx females'!BT$111:BT$161,MATCH('3) 2016 cases'!$P100,'3)tpx females'!$BB$111:$BB$161,0))*(1-(EXP(-INDEX('3)tpx males'!BU$4:BU$54,MATCH($O100,'3)tpx males'!$BB$4:$BB$54,0)))*EXP(-INDEX('3)tpx females'!BU$3:BU$53,MATCH('3) 2016 cases'!$P100,'3)tpx females'!$BB$3:$BB$53,0))))))),0)</f>
        <v>18975.053802566272</v>
      </c>
      <c r="AN100" s="32">
        <f ca="1">IFERROR(($K100*EXP(AN$69*($Q100+0.5*($R100)^2))*_xlfn.NORM.DIST((LN(($M100*EXP($L100/100*AN$69))/($K100))-$Q100*AN$69)/($R100*SQRT(AN$69))-$R100*SQRT(AN$69),0,1,TRUE)+$M100*EXP($L100/100*AN$69)*(1-_xlfn.NORM.DIST((LN(($M100*EXP($L100/100*AN$69))/($K100))-$Q100*AN$69)/($R100*SQRT(AN$69)),0,1,TRUE)))*EXP(-0.07*AN$69)*(INDEX('3)tpx females'!BV$57:BV$107,MATCH('3) 2016 cases'!$P100,'3)tpx females'!$BB$57:$BB$107,0))+INDEX('3)tpx males'!BV$57:BV$107,MATCH($O100,'3)tpx males'!$BB$57:$BB$107,0))-(INDEX('3)tpx males'!BU$110:BU$160,MATCH($O100,'3)tpx males'!$BB$110:$BB$160,0))*INDEX('3)tpx females'!BU$111:BU$161,MATCH('3) 2016 cases'!$P100,'3)tpx females'!$BB$111:$BB$161,0))*(1-(EXP(-INDEX('3)tpx males'!BV$4:BV$54,MATCH($O100,'3)tpx males'!$BB$4:$BB$54,0)))*EXP(-INDEX('3)tpx females'!BV$3:BV$53,MATCH('3) 2016 cases'!$P100,'3)tpx females'!$BB$3:$BB$53,0))))))),0)</f>
        <v>18453.586448291186</v>
      </c>
      <c r="AO100" s="32">
        <f ca="1">IFERROR(($K100*EXP(AO$69*($Q100+0.5*($R100)^2))*_xlfn.NORM.DIST((LN(($M100*EXP($L100/100*AO$69))/($K100))-$Q100*AO$69)/($R100*SQRT(AO$69))-$R100*SQRT(AO$69),0,1,TRUE)+$M100*EXP($L100/100*AO$69)*(1-_xlfn.NORM.DIST((LN(($M100*EXP($L100/100*AO$69))/($K100))-$Q100*AO$69)/($R100*SQRT(AO$69)),0,1,TRUE)))*EXP(-0.07*AO$69)*(INDEX('3)tpx females'!BW$57:BW$107,MATCH('3) 2016 cases'!$P100,'3)tpx females'!$BB$57:$BB$107,0))+INDEX('3)tpx males'!BW$57:BW$107,MATCH($O100,'3)tpx males'!$BB$57:$BB$107,0))-(INDEX('3)tpx males'!BV$110:BV$160,MATCH($O100,'3)tpx males'!$BB$110:$BB$160,0))*INDEX('3)tpx females'!BV$111:BV$161,MATCH('3) 2016 cases'!$P100,'3)tpx females'!$BB$111:$BB$161,0))*(1-(EXP(-INDEX('3)tpx males'!BW$4:BW$54,MATCH($O100,'3)tpx males'!$BB$4:$BB$54,0)))*EXP(-INDEX('3)tpx females'!BW$3:BW$53,MATCH('3) 2016 cases'!$P100,'3)tpx females'!$BB$3:$BB$53,0))))))),0)</f>
        <v>17869.681086176406</v>
      </c>
      <c r="AP100" s="32">
        <f ca="1">IFERROR(($K100*EXP(AP$69*($Q100+0.5*($R100)^2))*_xlfn.NORM.DIST((LN(($M100*EXP($L100/100*AP$69))/($K100))-$Q100*AP$69)/($R100*SQRT(AP$69))-$R100*SQRT(AP$69),0,1,TRUE)+$M100*EXP($L100/100*AP$69)*(1-_xlfn.NORM.DIST((LN(($M100*EXP($L100/100*AP$69))/($K100))-$Q100*AP$69)/($R100*SQRT(AP$69)),0,1,TRUE)))*EXP(-0.07*AP$69)*(INDEX('3)tpx females'!BX$57:BX$107,MATCH('3) 2016 cases'!$P100,'3)tpx females'!$BB$57:$BB$107,0))+INDEX('3)tpx males'!BX$57:BX$107,MATCH($O100,'3)tpx males'!$BB$57:$BB$107,0))-(INDEX('3)tpx males'!BW$110:BW$160,MATCH($O100,'3)tpx males'!$BB$110:$BB$160,0))*INDEX('3)tpx females'!BW$111:BW$161,MATCH('3) 2016 cases'!$P100,'3)tpx females'!$BB$111:$BB$161,0))*(1-(EXP(-INDEX('3)tpx males'!BX$4:BX$54,MATCH($O100,'3)tpx males'!$BB$4:$BB$54,0)))*EXP(-INDEX('3)tpx females'!BX$3:BX$53,MATCH('3) 2016 cases'!$P100,'3)tpx females'!$BB$3:$BB$53,0))))))),0)</f>
        <v>16006.831739082621</v>
      </c>
      <c r="AQ100" s="32">
        <f ca="1">IFERROR(($K100*EXP(AQ$69*($Q100+0.5*($R100)^2))*_xlfn.NORM.DIST((LN(($M100*EXP($L100/100*AQ$69))/($K100))-$Q100*AQ$69)/($R100*SQRT(AQ$69))-$R100*SQRT(AQ$69),0,1,TRUE)+$M100*EXP($L100/100*AQ$69)*(1-_xlfn.NORM.DIST((LN(($M100*EXP($L100/100*AQ$69))/($K100))-$Q100*AQ$69)/($R100*SQRT(AQ$69)),0,1,TRUE)))*EXP(-0.07*AQ$69)*(INDEX('3)tpx females'!BY$57:BY$107,MATCH('3) 2016 cases'!$P100,'3)tpx females'!$BB$57:$BB$107,0))+INDEX('3)tpx males'!BY$57:BY$107,MATCH($O100,'3)tpx males'!$BB$57:$BB$107,0))-(INDEX('3)tpx males'!BX$110:BX$160,MATCH($O100,'3)tpx males'!$BB$110:$BB$160,0))*INDEX('3)tpx females'!BX$111:BX$161,MATCH('3) 2016 cases'!$P100,'3)tpx females'!$BB$111:$BB$161,0))*(1-(EXP(-INDEX('3)tpx males'!BY$4:BY$54,MATCH($O100,'3)tpx males'!$BB$4:$BB$54,0)))*EXP(-INDEX('3)tpx females'!BY$3:BY$53,MATCH('3) 2016 cases'!$P100,'3)tpx females'!$BB$3:$BB$53,0))))))),0)</f>
        <v>14046.20951417007</v>
      </c>
      <c r="AR100" s="32">
        <f ca="1">IFERROR(($K100*EXP(AR$69*($Q100+0.5*($R100)^2))*_xlfn.NORM.DIST((LN(($M100*EXP($L100/100*AR$69))/($K100))-$Q100*AR$69)/($R100*SQRT(AR$69))-$R100*SQRT(AR$69),0,1,TRUE)+$M100*EXP($L100/100*AR$69)*(1-_xlfn.NORM.DIST((LN(($M100*EXP($L100/100*AR$69))/($K100))-$Q100*AR$69)/($R100*SQRT(AR$69)),0,1,TRUE)))*EXP(-0.07*AR$69)*(INDEX('3)tpx females'!BZ$57:BZ$107,MATCH('3) 2016 cases'!$P100,'3)tpx females'!$BB$57:$BB$107,0))+INDEX('3)tpx males'!BZ$57:BZ$107,MATCH($O100,'3)tpx males'!$BB$57:$BB$107,0))-(INDEX('3)tpx males'!BY$110:BY$160,MATCH($O100,'3)tpx males'!$BB$110:$BB$160,0))*INDEX('3)tpx females'!BY$111:BY$161,MATCH('3) 2016 cases'!$P100,'3)tpx females'!$BB$111:$BB$161,0))*(1-(EXP(-INDEX('3)tpx males'!BZ$4:BZ$54,MATCH($O100,'3)tpx males'!$BB$4:$BB$54,0)))*EXP(-INDEX('3)tpx females'!BZ$3:BZ$53,MATCH('3) 2016 cases'!$P100,'3)tpx females'!$BB$3:$BB$53,0))))))),0)</f>
        <v>11818.06993069252</v>
      </c>
      <c r="AS100" s="32">
        <f ca="1">IFERROR(($K100*EXP(AS$69*($Q100+0.5*($R100)^2))*_xlfn.NORM.DIST((LN(($M100*EXP($L100/100*AS$69))/($K100))-$Q100*AS$69)/($R100*SQRT(AS$69))-$R100*SQRT(AS$69),0,1,TRUE)+$M100*EXP($L100/100*AS$69)*(1-_xlfn.NORM.DIST((LN(($M100*EXP($L100/100*AS$69))/($K100))-$Q100*AS$69)/($R100*SQRT(AS$69)),0,1,TRUE)))*EXP(-0.07*AS$69)*(INDEX('3)tpx females'!CA$57:CA$107,MATCH('3) 2016 cases'!$P100,'3)tpx females'!$BB$57:$BB$107,0))+INDEX('3)tpx males'!CA$57:CA$107,MATCH($O100,'3)tpx males'!$BB$57:$BB$107,0))-(INDEX('3)tpx males'!BZ$110:BZ$160,MATCH($O100,'3)tpx males'!$BB$110:$BB$160,0))*INDEX('3)tpx females'!BZ$111:BZ$161,MATCH('3) 2016 cases'!$P100,'3)tpx females'!$BB$111:$BB$161,0))*(1-(EXP(-INDEX('3)tpx males'!CA$4:CA$54,MATCH($O100,'3)tpx males'!$BB$4:$BB$54,0)))*EXP(-INDEX('3)tpx females'!CA$3:CA$53,MATCH('3) 2016 cases'!$P100,'3)tpx females'!$BB$3:$BB$53,0))))))),0)</f>
        <v>9562.6877873979356</v>
      </c>
      <c r="AT100" s="32">
        <f ca="1">IFERROR(($K100*EXP(AT$69*($Q100+0.5*($R100)^2))*_xlfn.NORM.DIST((LN(($M100*EXP($L100/100*AT$69))/($K100))-$Q100*AT$69)/($R100*SQRT(AT$69))-$R100*SQRT(AT$69),0,1,TRUE)+$M100*EXP($L100/100*AT$69)*(1-_xlfn.NORM.DIST((LN(($M100*EXP($L100/100*AT$69))/($K100))-$Q100*AT$69)/($R100*SQRT(AT$69)),0,1,TRUE)))*EXP(-0.07*AT$69)*(INDEX('3)tpx females'!CB$57:CB$107,MATCH('3) 2016 cases'!$P100,'3)tpx females'!$BB$57:$BB$107,0))+INDEX('3)tpx males'!CB$57:CB$107,MATCH($O100,'3)tpx males'!$BB$57:$BB$107,0))-(INDEX('3)tpx males'!CA$110:CA$160,MATCH($O100,'3)tpx males'!$BB$110:$BB$160,0))*INDEX('3)tpx females'!CA$111:CA$161,MATCH('3) 2016 cases'!$P100,'3)tpx females'!$BB$111:$BB$161,0))*(1-(EXP(-INDEX('3)tpx males'!CB$4:CB$54,MATCH($O100,'3)tpx males'!$BB$4:$BB$54,0)))*EXP(-INDEX('3)tpx females'!CB$3:CB$53,MATCH('3) 2016 cases'!$P100,'3)tpx females'!$BB$3:$BB$53,0))))))),0)</f>
        <v>7420.0201821465571</v>
      </c>
      <c r="AU100" s="32">
        <f ca="1">IFERROR(($K100*EXP(AU$69*($Q100+0.5*($R100)^2))*_xlfn.NORM.DIST((LN(($M100*EXP($L100/100*AU$69))/($K100))-$Q100*AU$69)/($R100*SQRT(AU$69))-$R100*SQRT(AU$69),0,1,TRUE)+$M100*EXP($L100/100*AU$69)*(1-_xlfn.NORM.DIST((LN(($M100*EXP($L100/100*AU$69))/($K100))-$Q100*AU$69)/($R100*SQRT(AU$69)),0,1,TRUE)))*EXP(-0.07*AU$69)*(INDEX('3)tpx females'!CC$57:CC$107,MATCH('3) 2016 cases'!$P100,'3)tpx females'!$BB$57:$BB$107,0))+INDEX('3)tpx males'!CC$57:CC$107,MATCH($O100,'3)tpx males'!$BB$57:$BB$107,0))-(INDEX('3)tpx males'!CB$110:CB$160,MATCH($O100,'3)tpx males'!$BB$110:$BB$160,0))*INDEX('3)tpx females'!CB$111:CB$161,MATCH('3) 2016 cases'!$P100,'3)tpx females'!$BB$111:$BB$161,0))*(1-(EXP(-INDEX('3)tpx males'!CC$4:CC$54,MATCH($O100,'3)tpx males'!$BB$4:$BB$54,0)))*EXP(-INDEX('3)tpx females'!CC$3:CC$53,MATCH('3) 2016 cases'!$P100,'3)tpx females'!$BB$3:$BB$53,0))))))),0)</f>
        <v>5507.688737748821</v>
      </c>
      <c r="AV100" s="32">
        <f ca="1">IFERROR(($K100*EXP(AV$69*($Q100+0.5*($R100)^2))*_xlfn.NORM.DIST((LN(($M100*EXP($L100/100*AV$69))/($K100))-$Q100*AV$69)/($R100*SQRT(AV$69))-$R100*SQRT(AV$69),0,1,TRUE)+$M100*EXP($L100/100*AV$69)*(1-_xlfn.NORM.DIST((LN(($M100*EXP($L100/100*AV$69))/($K100))-$Q100*AV$69)/($R100*SQRT(AV$69)),0,1,TRUE)))*EXP(-0.07*AV$69)*(INDEX('3)tpx females'!CD$57:CD$107,MATCH('3) 2016 cases'!$P100,'3)tpx females'!$BB$57:$BB$107,0))+INDEX('3)tpx males'!CD$57:CD$107,MATCH($O100,'3)tpx males'!$BB$57:$BB$107,0))-(INDEX('3)tpx males'!CC$110:CC$160,MATCH($O100,'3)tpx males'!$BB$110:$BB$160,0))*INDEX('3)tpx females'!CC$111:CC$161,MATCH('3) 2016 cases'!$P100,'3)tpx females'!$BB$111:$BB$161,0))*(1-(EXP(-INDEX('3)tpx males'!CD$4:CD$54,MATCH($O100,'3)tpx males'!$BB$4:$BB$54,0)))*EXP(-INDEX('3)tpx females'!CD$3:CD$53,MATCH('3) 2016 cases'!$P100,'3)tpx females'!$BB$3:$BB$53,0))))))),0)</f>
        <v>3912.0073631541768</v>
      </c>
      <c r="AW100" s="32">
        <f ca="1">IFERROR(($K100*EXP(AW$69*($Q100+0.5*($R100)^2))*_xlfn.NORM.DIST((LN(($M100*EXP($L100/100*AW$69))/($K100))-$Q100*AW$69)/($R100*SQRT(AW$69))-$R100*SQRT(AW$69),0,1,TRUE)+$M100*EXP($L100/100*AW$69)*(1-_xlfn.NORM.DIST((LN(($M100*EXP($L100/100*AW$69))/($K100))-$Q100*AW$69)/($R100*SQRT(AW$69)),0,1,TRUE)))*EXP(-0.07*AW$69)*(INDEX('3)tpx females'!CE$57:CE$107,MATCH('3) 2016 cases'!$P100,'3)tpx females'!$BB$57:$BB$107,0))+INDEX('3)tpx males'!CE$57:CE$107,MATCH($O100,'3)tpx males'!$BB$57:$BB$107,0))-(INDEX('3)tpx males'!CD$110:CD$160,MATCH($O100,'3)tpx males'!$BB$110:$BB$160,0))*INDEX('3)tpx females'!CD$111:CD$161,MATCH('3) 2016 cases'!$P100,'3)tpx females'!$BB$111:$BB$161,0))*(1-(EXP(-INDEX('3)tpx males'!CE$4:CE$54,MATCH($O100,'3)tpx males'!$BB$4:$BB$54,0)))*EXP(-INDEX('3)tpx females'!CE$3:CE$53,MATCH('3) 2016 cases'!$P100,'3)tpx females'!$BB$3:$BB$53,0))))))),0)</f>
        <v>2631.9999427898924</v>
      </c>
      <c r="AX100" s="32">
        <f ca="1">IFERROR(($K100*EXP(AX$69*($Q100+0.5*($R100)^2))*_xlfn.NORM.DIST((LN(($M100*EXP($L100/100*AX$69))/($K100))-$Q100*AX$69)/($R100*SQRT(AX$69))-$R100*SQRT(AX$69),0,1,TRUE)+$M100*EXP($L100/100*AX$69)*(1-_xlfn.NORM.DIST((LN(($M100*EXP($L100/100*AX$69))/($K100))-$Q100*AX$69)/($R100*SQRT(AX$69)),0,1,TRUE)))*EXP(-0.07*AX$69)*(INDEX('3)tpx females'!CF$57:CF$107,MATCH('3) 2016 cases'!$P100,'3)tpx females'!$BB$57:$BB$107,0))+INDEX('3)tpx males'!CF$57:CF$107,MATCH($O100,'3)tpx males'!$BB$57:$BB$107,0))-(INDEX('3)tpx males'!CE$110:CE$160,MATCH($O100,'3)tpx males'!$BB$110:$BB$160,0))*INDEX('3)tpx females'!CE$111:CE$161,MATCH('3) 2016 cases'!$P100,'3)tpx females'!$BB$111:$BB$161,0))*(1-(EXP(-INDEX('3)tpx males'!CF$4:CF$54,MATCH($O100,'3)tpx males'!$BB$4:$BB$54,0)))*EXP(-INDEX('3)tpx females'!CF$3:CF$53,MATCH('3) 2016 cases'!$P100,'3)tpx females'!$BB$3:$BB$53,0))))))),0)</f>
        <v>1699.1123630634049</v>
      </c>
      <c r="AY100" s="32">
        <f ca="1">IFERROR(($K100*EXP(AY$69*($Q100+0.5*($R100)^2))*_xlfn.NORM.DIST((LN(($M100*EXP($L100/100*AY$69))/($K100))-$Q100*AY$69)/($R100*SQRT(AY$69))-$R100*SQRT(AY$69),0,1,TRUE)+$M100*EXP($L100/100*AY$69)*(1-_xlfn.NORM.DIST((LN(($M100*EXP($L100/100*AY$69))/($K100))-$Q100*AY$69)/($R100*SQRT(AY$69)),0,1,TRUE)))*EXP(-0.07*AY$69)*(INDEX('3)tpx females'!CG$57:CG$107,MATCH('3) 2016 cases'!$P100,'3)tpx females'!$BB$57:$BB$107,0))+INDEX('3)tpx males'!CG$57:CG$107,MATCH($O100,'3)tpx males'!$BB$57:$BB$107,0))-(INDEX('3)tpx males'!CF$110:CF$160,MATCH($O100,'3)tpx males'!$BB$110:$BB$160,0))*INDEX('3)tpx females'!CF$111:CF$161,MATCH('3) 2016 cases'!$P100,'3)tpx females'!$BB$111:$BB$161,0))*(1-(EXP(-INDEX('3)tpx males'!CG$4:CG$54,MATCH($O100,'3)tpx males'!$BB$4:$BB$54,0)))*EXP(-INDEX('3)tpx females'!CG$3:CG$53,MATCH('3) 2016 cases'!$P100,'3)tpx females'!$BB$3:$BB$53,0))))))),0)</f>
        <v>1040.3191371313105</v>
      </c>
      <c r="AZ100" s="32">
        <f ca="1">IFERROR(($K100*EXP(AZ$69*($Q100+0.5*($R100)^2))*_xlfn.NORM.DIST((LN(($M100*EXP($L100/100*AZ$69))/($K100))-$Q100*AZ$69)/($R100*SQRT(AZ$69))-$R100*SQRT(AZ$69),0,1,TRUE)+$M100*EXP($L100/100*AZ$69)*(1-_xlfn.NORM.DIST((LN(($M100*EXP($L100/100*AZ$69))/($K100))-$Q100*AZ$69)/($R100*SQRT(AZ$69)),0,1,TRUE)))*EXP(-0.07*AZ$69)*(INDEX('3)tpx females'!CH$57:CH$107,MATCH('3) 2016 cases'!$P100,'3)tpx females'!$BB$57:$BB$107,0))+INDEX('3)tpx males'!CH$57:CH$107,MATCH($O100,'3)tpx males'!$BB$57:$BB$107,0))-(INDEX('3)tpx males'!CG$110:CG$160,MATCH($O100,'3)tpx males'!$BB$110:$BB$160,0))*INDEX('3)tpx females'!CG$111:CG$161,MATCH('3) 2016 cases'!$P100,'3)tpx females'!$BB$111:$BB$161,0))*(1-(EXP(-INDEX('3)tpx males'!CH$4:CH$54,MATCH($O100,'3)tpx males'!$BB$4:$BB$54,0)))*EXP(-INDEX('3)tpx females'!CH$3:CH$53,MATCH('3) 2016 cases'!$P100,'3)tpx females'!$BB$3:$BB$53,0))))))),0)</f>
        <v>602.74324803172328</v>
      </c>
      <c r="BA100" s="32">
        <f ca="1">IFERROR(($K100*EXP(BA$69*($Q100+0.5*($R100)^2))*_xlfn.NORM.DIST((LN(($M100*EXP($L100/100*BA$69))/($K100))-$Q100*BA$69)/($R100*SQRT(BA$69))-$R100*SQRT(BA$69),0,1,TRUE)+$M100*EXP($L100/100*BA$69)*(1-_xlfn.NORM.DIST((LN(($M100*EXP($L100/100*BA$69))/($K100))-$Q100*BA$69)/($R100*SQRT(BA$69)),0,1,TRUE)))*EXP(-0.07*BA$69)*(INDEX('3)tpx females'!CI$57:CI$107,MATCH('3) 2016 cases'!$P100,'3)tpx females'!$BB$57:$BB$107,0))+INDEX('3)tpx males'!CI$57:CI$107,MATCH($O100,'3)tpx males'!$BB$57:$BB$107,0))-(INDEX('3)tpx males'!CH$110:CH$160,MATCH($O100,'3)tpx males'!$BB$110:$BB$160,0))*INDEX('3)tpx females'!CH$111:CH$161,MATCH('3) 2016 cases'!$P100,'3)tpx females'!$BB$111:$BB$161,0))*(1-(EXP(-INDEX('3)tpx males'!CI$4:CI$54,MATCH($O100,'3)tpx males'!$BB$4:$BB$54,0)))*EXP(-INDEX('3)tpx females'!CI$3:CI$53,MATCH('3) 2016 cases'!$P100,'3)tpx females'!$BB$3:$BB$53,0))))))),0)</f>
        <v>325.10751958844435</v>
      </c>
      <c r="BB100" s="32">
        <f ca="1">IFERROR(($K100*EXP(BB$69*($Q100+0.5*($R100)^2))*_xlfn.NORM.DIST((LN(($M100*EXP($L100/100*BB$69))/($K100))-$Q100*BB$69)/($R100*SQRT(BB$69))-$R100*SQRT(BB$69),0,1,TRUE)+$M100*EXP($L100/100*BB$69)*(1-_xlfn.NORM.DIST((LN(($M100*EXP($L100/100*BB$69))/($K100))-$Q100*BB$69)/($R100*SQRT(BB$69)),0,1,TRUE)))*EXP(-0.07*BB$69)*(INDEX('3)tpx females'!CJ$57:CJ$107,MATCH('3) 2016 cases'!$P100,'3)tpx females'!$BB$57:$BB$107,0))+INDEX('3)tpx males'!CJ$57:CJ$107,MATCH($O100,'3)tpx males'!$BB$57:$BB$107,0))-(INDEX('3)tpx males'!CI$110:CI$160,MATCH($O100,'3)tpx males'!$BB$110:$BB$160,0))*INDEX('3)tpx females'!CI$111:CI$161,MATCH('3) 2016 cases'!$P100,'3)tpx females'!$BB$111:$BB$161,0))*(1-(EXP(-INDEX('3)tpx males'!CJ$4:CJ$54,MATCH($O100,'3)tpx males'!$BB$4:$BB$54,0)))*EXP(-INDEX('3)tpx females'!CJ$3:CJ$53,MATCH('3) 2016 cases'!$P100,'3)tpx females'!$BB$3:$BB$53,0))))))),0)</f>
        <v>171.35657059184331</v>
      </c>
      <c r="BC100" s="32">
        <f ca="1">IFERROR(($K100*EXP(BC$69*($Q100+0.5*($R100)^2))*_xlfn.NORM.DIST((LN(($M100*EXP($L100/100*BC$69))/($K100))-$Q100*BC$69)/($R100*SQRT(BC$69))-$R100*SQRT(BC$69),0,1,TRUE)+$M100*EXP($L100/100*BC$69)*(1-_xlfn.NORM.DIST((LN(($M100*EXP($L100/100*BC$69))/($K100))-$Q100*BC$69)/($R100*SQRT(BC$69)),0,1,TRUE)))*EXP(-0.07*BC$69)*(INDEX('3)tpx females'!CK$57:CK$107,MATCH('3) 2016 cases'!$P100,'3)tpx females'!$BB$57:$BB$107,0))+INDEX('3)tpx males'!CK$57:CK$107,MATCH($O100,'3)tpx males'!$BB$57:$BB$107,0))-(INDEX('3)tpx males'!CJ$110:CJ$160,MATCH($O100,'3)tpx males'!$BB$110:$BB$160,0))*INDEX('3)tpx females'!CJ$111:CJ$161,MATCH('3) 2016 cases'!$P100,'3)tpx females'!$BB$111:$BB$161,0))*(1-(EXP(-INDEX('3)tpx males'!CK$4:CK$54,MATCH($O100,'3)tpx males'!$BB$4:$BB$54,0)))*EXP(-INDEX('3)tpx females'!CK$3:CK$53,MATCH('3) 2016 cases'!$P100,'3)tpx females'!$BB$3:$BB$53,0))))))),0)</f>
        <v>96.350013530755291</v>
      </c>
      <c r="BD100" s="32">
        <f ca="1">IFERROR(($K100*EXP(BD$69*($Q100+0.5*($R100)^2))*_xlfn.NORM.DIST((LN(($M100*EXP($L100/100*BD$69))/($K100))-$Q100*BD$69)/($R100*SQRT(BD$69))-$R100*SQRT(BD$69),0,1,TRUE)+$M100*EXP($L100/100*BD$69)*(1-_xlfn.NORM.DIST((LN(($M100*EXP($L100/100*BD$69))/($K100))-$Q100*BD$69)/($R100*SQRT(BD$69)),0,1,TRUE)))*EXP(-0.07*BD$69)*(INDEX('3)tpx females'!CL$57:CL$107,MATCH('3) 2016 cases'!$P100,'3)tpx females'!$BB$57:$BB$107,0))+INDEX('3)tpx males'!CL$57:CL$107,MATCH($O100,'3)tpx males'!$BB$57:$BB$107,0))-(INDEX('3)tpx males'!CK$110:CK$160,MATCH($O100,'3)tpx males'!$BB$110:$BB$160,0))*INDEX('3)tpx females'!CK$111:CK$161,MATCH('3) 2016 cases'!$P100,'3)tpx females'!$BB$111:$BB$161,0))*(1-(EXP(-INDEX('3)tpx males'!CL$4:CL$54,MATCH($O100,'3)tpx males'!$BB$4:$BB$54,0)))*EXP(-INDEX('3)tpx females'!CL$3:CL$53,MATCH('3) 2016 cases'!$P100,'3)tpx females'!$BB$3:$BB$53,0))))))),0)</f>
        <v>42.080647107411984</v>
      </c>
      <c r="BE100" s="32">
        <f ca="1">IFERROR(($K100*EXP(BE$69*($Q100+0.5*($R100)^2))*_xlfn.NORM.DIST((LN(($M100*EXP($L100/100*BE$69))/($K100))-$Q100*BE$69)/($R100*SQRT(BE$69))-$R100*SQRT(BE$69),0,1,TRUE)+$M100*EXP($L100/100*BE$69)*(1-_xlfn.NORM.DIST((LN(($M100*EXP($L100/100*BE$69))/($K100))-$Q100*BE$69)/($R100*SQRT(BE$69)),0,1,TRUE)))*EXP(-0.07*BE$69)*(INDEX('3)tpx females'!CM$57:CM$107,MATCH('3) 2016 cases'!$P100,'3)tpx females'!$BB$57:$BB$107,0))+INDEX('3)tpx males'!CM$57:CM$107,MATCH($O100,'3)tpx males'!$BB$57:$BB$107,0))-(INDEX('3)tpx males'!CL$110:CL$160,MATCH($O100,'3)tpx males'!$BB$110:$BB$160,0))*INDEX('3)tpx females'!CL$111:CL$161,MATCH('3) 2016 cases'!$P100,'3)tpx females'!$BB$111:$BB$161,0))*(1-(EXP(-INDEX('3)tpx males'!CM$4:CM$54,MATCH($O100,'3)tpx males'!$BB$4:$BB$54,0)))*EXP(-INDEX('3)tpx females'!CM$3:CM$53,MATCH('3) 2016 cases'!$P100,'3)tpx females'!$BB$3:$BB$53,0))))))),0)</f>
        <v>0</v>
      </c>
      <c r="BF100" s="32">
        <f ca="1">IFERROR(($K100*EXP(BF$69*($Q100+0.5*($R100)^2))*_xlfn.NORM.DIST((LN(($M100*EXP($L100/100*BF$69))/($K100))-$Q100*BF$69)/($R100*SQRT(BF$69))-$R100*SQRT(BF$69),0,1,TRUE)+$M100*EXP($L100/100*BF$69)*(1-_xlfn.NORM.DIST((LN(($M100*EXP($L100/100*BF$69))/($K100))-$Q100*BF$69)/($R100*SQRT(BF$69)),0,1,TRUE)))*EXP(-0.07*BF$69)*(INDEX('3)tpx females'!CN$57:CN$107,MATCH('3) 2016 cases'!$P100,'3)tpx females'!$BB$57:$BB$107,0))+INDEX('3)tpx males'!CN$57:CN$107,MATCH($O100,'3)tpx males'!$BB$57:$BB$107,0))-(INDEX('3)tpx males'!CM$110:CM$160,MATCH($O100,'3)tpx males'!$BB$110:$BB$160,0))*INDEX('3)tpx females'!CM$111:CM$161,MATCH('3) 2016 cases'!$P100,'3)tpx females'!$BB$111:$BB$161,0))*(1-(EXP(-INDEX('3)tpx males'!CN$4:CN$54,MATCH($O100,'3)tpx males'!$BB$4:$BB$54,0)))*EXP(-INDEX('3)tpx females'!CN$3:CN$53,MATCH('3) 2016 cases'!$P100,'3)tpx females'!$BB$3:$BB$53,0))))))),0)</f>
        <v>0</v>
      </c>
      <c r="BG100" s="32">
        <f ca="1">IFERROR(($K100*EXP(BG$69*($Q100+0.5*($R100)^2))*_xlfn.NORM.DIST((LN(($M100*EXP($L100/100*BG$69))/($K100))-$Q100*BG$69)/($R100*SQRT(BG$69))-$R100*SQRT(BG$69),0,1,TRUE)+$M100*EXP($L100/100*BG$69)*(1-_xlfn.NORM.DIST((LN(($M100*EXP($L100/100*BG$69))/($K100))-$Q100*BG$69)/($R100*SQRT(BG$69)),0,1,TRUE)))*EXP(-0.07*BG$69)*(INDEX('3)tpx females'!CO$57:CO$107,MATCH('3) 2016 cases'!$P100,'3)tpx females'!$BB$57:$BB$107,0))+INDEX('3)tpx males'!CO$57:CO$107,MATCH($O100,'3)tpx males'!$BB$57:$BB$107,0))-(INDEX('3)tpx males'!CN$110:CN$160,MATCH($O100,'3)tpx males'!$BB$110:$BB$160,0))*INDEX('3)tpx females'!CN$111:CN$161,MATCH('3) 2016 cases'!$P100,'3)tpx females'!$BB$111:$BB$161,0))*(1-(EXP(-INDEX('3)tpx males'!CO$4:CO$54,MATCH($O100,'3)tpx males'!$BB$4:$BB$54,0)))*EXP(-INDEX('3)tpx females'!CO$3:CO$53,MATCH('3) 2016 cases'!$P100,'3)tpx females'!$BB$3:$BB$53,0))))))),0)</f>
        <v>0</v>
      </c>
      <c r="BH100" s="32">
        <f ca="1">IFERROR(($K100*EXP(BH$69*($Q100+0.5*($R100)^2))*_xlfn.NORM.DIST((LN(($M100*EXP($L100/100*BH$69))/($K100))-$Q100*BH$69)/($R100*SQRT(BH$69))-$R100*SQRT(BH$69),0,1,TRUE)+$M100*EXP($L100/100*BH$69)*(1-_xlfn.NORM.DIST((LN(($M100*EXP($L100/100*BH$69))/($K100))-$Q100*BH$69)/($R100*SQRT(BH$69)),0,1,TRUE)))*EXP(-0.07*BH$69)*(INDEX('3)tpx females'!CP$57:CP$107,MATCH('3) 2016 cases'!$P100,'3)tpx females'!$BB$57:$BB$107,0))+INDEX('3)tpx males'!CP$57:CP$107,MATCH($O100,'3)tpx males'!$BB$57:$BB$107,0))-(INDEX('3)tpx males'!CO$110:CO$160,MATCH($O100,'3)tpx males'!$BB$110:$BB$160,0))*INDEX('3)tpx females'!CO$111:CO$161,MATCH('3) 2016 cases'!$P100,'3)tpx females'!$BB$111:$BB$161,0))*(1-(EXP(-INDEX('3)tpx males'!CP$4:CP$54,MATCH($O100,'3)tpx males'!$BB$4:$BB$54,0)))*EXP(-INDEX('3)tpx females'!CP$3:CP$53,MATCH('3) 2016 cases'!$P100,'3)tpx females'!$BB$3:$BB$53,0))))))),0)</f>
        <v>0</v>
      </c>
      <c r="BI100" s="32">
        <f ca="1">IFERROR(($K100*EXP(BI$69*($Q100+0.5*($R100)^2))*_xlfn.NORM.DIST((LN(($M100*EXP($L100/100*BI$69))/($K100))-$Q100*BI$69)/($R100*SQRT(BI$69))-$R100*SQRT(BI$69),0,1,TRUE)+$M100*EXP($L100/100*BI$69)*(1-_xlfn.NORM.DIST((LN(($M100*EXP($L100/100*BI$69))/($K100))-$Q100*BI$69)/($R100*SQRT(BI$69)),0,1,TRUE)))*EXP(-0.07*BI$69)*(INDEX('3)tpx females'!CQ$57:CQ$107,MATCH('3) 2016 cases'!$P100,'3)tpx females'!$BB$57:$BB$107,0))+INDEX('3)tpx males'!CQ$57:CQ$107,MATCH($O100,'3)tpx males'!$BB$57:$BB$107,0))-(INDEX('3)tpx males'!CP$110:CP$160,MATCH($O100,'3)tpx males'!$BB$110:$BB$160,0))*INDEX('3)tpx females'!CP$111:CP$161,MATCH('3) 2016 cases'!$P100,'3)tpx females'!$BB$111:$BB$161,0))*(1-(EXP(-INDEX('3)tpx males'!CQ$4:CQ$54,MATCH($O100,'3)tpx males'!$BB$4:$BB$54,0)))*EXP(-INDEX('3)tpx females'!CQ$3:CQ$53,MATCH('3) 2016 cases'!$P100,'3)tpx females'!$BB$3:$BB$53,0))))))),0)</f>
        <v>0</v>
      </c>
      <c r="BJ100" s="32">
        <f ca="1">IFERROR(($K100*EXP(BJ$69*($Q100+0.5*($R100)^2))*_xlfn.NORM.DIST((LN(($M100*EXP($L100/100*BJ$69))/($K100))-$Q100*BJ$69)/($R100*SQRT(BJ$69))-$R100*SQRT(BJ$69),0,1,TRUE)+$M100*EXP($L100/100*BJ$69)*(1-_xlfn.NORM.DIST((LN(($M100*EXP($L100/100*BJ$69))/($K100))-$Q100*BJ$69)/($R100*SQRT(BJ$69)),0,1,TRUE)))*EXP(-0.07*BJ$69)*(INDEX('3)tpx females'!CR$57:CR$107,MATCH('3) 2016 cases'!$P100,'3)tpx females'!$BB$57:$BB$107,0))+INDEX('3)tpx males'!CR$57:CR$107,MATCH($O100,'3)tpx males'!$BB$57:$BB$107,0))-(INDEX('3)tpx males'!CQ$110:CQ$160,MATCH($O100,'3)tpx males'!$BB$110:$BB$160,0))*INDEX('3)tpx females'!CQ$111:CQ$161,MATCH('3) 2016 cases'!$P100,'3)tpx females'!$BB$111:$BB$161,0))*(1-(EXP(-INDEX('3)tpx males'!CR$4:CR$54,MATCH($O100,'3)tpx males'!$BB$4:$BB$54,0)))*EXP(-INDEX('3)tpx females'!CR$3:CR$53,MATCH('3) 2016 cases'!$P100,'3)tpx females'!$BB$3:$BB$53,0))))))),0)</f>
        <v>0</v>
      </c>
      <c r="BK100" s="32">
        <f ca="1">IFERROR(($K100*EXP(BK$69*($Q100+0.5*($R100)^2))*_xlfn.NORM.DIST((LN(($M100*EXP($L100/100*BK$69))/($K100))-$Q100*BK$69)/($R100*SQRT(BK$69))-$R100*SQRT(BK$69),0,1,TRUE)+$M100*EXP($L100/100*BK$69)*(1-_xlfn.NORM.DIST((LN(($M100*EXP($L100/100*BK$69))/($K100))-$Q100*BK$69)/($R100*SQRT(BK$69)),0,1,TRUE)))*EXP(-0.07*BK$69)*(INDEX('3)tpx females'!CS$57:CS$107,MATCH('3) 2016 cases'!$P100,'3)tpx females'!$BB$57:$BB$107,0))+INDEX('3)tpx males'!CS$57:CS$107,MATCH($O100,'3)tpx males'!$BB$57:$BB$107,0))-(INDEX('3)tpx males'!CR$110:CR$160,MATCH($O100,'3)tpx males'!$BB$110:$BB$160,0))*INDEX('3)tpx females'!CR$111:CR$161,MATCH('3) 2016 cases'!$P100,'3)tpx females'!$BB$111:$BB$161,0))*(1-(EXP(-INDEX('3)tpx males'!CS$4:CS$54,MATCH($O100,'3)tpx males'!$BB$4:$BB$54,0)))*EXP(-INDEX('3)tpx females'!CS$3:CS$53,MATCH('3) 2016 cases'!$P100,'3)tpx females'!$BB$3:$BB$53,0))))))),0)</f>
        <v>0</v>
      </c>
      <c r="BL100" s="32">
        <f ca="1">IFERROR(($K100*EXP(BL$69*($Q100+0.5*($R100)^2))*_xlfn.NORM.DIST((LN(($M100*EXP($L100/100*BL$69))/($K100))-$Q100*BL$69)/($R100*SQRT(BL$69))-$R100*SQRT(BL$69),0,1,TRUE)+$M100*EXP($L100/100*BL$69)*(1-_xlfn.NORM.DIST((LN(($M100*EXP($L100/100*BL$69))/($K100))-$Q100*BL$69)/($R100*SQRT(BL$69)),0,1,TRUE)))*EXP(-0.07*BL$69)*(INDEX('3)tpx females'!CT$57:CT$107,MATCH('3) 2016 cases'!$P100,'3)tpx females'!$BB$57:$BB$107,0))+INDEX('3)tpx males'!CT$57:CT$107,MATCH($O100,'3)tpx males'!$BB$57:$BB$107,0))-(INDEX('3)tpx males'!CS$110:CS$160,MATCH($O100,'3)tpx males'!$BB$110:$BB$160,0))*INDEX('3)tpx females'!CS$111:CS$161,MATCH('3) 2016 cases'!$P100,'3)tpx females'!$BB$111:$BB$161,0))*(1-(EXP(-INDEX('3)tpx males'!CT$4:CT$54,MATCH($O100,'3)tpx males'!$BB$4:$BB$54,0)))*EXP(-INDEX('3)tpx females'!CT$3:CT$53,MATCH('3) 2016 cases'!$P100,'3)tpx females'!$BB$3:$BB$53,0))))))),0)</f>
        <v>0</v>
      </c>
      <c r="BM100" s="32">
        <f ca="1">IFERROR(($K100*EXP(BM$69*($Q100+0.5*($R100)^2))*_xlfn.NORM.DIST((LN(($M100*EXP($L100/100*BM$69))/($K100))-$Q100*BM$69)/($R100*SQRT(BM$69))-$R100*SQRT(BM$69),0,1,TRUE)+$M100*EXP($L100/100*BM$69)*(1-_xlfn.NORM.DIST((LN(($M100*EXP($L100/100*BM$69))/($K100))-$Q100*BM$69)/($R100*SQRT(BM$69)),0,1,TRUE)))*EXP(-0.07*BM$69)*(INDEX('3)tpx females'!CU$57:CU$107,MATCH('3) 2016 cases'!$P100,'3)tpx females'!$BB$57:$BB$107,0))+INDEX('3)tpx males'!CU$57:CU$107,MATCH($O100,'3)tpx males'!$BB$57:$BB$107,0))-(INDEX('3)tpx males'!CT$110:CT$160,MATCH($O100,'3)tpx males'!$BB$110:$BB$160,0))*INDEX('3)tpx females'!CT$111:CT$161,MATCH('3) 2016 cases'!$P100,'3)tpx females'!$BB$111:$BB$161,0))*(1-(EXP(-INDEX('3)tpx males'!CU$4:CU$54,MATCH($O100,'3)tpx males'!$BB$4:$BB$54,0)))*EXP(-INDEX('3)tpx females'!CU$3:CU$53,MATCH('3) 2016 cases'!$P100,'3)tpx females'!$BB$3:$BB$53,0))))))),0)</f>
        <v>0</v>
      </c>
      <c r="BN100" s="32">
        <f ca="1">IFERROR(($K100*EXP(BN$69*($Q100+0.5*($R100)^2))*_xlfn.NORM.DIST((LN(($M100*EXP($L100/100*BN$69))/($K100))-$Q100*BN$69)/($R100*SQRT(BN$69))-$R100*SQRT(BN$69),0,1,TRUE)+$M100*EXP($L100/100*BN$69)*(1-_xlfn.NORM.DIST((LN(($M100*EXP($L100/100*BN$69))/($K100))-$Q100*BN$69)/($R100*SQRT(BN$69)),0,1,TRUE)))*EXP(-0.07*BN$69)*(INDEX('3)tpx females'!CV$57:CV$107,MATCH('3) 2016 cases'!$P100,'3)tpx females'!$BB$57:$BB$107,0))+INDEX('3)tpx males'!CV$57:CV$107,MATCH($O100,'3)tpx males'!$BB$57:$BB$107,0))-(INDEX('3)tpx males'!CU$110:CU$160,MATCH($O100,'3)tpx males'!$BB$110:$BB$160,0))*INDEX('3)tpx females'!CU$111:CU$161,MATCH('3) 2016 cases'!$P100,'3)tpx females'!$BB$111:$BB$161,0))*(1-(EXP(-INDEX('3)tpx males'!CV$4:CV$54,MATCH($O100,'3)tpx males'!$BB$4:$BB$54,0)))*EXP(-INDEX('3)tpx females'!CV$3:CV$53,MATCH('3) 2016 cases'!$P100,'3)tpx females'!$BB$3:$BB$53,0))))))),0)</f>
        <v>0</v>
      </c>
      <c r="BO100" s="32">
        <f ca="1">IFERROR(($K100*EXP(BO$69*($Q100+0.5*($R100)^2))*_xlfn.NORM.DIST((LN(($M100*EXP($L100/100*BO$69))/($K100))-$Q100*BO$69)/($R100*SQRT(BO$69))-$R100*SQRT(BO$69),0,1,TRUE)+$M100*EXP($L100/100*BO$69)*(1-_xlfn.NORM.DIST((LN(($M100*EXP($L100/100*BO$69))/($K100))-$Q100*BO$69)/($R100*SQRT(BO$69)),0,1,TRUE)))*EXP(-0.07*BO$69)*(INDEX('3)tpx females'!CW$57:CW$107,MATCH('3) 2016 cases'!$P100,'3)tpx females'!$BB$57:$BB$107,0))+INDEX('3)tpx males'!CW$57:CW$107,MATCH($O100,'3)tpx males'!$BB$57:$BB$107,0))-(INDEX('3)tpx males'!CV$110:CV$160,MATCH($O100,'3)tpx males'!$BB$110:$BB$160,0))*INDEX('3)tpx females'!CV$111:CV$161,MATCH('3) 2016 cases'!$P100,'3)tpx females'!$BB$111:$BB$161,0))*(1-(EXP(-INDEX('3)tpx males'!CW$4:CW$54,MATCH($O100,'3)tpx males'!$BB$4:$BB$54,0)))*EXP(-INDEX('3)tpx females'!CW$3:CW$53,MATCH('3) 2016 cases'!$P100,'3)tpx females'!$BB$3:$BB$53,0))))))),0)</f>
        <v>0</v>
      </c>
      <c r="BP100" s="32">
        <f ca="1">IFERROR(($K100*EXP(BP$69*($Q100+0.5*($R100)^2))*_xlfn.NORM.DIST((LN(($M100*EXP($L100/100*BP$69))/($K100))-$Q100*BP$69)/($R100*SQRT(BP$69))-$R100*SQRT(BP$69),0,1,TRUE)+$M100*EXP($L100/100*BP$69)*(1-_xlfn.NORM.DIST((LN(($M100*EXP($L100/100*BP$69))/($K100))-$Q100*BP$69)/($R100*SQRT(BP$69)),0,1,TRUE)))*EXP(-0.07*BP$69)*(INDEX('3)tpx females'!CX$57:CX$107,MATCH('3) 2016 cases'!$P100,'3)tpx females'!$BB$57:$BB$107,0))+INDEX('3)tpx males'!CX$57:CX$107,MATCH($O100,'3)tpx males'!$BB$57:$BB$107,0))-(INDEX('3)tpx males'!CW$110:CW$160,MATCH($O100,'3)tpx males'!$BB$110:$BB$160,0))*INDEX('3)tpx females'!CW$111:CW$161,MATCH('3) 2016 cases'!$P100,'3)tpx females'!$BB$111:$BB$161,0))*(1-(EXP(-INDEX('3)tpx males'!CX$4:CX$54,MATCH($O100,'3)tpx males'!$BB$4:$BB$54,0)))*EXP(-INDEX('3)tpx females'!CX$3:CX$53,MATCH('3) 2016 cases'!$P100,'3)tpx females'!$BB$3:$BB$53,0))))))),0)</f>
        <v>0</v>
      </c>
      <c r="BQ100" s="32">
        <f ca="1">IFERROR(($K100*EXP(BQ$69*($Q100+0.5*($R100)^2))*_xlfn.NORM.DIST((LN(($M100*EXP($L100/100*BQ$69))/($K100))-$Q100*BQ$69)/($R100*SQRT(BQ$69))-$R100*SQRT(BQ$69),0,1,TRUE)+$M100*EXP($L100/100*BQ$69)*(1-_xlfn.NORM.DIST((LN(($M100*EXP($L100/100*BQ$69))/($K100))-$Q100*BQ$69)/($R100*SQRT(BQ$69)),0,1,TRUE)))*EXP(-0.07*BQ$69)*(INDEX('3)tpx females'!CY$57:CY$107,MATCH('3) 2016 cases'!$P100,'3)tpx females'!$BB$57:$BB$107,0))+INDEX('3)tpx males'!CY$57:CY$107,MATCH($O100,'3)tpx males'!$BB$57:$BB$107,0))-(INDEX('3)tpx males'!CX$110:CX$160,MATCH($O100,'3)tpx males'!$BB$110:$BB$160,0))*INDEX('3)tpx females'!CX$111:CX$161,MATCH('3) 2016 cases'!$P100,'3)tpx females'!$BB$111:$BB$161,0))*(1-(EXP(-INDEX('3)tpx males'!CY$4:CY$54,MATCH($O100,'3)tpx males'!$BB$4:$BB$54,0)))*EXP(-INDEX('3)tpx females'!CY$3:CY$53,MATCH('3) 2016 cases'!$P100,'3)tpx females'!$BB$3:$BB$53,0))))))),0)</f>
        <v>0</v>
      </c>
      <c r="BR100" s="32">
        <f ca="1">IFERROR(($K100*EXP(BR$69*($Q100+0.5*($R100)^2))*_xlfn.NORM.DIST((LN(($M100*EXP($L100/100*BR$69))/($K100))-$Q100*BR$69)/($R100*SQRT(BR$69))-$R100*SQRT(BR$69),0,1,TRUE)+$M100*EXP($L100/100*BR$69)*(1-_xlfn.NORM.DIST((LN(($M100*EXP($L100/100*BR$69))/($K100))-$Q100*BR$69)/($R100*SQRT(BR$69)),0,1,TRUE)))*EXP(-0.07*BR$69)*(INDEX('3)tpx females'!CZ$57:CZ$107,MATCH('3) 2016 cases'!$P100,'3)tpx females'!$BB$57:$BB$107,0))+INDEX('3)tpx males'!CZ$57:CZ$107,MATCH($O100,'3)tpx males'!$BB$57:$BB$107,0))-(INDEX('3)tpx males'!CY$110:CY$160,MATCH($O100,'3)tpx males'!$BB$110:$BB$160,0))*INDEX('3)tpx females'!CY$111:CY$161,MATCH('3) 2016 cases'!$P100,'3)tpx females'!$BB$111:$BB$161,0))*(1-(EXP(-INDEX('3)tpx males'!CZ$4:CZ$54,MATCH($O100,'3)tpx males'!$BB$4:$BB$54,0)))*EXP(-INDEX('3)tpx females'!CZ$3:CZ$53,MATCH('3) 2016 cases'!$P100,'3)tpx females'!$BB$3:$BB$53,0))))))),0)</f>
        <v>0</v>
      </c>
      <c r="BS100" s="32">
        <f ca="1">IFERROR(($K100*EXP(BS$69*($Q100+0.5*($R100)^2))*_xlfn.NORM.DIST((LN(($M100*EXP($L100/100*BS$69))/($K100))-$Q100*BS$69)/($R100*SQRT(BS$69))-$R100*SQRT(BS$69),0,1,TRUE)+$M100*EXP($L100/100*BS$69)*(1-_xlfn.NORM.DIST((LN(($M100*EXP($L100/100*BS$69))/($K100))-$Q100*BS$69)/($R100*SQRT(BS$69)),0,1,TRUE)))*EXP(-0.07*BS$69)*(INDEX('3)tpx females'!DA$57:DA$107,MATCH('3) 2016 cases'!$P100,'3)tpx females'!$BB$57:$BB$107,0))+INDEX('3)tpx males'!DA$57:DA$107,MATCH($O100,'3)tpx males'!$BB$57:$BB$107,0))-(INDEX('3)tpx males'!CZ$110:CZ$160,MATCH($O100,'3)tpx males'!$BB$110:$BB$160,0))*INDEX('3)tpx females'!CZ$111:CZ$161,MATCH('3) 2016 cases'!$P100,'3)tpx females'!$BB$111:$BB$161,0))*(1-(EXP(-INDEX('3)tpx males'!DA$4:DA$54,MATCH($O100,'3)tpx males'!$BB$4:$BB$54,0)))*EXP(-INDEX('3)tpx females'!DA$3:DA$53,MATCH('3) 2016 cases'!$P100,'3)tpx females'!$BB$3:$BB$53,0))))))),0)</f>
        <v>0</v>
      </c>
      <c r="BU100" s="32">
        <f t="shared" si="121"/>
        <v>221457.16540197984</v>
      </c>
      <c r="BV100" s="32">
        <f t="shared" si="122"/>
        <v>209815.62871671491</v>
      </c>
      <c r="BW100" s="32">
        <f t="shared" si="123"/>
        <v>213199.67898556878</v>
      </c>
      <c r="BX100" s="32">
        <f t="shared" si="124"/>
        <v>216638.30953660744</v>
      </c>
      <c r="BY100" s="32">
        <f t="shared" si="125"/>
        <v>220132.40067803155</v>
      </c>
      <c r="BZ100" s="32">
        <f t="shared" si="126"/>
        <v>223682.84691625598</v>
      </c>
      <c r="CA100" s="32">
        <f t="shared" si="127"/>
        <v>227290.55718490668</v>
      </c>
      <c r="CB100" s="32">
        <f t="shared" si="128"/>
        <v>230956.45507737622</v>
      </c>
      <c r="CC100" s="32">
        <f t="shared" si="129"/>
        <v>234681.47907833161</v>
      </c>
      <c r="CD100" s="32">
        <f t="shared" si="130"/>
        <v>238466.58272728787</v>
      </c>
      <c r="CE100" s="32">
        <f t="shared" si="131"/>
        <v>242312.73422764681</v>
      </c>
      <c r="CF100" s="32">
        <f t="shared" si="132"/>
        <v>246220.91344809101</v>
      </c>
      <c r="CG100" s="32">
        <f t="shared" si="133"/>
        <v>250192.10077205164</v>
      </c>
      <c r="CH100" s="32">
        <f t="shared" si="134"/>
        <v>254227.24755129524</v>
      </c>
      <c r="CI100" s="32">
        <f t="shared" si="135"/>
        <v>258327.21480955044</v>
      </c>
      <c r="CJ100" s="32">
        <f t="shared" si="136"/>
        <v>262492.66841182625</v>
      </c>
      <c r="CK100" s="32">
        <f t="shared" si="137"/>
        <v>266723.92602810729</v>
      </c>
      <c r="CL100" s="32">
        <f t="shared" si="138"/>
        <v>271020.76178991474</v>
      </c>
      <c r="CM100" s="32">
        <f t="shared" si="139"/>
        <v>275382.18492042396</v>
      </c>
      <c r="CN100" s="32">
        <f t="shared" si="140"/>
        <v>279806.21560358413</v>
      </c>
      <c r="CO100" s="32">
        <f t="shared" si="141"/>
        <v>284289.68338554993</v>
      </c>
      <c r="CP100" s="32">
        <f t="shared" si="142"/>
        <v>288828.07067406026</v>
      </c>
      <c r="CQ100" s="32">
        <f t="shared" si="143"/>
        <v>293415.41778877302</v>
      </c>
      <c r="CR100" s="32">
        <f t="shared" si="144"/>
        <v>298044.29830094625</v>
      </c>
      <c r="CS100" s="32">
        <f t="shared" si="145"/>
        <v>302705.86569812021</v>
      </c>
      <c r="CT100" s="32">
        <f t="shared" si="146"/>
        <v>307389.96586156834</v>
      </c>
      <c r="CU100" s="32">
        <f t="shared" si="147"/>
        <v>312085.3050593384</v>
      </c>
      <c r="CV100" s="32">
        <f t="shared" si="148"/>
        <v>316779.6602892541</v>
      </c>
      <c r="CW100" s="32">
        <f t="shared" si="149"/>
        <v>321460.11769236694</v>
      </c>
      <c r="CX100" s="32">
        <f t="shared" si="150"/>
        <v>326113.32506063179</v>
      </c>
      <c r="CY100" s="32">
        <f t="shared" si="151"/>
        <v>330725.74578265141</v>
      </c>
      <c r="CZ100" s="32">
        <f t="shared" si="152"/>
        <v>335283.90352105192</v>
      </c>
      <c r="DA100" s="32">
        <f t="shared" si="153"/>
        <v>339774.60916387814</v>
      </c>
      <c r="DB100" s="32">
        <f t="shared" si="154"/>
        <v>344185.16388435557</v>
      </c>
      <c r="DC100" s="32">
        <f t="shared" si="155"/>
        <v>348503.53429824248</v>
      </c>
      <c r="DD100" s="32">
        <f t="shared" si="156"/>
        <v>352718.49761292659</v>
      </c>
      <c r="DE100" s="32">
        <f t="shared" si="157"/>
        <v>356819.75625911506</v>
      </c>
      <c r="DF100" s="32">
        <f t="shared" si="158"/>
        <v>360798.02276703116</v>
      </c>
      <c r="DG100" s="32">
        <f t="shared" si="159"/>
        <v>364645.07660547848</v>
      </c>
      <c r="DH100" s="32">
        <f t="shared" si="160"/>
        <v>368353.79537276214</v>
      </c>
      <c r="DI100" s="32">
        <f t="shared" si="161"/>
        <v>371918.16315180971</v>
      </c>
      <c r="DJ100" s="32">
        <f t="shared" si="162"/>
        <v>375333.25906001794</v>
      </c>
      <c r="DK100" s="32">
        <f t="shared" si="163"/>
        <v>378595.22907912463</v>
      </c>
      <c r="DL100" s="32">
        <f t="shared" si="164"/>
        <v>381701.24418039841</v>
      </c>
      <c r="DM100" s="32">
        <f t="shared" si="165"/>
        <v>384649.44759985816</v>
      </c>
      <c r="DN100" s="32">
        <f t="shared" si="166"/>
        <v>387438.89389612421</v>
      </c>
      <c r="DO100" s="32">
        <f t="shared" si="167"/>
        <v>390069.48216379923</v>
      </c>
      <c r="DP100" s="32">
        <f t="shared" si="168"/>
        <v>392541.88549694931</v>
      </c>
      <c r="DQ100" s="32">
        <f t="shared" si="169"/>
        <v>394857.47851498117</v>
      </c>
      <c r="DR100" s="32">
        <f t="shared" si="170"/>
        <v>397018.26448780944</v>
      </c>
      <c r="DT100" s="48">
        <f t="shared" si="171"/>
        <v>78</v>
      </c>
      <c r="DU100" s="48">
        <f t="shared" si="172"/>
        <v>75</v>
      </c>
      <c r="DV100" s="32">
        <f ca="1">INDEX('3)tpx males'!BD$57:BD$107,MATCH(DT100,'3)tpx males'!$BB$57:$BB$107,0))*INDEX('3)tpx females'!BD$57:BD$107,MATCH(DU100,'3)tpx females'!$BB$57:$BB$107,0))</f>
        <v>6.0390884722161676E-4</v>
      </c>
      <c r="DW100" s="32">
        <f t="shared" ca="1" si="173"/>
        <v>-133.73994146687656</v>
      </c>
      <c r="DX100" s="32">
        <f t="shared" ca="1" si="177"/>
        <v>0.99939609115277839</v>
      </c>
      <c r="DZ100" s="32">
        <f t="shared" ca="1" si="174"/>
        <v>-285928.63996913133</v>
      </c>
      <c r="EA100" s="32">
        <f t="shared" ca="1" si="175"/>
        <v>64471.474567151483</v>
      </c>
      <c r="EB100" s="32">
        <f t="shared" ca="1" si="178"/>
        <v>38.934893884526232</v>
      </c>
      <c r="EC100" s="32">
        <f ca="1">EA100*'3) Value'!AN112</f>
        <v>0</v>
      </c>
      <c r="EE100" s="32">
        <f ca="1">IF(AND('3) Value'!AB112="Alive",'3) Value'!AE112="Alive"),'3) Value'!AM112+'3) 2016 cases'!DZ100,0)</f>
        <v>704.44303000392392</v>
      </c>
      <c r="EF100" s="32">
        <f>IF(OR(AND('3) Value'!AB112="Deceased",'3) Value'!AE112="Alive"),(AND('3) Value'!AB112="Alive",'3) Value'!AE112="Deceased"))),1,0)</f>
        <v>0</v>
      </c>
      <c r="EG100" s="32">
        <f>IF(EF100=1,'3) Value'!AM112+'3) 2016 cases'!DZ100,0)</f>
        <v>0</v>
      </c>
    </row>
    <row r="101" spans="3:137" x14ac:dyDescent="0.25">
      <c r="C101" s="32" t="s">
        <v>11</v>
      </c>
      <c r="D101" s="32" t="s">
        <v>12</v>
      </c>
      <c r="E101" s="49">
        <v>13779</v>
      </c>
      <c r="F101" s="32" t="s">
        <v>13</v>
      </c>
      <c r="G101" s="32" t="s">
        <v>14</v>
      </c>
      <c r="H101" s="49">
        <v>13532</v>
      </c>
      <c r="I101" s="32" t="s">
        <v>13</v>
      </c>
      <c r="J101" s="32" t="s">
        <v>15</v>
      </c>
      <c r="K101" s="52">
        <v>290000</v>
      </c>
      <c r="L101" s="52">
        <v>8.85</v>
      </c>
      <c r="M101" s="52">
        <v>97374</v>
      </c>
      <c r="O101" s="48">
        <f t="shared" si="181"/>
        <v>79</v>
      </c>
      <c r="P101" s="32">
        <f t="shared" si="182"/>
        <v>80</v>
      </c>
      <c r="Q101" s="32">
        <f>INDEX('2b)Working'!$I$61:$P$61,MATCH($J101,'2b)Working'!$I$60:$P$60,0))</f>
        <v>6.0459778905231347E-2</v>
      </c>
      <c r="R101" s="32">
        <f>INDEX('2b)Working'!$I$62:$P$62,MATCH($J101,'2b)Working'!$I$60:$P$60,0))</f>
        <v>5.4783474896411326E-2</v>
      </c>
      <c r="T101" s="9">
        <f t="shared" ca="1" si="176"/>
        <v>124729.11345914136</v>
      </c>
      <c r="U101" s="10"/>
      <c r="V101" s="32">
        <f ca="1">IFERROR(($K101*EXP(V$69*($Q101+0.5*($R101)^2))*_xlfn.NORM.DIST((LN(($M101*EXP($L101/100*V$69))/($K101))-$Q101*V$69)/($R101*SQRT(V$69))-$R101*SQRT(V$69),0,1,TRUE)+$M101*EXP($L101/100*V$69)*(1-_xlfn.NORM.DIST((LN(($M101*EXP($L101/100*V$69))/($K101))-$Q101*V$69)/($R101*SQRT(V$69)),0,1,TRUE)))*EXP(-0.07*V$69)*(INDEX('3)tpx females'!BD$57:BD$107,MATCH('3) 2016 cases'!$P101,'3)tpx females'!$BB$57:$BB$107,0))+INDEX('3)tpx males'!BD$57:BD$107,MATCH($O101,'3)tpx males'!$BB$57:$BB$107,0))-(INDEX('3)tpx males'!BC$110:BC$160,MATCH($O101,'3)tpx males'!$BB$110:$BB$160,0))*INDEX('3)tpx females'!BC$111:BC$161,MATCH('3) 2016 cases'!$P101,'3)tpx females'!$BB$111:$BB$161,0))*(1-(EXP(-INDEX('3)tpx males'!BD$4:BD$54,MATCH($O101,'3)tpx males'!$BB$4:$BB$54,0)))*EXP(-INDEX('3)tpx females'!BD$3:BD$53,MATCH('3) 2016 cases'!$P101,'3)tpx females'!$BB$3:$BB$53,0))))))),0)</f>
        <v>137.93347552387425</v>
      </c>
      <c r="W101" s="32">
        <f ca="1">IFERROR(($K101*EXP(W$69*($Q101+0.5*($R101)^2))*_xlfn.NORM.DIST((LN(($M101*EXP($L101/100*W$69))/($K101))-$Q101*W$69)/($R101*SQRT(W$69))-$R101*SQRT(W$69),0,1,TRUE)+$M101*EXP($L101/100*W$69)*(1-_xlfn.NORM.DIST((LN(($M101*EXP($L101/100*W$69))/($K101))-$Q101*W$69)/($R101*SQRT(W$69)),0,1,TRUE)))*EXP(-0.07*W$69)*(INDEX('3)tpx females'!BE$57:BE$107,MATCH('3) 2016 cases'!$P101,'3)tpx females'!$BB$57:$BB$107,0))+INDEX('3)tpx males'!BE$57:BE$107,MATCH($O101,'3)tpx males'!$BB$57:$BB$107,0))-(INDEX('3)tpx males'!BD$110:BD$160,MATCH($O101,'3)tpx males'!$BB$110:$BB$160,0))*INDEX('3)tpx females'!BD$111:BD$161,MATCH('3) 2016 cases'!$P101,'3)tpx females'!$BB$111:$BB$161,0))*(1-(EXP(-INDEX('3)tpx males'!BE$4:BE$54,MATCH($O101,'3)tpx males'!$BB$4:$BB$54,0)))*EXP(-INDEX('3)tpx females'!BE$3:BE$53,MATCH('3) 2016 cases'!$P101,'3)tpx females'!$BB$3:$BB$53,0))))))),0)</f>
        <v>453.54119088422397</v>
      </c>
      <c r="X101" s="32">
        <f ca="1">IFERROR(($K101*EXP(X$69*($Q101+0.5*($R101)^2))*_xlfn.NORM.DIST((LN(($M101*EXP($L101/100*X$69))/($K101))-$Q101*X$69)/($R101*SQRT(X$69))-$R101*SQRT(X$69),0,1,TRUE)+$M101*EXP($L101/100*X$69)*(1-_xlfn.NORM.DIST((LN(($M101*EXP($L101/100*X$69))/($K101))-$Q101*X$69)/($R101*SQRT(X$69)),0,1,TRUE)))*EXP(-0.07*X$69)*(INDEX('3)tpx females'!BF$57:BF$107,MATCH('3) 2016 cases'!$P101,'3)tpx females'!$BB$57:$BB$107,0))+INDEX('3)tpx males'!BF$57:BF$107,MATCH($O101,'3)tpx males'!$BB$57:$BB$107,0))-(INDEX('3)tpx males'!BE$110:BE$160,MATCH($O101,'3)tpx males'!$BB$110:$BB$160,0))*INDEX('3)tpx females'!BE$111:BE$161,MATCH('3) 2016 cases'!$P101,'3)tpx females'!$BB$111:$BB$161,0))*(1-(EXP(-INDEX('3)tpx males'!BF$4:BF$54,MATCH($O101,'3)tpx males'!$BB$4:$BB$54,0)))*EXP(-INDEX('3)tpx females'!BF$3:BF$53,MATCH('3) 2016 cases'!$P101,'3)tpx females'!$BB$3:$BB$53,0))))))),0)</f>
        <v>890.68679375985653</v>
      </c>
      <c r="Y101" s="32">
        <f ca="1">IFERROR(($K101*EXP(Y$69*($Q101+0.5*($R101)^2))*_xlfn.NORM.DIST((LN(($M101*EXP($L101/100*Y$69))/($K101))-$Q101*Y$69)/($R101*SQRT(Y$69))-$R101*SQRT(Y$69),0,1,TRUE)+$M101*EXP($L101/100*Y$69)*(1-_xlfn.NORM.DIST((LN(($M101*EXP($L101/100*Y$69))/($K101))-$Q101*Y$69)/($R101*SQRT(Y$69)),0,1,TRUE)))*EXP(-0.07*Y$69)*(INDEX('3)tpx females'!BG$57:BG$107,MATCH('3) 2016 cases'!$P101,'3)tpx females'!$BB$57:$BB$107,0))+INDEX('3)tpx males'!BG$57:BG$107,MATCH($O101,'3)tpx males'!$BB$57:$BB$107,0))-(INDEX('3)tpx males'!BF$110:BF$160,MATCH($O101,'3)tpx males'!$BB$110:$BB$160,0))*INDEX('3)tpx females'!BF$111:BF$161,MATCH('3) 2016 cases'!$P101,'3)tpx females'!$BB$111:$BB$161,0))*(1-(EXP(-INDEX('3)tpx males'!BG$4:BG$54,MATCH($O101,'3)tpx males'!$BB$4:$BB$54,0)))*EXP(-INDEX('3)tpx females'!BG$3:BG$53,MATCH('3) 2016 cases'!$P101,'3)tpx females'!$BB$3:$BB$53,0))))))),0)</f>
        <v>1429.2934378843499</v>
      </c>
      <c r="Z101" s="32">
        <f ca="1">IFERROR(($K101*EXP(Z$69*($Q101+0.5*($R101)^2))*_xlfn.NORM.DIST((LN(($M101*EXP($L101/100*Z$69))/($K101))-$Q101*Z$69)/($R101*SQRT(Z$69))-$R101*SQRT(Z$69),0,1,TRUE)+$M101*EXP($L101/100*Z$69)*(1-_xlfn.NORM.DIST((LN(($M101*EXP($L101/100*Z$69))/($K101))-$Q101*Z$69)/($R101*SQRT(Z$69)),0,1,TRUE)))*EXP(-0.07*Z$69)*(INDEX('3)tpx females'!BH$57:BH$107,MATCH('3) 2016 cases'!$P101,'3)tpx females'!$BB$57:$BB$107,0))+INDEX('3)tpx males'!BH$57:BH$107,MATCH($O101,'3)tpx males'!$BB$57:$BB$107,0))-(INDEX('3)tpx males'!BG$110:BG$160,MATCH($O101,'3)tpx males'!$BB$110:$BB$160,0))*INDEX('3)tpx females'!BG$111:BG$161,MATCH('3) 2016 cases'!$P101,'3)tpx females'!$BB$111:$BB$161,0))*(1-(EXP(-INDEX('3)tpx males'!BH$4:BH$54,MATCH($O101,'3)tpx males'!$BB$4:$BB$54,0)))*EXP(-INDEX('3)tpx females'!BH$3:BH$53,MATCH('3) 2016 cases'!$P101,'3)tpx females'!$BB$3:$BB$53,0))))))),0)</f>
        <v>2042.5398687957497</v>
      </c>
      <c r="AA101" s="32">
        <f ca="1">IFERROR(($K101*EXP(AA$69*($Q101+0.5*($R101)^2))*_xlfn.NORM.DIST((LN(($M101*EXP($L101/100*AA$69))/($K101))-$Q101*AA$69)/($R101*SQRT(AA$69))-$R101*SQRT(AA$69),0,1,TRUE)+$M101*EXP($L101/100*AA$69)*(1-_xlfn.NORM.DIST((LN(($M101*EXP($L101/100*AA$69))/($K101))-$Q101*AA$69)/($R101*SQRT(AA$69)),0,1,TRUE)))*EXP(-0.07*AA$69)*(INDEX('3)tpx females'!BI$57:BI$107,MATCH('3) 2016 cases'!$P101,'3)tpx females'!$BB$57:$BB$107,0))+INDEX('3)tpx males'!BI$57:BI$107,MATCH($O101,'3)tpx males'!$BB$57:$BB$107,0))-(INDEX('3)tpx males'!BH$110:BH$160,MATCH($O101,'3)tpx males'!$BB$110:$BB$160,0))*INDEX('3)tpx females'!BH$111:BH$161,MATCH('3) 2016 cases'!$P101,'3)tpx females'!$BB$111:$BB$161,0))*(1-(EXP(-INDEX('3)tpx males'!BI$4:BI$54,MATCH($O101,'3)tpx males'!$BB$4:$BB$54,0)))*EXP(-INDEX('3)tpx females'!BI$3:BI$53,MATCH('3) 2016 cases'!$P101,'3)tpx females'!$BB$3:$BB$53,0))))))),0)</f>
        <v>2800.6966203242314</v>
      </c>
      <c r="AB101" s="32">
        <f ca="1">IFERROR(($K101*EXP(AB$69*($Q101+0.5*($R101)^2))*_xlfn.NORM.DIST((LN(($M101*EXP($L101/100*AB$69))/($K101))-$Q101*AB$69)/($R101*SQRT(AB$69))-$R101*SQRT(AB$69),0,1,TRUE)+$M101*EXP($L101/100*AB$69)*(1-_xlfn.NORM.DIST((LN(($M101*EXP($L101/100*AB$69))/($K101))-$Q101*AB$69)/($R101*SQRT(AB$69)),0,1,TRUE)))*EXP(-0.07*AB$69)*(INDEX('3)tpx females'!BJ$57:BJ$107,MATCH('3) 2016 cases'!$P101,'3)tpx females'!$BB$57:$BB$107,0))+INDEX('3)tpx males'!BJ$57:BJ$107,MATCH($O101,'3)tpx males'!$BB$57:$BB$107,0))-(INDEX('3)tpx males'!BI$110:BI$160,MATCH($O101,'3)tpx males'!$BB$110:$BB$160,0))*INDEX('3)tpx females'!BI$111:BI$161,MATCH('3) 2016 cases'!$P101,'3)tpx females'!$BB$111:$BB$161,0))*(1-(EXP(-INDEX('3)tpx males'!BJ$4:BJ$54,MATCH($O101,'3)tpx males'!$BB$4:$BB$54,0)))*EXP(-INDEX('3)tpx females'!BJ$3:BJ$53,MATCH('3) 2016 cases'!$P101,'3)tpx females'!$BB$3:$BB$53,0))))))),0)</f>
        <v>3698.121806567643</v>
      </c>
      <c r="AC101" s="32">
        <f ca="1">IFERROR(($K101*EXP(AC$69*($Q101+0.5*($R101)^2))*_xlfn.NORM.DIST((LN(($M101*EXP($L101/100*AC$69))/($K101))-$Q101*AC$69)/($R101*SQRT(AC$69))-$R101*SQRT(AC$69),0,1,TRUE)+$M101*EXP($L101/100*AC$69)*(1-_xlfn.NORM.DIST((LN(($M101*EXP($L101/100*AC$69))/($K101))-$Q101*AC$69)/($R101*SQRT(AC$69)),0,1,TRUE)))*EXP(-0.07*AC$69)*(INDEX('3)tpx females'!BK$57:BK$107,MATCH('3) 2016 cases'!$P101,'3)tpx females'!$BB$57:$BB$107,0))+INDEX('3)tpx males'!BK$57:BK$107,MATCH($O101,'3)tpx males'!$BB$57:$BB$107,0))-(INDEX('3)tpx males'!BJ$110:BJ$160,MATCH($O101,'3)tpx males'!$BB$110:$BB$160,0))*INDEX('3)tpx females'!BJ$111:BJ$161,MATCH('3) 2016 cases'!$P101,'3)tpx females'!$BB$111:$BB$161,0))*(1-(EXP(-INDEX('3)tpx males'!BK$4:BK$54,MATCH($O101,'3)tpx males'!$BB$4:$BB$54,0)))*EXP(-INDEX('3)tpx females'!BK$3:BK$53,MATCH('3) 2016 cases'!$P101,'3)tpx females'!$BB$3:$BB$53,0))))))),0)</f>
        <v>4809.5051701104603</v>
      </c>
      <c r="AD101" s="32">
        <f ca="1">IFERROR(($K101*EXP(AD$69*($Q101+0.5*($R101)^2))*_xlfn.NORM.DIST((LN(($M101*EXP($L101/100*AD$69))/($K101))-$Q101*AD$69)/($R101*SQRT(AD$69))-$R101*SQRT(AD$69),0,1,TRUE)+$M101*EXP($L101/100*AD$69)*(1-_xlfn.NORM.DIST((LN(($M101*EXP($L101/100*AD$69))/($K101))-$Q101*AD$69)/($R101*SQRT(AD$69)),0,1,TRUE)))*EXP(-0.07*AD$69)*(INDEX('3)tpx females'!BL$57:BL$107,MATCH('3) 2016 cases'!$P101,'3)tpx females'!$BB$57:$BB$107,0))+INDEX('3)tpx males'!BL$57:BL$107,MATCH($O101,'3)tpx males'!$BB$57:$BB$107,0))-(INDEX('3)tpx males'!BK$110:BK$160,MATCH($O101,'3)tpx males'!$BB$110:$BB$160,0))*INDEX('3)tpx females'!BK$111:BK$161,MATCH('3) 2016 cases'!$P101,'3)tpx females'!$BB$111:$BB$161,0))*(1-(EXP(-INDEX('3)tpx males'!BL$4:BL$54,MATCH($O101,'3)tpx males'!$BB$4:$BB$54,0)))*EXP(-INDEX('3)tpx females'!BL$3:BL$53,MATCH('3) 2016 cases'!$P101,'3)tpx females'!$BB$3:$BB$53,0))))))),0)</f>
        <v>5700.1707499762388</v>
      </c>
      <c r="AE101" s="32">
        <f ca="1">IFERROR(($K101*EXP(AE$69*($Q101+0.5*($R101)^2))*_xlfn.NORM.DIST((LN(($M101*EXP($L101/100*AE$69))/($K101))-$Q101*AE$69)/($R101*SQRT(AE$69))-$R101*SQRT(AE$69),0,1,TRUE)+$M101*EXP($L101/100*AE$69)*(1-_xlfn.NORM.DIST((LN(($M101*EXP($L101/100*AE$69))/($K101))-$Q101*AE$69)/($R101*SQRT(AE$69)),0,1,TRUE)))*EXP(-0.07*AE$69)*(INDEX('3)tpx females'!BM$57:BM$107,MATCH('3) 2016 cases'!$P101,'3)tpx females'!$BB$57:$BB$107,0))+INDEX('3)tpx males'!BM$57:BM$107,MATCH($O101,'3)tpx males'!$BB$57:$BB$107,0))-(INDEX('3)tpx males'!BL$110:BL$160,MATCH($O101,'3)tpx males'!$BB$110:$BB$160,0))*INDEX('3)tpx females'!BL$111:BL$161,MATCH('3) 2016 cases'!$P101,'3)tpx females'!$BB$111:$BB$161,0))*(1-(EXP(-INDEX('3)tpx males'!BM$4:BM$54,MATCH($O101,'3)tpx males'!$BB$4:$BB$54,0)))*EXP(-INDEX('3)tpx females'!BM$3:BM$53,MATCH('3) 2016 cases'!$P101,'3)tpx females'!$BB$3:$BB$53,0))))))),0)</f>
        <v>7088.5044005251111</v>
      </c>
      <c r="AF101" s="32">
        <f ca="1">IFERROR(($K101*EXP(AF$69*($Q101+0.5*($R101)^2))*_xlfn.NORM.DIST((LN(($M101*EXP($L101/100*AF$69))/($K101))-$Q101*AF$69)/($R101*SQRT(AF$69))-$R101*SQRT(AF$69),0,1,TRUE)+$M101*EXP($L101/100*AF$69)*(1-_xlfn.NORM.DIST((LN(($M101*EXP($L101/100*AF$69))/($K101))-$Q101*AF$69)/($R101*SQRT(AF$69)),0,1,TRUE)))*EXP(-0.07*AF$69)*(INDEX('3)tpx females'!BN$57:BN$107,MATCH('3) 2016 cases'!$P101,'3)tpx females'!$BB$57:$BB$107,0))+INDEX('3)tpx males'!BN$57:BN$107,MATCH($O101,'3)tpx males'!$BB$57:$BB$107,0))-(INDEX('3)tpx males'!BM$110:BM$160,MATCH($O101,'3)tpx males'!$BB$110:$BB$160,0))*INDEX('3)tpx females'!BM$111:BM$161,MATCH('3) 2016 cases'!$P101,'3)tpx females'!$BB$111:$BB$161,0))*(1-(EXP(-INDEX('3)tpx males'!BN$4:BN$54,MATCH($O101,'3)tpx males'!$BB$4:$BB$54,0)))*EXP(-INDEX('3)tpx females'!BN$3:BN$53,MATCH('3) 2016 cases'!$P101,'3)tpx females'!$BB$3:$BB$53,0))))))),0)</f>
        <v>8343.8598428371588</v>
      </c>
      <c r="AG101" s="32">
        <f ca="1">IFERROR(($K101*EXP(AG$69*($Q101+0.5*($R101)^2))*_xlfn.NORM.DIST((LN(($M101*EXP($L101/100*AG$69))/($K101))-$Q101*AG$69)/($R101*SQRT(AG$69))-$R101*SQRT(AG$69),0,1,TRUE)+$M101*EXP($L101/100*AG$69)*(1-_xlfn.NORM.DIST((LN(($M101*EXP($L101/100*AG$69))/($K101))-$Q101*AG$69)/($R101*SQRT(AG$69)),0,1,TRUE)))*EXP(-0.07*AG$69)*(INDEX('3)tpx females'!BO$57:BO$107,MATCH('3) 2016 cases'!$P101,'3)tpx females'!$BB$57:$BB$107,0))+INDEX('3)tpx males'!BO$57:BO$107,MATCH($O101,'3)tpx males'!$BB$57:$BB$107,0))-(INDEX('3)tpx males'!BN$110:BN$160,MATCH($O101,'3)tpx males'!$BB$110:$BB$160,0))*INDEX('3)tpx females'!BN$111:BN$161,MATCH('3) 2016 cases'!$P101,'3)tpx females'!$BB$111:$BB$161,0))*(1-(EXP(-INDEX('3)tpx males'!BO$4:BO$54,MATCH($O101,'3)tpx males'!$BB$4:$BB$54,0)))*EXP(-INDEX('3)tpx females'!BO$3:BO$53,MATCH('3) 2016 cases'!$P101,'3)tpx females'!$BB$3:$BB$53,0))))))),0)</f>
        <v>8916.4673006536759</v>
      </c>
      <c r="AH101" s="32">
        <f ca="1">IFERROR(($K101*EXP(AH$69*($Q101+0.5*($R101)^2))*_xlfn.NORM.DIST((LN(($M101*EXP($L101/100*AH$69))/($K101))-$Q101*AH$69)/($R101*SQRT(AH$69))-$R101*SQRT(AH$69),0,1,TRUE)+$M101*EXP($L101/100*AH$69)*(1-_xlfn.NORM.DIST((LN(($M101*EXP($L101/100*AH$69))/($K101))-$Q101*AH$69)/($R101*SQRT(AH$69)),0,1,TRUE)))*EXP(-0.07*AH$69)*(INDEX('3)tpx females'!BP$57:BP$107,MATCH('3) 2016 cases'!$P101,'3)tpx females'!$BB$57:$BB$107,0))+INDEX('3)tpx males'!BP$57:BP$107,MATCH($O101,'3)tpx males'!$BB$57:$BB$107,0))-(INDEX('3)tpx males'!BO$110:BO$160,MATCH($O101,'3)tpx males'!$BB$110:$BB$160,0))*INDEX('3)tpx females'!BO$111:BO$161,MATCH('3) 2016 cases'!$P101,'3)tpx females'!$BB$111:$BB$161,0))*(1-(EXP(-INDEX('3)tpx males'!BP$4:BP$54,MATCH($O101,'3)tpx males'!$BB$4:$BB$54,0)))*EXP(-INDEX('3)tpx females'!BP$3:BP$53,MATCH('3) 2016 cases'!$P101,'3)tpx females'!$BB$3:$BB$53,0))))))),0)</f>
        <v>9531.2873408001869</v>
      </c>
      <c r="AI101" s="32">
        <f ca="1">IFERROR(($K101*EXP(AI$69*($Q101+0.5*($R101)^2))*_xlfn.NORM.DIST((LN(($M101*EXP($L101/100*AI$69))/($K101))-$Q101*AI$69)/($R101*SQRT(AI$69))-$R101*SQRT(AI$69),0,1,TRUE)+$M101*EXP($L101/100*AI$69)*(1-_xlfn.NORM.DIST((LN(($M101*EXP($L101/100*AI$69))/($K101))-$Q101*AI$69)/($R101*SQRT(AI$69)),0,1,TRUE)))*EXP(-0.07*AI$69)*(INDEX('3)tpx females'!BQ$57:BQ$107,MATCH('3) 2016 cases'!$P101,'3)tpx females'!$BB$57:$BB$107,0))+INDEX('3)tpx males'!BQ$57:BQ$107,MATCH($O101,'3)tpx males'!$BB$57:$BB$107,0))-(INDEX('3)tpx males'!BP$110:BP$160,MATCH($O101,'3)tpx males'!$BB$110:$BB$160,0))*INDEX('3)tpx females'!BP$111:BP$161,MATCH('3) 2016 cases'!$P101,'3)tpx females'!$BB$111:$BB$161,0))*(1-(EXP(-INDEX('3)tpx males'!BQ$4:BQ$54,MATCH($O101,'3)tpx males'!$BB$4:$BB$54,0)))*EXP(-INDEX('3)tpx females'!BQ$3:BQ$53,MATCH('3) 2016 cases'!$P101,'3)tpx females'!$BB$3:$BB$53,0))))))),0)</f>
        <v>9505.075239687978</v>
      </c>
      <c r="AJ101" s="32">
        <f ca="1">IFERROR(($K101*EXP(AJ$69*($Q101+0.5*($R101)^2))*_xlfn.NORM.DIST((LN(($M101*EXP($L101/100*AJ$69))/($K101))-$Q101*AJ$69)/($R101*SQRT(AJ$69))-$R101*SQRT(AJ$69),0,1,TRUE)+$M101*EXP($L101/100*AJ$69)*(1-_xlfn.NORM.DIST((LN(($M101*EXP($L101/100*AJ$69))/($K101))-$Q101*AJ$69)/($R101*SQRT(AJ$69)),0,1,TRUE)))*EXP(-0.07*AJ$69)*(INDEX('3)tpx females'!BR$57:BR$107,MATCH('3) 2016 cases'!$P101,'3)tpx females'!$BB$57:$BB$107,0))+INDEX('3)tpx males'!BR$57:BR$107,MATCH($O101,'3)tpx males'!$BB$57:$BB$107,0))-(INDEX('3)tpx males'!BQ$110:BQ$160,MATCH($O101,'3)tpx males'!$BB$110:$BB$160,0))*INDEX('3)tpx females'!BQ$111:BQ$161,MATCH('3) 2016 cases'!$P101,'3)tpx females'!$BB$111:$BB$161,0))*(1-(EXP(-INDEX('3)tpx males'!BR$4:BR$54,MATCH($O101,'3)tpx males'!$BB$4:$BB$54,0)))*EXP(-INDEX('3)tpx females'!BR$3:BR$53,MATCH('3) 2016 cases'!$P101,'3)tpx females'!$BB$3:$BB$53,0))))))),0)</f>
        <v>9896.3196212095754</v>
      </c>
      <c r="AK101" s="32">
        <f ca="1">IFERROR(($K101*EXP(AK$69*($Q101+0.5*($R101)^2))*_xlfn.NORM.DIST((LN(($M101*EXP($L101/100*AK$69))/($K101))-$Q101*AK$69)/($R101*SQRT(AK$69))-$R101*SQRT(AK$69),0,1,TRUE)+$M101*EXP($L101/100*AK$69)*(1-_xlfn.NORM.DIST((LN(($M101*EXP($L101/100*AK$69))/($K101))-$Q101*AK$69)/($R101*SQRT(AK$69)),0,1,TRUE)))*EXP(-0.07*AK$69)*(INDEX('3)tpx females'!BS$57:BS$107,MATCH('3) 2016 cases'!$P101,'3)tpx females'!$BB$57:$BB$107,0))+INDEX('3)tpx males'!BS$57:BS$107,MATCH($O101,'3)tpx males'!$BB$57:$BB$107,0))-(INDEX('3)tpx males'!BR$110:BR$160,MATCH($O101,'3)tpx males'!$BB$110:$BB$160,0))*INDEX('3)tpx females'!BR$111:BR$161,MATCH('3) 2016 cases'!$P101,'3)tpx females'!$BB$111:$BB$161,0))*(1-(EXP(-INDEX('3)tpx males'!BS$4:BS$54,MATCH($O101,'3)tpx males'!$BB$4:$BB$54,0)))*EXP(-INDEX('3)tpx females'!BS$3:BS$53,MATCH('3) 2016 cases'!$P101,'3)tpx females'!$BB$3:$BB$53,0))))))),0)</f>
        <v>9597.4141931953091</v>
      </c>
      <c r="AL101" s="32">
        <f ca="1">IFERROR(($K101*EXP(AL$69*($Q101+0.5*($R101)^2))*_xlfn.NORM.DIST((LN(($M101*EXP($L101/100*AL$69))/($K101))-$Q101*AL$69)/($R101*SQRT(AL$69))-$R101*SQRT(AL$69),0,1,TRUE)+$M101*EXP($L101/100*AL$69)*(1-_xlfn.NORM.DIST((LN(($M101*EXP($L101/100*AL$69))/($K101))-$Q101*AL$69)/($R101*SQRT(AL$69)),0,1,TRUE)))*EXP(-0.07*AL$69)*(INDEX('3)tpx females'!BT$57:BT$107,MATCH('3) 2016 cases'!$P101,'3)tpx females'!$BB$57:$BB$107,0))+INDEX('3)tpx males'!BT$57:BT$107,MATCH($O101,'3)tpx males'!$BB$57:$BB$107,0))-(INDEX('3)tpx males'!BS$110:BS$160,MATCH($O101,'3)tpx males'!$BB$110:$BB$160,0))*INDEX('3)tpx females'!BS$111:BS$161,MATCH('3) 2016 cases'!$P101,'3)tpx females'!$BB$111:$BB$161,0))*(1-(EXP(-INDEX('3)tpx males'!BT$4:BT$54,MATCH($O101,'3)tpx males'!$BB$4:$BB$54,0)))*EXP(-INDEX('3)tpx females'!BT$3:BT$53,MATCH('3) 2016 cases'!$P101,'3)tpx females'!$BB$3:$BB$53,0))))))),0)</f>
        <v>8713.4574361508603</v>
      </c>
      <c r="AM101" s="32">
        <f ca="1">IFERROR(($K101*EXP(AM$69*($Q101+0.5*($R101)^2))*_xlfn.NORM.DIST((LN(($M101*EXP($L101/100*AM$69))/($K101))-$Q101*AM$69)/($R101*SQRT(AM$69))-$R101*SQRT(AM$69),0,1,TRUE)+$M101*EXP($L101/100*AM$69)*(1-_xlfn.NORM.DIST((LN(($M101*EXP($L101/100*AM$69))/($K101))-$Q101*AM$69)/($R101*SQRT(AM$69)),0,1,TRUE)))*EXP(-0.07*AM$69)*(INDEX('3)tpx females'!BU$57:BU$107,MATCH('3) 2016 cases'!$P101,'3)tpx females'!$BB$57:$BB$107,0))+INDEX('3)tpx males'!BU$57:BU$107,MATCH($O101,'3)tpx males'!$BB$57:$BB$107,0))-(INDEX('3)tpx males'!BT$110:BT$160,MATCH($O101,'3)tpx males'!$BB$110:$BB$160,0))*INDEX('3)tpx females'!BT$111:BT$161,MATCH('3) 2016 cases'!$P101,'3)tpx females'!$BB$111:$BB$161,0))*(1-(EXP(-INDEX('3)tpx males'!BU$4:BU$54,MATCH($O101,'3)tpx males'!$BB$4:$BB$54,0)))*EXP(-INDEX('3)tpx females'!BU$3:BU$53,MATCH('3) 2016 cases'!$P101,'3)tpx females'!$BB$3:$BB$53,0))))))),0)</f>
        <v>7671.4185731676052</v>
      </c>
      <c r="AN101" s="32">
        <f ca="1">IFERROR(($K101*EXP(AN$69*($Q101+0.5*($R101)^2))*_xlfn.NORM.DIST((LN(($M101*EXP($L101/100*AN$69))/($K101))-$Q101*AN$69)/($R101*SQRT(AN$69))-$R101*SQRT(AN$69),0,1,TRUE)+$M101*EXP($L101/100*AN$69)*(1-_xlfn.NORM.DIST((LN(($M101*EXP($L101/100*AN$69))/($K101))-$Q101*AN$69)/($R101*SQRT(AN$69)),0,1,TRUE)))*EXP(-0.07*AN$69)*(INDEX('3)tpx females'!BV$57:BV$107,MATCH('3) 2016 cases'!$P101,'3)tpx females'!$BB$57:$BB$107,0))+INDEX('3)tpx males'!BV$57:BV$107,MATCH($O101,'3)tpx males'!$BB$57:$BB$107,0))-(INDEX('3)tpx males'!BU$110:BU$160,MATCH($O101,'3)tpx males'!$BB$110:$BB$160,0))*INDEX('3)tpx females'!BU$111:BU$161,MATCH('3) 2016 cases'!$P101,'3)tpx females'!$BB$111:$BB$161,0))*(1-(EXP(-INDEX('3)tpx males'!BV$4:BV$54,MATCH($O101,'3)tpx males'!$BB$4:$BB$54,0)))*EXP(-INDEX('3)tpx females'!BV$3:BV$53,MATCH('3) 2016 cases'!$P101,'3)tpx females'!$BB$3:$BB$53,0))))))),0)</f>
        <v>6445.7901205607059</v>
      </c>
      <c r="AO101" s="32">
        <f ca="1">IFERROR(($K101*EXP(AO$69*($Q101+0.5*($R101)^2))*_xlfn.NORM.DIST((LN(($M101*EXP($L101/100*AO$69))/($K101))-$Q101*AO$69)/($R101*SQRT(AO$69))-$R101*SQRT(AO$69),0,1,TRUE)+$M101*EXP($L101/100*AO$69)*(1-_xlfn.NORM.DIST((LN(($M101*EXP($L101/100*AO$69))/($K101))-$Q101*AO$69)/($R101*SQRT(AO$69)),0,1,TRUE)))*EXP(-0.07*AO$69)*(INDEX('3)tpx females'!BW$57:BW$107,MATCH('3) 2016 cases'!$P101,'3)tpx females'!$BB$57:$BB$107,0))+INDEX('3)tpx males'!BW$57:BW$107,MATCH($O101,'3)tpx males'!$BB$57:$BB$107,0))-(INDEX('3)tpx males'!BV$110:BV$160,MATCH($O101,'3)tpx males'!$BB$110:$BB$160,0))*INDEX('3)tpx females'!BV$111:BV$161,MATCH('3) 2016 cases'!$P101,'3)tpx females'!$BB$111:$BB$161,0))*(1-(EXP(-INDEX('3)tpx males'!BW$4:BW$54,MATCH($O101,'3)tpx males'!$BB$4:$BB$54,0)))*EXP(-INDEX('3)tpx females'!BW$3:BW$53,MATCH('3) 2016 cases'!$P101,'3)tpx females'!$BB$3:$BB$53,0))))))),0)</f>
        <v>5159.9939655703747</v>
      </c>
      <c r="AP101" s="32">
        <f ca="1">IFERROR(($K101*EXP(AP$69*($Q101+0.5*($R101)^2))*_xlfn.NORM.DIST((LN(($M101*EXP($L101/100*AP$69))/($K101))-$Q101*AP$69)/($R101*SQRT(AP$69))-$R101*SQRT(AP$69),0,1,TRUE)+$M101*EXP($L101/100*AP$69)*(1-_xlfn.NORM.DIST((LN(($M101*EXP($L101/100*AP$69))/($K101))-$Q101*AP$69)/($R101*SQRT(AP$69)),0,1,TRUE)))*EXP(-0.07*AP$69)*(INDEX('3)tpx females'!BX$57:BX$107,MATCH('3) 2016 cases'!$P101,'3)tpx females'!$BB$57:$BB$107,0))+INDEX('3)tpx males'!BX$57:BX$107,MATCH($O101,'3)tpx males'!$BB$57:$BB$107,0))-(INDEX('3)tpx males'!BW$110:BW$160,MATCH($O101,'3)tpx males'!$BB$110:$BB$160,0))*INDEX('3)tpx females'!BW$111:BW$161,MATCH('3) 2016 cases'!$P101,'3)tpx females'!$BB$111:$BB$161,0))*(1-(EXP(-INDEX('3)tpx males'!BX$4:BX$54,MATCH($O101,'3)tpx males'!$BB$4:$BB$54,0)))*EXP(-INDEX('3)tpx females'!BX$3:BX$53,MATCH('3) 2016 cases'!$P101,'3)tpx females'!$BB$3:$BB$53,0))))))),0)</f>
        <v>3951.6733742709703</v>
      </c>
      <c r="AQ101" s="32">
        <f ca="1">IFERROR(($K101*EXP(AQ$69*($Q101+0.5*($R101)^2))*_xlfn.NORM.DIST((LN(($M101*EXP($L101/100*AQ$69))/($K101))-$Q101*AQ$69)/($R101*SQRT(AQ$69))-$R101*SQRT(AQ$69),0,1,TRUE)+$M101*EXP($L101/100*AQ$69)*(1-_xlfn.NORM.DIST((LN(($M101*EXP($L101/100*AQ$69))/($K101))-$Q101*AQ$69)/($R101*SQRT(AQ$69)),0,1,TRUE)))*EXP(-0.07*AQ$69)*(INDEX('3)tpx females'!BY$57:BY$107,MATCH('3) 2016 cases'!$P101,'3)tpx females'!$BB$57:$BB$107,0))+INDEX('3)tpx males'!BY$57:BY$107,MATCH($O101,'3)tpx males'!$BB$57:$BB$107,0))-(INDEX('3)tpx males'!BX$110:BX$160,MATCH($O101,'3)tpx males'!$BB$110:$BB$160,0))*INDEX('3)tpx females'!BX$111:BX$161,MATCH('3) 2016 cases'!$P101,'3)tpx females'!$BB$111:$BB$161,0))*(1-(EXP(-INDEX('3)tpx males'!BY$4:BY$54,MATCH($O101,'3)tpx males'!$BB$4:$BB$54,0)))*EXP(-INDEX('3)tpx females'!BY$3:BY$53,MATCH('3) 2016 cases'!$P101,'3)tpx females'!$BB$3:$BB$53,0))))))),0)</f>
        <v>2856.7138877376683</v>
      </c>
      <c r="AR101" s="32">
        <f ca="1">IFERROR(($K101*EXP(AR$69*($Q101+0.5*($R101)^2))*_xlfn.NORM.DIST((LN(($M101*EXP($L101/100*AR$69))/($K101))-$Q101*AR$69)/($R101*SQRT(AR$69))-$R101*SQRT(AR$69),0,1,TRUE)+$M101*EXP($L101/100*AR$69)*(1-_xlfn.NORM.DIST((LN(($M101*EXP($L101/100*AR$69))/($K101))-$Q101*AR$69)/($R101*SQRT(AR$69)),0,1,TRUE)))*EXP(-0.07*AR$69)*(INDEX('3)tpx females'!BZ$57:BZ$107,MATCH('3) 2016 cases'!$P101,'3)tpx females'!$BB$57:$BB$107,0))+INDEX('3)tpx males'!BZ$57:BZ$107,MATCH($O101,'3)tpx males'!$BB$57:$BB$107,0))-(INDEX('3)tpx males'!BY$110:BY$160,MATCH($O101,'3)tpx males'!$BB$110:$BB$160,0))*INDEX('3)tpx females'!BY$111:BY$161,MATCH('3) 2016 cases'!$P101,'3)tpx females'!$BB$111:$BB$161,0))*(1-(EXP(-INDEX('3)tpx males'!BZ$4:BZ$54,MATCH($O101,'3)tpx males'!$BB$4:$BB$54,0)))*EXP(-INDEX('3)tpx females'!BZ$3:BZ$53,MATCH('3) 2016 cases'!$P101,'3)tpx females'!$BB$3:$BB$53,0))))))),0)</f>
        <v>1972.5832920064106</v>
      </c>
      <c r="AS101" s="32">
        <f ca="1">IFERROR(($K101*EXP(AS$69*($Q101+0.5*($R101)^2))*_xlfn.NORM.DIST((LN(($M101*EXP($L101/100*AS$69))/($K101))-$Q101*AS$69)/($R101*SQRT(AS$69))-$R101*SQRT(AS$69),0,1,TRUE)+$M101*EXP($L101/100*AS$69)*(1-_xlfn.NORM.DIST((LN(($M101*EXP($L101/100*AS$69))/($K101))-$Q101*AS$69)/($R101*SQRT(AS$69)),0,1,TRUE)))*EXP(-0.07*AS$69)*(INDEX('3)tpx females'!CA$57:CA$107,MATCH('3) 2016 cases'!$P101,'3)tpx females'!$BB$57:$BB$107,0))+INDEX('3)tpx males'!CA$57:CA$107,MATCH($O101,'3)tpx males'!$BB$57:$BB$107,0))-(INDEX('3)tpx males'!BZ$110:BZ$160,MATCH($O101,'3)tpx males'!$BB$110:$BB$160,0))*INDEX('3)tpx females'!BZ$111:BZ$161,MATCH('3) 2016 cases'!$P101,'3)tpx females'!$BB$111:$BB$161,0))*(1-(EXP(-INDEX('3)tpx males'!CA$4:CA$54,MATCH($O101,'3)tpx males'!$BB$4:$BB$54,0)))*EXP(-INDEX('3)tpx females'!CA$3:CA$53,MATCH('3) 2016 cases'!$P101,'3)tpx females'!$BB$3:$BB$53,0))))))),0)</f>
        <v>1299.0426950890014</v>
      </c>
      <c r="AT101" s="32">
        <f ca="1">IFERROR(($K101*EXP(AT$69*($Q101+0.5*($R101)^2))*_xlfn.NORM.DIST((LN(($M101*EXP($L101/100*AT$69))/($K101))-$Q101*AT$69)/($R101*SQRT(AT$69))-$R101*SQRT(AT$69),0,1,TRUE)+$M101*EXP($L101/100*AT$69)*(1-_xlfn.NORM.DIST((LN(($M101*EXP($L101/100*AT$69))/($K101))-$Q101*AT$69)/($R101*SQRT(AT$69)),0,1,TRUE)))*EXP(-0.07*AT$69)*(INDEX('3)tpx females'!CB$57:CB$107,MATCH('3) 2016 cases'!$P101,'3)tpx females'!$BB$57:$BB$107,0))+INDEX('3)tpx males'!CB$57:CB$107,MATCH($O101,'3)tpx males'!$BB$57:$BB$107,0))-(INDEX('3)tpx males'!CA$110:CA$160,MATCH($O101,'3)tpx males'!$BB$110:$BB$160,0))*INDEX('3)tpx females'!CA$111:CA$161,MATCH('3) 2016 cases'!$P101,'3)tpx females'!$BB$111:$BB$161,0))*(1-(EXP(-INDEX('3)tpx males'!CB$4:CB$54,MATCH($O101,'3)tpx males'!$BB$4:$BB$54,0)))*EXP(-INDEX('3)tpx females'!CB$3:CB$53,MATCH('3) 2016 cases'!$P101,'3)tpx females'!$BB$3:$BB$53,0))))))),0)</f>
        <v>804.0024167292853</v>
      </c>
      <c r="AU101" s="32">
        <f ca="1">IFERROR(($K101*EXP(AU$69*($Q101+0.5*($R101)^2))*_xlfn.NORM.DIST((LN(($M101*EXP($L101/100*AU$69))/($K101))-$Q101*AU$69)/($R101*SQRT(AU$69))-$R101*SQRT(AU$69),0,1,TRUE)+$M101*EXP($L101/100*AU$69)*(1-_xlfn.NORM.DIST((LN(($M101*EXP($L101/100*AU$69))/($K101))-$Q101*AU$69)/($R101*SQRT(AU$69)),0,1,TRUE)))*EXP(-0.07*AU$69)*(INDEX('3)tpx females'!CC$57:CC$107,MATCH('3) 2016 cases'!$P101,'3)tpx females'!$BB$57:$BB$107,0))+INDEX('3)tpx males'!CC$57:CC$107,MATCH($O101,'3)tpx males'!$BB$57:$BB$107,0))-(INDEX('3)tpx males'!CB$110:CB$160,MATCH($O101,'3)tpx males'!$BB$110:$BB$160,0))*INDEX('3)tpx females'!CB$111:CB$161,MATCH('3) 2016 cases'!$P101,'3)tpx females'!$BB$111:$BB$161,0))*(1-(EXP(-INDEX('3)tpx males'!CC$4:CC$54,MATCH($O101,'3)tpx males'!$BB$4:$BB$54,0)))*EXP(-INDEX('3)tpx females'!CC$3:CC$53,MATCH('3) 2016 cases'!$P101,'3)tpx females'!$BB$3:$BB$53,0))))))),0)</f>
        <v>480.59500893943306</v>
      </c>
      <c r="AV101" s="32">
        <f ca="1">IFERROR(($K101*EXP(AV$69*($Q101+0.5*($R101)^2))*_xlfn.NORM.DIST((LN(($M101*EXP($L101/100*AV$69))/($K101))-$Q101*AV$69)/($R101*SQRT(AV$69))-$R101*SQRT(AV$69),0,1,TRUE)+$M101*EXP($L101/100*AV$69)*(1-_xlfn.NORM.DIST((LN(($M101*EXP($L101/100*AV$69))/($K101))-$Q101*AV$69)/($R101*SQRT(AV$69)),0,1,TRUE)))*EXP(-0.07*AV$69)*(INDEX('3)tpx females'!CD$57:CD$107,MATCH('3) 2016 cases'!$P101,'3)tpx females'!$BB$57:$BB$107,0))+INDEX('3)tpx males'!CD$57:CD$107,MATCH($O101,'3)tpx males'!$BB$57:$BB$107,0))-(INDEX('3)tpx males'!CC$110:CC$160,MATCH($O101,'3)tpx males'!$BB$110:$BB$160,0))*INDEX('3)tpx females'!CC$111:CC$161,MATCH('3) 2016 cases'!$P101,'3)tpx females'!$BB$111:$BB$161,0))*(1-(EXP(-INDEX('3)tpx males'!CD$4:CD$54,MATCH($O101,'3)tpx males'!$BB$4:$BB$54,0)))*EXP(-INDEX('3)tpx females'!CD$3:CD$53,MATCH('3) 2016 cases'!$P101,'3)tpx females'!$BB$3:$BB$53,0))))))),0)</f>
        <v>264.39279746719518</v>
      </c>
      <c r="AW101" s="32">
        <f ca="1">IFERROR(($K101*EXP(AW$69*($Q101+0.5*($R101)^2))*_xlfn.NORM.DIST((LN(($M101*EXP($L101/100*AW$69))/($K101))-$Q101*AW$69)/($R101*SQRT(AW$69))-$R101*SQRT(AW$69),0,1,TRUE)+$M101*EXP($L101/100*AW$69)*(1-_xlfn.NORM.DIST((LN(($M101*EXP($L101/100*AW$69))/($K101))-$Q101*AW$69)/($R101*SQRT(AW$69)),0,1,TRUE)))*EXP(-0.07*AW$69)*(INDEX('3)tpx females'!CE$57:CE$107,MATCH('3) 2016 cases'!$P101,'3)tpx females'!$BB$57:$BB$107,0))+INDEX('3)tpx males'!CE$57:CE$107,MATCH($O101,'3)tpx males'!$BB$57:$BB$107,0))-(INDEX('3)tpx males'!CD$110:CD$160,MATCH($O101,'3)tpx males'!$BB$110:$BB$160,0))*INDEX('3)tpx females'!CD$111:CD$161,MATCH('3) 2016 cases'!$P101,'3)tpx females'!$BB$111:$BB$161,0))*(1-(EXP(-INDEX('3)tpx males'!CE$4:CE$54,MATCH($O101,'3)tpx males'!$BB$4:$BB$54,0)))*EXP(-INDEX('3)tpx females'!CE$3:CE$53,MATCH('3) 2016 cases'!$P101,'3)tpx females'!$BB$3:$BB$53,0))))))),0)</f>
        <v>146.5549597596185</v>
      </c>
      <c r="AX101" s="32">
        <f ca="1">IFERROR(($K101*EXP(AX$69*($Q101+0.5*($R101)^2))*_xlfn.NORM.DIST((LN(($M101*EXP($L101/100*AX$69))/($K101))-$Q101*AX$69)/($R101*SQRT(AX$69))-$R101*SQRT(AX$69),0,1,TRUE)+$M101*EXP($L101/100*AX$69)*(1-_xlfn.NORM.DIST((LN(($M101*EXP($L101/100*AX$69))/($K101))-$Q101*AX$69)/($R101*SQRT(AX$69)),0,1,TRUE)))*EXP(-0.07*AX$69)*(INDEX('3)tpx females'!CF$57:CF$107,MATCH('3) 2016 cases'!$P101,'3)tpx females'!$BB$57:$BB$107,0))+INDEX('3)tpx males'!CF$57:CF$107,MATCH($O101,'3)tpx males'!$BB$57:$BB$107,0))-(INDEX('3)tpx males'!CE$110:CE$160,MATCH($O101,'3)tpx males'!$BB$110:$BB$160,0))*INDEX('3)tpx females'!CE$111:CE$161,MATCH('3) 2016 cases'!$P101,'3)tpx females'!$BB$111:$BB$161,0))*(1-(EXP(-INDEX('3)tpx males'!CF$4:CF$54,MATCH($O101,'3)tpx males'!$BB$4:$BB$54,0)))*EXP(-INDEX('3)tpx females'!CF$3:CF$53,MATCH('3) 2016 cases'!$P101,'3)tpx females'!$BB$3:$BB$53,0))))))),0)</f>
        <v>80.175219285299406</v>
      </c>
      <c r="AY101" s="32">
        <f ca="1">IFERROR(($K101*EXP(AY$69*($Q101+0.5*($R101)^2))*_xlfn.NORM.DIST((LN(($M101*EXP($L101/100*AY$69))/($K101))-$Q101*AY$69)/($R101*SQRT(AY$69))-$R101*SQRT(AY$69),0,1,TRUE)+$M101*EXP($L101/100*AY$69)*(1-_xlfn.NORM.DIST((LN(($M101*EXP($L101/100*AY$69))/($K101))-$Q101*AY$69)/($R101*SQRT(AY$69)),0,1,TRUE)))*EXP(-0.07*AY$69)*(INDEX('3)tpx females'!CG$57:CG$107,MATCH('3) 2016 cases'!$P101,'3)tpx females'!$BB$57:$BB$107,0))+INDEX('3)tpx males'!CG$57:CG$107,MATCH($O101,'3)tpx males'!$BB$57:$BB$107,0))-(INDEX('3)tpx males'!CF$110:CF$160,MATCH($O101,'3)tpx males'!$BB$110:$BB$160,0))*INDEX('3)tpx females'!CF$111:CF$161,MATCH('3) 2016 cases'!$P101,'3)tpx females'!$BB$111:$BB$161,0))*(1-(EXP(-INDEX('3)tpx males'!CG$4:CG$54,MATCH($O101,'3)tpx males'!$BB$4:$BB$54,0)))*EXP(-INDEX('3)tpx females'!CG$3:CG$53,MATCH('3) 2016 cases'!$P101,'3)tpx females'!$BB$3:$BB$53,0))))))),0)</f>
        <v>34.680026011629664</v>
      </c>
      <c r="AZ101" s="32">
        <f ca="1">IFERROR(($K101*EXP(AZ$69*($Q101+0.5*($R101)^2))*_xlfn.NORM.DIST((LN(($M101*EXP($L101/100*AZ$69))/($K101))-$Q101*AZ$69)/($R101*SQRT(AZ$69))-$R101*SQRT(AZ$69),0,1,TRUE)+$M101*EXP($L101/100*AZ$69)*(1-_xlfn.NORM.DIST((LN(($M101*EXP($L101/100*AZ$69))/($K101))-$Q101*AZ$69)/($R101*SQRT(AZ$69)),0,1,TRUE)))*EXP(-0.07*AZ$69)*(INDEX('3)tpx females'!CH$57:CH$107,MATCH('3) 2016 cases'!$P101,'3)tpx females'!$BB$57:$BB$107,0))+INDEX('3)tpx males'!CH$57:CH$107,MATCH($O101,'3)tpx males'!$BB$57:$BB$107,0))-(INDEX('3)tpx males'!CG$110:CG$160,MATCH($O101,'3)tpx males'!$BB$110:$BB$160,0))*INDEX('3)tpx females'!CG$111:CG$161,MATCH('3) 2016 cases'!$P101,'3)tpx females'!$BB$111:$BB$161,0))*(1-(EXP(-INDEX('3)tpx males'!CH$4:CH$54,MATCH($O101,'3)tpx males'!$BB$4:$BB$54,0)))*EXP(-INDEX('3)tpx females'!CH$3:CH$53,MATCH('3) 2016 cases'!$P101,'3)tpx females'!$BB$3:$BB$53,0))))))),0)</f>
        <v>6.6226336596551656</v>
      </c>
      <c r="BA101" s="32">
        <f ca="1">IFERROR(($K101*EXP(BA$69*($Q101+0.5*($R101)^2))*_xlfn.NORM.DIST((LN(($M101*EXP($L101/100*BA$69))/($K101))-$Q101*BA$69)/($R101*SQRT(BA$69))-$R101*SQRT(BA$69),0,1,TRUE)+$M101*EXP($L101/100*BA$69)*(1-_xlfn.NORM.DIST((LN(($M101*EXP($L101/100*BA$69))/($K101))-$Q101*BA$69)/($R101*SQRT(BA$69)),0,1,TRUE)))*EXP(-0.07*BA$69)*(INDEX('3)tpx females'!CI$57:CI$107,MATCH('3) 2016 cases'!$P101,'3)tpx females'!$BB$57:$BB$107,0))+INDEX('3)tpx males'!CI$57:CI$107,MATCH($O101,'3)tpx males'!$BB$57:$BB$107,0))-(INDEX('3)tpx males'!CH$110:CH$160,MATCH($O101,'3)tpx males'!$BB$110:$BB$160,0))*INDEX('3)tpx females'!CH$111:CH$161,MATCH('3) 2016 cases'!$P101,'3)tpx females'!$BB$111:$BB$161,0))*(1-(EXP(-INDEX('3)tpx males'!CI$4:CI$54,MATCH($O101,'3)tpx males'!$BB$4:$BB$54,0)))*EXP(-INDEX('3)tpx females'!CI$3:CI$53,MATCH('3) 2016 cases'!$P101,'3)tpx females'!$BB$3:$BB$53,0))))))),0)</f>
        <v>0</v>
      </c>
      <c r="BB101" s="32">
        <f ca="1">IFERROR(($K101*EXP(BB$69*($Q101+0.5*($R101)^2))*_xlfn.NORM.DIST((LN(($M101*EXP($L101/100*BB$69))/($K101))-$Q101*BB$69)/($R101*SQRT(BB$69))-$R101*SQRT(BB$69),0,1,TRUE)+$M101*EXP($L101/100*BB$69)*(1-_xlfn.NORM.DIST((LN(($M101*EXP($L101/100*BB$69))/($K101))-$Q101*BB$69)/($R101*SQRT(BB$69)),0,1,TRUE)))*EXP(-0.07*BB$69)*(INDEX('3)tpx females'!CJ$57:CJ$107,MATCH('3) 2016 cases'!$P101,'3)tpx females'!$BB$57:$BB$107,0))+INDEX('3)tpx males'!CJ$57:CJ$107,MATCH($O101,'3)tpx males'!$BB$57:$BB$107,0))-(INDEX('3)tpx males'!CI$110:CI$160,MATCH($O101,'3)tpx males'!$BB$110:$BB$160,0))*INDEX('3)tpx females'!CI$111:CI$161,MATCH('3) 2016 cases'!$P101,'3)tpx females'!$BB$111:$BB$161,0))*(1-(EXP(-INDEX('3)tpx males'!CJ$4:CJ$54,MATCH($O101,'3)tpx males'!$BB$4:$BB$54,0)))*EXP(-INDEX('3)tpx females'!CJ$3:CJ$53,MATCH('3) 2016 cases'!$P101,'3)tpx females'!$BB$3:$BB$53,0))))))),0)</f>
        <v>0</v>
      </c>
      <c r="BC101" s="32">
        <f ca="1">IFERROR(($K101*EXP(BC$69*($Q101+0.5*($R101)^2))*_xlfn.NORM.DIST((LN(($M101*EXP($L101/100*BC$69))/($K101))-$Q101*BC$69)/($R101*SQRT(BC$69))-$R101*SQRT(BC$69),0,1,TRUE)+$M101*EXP($L101/100*BC$69)*(1-_xlfn.NORM.DIST((LN(($M101*EXP($L101/100*BC$69))/($K101))-$Q101*BC$69)/($R101*SQRT(BC$69)),0,1,TRUE)))*EXP(-0.07*BC$69)*(INDEX('3)tpx females'!CK$57:CK$107,MATCH('3) 2016 cases'!$P101,'3)tpx females'!$BB$57:$BB$107,0))+INDEX('3)tpx males'!CK$57:CK$107,MATCH($O101,'3)tpx males'!$BB$57:$BB$107,0))-(INDEX('3)tpx males'!CJ$110:CJ$160,MATCH($O101,'3)tpx males'!$BB$110:$BB$160,0))*INDEX('3)tpx females'!CJ$111:CJ$161,MATCH('3) 2016 cases'!$P101,'3)tpx females'!$BB$111:$BB$161,0))*(1-(EXP(-INDEX('3)tpx males'!CK$4:CK$54,MATCH($O101,'3)tpx males'!$BB$4:$BB$54,0)))*EXP(-INDEX('3)tpx females'!CK$3:CK$53,MATCH('3) 2016 cases'!$P101,'3)tpx females'!$BB$3:$BB$53,0))))))),0)</f>
        <v>0</v>
      </c>
      <c r="BD101" s="32">
        <f ca="1">IFERROR(($K101*EXP(BD$69*($Q101+0.5*($R101)^2))*_xlfn.NORM.DIST((LN(($M101*EXP($L101/100*BD$69))/($K101))-$Q101*BD$69)/($R101*SQRT(BD$69))-$R101*SQRT(BD$69),0,1,TRUE)+$M101*EXP($L101/100*BD$69)*(1-_xlfn.NORM.DIST((LN(($M101*EXP($L101/100*BD$69))/($K101))-$Q101*BD$69)/($R101*SQRT(BD$69)),0,1,TRUE)))*EXP(-0.07*BD$69)*(INDEX('3)tpx females'!CL$57:CL$107,MATCH('3) 2016 cases'!$P101,'3)tpx females'!$BB$57:$BB$107,0))+INDEX('3)tpx males'!CL$57:CL$107,MATCH($O101,'3)tpx males'!$BB$57:$BB$107,0))-(INDEX('3)tpx males'!CK$110:CK$160,MATCH($O101,'3)tpx males'!$BB$110:$BB$160,0))*INDEX('3)tpx females'!CK$111:CK$161,MATCH('3) 2016 cases'!$P101,'3)tpx females'!$BB$111:$BB$161,0))*(1-(EXP(-INDEX('3)tpx males'!CL$4:CL$54,MATCH($O101,'3)tpx males'!$BB$4:$BB$54,0)))*EXP(-INDEX('3)tpx females'!CL$3:CL$53,MATCH('3) 2016 cases'!$P101,'3)tpx females'!$BB$3:$BB$53,0))))))),0)</f>
        <v>0</v>
      </c>
      <c r="BE101" s="32">
        <f ca="1">IFERROR(($K101*EXP(BE$69*($Q101+0.5*($R101)^2))*_xlfn.NORM.DIST((LN(($M101*EXP($L101/100*BE$69))/($K101))-$Q101*BE$69)/($R101*SQRT(BE$69))-$R101*SQRT(BE$69),0,1,TRUE)+$M101*EXP($L101/100*BE$69)*(1-_xlfn.NORM.DIST((LN(($M101*EXP($L101/100*BE$69))/($K101))-$Q101*BE$69)/($R101*SQRT(BE$69)),0,1,TRUE)))*EXP(-0.07*BE$69)*(INDEX('3)tpx females'!CM$57:CM$107,MATCH('3) 2016 cases'!$P101,'3)tpx females'!$BB$57:$BB$107,0))+INDEX('3)tpx males'!CM$57:CM$107,MATCH($O101,'3)tpx males'!$BB$57:$BB$107,0))-(INDEX('3)tpx males'!CL$110:CL$160,MATCH($O101,'3)tpx males'!$BB$110:$BB$160,0))*INDEX('3)tpx females'!CL$111:CL$161,MATCH('3) 2016 cases'!$P101,'3)tpx females'!$BB$111:$BB$161,0))*(1-(EXP(-INDEX('3)tpx males'!CM$4:CM$54,MATCH($O101,'3)tpx males'!$BB$4:$BB$54,0)))*EXP(-INDEX('3)tpx females'!CM$3:CM$53,MATCH('3) 2016 cases'!$P101,'3)tpx females'!$BB$3:$BB$53,0))))))),0)</f>
        <v>0</v>
      </c>
      <c r="BF101" s="32">
        <f ca="1">IFERROR(($K101*EXP(BF$69*($Q101+0.5*($R101)^2))*_xlfn.NORM.DIST((LN(($M101*EXP($L101/100*BF$69))/($K101))-$Q101*BF$69)/($R101*SQRT(BF$69))-$R101*SQRT(BF$69),0,1,TRUE)+$M101*EXP($L101/100*BF$69)*(1-_xlfn.NORM.DIST((LN(($M101*EXP($L101/100*BF$69))/($K101))-$Q101*BF$69)/($R101*SQRT(BF$69)),0,1,TRUE)))*EXP(-0.07*BF$69)*(INDEX('3)tpx females'!CN$57:CN$107,MATCH('3) 2016 cases'!$P101,'3)tpx females'!$BB$57:$BB$107,0))+INDEX('3)tpx males'!CN$57:CN$107,MATCH($O101,'3)tpx males'!$BB$57:$BB$107,0))-(INDEX('3)tpx males'!CM$110:CM$160,MATCH($O101,'3)tpx males'!$BB$110:$BB$160,0))*INDEX('3)tpx females'!CM$111:CM$161,MATCH('3) 2016 cases'!$P101,'3)tpx females'!$BB$111:$BB$161,0))*(1-(EXP(-INDEX('3)tpx males'!CN$4:CN$54,MATCH($O101,'3)tpx males'!$BB$4:$BB$54,0)))*EXP(-INDEX('3)tpx females'!CN$3:CN$53,MATCH('3) 2016 cases'!$P101,'3)tpx females'!$BB$3:$BB$53,0))))))),0)</f>
        <v>0</v>
      </c>
      <c r="BG101" s="32">
        <f ca="1">IFERROR(($K101*EXP(BG$69*($Q101+0.5*($R101)^2))*_xlfn.NORM.DIST((LN(($M101*EXP($L101/100*BG$69))/($K101))-$Q101*BG$69)/($R101*SQRT(BG$69))-$R101*SQRT(BG$69),0,1,TRUE)+$M101*EXP($L101/100*BG$69)*(1-_xlfn.NORM.DIST((LN(($M101*EXP($L101/100*BG$69))/($K101))-$Q101*BG$69)/($R101*SQRT(BG$69)),0,1,TRUE)))*EXP(-0.07*BG$69)*(INDEX('3)tpx females'!CO$57:CO$107,MATCH('3) 2016 cases'!$P101,'3)tpx females'!$BB$57:$BB$107,0))+INDEX('3)tpx males'!CO$57:CO$107,MATCH($O101,'3)tpx males'!$BB$57:$BB$107,0))-(INDEX('3)tpx males'!CN$110:CN$160,MATCH($O101,'3)tpx males'!$BB$110:$BB$160,0))*INDEX('3)tpx females'!CN$111:CN$161,MATCH('3) 2016 cases'!$P101,'3)tpx females'!$BB$111:$BB$161,0))*(1-(EXP(-INDEX('3)tpx males'!CO$4:CO$54,MATCH($O101,'3)tpx males'!$BB$4:$BB$54,0)))*EXP(-INDEX('3)tpx females'!CO$3:CO$53,MATCH('3) 2016 cases'!$P101,'3)tpx females'!$BB$3:$BB$53,0))))))),0)</f>
        <v>0</v>
      </c>
      <c r="BH101" s="32">
        <f ca="1">IFERROR(($K101*EXP(BH$69*($Q101+0.5*($R101)^2))*_xlfn.NORM.DIST((LN(($M101*EXP($L101/100*BH$69))/($K101))-$Q101*BH$69)/($R101*SQRT(BH$69))-$R101*SQRT(BH$69),0,1,TRUE)+$M101*EXP($L101/100*BH$69)*(1-_xlfn.NORM.DIST((LN(($M101*EXP($L101/100*BH$69))/($K101))-$Q101*BH$69)/($R101*SQRT(BH$69)),0,1,TRUE)))*EXP(-0.07*BH$69)*(INDEX('3)tpx females'!CP$57:CP$107,MATCH('3) 2016 cases'!$P101,'3)tpx females'!$BB$57:$BB$107,0))+INDEX('3)tpx males'!CP$57:CP$107,MATCH($O101,'3)tpx males'!$BB$57:$BB$107,0))-(INDEX('3)tpx males'!CO$110:CO$160,MATCH($O101,'3)tpx males'!$BB$110:$BB$160,0))*INDEX('3)tpx females'!CO$111:CO$161,MATCH('3) 2016 cases'!$P101,'3)tpx females'!$BB$111:$BB$161,0))*(1-(EXP(-INDEX('3)tpx males'!CP$4:CP$54,MATCH($O101,'3)tpx males'!$BB$4:$BB$54,0)))*EXP(-INDEX('3)tpx females'!CP$3:CP$53,MATCH('3) 2016 cases'!$P101,'3)tpx females'!$BB$3:$BB$53,0))))))),0)</f>
        <v>0</v>
      </c>
      <c r="BI101" s="32">
        <f ca="1">IFERROR(($K101*EXP(BI$69*($Q101+0.5*($R101)^2))*_xlfn.NORM.DIST((LN(($M101*EXP($L101/100*BI$69))/($K101))-$Q101*BI$69)/($R101*SQRT(BI$69))-$R101*SQRT(BI$69),0,1,TRUE)+$M101*EXP($L101/100*BI$69)*(1-_xlfn.NORM.DIST((LN(($M101*EXP($L101/100*BI$69))/($K101))-$Q101*BI$69)/($R101*SQRT(BI$69)),0,1,TRUE)))*EXP(-0.07*BI$69)*(INDEX('3)tpx females'!CQ$57:CQ$107,MATCH('3) 2016 cases'!$P101,'3)tpx females'!$BB$57:$BB$107,0))+INDEX('3)tpx males'!CQ$57:CQ$107,MATCH($O101,'3)tpx males'!$BB$57:$BB$107,0))-(INDEX('3)tpx males'!CP$110:CP$160,MATCH($O101,'3)tpx males'!$BB$110:$BB$160,0))*INDEX('3)tpx females'!CP$111:CP$161,MATCH('3) 2016 cases'!$P101,'3)tpx females'!$BB$111:$BB$161,0))*(1-(EXP(-INDEX('3)tpx males'!CQ$4:CQ$54,MATCH($O101,'3)tpx males'!$BB$4:$BB$54,0)))*EXP(-INDEX('3)tpx females'!CQ$3:CQ$53,MATCH('3) 2016 cases'!$P101,'3)tpx females'!$BB$3:$BB$53,0))))))),0)</f>
        <v>0</v>
      </c>
      <c r="BJ101" s="32">
        <f ca="1">IFERROR(($K101*EXP(BJ$69*($Q101+0.5*($R101)^2))*_xlfn.NORM.DIST((LN(($M101*EXP($L101/100*BJ$69))/($K101))-$Q101*BJ$69)/($R101*SQRT(BJ$69))-$R101*SQRT(BJ$69),0,1,TRUE)+$M101*EXP($L101/100*BJ$69)*(1-_xlfn.NORM.DIST((LN(($M101*EXP($L101/100*BJ$69))/($K101))-$Q101*BJ$69)/($R101*SQRT(BJ$69)),0,1,TRUE)))*EXP(-0.07*BJ$69)*(INDEX('3)tpx females'!CR$57:CR$107,MATCH('3) 2016 cases'!$P101,'3)tpx females'!$BB$57:$BB$107,0))+INDEX('3)tpx males'!CR$57:CR$107,MATCH($O101,'3)tpx males'!$BB$57:$BB$107,0))-(INDEX('3)tpx males'!CQ$110:CQ$160,MATCH($O101,'3)tpx males'!$BB$110:$BB$160,0))*INDEX('3)tpx females'!CQ$111:CQ$161,MATCH('3) 2016 cases'!$P101,'3)tpx females'!$BB$111:$BB$161,0))*(1-(EXP(-INDEX('3)tpx males'!CR$4:CR$54,MATCH($O101,'3)tpx males'!$BB$4:$BB$54,0)))*EXP(-INDEX('3)tpx females'!CR$3:CR$53,MATCH('3) 2016 cases'!$P101,'3)tpx females'!$BB$3:$BB$53,0))))))),0)</f>
        <v>0</v>
      </c>
      <c r="BK101" s="32">
        <f ca="1">IFERROR(($K101*EXP(BK$69*($Q101+0.5*($R101)^2))*_xlfn.NORM.DIST((LN(($M101*EXP($L101/100*BK$69))/($K101))-$Q101*BK$69)/($R101*SQRT(BK$69))-$R101*SQRT(BK$69),0,1,TRUE)+$M101*EXP($L101/100*BK$69)*(1-_xlfn.NORM.DIST((LN(($M101*EXP($L101/100*BK$69))/($K101))-$Q101*BK$69)/($R101*SQRT(BK$69)),0,1,TRUE)))*EXP(-0.07*BK$69)*(INDEX('3)tpx females'!CS$57:CS$107,MATCH('3) 2016 cases'!$P101,'3)tpx females'!$BB$57:$BB$107,0))+INDEX('3)tpx males'!CS$57:CS$107,MATCH($O101,'3)tpx males'!$BB$57:$BB$107,0))-(INDEX('3)tpx males'!CR$110:CR$160,MATCH($O101,'3)tpx males'!$BB$110:$BB$160,0))*INDEX('3)tpx females'!CR$111:CR$161,MATCH('3) 2016 cases'!$P101,'3)tpx females'!$BB$111:$BB$161,0))*(1-(EXP(-INDEX('3)tpx males'!CS$4:CS$54,MATCH($O101,'3)tpx males'!$BB$4:$BB$54,0)))*EXP(-INDEX('3)tpx females'!CS$3:CS$53,MATCH('3) 2016 cases'!$P101,'3)tpx females'!$BB$3:$BB$53,0))))))),0)</f>
        <v>0</v>
      </c>
      <c r="BL101" s="32">
        <f ca="1">IFERROR(($K101*EXP(BL$69*($Q101+0.5*($R101)^2))*_xlfn.NORM.DIST((LN(($M101*EXP($L101/100*BL$69))/($K101))-$Q101*BL$69)/($R101*SQRT(BL$69))-$R101*SQRT(BL$69),0,1,TRUE)+$M101*EXP($L101/100*BL$69)*(1-_xlfn.NORM.DIST((LN(($M101*EXP($L101/100*BL$69))/($K101))-$Q101*BL$69)/($R101*SQRT(BL$69)),0,1,TRUE)))*EXP(-0.07*BL$69)*(INDEX('3)tpx females'!CT$57:CT$107,MATCH('3) 2016 cases'!$P101,'3)tpx females'!$BB$57:$BB$107,0))+INDEX('3)tpx males'!CT$57:CT$107,MATCH($O101,'3)tpx males'!$BB$57:$BB$107,0))-(INDEX('3)tpx males'!CS$110:CS$160,MATCH($O101,'3)tpx males'!$BB$110:$BB$160,0))*INDEX('3)tpx females'!CS$111:CS$161,MATCH('3) 2016 cases'!$P101,'3)tpx females'!$BB$111:$BB$161,0))*(1-(EXP(-INDEX('3)tpx males'!CT$4:CT$54,MATCH($O101,'3)tpx males'!$BB$4:$BB$54,0)))*EXP(-INDEX('3)tpx females'!CT$3:CT$53,MATCH('3) 2016 cases'!$P101,'3)tpx females'!$BB$3:$BB$53,0))))))),0)</f>
        <v>0</v>
      </c>
      <c r="BM101" s="32">
        <f ca="1">IFERROR(($K101*EXP(BM$69*($Q101+0.5*($R101)^2))*_xlfn.NORM.DIST((LN(($M101*EXP($L101/100*BM$69))/($K101))-$Q101*BM$69)/($R101*SQRT(BM$69))-$R101*SQRT(BM$69),0,1,TRUE)+$M101*EXP($L101/100*BM$69)*(1-_xlfn.NORM.DIST((LN(($M101*EXP($L101/100*BM$69))/($K101))-$Q101*BM$69)/($R101*SQRT(BM$69)),0,1,TRUE)))*EXP(-0.07*BM$69)*(INDEX('3)tpx females'!CU$57:CU$107,MATCH('3) 2016 cases'!$P101,'3)tpx females'!$BB$57:$BB$107,0))+INDEX('3)tpx males'!CU$57:CU$107,MATCH($O101,'3)tpx males'!$BB$57:$BB$107,0))-(INDEX('3)tpx males'!CT$110:CT$160,MATCH($O101,'3)tpx males'!$BB$110:$BB$160,0))*INDEX('3)tpx females'!CT$111:CT$161,MATCH('3) 2016 cases'!$P101,'3)tpx females'!$BB$111:$BB$161,0))*(1-(EXP(-INDEX('3)tpx males'!CU$4:CU$54,MATCH($O101,'3)tpx males'!$BB$4:$BB$54,0)))*EXP(-INDEX('3)tpx females'!CU$3:CU$53,MATCH('3) 2016 cases'!$P101,'3)tpx females'!$BB$3:$BB$53,0))))))),0)</f>
        <v>0</v>
      </c>
      <c r="BN101" s="32">
        <f ca="1">IFERROR(($K101*EXP(BN$69*($Q101+0.5*($R101)^2))*_xlfn.NORM.DIST((LN(($M101*EXP($L101/100*BN$69))/($K101))-$Q101*BN$69)/($R101*SQRT(BN$69))-$R101*SQRT(BN$69),0,1,TRUE)+$M101*EXP($L101/100*BN$69)*(1-_xlfn.NORM.DIST((LN(($M101*EXP($L101/100*BN$69))/($K101))-$Q101*BN$69)/($R101*SQRT(BN$69)),0,1,TRUE)))*EXP(-0.07*BN$69)*(INDEX('3)tpx females'!CV$57:CV$107,MATCH('3) 2016 cases'!$P101,'3)tpx females'!$BB$57:$BB$107,0))+INDEX('3)tpx males'!CV$57:CV$107,MATCH($O101,'3)tpx males'!$BB$57:$BB$107,0))-(INDEX('3)tpx males'!CU$110:CU$160,MATCH($O101,'3)tpx males'!$BB$110:$BB$160,0))*INDEX('3)tpx females'!CU$111:CU$161,MATCH('3) 2016 cases'!$P101,'3)tpx females'!$BB$111:$BB$161,0))*(1-(EXP(-INDEX('3)tpx males'!CV$4:CV$54,MATCH($O101,'3)tpx males'!$BB$4:$BB$54,0)))*EXP(-INDEX('3)tpx females'!CV$3:CV$53,MATCH('3) 2016 cases'!$P101,'3)tpx females'!$BB$3:$BB$53,0))))))),0)</f>
        <v>0</v>
      </c>
      <c r="BO101" s="32">
        <f ca="1">IFERROR(($K101*EXP(BO$69*($Q101+0.5*($R101)^2))*_xlfn.NORM.DIST((LN(($M101*EXP($L101/100*BO$69))/($K101))-$Q101*BO$69)/($R101*SQRT(BO$69))-$R101*SQRT(BO$69),0,1,TRUE)+$M101*EXP($L101/100*BO$69)*(1-_xlfn.NORM.DIST((LN(($M101*EXP($L101/100*BO$69))/($K101))-$Q101*BO$69)/($R101*SQRT(BO$69)),0,1,TRUE)))*EXP(-0.07*BO$69)*(INDEX('3)tpx females'!CW$57:CW$107,MATCH('3) 2016 cases'!$P101,'3)tpx females'!$BB$57:$BB$107,0))+INDEX('3)tpx males'!CW$57:CW$107,MATCH($O101,'3)tpx males'!$BB$57:$BB$107,0))-(INDEX('3)tpx males'!CV$110:CV$160,MATCH($O101,'3)tpx males'!$BB$110:$BB$160,0))*INDEX('3)tpx females'!CV$111:CV$161,MATCH('3) 2016 cases'!$P101,'3)tpx females'!$BB$111:$BB$161,0))*(1-(EXP(-INDEX('3)tpx males'!CW$4:CW$54,MATCH($O101,'3)tpx males'!$BB$4:$BB$54,0)))*EXP(-INDEX('3)tpx females'!CW$3:CW$53,MATCH('3) 2016 cases'!$P101,'3)tpx females'!$BB$3:$BB$53,0))))))),0)</f>
        <v>0</v>
      </c>
      <c r="BP101" s="32">
        <f ca="1">IFERROR(($K101*EXP(BP$69*($Q101+0.5*($R101)^2))*_xlfn.NORM.DIST((LN(($M101*EXP($L101/100*BP$69))/($K101))-$Q101*BP$69)/($R101*SQRT(BP$69))-$R101*SQRT(BP$69),0,1,TRUE)+$M101*EXP($L101/100*BP$69)*(1-_xlfn.NORM.DIST((LN(($M101*EXP($L101/100*BP$69))/($K101))-$Q101*BP$69)/($R101*SQRT(BP$69)),0,1,TRUE)))*EXP(-0.07*BP$69)*(INDEX('3)tpx females'!CX$57:CX$107,MATCH('3) 2016 cases'!$P101,'3)tpx females'!$BB$57:$BB$107,0))+INDEX('3)tpx males'!CX$57:CX$107,MATCH($O101,'3)tpx males'!$BB$57:$BB$107,0))-(INDEX('3)tpx males'!CW$110:CW$160,MATCH($O101,'3)tpx males'!$BB$110:$BB$160,0))*INDEX('3)tpx females'!CW$111:CW$161,MATCH('3) 2016 cases'!$P101,'3)tpx females'!$BB$111:$BB$161,0))*(1-(EXP(-INDEX('3)tpx males'!CX$4:CX$54,MATCH($O101,'3)tpx males'!$BB$4:$BB$54,0)))*EXP(-INDEX('3)tpx females'!CX$3:CX$53,MATCH('3) 2016 cases'!$P101,'3)tpx females'!$BB$3:$BB$53,0))))))),0)</f>
        <v>0</v>
      </c>
      <c r="BQ101" s="32">
        <f ca="1">IFERROR(($K101*EXP(BQ$69*($Q101+0.5*($R101)^2))*_xlfn.NORM.DIST((LN(($M101*EXP($L101/100*BQ$69))/($K101))-$Q101*BQ$69)/($R101*SQRT(BQ$69))-$R101*SQRT(BQ$69),0,1,TRUE)+$M101*EXP($L101/100*BQ$69)*(1-_xlfn.NORM.DIST((LN(($M101*EXP($L101/100*BQ$69))/($K101))-$Q101*BQ$69)/($R101*SQRT(BQ$69)),0,1,TRUE)))*EXP(-0.07*BQ$69)*(INDEX('3)tpx females'!CY$57:CY$107,MATCH('3) 2016 cases'!$P101,'3)tpx females'!$BB$57:$BB$107,0))+INDEX('3)tpx males'!CY$57:CY$107,MATCH($O101,'3)tpx males'!$BB$57:$BB$107,0))-(INDEX('3)tpx males'!CX$110:CX$160,MATCH($O101,'3)tpx males'!$BB$110:$BB$160,0))*INDEX('3)tpx females'!CX$111:CX$161,MATCH('3) 2016 cases'!$P101,'3)tpx females'!$BB$111:$BB$161,0))*(1-(EXP(-INDEX('3)tpx males'!CY$4:CY$54,MATCH($O101,'3)tpx males'!$BB$4:$BB$54,0)))*EXP(-INDEX('3)tpx females'!CY$3:CY$53,MATCH('3) 2016 cases'!$P101,'3)tpx females'!$BB$3:$BB$53,0))))))),0)</f>
        <v>0</v>
      </c>
      <c r="BR101" s="32">
        <f ca="1">IFERROR(($K101*EXP(BR$69*($Q101+0.5*($R101)^2))*_xlfn.NORM.DIST((LN(($M101*EXP($L101/100*BR$69))/($K101))-$Q101*BR$69)/($R101*SQRT(BR$69))-$R101*SQRT(BR$69),0,1,TRUE)+$M101*EXP($L101/100*BR$69)*(1-_xlfn.NORM.DIST((LN(($M101*EXP($L101/100*BR$69))/($K101))-$Q101*BR$69)/($R101*SQRT(BR$69)),0,1,TRUE)))*EXP(-0.07*BR$69)*(INDEX('3)tpx females'!CZ$57:CZ$107,MATCH('3) 2016 cases'!$P101,'3)tpx females'!$BB$57:$BB$107,0))+INDEX('3)tpx males'!CZ$57:CZ$107,MATCH($O101,'3)tpx males'!$BB$57:$BB$107,0))-(INDEX('3)tpx males'!CY$110:CY$160,MATCH($O101,'3)tpx males'!$BB$110:$BB$160,0))*INDEX('3)tpx females'!CY$111:CY$161,MATCH('3) 2016 cases'!$P101,'3)tpx females'!$BB$111:$BB$161,0))*(1-(EXP(-INDEX('3)tpx males'!CZ$4:CZ$54,MATCH($O101,'3)tpx males'!$BB$4:$BB$54,0)))*EXP(-INDEX('3)tpx females'!CZ$3:CZ$53,MATCH('3) 2016 cases'!$P101,'3)tpx females'!$BB$3:$BB$53,0))))))),0)</f>
        <v>0</v>
      </c>
      <c r="BS101" s="32">
        <f ca="1">IFERROR(($K101*EXP(BS$69*($Q101+0.5*($R101)^2))*_xlfn.NORM.DIST((LN(($M101*EXP($L101/100*BS$69))/($K101))-$Q101*BS$69)/($R101*SQRT(BS$69))-$R101*SQRT(BS$69),0,1,TRUE)+$M101*EXP($L101/100*BS$69)*(1-_xlfn.NORM.DIST((LN(($M101*EXP($L101/100*BS$69))/($K101))-$Q101*BS$69)/($R101*SQRT(BS$69)),0,1,TRUE)))*EXP(-0.07*BS$69)*(INDEX('3)tpx females'!DA$57:DA$107,MATCH('3) 2016 cases'!$P101,'3)tpx females'!$BB$57:$BB$107,0))+INDEX('3)tpx males'!DA$57:DA$107,MATCH($O101,'3)tpx males'!$BB$57:$BB$107,0))-(INDEX('3)tpx males'!CZ$110:CZ$160,MATCH($O101,'3)tpx males'!$BB$110:$BB$160,0))*INDEX('3)tpx females'!CZ$111:CZ$161,MATCH('3) 2016 cases'!$P101,'3)tpx females'!$BB$111:$BB$161,0))*(1-(EXP(-INDEX('3)tpx males'!DA$4:DA$54,MATCH($O101,'3)tpx males'!$BB$4:$BB$54,0)))*EXP(-INDEX('3)tpx females'!DA$3:DA$53,MATCH('3) 2016 cases'!$P101,'3)tpx females'!$BB$3:$BB$53,0))))))),0)</f>
        <v>0</v>
      </c>
      <c r="BU101" s="32">
        <f t="shared" si="121"/>
        <v>105404.9115915437</v>
      </c>
      <c r="BV101" s="32">
        <f t="shared" si="122"/>
        <v>100113.96975359115</v>
      </c>
      <c r="BW101" s="32">
        <f t="shared" si="123"/>
        <v>101983.31633489145</v>
      </c>
      <c r="BX101" s="32">
        <f t="shared" si="124"/>
        <v>103887.56770170388</v>
      </c>
      <c r="BY101" s="32">
        <f t="shared" si="125"/>
        <v>105827.37560264689</v>
      </c>
      <c r="BZ101" s="32">
        <f t="shared" si="126"/>
        <v>107803.40395590941</v>
      </c>
      <c r="CA101" s="32">
        <f t="shared" si="127"/>
        <v>109816.329076401</v>
      </c>
      <c r="CB101" s="32">
        <f t="shared" si="128"/>
        <v>111866.83990194916</v>
      </c>
      <c r="CC101" s="32">
        <f t="shared" si="129"/>
        <v>113955.6381122328</v>
      </c>
      <c r="CD101" s="32">
        <f t="shared" si="130"/>
        <v>116083.43716941992</v>
      </c>
      <c r="CE101" s="32">
        <f t="shared" si="131"/>
        <v>118250.95565498795</v>
      </c>
      <c r="CF101" s="32">
        <f t="shared" si="132"/>
        <v>120458.89198938916</v>
      </c>
      <c r="CG101" s="32">
        <f t="shared" si="133"/>
        <v>122707.85788235225</v>
      </c>
      <c r="CH101" s="32">
        <f t="shared" si="134"/>
        <v>124998.24555077737</v>
      </c>
      <c r="CI101" s="32">
        <f t="shared" si="135"/>
        <v>127330.01552848714</v>
      </c>
      <c r="CJ101" s="32">
        <f t="shared" si="136"/>
        <v>129702.41498483902</v>
      </c>
      <c r="CK101" s="32">
        <f t="shared" si="137"/>
        <v>132113.66054335458</v>
      </c>
      <c r="CL101" s="32">
        <f t="shared" si="138"/>
        <v>134560.63441890955</v>
      </c>
      <c r="CM101" s="32">
        <f t="shared" si="139"/>
        <v>137038.64372139293</v>
      </c>
      <c r="CN101" s="32">
        <f t="shared" si="140"/>
        <v>139541.28168513102</v>
      </c>
      <c r="CO101" s="32">
        <f t="shared" si="141"/>
        <v>142060.41162141188</v>
      </c>
      <c r="CP101" s="32">
        <f t="shared" si="142"/>
        <v>144586.2752776095</v>
      </c>
      <c r="CQ101" s="32">
        <f t="shared" si="143"/>
        <v>147107.71126791576</v>
      </c>
      <c r="CR101" s="32">
        <f t="shared" si="144"/>
        <v>149612.4584814212</v>
      </c>
      <c r="CS101" s="32">
        <f t="shared" si="145"/>
        <v>152087.51423308693</v>
      </c>
      <c r="CT101" s="32">
        <f t="shared" si="146"/>
        <v>154519.51659354483</v>
      </c>
      <c r="CU101" s="32">
        <f t="shared" si="147"/>
        <v>156895.12347011836</v>
      </c>
      <c r="CV101" s="32">
        <f t="shared" si="148"/>
        <v>159201.36619919434</v>
      </c>
      <c r="CW101" s="32">
        <f t="shared" si="149"/>
        <v>161425.96143494593</v>
      </c>
      <c r="CX101" s="32">
        <f t="shared" si="150"/>
        <v>163557.57108010224</v>
      </c>
      <c r="CY101" s="32">
        <f t="shared" si="151"/>
        <v>165586.00532087707</v>
      </c>
      <c r="CZ101" s="32">
        <f t="shared" si="152"/>
        <v>167502.36819420874</v>
      </c>
      <c r="DA101" s="32">
        <f t="shared" si="153"/>
        <v>169299.14843127553</v>
      </c>
      <c r="DB101" s="32">
        <f t="shared" si="154"/>
        <v>170970.26062554351</v>
      </c>
      <c r="DC101" s="32">
        <f t="shared" si="155"/>
        <v>172511.04318646097</v>
      </c>
      <c r="DD101" s="32">
        <f t="shared" si="156"/>
        <v>173918.2202195205</v>
      </c>
      <c r="DE101" s="32">
        <f t="shared" si="157"/>
        <v>175189.83458618456</v>
      </c>
      <c r="DF101" s="32">
        <f t="shared" si="158"/>
        <v>176325.15909925196</v>
      </c>
      <c r="DG101" s="32">
        <f t="shared" si="159"/>
        <v>177324.59223644281</v>
      </c>
      <c r="DH101" s="32">
        <f t="shared" si="160"/>
        <v>178189.54401872455</v>
      </c>
      <c r="DI101" s="32">
        <f t="shared" si="161"/>
        <v>178922.31688710875</v>
      </c>
      <c r="DJ101" s="32">
        <f t="shared" si="162"/>
        <v>179525.98558668874</v>
      </c>
      <c r="DK101" s="32">
        <f t="shared" si="163"/>
        <v>180004.27927465562</v>
      </c>
      <c r="DL101" s="32">
        <f t="shared" si="164"/>
        <v>180361.46833919123</v>
      </c>
      <c r="DM101" s="32">
        <f t="shared" si="165"/>
        <v>180602.2577653935</v>
      </c>
      <c r="DN101" s="32">
        <f t="shared" si="166"/>
        <v>180731.68832035657</v>
      </c>
      <c r="DO101" s="32">
        <f t="shared" si="167"/>
        <v>180755.04635312894</v>
      </c>
      <c r="DP101" s="32">
        <f t="shared" si="168"/>
        <v>180677.78261287528</v>
      </c>
      <c r="DQ101" s="32">
        <f t="shared" si="169"/>
        <v>180505.4401736694</v>
      </c>
      <c r="DR101" s="32">
        <f t="shared" si="170"/>
        <v>180243.59130879751</v>
      </c>
      <c r="DT101" s="48">
        <f t="shared" si="171"/>
        <v>79</v>
      </c>
      <c r="DU101" s="48">
        <f t="shared" si="172"/>
        <v>80</v>
      </c>
      <c r="DV101" s="32">
        <f ca="1">INDEX('3)tpx males'!BD$57:BD$107,MATCH(DT101,'3)tpx males'!$BB$57:$BB$107,0))*INDEX('3)tpx females'!BD$57:BD$107,MATCH(DU101,'3)tpx females'!$BB$57:$BB$107,0))</f>
        <v>1.4034903946549175E-3</v>
      </c>
      <c r="DW101" s="32">
        <f t="shared" ca="1" si="173"/>
        <v>-147.93478096818237</v>
      </c>
      <c r="DX101" s="32">
        <f t="shared" ca="1" si="177"/>
        <v>0.99859650960534507</v>
      </c>
      <c r="DZ101" s="32">
        <f t="shared" ca="1" si="174"/>
        <v>-133812.86491513599</v>
      </c>
      <c r="EA101" s="32">
        <f t="shared" ca="1" si="175"/>
        <v>28407.953323592286</v>
      </c>
      <c r="EB101" s="32">
        <f t="shared" ca="1" si="178"/>
        <v>39.870289621467016</v>
      </c>
      <c r="EC101" s="32">
        <f ca="1">EA101*'3) Value'!AN113</f>
        <v>0</v>
      </c>
      <c r="EE101" s="32">
        <f ca="1">IF(AND('3) Value'!AB113="Alive",'3) Value'!AE113="Alive"),'3) Value'!AM113+'3) 2016 cases'!DZ101,0)</f>
        <v>537.54943631423521</v>
      </c>
      <c r="EF101" s="32">
        <f>IF(OR(AND('3) Value'!AB113="Deceased",'3) Value'!AE113="Alive"),(AND('3) Value'!AB113="Alive",'3) Value'!AE113="Deceased"))),1,0)</f>
        <v>0</v>
      </c>
      <c r="EG101" s="32">
        <f>IF(EF101=1,'3) Value'!AM113+'3) 2016 cases'!DZ101,0)</f>
        <v>0</v>
      </c>
    </row>
    <row r="102" spans="3:137" x14ac:dyDescent="0.25">
      <c r="C102" s="32" t="s">
        <v>11</v>
      </c>
      <c r="D102" s="32" t="s">
        <v>12</v>
      </c>
      <c r="E102" s="49">
        <v>15759</v>
      </c>
      <c r="F102" s="32" t="s">
        <v>13</v>
      </c>
      <c r="G102" s="32" t="s">
        <v>14</v>
      </c>
      <c r="H102" s="49">
        <v>16112</v>
      </c>
      <c r="I102" s="32" t="s">
        <v>13</v>
      </c>
      <c r="J102" s="32" t="s">
        <v>25</v>
      </c>
      <c r="K102" s="52">
        <v>430000</v>
      </c>
      <c r="L102" s="52">
        <v>9.3000000000000007</v>
      </c>
      <c r="M102" s="52">
        <v>146104</v>
      </c>
      <c r="O102" s="48">
        <f t="shared" si="181"/>
        <v>73</v>
      </c>
      <c r="P102" s="32">
        <f t="shared" si="182"/>
        <v>72</v>
      </c>
      <c r="Q102" s="32">
        <f>INDEX('2b)Working'!$I$61:$P$61,MATCH($J102,'2b)Working'!$I$60:$P$60,0))</f>
        <v>7.2488258642637193E-2</v>
      </c>
      <c r="R102" s="32">
        <f>INDEX('2b)Working'!$I$62:$P$62,MATCH($J102,'2b)Working'!$I$60:$P$60,0))</f>
        <v>5.0085748750605209E-2</v>
      </c>
      <c r="T102" s="9">
        <f t="shared" ca="1" si="176"/>
        <v>230713.85779265256</v>
      </c>
      <c r="U102" s="10"/>
      <c r="V102" s="32">
        <f ca="1">IFERROR(($K102*EXP(V$69*($Q102+0.5*($R102)^2))*_xlfn.NORM.DIST((LN(($M102*EXP($L102/100*V$69))/($K102))-$Q102*V$69)/($R102*SQRT(V$69))-$R102*SQRT(V$69),0,1,TRUE)+$M102*EXP($L102/100*V$69)*(1-_xlfn.NORM.DIST((LN(($M102*EXP($L102/100*V$69))/($K102))-$Q102*V$69)/($R102*SQRT(V$69)),0,1,TRUE)))*EXP(-0.07*V$69)*(INDEX('3)tpx females'!BD$57:BD$107,MATCH('3) 2016 cases'!$P102,'3)tpx females'!$BB$57:$BB$107,0))+INDEX('3)tpx males'!BD$57:BD$107,MATCH($O102,'3)tpx males'!$BB$57:$BB$107,0))-(INDEX('3)tpx males'!BC$110:BC$160,MATCH($O102,'3)tpx males'!$BB$110:$BB$160,0))*INDEX('3)tpx females'!BC$111:BC$161,MATCH('3) 2016 cases'!$P102,'3)tpx females'!$BB$111:$BB$161,0))*(1-(EXP(-INDEX('3)tpx males'!BD$4:BD$54,MATCH($O102,'3)tpx males'!$BB$4:$BB$54,0)))*EXP(-INDEX('3)tpx females'!BD$3:BD$53,MATCH('3) 2016 cases'!$P102,'3)tpx females'!$BB$3:$BB$53,0))))))),0)</f>
        <v>39.170727048236486</v>
      </c>
      <c r="W102" s="32">
        <f ca="1">IFERROR(($K102*EXP(W$69*($Q102+0.5*($R102)^2))*_xlfn.NORM.DIST((LN(($M102*EXP($L102/100*W$69))/($K102))-$Q102*W$69)/($R102*SQRT(W$69))-$R102*SQRT(W$69),0,1,TRUE)+$M102*EXP($L102/100*W$69)*(1-_xlfn.NORM.DIST((LN(($M102*EXP($L102/100*W$69))/($K102))-$Q102*W$69)/($R102*SQRT(W$69)),0,1,TRUE)))*EXP(-0.07*W$69)*(INDEX('3)tpx females'!BE$57:BE$107,MATCH('3) 2016 cases'!$P102,'3)tpx females'!$BB$57:$BB$107,0))+INDEX('3)tpx males'!BE$57:BE$107,MATCH($O102,'3)tpx males'!$BB$57:$BB$107,0))-(INDEX('3)tpx males'!BD$110:BD$160,MATCH($O102,'3)tpx males'!$BB$110:$BB$160,0))*INDEX('3)tpx females'!BD$111:BD$161,MATCH('3) 2016 cases'!$P102,'3)tpx females'!$BB$111:$BB$161,0))*(1-(EXP(-INDEX('3)tpx males'!BE$4:BE$54,MATCH($O102,'3)tpx males'!$BB$4:$BB$54,0)))*EXP(-INDEX('3)tpx females'!BE$3:BE$53,MATCH('3) 2016 cases'!$P102,'3)tpx females'!$BB$3:$BB$53,0))))))),0)</f>
        <v>134.419730081778</v>
      </c>
      <c r="X102" s="32">
        <f ca="1">IFERROR(($K102*EXP(X$69*($Q102+0.5*($R102)^2))*_xlfn.NORM.DIST((LN(($M102*EXP($L102/100*X$69))/($K102))-$Q102*X$69)/($R102*SQRT(X$69))-$R102*SQRT(X$69),0,1,TRUE)+$M102*EXP($L102/100*X$69)*(1-_xlfn.NORM.DIST((LN(($M102*EXP($L102/100*X$69))/($K102))-$Q102*X$69)/($R102*SQRT(X$69)),0,1,TRUE)))*EXP(-0.07*X$69)*(INDEX('3)tpx females'!BF$57:BF$107,MATCH('3) 2016 cases'!$P102,'3)tpx females'!$BB$57:$BB$107,0))+INDEX('3)tpx males'!BF$57:BF$107,MATCH($O102,'3)tpx males'!$BB$57:$BB$107,0))-(INDEX('3)tpx males'!BE$110:BE$160,MATCH($O102,'3)tpx males'!$BB$110:$BB$160,0))*INDEX('3)tpx females'!BE$111:BE$161,MATCH('3) 2016 cases'!$P102,'3)tpx females'!$BB$111:$BB$161,0))*(1-(EXP(-INDEX('3)tpx males'!BF$4:BF$54,MATCH($O102,'3)tpx males'!$BB$4:$BB$54,0)))*EXP(-INDEX('3)tpx females'!BF$3:BF$53,MATCH('3) 2016 cases'!$P102,'3)tpx females'!$BB$3:$BB$53,0))))))),0)</f>
        <v>261.39240786092262</v>
      </c>
      <c r="Y102" s="32">
        <f ca="1">IFERROR(($K102*EXP(Y$69*($Q102+0.5*($R102)^2))*_xlfn.NORM.DIST((LN(($M102*EXP($L102/100*Y$69))/($K102))-$Q102*Y$69)/($R102*SQRT(Y$69))-$R102*SQRT(Y$69),0,1,TRUE)+$M102*EXP($L102/100*Y$69)*(1-_xlfn.NORM.DIST((LN(($M102*EXP($L102/100*Y$69))/($K102))-$Q102*Y$69)/($R102*SQRT(Y$69)),0,1,TRUE)))*EXP(-0.07*Y$69)*(INDEX('3)tpx females'!BG$57:BG$107,MATCH('3) 2016 cases'!$P102,'3)tpx females'!$BB$57:$BB$107,0))+INDEX('3)tpx males'!BG$57:BG$107,MATCH($O102,'3)tpx males'!$BB$57:$BB$107,0))-(INDEX('3)tpx males'!BF$110:BF$160,MATCH($O102,'3)tpx males'!$BB$110:$BB$160,0))*INDEX('3)tpx females'!BF$111:BF$161,MATCH('3) 2016 cases'!$P102,'3)tpx females'!$BB$111:$BB$161,0))*(1-(EXP(-INDEX('3)tpx males'!BG$4:BG$54,MATCH($O102,'3)tpx males'!$BB$4:$BB$54,0)))*EXP(-INDEX('3)tpx females'!BG$3:BG$53,MATCH('3) 2016 cases'!$P102,'3)tpx females'!$BB$3:$BB$53,0))))))),0)</f>
        <v>407.78596677169463</v>
      </c>
      <c r="Z102" s="32">
        <f ca="1">IFERROR(($K102*EXP(Z$69*($Q102+0.5*($R102)^2))*_xlfn.NORM.DIST((LN(($M102*EXP($L102/100*Z$69))/($K102))-$Q102*Z$69)/($R102*SQRT(Z$69))-$R102*SQRT(Z$69),0,1,TRUE)+$M102*EXP($L102/100*Z$69)*(1-_xlfn.NORM.DIST((LN(($M102*EXP($L102/100*Z$69))/($K102))-$Q102*Z$69)/($R102*SQRT(Z$69)),0,1,TRUE)))*EXP(-0.07*Z$69)*(INDEX('3)tpx females'!BH$57:BH$107,MATCH('3) 2016 cases'!$P102,'3)tpx females'!$BB$57:$BB$107,0))+INDEX('3)tpx males'!BH$57:BH$107,MATCH($O102,'3)tpx males'!$BB$57:$BB$107,0))-(INDEX('3)tpx males'!BG$110:BG$160,MATCH($O102,'3)tpx males'!$BB$110:$BB$160,0))*INDEX('3)tpx females'!BG$111:BG$161,MATCH('3) 2016 cases'!$P102,'3)tpx females'!$BB$111:$BB$161,0))*(1-(EXP(-INDEX('3)tpx males'!BH$4:BH$54,MATCH($O102,'3)tpx males'!$BB$4:$BB$54,0)))*EXP(-INDEX('3)tpx females'!BH$3:BH$53,MATCH('3) 2016 cases'!$P102,'3)tpx females'!$BB$3:$BB$53,0))))))),0)</f>
        <v>613.66747250562696</v>
      </c>
      <c r="AA102" s="32">
        <f ca="1">IFERROR(($K102*EXP(AA$69*($Q102+0.5*($R102)^2))*_xlfn.NORM.DIST((LN(($M102*EXP($L102/100*AA$69))/($K102))-$Q102*AA$69)/($R102*SQRT(AA$69))-$R102*SQRT(AA$69),0,1,TRUE)+$M102*EXP($L102/100*AA$69)*(1-_xlfn.NORM.DIST((LN(($M102*EXP($L102/100*AA$69))/($K102))-$Q102*AA$69)/($R102*SQRT(AA$69)),0,1,TRUE)))*EXP(-0.07*AA$69)*(INDEX('3)tpx females'!BI$57:BI$107,MATCH('3) 2016 cases'!$P102,'3)tpx females'!$BB$57:$BB$107,0))+INDEX('3)tpx males'!BI$57:BI$107,MATCH($O102,'3)tpx males'!$BB$57:$BB$107,0))-(INDEX('3)tpx males'!BH$110:BH$160,MATCH($O102,'3)tpx males'!$BB$110:$BB$160,0))*INDEX('3)tpx females'!BH$111:BH$161,MATCH('3) 2016 cases'!$P102,'3)tpx females'!$BB$111:$BB$161,0))*(1-(EXP(-INDEX('3)tpx males'!BI$4:BI$54,MATCH($O102,'3)tpx males'!$BB$4:$BB$54,0)))*EXP(-INDEX('3)tpx females'!BI$3:BI$53,MATCH('3) 2016 cases'!$P102,'3)tpx females'!$BB$3:$BB$53,0))))))),0)</f>
        <v>852.34483199771421</v>
      </c>
      <c r="AB102" s="32">
        <f ca="1">IFERROR(($K102*EXP(AB$69*($Q102+0.5*($R102)^2))*_xlfn.NORM.DIST((LN(($M102*EXP($L102/100*AB$69))/($K102))-$Q102*AB$69)/($R102*SQRT(AB$69))-$R102*SQRT(AB$69),0,1,TRUE)+$M102*EXP($L102/100*AB$69)*(1-_xlfn.NORM.DIST((LN(($M102*EXP($L102/100*AB$69))/($K102))-$Q102*AB$69)/($R102*SQRT(AB$69)),0,1,TRUE)))*EXP(-0.07*AB$69)*(INDEX('3)tpx females'!BJ$57:BJ$107,MATCH('3) 2016 cases'!$P102,'3)tpx females'!$BB$57:$BB$107,0))+INDEX('3)tpx males'!BJ$57:BJ$107,MATCH($O102,'3)tpx males'!$BB$57:$BB$107,0))-(INDEX('3)tpx males'!BI$110:BI$160,MATCH($O102,'3)tpx males'!$BB$110:$BB$160,0))*INDEX('3)tpx females'!BI$111:BI$161,MATCH('3) 2016 cases'!$P102,'3)tpx females'!$BB$111:$BB$161,0))*(1-(EXP(-INDEX('3)tpx males'!BJ$4:BJ$54,MATCH($O102,'3)tpx males'!$BB$4:$BB$54,0)))*EXP(-INDEX('3)tpx females'!BJ$3:BJ$53,MATCH('3) 2016 cases'!$P102,'3)tpx females'!$BB$3:$BB$53,0))))))),0)</f>
        <v>1181.0834514382498</v>
      </c>
      <c r="AC102" s="32">
        <f ca="1">IFERROR(($K102*EXP(AC$69*($Q102+0.5*($R102)^2))*_xlfn.NORM.DIST((LN(($M102*EXP($L102/100*AC$69))/($K102))-$Q102*AC$69)/($R102*SQRT(AC$69))-$R102*SQRT(AC$69),0,1,TRUE)+$M102*EXP($L102/100*AC$69)*(1-_xlfn.NORM.DIST((LN(($M102*EXP($L102/100*AC$69))/($K102))-$Q102*AC$69)/($R102*SQRT(AC$69)),0,1,TRUE)))*EXP(-0.07*AC$69)*(INDEX('3)tpx females'!BK$57:BK$107,MATCH('3) 2016 cases'!$P102,'3)tpx females'!$BB$57:$BB$107,0))+INDEX('3)tpx males'!BK$57:BK$107,MATCH($O102,'3)tpx males'!$BB$57:$BB$107,0))-(INDEX('3)tpx males'!BJ$110:BJ$160,MATCH($O102,'3)tpx males'!$BB$110:$BB$160,0))*INDEX('3)tpx females'!BJ$111:BJ$161,MATCH('3) 2016 cases'!$P102,'3)tpx females'!$BB$111:$BB$161,0))*(1-(EXP(-INDEX('3)tpx males'!BK$4:BK$54,MATCH($O102,'3)tpx males'!$BB$4:$BB$54,0)))*EXP(-INDEX('3)tpx females'!BK$3:BK$53,MATCH('3) 2016 cases'!$P102,'3)tpx females'!$BB$3:$BB$53,0))))))),0)</f>
        <v>1542.3024829867593</v>
      </c>
      <c r="AD102" s="32">
        <f ca="1">IFERROR(($K102*EXP(AD$69*($Q102+0.5*($R102)^2))*_xlfn.NORM.DIST((LN(($M102*EXP($L102/100*AD$69))/($K102))-$Q102*AD$69)/($R102*SQRT(AD$69))-$R102*SQRT(AD$69),0,1,TRUE)+$M102*EXP($L102/100*AD$69)*(1-_xlfn.NORM.DIST((LN(($M102*EXP($L102/100*AD$69))/($K102))-$Q102*AD$69)/($R102*SQRT(AD$69)),0,1,TRUE)))*EXP(-0.07*AD$69)*(INDEX('3)tpx females'!BL$57:BL$107,MATCH('3) 2016 cases'!$P102,'3)tpx females'!$BB$57:$BB$107,0))+INDEX('3)tpx males'!BL$57:BL$107,MATCH($O102,'3)tpx males'!$BB$57:$BB$107,0))-(INDEX('3)tpx males'!BK$110:BK$160,MATCH($O102,'3)tpx males'!$BB$110:$BB$160,0))*INDEX('3)tpx females'!BK$111:BK$161,MATCH('3) 2016 cases'!$P102,'3)tpx females'!$BB$111:$BB$161,0))*(1-(EXP(-INDEX('3)tpx males'!BL$4:BL$54,MATCH($O102,'3)tpx males'!$BB$4:$BB$54,0)))*EXP(-INDEX('3)tpx females'!BL$3:BL$53,MATCH('3) 2016 cases'!$P102,'3)tpx females'!$BB$3:$BB$53,0))))))),0)</f>
        <v>2130.4144481930507</v>
      </c>
      <c r="AE102" s="32">
        <f ca="1">IFERROR(($K102*EXP(AE$69*($Q102+0.5*($R102)^2))*_xlfn.NORM.DIST((LN(($M102*EXP($L102/100*AE$69))/($K102))-$Q102*AE$69)/($R102*SQRT(AE$69))-$R102*SQRT(AE$69),0,1,TRUE)+$M102*EXP($L102/100*AE$69)*(1-_xlfn.NORM.DIST((LN(($M102*EXP($L102/100*AE$69))/($K102))-$Q102*AE$69)/($R102*SQRT(AE$69)),0,1,TRUE)))*EXP(-0.07*AE$69)*(INDEX('3)tpx females'!BM$57:BM$107,MATCH('3) 2016 cases'!$P102,'3)tpx females'!$BB$57:$BB$107,0))+INDEX('3)tpx males'!BM$57:BM$107,MATCH($O102,'3)tpx males'!$BB$57:$BB$107,0))-(INDEX('3)tpx males'!BL$110:BL$160,MATCH($O102,'3)tpx males'!$BB$110:$BB$160,0))*INDEX('3)tpx females'!BL$111:BL$161,MATCH('3) 2016 cases'!$P102,'3)tpx females'!$BB$111:$BB$161,0))*(1-(EXP(-INDEX('3)tpx males'!BM$4:BM$54,MATCH($O102,'3)tpx males'!$BB$4:$BB$54,0)))*EXP(-INDEX('3)tpx females'!BM$3:BM$53,MATCH('3) 2016 cases'!$P102,'3)tpx females'!$BB$3:$BB$53,0))))))),0)</f>
        <v>2770.5915087096409</v>
      </c>
      <c r="AF102" s="32">
        <f ca="1">IFERROR(($K102*EXP(AF$69*($Q102+0.5*($R102)^2))*_xlfn.NORM.DIST((LN(($M102*EXP($L102/100*AF$69))/($K102))-$Q102*AF$69)/($R102*SQRT(AF$69))-$R102*SQRT(AF$69),0,1,TRUE)+$M102*EXP($L102/100*AF$69)*(1-_xlfn.NORM.DIST((LN(($M102*EXP($L102/100*AF$69))/($K102))-$Q102*AF$69)/($R102*SQRT(AF$69)),0,1,TRUE)))*EXP(-0.07*AF$69)*(INDEX('3)tpx females'!BN$57:BN$107,MATCH('3) 2016 cases'!$P102,'3)tpx females'!$BB$57:$BB$107,0))+INDEX('3)tpx males'!BN$57:BN$107,MATCH($O102,'3)tpx males'!$BB$57:$BB$107,0))-(INDEX('3)tpx males'!BM$110:BM$160,MATCH($O102,'3)tpx males'!$BB$110:$BB$160,0))*INDEX('3)tpx females'!BM$111:BM$161,MATCH('3) 2016 cases'!$P102,'3)tpx females'!$BB$111:$BB$161,0))*(1-(EXP(-INDEX('3)tpx males'!BN$4:BN$54,MATCH($O102,'3)tpx males'!$BB$4:$BB$54,0)))*EXP(-INDEX('3)tpx females'!BN$3:BN$53,MATCH('3) 2016 cases'!$P102,'3)tpx females'!$BB$3:$BB$53,0))))))),0)</f>
        <v>3678.1602968458983</v>
      </c>
      <c r="AG102" s="32">
        <f ca="1">IFERROR(($K102*EXP(AG$69*($Q102+0.5*($R102)^2))*_xlfn.NORM.DIST((LN(($M102*EXP($L102/100*AG$69))/($K102))-$Q102*AG$69)/($R102*SQRT(AG$69))-$R102*SQRT(AG$69),0,1,TRUE)+$M102*EXP($L102/100*AG$69)*(1-_xlfn.NORM.DIST((LN(($M102*EXP($L102/100*AG$69))/($K102))-$Q102*AG$69)/($R102*SQRT(AG$69)),0,1,TRUE)))*EXP(-0.07*AG$69)*(INDEX('3)tpx females'!BO$57:BO$107,MATCH('3) 2016 cases'!$P102,'3)tpx females'!$BB$57:$BB$107,0))+INDEX('3)tpx males'!BO$57:BO$107,MATCH($O102,'3)tpx males'!$BB$57:$BB$107,0))-(INDEX('3)tpx males'!BN$110:BN$160,MATCH($O102,'3)tpx males'!$BB$110:$BB$160,0))*INDEX('3)tpx females'!BN$111:BN$161,MATCH('3) 2016 cases'!$P102,'3)tpx females'!$BB$111:$BB$161,0))*(1-(EXP(-INDEX('3)tpx males'!BO$4:BO$54,MATCH($O102,'3)tpx males'!$BB$4:$BB$54,0)))*EXP(-INDEX('3)tpx females'!BO$3:BO$53,MATCH('3) 2016 cases'!$P102,'3)tpx females'!$BB$3:$BB$53,0))))))),0)</f>
        <v>4592.2769620514391</v>
      </c>
      <c r="AH102" s="32">
        <f ca="1">IFERROR(($K102*EXP(AH$69*($Q102+0.5*($R102)^2))*_xlfn.NORM.DIST((LN(($M102*EXP($L102/100*AH$69))/($K102))-$Q102*AH$69)/($R102*SQRT(AH$69))-$R102*SQRT(AH$69),0,1,TRUE)+$M102*EXP($L102/100*AH$69)*(1-_xlfn.NORM.DIST((LN(($M102*EXP($L102/100*AH$69))/($K102))-$Q102*AH$69)/($R102*SQRT(AH$69)),0,1,TRUE)))*EXP(-0.07*AH$69)*(INDEX('3)tpx females'!BP$57:BP$107,MATCH('3) 2016 cases'!$P102,'3)tpx females'!$BB$57:$BB$107,0))+INDEX('3)tpx males'!BP$57:BP$107,MATCH($O102,'3)tpx males'!$BB$57:$BB$107,0))-(INDEX('3)tpx males'!BO$110:BO$160,MATCH($O102,'3)tpx males'!$BB$110:$BB$160,0))*INDEX('3)tpx females'!BO$111:BO$161,MATCH('3) 2016 cases'!$P102,'3)tpx females'!$BB$111:$BB$161,0))*(1-(EXP(-INDEX('3)tpx males'!BP$4:BP$54,MATCH($O102,'3)tpx males'!$BB$4:$BB$54,0)))*EXP(-INDEX('3)tpx females'!BP$3:BP$53,MATCH('3) 2016 cases'!$P102,'3)tpx females'!$BB$3:$BB$53,0))))))),0)</f>
        <v>5441.3585602869016</v>
      </c>
      <c r="AI102" s="32">
        <f ca="1">IFERROR(($K102*EXP(AI$69*($Q102+0.5*($R102)^2))*_xlfn.NORM.DIST((LN(($M102*EXP($L102/100*AI$69))/($K102))-$Q102*AI$69)/($R102*SQRT(AI$69))-$R102*SQRT(AI$69),0,1,TRUE)+$M102*EXP($L102/100*AI$69)*(1-_xlfn.NORM.DIST((LN(($M102*EXP($L102/100*AI$69))/($K102))-$Q102*AI$69)/($R102*SQRT(AI$69)),0,1,TRUE)))*EXP(-0.07*AI$69)*(INDEX('3)tpx females'!BQ$57:BQ$107,MATCH('3) 2016 cases'!$P102,'3)tpx females'!$BB$57:$BB$107,0))+INDEX('3)tpx males'!BQ$57:BQ$107,MATCH($O102,'3)tpx males'!$BB$57:$BB$107,0))-(INDEX('3)tpx males'!BP$110:BP$160,MATCH($O102,'3)tpx males'!$BB$110:$BB$160,0))*INDEX('3)tpx females'!BP$111:BP$161,MATCH('3) 2016 cases'!$P102,'3)tpx females'!$BB$111:$BB$161,0))*(1-(EXP(-INDEX('3)tpx males'!BQ$4:BQ$54,MATCH($O102,'3)tpx males'!$BB$4:$BB$54,0)))*EXP(-INDEX('3)tpx females'!BQ$3:BQ$53,MATCH('3) 2016 cases'!$P102,'3)tpx females'!$BB$3:$BB$53,0))))))),0)</f>
        <v>7026.3725250350963</v>
      </c>
      <c r="AJ102" s="32">
        <f ca="1">IFERROR(($K102*EXP(AJ$69*($Q102+0.5*($R102)^2))*_xlfn.NORM.DIST((LN(($M102*EXP($L102/100*AJ$69))/($K102))-$Q102*AJ$69)/($R102*SQRT(AJ$69))-$R102*SQRT(AJ$69),0,1,TRUE)+$M102*EXP($L102/100*AJ$69)*(1-_xlfn.NORM.DIST((LN(($M102*EXP($L102/100*AJ$69))/($K102))-$Q102*AJ$69)/($R102*SQRT(AJ$69)),0,1,TRUE)))*EXP(-0.07*AJ$69)*(INDEX('3)tpx females'!BR$57:BR$107,MATCH('3) 2016 cases'!$P102,'3)tpx females'!$BB$57:$BB$107,0))+INDEX('3)tpx males'!BR$57:BR$107,MATCH($O102,'3)tpx males'!$BB$57:$BB$107,0))-(INDEX('3)tpx males'!BQ$110:BQ$160,MATCH($O102,'3)tpx males'!$BB$110:$BB$160,0))*INDEX('3)tpx females'!BQ$111:BQ$161,MATCH('3) 2016 cases'!$P102,'3)tpx females'!$BB$111:$BB$161,0))*(1-(EXP(-INDEX('3)tpx males'!BR$4:BR$54,MATCH($O102,'3)tpx males'!$BB$4:$BB$54,0)))*EXP(-INDEX('3)tpx females'!BR$3:BR$53,MATCH('3) 2016 cases'!$P102,'3)tpx females'!$BB$3:$BB$53,0))))))),0)</f>
        <v>8392.618377198598</v>
      </c>
      <c r="AK102" s="32">
        <f ca="1">IFERROR(($K102*EXP(AK$69*($Q102+0.5*($R102)^2))*_xlfn.NORM.DIST((LN(($M102*EXP($L102/100*AK$69))/($K102))-$Q102*AK$69)/($R102*SQRT(AK$69))-$R102*SQRT(AK$69),0,1,TRUE)+$M102*EXP($L102/100*AK$69)*(1-_xlfn.NORM.DIST((LN(($M102*EXP($L102/100*AK$69))/($K102))-$Q102*AK$69)/($R102*SQRT(AK$69)),0,1,TRUE)))*EXP(-0.07*AK$69)*(INDEX('3)tpx females'!BS$57:BS$107,MATCH('3) 2016 cases'!$P102,'3)tpx females'!$BB$57:$BB$107,0))+INDEX('3)tpx males'!BS$57:BS$107,MATCH($O102,'3)tpx males'!$BB$57:$BB$107,0))-(INDEX('3)tpx males'!BR$110:BR$160,MATCH($O102,'3)tpx males'!$BB$110:$BB$160,0))*INDEX('3)tpx females'!BR$111:BR$161,MATCH('3) 2016 cases'!$P102,'3)tpx females'!$BB$111:$BB$161,0))*(1-(EXP(-INDEX('3)tpx males'!BS$4:BS$54,MATCH($O102,'3)tpx males'!$BB$4:$BB$54,0)))*EXP(-INDEX('3)tpx females'!BS$3:BS$53,MATCH('3) 2016 cases'!$P102,'3)tpx females'!$BB$3:$BB$53,0))))))),0)</f>
        <v>9972.4733763119621</v>
      </c>
      <c r="AL102" s="32">
        <f ca="1">IFERROR(($K102*EXP(AL$69*($Q102+0.5*($R102)^2))*_xlfn.NORM.DIST((LN(($M102*EXP($L102/100*AL$69))/($K102))-$Q102*AL$69)/($R102*SQRT(AL$69))-$R102*SQRT(AL$69),0,1,TRUE)+$M102*EXP($L102/100*AL$69)*(1-_xlfn.NORM.DIST((LN(($M102*EXP($L102/100*AL$69))/($K102))-$Q102*AL$69)/($R102*SQRT(AL$69)),0,1,TRUE)))*EXP(-0.07*AL$69)*(INDEX('3)tpx females'!BT$57:BT$107,MATCH('3) 2016 cases'!$P102,'3)tpx females'!$BB$57:$BB$107,0))+INDEX('3)tpx males'!BT$57:BT$107,MATCH($O102,'3)tpx males'!$BB$57:$BB$107,0))-(INDEX('3)tpx males'!BS$110:BS$160,MATCH($O102,'3)tpx males'!$BB$110:$BB$160,0))*INDEX('3)tpx females'!BS$111:BS$161,MATCH('3) 2016 cases'!$P102,'3)tpx females'!$BB$111:$BB$161,0))*(1-(EXP(-INDEX('3)tpx males'!BT$4:BT$54,MATCH($O102,'3)tpx males'!$BB$4:$BB$54,0)))*EXP(-INDEX('3)tpx females'!BT$3:BT$53,MATCH('3) 2016 cases'!$P102,'3)tpx females'!$BB$3:$BB$53,0))))))),0)</f>
        <v>11980.136388602015</v>
      </c>
      <c r="AM102" s="32">
        <f ca="1">IFERROR(($K102*EXP(AM$69*($Q102+0.5*($R102)^2))*_xlfn.NORM.DIST((LN(($M102*EXP($L102/100*AM$69))/($K102))-$Q102*AM$69)/($R102*SQRT(AM$69))-$R102*SQRT(AM$69),0,1,TRUE)+$M102*EXP($L102/100*AM$69)*(1-_xlfn.NORM.DIST((LN(($M102*EXP($L102/100*AM$69))/($K102))-$Q102*AM$69)/($R102*SQRT(AM$69)),0,1,TRUE)))*EXP(-0.07*AM$69)*(INDEX('3)tpx females'!BU$57:BU$107,MATCH('3) 2016 cases'!$P102,'3)tpx females'!$BB$57:$BB$107,0))+INDEX('3)tpx males'!BU$57:BU$107,MATCH($O102,'3)tpx males'!$BB$57:$BB$107,0))-(INDEX('3)tpx males'!BT$110:BT$160,MATCH($O102,'3)tpx males'!$BB$110:$BB$160,0))*INDEX('3)tpx females'!BT$111:BT$161,MATCH('3) 2016 cases'!$P102,'3)tpx females'!$BB$111:$BB$161,0))*(1-(EXP(-INDEX('3)tpx males'!BU$4:BU$54,MATCH($O102,'3)tpx males'!$BB$4:$BB$54,0)))*EXP(-INDEX('3)tpx females'!BU$3:BU$53,MATCH('3) 2016 cases'!$P102,'3)tpx females'!$BB$3:$BB$53,0))))))),0)</f>
        <v>13965.477673309486</v>
      </c>
      <c r="AN102" s="32">
        <f ca="1">IFERROR(($K102*EXP(AN$69*($Q102+0.5*($R102)^2))*_xlfn.NORM.DIST((LN(($M102*EXP($L102/100*AN$69))/($K102))-$Q102*AN$69)/($R102*SQRT(AN$69))-$R102*SQRT(AN$69),0,1,TRUE)+$M102*EXP($L102/100*AN$69)*(1-_xlfn.NORM.DIST((LN(($M102*EXP($L102/100*AN$69))/($K102))-$Q102*AN$69)/($R102*SQRT(AN$69)),0,1,TRUE)))*EXP(-0.07*AN$69)*(INDEX('3)tpx females'!BV$57:BV$107,MATCH('3) 2016 cases'!$P102,'3)tpx females'!$BB$57:$BB$107,0))+INDEX('3)tpx males'!BV$57:BV$107,MATCH($O102,'3)tpx males'!$BB$57:$BB$107,0))-(INDEX('3)tpx males'!BU$110:BU$160,MATCH($O102,'3)tpx males'!$BB$110:$BB$160,0))*INDEX('3)tpx females'!BU$111:BU$161,MATCH('3) 2016 cases'!$P102,'3)tpx females'!$BB$111:$BB$161,0))*(1-(EXP(-INDEX('3)tpx males'!BV$4:BV$54,MATCH($O102,'3)tpx males'!$BB$4:$BB$54,0)))*EXP(-INDEX('3)tpx females'!BV$3:BV$53,MATCH('3) 2016 cases'!$P102,'3)tpx females'!$BB$3:$BB$53,0))))))),0)</f>
        <v>15557.234140658951</v>
      </c>
      <c r="AO102" s="32">
        <f ca="1">IFERROR(($K102*EXP(AO$69*($Q102+0.5*($R102)^2))*_xlfn.NORM.DIST((LN(($M102*EXP($L102/100*AO$69))/($K102))-$Q102*AO$69)/($R102*SQRT(AO$69))-$R102*SQRT(AO$69),0,1,TRUE)+$M102*EXP($L102/100*AO$69)*(1-_xlfn.NORM.DIST((LN(($M102*EXP($L102/100*AO$69))/($K102))-$Q102*AO$69)/($R102*SQRT(AO$69)),0,1,TRUE)))*EXP(-0.07*AO$69)*(INDEX('3)tpx females'!BW$57:BW$107,MATCH('3) 2016 cases'!$P102,'3)tpx females'!$BB$57:$BB$107,0))+INDEX('3)tpx males'!BW$57:BW$107,MATCH($O102,'3)tpx males'!$BB$57:$BB$107,0))-(INDEX('3)tpx males'!BV$110:BV$160,MATCH($O102,'3)tpx males'!$BB$110:$BB$160,0))*INDEX('3)tpx females'!BV$111:BV$161,MATCH('3) 2016 cases'!$P102,'3)tpx females'!$BB$111:$BB$161,0))*(1-(EXP(-INDEX('3)tpx males'!BW$4:BW$54,MATCH($O102,'3)tpx males'!$BB$4:$BB$54,0)))*EXP(-INDEX('3)tpx females'!BW$3:BW$53,MATCH('3) 2016 cases'!$P102,'3)tpx females'!$BB$3:$BB$53,0))))))),0)</f>
        <v>15701.883797610335</v>
      </c>
      <c r="AP102" s="32">
        <f ca="1">IFERROR(($K102*EXP(AP$69*($Q102+0.5*($R102)^2))*_xlfn.NORM.DIST((LN(($M102*EXP($L102/100*AP$69))/($K102))-$Q102*AP$69)/($R102*SQRT(AP$69))-$R102*SQRT(AP$69),0,1,TRUE)+$M102*EXP($L102/100*AP$69)*(1-_xlfn.NORM.DIST((LN(($M102*EXP($L102/100*AP$69))/($K102))-$Q102*AP$69)/($R102*SQRT(AP$69)),0,1,TRUE)))*EXP(-0.07*AP$69)*(INDEX('3)tpx females'!BX$57:BX$107,MATCH('3) 2016 cases'!$P102,'3)tpx females'!$BB$57:$BB$107,0))+INDEX('3)tpx males'!BX$57:BX$107,MATCH($O102,'3)tpx males'!$BB$57:$BB$107,0))-(INDEX('3)tpx males'!BW$110:BW$160,MATCH($O102,'3)tpx males'!$BB$110:$BB$160,0))*INDEX('3)tpx females'!BW$111:BW$161,MATCH('3) 2016 cases'!$P102,'3)tpx females'!$BB$111:$BB$161,0))*(1-(EXP(-INDEX('3)tpx males'!BX$4:BX$54,MATCH($O102,'3)tpx males'!$BB$4:$BB$54,0)))*EXP(-INDEX('3)tpx females'!BX$3:BX$53,MATCH('3) 2016 cases'!$P102,'3)tpx females'!$BB$3:$BB$53,0))))))),0)</f>
        <v>16398.138776814008</v>
      </c>
      <c r="AQ102" s="32">
        <f ca="1">IFERROR(($K102*EXP(AQ$69*($Q102+0.5*($R102)^2))*_xlfn.NORM.DIST((LN(($M102*EXP($L102/100*AQ$69))/($K102))-$Q102*AQ$69)/($R102*SQRT(AQ$69))-$R102*SQRT(AQ$69),0,1,TRUE)+$M102*EXP($L102/100*AQ$69)*(1-_xlfn.NORM.DIST((LN(($M102*EXP($L102/100*AQ$69))/($K102))-$Q102*AQ$69)/($R102*SQRT(AQ$69)),0,1,TRUE)))*EXP(-0.07*AQ$69)*(INDEX('3)tpx females'!BY$57:BY$107,MATCH('3) 2016 cases'!$P102,'3)tpx females'!$BB$57:$BB$107,0))+INDEX('3)tpx males'!BY$57:BY$107,MATCH($O102,'3)tpx males'!$BB$57:$BB$107,0))-(INDEX('3)tpx males'!BX$110:BX$160,MATCH($O102,'3)tpx males'!$BB$110:$BB$160,0))*INDEX('3)tpx females'!BX$111:BX$161,MATCH('3) 2016 cases'!$P102,'3)tpx females'!$BB$111:$BB$161,0))*(1-(EXP(-INDEX('3)tpx males'!BY$4:BY$54,MATCH($O102,'3)tpx males'!$BB$4:$BB$54,0)))*EXP(-INDEX('3)tpx females'!BY$3:BY$53,MATCH('3) 2016 cases'!$P102,'3)tpx females'!$BB$3:$BB$53,0))))))),0)</f>
        <v>16784.440898621138</v>
      </c>
      <c r="AR102" s="32">
        <f ca="1">IFERROR(($K102*EXP(AR$69*($Q102+0.5*($R102)^2))*_xlfn.NORM.DIST((LN(($M102*EXP($L102/100*AR$69))/($K102))-$Q102*AR$69)/($R102*SQRT(AR$69))-$R102*SQRT(AR$69),0,1,TRUE)+$M102*EXP($L102/100*AR$69)*(1-_xlfn.NORM.DIST((LN(($M102*EXP($L102/100*AR$69))/($K102))-$Q102*AR$69)/($R102*SQRT(AR$69)),0,1,TRUE)))*EXP(-0.07*AR$69)*(INDEX('3)tpx females'!BZ$57:BZ$107,MATCH('3) 2016 cases'!$P102,'3)tpx females'!$BB$57:$BB$107,0))+INDEX('3)tpx males'!BZ$57:BZ$107,MATCH($O102,'3)tpx males'!$BB$57:$BB$107,0))-(INDEX('3)tpx males'!BY$110:BY$160,MATCH($O102,'3)tpx males'!$BB$110:$BB$160,0))*INDEX('3)tpx females'!BY$111:BY$161,MATCH('3) 2016 cases'!$P102,'3)tpx females'!$BB$111:$BB$161,0))*(1-(EXP(-INDEX('3)tpx males'!BZ$4:BZ$54,MATCH($O102,'3)tpx males'!$BB$4:$BB$54,0)))*EXP(-INDEX('3)tpx females'!BZ$3:BZ$53,MATCH('3) 2016 cases'!$P102,'3)tpx females'!$BB$3:$BB$53,0))))))),0)</f>
        <v>16524.344689677473</v>
      </c>
      <c r="AS102" s="32">
        <f ca="1">IFERROR(($K102*EXP(AS$69*($Q102+0.5*($R102)^2))*_xlfn.NORM.DIST((LN(($M102*EXP($L102/100*AS$69))/($K102))-$Q102*AS$69)/($R102*SQRT(AS$69))-$R102*SQRT(AS$69),0,1,TRUE)+$M102*EXP($L102/100*AS$69)*(1-_xlfn.NORM.DIST((LN(($M102*EXP($L102/100*AS$69))/($K102))-$Q102*AS$69)/($R102*SQRT(AS$69)),0,1,TRUE)))*EXP(-0.07*AS$69)*(INDEX('3)tpx females'!CA$57:CA$107,MATCH('3) 2016 cases'!$P102,'3)tpx females'!$BB$57:$BB$107,0))+INDEX('3)tpx males'!CA$57:CA$107,MATCH($O102,'3)tpx males'!$BB$57:$BB$107,0))-(INDEX('3)tpx males'!BZ$110:BZ$160,MATCH($O102,'3)tpx males'!$BB$110:$BB$160,0))*INDEX('3)tpx females'!BZ$111:BZ$161,MATCH('3) 2016 cases'!$P102,'3)tpx females'!$BB$111:$BB$161,0))*(1-(EXP(-INDEX('3)tpx males'!CA$4:CA$54,MATCH($O102,'3)tpx males'!$BB$4:$BB$54,0)))*EXP(-INDEX('3)tpx females'!CA$3:CA$53,MATCH('3) 2016 cases'!$P102,'3)tpx females'!$BB$3:$BB$53,0))))))),0)</f>
        <v>15250.363338233687</v>
      </c>
      <c r="AT102" s="32">
        <f ca="1">IFERROR(($K102*EXP(AT$69*($Q102+0.5*($R102)^2))*_xlfn.NORM.DIST((LN(($M102*EXP($L102/100*AT$69))/($K102))-$Q102*AT$69)/($R102*SQRT(AT$69))-$R102*SQRT(AT$69),0,1,TRUE)+$M102*EXP($L102/100*AT$69)*(1-_xlfn.NORM.DIST((LN(($M102*EXP($L102/100*AT$69))/($K102))-$Q102*AT$69)/($R102*SQRT(AT$69)),0,1,TRUE)))*EXP(-0.07*AT$69)*(INDEX('3)tpx females'!CB$57:CB$107,MATCH('3) 2016 cases'!$P102,'3)tpx females'!$BB$57:$BB$107,0))+INDEX('3)tpx males'!CB$57:CB$107,MATCH($O102,'3)tpx males'!$BB$57:$BB$107,0))-(INDEX('3)tpx males'!CA$110:CA$160,MATCH($O102,'3)tpx males'!$BB$110:$BB$160,0))*INDEX('3)tpx females'!CA$111:CA$161,MATCH('3) 2016 cases'!$P102,'3)tpx females'!$BB$111:$BB$161,0))*(1-(EXP(-INDEX('3)tpx males'!CB$4:CB$54,MATCH($O102,'3)tpx males'!$BB$4:$BB$54,0)))*EXP(-INDEX('3)tpx females'!CB$3:CB$53,MATCH('3) 2016 cases'!$P102,'3)tpx females'!$BB$3:$BB$53,0))))))),0)</f>
        <v>13705.98167306072</v>
      </c>
      <c r="AU102" s="32">
        <f ca="1">IFERROR(($K102*EXP(AU$69*($Q102+0.5*($R102)^2))*_xlfn.NORM.DIST((LN(($M102*EXP($L102/100*AU$69))/($K102))-$Q102*AU$69)/($R102*SQRT(AU$69))-$R102*SQRT(AU$69),0,1,TRUE)+$M102*EXP($L102/100*AU$69)*(1-_xlfn.NORM.DIST((LN(($M102*EXP($L102/100*AU$69))/($K102))-$Q102*AU$69)/($R102*SQRT(AU$69)),0,1,TRUE)))*EXP(-0.07*AU$69)*(INDEX('3)tpx females'!CC$57:CC$107,MATCH('3) 2016 cases'!$P102,'3)tpx females'!$BB$57:$BB$107,0))+INDEX('3)tpx males'!CC$57:CC$107,MATCH($O102,'3)tpx males'!$BB$57:$BB$107,0))-(INDEX('3)tpx males'!CB$110:CB$160,MATCH($O102,'3)tpx males'!$BB$110:$BB$160,0))*INDEX('3)tpx females'!CB$111:CB$161,MATCH('3) 2016 cases'!$P102,'3)tpx females'!$BB$111:$BB$161,0))*(1-(EXP(-INDEX('3)tpx males'!CC$4:CC$54,MATCH($O102,'3)tpx males'!$BB$4:$BB$54,0)))*EXP(-INDEX('3)tpx females'!CC$3:CC$53,MATCH('3) 2016 cases'!$P102,'3)tpx females'!$BB$3:$BB$53,0))))))),0)</f>
        <v>11793.252620935635</v>
      </c>
      <c r="AV102" s="32">
        <f ca="1">IFERROR(($K102*EXP(AV$69*($Q102+0.5*($R102)^2))*_xlfn.NORM.DIST((LN(($M102*EXP($L102/100*AV$69))/($K102))-$Q102*AV$69)/($R102*SQRT(AV$69))-$R102*SQRT(AV$69),0,1,TRUE)+$M102*EXP($L102/100*AV$69)*(1-_xlfn.NORM.DIST((LN(($M102*EXP($L102/100*AV$69))/($K102))-$Q102*AV$69)/($R102*SQRT(AV$69)),0,1,TRUE)))*EXP(-0.07*AV$69)*(INDEX('3)tpx females'!CD$57:CD$107,MATCH('3) 2016 cases'!$P102,'3)tpx females'!$BB$57:$BB$107,0))+INDEX('3)tpx males'!CD$57:CD$107,MATCH($O102,'3)tpx males'!$BB$57:$BB$107,0))-(INDEX('3)tpx males'!CC$110:CC$160,MATCH($O102,'3)tpx males'!$BB$110:$BB$160,0))*INDEX('3)tpx females'!CC$111:CC$161,MATCH('3) 2016 cases'!$P102,'3)tpx females'!$BB$111:$BB$161,0))*(1-(EXP(-INDEX('3)tpx males'!CD$4:CD$54,MATCH($O102,'3)tpx males'!$BB$4:$BB$54,0)))*EXP(-INDEX('3)tpx females'!CD$3:CD$53,MATCH('3) 2016 cases'!$P102,'3)tpx females'!$BB$3:$BB$53,0))))))),0)</f>
        <v>9712.70057342162</v>
      </c>
      <c r="AW102" s="32">
        <f ca="1">IFERROR(($K102*EXP(AW$69*($Q102+0.5*($R102)^2))*_xlfn.NORM.DIST((LN(($M102*EXP($L102/100*AW$69))/($K102))-$Q102*AW$69)/($R102*SQRT(AW$69))-$R102*SQRT(AW$69),0,1,TRUE)+$M102*EXP($L102/100*AW$69)*(1-_xlfn.NORM.DIST((LN(($M102*EXP($L102/100*AW$69))/($K102))-$Q102*AW$69)/($R102*SQRT(AW$69)),0,1,TRUE)))*EXP(-0.07*AW$69)*(INDEX('3)tpx females'!CE$57:CE$107,MATCH('3) 2016 cases'!$P102,'3)tpx females'!$BB$57:$BB$107,0))+INDEX('3)tpx males'!CE$57:CE$107,MATCH($O102,'3)tpx males'!$BB$57:$BB$107,0))-(INDEX('3)tpx males'!CD$110:CD$160,MATCH($O102,'3)tpx males'!$BB$110:$BB$160,0))*INDEX('3)tpx females'!CD$111:CD$161,MATCH('3) 2016 cases'!$P102,'3)tpx females'!$BB$111:$BB$161,0))*(1-(EXP(-INDEX('3)tpx males'!CE$4:CE$54,MATCH($O102,'3)tpx males'!$BB$4:$BB$54,0)))*EXP(-INDEX('3)tpx females'!CE$3:CE$53,MATCH('3) 2016 cases'!$P102,'3)tpx females'!$BB$3:$BB$53,0))))))),0)</f>
        <v>7599.8690973667599</v>
      </c>
      <c r="AX102" s="32">
        <f ca="1">IFERROR(($K102*EXP(AX$69*($Q102+0.5*($R102)^2))*_xlfn.NORM.DIST((LN(($M102*EXP($L102/100*AX$69))/($K102))-$Q102*AX$69)/($R102*SQRT(AX$69))-$R102*SQRT(AX$69),0,1,TRUE)+$M102*EXP($L102/100*AX$69)*(1-_xlfn.NORM.DIST((LN(($M102*EXP($L102/100*AX$69))/($K102))-$Q102*AX$69)/($R102*SQRT(AX$69)),0,1,TRUE)))*EXP(-0.07*AX$69)*(INDEX('3)tpx females'!CF$57:CF$107,MATCH('3) 2016 cases'!$P102,'3)tpx females'!$BB$57:$BB$107,0))+INDEX('3)tpx males'!CF$57:CF$107,MATCH($O102,'3)tpx males'!$BB$57:$BB$107,0))-(INDEX('3)tpx males'!CE$110:CE$160,MATCH($O102,'3)tpx males'!$BB$110:$BB$160,0))*INDEX('3)tpx females'!CE$111:CE$161,MATCH('3) 2016 cases'!$P102,'3)tpx females'!$BB$111:$BB$161,0))*(1-(EXP(-INDEX('3)tpx males'!CF$4:CF$54,MATCH($O102,'3)tpx males'!$BB$4:$BB$54,0)))*EXP(-INDEX('3)tpx females'!CF$3:CF$53,MATCH('3) 2016 cases'!$P102,'3)tpx females'!$BB$3:$BB$53,0))))))),0)</f>
        <v>5711.3765313418826</v>
      </c>
      <c r="AY102" s="32">
        <f ca="1">IFERROR(($K102*EXP(AY$69*($Q102+0.5*($R102)^2))*_xlfn.NORM.DIST((LN(($M102*EXP($L102/100*AY$69))/($K102))-$Q102*AY$69)/($R102*SQRT(AY$69))-$R102*SQRT(AY$69),0,1,TRUE)+$M102*EXP($L102/100*AY$69)*(1-_xlfn.NORM.DIST((LN(($M102*EXP($L102/100*AY$69))/($K102))-$Q102*AY$69)/($R102*SQRT(AY$69)),0,1,TRUE)))*EXP(-0.07*AY$69)*(INDEX('3)tpx females'!CG$57:CG$107,MATCH('3) 2016 cases'!$P102,'3)tpx females'!$BB$57:$BB$107,0))+INDEX('3)tpx males'!CG$57:CG$107,MATCH($O102,'3)tpx males'!$BB$57:$BB$107,0))-(INDEX('3)tpx males'!CF$110:CF$160,MATCH($O102,'3)tpx males'!$BB$110:$BB$160,0))*INDEX('3)tpx females'!CF$111:CF$161,MATCH('3) 2016 cases'!$P102,'3)tpx females'!$BB$111:$BB$161,0))*(1-(EXP(-INDEX('3)tpx males'!CG$4:CG$54,MATCH($O102,'3)tpx males'!$BB$4:$BB$54,0)))*EXP(-INDEX('3)tpx females'!CG$3:CG$53,MATCH('3) 2016 cases'!$P102,'3)tpx females'!$BB$3:$BB$53,0))))))),0)</f>
        <v>4083.1097812798257</v>
      </c>
      <c r="AZ102" s="32">
        <f ca="1">IFERROR(($K102*EXP(AZ$69*($Q102+0.5*($R102)^2))*_xlfn.NORM.DIST((LN(($M102*EXP($L102/100*AZ$69))/($K102))-$Q102*AZ$69)/($R102*SQRT(AZ$69))-$R102*SQRT(AZ$69),0,1,TRUE)+$M102*EXP($L102/100*AZ$69)*(1-_xlfn.NORM.DIST((LN(($M102*EXP($L102/100*AZ$69))/($K102))-$Q102*AZ$69)/($R102*SQRT(AZ$69)),0,1,TRUE)))*EXP(-0.07*AZ$69)*(INDEX('3)tpx females'!CH$57:CH$107,MATCH('3) 2016 cases'!$P102,'3)tpx females'!$BB$57:$BB$107,0))+INDEX('3)tpx males'!CH$57:CH$107,MATCH($O102,'3)tpx males'!$BB$57:$BB$107,0))-(INDEX('3)tpx males'!CG$110:CG$160,MATCH($O102,'3)tpx males'!$BB$110:$BB$160,0))*INDEX('3)tpx females'!CG$111:CG$161,MATCH('3) 2016 cases'!$P102,'3)tpx females'!$BB$111:$BB$161,0))*(1-(EXP(-INDEX('3)tpx males'!CH$4:CH$54,MATCH($O102,'3)tpx males'!$BB$4:$BB$54,0)))*EXP(-INDEX('3)tpx females'!CH$3:CH$53,MATCH('3) 2016 cases'!$P102,'3)tpx females'!$BB$3:$BB$53,0))))))),0)</f>
        <v>2748.2139901687583</v>
      </c>
      <c r="BA102" s="32">
        <f ca="1">IFERROR(($K102*EXP(BA$69*($Q102+0.5*($R102)^2))*_xlfn.NORM.DIST((LN(($M102*EXP($L102/100*BA$69))/($K102))-$Q102*BA$69)/($R102*SQRT(BA$69))-$R102*SQRT(BA$69),0,1,TRUE)+$M102*EXP($L102/100*BA$69)*(1-_xlfn.NORM.DIST((LN(($M102*EXP($L102/100*BA$69))/($K102))-$Q102*BA$69)/($R102*SQRT(BA$69)),0,1,TRUE)))*EXP(-0.07*BA$69)*(INDEX('3)tpx females'!CI$57:CI$107,MATCH('3) 2016 cases'!$P102,'3)tpx females'!$BB$57:$BB$107,0))+INDEX('3)tpx males'!CI$57:CI$107,MATCH($O102,'3)tpx males'!$BB$57:$BB$107,0))-(INDEX('3)tpx males'!CH$110:CH$160,MATCH($O102,'3)tpx males'!$BB$110:$BB$160,0))*INDEX('3)tpx females'!CH$111:CH$161,MATCH('3) 2016 cases'!$P102,'3)tpx females'!$BB$111:$BB$161,0))*(1-(EXP(-INDEX('3)tpx males'!CI$4:CI$54,MATCH($O102,'3)tpx males'!$BB$4:$BB$54,0)))*EXP(-INDEX('3)tpx females'!CI$3:CI$53,MATCH('3) 2016 cases'!$P102,'3)tpx females'!$BB$3:$BB$53,0))))))),0)</f>
        <v>1778.1497246802815</v>
      </c>
      <c r="BB102" s="32">
        <f ca="1">IFERROR(($K102*EXP(BB$69*($Q102+0.5*($R102)^2))*_xlfn.NORM.DIST((LN(($M102*EXP($L102/100*BB$69))/($K102))-$Q102*BB$69)/($R102*SQRT(BB$69))-$R102*SQRT(BB$69),0,1,TRUE)+$M102*EXP($L102/100*BB$69)*(1-_xlfn.NORM.DIST((LN(($M102*EXP($L102/100*BB$69))/($K102))-$Q102*BB$69)/($R102*SQRT(BB$69)),0,1,TRUE)))*EXP(-0.07*BB$69)*(INDEX('3)tpx females'!CJ$57:CJ$107,MATCH('3) 2016 cases'!$P102,'3)tpx females'!$BB$57:$BB$107,0))+INDEX('3)tpx males'!CJ$57:CJ$107,MATCH($O102,'3)tpx males'!$BB$57:$BB$107,0))-(INDEX('3)tpx males'!CI$110:CI$160,MATCH($O102,'3)tpx males'!$BB$110:$BB$160,0))*INDEX('3)tpx females'!CI$111:CI$161,MATCH('3) 2016 cases'!$P102,'3)tpx females'!$BB$111:$BB$161,0))*(1-(EXP(-INDEX('3)tpx males'!CJ$4:CJ$54,MATCH($O102,'3)tpx males'!$BB$4:$BB$54,0)))*EXP(-INDEX('3)tpx females'!CJ$3:CJ$53,MATCH('3) 2016 cases'!$P102,'3)tpx females'!$BB$3:$BB$53,0))))))),0)</f>
        <v>1083.5293455383533</v>
      </c>
      <c r="BC102" s="32">
        <f ca="1">IFERROR(($K102*EXP(BC$69*($Q102+0.5*($R102)^2))*_xlfn.NORM.DIST((LN(($M102*EXP($L102/100*BC$69))/($K102))-$Q102*BC$69)/($R102*SQRT(BC$69))-$R102*SQRT(BC$69),0,1,TRUE)+$M102*EXP($L102/100*BC$69)*(1-_xlfn.NORM.DIST((LN(($M102*EXP($L102/100*BC$69))/($K102))-$Q102*BC$69)/($R102*SQRT(BC$69)),0,1,TRUE)))*EXP(-0.07*BC$69)*(INDEX('3)tpx females'!CK$57:CK$107,MATCH('3) 2016 cases'!$P102,'3)tpx females'!$BB$57:$BB$107,0))+INDEX('3)tpx males'!CK$57:CK$107,MATCH($O102,'3)tpx males'!$BB$57:$BB$107,0))-(INDEX('3)tpx males'!CJ$110:CJ$160,MATCH($O102,'3)tpx males'!$BB$110:$BB$160,0))*INDEX('3)tpx females'!CJ$111:CJ$161,MATCH('3) 2016 cases'!$P102,'3)tpx females'!$BB$111:$BB$161,0))*(1-(EXP(-INDEX('3)tpx males'!CK$4:CK$54,MATCH($O102,'3)tpx males'!$BB$4:$BB$54,0)))*EXP(-INDEX('3)tpx females'!CK$3:CK$53,MATCH('3) 2016 cases'!$P102,'3)tpx females'!$BB$3:$BB$53,0))))))),0)</f>
        <v>636.2732420845947</v>
      </c>
      <c r="BD102" s="32">
        <f ca="1">IFERROR(($K102*EXP(BD$69*($Q102+0.5*($R102)^2))*_xlfn.NORM.DIST((LN(($M102*EXP($L102/100*BD$69))/($K102))-$Q102*BD$69)/($R102*SQRT(BD$69))-$R102*SQRT(BD$69),0,1,TRUE)+$M102*EXP($L102/100*BD$69)*(1-_xlfn.NORM.DIST((LN(($M102*EXP($L102/100*BD$69))/($K102))-$Q102*BD$69)/($R102*SQRT(BD$69)),0,1,TRUE)))*EXP(-0.07*BD$69)*(INDEX('3)tpx females'!CL$57:CL$107,MATCH('3) 2016 cases'!$P102,'3)tpx females'!$BB$57:$BB$107,0))+INDEX('3)tpx males'!CL$57:CL$107,MATCH($O102,'3)tpx males'!$BB$57:$BB$107,0))-(INDEX('3)tpx males'!CK$110:CK$160,MATCH($O102,'3)tpx males'!$BB$110:$BB$160,0))*INDEX('3)tpx females'!CK$111:CK$161,MATCH('3) 2016 cases'!$P102,'3)tpx females'!$BB$111:$BB$161,0))*(1-(EXP(-INDEX('3)tpx males'!CL$4:CL$54,MATCH($O102,'3)tpx males'!$BB$4:$BB$54,0)))*EXP(-INDEX('3)tpx females'!CL$3:CL$53,MATCH('3) 2016 cases'!$P102,'3)tpx females'!$BB$3:$BB$53,0))))))),0)</f>
        <v>341.85074688386919</v>
      </c>
      <c r="BE102" s="32">
        <f ca="1">IFERROR(($K102*EXP(BE$69*($Q102+0.5*($R102)^2))*_xlfn.NORM.DIST((LN(($M102*EXP($L102/100*BE$69))/($K102))-$Q102*BE$69)/($R102*SQRT(BE$69))-$R102*SQRT(BE$69),0,1,TRUE)+$M102*EXP($L102/100*BE$69)*(1-_xlfn.NORM.DIST((LN(($M102*EXP($L102/100*BE$69))/($K102))-$Q102*BE$69)/($R102*SQRT(BE$69)),0,1,TRUE)))*EXP(-0.07*BE$69)*(INDEX('3)tpx females'!CM$57:CM$107,MATCH('3) 2016 cases'!$P102,'3)tpx females'!$BB$57:$BB$107,0))+INDEX('3)tpx males'!CM$57:CM$107,MATCH($O102,'3)tpx males'!$BB$57:$BB$107,0))-(INDEX('3)tpx males'!CL$110:CL$160,MATCH($O102,'3)tpx males'!$BB$110:$BB$160,0))*INDEX('3)tpx females'!CL$111:CL$161,MATCH('3) 2016 cases'!$P102,'3)tpx females'!$BB$111:$BB$161,0))*(1-(EXP(-INDEX('3)tpx males'!CM$4:CM$54,MATCH($O102,'3)tpx males'!$BB$4:$BB$54,0)))*EXP(-INDEX('3)tpx females'!CM$3:CM$53,MATCH('3) 2016 cases'!$P102,'3)tpx females'!$BB$3:$BB$53,0))))))),0)</f>
        <v>180.41170920825826</v>
      </c>
      <c r="BF102" s="32">
        <f ca="1">IFERROR(($K102*EXP(BF$69*($Q102+0.5*($R102)^2))*_xlfn.NORM.DIST((LN(($M102*EXP($L102/100*BF$69))/($K102))-$Q102*BF$69)/($R102*SQRT(BF$69))-$R102*SQRT(BF$69),0,1,TRUE)+$M102*EXP($L102/100*BF$69)*(1-_xlfn.NORM.DIST((LN(($M102*EXP($L102/100*BF$69))/($K102))-$Q102*BF$69)/($R102*SQRT(BF$69)),0,1,TRUE)))*EXP(-0.07*BF$69)*(INDEX('3)tpx females'!CN$57:CN$107,MATCH('3) 2016 cases'!$P102,'3)tpx females'!$BB$57:$BB$107,0))+INDEX('3)tpx males'!CN$57:CN$107,MATCH($O102,'3)tpx males'!$BB$57:$BB$107,0))-(INDEX('3)tpx males'!CM$110:CM$160,MATCH($O102,'3)tpx males'!$BB$110:$BB$160,0))*INDEX('3)tpx females'!CM$111:CM$161,MATCH('3) 2016 cases'!$P102,'3)tpx females'!$BB$111:$BB$161,0))*(1-(EXP(-INDEX('3)tpx males'!CN$4:CN$54,MATCH($O102,'3)tpx males'!$BB$4:$BB$54,0)))*EXP(-INDEX('3)tpx females'!CN$3:CN$53,MATCH('3) 2016 cases'!$P102,'3)tpx females'!$BB$3:$BB$53,0))))))),0)</f>
        <v>101.41826590541449</v>
      </c>
      <c r="BG102" s="32">
        <f ca="1">IFERROR(($K102*EXP(BG$69*($Q102+0.5*($R102)^2))*_xlfn.NORM.DIST((LN(($M102*EXP($L102/100*BG$69))/($K102))-$Q102*BG$69)/($R102*SQRT(BG$69))-$R102*SQRT(BG$69),0,1,TRUE)+$M102*EXP($L102/100*BG$69)*(1-_xlfn.NORM.DIST((LN(($M102*EXP($L102/100*BG$69))/($K102))-$Q102*BG$69)/($R102*SQRT(BG$69)),0,1,TRUE)))*EXP(-0.07*BG$69)*(INDEX('3)tpx females'!CO$57:CO$107,MATCH('3) 2016 cases'!$P102,'3)tpx females'!$BB$57:$BB$107,0))+INDEX('3)tpx males'!CO$57:CO$107,MATCH($O102,'3)tpx males'!$BB$57:$BB$107,0))-(INDEX('3)tpx males'!CN$110:CN$160,MATCH($O102,'3)tpx males'!$BB$110:$BB$160,0))*INDEX('3)tpx females'!CN$111:CN$161,MATCH('3) 2016 cases'!$P102,'3)tpx females'!$BB$111:$BB$161,0))*(1-(EXP(-INDEX('3)tpx males'!CO$4:CO$54,MATCH($O102,'3)tpx males'!$BB$4:$BB$54,0)))*EXP(-INDEX('3)tpx females'!CO$3:CO$53,MATCH('3) 2016 cases'!$P102,'3)tpx females'!$BB$3:$BB$53,0))))))),0)</f>
        <v>39.267661925921544</v>
      </c>
      <c r="BH102" s="32">
        <f ca="1">IFERROR(($K102*EXP(BH$69*($Q102+0.5*($R102)^2))*_xlfn.NORM.DIST((LN(($M102*EXP($L102/100*BH$69))/($K102))-$Q102*BH$69)/($R102*SQRT(BH$69))-$R102*SQRT(BH$69),0,1,TRUE)+$M102*EXP($L102/100*BH$69)*(1-_xlfn.NORM.DIST((LN(($M102*EXP($L102/100*BH$69))/($K102))-$Q102*BH$69)/($R102*SQRT(BH$69)),0,1,TRUE)))*EXP(-0.07*BH$69)*(INDEX('3)tpx females'!CP$57:CP$107,MATCH('3) 2016 cases'!$P102,'3)tpx females'!$BB$57:$BB$107,0))+INDEX('3)tpx males'!CP$57:CP$107,MATCH($O102,'3)tpx males'!$BB$57:$BB$107,0))-(INDEX('3)tpx males'!CO$110:CO$160,MATCH($O102,'3)tpx males'!$BB$110:$BB$160,0))*INDEX('3)tpx females'!CO$111:CO$161,MATCH('3) 2016 cases'!$P102,'3)tpx females'!$BB$111:$BB$161,0))*(1-(EXP(-INDEX('3)tpx males'!CP$4:CP$54,MATCH($O102,'3)tpx males'!$BB$4:$BB$54,0)))*EXP(-INDEX('3)tpx females'!CP$3:CP$53,MATCH('3) 2016 cases'!$P102,'3)tpx females'!$BB$3:$BB$53,0))))))),0)</f>
        <v>0</v>
      </c>
      <c r="BI102" s="32">
        <f ca="1">IFERROR(($K102*EXP(BI$69*($Q102+0.5*($R102)^2))*_xlfn.NORM.DIST((LN(($M102*EXP($L102/100*BI$69))/($K102))-$Q102*BI$69)/($R102*SQRT(BI$69))-$R102*SQRT(BI$69),0,1,TRUE)+$M102*EXP($L102/100*BI$69)*(1-_xlfn.NORM.DIST((LN(($M102*EXP($L102/100*BI$69))/($K102))-$Q102*BI$69)/($R102*SQRT(BI$69)),0,1,TRUE)))*EXP(-0.07*BI$69)*(INDEX('3)tpx females'!CQ$57:CQ$107,MATCH('3) 2016 cases'!$P102,'3)tpx females'!$BB$57:$BB$107,0))+INDEX('3)tpx males'!CQ$57:CQ$107,MATCH($O102,'3)tpx males'!$BB$57:$BB$107,0))-(INDEX('3)tpx males'!CP$110:CP$160,MATCH($O102,'3)tpx males'!$BB$110:$BB$160,0))*INDEX('3)tpx females'!CP$111:CP$161,MATCH('3) 2016 cases'!$P102,'3)tpx females'!$BB$111:$BB$161,0))*(1-(EXP(-INDEX('3)tpx males'!CQ$4:CQ$54,MATCH($O102,'3)tpx males'!$BB$4:$BB$54,0)))*EXP(-INDEX('3)tpx females'!CQ$3:CQ$53,MATCH('3) 2016 cases'!$P102,'3)tpx females'!$BB$3:$BB$53,0))))))),0)</f>
        <v>0</v>
      </c>
      <c r="BJ102" s="32">
        <f ca="1">IFERROR(($K102*EXP(BJ$69*($Q102+0.5*($R102)^2))*_xlfn.NORM.DIST((LN(($M102*EXP($L102/100*BJ$69))/($K102))-$Q102*BJ$69)/($R102*SQRT(BJ$69))-$R102*SQRT(BJ$69),0,1,TRUE)+$M102*EXP($L102/100*BJ$69)*(1-_xlfn.NORM.DIST((LN(($M102*EXP($L102/100*BJ$69))/($K102))-$Q102*BJ$69)/($R102*SQRT(BJ$69)),0,1,TRUE)))*EXP(-0.07*BJ$69)*(INDEX('3)tpx females'!CR$57:CR$107,MATCH('3) 2016 cases'!$P102,'3)tpx females'!$BB$57:$BB$107,0))+INDEX('3)tpx males'!CR$57:CR$107,MATCH($O102,'3)tpx males'!$BB$57:$BB$107,0))-(INDEX('3)tpx males'!CQ$110:CQ$160,MATCH($O102,'3)tpx males'!$BB$110:$BB$160,0))*INDEX('3)tpx females'!CQ$111:CQ$161,MATCH('3) 2016 cases'!$P102,'3)tpx females'!$BB$111:$BB$161,0))*(1-(EXP(-INDEX('3)tpx males'!CR$4:CR$54,MATCH($O102,'3)tpx males'!$BB$4:$BB$54,0)))*EXP(-INDEX('3)tpx females'!CR$3:CR$53,MATCH('3) 2016 cases'!$P102,'3)tpx females'!$BB$3:$BB$53,0))))))),0)</f>
        <v>0</v>
      </c>
      <c r="BK102" s="32">
        <f ca="1">IFERROR(($K102*EXP(BK$69*($Q102+0.5*($R102)^2))*_xlfn.NORM.DIST((LN(($M102*EXP($L102/100*BK$69))/($K102))-$Q102*BK$69)/($R102*SQRT(BK$69))-$R102*SQRT(BK$69),0,1,TRUE)+$M102*EXP($L102/100*BK$69)*(1-_xlfn.NORM.DIST((LN(($M102*EXP($L102/100*BK$69))/($K102))-$Q102*BK$69)/($R102*SQRT(BK$69)),0,1,TRUE)))*EXP(-0.07*BK$69)*(INDEX('3)tpx females'!CS$57:CS$107,MATCH('3) 2016 cases'!$P102,'3)tpx females'!$BB$57:$BB$107,0))+INDEX('3)tpx males'!CS$57:CS$107,MATCH($O102,'3)tpx males'!$BB$57:$BB$107,0))-(INDEX('3)tpx males'!CR$110:CR$160,MATCH($O102,'3)tpx males'!$BB$110:$BB$160,0))*INDEX('3)tpx females'!CR$111:CR$161,MATCH('3) 2016 cases'!$P102,'3)tpx females'!$BB$111:$BB$161,0))*(1-(EXP(-INDEX('3)tpx males'!CS$4:CS$54,MATCH($O102,'3)tpx males'!$BB$4:$BB$54,0)))*EXP(-INDEX('3)tpx females'!CS$3:CS$53,MATCH('3) 2016 cases'!$P102,'3)tpx females'!$BB$3:$BB$53,0))))))),0)</f>
        <v>0</v>
      </c>
      <c r="BL102" s="32">
        <f ca="1">IFERROR(($K102*EXP(BL$69*($Q102+0.5*($R102)^2))*_xlfn.NORM.DIST((LN(($M102*EXP($L102/100*BL$69))/($K102))-$Q102*BL$69)/($R102*SQRT(BL$69))-$R102*SQRT(BL$69),0,1,TRUE)+$M102*EXP($L102/100*BL$69)*(1-_xlfn.NORM.DIST((LN(($M102*EXP($L102/100*BL$69))/($K102))-$Q102*BL$69)/($R102*SQRT(BL$69)),0,1,TRUE)))*EXP(-0.07*BL$69)*(INDEX('3)tpx females'!CT$57:CT$107,MATCH('3) 2016 cases'!$P102,'3)tpx females'!$BB$57:$BB$107,0))+INDEX('3)tpx males'!CT$57:CT$107,MATCH($O102,'3)tpx males'!$BB$57:$BB$107,0))-(INDEX('3)tpx males'!CS$110:CS$160,MATCH($O102,'3)tpx males'!$BB$110:$BB$160,0))*INDEX('3)tpx females'!CS$111:CS$161,MATCH('3) 2016 cases'!$P102,'3)tpx females'!$BB$111:$BB$161,0))*(1-(EXP(-INDEX('3)tpx males'!CT$4:CT$54,MATCH($O102,'3)tpx males'!$BB$4:$BB$54,0)))*EXP(-INDEX('3)tpx females'!CT$3:CT$53,MATCH('3) 2016 cases'!$P102,'3)tpx females'!$BB$3:$BB$53,0))))))),0)</f>
        <v>0</v>
      </c>
      <c r="BM102" s="32">
        <f ca="1">IFERROR(($K102*EXP(BM$69*($Q102+0.5*($R102)^2))*_xlfn.NORM.DIST((LN(($M102*EXP($L102/100*BM$69))/($K102))-$Q102*BM$69)/($R102*SQRT(BM$69))-$R102*SQRT(BM$69),0,1,TRUE)+$M102*EXP($L102/100*BM$69)*(1-_xlfn.NORM.DIST((LN(($M102*EXP($L102/100*BM$69))/($K102))-$Q102*BM$69)/($R102*SQRT(BM$69)),0,1,TRUE)))*EXP(-0.07*BM$69)*(INDEX('3)tpx females'!CU$57:CU$107,MATCH('3) 2016 cases'!$P102,'3)tpx females'!$BB$57:$BB$107,0))+INDEX('3)tpx males'!CU$57:CU$107,MATCH($O102,'3)tpx males'!$BB$57:$BB$107,0))-(INDEX('3)tpx males'!CT$110:CT$160,MATCH($O102,'3)tpx males'!$BB$110:$BB$160,0))*INDEX('3)tpx females'!CT$111:CT$161,MATCH('3) 2016 cases'!$P102,'3)tpx females'!$BB$111:$BB$161,0))*(1-(EXP(-INDEX('3)tpx males'!CU$4:CU$54,MATCH($O102,'3)tpx males'!$BB$4:$BB$54,0)))*EXP(-INDEX('3)tpx females'!CU$3:CU$53,MATCH('3) 2016 cases'!$P102,'3)tpx females'!$BB$3:$BB$53,0))))))),0)</f>
        <v>0</v>
      </c>
      <c r="BN102" s="32">
        <f ca="1">IFERROR(($K102*EXP(BN$69*($Q102+0.5*($R102)^2))*_xlfn.NORM.DIST((LN(($M102*EXP($L102/100*BN$69))/($K102))-$Q102*BN$69)/($R102*SQRT(BN$69))-$R102*SQRT(BN$69),0,1,TRUE)+$M102*EXP($L102/100*BN$69)*(1-_xlfn.NORM.DIST((LN(($M102*EXP($L102/100*BN$69))/($K102))-$Q102*BN$69)/($R102*SQRT(BN$69)),0,1,TRUE)))*EXP(-0.07*BN$69)*(INDEX('3)tpx females'!CV$57:CV$107,MATCH('3) 2016 cases'!$P102,'3)tpx females'!$BB$57:$BB$107,0))+INDEX('3)tpx males'!CV$57:CV$107,MATCH($O102,'3)tpx males'!$BB$57:$BB$107,0))-(INDEX('3)tpx males'!CU$110:CU$160,MATCH($O102,'3)tpx males'!$BB$110:$BB$160,0))*INDEX('3)tpx females'!CU$111:CU$161,MATCH('3) 2016 cases'!$P102,'3)tpx females'!$BB$111:$BB$161,0))*(1-(EXP(-INDEX('3)tpx males'!CV$4:CV$54,MATCH($O102,'3)tpx males'!$BB$4:$BB$54,0)))*EXP(-INDEX('3)tpx females'!CV$3:CV$53,MATCH('3) 2016 cases'!$P102,'3)tpx females'!$BB$3:$BB$53,0))))))),0)</f>
        <v>0</v>
      </c>
      <c r="BO102" s="32">
        <f ca="1">IFERROR(($K102*EXP(BO$69*($Q102+0.5*($R102)^2))*_xlfn.NORM.DIST((LN(($M102*EXP($L102/100*BO$69))/($K102))-$Q102*BO$69)/($R102*SQRT(BO$69))-$R102*SQRT(BO$69),0,1,TRUE)+$M102*EXP($L102/100*BO$69)*(1-_xlfn.NORM.DIST((LN(($M102*EXP($L102/100*BO$69))/($K102))-$Q102*BO$69)/($R102*SQRT(BO$69)),0,1,TRUE)))*EXP(-0.07*BO$69)*(INDEX('3)tpx females'!CW$57:CW$107,MATCH('3) 2016 cases'!$P102,'3)tpx females'!$BB$57:$BB$107,0))+INDEX('3)tpx males'!CW$57:CW$107,MATCH($O102,'3)tpx males'!$BB$57:$BB$107,0))-(INDEX('3)tpx males'!CV$110:CV$160,MATCH($O102,'3)tpx males'!$BB$110:$BB$160,0))*INDEX('3)tpx females'!CV$111:CV$161,MATCH('3) 2016 cases'!$P102,'3)tpx females'!$BB$111:$BB$161,0))*(1-(EXP(-INDEX('3)tpx males'!CW$4:CW$54,MATCH($O102,'3)tpx males'!$BB$4:$BB$54,0)))*EXP(-INDEX('3)tpx females'!CW$3:CW$53,MATCH('3) 2016 cases'!$P102,'3)tpx females'!$BB$3:$BB$53,0))))))),0)</f>
        <v>0</v>
      </c>
      <c r="BP102" s="32">
        <f ca="1">IFERROR(($K102*EXP(BP$69*($Q102+0.5*($R102)^2))*_xlfn.NORM.DIST((LN(($M102*EXP($L102/100*BP$69))/($K102))-$Q102*BP$69)/($R102*SQRT(BP$69))-$R102*SQRT(BP$69),0,1,TRUE)+$M102*EXP($L102/100*BP$69)*(1-_xlfn.NORM.DIST((LN(($M102*EXP($L102/100*BP$69))/($K102))-$Q102*BP$69)/($R102*SQRT(BP$69)),0,1,TRUE)))*EXP(-0.07*BP$69)*(INDEX('3)tpx females'!CX$57:CX$107,MATCH('3) 2016 cases'!$P102,'3)tpx females'!$BB$57:$BB$107,0))+INDEX('3)tpx males'!CX$57:CX$107,MATCH($O102,'3)tpx males'!$BB$57:$BB$107,0))-(INDEX('3)tpx males'!CW$110:CW$160,MATCH($O102,'3)tpx males'!$BB$110:$BB$160,0))*INDEX('3)tpx females'!CW$111:CW$161,MATCH('3) 2016 cases'!$P102,'3)tpx females'!$BB$111:$BB$161,0))*(1-(EXP(-INDEX('3)tpx males'!CX$4:CX$54,MATCH($O102,'3)tpx males'!$BB$4:$BB$54,0)))*EXP(-INDEX('3)tpx females'!CX$3:CX$53,MATCH('3) 2016 cases'!$P102,'3)tpx females'!$BB$3:$BB$53,0))))))),0)</f>
        <v>0</v>
      </c>
      <c r="BQ102" s="32">
        <f ca="1">IFERROR(($K102*EXP(BQ$69*($Q102+0.5*($R102)^2))*_xlfn.NORM.DIST((LN(($M102*EXP($L102/100*BQ$69))/($K102))-$Q102*BQ$69)/($R102*SQRT(BQ$69))-$R102*SQRT(BQ$69),0,1,TRUE)+$M102*EXP($L102/100*BQ$69)*(1-_xlfn.NORM.DIST((LN(($M102*EXP($L102/100*BQ$69))/($K102))-$Q102*BQ$69)/($R102*SQRT(BQ$69)),0,1,TRUE)))*EXP(-0.07*BQ$69)*(INDEX('3)tpx females'!CY$57:CY$107,MATCH('3) 2016 cases'!$P102,'3)tpx females'!$BB$57:$BB$107,0))+INDEX('3)tpx males'!CY$57:CY$107,MATCH($O102,'3)tpx males'!$BB$57:$BB$107,0))-(INDEX('3)tpx males'!CX$110:CX$160,MATCH($O102,'3)tpx males'!$BB$110:$BB$160,0))*INDEX('3)tpx females'!CX$111:CX$161,MATCH('3) 2016 cases'!$P102,'3)tpx females'!$BB$111:$BB$161,0))*(1-(EXP(-INDEX('3)tpx males'!CY$4:CY$54,MATCH($O102,'3)tpx males'!$BB$4:$BB$54,0)))*EXP(-INDEX('3)tpx females'!CY$3:CY$53,MATCH('3) 2016 cases'!$P102,'3)tpx females'!$BB$3:$BB$53,0))))))),0)</f>
        <v>0</v>
      </c>
      <c r="BR102" s="32">
        <f ca="1">IFERROR(($K102*EXP(BR$69*($Q102+0.5*($R102)^2))*_xlfn.NORM.DIST((LN(($M102*EXP($L102/100*BR$69))/($K102))-$Q102*BR$69)/($R102*SQRT(BR$69))-$R102*SQRT(BR$69),0,1,TRUE)+$M102*EXP($L102/100*BR$69)*(1-_xlfn.NORM.DIST((LN(($M102*EXP($L102/100*BR$69))/($K102))-$Q102*BR$69)/($R102*SQRT(BR$69)),0,1,TRUE)))*EXP(-0.07*BR$69)*(INDEX('3)tpx females'!CZ$57:CZ$107,MATCH('3) 2016 cases'!$P102,'3)tpx females'!$BB$57:$BB$107,0))+INDEX('3)tpx males'!CZ$57:CZ$107,MATCH($O102,'3)tpx males'!$BB$57:$BB$107,0))-(INDEX('3)tpx males'!CY$110:CY$160,MATCH($O102,'3)tpx males'!$BB$110:$BB$160,0))*INDEX('3)tpx females'!CY$111:CY$161,MATCH('3) 2016 cases'!$P102,'3)tpx females'!$BB$111:$BB$161,0))*(1-(EXP(-INDEX('3)tpx males'!CZ$4:CZ$54,MATCH($O102,'3)tpx males'!$BB$4:$BB$54,0)))*EXP(-INDEX('3)tpx females'!CZ$3:CZ$53,MATCH('3) 2016 cases'!$P102,'3)tpx females'!$BB$3:$BB$53,0))))))),0)</f>
        <v>0</v>
      </c>
      <c r="BS102" s="32">
        <f ca="1">IFERROR(($K102*EXP(BS$69*($Q102+0.5*($R102)^2))*_xlfn.NORM.DIST((LN(($M102*EXP($L102/100*BS$69))/($K102))-$Q102*BS$69)/($R102*SQRT(BS$69))-$R102*SQRT(BS$69),0,1,TRUE)+$M102*EXP($L102/100*BS$69)*(1-_xlfn.NORM.DIST((LN(($M102*EXP($L102/100*BS$69))/($K102))-$Q102*BS$69)/($R102*SQRT(BS$69)),0,1,TRUE)))*EXP(-0.07*BS$69)*(INDEX('3)tpx females'!DA$57:DA$107,MATCH('3) 2016 cases'!$P102,'3)tpx females'!$BB$57:$BB$107,0))+INDEX('3)tpx males'!DA$57:DA$107,MATCH($O102,'3)tpx males'!$BB$57:$BB$107,0))-(INDEX('3)tpx males'!CZ$110:CZ$160,MATCH($O102,'3)tpx males'!$BB$110:$BB$160,0))*INDEX('3)tpx females'!CZ$111:CZ$161,MATCH('3) 2016 cases'!$P102,'3)tpx females'!$BB$111:$BB$161,0))*(1-(EXP(-INDEX('3)tpx males'!DA$4:DA$54,MATCH($O102,'3)tpx males'!$BB$4:$BB$54,0)))*EXP(-INDEX('3)tpx females'!DA$3:DA$53,MATCH('3) 2016 cases'!$P102,'3)tpx females'!$BB$3:$BB$53,0))))))),0)</f>
        <v>0</v>
      </c>
      <c r="BU102" s="32">
        <f t="shared" si="121"/>
        <v>158510.1607418927</v>
      </c>
      <c r="BV102" s="32">
        <f t="shared" si="122"/>
        <v>151232.54675386377</v>
      </c>
      <c r="BW102" s="32">
        <f t="shared" si="123"/>
        <v>154751.204783739</v>
      </c>
      <c r="BX102" s="32">
        <f t="shared" si="124"/>
        <v>158351.72980981943</v>
      </c>
      <c r="BY102" s="32">
        <f t="shared" si="125"/>
        <v>162036.02659380989</v>
      </c>
      <c r="BZ102" s="32">
        <f t="shared" si="126"/>
        <v>165806.04421462875</v>
      </c>
      <c r="CA102" s="32">
        <f t="shared" si="127"/>
        <v>169663.77709951592</v>
      </c>
      <c r="CB102" s="32">
        <f t="shared" si="128"/>
        <v>173611.26607910744</v>
      </c>
      <c r="CC102" s="32">
        <f t="shared" si="129"/>
        <v>177650.59946609123</v>
      </c>
      <c r="CD102" s="32">
        <f t="shared" si="130"/>
        <v>181783.91414261237</v>
      </c>
      <c r="CE102" s="32">
        <f t="shared" si="131"/>
        <v>186013.39653048545</v>
      </c>
      <c r="CF102" s="32">
        <f t="shared" si="132"/>
        <v>190341.28284236931</v>
      </c>
      <c r="CG102" s="32">
        <f t="shared" si="133"/>
        <v>194769.85677029792</v>
      </c>
      <c r="CH102" s="32">
        <f t="shared" si="134"/>
        <v>199301.44069709067</v>
      </c>
      <c r="CI102" s="32">
        <f t="shared" si="135"/>
        <v>203938.37437104728</v>
      </c>
      <c r="CJ102" s="32">
        <f t="shared" si="136"/>
        <v>208682.97408318342</v>
      </c>
      <c r="CK102" s="32">
        <f t="shared" si="137"/>
        <v>213537.46671173681</v>
      </c>
      <c r="CL102" s="32">
        <f t="shared" si="138"/>
        <v>218503.89651267356</v>
      </c>
      <c r="CM102" s="32">
        <f t="shared" si="139"/>
        <v>223584.00723751434</v>
      </c>
      <c r="CN102" s="32">
        <f t="shared" si="140"/>
        <v>228779.10667958867</v>
      </c>
      <c r="CO102" s="32">
        <f t="shared" si="141"/>
        <v>234089.92396037391</v>
      </c>
      <c r="CP102" s="32">
        <f t="shared" si="142"/>
        <v>239516.47121241401</v>
      </c>
      <c r="CQ102" s="32">
        <f t="shared" si="143"/>
        <v>245057.92081419274</v>
      </c>
      <c r="CR102" s="32">
        <f t="shared" si="144"/>
        <v>250712.50739923847</v>
      </c>
      <c r="CS102" s="32">
        <f t="shared" si="145"/>
        <v>256477.46107877593</v>
      </c>
      <c r="CT102" s="32">
        <f t="shared" si="146"/>
        <v>262348.97525353864</v>
      </c>
      <c r="CU102" s="32">
        <f t="shared" si="147"/>
        <v>268322.20949624886</v>
      </c>
      <c r="CV102" s="32">
        <f t="shared" si="148"/>
        <v>274391.32555530651</v>
      </c>
      <c r="CW102" s="32">
        <f t="shared" si="149"/>
        <v>280549.55270716426</v>
      </c>
      <c r="CX102" s="32">
        <f t="shared" si="150"/>
        <v>286789.27749689808</v>
      </c>
      <c r="CY102" s="32">
        <f t="shared" si="151"/>
        <v>293102.15230133</v>
      </c>
      <c r="CZ102" s="32">
        <f t="shared" si="152"/>
        <v>299479.21702974685</v>
      </c>
      <c r="DA102" s="32">
        <f t="shared" si="153"/>
        <v>305911.02852938254</v>
      </c>
      <c r="DB102" s="32">
        <f t="shared" si="154"/>
        <v>312387.79277322348</v>
      </c>
      <c r="DC102" s="32">
        <f t="shared" si="155"/>
        <v>318899.49557569716</v>
      </c>
      <c r="DD102" s="32">
        <f t="shared" si="156"/>
        <v>325436.02832455235</v>
      </c>
      <c r="DE102" s="32">
        <f t="shared" si="157"/>
        <v>331987.3059711497</v>
      </c>
      <c r="DF102" s="32">
        <f t="shared" si="158"/>
        <v>338543.37524092721</v>
      </c>
      <c r="DG102" s="32">
        <f t="shared" si="159"/>
        <v>345094.51168119896</v>
      </c>
      <c r="DH102" s="32">
        <f t="shared" si="160"/>
        <v>351631.30473755609</v>
      </c>
      <c r="DI102" s="32">
        <f t="shared" si="161"/>
        <v>358144.73053565947</v>
      </c>
      <c r="DJ102" s="32">
        <f t="shared" si="162"/>
        <v>364626.21244188451</v>
      </c>
      <c r="DK102" s="32">
        <f t="shared" si="163"/>
        <v>371067.66978866945</v>
      </c>
      <c r="DL102" s="32">
        <f t="shared" si="164"/>
        <v>377461.55538612377</v>
      </c>
      <c r="DM102" s="32">
        <f t="shared" si="165"/>
        <v>383800.88260964165</v>
      </c>
      <c r="DN102" s="32">
        <f t="shared" si="166"/>
        <v>390079.24296374508</v>
      </c>
      <c r="DO102" s="32">
        <f t="shared" si="167"/>
        <v>396290.8150848283</v>
      </c>
      <c r="DP102" s="32">
        <f t="shared" si="168"/>
        <v>402430.36616899131</v>
      </c>
      <c r="DQ102" s="32">
        <f t="shared" si="169"/>
        <v>408493.24680400535</v>
      </c>
      <c r="DR102" s="32">
        <f t="shared" si="170"/>
        <v>414475.3801539283</v>
      </c>
      <c r="DT102" s="48">
        <f t="shared" si="171"/>
        <v>73</v>
      </c>
      <c r="DU102" s="48">
        <f t="shared" si="172"/>
        <v>72</v>
      </c>
      <c r="DV102" s="32">
        <f ca="1">INDEX('3)tpx males'!BD$57:BD$107,MATCH(DT102,'3)tpx males'!$BB$57:$BB$107,0))*INDEX('3)tpx females'!BD$57:BD$107,MATCH(DU102,'3)tpx females'!$BB$57:$BB$107,0))</f>
        <v>2.6503616568348827E-4</v>
      </c>
      <c r="DW102" s="32">
        <f t="shared" ca="1" si="173"/>
        <v>-42.010925224904632</v>
      </c>
      <c r="DX102" s="32">
        <f t="shared" ca="1" si="177"/>
        <v>0.99973496383431648</v>
      </c>
      <c r="DZ102" s="32">
        <f t="shared" ca="1" si="174"/>
        <v>-247466.0765461814</v>
      </c>
      <c r="EA102" s="32">
        <f t="shared" ca="1" si="175"/>
        <v>88955.915804288699</v>
      </c>
      <c r="EB102" s="32">
        <f t="shared" ca="1" si="178"/>
        <v>23.576534839631893</v>
      </c>
      <c r="EC102" s="32">
        <f ca="1">EA102*'3) Value'!AN114</f>
        <v>0</v>
      </c>
      <c r="EE102" s="32">
        <f ca="1">IF(AND('3) Value'!AB114="Alive",'3) Value'!AE114="Alive"),'3) Value'!AM114+'3) 2016 cases'!DZ102,0)</f>
        <v>674.81320299473009</v>
      </c>
      <c r="EF102" s="32">
        <f>IF(OR(AND('3) Value'!AB114="Deceased",'3) Value'!AE114="Alive"),(AND('3) Value'!AB114="Alive",'3) Value'!AE114="Deceased"))),1,0)</f>
        <v>0</v>
      </c>
      <c r="EG102" s="32">
        <f>IF(EF102=1,'3) Value'!AM114+'3) 2016 cases'!DZ102,0)</f>
        <v>0</v>
      </c>
    </row>
    <row r="103" spans="3:137" x14ac:dyDescent="0.25">
      <c r="C103" s="32" t="s">
        <v>11</v>
      </c>
      <c r="D103" s="32" t="s">
        <v>12</v>
      </c>
      <c r="E103" s="49">
        <v>17160</v>
      </c>
      <c r="F103" s="32" t="s">
        <v>13</v>
      </c>
      <c r="G103" s="32" t="s">
        <v>14</v>
      </c>
      <c r="H103" s="49">
        <v>16910</v>
      </c>
      <c r="I103" s="32" t="s">
        <v>13</v>
      </c>
      <c r="J103" s="32" t="s">
        <v>24</v>
      </c>
      <c r="K103" s="52">
        <v>770000</v>
      </c>
      <c r="L103" s="52">
        <v>7.9499999999999993</v>
      </c>
      <c r="M103" s="52">
        <v>232496</v>
      </c>
      <c r="O103" s="48">
        <f t="shared" si="181"/>
        <v>70</v>
      </c>
      <c r="P103" s="32">
        <f t="shared" si="182"/>
        <v>70</v>
      </c>
      <c r="Q103" s="32">
        <f>INDEX('2b)Working'!$I$61:$P$61,MATCH($J103,'2b)Working'!$I$60:$P$60,0))</f>
        <v>7.2302392103851601E-2</v>
      </c>
      <c r="R103" s="32">
        <f>INDEX('2b)Working'!$I$62:$P$62,MATCH($J103,'2b)Working'!$I$60:$P$60,0))</f>
        <v>5.5424966377019061E-2</v>
      </c>
      <c r="T103" s="9">
        <f t="shared" ca="1" si="176"/>
        <v>286282.00986773259</v>
      </c>
      <c r="U103" s="10"/>
      <c r="V103" s="32">
        <f ca="1">IFERROR(($K103*EXP(V$69*($Q103+0.5*($R103)^2))*_xlfn.NORM.DIST((LN(($M103*EXP($L103/100*V$69))/($K103))-$Q103*V$69)/($R103*SQRT(V$69))-$R103*SQRT(V$69),0,1,TRUE)+$M103*EXP($L103/100*V$69)*(1-_xlfn.NORM.DIST((LN(($M103*EXP($L103/100*V$69))/($K103))-$Q103*V$69)/($R103*SQRT(V$69)),0,1,TRUE)))*EXP(-0.07*V$69)*(INDEX('3)tpx females'!BD$57:BD$107,MATCH('3) 2016 cases'!$P103,'3)tpx females'!$BB$57:$BB$107,0))+INDEX('3)tpx males'!BD$57:BD$107,MATCH($O103,'3)tpx males'!$BB$57:$BB$107,0))-(INDEX('3)tpx males'!BC$110:BC$160,MATCH($O103,'3)tpx males'!$BB$110:$BB$160,0))*INDEX('3)tpx females'!BC$111:BC$161,MATCH('3) 2016 cases'!$P103,'3)tpx females'!$BB$111:$BB$161,0))*(1-(EXP(-INDEX('3)tpx males'!BD$4:BD$54,MATCH($O103,'3)tpx males'!$BB$4:$BB$54,0)))*EXP(-INDEX('3)tpx females'!BD$3:BD$53,MATCH('3) 2016 cases'!$P103,'3)tpx females'!$BB$3:$BB$53,0))))))),0)</f>
        <v>33.745366697612816</v>
      </c>
      <c r="W103" s="32">
        <f ca="1">IFERROR(($K103*EXP(W$69*($Q103+0.5*($R103)^2))*_xlfn.NORM.DIST((LN(($M103*EXP($L103/100*W$69))/($K103))-$Q103*W$69)/($R103*SQRT(W$69))-$R103*SQRT(W$69),0,1,TRUE)+$M103*EXP($L103/100*W$69)*(1-_xlfn.NORM.DIST((LN(($M103*EXP($L103/100*W$69))/($K103))-$Q103*W$69)/($R103*SQRT(W$69)),0,1,TRUE)))*EXP(-0.07*W$69)*(INDEX('3)tpx females'!BE$57:BE$107,MATCH('3) 2016 cases'!$P103,'3)tpx females'!$BB$57:$BB$107,0))+INDEX('3)tpx males'!BE$57:BE$107,MATCH($O103,'3)tpx males'!$BB$57:$BB$107,0))-(INDEX('3)tpx males'!BD$110:BD$160,MATCH($O103,'3)tpx males'!$BB$110:$BB$160,0))*INDEX('3)tpx females'!BD$111:BD$161,MATCH('3) 2016 cases'!$P103,'3)tpx females'!$BB$111:$BB$161,0))*(1-(EXP(-INDEX('3)tpx males'!BE$4:BE$54,MATCH($O103,'3)tpx males'!$BB$4:$BB$54,0)))*EXP(-INDEX('3)tpx females'!BE$3:BE$53,MATCH('3) 2016 cases'!$P103,'3)tpx females'!$BB$3:$BB$53,0))))))),0)</f>
        <v>121.34417673740616</v>
      </c>
      <c r="X103" s="32">
        <f ca="1">IFERROR(($K103*EXP(X$69*($Q103+0.5*($R103)^2))*_xlfn.NORM.DIST((LN(($M103*EXP($L103/100*X$69))/($K103))-$Q103*X$69)/($R103*SQRT(X$69))-$R103*SQRT(X$69),0,1,TRUE)+$M103*EXP($L103/100*X$69)*(1-_xlfn.NORM.DIST((LN(($M103*EXP($L103/100*X$69))/($K103))-$Q103*X$69)/($R103*SQRT(X$69)),0,1,TRUE)))*EXP(-0.07*X$69)*(INDEX('3)tpx females'!BF$57:BF$107,MATCH('3) 2016 cases'!$P103,'3)tpx females'!$BB$57:$BB$107,0))+INDEX('3)tpx males'!BF$57:BF$107,MATCH($O103,'3)tpx males'!$BB$57:$BB$107,0))-(INDEX('3)tpx males'!BE$110:BE$160,MATCH($O103,'3)tpx males'!$BB$110:$BB$160,0))*INDEX('3)tpx females'!BE$111:BE$161,MATCH('3) 2016 cases'!$P103,'3)tpx females'!$BB$111:$BB$161,0))*(1-(EXP(-INDEX('3)tpx males'!BF$4:BF$54,MATCH($O103,'3)tpx males'!$BB$4:$BB$54,0)))*EXP(-INDEX('3)tpx females'!BF$3:BF$53,MATCH('3) 2016 cases'!$P103,'3)tpx females'!$BB$3:$BB$53,0))))))),0)</f>
        <v>237.04855749468888</v>
      </c>
      <c r="Y103" s="32">
        <f ca="1">IFERROR(($K103*EXP(Y$69*($Q103+0.5*($R103)^2))*_xlfn.NORM.DIST((LN(($M103*EXP($L103/100*Y$69))/($K103))-$Q103*Y$69)/($R103*SQRT(Y$69))-$R103*SQRT(Y$69),0,1,TRUE)+$M103*EXP($L103/100*Y$69)*(1-_xlfn.NORM.DIST((LN(($M103*EXP($L103/100*Y$69))/($K103))-$Q103*Y$69)/($R103*SQRT(Y$69)),0,1,TRUE)))*EXP(-0.07*Y$69)*(INDEX('3)tpx females'!BG$57:BG$107,MATCH('3) 2016 cases'!$P103,'3)tpx females'!$BB$57:$BB$107,0))+INDEX('3)tpx males'!BG$57:BG$107,MATCH($O103,'3)tpx males'!$BB$57:$BB$107,0))-(INDEX('3)tpx males'!BF$110:BF$160,MATCH($O103,'3)tpx males'!$BB$110:$BB$160,0))*INDEX('3)tpx females'!BF$111:BF$161,MATCH('3) 2016 cases'!$P103,'3)tpx females'!$BB$111:$BB$161,0))*(1-(EXP(-INDEX('3)tpx males'!BG$4:BG$54,MATCH($O103,'3)tpx males'!$BB$4:$BB$54,0)))*EXP(-INDEX('3)tpx females'!BG$3:BG$53,MATCH('3) 2016 cases'!$P103,'3)tpx females'!$BB$3:$BB$53,0))))))),0)</f>
        <v>358.09471139481963</v>
      </c>
      <c r="Z103" s="32">
        <f ca="1">IFERROR(($K103*EXP(Z$69*($Q103+0.5*($R103)^2))*_xlfn.NORM.DIST((LN(($M103*EXP($L103/100*Z$69))/($K103))-$Q103*Z$69)/($R103*SQRT(Z$69))-$R103*SQRT(Z$69),0,1,TRUE)+$M103*EXP($L103/100*Z$69)*(1-_xlfn.NORM.DIST((LN(($M103*EXP($L103/100*Z$69))/($K103))-$Q103*Z$69)/($R103*SQRT(Z$69)),0,1,TRUE)))*EXP(-0.07*Z$69)*(INDEX('3)tpx females'!BH$57:BH$107,MATCH('3) 2016 cases'!$P103,'3)tpx females'!$BB$57:$BB$107,0))+INDEX('3)tpx males'!BH$57:BH$107,MATCH($O103,'3)tpx males'!$BB$57:$BB$107,0))-(INDEX('3)tpx males'!BG$110:BG$160,MATCH($O103,'3)tpx males'!$BB$110:$BB$160,0))*INDEX('3)tpx females'!BG$111:BG$161,MATCH('3) 2016 cases'!$P103,'3)tpx females'!$BB$111:$BB$161,0))*(1-(EXP(-INDEX('3)tpx males'!BH$4:BH$54,MATCH($O103,'3)tpx males'!$BB$4:$BB$54,0)))*EXP(-INDEX('3)tpx females'!BH$3:BH$53,MATCH('3) 2016 cases'!$P103,'3)tpx females'!$BB$3:$BB$53,0))))))),0)</f>
        <v>563.38994868288989</v>
      </c>
      <c r="AA103" s="32">
        <f ca="1">IFERROR(($K103*EXP(AA$69*($Q103+0.5*($R103)^2))*_xlfn.NORM.DIST((LN(($M103*EXP($L103/100*AA$69))/($K103))-$Q103*AA$69)/($R103*SQRT(AA$69))-$R103*SQRT(AA$69),0,1,TRUE)+$M103*EXP($L103/100*AA$69)*(1-_xlfn.NORM.DIST((LN(($M103*EXP($L103/100*AA$69))/($K103))-$Q103*AA$69)/($R103*SQRT(AA$69)),0,1,TRUE)))*EXP(-0.07*AA$69)*(INDEX('3)tpx females'!BI$57:BI$107,MATCH('3) 2016 cases'!$P103,'3)tpx females'!$BB$57:$BB$107,0))+INDEX('3)tpx males'!BI$57:BI$107,MATCH($O103,'3)tpx males'!$BB$57:$BB$107,0))-(INDEX('3)tpx males'!BH$110:BH$160,MATCH($O103,'3)tpx males'!$BB$110:$BB$160,0))*INDEX('3)tpx females'!BH$111:BH$161,MATCH('3) 2016 cases'!$P103,'3)tpx females'!$BB$111:$BB$161,0))*(1-(EXP(-INDEX('3)tpx males'!BI$4:BI$54,MATCH($O103,'3)tpx males'!$BB$4:$BB$54,0)))*EXP(-INDEX('3)tpx females'!BI$3:BI$53,MATCH('3) 2016 cases'!$P103,'3)tpx females'!$BB$3:$BB$53,0))))))),0)</f>
        <v>724.87967088516382</v>
      </c>
      <c r="AB103" s="32">
        <f ca="1">IFERROR(($K103*EXP(AB$69*($Q103+0.5*($R103)^2))*_xlfn.NORM.DIST((LN(($M103*EXP($L103/100*AB$69))/($K103))-$Q103*AB$69)/($R103*SQRT(AB$69))-$R103*SQRT(AB$69),0,1,TRUE)+$M103*EXP($L103/100*AB$69)*(1-_xlfn.NORM.DIST((LN(($M103*EXP($L103/100*AB$69))/($K103))-$Q103*AB$69)/($R103*SQRT(AB$69)),0,1,TRUE)))*EXP(-0.07*AB$69)*(INDEX('3)tpx females'!BJ$57:BJ$107,MATCH('3) 2016 cases'!$P103,'3)tpx females'!$BB$57:$BB$107,0))+INDEX('3)tpx males'!BJ$57:BJ$107,MATCH($O103,'3)tpx males'!$BB$57:$BB$107,0))-(INDEX('3)tpx males'!BI$110:BI$160,MATCH($O103,'3)tpx males'!$BB$110:$BB$160,0))*INDEX('3)tpx females'!BI$111:BI$161,MATCH('3) 2016 cases'!$P103,'3)tpx females'!$BB$111:$BB$161,0))*(1-(EXP(-INDEX('3)tpx males'!BJ$4:BJ$54,MATCH($O103,'3)tpx males'!$BB$4:$BB$54,0)))*EXP(-INDEX('3)tpx females'!BJ$3:BJ$53,MATCH('3) 2016 cases'!$P103,'3)tpx females'!$BB$3:$BB$53,0))))))),0)</f>
        <v>997.7834474900875</v>
      </c>
      <c r="AC103" s="32">
        <f ca="1">IFERROR(($K103*EXP(AC$69*($Q103+0.5*($R103)^2))*_xlfn.NORM.DIST((LN(($M103*EXP($L103/100*AC$69))/($K103))-$Q103*AC$69)/($R103*SQRT(AC$69))-$R103*SQRT(AC$69),0,1,TRUE)+$M103*EXP($L103/100*AC$69)*(1-_xlfn.NORM.DIST((LN(($M103*EXP($L103/100*AC$69))/($K103))-$Q103*AC$69)/($R103*SQRT(AC$69)),0,1,TRUE)))*EXP(-0.07*AC$69)*(INDEX('3)tpx females'!BK$57:BK$107,MATCH('3) 2016 cases'!$P103,'3)tpx females'!$BB$57:$BB$107,0))+INDEX('3)tpx males'!BK$57:BK$107,MATCH($O103,'3)tpx males'!$BB$57:$BB$107,0))-(INDEX('3)tpx males'!BJ$110:BJ$160,MATCH($O103,'3)tpx males'!$BB$110:$BB$160,0))*INDEX('3)tpx females'!BJ$111:BJ$161,MATCH('3) 2016 cases'!$P103,'3)tpx females'!$BB$111:$BB$161,0))*(1-(EXP(-INDEX('3)tpx males'!BK$4:BK$54,MATCH($O103,'3)tpx males'!$BB$4:$BB$54,0)))*EXP(-INDEX('3)tpx females'!BK$3:BK$53,MATCH('3) 2016 cases'!$P103,'3)tpx females'!$BB$3:$BB$53,0))))))),0)</f>
        <v>1373.6702947357644</v>
      </c>
      <c r="AD103" s="32">
        <f ca="1">IFERROR(($K103*EXP(AD$69*($Q103+0.5*($R103)^2))*_xlfn.NORM.DIST((LN(($M103*EXP($L103/100*AD$69))/($K103))-$Q103*AD$69)/($R103*SQRT(AD$69))-$R103*SQRT(AD$69),0,1,TRUE)+$M103*EXP($L103/100*AD$69)*(1-_xlfn.NORM.DIST((LN(($M103*EXP($L103/100*AD$69))/($K103))-$Q103*AD$69)/($R103*SQRT(AD$69)),0,1,TRUE)))*EXP(-0.07*AD$69)*(INDEX('3)tpx females'!BL$57:BL$107,MATCH('3) 2016 cases'!$P103,'3)tpx females'!$BB$57:$BB$107,0))+INDEX('3)tpx males'!BL$57:BL$107,MATCH($O103,'3)tpx males'!$BB$57:$BB$107,0))-(INDEX('3)tpx males'!BK$110:BK$160,MATCH($O103,'3)tpx males'!$BB$110:$BB$160,0))*INDEX('3)tpx females'!BK$111:BK$161,MATCH('3) 2016 cases'!$P103,'3)tpx females'!$BB$111:$BB$161,0))*(1-(EXP(-INDEX('3)tpx males'!BL$4:BL$54,MATCH($O103,'3)tpx males'!$BB$4:$BB$54,0)))*EXP(-INDEX('3)tpx females'!BL$3:BL$53,MATCH('3) 2016 cases'!$P103,'3)tpx females'!$BB$3:$BB$53,0))))))),0)</f>
        <v>1691.5512831636677</v>
      </c>
      <c r="AE103" s="32">
        <f ca="1">IFERROR(($K103*EXP(AE$69*($Q103+0.5*($R103)^2))*_xlfn.NORM.DIST((LN(($M103*EXP($L103/100*AE$69))/($K103))-$Q103*AE$69)/($R103*SQRT(AE$69))-$R103*SQRT(AE$69),0,1,TRUE)+$M103*EXP($L103/100*AE$69)*(1-_xlfn.NORM.DIST((LN(($M103*EXP($L103/100*AE$69))/($K103))-$Q103*AE$69)/($R103*SQRT(AE$69)),0,1,TRUE)))*EXP(-0.07*AE$69)*(INDEX('3)tpx females'!BM$57:BM$107,MATCH('3) 2016 cases'!$P103,'3)tpx females'!$BB$57:$BB$107,0))+INDEX('3)tpx males'!BM$57:BM$107,MATCH($O103,'3)tpx males'!$BB$57:$BB$107,0))-(INDEX('3)tpx males'!BL$110:BL$160,MATCH($O103,'3)tpx males'!$BB$110:$BB$160,0))*INDEX('3)tpx females'!BL$111:BL$161,MATCH('3) 2016 cases'!$P103,'3)tpx females'!$BB$111:$BB$161,0))*(1-(EXP(-INDEX('3)tpx males'!BM$4:BM$54,MATCH($O103,'3)tpx males'!$BB$4:$BB$54,0)))*EXP(-INDEX('3)tpx females'!BM$3:BM$53,MATCH('3) 2016 cases'!$P103,'3)tpx females'!$BB$3:$BB$53,0))))))),0)</f>
        <v>2216.3992549556847</v>
      </c>
      <c r="AF103" s="32">
        <f ca="1">IFERROR(($K103*EXP(AF$69*($Q103+0.5*($R103)^2))*_xlfn.NORM.DIST((LN(($M103*EXP($L103/100*AF$69))/($K103))-$Q103*AF$69)/($R103*SQRT(AF$69))-$R103*SQRT(AF$69),0,1,TRUE)+$M103*EXP($L103/100*AF$69)*(1-_xlfn.NORM.DIST((LN(($M103*EXP($L103/100*AF$69))/($K103))-$Q103*AF$69)/($R103*SQRT(AF$69)),0,1,TRUE)))*EXP(-0.07*AF$69)*(INDEX('3)tpx females'!BN$57:BN$107,MATCH('3) 2016 cases'!$P103,'3)tpx females'!$BB$57:$BB$107,0))+INDEX('3)tpx males'!BN$57:BN$107,MATCH($O103,'3)tpx males'!$BB$57:$BB$107,0))-(INDEX('3)tpx males'!BM$110:BM$160,MATCH($O103,'3)tpx males'!$BB$110:$BB$160,0))*INDEX('3)tpx females'!BM$111:BM$161,MATCH('3) 2016 cases'!$P103,'3)tpx females'!$BB$111:$BB$161,0))*(1-(EXP(-INDEX('3)tpx males'!BN$4:BN$54,MATCH($O103,'3)tpx males'!$BB$4:$BB$54,0)))*EXP(-INDEX('3)tpx females'!BN$3:BN$53,MATCH('3) 2016 cases'!$P103,'3)tpx females'!$BB$3:$BB$53,0))))))),0)</f>
        <v>2873.4045530302933</v>
      </c>
      <c r="AG103" s="32">
        <f ca="1">IFERROR(($K103*EXP(AG$69*($Q103+0.5*($R103)^2))*_xlfn.NORM.DIST((LN(($M103*EXP($L103/100*AG$69))/($K103))-$Q103*AG$69)/($R103*SQRT(AG$69))-$R103*SQRT(AG$69),0,1,TRUE)+$M103*EXP($L103/100*AG$69)*(1-_xlfn.NORM.DIST((LN(($M103*EXP($L103/100*AG$69))/($K103))-$Q103*AG$69)/($R103*SQRT(AG$69)),0,1,TRUE)))*EXP(-0.07*AG$69)*(INDEX('3)tpx females'!BO$57:BO$107,MATCH('3) 2016 cases'!$P103,'3)tpx females'!$BB$57:$BB$107,0))+INDEX('3)tpx males'!BO$57:BO$107,MATCH($O103,'3)tpx males'!$BB$57:$BB$107,0))-(INDEX('3)tpx males'!BN$110:BN$160,MATCH($O103,'3)tpx males'!$BB$110:$BB$160,0))*INDEX('3)tpx females'!BN$111:BN$161,MATCH('3) 2016 cases'!$P103,'3)tpx females'!$BB$111:$BB$161,0))*(1-(EXP(-INDEX('3)tpx males'!BO$4:BO$54,MATCH($O103,'3)tpx males'!$BB$4:$BB$54,0)))*EXP(-INDEX('3)tpx females'!BO$3:BO$53,MATCH('3) 2016 cases'!$P103,'3)tpx females'!$BB$3:$BB$53,0))))))),0)</f>
        <v>3722.150324054654</v>
      </c>
      <c r="AH103" s="32">
        <f ca="1">IFERROR(($K103*EXP(AH$69*($Q103+0.5*($R103)^2))*_xlfn.NORM.DIST((LN(($M103*EXP($L103/100*AH$69))/($K103))-$Q103*AH$69)/($R103*SQRT(AH$69))-$R103*SQRT(AH$69),0,1,TRUE)+$M103*EXP($L103/100*AH$69)*(1-_xlfn.NORM.DIST((LN(($M103*EXP($L103/100*AH$69))/($K103))-$Q103*AH$69)/($R103*SQRT(AH$69)),0,1,TRUE)))*EXP(-0.07*AH$69)*(INDEX('3)tpx females'!BP$57:BP$107,MATCH('3) 2016 cases'!$P103,'3)tpx females'!$BB$57:$BB$107,0))+INDEX('3)tpx males'!BP$57:BP$107,MATCH($O103,'3)tpx males'!$BB$57:$BB$107,0))-(INDEX('3)tpx males'!BO$110:BO$160,MATCH($O103,'3)tpx males'!$BB$110:$BB$160,0))*INDEX('3)tpx females'!BO$111:BO$161,MATCH('3) 2016 cases'!$P103,'3)tpx females'!$BB$111:$BB$161,0))*(1-(EXP(-INDEX('3)tpx males'!BP$4:BP$54,MATCH($O103,'3)tpx males'!$BB$4:$BB$54,0)))*EXP(-INDEX('3)tpx females'!BP$3:BP$53,MATCH('3) 2016 cases'!$P103,'3)tpx females'!$BB$3:$BB$53,0))))))),0)</f>
        <v>4755.267497839005</v>
      </c>
      <c r="AI103" s="32">
        <f ca="1">IFERROR(($K103*EXP(AI$69*($Q103+0.5*($R103)^2))*_xlfn.NORM.DIST((LN(($M103*EXP($L103/100*AI$69))/($K103))-$Q103*AI$69)/($R103*SQRT(AI$69))-$R103*SQRT(AI$69),0,1,TRUE)+$M103*EXP($L103/100*AI$69)*(1-_xlfn.NORM.DIST((LN(($M103*EXP($L103/100*AI$69))/($K103))-$Q103*AI$69)/($R103*SQRT(AI$69)),0,1,TRUE)))*EXP(-0.07*AI$69)*(INDEX('3)tpx females'!BQ$57:BQ$107,MATCH('3) 2016 cases'!$P103,'3)tpx females'!$BB$57:$BB$107,0))+INDEX('3)tpx males'!BQ$57:BQ$107,MATCH($O103,'3)tpx males'!$BB$57:$BB$107,0))-(INDEX('3)tpx males'!BP$110:BP$160,MATCH($O103,'3)tpx males'!$BB$110:$BB$160,0))*INDEX('3)tpx females'!BP$111:BP$161,MATCH('3) 2016 cases'!$P103,'3)tpx females'!$BB$111:$BB$161,0))*(1-(EXP(-INDEX('3)tpx males'!BQ$4:BQ$54,MATCH($O103,'3)tpx males'!$BB$4:$BB$54,0)))*EXP(-INDEX('3)tpx females'!BQ$3:BQ$53,MATCH('3) 2016 cases'!$P103,'3)tpx females'!$BB$3:$BB$53,0))))))),0)</f>
        <v>5991.3524226416721</v>
      </c>
      <c r="AJ103" s="32">
        <f ca="1">IFERROR(($K103*EXP(AJ$69*($Q103+0.5*($R103)^2))*_xlfn.NORM.DIST((LN(($M103*EXP($L103/100*AJ$69))/($K103))-$Q103*AJ$69)/($R103*SQRT(AJ$69))-$R103*SQRT(AJ$69),0,1,TRUE)+$M103*EXP($L103/100*AJ$69)*(1-_xlfn.NORM.DIST((LN(($M103*EXP($L103/100*AJ$69))/($K103))-$Q103*AJ$69)/($R103*SQRT(AJ$69)),0,1,TRUE)))*EXP(-0.07*AJ$69)*(INDEX('3)tpx females'!BR$57:BR$107,MATCH('3) 2016 cases'!$P103,'3)tpx females'!$BB$57:$BB$107,0))+INDEX('3)tpx males'!BR$57:BR$107,MATCH($O103,'3)tpx males'!$BB$57:$BB$107,0))-(INDEX('3)tpx males'!BQ$110:BQ$160,MATCH($O103,'3)tpx males'!$BB$110:$BB$160,0))*INDEX('3)tpx females'!BQ$111:BQ$161,MATCH('3) 2016 cases'!$P103,'3)tpx females'!$BB$111:$BB$161,0))*(1-(EXP(-INDEX('3)tpx males'!BR$4:BR$54,MATCH($O103,'3)tpx males'!$BB$4:$BB$54,0)))*EXP(-INDEX('3)tpx females'!BR$3:BR$53,MATCH('3) 2016 cases'!$P103,'3)tpx females'!$BB$3:$BB$53,0))))))),0)</f>
        <v>7025.9842992115191</v>
      </c>
      <c r="AK103" s="32">
        <f ca="1">IFERROR(($K103*EXP(AK$69*($Q103+0.5*($R103)^2))*_xlfn.NORM.DIST((LN(($M103*EXP($L103/100*AK$69))/($K103))-$Q103*AK$69)/($R103*SQRT(AK$69))-$R103*SQRT(AK$69),0,1,TRUE)+$M103*EXP($L103/100*AK$69)*(1-_xlfn.NORM.DIST((LN(($M103*EXP($L103/100*AK$69))/($K103))-$Q103*AK$69)/($R103*SQRT(AK$69)),0,1,TRUE)))*EXP(-0.07*AK$69)*(INDEX('3)tpx females'!BS$57:BS$107,MATCH('3) 2016 cases'!$P103,'3)tpx females'!$BB$57:$BB$107,0))+INDEX('3)tpx males'!BS$57:BS$107,MATCH($O103,'3)tpx males'!$BB$57:$BB$107,0))-(INDEX('3)tpx males'!BR$110:BR$160,MATCH($O103,'3)tpx males'!$BB$110:$BB$160,0))*INDEX('3)tpx females'!BR$111:BR$161,MATCH('3) 2016 cases'!$P103,'3)tpx females'!$BB$111:$BB$161,0))*(1-(EXP(-INDEX('3)tpx males'!BS$4:BS$54,MATCH($O103,'3)tpx males'!$BB$4:$BB$54,0)))*EXP(-INDEX('3)tpx females'!BS$3:BS$53,MATCH('3) 2016 cases'!$P103,'3)tpx females'!$BB$3:$BB$53,0))))))),0)</f>
        <v>8408.4149737200078</v>
      </c>
      <c r="AL103" s="32">
        <f ca="1">IFERROR(($K103*EXP(AL$69*($Q103+0.5*($R103)^2))*_xlfn.NORM.DIST((LN(($M103*EXP($L103/100*AL$69))/($K103))-$Q103*AL$69)/($R103*SQRT(AL$69))-$R103*SQRT(AL$69),0,1,TRUE)+$M103*EXP($L103/100*AL$69)*(1-_xlfn.NORM.DIST((LN(($M103*EXP($L103/100*AL$69))/($K103))-$Q103*AL$69)/($R103*SQRT(AL$69)),0,1,TRUE)))*EXP(-0.07*AL$69)*(INDEX('3)tpx females'!BT$57:BT$107,MATCH('3) 2016 cases'!$P103,'3)tpx females'!$BB$57:$BB$107,0))+INDEX('3)tpx males'!BT$57:BT$107,MATCH($O103,'3)tpx males'!$BB$57:$BB$107,0))-(INDEX('3)tpx males'!BS$110:BS$160,MATCH($O103,'3)tpx males'!$BB$110:$BB$160,0))*INDEX('3)tpx females'!BS$111:BS$161,MATCH('3) 2016 cases'!$P103,'3)tpx females'!$BB$111:$BB$161,0))*(1-(EXP(-INDEX('3)tpx males'!BT$4:BT$54,MATCH($O103,'3)tpx males'!$BB$4:$BB$54,0)))*EXP(-INDEX('3)tpx females'!BT$3:BT$53,MATCH('3) 2016 cases'!$P103,'3)tpx females'!$BB$3:$BB$53,0))))))),0)</f>
        <v>10812.372667887917</v>
      </c>
      <c r="AM103" s="32">
        <f ca="1">IFERROR(($K103*EXP(AM$69*($Q103+0.5*($R103)^2))*_xlfn.NORM.DIST((LN(($M103*EXP($L103/100*AM$69))/($K103))-$Q103*AM$69)/($R103*SQRT(AM$69))-$R103*SQRT(AM$69),0,1,TRUE)+$M103*EXP($L103/100*AM$69)*(1-_xlfn.NORM.DIST((LN(($M103*EXP($L103/100*AM$69))/($K103))-$Q103*AM$69)/($R103*SQRT(AM$69)),0,1,TRUE)))*EXP(-0.07*AM$69)*(INDEX('3)tpx females'!BU$57:BU$107,MATCH('3) 2016 cases'!$P103,'3)tpx females'!$BB$57:$BB$107,0))+INDEX('3)tpx males'!BU$57:BU$107,MATCH($O103,'3)tpx males'!$BB$57:$BB$107,0))-(INDEX('3)tpx males'!BT$110:BT$160,MATCH($O103,'3)tpx males'!$BB$110:$BB$160,0))*INDEX('3)tpx females'!BT$111:BT$161,MATCH('3) 2016 cases'!$P103,'3)tpx females'!$BB$111:$BB$161,0))*(1-(EXP(-INDEX('3)tpx males'!BU$4:BU$54,MATCH($O103,'3)tpx males'!$BB$4:$BB$54,0)))*EXP(-INDEX('3)tpx females'!BU$3:BU$53,MATCH('3) 2016 cases'!$P103,'3)tpx females'!$BB$3:$BB$53,0))))))),0)</f>
        <v>12079.26103739949</v>
      </c>
      <c r="AN103" s="32">
        <f ca="1">IFERROR(($K103*EXP(AN$69*($Q103+0.5*($R103)^2))*_xlfn.NORM.DIST((LN(($M103*EXP($L103/100*AN$69))/($K103))-$Q103*AN$69)/($R103*SQRT(AN$69))-$R103*SQRT(AN$69),0,1,TRUE)+$M103*EXP($L103/100*AN$69)*(1-_xlfn.NORM.DIST((LN(($M103*EXP($L103/100*AN$69))/($K103))-$Q103*AN$69)/($R103*SQRT(AN$69)),0,1,TRUE)))*EXP(-0.07*AN$69)*(INDEX('3)tpx females'!BV$57:BV$107,MATCH('3) 2016 cases'!$P103,'3)tpx females'!$BB$57:$BB$107,0))+INDEX('3)tpx males'!BV$57:BV$107,MATCH($O103,'3)tpx males'!$BB$57:$BB$107,0))-(INDEX('3)tpx males'!BU$110:BU$160,MATCH($O103,'3)tpx males'!$BB$110:$BB$160,0))*INDEX('3)tpx females'!BU$111:BU$161,MATCH('3) 2016 cases'!$P103,'3)tpx females'!$BB$111:$BB$161,0))*(1-(EXP(-INDEX('3)tpx males'!BV$4:BV$54,MATCH($O103,'3)tpx males'!$BB$4:$BB$54,0)))*EXP(-INDEX('3)tpx females'!BV$3:BV$53,MATCH('3) 2016 cases'!$P103,'3)tpx females'!$BB$3:$BB$53,0))))))),0)</f>
        <v>14270.530308065456</v>
      </c>
      <c r="AO103" s="32">
        <f ca="1">IFERROR(($K103*EXP(AO$69*($Q103+0.5*($R103)^2))*_xlfn.NORM.DIST((LN(($M103*EXP($L103/100*AO$69))/($K103))-$Q103*AO$69)/($R103*SQRT(AO$69))-$R103*SQRT(AO$69),0,1,TRUE)+$M103*EXP($L103/100*AO$69)*(1-_xlfn.NORM.DIST((LN(($M103*EXP($L103/100*AO$69))/($K103))-$Q103*AO$69)/($R103*SQRT(AO$69)),0,1,TRUE)))*EXP(-0.07*AO$69)*(INDEX('3)tpx females'!BW$57:BW$107,MATCH('3) 2016 cases'!$P103,'3)tpx females'!$BB$57:$BB$107,0))+INDEX('3)tpx males'!BW$57:BW$107,MATCH($O103,'3)tpx males'!$BB$57:$BB$107,0))-(INDEX('3)tpx males'!BV$110:BV$160,MATCH($O103,'3)tpx males'!$BB$110:$BB$160,0))*INDEX('3)tpx females'!BV$111:BV$161,MATCH('3) 2016 cases'!$P103,'3)tpx females'!$BB$111:$BB$161,0))*(1-(EXP(-INDEX('3)tpx males'!BW$4:BW$54,MATCH($O103,'3)tpx males'!$BB$4:$BB$54,0)))*EXP(-INDEX('3)tpx females'!BW$3:BW$53,MATCH('3) 2016 cases'!$P103,'3)tpx females'!$BB$3:$BB$53,0))))))),0)</f>
        <v>17309.747664119157</v>
      </c>
      <c r="AP103" s="32">
        <f ca="1">IFERROR(($K103*EXP(AP$69*($Q103+0.5*($R103)^2))*_xlfn.NORM.DIST((LN(($M103*EXP($L103/100*AP$69))/($K103))-$Q103*AP$69)/($R103*SQRT(AP$69))-$R103*SQRT(AP$69),0,1,TRUE)+$M103*EXP($L103/100*AP$69)*(1-_xlfn.NORM.DIST((LN(($M103*EXP($L103/100*AP$69))/($K103))-$Q103*AP$69)/($R103*SQRT(AP$69)),0,1,TRUE)))*EXP(-0.07*AP$69)*(INDEX('3)tpx females'!BX$57:BX$107,MATCH('3) 2016 cases'!$P103,'3)tpx females'!$BB$57:$BB$107,0))+INDEX('3)tpx males'!BX$57:BX$107,MATCH($O103,'3)tpx males'!$BB$57:$BB$107,0))-(INDEX('3)tpx males'!BW$110:BW$160,MATCH($O103,'3)tpx males'!$BB$110:$BB$160,0))*INDEX('3)tpx females'!BW$111:BW$161,MATCH('3) 2016 cases'!$P103,'3)tpx females'!$BB$111:$BB$161,0))*(1-(EXP(-INDEX('3)tpx males'!BX$4:BX$54,MATCH($O103,'3)tpx males'!$BB$4:$BB$54,0)))*EXP(-INDEX('3)tpx females'!BX$3:BX$53,MATCH('3) 2016 cases'!$P103,'3)tpx females'!$BB$3:$BB$53,0))))))),0)</f>
        <v>18825.979409399486</v>
      </c>
      <c r="AQ103" s="32">
        <f ca="1">IFERROR(($K103*EXP(AQ$69*($Q103+0.5*($R103)^2))*_xlfn.NORM.DIST((LN(($M103*EXP($L103/100*AQ$69))/($K103))-$Q103*AQ$69)/($R103*SQRT(AQ$69))-$R103*SQRT(AQ$69),0,1,TRUE)+$M103*EXP($L103/100*AQ$69)*(1-_xlfn.NORM.DIST((LN(($M103*EXP($L103/100*AQ$69))/($K103))-$Q103*AQ$69)/($R103*SQRT(AQ$69)),0,1,TRUE)))*EXP(-0.07*AQ$69)*(INDEX('3)tpx females'!BY$57:BY$107,MATCH('3) 2016 cases'!$P103,'3)tpx females'!$BB$57:$BB$107,0))+INDEX('3)tpx males'!BY$57:BY$107,MATCH($O103,'3)tpx males'!$BB$57:$BB$107,0))-(INDEX('3)tpx males'!BX$110:BX$160,MATCH($O103,'3)tpx males'!$BB$110:$BB$160,0))*INDEX('3)tpx females'!BX$111:BX$161,MATCH('3) 2016 cases'!$P103,'3)tpx females'!$BB$111:$BB$161,0))*(1-(EXP(-INDEX('3)tpx males'!BY$4:BY$54,MATCH($O103,'3)tpx males'!$BB$4:$BB$54,0)))*EXP(-INDEX('3)tpx females'!BY$3:BY$53,MATCH('3) 2016 cases'!$P103,'3)tpx females'!$BB$3:$BB$53,0))))))),0)</f>
        <v>19822.881494638837</v>
      </c>
      <c r="AR103" s="32">
        <f ca="1">IFERROR(($K103*EXP(AR$69*($Q103+0.5*($R103)^2))*_xlfn.NORM.DIST((LN(($M103*EXP($L103/100*AR$69))/($K103))-$Q103*AR$69)/($R103*SQRT(AR$69))-$R103*SQRT(AR$69),0,1,TRUE)+$M103*EXP($L103/100*AR$69)*(1-_xlfn.NORM.DIST((LN(($M103*EXP($L103/100*AR$69))/($K103))-$Q103*AR$69)/($R103*SQRT(AR$69)),0,1,TRUE)))*EXP(-0.07*AR$69)*(INDEX('3)tpx females'!BZ$57:BZ$107,MATCH('3) 2016 cases'!$P103,'3)tpx females'!$BB$57:$BB$107,0))+INDEX('3)tpx males'!BZ$57:BZ$107,MATCH($O103,'3)tpx males'!$BB$57:$BB$107,0))-(INDEX('3)tpx males'!BY$110:BY$160,MATCH($O103,'3)tpx males'!$BB$110:$BB$160,0))*INDEX('3)tpx females'!BY$111:BY$161,MATCH('3) 2016 cases'!$P103,'3)tpx females'!$BB$111:$BB$161,0))*(1-(EXP(-INDEX('3)tpx males'!BZ$4:BZ$54,MATCH($O103,'3)tpx males'!$BB$4:$BB$54,0)))*EXP(-INDEX('3)tpx females'!BZ$3:BZ$53,MATCH('3) 2016 cases'!$P103,'3)tpx females'!$BB$3:$BB$53,0))))))),0)</f>
        <v>19627.006766020935</v>
      </c>
      <c r="AS103" s="32">
        <f ca="1">IFERROR(($K103*EXP(AS$69*($Q103+0.5*($R103)^2))*_xlfn.NORM.DIST((LN(($M103*EXP($L103/100*AS$69))/($K103))-$Q103*AS$69)/($R103*SQRT(AS$69))-$R103*SQRT(AS$69),0,1,TRUE)+$M103*EXP($L103/100*AS$69)*(1-_xlfn.NORM.DIST((LN(($M103*EXP($L103/100*AS$69))/($K103))-$Q103*AS$69)/($R103*SQRT(AS$69)),0,1,TRUE)))*EXP(-0.07*AS$69)*(INDEX('3)tpx females'!CA$57:CA$107,MATCH('3) 2016 cases'!$P103,'3)tpx females'!$BB$57:$BB$107,0))+INDEX('3)tpx males'!CA$57:CA$107,MATCH($O103,'3)tpx males'!$BB$57:$BB$107,0))-(INDEX('3)tpx males'!BZ$110:BZ$160,MATCH($O103,'3)tpx males'!$BB$110:$BB$160,0))*INDEX('3)tpx females'!BZ$111:BZ$161,MATCH('3) 2016 cases'!$P103,'3)tpx females'!$BB$111:$BB$161,0))*(1-(EXP(-INDEX('3)tpx males'!CA$4:CA$54,MATCH($O103,'3)tpx males'!$BB$4:$BB$54,0)))*EXP(-INDEX('3)tpx females'!CA$3:CA$53,MATCH('3) 2016 cases'!$P103,'3)tpx females'!$BB$3:$BB$53,0))))))),0)</f>
        <v>20192.232669619138</v>
      </c>
      <c r="AT103" s="32">
        <f ca="1">IFERROR(($K103*EXP(AT$69*($Q103+0.5*($R103)^2))*_xlfn.NORM.DIST((LN(($M103*EXP($L103/100*AT$69))/($K103))-$Q103*AT$69)/($R103*SQRT(AT$69))-$R103*SQRT(AT$69),0,1,TRUE)+$M103*EXP($L103/100*AT$69)*(1-_xlfn.NORM.DIST((LN(($M103*EXP($L103/100*AT$69))/($K103))-$Q103*AT$69)/($R103*SQRT(AT$69)),0,1,TRUE)))*EXP(-0.07*AT$69)*(INDEX('3)tpx females'!CB$57:CB$107,MATCH('3) 2016 cases'!$P103,'3)tpx females'!$BB$57:$BB$107,0))+INDEX('3)tpx males'!CB$57:CB$107,MATCH($O103,'3)tpx males'!$BB$57:$BB$107,0))-(INDEX('3)tpx males'!CA$110:CA$160,MATCH($O103,'3)tpx males'!$BB$110:$BB$160,0))*INDEX('3)tpx females'!CA$111:CA$161,MATCH('3) 2016 cases'!$P103,'3)tpx females'!$BB$111:$BB$161,0))*(1-(EXP(-INDEX('3)tpx males'!CB$4:CB$54,MATCH($O103,'3)tpx males'!$BB$4:$BB$54,0)))*EXP(-INDEX('3)tpx females'!CB$3:CB$53,MATCH('3) 2016 cases'!$P103,'3)tpx females'!$BB$3:$BB$53,0))))))),0)</f>
        <v>20544.674074301485</v>
      </c>
      <c r="AU103" s="32">
        <f ca="1">IFERROR(($K103*EXP(AU$69*($Q103+0.5*($R103)^2))*_xlfn.NORM.DIST((LN(($M103*EXP($L103/100*AU$69))/($K103))-$Q103*AU$69)/($R103*SQRT(AU$69))-$R103*SQRT(AU$69),0,1,TRUE)+$M103*EXP($L103/100*AU$69)*(1-_xlfn.NORM.DIST((LN(($M103*EXP($L103/100*AU$69))/($K103))-$Q103*AU$69)/($R103*SQRT(AU$69)),0,1,TRUE)))*EXP(-0.07*AU$69)*(INDEX('3)tpx females'!CC$57:CC$107,MATCH('3) 2016 cases'!$P103,'3)tpx females'!$BB$57:$BB$107,0))+INDEX('3)tpx males'!CC$57:CC$107,MATCH($O103,'3)tpx males'!$BB$57:$BB$107,0))-(INDEX('3)tpx males'!CB$110:CB$160,MATCH($O103,'3)tpx males'!$BB$110:$BB$160,0))*INDEX('3)tpx females'!CB$111:CB$161,MATCH('3) 2016 cases'!$P103,'3)tpx females'!$BB$111:$BB$161,0))*(1-(EXP(-INDEX('3)tpx males'!CC$4:CC$54,MATCH($O103,'3)tpx males'!$BB$4:$BB$54,0)))*EXP(-INDEX('3)tpx females'!CC$3:CC$53,MATCH('3) 2016 cases'!$P103,'3)tpx females'!$BB$3:$BB$53,0))))))),0)</f>
        <v>18775.904541743348</v>
      </c>
      <c r="AV103" s="32">
        <f ca="1">IFERROR(($K103*EXP(AV$69*($Q103+0.5*($R103)^2))*_xlfn.NORM.DIST((LN(($M103*EXP($L103/100*AV$69))/($K103))-$Q103*AV$69)/($R103*SQRT(AV$69))-$R103*SQRT(AV$69),0,1,TRUE)+$M103*EXP($L103/100*AV$69)*(1-_xlfn.NORM.DIST((LN(($M103*EXP($L103/100*AV$69))/($K103))-$Q103*AV$69)/($R103*SQRT(AV$69)),0,1,TRUE)))*EXP(-0.07*AV$69)*(INDEX('3)tpx females'!CD$57:CD$107,MATCH('3) 2016 cases'!$P103,'3)tpx females'!$BB$57:$BB$107,0))+INDEX('3)tpx males'!CD$57:CD$107,MATCH($O103,'3)tpx males'!$BB$57:$BB$107,0))-(INDEX('3)tpx males'!CC$110:CC$160,MATCH($O103,'3)tpx males'!$BB$110:$BB$160,0))*INDEX('3)tpx females'!CC$111:CC$161,MATCH('3) 2016 cases'!$P103,'3)tpx females'!$BB$111:$BB$161,0))*(1-(EXP(-INDEX('3)tpx males'!CD$4:CD$54,MATCH($O103,'3)tpx males'!$BB$4:$BB$54,0)))*EXP(-INDEX('3)tpx females'!CD$3:CD$53,MATCH('3) 2016 cases'!$P103,'3)tpx females'!$BB$3:$BB$53,0))))))),0)</f>
        <v>16892.059588306303</v>
      </c>
      <c r="AW103" s="32">
        <f ca="1">IFERROR(($K103*EXP(AW$69*($Q103+0.5*($R103)^2))*_xlfn.NORM.DIST((LN(($M103*EXP($L103/100*AW$69))/($K103))-$Q103*AW$69)/($R103*SQRT(AW$69))-$R103*SQRT(AW$69),0,1,TRUE)+$M103*EXP($L103/100*AW$69)*(1-_xlfn.NORM.DIST((LN(($M103*EXP($L103/100*AW$69))/($K103))-$Q103*AW$69)/($R103*SQRT(AW$69)),0,1,TRUE)))*EXP(-0.07*AW$69)*(INDEX('3)tpx females'!CE$57:CE$107,MATCH('3) 2016 cases'!$P103,'3)tpx females'!$BB$57:$BB$107,0))+INDEX('3)tpx males'!CE$57:CE$107,MATCH($O103,'3)tpx males'!$BB$57:$BB$107,0))-(INDEX('3)tpx males'!CD$110:CD$160,MATCH($O103,'3)tpx males'!$BB$110:$BB$160,0))*INDEX('3)tpx females'!CD$111:CD$161,MATCH('3) 2016 cases'!$P103,'3)tpx females'!$BB$111:$BB$161,0))*(1-(EXP(-INDEX('3)tpx males'!CE$4:CE$54,MATCH($O103,'3)tpx males'!$BB$4:$BB$54,0)))*EXP(-INDEX('3)tpx females'!CE$3:CE$53,MATCH('3) 2016 cases'!$P103,'3)tpx females'!$BB$3:$BB$53,0))))))),0)</f>
        <v>14549.534070574146</v>
      </c>
      <c r="AX103" s="32">
        <f ca="1">IFERROR(($K103*EXP(AX$69*($Q103+0.5*($R103)^2))*_xlfn.NORM.DIST((LN(($M103*EXP($L103/100*AX$69))/($K103))-$Q103*AX$69)/($R103*SQRT(AX$69))-$R103*SQRT(AX$69),0,1,TRUE)+$M103*EXP($L103/100*AX$69)*(1-_xlfn.NORM.DIST((LN(($M103*EXP($L103/100*AX$69))/($K103))-$Q103*AX$69)/($R103*SQRT(AX$69)),0,1,TRUE)))*EXP(-0.07*AX$69)*(INDEX('3)tpx females'!CF$57:CF$107,MATCH('3) 2016 cases'!$P103,'3)tpx females'!$BB$57:$BB$107,0))+INDEX('3)tpx males'!CF$57:CF$107,MATCH($O103,'3)tpx males'!$BB$57:$BB$107,0))-(INDEX('3)tpx males'!CE$110:CE$160,MATCH($O103,'3)tpx males'!$BB$110:$BB$160,0))*INDEX('3)tpx females'!CE$111:CE$161,MATCH('3) 2016 cases'!$P103,'3)tpx females'!$BB$111:$BB$161,0))*(1-(EXP(-INDEX('3)tpx males'!CF$4:CF$54,MATCH($O103,'3)tpx males'!$BB$4:$BB$54,0)))*EXP(-INDEX('3)tpx females'!CF$3:CF$53,MATCH('3) 2016 cases'!$P103,'3)tpx females'!$BB$3:$BB$53,0))))))),0)</f>
        <v>11943.093496142381</v>
      </c>
      <c r="AY103" s="32">
        <f ca="1">IFERROR(($K103*EXP(AY$69*($Q103+0.5*($R103)^2))*_xlfn.NORM.DIST((LN(($M103*EXP($L103/100*AY$69))/($K103))-$Q103*AY$69)/($R103*SQRT(AY$69))-$R103*SQRT(AY$69),0,1,TRUE)+$M103*EXP($L103/100*AY$69)*(1-_xlfn.NORM.DIST((LN(($M103*EXP($L103/100*AY$69))/($K103))-$Q103*AY$69)/($R103*SQRT(AY$69)),0,1,TRUE)))*EXP(-0.07*AY$69)*(INDEX('3)tpx females'!CG$57:CG$107,MATCH('3) 2016 cases'!$P103,'3)tpx females'!$BB$57:$BB$107,0))+INDEX('3)tpx males'!CG$57:CG$107,MATCH($O103,'3)tpx males'!$BB$57:$BB$107,0))-(INDEX('3)tpx males'!CF$110:CF$160,MATCH($O103,'3)tpx males'!$BB$110:$BB$160,0))*INDEX('3)tpx females'!CF$111:CF$161,MATCH('3) 2016 cases'!$P103,'3)tpx females'!$BB$111:$BB$161,0))*(1-(EXP(-INDEX('3)tpx males'!CG$4:CG$54,MATCH($O103,'3)tpx males'!$BB$4:$BB$54,0)))*EXP(-INDEX('3)tpx females'!CG$3:CG$53,MATCH('3) 2016 cases'!$P103,'3)tpx females'!$BB$3:$BB$53,0))))))),0)</f>
        <v>9369.8596060931286</v>
      </c>
      <c r="AZ103" s="32">
        <f ca="1">IFERROR(($K103*EXP(AZ$69*($Q103+0.5*($R103)^2))*_xlfn.NORM.DIST((LN(($M103*EXP($L103/100*AZ$69))/($K103))-$Q103*AZ$69)/($R103*SQRT(AZ$69))-$R103*SQRT(AZ$69),0,1,TRUE)+$M103*EXP($L103/100*AZ$69)*(1-_xlfn.NORM.DIST((LN(($M103*EXP($L103/100*AZ$69))/($K103))-$Q103*AZ$69)/($R103*SQRT(AZ$69)),0,1,TRUE)))*EXP(-0.07*AZ$69)*(INDEX('3)tpx females'!CH$57:CH$107,MATCH('3) 2016 cases'!$P103,'3)tpx females'!$BB$57:$BB$107,0))+INDEX('3)tpx males'!CH$57:CH$107,MATCH($O103,'3)tpx males'!$BB$57:$BB$107,0))-(INDEX('3)tpx males'!CG$110:CG$160,MATCH($O103,'3)tpx males'!$BB$110:$BB$160,0))*INDEX('3)tpx females'!CG$111:CG$161,MATCH('3) 2016 cases'!$P103,'3)tpx females'!$BB$111:$BB$161,0))*(1-(EXP(-INDEX('3)tpx males'!CH$4:CH$54,MATCH($O103,'3)tpx males'!$BB$4:$BB$54,0)))*EXP(-INDEX('3)tpx females'!CH$3:CH$53,MATCH('3) 2016 cases'!$P103,'3)tpx females'!$BB$3:$BB$53,0))))))),0)</f>
        <v>6971.7988360790523</v>
      </c>
      <c r="BA103" s="32">
        <f ca="1">IFERROR(($K103*EXP(BA$69*($Q103+0.5*($R103)^2))*_xlfn.NORM.DIST((LN(($M103*EXP($L103/100*BA$69))/($K103))-$Q103*BA$69)/($R103*SQRT(BA$69))-$R103*SQRT(BA$69),0,1,TRUE)+$M103*EXP($L103/100*BA$69)*(1-_xlfn.NORM.DIST((LN(($M103*EXP($L103/100*BA$69))/($K103))-$Q103*BA$69)/($R103*SQRT(BA$69)),0,1,TRUE)))*EXP(-0.07*BA$69)*(INDEX('3)tpx females'!CI$57:CI$107,MATCH('3) 2016 cases'!$P103,'3)tpx females'!$BB$57:$BB$107,0))+INDEX('3)tpx males'!CI$57:CI$107,MATCH($O103,'3)tpx males'!$BB$57:$BB$107,0))-(INDEX('3)tpx males'!CH$110:CH$160,MATCH($O103,'3)tpx males'!$BB$110:$BB$160,0))*INDEX('3)tpx females'!CH$111:CH$161,MATCH('3) 2016 cases'!$P103,'3)tpx females'!$BB$111:$BB$161,0))*(1-(EXP(-INDEX('3)tpx males'!CI$4:CI$54,MATCH($O103,'3)tpx males'!$BB$4:$BB$54,0)))*EXP(-INDEX('3)tpx females'!CI$3:CI$53,MATCH('3) 2016 cases'!$P103,'3)tpx females'!$BB$3:$BB$53,0))))))),0)</f>
        <v>4952.0731581169275</v>
      </c>
      <c r="BB103" s="32">
        <f ca="1">IFERROR(($K103*EXP(BB$69*($Q103+0.5*($R103)^2))*_xlfn.NORM.DIST((LN(($M103*EXP($L103/100*BB$69))/($K103))-$Q103*BB$69)/($R103*SQRT(BB$69))-$R103*SQRT(BB$69),0,1,TRUE)+$M103*EXP($L103/100*BB$69)*(1-_xlfn.NORM.DIST((LN(($M103*EXP($L103/100*BB$69))/($K103))-$Q103*BB$69)/($R103*SQRT(BB$69)),0,1,TRUE)))*EXP(-0.07*BB$69)*(INDEX('3)tpx females'!CJ$57:CJ$107,MATCH('3) 2016 cases'!$P103,'3)tpx females'!$BB$57:$BB$107,0))+INDEX('3)tpx males'!CJ$57:CJ$107,MATCH($O103,'3)tpx males'!$BB$57:$BB$107,0))-(INDEX('3)tpx males'!CI$110:CI$160,MATCH($O103,'3)tpx males'!$BB$110:$BB$160,0))*INDEX('3)tpx females'!CI$111:CI$161,MATCH('3) 2016 cases'!$P103,'3)tpx females'!$BB$111:$BB$161,0))*(1-(EXP(-INDEX('3)tpx males'!CJ$4:CJ$54,MATCH($O103,'3)tpx males'!$BB$4:$BB$54,0)))*EXP(-INDEX('3)tpx females'!CJ$3:CJ$53,MATCH('3) 2016 cases'!$P103,'3)tpx females'!$BB$3:$BB$53,0))))))),0)</f>
        <v>3333.8099671360023</v>
      </c>
      <c r="BC103" s="32">
        <f ca="1">IFERROR(($K103*EXP(BC$69*($Q103+0.5*($R103)^2))*_xlfn.NORM.DIST((LN(($M103*EXP($L103/100*BC$69))/($K103))-$Q103*BC$69)/($R103*SQRT(BC$69))-$R103*SQRT(BC$69),0,1,TRUE)+$M103*EXP($L103/100*BC$69)*(1-_xlfn.NORM.DIST((LN(($M103*EXP($L103/100*BC$69))/($K103))-$Q103*BC$69)/($R103*SQRT(BC$69)),0,1,TRUE)))*EXP(-0.07*BC$69)*(INDEX('3)tpx females'!CK$57:CK$107,MATCH('3) 2016 cases'!$P103,'3)tpx females'!$BB$57:$BB$107,0))+INDEX('3)tpx males'!CK$57:CK$107,MATCH($O103,'3)tpx males'!$BB$57:$BB$107,0))-(INDEX('3)tpx males'!CJ$110:CJ$160,MATCH($O103,'3)tpx males'!$BB$110:$BB$160,0))*INDEX('3)tpx females'!CJ$111:CJ$161,MATCH('3) 2016 cases'!$P103,'3)tpx females'!$BB$111:$BB$161,0))*(1-(EXP(-INDEX('3)tpx males'!CK$4:CK$54,MATCH($O103,'3)tpx males'!$BB$4:$BB$54,0)))*EXP(-INDEX('3)tpx females'!CK$3:CK$53,MATCH('3) 2016 cases'!$P103,'3)tpx females'!$BB$3:$BB$53,0))))))),0)</f>
        <v>2117.5144130196009</v>
      </c>
      <c r="BD103" s="32">
        <f ca="1">IFERROR(($K103*EXP(BD$69*($Q103+0.5*($R103)^2))*_xlfn.NORM.DIST((LN(($M103*EXP($L103/100*BD$69))/($K103))-$Q103*BD$69)/($R103*SQRT(BD$69))-$R103*SQRT(BD$69),0,1,TRUE)+$M103*EXP($L103/100*BD$69)*(1-_xlfn.NORM.DIST((LN(($M103*EXP($L103/100*BD$69))/($K103))-$Q103*BD$69)/($R103*SQRT(BD$69)),0,1,TRUE)))*EXP(-0.07*BD$69)*(INDEX('3)tpx females'!CL$57:CL$107,MATCH('3) 2016 cases'!$P103,'3)tpx females'!$BB$57:$BB$107,0))+INDEX('3)tpx males'!CL$57:CL$107,MATCH($O103,'3)tpx males'!$BB$57:$BB$107,0))-(INDEX('3)tpx males'!CK$110:CK$160,MATCH($O103,'3)tpx males'!$BB$110:$BB$160,0))*INDEX('3)tpx females'!CK$111:CK$161,MATCH('3) 2016 cases'!$P103,'3)tpx females'!$BB$111:$BB$161,0))*(1-(EXP(-INDEX('3)tpx males'!CL$4:CL$54,MATCH($O103,'3)tpx males'!$BB$4:$BB$54,0)))*EXP(-INDEX('3)tpx females'!CL$3:CL$53,MATCH('3) 2016 cases'!$P103,'3)tpx females'!$BB$3:$BB$53,0))))))),0)</f>
        <v>1288.0891157143685</v>
      </c>
      <c r="BE103" s="32">
        <f ca="1">IFERROR(($K103*EXP(BE$69*($Q103+0.5*($R103)^2))*_xlfn.NORM.DIST((LN(($M103*EXP($L103/100*BE$69))/($K103))-$Q103*BE$69)/($R103*SQRT(BE$69))-$R103*SQRT(BE$69),0,1,TRUE)+$M103*EXP($L103/100*BE$69)*(1-_xlfn.NORM.DIST((LN(($M103*EXP($L103/100*BE$69))/($K103))-$Q103*BE$69)/($R103*SQRT(BE$69)),0,1,TRUE)))*EXP(-0.07*BE$69)*(INDEX('3)tpx females'!CM$57:CM$107,MATCH('3) 2016 cases'!$P103,'3)tpx females'!$BB$57:$BB$107,0))+INDEX('3)tpx males'!CM$57:CM$107,MATCH($O103,'3)tpx males'!$BB$57:$BB$107,0))-(INDEX('3)tpx males'!CL$110:CL$160,MATCH($O103,'3)tpx males'!$BB$110:$BB$160,0))*INDEX('3)tpx females'!CL$111:CL$161,MATCH('3) 2016 cases'!$P103,'3)tpx females'!$BB$111:$BB$161,0))*(1-(EXP(-INDEX('3)tpx males'!CM$4:CM$54,MATCH($O103,'3)tpx males'!$BB$4:$BB$54,0)))*EXP(-INDEX('3)tpx females'!CM$3:CM$53,MATCH('3) 2016 cases'!$P103,'3)tpx females'!$BB$3:$BB$53,0))))))),0)</f>
        <v>740.19078808471181</v>
      </c>
      <c r="BF103" s="32">
        <f ca="1">IFERROR(($K103*EXP(BF$69*($Q103+0.5*($R103)^2))*_xlfn.NORM.DIST((LN(($M103*EXP($L103/100*BF$69))/($K103))-$Q103*BF$69)/($R103*SQRT(BF$69))-$R103*SQRT(BF$69),0,1,TRUE)+$M103*EXP($L103/100*BF$69)*(1-_xlfn.NORM.DIST((LN(($M103*EXP($L103/100*BF$69))/($K103))-$Q103*BF$69)/($R103*SQRT(BF$69)),0,1,TRUE)))*EXP(-0.07*BF$69)*(INDEX('3)tpx females'!CN$57:CN$107,MATCH('3) 2016 cases'!$P103,'3)tpx females'!$BB$57:$BB$107,0))+INDEX('3)tpx males'!CN$57:CN$107,MATCH($O103,'3)tpx males'!$BB$57:$BB$107,0))-(INDEX('3)tpx males'!CM$110:CM$160,MATCH($O103,'3)tpx males'!$BB$110:$BB$160,0))*INDEX('3)tpx females'!CM$111:CM$161,MATCH('3) 2016 cases'!$P103,'3)tpx females'!$BB$111:$BB$161,0))*(1-(EXP(-INDEX('3)tpx males'!CN$4:CN$54,MATCH($O103,'3)tpx males'!$BB$4:$BB$54,0)))*EXP(-INDEX('3)tpx females'!CN$3:CN$53,MATCH('3) 2016 cases'!$P103,'3)tpx females'!$BB$3:$BB$53,0))))))),0)</f>
        <v>397.41475069084214</v>
      </c>
      <c r="BG103" s="32">
        <f ca="1">IFERROR(($K103*EXP(BG$69*($Q103+0.5*($R103)^2))*_xlfn.NORM.DIST((LN(($M103*EXP($L103/100*BG$69))/($K103))-$Q103*BG$69)/($R103*SQRT(BG$69))-$R103*SQRT(BG$69),0,1,TRUE)+$M103*EXP($L103/100*BG$69)*(1-_xlfn.NORM.DIST((LN(($M103*EXP($L103/100*BG$69))/($K103))-$Q103*BG$69)/($R103*SQRT(BG$69)),0,1,TRUE)))*EXP(-0.07*BG$69)*(INDEX('3)tpx females'!CO$57:CO$107,MATCH('3) 2016 cases'!$P103,'3)tpx females'!$BB$57:$BB$107,0))+INDEX('3)tpx males'!CO$57:CO$107,MATCH($O103,'3)tpx males'!$BB$57:$BB$107,0))-(INDEX('3)tpx males'!CN$110:CN$160,MATCH($O103,'3)tpx males'!$BB$110:$BB$160,0))*INDEX('3)tpx females'!CN$111:CN$161,MATCH('3) 2016 cases'!$P103,'3)tpx females'!$BB$111:$BB$161,0))*(1-(EXP(-INDEX('3)tpx males'!CO$4:CO$54,MATCH($O103,'3)tpx males'!$BB$4:$BB$54,0)))*EXP(-INDEX('3)tpx females'!CO$3:CO$53,MATCH('3) 2016 cases'!$P103,'3)tpx females'!$BB$3:$BB$53,0))))))),0)</f>
        <v>212.4204298615052</v>
      </c>
      <c r="BH103" s="32">
        <f ca="1">IFERROR(($K103*EXP(BH$69*($Q103+0.5*($R103)^2))*_xlfn.NORM.DIST((LN(($M103*EXP($L103/100*BH$69))/($K103))-$Q103*BH$69)/($R103*SQRT(BH$69))-$R103*SQRT(BH$69),0,1,TRUE)+$M103*EXP($L103/100*BH$69)*(1-_xlfn.NORM.DIST((LN(($M103*EXP($L103/100*BH$69))/($K103))-$Q103*BH$69)/($R103*SQRT(BH$69)),0,1,TRUE)))*EXP(-0.07*BH$69)*(INDEX('3)tpx females'!CP$57:CP$107,MATCH('3) 2016 cases'!$P103,'3)tpx females'!$BB$57:$BB$107,0))+INDEX('3)tpx males'!CP$57:CP$107,MATCH($O103,'3)tpx males'!$BB$57:$BB$107,0))-(INDEX('3)tpx males'!CO$110:CO$160,MATCH($O103,'3)tpx males'!$BB$110:$BB$160,0))*INDEX('3)tpx females'!CO$111:CO$161,MATCH('3) 2016 cases'!$P103,'3)tpx females'!$BB$111:$BB$161,0))*(1-(EXP(-INDEX('3)tpx males'!CP$4:CP$54,MATCH($O103,'3)tpx males'!$BB$4:$BB$54,0)))*EXP(-INDEX('3)tpx females'!CP$3:CP$53,MATCH('3) 2016 cases'!$P103,'3)tpx females'!$BB$3:$BB$53,0))))))),0)</f>
        <v>110.41786131156836</v>
      </c>
      <c r="BI103" s="32">
        <f ca="1">IFERROR(($K103*EXP(BI$69*($Q103+0.5*($R103)^2))*_xlfn.NORM.DIST((LN(($M103*EXP($L103/100*BI$69))/($K103))-$Q103*BI$69)/($R103*SQRT(BI$69))-$R103*SQRT(BI$69),0,1,TRUE)+$M103*EXP($L103/100*BI$69)*(1-_xlfn.NORM.DIST((LN(($M103*EXP($L103/100*BI$69))/($K103))-$Q103*BI$69)/($R103*SQRT(BI$69)),0,1,TRUE)))*EXP(-0.07*BI$69)*(INDEX('3)tpx females'!CQ$57:CQ$107,MATCH('3) 2016 cases'!$P103,'3)tpx females'!$BB$57:$BB$107,0))+INDEX('3)tpx males'!CQ$57:CQ$107,MATCH($O103,'3)tpx males'!$BB$57:$BB$107,0))-(INDEX('3)tpx males'!CP$110:CP$160,MATCH($O103,'3)tpx males'!$BB$110:$BB$160,0))*INDEX('3)tpx females'!CP$111:CP$161,MATCH('3) 2016 cases'!$P103,'3)tpx females'!$BB$111:$BB$161,0))*(1-(EXP(-INDEX('3)tpx males'!CQ$4:CQ$54,MATCH($O103,'3)tpx males'!$BB$4:$BB$54,0)))*EXP(-INDEX('3)tpx females'!CQ$3:CQ$53,MATCH('3) 2016 cases'!$P103,'3)tpx females'!$BB$3:$BB$53,0))))))),0)</f>
        <v>48.662370671776593</v>
      </c>
      <c r="BJ103" s="32">
        <f ca="1">IFERROR(($K103*EXP(BJ$69*($Q103+0.5*($R103)^2))*_xlfn.NORM.DIST((LN(($M103*EXP($L103/100*BJ$69))/($K103))-$Q103*BJ$69)/($R103*SQRT(BJ$69))-$R103*SQRT(BJ$69),0,1,TRUE)+$M103*EXP($L103/100*BJ$69)*(1-_xlfn.NORM.DIST((LN(($M103*EXP($L103/100*BJ$69))/($K103))-$Q103*BJ$69)/($R103*SQRT(BJ$69)),0,1,TRUE)))*EXP(-0.07*BJ$69)*(INDEX('3)tpx females'!CR$57:CR$107,MATCH('3) 2016 cases'!$P103,'3)tpx females'!$BB$57:$BB$107,0))+INDEX('3)tpx males'!CR$57:CR$107,MATCH($O103,'3)tpx males'!$BB$57:$BB$107,0))-(INDEX('3)tpx males'!CQ$110:CQ$160,MATCH($O103,'3)tpx males'!$BB$110:$BB$160,0))*INDEX('3)tpx females'!CQ$111:CQ$161,MATCH('3) 2016 cases'!$P103,'3)tpx females'!$BB$111:$BB$161,0))*(1-(EXP(-INDEX('3)tpx males'!CR$4:CR$54,MATCH($O103,'3)tpx males'!$BB$4:$BB$54,0)))*EXP(-INDEX('3)tpx females'!CR$3:CR$53,MATCH('3) 2016 cases'!$P103,'3)tpx females'!$BB$3:$BB$53,0))))))),0)</f>
        <v>0</v>
      </c>
      <c r="BK103" s="32">
        <f ca="1">IFERROR(($K103*EXP(BK$69*($Q103+0.5*($R103)^2))*_xlfn.NORM.DIST((LN(($M103*EXP($L103/100*BK$69))/($K103))-$Q103*BK$69)/($R103*SQRT(BK$69))-$R103*SQRT(BK$69),0,1,TRUE)+$M103*EXP($L103/100*BK$69)*(1-_xlfn.NORM.DIST((LN(($M103*EXP($L103/100*BK$69))/($K103))-$Q103*BK$69)/($R103*SQRT(BK$69)),0,1,TRUE)))*EXP(-0.07*BK$69)*(INDEX('3)tpx females'!CS$57:CS$107,MATCH('3) 2016 cases'!$P103,'3)tpx females'!$BB$57:$BB$107,0))+INDEX('3)tpx males'!CS$57:CS$107,MATCH($O103,'3)tpx males'!$BB$57:$BB$107,0))-(INDEX('3)tpx males'!CR$110:CR$160,MATCH($O103,'3)tpx males'!$BB$110:$BB$160,0))*INDEX('3)tpx females'!CR$111:CR$161,MATCH('3) 2016 cases'!$P103,'3)tpx females'!$BB$111:$BB$161,0))*(1-(EXP(-INDEX('3)tpx males'!CS$4:CS$54,MATCH($O103,'3)tpx males'!$BB$4:$BB$54,0)))*EXP(-INDEX('3)tpx females'!CS$3:CS$53,MATCH('3) 2016 cases'!$P103,'3)tpx females'!$BB$3:$BB$53,0))))))),0)</f>
        <v>0</v>
      </c>
      <c r="BL103" s="32">
        <f ca="1">IFERROR(($K103*EXP(BL$69*($Q103+0.5*($R103)^2))*_xlfn.NORM.DIST((LN(($M103*EXP($L103/100*BL$69))/($K103))-$Q103*BL$69)/($R103*SQRT(BL$69))-$R103*SQRT(BL$69),0,1,TRUE)+$M103*EXP($L103/100*BL$69)*(1-_xlfn.NORM.DIST((LN(($M103*EXP($L103/100*BL$69))/($K103))-$Q103*BL$69)/($R103*SQRT(BL$69)),0,1,TRUE)))*EXP(-0.07*BL$69)*(INDEX('3)tpx females'!CT$57:CT$107,MATCH('3) 2016 cases'!$P103,'3)tpx females'!$BB$57:$BB$107,0))+INDEX('3)tpx males'!CT$57:CT$107,MATCH($O103,'3)tpx males'!$BB$57:$BB$107,0))-(INDEX('3)tpx males'!CS$110:CS$160,MATCH($O103,'3)tpx males'!$BB$110:$BB$160,0))*INDEX('3)tpx females'!CS$111:CS$161,MATCH('3) 2016 cases'!$P103,'3)tpx females'!$BB$111:$BB$161,0))*(1-(EXP(-INDEX('3)tpx males'!CT$4:CT$54,MATCH($O103,'3)tpx males'!$BB$4:$BB$54,0)))*EXP(-INDEX('3)tpx females'!CT$3:CT$53,MATCH('3) 2016 cases'!$P103,'3)tpx females'!$BB$3:$BB$53,0))))))),0)</f>
        <v>0</v>
      </c>
      <c r="BM103" s="32">
        <f ca="1">IFERROR(($K103*EXP(BM$69*($Q103+0.5*($R103)^2))*_xlfn.NORM.DIST((LN(($M103*EXP($L103/100*BM$69))/($K103))-$Q103*BM$69)/($R103*SQRT(BM$69))-$R103*SQRT(BM$69),0,1,TRUE)+$M103*EXP($L103/100*BM$69)*(1-_xlfn.NORM.DIST((LN(($M103*EXP($L103/100*BM$69))/($K103))-$Q103*BM$69)/($R103*SQRT(BM$69)),0,1,TRUE)))*EXP(-0.07*BM$69)*(INDEX('3)tpx females'!CU$57:CU$107,MATCH('3) 2016 cases'!$P103,'3)tpx females'!$BB$57:$BB$107,0))+INDEX('3)tpx males'!CU$57:CU$107,MATCH($O103,'3)tpx males'!$BB$57:$BB$107,0))-(INDEX('3)tpx males'!CT$110:CT$160,MATCH($O103,'3)tpx males'!$BB$110:$BB$160,0))*INDEX('3)tpx females'!CT$111:CT$161,MATCH('3) 2016 cases'!$P103,'3)tpx females'!$BB$111:$BB$161,0))*(1-(EXP(-INDEX('3)tpx males'!CU$4:CU$54,MATCH($O103,'3)tpx males'!$BB$4:$BB$54,0)))*EXP(-INDEX('3)tpx females'!CU$3:CU$53,MATCH('3) 2016 cases'!$P103,'3)tpx females'!$BB$3:$BB$53,0))))))),0)</f>
        <v>0</v>
      </c>
      <c r="BN103" s="32">
        <f ca="1">IFERROR(($K103*EXP(BN$69*($Q103+0.5*($R103)^2))*_xlfn.NORM.DIST((LN(($M103*EXP($L103/100*BN$69))/($K103))-$Q103*BN$69)/($R103*SQRT(BN$69))-$R103*SQRT(BN$69),0,1,TRUE)+$M103*EXP($L103/100*BN$69)*(1-_xlfn.NORM.DIST((LN(($M103*EXP($L103/100*BN$69))/($K103))-$Q103*BN$69)/($R103*SQRT(BN$69)),0,1,TRUE)))*EXP(-0.07*BN$69)*(INDEX('3)tpx females'!CV$57:CV$107,MATCH('3) 2016 cases'!$P103,'3)tpx females'!$BB$57:$BB$107,0))+INDEX('3)tpx males'!CV$57:CV$107,MATCH($O103,'3)tpx males'!$BB$57:$BB$107,0))-(INDEX('3)tpx males'!CU$110:CU$160,MATCH($O103,'3)tpx males'!$BB$110:$BB$160,0))*INDEX('3)tpx females'!CU$111:CU$161,MATCH('3) 2016 cases'!$P103,'3)tpx females'!$BB$111:$BB$161,0))*(1-(EXP(-INDEX('3)tpx males'!CV$4:CV$54,MATCH($O103,'3)tpx males'!$BB$4:$BB$54,0)))*EXP(-INDEX('3)tpx females'!CV$3:CV$53,MATCH('3) 2016 cases'!$P103,'3)tpx females'!$BB$3:$BB$53,0))))))),0)</f>
        <v>0</v>
      </c>
      <c r="BO103" s="32">
        <f ca="1">IFERROR(($K103*EXP(BO$69*($Q103+0.5*($R103)^2))*_xlfn.NORM.DIST((LN(($M103*EXP($L103/100*BO$69))/($K103))-$Q103*BO$69)/($R103*SQRT(BO$69))-$R103*SQRT(BO$69),0,1,TRUE)+$M103*EXP($L103/100*BO$69)*(1-_xlfn.NORM.DIST((LN(($M103*EXP($L103/100*BO$69))/($K103))-$Q103*BO$69)/($R103*SQRT(BO$69)),0,1,TRUE)))*EXP(-0.07*BO$69)*(INDEX('3)tpx females'!CW$57:CW$107,MATCH('3) 2016 cases'!$P103,'3)tpx females'!$BB$57:$BB$107,0))+INDEX('3)tpx males'!CW$57:CW$107,MATCH($O103,'3)tpx males'!$BB$57:$BB$107,0))-(INDEX('3)tpx males'!CV$110:CV$160,MATCH($O103,'3)tpx males'!$BB$110:$BB$160,0))*INDEX('3)tpx females'!CV$111:CV$161,MATCH('3) 2016 cases'!$P103,'3)tpx females'!$BB$111:$BB$161,0))*(1-(EXP(-INDEX('3)tpx males'!CW$4:CW$54,MATCH($O103,'3)tpx males'!$BB$4:$BB$54,0)))*EXP(-INDEX('3)tpx females'!CW$3:CW$53,MATCH('3) 2016 cases'!$P103,'3)tpx females'!$BB$3:$BB$53,0))))))),0)</f>
        <v>0</v>
      </c>
      <c r="BP103" s="32">
        <f ca="1">IFERROR(($K103*EXP(BP$69*($Q103+0.5*($R103)^2))*_xlfn.NORM.DIST((LN(($M103*EXP($L103/100*BP$69))/($K103))-$Q103*BP$69)/($R103*SQRT(BP$69))-$R103*SQRT(BP$69),0,1,TRUE)+$M103*EXP($L103/100*BP$69)*(1-_xlfn.NORM.DIST((LN(($M103*EXP($L103/100*BP$69))/($K103))-$Q103*BP$69)/($R103*SQRT(BP$69)),0,1,TRUE)))*EXP(-0.07*BP$69)*(INDEX('3)tpx females'!CX$57:CX$107,MATCH('3) 2016 cases'!$P103,'3)tpx females'!$BB$57:$BB$107,0))+INDEX('3)tpx males'!CX$57:CX$107,MATCH($O103,'3)tpx males'!$BB$57:$BB$107,0))-(INDEX('3)tpx males'!CW$110:CW$160,MATCH($O103,'3)tpx males'!$BB$110:$BB$160,0))*INDEX('3)tpx females'!CW$111:CW$161,MATCH('3) 2016 cases'!$P103,'3)tpx females'!$BB$111:$BB$161,0))*(1-(EXP(-INDEX('3)tpx males'!CX$4:CX$54,MATCH($O103,'3)tpx males'!$BB$4:$BB$54,0)))*EXP(-INDEX('3)tpx females'!CX$3:CX$53,MATCH('3) 2016 cases'!$P103,'3)tpx females'!$BB$3:$BB$53,0))))))),0)</f>
        <v>0</v>
      </c>
      <c r="BQ103" s="32">
        <f ca="1">IFERROR(($K103*EXP(BQ$69*($Q103+0.5*($R103)^2))*_xlfn.NORM.DIST((LN(($M103*EXP($L103/100*BQ$69))/($K103))-$Q103*BQ$69)/($R103*SQRT(BQ$69))-$R103*SQRT(BQ$69),0,1,TRUE)+$M103*EXP($L103/100*BQ$69)*(1-_xlfn.NORM.DIST((LN(($M103*EXP($L103/100*BQ$69))/($K103))-$Q103*BQ$69)/($R103*SQRT(BQ$69)),0,1,TRUE)))*EXP(-0.07*BQ$69)*(INDEX('3)tpx females'!CY$57:CY$107,MATCH('3) 2016 cases'!$P103,'3)tpx females'!$BB$57:$BB$107,0))+INDEX('3)tpx males'!CY$57:CY$107,MATCH($O103,'3)tpx males'!$BB$57:$BB$107,0))-(INDEX('3)tpx males'!CX$110:CX$160,MATCH($O103,'3)tpx males'!$BB$110:$BB$160,0))*INDEX('3)tpx females'!CX$111:CX$161,MATCH('3) 2016 cases'!$P103,'3)tpx females'!$BB$111:$BB$161,0))*(1-(EXP(-INDEX('3)tpx males'!CY$4:CY$54,MATCH($O103,'3)tpx males'!$BB$4:$BB$54,0)))*EXP(-INDEX('3)tpx females'!CY$3:CY$53,MATCH('3) 2016 cases'!$P103,'3)tpx females'!$BB$3:$BB$53,0))))))),0)</f>
        <v>0</v>
      </c>
      <c r="BR103" s="32">
        <f ca="1">IFERROR(($K103*EXP(BR$69*($Q103+0.5*($R103)^2))*_xlfn.NORM.DIST((LN(($M103*EXP($L103/100*BR$69))/($K103))-$Q103*BR$69)/($R103*SQRT(BR$69))-$R103*SQRT(BR$69),0,1,TRUE)+$M103*EXP($L103/100*BR$69)*(1-_xlfn.NORM.DIST((LN(($M103*EXP($L103/100*BR$69))/($K103))-$Q103*BR$69)/($R103*SQRT(BR$69)),0,1,TRUE)))*EXP(-0.07*BR$69)*(INDEX('3)tpx females'!CZ$57:CZ$107,MATCH('3) 2016 cases'!$P103,'3)tpx females'!$BB$57:$BB$107,0))+INDEX('3)tpx males'!CZ$57:CZ$107,MATCH($O103,'3)tpx males'!$BB$57:$BB$107,0))-(INDEX('3)tpx males'!CY$110:CY$160,MATCH($O103,'3)tpx males'!$BB$110:$BB$160,0))*INDEX('3)tpx females'!CY$111:CY$161,MATCH('3) 2016 cases'!$P103,'3)tpx females'!$BB$111:$BB$161,0))*(1-(EXP(-INDEX('3)tpx males'!CZ$4:CZ$54,MATCH($O103,'3)tpx males'!$BB$4:$BB$54,0)))*EXP(-INDEX('3)tpx females'!CZ$3:CZ$53,MATCH('3) 2016 cases'!$P103,'3)tpx females'!$BB$3:$BB$53,0))))))),0)</f>
        <v>0</v>
      </c>
      <c r="BS103" s="32">
        <f ca="1">IFERROR(($K103*EXP(BS$69*($Q103+0.5*($R103)^2))*_xlfn.NORM.DIST((LN(($M103*EXP($L103/100*BS$69))/($K103))-$Q103*BS$69)/($R103*SQRT(BS$69))-$R103*SQRT(BS$69),0,1,TRUE)+$M103*EXP($L103/100*BS$69)*(1-_xlfn.NORM.DIST((LN(($M103*EXP($L103/100*BS$69))/($K103))-$Q103*BS$69)/($R103*SQRT(BS$69)),0,1,TRUE)))*EXP(-0.07*BS$69)*(INDEX('3)tpx females'!DA$57:DA$107,MATCH('3) 2016 cases'!$P103,'3)tpx females'!$BB$57:$BB$107,0))+INDEX('3)tpx males'!DA$57:DA$107,MATCH($O103,'3)tpx males'!$BB$57:$BB$107,0))-(INDEX('3)tpx males'!CZ$110:CZ$160,MATCH($O103,'3)tpx males'!$BB$110:$BB$160,0))*INDEX('3)tpx females'!CZ$111:CZ$161,MATCH('3) 2016 cases'!$P103,'3)tpx females'!$BB$111:$BB$161,0))*(1-(EXP(-INDEX('3)tpx males'!DA$4:DA$54,MATCH($O103,'3)tpx males'!$BB$4:$BB$54,0)))*EXP(-INDEX('3)tpx females'!DA$3:DA$53,MATCH('3) 2016 cases'!$P103,'3)tpx females'!$BB$3:$BB$53,0))))))),0)</f>
        <v>0</v>
      </c>
      <c r="BU103" s="32">
        <f t="shared" si="121"/>
        <v>250541.110436402</v>
      </c>
      <c r="BV103" s="32">
        <f t="shared" si="122"/>
        <v>235832.78613673744</v>
      </c>
      <c r="BW103" s="32">
        <f t="shared" si="123"/>
        <v>238083.87333922205</v>
      </c>
      <c r="BX103" s="32">
        <f t="shared" si="124"/>
        <v>240356.44777287665</v>
      </c>
      <c r="BY103" s="32">
        <f t="shared" si="125"/>
        <v>242650.71453908648</v>
      </c>
      <c r="BZ103" s="32">
        <f t="shared" si="126"/>
        <v>244966.88069698436</v>
      </c>
      <c r="CA103" s="32">
        <f t="shared" si="127"/>
        <v>247305.15528213818</v>
      </c>
      <c r="CB103" s="32">
        <f t="shared" si="128"/>
        <v>249665.74932541628</v>
      </c>
      <c r="CC103" s="32">
        <f t="shared" si="129"/>
        <v>252048.87587202806</v>
      </c>
      <c r="CD103" s="32">
        <f t="shared" si="130"/>
        <v>254454.75000065987</v>
      </c>
      <c r="CE103" s="32">
        <f t="shared" si="131"/>
        <v>256883.58884198777</v>
      </c>
      <c r="CF103" s="32">
        <f t="shared" si="132"/>
        <v>259335.61159290068</v>
      </c>
      <c r="CG103" s="32">
        <f t="shared" si="133"/>
        <v>261811.03951425559</v>
      </c>
      <c r="CH103" s="32">
        <f t="shared" si="134"/>
        <v>264310.09588369273</v>
      </c>
      <c r="CI103" s="32">
        <f t="shared" si="135"/>
        <v>266833.00585368578</v>
      </c>
      <c r="CJ103" s="32">
        <f t="shared" si="136"/>
        <v>269379.99614686921</v>
      </c>
      <c r="CK103" s="32">
        <f t="shared" si="137"/>
        <v>271951.29451514111</v>
      </c>
      <c r="CL103" s="32">
        <f t="shared" si="138"/>
        <v>274547.12890101422</v>
      </c>
      <c r="CM103" s="32">
        <f t="shared" si="139"/>
        <v>277167.72626733617</v>
      </c>
      <c r="CN103" s="32">
        <f t="shared" si="140"/>
        <v>279813.31109794276</v>
      </c>
      <c r="CO103" s="32">
        <f t="shared" si="141"/>
        <v>282484.10360858229</v>
      </c>
      <c r="CP103" s="32">
        <f t="shared" si="142"/>
        <v>285180.31773755478</v>
      </c>
      <c r="CQ103" s="32">
        <f t="shared" si="143"/>
        <v>287902.15900493058</v>
      </c>
      <c r="CR103" s="32">
        <f t="shared" si="144"/>
        <v>290649.82233693043</v>
      </c>
      <c r="CS103" s="32">
        <f t="shared" si="145"/>
        <v>293423.48994935141</v>
      </c>
      <c r="CT103" s="32">
        <f t="shared" si="146"/>
        <v>296223.32937331934</v>
      </c>
      <c r="CU103" s="32">
        <f t="shared" si="147"/>
        <v>299049.49169106031</v>
      </c>
      <c r="CV103" s="32">
        <f t="shared" si="148"/>
        <v>301902.11003149807</v>
      </c>
      <c r="CW103" s="32">
        <f t="shared" si="149"/>
        <v>304781.29835746659</v>
      </c>
      <c r="CX103" s="32">
        <f t="shared" si="150"/>
        <v>307687.15055969934</v>
      </c>
      <c r="CY103" s="32">
        <f t="shared" si="151"/>
        <v>310619.73985844222</v>
      </c>
      <c r="CZ103" s="32">
        <f t="shared" si="152"/>
        <v>313579.11850197637</v>
      </c>
      <c r="DA103" s="32">
        <f t="shared" si="153"/>
        <v>316565.31774259964</v>
      </c>
      <c r="DB103" s="32">
        <f t="shared" si="154"/>
        <v>319578.34806450875</v>
      </c>
      <c r="DC103" s="32">
        <f t="shared" si="155"/>
        <v>322618.19963426207</v>
      </c>
      <c r="DD103" s="32">
        <f t="shared" si="156"/>
        <v>325684.84294266516</v>
      </c>
      <c r="DE103" s="32">
        <f t="shared" si="157"/>
        <v>328778.22960664425</v>
      </c>
      <c r="DF103" s="32">
        <f t="shared" si="158"/>
        <v>331898.29330055724</v>
      </c>
      <c r="DG103" s="32">
        <f t="shared" si="159"/>
        <v>335044.95078813075</v>
      </c>
      <c r="DH103" s="32">
        <f t="shared" si="160"/>
        <v>338218.10302849347</v>
      </c>
      <c r="DI103" s="32">
        <f t="shared" si="161"/>
        <v>341417.63633240946</v>
      </c>
      <c r="DJ103" s="32">
        <f t="shared" si="162"/>
        <v>344643.42354757874</v>
      </c>
      <c r="DK103" s="32">
        <f t="shared" si="163"/>
        <v>347895.3252546658</v>
      </c>
      <c r="DL103" s="32">
        <f t="shared" si="164"/>
        <v>351173.19095841987</v>
      </c>
      <c r="DM103" s="32">
        <f t="shared" si="165"/>
        <v>354476.86026079854</v>
      </c>
      <c r="DN103" s="32">
        <f t="shared" si="166"/>
        <v>357806.16400536423</v>
      </c>
      <c r="DO103" s="32">
        <f t="shared" si="167"/>
        <v>361160.92538435565</v>
      </c>
      <c r="DP103" s="32">
        <f t="shared" si="168"/>
        <v>364540.96100174106</v>
      </c>
      <c r="DQ103" s="32">
        <f t="shared" si="169"/>
        <v>367946.08188723744</v>
      </c>
      <c r="DR103" s="32">
        <f t="shared" si="170"/>
        <v>371376.09445773199</v>
      </c>
      <c r="DT103" s="48">
        <f t="shared" si="171"/>
        <v>70</v>
      </c>
      <c r="DU103" s="48">
        <f t="shared" si="172"/>
        <v>70</v>
      </c>
      <c r="DV103" s="32">
        <f ca="1">INDEX('3)tpx males'!BD$57:BD$107,MATCH(DT103,'3)tpx males'!$BB$57:$BB$107,0))*INDEX('3)tpx females'!BD$57:BD$107,MATCH(DU103,'3)tpx females'!$BB$57:$BB$107,0))</f>
        <v>1.4445606072221808E-4</v>
      </c>
      <c r="DW103" s="32">
        <f t="shared" ca="1" si="173"/>
        <v>-36.192181862612834</v>
      </c>
      <c r="DX103" s="32">
        <f t="shared" ca="1" si="177"/>
        <v>0.99985554393927778</v>
      </c>
      <c r="DZ103" s="32">
        <f t="shared" ca="1" si="174"/>
        <v>-307047.96048600553</v>
      </c>
      <c r="EA103" s="32">
        <f t="shared" ca="1" si="175"/>
        <v>56506.850049603527</v>
      </c>
      <c r="EB103" s="32">
        <f t="shared" ca="1" si="178"/>
        <v>8.1627569619867995</v>
      </c>
      <c r="EC103" s="32">
        <f ca="1">EA103*'3) Value'!AN115</f>
        <v>0</v>
      </c>
      <c r="EE103" s="32">
        <f ca="1">IF(AND('3) Value'!AB115="Alive",'3) Value'!AE115="Alive"),'3) Value'!AM115+'3) 2016 cases'!DZ103,0)</f>
        <v>273.20881940127583</v>
      </c>
      <c r="EF103" s="32">
        <f>IF(OR(AND('3) Value'!AB115="Deceased",'3) Value'!AE115="Alive"),(AND('3) Value'!AB115="Alive",'3) Value'!AE115="Deceased"))),1,0)</f>
        <v>0</v>
      </c>
      <c r="EG103" s="32">
        <f>IF(EF103=1,'3) Value'!AM115+'3) 2016 cases'!DZ103,0)</f>
        <v>0</v>
      </c>
    </row>
    <row r="104" spans="3:137" x14ac:dyDescent="0.25">
      <c r="C104" s="32" t="s">
        <v>11</v>
      </c>
      <c r="D104" s="32" t="s">
        <v>12</v>
      </c>
      <c r="E104" s="49">
        <v>15124</v>
      </c>
      <c r="F104" s="32" t="s">
        <v>13</v>
      </c>
      <c r="G104" s="32" t="s">
        <v>14</v>
      </c>
      <c r="H104" s="49">
        <v>16878</v>
      </c>
      <c r="I104" s="32" t="s">
        <v>13</v>
      </c>
      <c r="J104" s="32" t="s">
        <v>20</v>
      </c>
      <c r="K104" s="52">
        <v>430000</v>
      </c>
      <c r="L104" s="52">
        <v>7.9499999999999993</v>
      </c>
      <c r="M104" s="52">
        <v>100339</v>
      </c>
      <c r="O104" s="48">
        <f t="shared" si="181"/>
        <v>75</v>
      </c>
      <c r="P104" s="32">
        <f t="shared" si="182"/>
        <v>70</v>
      </c>
      <c r="Q104" s="32">
        <f>INDEX('2b)Working'!$I$61:$P$61,MATCH($J104,'2b)Working'!$I$60:$P$60,0))</f>
        <v>7.4552232955274328E-2</v>
      </c>
      <c r="R104" s="32">
        <f>INDEX('2b)Working'!$I$62:$P$62,MATCH($J104,'2b)Working'!$I$60:$P$60,0))</f>
        <v>6.4868498859960141E-2</v>
      </c>
      <c r="T104" s="9">
        <f t="shared" ca="1" si="176"/>
        <v>121883.48763277782</v>
      </c>
      <c r="U104" s="10"/>
      <c r="V104" s="32">
        <f ca="1">IFERROR(($K104*EXP(V$69*($Q104+0.5*($R104)^2))*_xlfn.NORM.DIST((LN(($M104*EXP($L104/100*V$69))/($K104))-$Q104*V$69)/($R104*SQRT(V$69))-$R104*SQRT(V$69),0,1,TRUE)+$M104*EXP($L104/100*V$69)*(1-_xlfn.NORM.DIST((LN(($M104*EXP($L104/100*V$69))/($K104))-$Q104*V$69)/($R104*SQRT(V$69)),0,1,TRUE)))*EXP(-0.07*V$69)*(INDEX('3)tpx females'!BD$57:BD$107,MATCH('3) 2016 cases'!$P104,'3)tpx females'!$BB$57:$BB$107,0))+INDEX('3)tpx males'!BD$57:BD$107,MATCH($O104,'3)tpx males'!$BB$57:$BB$107,0))-(INDEX('3)tpx males'!BC$110:BC$160,MATCH($O104,'3)tpx males'!$BB$110:$BB$160,0))*INDEX('3)tpx females'!BC$111:BC$161,MATCH('3) 2016 cases'!$P104,'3)tpx females'!$BB$111:$BB$161,0))*(1-(EXP(-INDEX('3)tpx males'!BD$4:BD$54,MATCH($O104,'3)tpx males'!$BB$4:$BB$54,0)))*EXP(-INDEX('3)tpx females'!BD$3:BD$53,MATCH('3) 2016 cases'!$P104,'3)tpx females'!$BB$3:$BB$53,0))))))),0)</f>
        <v>25.76828095833741</v>
      </c>
      <c r="W104" s="32">
        <f ca="1">IFERROR(($K104*EXP(W$69*($Q104+0.5*($R104)^2))*_xlfn.NORM.DIST((LN(($M104*EXP($L104/100*W$69))/($K104))-$Q104*W$69)/($R104*SQRT(W$69))-$R104*SQRT(W$69),0,1,TRUE)+$M104*EXP($L104/100*W$69)*(1-_xlfn.NORM.DIST((LN(($M104*EXP($L104/100*W$69))/($K104))-$Q104*W$69)/($R104*SQRT(W$69)),0,1,TRUE)))*EXP(-0.07*W$69)*(INDEX('3)tpx females'!BE$57:BE$107,MATCH('3) 2016 cases'!$P104,'3)tpx females'!$BB$57:$BB$107,0))+INDEX('3)tpx males'!BE$57:BE$107,MATCH($O104,'3)tpx males'!$BB$57:$BB$107,0))-(INDEX('3)tpx males'!BD$110:BD$160,MATCH($O104,'3)tpx males'!$BB$110:$BB$160,0))*INDEX('3)tpx females'!BD$111:BD$161,MATCH('3) 2016 cases'!$P104,'3)tpx females'!$BB$111:$BB$161,0))*(1-(EXP(-INDEX('3)tpx males'!BE$4:BE$54,MATCH($O104,'3)tpx males'!$BB$4:$BB$54,0)))*EXP(-INDEX('3)tpx females'!BE$3:BE$53,MATCH('3) 2016 cases'!$P104,'3)tpx females'!$BB$3:$BB$53,0))))))),0)</f>
        <v>92.11459546060307</v>
      </c>
      <c r="X104" s="32">
        <f ca="1">IFERROR(($K104*EXP(X$69*($Q104+0.5*($R104)^2))*_xlfn.NORM.DIST((LN(($M104*EXP($L104/100*X$69))/($K104))-$Q104*X$69)/($R104*SQRT(X$69))-$R104*SQRT(X$69),0,1,TRUE)+$M104*EXP($L104/100*X$69)*(1-_xlfn.NORM.DIST((LN(($M104*EXP($L104/100*X$69))/($K104))-$Q104*X$69)/($R104*SQRT(X$69)),0,1,TRUE)))*EXP(-0.07*X$69)*(INDEX('3)tpx females'!BF$57:BF$107,MATCH('3) 2016 cases'!$P104,'3)tpx females'!$BB$57:$BB$107,0))+INDEX('3)tpx males'!BF$57:BF$107,MATCH($O104,'3)tpx males'!$BB$57:$BB$107,0))-(INDEX('3)tpx males'!BE$110:BE$160,MATCH($O104,'3)tpx males'!$BB$110:$BB$160,0))*INDEX('3)tpx females'!BE$111:BE$161,MATCH('3) 2016 cases'!$P104,'3)tpx females'!$BB$111:$BB$161,0))*(1-(EXP(-INDEX('3)tpx males'!BF$4:BF$54,MATCH($O104,'3)tpx males'!$BB$4:$BB$54,0)))*EXP(-INDEX('3)tpx females'!BF$3:BF$53,MATCH('3) 2016 cases'!$P104,'3)tpx females'!$BB$3:$BB$53,0))))))),0)</f>
        <v>179.41729781288572</v>
      </c>
      <c r="Y104" s="32">
        <f ca="1">IFERROR(($K104*EXP(Y$69*($Q104+0.5*($R104)^2))*_xlfn.NORM.DIST((LN(($M104*EXP($L104/100*Y$69))/($K104))-$Q104*Y$69)/($R104*SQRT(Y$69))-$R104*SQRT(Y$69),0,1,TRUE)+$M104*EXP($L104/100*Y$69)*(1-_xlfn.NORM.DIST((LN(($M104*EXP($L104/100*Y$69))/($K104))-$Q104*Y$69)/($R104*SQRT(Y$69)),0,1,TRUE)))*EXP(-0.07*Y$69)*(INDEX('3)tpx females'!BG$57:BG$107,MATCH('3) 2016 cases'!$P104,'3)tpx females'!$BB$57:$BB$107,0))+INDEX('3)tpx males'!BG$57:BG$107,MATCH($O104,'3)tpx males'!$BB$57:$BB$107,0))-(INDEX('3)tpx males'!BF$110:BF$160,MATCH($O104,'3)tpx males'!$BB$110:$BB$160,0))*INDEX('3)tpx females'!BF$111:BF$161,MATCH('3) 2016 cases'!$P104,'3)tpx females'!$BB$111:$BB$161,0))*(1-(EXP(-INDEX('3)tpx males'!BG$4:BG$54,MATCH($O104,'3)tpx males'!$BB$4:$BB$54,0)))*EXP(-INDEX('3)tpx females'!BG$3:BG$53,MATCH('3) 2016 cases'!$P104,'3)tpx females'!$BB$3:$BB$53,0))))))),0)</f>
        <v>267.27668113185564</v>
      </c>
      <c r="Z104" s="32">
        <f ca="1">IFERROR(($K104*EXP(Z$69*($Q104+0.5*($R104)^2))*_xlfn.NORM.DIST((LN(($M104*EXP($L104/100*Z$69))/($K104))-$Q104*Z$69)/($R104*SQRT(Z$69))-$R104*SQRT(Z$69),0,1,TRUE)+$M104*EXP($L104/100*Z$69)*(1-_xlfn.NORM.DIST((LN(($M104*EXP($L104/100*Z$69))/($K104))-$Q104*Z$69)/($R104*SQRT(Z$69)),0,1,TRUE)))*EXP(-0.07*Z$69)*(INDEX('3)tpx females'!BH$57:BH$107,MATCH('3) 2016 cases'!$P104,'3)tpx females'!$BB$57:$BB$107,0))+INDEX('3)tpx males'!BH$57:BH$107,MATCH($O104,'3)tpx males'!$BB$57:$BB$107,0))-(INDEX('3)tpx males'!BG$110:BG$160,MATCH($O104,'3)tpx males'!$BB$110:$BB$160,0))*INDEX('3)tpx females'!BG$111:BG$161,MATCH('3) 2016 cases'!$P104,'3)tpx females'!$BB$111:$BB$161,0))*(1-(EXP(-INDEX('3)tpx males'!BH$4:BH$54,MATCH($O104,'3)tpx males'!$BB$4:$BB$54,0)))*EXP(-INDEX('3)tpx females'!BH$3:BH$53,MATCH('3) 2016 cases'!$P104,'3)tpx females'!$BB$3:$BB$53,0))))))),0)</f>
        <v>415.23145979500219</v>
      </c>
      <c r="AA104" s="32">
        <f ca="1">IFERROR(($K104*EXP(AA$69*($Q104+0.5*($R104)^2))*_xlfn.NORM.DIST((LN(($M104*EXP($L104/100*AA$69))/($K104))-$Q104*AA$69)/($R104*SQRT(AA$69))-$R104*SQRT(AA$69),0,1,TRUE)+$M104*EXP($L104/100*AA$69)*(1-_xlfn.NORM.DIST((LN(($M104*EXP($L104/100*AA$69))/($K104))-$Q104*AA$69)/($R104*SQRT(AA$69)),0,1,TRUE)))*EXP(-0.07*AA$69)*(INDEX('3)tpx females'!BI$57:BI$107,MATCH('3) 2016 cases'!$P104,'3)tpx females'!$BB$57:$BB$107,0))+INDEX('3)tpx males'!BI$57:BI$107,MATCH($O104,'3)tpx males'!$BB$57:$BB$107,0))-(INDEX('3)tpx males'!BH$110:BH$160,MATCH($O104,'3)tpx males'!$BB$110:$BB$160,0))*INDEX('3)tpx females'!BH$111:BH$161,MATCH('3) 2016 cases'!$P104,'3)tpx females'!$BB$111:$BB$161,0))*(1-(EXP(-INDEX('3)tpx males'!BI$4:BI$54,MATCH($O104,'3)tpx males'!$BB$4:$BB$54,0)))*EXP(-INDEX('3)tpx females'!BI$3:BI$53,MATCH('3) 2016 cases'!$P104,'3)tpx females'!$BB$3:$BB$53,0))))))),0)</f>
        <v>537.54115880156178</v>
      </c>
      <c r="AB104" s="32">
        <f ca="1">IFERROR(($K104*EXP(AB$69*($Q104+0.5*($R104)^2))*_xlfn.NORM.DIST((LN(($M104*EXP($L104/100*AB$69))/($K104))-$Q104*AB$69)/($R104*SQRT(AB$69))-$R104*SQRT(AB$69),0,1,TRUE)+$M104*EXP($L104/100*AB$69)*(1-_xlfn.NORM.DIST((LN(($M104*EXP($L104/100*AB$69))/($K104))-$Q104*AB$69)/($R104*SQRT(AB$69)),0,1,TRUE)))*EXP(-0.07*AB$69)*(INDEX('3)tpx females'!BJ$57:BJ$107,MATCH('3) 2016 cases'!$P104,'3)tpx females'!$BB$57:$BB$107,0))+INDEX('3)tpx males'!BJ$57:BJ$107,MATCH($O104,'3)tpx males'!$BB$57:$BB$107,0))-(INDEX('3)tpx males'!BI$110:BI$160,MATCH($O104,'3)tpx males'!$BB$110:$BB$160,0))*INDEX('3)tpx females'!BI$111:BI$161,MATCH('3) 2016 cases'!$P104,'3)tpx females'!$BB$111:$BB$161,0))*(1-(EXP(-INDEX('3)tpx males'!BJ$4:BJ$54,MATCH($O104,'3)tpx males'!$BB$4:$BB$54,0)))*EXP(-INDEX('3)tpx females'!BJ$3:BJ$53,MATCH('3) 2016 cases'!$P104,'3)tpx females'!$BB$3:$BB$53,0))))))),0)</f>
        <v>726.49299738318393</v>
      </c>
      <c r="AC104" s="32">
        <f ca="1">IFERROR(($K104*EXP(AC$69*($Q104+0.5*($R104)^2))*_xlfn.NORM.DIST((LN(($M104*EXP($L104/100*AC$69))/($K104))-$Q104*AC$69)/($R104*SQRT(AC$69))-$R104*SQRT(AC$69),0,1,TRUE)+$M104*EXP($L104/100*AC$69)*(1-_xlfn.NORM.DIST((LN(($M104*EXP($L104/100*AC$69))/($K104))-$Q104*AC$69)/($R104*SQRT(AC$69)),0,1,TRUE)))*EXP(-0.07*AC$69)*(INDEX('3)tpx females'!BK$57:BK$107,MATCH('3) 2016 cases'!$P104,'3)tpx females'!$BB$57:$BB$107,0))+INDEX('3)tpx males'!BK$57:BK$107,MATCH($O104,'3)tpx males'!$BB$57:$BB$107,0))-(INDEX('3)tpx males'!BJ$110:BJ$160,MATCH($O104,'3)tpx males'!$BB$110:$BB$160,0))*INDEX('3)tpx females'!BJ$111:BJ$161,MATCH('3) 2016 cases'!$P104,'3)tpx females'!$BB$111:$BB$161,0))*(1-(EXP(-INDEX('3)tpx males'!BK$4:BK$54,MATCH($O104,'3)tpx males'!$BB$4:$BB$54,0)))*EXP(-INDEX('3)tpx females'!BK$3:BK$53,MATCH('3) 2016 cases'!$P104,'3)tpx females'!$BB$3:$BB$53,0))))))),0)</f>
        <v>970.71519229024693</v>
      </c>
      <c r="AD104" s="32">
        <f ca="1">IFERROR(($K104*EXP(AD$69*($Q104+0.5*($R104)^2))*_xlfn.NORM.DIST((LN(($M104*EXP($L104/100*AD$69))/($K104))-$Q104*AD$69)/($R104*SQRT(AD$69))-$R104*SQRT(AD$69),0,1,TRUE)+$M104*EXP($L104/100*AD$69)*(1-_xlfn.NORM.DIST((LN(($M104*EXP($L104/100*AD$69))/($K104))-$Q104*AD$69)/($R104*SQRT(AD$69)),0,1,TRUE)))*EXP(-0.07*AD$69)*(INDEX('3)tpx females'!BL$57:BL$107,MATCH('3) 2016 cases'!$P104,'3)tpx females'!$BB$57:$BB$107,0))+INDEX('3)tpx males'!BL$57:BL$107,MATCH($O104,'3)tpx males'!$BB$57:$BB$107,0))-(INDEX('3)tpx males'!BK$110:BK$160,MATCH($O104,'3)tpx males'!$BB$110:$BB$160,0))*INDEX('3)tpx females'!BK$111:BK$161,MATCH('3) 2016 cases'!$P104,'3)tpx females'!$BB$111:$BB$161,0))*(1-(EXP(-INDEX('3)tpx males'!BL$4:BL$54,MATCH($O104,'3)tpx males'!$BB$4:$BB$54,0)))*EXP(-INDEX('3)tpx females'!BL$3:BL$53,MATCH('3) 2016 cases'!$P104,'3)tpx females'!$BB$3:$BB$53,0))))))),0)</f>
        <v>1240.739932528486</v>
      </c>
      <c r="AE104" s="32">
        <f ca="1">IFERROR(($K104*EXP(AE$69*($Q104+0.5*($R104)^2))*_xlfn.NORM.DIST((LN(($M104*EXP($L104/100*AE$69))/($K104))-$Q104*AE$69)/($R104*SQRT(AE$69))-$R104*SQRT(AE$69),0,1,TRUE)+$M104*EXP($L104/100*AE$69)*(1-_xlfn.NORM.DIST((LN(($M104*EXP($L104/100*AE$69))/($K104))-$Q104*AE$69)/($R104*SQRT(AE$69)),0,1,TRUE)))*EXP(-0.07*AE$69)*(INDEX('3)tpx females'!BM$57:BM$107,MATCH('3) 2016 cases'!$P104,'3)tpx females'!$BB$57:$BB$107,0))+INDEX('3)tpx males'!BM$57:BM$107,MATCH($O104,'3)tpx males'!$BB$57:$BB$107,0))-(INDEX('3)tpx males'!BL$110:BL$160,MATCH($O104,'3)tpx males'!$BB$110:$BB$160,0))*INDEX('3)tpx females'!BL$111:BL$161,MATCH('3) 2016 cases'!$P104,'3)tpx females'!$BB$111:$BB$161,0))*(1-(EXP(-INDEX('3)tpx males'!BM$4:BM$54,MATCH($O104,'3)tpx males'!$BB$4:$BB$54,0)))*EXP(-INDEX('3)tpx females'!BM$3:BM$53,MATCH('3) 2016 cases'!$P104,'3)tpx females'!$BB$3:$BB$53,0))))))),0)</f>
        <v>1531.9892237238864</v>
      </c>
      <c r="AF104" s="32">
        <f ca="1">IFERROR(($K104*EXP(AF$69*($Q104+0.5*($R104)^2))*_xlfn.NORM.DIST((LN(($M104*EXP($L104/100*AF$69))/($K104))-$Q104*AF$69)/($R104*SQRT(AF$69))-$R104*SQRT(AF$69),0,1,TRUE)+$M104*EXP($L104/100*AF$69)*(1-_xlfn.NORM.DIST((LN(($M104*EXP($L104/100*AF$69))/($K104))-$Q104*AF$69)/($R104*SQRT(AF$69)),0,1,TRUE)))*EXP(-0.07*AF$69)*(INDEX('3)tpx females'!BN$57:BN$107,MATCH('3) 2016 cases'!$P104,'3)tpx females'!$BB$57:$BB$107,0))+INDEX('3)tpx males'!BN$57:BN$107,MATCH($O104,'3)tpx males'!$BB$57:$BB$107,0))-(INDEX('3)tpx males'!BM$110:BM$160,MATCH($O104,'3)tpx males'!$BB$110:$BB$160,0))*INDEX('3)tpx females'!BM$111:BM$161,MATCH('3) 2016 cases'!$P104,'3)tpx females'!$BB$111:$BB$161,0))*(1-(EXP(-INDEX('3)tpx males'!BN$4:BN$54,MATCH($O104,'3)tpx males'!$BB$4:$BB$54,0)))*EXP(-INDEX('3)tpx females'!BN$3:BN$53,MATCH('3) 2016 cases'!$P104,'3)tpx females'!$BB$3:$BB$53,0))))))),0)</f>
        <v>1938.6229111587074</v>
      </c>
      <c r="AG104" s="32">
        <f ca="1">IFERROR(($K104*EXP(AG$69*($Q104+0.5*($R104)^2))*_xlfn.NORM.DIST((LN(($M104*EXP($L104/100*AG$69))/($K104))-$Q104*AG$69)/($R104*SQRT(AG$69))-$R104*SQRT(AG$69),0,1,TRUE)+$M104*EXP($L104/100*AG$69)*(1-_xlfn.NORM.DIST((LN(($M104*EXP($L104/100*AG$69))/($K104))-$Q104*AG$69)/($R104*SQRT(AG$69)),0,1,TRUE)))*EXP(-0.07*AG$69)*(INDEX('3)tpx females'!BO$57:BO$107,MATCH('3) 2016 cases'!$P104,'3)tpx females'!$BB$57:$BB$107,0))+INDEX('3)tpx males'!BO$57:BO$107,MATCH($O104,'3)tpx males'!$BB$57:$BB$107,0))-(INDEX('3)tpx males'!BN$110:BN$160,MATCH($O104,'3)tpx males'!$BB$110:$BB$160,0))*INDEX('3)tpx females'!BN$111:BN$161,MATCH('3) 2016 cases'!$P104,'3)tpx females'!$BB$111:$BB$161,0))*(1-(EXP(-INDEX('3)tpx males'!BO$4:BO$54,MATCH($O104,'3)tpx males'!$BB$4:$BB$54,0)))*EXP(-INDEX('3)tpx females'!BO$3:BO$53,MATCH('3) 2016 cases'!$P104,'3)tpx females'!$BB$3:$BB$53,0))))))),0)</f>
        <v>2494.156563796892</v>
      </c>
      <c r="AH104" s="32">
        <f ca="1">IFERROR(($K104*EXP(AH$69*($Q104+0.5*($R104)^2))*_xlfn.NORM.DIST((LN(($M104*EXP($L104/100*AH$69))/($K104))-$Q104*AH$69)/($R104*SQRT(AH$69))-$R104*SQRT(AH$69),0,1,TRUE)+$M104*EXP($L104/100*AH$69)*(1-_xlfn.NORM.DIST((LN(($M104*EXP($L104/100*AH$69))/($K104))-$Q104*AH$69)/($R104*SQRT(AH$69)),0,1,TRUE)))*EXP(-0.07*AH$69)*(INDEX('3)tpx females'!BP$57:BP$107,MATCH('3) 2016 cases'!$P104,'3)tpx females'!$BB$57:$BB$107,0))+INDEX('3)tpx males'!BP$57:BP$107,MATCH($O104,'3)tpx males'!$BB$57:$BB$107,0))-(INDEX('3)tpx males'!BO$110:BO$160,MATCH($O104,'3)tpx males'!$BB$110:$BB$160,0))*INDEX('3)tpx females'!BO$111:BO$161,MATCH('3) 2016 cases'!$P104,'3)tpx females'!$BB$111:$BB$161,0))*(1-(EXP(-INDEX('3)tpx males'!BP$4:BP$54,MATCH($O104,'3)tpx males'!$BB$4:$BB$54,0)))*EXP(-INDEX('3)tpx females'!BP$3:BP$53,MATCH('3) 2016 cases'!$P104,'3)tpx females'!$BB$3:$BB$53,0))))))),0)</f>
        <v>2986.7827485610387</v>
      </c>
      <c r="AI104" s="32">
        <f ca="1">IFERROR(($K104*EXP(AI$69*($Q104+0.5*($R104)^2))*_xlfn.NORM.DIST((LN(($M104*EXP($L104/100*AI$69))/($K104))-$Q104*AI$69)/($R104*SQRT(AI$69))-$R104*SQRT(AI$69),0,1,TRUE)+$M104*EXP($L104/100*AI$69)*(1-_xlfn.NORM.DIST((LN(($M104*EXP($L104/100*AI$69))/($K104))-$Q104*AI$69)/($R104*SQRT(AI$69)),0,1,TRUE)))*EXP(-0.07*AI$69)*(INDEX('3)tpx females'!BQ$57:BQ$107,MATCH('3) 2016 cases'!$P104,'3)tpx females'!$BB$57:$BB$107,0))+INDEX('3)tpx males'!BQ$57:BQ$107,MATCH($O104,'3)tpx males'!$BB$57:$BB$107,0))-(INDEX('3)tpx males'!BP$110:BP$160,MATCH($O104,'3)tpx males'!$BB$110:$BB$160,0))*INDEX('3)tpx females'!BP$111:BP$161,MATCH('3) 2016 cases'!$P104,'3)tpx females'!$BB$111:$BB$161,0))*(1-(EXP(-INDEX('3)tpx males'!BQ$4:BQ$54,MATCH($O104,'3)tpx males'!$BB$4:$BB$54,0)))*EXP(-INDEX('3)tpx females'!BQ$3:BQ$53,MATCH('3) 2016 cases'!$P104,'3)tpx females'!$BB$3:$BB$53,0))))))),0)</f>
        <v>3628.2494473310976</v>
      </c>
      <c r="AJ104" s="32">
        <f ca="1">IFERROR(($K104*EXP(AJ$69*($Q104+0.5*($R104)^2))*_xlfn.NORM.DIST((LN(($M104*EXP($L104/100*AJ$69))/($K104))-$Q104*AJ$69)/($R104*SQRT(AJ$69))-$R104*SQRT(AJ$69),0,1,TRUE)+$M104*EXP($L104/100*AJ$69)*(1-_xlfn.NORM.DIST((LN(($M104*EXP($L104/100*AJ$69))/($K104))-$Q104*AJ$69)/($R104*SQRT(AJ$69)),0,1,TRUE)))*EXP(-0.07*AJ$69)*(INDEX('3)tpx females'!BR$57:BR$107,MATCH('3) 2016 cases'!$P104,'3)tpx females'!$BB$57:$BB$107,0))+INDEX('3)tpx males'!BR$57:BR$107,MATCH($O104,'3)tpx males'!$BB$57:$BB$107,0))-(INDEX('3)tpx males'!BQ$110:BQ$160,MATCH($O104,'3)tpx males'!$BB$110:$BB$160,0))*INDEX('3)tpx females'!BQ$111:BQ$161,MATCH('3) 2016 cases'!$P104,'3)tpx females'!$BB$111:$BB$161,0))*(1-(EXP(-INDEX('3)tpx males'!BR$4:BR$54,MATCH($O104,'3)tpx males'!$BB$4:$BB$54,0)))*EXP(-INDEX('3)tpx females'!BR$3:BR$53,MATCH('3) 2016 cases'!$P104,'3)tpx females'!$BB$3:$BB$53,0))))))),0)</f>
        <v>4248.5516903539419</v>
      </c>
      <c r="AK104" s="32">
        <f ca="1">IFERROR(($K104*EXP(AK$69*($Q104+0.5*($R104)^2))*_xlfn.NORM.DIST((LN(($M104*EXP($L104/100*AK$69))/($K104))-$Q104*AK$69)/($R104*SQRT(AK$69))-$R104*SQRT(AK$69),0,1,TRUE)+$M104*EXP($L104/100*AK$69)*(1-_xlfn.NORM.DIST((LN(($M104*EXP($L104/100*AK$69))/($K104))-$Q104*AK$69)/($R104*SQRT(AK$69)),0,1,TRUE)))*EXP(-0.07*AK$69)*(INDEX('3)tpx females'!BS$57:BS$107,MATCH('3) 2016 cases'!$P104,'3)tpx females'!$BB$57:$BB$107,0))+INDEX('3)tpx males'!BS$57:BS$107,MATCH($O104,'3)tpx males'!$BB$57:$BB$107,0))-(INDEX('3)tpx males'!BR$110:BR$160,MATCH($O104,'3)tpx males'!$BB$110:$BB$160,0))*INDEX('3)tpx females'!BR$111:BR$161,MATCH('3) 2016 cases'!$P104,'3)tpx females'!$BB$111:$BB$161,0))*(1-(EXP(-INDEX('3)tpx males'!BS$4:BS$54,MATCH($O104,'3)tpx males'!$BB$4:$BB$54,0)))*EXP(-INDEX('3)tpx females'!BS$3:BS$53,MATCH('3) 2016 cases'!$P104,'3)tpx females'!$BB$3:$BB$53,0))))))),0)</f>
        <v>4919.4515541862829</v>
      </c>
      <c r="AL104" s="32">
        <f ca="1">IFERROR(($K104*EXP(AL$69*($Q104+0.5*($R104)^2))*_xlfn.NORM.DIST((LN(($M104*EXP($L104/100*AL$69))/($K104))-$Q104*AL$69)/($R104*SQRT(AL$69))-$R104*SQRT(AL$69),0,1,TRUE)+$M104*EXP($L104/100*AL$69)*(1-_xlfn.NORM.DIST((LN(($M104*EXP($L104/100*AL$69))/($K104))-$Q104*AL$69)/($R104*SQRT(AL$69)),0,1,TRUE)))*EXP(-0.07*AL$69)*(INDEX('3)tpx females'!BT$57:BT$107,MATCH('3) 2016 cases'!$P104,'3)tpx females'!$BB$57:$BB$107,0))+INDEX('3)tpx males'!BT$57:BT$107,MATCH($O104,'3)tpx males'!$BB$57:$BB$107,0))-(INDEX('3)tpx males'!BS$110:BS$160,MATCH($O104,'3)tpx males'!$BB$110:$BB$160,0))*INDEX('3)tpx females'!BS$111:BS$161,MATCH('3) 2016 cases'!$P104,'3)tpx females'!$BB$111:$BB$161,0))*(1-(EXP(-INDEX('3)tpx males'!BT$4:BT$54,MATCH($O104,'3)tpx males'!$BB$4:$BB$54,0)))*EXP(-INDEX('3)tpx females'!BT$3:BT$53,MATCH('3) 2016 cases'!$P104,'3)tpx females'!$BB$3:$BB$53,0))))))),0)</f>
        <v>5842.477618427627</v>
      </c>
      <c r="AM104" s="32">
        <f ca="1">IFERROR(($K104*EXP(AM$69*($Q104+0.5*($R104)^2))*_xlfn.NORM.DIST((LN(($M104*EXP($L104/100*AM$69))/($K104))-$Q104*AM$69)/($R104*SQRT(AM$69))-$R104*SQRT(AM$69),0,1,TRUE)+$M104*EXP($L104/100*AM$69)*(1-_xlfn.NORM.DIST((LN(($M104*EXP($L104/100*AM$69))/($K104))-$Q104*AM$69)/($R104*SQRT(AM$69)),0,1,TRUE)))*EXP(-0.07*AM$69)*(INDEX('3)tpx females'!BU$57:BU$107,MATCH('3) 2016 cases'!$P104,'3)tpx females'!$BB$57:$BB$107,0))+INDEX('3)tpx males'!BU$57:BU$107,MATCH($O104,'3)tpx males'!$BB$57:$BB$107,0))-(INDEX('3)tpx males'!BT$110:BT$160,MATCH($O104,'3)tpx males'!$BB$110:$BB$160,0))*INDEX('3)tpx females'!BT$111:BT$161,MATCH('3) 2016 cases'!$P104,'3)tpx females'!$BB$111:$BB$161,0))*(1-(EXP(-INDEX('3)tpx males'!BU$4:BU$54,MATCH($O104,'3)tpx males'!$BB$4:$BB$54,0)))*EXP(-INDEX('3)tpx females'!BU$3:BU$53,MATCH('3) 2016 cases'!$P104,'3)tpx females'!$BB$3:$BB$53,0))))))),0)</f>
        <v>6260.2373959274964</v>
      </c>
      <c r="AN104" s="32">
        <f ca="1">IFERROR(($K104*EXP(AN$69*($Q104+0.5*($R104)^2))*_xlfn.NORM.DIST((LN(($M104*EXP($L104/100*AN$69))/($K104))-$Q104*AN$69)/($R104*SQRT(AN$69))-$R104*SQRT(AN$69),0,1,TRUE)+$M104*EXP($L104/100*AN$69)*(1-_xlfn.NORM.DIST((LN(($M104*EXP($L104/100*AN$69))/($K104))-$Q104*AN$69)/($R104*SQRT(AN$69)),0,1,TRUE)))*EXP(-0.07*AN$69)*(INDEX('3)tpx females'!BV$57:BV$107,MATCH('3) 2016 cases'!$P104,'3)tpx females'!$BB$57:$BB$107,0))+INDEX('3)tpx males'!BV$57:BV$107,MATCH($O104,'3)tpx males'!$BB$57:$BB$107,0))-(INDEX('3)tpx males'!BU$110:BU$160,MATCH($O104,'3)tpx males'!$BB$110:$BB$160,0))*INDEX('3)tpx females'!BU$111:BU$161,MATCH('3) 2016 cases'!$P104,'3)tpx females'!$BB$111:$BB$161,0))*(1-(EXP(-INDEX('3)tpx males'!BV$4:BV$54,MATCH($O104,'3)tpx males'!$BB$4:$BB$54,0)))*EXP(-INDEX('3)tpx females'!BV$3:BV$53,MATCH('3) 2016 cases'!$P104,'3)tpx females'!$BB$3:$BB$53,0))))))),0)</f>
        <v>7027.4755012595424</v>
      </c>
      <c r="AO104" s="32">
        <f ca="1">IFERROR(($K104*EXP(AO$69*($Q104+0.5*($R104)^2))*_xlfn.NORM.DIST((LN(($M104*EXP($L104/100*AO$69))/($K104))-$Q104*AO$69)/($R104*SQRT(AO$69))-$R104*SQRT(AO$69),0,1,TRUE)+$M104*EXP($L104/100*AO$69)*(1-_xlfn.NORM.DIST((LN(($M104*EXP($L104/100*AO$69))/($K104))-$Q104*AO$69)/($R104*SQRT(AO$69)),0,1,TRUE)))*EXP(-0.07*AO$69)*(INDEX('3)tpx females'!BW$57:BW$107,MATCH('3) 2016 cases'!$P104,'3)tpx females'!$BB$57:$BB$107,0))+INDEX('3)tpx males'!BW$57:BW$107,MATCH($O104,'3)tpx males'!$BB$57:$BB$107,0))-(INDEX('3)tpx males'!BV$110:BV$160,MATCH($O104,'3)tpx males'!$BB$110:$BB$160,0))*INDEX('3)tpx females'!BV$111:BV$161,MATCH('3) 2016 cases'!$P104,'3)tpx females'!$BB$111:$BB$161,0))*(1-(EXP(-INDEX('3)tpx males'!BW$4:BW$54,MATCH($O104,'3)tpx males'!$BB$4:$BB$54,0)))*EXP(-INDEX('3)tpx females'!BW$3:BW$53,MATCH('3) 2016 cases'!$P104,'3)tpx females'!$BB$3:$BB$53,0))))))),0)</f>
        <v>8008.699540308934</v>
      </c>
      <c r="AP104" s="32">
        <f ca="1">IFERROR(($K104*EXP(AP$69*($Q104+0.5*($R104)^2))*_xlfn.NORM.DIST((LN(($M104*EXP($L104/100*AP$69))/($K104))-$Q104*AP$69)/($R104*SQRT(AP$69))-$R104*SQRT(AP$69),0,1,TRUE)+$M104*EXP($L104/100*AP$69)*(1-_xlfn.NORM.DIST((LN(($M104*EXP($L104/100*AP$69))/($K104))-$Q104*AP$69)/($R104*SQRT(AP$69)),0,1,TRUE)))*EXP(-0.07*AP$69)*(INDEX('3)tpx females'!BX$57:BX$107,MATCH('3) 2016 cases'!$P104,'3)tpx females'!$BB$57:$BB$107,0))+INDEX('3)tpx males'!BX$57:BX$107,MATCH($O104,'3)tpx males'!$BB$57:$BB$107,0))-(INDEX('3)tpx males'!BW$110:BW$160,MATCH($O104,'3)tpx males'!$BB$110:$BB$160,0))*INDEX('3)tpx females'!BW$111:BW$161,MATCH('3) 2016 cases'!$P104,'3)tpx females'!$BB$111:$BB$161,0))*(1-(EXP(-INDEX('3)tpx males'!BX$4:BX$54,MATCH($O104,'3)tpx males'!$BB$4:$BB$54,0)))*EXP(-INDEX('3)tpx females'!BX$3:BX$53,MATCH('3) 2016 cases'!$P104,'3)tpx females'!$BB$3:$BB$53,0))))))),0)</f>
        <v>8261.4435402697854</v>
      </c>
      <c r="AQ104" s="32">
        <f ca="1">IFERROR(($K104*EXP(AQ$69*($Q104+0.5*($R104)^2))*_xlfn.NORM.DIST((LN(($M104*EXP($L104/100*AQ$69))/($K104))-$Q104*AQ$69)/($R104*SQRT(AQ$69))-$R104*SQRT(AQ$69),0,1,TRUE)+$M104*EXP($L104/100*AQ$69)*(1-_xlfn.NORM.DIST((LN(($M104*EXP($L104/100*AQ$69))/($K104))-$Q104*AQ$69)/($R104*SQRT(AQ$69)),0,1,TRUE)))*EXP(-0.07*AQ$69)*(INDEX('3)tpx females'!BY$57:BY$107,MATCH('3) 2016 cases'!$P104,'3)tpx females'!$BB$57:$BB$107,0))+INDEX('3)tpx males'!BY$57:BY$107,MATCH($O104,'3)tpx males'!$BB$57:$BB$107,0))-(INDEX('3)tpx males'!BX$110:BX$160,MATCH($O104,'3)tpx males'!$BB$110:$BB$160,0))*INDEX('3)tpx females'!BX$111:BX$161,MATCH('3) 2016 cases'!$P104,'3)tpx females'!$BB$111:$BB$161,0))*(1-(EXP(-INDEX('3)tpx males'!BY$4:BY$54,MATCH($O104,'3)tpx males'!$BB$4:$BB$54,0)))*EXP(-INDEX('3)tpx females'!BY$3:BY$53,MATCH('3) 2016 cases'!$P104,'3)tpx females'!$BB$3:$BB$53,0))))))),0)</f>
        <v>8069.5508816388519</v>
      </c>
      <c r="AR104" s="32">
        <f ca="1">IFERROR(($K104*EXP(AR$69*($Q104+0.5*($R104)^2))*_xlfn.NORM.DIST((LN(($M104*EXP($L104/100*AR$69))/($K104))-$Q104*AR$69)/($R104*SQRT(AR$69))-$R104*SQRT(AR$69),0,1,TRUE)+$M104*EXP($L104/100*AR$69)*(1-_xlfn.NORM.DIST((LN(($M104*EXP($L104/100*AR$69))/($K104))-$Q104*AR$69)/($R104*SQRT(AR$69)),0,1,TRUE)))*EXP(-0.07*AR$69)*(INDEX('3)tpx females'!BZ$57:BZ$107,MATCH('3) 2016 cases'!$P104,'3)tpx females'!$BB$57:$BB$107,0))+INDEX('3)tpx males'!BZ$57:BZ$107,MATCH($O104,'3)tpx males'!$BB$57:$BB$107,0))-(INDEX('3)tpx males'!BY$110:BY$160,MATCH($O104,'3)tpx males'!$BB$110:$BB$160,0))*INDEX('3)tpx females'!BY$111:BY$161,MATCH('3) 2016 cases'!$P104,'3)tpx females'!$BB$111:$BB$161,0))*(1-(EXP(-INDEX('3)tpx males'!BZ$4:BZ$54,MATCH($O104,'3)tpx males'!$BB$4:$BB$54,0)))*EXP(-INDEX('3)tpx females'!BZ$3:BZ$53,MATCH('3) 2016 cases'!$P104,'3)tpx females'!$BB$3:$BB$53,0))))))),0)</f>
        <v>7793.7499442116086</v>
      </c>
      <c r="AS104" s="32">
        <f ca="1">IFERROR(($K104*EXP(AS$69*($Q104+0.5*($R104)^2))*_xlfn.NORM.DIST((LN(($M104*EXP($L104/100*AS$69))/($K104))-$Q104*AS$69)/($R104*SQRT(AS$69))-$R104*SQRT(AS$69),0,1,TRUE)+$M104*EXP($L104/100*AS$69)*(1-_xlfn.NORM.DIST((LN(($M104*EXP($L104/100*AS$69))/($K104))-$Q104*AS$69)/($R104*SQRT(AS$69)),0,1,TRUE)))*EXP(-0.07*AS$69)*(INDEX('3)tpx females'!CA$57:CA$107,MATCH('3) 2016 cases'!$P104,'3)tpx females'!$BB$57:$BB$107,0))+INDEX('3)tpx males'!CA$57:CA$107,MATCH($O104,'3)tpx males'!$BB$57:$BB$107,0))-(INDEX('3)tpx males'!BZ$110:BZ$160,MATCH($O104,'3)tpx males'!$BB$110:$BB$160,0))*INDEX('3)tpx females'!BZ$111:BZ$161,MATCH('3) 2016 cases'!$P104,'3)tpx females'!$BB$111:$BB$161,0))*(1-(EXP(-INDEX('3)tpx males'!CA$4:CA$54,MATCH($O104,'3)tpx males'!$BB$4:$BB$54,0)))*EXP(-INDEX('3)tpx females'!CA$3:CA$53,MATCH('3) 2016 cases'!$P104,'3)tpx females'!$BB$3:$BB$53,0))))))),0)</f>
        <v>7450.0068773726025</v>
      </c>
      <c r="AT104" s="32">
        <f ca="1">IFERROR(($K104*EXP(AT$69*($Q104+0.5*($R104)^2))*_xlfn.NORM.DIST((LN(($M104*EXP($L104/100*AT$69))/($K104))-$Q104*AT$69)/($R104*SQRT(AT$69))-$R104*SQRT(AT$69),0,1,TRUE)+$M104*EXP($L104/100*AT$69)*(1-_xlfn.NORM.DIST((LN(($M104*EXP($L104/100*AT$69))/($K104))-$Q104*AT$69)/($R104*SQRT(AT$69)),0,1,TRUE)))*EXP(-0.07*AT$69)*(INDEX('3)tpx females'!CB$57:CB$107,MATCH('3) 2016 cases'!$P104,'3)tpx females'!$BB$57:$BB$107,0))+INDEX('3)tpx males'!CB$57:CB$107,MATCH($O104,'3)tpx males'!$BB$57:$BB$107,0))-(INDEX('3)tpx males'!CA$110:CA$160,MATCH($O104,'3)tpx males'!$BB$110:$BB$160,0))*INDEX('3)tpx females'!CA$111:CA$161,MATCH('3) 2016 cases'!$P104,'3)tpx females'!$BB$111:$BB$161,0))*(1-(EXP(-INDEX('3)tpx males'!CB$4:CB$54,MATCH($O104,'3)tpx males'!$BB$4:$BB$54,0)))*EXP(-INDEX('3)tpx females'!CB$3:CB$53,MATCH('3) 2016 cases'!$P104,'3)tpx females'!$BB$3:$BB$53,0))))))),0)</f>
        <v>7172.4069725085255</v>
      </c>
      <c r="AU104" s="32">
        <f ca="1">IFERROR(($K104*EXP(AU$69*($Q104+0.5*($R104)^2))*_xlfn.NORM.DIST((LN(($M104*EXP($L104/100*AU$69))/($K104))-$Q104*AU$69)/($R104*SQRT(AU$69))-$R104*SQRT(AU$69),0,1,TRUE)+$M104*EXP($L104/100*AU$69)*(1-_xlfn.NORM.DIST((LN(($M104*EXP($L104/100*AU$69))/($K104))-$Q104*AU$69)/($R104*SQRT(AU$69)),0,1,TRUE)))*EXP(-0.07*AU$69)*(INDEX('3)tpx females'!CC$57:CC$107,MATCH('3) 2016 cases'!$P104,'3)tpx females'!$BB$57:$BB$107,0))+INDEX('3)tpx males'!CC$57:CC$107,MATCH($O104,'3)tpx males'!$BB$57:$BB$107,0))-(INDEX('3)tpx males'!CB$110:CB$160,MATCH($O104,'3)tpx males'!$BB$110:$BB$160,0))*INDEX('3)tpx females'!CB$111:CB$161,MATCH('3) 2016 cases'!$P104,'3)tpx females'!$BB$111:$BB$161,0))*(1-(EXP(-INDEX('3)tpx males'!CC$4:CC$54,MATCH($O104,'3)tpx males'!$BB$4:$BB$54,0)))*EXP(-INDEX('3)tpx females'!CC$3:CC$53,MATCH('3) 2016 cases'!$P104,'3)tpx females'!$BB$3:$BB$53,0))))))),0)</f>
        <v>6353.3081767759395</v>
      </c>
      <c r="AV104" s="32">
        <f ca="1">IFERROR(($K104*EXP(AV$69*($Q104+0.5*($R104)^2))*_xlfn.NORM.DIST((LN(($M104*EXP($L104/100*AV$69))/($K104))-$Q104*AV$69)/($R104*SQRT(AV$69))-$R104*SQRT(AV$69),0,1,TRUE)+$M104*EXP($L104/100*AV$69)*(1-_xlfn.NORM.DIST((LN(($M104*EXP($L104/100*AV$69))/($K104))-$Q104*AV$69)/($R104*SQRT(AV$69)),0,1,TRUE)))*EXP(-0.07*AV$69)*(INDEX('3)tpx females'!CD$57:CD$107,MATCH('3) 2016 cases'!$P104,'3)tpx females'!$BB$57:$BB$107,0))+INDEX('3)tpx males'!CD$57:CD$107,MATCH($O104,'3)tpx males'!$BB$57:$BB$107,0))-(INDEX('3)tpx males'!CC$110:CC$160,MATCH($O104,'3)tpx males'!$BB$110:$BB$160,0))*INDEX('3)tpx females'!CC$111:CC$161,MATCH('3) 2016 cases'!$P104,'3)tpx females'!$BB$111:$BB$161,0))*(1-(EXP(-INDEX('3)tpx males'!CD$4:CD$54,MATCH($O104,'3)tpx males'!$BB$4:$BB$54,0)))*EXP(-INDEX('3)tpx females'!CD$3:CD$53,MATCH('3) 2016 cases'!$P104,'3)tpx females'!$BB$3:$BB$53,0))))))),0)</f>
        <v>5557.2836496279415</v>
      </c>
      <c r="AW104" s="32">
        <f ca="1">IFERROR(($K104*EXP(AW$69*($Q104+0.5*($R104)^2))*_xlfn.NORM.DIST((LN(($M104*EXP($L104/100*AW$69))/($K104))-$Q104*AW$69)/($R104*SQRT(AW$69))-$R104*SQRT(AW$69),0,1,TRUE)+$M104*EXP($L104/100*AW$69)*(1-_xlfn.NORM.DIST((LN(($M104*EXP($L104/100*AW$69))/($K104))-$Q104*AW$69)/($R104*SQRT(AW$69)),0,1,TRUE)))*EXP(-0.07*AW$69)*(INDEX('3)tpx females'!CE$57:CE$107,MATCH('3) 2016 cases'!$P104,'3)tpx females'!$BB$57:$BB$107,0))+INDEX('3)tpx males'!CE$57:CE$107,MATCH($O104,'3)tpx males'!$BB$57:$BB$107,0))-(INDEX('3)tpx males'!CD$110:CD$160,MATCH($O104,'3)tpx males'!$BB$110:$BB$160,0))*INDEX('3)tpx females'!CD$111:CD$161,MATCH('3) 2016 cases'!$P104,'3)tpx females'!$BB$111:$BB$161,0))*(1-(EXP(-INDEX('3)tpx males'!CE$4:CE$54,MATCH($O104,'3)tpx males'!$BB$4:$BB$54,0)))*EXP(-INDEX('3)tpx females'!CE$3:CE$53,MATCH('3) 2016 cases'!$P104,'3)tpx females'!$BB$3:$BB$53,0))))))),0)</f>
        <v>4691.6885099188294</v>
      </c>
      <c r="AX104" s="32">
        <f ca="1">IFERROR(($K104*EXP(AX$69*($Q104+0.5*($R104)^2))*_xlfn.NORM.DIST((LN(($M104*EXP($L104/100*AX$69))/($K104))-$Q104*AX$69)/($R104*SQRT(AX$69))-$R104*SQRT(AX$69),0,1,TRUE)+$M104*EXP($L104/100*AX$69)*(1-_xlfn.NORM.DIST((LN(($M104*EXP($L104/100*AX$69))/($K104))-$Q104*AX$69)/($R104*SQRT(AX$69)),0,1,TRUE)))*EXP(-0.07*AX$69)*(INDEX('3)tpx females'!CF$57:CF$107,MATCH('3) 2016 cases'!$P104,'3)tpx females'!$BB$57:$BB$107,0))+INDEX('3)tpx males'!CF$57:CF$107,MATCH($O104,'3)tpx males'!$BB$57:$BB$107,0))-(INDEX('3)tpx males'!CE$110:CE$160,MATCH($O104,'3)tpx males'!$BB$110:$BB$160,0))*INDEX('3)tpx females'!CE$111:CE$161,MATCH('3) 2016 cases'!$P104,'3)tpx females'!$BB$111:$BB$161,0))*(1-(EXP(-INDEX('3)tpx males'!CF$4:CF$54,MATCH($O104,'3)tpx males'!$BB$4:$BB$54,0)))*EXP(-INDEX('3)tpx females'!CF$3:CF$53,MATCH('3) 2016 cases'!$P104,'3)tpx females'!$BB$3:$BB$53,0))))))),0)</f>
        <v>3797.6111296730096</v>
      </c>
      <c r="AY104" s="32">
        <f ca="1">IFERROR(($K104*EXP(AY$69*($Q104+0.5*($R104)^2))*_xlfn.NORM.DIST((LN(($M104*EXP($L104/100*AY$69))/($K104))-$Q104*AY$69)/($R104*SQRT(AY$69))-$R104*SQRT(AY$69),0,1,TRUE)+$M104*EXP($L104/100*AY$69)*(1-_xlfn.NORM.DIST((LN(($M104*EXP($L104/100*AY$69))/($K104))-$Q104*AY$69)/($R104*SQRT(AY$69)),0,1,TRUE)))*EXP(-0.07*AY$69)*(INDEX('3)tpx females'!CG$57:CG$107,MATCH('3) 2016 cases'!$P104,'3)tpx females'!$BB$57:$BB$107,0))+INDEX('3)tpx males'!CG$57:CG$107,MATCH($O104,'3)tpx males'!$BB$57:$BB$107,0))-(INDEX('3)tpx males'!CF$110:CF$160,MATCH($O104,'3)tpx males'!$BB$110:$BB$160,0))*INDEX('3)tpx females'!CF$111:CF$161,MATCH('3) 2016 cases'!$P104,'3)tpx females'!$BB$111:$BB$161,0))*(1-(EXP(-INDEX('3)tpx males'!CG$4:CG$54,MATCH($O104,'3)tpx males'!$BB$4:$BB$54,0)))*EXP(-INDEX('3)tpx females'!CG$3:CG$53,MATCH('3) 2016 cases'!$P104,'3)tpx females'!$BB$3:$BB$53,0))))))),0)</f>
        <v>2957.0743615069732</v>
      </c>
      <c r="AZ104" s="32">
        <f ca="1">IFERROR(($K104*EXP(AZ$69*($Q104+0.5*($R104)^2))*_xlfn.NORM.DIST((LN(($M104*EXP($L104/100*AZ$69))/($K104))-$Q104*AZ$69)/($R104*SQRT(AZ$69))-$R104*SQRT(AZ$69),0,1,TRUE)+$M104*EXP($L104/100*AZ$69)*(1-_xlfn.NORM.DIST((LN(($M104*EXP($L104/100*AZ$69))/($K104))-$Q104*AZ$69)/($R104*SQRT(AZ$69)),0,1,TRUE)))*EXP(-0.07*AZ$69)*(INDEX('3)tpx females'!CH$57:CH$107,MATCH('3) 2016 cases'!$P104,'3)tpx females'!$BB$57:$BB$107,0))+INDEX('3)tpx males'!CH$57:CH$107,MATCH($O104,'3)tpx males'!$BB$57:$BB$107,0))-(INDEX('3)tpx males'!CG$110:CG$160,MATCH($O104,'3)tpx males'!$BB$110:$BB$160,0))*INDEX('3)tpx females'!CG$111:CG$161,MATCH('3) 2016 cases'!$P104,'3)tpx females'!$BB$111:$BB$161,0))*(1-(EXP(-INDEX('3)tpx males'!CH$4:CH$54,MATCH($O104,'3)tpx males'!$BB$4:$BB$54,0)))*EXP(-INDEX('3)tpx females'!CH$3:CH$53,MATCH('3) 2016 cases'!$P104,'3)tpx females'!$BB$3:$BB$53,0))))))),0)</f>
        <v>2208.3381004310627</v>
      </c>
      <c r="BA104" s="32">
        <f ca="1">IFERROR(($K104*EXP(BA$69*($Q104+0.5*($R104)^2))*_xlfn.NORM.DIST((LN(($M104*EXP($L104/100*BA$69))/($K104))-$Q104*BA$69)/($R104*SQRT(BA$69))-$R104*SQRT(BA$69),0,1,TRUE)+$M104*EXP($L104/100*BA$69)*(1-_xlfn.NORM.DIST((LN(($M104*EXP($L104/100*BA$69))/($K104))-$Q104*BA$69)/($R104*SQRT(BA$69)),0,1,TRUE)))*EXP(-0.07*BA$69)*(INDEX('3)tpx females'!CI$57:CI$107,MATCH('3) 2016 cases'!$P104,'3)tpx females'!$BB$57:$BB$107,0))+INDEX('3)tpx males'!CI$57:CI$107,MATCH($O104,'3)tpx males'!$BB$57:$BB$107,0))-(INDEX('3)tpx males'!CH$110:CH$160,MATCH($O104,'3)tpx males'!$BB$110:$BB$160,0))*INDEX('3)tpx females'!CH$111:CH$161,MATCH('3) 2016 cases'!$P104,'3)tpx females'!$BB$111:$BB$161,0))*(1-(EXP(-INDEX('3)tpx males'!CI$4:CI$54,MATCH($O104,'3)tpx males'!$BB$4:$BB$54,0)))*EXP(-INDEX('3)tpx females'!CI$3:CI$53,MATCH('3) 2016 cases'!$P104,'3)tpx females'!$BB$3:$BB$53,0))))))),0)</f>
        <v>1573.4305671280356</v>
      </c>
      <c r="BB104" s="32">
        <f ca="1">IFERROR(($K104*EXP(BB$69*($Q104+0.5*($R104)^2))*_xlfn.NORM.DIST((LN(($M104*EXP($L104/100*BB$69))/($K104))-$Q104*BB$69)/($R104*SQRT(BB$69))-$R104*SQRT(BB$69),0,1,TRUE)+$M104*EXP($L104/100*BB$69)*(1-_xlfn.NORM.DIST((LN(($M104*EXP($L104/100*BB$69))/($K104))-$Q104*BB$69)/($R104*SQRT(BB$69)),0,1,TRUE)))*EXP(-0.07*BB$69)*(INDEX('3)tpx females'!CJ$57:CJ$107,MATCH('3) 2016 cases'!$P104,'3)tpx females'!$BB$57:$BB$107,0))+INDEX('3)tpx males'!CJ$57:CJ$107,MATCH($O104,'3)tpx males'!$BB$57:$BB$107,0))-(INDEX('3)tpx males'!CI$110:CI$160,MATCH($O104,'3)tpx males'!$BB$110:$BB$160,0))*INDEX('3)tpx females'!CI$111:CI$161,MATCH('3) 2016 cases'!$P104,'3)tpx females'!$BB$111:$BB$161,0))*(1-(EXP(-INDEX('3)tpx males'!CJ$4:CJ$54,MATCH($O104,'3)tpx males'!$BB$4:$BB$54,0)))*EXP(-INDEX('3)tpx females'!CJ$3:CJ$53,MATCH('3) 2016 cases'!$P104,'3)tpx females'!$BB$3:$BB$53,0))))))),0)</f>
        <v>1061.5681094678023</v>
      </c>
      <c r="BC104" s="32">
        <f ca="1">IFERROR(($K104*EXP(BC$69*($Q104+0.5*($R104)^2))*_xlfn.NORM.DIST((LN(($M104*EXP($L104/100*BC$69))/($K104))-$Q104*BC$69)/($R104*SQRT(BC$69))-$R104*SQRT(BC$69),0,1,TRUE)+$M104*EXP($L104/100*BC$69)*(1-_xlfn.NORM.DIST((LN(($M104*EXP($L104/100*BC$69))/($K104))-$Q104*BC$69)/($R104*SQRT(BC$69)),0,1,TRUE)))*EXP(-0.07*BC$69)*(INDEX('3)tpx females'!CK$57:CK$107,MATCH('3) 2016 cases'!$P104,'3)tpx females'!$BB$57:$BB$107,0))+INDEX('3)tpx males'!CK$57:CK$107,MATCH($O104,'3)tpx males'!$BB$57:$BB$107,0))-(INDEX('3)tpx males'!CJ$110:CJ$160,MATCH($O104,'3)tpx males'!$BB$110:$BB$160,0))*INDEX('3)tpx females'!CJ$111:CJ$161,MATCH('3) 2016 cases'!$P104,'3)tpx females'!$BB$111:$BB$161,0))*(1-(EXP(-INDEX('3)tpx males'!CK$4:CK$54,MATCH($O104,'3)tpx males'!$BB$4:$BB$54,0)))*EXP(-INDEX('3)tpx females'!CK$3:CK$53,MATCH('3) 2016 cases'!$P104,'3)tpx females'!$BB$3:$BB$53,0))))))),0)</f>
        <v>682.05128783634291</v>
      </c>
      <c r="BD104" s="32">
        <f ca="1">IFERROR(($K104*EXP(BD$69*($Q104+0.5*($R104)^2))*_xlfn.NORM.DIST((LN(($M104*EXP($L104/100*BD$69))/($K104))-$Q104*BD$69)/($R104*SQRT(BD$69))-$R104*SQRT(BD$69),0,1,TRUE)+$M104*EXP($L104/100*BD$69)*(1-_xlfn.NORM.DIST((LN(($M104*EXP($L104/100*BD$69))/($K104))-$Q104*BD$69)/($R104*SQRT(BD$69)),0,1,TRUE)))*EXP(-0.07*BD$69)*(INDEX('3)tpx females'!CL$57:CL$107,MATCH('3) 2016 cases'!$P104,'3)tpx females'!$BB$57:$BB$107,0))+INDEX('3)tpx males'!CL$57:CL$107,MATCH($O104,'3)tpx males'!$BB$57:$BB$107,0))-(INDEX('3)tpx males'!CK$110:CK$160,MATCH($O104,'3)tpx males'!$BB$110:$BB$160,0))*INDEX('3)tpx females'!CK$111:CK$161,MATCH('3) 2016 cases'!$P104,'3)tpx females'!$BB$111:$BB$161,0))*(1-(EXP(-INDEX('3)tpx males'!CL$4:CL$54,MATCH($O104,'3)tpx males'!$BB$4:$BB$54,0)))*EXP(-INDEX('3)tpx females'!CL$3:CL$53,MATCH('3) 2016 cases'!$P104,'3)tpx females'!$BB$3:$BB$53,0))))))),0)</f>
        <v>416.97150751265417</v>
      </c>
      <c r="BE104" s="32">
        <f ca="1">IFERROR(($K104*EXP(BE$69*($Q104+0.5*($R104)^2))*_xlfn.NORM.DIST((LN(($M104*EXP($L104/100*BE$69))/($K104))-$Q104*BE$69)/($R104*SQRT(BE$69))-$R104*SQRT(BE$69),0,1,TRUE)+$M104*EXP($L104/100*BE$69)*(1-_xlfn.NORM.DIST((LN(($M104*EXP($L104/100*BE$69))/($K104))-$Q104*BE$69)/($R104*SQRT(BE$69)),0,1,TRUE)))*EXP(-0.07*BE$69)*(INDEX('3)tpx females'!CM$57:CM$107,MATCH('3) 2016 cases'!$P104,'3)tpx females'!$BB$57:$BB$107,0))+INDEX('3)tpx males'!CM$57:CM$107,MATCH($O104,'3)tpx males'!$BB$57:$BB$107,0))-(INDEX('3)tpx males'!CL$110:CL$160,MATCH($O104,'3)tpx males'!$BB$110:$BB$160,0))*INDEX('3)tpx females'!CL$111:CL$161,MATCH('3) 2016 cases'!$P104,'3)tpx females'!$BB$111:$BB$161,0))*(1-(EXP(-INDEX('3)tpx males'!CM$4:CM$54,MATCH($O104,'3)tpx males'!$BB$4:$BB$54,0)))*EXP(-INDEX('3)tpx females'!CM$3:CM$53,MATCH('3) 2016 cases'!$P104,'3)tpx females'!$BB$3:$BB$53,0))))))),0)</f>
        <v>241.09372228869583</v>
      </c>
      <c r="BF104" s="32">
        <f ca="1">IFERROR(($K104*EXP(BF$69*($Q104+0.5*($R104)^2))*_xlfn.NORM.DIST((LN(($M104*EXP($L104/100*BF$69))/($K104))-$Q104*BF$69)/($R104*SQRT(BF$69))-$R104*SQRT(BF$69),0,1,TRUE)+$M104*EXP($L104/100*BF$69)*(1-_xlfn.NORM.DIST((LN(($M104*EXP($L104/100*BF$69))/($K104))-$Q104*BF$69)/($R104*SQRT(BF$69)),0,1,TRUE)))*EXP(-0.07*BF$69)*(INDEX('3)tpx females'!CN$57:CN$107,MATCH('3) 2016 cases'!$P104,'3)tpx females'!$BB$57:$BB$107,0))+INDEX('3)tpx males'!CN$57:CN$107,MATCH($O104,'3)tpx males'!$BB$57:$BB$107,0))-(INDEX('3)tpx males'!CM$110:CM$160,MATCH($O104,'3)tpx males'!$BB$110:$BB$160,0))*INDEX('3)tpx females'!CM$111:CM$161,MATCH('3) 2016 cases'!$P104,'3)tpx females'!$BB$111:$BB$161,0))*(1-(EXP(-INDEX('3)tpx males'!CN$4:CN$54,MATCH($O104,'3)tpx males'!$BB$4:$BB$54,0)))*EXP(-INDEX('3)tpx females'!CN$3:CN$53,MATCH('3) 2016 cases'!$P104,'3)tpx females'!$BB$3:$BB$53,0))))))),0)</f>
        <v>128.35293414906084</v>
      </c>
      <c r="BG104" s="32">
        <f ca="1">IFERROR(($K104*EXP(BG$69*($Q104+0.5*($R104)^2))*_xlfn.NORM.DIST((LN(($M104*EXP($L104/100*BG$69))/($K104))-$Q104*BG$69)/($R104*SQRT(BG$69))-$R104*SQRT(BG$69),0,1,TRUE)+$M104*EXP($L104/100*BG$69)*(1-_xlfn.NORM.DIST((LN(($M104*EXP($L104/100*BG$69))/($K104))-$Q104*BG$69)/($R104*SQRT(BG$69)),0,1,TRUE)))*EXP(-0.07*BG$69)*(INDEX('3)tpx females'!CO$57:CO$107,MATCH('3) 2016 cases'!$P104,'3)tpx females'!$BB$57:$BB$107,0))+INDEX('3)tpx males'!CO$57:CO$107,MATCH($O104,'3)tpx males'!$BB$57:$BB$107,0))-(INDEX('3)tpx males'!CN$110:CN$160,MATCH($O104,'3)tpx males'!$BB$110:$BB$160,0))*INDEX('3)tpx females'!CN$111:CN$161,MATCH('3) 2016 cases'!$P104,'3)tpx females'!$BB$111:$BB$161,0))*(1-(EXP(-INDEX('3)tpx males'!CO$4:CO$54,MATCH($O104,'3)tpx males'!$BB$4:$BB$54,0)))*EXP(-INDEX('3)tpx females'!CO$3:CO$53,MATCH('3) 2016 cases'!$P104,'3)tpx females'!$BB$3:$BB$53,0))))))),0)</f>
        <v>69.772970363129872</v>
      </c>
      <c r="BH104" s="32">
        <f ca="1">IFERROR(($K104*EXP(BH$69*($Q104+0.5*($R104)^2))*_xlfn.NORM.DIST((LN(($M104*EXP($L104/100*BH$69))/($K104))-$Q104*BH$69)/($R104*SQRT(BH$69))-$R104*SQRT(BH$69),0,1,TRUE)+$M104*EXP($L104/100*BH$69)*(1-_xlfn.NORM.DIST((LN(($M104*EXP($L104/100*BH$69))/($K104))-$Q104*BH$69)/($R104*SQRT(BH$69)),0,1,TRUE)))*EXP(-0.07*BH$69)*(INDEX('3)tpx females'!CP$57:CP$107,MATCH('3) 2016 cases'!$P104,'3)tpx females'!$BB$57:$BB$107,0))+INDEX('3)tpx males'!CP$57:CP$107,MATCH($O104,'3)tpx males'!$BB$57:$BB$107,0))-(INDEX('3)tpx males'!CO$110:CO$160,MATCH($O104,'3)tpx males'!$BB$110:$BB$160,0))*INDEX('3)tpx females'!CO$111:CO$161,MATCH('3) 2016 cases'!$P104,'3)tpx females'!$BB$111:$BB$161,0))*(1-(EXP(-INDEX('3)tpx males'!CP$4:CP$54,MATCH($O104,'3)tpx males'!$BB$4:$BB$54,0)))*EXP(-INDEX('3)tpx females'!CP$3:CP$53,MATCH('3) 2016 cases'!$P104,'3)tpx females'!$BB$3:$BB$53,0))))))),0)</f>
        <v>39.18317952089177</v>
      </c>
      <c r="BI104" s="32">
        <f ca="1">IFERROR(($K104*EXP(BI$69*($Q104+0.5*($R104)^2))*_xlfn.NORM.DIST((LN(($M104*EXP($L104/100*BI$69))/($K104))-$Q104*BI$69)/($R104*SQRT(BI$69))-$R104*SQRT(BI$69),0,1,TRUE)+$M104*EXP($L104/100*BI$69)*(1-_xlfn.NORM.DIST((LN(($M104*EXP($L104/100*BI$69))/($K104))-$Q104*BI$69)/($R104*SQRT(BI$69)),0,1,TRUE)))*EXP(-0.07*BI$69)*(INDEX('3)tpx females'!CQ$57:CQ$107,MATCH('3) 2016 cases'!$P104,'3)tpx females'!$BB$57:$BB$107,0))+INDEX('3)tpx males'!CQ$57:CQ$107,MATCH($O104,'3)tpx males'!$BB$57:$BB$107,0))-(INDEX('3)tpx males'!CP$110:CP$160,MATCH($O104,'3)tpx males'!$BB$110:$BB$160,0))*INDEX('3)tpx females'!CP$111:CP$161,MATCH('3) 2016 cases'!$P104,'3)tpx females'!$BB$111:$BB$161,0))*(1-(EXP(-INDEX('3)tpx males'!CQ$4:CQ$54,MATCH($O104,'3)tpx males'!$BB$4:$BB$54,0)))*EXP(-INDEX('3)tpx females'!CQ$3:CQ$53,MATCH('3) 2016 cases'!$P104,'3)tpx females'!$BB$3:$BB$53,0))))))),0)</f>
        <v>16.609419378458178</v>
      </c>
      <c r="BJ104" s="32">
        <f ca="1">IFERROR(($K104*EXP(BJ$69*($Q104+0.5*($R104)^2))*_xlfn.NORM.DIST((LN(($M104*EXP($L104/100*BJ$69))/($K104))-$Q104*BJ$69)/($R104*SQRT(BJ$69))-$R104*SQRT(BJ$69),0,1,TRUE)+$M104*EXP($L104/100*BJ$69)*(1-_xlfn.NORM.DIST((LN(($M104*EXP($L104/100*BJ$69))/($K104))-$Q104*BJ$69)/($R104*SQRT(BJ$69)),0,1,TRUE)))*EXP(-0.07*BJ$69)*(INDEX('3)tpx females'!CR$57:CR$107,MATCH('3) 2016 cases'!$P104,'3)tpx females'!$BB$57:$BB$107,0))+INDEX('3)tpx males'!CR$57:CR$107,MATCH($O104,'3)tpx males'!$BB$57:$BB$107,0))-(INDEX('3)tpx males'!CQ$110:CQ$160,MATCH($O104,'3)tpx males'!$BB$110:$BB$160,0))*INDEX('3)tpx females'!CQ$111:CQ$161,MATCH('3) 2016 cases'!$P104,'3)tpx females'!$BB$111:$BB$161,0))*(1-(EXP(-INDEX('3)tpx males'!CR$4:CR$54,MATCH($O104,'3)tpx males'!$BB$4:$BB$54,0)))*EXP(-INDEX('3)tpx females'!CR$3:CR$53,MATCH('3) 2016 cases'!$P104,'3)tpx females'!$BB$3:$BB$53,0))))))),0)</f>
        <v>0</v>
      </c>
      <c r="BK104" s="32">
        <f ca="1">IFERROR(($K104*EXP(BK$69*($Q104+0.5*($R104)^2))*_xlfn.NORM.DIST((LN(($M104*EXP($L104/100*BK$69))/($K104))-$Q104*BK$69)/($R104*SQRT(BK$69))-$R104*SQRT(BK$69),0,1,TRUE)+$M104*EXP($L104/100*BK$69)*(1-_xlfn.NORM.DIST((LN(($M104*EXP($L104/100*BK$69))/($K104))-$Q104*BK$69)/($R104*SQRT(BK$69)),0,1,TRUE)))*EXP(-0.07*BK$69)*(INDEX('3)tpx females'!CS$57:CS$107,MATCH('3) 2016 cases'!$P104,'3)tpx females'!$BB$57:$BB$107,0))+INDEX('3)tpx males'!CS$57:CS$107,MATCH($O104,'3)tpx males'!$BB$57:$BB$107,0))-(INDEX('3)tpx males'!CR$110:CR$160,MATCH($O104,'3)tpx males'!$BB$110:$BB$160,0))*INDEX('3)tpx females'!CR$111:CR$161,MATCH('3) 2016 cases'!$P104,'3)tpx females'!$BB$111:$BB$161,0))*(1-(EXP(-INDEX('3)tpx males'!CS$4:CS$54,MATCH($O104,'3)tpx males'!$BB$4:$BB$54,0)))*EXP(-INDEX('3)tpx females'!CS$3:CS$53,MATCH('3) 2016 cases'!$P104,'3)tpx females'!$BB$3:$BB$53,0))))))),0)</f>
        <v>0</v>
      </c>
      <c r="BL104" s="32">
        <f ca="1">IFERROR(($K104*EXP(BL$69*($Q104+0.5*($R104)^2))*_xlfn.NORM.DIST((LN(($M104*EXP($L104/100*BL$69))/($K104))-$Q104*BL$69)/($R104*SQRT(BL$69))-$R104*SQRT(BL$69),0,1,TRUE)+$M104*EXP($L104/100*BL$69)*(1-_xlfn.NORM.DIST((LN(($M104*EXP($L104/100*BL$69))/($K104))-$Q104*BL$69)/($R104*SQRT(BL$69)),0,1,TRUE)))*EXP(-0.07*BL$69)*(INDEX('3)tpx females'!CT$57:CT$107,MATCH('3) 2016 cases'!$P104,'3)tpx females'!$BB$57:$BB$107,0))+INDEX('3)tpx males'!CT$57:CT$107,MATCH($O104,'3)tpx males'!$BB$57:$BB$107,0))-(INDEX('3)tpx males'!CS$110:CS$160,MATCH($O104,'3)tpx males'!$BB$110:$BB$160,0))*INDEX('3)tpx females'!CS$111:CS$161,MATCH('3) 2016 cases'!$P104,'3)tpx females'!$BB$111:$BB$161,0))*(1-(EXP(-INDEX('3)tpx males'!CT$4:CT$54,MATCH($O104,'3)tpx males'!$BB$4:$BB$54,0)))*EXP(-INDEX('3)tpx females'!CT$3:CT$53,MATCH('3) 2016 cases'!$P104,'3)tpx females'!$BB$3:$BB$53,0))))))),0)</f>
        <v>0</v>
      </c>
      <c r="BM104" s="32">
        <f ca="1">IFERROR(($K104*EXP(BM$69*($Q104+0.5*($R104)^2))*_xlfn.NORM.DIST((LN(($M104*EXP($L104/100*BM$69))/($K104))-$Q104*BM$69)/($R104*SQRT(BM$69))-$R104*SQRT(BM$69),0,1,TRUE)+$M104*EXP($L104/100*BM$69)*(1-_xlfn.NORM.DIST((LN(($M104*EXP($L104/100*BM$69))/($K104))-$Q104*BM$69)/($R104*SQRT(BM$69)),0,1,TRUE)))*EXP(-0.07*BM$69)*(INDEX('3)tpx females'!CU$57:CU$107,MATCH('3) 2016 cases'!$P104,'3)tpx females'!$BB$57:$BB$107,0))+INDEX('3)tpx males'!CU$57:CU$107,MATCH($O104,'3)tpx males'!$BB$57:$BB$107,0))-(INDEX('3)tpx males'!CT$110:CT$160,MATCH($O104,'3)tpx males'!$BB$110:$BB$160,0))*INDEX('3)tpx females'!CT$111:CT$161,MATCH('3) 2016 cases'!$P104,'3)tpx females'!$BB$111:$BB$161,0))*(1-(EXP(-INDEX('3)tpx males'!CU$4:CU$54,MATCH($O104,'3)tpx males'!$BB$4:$BB$54,0)))*EXP(-INDEX('3)tpx females'!CU$3:CU$53,MATCH('3) 2016 cases'!$P104,'3)tpx females'!$BB$3:$BB$53,0))))))),0)</f>
        <v>0</v>
      </c>
      <c r="BN104" s="32">
        <f ca="1">IFERROR(($K104*EXP(BN$69*($Q104+0.5*($R104)^2))*_xlfn.NORM.DIST((LN(($M104*EXP($L104/100*BN$69))/($K104))-$Q104*BN$69)/($R104*SQRT(BN$69))-$R104*SQRT(BN$69),0,1,TRUE)+$M104*EXP($L104/100*BN$69)*(1-_xlfn.NORM.DIST((LN(($M104*EXP($L104/100*BN$69))/($K104))-$Q104*BN$69)/($R104*SQRT(BN$69)),0,1,TRUE)))*EXP(-0.07*BN$69)*(INDEX('3)tpx females'!CV$57:CV$107,MATCH('3) 2016 cases'!$P104,'3)tpx females'!$BB$57:$BB$107,0))+INDEX('3)tpx males'!CV$57:CV$107,MATCH($O104,'3)tpx males'!$BB$57:$BB$107,0))-(INDEX('3)tpx males'!CU$110:CU$160,MATCH($O104,'3)tpx males'!$BB$110:$BB$160,0))*INDEX('3)tpx females'!CU$111:CU$161,MATCH('3) 2016 cases'!$P104,'3)tpx females'!$BB$111:$BB$161,0))*(1-(EXP(-INDEX('3)tpx males'!CV$4:CV$54,MATCH($O104,'3)tpx males'!$BB$4:$BB$54,0)))*EXP(-INDEX('3)tpx females'!CV$3:CV$53,MATCH('3) 2016 cases'!$P104,'3)tpx females'!$BB$3:$BB$53,0))))))),0)</f>
        <v>0</v>
      </c>
      <c r="BO104" s="32">
        <f ca="1">IFERROR(($K104*EXP(BO$69*($Q104+0.5*($R104)^2))*_xlfn.NORM.DIST((LN(($M104*EXP($L104/100*BO$69))/($K104))-$Q104*BO$69)/($R104*SQRT(BO$69))-$R104*SQRT(BO$69),0,1,TRUE)+$M104*EXP($L104/100*BO$69)*(1-_xlfn.NORM.DIST((LN(($M104*EXP($L104/100*BO$69))/($K104))-$Q104*BO$69)/($R104*SQRT(BO$69)),0,1,TRUE)))*EXP(-0.07*BO$69)*(INDEX('3)tpx females'!CW$57:CW$107,MATCH('3) 2016 cases'!$P104,'3)tpx females'!$BB$57:$BB$107,0))+INDEX('3)tpx males'!CW$57:CW$107,MATCH($O104,'3)tpx males'!$BB$57:$BB$107,0))-(INDEX('3)tpx males'!CV$110:CV$160,MATCH($O104,'3)tpx males'!$BB$110:$BB$160,0))*INDEX('3)tpx females'!CV$111:CV$161,MATCH('3) 2016 cases'!$P104,'3)tpx females'!$BB$111:$BB$161,0))*(1-(EXP(-INDEX('3)tpx males'!CW$4:CW$54,MATCH($O104,'3)tpx males'!$BB$4:$BB$54,0)))*EXP(-INDEX('3)tpx females'!CW$3:CW$53,MATCH('3) 2016 cases'!$P104,'3)tpx females'!$BB$3:$BB$53,0))))))),0)</f>
        <v>0</v>
      </c>
      <c r="BP104" s="32">
        <f ca="1">IFERROR(($K104*EXP(BP$69*($Q104+0.5*($R104)^2))*_xlfn.NORM.DIST((LN(($M104*EXP($L104/100*BP$69))/($K104))-$Q104*BP$69)/($R104*SQRT(BP$69))-$R104*SQRT(BP$69),0,1,TRUE)+$M104*EXP($L104/100*BP$69)*(1-_xlfn.NORM.DIST((LN(($M104*EXP($L104/100*BP$69))/($K104))-$Q104*BP$69)/($R104*SQRT(BP$69)),0,1,TRUE)))*EXP(-0.07*BP$69)*(INDEX('3)tpx females'!CX$57:CX$107,MATCH('3) 2016 cases'!$P104,'3)tpx females'!$BB$57:$BB$107,0))+INDEX('3)tpx males'!CX$57:CX$107,MATCH($O104,'3)tpx males'!$BB$57:$BB$107,0))-(INDEX('3)tpx males'!CW$110:CW$160,MATCH($O104,'3)tpx males'!$BB$110:$BB$160,0))*INDEX('3)tpx females'!CW$111:CW$161,MATCH('3) 2016 cases'!$P104,'3)tpx females'!$BB$111:$BB$161,0))*(1-(EXP(-INDEX('3)tpx males'!CX$4:CX$54,MATCH($O104,'3)tpx males'!$BB$4:$BB$54,0)))*EXP(-INDEX('3)tpx females'!CX$3:CX$53,MATCH('3) 2016 cases'!$P104,'3)tpx females'!$BB$3:$BB$53,0))))))),0)</f>
        <v>0</v>
      </c>
      <c r="BQ104" s="32">
        <f ca="1">IFERROR(($K104*EXP(BQ$69*($Q104+0.5*($R104)^2))*_xlfn.NORM.DIST((LN(($M104*EXP($L104/100*BQ$69))/($K104))-$Q104*BQ$69)/($R104*SQRT(BQ$69))-$R104*SQRT(BQ$69),0,1,TRUE)+$M104*EXP($L104/100*BQ$69)*(1-_xlfn.NORM.DIST((LN(($M104*EXP($L104/100*BQ$69))/($K104))-$Q104*BQ$69)/($R104*SQRT(BQ$69)),0,1,TRUE)))*EXP(-0.07*BQ$69)*(INDEX('3)tpx females'!CY$57:CY$107,MATCH('3) 2016 cases'!$P104,'3)tpx females'!$BB$57:$BB$107,0))+INDEX('3)tpx males'!CY$57:CY$107,MATCH($O104,'3)tpx males'!$BB$57:$BB$107,0))-(INDEX('3)tpx males'!CX$110:CX$160,MATCH($O104,'3)tpx males'!$BB$110:$BB$160,0))*INDEX('3)tpx females'!CX$111:CX$161,MATCH('3) 2016 cases'!$P104,'3)tpx females'!$BB$111:$BB$161,0))*(1-(EXP(-INDEX('3)tpx males'!CY$4:CY$54,MATCH($O104,'3)tpx males'!$BB$4:$BB$54,0)))*EXP(-INDEX('3)tpx females'!CY$3:CY$53,MATCH('3) 2016 cases'!$P104,'3)tpx females'!$BB$3:$BB$53,0))))))),0)</f>
        <v>0</v>
      </c>
      <c r="BR104" s="32">
        <f ca="1">IFERROR(($K104*EXP(BR$69*($Q104+0.5*($R104)^2))*_xlfn.NORM.DIST((LN(($M104*EXP($L104/100*BR$69))/($K104))-$Q104*BR$69)/($R104*SQRT(BR$69))-$R104*SQRT(BR$69),0,1,TRUE)+$M104*EXP($L104/100*BR$69)*(1-_xlfn.NORM.DIST((LN(($M104*EXP($L104/100*BR$69))/($K104))-$Q104*BR$69)/($R104*SQRT(BR$69)),0,1,TRUE)))*EXP(-0.07*BR$69)*(INDEX('3)tpx females'!CZ$57:CZ$107,MATCH('3) 2016 cases'!$P104,'3)tpx females'!$BB$57:$BB$107,0))+INDEX('3)tpx males'!CZ$57:CZ$107,MATCH($O104,'3)tpx males'!$BB$57:$BB$107,0))-(INDEX('3)tpx males'!CY$110:CY$160,MATCH($O104,'3)tpx males'!$BB$110:$BB$160,0))*INDEX('3)tpx females'!CY$111:CY$161,MATCH('3) 2016 cases'!$P104,'3)tpx females'!$BB$111:$BB$161,0))*(1-(EXP(-INDEX('3)tpx males'!CZ$4:CZ$54,MATCH($O104,'3)tpx males'!$BB$4:$BB$54,0)))*EXP(-INDEX('3)tpx females'!CZ$3:CZ$53,MATCH('3) 2016 cases'!$P104,'3)tpx females'!$BB$3:$BB$53,0))))))),0)</f>
        <v>0</v>
      </c>
      <c r="BS104" s="32">
        <f ca="1">IFERROR(($K104*EXP(BS$69*($Q104+0.5*($R104)^2))*_xlfn.NORM.DIST((LN(($M104*EXP($L104/100*BS$69))/($K104))-$Q104*BS$69)/($R104*SQRT(BS$69))-$R104*SQRT(BS$69),0,1,TRUE)+$M104*EXP($L104/100*BS$69)*(1-_xlfn.NORM.DIST((LN(($M104*EXP($L104/100*BS$69))/($K104))-$Q104*BS$69)/($R104*SQRT(BS$69)),0,1,TRUE)))*EXP(-0.07*BS$69)*(INDEX('3)tpx females'!DA$57:DA$107,MATCH('3) 2016 cases'!$P104,'3)tpx females'!$BB$57:$BB$107,0))+INDEX('3)tpx males'!DA$57:DA$107,MATCH($O104,'3)tpx males'!$BB$57:$BB$107,0))-(INDEX('3)tpx males'!CZ$110:CZ$160,MATCH($O104,'3)tpx males'!$BB$110:$BB$160,0))*INDEX('3)tpx females'!CZ$111:CZ$161,MATCH('3) 2016 cases'!$P104,'3)tpx females'!$BB$111:$BB$161,0))*(1-(EXP(-INDEX('3)tpx males'!DA$4:DA$54,MATCH($O104,'3)tpx males'!$BB$4:$BB$54,0)))*EXP(-INDEX('3)tpx females'!DA$3:DA$53,MATCH('3) 2016 cases'!$P104,'3)tpx females'!$BB$3:$BB$53,0))))))),0)</f>
        <v>0</v>
      </c>
      <c r="BU104" s="32">
        <f t="shared" si="121"/>
        <v>108126.7827406843</v>
      </c>
      <c r="BV104" s="32">
        <f t="shared" si="122"/>
        <v>101779.06685781304</v>
      </c>
      <c r="BW104" s="32">
        <f t="shared" si="123"/>
        <v>102750.57535176606</v>
      </c>
      <c r="BX104" s="32">
        <f t="shared" si="124"/>
        <v>103731.35715488726</v>
      </c>
      <c r="BY104" s="32">
        <f t="shared" si="125"/>
        <v>104721.50078340014</v>
      </c>
      <c r="BZ104" s="32">
        <f t="shared" si="126"/>
        <v>105721.09559843916</v>
      </c>
      <c r="CA104" s="32">
        <f t="shared" si="127"/>
        <v>106730.23181411493</v>
      </c>
      <c r="CB104" s="32">
        <f t="shared" si="128"/>
        <v>107749.00050565584</v>
      </c>
      <c r="CC104" s="32">
        <f t="shared" si="129"/>
        <v>108777.49361762765</v>
      </c>
      <c r="CD104" s="32">
        <f t="shared" si="130"/>
        <v>109815.80397222948</v>
      </c>
      <c r="CE104" s="32">
        <f t="shared" si="131"/>
        <v>110864.02527764352</v>
      </c>
      <c r="CF104" s="32">
        <f t="shared" si="132"/>
        <v>111922.25213629605</v>
      </c>
      <c r="CG104" s="32">
        <f t="shared" si="133"/>
        <v>112990.5800524472</v>
      </c>
      <c r="CH104" s="32">
        <f t="shared" si="134"/>
        <v>114069.10543747255</v>
      </c>
      <c r="CI104" s="32">
        <f t="shared" si="135"/>
        <v>115157.92560941094</v>
      </c>
      <c r="CJ104" s="32">
        <f t="shared" si="136"/>
        <v>116257.13878118293</v>
      </c>
      <c r="CK104" s="32">
        <f t="shared" si="137"/>
        <v>117366.84403009537</v>
      </c>
      <c r="CL104" s="32">
        <f t="shared" si="138"/>
        <v>118487.14124065121</v>
      </c>
      <c r="CM104" s="32">
        <f t="shared" si="139"/>
        <v>119618.13101369608</v>
      </c>
      <c r="CN104" s="32">
        <f t="shared" si="140"/>
        <v>120759.91453744452</v>
      </c>
      <c r="CO104" s="32">
        <f t="shared" si="141"/>
        <v>121912.59341938939</v>
      </c>
      <c r="CP104" s="32">
        <f t="shared" si="142"/>
        <v>123076.26948179259</v>
      </c>
      <c r="CQ104" s="32">
        <f t="shared" si="143"/>
        <v>124251.04452673928</v>
      </c>
      <c r="CR104" s="32">
        <f t="shared" si="144"/>
        <v>125437.02007916648</v>
      </c>
      <c r="CS104" s="32">
        <f t="shared" si="145"/>
        <v>126634.29711766688</v>
      </c>
      <c r="CT104" s="32">
        <f t="shared" si="146"/>
        <v>127842.97580323349</v>
      </c>
      <c r="CU104" s="32">
        <f t="shared" si="147"/>
        <v>129063.15521560889</v>
      </c>
      <c r="CV104" s="32">
        <f t="shared" si="148"/>
        <v>130294.93310576207</v>
      </c>
      <c r="CW104" s="32">
        <f t="shared" si="149"/>
        <v>131538.40567148034</v>
      </c>
      <c r="CX104" s="32">
        <f t="shared" si="150"/>
        <v>132793.66736134337</v>
      </c>
      <c r="CY104" s="32">
        <f t="shared" si="151"/>
        <v>134060.81071062147</v>
      </c>
      <c r="CZ104" s="32">
        <f t="shared" si="152"/>
        <v>135339.92621102856</v>
      </c>
      <c r="DA104" s="32">
        <f t="shared" si="153"/>
        <v>136631.10221485051</v>
      </c>
      <c r="DB104" s="32">
        <f t="shared" si="154"/>
        <v>137934.42487279029</v>
      </c>
      <c r="DC104" s="32">
        <f t="shared" si="155"/>
        <v>139249.97810394512</v>
      </c>
      <c r="DD104" s="32">
        <f t="shared" si="156"/>
        <v>140577.84359564207</v>
      </c>
      <c r="DE104" s="32">
        <f t="shared" si="157"/>
        <v>141918.10083038729</v>
      </c>
      <c r="DF104" s="32">
        <f t="shared" si="158"/>
        <v>143270.82713690007</v>
      </c>
      <c r="DG104" s="32">
        <f t="shared" si="159"/>
        <v>144636.09776207691</v>
      </c>
      <c r="DH104" s="32">
        <f t="shared" si="160"/>
        <v>146013.98596072628</v>
      </c>
      <c r="DI104" s="32">
        <f t="shared" si="161"/>
        <v>147404.5631000094</v>
      </c>
      <c r="DJ104" s="32">
        <f t="shared" si="162"/>
        <v>148807.89877568232</v>
      </c>
      <c r="DK104" s="32">
        <f t="shared" si="163"/>
        <v>150224.06093744448</v>
      </c>
      <c r="DL104" s="32">
        <f t="shared" si="164"/>
        <v>151653.11602094033</v>
      </c>
      <c r="DM104" s="32">
        <f t="shared" si="165"/>
        <v>153095.12908420959</v>
      </c>
      <c r="DN104" s="32">
        <f t="shared" si="166"/>
        <v>154550.16394664306</v>
      </c>
      <c r="DO104" s="32">
        <f t="shared" si="167"/>
        <v>156018.28332875072</v>
      </c>
      <c r="DP104" s="32">
        <f t="shared" si="168"/>
        <v>157499.54899128998</v>
      </c>
      <c r="DQ104" s="32">
        <f t="shared" si="169"/>
        <v>158994.02187252953</v>
      </c>
      <c r="DR104" s="32">
        <f t="shared" si="170"/>
        <v>160501.76222263131</v>
      </c>
      <c r="DT104" s="48">
        <f t="shared" si="171"/>
        <v>75</v>
      </c>
      <c r="DU104" s="48">
        <f t="shared" si="172"/>
        <v>70</v>
      </c>
      <c r="DV104" s="32">
        <f ca="1">INDEX('3)tpx males'!BD$57:BD$107,MATCH(DT104,'3)tpx males'!$BB$57:$BB$107,0))*INDEX('3)tpx females'!BD$57:BD$107,MATCH(DU104,'3)tpx females'!$BB$57:$BB$107,0))</f>
        <v>2.5559525072486178E-4</v>
      </c>
      <c r="DW104" s="32">
        <f t="shared" ca="1" si="173"/>
        <v>-27.636692144677859</v>
      </c>
      <c r="DX104" s="32">
        <f t="shared" ca="1" si="177"/>
        <v>0.99974440474927517</v>
      </c>
      <c r="DZ104" s="32">
        <f t="shared" ca="1" si="174"/>
        <v>-130726.8141066347</v>
      </c>
      <c r="EA104" s="32">
        <f t="shared" ca="1" si="175"/>
        <v>22600.031365950403</v>
      </c>
      <c r="EB104" s="32">
        <f t="shared" ca="1" si="178"/>
        <v>5.7764606833698338</v>
      </c>
      <c r="EC104" s="32">
        <f ca="1">EA104*'3) Value'!AN116</f>
        <v>0</v>
      </c>
      <c r="EE104" s="32">
        <f ca="1">IF(AND('3) Value'!AB116="Alive",'3) Value'!AE116="Alive"),'3) Value'!AM116+'3) 2016 cases'!DZ104,0)</f>
        <v>136.04959877379588</v>
      </c>
      <c r="EF104" s="32">
        <f>IF(OR(AND('3) Value'!AB116="Deceased",'3) Value'!AE116="Alive"),(AND('3) Value'!AB116="Alive",'3) Value'!AE116="Deceased"))),1,0)</f>
        <v>0</v>
      </c>
      <c r="EG104" s="32">
        <f>IF(EF104=1,'3) Value'!AM116+'3) 2016 cases'!DZ104,0)</f>
        <v>0</v>
      </c>
    </row>
    <row r="105" spans="3:137" x14ac:dyDescent="0.25">
      <c r="C105" s="32" t="s">
        <v>11</v>
      </c>
      <c r="D105" s="32" t="s">
        <v>12</v>
      </c>
      <c r="E105" s="49">
        <v>10341</v>
      </c>
      <c r="F105" s="32" t="s">
        <v>13</v>
      </c>
      <c r="G105" s="32" t="s">
        <v>14</v>
      </c>
      <c r="H105" s="49">
        <v>10286</v>
      </c>
      <c r="I105" s="32" t="s">
        <v>13</v>
      </c>
      <c r="J105" s="32" t="s">
        <v>21</v>
      </c>
      <c r="K105" s="52">
        <v>660000</v>
      </c>
      <c r="L105" s="52">
        <v>6.7</v>
      </c>
      <c r="M105" s="52">
        <v>55460</v>
      </c>
      <c r="O105" s="48">
        <f t="shared" si="181"/>
        <v>88</v>
      </c>
      <c r="P105" s="32">
        <f t="shared" si="182"/>
        <v>88</v>
      </c>
      <c r="Q105" s="32">
        <f>INDEX('2b)Working'!$I$61:$P$61,MATCH($J105,'2b)Working'!$I$60:$P$60,0))</f>
        <v>6.639962125003708E-2</v>
      </c>
      <c r="R105" s="32">
        <f>INDEX('2b)Working'!$I$62:$P$62,MATCH($J105,'2b)Working'!$I$60:$P$60,0))</f>
        <v>4.3425056649869002E-2</v>
      </c>
      <c r="T105" s="9">
        <f t="shared" ca="1" si="176"/>
        <v>54238.277985950088</v>
      </c>
      <c r="U105" s="10"/>
      <c r="V105" s="32">
        <f ca="1">IFERROR(($K105*EXP(V$69*($Q105+0.5*($R105)^2))*_xlfn.NORM.DIST((LN(($M105*EXP($L105/100*V$69))/($K105))-$Q105*V$69)/($R105*SQRT(V$69))-$R105*SQRT(V$69),0,1,TRUE)+$M105*EXP($L105/100*V$69)*(1-_xlfn.NORM.DIST((LN(($M105*EXP($L105/100*V$69))/($K105))-$Q105*V$69)/($R105*SQRT(V$69)),0,1,TRUE)))*EXP(-0.07*V$69)*(INDEX('3)tpx females'!BD$57:BD$107,MATCH('3) 2016 cases'!$P105,'3)tpx females'!$BB$57:$BB$107,0))+INDEX('3)tpx males'!BD$57:BD$107,MATCH($O105,'3)tpx males'!$BB$57:$BB$107,0))-(INDEX('3)tpx males'!BC$110:BC$160,MATCH($O105,'3)tpx males'!$BB$110:$BB$160,0))*INDEX('3)tpx females'!BC$111:BC$161,MATCH('3) 2016 cases'!$P105,'3)tpx females'!$BB$111:$BB$161,0))*(1-(EXP(-INDEX('3)tpx males'!BD$4:BD$54,MATCH($O105,'3)tpx males'!$BB$4:$BB$54,0)))*EXP(-INDEX('3)tpx females'!BD$3:BD$53,MATCH('3) 2016 cases'!$P105,'3)tpx females'!$BB$3:$BB$53,0))))))),0)</f>
        <v>675.35043605817827</v>
      </c>
      <c r="W105" s="32">
        <f ca="1">IFERROR(($K105*EXP(W$69*($Q105+0.5*($R105)^2))*_xlfn.NORM.DIST((LN(($M105*EXP($L105/100*W$69))/($K105))-$Q105*W$69)/($R105*SQRT(W$69))-$R105*SQRT(W$69),0,1,TRUE)+$M105*EXP($L105/100*W$69)*(1-_xlfn.NORM.DIST((LN(($M105*EXP($L105/100*W$69))/($K105))-$Q105*W$69)/($R105*SQRT(W$69)),0,1,TRUE)))*EXP(-0.07*W$69)*(INDEX('3)tpx females'!BE$57:BE$107,MATCH('3) 2016 cases'!$P105,'3)tpx females'!$BB$57:$BB$107,0))+INDEX('3)tpx males'!BE$57:BE$107,MATCH($O105,'3)tpx males'!$BB$57:$BB$107,0))-(INDEX('3)tpx males'!BD$110:BD$160,MATCH($O105,'3)tpx males'!$BB$110:$BB$160,0))*INDEX('3)tpx females'!BD$111:BD$161,MATCH('3) 2016 cases'!$P105,'3)tpx females'!$BB$111:$BB$161,0))*(1-(EXP(-INDEX('3)tpx males'!BE$4:BE$54,MATCH($O105,'3)tpx males'!$BB$4:$BB$54,0)))*EXP(-INDEX('3)tpx females'!BE$3:BE$53,MATCH('3) 2016 cases'!$P105,'3)tpx females'!$BB$3:$BB$53,0))))))),0)</f>
        <v>2127.8514449430909</v>
      </c>
      <c r="X105" s="32">
        <f ca="1">IFERROR(($K105*EXP(X$69*($Q105+0.5*($R105)^2))*_xlfn.NORM.DIST((LN(($M105*EXP($L105/100*X$69))/($K105))-$Q105*X$69)/($R105*SQRT(X$69))-$R105*SQRT(X$69),0,1,TRUE)+$M105*EXP($L105/100*X$69)*(1-_xlfn.NORM.DIST((LN(($M105*EXP($L105/100*X$69))/($K105))-$Q105*X$69)/($R105*SQRT(X$69)),0,1,TRUE)))*EXP(-0.07*X$69)*(INDEX('3)tpx females'!BF$57:BF$107,MATCH('3) 2016 cases'!$P105,'3)tpx females'!$BB$57:$BB$107,0))+INDEX('3)tpx males'!BF$57:BF$107,MATCH($O105,'3)tpx males'!$BB$57:$BB$107,0))-(INDEX('3)tpx males'!BE$110:BE$160,MATCH($O105,'3)tpx males'!$BB$110:$BB$160,0))*INDEX('3)tpx females'!BE$111:BE$161,MATCH('3) 2016 cases'!$P105,'3)tpx females'!$BB$111:$BB$161,0))*(1-(EXP(-INDEX('3)tpx males'!BF$4:BF$54,MATCH($O105,'3)tpx males'!$BB$4:$BB$54,0)))*EXP(-INDEX('3)tpx females'!BF$3:BF$53,MATCH('3) 2016 cases'!$P105,'3)tpx females'!$BB$3:$BB$53,0))))))),0)</f>
        <v>3405.1291724429557</v>
      </c>
      <c r="Y105" s="32">
        <f ca="1">IFERROR(($K105*EXP(Y$69*($Q105+0.5*($R105)^2))*_xlfn.NORM.DIST((LN(($M105*EXP($L105/100*Y$69))/($K105))-$Q105*Y$69)/($R105*SQRT(Y$69))-$R105*SQRT(Y$69),0,1,TRUE)+$M105*EXP($L105/100*Y$69)*(1-_xlfn.NORM.DIST((LN(($M105*EXP($L105/100*Y$69))/($K105))-$Q105*Y$69)/($R105*SQRT(Y$69)),0,1,TRUE)))*EXP(-0.07*Y$69)*(INDEX('3)tpx females'!BG$57:BG$107,MATCH('3) 2016 cases'!$P105,'3)tpx females'!$BB$57:$BB$107,0))+INDEX('3)tpx males'!BG$57:BG$107,MATCH($O105,'3)tpx males'!$BB$57:$BB$107,0))-(INDEX('3)tpx males'!BF$110:BF$160,MATCH($O105,'3)tpx males'!$BB$110:$BB$160,0))*INDEX('3)tpx females'!BF$111:BF$161,MATCH('3) 2016 cases'!$P105,'3)tpx females'!$BB$111:$BB$161,0))*(1-(EXP(-INDEX('3)tpx males'!BG$4:BG$54,MATCH($O105,'3)tpx males'!$BB$4:$BB$54,0)))*EXP(-INDEX('3)tpx females'!BG$3:BG$53,MATCH('3) 2016 cases'!$P105,'3)tpx females'!$BB$3:$BB$53,0))))))),0)</f>
        <v>4442.7834364586561</v>
      </c>
      <c r="Z105" s="32">
        <f ca="1">IFERROR(($K105*EXP(Z$69*($Q105+0.5*($R105)^2))*_xlfn.NORM.DIST((LN(($M105*EXP($L105/100*Z$69))/($K105))-$Q105*Z$69)/($R105*SQRT(Z$69))-$R105*SQRT(Z$69),0,1,TRUE)+$M105*EXP($L105/100*Z$69)*(1-_xlfn.NORM.DIST((LN(($M105*EXP($L105/100*Z$69))/($K105))-$Q105*Z$69)/($R105*SQRT(Z$69)),0,1,TRUE)))*EXP(-0.07*Z$69)*(INDEX('3)tpx females'!BH$57:BH$107,MATCH('3) 2016 cases'!$P105,'3)tpx females'!$BB$57:$BB$107,0))+INDEX('3)tpx males'!BH$57:BH$107,MATCH($O105,'3)tpx males'!$BB$57:$BB$107,0))-(INDEX('3)tpx males'!BG$110:BG$160,MATCH($O105,'3)tpx males'!$BB$110:$BB$160,0))*INDEX('3)tpx females'!BG$111:BG$161,MATCH('3) 2016 cases'!$P105,'3)tpx females'!$BB$111:$BB$161,0))*(1-(EXP(-INDEX('3)tpx males'!BH$4:BH$54,MATCH($O105,'3)tpx males'!$BB$4:$BB$54,0)))*EXP(-INDEX('3)tpx females'!BH$3:BH$53,MATCH('3) 2016 cases'!$P105,'3)tpx females'!$BB$3:$BB$53,0))))))),0)</f>
        <v>4985.5136645803314</v>
      </c>
      <c r="AA105" s="32">
        <f ca="1">IFERROR(($K105*EXP(AA$69*($Q105+0.5*($R105)^2))*_xlfn.NORM.DIST((LN(($M105*EXP($L105/100*AA$69))/($K105))-$Q105*AA$69)/($R105*SQRT(AA$69))-$R105*SQRT(AA$69),0,1,TRUE)+$M105*EXP($L105/100*AA$69)*(1-_xlfn.NORM.DIST((LN(($M105*EXP($L105/100*AA$69))/($K105))-$Q105*AA$69)/($R105*SQRT(AA$69)),0,1,TRUE)))*EXP(-0.07*AA$69)*(INDEX('3)tpx females'!BI$57:BI$107,MATCH('3) 2016 cases'!$P105,'3)tpx females'!$BB$57:$BB$107,0))+INDEX('3)tpx males'!BI$57:BI$107,MATCH($O105,'3)tpx males'!$BB$57:$BB$107,0))-(INDEX('3)tpx males'!BH$110:BH$160,MATCH($O105,'3)tpx males'!$BB$110:$BB$160,0))*INDEX('3)tpx females'!BH$111:BH$161,MATCH('3) 2016 cases'!$P105,'3)tpx females'!$BB$111:$BB$161,0))*(1-(EXP(-INDEX('3)tpx males'!BI$4:BI$54,MATCH($O105,'3)tpx males'!$BB$4:$BB$54,0)))*EXP(-INDEX('3)tpx females'!BI$3:BI$53,MATCH('3) 2016 cases'!$P105,'3)tpx females'!$BB$3:$BB$53,0))))))),0)</f>
        <v>5528.4777573690326</v>
      </c>
      <c r="AB105" s="32">
        <f ca="1">IFERROR(($K105*EXP(AB$69*($Q105+0.5*($R105)^2))*_xlfn.NORM.DIST((LN(($M105*EXP($L105/100*AB$69))/($K105))-$Q105*AB$69)/($R105*SQRT(AB$69))-$R105*SQRT(AB$69),0,1,TRUE)+$M105*EXP($L105/100*AB$69)*(1-_xlfn.NORM.DIST((LN(($M105*EXP($L105/100*AB$69))/($K105))-$Q105*AB$69)/($R105*SQRT(AB$69)),0,1,TRUE)))*EXP(-0.07*AB$69)*(INDEX('3)tpx females'!BJ$57:BJ$107,MATCH('3) 2016 cases'!$P105,'3)tpx females'!$BB$57:$BB$107,0))+INDEX('3)tpx males'!BJ$57:BJ$107,MATCH($O105,'3)tpx males'!$BB$57:$BB$107,0))-(INDEX('3)tpx males'!BI$110:BI$160,MATCH($O105,'3)tpx males'!$BB$110:$BB$160,0))*INDEX('3)tpx females'!BI$111:BI$161,MATCH('3) 2016 cases'!$P105,'3)tpx females'!$BB$111:$BB$161,0))*(1-(EXP(-INDEX('3)tpx males'!BJ$4:BJ$54,MATCH($O105,'3)tpx males'!$BB$4:$BB$54,0)))*EXP(-INDEX('3)tpx females'!BJ$3:BJ$53,MATCH('3) 2016 cases'!$P105,'3)tpx females'!$BB$3:$BB$53,0))))))),0)</f>
        <v>5863.6915610193901</v>
      </c>
      <c r="AC105" s="32">
        <f ca="1">IFERROR(($K105*EXP(AC$69*($Q105+0.5*($R105)^2))*_xlfn.NORM.DIST((LN(($M105*EXP($L105/100*AC$69))/($K105))-$Q105*AC$69)/($R105*SQRT(AC$69))-$R105*SQRT(AC$69),0,1,TRUE)+$M105*EXP($L105/100*AC$69)*(1-_xlfn.NORM.DIST((LN(($M105*EXP($L105/100*AC$69))/($K105))-$Q105*AC$69)/($R105*SQRT(AC$69)),0,1,TRUE)))*EXP(-0.07*AC$69)*(INDEX('3)tpx females'!BK$57:BK$107,MATCH('3) 2016 cases'!$P105,'3)tpx females'!$BB$57:$BB$107,0))+INDEX('3)tpx males'!BK$57:BK$107,MATCH($O105,'3)tpx males'!$BB$57:$BB$107,0))-(INDEX('3)tpx males'!BJ$110:BJ$160,MATCH($O105,'3)tpx males'!$BB$110:$BB$160,0))*INDEX('3)tpx females'!BJ$111:BJ$161,MATCH('3) 2016 cases'!$P105,'3)tpx females'!$BB$111:$BB$161,0))*(1-(EXP(-INDEX('3)tpx males'!BK$4:BK$54,MATCH($O105,'3)tpx males'!$BB$4:$BB$54,0)))*EXP(-INDEX('3)tpx females'!BK$3:BK$53,MATCH('3) 2016 cases'!$P105,'3)tpx females'!$BB$3:$BB$53,0))))))),0)</f>
        <v>5525.365805771251</v>
      </c>
      <c r="AD105" s="32">
        <f ca="1">IFERROR(($K105*EXP(AD$69*($Q105+0.5*($R105)^2))*_xlfn.NORM.DIST((LN(($M105*EXP($L105/100*AD$69))/($K105))-$Q105*AD$69)/($R105*SQRT(AD$69))-$R105*SQRT(AD$69),0,1,TRUE)+$M105*EXP($L105/100*AD$69)*(1-_xlfn.NORM.DIST((LN(($M105*EXP($L105/100*AD$69))/($K105))-$Q105*AD$69)/($R105*SQRT(AD$69)),0,1,TRUE)))*EXP(-0.07*AD$69)*(INDEX('3)tpx females'!BL$57:BL$107,MATCH('3) 2016 cases'!$P105,'3)tpx females'!$BB$57:$BB$107,0))+INDEX('3)tpx males'!BL$57:BL$107,MATCH($O105,'3)tpx males'!$BB$57:$BB$107,0))-(INDEX('3)tpx males'!BK$110:BK$160,MATCH($O105,'3)tpx males'!$BB$110:$BB$160,0))*INDEX('3)tpx females'!BK$111:BK$161,MATCH('3) 2016 cases'!$P105,'3)tpx females'!$BB$111:$BB$161,0))*(1-(EXP(-INDEX('3)tpx males'!BL$4:BL$54,MATCH($O105,'3)tpx males'!$BB$4:$BB$54,0)))*EXP(-INDEX('3)tpx females'!BL$3:BL$53,MATCH('3) 2016 cases'!$P105,'3)tpx females'!$BB$3:$BB$53,0))))))),0)</f>
        <v>5036.771720234532</v>
      </c>
      <c r="AE105" s="32">
        <f ca="1">IFERROR(($K105*EXP(AE$69*($Q105+0.5*($R105)^2))*_xlfn.NORM.DIST((LN(($M105*EXP($L105/100*AE$69))/($K105))-$Q105*AE$69)/($R105*SQRT(AE$69))-$R105*SQRT(AE$69),0,1,TRUE)+$M105*EXP($L105/100*AE$69)*(1-_xlfn.NORM.DIST((LN(($M105*EXP($L105/100*AE$69))/($K105))-$Q105*AE$69)/($R105*SQRT(AE$69)),0,1,TRUE)))*EXP(-0.07*AE$69)*(INDEX('3)tpx females'!BM$57:BM$107,MATCH('3) 2016 cases'!$P105,'3)tpx females'!$BB$57:$BB$107,0))+INDEX('3)tpx males'!BM$57:BM$107,MATCH($O105,'3)tpx males'!$BB$57:$BB$107,0))-(INDEX('3)tpx males'!BL$110:BL$160,MATCH($O105,'3)tpx males'!$BB$110:$BB$160,0))*INDEX('3)tpx females'!BL$111:BL$161,MATCH('3) 2016 cases'!$P105,'3)tpx females'!$BB$111:$BB$161,0))*(1-(EXP(-INDEX('3)tpx males'!BM$4:BM$54,MATCH($O105,'3)tpx males'!$BB$4:$BB$54,0)))*EXP(-INDEX('3)tpx females'!BM$3:BM$53,MATCH('3) 2016 cases'!$P105,'3)tpx females'!$BB$3:$BB$53,0))))))),0)</f>
        <v>4354.3616651525945</v>
      </c>
      <c r="AF105" s="32">
        <f ca="1">IFERROR(($K105*EXP(AF$69*($Q105+0.5*($R105)^2))*_xlfn.NORM.DIST((LN(($M105*EXP($L105/100*AF$69))/($K105))-$Q105*AF$69)/($R105*SQRT(AF$69))-$R105*SQRT(AF$69),0,1,TRUE)+$M105*EXP($L105/100*AF$69)*(1-_xlfn.NORM.DIST((LN(($M105*EXP($L105/100*AF$69))/($K105))-$Q105*AF$69)/($R105*SQRT(AF$69)),0,1,TRUE)))*EXP(-0.07*AF$69)*(INDEX('3)tpx females'!BN$57:BN$107,MATCH('3) 2016 cases'!$P105,'3)tpx females'!$BB$57:$BB$107,0))+INDEX('3)tpx males'!BN$57:BN$107,MATCH($O105,'3)tpx males'!$BB$57:$BB$107,0))-(INDEX('3)tpx males'!BM$110:BM$160,MATCH($O105,'3)tpx males'!$BB$110:$BB$160,0))*INDEX('3)tpx females'!BM$111:BM$161,MATCH('3) 2016 cases'!$P105,'3)tpx females'!$BB$111:$BB$161,0))*(1-(EXP(-INDEX('3)tpx males'!BN$4:BN$54,MATCH($O105,'3)tpx males'!$BB$4:$BB$54,0)))*EXP(-INDEX('3)tpx females'!BN$3:BN$53,MATCH('3) 2016 cases'!$P105,'3)tpx females'!$BB$3:$BB$53,0))))))),0)</f>
        <v>3569.9493910943565</v>
      </c>
      <c r="AG105" s="32">
        <f ca="1">IFERROR(($K105*EXP(AG$69*($Q105+0.5*($R105)^2))*_xlfn.NORM.DIST((LN(($M105*EXP($L105/100*AG$69))/($K105))-$Q105*AG$69)/($R105*SQRT(AG$69))-$R105*SQRT(AG$69),0,1,TRUE)+$M105*EXP($L105/100*AG$69)*(1-_xlfn.NORM.DIST((LN(($M105*EXP($L105/100*AG$69))/($K105))-$Q105*AG$69)/($R105*SQRT(AG$69)),0,1,TRUE)))*EXP(-0.07*AG$69)*(INDEX('3)tpx females'!BO$57:BO$107,MATCH('3) 2016 cases'!$P105,'3)tpx females'!$BB$57:$BB$107,0))+INDEX('3)tpx males'!BO$57:BO$107,MATCH($O105,'3)tpx males'!$BB$57:$BB$107,0))-(INDEX('3)tpx males'!BN$110:BN$160,MATCH($O105,'3)tpx males'!$BB$110:$BB$160,0))*INDEX('3)tpx females'!BN$111:BN$161,MATCH('3) 2016 cases'!$P105,'3)tpx females'!$BB$111:$BB$161,0))*(1-(EXP(-INDEX('3)tpx males'!BO$4:BO$54,MATCH($O105,'3)tpx males'!$BB$4:$BB$54,0)))*EXP(-INDEX('3)tpx females'!BO$3:BO$53,MATCH('3) 2016 cases'!$P105,'3)tpx females'!$BB$3:$BB$53,0))))))),0)</f>
        <v>2785.6624751430277</v>
      </c>
      <c r="AH105" s="32">
        <f ca="1">IFERROR(($K105*EXP(AH$69*($Q105+0.5*($R105)^2))*_xlfn.NORM.DIST((LN(($M105*EXP($L105/100*AH$69))/($K105))-$Q105*AH$69)/($R105*SQRT(AH$69))-$R105*SQRT(AH$69),0,1,TRUE)+$M105*EXP($L105/100*AH$69)*(1-_xlfn.NORM.DIST((LN(($M105*EXP($L105/100*AH$69))/($K105))-$Q105*AH$69)/($R105*SQRT(AH$69)),0,1,TRUE)))*EXP(-0.07*AH$69)*(INDEX('3)tpx females'!BP$57:BP$107,MATCH('3) 2016 cases'!$P105,'3)tpx females'!$BB$57:$BB$107,0))+INDEX('3)tpx males'!BP$57:BP$107,MATCH($O105,'3)tpx males'!$BB$57:$BB$107,0))-(INDEX('3)tpx males'!BO$110:BO$160,MATCH($O105,'3)tpx males'!$BB$110:$BB$160,0))*INDEX('3)tpx females'!BO$111:BO$161,MATCH('3) 2016 cases'!$P105,'3)tpx females'!$BB$111:$BB$161,0))*(1-(EXP(-INDEX('3)tpx males'!BP$4:BP$54,MATCH($O105,'3)tpx males'!$BB$4:$BB$54,0)))*EXP(-INDEX('3)tpx females'!BP$3:BP$53,MATCH('3) 2016 cases'!$P105,'3)tpx females'!$BB$3:$BB$53,0))))))),0)</f>
        <v>2060.3590355182655</v>
      </c>
      <c r="AI105" s="32">
        <f ca="1">IFERROR(($K105*EXP(AI$69*($Q105+0.5*($R105)^2))*_xlfn.NORM.DIST((LN(($M105*EXP($L105/100*AI$69))/($K105))-$Q105*AI$69)/($R105*SQRT(AI$69))-$R105*SQRT(AI$69),0,1,TRUE)+$M105*EXP($L105/100*AI$69)*(1-_xlfn.NORM.DIST((LN(($M105*EXP($L105/100*AI$69))/($K105))-$Q105*AI$69)/($R105*SQRT(AI$69)),0,1,TRUE)))*EXP(-0.07*AI$69)*(INDEX('3)tpx females'!BQ$57:BQ$107,MATCH('3) 2016 cases'!$P105,'3)tpx females'!$BB$57:$BB$107,0))+INDEX('3)tpx males'!BQ$57:BQ$107,MATCH($O105,'3)tpx males'!$BB$57:$BB$107,0))-(INDEX('3)tpx males'!BP$110:BP$160,MATCH($O105,'3)tpx males'!$BB$110:$BB$160,0))*INDEX('3)tpx females'!BP$111:BP$161,MATCH('3) 2016 cases'!$P105,'3)tpx females'!$BB$111:$BB$161,0))*(1-(EXP(-INDEX('3)tpx males'!BQ$4:BQ$54,MATCH($O105,'3)tpx males'!$BB$4:$BB$54,0)))*EXP(-INDEX('3)tpx females'!BQ$3:BQ$53,MATCH('3) 2016 cases'!$P105,'3)tpx females'!$BB$3:$BB$53,0))))))),0)</f>
        <v>1453.1557596987711</v>
      </c>
      <c r="AJ105" s="32">
        <f ca="1">IFERROR(($K105*EXP(AJ$69*($Q105+0.5*($R105)^2))*_xlfn.NORM.DIST((LN(($M105*EXP($L105/100*AJ$69))/($K105))-$Q105*AJ$69)/($R105*SQRT(AJ$69))-$R105*SQRT(AJ$69),0,1,TRUE)+$M105*EXP($L105/100*AJ$69)*(1-_xlfn.NORM.DIST((LN(($M105*EXP($L105/100*AJ$69))/($K105))-$Q105*AJ$69)/($R105*SQRT(AJ$69)),0,1,TRUE)))*EXP(-0.07*AJ$69)*(INDEX('3)tpx females'!BR$57:BR$107,MATCH('3) 2016 cases'!$P105,'3)tpx females'!$BB$57:$BB$107,0))+INDEX('3)tpx males'!BR$57:BR$107,MATCH($O105,'3)tpx males'!$BB$57:$BB$107,0))-(INDEX('3)tpx males'!BQ$110:BQ$160,MATCH($O105,'3)tpx males'!$BB$110:$BB$160,0))*INDEX('3)tpx females'!BQ$111:BQ$161,MATCH('3) 2016 cases'!$P105,'3)tpx females'!$BB$111:$BB$161,0))*(1-(EXP(-INDEX('3)tpx males'!BR$4:BR$54,MATCH($O105,'3)tpx males'!$BB$4:$BB$54,0)))*EXP(-INDEX('3)tpx females'!BR$3:BR$53,MATCH('3) 2016 cases'!$P105,'3)tpx females'!$BB$3:$BB$53,0))))))),0)</f>
        <v>975.6229413063802</v>
      </c>
      <c r="AK105" s="32">
        <f ca="1">IFERROR(($K105*EXP(AK$69*($Q105+0.5*($R105)^2))*_xlfn.NORM.DIST((LN(($M105*EXP($L105/100*AK$69))/($K105))-$Q105*AK$69)/($R105*SQRT(AK$69))-$R105*SQRT(AK$69),0,1,TRUE)+$M105*EXP($L105/100*AK$69)*(1-_xlfn.NORM.DIST((LN(($M105*EXP($L105/100*AK$69))/($K105))-$Q105*AK$69)/($R105*SQRT(AK$69)),0,1,TRUE)))*EXP(-0.07*AK$69)*(INDEX('3)tpx females'!BS$57:BS$107,MATCH('3) 2016 cases'!$P105,'3)tpx females'!$BB$57:$BB$107,0))+INDEX('3)tpx males'!BS$57:BS$107,MATCH($O105,'3)tpx males'!$BB$57:$BB$107,0))-(INDEX('3)tpx males'!BR$110:BR$160,MATCH($O105,'3)tpx males'!$BB$110:$BB$160,0))*INDEX('3)tpx females'!BR$111:BR$161,MATCH('3) 2016 cases'!$P105,'3)tpx females'!$BB$111:$BB$161,0))*(1-(EXP(-INDEX('3)tpx males'!BS$4:BS$54,MATCH($O105,'3)tpx males'!$BB$4:$BB$54,0)))*EXP(-INDEX('3)tpx females'!BS$3:BS$53,MATCH('3) 2016 cases'!$P105,'3)tpx females'!$BB$3:$BB$53,0))))))),0)</f>
        <v>619.53710530627529</v>
      </c>
      <c r="AL105" s="32">
        <f ca="1">IFERROR(($K105*EXP(AL$69*($Q105+0.5*($R105)^2))*_xlfn.NORM.DIST((LN(($M105*EXP($L105/100*AL$69))/($K105))-$Q105*AL$69)/($R105*SQRT(AL$69))-$R105*SQRT(AL$69),0,1,TRUE)+$M105*EXP($L105/100*AL$69)*(1-_xlfn.NORM.DIST((LN(($M105*EXP($L105/100*AL$69))/($K105))-$Q105*AL$69)/($R105*SQRT(AL$69)),0,1,TRUE)))*EXP(-0.07*AL$69)*(INDEX('3)tpx females'!BT$57:BT$107,MATCH('3) 2016 cases'!$P105,'3)tpx females'!$BB$57:$BB$107,0))+INDEX('3)tpx males'!BT$57:BT$107,MATCH($O105,'3)tpx males'!$BB$57:$BB$107,0))-(INDEX('3)tpx males'!BS$110:BS$160,MATCH($O105,'3)tpx males'!$BB$110:$BB$160,0))*INDEX('3)tpx females'!BS$111:BS$161,MATCH('3) 2016 cases'!$P105,'3)tpx females'!$BB$111:$BB$161,0))*(1-(EXP(-INDEX('3)tpx males'!BT$4:BT$54,MATCH($O105,'3)tpx males'!$BB$4:$BB$54,0)))*EXP(-INDEX('3)tpx females'!BT$3:BT$53,MATCH('3) 2016 cases'!$P105,'3)tpx females'!$BB$3:$BB$53,0))))))),0)</f>
        <v>378.29514121805136</v>
      </c>
      <c r="AM105" s="32">
        <f ca="1">IFERROR(($K105*EXP(AM$69*($Q105+0.5*($R105)^2))*_xlfn.NORM.DIST((LN(($M105*EXP($L105/100*AM$69))/($K105))-$Q105*AM$69)/($R105*SQRT(AM$69))-$R105*SQRT(AM$69),0,1,TRUE)+$M105*EXP($L105/100*AM$69)*(1-_xlfn.NORM.DIST((LN(($M105*EXP($L105/100*AM$69))/($K105))-$Q105*AM$69)/($R105*SQRT(AM$69)),0,1,TRUE)))*EXP(-0.07*AM$69)*(INDEX('3)tpx females'!BU$57:BU$107,MATCH('3) 2016 cases'!$P105,'3)tpx females'!$BB$57:$BB$107,0))+INDEX('3)tpx males'!BU$57:BU$107,MATCH($O105,'3)tpx males'!$BB$57:$BB$107,0))-(INDEX('3)tpx males'!BT$110:BT$160,MATCH($O105,'3)tpx males'!$BB$110:$BB$160,0))*INDEX('3)tpx females'!BT$111:BT$161,MATCH('3) 2016 cases'!$P105,'3)tpx females'!$BB$111:$BB$161,0))*(1-(EXP(-INDEX('3)tpx males'!BU$4:BU$54,MATCH($O105,'3)tpx males'!$BB$4:$BB$54,0)))*EXP(-INDEX('3)tpx females'!BU$3:BU$53,MATCH('3) 2016 cases'!$P105,'3)tpx females'!$BB$3:$BB$53,0))))))),0)</f>
        <v>217.81935936314608</v>
      </c>
      <c r="AN105" s="32">
        <f ca="1">IFERROR(($K105*EXP(AN$69*($Q105+0.5*($R105)^2))*_xlfn.NORM.DIST((LN(($M105*EXP($L105/100*AN$69))/($K105))-$Q105*AN$69)/($R105*SQRT(AN$69))-$R105*SQRT(AN$69),0,1,TRUE)+$M105*EXP($L105/100*AN$69)*(1-_xlfn.NORM.DIST((LN(($M105*EXP($L105/100*AN$69))/($K105))-$Q105*AN$69)/($R105*SQRT(AN$69)),0,1,TRUE)))*EXP(-0.07*AN$69)*(INDEX('3)tpx females'!BV$57:BV$107,MATCH('3) 2016 cases'!$P105,'3)tpx females'!$BB$57:$BB$107,0))+INDEX('3)tpx males'!BV$57:BV$107,MATCH($O105,'3)tpx males'!$BB$57:$BB$107,0))-(INDEX('3)tpx males'!BU$110:BU$160,MATCH($O105,'3)tpx males'!$BB$110:$BB$160,0))*INDEX('3)tpx females'!BU$111:BU$161,MATCH('3) 2016 cases'!$P105,'3)tpx females'!$BB$111:$BB$161,0))*(1-(EXP(-INDEX('3)tpx males'!BV$4:BV$54,MATCH($O105,'3)tpx males'!$BB$4:$BB$54,0)))*EXP(-INDEX('3)tpx females'!BV$3:BV$53,MATCH('3) 2016 cases'!$P105,'3)tpx females'!$BB$3:$BB$53,0))))))),0)</f>
        <v>119.30966810621584</v>
      </c>
      <c r="AO105" s="32">
        <f ca="1">IFERROR(($K105*EXP(AO$69*($Q105+0.5*($R105)^2))*_xlfn.NORM.DIST((LN(($M105*EXP($L105/100*AO$69))/($K105))-$Q105*AO$69)/($R105*SQRT(AO$69))-$R105*SQRT(AO$69),0,1,TRUE)+$M105*EXP($L105/100*AO$69)*(1-_xlfn.NORM.DIST((LN(($M105*EXP($L105/100*AO$69))/($K105))-$Q105*AO$69)/($R105*SQRT(AO$69)),0,1,TRUE)))*EXP(-0.07*AO$69)*(INDEX('3)tpx females'!BW$57:BW$107,MATCH('3) 2016 cases'!$P105,'3)tpx females'!$BB$57:$BB$107,0))+INDEX('3)tpx males'!BW$57:BW$107,MATCH($O105,'3)tpx males'!$BB$57:$BB$107,0))-(INDEX('3)tpx males'!BV$110:BV$160,MATCH($O105,'3)tpx males'!$BB$110:$BB$160,0))*INDEX('3)tpx females'!BV$111:BV$161,MATCH('3) 2016 cases'!$P105,'3)tpx females'!$BB$111:$BB$161,0))*(1-(EXP(-INDEX('3)tpx males'!BW$4:BW$54,MATCH($O105,'3)tpx males'!$BB$4:$BB$54,0)))*EXP(-INDEX('3)tpx females'!BW$3:BW$53,MATCH('3) 2016 cases'!$P105,'3)tpx females'!$BB$3:$BB$53,0))))))),0)</f>
        <v>64.793100327042453</v>
      </c>
      <c r="AP105" s="32">
        <f ca="1">IFERROR(($K105*EXP(AP$69*($Q105+0.5*($R105)^2))*_xlfn.NORM.DIST((LN(($M105*EXP($L105/100*AP$69))/($K105))-$Q105*AP$69)/($R105*SQRT(AP$69))-$R105*SQRT(AP$69),0,1,TRUE)+$M105*EXP($L105/100*AP$69)*(1-_xlfn.NORM.DIST((LN(($M105*EXP($L105/100*AP$69))/($K105))-$Q105*AP$69)/($R105*SQRT(AP$69)),0,1,TRUE)))*EXP(-0.07*AP$69)*(INDEX('3)tpx females'!BX$57:BX$107,MATCH('3) 2016 cases'!$P105,'3)tpx females'!$BB$57:$BB$107,0))+INDEX('3)tpx males'!BX$57:BX$107,MATCH($O105,'3)tpx males'!$BB$57:$BB$107,0))-(INDEX('3)tpx males'!BW$110:BW$160,MATCH($O105,'3)tpx males'!$BB$110:$BB$160,0))*INDEX('3)tpx females'!BW$111:BW$161,MATCH('3) 2016 cases'!$P105,'3)tpx females'!$BB$111:$BB$161,0))*(1-(EXP(-INDEX('3)tpx males'!BX$4:BX$54,MATCH($O105,'3)tpx males'!$BB$4:$BB$54,0)))*EXP(-INDEX('3)tpx females'!BX$3:BX$53,MATCH('3) 2016 cases'!$P105,'3)tpx females'!$BB$3:$BB$53,0))))))),0)</f>
        <v>32.895013670696265</v>
      </c>
      <c r="AQ105" s="32">
        <f ca="1">IFERROR(($K105*EXP(AQ$69*($Q105+0.5*($R105)^2))*_xlfn.NORM.DIST((LN(($M105*EXP($L105/100*AQ$69))/($K105))-$Q105*AQ$69)/($R105*SQRT(AQ$69))-$R105*SQRT(AQ$69),0,1,TRUE)+$M105*EXP($L105/100*AQ$69)*(1-_xlfn.NORM.DIST((LN(($M105*EXP($L105/100*AQ$69))/($K105))-$Q105*AQ$69)/($R105*SQRT(AQ$69)),0,1,TRUE)))*EXP(-0.07*AQ$69)*(INDEX('3)tpx females'!BY$57:BY$107,MATCH('3) 2016 cases'!$P105,'3)tpx females'!$BB$57:$BB$107,0))+INDEX('3)tpx males'!BY$57:BY$107,MATCH($O105,'3)tpx males'!$BB$57:$BB$107,0))-(INDEX('3)tpx males'!BX$110:BX$160,MATCH($O105,'3)tpx males'!$BB$110:$BB$160,0))*INDEX('3)tpx females'!BX$111:BX$161,MATCH('3) 2016 cases'!$P105,'3)tpx females'!$BB$111:$BB$161,0))*(1-(EXP(-INDEX('3)tpx males'!BY$4:BY$54,MATCH($O105,'3)tpx males'!$BB$4:$BB$54,0)))*EXP(-INDEX('3)tpx females'!BY$3:BY$53,MATCH('3) 2016 cases'!$P105,'3)tpx females'!$BB$3:$BB$53,0))))))),0)</f>
        <v>15.582331167848928</v>
      </c>
      <c r="AR105" s="32">
        <f ca="1">IFERROR(($K105*EXP(AR$69*($Q105+0.5*($R105)^2))*_xlfn.NORM.DIST((LN(($M105*EXP($L105/100*AR$69))/($K105))-$Q105*AR$69)/($R105*SQRT(AR$69))-$R105*SQRT(AR$69),0,1,TRUE)+$M105*EXP($L105/100*AR$69)*(1-_xlfn.NORM.DIST((LN(($M105*EXP($L105/100*AR$69))/($K105))-$Q105*AR$69)/($R105*SQRT(AR$69)),0,1,TRUE)))*EXP(-0.07*AR$69)*(INDEX('3)tpx females'!BZ$57:BZ$107,MATCH('3) 2016 cases'!$P105,'3)tpx females'!$BB$57:$BB$107,0))+INDEX('3)tpx males'!BZ$57:BZ$107,MATCH($O105,'3)tpx males'!$BB$57:$BB$107,0))-(INDEX('3)tpx males'!BY$110:BY$160,MATCH($O105,'3)tpx males'!$BB$110:$BB$160,0))*INDEX('3)tpx females'!BY$111:BY$161,MATCH('3) 2016 cases'!$P105,'3)tpx females'!$BB$111:$BB$161,0))*(1-(EXP(-INDEX('3)tpx males'!BZ$4:BZ$54,MATCH($O105,'3)tpx males'!$BB$4:$BB$54,0)))*EXP(-INDEX('3)tpx females'!BZ$3:BZ$53,MATCH('3) 2016 cases'!$P105,'3)tpx females'!$BB$3:$BB$53,0))))))),0)</f>
        <v>0</v>
      </c>
      <c r="AS105" s="32">
        <f ca="1">IFERROR(($K105*EXP(AS$69*($Q105+0.5*($R105)^2))*_xlfn.NORM.DIST((LN(($M105*EXP($L105/100*AS$69))/($K105))-$Q105*AS$69)/($R105*SQRT(AS$69))-$R105*SQRT(AS$69),0,1,TRUE)+$M105*EXP($L105/100*AS$69)*(1-_xlfn.NORM.DIST((LN(($M105*EXP($L105/100*AS$69))/($K105))-$Q105*AS$69)/($R105*SQRT(AS$69)),0,1,TRUE)))*EXP(-0.07*AS$69)*(INDEX('3)tpx females'!CA$57:CA$107,MATCH('3) 2016 cases'!$P105,'3)tpx females'!$BB$57:$BB$107,0))+INDEX('3)tpx males'!CA$57:CA$107,MATCH($O105,'3)tpx males'!$BB$57:$BB$107,0))-(INDEX('3)tpx males'!BZ$110:BZ$160,MATCH($O105,'3)tpx males'!$BB$110:$BB$160,0))*INDEX('3)tpx females'!BZ$111:BZ$161,MATCH('3) 2016 cases'!$P105,'3)tpx females'!$BB$111:$BB$161,0))*(1-(EXP(-INDEX('3)tpx males'!CA$4:CA$54,MATCH($O105,'3)tpx males'!$BB$4:$BB$54,0)))*EXP(-INDEX('3)tpx females'!CA$3:CA$53,MATCH('3) 2016 cases'!$P105,'3)tpx females'!$BB$3:$BB$53,0))))))),0)</f>
        <v>0</v>
      </c>
      <c r="AT105" s="32">
        <f ca="1">IFERROR(($K105*EXP(AT$69*($Q105+0.5*($R105)^2))*_xlfn.NORM.DIST((LN(($M105*EXP($L105/100*AT$69))/($K105))-$Q105*AT$69)/($R105*SQRT(AT$69))-$R105*SQRT(AT$69),0,1,TRUE)+$M105*EXP($L105/100*AT$69)*(1-_xlfn.NORM.DIST((LN(($M105*EXP($L105/100*AT$69))/($K105))-$Q105*AT$69)/($R105*SQRT(AT$69)),0,1,TRUE)))*EXP(-0.07*AT$69)*(INDEX('3)tpx females'!CB$57:CB$107,MATCH('3) 2016 cases'!$P105,'3)tpx females'!$BB$57:$BB$107,0))+INDEX('3)tpx males'!CB$57:CB$107,MATCH($O105,'3)tpx males'!$BB$57:$BB$107,0))-(INDEX('3)tpx males'!CA$110:CA$160,MATCH($O105,'3)tpx males'!$BB$110:$BB$160,0))*INDEX('3)tpx females'!CA$111:CA$161,MATCH('3) 2016 cases'!$P105,'3)tpx females'!$BB$111:$BB$161,0))*(1-(EXP(-INDEX('3)tpx males'!CB$4:CB$54,MATCH($O105,'3)tpx males'!$BB$4:$BB$54,0)))*EXP(-INDEX('3)tpx females'!CB$3:CB$53,MATCH('3) 2016 cases'!$P105,'3)tpx females'!$BB$3:$BB$53,0))))))),0)</f>
        <v>0</v>
      </c>
      <c r="AU105" s="32">
        <f ca="1">IFERROR(($K105*EXP(AU$69*($Q105+0.5*($R105)^2))*_xlfn.NORM.DIST((LN(($M105*EXP($L105/100*AU$69))/($K105))-$Q105*AU$69)/($R105*SQRT(AU$69))-$R105*SQRT(AU$69),0,1,TRUE)+$M105*EXP($L105/100*AU$69)*(1-_xlfn.NORM.DIST((LN(($M105*EXP($L105/100*AU$69))/($K105))-$Q105*AU$69)/($R105*SQRT(AU$69)),0,1,TRUE)))*EXP(-0.07*AU$69)*(INDEX('3)tpx females'!CC$57:CC$107,MATCH('3) 2016 cases'!$P105,'3)tpx females'!$BB$57:$BB$107,0))+INDEX('3)tpx males'!CC$57:CC$107,MATCH($O105,'3)tpx males'!$BB$57:$BB$107,0))-(INDEX('3)tpx males'!CB$110:CB$160,MATCH($O105,'3)tpx males'!$BB$110:$BB$160,0))*INDEX('3)tpx females'!CB$111:CB$161,MATCH('3) 2016 cases'!$P105,'3)tpx females'!$BB$111:$BB$161,0))*(1-(EXP(-INDEX('3)tpx males'!CC$4:CC$54,MATCH($O105,'3)tpx males'!$BB$4:$BB$54,0)))*EXP(-INDEX('3)tpx females'!CC$3:CC$53,MATCH('3) 2016 cases'!$P105,'3)tpx females'!$BB$3:$BB$53,0))))))),0)</f>
        <v>0</v>
      </c>
      <c r="AV105" s="32">
        <f ca="1">IFERROR(($K105*EXP(AV$69*($Q105+0.5*($R105)^2))*_xlfn.NORM.DIST((LN(($M105*EXP($L105/100*AV$69))/($K105))-$Q105*AV$69)/($R105*SQRT(AV$69))-$R105*SQRT(AV$69),0,1,TRUE)+$M105*EXP($L105/100*AV$69)*(1-_xlfn.NORM.DIST((LN(($M105*EXP($L105/100*AV$69))/($K105))-$Q105*AV$69)/($R105*SQRT(AV$69)),0,1,TRUE)))*EXP(-0.07*AV$69)*(INDEX('3)tpx females'!CD$57:CD$107,MATCH('3) 2016 cases'!$P105,'3)tpx females'!$BB$57:$BB$107,0))+INDEX('3)tpx males'!CD$57:CD$107,MATCH($O105,'3)tpx males'!$BB$57:$BB$107,0))-(INDEX('3)tpx males'!CC$110:CC$160,MATCH($O105,'3)tpx males'!$BB$110:$BB$160,0))*INDEX('3)tpx females'!CC$111:CC$161,MATCH('3) 2016 cases'!$P105,'3)tpx females'!$BB$111:$BB$161,0))*(1-(EXP(-INDEX('3)tpx males'!CD$4:CD$54,MATCH($O105,'3)tpx males'!$BB$4:$BB$54,0)))*EXP(-INDEX('3)tpx females'!CD$3:CD$53,MATCH('3) 2016 cases'!$P105,'3)tpx females'!$BB$3:$BB$53,0))))))),0)</f>
        <v>0</v>
      </c>
      <c r="AW105" s="32">
        <f ca="1">IFERROR(($K105*EXP(AW$69*($Q105+0.5*($R105)^2))*_xlfn.NORM.DIST((LN(($M105*EXP($L105/100*AW$69))/($K105))-$Q105*AW$69)/($R105*SQRT(AW$69))-$R105*SQRT(AW$69),0,1,TRUE)+$M105*EXP($L105/100*AW$69)*(1-_xlfn.NORM.DIST((LN(($M105*EXP($L105/100*AW$69))/($K105))-$Q105*AW$69)/($R105*SQRT(AW$69)),0,1,TRUE)))*EXP(-0.07*AW$69)*(INDEX('3)tpx females'!CE$57:CE$107,MATCH('3) 2016 cases'!$P105,'3)tpx females'!$BB$57:$BB$107,0))+INDEX('3)tpx males'!CE$57:CE$107,MATCH($O105,'3)tpx males'!$BB$57:$BB$107,0))-(INDEX('3)tpx males'!CD$110:CD$160,MATCH($O105,'3)tpx males'!$BB$110:$BB$160,0))*INDEX('3)tpx females'!CD$111:CD$161,MATCH('3) 2016 cases'!$P105,'3)tpx females'!$BB$111:$BB$161,0))*(1-(EXP(-INDEX('3)tpx males'!CE$4:CE$54,MATCH($O105,'3)tpx males'!$BB$4:$BB$54,0)))*EXP(-INDEX('3)tpx females'!CE$3:CE$53,MATCH('3) 2016 cases'!$P105,'3)tpx females'!$BB$3:$BB$53,0))))))),0)</f>
        <v>0</v>
      </c>
      <c r="AX105" s="32">
        <f ca="1">IFERROR(($K105*EXP(AX$69*($Q105+0.5*($R105)^2))*_xlfn.NORM.DIST((LN(($M105*EXP($L105/100*AX$69))/($K105))-$Q105*AX$69)/($R105*SQRT(AX$69))-$R105*SQRT(AX$69),0,1,TRUE)+$M105*EXP($L105/100*AX$69)*(1-_xlfn.NORM.DIST((LN(($M105*EXP($L105/100*AX$69))/($K105))-$Q105*AX$69)/($R105*SQRT(AX$69)),0,1,TRUE)))*EXP(-0.07*AX$69)*(INDEX('3)tpx females'!CF$57:CF$107,MATCH('3) 2016 cases'!$P105,'3)tpx females'!$BB$57:$BB$107,0))+INDEX('3)tpx males'!CF$57:CF$107,MATCH($O105,'3)tpx males'!$BB$57:$BB$107,0))-(INDEX('3)tpx males'!CE$110:CE$160,MATCH($O105,'3)tpx males'!$BB$110:$BB$160,0))*INDEX('3)tpx females'!CE$111:CE$161,MATCH('3) 2016 cases'!$P105,'3)tpx females'!$BB$111:$BB$161,0))*(1-(EXP(-INDEX('3)tpx males'!CF$4:CF$54,MATCH($O105,'3)tpx males'!$BB$4:$BB$54,0)))*EXP(-INDEX('3)tpx females'!CF$3:CF$53,MATCH('3) 2016 cases'!$P105,'3)tpx females'!$BB$3:$BB$53,0))))))),0)</f>
        <v>0</v>
      </c>
      <c r="AY105" s="32">
        <f ca="1">IFERROR(($K105*EXP(AY$69*($Q105+0.5*($R105)^2))*_xlfn.NORM.DIST((LN(($M105*EXP($L105/100*AY$69))/($K105))-$Q105*AY$69)/($R105*SQRT(AY$69))-$R105*SQRT(AY$69),0,1,TRUE)+$M105*EXP($L105/100*AY$69)*(1-_xlfn.NORM.DIST((LN(($M105*EXP($L105/100*AY$69))/($K105))-$Q105*AY$69)/($R105*SQRT(AY$69)),0,1,TRUE)))*EXP(-0.07*AY$69)*(INDEX('3)tpx females'!CG$57:CG$107,MATCH('3) 2016 cases'!$P105,'3)tpx females'!$BB$57:$BB$107,0))+INDEX('3)tpx males'!CG$57:CG$107,MATCH($O105,'3)tpx males'!$BB$57:$BB$107,0))-(INDEX('3)tpx males'!CF$110:CF$160,MATCH($O105,'3)tpx males'!$BB$110:$BB$160,0))*INDEX('3)tpx females'!CF$111:CF$161,MATCH('3) 2016 cases'!$P105,'3)tpx females'!$BB$111:$BB$161,0))*(1-(EXP(-INDEX('3)tpx males'!CG$4:CG$54,MATCH($O105,'3)tpx males'!$BB$4:$BB$54,0)))*EXP(-INDEX('3)tpx females'!CG$3:CG$53,MATCH('3) 2016 cases'!$P105,'3)tpx females'!$BB$3:$BB$53,0))))))),0)</f>
        <v>0</v>
      </c>
      <c r="AZ105" s="32">
        <f ca="1">IFERROR(($K105*EXP(AZ$69*($Q105+0.5*($R105)^2))*_xlfn.NORM.DIST((LN(($M105*EXP($L105/100*AZ$69))/($K105))-$Q105*AZ$69)/($R105*SQRT(AZ$69))-$R105*SQRT(AZ$69),0,1,TRUE)+$M105*EXP($L105/100*AZ$69)*(1-_xlfn.NORM.DIST((LN(($M105*EXP($L105/100*AZ$69))/($K105))-$Q105*AZ$69)/($R105*SQRT(AZ$69)),0,1,TRUE)))*EXP(-0.07*AZ$69)*(INDEX('3)tpx females'!CH$57:CH$107,MATCH('3) 2016 cases'!$P105,'3)tpx females'!$BB$57:$BB$107,0))+INDEX('3)tpx males'!CH$57:CH$107,MATCH($O105,'3)tpx males'!$BB$57:$BB$107,0))-(INDEX('3)tpx males'!CG$110:CG$160,MATCH($O105,'3)tpx males'!$BB$110:$BB$160,0))*INDEX('3)tpx females'!CG$111:CG$161,MATCH('3) 2016 cases'!$P105,'3)tpx females'!$BB$111:$BB$161,0))*(1-(EXP(-INDEX('3)tpx males'!CH$4:CH$54,MATCH($O105,'3)tpx males'!$BB$4:$BB$54,0)))*EXP(-INDEX('3)tpx females'!CH$3:CH$53,MATCH('3) 2016 cases'!$P105,'3)tpx females'!$BB$3:$BB$53,0))))))),0)</f>
        <v>0</v>
      </c>
      <c r="BA105" s="32">
        <f ca="1">IFERROR(($K105*EXP(BA$69*($Q105+0.5*($R105)^2))*_xlfn.NORM.DIST((LN(($M105*EXP($L105/100*BA$69))/($K105))-$Q105*BA$69)/($R105*SQRT(BA$69))-$R105*SQRT(BA$69),0,1,TRUE)+$M105*EXP($L105/100*BA$69)*(1-_xlfn.NORM.DIST((LN(($M105*EXP($L105/100*BA$69))/($K105))-$Q105*BA$69)/($R105*SQRT(BA$69)),0,1,TRUE)))*EXP(-0.07*BA$69)*(INDEX('3)tpx females'!CI$57:CI$107,MATCH('3) 2016 cases'!$P105,'3)tpx females'!$BB$57:$BB$107,0))+INDEX('3)tpx males'!CI$57:CI$107,MATCH($O105,'3)tpx males'!$BB$57:$BB$107,0))-(INDEX('3)tpx males'!CH$110:CH$160,MATCH($O105,'3)tpx males'!$BB$110:$BB$160,0))*INDEX('3)tpx females'!CH$111:CH$161,MATCH('3) 2016 cases'!$P105,'3)tpx females'!$BB$111:$BB$161,0))*(1-(EXP(-INDEX('3)tpx males'!CI$4:CI$54,MATCH($O105,'3)tpx males'!$BB$4:$BB$54,0)))*EXP(-INDEX('3)tpx females'!CI$3:CI$53,MATCH('3) 2016 cases'!$P105,'3)tpx females'!$BB$3:$BB$53,0))))))),0)</f>
        <v>0</v>
      </c>
      <c r="BB105" s="32">
        <f ca="1">IFERROR(($K105*EXP(BB$69*($Q105+0.5*($R105)^2))*_xlfn.NORM.DIST((LN(($M105*EXP($L105/100*BB$69))/($K105))-$Q105*BB$69)/($R105*SQRT(BB$69))-$R105*SQRT(BB$69),0,1,TRUE)+$M105*EXP($L105/100*BB$69)*(1-_xlfn.NORM.DIST((LN(($M105*EXP($L105/100*BB$69))/($K105))-$Q105*BB$69)/($R105*SQRT(BB$69)),0,1,TRUE)))*EXP(-0.07*BB$69)*(INDEX('3)tpx females'!CJ$57:CJ$107,MATCH('3) 2016 cases'!$P105,'3)tpx females'!$BB$57:$BB$107,0))+INDEX('3)tpx males'!CJ$57:CJ$107,MATCH($O105,'3)tpx males'!$BB$57:$BB$107,0))-(INDEX('3)tpx males'!CI$110:CI$160,MATCH($O105,'3)tpx males'!$BB$110:$BB$160,0))*INDEX('3)tpx females'!CI$111:CI$161,MATCH('3) 2016 cases'!$P105,'3)tpx females'!$BB$111:$BB$161,0))*(1-(EXP(-INDEX('3)tpx males'!CJ$4:CJ$54,MATCH($O105,'3)tpx males'!$BB$4:$BB$54,0)))*EXP(-INDEX('3)tpx females'!CJ$3:CJ$53,MATCH('3) 2016 cases'!$P105,'3)tpx females'!$BB$3:$BB$53,0))))))),0)</f>
        <v>0</v>
      </c>
      <c r="BC105" s="32">
        <f ca="1">IFERROR(($K105*EXP(BC$69*($Q105+0.5*($R105)^2))*_xlfn.NORM.DIST((LN(($M105*EXP($L105/100*BC$69))/($K105))-$Q105*BC$69)/($R105*SQRT(BC$69))-$R105*SQRT(BC$69),0,1,TRUE)+$M105*EXP($L105/100*BC$69)*(1-_xlfn.NORM.DIST((LN(($M105*EXP($L105/100*BC$69))/($K105))-$Q105*BC$69)/($R105*SQRT(BC$69)),0,1,TRUE)))*EXP(-0.07*BC$69)*(INDEX('3)tpx females'!CK$57:CK$107,MATCH('3) 2016 cases'!$P105,'3)tpx females'!$BB$57:$BB$107,0))+INDEX('3)tpx males'!CK$57:CK$107,MATCH($O105,'3)tpx males'!$BB$57:$BB$107,0))-(INDEX('3)tpx males'!CJ$110:CJ$160,MATCH($O105,'3)tpx males'!$BB$110:$BB$160,0))*INDEX('3)tpx females'!CJ$111:CJ$161,MATCH('3) 2016 cases'!$P105,'3)tpx females'!$BB$111:$BB$161,0))*(1-(EXP(-INDEX('3)tpx males'!CK$4:CK$54,MATCH($O105,'3)tpx males'!$BB$4:$BB$54,0)))*EXP(-INDEX('3)tpx females'!CK$3:CK$53,MATCH('3) 2016 cases'!$P105,'3)tpx females'!$BB$3:$BB$53,0))))))),0)</f>
        <v>0</v>
      </c>
      <c r="BD105" s="32">
        <f ca="1">IFERROR(($K105*EXP(BD$69*($Q105+0.5*($R105)^2))*_xlfn.NORM.DIST((LN(($M105*EXP($L105/100*BD$69))/($K105))-$Q105*BD$69)/($R105*SQRT(BD$69))-$R105*SQRT(BD$69),0,1,TRUE)+$M105*EXP($L105/100*BD$69)*(1-_xlfn.NORM.DIST((LN(($M105*EXP($L105/100*BD$69))/($K105))-$Q105*BD$69)/($R105*SQRT(BD$69)),0,1,TRUE)))*EXP(-0.07*BD$69)*(INDEX('3)tpx females'!CL$57:CL$107,MATCH('3) 2016 cases'!$P105,'3)tpx females'!$BB$57:$BB$107,0))+INDEX('3)tpx males'!CL$57:CL$107,MATCH($O105,'3)tpx males'!$BB$57:$BB$107,0))-(INDEX('3)tpx males'!CK$110:CK$160,MATCH($O105,'3)tpx males'!$BB$110:$BB$160,0))*INDEX('3)tpx females'!CK$111:CK$161,MATCH('3) 2016 cases'!$P105,'3)tpx females'!$BB$111:$BB$161,0))*(1-(EXP(-INDEX('3)tpx males'!CL$4:CL$54,MATCH($O105,'3)tpx males'!$BB$4:$BB$54,0)))*EXP(-INDEX('3)tpx females'!CL$3:CL$53,MATCH('3) 2016 cases'!$P105,'3)tpx females'!$BB$3:$BB$53,0))))))),0)</f>
        <v>0</v>
      </c>
      <c r="BE105" s="32">
        <f ca="1">IFERROR(($K105*EXP(BE$69*($Q105+0.5*($R105)^2))*_xlfn.NORM.DIST((LN(($M105*EXP($L105/100*BE$69))/($K105))-$Q105*BE$69)/($R105*SQRT(BE$69))-$R105*SQRT(BE$69),0,1,TRUE)+$M105*EXP($L105/100*BE$69)*(1-_xlfn.NORM.DIST((LN(($M105*EXP($L105/100*BE$69))/($K105))-$Q105*BE$69)/($R105*SQRT(BE$69)),0,1,TRUE)))*EXP(-0.07*BE$69)*(INDEX('3)tpx females'!CM$57:CM$107,MATCH('3) 2016 cases'!$P105,'3)tpx females'!$BB$57:$BB$107,0))+INDEX('3)tpx males'!CM$57:CM$107,MATCH($O105,'3)tpx males'!$BB$57:$BB$107,0))-(INDEX('3)tpx males'!CL$110:CL$160,MATCH($O105,'3)tpx males'!$BB$110:$BB$160,0))*INDEX('3)tpx females'!CL$111:CL$161,MATCH('3) 2016 cases'!$P105,'3)tpx females'!$BB$111:$BB$161,0))*(1-(EXP(-INDEX('3)tpx males'!CM$4:CM$54,MATCH($O105,'3)tpx males'!$BB$4:$BB$54,0)))*EXP(-INDEX('3)tpx females'!CM$3:CM$53,MATCH('3) 2016 cases'!$P105,'3)tpx females'!$BB$3:$BB$53,0))))))),0)</f>
        <v>0</v>
      </c>
      <c r="BF105" s="32">
        <f ca="1">IFERROR(($K105*EXP(BF$69*($Q105+0.5*($R105)^2))*_xlfn.NORM.DIST((LN(($M105*EXP($L105/100*BF$69))/($K105))-$Q105*BF$69)/($R105*SQRT(BF$69))-$R105*SQRT(BF$69),0,1,TRUE)+$M105*EXP($L105/100*BF$69)*(1-_xlfn.NORM.DIST((LN(($M105*EXP($L105/100*BF$69))/($K105))-$Q105*BF$69)/($R105*SQRT(BF$69)),0,1,TRUE)))*EXP(-0.07*BF$69)*(INDEX('3)tpx females'!CN$57:CN$107,MATCH('3) 2016 cases'!$P105,'3)tpx females'!$BB$57:$BB$107,0))+INDEX('3)tpx males'!CN$57:CN$107,MATCH($O105,'3)tpx males'!$BB$57:$BB$107,0))-(INDEX('3)tpx males'!CM$110:CM$160,MATCH($O105,'3)tpx males'!$BB$110:$BB$160,0))*INDEX('3)tpx females'!CM$111:CM$161,MATCH('3) 2016 cases'!$P105,'3)tpx females'!$BB$111:$BB$161,0))*(1-(EXP(-INDEX('3)tpx males'!CN$4:CN$54,MATCH($O105,'3)tpx males'!$BB$4:$BB$54,0)))*EXP(-INDEX('3)tpx females'!CN$3:CN$53,MATCH('3) 2016 cases'!$P105,'3)tpx females'!$BB$3:$BB$53,0))))))),0)</f>
        <v>0</v>
      </c>
      <c r="BG105" s="32">
        <f ca="1">IFERROR(($K105*EXP(BG$69*($Q105+0.5*($R105)^2))*_xlfn.NORM.DIST((LN(($M105*EXP($L105/100*BG$69))/($K105))-$Q105*BG$69)/($R105*SQRT(BG$69))-$R105*SQRT(BG$69),0,1,TRUE)+$M105*EXP($L105/100*BG$69)*(1-_xlfn.NORM.DIST((LN(($M105*EXP($L105/100*BG$69))/($K105))-$Q105*BG$69)/($R105*SQRT(BG$69)),0,1,TRUE)))*EXP(-0.07*BG$69)*(INDEX('3)tpx females'!CO$57:CO$107,MATCH('3) 2016 cases'!$P105,'3)tpx females'!$BB$57:$BB$107,0))+INDEX('3)tpx males'!CO$57:CO$107,MATCH($O105,'3)tpx males'!$BB$57:$BB$107,0))-(INDEX('3)tpx males'!CN$110:CN$160,MATCH($O105,'3)tpx males'!$BB$110:$BB$160,0))*INDEX('3)tpx females'!CN$111:CN$161,MATCH('3) 2016 cases'!$P105,'3)tpx females'!$BB$111:$BB$161,0))*(1-(EXP(-INDEX('3)tpx males'!CO$4:CO$54,MATCH($O105,'3)tpx males'!$BB$4:$BB$54,0)))*EXP(-INDEX('3)tpx females'!CO$3:CO$53,MATCH('3) 2016 cases'!$P105,'3)tpx females'!$BB$3:$BB$53,0))))))),0)</f>
        <v>0</v>
      </c>
      <c r="BH105" s="32">
        <f ca="1">IFERROR(($K105*EXP(BH$69*($Q105+0.5*($R105)^2))*_xlfn.NORM.DIST((LN(($M105*EXP($L105/100*BH$69))/($K105))-$Q105*BH$69)/($R105*SQRT(BH$69))-$R105*SQRT(BH$69),0,1,TRUE)+$M105*EXP($L105/100*BH$69)*(1-_xlfn.NORM.DIST((LN(($M105*EXP($L105/100*BH$69))/($K105))-$Q105*BH$69)/($R105*SQRT(BH$69)),0,1,TRUE)))*EXP(-0.07*BH$69)*(INDEX('3)tpx females'!CP$57:CP$107,MATCH('3) 2016 cases'!$P105,'3)tpx females'!$BB$57:$BB$107,0))+INDEX('3)tpx males'!CP$57:CP$107,MATCH($O105,'3)tpx males'!$BB$57:$BB$107,0))-(INDEX('3)tpx males'!CO$110:CO$160,MATCH($O105,'3)tpx males'!$BB$110:$BB$160,0))*INDEX('3)tpx females'!CO$111:CO$161,MATCH('3) 2016 cases'!$P105,'3)tpx females'!$BB$111:$BB$161,0))*(1-(EXP(-INDEX('3)tpx males'!CP$4:CP$54,MATCH($O105,'3)tpx males'!$BB$4:$BB$54,0)))*EXP(-INDEX('3)tpx females'!CP$3:CP$53,MATCH('3) 2016 cases'!$P105,'3)tpx females'!$BB$3:$BB$53,0))))))),0)</f>
        <v>0</v>
      </c>
      <c r="BI105" s="32">
        <f ca="1">IFERROR(($K105*EXP(BI$69*($Q105+0.5*($R105)^2))*_xlfn.NORM.DIST((LN(($M105*EXP($L105/100*BI$69))/($K105))-$Q105*BI$69)/($R105*SQRT(BI$69))-$R105*SQRT(BI$69),0,1,TRUE)+$M105*EXP($L105/100*BI$69)*(1-_xlfn.NORM.DIST((LN(($M105*EXP($L105/100*BI$69))/($K105))-$Q105*BI$69)/($R105*SQRT(BI$69)),0,1,TRUE)))*EXP(-0.07*BI$69)*(INDEX('3)tpx females'!CQ$57:CQ$107,MATCH('3) 2016 cases'!$P105,'3)tpx females'!$BB$57:$BB$107,0))+INDEX('3)tpx males'!CQ$57:CQ$107,MATCH($O105,'3)tpx males'!$BB$57:$BB$107,0))-(INDEX('3)tpx males'!CP$110:CP$160,MATCH($O105,'3)tpx males'!$BB$110:$BB$160,0))*INDEX('3)tpx females'!CP$111:CP$161,MATCH('3) 2016 cases'!$P105,'3)tpx females'!$BB$111:$BB$161,0))*(1-(EXP(-INDEX('3)tpx males'!CQ$4:CQ$54,MATCH($O105,'3)tpx males'!$BB$4:$BB$54,0)))*EXP(-INDEX('3)tpx females'!CQ$3:CQ$53,MATCH('3) 2016 cases'!$P105,'3)tpx females'!$BB$3:$BB$53,0))))))),0)</f>
        <v>0</v>
      </c>
      <c r="BJ105" s="32">
        <f ca="1">IFERROR(($K105*EXP(BJ$69*($Q105+0.5*($R105)^2))*_xlfn.NORM.DIST((LN(($M105*EXP($L105/100*BJ$69))/($K105))-$Q105*BJ$69)/($R105*SQRT(BJ$69))-$R105*SQRT(BJ$69),0,1,TRUE)+$M105*EXP($L105/100*BJ$69)*(1-_xlfn.NORM.DIST((LN(($M105*EXP($L105/100*BJ$69))/($K105))-$Q105*BJ$69)/($R105*SQRT(BJ$69)),0,1,TRUE)))*EXP(-0.07*BJ$69)*(INDEX('3)tpx females'!CR$57:CR$107,MATCH('3) 2016 cases'!$P105,'3)tpx females'!$BB$57:$BB$107,0))+INDEX('3)tpx males'!CR$57:CR$107,MATCH($O105,'3)tpx males'!$BB$57:$BB$107,0))-(INDEX('3)tpx males'!CQ$110:CQ$160,MATCH($O105,'3)tpx males'!$BB$110:$BB$160,0))*INDEX('3)tpx females'!CQ$111:CQ$161,MATCH('3) 2016 cases'!$P105,'3)tpx females'!$BB$111:$BB$161,0))*(1-(EXP(-INDEX('3)tpx males'!CR$4:CR$54,MATCH($O105,'3)tpx males'!$BB$4:$BB$54,0)))*EXP(-INDEX('3)tpx females'!CR$3:CR$53,MATCH('3) 2016 cases'!$P105,'3)tpx females'!$BB$3:$BB$53,0))))))),0)</f>
        <v>0</v>
      </c>
      <c r="BK105" s="32">
        <f ca="1">IFERROR(($K105*EXP(BK$69*($Q105+0.5*($R105)^2))*_xlfn.NORM.DIST((LN(($M105*EXP($L105/100*BK$69))/($K105))-$Q105*BK$69)/($R105*SQRT(BK$69))-$R105*SQRT(BK$69),0,1,TRUE)+$M105*EXP($L105/100*BK$69)*(1-_xlfn.NORM.DIST((LN(($M105*EXP($L105/100*BK$69))/($K105))-$Q105*BK$69)/($R105*SQRT(BK$69)),0,1,TRUE)))*EXP(-0.07*BK$69)*(INDEX('3)tpx females'!CS$57:CS$107,MATCH('3) 2016 cases'!$P105,'3)tpx females'!$BB$57:$BB$107,0))+INDEX('3)tpx males'!CS$57:CS$107,MATCH($O105,'3)tpx males'!$BB$57:$BB$107,0))-(INDEX('3)tpx males'!CR$110:CR$160,MATCH($O105,'3)tpx males'!$BB$110:$BB$160,0))*INDEX('3)tpx females'!CR$111:CR$161,MATCH('3) 2016 cases'!$P105,'3)tpx females'!$BB$111:$BB$161,0))*(1-(EXP(-INDEX('3)tpx males'!CS$4:CS$54,MATCH($O105,'3)tpx males'!$BB$4:$BB$54,0)))*EXP(-INDEX('3)tpx females'!CS$3:CS$53,MATCH('3) 2016 cases'!$P105,'3)tpx females'!$BB$3:$BB$53,0))))))),0)</f>
        <v>0</v>
      </c>
      <c r="BL105" s="32">
        <f ca="1">IFERROR(($K105*EXP(BL$69*($Q105+0.5*($R105)^2))*_xlfn.NORM.DIST((LN(($M105*EXP($L105/100*BL$69))/($K105))-$Q105*BL$69)/($R105*SQRT(BL$69))-$R105*SQRT(BL$69),0,1,TRUE)+$M105*EXP($L105/100*BL$69)*(1-_xlfn.NORM.DIST((LN(($M105*EXP($L105/100*BL$69))/($K105))-$Q105*BL$69)/($R105*SQRT(BL$69)),0,1,TRUE)))*EXP(-0.07*BL$69)*(INDEX('3)tpx females'!CT$57:CT$107,MATCH('3) 2016 cases'!$P105,'3)tpx females'!$BB$57:$BB$107,0))+INDEX('3)tpx males'!CT$57:CT$107,MATCH($O105,'3)tpx males'!$BB$57:$BB$107,0))-(INDEX('3)tpx males'!CS$110:CS$160,MATCH($O105,'3)tpx males'!$BB$110:$BB$160,0))*INDEX('3)tpx females'!CS$111:CS$161,MATCH('3) 2016 cases'!$P105,'3)tpx females'!$BB$111:$BB$161,0))*(1-(EXP(-INDEX('3)tpx males'!CT$4:CT$54,MATCH($O105,'3)tpx males'!$BB$4:$BB$54,0)))*EXP(-INDEX('3)tpx females'!CT$3:CT$53,MATCH('3) 2016 cases'!$P105,'3)tpx females'!$BB$3:$BB$53,0))))))),0)</f>
        <v>0</v>
      </c>
      <c r="BM105" s="32">
        <f ca="1">IFERROR(($K105*EXP(BM$69*($Q105+0.5*($R105)^2))*_xlfn.NORM.DIST((LN(($M105*EXP($L105/100*BM$69))/($K105))-$Q105*BM$69)/($R105*SQRT(BM$69))-$R105*SQRT(BM$69),0,1,TRUE)+$M105*EXP($L105/100*BM$69)*(1-_xlfn.NORM.DIST((LN(($M105*EXP($L105/100*BM$69))/($K105))-$Q105*BM$69)/($R105*SQRT(BM$69)),0,1,TRUE)))*EXP(-0.07*BM$69)*(INDEX('3)tpx females'!CU$57:CU$107,MATCH('3) 2016 cases'!$P105,'3)tpx females'!$BB$57:$BB$107,0))+INDEX('3)tpx males'!CU$57:CU$107,MATCH($O105,'3)tpx males'!$BB$57:$BB$107,0))-(INDEX('3)tpx males'!CT$110:CT$160,MATCH($O105,'3)tpx males'!$BB$110:$BB$160,0))*INDEX('3)tpx females'!CT$111:CT$161,MATCH('3) 2016 cases'!$P105,'3)tpx females'!$BB$111:$BB$161,0))*(1-(EXP(-INDEX('3)tpx males'!CU$4:CU$54,MATCH($O105,'3)tpx males'!$BB$4:$BB$54,0)))*EXP(-INDEX('3)tpx females'!CU$3:CU$53,MATCH('3) 2016 cases'!$P105,'3)tpx females'!$BB$3:$BB$53,0))))))),0)</f>
        <v>0</v>
      </c>
      <c r="BN105" s="32">
        <f ca="1">IFERROR(($K105*EXP(BN$69*($Q105+0.5*($R105)^2))*_xlfn.NORM.DIST((LN(($M105*EXP($L105/100*BN$69))/($K105))-$Q105*BN$69)/($R105*SQRT(BN$69))-$R105*SQRT(BN$69),0,1,TRUE)+$M105*EXP($L105/100*BN$69)*(1-_xlfn.NORM.DIST((LN(($M105*EXP($L105/100*BN$69))/($K105))-$Q105*BN$69)/($R105*SQRT(BN$69)),0,1,TRUE)))*EXP(-0.07*BN$69)*(INDEX('3)tpx females'!CV$57:CV$107,MATCH('3) 2016 cases'!$P105,'3)tpx females'!$BB$57:$BB$107,0))+INDEX('3)tpx males'!CV$57:CV$107,MATCH($O105,'3)tpx males'!$BB$57:$BB$107,0))-(INDEX('3)tpx males'!CU$110:CU$160,MATCH($O105,'3)tpx males'!$BB$110:$BB$160,0))*INDEX('3)tpx females'!CU$111:CU$161,MATCH('3) 2016 cases'!$P105,'3)tpx females'!$BB$111:$BB$161,0))*(1-(EXP(-INDEX('3)tpx males'!CV$4:CV$54,MATCH($O105,'3)tpx males'!$BB$4:$BB$54,0)))*EXP(-INDEX('3)tpx females'!CV$3:CV$53,MATCH('3) 2016 cases'!$P105,'3)tpx females'!$BB$3:$BB$53,0))))))),0)</f>
        <v>0</v>
      </c>
      <c r="BO105" s="32">
        <f ca="1">IFERROR(($K105*EXP(BO$69*($Q105+0.5*($R105)^2))*_xlfn.NORM.DIST((LN(($M105*EXP($L105/100*BO$69))/($K105))-$Q105*BO$69)/($R105*SQRT(BO$69))-$R105*SQRT(BO$69),0,1,TRUE)+$M105*EXP($L105/100*BO$69)*(1-_xlfn.NORM.DIST((LN(($M105*EXP($L105/100*BO$69))/($K105))-$Q105*BO$69)/($R105*SQRT(BO$69)),0,1,TRUE)))*EXP(-0.07*BO$69)*(INDEX('3)tpx females'!CW$57:CW$107,MATCH('3) 2016 cases'!$P105,'3)tpx females'!$BB$57:$BB$107,0))+INDEX('3)tpx males'!CW$57:CW$107,MATCH($O105,'3)tpx males'!$BB$57:$BB$107,0))-(INDEX('3)tpx males'!CV$110:CV$160,MATCH($O105,'3)tpx males'!$BB$110:$BB$160,0))*INDEX('3)tpx females'!CV$111:CV$161,MATCH('3) 2016 cases'!$P105,'3)tpx females'!$BB$111:$BB$161,0))*(1-(EXP(-INDEX('3)tpx males'!CW$4:CW$54,MATCH($O105,'3)tpx males'!$BB$4:$BB$54,0)))*EXP(-INDEX('3)tpx females'!CW$3:CW$53,MATCH('3) 2016 cases'!$P105,'3)tpx females'!$BB$3:$BB$53,0))))))),0)</f>
        <v>0</v>
      </c>
      <c r="BP105" s="32">
        <f ca="1">IFERROR(($K105*EXP(BP$69*($Q105+0.5*($R105)^2))*_xlfn.NORM.DIST((LN(($M105*EXP($L105/100*BP$69))/($K105))-$Q105*BP$69)/($R105*SQRT(BP$69))-$R105*SQRT(BP$69),0,1,TRUE)+$M105*EXP($L105/100*BP$69)*(1-_xlfn.NORM.DIST((LN(($M105*EXP($L105/100*BP$69))/($K105))-$Q105*BP$69)/($R105*SQRT(BP$69)),0,1,TRUE)))*EXP(-0.07*BP$69)*(INDEX('3)tpx females'!CX$57:CX$107,MATCH('3) 2016 cases'!$P105,'3)tpx females'!$BB$57:$BB$107,0))+INDEX('3)tpx males'!CX$57:CX$107,MATCH($O105,'3)tpx males'!$BB$57:$BB$107,0))-(INDEX('3)tpx males'!CW$110:CW$160,MATCH($O105,'3)tpx males'!$BB$110:$BB$160,0))*INDEX('3)tpx females'!CW$111:CW$161,MATCH('3) 2016 cases'!$P105,'3)tpx females'!$BB$111:$BB$161,0))*(1-(EXP(-INDEX('3)tpx males'!CX$4:CX$54,MATCH($O105,'3)tpx males'!$BB$4:$BB$54,0)))*EXP(-INDEX('3)tpx females'!CX$3:CX$53,MATCH('3) 2016 cases'!$P105,'3)tpx females'!$BB$3:$BB$53,0))))))),0)</f>
        <v>0</v>
      </c>
      <c r="BQ105" s="32">
        <f ca="1">IFERROR(($K105*EXP(BQ$69*($Q105+0.5*($R105)^2))*_xlfn.NORM.DIST((LN(($M105*EXP($L105/100*BQ$69))/($K105))-$Q105*BQ$69)/($R105*SQRT(BQ$69))-$R105*SQRT(BQ$69),0,1,TRUE)+$M105*EXP($L105/100*BQ$69)*(1-_xlfn.NORM.DIST((LN(($M105*EXP($L105/100*BQ$69))/($K105))-$Q105*BQ$69)/($R105*SQRT(BQ$69)),0,1,TRUE)))*EXP(-0.07*BQ$69)*(INDEX('3)tpx females'!CY$57:CY$107,MATCH('3) 2016 cases'!$P105,'3)tpx females'!$BB$57:$BB$107,0))+INDEX('3)tpx males'!CY$57:CY$107,MATCH($O105,'3)tpx males'!$BB$57:$BB$107,0))-(INDEX('3)tpx males'!CX$110:CX$160,MATCH($O105,'3)tpx males'!$BB$110:$BB$160,0))*INDEX('3)tpx females'!CX$111:CX$161,MATCH('3) 2016 cases'!$P105,'3)tpx females'!$BB$111:$BB$161,0))*(1-(EXP(-INDEX('3)tpx males'!CY$4:CY$54,MATCH($O105,'3)tpx males'!$BB$4:$BB$54,0)))*EXP(-INDEX('3)tpx females'!CY$3:CY$53,MATCH('3) 2016 cases'!$P105,'3)tpx females'!$BB$3:$BB$53,0))))))),0)</f>
        <v>0</v>
      </c>
      <c r="BR105" s="32">
        <f ca="1">IFERROR(($K105*EXP(BR$69*($Q105+0.5*($R105)^2))*_xlfn.NORM.DIST((LN(($M105*EXP($L105/100*BR$69))/($K105))-$Q105*BR$69)/($R105*SQRT(BR$69))-$R105*SQRT(BR$69),0,1,TRUE)+$M105*EXP($L105/100*BR$69)*(1-_xlfn.NORM.DIST((LN(($M105*EXP($L105/100*BR$69))/($K105))-$Q105*BR$69)/($R105*SQRT(BR$69)),0,1,TRUE)))*EXP(-0.07*BR$69)*(INDEX('3)tpx females'!CZ$57:CZ$107,MATCH('3) 2016 cases'!$P105,'3)tpx females'!$BB$57:$BB$107,0))+INDEX('3)tpx males'!CZ$57:CZ$107,MATCH($O105,'3)tpx males'!$BB$57:$BB$107,0))-(INDEX('3)tpx males'!CY$110:CY$160,MATCH($O105,'3)tpx males'!$BB$110:$BB$160,0))*INDEX('3)tpx females'!CY$111:CY$161,MATCH('3) 2016 cases'!$P105,'3)tpx females'!$BB$111:$BB$161,0))*(1-(EXP(-INDEX('3)tpx males'!CZ$4:CZ$54,MATCH($O105,'3)tpx males'!$BB$4:$BB$54,0)))*EXP(-INDEX('3)tpx females'!CZ$3:CZ$53,MATCH('3) 2016 cases'!$P105,'3)tpx females'!$BB$3:$BB$53,0))))))),0)</f>
        <v>0</v>
      </c>
      <c r="BS105" s="32">
        <f ca="1">IFERROR(($K105*EXP(BS$69*($Q105+0.5*($R105)^2))*_xlfn.NORM.DIST((LN(($M105*EXP($L105/100*BS$69))/($K105))-$Q105*BS$69)/($R105*SQRT(BS$69))-$R105*SQRT(BS$69),0,1,TRUE)+$M105*EXP($L105/100*BS$69)*(1-_xlfn.NORM.DIST((LN(($M105*EXP($L105/100*BS$69))/($K105))-$Q105*BS$69)/($R105*SQRT(BS$69)),0,1,TRUE)))*EXP(-0.07*BS$69)*(INDEX('3)tpx females'!DA$57:DA$107,MATCH('3) 2016 cases'!$P105,'3)tpx females'!$BB$57:$BB$107,0))+INDEX('3)tpx males'!DA$57:DA$107,MATCH($O105,'3)tpx males'!$BB$57:$BB$107,0))-(INDEX('3)tpx males'!CZ$110:CZ$160,MATCH($O105,'3)tpx males'!$BB$110:$BB$160,0))*INDEX('3)tpx females'!CZ$111:CZ$161,MATCH('3) 2016 cases'!$P105,'3)tpx females'!$BB$111:$BB$161,0))*(1-(EXP(-INDEX('3)tpx males'!DA$4:DA$54,MATCH($O105,'3)tpx males'!$BB$4:$BB$54,0)))*EXP(-INDEX('3)tpx females'!DA$3:DA$53,MATCH('3) 2016 cases'!$P105,'3)tpx females'!$BB$3:$BB$53,0))))))),0)</f>
        <v>0</v>
      </c>
      <c r="BU105" s="32">
        <f t="shared" si="121"/>
        <v>59392.148659781313</v>
      </c>
      <c r="BV105" s="32">
        <f t="shared" si="122"/>
        <v>55210.990691147985</v>
      </c>
      <c r="BW105" s="32">
        <f t="shared" si="123"/>
        <v>55045.605920269423</v>
      </c>
      <c r="BX105" s="32">
        <f t="shared" si="124"/>
        <v>54880.716560215689</v>
      </c>
      <c r="BY105" s="32">
        <f t="shared" si="125"/>
        <v>54716.321126981449</v>
      </c>
      <c r="BZ105" s="32">
        <f t="shared" si="126"/>
        <v>54552.418141006703</v>
      </c>
      <c r="CA105" s="32">
        <f t="shared" si="127"/>
        <v>54389.006127163419</v>
      </c>
      <c r="CB105" s="32">
        <f t="shared" si="128"/>
        <v>54226.083614742442</v>
      </c>
      <c r="CC105" s="32">
        <f t="shared" si="129"/>
        <v>54063.649137439992</v>
      </c>
      <c r="CD105" s="32">
        <f t="shared" si="130"/>
        <v>53901.701233344727</v>
      </c>
      <c r="CE105" s="32">
        <f t="shared" si="131"/>
        <v>53740.238444924405</v>
      </c>
      <c r="CF105" s="32">
        <f t="shared" si="132"/>
        <v>53579.259319012825</v>
      </c>
      <c r="CG105" s="32">
        <f t="shared" si="133"/>
        <v>53418.76240679677</v>
      </c>
      <c r="CH105" s="32">
        <f t="shared" si="134"/>
        <v>53258.746263802968</v>
      </c>
      <c r="CI105" s="32">
        <f t="shared" si="135"/>
        <v>53099.20944988502</v>
      </c>
      <c r="CJ105" s="32">
        <f t="shared" si="136"/>
        <v>52940.15052921055</v>
      </c>
      <c r="CK105" s="32">
        <f t="shared" si="137"/>
        <v>52781.568070248191</v>
      </c>
      <c r="CL105" s="32">
        <f t="shared" si="138"/>
        <v>52623.460645754734</v>
      </c>
      <c r="CM105" s="32">
        <f t="shared" si="139"/>
        <v>52465.826832762301</v>
      </c>
      <c r="CN105" s="32">
        <f t="shared" si="140"/>
        <v>52308.665212565495</v>
      </c>
      <c r="CO105" s="32">
        <f t="shared" si="141"/>
        <v>52151.974370708718</v>
      </c>
      <c r="CP105" s="32">
        <f t="shared" si="142"/>
        <v>51995.752896973274</v>
      </c>
      <c r="CQ105" s="32">
        <f t="shared" si="143"/>
        <v>51839.999385364878</v>
      </c>
      <c r="CR105" s="32">
        <f t="shared" si="144"/>
        <v>51684.712434100875</v>
      </c>
      <c r="CS105" s="32">
        <f t="shared" si="145"/>
        <v>51529.890645597668</v>
      </c>
      <c r="CT105" s="32">
        <f t="shared" si="146"/>
        <v>51375.532626458073</v>
      </c>
      <c r="CU105" s="32">
        <f t="shared" si="147"/>
        <v>51221.6369874589</v>
      </c>
      <c r="CV105" s="32">
        <f t="shared" si="148"/>
        <v>51068.202343538367</v>
      </c>
      <c r="CW105" s="32">
        <f t="shared" si="149"/>
        <v>50915.227313783653</v>
      </c>
      <c r="CX105" s="32">
        <f t="shared" si="150"/>
        <v>50762.710521418412</v>
      </c>
      <c r="CY105" s="32">
        <f t="shared" si="151"/>
        <v>50610.650593790546</v>
      </c>
      <c r="CZ105" s="32">
        <f t="shared" si="152"/>
        <v>50459.046162359613</v>
      </c>
      <c r="DA105" s="32">
        <f t="shared" si="153"/>
        <v>50307.89586268476</v>
      </c>
      <c r="DB105" s="32">
        <f t="shared" si="154"/>
        <v>50157.198334412235</v>
      </c>
      <c r="DC105" s="32">
        <f t="shared" si="155"/>
        <v>50006.952221263316</v>
      </c>
      <c r="DD105" s="32">
        <f t="shared" si="156"/>
        <v>49857.156171021888</v>
      </c>
      <c r="DE105" s="32">
        <f t="shared" si="157"/>
        <v>49707.808835522563</v>
      </c>
      <c r="DF105" s="32">
        <f t="shared" si="158"/>
        <v>49558.908870638261</v>
      </c>
      <c r="DG105" s="32">
        <f t="shared" si="159"/>
        <v>49410.454936268361</v>
      </c>
      <c r="DH105" s="32">
        <f t="shared" si="160"/>
        <v>49262.445696326366</v>
      </c>
      <c r="DI105" s="32">
        <f t="shared" si="161"/>
        <v>49114.879818728179</v>
      </c>
      <c r="DJ105" s="32">
        <f t="shared" si="162"/>
        <v>48967.755975379871</v>
      </c>
      <c r="DK105" s="32">
        <f t="shared" si="163"/>
        <v>48821.072842165908</v>
      </c>
      <c r="DL105" s="32">
        <f t="shared" si="164"/>
        <v>48674.829098937036</v>
      </c>
      <c r="DM105" s="32">
        <f t="shared" si="165"/>
        <v>48529.023429498608</v>
      </c>
      <c r="DN105" s="32">
        <f t="shared" si="166"/>
        <v>48383.654521598626</v>
      </c>
      <c r="DO105" s="32">
        <f t="shared" si="167"/>
        <v>48238.721066915932</v>
      </c>
      <c r="DP105" s="32">
        <f t="shared" si="168"/>
        <v>48094.221761048459</v>
      </c>
      <c r="DQ105" s="32">
        <f t="shared" si="169"/>
        <v>47950.155303501451</v>
      </c>
      <c r="DR105" s="32">
        <f t="shared" si="170"/>
        <v>47806.520397675842</v>
      </c>
      <c r="DT105" s="48">
        <f t="shared" si="171"/>
        <v>88</v>
      </c>
      <c r="DU105" s="48">
        <f t="shared" si="172"/>
        <v>88</v>
      </c>
      <c r="DV105" s="32">
        <f ca="1">INDEX('3)tpx males'!BD$57:BD$107,MATCH(DT105,'3)tpx males'!$BB$57:$BB$107,0))*INDEX('3)tpx females'!BD$57:BD$107,MATCH(DU105,'3)tpx females'!$BB$57:$BB$107,0))</f>
        <v>1.2195532309079193E-2</v>
      </c>
      <c r="DW105" s="32">
        <f t="shared" ca="1" si="173"/>
        <v>-724.31886788599752</v>
      </c>
      <c r="DX105" s="32">
        <f t="shared" ca="1" si="177"/>
        <v>0.98780446769092078</v>
      </c>
      <c r="DZ105" s="32">
        <f t="shared" ca="1" si="174"/>
        <v>-58155.920415578374</v>
      </c>
      <c r="EA105" s="32">
        <f t="shared" ca="1" si="175"/>
        <v>-1236.2282442029391</v>
      </c>
      <c r="EB105" s="32">
        <f t="shared" ca="1" si="178"/>
        <v>-15.076461493573186</v>
      </c>
      <c r="EC105" s="32">
        <f ca="1">EA105</f>
        <v>-1236.2282442029391</v>
      </c>
      <c r="EE105" s="32">
        <f>IF(AND('3) Value'!AB117="Alive",'3) Value'!AE117="Alive"),'3) Value'!AM117+'3) 2016 cases'!DZ105,0)</f>
        <v>0</v>
      </c>
      <c r="EF105" s="32">
        <f>IF(OR(AND('3) Value'!AB117="Deceased",'3) Value'!AE117="Alive"),(AND('3) Value'!AB117="Alive",'3) Value'!AE117="Deceased"))),1,0)</f>
        <v>0</v>
      </c>
      <c r="EG105" s="32">
        <f>IF(EF105=1,'3) Value'!AM117+'3) 2016 cases'!DZ105,0)</f>
        <v>0</v>
      </c>
    </row>
    <row r="106" spans="3:137" x14ac:dyDescent="0.25">
      <c r="C106" s="32" t="s">
        <v>11</v>
      </c>
      <c r="D106" s="32" t="s">
        <v>14</v>
      </c>
      <c r="E106" s="49">
        <v>15496</v>
      </c>
      <c r="F106" s="32" t="s">
        <v>13</v>
      </c>
      <c r="G106" s="32" t="s">
        <v>12</v>
      </c>
      <c r="H106" s="49">
        <v>16614</v>
      </c>
      <c r="I106" s="32" t="s">
        <v>13</v>
      </c>
      <c r="J106" s="32" t="s">
        <v>25</v>
      </c>
      <c r="K106" s="52">
        <v>525000</v>
      </c>
      <c r="L106" s="52">
        <v>5.95</v>
      </c>
      <c r="M106" s="52">
        <v>106542</v>
      </c>
      <c r="O106" s="48">
        <f>ROUND(($B$1-H106)/365,0)</f>
        <v>71</v>
      </c>
      <c r="P106" s="32">
        <f>ROUND(($B$1-E106)/365,0)</f>
        <v>74</v>
      </c>
      <c r="Q106" s="32">
        <f>INDEX('2b)Working'!$I$61:$P$61,MATCH($J106,'2b)Working'!$I$60:$P$60,0))</f>
        <v>7.2488258642637193E-2</v>
      </c>
      <c r="R106" s="32">
        <f>INDEX('2b)Working'!$I$62:$P$62,MATCH($J106,'2b)Working'!$I$60:$P$60,0))</f>
        <v>5.0085748750605209E-2</v>
      </c>
      <c r="T106" s="9">
        <f t="shared" ca="1" si="176"/>
        <v>87192.417998532896</v>
      </c>
      <c r="U106" s="10"/>
      <c r="V106" s="32">
        <f ca="1">IFERROR(($K106*EXP(V$69*($Q106+0.5*($R106)^2))*_xlfn.NORM.DIST((LN(($M106*EXP($L106/100*V$69))/($K106))-$Q106*V$69)/($R106*SQRT(V$69))-$R106*SQRT(V$69),0,1,TRUE)+$M106*EXP($L106/100*V$69)*(1-_xlfn.NORM.DIST((LN(($M106*EXP($L106/100*V$69))/($K106))-$Q106*V$69)/($R106*SQRT(V$69)),0,1,TRUE)))*EXP(-0.07*V$69)*(INDEX('3)tpx females'!BD$57:BD$107,MATCH('3) 2016 cases'!$P106,'3)tpx females'!$BB$57:$BB$107,0))+INDEX('3)tpx males'!BD$57:BD$107,MATCH($O106,'3)tpx males'!$BB$57:$BB$107,0))-(INDEX('3)tpx males'!BC$110:BC$160,MATCH($O106,'3)tpx males'!$BB$110:$BB$160,0))*INDEX('3)tpx females'!BC$111:BC$161,MATCH('3) 2016 cases'!$P106,'3)tpx females'!$BB$111:$BB$161,0))*(1-(EXP(-INDEX('3)tpx males'!BD$4:BD$54,MATCH($O106,'3)tpx males'!$BB$4:$BB$54,0)))*EXP(-INDEX('3)tpx females'!BD$3:BD$53,MATCH('3) 2016 cases'!$P106,'3)tpx females'!$BB$3:$BB$53,0))))))),0)</f>
        <v>29.442462620321976</v>
      </c>
      <c r="W106" s="32">
        <f ca="1">IFERROR(($K106*EXP(W$69*($Q106+0.5*($R106)^2))*_xlfn.NORM.DIST((LN(($M106*EXP($L106/100*W$69))/($K106))-$Q106*W$69)/($R106*SQRT(W$69))-$R106*SQRT(W$69),0,1,TRUE)+$M106*EXP($L106/100*W$69)*(1-_xlfn.NORM.DIST((LN(($M106*EXP($L106/100*W$69))/($K106))-$Q106*W$69)/($R106*SQRT(W$69)),0,1,TRUE)))*EXP(-0.07*W$69)*(INDEX('3)tpx females'!BE$57:BE$107,MATCH('3) 2016 cases'!$P106,'3)tpx females'!$BB$57:$BB$107,0))+INDEX('3)tpx males'!BE$57:BE$107,MATCH($O106,'3)tpx males'!$BB$57:$BB$107,0))-(INDEX('3)tpx males'!BD$110:BD$160,MATCH($O106,'3)tpx males'!$BB$110:$BB$160,0))*INDEX('3)tpx females'!BD$111:BD$161,MATCH('3) 2016 cases'!$P106,'3)tpx females'!$BB$111:$BB$161,0))*(1-(EXP(-INDEX('3)tpx males'!BE$4:BE$54,MATCH($O106,'3)tpx males'!$BB$4:$BB$54,0)))*EXP(-INDEX('3)tpx females'!BE$3:BE$53,MATCH('3) 2016 cases'!$P106,'3)tpx females'!$BB$3:$BB$53,0))))))),0)</f>
        <v>92.635831243270587</v>
      </c>
      <c r="X106" s="32">
        <f ca="1">IFERROR(($K106*EXP(X$69*($Q106+0.5*($R106)^2))*_xlfn.NORM.DIST((LN(($M106*EXP($L106/100*X$69))/($K106))-$Q106*X$69)/($R106*SQRT(X$69))-$R106*SQRT(X$69),0,1,TRUE)+$M106*EXP($L106/100*X$69)*(1-_xlfn.NORM.DIST((LN(($M106*EXP($L106/100*X$69))/($K106))-$Q106*X$69)/($R106*SQRT(X$69)),0,1,TRUE)))*EXP(-0.07*X$69)*(INDEX('3)tpx females'!BF$57:BF$107,MATCH('3) 2016 cases'!$P106,'3)tpx females'!$BB$57:$BB$107,0))+INDEX('3)tpx males'!BF$57:BF$107,MATCH($O106,'3)tpx males'!$BB$57:$BB$107,0))-(INDEX('3)tpx males'!BE$110:BE$160,MATCH($O106,'3)tpx males'!$BB$110:$BB$160,0))*INDEX('3)tpx females'!BE$111:BE$161,MATCH('3) 2016 cases'!$P106,'3)tpx females'!$BB$111:$BB$161,0))*(1-(EXP(-INDEX('3)tpx males'!BF$4:BF$54,MATCH($O106,'3)tpx males'!$BB$4:$BB$54,0)))*EXP(-INDEX('3)tpx females'!BF$3:BF$53,MATCH('3) 2016 cases'!$P106,'3)tpx females'!$BB$3:$BB$53,0))))))),0)</f>
        <v>165.1623531502955</v>
      </c>
      <c r="Y106" s="32">
        <f ca="1">IFERROR(($K106*EXP(Y$69*($Q106+0.5*($R106)^2))*_xlfn.NORM.DIST((LN(($M106*EXP($L106/100*Y$69))/($K106))-$Q106*Y$69)/($R106*SQRT(Y$69))-$R106*SQRT(Y$69),0,1,TRUE)+$M106*EXP($L106/100*Y$69)*(1-_xlfn.NORM.DIST((LN(($M106*EXP($L106/100*Y$69))/($K106))-$Q106*Y$69)/($R106*SQRT(Y$69)),0,1,TRUE)))*EXP(-0.07*Y$69)*(INDEX('3)tpx females'!BG$57:BG$107,MATCH('3) 2016 cases'!$P106,'3)tpx females'!$BB$57:$BB$107,0))+INDEX('3)tpx males'!BG$57:BG$107,MATCH($O106,'3)tpx males'!$BB$57:$BB$107,0))-(INDEX('3)tpx males'!BF$110:BF$160,MATCH($O106,'3)tpx males'!$BB$110:$BB$160,0))*INDEX('3)tpx females'!BF$111:BF$161,MATCH('3) 2016 cases'!$P106,'3)tpx females'!$BB$111:$BB$161,0))*(1-(EXP(-INDEX('3)tpx males'!BG$4:BG$54,MATCH($O106,'3)tpx males'!$BB$4:$BB$54,0)))*EXP(-INDEX('3)tpx females'!BG$3:BG$53,MATCH('3) 2016 cases'!$P106,'3)tpx females'!$BB$3:$BB$53,0))))))),0)</f>
        <v>271.39320120821327</v>
      </c>
      <c r="Z106" s="32">
        <f ca="1">IFERROR(($K106*EXP(Z$69*($Q106+0.5*($R106)^2))*_xlfn.NORM.DIST((LN(($M106*EXP($L106/100*Z$69))/($K106))-$Q106*Z$69)/($R106*SQRT(Z$69))-$R106*SQRT(Z$69),0,1,TRUE)+$M106*EXP($L106/100*Z$69)*(1-_xlfn.NORM.DIST((LN(($M106*EXP($L106/100*Z$69))/($K106))-$Q106*Z$69)/($R106*SQRT(Z$69)),0,1,TRUE)))*EXP(-0.07*Z$69)*(INDEX('3)tpx females'!BH$57:BH$107,MATCH('3) 2016 cases'!$P106,'3)tpx females'!$BB$57:$BB$107,0))+INDEX('3)tpx males'!BH$57:BH$107,MATCH($O106,'3)tpx males'!$BB$57:$BB$107,0))-(INDEX('3)tpx males'!BG$110:BG$160,MATCH($O106,'3)tpx males'!$BB$110:$BB$160,0))*INDEX('3)tpx females'!BG$111:BG$161,MATCH('3) 2016 cases'!$P106,'3)tpx females'!$BB$111:$BB$161,0))*(1-(EXP(-INDEX('3)tpx males'!BH$4:BH$54,MATCH($O106,'3)tpx males'!$BB$4:$BB$54,0)))*EXP(-INDEX('3)tpx females'!BH$3:BH$53,MATCH('3) 2016 cases'!$P106,'3)tpx females'!$BB$3:$BB$53,0))))))),0)</f>
        <v>377.20284955138561</v>
      </c>
      <c r="AA106" s="32">
        <f ca="1">IFERROR(($K106*EXP(AA$69*($Q106+0.5*($R106)^2))*_xlfn.NORM.DIST((LN(($M106*EXP($L106/100*AA$69))/($K106))-$Q106*AA$69)/($R106*SQRT(AA$69))-$R106*SQRT(AA$69),0,1,TRUE)+$M106*EXP($L106/100*AA$69)*(1-_xlfn.NORM.DIST((LN(($M106*EXP($L106/100*AA$69))/($K106))-$Q106*AA$69)/($R106*SQRT(AA$69)),0,1,TRUE)))*EXP(-0.07*AA$69)*(INDEX('3)tpx females'!BI$57:BI$107,MATCH('3) 2016 cases'!$P106,'3)tpx females'!$BB$57:$BB$107,0))+INDEX('3)tpx males'!BI$57:BI$107,MATCH($O106,'3)tpx males'!$BB$57:$BB$107,0))-(INDEX('3)tpx males'!BH$110:BH$160,MATCH($O106,'3)tpx males'!$BB$110:$BB$160,0))*INDEX('3)tpx females'!BH$111:BH$161,MATCH('3) 2016 cases'!$P106,'3)tpx females'!$BB$111:$BB$161,0))*(1-(EXP(-INDEX('3)tpx males'!BI$4:BI$54,MATCH($O106,'3)tpx males'!$BB$4:$BB$54,0)))*EXP(-INDEX('3)tpx females'!BI$3:BI$53,MATCH('3) 2016 cases'!$P106,'3)tpx females'!$BB$3:$BB$53,0))))))),0)</f>
        <v>523.03821154696868</v>
      </c>
      <c r="AB106" s="32">
        <f ca="1">IFERROR(($K106*EXP(AB$69*($Q106+0.5*($R106)^2))*_xlfn.NORM.DIST((LN(($M106*EXP($L106/100*AB$69))/($K106))-$Q106*AB$69)/($R106*SQRT(AB$69))-$R106*SQRT(AB$69),0,1,TRUE)+$M106*EXP($L106/100*AB$69)*(1-_xlfn.NORM.DIST((LN(($M106*EXP($L106/100*AB$69))/($K106))-$Q106*AB$69)/($R106*SQRT(AB$69)),0,1,TRUE)))*EXP(-0.07*AB$69)*(INDEX('3)tpx females'!BJ$57:BJ$107,MATCH('3) 2016 cases'!$P106,'3)tpx females'!$BB$57:$BB$107,0))+INDEX('3)tpx males'!BJ$57:BJ$107,MATCH($O106,'3)tpx males'!$BB$57:$BB$107,0))-(INDEX('3)tpx males'!BI$110:BI$160,MATCH($O106,'3)tpx males'!$BB$110:$BB$160,0))*INDEX('3)tpx females'!BI$111:BI$161,MATCH('3) 2016 cases'!$P106,'3)tpx females'!$BB$111:$BB$161,0))*(1-(EXP(-INDEX('3)tpx males'!BJ$4:BJ$54,MATCH($O106,'3)tpx males'!$BB$4:$BB$54,0)))*EXP(-INDEX('3)tpx females'!BJ$3:BJ$53,MATCH('3) 2016 cases'!$P106,'3)tpx females'!$BB$3:$BB$53,0))))))),0)</f>
        <v>733.87668118388626</v>
      </c>
      <c r="AC106" s="32">
        <f ca="1">IFERROR(($K106*EXP(AC$69*($Q106+0.5*($R106)^2))*_xlfn.NORM.DIST((LN(($M106*EXP($L106/100*AC$69))/($K106))-$Q106*AC$69)/($R106*SQRT(AC$69))-$R106*SQRT(AC$69),0,1,TRUE)+$M106*EXP($L106/100*AC$69)*(1-_xlfn.NORM.DIST((LN(($M106*EXP($L106/100*AC$69))/($K106))-$Q106*AC$69)/($R106*SQRT(AC$69)),0,1,TRUE)))*EXP(-0.07*AC$69)*(INDEX('3)tpx females'!BK$57:BK$107,MATCH('3) 2016 cases'!$P106,'3)tpx females'!$BB$57:$BB$107,0))+INDEX('3)tpx males'!BK$57:BK$107,MATCH($O106,'3)tpx males'!$BB$57:$BB$107,0))-(INDEX('3)tpx males'!BJ$110:BJ$160,MATCH($O106,'3)tpx males'!$BB$110:$BB$160,0))*INDEX('3)tpx females'!BJ$111:BJ$161,MATCH('3) 2016 cases'!$P106,'3)tpx females'!$BB$111:$BB$161,0))*(1-(EXP(-INDEX('3)tpx males'!BK$4:BK$54,MATCH($O106,'3)tpx males'!$BB$4:$BB$54,0)))*EXP(-INDEX('3)tpx females'!BK$3:BK$53,MATCH('3) 2016 cases'!$P106,'3)tpx females'!$BB$3:$BB$53,0))))))),0)</f>
        <v>921.35214545661177</v>
      </c>
      <c r="AD106" s="32">
        <f ca="1">IFERROR(($K106*EXP(AD$69*($Q106+0.5*($R106)^2))*_xlfn.NORM.DIST((LN(($M106*EXP($L106/100*AD$69))/($K106))-$Q106*AD$69)/($R106*SQRT(AD$69))-$R106*SQRT(AD$69),0,1,TRUE)+$M106*EXP($L106/100*AD$69)*(1-_xlfn.NORM.DIST((LN(($M106*EXP($L106/100*AD$69))/($K106))-$Q106*AD$69)/($R106*SQRT(AD$69)),0,1,TRUE)))*EXP(-0.07*AD$69)*(INDEX('3)tpx females'!BL$57:BL$107,MATCH('3) 2016 cases'!$P106,'3)tpx females'!$BB$57:$BB$107,0))+INDEX('3)tpx males'!BL$57:BL$107,MATCH($O106,'3)tpx males'!$BB$57:$BB$107,0))-(INDEX('3)tpx males'!BK$110:BK$160,MATCH($O106,'3)tpx males'!$BB$110:$BB$160,0))*INDEX('3)tpx females'!BK$111:BK$161,MATCH('3) 2016 cases'!$P106,'3)tpx females'!$BB$111:$BB$161,0))*(1-(EXP(-INDEX('3)tpx males'!BL$4:BL$54,MATCH($O106,'3)tpx males'!$BB$4:$BB$54,0)))*EXP(-INDEX('3)tpx females'!BL$3:BL$53,MATCH('3) 2016 cases'!$P106,'3)tpx females'!$BB$3:$BB$53,0))))))),0)</f>
        <v>1240.699032457456</v>
      </c>
      <c r="AE106" s="32">
        <f ca="1">IFERROR(($K106*EXP(AE$69*($Q106+0.5*($R106)^2))*_xlfn.NORM.DIST((LN(($M106*EXP($L106/100*AE$69))/($K106))-$Q106*AE$69)/($R106*SQRT(AE$69))-$R106*SQRT(AE$69),0,1,TRUE)+$M106*EXP($L106/100*AE$69)*(1-_xlfn.NORM.DIST((LN(($M106*EXP($L106/100*AE$69))/($K106))-$Q106*AE$69)/($R106*SQRT(AE$69)),0,1,TRUE)))*EXP(-0.07*AE$69)*(INDEX('3)tpx females'!BM$57:BM$107,MATCH('3) 2016 cases'!$P106,'3)tpx females'!$BB$57:$BB$107,0))+INDEX('3)tpx males'!BM$57:BM$107,MATCH($O106,'3)tpx males'!$BB$57:$BB$107,0))-(INDEX('3)tpx males'!BL$110:BL$160,MATCH($O106,'3)tpx males'!$BB$110:$BB$160,0))*INDEX('3)tpx females'!BL$111:BL$161,MATCH('3) 2016 cases'!$P106,'3)tpx females'!$BB$111:$BB$161,0))*(1-(EXP(-INDEX('3)tpx males'!BM$4:BM$54,MATCH($O106,'3)tpx males'!$BB$4:$BB$54,0)))*EXP(-INDEX('3)tpx females'!BM$3:BM$53,MATCH('3) 2016 cases'!$P106,'3)tpx females'!$BB$3:$BB$53,0))))))),0)</f>
        <v>1548.0188829836657</v>
      </c>
      <c r="AF106" s="32">
        <f ca="1">IFERROR(($K106*EXP(AF$69*($Q106+0.5*($R106)^2))*_xlfn.NORM.DIST((LN(($M106*EXP($L106/100*AF$69))/($K106))-$Q106*AF$69)/($R106*SQRT(AF$69))-$R106*SQRT(AF$69),0,1,TRUE)+$M106*EXP($L106/100*AF$69)*(1-_xlfn.NORM.DIST((LN(($M106*EXP($L106/100*AF$69))/($K106))-$Q106*AF$69)/($R106*SQRT(AF$69)),0,1,TRUE)))*EXP(-0.07*AF$69)*(INDEX('3)tpx females'!BN$57:BN$107,MATCH('3) 2016 cases'!$P106,'3)tpx females'!$BB$57:$BB$107,0))+INDEX('3)tpx males'!BN$57:BN$107,MATCH($O106,'3)tpx males'!$BB$57:$BB$107,0))-(INDEX('3)tpx males'!BM$110:BM$160,MATCH($O106,'3)tpx males'!$BB$110:$BB$160,0))*INDEX('3)tpx females'!BM$111:BM$161,MATCH('3) 2016 cases'!$P106,'3)tpx females'!$BB$111:$BB$161,0))*(1-(EXP(-INDEX('3)tpx males'!BN$4:BN$54,MATCH($O106,'3)tpx males'!$BB$4:$BB$54,0)))*EXP(-INDEX('3)tpx females'!BN$3:BN$53,MATCH('3) 2016 cases'!$P106,'3)tpx females'!$BB$3:$BB$53,0))))))),0)</f>
        <v>1904.1757529191163</v>
      </c>
      <c r="AG106" s="32">
        <f ca="1">IFERROR(($K106*EXP(AG$69*($Q106+0.5*($R106)^2))*_xlfn.NORM.DIST((LN(($M106*EXP($L106/100*AG$69))/($K106))-$Q106*AG$69)/($R106*SQRT(AG$69))-$R106*SQRT(AG$69),0,1,TRUE)+$M106*EXP($L106/100*AG$69)*(1-_xlfn.NORM.DIST((LN(($M106*EXP($L106/100*AG$69))/($K106))-$Q106*AG$69)/($R106*SQRT(AG$69)),0,1,TRUE)))*EXP(-0.07*AG$69)*(INDEX('3)tpx females'!BO$57:BO$107,MATCH('3) 2016 cases'!$P106,'3)tpx females'!$BB$57:$BB$107,0))+INDEX('3)tpx males'!BO$57:BO$107,MATCH($O106,'3)tpx males'!$BB$57:$BB$107,0))-(INDEX('3)tpx males'!BN$110:BN$160,MATCH($O106,'3)tpx males'!$BB$110:$BB$160,0))*INDEX('3)tpx females'!BN$111:BN$161,MATCH('3) 2016 cases'!$P106,'3)tpx females'!$BB$111:$BB$161,0))*(1-(EXP(-INDEX('3)tpx males'!BO$4:BO$54,MATCH($O106,'3)tpx males'!$BB$4:$BB$54,0)))*EXP(-INDEX('3)tpx females'!BO$3:BO$53,MATCH('3) 2016 cases'!$P106,'3)tpx females'!$BB$3:$BB$53,0))))))),0)</f>
        <v>2353.555718425981</v>
      </c>
      <c r="AH106" s="32">
        <f ca="1">IFERROR(($K106*EXP(AH$69*($Q106+0.5*($R106)^2))*_xlfn.NORM.DIST((LN(($M106*EXP($L106/100*AH$69))/($K106))-$Q106*AH$69)/($R106*SQRT(AH$69))-$R106*SQRT(AH$69),0,1,TRUE)+$M106*EXP($L106/100*AH$69)*(1-_xlfn.NORM.DIST((LN(($M106*EXP($L106/100*AH$69))/($K106))-$Q106*AH$69)/($R106*SQRT(AH$69)),0,1,TRUE)))*EXP(-0.07*AH$69)*(INDEX('3)tpx females'!BP$57:BP$107,MATCH('3) 2016 cases'!$P106,'3)tpx females'!$BB$57:$BB$107,0))+INDEX('3)tpx males'!BP$57:BP$107,MATCH($O106,'3)tpx males'!$BB$57:$BB$107,0))-(INDEX('3)tpx males'!BO$110:BO$160,MATCH($O106,'3)tpx males'!$BB$110:$BB$160,0))*INDEX('3)tpx females'!BO$111:BO$161,MATCH('3) 2016 cases'!$P106,'3)tpx females'!$BB$111:$BB$161,0))*(1-(EXP(-INDEX('3)tpx males'!BP$4:BP$54,MATCH($O106,'3)tpx males'!$BB$4:$BB$54,0)))*EXP(-INDEX('3)tpx females'!BP$3:BP$53,MATCH('3) 2016 cases'!$P106,'3)tpx females'!$BB$3:$BB$53,0))))))),0)</f>
        <v>2955.9380644766061</v>
      </c>
      <c r="AI106" s="32">
        <f ca="1">IFERROR(($K106*EXP(AI$69*($Q106+0.5*($R106)^2))*_xlfn.NORM.DIST((LN(($M106*EXP($L106/100*AI$69))/($K106))-$Q106*AI$69)/($R106*SQRT(AI$69))-$R106*SQRT(AI$69),0,1,TRUE)+$M106*EXP($L106/100*AI$69)*(1-_xlfn.NORM.DIST((LN(($M106*EXP($L106/100*AI$69))/($K106))-$Q106*AI$69)/($R106*SQRT(AI$69)),0,1,TRUE)))*EXP(-0.07*AI$69)*(INDEX('3)tpx females'!BQ$57:BQ$107,MATCH('3) 2016 cases'!$P106,'3)tpx females'!$BB$57:$BB$107,0))+INDEX('3)tpx males'!BQ$57:BQ$107,MATCH($O106,'3)tpx males'!$BB$57:$BB$107,0))-(INDEX('3)tpx males'!BP$110:BP$160,MATCH($O106,'3)tpx males'!$BB$110:$BB$160,0))*INDEX('3)tpx females'!BP$111:BP$161,MATCH('3) 2016 cases'!$P106,'3)tpx females'!$BB$111:$BB$161,0))*(1-(EXP(-INDEX('3)tpx males'!BQ$4:BQ$54,MATCH($O106,'3)tpx males'!$BB$4:$BB$54,0)))*EXP(-INDEX('3)tpx females'!BQ$3:BQ$53,MATCH('3) 2016 cases'!$P106,'3)tpx females'!$BB$3:$BB$53,0))))))),0)</f>
        <v>3424.4422448869177</v>
      </c>
      <c r="AJ106" s="32">
        <f ca="1">IFERROR(($K106*EXP(AJ$69*($Q106+0.5*($R106)^2))*_xlfn.NORM.DIST((LN(($M106*EXP($L106/100*AJ$69))/($K106))-$Q106*AJ$69)/($R106*SQRT(AJ$69))-$R106*SQRT(AJ$69),0,1,TRUE)+$M106*EXP($L106/100*AJ$69)*(1-_xlfn.NORM.DIST((LN(($M106*EXP($L106/100*AJ$69))/($K106))-$Q106*AJ$69)/($R106*SQRT(AJ$69)),0,1,TRUE)))*EXP(-0.07*AJ$69)*(INDEX('3)tpx females'!BR$57:BR$107,MATCH('3) 2016 cases'!$P106,'3)tpx females'!$BB$57:$BB$107,0))+INDEX('3)tpx males'!BR$57:BR$107,MATCH($O106,'3)tpx males'!$BB$57:$BB$107,0))-(INDEX('3)tpx males'!BQ$110:BQ$160,MATCH($O106,'3)tpx males'!$BB$110:$BB$160,0))*INDEX('3)tpx females'!BQ$111:BQ$161,MATCH('3) 2016 cases'!$P106,'3)tpx females'!$BB$111:$BB$161,0))*(1-(EXP(-INDEX('3)tpx males'!BR$4:BR$54,MATCH($O106,'3)tpx males'!$BB$4:$BB$54,0)))*EXP(-INDEX('3)tpx females'!BR$3:BR$53,MATCH('3) 2016 cases'!$P106,'3)tpx females'!$BB$3:$BB$53,0))))))),0)</f>
        <v>3931.497417172508</v>
      </c>
      <c r="AK106" s="32">
        <f ca="1">IFERROR(($K106*EXP(AK$69*($Q106+0.5*($R106)^2))*_xlfn.NORM.DIST((LN(($M106*EXP($L106/100*AK$69))/($K106))-$Q106*AK$69)/($R106*SQRT(AK$69))-$R106*SQRT(AK$69),0,1,TRUE)+$M106*EXP($L106/100*AK$69)*(1-_xlfn.NORM.DIST((LN(($M106*EXP($L106/100*AK$69))/($K106))-$Q106*AK$69)/($R106*SQRT(AK$69)),0,1,TRUE)))*EXP(-0.07*AK$69)*(INDEX('3)tpx females'!BS$57:BS$107,MATCH('3) 2016 cases'!$P106,'3)tpx females'!$BB$57:$BB$107,0))+INDEX('3)tpx males'!BS$57:BS$107,MATCH($O106,'3)tpx males'!$BB$57:$BB$107,0))-(INDEX('3)tpx males'!BR$110:BR$160,MATCH($O106,'3)tpx males'!$BB$110:$BB$160,0))*INDEX('3)tpx females'!BR$111:BR$161,MATCH('3) 2016 cases'!$P106,'3)tpx females'!$BB$111:$BB$161,0))*(1-(EXP(-INDEX('3)tpx males'!BS$4:BS$54,MATCH($O106,'3)tpx males'!$BB$4:$BB$54,0)))*EXP(-INDEX('3)tpx females'!BS$3:BS$53,MATCH('3) 2016 cases'!$P106,'3)tpx females'!$BB$3:$BB$53,0))))))),0)</f>
        <v>4870.2109504459886</v>
      </c>
      <c r="AL106" s="32">
        <f ca="1">IFERROR(($K106*EXP(AL$69*($Q106+0.5*($R106)^2))*_xlfn.NORM.DIST((LN(($M106*EXP($L106/100*AL$69))/($K106))-$Q106*AL$69)/($R106*SQRT(AL$69))-$R106*SQRT(AL$69),0,1,TRUE)+$M106*EXP($L106/100*AL$69)*(1-_xlfn.NORM.DIST((LN(($M106*EXP($L106/100*AL$69))/($K106))-$Q106*AL$69)/($R106*SQRT(AL$69)),0,1,TRUE)))*EXP(-0.07*AL$69)*(INDEX('3)tpx females'!BT$57:BT$107,MATCH('3) 2016 cases'!$P106,'3)tpx females'!$BB$57:$BB$107,0))+INDEX('3)tpx males'!BT$57:BT$107,MATCH($O106,'3)tpx males'!$BB$57:$BB$107,0))-(INDEX('3)tpx males'!BS$110:BS$160,MATCH($O106,'3)tpx males'!$BB$110:$BB$160,0))*INDEX('3)tpx females'!BS$111:BS$161,MATCH('3) 2016 cases'!$P106,'3)tpx females'!$BB$111:$BB$161,0))*(1-(EXP(-INDEX('3)tpx males'!BT$4:BT$54,MATCH($O106,'3)tpx males'!$BB$4:$BB$54,0)))*EXP(-INDEX('3)tpx females'!BT$3:BT$53,MATCH('3) 2016 cases'!$P106,'3)tpx females'!$BB$3:$BB$53,0))))))),0)</f>
        <v>5222.5703762811545</v>
      </c>
      <c r="AM106" s="32">
        <f ca="1">IFERROR(($K106*EXP(AM$69*($Q106+0.5*($R106)^2))*_xlfn.NORM.DIST((LN(($M106*EXP($L106/100*AM$69))/($K106))-$Q106*AM$69)/($R106*SQRT(AM$69))-$R106*SQRT(AM$69),0,1,TRUE)+$M106*EXP($L106/100*AM$69)*(1-_xlfn.NORM.DIST((LN(($M106*EXP($L106/100*AM$69))/($K106))-$Q106*AM$69)/($R106*SQRT(AM$69)),0,1,TRUE)))*EXP(-0.07*AM$69)*(INDEX('3)tpx females'!BU$57:BU$107,MATCH('3) 2016 cases'!$P106,'3)tpx females'!$BB$57:$BB$107,0))+INDEX('3)tpx males'!BU$57:BU$107,MATCH($O106,'3)tpx males'!$BB$57:$BB$107,0))-(INDEX('3)tpx males'!BT$110:BT$160,MATCH($O106,'3)tpx males'!$BB$110:$BB$160,0))*INDEX('3)tpx females'!BT$111:BT$161,MATCH('3) 2016 cases'!$P106,'3)tpx females'!$BB$111:$BB$161,0))*(1-(EXP(-INDEX('3)tpx males'!BU$4:BU$54,MATCH($O106,'3)tpx males'!$BB$4:$BB$54,0)))*EXP(-INDEX('3)tpx females'!BU$3:BU$53,MATCH('3) 2016 cases'!$P106,'3)tpx females'!$BB$3:$BB$53,0))))))),0)</f>
        <v>5640.9452255624519</v>
      </c>
      <c r="AN106" s="32">
        <f ca="1">IFERROR(($K106*EXP(AN$69*($Q106+0.5*($R106)^2))*_xlfn.NORM.DIST((LN(($M106*EXP($L106/100*AN$69))/($K106))-$Q106*AN$69)/($R106*SQRT(AN$69))-$R106*SQRT(AN$69),0,1,TRUE)+$M106*EXP($L106/100*AN$69)*(1-_xlfn.NORM.DIST((LN(($M106*EXP($L106/100*AN$69))/($K106))-$Q106*AN$69)/($R106*SQRT(AN$69)),0,1,TRUE)))*EXP(-0.07*AN$69)*(INDEX('3)tpx females'!BV$57:BV$107,MATCH('3) 2016 cases'!$P106,'3)tpx females'!$BB$57:$BB$107,0))+INDEX('3)tpx males'!BV$57:BV$107,MATCH($O106,'3)tpx males'!$BB$57:$BB$107,0))-(INDEX('3)tpx males'!BU$110:BU$160,MATCH($O106,'3)tpx males'!$BB$110:$BB$160,0))*INDEX('3)tpx females'!BU$111:BU$161,MATCH('3) 2016 cases'!$P106,'3)tpx females'!$BB$111:$BB$161,0))*(1-(EXP(-INDEX('3)tpx males'!BV$4:BV$54,MATCH($O106,'3)tpx males'!$BB$4:$BB$54,0)))*EXP(-INDEX('3)tpx females'!BV$3:BV$53,MATCH('3) 2016 cases'!$P106,'3)tpx females'!$BB$3:$BB$53,0))))))),0)</f>
        <v>6100.587943034242</v>
      </c>
      <c r="AO106" s="32">
        <f ca="1">IFERROR(($K106*EXP(AO$69*($Q106+0.5*($R106)^2))*_xlfn.NORM.DIST((LN(($M106*EXP($L106/100*AO$69))/($K106))-$Q106*AO$69)/($R106*SQRT(AO$69))-$R106*SQRT(AO$69),0,1,TRUE)+$M106*EXP($L106/100*AO$69)*(1-_xlfn.NORM.DIST((LN(($M106*EXP($L106/100*AO$69))/($K106))-$Q106*AO$69)/($R106*SQRT(AO$69)),0,1,TRUE)))*EXP(-0.07*AO$69)*(INDEX('3)tpx females'!BW$57:BW$107,MATCH('3) 2016 cases'!$P106,'3)tpx females'!$BB$57:$BB$107,0))+INDEX('3)tpx males'!BW$57:BW$107,MATCH($O106,'3)tpx males'!$BB$57:$BB$107,0))-(INDEX('3)tpx males'!BV$110:BV$160,MATCH($O106,'3)tpx males'!$BB$110:$BB$160,0))*INDEX('3)tpx females'!BV$111:BV$161,MATCH('3) 2016 cases'!$P106,'3)tpx females'!$BB$111:$BB$161,0))*(1-(EXP(-INDEX('3)tpx males'!BW$4:BW$54,MATCH($O106,'3)tpx males'!$BB$4:$BB$54,0)))*EXP(-INDEX('3)tpx females'!BW$3:BW$53,MATCH('3) 2016 cases'!$P106,'3)tpx females'!$BB$3:$BB$53,0))))))),0)</f>
        <v>6169.1499044335615</v>
      </c>
      <c r="AP106" s="32">
        <f ca="1">IFERROR(($K106*EXP(AP$69*($Q106+0.5*($R106)^2))*_xlfn.NORM.DIST((LN(($M106*EXP($L106/100*AP$69))/($K106))-$Q106*AP$69)/($R106*SQRT(AP$69))-$R106*SQRT(AP$69),0,1,TRUE)+$M106*EXP($L106/100*AP$69)*(1-_xlfn.NORM.DIST((LN(($M106*EXP($L106/100*AP$69))/($K106))-$Q106*AP$69)/($R106*SQRT(AP$69)),0,1,TRUE)))*EXP(-0.07*AP$69)*(INDEX('3)tpx females'!BX$57:BX$107,MATCH('3) 2016 cases'!$P106,'3)tpx females'!$BB$57:$BB$107,0))+INDEX('3)tpx males'!BX$57:BX$107,MATCH($O106,'3)tpx males'!$BB$57:$BB$107,0))-(INDEX('3)tpx males'!BW$110:BW$160,MATCH($O106,'3)tpx males'!$BB$110:$BB$160,0))*INDEX('3)tpx females'!BW$111:BW$161,MATCH('3) 2016 cases'!$P106,'3)tpx females'!$BB$111:$BB$161,0))*(1-(EXP(-INDEX('3)tpx males'!BX$4:BX$54,MATCH($O106,'3)tpx males'!$BB$4:$BB$54,0)))*EXP(-INDEX('3)tpx females'!BX$3:BX$53,MATCH('3) 2016 cases'!$P106,'3)tpx females'!$BB$3:$BB$53,0))))))),0)</f>
        <v>6343.289650004639</v>
      </c>
      <c r="AQ106" s="32">
        <f ca="1">IFERROR(($K106*EXP(AQ$69*($Q106+0.5*($R106)^2))*_xlfn.NORM.DIST((LN(($M106*EXP($L106/100*AQ$69))/($K106))-$Q106*AQ$69)/($R106*SQRT(AQ$69))-$R106*SQRT(AQ$69),0,1,TRUE)+$M106*EXP($L106/100*AQ$69)*(1-_xlfn.NORM.DIST((LN(($M106*EXP($L106/100*AQ$69))/($K106))-$Q106*AQ$69)/($R106*SQRT(AQ$69)),0,1,TRUE)))*EXP(-0.07*AQ$69)*(INDEX('3)tpx females'!BY$57:BY$107,MATCH('3) 2016 cases'!$P106,'3)tpx females'!$BB$57:$BB$107,0))+INDEX('3)tpx males'!BY$57:BY$107,MATCH($O106,'3)tpx males'!$BB$57:$BB$107,0))-(INDEX('3)tpx males'!BX$110:BX$160,MATCH($O106,'3)tpx males'!$BB$110:$BB$160,0))*INDEX('3)tpx females'!BX$111:BX$161,MATCH('3) 2016 cases'!$P106,'3)tpx females'!$BB$111:$BB$161,0))*(1-(EXP(-INDEX('3)tpx males'!BY$4:BY$54,MATCH($O106,'3)tpx males'!$BB$4:$BB$54,0)))*EXP(-INDEX('3)tpx females'!BY$3:BY$53,MATCH('3) 2016 cases'!$P106,'3)tpx females'!$BB$3:$BB$53,0))))))),0)</f>
        <v>5799.064831530085</v>
      </c>
      <c r="AR106" s="32">
        <f ca="1">IFERROR(($K106*EXP(AR$69*($Q106+0.5*($R106)^2))*_xlfn.NORM.DIST((LN(($M106*EXP($L106/100*AR$69))/($K106))-$Q106*AR$69)/($R106*SQRT(AR$69))-$R106*SQRT(AR$69),0,1,TRUE)+$M106*EXP($L106/100*AR$69)*(1-_xlfn.NORM.DIST((LN(($M106*EXP($L106/100*AR$69))/($K106))-$Q106*AR$69)/($R106*SQRT(AR$69)),0,1,TRUE)))*EXP(-0.07*AR$69)*(INDEX('3)tpx females'!BZ$57:BZ$107,MATCH('3) 2016 cases'!$P106,'3)tpx females'!$BB$57:$BB$107,0))+INDEX('3)tpx males'!BZ$57:BZ$107,MATCH($O106,'3)tpx males'!$BB$57:$BB$107,0))-(INDEX('3)tpx males'!BY$110:BY$160,MATCH($O106,'3)tpx males'!$BB$110:$BB$160,0))*INDEX('3)tpx females'!BY$111:BY$161,MATCH('3) 2016 cases'!$P106,'3)tpx females'!$BB$111:$BB$161,0))*(1-(EXP(-INDEX('3)tpx males'!BZ$4:BZ$54,MATCH($O106,'3)tpx males'!$BB$4:$BB$54,0)))*EXP(-INDEX('3)tpx females'!BZ$3:BZ$53,MATCH('3) 2016 cases'!$P106,'3)tpx females'!$BB$3:$BB$53,0))))))),0)</f>
        <v>5524.2117098332383</v>
      </c>
      <c r="AS106" s="32">
        <f ca="1">IFERROR(($K106*EXP(AS$69*($Q106+0.5*($R106)^2))*_xlfn.NORM.DIST((LN(($M106*EXP($L106/100*AS$69))/($K106))-$Q106*AS$69)/($R106*SQRT(AS$69))-$R106*SQRT(AS$69),0,1,TRUE)+$M106*EXP($L106/100*AS$69)*(1-_xlfn.NORM.DIST((LN(($M106*EXP($L106/100*AS$69))/($K106))-$Q106*AS$69)/($R106*SQRT(AS$69)),0,1,TRUE)))*EXP(-0.07*AS$69)*(INDEX('3)tpx females'!CA$57:CA$107,MATCH('3) 2016 cases'!$P106,'3)tpx females'!$BB$57:$BB$107,0))+INDEX('3)tpx males'!CA$57:CA$107,MATCH($O106,'3)tpx males'!$BB$57:$BB$107,0))-(INDEX('3)tpx males'!BZ$110:BZ$160,MATCH($O106,'3)tpx males'!$BB$110:$BB$160,0))*INDEX('3)tpx females'!BZ$111:BZ$161,MATCH('3) 2016 cases'!$P106,'3)tpx females'!$BB$111:$BB$161,0))*(1-(EXP(-INDEX('3)tpx males'!CA$4:CA$54,MATCH($O106,'3)tpx males'!$BB$4:$BB$54,0)))*EXP(-INDEX('3)tpx females'!CA$3:CA$53,MATCH('3) 2016 cases'!$P106,'3)tpx females'!$BB$3:$BB$53,0))))))),0)</f>
        <v>5047.6952772777668</v>
      </c>
      <c r="AT106" s="32">
        <f ca="1">IFERROR(($K106*EXP(AT$69*($Q106+0.5*($R106)^2))*_xlfn.NORM.DIST((LN(($M106*EXP($L106/100*AT$69))/($K106))-$Q106*AT$69)/($R106*SQRT(AT$69))-$R106*SQRT(AT$69),0,1,TRUE)+$M106*EXP($L106/100*AT$69)*(1-_xlfn.NORM.DIST((LN(($M106*EXP($L106/100*AT$69))/($K106))-$Q106*AT$69)/($R106*SQRT(AT$69)),0,1,TRUE)))*EXP(-0.07*AT$69)*(INDEX('3)tpx females'!CB$57:CB$107,MATCH('3) 2016 cases'!$P106,'3)tpx females'!$BB$57:$BB$107,0))+INDEX('3)tpx males'!CB$57:CB$107,MATCH($O106,'3)tpx males'!$BB$57:$BB$107,0))-(INDEX('3)tpx males'!CA$110:CA$160,MATCH($O106,'3)tpx males'!$BB$110:$BB$160,0))*INDEX('3)tpx females'!CA$111:CA$161,MATCH('3) 2016 cases'!$P106,'3)tpx females'!$BB$111:$BB$161,0))*(1-(EXP(-INDEX('3)tpx males'!CB$4:CB$54,MATCH($O106,'3)tpx males'!$BB$4:$BB$54,0)))*EXP(-INDEX('3)tpx females'!CB$3:CB$53,MATCH('3) 2016 cases'!$P106,'3)tpx females'!$BB$3:$BB$53,0))))))),0)</f>
        <v>4224.154935445863</v>
      </c>
      <c r="AU106" s="32">
        <f ca="1">IFERROR(($K106*EXP(AU$69*($Q106+0.5*($R106)^2))*_xlfn.NORM.DIST((LN(($M106*EXP($L106/100*AU$69))/($K106))-$Q106*AU$69)/($R106*SQRT(AU$69))-$R106*SQRT(AU$69),0,1,TRUE)+$M106*EXP($L106/100*AU$69)*(1-_xlfn.NORM.DIST((LN(($M106*EXP($L106/100*AU$69))/($K106))-$Q106*AU$69)/($R106*SQRT(AU$69)),0,1,TRUE)))*EXP(-0.07*AU$69)*(INDEX('3)tpx females'!CC$57:CC$107,MATCH('3) 2016 cases'!$P106,'3)tpx females'!$BB$57:$BB$107,0))+INDEX('3)tpx males'!CC$57:CC$107,MATCH($O106,'3)tpx males'!$BB$57:$BB$107,0))-(INDEX('3)tpx males'!CB$110:CB$160,MATCH($O106,'3)tpx males'!$BB$110:$BB$160,0))*INDEX('3)tpx females'!CB$111:CB$161,MATCH('3) 2016 cases'!$P106,'3)tpx females'!$BB$111:$BB$161,0))*(1-(EXP(-INDEX('3)tpx males'!CC$4:CC$54,MATCH($O106,'3)tpx males'!$BB$4:$BB$54,0)))*EXP(-INDEX('3)tpx females'!CC$3:CC$53,MATCH('3) 2016 cases'!$P106,'3)tpx females'!$BB$3:$BB$53,0))))))),0)</f>
        <v>3434.8081512509343</v>
      </c>
      <c r="AV106" s="32">
        <f ca="1">IFERROR(($K106*EXP(AV$69*($Q106+0.5*($R106)^2))*_xlfn.NORM.DIST((LN(($M106*EXP($L106/100*AV$69))/($K106))-$Q106*AV$69)/($R106*SQRT(AV$69))-$R106*SQRT(AV$69),0,1,TRUE)+$M106*EXP($L106/100*AV$69)*(1-_xlfn.NORM.DIST((LN(($M106*EXP($L106/100*AV$69))/($K106))-$Q106*AV$69)/($R106*SQRT(AV$69)),0,1,TRUE)))*EXP(-0.07*AV$69)*(INDEX('3)tpx females'!CD$57:CD$107,MATCH('3) 2016 cases'!$P106,'3)tpx females'!$BB$57:$BB$107,0))+INDEX('3)tpx males'!CD$57:CD$107,MATCH($O106,'3)tpx males'!$BB$57:$BB$107,0))-(INDEX('3)tpx males'!CC$110:CC$160,MATCH($O106,'3)tpx males'!$BB$110:$BB$160,0))*INDEX('3)tpx females'!CC$111:CC$161,MATCH('3) 2016 cases'!$P106,'3)tpx females'!$BB$111:$BB$161,0))*(1-(EXP(-INDEX('3)tpx males'!CD$4:CD$54,MATCH($O106,'3)tpx males'!$BB$4:$BB$54,0)))*EXP(-INDEX('3)tpx females'!CD$3:CD$53,MATCH('3) 2016 cases'!$P106,'3)tpx females'!$BB$3:$BB$53,0))))))),0)</f>
        <v>2670.0392127308464</v>
      </c>
      <c r="AW106" s="32">
        <f ca="1">IFERROR(($K106*EXP(AW$69*($Q106+0.5*($R106)^2))*_xlfn.NORM.DIST((LN(($M106*EXP($L106/100*AW$69))/($K106))-$Q106*AW$69)/($R106*SQRT(AW$69))-$R106*SQRT(AW$69),0,1,TRUE)+$M106*EXP($L106/100*AW$69)*(1-_xlfn.NORM.DIST((LN(($M106*EXP($L106/100*AW$69))/($K106))-$Q106*AW$69)/($R106*SQRT(AW$69)),0,1,TRUE)))*EXP(-0.07*AW$69)*(INDEX('3)tpx females'!CE$57:CE$107,MATCH('3) 2016 cases'!$P106,'3)tpx females'!$BB$57:$BB$107,0))+INDEX('3)tpx males'!CE$57:CE$107,MATCH($O106,'3)tpx males'!$BB$57:$BB$107,0))-(INDEX('3)tpx males'!CD$110:CD$160,MATCH($O106,'3)tpx males'!$BB$110:$BB$160,0))*INDEX('3)tpx females'!CD$111:CD$161,MATCH('3) 2016 cases'!$P106,'3)tpx females'!$BB$111:$BB$161,0))*(1-(EXP(-INDEX('3)tpx males'!CE$4:CE$54,MATCH($O106,'3)tpx males'!$BB$4:$BB$54,0)))*EXP(-INDEX('3)tpx females'!CE$3:CE$53,MATCH('3) 2016 cases'!$P106,'3)tpx females'!$BB$3:$BB$53,0))))))),0)</f>
        <v>1972.6493634997278</v>
      </c>
      <c r="AX106" s="32">
        <f ca="1">IFERROR(($K106*EXP(AX$69*($Q106+0.5*($R106)^2))*_xlfn.NORM.DIST((LN(($M106*EXP($L106/100*AX$69))/($K106))-$Q106*AX$69)/($R106*SQRT(AX$69))-$R106*SQRT(AX$69),0,1,TRUE)+$M106*EXP($L106/100*AX$69)*(1-_xlfn.NORM.DIST((LN(($M106*EXP($L106/100*AX$69))/($K106))-$Q106*AX$69)/($R106*SQRT(AX$69)),0,1,TRUE)))*EXP(-0.07*AX$69)*(INDEX('3)tpx females'!CF$57:CF$107,MATCH('3) 2016 cases'!$P106,'3)tpx females'!$BB$57:$BB$107,0))+INDEX('3)tpx males'!CF$57:CF$107,MATCH($O106,'3)tpx males'!$BB$57:$BB$107,0))-(INDEX('3)tpx males'!CE$110:CE$160,MATCH($O106,'3)tpx males'!$BB$110:$BB$160,0))*INDEX('3)tpx females'!CE$111:CE$161,MATCH('3) 2016 cases'!$P106,'3)tpx females'!$BB$111:$BB$161,0))*(1-(EXP(-INDEX('3)tpx males'!CF$4:CF$54,MATCH($O106,'3)tpx males'!$BB$4:$BB$54,0)))*EXP(-INDEX('3)tpx females'!CF$3:CF$53,MATCH('3) 2016 cases'!$P106,'3)tpx females'!$BB$3:$BB$53,0))))))),0)</f>
        <v>1391.893515388851</v>
      </c>
      <c r="AY106" s="32">
        <f ca="1">IFERROR(($K106*EXP(AY$69*($Q106+0.5*($R106)^2))*_xlfn.NORM.DIST((LN(($M106*EXP($L106/100*AY$69))/($K106))-$Q106*AY$69)/($R106*SQRT(AY$69))-$R106*SQRT(AY$69),0,1,TRUE)+$M106*EXP($L106/100*AY$69)*(1-_xlfn.NORM.DIST((LN(($M106*EXP($L106/100*AY$69))/($K106))-$Q106*AY$69)/($R106*SQRT(AY$69)),0,1,TRUE)))*EXP(-0.07*AY$69)*(INDEX('3)tpx females'!CG$57:CG$107,MATCH('3) 2016 cases'!$P106,'3)tpx females'!$BB$57:$BB$107,0))+INDEX('3)tpx males'!CG$57:CG$107,MATCH($O106,'3)tpx males'!$BB$57:$BB$107,0))-(INDEX('3)tpx males'!CF$110:CF$160,MATCH($O106,'3)tpx males'!$BB$110:$BB$160,0))*INDEX('3)tpx females'!CF$111:CF$161,MATCH('3) 2016 cases'!$P106,'3)tpx females'!$BB$111:$BB$161,0))*(1-(EXP(-INDEX('3)tpx males'!CG$4:CG$54,MATCH($O106,'3)tpx males'!$BB$4:$BB$54,0)))*EXP(-INDEX('3)tpx females'!CG$3:CG$53,MATCH('3) 2016 cases'!$P106,'3)tpx females'!$BB$3:$BB$53,0))))))),0)</f>
        <v>926.14400346778791</v>
      </c>
      <c r="AZ106" s="32">
        <f ca="1">IFERROR(($K106*EXP(AZ$69*($Q106+0.5*($R106)^2))*_xlfn.NORM.DIST((LN(($M106*EXP($L106/100*AZ$69))/($K106))-$Q106*AZ$69)/($R106*SQRT(AZ$69))-$R106*SQRT(AZ$69),0,1,TRUE)+$M106*EXP($L106/100*AZ$69)*(1-_xlfn.NORM.DIST((LN(($M106*EXP($L106/100*AZ$69))/($K106))-$Q106*AZ$69)/($R106*SQRT(AZ$69)),0,1,TRUE)))*EXP(-0.07*AZ$69)*(INDEX('3)tpx females'!CH$57:CH$107,MATCH('3) 2016 cases'!$P106,'3)tpx females'!$BB$57:$BB$107,0))+INDEX('3)tpx males'!CH$57:CH$107,MATCH($O106,'3)tpx males'!$BB$57:$BB$107,0))-(INDEX('3)tpx males'!CG$110:CG$160,MATCH($O106,'3)tpx males'!$BB$110:$BB$160,0))*INDEX('3)tpx females'!CG$111:CG$161,MATCH('3) 2016 cases'!$P106,'3)tpx females'!$BB$111:$BB$161,0))*(1-(EXP(-INDEX('3)tpx males'!CH$4:CH$54,MATCH($O106,'3)tpx males'!$BB$4:$BB$54,0)))*EXP(-INDEX('3)tpx females'!CH$3:CH$53,MATCH('3) 2016 cases'!$P106,'3)tpx females'!$BB$3:$BB$53,0))))))),0)</f>
        <v>592.74462916782056</v>
      </c>
      <c r="BA106" s="32">
        <f ca="1">IFERROR(($K106*EXP(BA$69*($Q106+0.5*($R106)^2))*_xlfn.NORM.DIST((LN(($M106*EXP($L106/100*BA$69))/($K106))-$Q106*BA$69)/($R106*SQRT(BA$69))-$R106*SQRT(BA$69),0,1,TRUE)+$M106*EXP($L106/100*BA$69)*(1-_xlfn.NORM.DIST((LN(($M106*EXP($L106/100*BA$69))/($K106))-$Q106*BA$69)/($R106*SQRT(BA$69)),0,1,TRUE)))*EXP(-0.07*BA$69)*(INDEX('3)tpx females'!CI$57:CI$107,MATCH('3) 2016 cases'!$P106,'3)tpx females'!$BB$57:$BB$107,0))+INDEX('3)tpx males'!CI$57:CI$107,MATCH($O106,'3)tpx males'!$BB$57:$BB$107,0))-(INDEX('3)tpx males'!CH$110:CH$160,MATCH($O106,'3)tpx males'!$BB$110:$BB$160,0))*INDEX('3)tpx females'!CH$111:CH$161,MATCH('3) 2016 cases'!$P106,'3)tpx females'!$BB$111:$BB$161,0))*(1-(EXP(-INDEX('3)tpx males'!CI$4:CI$54,MATCH($O106,'3)tpx males'!$BB$4:$BB$54,0)))*EXP(-INDEX('3)tpx females'!CI$3:CI$53,MATCH('3) 2016 cases'!$P106,'3)tpx females'!$BB$3:$BB$53,0))))))),0)</f>
        <v>363.47447944292469</v>
      </c>
      <c r="BB106" s="32">
        <f ca="1">IFERROR(($K106*EXP(BB$69*($Q106+0.5*($R106)^2))*_xlfn.NORM.DIST((LN(($M106*EXP($L106/100*BB$69))/($K106))-$Q106*BB$69)/($R106*SQRT(BB$69))-$R106*SQRT(BB$69),0,1,TRUE)+$M106*EXP($L106/100*BB$69)*(1-_xlfn.NORM.DIST((LN(($M106*EXP($L106/100*BB$69))/($K106))-$Q106*BB$69)/($R106*SQRT(BB$69)),0,1,TRUE)))*EXP(-0.07*BB$69)*(INDEX('3)tpx females'!CJ$57:CJ$107,MATCH('3) 2016 cases'!$P106,'3)tpx females'!$BB$57:$BB$107,0))+INDEX('3)tpx males'!CJ$57:CJ$107,MATCH($O106,'3)tpx males'!$BB$57:$BB$107,0))-(INDEX('3)tpx males'!CI$110:CI$160,MATCH($O106,'3)tpx males'!$BB$110:$BB$160,0))*INDEX('3)tpx females'!CI$111:CI$161,MATCH('3) 2016 cases'!$P106,'3)tpx females'!$BB$111:$BB$161,0))*(1-(EXP(-INDEX('3)tpx males'!CJ$4:CJ$54,MATCH($O106,'3)tpx males'!$BB$4:$BB$54,0)))*EXP(-INDEX('3)tpx females'!CJ$3:CJ$53,MATCH('3) 2016 cases'!$P106,'3)tpx females'!$BB$3:$BB$53,0))))))),0)</f>
        <v>205.11731903174444</v>
      </c>
      <c r="BC106" s="32">
        <f ca="1">IFERROR(($K106*EXP(BC$69*($Q106+0.5*($R106)^2))*_xlfn.NORM.DIST((LN(($M106*EXP($L106/100*BC$69))/($K106))-$Q106*BC$69)/($R106*SQRT(BC$69))-$R106*SQRT(BC$69),0,1,TRUE)+$M106*EXP($L106/100*BC$69)*(1-_xlfn.NORM.DIST((LN(($M106*EXP($L106/100*BC$69))/($K106))-$Q106*BC$69)/($R106*SQRT(BC$69)),0,1,TRUE)))*EXP(-0.07*BC$69)*(INDEX('3)tpx females'!CK$57:CK$107,MATCH('3) 2016 cases'!$P106,'3)tpx females'!$BB$57:$BB$107,0))+INDEX('3)tpx males'!CK$57:CK$107,MATCH($O106,'3)tpx males'!$BB$57:$BB$107,0))-(INDEX('3)tpx males'!CJ$110:CJ$160,MATCH($O106,'3)tpx males'!$BB$110:$BB$160,0))*INDEX('3)tpx females'!CJ$111:CJ$161,MATCH('3) 2016 cases'!$P106,'3)tpx females'!$BB$111:$BB$161,0))*(1-(EXP(-INDEX('3)tpx males'!CK$4:CK$54,MATCH($O106,'3)tpx males'!$BB$4:$BB$54,0)))*EXP(-INDEX('3)tpx females'!CK$3:CK$53,MATCH('3) 2016 cases'!$P106,'3)tpx females'!$BB$3:$BB$53,0))))))),0)</f>
        <v>116.06155083354543</v>
      </c>
      <c r="BD106" s="32">
        <f ca="1">IFERROR(($K106*EXP(BD$69*($Q106+0.5*($R106)^2))*_xlfn.NORM.DIST((LN(($M106*EXP($L106/100*BD$69))/($K106))-$Q106*BD$69)/($R106*SQRT(BD$69))-$R106*SQRT(BD$69),0,1,TRUE)+$M106*EXP($L106/100*BD$69)*(1-_xlfn.NORM.DIST((LN(($M106*EXP($L106/100*BD$69))/($K106))-$Q106*BD$69)/($R106*SQRT(BD$69)),0,1,TRUE)))*EXP(-0.07*BD$69)*(INDEX('3)tpx females'!CL$57:CL$107,MATCH('3) 2016 cases'!$P106,'3)tpx females'!$BB$57:$BB$107,0))+INDEX('3)tpx males'!CL$57:CL$107,MATCH($O106,'3)tpx males'!$BB$57:$BB$107,0))-(INDEX('3)tpx males'!CK$110:CK$160,MATCH($O106,'3)tpx males'!$BB$110:$BB$160,0))*INDEX('3)tpx females'!CK$111:CK$161,MATCH('3) 2016 cases'!$P106,'3)tpx females'!$BB$111:$BB$161,0))*(1-(EXP(-INDEX('3)tpx males'!CL$4:CL$54,MATCH($O106,'3)tpx males'!$BB$4:$BB$54,0)))*EXP(-INDEX('3)tpx females'!CL$3:CL$53,MATCH('3) 2016 cases'!$P106,'3)tpx females'!$BB$3:$BB$53,0))))))),0)</f>
        <v>62.522633581621342</v>
      </c>
      <c r="BE106" s="32">
        <f ca="1">IFERROR(($K106*EXP(BE$69*($Q106+0.5*($R106)^2))*_xlfn.NORM.DIST((LN(($M106*EXP($L106/100*BE$69))/($K106))-$Q106*BE$69)/($R106*SQRT(BE$69))-$R106*SQRT(BE$69),0,1,TRUE)+$M106*EXP($L106/100*BE$69)*(1-_xlfn.NORM.DIST((LN(($M106*EXP($L106/100*BE$69))/($K106))-$Q106*BE$69)/($R106*SQRT(BE$69)),0,1,TRUE)))*EXP(-0.07*BE$69)*(INDEX('3)tpx females'!CM$57:CM$107,MATCH('3) 2016 cases'!$P106,'3)tpx females'!$BB$57:$BB$107,0))+INDEX('3)tpx males'!CM$57:CM$107,MATCH($O106,'3)tpx males'!$BB$57:$BB$107,0))-(INDEX('3)tpx males'!CL$110:CL$160,MATCH($O106,'3)tpx males'!$BB$110:$BB$160,0))*INDEX('3)tpx females'!CL$111:CL$161,MATCH('3) 2016 cases'!$P106,'3)tpx females'!$BB$111:$BB$161,0))*(1-(EXP(-INDEX('3)tpx males'!CM$4:CM$54,MATCH($O106,'3)tpx males'!$BB$4:$BB$54,0)))*EXP(-INDEX('3)tpx females'!CM$3:CM$53,MATCH('3) 2016 cases'!$P106,'3)tpx females'!$BB$3:$BB$53,0))))))),0)</f>
        <v>31.361586953918376</v>
      </c>
      <c r="BF106" s="32">
        <f ca="1">IFERROR(($K106*EXP(BF$69*($Q106+0.5*($R106)^2))*_xlfn.NORM.DIST((LN(($M106*EXP($L106/100*BF$69))/($K106))-$Q106*BF$69)/($R106*SQRT(BF$69))-$R106*SQRT(BF$69),0,1,TRUE)+$M106*EXP($L106/100*BF$69)*(1-_xlfn.NORM.DIST((LN(($M106*EXP($L106/100*BF$69))/($K106))-$Q106*BF$69)/($R106*SQRT(BF$69)),0,1,TRUE)))*EXP(-0.07*BF$69)*(INDEX('3)tpx females'!CN$57:CN$107,MATCH('3) 2016 cases'!$P106,'3)tpx females'!$BB$57:$BB$107,0))+INDEX('3)tpx males'!CN$57:CN$107,MATCH($O106,'3)tpx males'!$BB$57:$BB$107,0))-(INDEX('3)tpx males'!CM$110:CM$160,MATCH($O106,'3)tpx males'!$BB$110:$BB$160,0))*INDEX('3)tpx females'!CM$111:CM$161,MATCH('3) 2016 cases'!$P106,'3)tpx females'!$BB$111:$BB$161,0))*(1-(EXP(-INDEX('3)tpx males'!CN$4:CN$54,MATCH($O106,'3)tpx males'!$BB$4:$BB$54,0)))*EXP(-INDEX('3)tpx females'!CN$3:CN$53,MATCH('3) 2016 cases'!$P106,'3)tpx females'!$BB$3:$BB$53,0))))))),0)</f>
        <v>11.289900050948198</v>
      </c>
      <c r="BG106" s="32">
        <f ca="1">IFERROR(($K106*EXP(BG$69*($Q106+0.5*($R106)^2))*_xlfn.NORM.DIST((LN(($M106*EXP($L106/100*BG$69))/($K106))-$Q106*BG$69)/($R106*SQRT(BG$69))-$R106*SQRT(BG$69),0,1,TRUE)+$M106*EXP($L106/100*BG$69)*(1-_xlfn.NORM.DIST((LN(($M106*EXP($L106/100*BG$69))/($K106))-$Q106*BG$69)/($R106*SQRT(BG$69)),0,1,TRUE)))*EXP(-0.07*BG$69)*(INDEX('3)tpx females'!CO$57:CO$107,MATCH('3) 2016 cases'!$P106,'3)tpx females'!$BB$57:$BB$107,0))+INDEX('3)tpx males'!CO$57:CO$107,MATCH($O106,'3)tpx males'!$BB$57:$BB$107,0))-(INDEX('3)tpx males'!CN$110:CN$160,MATCH($O106,'3)tpx males'!$BB$110:$BB$160,0))*INDEX('3)tpx females'!CN$111:CN$161,MATCH('3) 2016 cases'!$P106,'3)tpx females'!$BB$111:$BB$161,0))*(1-(EXP(-INDEX('3)tpx males'!CO$4:CO$54,MATCH($O106,'3)tpx males'!$BB$4:$BB$54,0)))*EXP(-INDEX('3)tpx females'!CO$3:CO$53,MATCH('3) 2016 cases'!$P106,'3)tpx females'!$BB$3:$BB$53,0))))))),0)</f>
        <v>0</v>
      </c>
      <c r="BH106" s="32">
        <f ca="1">IFERROR(($K106*EXP(BH$69*($Q106+0.5*($R106)^2))*_xlfn.NORM.DIST((LN(($M106*EXP($L106/100*BH$69))/($K106))-$Q106*BH$69)/($R106*SQRT(BH$69))-$R106*SQRT(BH$69),0,1,TRUE)+$M106*EXP($L106/100*BH$69)*(1-_xlfn.NORM.DIST((LN(($M106*EXP($L106/100*BH$69))/($K106))-$Q106*BH$69)/($R106*SQRT(BH$69)),0,1,TRUE)))*EXP(-0.07*BH$69)*(INDEX('3)tpx females'!CP$57:CP$107,MATCH('3) 2016 cases'!$P106,'3)tpx females'!$BB$57:$BB$107,0))+INDEX('3)tpx males'!CP$57:CP$107,MATCH($O106,'3)tpx males'!$BB$57:$BB$107,0))-(INDEX('3)tpx males'!CO$110:CO$160,MATCH($O106,'3)tpx males'!$BB$110:$BB$160,0))*INDEX('3)tpx females'!CO$111:CO$161,MATCH('3) 2016 cases'!$P106,'3)tpx females'!$BB$111:$BB$161,0))*(1-(EXP(-INDEX('3)tpx males'!CP$4:CP$54,MATCH($O106,'3)tpx males'!$BB$4:$BB$54,0)))*EXP(-INDEX('3)tpx females'!CP$3:CP$53,MATCH('3) 2016 cases'!$P106,'3)tpx females'!$BB$3:$BB$53,0))))))),0)</f>
        <v>0</v>
      </c>
      <c r="BI106" s="32">
        <f ca="1">IFERROR(($K106*EXP(BI$69*($Q106+0.5*($R106)^2))*_xlfn.NORM.DIST((LN(($M106*EXP($L106/100*BI$69))/($K106))-$Q106*BI$69)/($R106*SQRT(BI$69))-$R106*SQRT(BI$69),0,1,TRUE)+$M106*EXP($L106/100*BI$69)*(1-_xlfn.NORM.DIST((LN(($M106*EXP($L106/100*BI$69))/($K106))-$Q106*BI$69)/($R106*SQRT(BI$69)),0,1,TRUE)))*EXP(-0.07*BI$69)*(INDEX('3)tpx females'!CQ$57:CQ$107,MATCH('3) 2016 cases'!$P106,'3)tpx females'!$BB$57:$BB$107,0))+INDEX('3)tpx males'!CQ$57:CQ$107,MATCH($O106,'3)tpx males'!$BB$57:$BB$107,0))-(INDEX('3)tpx males'!CP$110:CP$160,MATCH($O106,'3)tpx males'!$BB$110:$BB$160,0))*INDEX('3)tpx females'!CP$111:CP$161,MATCH('3) 2016 cases'!$P106,'3)tpx females'!$BB$111:$BB$161,0))*(1-(EXP(-INDEX('3)tpx males'!CQ$4:CQ$54,MATCH($O106,'3)tpx males'!$BB$4:$BB$54,0)))*EXP(-INDEX('3)tpx females'!CQ$3:CQ$53,MATCH('3) 2016 cases'!$P106,'3)tpx females'!$BB$3:$BB$53,0))))))),0)</f>
        <v>0</v>
      </c>
      <c r="BJ106" s="32">
        <f ca="1">IFERROR(($K106*EXP(BJ$69*($Q106+0.5*($R106)^2))*_xlfn.NORM.DIST((LN(($M106*EXP($L106/100*BJ$69))/($K106))-$Q106*BJ$69)/($R106*SQRT(BJ$69))-$R106*SQRT(BJ$69),0,1,TRUE)+$M106*EXP($L106/100*BJ$69)*(1-_xlfn.NORM.DIST((LN(($M106*EXP($L106/100*BJ$69))/($K106))-$Q106*BJ$69)/($R106*SQRT(BJ$69)),0,1,TRUE)))*EXP(-0.07*BJ$69)*(INDEX('3)tpx females'!CR$57:CR$107,MATCH('3) 2016 cases'!$P106,'3)tpx females'!$BB$57:$BB$107,0))+INDEX('3)tpx males'!CR$57:CR$107,MATCH($O106,'3)tpx males'!$BB$57:$BB$107,0))-(INDEX('3)tpx males'!CQ$110:CQ$160,MATCH($O106,'3)tpx males'!$BB$110:$BB$160,0))*INDEX('3)tpx females'!CQ$111:CQ$161,MATCH('3) 2016 cases'!$P106,'3)tpx females'!$BB$111:$BB$161,0))*(1-(EXP(-INDEX('3)tpx males'!CR$4:CR$54,MATCH($O106,'3)tpx males'!$BB$4:$BB$54,0)))*EXP(-INDEX('3)tpx females'!CR$3:CR$53,MATCH('3) 2016 cases'!$P106,'3)tpx females'!$BB$3:$BB$53,0))))))),0)</f>
        <v>0</v>
      </c>
      <c r="BK106" s="32">
        <f ca="1">IFERROR(($K106*EXP(BK$69*($Q106+0.5*($R106)^2))*_xlfn.NORM.DIST((LN(($M106*EXP($L106/100*BK$69))/($K106))-$Q106*BK$69)/($R106*SQRT(BK$69))-$R106*SQRT(BK$69),0,1,TRUE)+$M106*EXP($L106/100*BK$69)*(1-_xlfn.NORM.DIST((LN(($M106*EXP($L106/100*BK$69))/($K106))-$Q106*BK$69)/($R106*SQRT(BK$69)),0,1,TRUE)))*EXP(-0.07*BK$69)*(INDEX('3)tpx females'!CS$57:CS$107,MATCH('3) 2016 cases'!$P106,'3)tpx females'!$BB$57:$BB$107,0))+INDEX('3)tpx males'!CS$57:CS$107,MATCH($O106,'3)tpx males'!$BB$57:$BB$107,0))-(INDEX('3)tpx males'!CR$110:CR$160,MATCH($O106,'3)tpx males'!$BB$110:$BB$160,0))*INDEX('3)tpx females'!CR$111:CR$161,MATCH('3) 2016 cases'!$P106,'3)tpx females'!$BB$111:$BB$161,0))*(1-(EXP(-INDEX('3)tpx males'!CS$4:CS$54,MATCH($O106,'3)tpx males'!$BB$4:$BB$54,0)))*EXP(-INDEX('3)tpx females'!CS$3:CS$53,MATCH('3) 2016 cases'!$P106,'3)tpx females'!$BB$3:$BB$53,0))))))),0)</f>
        <v>0</v>
      </c>
      <c r="BL106" s="32">
        <f ca="1">IFERROR(($K106*EXP(BL$69*($Q106+0.5*($R106)^2))*_xlfn.NORM.DIST((LN(($M106*EXP($L106/100*BL$69))/($K106))-$Q106*BL$69)/($R106*SQRT(BL$69))-$R106*SQRT(BL$69),0,1,TRUE)+$M106*EXP($L106/100*BL$69)*(1-_xlfn.NORM.DIST((LN(($M106*EXP($L106/100*BL$69))/($K106))-$Q106*BL$69)/($R106*SQRT(BL$69)),0,1,TRUE)))*EXP(-0.07*BL$69)*(INDEX('3)tpx females'!CT$57:CT$107,MATCH('3) 2016 cases'!$P106,'3)tpx females'!$BB$57:$BB$107,0))+INDEX('3)tpx males'!CT$57:CT$107,MATCH($O106,'3)tpx males'!$BB$57:$BB$107,0))-(INDEX('3)tpx males'!CS$110:CS$160,MATCH($O106,'3)tpx males'!$BB$110:$BB$160,0))*INDEX('3)tpx females'!CS$111:CS$161,MATCH('3) 2016 cases'!$P106,'3)tpx females'!$BB$111:$BB$161,0))*(1-(EXP(-INDEX('3)tpx males'!CT$4:CT$54,MATCH($O106,'3)tpx males'!$BB$4:$BB$54,0)))*EXP(-INDEX('3)tpx females'!CT$3:CT$53,MATCH('3) 2016 cases'!$P106,'3)tpx females'!$BB$3:$BB$53,0))))))),0)</f>
        <v>0</v>
      </c>
      <c r="BM106" s="32">
        <f ca="1">IFERROR(($K106*EXP(BM$69*($Q106+0.5*($R106)^2))*_xlfn.NORM.DIST((LN(($M106*EXP($L106/100*BM$69))/($K106))-$Q106*BM$69)/($R106*SQRT(BM$69))-$R106*SQRT(BM$69),0,1,TRUE)+$M106*EXP($L106/100*BM$69)*(1-_xlfn.NORM.DIST((LN(($M106*EXP($L106/100*BM$69))/($K106))-$Q106*BM$69)/($R106*SQRT(BM$69)),0,1,TRUE)))*EXP(-0.07*BM$69)*(INDEX('3)tpx females'!CU$57:CU$107,MATCH('3) 2016 cases'!$P106,'3)tpx females'!$BB$57:$BB$107,0))+INDEX('3)tpx males'!CU$57:CU$107,MATCH($O106,'3)tpx males'!$BB$57:$BB$107,0))-(INDEX('3)tpx males'!CT$110:CT$160,MATCH($O106,'3)tpx males'!$BB$110:$BB$160,0))*INDEX('3)tpx females'!CT$111:CT$161,MATCH('3) 2016 cases'!$P106,'3)tpx females'!$BB$111:$BB$161,0))*(1-(EXP(-INDEX('3)tpx males'!CU$4:CU$54,MATCH($O106,'3)tpx males'!$BB$4:$BB$54,0)))*EXP(-INDEX('3)tpx females'!CU$3:CU$53,MATCH('3) 2016 cases'!$P106,'3)tpx females'!$BB$3:$BB$53,0))))))),0)</f>
        <v>0</v>
      </c>
      <c r="BN106" s="32">
        <f ca="1">IFERROR(($K106*EXP(BN$69*($Q106+0.5*($R106)^2))*_xlfn.NORM.DIST((LN(($M106*EXP($L106/100*BN$69))/($K106))-$Q106*BN$69)/($R106*SQRT(BN$69))-$R106*SQRT(BN$69),0,1,TRUE)+$M106*EXP($L106/100*BN$69)*(1-_xlfn.NORM.DIST((LN(($M106*EXP($L106/100*BN$69))/($K106))-$Q106*BN$69)/($R106*SQRT(BN$69)),0,1,TRUE)))*EXP(-0.07*BN$69)*(INDEX('3)tpx females'!CV$57:CV$107,MATCH('3) 2016 cases'!$P106,'3)tpx females'!$BB$57:$BB$107,0))+INDEX('3)tpx males'!CV$57:CV$107,MATCH($O106,'3)tpx males'!$BB$57:$BB$107,0))-(INDEX('3)tpx males'!CU$110:CU$160,MATCH($O106,'3)tpx males'!$BB$110:$BB$160,0))*INDEX('3)tpx females'!CU$111:CU$161,MATCH('3) 2016 cases'!$P106,'3)tpx females'!$BB$111:$BB$161,0))*(1-(EXP(-INDEX('3)tpx males'!CV$4:CV$54,MATCH($O106,'3)tpx males'!$BB$4:$BB$54,0)))*EXP(-INDEX('3)tpx females'!CV$3:CV$53,MATCH('3) 2016 cases'!$P106,'3)tpx females'!$BB$3:$BB$53,0))))))),0)</f>
        <v>0</v>
      </c>
      <c r="BO106" s="32">
        <f ca="1">IFERROR(($K106*EXP(BO$69*($Q106+0.5*($R106)^2))*_xlfn.NORM.DIST((LN(($M106*EXP($L106/100*BO$69))/($K106))-$Q106*BO$69)/($R106*SQRT(BO$69))-$R106*SQRT(BO$69),0,1,TRUE)+$M106*EXP($L106/100*BO$69)*(1-_xlfn.NORM.DIST((LN(($M106*EXP($L106/100*BO$69))/($K106))-$Q106*BO$69)/($R106*SQRT(BO$69)),0,1,TRUE)))*EXP(-0.07*BO$69)*(INDEX('3)tpx females'!CW$57:CW$107,MATCH('3) 2016 cases'!$P106,'3)tpx females'!$BB$57:$BB$107,0))+INDEX('3)tpx males'!CW$57:CW$107,MATCH($O106,'3)tpx males'!$BB$57:$BB$107,0))-(INDEX('3)tpx males'!CV$110:CV$160,MATCH($O106,'3)tpx males'!$BB$110:$BB$160,0))*INDEX('3)tpx females'!CV$111:CV$161,MATCH('3) 2016 cases'!$P106,'3)tpx females'!$BB$111:$BB$161,0))*(1-(EXP(-INDEX('3)tpx males'!CW$4:CW$54,MATCH($O106,'3)tpx males'!$BB$4:$BB$54,0)))*EXP(-INDEX('3)tpx females'!CW$3:CW$53,MATCH('3) 2016 cases'!$P106,'3)tpx females'!$BB$3:$BB$53,0))))))),0)</f>
        <v>0</v>
      </c>
      <c r="BP106" s="32">
        <f ca="1">IFERROR(($K106*EXP(BP$69*($Q106+0.5*($R106)^2))*_xlfn.NORM.DIST((LN(($M106*EXP($L106/100*BP$69))/($K106))-$Q106*BP$69)/($R106*SQRT(BP$69))-$R106*SQRT(BP$69),0,1,TRUE)+$M106*EXP($L106/100*BP$69)*(1-_xlfn.NORM.DIST((LN(($M106*EXP($L106/100*BP$69))/($K106))-$Q106*BP$69)/($R106*SQRT(BP$69)),0,1,TRUE)))*EXP(-0.07*BP$69)*(INDEX('3)tpx females'!CX$57:CX$107,MATCH('3) 2016 cases'!$P106,'3)tpx females'!$BB$57:$BB$107,0))+INDEX('3)tpx males'!CX$57:CX$107,MATCH($O106,'3)tpx males'!$BB$57:$BB$107,0))-(INDEX('3)tpx males'!CW$110:CW$160,MATCH($O106,'3)tpx males'!$BB$110:$BB$160,0))*INDEX('3)tpx females'!CW$111:CW$161,MATCH('3) 2016 cases'!$P106,'3)tpx females'!$BB$111:$BB$161,0))*(1-(EXP(-INDEX('3)tpx males'!CX$4:CX$54,MATCH($O106,'3)tpx males'!$BB$4:$BB$54,0)))*EXP(-INDEX('3)tpx females'!CX$3:CX$53,MATCH('3) 2016 cases'!$P106,'3)tpx females'!$BB$3:$BB$53,0))))))),0)</f>
        <v>0</v>
      </c>
      <c r="BQ106" s="32">
        <f ca="1">IFERROR(($K106*EXP(BQ$69*($Q106+0.5*($R106)^2))*_xlfn.NORM.DIST((LN(($M106*EXP($L106/100*BQ$69))/($K106))-$Q106*BQ$69)/($R106*SQRT(BQ$69))-$R106*SQRT(BQ$69),0,1,TRUE)+$M106*EXP($L106/100*BQ$69)*(1-_xlfn.NORM.DIST((LN(($M106*EXP($L106/100*BQ$69))/($K106))-$Q106*BQ$69)/($R106*SQRT(BQ$69)),0,1,TRUE)))*EXP(-0.07*BQ$69)*(INDEX('3)tpx females'!CY$57:CY$107,MATCH('3) 2016 cases'!$P106,'3)tpx females'!$BB$57:$BB$107,0))+INDEX('3)tpx males'!CY$57:CY$107,MATCH($O106,'3)tpx males'!$BB$57:$BB$107,0))-(INDEX('3)tpx males'!CX$110:CX$160,MATCH($O106,'3)tpx males'!$BB$110:$BB$160,0))*INDEX('3)tpx females'!CX$111:CX$161,MATCH('3) 2016 cases'!$P106,'3)tpx females'!$BB$111:$BB$161,0))*(1-(EXP(-INDEX('3)tpx males'!CY$4:CY$54,MATCH($O106,'3)tpx males'!$BB$4:$BB$54,0)))*EXP(-INDEX('3)tpx females'!CY$3:CY$53,MATCH('3) 2016 cases'!$P106,'3)tpx females'!$BB$3:$BB$53,0))))))),0)</f>
        <v>0</v>
      </c>
      <c r="BR106" s="32">
        <f ca="1">IFERROR(($K106*EXP(BR$69*($Q106+0.5*($R106)^2))*_xlfn.NORM.DIST((LN(($M106*EXP($L106/100*BR$69))/($K106))-$Q106*BR$69)/($R106*SQRT(BR$69))-$R106*SQRT(BR$69),0,1,TRUE)+$M106*EXP($L106/100*BR$69)*(1-_xlfn.NORM.DIST((LN(($M106*EXP($L106/100*BR$69))/($K106))-$Q106*BR$69)/($R106*SQRT(BR$69)),0,1,TRUE)))*EXP(-0.07*BR$69)*(INDEX('3)tpx females'!CZ$57:CZ$107,MATCH('3) 2016 cases'!$P106,'3)tpx females'!$BB$57:$BB$107,0))+INDEX('3)tpx males'!CZ$57:CZ$107,MATCH($O106,'3)tpx males'!$BB$57:$BB$107,0))-(INDEX('3)tpx males'!CY$110:CY$160,MATCH($O106,'3)tpx males'!$BB$110:$BB$160,0))*INDEX('3)tpx females'!CY$111:CY$161,MATCH('3) 2016 cases'!$P106,'3)tpx females'!$BB$111:$BB$161,0))*(1-(EXP(-INDEX('3)tpx males'!CZ$4:CZ$54,MATCH($O106,'3)tpx males'!$BB$4:$BB$54,0)))*EXP(-INDEX('3)tpx females'!CZ$3:CZ$53,MATCH('3) 2016 cases'!$P106,'3)tpx females'!$BB$3:$BB$53,0))))))),0)</f>
        <v>0</v>
      </c>
      <c r="BS106" s="32">
        <f ca="1">IFERROR(($K106*EXP(BS$69*($Q106+0.5*($R106)^2))*_xlfn.NORM.DIST((LN(($M106*EXP($L106/100*BS$69))/($K106))-$Q106*BS$69)/($R106*SQRT(BS$69))-$R106*SQRT(BS$69),0,1,TRUE)+$M106*EXP($L106/100*BS$69)*(1-_xlfn.NORM.DIST((LN(($M106*EXP($L106/100*BS$69))/($K106))-$Q106*BS$69)/($R106*SQRT(BS$69)),0,1,TRUE)))*EXP(-0.07*BS$69)*(INDEX('3)tpx females'!DA$57:DA$107,MATCH('3) 2016 cases'!$P106,'3)tpx females'!$BB$57:$BB$107,0))+INDEX('3)tpx males'!DA$57:DA$107,MATCH($O106,'3)tpx males'!$BB$57:$BB$107,0))-(INDEX('3)tpx males'!CZ$110:CZ$160,MATCH($O106,'3)tpx males'!$BB$110:$BB$160,0))*INDEX('3)tpx females'!CZ$111:CZ$161,MATCH('3) 2016 cases'!$P106,'3)tpx females'!$BB$111:$BB$161,0))*(1-(EXP(-INDEX('3)tpx males'!DA$4:DA$54,MATCH($O106,'3)tpx males'!$BB$4:$BB$54,0)))*EXP(-INDEX('3)tpx females'!DA$3:DA$53,MATCH('3) 2016 cases'!$P106,'3)tpx females'!$BB$3:$BB$53,0))))))),0)</f>
        <v>0</v>
      </c>
      <c r="BU106" s="32">
        <f t="shared" si="121"/>
        <v>113668.83601448988</v>
      </c>
      <c r="BV106" s="32">
        <f t="shared" si="122"/>
        <v>104877.10893342699</v>
      </c>
      <c r="BW106" s="32">
        <f t="shared" si="123"/>
        <v>103781.66045853357</v>
      </c>
      <c r="BX106" s="32">
        <f t="shared" si="124"/>
        <v>102697.65401682878</v>
      </c>
      <c r="BY106" s="32">
        <f t="shared" si="125"/>
        <v>101624.97009550447</v>
      </c>
      <c r="BZ106" s="32">
        <f t="shared" si="126"/>
        <v>100563.4904300717</v>
      </c>
      <c r="CA106" s="32">
        <f t="shared" si="127"/>
        <v>99513.097991322167</v>
      </c>
      <c r="CB106" s="32">
        <f t="shared" si="128"/>
        <v>98473.676972425586</v>
      </c>
      <c r="CC106" s="32">
        <f t="shared" si="129"/>
        <v>97445.112776161666</v>
      </c>
      <c r="CD106" s="32">
        <f t="shared" si="130"/>
        <v>96427.292002285991</v>
      </c>
      <c r="CE106" s="32">
        <f t="shared" si="131"/>
        <v>95420.102435027249</v>
      </c>
      <c r="CF106" s="32">
        <f t="shared" si="132"/>
        <v>94423.433030715431</v>
      </c>
      <c r="CG106" s="32">
        <f t="shared" si="133"/>
        <v>93437.173905539137</v>
      </c>
      <c r="CH106" s="32">
        <f t="shared" si="134"/>
        <v>92461.216323430868</v>
      </c>
      <c r="CI106" s="32">
        <f t="shared" si="135"/>
        <v>91495.452684078555</v>
      </c>
      <c r="CJ106" s="32">
        <f t="shared" si="136"/>
        <v>90539.776511062781</v>
      </c>
      <c r="CK106" s="32">
        <f t="shared" si="137"/>
        <v>89594.082440117403</v>
      </c>
      <c r="CL106" s="32">
        <f t="shared" si="138"/>
        <v>88658.266207513167</v>
      </c>
      <c r="CM106" s="32">
        <f t="shared" si="139"/>
        <v>87732.224638562562</v>
      </c>
      <c r="CN106" s="32">
        <f t="shared" si="140"/>
        <v>86815.855636244538</v>
      </c>
      <c r="CO106" s="32">
        <f t="shared" si="141"/>
        <v>85909.058169948476</v>
      </c>
      <c r="CP106" s="32">
        <f t="shared" si="142"/>
        <v>85011.732264335078</v>
      </c>
      <c r="CQ106" s="32">
        <f t="shared" si="143"/>
        <v>84123.778988314414</v>
      </c>
      <c r="CR106" s="32">
        <f t="shared" si="144"/>
        <v>83245.100444138283</v>
      </c>
      <c r="CS106" s="32">
        <f t="shared" si="145"/>
        <v>82375.599756607291</v>
      </c>
      <c r="CT106" s="32">
        <f t="shared" si="146"/>
        <v>81515.181062389762</v>
      </c>
      <c r="CU106" s="32">
        <f t="shared" si="147"/>
        <v>80663.74949945313</v>
      </c>
      <c r="CV106" s="32">
        <f t="shared" si="148"/>
        <v>79821.211196605203</v>
      </c>
      <c r="CW106" s="32">
        <f t="shared" si="149"/>
        <v>78987.473263144595</v>
      </c>
      <c r="CX106" s="32">
        <f t="shared" si="150"/>
        <v>78162.443778619563</v>
      </c>
      <c r="CY106" s="32">
        <f t="shared" si="151"/>
        <v>77346.031782693739</v>
      </c>
      <c r="CZ106" s="32">
        <f t="shared" si="152"/>
        <v>76538.147265117499</v>
      </c>
      <c r="DA106" s="32">
        <f t="shared" si="153"/>
        <v>75738.701155804403</v>
      </c>
      <c r="DB106" s="32">
        <f t="shared" si="154"/>
        <v>74947.605315010966</v>
      </c>
      <c r="DC106" s="32">
        <f t="shared" si="155"/>
        <v>74164.772523619249</v>
      </c>
      <c r="DD106" s="32">
        <f t="shared" si="156"/>
        <v>73390.116473520844</v>
      </c>
      <c r="DE106" s="32">
        <f t="shared" si="157"/>
        <v>72623.551758101399</v>
      </c>
      <c r="DF106" s="32">
        <f t="shared" si="158"/>
        <v>71864.993862824151</v>
      </c>
      <c r="DG106" s="32">
        <f t="shared" si="159"/>
        <v>71114.359155912563</v>
      </c>
      <c r="DH106" s="32">
        <f t="shared" si="160"/>
        <v>70371.564879129422</v>
      </c>
      <c r="DI106" s="32">
        <f t="shared" si="161"/>
        <v>69636.529138652913</v>
      </c>
      <c r="DJ106" s="32">
        <f t="shared" si="162"/>
        <v>68909.170896047639</v>
      </c>
      <c r="DK106" s="32">
        <f t="shared" si="163"/>
        <v>68189.409959330078</v>
      </c>
      <c r="DL106" s="32">
        <f t="shared" si="164"/>
        <v>67477.166974127351</v>
      </c>
      <c r="DM106" s="32">
        <f t="shared" si="165"/>
        <v>66772.363414928332</v>
      </c>
      <c r="DN106" s="32">
        <f t="shared" si="166"/>
        <v>66074.921576426103</v>
      </c>
      <c r="DO106" s="32">
        <f t="shared" si="167"/>
        <v>65384.764564950921</v>
      </c>
      <c r="DP106" s="32">
        <f t="shared" si="168"/>
        <v>64701.816289992654</v>
      </c>
      <c r="DQ106" s="32">
        <f t="shared" si="169"/>
        <v>64026.001455811471</v>
      </c>
      <c r="DR106" s="32">
        <f t="shared" si="170"/>
        <v>63357.245553136898</v>
      </c>
      <c r="DT106" s="48">
        <f t="shared" si="171"/>
        <v>71</v>
      </c>
      <c r="DU106" s="48">
        <f t="shared" si="172"/>
        <v>74</v>
      </c>
      <c r="DV106" s="32">
        <f ca="1">INDEX('3)tpx males'!BD$57:BD$107,MATCH(DT106,'3)tpx males'!$BB$57:$BB$107,0))*INDEX('3)tpx females'!BD$57:BD$107,MATCH(DU106,'3)tpx females'!$BB$57:$BB$107,0))</f>
        <v>2.7780069844773138E-4</v>
      </c>
      <c r="DW106" s="32">
        <f t="shared" ca="1" si="173"/>
        <v>-31.577282036565929</v>
      </c>
      <c r="DX106" s="32">
        <f t="shared" ca="1" si="177"/>
        <v>0.99972219930155226</v>
      </c>
      <c r="DZ106" s="32">
        <f t="shared" ca="1" si="174"/>
        <v>-93508.981225022813</v>
      </c>
      <c r="EA106" s="32">
        <f t="shared" ca="1" si="175"/>
        <v>-20159.854789467063</v>
      </c>
      <c r="EB106" s="32">
        <f t="shared" ca="1" si="178"/>
        <v>-5.6004217411187929</v>
      </c>
      <c r="EC106" s="32">
        <f ca="1">EA106*'3) Value'!AN118</f>
        <v>0</v>
      </c>
      <c r="EE106" s="32">
        <f ca="1">IF(AND('3) Value'!AB118="Alive",'3) Value'!AE118="Alive"),'3) Value'!AM118+'3) 2016 cases'!DZ106,0)</f>
        <v>-131.52133338838757</v>
      </c>
      <c r="EF106" s="32">
        <f>IF(OR(AND('3) Value'!AB118="Deceased",'3) Value'!AE118="Alive"),(AND('3) Value'!AB118="Alive",'3) Value'!AE118="Deceased"))),1,0)</f>
        <v>0</v>
      </c>
      <c r="EG106" s="32">
        <f>IF(EF106=1,'3) Value'!AM118+'3) 2016 cases'!DZ106,0)</f>
        <v>0</v>
      </c>
    </row>
    <row r="107" spans="3:137" x14ac:dyDescent="0.25">
      <c r="C107" s="32" t="s">
        <v>11</v>
      </c>
      <c r="D107" s="32" t="s">
        <v>12</v>
      </c>
      <c r="E107" s="49">
        <v>13972</v>
      </c>
      <c r="F107" s="32" t="s">
        <v>13</v>
      </c>
      <c r="G107" s="32" t="s">
        <v>14</v>
      </c>
      <c r="H107" s="49">
        <v>14866</v>
      </c>
      <c r="I107" s="32" t="s">
        <v>13</v>
      </c>
      <c r="J107" s="32" t="s">
        <v>24</v>
      </c>
      <c r="K107" s="52">
        <v>605000</v>
      </c>
      <c r="L107" s="52">
        <v>5.95</v>
      </c>
      <c r="M107" s="52">
        <v>89881</v>
      </c>
      <c r="O107" s="48">
        <f t="shared" ref="O107:O120" si="183">ROUND(($B$1-E107)/365,0)</f>
        <v>78</v>
      </c>
      <c r="P107" s="32">
        <f t="shared" ref="P107:P120" si="184">ROUND(($B$1-H107)/365,0)</f>
        <v>76</v>
      </c>
      <c r="Q107" s="32">
        <f>INDEX('2b)Working'!$I$61:$P$61,MATCH($J107,'2b)Working'!$I$60:$P$60,0))</f>
        <v>7.2302392103851601E-2</v>
      </c>
      <c r="R107" s="32">
        <f>INDEX('2b)Working'!$I$62:$P$62,MATCH($J107,'2b)Working'!$I$60:$P$60,0))</f>
        <v>5.5424966377019061E-2</v>
      </c>
      <c r="T107" s="9">
        <f t="shared" ca="1" si="176"/>
        <v>76376.828560633541</v>
      </c>
      <c r="U107" s="10"/>
      <c r="V107" s="32">
        <f ca="1">IFERROR(($K107*EXP(V$69*($Q107+0.5*($R107)^2))*_xlfn.NORM.DIST((LN(($M107*EXP($L107/100*V$69))/($K107))-$Q107*V$69)/($R107*SQRT(V$69))-$R107*SQRT(V$69),0,1,TRUE)+$M107*EXP($L107/100*V$69)*(1-_xlfn.NORM.DIST((LN(($M107*EXP($L107/100*V$69))/($K107))-$Q107*V$69)/($R107*SQRT(V$69)),0,1,TRUE)))*EXP(-0.07*V$69)*(INDEX('3)tpx females'!BD$57:BD$107,MATCH('3) 2016 cases'!$P107,'3)tpx females'!$BB$57:$BB$107,0))+INDEX('3)tpx males'!BD$57:BD$107,MATCH($O107,'3)tpx males'!$BB$57:$BB$107,0))-(INDEX('3)tpx males'!BC$110:BC$160,MATCH($O107,'3)tpx males'!$BB$110:$BB$160,0))*INDEX('3)tpx females'!BC$111:BC$161,MATCH('3) 2016 cases'!$P107,'3)tpx females'!$BB$111:$BB$161,0))*(1-(EXP(-INDEX('3)tpx males'!BD$4:BD$54,MATCH($O107,'3)tpx males'!$BB$4:$BB$54,0)))*EXP(-INDEX('3)tpx females'!BD$3:BD$53,MATCH('3) 2016 cases'!$P107,'3)tpx females'!$BB$3:$BB$53,0))))))),0)</f>
        <v>60.935886424739948</v>
      </c>
      <c r="W107" s="32">
        <f ca="1">IFERROR(($K107*EXP(W$69*($Q107+0.5*($R107)^2))*_xlfn.NORM.DIST((LN(($M107*EXP($L107/100*W$69))/($K107))-$Q107*W$69)/($R107*SQRT(W$69))-$R107*SQRT(W$69),0,1,TRUE)+$M107*EXP($L107/100*W$69)*(1-_xlfn.NORM.DIST((LN(($M107*EXP($L107/100*W$69))/($K107))-$Q107*W$69)/($R107*SQRT(W$69)),0,1,TRUE)))*EXP(-0.07*W$69)*(INDEX('3)tpx females'!BE$57:BE$107,MATCH('3) 2016 cases'!$P107,'3)tpx females'!$BB$57:$BB$107,0))+INDEX('3)tpx males'!BE$57:BE$107,MATCH($O107,'3)tpx males'!$BB$57:$BB$107,0))-(INDEX('3)tpx males'!BD$110:BD$160,MATCH($O107,'3)tpx males'!$BB$110:$BB$160,0))*INDEX('3)tpx females'!BD$111:BD$161,MATCH('3) 2016 cases'!$P107,'3)tpx females'!$BB$111:$BB$161,0))*(1-(EXP(-INDEX('3)tpx males'!BE$4:BE$54,MATCH($O107,'3)tpx males'!$BB$4:$BB$54,0)))*EXP(-INDEX('3)tpx females'!BE$3:BE$53,MATCH('3) 2016 cases'!$P107,'3)tpx females'!$BB$3:$BB$53,0))))))),0)</f>
        <v>212.19390066618914</v>
      </c>
      <c r="X107" s="32">
        <f ca="1">IFERROR(($K107*EXP(X$69*($Q107+0.5*($R107)^2))*_xlfn.NORM.DIST((LN(($M107*EXP($L107/100*X$69))/($K107))-$Q107*X$69)/($R107*SQRT(X$69))-$R107*SQRT(X$69),0,1,TRUE)+$M107*EXP($L107/100*X$69)*(1-_xlfn.NORM.DIST((LN(($M107*EXP($L107/100*X$69))/($K107))-$Q107*X$69)/($R107*SQRT(X$69)),0,1,TRUE)))*EXP(-0.07*X$69)*(INDEX('3)tpx females'!BF$57:BF$107,MATCH('3) 2016 cases'!$P107,'3)tpx females'!$BB$57:$BB$107,0))+INDEX('3)tpx males'!BF$57:BF$107,MATCH($O107,'3)tpx males'!$BB$57:$BB$107,0))-(INDEX('3)tpx males'!BE$110:BE$160,MATCH($O107,'3)tpx males'!$BB$110:$BB$160,0))*INDEX('3)tpx females'!BE$111:BE$161,MATCH('3) 2016 cases'!$P107,'3)tpx females'!$BB$111:$BB$161,0))*(1-(EXP(-INDEX('3)tpx males'!BF$4:BF$54,MATCH($O107,'3)tpx males'!$BB$4:$BB$54,0)))*EXP(-INDEX('3)tpx females'!BF$3:BF$53,MATCH('3) 2016 cases'!$P107,'3)tpx females'!$BB$3:$BB$53,0))))))),0)</f>
        <v>386.74684405021611</v>
      </c>
      <c r="Y107" s="32">
        <f ca="1">IFERROR(($K107*EXP(Y$69*($Q107+0.5*($R107)^2))*_xlfn.NORM.DIST((LN(($M107*EXP($L107/100*Y$69))/($K107))-$Q107*Y$69)/($R107*SQRT(Y$69))-$R107*SQRT(Y$69),0,1,TRUE)+$M107*EXP($L107/100*Y$69)*(1-_xlfn.NORM.DIST((LN(($M107*EXP($L107/100*Y$69))/($K107))-$Q107*Y$69)/($R107*SQRT(Y$69)),0,1,TRUE)))*EXP(-0.07*Y$69)*(INDEX('3)tpx females'!BG$57:BG$107,MATCH('3) 2016 cases'!$P107,'3)tpx females'!$BB$57:$BB$107,0))+INDEX('3)tpx males'!BG$57:BG$107,MATCH($O107,'3)tpx males'!$BB$57:$BB$107,0))-(INDEX('3)tpx males'!BF$110:BF$160,MATCH($O107,'3)tpx males'!$BB$110:$BB$160,0))*INDEX('3)tpx females'!BF$111:BF$161,MATCH('3) 2016 cases'!$P107,'3)tpx females'!$BB$111:$BB$161,0))*(1-(EXP(-INDEX('3)tpx males'!BG$4:BG$54,MATCH($O107,'3)tpx males'!$BB$4:$BB$54,0)))*EXP(-INDEX('3)tpx females'!BG$3:BG$53,MATCH('3) 2016 cases'!$P107,'3)tpx females'!$BB$3:$BB$53,0))))))),0)</f>
        <v>599.14867158344418</v>
      </c>
      <c r="Z107" s="32">
        <f ca="1">IFERROR(($K107*EXP(Z$69*($Q107+0.5*($R107)^2))*_xlfn.NORM.DIST((LN(($M107*EXP($L107/100*Z$69))/($K107))-$Q107*Z$69)/($R107*SQRT(Z$69))-$R107*SQRT(Z$69),0,1,TRUE)+$M107*EXP($L107/100*Z$69)*(1-_xlfn.NORM.DIST((LN(($M107*EXP($L107/100*Z$69))/($K107))-$Q107*Z$69)/($R107*SQRT(Z$69)),0,1,TRUE)))*EXP(-0.07*Z$69)*(INDEX('3)tpx females'!BH$57:BH$107,MATCH('3) 2016 cases'!$P107,'3)tpx females'!$BB$57:$BB$107,0))+INDEX('3)tpx males'!BH$57:BH$107,MATCH($O107,'3)tpx males'!$BB$57:$BB$107,0))-(INDEX('3)tpx males'!BG$110:BG$160,MATCH($O107,'3)tpx males'!$BB$110:$BB$160,0))*INDEX('3)tpx females'!BG$111:BG$161,MATCH('3) 2016 cases'!$P107,'3)tpx females'!$BB$111:$BB$161,0))*(1-(EXP(-INDEX('3)tpx males'!BH$4:BH$54,MATCH($O107,'3)tpx males'!$BB$4:$BB$54,0)))*EXP(-INDEX('3)tpx females'!BH$3:BH$53,MATCH('3) 2016 cases'!$P107,'3)tpx females'!$BB$3:$BB$53,0))))))),0)</f>
        <v>887.61585907667518</v>
      </c>
      <c r="AA107" s="32">
        <f ca="1">IFERROR(($K107*EXP(AA$69*($Q107+0.5*($R107)^2))*_xlfn.NORM.DIST((LN(($M107*EXP($L107/100*AA$69))/($K107))-$Q107*AA$69)/($R107*SQRT(AA$69))-$R107*SQRT(AA$69),0,1,TRUE)+$M107*EXP($L107/100*AA$69)*(1-_xlfn.NORM.DIST((LN(($M107*EXP($L107/100*AA$69))/($K107))-$Q107*AA$69)/($R107*SQRT(AA$69)),0,1,TRUE)))*EXP(-0.07*AA$69)*(INDEX('3)tpx females'!BI$57:BI$107,MATCH('3) 2016 cases'!$P107,'3)tpx females'!$BB$57:$BB$107,0))+INDEX('3)tpx males'!BI$57:BI$107,MATCH($O107,'3)tpx males'!$BB$57:$BB$107,0))-(INDEX('3)tpx males'!BH$110:BH$160,MATCH($O107,'3)tpx males'!$BB$110:$BB$160,0))*INDEX('3)tpx females'!BH$111:BH$161,MATCH('3) 2016 cases'!$P107,'3)tpx females'!$BB$111:$BB$161,0))*(1-(EXP(-INDEX('3)tpx males'!BI$4:BI$54,MATCH($O107,'3)tpx males'!$BB$4:$BB$54,0)))*EXP(-INDEX('3)tpx females'!BI$3:BI$53,MATCH('3) 2016 cases'!$P107,'3)tpx females'!$BB$3:$BB$53,0))))))),0)</f>
        <v>1213.4773490286466</v>
      </c>
      <c r="AB107" s="32">
        <f ca="1">IFERROR(($K107*EXP(AB$69*($Q107+0.5*($R107)^2))*_xlfn.NORM.DIST((LN(($M107*EXP($L107/100*AB$69))/($K107))-$Q107*AB$69)/($R107*SQRT(AB$69))-$R107*SQRT(AB$69),0,1,TRUE)+$M107*EXP($L107/100*AB$69)*(1-_xlfn.NORM.DIST((LN(($M107*EXP($L107/100*AB$69))/($K107))-$Q107*AB$69)/($R107*SQRT(AB$69)),0,1,TRUE)))*EXP(-0.07*AB$69)*(INDEX('3)tpx females'!BJ$57:BJ$107,MATCH('3) 2016 cases'!$P107,'3)tpx females'!$BB$57:$BB$107,0))+INDEX('3)tpx males'!BJ$57:BJ$107,MATCH($O107,'3)tpx males'!$BB$57:$BB$107,0))-(INDEX('3)tpx males'!BI$110:BI$160,MATCH($O107,'3)tpx males'!$BB$110:$BB$160,0))*INDEX('3)tpx females'!BI$111:BI$161,MATCH('3) 2016 cases'!$P107,'3)tpx females'!$BB$111:$BB$161,0))*(1-(EXP(-INDEX('3)tpx males'!BJ$4:BJ$54,MATCH($O107,'3)tpx males'!$BB$4:$BB$54,0)))*EXP(-INDEX('3)tpx females'!BJ$3:BJ$53,MATCH('3) 2016 cases'!$P107,'3)tpx females'!$BB$3:$BB$53,0))))))),0)</f>
        <v>1610.585845650334</v>
      </c>
      <c r="AC107" s="32">
        <f ca="1">IFERROR(($K107*EXP(AC$69*($Q107+0.5*($R107)^2))*_xlfn.NORM.DIST((LN(($M107*EXP($L107/100*AC$69))/($K107))-$Q107*AC$69)/($R107*SQRT(AC$69))-$R107*SQRT(AC$69),0,1,TRUE)+$M107*EXP($L107/100*AC$69)*(1-_xlfn.NORM.DIST((LN(($M107*EXP($L107/100*AC$69))/($K107))-$Q107*AC$69)/($R107*SQRT(AC$69)),0,1,TRUE)))*EXP(-0.07*AC$69)*(INDEX('3)tpx females'!BK$57:BK$107,MATCH('3) 2016 cases'!$P107,'3)tpx females'!$BB$57:$BB$107,0))+INDEX('3)tpx males'!BK$57:BK$107,MATCH($O107,'3)tpx males'!$BB$57:$BB$107,0))-(INDEX('3)tpx males'!BJ$110:BJ$160,MATCH($O107,'3)tpx males'!$BB$110:$BB$160,0))*INDEX('3)tpx females'!BJ$111:BJ$161,MATCH('3) 2016 cases'!$P107,'3)tpx females'!$BB$111:$BB$161,0))*(1-(EXP(-INDEX('3)tpx males'!BK$4:BK$54,MATCH($O107,'3)tpx males'!$BB$4:$BB$54,0)))*EXP(-INDEX('3)tpx females'!BK$3:BK$53,MATCH('3) 2016 cases'!$P107,'3)tpx females'!$BB$3:$BB$53,0))))))),0)</f>
        <v>2019.2720424140746</v>
      </c>
      <c r="AD107" s="32">
        <f ca="1">IFERROR(($K107*EXP(AD$69*($Q107+0.5*($R107)^2))*_xlfn.NORM.DIST((LN(($M107*EXP($L107/100*AD$69))/($K107))-$Q107*AD$69)/($R107*SQRT(AD$69))-$R107*SQRT(AD$69),0,1,TRUE)+$M107*EXP($L107/100*AD$69)*(1-_xlfn.NORM.DIST((LN(($M107*EXP($L107/100*AD$69))/($K107))-$Q107*AD$69)/($R107*SQRT(AD$69)),0,1,TRUE)))*EXP(-0.07*AD$69)*(INDEX('3)tpx females'!BL$57:BL$107,MATCH('3) 2016 cases'!$P107,'3)tpx females'!$BB$57:$BB$107,0))+INDEX('3)tpx males'!BL$57:BL$107,MATCH($O107,'3)tpx males'!$BB$57:$BB$107,0))-(INDEX('3)tpx males'!BK$110:BK$160,MATCH($O107,'3)tpx males'!$BB$110:$BB$160,0))*INDEX('3)tpx females'!BK$111:BK$161,MATCH('3) 2016 cases'!$P107,'3)tpx females'!$BB$111:$BB$161,0))*(1-(EXP(-INDEX('3)tpx males'!BL$4:BL$54,MATCH($O107,'3)tpx males'!$BB$4:$BB$54,0)))*EXP(-INDEX('3)tpx females'!BL$3:BL$53,MATCH('3) 2016 cases'!$P107,'3)tpx females'!$BB$3:$BB$53,0))))))),0)</f>
        <v>2508.5497068857394</v>
      </c>
      <c r="AE107" s="32">
        <f ca="1">IFERROR(($K107*EXP(AE$69*($Q107+0.5*($R107)^2))*_xlfn.NORM.DIST((LN(($M107*EXP($L107/100*AE$69))/($K107))-$Q107*AE$69)/($R107*SQRT(AE$69))-$R107*SQRT(AE$69),0,1,TRUE)+$M107*EXP($L107/100*AE$69)*(1-_xlfn.NORM.DIST((LN(($M107*EXP($L107/100*AE$69))/($K107))-$Q107*AE$69)/($R107*SQRT(AE$69)),0,1,TRUE)))*EXP(-0.07*AE$69)*(INDEX('3)tpx females'!BM$57:BM$107,MATCH('3) 2016 cases'!$P107,'3)tpx females'!$BB$57:$BB$107,0))+INDEX('3)tpx males'!BM$57:BM$107,MATCH($O107,'3)tpx males'!$BB$57:$BB$107,0))-(INDEX('3)tpx males'!BL$110:BL$160,MATCH($O107,'3)tpx males'!$BB$110:$BB$160,0))*INDEX('3)tpx females'!BL$111:BL$161,MATCH('3) 2016 cases'!$P107,'3)tpx females'!$BB$111:$BB$161,0))*(1-(EXP(-INDEX('3)tpx males'!BM$4:BM$54,MATCH($O107,'3)tpx males'!$BB$4:$BB$54,0)))*EXP(-INDEX('3)tpx females'!BM$3:BM$53,MATCH('3) 2016 cases'!$P107,'3)tpx females'!$BB$3:$BB$53,0))))))),0)</f>
        <v>2944.3175182803029</v>
      </c>
      <c r="AF107" s="32">
        <f ca="1">IFERROR(($K107*EXP(AF$69*($Q107+0.5*($R107)^2))*_xlfn.NORM.DIST((LN(($M107*EXP($L107/100*AF$69))/($K107))-$Q107*AF$69)/($R107*SQRT(AF$69))-$R107*SQRT(AF$69),0,1,TRUE)+$M107*EXP($L107/100*AF$69)*(1-_xlfn.NORM.DIST((LN(($M107*EXP($L107/100*AF$69))/($K107))-$Q107*AF$69)/($R107*SQRT(AF$69)),0,1,TRUE)))*EXP(-0.07*AF$69)*(INDEX('3)tpx females'!BN$57:BN$107,MATCH('3) 2016 cases'!$P107,'3)tpx females'!$BB$57:$BB$107,0))+INDEX('3)tpx males'!BN$57:BN$107,MATCH($O107,'3)tpx males'!$BB$57:$BB$107,0))-(INDEX('3)tpx males'!BM$110:BM$160,MATCH($O107,'3)tpx males'!$BB$110:$BB$160,0))*INDEX('3)tpx females'!BM$111:BM$161,MATCH('3) 2016 cases'!$P107,'3)tpx females'!$BB$111:$BB$161,0))*(1-(EXP(-INDEX('3)tpx males'!BN$4:BN$54,MATCH($O107,'3)tpx males'!$BB$4:$BB$54,0)))*EXP(-INDEX('3)tpx females'!BN$3:BN$53,MATCH('3) 2016 cases'!$P107,'3)tpx females'!$BB$3:$BB$53,0))))))),0)</f>
        <v>3603.8686838026056</v>
      </c>
      <c r="AG107" s="32">
        <f ca="1">IFERROR(($K107*EXP(AG$69*($Q107+0.5*($R107)^2))*_xlfn.NORM.DIST((LN(($M107*EXP($L107/100*AG$69))/($K107))-$Q107*AG$69)/($R107*SQRT(AG$69))-$R107*SQRT(AG$69),0,1,TRUE)+$M107*EXP($L107/100*AG$69)*(1-_xlfn.NORM.DIST((LN(($M107*EXP($L107/100*AG$69))/($K107))-$Q107*AG$69)/($R107*SQRT(AG$69)),0,1,TRUE)))*EXP(-0.07*AG$69)*(INDEX('3)tpx females'!BO$57:BO$107,MATCH('3) 2016 cases'!$P107,'3)tpx females'!$BB$57:$BB$107,0))+INDEX('3)tpx males'!BO$57:BO$107,MATCH($O107,'3)tpx males'!$BB$57:$BB$107,0))-(INDEX('3)tpx males'!BN$110:BN$160,MATCH($O107,'3)tpx males'!$BB$110:$BB$160,0))*INDEX('3)tpx females'!BN$111:BN$161,MATCH('3) 2016 cases'!$P107,'3)tpx females'!$BB$111:$BB$161,0))*(1-(EXP(-INDEX('3)tpx males'!BO$4:BO$54,MATCH($O107,'3)tpx males'!$BB$4:$BB$54,0)))*EXP(-INDEX('3)tpx females'!BO$3:BO$53,MATCH('3) 2016 cases'!$P107,'3)tpx females'!$BB$3:$BB$53,0))))))),0)</f>
        <v>4199.2478897678702</v>
      </c>
      <c r="AH107" s="32">
        <f ca="1">IFERROR(($K107*EXP(AH$69*($Q107+0.5*($R107)^2))*_xlfn.NORM.DIST((LN(($M107*EXP($L107/100*AH$69))/($K107))-$Q107*AH$69)/($R107*SQRT(AH$69))-$R107*SQRT(AH$69),0,1,TRUE)+$M107*EXP($L107/100*AH$69)*(1-_xlfn.NORM.DIST((LN(($M107*EXP($L107/100*AH$69))/($K107))-$Q107*AH$69)/($R107*SQRT(AH$69)),0,1,TRUE)))*EXP(-0.07*AH$69)*(INDEX('3)tpx females'!BP$57:BP$107,MATCH('3) 2016 cases'!$P107,'3)tpx females'!$BB$57:$BB$107,0))+INDEX('3)tpx males'!BP$57:BP$107,MATCH($O107,'3)tpx males'!$BB$57:$BB$107,0))-(INDEX('3)tpx males'!BO$110:BO$160,MATCH($O107,'3)tpx males'!$BB$110:$BB$160,0))*INDEX('3)tpx females'!BO$111:BO$161,MATCH('3) 2016 cases'!$P107,'3)tpx females'!$BB$111:$BB$161,0))*(1-(EXP(-INDEX('3)tpx males'!BP$4:BP$54,MATCH($O107,'3)tpx males'!$BB$4:$BB$54,0)))*EXP(-INDEX('3)tpx females'!BP$3:BP$53,MATCH('3) 2016 cases'!$P107,'3)tpx females'!$BB$3:$BB$53,0))))))),0)</f>
        <v>4673.0131376076943</v>
      </c>
      <c r="AI107" s="32">
        <f ca="1">IFERROR(($K107*EXP(AI$69*($Q107+0.5*($R107)^2))*_xlfn.NORM.DIST((LN(($M107*EXP($L107/100*AI$69))/($K107))-$Q107*AI$69)/($R107*SQRT(AI$69))-$R107*SQRT(AI$69),0,1,TRUE)+$M107*EXP($L107/100*AI$69)*(1-_xlfn.NORM.DIST((LN(($M107*EXP($L107/100*AI$69))/($K107))-$Q107*AI$69)/($R107*SQRT(AI$69)),0,1,TRUE)))*EXP(-0.07*AI$69)*(INDEX('3)tpx females'!BQ$57:BQ$107,MATCH('3) 2016 cases'!$P107,'3)tpx females'!$BB$57:$BB$107,0))+INDEX('3)tpx males'!BQ$57:BQ$107,MATCH($O107,'3)tpx males'!$BB$57:$BB$107,0))-(INDEX('3)tpx males'!BP$110:BP$160,MATCH($O107,'3)tpx males'!$BB$110:$BB$160,0))*INDEX('3)tpx females'!BP$111:BP$161,MATCH('3) 2016 cases'!$P107,'3)tpx females'!$BB$111:$BB$161,0))*(1-(EXP(-INDEX('3)tpx males'!BQ$4:BQ$54,MATCH($O107,'3)tpx males'!$BB$4:$BB$54,0)))*EXP(-INDEX('3)tpx females'!BQ$3:BQ$53,MATCH('3) 2016 cases'!$P107,'3)tpx females'!$BB$3:$BB$53,0))))))),0)</f>
        <v>5343.0356428203104</v>
      </c>
      <c r="AJ107" s="32">
        <f ca="1">IFERROR(($K107*EXP(AJ$69*($Q107+0.5*($R107)^2))*_xlfn.NORM.DIST((LN(($M107*EXP($L107/100*AJ$69))/($K107))-$Q107*AJ$69)/($R107*SQRT(AJ$69))-$R107*SQRT(AJ$69),0,1,TRUE)+$M107*EXP($L107/100*AJ$69)*(1-_xlfn.NORM.DIST((LN(($M107*EXP($L107/100*AJ$69))/($K107))-$Q107*AJ$69)/($R107*SQRT(AJ$69)),0,1,TRUE)))*EXP(-0.07*AJ$69)*(INDEX('3)tpx females'!BR$57:BR$107,MATCH('3) 2016 cases'!$P107,'3)tpx females'!$BB$57:$BB$107,0))+INDEX('3)tpx males'!BR$57:BR$107,MATCH($O107,'3)tpx males'!$BB$57:$BB$107,0))-(INDEX('3)tpx males'!BQ$110:BQ$160,MATCH($O107,'3)tpx males'!$BB$110:$BB$160,0))*INDEX('3)tpx females'!BQ$111:BQ$161,MATCH('3) 2016 cases'!$P107,'3)tpx females'!$BB$111:$BB$161,0))*(1-(EXP(-INDEX('3)tpx males'!BR$4:BR$54,MATCH($O107,'3)tpx males'!$BB$4:$BB$54,0)))*EXP(-INDEX('3)tpx females'!BR$3:BR$53,MATCH('3) 2016 cases'!$P107,'3)tpx females'!$BB$3:$BB$53,0))))))),0)</f>
        <v>5488.9748540767032</v>
      </c>
      <c r="AK107" s="32">
        <f ca="1">IFERROR(($K107*EXP(AK$69*($Q107+0.5*($R107)^2))*_xlfn.NORM.DIST((LN(($M107*EXP($L107/100*AK$69))/($K107))-$Q107*AK$69)/($R107*SQRT(AK$69))-$R107*SQRT(AK$69),0,1,TRUE)+$M107*EXP($L107/100*AK$69)*(1-_xlfn.NORM.DIST((LN(($M107*EXP($L107/100*AK$69))/($K107))-$Q107*AK$69)/($R107*SQRT(AK$69)),0,1,TRUE)))*EXP(-0.07*AK$69)*(INDEX('3)tpx females'!BS$57:BS$107,MATCH('3) 2016 cases'!$P107,'3)tpx females'!$BB$57:$BB$107,0))+INDEX('3)tpx males'!BS$57:BS$107,MATCH($O107,'3)tpx males'!$BB$57:$BB$107,0))-(INDEX('3)tpx males'!BR$110:BR$160,MATCH($O107,'3)tpx males'!$BB$110:$BB$160,0))*INDEX('3)tpx females'!BR$111:BR$161,MATCH('3) 2016 cases'!$P107,'3)tpx females'!$BB$111:$BB$161,0))*(1-(EXP(-INDEX('3)tpx males'!BS$4:BS$54,MATCH($O107,'3)tpx males'!$BB$4:$BB$54,0)))*EXP(-INDEX('3)tpx females'!BS$3:BS$53,MATCH('3) 2016 cases'!$P107,'3)tpx females'!$BB$3:$BB$53,0))))))),0)</f>
        <v>5569.4638377185629</v>
      </c>
      <c r="AL107" s="32">
        <f ca="1">IFERROR(($K107*EXP(AL$69*($Q107+0.5*($R107)^2))*_xlfn.NORM.DIST((LN(($M107*EXP($L107/100*AL$69))/($K107))-$Q107*AL$69)/($R107*SQRT(AL$69))-$R107*SQRT(AL$69),0,1,TRUE)+$M107*EXP($L107/100*AL$69)*(1-_xlfn.NORM.DIST((LN(($M107*EXP($L107/100*AL$69))/($K107))-$Q107*AL$69)/($R107*SQRT(AL$69)),0,1,TRUE)))*EXP(-0.07*AL$69)*(INDEX('3)tpx females'!BT$57:BT$107,MATCH('3) 2016 cases'!$P107,'3)tpx females'!$BB$57:$BB$107,0))+INDEX('3)tpx males'!BT$57:BT$107,MATCH($O107,'3)tpx males'!$BB$57:$BB$107,0))-(INDEX('3)tpx males'!BS$110:BS$160,MATCH($O107,'3)tpx males'!$BB$110:$BB$160,0))*INDEX('3)tpx females'!BS$111:BS$161,MATCH('3) 2016 cases'!$P107,'3)tpx females'!$BB$111:$BB$161,0))*(1-(EXP(-INDEX('3)tpx males'!BT$4:BT$54,MATCH($O107,'3)tpx males'!$BB$4:$BB$54,0)))*EXP(-INDEX('3)tpx females'!BT$3:BT$53,MATCH('3) 2016 cases'!$P107,'3)tpx females'!$BB$3:$BB$53,0))))))),0)</f>
        <v>5537.041087331585</v>
      </c>
      <c r="AM107" s="32">
        <f ca="1">IFERROR(($K107*EXP(AM$69*($Q107+0.5*($R107)^2))*_xlfn.NORM.DIST((LN(($M107*EXP($L107/100*AM$69))/($K107))-$Q107*AM$69)/($R107*SQRT(AM$69))-$R107*SQRT(AM$69),0,1,TRUE)+$M107*EXP($L107/100*AM$69)*(1-_xlfn.NORM.DIST((LN(($M107*EXP($L107/100*AM$69))/($K107))-$Q107*AM$69)/($R107*SQRT(AM$69)),0,1,TRUE)))*EXP(-0.07*AM$69)*(INDEX('3)tpx females'!BU$57:BU$107,MATCH('3) 2016 cases'!$P107,'3)tpx females'!$BB$57:$BB$107,0))+INDEX('3)tpx males'!BU$57:BU$107,MATCH($O107,'3)tpx males'!$BB$57:$BB$107,0))-(INDEX('3)tpx males'!BT$110:BT$160,MATCH($O107,'3)tpx males'!$BB$110:$BB$160,0))*INDEX('3)tpx females'!BT$111:BT$161,MATCH('3) 2016 cases'!$P107,'3)tpx females'!$BB$111:$BB$161,0))*(1-(EXP(-INDEX('3)tpx males'!BU$4:BU$54,MATCH($O107,'3)tpx males'!$BB$4:$BB$54,0)))*EXP(-INDEX('3)tpx females'!BU$3:BU$53,MATCH('3) 2016 cases'!$P107,'3)tpx females'!$BB$3:$BB$53,0))))))),0)</f>
        <v>5247.5261622787666</v>
      </c>
      <c r="AN107" s="32">
        <f ca="1">IFERROR(($K107*EXP(AN$69*($Q107+0.5*($R107)^2))*_xlfn.NORM.DIST((LN(($M107*EXP($L107/100*AN$69))/($K107))-$Q107*AN$69)/($R107*SQRT(AN$69))-$R107*SQRT(AN$69),0,1,TRUE)+$M107*EXP($L107/100*AN$69)*(1-_xlfn.NORM.DIST((LN(($M107*EXP($L107/100*AN$69))/($K107))-$Q107*AN$69)/($R107*SQRT(AN$69)),0,1,TRUE)))*EXP(-0.07*AN$69)*(INDEX('3)tpx females'!BV$57:BV$107,MATCH('3) 2016 cases'!$P107,'3)tpx females'!$BB$57:$BB$107,0))+INDEX('3)tpx males'!BV$57:BV$107,MATCH($O107,'3)tpx males'!$BB$57:$BB$107,0))-(INDEX('3)tpx males'!BU$110:BU$160,MATCH($O107,'3)tpx males'!$BB$110:$BB$160,0))*INDEX('3)tpx females'!BU$111:BU$161,MATCH('3) 2016 cases'!$P107,'3)tpx females'!$BB$111:$BB$161,0))*(1-(EXP(-INDEX('3)tpx males'!BV$4:BV$54,MATCH($O107,'3)tpx males'!$BB$4:$BB$54,0)))*EXP(-INDEX('3)tpx females'!BV$3:BV$53,MATCH('3) 2016 cases'!$P107,'3)tpx females'!$BB$3:$BB$53,0))))))),0)</f>
        <v>4985.6992235365751</v>
      </c>
      <c r="AO107" s="32">
        <f ca="1">IFERROR(($K107*EXP(AO$69*($Q107+0.5*($R107)^2))*_xlfn.NORM.DIST((LN(($M107*EXP($L107/100*AO$69))/($K107))-$Q107*AO$69)/($R107*SQRT(AO$69))-$R107*SQRT(AO$69),0,1,TRUE)+$M107*EXP($L107/100*AO$69)*(1-_xlfn.NORM.DIST((LN(($M107*EXP($L107/100*AO$69))/($K107))-$Q107*AO$69)/($R107*SQRT(AO$69)),0,1,TRUE)))*EXP(-0.07*AO$69)*(INDEX('3)tpx females'!BW$57:BW$107,MATCH('3) 2016 cases'!$P107,'3)tpx females'!$BB$57:$BB$107,0))+INDEX('3)tpx males'!BW$57:BW$107,MATCH($O107,'3)tpx males'!$BB$57:$BB$107,0))-(INDEX('3)tpx males'!BV$110:BV$160,MATCH($O107,'3)tpx males'!$BB$110:$BB$160,0))*INDEX('3)tpx females'!BV$111:BV$161,MATCH('3) 2016 cases'!$P107,'3)tpx females'!$BB$111:$BB$161,0))*(1-(EXP(-INDEX('3)tpx males'!BW$4:BW$54,MATCH($O107,'3)tpx males'!$BB$4:$BB$54,0)))*EXP(-INDEX('3)tpx females'!BW$3:BW$53,MATCH('3) 2016 cases'!$P107,'3)tpx females'!$BB$3:$BB$53,0))))))),0)</f>
        <v>4390.2937242064709</v>
      </c>
      <c r="AP107" s="32">
        <f ca="1">IFERROR(($K107*EXP(AP$69*($Q107+0.5*($R107)^2))*_xlfn.NORM.DIST((LN(($M107*EXP($L107/100*AP$69))/($K107))-$Q107*AP$69)/($R107*SQRT(AP$69))-$R107*SQRT(AP$69),0,1,TRUE)+$M107*EXP($L107/100*AP$69)*(1-_xlfn.NORM.DIST((LN(($M107*EXP($L107/100*AP$69))/($K107))-$Q107*AP$69)/($R107*SQRT(AP$69)),0,1,TRUE)))*EXP(-0.07*AP$69)*(INDEX('3)tpx females'!BX$57:BX$107,MATCH('3) 2016 cases'!$P107,'3)tpx females'!$BB$57:$BB$107,0))+INDEX('3)tpx males'!BX$57:BX$107,MATCH($O107,'3)tpx males'!$BB$57:$BB$107,0))-(INDEX('3)tpx males'!BW$110:BW$160,MATCH($O107,'3)tpx males'!$BB$110:$BB$160,0))*INDEX('3)tpx females'!BW$111:BW$161,MATCH('3) 2016 cases'!$P107,'3)tpx females'!$BB$111:$BB$161,0))*(1-(EXP(-INDEX('3)tpx males'!BX$4:BX$54,MATCH($O107,'3)tpx males'!$BB$4:$BB$54,0)))*EXP(-INDEX('3)tpx females'!BX$3:BX$53,MATCH('3) 2016 cases'!$P107,'3)tpx females'!$BB$3:$BB$53,0))))))),0)</f>
        <v>3767.699324765304</v>
      </c>
      <c r="AQ107" s="32">
        <f ca="1">IFERROR(($K107*EXP(AQ$69*($Q107+0.5*($R107)^2))*_xlfn.NORM.DIST((LN(($M107*EXP($L107/100*AQ$69))/($K107))-$Q107*AQ$69)/($R107*SQRT(AQ$69))-$R107*SQRT(AQ$69),0,1,TRUE)+$M107*EXP($L107/100*AQ$69)*(1-_xlfn.NORM.DIST((LN(($M107*EXP($L107/100*AQ$69))/($K107))-$Q107*AQ$69)/($R107*SQRT(AQ$69)),0,1,TRUE)))*EXP(-0.07*AQ$69)*(INDEX('3)tpx females'!BY$57:BY$107,MATCH('3) 2016 cases'!$P107,'3)tpx females'!$BB$57:$BB$107,0))+INDEX('3)tpx males'!BY$57:BY$107,MATCH($O107,'3)tpx males'!$BB$57:$BB$107,0))-(INDEX('3)tpx males'!BX$110:BX$160,MATCH($O107,'3)tpx males'!$BB$110:$BB$160,0))*INDEX('3)tpx females'!BX$111:BX$161,MATCH('3) 2016 cases'!$P107,'3)tpx females'!$BB$111:$BB$161,0))*(1-(EXP(-INDEX('3)tpx males'!BY$4:BY$54,MATCH($O107,'3)tpx males'!$BB$4:$BB$54,0)))*EXP(-INDEX('3)tpx females'!BY$3:BY$53,MATCH('3) 2016 cases'!$P107,'3)tpx females'!$BB$3:$BB$53,0))))))),0)</f>
        <v>3108.7365010889021</v>
      </c>
      <c r="AR107" s="32">
        <f ca="1">IFERROR(($K107*EXP(AR$69*($Q107+0.5*($R107)^2))*_xlfn.NORM.DIST((LN(($M107*EXP($L107/100*AR$69))/($K107))-$Q107*AR$69)/($R107*SQRT(AR$69))-$R107*SQRT(AR$69),0,1,TRUE)+$M107*EXP($L107/100*AR$69)*(1-_xlfn.NORM.DIST((LN(($M107*EXP($L107/100*AR$69))/($K107))-$Q107*AR$69)/($R107*SQRT(AR$69)),0,1,TRUE)))*EXP(-0.07*AR$69)*(INDEX('3)tpx females'!BZ$57:BZ$107,MATCH('3) 2016 cases'!$P107,'3)tpx females'!$BB$57:$BB$107,0))+INDEX('3)tpx males'!BZ$57:BZ$107,MATCH($O107,'3)tpx males'!$BB$57:$BB$107,0))-(INDEX('3)tpx males'!BY$110:BY$160,MATCH($O107,'3)tpx males'!$BB$110:$BB$160,0))*INDEX('3)tpx females'!BY$111:BY$161,MATCH('3) 2016 cases'!$P107,'3)tpx females'!$BB$111:$BB$161,0))*(1-(EXP(-INDEX('3)tpx males'!BZ$4:BZ$54,MATCH($O107,'3)tpx males'!$BB$4:$BB$54,0)))*EXP(-INDEX('3)tpx females'!BZ$3:BZ$53,MATCH('3) 2016 cases'!$P107,'3)tpx females'!$BB$3:$BB$53,0))))))),0)</f>
        <v>2446.36743745389</v>
      </c>
      <c r="AS107" s="32">
        <f ca="1">IFERROR(($K107*EXP(AS$69*($Q107+0.5*($R107)^2))*_xlfn.NORM.DIST((LN(($M107*EXP($L107/100*AS$69))/($K107))-$Q107*AS$69)/($R107*SQRT(AS$69))-$R107*SQRT(AS$69),0,1,TRUE)+$M107*EXP($L107/100*AS$69)*(1-_xlfn.NORM.DIST((LN(($M107*EXP($L107/100*AS$69))/($K107))-$Q107*AS$69)/($R107*SQRT(AS$69)),0,1,TRUE)))*EXP(-0.07*AS$69)*(INDEX('3)tpx females'!CA$57:CA$107,MATCH('3) 2016 cases'!$P107,'3)tpx females'!$BB$57:$BB$107,0))+INDEX('3)tpx males'!CA$57:CA$107,MATCH($O107,'3)tpx males'!$BB$57:$BB$107,0))-(INDEX('3)tpx males'!BZ$110:BZ$160,MATCH($O107,'3)tpx males'!$BB$110:$BB$160,0))*INDEX('3)tpx females'!BZ$111:BZ$161,MATCH('3) 2016 cases'!$P107,'3)tpx females'!$BB$111:$BB$161,0))*(1-(EXP(-INDEX('3)tpx males'!CA$4:CA$54,MATCH($O107,'3)tpx males'!$BB$4:$BB$54,0)))*EXP(-INDEX('3)tpx females'!CA$3:CA$53,MATCH('3) 2016 cases'!$P107,'3)tpx females'!$BB$3:$BB$53,0))))))),0)</f>
        <v>1848.6654788567307</v>
      </c>
      <c r="AT107" s="32">
        <f ca="1">IFERROR(($K107*EXP(AT$69*($Q107+0.5*($R107)^2))*_xlfn.NORM.DIST((LN(($M107*EXP($L107/100*AT$69))/($K107))-$Q107*AT$69)/($R107*SQRT(AT$69))-$R107*SQRT(AT$69),0,1,TRUE)+$M107*EXP($L107/100*AT$69)*(1-_xlfn.NORM.DIST((LN(($M107*EXP($L107/100*AT$69))/($K107))-$Q107*AT$69)/($R107*SQRT(AT$69)),0,1,TRUE)))*EXP(-0.07*AT$69)*(INDEX('3)tpx females'!CB$57:CB$107,MATCH('3) 2016 cases'!$P107,'3)tpx females'!$BB$57:$BB$107,0))+INDEX('3)tpx males'!CB$57:CB$107,MATCH($O107,'3)tpx males'!$BB$57:$BB$107,0))-(INDEX('3)tpx males'!CA$110:CA$160,MATCH($O107,'3)tpx males'!$BB$110:$BB$160,0))*INDEX('3)tpx females'!CA$111:CA$161,MATCH('3) 2016 cases'!$P107,'3)tpx females'!$BB$111:$BB$161,0))*(1-(EXP(-INDEX('3)tpx males'!CB$4:CB$54,MATCH($O107,'3)tpx males'!$BB$4:$BB$54,0)))*EXP(-INDEX('3)tpx females'!CB$3:CB$53,MATCH('3) 2016 cases'!$P107,'3)tpx females'!$BB$3:$BB$53,0))))))),0)</f>
        <v>1339.8509211035505</v>
      </c>
      <c r="AU107" s="32">
        <f ca="1">IFERROR(($K107*EXP(AU$69*($Q107+0.5*($R107)^2))*_xlfn.NORM.DIST((LN(($M107*EXP($L107/100*AU$69))/($K107))-$Q107*AU$69)/($R107*SQRT(AU$69))-$R107*SQRT(AU$69),0,1,TRUE)+$M107*EXP($L107/100*AU$69)*(1-_xlfn.NORM.DIST((LN(($M107*EXP($L107/100*AU$69))/($K107))-$Q107*AU$69)/($R107*SQRT(AU$69)),0,1,TRUE)))*EXP(-0.07*AU$69)*(INDEX('3)tpx females'!CC$57:CC$107,MATCH('3) 2016 cases'!$P107,'3)tpx females'!$BB$57:$BB$107,0))+INDEX('3)tpx males'!CC$57:CC$107,MATCH($O107,'3)tpx males'!$BB$57:$BB$107,0))-(INDEX('3)tpx males'!CB$110:CB$160,MATCH($O107,'3)tpx males'!$BB$110:$BB$160,0))*INDEX('3)tpx females'!CB$111:CB$161,MATCH('3) 2016 cases'!$P107,'3)tpx females'!$BB$111:$BB$161,0))*(1-(EXP(-INDEX('3)tpx males'!CC$4:CC$54,MATCH($O107,'3)tpx males'!$BB$4:$BB$54,0)))*EXP(-INDEX('3)tpx females'!CC$3:CC$53,MATCH('3) 2016 cases'!$P107,'3)tpx females'!$BB$3:$BB$53,0))))))),0)</f>
        <v>920.8366716276272</v>
      </c>
      <c r="AV107" s="32">
        <f ca="1">IFERROR(($K107*EXP(AV$69*($Q107+0.5*($R107)^2))*_xlfn.NORM.DIST((LN(($M107*EXP($L107/100*AV$69))/($K107))-$Q107*AV$69)/($R107*SQRT(AV$69))-$R107*SQRT(AV$69),0,1,TRUE)+$M107*EXP($L107/100*AV$69)*(1-_xlfn.NORM.DIST((LN(($M107*EXP($L107/100*AV$69))/($K107))-$Q107*AV$69)/($R107*SQRT(AV$69)),0,1,TRUE)))*EXP(-0.07*AV$69)*(INDEX('3)tpx females'!CD$57:CD$107,MATCH('3) 2016 cases'!$P107,'3)tpx females'!$BB$57:$BB$107,0))+INDEX('3)tpx males'!CD$57:CD$107,MATCH($O107,'3)tpx males'!$BB$57:$BB$107,0))-(INDEX('3)tpx males'!CC$110:CC$160,MATCH($O107,'3)tpx males'!$BB$110:$BB$160,0))*INDEX('3)tpx females'!CC$111:CC$161,MATCH('3) 2016 cases'!$P107,'3)tpx females'!$BB$111:$BB$161,0))*(1-(EXP(-INDEX('3)tpx males'!CD$4:CD$54,MATCH($O107,'3)tpx males'!$BB$4:$BB$54,0)))*EXP(-INDEX('3)tpx females'!CD$3:CD$53,MATCH('3) 2016 cases'!$P107,'3)tpx females'!$BB$3:$BB$53,0))))))),0)</f>
        <v>604.70274129071777</v>
      </c>
      <c r="AW107" s="32">
        <f ca="1">IFERROR(($K107*EXP(AW$69*($Q107+0.5*($R107)^2))*_xlfn.NORM.DIST((LN(($M107*EXP($L107/100*AW$69))/($K107))-$Q107*AW$69)/($R107*SQRT(AW$69))-$R107*SQRT(AW$69),0,1,TRUE)+$M107*EXP($L107/100*AW$69)*(1-_xlfn.NORM.DIST((LN(($M107*EXP($L107/100*AW$69))/($K107))-$Q107*AW$69)/($R107*SQRT(AW$69)),0,1,TRUE)))*EXP(-0.07*AW$69)*(INDEX('3)tpx females'!CE$57:CE$107,MATCH('3) 2016 cases'!$P107,'3)tpx females'!$BB$57:$BB$107,0))+INDEX('3)tpx males'!CE$57:CE$107,MATCH($O107,'3)tpx males'!$BB$57:$BB$107,0))-(INDEX('3)tpx males'!CD$110:CD$160,MATCH($O107,'3)tpx males'!$BB$110:$BB$160,0))*INDEX('3)tpx females'!CD$111:CD$161,MATCH('3) 2016 cases'!$P107,'3)tpx females'!$BB$111:$BB$161,0))*(1-(EXP(-INDEX('3)tpx males'!CE$4:CE$54,MATCH($O107,'3)tpx males'!$BB$4:$BB$54,0)))*EXP(-INDEX('3)tpx females'!CE$3:CE$53,MATCH('3) 2016 cases'!$P107,'3)tpx females'!$BB$3:$BB$53,0))))))),0)</f>
        <v>377.63091019038529</v>
      </c>
      <c r="AX107" s="32">
        <f ca="1">IFERROR(($K107*EXP(AX$69*($Q107+0.5*($R107)^2))*_xlfn.NORM.DIST((LN(($M107*EXP($L107/100*AX$69))/($K107))-$Q107*AX$69)/($R107*SQRT(AX$69))-$R107*SQRT(AX$69),0,1,TRUE)+$M107*EXP($L107/100*AX$69)*(1-_xlfn.NORM.DIST((LN(($M107*EXP($L107/100*AX$69))/($K107))-$Q107*AX$69)/($R107*SQRT(AX$69)),0,1,TRUE)))*EXP(-0.07*AX$69)*(INDEX('3)tpx females'!CF$57:CF$107,MATCH('3) 2016 cases'!$P107,'3)tpx females'!$BB$57:$BB$107,0))+INDEX('3)tpx males'!CF$57:CF$107,MATCH($O107,'3)tpx males'!$BB$57:$BB$107,0))-(INDEX('3)tpx males'!CE$110:CE$160,MATCH($O107,'3)tpx males'!$BB$110:$BB$160,0))*INDEX('3)tpx females'!CE$111:CE$161,MATCH('3) 2016 cases'!$P107,'3)tpx females'!$BB$111:$BB$161,0))*(1-(EXP(-INDEX('3)tpx males'!CF$4:CF$54,MATCH($O107,'3)tpx males'!$BB$4:$BB$54,0)))*EXP(-INDEX('3)tpx females'!CF$3:CF$53,MATCH('3) 2016 cases'!$P107,'3)tpx females'!$BB$3:$BB$53,0))))))),0)</f>
        <v>225.47076243057523</v>
      </c>
      <c r="AY107" s="32">
        <f ca="1">IFERROR(($K107*EXP(AY$69*($Q107+0.5*($R107)^2))*_xlfn.NORM.DIST((LN(($M107*EXP($L107/100*AY$69))/($K107))-$Q107*AY$69)/($R107*SQRT(AY$69))-$R107*SQRT(AY$69),0,1,TRUE)+$M107*EXP($L107/100*AY$69)*(1-_xlfn.NORM.DIST((LN(($M107*EXP($L107/100*AY$69))/($K107))-$Q107*AY$69)/($R107*SQRT(AY$69)),0,1,TRUE)))*EXP(-0.07*AY$69)*(INDEX('3)tpx females'!CG$57:CG$107,MATCH('3) 2016 cases'!$P107,'3)tpx females'!$BB$57:$BB$107,0))+INDEX('3)tpx males'!CG$57:CG$107,MATCH($O107,'3)tpx males'!$BB$57:$BB$107,0))-(INDEX('3)tpx males'!CF$110:CF$160,MATCH($O107,'3)tpx males'!$BB$110:$BB$160,0))*INDEX('3)tpx females'!CF$111:CF$161,MATCH('3) 2016 cases'!$P107,'3)tpx females'!$BB$111:$BB$161,0))*(1-(EXP(-INDEX('3)tpx males'!CG$4:CG$54,MATCH($O107,'3)tpx males'!$BB$4:$BB$54,0)))*EXP(-INDEX('3)tpx females'!CG$3:CG$53,MATCH('3) 2016 cases'!$P107,'3)tpx females'!$BB$3:$BB$53,0))))))),0)</f>
        <v>128.4124528381613</v>
      </c>
      <c r="AZ107" s="32">
        <f ca="1">IFERROR(($K107*EXP(AZ$69*($Q107+0.5*($R107)^2))*_xlfn.NORM.DIST((LN(($M107*EXP($L107/100*AZ$69))/($K107))-$Q107*AZ$69)/($R107*SQRT(AZ$69))-$R107*SQRT(AZ$69),0,1,TRUE)+$M107*EXP($L107/100*AZ$69)*(1-_xlfn.NORM.DIST((LN(($M107*EXP($L107/100*AZ$69))/($K107))-$Q107*AZ$69)/($R107*SQRT(AZ$69)),0,1,TRUE)))*EXP(-0.07*AZ$69)*(INDEX('3)tpx females'!CH$57:CH$107,MATCH('3) 2016 cases'!$P107,'3)tpx females'!$BB$57:$BB$107,0))+INDEX('3)tpx males'!CH$57:CH$107,MATCH($O107,'3)tpx males'!$BB$57:$BB$107,0))-(INDEX('3)tpx males'!CG$110:CG$160,MATCH($O107,'3)tpx males'!$BB$110:$BB$160,0))*INDEX('3)tpx females'!CG$111:CG$161,MATCH('3) 2016 cases'!$P107,'3)tpx females'!$BB$111:$BB$161,0))*(1-(EXP(-INDEX('3)tpx males'!CH$4:CH$54,MATCH($O107,'3)tpx males'!$BB$4:$BB$54,0)))*EXP(-INDEX('3)tpx females'!CH$3:CH$53,MATCH('3) 2016 cases'!$P107,'3)tpx females'!$BB$3:$BB$53,0))))))),0)</f>
        <v>66.229730979065451</v>
      </c>
      <c r="BA107" s="32">
        <f ca="1">IFERROR(($K107*EXP(BA$69*($Q107+0.5*($R107)^2))*_xlfn.NORM.DIST((LN(($M107*EXP($L107/100*BA$69))/($K107))-$Q107*BA$69)/($R107*SQRT(BA$69))-$R107*SQRT(BA$69),0,1,TRUE)+$M107*EXP($L107/100*BA$69)*(1-_xlfn.NORM.DIST((LN(($M107*EXP($L107/100*BA$69))/($K107))-$Q107*BA$69)/($R107*SQRT(BA$69)),0,1,TRUE)))*EXP(-0.07*BA$69)*(INDEX('3)tpx females'!CI$57:CI$107,MATCH('3) 2016 cases'!$P107,'3)tpx females'!$BB$57:$BB$107,0))+INDEX('3)tpx males'!CI$57:CI$107,MATCH($O107,'3)tpx males'!$BB$57:$BB$107,0))-(INDEX('3)tpx males'!CH$110:CH$160,MATCH($O107,'3)tpx males'!$BB$110:$BB$160,0))*INDEX('3)tpx females'!CH$111:CH$161,MATCH('3) 2016 cases'!$P107,'3)tpx females'!$BB$111:$BB$161,0))*(1-(EXP(-INDEX('3)tpx males'!CI$4:CI$54,MATCH($O107,'3)tpx males'!$BB$4:$BB$54,0)))*EXP(-INDEX('3)tpx females'!CI$3:CI$53,MATCH('3) 2016 cases'!$P107,'3)tpx females'!$BB$3:$BB$53,0))))))),0)</f>
        <v>35.38839876538421</v>
      </c>
      <c r="BB107" s="32">
        <f ca="1">IFERROR(($K107*EXP(BB$69*($Q107+0.5*($R107)^2))*_xlfn.NORM.DIST((LN(($M107*EXP($L107/100*BB$69))/($K107))-$Q107*BB$69)/($R107*SQRT(BB$69))-$R107*SQRT(BB$69),0,1,TRUE)+$M107*EXP($L107/100*BB$69)*(1-_xlfn.NORM.DIST((LN(($M107*EXP($L107/100*BB$69))/($K107))-$Q107*BB$69)/($R107*SQRT(BB$69)),0,1,TRUE)))*EXP(-0.07*BB$69)*(INDEX('3)tpx females'!CJ$57:CJ$107,MATCH('3) 2016 cases'!$P107,'3)tpx females'!$BB$57:$BB$107,0))+INDEX('3)tpx males'!CJ$57:CJ$107,MATCH($O107,'3)tpx males'!$BB$57:$BB$107,0))-(INDEX('3)tpx males'!CI$110:CI$160,MATCH($O107,'3)tpx males'!$BB$110:$BB$160,0))*INDEX('3)tpx females'!CI$111:CI$161,MATCH('3) 2016 cases'!$P107,'3)tpx females'!$BB$111:$BB$161,0))*(1-(EXP(-INDEX('3)tpx males'!CJ$4:CJ$54,MATCH($O107,'3)tpx males'!$BB$4:$BB$54,0)))*EXP(-INDEX('3)tpx females'!CJ$3:CJ$53,MATCH('3) 2016 cases'!$P107,'3)tpx females'!$BB$3:$BB$53,0))))))),0)</f>
        <v>18.073748159921827</v>
      </c>
      <c r="BC107" s="32">
        <f ca="1">IFERROR(($K107*EXP(BC$69*($Q107+0.5*($R107)^2))*_xlfn.NORM.DIST((LN(($M107*EXP($L107/100*BC$69))/($K107))-$Q107*BC$69)/($R107*SQRT(BC$69))-$R107*SQRT(BC$69),0,1,TRUE)+$M107*EXP($L107/100*BC$69)*(1-_xlfn.NORM.DIST((LN(($M107*EXP($L107/100*BC$69))/($K107))-$Q107*BC$69)/($R107*SQRT(BC$69)),0,1,TRUE)))*EXP(-0.07*BC$69)*(INDEX('3)tpx females'!CK$57:CK$107,MATCH('3) 2016 cases'!$P107,'3)tpx females'!$BB$57:$BB$107,0))+INDEX('3)tpx males'!CK$57:CK$107,MATCH($O107,'3)tpx males'!$BB$57:$BB$107,0))-(INDEX('3)tpx males'!CJ$110:CJ$160,MATCH($O107,'3)tpx males'!$BB$110:$BB$160,0))*INDEX('3)tpx females'!CJ$111:CJ$161,MATCH('3) 2016 cases'!$P107,'3)tpx females'!$BB$111:$BB$161,0))*(1-(EXP(-INDEX('3)tpx males'!CK$4:CK$54,MATCH($O107,'3)tpx males'!$BB$4:$BB$54,0)))*EXP(-INDEX('3)tpx females'!CK$3:CK$53,MATCH('3) 2016 cases'!$P107,'3)tpx females'!$BB$3:$BB$53,0))))))),0)</f>
        <v>7.7556138758176729</v>
      </c>
      <c r="BD107" s="32">
        <f ca="1">IFERROR(($K107*EXP(BD$69*($Q107+0.5*($R107)^2))*_xlfn.NORM.DIST((LN(($M107*EXP($L107/100*BD$69))/($K107))-$Q107*BD$69)/($R107*SQRT(BD$69))-$R107*SQRT(BD$69),0,1,TRUE)+$M107*EXP($L107/100*BD$69)*(1-_xlfn.NORM.DIST((LN(($M107*EXP($L107/100*BD$69))/($K107))-$Q107*BD$69)/($R107*SQRT(BD$69)),0,1,TRUE)))*EXP(-0.07*BD$69)*(INDEX('3)tpx females'!CL$57:CL$107,MATCH('3) 2016 cases'!$P107,'3)tpx females'!$BB$57:$BB$107,0))+INDEX('3)tpx males'!CL$57:CL$107,MATCH($O107,'3)tpx males'!$BB$57:$BB$107,0))-(INDEX('3)tpx males'!CK$110:CK$160,MATCH($O107,'3)tpx males'!$BB$110:$BB$160,0))*INDEX('3)tpx females'!CK$111:CK$161,MATCH('3) 2016 cases'!$P107,'3)tpx females'!$BB$111:$BB$161,0))*(1-(EXP(-INDEX('3)tpx males'!CL$4:CL$54,MATCH($O107,'3)tpx males'!$BB$4:$BB$54,0)))*EXP(-INDEX('3)tpx females'!CL$3:CL$53,MATCH('3) 2016 cases'!$P107,'3)tpx females'!$BB$3:$BB$53,0))))))),0)</f>
        <v>0</v>
      </c>
      <c r="BE107" s="32">
        <f ca="1">IFERROR(($K107*EXP(BE$69*($Q107+0.5*($R107)^2))*_xlfn.NORM.DIST((LN(($M107*EXP($L107/100*BE$69))/($K107))-$Q107*BE$69)/($R107*SQRT(BE$69))-$R107*SQRT(BE$69),0,1,TRUE)+$M107*EXP($L107/100*BE$69)*(1-_xlfn.NORM.DIST((LN(($M107*EXP($L107/100*BE$69))/($K107))-$Q107*BE$69)/($R107*SQRT(BE$69)),0,1,TRUE)))*EXP(-0.07*BE$69)*(INDEX('3)tpx females'!CM$57:CM$107,MATCH('3) 2016 cases'!$P107,'3)tpx females'!$BB$57:$BB$107,0))+INDEX('3)tpx males'!CM$57:CM$107,MATCH($O107,'3)tpx males'!$BB$57:$BB$107,0))-(INDEX('3)tpx males'!CL$110:CL$160,MATCH($O107,'3)tpx males'!$BB$110:$BB$160,0))*INDEX('3)tpx females'!CL$111:CL$161,MATCH('3) 2016 cases'!$P107,'3)tpx females'!$BB$111:$BB$161,0))*(1-(EXP(-INDEX('3)tpx males'!CM$4:CM$54,MATCH($O107,'3)tpx males'!$BB$4:$BB$54,0)))*EXP(-INDEX('3)tpx females'!CM$3:CM$53,MATCH('3) 2016 cases'!$P107,'3)tpx females'!$BB$3:$BB$53,0))))))),0)</f>
        <v>0</v>
      </c>
      <c r="BF107" s="32">
        <f ca="1">IFERROR(($K107*EXP(BF$69*($Q107+0.5*($R107)^2))*_xlfn.NORM.DIST((LN(($M107*EXP($L107/100*BF$69))/($K107))-$Q107*BF$69)/($R107*SQRT(BF$69))-$R107*SQRT(BF$69),0,1,TRUE)+$M107*EXP($L107/100*BF$69)*(1-_xlfn.NORM.DIST((LN(($M107*EXP($L107/100*BF$69))/($K107))-$Q107*BF$69)/($R107*SQRT(BF$69)),0,1,TRUE)))*EXP(-0.07*BF$69)*(INDEX('3)tpx females'!CN$57:CN$107,MATCH('3) 2016 cases'!$P107,'3)tpx females'!$BB$57:$BB$107,0))+INDEX('3)tpx males'!CN$57:CN$107,MATCH($O107,'3)tpx males'!$BB$57:$BB$107,0))-(INDEX('3)tpx males'!CM$110:CM$160,MATCH($O107,'3)tpx males'!$BB$110:$BB$160,0))*INDEX('3)tpx females'!CM$111:CM$161,MATCH('3) 2016 cases'!$P107,'3)tpx females'!$BB$111:$BB$161,0))*(1-(EXP(-INDEX('3)tpx males'!CN$4:CN$54,MATCH($O107,'3)tpx males'!$BB$4:$BB$54,0)))*EXP(-INDEX('3)tpx females'!CN$3:CN$53,MATCH('3) 2016 cases'!$P107,'3)tpx females'!$BB$3:$BB$53,0))))))),0)</f>
        <v>0</v>
      </c>
      <c r="BG107" s="32">
        <f ca="1">IFERROR(($K107*EXP(BG$69*($Q107+0.5*($R107)^2))*_xlfn.NORM.DIST((LN(($M107*EXP($L107/100*BG$69))/($K107))-$Q107*BG$69)/($R107*SQRT(BG$69))-$R107*SQRT(BG$69),0,1,TRUE)+$M107*EXP($L107/100*BG$69)*(1-_xlfn.NORM.DIST((LN(($M107*EXP($L107/100*BG$69))/($K107))-$Q107*BG$69)/($R107*SQRT(BG$69)),0,1,TRUE)))*EXP(-0.07*BG$69)*(INDEX('3)tpx females'!CO$57:CO$107,MATCH('3) 2016 cases'!$P107,'3)tpx females'!$BB$57:$BB$107,0))+INDEX('3)tpx males'!CO$57:CO$107,MATCH($O107,'3)tpx males'!$BB$57:$BB$107,0))-(INDEX('3)tpx males'!CN$110:CN$160,MATCH($O107,'3)tpx males'!$BB$110:$BB$160,0))*INDEX('3)tpx females'!CN$111:CN$161,MATCH('3) 2016 cases'!$P107,'3)tpx females'!$BB$111:$BB$161,0))*(1-(EXP(-INDEX('3)tpx males'!CO$4:CO$54,MATCH($O107,'3)tpx males'!$BB$4:$BB$54,0)))*EXP(-INDEX('3)tpx females'!CO$3:CO$53,MATCH('3) 2016 cases'!$P107,'3)tpx females'!$BB$3:$BB$53,0))))))),0)</f>
        <v>0</v>
      </c>
      <c r="BH107" s="32">
        <f ca="1">IFERROR(($K107*EXP(BH$69*($Q107+0.5*($R107)^2))*_xlfn.NORM.DIST((LN(($M107*EXP($L107/100*BH$69))/($K107))-$Q107*BH$69)/($R107*SQRT(BH$69))-$R107*SQRT(BH$69),0,1,TRUE)+$M107*EXP($L107/100*BH$69)*(1-_xlfn.NORM.DIST((LN(($M107*EXP($L107/100*BH$69))/($K107))-$Q107*BH$69)/($R107*SQRT(BH$69)),0,1,TRUE)))*EXP(-0.07*BH$69)*(INDEX('3)tpx females'!CP$57:CP$107,MATCH('3) 2016 cases'!$P107,'3)tpx females'!$BB$57:$BB$107,0))+INDEX('3)tpx males'!CP$57:CP$107,MATCH($O107,'3)tpx males'!$BB$57:$BB$107,0))-(INDEX('3)tpx males'!CO$110:CO$160,MATCH($O107,'3)tpx males'!$BB$110:$BB$160,0))*INDEX('3)tpx females'!CO$111:CO$161,MATCH('3) 2016 cases'!$P107,'3)tpx females'!$BB$111:$BB$161,0))*(1-(EXP(-INDEX('3)tpx males'!CP$4:CP$54,MATCH($O107,'3)tpx males'!$BB$4:$BB$54,0)))*EXP(-INDEX('3)tpx females'!CP$3:CP$53,MATCH('3) 2016 cases'!$P107,'3)tpx females'!$BB$3:$BB$53,0))))))),0)</f>
        <v>0</v>
      </c>
      <c r="BI107" s="32">
        <f ca="1">IFERROR(($K107*EXP(BI$69*($Q107+0.5*($R107)^2))*_xlfn.NORM.DIST((LN(($M107*EXP($L107/100*BI$69))/($K107))-$Q107*BI$69)/($R107*SQRT(BI$69))-$R107*SQRT(BI$69),0,1,TRUE)+$M107*EXP($L107/100*BI$69)*(1-_xlfn.NORM.DIST((LN(($M107*EXP($L107/100*BI$69))/($K107))-$Q107*BI$69)/($R107*SQRT(BI$69)),0,1,TRUE)))*EXP(-0.07*BI$69)*(INDEX('3)tpx females'!CQ$57:CQ$107,MATCH('3) 2016 cases'!$P107,'3)tpx females'!$BB$57:$BB$107,0))+INDEX('3)tpx males'!CQ$57:CQ$107,MATCH($O107,'3)tpx males'!$BB$57:$BB$107,0))-(INDEX('3)tpx males'!CP$110:CP$160,MATCH($O107,'3)tpx males'!$BB$110:$BB$160,0))*INDEX('3)tpx females'!CP$111:CP$161,MATCH('3) 2016 cases'!$P107,'3)tpx females'!$BB$111:$BB$161,0))*(1-(EXP(-INDEX('3)tpx males'!CQ$4:CQ$54,MATCH($O107,'3)tpx males'!$BB$4:$BB$54,0)))*EXP(-INDEX('3)tpx females'!CQ$3:CQ$53,MATCH('3) 2016 cases'!$P107,'3)tpx females'!$BB$3:$BB$53,0))))))),0)</f>
        <v>0</v>
      </c>
      <c r="BJ107" s="32">
        <f ca="1">IFERROR(($K107*EXP(BJ$69*($Q107+0.5*($R107)^2))*_xlfn.NORM.DIST((LN(($M107*EXP($L107/100*BJ$69))/($K107))-$Q107*BJ$69)/($R107*SQRT(BJ$69))-$R107*SQRT(BJ$69),0,1,TRUE)+$M107*EXP($L107/100*BJ$69)*(1-_xlfn.NORM.DIST((LN(($M107*EXP($L107/100*BJ$69))/($K107))-$Q107*BJ$69)/($R107*SQRT(BJ$69)),0,1,TRUE)))*EXP(-0.07*BJ$69)*(INDEX('3)tpx females'!CR$57:CR$107,MATCH('3) 2016 cases'!$P107,'3)tpx females'!$BB$57:$BB$107,0))+INDEX('3)tpx males'!CR$57:CR$107,MATCH($O107,'3)tpx males'!$BB$57:$BB$107,0))-(INDEX('3)tpx males'!CQ$110:CQ$160,MATCH($O107,'3)tpx males'!$BB$110:$BB$160,0))*INDEX('3)tpx females'!CQ$111:CQ$161,MATCH('3) 2016 cases'!$P107,'3)tpx females'!$BB$111:$BB$161,0))*(1-(EXP(-INDEX('3)tpx males'!CR$4:CR$54,MATCH($O107,'3)tpx males'!$BB$4:$BB$54,0)))*EXP(-INDEX('3)tpx females'!CR$3:CR$53,MATCH('3) 2016 cases'!$P107,'3)tpx females'!$BB$3:$BB$53,0))))))),0)</f>
        <v>0</v>
      </c>
      <c r="BK107" s="32">
        <f ca="1">IFERROR(($K107*EXP(BK$69*($Q107+0.5*($R107)^2))*_xlfn.NORM.DIST((LN(($M107*EXP($L107/100*BK$69))/($K107))-$Q107*BK$69)/($R107*SQRT(BK$69))-$R107*SQRT(BK$69),0,1,TRUE)+$M107*EXP($L107/100*BK$69)*(1-_xlfn.NORM.DIST((LN(($M107*EXP($L107/100*BK$69))/($K107))-$Q107*BK$69)/($R107*SQRT(BK$69)),0,1,TRUE)))*EXP(-0.07*BK$69)*(INDEX('3)tpx females'!CS$57:CS$107,MATCH('3) 2016 cases'!$P107,'3)tpx females'!$BB$57:$BB$107,0))+INDEX('3)tpx males'!CS$57:CS$107,MATCH($O107,'3)tpx males'!$BB$57:$BB$107,0))-(INDEX('3)tpx males'!CR$110:CR$160,MATCH($O107,'3)tpx males'!$BB$110:$BB$160,0))*INDEX('3)tpx females'!CR$111:CR$161,MATCH('3) 2016 cases'!$P107,'3)tpx females'!$BB$111:$BB$161,0))*(1-(EXP(-INDEX('3)tpx males'!CS$4:CS$54,MATCH($O107,'3)tpx males'!$BB$4:$BB$54,0)))*EXP(-INDEX('3)tpx females'!CS$3:CS$53,MATCH('3) 2016 cases'!$P107,'3)tpx females'!$BB$3:$BB$53,0))))))),0)</f>
        <v>0</v>
      </c>
      <c r="BL107" s="32">
        <f ca="1">IFERROR(($K107*EXP(BL$69*($Q107+0.5*($R107)^2))*_xlfn.NORM.DIST((LN(($M107*EXP($L107/100*BL$69))/($K107))-$Q107*BL$69)/($R107*SQRT(BL$69))-$R107*SQRT(BL$69),0,1,TRUE)+$M107*EXP($L107/100*BL$69)*(1-_xlfn.NORM.DIST((LN(($M107*EXP($L107/100*BL$69))/($K107))-$Q107*BL$69)/($R107*SQRT(BL$69)),0,1,TRUE)))*EXP(-0.07*BL$69)*(INDEX('3)tpx females'!CT$57:CT$107,MATCH('3) 2016 cases'!$P107,'3)tpx females'!$BB$57:$BB$107,0))+INDEX('3)tpx males'!CT$57:CT$107,MATCH($O107,'3)tpx males'!$BB$57:$BB$107,0))-(INDEX('3)tpx males'!CS$110:CS$160,MATCH($O107,'3)tpx males'!$BB$110:$BB$160,0))*INDEX('3)tpx females'!CS$111:CS$161,MATCH('3) 2016 cases'!$P107,'3)tpx females'!$BB$111:$BB$161,0))*(1-(EXP(-INDEX('3)tpx males'!CT$4:CT$54,MATCH($O107,'3)tpx males'!$BB$4:$BB$54,0)))*EXP(-INDEX('3)tpx females'!CT$3:CT$53,MATCH('3) 2016 cases'!$P107,'3)tpx females'!$BB$3:$BB$53,0))))))),0)</f>
        <v>0</v>
      </c>
      <c r="BM107" s="32">
        <f ca="1">IFERROR(($K107*EXP(BM$69*($Q107+0.5*($R107)^2))*_xlfn.NORM.DIST((LN(($M107*EXP($L107/100*BM$69))/($K107))-$Q107*BM$69)/($R107*SQRT(BM$69))-$R107*SQRT(BM$69),0,1,TRUE)+$M107*EXP($L107/100*BM$69)*(1-_xlfn.NORM.DIST((LN(($M107*EXP($L107/100*BM$69))/($K107))-$Q107*BM$69)/($R107*SQRT(BM$69)),0,1,TRUE)))*EXP(-0.07*BM$69)*(INDEX('3)tpx females'!CU$57:CU$107,MATCH('3) 2016 cases'!$P107,'3)tpx females'!$BB$57:$BB$107,0))+INDEX('3)tpx males'!CU$57:CU$107,MATCH($O107,'3)tpx males'!$BB$57:$BB$107,0))-(INDEX('3)tpx males'!CT$110:CT$160,MATCH($O107,'3)tpx males'!$BB$110:$BB$160,0))*INDEX('3)tpx females'!CT$111:CT$161,MATCH('3) 2016 cases'!$P107,'3)tpx females'!$BB$111:$BB$161,0))*(1-(EXP(-INDEX('3)tpx males'!CU$4:CU$54,MATCH($O107,'3)tpx males'!$BB$4:$BB$54,0)))*EXP(-INDEX('3)tpx females'!CU$3:CU$53,MATCH('3) 2016 cases'!$P107,'3)tpx females'!$BB$3:$BB$53,0))))))),0)</f>
        <v>0</v>
      </c>
      <c r="BN107" s="32">
        <f ca="1">IFERROR(($K107*EXP(BN$69*($Q107+0.5*($R107)^2))*_xlfn.NORM.DIST((LN(($M107*EXP($L107/100*BN$69))/($K107))-$Q107*BN$69)/($R107*SQRT(BN$69))-$R107*SQRT(BN$69),0,1,TRUE)+$M107*EXP($L107/100*BN$69)*(1-_xlfn.NORM.DIST((LN(($M107*EXP($L107/100*BN$69))/($K107))-$Q107*BN$69)/($R107*SQRT(BN$69)),0,1,TRUE)))*EXP(-0.07*BN$69)*(INDEX('3)tpx females'!CV$57:CV$107,MATCH('3) 2016 cases'!$P107,'3)tpx females'!$BB$57:$BB$107,0))+INDEX('3)tpx males'!CV$57:CV$107,MATCH($O107,'3)tpx males'!$BB$57:$BB$107,0))-(INDEX('3)tpx males'!CU$110:CU$160,MATCH($O107,'3)tpx males'!$BB$110:$BB$160,0))*INDEX('3)tpx females'!CU$111:CU$161,MATCH('3) 2016 cases'!$P107,'3)tpx females'!$BB$111:$BB$161,0))*(1-(EXP(-INDEX('3)tpx males'!CV$4:CV$54,MATCH($O107,'3)tpx males'!$BB$4:$BB$54,0)))*EXP(-INDEX('3)tpx females'!CV$3:CV$53,MATCH('3) 2016 cases'!$P107,'3)tpx females'!$BB$3:$BB$53,0))))))),0)</f>
        <v>0</v>
      </c>
      <c r="BO107" s="32">
        <f ca="1">IFERROR(($K107*EXP(BO$69*($Q107+0.5*($R107)^2))*_xlfn.NORM.DIST((LN(($M107*EXP($L107/100*BO$69))/($K107))-$Q107*BO$69)/($R107*SQRT(BO$69))-$R107*SQRT(BO$69),0,1,TRUE)+$M107*EXP($L107/100*BO$69)*(1-_xlfn.NORM.DIST((LN(($M107*EXP($L107/100*BO$69))/($K107))-$Q107*BO$69)/($R107*SQRT(BO$69)),0,1,TRUE)))*EXP(-0.07*BO$69)*(INDEX('3)tpx females'!CW$57:CW$107,MATCH('3) 2016 cases'!$P107,'3)tpx females'!$BB$57:$BB$107,0))+INDEX('3)tpx males'!CW$57:CW$107,MATCH($O107,'3)tpx males'!$BB$57:$BB$107,0))-(INDEX('3)tpx males'!CV$110:CV$160,MATCH($O107,'3)tpx males'!$BB$110:$BB$160,0))*INDEX('3)tpx females'!CV$111:CV$161,MATCH('3) 2016 cases'!$P107,'3)tpx females'!$BB$111:$BB$161,0))*(1-(EXP(-INDEX('3)tpx males'!CW$4:CW$54,MATCH($O107,'3)tpx males'!$BB$4:$BB$54,0)))*EXP(-INDEX('3)tpx females'!CW$3:CW$53,MATCH('3) 2016 cases'!$P107,'3)tpx females'!$BB$3:$BB$53,0))))))),0)</f>
        <v>0</v>
      </c>
      <c r="BP107" s="32">
        <f ca="1">IFERROR(($K107*EXP(BP$69*($Q107+0.5*($R107)^2))*_xlfn.NORM.DIST((LN(($M107*EXP($L107/100*BP$69))/($K107))-$Q107*BP$69)/($R107*SQRT(BP$69))-$R107*SQRT(BP$69),0,1,TRUE)+$M107*EXP($L107/100*BP$69)*(1-_xlfn.NORM.DIST((LN(($M107*EXP($L107/100*BP$69))/($K107))-$Q107*BP$69)/($R107*SQRT(BP$69)),0,1,TRUE)))*EXP(-0.07*BP$69)*(INDEX('3)tpx females'!CX$57:CX$107,MATCH('3) 2016 cases'!$P107,'3)tpx females'!$BB$57:$BB$107,0))+INDEX('3)tpx males'!CX$57:CX$107,MATCH($O107,'3)tpx males'!$BB$57:$BB$107,0))-(INDEX('3)tpx males'!CW$110:CW$160,MATCH($O107,'3)tpx males'!$BB$110:$BB$160,0))*INDEX('3)tpx females'!CW$111:CW$161,MATCH('3) 2016 cases'!$P107,'3)tpx females'!$BB$111:$BB$161,0))*(1-(EXP(-INDEX('3)tpx males'!CX$4:CX$54,MATCH($O107,'3)tpx males'!$BB$4:$BB$54,0)))*EXP(-INDEX('3)tpx females'!CX$3:CX$53,MATCH('3) 2016 cases'!$P107,'3)tpx females'!$BB$3:$BB$53,0))))))),0)</f>
        <v>0</v>
      </c>
      <c r="BQ107" s="32">
        <f ca="1">IFERROR(($K107*EXP(BQ$69*($Q107+0.5*($R107)^2))*_xlfn.NORM.DIST((LN(($M107*EXP($L107/100*BQ$69))/($K107))-$Q107*BQ$69)/($R107*SQRT(BQ$69))-$R107*SQRT(BQ$69),0,1,TRUE)+$M107*EXP($L107/100*BQ$69)*(1-_xlfn.NORM.DIST((LN(($M107*EXP($L107/100*BQ$69))/($K107))-$Q107*BQ$69)/($R107*SQRT(BQ$69)),0,1,TRUE)))*EXP(-0.07*BQ$69)*(INDEX('3)tpx females'!CY$57:CY$107,MATCH('3) 2016 cases'!$P107,'3)tpx females'!$BB$57:$BB$107,0))+INDEX('3)tpx males'!CY$57:CY$107,MATCH($O107,'3)tpx males'!$BB$57:$BB$107,0))-(INDEX('3)tpx males'!CX$110:CX$160,MATCH($O107,'3)tpx males'!$BB$110:$BB$160,0))*INDEX('3)tpx females'!CX$111:CX$161,MATCH('3) 2016 cases'!$P107,'3)tpx females'!$BB$111:$BB$161,0))*(1-(EXP(-INDEX('3)tpx males'!CY$4:CY$54,MATCH($O107,'3)tpx males'!$BB$4:$BB$54,0)))*EXP(-INDEX('3)tpx females'!CY$3:CY$53,MATCH('3) 2016 cases'!$P107,'3)tpx females'!$BB$3:$BB$53,0))))))),0)</f>
        <v>0</v>
      </c>
      <c r="BR107" s="32">
        <f ca="1">IFERROR(($K107*EXP(BR$69*($Q107+0.5*($R107)^2))*_xlfn.NORM.DIST((LN(($M107*EXP($L107/100*BR$69))/($K107))-$Q107*BR$69)/($R107*SQRT(BR$69))-$R107*SQRT(BR$69),0,1,TRUE)+$M107*EXP($L107/100*BR$69)*(1-_xlfn.NORM.DIST((LN(($M107*EXP($L107/100*BR$69))/($K107))-$Q107*BR$69)/($R107*SQRT(BR$69)),0,1,TRUE)))*EXP(-0.07*BR$69)*(INDEX('3)tpx females'!CZ$57:CZ$107,MATCH('3) 2016 cases'!$P107,'3)tpx females'!$BB$57:$BB$107,0))+INDEX('3)tpx males'!CZ$57:CZ$107,MATCH($O107,'3)tpx males'!$BB$57:$BB$107,0))-(INDEX('3)tpx males'!CY$110:CY$160,MATCH($O107,'3)tpx males'!$BB$110:$BB$160,0))*INDEX('3)tpx females'!CY$111:CY$161,MATCH('3) 2016 cases'!$P107,'3)tpx females'!$BB$111:$BB$161,0))*(1-(EXP(-INDEX('3)tpx males'!CZ$4:CZ$54,MATCH($O107,'3)tpx males'!$BB$4:$BB$54,0)))*EXP(-INDEX('3)tpx females'!CZ$3:CZ$53,MATCH('3) 2016 cases'!$P107,'3)tpx females'!$BB$3:$BB$53,0))))))),0)</f>
        <v>0</v>
      </c>
      <c r="BS107" s="32">
        <f ca="1">IFERROR(($K107*EXP(BS$69*($Q107+0.5*($R107)^2))*_xlfn.NORM.DIST((LN(($M107*EXP($L107/100*BS$69))/($K107))-$Q107*BS$69)/($R107*SQRT(BS$69))-$R107*SQRT(BS$69),0,1,TRUE)+$M107*EXP($L107/100*BS$69)*(1-_xlfn.NORM.DIST((LN(($M107*EXP($L107/100*BS$69))/($K107))-$Q107*BS$69)/($R107*SQRT(BS$69)),0,1,TRUE)))*EXP(-0.07*BS$69)*(INDEX('3)tpx females'!DA$57:DA$107,MATCH('3) 2016 cases'!$P107,'3)tpx females'!$BB$57:$BB$107,0))+INDEX('3)tpx males'!DA$57:DA$107,MATCH($O107,'3)tpx males'!$BB$57:$BB$107,0))-(INDEX('3)tpx males'!CZ$110:CZ$160,MATCH($O107,'3)tpx males'!$BB$110:$BB$160,0))*INDEX('3)tpx females'!CZ$111:CZ$161,MATCH('3) 2016 cases'!$P107,'3)tpx females'!$BB$111:$BB$161,0))*(1-(EXP(-INDEX('3)tpx males'!DA$4:DA$54,MATCH($O107,'3)tpx males'!$BB$4:$BB$54,0)))*EXP(-INDEX('3)tpx females'!DA$3:DA$53,MATCH('3) 2016 cases'!$P107,'3)tpx females'!$BB$3:$BB$53,0))))))),0)</f>
        <v>0</v>
      </c>
      <c r="BU107" s="32">
        <f t="shared" si="121"/>
        <v>95893.343937774436</v>
      </c>
      <c r="BV107" s="32">
        <f t="shared" si="122"/>
        <v>88476.46400523129</v>
      </c>
      <c r="BW107" s="32">
        <f t="shared" si="123"/>
        <v>87552.321372542807</v>
      </c>
      <c r="BX107" s="32">
        <f t="shared" si="124"/>
        <v>86637.831471969621</v>
      </c>
      <c r="BY107" s="32">
        <f t="shared" si="125"/>
        <v>85732.893480073937</v>
      </c>
      <c r="BZ107" s="32">
        <f t="shared" si="126"/>
        <v>84837.407626525455</v>
      </c>
      <c r="CA107" s="32">
        <f t="shared" si="127"/>
        <v>83951.275183101752</v>
      </c>
      <c r="CB107" s="32">
        <f t="shared" si="128"/>
        <v>83074.398452803434</v>
      </c>
      <c r="CC107" s="32">
        <f t="shared" si="129"/>
        <v>82206.680759082679</v>
      </c>
      <c r="CD107" s="32">
        <f t="shared" si="130"/>
        <v>81348.026435184875</v>
      </c>
      <c r="CE107" s="32">
        <f t="shared" si="131"/>
        <v>80498.340813601069</v>
      </c>
      <c r="CF107" s="32">
        <f t="shared" si="132"/>
        <v>79657.530215630773</v>
      </c>
      <c r="CG107" s="32">
        <f t="shared" si="133"/>
        <v>78825.501941053881</v>
      </c>
      <c r="CH107" s="32">
        <f t="shared" si="134"/>
        <v>78002.164257910408</v>
      </c>
      <c r="CI107" s="32">
        <f t="shared" si="135"/>
        <v>77187.426392386711</v>
      </c>
      <c r="CJ107" s="32">
        <f t="shared" si="136"/>
        <v>76381.198518807927</v>
      </c>
      <c r="CK107" s="32">
        <f t="shared" si="137"/>
        <v>75583.391749734306</v>
      </c>
      <c r="CL107" s="32">
        <f t="shared" si="138"/>
        <v>74793.918126161429</v>
      </c>
      <c r="CM107" s="32">
        <f t="shared" si="139"/>
        <v>74012.69060782266</v>
      </c>
      <c r="CN107" s="32">
        <f t="shared" si="140"/>
        <v>73239.62306359272</v>
      </c>
      <c r="CO107" s="32">
        <f t="shared" si="141"/>
        <v>72474.630261991872</v>
      </c>
      <c r="CP107" s="32">
        <f t="shared" si="142"/>
        <v>71717.627861788787</v>
      </c>
      <c r="CQ107" s="32">
        <f t="shared" si="143"/>
        <v>70968.532402702098</v>
      </c>
      <c r="CR107" s="32">
        <f t="shared" si="144"/>
        <v>70227.261296198631</v>
      </c>
      <c r="CS107" s="32">
        <f t="shared" si="145"/>
        <v>69493.732816388103</v>
      </c>
      <c r="CT107" s="32">
        <f t="shared" si="146"/>
        <v>68767.866091012533</v>
      </c>
      <c r="CU107" s="32">
        <f t="shared" si="147"/>
        <v>68049.581092530207</v>
      </c>
      <c r="CV107" s="32">
        <f t="shared" si="148"/>
        <v>67338.79862929252</v>
      </c>
      <c r="CW107" s="32">
        <f t="shared" si="149"/>
        <v>66635.440336812913</v>
      </c>
      <c r="CX107" s="32">
        <f t="shared" si="150"/>
        <v>65939.428669127141</v>
      </c>
      <c r="CY107" s="32">
        <f t="shared" si="151"/>
        <v>65250.686890243858</v>
      </c>
      <c r="CZ107" s="32">
        <f t="shared" si="152"/>
        <v>64569.139065684336</v>
      </c>
      <c r="DA107" s="32">
        <f t="shared" si="153"/>
        <v>63894.71005411043</v>
      </c>
      <c r="DB107" s="32">
        <f t="shared" si="154"/>
        <v>63227.325499040548</v>
      </c>
      <c r="DC107" s="32">
        <f t="shared" si="155"/>
        <v>62566.911820651418</v>
      </c>
      <c r="DD107" s="32">
        <f t="shared" si="156"/>
        <v>61913.396207665937</v>
      </c>
      <c r="DE107" s="32">
        <f t="shared" si="157"/>
        <v>61266.706609325869</v>
      </c>
      <c r="DF107" s="32">
        <f t="shared" si="158"/>
        <v>60626.771727447733</v>
      </c>
      <c r="DG107" s="32">
        <f t="shared" si="159"/>
        <v>59993.521008562595</v>
      </c>
      <c r="DH107" s="32">
        <f t="shared" si="160"/>
        <v>59366.884636137074</v>
      </c>
      <c r="DI107" s="32">
        <f t="shared" si="161"/>
        <v>58746.793522876265</v>
      </c>
      <c r="DJ107" s="32">
        <f t="shared" si="162"/>
        <v>58133.179303106597</v>
      </c>
      <c r="DK107" s="32">
        <f t="shared" si="163"/>
        <v>57525.974325238574</v>
      </c>
      <c r="DL107" s="32">
        <f t="shared" si="164"/>
        <v>56925.111644308075</v>
      </c>
      <c r="DM107" s="32">
        <f t="shared" si="165"/>
        <v>56330.525014595623</v>
      </c>
      <c r="DN107" s="32">
        <f t="shared" si="166"/>
        <v>55742.148882322639</v>
      </c>
      <c r="DO107" s="32">
        <f t="shared" si="167"/>
        <v>55159.918378424278</v>
      </c>
      <c r="DP107" s="32">
        <f t="shared" si="168"/>
        <v>54583.769311397278</v>
      </c>
      <c r="DQ107" s="32">
        <f t="shared" si="169"/>
        <v>54013.638160222901</v>
      </c>
      <c r="DR107" s="32">
        <f t="shared" si="170"/>
        <v>53449.462067363856</v>
      </c>
      <c r="DT107" s="48">
        <f t="shared" si="171"/>
        <v>78</v>
      </c>
      <c r="DU107" s="48">
        <f t="shared" si="172"/>
        <v>76</v>
      </c>
      <c r="DV107" s="32">
        <f ca="1">INDEX('3)tpx males'!BD$57:BD$107,MATCH(DT107,'3)tpx males'!$BB$57:$BB$107,0))*INDEX('3)tpx females'!BD$57:BD$107,MATCH(DU107,'3)tpx females'!$BB$57:$BB$107,0))</f>
        <v>6.8153047999783766E-4</v>
      </c>
      <c r="DW107" s="32">
        <f t="shared" ca="1" si="173"/>
        <v>-65.354236722509143</v>
      </c>
      <c r="DX107" s="32">
        <f t="shared" ca="1" si="177"/>
        <v>0.99931846952000214</v>
      </c>
      <c r="DZ107" s="32">
        <f t="shared" ca="1" si="174"/>
        <v>-81905.240170455378</v>
      </c>
      <c r="EA107" s="32">
        <f t="shared" ca="1" si="175"/>
        <v>-13988.103767319059</v>
      </c>
      <c r="EB107" s="32">
        <f t="shared" ca="1" si="178"/>
        <v>-9.5333190748005201</v>
      </c>
      <c r="EC107" s="32">
        <f ca="1">EA107*'3) Value'!AN119</f>
        <v>0</v>
      </c>
      <c r="EE107" s="32">
        <f ca="1">IF(AND('3) Value'!AB119="Alive",'3) Value'!AE119="Alive"),'3) Value'!AM119+'3) 2016 cases'!DZ107,0)</f>
        <v>-147.0988111023471</v>
      </c>
      <c r="EF107" s="32">
        <f>IF(OR(AND('3) Value'!AB119="Deceased",'3) Value'!AE119="Alive"),(AND('3) Value'!AB119="Alive",'3) Value'!AE119="Deceased"))),1,0)</f>
        <v>0</v>
      </c>
      <c r="EG107" s="32">
        <f>IF(EF107=1,'3) Value'!AM119+'3) 2016 cases'!DZ107,0)</f>
        <v>0</v>
      </c>
    </row>
    <row r="108" spans="3:137" x14ac:dyDescent="0.25">
      <c r="C108" s="32" t="s">
        <v>11</v>
      </c>
      <c r="D108" s="32" t="s">
        <v>12</v>
      </c>
      <c r="E108" s="49">
        <v>12031</v>
      </c>
      <c r="F108" s="32" t="s">
        <v>13</v>
      </c>
      <c r="G108" s="32" t="s">
        <v>14</v>
      </c>
      <c r="H108" s="49">
        <v>14120</v>
      </c>
      <c r="I108" s="32" t="s">
        <v>13</v>
      </c>
      <c r="J108" s="32" t="s">
        <v>15</v>
      </c>
      <c r="K108" s="52">
        <v>225000</v>
      </c>
      <c r="L108" s="52">
        <v>6.85</v>
      </c>
      <c r="M108" s="52">
        <v>42163</v>
      </c>
      <c r="O108" s="48">
        <f t="shared" si="183"/>
        <v>84</v>
      </c>
      <c r="P108" s="32">
        <f t="shared" si="184"/>
        <v>78</v>
      </c>
      <c r="Q108" s="32">
        <f>INDEX('2b)Working'!$I$61:$P$61,MATCH($J108,'2b)Working'!$I$60:$P$60,0))</f>
        <v>6.0459778905231347E-2</v>
      </c>
      <c r="R108" s="32">
        <f>INDEX('2b)Working'!$I$62:$P$62,MATCH($J108,'2b)Working'!$I$60:$P$60,0))</f>
        <v>5.4783474896411326E-2</v>
      </c>
      <c r="T108" s="9">
        <f t="shared" ca="1" si="176"/>
        <v>41337.862105341243</v>
      </c>
      <c r="U108" s="10"/>
      <c r="V108" s="32">
        <f ca="1">IFERROR(($K108*EXP(V$69*($Q108+0.5*($R108)^2))*_xlfn.NORM.DIST((LN(($M108*EXP($L108/100*V$69))/($K108))-$Q108*V$69)/($R108*SQRT(V$69))-$R108*SQRT(V$69),0,1,TRUE)+$M108*EXP($L108/100*V$69)*(1-_xlfn.NORM.DIST((LN(($M108*EXP($L108/100*V$69))/($K108))-$Q108*V$69)/($R108*SQRT(V$69)),0,1,TRUE)))*EXP(-0.07*V$69)*(INDEX('3)tpx females'!BD$57:BD$107,MATCH('3) 2016 cases'!$P108,'3)tpx females'!$BB$57:$BB$107,0))+INDEX('3)tpx males'!BD$57:BD$107,MATCH($O108,'3)tpx males'!$BB$57:$BB$107,0))-(INDEX('3)tpx males'!BC$110:BC$160,MATCH($O108,'3)tpx males'!$BB$110:$BB$160,0))*INDEX('3)tpx females'!BC$111:BC$161,MATCH('3) 2016 cases'!$P108,'3)tpx females'!$BB$111:$BB$161,0))*(1-(EXP(-INDEX('3)tpx males'!BD$4:BD$54,MATCH($O108,'3)tpx males'!$BB$4:$BB$54,0)))*EXP(-INDEX('3)tpx females'!BD$3:BD$53,MATCH('3) 2016 cases'!$P108,'3)tpx females'!$BB$3:$BB$53,0))))))),0)</f>
        <v>79.069964808241394</v>
      </c>
      <c r="W108" s="32">
        <f ca="1">IFERROR(($K108*EXP(W$69*($Q108+0.5*($R108)^2))*_xlfn.NORM.DIST((LN(($M108*EXP($L108/100*W$69))/($K108))-$Q108*W$69)/($R108*SQRT(W$69))-$R108*SQRT(W$69),0,1,TRUE)+$M108*EXP($L108/100*W$69)*(1-_xlfn.NORM.DIST((LN(($M108*EXP($L108/100*W$69))/($K108))-$Q108*W$69)/($R108*SQRT(W$69)),0,1,TRUE)))*EXP(-0.07*W$69)*(INDEX('3)tpx females'!BE$57:BE$107,MATCH('3) 2016 cases'!$P108,'3)tpx females'!$BB$57:$BB$107,0))+INDEX('3)tpx males'!BE$57:BE$107,MATCH($O108,'3)tpx males'!$BB$57:$BB$107,0))-(INDEX('3)tpx males'!BD$110:BD$160,MATCH($O108,'3)tpx males'!$BB$110:$BB$160,0))*INDEX('3)tpx females'!BD$111:BD$161,MATCH('3) 2016 cases'!$P108,'3)tpx females'!$BB$111:$BB$161,0))*(1-(EXP(-INDEX('3)tpx males'!BE$4:BE$54,MATCH($O108,'3)tpx males'!$BB$4:$BB$54,0)))*EXP(-INDEX('3)tpx females'!BE$3:BE$53,MATCH('3) 2016 cases'!$P108,'3)tpx females'!$BB$3:$BB$53,0))))))),0)</f>
        <v>248.54840393915495</v>
      </c>
      <c r="X108" s="32">
        <f ca="1">IFERROR(($K108*EXP(X$69*($Q108+0.5*($R108)^2))*_xlfn.NORM.DIST((LN(($M108*EXP($L108/100*X$69))/($K108))-$Q108*X$69)/($R108*SQRT(X$69))-$R108*SQRT(X$69),0,1,TRUE)+$M108*EXP($L108/100*X$69)*(1-_xlfn.NORM.DIST((LN(($M108*EXP($L108/100*X$69))/($K108))-$Q108*X$69)/($R108*SQRT(X$69)),0,1,TRUE)))*EXP(-0.07*X$69)*(INDEX('3)tpx females'!BF$57:BF$107,MATCH('3) 2016 cases'!$P108,'3)tpx females'!$BB$57:$BB$107,0))+INDEX('3)tpx males'!BF$57:BF$107,MATCH($O108,'3)tpx males'!$BB$57:$BB$107,0))-(INDEX('3)tpx males'!BE$110:BE$160,MATCH($O108,'3)tpx males'!$BB$110:$BB$160,0))*INDEX('3)tpx females'!BE$111:BE$161,MATCH('3) 2016 cases'!$P108,'3)tpx females'!$BB$111:$BB$161,0))*(1-(EXP(-INDEX('3)tpx males'!BF$4:BF$54,MATCH($O108,'3)tpx males'!$BB$4:$BB$54,0)))*EXP(-INDEX('3)tpx females'!BF$3:BF$53,MATCH('3) 2016 cases'!$P108,'3)tpx females'!$BB$3:$BB$53,0))))))),0)</f>
        <v>481.64828854487394</v>
      </c>
      <c r="Y108" s="32">
        <f ca="1">IFERROR(($K108*EXP(Y$69*($Q108+0.5*($R108)^2))*_xlfn.NORM.DIST((LN(($M108*EXP($L108/100*Y$69))/($K108))-$Q108*Y$69)/($R108*SQRT(Y$69))-$R108*SQRT(Y$69),0,1,TRUE)+$M108*EXP($L108/100*Y$69)*(1-_xlfn.NORM.DIST((LN(($M108*EXP($L108/100*Y$69))/($K108))-$Q108*Y$69)/($R108*SQRT(Y$69)),0,1,TRUE)))*EXP(-0.07*Y$69)*(INDEX('3)tpx females'!BG$57:BG$107,MATCH('3) 2016 cases'!$P108,'3)tpx females'!$BB$57:$BB$107,0))+INDEX('3)tpx males'!BG$57:BG$107,MATCH($O108,'3)tpx males'!$BB$57:$BB$107,0))-(INDEX('3)tpx males'!BF$110:BF$160,MATCH($O108,'3)tpx males'!$BB$110:$BB$160,0))*INDEX('3)tpx females'!BF$111:BF$161,MATCH('3) 2016 cases'!$P108,'3)tpx females'!$BB$111:$BB$161,0))*(1-(EXP(-INDEX('3)tpx males'!BG$4:BG$54,MATCH($O108,'3)tpx males'!$BB$4:$BB$54,0)))*EXP(-INDEX('3)tpx females'!BG$3:BG$53,MATCH('3) 2016 cases'!$P108,'3)tpx females'!$BB$3:$BB$53,0))))))),0)</f>
        <v>698.58027609463204</v>
      </c>
      <c r="Z108" s="32">
        <f ca="1">IFERROR(($K108*EXP(Z$69*($Q108+0.5*($R108)^2))*_xlfn.NORM.DIST((LN(($M108*EXP($L108/100*Z$69))/($K108))-$Q108*Z$69)/($R108*SQRT(Z$69))-$R108*SQRT(Z$69),0,1,TRUE)+$M108*EXP($L108/100*Z$69)*(1-_xlfn.NORM.DIST((LN(($M108*EXP($L108/100*Z$69))/($K108))-$Q108*Z$69)/($R108*SQRT(Z$69)),0,1,TRUE)))*EXP(-0.07*Z$69)*(INDEX('3)tpx females'!BH$57:BH$107,MATCH('3) 2016 cases'!$P108,'3)tpx females'!$BB$57:$BB$107,0))+INDEX('3)tpx males'!BH$57:BH$107,MATCH($O108,'3)tpx males'!$BB$57:$BB$107,0))-(INDEX('3)tpx males'!BG$110:BG$160,MATCH($O108,'3)tpx males'!$BB$110:$BB$160,0))*INDEX('3)tpx females'!BG$111:BG$161,MATCH('3) 2016 cases'!$P108,'3)tpx females'!$BB$111:$BB$161,0))*(1-(EXP(-INDEX('3)tpx males'!BH$4:BH$54,MATCH($O108,'3)tpx males'!$BB$4:$BB$54,0)))*EXP(-INDEX('3)tpx females'!BH$3:BH$53,MATCH('3) 2016 cases'!$P108,'3)tpx females'!$BB$3:$BB$53,0))))))),0)</f>
        <v>1001.8251304544971</v>
      </c>
      <c r="AA108" s="32">
        <f ca="1">IFERROR(($K108*EXP(AA$69*($Q108+0.5*($R108)^2))*_xlfn.NORM.DIST((LN(($M108*EXP($L108/100*AA$69))/($K108))-$Q108*AA$69)/($R108*SQRT(AA$69))-$R108*SQRT(AA$69),0,1,TRUE)+$M108*EXP($L108/100*AA$69)*(1-_xlfn.NORM.DIST((LN(($M108*EXP($L108/100*AA$69))/($K108))-$Q108*AA$69)/($R108*SQRT(AA$69)),0,1,TRUE)))*EXP(-0.07*AA$69)*(INDEX('3)tpx females'!BI$57:BI$107,MATCH('3) 2016 cases'!$P108,'3)tpx females'!$BB$57:$BB$107,0))+INDEX('3)tpx males'!BI$57:BI$107,MATCH($O108,'3)tpx males'!$BB$57:$BB$107,0))-(INDEX('3)tpx males'!BH$110:BH$160,MATCH($O108,'3)tpx males'!$BB$110:$BB$160,0))*INDEX('3)tpx females'!BH$111:BH$161,MATCH('3) 2016 cases'!$P108,'3)tpx females'!$BB$111:$BB$161,0))*(1-(EXP(-INDEX('3)tpx males'!BI$4:BI$54,MATCH($O108,'3)tpx males'!$BB$4:$BB$54,0)))*EXP(-INDEX('3)tpx females'!BI$3:BI$53,MATCH('3) 2016 cases'!$P108,'3)tpx females'!$BB$3:$BB$53,0))))))),0)</f>
        <v>1334.8097712838353</v>
      </c>
      <c r="AB108" s="32">
        <f ca="1">IFERROR(($K108*EXP(AB$69*($Q108+0.5*($R108)^2))*_xlfn.NORM.DIST((LN(($M108*EXP($L108/100*AB$69))/($K108))-$Q108*AB$69)/($R108*SQRT(AB$69))-$R108*SQRT(AB$69),0,1,TRUE)+$M108*EXP($L108/100*AB$69)*(1-_xlfn.NORM.DIST((LN(($M108*EXP($L108/100*AB$69))/($K108))-$Q108*AB$69)/($R108*SQRT(AB$69)),0,1,TRUE)))*EXP(-0.07*AB$69)*(INDEX('3)tpx females'!BJ$57:BJ$107,MATCH('3) 2016 cases'!$P108,'3)tpx females'!$BB$57:$BB$107,0))+INDEX('3)tpx males'!BJ$57:BJ$107,MATCH($O108,'3)tpx males'!$BB$57:$BB$107,0))-(INDEX('3)tpx males'!BI$110:BI$160,MATCH($O108,'3)tpx males'!$BB$110:$BB$160,0))*INDEX('3)tpx females'!BI$111:BI$161,MATCH('3) 2016 cases'!$P108,'3)tpx females'!$BB$111:$BB$161,0))*(1-(EXP(-INDEX('3)tpx males'!BJ$4:BJ$54,MATCH($O108,'3)tpx males'!$BB$4:$BB$54,0)))*EXP(-INDEX('3)tpx females'!BJ$3:BJ$53,MATCH('3) 2016 cases'!$P108,'3)tpx females'!$BB$3:$BB$53,0))))))),0)</f>
        <v>1583.8724409756146</v>
      </c>
      <c r="AC108" s="32">
        <f ca="1">IFERROR(($K108*EXP(AC$69*($Q108+0.5*($R108)^2))*_xlfn.NORM.DIST((LN(($M108*EXP($L108/100*AC$69))/($K108))-$Q108*AC$69)/($R108*SQRT(AC$69))-$R108*SQRT(AC$69),0,1,TRUE)+$M108*EXP($L108/100*AC$69)*(1-_xlfn.NORM.DIST((LN(($M108*EXP($L108/100*AC$69))/($K108))-$Q108*AC$69)/($R108*SQRT(AC$69)),0,1,TRUE)))*EXP(-0.07*AC$69)*(INDEX('3)tpx females'!BK$57:BK$107,MATCH('3) 2016 cases'!$P108,'3)tpx females'!$BB$57:$BB$107,0))+INDEX('3)tpx males'!BK$57:BK$107,MATCH($O108,'3)tpx males'!$BB$57:$BB$107,0))-(INDEX('3)tpx males'!BJ$110:BJ$160,MATCH($O108,'3)tpx males'!$BB$110:$BB$160,0))*INDEX('3)tpx females'!BJ$111:BJ$161,MATCH('3) 2016 cases'!$P108,'3)tpx females'!$BB$111:$BB$161,0))*(1-(EXP(-INDEX('3)tpx males'!BK$4:BK$54,MATCH($O108,'3)tpx males'!$BB$4:$BB$54,0)))*EXP(-INDEX('3)tpx females'!BK$3:BK$53,MATCH('3) 2016 cases'!$P108,'3)tpx females'!$BB$3:$BB$53,0))))))),0)</f>
        <v>1926.9650231776848</v>
      </c>
      <c r="AD108" s="32">
        <f ca="1">IFERROR(($K108*EXP(AD$69*($Q108+0.5*($R108)^2))*_xlfn.NORM.DIST((LN(($M108*EXP($L108/100*AD$69))/($K108))-$Q108*AD$69)/($R108*SQRT(AD$69))-$R108*SQRT(AD$69),0,1,TRUE)+$M108*EXP($L108/100*AD$69)*(1-_xlfn.NORM.DIST((LN(($M108*EXP($L108/100*AD$69))/($K108))-$Q108*AD$69)/($R108*SQRT(AD$69)),0,1,TRUE)))*EXP(-0.07*AD$69)*(INDEX('3)tpx females'!BL$57:BL$107,MATCH('3) 2016 cases'!$P108,'3)tpx females'!$BB$57:$BB$107,0))+INDEX('3)tpx males'!BL$57:BL$107,MATCH($O108,'3)tpx males'!$BB$57:$BB$107,0))-(INDEX('3)tpx males'!BK$110:BK$160,MATCH($O108,'3)tpx males'!$BB$110:$BB$160,0))*INDEX('3)tpx females'!BK$111:BK$161,MATCH('3) 2016 cases'!$P108,'3)tpx females'!$BB$111:$BB$161,0))*(1-(EXP(-INDEX('3)tpx males'!BL$4:BL$54,MATCH($O108,'3)tpx males'!$BB$4:$BB$54,0)))*EXP(-INDEX('3)tpx females'!BL$3:BL$53,MATCH('3) 2016 cases'!$P108,'3)tpx females'!$BB$3:$BB$53,0))))))),0)</f>
        <v>2215.6975043181124</v>
      </c>
      <c r="AE108" s="32">
        <f ca="1">IFERROR(($K108*EXP(AE$69*($Q108+0.5*($R108)^2))*_xlfn.NORM.DIST((LN(($M108*EXP($L108/100*AE$69))/($K108))-$Q108*AE$69)/($R108*SQRT(AE$69))-$R108*SQRT(AE$69),0,1,TRUE)+$M108*EXP($L108/100*AE$69)*(1-_xlfn.NORM.DIST((LN(($M108*EXP($L108/100*AE$69))/($K108))-$Q108*AE$69)/($R108*SQRT(AE$69)),0,1,TRUE)))*EXP(-0.07*AE$69)*(INDEX('3)tpx females'!BM$57:BM$107,MATCH('3) 2016 cases'!$P108,'3)tpx females'!$BB$57:$BB$107,0))+INDEX('3)tpx males'!BM$57:BM$107,MATCH($O108,'3)tpx males'!$BB$57:$BB$107,0))-(INDEX('3)tpx males'!BL$110:BL$160,MATCH($O108,'3)tpx males'!$BB$110:$BB$160,0))*INDEX('3)tpx females'!BL$111:BL$161,MATCH('3) 2016 cases'!$P108,'3)tpx females'!$BB$111:$BB$161,0))*(1-(EXP(-INDEX('3)tpx males'!BM$4:BM$54,MATCH($O108,'3)tpx males'!$BB$4:$BB$54,0)))*EXP(-INDEX('3)tpx females'!BM$3:BM$53,MATCH('3) 2016 cases'!$P108,'3)tpx females'!$BB$3:$BB$53,0))))))),0)</f>
        <v>2493.048813988687</v>
      </c>
      <c r="AF108" s="32">
        <f ca="1">IFERROR(($K108*EXP(AF$69*($Q108+0.5*($R108)^2))*_xlfn.NORM.DIST((LN(($M108*EXP($L108/100*AF$69))/($K108))-$Q108*AF$69)/($R108*SQRT(AF$69))-$R108*SQRT(AF$69),0,1,TRUE)+$M108*EXP($L108/100*AF$69)*(1-_xlfn.NORM.DIST((LN(($M108*EXP($L108/100*AF$69))/($K108))-$Q108*AF$69)/($R108*SQRT(AF$69)),0,1,TRUE)))*EXP(-0.07*AF$69)*(INDEX('3)tpx females'!BN$57:BN$107,MATCH('3) 2016 cases'!$P108,'3)tpx females'!$BB$57:$BB$107,0))+INDEX('3)tpx males'!BN$57:BN$107,MATCH($O108,'3)tpx males'!$BB$57:$BB$107,0))-(INDEX('3)tpx males'!BM$110:BM$160,MATCH($O108,'3)tpx males'!$BB$110:$BB$160,0))*INDEX('3)tpx females'!BM$111:BM$161,MATCH('3) 2016 cases'!$P108,'3)tpx females'!$BB$111:$BB$161,0))*(1-(EXP(-INDEX('3)tpx males'!BN$4:BN$54,MATCH($O108,'3)tpx males'!$BB$4:$BB$54,0)))*EXP(-INDEX('3)tpx females'!BN$3:BN$53,MATCH('3) 2016 cases'!$P108,'3)tpx females'!$BB$3:$BB$53,0))))))),0)</f>
        <v>2766.7677778740908</v>
      </c>
      <c r="AG108" s="32">
        <f ca="1">IFERROR(($K108*EXP(AG$69*($Q108+0.5*($R108)^2))*_xlfn.NORM.DIST((LN(($M108*EXP($L108/100*AG$69))/($K108))-$Q108*AG$69)/($R108*SQRT(AG$69))-$R108*SQRT(AG$69),0,1,TRUE)+$M108*EXP($L108/100*AG$69)*(1-_xlfn.NORM.DIST((LN(($M108*EXP($L108/100*AG$69))/($K108))-$Q108*AG$69)/($R108*SQRT(AG$69)),0,1,TRUE)))*EXP(-0.07*AG$69)*(INDEX('3)tpx females'!BO$57:BO$107,MATCH('3) 2016 cases'!$P108,'3)tpx females'!$BB$57:$BB$107,0))+INDEX('3)tpx males'!BO$57:BO$107,MATCH($O108,'3)tpx males'!$BB$57:$BB$107,0))-(INDEX('3)tpx males'!BN$110:BN$160,MATCH($O108,'3)tpx males'!$BB$110:$BB$160,0))*INDEX('3)tpx females'!BN$111:BN$161,MATCH('3) 2016 cases'!$P108,'3)tpx females'!$BB$111:$BB$161,0))*(1-(EXP(-INDEX('3)tpx males'!BO$4:BO$54,MATCH($O108,'3)tpx males'!$BB$4:$BB$54,0)))*EXP(-INDEX('3)tpx females'!BO$3:BO$53,MATCH('3) 2016 cases'!$P108,'3)tpx females'!$BB$3:$BB$53,0))))))),0)</f>
        <v>3016.2391597438373</v>
      </c>
      <c r="AH108" s="32">
        <f ca="1">IFERROR(($K108*EXP(AH$69*($Q108+0.5*($R108)^2))*_xlfn.NORM.DIST((LN(($M108*EXP($L108/100*AH$69))/($K108))-$Q108*AH$69)/($R108*SQRT(AH$69))-$R108*SQRT(AH$69),0,1,TRUE)+$M108*EXP($L108/100*AH$69)*(1-_xlfn.NORM.DIST((LN(($M108*EXP($L108/100*AH$69))/($K108))-$Q108*AH$69)/($R108*SQRT(AH$69)),0,1,TRUE)))*EXP(-0.07*AH$69)*(INDEX('3)tpx females'!BP$57:BP$107,MATCH('3) 2016 cases'!$P108,'3)tpx females'!$BB$57:$BB$107,0))+INDEX('3)tpx males'!BP$57:BP$107,MATCH($O108,'3)tpx males'!$BB$57:$BB$107,0))-(INDEX('3)tpx males'!BO$110:BO$160,MATCH($O108,'3)tpx males'!$BB$110:$BB$160,0))*INDEX('3)tpx females'!BO$111:BO$161,MATCH('3) 2016 cases'!$P108,'3)tpx females'!$BB$111:$BB$161,0))*(1-(EXP(-INDEX('3)tpx males'!BP$4:BP$54,MATCH($O108,'3)tpx males'!$BB$4:$BB$54,0)))*EXP(-INDEX('3)tpx females'!BP$3:BP$53,MATCH('3) 2016 cases'!$P108,'3)tpx females'!$BB$3:$BB$53,0))))))),0)</f>
        <v>3080.633474285175</v>
      </c>
      <c r="AI108" s="32">
        <f ca="1">IFERROR(($K108*EXP(AI$69*($Q108+0.5*($R108)^2))*_xlfn.NORM.DIST((LN(($M108*EXP($L108/100*AI$69))/($K108))-$Q108*AI$69)/($R108*SQRT(AI$69))-$R108*SQRT(AI$69),0,1,TRUE)+$M108*EXP($L108/100*AI$69)*(1-_xlfn.NORM.DIST((LN(($M108*EXP($L108/100*AI$69))/($K108))-$Q108*AI$69)/($R108*SQRT(AI$69)),0,1,TRUE)))*EXP(-0.07*AI$69)*(INDEX('3)tpx females'!BQ$57:BQ$107,MATCH('3) 2016 cases'!$P108,'3)tpx females'!$BB$57:$BB$107,0))+INDEX('3)tpx males'!BQ$57:BQ$107,MATCH($O108,'3)tpx males'!$BB$57:$BB$107,0))-(INDEX('3)tpx males'!BP$110:BP$160,MATCH($O108,'3)tpx males'!$BB$110:$BB$160,0))*INDEX('3)tpx females'!BP$111:BP$161,MATCH('3) 2016 cases'!$P108,'3)tpx females'!$BB$111:$BB$161,0))*(1-(EXP(-INDEX('3)tpx males'!BQ$4:BQ$54,MATCH($O108,'3)tpx males'!$BB$4:$BB$54,0)))*EXP(-INDEX('3)tpx females'!BQ$3:BQ$53,MATCH('3) 2016 cases'!$P108,'3)tpx females'!$BB$3:$BB$53,0))))))),0)</f>
        <v>2953.5156807170565</v>
      </c>
      <c r="AJ108" s="32">
        <f ca="1">IFERROR(($K108*EXP(AJ$69*($Q108+0.5*($R108)^2))*_xlfn.NORM.DIST((LN(($M108*EXP($L108/100*AJ$69))/($K108))-$Q108*AJ$69)/($R108*SQRT(AJ$69))-$R108*SQRT(AJ$69),0,1,TRUE)+$M108*EXP($L108/100*AJ$69)*(1-_xlfn.NORM.DIST((LN(($M108*EXP($L108/100*AJ$69))/($K108))-$Q108*AJ$69)/($R108*SQRT(AJ$69)),0,1,TRUE)))*EXP(-0.07*AJ$69)*(INDEX('3)tpx females'!BR$57:BR$107,MATCH('3) 2016 cases'!$P108,'3)tpx females'!$BB$57:$BB$107,0))+INDEX('3)tpx males'!BR$57:BR$107,MATCH($O108,'3)tpx males'!$BB$57:$BB$107,0))-(INDEX('3)tpx males'!BQ$110:BQ$160,MATCH($O108,'3)tpx males'!$BB$110:$BB$160,0))*INDEX('3)tpx females'!BQ$111:BQ$161,MATCH('3) 2016 cases'!$P108,'3)tpx females'!$BB$111:$BB$161,0))*(1-(EXP(-INDEX('3)tpx males'!BR$4:BR$54,MATCH($O108,'3)tpx males'!$BB$4:$BB$54,0)))*EXP(-INDEX('3)tpx females'!BR$3:BR$53,MATCH('3) 2016 cases'!$P108,'3)tpx females'!$BB$3:$BB$53,0))))))),0)</f>
        <v>2791.6048727898765</v>
      </c>
      <c r="AK108" s="32">
        <f ca="1">IFERROR(($K108*EXP(AK$69*($Q108+0.5*($R108)^2))*_xlfn.NORM.DIST((LN(($M108*EXP($L108/100*AK$69))/($K108))-$Q108*AK$69)/($R108*SQRT(AK$69))-$R108*SQRT(AK$69),0,1,TRUE)+$M108*EXP($L108/100*AK$69)*(1-_xlfn.NORM.DIST((LN(($M108*EXP($L108/100*AK$69))/($K108))-$Q108*AK$69)/($R108*SQRT(AK$69)),0,1,TRUE)))*EXP(-0.07*AK$69)*(INDEX('3)tpx females'!BS$57:BS$107,MATCH('3) 2016 cases'!$P108,'3)tpx females'!$BB$57:$BB$107,0))+INDEX('3)tpx males'!BS$57:BS$107,MATCH($O108,'3)tpx males'!$BB$57:$BB$107,0))-(INDEX('3)tpx males'!BR$110:BR$160,MATCH($O108,'3)tpx males'!$BB$110:$BB$160,0))*INDEX('3)tpx females'!BR$111:BR$161,MATCH('3) 2016 cases'!$P108,'3)tpx females'!$BB$111:$BB$161,0))*(1-(EXP(-INDEX('3)tpx males'!BS$4:BS$54,MATCH($O108,'3)tpx males'!$BB$4:$BB$54,0)))*EXP(-INDEX('3)tpx females'!BS$3:BS$53,MATCH('3) 2016 cases'!$P108,'3)tpx females'!$BB$3:$BB$53,0))))))),0)</f>
        <v>2612.1577155141172</v>
      </c>
      <c r="AL108" s="32">
        <f ca="1">IFERROR(($K108*EXP(AL$69*($Q108+0.5*($R108)^2))*_xlfn.NORM.DIST((LN(($M108*EXP($L108/100*AL$69))/($K108))-$Q108*AL$69)/($R108*SQRT(AL$69))-$R108*SQRT(AL$69),0,1,TRUE)+$M108*EXP($L108/100*AL$69)*(1-_xlfn.NORM.DIST((LN(($M108*EXP($L108/100*AL$69))/($K108))-$Q108*AL$69)/($R108*SQRT(AL$69)),0,1,TRUE)))*EXP(-0.07*AL$69)*(INDEX('3)tpx females'!BT$57:BT$107,MATCH('3) 2016 cases'!$P108,'3)tpx females'!$BB$57:$BB$107,0))+INDEX('3)tpx males'!BT$57:BT$107,MATCH($O108,'3)tpx males'!$BB$57:$BB$107,0))-(INDEX('3)tpx males'!BS$110:BS$160,MATCH($O108,'3)tpx males'!$BB$110:$BB$160,0))*INDEX('3)tpx females'!BS$111:BS$161,MATCH('3) 2016 cases'!$P108,'3)tpx females'!$BB$111:$BB$161,0))*(1-(EXP(-INDEX('3)tpx males'!BT$4:BT$54,MATCH($O108,'3)tpx males'!$BB$4:$BB$54,0)))*EXP(-INDEX('3)tpx females'!BT$3:BT$53,MATCH('3) 2016 cases'!$P108,'3)tpx females'!$BB$3:$BB$53,0))))))),0)</f>
        <v>2450.6293842869745</v>
      </c>
      <c r="AM108" s="32">
        <f ca="1">IFERROR(($K108*EXP(AM$69*($Q108+0.5*($R108)^2))*_xlfn.NORM.DIST((LN(($M108*EXP($L108/100*AM$69))/($K108))-$Q108*AM$69)/($R108*SQRT(AM$69))-$R108*SQRT(AM$69),0,1,TRUE)+$M108*EXP($L108/100*AM$69)*(1-_xlfn.NORM.DIST((LN(($M108*EXP($L108/100*AM$69))/($K108))-$Q108*AM$69)/($R108*SQRT(AM$69)),0,1,TRUE)))*EXP(-0.07*AM$69)*(INDEX('3)tpx females'!BU$57:BU$107,MATCH('3) 2016 cases'!$P108,'3)tpx females'!$BB$57:$BB$107,0))+INDEX('3)tpx males'!BU$57:BU$107,MATCH($O108,'3)tpx males'!$BB$57:$BB$107,0))-(INDEX('3)tpx males'!BT$110:BT$160,MATCH($O108,'3)tpx males'!$BB$110:$BB$160,0))*INDEX('3)tpx females'!BT$111:BT$161,MATCH('3) 2016 cases'!$P108,'3)tpx females'!$BB$111:$BB$161,0))*(1-(EXP(-INDEX('3)tpx males'!BU$4:BU$54,MATCH($O108,'3)tpx males'!$BB$4:$BB$54,0)))*EXP(-INDEX('3)tpx females'!BU$3:BU$53,MATCH('3) 2016 cases'!$P108,'3)tpx females'!$BB$3:$BB$53,0))))))),0)</f>
        <v>2133.3488333210926</v>
      </c>
      <c r="AN108" s="32">
        <f ca="1">IFERROR(($K108*EXP(AN$69*($Q108+0.5*($R108)^2))*_xlfn.NORM.DIST((LN(($M108*EXP($L108/100*AN$69))/($K108))-$Q108*AN$69)/($R108*SQRT(AN$69))-$R108*SQRT(AN$69),0,1,TRUE)+$M108*EXP($L108/100*AN$69)*(1-_xlfn.NORM.DIST((LN(($M108*EXP($L108/100*AN$69))/($K108))-$Q108*AN$69)/($R108*SQRT(AN$69)),0,1,TRUE)))*EXP(-0.07*AN$69)*(INDEX('3)tpx females'!BV$57:BV$107,MATCH('3) 2016 cases'!$P108,'3)tpx females'!$BB$57:$BB$107,0))+INDEX('3)tpx males'!BV$57:BV$107,MATCH($O108,'3)tpx males'!$BB$57:$BB$107,0))-(INDEX('3)tpx males'!BU$110:BU$160,MATCH($O108,'3)tpx males'!$BB$110:$BB$160,0))*INDEX('3)tpx females'!BU$111:BU$161,MATCH('3) 2016 cases'!$P108,'3)tpx females'!$BB$111:$BB$161,0))*(1-(EXP(-INDEX('3)tpx males'!BV$4:BV$54,MATCH($O108,'3)tpx males'!$BB$4:$BB$54,0)))*EXP(-INDEX('3)tpx females'!BV$3:BV$53,MATCH('3) 2016 cases'!$P108,'3)tpx females'!$BB$3:$BB$53,0))))))),0)</f>
        <v>1831.2059304882196</v>
      </c>
      <c r="AO108" s="32">
        <f ca="1">IFERROR(($K108*EXP(AO$69*($Q108+0.5*($R108)^2))*_xlfn.NORM.DIST((LN(($M108*EXP($L108/100*AO$69))/($K108))-$Q108*AO$69)/($R108*SQRT(AO$69))-$R108*SQRT(AO$69),0,1,TRUE)+$M108*EXP($L108/100*AO$69)*(1-_xlfn.NORM.DIST((LN(($M108*EXP($L108/100*AO$69))/($K108))-$Q108*AO$69)/($R108*SQRT(AO$69)),0,1,TRUE)))*EXP(-0.07*AO$69)*(INDEX('3)tpx females'!BW$57:BW$107,MATCH('3) 2016 cases'!$P108,'3)tpx females'!$BB$57:$BB$107,0))+INDEX('3)tpx males'!BW$57:BW$107,MATCH($O108,'3)tpx males'!$BB$57:$BB$107,0))-(INDEX('3)tpx males'!BV$110:BV$160,MATCH($O108,'3)tpx males'!$BB$110:$BB$160,0))*INDEX('3)tpx females'!BV$111:BV$161,MATCH('3) 2016 cases'!$P108,'3)tpx females'!$BB$111:$BB$161,0))*(1-(EXP(-INDEX('3)tpx males'!BW$4:BW$54,MATCH($O108,'3)tpx males'!$BB$4:$BB$54,0)))*EXP(-INDEX('3)tpx females'!BW$3:BW$53,MATCH('3) 2016 cases'!$P108,'3)tpx females'!$BB$3:$BB$53,0))))))),0)</f>
        <v>1516.8915086373224</v>
      </c>
      <c r="AP108" s="32">
        <f ca="1">IFERROR(($K108*EXP(AP$69*($Q108+0.5*($R108)^2))*_xlfn.NORM.DIST((LN(($M108*EXP($L108/100*AP$69))/($K108))-$Q108*AP$69)/($R108*SQRT(AP$69))-$R108*SQRT(AP$69),0,1,TRUE)+$M108*EXP($L108/100*AP$69)*(1-_xlfn.NORM.DIST((LN(($M108*EXP($L108/100*AP$69))/($K108))-$Q108*AP$69)/($R108*SQRT(AP$69)),0,1,TRUE)))*EXP(-0.07*AP$69)*(INDEX('3)tpx females'!BX$57:BX$107,MATCH('3) 2016 cases'!$P108,'3)tpx females'!$BB$57:$BB$107,0))+INDEX('3)tpx males'!BX$57:BX$107,MATCH($O108,'3)tpx males'!$BB$57:$BB$107,0))-(INDEX('3)tpx males'!BW$110:BW$160,MATCH($O108,'3)tpx males'!$BB$110:$BB$160,0))*INDEX('3)tpx females'!BW$111:BW$161,MATCH('3) 2016 cases'!$P108,'3)tpx females'!$BB$111:$BB$161,0))*(1-(EXP(-INDEX('3)tpx males'!BX$4:BX$54,MATCH($O108,'3)tpx males'!$BB$4:$BB$54,0)))*EXP(-INDEX('3)tpx females'!BX$3:BX$53,MATCH('3) 2016 cases'!$P108,'3)tpx females'!$BB$3:$BB$53,0))))))),0)</f>
        <v>1212.2827241821092</v>
      </c>
      <c r="AQ108" s="32">
        <f ca="1">IFERROR(($K108*EXP(AQ$69*($Q108+0.5*($R108)^2))*_xlfn.NORM.DIST((LN(($M108*EXP($L108/100*AQ$69))/($K108))-$Q108*AQ$69)/($R108*SQRT(AQ$69))-$R108*SQRT(AQ$69),0,1,TRUE)+$M108*EXP($L108/100*AQ$69)*(1-_xlfn.NORM.DIST((LN(($M108*EXP($L108/100*AQ$69))/($K108))-$Q108*AQ$69)/($R108*SQRT(AQ$69)),0,1,TRUE)))*EXP(-0.07*AQ$69)*(INDEX('3)tpx females'!BY$57:BY$107,MATCH('3) 2016 cases'!$P108,'3)tpx females'!$BB$57:$BB$107,0))+INDEX('3)tpx males'!BY$57:BY$107,MATCH($O108,'3)tpx males'!$BB$57:$BB$107,0))-(INDEX('3)tpx males'!BX$110:BX$160,MATCH($O108,'3)tpx males'!$BB$110:$BB$160,0))*INDEX('3)tpx females'!BX$111:BX$161,MATCH('3) 2016 cases'!$P108,'3)tpx females'!$BB$111:$BB$161,0))*(1-(EXP(-INDEX('3)tpx males'!BY$4:BY$54,MATCH($O108,'3)tpx males'!$BB$4:$BB$54,0)))*EXP(-INDEX('3)tpx females'!BY$3:BY$53,MATCH('3) 2016 cases'!$P108,'3)tpx females'!$BB$3:$BB$53,0))))))),0)</f>
        <v>929.93564871275635</v>
      </c>
      <c r="AR108" s="32">
        <f ca="1">IFERROR(($K108*EXP(AR$69*($Q108+0.5*($R108)^2))*_xlfn.NORM.DIST((LN(($M108*EXP($L108/100*AR$69))/($K108))-$Q108*AR$69)/($R108*SQRT(AR$69))-$R108*SQRT(AR$69),0,1,TRUE)+$M108*EXP($L108/100*AR$69)*(1-_xlfn.NORM.DIST((LN(($M108*EXP($L108/100*AR$69))/($K108))-$Q108*AR$69)/($R108*SQRT(AR$69)),0,1,TRUE)))*EXP(-0.07*AR$69)*(INDEX('3)tpx females'!BZ$57:BZ$107,MATCH('3) 2016 cases'!$P108,'3)tpx females'!$BB$57:$BB$107,0))+INDEX('3)tpx males'!BZ$57:BZ$107,MATCH($O108,'3)tpx males'!$BB$57:$BB$107,0))-(INDEX('3)tpx males'!BY$110:BY$160,MATCH($O108,'3)tpx males'!$BB$110:$BB$160,0))*INDEX('3)tpx females'!BY$111:BY$161,MATCH('3) 2016 cases'!$P108,'3)tpx females'!$BB$111:$BB$161,0))*(1-(EXP(-INDEX('3)tpx males'!BZ$4:BZ$54,MATCH($O108,'3)tpx males'!$BB$4:$BB$54,0)))*EXP(-INDEX('3)tpx females'!BZ$3:BZ$53,MATCH('3) 2016 cases'!$P108,'3)tpx females'!$BB$3:$BB$53,0))))))),0)</f>
        <v>687.33068909350584</v>
      </c>
      <c r="AS108" s="32">
        <f ca="1">IFERROR(($K108*EXP(AS$69*($Q108+0.5*($R108)^2))*_xlfn.NORM.DIST((LN(($M108*EXP($L108/100*AS$69))/($K108))-$Q108*AS$69)/($R108*SQRT(AS$69))-$R108*SQRT(AS$69),0,1,TRUE)+$M108*EXP($L108/100*AS$69)*(1-_xlfn.NORM.DIST((LN(($M108*EXP($L108/100*AS$69))/($K108))-$Q108*AS$69)/($R108*SQRT(AS$69)),0,1,TRUE)))*EXP(-0.07*AS$69)*(INDEX('3)tpx females'!CA$57:CA$107,MATCH('3) 2016 cases'!$P108,'3)tpx females'!$BB$57:$BB$107,0))+INDEX('3)tpx males'!CA$57:CA$107,MATCH($O108,'3)tpx males'!$BB$57:$BB$107,0))-(INDEX('3)tpx males'!BZ$110:BZ$160,MATCH($O108,'3)tpx males'!$BB$110:$BB$160,0))*INDEX('3)tpx females'!BZ$111:BZ$161,MATCH('3) 2016 cases'!$P108,'3)tpx females'!$BB$111:$BB$161,0))*(1-(EXP(-INDEX('3)tpx males'!CA$4:CA$54,MATCH($O108,'3)tpx males'!$BB$4:$BB$54,0)))*EXP(-INDEX('3)tpx females'!CA$3:CA$53,MATCH('3) 2016 cases'!$P108,'3)tpx females'!$BB$3:$BB$53,0))))))),0)</f>
        <v>484.46110570997877</v>
      </c>
      <c r="AT108" s="32">
        <f ca="1">IFERROR(($K108*EXP(AT$69*($Q108+0.5*($R108)^2))*_xlfn.NORM.DIST((LN(($M108*EXP($L108/100*AT$69))/($K108))-$Q108*AT$69)/($R108*SQRT(AT$69))-$R108*SQRT(AT$69),0,1,TRUE)+$M108*EXP($L108/100*AT$69)*(1-_xlfn.NORM.DIST((LN(($M108*EXP($L108/100*AT$69))/($K108))-$Q108*AT$69)/($R108*SQRT(AT$69)),0,1,TRUE)))*EXP(-0.07*AT$69)*(INDEX('3)tpx females'!CB$57:CB$107,MATCH('3) 2016 cases'!$P108,'3)tpx females'!$BB$57:$BB$107,0))+INDEX('3)tpx males'!CB$57:CB$107,MATCH($O108,'3)tpx males'!$BB$57:$BB$107,0))-(INDEX('3)tpx males'!CA$110:CA$160,MATCH($O108,'3)tpx males'!$BB$110:$BB$160,0))*INDEX('3)tpx females'!CA$111:CA$161,MATCH('3) 2016 cases'!$P108,'3)tpx females'!$BB$111:$BB$161,0))*(1-(EXP(-INDEX('3)tpx males'!CB$4:CB$54,MATCH($O108,'3)tpx males'!$BB$4:$BB$54,0)))*EXP(-INDEX('3)tpx females'!CB$3:CB$53,MATCH('3) 2016 cases'!$P108,'3)tpx females'!$BB$3:$BB$53,0))))))),0)</f>
        <v>323.76796122793849</v>
      </c>
      <c r="AU108" s="32">
        <f ca="1">IFERROR(($K108*EXP(AU$69*($Q108+0.5*($R108)^2))*_xlfn.NORM.DIST((LN(($M108*EXP($L108/100*AU$69))/($K108))-$Q108*AU$69)/($R108*SQRT(AU$69))-$R108*SQRT(AU$69),0,1,TRUE)+$M108*EXP($L108/100*AU$69)*(1-_xlfn.NORM.DIST((LN(($M108*EXP($L108/100*AU$69))/($K108))-$Q108*AU$69)/($R108*SQRT(AU$69)),0,1,TRUE)))*EXP(-0.07*AU$69)*(INDEX('3)tpx females'!CC$57:CC$107,MATCH('3) 2016 cases'!$P108,'3)tpx females'!$BB$57:$BB$107,0))+INDEX('3)tpx males'!CC$57:CC$107,MATCH($O108,'3)tpx males'!$BB$57:$BB$107,0))-(INDEX('3)tpx males'!CB$110:CB$160,MATCH($O108,'3)tpx males'!$BB$110:$BB$160,0))*INDEX('3)tpx females'!CB$111:CB$161,MATCH('3) 2016 cases'!$P108,'3)tpx females'!$BB$111:$BB$161,0))*(1-(EXP(-INDEX('3)tpx males'!CC$4:CC$54,MATCH($O108,'3)tpx males'!$BB$4:$BB$54,0)))*EXP(-INDEX('3)tpx females'!CC$3:CC$53,MATCH('3) 2016 cases'!$P108,'3)tpx females'!$BB$3:$BB$53,0))))))),0)</f>
        <v>207.6056177797644</v>
      </c>
      <c r="AV108" s="32">
        <f ca="1">IFERROR(($K108*EXP(AV$69*($Q108+0.5*($R108)^2))*_xlfn.NORM.DIST((LN(($M108*EXP($L108/100*AV$69))/($K108))-$Q108*AV$69)/($R108*SQRT(AV$69))-$R108*SQRT(AV$69),0,1,TRUE)+$M108*EXP($L108/100*AV$69)*(1-_xlfn.NORM.DIST((LN(($M108*EXP($L108/100*AV$69))/($K108))-$Q108*AV$69)/($R108*SQRT(AV$69)),0,1,TRUE)))*EXP(-0.07*AV$69)*(INDEX('3)tpx females'!CD$57:CD$107,MATCH('3) 2016 cases'!$P108,'3)tpx females'!$BB$57:$BB$107,0))+INDEX('3)tpx males'!CD$57:CD$107,MATCH($O108,'3)tpx males'!$BB$57:$BB$107,0))-(INDEX('3)tpx males'!CC$110:CC$160,MATCH($O108,'3)tpx males'!$BB$110:$BB$160,0))*INDEX('3)tpx females'!CC$111:CC$161,MATCH('3) 2016 cases'!$P108,'3)tpx females'!$BB$111:$BB$161,0))*(1-(EXP(-INDEX('3)tpx males'!CD$4:CD$54,MATCH($O108,'3)tpx males'!$BB$4:$BB$54,0)))*EXP(-INDEX('3)tpx females'!CD$3:CD$53,MATCH('3) 2016 cases'!$P108,'3)tpx females'!$BB$3:$BB$53,0))))))),0)</f>
        <v>125.32721350123997</v>
      </c>
      <c r="AW108" s="32">
        <f ca="1">IFERROR(($K108*EXP(AW$69*($Q108+0.5*($R108)^2))*_xlfn.NORM.DIST((LN(($M108*EXP($L108/100*AW$69))/($K108))-$Q108*AW$69)/($R108*SQRT(AW$69))-$R108*SQRT(AW$69),0,1,TRUE)+$M108*EXP($L108/100*AW$69)*(1-_xlfn.NORM.DIST((LN(($M108*EXP($L108/100*AW$69))/($K108))-$Q108*AW$69)/($R108*SQRT(AW$69)),0,1,TRUE)))*EXP(-0.07*AW$69)*(INDEX('3)tpx females'!CE$57:CE$107,MATCH('3) 2016 cases'!$P108,'3)tpx females'!$BB$57:$BB$107,0))+INDEX('3)tpx males'!CE$57:CE$107,MATCH($O108,'3)tpx males'!$BB$57:$BB$107,0))-(INDEX('3)tpx males'!CD$110:CD$160,MATCH($O108,'3)tpx males'!$BB$110:$BB$160,0))*INDEX('3)tpx females'!CD$111:CD$161,MATCH('3) 2016 cases'!$P108,'3)tpx females'!$BB$111:$BB$161,0))*(1-(EXP(-INDEX('3)tpx males'!CE$4:CE$54,MATCH($O108,'3)tpx males'!$BB$4:$BB$54,0)))*EXP(-INDEX('3)tpx females'!CE$3:CE$53,MATCH('3) 2016 cases'!$P108,'3)tpx females'!$BB$3:$BB$53,0))))))),0)</f>
        <v>72.984114595429531</v>
      </c>
      <c r="AX108" s="32">
        <f ca="1">IFERROR(($K108*EXP(AX$69*($Q108+0.5*($R108)^2))*_xlfn.NORM.DIST((LN(($M108*EXP($L108/100*AX$69))/($K108))-$Q108*AX$69)/($R108*SQRT(AX$69))-$R108*SQRT(AX$69),0,1,TRUE)+$M108*EXP($L108/100*AX$69)*(1-_xlfn.NORM.DIST((LN(($M108*EXP($L108/100*AX$69))/($K108))-$Q108*AX$69)/($R108*SQRT(AX$69)),0,1,TRUE)))*EXP(-0.07*AX$69)*(INDEX('3)tpx females'!CF$57:CF$107,MATCH('3) 2016 cases'!$P108,'3)tpx females'!$BB$57:$BB$107,0))+INDEX('3)tpx males'!CF$57:CF$107,MATCH($O108,'3)tpx males'!$BB$57:$BB$107,0))-(INDEX('3)tpx males'!CE$110:CE$160,MATCH($O108,'3)tpx males'!$BB$110:$BB$160,0))*INDEX('3)tpx females'!CE$111:CE$161,MATCH('3) 2016 cases'!$P108,'3)tpx females'!$BB$111:$BB$161,0))*(1-(EXP(-INDEX('3)tpx males'!CF$4:CF$54,MATCH($O108,'3)tpx males'!$BB$4:$BB$54,0)))*EXP(-INDEX('3)tpx females'!CF$3:CF$53,MATCH('3) 2016 cases'!$P108,'3)tpx females'!$BB$3:$BB$53,0))))))),0)</f>
        <v>39.064716220716562</v>
      </c>
      <c r="AY108" s="32">
        <f ca="1">IFERROR(($K108*EXP(AY$69*($Q108+0.5*($R108)^2))*_xlfn.NORM.DIST((LN(($M108*EXP($L108/100*AY$69))/($K108))-$Q108*AY$69)/($R108*SQRT(AY$69))-$R108*SQRT(AY$69),0,1,TRUE)+$M108*EXP($L108/100*AY$69)*(1-_xlfn.NORM.DIST((LN(($M108*EXP($L108/100*AY$69))/($K108))-$Q108*AY$69)/($R108*SQRT(AY$69)),0,1,TRUE)))*EXP(-0.07*AY$69)*(INDEX('3)tpx females'!CG$57:CG$107,MATCH('3) 2016 cases'!$P108,'3)tpx females'!$BB$57:$BB$107,0))+INDEX('3)tpx males'!CG$57:CG$107,MATCH($O108,'3)tpx males'!$BB$57:$BB$107,0))-(INDEX('3)tpx males'!CF$110:CF$160,MATCH($O108,'3)tpx males'!$BB$110:$BB$160,0))*INDEX('3)tpx females'!CF$111:CF$161,MATCH('3) 2016 cases'!$P108,'3)tpx females'!$BB$111:$BB$161,0))*(1-(EXP(-INDEX('3)tpx males'!CG$4:CG$54,MATCH($O108,'3)tpx males'!$BB$4:$BB$54,0)))*EXP(-INDEX('3)tpx females'!CG$3:CG$53,MATCH('3) 2016 cases'!$P108,'3)tpx females'!$BB$3:$BB$53,0))))))),0)</f>
        <v>21.187324031352603</v>
      </c>
      <c r="AZ108" s="32">
        <f ca="1">IFERROR(($K108*EXP(AZ$69*($Q108+0.5*($R108)^2))*_xlfn.NORM.DIST((LN(($M108*EXP($L108/100*AZ$69))/($K108))-$Q108*AZ$69)/($R108*SQRT(AZ$69))-$R108*SQRT(AZ$69),0,1,TRUE)+$M108*EXP($L108/100*AZ$69)*(1-_xlfn.NORM.DIST((LN(($M108*EXP($L108/100*AZ$69))/($K108))-$Q108*AZ$69)/($R108*SQRT(AZ$69)),0,1,TRUE)))*EXP(-0.07*AZ$69)*(INDEX('3)tpx females'!CH$57:CH$107,MATCH('3) 2016 cases'!$P108,'3)tpx females'!$BB$57:$BB$107,0))+INDEX('3)tpx males'!CH$57:CH$107,MATCH($O108,'3)tpx males'!$BB$57:$BB$107,0))-(INDEX('3)tpx males'!CG$110:CG$160,MATCH($O108,'3)tpx males'!$BB$110:$BB$160,0))*INDEX('3)tpx females'!CG$111:CG$161,MATCH('3) 2016 cases'!$P108,'3)tpx females'!$BB$111:$BB$161,0))*(1-(EXP(-INDEX('3)tpx males'!CH$4:CH$54,MATCH($O108,'3)tpx males'!$BB$4:$BB$54,0)))*EXP(-INDEX('3)tpx females'!CH$3:CH$53,MATCH('3) 2016 cases'!$P108,'3)tpx females'!$BB$3:$BB$53,0))))))),0)</f>
        <v>11.724989475944531</v>
      </c>
      <c r="BA108" s="32">
        <f ca="1">IFERROR(($K108*EXP(BA$69*($Q108+0.5*($R108)^2))*_xlfn.NORM.DIST((LN(($M108*EXP($L108/100*BA$69))/($K108))-$Q108*BA$69)/($R108*SQRT(BA$69))-$R108*SQRT(BA$69),0,1,TRUE)+$M108*EXP($L108/100*BA$69)*(1-_xlfn.NORM.DIST((LN(($M108*EXP($L108/100*BA$69))/($K108))-$Q108*BA$69)/($R108*SQRT(BA$69)),0,1,TRUE)))*EXP(-0.07*BA$69)*(INDEX('3)tpx females'!CI$57:CI$107,MATCH('3) 2016 cases'!$P108,'3)tpx females'!$BB$57:$BB$107,0))+INDEX('3)tpx males'!CI$57:CI$107,MATCH($O108,'3)tpx males'!$BB$57:$BB$107,0))-(INDEX('3)tpx males'!CH$110:CH$160,MATCH($O108,'3)tpx males'!$BB$110:$BB$160,0))*INDEX('3)tpx females'!CH$111:CH$161,MATCH('3) 2016 cases'!$P108,'3)tpx females'!$BB$111:$BB$161,0))*(1-(EXP(-INDEX('3)tpx males'!CI$4:CI$54,MATCH($O108,'3)tpx males'!$BB$4:$BB$54,0)))*EXP(-INDEX('3)tpx females'!CI$3:CI$53,MATCH('3) 2016 cases'!$P108,'3)tpx females'!$BB$3:$BB$53,0))))))),0)</f>
        <v>5.1300455674119796</v>
      </c>
      <c r="BB108" s="32">
        <f ca="1">IFERROR(($K108*EXP(BB$69*($Q108+0.5*($R108)^2))*_xlfn.NORM.DIST((LN(($M108*EXP($L108/100*BB$69))/($K108))-$Q108*BB$69)/($R108*SQRT(BB$69))-$R108*SQRT(BB$69),0,1,TRUE)+$M108*EXP($L108/100*BB$69)*(1-_xlfn.NORM.DIST((LN(($M108*EXP($L108/100*BB$69))/($K108))-$Q108*BB$69)/($R108*SQRT(BB$69)),0,1,TRUE)))*EXP(-0.07*BB$69)*(INDEX('3)tpx females'!CJ$57:CJ$107,MATCH('3) 2016 cases'!$P108,'3)tpx females'!$BB$57:$BB$107,0))+INDEX('3)tpx males'!CJ$57:CJ$107,MATCH($O108,'3)tpx males'!$BB$57:$BB$107,0))-(INDEX('3)tpx males'!CI$110:CI$160,MATCH($O108,'3)tpx males'!$BB$110:$BB$160,0))*INDEX('3)tpx females'!CI$111:CI$161,MATCH('3) 2016 cases'!$P108,'3)tpx females'!$BB$111:$BB$161,0))*(1-(EXP(-INDEX('3)tpx males'!CJ$4:CJ$54,MATCH($O108,'3)tpx males'!$BB$4:$BB$54,0)))*EXP(-INDEX('3)tpx females'!CJ$3:CJ$53,MATCH('3) 2016 cases'!$P108,'3)tpx females'!$BB$3:$BB$53,0))))))),0)</f>
        <v>0</v>
      </c>
      <c r="BC108" s="32">
        <f ca="1">IFERROR(($K108*EXP(BC$69*($Q108+0.5*($R108)^2))*_xlfn.NORM.DIST((LN(($M108*EXP($L108/100*BC$69))/($K108))-$Q108*BC$69)/($R108*SQRT(BC$69))-$R108*SQRT(BC$69),0,1,TRUE)+$M108*EXP($L108/100*BC$69)*(1-_xlfn.NORM.DIST((LN(($M108*EXP($L108/100*BC$69))/($K108))-$Q108*BC$69)/($R108*SQRT(BC$69)),0,1,TRUE)))*EXP(-0.07*BC$69)*(INDEX('3)tpx females'!CK$57:CK$107,MATCH('3) 2016 cases'!$P108,'3)tpx females'!$BB$57:$BB$107,0))+INDEX('3)tpx males'!CK$57:CK$107,MATCH($O108,'3)tpx males'!$BB$57:$BB$107,0))-(INDEX('3)tpx males'!CJ$110:CJ$160,MATCH($O108,'3)tpx males'!$BB$110:$BB$160,0))*INDEX('3)tpx females'!CJ$111:CJ$161,MATCH('3) 2016 cases'!$P108,'3)tpx females'!$BB$111:$BB$161,0))*(1-(EXP(-INDEX('3)tpx males'!CK$4:CK$54,MATCH($O108,'3)tpx males'!$BB$4:$BB$54,0)))*EXP(-INDEX('3)tpx females'!CK$3:CK$53,MATCH('3) 2016 cases'!$P108,'3)tpx females'!$BB$3:$BB$53,0))))))),0)</f>
        <v>0</v>
      </c>
      <c r="BD108" s="32">
        <f ca="1">IFERROR(($K108*EXP(BD$69*($Q108+0.5*($R108)^2))*_xlfn.NORM.DIST((LN(($M108*EXP($L108/100*BD$69))/($K108))-$Q108*BD$69)/($R108*SQRT(BD$69))-$R108*SQRT(BD$69),0,1,TRUE)+$M108*EXP($L108/100*BD$69)*(1-_xlfn.NORM.DIST((LN(($M108*EXP($L108/100*BD$69))/($K108))-$Q108*BD$69)/($R108*SQRT(BD$69)),0,1,TRUE)))*EXP(-0.07*BD$69)*(INDEX('3)tpx females'!CL$57:CL$107,MATCH('3) 2016 cases'!$P108,'3)tpx females'!$BB$57:$BB$107,0))+INDEX('3)tpx males'!CL$57:CL$107,MATCH($O108,'3)tpx males'!$BB$57:$BB$107,0))-(INDEX('3)tpx males'!CK$110:CK$160,MATCH($O108,'3)tpx males'!$BB$110:$BB$160,0))*INDEX('3)tpx females'!CK$111:CK$161,MATCH('3) 2016 cases'!$P108,'3)tpx females'!$BB$111:$BB$161,0))*(1-(EXP(-INDEX('3)tpx males'!CL$4:CL$54,MATCH($O108,'3)tpx males'!$BB$4:$BB$54,0)))*EXP(-INDEX('3)tpx females'!CL$3:CL$53,MATCH('3) 2016 cases'!$P108,'3)tpx females'!$BB$3:$BB$53,0))))))),0)</f>
        <v>0</v>
      </c>
      <c r="BE108" s="32">
        <f ca="1">IFERROR(($K108*EXP(BE$69*($Q108+0.5*($R108)^2))*_xlfn.NORM.DIST((LN(($M108*EXP($L108/100*BE$69))/($K108))-$Q108*BE$69)/($R108*SQRT(BE$69))-$R108*SQRT(BE$69),0,1,TRUE)+$M108*EXP($L108/100*BE$69)*(1-_xlfn.NORM.DIST((LN(($M108*EXP($L108/100*BE$69))/($K108))-$Q108*BE$69)/($R108*SQRT(BE$69)),0,1,TRUE)))*EXP(-0.07*BE$69)*(INDEX('3)tpx females'!CM$57:CM$107,MATCH('3) 2016 cases'!$P108,'3)tpx females'!$BB$57:$BB$107,0))+INDEX('3)tpx males'!CM$57:CM$107,MATCH($O108,'3)tpx males'!$BB$57:$BB$107,0))-(INDEX('3)tpx males'!CL$110:CL$160,MATCH($O108,'3)tpx males'!$BB$110:$BB$160,0))*INDEX('3)tpx females'!CL$111:CL$161,MATCH('3) 2016 cases'!$P108,'3)tpx females'!$BB$111:$BB$161,0))*(1-(EXP(-INDEX('3)tpx males'!CM$4:CM$54,MATCH($O108,'3)tpx males'!$BB$4:$BB$54,0)))*EXP(-INDEX('3)tpx females'!CM$3:CM$53,MATCH('3) 2016 cases'!$P108,'3)tpx females'!$BB$3:$BB$53,0))))))),0)</f>
        <v>0</v>
      </c>
      <c r="BF108" s="32">
        <f ca="1">IFERROR(($K108*EXP(BF$69*($Q108+0.5*($R108)^2))*_xlfn.NORM.DIST((LN(($M108*EXP($L108/100*BF$69))/($K108))-$Q108*BF$69)/($R108*SQRT(BF$69))-$R108*SQRT(BF$69),0,1,TRUE)+$M108*EXP($L108/100*BF$69)*(1-_xlfn.NORM.DIST((LN(($M108*EXP($L108/100*BF$69))/($K108))-$Q108*BF$69)/($R108*SQRT(BF$69)),0,1,TRUE)))*EXP(-0.07*BF$69)*(INDEX('3)tpx females'!CN$57:CN$107,MATCH('3) 2016 cases'!$P108,'3)tpx females'!$BB$57:$BB$107,0))+INDEX('3)tpx males'!CN$57:CN$107,MATCH($O108,'3)tpx males'!$BB$57:$BB$107,0))-(INDEX('3)tpx males'!CM$110:CM$160,MATCH($O108,'3)tpx males'!$BB$110:$BB$160,0))*INDEX('3)tpx females'!CM$111:CM$161,MATCH('3) 2016 cases'!$P108,'3)tpx females'!$BB$111:$BB$161,0))*(1-(EXP(-INDEX('3)tpx males'!CN$4:CN$54,MATCH($O108,'3)tpx males'!$BB$4:$BB$54,0)))*EXP(-INDEX('3)tpx females'!CN$3:CN$53,MATCH('3) 2016 cases'!$P108,'3)tpx females'!$BB$3:$BB$53,0))))))),0)</f>
        <v>0</v>
      </c>
      <c r="BG108" s="32">
        <f ca="1">IFERROR(($K108*EXP(BG$69*($Q108+0.5*($R108)^2))*_xlfn.NORM.DIST((LN(($M108*EXP($L108/100*BG$69))/($K108))-$Q108*BG$69)/($R108*SQRT(BG$69))-$R108*SQRT(BG$69),0,1,TRUE)+$M108*EXP($L108/100*BG$69)*(1-_xlfn.NORM.DIST((LN(($M108*EXP($L108/100*BG$69))/($K108))-$Q108*BG$69)/($R108*SQRT(BG$69)),0,1,TRUE)))*EXP(-0.07*BG$69)*(INDEX('3)tpx females'!CO$57:CO$107,MATCH('3) 2016 cases'!$P108,'3)tpx females'!$BB$57:$BB$107,0))+INDEX('3)tpx males'!CO$57:CO$107,MATCH($O108,'3)tpx males'!$BB$57:$BB$107,0))-(INDEX('3)tpx males'!CN$110:CN$160,MATCH($O108,'3)tpx males'!$BB$110:$BB$160,0))*INDEX('3)tpx females'!CN$111:CN$161,MATCH('3) 2016 cases'!$P108,'3)tpx females'!$BB$111:$BB$161,0))*(1-(EXP(-INDEX('3)tpx males'!CO$4:CO$54,MATCH($O108,'3)tpx males'!$BB$4:$BB$54,0)))*EXP(-INDEX('3)tpx females'!CO$3:CO$53,MATCH('3) 2016 cases'!$P108,'3)tpx females'!$BB$3:$BB$53,0))))))),0)</f>
        <v>0</v>
      </c>
      <c r="BH108" s="32">
        <f ca="1">IFERROR(($K108*EXP(BH$69*($Q108+0.5*($R108)^2))*_xlfn.NORM.DIST((LN(($M108*EXP($L108/100*BH$69))/($K108))-$Q108*BH$69)/($R108*SQRT(BH$69))-$R108*SQRT(BH$69),0,1,TRUE)+$M108*EXP($L108/100*BH$69)*(1-_xlfn.NORM.DIST((LN(($M108*EXP($L108/100*BH$69))/($K108))-$Q108*BH$69)/($R108*SQRT(BH$69)),0,1,TRUE)))*EXP(-0.07*BH$69)*(INDEX('3)tpx females'!CP$57:CP$107,MATCH('3) 2016 cases'!$P108,'3)tpx females'!$BB$57:$BB$107,0))+INDEX('3)tpx males'!CP$57:CP$107,MATCH($O108,'3)tpx males'!$BB$57:$BB$107,0))-(INDEX('3)tpx males'!CO$110:CO$160,MATCH($O108,'3)tpx males'!$BB$110:$BB$160,0))*INDEX('3)tpx females'!CO$111:CO$161,MATCH('3) 2016 cases'!$P108,'3)tpx females'!$BB$111:$BB$161,0))*(1-(EXP(-INDEX('3)tpx males'!CP$4:CP$54,MATCH($O108,'3)tpx males'!$BB$4:$BB$54,0)))*EXP(-INDEX('3)tpx females'!CP$3:CP$53,MATCH('3) 2016 cases'!$P108,'3)tpx females'!$BB$3:$BB$53,0))))))),0)</f>
        <v>0</v>
      </c>
      <c r="BI108" s="32">
        <f ca="1">IFERROR(($K108*EXP(BI$69*($Q108+0.5*($R108)^2))*_xlfn.NORM.DIST((LN(($M108*EXP($L108/100*BI$69))/($K108))-$Q108*BI$69)/($R108*SQRT(BI$69))-$R108*SQRT(BI$69),0,1,TRUE)+$M108*EXP($L108/100*BI$69)*(1-_xlfn.NORM.DIST((LN(($M108*EXP($L108/100*BI$69))/($K108))-$Q108*BI$69)/($R108*SQRT(BI$69)),0,1,TRUE)))*EXP(-0.07*BI$69)*(INDEX('3)tpx females'!CQ$57:CQ$107,MATCH('3) 2016 cases'!$P108,'3)tpx females'!$BB$57:$BB$107,0))+INDEX('3)tpx males'!CQ$57:CQ$107,MATCH($O108,'3)tpx males'!$BB$57:$BB$107,0))-(INDEX('3)tpx males'!CP$110:CP$160,MATCH($O108,'3)tpx males'!$BB$110:$BB$160,0))*INDEX('3)tpx females'!CP$111:CP$161,MATCH('3) 2016 cases'!$P108,'3)tpx females'!$BB$111:$BB$161,0))*(1-(EXP(-INDEX('3)tpx males'!CQ$4:CQ$54,MATCH($O108,'3)tpx males'!$BB$4:$BB$54,0)))*EXP(-INDEX('3)tpx females'!CQ$3:CQ$53,MATCH('3) 2016 cases'!$P108,'3)tpx females'!$BB$3:$BB$53,0))))))),0)</f>
        <v>0</v>
      </c>
      <c r="BJ108" s="32">
        <f ca="1">IFERROR(($K108*EXP(BJ$69*($Q108+0.5*($R108)^2))*_xlfn.NORM.DIST((LN(($M108*EXP($L108/100*BJ$69))/($K108))-$Q108*BJ$69)/($R108*SQRT(BJ$69))-$R108*SQRT(BJ$69),0,1,TRUE)+$M108*EXP($L108/100*BJ$69)*(1-_xlfn.NORM.DIST((LN(($M108*EXP($L108/100*BJ$69))/($K108))-$Q108*BJ$69)/($R108*SQRT(BJ$69)),0,1,TRUE)))*EXP(-0.07*BJ$69)*(INDEX('3)tpx females'!CR$57:CR$107,MATCH('3) 2016 cases'!$P108,'3)tpx females'!$BB$57:$BB$107,0))+INDEX('3)tpx males'!CR$57:CR$107,MATCH($O108,'3)tpx males'!$BB$57:$BB$107,0))-(INDEX('3)tpx males'!CQ$110:CQ$160,MATCH($O108,'3)tpx males'!$BB$110:$BB$160,0))*INDEX('3)tpx females'!CQ$111:CQ$161,MATCH('3) 2016 cases'!$P108,'3)tpx females'!$BB$111:$BB$161,0))*(1-(EXP(-INDEX('3)tpx males'!CR$4:CR$54,MATCH($O108,'3)tpx males'!$BB$4:$BB$54,0)))*EXP(-INDEX('3)tpx females'!CR$3:CR$53,MATCH('3) 2016 cases'!$P108,'3)tpx females'!$BB$3:$BB$53,0))))))),0)</f>
        <v>0</v>
      </c>
      <c r="BK108" s="32">
        <f ca="1">IFERROR(($K108*EXP(BK$69*($Q108+0.5*($R108)^2))*_xlfn.NORM.DIST((LN(($M108*EXP($L108/100*BK$69))/($K108))-$Q108*BK$69)/($R108*SQRT(BK$69))-$R108*SQRT(BK$69),0,1,TRUE)+$M108*EXP($L108/100*BK$69)*(1-_xlfn.NORM.DIST((LN(($M108*EXP($L108/100*BK$69))/($K108))-$Q108*BK$69)/($R108*SQRT(BK$69)),0,1,TRUE)))*EXP(-0.07*BK$69)*(INDEX('3)tpx females'!CS$57:CS$107,MATCH('3) 2016 cases'!$P108,'3)tpx females'!$BB$57:$BB$107,0))+INDEX('3)tpx males'!CS$57:CS$107,MATCH($O108,'3)tpx males'!$BB$57:$BB$107,0))-(INDEX('3)tpx males'!CR$110:CR$160,MATCH($O108,'3)tpx males'!$BB$110:$BB$160,0))*INDEX('3)tpx females'!CR$111:CR$161,MATCH('3) 2016 cases'!$P108,'3)tpx females'!$BB$111:$BB$161,0))*(1-(EXP(-INDEX('3)tpx males'!CS$4:CS$54,MATCH($O108,'3)tpx males'!$BB$4:$BB$54,0)))*EXP(-INDEX('3)tpx females'!CS$3:CS$53,MATCH('3) 2016 cases'!$P108,'3)tpx females'!$BB$3:$BB$53,0))))))),0)</f>
        <v>0</v>
      </c>
      <c r="BL108" s="32">
        <f ca="1">IFERROR(($K108*EXP(BL$69*($Q108+0.5*($R108)^2))*_xlfn.NORM.DIST((LN(($M108*EXP($L108/100*BL$69))/($K108))-$Q108*BL$69)/($R108*SQRT(BL$69))-$R108*SQRT(BL$69),0,1,TRUE)+$M108*EXP($L108/100*BL$69)*(1-_xlfn.NORM.DIST((LN(($M108*EXP($L108/100*BL$69))/($K108))-$Q108*BL$69)/($R108*SQRT(BL$69)),0,1,TRUE)))*EXP(-0.07*BL$69)*(INDEX('3)tpx females'!CT$57:CT$107,MATCH('3) 2016 cases'!$P108,'3)tpx females'!$BB$57:$BB$107,0))+INDEX('3)tpx males'!CT$57:CT$107,MATCH($O108,'3)tpx males'!$BB$57:$BB$107,0))-(INDEX('3)tpx males'!CS$110:CS$160,MATCH($O108,'3)tpx males'!$BB$110:$BB$160,0))*INDEX('3)tpx females'!CS$111:CS$161,MATCH('3) 2016 cases'!$P108,'3)tpx females'!$BB$111:$BB$161,0))*(1-(EXP(-INDEX('3)tpx males'!CT$4:CT$54,MATCH($O108,'3)tpx males'!$BB$4:$BB$54,0)))*EXP(-INDEX('3)tpx females'!CT$3:CT$53,MATCH('3) 2016 cases'!$P108,'3)tpx females'!$BB$3:$BB$53,0))))))),0)</f>
        <v>0</v>
      </c>
      <c r="BM108" s="32">
        <f ca="1">IFERROR(($K108*EXP(BM$69*($Q108+0.5*($R108)^2))*_xlfn.NORM.DIST((LN(($M108*EXP($L108/100*BM$69))/($K108))-$Q108*BM$69)/($R108*SQRT(BM$69))-$R108*SQRT(BM$69),0,1,TRUE)+$M108*EXP($L108/100*BM$69)*(1-_xlfn.NORM.DIST((LN(($M108*EXP($L108/100*BM$69))/($K108))-$Q108*BM$69)/($R108*SQRT(BM$69)),0,1,TRUE)))*EXP(-0.07*BM$69)*(INDEX('3)tpx females'!CU$57:CU$107,MATCH('3) 2016 cases'!$P108,'3)tpx females'!$BB$57:$BB$107,0))+INDEX('3)tpx males'!CU$57:CU$107,MATCH($O108,'3)tpx males'!$BB$57:$BB$107,0))-(INDEX('3)tpx males'!CT$110:CT$160,MATCH($O108,'3)tpx males'!$BB$110:$BB$160,0))*INDEX('3)tpx females'!CT$111:CT$161,MATCH('3) 2016 cases'!$P108,'3)tpx females'!$BB$111:$BB$161,0))*(1-(EXP(-INDEX('3)tpx males'!CU$4:CU$54,MATCH($O108,'3)tpx males'!$BB$4:$BB$54,0)))*EXP(-INDEX('3)tpx females'!CU$3:CU$53,MATCH('3) 2016 cases'!$P108,'3)tpx females'!$BB$3:$BB$53,0))))))),0)</f>
        <v>0</v>
      </c>
      <c r="BN108" s="32">
        <f ca="1">IFERROR(($K108*EXP(BN$69*($Q108+0.5*($R108)^2))*_xlfn.NORM.DIST((LN(($M108*EXP($L108/100*BN$69))/($K108))-$Q108*BN$69)/($R108*SQRT(BN$69))-$R108*SQRT(BN$69),0,1,TRUE)+$M108*EXP($L108/100*BN$69)*(1-_xlfn.NORM.DIST((LN(($M108*EXP($L108/100*BN$69))/($K108))-$Q108*BN$69)/($R108*SQRT(BN$69)),0,1,TRUE)))*EXP(-0.07*BN$69)*(INDEX('3)tpx females'!CV$57:CV$107,MATCH('3) 2016 cases'!$P108,'3)tpx females'!$BB$57:$BB$107,0))+INDEX('3)tpx males'!CV$57:CV$107,MATCH($O108,'3)tpx males'!$BB$57:$BB$107,0))-(INDEX('3)tpx males'!CU$110:CU$160,MATCH($O108,'3)tpx males'!$BB$110:$BB$160,0))*INDEX('3)tpx females'!CU$111:CU$161,MATCH('3) 2016 cases'!$P108,'3)tpx females'!$BB$111:$BB$161,0))*(1-(EXP(-INDEX('3)tpx males'!CV$4:CV$54,MATCH($O108,'3)tpx males'!$BB$4:$BB$54,0)))*EXP(-INDEX('3)tpx females'!CV$3:CV$53,MATCH('3) 2016 cases'!$P108,'3)tpx females'!$BB$3:$BB$53,0))))))),0)</f>
        <v>0</v>
      </c>
      <c r="BO108" s="32">
        <f ca="1">IFERROR(($K108*EXP(BO$69*($Q108+0.5*($R108)^2))*_xlfn.NORM.DIST((LN(($M108*EXP($L108/100*BO$69))/($K108))-$Q108*BO$69)/($R108*SQRT(BO$69))-$R108*SQRT(BO$69),0,1,TRUE)+$M108*EXP($L108/100*BO$69)*(1-_xlfn.NORM.DIST((LN(($M108*EXP($L108/100*BO$69))/($K108))-$Q108*BO$69)/($R108*SQRT(BO$69)),0,1,TRUE)))*EXP(-0.07*BO$69)*(INDEX('3)tpx females'!CW$57:CW$107,MATCH('3) 2016 cases'!$P108,'3)tpx females'!$BB$57:$BB$107,0))+INDEX('3)tpx males'!CW$57:CW$107,MATCH($O108,'3)tpx males'!$BB$57:$BB$107,0))-(INDEX('3)tpx males'!CV$110:CV$160,MATCH($O108,'3)tpx males'!$BB$110:$BB$160,0))*INDEX('3)tpx females'!CV$111:CV$161,MATCH('3) 2016 cases'!$P108,'3)tpx females'!$BB$111:$BB$161,0))*(1-(EXP(-INDEX('3)tpx males'!CW$4:CW$54,MATCH($O108,'3)tpx males'!$BB$4:$BB$54,0)))*EXP(-INDEX('3)tpx females'!CW$3:CW$53,MATCH('3) 2016 cases'!$P108,'3)tpx females'!$BB$3:$BB$53,0))))))),0)</f>
        <v>0</v>
      </c>
      <c r="BP108" s="32">
        <f ca="1">IFERROR(($K108*EXP(BP$69*($Q108+0.5*($R108)^2))*_xlfn.NORM.DIST((LN(($M108*EXP($L108/100*BP$69))/($K108))-$Q108*BP$69)/($R108*SQRT(BP$69))-$R108*SQRT(BP$69),0,1,TRUE)+$M108*EXP($L108/100*BP$69)*(1-_xlfn.NORM.DIST((LN(($M108*EXP($L108/100*BP$69))/($K108))-$Q108*BP$69)/($R108*SQRT(BP$69)),0,1,TRUE)))*EXP(-0.07*BP$69)*(INDEX('3)tpx females'!CX$57:CX$107,MATCH('3) 2016 cases'!$P108,'3)tpx females'!$BB$57:$BB$107,0))+INDEX('3)tpx males'!CX$57:CX$107,MATCH($O108,'3)tpx males'!$BB$57:$BB$107,0))-(INDEX('3)tpx males'!CW$110:CW$160,MATCH($O108,'3)tpx males'!$BB$110:$BB$160,0))*INDEX('3)tpx females'!CW$111:CW$161,MATCH('3) 2016 cases'!$P108,'3)tpx females'!$BB$111:$BB$161,0))*(1-(EXP(-INDEX('3)tpx males'!CX$4:CX$54,MATCH($O108,'3)tpx males'!$BB$4:$BB$54,0)))*EXP(-INDEX('3)tpx females'!CX$3:CX$53,MATCH('3) 2016 cases'!$P108,'3)tpx females'!$BB$3:$BB$53,0))))))),0)</f>
        <v>0</v>
      </c>
      <c r="BQ108" s="32">
        <f ca="1">IFERROR(($K108*EXP(BQ$69*($Q108+0.5*($R108)^2))*_xlfn.NORM.DIST((LN(($M108*EXP($L108/100*BQ$69))/($K108))-$Q108*BQ$69)/($R108*SQRT(BQ$69))-$R108*SQRT(BQ$69),0,1,TRUE)+$M108*EXP($L108/100*BQ$69)*(1-_xlfn.NORM.DIST((LN(($M108*EXP($L108/100*BQ$69))/($K108))-$Q108*BQ$69)/($R108*SQRT(BQ$69)),0,1,TRUE)))*EXP(-0.07*BQ$69)*(INDEX('3)tpx females'!CY$57:CY$107,MATCH('3) 2016 cases'!$P108,'3)tpx females'!$BB$57:$BB$107,0))+INDEX('3)tpx males'!CY$57:CY$107,MATCH($O108,'3)tpx males'!$BB$57:$BB$107,0))-(INDEX('3)tpx males'!CX$110:CX$160,MATCH($O108,'3)tpx males'!$BB$110:$BB$160,0))*INDEX('3)tpx females'!CX$111:CX$161,MATCH('3) 2016 cases'!$P108,'3)tpx females'!$BB$111:$BB$161,0))*(1-(EXP(-INDEX('3)tpx males'!CY$4:CY$54,MATCH($O108,'3)tpx males'!$BB$4:$BB$54,0)))*EXP(-INDEX('3)tpx females'!CY$3:CY$53,MATCH('3) 2016 cases'!$P108,'3)tpx females'!$BB$3:$BB$53,0))))))),0)</f>
        <v>0</v>
      </c>
      <c r="BR108" s="32">
        <f ca="1">IFERROR(($K108*EXP(BR$69*($Q108+0.5*($R108)^2))*_xlfn.NORM.DIST((LN(($M108*EXP($L108/100*BR$69))/($K108))-$Q108*BR$69)/($R108*SQRT(BR$69))-$R108*SQRT(BR$69),0,1,TRUE)+$M108*EXP($L108/100*BR$69)*(1-_xlfn.NORM.DIST((LN(($M108*EXP($L108/100*BR$69))/($K108))-$Q108*BR$69)/($R108*SQRT(BR$69)),0,1,TRUE)))*EXP(-0.07*BR$69)*(INDEX('3)tpx females'!CZ$57:CZ$107,MATCH('3) 2016 cases'!$P108,'3)tpx females'!$BB$57:$BB$107,0))+INDEX('3)tpx males'!CZ$57:CZ$107,MATCH($O108,'3)tpx males'!$BB$57:$BB$107,0))-(INDEX('3)tpx males'!CY$110:CY$160,MATCH($O108,'3)tpx males'!$BB$110:$BB$160,0))*INDEX('3)tpx females'!CY$111:CY$161,MATCH('3) 2016 cases'!$P108,'3)tpx females'!$BB$111:$BB$161,0))*(1-(EXP(-INDEX('3)tpx males'!CZ$4:CZ$54,MATCH($O108,'3)tpx males'!$BB$4:$BB$54,0)))*EXP(-INDEX('3)tpx females'!CZ$3:CZ$53,MATCH('3) 2016 cases'!$P108,'3)tpx females'!$BB$3:$BB$53,0))))))),0)</f>
        <v>0</v>
      </c>
      <c r="BS108" s="32">
        <f ca="1">IFERROR(($K108*EXP(BS$69*($Q108+0.5*($R108)^2))*_xlfn.NORM.DIST((LN(($M108*EXP($L108/100*BS$69))/($K108))-$Q108*BS$69)/($R108*SQRT(BS$69))-$R108*SQRT(BS$69),0,1,TRUE)+$M108*EXP($L108/100*BS$69)*(1-_xlfn.NORM.DIST((LN(($M108*EXP($L108/100*BS$69))/($K108))-$Q108*BS$69)/($R108*SQRT(BS$69)),0,1,TRUE)))*EXP(-0.07*BS$69)*(INDEX('3)tpx females'!DA$57:DA$107,MATCH('3) 2016 cases'!$P108,'3)tpx females'!$BB$57:$BB$107,0))+INDEX('3)tpx males'!DA$57:DA$107,MATCH($O108,'3)tpx males'!$BB$57:$BB$107,0))-(INDEX('3)tpx males'!CZ$110:CZ$160,MATCH($O108,'3)tpx males'!$BB$110:$BB$160,0))*INDEX('3)tpx females'!CZ$111:CZ$161,MATCH('3) 2016 cases'!$P108,'3)tpx females'!$BB$111:$BB$161,0))*(1-(EXP(-INDEX('3)tpx males'!DA$4:DA$54,MATCH($O108,'3)tpx males'!$BB$4:$BB$54,0)))*EXP(-INDEX('3)tpx females'!DA$3:DA$53,MATCH('3) 2016 cases'!$P108,'3)tpx females'!$BB$3:$BB$53,0))))))),0)</f>
        <v>0</v>
      </c>
      <c r="BU108" s="32">
        <f t="shared" si="121"/>
        <v>45186.260039378598</v>
      </c>
      <c r="BV108" s="32">
        <f t="shared" si="122"/>
        <v>42068.239895094935</v>
      </c>
      <c r="BW108" s="32">
        <f t="shared" si="123"/>
        <v>42005.184838367662</v>
      </c>
      <c r="BX108" s="32">
        <f t="shared" si="124"/>
        <v>41942.22429332399</v>
      </c>
      <c r="BY108" s="32">
        <f t="shared" si="125"/>
        <v>41879.358118302684</v>
      </c>
      <c r="BZ108" s="32">
        <f t="shared" si="126"/>
        <v>41816.586171854804</v>
      </c>
      <c r="CA108" s="32">
        <f t="shared" si="127"/>
        <v>41753.908312743442</v>
      </c>
      <c r="CB108" s="32">
        <f t="shared" si="128"/>
        <v>41691.32439994342</v>
      </c>
      <c r="CC108" s="32">
        <f t="shared" si="129"/>
        <v>41628.834292640866</v>
      </c>
      <c r="CD108" s="32">
        <f t="shared" si="130"/>
        <v>41566.437850233044</v>
      </c>
      <c r="CE108" s="32">
        <f t="shared" si="131"/>
        <v>41504.134932327921</v>
      </c>
      <c r="CF108" s="32">
        <f t="shared" si="132"/>
        <v>41441.925398743908</v>
      </c>
      <c r="CG108" s="32">
        <f t="shared" si="133"/>
        <v>41379.809109509508</v>
      </c>
      <c r="CH108" s="32">
        <f t="shared" si="134"/>
        <v>41317.785924863078</v>
      </c>
      <c r="CI108" s="32">
        <f t="shared" si="135"/>
        <v>41255.855705252361</v>
      </c>
      <c r="CJ108" s="32">
        <f t="shared" si="136"/>
        <v>41194.018311334105</v>
      </c>
      <c r="CK108" s="32">
        <f t="shared" si="137"/>
        <v>41132.273603972513</v>
      </c>
      <c r="CL108" s="32">
        <f t="shared" si="138"/>
        <v>41070.621444234435</v>
      </c>
      <c r="CM108" s="32">
        <f t="shared" si="139"/>
        <v>41009.061693372627</v>
      </c>
      <c r="CN108" s="32">
        <f t="shared" si="140"/>
        <v>40947.594212777141</v>
      </c>
      <c r="CO108" s="32">
        <f t="shared" si="141"/>
        <v>40886.218863851311</v>
      </c>
      <c r="CP108" s="32">
        <f t="shared" si="142"/>
        <v>40824.935507730079</v>
      </c>
      <c r="CQ108" s="32">
        <f t="shared" si="143"/>
        <v>40763.744004704575</v>
      </c>
      <c r="CR108" s="32">
        <f t="shared" si="144"/>
        <v>40702.644213146305</v>
      </c>
      <c r="CS108" s="32">
        <f t="shared" si="145"/>
        <v>40641.635987647191</v>
      </c>
      <c r="CT108" s="32">
        <f t="shared" si="146"/>
        <v>40580.719176015176</v>
      </c>
      <c r="CU108" s="32">
        <f t="shared" si="147"/>
        <v>40519.893614702109</v>
      </c>
      <c r="CV108" s="32">
        <f t="shared" si="148"/>
        <v>40459.15912220168</v>
      </c>
      <c r="CW108" s="32">
        <f t="shared" si="149"/>
        <v>40398.515489949794</v>
      </c>
      <c r="CX108" s="32">
        <f t="shared" si="150"/>
        <v>40337.962470291262</v>
      </c>
      <c r="CY108" s="32">
        <f t="shared" si="151"/>
        <v>40277.499761146813</v>
      </c>
      <c r="CZ108" s="32">
        <f t="shared" si="152"/>
        <v>40217.126987115844</v>
      </c>
      <c r="DA108" s="32">
        <f t="shared" si="153"/>
        <v>40156.843676880977</v>
      </c>
      <c r="DB108" s="32">
        <f t="shared" si="154"/>
        <v>40096.649236923484</v>
      </c>
      <c r="DC108" s="32">
        <f t="shared" si="155"/>
        <v>40036.542921709974</v>
      </c>
      <c r="DD108" s="32">
        <f t="shared" si="156"/>
        <v>39976.52380065652</v>
      </c>
      <c r="DE108" s="32">
        <f t="shared" si="157"/>
        <v>39916.590722309986</v>
      </c>
      <c r="DF108" s="32">
        <f t="shared" si="158"/>
        <v>39856.742276297948</v>
      </c>
      <c r="DG108" s="32">
        <f t="shared" si="159"/>
        <v>39796.976753689254</v>
      </c>
      <c r="DH108" s="32">
        <f t="shared" si="160"/>
        <v>39737.292106465728</v>
      </c>
      <c r="DI108" s="32">
        <f t="shared" si="161"/>
        <v>39677.685906841733</v>
      </c>
      <c r="DJ108" s="32">
        <f t="shared" si="162"/>
        <v>39618.155307172456</v>
      </c>
      <c r="DK108" s="32">
        <f t="shared" si="163"/>
        <v>39558.697001175184</v>
      </c>
      <c r="DL108" s="32">
        <f t="shared" si="164"/>
        <v>39499.307187148777</v>
      </c>
      <c r="DM108" s="32">
        <f t="shared" si="165"/>
        <v>39439.981533819053</v>
      </c>
      <c r="DN108" s="32">
        <f t="shared" si="166"/>
        <v>39380.715149368385</v>
      </c>
      <c r="DO108" s="32">
        <f t="shared" si="167"/>
        <v>39321.502554127786</v>
      </c>
      <c r="DP108" s="32">
        <f t="shared" si="168"/>
        <v>39262.337657324184</v>
      </c>
      <c r="DQ108" s="32">
        <f t="shared" si="169"/>
        <v>39203.213738187289</v>
      </c>
      <c r="DR108" s="32">
        <f t="shared" si="170"/>
        <v>39144.123431633241</v>
      </c>
      <c r="DT108" s="48">
        <f t="shared" si="171"/>
        <v>84</v>
      </c>
      <c r="DU108" s="48">
        <f t="shared" si="172"/>
        <v>78</v>
      </c>
      <c r="DV108" s="32">
        <f ca="1">INDEX('3)tpx males'!BD$57:BD$107,MATCH(DT108,'3)tpx males'!$BB$57:$BB$107,0))*INDEX('3)tpx females'!BD$57:BD$107,MATCH(DU108,'3)tpx females'!$BB$57:$BB$107,0))</f>
        <v>1.8767471367274037E-3</v>
      </c>
      <c r="DW108" s="32">
        <f t="shared" ca="1" si="173"/>
        <v>-84.80318414832368</v>
      </c>
      <c r="DX108" s="32">
        <f t="shared" ca="1" si="177"/>
        <v>0.99812325286327264</v>
      </c>
      <c r="DZ108" s="32">
        <f t="shared" ca="1" si="174"/>
        <v>-44333.595066991613</v>
      </c>
      <c r="EA108" s="32">
        <f t="shared" ca="1" si="175"/>
        <v>-852.66497238698503</v>
      </c>
      <c r="EB108" s="32">
        <f t="shared" ca="1" si="178"/>
        <v>-1.6002365455150249</v>
      </c>
      <c r="EC108" s="32">
        <f ca="1">EA108*'3) Value'!AN120</f>
        <v>0</v>
      </c>
      <c r="EE108" s="32">
        <f ca="1">IF(AND('3) Value'!AB120="Alive",'3) Value'!AE120="Alive"),'3) Value'!AM120+'3) 2016 cases'!DZ108,0)</f>
        <v>-14.471935163302987</v>
      </c>
      <c r="EF108" s="32">
        <f>IF(OR(AND('3) Value'!AB120="Deceased",'3) Value'!AE120="Alive"),(AND('3) Value'!AB120="Alive",'3) Value'!AE120="Deceased"))),1,0)</f>
        <v>0</v>
      </c>
      <c r="EG108" s="32">
        <f>IF(EF108=1,'3) Value'!AM120+'3) 2016 cases'!DZ108,0)</f>
        <v>0</v>
      </c>
    </row>
    <row r="109" spans="3:137" x14ac:dyDescent="0.25">
      <c r="C109" s="32" t="s">
        <v>11</v>
      </c>
      <c r="D109" s="32" t="s">
        <v>12</v>
      </c>
      <c r="E109" s="49">
        <v>12707</v>
      </c>
      <c r="F109" s="32" t="s">
        <v>13</v>
      </c>
      <c r="G109" s="32" t="s">
        <v>14</v>
      </c>
      <c r="H109" s="49">
        <v>13260</v>
      </c>
      <c r="I109" s="32" t="s">
        <v>13</v>
      </c>
      <c r="J109" s="32" t="s">
        <v>21</v>
      </c>
      <c r="K109" s="52">
        <v>475000</v>
      </c>
      <c r="L109" s="52">
        <v>6.55</v>
      </c>
      <c r="M109" s="52">
        <v>172628</v>
      </c>
      <c r="O109" s="48">
        <f t="shared" si="183"/>
        <v>82</v>
      </c>
      <c r="P109" s="32">
        <f t="shared" si="184"/>
        <v>80</v>
      </c>
      <c r="Q109" s="32">
        <f>INDEX('2b)Working'!$I$61:$P$61,MATCH($J109,'2b)Working'!$I$60:$P$60,0))</f>
        <v>6.639962125003708E-2</v>
      </c>
      <c r="R109" s="32">
        <f>INDEX('2b)Working'!$I$62:$P$62,MATCH($J109,'2b)Working'!$I$60:$P$60,0))</f>
        <v>4.3425056649869002E-2</v>
      </c>
      <c r="T109" s="9">
        <f t="shared" ca="1" si="176"/>
        <v>163339.46405966621</v>
      </c>
      <c r="U109" s="10"/>
      <c r="V109" s="32">
        <f ca="1">IFERROR(($K109*EXP(V$69*($Q109+0.5*($R109)^2))*_xlfn.NORM.DIST((LN(($M109*EXP($L109/100*V$69))/($K109))-$Q109*V$69)/($R109*SQRT(V$69))-$R109*SQRT(V$69),0,1,TRUE)+$M109*EXP($L109/100*V$69)*(1-_xlfn.NORM.DIST((LN(($M109*EXP($L109/100*V$69))/($K109))-$Q109*V$69)/($R109*SQRT(V$69)),0,1,TRUE)))*EXP(-0.07*V$69)*(INDEX('3)tpx females'!BD$57:BD$107,MATCH('3) 2016 cases'!$P109,'3)tpx females'!$BB$57:$BB$107,0))+INDEX('3)tpx males'!BD$57:BD$107,MATCH($O109,'3)tpx males'!$BB$57:$BB$107,0))-(INDEX('3)tpx males'!BC$110:BC$160,MATCH($O109,'3)tpx males'!$BB$110:$BB$160,0))*INDEX('3)tpx females'!BC$111:BC$161,MATCH('3) 2016 cases'!$P109,'3)tpx females'!$BB$111:$BB$161,0))*(1-(EXP(-INDEX('3)tpx males'!BD$4:BD$54,MATCH($O109,'3)tpx males'!$BB$4:$BB$54,0)))*EXP(-INDEX('3)tpx females'!BD$3:BD$53,MATCH('3) 2016 cases'!$P109,'3)tpx females'!$BB$3:$BB$53,0))))))),0)</f>
        <v>343.23636856438355</v>
      </c>
      <c r="W109" s="32">
        <f ca="1">IFERROR(($K109*EXP(W$69*($Q109+0.5*($R109)^2))*_xlfn.NORM.DIST((LN(($M109*EXP($L109/100*W$69))/($K109))-$Q109*W$69)/($R109*SQRT(W$69))-$R109*SQRT(W$69),0,1,TRUE)+$M109*EXP($L109/100*W$69)*(1-_xlfn.NORM.DIST((LN(($M109*EXP($L109/100*W$69))/($K109))-$Q109*W$69)/($R109*SQRT(W$69)),0,1,TRUE)))*EXP(-0.07*W$69)*(INDEX('3)tpx females'!BE$57:BE$107,MATCH('3) 2016 cases'!$P109,'3)tpx females'!$BB$57:$BB$107,0))+INDEX('3)tpx males'!BE$57:BE$107,MATCH($O109,'3)tpx males'!$BB$57:$BB$107,0))-(INDEX('3)tpx males'!BD$110:BD$160,MATCH($O109,'3)tpx males'!$BB$110:$BB$160,0))*INDEX('3)tpx females'!BD$111:BD$161,MATCH('3) 2016 cases'!$P109,'3)tpx females'!$BB$111:$BB$161,0))*(1-(EXP(-INDEX('3)tpx males'!BE$4:BE$54,MATCH($O109,'3)tpx males'!$BB$4:$BB$54,0)))*EXP(-INDEX('3)tpx females'!BE$3:BE$53,MATCH('3) 2016 cases'!$P109,'3)tpx females'!$BB$3:$BB$53,0))))))),0)</f>
        <v>1116.957404116645</v>
      </c>
      <c r="X109" s="32">
        <f ca="1">IFERROR(($K109*EXP(X$69*($Q109+0.5*($R109)^2))*_xlfn.NORM.DIST((LN(($M109*EXP($L109/100*X$69))/($K109))-$Q109*X$69)/($R109*SQRT(X$69))-$R109*SQRT(X$69),0,1,TRUE)+$M109*EXP($L109/100*X$69)*(1-_xlfn.NORM.DIST((LN(($M109*EXP($L109/100*X$69))/($K109))-$Q109*X$69)/($R109*SQRT(X$69)),0,1,TRUE)))*EXP(-0.07*X$69)*(INDEX('3)tpx females'!BF$57:BF$107,MATCH('3) 2016 cases'!$P109,'3)tpx females'!$BB$57:$BB$107,0))+INDEX('3)tpx males'!BF$57:BF$107,MATCH($O109,'3)tpx males'!$BB$57:$BB$107,0))-(INDEX('3)tpx males'!BE$110:BE$160,MATCH($O109,'3)tpx males'!$BB$110:$BB$160,0))*INDEX('3)tpx females'!BE$111:BE$161,MATCH('3) 2016 cases'!$P109,'3)tpx females'!$BB$111:$BB$161,0))*(1-(EXP(-INDEX('3)tpx males'!BF$4:BF$54,MATCH($O109,'3)tpx males'!$BB$4:$BB$54,0)))*EXP(-INDEX('3)tpx females'!BF$3:BF$53,MATCH('3) 2016 cases'!$P109,'3)tpx females'!$BB$3:$BB$53,0))))))),0)</f>
        <v>2079.9180416766558</v>
      </c>
      <c r="Y109" s="32">
        <f ca="1">IFERROR(($K109*EXP(Y$69*($Q109+0.5*($R109)^2))*_xlfn.NORM.DIST((LN(($M109*EXP($L109/100*Y$69))/($K109))-$Q109*Y$69)/($R109*SQRT(Y$69))-$R109*SQRT(Y$69),0,1,TRUE)+$M109*EXP($L109/100*Y$69)*(1-_xlfn.NORM.DIST((LN(($M109*EXP($L109/100*Y$69))/($K109))-$Q109*Y$69)/($R109*SQRT(Y$69)),0,1,TRUE)))*EXP(-0.07*Y$69)*(INDEX('3)tpx females'!BG$57:BG$107,MATCH('3) 2016 cases'!$P109,'3)tpx females'!$BB$57:$BB$107,0))+INDEX('3)tpx males'!BG$57:BG$107,MATCH($O109,'3)tpx males'!$BB$57:$BB$107,0))-(INDEX('3)tpx males'!BF$110:BF$160,MATCH($O109,'3)tpx males'!$BB$110:$BB$160,0))*INDEX('3)tpx females'!BF$111:BF$161,MATCH('3) 2016 cases'!$P109,'3)tpx females'!$BB$111:$BB$161,0))*(1-(EXP(-INDEX('3)tpx males'!BG$4:BG$54,MATCH($O109,'3)tpx males'!$BB$4:$BB$54,0)))*EXP(-INDEX('3)tpx females'!BG$3:BG$53,MATCH('3) 2016 cases'!$P109,'3)tpx females'!$BB$3:$BB$53,0))))))),0)</f>
        <v>3157.4967653601548</v>
      </c>
      <c r="Z109" s="32">
        <f ca="1">IFERROR(($K109*EXP(Z$69*($Q109+0.5*($R109)^2))*_xlfn.NORM.DIST((LN(($M109*EXP($L109/100*Z$69))/($K109))-$Q109*Z$69)/($R109*SQRT(Z$69))-$R109*SQRT(Z$69),0,1,TRUE)+$M109*EXP($L109/100*Z$69)*(1-_xlfn.NORM.DIST((LN(($M109*EXP($L109/100*Z$69))/($K109))-$Q109*Z$69)/($R109*SQRT(Z$69)),0,1,TRUE)))*EXP(-0.07*Z$69)*(INDEX('3)tpx females'!BH$57:BH$107,MATCH('3) 2016 cases'!$P109,'3)tpx females'!$BB$57:$BB$107,0))+INDEX('3)tpx males'!BH$57:BH$107,MATCH($O109,'3)tpx males'!$BB$57:$BB$107,0))-(INDEX('3)tpx males'!BG$110:BG$160,MATCH($O109,'3)tpx males'!$BB$110:$BB$160,0))*INDEX('3)tpx females'!BG$111:BG$161,MATCH('3) 2016 cases'!$P109,'3)tpx females'!$BB$111:$BB$161,0))*(1-(EXP(-INDEX('3)tpx males'!BH$4:BH$54,MATCH($O109,'3)tpx males'!$BB$4:$BB$54,0)))*EXP(-INDEX('3)tpx females'!BH$3:BH$53,MATCH('3) 2016 cases'!$P109,'3)tpx females'!$BB$3:$BB$53,0))))))),0)</f>
        <v>4406.9311710823004</v>
      </c>
      <c r="AA109" s="32">
        <f ca="1">IFERROR(($K109*EXP(AA$69*($Q109+0.5*($R109)^2))*_xlfn.NORM.DIST((LN(($M109*EXP($L109/100*AA$69))/($K109))-$Q109*AA$69)/($R109*SQRT(AA$69))-$R109*SQRT(AA$69),0,1,TRUE)+$M109*EXP($L109/100*AA$69)*(1-_xlfn.NORM.DIST((LN(($M109*EXP($L109/100*AA$69))/($K109))-$Q109*AA$69)/($R109*SQRT(AA$69)),0,1,TRUE)))*EXP(-0.07*AA$69)*(INDEX('3)tpx females'!BI$57:BI$107,MATCH('3) 2016 cases'!$P109,'3)tpx females'!$BB$57:$BB$107,0))+INDEX('3)tpx males'!BI$57:BI$107,MATCH($O109,'3)tpx males'!$BB$57:$BB$107,0))-(INDEX('3)tpx males'!BH$110:BH$160,MATCH($O109,'3)tpx males'!$BB$110:$BB$160,0))*INDEX('3)tpx females'!BH$111:BH$161,MATCH('3) 2016 cases'!$P109,'3)tpx females'!$BB$111:$BB$161,0))*(1-(EXP(-INDEX('3)tpx males'!BI$4:BI$54,MATCH($O109,'3)tpx males'!$BB$4:$BB$54,0)))*EXP(-INDEX('3)tpx females'!BI$3:BI$53,MATCH('3) 2016 cases'!$P109,'3)tpx females'!$BB$3:$BB$53,0))))))),0)</f>
        <v>5609.6032007747144</v>
      </c>
      <c r="AB109" s="32">
        <f ca="1">IFERROR(($K109*EXP(AB$69*($Q109+0.5*($R109)^2))*_xlfn.NORM.DIST((LN(($M109*EXP($L109/100*AB$69))/($K109))-$Q109*AB$69)/($R109*SQRT(AB$69))-$R109*SQRT(AB$69),0,1,TRUE)+$M109*EXP($L109/100*AB$69)*(1-_xlfn.NORM.DIST((LN(($M109*EXP($L109/100*AB$69))/($K109))-$Q109*AB$69)/($R109*SQRT(AB$69)),0,1,TRUE)))*EXP(-0.07*AB$69)*(INDEX('3)tpx females'!BJ$57:BJ$107,MATCH('3) 2016 cases'!$P109,'3)tpx females'!$BB$57:$BB$107,0))+INDEX('3)tpx males'!BJ$57:BJ$107,MATCH($O109,'3)tpx males'!$BB$57:$BB$107,0))-(INDEX('3)tpx males'!BI$110:BI$160,MATCH($O109,'3)tpx males'!$BB$110:$BB$160,0))*INDEX('3)tpx females'!BI$111:BI$161,MATCH('3) 2016 cases'!$P109,'3)tpx females'!$BB$111:$BB$161,0))*(1-(EXP(-INDEX('3)tpx males'!BJ$4:BJ$54,MATCH($O109,'3)tpx males'!$BB$4:$BB$54,0)))*EXP(-INDEX('3)tpx females'!BJ$3:BJ$53,MATCH('3) 2016 cases'!$P109,'3)tpx females'!$BB$3:$BB$53,0))))))),0)</f>
        <v>7250.0842904671972</v>
      </c>
      <c r="AC109" s="32">
        <f ca="1">IFERROR(($K109*EXP(AC$69*($Q109+0.5*($R109)^2))*_xlfn.NORM.DIST((LN(($M109*EXP($L109/100*AC$69))/($K109))-$Q109*AC$69)/($R109*SQRT(AC$69))-$R109*SQRT(AC$69),0,1,TRUE)+$M109*EXP($L109/100*AC$69)*(1-_xlfn.NORM.DIST((LN(($M109*EXP($L109/100*AC$69))/($K109))-$Q109*AC$69)/($R109*SQRT(AC$69)),0,1,TRUE)))*EXP(-0.07*AC$69)*(INDEX('3)tpx females'!BK$57:BK$107,MATCH('3) 2016 cases'!$P109,'3)tpx females'!$BB$57:$BB$107,0))+INDEX('3)tpx males'!BK$57:BK$107,MATCH($O109,'3)tpx males'!$BB$57:$BB$107,0))-(INDEX('3)tpx males'!BJ$110:BJ$160,MATCH($O109,'3)tpx males'!$BB$110:$BB$160,0))*INDEX('3)tpx females'!BJ$111:BJ$161,MATCH('3) 2016 cases'!$P109,'3)tpx females'!$BB$111:$BB$161,0))*(1-(EXP(-INDEX('3)tpx males'!BK$4:BK$54,MATCH($O109,'3)tpx males'!$BB$4:$BB$54,0)))*EXP(-INDEX('3)tpx females'!BK$3:BK$53,MATCH('3) 2016 cases'!$P109,'3)tpx females'!$BB$3:$BB$53,0))))))),0)</f>
        <v>8828.8881122818057</v>
      </c>
      <c r="AD109" s="32">
        <f ca="1">IFERROR(($K109*EXP(AD$69*($Q109+0.5*($R109)^2))*_xlfn.NORM.DIST((LN(($M109*EXP($L109/100*AD$69))/($K109))-$Q109*AD$69)/($R109*SQRT(AD$69))-$R109*SQRT(AD$69),0,1,TRUE)+$M109*EXP($L109/100*AD$69)*(1-_xlfn.NORM.DIST((LN(($M109*EXP($L109/100*AD$69))/($K109))-$Q109*AD$69)/($R109*SQRT(AD$69)),0,1,TRUE)))*EXP(-0.07*AD$69)*(INDEX('3)tpx females'!BL$57:BL$107,MATCH('3) 2016 cases'!$P109,'3)tpx females'!$BB$57:$BB$107,0))+INDEX('3)tpx males'!BL$57:BL$107,MATCH($O109,'3)tpx males'!$BB$57:$BB$107,0))-(INDEX('3)tpx males'!BK$110:BK$160,MATCH($O109,'3)tpx males'!$BB$110:$BB$160,0))*INDEX('3)tpx females'!BK$111:BK$161,MATCH('3) 2016 cases'!$P109,'3)tpx females'!$BB$111:$BB$161,0))*(1-(EXP(-INDEX('3)tpx males'!BL$4:BL$54,MATCH($O109,'3)tpx males'!$BB$4:$BB$54,0)))*EXP(-INDEX('3)tpx females'!BL$3:BL$53,MATCH('3) 2016 cases'!$P109,'3)tpx females'!$BB$3:$BB$53,0))))))),0)</f>
        <v>10145.013332231039</v>
      </c>
      <c r="AE109" s="32">
        <f ca="1">IFERROR(($K109*EXP(AE$69*($Q109+0.5*($R109)^2))*_xlfn.NORM.DIST((LN(($M109*EXP($L109/100*AE$69))/($K109))-$Q109*AE$69)/($R109*SQRT(AE$69))-$R109*SQRT(AE$69),0,1,TRUE)+$M109*EXP($L109/100*AE$69)*(1-_xlfn.NORM.DIST((LN(($M109*EXP($L109/100*AE$69))/($K109))-$Q109*AE$69)/($R109*SQRT(AE$69)),0,1,TRUE)))*EXP(-0.07*AE$69)*(INDEX('3)tpx females'!BM$57:BM$107,MATCH('3) 2016 cases'!$P109,'3)tpx females'!$BB$57:$BB$107,0))+INDEX('3)tpx males'!BM$57:BM$107,MATCH($O109,'3)tpx males'!$BB$57:$BB$107,0))-(INDEX('3)tpx males'!BL$110:BL$160,MATCH($O109,'3)tpx males'!$BB$110:$BB$160,0))*INDEX('3)tpx females'!BL$111:BL$161,MATCH('3) 2016 cases'!$P109,'3)tpx females'!$BB$111:$BB$161,0))*(1-(EXP(-INDEX('3)tpx males'!BM$4:BM$54,MATCH($O109,'3)tpx males'!$BB$4:$BB$54,0)))*EXP(-INDEX('3)tpx females'!BM$3:BM$53,MATCH('3) 2016 cases'!$P109,'3)tpx females'!$BB$3:$BB$53,0))))))),0)</f>
        <v>11851.870684283997</v>
      </c>
      <c r="AF109" s="32">
        <f ca="1">IFERROR(($K109*EXP(AF$69*($Q109+0.5*($R109)^2))*_xlfn.NORM.DIST((LN(($M109*EXP($L109/100*AF$69))/($K109))-$Q109*AF$69)/($R109*SQRT(AF$69))-$R109*SQRT(AF$69),0,1,TRUE)+$M109*EXP($L109/100*AF$69)*(1-_xlfn.NORM.DIST((LN(($M109*EXP($L109/100*AF$69))/($K109))-$Q109*AF$69)/($R109*SQRT(AF$69)),0,1,TRUE)))*EXP(-0.07*AF$69)*(INDEX('3)tpx females'!BN$57:BN$107,MATCH('3) 2016 cases'!$P109,'3)tpx females'!$BB$57:$BB$107,0))+INDEX('3)tpx males'!BN$57:BN$107,MATCH($O109,'3)tpx males'!$BB$57:$BB$107,0))-(INDEX('3)tpx males'!BM$110:BM$160,MATCH($O109,'3)tpx males'!$BB$110:$BB$160,0))*INDEX('3)tpx females'!BM$111:BM$161,MATCH('3) 2016 cases'!$P109,'3)tpx females'!$BB$111:$BB$161,0))*(1-(EXP(-INDEX('3)tpx males'!BN$4:BN$54,MATCH($O109,'3)tpx males'!$BB$4:$BB$54,0)))*EXP(-INDEX('3)tpx females'!BN$3:BN$53,MATCH('3) 2016 cases'!$P109,'3)tpx females'!$BB$3:$BB$53,0))))))),0)</f>
        <v>12407.834106604996</v>
      </c>
      <c r="AG109" s="32">
        <f ca="1">IFERROR(($K109*EXP(AG$69*($Q109+0.5*($R109)^2))*_xlfn.NORM.DIST((LN(($M109*EXP($L109/100*AG$69))/($K109))-$Q109*AG$69)/($R109*SQRT(AG$69))-$R109*SQRT(AG$69),0,1,TRUE)+$M109*EXP($L109/100*AG$69)*(1-_xlfn.NORM.DIST((LN(($M109*EXP($L109/100*AG$69))/($K109))-$Q109*AG$69)/($R109*SQRT(AG$69)),0,1,TRUE)))*EXP(-0.07*AG$69)*(INDEX('3)tpx females'!BO$57:BO$107,MATCH('3) 2016 cases'!$P109,'3)tpx females'!$BB$57:$BB$107,0))+INDEX('3)tpx males'!BO$57:BO$107,MATCH($O109,'3)tpx males'!$BB$57:$BB$107,0))-(INDEX('3)tpx males'!BN$110:BN$160,MATCH($O109,'3)tpx males'!$BB$110:$BB$160,0))*INDEX('3)tpx females'!BN$111:BN$161,MATCH('3) 2016 cases'!$P109,'3)tpx females'!$BB$111:$BB$161,0))*(1-(EXP(-INDEX('3)tpx males'!BO$4:BO$54,MATCH($O109,'3)tpx males'!$BB$4:$BB$54,0)))*EXP(-INDEX('3)tpx females'!BO$3:BO$53,MATCH('3) 2016 cases'!$P109,'3)tpx females'!$BB$3:$BB$53,0))))))),0)</f>
        <v>12806.274646502112</v>
      </c>
      <c r="AH109" s="32">
        <f ca="1">IFERROR(($K109*EXP(AH$69*($Q109+0.5*($R109)^2))*_xlfn.NORM.DIST((LN(($M109*EXP($L109/100*AH$69))/($K109))-$Q109*AH$69)/($R109*SQRT(AH$69))-$R109*SQRT(AH$69),0,1,TRUE)+$M109*EXP($L109/100*AH$69)*(1-_xlfn.NORM.DIST((LN(($M109*EXP($L109/100*AH$69))/($K109))-$Q109*AH$69)/($R109*SQRT(AH$69)),0,1,TRUE)))*EXP(-0.07*AH$69)*(INDEX('3)tpx females'!BP$57:BP$107,MATCH('3) 2016 cases'!$P109,'3)tpx females'!$BB$57:$BB$107,0))+INDEX('3)tpx males'!BP$57:BP$107,MATCH($O109,'3)tpx males'!$BB$57:$BB$107,0))-(INDEX('3)tpx males'!BO$110:BO$160,MATCH($O109,'3)tpx males'!$BB$110:$BB$160,0))*INDEX('3)tpx females'!BO$111:BO$161,MATCH('3) 2016 cases'!$P109,'3)tpx females'!$BB$111:$BB$161,0))*(1-(EXP(-INDEX('3)tpx males'!BP$4:BP$54,MATCH($O109,'3)tpx males'!$BB$4:$BB$54,0)))*EXP(-INDEX('3)tpx females'!BP$3:BP$53,MATCH('3) 2016 cases'!$P109,'3)tpx females'!$BB$3:$BB$53,0))))))),0)</f>
        <v>12895.237893702199</v>
      </c>
      <c r="AI109" s="32">
        <f ca="1">IFERROR(($K109*EXP(AI$69*($Q109+0.5*($R109)^2))*_xlfn.NORM.DIST((LN(($M109*EXP($L109/100*AI$69))/($K109))-$Q109*AI$69)/($R109*SQRT(AI$69))-$R109*SQRT(AI$69),0,1,TRUE)+$M109*EXP($L109/100*AI$69)*(1-_xlfn.NORM.DIST((LN(($M109*EXP($L109/100*AI$69))/($K109))-$Q109*AI$69)/($R109*SQRT(AI$69)),0,1,TRUE)))*EXP(-0.07*AI$69)*(INDEX('3)tpx females'!BQ$57:BQ$107,MATCH('3) 2016 cases'!$P109,'3)tpx females'!$BB$57:$BB$107,0))+INDEX('3)tpx males'!BQ$57:BQ$107,MATCH($O109,'3)tpx males'!$BB$57:$BB$107,0))-(INDEX('3)tpx males'!BP$110:BP$160,MATCH($O109,'3)tpx males'!$BB$110:$BB$160,0))*INDEX('3)tpx females'!BP$111:BP$161,MATCH('3) 2016 cases'!$P109,'3)tpx females'!$BB$111:$BB$161,0))*(1-(EXP(-INDEX('3)tpx males'!BQ$4:BQ$54,MATCH($O109,'3)tpx males'!$BB$4:$BB$54,0)))*EXP(-INDEX('3)tpx females'!BQ$3:BQ$53,MATCH('3) 2016 cases'!$P109,'3)tpx females'!$BB$3:$BB$53,0))))))),0)</f>
        <v>12327.348172690896</v>
      </c>
      <c r="AJ109" s="32">
        <f ca="1">IFERROR(($K109*EXP(AJ$69*($Q109+0.5*($R109)^2))*_xlfn.NORM.DIST((LN(($M109*EXP($L109/100*AJ$69))/($K109))-$Q109*AJ$69)/($R109*SQRT(AJ$69))-$R109*SQRT(AJ$69),0,1,TRUE)+$M109*EXP($L109/100*AJ$69)*(1-_xlfn.NORM.DIST((LN(($M109*EXP($L109/100*AJ$69))/($K109))-$Q109*AJ$69)/($R109*SQRT(AJ$69)),0,1,TRUE)))*EXP(-0.07*AJ$69)*(INDEX('3)tpx females'!BR$57:BR$107,MATCH('3) 2016 cases'!$P109,'3)tpx females'!$BB$57:$BB$107,0))+INDEX('3)tpx males'!BR$57:BR$107,MATCH($O109,'3)tpx males'!$BB$57:$BB$107,0))-(INDEX('3)tpx males'!BQ$110:BQ$160,MATCH($O109,'3)tpx males'!$BB$110:$BB$160,0))*INDEX('3)tpx females'!BQ$111:BQ$161,MATCH('3) 2016 cases'!$P109,'3)tpx females'!$BB$111:$BB$161,0))*(1-(EXP(-INDEX('3)tpx males'!BR$4:BR$54,MATCH($O109,'3)tpx males'!$BB$4:$BB$54,0)))*EXP(-INDEX('3)tpx females'!BR$3:BR$53,MATCH('3) 2016 cases'!$P109,'3)tpx females'!$BB$3:$BB$53,0))))))),0)</f>
        <v>11773.93418003246</v>
      </c>
      <c r="AK109" s="32">
        <f ca="1">IFERROR(($K109*EXP(AK$69*($Q109+0.5*($R109)^2))*_xlfn.NORM.DIST((LN(($M109*EXP($L109/100*AK$69))/($K109))-$Q109*AK$69)/($R109*SQRT(AK$69))-$R109*SQRT(AK$69),0,1,TRUE)+$M109*EXP($L109/100*AK$69)*(1-_xlfn.NORM.DIST((LN(($M109*EXP($L109/100*AK$69))/($K109))-$Q109*AK$69)/($R109*SQRT(AK$69)),0,1,TRUE)))*EXP(-0.07*AK$69)*(INDEX('3)tpx females'!BS$57:BS$107,MATCH('3) 2016 cases'!$P109,'3)tpx females'!$BB$57:$BB$107,0))+INDEX('3)tpx males'!BS$57:BS$107,MATCH($O109,'3)tpx males'!$BB$57:$BB$107,0))-(INDEX('3)tpx males'!BR$110:BR$160,MATCH($O109,'3)tpx males'!$BB$110:$BB$160,0))*INDEX('3)tpx females'!BR$111:BR$161,MATCH('3) 2016 cases'!$P109,'3)tpx females'!$BB$111:$BB$161,0))*(1-(EXP(-INDEX('3)tpx males'!BS$4:BS$54,MATCH($O109,'3)tpx males'!$BB$4:$BB$54,0)))*EXP(-INDEX('3)tpx females'!BS$3:BS$53,MATCH('3) 2016 cases'!$P109,'3)tpx females'!$BB$3:$BB$53,0))))))),0)</f>
        <v>10433.211978115829</v>
      </c>
      <c r="AL109" s="32">
        <f ca="1">IFERROR(($K109*EXP(AL$69*($Q109+0.5*($R109)^2))*_xlfn.NORM.DIST((LN(($M109*EXP($L109/100*AL$69))/($K109))-$Q109*AL$69)/($R109*SQRT(AL$69))-$R109*SQRT(AL$69),0,1,TRUE)+$M109*EXP($L109/100*AL$69)*(1-_xlfn.NORM.DIST((LN(($M109*EXP($L109/100*AL$69))/($K109))-$Q109*AL$69)/($R109*SQRT(AL$69)),0,1,TRUE)))*EXP(-0.07*AL$69)*(INDEX('3)tpx females'!BT$57:BT$107,MATCH('3) 2016 cases'!$P109,'3)tpx females'!$BB$57:$BB$107,0))+INDEX('3)tpx males'!BT$57:BT$107,MATCH($O109,'3)tpx males'!$BB$57:$BB$107,0))-(INDEX('3)tpx males'!BS$110:BS$160,MATCH($O109,'3)tpx males'!$BB$110:$BB$160,0))*INDEX('3)tpx females'!BS$111:BS$161,MATCH('3) 2016 cases'!$P109,'3)tpx females'!$BB$111:$BB$161,0))*(1-(EXP(-INDEX('3)tpx males'!BT$4:BT$54,MATCH($O109,'3)tpx males'!$BB$4:$BB$54,0)))*EXP(-INDEX('3)tpx females'!BT$3:BT$53,MATCH('3) 2016 cases'!$P109,'3)tpx females'!$BB$3:$BB$53,0))))))),0)</f>
        <v>8993.4844504132925</v>
      </c>
      <c r="AM109" s="32">
        <f ca="1">IFERROR(($K109*EXP(AM$69*($Q109+0.5*($R109)^2))*_xlfn.NORM.DIST((LN(($M109*EXP($L109/100*AM$69))/($K109))-$Q109*AM$69)/($R109*SQRT(AM$69))-$R109*SQRT(AM$69),0,1,TRUE)+$M109*EXP($L109/100*AM$69)*(1-_xlfn.NORM.DIST((LN(($M109*EXP($L109/100*AM$69))/($K109))-$Q109*AM$69)/($R109*SQRT(AM$69)),0,1,TRUE)))*EXP(-0.07*AM$69)*(INDEX('3)tpx females'!BU$57:BU$107,MATCH('3) 2016 cases'!$P109,'3)tpx females'!$BB$57:$BB$107,0))+INDEX('3)tpx males'!BU$57:BU$107,MATCH($O109,'3)tpx males'!$BB$57:$BB$107,0))-(INDEX('3)tpx males'!BT$110:BT$160,MATCH($O109,'3)tpx males'!$BB$110:$BB$160,0))*INDEX('3)tpx females'!BT$111:BT$161,MATCH('3) 2016 cases'!$P109,'3)tpx females'!$BB$111:$BB$161,0))*(1-(EXP(-INDEX('3)tpx males'!BU$4:BU$54,MATCH($O109,'3)tpx males'!$BB$4:$BB$54,0)))*EXP(-INDEX('3)tpx females'!BU$3:BU$53,MATCH('3) 2016 cases'!$P109,'3)tpx females'!$BB$3:$BB$53,0))))))),0)</f>
        <v>7448.9428823006256</v>
      </c>
      <c r="AN109" s="32">
        <f ca="1">IFERROR(($K109*EXP(AN$69*($Q109+0.5*($R109)^2))*_xlfn.NORM.DIST((LN(($M109*EXP($L109/100*AN$69))/($K109))-$Q109*AN$69)/($R109*SQRT(AN$69))-$R109*SQRT(AN$69),0,1,TRUE)+$M109*EXP($L109/100*AN$69)*(1-_xlfn.NORM.DIST((LN(($M109*EXP($L109/100*AN$69))/($K109))-$Q109*AN$69)/($R109*SQRT(AN$69)),0,1,TRUE)))*EXP(-0.07*AN$69)*(INDEX('3)tpx females'!BV$57:BV$107,MATCH('3) 2016 cases'!$P109,'3)tpx females'!$BB$57:$BB$107,0))+INDEX('3)tpx males'!BV$57:BV$107,MATCH($O109,'3)tpx males'!$BB$57:$BB$107,0))-(INDEX('3)tpx males'!BU$110:BU$160,MATCH($O109,'3)tpx males'!$BB$110:$BB$160,0))*INDEX('3)tpx females'!BU$111:BU$161,MATCH('3) 2016 cases'!$P109,'3)tpx females'!$BB$111:$BB$161,0))*(1-(EXP(-INDEX('3)tpx males'!BV$4:BV$54,MATCH($O109,'3)tpx males'!$BB$4:$BB$54,0)))*EXP(-INDEX('3)tpx females'!BV$3:BV$53,MATCH('3) 2016 cases'!$P109,'3)tpx females'!$BB$3:$BB$53,0))))))),0)</f>
        <v>5884.753236683835</v>
      </c>
      <c r="AO109" s="32">
        <f ca="1">IFERROR(($K109*EXP(AO$69*($Q109+0.5*($R109)^2))*_xlfn.NORM.DIST((LN(($M109*EXP($L109/100*AO$69))/($K109))-$Q109*AO$69)/($R109*SQRT(AO$69))-$R109*SQRT(AO$69),0,1,TRUE)+$M109*EXP($L109/100*AO$69)*(1-_xlfn.NORM.DIST((LN(($M109*EXP($L109/100*AO$69))/($K109))-$Q109*AO$69)/($R109*SQRT(AO$69)),0,1,TRUE)))*EXP(-0.07*AO$69)*(INDEX('3)tpx females'!BW$57:BW$107,MATCH('3) 2016 cases'!$P109,'3)tpx females'!$BB$57:$BB$107,0))+INDEX('3)tpx males'!BW$57:BW$107,MATCH($O109,'3)tpx males'!$BB$57:$BB$107,0))-(INDEX('3)tpx males'!BV$110:BV$160,MATCH($O109,'3)tpx males'!$BB$110:$BB$160,0))*INDEX('3)tpx females'!BV$111:BV$161,MATCH('3) 2016 cases'!$P109,'3)tpx females'!$BB$111:$BB$161,0))*(1-(EXP(-INDEX('3)tpx males'!BW$4:BW$54,MATCH($O109,'3)tpx males'!$BB$4:$BB$54,0)))*EXP(-INDEX('3)tpx females'!BW$3:BW$53,MATCH('3) 2016 cases'!$P109,'3)tpx females'!$BB$3:$BB$53,0))))))),0)</f>
        <v>4464.2672824703059</v>
      </c>
      <c r="AP109" s="32">
        <f ca="1">IFERROR(($K109*EXP(AP$69*($Q109+0.5*($R109)^2))*_xlfn.NORM.DIST((LN(($M109*EXP($L109/100*AP$69))/($K109))-$Q109*AP$69)/($R109*SQRT(AP$69))-$R109*SQRT(AP$69),0,1,TRUE)+$M109*EXP($L109/100*AP$69)*(1-_xlfn.NORM.DIST((LN(($M109*EXP($L109/100*AP$69))/($K109))-$Q109*AP$69)/($R109*SQRT(AP$69)),0,1,TRUE)))*EXP(-0.07*AP$69)*(INDEX('3)tpx females'!BX$57:BX$107,MATCH('3) 2016 cases'!$P109,'3)tpx females'!$BB$57:$BB$107,0))+INDEX('3)tpx males'!BX$57:BX$107,MATCH($O109,'3)tpx males'!$BB$57:$BB$107,0))-(INDEX('3)tpx males'!BW$110:BW$160,MATCH($O109,'3)tpx males'!$BB$110:$BB$160,0))*INDEX('3)tpx females'!BW$111:BW$161,MATCH('3) 2016 cases'!$P109,'3)tpx females'!$BB$111:$BB$161,0))*(1-(EXP(-INDEX('3)tpx males'!BX$4:BX$54,MATCH($O109,'3)tpx males'!$BB$4:$BB$54,0)))*EXP(-INDEX('3)tpx females'!BX$3:BX$53,MATCH('3) 2016 cases'!$P109,'3)tpx females'!$BB$3:$BB$53,0))))))),0)</f>
        <v>3248.3794592993177</v>
      </c>
      <c r="AQ109" s="32">
        <f ca="1">IFERROR(($K109*EXP(AQ$69*($Q109+0.5*($R109)^2))*_xlfn.NORM.DIST((LN(($M109*EXP($L109/100*AQ$69))/($K109))-$Q109*AQ$69)/($R109*SQRT(AQ$69))-$R109*SQRT(AQ$69),0,1,TRUE)+$M109*EXP($L109/100*AQ$69)*(1-_xlfn.NORM.DIST((LN(($M109*EXP($L109/100*AQ$69))/($K109))-$Q109*AQ$69)/($R109*SQRT(AQ$69)),0,1,TRUE)))*EXP(-0.07*AQ$69)*(INDEX('3)tpx females'!BY$57:BY$107,MATCH('3) 2016 cases'!$P109,'3)tpx females'!$BB$57:$BB$107,0))+INDEX('3)tpx males'!BY$57:BY$107,MATCH($O109,'3)tpx males'!$BB$57:$BB$107,0))-(INDEX('3)tpx males'!BX$110:BX$160,MATCH($O109,'3)tpx males'!$BB$110:$BB$160,0))*INDEX('3)tpx females'!BX$111:BX$161,MATCH('3) 2016 cases'!$P109,'3)tpx females'!$BB$111:$BB$161,0))*(1-(EXP(-INDEX('3)tpx males'!BY$4:BY$54,MATCH($O109,'3)tpx males'!$BB$4:$BB$54,0)))*EXP(-INDEX('3)tpx females'!BY$3:BY$53,MATCH('3) 2016 cases'!$P109,'3)tpx females'!$BB$3:$BB$53,0))))))),0)</f>
        <v>2243.2174342554781</v>
      </c>
      <c r="AR109" s="32">
        <f ca="1">IFERROR(($K109*EXP(AR$69*($Q109+0.5*($R109)^2))*_xlfn.NORM.DIST((LN(($M109*EXP($L109/100*AR$69))/($K109))-$Q109*AR$69)/($R109*SQRT(AR$69))-$R109*SQRT(AR$69),0,1,TRUE)+$M109*EXP($L109/100*AR$69)*(1-_xlfn.NORM.DIST((LN(($M109*EXP($L109/100*AR$69))/($K109))-$Q109*AR$69)/($R109*SQRT(AR$69)),0,1,TRUE)))*EXP(-0.07*AR$69)*(INDEX('3)tpx females'!BZ$57:BZ$107,MATCH('3) 2016 cases'!$P109,'3)tpx females'!$BB$57:$BB$107,0))+INDEX('3)tpx males'!BZ$57:BZ$107,MATCH($O109,'3)tpx males'!$BB$57:$BB$107,0))-(INDEX('3)tpx males'!BY$110:BY$160,MATCH($O109,'3)tpx males'!$BB$110:$BB$160,0))*INDEX('3)tpx females'!BY$111:BY$161,MATCH('3) 2016 cases'!$P109,'3)tpx females'!$BB$111:$BB$161,0))*(1-(EXP(-INDEX('3)tpx males'!BZ$4:BZ$54,MATCH($O109,'3)tpx males'!$BB$4:$BB$54,0)))*EXP(-INDEX('3)tpx females'!BZ$3:BZ$53,MATCH('3) 2016 cases'!$P109,'3)tpx females'!$BB$3:$BB$53,0))))))),0)</f>
        <v>1482.5869727065315</v>
      </c>
      <c r="AS109" s="32">
        <f ca="1">IFERROR(($K109*EXP(AS$69*($Q109+0.5*($R109)^2))*_xlfn.NORM.DIST((LN(($M109*EXP($L109/100*AS$69))/($K109))-$Q109*AS$69)/($R109*SQRT(AS$69))-$R109*SQRT(AS$69),0,1,TRUE)+$M109*EXP($L109/100*AS$69)*(1-_xlfn.NORM.DIST((LN(($M109*EXP($L109/100*AS$69))/($K109))-$Q109*AS$69)/($R109*SQRT(AS$69)),0,1,TRUE)))*EXP(-0.07*AS$69)*(INDEX('3)tpx females'!CA$57:CA$107,MATCH('3) 2016 cases'!$P109,'3)tpx females'!$BB$57:$BB$107,0))+INDEX('3)tpx males'!CA$57:CA$107,MATCH($O109,'3)tpx males'!$BB$57:$BB$107,0))-(INDEX('3)tpx males'!BZ$110:BZ$160,MATCH($O109,'3)tpx males'!$BB$110:$BB$160,0))*INDEX('3)tpx females'!BZ$111:BZ$161,MATCH('3) 2016 cases'!$P109,'3)tpx females'!$BB$111:$BB$161,0))*(1-(EXP(-INDEX('3)tpx males'!CA$4:CA$54,MATCH($O109,'3)tpx males'!$BB$4:$BB$54,0)))*EXP(-INDEX('3)tpx females'!CA$3:CA$53,MATCH('3) 2016 cases'!$P109,'3)tpx females'!$BB$3:$BB$53,0))))))),0)</f>
        <v>931.59409429155164</v>
      </c>
      <c r="AT109" s="32">
        <f ca="1">IFERROR(($K109*EXP(AT$69*($Q109+0.5*($R109)^2))*_xlfn.NORM.DIST((LN(($M109*EXP($L109/100*AT$69))/($K109))-$Q109*AT$69)/($R109*SQRT(AT$69))-$R109*SQRT(AT$69),0,1,TRUE)+$M109*EXP($L109/100*AT$69)*(1-_xlfn.NORM.DIST((LN(($M109*EXP($L109/100*AT$69))/($K109))-$Q109*AT$69)/($R109*SQRT(AT$69)),0,1,TRUE)))*EXP(-0.07*AT$69)*(INDEX('3)tpx females'!CB$57:CB$107,MATCH('3) 2016 cases'!$P109,'3)tpx females'!$BB$57:$BB$107,0))+INDEX('3)tpx males'!CB$57:CB$107,MATCH($O109,'3)tpx males'!$BB$57:$BB$107,0))-(INDEX('3)tpx males'!CA$110:CA$160,MATCH($O109,'3)tpx males'!$BB$110:$BB$160,0))*INDEX('3)tpx females'!CA$111:CA$161,MATCH('3) 2016 cases'!$P109,'3)tpx females'!$BB$111:$BB$161,0))*(1-(EXP(-INDEX('3)tpx males'!CB$4:CB$54,MATCH($O109,'3)tpx males'!$BB$4:$BB$54,0)))*EXP(-INDEX('3)tpx females'!CB$3:CB$53,MATCH('3) 2016 cases'!$P109,'3)tpx females'!$BB$3:$BB$53,0))))))),0)</f>
        <v>560.82088785906001</v>
      </c>
      <c r="AU109" s="32">
        <f ca="1">IFERROR(($K109*EXP(AU$69*($Q109+0.5*($R109)^2))*_xlfn.NORM.DIST((LN(($M109*EXP($L109/100*AU$69))/($K109))-$Q109*AU$69)/($R109*SQRT(AU$69))-$R109*SQRT(AU$69),0,1,TRUE)+$M109*EXP($L109/100*AU$69)*(1-_xlfn.NORM.DIST((LN(($M109*EXP($L109/100*AU$69))/($K109))-$Q109*AU$69)/($R109*SQRT(AU$69)),0,1,TRUE)))*EXP(-0.07*AU$69)*(INDEX('3)tpx females'!CC$57:CC$107,MATCH('3) 2016 cases'!$P109,'3)tpx females'!$BB$57:$BB$107,0))+INDEX('3)tpx males'!CC$57:CC$107,MATCH($O109,'3)tpx males'!$BB$57:$BB$107,0))-(INDEX('3)tpx males'!CB$110:CB$160,MATCH($O109,'3)tpx males'!$BB$110:$BB$160,0))*INDEX('3)tpx females'!CB$111:CB$161,MATCH('3) 2016 cases'!$P109,'3)tpx females'!$BB$111:$BB$161,0))*(1-(EXP(-INDEX('3)tpx males'!CC$4:CC$54,MATCH($O109,'3)tpx males'!$BB$4:$BB$54,0)))*EXP(-INDEX('3)tpx females'!CC$3:CC$53,MATCH('3) 2016 cases'!$P109,'3)tpx females'!$BB$3:$BB$53,0))))))),0)</f>
        <v>322.30853244212039</v>
      </c>
      <c r="AV109" s="32">
        <f ca="1">IFERROR(($K109*EXP(AV$69*($Q109+0.5*($R109)^2))*_xlfn.NORM.DIST((LN(($M109*EXP($L109/100*AV$69))/($K109))-$Q109*AV$69)/($R109*SQRT(AV$69))-$R109*SQRT(AV$69),0,1,TRUE)+$M109*EXP($L109/100*AV$69)*(1-_xlfn.NORM.DIST((LN(($M109*EXP($L109/100*AV$69))/($K109))-$Q109*AV$69)/($R109*SQRT(AV$69)),0,1,TRUE)))*EXP(-0.07*AV$69)*(INDEX('3)tpx females'!CD$57:CD$107,MATCH('3) 2016 cases'!$P109,'3)tpx females'!$BB$57:$BB$107,0))+INDEX('3)tpx males'!CD$57:CD$107,MATCH($O109,'3)tpx males'!$BB$57:$BB$107,0))-(INDEX('3)tpx males'!CC$110:CC$160,MATCH($O109,'3)tpx males'!$BB$110:$BB$160,0))*INDEX('3)tpx females'!CC$111:CC$161,MATCH('3) 2016 cases'!$P109,'3)tpx females'!$BB$111:$BB$161,0))*(1-(EXP(-INDEX('3)tpx males'!CD$4:CD$54,MATCH($O109,'3)tpx males'!$BB$4:$BB$54,0)))*EXP(-INDEX('3)tpx females'!CD$3:CD$53,MATCH('3) 2016 cases'!$P109,'3)tpx females'!$BB$3:$BB$53,0))))))),0)</f>
        <v>168.23663488979628</v>
      </c>
      <c r="AW109" s="32">
        <f ca="1">IFERROR(($K109*EXP(AW$69*($Q109+0.5*($R109)^2))*_xlfn.NORM.DIST((LN(($M109*EXP($L109/100*AW$69))/($K109))-$Q109*AW$69)/($R109*SQRT(AW$69))-$R109*SQRT(AW$69),0,1,TRUE)+$M109*EXP($L109/100*AW$69)*(1-_xlfn.NORM.DIST((LN(($M109*EXP($L109/100*AW$69))/($K109))-$Q109*AW$69)/($R109*SQRT(AW$69)),0,1,TRUE)))*EXP(-0.07*AW$69)*(INDEX('3)tpx females'!CE$57:CE$107,MATCH('3) 2016 cases'!$P109,'3)tpx females'!$BB$57:$BB$107,0))+INDEX('3)tpx males'!CE$57:CE$107,MATCH($O109,'3)tpx males'!$BB$57:$BB$107,0))-(INDEX('3)tpx males'!CD$110:CD$160,MATCH($O109,'3)tpx males'!$BB$110:$BB$160,0))*INDEX('3)tpx females'!CD$111:CD$161,MATCH('3) 2016 cases'!$P109,'3)tpx females'!$BB$111:$BB$161,0))*(1-(EXP(-INDEX('3)tpx males'!CE$4:CE$54,MATCH($O109,'3)tpx males'!$BB$4:$BB$54,0)))*EXP(-INDEX('3)tpx females'!CE$3:CE$53,MATCH('3) 2016 cases'!$P109,'3)tpx females'!$BB$3:$BB$53,0))))))),0)</f>
        <v>90.742063668990951</v>
      </c>
      <c r="AX109" s="32">
        <f ca="1">IFERROR(($K109*EXP(AX$69*($Q109+0.5*($R109)^2))*_xlfn.NORM.DIST((LN(($M109*EXP($L109/100*AX$69))/($K109))-$Q109*AX$69)/($R109*SQRT(AX$69))-$R109*SQRT(AX$69),0,1,TRUE)+$M109*EXP($L109/100*AX$69)*(1-_xlfn.NORM.DIST((LN(($M109*EXP($L109/100*AX$69))/($K109))-$Q109*AX$69)/($R109*SQRT(AX$69)),0,1,TRUE)))*EXP(-0.07*AX$69)*(INDEX('3)tpx females'!CF$57:CF$107,MATCH('3) 2016 cases'!$P109,'3)tpx females'!$BB$57:$BB$107,0))+INDEX('3)tpx males'!CF$57:CF$107,MATCH($O109,'3)tpx males'!$BB$57:$BB$107,0))-(INDEX('3)tpx males'!CE$110:CE$160,MATCH($O109,'3)tpx males'!$BB$110:$BB$160,0))*INDEX('3)tpx females'!CE$111:CE$161,MATCH('3) 2016 cases'!$P109,'3)tpx females'!$BB$111:$BB$161,0))*(1-(EXP(-INDEX('3)tpx males'!CF$4:CF$54,MATCH($O109,'3)tpx males'!$BB$4:$BB$54,0)))*EXP(-INDEX('3)tpx females'!CF$3:CF$53,MATCH('3) 2016 cases'!$P109,'3)tpx females'!$BB$3:$BB$53,0))))))),0)</f>
        <v>46.009567100605807</v>
      </c>
      <c r="AY109" s="32">
        <f ca="1">IFERROR(($K109*EXP(AY$69*($Q109+0.5*($R109)^2))*_xlfn.NORM.DIST((LN(($M109*EXP($L109/100*AY$69))/($K109))-$Q109*AY$69)/($R109*SQRT(AY$69))-$R109*SQRT(AY$69),0,1,TRUE)+$M109*EXP($L109/100*AY$69)*(1-_xlfn.NORM.DIST((LN(($M109*EXP($L109/100*AY$69))/($K109))-$Q109*AY$69)/($R109*SQRT(AY$69)),0,1,TRUE)))*EXP(-0.07*AY$69)*(INDEX('3)tpx females'!CG$57:CG$107,MATCH('3) 2016 cases'!$P109,'3)tpx females'!$BB$57:$BB$107,0))+INDEX('3)tpx males'!CG$57:CG$107,MATCH($O109,'3)tpx males'!$BB$57:$BB$107,0))-(INDEX('3)tpx males'!CF$110:CF$160,MATCH($O109,'3)tpx males'!$BB$110:$BB$160,0))*INDEX('3)tpx females'!CF$111:CF$161,MATCH('3) 2016 cases'!$P109,'3)tpx females'!$BB$111:$BB$161,0))*(1-(EXP(-INDEX('3)tpx males'!CG$4:CG$54,MATCH($O109,'3)tpx males'!$BB$4:$BB$54,0)))*EXP(-INDEX('3)tpx females'!CG$3:CG$53,MATCH('3) 2016 cases'!$P109,'3)tpx females'!$BB$3:$BB$53,0))))))),0)</f>
        <v>20.280212797291863</v>
      </c>
      <c r="AZ109" s="32">
        <f ca="1">IFERROR(($K109*EXP(AZ$69*($Q109+0.5*($R109)^2))*_xlfn.NORM.DIST((LN(($M109*EXP($L109/100*AZ$69))/($K109))-$Q109*AZ$69)/($R109*SQRT(AZ$69))-$R109*SQRT(AZ$69),0,1,TRUE)+$M109*EXP($L109/100*AZ$69)*(1-_xlfn.NORM.DIST((LN(($M109*EXP($L109/100*AZ$69))/($K109))-$Q109*AZ$69)/($R109*SQRT(AZ$69)),0,1,TRUE)))*EXP(-0.07*AZ$69)*(INDEX('3)tpx females'!CH$57:CH$107,MATCH('3) 2016 cases'!$P109,'3)tpx females'!$BB$57:$BB$107,0))+INDEX('3)tpx males'!CH$57:CH$107,MATCH($O109,'3)tpx males'!$BB$57:$BB$107,0))-(INDEX('3)tpx males'!CG$110:CG$160,MATCH($O109,'3)tpx males'!$BB$110:$BB$160,0))*INDEX('3)tpx females'!CG$111:CG$161,MATCH('3) 2016 cases'!$P109,'3)tpx females'!$BB$111:$BB$161,0))*(1-(EXP(-INDEX('3)tpx males'!CH$4:CH$54,MATCH($O109,'3)tpx males'!$BB$4:$BB$54,0)))*EXP(-INDEX('3)tpx females'!CH$3:CH$53,MATCH('3) 2016 cases'!$P109,'3)tpx females'!$BB$3:$BB$53,0))))))),0)</f>
        <v>0</v>
      </c>
      <c r="BA109" s="32">
        <f ca="1">IFERROR(($K109*EXP(BA$69*($Q109+0.5*($R109)^2))*_xlfn.NORM.DIST((LN(($M109*EXP($L109/100*BA$69))/($K109))-$Q109*BA$69)/($R109*SQRT(BA$69))-$R109*SQRT(BA$69),0,1,TRUE)+$M109*EXP($L109/100*BA$69)*(1-_xlfn.NORM.DIST((LN(($M109*EXP($L109/100*BA$69))/($K109))-$Q109*BA$69)/($R109*SQRT(BA$69)),0,1,TRUE)))*EXP(-0.07*BA$69)*(INDEX('3)tpx females'!CI$57:CI$107,MATCH('3) 2016 cases'!$P109,'3)tpx females'!$BB$57:$BB$107,0))+INDEX('3)tpx males'!CI$57:CI$107,MATCH($O109,'3)tpx males'!$BB$57:$BB$107,0))-(INDEX('3)tpx males'!CH$110:CH$160,MATCH($O109,'3)tpx males'!$BB$110:$BB$160,0))*INDEX('3)tpx females'!CH$111:CH$161,MATCH('3) 2016 cases'!$P109,'3)tpx females'!$BB$111:$BB$161,0))*(1-(EXP(-INDEX('3)tpx males'!CI$4:CI$54,MATCH($O109,'3)tpx males'!$BB$4:$BB$54,0)))*EXP(-INDEX('3)tpx females'!CI$3:CI$53,MATCH('3) 2016 cases'!$P109,'3)tpx females'!$BB$3:$BB$53,0))))))),0)</f>
        <v>0</v>
      </c>
      <c r="BB109" s="32">
        <f ca="1">IFERROR(($K109*EXP(BB$69*($Q109+0.5*($R109)^2))*_xlfn.NORM.DIST((LN(($M109*EXP($L109/100*BB$69))/($K109))-$Q109*BB$69)/($R109*SQRT(BB$69))-$R109*SQRT(BB$69),0,1,TRUE)+$M109*EXP($L109/100*BB$69)*(1-_xlfn.NORM.DIST((LN(($M109*EXP($L109/100*BB$69))/($K109))-$Q109*BB$69)/($R109*SQRT(BB$69)),0,1,TRUE)))*EXP(-0.07*BB$69)*(INDEX('3)tpx females'!CJ$57:CJ$107,MATCH('3) 2016 cases'!$P109,'3)tpx females'!$BB$57:$BB$107,0))+INDEX('3)tpx males'!CJ$57:CJ$107,MATCH($O109,'3)tpx males'!$BB$57:$BB$107,0))-(INDEX('3)tpx males'!CI$110:CI$160,MATCH($O109,'3)tpx males'!$BB$110:$BB$160,0))*INDEX('3)tpx females'!CI$111:CI$161,MATCH('3) 2016 cases'!$P109,'3)tpx females'!$BB$111:$BB$161,0))*(1-(EXP(-INDEX('3)tpx males'!CJ$4:CJ$54,MATCH($O109,'3)tpx males'!$BB$4:$BB$54,0)))*EXP(-INDEX('3)tpx females'!CJ$3:CJ$53,MATCH('3) 2016 cases'!$P109,'3)tpx females'!$BB$3:$BB$53,0))))))),0)</f>
        <v>0</v>
      </c>
      <c r="BC109" s="32">
        <f ca="1">IFERROR(($K109*EXP(BC$69*($Q109+0.5*($R109)^2))*_xlfn.NORM.DIST((LN(($M109*EXP($L109/100*BC$69))/($K109))-$Q109*BC$69)/($R109*SQRT(BC$69))-$R109*SQRT(BC$69),0,1,TRUE)+$M109*EXP($L109/100*BC$69)*(1-_xlfn.NORM.DIST((LN(($M109*EXP($L109/100*BC$69))/($K109))-$Q109*BC$69)/($R109*SQRT(BC$69)),0,1,TRUE)))*EXP(-0.07*BC$69)*(INDEX('3)tpx females'!CK$57:CK$107,MATCH('3) 2016 cases'!$P109,'3)tpx females'!$BB$57:$BB$107,0))+INDEX('3)tpx males'!CK$57:CK$107,MATCH($O109,'3)tpx males'!$BB$57:$BB$107,0))-(INDEX('3)tpx males'!CJ$110:CJ$160,MATCH($O109,'3)tpx males'!$BB$110:$BB$160,0))*INDEX('3)tpx females'!CJ$111:CJ$161,MATCH('3) 2016 cases'!$P109,'3)tpx females'!$BB$111:$BB$161,0))*(1-(EXP(-INDEX('3)tpx males'!CK$4:CK$54,MATCH($O109,'3)tpx males'!$BB$4:$BB$54,0)))*EXP(-INDEX('3)tpx females'!CK$3:CK$53,MATCH('3) 2016 cases'!$P109,'3)tpx females'!$BB$3:$BB$53,0))))))),0)</f>
        <v>0</v>
      </c>
      <c r="BD109" s="32">
        <f ca="1">IFERROR(($K109*EXP(BD$69*($Q109+0.5*($R109)^2))*_xlfn.NORM.DIST((LN(($M109*EXP($L109/100*BD$69))/($K109))-$Q109*BD$69)/($R109*SQRT(BD$69))-$R109*SQRT(BD$69),0,1,TRUE)+$M109*EXP($L109/100*BD$69)*(1-_xlfn.NORM.DIST((LN(($M109*EXP($L109/100*BD$69))/($K109))-$Q109*BD$69)/($R109*SQRT(BD$69)),0,1,TRUE)))*EXP(-0.07*BD$69)*(INDEX('3)tpx females'!CL$57:CL$107,MATCH('3) 2016 cases'!$P109,'3)tpx females'!$BB$57:$BB$107,0))+INDEX('3)tpx males'!CL$57:CL$107,MATCH($O109,'3)tpx males'!$BB$57:$BB$107,0))-(INDEX('3)tpx males'!CK$110:CK$160,MATCH($O109,'3)tpx males'!$BB$110:$BB$160,0))*INDEX('3)tpx females'!CK$111:CK$161,MATCH('3) 2016 cases'!$P109,'3)tpx females'!$BB$111:$BB$161,0))*(1-(EXP(-INDEX('3)tpx males'!CL$4:CL$54,MATCH($O109,'3)tpx males'!$BB$4:$BB$54,0)))*EXP(-INDEX('3)tpx females'!CL$3:CL$53,MATCH('3) 2016 cases'!$P109,'3)tpx females'!$BB$3:$BB$53,0))))))),0)</f>
        <v>0</v>
      </c>
      <c r="BE109" s="32">
        <f ca="1">IFERROR(($K109*EXP(BE$69*($Q109+0.5*($R109)^2))*_xlfn.NORM.DIST((LN(($M109*EXP($L109/100*BE$69))/($K109))-$Q109*BE$69)/($R109*SQRT(BE$69))-$R109*SQRT(BE$69),0,1,TRUE)+$M109*EXP($L109/100*BE$69)*(1-_xlfn.NORM.DIST((LN(($M109*EXP($L109/100*BE$69))/($K109))-$Q109*BE$69)/($R109*SQRT(BE$69)),0,1,TRUE)))*EXP(-0.07*BE$69)*(INDEX('3)tpx females'!CM$57:CM$107,MATCH('3) 2016 cases'!$P109,'3)tpx females'!$BB$57:$BB$107,0))+INDEX('3)tpx males'!CM$57:CM$107,MATCH($O109,'3)tpx males'!$BB$57:$BB$107,0))-(INDEX('3)tpx males'!CL$110:CL$160,MATCH($O109,'3)tpx males'!$BB$110:$BB$160,0))*INDEX('3)tpx females'!CL$111:CL$161,MATCH('3) 2016 cases'!$P109,'3)tpx females'!$BB$111:$BB$161,0))*(1-(EXP(-INDEX('3)tpx males'!CM$4:CM$54,MATCH($O109,'3)tpx males'!$BB$4:$BB$54,0)))*EXP(-INDEX('3)tpx females'!CM$3:CM$53,MATCH('3) 2016 cases'!$P109,'3)tpx females'!$BB$3:$BB$53,0))))))),0)</f>
        <v>0</v>
      </c>
      <c r="BF109" s="32">
        <f ca="1">IFERROR(($K109*EXP(BF$69*($Q109+0.5*($R109)^2))*_xlfn.NORM.DIST((LN(($M109*EXP($L109/100*BF$69))/($K109))-$Q109*BF$69)/($R109*SQRT(BF$69))-$R109*SQRT(BF$69),0,1,TRUE)+$M109*EXP($L109/100*BF$69)*(1-_xlfn.NORM.DIST((LN(($M109*EXP($L109/100*BF$69))/($K109))-$Q109*BF$69)/($R109*SQRT(BF$69)),0,1,TRUE)))*EXP(-0.07*BF$69)*(INDEX('3)tpx females'!CN$57:CN$107,MATCH('3) 2016 cases'!$P109,'3)tpx females'!$BB$57:$BB$107,0))+INDEX('3)tpx males'!CN$57:CN$107,MATCH($O109,'3)tpx males'!$BB$57:$BB$107,0))-(INDEX('3)tpx males'!CM$110:CM$160,MATCH($O109,'3)tpx males'!$BB$110:$BB$160,0))*INDEX('3)tpx females'!CM$111:CM$161,MATCH('3) 2016 cases'!$P109,'3)tpx females'!$BB$111:$BB$161,0))*(1-(EXP(-INDEX('3)tpx males'!CN$4:CN$54,MATCH($O109,'3)tpx males'!$BB$4:$BB$54,0)))*EXP(-INDEX('3)tpx females'!CN$3:CN$53,MATCH('3) 2016 cases'!$P109,'3)tpx females'!$BB$3:$BB$53,0))))))),0)</f>
        <v>0</v>
      </c>
      <c r="BG109" s="32">
        <f ca="1">IFERROR(($K109*EXP(BG$69*($Q109+0.5*($R109)^2))*_xlfn.NORM.DIST((LN(($M109*EXP($L109/100*BG$69))/($K109))-$Q109*BG$69)/($R109*SQRT(BG$69))-$R109*SQRT(BG$69),0,1,TRUE)+$M109*EXP($L109/100*BG$69)*(1-_xlfn.NORM.DIST((LN(($M109*EXP($L109/100*BG$69))/($K109))-$Q109*BG$69)/($R109*SQRT(BG$69)),0,1,TRUE)))*EXP(-0.07*BG$69)*(INDEX('3)tpx females'!CO$57:CO$107,MATCH('3) 2016 cases'!$P109,'3)tpx females'!$BB$57:$BB$107,0))+INDEX('3)tpx males'!CO$57:CO$107,MATCH($O109,'3)tpx males'!$BB$57:$BB$107,0))-(INDEX('3)tpx males'!CN$110:CN$160,MATCH($O109,'3)tpx males'!$BB$110:$BB$160,0))*INDEX('3)tpx females'!CN$111:CN$161,MATCH('3) 2016 cases'!$P109,'3)tpx females'!$BB$111:$BB$161,0))*(1-(EXP(-INDEX('3)tpx males'!CO$4:CO$54,MATCH($O109,'3)tpx males'!$BB$4:$BB$54,0)))*EXP(-INDEX('3)tpx females'!CO$3:CO$53,MATCH('3) 2016 cases'!$P109,'3)tpx females'!$BB$3:$BB$53,0))))))),0)</f>
        <v>0</v>
      </c>
      <c r="BH109" s="32">
        <f ca="1">IFERROR(($K109*EXP(BH$69*($Q109+0.5*($R109)^2))*_xlfn.NORM.DIST((LN(($M109*EXP($L109/100*BH$69))/($K109))-$Q109*BH$69)/($R109*SQRT(BH$69))-$R109*SQRT(BH$69),0,1,TRUE)+$M109*EXP($L109/100*BH$69)*(1-_xlfn.NORM.DIST((LN(($M109*EXP($L109/100*BH$69))/($K109))-$Q109*BH$69)/($R109*SQRT(BH$69)),0,1,TRUE)))*EXP(-0.07*BH$69)*(INDEX('3)tpx females'!CP$57:CP$107,MATCH('3) 2016 cases'!$P109,'3)tpx females'!$BB$57:$BB$107,0))+INDEX('3)tpx males'!CP$57:CP$107,MATCH($O109,'3)tpx males'!$BB$57:$BB$107,0))-(INDEX('3)tpx males'!CO$110:CO$160,MATCH($O109,'3)tpx males'!$BB$110:$BB$160,0))*INDEX('3)tpx females'!CO$111:CO$161,MATCH('3) 2016 cases'!$P109,'3)tpx females'!$BB$111:$BB$161,0))*(1-(EXP(-INDEX('3)tpx males'!CP$4:CP$54,MATCH($O109,'3)tpx males'!$BB$4:$BB$54,0)))*EXP(-INDEX('3)tpx females'!CP$3:CP$53,MATCH('3) 2016 cases'!$P109,'3)tpx females'!$BB$3:$BB$53,0))))))),0)</f>
        <v>0</v>
      </c>
      <c r="BI109" s="32">
        <f ca="1">IFERROR(($K109*EXP(BI$69*($Q109+0.5*($R109)^2))*_xlfn.NORM.DIST((LN(($M109*EXP($L109/100*BI$69))/($K109))-$Q109*BI$69)/($R109*SQRT(BI$69))-$R109*SQRT(BI$69),0,1,TRUE)+$M109*EXP($L109/100*BI$69)*(1-_xlfn.NORM.DIST((LN(($M109*EXP($L109/100*BI$69))/($K109))-$Q109*BI$69)/($R109*SQRT(BI$69)),0,1,TRUE)))*EXP(-0.07*BI$69)*(INDEX('3)tpx females'!CQ$57:CQ$107,MATCH('3) 2016 cases'!$P109,'3)tpx females'!$BB$57:$BB$107,0))+INDEX('3)tpx males'!CQ$57:CQ$107,MATCH($O109,'3)tpx males'!$BB$57:$BB$107,0))-(INDEX('3)tpx males'!CP$110:CP$160,MATCH($O109,'3)tpx males'!$BB$110:$BB$160,0))*INDEX('3)tpx females'!CP$111:CP$161,MATCH('3) 2016 cases'!$P109,'3)tpx females'!$BB$111:$BB$161,0))*(1-(EXP(-INDEX('3)tpx males'!CQ$4:CQ$54,MATCH($O109,'3)tpx males'!$BB$4:$BB$54,0)))*EXP(-INDEX('3)tpx females'!CQ$3:CQ$53,MATCH('3) 2016 cases'!$P109,'3)tpx females'!$BB$3:$BB$53,0))))))),0)</f>
        <v>0</v>
      </c>
      <c r="BJ109" s="32">
        <f ca="1">IFERROR(($K109*EXP(BJ$69*($Q109+0.5*($R109)^2))*_xlfn.NORM.DIST((LN(($M109*EXP($L109/100*BJ$69))/($K109))-$Q109*BJ$69)/($R109*SQRT(BJ$69))-$R109*SQRT(BJ$69),0,1,TRUE)+$M109*EXP($L109/100*BJ$69)*(1-_xlfn.NORM.DIST((LN(($M109*EXP($L109/100*BJ$69))/($K109))-$Q109*BJ$69)/($R109*SQRT(BJ$69)),0,1,TRUE)))*EXP(-0.07*BJ$69)*(INDEX('3)tpx females'!CR$57:CR$107,MATCH('3) 2016 cases'!$P109,'3)tpx females'!$BB$57:$BB$107,0))+INDEX('3)tpx males'!CR$57:CR$107,MATCH($O109,'3)tpx males'!$BB$57:$BB$107,0))-(INDEX('3)tpx males'!CQ$110:CQ$160,MATCH($O109,'3)tpx males'!$BB$110:$BB$160,0))*INDEX('3)tpx females'!CQ$111:CQ$161,MATCH('3) 2016 cases'!$P109,'3)tpx females'!$BB$111:$BB$161,0))*(1-(EXP(-INDEX('3)tpx males'!CR$4:CR$54,MATCH($O109,'3)tpx males'!$BB$4:$BB$54,0)))*EXP(-INDEX('3)tpx females'!CR$3:CR$53,MATCH('3) 2016 cases'!$P109,'3)tpx females'!$BB$3:$BB$53,0))))))),0)</f>
        <v>0</v>
      </c>
      <c r="BK109" s="32">
        <f ca="1">IFERROR(($K109*EXP(BK$69*($Q109+0.5*($R109)^2))*_xlfn.NORM.DIST((LN(($M109*EXP($L109/100*BK$69))/($K109))-$Q109*BK$69)/($R109*SQRT(BK$69))-$R109*SQRT(BK$69),0,1,TRUE)+$M109*EXP($L109/100*BK$69)*(1-_xlfn.NORM.DIST((LN(($M109*EXP($L109/100*BK$69))/($K109))-$Q109*BK$69)/($R109*SQRT(BK$69)),0,1,TRUE)))*EXP(-0.07*BK$69)*(INDEX('3)tpx females'!CS$57:CS$107,MATCH('3) 2016 cases'!$P109,'3)tpx females'!$BB$57:$BB$107,0))+INDEX('3)tpx males'!CS$57:CS$107,MATCH($O109,'3)tpx males'!$BB$57:$BB$107,0))-(INDEX('3)tpx males'!CR$110:CR$160,MATCH($O109,'3)tpx males'!$BB$110:$BB$160,0))*INDEX('3)tpx females'!CR$111:CR$161,MATCH('3) 2016 cases'!$P109,'3)tpx females'!$BB$111:$BB$161,0))*(1-(EXP(-INDEX('3)tpx males'!CS$4:CS$54,MATCH($O109,'3)tpx males'!$BB$4:$BB$54,0)))*EXP(-INDEX('3)tpx females'!CS$3:CS$53,MATCH('3) 2016 cases'!$P109,'3)tpx females'!$BB$3:$BB$53,0))))))),0)</f>
        <v>0</v>
      </c>
      <c r="BL109" s="32">
        <f ca="1">IFERROR(($K109*EXP(BL$69*($Q109+0.5*($R109)^2))*_xlfn.NORM.DIST((LN(($M109*EXP($L109/100*BL$69))/($K109))-$Q109*BL$69)/($R109*SQRT(BL$69))-$R109*SQRT(BL$69),0,1,TRUE)+$M109*EXP($L109/100*BL$69)*(1-_xlfn.NORM.DIST((LN(($M109*EXP($L109/100*BL$69))/($K109))-$Q109*BL$69)/($R109*SQRT(BL$69)),0,1,TRUE)))*EXP(-0.07*BL$69)*(INDEX('3)tpx females'!CT$57:CT$107,MATCH('3) 2016 cases'!$P109,'3)tpx females'!$BB$57:$BB$107,0))+INDEX('3)tpx males'!CT$57:CT$107,MATCH($O109,'3)tpx males'!$BB$57:$BB$107,0))-(INDEX('3)tpx males'!CS$110:CS$160,MATCH($O109,'3)tpx males'!$BB$110:$BB$160,0))*INDEX('3)tpx females'!CS$111:CS$161,MATCH('3) 2016 cases'!$P109,'3)tpx females'!$BB$111:$BB$161,0))*(1-(EXP(-INDEX('3)tpx males'!CT$4:CT$54,MATCH($O109,'3)tpx males'!$BB$4:$BB$54,0)))*EXP(-INDEX('3)tpx females'!CT$3:CT$53,MATCH('3) 2016 cases'!$P109,'3)tpx females'!$BB$3:$BB$53,0))))))),0)</f>
        <v>0</v>
      </c>
      <c r="BM109" s="32">
        <f ca="1">IFERROR(($K109*EXP(BM$69*($Q109+0.5*($R109)^2))*_xlfn.NORM.DIST((LN(($M109*EXP($L109/100*BM$69))/($K109))-$Q109*BM$69)/($R109*SQRT(BM$69))-$R109*SQRT(BM$69),0,1,TRUE)+$M109*EXP($L109/100*BM$69)*(1-_xlfn.NORM.DIST((LN(($M109*EXP($L109/100*BM$69))/($K109))-$Q109*BM$69)/($R109*SQRT(BM$69)),0,1,TRUE)))*EXP(-0.07*BM$69)*(INDEX('3)tpx females'!CU$57:CU$107,MATCH('3) 2016 cases'!$P109,'3)tpx females'!$BB$57:$BB$107,0))+INDEX('3)tpx males'!CU$57:CU$107,MATCH($O109,'3)tpx males'!$BB$57:$BB$107,0))-(INDEX('3)tpx males'!CT$110:CT$160,MATCH($O109,'3)tpx males'!$BB$110:$BB$160,0))*INDEX('3)tpx females'!CT$111:CT$161,MATCH('3) 2016 cases'!$P109,'3)tpx females'!$BB$111:$BB$161,0))*(1-(EXP(-INDEX('3)tpx males'!CU$4:CU$54,MATCH($O109,'3)tpx males'!$BB$4:$BB$54,0)))*EXP(-INDEX('3)tpx females'!CU$3:CU$53,MATCH('3) 2016 cases'!$P109,'3)tpx females'!$BB$3:$BB$53,0))))))),0)</f>
        <v>0</v>
      </c>
      <c r="BN109" s="32">
        <f ca="1">IFERROR(($K109*EXP(BN$69*($Q109+0.5*($R109)^2))*_xlfn.NORM.DIST((LN(($M109*EXP($L109/100*BN$69))/($K109))-$Q109*BN$69)/($R109*SQRT(BN$69))-$R109*SQRT(BN$69),0,1,TRUE)+$M109*EXP($L109/100*BN$69)*(1-_xlfn.NORM.DIST((LN(($M109*EXP($L109/100*BN$69))/($K109))-$Q109*BN$69)/($R109*SQRT(BN$69)),0,1,TRUE)))*EXP(-0.07*BN$69)*(INDEX('3)tpx females'!CV$57:CV$107,MATCH('3) 2016 cases'!$P109,'3)tpx females'!$BB$57:$BB$107,0))+INDEX('3)tpx males'!CV$57:CV$107,MATCH($O109,'3)tpx males'!$BB$57:$BB$107,0))-(INDEX('3)tpx males'!CU$110:CU$160,MATCH($O109,'3)tpx males'!$BB$110:$BB$160,0))*INDEX('3)tpx females'!CU$111:CU$161,MATCH('3) 2016 cases'!$P109,'3)tpx females'!$BB$111:$BB$161,0))*(1-(EXP(-INDEX('3)tpx males'!CV$4:CV$54,MATCH($O109,'3)tpx males'!$BB$4:$BB$54,0)))*EXP(-INDEX('3)tpx females'!CV$3:CV$53,MATCH('3) 2016 cases'!$P109,'3)tpx females'!$BB$3:$BB$53,0))))))),0)</f>
        <v>0</v>
      </c>
      <c r="BO109" s="32">
        <f ca="1">IFERROR(($K109*EXP(BO$69*($Q109+0.5*($R109)^2))*_xlfn.NORM.DIST((LN(($M109*EXP($L109/100*BO$69))/($K109))-$Q109*BO$69)/($R109*SQRT(BO$69))-$R109*SQRT(BO$69),0,1,TRUE)+$M109*EXP($L109/100*BO$69)*(1-_xlfn.NORM.DIST((LN(($M109*EXP($L109/100*BO$69))/($K109))-$Q109*BO$69)/($R109*SQRT(BO$69)),0,1,TRUE)))*EXP(-0.07*BO$69)*(INDEX('3)tpx females'!CW$57:CW$107,MATCH('3) 2016 cases'!$P109,'3)tpx females'!$BB$57:$BB$107,0))+INDEX('3)tpx males'!CW$57:CW$107,MATCH($O109,'3)tpx males'!$BB$57:$BB$107,0))-(INDEX('3)tpx males'!CV$110:CV$160,MATCH($O109,'3)tpx males'!$BB$110:$BB$160,0))*INDEX('3)tpx females'!CV$111:CV$161,MATCH('3) 2016 cases'!$P109,'3)tpx females'!$BB$111:$BB$161,0))*(1-(EXP(-INDEX('3)tpx males'!CW$4:CW$54,MATCH($O109,'3)tpx males'!$BB$4:$BB$54,0)))*EXP(-INDEX('3)tpx females'!CW$3:CW$53,MATCH('3) 2016 cases'!$P109,'3)tpx females'!$BB$3:$BB$53,0))))))),0)</f>
        <v>0</v>
      </c>
      <c r="BP109" s="32">
        <f ca="1">IFERROR(($K109*EXP(BP$69*($Q109+0.5*($R109)^2))*_xlfn.NORM.DIST((LN(($M109*EXP($L109/100*BP$69))/($K109))-$Q109*BP$69)/($R109*SQRT(BP$69))-$R109*SQRT(BP$69),0,1,TRUE)+$M109*EXP($L109/100*BP$69)*(1-_xlfn.NORM.DIST((LN(($M109*EXP($L109/100*BP$69))/($K109))-$Q109*BP$69)/($R109*SQRT(BP$69)),0,1,TRUE)))*EXP(-0.07*BP$69)*(INDEX('3)tpx females'!CX$57:CX$107,MATCH('3) 2016 cases'!$P109,'3)tpx females'!$BB$57:$BB$107,0))+INDEX('3)tpx males'!CX$57:CX$107,MATCH($O109,'3)tpx males'!$BB$57:$BB$107,0))-(INDEX('3)tpx males'!CW$110:CW$160,MATCH($O109,'3)tpx males'!$BB$110:$BB$160,0))*INDEX('3)tpx females'!CW$111:CW$161,MATCH('3) 2016 cases'!$P109,'3)tpx females'!$BB$111:$BB$161,0))*(1-(EXP(-INDEX('3)tpx males'!CX$4:CX$54,MATCH($O109,'3)tpx males'!$BB$4:$BB$54,0)))*EXP(-INDEX('3)tpx females'!CX$3:CX$53,MATCH('3) 2016 cases'!$P109,'3)tpx females'!$BB$3:$BB$53,0))))))),0)</f>
        <v>0</v>
      </c>
      <c r="BQ109" s="32">
        <f ca="1">IFERROR(($K109*EXP(BQ$69*($Q109+0.5*($R109)^2))*_xlfn.NORM.DIST((LN(($M109*EXP($L109/100*BQ$69))/($K109))-$Q109*BQ$69)/($R109*SQRT(BQ$69))-$R109*SQRT(BQ$69),0,1,TRUE)+$M109*EXP($L109/100*BQ$69)*(1-_xlfn.NORM.DIST((LN(($M109*EXP($L109/100*BQ$69))/($K109))-$Q109*BQ$69)/($R109*SQRT(BQ$69)),0,1,TRUE)))*EXP(-0.07*BQ$69)*(INDEX('3)tpx females'!CY$57:CY$107,MATCH('3) 2016 cases'!$P109,'3)tpx females'!$BB$57:$BB$107,0))+INDEX('3)tpx males'!CY$57:CY$107,MATCH($O109,'3)tpx males'!$BB$57:$BB$107,0))-(INDEX('3)tpx males'!CX$110:CX$160,MATCH($O109,'3)tpx males'!$BB$110:$BB$160,0))*INDEX('3)tpx females'!CX$111:CX$161,MATCH('3) 2016 cases'!$P109,'3)tpx females'!$BB$111:$BB$161,0))*(1-(EXP(-INDEX('3)tpx males'!CY$4:CY$54,MATCH($O109,'3)tpx males'!$BB$4:$BB$54,0)))*EXP(-INDEX('3)tpx females'!CY$3:CY$53,MATCH('3) 2016 cases'!$P109,'3)tpx females'!$BB$3:$BB$53,0))))))),0)</f>
        <v>0</v>
      </c>
      <c r="BR109" s="32">
        <f ca="1">IFERROR(($K109*EXP(BR$69*($Q109+0.5*($R109)^2))*_xlfn.NORM.DIST((LN(($M109*EXP($L109/100*BR$69))/($K109))-$Q109*BR$69)/($R109*SQRT(BR$69))-$R109*SQRT(BR$69),0,1,TRUE)+$M109*EXP($L109/100*BR$69)*(1-_xlfn.NORM.DIST((LN(($M109*EXP($L109/100*BR$69))/($K109))-$Q109*BR$69)/($R109*SQRT(BR$69)),0,1,TRUE)))*EXP(-0.07*BR$69)*(INDEX('3)tpx females'!CZ$57:CZ$107,MATCH('3) 2016 cases'!$P109,'3)tpx females'!$BB$57:$BB$107,0))+INDEX('3)tpx males'!CZ$57:CZ$107,MATCH($O109,'3)tpx males'!$BB$57:$BB$107,0))-(INDEX('3)tpx males'!CY$110:CY$160,MATCH($O109,'3)tpx males'!$BB$110:$BB$160,0))*INDEX('3)tpx females'!CY$111:CY$161,MATCH('3) 2016 cases'!$P109,'3)tpx females'!$BB$111:$BB$161,0))*(1-(EXP(-INDEX('3)tpx males'!CZ$4:CZ$54,MATCH($O109,'3)tpx males'!$BB$4:$BB$54,0)))*EXP(-INDEX('3)tpx females'!CZ$3:CZ$53,MATCH('3) 2016 cases'!$P109,'3)tpx females'!$BB$3:$BB$53,0))))))),0)</f>
        <v>0</v>
      </c>
      <c r="BS109" s="32">
        <f ca="1">IFERROR(($K109*EXP(BS$69*($Q109+0.5*($R109)^2))*_xlfn.NORM.DIST((LN(($M109*EXP($L109/100*BS$69))/($K109))-$Q109*BS$69)/($R109*SQRT(BS$69))-$R109*SQRT(BS$69),0,1,TRUE)+$M109*EXP($L109/100*BS$69)*(1-_xlfn.NORM.DIST((LN(($M109*EXP($L109/100*BS$69))/($K109))-$Q109*BS$69)/($R109*SQRT(BS$69)),0,1,TRUE)))*EXP(-0.07*BS$69)*(INDEX('3)tpx females'!DA$57:DA$107,MATCH('3) 2016 cases'!$P109,'3)tpx females'!$BB$57:$BB$107,0))+INDEX('3)tpx males'!DA$57:DA$107,MATCH($O109,'3)tpx males'!$BB$57:$BB$107,0))-(INDEX('3)tpx males'!CZ$110:CZ$160,MATCH($O109,'3)tpx males'!$BB$110:$BB$160,0))*INDEX('3)tpx females'!CZ$111:CZ$161,MATCH('3) 2016 cases'!$P109,'3)tpx females'!$BB$111:$BB$161,0))*(1-(EXP(-INDEX('3)tpx males'!DA$4:DA$54,MATCH($O109,'3)tpx males'!$BB$4:$BB$54,0)))*EXP(-INDEX('3)tpx females'!DA$3:DA$53,MATCH('3) 2016 cases'!$P109,'3)tpx females'!$BB$3:$BB$53,0))))))),0)</f>
        <v>0</v>
      </c>
      <c r="BU109" s="32">
        <f t="shared" si="121"/>
        <v>184728.83449019416</v>
      </c>
      <c r="BV109" s="32">
        <f t="shared" si="122"/>
        <v>171466.68484800312</v>
      </c>
      <c r="BW109" s="32">
        <f t="shared" si="123"/>
        <v>170696.81826514794</v>
      </c>
      <c r="BX109" s="32">
        <f t="shared" si="124"/>
        <v>169930.40829869566</v>
      </c>
      <c r="BY109" s="32">
        <f t="shared" si="125"/>
        <v>169167.4394288183</v>
      </c>
      <c r="BZ109" s="32">
        <f t="shared" si="126"/>
        <v>168407.89620537014</v>
      </c>
      <c r="CA109" s="32">
        <f t="shared" si="127"/>
        <v>167651.76324757491</v>
      </c>
      <c r="CB109" s="32">
        <f t="shared" si="128"/>
        <v>166899.02524371451</v>
      </c>
      <c r="CC109" s="32">
        <f t="shared" si="129"/>
        <v>166149.6669508185</v>
      </c>
      <c r="CD109" s="32">
        <f t="shared" si="130"/>
        <v>165403.67319435583</v>
      </c>
      <c r="CE109" s="32">
        <f t="shared" si="131"/>
        <v>164661.02886792703</v>
      </c>
      <c r="CF109" s="32">
        <f t="shared" si="132"/>
        <v>163921.71893295445</v>
      </c>
      <c r="CG109" s="32">
        <f t="shared" si="133"/>
        <v>163185.72841835729</v>
      </c>
      <c r="CH109" s="32">
        <f t="shared" si="134"/>
        <v>162453.04242016625</v>
      </c>
      <c r="CI109" s="32">
        <f t="shared" si="135"/>
        <v>161723.64610097077</v>
      </c>
      <c r="CJ109" s="32">
        <f t="shared" si="136"/>
        <v>160997.52468900234</v>
      </c>
      <c r="CK109" s="32">
        <f t="shared" si="137"/>
        <v>160274.66347656518</v>
      </c>
      <c r="CL109" s="32">
        <f t="shared" si="138"/>
        <v>159555.04781746963</v>
      </c>
      <c r="CM109" s="32">
        <f t="shared" si="139"/>
        <v>158838.66312313839</v>
      </c>
      <c r="CN109" s="32">
        <f t="shared" si="140"/>
        <v>158125.4948571455</v>
      </c>
      <c r="CO109" s="32">
        <f t="shared" si="141"/>
        <v>157415.52852810538</v>
      </c>
      <c r="CP109" s="32">
        <f t="shared" si="142"/>
        <v>156708.74968101282</v>
      </c>
      <c r="CQ109" s="32">
        <f t="shared" si="143"/>
        <v>156005.14388731919</v>
      </c>
      <c r="CR109" s="32">
        <f t="shared" si="144"/>
        <v>155304.69673417081</v>
      </c>
      <c r="CS109" s="32">
        <f t="shared" si="145"/>
        <v>154607.393813331</v>
      </c>
      <c r="CT109" s="32">
        <f t="shared" si="146"/>
        <v>153913.22071033565</v>
      </c>
      <c r="CU109" s="32">
        <f t="shared" si="147"/>
        <v>153222.16299441407</v>
      </c>
      <c r="CV109" s="32">
        <f t="shared" si="148"/>
        <v>152534.20620963775</v>
      </c>
      <c r="CW109" s="32">
        <f t="shared" si="149"/>
        <v>151849.3358676713</v>
      </c>
      <c r="CX109" s="32">
        <f t="shared" si="150"/>
        <v>151167.53744238717</v>
      </c>
      <c r="CY109" s="32">
        <f t="shared" si="151"/>
        <v>150488.79636650108</v>
      </c>
      <c r="CZ109" s="32">
        <f t="shared" si="152"/>
        <v>149813.09803027494</v>
      </c>
      <c r="DA109" s="32">
        <f t="shared" si="153"/>
        <v>149140.42778225092</v>
      </c>
      <c r="DB109" s="32">
        <f t="shared" si="154"/>
        <v>148470.77093189929</v>
      </c>
      <c r="DC109" s="32">
        <f t="shared" si="155"/>
        <v>147804.11275401025</v>
      </c>
      <c r="DD109" s="32">
        <f t="shared" si="156"/>
        <v>147140.43849461869</v>
      </c>
      <c r="DE109" s="32">
        <f t="shared" si="157"/>
        <v>146479.73337822722</v>
      </c>
      <c r="DF109" s="32">
        <f t="shared" si="158"/>
        <v>145821.98261608105</v>
      </c>
      <c r="DG109" s="32">
        <f t="shared" si="159"/>
        <v>145167.17141525185</v>
      </c>
      <c r="DH109" s="32">
        <f t="shared" si="160"/>
        <v>144515.28498829264</v>
      </c>
      <c r="DI109" s="32">
        <f t="shared" si="161"/>
        <v>143866.30856324491</v>
      </c>
      <c r="DJ109" s="32">
        <f t="shared" si="162"/>
        <v>143220.22739379731</v>
      </c>
      <c r="DK109" s="32">
        <f t="shared" si="163"/>
        <v>142577.02676941711</v>
      </c>
      <c r="DL109" s="32">
        <f t="shared" si="164"/>
        <v>141936.6920253016</v>
      </c>
      <c r="DM109" s="32">
        <f t="shared" si="165"/>
        <v>141299.20855201746</v>
      </c>
      <c r="DN109" s="32">
        <f t="shared" si="166"/>
        <v>140664.56180472122</v>
      </c>
      <c r="DO109" s="32">
        <f t="shared" si="167"/>
        <v>140032.73731187568</v>
      </c>
      <c r="DP109" s="32">
        <f t="shared" si="168"/>
        <v>139403.72068339598</v>
      </c>
      <c r="DQ109" s="32">
        <f t="shared" si="169"/>
        <v>138777.49761817759</v>
      </c>
      <c r="DR109" s="32">
        <f t="shared" si="170"/>
        <v>138154.05391097683</v>
      </c>
      <c r="DT109" s="48">
        <f t="shared" si="171"/>
        <v>82</v>
      </c>
      <c r="DU109" s="48">
        <f t="shared" si="172"/>
        <v>80</v>
      </c>
      <c r="DV109" s="32">
        <f ca="1">INDEX('3)tpx males'!BD$57:BD$107,MATCH(DT109,'3)tpx males'!$BB$57:$BB$107,0))*INDEX('3)tpx females'!BD$57:BD$107,MATCH(DU109,'3)tpx females'!$BB$57:$BB$107,0))</f>
        <v>1.9927793860943558E-3</v>
      </c>
      <c r="DW109" s="32">
        <f t="shared" ca="1" si="173"/>
        <v>-368.12381338929498</v>
      </c>
      <c r="DX109" s="32">
        <f t="shared" ca="1" si="177"/>
        <v>0.99800722061390568</v>
      </c>
      <c r="DZ109" s="32">
        <f t="shared" ca="1" si="174"/>
        <v>-175163.85062299218</v>
      </c>
      <c r="EA109" s="32">
        <f t="shared" ca="1" si="175"/>
        <v>-9564.9838672019832</v>
      </c>
      <c r="EB109" s="32">
        <f t="shared" ca="1" si="178"/>
        <v>-19.060902678885185</v>
      </c>
      <c r="EC109" s="32">
        <f ca="1">EA109*'3) Value'!AN121</f>
        <v>0</v>
      </c>
      <c r="EE109" s="32">
        <f ca="1">IF(AND('3) Value'!AB121="Alive",'3) Value'!AE121="Alive"),'3) Value'!AM121+'3) 2016 cases'!DZ109,0)</f>
        <v>-188.55163236701628</v>
      </c>
      <c r="EF109" s="32">
        <f>IF(OR(AND('3) Value'!AB121="Deceased",'3) Value'!AE121="Alive"),(AND('3) Value'!AB121="Alive",'3) Value'!AE121="Deceased"))),1,0)</f>
        <v>0</v>
      </c>
      <c r="EG109" s="32">
        <f>IF(EF109=1,'3) Value'!AM121+'3) 2016 cases'!DZ109,0)</f>
        <v>0</v>
      </c>
    </row>
    <row r="110" spans="3:137" x14ac:dyDescent="0.25">
      <c r="C110" s="32" t="s">
        <v>11</v>
      </c>
      <c r="D110" s="32" t="s">
        <v>12</v>
      </c>
      <c r="E110" s="49">
        <v>14887</v>
      </c>
      <c r="F110" s="32" t="s">
        <v>13</v>
      </c>
      <c r="G110" s="32" t="s">
        <v>14</v>
      </c>
      <c r="H110" s="49">
        <v>15751</v>
      </c>
      <c r="I110" s="32" t="s">
        <v>13</v>
      </c>
      <c r="J110" s="32" t="s">
        <v>25</v>
      </c>
      <c r="K110" s="52">
        <v>260000</v>
      </c>
      <c r="L110" s="52">
        <v>6.55</v>
      </c>
      <c r="M110" s="52">
        <v>64903</v>
      </c>
      <c r="O110" s="48">
        <f t="shared" si="183"/>
        <v>76</v>
      </c>
      <c r="P110" s="32">
        <f t="shared" si="184"/>
        <v>73</v>
      </c>
      <c r="Q110" s="32">
        <f>INDEX('2b)Working'!$I$61:$P$61,MATCH($J110,'2b)Working'!$I$60:$P$60,0))</f>
        <v>7.2488258642637193E-2</v>
      </c>
      <c r="R110" s="32">
        <f>INDEX('2b)Working'!$I$62:$P$62,MATCH($J110,'2b)Working'!$I$60:$P$60,0))</f>
        <v>5.0085748750605209E-2</v>
      </c>
      <c r="T110" s="9">
        <f t="shared" ca="1" si="176"/>
        <v>59857.730223748542</v>
      </c>
      <c r="U110" s="10"/>
      <c r="V110" s="32">
        <f ca="1">IFERROR(($K110*EXP(V$69*($Q110+0.5*($R110)^2))*_xlfn.NORM.DIST((LN(($M110*EXP($L110/100*V$69))/($K110))-$Q110*V$69)/($R110*SQRT(V$69))-$R110*SQRT(V$69),0,1,TRUE)+$M110*EXP($L110/100*V$69)*(1-_xlfn.NORM.DIST((LN(($M110*EXP($L110/100*V$69))/($K110))-$Q110*V$69)/($R110*SQRT(V$69)),0,1,TRUE)))*EXP(-0.07*V$69)*(INDEX('3)tpx females'!BD$57:BD$107,MATCH('3) 2016 cases'!$P110,'3)tpx females'!$BB$57:$BB$107,0))+INDEX('3)tpx males'!BD$57:BD$107,MATCH($O110,'3)tpx males'!$BB$57:$BB$107,0))-(INDEX('3)tpx males'!BC$110:BC$160,MATCH($O110,'3)tpx males'!$BB$110:$BB$160,0))*INDEX('3)tpx females'!BC$111:BC$161,MATCH('3) 2016 cases'!$P110,'3)tpx females'!$BB$111:$BB$161,0))*(1-(EXP(-INDEX('3)tpx males'!BD$4:BD$54,MATCH($O110,'3)tpx males'!$BB$4:$BB$54,0)))*EXP(-INDEX('3)tpx females'!BD$3:BD$53,MATCH('3) 2016 cases'!$P110,'3)tpx females'!$BB$3:$BB$53,0))))))),0)</f>
        <v>26.678789282923386</v>
      </c>
      <c r="W110" s="32">
        <f ca="1">IFERROR(($K110*EXP(W$69*($Q110+0.5*($R110)^2))*_xlfn.NORM.DIST((LN(($M110*EXP($L110/100*W$69))/($K110))-$Q110*W$69)/($R110*SQRT(W$69))-$R110*SQRT(W$69),0,1,TRUE)+$M110*EXP($L110/100*W$69)*(1-_xlfn.NORM.DIST((LN(($M110*EXP($L110/100*W$69))/($K110))-$Q110*W$69)/($R110*SQRT(W$69)),0,1,TRUE)))*EXP(-0.07*W$69)*(INDEX('3)tpx females'!BE$57:BE$107,MATCH('3) 2016 cases'!$P110,'3)tpx females'!$BB$57:$BB$107,0))+INDEX('3)tpx males'!BE$57:BE$107,MATCH($O110,'3)tpx males'!$BB$57:$BB$107,0))-(INDEX('3)tpx males'!BD$110:BD$160,MATCH($O110,'3)tpx males'!$BB$110:$BB$160,0))*INDEX('3)tpx females'!BD$111:BD$161,MATCH('3) 2016 cases'!$P110,'3)tpx females'!$BB$111:$BB$161,0))*(1-(EXP(-INDEX('3)tpx males'!BE$4:BE$54,MATCH($O110,'3)tpx males'!$BB$4:$BB$54,0)))*EXP(-INDEX('3)tpx females'!BE$3:BE$53,MATCH('3) 2016 cases'!$P110,'3)tpx females'!$BB$3:$BB$53,0))))))),0)</f>
        <v>94.545797700431351</v>
      </c>
      <c r="X110" s="32">
        <f ca="1">IFERROR(($K110*EXP(X$69*($Q110+0.5*($R110)^2))*_xlfn.NORM.DIST((LN(($M110*EXP($L110/100*X$69))/($K110))-$Q110*X$69)/($R110*SQRT(X$69))-$R110*SQRT(X$69),0,1,TRUE)+$M110*EXP($L110/100*X$69)*(1-_xlfn.NORM.DIST((LN(($M110*EXP($L110/100*X$69))/($K110))-$Q110*X$69)/($R110*SQRT(X$69)),0,1,TRUE)))*EXP(-0.07*X$69)*(INDEX('3)tpx females'!BF$57:BF$107,MATCH('3) 2016 cases'!$P110,'3)tpx females'!$BB$57:$BB$107,0))+INDEX('3)tpx males'!BF$57:BF$107,MATCH($O110,'3)tpx males'!$BB$57:$BB$107,0))-(INDEX('3)tpx males'!BE$110:BE$160,MATCH($O110,'3)tpx males'!$BB$110:$BB$160,0))*INDEX('3)tpx females'!BE$111:BE$161,MATCH('3) 2016 cases'!$P110,'3)tpx females'!$BB$111:$BB$161,0))*(1-(EXP(-INDEX('3)tpx males'!BF$4:BF$54,MATCH($O110,'3)tpx males'!$BB$4:$BB$54,0)))*EXP(-INDEX('3)tpx females'!BF$3:BF$53,MATCH('3) 2016 cases'!$P110,'3)tpx females'!$BB$3:$BB$53,0))))))),0)</f>
        <v>160.17580702727389</v>
      </c>
      <c r="Y110" s="32">
        <f ca="1">IFERROR(($K110*EXP(Y$69*($Q110+0.5*($R110)^2))*_xlfn.NORM.DIST((LN(($M110*EXP($L110/100*Y$69))/($K110))-$Q110*Y$69)/($R110*SQRT(Y$69))-$R110*SQRT(Y$69),0,1,TRUE)+$M110*EXP($L110/100*Y$69)*(1-_xlfn.NORM.DIST((LN(($M110*EXP($L110/100*Y$69))/($K110))-$Q110*Y$69)/($R110*SQRT(Y$69)),0,1,TRUE)))*EXP(-0.07*Y$69)*(INDEX('3)tpx females'!BG$57:BG$107,MATCH('3) 2016 cases'!$P110,'3)tpx females'!$BB$57:$BB$107,0))+INDEX('3)tpx males'!BG$57:BG$107,MATCH($O110,'3)tpx males'!$BB$57:$BB$107,0))-(INDEX('3)tpx males'!BF$110:BF$160,MATCH($O110,'3)tpx males'!$BB$110:$BB$160,0))*INDEX('3)tpx females'!BF$111:BF$161,MATCH('3) 2016 cases'!$P110,'3)tpx females'!$BB$111:$BB$161,0))*(1-(EXP(-INDEX('3)tpx males'!BG$4:BG$54,MATCH($O110,'3)tpx males'!$BB$4:$BB$54,0)))*EXP(-INDEX('3)tpx females'!BG$3:BG$53,MATCH('3) 2016 cases'!$P110,'3)tpx females'!$BB$3:$BB$53,0))))))),0)</f>
        <v>254.63797652412089</v>
      </c>
      <c r="Z110" s="32">
        <f ca="1">IFERROR(($K110*EXP(Z$69*($Q110+0.5*($R110)^2))*_xlfn.NORM.DIST((LN(($M110*EXP($L110/100*Z$69))/($K110))-$Q110*Z$69)/($R110*SQRT(Z$69))-$R110*SQRT(Z$69),0,1,TRUE)+$M110*EXP($L110/100*Z$69)*(1-_xlfn.NORM.DIST((LN(($M110*EXP($L110/100*Z$69))/($K110))-$Q110*Z$69)/($R110*SQRT(Z$69)),0,1,TRUE)))*EXP(-0.07*Z$69)*(INDEX('3)tpx females'!BH$57:BH$107,MATCH('3) 2016 cases'!$P110,'3)tpx females'!$BB$57:$BB$107,0))+INDEX('3)tpx males'!BH$57:BH$107,MATCH($O110,'3)tpx males'!$BB$57:$BB$107,0))-(INDEX('3)tpx males'!BG$110:BG$160,MATCH($O110,'3)tpx males'!$BB$110:$BB$160,0))*INDEX('3)tpx females'!BG$111:BG$161,MATCH('3) 2016 cases'!$P110,'3)tpx females'!$BB$111:$BB$161,0))*(1-(EXP(-INDEX('3)tpx males'!BH$4:BH$54,MATCH($O110,'3)tpx males'!$BB$4:$BB$54,0)))*EXP(-INDEX('3)tpx females'!BH$3:BH$53,MATCH('3) 2016 cases'!$P110,'3)tpx females'!$BB$3:$BB$53,0))))))),0)</f>
        <v>368.85530488408614</v>
      </c>
      <c r="AA110" s="32">
        <f ca="1">IFERROR(($K110*EXP(AA$69*($Q110+0.5*($R110)^2))*_xlfn.NORM.DIST((LN(($M110*EXP($L110/100*AA$69))/($K110))-$Q110*AA$69)/($R110*SQRT(AA$69))-$R110*SQRT(AA$69),0,1,TRUE)+$M110*EXP($L110/100*AA$69)*(1-_xlfn.NORM.DIST((LN(($M110*EXP($L110/100*AA$69))/($K110))-$Q110*AA$69)/($R110*SQRT(AA$69)),0,1,TRUE)))*EXP(-0.07*AA$69)*(INDEX('3)tpx females'!BI$57:BI$107,MATCH('3) 2016 cases'!$P110,'3)tpx females'!$BB$57:$BB$107,0))+INDEX('3)tpx males'!BI$57:BI$107,MATCH($O110,'3)tpx males'!$BB$57:$BB$107,0))-(INDEX('3)tpx males'!BH$110:BH$160,MATCH($O110,'3)tpx males'!$BB$110:$BB$160,0))*INDEX('3)tpx females'!BH$111:BH$161,MATCH('3) 2016 cases'!$P110,'3)tpx females'!$BB$111:$BB$161,0))*(1-(EXP(-INDEX('3)tpx males'!BI$4:BI$54,MATCH($O110,'3)tpx males'!$BB$4:$BB$54,0)))*EXP(-INDEX('3)tpx females'!BI$3:BI$53,MATCH('3) 2016 cases'!$P110,'3)tpx females'!$BB$3:$BB$53,0))))))),0)</f>
        <v>504.31791262005311</v>
      </c>
      <c r="AB110" s="32">
        <f ca="1">IFERROR(($K110*EXP(AB$69*($Q110+0.5*($R110)^2))*_xlfn.NORM.DIST((LN(($M110*EXP($L110/100*AB$69))/($K110))-$Q110*AB$69)/($R110*SQRT(AB$69))-$R110*SQRT(AB$69),0,1,TRUE)+$M110*EXP($L110/100*AB$69)*(1-_xlfn.NORM.DIST((LN(($M110*EXP($L110/100*AB$69))/($K110))-$Q110*AB$69)/($R110*SQRT(AB$69)),0,1,TRUE)))*EXP(-0.07*AB$69)*(INDEX('3)tpx females'!BJ$57:BJ$107,MATCH('3) 2016 cases'!$P110,'3)tpx females'!$BB$57:$BB$107,0))+INDEX('3)tpx males'!BJ$57:BJ$107,MATCH($O110,'3)tpx males'!$BB$57:$BB$107,0))-(INDEX('3)tpx males'!BI$110:BI$160,MATCH($O110,'3)tpx males'!$BB$110:$BB$160,0))*INDEX('3)tpx females'!BI$111:BI$161,MATCH('3) 2016 cases'!$P110,'3)tpx females'!$BB$111:$BB$161,0))*(1-(EXP(-INDEX('3)tpx males'!BJ$4:BJ$54,MATCH($O110,'3)tpx males'!$BB$4:$BB$54,0)))*EXP(-INDEX('3)tpx females'!BJ$3:BJ$53,MATCH('3) 2016 cases'!$P110,'3)tpx females'!$BB$3:$BB$53,0))))))),0)</f>
        <v>659.09495686712125</v>
      </c>
      <c r="AC110" s="32">
        <f ca="1">IFERROR(($K110*EXP(AC$69*($Q110+0.5*($R110)^2))*_xlfn.NORM.DIST((LN(($M110*EXP($L110/100*AC$69))/($K110))-$Q110*AC$69)/($R110*SQRT(AC$69))-$R110*SQRT(AC$69),0,1,TRUE)+$M110*EXP($L110/100*AC$69)*(1-_xlfn.NORM.DIST((LN(($M110*EXP($L110/100*AC$69))/($K110))-$Q110*AC$69)/($R110*SQRT(AC$69)),0,1,TRUE)))*EXP(-0.07*AC$69)*(INDEX('3)tpx females'!BK$57:BK$107,MATCH('3) 2016 cases'!$P110,'3)tpx females'!$BB$57:$BB$107,0))+INDEX('3)tpx males'!BK$57:BK$107,MATCH($O110,'3)tpx males'!$BB$57:$BB$107,0))-(INDEX('3)tpx males'!BJ$110:BJ$160,MATCH($O110,'3)tpx males'!$BB$110:$BB$160,0))*INDEX('3)tpx females'!BJ$111:BJ$161,MATCH('3) 2016 cases'!$P110,'3)tpx females'!$BB$111:$BB$161,0))*(1-(EXP(-INDEX('3)tpx males'!BK$4:BK$54,MATCH($O110,'3)tpx males'!$BB$4:$BB$54,0)))*EXP(-INDEX('3)tpx females'!BK$3:BK$53,MATCH('3) 2016 cases'!$P110,'3)tpx females'!$BB$3:$BB$53,0))))))),0)</f>
        <v>890.09934455673806</v>
      </c>
      <c r="AD110" s="32">
        <f ca="1">IFERROR(($K110*EXP(AD$69*($Q110+0.5*($R110)^2))*_xlfn.NORM.DIST((LN(($M110*EXP($L110/100*AD$69))/($K110))-$Q110*AD$69)/($R110*SQRT(AD$69))-$R110*SQRT(AD$69),0,1,TRUE)+$M110*EXP($L110/100*AD$69)*(1-_xlfn.NORM.DIST((LN(($M110*EXP($L110/100*AD$69))/($K110))-$Q110*AD$69)/($R110*SQRT(AD$69)),0,1,TRUE)))*EXP(-0.07*AD$69)*(INDEX('3)tpx females'!BL$57:BL$107,MATCH('3) 2016 cases'!$P110,'3)tpx females'!$BB$57:$BB$107,0))+INDEX('3)tpx males'!BL$57:BL$107,MATCH($O110,'3)tpx males'!$BB$57:$BB$107,0))-(INDEX('3)tpx males'!BK$110:BK$160,MATCH($O110,'3)tpx males'!$BB$110:$BB$160,0))*INDEX('3)tpx females'!BK$111:BK$161,MATCH('3) 2016 cases'!$P110,'3)tpx females'!$BB$111:$BB$161,0))*(1-(EXP(-INDEX('3)tpx males'!BL$4:BL$54,MATCH($O110,'3)tpx males'!$BB$4:$BB$54,0)))*EXP(-INDEX('3)tpx females'!BL$3:BL$53,MATCH('3) 2016 cases'!$P110,'3)tpx females'!$BB$3:$BB$53,0))))))),0)</f>
        <v>1114.784327874755</v>
      </c>
      <c r="AE110" s="32">
        <f ca="1">IFERROR(($K110*EXP(AE$69*($Q110+0.5*($R110)^2))*_xlfn.NORM.DIST((LN(($M110*EXP($L110/100*AE$69))/($K110))-$Q110*AE$69)/($R110*SQRT(AE$69))-$R110*SQRT(AE$69),0,1,TRUE)+$M110*EXP($L110/100*AE$69)*(1-_xlfn.NORM.DIST((LN(($M110*EXP($L110/100*AE$69))/($K110))-$Q110*AE$69)/($R110*SQRT(AE$69)),0,1,TRUE)))*EXP(-0.07*AE$69)*(INDEX('3)tpx females'!BM$57:BM$107,MATCH('3) 2016 cases'!$P110,'3)tpx females'!$BB$57:$BB$107,0))+INDEX('3)tpx males'!BM$57:BM$107,MATCH($O110,'3)tpx males'!$BB$57:$BB$107,0))-(INDEX('3)tpx males'!BL$110:BL$160,MATCH($O110,'3)tpx males'!$BB$110:$BB$160,0))*INDEX('3)tpx females'!BL$111:BL$161,MATCH('3) 2016 cases'!$P110,'3)tpx females'!$BB$111:$BB$161,0))*(1-(EXP(-INDEX('3)tpx males'!BM$4:BM$54,MATCH($O110,'3)tpx males'!$BB$4:$BB$54,0)))*EXP(-INDEX('3)tpx females'!BM$3:BM$53,MATCH('3) 2016 cases'!$P110,'3)tpx females'!$BB$3:$BB$53,0))))))),0)</f>
        <v>1395.2029416034813</v>
      </c>
      <c r="AF110" s="32">
        <f ca="1">IFERROR(($K110*EXP(AF$69*($Q110+0.5*($R110)^2))*_xlfn.NORM.DIST((LN(($M110*EXP($L110/100*AF$69))/($K110))-$Q110*AF$69)/($R110*SQRT(AF$69))-$R110*SQRT(AF$69),0,1,TRUE)+$M110*EXP($L110/100*AF$69)*(1-_xlfn.NORM.DIST((LN(($M110*EXP($L110/100*AF$69))/($K110))-$Q110*AF$69)/($R110*SQRT(AF$69)),0,1,TRUE)))*EXP(-0.07*AF$69)*(INDEX('3)tpx females'!BN$57:BN$107,MATCH('3) 2016 cases'!$P110,'3)tpx females'!$BB$57:$BB$107,0))+INDEX('3)tpx males'!BN$57:BN$107,MATCH($O110,'3)tpx males'!$BB$57:$BB$107,0))-(INDEX('3)tpx males'!BM$110:BM$160,MATCH($O110,'3)tpx males'!$BB$110:$BB$160,0))*INDEX('3)tpx females'!BM$111:BM$161,MATCH('3) 2016 cases'!$P110,'3)tpx females'!$BB$111:$BB$161,0))*(1-(EXP(-INDEX('3)tpx males'!BN$4:BN$54,MATCH($O110,'3)tpx males'!$BB$4:$BB$54,0)))*EXP(-INDEX('3)tpx females'!BN$3:BN$53,MATCH('3) 2016 cases'!$P110,'3)tpx females'!$BB$3:$BB$53,0))))))),0)</f>
        <v>1769.9723531596312</v>
      </c>
      <c r="AG110" s="32">
        <f ca="1">IFERROR(($K110*EXP(AG$69*($Q110+0.5*($R110)^2))*_xlfn.NORM.DIST((LN(($M110*EXP($L110/100*AG$69))/($K110))-$Q110*AG$69)/($R110*SQRT(AG$69))-$R110*SQRT(AG$69),0,1,TRUE)+$M110*EXP($L110/100*AG$69)*(1-_xlfn.NORM.DIST((LN(($M110*EXP($L110/100*AG$69))/($K110))-$Q110*AG$69)/($R110*SQRT(AG$69)),0,1,TRUE)))*EXP(-0.07*AG$69)*(INDEX('3)tpx females'!BO$57:BO$107,MATCH('3) 2016 cases'!$P110,'3)tpx females'!$BB$57:$BB$107,0))+INDEX('3)tpx males'!BO$57:BO$107,MATCH($O110,'3)tpx males'!$BB$57:$BB$107,0))-(INDEX('3)tpx males'!BN$110:BN$160,MATCH($O110,'3)tpx males'!$BB$110:$BB$160,0))*INDEX('3)tpx females'!BN$111:BN$161,MATCH('3) 2016 cases'!$P110,'3)tpx females'!$BB$111:$BB$161,0))*(1-(EXP(-INDEX('3)tpx males'!BO$4:BO$54,MATCH($O110,'3)tpx males'!$BB$4:$BB$54,0)))*EXP(-INDEX('3)tpx females'!BO$3:BO$53,MATCH('3) 2016 cases'!$P110,'3)tpx females'!$BB$3:$BB$53,0))))))),0)</f>
        <v>1983.9414385294631</v>
      </c>
      <c r="AH110" s="32">
        <f ca="1">IFERROR(($K110*EXP(AH$69*($Q110+0.5*($R110)^2))*_xlfn.NORM.DIST((LN(($M110*EXP($L110/100*AH$69))/($K110))-$Q110*AH$69)/($R110*SQRT(AH$69))-$R110*SQRT(AH$69),0,1,TRUE)+$M110*EXP($L110/100*AH$69)*(1-_xlfn.NORM.DIST((LN(($M110*EXP($L110/100*AH$69))/($K110))-$Q110*AH$69)/($R110*SQRT(AH$69)),0,1,TRUE)))*EXP(-0.07*AH$69)*(INDEX('3)tpx females'!BP$57:BP$107,MATCH('3) 2016 cases'!$P110,'3)tpx females'!$BB$57:$BB$107,0))+INDEX('3)tpx males'!BP$57:BP$107,MATCH($O110,'3)tpx males'!$BB$57:$BB$107,0))-(INDEX('3)tpx males'!BO$110:BO$160,MATCH($O110,'3)tpx males'!$BB$110:$BB$160,0))*INDEX('3)tpx females'!BO$111:BO$161,MATCH('3) 2016 cases'!$P110,'3)tpx females'!$BB$111:$BB$161,0))*(1-(EXP(-INDEX('3)tpx males'!BP$4:BP$54,MATCH($O110,'3)tpx males'!$BB$4:$BB$54,0)))*EXP(-INDEX('3)tpx females'!BP$3:BP$53,MATCH('3) 2016 cases'!$P110,'3)tpx females'!$BB$3:$BB$53,0))))))),0)</f>
        <v>2396.2687743808033</v>
      </c>
      <c r="AI110" s="32">
        <f ca="1">IFERROR(($K110*EXP(AI$69*($Q110+0.5*($R110)^2))*_xlfn.NORM.DIST((LN(($M110*EXP($L110/100*AI$69))/($K110))-$Q110*AI$69)/($R110*SQRT(AI$69))-$R110*SQRT(AI$69),0,1,TRUE)+$M110*EXP($L110/100*AI$69)*(1-_xlfn.NORM.DIST((LN(($M110*EXP($L110/100*AI$69))/($K110))-$Q110*AI$69)/($R110*SQRT(AI$69)),0,1,TRUE)))*EXP(-0.07*AI$69)*(INDEX('3)tpx females'!BQ$57:BQ$107,MATCH('3) 2016 cases'!$P110,'3)tpx females'!$BB$57:$BB$107,0))+INDEX('3)tpx males'!BQ$57:BQ$107,MATCH($O110,'3)tpx males'!$BB$57:$BB$107,0))-(INDEX('3)tpx males'!BP$110:BP$160,MATCH($O110,'3)tpx males'!$BB$110:$BB$160,0))*INDEX('3)tpx females'!BP$111:BP$161,MATCH('3) 2016 cases'!$P110,'3)tpx females'!$BB$111:$BB$161,0))*(1-(EXP(-INDEX('3)tpx males'!BQ$4:BQ$54,MATCH($O110,'3)tpx males'!$BB$4:$BB$54,0)))*EXP(-INDEX('3)tpx females'!BQ$3:BQ$53,MATCH('3) 2016 cases'!$P110,'3)tpx females'!$BB$3:$BB$53,0))))))),0)</f>
        <v>2919.1458099514839</v>
      </c>
      <c r="AJ110" s="32">
        <f ca="1">IFERROR(($K110*EXP(AJ$69*($Q110+0.5*($R110)^2))*_xlfn.NORM.DIST((LN(($M110*EXP($L110/100*AJ$69))/($K110))-$Q110*AJ$69)/($R110*SQRT(AJ$69))-$R110*SQRT(AJ$69),0,1,TRUE)+$M110*EXP($L110/100*AJ$69)*(1-_xlfn.NORM.DIST((LN(($M110*EXP($L110/100*AJ$69))/($K110))-$Q110*AJ$69)/($R110*SQRT(AJ$69)),0,1,TRUE)))*EXP(-0.07*AJ$69)*(INDEX('3)tpx females'!BR$57:BR$107,MATCH('3) 2016 cases'!$P110,'3)tpx females'!$BB$57:$BB$107,0))+INDEX('3)tpx males'!BR$57:BR$107,MATCH($O110,'3)tpx males'!$BB$57:$BB$107,0))-(INDEX('3)tpx males'!BQ$110:BQ$160,MATCH($O110,'3)tpx males'!$BB$110:$BB$160,0))*INDEX('3)tpx females'!BQ$111:BQ$161,MATCH('3) 2016 cases'!$P110,'3)tpx females'!$BB$111:$BB$161,0))*(1-(EXP(-INDEX('3)tpx males'!BR$4:BR$54,MATCH($O110,'3)tpx males'!$BB$4:$BB$54,0)))*EXP(-INDEX('3)tpx females'!BR$3:BR$53,MATCH('3) 2016 cases'!$P110,'3)tpx females'!$BB$3:$BB$53,0))))))),0)</f>
        <v>3222.4539941583294</v>
      </c>
      <c r="AK110" s="32">
        <f ca="1">IFERROR(($K110*EXP(AK$69*($Q110+0.5*($R110)^2))*_xlfn.NORM.DIST((LN(($M110*EXP($L110/100*AK$69))/($K110))-$Q110*AK$69)/($R110*SQRT(AK$69))-$R110*SQRT(AK$69),0,1,TRUE)+$M110*EXP($L110/100*AK$69)*(1-_xlfn.NORM.DIST((LN(($M110*EXP($L110/100*AK$69))/($K110))-$Q110*AK$69)/($R110*SQRT(AK$69)),0,1,TRUE)))*EXP(-0.07*AK$69)*(INDEX('3)tpx females'!BS$57:BS$107,MATCH('3) 2016 cases'!$P110,'3)tpx females'!$BB$57:$BB$107,0))+INDEX('3)tpx males'!BS$57:BS$107,MATCH($O110,'3)tpx males'!$BB$57:$BB$107,0))-(INDEX('3)tpx males'!BR$110:BR$160,MATCH($O110,'3)tpx males'!$BB$110:$BB$160,0))*INDEX('3)tpx females'!BR$111:BR$161,MATCH('3) 2016 cases'!$P110,'3)tpx females'!$BB$111:$BB$161,0))*(1-(EXP(-INDEX('3)tpx males'!BS$4:BS$54,MATCH($O110,'3)tpx males'!$BB$4:$BB$54,0)))*EXP(-INDEX('3)tpx females'!BS$3:BS$53,MATCH('3) 2016 cases'!$P110,'3)tpx females'!$BB$3:$BB$53,0))))))),0)</f>
        <v>3620.2321228777896</v>
      </c>
      <c r="AL110" s="32">
        <f ca="1">IFERROR(($K110*EXP(AL$69*($Q110+0.5*($R110)^2))*_xlfn.NORM.DIST((LN(($M110*EXP($L110/100*AL$69))/($K110))-$Q110*AL$69)/($R110*SQRT(AL$69))-$R110*SQRT(AL$69),0,1,TRUE)+$M110*EXP($L110/100*AL$69)*(1-_xlfn.NORM.DIST((LN(($M110*EXP($L110/100*AL$69))/($K110))-$Q110*AL$69)/($R110*SQRT(AL$69)),0,1,TRUE)))*EXP(-0.07*AL$69)*(INDEX('3)tpx females'!BT$57:BT$107,MATCH('3) 2016 cases'!$P110,'3)tpx females'!$BB$57:$BB$107,0))+INDEX('3)tpx males'!BT$57:BT$107,MATCH($O110,'3)tpx males'!$BB$57:$BB$107,0))-(INDEX('3)tpx males'!BS$110:BS$160,MATCH($O110,'3)tpx males'!$BB$110:$BB$160,0))*INDEX('3)tpx females'!BS$111:BS$161,MATCH('3) 2016 cases'!$P110,'3)tpx females'!$BB$111:$BB$161,0))*(1-(EXP(-INDEX('3)tpx males'!BT$4:BT$54,MATCH($O110,'3)tpx males'!$BB$4:$BB$54,0)))*EXP(-INDEX('3)tpx females'!BT$3:BT$53,MATCH('3) 2016 cases'!$P110,'3)tpx females'!$BB$3:$BB$53,0))))))),0)</f>
        <v>3962.8233647423908</v>
      </c>
      <c r="AM110" s="32">
        <f ca="1">IFERROR(($K110*EXP(AM$69*($Q110+0.5*($R110)^2))*_xlfn.NORM.DIST((LN(($M110*EXP($L110/100*AM$69))/($K110))-$Q110*AM$69)/($R110*SQRT(AM$69))-$R110*SQRT(AM$69),0,1,TRUE)+$M110*EXP($L110/100*AM$69)*(1-_xlfn.NORM.DIST((LN(($M110*EXP($L110/100*AM$69))/($K110))-$Q110*AM$69)/($R110*SQRT(AM$69)),0,1,TRUE)))*EXP(-0.07*AM$69)*(INDEX('3)tpx females'!BU$57:BU$107,MATCH('3) 2016 cases'!$P110,'3)tpx females'!$BB$57:$BB$107,0))+INDEX('3)tpx males'!BU$57:BU$107,MATCH($O110,'3)tpx males'!$BB$57:$BB$107,0))-(INDEX('3)tpx males'!BT$110:BT$160,MATCH($O110,'3)tpx males'!$BB$110:$BB$160,0))*INDEX('3)tpx females'!BT$111:BT$161,MATCH('3) 2016 cases'!$P110,'3)tpx females'!$BB$111:$BB$161,0))*(1-(EXP(-INDEX('3)tpx males'!BU$4:BU$54,MATCH($O110,'3)tpx males'!$BB$4:$BB$54,0)))*EXP(-INDEX('3)tpx females'!BU$3:BU$53,MATCH('3) 2016 cases'!$P110,'3)tpx females'!$BB$3:$BB$53,0))))))),0)</f>
        <v>4226.167103372024</v>
      </c>
      <c r="AN110" s="32">
        <f ca="1">IFERROR(($K110*EXP(AN$69*($Q110+0.5*($R110)^2))*_xlfn.NORM.DIST((LN(($M110*EXP($L110/100*AN$69))/($K110))-$Q110*AN$69)/($R110*SQRT(AN$69))-$R110*SQRT(AN$69),0,1,TRUE)+$M110*EXP($L110/100*AN$69)*(1-_xlfn.NORM.DIST((LN(($M110*EXP($L110/100*AN$69))/($K110))-$Q110*AN$69)/($R110*SQRT(AN$69)),0,1,TRUE)))*EXP(-0.07*AN$69)*(INDEX('3)tpx females'!BV$57:BV$107,MATCH('3) 2016 cases'!$P110,'3)tpx females'!$BB$57:$BB$107,0))+INDEX('3)tpx males'!BV$57:BV$107,MATCH($O110,'3)tpx males'!$BB$57:$BB$107,0))-(INDEX('3)tpx males'!BU$110:BU$160,MATCH($O110,'3)tpx males'!$BB$110:$BB$160,0))*INDEX('3)tpx females'!BU$111:BU$161,MATCH('3) 2016 cases'!$P110,'3)tpx females'!$BB$111:$BB$161,0))*(1-(EXP(-INDEX('3)tpx males'!BV$4:BV$54,MATCH($O110,'3)tpx males'!$BB$4:$BB$54,0)))*EXP(-INDEX('3)tpx females'!BV$3:BV$53,MATCH('3) 2016 cases'!$P110,'3)tpx females'!$BB$3:$BB$53,0))))))),0)</f>
        <v>4235.3170599865216</v>
      </c>
      <c r="AO110" s="32">
        <f ca="1">IFERROR(($K110*EXP(AO$69*($Q110+0.5*($R110)^2))*_xlfn.NORM.DIST((LN(($M110*EXP($L110/100*AO$69))/($K110))-$Q110*AO$69)/($R110*SQRT(AO$69))-$R110*SQRT(AO$69),0,1,TRUE)+$M110*EXP($L110/100*AO$69)*(1-_xlfn.NORM.DIST((LN(($M110*EXP($L110/100*AO$69))/($K110))-$Q110*AO$69)/($R110*SQRT(AO$69)),0,1,TRUE)))*EXP(-0.07*AO$69)*(INDEX('3)tpx females'!BW$57:BW$107,MATCH('3) 2016 cases'!$P110,'3)tpx females'!$BB$57:$BB$107,0))+INDEX('3)tpx males'!BW$57:BW$107,MATCH($O110,'3)tpx males'!$BB$57:$BB$107,0))-(INDEX('3)tpx males'!BV$110:BV$160,MATCH($O110,'3)tpx males'!$BB$110:$BB$160,0))*INDEX('3)tpx females'!BV$111:BV$161,MATCH('3) 2016 cases'!$P110,'3)tpx females'!$BB$111:$BB$161,0))*(1-(EXP(-INDEX('3)tpx males'!BW$4:BW$54,MATCH($O110,'3)tpx males'!$BB$4:$BB$54,0)))*EXP(-INDEX('3)tpx females'!BW$3:BW$53,MATCH('3) 2016 cases'!$P110,'3)tpx females'!$BB$3:$BB$53,0))))))),0)</f>
        <v>4066.1363059326277</v>
      </c>
      <c r="AP110" s="32">
        <f ca="1">IFERROR(($K110*EXP(AP$69*($Q110+0.5*($R110)^2))*_xlfn.NORM.DIST((LN(($M110*EXP($L110/100*AP$69))/($K110))-$Q110*AP$69)/($R110*SQRT(AP$69))-$R110*SQRT(AP$69),0,1,TRUE)+$M110*EXP($L110/100*AP$69)*(1-_xlfn.NORM.DIST((LN(($M110*EXP($L110/100*AP$69))/($K110))-$Q110*AP$69)/($R110*SQRT(AP$69)),0,1,TRUE)))*EXP(-0.07*AP$69)*(INDEX('3)tpx females'!BX$57:BX$107,MATCH('3) 2016 cases'!$P110,'3)tpx females'!$BB$57:$BB$107,0))+INDEX('3)tpx males'!BX$57:BX$107,MATCH($O110,'3)tpx males'!$BB$57:$BB$107,0))-(INDEX('3)tpx males'!BW$110:BW$160,MATCH($O110,'3)tpx males'!$BB$110:$BB$160,0))*INDEX('3)tpx females'!BW$111:BW$161,MATCH('3) 2016 cases'!$P110,'3)tpx females'!$BB$111:$BB$161,0))*(1-(EXP(-INDEX('3)tpx males'!BX$4:BX$54,MATCH($O110,'3)tpx males'!$BB$4:$BB$54,0)))*EXP(-INDEX('3)tpx females'!BX$3:BX$53,MATCH('3) 2016 cases'!$P110,'3)tpx females'!$BB$3:$BB$53,0))))))),0)</f>
        <v>3877.6501518043469</v>
      </c>
      <c r="AQ110" s="32">
        <f ca="1">IFERROR(($K110*EXP(AQ$69*($Q110+0.5*($R110)^2))*_xlfn.NORM.DIST((LN(($M110*EXP($L110/100*AQ$69))/($K110))-$Q110*AQ$69)/($R110*SQRT(AQ$69))-$R110*SQRT(AQ$69),0,1,TRUE)+$M110*EXP($L110/100*AQ$69)*(1-_xlfn.NORM.DIST((LN(($M110*EXP($L110/100*AQ$69))/($K110))-$Q110*AQ$69)/($R110*SQRT(AQ$69)),0,1,TRUE)))*EXP(-0.07*AQ$69)*(INDEX('3)tpx females'!BY$57:BY$107,MATCH('3) 2016 cases'!$P110,'3)tpx females'!$BB$57:$BB$107,0))+INDEX('3)tpx males'!BY$57:BY$107,MATCH($O110,'3)tpx males'!$BB$57:$BB$107,0))-(INDEX('3)tpx males'!BX$110:BX$160,MATCH($O110,'3)tpx males'!$BB$110:$BB$160,0))*INDEX('3)tpx females'!BX$111:BX$161,MATCH('3) 2016 cases'!$P110,'3)tpx females'!$BB$111:$BB$161,0))*(1-(EXP(-INDEX('3)tpx males'!BY$4:BY$54,MATCH($O110,'3)tpx males'!$BB$4:$BB$54,0)))*EXP(-INDEX('3)tpx females'!BY$3:BY$53,MATCH('3) 2016 cases'!$P110,'3)tpx females'!$BB$3:$BB$53,0))))))),0)</f>
        <v>3686.6149411764568</v>
      </c>
      <c r="AR110" s="32">
        <f ca="1">IFERROR(($K110*EXP(AR$69*($Q110+0.5*($R110)^2))*_xlfn.NORM.DIST((LN(($M110*EXP($L110/100*AR$69))/($K110))-$Q110*AR$69)/($R110*SQRT(AR$69))-$R110*SQRT(AR$69),0,1,TRUE)+$M110*EXP($L110/100*AR$69)*(1-_xlfn.NORM.DIST((LN(($M110*EXP($L110/100*AR$69))/($K110))-$Q110*AR$69)/($R110*SQRT(AR$69)),0,1,TRUE)))*EXP(-0.07*AR$69)*(INDEX('3)tpx females'!BZ$57:BZ$107,MATCH('3) 2016 cases'!$P110,'3)tpx females'!$BB$57:$BB$107,0))+INDEX('3)tpx males'!BZ$57:BZ$107,MATCH($O110,'3)tpx males'!$BB$57:$BB$107,0))-(INDEX('3)tpx males'!BY$110:BY$160,MATCH($O110,'3)tpx males'!$BB$110:$BB$160,0))*INDEX('3)tpx females'!BY$111:BY$161,MATCH('3) 2016 cases'!$P110,'3)tpx females'!$BB$111:$BB$161,0))*(1-(EXP(-INDEX('3)tpx males'!BZ$4:BZ$54,MATCH($O110,'3)tpx males'!$BB$4:$BB$54,0)))*EXP(-INDEX('3)tpx females'!BZ$3:BZ$53,MATCH('3) 2016 cases'!$P110,'3)tpx females'!$BB$3:$BB$53,0))))))),0)</f>
        <v>3239.4123441978459</v>
      </c>
      <c r="AS110" s="32">
        <f ca="1">IFERROR(($K110*EXP(AS$69*($Q110+0.5*($R110)^2))*_xlfn.NORM.DIST((LN(($M110*EXP($L110/100*AS$69))/($K110))-$Q110*AS$69)/($R110*SQRT(AS$69))-$R110*SQRT(AS$69),0,1,TRUE)+$M110*EXP($L110/100*AS$69)*(1-_xlfn.NORM.DIST((LN(($M110*EXP($L110/100*AS$69))/($K110))-$Q110*AS$69)/($R110*SQRT(AS$69)),0,1,TRUE)))*EXP(-0.07*AS$69)*(INDEX('3)tpx females'!CA$57:CA$107,MATCH('3) 2016 cases'!$P110,'3)tpx females'!$BB$57:$BB$107,0))+INDEX('3)tpx males'!CA$57:CA$107,MATCH($O110,'3)tpx males'!$BB$57:$BB$107,0))-(INDEX('3)tpx males'!BZ$110:BZ$160,MATCH($O110,'3)tpx males'!$BB$110:$BB$160,0))*INDEX('3)tpx females'!BZ$111:BZ$161,MATCH('3) 2016 cases'!$P110,'3)tpx females'!$BB$111:$BB$161,0))*(1-(EXP(-INDEX('3)tpx males'!CA$4:CA$54,MATCH($O110,'3)tpx males'!$BB$4:$BB$54,0)))*EXP(-INDEX('3)tpx females'!CA$3:CA$53,MATCH('3) 2016 cases'!$P110,'3)tpx females'!$BB$3:$BB$53,0))))))),0)</f>
        <v>2790.2825503201734</v>
      </c>
      <c r="AT110" s="32">
        <f ca="1">IFERROR(($K110*EXP(AT$69*($Q110+0.5*($R110)^2))*_xlfn.NORM.DIST((LN(($M110*EXP($L110/100*AT$69))/($K110))-$Q110*AT$69)/($R110*SQRT(AT$69))-$R110*SQRT(AT$69),0,1,TRUE)+$M110*EXP($L110/100*AT$69)*(1-_xlfn.NORM.DIST((LN(($M110*EXP($L110/100*AT$69))/($K110))-$Q110*AT$69)/($R110*SQRT(AT$69)),0,1,TRUE)))*EXP(-0.07*AT$69)*(INDEX('3)tpx females'!CB$57:CB$107,MATCH('3) 2016 cases'!$P110,'3)tpx females'!$BB$57:$BB$107,0))+INDEX('3)tpx males'!CB$57:CB$107,MATCH($O110,'3)tpx males'!$BB$57:$BB$107,0))-(INDEX('3)tpx males'!CA$110:CA$160,MATCH($O110,'3)tpx males'!$BB$110:$BB$160,0))*INDEX('3)tpx females'!CA$111:CA$161,MATCH('3) 2016 cases'!$P110,'3)tpx females'!$BB$111:$BB$161,0))*(1-(EXP(-INDEX('3)tpx males'!CB$4:CB$54,MATCH($O110,'3)tpx males'!$BB$4:$BB$54,0)))*EXP(-INDEX('3)tpx females'!CB$3:CB$53,MATCH('3) 2016 cases'!$P110,'3)tpx females'!$BB$3:$BB$53,0))))))),0)</f>
        <v>2304.3390913368685</v>
      </c>
      <c r="AU110" s="32">
        <f ca="1">IFERROR(($K110*EXP(AU$69*($Q110+0.5*($R110)^2))*_xlfn.NORM.DIST((LN(($M110*EXP($L110/100*AU$69))/($K110))-$Q110*AU$69)/($R110*SQRT(AU$69))-$R110*SQRT(AU$69),0,1,TRUE)+$M110*EXP($L110/100*AU$69)*(1-_xlfn.NORM.DIST((LN(($M110*EXP($L110/100*AU$69))/($K110))-$Q110*AU$69)/($R110*SQRT(AU$69)),0,1,TRUE)))*EXP(-0.07*AU$69)*(INDEX('3)tpx females'!CC$57:CC$107,MATCH('3) 2016 cases'!$P110,'3)tpx females'!$BB$57:$BB$107,0))+INDEX('3)tpx males'!CC$57:CC$107,MATCH($O110,'3)tpx males'!$BB$57:$BB$107,0))-(INDEX('3)tpx males'!CB$110:CB$160,MATCH($O110,'3)tpx males'!$BB$110:$BB$160,0))*INDEX('3)tpx females'!CB$111:CB$161,MATCH('3) 2016 cases'!$P110,'3)tpx females'!$BB$111:$BB$161,0))*(1-(EXP(-INDEX('3)tpx males'!CC$4:CC$54,MATCH($O110,'3)tpx males'!$BB$4:$BB$54,0)))*EXP(-INDEX('3)tpx females'!CC$3:CC$53,MATCH('3) 2016 cases'!$P110,'3)tpx females'!$BB$3:$BB$53,0))))))),0)</f>
        <v>1830.1111444940175</v>
      </c>
      <c r="AV110" s="32">
        <f ca="1">IFERROR(($K110*EXP(AV$69*($Q110+0.5*($R110)^2))*_xlfn.NORM.DIST((LN(($M110*EXP($L110/100*AV$69))/($K110))-$Q110*AV$69)/($R110*SQRT(AV$69))-$R110*SQRT(AV$69),0,1,TRUE)+$M110*EXP($L110/100*AV$69)*(1-_xlfn.NORM.DIST((LN(($M110*EXP($L110/100*AV$69))/($K110))-$Q110*AV$69)/($R110*SQRT(AV$69)),0,1,TRUE)))*EXP(-0.07*AV$69)*(INDEX('3)tpx females'!CD$57:CD$107,MATCH('3) 2016 cases'!$P110,'3)tpx females'!$BB$57:$BB$107,0))+INDEX('3)tpx males'!CD$57:CD$107,MATCH($O110,'3)tpx males'!$BB$57:$BB$107,0))-(INDEX('3)tpx males'!CC$110:CC$160,MATCH($O110,'3)tpx males'!$BB$110:$BB$160,0))*INDEX('3)tpx females'!CC$111:CC$161,MATCH('3) 2016 cases'!$P110,'3)tpx females'!$BB$111:$BB$161,0))*(1-(EXP(-INDEX('3)tpx males'!CD$4:CD$54,MATCH($O110,'3)tpx males'!$BB$4:$BB$54,0)))*EXP(-INDEX('3)tpx females'!CD$3:CD$53,MATCH('3) 2016 cases'!$P110,'3)tpx females'!$BB$3:$BB$53,0))))))),0)</f>
        <v>1393.6513598898134</v>
      </c>
      <c r="AW110" s="32">
        <f ca="1">IFERROR(($K110*EXP(AW$69*($Q110+0.5*($R110)^2))*_xlfn.NORM.DIST((LN(($M110*EXP($L110/100*AW$69))/($K110))-$Q110*AW$69)/($R110*SQRT(AW$69))-$R110*SQRT(AW$69),0,1,TRUE)+$M110*EXP($L110/100*AW$69)*(1-_xlfn.NORM.DIST((LN(($M110*EXP($L110/100*AW$69))/($K110))-$Q110*AW$69)/($R110*SQRT(AW$69)),0,1,TRUE)))*EXP(-0.07*AW$69)*(INDEX('3)tpx females'!CE$57:CE$107,MATCH('3) 2016 cases'!$P110,'3)tpx females'!$BB$57:$BB$107,0))+INDEX('3)tpx males'!CE$57:CE$107,MATCH($O110,'3)tpx males'!$BB$57:$BB$107,0))-(INDEX('3)tpx males'!CD$110:CD$160,MATCH($O110,'3)tpx males'!$BB$110:$BB$160,0))*INDEX('3)tpx females'!CD$111:CD$161,MATCH('3) 2016 cases'!$P110,'3)tpx females'!$BB$111:$BB$161,0))*(1-(EXP(-INDEX('3)tpx males'!CE$4:CE$54,MATCH($O110,'3)tpx males'!$BB$4:$BB$54,0)))*EXP(-INDEX('3)tpx females'!CE$3:CE$53,MATCH('3) 2016 cases'!$P110,'3)tpx females'!$BB$3:$BB$53,0))))))),0)</f>
        <v>1015.1291992204898</v>
      </c>
      <c r="AX110" s="32">
        <f ca="1">IFERROR(($K110*EXP(AX$69*($Q110+0.5*($R110)^2))*_xlfn.NORM.DIST((LN(($M110*EXP($L110/100*AX$69))/($K110))-$Q110*AX$69)/($R110*SQRT(AX$69))-$R110*SQRT(AX$69),0,1,TRUE)+$M110*EXP($L110/100*AX$69)*(1-_xlfn.NORM.DIST((LN(($M110*EXP($L110/100*AX$69))/($K110))-$Q110*AX$69)/($R110*SQRT(AX$69)),0,1,TRUE)))*EXP(-0.07*AX$69)*(INDEX('3)tpx females'!CF$57:CF$107,MATCH('3) 2016 cases'!$P110,'3)tpx females'!$BB$57:$BB$107,0))+INDEX('3)tpx males'!CF$57:CF$107,MATCH($O110,'3)tpx males'!$BB$57:$BB$107,0))-(INDEX('3)tpx males'!CE$110:CE$160,MATCH($O110,'3)tpx males'!$BB$110:$BB$160,0))*INDEX('3)tpx females'!CE$111:CE$161,MATCH('3) 2016 cases'!$P110,'3)tpx females'!$BB$111:$BB$161,0))*(1-(EXP(-INDEX('3)tpx males'!CF$4:CF$54,MATCH($O110,'3)tpx males'!$BB$4:$BB$54,0)))*EXP(-INDEX('3)tpx females'!CF$3:CF$53,MATCH('3) 2016 cases'!$P110,'3)tpx females'!$BB$3:$BB$53,0))))))),0)</f>
        <v>707.40564418949509</v>
      </c>
      <c r="AY110" s="32">
        <f ca="1">IFERROR(($K110*EXP(AY$69*($Q110+0.5*($R110)^2))*_xlfn.NORM.DIST((LN(($M110*EXP($L110/100*AY$69))/($K110))-$Q110*AY$69)/($R110*SQRT(AY$69))-$R110*SQRT(AY$69),0,1,TRUE)+$M110*EXP($L110/100*AY$69)*(1-_xlfn.NORM.DIST((LN(($M110*EXP($L110/100*AY$69))/($K110))-$Q110*AY$69)/($R110*SQRT(AY$69)),0,1,TRUE)))*EXP(-0.07*AY$69)*(INDEX('3)tpx females'!CG$57:CG$107,MATCH('3) 2016 cases'!$P110,'3)tpx females'!$BB$57:$BB$107,0))+INDEX('3)tpx males'!CG$57:CG$107,MATCH($O110,'3)tpx males'!$BB$57:$BB$107,0))-(INDEX('3)tpx males'!CF$110:CF$160,MATCH($O110,'3)tpx males'!$BB$110:$BB$160,0))*INDEX('3)tpx females'!CF$111:CF$161,MATCH('3) 2016 cases'!$P110,'3)tpx females'!$BB$111:$BB$161,0))*(1-(EXP(-INDEX('3)tpx males'!CG$4:CG$54,MATCH($O110,'3)tpx males'!$BB$4:$BB$54,0)))*EXP(-INDEX('3)tpx females'!CG$3:CG$53,MATCH('3) 2016 cases'!$P110,'3)tpx females'!$BB$3:$BB$53,0))))))),0)</f>
        <v>466.6595514592301</v>
      </c>
      <c r="AZ110" s="32">
        <f ca="1">IFERROR(($K110*EXP(AZ$69*($Q110+0.5*($R110)^2))*_xlfn.NORM.DIST((LN(($M110*EXP($L110/100*AZ$69))/($K110))-$Q110*AZ$69)/($R110*SQRT(AZ$69))-$R110*SQRT(AZ$69),0,1,TRUE)+$M110*EXP($L110/100*AZ$69)*(1-_xlfn.NORM.DIST((LN(($M110*EXP($L110/100*AZ$69))/($K110))-$Q110*AZ$69)/($R110*SQRT(AZ$69)),0,1,TRUE)))*EXP(-0.07*AZ$69)*(INDEX('3)tpx females'!CH$57:CH$107,MATCH('3) 2016 cases'!$P110,'3)tpx females'!$BB$57:$BB$107,0))+INDEX('3)tpx males'!CH$57:CH$107,MATCH($O110,'3)tpx males'!$BB$57:$BB$107,0))-(INDEX('3)tpx males'!CG$110:CG$160,MATCH($O110,'3)tpx males'!$BB$110:$BB$160,0))*INDEX('3)tpx females'!CG$111:CG$161,MATCH('3) 2016 cases'!$P110,'3)tpx females'!$BB$111:$BB$161,0))*(1-(EXP(-INDEX('3)tpx males'!CH$4:CH$54,MATCH($O110,'3)tpx males'!$BB$4:$BB$54,0)))*EXP(-INDEX('3)tpx females'!CH$3:CH$53,MATCH('3) 2016 cases'!$P110,'3)tpx females'!$BB$3:$BB$53,0))))))),0)</f>
        <v>295.41848270483297</v>
      </c>
      <c r="BA110" s="32">
        <f ca="1">IFERROR(($K110*EXP(BA$69*($Q110+0.5*($R110)^2))*_xlfn.NORM.DIST((LN(($M110*EXP($L110/100*BA$69))/($K110))-$Q110*BA$69)/($R110*SQRT(BA$69))-$R110*SQRT(BA$69),0,1,TRUE)+$M110*EXP($L110/100*BA$69)*(1-_xlfn.NORM.DIST((LN(($M110*EXP($L110/100*BA$69))/($K110))-$Q110*BA$69)/($R110*SQRT(BA$69)),0,1,TRUE)))*EXP(-0.07*BA$69)*(INDEX('3)tpx females'!CI$57:CI$107,MATCH('3) 2016 cases'!$P110,'3)tpx females'!$BB$57:$BB$107,0))+INDEX('3)tpx males'!CI$57:CI$107,MATCH($O110,'3)tpx males'!$BB$57:$BB$107,0))-(INDEX('3)tpx males'!CH$110:CH$160,MATCH($O110,'3)tpx males'!$BB$110:$BB$160,0))*INDEX('3)tpx females'!CH$111:CH$161,MATCH('3) 2016 cases'!$P110,'3)tpx females'!$BB$111:$BB$161,0))*(1-(EXP(-INDEX('3)tpx males'!CI$4:CI$54,MATCH($O110,'3)tpx males'!$BB$4:$BB$54,0)))*EXP(-INDEX('3)tpx females'!CI$3:CI$53,MATCH('3) 2016 cases'!$P110,'3)tpx females'!$BB$3:$BB$53,0))))))),0)</f>
        <v>177.20829451948609</v>
      </c>
      <c r="BB110" s="32">
        <f ca="1">IFERROR(($K110*EXP(BB$69*($Q110+0.5*($R110)^2))*_xlfn.NORM.DIST((LN(($M110*EXP($L110/100*BB$69))/($K110))-$Q110*BB$69)/($R110*SQRT(BB$69))-$R110*SQRT(BB$69),0,1,TRUE)+$M110*EXP($L110/100*BB$69)*(1-_xlfn.NORM.DIST((LN(($M110*EXP($L110/100*BB$69))/($K110))-$Q110*BB$69)/($R110*SQRT(BB$69)),0,1,TRUE)))*EXP(-0.07*BB$69)*(INDEX('3)tpx females'!CJ$57:CJ$107,MATCH('3) 2016 cases'!$P110,'3)tpx females'!$BB$57:$BB$107,0))+INDEX('3)tpx males'!CJ$57:CJ$107,MATCH($O110,'3)tpx males'!$BB$57:$BB$107,0))-(INDEX('3)tpx males'!CI$110:CI$160,MATCH($O110,'3)tpx males'!$BB$110:$BB$160,0))*INDEX('3)tpx females'!CI$111:CI$161,MATCH('3) 2016 cases'!$P110,'3)tpx females'!$BB$111:$BB$161,0))*(1-(EXP(-INDEX('3)tpx males'!CJ$4:CJ$54,MATCH($O110,'3)tpx males'!$BB$4:$BB$54,0)))*EXP(-INDEX('3)tpx females'!CJ$3:CJ$53,MATCH('3) 2016 cases'!$P110,'3)tpx females'!$BB$3:$BB$53,0))))))),0)</f>
        <v>100.68144412418128</v>
      </c>
      <c r="BC110" s="32">
        <f ca="1">IFERROR(($K110*EXP(BC$69*($Q110+0.5*($R110)^2))*_xlfn.NORM.DIST((LN(($M110*EXP($L110/100*BC$69))/($K110))-$Q110*BC$69)/($R110*SQRT(BC$69))-$R110*SQRT(BC$69),0,1,TRUE)+$M110*EXP($L110/100*BC$69)*(1-_xlfn.NORM.DIST((LN(($M110*EXP($L110/100*BC$69))/($K110))-$Q110*BC$69)/($R110*SQRT(BC$69)),0,1,TRUE)))*EXP(-0.07*BC$69)*(INDEX('3)tpx females'!CK$57:CK$107,MATCH('3) 2016 cases'!$P110,'3)tpx females'!$BB$57:$BB$107,0))+INDEX('3)tpx males'!CK$57:CK$107,MATCH($O110,'3)tpx males'!$BB$57:$BB$107,0))-(INDEX('3)tpx males'!CJ$110:CJ$160,MATCH($O110,'3)tpx males'!$BB$110:$BB$160,0))*INDEX('3)tpx females'!CJ$111:CJ$161,MATCH('3) 2016 cases'!$P110,'3)tpx females'!$BB$111:$BB$161,0))*(1-(EXP(-INDEX('3)tpx males'!CK$4:CK$54,MATCH($O110,'3)tpx males'!$BB$4:$BB$54,0)))*EXP(-INDEX('3)tpx females'!CK$3:CK$53,MATCH('3) 2016 cases'!$P110,'3)tpx females'!$BB$3:$BB$53,0))))))),0)</f>
        <v>53.121099319997612</v>
      </c>
      <c r="BD110" s="32">
        <f ca="1">IFERROR(($K110*EXP(BD$69*($Q110+0.5*($R110)^2))*_xlfn.NORM.DIST((LN(($M110*EXP($L110/100*BD$69))/($K110))-$Q110*BD$69)/($R110*SQRT(BD$69))-$R110*SQRT(BD$69),0,1,TRUE)+$M110*EXP($L110/100*BD$69)*(1-_xlfn.NORM.DIST((LN(($M110*EXP($L110/100*BD$69))/($K110))-$Q110*BD$69)/($R110*SQRT(BD$69)),0,1,TRUE)))*EXP(-0.07*BD$69)*(INDEX('3)tpx females'!CL$57:CL$107,MATCH('3) 2016 cases'!$P110,'3)tpx females'!$BB$57:$BB$107,0))+INDEX('3)tpx males'!CL$57:CL$107,MATCH($O110,'3)tpx males'!$BB$57:$BB$107,0))-(INDEX('3)tpx males'!CK$110:CK$160,MATCH($O110,'3)tpx males'!$BB$110:$BB$160,0))*INDEX('3)tpx females'!CK$111:CK$161,MATCH('3) 2016 cases'!$P110,'3)tpx females'!$BB$111:$BB$161,0))*(1-(EXP(-INDEX('3)tpx males'!CL$4:CL$54,MATCH($O110,'3)tpx males'!$BB$4:$BB$54,0)))*EXP(-INDEX('3)tpx females'!CL$3:CL$53,MATCH('3) 2016 cases'!$P110,'3)tpx females'!$BB$3:$BB$53,0))))))),0)</f>
        <v>27.512071821915029</v>
      </c>
      <c r="BE110" s="32">
        <f ca="1">IFERROR(($K110*EXP(BE$69*($Q110+0.5*($R110)^2))*_xlfn.NORM.DIST((LN(($M110*EXP($L110/100*BE$69))/($K110))-$Q110*BE$69)/($R110*SQRT(BE$69))-$R110*SQRT(BE$69),0,1,TRUE)+$M110*EXP($L110/100*BE$69)*(1-_xlfn.NORM.DIST((LN(($M110*EXP($L110/100*BE$69))/($K110))-$Q110*BE$69)/($R110*SQRT(BE$69)),0,1,TRUE)))*EXP(-0.07*BE$69)*(INDEX('3)tpx females'!CM$57:CM$107,MATCH('3) 2016 cases'!$P110,'3)tpx females'!$BB$57:$BB$107,0))+INDEX('3)tpx males'!CM$57:CM$107,MATCH($O110,'3)tpx males'!$BB$57:$BB$107,0))-(INDEX('3)tpx males'!CL$110:CL$160,MATCH($O110,'3)tpx males'!$BB$110:$BB$160,0))*INDEX('3)tpx females'!CL$111:CL$161,MATCH('3) 2016 cases'!$P110,'3)tpx females'!$BB$111:$BB$161,0))*(1-(EXP(-INDEX('3)tpx males'!CM$4:CM$54,MATCH($O110,'3)tpx males'!$BB$4:$BB$54,0)))*EXP(-INDEX('3)tpx females'!CM$3:CM$53,MATCH('3) 2016 cases'!$P110,'3)tpx females'!$BB$3:$BB$53,0))))))),0)</f>
        <v>15.216646110555008</v>
      </c>
      <c r="BF110" s="32">
        <f ca="1">IFERROR(($K110*EXP(BF$69*($Q110+0.5*($R110)^2))*_xlfn.NORM.DIST((LN(($M110*EXP($L110/100*BF$69))/($K110))-$Q110*BF$69)/($R110*SQRT(BF$69))-$R110*SQRT(BF$69),0,1,TRUE)+$M110*EXP($L110/100*BF$69)*(1-_xlfn.NORM.DIST((LN(($M110*EXP($L110/100*BF$69))/($K110))-$Q110*BF$69)/($R110*SQRT(BF$69)),0,1,TRUE)))*EXP(-0.07*BF$69)*(INDEX('3)tpx females'!CN$57:CN$107,MATCH('3) 2016 cases'!$P110,'3)tpx females'!$BB$57:$BB$107,0))+INDEX('3)tpx males'!CN$57:CN$107,MATCH($O110,'3)tpx males'!$BB$57:$BB$107,0))-(INDEX('3)tpx males'!CM$110:CM$160,MATCH($O110,'3)tpx males'!$BB$110:$BB$160,0))*INDEX('3)tpx females'!CM$111:CM$161,MATCH('3) 2016 cases'!$P110,'3)tpx females'!$BB$111:$BB$161,0))*(1-(EXP(-INDEX('3)tpx males'!CN$4:CN$54,MATCH($O110,'3)tpx males'!$BB$4:$BB$54,0)))*EXP(-INDEX('3)tpx females'!CN$3:CN$53,MATCH('3) 2016 cases'!$P110,'3)tpx females'!$BB$3:$BB$53,0))))))),0)</f>
        <v>6.4647210267849058</v>
      </c>
      <c r="BG110" s="32">
        <f ca="1">IFERROR(($K110*EXP(BG$69*($Q110+0.5*($R110)^2))*_xlfn.NORM.DIST((LN(($M110*EXP($L110/100*BG$69))/($K110))-$Q110*BG$69)/($R110*SQRT(BG$69))-$R110*SQRT(BG$69),0,1,TRUE)+$M110*EXP($L110/100*BG$69)*(1-_xlfn.NORM.DIST((LN(($M110*EXP($L110/100*BG$69))/($K110))-$Q110*BG$69)/($R110*SQRT(BG$69)),0,1,TRUE)))*EXP(-0.07*BG$69)*(INDEX('3)tpx females'!CO$57:CO$107,MATCH('3) 2016 cases'!$P110,'3)tpx females'!$BB$57:$BB$107,0))+INDEX('3)tpx males'!CO$57:CO$107,MATCH($O110,'3)tpx males'!$BB$57:$BB$107,0))-(INDEX('3)tpx males'!CN$110:CN$160,MATCH($O110,'3)tpx males'!$BB$110:$BB$160,0))*INDEX('3)tpx females'!CN$111:CN$161,MATCH('3) 2016 cases'!$P110,'3)tpx females'!$BB$111:$BB$161,0))*(1-(EXP(-INDEX('3)tpx males'!CO$4:CO$54,MATCH($O110,'3)tpx males'!$BB$4:$BB$54,0)))*EXP(-INDEX('3)tpx females'!CO$3:CO$53,MATCH('3) 2016 cases'!$P110,'3)tpx females'!$BB$3:$BB$53,0))))))),0)</f>
        <v>0</v>
      </c>
      <c r="BH110" s="32">
        <f ca="1">IFERROR(($K110*EXP(BH$69*($Q110+0.5*($R110)^2))*_xlfn.NORM.DIST((LN(($M110*EXP($L110/100*BH$69))/($K110))-$Q110*BH$69)/($R110*SQRT(BH$69))-$R110*SQRT(BH$69),0,1,TRUE)+$M110*EXP($L110/100*BH$69)*(1-_xlfn.NORM.DIST((LN(($M110*EXP($L110/100*BH$69))/($K110))-$Q110*BH$69)/($R110*SQRT(BH$69)),0,1,TRUE)))*EXP(-0.07*BH$69)*(INDEX('3)tpx females'!CP$57:CP$107,MATCH('3) 2016 cases'!$P110,'3)tpx females'!$BB$57:$BB$107,0))+INDEX('3)tpx males'!CP$57:CP$107,MATCH($O110,'3)tpx males'!$BB$57:$BB$107,0))-(INDEX('3)tpx males'!CO$110:CO$160,MATCH($O110,'3)tpx males'!$BB$110:$BB$160,0))*INDEX('3)tpx females'!CO$111:CO$161,MATCH('3) 2016 cases'!$P110,'3)tpx females'!$BB$111:$BB$161,0))*(1-(EXP(-INDEX('3)tpx males'!CP$4:CP$54,MATCH($O110,'3)tpx males'!$BB$4:$BB$54,0)))*EXP(-INDEX('3)tpx females'!CP$3:CP$53,MATCH('3) 2016 cases'!$P110,'3)tpx females'!$BB$3:$BB$53,0))))))),0)</f>
        <v>0</v>
      </c>
      <c r="BI110" s="32">
        <f ca="1">IFERROR(($K110*EXP(BI$69*($Q110+0.5*($R110)^2))*_xlfn.NORM.DIST((LN(($M110*EXP($L110/100*BI$69))/($K110))-$Q110*BI$69)/($R110*SQRT(BI$69))-$R110*SQRT(BI$69),0,1,TRUE)+$M110*EXP($L110/100*BI$69)*(1-_xlfn.NORM.DIST((LN(($M110*EXP($L110/100*BI$69))/($K110))-$Q110*BI$69)/($R110*SQRT(BI$69)),0,1,TRUE)))*EXP(-0.07*BI$69)*(INDEX('3)tpx females'!CQ$57:CQ$107,MATCH('3) 2016 cases'!$P110,'3)tpx females'!$BB$57:$BB$107,0))+INDEX('3)tpx males'!CQ$57:CQ$107,MATCH($O110,'3)tpx males'!$BB$57:$BB$107,0))-(INDEX('3)tpx males'!CP$110:CP$160,MATCH($O110,'3)tpx males'!$BB$110:$BB$160,0))*INDEX('3)tpx females'!CP$111:CP$161,MATCH('3) 2016 cases'!$P110,'3)tpx females'!$BB$111:$BB$161,0))*(1-(EXP(-INDEX('3)tpx males'!CQ$4:CQ$54,MATCH($O110,'3)tpx males'!$BB$4:$BB$54,0)))*EXP(-INDEX('3)tpx females'!CQ$3:CQ$53,MATCH('3) 2016 cases'!$P110,'3)tpx females'!$BB$3:$BB$53,0))))))),0)</f>
        <v>0</v>
      </c>
      <c r="BJ110" s="32">
        <f ca="1">IFERROR(($K110*EXP(BJ$69*($Q110+0.5*($R110)^2))*_xlfn.NORM.DIST((LN(($M110*EXP($L110/100*BJ$69))/($K110))-$Q110*BJ$69)/($R110*SQRT(BJ$69))-$R110*SQRT(BJ$69),0,1,TRUE)+$M110*EXP($L110/100*BJ$69)*(1-_xlfn.NORM.DIST((LN(($M110*EXP($L110/100*BJ$69))/($K110))-$Q110*BJ$69)/($R110*SQRT(BJ$69)),0,1,TRUE)))*EXP(-0.07*BJ$69)*(INDEX('3)tpx females'!CR$57:CR$107,MATCH('3) 2016 cases'!$P110,'3)tpx females'!$BB$57:$BB$107,0))+INDEX('3)tpx males'!CR$57:CR$107,MATCH($O110,'3)tpx males'!$BB$57:$BB$107,0))-(INDEX('3)tpx males'!CQ$110:CQ$160,MATCH($O110,'3)tpx males'!$BB$110:$BB$160,0))*INDEX('3)tpx females'!CQ$111:CQ$161,MATCH('3) 2016 cases'!$P110,'3)tpx females'!$BB$111:$BB$161,0))*(1-(EXP(-INDEX('3)tpx males'!CR$4:CR$54,MATCH($O110,'3)tpx males'!$BB$4:$BB$54,0)))*EXP(-INDEX('3)tpx females'!CR$3:CR$53,MATCH('3) 2016 cases'!$P110,'3)tpx females'!$BB$3:$BB$53,0))))))),0)</f>
        <v>0</v>
      </c>
      <c r="BK110" s="32">
        <f ca="1">IFERROR(($K110*EXP(BK$69*($Q110+0.5*($R110)^2))*_xlfn.NORM.DIST((LN(($M110*EXP($L110/100*BK$69))/($K110))-$Q110*BK$69)/($R110*SQRT(BK$69))-$R110*SQRT(BK$69),0,1,TRUE)+$M110*EXP($L110/100*BK$69)*(1-_xlfn.NORM.DIST((LN(($M110*EXP($L110/100*BK$69))/($K110))-$Q110*BK$69)/($R110*SQRT(BK$69)),0,1,TRUE)))*EXP(-0.07*BK$69)*(INDEX('3)tpx females'!CS$57:CS$107,MATCH('3) 2016 cases'!$P110,'3)tpx females'!$BB$57:$BB$107,0))+INDEX('3)tpx males'!CS$57:CS$107,MATCH($O110,'3)tpx males'!$BB$57:$BB$107,0))-(INDEX('3)tpx males'!CR$110:CR$160,MATCH($O110,'3)tpx males'!$BB$110:$BB$160,0))*INDEX('3)tpx females'!CR$111:CR$161,MATCH('3) 2016 cases'!$P110,'3)tpx females'!$BB$111:$BB$161,0))*(1-(EXP(-INDEX('3)tpx males'!CS$4:CS$54,MATCH($O110,'3)tpx males'!$BB$4:$BB$54,0)))*EXP(-INDEX('3)tpx females'!CS$3:CS$53,MATCH('3) 2016 cases'!$P110,'3)tpx females'!$BB$3:$BB$53,0))))))),0)</f>
        <v>0</v>
      </c>
      <c r="BL110" s="32">
        <f ca="1">IFERROR(($K110*EXP(BL$69*($Q110+0.5*($R110)^2))*_xlfn.NORM.DIST((LN(($M110*EXP($L110/100*BL$69))/($K110))-$Q110*BL$69)/($R110*SQRT(BL$69))-$R110*SQRT(BL$69),0,1,TRUE)+$M110*EXP($L110/100*BL$69)*(1-_xlfn.NORM.DIST((LN(($M110*EXP($L110/100*BL$69))/($K110))-$Q110*BL$69)/($R110*SQRT(BL$69)),0,1,TRUE)))*EXP(-0.07*BL$69)*(INDEX('3)tpx females'!CT$57:CT$107,MATCH('3) 2016 cases'!$P110,'3)tpx females'!$BB$57:$BB$107,0))+INDEX('3)tpx males'!CT$57:CT$107,MATCH($O110,'3)tpx males'!$BB$57:$BB$107,0))-(INDEX('3)tpx males'!CS$110:CS$160,MATCH($O110,'3)tpx males'!$BB$110:$BB$160,0))*INDEX('3)tpx females'!CS$111:CS$161,MATCH('3) 2016 cases'!$P110,'3)tpx females'!$BB$111:$BB$161,0))*(1-(EXP(-INDEX('3)tpx males'!CT$4:CT$54,MATCH($O110,'3)tpx males'!$BB$4:$BB$54,0)))*EXP(-INDEX('3)tpx females'!CT$3:CT$53,MATCH('3) 2016 cases'!$P110,'3)tpx females'!$BB$3:$BB$53,0))))))),0)</f>
        <v>0</v>
      </c>
      <c r="BM110" s="32">
        <f ca="1">IFERROR(($K110*EXP(BM$69*($Q110+0.5*($R110)^2))*_xlfn.NORM.DIST((LN(($M110*EXP($L110/100*BM$69))/($K110))-$Q110*BM$69)/($R110*SQRT(BM$69))-$R110*SQRT(BM$69),0,1,TRUE)+$M110*EXP($L110/100*BM$69)*(1-_xlfn.NORM.DIST((LN(($M110*EXP($L110/100*BM$69))/($K110))-$Q110*BM$69)/($R110*SQRT(BM$69)),0,1,TRUE)))*EXP(-0.07*BM$69)*(INDEX('3)tpx females'!CU$57:CU$107,MATCH('3) 2016 cases'!$P110,'3)tpx females'!$BB$57:$BB$107,0))+INDEX('3)tpx males'!CU$57:CU$107,MATCH($O110,'3)tpx males'!$BB$57:$BB$107,0))-(INDEX('3)tpx males'!CT$110:CT$160,MATCH($O110,'3)tpx males'!$BB$110:$BB$160,0))*INDEX('3)tpx females'!CT$111:CT$161,MATCH('3) 2016 cases'!$P110,'3)tpx females'!$BB$111:$BB$161,0))*(1-(EXP(-INDEX('3)tpx males'!CU$4:CU$54,MATCH($O110,'3)tpx males'!$BB$4:$BB$54,0)))*EXP(-INDEX('3)tpx females'!CU$3:CU$53,MATCH('3) 2016 cases'!$P110,'3)tpx females'!$BB$3:$BB$53,0))))))),0)</f>
        <v>0</v>
      </c>
      <c r="BN110" s="32">
        <f ca="1">IFERROR(($K110*EXP(BN$69*($Q110+0.5*($R110)^2))*_xlfn.NORM.DIST((LN(($M110*EXP($L110/100*BN$69))/($K110))-$Q110*BN$69)/($R110*SQRT(BN$69))-$R110*SQRT(BN$69),0,1,TRUE)+$M110*EXP($L110/100*BN$69)*(1-_xlfn.NORM.DIST((LN(($M110*EXP($L110/100*BN$69))/($K110))-$Q110*BN$69)/($R110*SQRT(BN$69)),0,1,TRUE)))*EXP(-0.07*BN$69)*(INDEX('3)tpx females'!CV$57:CV$107,MATCH('3) 2016 cases'!$P110,'3)tpx females'!$BB$57:$BB$107,0))+INDEX('3)tpx males'!CV$57:CV$107,MATCH($O110,'3)tpx males'!$BB$57:$BB$107,0))-(INDEX('3)tpx males'!CU$110:CU$160,MATCH($O110,'3)tpx males'!$BB$110:$BB$160,0))*INDEX('3)tpx females'!CU$111:CU$161,MATCH('3) 2016 cases'!$P110,'3)tpx females'!$BB$111:$BB$161,0))*(1-(EXP(-INDEX('3)tpx males'!CV$4:CV$54,MATCH($O110,'3)tpx males'!$BB$4:$BB$54,0)))*EXP(-INDEX('3)tpx females'!CV$3:CV$53,MATCH('3) 2016 cases'!$P110,'3)tpx females'!$BB$3:$BB$53,0))))))),0)</f>
        <v>0</v>
      </c>
      <c r="BO110" s="32">
        <f ca="1">IFERROR(($K110*EXP(BO$69*($Q110+0.5*($R110)^2))*_xlfn.NORM.DIST((LN(($M110*EXP($L110/100*BO$69))/($K110))-$Q110*BO$69)/($R110*SQRT(BO$69))-$R110*SQRT(BO$69),0,1,TRUE)+$M110*EXP($L110/100*BO$69)*(1-_xlfn.NORM.DIST((LN(($M110*EXP($L110/100*BO$69))/($K110))-$Q110*BO$69)/($R110*SQRT(BO$69)),0,1,TRUE)))*EXP(-0.07*BO$69)*(INDEX('3)tpx females'!CW$57:CW$107,MATCH('3) 2016 cases'!$P110,'3)tpx females'!$BB$57:$BB$107,0))+INDEX('3)tpx males'!CW$57:CW$107,MATCH($O110,'3)tpx males'!$BB$57:$BB$107,0))-(INDEX('3)tpx males'!CV$110:CV$160,MATCH($O110,'3)tpx males'!$BB$110:$BB$160,0))*INDEX('3)tpx females'!CV$111:CV$161,MATCH('3) 2016 cases'!$P110,'3)tpx females'!$BB$111:$BB$161,0))*(1-(EXP(-INDEX('3)tpx males'!CW$4:CW$54,MATCH($O110,'3)tpx males'!$BB$4:$BB$54,0)))*EXP(-INDEX('3)tpx females'!CW$3:CW$53,MATCH('3) 2016 cases'!$P110,'3)tpx females'!$BB$3:$BB$53,0))))))),0)</f>
        <v>0</v>
      </c>
      <c r="BP110" s="32">
        <f ca="1">IFERROR(($K110*EXP(BP$69*($Q110+0.5*($R110)^2))*_xlfn.NORM.DIST((LN(($M110*EXP($L110/100*BP$69))/($K110))-$Q110*BP$69)/($R110*SQRT(BP$69))-$R110*SQRT(BP$69),0,1,TRUE)+$M110*EXP($L110/100*BP$69)*(1-_xlfn.NORM.DIST((LN(($M110*EXP($L110/100*BP$69))/($K110))-$Q110*BP$69)/($R110*SQRT(BP$69)),0,1,TRUE)))*EXP(-0.07*BP$69)*(INDEX('3)tpx females'!CX$57:CX$107,MATCH('3) 2016 cases'!$P110,'3)tpx females'!$BB$57:$BB$107,0))+INDEX('3)tpx males'!CX$57:CX$107,MATCH($O110,'3)tpx males'!$BB$57:$BB$107,0))-(INDEX('3)tpx males'!CW$110:CW$160,MATCH($O110,'3)tpx males'!$BB$110:$BB$160,0))*INDEX('3)tpx females'!CW$111:CW$161,MATCH('3) 2016 cases'!$P110,'3)tpx females'!$BB$111:$BB$161,0))*(1-(EXP(-INDEX('3)tpx males'!CX$4:CX$54,MATCH($O110,'3)tpx males'!$BB$4:$BB$54,0)))*EXP(-INDEX('3)tpx females'!CX$3:CX$53,MATCH('3) 2016 cases'!$P110,'3)tpx females'!$BB$3:$BB$53,0))))))),0)</f>
        <v>0</v>
      </c>
      <c r="BQ110" s="32">
        <f ca="1">IFERROR(($K110*EXP(BQ$69*($Q110+0.5*($R110)^2))*_xlfn.NORM.DIST((LN(($M110*EXP($L110/100*BQ$69))/($K110))-$Q110*BQ$69)/($R110*SQRT(BQ$69))-$R110*SQRT(BQ$69),0,1,TRUE)+$M110*EXP($L110/100*BQ$69)*(1-_xlfn.NORM.DIST((LN(($M110*EXP($L110/100*BQ$69))/($K110))-$Q110*BQ$69)/($R110*SQRT(BQ$69)),0,1,TRUE)))*EXP(-0.07*BQ$69)*(INDEX('3)tpx females'!CY$57:CY$107,MATCH('3) 2016 cases'!$P110,'3)tpx females'!$BB$57:$BB$107,0))+INDEX('3)tpx males'!CY$57:CY$107,MATCH($O110,'3)tpx males'!$BB$57:$BB$107,0))-(INDEX('3)tpx males'!CX$110:CX$160,MATCH($O110,'3)tpx males'!$BB$110:$BB$160,0))*INDEX('3)tpx females'!CX$111:CX$161,MATCH('3) 2016 cases'!$P110,'3)tpx females'!$BB$111:$BB$161,0))*(1-(EXP(-INDEX('3)tpx males'!CY$4:CY$54,MATCH($O110,'3)tpx males'!$BB$4:$BB$54,0)))*EXP(-INDEX('3)tpx females'!CY$3:CY$53,MATCH('3) 2016 cases'!$P110,'3)tpx females'!$BB$3:$BB$53,0))))))),0)</f>
        <v>0</v>
      </c>
      <c r="BR110" s="32">
        <f ca="1">IFERROR(($K110*EXP(BR$69*($Q110+0.5*($R110)^2))*_xlfn.NORM.DIST((LN(($M110*EXP($L110/100*BR$69))/($K110))-$Q110*BR$69)/($R110*SQRT(BR$69))-$R110*SQRT(BR$69),0,1,TRUE)+$M110*EXP($L110/100*BR$69)*(1-_xlfn.NORM.DIST((LN(($M110*EXP($L110/100*BR$69))/($K110))-$Q110*BR$69)/($R110*SQRT(BR$69)),0,1,TRUE)))*EXP(-0.07*BR$69)*(INDEX('3)tpx females'!CZ$57:CZ$107,MATCH('3) 2016 cases'!$P110,'3)tpx females'!$BB$57:$BB$107,0))+INDEX('3)tpx males'!CZ$57:CZ$107,MATCH($O110,'3)tpx males'!$BB$57:$BB$107,0))-(INDEX('3)tpx males'!CY$110:CY$160,MATCH($O110,'3)tpx males'!$BB$110:$BB$160,0))*INDEX('3)tpx females'!CY$111:CY$161,MATCH('3) 2016 cases'!$P110,'3)tpx females'!$BB$111:$BB$161,0))*(1-(EXP(-INDEX('3)tpx males'!CZ$4:CZ$54,MATCH($O110,'3)tpx males'!$BB$4:$BB$54,0)))*EXP(-INDEX('3)tpx females'!CZ$3:CZ$53,MATCH('3) 2016 cases'!$P110,'3)tpx females'!$BB$3:$BB$53,0))))))),0)</f>
        <v>0</v>
      </c>
      <c r="BS110" s="32">
        <f ca="1">IFERROR(($K110*EXP(BS$69*($Q110+0.5*($R110)^2))*_xlfn.NORM.DIST((LN(($M110*EXP($L110/100*BS$69))/($K110))-$Q110*BS$69)/($R110*SQRT(BS$69))-$R110*SQRT(BS$69),0,1,TRUE)+$M110*EXP($L110/100*BS$69)*(1-_xlfn.NORM.DIST((LN(($M110*EXP($L110/100*BS$69))/($K110))-$Q110*BS$69)/($R110*SQRT(BS$69)),0,1,TRUE)))*EXP(-0.07*BS$69)*(INDEX('3)tpx females'!DA$57:DA$107,MATCH('3) 2016 cases'!$P110,'3)tpx females'!$BB$57:$BB$107,0))+INDEX('3)tpx males'!DA$57:DA$107,MATCH($O110,'3)tpx males'!$BB$57:$BB$107,0))-(INDEX('3)tpx males'!CZ$110:CZ$160,MATCH($O110,'3)tpx males'!$BB$110:$BB$160,0))*INDEX('3)tpx females'!CZ$111:CZ$161,MATCH('3) 2016 cases'!$P110,'3)tpx females'!$BB$111:$BB$161,0))*(1-(EXP(-INDEX('3)tpx males'!DA$4:DA$54,MATCH($O110,'3)tpx males'!$BB$4:$BB$54,0)))*EXP(-INDEX('3)tpx females'!DA$3:DA$53,MATCH('3) 2016 cases'!$P110,'3)tpx females'!$BB$3:$BB$53,0))))))),0)</f>
        <v>0</v>
      </c>
      <c r="BU110" s="32">
        <f t="shared" si="121"/>
        <v>69452.554307047947</v>
      </c>
      <c r="BV110" s="32">
        <f t="shared" si="122"/>
        <v>64466.380000289319</v>
      </c>
      <c r="BW110" s="32">
        <f t="shared" si="123"/>
        <v>64176.933034402849</v>
      </c>
      <c r="BX110" s="32">
        <f t="shared" si="124"/>
        <v>63888.785653603372</v>
      </c>
      <c r="BY110" s="32">
        <f t="shared" si="125"/>
        <v>63601.932022896595</v>
      </c>
      <c r="BZ110" s="32">
        <f t="shared" si="126"/>
        <v>63316.366333486672</v>
      </c>
      <c r="CA110" s="32">
        <f t="shared" si="127"/>
        <v>63032.082802658639</v>
      </c>
      <c r="CB110" s="32">
        <f t="shared" si="128"/>
        <v>62749.075673661304</v>
      </c>
      <c r="CC110" s="32">
        <f t="shared" si="129"/>
        <v>62467.339215590589</v>
      </c>
      <c r="CD110" s="32">
        <f t="shared" si="130"/>
        <v>62186.867723273623</v>
      </c>
      <c r="CE110" s="32">
        <f t="shared" si="131"/>
        <v>61907.655517153107</v>
      </c>
      <c r="CF110" s="32">
        <f t="shared" si="132"/>
        <v>61629.696943172312</v>
      </c>
      <c r="CG110" s="32">
        <f t="shared" si="133"/>
        <v>61352.986372660613</v>
      </c>
      <c r="CH110" s="32">
        <f t="shared" si="134"/>
        <v>61077.518202219515</v>
      </c>
      <c r="CI110" s="32">
        <f t="shared" si="135"/>
        <v>60803.286853609126</v>
      </c>
      <c r="CJ110" s="32">
        <f t="shared" si="136"/>
        <v>60530.286773635293</v>
      </c>
      <c r="CK110" s="32">
        <f t="shared" si="137"/>
        <v>60258.512434036988</v>
      </c>
      <c r="CL110" s="32">
        <f t="shared" si="138"/>
        <v>59987.958331374342</v>
      </c>
      <c r="CM110" s="32">
        <f t="shared" si="139"/>
        <v>59718.618986917034</v>
      </c>
      <c r="CN110" s="32">
        <f t="shared" si="140"/>
        <v>59450.488946532707</v>
      </c>
      <c r="CO110" s="32">
        <f t="shared" si="141"/>
        <v>59183.562780575841</v>
      </c>
      <c r="CP110" s="32">
        <f t="shared" si="142"/>
        <v>58917.835083775986</v>
      </c>
      <c r="CQ110" s="32">
        <f t="shared" si="143"/>
        <v>58653.300475126081</v>
      </c>
      <c r="CR110" s="32">
        <f t="shared" si="144"/>
        <v>58389.953597769687</v>
      </c>
      <c r="CS110" s="32">
        <f t="shared" si="145"/>
        <v>58127.789118887835</v>
      </c>
      <c r="CT110" s="32">
        <f t="shared" si="146"/>
        <v>57866.801729584295</v>
      </c>
      <c r="CU110" s="32">
        <f t="shared" si="147"/>
        <v>57606.98614477073</v>
      </c>
      <c r="CV110" s="32">
        <f t="shared" si="148"/>
        <v>57348.337103050282</v>
      </c>
      <c r="CW110" s="32">
        <f t="shared" si="149"/>
        <v>57090.849366601025</v>
      </c>
      <c r="CX110" s="32">
        <f t="shared" si="150"/>
        <v>56834.517721058837</v>
      </c>
      <c r="CY110" s="32">
        <f t="shared" si="151"/>
        <v>56579.33697540094</v>
      </c>
      <c r="CZ110" s="32">
        <f t="shared" si="152"/>
        <v>56325.301961829413</v>
      </c>
      <c r="DA110" s="32">
        <f t="shared" si="153"/>
        <v>56072.407535656312</v>
      </c>
      <c r="DB110" s="32">
        <f t="shared" si="154"/>
        <v>55820.648575190033</v>
      </c>
      <c r="DC110" s="32">
        <f t="shared" si="155"/>
        <v>55570.019981623722</v>
      </c>
      <c r="DD110" s="32">
        <f t="shared" si="156"/>
        <v>55320.516678925807</v>
      </c>
      <c r="DE110" s="32">
        <f t="shared" si="157"/>
        <v>55072.133613733138</v>
      </c>
      <c r="DF110" s="32">
        <f t="shared" si="158"/>
        <v>54824.865755246647</v>
      </c>
      <c r="DG110" s="32">
        <f t="shared" si="159"/>
        <v>54578.708095129958</v>
      </c>
      <c r="DH110" s="32">
        <f t="shared" si="160"/>
        <v>54333.655647410415</v>
      </c>
      <c r="DI110" s="32">
        <f t="shared" si="161"/>
        <v>54089.703448383101</v>
      </c>
      <c r="DJ110" s="32">
        <f t="shared" si="162"/>
        <v>53846.846556517165</v>
      </c>
      <c r="DK110" s="32">
        <f t="shared" si="163"/>
        <v>53605.080052364428</v>
      </c>
      <c r="DL110" s="32">
        <f t="shared" si="164"/>
        <v>53364.399038470365</v>
      </c>
      <c r="DM110" s="32">
        <f t="shared" si="165"/>
        <v>53124.798639286731</v>
      </c>
      <c r="DN110" s="32">
        <f t="shared" si="166"/>
        <v>52886.274001085687</v>
      </c>
      <c r="DO110" s="32">
        <f t="shared" si="167"/>
        <v>52648.820291875592</v>
      </c>
      <c r="DP110" s="32">
        <f t="shared" si="168"/>
        <v>52412.432701317419</v>
      </c>
      <c r="DQ110" s="32">
        <f t="shared" si="169"/>
        <v>52177.106440642186</v>
      </c>
      <c r="DR110" s="32">
        <f t="shared" si="170"/>
        <v>51942.836742568958</v>
      </c>
      <c r="DT110" s="48">
        <f t="shared" si="171"/>
        <v>76</v>
      </c>
      <c r="DU110" s="48">
        <f t="shared" si="172"/>
        <v>73</v>
      </c>
      <c r="DV110" s="32">
        <f ca="1">INDEX('3)tpx males'!BD$57:BD$107,MATCH(DT110,'3)tpx males'!$BB$57:$BB$107,0))*INDEX('3)tpx females'!BD$57:BD$107,MATCH(DU110,'3)tpx females'!$BB$57:$BB$107,0))</f>
        <v>4.1198225259501953E-4</v>
      </c>
      <c r="DW110" s="32">
        <f t="shared" ca="1" si="173"/>
        <v>-28.61321977189554</v>
      </c>
      <c r="DX110" s="32">
        <f t="shared" ca="1" si="177"/>
        <v>0.99958801774740502</v>
      </c>
      <c r="DZ110" s="32">
        <f t="shared" ca="1" si="174"/>
        <v>-64195.739661939122</v>
      </c>
      <c r="EA110" s="32">
        <f t="shared" ca="1" si="175"/>
        <v>-5256.8146451088251</v>
      </c>
      <c r="EB110" s="32">
        <f t="shared" ca="1" si="178"/>
        <v>-2.165714338966422</v>
      </c>
      <c r="EC110" s="32">
        <f ca="1">EA110*'3) Value'!AN122</f>
        <v>0</v>
      </c>
      <c r="EE110" s="32">
        <f ca="1">IF(AND('3) Value'!AB122="Alive",'3) Value'!AE122="Alive"),'3) Value'!AM122+'3) 2016 cases'!DZ110,0)</f>
        <v>-41.025478365634626</v>
      </c>
      <c r="EF110" s="32">
        <f>IF(OR(AND('3) Value'!AB122="Deceased",'3) Value'!AE122="Alive"),(AND('3) Value'!AB122="Alive",'3) Value'!AE122="Deceased"))),1,0)</f>
        <v>0</v>
      </c>
      <c r="EG110" s="32">
        <f>IF(EF110=1,'3) Value'!AM122+'3) 2016 cases'!DZ110,0)</f>
        <v>0</v>
      </c>
    </row>
    <row r="111" spans="3:137" x14ac:dyDescent="0.25">
      <c r="C111" s="32" t="s">
        <v>11</v>
      </c>
      <c r="D111" s="32" t="s">
        <v>12</v>
      </c>
      <c r="E111" s="49">
        <v>15329</v>
      </c>
      <c r="F111" s="32" t="s">
        <v>13</v>
      </c>
      <c r="G111" s="32" t="s">
        <v>14</v>
      </c>
      <c r="H111" s="49">
        <v>16943</v>
      </c>
      <c r="I111" s="32" t="s">
        <v>13</v>
      </c>
      <c r="J111" s="32" t="s">
        <v>15</v>
      </c>
      <c r="K111" s="52">
        <v>200000</v>
      </c>
      <c r="L111" s="52">
        <v>6.55</v>
      </c>
      <c r="M111" s="52">
        <v>41547</v>
      </c>
      <c r="O111" s="48">
        <f t="shared" si="183"/>
        <v>75</v>
      </c>
      <c r="P111" s="32">
        <f t="shared" si="184"/>
        <v>70</v>
      </c>
      <c r="Q111" s="32">
        <f>INDEX('2b)Working'!$I$61:$P$61,MATCH($J111,'2b)Working'!$I$60:$P$60,0))</f>
        <v>6.0459778905231347E-2</v>
      </c>
      <c r="R111" s="32">
        <f>INDEX('2b)Working'!$I$62:$P$62,MATCH($J111,'2b)Working'!$I$60:$P$60,0))</f>
        <v>5.4783474896411326E-2</v>
      </c>
      <c r="T111" s="9">
        <f t="shared" ca="1" si="176"/>
        <v>37928.680780551949</v>
      </c>
      <c r="U111" s="10"/>
      <c r="V111" s="32">
        <f ca="1">IFERROR(($K111*EXP(V$69*($Q111+0.5*($R111)^2))*_xlfn.NORM.DIST((LN(($M111*EXP($L111/100*V$69))/($K111))-$Q111*V$69)/($R111*SQRT(V$69))-$R111*SQRT(V$69),0,1,TRUE)+$M111*EXP($L111/100*V$69)*(1-_xlfn.NORM.DIST((LN(($M111*EXP($L111/100*V$69))/($K111))-$Q111*V$69)/($R111*SQRT(V$69)),0,1,TRUE)))*EXP(-0.07*V$69)*(INDEX('3)tpx females'!BD$57:BD$107,MATCH('3) 2016 cases'!$P111,'3)tpx females'!$BB$57:$BB$107,0))+INDEX('3)tpx males'!BD$57:BD$107,MATCH($O111,'3)tpx males'!$BB$57:$BB$107,0))-(INDEX('3)tpx males'!BC$110:BC$160,MATCH($O111,'3)tpx males'!$BB$110:$BB$160,0))*INDEX('3)tpx females'!BC$111:BC$161,MATCH('3) 2016 cases'!$P111,'3)tpx females'!$BB$111:$BB$161,0))*(1-(EXP(-INDEX('3)tpx males'!BD$4:BD$54,MATCH($O111,'3)tpx males'!$BB$4:$BB$54,0)))*EXP(-INDEX('3)tpx females'!BD$3:BD$53,MATCH('3) 2016 cases'!$P111,'3)tpx females'!$BB$3:$BB$53,0))))))),0)</f>
        <v>10.595349505871816</v>
      </c>
      <c r="W111" s="32">
        <f ca="1">IFERROR(($K111*EXP(W$69*($Q111+0.5*($R111)^2))*_xlfn.NORM.DIST((LN(($M111*EXP($L111/100*W$69))/($K111))-$Q111*W$69)/($R111*SQRT(W$69))-$R111*SQRT(W$69),0,1,TRUE)+$M111*EXP($L111/100*W$69)*(1-_xlfn.NORM.DIST((LN(($M111*EXP($L111/100*W$69))/($K111))-$Q111*W$69)/($R111*SQRT(W$69)),0,1,TRUE)))*EXP(-0.07*W$69)*(INDEX('3)tpx females'!BE$57:BE$107,MATCH('3) 2016 cases'!$P111,'3)tpx females'!$BB$57:$BB$107,0))+INDEX('3)tpx males'!BE$57:BE$107,MATCH($O111,'3)tpx males'!$BB$57:$BB$107,0))-(INDEX('3)tpx males'!BD$110:BD$160,MATCH($O111,'3)tpx males'!$BB$110:$BB$160,0))*INDEX('3)tpx females'!BD$111:BD$161,MATCH('3) 2016 cases'!$P111,'3)tpx females'!$BB$111:$BB$161,0))*(1-(EXP(-INDEX('3)tpx males'!BE$4:BE$54,MATCH($O111,'3)tpx males'!$BB$4:$BB$54,0)))*EXP(-INDEX('3)tpx females'!BE$3:BE$53,MATCH('3) 2016 cases'!$P111,'3)tpx females'!$BB$3:$BB$53,0))))))),0)</f>
        <v>37.348930192574386</v>
      </c>
      <c r="X111" s="32">
        <f ca="1">IFERROR(($K111*EXP(X$69*($Q111+0.5*($R111)^2))*_xlfn.NORM.DIST((LN(($M111*EXP($L111/100*X$69))/($K111))-$Q111*X$69)/($R111*SQRT(X$69))-$R111*SQRT(X$69),0,1,TRUE)+$M111*EXP($L111/100*X$69)*(1-_xlfn.NORM.DIST((LN(($M111*EXP($L111/100*X$69))/($K111))-$Q111*X$69)/($R111*SQRT(X$69)),0,1,TRUE)))*EXP(-0.07*X$69)*(INDEX('3)tpx females'!BF$57:BF$107,MATCH('3) 2016 cases'!$P111,'3)tpx females'!$BB$57:$BB$107,0))+INDEX('3)tpx males'!BF$57:BF$107,MATCH($O111,'3)tpx males'!$BB$57:$BB$107,0))-(INDEX('3)tpx males'!BE$110:BE$160,MATCH($O111,'3)tpx males'!$BB$110:$BB$160,0))*INDEX('3)tpx females'!BE$111:BE$161,MATCH('3) 2016 cases'!$P111,'3)tpx females'!$BB$111:$BB$161,0))*(1-(EXP(-INDEX('3)tpx males'!BF$4:BF$54,MATCH($O111,'3)tpx males'!$BB$4:$BB$54,0)))*EXP(-INDEX('3)tpx females'!BF$3:BF$53,MATCH('3) 2016 cases'!$P111,'3)tpx females'!$BB$3:$BB$53,0))))))),0)</f>
        <v>71.735463081430993</v>
      </c>
      <c r="Y111" s="32">
        <f ca="1">IFERROR(($K111*EXP(Y$69*($Q111+0.5*($R111)^2))*_xlfn.NORM.DIST((LN(($M111*EXP($L111/100*Y$69))/($K111))-$Q111*Y$69)/($R111*SQRT(Y$69))-$R111*SQRT(Y$69),0,1,TRUE)+$M111*EXP($L111/100*Y$69)*(1-_xlfn.NORM.DIST((LN(($M111*EXP($L111/100*Y$69))/($K111))-$Q111*Y$69)/($R111*SQRT(Y$69)),0,1,TRUE)))*EXP(-0.07*Y$69)*(INDEX('3)tpx females'!BG$57:BG$107,MATCH('3) 2016 cases'!$P111,'3)tpx females'!$BB$57:$BB$107,0))+INDEX('3)tpx males'!BG$57:BG$107,MATCH($O111,'3)tpx males'!$BB$57:$BB$107,0))-(INDEX('3)tpx males'!BF$110:BF$160,MATCH($O111,'3)tpx males'!$BB$110:$BB$160,0))*INDEX('3)tpx females'!BF$111:BF$161,MATCH('3) 2016 cases'!$P111,'3)tpx females'!$BB$111:$BB$161,0))*(1-(EXP(-INDEX('3)tpx males'!BG$4:BG$54,MATCH($O111,'3)tpx males'!$BB$4:$BB$54,0)))*EXP(-INDEX('3)tpx females'!BG$3:BG$53,MATCH('3) 2016 cases'!$P111,'3)tpx females'!$BB$3:$BB$53,0))))))),0)</f>
        <v>105.37814318195073</v>
      </c>
      <c r="Z111" s="32">
        <f ca="1">IFERROR(($K111*EXP(Z$69*($Q111+0.5*($R111)^2))*_xlfn.NORM.DIST((LN(($M111*EXP($L111/100*Z$69))/($K111))-$Q111*Z$69)/($R111*SQRT(Z$69))-$R111*SQRT(Z$69),0,1,TRUE)+$M111*EXP($L111/100*Z$69)*(1-_xlfn.NORM.DIST((LN(($M111*EXP($L111/100*Z$69))/($K111))-$Q111*Z$69)/($R111*SQRT(Z$69)),0,1,TRUE)))*EXP(-0.07*Z$69)*(INDEX('3)tpx females'!BH$57:BH$107,MATCH('3) 2016 cases'!$P111,'3)tpx females'!$BB$57:$BB$107,0))+INDEX('3)tpx males'!BH$57:BH$107,MATCH($O111,'3)tpx males'!$BB$57:$BB$107,0))-(INDEX('3)tpx males'!BG$110:BG$160,MATCH($O111,'3)tpx males'!$BB$110:$BB$160,0))*INDEX('3)tpx females'!BG$111:BG$161,MATCH('3) 2016 cases'!$P111,'3)tpx females'!$BB$111:$BB$161,0))*(1-(EXP(-INDEX('3)tpx males'!BH$4:BH$54,MATCH($O111,'3)tpx males'!$BB$4:$BB$54,0)))*EXP(-INDEX('3)tpx females'!BH$3:BH$53,MATCH('3) 2016 cases'!$P111,'3)tpx females'!$BB$3:$BB$53,0))))))),0)</f>
        <v>161.43570675927671</v>
      </c>
      <c r="AA111" s="32">
        <f ca="1">IFERROR(($K111*EXP(AA$69*($Q111+0.5*($R111)^2))*_xlfn.NORM.DIST((LN(($M111*EXP($L111/100*AA$69))/($K111))-$Q111*AA$69)/($R111*SQRT(AA$69))-$R111*SQRT(AA$69),0,1,TRUE)+$M111*EXP($L111/100*AA$69)*(1-_xlfn.NORM.DIST((LN(($M111*EXP($L111/100*AA$69))/($K111))-$Q111*AA$69)/($R111*SQRT(AA$69)),0,1,TRUE)))*EXP(-0.07*AA$69)*(INDEX('3)tpx females'!BI$57:BI$107,MATCH('3) 2016 cases'!$P111,'3)tpx females'!$BB$57:$BB$107,0))+INDEX('3)tpx males'!BI$57:BI$107,MATCH($O111,'3)tpx males'!$BB$57:$BB$107,0))-(INDEX('3)tpx males'!BH$110:BH$160,MATCH($O111,'3)tpx males'!$BB$110:$BB$160,0))*INDEX('3)tpx females'!BH$111:BH$161,MATCH('3) 2016 cases'!$P111,'3)tpx females'!$BB$111:$BB$161,0))*(1-(EXP(-INDEX('3)tpx males'!BI$4:BI$54,MATCH($O111,'3)tpx males'!$BB$4:$BB$54,0)))*EXP(-INDEX('3)tpx females'!BI$3:BI$53,MATCH('3) 2016 cases'!$P111,'3)tpx females'!$BB$3:$BB$53,0))))))),0)</f>
        <v>206.08242192948055</v>
      </c>
      <c r="AB111" s="32">
        <f ca="1">IFERROR(($K111*EXP(AB$69*($Q111+0.5*($R111)^2))*_xlfn.NORM.DIST((LN(($M111*EXP($L111/100*AB$69))/($K111))-$Q111*AB$69)/($R111*SQRT(AB$69))-$R111*SQRT(AB$69),0,1,TRUE)+$M111*EXP($L111/100*AB$69)*(1-_xlfn.NORM.DIST((LN(($M111*EXP($L111/100*AB$69))/($K111))-$Q111*AB$69)/($R111*SQRT(AB$69)),0,1,TRUE)))*EXP(-0.07*AB$69)*(INDEX('3)tpx females'!BJ$57:BJ$107,MATCH('3) 2016 cases'!$P111,'3)tpx females'!$BB$57:$BB$107,0))+INDEX('3)tpx males'!BJ$57:BJ$107,MATCH($O111,'3)tpx males'!$BB$57:$BB$107,0))-(INDEX('3)tpx males'!BI$110:BI$160,MATCH($O111,'3)tpx males'!$BB$110:$BB$160,0))*INDEX('3)tpx females'!BI$111:BI$161,MATCH('3) 2016 cases'!$P111,'3)tpx females'!$BB$111:$BB$161,0))*(1-(EXP(-INDEX('3)tpx males'!BJ$4:BJ$54,MATCH($O111,'3)tpx males'!$BB$4:$BB$54,0)))*EXP(-INDEX('3)tpx females'!BJ$3:BJ$53,MATCH('3) 2016 cases'!$P111,'3)tpx females'!$BB$3:$BB$53,0))))))),0)</f>
        <v>274.65058994150564</v>
      </c>
      <c r="AC111" s="32">
        <f ca="1">IFERROR(($K111*EXP(AC$69*($Q111+0.5*($R111)^2))*_xlfn.NORM.DIST((LN(($M111*EXP($L111/100*AC$69))/($K111))-$Q111*AC$69)/($R111*SQRT(AC$69))-$R111*SQRT(AC$69),0,1,TRUE)+$M111*EXP($L111/100*AC$69)*(1-_xlfn.NORM.DIST((LN(($M111*EXP($L111/100*AC$69))/($K111))-$Q111*AC$69)/($R111*SQRT(AC$69)),0,1,TRUE)))*EXP(-0.07*AC$69)*(INDEX('3)tpx females'!BK$57:BK$107,MATCH('3) 2016 cases'!$P111,'3)tpx females'!$BB$57:$BB$107,0))+INDEX('3)tpx males'!BK$57:BK$107,MATCH($O111,'3)tpx males'!$BB$57:$BB$107,0))-(INDEX('3)tpx males'!BJ$110:BJ$160,MATCH($O111,'3)tpx males'!$BB$110:$BB$160,0))*INDEX('3)tpx females'!BJ$111:BJ$161,MATCH('3) 2016 cases'!$P111,'3)tpx females'!$BB$111:$BB$161,0))*(1-(EXP(-INDEX('3)tpx males'!BK$4:BK$54,MATCH($O111,'3)tpx males'!$BB$4:$BB$54,0)))*EXP(-INDEX('3)tpx females'!BK$3:BK$53,MATCH('3) 2016 cases'!$P111,'3)tpx females'!$BB$3:$BB$53,0))))))),0)</f>
        <v>361.87685525333211</v>
      </c>
      <c r="AD111" s="32">
        <f ca="1">IFERROR(($K111*EXP(AD$69*($Q111+0.5*($R111)^2))*_xlfn.NORM.DIST((LN(($M111*EXP($L111/100*AD$69))/($K111))-$Q111*AD$69)/($R111*SQRT(AD$69))-$R111*SQRT(AD$69),0,1,TRUE)+$M111*EXP($L111/100*AD$69)*(1-_xlfn.NORM.DIST((LN(($M111*EXP($L111/100*AD$69))/($K111))-$Q111*AD$69)/($R111*SQRT(AD$69)),0,1,TRUE)))*EXP(-0.07*AD$69)*(INDEX('3)tpx females'!BL$57:BL$107,MATCH('3) 2016 cases'!$P111,'3)tpx females'!$BB$57:$BB$107,0))+INDEX('3)tpx males'!BL$57:BL$107,MATCH($O111,'3)tpx males'!$BB$57:$BB$107,0))-(INDEX('3)tpx males'!BK$110:BK$160,MATCH($O111,'3)tpx males'!$BB$110:$BB$160,0))*INDEX('3)tpx females'!BK$111:BK$161,MATCH('3) 2016 cases'!$P111,'3)tpx females'!$BB$111:$BB$161,0))*(1-(EXP(-INDEX('3)tpx males'!BL$4:BL$54,MATCH($O111,'3)tpx males'!$BB$4:$BB$54,0)))*EXP(-INDEX('3)tpx females'!BL$3:BL$53,MATCH('3) 2016 cases'!$P111,'3)tpx females'!$BB$3:$BB$53,0))))))),0)</f>
        <v>456.11002534027324</v>
      </c>
      <c r="AE111" s="32">
        <f ca="1">IFERROR(($K111*EXP(AE$69*($Q111+0.5*($R111)^2))*_xlfn.NORM.DIST((LN(($M111*EXP($L111/100*AE$69))/($K111))-$Q111*AE$69)/($R111*SQRT(AE$69))-$R111*SQRT(AE$69),0,1,TRUE)+$M111*EXP($L111/100*AE$69)*(1-_xlfn.NORM.DIST((LN(($M111*EXP($L111/100*AE$69))/($K111))-$Q111*AE$69)/($R111*SQRT(AE$69)),0,1,TRUE)))*EXP(-0.07*AE$69)*(INDEX('3)tpx females'!BM$57:BM$107,MATCH('3) 2016 cases'!$P111,'3)tpx females'!$BB$57:$BB$107,0))+INDEX('3)tpx males'!BM$57:BM$107,MATCH($O111,'3)tpx males'!$BB$57:$BB$107,0))-(INDEX('3)tpx males'!BL$110:BL$160,MATCH($O111,'3)tpx males'!$BB$110:$BB$160,0))*INDEX('3)tpx females'!BL$111:BL$161,MATCH('3) 2016 cases'!$P111,'3)tpx females'!$BB$111:$BB$161,0))*(1-(EXP(-INDEX('3)tpx males'!BM$4:BM$54,MATCH($O111,'3)tpx males'!$BB$4:$BB$54,0)))*EXP(-INDEX('3)tpx females'!BM$3:BM$53,MATCH('3) 2016 cases'!$P111,'3)tpx females'!$BB$3:$BB$53,0))))))),0)</f>
        <v>555.3470200983902</v>
      </c>
      <c r="AF111" s="32">
        <f ca="1">IFERROR(($K111*EXP(AF$69*($Q111+0.5*($R111)^2))*_xlfn.NORM.DIST((LN(($M111*EXP($L111/100*AF$69))/($K111))-$Q111*AF$69)/($R111*SQRT(AF$69))-$R111*SQRT(AF$69),0,1,TRUE)+$M111*EXP($L111/100*AF$69)*(1-_xlfn.NORM.DIST((LN(($M111*EXP($L111/100*AF$69))/($K111))-$Q111*AF$69)/($R111*SQRT(AF$69)),0,1,TRUE)))*EXP(-0.07*AF$69)*(INDEX('3)tpx females'!BN$57:BN$107,MATCH('3) 2016 cases'!$P111,'3)tpx females'!$BB$57:$BB$107,0))+INDEX('3)tpx males'!BN$57:BN$107,MATCH($O111,'3)tpx males'!$BB$57:$BB$107,0))-(INDEX('3)tpx males'!BM$110:BM$160,MATCH($O111,'3)tpx males'!$BB$110:$BB$160,0))*INDEX('3)tpx females'!BM$111:BM$161,MATCH('3) 2016 cases'!$P111,'3)tpx females'!$BB$111:$BB$161,0))*(1-(EXP(-INDEX('3)tpx males'!BN$4:BN$54,MATCH($O111,'3)tpx males'!$BB$4:$BB$54,0)))*EXP(-INDEX('3)tpx females'!BN$3:BN$53,MATCH('3) 2016 cases'!$P111,'3)tpx females'!$BB$3:$BB$53,0))))))),0)</f>
        <v>692.98199944856265</v>
      </c>
      <c r="AG111" s="32">
        <f ca="1">IFERROR(($K111*EXP(AG$69*($Q111+0.5*($R111)^2))*_xlfn.NORM.DIST((LN(($M111*EXP($L111/100*AG$69))/($K111))-$Q111*AG$69)/($R111*SQRT(AG$69))-$R111*SQRT(AG$69),0,1,TRUE)+$M111*EXP($L111/100*AG$69)*(1-_xlfn.NORM.DIST((LN(($M111*EXP($L111/100*AG$69))/($K111))-$Q111*AG$69)/($R111*SQRT(AG$69)),0,1,TRUE)))*EXP(-0.07*AG$69)*(INDEX('3)tpx females'!BO$57:BO$107,MATCH('3) 2016 cases'!$P111,'3)tpx females'!$BB$57:$BB$107,0))+INDEX('3)tpx males'!BO$57:BO$107,MATCH($O111,'3)tpx males'!$BB$57:$BB$107,0))-(INDEX('3)tpx males'!BN$110:BN$160,MATCH($O111,'3)tpx males'!$BB$110:$BB$160,0))*INDEX('3)tpx females'!BN$111:BN$161,MATCH('3) 2016 cases'!$P111,'3)tpx females'!$BB$111:$BB$161,0))*(1-(EXP(-INDEX('3)tpx males'!BO$4:BO$54,MATCH($O111,'3)tpx males'!$BB$4:$BB$54,0)))*EXP(-INDEX('3)tpx females'!BO$3:BO$53,MATCH('3) 2016 cases'!$P111,'3)tpx females'!$BB$3:$BB$53,0))))))),0)</f>
        <v>879.16866675181245</v>
      </c>
      <c r="AH111" s="32">
        <f ca="1">IFERROR(($K111*EXP(AH$69*($Q111+0.5*($R111)^2))*_xlfn.NORM.DIST((LN(($M111*EXP($L111/100*AH$69))/($K111))-$Q111*AH$69)/($R111*SQRT(AH$69))-$R111*SQRT(AH$69),0,1,TRUE)+$M111*EXP($L111/100*AH$69)*(1-_xlfn.NORM.DIST((LN(($M111*EXP($L111/100*AH$69))/($K111))-$Q111*AH$69)/($R111*SQRT(AH$69)),0,1,TRUE)))*EXP(-0.07*AH$69)*(INDEX('3)tpx females'!BP$57:BP$107,MATCH('3) 2016 cases'!$P111,'3)tpx females'!$BB$57:$BB$107,0))+INDEX('3)tpx males'!BP$57:BP$107,MATCH($O111,'3)tpx males'!$BB$57:$BB$107,0))-(INDEX('3)tpx males'!BO$110:BO$160,MATCH($O111,'3)tpx males'!$BB$110:$BB$160,0))*INDEX('3)tpx females'!BO$111:BO$161,MATCH('3) 2016 cases'!$P111,'3)tpx females'!$BB$111:$BB$161,0))*(1-(EXP(-INDEX('3)tpx males'!BP$4:BP$54,MATCH($O111,'3)tpx males'!$BB$4:$BB$54,0)))*EXP(-INDEX('3)tpx females'!BP$3:BP$53,MATCH('3) 2016 cases'!$P111,'3)tpx females'!$BB$3:$BB$53,0))))))),0)</f>
        <v>1038.1784300794866</v>
      </c>
      <c r="AI111" s="32">
        <f ca="1">IFERROR(($K111*EXP(AI$69*($Q111+0.5*($R111)^2))*_xlfn.NORM.DIST((LN(($M111*EXP($L111/100*AI$69))/($K111))-$Q111*AI$69)/($R111*SQRT(AI$69))-$R111*SQRT(AI$69),0,1,TRUE)+$M111*EXP($L111/100*AI$69)*(1-_xlfn.NORM.DIST((LN(($M111*EXP($L111/100*AI$69))/($K111))-$Q111*AI$69)/($R111*SQRT(AI$69)),0,1,TRUE)))*EXP(-0.07*AI$69)*(INDEX('3)tpx females'!BQ$57:BQ$107,MATCH('3) 2016 cases'!$P111,'3)tpx females'!$BB$57:$BB$107,0))+INDEX('3)tpx males'!BQ$57:BQ$107,MATCH($O111,'3)tpx males'!$BB$57:$BB$107,0))-(INDEX('3)tpx males'!BP$110:BP$160,MATCH($O111,'3)tpx males'!$BB$110:$BB$160,0))*INDEX('3)tpx females'!BP$111:BP$161,MATCH('3) 2016 cases'!$P111,'3)tpx females'!$BB$111:$BB$161,0))*(1-(EXP(-INDEX('3)tpx males'!BQ$4:BQ$54,MATCH($O111,'3)tpx males'!$BB$4:$BB$54,0)))*EXP(-INDEX('3)tpx females'!BQ$3:BQ$53,MATCH('3) 2016 cases'!$P111,'3)tpx females'!$BB$3:$BB$53,0))))))),0)</f>
        <v>1243.6133695005994</v>
      </c>
      <c r="AJ111" s="32">
        <f ca="1">IFERROR(($K111*EXP(AJ$69*($Q111+0.5*($R111)^2))*_xlfn.NORM.DIST((LN(($M111*EXP($L111/100*AJ$69))/($K111))-$Q111*AJ$69)/($R111*SQRT(AJ$69))-$R111*SQRT(AJ$69),0,1,TRUE)+$M111*EXP($L111/100*AJ$69)*(1-_xlfn.NORM.DIST((LN(($M111*EXP($L111/100*AJ$69))/($K111))-$Q111*AJ$69)/($R111*SQRT(AJ$69)),0,1,TRUE)))*EXP(-0.07*AJ$69)*(INDEX('3)tpx females'!BR$57:BR$107,MATCH('3) 2016 cases'!$P111,'3)tpx females'!$BB$57:$BB$107,0))+INDEX('3)tpx males'!BR$57:BR$107,MATCH($O111,'3)tpx males'!$BB$57:$BB$107,0))-(INDEX('3)tpx males'!BQ$110:BQ$160,MATCH($O111,'3)tpx males'!$BB$110:$BB$160,0))*INDEX('3)tpx females'!BQ$111:BQ$161,MATCH('3) 2016 cases'!$P111,'3)tpx females'!$BB$111:$BB$161,0))*(1-(EXP(-INDEX('3)tpx males'!BR$4:BR$54,MATCH($O111,'3)tpx males'!$BB$4:$BB$54,0)))*EXP(-INDEX('3)tpx females'!BR$3:BR$53,MATCH('3) 2016 cases'!$P111,'3)tpx females'!$BB$3:$BB$53,0))))))),0)</f>
        <v>1435.98210691393</v>
      </c>
      <c r="AK111" s="32">
        <f ca="1">IFERROR(($K111*EXP(AK$69*($Q111+0.5*($R111)^2))*_xlfn.NORM.DIST((LN(($M111*EXP($L111/100*AK$69))/($K111))-$Q111*AK$69)/($R111*SQRT(AK$69))-$R111*SQRT(AK$69),0,1,TRUE)+$M111*EXP($L111/100*AK$69)*(1-_xlfn.NORM.DIST((LN(($M111*EXP($L111/100*AK$69))/($K111))-$Q111*AK$69)/($R111*SQRT(AK$69)),0,1,TRUE)))*EXP(-0.07*AK$69)*(INDEX('3)tpx females'!BS$57:BS$107,MATCH('3) 2016 cases'!$P111,'3)tpx females'!$BB$57:$BB$107,0))+INDEX('3)tpx males'!BS$57:BS$107,MATCH($O111,'3)tpx males'!$BB$57:$BB$107,0))-(INDEX('3)tpx males'!BR$110:BR$160,MATCH($O111,'3)tpx males'!$BB$110:$BB$160,0))*INDEX('3)tpx females'!BR$111:BR$161,MATCH('3) 2016 cases'!$P111,'3)tpx females'!$BB$111:$BB$161,0))*(1-(EXP(-INDEX('3)tpx males'!BS$4:BS$54,MATCH($O111,'3)tpx males'!$BB$4:$BB$54,0)))*EXP(-INDEX('3)tpx females'!BS$3:BS$53,MATCH('3) 2016 cases'!$P111,'3)tpx females'!$BB$3:$BB$53,0))))))),0)</f>
        <v>1639.6255894245517</v>
      </c>
      <c r="AL111" s="32">
        <f ca="1">IFERROR(($K111*EXP(AL$69*($Q111+0.5*($R111)^2))*_xlfn.NORM.DIST((LN(($M111*EXP($L111/100*AL$69))/($K111))-$Q111*AL$69)/($R111*SQRT(AL$69))-$R111*SQRT(AL$69),0,1,TRUE)+$M111*EXP($L111/100*AL$69)*(1-_xlfn.NORM.DIST((LN(($M111*EXP($L111/100*AL$69))/($K111))-$Q111*AL$69)/($R111*SQRT(AL$69)),0,1,TRUE)))*EXP(-0.07*AL$69)*(INDEX('3)tpx females'!BT$57:BT$107,MATCH('3) 2016 cases'!$P111,'3)tpx females'!$BB$57:$BB$107,0))+INDEX('3)tpx males'!BT$57:BT$107,MATCH($O111,'3)tpx males'!$BB$57:$BB$107,0))-(INDEX('3)tpx males'!BS$110:BS$160,MATCH($O111,'3)tpx males'!$BB$110:$BB$160,0))*INDEX('3)tpx females'!BS$111:BS$161,MATCH('3) 2016 cases'!$P111,'3)tpx females'!$BB$111:$BB$161,0))*(1-(EXP(-INDEX('3)tpx males'!BT$4:BT$54,MATCH($O111,'3)tpx males'!$BB$4:$BB$54,0)))*EXP(-INDEX('3)tpx females'!BT$3:BT$53,MATCH('3) 2016 cases'!$P111,'3)tpx females'!$BB$3:$BB$53,0))))))),0)</f>
        <v>1920.1932354676148</v>
      </c>
      <c r="AM111" s="32">
        <f ca="1">IFERROR(($K111*EXP(AM$69*($Q111+0.5*($R111)^2))*_xlfn.NORM.DIST((LN(($M111*EXP($L111/100*AM$69))/($K111))-$Q111*AM$69)/($R111*SQRT(AM$69))-$R111*SQRT(AM$69),0,1,TRUE)+$M111*EXP($L111/100*AM$69)*(1-_xlfn.NORM.DIST((LN(($M111*EXP($L111/100*AM$69))/($K111))-$Q111*AM$69)/($R111*SQRT(AM$69)),0,1,TRUE)))*EXP(-0.07*AM$69)*(INDEX('3)tpx females'!BU$57:BU$107,MATCH('3) 2016 cases'!$P111,'3)tpx females'!$BB$57:$BB$107,0))+INDEX('3)tpx males'!BU$57:BU$107,MATCH($O111,'3)tpx males'!$BB$57:$BB$107,0))-(INDEX('3)tpx males'!BT$110:BT$160,MATCH($O111,'3)tpx males'!$BB$110:$BB$160,0))*INDEX('3)tpx females'!BT$111:BT$161,MATCH('3) 2016 cases'!$P111,'3)tpx females'!$BB$111:$BB$161,0))*(1-(EXP(-INDEX('3)tpx males'!BU$4:BU$54,MATCH($O111,'3)tpx males'!$BB$4:$BB$54,0)))*EXP(-INDEX('3)tpx females'!BU$3:BU$53,MATCH('3) 2016 cases'!$P111,'3)tpx females'!$BB$3:$BB$53,0))))))),0)</f>
        <v>2028.8902762668292</v>
      </c>
      <c r="AN111" s="32">
        <f ca="1">IFERROR(($K111*EXP(AN$69*($Q111+0.5*($R111)^2))*_xlfn.NORM.DIST((LN(($M111*EXP($L111/100*AN$69))/($K111))-$Q111*AN$69)/($R111*SQRT(AN$69))-$R111*SQRT(AN$69),0,1,TRUE)+$M111*EXP($L111/100*AN$69)*(1-_xlfn.NORM.DIST((LN(($M111*EXP($L111/100*AN$69))/($K111))-$Q111*AN$69)/($R111*SQRT(AN$69)),0,1,TRUE)))*EXP(-0.07*AN$69)*(INDEX('3)tpx females'!BV$57:BV$107,MATCH('3) 2016 cases'!$P111,'3)tpx females'!$BB$57:$BB$107,0))+INDEX('3)tpx males'!BV$57:BV$107,MATCH($O111,'3)tpx males'!$BB$57:$BB$107,0))-(INDEX('3)tpx males'!BU$110:BU$160,MATCH($O111,'3)tpx males'!$BB$110:$BB$160,0))*INDEX('3)tpx females'!BU$111:BU$161,MATCH('3) 2016 cases'!$P111,'3)tpx females'!$BB$111:$BB$161,0))*(1-(EXP(-INDEX('3)tpx males'!BV$4:BV$54,MATCH($O111,'3)tpx males'!$BB$4:$BB$54,0)))*EXP(-INDEX('3)tpx females'!BV$3:BV$53,MATCH('3) 2016 cases'!$P111,'3)tpx females'!$BB$3:$BB$53,0))))))),0)</f>
        <v>2245.8822469754086</v>
      </c>
      <c r="AO111" s="32">
        <f ca="1">IFERROR(($K111*EXP(AO$69*($Q111+0.5*($R111)^2))*_xlfn.NORM.DIST((LN(($M111*EXP($L111/100*AO$69))/($K111))-$Q111*AO$69)/($R111*SQRT(AO$69))-$R111*SQRT(AO$69),0,1,TRUE)+$M111*EXP($L111/100*AO$69)*(1-_xlfn.NORM.DIST((LN(($M111*EXP($L111/100*AO$69))/($K111))-$Q111*AO$69)/($R111*SQRT(AO$69)),0,1,TRUE)))*EXP(-0.07*AO$69)*(INDEX('3)tpx females'!BW$57:BW$107,MATCH('3) 2016 cases'!$P111,'3)tpx females'!$BB$57:$BB$107,0))+INDEX('3)tpx males'!BW$57:BW$107,MATCH($O111,'3)tpx males'!$BB$57:$BB$107,0))-(INDEX('3)tpx males'!BV$110:BV$160,MATCH($O111,'3)tpx males'!$BB$110:$BB$160,0))*INDEX('3)tpx females'!BV$111:BV$161,MATCH('3) 2016 cases'!$P111,'3)tpx females'!$BB$111:$BB$161,0))*(1-(EXP(-INDEX('3)tpx males'!BW$4:BW$54,MATCH($O111,'3)tpx males'!$BB$4:$BB$54,0)))*EXP(-INDEX('3)tpx females'!BW$3:BW$53,MATCH('3) 2016 cases'!$P111,'3)tpx females'!$BB$3:$BB$53,0))))))),0)</f>
        <v>2523.8848276557592</v>
      </c>
      <c r="AP111" s="32">
        <f ca="1">IFERROR(($K111*EXP(AP$69*($Q111+0.5*($R111)^2))*_xlfn.NORM.DIST((LN(($M111*EXP($L111/100*AP$69))/($K111))-$Q111*AP$69)/($R111*SQRT(AP$69))-$R111*SQRT(AP$69),0,1,TRUE)+$M111*EXP($L111/100*AP$69)*(1-_xlfn.NORM.DIST((LN(($M111*EXP($L111/100*AP$69))/($K111))-$Q111*AP$69)/($R111*SQRT(AP$69)),0,1,TRUE)))*EXP(-0.07*AP$69)*(INDEX('3)tpx females'!BX$57:BX$107,MATCH('3) 2016 cases'!$P111,'3)tpx females'!$BB$57:$BB$107,0))+INDEX('3)tpx males'!BX$57:BX$107,MATCH($O111,'3)tpx males'!$BB$57:$BB$107,0))-(INDEX('3)tpx males'!BW$110:BW$160,MATCH($O111,'3)tpx males'!$BB$110:$BB$160,0))*INDEX('3)tpx females'!BW$111:BW$161,MATCH('3) 2016 cases'!$P111,'3)tpx females'!$BB$111:$BB$161,0))*(1-(EXP(-INDEX('3)tpx males'!BX$4:BX$54,MATCH($O111,'3)tpx males'!$BB$4:$BB$54,0)))*EXP(-INDEX('3)tpx females'!BX$3:BX$53,MATCH('3) 2016 cases'!$P111,'3)tpx females'!$BB$3:$BB$53,0))))))),0)</f>
        <v>2567.3399164211514</v>
      </c>
      <c r="AQ111" s="32">
        <f ca="1">IFERROR(($K111*EXP(AQ$69*($Q111+0.5*($R111)^2))*_xlfn.NORM.DIST((LN(($M111*EXP($L111/100*AQ$69))/($K111))-$Q111*AQ$69)/($R111*SQRT(AQ$69))-$R111*SQRT(AQ$69),0,1,TRUE)+$M111*EXP($L111/100*AQ$69)*(1-_xlfn.NORM.DIST((LN(($M111*EXP($L111/100*AQ$69))/($K111))-$Q111*AQ$69)/($R111*SQRT(AQ$69)),0,1,TRUE)))*EXP(-0.07*AQ$69)*(INDEX('3)tpx females'!BY$57:BY$107,MATCH('3) 2016 cases'!$P111,'3)tpx females'!$BB$57:$BB$107,0))+INDEX('3)tpx males'!BY$57:BY$107,MATCH($O111,'3)tpx males'!$BB$57:$BB$107,0))-(INDEX('3)tpx males'!BX$110:BX$160,MATCH($O111,'3)tpx males'!$BB$110:$BB$160,0))*INDEX('3)tpx females'!BX$111:BX$161,MATCH('3) 2016 cases'!$P111,'3)tpx females'!$BB$111:$BB$161,0))*(1-(EXP(-INDEX('3)tpx males'!BY$4:BY$54,MATCH($O111,'3)tpx males'!$BB$4:$BB$54,0)))*EXP(-INDEX('3)tpx females'!BY$3:BY$53,MATCH('3) 2016 cases'!$P111,'3)tpx females'!$BB$3:$BB$53,0))))))),0)</f>
        <v>2472.8439967767035</v>
      </c>
      <c r="AR111" s="32">
        <f ca="1">IFERROR(($K111*EXP(AR$69*($Q111+0.5*($R111)^2))*_xlfn.NORM.DIST((LN(($M111*EXP($L111/100*AR$69))/($K111))-$Q111*AR$69)/($R111*SQRT(AR$69))-$R111*SQRT(AR$69),0,1,TRUE)+$M111*EXP($L111/100*AR$69)*(1-_xlfn.NORM.DIST((LN(($M111*EXP($L111/100*AR$69))/($K111))-$Q111*AR$69)/($R111*SQRT(AR$69)),0,1,TRUE)))*EXP(-0.07*AR$69)*(INDEX('3)tpx females'!BZ$57:BZ$107,MATCH('3) 2016 cases'!$P111,'3)tpx females'!$BB$57:$BB$107,0))+INDEX('3)tpx males'!BZ$57:BZ$107,MATCH($O111,'3)tpx males'!$BB$57:$BB$107,0))-(INDEX('3)tpx males'!BY$110:BY$160,MATCH($O111,'3)tpx males'!$BB$110:$BB$160,0))*INDEX('3)tpx females'!BY$111:BY$161,MATCH('3) 2016 cases'!$P111,'3)tpx females'!$BB$111:$BB$161,0))*(1-(EXP(-INDEX('3)tpx males'!BZ$4:BZ$54,MATCH($O111,'3)tpx males'!$BB$4:$BB$54,0)))*EXP(-INDEX('3)tpx females'!BZ$3:BZ$53,MATCH('3) 2016 cases'!$P111,'3)tpx females'!$BB$3:$BB$53,0))))))),0)</f>
        <v>2355.1239712429274</v>
      </c>
      <c r="AS111" s="32">
        <f ca="1">IFERROR(($K111*EXP(AS$69*($Q111+0.5*($R111)^2))*_xlfn.NORM.DIST((LN(($M111*EXP($L111/100*AS$69))/($K111))-$Q111*AS$69)/($R111*SQRT(AS$69))-$R111*SQRT(AS$69),0,1,TRUE)+$M111*EXP($L111/100*AS$69)*(1-_xlfn.NORM.DIST((LN(($M111*EXP($L111/100*AS$69))/($K111))-$Q111*AS$69)/($R111*SQRT(AS$69)),0,1,TRUE)))*EXP(-0.07*AS$69)*(INDEX('3)tpx females'!CA$57:CA$107,MATCH('3) 2016 cases'!$P111,'3)tpx females'!$BB$57:$BB$107,0))+INDEX('3)tpx males'!CA$57:CA$107,MATCH($O111,'3)tpx males'!$BB$57:$BB$107,0))-(INDEX('3)tpx males'!BZ$110:BZ$160,MATCH($O111,'3)tpx males'!$BB$110:$BB$160,0))*INDEX('3)tpx females'!BZ$111:BZ$161,MATCH('3) 2016 cases'!$P111,'3)tpx females'!$BB$111:$BB$161,0))*(1-(EXP(-INDEX('3)tpx males'!CA$4:CA$54,MATCH($O111,'3)tpx males'!$BB$4:$BB$54,0)))*EXP(-INDEX('3)tpx females'!CA$3:CA$53,MATCH('3) 2016 cases'!$P111,'3)tpx females'!$BB$3:$BB$53,0))))))),0)</f>
        <v>2219.9539901370194</v>
      </c>
      <c r="AT111" s="32">
        <f ca="1">IFERROR(($K111*EXP(AT$69*($Q111+0.5*($R111)^2))*_xlfn.NORM.DIST((LN(($M111*EXP($L111/100*AT$69))/($K111))-$Q111*AT$69)/($R111*SQRT(AT$69))-$R111*SQRT(AT$69),0,1,TRUE)+$M111*EXP($L111/100*AT$69)*(1-_xlfn.NORM.DIST((LN(($M111*EXP($L111/100*AT$69))/($K111))-$Q111*AT$69)/($R111*SQRT(AT$69)),0,1,TRUE)))*EXP(-0.07*AT$69)*(INDEX('3)tpx females'!CB$57:CB$107,MATCH('3) 2016 cases'!$P111,'3)tpx females'!$BB$57:$BB$107,0))+INDEX('3)tpx males'!CB$57:CB$107,MATCH($O111,'3)tpx males'!$BB$57:$BB$107,0))-(INDEX('3)tpx males'!CA$110:CA$160,MATCH($O111,'3)tpx males'!$BB$110:$BB$160,0))*INDEX('3)tpx females'!CA$111:CA$161,MATCH('3) 2016 cases'!$P111,'3)tpx females'!$BB$111:$BB$161,0))*(1-(EXP(-INDEX('3)tpx males'!CB$4:CB$54,MATCH($O111,'3)tpx males'!$BB$4:$BB$54,0)))*EXP(-INDEX('3)tpx females'!CB$3:CB$53,MATCH('3) 2016 cases'!$P111,'3)tpx females'!$BB$3:$BB$53,0))))))),0)</f>
        <v>2107.5228031851543</v>
      </c>
      <c r="AU111" s="32">
        <f ca="1">IFERROR(($K111*EXP(AU$69*($Q111+0.5*($R111)^2))*_xlfn.NORM.DIST((LN(($M111*EXP($L111/100*AU$69))/($K111))-$Q111*AU$69)/($R111*SQRT(AU$69))-$R111*SQRT(AU$69),0,1,TRUE)+$M111*EXP($L111/100*AU$69)*(1-_xlfn.NORM.DIST((LN(($M111*EXP($L111/100*AU$69))/($K111))-$Q111*AU$69)/($R111*SQRT(AU$69)),0,1,TRUE)))*EXP(-0.07*AU$69)*(INDEX('3)tpx females'!CC$57:CC$107,MATCH('3) 2016 cases'!$P111,'3)tpx females'!$BB$57:$BB$107,0))+INDEX('3)tpx males'!CC$57:CC$107,MATCH($O111,'3)tpx males'!$BB$57:$BB$107,0))-(INDEX('3)tpx males'!CB$110:CB$160,MATCH($O111,'3)tpx males'!$BB$110:$BB$160,0))*INDEX('3)tpx females'!CB$111:CB$161,MATCH('3) 2016 cases'!$P111,'3)tpx females'!$BB$111:$BB$161,0))*(1-(EXP(-INDEX('3)tpx males'!CC$4:CC$54,MATCH($O111,'3)tpx males'!$BB$4:$BB$54,0)))*EXP(-INDEX('3)tpx females'!CC$3:CC$53,MATCH('3) 2016 cases'!$P111,'3)tpx females'!$BB$3:$BB$53,0))))))),0)</f>
        <v>1840.888255800294</v>
      </c>
      <c r="AV111" s="32">
        <f ca="1">IFERROR(($K111*EXP(AV$69*($Q111+0.5*($R111)^2))*_xlfn.NORM.DIST((LN(($M111*EXP($L111/100*AV$69))/($K111))-$Q111*AV$69)/($R111*SQRT(AV$69))-$R111*SQRT(AV$69),0,1,TRUE)+$M111*EXP($L111/100*AV$69)*(1-_xlfn.NORM.DIST((LN(($M111*EXP($L111/100*AV$69))/($K111))-$Q111*AV$69)/($R111*SQRT(AV$69)),0,1,TRUE)))*EXP(-0.07*AV$69)*(INDEX('3)tpx females'!CD$57:CD$107,MATCH('3) 2016 cases'!$P111,'3)tpx females'!$BB$57:$BB$107,0))+INDEX('3)tpx males'!CD$57:CD$107,MATCH($O111,'3)tpx males'!$BB$57:$BB$107,0))-(INDEX('3)tpx males'!CC$110:CC$160,MATCH($O111,'3)tpx males'!$BB$110:$BB$160,0))*INDEX('3)tpx females'!CC$111:CC$161,MATCH('3) 2016 cases'!$P111,'3)tpx females'!$BB$111:$BB$161,0))*(1-(EXP(-INDEX('3)tpx males'!CD$4:CD$54,MATCH($O111,'3)tpx males'!$BB$4:$BB$54,0)))*EXP(-INDEX('3)tpx females'!CD$3:CD$53,MATCH('3) 2016 cases'!$P111,'3)tpx females'!$BB$3:$BB$53,0))))))),0)</f>
        <v>1587.8531518401026</v>
      </c>
      <c r="AW111" s="32">
        <f ca="1">IFERROR(($K111*EXP(AW$69*($Q111+0.5*($R111)^2))*_xlfn.NORM.DIST((LN(($M111*EXP($L111/100*AW$69))/($K111))-$Q111*AW$69)/($R111*SQRT(AW$69))-$R111*SQRT(AW$69),0,1,TRUE)+$M111*EXP($L111/100*AW$69)*(1-_xlfn.NORM.DIST((LN(($M111*EXP($L111/100*AW$69))/($K111))-$Q111*AW$69)/($R111*SQRT(AW$69)),0,1,TRUE)))*EXP(-0.07*AW$69)*(INDEX('3)tpx females'!CE$57:CE$107,MATCH('3) 2016 cases'!$P111,'3)tpx females'!$BB$57:$BB$107,0))+INDEX('3)tpx males'!CE$57:CE$107,MATCH($O111,'3)tpx males'!$BB$57:$BB$107,0))-(INDEX('3)tpx males'!CD$110:CD$160,MATCH($O111,'3)tpx males'!$BB$110:$BB$160,0))*INDEX('3)tpx females'!CD$111:CD$161,MATCH('3) 2016 cases'!$P111,'3)tpx females'!$BB$111:$BB$161,0))*(1-(EXP(-INDEX('3)tpx males'!CE$4:CE$54,MATCH($O111,'3)tpx males'!$BB$4:$BB$54,0)))*EXP(-INDEX('3)tpx females'!CE$3:CE$53,MATCH('3) 2016 cases'!$P111,'3)tpx females'!$BB$3:$BB$53,0))))))),0)</f>
        <v>1321.8962318350718</v>
      </c>
      <c r="AX111" s="32">
        <f ca="1">IFERROR(($K111*EXP(AX$69*($Q111+0.5*($R111)^2))*_xlfn.NORM.DIST((LN(($M111*EXP($L111/100*AX$69))/($K111))-$Q111*AX$69)/($R111*SQRT(AX$69))-$R111*SQRT(AX$69),0,1,TRUE)+$M111*EXP($L111/100*AX$69)*(1-_xlfn.NORM.DIST((LN(($M111*EXP($L111/100*AX$69))/($K111))-$Q111*AX$69)/($R111*SQRT(AX$69)),0,1,TRUE)))*EXP(-0.07*AX$69)*(INDEX('3)tpx females'!CF$57:CF$107,MATCH('3) 2016 cases'!$P111,'3)tpx females'!$BB$57:$BB$107,0))+INDEX('3)tpx males'!CF$57:CF$107,MATCH($O111,'3)tpx males'!$BB$57:$BB$107,0))-(INDEX('3)tpx males'!CE$110:CE$160,MATCH($O111,'3)tpx males'!$BB$110:$BB$160,0))*INDEX('3)tpx females'!CE$111:CE$161,MATCH('3) 2016 cases'!$P111,'3)tpx females'!$BB$111:$BB$161,0))*(1-(EXP(-INDEX('3)tpx males'!CF$4:CF$54,MATCH($O111,'3)tpx males'!$BB$4:$BB$54,0)))*EXP(-INDEX('3)tpx females'!CF$3:CF$53,MATCH('3) 2016 cases'!$P111,'3)tpx females'!$BB$3:$BB$53,0))))))),0)</f>
        <v>1055.1138127039376</v>
      </c>
      <c r="AY111" s="32">
        <f ca="1">IFERROR(($K111*EXP(AY$69*($Q111+0.5*($R111)^2))*_xlfn.NORM.DIST((LN(($M111*EXP($L111/100*AY$69))/($K111))-$Q111*AY$69)/($R111*SQRT(AY$69))-$R111*SQRT(AY$69),0,1,TRUE)+$M111*EXP($L111/100*AY$69)*(1-_xlfn.NORM.DIST((LN(($M111*EXP($L111/100*AY$69))/($K111))-$Q111*AY$69)/($R111*SQRT(AY$69)),0,1,TRUE)))*EXP(-0.07*AY$69)*(INDEX('3)tpx females'!CG$57:CG$107,MATCH('3) 2016 cases'!$P111,'3)tpx females'!$BB$57:$BB$107,0))+INDEX('3)tpx males'!CG$57:CG$107,MATCH($O111,'3)tpx males'!$BB$57:$BB$107,0))-(INDEX('3)tpx males'!CF$110:CF$160,MATCH($O111,'3)tpx males'!$BB$110:$BB$160,0))*INDEX('3)tpx females'!CF$111:CF$161,MATCH('3) 2016 cases'!$P111,'3)tpx females'!$BB$111:$BB$161,0))*(1-(EXP(-INDEX('3)tpx males'!CG$4:CG$54,MATCH($O111,'3)tpx males'!$BB$4:$BB$54,0)))*EXP(-INDEX('3)tpx females'!CG$3:CG$53,MATCH('3) 2016 cases'!$P111,'3)tpx females'!$BB$3:$BB$53,0))))))),0)</f>
        <v>810.16212813467075</v>
      </c>
      <c r="AZ111" s="32">
        <f ca="1">IFERROR(($K111*EXP(AZ$69*($Q111+0.5*($R111)^2))*_xlfn.NORM.DIST((LN(($M111*EXP($L111/100*AZ$69))/($K111))-$Q111*AZ$69)/($R111*SQRT(AZ$69))-$R111*SQRT(AZ$69),0,1,TRUE)+$M111*EXP($L111/100*AZ$69)*(1-_xlfn.NORM.DIST((LN(($M111*EXP($L111/100*AZ$69))/($K111))-$Q111*AZ$69)/($R111*SQRT(AZ$69)),0,1,TRUE)))*EXP(-0.07*AZ$69)*(INDEX('3)tpx females'!CH$57:CH$107,MATCH('3) 2016 cases'!$P111,'3)tpx females'!$BB$57:$BB$107,0))+INDEX('3)tpx males'!CH$57:CH$107,MATCH($O111,'3)tpx males'!$BB$57:$BB$107,0))-(INDEX('3)tpx males'!CG$110:CG$160,MATCH($O111,'3)tpx males'!$BB$110:$BB$160,0))*INDEX('3)tpx females'!CG$111:CG$161,MATCH('3) 2016 cases'!$P111,'3)tpx females'!$BB$111:$BB$161,0))*(1-(EXP(-INDEX('3)tpx males'!CH$4:CH$54,MATCH($O111,'3)tpx males'!$BB$4:$BB$54,0)))*EXP(-INDEX('3)tpx females'!CH$3:CH$53,MATCH('3) 2016 cases'!$P111,'3)tpx females'!$BB$3:$BB$53,0))))))),0)</f>
        <v>596.61812404459681</v>
      </c>
      <c r="BA111" s="32">
        <f ca="1">IFERROR(($K111*EXP(BA$69*($Q111+0.5*($R111)^2))*_xlfn.NORM.DIST((LN(($M111*EXP($L111/100*BA$69))/($K111))-$Q111*BA$69)/($R111*SQRT(BA$69))-$R111*SQRT(BA$69),0,1,TRUE)+$M111*EXP($L111/100*BA$69)*(1-_xlfn.NORM.DIST((LN(($M111*EXP($L111/100*BA$69))/($K111))-$Q111*BA$69)/($R111*SQRT(BA$69)),0,1,TRUE)))*EXP(-0.07*BA$69)*(INDEX('3)tpx females'!CI$57:CI$107,MATCH('3) 2016 cases'!$P111,'3)tpx females'!$BB$57:$BB$107,0))+INDEX('3)tpx males'!CI$57:CI$107,MATCH($O111,'3)tpx males'!$BB$57:$BB$107,0))-(INDEX('3)tpx males'!CH$110:CH$160,MATCH($O111,'3)tpx males'!$BB$110:$BB$160,0))*INDEX('3)tpx females'!CH$111:CH$161,MATCH('3) 2016 cases'!$P111,'3)tpx females'!$BB$111:$BB$161,0))*(1-(EXP(-INDEX('3)tpx males'!CI$4:CI$54,MATCH($O111,'3)tpx males'!$BB$4:$BB$54,0)))*EXP(-INDEX('3)tpx females'!CI$3:CI$53,MATCH('3) 2016 cases'!$P111,'3)tpx females'!$BB$3:$BB$53,0))))))),0)</f>
        <v>419.17948521412387</v>
      </c>
      <c r="BB111" s="32">
        <f ca="1">IFERROR(($K111*EXP(BB$69*($Q111+0.5*($R111)^2))*_xlfn.NORM.DIST((LN(($M111*EXP($L111/100*BB$69))/($K111))-$Q111*BB$69)/($R111*SQRT(BB$69))-$R111*SQRT(BB$69),0,1,TRUE)+$M111*EXP($L111/100*BB$69)*(1-_xlfn.NORM.DIST((LN(($M111*EXP($L111/100*BB$69))/($K111))-$Q111*BB$69)/($R111*SQRT(BB$69)),0,1,TRUE)))*EXP(-0.07*BB$69)*(INDEX('3)tpx females'!CJ$57:CJ$107,MATCH('3) 2016 cases'!$P111,'3)tpx females'!$BB$57:$BB$107,0))+INDEX('3)tpx males'!CJ$57:CJ$107,MATCH($O111,'3)tpx males'!$BB$57:$BB$107,0))-(INDEX('3)tpx males'!CI$110:CI$160,MATCH($O111,'3)tpx males'!$BB$110:$BB$160,0))*INDEX('3)tpx females'!CI$111:CI$161,MATCH('3) 2016 cases'!$P111,'3)tpx females'!$BB$111:$BB$161,0))*(1-(EXP(-INDEX('3)tpx males'!CJ$4:CJ$54,MATCH($O111,'3)tpx males'!$BB$4:$BB$54,0)))*EXP(-INDEX('3)tpx females'!CJ$3:CJ$53,MATCH('3) 2016 cases'!$P111,'3)tpx females'!$BB$3:$BB$53,0))))))),0)</f>
        <v>278.88317108174061</v>
      </c>
      <c r="BC111" s="32">
        <f ca="1">IFERROR(($K111*EXP(BC$69*($Q111+0.5*($R111)^2))*_xlfn.NORM.DIST((LN(($M111*EXP($L111/100*BC$69))/($K111))-$Q111*BC$69)/($R111*SQRT(BC$69))-$R111*SQRT(BC$69),0,1,TRUE)+$M111*EXP($L111/100*BC$69)*(1-_xlfn.NORM.DIST((LN(($M111*EXP($L111/100*BC$69))/($K111))-$Q111*BC$69)/($R111*SQRT(BC$69)),0,1,TRUE)))*EXP(-0.07*BC$69)*(INDEX('3)tpx females'!CK$57:CK$107,MATCH('3) 2016 cases'!$P111,'3)tpx females'!$BB$57:$BB$107,0))+INDEX('3)tpx males'!CK$57:CK$107,MATCH($O111,'3)tpx males'!$BB$57:$BB$107,0))-(INDEX('3)tpx males'!CJ$110:CJ$160,MATCH($O111,'3)tpx males'!$BB$110:$BB$160,0))*INDEX('3)tpx females'!CJ$111:CJ$161,MATCH('3) 2016 cases'!$P111,'3)tpx females'!$BB$111:$BB$161,0))*(1-(EXP(-INDEX('3)tpx males'!CK$4:CK$54,MATCH($O111,'3)tpx males'!$BB$4:$BB$54,0)))*EXP(-INDEX('3)tpx females'!CK$3:CK$53,MATCH('3) 2016 cases'!$P111,'3)tpx females'!$BB$3:$BB$53,0))))))),0)</f>
        <v>176.69083024413516</v>
      </c>
      <c r="BD111" s="32">
        <f ca="1">IFERROR(($K111*EXP(BD$69*($Q111+0.5*($R111)^2))*_xlfn.NORM.DIST((LN(($M111*EXP($L111/100*BD$69))/($K111))-$Q111*BD$69)/($R111*SQRT(BD$69))-$R111*SQRT(BD$69),0,1,TRUE)+$M111*EXP($L111/100*BD$69)*(1-_xlfn.NORM.DIST((LN(($M111*EXP($L111/100*BD$69))/($K111))-$Q111*BD$69)/($R111*SQRT(BD$69)),0,1,TRUE)))*EXP(-0.07*BD$69)*(INDEX('3)tpx females'!CL$57:CL$107,MATCH('3) 2016 cases'!$P111,'3)tpx females'!$BB$57:$BB$107,0))+INDEX('3)tpx males'!CL$57:CL$107,MATCH($O111,'3)tpx males'!$BB$57:$BB$107,0))-(INDEX('3)tpx males'!CK$110:CK$160,MATCH($O111,'3)tpx males'!$BB$110:$BB$160,0))*INDEX('3)tpx females'!CK$111:CK$161,MATCH('3) 2016 cases'!$P111,'3)tpx females'!$BB$111:$BB$161,0))*(1-(EXP(-INDEX('3)tpx males'!CL$4:CL$54,MATCH($O111,'3)tpx males'!$BB$4:$BB$54,0)))*EXP(-INDEX('3)tpx females'!CL$3:CL$53,MATCH('3) 2016 cases'!$P111,'3)tpx females'!$BB$3:$BB$53,0))))))),0)</f>
        <v>106.51885810594428</v>
      </c>
      <c r="BE111" s="32">
        <f ca="1">IFERROR(($K111*EXP(BE$69*($Q111+0.5*($R111)^2))*_xlfn.NORM.DIST((LN(($M111*EXP($L111/100*BE$69))/($K111))-$Q111*BE$69)/($R111*SQRT(BE$69))-$R111*SQRT(BE$69),0,1,TRUE)+$M111*EXP($L111/100*BE$69)*(1-_xlfn.NORM.DIST((LN(($M111*EXP($L111/100*BE$69))/($K111))-$Q111*BE$69)/($R111*SQRT(BE$69)),0,1,TRUE)))*EXP(-0.07*BE$69)*(INDEX('3)tpx females'!CM$57:CM$107,MATCH('3) 2016 cases'!$P111,'3)tpx females'!$BB$57:$BB$107,0))+INDEX('3)tpx males'!CM$57:CM$107,MATCH($O111,'3)tpx males'!$BB$57:$BB$107,0))-(INDEX('3)tpx males'!CL$110:CL$160,MATCH($O111,'3)tpx males'!$BB$110:$BB$160,0))*INDEX('3)tpx females'!CL$111:CL$161,MATCH('3) 2016 cases'!$P111,'3)tpx females'!$BB$111:$BB$161,0))*(1-(EXP(-INDEX('3)tpx males'!CM$4:CM$54,MATCH($O111,'3)tpx males'!$BB$4:$BB$54,0)))*EXP(-INDEX('3)tpx females'!CM$3:CM$53,MATCH('3) 2016 cases'!$P111,'3)tpx females'!$BB$3:$BB$53,0))))))),0)</f>
        <v>60.733718106681735</v>
      </c>
      <c r="BF111" s="32">
        <f ca="1">IFERROR(($K111*EXP(BF$69*($Q111+0.5*($R111)^2))*_xlfn.NORM.DIST((LN(($M111*EXP($L111/100*BF$69))/($K111))-$Q111*BF$69)/($R111*SQRT(BF$69))-$R111*SQRT(BF$69),0,1,TRUE)+$M111*EXP($L111/100*BF$69)*(1-_xlfn.NORM.DIST((LN(($M111*EXP($L111/100*BF$69))/($K111))-$Q111*BF$69)/($R111*SQRT(BF$69)),0,1,TRUE)))*EXP(-0.07*BF$69)*(INDEX('3)tpx females'!CN$57:CN$107,MATCH('3) 2016 cases'!$P111,'3)tpx females'!$BB$57:$BB$107,0))+INDEX('3)tpx males'!CN$57:CN$107,MATCH($O111,'3)tpx males'!$BB$57:$BB$107,0))-(INDEX('3)tpx males'!CM$110:CM$160,MATCH($O111,'3)tpx males'!$BB$110:$BB$160,0))*INDEX('3)tpx females'!CM$111:CM$161,MATCH('3) 2016 cases'!$P111,'3)tpx females'!$BB$111:$BB$161,0))*(1-(EXP(-INDEX('3)tpx males'!CN$4:CN$54,MATCH($O111,'3)tpx males'!$BB$4:$BB$54,0)))*EXP(-INDEX('3)tpx females'!CN$3:CN$53,MATCH('3) 2016 cases'!$P111,'3)tpx females'!$BB$3:$BB$53,0))))))),0)</f>
        <v>31.884118080938951</v>
      </c>
      <c r="BG111" s="32">
        <f ca="1">IFERROR(($K111*EXP(BG$69*($Q111+0.5*($R111)^2))*_xlfn.NORM.DIST((LN(($M111*EXP($L111/100*BG$69))/($K111))-$Q111*BG$69)/($R111*SQRT(BG$69))-$R111*SQRT(BG$69),0,1,TRUE)+$M111*EXP($L111/100*BG$69)*(1-_xlfn.NORM.DIST((LN(($M111*EXP($L111/100*BG$69))/($K111))-$Q111*BG$69)/($R111*SQRT(BG$69)),0,1,TRUE)))*EXP(-0.07*BG$69)*(INDEX('3)tpx females'!CO$57:CO$107,MATCH('3) 2016 cases'!$P111,'3)tpx females'!$BB$57:$BB$107,0))+INDEX('3)tpx males'!CO$57:CO$107,MATCH($O111,'3)tpx males'!$BB$57:$BB$107,0))-(INDEX('3)tpx males'!CN$110:CN$160,MATCH($O111,'3)tpx males'!$BB$110:$BB$160,0))*INDEX('3)tpx females'!CN$111:CN$161,MATCH('3) 2016 cases'!$P111,'3)tpx females'!$BB$111:$BB$161,0))*(1-(EXP(-INDEX('3)tpx males'!CO$4:CO$54,MATCH($O111,'3)tpx males'!$BB$4:$BB$54,0)))*EXP(-INDEX('3)tpx females'!CO$3:CO$53,MATCH('3) 2016 cases'!$P111,'3)tpx females'!$BB$3:$BB$53,0))))))),0)</f>
        <v>17.091546274936675</v>
      </c>
      <c r="BH111" s="32">
        <f ca="1">IFERROR(($K111*EXP(BH$69*($Q111+0.5*($R111)^2))*_xlfn.NORM.DIST((LN(($M111*EXP($L111/100*BH$69))/($K111))-$Q111*BH$69)/($R111*SQRT(BH$69))-$R111*SQRT(BH$69),0,1,TRUE)+$M111*EXP($L111/100*BH$69)*(1-_xlfn.NORM.DIST((LN(($M111*EXP($L111/100*BH$69))/($K111))-$Q111*BH$69)/($R111*SQRT(BH$69)),0,1,TRUE)))*EXP(-0.07*BH$69)*(INDEX('3)tpx females'!CP$57:CP$107,MATCH('3) 2016 cases'!$P111,'3)tpx females'!$BB$57:$BB$107,0))+INDEX('3)tpx males'!CP$57:CP$107,MATCH($O111,'3)tpx males'!$BB$57:$BB$107,0))-(INDEX('3)tpx males'!CO$110:CO$160,MATCH($O111,'3)tpx males'!$BB$110:$BB$160,0))*INDEX('3)tpx females'!CO$111:CO$161,MATCH('3) 2016 cases'!$P111,'3)tpx females'!$BB$111:$BB$161,0))*(1-(EXP(-INDEX('3)tpx males'!CP$4:CP$54,MATCH($O111,'3)tpx males'!$BB$4:$BB$54,0)))*EXP(-INDEX('3)tpx females'!CP$3:CP$53,MATCH('3) 2016 cases'!$P111,'3)tpx females'!$BB$3:$BB$53,0))))))),0)</f>
        <v>9.464994148554581</v>
      </c>
      <c r="BI111" s="32">
        <f ca="1">IFERROR(($K111*EXP(BI$69*($Q111+0.5*($R111)^2))*_xlfn.NORM.DIST((LN(($M111*EXP($L111/100*BI$69))/($K111))-$Q111*BI$69)/($R111*SQRT(BI$69))-$R111*SQRT(BI$69),0,1,TRUE)+$M111*EXP($L111/100*BI$69)*(1-_xlfn.NORM.DIST((LN(($M111*EXP($L111/100*BI$69))/($K111))-$Q111*BI$69)/($R111*SQRT(BI$69)),0,1,TRUE)))*EXP(-0.07*BI$69)*(INDEX('3)tpx females'!CQ$57:CQ$107,MATCH('3) 2016 cases'!$P111,'3)tpx females'!$BB$57:$BB$107,0))+INDEX('3)tpx males'!CQ$57:CQ$107,MATCH($O111,'3)tpx males'!$BB$57:$BB$107,0))-(INDEX('3)tpx males'!CP$110:CP$160,MATCH($O111,'3)tpx males'!$BB$110:$BB$160,0))*INDEX('3)tpx females'!CP$111:CP$161,MATCH('3) 2016 cases'!$P111,'3)tpx females'!$BB$111:$BB$161,0))*(1-(EXP(-INDEX('3)tpx males'!CQ$4:CQ$54,MATCH($O111,'3)tpx males'!$BB$4:$BB$54,0)))*EXP(-INDEX('3)tpx females'!CQ$3:CQ$53,MATCH('3) 2016 cases'!$P111,'3)tpx females'!$BB$3:$BB$53,0))))))),0)</f>
        <v>3.9564234046115128</v>
      </c>
      <c r="BJ111" s="32">
        <f ca="1">IFERROR(($K111*EXP(BJ$69*($Q111+0.5*($R111)^2))*_xlfn.NORM.DIST((LN(($M111*EXP($L111/100*BJ$69))/($K111))-$Q111*BJ$69)/($R111*SQRT(BJ$69))-$R111*SQRT(BJ$69),0,1,TRUE)+$M111*EXP($L111/100*BJ$69)*(1-_xlfn.NORM.DIST((LN(($M111*EXP($L111/100*BJ$69))/($K111))-$Q111*BJ$69)/($R111*SQRT(BJ$69)),0,1,TRUE)))*EXP(-0.07*BJ$69)*(INDEX('3)tpx females'!CR$57:CR$107,MATCH('3) 2016 cases'!$P111,'3)tpx females'!$BB$57:$BB$107,0))+INDEX('3)tpx males'!CR$57:CR$107,MATCH($O111,'3)tpx males'!$BB$57:$BB$107,0))-(INDEX('3)tpx males'!CQ$110:CQ$160,MATCH($O111,'3)tpx males'!$BB$110:$BB$160,0))*INDEX('3)tpx females'!CQ$111:CQ$161,MATCH('3) 2016 cases'!$P111,'3)tpx females'!$BB$111:$BB$161,0))*(1-(EXP(-INDEX('3)tpx males'!CR$4:CR$54,MATCH($O111,'3)tpx males'!$BB$4:$BB$54,0)))*EXP(-INDEX('3)tpx females'!CR$3:CR$53,MATCH('3) 2016 cases'!$P111,'3)tpx females'!$BB$3:$BB$53,0))))))),0)</f>
        <v>0</v>
      </c>
      <c r="BK111" s="32">
        <f ca="1">IFERROR(($K111*EXP(BK$69*($Q111+0.5*($R111)^2))*_xlfn.NORM.DIST((LN(($M111*EXP($L111/100*BK$69))/($K111))-$Q111*BK$69)/($R111*SQRT(BK$69))-$R111*SQRT(BK$69),0,1,TRUE)+$M111*EXP($L111/100*BK$69)*(1-_xlfn.NORM.DIST((LN(($M111*EXP($L111/100*BK$69))/($K111))-$Q111*BK$69)/($R111*SQRT(BK$69)),0,1,TRUE)))*EXP(-0.07*BK$69)*(INDEX('3)tpx females'!CS$57:CS$107,MATCH('3) 2016 cases'!$P111,'3)tpx females'!$BB$57:$BB$107,0))+INDEX('3)tpx males'!CS$57:CS$107,MATCH($O111,'3)tpx males'!$BB$57:$BB$107,0))-(INDEX('3)tpx males'!CR$110:CR$160,MATCH($O111,'3)tpx males'!$BB$110:$BB$160,0))*INDEX('3)tpx females'!CR$111:CR$161,MATCH('3) 2016 cases'!$P111,'3)tpx females'!$BB$111:$BB$161,0))*(1-(EXP(-INDEX('3)tpx males'!CS$4:CS$54,MATCH($O111,'3)tpx males'!$BB$4:$BB$54,0)))*EXP(-INDEX('3)tpx females'!CS$3:CS$53,MATCH('3) 2016 cases'!$P111,'3)tpx females'!$BB$3:$BB$53,0))))))),0)</f>
        <v>0</v>
      </c>
      <c r="BL111" s="32">
        <f ca="1">IFERROR(($K111*EXP(BL$69*($Q111+0.5*($R111)^2))*_xlfn.NORM.DIST((LN(($M111*EXP($L111/100*BL$69))/($K111))-$Q111*BL$69)/($R111*SQRT(BL$69))-$R111*SQRT(BL$69),0,1,TRUE)+$M111*EXP($L111/100*BL$69)*(1-_xlfn.NORM.DIST((LN(($M111*EXP($L111/100*BL$69))/($K111))-$Q111*BL$69)/($R111*SQRT(BL$69)),0,1,TRUE)))*EXP(-0.07*BL$69)*(INDEX('3)tpx females'!CT$57:CT$107,MATCH('3) 2016 cases'!$P111,'3)tpx females'!$BB$57:$BB$107,0))+INDEX('3)tpx males'!CT$57:CT$107,MATCH($O111,'3)tpx males'!$BB$57:$BB$107,0))-(INDEX('3)tpx males'!CS$110:CS$160,MATCH($O111,'3)tpx males'!$BB$110:$BB$160,0))*INDEX('3)tpx females'!CS$111:CS$161,MATCH('3) 2016 cases'!$P111,'3)tpx females'!$BB$111:$BB$161,0))*(1-(EXP(-INDEX('3)tpx males'!CT$4:CT$54,MATCH($O111,'3)tpx males'!$BB$4:$BB$54,0)))*EXP(-INDEX('3)tpx females'!CT$3:CT$53,MATCH('3) 2016 cases'!$P111,'3)tpx females'!$BB$3:$BB$53,0))))))),0)</f>
        <v>0</v>
      </c>
      <c r="BM111" s="32">
        <f ca="1">IFERROR(($K111*EXP(BM$69*($Q111+0.5*($R111)^2))*_xlfn.NORM.DIST((LN(($M111*EXP($L111/100*BM$69))/($K111))-$Q111*BM$69)/($R111*SQRT(BM$69))-$R111*SQRT(BM$69),0,1,TRUE)+$M111*EXP($L111/100*BM$69)*(1-_xlfn.NORM.DIST((LN(($M111*EXP($L111/100*BM$69))/($K111))-$Q111*BM$69)/($R111*SQRT(BM$69)),0,1,TRUE)))*EXP(-0.07*BM$69)*(INDEX('3)tpx females'!CU$57:CU$107,MATCH('3) 2016 cases'!$P111,'3)tpx females'!$BB$57:$BB$107,0))+INDEX('3)tpx males'!CU$57:CU$107,MATCH($O111,'3)tpx males'!$BB$57:$BB$107,0))-(INDEX('3)tpx males'!CT$110:CT$160,MATCH($O111,'3)tpx males'!$BB$110:$BB$160,0))*INDEX('3)tpx females'!CT$111:CT$161,MATCH('3) 2016 cases'!$P111,'3)tpx females'!$BB$111:$BB$161,0))*(1-(EXP(-INDEX('3)tpx males'!CU$4:CU$54,MATCH($O111,'3)tpx males'!$BB$4:$BB$54,0)))*EXP(-INDEX('3)tpx females'!CU$3:CU$53,MATCH('3) 2016 cases'!$P111,'3)tpx females'!$BB$3:$BB$53,0))))))),0)</f>
        <v>0</v>
      </c>
      <c r="BN111" s="32">
        <f ca="1">IFERROR(($K111*EXP(BN$69*($Q111+0.5*($R111)^2))*_xlfn.NORM.DIST((LN(($M111*EXP($L111/100*BN$69))/($K111))-$Q111*BN$69)/($R111*SQRT(BN$69))-$R111*SQRT(BN$69),0,1,TRUE)+$M111*EXP($L111/100*BN$69)*(1-_xlfn.NORM.DIST((LN(($M111*EXP($L111/100*BN$69))/($K111))-$Q111*BN$69)/($R111*SQRT(BN$69)),0,1,TRUE)))*EXP(-0.07*BN$69)*(INDEX('3)tpx females'!CV$57:CV$107,MATCH('3) 2016 cases'!$P111,'3)tpx females'!$BB$57:$BB$107,0))+INDEX('3)tpx males'!CV$57:CV$107,MATCH($O111,'3)tpx males'!$BB$57:$BB$107,0))-(INDEX('3)tpx males'!CU$110:CU$160,MATCH($O111,'3)tpx males'!$BB$110:$BB$160,0))*INDEX('3)tpx females'!CU$111:CU$161,MATCH('3) 2016 cases'!$P111,'3)tpx females'!$BB$111:$BB$161,0))*(1-(EXP(-INDEX('3)tpx males'!CV$4:CV$54,MATCH($O111,'3)tpx males'!$BB$4:$BB$54,0)))*EXP(-INDEX('3)tpx females'!CV$3:CV$53,MATCH('3) 2016 cases'!$P111,'3)tpx females'!$BB$3:$BB$53,0))))))),0)</f>
        <v>0</v>
      </c>
      <c r="BO111" s="32">
        <f ca="1">IFERROR(($K111*EXP(BO$69*($Q111+0.5*($R111)^2))*_xlfn.NORM.DIST((LN(($M111*EXP($L111/100*BO$69))/($K111))-$Q111*BO$69)/($R111*SQRT(BO$69))-$R111*SQRT(BO$69),0,1,TRUE)+$M111*EXP($L111/100*BO$69)*(1-_xlfn.NORM.DIST((LN(($M111*EXP($L111/100*BO$69))/($K111))-$Q111*BO$69)/($R111*SQRT(BO$69)),0,1,TRUE)))*EXP(-0.07*BO$69)*(INDEX('3)tpx females'!CW$57:CW$107,MATCH('3) 2016 cases'!$P111,'3)tpx females'!$BB$57:$BB$107,0))+INDEX('3)tpx males'!CW$57:CW$107,MATCH($O111,'3)tpx males'!$BB$57:$BB$107,0))-(INDEX('3)tpx males'!CV$110:CV$160,MATCH($O111,'3)tpx males'!$BB$110:$BB$160,0))*INDEX('3)tpx females'!CV$111:CV$161,MATCH('3) 2016 cases'!$P111,'3)tpx females'!$BB$111:$BB$161,0))*(1-(EXP(-INDEX('3)tpx males'!CW$4:CW$54,MATCH($O111,'3)tpx males'!$BB$4:$BB$54,0)))*EXP(-INDEX('3)tpx females'!CW$3:CW$53,MATCH('3) 2016 cases'!$P111,'3)tpx females'!$BB$3:$BB$53,0))))))),0)</f>
        <v>0</v>
      </c>
      <c r="BP111" s="32">
        <f ca="1">IFERROR(($K111*EXP(BP$69*($Q111+0.5*($R111)^2))*_xlfn.NORM.DIST((LN(($M111*EXP($L111/100*BP$69))/($K111))-$Q111*BP$69)/($R111*SQRT(BP$69))-$R111*SQRT(BP$69),0,1,TRUE)+$M111*EXP($L111/100*BP$69)*(1-_xlfn.NORM.DIST((LN(($M111*EXP($L111/100*BP$69))/($K111))-$Q111*BP$69)/($R111*SQRT(BP$69)),0,1,TRUE)))*EXP(-0.07*BP$69)*(INDEX('3)tpx females'!CX$57:CX$107,MATCH('3) 2016 cases'!$P111,'3)tpx females'!$BB$57:$BB$107,0))+INDEX('3)tpx males'!CX$57:CX$107,MATCH($O111,'3)tpx males'!$BB$57:$BB$107,0))-(INDEX('3)tpx males'!CW$110:CW$160,MATCH($O111,'3)tpx males'!$BB$110:$BB$160,0))*INDEX('3)tpx females'!CW$111:CW$161,MATCH('3) 2016 cases'!$P111,'3)tpx females'!$BB$111:$BB$161,0))*(1-(EXP(-INDEX('3)tpx males'!CX$4:CX$54,MATCH($O111,'3)tpx males'!$BB$4:$BB$54,0)))*EXP(-INDEX('3)tpx females'!CX$3:CX$53,MATCH('3) 2016 cases'!$P111,'3)tpx females'!$BB$3:$BB$53,0))))))),0)</f>
        <v>0</v>
      </c>
      <c r="BQ111" s="32">
        <f ca="1">IFERROR(($K111*EXP(BQ$69*($Q111+0.5*($R111)^2))*_xlfn.NORM.DIST((LN(($M111*EXP($L111/100*BQ$69))/($K111))-$Q111*BQ$69)/($R111*SQRT(BQ$69))-$R111*SQRT(BQ$69),0,1,TRUE)+$M111*EXP($L111/100*BQ$69)*(1-_xlfn.NORM.DIST((LN(($M111*EXP($L111/100*BQ$69))/($K111))-$Q111*BQ$69)/($R111*SQRT(BQ$69)),0,1,TRUE)))*EXP(-0.07*BQ$69)*(INDEX('3)tpx females'!CY$57:CY$107,MATCH('3) 2016 cases'!$P111,'3)tpx females'!$BB$57:$BB$107,0))+INDEX('3)tpx males'!CY$57:CY$107,MATCH($O111,'3)tpx males'!$BB$57:$BB$107,0))-(INDEX('3)tpx males'!CX$110:CX$160,MATCH($O111,'3)tpx males'!$BB$110:$BB$160,0))*INDEX('3)tpx females'!CX$111:CX$161,MATCH('3) 2016 cases'!$P111,'3)tpx females'!$BB$111:$BB$161,0))*(1-(EXP(-INDEX('3)tpx males'!CY$4:CY$54,MATCH($O111,'3)tpx males'!$BB$4:$BB$54,0)))*EXP(-INDEX('3)tpx females'!CY$3:CY$53,MATCH('3) 2016 cases'!$P111,'3)tpx females'!$BB$3:$BB$53,0))))))),0)</f>
        <v>0</v>
      </c>
      <c r="BR111" s="32">
        <f ca="1">IFERROR(($K111*EXP(BR$69*($Q111+0.5*($R111)^2))*_xlfn.NORM.DIST((LN(($M111*EXP($L111/100*BR$69))/($K111))-$Q111*BR$69)/($R111*SQRT(BR$69))-$R111*SQRT(BR$69),0,1,TRUE)+$M111*EXP($L111/100*BR$69)*(1-_xlfn.NORM.DIST((LN(($M111*EXP($L111/100*BR$69))/($K111))-$Q111*BR$69)/($R111*SQRT(BR$69)),0,1,TRUE)))*EXP(-0.07*BR$69)*(INDEX('3)tpx females'!CZ$57:CZ$107,MATCH('3) 2016 cases'!$P111,'3)tpx females'!$BB$57:$BB$107,0))+INDEX('3)tpx males'!CZ$57:CZ$107,MATCH($O111,'3)tpx males'!$BB$57:$BB$107,0))-(INDEX('3)tpx males'!CY$110:CY$160,MATCH($O111,'3)tpx males'!$BB$110:$BB$160,0))*INDEX('3)tpx females'!CY$111:CY$161,MATCH('3) 2016 cases'!$P111,'3)tpx females'!$BB$111:$BB$161,0))*(1-(EXP(-INDEX('3)tpx males'!CZ$4:CZ$54,MATCH($O111,'3)tpx males'!$BB$4:$BB$54,0)))*EXP(-INDEX('3)tpx females'!CZ$3:CZ$53,MATCH('3) 2016 cases'!$P111,'3)tpx females'!$BB$3:$BB$53,0))))))),0)</f>
        <v>0</v>
      </c>
      <c r="BS111" s="32">
        <f ca="1">IFERROR(($K111*EXP(BS$69*($Q111+0.5*($R111)^2))*_xlfn.NORM.DIST((LN(($M111*EXP($L111/100*BS$69))/($K111))-$Q111*BS$69)/($R111*SQRT(BS$69))-$R111*SQRT(BS$69),0,1,TRUE)+$M111*EXP($L111/100*BS$69)*(1-_xlfn.NORM.DIST((LN(($M111*EXP($L111/100*BS$69))/($K111))-$Q111*BS$69)/($R111*SQRT(BS$69)),0,1,TRUE)))*EXP(-0.07*BS$69)*(INDEX('3)tpx females'!DA$57:DA$107,MATCH('3) 2016 cases'!$P111,'3)tpx females'!$BB$57:$BB$107,0))+INDEX('3)tpx males'!DA$57:DA$107,MATCH($O111,'3)tpx males'!$BB$57:$BB$107,0))-(INDEX('3)tpx males'!CZ$110:CZ$160,MATCH($O111,'3)tpx males'!$BB$110:$BB$160,0))*INDEX('3)tpx females'!CZ$111:CZ$161,MATCH('3) 2016 cases'!$P111,'3)tpx females'!$BB$111:$BB$161,0))*(1-(EXP(-INDEX('3)tpx males'!DA$4:DA$54,MATCH($O111,'3)tpx males'!$BB$4:$BB$54,0)))*EXP(-INDEX('3)tpx females'!DA$3:DA$53,MATCH('3) 2016 cases'!$P111,'3)tpx females'!$BB$3:$BB$53,0))))))),0)</f>
        <v>0</v>
      </c>
      <c r="BU111" s="32">
        <f t="shared" si="121"/>
        <v>44459.351244086109</v>
      </c>
      <c r="BV111" s="32">
        <f t="shared" si="122"/>
        <v>41267.50211657428</v>
      </c>
      <c r="BW111" s="32">
        <f t="shared" si="123"/>
        <v>41082.215564462895</v>
      </c>
      <c r="BX111" s="32">
        <f t="shared" si="124"/>
        <v>40897.760928620555</v>
      </c>
      <c r="BY111" s="32">
        <f t="shared" si="125"/>
        <v>40714.134473834565</v>
      </c>
      <c r="BZ111" s="32">
        <f t="shared" si="126"/>
        <v>40531.332481662961</v>
      </c>
      <c r="CA111" s="32">
        <f t="shared" si="127"/>
        <v>40349.351250359126</v>
      </c>
      <c r="CB111" s="32">
        <f t="shared" si="128"/>
        <v>40168.187094796944</v>
      </c>
      <c r="CC111" s="32">
        <f t="shared" si="129"/>
        <v>39987.836346396041</v>
      </c>
      <c r="CD111" s="32">
        <f t="shared" si="130"/>
        <v>39808.295353047608</v>
      </c>
      <c r="CE111" s="32">
        <f t="shared" si="131"/>
        <v>39629.560479040418</v>
      </c>
      <c r="CF111" s="32">
        <f t="shared" si="132"/>
        <v>39451.628104987132</v>
      </c>
      <c r="CG111" s="32">
        <f t="shared" si="133"/>
        <v>39274.494627751104</v>
      </c>
      <c r="CH111" s="32">
        <f t="shared" si="134"/>
        <v>39098.15646037335</v>
      </c>
      <c r="CI111" s="32">
        <f t="shared" si="135"/>
        <v>38922.610031999684</v>
      </c>
      <c r="CJ111" s="32">
        <f t="shared" si="136"/>
        <v>38747.851787807427</v>
      </c>
      <c r="CK111" s="32">
        <f t="shared" si="137"/>
        <v>38573.878188929077</v>
      </c>
      <c r="CL111" s="32">
        <f t="shared" si="138"/>
        <v>38400.685712365892</v>
      </c>
      <c r="CM111" s="32">
        <f t="shared" si="139"/>
        <v>38228.270850875029</v>
      </c>
      <c r="CN111" s="32">
        <f t="shared" si="140"/>
        <v>38056.630112796738</v>
      </c>
      <c r="CO111" s="32">
        <f t="shared" si="141"/>
        <v>37885.760021764909</v>
      </c>
      <c r="CP111" s="32">
        <f t="shared" si="142"/>
        <v>37715.657116212678</v>
      </c>
      <c r="CQ111" s="32">
        <f t="shared" si="143"/>
        <v>37546.31794855425</v>
      </c>
      <c r="CR111" s="32">
        <f t="shared" si="144"/>
        <v>37377.739083893204</v>
      </c>
      <c r="CS111" s="32">
        <f t="shared" si="145"/>
        <v>37209.917098090293</v>
      </c>
      <c r="CT111" s="32">
        <f t="shared" si="146"/>
        <v>37042.848575017822</v>
      </c>
      <c r="CU111" s="32">
        <f t="shared" si="147"/>
        <v>36876.530102841367</v>
      </c>
      <c r="CV111" s="32">
        <f t="shared" si="148"/>
        <v>36710.958269198796</v>
      </c>
      <c r="CW111" s="32">
        <f t="shared" si="149"/>
        <v>36546.129655192766</v>
      </c>
      <c r="CX111" s="32">
        <f t="shared" si="150"/>
        <v>36382.040828167323</v>
      </c>
      <c r="CY111" s="32">
        <f t="shared" si="151"/>
        <v>36218.688333301972</v>
      </c>
      <c r="CZ111" s="32">
        <f t="shared" si="152"/>
        <v>36056.068684116268</v>
      </c>
      <c r="DA111" s="32">
        <f t="shared" si="153"/>
        <v>35894.178352035975</v>
      </c>
      <c r="DB111" s="32">
        <f t="shared" si="154"/>
        <v>35733.013755218599</v>
      </c>
      <c r="DC111" s="32">
        <f t="shared" si="155"/>
        <v>35572.571246873114</v>
      </c>
      <c r="DD111" s="32">
        <f t="shared" si="156"/>
        <v>35412.847103332613</v>
      </c>
      <c r="DE111" s="32">
        <f t="shared" si="157"/>
        <v>35253.837512149912</v>
      </c>
      <c r="DF111" s="32">
        <f t="shared" si="158"/>
        <v>35095.538560484703</v>
      </c>
      <c r="DG111" s="32">
        <f t="shared" si="159"/>
        <v>34937.946224040112</v>
      </c>
      <c r="DH111" s="32">
        <f t="shared" si="160"/>
        <v>34781.056356785215</v>
      </c>
      <c r="DI111" s="32">
        <f t="shared" si="161"/>
        <v>34624.864681673287</v>
      </c>
      <c r="DJ111" s="32">
        <f t="shared" si="162"/>
        <v>34469.366782533536</v>
      </c>
      <c r="DK111" s="32">
        <f t="shared" si="163"/>
        <v>34314.558097278925</v>
      </c>
      <c r="DL111" s="32">
        <f t="shared" si="164"/>
        <v>34160.433912537177</v>
      </c>
      <c r="DM111" s="32">
        <f t="shared" si="165"/>
        <v>34006.989359776002</v>
      </c>
      <c r="DN111" s="32">
        <f t="shared" si="166"/>
        <v>33854.219412960236</v>
      </c>
      <c r="DO111" s="32">
        <f t="shared" si="167"/>
        <v>33702.118887746554</v>
      </c>
      <c r="DP111" s="32">
        <f t="shared" si="168"/>
        <v>33550.682442193487</v>
      </c>
      <c r="DQ111" s="32">
        <f t="shared" si="169"/>
        <v>33399.904578939313</v>
      </c>
      <c r="DR111" s="32">
        <f t="shared" si="170"/>
        <v>33249.77964877979</v>
      </c>
      <c r="DT111" s="48">
        <f t="shared" si="171"/>
        <v>75</v>
      </c>
      <c r="DU111" s="48">
        <f t="shared" si="172"/>
        <v>70</v>
      </c>
      <c r="DV111" s="32">
        <f ca="1">INDEX('3)tpx males'!BD$57:BD$107,MATCH(DT111,'3)tpx males'!$BB$57:$BB$107,0))*INDEX('3)tpx females'!BD$57:BD$107,MATCH(DU111,'3)tpx females'!$BB$57:$BB$107,0))</f>
        <v>2.5559525072486178E-4</v>
      </c>
      <c r="DW111" s="32">
        <f t="shared" ca="1" si="173"/>
        <v>-11.363599028296884</v>
      </c>
      <c r="DX111" s="32">
        <f t="shared" ca="1" si="177"/>
        <v>0.99974440474927517</v>
      </c>
      <c r="DZ111" s="32">
        <f t="shared" ca="1" si="174"/>
        <v>-40677.853908561934</v>
      </c>
      <c r="EA111" s="32">
        <f t="shared" ca="1" si="175"/>
        <v>-3781.4973355241746</v>
      </c>
      <c r="EB111" s="32">
        <f t="shared" ca="1" si="178"/>
        <v>-0.96653275958869811</v>
      </c>
      <c r="EC111" s="32">
        <f ca="1">EA111*'3) Value'!AN123</f>
        <v>0</v>
      </c>
      <c r="EE111" s="32">
        <f ca="1">IF(AND('3) Value'!AB123="Alive",'3) Value'!AE123="Alive"),'3) Value'!AM123+'3) 2016 cases'!DZ111,0)</f>
        <v>-21.566807660856284</v>
      </c>
      <c r="EF111" s="32">
        <f>IF(OR(AND('3) Value'!AB123="Deceased",'3) Value'!AE123="Alive"),(AND('3) Value'!AB123="Alive",'3) Value'!AE123="Deceased"))),1,0)</f>
        <v>0</v>
      </c>
      <c r="EG111" s="32">
        <f>IF(EF111=1,'3) Value'!AM123+'3) 2016 cases'!DZ111,0)</f>
        <v>0</v>
      </c>
    </row>
    <row r="112" spans="3:137" x14ac:dyDescent="0.25">
      <c r="C112" s="32" t="s">
        <v>11</v>
      </c>
      <c r="D112" s="32" t="s">
        <v>12</v>
      </c>
      <c r="E112" s="49">
        <v>13116</v>
      </c>
      <c r="F112" s="32" t="s">
        <v>13</v>
      </c>
      <c r="G112" s="32" t="s">
        <v>14</v>
      </c>
      <c r="H112" s="49">
        <v>12886</v>
      </c>
      <c r="I112" s="32" t="s">
        <v>13</v>
      </c>
      <c r="J112" s="32" t="s">
        <v>25</v>
      </c>
      <c r="K112" s="52">
        <v>340000</v>
      </c>
      <c r="L112" s="52">
        <v>8</v>
      </c>
      <c r="M112" s="52">
        <v>122049</v>
      </c>
      <c r="O112" s="48">
        <f t="shared" si="183"/>
        <v>81</v>
      </c>
      <c r="P112" s="32">
        <f t="shared" si="184"/>
        <v>81</v>
      </c>
      <c r="Q112" s="32">
        <f>INDEX('2b)Working'!$I$61:$P$61,MATCH($J112,'2b)Working'!$I$60:$P$60,0))</f>
        <v>7.2488258642637193E-2</v>
      </c>
      <c r="R112" s="32">
        <f>INDEX('2b)Working'!$I$62:$P$62,MATCH($J112,'2b)Working'!$I$60:$P$60,0))</f>
        <v>5.0085748750605209E-2</v>
      </c>
      <c r="T112" s="9">
        <f t="shared" ca="1" si="176"/>
        <v>137857.8086029753</v>
      </c>
      <c r="U112" s="10"/>
      <c r="V112" s="32">
        <f ca="1">IFERROR(($K112*EXP(V$69*($Q112+0.5*($R112)^2))*_xlfn.NORM.DIST((LN(($M112*EXP($L112/100*V$69))/($K112))-$Q112*V$69)/($R112*SQRT(V$69))-$R112*SQRT(V$69),0,1,TRUE)+$M112*EXP($L112/100*V$69)*(1-_xlfn.NORM.DIST((LN(($M112*EXP($L112/100*V$69))/($K112))-$Q112*V$69)/($R112*SQRT(V$69)),0,1,TRUE)))*EXP(-0.07*V$69)*(INDEX('3)tpx females'!BD$57:BD$107,MATCH('3) 2016 cases'!$P112,'3)tpx females'!$BB$57:$BB$107,0))+INDEX('3)tpx males'!BD$57:BD$107,MATCH($O112,'3)tpx males'!$BB$57:$BB$107,0))-(INDEX('3)tpx males'!BC$110:BC$160,MATCH($O112,'3)tpx males'!$BB$110:$BB$160,0))*INDEX('3)tpx females'!BC$111:BC$161,MATCH('3) 2016 cases'!$P112,'3)tpx females'!$BB$111:$BB$161,0))*(1-(EXP(-INDEX('3)tpx males'!BD$4:BD$54,MATCH($O112,'3)tpx males'!$BB$4:$BB$54,0)))*EXP(-INDEX('3)tpx females'!BD$3:BD$53,MATCH('3) 2016 cases'!$P112,'3)tpx females'!$BB$3:$BB$53,0))))))),0)</f>
        <v>241.50224076288006</v>
      </c>
      <c r="W112" s="32">
        <f ca="1">IFERROR(($K112*EXP(W$69*($Q112+0.5*($R112)^2))*_xlfn.NORM.DIST((LN(($M112*EXP($L112/100*W$69))/($K112))-$Q112*W$69)/($R112*SQRT(W$69))-$R112*SQRT(W$69),0,1,TRUE)+$M112*EXP($L112/100*W$69)*(1-_xlfn.NORM.DIST((LN(($M112*EXP($L112/100*W$69))/($K112))-$Q112*W$69)/($R112*SQRT(W$69)),0,1,TRUE)))*EXP(-0.07*W$69)*(INDEX('3)tpx females'!BE$57:BE$107,MATCH('3) 2016 cases'!$P112,'3)tpx females'!$BB$57:$BB$107,0))+INDEX('3)tpx males'!BE$57:BE$107,MATCH($O112,'3)tpx males'!$BB$57:$BB$107,0))-(INDEX('3)tpx males'!BD$110:BD$160,MATCH($O112,'3)tpx males'!$BB$110:$BB$160,0))*INDEX('3)tpx females'!BD$111:BD$161,MATCH('3) 2016 cases'!$P112,'3)tpx females'!$BB$111:$BB$161,0))*(1-(EXP(-INDEX('3)tpx males'!BE$4:BE$54,MATCH($O112,'3)tpx males'!$BB$4:$BB$54,0)))*EXP(-INDEX('3)tpx females'!BE$3:BE$53,MATCH('3) 2016 cases'!$P112,'3)tpx females'!$BB$3:$BB$53,0))))))),0)</f>
        <v>833.92496802870937</v>
      </c>
      <c r="X112" s="32">
        <f ca="1">IFERROR(($K112*EXP(X$69*($Q112+0.5*($R112)^2))*_xlfn.NORM.DIST((LN(($M112*EXP($L112/100*X$69))/($K112))-$Q112*X$69)/($R112*SQRT(X$69))-$R112*SQRT(X$69),0,1,TRUE)+$M112*EXP($L112/100*X$69)*(1-_xlfn.NORM.DIST((LN(($M112*EXP($L112/100*X$69))/($K112))-$Q112*X$69)/($R112*SQRT(X$69)),0,1,TRUE)))*EXP(-0.07*X$69)*(INDEX('3)tpx females'!BF$57:BF$107,MATCH('3) 2016 cases'!$P112,'3)tpx females'!$BB$57:$BB$107,0))+INDEX('3)tpx males'!BF$57:BF$107,MATCH($O112,'3)tpx males'!$BB$57:$BB$107,0))-(INDEX('3)tpx males'!BE$110:BE$160,MATCH($O112,'3)tpx males'!$BB$110:$BB$160,0))*INDEX('3)tpx females'!BE$111:BE$161,MATCH('3) 2016 cases'!$P112,'3)tpx females'!$BB$111:$BB$161,0))*(1-(EXP(-INDEX('3)tpx males'!BF$4:BF$54,MATCH($O112,'3)tpx males'!$BB$4:$BB$54,0)))*EXP(-INDEX('3)tpx females'!BF$3:BF$53,MATCH('3) 2016 cases'!$P112,'3)tpx females'!$BB$3:$BB$53,0))))))),0)</f>
        <v>1583.1756944079812</v>
      </c>
      <c r="Y112" s="32">
        <f ca="1">IFERROR(($K112*EXP(Y$69*($Q112+0.5*($R112)^2))*_xlfn.NORM.DIST((LN(($M112*EXP($L112/100*Y$69))/($K112))-$Q112*Y$69)/($R112*SQRT(Y$69))-$R112*SQRT(Y$69),0,1,TRUE)+$M112*EXP($L112/100*Y$69)*(1-_xlfn.NORM.DIST((LN(($M112*EXP($L112/100*Y$69))/($K112))-$Q112*Y$69)/($R112*SQRT(Y$69)),0,1,TRUE)))*EXP(-0.07*Y$69)*(INDEX('3)tpx females'!BG$57:BG$107,MATCH('3) 2016 cases'!$P112,'3)tpx females'!$BB$57:$BB$107,0))+INDEX('3)tpx males'!BG$57:BG$107,MATCH($O112,'3)tpx males'!$BB$57:$BB$107,0))-(INDEX('3)tpx males'!BF$110:BF$160,MATCH($O112,'3)tpx males'!$BB$110:$BB$160,0))*INDEX('3)tpx females'!BF$111:BF$161,MATCH('3) 2016 cases'!$P112,'3)tpx females'!$BB$111:$BB$161,0))*(1-(EXP(-INDEX('3)tpx males'!BG$4:BG$54,MATCH($O112,'3)tpx males'!$BB$4:$BB$54,0)))*EXP(-INDEX('3)tpx females'!BG$3:BG$53,MATCH('3) 2016 cases'!$P112,'3)tpx females'!$BB$3:$BB$53,0))))))),0)</f>
        <v>2375.3351217407467</v>
      </c>
      <c r="Z112" s="32">
        <f ca="1">IFERROR(($K112*EXP(Z$69*($Q112+0.5*($R112)^2))*_xlfn.NORM.DIST((LN(($M112*EXP($L112/100*Z$69))/($K112))-$Q112*Z$69)/($R112*SQRT(Z$69))-$R112*SQRT(Z$69),0,1,TRUE)+$M112*EXP($L112/100*Z$69)*(1-_xlfn.NORM.DIST((LN(($M112*EXP($L112/100*Z$69))/($K112))-$Q112*Z$69)/($R112*SQRT(Z$69)),0,1,TRUE)))*EXP(-0.07*Z$69)*(INDEX('3)tpx females'!BH$57:BH$107,MATCH('3) 2016 cases'!$P112,'3)tpx females'!$BB$57:$BB$107,0))+INDEX('3)tpx males'!BH$57:BH$107,MATCH($O112,'3)tpx males'!$BB$57:$BB$107,0))-(INDEX('3)tpx males'!BG$110:BG$160,MATCH($O112,'3)tpx males'!$BB$110:$BB$160,0))*INDEX('3)tpx females'!BG$111:BG$161,MATCH('3) 2016 cases'!$P112,'3)tpx females'!$BB$111:$BB$161,0))*(1-(EXP(-INDEX('3)tpx males'!BH$4:BH$54,MATCH($O112,'3)tpx males'!$BB$4:$BB$54,0)))*EXP(-INDEX('3)tpx females'!BH$3:BH$53,MATCH('3) 2016 cases'!$P112,'3)tpx females'!$BB$3:$BB$53,0))))))),0)</f>
        <v>3348.9907600099259</v>
      </c>
      <c r="AA112" s="32">
        <f ca="1">IFERROR(($K112*EXP(AA$69*($Q112+0.5*($R112)^2))*_xlfn.NORM.DIST((LN(($M112*EXP($L112/100*AA$69))/($K112))-$Q112*AA$69)/($R112*SQRT(AA$69))-$R112*SQRT(AA$69),0,1,TRUE)+$M112*EXP($L112/100*AA$69)*(1-_xlfn.NORM.DIST((LN(($M112*EXP($L112/100*AA$69))/($K112))-$Q112*AA$69)/($R112*SQRT(AA$69)),0,1,TRUE)))*EXP(-0.07*AA$69)*(INDEX('3)tpx females'!BI$57:BI$107,MATCH('3) 2016 cases'!$P112,'3)tpx females'!$BB$57:$BB$107,0))+INDEX('3)tpx males'!BI$57:BI$107,MATCH($O112,'3)tpx males'!$BB$57:$BB$107,0))-(INDEX('3)tpx males'!BH$110:BH$160,MATCH($O112,'3)tpx males'!$BB$110:$BB$160,0))*INDEX('3)tpx females'!BH$111:BH$161,MATCH('3) 2016 cases'!$P112,'3)tpx females'!$BB$111:$BB$161,0))*(1-(EXP(-INDEX('3)tpx males'!BI$4:BI$54,MATCH($O112,'3)tpx males'!$BB$4:$BB$54,0)))*EXP(-INDEX('3)tpx females'!BI$3:BI$53,MATCH('3) 2016 cases'!$P112,'3)tpx females'!$BB$3:$BB$53,0))))))),0)</f>
        <v>4699.2893276466084</v>
      </c>
      <c r="AB112" s="32">
        <f ca="1">IFERROR(($K112*EXP(AB$69*($Q112+0.5*($R112)^2))*_xlfn.NORM.DIST((LN(($M112*EXP($L112/100*AB$69))/($K112))-$Q112*AB$69)/($R112*SQRT(AB$69))-$R112*SQRT(AB$69),0,1,TRUE)+$M112*EXP($L112/100*AB$69)*(1-_xlfn.NORM.DIST((LN(($M112*EXP($L112/100*AB$69))/($K112))-$Q112*AB$69)/($R112*SQRT(AB$69)),0,1,TRUE)))*EXP(-0.07*AB$69)*(INDEX('3)tpx females'!BJ$57:BJ$107,MATCH('3) 2016 cases'!$P112,'3)tpx females'!$BB$57:$BB$107,0))+INDEX('3)tpx males'!BJ$57:BJ$107,MATCH($O112,'3)tpx males'!$BB$57:$BB$107,0))-(INDEX('3)tpx males'!BI$110:BI$160,MATCH($O112,'3)tpx males'!$BB$110:$BB$160,0))*INDEX('3)tpx females'!BI$111:BI$161,MATCH('3) 2016 cases'!$P112,'3)tpx females'!$BB$111:$BB$161,0))*(1-(EXP(-INDEX('3)tpx males'!BJ$4:BJ$54,MATCH($O112,'3)tpx males'!$BB$4:$BB$54,0)))*EXP(-INDEX('3)tpx females'!BJ$3:BJ$53,MATCH('3) 2016 cases'!$P112,'3)tpx females'!$BB$3:$BB$53,0))))))),0)</f>
        <v>5707.3143717234989</v>
      </c>
      <c r="AC112" s="32">
        <f ca="1">IFERROR(($K112*EXP(AC$69*($Q112+0.5*($R112)^2))*_xlfn.NORM.DIST((LN(($M112*EXP($L112/100*AC$69))/($K112))-$Q112*AC$69)/($R112*SQRT(AC$69))-$R112*SQRT(AC$69),0,1,TRUE)+$M112*EXP($L112/100*AC$69)*(1-_xlfn.NORM.DIST((LN(($M112*EXP($L112/100*AC$69))/($K112))-$Q112*AC$69)/($R112*SQRT(AC$69)),0,1,TRUE)))*EXP(-0.07*AC$69)*(INDEX('3)tpx females'!BK$57:BK$107,MATCH('3) 2016 cases'!$P112,'3)tpx females'!$BB$57:$BB$107,0))+INDEX('3)tpx males'!BK$57:BK$107,MATCH($O112,'3)tpx males'!$BB$57:$BB$107,0))-(INDEX('3)tpx males'!BJ$110:BJ$160,MATCH($O112,'3)tpx males'!$BB$110:$BB$160,0))*INDEX('3)tpx females'!BJ$111:BJ$161,MATCH('3) 2016 cases'!$P112,'3)tpx females'!$BB$111:$BB$161,0))*(1-(EXP(-INDEX('3)tpx males'!BK$4:BK$54,MATCH($O112,'3)tpx males'!$BB$4:$BB$54,0)))*EXP(-INDEX('3)tpx females'!BK$3:BK$53,MATCH('3) 2016 cases'!$P112,'3)tpx females'!$BB$3:$BB$53,0))))))),0)</f>
        <v>7093.904640990726</v>
      </c>
      <c r="AD112" s="32">
        <f ca="1">IFERROR(($K112*EXP(AD$69*($Q112+0.5*($R112)^2))*_xlfn.NORM.DIST((LN(($M112*EXP($L112/100*AD$69))/($K112))-$Q112*AD$69)/($R112*SQRT(AD$69))-$R112*SQRT(AD$69),0,1,TRUE)+$M112*EXP($L112/100*AD$69)*(1-_xlfn.NORM.DIST((LN(($M112*EXP($L112/100*AD$69))/($K112))-$Q112*AD$69)/($R112*SQRT(AD$69)),0,1,TRUE)))*EXP(-0.07*AD$69)*(INDEX('3)tpx females'!BL$57:BL$107,MATCH('3) 2016 cases'!$P112,'3)tpx females'!$BB$57:$BB$107,0))+INDEX('3)tpx males'!BL$57:BL$107,MATCH($O112,'3)tpx males'!$BB$57:$BB$107,0))-(INDEX('3)tpx males'!BK$110:BK$160,MATCH($O112,'3)tpx males'!$BB$110:$BB$160,0))*INDEX('3)tpx females'!BK$111:BK$161,MATCH('3) 2016 cases'!$P112,'3)tpx females'!$BB$111:$BB$161,0))*(1-(EXP(-INDEX('3)tpx males'!BL$4:BL$54,MATCH($O112,'3)tpx males'!$BB$4:$BB$54,0)))*EXP(-INDEX('3)tpx females'!BL$3:BL$53,MATCH('3) 2016 cases'!$P112,'3)tpx females'!$BB$3:$BB$53,0))))))),0)</f>
        <v>8818.8960480416517</v>
      </c>
      <c r="AE112" s="32">
        <f ca="1">IFERROR(($K112*EXP(AE$69*($Q112+0.5*($R112)^2))*_xlfn.NORM.DIST((LN(($M112*EXP($L112/100*AE$69))/($K112))-$Q112*AE$69)/($R112*SQRT(AE$69))-$R112*SQRT(AE$69),0,1,TRUE)+$M112*EXP($L112/100*AE$69)*(1-_xlfn.NORM.DIST((LN(($M112*EXP($L112/100*AE$69))/($K112))-$Q112*AE$69)/($R112*SQRT(AE$69)),0,1,TRUE)))*EXP(-0.07*AE$69)*(INDEX('3)tpx females'!BM$57:BM$107,MATCH('3) 2016 cases'!$P112,'3)tpx females'!$BB$57:$BB$107,0))+INDEX('3)tpx males'!BM$57:BM$107,MATCH($O112,'3)tpx males'!$BB$57:$BB$107,0))-(INDEX('3)tpx males'!BL$110:BL$160,MATCH($O112,'3)tpx males'!$BB$110:$BB$160,0))*INDEX('3)tpx females'!BL$111:BL$161,MATCH('3) 2016 cases'!$P112,'3)tpx females'!$BB$111:$BB$161,0))*(1-(EXP(-INDEX('3)tpx males'!BM$4:BM$54,MATCH($O112,'3)tpx males'!$BB$4:$BB$54,0)))*EXP(-INDEX('3)tpx females'!BM$3:BM$53,MATCH('3) 2016 cases'!$P112,'3)tpx females'!$BB$3:$BB$53,0))))))),0)</f>
        <v>9859.8405153855365</v>
      </c>
      <c r="AF112" s="32">
        <f ca="1">IFERROR(($K112*EXP(AF$69*($Q112+0.5*($R112)^2))*_xlfn.NORM.DIST((LN(($M112*EXP($L112/100*AF$69))/($K112))-$Q112*AF$69)/($R112*SQRT(AF$69))-$R112*SQRT(AF$69),0,1,TRUE)+$M112*EXP($L112/100*AF$69)*(1-_xlfn.NORM.DIST((LN(($M112*EXP($L112/100*AF$69))/($K112))-$Q112*AF$69)/($R112*SQRT(AF$69)),0,1,TRUE)))*EXP(-0.07*AF$69)*(INDEX('3)tpx females'!BN$57:BN$107,MATCH('3) 2016 cases'!$P112,'3)tpx females'!$BB$57:$BB$107,0))+INDEX('3)tpx males'!BN$57:BN$107,MATCH($O112,'3)tpx males'!$BB$57:$BB$107,0))-(INDEX('3)tpx males'!BM$110:BM$160,MATCH($O112,'3)tpx males'!$BB$110:$BB$160,0))*INDEX('3)tpx females'!BM$111:BM$161,MATCH('3) 2016 cases'!$P112,'3)tpx females'!$BB$111:$BB$161,0))*(1-(EXP(-INDEX('3)tpx males'!BN$4:BN$54,MATCH($O112,'3)tpx males'!$BB$4:$BB$54,0)))*EXP(-INDEX('3)tpx females'!BN$3:BN$53,MATCH('3) 2016 cases'!$P112,'3)tpx females'!$BB$3:$BB$53,0))))))),0)</f>
        <v>10604.305269966017</v>
      </c>
      <c r="AG112" s="32">
        <f ca="1">IFERROR(($K112*EXP(AG$69*($Q112+0.5*($R112)^2))*_xlfn.NORM.DIST((LN(($M112*EXP($L112/100*AG$69))/($K112))-$Q112*AG$69)/($R112*SQRT(AG$69))-$R112*SQRT(AG$69),0,1,TRUE)+$M112*EXP($L112/100*AG$69)*(1-_xlfn.NORM.DIST((LN(($M112*EXP($L112/100*AG$69))/($K112))-$Q112*AG$69)/($R112*SQRT(AG$69)),0,1,TRUE)))*EXP(-0.07*AG$69)*(INDEX('3)tpx females'!BO$57:BO$107,MATCH('3) 2016 cases'!$P112,'3)tpx females'!$BB$57:$BB$107,0))+INDEX('3)tpx males'!BO$57:BO$107,MATCH($O112,'3)tpx males'!$BB$57:$BB$107,0))-(INDEX('3)tpx males'!BN$110:BN$160,MATCH($O112,'3)tpx males'!$BB$110:$BB$160,0))*INDEX('3)tpx females'!BN$111:BN$161,MATCH('3) 2016 cases'!$P112,'3)tpx females'!$BB$111:$BB$161,0))*(1-(EXP(-INDEX('3)tpx males'!BO$4:BO$54,MATCH($O112,'3)tpx males'!$BB$4:$BB$54,0)))*EXP(-INDEX('3)tpx females'!BO$3:BO$53,MATCH('3) 2016 cases'!$P112,'3)tpx females'!$BB$3:$BB$53,0))))))),0)</f>
        <v>10641.141156607069</v>
      </c>
      <c r="AH112" s="32">
        <f ca="1">IFERROR(($K112*EXP(AH$69*($Q112+0.5*($R112)^2))*_xlfn.NORM.DIST((LN(($M112*EXP($L112/100*AH$69))/($K112))-$Q112*AH$69)/($R112*SQRT(AH$69))-$R112*SQRT(AH$69),0,1,TRUE)+$M112*EXP($L112/100*AH$69)*(1-_xlfn.NORM.DIST((LN(($M112*EXP($L112/100*AH$69))/($K112))-$Q112*AH$69)/($R112*SQRT(AH$69)),0,1,TRUE)))*EXP(-0.07*AH$69)*(INDEX('3)tpx females'!BP$57:BP$107,MATCH('3) 2016 cases'!$P112,'3)tpx females'!$BB$57:$BB$107,0))+INDEX('3)tpx males'!BP$57:BP$107,MATCH($O112,'3)tpx males'!$BB$57:$BB$107,0))-(INDEX('3)tpx males'!BO$110:BO$160,MATCH($O112,'3)tpx males'!$BB$110:$BB$160,0))*INDEX('3)tpx females'!BO$111:BO$161,MATCH('3) 2016 cases'!$P112,'3)tpx females'!$BB$111:$BB$161,0))*(1-(EXP(-INDEX('3)tpx males'!BP$4:BP$54,MATCH($O112,'3)tpx males'!$BB$4:$BB$54,0)))*EXP(-INDEX('3)tpx females'!BP$3:BP$53,MATCH('3) 2016 cases'!$P112,'3)tpx females'!$BB$3:$BB$53,0))))))),0)</f>
        <v>11002.559466961648</v>
      </c>
      <c r="AI112" s="32">
        <f ca="1">IFERROR(($K112*EXP(AI$69*($Q112+0.5*($R112)^2))*_xlfn.NORM.DIST((LN(($M112*EXP($L112/100*AI$69))/($K112))-$Q112*AI$69)/($R112*SQRT(AI$69))-$R112*SQRT(AI$69),0,1,TRUE)+$M112*EXP($L112/100*AI$69)*(1-_xlfn.NORM.DIST((LN(($M112*EXP($L112/100*AI$69))/($K112))-$Q112*AI$69)/($R112*SQRT(AI$69)),0,1,TRUE)))*EXP(-0.07*AI$69)*(INDEX('3)tpx females'!BQ$57:BQ$107,MATCH('3) 2016 cases'!$P112,'3)tpx females'!$BB$57:$BB$107,0))+INDEX('3)tpx males'!BQ$57:BQ$107,MATCH($O112,'3)tpx males'!$BB$57:$BB$107,0))-(INDEX('3)tpx males'!BP$110:BP$160,MATCH($O112,'3)tpx males'!$BB$110:$BB$160,0))*INDEX('3)tpx females'!BP$111:BP$161,MATCH('3) 2016 cases'!$P112,'3)tpx females'!$BB$111:$BB$161,0))*(1-(EXP(-INDEX('3)tpx males'!BQ$4:BQ$54,MATCH($O112,'3)tpx males'!$BB$4:$BB$54,0)))*EXP(-INDEX('3)tpx females'!BQ$3:BQ$53,MATCH('3) 2016 cases'!$P112,'3)tpx females'!$BB$3:$BB$53,0))))))),0)</f>
        <v>11176.761045138732</v>
      </c>
      <c r="AJ112" s="32">
        <f ca="1">IFERROR(($K112*EXP(AJ$69*($Q112+0.5*($R112)^2))*_xlfn.NORM.DIST((LN(($M112*EXP($L112/100*AJ$69))/($K112))-$Q112*AJ$69)/($R112*SQRT(AJ$69))-$R112*SQRT(AJ$69),0,1,TRUE)+$M112*EXP($L112/100*AJ$69)*(1-_xlfn.NORM.DIST((LN(($M112*EXP($L112/100*AJ$69))/($K112))-$Q112*AJ$69)/($R112*SQRT(AJ$69)),0,1,TRUE)))*EXP(-0.07*AJ$69)*(INDEX('3)tpx females'!BR$57:BR$107,MATCH('3) 2016 cases'!$P112,'3)tpx females'!$BB$57:$BB$107,0))+INDEX('3)tpx males'!BR$57:BR$107,MATCH($O112,'3)tpx males'!$BB$57:$BB$107,0))-(INDEX('3)tpx males'!BQ$110:BQ$160,MATCH($O112,'3)tpx males'!$BB$110:$BB$160,0))*INDEX('3)tpx females'!BQ$111:BQ$161,MATCH('3) 2016 cases'!$P112,'3)tpx females'!$BB$111:$BB$161,0))*(1-(EXP(-INDEX('3)tpx males'!BR$4:BR$54,MATCH($O112,'3)tpx males'!$BB$4:$BB$54,0)))*EXP(-INDEX('3)tpx females'!BR$3:BR$53,MATCH('3) 2016 cases'!$P112,'3)tpx females'!$BB$3:$BB$53,0))))))),0)</f>
        <v>10232.789806302024</v>
      </c>
      <c r="AK112" s="32">
        <f ca="1">IFERROR(($K112*EXP(AK$69*($Q112+0.5*($R112)^2))*_xlfn.NORM.DIST((LN(($M112*EXP($L112/100*AK$69))/($K112))-$Q112*AK$69)/($R112*SQRT(AK$69))-$R112*SQRT(AK$69),0,1,TRUE)+$M112*EXP($L112/100*AK$69)*(1-_xlfn.NORM.DIST((LN(($M112*EXP($L112/100*AK$69))/($K112))-$Q112*AK$69)/($R112*SQRT(AK$69)),0,1,TRUE)))*EXP(-0.07*AK$69)*(INDEX('3)tpx females'!BS$57:BS$107,MATCH('3) 2016 cases'!$P112,'3)tpx females'!$BB$57:$BB$107,0))+INDEX('3)tpx males'!BS$57:BS$107,MATCH($O112,'3)tpx males'!$BB$57:$BB$107,0))-(INDEX('3)tpx males'!BR$110:BR$160,MATCH($O112,'3)tpx males'!$BB$110:$BB$160,0))*INDEX('3)tpx females'!BR$111:BR$161,MATCH('3) 2016 cases'!$P112,'3)tpx females'!$BB$111:$BB$161,0))*(1-(EXP(-INDEX('3)tpx males'!BS$4:BS$54,MATCH($O112,'3)tpx males'!$BB$4:$BB$54,0)))*EXP(-INDEX('3)tpx females'!BS$3:BS$53,MATCH('3) 2016 cases'!$P112,'3)tpx females'!$BB$3:$BB$53,0))))))),0)</f>
        <v>9190.2719319338394</v>
      </c>
      <c r="AL112" s="32">
        <f ca="1">IFERROR(($K112*EXP(AL$69*($Q112+0.5*($R112)^2))*_xlfn.NORM.DIST((LN(($M112*EXP($L112/100*AL$69))/($K112))-$Q112*AL$69)/($R112*SQRT(AL$69))-$R112*SQRT(AL$69),0,1,TRUE)+$M112*EXP($L112/100*AL$69)*(1-_xlfn.NORM.DIST((LN(($M112*EXP($L112/100*AL$69))/($K112))-$Q112*AL$69)/($R112*SQRT(AL$69)),0,1,TRUE)))*EXP(-0.07*AL$69)*(INDEX('3)tpx females'!BT$57:BT$107,MATCH('3) 2016 cases'!$P112,'3)tpx females'!$BB$57:$BB$107,0))+INDEX('3)tpx males'!BT$57:BT$107,MATCH($O112,'3)tpx males'!$BB$57:$BB$107,0))-(INDEX('3)tpx males'!BS$110:BS$160,MATCH($O112,'3)tpx males'!$BB$110:$BB$160,0))*INDEX('3)tpx females'!BS$111:BS$161,MATCH('3) 2016 cases'!$P112,'3)tpx females'!$BB$111:$BB$161,0))*(1-(EXP(-INDEX('3)tpx males'!BT$4:BT$54,MATCH($O112,'3)tpx males'!$BB$4:$BB$54,0)))*EXP(-INDEX('3)tpx females'!BT$3:BT$53,MATCH('3) 2016 cases'!$P112,'3)tpx females'!$BB$3:$BB$53,0))))))),0)</f>
        <v>7896.8080297811939</v>
      </c>
      <c r="AM112" s="32">
        <f ca="1">IFERROR(($K112*EXP(AM$69*($Q112+0.5*($R112)^2))*_xlfn.NORM.DIST((LN(($M112*EXP($L112/100*AM$69))/($K112))-$Q112*AM$69)/($R112*SQRT(AM$69))-$R112*SQRT(AM$69),0,1,TRUE)+$M112*EXP($L112/100*AM$69)*(1-_xlfn.NORM.DIST((LN(($M112*EXP($L112/100*AM$69))/($K112))-$Q112*AM$69)/($R112*SQRT(AM$69)),0,1,TRUE)))*EXP(-0.07*AM$69)*(INDEX('3)tpx females'!BU$57:BU$107,MATCH('3) 2016 cases'!$P112,'3)tpx females'!$BB$57:$BB$107,0))+INDEX('3)tpx males'!BU$57:BU$107,MATCH($O112,'3)tpx males'!$BB$57:$BB$107,0))-(INDEX('3)tpx males'!BT$110:BT$160,MATCH($O112,'3)tpx males'!$BB$110:$BB$160,0))*INDEX('3)tpx females'!BT$111:BT$161,MATCH('3) 2016 cases'!$P112,'3)tpx females'!$BB$111:$BB$161,0))*(1-(EXP(-INDEX('3)tpx males'!BU$4:BU$54,MATCH($O112,'3)tpx males'!$BB$4:$BB$54,0)))*EXP(-INDEX('3)tpx females'!BU$3:BU$53,MATCH('3) 2016 cases'!$P112,'3)tpx females'!$BB$3:$BB$53,0))))))),0)</f>
        <v>6471.5112506197611</v>
      </c>
      <c r="AN112" s="32">
        <f ca="1">IFERROR(($K112*EXP(AN$69*($Q112+0.5*($R112)^2))*_xlfn.NORM.DIST((LN(($M112*EXP($L112/100*AN$69))/($K112))-$Q112*AN$69)/($R112*SQRT(AN$69))-$R112*SQRT(AN$69),0,1,TRUE)+$M112*EXP($L112/100*AN$69)*(1-_xlfn.NORM.DIST((LN(($M112*EXP($L112/100*AN$69))/($K112))-$Q112*AN$69)/($R112*SQRT(AN$69)),0,1,TRUE)))*EXP(-0.07*AN$69)*(INDEX('3)tpx females'!BV$57:BV$107,MATCH('3) 2016 cases'!$P112,'3)tpx females'!$BB$57:$BB$107,0))+INDEX('3)tpx males'!BV$57:BV$107,MATCH($O112,'3)tpx males'!$BB$57:$BB$107,0))-(INDEX('3)tpx males'!BU$110:BU$160,MATCH($O112,'3)tpx males'!$BB$110:$BB$160,0))*INDEX('3)tpx females'!BU$111:BU$161,MATCH('3) 2016 cases'!$P112,'3)tpx females'!$BB$111:$BB$161,0))*(1-(EXP(-INDEX('3)tpx males'!BV$4:BV$54,MATCH($O112,'3)tpx males'!$BB$4:$BB$54,0)))*EXP(-INDEX('3)tpx females'!BV$3:BV$53,MATCH('3) 2016 cases'!$P112,'3)tpx females'!$BB$3:$BB$53,0))))))),0)</f>
        <v>5070.0601958408051</v>
      </c>
      <c r="AO112" s="32">
        <f ca="1">IFERROR(($K112*EXP(AO$69*($Q112+0.5*($R112)^2))*_xlfn.NORM.DIST((LN(($M112*EXP($L112/100*AO$69))/($K112))-$Q112*AO$69)/($R112*SQRT(AO$69))-$R112*SQRT(AO$69),0,1,TRUE)+$M112*EXP($L112/100*AO$69)*(1-_xlfn.NORM.DIST((LN(($M112*EXP($L112/100*AO$69))/($K112))-$Q112*AO$69)/($R112*SQRT(AO$69)),0,1,TRUE)))*EXP(-0.07*AO$69)*(INDEX('3)tpx females'!BW$57:BW$107,MATCH('3) 2016 cases'!$P112,'3)tpx females'!$BB$57:$BB$107,0))+INDEX('3)tpx males'!BW$57:BW$107,MATCH($O112,'3)tpx males'!$BB$57:$BB$107,0))-(INDEX('3)tpx males'!BV$110:BV$160,MATCH($O112,'3)tpx males'!$BB$110:$BB$160,0))*INDEX('3)tpx females'!BV$111:BV$161,MATCH('3) 2016 cases'!$P112,'3)tpx females'!$BB$111:$BB$161,0))*(1-(EXP(-INDEX('3)tpx males'!BW$4:BW$54,MATCH($O112,'3)tpx males'!$BB$4:$BB$54,0)))*EXP(-INDEX('3)tpx females'!BW$3:BW$53,MATCH('3) 2016 cases'!$P112,'3)tpx females'!$BB$3:$BB$53,0))))))),0)</f>
        <v>3774.2388574691854</v>
      </c>
      <c r="AP112" s="32">
        <f ca="1">IFERROR(($K112*EXP(AP$69*($Q112+0.5*($R112)^2))*_xlfn.NORM.DIST((LN(($M112*EXP($L112/100*AP$69))/($K112))-$Q112*AP$69)/($R112*SQRT(AP$69))-$R112*SQRT(AP$69),0,1,TRUE)+$M112*EXP($L112/100*AP$69)*(1-_xlfn.NORM.DIST((LN(($M112*EXP($L112/100*AP$69))/($K112))-$Q112*AP$69)/($R112*SQRT(AP$69)),0,1,TRUE)))*EXP(-0.07*AP$69)*(INDEX('3)tpx females'!BX$57:BX$107,MATCH('3) 2016 cases'!$P112,'3)tpx females'!$BB$57:$BB$107,0))+INDEX('3)tpx males'!BX$57:BX$107,MATCH($O112,'3)tpx males'!$BB$57:$BB$107,0))-(INDEX('3)tpx males'!BW$110:BW$160,MATCH($O112,'3)tpx males'!$BB$110:$BB$160,0))*INDEX('3)tpx females'!BW$111:BW$161,MATCH('3) 2016 cases'!$P112,'3)tpx females'!$BB$111:$BB$161,0))*(1-(EXP(-INDEX('3)tpx males'!BX$4:BX$54,MATCH($O112,'3)tpx males'!$BB$4:$BB$54,0)))*EXP(-INDEX('3)tpx females'!BX$3:BX$53,MATCH('3) 2016 cases'!$P112,'3)tpx females'!$BB$3:$BB$53,0))))))),0)</f>
        <v>2684.1443540478645</v>
      </c>
      <c r="AQ112" s="32">
        <f ca="1">IFERROR(($K112*EXP(AQ$69*($Q112+0.5*($R112)^2))*_xlfn.NORM.DIST((LN(($M112*EXP($L112/100*AQ$69))/($K112))-$Q112*AQ$69)/($R112*SQRT(AQ$69))-$R112*SQRT(AQ$69),0,1,TRUE)+$M112*EXP($L112/100*AQ$69)*(1-_xlfn.NORM.DIST((LN(($M112*EXP($L112/100*AQ$69))/($K112))-$Q112*AQ$69)/($R112*SQRT(AQ$69)),0,1,TRUE)))*EXP(-0.07*AQ$69)*(INDEX('3)tpx females'!BY$57:BY$107,MATCH('3) 2016 cases'!$P112,'3)tpx females'!$BB$57:$BB$107,0))+INDEX('3)tpx males'!BY$57:BY$107,MATCH($O112,'3)tpx males'!$BB$57:$BB$107,0))-(INDEX('3)tpx males'!BX$110:BX$160,MATCH($O112,'3)tpx males'!$BB$110:$BB$160,0))*INDEX('3)tpx females'!BX$111:BX$161,MATCH('3) 2016 cases'!$P112,'3)tpx females'!$BB$111:$BB$161,0))*(1-(EXP(-INDEX('3)tpx males'!BY$4:BY$54,MATCH($O112,'3)tpx males'!$BB$4:$BB$54,0)))*EXP(-INDEX('3)tpx females'!BY$3:BY$53,MATCH('3) 2016 cases'!$P112,'3)tpx females'!$BB$3:$BB$53,0))))))),0)</f>
        <v>1816.1120138809729</v>
      </c>
      <c r="AR112" s="32">
        <f ca="1">IFERROR(($K112*EXP(AR$69*($Q112+0.5*($R112)^2))*_xlfn.NORM.DIST((LN(($M112*EXP($L112/100*AR$69))/($K112))-$Q112*AR$69)/($R112*SQRT(AR$69))-$R112*SQRT(AR$69),0,1,TRUE)+$M112*EXP($L112/100*AR$69)*(1-_xlfn.NORM.DIST((LN(($M112*EXP($L112/100*AR$69))/($K112))-$Q112*AR$69)/($R112*SQRT(AR$69)),0,1,TRUE)))*EXP(-0.07*AR$69)*(INDEX('3)tpx females'!BZ$57:BZ$107,MATCH('3) 2016 cases'!$P112,'3)tpx females'!$BB$57:$BB$107,0))+INDEX('3)tpx males'!BZ$57:BZ$107,MATCH($O112,'3)tpx males'!$BB$57:$BB$107,0))-(INDEX('3)tpx males'!BY$110:BY$160,MATCH($O112,'3)tpx males'!$BB$110:$BB$160,0))*INDEX('3)tpx females'!BY$111:BY$161,MATCH('3) 2016 cases'!$P112,'3)tpx females'!$BB$111:$BB$161,0))*(1-(EXP(-INDEX('3)tpx males'!BZ$4:BZ$54,MATCH($O112,'3)tpx males'!$BB$4:$BB$54,0)))*EXP(-INDEX('3)tpx females'!BZ$3:BZ$53,MATCH('3) 2016 cases'!$P112,'3)tpx females'!$BB$3:$BB$53,0))))))),0)</f>
        <v>1162.0638345109262</v>
      </c>
      <c r="AS112" s="32">
        <f ca="1">IFERROR(($K112*EXP(AS$69*($Q112+0.5*($R112)^2))*_xlfn.NORM.DIST((LN(($M112*EXP($L112/100*AS$69))/($K112))-$Q112*AS$69)/($R112*SQRT(AS$69))-$R112*SQRT(AS$69),0,1,TRUE)+$M112*EXP($L112/100*AS$69)*(1-_xlfn.NORM.DIST((LN(($M112*EXP($L112/100*AS$69))/($K112))-$Q112*AS$69)/($R112*SQRT(AS$69)),0,1,TRUE)))*EXP(-0.07*AS$69)*(INDEX('3)tpx females'!CA$57:CA$107,MATCH('3) 2016 cases'!$P112,'3)tpx females'!$BB$57:$BB$107,0))+INDEX('3)tpx males'!CA$57:CA$107,MATCH($O112,'3)tpx males'!$BB$57:$BB$107,0))-(INDEX('3)tpx males'!BZ$110:BZ$160,MATCH($O112,'3)tpx males'!$BB$110:$BB$160,0))*INDEX('3)tpx females'!BZ$111:BZ$161,MATCH('3) 2016 cases'!$P112,'3)tpx females'!$BB$111:$BB$161,0))*(1-(EXP(-INDEX('3)tpx males'!CA$4:CA$54,MATCH($O112,'3)tpx males'!$BB$4:$BB$54,0)))*EXP(-INDEX('3)tpx females'!CA$3:CA$53,MATCH('3) 2016 cases'!$P112,'3)tpx females'!$BB$3:$BB$53,0))))))),0)</f>
        <v>714.10976032001747</v>
      </c>
      <c r="AT112" s="32">
        <f ca="1">IFERROR(($K112*EXP(AT$69*($Q112+0.5*($R112)^2))*_xlfn.NORM.DIST((LN(($M112*EXP($L112/100*AT$69))/($K112))-$Q112*AT$69)/($R112*SQRT(AT$69))-$R112*SQRT(AT$69),0,1,TRUE)+$M112*EXP($L112/100*AT$69)*(1-_xlfn.NORM.DIST((LN(($M112*EXP($L112/100*AT$69))/($K112))-$Q112*AT$69)/($R112*SQRT(AT$69)),0,1,TRUE)))*EXP(-0.07*AT$69)*(INDEX('3)tpx females'!CB$57:CB$107,MATCH('3) 2016 cases'!$P112,'3)tpx females'!$BB$57:$BB$107,0))+INDEX('3)tpx males'!CB$57:CB$107,MATCH($O112,'3)tpx males'!$BB$57:$BB$107,0))-(INDEX('3)tpx males'!CA$110:CA$160,MATCH($O112,'3)tpx males'!$BB$110:$BB$160,0))*INDEX('3)tpx females'!CA$111:CA$161,MATCH('3) 2016 cases'!$P112,'3)tpx females'!$BB$111:$BB$161,0))*(1-(EXP(-INDEX('3)tpx males'!CB$4:CB$54,MATCH($O112,'3)tpx males'!$BB$4:$BB$54,0)))*EXP(-INDEX('3)tpx females'!CB$3:CB$53,MATCH('3) 2016 cases'!$P112,'3)tpx females'!$BB$3:$BB$53,0))))))),0)</f>
        <v>414.39186782808753</v>
      </c>
      <c r="AU112" s="32">
        <f ca="1">IFERROR(($K112*EXP(AU$69*($Q112+0.5*($R112)^2))*_xlfn.NORM.DIST((LN(($M112*EXP($L112/100*AU$69))/($K112))-$Q112*AU$69)/($R112*SQRT(AU$69))-$R112*SQRT(AU$69),0,1,TRUE)+$M112*EXP($L112/100*AU$69)*(1-_xlfn.NORM.DIST((LN(($M112*EXP($L112/100*AU$69))/($K112))-$Q112*AU$69)/($R112*SQRT(AU$69)),0,1,TRUE)))*EXP(-0.07*AU$69)*(INDEX('3)tpx females'!CC$57:CC$107,MATCH('3) 2016 cases'!$P112,'3)tpx females'!$BB$57:$BB$107,0))+INDEX('3)tpx males'!CC$57:CC$107,MATCH($O112,'3)tpx males'!$BB$57:$BB$107,0))-(INDEX('3)tpx males'!CB$110:CB$160,MATCH($O112,'3)tpx males'!$BB$110:$BB$160,0))*INDEX('3)tpx females'!CB$111:CB$161,MATCH('3) 2016 cases'!$P112,'3)tpx females'!$BB$111:$BB$161,0))*(1-(EXP(-INDEX('3)tpx males'!CC$4:CC$54,MATCH($O112,'3)tpx males'!$BB$4:$BB$54,0)))*EXP(-INDEX('3)tpx females'!CC$3:CC$53,MATCH('3) 2016 cases'!$P112,'3)tpx females'!$BB$3:$BB$53,0))))))),0)</f>
        <v>227.07458396923428</v>
      </c>
      <c r="AV112" s="32">
        <f ca="1">IFERROR(($K112*EXP(AV$69*($Q112+0.5*($R112)^2))*_xlfn.NORM.DIST((LN(($M112*EXP($L112/100*AV$69))/($K112))-$Q112*AV$69)/($R112*SQRT(AV$69))-$R112*SQRT(AV$69),0,1,TRUE)+$M112*EXP($L112/100*AV$69)*(1-_xlfn.NORM.DIST((LN(($M112*EXP($L112/100*AV$69))/($K112))-$Q112*AV$69)/($R112*SQRT(AV$69)),0,1,TRUE)))*EXP(-0.07*AV$69)*(INDEX('3)tpx females'!CD$57:CD$107,MATCH('3) 2016 cases'!$P112,'3)tpx females'!$BB$57:$BB$107,0))+INDEX('3)tpx males'!CD$57:CD$107,MATCH($O112,'3)tpx males'!$BB$57:$BB$107,0))-(INDEX('3)tpx males'!CC$110:CC$160,MATCH($O112,'3)tpx males'!$BB$110:$BB$160,0))*INDEX('3)tpx females'!CC$111:CC$161,MATCH('3) 2016 cases'!$P112,'3)tpx females'!$BB$111:$BB$161,0))*(1-(EXP(-INDEX('3)tpx males'!CD$4:CD$54,MATCH($O112,'3)tpx males'!$BB$4:$BB$54,0)))*EXP(-INDEX('3)tpx females'!CD$3:CD$53,MATCH('3) 2016 cases'!$P112,'3)tpx females'!$BB$3:$BB$53,0))))))),0)</f>
        <v>123.54532327572934</v>
      </c>
      <c r="AW112" s="32">
        <f ca="1">IFERROR(($K112*EXP(AW$69*($Q112+0.5*($R112)^2))*_xlfn.NORM.DIST((LN(($M112*EXP($L112/100*AW$69))/($K112))-$Q112*AW$69)/($R112*SQRT(AW$69))-$R112*SQRT(AW$69),0,1,TRUE)+$M112*EXP($L112/100*AW$69)*(1-_xlfn.NORM.DIST((LN(($M112*EXP($L112/100*AW$69))/($K112))-$Q112*AW$69)/($R112*SQRT(AW$69)),0,1,TRUE)))*EXP(-0.07*AW$69)*(INDEX('3)tpx females'!CE$57:CE$107,MATCH('3) 2016 cases'!$P112,'3)tpx females'!$BB$57:$BB$107,0))+INDEX('3)tpx males'!CE$57:CE$107,MATCH($O112,'3)tpx males'!$BB$57:$BB$107,0))-(INDEX('3)tpx males'!CD$110:CD$160,MATCH($O112,'3)tpx males'!$BB$110:$BB$160,0))*INDEX('3)tpx females'!CD$111:CD$161,MATCH('3) 2016 cases'!$P112,'3)tpx females'!$BB$111:$BB$161,0))*(1-(EXP(-INDEX('3)tpx males'!CE$4:CE$54,MATCH($O112,'3)tpx males'!$BB$4:$BB$54,0)))*EXP(-INDEX('3)tpx females'!CE$3:CE$53,MATCH('3) 2016 cases'!$P112,'3)tpx females'!$BB$3:$BB$53,0))))))),0)</f>
        <v>64.007486856830724</v>
      </c>
      <c r="AX112" s="32">
        <f ca="1">IFERROR(($K112*EXP(AX$69*($Q112+0.5*($R112)^2))*_xlfn.NORM.DIST((LN(($M112*EXP($L112/100*AX$69))/($K112))-$Q112*AX$69)/($R112*SQRT(AX$69))-$R112*SQRT(AX$69),0,1,TRUE)+$M112*EXP($L112/100*AX$69)*(1-_xlfn.NORM.DIST((LN(($M112*EXP($L112/100*AX$69))/($K112))-$Q112*AX$69)/($R112*SQRT(AX$69)),0,1,TRUE)))*EXP(-0.07*AX$69)*(INDEX('3)tpx females'!CF$57:CF$107,MATCH('3) 2016 cases'!$P112,'3)tpx females'!$BB$57:$BB$107,0))+INDEX('3)tpx males'!CF$57:CF$107,MATCH($O112,'3)tpx males'!$BB$57:$BB$107,0))-(INDEX('3)tpx males'!CE$110:CE$160,MATCH($O112,'3)tpx males'!$BB$110:$BB$160,0))*INDEX('3)tpx females'!CE$111:CE$161,MATCH('3) 2016 cases'!$P112,'3)tpx females'!$BB$111:$BB$161,0))*(1-(EXP(-INDEX('3)tpx males'!CF$4:CF$54,MATCH($O112,'3)tpx males'!$BB$4:$BB$54,0)))*EXP(-INDEX('3)tpx females'!CF$3:CF$53,MATCH('3) 2016 cases'!$P112,'3)tpx females'!$BB$3:$BB$53,0))))))),0)</f>
        <v>29.73867892710242</v>
      </c>
      <c r="AY112" s="32">
        <f ca="1">IFERROR(($K112*EXP(AY$69*($Q112+0.5*($R112)^2))*_xlfn.NORM.DIST((LN(($M112*EXP($L112/100*AY$69))/($K112))-$Q112*AY$69)/($R112*SQRT(AY$69))-$R112*SQRT(AY$69),0,1,TRUE)+$M112*EXP($L112/100*AY$69)*(1-_xlfn.NORM.DIST((LN(($M112*EXP($L112/100*AY$69))/($K112))-$Q112*AY$69)/($R112*SQRT(AY$69)),0,1,TRUE)))*EXP(-0.07*AY$69)*(INDEX('3)tpx females'!CG$57:CG$107,MATCH('3) 2016 cases'!$P112,'3)tpx females'!$BB$57:$BB$107,0))+INDEX('3)tpx males'!CG$57:CG$107,MATCH($O112,'3)tpx males'!$BB$57:$BB$107,0))-(INDEX('3)tpx males'!CF$110:CF$160,MATCH($O112,'3)tpx males'!$BB$110:$BB$160,0))*INDEX('3)tpx females'!CF$111:CF$161,MATCH('3) 2016 cases'!$P112,'3)tpx females'!$BB$111:$BB$161,0))*(1-(EXP(-INDEX('3)tpx males'!CG$4:CG$54,MATCH($O112,'3)tpx males'!$BB$4:$BB$54,0)))*EXP(-INDEX('3)tpx females'!CG$3:CG$53,MATCH('3) 2016 cases'!$P112,'3)tpx females'!$BB$3:$BB$53,0))))))),0)</f>
        <v>0</v>
      </c>
      <c r="AZ112" s="32">
        <f ca="1">IFERROR(($K112*EXP(AZ$69*($Q112+0.5*($R112)^2))*_xlfn.NORM.DIST((LN(($M112*EXP($L112/100*AZ$69))/($K112))-$Q112*AZ$69)/($R112*SQRT(AZ$69))-$R112*SQRT(AZ$69),0,1,TRUE)+$M112*EXP($L112/100*AZ$69)*(1-_xlfn.NORM.DIST((LN(($M112*EXP($L112/100*AZ$69))/($K112))-$Q112*AZ$69)/($R112*SQRT(AZ$69)),0,1,TRUE)))*EXP(-0.07*AZ$69)*(INDEX('3)tpx females'!CH$57:CH$107,MATCH('3) 2016 cases'!$P112,'3)tpx females'!$BB$57:$BB$107,0))+INDEX('3)tpx males'!CH$57:CH$107,MATCH($O112,'3)tpx males'!$BB$57:$BB$107,0))-(INDEX('3)tpx males'!CG$110:CG$160,MATCH($O112,'3)tpx males'!$BB$110:$BB$160,0))*INDEX('3)tpx females'!CG$111:CG$161,MATCH('3) 2016 cases'!$P112,'3)tpx females'!$BB$111:$BB$161,0))*(1-(EXP(-INDEX('3)tpx males'!CH$4:CH$54,MATCH($O112,'3)tpx males'!$BB$4:$BB$54,0)))*EXP(-INDEX('3)tpx females'!CH$3:CH$53,MATCH('3) 2016 cases'!$P112,'3)tpx females'!$BB$3:$BB$53,0))))))),0)</f>
        <v>0</v>
      </c>
      <c r="BA112" s="32">
        <f ca="1">IFERROR(($K112*EXP(BA$69*($Q112+0.5*($R112)^2))*_xlfn.NORM.DIST((LN(($M112*EXP($L112/100*BA$69))/($K112))-$Q112*BA$69)/($R112*SQRT(BA$69))-$R112*SQRT(BA$69),0,1,TRUE)+$M112*EXP($L112/100*BA$69)*(1-_xlfn.NORM.DIST((LN(($M112*EXP($L112/100*BA$69))/($K112))-$Q112*BA$69)/($R112*SQRT(BA$69)),0,1,TRUE)))*EXP(-0.07*BA$69)*(INDEX('3)tpx females'!CI$57:CI$107,MATCH('3) 2016 cases'!$P112,'3)tpx females'!$BB$57:$BB$107,0))+INDEX('3)tpx males'!CI$57:CI$107,MATCH($O112,'3)tpx males'!$BB$57:$BB$107,0))-(INDEX('3)tpx males'!CH$110:CH$160,MATCH($O112,'3)tpx males'!$BB$110:$BB$160,0))*INDEX('3)tpx females'!CH$111:CH$161,MATCH('3) 2016 cases'!$P112,'3)tpx females'!$BB$111:$BB$161,0))*(1-(EXP(-INDEX('3)tpx males'!CI$4:CI$54,MATCH($O112,'3)tpx males'!$BB$4:$BB$54,0)))*EXP(-INDEX('3)tpx females'!CI$3:CI$53,MATCH('3) 2016 cases'!$P112,'3)tpx females'!$BB$3:$BB$53,0))))))),0)</f>
        <v>0</v>
      </c>
      <c r="BB112" s="32">
        <f ca="1">IFERROR(($K112*EXP(BB$69*($Q112+0.5*($R112)^2))*_xlfn.NORM.DIST((LN(($M112*EXP($L112/100*BB$69))/($K112))-$Q112*BB$69)/($R112*SQRT(BB$69))-$R112*SQRT(BB$69),0,1,TRUE)+$M112*EXP($L112/100*BB$69)*(1-_xlfn.NORM.DIST((LN(($M112*EXP($L112/100*BB$69))/($K112))-$Q112*BB$69)/($R112*SQRT(BB$69)),0,1,TRUE)))*EXP(-0.07*BB$69)*(INDEX('3)tpx females'!CJ$57:CJ$107,MATCH('3) 2016 cases'!$P112,'3)tpx females'!$BB$57:$BB$107,0))+INDEX('3)tpx males'!CJ$57:CJ$107,MATCH($O112,'3)tpx males'!$BB$57:$BB$107,0))-(INDEX('3)tpx males'!CI$110:CI$160,MATCH($O112,'3)tpx males'!$BB$110:$BB$160,0))*INDEX('3)tpx females'!CI$111:CI$161,MATCH('3) 2016 cases'!$P112,'3)tpx females'!$BB$111:$BB$161,0))*(1-(EXP(-INDEX('3)tpx males'!CJ$4:CJ$54,MATCH($O112,'3)tpx males'!$BB$4:$BB$54,0)))*EXP(-INDEX('3)tpx females'!CJ$3:CJ$53,MATCH('3) 2016 cases'!$P112,'3)tpx females'!$BB$3:$BB$53,0))))))),0)</f>
        <v>0</v>
      </c>
      <c r="BC112" s="32">
        <f ca="1">IFERROR(($K112*EXP(BC$69*($Q112+0.5*($R112)^2))*_xlfn.NORM.DIST((LN(($M112*EXP($L112/100*BC$69))/($K112))-$Q112*BC$69)/($R112*SQRT(BC$69))-$R112*SQRT(BC$69),0,1,TRUE)+$M112*EXP($L112/100*BC$69)*(1-_xlfn.NORM.DIST((LN(($M112*EXP($L112/100*BC$69))/($K112))-$Q112*BC$69)/($R112*SQRT(BC$69)),0,1,TRUE)))*EXP(-0.07*BC$69)*(INDEX('3)tpx females'!CK$57:CK$107,MATCH('3) 2016 cases'!$P112,'3)tpx females'!$BB$57:$BB$107,0))+INDEX('3)tpx males'!CK$57:CK$107,MATCH($O112,'3)tpx males'!$BB$57:$BB$107,0))-(INDEX('3)tpx males'!CJ$110:CJ$160,MATCH($O112,'3)tpx males'!$BB$110:$BB$160,0))*INDEX('3)tpx females'!CJ$111:CJ$161,MATCH('3) 2016 cases'!$P112,'3)tpx females'!$BB$111:$BB$161,0))*(1-(EXP(-INDEX('3)tpx males'!CK$4:CK$54,MATCH($O112,'3)tpx males'!$BB$4:$BB$54,0)))*EXP(-INDEX('3)tpx females'!CK$3:CK$53,MATCH('3) 2016 cases'!$P112,'3)tpx females'!$BB$3:$BB$53,0))))))),0)</f>
        <v>0</v>
      </c>
      <c r="BD112" s="32">
        <f ca="1">IFERROR(($K112*EXP(BD$69*($Q112+0.5*($R112)^2))*_xlfn.NORM.DIST((LN(($M112*EXP($L112/100*BD$69))/($K112))-$Q112*BD$69)/($R112*SQRT(BD$69))-$R112*SQRT(BD$69),0,1,TRUE)+$M112*EXP($L112/100*BD$69)*(1-_xlfn.NORM.DIST((LN(($M112*EXP($L112/100*BD$69))/($K112))-$Q112*BD$69)/($R112*SQRT(BD$69)),0,1,TRUE)))*EXP(-0.07*BD$69)*(INDEX('3)tpx females'!CL$57:CL$107,MATCH('3) 2016 cases'!$P112,'3)tpx females'!$BB$57:$BB$107,0))+INDEX('3)tpx males'!CL$57:CL$107,MATCH($O112,'3)tpx males'!$BB$57:$BB$107,0))-(INDEX('3)tpx males'!CK$110:CK$160,MATCH($O112,'3)tpx males'!$BB$110:$BB$160,0))*INDEX('3)tpx females'!CK$111:CK$161,MATCH('3) 2016 cases'!$P112,'3)tpx females'!$BB$111:$BB$161,0))*(1-(EXP(-INDEX('3)tpx males'!CL$4:CL$54,MATCH($O112,'3)tpx males'!$BB$4:$BB$54,0)))*EXP(-INDEX('3)tpx females'!CL$3:CL$53,MATCH('3) 2016 cases'!$P112,'3)tpx females'!$BB$3:$BB$53,0))))))),0)</f>
        <v>0</v>
      </c>
      <c r="BE112" s="32">
        <f ca="1">IFERROR(($K112*EXP(BE$69*($Q112+0.5*($R112)^2))*_xlfn.NORM.DIST((LN(($M112*EXP($L112/100*BE$69))/($K112))-$Q112*BE$69)/($R112*SQRT(BE$69))-$R112*SQRT(BE$69),0,1,TRUE)+$M112*EXP($L112/100*BE$69)*(1-_xlfn.NORM.DIST((LN(($M112*EXP($L112/100*BE$69))/($K112))-$Q112*BE$69)/($R112*SQRT(BE$69)),0,1,TRUE)))*EXP(-0.07*BE$69)*(INDEX('3)tpx females'!CM$57:CM$107,MATCH('3) 2016 cases'!$P112,'3)tpx females'!$BB$57:$BB$107,0))+INDEX('3)tpx males'!CM$57:CM$107,MATCH($O112,'3)tpx males'!$BB$57:$BB$107,0))-(INDEX('3)tpx males'!CL$110:CL$160,MATCH($O112,'3)tpx males'!$BB$110:$BB$160,0))*INDEX('3)tpx females'!CL$111:CL$161,MATCH('3) 2016 cases'!$P112,'3)tpx females'!$BB$111:$BB$161,0))*(1-(EXP(-INDEX('3)tpx males'!CM$4:CM$54,MATCH($O112,'3)tpx males'!$BB$4:$BB$54,0)))*EXP(-INDEX('3)tpx females'!CM$3:CM$53,MATCH('3) 2016 cases'!$P112,'3)tpx females'!$BB$3:$BB$53,0))))))),0)</f>
        <v>0</v>
      </c>
      <c r="BF112" s="32">
        <f ca="1">IFERROR(($K112*EXP(BF$69*($Q112+0.5*($R112)^2))*_xlfn.NORM.DIST((LN(($M112*EXP($L112/100*BF$69))/($K112))-$Q112*BF$69)/($R112*SQRT(BF$69))-$R112*SQRT(BF$69),0,1,TRUE)+$M112*EXP($L112/100*BF$69)*(1-_xlfn.NORM.DIST((LN(($M112*EXP($L112/100*BF$69))/($K112))-$Q112*BF$69)/($R112*SQRT(BF$69)),0,1,TRUE)))*EXP(-0.07*BF$69)*(INDEX('3)tpx females'!CN$57:CN$107,MATCH('3) 2016 cases'!$P112,'3)tpx females'!$BB$57:$BB$107,0))+INDEX('3)tpx males'!CN$57:CN$107,MATCH($O112,'3)tpx males'!$BB$57:$BB$107,0))-(INDEX('3)tpx males'!CM$110:CM$160,MATCH($O112,'3)tpx males'!$BB$110:$BB$160,0))*INDEX('3)tpx females'!CM$111:CM$161,MATCH('3) 2016 cases'!$P112,'3)tpx females'!$BB$111:$BB$161,0))*(1-(EXP(-INDEX('3)tpx males'!CN$4:CN$54,MATCH($O112,'3)tpx males'!$BB$4:$BB$54,0)))*EXP(-INDEX('3)tpx females'!CN$3:CN$53,MATCH('3) 2016 cases'!$P112,'3)tpx females'!$BB$3:$BB$53,0))))))),0)</f>
        <v>0</v>
      </c>
      <c r="BG112" s="32">
        <f ca="1">IFERROR(($K112*EXP(BG$69*($Q112+0.5*($R112)^2))*_xlfn.NORM.DIST((LN(($M112*EXP($L112/100*BG$69))/($K112))-$Q112*BG$69)/($R112*SQRT(BG$69))-$R112*SQRT(BG$69),0,1,TRUE)+$M112*EXP($L112/100*BG$69)*(1-_xlfn.NORM.DIST((LN(($M112*EXP($L112/100*BG$69))/($K112))-$Q112*BG$69)/($R112*SQRT(BG$69)),0,1,TRUE)))*EXP(-0.07*BG$69)*(INDEX('3)tpx females'!CO$57:CO$107,MATCH('3) 2016 cases'!$P112,'3)tpx females'!$BB$57:$BB$107,0))+INDEX('3)tpx males'!CO$57:CO$107,MATCH($O112,'3)tpx males'!$BB$57:$BB$107,0))-(INDEX('3)tpx males'!CN$110:CN$160,MATCH($O112,'3)tpx males'!$BB$110:$BB$160,0))*INDEX('3)tpx females'!CN$111:CN$161,MATCH('3) 2016 cases'!$P112,'3)tpx females'!$BB$111:$BB$161,0))*(1-(EXP(-INDEX('3)tpx males'!CO$4:CO$54,MATCH($O112,'3)tpx males'!$BB$4:$BB$54,0)))*EXP(-INDEX('3)tpx females'!CO$3:CO$53,MATCH('3) 2016 cases'!$P112,'3)tpx females'!$BB$3:$BB$53,0))))))),0)</f>
        <v>0</v>
      </c>
      <c r="BH112" s="32">
        <f ca="1">IFERROR(($K112*EXP(BH$69*($Q112+0.5*($R112)^2))*_xlfn.NORM.DIST((LN(($M112*EXP($L112/100*BH$69))/($K112))-$Q112*BH$69)/($R112*SQRT(BH$69))-$R112*SQRT(BH$69),0,1,TRUE)+$M112*EXP($L112/100*BH$69)*(1-_xlfn.NORM.DIST((LN(($M112*EXP($L112/100*BH$69))/($K112))-$Q112*BH$69)/($R112*SQRT(BH$69)),0,1,TRUE)))*EXP(-0.07*BH$69)*(INDEX('3)tpx females'!CP$57:CP$107,MATCH('3) 2016 cases'!$P112,'3)tpx females'!$BB$57:$BB$107,0))+INDEX('3)tpx males'!CP$57:CP$107,MATCH($O112,'3)tpx males'!$BB$57:$BB$107,0))-(INDEX('3)tpx males'!CO$110:CO$160,MATCH($O112,'3)tpx males'!$BB$110:$BB$160,0))*INDEX('3)tpx females'!CO$111:CO$161,MATCH('3) 2016 cases'!$P112,'3)tpx females'!$BB$111:$BB$161,0))*(1-(EXP(-INDEX('3)tpx males'!CP$4:CP$54,MATCH($O112,'3)tpx males'!$BB$4:$BB$54,0)))*EXP(-INDEX('3)tpx females'!CP$3:CP$53,MATCH('3) 2016 cases'!$P112,'3)tpx females'!$BB$3:$BB$53,0))))))),0)</f>
        <v>0</v>
      </c>
      <c r="BI112" s="32">
        <f ca="1">IFERROR(($K112*EXP(BI$69*($Q112+0.5*($R112)^2))*_xlfn.NORM.DIST((LN(($M112*EXP($L112/100*BI$69))/($K112))-$Q112*BI$69)/($R112*SQRT(BI$69))-$R112*SQRT(BI$69),0,1,TRUE)+$M112*EXP($L112/100*BI$69)*(1-_xlfn.NORM.DIST((LN(($M112*EXP($L112/100*BI$69))/($K112))-$Q112*BI$69)/($R112*SQRT(BI$69)),0,1,TRUE)))*EXP(-0.07*BI$69)*(INDEX('3)tpx females'!CQ$57:CQ$107,MATCH('3) 2016 cases'!$P112,'3)tpx females'!$BB$57:$BB$107,0))+INDEX('3)tpx males'!CQ$57:CQ$107,MATCH($O112,'3)tpx males'!$BB$57:$BB$107,0))-(INDEX('3)tpx males'!CP$110:CP$160,MATCH($O112,'3)tpx males'!$BB$110:$BB$160,0))*INDEX('3)tpx females'!CP$111:CP$161,MATCH('3) 2016 cases'!$P112,'3)tpx females'!$BB$111:$BB$161,0))*(1-(EXP(-INDEX('3)tpx males'!CQ$4:CQ$54,MATCH($O112,'3)tpx males'!$BB$4:$BB$54,0)))*EXP(-INDEX('3)tpx females'!CQ$3:CQ$53,MATCH('3) 2016 cases'!$P112,'3)tpx females'!$BB$3:$BB$53,0))))))),0)</f>
        <v>0</v>
      </c>
      <c r="BJ112" s="32">
        <f ca="1">IFERROR(($K112*EXP(BJ$69*($Q112+0.5*($R112)^2))*_xlfn.NORM.DIST((LN(($M112*EXP($L112/100*BJ$69))/($K112))-$Q112*BJ$69)/($R112*SQRT(BJ$69))-$R112*SQRT(BJ$69),0,1,TRUE)+$M112*EXP($L112/100*BJ$69)*(1-_xlfn.NORM.DIST((LN(($M112*EXP($L112/100*BJ$69))/($K112))-$Q112*BJ$69)/($R112*SQRT(BJ$69)),0,1,TRUE)))*EXP(-0.07*BJ$69)*(INDEX('3)tpx females'!CR$57:CR$107,MATCH('3) 2016 cases'!$P112,'3)tpx females'!$BB$57:$BB$107,0))+INDEX('3)tpx males'!CR$57:CR$107,MATCH($O112,'3)tpx males'!$BB$57:$BB$107,0))-(INDEX('3)tpx males'!CQ$110:CQ$160,MATCH($O112,'3)tpx males'!$BB$110:$BB$160,0))*INDEX('3)tpx females'!CQ$111:CQ$161,MATCH('3) 2016 cases'!$P112,'3)tpx females'!$BB$111:$BB$161,0))*(1-(EXP(-INDEX('3)tpx males'!CR$4:CR$54,MATCH($O112,'3)tpx males'!$BB$4:$BB$54,0)))*EXP(-INDEX('3)tpx females'!CR$3:CR$53,MATCH('3) 2016 cases'!$P112,'3)tpx females'!$BB$3:$BB$53,0))))))),0)</f>
        <v>0</v>
      </c>
      <c r="BK112" s="32">
        <f ca="1">IFERROR(($K112*EXP(BK$69*($Q112+0.5*($R112)^2))*_xlfn.NORM.DIST((LN(($M112*EXP($L112/100*BK$69))/($K112))-$Q112*BK$69)/($R112*SQRT(BK$69))-$R112*SQRT(BK$69),0,1,TRUE)+$M112*EXP($L112/100*BK$69)*(1-_xlfn.NORM.DIST((LN(($M112*EXP($L112/100*BK$69))/($K112))-$Q112*BK$69)/($R112*SQRT(BK$69)),0,1,TRUE)))*EXP(-0.07*BK$69)*(INDEX('3)tpx females'!CS$57:CS$107,MATCH('3) 2016 cases'!$P112,'3)tpx females'!$BB$57:$BB$107,0))+INDEX('3)tpx males'!CS$57:CS$107,MATCH($O112,'3)tpx males'!$BB$57:$BB$107,0))-(INDEX('3)tpx males'!CR$110:CR$160,MATCH($O112,'3)tpx males'!$BB$110:$BB$160,0))*INDEX('3)tpx females'!CR$111:CR$161,MATCH('3) 2016 cases'!$P112,'3)tpx females'!$BB$111:$BB$161,0))*(1-(EXP(-INDEX('3)tpx males'!CS$4:CS$54,MATCH($O112,'3)tpx males'!$BB$4:$BB$54,0)))*EXP(-INDEX('3)tpx females'!CS$3:CS$53,MATCH('3) 2016 cases'!$P112,'3)tpx females'!$BB$3:$BB$53,0))))))),0)</f>
        <v>0</v>
      </c>
      <c r="BL112" s="32">
        <f ca="1">IFERROR(($K112*EXP(BL$69*($Q112+0.5*($R112)^2))*_xlfn.NORM.DIST((LN(($M112*EXP($L112/100*BL$69))/($K112))-$Q112*BL$69)/($R112*SQRT(BL$69))-$R112*SQRT(BL$69),0,1,TRUE)+$M112*EXP($L112/100*BL$69)*(1-_xlfn.NORM.DIST((LN(($M112*EXP($L112/100*BL$69))/($K112))-$Q112*BL$69)/($R112*SQRT(BL$69)),0,1,TRUE)))*EXP(-0.07*BL$69)*(INDEX('3)tpx females'!CT$57:CT$107,MATCH('3) 2016 cases'!$P112,'3)tpx females'!$BB$57:$BB$107,0))+INDEX('3)tpx males'!CT$57:CT$107,MATCH($O112,'3)tpx males'!$BB$57:$BB$107,0))-(INDEX('3)tpx males'!CS$110:CS$160,MATCH($O112,'3)tpx males'!$BB$110:$BB$160,0))*INDEX('3)tpx females'!CS$111:CS$161,MATCH('3) 2016 cases'!$P112,'3)tpx females'!$BB$111:$BB$161,0))*(1-(EXP(-INDEX('3)tpx males'!CT$4:CT$54,MATCH($O112,'3)tpx males'!$BB$4:$BB$54,0)))*EXP(-INDEX('3)tpx females'!CT$3:CT$53,MATCH('3) 2016 cases'!$P112,'3)tpx females'!$BB$3:$BB$53,0))))))),0)</f>
        <v>0</v>
      </c>
      <c r="BM112" s="32">
        <f ca="1">IFERROR(($K112*EXP(BM$69*($Q112+0.5*($R112)^2))*_xlfn.NORM.DIST((LN(($M112*EXP($L112/100*BM$69))/($K112))-$Q112*BM$69)/($R112*SQRT(BM$69))-$R112*SQRT(BM$69),0,1,TRUE)+$M112*EXP($L112/100*BM$69)*(1-_xlfn.NORM.DIST((LN(($M112*EXP($L112/100*BM$69))/($K112))-$Q112*BM$69)/($R112*SQRT(BM$69)),0,1,TRUE)))*EXP(-0.07*BM$69)*(INDEX('3)tpx females'!CU$57:CU$107,MATCH('3) 2016 cases'!$P112,'3)tpx females'!$BB$57:$BB$107,0))+INDEX('3)tpx males'!CU$57:CU$107,MATCH($O112,'3)tpx males'!$BB$57:$BB$107,0))-(INDEX('3)tpx males'!CT$110:CT$160,MATCH($O112,'3)tpx males'!$BB$110:$BB$160,0))*INDEX('3)tpx females'!CT$111:CT$161,MATCH('3) 2016 cases'!$P112,'3)tpx females'!$BB$111:$BB$161,0))*(1-(EXP(-INDEX('3)tpx males'!CU$4:CU$54,MATCH($O112,'3)tpx males'!$BB$4:$BB$54,0)))*EXP(-INDEX('3)tpx females'!CU$3:CU$53,MATCH('3) 2016 cases'!$P112,'3)tpx females'!$BB$3:$BB$53,0))))))),0)</f>
        <v>0</v>
      </c>
      <c r="BN112" s="32">
        <f ca="1">IFERROR(($K112*EXP(BN$69*($Q112+0.5*($R112)^2))*_xlfn.NORM.DIST((LN(($M112*EXP($L112/100*BN$69))/($K112))-$Q112*BN$69)/($R112*SQRT(BN$69))-$R112*SQRT(BN$69),0,1,TRUE)+$M112*EXP($L112/100*BN$69)*(1-_xlfn.NORM.DIST((LN(($M112*EXP($L112/100*BN$69))/($K112))-$Q112*BN$69)/($R112*SQRT(BN$69)),0,1,TRUE)))*EXP(-0.07*BN$69)*(INDEX('3)tpx females'!CV$57:CV$107,MATCH('3) 2016 cases'!$P112,'3)tpx females'!$BB$57:$BB$107,0))+INDEX('3)tpx males'!CV$57:CV$107,MATCH($O112,'3)tpx males'!$BB$57:$BB$107,0))-(INDEX('3)tpx males'!CU$110:CU$160,MATCH($O112,'3)tpx males'!$BB$110:$BB$160,0))*INDEX('3)tpx females'!CU$111:CU$161,MATCH('3) 2016 cases'!$P112,'3)tpx females'!$BB$111:$BB$161,0))*(1-(EXP(-INDEX('3)tpx males'!CV$4:CV$54,MATCH($O112,'3)tpx males'!$BB$4:$BB$54,0)))*EXP(-INDEX('3)tpx females'!CV$3:CV$53,MATCH('3) 2016 cases'!$P112,'3)tpx females'!$BB$3:$BB$53,0))))))),0)</f>
        <v>0</v>
      </c>
      <c r="BO112" s="32">
        <f ca="1">IFERROR(($K112*EXP(BO$69*($Q112+0.5*($R112)^2))*_xlfn.NORM.DIST((LN(($M112*EXP($L112/100*BO$69))/($K112))-$Q112*BO$69)/($R112*SQRT(BO$69))-$R112*SQRT(BO$69),0,1,TRUE)+$M112*EXP($L112/100*BO$69)*(1-_xlfn.NORM.DIST((LN(($M112*EXP($L112/100*BO$69))/($K112))-$Q112*BO$69)/($R112*SQRT(BO$69)),0,1,TRUE)))*EXP(-0.07*BO$69)*(INDEX('3)tpx females'!CW$57:CW$107,MATCH('3) 2016 cases'!$P112,'3)tpx females'!$BB$57:$BB$107,0))+INDEX('3)tpx males'!CW$57:CW$107,MATCH($O112,'3)tpx males'!$BB$57:$BB$107,0))-(INDEX('3)tpx males'!CV$110:CV$160,MATCH($O112,'3)tpx males'!$BB$110:$BB$160,0))*INDEX('3)tpx females'!CV$111:CV$161,MATCH('3) 2016 cases'!$P112,'3)tpx females'!$BB$111:$BB$161,0))*(1-(EXP(-INDEX('3)tpx males'!CW$4:CW$54,MATCH($O112,'3)tpx males'!$BB$4:$BB$54,0)))*EXP(-INDEX('3)tpx females'!CW$3:CW$53,MATCH('3) 2016 cases'!$P112,'3)tpx females'!$BB$3:$BB$53,0))))))),0)</f>
        <v>0</v>
      </c>
      <c r="BP112" s="32">
        <f ca="1">IFERROR(($K112*EXP(BP$69*($Q112+0.5*($R112)^2))*_xlfn.NORM.DIST((LN(($M112*EXP($L112/100*BP$69))/($K112))-$Q112*BP$69)/($R112*SQRT(BP$69))-$R112*SQRT(BP$69),0,1,TRUE)+$M112*EXP($L112/100*BP$69)*(1-_xlfn.NORM.DIST((LN(($M112*EXP($L112/100*BP$69))/($K112))-$Q112*BP$69)/($R112*SQRT(BP$69)),0,1,TRUE)))*EXP(-0.07*BP$69)*(INDEX('3)tpx females'!CX$57:CX$107,MATCH('3) 2016 cases'!$P112,'3)tpx females'!$BB$57:$BB$107,0))+INDEX('3)tpx males'!CX$57:CX$107,MATCH($O112,'3)tpx males'!$BB$57:$BB$107,0))-(INDEX('3)tpx males'!CW$110:CW$160,MATCH($O112,'3)tpx males'!$BB$110:$BB$160,0))*INDEX('3)tpx females'!CW$111:CW$161,MATCH('3) 2016 cases'!$P112,'3)tpx females'!$BB$111:$BB$161,0))*(1-(EXP(-INDEX('3)tpx males'!CX$4:CX$54,MATCH($O112,'3)tpx males'!$BB$4:$BB$54,0)))*EXP(-INDEX('3)tpx females'!CX$3:CX$53,MATCH('3) 2016 cases'!$P112,'3)tpx females'!$BB$3:$BB$53,0))))))),0)</f>
        <v>0</v>
      </c>
      <c r="BQ112" s="32">
        <f ca="1">IFERROR(($K112*EXP(BQ$69*($Q112+0.5*($R112)^2))*_xlfn.NORM.DIST((LN(($M112*EXP($L112/100*BQ$69))/($K112))-$Q112*BQ$69)/($R112*SQRT(BQ$69))-$R112*SQRT(BQ$69),0,1,TRUE)+$M112*EXP($L112/100*BQ$69)*(1-_xlfn.NORM.DIST((LN(($M112*EXP($L112/100*BQ$69))/($K112))-$Q112*BQ$69)/($R112*SQRT(BQ$69)),0,1,TRUE)))*EXP(-0.07*BQ$69)*(INDEX('3)tpx females'!CY$57:CY$107,MATCH('3) 2016 cases'!$P112,'3)tpx females'!$BB$57:$BB$107,0))+INDEX('3)tpx males'!CY$57:CY$107,MATCH($O112,'3)tpx males'!$BB$57:$BB$107,0))-(INDEX('3)tpx males'!CX$110:CX$160,MATCH($O112,'3)tpx males'!$BB$110:$BB$160,0))*INDEX('3)tpx females'!CX$111:CX$161,MATCH('3) 2016 cases'!$P112,'3)tpx females'!$BB$111:$BB$161,0))*(1-(EXP(-INDEX('3)tpx males'!CY$4:CY$54,MATCH($O112,'3)tpx males'!$BB$4:$BB$54,0)))*EXP(-INDEX('3)tpx females'!CY$3:CY$53,MATCH('3) 2016 cases'!$P112,'3)tpx females'!$BB$3:$BB$53,0))))))),0)</f>
        <v>0</v>
      </c>
      <c r="BR112" s="32">
        <f ca="1">IFERROR(($K112*EXP(BR$69*($Q112+0.5*($R112)^2))*_xlfn.NORM.DIST((LN(($M112*EXP($L112/100*BR$69))/($K112))-$Q112*BR$69)/($R112*SQRT(BR$69))-$R112*SQRT(BR$69),0,1,TRUE)+$M112*EXP($L112/100*BR$69)*(1-_xlfn.NORM.DIST((LN(($M112*EXP($L112/100*BR$69))/($K112))-$Q112*BR$69)/($R112*SQRT(BR$69)),0,1,TRUE)))*EXP(-0.07*BR$69)*(INDEX('3)tpx females'!CZ$57:CZ$107,MATCH('3) 2016 cases'!$P112,'3)tpx females'!$BB$57:$BB$107,0))+INDEX('3)tpx males'!CZ$57:CZ$107,MATCH($O112,'3)tpx males'!$BB$57:$BB$107,0))-(INDEX('3)tpx males'!CY$110:CY$160,MATCH($O112,'3)tpx males'!$BB$110:$BB$160,0))*INDEX('3)tpx females'!CY$111:CY$161,MATCH('3) 2016 cases'!$P112,'3)tpx females'!$BB$111:$BB$161,0))*(1-(EXP(-INDEX('3)tpx males'!CZ$4:CZ$54,MATCH($O112,'3)tpx males'!$BB$4:$BB$54,0)))*EXP(-INDEX('3)tpx females'!CZ$3:CZ$53,MATCH('3) 2016 cases'!$P112,'3)tpx females'!$BB$3:$BB$53,0))))))),0)</f>
        <v>0</v>
      </c>
      <c r="BS112" s="32">
        <f ca="1">IFERROR(($K112*EXP(BS$69*($Q112+0.5*($R112)^2))*_xlfn.NORM.DIST((LN(($M112*EXP($L112/100*BS$69))/($K112))-$Q112*BS$69)/($R112*SQRT(BS$69))-$R112*SQRT(BS$69),0,1,TRUE)+$M112*EXP($L112/100*BS$69)*(1-_xlfn.NORM.DIST((LN(($M112*EXP($L112/100*BS$69))/($K112))-$Q112*BS$69)/($R112*SQRT(BS$69)),0,1,TRUE)))*EXP(-0.07*BS$69)*(INDEX('3)tpx females'!DA$57:DA$107,MATCH('3) 2016 cases'!$P112,'3)tpx females'!$BB$57:$BB$107,0))+INDEX('3)tpx males'!DA$57:DA$107,MATCH($O112,'3)tpx males'!$BB$57:$BB$107,0))-(INDEX('3)tpx males'!CZ$110:CZ$160,MATCH($O112,'3)tpx males'!$BB$110:$BB$160,0))*INDEX('3)tpx females'!CZ$111:CZ$161,MATCH('3) 2016 cases'!$P112,'3)tpx females'!$BB$111:$BB$161,0))*(1-(EXP(-INDEX('3)tpx males'!DA$4:DA$54,MATCH($O112,'3)tpx males'!$BB$4:$BB$54,0)))*EXP(-INDEX('3)tpx females'!DA$3:DA$53,MATCH('3) 2016 cases'!$P112,'3)tpx females'!$BB$3:$BB$53,0))))))),0)</f>
        <v>0</v>
      </c>
      <c r="BU112" s="32">
        <f t="shared" si="121"/>
        <v>131554.6827313184</v>
      </c>
      <c r="BV112" s="32">
        <f t="shared" si="122"/>
        <v>123893.5344232839</v>
      </c>
      <c r="BW112" s="32">
        <f t="shared" si="123"/>
        <v>125138.68514488601</v>
      </c>
      <c r="BX112" s="32">
        <f t="shared" si="124"/>
        <v>126396.34983928522</v>
      </c>
      <c r="BY112" s="32">
        <f t="shared" si="125"/>
        <v>127666.654273999</v>
      </c>
      <c r="BZ112" s="32">
        <f t="shared" si="126"/>
        <v>128949.72548052941</v>
      </c>
      <c r="CA112" s="32">
        <f t="shared" si="127"/>
        <v>130245.69176706631</v>
      </c>
      <c r="CB112" s="32">
        <f t="shared" si="128"/>
        <v>131554.68273131634</v>
      </c>
      <c r="CC112" s="32">
        <f t="shared" si="129"/>
        <v>132876.82927340726</v>
      </c>
      <c r="CD112" s="32">
        <f t="shared" si="130"/>
        <v>134212.26360824719</v>
      </c>
      <c r="CE112" s="32">
        <f t="shared" si="131"/>
        <v>135561.11927343579</v>
      </c>
      <c r="CF112" s="32">
        <f t="shared" si="132"/>
        <v>136923.53111799681</v>
      </c>
      <c r="CG112" s="32">
        <f t="shared" si="133"/>
        <v>138299.63523516466</v>
      </c>
      <c r="CH112" s="32">
        <f t="shared" si="134"/>
        <v>139689.5687739639</v>
      </c>
      <c r="CI112" s="32">
        <f t="shared" si="135"/>
        <v>141093.46954344245</v>
      </c>
      <c r="CJ112" s="32">
        <f t="shared" si="136"/>
        <v>142511.47532435929</v>
      </c>
      <c r="CK112" s="32">
        <f t="shared" si="137"/>
        <v>143943.72283023183</v>
      </c>
      <c r="CL112" s="32">
        <f t="shared" si="138"/>
        <v>145390.34630556</v>
      </c>
      <c r="CM112" s="32">
        <f t="shared" si="139"/>
        <v>146851.47580008736</v>
      </c>
      <c r="CN112" s="32">
        <f t="shared" si="140"/>
        <v>148327.23520122253</v>
      </c>
      <c r="CO112" s="32">
        <f t="shared" si="141"/>
        <v>149817.74013428402</v>
      </c>
      <c r="CP112" s="32">
        <f t="shared" si="142"/>
        <v>151323.09584990324</v>
      </c>
      <c r="CQ112" s="32">
        <f t="shared" si="143"/>
        <v>152843.39521194252</v>
      </c>
      <c r="CR112" s="32">
        <f t="shared" si="144"/>
        <v>154378.71688212431</v>
      </c>
      <c r="CS112" s="32">
        <f t="shared" si="145"/>
        <v>155929.12377420824</v>
      </c>
      <c r="CT112" s="32">
        <f t="shared" si="146"/>
        <v>157494.66182529257</v>
      </c>
      <c r="CU112" s="32">
        <f t="shared" si="147"/>
        <v>159075.3591078489</v>
      </c>
      <c r="CV112" s="32">
        <f t="shared" si="148"/>
        <v>160671.22528538937</v>
      </c>
      <c r="CW112" s="32">
        <f t="shared" si="149"/>
        <v>162282.25139817389</v>
      </c>
      <c r="CX112" s="32">
        <f t="shared" si="150"/>
        <v>163908.40995326935</v>
      </c>
      <c r="CY112" s="32">
        <f t="shared" si="151"/>
        <v>165549.65528529271</v>
      </c>
      <c r="CZ112" s="32">
        <f t="shared" si="152"/>
        <v>167205.92414970702</v>
      </c>
      <c r="DA112" s="32">
        <f t="shared" si="153"/>
        <v>168877.136508942</v>
      </c>
      <c r="DB112" s="32">
        <f t="shared" si="154"/>
        <v>170563.19647216378</v>
      </c>
      <c r="DC112" s="32">
        <f t="shared" si="155"/>
        <v>172263.99335162126</v>
      </c>
      <c r="DD112" s="32">
        <f t="shared" si="156"/>
        <v>173979.4028016082</v>
      </c>
      <c r="DE112" s="32">
        <f t="shared" si="157"/>
        <v>175709.28800977531</v>
      </c>
      <c r="DF112" s="32">
        <f t="shared" si="158"/>
        <v>177453.50091446994</v>
      </c>
      <c r="DG112" s="32">
        <f t="shared" si="159"/>
        <v>179211.88342574573</v>
      </c>
      <c r="DH112" s="32">
        <f t="shared" si="160"/>
        <v>180984.26863147281</v>
      </c>
      <c r="DI112" s="32">
        <f t="shared" si="161"/>
        <v>182770.48197351772</v>
      </c>
      <c r="DJ112" s="32">
        <f t="shared" si="162"/>
        <v>184570.34238214971</v>
      </c>
      <c r="DK112" s="32">
        <f t="shared" si="163"/>
        <v>186383.66335966781</v>
      </c>
      <c r="DL112" s="32">
        <f t="shared" si="164"/>
        <v>188210.2540067051</v>
      </c>
      <c r="DM112" s="32">
        <f t="shared" si="165"/>
        <v>190049.91998677293</v>
      </c>
      <c r="DN112" s="32">
        <f t="shared" si="166"/>
        <v>191902.46442638271</v>
      </c>
      <c r="DO112" s="32">
        <f t="shared" si="167"/>
        <v>193767.6887495491</v>
      </c>
      <c r="DP112" s="32">
        <f t="shared" si="168"/>
        <v>195645.39344667221</v>
      </c>
      <c r="DQ112" s="32">
        <f t="shared" si="169"/>
        <v>197535.37877875179</v>
      </c>
      <c r="DR112" s="32">
        <f t="shared" si="170"/>
        <v>199437.4454186295</v>
      </c>
      <c r="DT112" s="48">
        <f t="shared" si="171"/>
        <v>81</v>
      </c>
      <c r="DU112" s="48">
        <f t="shared" si="172"/>
        <v>81</v>
      </c>
      <c r="DV112" s="32">
        <f ca="1">INDEX('3)tpx males'!BD$57:BD$107,MATCH(DT112,'3)tpx males'!$BB$57:$BB$107,0))*INDEX('3)tpx females'!BD$57:BD$107,MATCH(DU112,'3)tpx females'!$BB$57:$BB$107,0))</f>
        <v>1.9688628609169771E-3</v>
      </c>
      <c r="DW112" s="32">
        <f t="shared" ca="1" si="173"/>
        <v>-259.01312900940877</v>
      </c>
      <c r="DX112" s="32">
        <f t="shared" ca="1" si="177"/>
        <v>0.99803113713908298</v>
      </c>
      <c r="DZ112" s="32">
        <f t="shared" ca="1" si="174"/>
        <v>-147885.78126985944</v>
      </c>
      <c r="EA112" s="32">
        <f t="shared" ca="1" si="175"/>
        <v>16331.098538541031</v>
      </c>
      <c r="EB112" s="32">
        <f t="shared" ca="1" si="178"/>
        <v>32.153693390508955</v>
      </c>
      <c r="EC112" s="32">
        <f ca="1">EA112*'3) Value'!AN124</f>
        <v>0</v>
      </c>
      <c r="EE112" s="32">
        <f ca="1">IF(AND('3) Value'!AB124="Alive",'3) Value'!AE124="Alive"),'3) Value'!AM124+'3) 2016 cases'!DZ112,0)</f>
        <v>345.89235330550582</v>
      </c>
      <c r="EF112" s="32">
        <f>IF(OR(AND('3) Value'!AB124="Deceased",'3) Value'!AE124="Alive"),(AND('3) Value'!AB124="Alive",'3) Value'!AE124="Deceased"))),1,0)</f>
        <v>0</v>
      </c>
      <c r="EG112" s="32">
        <f>IF(EF112=1,'3) Value'!AM124+'3) 2016 cases'!DZ112,0)</f>
        <v>0</v>
      </c>
    </row>
    <row r="113" spans="3:137" x14ac:dyDescent="0.25">
      <c r="C113" s="32" t="s">
        <v>11</v>
      </c>
      <c r="D113" s="32" t="s">
        <v>12</v>
      </c>
      <c r="E113" s="49">
        <v>14950</v>
      </c>
      <c r="F113" s="32" t="s">
        <v>13</v>
      </c>
      <c r="G113" s="32" t="s">
        <v>14</v>
      </c>
      <c r="H113" s="49">
        <v>16566</v>
      </c>
      <c r="I113" s="32" t="s">
        <v>13</v>
      </c>
      <c r="J113" s="32" t="s">
        <v>23</v>
      </c>
      <c r="K113" s="52">
        <v>235000</v>
      </c>
      <c r="L113" s="52">
        <v>5.95</v>
      </c>
      <c r="M113" s="52">
        <v>52847</v>
      </c>
      <c r="O113" s="48">
        <f t="shared" si="183"/>
        <v>76</v>
      </c>
      <c r="P113" s="32">
        <f t="shared" si="184"/>
        <v>71</v>
      </c>
      <c r="Q113" s="32">
        <f>INDEX('2b)Working'!$I$61:$P$61,MATCH($J113,'2b)Working'!$I$60:$P$60,0))</f>
        <v>6.4419325448889148E-2</v>
      </c>
      <c r="R113" s="32">
        <f>INDEX('2b)Working'!$I$62:$P$62,MATCH($J113,'2b)Working'!$I$60:$P$60,0))</f>
        <v>5.1556803430206084E-2</v>
      </c>
      <c r="T113" s="9">
        <f t="shared" ca="1" si="176"/>
        <v>43199.0832115796</v>
      </c>
      <c r="U113" s="10"/>
      <c r="V113" s="32">
        <f ca="1">IFERROR(($K113*EXP(V$69*($Q113+0.5*($R113)^2))*_xlfn.NORM.DIST((LN(($M113*EXP($L113/100*V$69))/($K113))-$Q113*V$69)/($R113*SQRT(V$69))-$R113*SQRT(V$69),0,1,TRUE)+$M113*EXP($L113/100*V$69)*(1-_xlfn.NORM.DIST((LN(($M113*EXP($L113/100*V$69))/($K113))-$Q113*V$69)/($R113*SQRT(V$69)),0,1,TRUE)))*EXP(-0.07*V$69)*(INDEX('3)tpx females'!BD$57:BD$107,MATCH('3) 2016 cases'!$P113,'3)tpx females'!$BB$57:$BB$107,0))+INDEX('3)tpx males'!BD$57:BD$107,MATCH($O113,'3)tpx males'!$BB$57:$BB$107,0))-(INDEX('3)tpx males'!BC$110:BC$160,MATCH($O113,'3)tpx males'!$BB$110:$BB$160,0))*INDEX('3)tpx females'!BC$111:BC$161,MATCH('3) 2016 cases'!$P113,'3)tpx females'!$BB$111:$BB$161,0))*(1-(EXP(-INDEX('3)tpx males'!BD$4:BD$54,MATCH($O113,'3)tpx males'!$BB$4:$BB$54,0)))*EXP(-INDEX('3)tpx females'!BD$3:BD$53,MATCH('3) 2016 cases'!$P113,'3)tpx females'!$BB$3:$BB$53,0))))))),0)</f>
        <v>18.263370036641135</v>
      </c>
      <c r="W113" s="32">
        <f ca="1">IFERROR(($K113*EXP(W$69*($Q113+0.5*($R113)^2))*_xlfn.NORM.DIST((LN(($M113*EXP($L113/100*W$69))/($K113))-$Q113*W$69)/($R113*SQRT(W$69))-$R113*SQRT(W$69),0,1,TRUE)+$M113*EXP($L113/100*W$69)*(1-_xlfn.NORM.DIST((LN(($M113*EXP($L113/100*W$69))/($K113))-$Q113*W$69)/($R113*SQRT(W$69)),0,1,TRUE)))*EXP(-0.07*W$69)*(INDEX('3)tpx females'!BE$57:BE$107,MATCH('3) 2016 cases'!$P113,'3)tpx females'!$BB$57:$BB$107,0))+INDEX('3)tpx males'!BE$57:BE$107,MATCH($O113,'3)tpx males'!$BB$57:$BB$107,0))-(INDEX('3)tpx males'!BD$110:BD$160,MATCH($O113,'3)tpx males'!$BB$110:$BB$160,0))*INDEX('3)tpx females'!BD$111:BD$161,MATCH('3) 2016 cases'!$P113,'3)tpx females'!$BB$111:$BB$161,0))*(1-(EXP(-INDEX('3)tpx males'!BE$4:BE$54,MATCH($O113,'3)tpx males'!$BB$4:$BB$54,0)))*EXP(-INDEX('3)tpx females'!BE$3:BE$53,MATCH('3) 2016 cases'!$P113,'3)tpx females'!$BB$3:$BB$53,0))))))),0)</f>
        <v>61.468984137503227</v>
      </c>
      <c r="X113" s="32">
        <f ca="1">IFERROR(($K113*EXP(X$69*($Q113+0.5*($R113)^2))*_xlfn.NORM.DIST((LN(($M113*EXP($L113/100*X$69))/($K113))-$Q113*X$69)/($R113*SQRT(X$69))-$R113*SQRT(X$69),0,1,TRUE)+$M113*EXP($L113/100*X$69)*(1-_xlfn.NORM.DIST((LN(($M113*EXP($L113/100*X$69))/($K113))-$Q113*X$69)/($R113*SQRT(X$69)),0,1,TRUE)))*EXP(-0.07*X$69)*(INDEX('3)tpx females'!BF$57:BF$107,MATCH('3) 2016 cases'!$P113,'3)tpx females'!$BB$57:$BB$107,0))+INDEX('3)tpx males'!BF$57:BF$107,MATCH($O113,'3)tpx males'!$BB$57:$BB$107,0))-(INDEX('3)tpx males'!BE$110:BE$160,MATCH($O113,'3)tpx males'!$BB$110:$BB$160,0))*INDEX('3)tpx females'!BE$111:BE$161,MATCH('3) 2016 cases'!$P113,'3)tpx females'!$BB$111:$BB$161,0))*(1-(EXP(-INDEX('3)tpx males'!BF$4:BF$54,MATCH($O113,'3)tpx males'!$BB$4:$BB$54,0)))*EXP(-INDEX('3)tpx females'!BF$3:BF$53,MATCH('3) 2016 cases'!$P113,'3)tpx females'!$BB$3:$BB$53,0))))))),0)</f>
        <v>105.8619476068113</v>
      </c>
      <c r="Y113" s="32">
        <f ca="1">IFERROR(($K113*EXP(Y$69*($Q113+0.5*($R113)^2))*_xlfn.NORM.DIST((LN(($M113*EXP($L113/100*Y$69))/($K113))-$Q113*Y$69)/($R113*SQRT(Y$69))-$R113*SQRT(Y$69),0,1,TRUE)+$M113*EXP($L113/100*Y$69)*(1-_xlfn.NORM.DIST((LN(($M113*EXP($L113/100*Y$69))/($K113))-$Q113*Y$69)/($R113*SQRT(Y$69)),0,1,TRUE)))*EXP(-0.07*Y$69)*(INDEX('3)tpx females'!BG$57:BG$107,MATCH('3) 2016 cases'!$P113,'3)tpx females'!$BB$57:$BB$107,0))+INDEX('3)tpx males'!BG$57:BG$107,MATCH($O113,'3)tpx males'!$BB$57:$BB$107,0))-(INDEX('3)tpx males'!BF$110:BF$160,MATCH($O113,'3)tpx males'!$BB$110:$BB$160,0))*INDEX('3)tpx females'!BF$111:BF$161,MATCH('3) 2016 cases'!$P113,'3)tpx females'!$BB$111:$BB$161,0))*(1-(EXP(-INDEX('3)tpx males'!BG$4:BG$54,MATCH($O113,'3)tpx males'!$BB$4:$BB$54,0)))*EXP(-INDEX('3)tpx females'!BG$3:BG$53,MATCH('3) 2016 cases'!$P113,'3)tpx females'!$BB$3:$BB$53,0))))))),0)</f>
        <v>174.43093983693046</v>
      </c>
      <c r="Z113" s="32">
        <f ca="1">IFERROR(($K113*EXP(Z$69*($Q113+0.5*($R113)^2))*_xlfn.NORM.DIST((LN(($M113*EXP($L113/100*Z$69))/($K113))-$Q113*Z$69)/($R113*SQRT(Z$69))-$R113*SQRT(Z$69),0,1,TRUE)+$M113*EXP($L113/100*Z$69)*(1-_xlfn.NORM.DIST((LN(($M113*EXP($L113/100*Z$69))/($K113))-$Q113*Z$69)/($R113*SQRT(Z$69)),0,1,TRUE)))*EXP(-0.07*Z$69)*(INDEX('3)tpx females'!BH$57:BH$107,MATCH('3) 2016 cases'!$P113,'3)tpx females'!$BB$57:$BB$107,0))+INDEX('3)tpx males'!BH$57:BH$107,MATCH($O113,'3)tpx males'!$BB$57:$BB$107,0))-(INDEX('3)tpx males'!BG$110:BG$160,MATCH($O113,'3)tpx males'!$BB$110:$BB$160,0))*INDEX('3)tpx females'!BG$111:BG$161,MATCH('3) 2016 cases'!$P113,'3)tpx females'!$BB$111:$BB$161,0))*(1-(EXP(-INDEX('3)tpx males'!BH$4:BH$54,MATCH($O113,'3)tpx males'!$BB$4:$BB$54,0)))*EXP(-INDEX('3)tpx females'!BH$3:BH$53,MATCH('3) 2016 cases'!$P113,'3)tpx females'!$BB$3:$BB$53,0))))))),0)</f>
        <v>232.24979161940476</v>
      </c>
      <c r="AA113" s="32">
        <f ca="1">IFERROR(($K113*EXP(AA$69*($Q113+0.5*($R113)^2))*_xlfn.NORM.DIST((LN(($M113*EXP($L113/100*AA$69))/($K113))-$Q113*AA$69)/($R113*SQRT(AA$69))-$R113*SQRT(AA$69),0,1,TRUE)+$M113*EXP($L113/100*AA$69)*(1-_xlfn.NORM.DIST((LN(($M113*EXP($L113/100*AA$69))/($K113))-$Q113*AA$69)/($R113*SQRT(AA$69)),0,1,TRUE)))*EXP(-0.07*AA$69)*(INDEX('3)tpx females'!BI$57:BI$107,MATCH('3) 2016 cases'!$P113,'3)tpx females'!$BB$57:$BB$107,0))+INDEX('3)tpx males'!BI$57:BI$107,MATCH($O113,'3)tpx males'!$BB$57:$BB$107,0))-(INDEX('3)tpx males'!BH$110:BH$160,MATCH($O113,'3)tpx males'!$BB$110:$BB$160,0))*INDEX('3)tpx females'!BH$111:BH$161,MATCH('3) 2016 cases'!$P113,'3)tpx females'!$BB$111:$BB$161,0))*(1-(EXP(-INDEX('3)tpx males'!BI$4:BI$54,MATCH($O113,'3)tpx males'!$BB$4:$BB$54,0)))*EXP(-INDEX('3)tpx females'!BI$3:BI$53,MATCH('3) 2016 cases'!$P113,'3)tpx females'!$BB$3:$BB$53,0))))))),0)</f>
        <v>316.81170659708675</v>
      </c>
      <c r="AB113" s="32">
        <f ca="1">IFERROR(($K113*EXP(AB$69*($Q113+0.5*($R113)^2))*_xlfn.NORM.DIST((LN(($M113*EXP($L113/100*AB$69))/($K113))-$Q113*AB$69)/($R113*SQRT(AB$69))-$R113*SQRT(AB$69),0,1,TRUE)+$M113*EXP($L113/100*AB$69)*(1-_xlfn.NORM.DIST((LN(($M113*EXP($L113/100*AB$69))/($K113))-$Q113*AB$69)/($R113*SQRT(AB$69)),0,1,TRUE)))*EXP(-0.07*AB$69)*(INDEX('3)tpx females'!BJ$57:BJ$107,MATCH('3) 2016 cases'!$P113,'3)tpx females'!$BB$57:$BB$107,0))+INDEX('3)tpx males'!BJ$57:BJ$107,MATCH($O113,'3)tpx males'!$BB$57:$BB$107,0))-(INDEX('3)tpx males'!BI$110:BI$160,MATCH($O113,'3)tpx males'!$BB$110:$BB$160,0))*INDEX('3)tpx females'!BI$111:BI$161,MATCH('3) 2016 cases'!$P113,'3)tpx females'!$BB$111:$BB$161,0))*(1-(EXP(-INDEX('3)tpx males'!BJ$4:BJ$54,MATCH($O113,'3)tpx males'!$BB$4:$BB$54,0)))*EXP(-INDEX('3)tpx females'!BJ$3:BJ$53,MATCH('3) 2016 cases'!$P113,'3)tpx females'!$BB$3:$BB$53,0))))))),0)</f>
        <v>423.67322423435684</v>
      </c>
      <c r="AC113" s="32">
        <f ca="1">IFERROR(($K113*EXP(AC$69*($Q113+0.5*($R113)^2))*_xlfn.NORM.DIST((LN(($M113*EXP($L113/100*AC$69))/($K113))-$Q113*AC$69)/($R113*SQRT(AC$69))-$R113*SQRT(AC$69),0,1,TRUE)+$M113*EXP($L113/100*AC$69)*(1-_xlfn.NORM.DIST((LN(($M113*EXP($L113/100*AC$69))/($K113))-$Q113*AC$69)/($R113*SQRT(AC$69)),0,1,TRUE)))*EXP(-0.07*AC$69)*(INDEX('3)tpx females'!BK$57:BK$107,MATCH('3) 2016 cases'!$P113,'3)tpx females'!$BB$57:$BB$107,0))+INDEX('3)tpx males'!BK$57:BK$107,MATCH($O113,'3)tpx males'!$BB$57:$BB$107,0))-(INDEX('3)tpx males'!BJ$110:BJ$160,MATCH($O113,'3)tpx males'!$BB$110:$BB$160,0))*INDEX('3)tpx females'!BJ$111:BJ$161,MATCH('3) 2016 cases'!$P113,'3)tpx females'!$BB$111:$BB$161,0))*(1-(EXP(-INDEX('3)tpx males'!BK$4:BK$54,MATCH($O113,'3)tpx males'!$BB$4:$BB$54,0)))*EXP(-INDEX('3)tpx females'!BK$3:BK$53,MATCH('3) 2016 cases'!$P113,'3)tpx females'!$BB$3:$BB$53,0))))))),0)</f>
        <v>539.42488012603565</v>
      </c>
      <c r="AD113" s="32">
        <f ca="1">IFERROR(($K113*EXP(AD$69*($Q113+0.5*($R113)^2))*_xlfn.NORM.DIST((LN(($M113*EXP($L113/100*AD$69))/($K113))-$Q113*AD$69)/($R113*SQRT(AD$69))-$R113*SQRT(AD$69),0,1,TRUE)+$M113*EXP($L113/100*AD$69)*(1-_xlfn.NORM.DIST((LN(($M113*EXP($L113/100*AD$69))/($K113))-$Q113*AD$69)/($R113*SQRT(AD$69)),0,1,TRUE)))*EXP(-0.07*AD$69)*(INDEX('3)tpx females'!BL$57:BL$107,MATCH('3) 2016 cases'!$P113,'3)tpx females'!$BB$57:$BB$107,0))+INDEX('3)tpx males'!BL$57:BL$107,MATCH($O113,'3)tpx males'!$BB$57:$BB$107,0))-(INDEX('3)tpx males'!BK$110:BK$160,MATCH($O113,'3)tpx males'!$BB$110:$BB$160,0))*INDEX('3)tpx females'!BK$111:BK$161,MATCH('3) 2016 cases'!$P113,'3)tpx females'!$BB$111:$BB$161,0))*(1-(EXP(-INDEX('3)tpx males'!BL$4:BL$54,MATCH($O113,'3)tpx males'!$BB$4:$BB$54,0)))*EXP(-INDEX('3)tpx females'!BL$3:BL$53,MATCH('3) 2016 cases'!$P113,'3)tpx females'!$BB$3:$BB$53,0))))))),0)</f>
        <v>660.43328606405782</v>
      </c>
      <c r="AE113" s="32">
        <f ca="1">IFERROR(($K113*EXP(AE$69*($Q113+0.5*($R113)^2))*_xlfn.NORM.DIST((LN(($M113*EXP($L113/100*AE$69))/($K113))-$Q113*AE$69)/($R113*SQRT(AE$69))-$R113*SQRT(AE$69),0,1,TRUE)+$M113*EXP($L113/100*AE$69)*(1-_xlfn.NORM.DIST((LN(($M113*EXP($L113/100*AE$69))/($K113))-$Q113*AE$69)/($R113*SQRT(AE$69)),0,1,TRUE)))*EXP(-0.07*AE$69)*(INDEX('3)tpx females'!BM$57:BM$107,MATCH('3) 2016 cases'!$P113,'3)tpx females'!$BB$57:$BB$107,0))+INDEX('3)tpx males'!BM$57:BM$107,MATCH($O113,'3)tpx males'!$BB$57:$BB$107,0))-(INDEX('3)tpx males'!BL$110:BL$160,MATCH($O113,'3)tpx males'!$BB$110:$BB$160,0))*INDEX('3)tpx females'!BL$111:BL$161,MATCH('3) 2016 cases'!$P113,'3)tpx females'!$BB$111:$BB$161,0))*(1-(EXP(-INDEX('3)tpx males'!BM$4:BM$54,MATCH($O113,'3)tpx males'!$BB$4:$BB$54,0)))*EXP(-INDEX('3)tpx females'!BM$3:BM$53,MATCH('3) 2016 cases'!$P113,'3)tpx females'!$BB$3:$BB$53,0))))))),0)</f>
        <v>827.42847478484214</v>
      </c>
      <c r="AF113" s="32">
        <f ca="1">IFERROR(($K113*EXP(AF$69*($Q113+0.5*($R113)^2))*_xlfn.NORM.DIST((LN(($M113*EXP($L113/100*AF$69))/($K113))-$Q113*AF$69)/($R113*SQRT(AF$69))-$R113*SQRT(AF$69),0,1,TRUE)+$M113*EXP($L113/100*AF$69)*(1-_xlfn.NORM.DIST((LN(($M113*EXP($L113/100*AF$69))/($K113))-$Q113*AF$69)/($R113*SQRT(AF$69)),0,1,TRUE)))*EXP(-0.07*AF$69)*(INDEX('3)tpx females'!BN$57:BN$107,MATCH('3) 2016 cases'!$P113,'3)tpx females'!$BB$57:$BB$107,0))+INDEX('3)tpx males'!BN$57:BN$107,MATCH($O113,'3)tpx males'!$BB$57:$BB$107,0))-(INDEX('3)tpx males'!BM$110:BM$160,MATCH($O113,'3)tpx males'!$BB$110:$BB$160,0))*INDEX('3)tpx females'!BM$111:BM$161,MATCH('3) 2016 cases'!$P113,'3)tpx females'!$BB$111:$BB$161,0))*(1-(EXP(-INDEX('3)tpx males'!BN$4:BN$54,MATCH($O113,'3)tpx males'!$BB$4:$BB$54,0)))*EXP(-INDEX('3)tpx females'!BN$3:BN$53,MATCH('3) 2016 cases'!$P113,'3)tpx females'!$BB$3:$BB$53,0))))))),0)</f>
        <v>1047.4629562030011</v>
      </c>
      <c r="AG113" s="32">
        <f ca="1">IFERROR(($K113*EXP(AG$69*($Q113+0.5*($R113)^2))*_xlfn.NORM.DIST((LN(($M113*EXP($L113/100*AG$69))/($K113))-$Q113*AG$69)/($R113*SQRT(AG$69))-$R113*SQRT(AG$69),0,1,TRUE)+$M113*EXP($L113/100*AG$69)*(1-_xlfn.NORM.DIST((LN(($M113*EXP($L113/100*AG$69))/($K113))-$Q113*AG$69)/($R113*SQRT(AG$69)),0,1,TRUE)))*EXP(-0.07*AG$69)*(INDEX('3)tpx females'!BO$57:BO$107,MATCH('3) 2016 cases'!$P113,'3)tpx females'!$BB$57:$BB$107,0))+INDEX('3)tpx males'!BO$57:BO$107,MATCH($O113,'3)tpx males'!$BB$57:$BB$107,0))-(INDEX('3)tpx males'!BN$110:BN$160,MATCH($O113,'3)tpx males'!$BB$110:$BB$160,0))*INDEX('3)tpx females'!BN$111:BN$161,MATCH('3) 2016 cases'!$P113,'3)tpx females'!$BB$111:$BB$161,0))*(1-(EXP(-INDEX('3)tpx males'!BO$4:BO$54,MATCH($O113,'3)tpx males'!$BB$4:$BB$54,0)))*EXP(-INDEX('3)tpx females'!BO$3:BO$53,MATCH('3) 2016 cases'!$P113,'3)tpx females'!$BB$3:$BB$53,0))))))),0)</f>
        <v>1236.9208003673023</v>
      </c>
      <c r="AH113" s="32">
        <f ca="1">IFERROR(($K113*EXP(AH$69*($Q113+0.5*($R113)^2))*_xlfn.NORM.DIST((LN(($M113*EXP($L113/100*AH$69))/($K113))-$Q113*AH$69)/($R113*SQRT(AH$69))-$R113*SQRT(AH$69),0,1,TRUE)+$M113*EXP($L113/100*AH$69)*(1-_xlfn.NORM.DIST((LN(($M113*EXP($L113/100*AH$69))/($K113))-$Q113*AH$69)/($R113*SQRT(AH$69)),0,1,TRUE)))*EXP(-0.07*AH$69)*(INDEX('3)tpx females'!BP$57:BP$107,MATCH('3) 2016 cases'!$P113,'3)tpx females'!$BB$57:$BB$107,0))+INDEX('3)tpx males'!BP$57:BP$107,MATCH($O113,'3)tpx males'!$BB$57:$BB$107,0))-(INDEX('3)tpx males'!BO$110:BO$160,MATCH($O113,'3)tpx males'!$BB$110:$BB$160,0))*INDEX('3)tpx females'!BO$111:BO$161,MATCH('3) 2016 cases'!$P113,'3)tpx females'!$BB$111:$BB$161,0))*(1-(EXP(-INDEX('3)tpx males'!BP$4:BP$54,MATCH($O113,'3)tpx males'!$BB$4:$BB$54,0)))*EXP(-INDEX('3)tpx females'!BP$3:BP$53,MATCH('3) 2016 cases'!$P113,'3)tpx females'!$BB$3:$BB$53,0))))))),0)</f>
        <v>1479.047874164623</v>
      </c>
      <c r="AI113" s="32">
        <f ca="1">IFERROR(($K113*EXP(AI$69*($Q113+0.5*($R113)^2))*_xlfn.NORM.DIST((LN(($M113*EXP($L113/100*AI$69))/($K113))-$Q113*AI$69)/($R113*SQRT(AI$69))-$R113*SQRT(AI$69),0,1,TRUE)+$M113*EXP($L113/100*AI$69)*(1-_xlfn.NORM.DIST((LN(($M113*EXP($L113/100*AI$69))/($K113))-$Q113*AI$69)/($R113*SQRT(AI$69)),0,1,TRUE)))*EXP(-0.07*AI$69)*(INDEX('3)tpx females'!BQ$57:BQ$107,MATCH('3) 2016 cases'!$P113,'3)tpx females'!$BB$57:$BB$107,0))+INDEX('3)tpx males'!BQ$57:BQ$107,MATCH($O113,'3)tpx males'!$BB$57:$BB$107,0))-(INDEX('3)tpx males'!BP$110:BP$160,MATCH($O113,'3)tpx males'!$BB$110:$BB$160,0))*INDEX('3)tpx females'!BP$111:BP$161,MATCH('3) 2016 cases'!$P113,'3)tpx females'!$BB$111:$BB$161,0))*(1-(EXP(-INDEX('3)tpx males'!BQ$4:BQ$54,MATCH($O113,'3)tpx males'!$BB$4:$BB$54,0)))*EXP(-INDEX('3)tpx females'!BQ$3:BQ$53,MATCH('3) 2016 cases'!$P113,'3)tpx females'!$BB$3:$BB$53,0))))))),0)</f>
        <v>1701.8499313429554</v>
      </c>
      <c r="AJ113" s="32">
        <f ca="1">IFERROR(($K113*EXP(AJ$69*($Q113+0.5*($R113)^2))*_xlfn.NORM.DIST((LN(($M113*EXP($L113/100*AJ$69))/($K113))-$Q113*AJ$69)/($R113*SQRT(AJ$69))-$R113*SQRT(AJ$69),0,1,TRUE)+$M113*EXP($L113/100*AJ$69)*(1-_xlfn.NORM.DIST((LN(($M113*EXP($L113/100*AJ$69))/($K113))-$Q113*AJ$69)/($R113*SQRT(AJ$69)),0,1,TRUE)))*EXP(-0.07*AJ$69)*(INDEX('3)tpx females'!BR$57:BR$107,MATCH('3) 2016 cases'!$P113,'3)tpx females'!$BB$57:$BB$107,0))+INDEX('3)tpx males'!BR$57:BR$107,MATCH($O113,'3)tpx males'!$BB$57:$BB$107,0))-(INDEX('3)tpx males'!BQ$110:BQ$160,MATCH($O113,'3)tpx males'!$BB$110:$BB$160,0))*INDEX('3)tpx females'!BQ$111:BQ$161,MATCH('3) 2016 cases'!$P113,'3)tpx females'!$BB$111:$BB$161,0))*(1-(EXP(-INDEX('3)tpx males'!BR$4:BR$54,MATCH($O113,'3)tpx males'!$BB$4:$BB$54,0)))*EXP(-INDEX('3)tpx females'!BR$3:BR$53,MATCH('3) 2016 cases'!$P113,'3)tpx females'!$BB$3:$BB$53,0))))))),0)</f>
        <v>1935.6780236289362</v>
      </c>
      <c r="AK113" s="32">
        <f ca="1">IFERROR(($K113*EXP(AK$69*($Q113+0.5*($R113)^2))*_xlfn.NORM.DIST((LN(($M113*EXP($L113/100*AK$69))/($K113))-$Q113*AK$69)/($R113*SQRT(AK$69))-$R113*SQRT(AK$69),0,1,TRUE)+$M113*EXP($L113/100*AK$69)*(1-_xlfn.NORM.DIST((LN(($M113*EXP($L113/100*AK$69))/($K113))-$Q113*AK$69)/($R113*SQRT(AK$69)),0,1,TRUE)))*EXP(-0.07*AK$69)*(INDEX('3)tpx females'!BS$57:BS$107,MATCH('3) 2016 cases'!$P113,'3)tpx females'!$BB$57:$BB$107,0))+INDEX('3)tpx males'!BS$57:BS$107,MATCH($O113,'3)tpx males'!$BB$57:$BB$107,0))-(INDEX('3)tpx males'!BR$110:BR$160,MATCH($O113,'3)tpx males'!$BB$110:$BB$160,0))*INDEX('3)tpx females'!BR$111:BR$161,MATCH('3) 2016 cases'!$P113,'3)tpx females'!$BB$111:$BB$161,0))*(1-(EXP(-INDEX('3)tpx males'!BS$4:BS$54,MATCH($O113,'3)tpx males'!$BB$4:$BB$54,0)))*EXP(-INDEX('3)tpx females'!BS$3:BS$53,MATCH('3) 2016 cases'!$P113,'3)tpx females'!$BB$3:$BB$53,0))))))),0)</f>
        <v>2253.8787397634578</v>
      </c>
      <c r="AL113" s="32">
        <f ca="1">IFERROR(($K113*EXP(AL$69*($Q113+0.5*($R113)^2))*_xlfn.NORM.DIST((LN(($M113*EXP($L113/100*AL$69))/($K113))-$Q113*AL$69)/($R113*SQRT(AL$69))-$R113*SQRT(AL$69),0,1,TRUE)+$M113*EXP($L113/100*AL$69)*(1-_xlfn.NORM.DIST((LN(($M113*EXP($L113/100*AL$69))/($K113))-$Q113*AL$69)/($R113*SQRT(AL$69)),0,1,TRUE)))*EXP(-0.07*AL$69)*(INDEX('3)tpx females'!BT$57:BT$107,MATCH('3) 2016 cases'!$P113,'3)tpx females'!$BB$57:$BB$107,0))+INDEX('3)tpx males'!BT$57:BT$107,MATCH($O113,'3)tpx males'!$BB$57:$BB$107,0))-(INDEX('3)tpx males'!BS$110:BS$160,MATCH($O113,'3)tpx males'!$BB$110:$BB$160,0))*INDEX('3)tpx females'!BS$111:BS$161,MATCH('3) 2016 cases'!$P113,'3)tpx females'!$BB$111:$BB$161,0))*(1-(EXP(-INDEX('3)tpx males'!BT$4:BT$54,MATCH($O113,'3)tpx males'!$BB$4:$BB$54,0)))*EXP(-INDEX('3)tpx females'!BT$3:BT$53,MATCH('3) 2016 cases'!$P113,'3)tpx females'!$BB$3:$BB$53,0))))))),0)</f>
        <v>2369.9989213213489</v>
      </c>
      <c r="AM113" s="32">
        <f ca="1">IFERROR(($K113*EXP(AM$69*($Q113+0.5*($R113)^2))*_xlfn.NORM.DIST((LN(($M113*EXP($L113/100*AM$69))/($K113))-$Q113*AM$69)/($R113*SQRT(AM$69))-$R113*SQRT(AM$69),0,1,TRUE)+$M113*EXP($L113/100*AM$69)*(1-_xlfn.NORM.DIST((LN(($M113*EXP($L113/100*AM$69))/($K113))-$Q113*AM$69)/($R113*SQRT(AM$69)),0,1,TRUE)))*EXP(-0.07*AM$69)*(INDEX('3)tpx females'!BU$57:BU$107,MATCH('3) 2016 cases'!$P113,'3)tpx females'!$BB$57:$BB$107,0))+INDEX('3)tpx males'!BU$57:BU$107,MATCH($O113,'3)tpx males'!$BB$57:$BB$107,0))-(INDEX('3)tpx males'!BT$110:BT$160,MATCH($O113,'3)tpx males'!$BB$110:$BB$160,0))*INDEX('3)tpx females'!BT$111:BT$161,MATCH('3) 2016 cases'!$P113,'3)tpx females'!$BB$111:$BB$161,0))*(1-(EXP(-INDEX('3)tpx males'!BU$4:BU$54,MATCH($O113,'3)tpx males'!$BB$4:$BB$54,0)))*EXP(-INDEX('3)tpx females'!BU$3:BU$53,MATCH('3) 2016 cases'!$P113,'3)tpx females'!$BB$3:$BB$53,0))))))),0)</f>
        <v>2607.4601901945548</v>
      </c>
      <c r="AN113" s="32">
        <f ca="1">IFERROR(($K113*EXP(AN$69*($Q113+0.5*($R113)^2))*_xlfn.NORM.DIST((LN(($M113*EXP($L113/100*AN$69))/($K113))-$Q113*AN$69)/($R113*SQRT(AN$69))-$R113*SQRT(AN$69),0,1,TRUE)+$M113*EXP($L113/100*AN$69)*(1-_xlfn.NORM.DIST((LN(($M113*EXP($L113/100*AN$69))/($K113))-$Q113*AN$69)/($R113*SQRT(AN$69)),0,1,TRUE)))*EXP(-0.07*AN$69)*(INDEX('3)tpx females'!BV$57:BV$107,MATCH('3) 2016 cases'!$P113,'3)tpx females'!$BB$57:$BB$107,0))+INDEX('3)tpx males'!BV$57:BV$107,MATCH($O113,'3)tpx males'!$BB$57:$BB$107,0))-(INDEX('3)tpx males'!BU$110:BU$160,MATCH($O113,'3)tpx males'!$BB$110:$BB$160,0))*INDEX('3)tpx females'!BU$111:BU$161,MATCH('3) 2016 cases'!$P113,'3)tpx females'!$BB$111:$BB$161,0))*(1-(EXP(-INDEX('3)tpx males'!BV$4:BV$54,MATCH($O113,'3)tpx males'!$BB$4:$BB$54,0)))*EXP(-INDEX('3)tpx females'!BV$3:BV$53,MATCH('3) 2016 cases'!$P113,'3)tpx females'!$BB$3:$BB$53,0))))))),0)</f>
        <v>2909.2564766751793</v>
      </c>
      <c r="AO113" s="32">
        <f ca="1">IFERROR(($K113*EXP(AO$69*($Q113+0.5*($R113)^2))*_xlfn.NORM.DIST((LN(($M113*EXP($L113/100*AO$69))/($K113))-$Q113*AO$69)/($R113*SQRT(AO$69))-$R113*SQRT(AO$69),0,1,TRUE)+$M113*EXP($L113/100*AO$69)*(1-_xlfn.NORM.DIST((LN(($M113*EXP($L113/100*AO$69))/($K113))-$Q113*AO$69)/($R113*SQRT(AO$69)),0,1,TRUE)))*EXP(-0.07*AO$69)*(INDEX('3)tpx females'!BW$57:BW$107,MATCH('3) 2016 cases'!$P113,'3)tpx females'!$BB$57:$BB$107,0))+INDEX('3)tpx males'!BW$57:BW$107,MATCH($O113,'3)tpx males'!$BB$57:$BB$107,0))-(INDEX('3)tpx males'!BV$110:BV$160,MATCH($O113,'3)tpx males'!$BB$110:$BB$160,0))*INDEX('3)tpx females'!BV$111:BV$161,MATCH('3) 2016 cases'!$P113,'3)tpx females'!$BB$111:$BB$161,0))*(1-(EXP(-INDEX('3)tpx males'!BW$4:BW$54,MATCH($O113,'3)tpx males'!$BB$4:$BB$54,0)))*EXP(-INDEX('3)tpx females'!BW$3:BW$53,MATCH('3) 2016 cases'!$P113,'3)tpx females'!$BB$3:$BB$53,0))))))),0)</f>
        <v>2940.1420360199318</v>
      </c>
      <c r="AP113" s="32">
        <f ca="1">IFERROR(($K113*EXP(AP$69*($Q113+0.5*($R113)^2))*_xlfn.NORM.DIST((LN(($M113*EXP($L113/100*AP$69))/($K113))-$Q113*AP$69)/($R113*SQRT(AP$69))-$R113*SQRT(AP$69),0,1,TRUE)+$M113*EXP($L113/100*AP$69)*(1-_xlfn.NORM.DIST((LN(($M113*EXP($L113/100*AP$69))/($K113))-$Q113*AP$69)/($R113*SQRT(AP$69)),0,1,TRUE)))*EXP(-0.07*AP$69)*(INDEX('3)tpx females'!BX$57:BX$107,MATCH('3) 2016 cases'!$P113,'3)tpx females'!$BB$57:$BB$107,0))+INDEX('3)tpx males'!BX$57:BX$107,MATCH($O113,'3)tpx males'!$BB$57:$BB$107,0))-(INDEX('3)tpx males'!BW$110:BW$160,MATCH($O113,'3)tpx males'!$BB$110:$BB$160,0))*INDEX('3)tpx females'!BW$111:BW$161,MATCH('3) 2016 cases'!$P113,'3)tpx females'!$BB$111:$BB$161,0))*(1-(EXP(-INDEX('3)tpx males'!BX$4:BX$54,MATCH($O113,'3)tpx males'!$BB$4:$BB$54,0)))*EXP(-INDEX('3)tpx females'!BX$3:BX$53,MATCH('3) 2016 cases'!$P113,'3)tpx females'!$BB$3:$BB$53,0))))))),0)</f>
        <v>2814.0431101593772</v>
      </c>
      <c r="AQ113" s="32">
        <f ca="1">IFERROR(($K113*EXP(AQ$69*($Q113+0.5*($R113)^2))*_xlfn.NORM.DIST((LN(($M113*EXP($L113/100*AQ$69))/($K113))-$Q113*AQ$69)/($R113*SQRT(AQ$69))-$R113*SQRT(AQ$69),0,1,TRUE)+$M113*EXP($L113/100*AQ$69)*(1-_xlfn.NORM.DIST((LN(($M113*EXP($L113/100*AQ$69))/($K113))-$Q113*AQ$69)/($R113*SQRT(AQ$69)),0,1,TRUE)))*EXP(-0.07*AQ$69)*(INDEX('3)tpx females'!BY$57:BY$107,MATCH('3) 2016 cases'!$P113,'3)tpx females'!$BB$57:$BB$107,0))+INDEX('3)tpx males'!BY$57:BY$107,MATCH($O113,'3)tpx males'!$BB$57:$BB$107,0))-(INDEX('3)tpx males'!BX$110:BX$160,MATCH($O113,'3)tpx males'!$BB$110:$BB$160,0))*INDEX('3)tpx females'!BX$111:BX$161,MATCH('3) 2016 cases'!$P113,'3)tpx females'!$BB$111:$BB$161,0))*(1-(EXP(-INDEX('3)tpx males'!BY$4:BY$54,MATCH($O113,'3)tpx males'!$BB$4:$BB$54,0)))*EXP(-INDEX('3)tpx females'!BY$3:BY$53,MATCH('3) 2016 cases'!$P113,'3)tpx females'!$BB$3:$BB$53,0))))))),0)</f>
        <v>2662.1401813777661</v>
      </c>
      <c r="AR113" s="32">
        <f ca="1">IFERROR(($K113*EXP(AR$69*($Q113+0.5*($R113)^2))*_xlfn.NORM.DIST((LN(($M113*EXP($L113/100*AR$69))/($K113))-$Q113*AR$69)/($R113*SQRT(AR$69))-$R113*SQRT(AR$69),0,1,TRUE)+$M113*EXP($L113/100*AR$69)*(1-_xlfn.NORM.DIST((LN(($M113*EXP($L113/100*AR$69))/($K113))-$Q113*AR$69)/($R113*SQRT(AR$69)),0,1,TRUE)))*EXP(-0.07*AR$69)*(INDEX('3)tpx females'!BZ$57:BZ$107,MATCH('3) 2016 cases'!$P113,'3)tpx females'!$BB$57:$BB$107,0))+INDEX('3)tpx males'!BZ$57:BZ$107,MATCH($O113,'3)tpx males'!$BB$57:$BB$107,0))-(INDEX('3)tpx males'!BY$110:BY$160,MATCH($O113,'3)tpx males'!$BB$110:$BB$160,0))*INDEX('3)tpx females'!BY$111:BY$161,MATCH('3) 2016 cases'!$P113,'3)tpx females'!$BB$111:$BB$161,0))*(1-(EXP(-INDEX('3)tpx males'!BZ$4:BZ$54,MATCH($O113,'3)tpx males'!$BB$4:$BB$54,0)))*EXP(-INDEX('3)tpx females'!BZ$3:BZ$53,MATCH('3) 2016 cases'!$P113,'3)tpx females'!$BB$3:$BB$53,0))))))),0)</f>
        <v>2491.7949887917061</v>
      </c>
      <c r="AS113" s="32">
        <f ca="1">IFERROR(($K113*EXP(AS$69*($Q113+0.5*($R113)^2))*_xlfn.NORM.DIST((LN(($M113*EXP($L113/100*AS$69))/($K113))-$Q113*AS$69)/($R113*SQRT(AS$69))-$R113*SQRT(AS$69),0,1,TRUE)+$M113*EXP($L113/100*AS$69)*(1-_xlfn.NORM.DIST((LN(($M113*EXP($L113/100*AS$69))/($K113))-$Q113*AS$69)/($R113*SQRT(AS$69)),0,1,TRUE)))*EXP(-0.07*AS$69)*(INDEX('3)tpx females'!CA$57:CA$107,MATCH('3) 2016 cases'!$P113,'3)tpx females'!$BB$57:$BB$107,0))+INDEX('3)tpx males'!CA$57:CA$107,MATCH($O113,'3)tpx males'!$BB$57:$BB$107,0))-(INDEX('3)tpx males'!BZ$110:BZ$160,MATCH($O113,'3)tpx males'!$BB$110:$BB$160,0))*INDEX('3)tpx females'!BZ$111:BZ$161,MATCH('3) 2016 cases'!$P113,'3)tpx females'!$BB$111:$BB$161,0))*(1-(EXP(-INDEX('3)tpx males'!CA$4:CA$54,MATCH($O113,'3)tpx males'!$BB$4:$BB$54,0)))*EXP(-INDEX('3)tpx females'!CA$3:CA$53,MATCH('3) 2016 cases'!$P113,'3)tpx females'!$BB$3:$BB$53,0))))))),0)</f>
        <v>2347.9559909863192</v>
      </c>
      <c r="AT113" s="32">
        <f ca="1">IFERROR(($K113*EXP(AT$69*($Q113+0.5*($R113)^2))*_xlfn.NORM.DIST((LN(($M113*EXP($L113/100*AT$69))/($K113))-$Q113*AT$69)/($R113*SQRT(AT$69))-$R113*SQRT(AT$69),0,1,TRUE)+$M113*EXP($L113/100*AT$69)*(1-_xlfn.NORM.DIST((LN(($M113*EXP($L113/100*AT$69))/($K113))-$Q113*AT$69)/($R113*SQRT(AT$69)),0,1,TRUE)))*EXP(-0.07*AT$69)*(INDEX('3)tpx females'!CB$57:CB$107,MATCH('3) 2016 cases'!$P113,'3)tpx females'!$BB$57:$BB$107,0))+INDEX('3)tpx males'!CB$57:CB$107,MATCH($O113,'3)tpx males'!$BB$57:$BB$107,0))-(INDEX('3)tpx males'!CA$110:CA$160,MATCH($O113,'3)tpx males'!$BB$110:$BB$160,0))*INDEX('3)tpx females'!CA$111:CA$161,MATCH('3) 2016 cases'!$P113,'3)tpx females'!$BB$111:$BB$161,0))*(1-(EXP(-INDEX('3)tpx males'!CB$4:CB$54,MATCH($O113,'3)tpx males'!$BB$4:$BB$54,0)))*EXP(-INDEX('3)tpx females'!CB$3:CB$53,MATCH('3) 2016 cases'!$P113,'3)tpx females'!$BB$3:$BB$53,0))))))),0)</f>
        <v>2036.7674602046225</v>
      </c>
      <c r="AU113" s="32">
        <f ca="1">IFERROR(($K113*EXP(AU$69*($Q113+0.5*($R113)^2))*_xlfn.NORM.DIST((LN(($M113*EXP($L113/100*AU$69))/($K113))-$Q113*AU$69)/($R113*SQRT(AU$69))-$R113*SQRT(AU$69),0,1,TRUE)+$M113*EXP($L113/100*AU$69)*(1-_xlfn.NORM.DIST((LN(($M113*EXP($L113/100*AU$69))/($K113))-$Q113*AU$69)/($R113*SQRT(AU$69)),0,1,TRUE)))*EXP(-0.07*AU$69)*(INDEX('3)tpx females'!CC$57:CC$107,MATCH('3) 2016 cases'!$P113,'3)tpx females'!$BB$57:$BB$107,0))+INDEX('3)tpx males'!CC$57:CC$107,MATCH($O113,'3)tpx males'!$BB$57:$BB$107,0))-(INDEX('3)tpx males'!CB$110:CB$160,MATCH($O113,'3)tpx males'!$BB$110:$BB$160,0))*INDEX('3)tpx females'!CB$111:CB$161,MATCH('3) 2016 cases'!$P113,'3)tpx females'!$BB$111:$BB$161,0))*(1-(EXP(-INDEX('3)tpx males'!CC$4:CC$54,MATCH($O113,'3)tpx males'!$BB$4:$BB$54,0)))*EXP(-INDEX('3)tpx females'!CC$3:CC$53,MATCH('3) 2016 cases'!$P113,'3)tpx females'!$BB$3:$BB$53,0))))))),0)</f>
        <v>1744.3793748653347</v>
      </c>
      <c r="AV113" s="32">
        <f ca="1">IFERROR(($K113*EXP(AV$69*($Q113+0.5*($R113)^2))*_xlfn.NORM.DIST((LN(($M113*EXP($L113/100*AV$69))/($K113))-$Q113*AV$69)/($R113*SQRT(AV$69))-$R113*SQRT(AV$69),0,1,TRUE)+$M113*EXP($L113/100*AV$69)*(1-_xlfn.NORM.DIST((LN(($M113*EXP($L113/100*AV$69))/($K113))-$Q113*AV$69)/($R113*SQRT(AV$69)),0,1,TRUE)))*EXP(-0.07*AV$69)*(INDEX('3)tpx females'!CD$57:CD$107,MATCH('3) 2016 cases'!$P113,'3)tpx females'!$BB$57:$BB$107,0))+INDEX('3)tpx males'!CD$57:CD$107,MATCH($O113,'3)tpx males'!$BB$57:$BB$107,0))-(INDEX('3)tpx males'!CC$110:CC$160,MATCH($O113,'3)tpx males'!$BB$110:$BB$160,0))*INDEX('3)tpx females'!CC$111:CC$161,MATCH('3) 2016 cases'!$P113,'3)tpx females'!$BB$111:$BB$161,0))*(1-(EXP(-INDEX('3)tpx males'!CD$4:CD$54,MATCH($O113,'3)tpx males'!$BB$4:$BB$54,0)))*EXP(-INDEX('3)tpx females'!CD$3:CD$53,MATCH('3) 2016 cases'!$P113,'3)tpx females'!$BB$3:$BB$53,0))))))),0)</f>
        <v>1442.0910588603294</v>
      </c>
      <c r="AW113" s="32">
        <f ca="1">IFERROR(($K113*EXP(AW$69*($Q113+0.5*($R113)^2))*_xlfn.NORM.DIST((LN(($M113*EXP($L113/100*AW$69))/($K113))-$Q113*AW$69)/($R113*SQRT(AW$69))-$R113*SQRT(AW$69),0,1,TRUE)+$M113*EXP($L113/100*AW$69)*(1-_xlfn.NORM.DIST((LN(($M113*EXP($L113/100*AW$69))/($K113))-$Q113*AW$69)/($R113*SQRT(AW$69)),0,1,TRUE)))*EXP(-0.07*AW$69)*(INDEX('3)tpx females'!CE$57:CE$107,MATCH('3) 2016 cases'!$P113,'3)tpx females'!$BB$57:$BB$107,0))+INDEX('3)tpx males'!CE$57:CE$107,MATCH($O113,'3)tpx males'!$BB$57:$BB$107,0))-(INDEX('3)tpx males'!CD$110:CD$160,MATCH($O113,'3)tpx males'!$BB$110:$BB$160,0))*INDEX('3)tpx females'!CD$111:CD$161,MATCH('3) 2016 cases'!$P113,'3)tpx females'!$BB$111:$BB$161,0))*(1-(EXP(-INDEX('3)tpx males'!CE$4:CE$54,MATCH($O113,'3)tpx males'!$BB$4:$BB$54,0)))*EXP(-INDEX('3)tpx females'!CE$3:CE$53,MATCH('3) 2016 cases'!$P113,'3)tpx females'!$BB$3:$BB$53,0))))))),0)</f>
        <v>1143.2689018634305</v>
      </c>
      <c r="AX113" s="32">
        <f ca="1">IFERROR(($K113*EXP(AX$69*($Q113+0.5*($R113)^2))*_xlfn.NORM.DIST((LN(($M113*EXP($L113/100*AX$69))/($K113))-$Q113*AX$69)/($R113*SQRT(AX$69))-$R113*SQRT(AX$69),0,1,TRUE)+$M113*EXP($L113/100*AX$69)*(1-_xlfn.NORM.DIST((LN(($M113*EXP($L113/100*AX$69))/($K113))-$Q113*AX$69)/($R113*SQRT(AX$69)),0,1,TRUE)))*EXP(-0.07*AX$69)*(INDEX('3)tpx females'!CF$57:CF$107,MATCH('3) 2016 cases'!$P113,'3)tpx females'!$BB$57:$BB$107,0))+INDEX('3)tpx males'!CF$57:CF$107,MATCH($O113,'3)tpx males'!$BB$57:$BB$107,0))-(INDEX('3)tpx males'!CE$110:CE$160,MATCH($O113,'3)tpx males'!$BB$110:$BB$160,0))*INDEX('3)tpx females'!CE$111:CE$161,MATCH('3) 2016 cases'!$P113,'3)tpx females'!$BB$111:$BB$161,0))*(1-(EXP(-INDEX('3)tpx males'!CF$4:CF$54,MATCH($O113,'3)tpx males'!$BB$4:$BB$54,0)))*EXP(-INDEX('3)tpx females'!CF$3:CF$53,MATCH('3) 2016 cases'!$P113,'3)tpx females'!$BB$3:$BB$53,0))))))),0)</f>
        <v>872.06848894637994</v>
      </c>
      <c r="AY113" s="32">
        <f ca="1">IFERROR(($K113*EXP(AY$69*($Q113+0.5*($R113)^2))*_xlfn.NORM.DIST((LN(($M113*EXP($L113/100*AY$69))/($K113))-$Q113*AY$69)/($R113*SQRT(AY$69))-$R113*SQRT(AY$69),0,1,TRUE)+$M113*EXP($L113/100*AY$69)*(1-_xlfn.NORM.DIST((LN(($M113*EXP($L113/100*AY$69))/($K113))-$Q113*AY$69)/($R113*SQRT(AY$69)),0,1,TRUE)))*EXP(-0.07*AY$69)*(INDEX('3)tpx females'!CG$57:CG$107,MATCH('3) 2016 cases'!$P113,'3)tpx females'!$BB$57:$BB$107,0))+INDEX('3)tpx males'!CG$57:CG$107,MATCH($O113,'3)tpx males'!$BB$57:$BB$107,0))-(INDEX('3)tpx males'!CF$110:CF$160,MATCH($O113,'3)tpx males'!$BB$110:$BB$160,0))*INDEX('3)tpx females'!CF$111:CF$161,MATCH('3) 2016 cases'!$P113,'3)tpx females'!$BB$111:$BB$161,0))*(1-(EXP(-INDEX('3)tpx males'!CG$4:CG$54,MATCH($O113,'3)tpx males'!$BB$4:$BB$54,0)))*EXP(-INDEX('3)tpx females'!CG$3:CG$53,MATCH('3) 2016 cases'!$P113,'3)tpx females'!$BB$3:$BB$53,0))))))),0)</f>
        <v>638.0590010988268</v>
      </c>
      <c r="AZ113" s="32">
        <f ca="1">IFERROR(($K113*EXP(AZ$69*($Q113+0.5*($R113)^2))*_xlfn.NORM.DIST((LN(($M113*EXP($L113/100*AZ$69))/($K113))-$Q113*AZ$69)/($R113*SQRT(AZ$69))-$R113*SQRT(AZ$69),0,1,TRUE)+$M113*EXP($L113/100*AZ$69)*(1-_xlfn.NORM.DIST((LN(($M113*EXP($L113/100*AZ$69))/($K113))-$Q113*AZ$69)/($R113*SQRT(AZ$69)),0,1,TRUE)))*EXP(-0.07*AZ$69)*(INDEX('3)tpx females'!CH$57:CH$107,MATCH('3) 2016 cases'!$P113,'3)tpx females'!$BB$57:$BB$107,0))+INDEX('3)tpx males'!CH$57:CH$107,MATCH($O113,'3)tpx males'!$BB$57:$BB$107,0))-(INDEX('3)tpx males'!CG$110:CG$160,MATCH($O113,'3)tpx males'!$BB$110:$BB$160,0))*INDEX('3)tpx females'!CG$111:CG$161,MATCH('3) 2016 cases'!$P113,'3)tpx females'!$BB$111:$BB$161,0))*(1-(EXP(-INDEX('3)tpx males'!CH$4:CH$54,MATCH($O113,'3)tpx males'!$BB$4:$BB$54,0)))*EXP(-INDEX('3)tpx females'!CH$3:CH$53,MATCH('3) 2016 cases'!$P113,'3)tpx females'!$BB$3:$BB$53,0))))))),0)</f>
        <v>445.51730630953904</v>
      </c>
      <c r="BA113" s="32">
        <f ca="1">IFERROR(($K113*EXP(BA$69*($Q113+0.5*($R113)^2))*_xlfn.NORM.DIST((LN(($M113*EXP($L113/100*BA$69))/($K113))-$Q113*BA$69)/($R113*SQRT(BA$69))-$R113*SQRT(BA$69),0,1,TRUE)+$M113*EXP($L113/100*BA$69)*(1-_xlfn.NORM.DIST((LN(($M113*EXP($L113/100*BA$69))/($K113))-$Q113*BA$69)/($R113*SQRT(BA$69)),0,1,TRUE)))*EXP(-0.07*BA$69)*(INDEX('3)tpx females'!CI$57:CI$107,MATCH('3) 2016 cases'!$P113,'3)tpx females'!$BB$57:$BB$107,0))+INDEX('3)tpx males'!CI$57:CI$107,MATCH($O113,'3)tpx males'!$BB$57:$BB$107,0))-(INDEX('3)tpx males'!CH$110:CH$160,MATCH($O113,'3)tpx males'!$BB$110:$BB$160,0))*INDEX('3)tpx females'!CH$111:CH$161,MATCH('3) 2016 cases'!$P113,'3)tpx females'!$BB$111:$BB$161,0))*(1-(EXP(-INDEX('3)tpx males'!CI$4:CI$54,MATCH($O113,'3)tpx males'!$BB$4:$BB$54,0)))*EXP(-INDEX('3)tpx females'!CI$3:CI$53,MATCH('3) 2016 cases'!$P113,'3)tpx females'!$BB$3:$BB$53,0))))))),0)</f>
        <v>294.73061332448941</v>
      </c>
      <c r="BB113" s="32">
        <f ca="1">IFERROR(($K113*EXP(BB$69*($Q113+0.5*($R113)^2))*_xlfn.NORM.DIST((LN(($M113*EXP($L113/100*BB$69))/($K113))-$Q113*BB$69)/($R113*SQRT(BB$69))-$R113*SQRT(BB$69),0,1,TRUE)+$M113*EXP($L113/100*BB$69)*(1-_xlfn.NORM.DIST((LN(($M113*EXP($L113/100*BB$69))/($K113))-$Q113*BB$69)/($R113*SQRT(BB$69)),0,1,TRUE)))*EXP(-0.07*BB$69)*(INDEX('3)tpx females'!CJ$57:CJ$107,MATCH('3) 2016 cases'!$P113,'3)tpx females'!$BB$57:$BB$107,0))+INDEX('3)tpx males'!CJ$57:CJ$107,MATCH($O113,'3)tpx males'!$BB$57:$BB$107,0))-(INDEX('3)tpx males'!CI$110:CI$160,MATCH($O113,'3)tpx males'!$BB$110:$BB$160,0))*INDEX('3)tpx females'!CI$111:CI$161,MATCH('3) 2016 cases'!$P113,'3)tpx females'!$BB$111:$BB$161,0))*(1-(EXP(-INDEX('3)tpx males'!CJ$4:CJ$54,MATCH($O113,'3)tpx males'!$BB$4:$BB$54,0)))*EXP(-INDEX('3)tpx females'!CJ$3:CJ$53,MATCH('3) 2016 cases'!$P113,'3)tpx females'!$BB$3:$BB$53,0))))))),0)</f>
        <v>185.66447077898161</v>
      </c>
      <c r="BC113" s="32">
        <f ca="1">IFERROR(($K113*EXP(BC$69*($Q113+0.5*($R113)^2))*_xlfn.NORM.DIST((LN(($M113*EXP($L113/100*BC$69))/($K113))-$Q113*BC$69)/($R113*SQRT(BC$69))-$R113*SQRT(BC$69),0,1,TRUE)+$M113*EXP($L113/100*BC$69)*(1-_xlfn.NORM.DIST((LN(($M113*EXP($L113/100*BC$69))/($K113))-$Q113*BC$69)/($R113*SQRT(BC$69)),0,1,TRUE)))*EXP(-0.07*BC$69)*(INDEX('3)tpx females'!CK$57:CK$107,MATCH('3) 2016 cases'!$P113,'3)tpx females'!$BB$57:$BB$107,0))+INDEX('3)tpx males'!CK$57:CK$107,MATCH($O113,'3)tpx males'!$BB$57:$BB$107,0))-(INDEX('3)tpx males'!CJ$110:CJ$160,MATCH($O113,'3)tpx males'!$BB$110:$BB$160,0))*INDEX('3)tpx females'!CJ$111:CJ$161,MATCH('3) 2016 cases'!$P113,'3)tpx females'!$BB$111:$BB$161,0))*(1-(EXP(-INDEX('3)tpx males'!CK$4:CK$54,MATCH($O113,'3)tpx males'!$BB$4:$BB$54,0)))*EXP(-INDEX('3)tpx females'!CK$3:CK$53,MATCH('3) 2016 cases'!$P113,'3)tpx females'!$BB$3:$BB$53,0))))))),0)</f>
        <v>111.35204789847225</v>
      </c>
      <c r="BD113" s="32">
        <f ca="1">IFERROR(($K113*EXP(BD$69*($Q113+0.5*($R113)^2))*_xlfn.NORM.DIST((LN(($M113*EXP($L113/100*BD$69))/($K113))-$Q113*BD$69)/($R113*SQRT(BD$69))-$R113*SQRT(BD$69),0,1,TRUE)+$M113*EXP($L113/100*BD$69)*(1-_xlfn.NORM.DIST((LN(($M113*EXP($L113/100*BD$69))/($K113))-$Q113*BD$69)/($R113*SQRT(BD$69)),0,1,TRUE)))*EXP(-0.07*BD$69)*(INDEX('3)tpx females'!CL$57:CL$107,MATCH('3) 2016 cases'!$P113,'3)tpx females'!$BB$57:$BB$107,0))+INDEX('3)tpx males'!CL$57:CL$107,MATCH($O113,'3)tpx males'!$BB$57:$BB$107,0))-(INDEX('3)tpx males'!CK$110:CK$160,MATCH($O113,'3)tpx males'!$BB$110:$BB$160,0))*INDEX('3)tpx females'!CK$111:CK$161,MATCH('3) 2016 cases'!$P113,'3)tpx females'!$BB$111:$BB$161,0))*(1-(EXP(-INDEX('3)tpx males'!CL$4:CL$54,MATCH($O113,'3)tpx males'!$BB$4:$BB$54,0)))*EXP(-INDEX('3)tpx females'!CL$3:CL$53,MATCH('3) 2016 cases'!$P113,'3)tpx females'!$BB$3:$BB$53,0))))))),0)</f>
        <v>63.139217989286685</v>
      </c>
      <c r="BE113" s="32">
        <f ca="1">IFERROR(($K113*EXP(BE$69*($Q113+0.5*($R113)^2))*_xlfn.NORM.DIST((LN(($M113*EXP($L113/100*BE$69))/($K113))-$Q113*BE$69)/($R113*SQRT(BE$69))-$R113*SQRT(BE$69),0,1,TRUE)+$M113*EXP($L113/100*BE$69)*(1-_xlfn.NORM.DIST((LN(($M113*EXP($L113/100*BE$69))/($K113))-$Q113*BE$69)/($R113*SQRT(BE$69)),0,1,TRUE)))*EXP(-0.07*BE$69)*(INDEX('3)tpx females'!CM$57:CM$107,MATCH('3) 2016 cases'!$P113,'3)tpx females'!$BB$57:$BB$107,0))+INDEX('3)tpx males'!CM$57:CM$107,MATCH($O113,'3)tpx males'!$BB$57:$BB$107,0))-(INDEX('3)tpx males'!CL$110:CL$160,MATCH($O113,'3)tpx males'!$BB$110:$BB$160,0))*INDEX('3)tpx females'!CL$111:CL$161,MATCH('3) 2016 cases'!$P113,'3)tpx females'!$BB$111:$BB$161,0))*(1-(EXP(-INDEX('3)tpx males'!CM$4:CM$54,MATCH($O113,'3)tpx males'!$BB$4:$BB$54,0)))*EXP(-INDEX('3)tpx females'!CM$3:CM$53,MATCH('3) 2016 cases'!$P113,'3)tpx females'!$BB$3:$BB$53,0))))))),0)</f>
        <v>33.016750693453346</v>
      </c>
      <c r="BF113" s="32">
        <f ca="1">IFERROR(($K113*EXP(BF$69*($Q113+0.5*($R113)^2))*_xlfn.NORM.DIST((LN(($M113*EXP($L113/100*BF$69))/($K113))-$Q113*BF$69)/($R113*SQRT(BF$69))-$R113*SQRT(BF$69),0,1,TRUE)+$M113*EXP($L113/100*BF$69)*(1-_xlfn.NORM.DIST((LN(($M113*EXP($L113/100*BF$69))/($K113))-$Q113*BF$69)/($R113*SQRT(BF$69)),0,1,TRUE)))*EXP(-0.07*BF$69)*(INDEX('3)tpx females'!CN$57:CN$107,MATCH('3) 2016 cases'!$P113,'3)tpx females'!$BB$57:$BB$107,0))+INDEX('3)tpx males'!CN$57:CN$107,MATCH($O113,'3)tpx males'!$BB$57:$BB$107,0))-(INDEX('3)tpx males'!CM$110:CM$160,MATCH($O113,'3)tpx males'!$BB$110:$BB$160,0))*INDEX('3)tpx females'!CM$111:CM$161,MATCH('3) 2016 cases'!$P113,'3)tpx females'!$BB$111:$BB$161,0))*(1-(EXP(-INDEX('3)tpx males'!CN$4:CN$54,MATCH($O113,'3)tpx males'!$BB$4:$BB$54,0)))*EXP(-INDEX('3)tpx females'!CN$3:CN$53,MATCH('3) 2016 cases'!$P113,'3)tpx females'!$BB$3:$BB$53,0))))))),0)</f>
        <v>17.612162831451588</v>
      </c>
      <c r="BG113" s="32">
        <f ca="1">IFERROR(($K113*EXP(BG$69*($Q113+0.5*($R113)^2))*_xlfn.NORM.DIST((LN(($M113*EXP($L113/100*BG$69))/($K113))-$Q113*BG$69)/($R113*SQRT(BG$69))-$R113*SQRT(BG$69),0,1,TRUE)+$M113*EXP($L113/100*BG$69)*(1-_xlfn.NORM.DIST((LN(($M113*EXP($L113/100*BG$69))/($K113))-$Q113*BG$69)/($R113*SQRT(BG$69)),0,1,TRUE)))*EXP(-0.07*BG$69)*(INDEX('3)tpx females'!CO$57:CO$107,MATCH('3) 2016 cases'!$P113,'3)tpx females'!$BB$57:$BB$107,0))+INDEX('3)tpx males'!CO$57:CO$107,MATCH($O113,'3)tpx males'!$BB$57:$BB$107,0))-(INDEX('3)tpx males'!CN$110:CN$160,MATCH($O113,'3)tpx males'!$BB$110:$BB$160,0))*INDEX('3)tpx females'!CN$111:CN$161,MATCH('3) 2016 cases'!$P113,'3)tpx females'!$BB$111:$BB$161,0))*(1-(EXP(-INDEX('3)tpx males'!CO$4:CO$54,MATCH($O113,'3)tpx males'!$BB$4:$BB$54,0)))*EXP(-INDEX('3)tpx females'!CO$3:CO$53,MATCH('3) 2016 cases'!$P113,'3)tpx females'!$BB$3:$BB$53,0))))))),0)</f>
        <v>9.6909255042847438</v>
      </c>
      <c r="BH113" s="32">
        <f ca="1">IFERROR(($K113*EXP(BH$69*($Q113+0.5*($R113)^2))*_xlfn.NORM.DIST((LN(($M113*EXP($L113/100*BH$69))/($K113))-$Q113*BH$69)/($R113*SQRT(BH$69))-$R113*SQRT(BH$69),0,1,TRUE)+$M113*EXP($L113/100*BH$69)*(1-_xlfn.NORM.DIST((LN(($M113*EXP($L113/100*BH$69))/($K113))-$Q113*BH$69)/($R113*SQRT(BH$69)),0,1,TRUE)))*EXP(-0.07*BH$69)*(INDEX('3)tpx females'!CP$57:CP$107,MATCH('3) 2016 cases'!$P113,'3)tpx females'!$BB$57:$BB$107,0))+INDEX('3)tpx males'!CP$57:CP$107,MATCH($O113,'3)tpx males'!$BB$57:$BB$107,0))-(INDEX('3)tpx males'!CO$110:CO$160,MATCH($O113,'3)tpx males'!$BB$110:$BB$160,0))*INDEX('3)tpx females'!CO$111:CO$161,MATCH('3) 2016 cases'!$P113,'3)tpx females'!$BB$111:$BB$161,0))*(1-(EXP(-INDEX('3)tpx males'!CP$4:CP$54,MATCH($O113,'3)tpx males'!$BB$4:$BB$54,0)))*EXP(-INDEX('3)tpx females'!CP$3:CP$53,MATCH('3) 2016 cases'!$P113,'3)tpx females'!$BB$3:$BB$53,0))))))),0)</f>
        <v>4.048604370584477</v>
      </c>
      <c r="BI113" s="32">
        <f ca="1">IFERROR(($K113*EXP(BI$69*($Q113+0.5*($R113)^2))*_xlfn.NORM.DIST((LN(($M113*EXP($L113/100*BI$69))/($K113))-$Q113*BI$69)/($R113*SQRT(BI$69))-$R113*SQRT(BI$69),0,1,TRUE)+$M113*EXP($L113/100*BI$69)*(1-_xlfn.NORM.DIST((LN(($M113*EXP($L113/100*BI$69))/($K113))-$Q113*BI$69)/($R113*SQRT(BI$69)),0,1,TRUE)))*EXP(-0.07*BI$69)*(INDEX('3)tpx females'!CQ$57:CQ$107,MATCH('3) 2016 cases'!$P113,'3)tpx females'!$BB$57:$BB$107,0))+INDEX('3)tpx males'!CQ$57:CQ$107,MATCH($O113,'3)tpx males'!$BB$57:$BB$107,0))-(INDEX('3)tpx males'!CP$110:CP$160,MATCH($O113,'3)tpx males'!$BB$110:$BB$160,0))*INDEX('3)tpx females'!CP$111:CP$161,MATCH('3) 2016 cases'!$P113,'3)tpx females'!$BB$111:$BB$161,0))*(1-(EXP(-INDEX('3)tpx males'!CQ$4:CQ$54,MATCH($O113,'3)tpx males'!$BB$4:$BB$54,0)))*EXP(-INDEX('3)tpx females'!CQ$3:CQ$53,MATCH('3) 2016 cases'!$P113,'3)tpx females'!$BB$3:$BB$53,0))))))),0)</f>
        <v>0</v>
      </c>
      <c r="BJ113" s="32">
        <f ca="1">IFERROR(($K113*EXP(BJ$69*($Q113+0.5*($R113)^2))*_xlfn.NORM.DIST((LN(($M113*EXP($L113/100*BJ$69))/($K113))-$Q113*BJ$69)/($R113*SQRT(BJ$69))-$R113*SQRT(BJ$69),0,1,TRUE)+$M113*EXP($L113/100*BJ$69)*(1-_xlfn.NORM.DIST((LN(($M113*EXP($L113/100*BJ$69))/($K113))-$Q113*BJ$69)/($R113*SQRT(BJ$69)),0,1,TRUE)))*EXP(-0.07*BJ$69)*(INDEX('3)tpx females'!CR$57:CR$107,MATCH('3) 2016 cases'!$P113,'3)tpx females'!$BB$57:$BB$107,0))+INDEX('3)tpx males'!CR$57:CR$107,MATCH($O113,'3)tpx males'!$BB$57:$BB$107,0))-(INDEX('3)tpx males'!CQ$110:CQ$160,MATCH($O113,'3)tpx males'!$BB$110:$BB$160,0))*INDEX('3)tpx females'!CQ$111:CQ$161,MATCH('3) 2016 cases'!$P113,'3)tpx females'!$BB$111:$BB$161,0))*(1-(EXP(-INDEX('3)tpx males'!CR$4:CR$54,MATCH($O113,'3)tpx males'!$BB$4:$BB$54,0)))*EXP(-INDEX('3)tpx females'!CR$3:CR$53,MATCH('3) 2016 cases'!$P113,'3)tpx females'!$BB$3:$BB$53,0))))))),0)</f>
        <v>0</v>
      </c>
      <c r="BK113" s="32">
        <f ca="1">IFERROR(($K113*EXP(BK$69*($Q113+0.5*($R113)^2))*_xlfn.NORM.DIST((LN(($M113*EXP($L113/100*BK$69))/($K113))-$Q113*BK$69)/($R113*SQRT(BK$69))-$R113*SQRT(BK$69),0,1,TRUE)+$M113*EXP($L113/100*BK$69)*(1-_xlfn.NORM.DIST((LN(($M113*EXP($L113/100*BK$69))/($K113))-$Q113*BK$69)/($R113*SQRT(BK$69)),0,1,TRUE)))*EXP(-0.07*BK$69)*(INDEX('3)tpx females'!CS$57:CS$107,MATCH('3) 2016 cases'!$P113,'3)tpx females'!$BB$57:$BB$107,0))+INDEX('3)tpx males'!CS$57:CS$107,MATCH($O113,'3)tpx males'!$BB$57:$BB$107,0))-(INDEX('3)tpx males'!CR$110:CR$160,MATCH($O113,'3)tpx males'!$BB$110:$BB$160,0))*INDEX('3)tpx females'!CR$111:CR$161,MATCH('3) 2016 cases'!$P113,'3)tpx females'!$BB$111:$BB$161,0))*(1-(EXP(-INDEX('3)tpx males'!CS$4:CS$54,MATCH($O113,'3)tpx males'!$BB$4:$BB$54,0)))*EXP(-INDEX('3)tpx females'!CS$3:CS$53,MATCH('3) 2016 cases'!$P113,'3)tpx females'!$BB$3:$BB$53,0))))))),0)</f>
        <v>0</v>
      </c>
      <c r="BL113" s="32">
        <f ca="1">IFERROR(($K113*EXP(BL$69*($Q113+0.5*($R113)^2))*_xlfn.NORM.DIST((LN(($M113*EXP($L113/100*BL$69))/($K113))-$Q113*BL$69)/($R113*SQRT(BL$69))-$R113*SQRT(BL$69),0,1,TRUE)+$M113*EXP($L113/100*BL$69)*(1-_xlfn.NORM.DIST((LN(($M113*EXP($L113/100*BL$69))/($K113))-$Q113*BL$69)/($R113*SQRT(BL$69)),0,1,TRUE)))*EXP(-0.07*BL$69)*(INDEX('3)tpx females'!CT$57:CT$107,MATCH('3) 2016 cases'!$P113,'3)tpx females'!$BB$57:$BB$107,0))+INDEX('3)tpx males'!CT$57:CT$107,MATCH($O113,'3)tpx males'!$BB$57:$BB$107,0))-(INDEX('3)tpx males'!CS$110:CS$160,MATCH($O113,'3)tpx males'!$BB$110:$BB$160,0))*INDEX('3)tpx females'!CS$111:CS$161,MATCH('3) 2016 cases'!$P113,'3)tpx females'!$BB$111:$BB$161,0))*(1-(EXP(-INDEX('3)tpx males'!CT$4:CT$54,MATCH($O113,'3)tpx males'!$BB$4:$BB$54,0)))*EXP(-INDEX('3)tpx females'!CT$3:CT$53,MATCH('3) 2016 cases'!$P113,'3)tpx females'!$BB$3:$BB$53,0))))))),0)</f>
        <v>0</v>
      </c>
      <c r="BM113" s="32">
        <f ca="1">IFERROR(($K113*EXP(BM$69*($Q113+0.5*($R113)^2))*_xlfn.NORM.DIST((LN(($M113*EXP($L113/100*BM$69))/($K113))-$Q113*BM$69)/($R113*SQRT(BM$69))-$R113*SQRT(BM$69),0,1,TRUE)+$M113*EXP($L113/100*BM$69)*(1-_xlfn.NORM.DIST((LN(($M113*EXP($L113/100*BM$69))/($K113))-$Q113*BM$69)/($R113*SQRT(BM$69)),0,1,TRUE)))*EXP(-0.07*BM$69)*(INDEX('3)tpx females'!CU$57:CU$107,MATCH('3) 2016 cases'!$P113,'3)tpx females'!$BB$57:$BB$107,0))+INDEX('3)tpx males'!CU$57:CU$107,MATCH($O113,'3)tpx males'!$BB$57:$BB$107,0))-(INDEX('3)tpx males'!CT$110:CT$160,MATCH($O113,'3)tpx males'!$BB$110:$BB$160,0))*INDEX('3)tpx females'!CT$111:CT$161,MATCH('3) 2016 cases'!$P113,'3)tpx females'!$BB$111:$BB$161,0))*(1-(EXP(-INDEX('3)tpx males'!CU$4:CU$54,MATCH($O113,'3)tpx males'!$BB$4:$BB$54,0)))*EXP(-INDEX('3)tpx females'!CU$3:CU$53,MATCH('3) 2016 cases'!$P113,'3)tpx females'!$BB$3:$BB$53,0))))))),0)</f>
        <v>0</v>
      </c>
      <c r="BN113" s="32">
        <f ca="1">IFERROR(($K113*EXP(BN$69*($Q113+0.5*($R113)^2))*_xlfn.NORM.DIST((LN(($M113*EXP($L113/100*BN$69))/($K113))-$Q113*BN$69)/($R113*SQRT(BN$69))-$R113*SQRT(BN$69),0,1,TRUE)+$M113*EXP($L113/100*BN$69)*(1-_xlfn.NORM.DIST((LN(($M113*EXP($L113/100*BN$69))/($K113))-$Q113*BN$69)/($R113*SQRT(BN$69)),0,1,TRUE)))*EXP(-0.07*BN$69)*(INDEX('3)tpx females'!CV$57:CV$107,MATCH('3) 2016 cases'!$P113,'3)tpx females'!$BB$57:$BB$107,0))+INDEX('3)tpx males'!CV$57:CV$107,MATCH($O113,'3)tpx males'!$BB$57:$BB$107,0))-(INDEX('3)tpx males'!CU$110:CU$160,MATCH($O113,'3)tpx males'!$BB$110:$BB$160,0))*INDEX('3)tpx females'!CU$111:CU$161,MATCH('3) 2016 cases'!$P113,'3)tpx females'!$BB$111:$BB$161,0))*(1-(EXP(-INDEX('3)tpx males'!CV$4:CV$54,MATCH($O113,'3)tpx males'!$BB$4:$BB$54,0)))*EXP(-INDEX('3)tpx females'!CV$3:CV$53,MATCH('3) 2016 cases'!$P113,'3)tpx females'!$BB$3:$BB$53,0))))))),0)</f>
        <v>0</v>
      </c>
      <c r="BO113" s="32">
        <f ca="1">IFERROR(($K113*EXP(BO$69*($Q113+0.5*($R113)^2))*_xlfn.NORM.DIST((LN(($M113*EXP($L113/100*BO$69))/($K113))-$Q113*BO$69)/($R113*SQRT(BO$69))-$R113*SQRT(BO$69),0,1,TRUE)+$M113*EXP($L113/100*BO$69)*(1-_xlfn.NORM.DIST((LN(($M113*EXP($L113/100*BO$69))/($K113))-$Q113*BO$69)/($R113*SQRT(BO$69)),0,1,TRUE)))*EXP(-0.07*BO$69)*(INDEX('3)tpx females'!CW$57:CW$107,MATCH('3) 2016 cases'!$P113,'3)tpx females'!$BB$57:$BB$107,0))+INDEX('3)tpx males'!CW$57:CW$107,MATCH($O113,'3)tpx males'!$BB$57:$BB$107,0))-(INDEX('3)tpx males'!CV$110:CV$160,MATCH($O113,'3)tpx males'!$BB$110:$BB$160,0))*INDEX('3)tpx females'!CV$111:CV$161,MATCH('3) 2016 cases'!$P113,'3)tpx females'!$BB$111:$BB$161,0))*(1-(EXP(-INDEX('3)tpx males'!CW$4:CW$54,MATCH($O113,'3)tpx males'!$BB$4:$BB$54,0)))*EXP(-INDEX('3)tpx females'!CW$3:CW$53,MATCH('3) 2016 cases'!$P113,'3)tpx females'!$BB$3:$BB$53,0))))))),0)</f>
        <v>0</v>
      </c>
      <c r="BP113" s="32">
        <f ca="1">IFERROR(($K113*EXP(BP$69*($Q113+0.5*($R113)^2))*_xlfn.NORM.DIST((LN(($M113*EXP($L113/100*BP$69))/($K113))-$Q113*BP$69)/($R113*SQRT(BP$69))-$R113*SQRT(BP$69),0,1,TRUE)+$M113*EXP($L113/100*BP$69)*(1-_xlfn.NORM.DIST((LN(($M113*EXP($L113/100*BP$69))/($K113))-$Q113*BP$69)/($R113*SQRT(BP$69)),0,1,TRUE)))*EXP(-0.07*BP$69)*(INDEX('3)tpx females'!CX$57:CX$107,MATCH('3) 2016 cases'!$P113,'3)tpx females'!$BB$57:$BB$107,0))+INDEX('3)tpx males'!CX$57:CX$107,MATCH($O113,'3)tpx males'!$BB$57:$BB$107,0))-(INDEX('3)tpx males'!CW$110:CW$160,MATCH($O113,'3)tpx males'!$BB$110:$BB$160,0))*INDEX('3)tpx females'!CW$111:CW$161,MATCH('3) 2016 cases'!$P113,'3)tpx females'!$BB$111:$BB$161,0))*(1-(EXP(-INDEX('3)tpx males'!CX$4:CX$54,MATCH($O113,'3)tpx males'!$BB$4:$BB$54,0)))*EXP(-INDEX('3)tpx females'!CX$3:CX$53,MATCH('3) 2016 cases'!$P113,'3)tpx females'!$BB$3:$BB$53,0))))))),0)</f>
        <v>0</v>
      </c>
      <c r="BQ113" s="32">
        <f ca="1">IFERROR(($K113*EXP(BQ$69*($Q113+0.5*($R113)^2))*_xlfn.NORM.DIST((LN(($M113*EXP($L113/100*BQ$69))/($K113))-$Q113*BQ$69)/($R113*SQRT(BQ$69))-$R113*SQRT(BQ$69),0,1,TRUE)+$M113*EXP($L113/100*BQ$69)*(1-_xlfn.NORM.DIST((LN(($M113*EXP($L113/100*BQ$69))/($K113))-$Q113*BQ$69)/($R113*SQRT(BQ$69)),0,1,TRUE)))*EXP(-0.07*BQ$69)*(INDEX('3)tpx females'!CY$57:CY$107,MATCH('3) 2016 cases'!$P113,'3)tpx females'!$BB$57:$BB$107,0))+INDEX('3)tpx males'!CY$57:CY$107,MATCH($O113,'3)tpx males'!$BB$57:$BB$107,0))-(INDEX('3)tpx males'!CX$110:CX$160,MATCH($O113,'3)tpx males'!$BB$110:$BB$160,0))*INDEX('3)tpx females'!CX$111:CX$161,MATCH('3) 2016 cases'!$P113,'3)tpx females'!$BB$111:$BB$161,0))*(1-(EXP(-INDEX('3)tpx males'!CY$4:CY$54,MATCH($O113,'3)tpx males'!$BB$4:$BB$54,0)))*EXP(-INDEX('3)tpx females'!CY$3:CY$53,MATCH('3) 2016 cases'!$P113,'3)tpx females'!$BB$3:$BB$53,0))))))),0)</f>
        <v>0</v>
      </c>
      <c r="BR113" s="32">
        <f ca="1">IFERROR(($K113*EXP(BR$69*($Q113+0.5*($R113)^2))*_xlfn.NORM.DIST((LN(($M113*EXP($L113/100*BR$69))/($K113))-$Q113*BR$69)/($R113*SQRT(BR$69))-$R113*SQRT(BR$69),0,1,TRUE)+$M113*EXP($L113/100*BR$69)*(1-_xlfn.NORM.DIST((LN(($M113*EXP($L113/100*BR$69))/($K113))-$Q113*BR$69)/($R113*SQRT(BR$69)),0,1,TRUE)))*EXP(-0.07*BR$69)*(INDEX('3)tpx females'!CZ$57:CZ$107,MATCH('3) 2016 cases'!$P113,'3)tpx females'!$BB$57:$BB$107,0))+INDEX('3)tpx males'!CZ$57:CZ$107,MATCH($O113,'3)tpx males'!$BB$57:$BB$107,0))-(INDEX('3)tpx males'!CY$110:CY$160,MATCH($O113,'3)tpx males'!$BB$110:$BB$160,0))*INDEX('3)tpx females'!CY$111:CY$161,MATCH('3) 2016 cases'!$P113,'3)tpx females'!$BB$111:$BB$161,0))*(1-(EXP(-INDEX('3)tpx males'!CZ$4:CZ$54,MATCH($O113,'3)tpx males'!$BB$4:$BB$54,0)))*EXP(-INDEX('3)tpx females'!CZ$3:CZ$53,MATCH('3) 2016 cases'!$P113,'3)tpx females'!$BB$3:$BB$53,0))))))),0)</f>
        <v>0</v>
      </c>
      <c r="BS113" s="32">
        <f ca="1">IFERROR(($K113*EXP(BS$69*($Q113+0.5*($R113)^2))*_xlfn.NORM.DIST((LN(($M113*EXP($L113/100*BS$69))/($K113))-$Q113*BS$69)/($R113*SQRT(BS$69))-$R113*SQRT(BS$69),0,1,TRUE)+$M113*EXP($L113/100*BS$69)*(1-_xlfn.NORM.DIST((LN(($M113*EXP($L113/100*BS$69))/($K113))-$Q113*BS$69)/($R113*SQRT(BS$69)),0,1,TRUE)))*EXP(-0.07*BS$69)*(INDEX('3)tpx females'!DA$57:DA$107,MATCH('3) 2016 cases'!$P113,'3)tpx females'!$BB$57:$BB$107,0))+INDEX('3)tpx males'!DA$57:DA$107,MATCH($O113,'3)tpx males'!$BB$57:$BB$107,0))-(INDEX('3)tpx males'!CZ$110:CZ$160,MATCH($O113,'3)tpx males'!$BB$110:$BB$160,0))*INDEX('3)tpx females'!CZ$111:CZ$161,MATCH('3) 2016 cases'!$P113,'3)tpx females'!$BB$111:$BB$161,0))*(1-(EXP(-INDEX('3)tpx males'!DA$4:DA$54,MATCH($O113,'3)tpx males'!$BB$4:$BB$54,0)))*EXP(-INDEX('3)tpx females'!DA$3:DA$53,MATCH('3) 2016 cases'!$P113,'3)tpx females'!$BB$3:$BB$53,0))))))),0)</f>
        <v>0</v>
      </c>
      <c r="BU113" s="32">
        <f t="shared" si="121"/>
        <v>56382.055685623942</v>
      </c>
      <c r="BV113" s="32">
        <f t="shared" si="122"/>
        <v>52021.180152473353</v>
      </c>
      <c r="BW113" s="32">
        <f t="shared" si="123"/>
        <v>51477.815417883307</v>
      </c>
      <c r="BX113" s="32">
        <f t="shared" si="124"/>
        <v>50940.126164586276</v>
      </c>
      <c r="BY113" s="32">
        <f t="shared" si="125"/>
        <v>50408.053111797453</v>
      </c>
      <c r="BZ113" s="32">
        <f t="shared" si="126"/>
        <v>49881.537597923816</v>
      </c>
      <c r="CA113" s="32">
        <f t="shared" si="127"/>
        <v>49360.521574096623</v>
      </c>
      <c r="CB113" s="32">
        <f t="shared" si="128"/>
        <v>48844.947597771534</v>
      </c>
      <c r="CC113" s="32">
        <f t="shared" si="129"/>
        <v>48334.758826395366</v>
      </c>
      <c r="CD113" s="32">
        <f t="shared" si="130"/>
        <v>47829.899011139343</v>
      </c>
      <c r="CE113" s="32">
        <f t="shared" si="131"/>
        <v>47330.312490697426</v>
      </c>
      <c r="CF113" s="32">
        <f t="shared" si="132"/>
        <v>46835.944185149681</v>
      </c>
      <c r="CG113" s="32">
        <f t="shared" si="133"/>
        <v>46346.739589889679</v>
      </c>
      <c r="CH113" s="32">
        <f t="shared" si="134"/>
        <v>45862.644769615283</v>
      </c>
      <c r="CI113" s="32">
        <f t="shared" si="135"/>
        <v>45383.606352382158</v>
      </c>
      <c r="CJ113" s="32">
        <f t="shared" si="136"/>
        <v>44909.571523719605</v>
      </c>
      <c r="CK113" s="32">
        <f t="shared" si="137"/>
        <v>44440.488020807585</v>
      </c>
      <c r="CL113" s="32">
        <f t="shared" si="138"/>
        <v>43976.304126714647</v>
      </c>
      <c r="CM113" s="32">
        <f t="shared" si="139"/>
        <v>43516.968664696105</v>
      </c>
      <c r="CN113" s="32">
        <f t="shared" si="140"/>
        <v>43062.430992551315</v>
      </c>
      <c r="CO113" s="32">
        <f t="shared" si="141"/>
        <v>42612.640997039933</v>
      </c>
      <c r="CP113" s="32">
        <f t="shared" si="142"/>
        <v>42167.549088355634</v>
      </c>
      <c r="CQ113" s="32">
        <f t="shared" si="143"/>
        <v>41727.106194657106</v>
      </c>
      <c r="CR113" s="32">
        <f t="shared" si="144"/>
        <v>41291.263756654691</v>
      </c>
      <c r="CS113" s="32">
        <f t="shared" si="145"/>
        <v>40859.973722252296</v>
      </c>
      <c r="CT113" s="32">
        <f t="shared" si="146"/>
        <v>40433.18854124318</v>
      </c>
      <c r="CU113" s="32">
        <f t="shared" si="147"/>
        <v>40010.861160059205</v>
      </c>
      <c r="CV113" s="32">
        <f t="shared" si="148"/>
        <v>39592.945016572507</v>
      </c>
      <c r="CW113" s="32">
        <f t="shared" si="149"/>
        <v>39179.394034949059</v>
      </c>
      <c r="CX113" s="32">
        <f t="shared" si="150"/>
        <v>38770.162620553907</v>
      </c>
      <c r="CY113" s="32">
        <f t="shared" si="151"/>
        <v>38365.205654907622</v>
      </c>
      <c r="CZ113" s="32">
        <f t="shared" si="152"/>
        <v>37964.478490693997</v>
      </c>
      <c r="DA113" s="32">
        <f t="shared" si="153"/>
        <v>37567.936946818852</v>
      </c>
      <c r="DB113" s="32">
        <f t="shared" si="154"/>
        <v>37175.537303520316</v>
      </c>
      <c r="DC113" s="32">
        <f t="shared" si="155"/>
        <v>36787.236297530384</v>
      </c>
      <c r="DD113" s="32">
        <f t="shared" si="156"/>
        <v>36402.991117288162</v>
      </c>
      <c r="DE113" s="32">
        <f t="shared" si="157"/>
        <v>36022.759398204791</v>
      </c>
      <c r="DF113" s="32">
        <f t="shared" si="158"/>
        <v>35646.499217979894</v>
      </c>
      <c r="DG113" s="32">
        <f t="shared" si="159"/>
        <v>35274.169091970049</v>
      </c>
      <c r="DH113" s="32">
        <f t="shared" si="160"/>
        <v>34905.72796860832</v>
      </c>
      <c r="DI113" s="32">
        <f t="shared" si="161"/>
        <v>34541.135224875383</v>
      </c>
      <c r="DJ113" s="32">
        <f t="shared" si="162"/>
        <v>34180.350661821292</v>
      </c>
      <c r="DK113" s="32">
        <f t="shared" si="163"/>
        <v>33823.334500137724</v>
      </c>
      <c r="DL113" s="32">
        <f t="shared" si="164"/>
        <v>33470.047375779999</v>
      </c>
      <c r="DM113" s="32">
        <f t="shared" si="165"/>
        <v>33120.450335638263</v>
      </c>
      <c r="DN113" s="32">
        <f t="shared" si="166"/>
        <v>32774.50483325708</v>
      </c>
      <c r="DO113" s="32">
        <f t="shared" si="167"/>
        <v>32432.172724602708</v>
      </c>
      <c r="DP113" s="32">
        <f t="shared" si="168"/>
        <v>32093.416263877127</v>
      </c>
      <c r="DQ113" s="32">
        <f t="shared" si="169"/>
        <v>31758.198099378071</v>
      </c>
      <c r="DR113" s="32">
        <f t="shared" si="170"/>
        <v>31426.48126940435</v>
      </c>
      <c r="DT113" s="48">
        <f t="shared" si="171"/>
        <v>76</v>
      </c>
      <c r="DU113" s="48">
        <f t="shared" si="172"/>
        <v>71</v>
      </c>
      <c r="DV113" s="32">
        <f ca="1">INDEX('3)tpx males'!BD$57:BD$107,MATCH(DT113,'3)tpx males'!$BB$57:$BB$107,0))*INDEX('3)tpx females'!BD$57:BD$107,MATCH(DU113,'3)tpx females'!$BB$57:$BB$107,0))</f>
        <v>3.4740864878688408E-4</v>
      </c>
      <c r="DW113" s="32">
        <f t="shared" ca="1" si="173"/>
        <v>-19.58761378156947</v>
      </c>
      <c r="DX113" s="32">
        <f t="shared" ca="1" si="177"/>
        <v>0.99965259135121309</v>
      </c>
      <c r="DZ113" s="32">
        <f t="shared" ca="1" si="174"/>
        <v>-46327.877258558787</v>
      </c>
      <c r="EA113" s="32">
        <f t="shared" ca="1" si="175"/>
        <v>-10054.178427065155</v>
      </c>
      <c r="EB113" s="32">
        <f t="shared" ca="1" si="178"/>
        <v>-3.4929085420089452</v>
      </c>
      <c r="EC113" s="32">
        <f ca="1">EA113*'3) Value'!AN125</f>
        <v>0</v>
      </c>
      <c r="EE113" s="32">
        <f ca="1">IF(AND('3) Value'!AB125="Alive",'3) Value'!AE125="Alive"),'3) Value'!AM125+'3) 2016 cases'!DZ113,0)</f>
        <v>-66.239245189914072</v>
      </c>
      <c r="EF113" s="32">
        <f>IF(OR(AND('3) Value'!AB125="Deceased",'3) Value'!AE125="Alive"),(AND('3) Value'!AB125="Alive",'3) Value'!AE125="Deceased"))),1,0)</f>
        <v>0</v>
      </c>
      <c r="EG113" s="32">
        <f>IF(EF113=1,'3) Value'!AM125+'3) 2016 cases'!DZ113,0)</f>
        <v>0</v>
      </c>
    </row>
    <row r="114" spans="3:137" x14ac:dyDescent="0.25">
      <c r="C114" s="32" t="s">
        <v>11</v>
      </c>
      <c r="D114" s="32" t="s">
        <v>12</v>
      </c>
      <c r="E114" s="49">
        <v>10143</v>
      </c>
      <c r="F114" s="32" t="s">
        <v>13</v>
      </c>
      <c r="G114" s="32" t="s">
        <v>14</v>
      </c>
      <c r="H114" s="49">
        <v>12246</v>
      </c>
      <c r="I114" s="32" t="s">
        <v>13</v>
      </c>
      <c r="J114" s="32" t="s">
        <v>21</v>
      </c>
      <c r="K114" s="52">
        <v>375000</v>
      </c>
      <c r="L114" s="52">
        <v>8.5</v>
      </c>
      <c r="M114" s="52">
        <v>189951</v>
      </c>
      <c r="O114" s="48">
        <f t="shared" si="183"/>
        <v>89</v>
      </c>
      <c r="P114" s="32">
        <f t="shared" si="184"/>
        <v>83</v>
      </c>
      <c r="Q114" s="32">
        <f>INDEX('2b)Working'!$I$61:$P$61,MATCH($J114,'2b)Working'!$I$60:$P$60,0))</f>
        <v>6.639962125003708E-2</v>
      </c>
      <c r="R114" s="32">
        <f>INDEX('2b)Working'!$I$62:$P$62,MATCH($J114,'2b)Working'!$I$60:$P$60,0))</f>
        <v>4.3425056649869002E-2</v>
      </c>
      <c r="T114" s="9">
        <f t="shared" ca="1" si="176"/>
        <v>219002.7086349781</v>
      </c>
      <c r="U114" s="10"/>
      <c r="V114" s="32">
        <f ca="1">IFERROR(($K114*EXP(V$69*($Q114+0.5*($R114)^2))*_xlfn.NORM.DIST((LN(($M114*EXP($L114/100*V$69))/($K114))-$Q114*V$69)/($R114*SQRT(V$69))-$R114*SQRT(V$69),0,1,TRUE)+$M114*EXP($L114/100*V$69)*(1-_xlfn.NORM.DIST((LN(($M114*EXP($L114/100*V$69))/($K114))-$Q114*V$69)/($R114*SQRT(V$69)),0,1,TRUE)))*EXP(-0.07*V$69)*(INDEX('3)tpx females'!BD$57:BD$107,MATCH('3) 2016 cases'!$P114,'3)tpx females'!$BB$57:$BB$107,0))+INDEX('3)tpx males'!BD$57:BD$107,MATCH($O114,'3)tpx males'!$BB$57:$BB$107,0))-(INDEX('3)tpx males'!BC$110:BC$160,MATCH($O114,'3)tpx males'!$BB$110:$BB$160,0))*INDEX('3)tpx females'!BC$111:BC$161,MATCH('3) 2016 cases'!$P114,'3)tpx females'!$BB$111:$BB$161,0))*(1-(EXP(-INDEX('3)tpx males'!BD$4:BD$54,MATCH($O114,'3)tpx males'!$BB$4:$BB$54,0)))*EXP(-INDEX('3)tpx females'!BD$3:BD$53,MATCH('3) 2016 cases'!$P114,'3)tpx females'!$BB$3:$BB$53,0))))))),0)</f>
        <v>1365.7020451762985</v>
      </c>
      <c r="W114" s="32">
        <f ca="1">IFERROR(($K114*EXP(W$69*($Q114+0.5*($R114)^2))*_xlfn.NORM.DIST((LN(($M114*EXP($L114/100*W$69))/($K114))-$Q114*W$69)/($R114*SQRT(W$69))-$R114*SQRT(W$69),0,1,TRUE)+$M114*EXP($L114/100*W$69)*(1-_xlfn.NORM.DIST((LN(($M114*EXP($L114/100*W$69))/($K114))-$Q114*W$69)/($R114*SQRT(W$69)),0,1,TRUE)))*EXP(-0.07*W$69)*(INDEX('3)tpx females'!BE$57:BE$107,MATCH('3) 2016 cases'!$P114,'3)tpx females'!$BB$57:$BB$107,0))+INDEX('3)tpx males'!BE$57:BE$107,MATCH($O114,'3)tpx males'!$BB$57:$BB$107,0))-(INDEX('3)tpx males'!BD$110:BD$160,MATCH($O114,'3)tpx males'!$BB$110:$BB$160,0))*INDEX('3)tpx females'!BD$111:BD$161,MATCH('3) 2016 cases'!$P114,'3)tpx females'!$BB$111:$BB$161,0))*(1-(EXP(-INDEX('3)tpx males'!BE$4:BE$54,MATCH($O114,'3)tpx males'!$BB$4:$BB$54,0)))*EXP(-INDEX('3)tpx females'!BE$3:BE$53,MATCH('3) 2016 cases'!$P114,'3)tpx females'!$BB$3:$BB$53,0))))))),0)</f>
        <v>4015.745550367843</v>
      </c>
      <c r="X114" s="32">
        <f ca="1">IFERROR(($K114*EXP(X$69*($Q114+0.5*($R114)^2))*_xlfn.NORM.DIST((LN(($M114*EXP($L114/100*X$69))/($K114))-$Q114*X$69)/($R114*SQRT(X$69))-$R114*SQRT(X$69),0,1,TRUE)+$M114*EXP($L114/100*X$69)*(1-_xlfn.NORM.DIST((LN(($M114*EXP($L114/100*X$69))/($K114))-$Q114*X$69)/($R114*SQRT(X$69)),0,1,TRUE)))*EXP(-0.07*X$69)*(INDEX('3)tpx females'!BF$57:BF$107,MATCH('3) 2016 cases'!$P114,'3)tpx females'!$BB$57:$BB$107,0))+INDEX('3)tpx males'!BF$57:BF$107,MATCH($O114,'3)tpx males'!$BB$57:$BB$107,0))-(INDEX('3)tpx males'!BE$110:BE$160,MATCH($O114,'3)tpx males'!$BB$110:$BB$160,0))*INDEX('3)tpx females'!BE$111:BE$161,MATCH('3) 2016 cases'!$P114,'3)tpx females'!$BB$111:$BB$161,0))*(1-(EXP(-INDEX('3)tpx males'!BF$4:BF$54,MATCH($O114,'3)tpx males'!$BB$4:$BB$54,0)))*EXP(-INDEX('3)tpx females'!BF$3:BF$53,MATCH('3) 2016 cases'!$P114,'3)tpx females'!$BB$3:$BB$53,0))))))),0)</f>
        <v>6948.2509349395405</v>
      </c>
      <c r="Y114" s="32">
        <f ca="1">IFERROR(($K114*EXP(Y$69*($Q114+0.5*($R114)^2))*_xlfn.NORM.DIST((LN(($M114*EXP($L114/100*Y$69))/($K114))-$Q114*Y$69)/($R114*SQRT(Y$69))-$R114*SQRT(Y$69),0,1,TRUE)+$M114*EXP($L114/100*Y$69)*(1-_xlfn.NORM.DIST((LN(($M114*EXP($L114/100*Y$69))/($K114))-$Q114*Y$69)/($R114*SQRT(Y$69)),0,1,TRUE)))*EXP(-0.07*Y$69)*(INDEX('3)tpx females'!BG$57:BG$107,MATCH('3) 2016 cases'!$P114,'3)tpx females'!$BB$57:$BB$107,0))+INDEX('3)tpx males'!BG$57:BG$107,MATCH($O114,'3)tpx males'!$BB$57:$BB$107,0))-(INDEX('3)tpx males'!BF$110:BF$160,MATCH($O114,'3)tpx males'!$BB$110:$BB$160,0))*INDEX('3)tpx females'!BF$111:BF$161,MATCH('3) 2016 cases'!$P114,'3)tpx females'!$BB$111:$BB$161,0))*(1-(EXP(-INDEX('3)tpx males'!BG$4:BG$54,MATCH($O114,'3)tpx males'!$BB$4:$BB$54,0)))*EXP(-INDEX('3)tpx females'!BG$3:BG$53,MATCH('3) 2016 cases'!$P114,'3)tpx females'!$BB$3:$BB$53,0))))))),0)</f>
        <v>9654.2483003974012</v>
      </c>
      <c r="Z114" s="32">
        <f ca="1">IFERROR(($K114*EXP(Z$69*($Q114+0.5*($R114)^2))*_xlfn.NORM.DIST((LN(($M114*EXP($L114/100*Z$69))/($K114))-$Q114*Z$69)/($R114*SQRT(Z$69))-$R114*SQRT(Z$69),0,1,TRUE)+$M114*EXP($L114/100*Z$69)*(1-_xlfn.NORM.DIST((LN(($M114*EXP($L114/100*Z$69))/($K114))-$Q114*Z$69)/($R114*SQRT(Z$69)),0,1,TRUE)))*EXP(-0.07*Z$69)*(INDEX('3)tpx females'!BH$57:BH$107,MATCH('3) 2016 cases'!$P114,'3)tpx females'!$BB$57:$BB$107,0))+INDEX('3)tpx males'!BH$57:BH$107,MATCH($O114,'3)tpx males'!$BB$57:$BB$107,0))-(INDEX('3)tpx males'!BG$110:BG$160,MATCH($O114,'3)tpx males'!$BB$110:$BB$160,0))*INDEX('3)tpx females'!BG$111:BG$161,MATCH('3) 2016 cases'!$P114,'3)tpx females'!$BB$111:$BB$161,0))*(1-(EXP(-INDEX('3)tpx males'!BH$4:BH$54,MATCH($O114,'3)tpx males'!$BB$4:$BB$54,0)))*EXP(-INDEX('3)tpx females'!BH$3:BH$53,MATCH('3) 2016 cases'!$P114,'3)tpx females'!$BB$3:$BB$53,0))))))),0)</f>
        <v>12394.23156547799</v>
      </c>
      <c r="AA114" s="32">
        <f ca="1">IFERROR(($K114*EXP(AA$69*($Q114+0.5*($R114)^2))*_xlfn.NORM.DIST((LN(($M114*EXP($L114/100*AA$69))/($K114))-$Q114*AA$69)/($R114*SQRT(AA$69))-$R114*SQRT(AA$69),0,1,TRUE)+$M114*EXP($L114/100*AA$69)*(1-_xlfn.NORM.DIST((LN(($M114*EXP($L114/100*AA$69))/($K114))-$Q114*AA$69)/($R114*SQRT(AA$69)),0,1,TRUE)))*EXP(-0.07*AA$69)*(INDEX('3)tpx females'!BI$57:BI$107,MATCH('3) 2016 cases'!$P114,'3)tpx females'!$BB$57:$BB$107,0))+INDEX('3)tpx males'!BI$57:BI$107,MATCH($O114,'3)tpx males'!$BB$57:$BB$107,0))-(INDEX('3)tpx males'!BH$110:BH$160,MATCH($O114,'3)tpx males'!$BB$110:$BB$160,0))*INDEX('3)tpx females'!BH$111:BH$161,MATCH('3) 2016 cases'!$P114,'3)tpx females'!$BB$111:$BB$161,0))*(1-(EXP(-INDEX('3)tpx males'!BI$4:BI$54,MATCH($O114,'3)tpx males'!$BB$4:$BB$54,0)))*EXP(-INDEX('3)tpx females'!BI$3:BI$53,MATCH('3) 2016 cases'!$P114,'3)tpx females'!$BB$3:$BB$53,0))))))),0)</f>
        <v>15030.134621684521</v>
      </c>
      <c r="AB114" s="32">
        <f ca="1">IFERROR(($K114*EXP(AB$69*($Q114+0.5*($R114)^2))*_xlfn.NORM.DIST((LN(($M114*EXP($L114/100*AB$69))/($K114))-$Q114*AB$69)/($R114*SQRT(AB$69))-$R114*SQRT(AB$69),0,1,TRUE)+$M114*EXP($L114/100*AB$69)*(1-_xlfn.NORM.DIST((LN(($M114*EXP($L114/100*AB$69))/($K114))-$Q114*AB$69)/($R114*SQRT(AB$69)),0,1,TRUE)))*EXP(-0.07*AB$69)*(INDEX('3)tpx females'!BJ$57:BJ$107,MATCH('3) 2016 cases'!$P114,'3)tpx females'!$BB$57:$BB$107,0))+INDEX('3)tpx males'!BJ$57:BJ$107,MATCH($O114,'3)tpx males'!$BB$57:$BB$107,0))-(INDEX('3)tpx males'!BI$110:BI$160,MATCH($O114,'3)tpx males'!$BB$110:$BB$160,0))*INDEX('3)tpx females'!BI$111:BI$161,MATCH('3) 2016 cases'!$P114,'3)tpx females'!$BB$111:$BB$161,0))*(1-(EXP(-INDEX('3)tpx males'!BJ$4:BJ$54,MATCH($O114,'3)tpx males'!$BB$4:$BB$54,0)))*EXP(-INDEX('3)tpx females'!BJ$3:BJ$53,MATCH('3) 2016 cases'!$P114,'3)tpx females'!$BB$3:$BB$53,0))))))),0)</f>
        <v>17295.581511791162</v>
      </c>
      <c r="AC114" s="32">
        <f ca="1">IFERROR(($K114*EXP(AC$69*($Q114+0.5*($R114)^2))*_xlfn.NORM.DIST((LN(($M114*EXP($L114/100*AC$69))/($K114))-$Q114*AC$69)/($R114*SQRT(AC$69))-$R114*SQRT(AC$69),0,1,TRUE)+$M114*EXP($L114/100*AC$69)*(1-_xlfn.NORM.DIST((LN(($M114*EXP($L114/100*AC$69))/($K114))-$Q114*AC$69)/($R114*SQRT(AC$69)),0,1,TRUE)))*EXP(-0.07*AC$69)*(INDEX('3)tpx females'!BK$57:BK$107,MATCH('3) 2016 cases'!$P114,'3)tpx females'!$BB$57:$BB$107,0))+INDEX('3)tpx males'!BK$57:BK$107,MATCH($O114,'3)tpx males'!$BB$57:$BB$107,0))-(INDEX('3)tpx males'!BJ$110:BJ$160,MATCH($O114,'3)tpx males'!$BB$110:$BB$160,0))*INDEX('3)tpx females'!BJ$111:BJ$161,MATCH('3) 2016 cases'!$P114,'3)tpx females'!$BB$111:$BB$161,0))*(1-(EXP(-INDEX('3)tpx males'!BK$4:BK$54,MATCH($O114,'3)tpx males'!$BB$4:$BB$54,0)))*EXP(-INDEX('3)tpx females'!BK$3:BK$53,MATCH('3) 2016 cases'!$P114,'3)tpx females'!$BB$3:$BB$53,0))))))),0)</f>
        <v>18481.32502920417</v>
      </c>
      <c r="AD114" s="32">
        <f ca="1">IFERROR(($K114*EXP(AD$69*($Q114+0.5*($R114)^2))*_xlfn.NORM.DIST((LN(($M114*EXP($L114/100*AD$69))/($K114))-$Q114*AD$69)/($R114*SQRT(AD$69))-$R114*SQRT(AD$69),0,1,TRUE)+$M114*EXP($L114/100*AD$69)*(1-_xlfn.NORM.DIST((LN(($M114*EXP($L114/100*AD$69))/($K114))-$Q114*AD$69)/($R114*SQRT(AD$69)),0,1,TRUE)))*EXP(-0.07*AD$69)*(INDEX('3)tpx females'!BL$57:BL$107,MATCH('3) 2016 cases'!$P114,'3)tpx females'!$BB$57:$BB$107,0))+INDEX('3)tpx males'!BL$57:BL$107,MATCH($O114,'3)tpx males'!$BB$57:$BB$107,0))-(INDEX('3)tpx males'!BK$110:BK$160,MATCH($O114,'3)tpx males'!$BB$110:$BB$160,0))*INDEX('3)tpx females'!BK$111:BK$161,MATCH('3) 2016 cases'!$P114,'3)tpx females'!$BB$111:$BB$161,0))*(1-(EXP(-INDEX('3)tpx males'!BL$4:BL$54,MATCH($O114,'3)tpx males'!$BB$4:$BB$54,0)))*EXP(-INDEX('3)tpx females'!BL$3:BL$53,MATCH('3) 2016 cases'!$P114,'3)tpx females'!$BB$3:$BB$53,0))))))),0)</f>
        <v>18366.406055671527</v>
      </c>
      <c r="AE114" s="32">
        <f ca="1">IFERROR(($K114*EXP(AE$69*($Q114+0.5*($R114)^2))*_xlfn.NORM.DIST((LN(($M114*EXP($L114/100*AE$69))/($K114))-$Q114*AE$69)/($R114*SQRT(AE$69))-$R114*SQRT(AE$69),0,1,TRUE)+$M114*EXP($L114/100*AE$69)*(1-_xlfn.NORM.DIST((LN(($M114*EXP($L114/100*AE$69))/($K114))-$Q114*AE$69)/($R114*SQRT(AE$69)),0,1,TRUE)))*EXP(-0.07*AE$69)*(INDEX('3)tpx females'!BM$57:BM$107,MATCH('3) 2016 cases'!$P114,'3)tpx females'!$BB$57:$BB$107,0))+INDEX('3)tpx males'!BM$57:BM$107,MATCH($O114,'3)tpx males'!$BB$57:$BB$107,0))-(INDEX('3)tpx males'!BL$110:BL$160,MATCH($O114,'3)tpx males'!$BB$110:$BB$160,0))*INDEX('3)tpx females'!BL$111:BL$161,MATCH('3) 2016 cases'!$P114,'3)tpx females'!$BB$111:$BB$161,0))*(1-(EXP(-INDEX('3)tpx males'!BM$4:BM$54,MATCH($O114,'3)tpx males'!$BB$4:$BB$54,0)))*EXP(-INDEX('3)tpx females'!BM$3:BM$53,MATCH('3) 2016 cases'!$P114,'3)tpx females'!$BB$3:$BB$53,0))))))),0)</f>
        <v>17785.815264173096</v>
      </c>
      <c r="AF114" s="32">
        <f ca="1">IFERROR(($K114*EXP(AF$69*($Q114+0.5*($R114)^2))*_xlfn.NORM.DIST((LN(($M114*EXP($L114/100*AF$69))/($K114))-$Q114*AF$69)/($R114*SQRT(AF$69))-$R114*SQRT(AF$69),0,1,TRUE)+$M114*EXP($L114/100*AF$69)*(1-_xlfn.NORM.DIST((LN(($M114*EXP($L114/100*AF$69))/($K114))-$Q114*AF$69)/($R114*SQRT(AF$69)),0,1,TRUE)))*EXP(-0.07*AF$69)*(INDEX('3)tpx females'!BN$57:BN$107,MATCH('3) 2016 cases'!$P114,'3)tpx females'!$BB$57:$BB$107,0))+INDEX('3)tpx males'!BN$57:BN$107,MATCH($O114,'3)tpx males'!$BB$57:$BB$107,0))-(INDEX('3)tpx males'!BM$110:BM$160,MATCH($O114,'3)tpx males'!$BB$110:$BB$160,0))*INDEX('3)tpx females'!BM$111:BM$161,MATCH('3) 2016 cases'!$P114,'3)tpx females'!$BB$111:$BB$161,0))*(1-(EXP(-INDEX('3)tpx males'!BN$4:BN$54,MATCH($O114,'3)tpx males'!$BB$4:$BB$54,0)))*EXP(-INDEX('3)tpx females'!BN$3:BN$53,MATCH('3) 2016 cases'!$P114,'3)tpx females'!$BB$3:$BB$53,0))))))),0)</f>
        <v>16906.207757940992</v>
      </c>
      <c r="AG114" s="32">
        <f ca="1">IFERROR(($K114*EXP(AG$69*($Q114+0.5*($R114)^2))*_xlfn.NORM.DIST((LN(($M114*EXP($L114/100*AG$69))/($K114))-$Q114*AG$69)/($R114*SQRT(AG$69))-$R114*SQRT(AG$69),0,1,TRUE)+$M114*EXP($L114/100*AG$69)*(1-_xlfn.NORM.DIST((LN(($M114*EXP($L114/100*AG$69))/($K114))-$Q114*AG$69)/($R114*SQRT(AG$69)),0,1,TRUE)))*EXP(-0.07*AG$69)*(INDEX('3)tpx females'!BO$57:BO$107,MATCH('3) 2016 cases'!$P114,'3)tpx females'!$BB$57:$BB$107,0))+INDEX('3)tpx males'!BO$57:BO$107,MATCH($O114,'3)tpx males'!$BB$57:$BB$107,0))-(INDEX('3)tpx males'!BN$110:BN$160,MATCH($O114,'3)tpx males'!$BB$110:$BB$160,0))*INDEX('3)tpx females'!BN$111:BN$161,MATCH('3) 2016 cases'!$P114,'3)tpx females'!$BB$111:$BB$161,0))*(1-(EXP(-INDEX('3)tpx males'!BO$4:BO$54,MATCH($O114,'3)tpx males'!$BB$4:$BB$54,0)))*EXP(-INDEX('3)tpx females'!BO$3:BO$53,MATCH('3) 2016 cases'!$P114,'3)tpx females'!$BB$3:$BB$53,0))))))),0)</f>
        <v>15987.605381240983</v>
      </c>
      <c r="AH114" s="32">
        <f ca="1">IFERROR(($K114*EXP(AH$69*($Q114+0.5*($R114)^2))*_xlfn.NORM.DIST((LN(($M114*EXP($L114/100*AH$69))/($K114))-$Q114*AH$69)/($R114*SQRT(AH$69))-$R114*SQRT(AH$69),0,1,TRUE)+$M114*EXP($L114/100*AH$69)*(1-_xlfn.NORM.DIST((LN(($M114*EXP($L114/100*AH$69))/($K114))-$Q114*AH$69)/($R114*SQRT(AH$69)),0,1,TRUE)))*EXP(-0.07*AH$69)*(INDEX('3)tpx females'!BP$57:BP$107,MATCH('3) 2016 cases'!$P114,'3)tpx females'!$BB$57:$BB$107,0))+INDEX('3)tpx males'!BP$57:BP$107,MATCH($O114,'3)tpx males'!$BB$57:$BB$107,0))-(INDEX('3)tpx males'!BO$110:BO$160,MATCH($O114,'3)tpx males'!$BB$110:$BB$160,0))*INDEX('3)tpx females'!BO$111:BO$161,MATCH('3) 2016 cases'!$P114,'3)tpx females'!$BB$111:$BB$161,0))*(1-(EXP(-INDEX('3)tpx males'!BP$4:BP$54,MATCH($O114,'3)tpx males'!$BB$4:$BB$54,0)))*EXP(-INDEX('3)tpx females'!BP$3:BP$53,MATCH('3) 2016 cases'!$P114,'3)tpx females'!$BB$3:$BB$53,0))))))),0)</f>
        <v>14061.711641513077</v>
      </c>
      <c r="AI114" s="32">
        <f ca="1">IFERROR(($K114*EXP(AI$69*($Q114+0.5*($R114)^2))*_xlfn.NORM.DIST((LN(($M114*EXP($L114/100*AI$69))/($K114))-$Q114*AI$69)/($R114*SQRT(AI$69))-$R114*SQRT(AI$69),0,1,TRUE)+$M114*EXP($L114/100*AI$69)*(1-_xlfn.NORM.DIST((LN(($M114*EXP($L114/100*AI$69))/($K114))-$Q114*AI$69)/($R114*SQRT(AI$69)),0,1,TRUE)))*EXP(-0.07*AI$69)*(INDEX('3)tpx females'!BQ$57:BQ$107,MATCH('3) 2016 cases'!$P114,'3)tpx females'!$BB$57:$BB$107,0))+INDEX('3)tpx males'!BQ$57:BQ$107,MATCH($O114,'3)tpx males'!$BB$57:$BB$107,0))-(INDEX('3)tpx males'!BP$110:BP$160,MATCH($O114,'3)tpx males'!$BB$110:$BB$160,0))*INDEX('3)tpx females'!BP$111:BP$161,MATCH('3) 2016 cases'!$P114,'3)tpx females'!$BB$111:$BB$161,0))*(1-(EXP(-INDEX('3)tpx males'!BQ$4:BQ$54,MATCH($O114,'3)tpx males'!$BB$4:$BB$54,0)))*EXP(-INDEX('3)tpx females'!BQ$3:BQ$53,MATCH('3) 2016 cases'!$P114,'3)tpx females'!$BB$3:$BB$53,0))))))),0)</f>
        <v>12158.647136365544</v>
      </c>
      <c r="AJ114" s="32">
        <f ca="1">IFERROR(($K114*EXP(AJ$69*($Q114+0.5*($R114)^2))*_xlfn.NORM.DIST((LN(($M114*EXP($L114/100*AJ$69))/($K114))-$Q114*AJ$69)/($R114*SQRT(AJ$69))-$R114*SQRT(AJ$69),0,1,TRUE)+$M114*EXP($L114/100*AJ$69)*(1-_xlfn.NORM.DIST((LN(($M114*EXP($L114/100*AJ$69))/($K114))-$Q114*AJ$69)/($R114*SQRT(AJ$69)),0,1,TRUE)))*EXP(-0.07*AJ$69)*(INDEX('3)tpx females'!BR$57:BR$107,MATCH('3) 2016 cases'!$P114,'3)tpx females'!$BB$57:$BB$107,0))+INDEX('3)tpx males'!BR$57:BR$107,MATCH($O114,'3)tpx males'!$BB$57:$BB$107,0))-(INDEX('3)tpx males'!BQ$110:BQ$160,MATCH($O114,'3)tpx males'!$BB$110:$BB$160,0))*INDEX('3)tpx females'!BQ$111:BQ$161,MATCH('3) 2016 cases'!$P114,'3)tpx females'!$BB$111:$BB$161,0))*(1-(EXP(-INDEX('3)tpx males'!BR$4:BR$54,MATCH($O114,'3)tpx males'!$BB$4:$BB$54,0)))*EXP(-INDEX('3)tpx females'!BR$3:BR$53,MATCH('3) 2016 cases'!$P114,'3)tpx females'!$BB$3:$BB$53,0))))))),0)</f>
        <v>10142.305988441047</v>
      </c>
      <c r="AK114" s="32">
        <f ca="1">IFERROR(($K114*EXP(AK$69*($Q114+0.5*($R114)^2))*_xlfn.NORM.DIST((LN(($M114*EXP($L114/100*AK$69))/($K114))-$Q114*AK$69)/($R114*SQRT(AK$69))-$R114*SQRT(AK$69),0,1,TRUE)+$M114*EXP($L114/100*AK$69)*(1-_xlfn.NORM.DIST((LN(($M114*EXP($L114/100*AK$69))/($K114))-$Q114*AK$69)/($R114*SQRT(AK$69)),0,1,TRUE)))*EXP(-0.07*AK$69)*(INDEX('3)tpx females'!BS$57:BS$107,MATCH('3) 2016 cases'!$P114,'3)tpx females'!$BB$57:$BB$107,0))+INDEX('3)tpx males'!BS$57:BS$107,MATCH($O114,'3)tpx males'!$BB$57:$BB$107,0))-(INDEX('3)tpx males'!BR$110:BR$160,MATCH($O114,'3)tpx males'!$BB$110:$BB$160,0))*INDEX('3)tpx females'!BR$111:BR$161,MATCH('3) 2016 cases'!$P114,'3)tpx females'!$BB$111:$BB$161,0))*(1-(EXP(-INDEX('3)tpx males'!BS$4:BS$54,MATCH($O114,'3)tpx males'!$BB$4:$BB$54,0)))*EXP(-INDEX('3)tpx females'!BS$3:BS$53,MATCH('3) 2016 cases'!$P114,'3)tpx females'!$BB$3:$BB$53,0))))))),0)</f>
        <v>8173.0819590250148</v>
      </c>
      <c r="AL114" s="32">
        <f ca="1">IFERROR(($K114*EXP(AL$69*($Q114+0.5*($R114)^2))*_xlfn.NORM.DIST((LN(($M114*EXP($L114/100*AL$69))/($K114))-$Q114*AL$69)/($R114*SQRT(AL$69))-$R114*SQRT(AL$69),0,1,TRUE)+$M114*EXP($L114/100*AL$69)*(1-_xlfn.NORM.DIST((LN(($M114*EXP($L114/100*AL$69))/($K114))-$Q114*AL$69)/($R114*SQRT(AL$69)),0,1,TRUE)))*EXP(-0.07*AL$69)*(INDEX('3)tpx females'!BT$57:BT$107,MATCH('3) 2016 cases'!$P114,'3)tpx females'!$BB$57:$BB$107,0))+INDEX('3)tpx males'!BT$57:BT$107,MATCH($O114,'3)tpx males'!$BB$57:$BB$107,0))-(INDEX('3)tpx males'!BS$110:BS$160,MATCH($O114,'3)tpx males'!$BB$110:$BB$160,0))*INDEX('3)tpx females'!BS$111:BS$161,MATCH('3) 2016 cases'!$P114,'3)tpx females'!$BB$111:$BB$161,0))*(1-(EXP(-INDEX('3)tpx males'!BT$4:BT$54,MATCH($O114,'3)tpx males'!$BB$4:$BB$54,0)))*EXP(-INDEX('3)tpx females'!BT$3:BT$53,MATCH('3) 2016 cases'!$P114,'3)tpx females'!$BB$3:$BB$53,0))))))),0)</f>
        <v>6325.232639222666</v>
      </c>
      <c r="AM114" s="32">
        <f ca="1">IFERROR(($K114*EXP(AM$69*($Q114+0.5*($R114)^2))*_xlfn.NORM.DIST((LN(($M114*EXP($L114/100*AM$69))/($K114))-$Q114*AM$69)/($R114*SQRT(AM$69))-$R114*SQRT(AM$69),0,1,TRUE)+$M114*EXP($L114/100*AM$69)*(1-_xlfn.NORM.DIST((LN(($M114*EXP($L114/100*AM$69))/($K114))-$Q114*AM$69)/($R114*SQRT(AM$69)),0,1,TRUE)))*EXP(-0.07*AM$69)*(INDEX('3)tpx females'!BU$57:BU$107,MATCH('3) 2016 cases'!$P114,'3)tpx females'!$BB$57:$BB$107,0))+INDEX('3)tpx males'!BU$57:BU$107,MATCH($O114,'3)tpx males'!$BB$57:$BB$107,0))-(INDEX('3)tpx males'!BT$110:BT$160,MATCH($O114,'3)tpx males'!$BB$110:$BB$160,0))*INDEX('3)tpx females'!BT$111:BT$161,MATCH('3) 2016 cases'!$P114,'3)tpx females'!$BB$111:$BB$161,0))*(1-(EXP(-INDEX('3)tpx males'!BU$4:BU$54,MATCH($O114,'3)tpx males'!$BB$4:$BB$54,0)))*EXP(-INDEX('3)tpx females'!BU$3:BU$53,MATCH('3) 2016 cases'!$P114,'3)tpx females'!$BB$3:$BB$53,0))))))),0)</f>
        <v>4724.7291246188979</v>
      </c>
      <c r="AN114" s="32">
        <f ca="1">IFERROR(($K114*EXP(AN$69*($Q114+0.5*($R114)^2))*_xlfn.NORM.DIST((LN(($M114*EXP($L114/100*AN$69))/($K114))-$Q114*AN$69)/($R114*SQRT(AN$69))-$R114*SQRT(AN$69),0,1,TRUE)+$M114*EXP($L114/100*AN$69)*(1-_xlfn.NORM.DIST((LN(($M114*EXP($L114/100*AN$69))/($K114))-$Q114*AN$69)/($R114*SQRT(AN$69)),0,1,TRUE)))*EXP(-0.07*AN$69)*(INDEX('3)tpx females'!BV$57:BV$107,MATCH('3) 2016 cases'!$P114,'3)tpx females'!$BB$57:$BB$107,0))+INDEX('3)tpx males'!BV$57:BV$107,MATCH($O114,'3)tpx males'!$BB$57:$BB$107,0))-(INDEX('3)tpx males'!BU$110:BU$160,MATCH($O114,'3)tpx males'!$BB$110:$BB$160,0))*INDEX('3)tpx females'!BU$111:BU$161,MATCH('3) 2016 cases'!$P114,'3)tpx females'!$BB$111:$BB$161,0))*(1-(EXP(-INDEX('3)tpx males'!BV$4:BV$54,MATCH($O114,'3)tpx males'!$BB$4:$BB$54,0)))*EXP(-INDEX('3)tpx females'!BV$3:BV$53,MATCH('3) 2016 cases'!$P114,'3)tpx females'!$BB$3:$BB$53,0))))))),0)</f>
        <v>3372.3172635736769</v>
      </c>
      <c r="AO114" s="32">
        <f ca="1">IFERROR(($K114*EXP(AO$69*($Q114+0.5*($R114)^2))*_xlfn.NORM.DIST((LN(($M114*EXP($L114/100*AO$69))/($K114))-$Q114*AO$69)/($R114*SQRT(AO$69))-$R114*SQRT(AO$69),0,1,TRUE)+$M114*EXP($L114/100*AO$69)*(1-_xlfn.NORM.DIST((LN(($M114*EXP($L114/100*AO$69))/($K114))-$Q114*AO$69)/($R114*SQRT(AO$69)),0,1,TRUE)))*EXP(-0.07*AO$69)*(INDEX('3)tpx females'!BW$57:BW$107,MATCH('3) 2016 cases'!$P114,'3)tpx females'!$BB$57:$BB$107,0))+INDEX('3)tpx males'!BW$57:BW$107,MATCH($O114,'3)tpx males'!$BB$57:$BB$107,0))-(INDEX('3)tpx males'!BV$110:BV$160,MATCH($O114,'3)tpx males'!$BB$110:$BB$160,0))*INDEX('3)tpx females'!BV$111:BV$161,MATCH('3) 2016 cases'!$P114,'3)tpx females'!$BB$111:$BB$161,0))*(1-(EXP(-INDEX('3)tpx males'!BW$4:BW$54,MATCH($O114,'3)tpx males'!$BB$4:$BB$54,0)))*EXP(-INDEX('3)tpx females'!BW$3:BW$53,MATCH('3) 2016 cases'!$P114,'3)tpx females'!$BB$3:$BB$53,0))))))),0)</f>
        <v>2284.4288314232726</v>
      </c>
      <c r="AP114" s="32">
        <f ca="1">IFERROR(($K114*EXP(AP$69*($Q114+0.5*($R114)^2))*_xlfn.NORM.DIST((LN(($M114*EXP($L114/100*AP$69))/($K114))-$Q114*AP$69)/($R114*SQRT(AP$69))-$R114*SQRT(AP$69),0,1,TRUE)+$M114*EXP($L114/100*AP$69)*(1-_xlfn.NORM.DIST((LN(($M114*EXP($L114/100*AP$69))/($K114))-$Q114*AP$69)/($R114*SQRT(AP$69)),0,1,TRUE)))*EXP(-0.07*AP$69)*(INDEX('3)tpx females'!BX$57:BX$107,MATCH('3) 2016 cases'!$P114,'3)tpx females'!$BB$57:$BB$107,0))+INDEX('3)tpx males'!BX$57:BX$107,MATCH($O114,'3)tpx males'!$BB$57:$BB$107,0))-(INDEX('3)tpx males'!BW$110:BW$160,MATCH($O114,'3)tpx males'!$BB$110:$BB$160,0))*INDEX('3)tpx females'!BW$111:BW$161,MATCH('3) 2016 cases'!$P114,'3)tpx females'!$BB$111:$BB$161,0))*(1-(EXP(-INDEX('3)tpx males'!BX$4:BX$54,MATCH($O114,'3)tpx males'!$BB$4:$BB$54,0)))*EXP(-INDEX('3)tpx females'!BX$3:BX$53,MATCH('3) 2016 cases'!$P114,'3)tpx females'!$BB$3:$BB$53,0))))))),0)</f>
        <v>1487.8439343917328</v>
      </c>
      <c r="AQ114" s="32">
        <f ca="1">IFERROR(($K114*EXP(AQ$69*($Q114+0.5*($R114)^2))*_xlfn.NORM.DIST((LN(($M114*EXP($L114/100*AQ$69))/($K114))-$Q114*AQ$69)/($R114*SQRT(AQ$69))-$R114*SQRT(AQ$69),0,1,TRUE)+$M114*EXP($L114/100*AQ$69)*(1-_xlfn.NORM.DIST((LN(($M114*EXP($L114/100*AQ$69))/($K114))-$Q114*AQ$69)/($R114*SQRT(AQ$69)),0,1,TRUE)))*EXP(-0.07*AQ$69)*(INDEX('3)tpx females'!BY$57:BY$107,MATCH('3) 2016 cases'!$P114,'3)tpx females'!$BB$57:$BB$107,0))+INDEX('3)tpx males'!BY$57:BY$107,MATCH($O114,'3)tpx males'!$BB$57:$BB$107,0))-(INDEX('3)tpx males'!BX$110:BX$160,MATCH($O114,'3)tpx males'!$BB$110:$BB$160,0))*INDEX('3)tpx females'!BX$111:BX$161,MATCH('3) 2016 cases'!$P114,'3)tpx females'!$BB$111:$BB$161,0))*(1-(EXP(-INDEX('3)tpx males'!BY$4:BY$54,MATCH($O114,'3)tpx males'!$BB$4:$BB$54,0)))*EXP(-INDEX('3)tpx females'!BY$3:BY$53,MATCH('3) 2016 cases'!$P114,'3)tpx females'!$BB$3:$BB$53,0))))))),0)</f>
        <v>909.56464999907348</v>
      </c>
      <c r="AR114" s="32">
        <f ca="1">IFERROR(($K114*EXP(AR$69*($Q114+0.5*($R114)^2))*_xlfn.NORM.DIST((LN(($M114*EXP($L114/100*AR$69))/($K114))-$Q114*AR$69)/($R114*SQRT(AR$69))-$R114*SQRT(AR$69),0,1,TRUE)+$M114*EXP($L114/100*AR$69)*(1-_xlfn.NORM.DIST((LN(($M114*EXP($L114/100*AR$69))/($K114))-$Q114*AR$69)/($R114*SQRT(AR$69)),0,1,TRUE)))*EXP(-0.07*AR$69)*(INDEX('3)tpx females'!BZ$57:BZ$107,MATCH('3) 2016 cases'!$P114,'3)tpx females'!$BB$57:$BB$107,0))+INDEX('3)tpx males'!BZ$57:BZ$107,MATCH($O114,'3)tpx males'!$BB$57:$BB$107,0))-(INDEX('3)tpx males'!BY$110:BY$160,MATCH($O114,'3)tpx males'!$BB$110:$BB$160,0))*INDEX('3)tpx females'!BY$111:BY$161,MATCH('3) 2016 cases'!$P114,'3)tpx females'!$BB$111:$BB$161,0))*(1-(EXP(-INDEX('3)tpx males'!BZ$4:BZ$54,MATCH($O114,'3)tpx males'!$BB$4:$BB$54,0)))*EXP(-INDEX('3)tpx females'!BZ$3:BZ$53,MATCH('3) 2016 cases'!$P114,'3)tpx females'!$BB$3:$BB$53,0))))))),0)</f>
        <v>539.5033486520158</v>
      </c>
      <c r="AS114" s="32">
        <f ca="1">IFERROR(($K114*EXP(AS$69*($Q114+0.5*($R114)^2))*_xlfn.NORM.DIST((LN(($M114*EXP($L114/100*AS$69))/($K114))-$Q114*AS$69)/($R114*SQRT(AS$69))-$R114*SQRT(AS$69),0,1,TRUE)+$M114*EXP($L114/100*AS$69)*(1-_xlfn.NORM.DIST((LN(($M114*EXP($L114/100*AS$69))/($K114))-$Q114*AS$69)/($R114*SQRT(AS$69)),0,1,TRUE)))*EXP(-0.07*AS$69)*(INDEX('3)tpx females'!CA$57:CA$107,MATCH('3) 2016 cases'!$P114,'3)tpx females'!$BB$57:$BB$107,0))+INDEX('3)tpx males'!CA$57:CA$107,MATCH($O114,'3)tpx males'!$BB$57:$BB$107,0))-(INDEX('3)tpx males'!BZ$110:BZ$160,MATCH($O114,'3)tpx males'!$BB$110:$BB$160,0))*INDEX('3)tpx females'!BZ$111:BZ$161,MATCH('3) 2016 cases'!$P114,'3)tpx females'!$BB$111:$BB$161,0))*(1-(EXP(-INDEX('3)tpx males'!CA$4:CA$54,MATCH($O114,'3)tpx males'!$BB$4:$BB$54,0)))*EXP(-INDEX('3)tpx females'!CA$3:CA$53,MATCH('3) 2016 cases'!$P114,'3)tpx females'!$BB$3:$BB$53,0))))))),0)</f>
        <v>295.76557384034442</v>
      </c>
      <c r="AT114" s="32">
        <f ca="1">IFERROR(($K114*EXP(AT$69*($Q114+0.5*($R114)^2))*_xlfn.NORM.DIST((LN(($M114*EXP($L114/100*AT$69))/($K114))-$Q114*AT$69)/($R114*SQRT(AT$69))-$R114*SQRT(AT$69),0,1,TRUE)+$M114*EXP($L114/100*AT$69)*(1-_xlfn.NORM.DIST((LN(($M114*EXP($L114/100*AT$69))/($K114))-$Q114*AT$69)/($R114*SQRT(AT$69)),0,1,TRUE)))*EXP(-0.07*AT$69)*(INDEX('3)tpx females'!CB$57:CB$107,MATCH('3) 2016 cases'!$P114,'3)tpx females'!$BB$57:$BB$107,0))+INDEX('3)tpx males'!CB$57:CB$107,MATCH($O114,'3)tpx males'!$BB$57:$BB$107,0))-(INDEX('3)tpx males'!CA$110:CA$160,MATCH($O114,'3)tpx males'!$BB$110:$BB$160,0))*INDEX('3)tpx females'!CA$111:CA$161,MATCH('3) 2016 cases'!$P114,'3)tpx females'!$BB$111:$BB$161,0))*(1-(EXP(-INDEX('3)tpx males'!CB$4:CB$54,MATCH($O114,'3)tpx males'!$BB$4:$BB$54,0)))*EXP(-INDEX('3)tpx females'!CB$3:CB$53,MATCH('3) 2016 cases'!$P114,'3)tpx females'!$BB$3:$BB$53,0))))))),0)</f>
        <v>163.43676704956926</v>
      </c>
      <c r="AU114" s="32">
        <f ca="1">IFERROR(($K114*EXP(AU$69*($Q114+0.5*($R114)^2))*_xlfn.NORM.DIST((LN(($M114*EXP($L114/100*AU$69))/($K114))-$Q114*AU$69)/($R114*SQRT(AU$69))-$R114*SQRT(AU$69),0,1,TRUE)+$M114*EXP($L114/100*AU$69)*(1-_xlfn.NORM.DIST((LN(($M114*EXP($L114/100*AU$69))/($K114))-$Q114*AU$69)/($R114*SQRT(AU$69)),0,1,TRUE)))*EXP(-0.07*AU$69)*(INDEX('3)tpx females'!CC$57:CC$107,MATCH('3) 2016 cases'!$P114,'3)tpx females'!$BB$57:$BB$107,0))+INDEX('3)tpx males'!CC$57:CC$107,MATCH($O114,'3)tpx males'!$BB$57:$BB$107,0))-(INDEX('3)tpx males'!CB$110:CB$160,MATCH($O114,'3)tpx males'!$BB$110:$BB$160,0))*INDEX('3)tpx females'!CB$111:CB$161,MATCH('3) 2016 cases'!$P114,'3)tpx females'!$BB$111:$BB$161,0))*(1-(EXP(-INDEX('3)tpx males'!CC$4:CC$54,MATCH($O114,'3)tpx males'!$BB$4:$BB$54,0)))*EXP(-INDEX('3)tpx females'!CC$3:CC$53,MATCH('3) 2016 cases'!$P114,'3)tpx females'!$BB$3:$BB$53,0))))))),0)</f>
        <v>91.363771682753367</v>
      </c>
      <c r="AV114" s="32">
        <f ca="1">IFERROR(($K114*EXP(AV$69*($Q114+0.5*($R114)^2))*_xlfn.NORM.DIST((LN(($M114*EXP($L114/100*AV$69))/($K114))-$Q114*AV$69)/($R114*SQRT(AV$69))-$R114*SQRT(AV$69),0,1,TRUE)+$M114*EXP($L114/100*AV$69)*(1-_xlfn.NORM.DIST((LN(($M114*EXP($L114/100*AV$69))/($K114))-$Q114*AV$69)/($R114*SQRT(AV$69)),0,1,TRUE)))*EXP(-0.07*AV$69)*(INDEX('3)tpx females'!CD$57:CD$107,MATCH('3) 2016 cases'!$P114,'3)tpx females'!$BB$57:$BB$107,0))+INDEX('3)tpx males'!CD$57:CD$107,MATCH($O114,'3)tpx males'!$BB$57:$BB$107,0))-(INDEX('3)tpx males'!CC$110:CC$160,MATCH($O114,'3)tpx males'!$BB$110:$BB$160,0))*INDEX('3)tpx females'!CC$111:CC$161,MATCH('3) 2016 cases'!$P114,'3)tpx females'!$BB$111:$BB$161,0))*(1-(EXP(-INDEX('3)tpx males'!CD$4:CD$54,MATCH($O114,'3)tpx males'!$BB$4:$BB$54,0)))*EXP(-INDEX('3)tpx females'!CD$3:CD$53,MATCH('3) 2016 cases'!$P114,'3)tpx females'!$BB$3:$BB$53,0))))))),0)</f>
        <v>41.521987113879248</v>
      </c>
      <c r="AW114" s="32">
        <f ca="1">IFERROR(($K114*EXP(AW$69*($Q114+0.5*($R114)^2))*_xlfn.NORM.DIST((LN(($M114*EXP($L114/100*AW$69))/($K114))-$Q114*AW$69)/($R114*SQRT(AW$69))-$R114*SQRT(AW$69),0,1,TRUE)+$M114*EXP($L114/100*AW$69)*(1-_xlfn.NORM.DIST((LN(($M114*EXP($L114/100*AW$69))/($K114))-$Q114*AW$69)/($R114*SQRT(AW$69)),0,1,TRUE)))*EXP(-0.07*AW$69)*(INDEX('3)tpx females'!CE$57:CE$107,MATCH('3) 2016 cases'!$P114,'3)tpx females'!$BB$57:$BB$107,0))+INDEX('3)tpx males'!CE$57:CE$107,MATCH($O114,'3)tpx males'!$BB$57:$BB$107,0))-(INDEX('3)tpx males'!CD$110:CD$160,MATCH($O114,'3)tpx males'!$BB$110:$BB$160,0))*INDEX('3)tpx females'!CD$111:CD$161,MATCH('3) 2016 cases'!$P114,'3)tpx females'!$BB$111:$BB$161,0))*(1-(EXP(-INDEX('3)tpx males'!CE$4:CE$54,MATCH($O114,'3)tpx males'!$BB$4:$BB$54,0)))*EXP(-INDEX('3)tpx females'!CE$3:CE$53,MATCH('3) 2016 cases'!$P114,'3)tpx females'!$BB$3:$BB$53,0))))))),0)</f>
        <v>0</v>
      </c>
      <c r="AX114" s="32">
        <f ca="1">IFERROR(($K114*EXP(AX$69*($Q114+0.5*($R114)^2))*_xlfn.NORM.DIST((LN(($M114*EXP($L114/100*AX$69))/($K114))-$Q114*AX$69)/($R114*SQRT(AX$69))-$R114*SQRT(AX$69),0,1,TRUE)+$M114*EXP($L114/100*AX$69)*(1-_xlfn.NORM.DIST((LN(($M114*EXP($L114/100*AX$69))/($K114))-$Q114*AX$69)/($R114*SQRT(AX$69)),0,1,TRUE)))*EXP(-0.07*AX$69)*(INDEX('3)tpx females'!CF$57:CF$107,MATCH('3) 2016 cases'!$P114,'3)tpx females'!$BB$57:$BB$107,0))+INDEX('3)tpx males'!CF$57:CF$107,MATCH($O114,'3)tpx males'!$BB$57:$BB$107,0))-(INDEX('3)tpx males'!CE$110:CE$160,MATCH($O114,'3)tpx males'!$BB$110:$BB$160,0))*INDEX('3)tpx females'!CE$111:CE$161,MATCH('3) 2016 cases'!$P114,'3)tpx females'!$BB$111:$BB$161,0))*(1-(EXP(-INDEX('3)tpx males'!CF$4:CF$54,MATCH($O114,'3)tpx males'!$BB$4:$BB$54,0)))*EXP(-INDEX('3)tpx females'!CF$3:CF$53,MATCH('3) 2016 cases'!$P114,'3)tpx females'!$BB$3:$BB$53,0))))))),0)</f>
        <v>0</v>
      </c>
      <c r="AY114" s="32">
        <f ca="1">IFERROR(($K114*EXP(AY$69*($Q114+0.5*($R114)^2))*_xlfn.NORM.DIST((LN(($M114*EXP($L114/100*AY$69))/($K114))-$Q114*AY$69)/($R114*SQRT(AY$69))-$R114*SQRT(AY$69),0,1,TRUE)+$M114*EXP($L114/100*AY$69)*(1-_xlfn.NORM.DIST((LN(($M114*EXP($L114/100*AY$69))/($K114))-$Q114*AY$69)/($R114*SQRT(AY$69)),0,1,TRUE)))*EXP(-0.07*AY$69)*(INDEX('3)tpx females'!CG$57:CG$107,MATCH('3) 2016 cases'!$P114,'3)tpx females'!$BB$57:$BB$107,0))+INDEX('3)tpx males'!CG$57:CG$107,MATCH($O114,'3)tpx males'!$BB$57:$BB$107,0))-(INDEX('3)tpx males'!CF$110:CF$160,MATCH($O114,'3)tpx males'!$BB$110:$BB$160,0))*INDEX('3)tpx females'!CF$111:CF$161,MATCH('3) 2016 cases'!$P114,'3)tpx females'!$BB$111:$BB$161,0))*(1-(EXP(-INDEX('3)tpx males'!CG$4:CG$54,MATCH($O114,'3)tpx males'!$BB$4:$BB$54,0)))*EXP(-INDEX('3)tpx females'!CG$3:CG$53,MATCH('3) 2016 cases'!$P114,'3)tpx females'!$BB$3:$BB$53,0))))))),0)</f>
        <v>0</v>
      </c>
      <c r="AZ114" s="32">
        <f ca="1">IFERROR(($K114*EXP(AZ$69*($Q114+0.5*($R114)^2))*_xlfn.NORM.DIST((LN(($M114*EXP($L114/100*AZ$69))/($K114))-$Q114*AZ$69)/($R114*SQRT(AZ$69))-$R114*SQRT(AZ$69),0,1,TRUE)+$M114*EXP($L114/100*AZ$69)*(1-_xlfn.NORM.DIST((LN(($M114*EXP($L114/100*AZ$69))/($K114))-$Q114*AZ$69)/($R114*SQRT(AZ$69)),0,1,TRUE)))*EXP(-0.07*AZ$69)*(INDEX('3)tpx females'!CH$57:CH$107,MATCH('3) 2016 cases'!$P114,'3)tpx females'!$BB$57:$BB$107,0))+INDEX('3)tpx males'!CH$57:CH$107,MATCH($O114,'3)tpx males'!$BB$57:$BB$107,0))-(INDEX('3)tpx males'!CG$110:CG$160,MATCH($O114,'3)tpx males'!$BB$110:$BB$160,0))*INDEX('3)tpx females'!CG$111:CG$161,MATCH('3) 2016 cases'!$P114,'3)tpx females'!$BB$111:$BB$161,0))*(1-(EXP(-INDEX('3)tpx males'!CH$4:CH$54,MATCH($O114,'3)tpx males'!$BB$4:$BB$54,0)))*EXP(-INDEX('3)tpx females'!CH$3:CH$53,MATCH('3) 2016 cases'!$P114,'3)tpx females'!$BB$3:$BB$53,0))))))),0)</f>
        <v>0</v>
      </c>
      <c r="BA114" s="32">
        <f ca="1">IFERROR(($K114*EXP(BA$69*($Q114+0.5*($R114)^2))*_xlfn.NORM.DIST((LN(($M114*EXP($L114/100*BA$69))/($K114))-$Q114*BA$69)/($R114*SQRT(BA$69))-$R114*SQRT(BA$69),0,1,TRUE)+$M114*EXP($L114/100*BA$69)*(1-_xlfn.NORM.DIST((LN(($M114*EXP($L114/100*BA$69))/($K114))-$Q114*BA$69)/($R114*SQRT(BA$69)),0,1,TRUE)))*EXP(-0.07*BA$69)*(INDEX('3)tpx females'!CI$57:CI$107,MATCH('3) 2016 cases'!$P114,'3)tpx females'!$BB$57:$BB$107,0))+INDEX('3)tpx males'!CI$57:CI$107,MATCH($O114,'3)tpx males'!$BB$57:$BB$107,0))-(INDEX('3)tpx males'!CH$110:CH$160,MATCH($O114,'3)tpx males'!$BB$110:$BB$160,0))*INDEX('3)tpx females'!CH$111:CH$161,MATCH('3) 2016 cases'!$P114,'3)tpx females'!$BB$111:$BB$161,0))*(1-(EXP(-INDEX('3)tpx males'!CI$4:CI$54,MATCH($O114,'3)tpx males'!$BB$4:$BB$54,0)))*EXP(-INDEX('3)tpx females'!CI$3:CI$53,MATCH('3) 2016 cases'!$P114,'3)tpx females'!$BB$3:$BB$53,0))))))),0)</f>
        <v>0</v>
      </c>
      <c r="BB114" s="32">
        <f ca="1">IFERROR(($K114*EXP(BB$69*($Q114+0.5*($R114)^2))*_xlfn.NORM.DIST((LN(($M114*EXP($L114/100*BB$69))/($K114))-$Q114*BB$69)/($R114*SQRT(BB$69))-$R114*SQRT(BB$69),0,1,TRUE)+$M114*EXP($L114/100*BB$69)*(1-_xlfn.NORM.DIST((LN(($M114*EXP($L114/100*BB$69))/($K114))-$Q114*BB$69)/($R114*SQRT(BB$69)),0,1,TRUE)))*EXP(-0.07*BB$69)*(INDEX('3)tpx females'!CJ$57:CJ$107,MATCH('3) 2016 cases'!$P114,'3)tpx females'!$BB$57:$BB$107,0))+INDEX('3)tpx males'!CJ$57:CJ$107,MATCH($O114,'3)tpx males'!$BB$57:$BB$107,0))-(INDEX('3)tpx males'!CI$110:CI$160,MATCH($O114,'3)tpx males'!$BB$110:$BB$160,0))*INDEX('3)tpx females'!CI$111:CI$161,MATCH('3) 2016 cases'!$P114,'3)tpx females'!$BB$111:$BB$161,0))*(1-(EXP(-INDEX('3)tpx males'!CJ$4:CJ$54,MATCH($O114,'3)tpx males'!$BB$4:$BB$54,0)))*EXP(-INDEX('3)tpx females'!CJ$3:CJ$53,MATCH('3) 2016 cases'!$P114,'3)tpx females'!$BB$3:$BB$53,0))))))),0)</f>
        <v>0</v>
      </c>
      <c r="BC114" s="32">
        <f ca="1">IFERROR(($K114*EXP(BC$69*($Q114+0.5*($R114)^2))*_xlfn.NORM.DIST((LN(($M114*EXP($L114/100*BC$69))/($K114))-$Q114*BC$69)/($R114*SQRT(BC$69))-$R114*SQRT(BC$69),0,1,TRUE)+$M114*EXP($L114/100*BC$69)*(1-_xlfn.NORM.DIST((LN(($M114*EXP($L114/100*BC$69))/($K114))-$Q114*BC$69)/($R114*SQRT(BC$69)),0,1,TRUE)))*EXP(-0.07*BC$69)*(INDEX('3)tpx females'!CK$57:CK$107,MATCH('3) 2016 cases'!$P114,'3)tpx females'!$BB$57:$BB$107,0))+INDEX('3)tpx males'!CK$57:CK$107,MATCH($O114,'3)tpx males'!$BB$57:$BB$107,0))-(INDEX('3)tpx males'!CJ$110:CJ$160,MATCH($O114,'3)tpx males'!$BB$110:$BB$160,0))*INDEX('3)tpx females'!CJ$111:CJ$161,MATCH('3) 2016 cases'!$P114,'3)tpx females'!$BB$111:$BB$161,0))*(1-(EXP(-INDEX('3)tpx males'!CK$4:CK$54,MATCH($O114,'3)tpx males'!$BB$4:$BB$54,0)))*EXP(-INDEX('3)tpx females'!CK$3:CK$53,MATCH('3) 2016 cases'!$P114,'3)tpx females'!$BB$3:$BB$53,0))))))),0)</f>
        <v>0</v>
      </c>
      <c r="BD114" s="32">
        <f ca="1">IFERROR(($K114*EXP(BD$69*($Q114+0.5*($R114)^2))*_xlfn.NORM.DIST((LN(($M114*EXP($L114/100*BD$69))/($K114))-$Q114*BD$69)/($R114*SQRT(BD$69))-$R114*SQRT(BD$69),0,1,TRUE)+$M114*EXP($L114/100*BD$69)*(1-_xlfn.NORM.DIST((LN(($M114*EXP($L114/100*BD$69))/($K114))-$Q114*BD$69)/($R114*SQRT(BD$69)),0,1,TRUE)))*EXP(-0.07*BD$69)*(INDEX('3)tpx females'!CL$57:CL$107,MATCH('3) 2016 cases'!$P114,'3)tpx females'!$BB$57:$BB$107,0))+INDEX('3)tpx males'!CL$57:CL$107,MATCH($O114,'3)tpx males'!$BB$57:$BB$107,0))-(INDEX('3)tpx males'!CK$110:CK$160,MATCH($O114,'3)tpx males'!$BB$110:$BB$160,0))*INDEX('3)tpx females'!CK$111:CK$161,MATCH('3) 2016 cases'!$P114,'3)tpx females'!$BB$111:$BB$161,0))*(1-(EXP(-INDEX('3)tpx males'!CL$4:CL$54,MATCH($O114,'3)tpx males'!$BB$4:$BB$54,0)))*EXP(-INDEX('3)tpx females'!CL$3:CL$53,MATCH('3) 2016 cases'!$P114,'3)tpx females'!$BB$3:$BB$53,0))))))),0)</f>
        <v>0</v>
      </c>
      <c r="BE114" s="32">
        <f ca="1">IFERROR(($K114*EXP(BE$69*($Q114+0.5*($R114)^2))*_xlfn.NORM.DIST((LN(($M114*EXP($L114/100*BE$69))/($K114))-$Q114*BE$69)/($R114*SQRT(BE$69))-$R114*SQRT(BE$69),0,1,TRUE)+$M114*EXP($L114/100*BE$69)*(1-_xlfn.NORM.DIST((LN(($M114*EXP($L114/100*BE$69))/($K114))-$Q114*BE$69)/($R114*SQRT(BE$69)),0,1,TRUE)))*EXP(-0.07*BE$69)*(INDEX('3)tpx females'!CM$57:CM$107,MATCH('3) 2016 cases'!$P114,'3)tpx females'!$BB$57:$BB$107,0))+INDEX('3)tpx males'!CM$57:CM$107,MATCH($O114,'3)tpx males'!$BB$57:$BB$107,0))-(INDEX('3)tpx males'!CL$110:CL$160,MATCH($O114,'3)tpx males'!$BB$110:$BB$160,0))*INDEX('3)tpx females'!CL$111:CL$161,MATCH('3) 2016 cases'!$P114,'3)tpx females'!$BB$111:$BB$161,0))*(1-(EXP(-INDEX('3)tpx males'!CM$4:CM$54,MATCH($O114,'3)tpx males'!$BB$4:$BB$54,0)))*EXP(-INDEX('3)tpx females'!CM$3:CM$53,MATCH('3) 2016 cases'!$P114,'3)tpx females'!$BB$3:$BB$53,0))))))),0)</f>
        <v>0</v>
      </c>
      <c r="BF114" s="32">
        <f ca="1">IFERROR(($K114*EXP(BF$69*($Q114+0.5*($R114)^2))*_xlfn.NORM.DIST((LN(($M114*EXP($L114/100*BF$69))/($K114))-$Q114*BF$69)/($R114*SQRT(BF$69))-$R114*SQRT(BF$69),0,1,TRUE)+$M114*EXP($L114/100*BF$69)*(1-_xlfn.NORM.DIST((LN(($M114*EXP($L114/100*BF$69))/($K114))-$Q114*BF$69)/($R114*SQRT(BF$69)),0,1,TRUE)))*EXP(-0.07*BF$69)*(INDEX('3)tpx females'!CN$57:CN$107,MATCH('3) 2016 cases'!$P114,'3)tpx females'!$BB$57:$BB$107,0))+INDEX('3)tpx males'!CN$57:CN$107,MATCH($O114,'3)tpx males'!$BB$57:$BB$107,0))-(INDEX('3)tpx males'!CM$110:CM$160,MATCH($O114,'3)tpx males'!$BB$110:$BB$160,0))*INDEX('3)tpx females'!CM$111:CM$161,MATCH('3) 2016 cases'!$P114,'3)tpx females'!$BB$111:$BB$161,0))*(1-(EXP(-INDEX('3)tpx males'!CN$4:CN$54,MATCH($O114,'3)tpx males'!$BB$4:$BB$54,0)))*EXP(-INDEX('3)tpx females'!CN$3:CN$53,MATCH('3) 2016 cases'!$P114,'3)tpx females'!$BB$3:$BB$53,0))))))),0)</f>
        <v>0</v>
      </c>
      <c r="BG114" s="32">
        <f ca="1">IFERROR(($K114*EXP(BG$69*($Q114+0.5*($R114)^2))*_xlfn.NORM.DIST((LN(($M114*EXP($L114/100*BG$69))/($K114))-$Q114*BG$69)/($R114*SQRT(BG$69))-$R114*SQRT(BG$69),0,1,TRUE)+$M114*EXP($L114/100*BG$69)*(1-_xlfn.NORM.DIST((LN(($M114*EXP($L114/100*BG$69))/($K114))-$Q114*BG$69)/($R114*SQRT(BG$69)),0,1,TRUE)))*EXP(-0.07*BG$69)*(INDEX('3)tpx females'!CO$57:CO$107,MATCH('3) 2016 cases'!$P114,'3)tpx females'!$BB$57:$BB$107,0))+INDEX('3)tpx males'!CO$57:CO$107,MATCH($O114,'3)tpx males'!$BB$57:$BB$107,0))-(INDEX('3)tpx males'!CN$110:CN$160,MATCH($O114,'3)tpx males'!$BB$110:$BB$160,0))*INDEX('3)tpx females'!CN$111:CN$161,MATCH('3) 2016 cases'!$P114,'3)tpx females'!$BB$111:$BB$161,0))*(1-(EXP(-INDEX('3)tpx males'!CO$4:CO$54,MATCH($O114,'3)tpx males'!$BB$4:$BB$54,0)))*EXP(-INDEX('3)tpx females'!CO$3:CO$53,MATCH('3) 2016 cases'!$P114,'3)tpx females'!$BB$3:$BB$53,0))))))),0)</f>
        <v>0</v>
      </c>
      <c r="BH114" s="32">
        <f ca="1">IFERROR(($K114*EXP(BH$69*($Q114+0.5*($R114)^2))*_xlfn.NORM.DIST((LN(($M114*EXP($L114/100*BH$69))/($K114))-$Q114*BH$69)/($R114*SQRT(BH$69))-$R114*SQRT(BH$69),0,1,TRUE)+$M114*EXP($L114/100*BH$69)*(1-_xlfn.NORM.DIST((LN(($M114*EXP($L114/100*BH$69))/($K114))-$Q114*BH$69)/($R114*SQRT(BH$69)),0,1,TRUE)))*EXP(-0.07*BH$69)*(INDEX('3)tpx females'!CP$57:CP$107,MATCH('3) 2016 cases'!$P114,'3)tpx females'!$BB$57:$BB$107,0))+INDEX('3)tpx males'!CP$57:CP$107,MATCH($O114,'3)tpx males'!$BB$57:$BB$107,0))-(INDEX('3)tpx males'!CO$110:CO$160,MATCH($O114,'3)tpx males'!$BB$110:$BB$160,0))*INDEX('3)tpx females'!CO$111:CO$161,MATCH('3) 2016 cases'!$P114,'3)tpx females'!$BB$111:$BB$161,0))*(1-(EXP(-INDEX('3)tpx males'!CP$4:CP$54,MATCH($O114,'3)tpx males'!$BB$4:$BB$54,0)))*EXP(-INDEX('3)tpx females'!CP$3:CP$53,MATCH('3) 2016 cases'!$P114,'3)tpx females'!$BB$3:$BB$53,0))))))),0)</f>
        <v>0</v>
      </c>
      <c r="BI114" s="32">
        <f ca="1">IFERROR(($K114*EXP(BI$69*($Q114+0.5*($R114)^2))*_xlfn.NORM.DIST((LN(($M114*EXP($L114/100*BI$69))/($K114))-$Q114*BI$69)/($R114*SQRT(BI$69))-$R114*SQRT(BI$69),0,1,TRUE)+$M114*EXP($L114/100*BI$69)*(1-_xlfn.NORM.DIST((LN(($M114*EXP($L114/100*BI$69))/($K114))-$Q114*BI$69)/($R114*SQRT(BI$69)),0,1,TRUE)))*EXP(-0.07*BI$69)*(INDEX('3)tpx females'!CQ$57:CQ$107,MATCH('3) 2016 cases'!$P114,'3)tpx females'!$BB$57:$BB$107,0))+INDEX('3)tpx males'!CQ$57:CQ$107,MATCH($O114,'3)tpx males'!$BB$57:$BB$107,0))-(INDEX('3)tpx males'!CP$110:CP$160,MATCH($O114,'3)tpx males'!$BB$110:$BB$160,0))*INDEX('3)tpx females'!CP$111:CP$161,MATCH('3) 2016 cases'!$P114,'3)tpx females'!$BB$111:$BB$161,0))*(1-(EXP(-INDEX('3)tpx males'!CQ$4:CQ$54,MATCH($O114,'3)tpx males'!$BB$4:$BB$54,0)))*EXP(-INDEX('3)tpx females'!CQ$3:CQ$53,MATCH('3) 2016 cases'!$P114,'3)tpx females'!$BB$3:$BB$53,0))))))),0)</f>
        <v>0</v>
      </c>
      <c r="BJ114" s="32">
        <f ca="1">IFERROR(($K114*EXP(BJ$69*($Q114+0.5*($R114)^2))*_xlfn.NORM.DIST((LN(($M114*EXP($L114/100*BJ$69))/($K114))-$Q114*BJ$69)/($R114*SQRT(BJ$69))-$R114*SQRT(BJ$69),0,1,TRUE)+$M114*EXP($L114/100*BJ$69)*(1-_xlfn.NORM.DIST((LN(($M114*EXP($L114/100*BJ$69))/($K114))-$Q114*BJ$69)/($R114*SQRT(BJ$69)),0,1,TRUE)))*EXP(-0.07*BJ$69)*(INDEX('3)tpx females'!CR$57:CR$107,MATCH('3) 2016 cases'!$P114,'3)tpx females'!$BB$57:$BB$107,0))+INDEX('3)tpx males'!CR$57:CR$107,MATCH($O114,'3)tpx males'!$BB$57:$BB$107,0))-(INDEX('3)tpx males'!CQ$110:CQ$160,MATCH($O114,'3)tpx males'!$BB$110:$BB$160,0))*INDEX('3)tpx females'!CQ$111:CQ$161,MATCH('3) 2016 cases'!$P114,'3)tpx females'!$BB$111:$BB$161,0))*(1-(EXP(-INDEX('3)tpx males'!CR$4:CR$54,MATCH($O114,'3)tpx males'!$BB$4:$BB$54,0)))*EXP(-INDEX('3)tpx females'!CR$3:CR$53,MATCH('3) 2016 cases'!$P114,'3)tpx females'!$BB$3:$BB$53,0))))))),0)</f>
        <v>0</v>
      </c>
      <c r="BK114" s="32">
        <f ca="1">IFERROR(($K114*EXP(BK$69*($Q114+0.5*($R114)^2))*_xlfn.NORM.DIST((LN(($M114*EXP($L114/100*BK$69))/($K114))-$Q114*BK$69)/($R114*SQRT(BK$69))-$R114*SQRT(BK$69),0,1,TRUE)+$M114*EXP($L114/100*BK$69)*(1-_xlfn.NORM.DIST((LN(($M114*EXP($L114/100*BK$69))/($K114))-$Q114*BK$69)/($R114*SQRT(BK$69)),0,1,TRUE)))*EXP(-0.07*BK$69)*(INDEX('3)tpx females'!CS$57:CS$107,MATCH('3) 2016 cases'!$P114,'3)tpx females'!$BB$57:$BB$107,0))+INDEX('3)tpx males'!CS$57:CS$107,MATCH($O114,'3)tpx males'!$BB$57:$BB$107,0))-(INDEX('3)tpx males'!CR$110:CR$160,MATCH($O114,'3)tpx males'!$BB$110:$BB$160,0))*INDEX('3)tpx females'!CR$111:CR$161,MATCH('3) 2016 cases'!$P114,'3)tpx females'!$BB$111:$BB$161,0))*(1-(EXP(-INDEX('3)tpx males'!CS$4:CS$54,MATCH($O114,'3)tpx males'!$BB$4:$BB$54,0)))*EXP(-INDEX('3)tpx females'!CS$3:CS$53,MATCH('3) 2016 cases'!$P114,'3)tpx females'!$BB$3:$BB$53,0))))))),0)</f>
        <v>0</v>
      </c>
      <c r="BL114" s="32">
        <f ca="1">IFERROR(($K114*EXP(BL$69*($Q114+0.5*($R114)^2))*_xlfn.NORM.DIST((LN(($M114*EXP($L114/100*BL$69))/($K114))-$Q114*BL$69)/($R114*SQRT(BL$69))-$R114*SQRT(BL$69),0,1,TRUE)+$M114*EXP($L114/100*BL$69)*(1-_xlfn.NORM.DIST((LN(($M114*EXP($L114/100*BL$69))/($K114))-$Q114*BL$69)/($R114*SQRT(BL$69)),0,1,TRUE)))*EXP(-0.07*BL$69)*(INDEX('3)tpx females'!CT$57:CT$107,MATCH('3) 2016 cases'!$P114,'3)tpx females'!$BB$57:$BB$107,0))+INDEX('3)tpx males'!CT$57:CT$107,MATCH($O114,'3)tpx males'!$BB$57:$BB$107,0))-(INDEX('3)tpx males'!CS$110:CS$160,MATCH($O114,'3)tpx males'!$BB$110:$BB$160,0))*INDEX('3)tpx females'!CS$111:CS$161,MATCH('3) 2016 cases'!$P114,'3)tpx females'!$BB$111:$BB$161,0))*(1-(EXP(-INDEX('3)tpx males'!CT$4:CT$54,MATCH($O114,'3)tpx males'!$BB$4:$BB$54,0)))*EXP(-INDEX('3)tpx females'!CT$3:CT$53,MATCH('3) 2016 cases'!$P114,'3)tpx females'!$BB$3:$BB$53,0))))))),0)</f>
        <v>0</v>
      </c>
      <c r="BM114" s="32">
        <f ca="1">IFERROR(($K114*EXP(BM$69*($Q114+0.5*($R114)^2))*_xlfn.NORM.DIST((LN(($M114*EXP($L114/100*BM$69))/($K114))-$Q114*BM$69)/($R114*SQRT(BM$69))-$R114*SQRT(BM$69),0,1,TRUE)+$M114*EXP($L114/100*BM$69)*(1-_xlfn.NORM.DIST((LN(($M114*EXP($L114/100*BM$69))/($K114))-$Q114*BM$69)/($R114*SQRT(BM$69)),0,1,TRUE)))*EXP(-0.07*BM$69)*(INDEX('3)tpx females'!CU$57:CU$107,MATCH('3) 2016 cases'!$P114,'3)tpx females'!$BB$57:$BB$107,0))+INDEX('3)tpx males'!CU$57:CU$107,MATCH($O114,'3)tpx males'!$BB$57:$BB$107,0))-(INDEX('3)tpx males'!CT$110:CT$160,MATCH($O114,'3)tpx males'!$BB$110:$BB$160,0))*INDEX('3)tpx females'!CT$111:CT$161,MATCH('3) 2016 cases'!$P114,'3)tpx females'!$BB$111:$BB$161,0))*(1-(EXP(-INDEX('3)tpx males'!CU$4:CU$54,MATCH($O114,'3)tpx males'!$BB$4:$BB$54,0)))*EXP(-INDEX('3)tpx females'!CU$3:CU$53,MATCH('3) 2016 cases'!$P114,'3)tpx females'!$BB$3:$BB$53,0))))))),0)</f>
        <v>0</v>
      </c>
      <c r="BN114" s="32">
        <f ca="1">IFERROR(($K114*EXP(BN$69*($Q114+0.5*($R114)^2))*_xlfn.NORM.DIST((LN(($M114*EXP($L114/100*BN$69))/($K114))-$Q114*BN$69)/($R114*SQRT(BN$69))-$R114*SQRT(BN$69),0,1,TRUE)+$M114*EXP($L114/100*BN$69)*(1-_xlfn.NORM.DIST((LN(($M114*EXP($L114/100*BN$69))/($K114))-$Q114*BN$69)/($R114*SQRT(BN$69)),0,1,TRUE)))*EXP(-0.07*BN$69)*(INDEX('3)tpx females'!CV$57:CV$107,MATCH('3) 2016 cases'!$P114,'3)tpx females'!$BB$57:$BB$107,0))+INDEX('3)tpx males'!CV$57:CV$107,MATCH($O114,'3)tpx males'!$BB$57:$BB$107,0))-(INDEX('3)tpx males'!CU$110:CU$160,MATCH($O114,'3)tpx males'!$BB$110:$BB$160,0))*INDEX('3)tpx females'!CU$111:CU$161,MATCH('3) 2016 cases'!$P114,'3)tpx females'!$BB$111:$BB$161,0))*(1-(EXP(-INDEX('3)tpx males'!CV$4:CV$54,MATCH($O114,'3)tpx males'!$BB$4:$BB$54,0)))*EXP(-INDEX('3)tpx females'!CV$3:CV$53,MATCH('3) 2016 cases'!$P114,'3)tpx females'!$BB$3:$BB$53,0))))))),0)</f>
        <v>0</v>
      </c>
      <c r="BO114" s="32">
        <f ca="1">IFERROR(($K114*EXP(BO$69*($Q114+0.5*($R114)^2))*_xlfn.NORM.DIST((LN(($M114*EXP($L114/100*BO$69))/($K114))-$Q114*BO$69)/($R114*SQRT(BO$69))-$R114*SQRT(BO$69),0,1,TRUE)+$M114*EXP($L114/100*BO$69)*(1-_xlfn.NORM.DIST((LN(($M114*EXP($L114/100*BO$69))/($K114))-$Q114*BO$69)/($R114*SQRT(BO$69)),0,1,TRUE)))*EXP(-0.07*BO$69)*(INDEX('3)tpx females'!CW$57:CW$107,MATCH('3) 2016 cases'!$P114,'3)tpx females'!$BB$57:$BB$107,0))+INDEX('3)tpx males'!CW$57:CW$107,MATCH($O114,'3)tpx males'!$BB$57:$BB$107,0))-(INDEX('3)tpx males'!CV$110:CV$160,MATCH($O114,'3)tpx males'!$BB$110:$BB$160,0))*INDEX('3)tpx females'!CV$111:CV$161,MATCH('3) 2016 cases'!$P114,'3)tpx females'!$BB$111:$BB$161,0))*(1-(EXP(-INDEX('3)tpx males'!CW$4:CW$54,MATCH($O114,'3)tpx males'!$BB$4:$BB$54,0)))*EXP(-INDEX('3)tpx females'!CW$3:CW$53,MATCH('3) 2016 cases'!$P114,'3)tpx females'!$BB$3:$BB$53,0))))))),0)</f>
        <v>0</v>
      </c>
      <c r="BP114" s="32">
        <f ca="1">IFERROR(($K114*EXP(BP$69*($Q114+0.5*($R114)^2))*_xlfn.NORM.DIST((LN(($M114*EXP($L114/100*BP$69))/($K114))-$Q114*BP$69)/($R114*SQRT(BP$69))-$R114*SQRT(BP$69),0,1,TRUE)+$M114*EXP($L114/100*BP$69)*(1-_xlfn.NORM.DIST((LN(($M114*EXP($L114/100*BP$69))/($K114))-$Q114*BP$69)/($R114*SQRT(BP$69)),0,1,TRUE)))*EXP(-0.07*BP$69)*(INDEX('3)tpx females'!CX$57:CX$107,MATCH('3) 2016 cases'!$P114,'3)tpx females'!$BB$57:$BB$107,0))+INDEX('3)tpx males'!CX$57:CX$107,MATCH($O114,'3)tpx males'!$BB$57:$BB$107,0))-(INDEX('3)tpx males'!CW$110:CW$160,MATCH($O114,'3)tpx males'!$BB$110:$BB$160,0))*INDEX('3)tpx females'!CW$111:CW$161,MATCH('3) 2016 cases'!$P114,'3)tpx females'!$BB$111:$BB$161,0))*(1-(EXP(-INDEX('3)tpx males'!CX$4:CX$54,MATCH($O114,'3)tpx males'!$BB$4:$BB$54,0)))*EXP(-INDEX('3)tpx females'!CX$3:CX$53,MATCH('3) 2016 cases'!$P114,'3)tpx females'!$BB$3:$BB$53,0))))))),0)</f>
        <v>0</v>
      </c>
      <c r="BQ114" s="32">
        <f ca="1">IFERROR(($K114*EXP(BQ$69*($Q114+0.5*($R114)^2))*_xlfn.NORM.DIST((LN(($M114*EXP($L114/100*BQ$69))/($K114))-$Q114*BQ$69)/($R114*SQRT(BQ$69))-$R114*SQRT(BQ$69),0,1,TRUE)+$M114*EXP($L114/100*BQ$69)*(1-_xlfn.NORM.DIST((LN(($M114*EXP($L114/100*BQ$69))/($K114))-$Q114*BQ$69)/($R114*SQRT(BQ$69)),0,1,TRUE)))*EXP(-0.07*BQ$69)*(INDEX('3)tpx females'!CY$57:CY$107,MATCH('3) 2016 cases'!$P114,'3)tpx females'!$BB$57:$BB$107,0))+INDEX('3)tpx males'!CY$57:CY$107,MATCH($O114,'3)tpx males'!$BB$57:$BB$107,0))-(INDEX('3)tpx males'!CX$110:CX$160,MATCH($O114,'3)tpx males'!$BB$110:$BB$160,0))*INDEX('3)tpx females'!CX$111:CX$161,MATCH('3) 2016 cases'!$P114,'3)tpx females'!$BB$111:$BB$161,0))*(1-(EXP(-INDEX('3)tpx males'!CY$4:CY$54,MATCH($O114,'3)tpx males'!$BB$4:$BB$54,0)))*EXP(-INDEX('3)tpx females'!CY$3:CY$53,MATCH('3) 2016 cases'!$P114,'3)tpx females'!$BB$3:$BB$53,0))))))),0)</f>
        <v>0</v>
      </c>
      <c r="BR114" s="32">
        <f ca="1">IFERROR(($K114*EXP(BR$69*($Q114+0.5*($R114)^2))*_xlfn.NORM.DIST((LN(($M114*EXP($L114/100*BR$69))/($K114))-$Q114*BR$69)/($R114*SQRT(BR$69))-$R114*SQRT(BR$69),0,1,TRUE)+$M114*EXP($L114/100*BR$69)*(1-_xlfn.NORM.DIST((LN(($M114*EXP($L114/100*BR$69))/($K114))-$Q114*BR$69)/($R114*SQRT(BR$69)),0,1,TRUE)))*EXP(-0.07*BR$69)*(INDEX('3)tpx females'!CZ$57:CZ$107,MATCH('3) 2016 cases'!$P114,'3)tpx females'!$BB$57:$BB$107,0))+INDEX('3)tpx males'!CZ$57:CZ$107,MATCH($O114,'3)tpx males'!$BB$57:$BB$107,0))-(INDEX('3)tpx males'!CY$110:CY$160,MATCH($O114,'3)tpx males'!$BB$110:$BB$160,0))*INDEX('3)tpx females'!CY$111:CY$161,MATCH('3) 2016 cases'!$P114,'3)tpx females'!$BB$111:$BB$161,0))*(1-(EXP(-INDEX('3)tpx males'!CZ$4:CZ$54,MATCH($O114,'3)tpx males'!$BB$4:$BB$54,0)))*EXP(-INDEX('3)tpx females'!CZ$3:CZ$53,MATCH('3) 2016 cases'!$P114,'3)tpx females'!$BB$3:$BB$53,0))))))),0)</f>
        <v>0</v>
      </c>
      <c r="BS114" s="32">
        <f ca="1">IFERROR(($K114*EXP(BS$69*($Q114+0.5*($R114)^2))*_xlfn.NORM.DIST((LN(($M114*EXP($L114/100*BS$69))/($K114))-$Q114*BS$69)/($R114*SQRT(BS$69))-$R114*SQRT(BS$69),0,1,TRUE)+$M114*EXP($L114/100*BS$69)*(1-_xlfn.NORM.DIST((LN(($M114*EXP($L114/100*BS$69))/($K114))-$Q114*BS$69)/($R114*SQRT(BS$69)),0,1,TRUE)))*EXP(-0.07*BS$69)*(INDEX('3)tpx females'!DA$57:DA$107,MATCH('3) 2016 cases'!$P114,'3)tpx females'!$BB$57:$BB$107,0))+INDEX('3)tpx males'!DA$57:DA$107,MATCH($O114,'3)tpx males'!$BB$57:$BB$107,0))-(INDEX('3)tpx males'!CZ$110:CZ$160,MATCH($O114,'3)tpx males'!$BB$110:$BB$160,0))*INDEX('3)tpx females'!CZ$111:CZ$161,MATCH('3) 2016 cases'!$P114,'3)tpx females'!$BB$111:$BB$161,0))*(1-(EXP(-INDEX('3)tpx males'!DA$4:DA$54,MATCH($O114,'3)tpx males'!$BB$4:$BB$54,0)))*EXP(-INDEX('3)tpx females'!DA$3:DA$53,MATCH('3) 2016 cases'!$P114,'3)tpx females'!$BB$3:$BB$53,0))))))),0)</f>
        <v>0</v>
      </c>
      <c r="BU114" s="32">
        <f t="shared" si="121"/>
        <v>205257.6756377359</v>
      </c>
      <c r="BV114" s="32">
        <f t="shared" si="122"/>
        <v>194273.34149457069</v>
      </c>
      <c r="BW114" s="32">
        <f t="shared" si="123"/>
        <v>197209.40705768976</v>
      </c>
      <c r="BX114" s="32">
        <f t="shared" si="124"/>
        <v>200189.84556938018</v>
      </c>
      <c r="BY114" s="32">
        <f t="shared" si="125"/>
        <v>203215.32764075155</v>
      </c>
      <c r="BZ114" s="32">
        <f t="shared" si="126"/>
        <v>206286.53399441307</v>
      </c>
      <c r="CA114" s="32">
        <f t="shared" si="127"/>
        <v>209404.15481516067</v>
      </c>
      <c r="CB114" s="32">
        <f t="shared" si="128"/>
        <v>212568.88060849489</v>
      </c>
      <c r="CC114" s="32">
        <f t="shared" si="129"/>
        <v>215781.35251351132</v>
      </c>
      <c r="CD114" s="32">
        <f t="shared" si="130"/>
        <v>219042.01071814186</v>
      </c>
      <c r="CE114" s="32">
        <f t="shared" si="131"/>
        <v>222350.79236573653</v>
      </c>
      <c r="CF114" s="32">
        <f t="shared" si="132"/>
        <v>225706.6980184897</v>
      </c>
      <c r="CG114" s="32">
        <f t="shared" si="133"/>
        <v>229107.31771514888</v>
      </c>
      <c r="CH114" s="32">
        <f t="shared" si="134"/>
        <v>232548.43316649919</v>
      </c>
      <c r="CI114" s="32">
        <f t="shared" si="135"/>
        <v>236023.78656681144</v>
      </c>
      <c r="CJ114" s="32">
        <f t="shared" si="136"/>
        <v>239525.05508758151</v>
      </c>
      <c r="CK114" s="32">
        <f t="shared" si="137"/>
        <v>243042.02090744779</v>
      </c>
      <c r="CL114" s="32">
        <f t="shared" si="138"/>
        <v>246562.89415591522</v>
      </c>
      <c r="CM114" s="32">
        <f t="shared" si="139"/>
        <v>250074.73257273782</v>
      </c>
      <c r="CN114" s="32">
        <f t="shared" si="140"/>
        <v>253563.90258863691</v>
      </c>
      <c r="CO114" s="32">
        <f t="shared" si="141"/>
        <v>257016.53584829488</v>
      </c>
      <c r="CP114" s="32">
        <f t="shared" si="142"/>
        <v>260418.94780364199</v>
      </c>
      <c r="CQ114" s="32">
        <f t="shared" si="143"/>
        <v>263757.99752161419</v>
      </c>
      <c r="CR114" s="32">
        <f t="shared" si="144"/>
        <v>267021.37848597817</v>
      </c>
      <c r="CS114" s="32">
        <f t="shared" si="145"/>
        <v>270197.8382738136</v>
      </c>
      <c r="CT114" s="32">
        <f t="shared" si="146"/>
        <v>273277.33057979884</v>
      </c>
      <c r="CU114" s="32">
        <f t="shared" si="147"/>
        <v>276251.1065067919</v>
      </c>
      <c r="CV114" s="32">
        <f t="shared" si="148"/>
        <v>279111.75381456962</v>
      </c>
      <c r="CW114" s="32">
        <f t="shared" si="149"/>
        <v>281853.19338597549</v>
      </c>
      <c r="CX114" s="32">
        <f t="shared" si="150"/>
        <v>284470.6419302501</v>
      </c>
      <c r="CY114" s="32">
        <f t="shared" si="151"/>
        <v>286960.54921115475</v>
      </c>
      <c r="CZ114" s="32">
        <f t="shared" si="152"/>
        <v>289320.51709457586</v>
      </c>
      <c r="DA114" s="32">
        <f t="shared" si="153"/>
        <v>291549.2066183206</v>
      </c>
      <c r="DB114" s="32">
        <f t="shared" si="154"/>
        <v>293646.2382018455</v>
      </c>
      <c r="DC114" s="32">
        <f t="shared" si="155"/>
        <v>295612.08910027414</v>
      </c>
      <c r="DD114" s="32">
        <f t="shared" si="156"/>
        <v>297447.99130007497</v>
      </c>
      <c r="DE114" s="32">
        <f t="shared" si="157"/>
        <v>299155.83226780017</v>
      </c>
      <c r="DF114" s="32">
        <f t="shared" si="158"/>
        <v>300738.0602998074</v>
      </c>
      <c r="DG114" s="32">
        <f t="shared" si="159"/>
        <v>302197.59567339189</v>
      </c>
      <c r="DH114" s="32">
        <f t="shared" si="160"/>
        <v>303537.74835734721</v>
      </c>
      <c r="DI114" s="32">
        <f t="shared" si="161"/>
        <v>304762.14268981817</v>
      </c>
      <c r="DJ114" s="32">
        <f t="shared" si="162"/>
        <v>305874.64916012716</v>
      </c>
      <c r="DK114" s="32">
        <f t="shared" si="163"/>
        <v>306879.3232263659</v>
      </c>
      <c r="DL114" s="32">
        <f t="shared" si="164"/>
        <v>307780.35095028923</v>
      </c>
      <c r="DM114" s="32">
        <f t="shared" si="165"/>
        <v>308582.00112512498</v>
      </c>
      <c r="DN114" s="32">
        <f t="shared" si="166"/>
        <v>309288.58350139984</v>
      </c>
      <c r="DO114" s="32">
        <f t="shared" si="167"/>
        <v>309904.41267321957</v>
      </c>
      <c r="DP114" s="32">
        <f t="shared" si="168"/>
        <v>310433.77716628468</v>
      </c>
      <c r="DQ114" s="32">
        <f t="shared" si="169"/>
        <v>310880.91326409363</v>
      </c>
      <c r="DR114" s="32">
        <f t="shared" si="170"/>
        <v>311249.98311604362</v>
      </c>
      <c r="DT114" s="48">
        <f t="shared" si="171"/>
        <v>89</v>
      </c>
      <c r="DU114" s="48">
        <f t="shared" si="172"/>
        <v>83</v>
      </c>
      <c r="DV114" s="32">
        <f ca="1">INDEX('3)tpx males'!BD$57:BD$107,MATCH(DT114,'3)tpx males'!$BB$57:$BB$107,0))*INDEX('3)tpx females'!BD$57:BD$107,MATCH(DU114,'3)tpx females'!$BB$57:$BB$107,0))</f>
        <v>7.1360382117564942E-3</v>
      </c>
      <c r="DW114" s="32">
        <f t="shared" ca="1" si="173"/>
        <v>-1464.7266166072034</v>
      </c>
      <c r="DX114" s="32">
        <f t="shared" ca="1" si="177"/>
        <v>0.99286396178824354</v>
      </c>
      <c r="DZ114" s="32">
        <f t="shared" ca="1" si="174"/>
        <v>-235095.11785565564</v>
      </c>
      <c r="EA114" s="32">
        <f t="shared" ca="1" si="175"/>
        <v>29837.442217919743</v>
      </c>
      <c r="EB114" s="32">
        <f t="shared" ca="1" si="178"/>
        <v>212.92112780815174</v>
      </c>
      <c r="EC114" s="32">
        <f ca="1">EA114*'3) Value'!AN126</f>
        <v>0</v>
      </c>
      <c r="EE114" s="32">
        <f>IF(AND('3) Value'!AB126="Alive",'3) Value'!AE126="Alive"),'3) Value'!AM126+'3) 2016 cases'!DZ114,0)</f>
        <v>0</v>
      </c>
      <c r="EF114" s="32">
        <f>IF(OR(AND('3) Value'!AB126="Deceased",'3) Value'!AE126="Alive"),(AND('3) Value'!AB126="Alive",'3) Value'!AE126="Deceased"))),1,0)</f>
        <v>1</v>
      </c>
      <c r="EG114" s="32">
        <f ca="1">IF(EF114=1,'3) Value'!AM126+'3) 2016 cases'!DZ114,0)</f>
        <v>-14694.813844928809</v>
      </c>
    </row>
    <row r="115" spans="3:137" x14ac:dyDescent="0.25">
      <c r="C115" s="32" t="s">
        <v>11</v>
      </c>
      <c r="D115" s="32" t="s">
        <v>12</v>
      </c>
      <c r="E115" s="49">
        <v>15456</v>
      </c>
      <c r="F115" s="32" t="s">
        <v>13</v>
      </c>
      <c r="G115" s="32" t="s">
        <v>14</v>
      </c>
      <c r="H115" s="49">
        <v>16440</v>
      </c>
      <c r="I115" s="32" t="s">
        <v>13</v>
      </c>
      <c r="J115" s="32" t="s">
        <v>25</v>
      </c>
      <c r="K115" s="52">
        <v>510000</v>
      </c>
      <c r="L115" s="52">
        <v>8.5</v>
      </c>
      <c r="M115" s="52">
        <v>82687</v>
      </c>
      <c r="O115" s="48">
        <f t="shared" si="183"/>
        <v>74</v>
      </c>
      <c r="P115" s="32">
        <f t="shared" si="184"/>
        <v>72</v>
      </c>
      <c r="Q115" s="32">
        <f>INDEX('2b)Working'!$I$61:$P$61,MATCH($J115,'2b)Working'!$I$60:$P$60,0))</f>
        <v>7.2488258642637193E-2</v>
      </c>
      <c r="R115" s="32">
        <f>INDEX('2b)Working'!$I$62:$P$62,MATCH($J115,'2b)Working'!$I$60:$P$60,0))</f>
        <v>5.0085748750605209E-2</v>
      </c>
      <c r="T115" s="9">
        <f t="shared" ca="1" si="176"/>
        <v>110710.41947998344</v>
      </c>
      <c r="U115" s="10"/>
      <c r="V115" s="32">
        <f ca="1">IFERROR(($K115*EXP(V$69*($Q115+0.5*($R115)^2))*_xlfn.NORM.DIST((LN(($M115*EXP($L115/100*V$69))/($K115))-$Q115*V$69)/($R115*SQRT(V$69))-$R115*SQRT(V$69),0,1,TRUE)+$M115*EXP($L115/100*V$69)*(1-_xlfn.NORM.DIST((LN(($M115*EXP($L115/100*V$69))/($K115))-$Q115*V$69)/($R115*SQRT(V$69)),0,1,TRUE)))*EXP(-0.07*V$69)*(INDEX('3)tpx females'!BD$57:BD$107,MATCH('3) 2016 cases'!$P115,'3)tpx females'!$BB$57:$BB$107,0))+INDEX('3)tpx males'!BD$57:BD$107,MATCH($O115,'3)tpx males'!$BB$57:$BB$107,0))-(INDEX('3)tpx males'!BC$110:BC$160,MATCH($O115,'3)tpx males'!$BB$110:$BB$160,0))*INDEX('3)tpx females'!BC$111:BC$161,MATCH('3) 2016 cases'!$P115,'3)tpx females'!$BB$111:$BB$161,0))*(1-(EXP(-INDEX('3)tpx males'!BD$4:BD$54,MATCH($O115,'3)tpx males'!$BB$4:$BB$54,0)))*EXP(-INDEX('3)tpx females'!BD$3:BD$53,MATCH('3) 2016 cases'!$P115,'3)tpx females'!$BB$3:$BB$53,0))))))),0)</f>
        <v>26.101764537446744</v>
      </c>
      <c r="W115" s="32">
        <f ca="1">IFERROR(($K115*EXP(W$69*($Q115+0.5*($R115)^2))*_xlfn.NORM.DIST((LN(($M115*EXP($L115/100*W$69))/($K115))-$Q115*W$69)/($R115*SQRT(W$69))-$R115*SQRT(W$69),0,1,TRUE)+$M115*EXP($L115/100*W$69)*(1-_xlfn.NORM.DIST((LN(($M115*EXP($L115/100*W$69))/($K115))-$Q115*W$69)/($R115*SQRT(W$69)),0,1,TRUE)))*EXP(-0.07*W$69)*(INDEX('3)tpx females'!BE$57:BE$107,MATCH('3) 2016 cases'!$P115,'3)tpx females'!$BB$57:$BB$107,0))+INDEX('3)tpx males'!BE$57:BE$107,MATCH($O115,'3)tpx males'!$BB$57:$BB$107,0))-(INDEX('3)tpx males'!BD$110:BD$160,MATCH($O115,'3)tpx males'!$BB$110:$BB$160,0))*INDEX('3)tpx females'!BD$111:BD$161,MATCH('3) 2016 cases'!$P115,'3)tpx females'!$BB$111:$BB$161,0))*(1-(EXP(-INDEX('3)tpx males'!BE$4:BE$54,MATCH($O115,'3)tpx males'!$BB$4:$BB$54,0)))*EXP(-INDEX('3)tpx females'!BE$3:BE$53,MATCH('3) 2016 cases'!$P115,'3)tpx females'!$BB$3:$BB$53,0))))))),0)</f>
        <v>82.530637323770065</v>
      </c>
      <c r="X115" s="32">
        <f ca="1">IFERROR(($K115*EXP(X$69*($Q115+0.5*($R115)^2))*_xlfn.NORM.DIST((LN(($M115*EXP($L115/100*X$69))/($K115))-$Q115*X$69)/($R115*SQRT(X$69))-$R115*SQRT(X$69),0,1,TRUE)+$M115*EXP($L115/100*X$69)*(1-_xlfn.NORM.DIST((LN(($M115*EXP($L115/100*X$69))/($K115))-$Q115*X$69)/($R115*SQRT(X$69)),0,1,TRUE)))*EXP(-0.07*X$69)*(INDEX('3)tpx females'!BF$57:BF$107,MATCH('3) 2016 cases'!$P115,'3)tpx females'!$BB$57:$BB$107,0))+INDEX('3)tpx males'!BF$57:BF$107,MATCH($O115,'3)tpx males'!$BB$57:$BB$107,0))-(INDEX('3)tpx males'!BE$110:BE$160,MATCH($O115,'3)tpx males'!$BB$110:$BB$160,0))*INDEX('3)tpx females'!BE$111:BE$161,MATCH('3) 2016 cases'!$P115,'3)tpx females'!$BB$111:$BB$161,0))*(1-(EXP(-INDEX('3)tpx males'!BF$4:BF$54,MATCH($O115,'3)tpx males'!$BB$4:$BB$54,0)))*EXP(-INDEX('3)tpx females'!BF$3:BF$53,MATCH('3) 2016 cases'!$P115,'3)tpx females'!$BB$3:$BB$53,0))))))),0)</f>
        <v>165.72835178485605</v>
      </c>
      <c r="Y115" s="32">
        <f ca="1">IFERROR(($K115*EXP(Y$69*($Q115+0.5*($R115)^2))*_xlfn.NORM.DIST((LN(($M115*EXP($L115/100*Y$69))/($K115))-$Q115*Y$69)/($R115*SQRT(Y$69))-$R115*SQRT(Y$69),0,1,TRUE)+$M115*EXP($L115/100*Y$69)*(1-_xlfn.NORM.DIST((LN(($M115*EXP($L115/100*Y$69))/($K115))-$Q115*Y$69)/($R115*SQRT(Y$69)),0,1,TRUE)))*EXP(-0.07*Y$69)*(INDEX('3)tpx females'!BG$57:BG$107,MATCH('3) 2016 cases'!$P115,'3)tpx females'!$BB$57:$BB$107,0))+INDEX('3)tpx males'!BG$57:BG$107,MATCH($O115,'3)tpx males'!$BB$57:$BB$107,0))-(INDEX('3)tpx males'!BF$110:BF$160,MATCH($O115,'3)tpx males'!$BB$110:$BB$160,0))*INDEX('3)tpx females'!BF$111:BF$161,MATCH('3) 2016 cases'!$P115,'3)tpx females'!$BB$111:$BB$161,0))*(1-(EXP(-INDEX('3)tpx males'!BG$4:BG$54,MATCH($O115,'3)tpx males'!$BB$4:$BB$54,0)))*EXP(-INDEX('3)tpx females'!BG$3:BG$53,MATCH('3) 2016 cases'!$P115,'3)tpx females'!$BB$3:$BB$53,0))))))),0)</f>
        <v>255.72898988904566</v>
      </c>
      <c r="Z115" s="32">
        <f ca="1">IFERROR(($K115*EXP(Z$69*($Q115+0.5*($R115)^2))*_xlfn.NORM.DIST((LN(($M115*EXP($L115/100*Z$69))/($K115))-$Q115*Z$69)/($R115*SQRT(Z$69))-$R115*SQRT(Z$69),0,1,TRUE)+$M115*EXP($L115/100*Z$69)*(1-_xlfn.NORM.DIST((LN(($M115*EXP($L115/100*Z$69))/($K115))-$Q115*Z$69)/($R115*SQRT(Z$69)),0,1,TRUE)))*EXP(-0.07*Z$69)*(INDEX('3)tpx females'!BH$57:BH$107,MATCH('3) 2016 cases'!$P115,'3)tpx females'!$BB$57:$BB$107,0))+INDEX('3)tpx males'!BH$57:BH$107,MATCH($O115,'3)tpx males'!$BB$57:$BB$107,0))-(INDEX('3)tpx males'!BG$110:BG$160,MATCH($O115,'3)tpx males'!$BB$110:$BB$160,0))*INDEX('3)tpx females'!BG$111:BG$161,MATCH('3) 2016 cases'!$P115,'3)tpx females'!$BB$111:$BB$161,0))*(1-(EXP(-INDEX('3)tpx males'!BH$4:BH$54,MATCH($O115,'3)tpx males'!$BB$4:$BB$54,0)))*EXP(-INDEX('3)tpx females'!BH$3:BH$53,MATCH('3) 2016 cases'!$P115,'3)tpx females'!$BB$3:$BB$53,0))))))),0)</f>
        <v>359.8513921378281</v>
      </c>
      <c r="AA115" s="32">
        <f ca="1">IFERROR(($K115*EXP(AA$69*($Q115+0.5*($R115)^2))*_xlfn.NORM.DIST((LN(($M115*EXP($L115/100*AA$69))/($K115))-$Q115*AA$69)/($R115*SQRT(AA$69))-$R115*SQRT(AA$69),0,1,TRUE)+$M115*EXP($L115/100*AA$69)*(1-_xlfn.NORM.DIST((LN(($M115*EXP($L115/100*AA$69))/($K115))-$Q115*AA$69)/($R115*SQRT(AA$69)),0,1,TRUE)))*EXP(-0.07*AA$69)*(INDEX('3)tpx females'!BI$57:BI$107,MATCH('3) 2016 cases'!$P115,'3)tpx females'!$BB$57:$BB$107,0))+INDEX('3)tpx males'!BI$57:BI$107,MATCH($O115,'3)tpx males'!$BB$57:$BB$107,0))-(INDEX('3)tpx males'!BH$110:BH$160,MATCH($O115,'3)tpx males'!$BB$110:$BB$160,0))*INDEX('3)tpx females'!BH$111:BH$161,MATCH('3) 2016 cases'!$P115,'3)tpx females'!$BB$111:$BB$161,0))*(1-(EXP(-INDEX('3)tpx males'!BI$4:BI$54,MATCH($O115,'3)tpx males'!$BB$4:$BB$54,0)))*EXP(-INDEX('3)tpx females'!BI$3:BI$53,MATCH('3) 2016 cases'!$P115,'3)tpx females'!$BB$3:$BB$53,0))))))),0)</f>
        <v>526.79830644612662</v>
      </c>
      <c r="AB115" s="32">
        <f ca="1">IFERROR(($K115*EXP(AB$69*($Q115+0.5*($R115)^2))*_xlfn.NORM.DIST((LN(($M115*EXP($L115/100*AB$69))/($K115))-$Q115*AB$69)/($R115*SQRT(AB$69))-$R115*SQRT(AB$69),0,1,TRUE)+$M115*EXP($L115/100*AB$69)*(1-_xlfn.NORM.DIST((LN(($M115*EXP($L115/100*AB$69))/($K115))-$Q115*AB$69)/($R115*SQRT(AB$69)),0,1,TRUE)))*EXP(-0.07*AB$69)*(INDEX('3)tpx females'!BJ$57:BJ$107,MATCH('3) 2016 cases'!$P115,'3)tpx females'!$BB$57:$BB$107,0))+INDEX('3)tpx males'!BJ$57:BJ$107,MATCH($O115,'3)tpx males'!$BB$57:$BB$107,0))-(INDEX('3)tpx males'!BI$110:BI$160,MATCH($O115,'3)tpx males'!$BB$110:$BB$160,0))*INDEX('3)tpx females'!BI$111:BI$161,MATCH('3) 2016 cases'!$P115,'3)tpx females'!$BB$111:$BB$161,0))*(1-(EXP(-INDEX('3)tpx males'!BJ$4:BJ$54,MATCH($O115,'3)tpx males'!$BB$4:$BB$54,0)))*EXP(-INDEX('3)tpx females'!BJ$3:BJ$53,MATCH('3) 2016 cases'!$P115,'3)tpx females'!$BB$3:$BB$53,0))))))),0)</f>
        <v>694.89766614110158</v>
      </c>
      <c r="AC115" s="32">
        <f ca="1">IFERROR(($K115*EXP(AC$69*($Q115+0.5*($R115)^2))*_xlfn.NORM.DIST((LN(($M115*EXP($L115/100*AC$69))/($K115))-$Q115*AC$69)/($R115*SQRT(AC$69))-$R115*SQRT(AC$69),0,1,TRUE)+$M115*EXP($L115/100*AC$69)*(1-_xlfn.NORM.DIST((LN(($M115*EXP($L115/100*AC$69))/($K115))-$Q115*AC$69)/($R115*SQRT(AC$69)),0,1,TRUE)))*EXP(-0.07*AC$69)*(INDEX('3)tpx females'!BK$57:BK$107,MATCH('3) 2016 cases'!$P115,'3)tpx females'!$BB$57:$BB$107,0))+INDEX('3)tpx males'!BK$57:BK$107,MATCH($O115,'3)tpx males'!$BB$57:$BB$107,0))-(INDEX('3)tpx males'!BJ$110:BJ$160,MATCH($O115,'3)tpx males'!$BB$110:$BB$160,0))*INDEX('3)tpx females'!BJ$111:BJ$161,MATCH('3) 2016 cases'!$P115,'3)tpx females'!$BB$111:$BB$161,0))*(1-(EXP(-INDEX('3)tpx males'!BK$4:BK$54,MATCH($O115,'3)tpx males'!$BB$4:$BB$54,0)))*EXP(-INDEX('3)tpx females'!BK$3:BK$53,MATCH('3) 2016 cases'!$P115,'3)tpx females'!$BB$3:$BB$53,0))))))),0)</f>
        <v>922.87656053571152</v>
      </c>
      <c r="AD115" s="32">
        <f ca="1">IFERROR(($K115*EXP(AD$69*($Q115+0.5*($R115)^2))*_xlfn.NORM.DIST((LN(($M115*EXP($L115/100*AD$69))/($K115))-$Q115*AD$69)/($R115*SQRT(AD$69))-$R115*SQRT(AD$69),0,1,TRUE)+$M115*EXP($L115/100*AD$69)*(1-_xlfn.NORM.DIST((LN(($M115*EXP($L115/100*AD$69))/($K115))-$Q115*AD$69)/($R115*SQRT(AD$69)),0,1,TRUE)))*EXP(-0.07*AD$69)*(INDEX('3)tpx females'!BL$57:BL$107,MATCH('3) 2016 cases'!$P115,'3)tpx females'!$BB$57:$BB$107,0))+INDEX('3)tpx males'!BL$57:BL$107,MATCH($O115,'3)tpx males'!$BB$57:$BB$107,0))-(INDEX('3)tpx males'!BK$110:BK$160,MATCH($O115,'3)tpx males'!$BB$110:$BB$160,0))*INDEX('3)tpx females'!BK$111:BK$161,MATCH('3) 2016 cases'!$P115,'3)tpx females'!$BB$111:$BB$161,0))*(1-(EXP(-INDEX('3)tpx males'!BL$4:BL$54,MATCH($O115,'3)tpx males'!$BB$4:$BB$54,0)))*EXP(-INDEX('3)tpx females'!BL$3:BL$53,MATCH('3) 2016 cases'!$P115,'3)tpx females'!$BB$3:$BB$53,0))))))),0)</f>
        <v>1239.8866203072898</v>
      </c>
      <c r="AE115" s="32">
        <f ca="1">IFERROR(($K115*EXP(AE$69*($Q115+0.5*($R115)^2))*_xlfn.NORM.DIST((LN(($M115*EXP($L115/100*AE$69))/($K115))-$Q115*AE$69)/($R115*SQRT(AE$69))-$R115*SQRT(AE$69),0,1,TRUE)+$M115*EXP($L115/100*AE$69)*(1-_xlfn.NORM.DIST((LN(($M115*EXP($L115/100*AE$69))/($K115))-$Q115*AE$69)/($R115*SQRT(AE$69)),0,1,TRUE)))*EXP(-0.07*AE$69)*(INDEX('3)tpx females'!BM$57:BM$107,MATCH('3) 2016 cases'!$P115,'3)tpx females'!$BB$57:$BB$107,0))+INDEX('3)tpx males'!BM$57:BM$107,MATCH($O115,'3)tpx males'!$BB$57:$BB$107,0))-(INDEX('3)tpx males'!BL$110:BL$160,MATCH($O115,'3)tpx males'!$BB$110:$BB$160,0))*INDEX('3)tpx females'!BL$111:BL$161,MATCH('3) 2016 cases'!$P115,'3)tpx females'!$BB$111:$BB$161,0))*(1-(EXP(-INDEX('3)tpx males'!BM$4:BM$54,MATCH($O115,'3)tpx males'!$BB$4:$BB$54,0)))*EXP(-INDEX('3)tpx females'!BM$3:BM$53,MATCH('3) 2016 cases'!$P115,'3)tpx females'!$BB$3:$BB$53,0))))))),0)</f>
        <v>1614.1226381219362</v>
      </c>
      <c r="AF115" s="32">
        <f ca="1">IFERROR(($K115*EXP(AF$69*($Q115+0.5*($R115)^2))*_xlfn.NORM.DIST((LN(($M115*EXP($L115/100*AF$69))/($K115))-$Q115*AF$69)/($R115*SQRT(AF$69))-$R115*SQRT(AF$69),0,1,TRUE)+$M115*EXP($L115/100*AF$69)*(1-_xlfn.NORM.DIST((LN(($M115*EXP($L115/100*AF$69))/($K115))-$Q115*AF$69)/($R115*SQRT(AF$69)),0,1,TRUE)))*EXP(-0.07*AF$69)*(INDEX('3)tpx females'!BN$57:BN$107,MATCH('3) 2016 cases'!$P115,'3)tpx females'!$BB$57:$BB$107,0))+INDEX('3)tpx males'!BN$57:BN$107,MATCH($O115,'3)tpx males'!$BB$57:$BB$107,0))-(INDEX('3)tpx males'!BM$110:BM$160,MATCH($O115,'3)tpx males'!$BB$110:$BB$160,0))*INDEX('3)tpx females'!BM$111:BM$161,MATCH('3) 2016 cases'!$P115,'3)tpx females'!$BB$111:$BB$161,0))*(1-(EXP(-INDEX('3)tpx males'!BN$4:BN$54,MATCH($O115,'3)tpx males'!$BB$4:$BB$54,0)))*EXP(-INDEX('3)tpx females'!BN$3:BN$53,MATCH('3) 2016 cases'!$P115,'3)tpx females'!$BB$3:$BB$53,0))))))),0)</f>
        <v>2060.36289725184</v>
      </c>
      <c r="AG115" s="32">
        <f ca="1">IFERROR(($K115*EXP(AG$69*($Q115+0.5*($R115)^2))*_xlfn.NORM.DIST((LN(($M115*EXP($L115/100*AG$69))/($K115))-$Q115*AG$69)/($R115*SQRT(AG$69))-$R115*SQRT(AG$69),0,1,TRUE)+$M115*EXP($L115/100*AG$69)*(1-_xlfn.NORM.DIST((LN(($M115*EXP($L115/100*AG$69))/($K115))-$Q115*AG$69)/($R115*SQRT(AG$69)),0,1,TRUE)))*EXP(-0.07*AG$69)*(INDEX('3)tpx females'!BO$57:BO$107,MATCH('3) 2016 cases'!$P115,'3)tpx females'!$BB$57:$BB$107,0))+INDEX('3)tpx males'!BO$57:BO$107,MATCH($O115,'3)tpx males'!$BB$57:$BB$107,0))-(INDEX('3)tpx males'!BN$110:BN$160,MATCH($O115,'3)tpx males'!$BB$110:$BB$160,0))*INDEX('3)tpx females'!BN$111:BN$161,MATCH('3) 2016 cases'!$P115,'3)tpx females'!$BB$111:$BB$161,0))*(1-(EXP(-INDEX('3)tpx males'!BO$4:BO$54,MATCH($O115,'3)tpx males'!$BB$4:$BB$54,0)))*EXP(-INDEX('3)tpx females'!BO$3:BO$53,MATCH('3) 2016 cases'!$P115,'3)tpx females'!$BB$3:$BB$53,0))))))),0)</f>
        <v>2522.3352797175944</v>
      </c>
      <c r="AH115" s="32">
        <f ca="1">IFERROR(($K115*EXP(AH$69*($Q115+0.5*($R115)^2))*_xlfn.NORM.DIST((LN(($M115*EXP($L115/100*AH$69))/($K115))-$Q115*AH$69)/($R115*SQRT(AH$69))-$R115*SQRT(AH$69),0,1,TRUE)+$M115*EXP($L115/100*AH$69)*(1-_xlfn.NORM.DIST((LN(($M115*EXP($L115/100*AH$69))/($K115))-$Q115*AH$69)/($R115*SQRT(AH$69)),0,1,TRUE)))*EXP(-0.07*AH$69)*(INDEX('3)tpx females'!BP$57:BP$107,MATCH('3) 2016 cases'!$P115,'3)tpx females'!$BB$57:$BB$107,0))+INDEX('3)tpx males'!BP$57:BP$107,MATCH($O115,'3)tpx males'!$BB$57:$BB$107,0))-(INDEX('3)tpx males'!BO$110:BO$160,MATCH($O115,'3)tpx males'!$BB$110:$BB$160,0))*INDEX('3)tpx females'!BO$111:BO$161,MATCH('3) 2016 cases'!$P115,'3)tpx females'!$BB$111:$BB$161,0))*(1-(EXP(-INDEX('3)tpx males'!BP$4:BP$54,MATCH($O115,'3)tpx males'!$BB$4:$BB$54,0)))*EXP(-INDEX('3)tpx females'!BP$3:BP$53,MATCH('3) 2016 cases'!$P115,'3)tpx females'!$BB$3:$BB$53,0))))))),0)</f>
        <v>3121.8565165716745</v>
      </c>
      <c r="AI115" s="32">
        <f ca="1">IFERROR(($K115*EXP(AI$69*($Q115+0.5*($R115)^2))*_xlfn.NORM.DIST((LN(($M115*EXP($L115/100*AI$69))/($K115))-$Q115*AI$69)/($R115*SQRT(AI$69))-$R115*SQRT(AI$69),0,1,TRUE)+$M115*EXP($L115/100*AI$69)*(1-_xlfn.NORM.DIST((LN(($M115*EXP($L115/100*AI$69))/($K115))-$Q115*AI$69)/($R115*SQRT(AI$69)),0,1,TRUE)))*EXP(-0.07*AI$69)*(INDEX('3)tpx females'!BQ$57:BQ$107,MATCH('3) 2016 cases'!$P115,'3)tpx females'!$BB$57:$BB$107,0))+INDEX('3)tpx males'!BQ$57:BQ$107,MATCH($O115,'3)tpx males'!$BB$57:$BB$107,0))-(INDEX('3)tpx males'!BP$110:BP$160,MATCH($O115,'3)tpx males'!$BB$110:$BB$160,0))*INDEX('3)tpx females'!BP$111:BP$161,MATCH('3) 2016 cases'!$P115,'3)tpx females'!$BB$111:$BB$161,0))*(1-(EXP(-INDEX('3)tpx males'!BQ$4:BQ$54,MATCH($O115,'3)tpx males'!$BB$4:$BB$54,0)))*EXP(-INDEX('3)tpx females'!BQ$3:BQ$53,MATCH('3) 2016 cases'!$P115,'3)tpx females'!$BB$3:$BB$53,0))))))),0)</f>
        <v>3665.1050670082814</v>
      </c>
      <c r="AJ115" s="32">
        <f ca="1">IFERROR(($K115*EXP(AJ$69*($Q115+0.5*($R115)^2))*_xlfn.NORM.DIST((LN(($M115*EXP($L115/100*AJ$69))/($K115))-$Q115*AJ$69)/($R115*SQRT(AJ$69))-$R115*SQRT(AJ$69),0,1,TRUE)+$M115*EXP($L115/100*AJ$69)*(1-_xlfn.NORM.DIST((LN(($M115*EXP($L115/100*AJ$69))/($K115))-$Q115*AJ$69)/($R115*SQRT(AJ$69)),0,1,TRUE)))*EXP(-0.07*AJ$69)*(INDEX('3)tpx females'!BR$57:BR$107,MATCH('3) 2016 cases'!$P115,'3)tpx females'!$BB$57:$BB$107,0))+INDEX('3)tpx males'!BR$57:BR$107,MATCH($O115,'3)tpx males'!$BB$57:$BB$107,0))-(INDEX('3)tpx males'!BQ$110:BQ$160,MATCH($O115,'3)tpx males'!$BB$110:$BB$160,0))*INDEX('3)tpx females'!BQ$111:BQ$161,MATCH('3) 2016 cases'!$P115,'3)tpx females'!$BB$111:$BB$161,0))*(1-(EXP(-INDEX('3)tpx males'!BR$4:BR$54,MATCH($O115,'3)tpx males'!$BB$4:$BB$54,0)))*EXP(-INDEX('3)tpx females'!BR$3:BR$53,MATCH('3) 2016 cases'!$P115,'3)tpx females'!$BB$3:$BB$53,0))))))),0)</f>
        <v>4540.4247192208059</v>
      </c>
      <c r="AK115" s="32">
        <f ca="1">IFERROR(($K115*EXP(AK$69*($Q115+0.5*($R115)^2))*_xlfn.NORM.DIST((LN(($M115*EXP($L115/100*AK$69))/($K115))-$Q115*AK$69)/($R115*SQRT(AK$69))-$R115*SQRT(AK$69),0,1,TRUE)+$M115*EXP($L115/100*AK$69)*(1-_xlfn.NORM.DIST((LN(($M115*EXP($L115/100*AK$69))/($K115))-$Q115*AK$69)/($R115*SQRT(AK$69)),0,1,TRUE)))*EXP(-0.07*AK$69)*(INDEX('3)tpx females'!BS$57:BS$107,MATCH('3) 2016 cases'!$P115,'3)tpx females'!$BB$57:$BB$107,0))+INDEX('3)tpx males'!BS$57:BS$107,MATCH($O115,'3)tpx males'!$BB$57:$BB$107,0))-(INDEX('3)tpx males'!BR$110:BR$160,MATCH($O115,'3)tpx males'!$BB$110:$BB$160,0))*INDEX('3)tpx females'!BR$111:BR$161,MATCH('3) 2016 cases'!$P115,'3)tpx females'!$BB$111:$BB$161,0))*(1-(EXP(-INDEX('3)tpx males'!BS$4:BS$54,MATCH($O115,'3)tpx males'!$BB$4:$BB$54,0)))*EXP(-INDEX('3)tpx females'!BS$3:BS$53,MATCH('3) 2016 cases'!$P115,'3)tpx females'!$BB$3:$BB$53,0))))))),0)</f>
        <v>5360.1250278976559</v>
      </c>
      <c r="AL115" s="32">
        <f ca="1">IFERROR(($K115*EXP(AL$69*($Q115+0.5*($R115)^2))*_xlfn.NORM.DIST((LN(($M115*EXP($L115/100*AL$69))/($K115))-$Q115*AL$69)/($R115*SQRT(AL$69))-$R115*SQRT(AL$69),0,1,TRUE)+$M115*EXP($L115/100*AL$69)*(1-_xlfn.NORM.DIST((LN(($M115*EXP($L115/100*AL$69))/($K115))-$Q115*AL$69)/($R115*SQRT(AL$69)),0,1,TRUE)))*EXP(-0.07*AL$69)*(INDEX('3)tpx females'!BT$57:BT$107,MATCH('3) 2016 cases'!$P115,'3)tpx females'!$BB$57:$BB$107,0))+INDEX('3)tpx males'!BT$57:BT$107,MATCH($O115,'3)tpx males'!$BB$57:$BB$107,0))-(INDEX('3)tpx males'!BS$110:BS$160,MATCH($O115,'3)tpx males'!$BB$110:$BB$160,0))*INDEX('3)tpx females'!BS$111:BS$161,MATCH('3) 2016 cases'!$P115,'3)tpx females'!$BB$111:$BB$161,0))*(1-(EXP(-INDEX('3)tpx males'!BT$4:BT$54,MATCH($O115,'3)tpx males'!$BB$4:$BB$54,0)))*EXP(-INDEX('3)tpx females'!BT$3:BT$53,MATCH('3) 2016 cases'!$P115,'3)tpx females'!$BB$3:$BB$53,0))))))),0)</f>
        <v>6068.969102307653</v>
      </c>
      <c r="AM115" s="32">
        <f ca="1">IFERROR(($K115*EXP(AM$69*($Q115+0.5*($R115)^2))*_xlfn.NORM.DIST((LN(($M115*EXP($L115/100*AM$69))/($K115))-$Q115*AM$69)/($R115*SQRT(AM$69))-$R115*SQRT(AM$69),0,1,TRUE)+$M115*EXP($L115/100*AM$69)*(1-_xlfn.NORM.DIST((LN(($M115*EXP($L115/100*AM$69))/($K115))-$Q115*AM$69)/($R115*SQRT(AM$69)),0,1,TRUE)))*EXP(-0.07*AM$69)*(INDEX('3)tpx females'!BU$57:BU$107,MATCH('3) 2016 cases'!$P115,'3)tpx females'!$BB$57:$BB$107,0))+INDEX('3)tpx males'!BU$57:BU$107,MATCH($O115,'3)tpx males'!$BB$57:$BB$107,0))-(INDEX('3)tpx males'!BT$110:BT$160,MATCH($O115,'3)tpx males'!$BB$110:$BB$160,0))*INDEX('3)tpx females'!BT$111:BT$161,MATCH('3) 2016 cases'!$P115,'3)tpx females'!$BB$111:$BB$161,0))*(1-(EXP(-INDEX('3)tpx males'!BU$4:BU$54,MATCH($O115,'3)tpx males'!$BB$4:$BB$54,0)))*EXP(-INDEX('3)tpx females'!BU$3:BU$53,MATCH('3) 2016 cases'!$P115,'3)tpx females'!$BB$3:$BB$53,0))))))),0)</f>
        <v>7102.7742532752673</v>
      </c>
      <c r="AN115" s="32">
        <f ca="1">IFERROR(($K115*EXP(AN$69*($Q115+0.5*($R115)^2))*_xlfn.NORM.DIST((LN(($M115*EXP($L115/100*AN$69))/($K115))-$Q115*AN$69)/($R115*SQRT(AN$69))-$R115*SQRT(AN$69),0,1,TRUE)+$M115*EXP($L115/100*AN$69)*(1-_xlfn.NORM.DIST((LN(($M115*EXP($L115/100*AN$69))/($K115))-$Q115*AN$69)/($R115*SQRT(AN$69)),0,1,TRUE)))*EXP(-0.07*AN$69)*(INDEX('3)tpx females'!BV$57:BV$107,MATCH('3) 2016 cases'!$P115,'3)tpx females'!$BB$57:$BB$107,0))+INDEX('3)tpx males'!BV$57:BV$107,MATCH($O115,'3)tpx males'!$BB$57:$BB$107,0))-(INDEX('3)tpx males'!BU$110:BU$160,MATCH($O115,'3)tpx males'!$BB$110:$BB$160,0))*INDEX('3)tpx females'!BU$111:BU$161,MATCH('3) 2016 cases'!$P115,'3)tpx females'!$BB$111:$BB$161,0))*(1-(EXP(-INDEX('3)tpx males'!BV$4:BV$54,MATCH($O115,'3)tpx males'!$BB$4:$BB$54,0)))*EXP(-INDEX('3)tpx females'!BV$3:BV$53,MATCH('3) 2016 cases'!$P115,'3)tpx females'!$BB$3:$BB$53,0))))))),0)</f>
        <v>7459.7919220861713</v>
      </c>
      <c r="AO115" s="32">
        <f ca="1">IFERROR(($K115*EXP(AO$69*($Q115+0.5*($R115)^2))*_xlfn.NORM.DIST((LN(($M115*EXP($L115/100*AO$69))/($K115))-$Q115*AO$69)/($R115*SQRT(AO$69))-$R115*SQRT(AO$69),0,1,TRUE)+$M115*EXP($L115/100*AO$69)*(1-_xlfn.NORM.DIST((LN(($M115*EXP($L115/100*AO$69))/($K115))-$Q115*AO$69)/($R115*SQRT(AO$69)),0,1,TRUE)))*EXP(-0.07*AO$69)*(INDEX('3)tpx females'!BW$57:BW$107,MATCH('3) 2016 cases'!$P115,'3)tpx females'!$BB$57:$BB$107,0))+INDEX('3)tpx males'!BW$57:BW$107,MATCH($O115,'3)tpx males'!$BB$57:$BB$107,0))-(INDEX('3)tpx males'!BV$110:BV$160,MATCH($O115,'3)tpx males'!$BB$110:$BB$160,0))*INDEX('3)tpx females'!BV$111:BV$161,MATCH('3) 2016 cases'!$P115,'3)tpx females'!$BB$111:$BB$161,0))*(1-(EXP(-INDEX('3)tpx males'!BW$4:BW$54,MATCH($O115,'3)tpx males'!$BB$4:$BB$54,0)))*EXP(-INDEX('3)tpx females'!BW$3:BW$53,MATCH('3) 2016 cases'!$P115,'3)tpx females'!$BB$3:$BB$53,0))))))),0)</f>
        <v>7742.8433759854652</v>
      </c>
      <c r="AP115" s="32">
        <f ca="1">IFERROR(($K115*EXP(AP$69*($Q115+0.5*($R115)^2))*_xlfn.NORM.DIST((LN(($M115*EXP($L115/100*AP$69))/($K115))-$Q115*AP$69)/($R115*SQRT(AP$69))-$R115*SQRT(AP$69),0,1,TRUE)+$M115*EXP($L115/100*AP$69)*(1-_xlfn.NORM.DIST((LN(($M115*EXP($L115/100*AP$69))/($K115))-$Q115*AP$69)/($R115*SQRT(AP$69)),0,1,TRUE)))*EXP(-0.07*AP$69)*(INDEX('3)tpx females'!BX$57:BX$107,MATCH('3) 2016 cases'!$P115,'3)tpx females'!$BB$57:$BB$107,0))+INDEX('3)tpx males'!BX$57:BX$107,MATCH($O115,'3)tpx males'!$BB$57:$BB$107,0))-(INDEX('3)tpx males'!BW$110:BW$160,MATCH($O115,'3)tpx males'!$BB$110:$BB$160,0))*INDEX('3)tpx females'!BW$111:BW$161,MATCH('3) 2016 cases'!$P115,'3)tpx females'!$BB$111:$BB$161,0))*(1-(EXP(-INDEX('3)tpx males'!BX$4:BX$54,MATCH($O115,'3)tpx males'!$BB$4:$BB$54,0)))*EXP(-INDEX('3)tpx females'!BX$3:BX$53,MATCH('3) 2016 cases'!$P115,'3)tpx females'!$BB$3:$BB$53,0))))))),0)</f>
        <v>7891.5596439693873</v>
      </c>
      <c r="AQ115" s="32">
        <f ca="1">IFERROR(($K115*EXP(AQ$69*($Q115+0.5*($R115)^2))*_xlfn.NORM.DIST((LN(($M115*EXP($L115/100*AQ$69))/($K115))-$Q115*AQ$69)/($R115*SQRT(AQ$69))-$R115*SQRT(AQ$69),0,1,TRUE)+$M115*EXP($L115/100*AQ$69)*(1-_xlfn.NORM.DIST((LN(($M115*EXP($L115/100*AQ$69))/($K115))-$Q115*AQ$69)/($R115*SQRT(AQ$69)),0,1,TRUE)))*EXP(-0.07*AQ$69)*(INDEX('3)tpx females'!BY$57:BY$107,MATCH('3) 2016 cases'!$P115,'3)tpx females'!$BB$57:$BB$107,0))+INDEX('3)tpx males'!BY$57:BY$107,MATCH($O115,'3)tpx males'!$BB$57:$BB$107,0))-(INDEX('3)tpx males'!BX$110:BX$160,MATCH($O115,'3)tpx males'!$BB$110:$BB$160,0))*INDEX('3)tpx females'!BX$111:BX$161,MATCH('3) 2016 cases'!$P115,'3)tpx females'!$BB$111:$BB$161,0))*(1-(EXP(-INDEX('3)tpx males'!BY$4:BY$54,MATCH($O115,'3)tpx males'!$BB$4:$BB$54,0)))*EXP(-INDEX('3)tpx females'!BY$3:BY$53,MATCH('3) 2016 cases'!$P115,'3)tpx females'!$BB$3:$BB$53,0))))))),0)</f>
        <v>7680.6394370855332</v>
      </c>
      <c r="AR115" s="32">
        <f ca="1">IFERROR(($K115*EXP(AR$69*($Q115+0.5*($R115)^2))*_xlfn.NORM.DIST((LN(($M115*EXP($L115/100*AR$69))/($K115))-$Q115*AR$69)/($R115*SQRT(AR$69))-$R115*SQRT(AR$69),0,1,TRUE)+$M115*EXP($L115/100*AR$69)*(1-_xlfn.NORM.DIST((LN(($M115*EXP($L115/100*AR$69))/($K115))-$Q115*AR$69)/($R115*SQRT(AR$69)),0,1,TRUE)))*EXP(-0.07*AR$69)*(INDEX('3)tpx females'!BZ$57:BZ$107,MATCH('3) 2016 cases'!$P115,'3)tpx females'!$BB$57:$BB$107,0))+INDEX('3)tpx males'!BZ$57:BZ$107,MATCH($O115,'3)tpx males'!$BB$57:$BB$107,0))-(INDEX('3)tpx males'!BY$110:BY$160,MATCH($O115,'3)tpx males'!$BB$110:$BB$160,0))*INDEX('3)tpx females'!BY$111:BY$161,MATCH('3) 2016 cases'!$P115,'3)tpx females'!$BB$111:$BB$161,0))*(1-(EXP(-INDEX('3)tpx males'!BZ$4:BZ$54,MATCH($O115,'3)tpx males'!$BB$4:$BB$54,0)))*EXP(-INDEX('3)tpx females'!BZ$3:BZ$53,MATCH('3) 2016 cases'!$P115,'3)tpx females'!$BB$3:$BB$53,0))))))),0)</f>
        <v>7510.7559318712802</v>
      </c>
      <c r="AS115" s="32">
        <f ca="1">IFERROR(($K115*EXP(AS$69*($Q115+0.5*($R115)^2))*_xlfn.NORM.DIST((LN(($M115*EXP($L115/100*AS$69))/($K115))-$Q115*AS$69)/($R115*SQRT(AS$69))-$R115*SQRT(AS$69),0,1,TRUE)+$M115*EXP($L115/100*AS$69)*(1-_xlfn.NORM.DIST((LN(($M115*EXP($L115/100*AS$69))/($K115))-$Q115*AS$69)/($R115*SQRT(AS$69)),0,1,TRUE)))*EXP(-0.07*AS$69)*(INDEX('3)tpx females'!CA$57:CA$107,MATCH('3) 2016 cases'!$P115,'3)tpx females'!$BB$57:$BB$107,0))+INDEX('3)tpx males'!CA$57:CA$107,MATCH($O115,'3)tpx males'!$BB$57:$BB$107,0))-(INDEX('3)tpx males'!BZ$110:BZ$160,MATCH($O115,'3)tpx males'!$BB$110:$BB$160,0))*INDEX('3)tpx females'!BZ$111:BZ$161,MATCH('3) 2016 cases'!$P115,'3)tpx females'!$BB$111:$BB$161,0))*(1-(EXP(-INDEX('3)tpx males'!CA$4:CA$54,MATCH($O115,'3)tpx males'!$BB$4:$BB$54,0)))*EXP(-INDEX('3)tpx females'!CA$3:CA$53,MATCH('3) 2016 cases'!$P115,'3)tpx females'!$BB$3:$BB$53,0))))))),0)</f>
        <v>6796.8024113396141</v>
      </c>
      <c r="AT115" s="32">
        <f ca="1">IFERROR(($K115*EXP(AT$69*($Q115+0.5*($R115)^2))*_xlfn.NORM.DIST((LN(($M115*EXP($L115/100*AT$69))/($K115))-$Q115*AT$69)/($R115*SQRT(AT$69))-$R115*SQRT(AT$69),0,1,TRUE)+$M115*EXP($L115/100*AT$69)*(1-_xlfn.NORM.DIST((LN(($M115*EXP($L115/100*AT$69))/($K115))-$Q115*AT$69)/($R115*SQRT(AT$69)),0,1,TRUE)))*EXP(-0.07*AT$69)*(INDEX('3)tpx females'!CB$57:CB$107,MATCH('3) 2016 cases'!$P115,'3)tpx females'!$BB$57:$BB$107,0))+INDEX('3)tpx males'!CB$57:CB$107,MATCH($O115,'3)tpx males'!$BB$57:$BB$107,0))-(INDEX('3)tpx males'!CA$110:CA$160,MATCH($O115,'3)tpx males'!$BB$110:$BB$160,0))*INDEX('3)tpx females'!CA$111:CA$161,MATCH('3) 2016 cases'!$P115,'3)tpx females'!$BB$111:$BB$161,0))*(1-(EXP(-INDEX('3)tpx males'!CB$4:CB$54,MATCH($O115,'3)tpx males'!$BB$4:$BB$54,0)))*EXP(-INDEX('3)tpx females'!CB$3:CB$53,MATCH('3) 2016 cases'!$P115,'3)tpx females'!$BB$3:$BB$53,0))))))),0)</f>
        <v>5999.8697570067316</v>
      </c>
      <c r="AU115" s="32">
        <f ca="1">IFERROR(($K115*EXP(AU$69*($Q115+0.5*($R115)^2))*_xlfn.NORM.DIST((LN(($M115*EXP($L115/100*AU$69))/($K115))-$Q115*AU$69)/($R115*SQRT(AU$69))-$R115*SQRT(AU$69),0,1,TRUE)+$M115*EXP($L115/100*AU$69)*(1-_xlfn.NORM.DIST((LN(($M115*EXP($L115/100*AU$69))/($K115))-$Q115*AU$69)/($R115*SQRT(AU$69)),0,1,TRUE)))*EXP(-0.07*AU$69)*(INDEX('3)tpx females'!CC$57:CC$107,MATCH('3) 2016 cases'!$P115,'3)tpx females'!$BB$57:$BB$107,0))+INDEX('3)tpx males'!CC$57:CC$107,MATCH($O115,'3)tpx males'!$BB$57:$BB$107,0))-(INDEX('3)tpx males'!CB$110:CB$160,MATCH($O115,'3)tpx males'!$BB$110:$BB$160,0))*INDEX('3)tpx females'!CB$111:CB$161,MATCH('3) 2016 cases'!$P115,'3)tpx females'!$BB$111:$BB$161,0))*(1-(EXP(-INDEX('3)tpx males'!CC$4:CC$54,MATCH($O115,'3)tpx males'!$BB$4:$BB$54,0)))*EXP(-INDEX('3)tpx females'!CC$3:CC$53,MATCH('3) 2016 cases'!$P115,'3)tpx females'!$BB$3:$BB$53,0))))))),0)</f>
        <v>5092.5081406480595</v>
      </c>
      <c r="AV115" s="32">
        <f ca="1">IFERROR(($K115*EXP(AV$69*($Q115+0.5*($R115)^2))*_xlfn.NORM.DIST((LN(($M115*EXP($L115/100*AV$69))/($K115))-$Q115*AV$69)/($R115*SQRT(AV$69))-$R115*SQRT(AV$69),0,1,TRUE)+$M115*EXP($L115/100*AV$69)*(1-_xlfn.NORM.DIST((LN(($M115*EXP($L115/100*AV$69))/($K115))-$Q115*AV$69)/($R115*SQRT(AV$69)),0,1,TRUE)))*EXP(-0.07*AV$69)*(INDEX('3)tpx females'!CD$57:CD$107,MATCH('3) 2016 cases'!$P115,'3)tpx females'!$BB$57:$BB$107,0))+INDEX('3)tpx males'!CD$57:CD$107,MATCH($O115,'3)tpx males'!$BB$57:$BB$107,0))-(INDEX('3)tpx males'!CC$110:CC$160,MATCH($O115,'3)tpx males'!$BB$110:$BB$160,0))*INDEX('3)tpx females'!CC$111:CC$161,MATCH('3) 2016 cases'!$P115,'3)tpx females'!$BB$111:$BB$161,0))*(1-(EXP(-INDEX('3)tpx males'!CD$4:CD$54,MATCH($O115,'3)tpx males'!$BB$4:$BB$54,0)))*EXP(-INDEX('3)tpx females'!CD$3:CD$53,MATCH('3) 2016 cases'!$P115,'3)tpx females'!$BB$3:$BB$53,0))))))),0)</f>
        <v>4119.9817653196424</v>
      </c>
      <c r="AW115" s="32">
        <f ca="1">IFERROR(($K115*EXP(AW$69*($Q115+0.5*($R115)^2))*_xlfn.NORM.DIST((LN(($M115*EXP($L115/100*AW$69))/($K115))-$Q115*AW$69)/($R115*SQRT(AW$69))-$R115*SQRT(AW$69),0,1,TRUE)+$M115*EXP($L115/100*AW$69)*(1-_xlfn.NORM.DIST((LN(($M115*EXP($L115/100*AW$69))/($K115))-$Q115*AW$69)/($R115*SQRT(AW$69)),0,1,TRUE)))*EXP(-0.07*AW$69)*(INDEX('3)tpx females'!CE$57:CE$107,MATCH('3) 2016 cases'!$P115,'3)tpx females'!$BB$57:$BB$107,0))+INDEX('3)tpx males'!CE$57:CE$107,MATCH($O115,'3)tpx males'!$BB$57:$BB$107,0))-(INDEX('3)tpx males'!CD$110:CD$160,MATCH($O115,'3)tpx males'!$BB$110:$BB$160,0))*INDEX('3)tpx females'!CD$111:CD$161,MATCH('3) 2016 cases'!$P115,'3)tpx females'!$BB$111:$BB$161,0))*(1-(EXP(-INDEX('3)tpx males'!CE$4:CE$54,MATCH($O115,'3)tpx males'!$BB$4:$BB$54,0)))*EXP(-INDEX('3)tpx females'!CE$3:CE$53,MATCH('3) 2016 cases'!$P115,'3)tpx females'!$BB$3:$BB$53,0))))))),0)</f>
        <v>3200.0582999012845</v>
      </c>
      <c r="AX115" s="32">
        <f ca="1">IFERROR(($K115*EXP(AX$69*($Q115+0.5*($R115)^2))*_xlfn.NORM.DIST((LN(($M115*EXP($L115/100*AX$69))/($K115))-$Q115*AX$69)/($R115*SQRT(AX$69))-$R115*SQRT(AX$69),0,1,TRUE)+$M115*EXP($L115/100*AX$69)*(1-_xlfn.NORM.DIST((LN(($M115*EXP($L115/100*AX$69))/($K115))-$Q115*AX$69)/($R115*SQRT(AX$69)),0,1,TRUE)))*EXP(-0.07*AX$69)*(INDEX('3)tpx females'!CF$57:CF$107,MATCH('3) 2016 cases'!$P115,'3)tpx females'!$BB$57:$BB$107,0))+INDEX('3)tpx males'!CF$57:CF$107,MATCH($O115,'3)tpx males'!$BB$57:$BB$107,0))-(INDEX('3)tpx males'!CE$110:CE$160,MATCH($O115,'3)tpx males'!$BB$110:$BB$160,0))*INDEX('3)tpx females'!CE$111:CE$161,MATCH('3) 2016 cases'!$P115,'3)tpx females'!$BB$111:$BB$161,0))*(1-(EXP(-INDEX('3)tpx males'!CF$4:CF$54,MATCH($O115,'3)tpx males'!$BB$4:$BB$54,0)))*EXP(-INDEX('3)tpx females'!CF$3:CF$53,MATCH('3) 2016 cases'!$P115,'3)tpx females'!$BB$3:$BB$53,0))))))),0)</f>
        <v>2383.1579698313708</v>
      </c>
      <c r="AY115" s="32">
        <f ca="1">IFERROR(($K115*EXP(AY$69*($Q115+0.5*($R115)^2))*_xlfn.NORM.DIST((LN(($M115*EXP($L115/100*AY$69))/($K115))-$Q115*AY$69)/($R115*SQRT(AY$69))-$R115*SQRT(AY$69),0,1,TRUE)+$M115*EXP($L115/100*AY$69)*(1-_xlfn.NORM.DIST((LN(($M115*EXP($L115/100*AY$69))/($K115))-$Q115*AY$69)/($R115*SQRT(AY$69)),0,1,TRUE)))*EXP(-0.07*AY$69)*(INDEX('3)tpx females'!CG$57:CG$107,MATCH('3) 2016 cases'!$P115,'3)tpx females'!$BB$57:$BB$107,0))+INDEX('3)tpx males'!CG$57:CG$107,MATCH($O115,'3)tpx males'!$BB$57:$BB$107,0))-(INDEX('3)tpx males'!CF$110:CF$160,MATCH($O115,'3)tpx males'!$BB$110:$BB$160,0))*INDEX('3)tpx females'!CF$111:CF$161,MATCH('3) 2016 cases'!$P115,'3)tpx females'!$BB$111:$BB$161,0))*(1-(EXP(-INDEX('3)tpx males'!CG$4:CG$54,MATCH($O115,'3)tpx males'!$BB$4:$BB$54,0)))*EXP(-INDEX('3)tpx females'!CG$3:CG$53,MATCH('3) 2016 cases'!$P115,'3)tpx females'!$BB$3:$BB$53,0))))))),0)</f>
        <v>1681.234325483462</v>
      </c>
      <c r="AZ115" s="32">
        <f ca="1">IFERROR(($K115*EXP(AZ$69*($Q115+0.5*($R115)^2))*_xlfn.NORM.DIST((LN(($M115*EXP($L115/100*AZ$69))/($K115))-$Q115*AZ$69)/($R115*SQRT(AZ$69))-$R115*SQRT(AZ$69),0,1,TRUE)+$M115*EXP($L115/100*AZ$69)*(1-_xlfn.NORM.DIST((LN(($M115*EXP($L115/100*AZ$69))/($K115))-$Q115*AZ$69)/($R115*SQRT(AZ$69)),0,1,TRUE)))*EXP(-0.07*AZ$69)*(INDEX('3)tpx females'!CH$57:CH$107,MATCH('3) 2016 cases'!$P115,'3)tpx females'!$BB$57:$BB$107,0))+INDEX('3)tpx males'!CH$57:CH$107,MATCH($O115,'3)tpx males'!$BB$57:$BB$107,0))-(INDEX('3)tpx males'!CG$110:CG$160,MATCH($O115,'3)tpx males'!$BB$110:$BB$160,0))*INDEX('3)tpx females'!CG$111:CG$161,MATCH('3) 2016 cases'!$P115,'3)tpx females'!$BB$111:$BB$161,0))*(1-(EXP(-INDEX('3)tpx males'!CH$4:CH$54,MATCH($O115,'3)tpx males'!$BB$4:$BB$54,0)))*EXP(-INDEX('3)tpx females'!CH$3:CH$53,MATCH('3) 2016 cases'!$P115,'3)tpx females'!$BB$3:$BB$53,0))))))),0)</f>
        <v>1131.4957352353001</v>
      </c>
      <c r="BA115" s="32">
        <f ca="1">IFERROR(($K115*EXP(BA$69*($Q115+0.5*($R115)^2))*_xlfn.NORM.DIST((LN(($M115*EXP($L115/100*BA$69))/($K115))-$Q115*BA$69)/($R115*SQRT(BA$69))-$R115*SQRT(BA$69),0,1,TRUE)+$M115*EXP($L115/100*BA$69)*(1-_xlfn.NORM.DIST((LN(($M115*EXP($L115/100*BA$69))/($K115))-$Q115*BA$69)/($R115*SQRT(BA$69)),0,1,TRUE)))*EXP(-0.07*BA$69)*(INDEX('3)tpx females'!CI$57:CI$107,MATCH('3) 2016 cases'!$P115,'3)tpx females'!$BB$57:$BB$107,0))+INDEX('3)tpx males'!CI$57:CI$107,MATCH($O115,'3)tpx males'!$BB$57:$BB$107,0))-(INDEX('3)tpx males'!CH$110:CH$160,MATCH($O115,'3)tpx males'!$BB$110:$BB$160,0))*INDEX('3)tpx females'!CH$111:CH$161,MATCH('3) 2016 cases'!$P115,'3)tpx females'!$BB$111:$BB$161,0))*(1-(EXP(-INDEX('3)tpx males'!CI$4:CI$54,MATCH($O115,'3)tpx males'!$BB$4:$BB$54,0)))*EXP(-INDEX('3)tpx females'!CI$3:CI$53,MATCH('3) 2016 cases'!$P115,'3)tpx females'!$BB$3:$BB$53,0))))))),0)</f>
        <v>724.21856811895861</v>
      </c>
      <c r="BB115" s="32">
        <f ca="1">IFERROR(($K115*EXP(BB$69*($Q115+0.5*($R115)^2))*_xlfn.NORM.DIST((LN(($M115*EXP($L115/100*BB$69))/($K115))-$Q115*BB$69)/($R115*SQRT(BB$69))-$R115*SQRT(BB$69),0,1,TRUE)+$M115*EXP($L115/100*BB$69)*(1-_xlfn.NORM.DIST((LN(($M115*EXP($L115/100*BB$69))/($K115))-$Q115*BB$69)/($R115*SQRT(BB$69)),0,1,TRUE)))*EXP(-0.07*BB$69)*(INDEX('3)tpx females'!CJ$57:CJ$107,MATCH('3) 2016 cases'!$P115,'3)tpx females'!$BB$57:$BB$107,0))+INDEX('3)tpx males'!CJ$57:CJ$107,MATCH($O115,'3)tpx males'!$BB$57:$BB$107,0))-(INDEX('3)tpx males'!CI$110:CI$160,MATCH($O115,'3)tpx males'!$BB$110:$BB$160,0))*INDEX('3)tpx females'!CI$111:CI$161,MATCH('3) 2016 cases'!$P115,'3)tpx females'!$BB$111:$BB$161,0))*(1-(EXP(-INDEX('3)tpx males'!CJ$4:CJ$54,MATCH($O115,'3)tpx males'!$BB$4:$BB$54,0)))*EXP(-INDEX('3)tpx females'!CJ$3:CJ$53,MATCH('3) 2016 cases'!$P115,'3)tpx females'!$BB$3:$BB$53,0))))))),0)</f>
        <v>442.35413480485522</v>
      </c>
      <c r="BC115" s="32">
        <f ca="1">IFERROR(($K115*EXP(BC$69*($Q115+0.5*($R115)^2))*_xlfn.NORM.DIST((LN(($M115*EXP($L115/100*BC$69))/($K115))-$Q115*BC$69)/($R115*SQRT(BC$69))-$R115*SQRT(BC$69),0,1,TRUE)+$M115*EXP($L115/100*BC$69)*(1-_xlfn.NORM.DIST((LN(($M115*EXP($L115/100*BC$69))/($K115))-$Q115*BC$69)/($R115*SQRT(BC$69)),0,1,TRUE)))*EXP(-0.07*BC$69)*(INDEX('3)tpx females'!CK$57:CK$107,MATCH('3) 2016 cases'!$P115,'3)tpx females'!$BB$57:$BB$107,0))+INDEX('3)tpx males'!CK$57:CK$107,MATCH($O115,'3)tpx males'!$BB$57:$BB$107,0))-(INDEX('3)tpx males'!CJ$110:CJ$160,MATCH($O115,'3)tpx males'!$BB$110:$BB$160,0))*INDEX('3)tpx females'!CJ$111:CJ$161,MATCH('3) 2016 cases'!$P115,'3)tpx females'!$BB$111:$BB$161,0))*(1-(EXP(-INDEX('3)tpx males'!CK$4:CK$54,MATCH($O115,'3)tpx males'!$BB$4:$BB$54,0)))*EXP(-INDEX('3)tpx females'!CK$3:CK$53,MATCH('3) 2016 cases'!$P115,'3)tpx females'!$BB$3:$BB$53,0))))))),0)</f>
        <v>257.55917000304299</v>
      </c>
      <c r="BD115" s="32">
        <f ca="1">IFERROR(($K115*EXP(BD$69*($Q115+0.5*($R115)^2))*_xlfn.NORM.DIST((LN(($M115*EXP($L115/100*BD$69))/($K115))-$Q115*BD$69)/($R115*SQRT(BD$69))-$R115*SQRT(BD$69),0,1,TRUE)+$M115*EXP($L115/100*BD$69)*(1-_xlfn.NORM.DIST((LN(($M115*EXP($L115/100*BD$69))/($K115))-$Q115*BD$69)/($R115*SQRT(BD$69)),0,1,TRUE)))*EXP(-0.07*BD$69)*(INDEX('3)tpx females'!CL$57:CL$107,MATCH('3) 2016 cases'!$P115,'3)tpx females'!$BB$57:$BB$107,0))+INDEX('3)tpx males'!CL$57:CL$107,MATCH($O115,'3)tpx males'!$BB$57:$BB$107,0))-(INDEX('3)tpx males'!CK$110:CK$160,MATCH($O115,'3)tpx males'!$BB$110:$BB$160,0))*INDEX('3)tpx females'!CK$111:CK$161,MATCH('3) 2016 cases'!$P115,'3)tpx females'!$BB$111:$BB$161,0))*(1-(EXP(-INDEX('3)tpx males'!CL$4:CL$54,MATCH($O115,'3)tpx males'!$BB$4:$BB$54,0)))*EXP(-INDEX('3)tpx females'!CL$3:CL$53,MATCH('3) 2016 cases'!$P115,'3)tpx females'!$BB$3:$BB$53,0))))))),0)</f>
        <v>135.31823533787005</v>
      </c>
      <c r="BE115" s="32">
        <f ca="1">IFERROR(($K115*EXP(BE$69*($Q115+0.5*($R115)^2))*_xlfn.NORM.DIST((LN(($M115*EXP($L115/100*BE$69))/($K115))-$Q115*BE$69)/($R115*SQRT(BE$69))-$R115*SQRT(BE$69),0,1,TRUE)+$M115*EXP($L115/100*BE$69)*(1-_xlfn.NORM.DIST((LN(($M115*EXP($L115/100*BE$69))/($K115))-$Q115*BE$69)/($R115*SQRT(BE$69)),0,1,TRUE)))*EXP(-0.07*BE$69)*(INDEX('3)tpx females'!CM$57:CM$107,MATCH('3) 2016 cases'!$P115,'3)tpx females'!$BB$57:$BB$107,0))+INDEX('3)tpx males'!CM$57:CM$107,MATCH($O115,'3)tpx males'!$BB$57:$BB$107,0))-(INDEX('3)tpx males'!CL$110:CL$160,MATCH($O115,'3)tpx males'!$BB$110:$BB$160,0))*INDEX('3)tpx females'!CL$111:CL$161,MATCH('3) 2016 cases'!$P115,'3)tpx females'!$BB$111:$BB$161,0))*(1-(EXP(-INDEX('3)tpx males'!CM$4:CM$54,MATCH($O115,'3)tpx males'!$BB$4:$BB$54,0)))*EXP(-INDEX('3)tpx females'!CM$3:CM$53,MATCH('3) 2016 cases'!$P115,'3)tpx females'!$BB$3:$BB$53,0))))))),0)</f>
        <v>73.897128133983699</v>
      </c>
      <c r="BF115" s="32">
        <f ca="1">IFERROR(($K115*EXP(BF$69*($Q115+0.5*($R115)^2))*_xlfn.NORM.DIST((LN(($M115*EXP($L115/100*BF$69))/($K115))-$Q115*BF$69)/($R115*SQRT(BF$69))-$R115*SQRT(BF$69),0,1,TRUE)+$M115*EXP($L115/100*BF$69)*(1-_xlfn.NORM.DIST((LN(($M115*EXP($L115/100*BF$69))/($K115))-$Q115*BF$69)/($R115*SQRT(BF$69)),0,1,TRUE)))*EXP(-0.07*BF$69)*(INDEX('3)tpx females'!CN$57:CN$107,MATCH('3) 2016 cases'!$P115,'3)tpx females'!$BB$57:$BB$107,0))+INDEX('3)tpx males'!CN$57:CN$107,MATCH($O115,'3)tpx males'!$BB$57:$BB$107,0))-(INDEX('3)tpx males'!CM$110:CM$160,MATCH($O115,'3)tpx males'!$BB$110:$BB$160,0))*INDEX('3)tpx females'!CM$111:CM$161,MATCH('3) 2016 cases'!$P115,'3)tpx females'!$BB$111:$BB$161,0))*(1-(EXP(-INDEX('3)tpx males'!CN$4:CN$54,MATCH($O115,'3)tpx males'!$BB$4:$BB$54,0)))*EXP(-INDEX('3)tpx females'!CN$3:CN$53,MATCH('3) 2016 cases'!$P115,'3)tpx females'!$BB$3:$BB$53,0))))))),0)</f>
        <v>39.064670738920292</v>
      </c>
      <c r="BG115" s="32">
        <f ca="1">IFERROR(($K115*EXP(BG$69*($Q115+0.5*($R115)^2))*_xlfn.NORM.DIST((LN(($M115*EXP($L115/100*BG$69))/($K115))-$Q115*BG$69)/($R115*SQRT(BG$69))-$R115*SQRT(BG$69),0,1,TRUE)+$M115*EXP($L115/100*BG$69)*(1-_xlfn.NORM.DIST((LN(($M115*EXP($L115/100*BG$69))/($K115))-$Q115*BG$69)/($R115*SQRT(BG$69)),0,1,TRUE)))*EXP(-0.07*BG$69)*(INDEX('3)tpx females'!CO$57:CO$107,MATCH('3) 2016 cases'!$P115,'3)tpx females'!$BB$57:$BB$107,0))+INDEX('3)tpx males'!CO$57:CO$107,MATCH($O115,'3)tpx males'!$BB$57:$BB$107,0))-(INDEX('3)tpx males'!CN$110:CN$160,MATCH($O115,'3)tpx males'!$BB$110:$BB$160,0))*INDEX('3)tpx females'!CN$111:CN$161,MATCH('3) 2016 cases'!$P115,'3)tpx females'!$BB$111:$BB$161,0))*(1-(EXP(-INDEX('3)tpx males'!CO$4:CO$54,MATCH($O115,'3)tpx males'!$BB$4:$BB$54,0)))*EXP(-INDEX('3)tpx females'!CO$3:CO$53,MATCH('3) 2016 cases'!$P115,'3)tpx females'!$BB$3:$BB$53,0))))))),0)</f>
        <v>16.83306660662646</v>
      </c>
      <c r="BH115" s="32">
        <f ca="1">IFERROR(($K115*EXP(BH$69*($Q115+0.5*($R115)^2))*_xlfn.NORM.DIST((LN(($M115*EXP($L115/100*BH$69))/($K115))-$Q115*BH$69)/($R115*SQRT(BH$69))-$R115*SQRT(BH$69),0,1,TRUE)+$M115*EXP($L115/100*BH$69)*(1-_xlfn.NORM.DIST((LN(($M115*EXP($L115/100*BH$69))/($K115))-$Q115*BH$69)/($R115*SQRT(BH$69)),0,1,TRUE)))*EXP(-0.07*BH$69)*(INDEX('3)tpx females'!CP$57:CP$107,MATCH('3) 2016 cases'!$P115,'3)tpx females'!$BB$57:$BB$107,0))+INDEX('3)tpx males'!CP$57:CP$107,MATCH($O115,'3)tpx males'!$BB$57:$BB$107,0))-(INDEX('3)tpx males'!CO$110:CO$160,MATCH($O115,'3)tpx males'!$BB$110:$BB$160,0))*INDEX('3)tpx females'!CO$111:CO$161,MATCH('3) 2016 cases'!$P115,'3)tpx females'!$BB$111:$BB$161,0))*(1-(EXP(-INDEX('3)tpx males'!CP$4:CP$54,MATCH($O115,'3)tpx males'!$BB$4:$BB$54,0)))*EXP(-INDEX('3)tpx females'!CP$3:CP$53,MATCH('3) 2016 cases'!$P115,'3)tpx females'!$BB$3:$BB$53,0))))))),0)</f>
        <v>0</v>
      </c>
      <c r="BI115" s="32">
        <f ca="1">IFERROR(($K115*EXP(BI$69*($Q115+0.5*($R115)^2))*_xlfn.NORM.DIST((LN(($M115*EXP($L115/100*BI$69))/($K115))-$Q115*BI$69)/($R115*SQRT(BI$69))-$R115*SQRT(BI$69),0,1,TRUE)+$M115*EXP($L115/100*BI$69)*(1-_xlfn.NORM.DIST((LN(($M115*EXP($L115/100*BI$69))/($K115))-$Q115*BI$69)/($R115*SQRT(BI$69)),0,1,TRUE)))*EXP(-0.07*BI$69)*(INDEX('3)tpx females'!CQ$57:CQ$107,MATCH('3) 2016 cases'!$P115,'3)tpx females'!$BB$57:$BB$107,0))+INDEX('3)tpx males'!CQ$57:CQ$107,MATCH($O115,'3)tpx males'!$BB$57:$BB$107,0))-(INDEX('3)tpx males'!CP$110:CP$160,MATCH($O115,'3)tpx males'!$BB$110:$BB$160,0))*INDEX('3)tpx females'!CP$111:CP$161,MATCH('3) 2016 cases'!$P115,'3)tpx females'!$BB$111:$BB$161,0))*(1-(EXP(-INDEX('3)tpx males'!CQ$4:CQ$54,MATCH($O115,'3)tpx males'!$BB$4:$BB$54,0)))*EXP(-INDEX('3)tpx females'!CQ$3:CQ$53,MATCH('3) 2016 cases'!$P115,'3)tpx females'!$BB$3:$BB$53,0))))))),0)</f>
        <v>0</v>
      </c>
      <c r="BJ115" s="32">
        <f ca="1">IFERROR(($K115*EXP(BJ$69*($Q115+0.5*($R115)^2))*_xlfn.NORM.DIST((LN(($M115*EXP($L115/100*BJ$69))/($K115))-$Q115*BJ$69)/($R115*SQRT(BJ$69))-$R115*SQRT(BJ$69),0,1,TRUE)+$M115*EXP($L115/100*BJ$69)*(1-_xlfn.NORM.DIST((LN(($M115*EXP($L115/100*BJ$69))/($K115))-$Q115*BJ$69)/($R115*SQRT(BJ$69)),0,1,TRUE)))*EXP(-0.07*BJ$69)*(INDEX('3)tpx females'!CR$57:CR$107,MATCH('3) 2016 cases'!$P115,'3)tpx females'!$BB$57:$BB$107,0))+INDEX('3)tpx males'!CR$57:CR$107,MATCH($O115,'3)tpx males'!$BB$57:$BB$107,0))-(INDEX('3)tpx males'!CQ$110:CQ$160,MATCH($O115,'3)tpx males'!$BB$110:$BB$160,0))*INDEX('3)tpx females'!CQ$111:CQ$161,MATCH('3) 2016 cases'!$P115,'3)tpx females'!$BB$111:$BB$161,0))*(1-(EXP(-INDEX('3)tpx males'!CR$4:CR$54,MATCH($O115,'3)tpx males'!$BB$4:$BB$54,0)))*EXP(-INDEX('3)tpx females'!CR$3:CR$53,MATCH('3) 2016 cases'!$P115,'3)tpx females'!$BB$3:$BB$53,0))))))),0)</f>
        <v>0</v>
      </c>
      <c r="BK115" s="32">
        <f ca="1">IFERROR(($K115*EXP(BK$69*($Q115+0.5*($R115)^2))*_xlfn.NORM.DIST((LN(($M115*EXP($L115/100*BK$69))/($K115))-$Q115*BK$69)/($R115*SQRT(BK$69))-$R115*SQRT(BK$69),0,1,TRUE)+$M115*EXP($L115/100*BK$69)*(1-_xlfn.NORM.DIST((LN(($M115*EXP($L115/100*BK$69))/($K115))-$Q115*BK$69)/($R115*SQRT(BK$69)),0,1,TRUE)))*EXP(-0.07*BK$69)*(INDEX('3)tpx females'!CS$57:CS$107,MATCH('3) 2016 cases'!$P115,'3)tpx females'!$BB$57:$BB$107,0))+INDEX('3)tpx males'!CS$57:CS$107,MATCH($O115,'3)tpx males'!$BB$57:$BB$107,0))-(INDEX('3)tpx males'!CR$110:CR$160,MATCH($O115,'3)tpx males'!$BB$110:$BB$160,0))*INDEX('3)tpx females'!CR$111:CR$161,MATCH('3) 2016 cases'!$P115,'3)tpx females'!$BB$111:$BB$161,0))*(1-(EXP(-INDEX('3)tpx males'!CS$4:CS$54,MATCH($O115,'3)tpx males'!$BB$4:$BB$54,0)))*EXP(-INDEX('3)tpx females'!CS$3:CS$53,MATCH('3) 2016 cases'!$P115,'3)tpx females'!$BB$3:$BB$53,0))))))),0)</f>
        <v>0</v>
      </c>
      <c r="BL115" s="32">
        <f ca="1">IFERROR(($K115*EXP(BL$69*($Q115+0.5*($R115)^2))*_xlfn.NORM.DIST((LN(($M115*EXP($L115/100*BL$69))/($K115))-$Q115*BL$69)/($R115*SQRT(BL$69))-$R115*SQRT(BL$69),0,1,TRUE)+$M115*EXP($L115/100*BL$69)*(1-_xlfn.NORM.DIST((LN(($M115*EXP($L115/100*BL$69))/($K115))-$Q115*BL$69)/($R115*SQRT(BL$69)),0,1,TRUE)))*EXP(-0.07*BL$69)*(INDEX('3)tpx females'!CT$57:CT$107,MATCH('3) 2016 cases'!$P115,'3)tpx females'!$BB$57:$BB$107,0))+INDEX('3)tpx males'!CT$57:CT$107,MATCH($O115,'3)tpx males'!$BB$57:$BB$107,0))-(INDEX('3)tpx males'!CS$110:CS$160,MATCH($O115,'3)tpx males'!$BB$110:$BB$160,0))*INDEX('3)tpx females'!CS$111:CS$161,MATCH('3) 2016 cases'!$P115,'3)tpx females'!$BB$111:$BB$161,0))*(1-(EXP(-INDEX('3)tpx males'!CT$4:CT$54,MATCH($O115,'3)tpx males'!$BB$4:$BB$54,0)))*EXP(-INDEX('3)tpx females'!CT$3:CT$53,MATCH('3) 2016 cases'!$P115,'3)tpx females'!$BB$3:$BB$53,0))))))),0)</f>
        <v>0</v>
      </c>
      <c r="BM115" s="32">
        <f ca="1">IFERROR(($K115*EXP(BM$69*($Q115+0.5*($R115)^2))*_xlfn.NORM.DIST((LN(($M115*EXP($L115/100*BM$69))/($K115))-$Q115*BM$69)/($R115*SQRT(BM$69))-$R115*SQRT(BM$69),0,1,TRUE)+$M115*EXP($L115/100*BM$69)*(1-_xlfn.NORM.DIST((LN(($M115*EXP($L115/100*BM$69))/($K115))-$Q115*BM$69)/($R115*SQRT(BM$69)),0,1,TRUE)))*EXP(-0.07*BM$69)*(INDEX('3)tpx females'!CU$57:CU$107,MATCH('3) 2016 cases'!$P115,'3)tpx females'!$BB$57:$BB$107,0))+INDEX('3)tpx males'!CU$57:CU$107,MATCH($O115,'3)tpx males'!$BB$57:$BB$107,0))-(INDEX('3)tpx males'!CT$110:CT$160,MATCH($O115,'3)tpx males'!$BB$110:$BB$160,0))*INDEX('3)tpx females'!CT$111:CT$161,MATCH('3) 2016 cases'!$P115,'3)tpx females'!$BB$111:$BB$161,0))*(1-(EXP(-INDEX('3)tpx males'!CU$4:CU$54,MATCH($O115,'3)tpx males'!$BB$4:$BB$54,0)))*EXP(-INDEX('3)tpx females'!CU$3:CU$53,MATCH('3) 2016 cases'!$P115,'3)tpx females'!$BB$3:$BB$53,0))))))),0)</f>
        <v>0</v>
      </c>
      <c r="BN115" s="32">
        <f ca="1">IFERROR(($K115*EXP(BN$69*($Q115+0.5*($R115)^2))*_xlfn.NORM.DIST((LN(($M115*EXP($L115/100*BN$69))/($K115))-$Q115*BN$69)/($R115*SQRT(BN$69))-$R115*SQRT(BN$69),0,1,TRUE)+$M115*EXP($L115/100*BN$69)*(1-_xlfn.NORM.DIST((LN(($M115*EXP($L115/100*BN$69))/($K115))-$Q115*BN$69)/($R115*SQRT(BN$69)),0,1,TRUE)))*EXP(-0.07*BN$69)*(INDEX('3)tpx females'!CV$57:CV$107,MATCH('3) 2016 cases'!$P115,'3)tpx females'!$BB$57:$BB$107,0))+INDEX('3)tpx males'!CV$57:CV$107,MATCH($O115,'3)tpx males'!$BB$57:$BB$107,0))-(INDEX('3)tpx males'!CU$110:CU$160,MATCH($O115,'3)tpx males'!$BB$110:$BB$160,0))*INDEX('3)tpx females'!CU$111:CU$161,MATCH('3) 2016 cases'!$P115,'3)tpx females'!$BB$111:$BB$161,0))*(1-(EXP(-INDEX('3)tpx males'!CV$4:CV$54,MATCH($O115,'3)tpx males'!$BB$4:$BB$54,0)))*EXP(-INDEX('3)tpx females'!CV$3:CV$53,MATCH('3) 2016 cases'!$P115,'3)tpx females'!$BB$3:$BB$53,0))))))),0)</f>
        <v>0</v>
      </c>
      <c r="BO115" s="32">
        <f ca="1">IFERROR(($K115*EXP(BO$69*($Q115+0.5*($R115)^2))*_xlfn.NORM.DIST((LN(($M115*EXP($L115/100*BO$69))/($K115))-$Q115*BO$69)/($R115*SQRT(BO$69))-$R115*SQRT(BO$69),0,1,TRUE)+$M115*EXP($L115/100*BO$69)*(1-_xlfn.NORM.DIST((LN(($M115*EXP($L115/100*BO$69))/($K115))-$Q115*BO$69)/($R115*SQRT(BO$69)),0,1,TRUE)))*EXP(-0.07*BO$69)*(INDEX('3)tpx females'!CW$57:CW$107,MATCH('3) 2016 cases'!$P115,'3)tpx females'!$BB$57:$BB$107,0))+INDEX('3)tpx males'!CW$57:CW$107,MATCH($O115,'3)tpx males'!$BB$57:$BB$107,0))-(INDEX('3)tpx males'!CV$110:CV$160,MATCH($O115,'3)tpx males'!$BB$110:$BB$160,0))*INDEX('3)tpx females'!CV$111:CV$161,MATCH('3) 2016 cases'!$P115,'3)tpx females'!$BB$111:$BB$161,0))*(1-(EXP(-INDEX('3)tpx males'!CW$4:CW$54,MATCH($O115,'3)tpx males'!$BB$4:$BB$54,0)))*EXP(-INDEX('3)tpx females'!CW$3:CW$53,MATCH('3) 2016 cases'!$P115,'3)tpx females'!$BB$3:$BB$53,0))))))),0)</f>
        <v>0</v>
      </c>
      <c r="BP115" s="32">
        <f ca="1">IFERROR(($K115*EXP(BP$69*($Q115+0.5*($R115)^2))*_xlfn.NORM.DIST((LN(($M115*EXP($L115/100*BP$69))/($K115))-$Q115*BP$69)/($R115*SQRT(BP$69))-$R115*SQRT(BP$69),0,1,TRUE)+$M115*EXP($L115/100*BP$69)*(1-_xlfn.NORM.DIST((LN(($M115*EXP($L115/100*BP$69))/($K115))-$Q115*BP$69)/($R115*SQRT(BP$69)),0,1,TRUE)))*EXP(-0.07*BP$69)*(INDEX('3)tpx females'!CX$57:CX$107,MATCH('3) 2016 cases'!$P115,'3)tpx females'!$BB$57:$BB$107,0))+INDEX('3)tpx males'!CX$57:CX$107,MATCH($O115,'3)tpx males'!$BB$57:$BB$107,0))-(INDEX('3)tpx males'!CW$110:CW$160,MATCH($O115,'3)tpx males'!$BB$110:$BB$160,0))*INDEX('3)tpx females'!CW$111:CW$161,MATCH('3) 2016 cases'!$P115,'3)tpx females'!$BB$111:$BB$161,0))*(1-(EXP(-INDEX('3)tpx males'!CX$4:CX$54,MATCH($O115,'3)tpx males'!$BB$4:$BB$54,0)))*EXP(-INDEX('3)tpx females'!CX$3:CX$53,MATCH('3) 2016 cases'!$P115,'3)tpx females'!$BB$3:$BB$53,0))))))),0)</f>
        <v>0</v>
      </c>
      <c r="BQ115" s="32">
        <f ca="1">IFERROR(($K115*EXP(BQ$69*($Q115+0.5*($R115)^2))*_xlfn.NORM.DIST((LN(($M115*EXP($L115/100*BQ$69))/($K115))-$Q115*BQ$69)/($R115*SQRT(BQ$69))-$R115*SQRT(BQ$69),0,1,TRUE)+$M115*EXP($L115/100*BQ$69)*(1-_xlfn.NORM.DIST((LN(($M115*EXP($L115/100*BQ$69))/($K115))-$Q115*BQ$69)/($R115*SQRT(BQ$69)),0,1,TRUE)))*EXP(-0.07*BQ$69)*(INDEX('3)tpx females'!CY$57:CY$107,MATCH('3) 2016 cases'!$P115,'3)tpx females'!$BB$57:$BB$107,0))+INDEX('3)tpx males'!CY$57:CY$107,MATCH($O115,'3)tpx males'!$BB$57:$BB$107,0))-(INDEX('3)tpx males'!CX$110:CX$160,MATCH($O115,'3)tpx males'!$BB$110:$BB$160,0))*INDEX('3)tpx females'!CX$111:CX$161,MATCH('3) 2016 cases'!$P115,'3)tpx females'!$BB$111:$BB$161,0))*(1-(EXP(-INDEX('3)tpx males'!CY$4:CY$54,MATCH($O115,'3)tpx males'!$BB$4:$BB$54,0)))*EXP(-INDEX('3)tpx females'!CY$3:CY$53,MATCH('3) 2016 cases'!$P115,'3)tpx females'!$BB$3:$BB$53,0))))))),0)</f>
        <v>0</v>
      </c>
      <c r="BR115" s="32">
        <f ca="1">IFERROR(($K115*EXP(BR$69*($Q115+0.5*($R115)^2))*_xlfn.NORM.DIST((LN(($M115*EXP($L115/100*BR$69))/($K115))-$Q115*BR$69)/($R115*SQRT(BR$69))-$R115*SQRT(BR$69),0,1,TRUE)+$M115*EXP($L115/100*BR$69)*(1-_xlfn.NORM.DIST((LN(($M115*EXP($L115/100*BR$69))/($K115))-$Q115*BR$69)/($R115*SQRT(BR$69)),0,1,TRUE)))*EXP(-0.07*BR$69)*(INDEX('3)tpx females'!CZ$57:CZ$107,MATCH('3) 2016 cases'!$P115,'3)tpx females'!$BB$57:$BB$107,0))+INDEX('3)tpx males'!CZ$57:CZ$107,MATCH($O115,'3)tpx males'!$BB$57:$BB$107,0))-(INDEX('3)tpx males'!CY$110:CY$160,MATCH($O115,'3)tpx males'!$BB$110:$BB$160,0))*INDEX('3)tpx females'!CY$111:CY$161,MATCH('3) 2016 cases'!$P115,'3)tpx females'!$BB$111:$BB$161,0))*(1-(EXP(-INDEX('3)tpx males'!CZ$4:CZ$54,MATCH($O115,'3)tpx males'!$BB$4:$BB$54,0)))*EXP(-INDEX('3)tpx females'!CZ$3:CZ$53,MATCH('3) 2016 cases'!$P115,'3)tpx females'!$BB$3:$BB$53,0))))))),0)</f>
        <v>0</v>
      </c>
      <c r="BS115" s="32">
        <f ca="1">IFERROR(($K115*EXP(BS$69*($Q115+0.5*($R115)^2))*_xlfn.NORM.DIST((LN(($M115*EXP($L115/100*BS$69))/($K115))-$Q115*BS$69)/($R115*SQRT(BS$69))-$R115*SQRT(BS$69),0,1,TRUE)+$M115*EXP($L115/100*BS$69)*(1-_xlfn.NORM.DIST((LN(($M115*EXP($L115/100*BS$69))/($K115))-$Q115*BS$69)/($R115*SQRT(BS$69)),0,1,TRUE)))*EXP(-0.07*BS$69)*(INDEX('3)tpx females'!DA$57:DA$107,MATCH('3) 2016 cases'!$P115,'3)tpx females'!$BB$57:$BB$107,0))+INDEX('3)tpx males'!DA$57:DA$107,MATCH($O115,'3)tpx males'!$BB$57:$BB$107,0))-(INDEX('3)tpx males'!CZ$110:CZ$160,MATCH($O115,'3)tpx males'!$BB$110:$BB$160,0))*INDEX('3)tpx females'!CZ$111:CZ$161,MATCH('3) 2016 cases'!$P115,'3)tpx females'!$BB$111:$BB$161,0))*(1-(EXP(-INDEX('3)tpx males'!DA$4:DA$54,MATCH($O115,'3)tpx males'!$BB$4:$BB$54,0)))*EXP(-INDEX('3)tpx females'!DA$3:DA$53,MATCH('3) 2016 cases'!$P115,'3)tpx females'!$BB$3:$BB$53,0))))))),0)</f>
        <v>0</v>
      </c>
      <c r="BU115" s="32">
        <f t="shared" si="121"/>
        <v>89350.103055300933</v>
      </c>
      <c r="BV115" s="32">
        <f t="shared" si="122"/>
        <v>84568.54550995554</v>
      </c>
      <c r="BW115" s="32">
        <f t="shared" si="123"/>
        <v>85846.63540270488</v>
      </c>
      <c r="BX115" s="32">
        <f t="shared" si="124"/>
        <v>87144.041150588018</v>
      </c>
      <c r="BY115" s="32">
        <f t="shared" si="125"/>
        <v>88461.054675371721</v>
      </c>
      <c r="BZ115" s="32">
        <f t="shared" si="126"/>
        <v>89797.97231065527</v>
      </c>
      <c r="CA115" s="32">
        <f t="shared" si="127"/>
        <v>91155.09486854673</v>
      </c>
      <c r="CB115" s="32">
        <f t="shared" si="128"/>
        <v>92532.727707347105</v>
      </c>
      <c r="CC115" s="32">
        <f t="shared" si="129"/>
        <v>93931.180800256945</v>
      </c>
      <c r="CD115" s="32">
        <f t="shared" si="130"/>
        <v>95350.768805122018</v>
      </c>
      <c r="CE115" s="32">
        <f t="shared" si="131"/>
        <v>96791.811135232303</v>
      </c>
      <c r="CF115" s="32">
        <f t="shared" si="132"/>
        <v>98254.632031191533</v>
      </c>
      <c r="CG115" s="32">
        <f t="shared" si="133"/>
        <v>99739.560633872621</v>
      </c>
      <c r="CH115" s="32">
        <f t="shared" si="134"/>
        <v>101246.93105847578</v>
      </c>
      <c r="CI115" s="32">
        <f t="shared" si="135"/>
        <v>102777.08246970575</v>
      </c>
      <c r="CJ115" s="32">
        <f t="shared" si="136"/>
        <v>104330.35915808548</v>
      </c>
      <c r="CK115" s="32">
        <f t="shared" si="137"/>
        <v>105907.11061742282</v>
      </c>
      <c r="CL115" s="32">
        <f t="shared" si="138"/>
        <v>107507.69162344797</v>
      </c>
      <c r="CM115" s="32">
        <f t="shared" si="139"/>
        <v>109132.4623136397</v>
      </c>
      <c r="CN115" s="32">
        <f t="shared" si="140"/>
        <v>110781.78826825682</v>
      </c>
      <c r="CO115" s="32">
        <f t="shared" si="141"/>
        <v>112456.04059259214</v>
      </c>
      <c r="CP115" s="32">
        <f t="shared" si="142"/>
        <v>114155.59600046014</v>
      </c>
      <c r="CQ115" s="32">
        <f t="shared" si="143"/>
        <v>115880.836898918</v>
      </c>
      <c r="CR115" s="32">
        <f t="shared" si="144"/>
        <v>117632.15147418776</v>
      </c>
      <c r="CS115" s="32">
        <f t="shared" si="145"/>
        <v>119409.93377868454</v>
      </c>
      <c r="CT115" s="32">
        <f t="shared" si="146"/>
        <v>121214.5838189335</v>
      </c>
      <c r="CU115" s="32">
        <f t="shared" si="147"/>
        <v>123046.50764395234</v>
      </c>
      <c r="CV115" s="32">
        <f t="shared" si="148"/>
        <v>124906.11743335232</v>
      </c>
      <c r="CW115" s="32">
        <f t="shared" si="149"/>
        <v>126793.8315839437</v>
      </c>
      <c r="CX115" s="32">
        <f t="shared" si="150"/>
        <v>128710.07479300322</v>
      </c>
      <c r="CY115" s="32">
        <f t="shared" si="151"/>
        <v>130655.27813556898</v>
      </c>
      <c r="CZ115" s="32">
        <f t="shared" si="152"/>
        <v>132629.87913219229</v>
      </c>
      <c r="DA115" s="32">
        <f t="shared" si="153"/>
        <v>134634.32180253821</v>
      </c>
      <c r="DB115" s="32">
        <f t="shared" si="154"/>
        <v>136669.05669913979</v>
      </c>
      <c r="DC115" s="32">
        <f t="shared" si="155"/>
        <v>138734.54091455683</v>
      </c>
      <c r="DD115" s="32">
        <f t="shared" si="156"/>
        <v>140831.23805423878</v>
      </c>
      <c r="DE115" s="32">
        <f t="shared" si="157"/>
        <v>142959.61816662809</v>
      </c>
      <c r="DF115" s="32">
        <f t="shared" si="158"/>
        <v>145120.15762152753</v>
      </c>
      <c r="DG115" s="32">
        <f t="shared" si="159"/>
        <v>147313.33892755411</v>
      </c>
      <c r="DH115" s="32">
        <f t="shared" si="160"/>
        <v>149539.65047963828</v>
      </c>
      <c r="DI115" s="32">
        <f t="shared" si="161"/>
        <v>151799.5862280216</v>
      </c>
      <c r="DJ115" s="32">
        <f t="shared" si="162"/>
        <v>154093.64526104595</v>
      </c>
      <c r="DK115" s="32">
        <f t="shared" si="163"/>
        <v>156422.33129518613</v>
      </c>
      <c r="DL115" s="32">
        <f t="shared" si="164"/>
        <v>158786.15206721227</v>
      </c>
      <c r="DM115" s="32">
        <f t="shared" si="165"/>
        <v>161185.61862502195</v>
      </c>
      <c r="DN115" s="32">
        <f t="shared" si="166"/>
        <v>163621.24451548938</v>
      </c>
      <c r="DO115" s="32">
        <f t="shared" si="167"/>
        <v>166093.54486958022</v>
      </c>
      <c r="DP115" s="32">
        <f t="shared" si="168"/>
        <v>168603.03538689454</v>
      </c>
      <c r="DQ115" s="32">
        <f t="shared" si="169"/>
        <v>171150.23122368468</v>
      </c>
      <c r="DR115" s="32">
        <f t="shared" si="170"/>
        <v>173735.64579017123</v>
      </c>
      <c r="DT115" s="48">
        <f t="shared" si="171"/>
        <v>74</v>
      </c>
      <c r="DU115" s="48">
        <f t="shared" si="172"/>
        <v>72</v>
      </c>
      <c r="DV115" s="32">
        <f ca="1">INDEX('3)tpx males'!BD$57:BD$107,MATCH(DT115,'3)tpx males'!$BB$57:$BB$107,0))*INDEX('3)tpx females'!BD$57:BD$107,MATCH(DU115,'3)tpx females'!$BB$57:$BB$107,0))</f>
        <v>3.1331084189409905E-4</v>
      </c>
      <c r="DW115" s="32">
        <f t="shared" ca="1" si="173"/>
        <v>-27.994356011580848</v>
      </c>
      <c r="DX115" s="32">
        <f t="shared" ca="1" si="177"/>
        <v>0.99968668915810588</v>
      </c>
      <c r="DZ115" s="32">
        <f t="shared" ca="1" si="174"/>
        <v>-118747.04102175181</v>
      </c>
      <c r="EA115" s="32">
        <f t="shared" ca="1" si="175"/>
        <v>29396.937966450874</v>
      </c>
      <c r="EB115" s="32">
        <f t="shared" ca="1" si="178"/>
        <v>9.2103793833773278</v>
      </c>
      <c r="EC115" s="32">
        <f ca="1">EA115*'3) Value'!AN127</f>
        <v>0</v>
      </c>
      <c r="EE115" s="32">
        <f ca="1">IF(AND('3) Value'!AB127="Alive",'3) Value'!AE127="Alive"),'3) Value'!AM127+'3) 2016 cases'!DZ115,0)</f>
        <v>215.95971370021289</v>
      </c>
      <c r="EF115" s="32">
        <f>IF(OR(AND('3) Value'!AB127="Deceased",'3) Value'!AE127="Alive"),(AND('3) Value'!AB127="Alive",'3) Value'!AE127="Deceased"))),1,0)</f>
        <v>0</v>
      </c>
      <c r="EG115" s="32">
        <f>IF(EF115=1,'3) Value'!AM127+'3) 2016 cases'!DZ115,0)</f>
        <v>0</v>
      </c>
    </row>
    <row r="116" spans="3:137" x14ac:dyDescent="0.25">
      <c r="C116" s="32" t="s">
        <v>11</v>
      </c>
      <c r="D116" s="32" t="s">
        <v>12</v>
      </c>
      <c r="E116" s="49">
        <v>12386</v>
      </c>
      <c r="F116" s="32" t="s">
        <v>13</v>
      </c>
      <c r="G116" s="32" t="s">
        <v>14</v>
      </c>
      <c r="H116" s="49">
        <v>15438</v>
      </c>
      <c r="I116" s="32" t="s">
        <v>13</v>
      </c>
      <c r="J116" s="32" t="s">
        <v>25</v>
      </c>
      <c r="K116" s="52">
        <v>340000</v>
      </c>
      <c r="L116" s="52">
        <v>8.5</v>
      </c>
      <c r="M116" s="52">
        <v>48686</v>
      </c>
      <c r="O116" s="48">
        <f t="shared" si="183"/>
        <v>83</v>
      </c>
      <c r="P116" s="32">
        <f t="shared" si="184"/>
        <v>74</v>
      </c>
      <c r="Q116" s="32">
        <f>INDEX('2b)Working'!$I$61:$P$61,MATCH($J116,'2b)Working'!$I$60:$P$60,0))</f>
        <v>7.2488258642637193E-2</v>
      </c>
      <c r="R116" s="32">
        <f>INDEX('2b)Working'!$I$62:$P$62,MATCH($J116,'2b)Working'!$I$60:$P$60,0))</f>
        <v>5.0085748750605209E-2</v>
      </c>
      <c r="T116" s="9">
        <f t="shared" ca="1" si="176"/>
        <v>62174.499542179532</v>
      </c>
      <c r="U116" s="10"/>
      <c r="V116" s="32">
        <f ca="1">IFERROR(($K116*EXP(V$69*($Q116+0.5*($R116)^2))*_xlfn.NORM.DIST((LN(($M116*EXP($L116/100*V$69))/($K116))-$Q116*V$69)/($R116*SQRT(V$69))-$R116*SQRT(V$69),0,1,TRUE)+$M116*EXP($L116/100*V$69)*(1-_xlfn.NORM.DIST((LN(($M116*EXP($L116/100*V$69))/($K116))-$Q116*V$69)/($R116*SQRT(V$69)),0,1,TRUE)))*EXP(-0.07*V$69)*(INDEX('3)tpx females'!BD$57:BD$107,MATCH('3) 2016 cases'!$P116,'3)tpx females'!$BB$57:$BB$107,0))+INDEX('3)tpx males'!BD$57:BD$107,MATCH($O116,'3)tpx males'!$BB$57:$BB$107,0))-(INDEX('3)tpx males'!BC$110:BC$160,MATCH($O116,'3)tpx males'!$BB$110:$BB$160,0))*INDEX('3)tpx females'!BC$111:BC$161,MATCH('3) 2016 cases'!$P116,'3)tpx females'!$BB$111:$BB$161,0))*(1-(EXP(-INDEX('3)tpx males'!BD$4:BD$54,MATCH($O116,'3)tpx males'!$BB$4:$BB$54,0)))*EXP(-INDEX('3)tpx females'!BD$3:BD$53,MATCH('3) 2016 cases'!$P116,'3)tpx females'!$BB$3:$BB$53,0))))))),0)</f>
        <v>55.936634286096805</v>
      </c>
      <c r="W116" s="32">
        <f ca="1">IFERROR(($K116*EXP(W$69*($Q116+0.5*($R116)^2))*_xlfn.NORM.DIST((LN(($M116*EXP($L116/100*W$69))/($K116))-$Q116*W$69)/($R116*SQRT(W$69))-$R116*SQRT(W$69),0,1,TRUE)+$M116*EXP($L116/100*W$69)*(1-_xlfn.NORM.DIST((LN(($M116*EXP($L116/100*W$69))/($K116))-$Q116*W$69)/($R116*SQRT(W$69)),0,1,TRUE)))*EXP(-0.07*W$69)*(INDEX('3)tpx females'!BE$57:BE$107,MATCH('3) 2016 cases'!$P116,'3)tpx females'!$BB$57:$BB$107,0))+INDEX('3)tpx males'!BE$57:BE$107,MATCH($O116,'3)tpx males'!$BB$57:$BB$107,0))-(INDEX('3)tpx males'!BD$110:BD$160,MATCH($O116,'3)tpx males'!$BB$110:$BB$160,0))*INDEX('3)tpx females'!BD$111:BD$161,MATCH('3) 2016 cases'!$P116,'3)tpx females'!$BB$111:$BB$161,0))*(1-(EXP(-INDEX('3)tpx males'!BE$4:BE$54,MATCH($O116,'3)tpx males'!$BB$4:$BB$54,0)))*EXP(-INDEX('3)tpx females'!BE$3:BE$53,MATCH('3) 2016 cases'!$P116,'3)tpx females'!$BB$3:$BB$53,0))))))),0)</f>
        <v>170.56314322059507</v>
      </c>
      <c r="X116" s="32">
        <f ca="1">IFERROR(($K116*EXP(X$69*($Q116+0.5*($R116)^2))*_xlfn.NORM.DIST((LN(($M116*EXP($L116/100*X$69))/($K116))-$Q116*X$69)/($R116*SQRT(X$69))-$R116*SQRT(X$69),0,1,TRUE)+$M116*EXP($L116/100*X$69)*(1-_xlfn.NORM.DIST((LN(($M116*EXP($L116/100*X$69))/($K116))-$Q116*X$69)/($R116*SQRT(X$69)),0,1,TRUE)))*EXP(-0.07*X$69)*(INDEX('3)tpx females'!BF$57:BF$107,MATCH('3) 2016 cases'!$P116,'3)tpx females'!$BB$57:$BB$107,0))+INDEX('3)tpx males'!BF$57:BF$107,MATCH($O116,'3)tpx males'!$BB$57:$BB$107,0))-(INDEX('3)tpx males'!BE$110:BE$160,MATCH($O116,'3)tpx males'!$BB$110:$BB$160,0))*INDEX('3)tpx females'!BE$111:BE$161,MATCH('3) 2016 cases'!$P116,'3)tpx females'!$BB$111:$BB$161,0))*(1-(EXP(-INDEX('3)tpx males'!BF$4:BF$54,MATCH($O116,'3)tpx males'!$BB$4:$BB$54,0)))*EXP(-INDEX('3)tpx females'!BF$3:BF$53,MATCH('3) 2016 cases'!$P116,'3)tpx females'!$BB$3:$BB$53,0))))))),0)</f>
        <v>306.14046774984081</v>
      </c>
      <c r="Y116" s="32">
        <f ca="1">IFERROR(($K116*EXP(Y$69*($Q116+0.5*($R116)^2))*_xlfn.NORM.DIST((LN(($M116*EXP($L116/100*Y$69))/($K116))-$Q116*Y$69)/($R116*SQRT(Y$69))-$R116*SQRT(Y$69),0,1,TRUE)+$M116*EXP($L116/100*Y$69)*(1-_xlfn.NORM.DIST((LN(($M116*EXP($L116/100*Y$69))/($K116))-$Q116*Y$69)/($R116*SQRT(Y$69)),0,1,TRUE)))*EXP(-0.07*Y$69)*(INDEX('3)tpx females'!BG$57:BG$107,MATCH('3) 2016 cases'!$P116,'3)tpx females'!$BB$57:$BB$107,0))+INDEX('3)tpx males'!BG$57:BG$107,MATCH($O116,'3)tpx males'!$BB$57:$BB$107,0))-(INDEX('3)tpx males'!BF$110:BF$160,MATCH($O116,'3)tpx males'!$BB$110:$BB$160,0))*INDEX('3)tpx females'!BF$111:BF$161,MATCH('3) 2016 cases'!$P116,'3)tpx females'!$BB$111:$BB$161,0))*(1-(EXP(-INDEX('3)tpx males'!BG$4:BG$54,MATCH($O116,'3)tpx males'!$BB$4:$BB$54,0)))*EXP(-INDEX('3)tpx females'!BG$3:BG$53,MATCH('3) 2016 cases'!$P116,'3)tpx females'!$BB$3:$BB$53,0))))))),0)</f>
        <v>495.74743581486564</v>
      </c>
      <c r="Z116" s="32">
        <f ca="1">IFERROR(($K116*EXP(Z$69*($Q116+0.5*($R116)^2))*_xlfn.NORM.DIST((LN(($M116*EXP($L116/100*Z$69))/($K116))-$Q116*Z$69)/($R116*SQRT(Z$69))-$R116*SQRT(Z$69),0,1,TRUE)+$M116*EXP($L116/100*Z$69)*(1-_xlfn.NORM.DIST((LN(($M116*EXP($L116/100*Z$69))/($K116))-$Q116*Z$69)/($R116*SQRT(Z$69)),0,1,TRUE)))*EXP(-0.07*Z$69)*(INDEX('3)tpx females'!BH$57:BH$107,MATCH('3) 2016 cases'!$P116,'3)tpx females'!$BB$57:$BB$107,0))+INDEX('3)tpx males'!BH$57:BH$107,MATCH($O116,'3)tpx males'!$BB$57:$BB$107,0))-(INDEX('3)tpx males'!BG$110:BG$160,MATCH($O116,'3)tpx males'!$BB$110:$BB$160,0))*INDEX('3)tpx females'!BG$111:BG$161,MATCH('3) 2016 cases'!$P116,'3)tpx females'!$BB$111:$BB$161,0))*(1-(EXP(-INDEX('3)tpx males'!BH$4:BH$54,MATCH($O116,'3)tpx males'!$BB$4:$BB$54,0)))*EXP(-INDEX('3)tpx females'!BH$3:BH$53,MATCH('3) 2016 cases'!$P116,'3)tpx females'!$BB$3:$BB$53,0))))))),0)</f>
        <v>664.94342123878789</v>
      </c>
      <c r="AA116" s="32">
        <f ca="1">IFERROR(($K116*EXP(AA$69*($Q116+0.5*($R116)^2))*_xlfn.NORM.DIST((LN(($M116*EXP($L116/100*AA$69))/($K116))-$Q116*AA$69)/($R116*SQRT(AA$69))-$R116*SQRT(AA$69),0,1,TRUE)+$M116*EXP($L116/100*AA$69)*(1-_xlfn.NORM.DIST((LN(($M116*EXP($L116/100*AA$69))/($K116))-$Q116*AA$69)/($R116*SQRT(AA$69)),0,1,TRUE)))*EXP(-0.07*AA$69)*(INDEX('3)tpx females'!BI$57:BI$107,MATCH('3) 2016 cases'!$P116,'3)tpx females'!$BB$57:$BB$107,0))+INDEX('3)tpx males'!BI$57:BI$107,MATCH($O116,'3)tpx males'!$BB$57:$BB$107,0))-(INDEX('3)tpx males'!BH$110:BH$160,MATCH($O116,'3)tpx males'!$BB$110:$BB$160,0))*INDEX('3)tpx females'!BH$111:BH$161,MATCH('3) 2016 cases'!$P116,'3)tpx females'!$BB$111:$BB$161,0))*(1-(EXP(-INDEX('3)tpx males'!BI$4:BI$54,MATCH($O116,'3)tpx males'!$BB$4:$BB$54,0)))*EXP(-INDEX('3)tpx females'!BI$3:BI$53,MATCH('3) 2016 cases'!$P116,'3)tpx females'!$BB$3:$BB$53,0))))))),0)</f>
        <v>884.15209010449666</v>
      </c>
      <c r="AB116" s="32">
        <f ca="1">IFERROR(($K116*EXP(AB$69*($Q116+0.5*($R116)^2))*_xlfn.NORM.DIST((LN(($M116*EXP($L116/100*AB$69))/($K116))-$Q116*AB$69)/($R116*SQRT(AB$69))-$R116*SQRT(AB$69),0,1,TRUE)+$M116*EXP($L116/100*AB$69)*(1-_xlfn.NORM.DIST((LN(($M116*EXP($L116/100*AB$69))/($K116))-$Q116*AB$69)/($R116*SQRT(AB$69)),0,1,TRUE)))*EXP(-0.07*AB$69)*(INDEX('3)tpx females'!BJ$57:BJ$107,MATCH('3) 2016 cases'!$P116,'3)tpx females'!$BB$57:$BB$107,0))+INDEX('3)tpx males'!BJ$57:BJ$107,MATCH($O116,'3)tpx males'!$BB$57:$BB$107,0))-(INDEX('3)tpx males'!BI$110:BI$160,MATCH($O116,'3)tpx males'!$BB$110:$BB$160,0))*INDEX('3)tpx females'!BI$111:BI$161,MATCH('3) 2016 cases'!$P116,'3)tpx females'!$BB$111:$BB$161,0))*(1-(EXP(-INDEX('3)tpx males'!BJ$4:BJ$54,MATCH($O116,'3)tpx males'!$BB$4:$BB$54,0)))*EXP(-INDEX('3)tpx females'!BJ$3:BJ$53,MATCH('3) 2016 cases'!$P116,'3)tpx females'!$BB$3:$BB$53,0))))))),0)</f>
        <v>1199.2373159957881</v>
      </c>
      <c r="AC116" s="32">
        <f ca="1">IFERROR(($K116*EXP(AC$69*($Q116+0.5*($R116)^2))*_xlfn.NORM.DIST((LN(($M116*EXP($L116/100*AC$69))/($K116))-$Q116*AC$69)/($R116*SQRT(AC$69))-$R116*SQRT(AC$69),0,1,TRUE)+$M116*EXP($L116/100*AC$69)*(1-_xlfn.NORM.DIST((LN(($M116*EXP($L116/100*AC$69))/($K116))-$Q116*AC$69)/($R116*SQRT(AC$69)),0,1,TRUE)))*EXP(-0.07*AC$69)*(INDEX('3)tpx females'!BK$57:BK$107,MATCH('3) 2016 cases'!$P116,'3)tpx females'!$BB$57:$BB$107,0))+INDEX('3)tpx males'!BK$57:BK$107,MATCH($O116,'3)tpx males'!$BB$57:$BB$107,0))-(INDEX('3)tpx males'!BJ$110:BJ$160,MATCH($O116,'3)tpx males'!$BB$110:$BB$160,0))*INDEX('3)tpx females'!BJ$111:BJ$161,MATCH('3) 2016 cases'!$P116,'3)tpx females'!$BB$111:$BB$161,0))*(1-(EXP(-INDEX('3)tpx males'!BK$4:BK$54,MATCH($O116,'3)tpx males'!$BB$4:$BB$54,0)))*EXP(-INDEX('3)tpx females'!BK$3:BK$53,MATCH('3) 2016 cases'!$P116,'3)tpx females'!$BB$3:$BB$53,0))))))),0)</f>
        <v>1468.3719594537804</v>
      </c>
      <c r="AD116" s="32">
        <f ca="1">IFERROR(($K116*EXP(AD$69*($Q116+0.5*($R116)^2))*_xlfn.NORM.DIST((LN(($M116*EXP($L116/100*AD$69))/($K116))-$Q116*AD$69)/($R116*SQRT(AD$69))-$R116*SQRT(AD$69),0,1,TRUE)+$M116*EXP($L116/100*AD$69)*(1-_xlfn.NORM.DIST((LN(($M116*EXP($L116/100*AD$69))/($K116))-$Q116*AD$69)/($R116*SQRT(AD$69)),0,1,TRUE)))*EXP(-0.07*AD$69)*(INDEX('3)tpx females'!BL$57:BL$107,MATCH('3) 2016 cases'!$P116,'3)tpx females'!$BB$57:$BB$107,0))+INDEX('3)tpx males'!BL$57:BL$107,MATCH($O116,'3)tpx males'!$BB$57:$BB$107,0))-(INDEX('3)tpx males'!BK$110:BK$160,MATCH($O116,'3)tpx males'!$BB$110:$BB$160,0))*INDEX('3)tpx females'!BK$111:BK$161,MATCH('3) 2016 cases'!$P116,'3)tpx females'!$BB$111:$BB$161,0))*(1-(EXP(-INDEX('3)tpx males'!BL$4:BL$54,MATCH($O116,'3)tpx males'!$BB$4:$BB$54,0)))*EXP(-INDEX('3)tpx females'!BL$3:BL$53,MATCH('3) 2016 cases'!$P116,'3)tpx females'!$BB$3:$BB$53,0))))))),0)</f>
        <v>1837.1329308052646</v>
      </c>
      <c r="AE116" s="32">
        <f ca="1">IFERROR(($K116*EXP(AE$69*($Q116+0.5*($R116)^2))*_xlfn.NORM.DIST((LN(($M116*EXP($L116/100*AE$69))/($K116))-$Q116*AE$69)/($R116*SQRT(AE$69))-$R116*SQRT(AE$69),0,1,TRUE)+$M116*EXP($L116/100*AE$69)*(1-_xlfn.NORM.DIST((LN(($M116*EXP($L116/100*AE$69))/($K116))-$Q116*AE$69)/($R116*SQRT(AE$69)),0,1,TRUE)))*EXP(-0.07*AE$69)*(INDEX('3)tpx females'!BM$57:BM$107,MATCH('3) 2016 cases'!$P116,'3)tpx females'!$BB$57:$BB$107,0))+INDEX('3)tpx males'!BM$57:BM$107,MATCH($O116,'3)tpx males'!$BB$57:$BB$107,0))-(INDEX('3)tpx males'!BL$110:BL$160,MATCH($O116,'3)tpx males'!$BB$110:$BB$160,0))*INDEX('3)tpx females'!BL$111:BL$161,MATCH('3) 2016 cases'!$P116,'3)tpx females'!$BB$111:$BB$161,0))*(1-(EXP(-INDEX('3)tpx males'!BM$4:BM$54,MATCH($O116,'3)tpx males'!$BB$4:$BB$54,0)))*EXP(-INDEX('3)tpx females'!BM$3:BM$53,MATCH('3) 2016 cases'!$P116,'3)tpx females'!$BB$3:$BB$53,0))))))),0)</f>
        <v>2112.6236729509915</v>
      </c>
      <c r="AF116" s="32">
        <f ca="1">IFERROR(($K116*EXP(AF$69*($Q116+0.5*($R116)^2))*_xlfn.NORM.DIST((LN(($M116*EXP($L116/100*AF$69))/($K116))-$Q116*AF$69)/($R116*SQRT(AF$69))-$R116*SQRT(AF$69),0,1,TRUE)+$M116*EXP($L116/100*AF$69)*(1-_xlfn.NORM.DIST((LN(($M116*EXP($L116/100*AF$69))/($K116))-$Q116*AF$69)/($R116*SQRT(AF$69)),0,1,TRUE)))*EXP(-0.07*AF$69)*(INDEX('3)tpx females'!BN$57:BN$107,MATCH('3) 2016 cases'!$P116,'3)tpx females'!$BB$57:$BB$107,0))+INDEX('3)tpx males'!BN$57:BN$107,MATCH($O116,'3)tpx males'!$BB$57:$BB$107,0))-(INDEX('3)tpx males'!BM$110:BM$160,MATCH($O116,'3)tpx males'!$BB$110:$BB$160,0))*INDEX('3)tpx females'!BM$111:BM$161,MATCH('3) 2016 cases'!$P116,'3)tpx females'!$BB$111:$BB$161,0))*(1-(EXP(-INDEX('3)tpx males'!BN$4:BN$54,MATCH($O116,'3)tpx males'!$BB$4:$BB$54,0)))*EXP(-INDEX('3)tpx females'!BN$3:BN$53,MATCH('3) 2016 cases'!$P116,'3)tpx females'!$BB$3:$BB$53,0))))))),0)</f>
        <v>2387.7754463509214</v>
      </c>
      <c r="AG116" s="32">
        <f ca="1">IFERROR(($K116*EXP(AG$69*($Q116+0.5*($R116)^2))*_xlfn.NORM.DIST((LN(($M116*EXP($L116/100*AG$69))/($K116))-$Q116*AG$69)/($R116*SQRT(AG$69))-$R116*SQRT(AG$69),0,1,TRUE)+$M116*EXP($L116/100*AG$69)*(1-_xlfn.NORM.DIST((LN(($M116*EXP($L116/100*AG$69))/($K116))-$Q116*AG$69)/($R116*SQRT(AG$69)),0,1,TRUE)))*EXP(-0.07*AG$69)*(INDEX('3)tpx females'!BO$57:BO$107,MATCH('3) 2016 cases'!$P116,'3)tpx females'!$BB$57:$BB$107,0))+INDEX('3)tpx males'!BO$57:BO$107,MATCH($O116,'3)tpx males'!$BB$57:$BB$107,0))-(INDEX('3)tpx males'!BN$110:BN$160,MATCH($O116,'3)tpx males'!$BB$110:$BB$160,0))*INDEX('3)tpx females'!BN$111:BN$161,MATCH('3) 2016 cases'!$P116,'3)tpx females'!$BB$111:$BB$161,0))*(1-(EXP(-INDEX('3)tpx males'!BO$4:BO$54,MATCH($O116,'3)tpx males'!$BB$4:$BB$54,0)))*EXP(-INDEX('3)tpx females'!BO$3:BO$53,MATCH('3) 2016 cases'!$P116,'3)tpx females'!$BB$3:$BB$53,0))))))),0)</f>
        <v>2770.6827281158207</v>
      </c>
      <c r="AH116" s="32">
        <f ca="1">IFERROR(($K116*EXP(AH$69*($Q116+0.5*($R116)^2))*_xlfn.NORM.DIST((LN(($M116*EXP($L116/100*AH$69))/($K116))-$Q116*AH$69)/($R116*SQRT(AH$69))-$R116*SQRT(AH$69),0,1,TRUE)+$M116*EXP($L116/100*AH$69)*(1-_xlfn.NORM.DIST((LN(($M116*EXP($L116/100*AH$69))/($K116))-$Q116*AH$69)/($R116*SQRT(AH$69)),0,1,TRUE)))*EXP(-0.07*AH$69)*(INDEX('3)tpx females'!BP$57:BP$107,MATCH('3) 2016 cases'!$P116,'3)tpx females'!$BB$57:$BB$107,0))+INDEX('3)tpx males'!BP$57:BP$107,MATCH($O116,'3)tpx males'!$BB$57:$BB$107,0))-(INDEX('3)tpx males'!BO$110:BO$160,MATCH($O116,'3)tpx males'!$BB$110:$BB$160,0))*INDEX('3)tpx females'!BO$111:BO$161,MATCH('3) 2016 cases'!$P116,'3)tpx females'!$BB$111:$BB$161,0))*(1-(EXP(-INDEX('3)tpx males'!BP$4:BP$54,MATCH($O116,'3)tpx males'!$BB$4:$BB$54,0)))*EXP(-INDEX('3)tpx females'!BP$3:BP$53,MATCH('3) 2016 cases'!$P116,'3)tpx females'!$BB$3:$BB$53,0))))))),0)</f>
        <v>3141.395019398271</v>
      </c>
      <c r="AI116" s="32">
        <f ca="1">IFERROR(($K116*EXP(AI$69*($Q116+0.5*($R116)^2))*_xlfn.NORM.DIST((LN(($M116*EXP($L116/100*AI$69))/($K116))-$Q116*AI$69)/($R116*SQRT(AI$69))-$R116*SQRT(AI$69),0,1,TRUE)+$M116*EXP($L116/100*AI$69)*(1-_xlfn.NORM.DIST((LN(($M116*EXP($L116/100*AI$69))/($K116))-$Q116*AI$69)/($R116*SQRT(AI$69)),0,1,TRUE)))*EXP(-0.07*AI$69)*(INDEX('3)tpx females'!BQ$57:BQ$107,MATCH('3) 2016 cases'!$P116,'3)tpx females'!$BB$57:$BB$107,0))+INDEX('3)tpx males'!BQ$57:BQ$107,MATCH($O116,'3)tpx males'!$BB$57:$BB$107,0))-(INDEX('3)tpx males'!BP$110:BP$160,MATCH($O116,'3)tpx males'!$BB$110:$BB$160,0))*INDEX('3)tpx females'!BP$111:BP$161,MATCH('3) 2016 cases'!$P116,'3)tpx females'!$BB$111:$BB$161,0))*(1-(EXP(-INDEX('3)tpx males'!BQ$4:BQ$54,MATCH($O116,'3)tpx males'!$BB$4:$BB$54,0)))*EXP(-INDEX('3)tpx females'!BQ$3:BQ$53,MATCH('3) 2016 cases'!$P116,'3)tpx females'!$BB$3:$BB$53,0))))))),0)</f>
        <v>3355.5028528863158</v>
      </c>
      <c r="AJ116" s="32">
        <f ca="1">IFERROR(($K116*EXP(AJ$69*($Q116+0.5*($R116)^2))*_xlfn.NORM.DIST((LN(($M116*EXP($L116/100*AJ$69))/($K116))-$Q116*AJ$69)/($R116*SQRT(AJ$69))-$R116*SQRT(AJ$69),0,1,TRUE)+$M116*EXP($L116/100*AJ$69)*(1-_xlfn.NORM.DIST((LN(($M116*EXP($L116/100*AJ$69))/($K116))-$Q116*AJ$69)/($R116*SQRT(AJ$69)),0,1,TRUE)))*EXP(-0.07*AJ$69)*(INDEX('3)tpx females'!BR$57:BR$107,MATCH('3) 2016 cases'!$P116,'3)tpx females'!$BB$57:$BB$107,0))+INDEX('3)tpx males'!BR$57:BR$107,MATCH($O116,'3)tpx males'!$BB$57:$BB$107,0))-(INDEX('3)tpx males'!BQ$110:BQ$160,MATCH($O116,'3)tpx males'!$BB$110:$BB$160,0))*INDEX('3)tpx females'!BQ$111:BQ$161,MATCH('3) 2016 cases'!$P116,'3)tpx females'!$BB$111:$BB$161,0))*(1-(EXP(-INDEX('3)tpx males'!BR$4:BR$54,MATCH($O116,'3)tpx males'!$BB$4:$BB$54,0)))*EXP(-INDEX('3)tpx females'!BR$3:BR$53,MATCH('3) 2016 cases'!$P116,'3)tpx females'!$BB$3:$BB$53,0))))))),0)</f>
        <v>3599.7802776566532</v>
      </c>
      <c r="AK116" s="32">
        <f ca="1">IFERROR(($K116*EXP(AK$69*($Q116+0.5*($R116)^2))*_xlfn.NORM.DIST((LN(($M116*EXP($L116/100*AK$69))/($K116))-$Q116*AK$69)/($R116*SQRT(AK$69))-$R116*SQRT(AK$69),0,1,TRUE)+$M116*EXP($L116/100*AK$69)*(1-_xlfn.NORM.DIST((LN(($M116*EXP($L116/100*AK$69))/($K116))-$Q116*AK$69)/($R116*SQRT(AK$69)),0,1,TRUE)))*EXP(-0.07*AK$69)*(INDEX('3)tpx females'!BS$57:BS$107,MATCH('3) 2016 cases'!$P116,'3)tpx females'!$BB$57:$BB$107,0))+INDEX('3)tpx males'!BS$57:BS$107,MATCH($O116,'3)tpx males'!$BB$57:$BB$107,0))-(INDEX('3)tpx males'!BR$110:BR$160,MATCH($O116,'3)tpx males'!$BB$110:$BB$160,0))*INDEX('3)tpx females'!BR$111:BR$161,MATCH('3) 2016 cases'!$P116,'3)tpx females'!$BB$111:$BB$161,0))*(1-(EXP(-INDEX('3)tpx males'!BS$4:BS$54,MATCH($O116,'3)tpx males'!$BB$4:$BB$54,0)))*EXP(-INDEX('3)tpx females'!BS$3:BS$53,MATCH('3) 2016 cases'!$P116,'3)tpx females'!$BB$3:$BB$53,0))))))),0)</f>
        <v>3960.9835365174399</v>
      </c>
      <c r="AL116" s="32">
        <f ca="1">IFERROR(($K116*EXP(AL$69*($Q116+0.5*($R116)^2))*_xlfn.NORM.DIST((LN(($M116*EXP($L116/100*AL$69))/($K116))-$Q116*AL$69)/($R116*SQRT(AL$69))-$R116*SQRT(AL$69),0,1,TRUE)+$M116*EXP($L116/100*AL$69)*(1-_xlfn.NORM.DIST((LN(($M116*EXP($L116/100*AL$69))/($K116))-$Q116*AL$69)/($R116*SQRT(AL$69)),0,1,TRUE)))*EXP(-0.07*AL$69)*(INDEX('3)tpx females'!BT$57:BT$107,MATCH('3) 2016 cases'!$P116,'3)tpx females'!$BB$57:$BB$107,0))+INDEX('3)tpx males'!BT$57:BT$107,MATCH($O116,'3)tpx males'!$BB$57:$BB$107,0))-(INDEX('3)tpx males'!BS$110:BS$160,MATCH($O116,'3)tpx males'!$BB$110:$BB$160,0))*INDEX('3)tpx females'!BS$111:BS$161,MATCH('3) 2016 cases'!$P116,'3)tpx females'!$BB$111:$BB$161,0))*(1-(EXP(-INDEX('3)tpx males'!BT$4:BT$54,MATCH($O116,'3)tpx males'!$BB$4:$BB$54,0)))*EXP(-INDEX('3)tpx females'!BT$3:BT$53,MATCH('3) 2016 cases'!$P116,'3)tpx females'!$BB$3:$BB$53,0))))))),0)</f>
        <v>4040.4016179787486</v>
      </c>
      <c r="AM116" s="32">
        <f ca="1">IFERROR(($K116*EXP(AM$69*($Q116+0.5*($R116)^2))*_xlfn.NORM.DIST((LN(($M116*EXP($L116/100*AM$69))/($K116))-$Q116*AM$69)/($R116*SQRT(AM$69))-$R116*SQRT(AM$69),0,1,TRUE)+$M116*EXP($L116/100*AM$69)*(1-_xlfn.NORM.DIST((LN(($M116*EXP($L116/100*AM$69))/($K116))-$Q116*AM$69)/($R116*SQRT(AM$69)),0,1,TRUE)))*EXP(-0.07*AM$69)*(INDEX('3)tpx females'!BU$57:BU$107,MATCH('3) 2016 cases'!$P116,'3)tpx females'!$BB$57:$BB$107,0))+INDEX('3)tpx males'!BU$57:BU$107,MATCH($O116,'3)tpx males'!$BB$57:$BB$107,0))-(INDEX('3)tpx males'!BT$110:BT$160,MATCH($O116,'3)tpx males'!$BB$110:$BB$160,0))*INDEX('3)tpx females'!BT$111:BT$161,MATCH('3) 2016 cases'!$P116,'3)tpx females'!$BB$111:$BB$161,0))*(1-(EXP(-INDEX('3)tpx males'!BU$4:BU$54,MATCH($O116,'3)tpx males'!$BB$4:$BB$54,0)))*EXP(-INDEX('3)tpx females'!BU$3:BU$53,MATCH('3) 2016 cases'!$P116,'3)tpx females'!$BB$3:$BB$53,0))))))),0)</f>
        <v>3874.0673951305448</v>
      </c>
      <c r="AN116" s="32">
        <f ca="1">IFERROR(($K116*EXP(AN$69*($Q116+0.5*($R116)^2))*_xlfn.NORM.DIST((LN(($M116*EXP($L116/100*AN$69))/($K116))-$Q116*AN$69)/($R116*SQRT(AN$69))-$R116*SQRT(AN$69),0,1,TRUE)+$M116*EXP($L116/100*AN$69)*(1-_xlfn.NORM.DIST((LN(($M116*EXP($L116/100*AN$69))/($K116))-$Q116*AN$69)/($R116*SQRT(AN$69)),0,1,TRUE)))*EXP(-0.07*AN$69)*(INDEX('3)tpx females'!BV$57:BV$107,MATCH('3) 2016 cases'!$P116,'3)tpx females'!$BB$57:$BB$107,0))+INDEX('3)tpx males'!BV$57:BV$107,MATCH($O116,'3)tpx males'!$BB$57:$BB$107,0))-(INDEX('3)tpx males'!BU$110:BU$160,MATCH($O116,'3)tpx males'!$BB$110:$BB$160,0))*INDEX('3)tpx females'!BU$111:BU$161,MATCH('3) 2016 cases'!$P116,'3)tpx females'!$BB$111:$BB$161,0))*(1-(EXP(-INDEX('3)tpx males'!BV$4:BV$54,MATCH($O116,'3)tpx males'!$BB$4:$BB$54,0)))*EXP(-INDEX('3)tpx females'!BV$3:BV$53,MATCH('3) 2016 cases'!$P116,'3)tpx females'!$BB$3:$BB$53,0))))))),0)</f>
        <v>3715.2230030170867</v>
      </c>
      <c r="AO116" s="32">
        <f ca="1">IFERROR(($K116*EXP(AO$69*($Q116+0.5*($R116)^2))*_xlfn.NORM.DIST((LN(($M116*EXP($L116/100*AO$69))/($K116))-$Q116*AO$69)/($R116*SQRT(AO$69))-$R116*SQRT(AO$69),0,1,TRUE)+$M116*EXP($L116/100*AO$69)*(1-_xlfn.NORM.DIST((LN(($M116*EXP($L116/100*AO$69))/($K116))-$Q116*AO$69)/($R116*SQRT(AO$69)),0,1,TRUE)))*EXP(-0.07*AO$69)*(INDEX('3)tpx females'!BW$57:BW$107,MATCH('3) 2016 cases'!$P116,'3)tpx females'!$BB$57:$BB$107,0))+INDEX('3)tpx males'!BW$57:BW$107,MATCH($O116,'3)tpx males'!$BB$57:$BB$107,0))-(INDEX('3)tpx males'!BV$110:BV$160,MATCH($O116,'3)tpx males'!$BB$110:$BB$160,0))*INDEX('3)tpx females'!BV$111:BV$161,MATCH('3) 2016 cases'!$P116,'3)tpx females'!$BB$111:$BB$161,0))*(1-(EXP(-INDEX('3)tpx males'!BW$4:BW$54,MATCH($O116,'3)tpx males'!$BB$4:$BB$54,0)))*EXP(-INDEX('3)tpx females'!BW$3:BW$53,MATCH('3) 2016 cases'!$P116,'3)tpx females'!$BB$3:$BB$53,0))))))),0)</f>
        <v>3561.5853444854706</v>
      </c>
      <c r="AP116" s="32">
        <f ca="1">IFERROR(($K116*EXP(AP$69*($Q116+0.5*($R116)^2))*_xlfn.NORM.DIST((LN(($M116*EXP($L116/100*AP$69))/($K116))-$Q116*AP$69)/($R116*SQRT(AP$69))-$R116*SQRT(AP$69),0,1,TRUE)+$M116*EXP($L116/100*AP$69)*(1-_xlfn.NORM.DIST((LN(($M116*EXP($L116/100*AP$69))/($K116))-$Q116*AP$69)/($R116*SQRT(AP$69)),0,1,TRUE)))*EXP(-0.07*AP$69)*(INDEX('3)tpx females'!BX$57:BX$107,MATCH('3) 2016 cases'!$P116,'3)tpx females'!$BB$57:$BB$107,0))+INDEX('3)tpx males'!BX$57:BX$107,MATCH($O116,'3)tpx males'!$BB$57:$BB$107,0))-(INDEX('3)tpx males'!BW$110:BW$160,MATCH($O116,'3)tpx males'!$BB$110:$BB$160,0))*INDEX('3)tpx females'!BW$111:BW$161,MATCH('3) 2016 cases'!$P116,'3)tpx females'!$BB$111:$BB$161,0))*(1-(EXP(-INDEX('3)tpx males'!BX$4:BX$54,MATCH($O116,'3)tpx males'!$BB$4:$BB$54,0)))*EXP(-INDEX('3)tpx females'!BX$3:BX$53,MATCH('3) 2016 cases'!$P116,'3)tpx females'!$BB$3:$BB$53,0))))))),0)</f>
        <v>3460.2107912018487</v>
      </c>
      <c r="AQ116" s="32">
        <f ca="1">IFERROR(($K116*EXP(AQ$69*($Q116+0.5*($R116)^2))*_xlfn.NORM.DIST((LN(($M116*EXP($L116/100*AQ$69))/($K116))-$Q116*AQ$69)/($R116*SQRT(AQ$69))-$R116*SQRT(AQ$69),0,1,TRUE)+$M116*EXP($L116/100*AQ$69)*(1-_xlfn.NORM.DIST((LN(($M116*EXP($L116/100*AQ$69))/($K116))-$Q116*AQ$69)/($R116*SQRT(AQ$69)),0,1,TRUE)))*EXP(-0.07*AQ$69)*(INDEX('3)tpx females'!BY$57:BY$107,MATCH('3) 2016 cases'!$P116,'3)tpx females'!$BB$57:$BB$107,0))+INDEX('3)tpx males'!BY$57:BY$107,MATCH($O116,'3)tpx males'!$BB$57:$BB$107,0))-(INDEX('3)tpx males'!BX$110:BX$160,MATCH($O116,'3)tpx males'!$BB$110:$BB$160,0))*INDEX('3)tpx females'!BX$111:BX$161,MATCH('3) 2016 cases'!$P116,'3)tpx females'!$BB$111:$BB$161,0))*(1-(EXP(-INDEX('3)tpx males'!BY$4:BY$54,MATCH($O116,'3)tpx males'!$BB$4:$BB$54,0)))*EXP(-INDEX('3)tpx females'!BY$3:BY$53,MATCH('3) 2016 cases'!$P116,'3)tpx females'!$BB$3:$BB$53,0))))))),0)</f>
        <v>3101.9075408487479</v>
      </c>
      <c r="AR116" s="32">
        <f ca="1">IFERROR(($K116*EXP(AR$69*($Q116+0.5*($R116)^2))*_xlfn.NORM.DIST((LN(($M116*EXP($L116/100*AR$69))/($K116))-$Q116*AR$69)/($R116*SQRT(AR$69))-$R116*SQRT(AR$69),0,1,TRUE)+$M116*EXP($L116/100*AR$69)*(1-_xlfn.NORM.DIST((LN(($M116*EXP($L116/100*AR$69))/($K116))-$Q116*AR$69)/($R116*SQRT(AR$69)),0,1,TRUE)))*EXP(-0.07*AR$69)*(INDEX('3)tpx females'!BZ$57:BZ$107,MATCH('3) 2016 cases'!$P116,'3)tpx females'!$BB$57:$BB$107,0))+INDEX('3)tpx males'!BZ$57:BZ$107,MATCH($O116,'3)tpx males'!$BB$57:$BB$107,0))-(INDEX('3)tpx males'!BY$110:BY$160,MATCH($O116,'3)tpx males'!$BB$110:$BB$160,0))*INDEX('3)tpx females'!BY$111:BY$161,MATCH('3) 2016 cases'!$P116,'3)tpx females'!$BB$111:$BB$161,0))*(1-(EXP(-INDEX('3)tpx males'!BZ$4:BZ$54,MATCH($O116,'3)tpx males'!$BB$4:$BB$54,0)))*EXP(-INDEX('3)tpx females'!BZ$3:BZ$53,MATCH('3) 2016 cases'!$P116,'3)tpx females'!$BB$3:$BB$53,0))))))),0)</f>
        <v>2748.4700540917665</v>
      </c>
      <c r="AS116" s="32">
        <f ca="1">IFERROR(($K116*EXP(AS$69*($Q116+0.5*($R116)^2))*_xlfn.NORM.DIST((LN(($M116*EXP($L116/100*AS$69))/($K116))-$Q116*AS$69)/($R116*SQRT(AS$69))-$R116*SQRT(AS$69),0,1,TRUE)+$M116*EXP($L116/100*AS$69)*(1-_xlfn.NORM.DIST((LN(($M116*EXP($L116/100*AS$69))/($K116))-$Q116*AS$69)/($R116*SQRT(AS$69)),0,1,TRUE)))*EXP(-0.07*AS$69)*(INDEX('3)tpx females'!CA$57:CA$107,MATCH('3) 2016 cases'!$P116,'3)tpx females'!$BB$57:$BB$107,0))+INDEX('3)tpx males'!CA$57:CA$107,MATCH($O116,'3)tpx males'!$BB$57:$BB$107,0))-(INDEX('3)tpx males'!BZ$110:BZ$160,MATCH($O116,'3)tpx males'!$BB$110:$BB$160,0))*INDEX('3)tpx females'!BZ$111:BZ$161,MATCH('3) 2016 cases'!$P116,'3)tpx females'!$BB$111:$BB$161,0))*(1-(EXP(-INDEX('3)tpx males'!CA$4:CA$54,MATCH($O116,'3)tpx males'!$BB$4:$BB$54,0)))*EXP(-INDEX('3)tpx females'!CA$3:CA$53,MATCH('3) 2016 cases'!$P116,'3)tpx females'!$BB$3:$BB$53,0))))))),0)</f>
        <v>2354.3006509012957</v>
      </c>
      <c r="AT116" s="32">
        <f ca="1">IFERROR(($K116*EXP(AT$69*($Q116+0.5*($R116)^2))*_xlfn.NORM.DIST((LN(($M116*EXP($L116/100*AT$69))/($K116))-$Q116*AT$69)/($R116*SQRT(AT$69))-$R116*SQRT(AT$69),0,1,TRUE)+$M116*EXP($L116/100*AT$69)*(1-_xlfn.NORM.DIST((LN(($M116*EXP($L116/100*AT$69))/($K116))-$Q116*AT$69)/($R116*SQRT(AT$69)),0,1,TRUE)))*EXP(-0.07*AT$69)*(INDEX('3)tpx females'!CB$57:CB$107,MATCH('3) 2016 cases'!$P116,'3)tpx females'!$BB$57:$BB$107,0))+INDEX('3)tpx males'!CB$57:CB$107,MATCH($O116,'3)tpx males'!$BB$57:$BB$107,0))-(INDEX('3)tpx males'!CA$110:CA$160,MATCH($O116,'3)tpx males'!$BB$110:$BB$160,0))*INDEX('3)tpx females'!CA$111:CA$161,MATCH('3) 2016 cases'!$P116,'3)tpx females'!$BB$111:$BB$161,0))*(1-(EXP(-INDEX('3)tpx males'!CB$4:CB$54,MATCH($O116,'3)tpx males'!$BB$4:$BB$54,0)))*EXP(-INDEX('3)tpx females'!CB$3:CB$53,MATCH('3) 2016 cases'!$P116,'3)tpx females'!$BB$3:$BB$53,0))))))),0)</f>
        <v>1937.3983068038474</v>
      </c>
      <c r="AU116" s="32">
        <f ca="1">IFERROR(($K116*EXP(AU$69*($Q116+0.5*($R116)^2))*_xlfn.NORM.DIST((LN(($M116*EXP($L116/100*AU$69))/($K116))-$Q116*AU$69)/($R116*SQRT(AU$69))-$R116*SQRT(AU$69),0,1,TRUE)+$M116*EXP($L116/100*AU$69)*(1-_xlfn.NORM.DIST((LN(($M116*EXP($L116/100*AU$69))/($K116))-$Q116*AU$69)/($R116*SQRT(AU$69)),0,1,TRUE)))*EXP(-0.07*AU$69)*(INDEX('3)tpx females'!CC$57:CC$107,MATCH('3) 2016 cases'!$P116,'3)tpx females'!$BB$57:$BB$107,0))+INDEX('3)tpx males'!CC$57:CC$107,MATCH($O116,'3)tpx males'!$BB$57:$BB$107,0))-(INDEX('3)tpx males'!CB$110:CB$160,MATCH($O116,'3)tpx males'!$BB$110:$BB$160,0))*INDEX('3)tpx females'!CB$111:CB$161,MATCH('3) 2016 cases'!$P116,'3)tpx females'!$BB$111:$BB$161,0))*(1-(EXP(-INDEX('3)tpx males'!CC$4:CC$54,MATCH($O116,'3)tpx males'!$BB$4:$BB$54,0)))*EXP(-INDEX('3)tpx females'!CC$3:CC$53,MATCH('3) 2016 cases'!$P116,'3)tpx females'!$BB$3:$BB$53,0))))))),0)</f>
        <v>1527.5444701003321</v>
      </c>
      <c r="AV116" s="32">
        <f ca="1">IFERROR(($K116*EXP(AV$69*($Q116+0.5*($R116)^2))*_xlfn.NORM.DIST((LN(($M116*EXP($L116/100*AV$69))/($K116))-$Q116*AV$69)/($R116*SQRT(AV$69))-$R116*SQRT(AV$69),0,1,TRUE)+$M116*EXP($L116/100*AV$69)*(1-_xlfn.NORM.DIST((LN(($M116*EXP($L116/100*AV$69))/($K116))-$Q116*AV$69)/($R116*SQRT(AV$69)),0,1,TRUE)))*EXP(-0.07*AV$69)*(INDEX('3)tpx females'!CD$57:CD$107,MATCH('3) 2016 cases'!$P116,'3)tpx females'!$BB$57:$BB$107,0))+INDEX('3)tpx males'!CD$57:CD$107,MATCH($O116,'3)tpx males'!$BB$57:$BB$107,0))-(INDEX('3)tpx males'!CC$110:CC$160,MATCH($O116,'3)tpx males'!$BB$110:$BB$160,0))*INDEX('3)tpx females'!CC$111:CC$161,MATCH('3) 2016 cases'!$P116,'3)tpx females'!$BB$111:$BB$161,0))*(1-(EXP(-INDEX('3)tpx males'!CD$4:CD$54,MATCH($O116,'3)tpx males'!$BB$4:$BB$54,0)))*EXP(-INDEX('3)tpx females'!CD$3:CD$53,MATCH('3) 2016 cases'!$P116,'3)tpx females'!$BB$3:$BB$53,0))))))),0)</f>
        <v>1157.6701561924997</v>
      </c>
      <c r="AW116" s="32">
        <f ca="1">IFERROR(($K116*EXP(AW$69*($Q116+0.5*($R116)^2))*_xlfn.NORM.DIST((LN(($M116*EXP($L116/100*AW$69))/($K116))-$Q116*AW$69)/($R116*SQRT(AW$69))-$R116*SQRT(AW$69),0,1,TRUE)+$M116*EXP($L116/100*AW$69)*(1-_xlfn.NORM.DIST((LN(($M116*EXP($L116/100*AW$69))/($K116))-$Q116*AW$69)/($R116*SQRT(AW$69)),0,1,TRUE)))*EXP(-0.07*AW$69)*(INDEX('3)tpx females'!CE$57:CE$107,MATCH('3) 2016 cases'!$P116,'3)tpx females'!$BB$57:$BB$107,0))+INDEX('3)tpx males'!CE$57:CE$107,MATCH($O116,'3)tpx males'!$BB$57:$BB$107,0))-(INDEX('3)tpx males'!CD$110:CD$160,MATCH($O116,'3)tpx males'!$BB$110:$BB$160,0))*INDEX('3)tpx females'!CD$111:CD$161,MATCH('3) 2016 cases'!$P116,'3)tpx females'!$BB$111:$BB$161,0))*(1-(EXP(-INDEX('3)tpx males'!CE$4:CE$54,MATCH($O116,'3)tpx males'!$BB$4:$BB$54,0)))*EXP(-INDEX('3)tpx females'!CE$3:CE$53,MATCH('3) 2016 cases'!$P116,'3)tpx females'!$BB$3:$BB$53,0))))))),0)</f>
        <v>832.75348650011392</v>
      </c>
      <c r="AX116" s="32">
        <f ca="1">IFERROR(($K116*EXP(AX$69*($Q116+0.5*($R116)^2))*_xlfn.NORM.DIST((LN(($M116*EXP($L116/100*AX$69))/($K116))-$Q116*AX$69)/($R116*SQRT(AX$69))-$R116*SQRT(AX$69),0,1,TRUE)+$M116*EXP($L116/100*AX$69)*(1-_xlfn.NORM.DIST((LN(($M116*EXP($L116/100*AX$69))/($K116))-$Q116*AX$69)/($R116*SQRT(AX$69)),0,1,TRUE)))*EXP(-0.07*AX$69)*(INDEX('3)tpx females'!CF$57:CF$107,MATCH('3) 2016 cases'!$P116,'3)tpx females'!$BB$57:$BB$107,0))+INDEX('3)tpx males'!CF$57:CF$107,MATCH($O116,'3)tpx males'!$BB$57:$BB$107,0))-(INDEX('3)tpx males'!CE$110:CE$160,MATCH($O116,'3)tpx males'!$BB$110:$BB$160,0))*INDEX('3)tpx females'!CE$111:CE$161,MATCH('3) 2016 cases'!$P116,'3)tpx females'!$BB$111:$BB$161,0))*(1-(EXP(-INDEX('3)tpx males'!CF$4:CF$54,MATCH($O116,'3)tpx males'!$BB$4:$BB$54,0)))*EXP(-INDEX('3)tpx females'!CF$3:CF$53,MATCH('3) 2016 cases'!$P116,'3)tpx females'!$BB$3:$BB$53,0))))))),0)</f>
        <v>569.46430887550457</v>
      </c>
      <c r="AY116" s="32">
        <f ca="1">IFERROR(($K116*EXP(AY$69*($Q116+0.5*($R116)^2))*_xlfn.NORM.DIST((LN(($M116*EXP($L116/100*AY$69))/($K116))-$Q116*AY$69)/($R116*SQRT(AY$69))-$R116*SQRT(AY$69),0,1,TRUE)+$M116*EXP($L116/100*AY$69)*(1-_xlfn.NORM.DIST((LN(($M116*EXP($L116/100*AY$69))/($K116))-$Q116*AY$69)/($R116*SQRT(AY$69)),0,1,TRUE)))*EXP(-0.07*AY$69)*(INDEX('3)tpx females'!CG$57:CG$107,MATCH('3) 2016 cases'!$P116,'3)tpx females'!$BB$57:$BB$107,0))+INDEX('3)tpx males'!CG$57:CG$107,MATCH($O116,'3)tpx males'!$BB$57:$BB$107,0))-(INDEX('3)tpx males'!CF$110:CF$160,MATCH($O116,'3)tpx males'!$BB$110:$BB$160,0))*INDEX('3)tpx females'!CF$111:CF$161,MATCH('3) 2016 cases'!$P116,'3)tpx females'!$BB$111:$BB$161,0))*(1-(EXP(-INDEX('3)tpx males'!CG$4:CG$54,MATCH($O116,'3)tpx males'!$BB$4:$BB$54,0)))*EXP(-INDEX('3)tpx females'!CG$3:CG$53,MATCH('3) 2016 cases'!$P116,'3)tpx females'!$BB$3:$BB$53,0))))))),0)</f>
        <v>371.54226458930094</v>
      </c>
      <c r="AZ116" s="32">
        <f ca="1">IFERROR(($K116*EXP(AZ$69*($Q116+0.5*($R116)^2))*_xlfn.NORM.DIST((LN(($M116*EXP($L116/100*AZ$69))/($K116))-$Q116*AZ$69)/($R116*SQRT(AZ$69))-$R116*SQRT(AZ$69),0,1,TRUE)+$M116*EXP($L116/100*AZ$69)*(1-_xlfn.NORM.DIST((LN(($M116*EXP($L116/100*AZ$69))/($K116))-$Q116*AZ$69)/($R116*SQRT(AZ$69)),0,1,TRUE)))*EXP(-0.07*AZ$69)*(INDEX('3)tpx females'!CH$57:CH$107,MATCH('3) 2016 cases'!$P116,'3)tpx females'!$BB$57:$BB$107,0))+INDEX('3)tpx males'!CH$57:CH$107,MATCH($O116,'3)tpx males'!$BB$57:$BB$107,0))-(INDEX('3)tpx males'!CG$110:CG$160,MATCH($O116,'3)tpx males'!$BB$110:$BB$160,0))*INDEX('3)tpx females'!CG$111:CG$161,MATCH('3) 2016 cases'!$P116,'3)tpx females'!$BB$111:$BB$161,0))*(1-(EXP(-INDEX('3)tpx males'!CH$4:CH$54,MATCH($O116,'3)tpx males'!$BB$4:$BB$54,0)))*EXP(-INDEX('3)tpx females'!CH$3:CH$53,MATCH('3) 2016 cases'!$P116,'3)tpx females'!$BB$3:$BB$53,0))))))),0)</f>
        <v>229.67792695558254</v>
      </c>
      <c r="BA116" s="32">
        <f ca="1">IFERROR(($K116*EXP(BA$69*($Q116+0.5*($R116)^2))*_xlfn.NORM.DIST((LN(($M116*EXP($L116/100*BA$69))/($K116))-$Q116*BA$69)/($R116*SQRT(BA$69))-$R116*SQRT(BA$69),0,1,TRUE)+$M116*EXP($L116/100*BA$69)*(1-_xlfn.NORM.DIST((LN(($M116*EXP($L116/100*BA$69))/($K116))-$Q116*BA$69)/($R116*SQRT(BA$69)),0,1,TRUE)))*EXP(-0.07*BA$69)*(INDEX('3)tpx females'!CI$57:CI$107,MATCH('3) 2016 cases'!$P116,'3)tpx females'!$BB$57:$BB$107,0))+INDEX('3)tpx males'!CI$57:CI$107,MATCH($O116,'3)tpx males'!$BB$57:$BB$107,0))-(INDEX('3)tpx males'!CH$110:CH$160,MATCH($O116,'3)tpx males'!$BB$110:$BB$160,0))*INDEX('3)tpx females'!CH$111:CH$161,MATCH('3) 2016 cases'!$P116,'3)tpx females'!$BB$111:$BB$161,0))*(1-(EXP(-INDEX('3)tpx males'!CI$4:CI$54,MATCH($O116,'3)tpx males'!$BB$4:$BB$54,0)))*EXP(-INDEX('3)tpx females'!CI$3:CI$53,MATCH('3) 2016 cases'!$P116,'3)tpx females'!$BB$3:$BB$53,0))))))),0)</f>
        <v>135.51946226878721</v>
      </c>
      <c r="BB116" s="32">
        <f ca="1">IFERROR(($K116*EXP(BB$69*($Q116+0.5*($R116)^2))*_xlfn.NORM.DIST((LN(($M116*EXP($L116/100*BB$69))/($K116))-$Q116*BB$69)/($R116*SQRT(BB$69))-$R116*SQRT(BB$69),0,1,TRUE)+$M116*EXP($L116/100*BB$69)*(1-_xlfn.NORM.DIST((LN(($M116*EXP($L116/100*BB$69))/($K116))-$Q116*BB$69)/($R116*SQRT(BB$69)),0,1,TRUE)))*EXP(-0.07*BB$69)*(INDEX('3)tpx females'!CJ$57:CJ$107,MATCH('3) 2016 cases'!$P116,'3)tpx females'!$BB$57:$BB$107,0))+INDEX('3)tpx males'!CJ$57:CJ$107,MATCH($O116,'3)tpx males'!$BB$57:$BB$107,0))-(INDEX('3)tpx males'!CI$110:CI$160,MATCH($O116,'3)tpx males'!$BB$110:$BB$160,0))*INDEX('3)tpx females'!CI$111:CI$161,MATCH('3) 2016 cases'!$P116,'3)tpx females'!$BB$111:$BB$161,0))*(1-(EXP(-INDEX('3)tpx males'!CJ$4:CJ$54,MATCH($O116,'3)tpx males'!$BB$4:$BB$54,0)))*EXP(-INDEX('3)tpx females'!CJ$3:CJ$53,MATCH('3) 2016 cases'!$P116,'3)tpx females'!$BB$3:$BB$53,0))))))),0)</f>
        <v>73.143108709538296</v>
      </c>
      <c r="BC116" s="32">
        <f ca="1">IFERROR(($K116*EXP(BC$69*($Q116+0.5*($R116)^2))*_xlfn.NORM.DIST((LN(($M116*EXP($L116/100*BC$69))/($K116))-$Q116*BC$69)/($R116*SQRT(BC$69))-$R116*SQRT(BC$69),0,1,TRUE)+$M116*EXP($L116/100*BC$69)*(1-_xlfn.NORM.DIST((LN(($M116*EXP($L116/100*BC$69))/($K116))-$Q116*BC$69)/($R116*SQRT(BC$69)),0,1,TRUE)))*EXP(-0.07*BC$69)*(INDEX('3)tpx females'!CK$57:CK$107,MATCH('3) 2016 cases'!$P116,'3)tpx females'!$BB$57:$BB$107,0))+INDEX('3)tpx males'!CK$57:CK$107,MATCH($O116,'3)tpx males'!$BB$57:$BB$107,0))-(INDEX('3)tpx males'!CJ$110:CJ$160,MATCH($O116,'3)tpx males'!$BB$110:$BB$160,0))*INDEX('3)tpx females'!CJ$111:CJ$161,MATCH('3) 2016 cases'!$P116,'3)tpx females'!$BB$111:$BB$161,0))*(1-(EXP(-INDEX('3)tpx males'!CK$4:CK$54,MATCH($O116,'3)tpx males'!$BB$4:$BB$54,0)))*EXP(-INDEX('3)tpx females'!CK$3:CK$53,MATCH('3) 2016 cases'!$P116,'3)tpx females'!$BB$3:$BB$53,0))))))),0)</f>
        <v>40.155948523656264</v>
      </c>
      <c r="BD116" s="32">
        <f ca="1">IFERROR(($K116*EXP(BD$69*($Q116+0.5*($R116)^2))*_xlfn.NORM.DIST((LN(($M116*EXP($L116/100*BD$69))/($K116))-$Q116*BD$69)/($R116*SQRT(BD$69))-$R116*SQRT(BD$69),0,1,TRUE)+$M116*EXP($L116/100*BD$69)*(1-_xlfn.NORM.DIST((LN(($M116*EXP($L116/100*BD$69))/($K116))-$Q116*BD$69)/($R116*SQRT(BD$69)),0,1,TRUE)))*EXP(-0.07*BD$69)*(INDEX('3)tpx females'!CL$57:CL$107,MATCH('3) 2016 cases'!$P116,'3)tpx females'!$BB$57:$BB$107,0))+INDEX('3)tpx males'!CL$57:CL$107,MATCH($O116,'3)tpx males'!$BB$57:$BB$107,0))-(INDEX('3)tpx males'!CK$110:CK$160,MATCH($O116,'3)tpx males'!$BB$110:$BB$160,0))*INDEX('3)tpx females'!CK$111:CK$161,MATCH('3) 2016 cases'!$P116,'3)tpx females'!$BB$111:$BB$161,0))*(1-(EXP(-INDEX('3)tpx males'!CL$4:CL$54,MATCH($O116,'3)tpx males'!$BB$4:$BB$54,0)))*EXP(-INDEX('3)tpx females'!CL$3:CL$53,MATCH('3) 2016 cases'!$P116,'3)tpx females'!$BB$3:$BB$53,0))))))),0)</f>
        <v>22.636024960050918</v>
      </c>
      <c r="BE116" s="32">
        <f ca="1">IFERROR(($K116*EXP(BE$69*($Q116+0.5*($R116)^2))*_xlfn.NORM.DIST((LN(($M116*EXP($L116/100*BE$69))/($K116))-$Q116*BE$69)/($R116*SQRT(BE$69))-$R116*SQRT(BE$69),0,1,TRUE)+$M116*EXP($L116/100*BE$69)*(1-_xlfn.NORM.DIST((LN(($M116*EXP($L116/100*BE$69))/($K116))-$Q116*BE$69)/($R116*SQRT(BE$69)),0,1,TRUE)))*EXP(-0.07*BE$69)*(INDEX('3)tpx females'!CM$57:CM$107,MATCH('3) 2016 cases'!$P116,'3)tpx females'!$BB$57:$BB$107,0))+INDEX('3)tpx males'!CM$57:CM$107,MATCH($O116,'3)tpx males'!$BB$57:$BB$107,0))-(INDEX('3)tpx males'!CL$110:CL$160,MATCH($O116,'3)tpx males'!$BB$110:$BB$160,0))*INDEX('3)tpx females'!CL$111:CL$161,MATCH('3) 2016 cases'!$P116,'3)tpx females'!$BB$111:$BB$161,0))*(1-(EXP(-INDEX('3)tpx males'!CM$4:CM$54,MATCH($O116,'3)tpx males'!$BB$4:$BB$54,0)))*EXP(-INDEX('3)tpx females'!CM$3:CM$53,MATCH('3) 2016 cases'!$P116,'3)tpx females'!$BB$3:$BB$53,0))))))),0)</f>
        <v>9.8587474988883734</v>
      </c>
      <c r="BF116" s="32">
        <f ca="1">IFERROR(($K116*EXP(BF$69*($Q116+0.5*($R116)^2))*_xlfn.NORM.DIST((LN(($M116*EXP($L116/100*BF$69))/($K116))-$Q116*BF$69)/($R116*SQRT(BF$69))-$R116*SQRT(BF$69),0,1,TRUE)+$M116*EXP($L116/100*BF$69)*(1-_xlfn.NORM.DIST((LN(($M116*EXP($L116/100*BF$69))/($K116))-$Q116*BF$69)/($R116*SQRT(BF$69)),0,1,TRUE)))*EXP(-0.07*BF$69)*(INDEX('3)tpx females'!CN$57:CN$107,MATCH('3) 2016 cases'!$P116,'3)tpx females'!$BB$57:$BB$107,0))+INDEX('3)tpx males'!CN$57:CN$107,MATCH($O116,'3)tpx males'!$BB$57:$BB$107,0))-(INDEX('3)tpx males'!CM$110:CM$160,MATCH($O116,'3)tpx males'!$BB$110:$BB$160,0))*INDEX('3)tpx females'!CM$111:CM$161,MATCH('3) 2016 cases'!$P116,'3)tpx females'!$BB$111:$BB$161,0))*(1-(EXP(-INDEX('3)tpx males'!CN$4:CN$54,MATCH($O116,'3)tpx males'!$BB$4:$BB$54,0)))*EXP(-INDEX('3)tpx females'!CN$3:CN$53,MATCH('3) 2016 cases'!$P116,'3)tpx females'!$BB$3:$BB$53,0))))))),0)</f>
        <v>0</v>
      </c>
      <c r="BG116" s="32">
        <f ca="1">IFERROR(($K116*EXP(BG$69*($Q116+0.5*($R116)^2))*_xlfn.NORM.DIST((LN(($M116*EXP($L116/100*BG$69))/($K116))-$Q116*BG$69)/($R116*SQRT(BG$69))-$R116*SQRT(BG$69),0,1,TRUE)+$M116*EXP($L116/100*BG$69)*(1-_xlfn.NORM.DIST((LN(($M116*EXP($L116/100*BG$69))/($K116))-$Q116*BG$69)/($R116*SQRT(BG$69)),0,1,TRUE)))*EXP(-0.07*BG$69)*(INDEX('3)tpx females'!CO$57:CO$107,MATCH('3) 2016 cases'!$P116,'3)tpx females'!$BB$57:$BB$107,0))+INDEX('3)tpx males'!CO$57:CO$107,MATCH($O116,'3)tpx males'!$BB$57:$BB$107,0))-(INDEX('3)tpx males'!CN$110:CN$160,MATCH($O116,'3)tpx males'!$BB$110:$BB$160,0))*INDEX('3)tpx females'!CN$111:CN$161,MATCH('3) 2016 cases'!$P116,'3)tpx females'!$BB$111:$BB$161,0))*(1-(EXP(-INDEX('3)tpx males'!CO$4:CO$54,MATCH($O116,'3)tpx males'!$BB$4:$BB$54,0)))*EXP(-INDEX('3)tpx females'!CO$3:CO$53,MATCH('3) 2016 cases'!$P116,'3)tpx females'!$BB$3:$BB$53,0))))))),0)</f>
        <v>0</v>
      </c>
      <c r="BH116" s="32">
        <f ca="1">IFERROR(($K116*EXP(BH$69*($Q116+0.5*($R116)^2))*_xlfn.NORM.DIST((LN(($M116*EXP($L116/100*BH$69))/($K116))-$Q116*BH$69)/($R116*SQRT(BH$69))-$R116*SQRT(BH$69),0,1,TRUE)+$M116*EXP($L116/100*BH$69)*(1-_xlfn.NORM.DIST((LN(($M116*EXP($L116/100*BH$69))/($K116))-$Q116*BH$69)/($R116*SQRT(BH$69)),0,1,TRUE)))*EXP(-0.07*BH$69)*(INDEX('3)tpx females'!CP$57:CP$107,MATCH('3) 2016 cases'!$P116,'3)tpx females'!$BB$57:$BB$107,0))+INDEX('3)tpx males'!CP$57:CP$107,MATCH($O116,'3)tpx males'!$BB$57:$BB$107,0))-(INDEX('3)tpx males'!CO$110:CO$160,MATCH($O116,'3)tpx males'!$BB$110:$BB$160,0))*INDEX('3)tpx females'!CO$111:CO$161,MATCH('3) 2016 cases'!$P116,'3)tpx females'!$BB$111:$BB$161,0))*(1-(EXP(-INDEX('3)tpx males'!CP$4:CP$54,MATCH($O116,'3)tpx males'!$BB$4:$BB$54,0)))*EXP(-INDEX('3)tpx females'!CP$3:CP$53,MATCH('3) 2016 cases'!$P116,'3)tpx females'!$BB$3:$BB$53,0))))))),0)</f>
        <v>0</v>
      </c>
      <c r="BI116" s="32">
        <f ca="1">IFERROR(($K116*EXP(BI$69*($Q116+0.5*($R116)^2))*_xlfn.NORM.DIST((LN(($M116*EXP($L116/100*BI$69))/($K116))-$Q116*BI$69)/($R116*SQRT(BI$69))-$R116*SQRT(BI$69),0,1,TRUE)+$M116*EXP($L116/100*BI$69)*(1-_xlfn.NORM.DIST((LN(($M116*EXP($L116/100*BI$69))/($K116))-$Q116*BI$69)/($R116*SQRT(BI$69)),0,1,TRUE)))*EXP(-0.07*BI$69)*(INDEX('3)tpx females'!CQ$57:CQ$107,MATCH('3) 2016 cases'!$P116,'3)tpx females'!$BB$57:$BB$107,0))+INDEX('3)tpx males'!CQ$57:CQ$107,MATCH($O116,'3)tpx males'!$BB$57:$BB$107,0))-(INDEX('3)tpx males'!CP$110:CP$160,MATCH($O116,'3)tpx males'!$BB$110:$BB$160,0))*INDEX('3)tpx females'!CP$111:CP$161,MATCH('3) 2016 cases'!$P116,'3)tpx females'!$BB$111:$BB$161,0))*(1-(EXP(-INDEX('3)tpx males'!CQ$4:CQ$54,MATCH($O116,'3)tpx males'!$BB$4:$BB$54,0)))*EXP(-INDEX('3)tpx females'!CQ$3:CQ$53,MATCH('3) 2016 cases'!$P116,'3)tpx females'!$BB$3:$BB$53,0))))))),0)</f>
        <v>0</v>
      </c>
      <c r="BJ116" s="32">
        <f ca="1">IFERROR(($K116*EXP(BJ$69*($Q116+0.5*($R116)^2))*_xlfn.NORM.DIST((LN(($M116*EXP($L116/100*BJ$69))/($K116))-$Q116*BJ$69)/($R116*SQRT(BJ$69))-$R116*SQRT(BJ$69),0,1,TRUE)+$M116*EXP($L116/100*BJ$69)*(1-_xlfn.NORM.DIST((LN(($M116*EXP($L116/100*BJ$69))/($K116))-$Q116*BJ$69)/($R116*SQRT(BJ$69)),0,1,TRUE)))*EXP(-0.07*BJ$69)*(INDEX('3)tpx females'!CR$57:CR$107,MATCH('3) 2016 cases'!$P116,'3)tpx females'!$BB$57:$BB$107,0))+INDEX('3)tpx males'!CR$57:CR$107,MATCH($O116,'3)tpx males'!$BB$57:$BB$107,0))-(INDEX('3)tpx males'!CQ$110:CQ$160,MATCH($O116,'3)tpx males'!$BB$110:$BB$160,0))*INDEX('3)tpx females'!CQ$111:CQ$161,MATCH('3) 2016 cases'!$P116,'3)tpx females'!$BB$111:$BB$161,0))*(1-(EXP(-INDEX('3)tpx males'!CR$4:CR$54,MATCH($O116,'3)tpx males'!$BB$4:$BB$54,0)))*EXP(-INDEX('3)tpx females'!CR$3:CR$53,MATCH('3) 2016 cases'!$P116,'3)tpx females'!$BB$3:$BB$53,0))))))),0)</f>
        <v>0</v>
      </c>
      <c r="BK116" s="32">
        <f ca="1">IFERROR(($K116*EXP(BK$69*($Q116+0.5*($R116)^2))*_xlfn.NORM.DIST((LN(($M116*EXP($L116/100*BK$69))/($K116))-$Q116*BK$69)/($R116*SQRT(BK$69))-$R116*SQRT(BK$69),0,1,TRUE)+$M116*EXP($L116/100*BK$69)*(1-_xlfn.NORM.DIST((LN(($M116*EXP($L116/100*BK$69))/($K116))-$Q116*BK$69)/($R116*SQRT(BK$69)),0,1,TRUE)))*EXP(-0.07*BK$69)*(INDEX('3)tpx females'!CS$57:CS$107,MATCH('3) 2016 cases'!$P116,'3)tpx females'!$BB$57:$BB$107,0))+INDEX('3)tpx males'!CS$57:CS$107,MATCH($O116,'3)tpx males'!$BB$57:$BB$107,0))-(INDEX('3)tpx males'!CR$110:CR$160,MATCH($O116,'3)tpx males'!$BB$110:$BB$160,0))*INDEX('3)tpx females'!CR$111:CR$161,MATCH('3) 2016 cases'!$P116,'3)tpx females'!$BB$111:$BB$161,0))*(1-(EXP(-INDEX('3)tpx males'!CS$4:CS$54,MATCH($O116,'3)tpx males'!$BB$4:$BB$54,0)))*EXP(-INDEX('3)tpx females'!CS$3:CS$53,MATCH('3) 2016 cases'!$P116,'3)tpx females'!$BB$3:$BB$53,0))))))),0)</f>
        <v>0</v>
      </c>
      <c r="BL116" s="32">
        <f ca="1">IFERROR(($K116*EXP(BL$69*($Q116+0.5*($R116)^2))*_xlfn.NORM.DIST((LN(($M116*EXP($L116/100*BL$69))/($K116))-$Q116*BL$69)/($R116*SQRT(BL$69))-$R116*SQRT(BL$69),0,1,TRUE)+$M116*EXP($L116/100*BL$69)*(1-_xlfn.NORM.DIST((LN(($M116*EXP($L116/100*BL$69))/($K116))-$Q116*BL$69)/($R116*SQRT(BL$69)),0,1,TRUE)))*EXP(-0.07*BL$69)*(INDEX('3)tpx females'!CT$57:CT$107,MATCH('3) 2016 cases'!$P116,'3)tpx females'!$BB$57:$BB$107,0))+INDEX('3)tpx males'!CT$57:CT$107,MATCH($O116,'3)tpx males'!$BB$57:$BB$107,0))-(INDEX('3)tpx males'!CS$110:CS$160,MATCH($O116,'3)tpx males'!$BB$110:$BB$160,0))*INDEX('3)tpx females'!CS$111:CS$161,MATCH('3) 2016 cases'!$P116,'3)tpx females'!$BB$111:$BB$161,0))*(1-(EXP(-INDEX('3)tpx males'!CT$4:CT$54,MATCH($O116,'3)tpx males'!$BB$4:$BB$54,0)))*EXP(-INDEX('3)tpx females'!CT$3:CT$53,MATCH('3) 2016 cases'!$P116,'3)tpx females'!$BB$3:$BB$53,0))))))),0)</f>
        <v>0</v>
      </c>
      <c r="BM116" s="32">
        <f ca="1">IFERROR(($K116*EXP(BM$69*($Q116+0.5*($R116)^2))*_xlfn.NORM.DIST((LN(($M116*EXP($L116/100*BM$69))/($K116))-$Q116*BM$69)/($R116*SQRT(BM$69))-$R116*SQRT(BM$69),0,1,TRUE)+$M116*EXP($L116/100*BM$69)*(1-_xlfn.NORM.DIST((LN(($M116*EXP($L116/100*BM$69))/($K116))-$Q116*BM$69)/($R116*SQRT(BM$69)),0,1,TRUE)))*EXP(-0.07*BM$69)*(INDEX('3)tpx females'!CU$57:CU$107,MATCH('3) 2016 cases'!$P116,'3)tpx females'!$BB$57:$BB$107,0))+INDEX('3)tpx males'!CU$57:CU$107,MATCH($O116,'3)tpx males'!$BB$57:$BB$107,0))-(INDEX('3)tpx males'!CT$110:CT$160,MATCH($O116,'3)tpx males'!$BB$110:$BB$160,0))*INDEX('3)tpx females'!CT$111:CT$161,MATCH('3) 2016 cases'!$P116,'3)tpx females'!$BB$111:$BB$161,0))*(1-(EXP(-INDEX('3)tpx males'!CU$4:CU$54,MATCH($O116,'3)tpx males'!$BB$4:$BB$54,0)))*EXP(-INDEX('3)tpx females'!CU$3:CU$53,MATCH('3) 2016 cases'!$P116,'3)tpx females'!$BB$3:$BB$53,0))))))),0)</f>
        <v>0</v>
      </c>
      <c r="BN116" s="32">
        <f ca="1">IFERROR(($K116*EXP(BN$69*($Q116+0.5*($R116)^2))*_xlfn.NORM.DIST((LN(($M116*EXP($L116/100*BN$69))/($K116))-$Q116*BN$69)/($R116*SQRT(BN$69))-$R116*SQRT(BN$69),0,1,TRUE)+$M116*EXP($L116/100*BN$69)*(1-_xlfn.NORM.DIST((LN(($M116*EXP($L116/100*BN$69))/($K116))-$Q116*BN$69)/($R116*SQRT(BN$69)),0,1,TRUE)))*EXP(-0.07*BN$69)*(INDEX('3)tpx females'!CV$57:CV$107,MATCH('3) 2016 cases'!$P116,'3)tpx females'!$BB$57:$BB$107,0))+INDEX('3)tpx males'!CV$57:CV$107,MATCH($O116,'3)tpx males'!$BB$57:$BB$107,0))-(INDEX('3)tpx males'!CU$110:CU$160,MATCH($O116,'3)tpx males'!$BB$110:$BB$160,0))*INDEX('3)tpx females'!CU$111:CU$161,MATCH('3) 2016 cases'!$P116,'3)tpx females'!$BB$111:$BB$161,0))*(1-(EXP(-INDEX('3)tpx males'!CV$4:CV$54,MATCH($O116,'3)tpx males'!$BB$4:$BB$54,0)))*EXP(-INDEX('3)tpx females'!CV$3:CV$53,MATCH('3) 2016 cases'!$P116,'3)tpx females'!$BB$3:$BB$53,0))))))),0)</f>
        <v>0</v>
      </c>
      <c r="BO116" s="32">
        <f ca="1">IFERROR(($K116*EXP(BO$69*($Q116+0.5*($R116)^2))*_xlfn.NORM.DIST((LN(($M116*EXP($L116/100*BO$69))/($K116))-$Q116*BO$69)/($R116*SQRT(BO$69))-$R116*SQRT(BO$69),0,1,TRUE)+$M116*EXP($L116/100*BO$69)*(1-_xlfn.NORM.DIST((LN(($M116*EXP($L116/100*BO$69))/($K116))-$Q116*BO$69)/($R116*SQRT(BO$69)),0,1,TRUE)))*EXP(-0.07*BO$69)*(INDEX('3)tpx females'!CW$57:CW$107,MATCH('3) 2016 cases'!$P116,'3)tpx females'!$BB$57:$BB$107,0))+INDEX('3)tpx males'!CW$57:CW$107,MATCH($O116,'3)tpx males'!$BB$57:$BB$107,0))-(INDEX('3)tpx males'!CV$110:CV$160,MATCH($O116,'3)tpx males'!$BB$110:$BB$160,0))*INDEX('3)tpx females'!CV$111:CV$161,MATCH('3) 2016 cases'!$P116,'3)tpx females'!$BB$111:$BB$161,0))*(1-(EXP(-INDEX('3)tpx males'!CW$4:CW$54,MATCH($O116,'3)tpx males'!$BB$4:$BB$54,0)))*EXP(-INDEX('3)tpx females'!CW$3:CW$53,MATCH('3) 2016 cases'!$P116,'3)tpx females'!$BB$3:$BB$53,0))))))),0)</f>
        <v>0</v>
      </c>
      <c r="BP116" s="32">
        <f ca="1">IFERROR(($K116*EXP(BP$69*($Q116+0.5*($R116)^2))*_xlfn.NORM.DIST((LN(($M116*EXP($L116/100*BP$69))/($K116))-$Q116*BP$69)/($R116*SQRT(BP$69))-$R116*SQRT(BP$69),0,1,TRUE)+$M116*EXP($L116/100*BP$69)*(1-_xlfn.NORM.DIST((LN(($M116*EXP($L116/100*BP$69))/($K116))-$Q116*BP$69)/($R116*SQRT(BP$69)),0,1,TRUE)))*EXP(-0.07*BP$69)*(INDEX('3)tpx females'!CX$57:CX$107,MATCH('3) 2016 cases'!$P116,'3)tpx females'!$BB$57:$BB$107,0))+INDEX('3)tpx males'!CX$57:CX$107,MATCH($O116,'3)tpx males'!$BB$57:$BB$107,0))-(INDEX('3)tpx males'!CW$110:CW$160,MATCH($O116,'3)tpx males'!$BB$110:$BB$160,0))*INDEX('3)tpx females'!CW$111:CW$161,MATCH('3) 2016 cases'!$P116,'3)tpx females'!$BB$111:$BB$161,0))*(1-(EXP(-INDEX('3)tpx males'!CX$4:CX$54,MATCH($O116,'3)tpx males'!$BB$4:$BB$54,0)))*EXP(-INDEX('3)tpx females'!CX$3:CX$53,MATCH('3) 2016 cases'!$P116,'3)tpx females'!$BB$3:$BB$53,0))))))),0)</f>
        <v>0</v>
      </c>
      <c r="BQ116" s="32">
        <f ca="1">IFERROR(($K116*EXP(BQ$69*($Q116+0.5*($R116)^2))*_xlfn.NORM.DIST((LN(($M116*EXP($L116/100*BQ$69))/($K116))-$Q116*BQ$69)/($R116*SQRT(BQ$69))-$R116*SQRT(BQ$69),0,1,TRUE)+$M116*EXP($L116/100*BQ$69)*(1-_xlfn.NORM.DIST((LN(($M116*EXP($L116/100*BQ$69))/($K116))-$Q116*BQ$69)/($R116*SQRT(BQ$69)),0,1,TRUE)))*EXP(-0.07*BQ$69)*(INDEX('3)tpx females'!CY$57:CY$107,MATCH('3) 2016 cases'!$P116,'3)tpx females'!$BB$57:$BB$107,0))+INDEX('3)tpx males'!CY$57:CY$107,MATCH($O116,'3)tpx males'!$BB$57:$BB$107,0))-(INDEX('3)tpx males'!CX$110:CX$160,MATCH($O116,'3)tpx males'!$BB$110:$BB$160,0))*INDEX('3)tpx females'!CX$111:CX$161,MATCH('3) 2016 cases'!$P116,'3)tpx females'!$BB$111:$BB$161,0))*(1-(EXP(-INDEX('3)tpx males'!CY$4:CY$54,MATCH($O116,'3)tpx males'!$BB$4:$BB$54,0)))*EXP(-INDEX('3)tpx females'!CY$3:CY$53,MATCH('3) 2016 cases'!$P116,'3)tpx females'!$BB$3:$BB$53,0))))))),0)</f>
        <v>0</v>
      </c>
      <c r="BR116" s="32">
        <f ca="1">IFERROR(($K116*EXP(BR$69*($Q116+0.5*($R116)^2))*_xlfn.NORM.DIST((LN(($M116*EXP($L116/100*BR$69))/($K116))-$Q116*BR$69)/($R116*SQRT(BR$69))-$R116*SQRT(BR$69),0,1,TRUE)+$M116*EXP($L116/100*BR$69)*(1-_xlfn.NORM.DIST((LN(($M116*EXP($L116/100*BR$69))/($K116))-$Q116*BR$69)/($R116*SQRT(BR$69)),0,1,TRUE)))*EXP(-0.07*BR$69)*(INDEX('3)tpx females'!CZ$57:CZ$107,MATCH('3) 2016 cases'!$P116,'3)tpx females'!$BB$57:$BB$107,0))+INDEX('3)tpx males'!CZ$57:CZ$107,MATCH($O116,'3)tpx males'!$BB$57:$BB$107,0))-(INDEX('3)tpx males'!CY$110:CY$160,MATCH($O116,'3)tpx males'!$BB$110:$BB$160,0))*INDEX('3)tpx females'!CY$111:CY$161,MATCH('3) 2016 cases'!$P116,'3)tpx females'!$BB$111:$BB$161,0))*(1-(EXP(-INDEX('3)tpx males'!CZ$4:CZ$54,MATCH($O116,'3)tpx males'!$BB$4:$BB$54,0)))*EXP(-INDEX('3)tpx females'!CZ$3:CZ$53,MATCH('3) 2016 cases'!$P116,'3)tpx females'!$BB$3:$BB$53,0))))))),0)</f>
        <v>0</v>
      </c>
      <c r="BS116" s="32">
        <f ca="1">IFERROR(($K116*EXP(BS$69*($Q116+0.5*($R116)^2))*_xlfn.NORM.DIST((LN(($M116*EXP($L116/100*BS$69))/($K116))-$Q116*BS$69)/($R116*SQRT(BS$69))-$R116*SQRT(BS$69),0,1,TRUE)+$M116*EXP($L116/100*BS$69)*(1-_xlfn.NORM.DIST((LN(($M116*EXP($L116/100*BS$69))/($K116))-$Q116*BS$69)/($R116*SQRT(BS$69)),0,1,TRUE)))*EXP(-0.07*BS$69)*(INDEX('3)tpx females'!DA$57:DA$107,MATCH('3) 2016 cases'!$P116,'3)tpx females'!$BB$57:$BB$107,0))+INDEX('3)tpx males'!DA$57:DA$107,MATCH($O116,'3)tpx males'!$BB$57:$BB$107,0))-(INDEX('3)tpx males'!CZ$110:CZ$160,MATCH($O116,'3)tpx males'!$BB$110:$BB$160,0))*INDEX('3)tpx females'!CZ$111:CZ$161,MATCH('3) 2016 cases'!$P116,'3)tpx females'!$BB$111:$BB$161,0))*(1-(EXP(-INDEX('3)tpx males'!DA$4:DA$54,MATCH($O116,'3)tpx males'!$BB$4:$BB$54,0)))*EXP(-INDEX('3)tpx females'!DA$3:DA$53,MATCH('3) 2016 cases'!$P116,'3)tpx females'!$BB$3:$BB$53,0))))))),0)</f>
        <v>0</v>
      </c>
      <c r="BU116" s="32">
        <f t="shared" si="121"/>
        <v>52609.226569477447</v>
      </c>
      <c r="BV116" s="32">
        <f t="shared" si="122"/>
        <v>49793.851593330219</v>
      </c>
      <c r="BW116" s="32">
        <f t="shared" si="123"/>
        <v>50546.389289925733</v>
      </c>
      <c r="BX116" s="32">
        <f t="shared" si="124"/>
        <v>51310.300137355669</v>
      </c>
      <c r="BY116" s="32">
        <f t="shared" si="125"/>
        <v>52085.756018783461</v>
      </c>
      <c r="BZ116" s="32">
        <f t="shared" si="126"/>
        <v>52872.931415053907</v>
      </c>
      <c r="CA116" s="32">
        <f t="shared" si="127"/>
        <v>53672.003443952082</v>
      </c>
      <c r="CB116" s="32">
        <f t="shared" si="128"/>
        <v>54483.151900055644</v>
      </c>
      <c r="CC116" s="32">
        <f t="shared" si="129"/>
        <v>55306.559295189203</v>
      </c>
      <c r="CD116" s="32">
        <f t="shared" si="130"/>
        <v>56142.410899490496</v>
      </c>
      <c r="CE116" s="32">
        <f t="shared" si="131"/>
        <v>56990.894783096737</v>
      </c>
      <c r="CF116" s="32">
        <f t="shared" si="132"/>
        <v>57852.201858461325</v>
      </c>
      <c r="CG116" s="32">
        <f t="shared" si="133"/>
        <v>58726.525923309862</v>
      </c>
      <c r="CH116" s="32">
        <f t="shared" si="134"/>
        <v>59614.063704245549</v>
      </c>
      <c r="CI116" s="32">
        <f t="shared" si="135"/>
        <v>60515.014901013397</v>
      </c>
      <c r="CJ116" s="32">
        <f t="shared" si="136"/>
        <v>61429.582231433611</v>
      </c>
      <c r="CK116" s="32">
        <f t="shared" si="137"/>
        <v>62357.971477013882</v>
      </c>
      <c r="CL116" s="32">
        <f t="shared" si="138"/>
        <v>63300.391529251152</v>
      </c>
      <c r="CM116" s="32">
        <f t="shared" si="139"/>
        <v>64257.054436633029</v>
      </c>
      <c r="CN116" s="32">
        <f t="shared" si="140"/>
        <v>65228.175452349635</v>
      </c>
      <c r="CO116" s="32">
        <f t="shared" si="141"/>
        <v>66213.973082726385</v>
      </c>
      <c r="CP116" s="32">
        <f t="shared" si="142"/>
        <v>67214.66913638862</v>
      </c>
      <c r="CQ116" s="32">
        <f t="shared" si="143"/>
        <v>68230.488774168742</v>
      </c>
      <c r="CR116" s="32">
        <f t="shared" si="144"/>
        <v>69261.66055976518</v>
      </c>
      <c r="CS116" s="32">
        <f t="shared" si="145"/>
        <v>70308.416511160496</v>
      </c>
      <c r="CT116" s="32">
        <f t="shared" si="146"/>
        <v>71370.992152799226</v>
      </c>
      <c r="CU116" s="32">
        <f t="shared" si="147"/>
        <v>72449.626568512351</v>
      </c>
      <c r="CV116" s="32">
        <f t="shared" si="148"/>
        <v>73544.562455149455</v>
      </c>
      <c r="CW116" s="32">
        <f t="shared" si="149"/>
        <v>74656.046176834308</v>
      </c>
      <c r="CX116" s="32">
        <f t="shared" si="150"/>
        <v>75784.327819686776</v>
      </c>
      <c r="CY116" s="32">
        <f t="shared" si="151"/>
        <v>76929.661246742849</v>
      </c>
      <c r="CZ116" s="32">
        <f t="shared" si="152"/>
        <v>78092.30415264875</v>
      </c>
      <c r="DA116" s="32">
        <f t="shared" si="153"/>
        <v>79272.518117498243</v>
      </c>
      <c r="DB116" s="32">
        <f t="shared" si="154"/>
        <v>80470.568658916978</v>
      </c>
      <c r="DC116" s="32">
        <f t="shared" si="155"/>
        <v>81686.725281184059</v>
      </c>
      <c r="DD116" s="32">
        <f t="shared" si="156"/>
        <v>82921.261519818319</v>
      </c>
      <c r="DE116" s="32">
        <f t="shared" si="157"/>
        <v>84174.454979664879</v>
      </c>
      <c r="DF116" s="32">
        <f t="shared" si="158"/>
        <v>85446.587364108564</v>
      </c>
      <c r="DG116" s="32">
        <f t="shared" si="159"/>
        <v>86737.944492641764</v>
      </c>
      <c r="DH116" s="32">
        <f t="shared" si="160"/>
        <v>88048.816303643674</v>
      </c>
      <c r="DI116" s="32">
        <f t="shared" si="161"/>
        <v>89379.4968389118</v>
      </c>
      <c r="DJ116" s="32">
        <f t="shared" si="162"/>
        <v>90730.284206247816</v>
      </c>
      <c r="DK116" s="32">
        <f t="shared" si="163"/>
        <v>92101.48051625106</v>
      </c>
      <c r="DL116" s="32">
        <f t="shared" si="164"/>
        <v>93493.39178943733</v>
      </c>
      <c r="DM116" s="32">
        <f t="shared" si="165"/>
        <v>94906.32782987626</v>
      </c>
      <c r="DN116" s="32">
        <f t="shared" si="166"/>
        <v>96340.602061737445</v>
      </c>
      <c r="DO116" s="32">
        <f t="shared" si="167"/>
        <v>97796.531325449541</v>
      </c>
      <c r="DP116" s="32">
        <f t="shared" si="168"/>
        <v>99274.435630595093</v>
      </c>
      <c r="DQ116" s="32">
        <f t="shared" si="169"/>
        <v>100774.63786318291</v>
      </c>
      <c r="DR116" s="32">
        <f t="shared" si="170"/>
        <v>102297.46344553508</v>
      </c>
      <c r="DT116" s="48">
        <f t="shared" si="171"/>
        <v>83</v>
      </c>
      <c r="DU116" s="48">
        <f t="shared" si="172"/>
        <v>74</v>
      </c>
      <c r="DV116" s="32">
        <f ca="1">INDEX('3)tpx males'!BD$57:BD$107,MATCH(DT116,'3)tpx males'!$BB$57:$BB$107,0))*INDEX('3)tpx females'!BD$57:BD$107,MATCH(DU116,'3)tpx females'!$BB$57:$BB$107,0))</f>
        <v>1.1403417578176563E-3</v>
      </c>
      <c r="DW116" s="32">
        <f t="shared" ca="1" si="173"/>
        <v>-59.99249790366526</v>
      </c>
      <c r="DX116" s="32">
        <f t="shared" ca="1" si="177"/>
        <v>0.99885965824218237</v>
      </c>
      <c r="DZ116" s="32">
        <f t="shared" ca="1" si="174"/>
        <v>-66698.726269228471</v>
      </c>
      <c r="EA116" s="32">
        <f t="shared" ca="1" si="175"/>
        <v>14089.499699751024</v>
      </c>
      <c r="EB116" s="32">
        <f t="shared" ca="1" si="178"/>
        <v>16.066844854385423</v>
      </c>
      <c r="EC116" s="32">
        <f ca="1">EA116*'3) Value'!AN128</f>
        <v>0</v>
      </c>
      <c r="EE116" s="32">
        <f>IF(AND('3) Value'!AB128="Alive",'3) Value'!AE128="Alive"),'3) Value'!AM128+'3) 2016 cases'!DZ116,0)</f>
        <v>0</v>
      </c>
      <c r="EF116" s="32">
        <f>IF(OR(AND('3) Value'!AB128="Deceased",'3) Value'!AE128="Alive"),(AND('3) Value'!AB128="Alive",'3) Value'!AE128="Deceased"))),1,0)</f>
        <v>1</v>
      </c>
      <c r="EG116" s="32">
        <f ca="1">IF(EF116=1,'3) Value'!AM128+'3) 2016 cases'!DZ116,0)</f>
        <v>-488.42068235143961</v>
      </c>
    </row>
    <row r="117" spans="3:137" x14ac:dyDescent="0.25">
      <c r="C117" s="32" t="s">
        <v>11</v>
      </c>
      <c r="D117" s="32" t="s">
        <v>12</v>
      </c>
      <c r="E117" s="49">
        <v>16646</v>
      </c>
      <c r="F117" s="32" t="s">
        <v>13</v>
      </c>
      <c r="G117" s="32" t="s">
        <v>14</v>
      </c>
      <c r="H117" s="49">
        <v>17740</v>
      </c>
      <c r="I117" s="32" t="s">
        <v>13</v>
      </c>
      <c r="J117" s="32" t="s">
        <v>20</v>
      </c>
      <c r="K117" s="52">
        <v>310000</v>
      </c>
      <c r="L117" s="52">
        <v>7.15</v>
      </c>
      <c r="M117" s="52">
        <v>54012</v>
      </c>
      <c r="O117" s="48">
        <f t="shared" si="183"/>
        <v>71</v>
      </c>
      <c r="P117" s="32">
        <f t="shared" si="184"/>
        <v>68</v>
      </c>
      <c r="Q117" s="32">
        <f>INDEX('2b)Working'!$I$61:$P$61,MATCH($J117,'2b)Working'!$I$60:$P$60,0))</f>
        <v>7.4552232955274328E-2</v>
      </c>
      <c r="R117" s="32">
        <f>INDEX('2b)Working'!$I$62:$P$62,MATCH($J117,'2b)Working'!$I$60:$P$60,0))</f>
        <v>6.4868498859960141E-2</v>
      </c>
      <c r="T117" s="9">
        <f t="shared" ca="1" si="176"/>
        <v>55880.202514973404</v>
      </c>
      <c r="U117" s="10"/>
      <c r="V117" s="32">
        <f ca="1">IFERROR(($K117*EXP(V$69*($Q117+0.5*($R117)^2))*_xlfn.NORM.DIST((LN(($M117*EXP($L117/100*V$69))/($K117))-$Q117*V$69)/($R117*SQRT(V$69))-$R117*SQRT(V$69),0,1,TRUE)+$M117*EXP($L117/100*V$69)*(1-_xlfn.NORM.DIST((LN(($M117*EXP($L117/100*V$69))/($K117))-$Q117*V$69)/($R117*SQRT(V$69)),0,1,TRUE)))*EXP(-0.07*V$69)*(INDEX('3)tpx females'!BD$57:BD$107,MATCH('3) 2016 cases'!$P117,'3)tpx females'!$BB$57:$BB$107,0))+INDEX('3)tpx males'!BD$57:BD$107,MATCH($O117,'3)tpx males'!$BB$57:$BB$107,0))-(INDEX('3)tpx males'!BC$110:BC$160,MATCH($O117,'3)tpx males'!$BB$110:$BB$160,0))*INDEX('3)tpx females'!BC$111:BC$161,MATCH('3) 2016 cases'!$P117,'3)tpx females'!$BB$111:$BB$161,0))*(1-(EXP(-INDEX('3)tpx males'!BD$4:BD$54,MATCH($O117,'3)tpx males'!$BB$4:$BB$54,0)))*EXP(-INDEX('3)tpx females'!BD$3:BD$53,MATCH('3) 2016 cases'!$P117,'3)tpx females'!$BB$3:$BB$53,0))))))),0)</f>
        <v>7.011986561137654</v>
      </c>
      <c r="W117" s="32">
        <f ca="1">IFERROR(($K117*EXP(W$69*($Q117+0.5*($R117)^2))*_xlfn.NORM.DIST((LN(($M117*EXP($L117/100*W$69))/($K117))-$Q117*W$69)/($R117*SQRT(W$69))-$R117*SQRT(W$69),0,1,TRUE)+$M117*EXP($L117/100*W$69)*(1-_xlfn.NORM.DIST((LN(($M117*EXP($L117/100*W$69))/($K117))-$Q117*W$69)/($R117*SQRT(W$69)),0,1,TRUE)))*EXP(-0.07*W$69)*(INDEX('3)tpx females'!BE$57:BE$107,MATCH('3) 2016 cases'!$P117,'3)tpx females'!$BB$57:$BB$107,0))+INDEX('3)tpx males'!BE$57:BE$107,MATCH($O117,'3)tpx males'!$BB$57:$BB$107,0))-(INDEX('3)tpx males'!BD$110:BD$160,MATCH($O117,'3)tpx males'!$BB$110:$BB$160,0))*INDEX('3)tpx females'!BD$111:BD$161,MATCH('3) 2016 cases'!$P117,'3)tpx females'!$BB$111:$BB$161,0))*(1-(EXP(-INDEX('3)tpx males'!BE$4:BE$54,MATCH($O117,'3)tpx males'!$BB$4:$BB$54,0)))*EXP(-INDEX('3)tpx females'!BE$3:BE$53,MATCH('3) 2016 cases'!$P117,'3)tpx females'!$BB$3:$BB$53,0))))))),0)</f>
        <v>24.726988715700156</v>
      </c>
      <c r="X117" s="32">
        <f ca="1">IFERROR(($K117*EXP(X$69*($Q117+0.5*($R117)^2))*_xlfn.NORM.DIST((LN(($M117*EXP($L117/100*X$69))/($K117))-$Q117*X$69)/($R117*SQRT(X$69))-$R117*SQRT(X$69),0,1,TRUE)+$M117*EXP($L117/100*X$69)*(1-_xlfn.NORM.DIST((LN(($M117*EXP($L117/100*X$69))/($K117))-$Q117*X$69)/($R117*SQRT(X$69)),0,1,TRUE)))*EXP(-0.07*X$69)*(INDEX('3)tpx females'!BF$57:BF$107,MATCH('3) 2016 cases'!$P117,'3)tpx females'!$BB$57:$BB$107,0))+INDEX('3)tpx males'!BF$57:BF$107,MATCH($O117,'3)tpx males'!$BB$57:$BB$107,0))-(INDEX('3)tpx males'!BE$110:BE$160,MATCH($O117,'3)tpx males'!$BB$110:$BB$160,0))*INDEX('3)tpx females'!BE$111:BE$161,MATCH('3) 2016 cases'!$P117,'3)tpx females'!$BB$111:$BB$161,0))*(1-(EXP(-INDEX('3)tpx males'!BF$4:BF$54,MATCH($O117,'3)tpx males'!$BB$4:$BB$54,0)))*EXP(-INDEX('3)tpx females'!BF$3:BF$53,MATCH('3) 2016 cases'!$P117,'3)tpx females'!$BB$3:$BB$53,0))))))),0)</f>
        <v>45.218316774873422</v>
      </c>
      <c r="Y117" s="32">
        <f ca="1">IFERROR(($K117*EXP(Y$69*($Q117+0.5*($R117)^2))*_xlfn.NORM.DIST((LN(($M117*EXP($L117/100*Y$69))/($K117))-$Q117*Y$69)/($R117*SQRT(Y$69))-$R117*SQRT(Y$69),0,1,TRUE)+$M117*EXP($L117/100*Y$69)*(1-_xlfn.NORM.DIST((LN(($M117*EXP($L117/100*Y$69))/($K117))-$Q117*Y$69)/($R117*SQRT(Y$69)),0,1,TRUE)))*EXP(-0.07*Y$69)*(INDEX('3)tpx females'!BG$57:BG$107,MATCH('3) 2016 cases'!$P117,'3)tpx females'!$BB$57:$BB$107,0))+INDEX('3)tpx males'!BG$57:BG$107,MATCH($O117,'3)tpx males'!$BB$57:$BB$107,0))-(INDEX('3)tpx males'!BF$110:BF$160,MATCH($O117,'3)tpx males'!$BB$110:$BB$160,0))*INDEX('3)tpx females'!BF$111:BF$161,MATCH('3) 2016 cases'!$P117,'3)tpx females'!$BB$111:$BB$161,0))*(1-(EXP(-INDEX('3)tpx males'!BG$4:BG$54,MATCH($O117,'3)tpx males'!$BB$4:$BB$54,0)))*EXP(-INDEX('3)tpx females'!BG$3:BG$53,MATCH('3) 2016 cases'!$P117,'3)tpx females'!$BB$3:$BB$53,0))))))),0)</f>
        <v>76.316624725373345</v>
      </c>
      <c r="Z117" s="32">
        <f ca="1">IFERROR(($K117*EXP(Z$69*($Q117+0.5*($R117)^2))*_xlfn.NORM.DIST((LN(($M117*EXP($L117/100*Z$69))/($K117))-$Q117*Z$69)/($R117*SQRT(Z$69))-$R117*SQRT(Z$69),0,1,TRUE)+$M117*EXP($L117/100*Z$69)*(1-_xlfn.NORM.DIST((LN(($M117*EXP($L117/100*Z$69))/($K117))-$Q117*Z$69)/($R117*SQRT(Z$69)),0,1,TRUE)))*EXP(-0.07*Z$69)*(INDEX('3)tpx females'!BH$57:BH$107,MATCH('3) 2016 cases'!$P117,'3)tpx females'!$BB$57:$BB$107,0))+INDEX('3)tpx males'!BH$57:BH$107,MATCH($O117,'3)tpx males'!$BB$57:$BB$107,0))-(INDEX('3)tpx males'!BG$110:BG$160,MATCH($O117,'3)tpx males'!$BB$110:$BB$160,0))*INDEX('3)tpx females'!BG$111:BG$161,MATCH('3) 2016 cases'!$P117,'3)tpx females'!$BB$111:$BB$161,0))*(1-(EXP(-INDEX('3)tpx males'!BH$4:BH$54,MATCH($O117,'3)tpx males'!$BB$4:$BB$54,0)))*EXP(-INDEX('3)tpx females'!BH$3:BH$53,MATCH('3) 2016 cases'!$P117,'3)tpx females'!$BB$3:$BB$53,0))))))),0)</f>
        <v>108.83902049519017</v>
      </c>
      <c r="AA117" s="32">
        <f ca="1">IFERROR(($K117*EXP(AA$69*($Q117+0.5*($R117)^2))*_xlfn.NORM.DIST((LN(($M117*EXP($L117/100*AA$69))/($K117))-$Q117*AA$69)/($R117*SQRT(AA$69))-$R117*SQRT(AA$69),0,1,TRUE)+$M117*EXP($L117/100*AA$69)*(1-_xlfn.NORM.DIST((LN(($M117*EXP($L117/100*AA$69))/($K117))-$Q117*AA$69)/($R117*SQRT(AA$69)),0,1,TRUE)))*EXP(-0.07*AA$69)*(INDEX('3)tpx females'!BI$57:BI$107,MATCH('3) 2016 cases'!$P117,'3)tpx females'!$BB$57:$BB$107,0))+INDEX('3)tpx males'!BI$57:BI$107,MATCH($O117,'3)tpx males'!$BB$57:$BB$107,0))-(INDEX('3)tpx males'!BH$110:BH$160,MATCH($O117,'3)tpx males'!$BB$110:$BB$160,0))*INDEX('3)tpx females'!BH$111:BH$161,MATCH('3) 2016 cases'!$P117,'3)tpx females'!$BB$111:$BB$161,0))*(1-(EXP(-INDEX('3)tpx males'!BI$4:BI$54,MATCH($O117,'3)tpx males'!$BB$4:$BB$54,0)))*EXP(-INDEX('3)tpx females'!BI$3:BI$53,MATCH('3) 2016 cases'!$P117,'3)tpx females'!$BB$3:$BB$53,0))))))),0)</f>
        <v>149.7062434857846</v>
      </c>
      <c r="AB117" s="32">
        <f ca="1">IFERROR(($K117*EXP(AB$69*($Q117+0.5*($R117)^2))*_xlfn.NORM.DIST((LN(($M117*EXP($L117/100*AB$69))/($K117))-$Q117*AB$69)/($R117*SQRT(AB$69))-$R117*SQRT(AB$69),0,1,TRUE)+$M117*EXP($L117/100*AB$69)*(1-_xlfn.NORM.DIST((LN(($M117*EXP($L117/100*AB$69))/($K117))-$Q117*AB$69)/($R117*SQRT(AB$69)),0,1,TRUE)))*EXP(-0.07*AB$69)*(INDEX('3)tpx females'!BJ$57:BJ$107,MATCH('3) 2016 cases'!$P117,'3)tpx females'!$BB$57:$BB$107,0))+INDEX('3)tpx males'!BJ$57:BJ$107,MATCH($O117,'3)tpx males'!$BB$57:$BB$107,0))-(INDEX('3)tpx males'!BI$110:BI$160,MATCH($O117,'3)tpx males'!$BB$110:$BB$160,0))*INDEX('3)tpx females'!BI$111:BI$161,MATCH('3) 2016 cases'!$P117,'3)tpx females'!$BB$111:$BB$161,0))*(1-(EXP(-INDEX('3)tpx males'!BJ$4:BJ$54,MATCH($O117,'3)tpx males'!$BB$4:$BB$54,0)))*EXP(-INDEX('3)tpx females'!BJ$3:BJ$53,MATCH('3) 2016 cases'!$P117,'3)tpx females'!$BB$3:$BB$53,0))))))),0)</f>
        <v>212.57623596538826</v>
      </c>
      <c r="AC117" s="32">
        <f ca="1">IFERROR(($K117*EXP(AC$69*($Q117+0.5*($R117)^2))*_xlfn.NORM.DIST((LN(($M117*EXP($L117/100*AC$69))/($K117))-$Q117*AC$69)/($R117*SQRT(AC$69))-$R117*SQRT(AC$69),0,1,TRUE)+$M117*EXP($L117/100*AC$69)*(1-_xlfn.NORM.DIST((LN(($M117*EXP($L117/100*AC$69))/($K117))-$Q117*AC$69)/($R117*SQRT(AC$69)),0,1,TRUE)))*EXP(-0.07*AC$69)*(INDEX('3)tpx females'!BK$57:BK$107,MATCH('3) 2016 cases'!$P117,'3)tpx females'!$BB$57:$BB$107,0))+INDEX('3)tpx males'!BK$57:BK$107,MATCH($O117,'3)tpx males'!$BB$57:$BB$107,0))-(INDEX('3)tpx males'!BJ$110:BJ$160,MATCH($O117,'3)tpx males'!$BB$110:$BB$160,0))*INDEX('3)tpx females'!BJ$111:BJ$161,MATCH('3) 2016 cases'!$P117,'3)tpx females'!$BB$111:$BB$161,0))*(1-(EXP(-INDEX('3)tpx males'!BK$4:BK$54,MATCH($O117,'3)tpx males'!$BB$4:$BB$54,0)))*EXP(-INDEX('3)tpx females'!BK$3:BK$53,MATCH('3) 2016 cases'!$P117,'3)tpx females'!$BB$3:$BB$53,0))))))),0)</f>
        <v>252.79460118152522</v>
      </c>
      <c r="AD117" s="32">
        <f ca="1">IFERROR(($K117*EXP(AD$69*($Q117+0.5*($R117)^2))*_xlfn.NORM.DIST((LN(($M117*EXP($L117/100*AD$69))/($K117))-$Q117*AD$69)/($R117*SQRT(AD$69))-$R117*SQRT(AD$69),0,1,TRUE)+$M117*EXP($L117/100*AD$69)*(1-_xlfn.NORM.DIST((LN(($M117*EXP($L117/100*AD$69))/($K117))-$Q117*AD$69)/($R117*SQRT(AD$69)),0,1,TRUE)))*EXP(-0.07*AD$69)*(INDEX('3)tpx females'!BL$57:BL$107,MATCH('3) 2016 cases'!$P117,'3)tpx females'!$BB$57:$BB$107,0))+INDEX('3)tpx males'!BL$57:BL$107,MATCH($O117,'3)tpx males'!$BB$57:$BB$107,0))-(INDEX('3)tpx males'!BK$110:BK$160,MATCH($O117,'3)tpx males'!$BB$110:$BB$160,0))*INDEX('3)tpx females'!BK$111:BK$161,MATCH('3) 2016 cases'!$P117,'3)tpx females'!$BB$111:$BB$161,0))*(1-(EXP(-INDEX('3)tpx males'!BL$4:BL$54,MATCH($O117,'3)tpx males'!$BB$4:$BB$54,0)))*EXP(-INDEX('3)tpx females'!BL$3:BL$53,MATCH('3) 2016 cases'!$P117,'3)tpx females'!$BB$3:$BB$53,0))))))),0)</f>
        <v>332.6893810563231</v>
      </c>
      <c r="AE117" s="32">
        <f ca="1">IFERROR(($K117*EXP(AE$69*($Q117+0.5*($R117)^2))*_xlfn.NORM.DIST((LN(($M117*EXP($L117/100*AE$69))/($K117))-$Q117*AE$69)/($R117*SQRT(AE$69))-$R117*SQRT(AE$69),0,1,TRUE)+$M117*EXP($L117/100*AE$69)*(1-_xlfn.NORM.DIST((LN(($M117*EXP($L117/100*AE$69))/($K117))-$Q117*AE$69)/($R117*SQRT(AE$69)),0,1,TRUE)))*EXP(-0.07*AE$69)*(INDEX('3)tpx females'!BM$57:BM$107,MATCH('3) 2016 cases'!$P117,'3)tpx females'!$BB$57:$BB$107,0))+INDEX('3)tpx males'!BM$57:BM$107,MATCH($O117,'3)tpx males'!$BB$57:$BB$107,0))-(INDEX('3)tpx males'!BL$110:BL$160,MATCH($O117,'3)tpx males'!$BB$110:$BB$160,0))*INDEX('3)tpx females'!BL$111:BL$161,MATCH('3) 2016 cases'!$P117,'3)tpx females'!$BB$111:$BB$161,0))*(1-(EXP(-INDEX('3)tpx males'!BM$4:BM$54,MATCH($O117,'3)tpx males'!$BB$4:$BB$54,0)))*EXP(-INDEX('3)tpx females'!BM$3:BM$53,MATCH('3) 2016 cases'!$P117,'3)tpx females'!$BB$3:$BB$53,0))))))),0)</f>
        <v>426.27366642292441</v>
      </c>
      <c r="AF117" s="32">
        <f ca="1">IFERROR(($K117*EXP(AF$69*($Q117+0.5*($R117)^2))*_xlfn.NORM.DIST((LN(($M117*EXP($L117/100*AF$69))/($K117))-$Q117*AF$69)/($R117*SQRT(AF$69))-$R117*SQRT(AF$69),0,1,TRUE)+$M117*EXP($L117/100*AF$69)*(1-_xlfn.NORM.DIST((LN(($M117*EXP($L117/100*AF$69))/($K117))-$Q117*AF$69)/($R117*SQRT(AF$69)),0,1,TRUE)))*EXP(-0.07*AF$69)*(INDEX('3)tpx females'!BN$57:BN$107,MATCH('3) 2016 cases'!$P117,'3)tpx females'!$BB$57:$BB$107,0))+INDEX('3)tpx males'!BN$57:BN$107,MATCH($O117,'3)tpx males'!$BB$57:$BB$107,0))-(INDEX('3)tpx males'!BM$110:BM$160,MATCH($O117,'3)tpx males'!$BB$110:$BB$160,0))*INDEX('3)tpx females'!BM$111:BM$161,MATCH('3) 2016 cases'!$P117,'3)tpx females'!$BB$111:$BB$161,0))*(1-(EXP(-INDEX('3)tpx males'!BN$4:BN$54,MATCH($O117,'3)tpx males'!$BB$4:$BB$54,0)))*EXP(-INDEX('3)tpx females'!BN$3:BN$53,MATCH('3) 2016 cases'!$P117,'3)tpx females'!$BB$3:$BB$53,0))))))),0)</f>
        <v>535.25034574884228</v>
      </c>
      <c r="AG117" s="32">
        <f ca="1">IFERROR(($K117*EXP(AG$69*($Q117+0.5*($R117)^2))*_xlfn.NORM.DIST((LN(($M117*EXP($L117/100*AG$69))/($K117))-$Q117*AG$69)/($R117*SQRT(AG$69))-$R117*SQRT(AG$69),0,1,TRUE)+$M117*EXP($L117/100*AG$69)*(1-_xlfn.NORM.DIST((LN(($M117*EXP($L117/100*AG$69))/($K117))-$Q117*AG$69)/($R117*SQRT(AG$69)),0,1,TRUE)))*EXP(-0.07*AG$69)*(INDEX('3)tpx females'!BO$57:BO$107,MATCH('3) 2016 cases'!$P117,'3)tpx females'!$BB$57:$BB$107,0))+INDEX('3)tpx males'!BO$57:BO$107,MATCH($O117,'3)tpx males'!$BB$57:$BB$107,0))-(INDEX('3)tpx males'!BN$110:BN$160,MATCH($O117,'3)tpx males'!$BB$110:$BB$160,0))*INDEX('3)tpx females'!BN$111:BN$161,MATCH('3) 2016 cases'!$P117,'3)tpx females'!$BB$111:$BB$161,0))*(1-(EXP(-INDEX('3)tpx males'!BO$4:BO$54,MATCH($O117,'3)tpx males'!$BB$4:$BB$54,0)))*EXP(-INDEX('3)tpx females'!BO$3:BO$53,MATCH('3) 2016 cases'!$P117,'3)tpx females'!$BB$3:$BB$53,0))))))),0)</f>
        <v>659.94849286766328</v>
      </c>
      <c r="AH117" s="32">
        <f ca="1">IFERROR(($K117*EXP(AH$69*($Q117+0.5*($R117)^2))*_xlfn.NORM.DIST((LN(($M117*EXP($L117/100*AH$69))/($K117))-$Q117*AH$69)/($R117*SQRT(AH$69))-$R117*SQRT(AH$69),0,1,TRUE)+$M117*EXP($L117/100*AH$69)*(1-_xlfn.NORM.DIST((LN(($M117*EXP($L117/100*AH$69))/($K117))-$Q117*AH$69)/($R117*SQRT(AH$69)),0,1,TRUE)))*EXP(-0.07*AH$69)*(INDEX('3)tpx females'!BP$57:BP$107,MATCH('3) 2016 cases'!$P117,'3)tpx females'!$BB$57:$BB$107,0))+INDEX('3)tpx males'!BP$57:BP$107,MATCH($O117,'3)tpx males'!$BB$57:$BB$107,0))-(INDEX('3)tpx males'!BO$110:BO$160,MATCH($O117,'3)tpx males'!$BB$110:$BB$160,0))*INDEX('3)tpx females'!BO$111:BO$161,MATCH('3) 2016 cases'!$P117,'3)tpx females'!$BB$111:$BB$161,0))*(1-(EXP(-INDEX('3)tpx males'!BP$4:BP$54,MATCH($O117,'3)tpx males'!$BB$4:$BB$54,0)))*EXP(-INDEX('3)tpx females'!BP$3:BP$53,MATCH('3) 2016 cases'!$P117,'3)tpx females'!$BB$3:$BB$53,0))))))),0)</f>
        <v>853.85969419919616</v>
      </c>
      <c r="AI117" s="32">
        <f ca="1">IFERROR(($K117*EXP(AI$69*($Q117+0.5*($R117)^2))*_xlfn.NORM.DIST((LN(($M117*EXP($L117/100*AI$69))/($K117))-$Q117*AI$69)/($R117*SQRT(AI$69))-$R117*SQRT(AI$69),0,1,TRUE)+$M117*EXP($L117/100*AI$69)*(1-_xlfn.NORM.DIST((LN(($M117*EXP($L117/100*AI$69))/($K117))-$Q117*AI$69)/($R117*SQRT(AI$69)),0,1,TRUE)))*EXP(-0.07*AI$69)*(INDEX('3)tpx females'!BQ$57:BQ$107,MATCH('3) 2016 cases'!$P117,'3)tpx females'!$BB$57:$BB$107,0))+INDEX('3)tpx males'!BQ$57:BQ$107,MATCH($O117,'3)tpx males'!$BB$57:$BB$107,0))-(INDEX('3)tpx males'!BP$110:BP$160,MATCH($O117,'3)tpx males'!$BB$110:$BB$160,0))*INDEX('3)tpx females'!BP$111:BP$161,MATCH('3) 2016 cases'!$P117,'3)tpx females'!$BB$111:$BB$161,0))*(1-(EXP(-INDEX('3)tpx males'!BQ$4:BQ$54,MATCH($O117,'3)tpx males'!$BB$4:$BB$54,0)))*EXP(-INDEX('3)tpx females'!BQ$3:BQ$53,MATCH('3) 2016 cases'!$P117,'3)tpx females'!$BB$3:$BB$53,0))))))),0)</f>
        <v>1040.5258877349906</v>
      </c>
      <c r="AJ117" s="32">
        <f ca="1">IFERROR(($K117*EXP(AJ$69*($Q117+0.5*($R117)^2))*_xlfn.NORM.DIST((LN(($M117*EXP($L117/100*AJ$69))/($K117))-$Q117*AJ$69)/($R117*SQRT(AJ$69))-$R117*SQRT(AJ$69),0,1,TRUE)+$M117*EXP($L117/100*AJ$69)*(1-_xlfn.NORM.DIST((LN(($M117*EXP($L117/100*AJ$69))/($K117))-$Q117*AJ$69)/($R117*SQRT(AJ$69)),0,1,TRUE)))*EXP(-0.07*AJ$69)*(INDEX('3)tpx females'!BR$57:BR$107,MATCH('3) 2016 cases'!$P117,'3)tpx females'!$BB$57:$BB$107,0))+INDEX('3)tpx males'!BR$57:BR$107,MATCH($O117,'3)tpx males'!$BB$57:$BB$107,0))-(INDEX('3)tpx males'!BQ$110:BQ$160,MATCH($O117,'3)tpx males'!$BB$110:$BB$160,0))*INDEX('3)tpx females'!BQ$111:BQ$161,MATCH('3) 2016 cases'!$P117,'3)tpx females'!$BB$111:$BB$161,0))*(1-(EXP(-INDEX('3)tpx males'!BR$4:BR$54,MATCH($O117,'3)tpx males'!$BB$4:$BB$54,0)))*EXP(-INDEX('3)tpx females'!BR$3:BR$53,MATCH('3) 2016 cases'!$P117,'3)tpx females'!$BB$3:$BB$53,0))))))),0)</f>
        <v>1263.2107416859374</v>
      </c>
      <c r="AK117" s="32">
        <f ca="1">IFERROR(($K117*EXP(AK$69*($Q117+0.5*($R117)^2))*_xlfn.NORM.DIST((LN(($M117*EXP($L117/100*AK$69))/($K117))-$Q117*AK$69)/($R117*SQRT(AK$69))-$R117*SQRT(AK$69),0,1,TRUE)+$M117*EXP($L117/100*AK$69)*(1-_xlfn.NORM.DIST((LN(($M117*EXP($L117/100*AK$69))/($K117))-$Q117*AK$69)/($R117*SQRT(AK$69)),0,1,TRUE)))*EXP(-0.07*AK$69)*(INDEX('3)tpx females'!BS$57:BS$107,MATCH('3) 2016 cases'!$P117,'3)tpx females'!$BB$57:$BB$107,0))+INDEX('3)tpx males'!BS$57:BS$107,MATCH($O117,'3)tpx males'!$BB$57:$BB$107,0))-(INDEX('3)tpx males'!BR$110:BR$160,MATCH($O117,'3)tpx males'!$BB$110:$BB$160,0))*INDEX('3)tpx females'!BR$111:BR$161,MATCH('3) 2016 cases'!$P117,'3)tpx females'!$BB$111:$BB$161,0))*(1-(EXP(-INDEX('3)tpx males'!BS$4:BS$54,MATCH($O117,'3)tpx males'!$BB$4:$BB$54,0)))*EXP(-INDEX('3)tpx females'!BS$3:BS$53,MATCH('3) 2016 cases'!$P117,'3)tpx females'!$BB$3:$BB$53,0))))))),0)</f>
        <v>1581.2838258481042</v>
      </c>
      <c r="AL117" s="32">
        <f ca="1">IFERROR(($K117*EXP(AL$69*($Q117+0.5*($R117)^2))*_xlfn.NORM.DIST((LN(($M117*EXP($L117/100*AL$69))/($K117))-$Q117*AL$69)/($R117*SQRT(AL$69))-$R117*SQRT(AL$69),0,1,TRUE)+$M117*EXP($L117/100*AL$69)*(1-_xlfn.NORM.DIST((LN(($M117*EXP($L117/100*AL$69))/($K117))-$Q117*AL$69)/($R117*SQRT(AL$69)),0,1,TRUE)))*EXP(-0.07*AL$69)*(INDEX('3)tpx females'!BT$57:BT$107,MATCH('3) 2016 cases'!$P117,'3)tpx females'!$BB$57:$BB$107,0))+INDEX('3)tpx males'!BT$57:BT$107,MATCH($O117,'3)tpx males'!$BB$57:$BB$107,0))-(INDEX('3)tpx males'!BS$110:BS$160,MATCH($O117,'3)tpx males'!$BB$110:$BB$160,0))*INDEX('3)tpx females'!BS$111:BS$161,MATCH('3) 2016 cases'!$P117,'3)tpx females'!$BB$111:$BB$161,0))*(1-(EXP(-INDEX('3)tpx males'!BT$4:BT$54,MATCH($O117,'3)tpx males'!$BB$4:$BB$54,0)))*EXP(-INDEX('3)tpx females'!BT$3:BT$53,MATCH('3) 2016 cases'!$P117,'3)tpx females'!$BB$3:$BB$53,0))))))),0)</f>
        <v>1748.9839210865234</v>
      </c>
      <c r="AM117" s="32">
        <f ca="1">IFERROR(($K117*EXP(AM$69*($Q117+0.5*($R117)^2))*_xlfn.NORM.DIST((LN(($M117*EXP($L117/100*AM$69))/($K117))-$Q117*AM$69)/($R117*SQRT(AM$69))-$R117*SQRT(AM$69),0,1,TRUE)+$M117*EXP($L117/100*AM$69)*(1-_xlfn.NORM.DIST((LN(($M117*EXP($L117/100*AM$69))/($K117))-$Q117*AM$69)/($R117*SQRT(AM$69)),0,1,TRUE)))*EXP(-0.07*AM$69)*(INDEX('3)tpx females'!BU$57:BU$107,MATCH('3) 2016 cases'!$P117,'3)tpx females'!$BB$57:$BB$107,0))+INDEX('3)tpx males'!BU$57:BU$107,MATCH($O117,'3)tpx males'!$BB$57:$BB$107,0))-(INDEX('3)tpx males'!BT$110:BT$160,MATCH($O117,'3)tpx males'!$BB$110:$BB$160,0))*INDEX('3)tpx females'!BT$111:BT$161,MATCH('3) 2016 cases'!$P117,'3)tpx females'!$BB$111:$BB$161,0))*(1-(EXP(-INDEX('3)tpx males'!BU$4:BU$54,MATCH($O117,'3)tpx males'!$BB$4:$BB$54,0)))*EXP(-INDEX('3)tpx females'!BU$3:BU$53,MATCH('3) 2016 cases'!$P117,'3)tpx females'!$BB$3:$BB$53,0))))))),0)</f>
        <v>2101.019283091563</v>
      </c>
      <c r="AN117" s="32">
        <f ca="1">IFERROR(($K117*EXP(AN$69*($Q117+0.5*($R117)^2))*_xlfn.NORM.DIST((LN(($M117*EXP($L117/100*AN$69))/($K117))-$Q117*AN$69)/($R117*SQRT(AN$69))-$R117*SQRT(AN$69),0,1,TRUE)+$M117*EXP($L117/100*AN$69)*(1-_xlfn.NORM.DIST((LN(($M117*EXP($L117/100*AN$69))/($K117))-$Q117*AN$69)/($R117*SQRT(AN$69)),0,1,TRUE)))*EXP(-0.07*AN$69)*(INDEX('3)tpx females'!BV$57:BV$107,MATCH('3) 2016 cases'!$P117,'3)tpx females'!$BB$57:$BB$107,0))+INDEX('3)tpx males'!BV$57:BV$107,MATCH($O117,'3)tpx males'!$BB$57:$BB$107,0))-(INDEX('3)tpx males'!BU$110:BU$160,MATCH($O117,'3)tpx males'!$BB$110:$BB$160,0))*INDEX('3)tpx females'!BU$111:BU$161,MATCH('3) 2016 cases'!$P117,'3)tpx females'!$BB$111:$BB$161,0))*(1-(EXP(-INDEX('3)tpx males'!BV$4:BV$54,MATCH($O117,'3)tpx males'!$BB$4:$BB$54,0)))*EXP(-INDEX('3)tpx females'!BV$3:BV$53,MATCH('3) 2016 cases'!$P117,'3)tpx females'!$BB$3:$BB$53,0))))))),0)</f>
        <v>2572.6757876298057</v>
      </c>
      <c r="AO117" s="32">
        <f ca="1">IFERROR(($K117*EXP(AO$69*($Q117+0.5*($R117)^2))*_xlfn.NORM.DIST((LN(($M117*EXP($L117/100*AO$69))/($K117))-$Q117*AO$69)/($R117*SQRT(AO$69))-$R117*SQRT(AO$69),0,1,TRUE)+$M117*EXP($L117/100*AO$69)*(1-_xlfn.NORM.DIST((LN(($M117*EXP($L117/100*AO$69))/($K117))-$Q117*AO$69)/($R117*SQRT(AO$69)),0,1,TRUE)))*EXP(-0.07*AO$69)*(INDEX('3)tpx females'!BW$57:BW$107,MATCH('3) 2016 cases'!$P117,'3)tpx females'!$BB$57:$BB$107,0))+INDEX('3)tpx males'!BW$57:BW$107,MATCH($O117,'3)tpx males'!$BB$57:$BB$107,0))-(INDEX('3)tpx males'!BV$110:BV$160,MATCH($O117,'3)tpx males'!$BB$110:$BB$160,0))*INDEX('3)tpx females'!BV$111:BV$161,MATCH('3) 2016 cases'!$P117,'3)tpx females'!$BB$111:$BB$161,0))*(1-(EXP(-INDEX('3)tpx males'!BW$4:BW$54,MATCH($O117,'3)tpx males'!$BB$4:$BB$54,0)))*EXP(-INDEX('3)tpx females'!BW$3:BW$53,MATCH('3) 2016 cases'!$P117,'3)tpx females'!$BB$3:$BB$53,0))))))),0)</f>
        <v>2836.4167336621099</v>
      </c>
      <c r="AP117" s="32">
        <f ca="1">IFERROR(($K117*EXP(AP$69*($Q117+0.5*($R117)^2))*_xlfn.NORM.DIST((LN(($M117*EXP($L117/100*AP$69))/($K117))-$Q117*AP$69)/($R117*SQRT(AP$69))-$R117*SQRT(AP$69),0,1,TRUE)+$M117*EXP($L117/100*AP$69)*(1-_xlfn.NORM.DIST((LN(($M117*EXP($L117/100*AP$69))/($K117))-$Q117*AP$69)/($R117*SQRT(AP$69)),0,1,TRUE)))*EXP(-0.07*AP$69)*(INDEX('3)tpx females'!BX$57:BX$107,MATCH('3) 2016 cases'!$P117,'3)tpx females'!$BB$57:$BB$107,0))+INDEX('3)tpx males'!BX$57:BX$107,MATCH($O117,'3)tpx males'!$BB$57:$BB$107,0))-(INDEX('3)tpx males'!BW$110:BW$160,MATCH($O117,'3)tpx males'!$BB$110:$BB$160,0))*INDEX('3)tpx females'!BW$111:BW$161,MATCH('3) 2016 cases'!$P117,'3)tpx females'!$BB$111:$BB$161,0))*(1-(EXP(-INDEX('3)tpx males'!BX$4:BX$54,MATCH($O117,'3)tpx males'!$BB$4:$BB$54,0)))*EXP(-INDEX('3)tpx females'!BX$3:BX$53,MATCH('3) 2016 cases'!$P117,'3)tpx females'!$BB$3:$BB$53,0))))))),0)</f>
        <v>3202.2649190090196</v>
      </c>
      <c r="AQ117" s="32">
        <f ca="1">IFERROR(($K117*EXP(AQ$69*($Q117+0.5*($R117)^2))*_xlfn.NORM.DIST((LN(($M117*EXP($L117/100*AQ$69))/($K117))-$Q117*AQ$69)/($R117*SQRT(AQ$69))-$R117*SQRT(AQ$69),0,1,TRUE)+$M117*EXP($L117/100*AQ$69)*(1-_xlfn.NORM.DIST((LN(($M117*EXP($L117/100*AQ$69))/($K117))-$Q117*AQ$69)/($R117*SQRT(AQ$69)),0,1,TRUE)))*EXP(-0.07*AQ$69)*(INDEX('3)tpx females'!BY$57:BY$107,MATCH('3) 2016 cases'!$P117,'3)tpx females'!$BB$57:$BB$107,0))+INDEX('3)tpx males'!BY$57:BY$107,MATCH($O117,'3)tpx males'!$BB$57:$BB$107,0))-(INDEX('3)tpx males'!BX$110:BX$160,MATCH($O117,'3)tpx males'!$BB$110:$BB$160,0))*INDEX('3)tpx females'!BX$111:BX$161,MATCH('3) 2016 cases'!$P117,'3)tpx females'!$BB$111:$BB$161,0))*(1-(EXP(-INDEX('3)tpx males'!BY$4:BY$54,MATCH($O117,'3)tpx males'!$BB$4:$BB$54,0)))*EXP(-INDEX('3)tpx females'!BY$3:BY$53,MATCH('3) 2016 cases'!$P117,'3)tpx females'!$BB$3:$BB$53,0))))))),0)</f>
        <v>3538.78041107432</v>
      </c>
      <c r="AR117" s="32">
        <f ca="1">IFERROR(($K117*EXP(AR$69*($Q117+0.5*($R117)^2))*_xlfn.NORM.DIST((LN(($M117*EXP($L117/100*AR$69))/($K117))-$Q117*AR$69)/($R117*SQRT(AR$69))-$R117*SQRT(AR$69),0,1,TRUE)+$M117*EXP($L117/100*AR$69)*(1-_xlfn.NORM.DIST((LN(($M117*EXP($L117/100*AR$69))/($K117))-$Q117*AR$69)/($R117*SQRT(AR$69)),0,1,TRUE)))*EXP(-0.07*AR$69)*(INDEX('3)tpx females'!BZ$57:BZ$107,MATCH('3) 2016 cases'!$P117,'3)tpx females'!$BB$57:$BB$107,0))+INDEX('3)tpx males'!BZ$57:BZ$107,MATCH($O117,'3)tpx males'!$BB$57:$BB$107,0))-(INDEX('3)tpx males'!BY$110:BY$160,MATCH($O117,'3)tpx males'!$BB$110:$BB$160,0))*INDEX('3)tpx females'!BY$111:BY$161,MATCH('3) 2016 cases'!$P117,'3)tpx females'!$BB$111:$BB$161,0))*(1-(EXP(-INDEX('3)tpx males'!BZ$4:BZ$54,MATCH($O117,'3)tpx males'!$BB$4:$BB$54,0)))*EXP(-INDEX('3)tpx females'!BZ$3:BZ$53,MATCH('3) 2016 cases'!$P117,'3)tpx females'!$BB$3:$BB$53,0))))))),0)</f>
        <v>3803.0365294681019</v>
      </c>
      <c r="AS117" s="32">
        <f ca="1">IFERROR(($K117*EXP(AS$69*($Q117+0.5*($R117)^2))*_xlfn.NORM.DIST((LN(($M117*EXP($L117/100*AS$69))/($K117))-$Q117*AS$69)/($R117*SQRT(AS$69))-$R117*SQRT(AS$69),0,1,TRUE)+$M117*EXP($L117/100*AS$69)*(1-_xlfn.NORM.DIST((LN(($M117*EXP($L117/100*AS$69))/($K117))-$Q117*AS$69)/($R117*SQRT(AS$69)),0,1,TRUE)))*EXP(-0.07*AS$69)*(INDEX('3)tpx females'!CA$57:CA$107,MATCH('3) 2016 cases'!$P117,'3)tpx females'!$BB$57:$BB$107,0))+INDEX('3)tpx males'!CA$57:CA$107,MATCH($O117,'3)tpx males'!$BB$57:$BB$107,0))-(INDEX('3)tpx males'!BZ$110:BZ$160,MATCH($O117,'3)tpx males'!$BB$110:$BB$160,0))*INDEX('3)tpx females'!BZ$111:BZ$161,MATCH('3) 2016 cases'!$P117,'3)tpx females'!$BB$111:$BB$161,0))*(1-(EXP(-INDEX('3)tpx males'!CA$4:CA$54,MATCH($O117,'3)tpx males'!$BB$4:$BB$54,0)))*EXP(-INDEX('3)tpx females'!CA$3:CA$53,MATCH('3) 2016 cases'!$P117,'3)tpx females'!$BB$3:$BB$53,0))))))),0)</f>
        <v>3837.9544395844855</v>
      </c>
      <c r="AT117" s="32">
        <f ca="1">IFERROR(($K117*EXP(AT$69*($Q117+0.5*($R117)^2))*_xlfn.NORM.DIST((LN(($M117*EXP($L117/100*AT$69))/($K117))-$Q117*AT$69)/($R117*SQRT(AT$69))-$R117*SQRT(AT$69),0,1,TRUE)+$M117*EXP($L117/100*AT$69)*(1-_xlfn.NORM.DIST((LN(($M117*EXP($L117/100*AT$69))/($K117))-$Q117*AT$69)/($R117*SQRT(AT$69)),0,1,TRUE)))*EXP(-0.07*AT$69)*(INDEX('3)tpx females'!CB$57:CB$107,MATCH('3) 2016 cases'!$P117,'3)tpx females'!$BB$57:$BB$107,0))+INDEX('3)tpx males'!CB$57:CB$107,MATCH($O117,'3)tpx males'!$BB$57:$BB$107,0))-(INDEX('3)tpx males'!CA$110:CA$160,MATCH($O117,'3)tpx males'!$BB$110:$BB$160,0))*INDEX('3)tpx females'!CA$111:CA$161,MATCH('3) 2016 cases'!$P117,'3)tpx females'!$BB$111:$BB$161,0))*(1-(EXP(-INDEX('3)tpx males'!CB$4:CB$54,MATCH($O117,'3)tpx males'!$BB$4:$BB$54,0)))*EXP(-INDEX('3)tpx females'!CB$3:CB$53,MATCH('3) 2016 cases'!$P117,'3)tpx females'!$BB$3:$BB$53,0))))))),0)</f>
        <v>3715.5030780987272</v>
      </c>
      <c r="AU117" s="32">
        <f ca="1">IFERROR(($K117*EXP(AU$69*($Q117+0.5*($R117)^2))*_xlfn.NORM.DIST((LN(($M117*EXP($L117/100*AU$69))/($K117))-$Q117*AU$69)/($R117*SQRT(AU$69))-$R117*SQRT(AU$69),0,1,TRUE)+$M117*EXP($L117/100*AU$69)*(1-_xlfn.NORM.DIST((LN(($M117*EXP($L117/100*AU$69))/($K117))-$Q117*AU$69)/($R117*SQRT(AU$69)),0,1,TRUE)))*EXP(-0.07*AU$69)*(INDEX('3)tpx females'!CC$57:CC$107,MATCH('3) 2016 cases'!$P117,'3)tpx females'!$BB$57:$BB$107,0))+INDEX('3)tpx males'!CC$57:CC$107,MATCH($O117,'3)tpx males'!$BB$57:$BB$107,0))-(INDEX('3)tpx males'!CB$110:CB$160,MATCH($O117,'3)tpx males'!$BB$110:$BB$160,0))*INDEX('3)tpx females'!CB$111:CB$161,MATCH('3) 2016 cases'!$P117,'3)tpx females'!$BB$111:$BB$161,0))*(1-(EXP(-INDEX('3)tpx males'!CC$4:CC$54,MATCH($O117,'3)tpx males'!$BB$4:$BB$54,0)))*EXP(-INDEX('3)tpx females'!CC$3:CC$53,MATCH('3) 2016 cases'!$P117,'3)tpx females'!$BB$3:$BB$53,0))))))),0)</f>
        <v>3578.6079200150702</v>
      </c>
      <c r="AV117" s="32">
        <f ca="1">IFERROR(($K117*EXP(AV$69*($Q117+0.5*($R117)^2))*_xlfn.NORM.DIST((LN(($M117*EXP($L117/100*AV$69))/($K117))-$Q117*AV$69)/($R117*SQRT(AV$69))-$R117*SQRT(AV$69),0,1,TRUE)+$M117*EXP($L117/100*AV$69)*(1-_xlfn.NORM.DIST((LN(($M117*EXP($L117/100*AV$69))/($K117))-$Q117*AV$69)/($R117*SQRT(AV$69)),0,1,TRUE)))*EXP(-0.07*AV$69)*(INDEX('3)tpx females'!CD$57:CD$107,MATCH('3) 2016 cases'!$P117,'3)tpx females'!$BB$57:$BB$107,0))+INDEX('3)tpx males'!CD$57:CD$107,MATCH($O117,'3)tpx males'!$BB$57:$BB$107,0))-(INDEX('3)tpx males'!CC$110:CC$160,MATCH($O117,'3)tpx males'!$BB$110:$BB$160,0))*INDEX('3)tpx females'!CC$111:CC$161,MATCH('3) 2016 cases'!$P117,'3)tpx females'!$BB$111:$BB$161,0))*(1-(EXP(-INDEX('3)tpx males'!CD$4:CD$54,MATCH($O117,'3)tpx males'!$BB$4:$BB$54,0)))*EXP(-INDEX('3)tpx females'!CD$3:CD$53,MATCH('3) 2016 cases'!$P117,'3)tpx females'!$BB$3:$BB$53,0))))))),0)</f>
        <v>3443.6169715522296</v>
      </c>
      <c r="AW117" s="32">
        <f ca="1">IFERROR(($K117*EXP(AW$69*($Q117+0.5*($R117)^2))*_xlfn.NORM.DIST((LN(($M117*EXP($L117/100*AW$69))/($K117))-$Q117*AW$69)/($R117*SQRT(AW$69))-$R117*SQRT(AW$69),0,1,TRUE)+$M117*EXP($L117/100*AW$69)*(1-_xlfn.NORM.DIST((LN(($M117*EXP($L117/100*AW$69))/($K117))-$Q117*AW$69)/($R117*SQRT(AW$69)),0,1,TRUE)))*EXP(-0.07*AW$69)*(INDEX('3)tpx females'!CE$57:CE$107,MATCH('3) 2016 cases'!$P117,'3)tpx females'!$BB$57:$BB$107,0))+INDEX('3)tpx males'!CE$57:CE$107,MATCH($O117,'3)tpx males'!$BB$57:$BB$107,0))-(INDEX('3)tpx males'!CD$110:CD$160,MATCH($O117,'3)tpx males'!$BB$110:$BB$160,0))*INDEX('3)tpx females'!CD$111:CD$161,MATCH('3) 2016 cases'!$P117,'3)tpx females'!$BB$111:$BB$161,0))*(1-(EXP(-INDEX('3)tpx males'!CE$4:CE$54,MATCH($O117,'3)tpx males'!$BB$4:$BB$54,0)))*EXP(-INDEX('3)tpx females'!CE$3:CE$53,MATCH('3) 2016 cases'!$P117,'3)tpx females'!$BB$3:$BB$53,0))))))),0)</f>
        <v>3055.2189909637805</v>
      </c>
      <c r="AX117" s="32">
        <f ca="1">IFERROR(($K117*EXP(AX$69*($Q117+0.5*($R117)^2))*_xlfn.NORM.DIST((LN(($M117*EXP($L117/100*AX$69))/($K117))-$Q117*AX$69)/($R117*SQRT(AX$69))-$R117*SQRT(AX$69),0,1,TRUE)+$M117*EXP($L117/100*AX$69)*(1-_xlfn.NORM.DIST((LN(($M117*EXP($L117/100*AX$69))/($K117))-$Q117*AX$69)/($R117*SQRT(AX$69)),0,1,TRUE)))*EXP(-0.07*AX$69)*(INDEX('3)tpx females'!CF$57:CF$107,MATCH('3) 2016 cases'!$P117,'3)tpx females'!$BB$57:$BB$107,0))+INDEX('3)tpx males'!CF$57:CF$107,MATCH($O117,'3)tpx males'!$BB$57:$BB$107,0))-(INDEX('3)tpx males'!CE$110:CE$160,MATCH($O117,'3)tpx males'!$BB$110:$BB$160,0))*INDEX('3)tpx females'!CE$111:CE$161,MATCH('3) 2016 cases'!$P117,'3)tpx females'!$BB$111:$BB$161,0))*(1-(EXP(-INDEX('3)tpx males'!CF$4:CF$54,MATCH($O117,'3)tpx males'!$BB$4:$BB$54,0)))*EXP(-INDEX('3)tpx females'!CF$3:CF$53,MATCH('3) 2016 cases'!$P117,'3)tpx females'!$BB$3:$BB$53,0))))))),0)</f>
        <v>2659.6386263716809</v>
      </c>
      <c r="AY117" s="32">
        <f ca="1">IFERROR(($K117*EXP(AY$69*($Q117+0.5*($R117)^2))*_xlfn.NORM.DIST((LN(($M117*EXP($L117/100*AY$69))/($K117))-$Q117*AY$69)/($R117*SQRT(AY$69))-$R117*SQRT(AY$69),0,1,TRUE)+$M117*EXP($L117/100*AY$69)*(1-_xlfn.NORM.DIST((LN(($M117*EXP($L117/100*AY$69))/($K117))-$Q117*AY$69)/($R117*SQRT(AY$69)),0,1,TRUE)))*EXP(-0.07*AY$69)*(INDEX('3)tpx females'!CG$57:CG$107,MATCH('3) 2016 cases'!$P117,'3)tpx females'!$BB$57:$BB$107,0))+INDEX('3)tpx males'!CG$57:CG$107,MATCH($O117,'3)tpx males'!$BB$57:$BB$107,0))-(INDEX('3)tpx males'!CF$110:CF$160,MATCH($O117,'3)tpx males'!$BB$110:$BB$160,0))*INDEX('3)tpx females'!CF$111:CF$161,MATCH('3) 2016 cases'!$P117,'3)tpx females'!$BB$111:$BB$161,0))*(1-(EXP(-INDEX('3)tpx males'!CG$4:CG$54,MATCH($O117,'3)tpx males'!$BB$4:$BB$54,0)))*EXP(-INDEX('3)tpx females'!CG$3:CG$53,MATCH('3) 2016 cases'!$P117,'3)tpx females'!$BB$3:$BB$53,0))))))),0)</f>
        <v>2218.3493031611406</v>
      </c>
      <c r="AZ117" s="32">
        <f ca="1">IFERROR(($K117*EXP(AZ$69*($Q117+0.5*($R117)^2))*_xlfn.NORM.DIST((LN(($M117*EXP($L117/100*AZ$69))/($K117))-$Q117*AZ$69)/($R117*SQRT(AZ$69))-$R117*SQRT(AZ$69),0,1,TRUE)+$M117*EXP($L117/100*AZ$69)*(1-_xlfn.NORM.DIST((LN(($M117*EXP($L117/100*AZ$69))/($K117))-$Q117*AZ$69)/($R117*SQRT(AZ$69)),0,1,TRUE)))*EXP(-0.07*AZ$69)*(INDEX('3)tpx females'!CH$57:CH$107,MATCH('3) 2016 cases'!$P117,'3)tpx females'!$BB$57:$BB$107,0))+INDEX('3)tpx males'!CH$57:CH$107,MATCH($O117,'3)tpx males'!$BB$57:$BB$107,0))-(INDEX('3)tpx males'!CG$110:CG$160,MATCH($O117,'3)tpx males'!$BB$110:$BB$160,0))*INDEX('3)tpx females'!CG$111:CG$161,MATCH('3) 2016 cases'!$P117,'3)tpx females'!$BB$111:$BB$161,0))*(1-(EXP(-INDEX('3)tpx males'!CH$4:CH$54,MATCH($O117,'3)tpx males'!$BB$4:$BB$54,0)))*EXP(-INDEX('3)tpx females'!CH$3:CH$53,MATCH('3) 2016 cases'!$P117,'3)tpx females'!$BB$3:$BB$53,0))))))),0)</f>
        <v>1778.5305477299091</v>
      </c>
      <c r="BA117" s="32">
        <f ca="1">IFERROR(($K117*EXP(BA$69*($Q117+0.5*($R117)^2))*_xlfn.NORM.DIST((LN(($M117*EXP($L117/100*BA$69))/($K117))-$Q117*BA$69)/($R117*SQRT(BA$69))-$R117*SQRT(BA$69),0,1,TRUE)+$M117*EXP($L117/100*BA$69)*(1-_xlfn.NORM.DIST((LN(($M117*EXP($L117/100*BA$69))/($K117))-$Q117*BA$69)/($R117*SQRT(BA$69)),0,1,TRUE)))*EXP(-0.07*BA$69)*(INDEX('3)tpx females'!CI$57:CI$107,MATCH('3) 2016 cases'!$P117,'3)tpx females'!$BB$57:$BB$107,0))+INDEX('3)tpx males'!CI$57:CI$107,MATCH($O117,'3)tpx males'!$BB$57:$BB$107,0))-(INDEX('3)tpx males'!CH$110:CH$160,MATCH($O117,'3)tpx males'!$BB$110:$BB$160,0))*INDEX('3)tpx females'!CH$111:CH$161,MATCH('3) 2016 cases'!$P117,'3)tpx females'!$BB$111:$BB$161,0))*(1-(EXP(-INDEX('3)tpx males'!CI$4:CI$54,MATCH($O117,'3)tpx males'!$BB$4:$BB$54,0)))*EXP(-INDEX('3)tpx females'!CI$3:CI$53,MATCH('3) 2016 cases'!$P117,'3)tpx females'!$BB$3:$BB$53,0))))))),0)</f>
        <v>1366.2389314570023</v>
      </c>
      <c r="BB117" s="32">
        <f ca="1">IFERROR(($K117*EXP(BB$69*($Q117+0.5*($R117)^2))*_xlfn.NORM.DIST((LN(($M117*EXP($L117/100*BB$69))/($K117))-$Q117*BB$69)/($R117*SQRT(BB$69))-$R117*SQRT(BB$69),0,1,TRUE)+$M117*EXP($L117/100*BB$69)*(1-_xlfn.NORM.DIST((LN(($M117*EXP($L117/100*BB$69))/($K117))-$Q117*BB$69)/($R117*SQRT(BB$69)),0,1,TRUE)))*EXP(-0.07*BB$69)*(INDEX('3)tpx females'!CJ$57:CJ$107,MATCH('3) 2016 cases'!$P117,'3)tpx females'!$BB$57:$BB$107,0))+INDEX('3)tpx males'!CJ$57:CJ$107,MATCH($O117,'3)tpx males'!$BB$57:$BB$107,0))-(INDEX('3)tpx males'!CI$110:CI$160,MATCH($O117,'3)tpx males'!$BB$110:$BB$160,0))*INDEX('3)tpx females'!CI$111:CI$161,MATCH('3) 2016 cases'!$P117,'3)tpx females'!$BB$111:$BB$161,0))*(1-(EXP(-INDEX('3)tpx males'!CJ$4:CJ$54,MATCH($O117,'3)tpx males'!$BB$4:$BB$54,0)))*EXP(-INDEX('3)tpx females'!CJ$3:CJ$53,MATCH('3) 2016 cases'!$P117,'3)tpx females'!$BB$3:$BB$53,0))))))),0)</f>
        <v>1003.0438331634656</v>
      </c>
      <c r="BC117" s="32">
        <f ca="1">IFERROR(($K117*EXP(BC$69*($Q117+0.5*($R117)^2))*_xlfn.NORM.DIST((LN(($M117*EXP($L117/100*BC$69))/($K117))-$Q117*BC$69)/($R117*SQRT(BC$69))-$R117*SQRT(BC$69),0,1,TRUE)+$M117*EXP($L117/100*BC$69)*(1-_xlfn.NORM.DIST((LN(($M117*EXP($L117/100*BC$69))/($K117))-$Q117*BC$69)/($R117*SQRT(BC$69)),0,1,TRUE)))*EXP(-0.07*BC$69)*(INDEX('3)tpx females'!CK$57:CK$107,MATCH('3) 2016 cases'!$P117,'3)tpx females'!$BB$57:$BB$107,0))+INDEX('3)tpx males'!CK$57:CK$107,MATCH($O117,'3)tpx males'!$BB$57:$BB$107,0))-(INDEX('3)tpx males'!CJ$110:CJ$160,MATCH($O117,'3)tpx males'!$BB$110:$BB$160,0))*INDEX('3)tpx females'!CJ$111:CJ$161,MATCH('3) 2016 cases'!$P117,'3)tpx females'!$BB$111:$BB$161,0))*(1-(EXP(-INDEX('3)tpx males'!CK$4:CK$54,MATCH($O117,'3)tpx males'!$BB$4:$BB$54,0)))*EXP(-INDEX('3)tpx females'!CK$3:CK$53,MATCH('3) 2016 cases'!$P117,'3)tpx females'!$BB$3:$BB$53,0))))))),0)</f>
        <v>703.89024698155367</v>
      </c>
      <c r="BD117" s="32">
        <f ca="1">IFERROR(($K117*EXP(BD$69*($Q117+0.5*($R117)^2))*_xlfn.NORM.DIST((LN(($M117*EXP($L117/100*BD$69))/($K117))-$Q117*BD$69)/($R117*SQRT(BD$69))-$R117*SQRT(BD$69),0,1,TRUE)+$M117*EXP($L117/100*BD$69)*(1-_xlfn.NORM.DIST((LN(($M117*EXP($L117/100*BD$69))/($K117))-$Q117*BD$69)/($R117*SQRT(BD$69)),0,1,TRUE)))*EXP(-0.07*BD$69)*(INDEX('3)tpx females'!CL$57:CL$107,MATCH('3) 2016 cases'!$P117,'3)tpx females'!$BB$57:$BB$107,0))+INDEX('3)tpx males'!CL$57:CL$107,MATCH($O117,'3)tpx males'!$BB$57:$BB$107,0))-(INDEX('3)tpx males'!CK$110:CK$160,MATCH($O117,'3)tpx males'!$BB$110:$BB$160,0))*INDEX('3)tpx females'!CK$111:CK$161,MATCH('3) 2016 cases'!$P117,'3)tpx females'!$BB$111:$BB$161,0))*(1-(EXP(-INDEX('3)tpx males'!CL$4:CL$54,MATCH($O117,'3)tpx males'!$BB$4:$BB$54,0)))*EXP(-INDEX('3)tpx females'!CL$3:CL$53,MATCH('3) 2016 cases'!$P117,'3)tpx females'!$BB$3:$BB$53,0))))))),0)</f>
        <v>466.55985373589283</v>
      </c>
      <c r="BE117" s="32">
        <f ca="1">IFERROR(($K117*EXP(BE$69*($Q117+0.5*($R117)^2))*_xlfn.NORM.DIST((LN(($M117*EXP($L117/100*BE$69))/($K117))-$Q117*BE$69)/($R117*SQRT(BE$69))-$R117*SQRT(BE$69),0,1,TRUE)+$M117*EXP($L117/100*BE$69)*(1-_xlfn.NORM.DIST((LN(($M117*EXP($L117/100*BE$69))/($K117))-$Q117*BE$69)/($R117*SQRT(BE$69)),0,1,TRUE)))*EXP(-0.07*BE$69)*(INDEX('3)tpx females'!CM$57:CM$107,MATCH('3) 2016 cases'!$P117,'3)tpx females'!$BB$57:$BB$107,0))+INDEX('3)tpx males'!CM$57:CM$107,MATCH($O117,'3)tpx males'!$BB$57:$BB$107,0))-(INDEX('3)tpx males'!CL$110:CL$160,MATCH($O117,'3)tpx males'!$BB$110:$BB$160,0))*INDEX('3)tpx females'!CL$111:CL$161,MATCH('3) 2016 cases'!$P117,'3)tpx females'!$BB$111:$BB$161,0))*(1-(EXP(-INDEX('3)tpx males'!CM$4:CM$54,MATCH($O117,'3)tpx males'!$BB$4:$BB$54,0)))*EXP(-INDEX('3)tpx females'!CM$3:CM$53,MATCH('3) 2016 cases'!$P117,'3)tpx females'!$BB$3:$BB$53,0))))))),0)</f>
        <v>296.71068435637983</v>
      </c>
      <c r="BF117" s="32">
        <f ca="1">IFERROR(($K117*EXP(BF$69*($Q117+0.5*($R117)^2))*_xlfn.NORM.DIST((LN(($M117*EXP($L117/100*BF$69))/($K117))-$Q117*BF$69)/($R117*SQRT(BF$69))-$R117*SQRT(BF$69),0,1,TRUE)+$M117*EXP($L117/100*BF$69)*(1-_xlfn.NORM.DIST((LN(($M117*EXP($L117/100*BF$69))/($K117))-$Q117*BF$69)/($R117*SQRT(BF$69)),0,1,TRUE)))*EXP(-0.07*BF$69)*(INDEX('3)tpx females'!CN$57:CN$107,MATCH('3) 2016 cases'!$P117,'3)tpx females'!$BB$57:$BB$107,0))+INDEX('3)tpx males'!CN$57:CN$107,MATCH($O117,'3)tpx males'!$BB$57:$BB$107,0))-(INDEX('3)tpx males'!CM$110:CM$160,MATCH($O117,'3)tpx males'!$BB$110:$BB$160,0))*INDEX('3)tpx females'!CM$111:CM$161,MATCH('3) 2016 cases'!$P117,'3)tpx females'!$BB$111:$BB$161,0))*(1-(EXP(-INDEX('3)tpx males'!CN$4:CN$54,MATCH($O117,'3)tpx males'!$BB$4:$BB$54,0)))*EXP(-INDEX('3)tpx females'!CN$3:CN$53,MATCH('3) 2016 cases'!$P117,'3)tpx females'!$BB$3:$BB$53,0))))))),0)</f>
        <v>178.27243549670303</v>
      </c>
      <c r="BG117" s="32">
        <f ca="1">IFERROR(($K117*EXP(BG$69*($Q117+0.5*($R117)^2))*_xlfn.NORM.DIST((LN(($M117*EXP($L117/100*BG$69))/($K117))-$Q117*BG$69)/($R117*SQRT(BG$69))-$R117*SQRT(BG$69),0,1,TRUE)+$M117*EXP($L117/100*BG$69)*(1-_xlfn.NORM.DIST((LN(($M117*EXP($L117/100*BG$69))/($K117))-$Q117*BG$69)/($R117*SQRT(BG$69)),0,1,TRUE)))*EXP(-0.07*BG$69)*(INDEX('3)tpx females'!CO$57:CO$107,MATCH('3) 2016 cases'!$P117,'3)tpx females'!$BB$57:$BB$107,0))+INDEX('3)tpx males'!CO$57:CO$107,MATCH($O117,'3)tpx males'!$BB$57:$BB$107,0))-(INDEX('3)tpx males'!CN$110:CN$160,MATCH($O117,'3)tpx males'!$BB$110:$BB$160,0))*INDEX('3)tpx females'!CN$111:CN$161,MATCH('3) 2016 cases'!$P117,'3)tpx females'!$BB$111:$BB$161,0))*(1-(EXP(-INDEX('3)tpx males'!CO$4:CO$54,MATCH($O117,'3)tpx males'!$BB$4:$BB$54,0)))*EXP(-INDEX('3)tpx females'!CO$3:CO$53,MATCH('3) 2016 cases'!$P117,'3)tpx females'!$BB$3:$BB$53,0))))))),0)</f>
        <v>101.5645575455373</v>
      </c>
      <c r="BH117" s="32">
        <f ca="1">IFERROR(($K117*EXP(BH$69*($Q117+0.5*($R117)^2))*_xlfn.NORM.DIST((LN(($M117*EXP($L117/100*BH$69))/($K117))-$Q117*BH$69)/($R117*SQRT(BH$69))-$R117*SQRT(BH$69),0,1,TRUE)+$M117*EXP($L117/100*BH$69)*(1-_xlfn.NORM.DIST((LN(($M117*EXP($L117/100*BH$69))/($K117))-$Q117*BH$69)/($R117*SQRT(BH$69)),0,1,TRUE)))*EXP(-0.07*BH$69)*(INDEX('3)tpx females'!CP$57:CP$107,MATCH('3) 2016 cases'!$P117,'3)tpx females'!$BB$57:$BB$107,0))+INDEX('3)tpx males'!CP$57:CP$107,MATCH($O117,'3)tpx males'!$BB$57:$BB$107,0))-(INDEX('3)tpx males'!CO$110:CO$160,MATCH($O117,'3)tpx males'!$BB$110:$BB$160,0))*INDEX('3)tpx females'!CO$111:CO$161,MATCH('3) 2016 cases'!$P117,'3)tpx females'!$BB$111:$BB$161,0))*(1-(EXP(-INDEX('3)tpx males'!CP$4:CP$54,MATCH($O117,'3)tpx males'!$BB$4:$BB$54,0)))*EXP(-INDEX('3)tpx females'!CP$3:CP$53,MATCH('3) 2016 cases'!$P117,'3)tpx females'!$BB$3:$BB$53,0))))))),0)</f>
        <v>53.381724074128122</v>
      </c>
      <c r="BI117" s="32">
        <f ca="1">IFERROR(($K117*EXP(BI$69*($Q117+0.5*($R117)^2))*_xlfn.NORM.DIST((LN(($M117*EXP($L117/100*BI$69))/($K117))-$Q117*BI$69)/($R117*SQRT(BI$69))-$R117*SQRT(BI$69),0,1,TRUE)+$M117*EXP($L117/100*BI$69)*(1-_xlfn.NORM.DIST((LN(($M117*EXP($L117/100*BI$69))/($K117))-$Q117*BI$69)/($R117*SQRT(BI$69)),0,1,TRUE)))*EXP(-0.07*BI$69)*(INDEX('3)tpx females'!CQ$57:CQ$107,MATCH('3) 2016 cases'!$P117,'3)tpx females'!$BB$57:$BB$107,0))+INDEX('3)tpx males'!CQ$57:CQ$107,MATCH($O117,'3)tpx males'!$BB$57:$BB$107,0))-(INDEX('3)tpx males'!CP$110:CP$160,MATCH($O117,'3)tpx males'!$BB$110:$BB$160,0))*INDEX('3)tpx females'!CP$111:CP$161,MATCH('3) 2016 cases'!$P117,'3)tpx females'!$BB$111:$BB$161,0))*(1-(EXP(-INDEX('3)tpx males'!CQ$4:CQ$54,MATCH($O117,'3)tpx males'!$BB$4:$BB$54,0)))*EXP(-INDEX('3)tpx females'!CQ$3:CQ$53,MATCH('3) 2016 cases'!$P117,'3)tpx females'!$BB$3:$BB$53,0))))))),0)</f>
        <v>27.77930752046753</v>
      </c>
      <c r="BJ117" s="32">
        <f ca="1">IFERROR(($K117*EXP(BJ$69*($Q117+0.5*($R117)^2))*_xlfn.NORM.DIST((LN(($M117*EXP($L117/100*BJ$69))/($K117))-$Q117*BJ$69)/($R117*SQRT(BJ$69))-$R117*SQRT(BJ$69),0,1,TRUE)+$M117*EXP($L117/100*BJ$69)*(1-_xlfn.NORM.DIST((LN(($M117*EXP($L117/100*BJ$69))/($K117))-$Q117*BJ$69)/($R117*SQRT(BJ$69)),0,1,TRUE)))*EXP(-0.07*BJ$69)*(INDEX('3)tpx females'!CR$57:CR$107,MATCH('3) 2016 cases'!$P117,'3)tpx females'!$BB$57:$BB$107,0))+INDEX('3)tpx males'!CR$57:CR$107,MATCH($O117,'3)tpx males'!$BB$57:$BB$107,0))-(INDEX('3)tpx males'!CQ$110:CQ$160,MATCH($O117,'3)tpx males'!$BB$110:$BB$160,0))*INDEX('3)tpx females'!CQ$111:CQ$161,MATCH('3) 2016 cases'!$P117,'3)tpx females'!$BB$111:$BB$161,0))*(1-(EXP(-INDEX('3)tpx males'!CR$4:CR$54,MATCH($O117,'3)tpx males'!$BB$4:$BB$54,0)))*EXP(-INDEX('3)tpx females'!CR$3:CR$53,MATCH('3) 2016 cases'!$P117,'3)tpx females'!$BB$3:$BB$53,0))))))),0)</f>
        <v>15.489058440279511</v>
      </c>
      <c r="BK117" s="32">
        <f ca="1">IFERROR(($K117*EXP(BK$69*($Q117+0.5*($R117)^2))*_xlfn.NORM.DIST((LN(($M117*EXP($L117/100*BK$69))/($K117))-$Q117*BK$69)/($R117*SQRT(BK$69))-$R117*SQRT(BK$69),0,1,TRUE)+$M117*EXP($L117/100*BK$69)*(1-_xlfn.NORM.DIST((LN(($M117*EXP($L117/100*BK$69))/($K117))-$Q117*BK$69)/($R117*SQRT(BK$69)),0,1,TRUE)))*EXP(-0.07*BK$69)*(INDEX('3)tpx females'!CS$57:CS$107,MATCH('3) 2016 cases'!$P117,'3)tpx females'!$BB$57:$BB$107,0))+INDEX('3)tpx males'!CS$57:CS$107,MATCH($O117,'3)tpx males'!$BB$57:$BB$107,0))-(INDEX('3)tpx males'!CR$110:CR$160,MATCH($O117,'3)tpx males'!$BB$110:$BB$160,0))*INDEX('3)tpx females'!CR$111:CR$161,MATCH('3) 2016 cases'!$P117,'3)tpx females'!$BB$111:$BB$161,0))*(1-(EXP(-INDEX('3)tpx males'!CS$4:CS$54,MATCH($O117,'3)tpx males'!$BB$4:$BB$54,0)))*EXP(-INDEX('3)tpx females'!CS$3:CS$53,MATCH('3) 2016 cases'!$P117,'3)tpx females'!$BB$3:$BB$53,0))))))),0)</f>
        <v>6.4423662345744317</v>
      </c>
      <c r="BL117" s="32">
        <f ca="1">IFERROR(($K117*EXP(BL$69*($Q117+0.5*($R117)^2))*_xlfn.NORM.DIST((LN(($M117*EXP($L117/100*BL$69))/($K117))-$Q117*BL$69)/($R117*SQRT(BL$69))-$R117*SQRT(BL$69),0,1,TRUE)+$M117*EXP($L117/100*BL$69)*(1-_xlfn.NORM.DIST((LN(($M117*EXP($L117/100*BL$69))/($K117))-$Q117*BL$69)/($R117*SQRT(BL$69)),0,1,TRUE)))*EXP(-0.07*BL$69)*(INDEX('3)tpx females'!CT$57:CT$107,MATCH('3) 2016 cases'!$P117,'3)tpx females'!$BB$57:$BB$107,0))+INDEX('3)tpx males'!CT$57:CT$107,MATCH($O117,'3)tpx males'!$BB$57:$BB$107,0))-(INDEX('3)tpx males'!CS$110:CS$160,MATCH($O117,'3)tpx males'!$BB$110:$BB$160,0))*INDEX('3)tpx females'!CS$111:CS$161,MATCH('3) 2016 cases'!$P117,'3)tpx females'!$BB$111:$BB$161,0))*(1-(EXP(-INDEX('3)tpx males'!CT$4:CT$54,MATCH($O117,'3)tpx males'!$BB$4:$BB$54,0)))*EXP(-INDEX('3)tpx females'!CT$3:CT$53,MATCH('3) 2016 cases'!$P117,'3)tpx females'!$BB$3:$BB$53,0))))))),0)</f>
        <v>0</v>
      </c>
      <c r="BM117" s="32">
        <f ca="1">IFERROR(($K117*EXP(BM$69*($Q117+0.5*($R117)^2))*_xlfn.NORM.DIST((LN(($M117*EXP($L117/100*BM$69))/($K117))-$Q117*BM$69)/($R117*SQRT(BM$69))-$R117*SQRT(BM$69),0,1,TRUE)+$M117*EXP($L117/100*BM$69)*(1-_xlfn.NORM.DIST((LN(($M117*EXP($L117/100*BM$69))/($K117))-$Q117*BM$69)/($R117*SQRT(BM$69)),0,1,TRUE)))*EXP(-0.07*BM$69)*(INDEX('3)tpx females'!CU$57:CU$107,MATCH('3) 2016 cases'!$P117,'3)tpx females'!$BB$57:$BB$107,0))+INDEX('3)tpx males'!CU$57:CU$107,MATCH($O117,'3)tpx males'!$BB$57:$BB$107,0))-(INDEX('3)tpx males'!CT$110:CT$160,MATCH($O117,'3)tpx males'!$BB$110:$BB$160,0))*INDEX('3)tpx females'!CT$111:CT$161,MATCH('3) 2016 cases'!$P117,'3)tpx females'!$BB$111:$BB$161,0))*(1-(EXP(-INDEX('3)tpx males'!CU$4:CU$54,MATCH($O117,'3)tpx males'!$BB$4:$BB$54,0)))*EXP(-INDEX('3)tpx females'!CU$3:CU$53,MATCH('3) 2016 cases'!$P117,'3)tpx females'!$BB$3:$BB$53,0))))))),0)</f>
        <v>0</v>
      </c>
      <c r="BN117" s="32">
        <f ca="1">IFERROR(($K117*EXP(BN$69*($Q117+0.5*($R117)^2))*_xlfn.NORM.DIST((LN(($M117*EXP($L117/100*BN$69))/($K117))-$Q117*BN$69)/($R117*SQRT(BN$69))-$R117*SQRT(BN$69),0,1,TRUE)+$M117*EXP($L117/100*BN$69)*(1-_xlfn.NORM.DIST((LN(($M117*EXP($L117/100*BN$69))/($K117))-$Q117*BN$69)/($R117*SQRT(BN$69)),0,1,TRUE)))*EXP(-0.07*BN$69)*(INDEX('3)tpx females'!CV$57:CV$107,MATCH('3) 2016 cases'!$P117,'3)tpx females'!$BB$57:$BB$107,0))+INDEX('3)tpx males'!CV$57:CV$107,MATCH($O117,'3)tpx males'!$BB$57:$BB$107,0))-(INDEX('3)tpx males'!CU$110:CU$160,MATCH($O117,'3)tpx males'!$BB$110:$BB$160,0))*INDEX('3)tpx females'!CU$111:CU$161,MATCH('3) 2016 cases'!$P117,'3)tpx females'!$BB$111:$BB$161,0))*(1-(EXP(-INDEX('3)tpx males'!CV$4:CV$54,MATCH($O117,'3)tpx males'!$BB$4:$BB$54,0)))*EXP(-INDEX('3)tpx females'!CV$3:CV$53,MATCH('3) 2016 cases'!$P117,'3)tpx females'!$BB$3:$BB$53,0))))))),0)</f>
        <v>0</v>
      </c>
      <c r="BO117" s="32">
        <f ca="1">IFERROR(($K117*EXP(BO$69*($Q117+0.5*($R117)^2))*_xlfn.NORM.DIST((LN(($M117*EXP($L117/100*BO$69))/($K117))-$Q117*BO$69)/($R117*SQRT(BO$69))-$R117*SQRT(BO$69),0,1,TRUE)+$M117*EXP($L117/100*BO$69)*(1-_xlfn.NORM.DIST((LN(($M117*EXP($L117/100*BO$69))/($K117))-$Q117*BO$69)/($R117*SQRT(BO$69)),0,1,TRUE)))*EXP(-0.07*BO$69)*(INDEX('3)tpx females'!CW$57:CW$107,MATCH('3) 2016 cases'!$P117,'3)tpx females'!$BB$57:$BB$107,0))+INDEX('3)tpx males'!CW$57:CW$107,MATCH($O117,'3)tpx males'!$BB$57:$BB$107,0))-(INDEX('3)tpx males'!CV$110:CV$160,MATCH($O117,'3)tpx males'!$BB$110:$BB$160,0))*INDEX('3)tpx females'!CV$111:CV$161,MATCH('3) 2016 cases'!$P117,'3)tpx females'!$BB$111:$BB$161,0))*(1-(EXP(-INDEX('3)tpx males'!CW$4:CW$54,MATCH($O117,'3)tpx males'!$BB$4:$BB$54,0)))*EXP(-INDEX('3)tpx females'!CW$3:CW$53,MATCH('3) 2016 cases'!$P117,'3)tpx females'!$BB$3:$BB$53,0))))))),0)</f>
        <v>0</v>
      </c>
      <c r="BP117" s="32">
        <f ca="1">IFERROR(($K117*EXP(BP$69*($Q117+0.5*($R117)^2))*_xlfn.NORM.DIST((LN(($M117*EXP($L117/100*BP$69))/($K117))-$Q117*BP$69)/($R117*SQRT(BP$69))-$R117*SQRT(BP$69),0,1,TRUE)+$M117*EXP($L117/100*BP$69)*(1-_xlfn.NORM.DIST((LN(($M117*EXP($L117/100*BP$69))/($K117))-$Q117*BP$69)/($R117*SQRT(BP$69)),0,1,TRUE)))*EXP(-0.07*BP$69)*(INDEX('3)tpx females'!CX$57:CX$107,MATCH('3) 2016 cases'!$P117,'3)tpx females'!$BB$57:$BB$107,0))+INDEX('3)tpx males'!CX$57:CX$107,MATCH($O117,'3)tpx males'!$BB$57:$BB$107,0))-(INDEX('3)tpx males'!CW$110:CW$160,MATCH($O117,'3)tpx males'!$BB$110:$BB$160,0))*INDEX('3)tpx females'!CW$111:CW$161,MATCH('3) 2016 cases'!$P117,'3)tpx females'!$BB$111:$BB$161,0))*(1-(EXP(-INDEX('3)tpx males'!CX$4:CX$54,MATCH($O117,'3)tpx males'!$BB$4:$BB$54,0)))*EXP(-INDEX('3)tpx females'!CX$3:CX$53,MATCH('3) 2016 cases'!$P117,'3)tpx females'!$BB$3:$BB$53,0))))))),0)</f>
        <v>0</v>
      </c>
      <c r="BQ117" s="32">
        <f ca="1">IFERROR(($K117*EXP(BQ$69*($Q117+0.5*($R117)^2))*_xlfn.NORM.DIST((LN(($M117*EXP($L117/100*BQ$69))/($K117))-$Q117*BQ$69)/($R117*SQRT(BQ$69))-$R117*SQRT(BQ$69),0,1,TRUE)+$M117*EXP($L117/100*BQ$69)*(1-_xlfn.NORM.DIST((LN(($M117*EXP($L117/100*BQ$69))/($K117))-$Q117*BQ$69)/($R117*SQRT(BQ$69)),0,1,TRUE)))*EXP(-0.07*BQ$69)*(INDEX('3)tpx females'!CY$57:CY$107,MATCH('3) 2016 cases'!$P117,'3)tpx females'!$BB$57:$BB$107,0))+INDEX('3)tpx males'!CY$57:CY$107,MATCH($O117,'3)tpx males'!$BB$57:$BB$107,0))-(INDEX('3)tpx males'!CX$110:CX$160,MATCH($O117,'3)tpx males'!$BB$110:$BB$160,0))*INDEX('3)tpx females'!CX$111:CX$161,MATCH('3) 2016 cases'!$P117,'3)tpx females'!$BB$111:$BB$161,0))*(1-(EXP(-INDEX('3)tpx males'!CY$4:CY$54,MATCH($O117,'3)tpx males'!$BB$4:$BB$54,0)))*EXP(-INDEX('3)tpx females'!CY$3:CY$53,MATCH('3) 2016 cases'!$P117,'3)tpx females'!$BB$3:$BB$53,0))))))),0)</f>
        <v>0</v>
      </c>
      <c r="BR117" s="32">
        <f ca="1">IFERROR(($K117*EXP(BR$69*($Q117+0.5*($R117)^2))*_xlfn.NORM.DIST((LN(($M117*EXP($L117/100*BR$69))/($K117))-$Q117*BR$69)/($R117*SQRT(BR$69))-$R117*SQRT(BR$69),0,1,TRUE)+$M117*EXP($L117/100*BR$69)*(1-_xlfn.NORM.DIST((LN(($M117*EXP($L117/100*BR$69))/($K117))-$Q117*BR$69)/($R117*SQRT(BR$69)),0,1,TRUE)))*EXP(-0.07*BR$69)*(INDEX('3)tpx females'!CZ$57:CZ$107,MATCH('3) 2016 cases'!$P117,'3)tpx females'!$BB$57:$BB$107,0))+INDEX('3)tpx males'!CZ$57:CZ$107,MATCH($O117,'3)tpx males'!$BB$57:$BB$107,0))-(INDEX('3)tpx males'!CY$110:CY$160,MATCH($O117,'3)tpx males'!$BB$110:$BB$160,0))*INDEX('3)tpx females'!CY$111:CY$161,MATCH('3) 2016 cases'!$P117,'3)tpx females'!$BB$111:$BB$161,0))*(1-(EXP(-INDEX('3)tpx males'!CZ$4:CZ$54,MATCH($O117,'3)tpx males'!$BB$4:$BB$54,0)))*EXP(-INDEX('3)tpx females'!CZ$3:CZ$53,MATCH('3) 2016 cases'!$P117,'3)tpx females'!$BB$3:$BB$53,0))))))),0)</f>
        <v>0</v>
      </c>
      <c r="BS117" s="32">
        <f ca="1">IFERROR(($K117*EXP(BS$69*($Q117+0.5*($R117)^2))*_xlfn.NORM.DIST((LN(($M117*EXP($L117/100*BS$69))/($K117))-$Q117*BS$69)/($R117*SQRT(BS$69))-$R117*SQRT(BS$69),0,1,TRUE)+$M117*EXP($L117/100*BS$69)*(1-_xlfn.NORM.DIST((LN(($M117*EXP($L117/100*BS$69))/($K117))-$Q117*BS$69)/($R117*SQRT(BS$69)),0,1,TRUE)))*EXP(-0.07*BS$69)*(INDEX('3)tpx females'!DA$57:DA$107,MATCH('3) 2016 cases'!$P117,'3)tpx females'!$BB$57:$BB$107,0))+INDEX('3)tpx males'!DA$57:DA$107,MATCH($O117,'3)tpx males'!$BB$57:$BB$107,0))-(INDEX('3)tpx males'!CZ$110:CZ$160,MATCH($O117,'3)tpx males'!$BB$110:$BB$160,0))*INDEX('3)tpx females'!CZ$111:CZ$161,MATCH('3) 2016 cases'!$P117,'3)tpx females'!$BB$111:$BB$161,0))*(1-(EXP(-INDEX('3)tpx males'!DA$4:DA$54,MATCH($O117,'3)tpx males'!$BB$4:$BB$54,0)))*EXP(-INDEX('3)tpx females'!DA$3:DA$53,MATCH('3) 2016 cases'!$P117,'3)tpx females'!$BB$3:$BB$53,0))))))),0)</f>
        <v>0</v>
      </c>
      <c r="BU117" s="32">
        <f t="shared" si="121"/>
        <v>57971.774416228734</v>
      </c>
      <c r="BV117" s="32">
        <f t="shared" si="122"/>
        <v>54133.663820471105</v>
      </c>
      <c r="BW117" s="32">
        <f t="shared" si="123"/>
        <v>54214.925247035229</v>
      </c>
      <c r="BX117" s="32">
        <f t="shared" si="124"/>
        <v>54296.308657204019</v>
      </c>
      <c r="BY117" s="32">
        <f t="shared" si="125"/>
        <v>54377.81423409019</v>
      </c>
      <c r="BZ117" s="32">
        <f t="shared" si="126"/>
        <v>54459.44216108133</v>
      </c>
      <c r="CA117" s="32">
        <f t="shared" si="127"/>
        <v>54541.19262184031</v>
      </c>
      <c r="CB117" s="32">
        <f t="shared" si="128"/>
        <v>54623.065800305711</v>
      </c>
      <c r="CC117" s="32">
        <f t="shared" si="129"/>
        <v>54705.061880692178</v>
      </c>
      <c r="CD117" s="32">
        <f t="shared" si="130"/>
        <v>54787.18104749098</v>
      </c>
      <c r="CE117" s="32">
        <f t="shared" si="131"/>
        <v>54869.423485470237</v>
      </c>
      <c r="CF117" s="32">
        <f t="shared" si="132"/>
        <v>54951.789379675494</v>
      </c>
      <c r="CG117" s="32">
        <f t="shared" si="133"/>
        <v>55034.278915430019</v>
      </c>
      <c r="CH117" s="32">
        <f t="shared" si="134"/>
        <v>55116.892278335319</v>
      </c>
      <c r="CI117" s="32">
        <f t="shared" si="135"/>
        <v>55199.629654271193</v>
      </c>
      <c r="CJ117" s="32">
        <f t="shared" si="136"/>
        <v>55282.491229395797</v>
      </c>
      <c r="CK117" s="32">
        <f t="shared" si="137"/>
        <v>55365.477190143705</v>
      </c>
      <c r="CL117" s="32">
        <f t="shared" si="138"/>
        <v>55448.587723220655</v>
      </c>
      <c r="CM117" s="32">
        <f t="shared" si="139"/>
        <v>55531.823015590424</v>
      </c>
      <c r="CN117" s="32">
        <f t="shared" si="140"/>
        <v>55615.183254447402</v>
      </c>
      <c r="CO117" s="32">
        <f t="shared" si="141"/>
        <v>55698.668627165731</v>
      </c>
      <c r="CP117" s="32">
        <f t="shared" si="142"/>
        <v>55782.279321213988</v>
      </c>
      <c r="CQ117" s="32">
        <f t="shared" si="143"/>
        <v>55866.015524022878</v>
      </c>
      <c r="CR117" s="32">
        <f t="shared" si="144"/>
        <v>55949.877422794132</v>
      </c>
      <c r="CS117" s="32">
        <f t="shared" si="145"/>
        <v>56033.865204240436</v>
      </c>
      <c r="CT117" s="32">
        <f t="shared" si="146"/>
        <v>56117.979054249809</v>
      </c>
      <c r="CU117" s="32">
        <f t="shared" si="147"/>
        <v>56202.219157471627</v>
      </c>
      <c r="CV117" s="32">
        <f t="shared" si="148"/>
        <v>56286.585696827089</v>
      </c>
      <c r="CW117" s="32">
        <f t="shared" si="149"/>
        <v>56371.078852950683</v>
      </c>
      <c r="CX117" s="32">
        <f t="shared" si="150"/>
        <v>56455.698803574232</v>
      </c>
      <c r="CY117" s="32">
        <f t="shared" si="151"/>
        <v>56540.445722868593</v>
      </c>
      <c r="CZ117" s="32">
        <f t="shared" si="152"/>
        <v>56625.319780759091</v>
      </c>
      <c r="DA117" s="32">
        <f t="shared" si="153"/>
        <v>56710.321142234352</v>
      </c>
      <c r="DB117" s="32">
        <f t="shared" si="154"/>
        <v>56795.449966665969</v>
      </c>
      <c r="DC117" s="32">
        <f t="shared" si="155"/>
        <v>56880.70640715745</v>
      </c>
      <c r="DD117" s="32">
        <f t="shared" si="156"/>
        <v>56966.090609938416</v>
      </c>
      <c r="DE117" s="32">
        <f t="shared" si="157"/>
        <v>57051.60271381848</v>
      </c>
      <c r="DF117" s="32">
        <f t="shared" si="158"/>
        <v>57137.242849711794</v>
      </c>
      <c r="DG117" s="32">
        <f t="shared" si="159"/>
        <v>57223.011140242721</v>
      </c>
      <c r="DH117" s="32">
        <f t="shared" si="160"/>
        <v>57308.907699437244</v>
      </c>
      <c r="DI117" s="32">
        <f t="shared" si="161"/>
        <v>57394.932632505275</v>
      </c>
      <c r="DJ117" s="32">
        <f t="shared" si="162"/>
        <v>57481.086035714397</v>
      </c>
      <c r="DK117" s="32">
        <f t="shared" si="163"/>
        <v>57567.367996354566</v>
      </c>
      <c r="DL117" s="32">
        <f t="shared" si="164"/>
        <v>57653.778592790833</v>
      </c>
      <c r="DM117" s="32">
        <f t="shared" si="165"/>
        <v>57740.317894600237</v>
      </c>
      <c r="DN117" s="32">
        <f t="shared" si="166"/>
        <v>57826.985962786428</v>
      </c>
      <c r="DO117" s="32">
        <f t="shared" si="167"/>
        <v>57913.782850067117</v>
      </c>
      <c r="DP117" s="32">
        <f t="shared" si="168"/>
        <v>58000.708601225386</v>
      </c>
      <c r="DQ117" s="32">
        <f t="shared" si="169"/>
        <v>58087.763253518802</v>
      </c>
      <c r="DR117" s="32">
        <f t="shared" si="170"/>
        <v>58174.94683713789</v>
      </c>
      <c r="DT117" s="48">
        <f t="shared" si="171"/>
        <v>71</v>
      </c>
      <c r="DU117" s="48">
        <f t="shared" si="172"/>
        <v>68</v>
      </c>
      <c r="DV117" s="32">
        <f ca="1">INDEX('3)tpx males'!BD$57:BD$107,MATCH(DT117,'3)tpx males'!$BB$57:$BB$107,0))*INDEX('3)tpx females'!BD$57:BD$107,MATCH(DU117,'3)tpx females'!$BB$57:$BB$107,0))</f>
        <v>1.2972542292167646E-4</v>
      </c>
      <c r="DW117" s="32">
        <f t="shared" ca="1" si="173"/>
        <v>-7.5204129536652964</v>
      </c>
      <c r="DX117" s="32">
        <f t="shared" ca="1" si="177"/>
        <v>0.99987027457707833</v>
      </c>
      <c r="DZ117" s="32">
        <f t="shared" ca="1" si="174"/>
        <v>-59932.228688210977</v>
      </c>
      <c r="EA117" s="32">
        <f t="shared" ca="1" si="175"/>
        <v>1960.4542719822421</v>
      </c>
      <c r="EB117" s="32">
        <f t="shared" ca="1" si="178"/>
        <v>0.25432075955150368</v>
      </c>
      <c r="EC117" s="32">
        <f ca="1">EA117*'3) Value'!AN129</f>
        <v>0</v>
      </c>
      <c r="EE117" s="32">
        <f ca="1">IF(AND('3) Value'!AB129="Alive",'3) Value'!AE129="Alive"),'3) Value'!AM129+'3) 2016 cases'!DZ117,0)</f>
        <v>8.0259501183682005</v>
      </c>
      <c r="EF117" s="32">
        <f>IF(OR(AND('3) Value'!AB129="Deceased",'3) Value'!AE129="Alive"),(AND('3) Value'!AB129="Alive",'3) Value'!AE129="Deceased"))),1,0)</f>
        <v>0</v>
      </c>
      <c r="EG117" s="32">
        <f>IF(EF117=1,'3) Value'!AM129+'3) 2016 cases'!DZ117,0)</f>
        <v>0</v>
      </c>
    </row>
    <row r="118" spans="3:137" x14ac:dyDescent="0.25">
      <c r="C118" s="32" t="s">
        <v>11</v>
      </c>
      <c r="D118" s="32" t="s">
        <v>12</v>
      </c>
      <c r="E118" s="49">
        <v>15813</v>
      </c>
      <c r="F118" s="32" t="s">
        <v>13</v>
      </c>
      <c r="G118" s="32" t="s">
        <v>14</v>
      </c>
      <c r="H118" s="49">
        <v>15975</v>
      </c>
      <c r="I118" s="32" t="s">
        <v>13</v>
      </c>
      <c r="J118" s="32" t="s">
        <v>22</v>
      </c>
      <c r="K118" s="52">
        <v>605000</v>
      </c>
      <c r="L118" s="52">
        <v>7.75</v>
      </c>
      <c r="M118" s="52">
        <v>212998</v>
      </c>
      <c r="O118" s="48">
        <f t="shared" si="183"/>
        <v>73</v>
      </c>
      <c r="P118" s="32">
        <f t="shared" si="184"/>
        <v>73</v>
      </c>
      <c r="Q118" s="32">
        <f>INDEX('2b)Working'!$I$61:$P$61,MATCH($J118,'2b)Working'!$I$60:$P$60,0))</f>
        <v>7.7288380255278302E-2</v>
      </c>
      <c r="R118" s="32">
        <f>INDEX('2b)Working'!$I$62:$P$62,MATCH($J118,'2b)Working'!$I$60:$P$60,0))</f>
        <v>4.7716681618892573E-2</v>
      </c>
      <c r="T118" s="9">
        <f t="shared" ca="1" si="176"/>
        <v>245718.7095922911</v>
      </c>
      <c r="U118" s="10"/>
      <c r="V118" s="32">
        <f ca="1">IFERROR(($K118*EXP(V$69*($Q118+0.5*($R118)^2))*_xlfn.NORM.DIST((LN(($M118*EXP($L118/100*V$69))/($K118))-$Q118*V$69)/($R118*SQRT(V$69))-$R118*SQRT(V$69),0,1,TRUE)+$M118*EXP($L118/100*V$69)*(1-_xlfn.NORM.DIST((LN(($M118*EXP($L118/100*V$69))/($K118))-$Q118*V$69)/($R118*SQRT(V$69)),0,1,TRUE)))*EXP(-0.07*V$69)*(INDEX('3)tpx females'!BD$57:BD$107,MATCH('3) 2016 cases'!$P118,'3)tpx females'!$BB$57:$BB$107,0))+INDEX('3)tpx males'!BD$57:BD$107,MATCH($O118,'3)tpx males'!$BB$57:$BB$107,0))-(INDEX('3)tpx males'!BC$110:BC$160,MATCH($O118,'3)tpx males'!$BB$110:$BB$160,0))*INDEX('3)tpx females'!BC$111:BC$161,MATCH('3) 2016 cases'!$P118,'3)tpx females'!$BB$111:$BB$161,0))*(1-(EXP(-INDEX('3)tpx males'!BD$4:BD$54,MATCH($O118,'3)tpx males'!$BB$4:$BB$54,0)))*EXP(-INDEX('3)tpx females'!BD$3:BD$53,MATCH('3) 2016 cases'!$P118,'3)tpx females'!$BB$3:$BB$53,0))))))),0)</f>
        <v>60.067460043074441</v>
      </c>
      <c r="W118" s="32">
        <f ca="1">IFERROR(($K118*EXP(W$69*($Q118+0.5*($R118)^2))*_xlfn.NORM.DIST((LN(($M118*EXP($L118/100*W$69))/($K118))-$Q118*W$69)/($R118*SQRT(W$69))-$R118*SQRT(W$69),0,1,TRUE)+$M118*EXP($L118/100*W$69)*(1-_xlfn.NORM.DIST((LN(($M118*EXP($L118/100*W$69))/($K118))-$Q118*W$69)/($R118*SQRT(W$69)),0,1,TRUE)))*EXP(-0.07*W$69)*(INDEX('3)tpx females'!BE$57:BE$107,MATCH('3) 2016 cases'!$P118,'3)tpx females'!$BB$57:$BB$107,0))+INDEX('3)tpx males'!BE$57:BE$107,MATCH($O118,'3)tpx males'!$BB$57:$BB$107,0))-(INDEX('3)tpx males'!BD$110:BD$160,MATCH($O118,'3)tpx males'!$BB$110:$BB$160,0))*INDEX('3)tpx females'!BD$111:BD$161,MATCH('3) 2016 cases'!$P118,'3)tpx females'!$BB$111:$BB$161,0))*(1-(EXP(-INDEX('3)tpx males'!BE$4:BE$54,MATCH($O118,'3)tpx males'!$BB$4:$BB$54,0)))*EXP(-INDEX('3)tpx females'!BE$3:BE$53,MATCH('3) 2016 cases'!$P118,'3)tpx females'!$BB$3:$BB$53,0))))))),0)</f>
        <v>220.42128303524143</v>
      </c>
      <c r="X118" s="32">
        <f ca="1">IFERROR(($K118*EXP(X$69*($Q118+0.5*($R118)^2))*_xlfn.NORM.DIST((LN(($M118*EXP($L118/100*X$69))/($K118))-$Q118*X$69)/($R118*SQRT(X$69))-$R118*SQRT(X$69),0,1,TRUE)+$M118*EXP($L118/100*X$69)*(1-_xlfn.NORM.DIST((LN(($M118*EXP($L118/100*X$69))/($K118))-$Q118*X$69)/($R118*SQRT(X$69)),0,1,TRUE)))*EXP(-0.07*X$69)*(INDEX('3)tpx females'!BF$57:BF$107,MATCH('3) 2016 cases'!$P118,'3)tpx females'!$BB$57:$BB$107,0))+INDEX('3)tpx males'!BF$57:BF$107,MATCH($O118,'3)tpx males'!$BB$57:$BB$107,0))-(INDEX('3)tpx males'!BE$110:BE$160,MATCH($O118,'3)tpx males'!$BB$110:$BB$160,0))*INDEX('3)tpx females'!BE$111:BE$161,MATCH('3) 2016 cases'!$P118,'3)tpx females'!$BB$111:$BB$161,0))*(1-(EXP(-INDEX('3)tpx males'!BF$4:BF$54,MATCH($O118,'3)tpx males'!$BB$4:$BB$54,0)))*EXP(-INDEX('3)tpx females'!BF$3:BF$53,MATCH('3) 2016 cases'!$P118,'3)tpx females'!$BB$3:$BB$53,0))))))),0)</f>
        <v>385.50443056964366</v>
      </c>
      <c r="Y118" s="32">
        <f ca="1">IFERROR(($K118*EXP(Y$69*($Q118+0.5*($R118)^2))*_xlfn.NORM.DIST((LN(($M118*EXP($L118/100*Y$69))/($K118))-$Q118*Y$69)/($R118*SQRT(Y$69))-$R118*SQRT(Y$69),0,1,TRUE)+$M118*EXP($L118/100*Y$69)*(1-_xlfn.NORM.DIST((LN(($M118*EXP($L118/100*Y$69))/($K118))-$Q118*Y$69)/($R118*SQRT(Y$69)),0,1,TRUE)))*EXP(-0.07*Y$69)*(INDEX('3)tpx females'!BG$57:BG$107,MATCH('3) 2016 cases'!$P118,'3)tpx females'!$BB$57:$BB$107,0))+INDEX('3)tpx males'!BG$57:BG$107,MATCH($O118,'3)tpx males'!$BB$57:$BB$107,0))-(INDEX('3)tpx males'!BF$110:BF$160,MATCH($O118,'3)tpx males'!$BB$110:$BB$160,0))*INDEX('3)tpx females'!BF$111:BF$161,MATCH('3) 2016 cases'!$P118,'3)tpx females'!$BB$111:$BB$161,0))*(1-(EXP(-INDEX('3)tpx males'!BG$4:BG$54,MATCH($O118,'3)tpx males'!$BB$4:$BB$54,0)))*EXP(-INDEX('3)tpx females'!BG$3:BG$53,MATCH('3) 2016 cases'!$P118,'3)tpx females'!$BB$3:$BB$53,0))))))),0)</f>
        <v>622.60461739796551</v>
      </c>
      <c r="Z118" s="32">
        <f ca="1">IFERROR(($K118*EXP(Z$69*($Q118+0.5*($R118)^2))*_xlfn.NORM.DIST((LN(($M118*EXP($L118/100*Z$69))/($K118))-$Q118*Z$69)/($R118*SQRT(Z$69))-$R118*SQRT(Z$69),0,1,TRUE)+$M118*EXP($L118/100*Z$69)*(1-_xlfn.NORM.DIST((LN(($M118*EXP($L118/100*Z$69))/($K118))-$Q118*Z$69)/($R118*SQRT(Z$69)),0,1,TRUE)))*EXP(-0.07*Z$69)*(INDEX('3)tpx females'!BH$57:BH$107,MATCH('3) 2016 cases'!$P118,'3)tpx females'!$BB$57:$BB$107,0))+INDEX('3)tpx males'!BH$57:BH$107,MATCH($O118,'3)tpx males'!$BB$57:$BB$107,0))-(INDEX('3)tpx males'!BG$110:BG$160,MATCH($O118,'3)tpx males'!$BB$110:$BB$160,0))*INDEX('3)tpx females'!BG$111:BG$161,MATCH('3) 2016 cases'!$P118,'3)tpx females'!$BB$111:$BB$161,0))*(1-(EXP(-INDEX('3)tpx males'!BH$4:BH$54,MATCH($O118,'3)tpx males'!$BB$4:$BB$54,0)))*EXP(-INDEX('3)tpx females'!BH$3:BH$53,MATCH('3) 2016 cases'!$P118,'3)tpx females'!$BB$3:$BB$53,0))))))),0)</f>
        <v>947.49814932017387</v>
      </c>
      <c r="AA118" s="32">
        <f ca="1">IFERROR(($K118*EXP(AA$69*($Q118+0.5*($R118)^2))*_xlfn.NORM.DIST((LN(($M118*EXP($L118/100*AA$69))/($K118))-$Q118*AA$69)/($R118*SQRT(AA$69))-$R118*SQRT(AA$69),0,1,TRUE)+$M118*EXP($L118/100*AA$69)*(1-_xlfn.NORM.DIST((LN(($M118*EXP($L118/100*AA$69))/($K118))-$Q118*AA$69)/($R118*SQRT(AA$69)),0,1,TRUE)))*EXP(-0.07*AA$69)*(INDEX('3)tpx females'!BI$57:BI$107,MATCH('3) 2016 cases'!$P118,'3)tpx females'!$BB$57:$BB$107,0))+INDEX('3)tpx males'!BI$57:BI$107,MATCH($O118,'3)tpx males'!$BB$57:$BB$107,0))-(INDEX('3)tpx males'!BH$110:BH$160,MATCH($O118,'3)tpx males'!$BB$110:$BB$160,0))*INDEX('3)tpx females'!BH$111:BH$161,MATCH('3) 2016 cases'!$P118,'3)tpx females'!$BB$111:$BB$161,0))*(1-(EXP(-INDEX('3)tpx males'!BI$4:BI$54,MATCH($O118,'3)tpx males'!$BB$4:$BB$54,0)))*EXP(-INDEX('3)tpx females'!BI$3:BI$53,MATCH('3) 2016 cases'!$P118,'3)tpx females'!$BB$3:$BB$53,0))))))),0)</f>
        <v>1257.8803720582569</v>
      </c>
      <c r="AB118" s="32">
        <f ca="1">IFERROR(($K118*EXP(AB$69*($Q118+0.5*($R118)^2))*_xlfn.NORM.DIST((LN(($M118*EXP($L118/100*AB$69))/($K118))-$Q118*AB$69)/($R118*SQRT(AB$69))-$R118*SQRT(AB$69),0,1,TRUE)+$M118*EXP($L118/100*AB$69)*(1-_xlfn.NORM.DIST((LN(($M118*EXP($L118/100*AB$69))/($K118))-$Q118*AB$69)/($R118*SQRT(AB$69)),0,1,TRUE)))*EXP(-0.07*AB$69)*(INDEX('3)tpx females'!BJ$57:BJ$107,MATCH('3) 2016 cases'!$P118,'3)tpx females'!$BB$57:$BB$107,0))+INDEX('3)tpx males'!BJ$57:BJ$107,MATCH($O118,'3)tpx males'!$BB$57:$BB$107,0))-(INDEX('3)tpx males'!BI$110:BI$160,MATCH($O118,'3)tpx males'!$BB$110:$BB$160,0))*INDEX('3)tpx females'!BI$111:BI$161,MATCH('3) 2016 cases'!$P118,'3)tpx females'!$BB$111:$BB$161,0))*(1-(EXP(-INDEX('3)tpx males'!BJ$4:BJ$54,MATCH($O118,'3)tpx males'!$BB$4:$BB$54,0)))*EXP(-INDEX('3)tpx females'!BJ$3:BJ$53,MATCH('3) 2016 cases'!$P118,'3)tpx females'!$BB$3:$BB$53,0))))))),0)</f>
        <v>1722.9902489385656</v>
      </c>
      <c r="AC118" s="32">
        <f ca="1">IFERROR(($K118*EXP(AC$69*($Q118+0.5*($R118)^2))*_xlfn.NORM.DIST((LN(($M118*EXP($L118/100*AC$69))/($K118))-$Q118*AC$69)/($R118*SQRT(AC$69))-$R118*SQRT(AC$69),0,1,TRUE)+$M118*EXP($L118/100*AC$69)*(1-_xlfn.NORM.DIST((LN(($M118*EXP($L118/100*AC$69))/($K118))-$Q118*AC$69)/($R118*SQRT(AC$69)),0,1,TRUE)))*EXP(-0.07*AC$69)*(INDEX('3)tpx females'!BK$57:BK$107,MATCH('3) 2016 cases'!$P118,'3)tpx females'!$BB$57:$BB$107,0))+INDEX('3)tpx males'!BK$57:BK$107,MATCH($O118,'3)tpx males'!$BB$57:$BB$107,0))-(INDEX('3)tpx males'!BJ$110:BJ$160,MATCH($O118,'3)tpx males'!$BB$110:$BB$160,0))*INDEX('3)tpx females'!BJ$111:BJ$161,MATCH('3) 2016 cases'!$P118,'3)tpx females'!$BB$111:$BB$161,0))*(1-(EXP(-INDEX('3)tpx males'!BK$4:BK$54,MATCH($O118,'3)tpx males'!$BB$4:$BB$54,0)))*EXP(-INDEX('3)tpx females'!BK$3:BK$53,MATCH('3) 2016 cases'!$P118,'3)tpx females'!$BB$3:$BB$53,0))))))),0)</f>
        <v>2321.9661139867903</v>
      </c>
      <c r="AD118" s="32">
        <f ca="1">IFERROR(($K118*EXP(AD$69*($Q118+0.5*($R118)^2))*_xlfn.NORM.DIST((LN(($M118*EXP($L118/100*AD$69))/($K118))-$Q118*AD$69)/($R118*SQRT(AD$69))-$R118*SQRT(AD$69),0,1,TRUE)+$M118*EXP($L118/100*AD$69)*(1-_xlfn.NORM.DIST((LN(($M118*EXP($L118/100*AD$69))/($K118))-$Q118*AD$69)/($R118*SQRT(AD$69)),0,1,TRUE)))*EXP(-0.07*AD$69)*(INDEX('3)tpx females'!BL$57:BL$107,MATCH('3) 2016 cases'!$P118,'3)tpx females'!$BB$57:$BB$107,0))+INDEX('3)tpx males'!BL$57:BL$107,MATCH($O118,'3)tpx males'!$BB$57:$BB$107,0))-(INDEX('3)tpx males'!BK$110:BK$160,MATCH($O118,'3)tpx males'!$BB$110:$BB$160,0))*INDEX('3)tpx females'!BK$111:BK$161,MATCH('3) 2016 cases'!$P118,'3)tpx females'!$BB$111:$BB$161,0))*(1-(EXP(-INDEX('3)tpx males'!BL$4:BL$54,MATCH($O118,'3)tpx males'!$BB$4:$BB$54,0)))*EXP(-INDEX('3)tpx females'!BL$3:BL$53,MATCH('3) 2016 cases'!$P118,'3)tpx females'!$BB$3:$BB$53,0))))))),0)</f>
        <v>3064.7480200594759</v>
      </c>
      <c r="AE118" s="32">
        <f ca="1">IFERROR(($K118*EXP(AE$69*($Q118+0.5*($R118)^2))*_xlfn.NORM.DIST((LN(($M118*EXP($L118/100*AE$69))/($K118))-$Q118*AE$69)/($R118*SQRT(AE$69))-$R118*SQRT(AE$69),0,1,TRUE)+$M118*EXP($L118/100*AE$69)*(1-_xlfn.NORM.DIST((LN(($M118*EXP($L118/100*AE$69))/($K118))-$Q118*AE$69)/($R118*SQRT(AE$69)),0,1,TRUE)))*EXP(-0.07*AE$69)*(INDEX('3)tpx females'!BM$57:BM$107,MATCH('3) 2016 cases'!$P118,'3)tpx females'!$BB$57:$BB$107,0))+INDEX('3)tpx males'!BM$57:BM$107,MATCH($O118,'3)tpx males'!$BB$57:$BB$107,0))-(INDEX('3)tpx males'!BL$110:BL$160,MATCH($O118,'3)tpx males'!$BB$110:$BB$160,0))*INDEX('3)tpx females'!BL$111:BL$161,MATCH('3) 2016 cases'!$P118,'3)tpx females'!$BB$111:$BB$161,0))*(1-(EXP(-INDEX('3)tpx males'!BM$4:BM$54,MATCH($O118,'3)tpx males'!$BB$4:$BB$54,0)))*EXP(-INDEX('3)tpx females'!BM$3:BM$53,MATCH('3) 2016 cases'!$P118,'3)tpx females'!$BB$3:$BB$53,0))))))),0)</f>
        <v>4007.0824647882878</v>
      </c>
      <c r="AF118" s="32">
        <f ca="1">IFERROR(($K118*EXP(AF$69*($Q118+0.5*($R118)^2))*_xlfn.NORM.DIST((LN(($M118*EXP($L118/100*AF$69))/($K118))-$Q118*AF$69)/($R118*SQRT(AF$69))-$R118*SQRT(AF$69),0,1,TRUE)+$M118*EXP($L118/100*AF$69)*(1-_xlfn.NORM.DIST((LN(($M118*EXP($L118/100*AF$69))/($K118))-$Q118*AF$69)/($R118*SQRT(AF$69)),0,1,TRUE)))*EXP(-0.07*AF$69)*(INDEX('3)tpx females'!BN$57:BN$107,MATCH('3) 2016 cases'!$P118,'3)tpx females'!$BB$57:$BB$107,0))+INDEX('3)tpx males'!BN$57:BN$107,MATCH($O118,'3)tpx males'!$BB$57:$BB$107,0))-(INDEX('3)tpx males'!BM$110:BM$160,MATCH($O118,'3)tpx males'!$BB$110:$BB$160,0))*INDEX('3)tpx females'!BM$111:BM$161,MATCH('3) 2016 cases'!$P118,'3)tpx females'!$BB$111:$BB$161,0))*(1-(EXP(-INDEX('3)tpx males'!BN$4:BN$54,MATCH($O118,'3)tpx males'!$BB$4:$BB$54,0)))*EXP(-INDEX('3)tpx females'!BN$3:BN$53,MATCH('3) 2016 cases'!$P118,'3)tpx females'!$BB$3:$BB$53,0))))))),0)</f>
        <v>5125.5754734180609</v>
      </c>
      <c r="AG118" s="32">
        <f ca="1">IFERROR(($K118*EXP(AG$69*($Q118+0.5*($R118)^2))*_xlfn.NORM.DIST((LN(($M118*EXP($L118/100*AG$69))/($K118))-$Q118*AG$69)/($R118*SQRT(AG$69))-$R118*SQRT(AG$69),0,1,TRUE)+$M118*EXP($L118/100*AG$69)*(1-_xlfn.NORM.DIST((LN(($M118*EXP($L118/100*AG$69))/($K118))-$Q118*AG$69)/($R118*SQRT(AG$69)),0,1,TRUE)))*EXP(-0.07*AG$69)*(INDEX('3)tpx females'!BO$57:BO$107,MATCH('3) 2016 cases'!$P118,'3)tpx females'!$BB$57:$BB$107,0))+INDEX('3)tpx males'!BO$57:BO$107,MATCH($O118,'3)tpx males'!$BB$57:$BB$107,0))-(INDEX('3)tpx males'!BN$110:BN$160,MATCH($O118,'3)tpx males'!$BB$110:$BB$160,0))*INDEX('3)tpx females'!BN$111:BN$161,MATCH('3) 2016 cases'!$P118,'3)tpx females'!$BB$111:$BB$161,0))*(1-(EXP(-INDEX('3)tpx males'!BO$4:BO$54,MATCH($O118,'3)tpx males'!$BB$4:$BB$54,0)))*EXP(-INDEX('3)tpx females'!BO$3:BO$53,MATCH('3) 2016 cases'!$P118,'3)tpx females'!$BB$3:$BB$53,0))))))),0)</f>
        <v>6094.7493756549975</v>
      </c>
      <c r="AH118" s="32">
        <f ca="1">IFERROR(($K118*EXP(AH$69*($Q118+0.5*($R118)^2))*_xlfn.NORM.DIST((LN(($M118*EXP($L118/100*AH$69))/($K118))-$Q118*AH$69)/($R118*SQRT(AH$69))-$R118*SQRT(AH$69),0,1,TRUE)+$M118*EXP($L118/100*AH$69)*(1-_xlfn.NORM.DIST((LN(($M118*EXP($L118/100*AH$69))/($K118))-$Q118*AH$69)/($R118*SQRT(AH$69)),0,1,TRUE)))*EXP(-0.07*AH$69)*(INDEX('3)tpx females'!BP$57:BP$107,MATCH('3) 2016 cases'!$P118,'3)tpx females'!$BB$57:$BB$107,0))+INDEX('3)tpx males'!BP$57:BP$107,MATCH($O118,'3)tpx males'!$BB$57:$BB$107,0))-(INDEX('3)tpx males'!BO$110:BO$160,MATCH($O118,'3)tpx males'!$BB$110:$BB$160,0))*INDEX('3)tpx females'!BO$111:BO$161,MATCH('3) 2016 cases'!$P118,'3)tpx females'!$BB$111:$BB$161,0))*(1-(EXP(-INDEX('3)tpx males'!BP$4:BP$54,MATCH($O118,'3)tpx males'!$BB$4:$BB$54,0)))*EXP(-INDEX('3)tpx females'!BP$3:BP$53,MATCH('3) 2016 cases'!$P118,'3)tpx females'!$BB$3:$BB$53,0))))))),0)</f>
        <v>7374.2814146792243</v>
      </c>
      <c r="AI118" s="32">
        <f ca="1">IFERROR(($K118*EXP(AI$69*($Q118+0.5*($R118)^2))*_xlfn.NORM.DIST((LN(($M118*EXP($L118/100*AI$69))/($K118))-$Q118*AI$69)/($R118*SQRT(AI$69))-$R118*SQRT(AI$69),0,1,TRUE)+$M118*EXP($L118/100*AI$69)*(1-_xlfn.NORM.DIST((LN(($M118*EXP($L118/100*AI$69))/($K118))-$Q118*AI$69)/($R118*SQRT(AI$69)),0,1,TRUE)))*EXP(-0.07*AI$69)*(INDEX('3)tpx females'!BQ$57:BQ$107,MATCH('3) 2016 cases'!$P118,'3)tpx females'!$BB$57:$BB$107,0))+INDEX('3)tpx males'!BQ$57:BQ$107,MATCH($O118,'3)tpx males'!$BB$57:$BB$107,0))-(INDEX('3)tpx males'!BP$110:BP$160,MATCH($O118,'3)tpx males'!$BB$110:$BB$160,0))*INDEX('3)tpx females'!BP$111:BP$161,MATCH('3) 2016 cases'!$P118,'3)tpx females'!$BB$111:$BB$161,0))*(1-(EXP(-INDEX('3)tpx males'!BQ$4:BQ$54,MATCH($O118,'3)tpx males'!$BB$4:$BB$54,0)))*EXP(-INDEX('3)tpx females'!BQ$3:BQ$53,MATCH('3) 2016 cases'!$P118,'3)tpx females'!$BB$3:$BB$53,0))))))),0)</f>
        <v>9476.5979447100726</v>
      </c>
      <c r="AJ118" s="32">
        <f ca="1">IFERROR(($K118*EXP(AJ$69*($Q118+0.5*($R118)^2))*_xlfn.NORM.DIST((LN(($M118*EXP($L118/100*AJ$69))/($K118))-$Q118*AJ$69)/($R118*SQRT(AJ$69))-$R118*SQRT(AJ$69),0,1,TRUE)+$M118*EXP($L118/100*AJ$69)*(1-_xlfn.NORM.DIST((LN(($M118*EXP($L118/100*AJ$69))/($K118))-$Q118*AJ$69)/($R118*SQRT(AJ$69)),0,1,TRUE)))*EXP(-0.07*AJ$69)*(INDEX('3)tpx females'!BR$57:BR$107,MATCH('3) 2016 cases'!$P118,'3)tpx females'!$BB$57:$BB$107,0))+INDEX('3)tpx males'!BR$57:BR$107,MATCH($O118,'3)tpx males'!$BB$57:$BB$107,0))-(INDEX('3)tpx males'!BQ$110:BQ$160,MATCH($O118,'3)tpx males'!$BB$110:$BB$160,0))*INDEX('3)tpx females'!BQ$111:BQ$161,MATCH('3) 2016 cases'!$P118,'3)tpx females'!$BB$111:$BB$161,0))*(1-(EXP(-INDEX('3)tpx males'!BR$4:BR$54,MATCH($O118,'3)tpx males'!$BB$4:$BB$54,0)))*EXP(-INDEX('3)tpx females'!BR$3:BR$53,MATCH('3) 2016 cases'!$P118,'3)tpx females'!$BB$3:$BB$53,0))))))),0)</f>
        <v>10641.926648322309</v>
      </c>
      <c r="AK118" s="32">
        <f ca="1">IFERROR(($K118*EXP(AK$69*($Q118+0.5*($R118)^2))*_xlfn.NORM.DIST((LN(($M118*EXP($L118/100*AK$69))/($K118))-$Q118*AK$69)/($R118*SQRT(AK$69))-$R118*SQRT(AK$69),0,1,TRUE)+$M118*EXP($L118/100*AK$69)*(1-_xlfn.NORM.DIST((LN(($M118*EXP($L118/100*AK$69))/($K118))-$Q118*AK$69)/($R118*SQRT(AK$69)),0,1,TRUE)))*EXP(-0.07*AK$69)*(INDEX('3)tpx females'!BS$57:BS$107,MATCH('3) 2016 cases'!$P118,'3)tpx females'!$BB$57:$BB$107,0))+INDEX('3)tpx males'!BS$57:BS$107,MATCH($O118,'3)tpx males'!$BB$57:$BB$107,0))-(INDEX('3)tpx males'!BR$110:BR$160,MATCH($O118,'3)tpx males'!$BB$110:$BB$160,0))*INDEX('3)tpx females'!BR$111:BR$161,MATCH('3) 2016 cases'!$P118,'3)tpx females'!$BB$111:$BB$161,0))*(1-(EXP(-INDEX('3)tpx males'!BS$4:BS$54,MATCH($O118,'3)tpx males'!$BB$4:$BB$54,0)))*EXP(-INDEX('3)tpx females'!BS$3:BS$53,MATCH('3) 2016 cases'!$P118,'3)tpx females'!$BB$3:$BB$53,0))))))),0)</f>
        <v>12574.40222991982</v>
      </c>
      <c r="AL118" s="32">
        <f ca="1">IFERROR(($K118*EXP(AL$69*($Q118+0.5*($R118)^2))*_xlfn.NORM.DIST((LN(($M118*EXP($L118/100*AL$69))/($K118))-$Q118*AL$69)/($R118*SQRT(AL$69))-$R118*SQRT(AL$69),0,1,TRUE)+$M118*EXP($L118/100*AL$69)*(1-_xlfn.NORM.DIST((LN(($M118*EXP($L118/100*AL$69))/($K118))-$Q118*AL$69)/($R118*SQRT(AL$69)),0,1,TRUE)))*EXP(-0.07*AL$69)*(INDEX('3)tpx females'!BT$57:BT$107,MATCH('3) 2016 cases'!$P118,'3)tpx females'!$BB$57:$BB$107,0))+INDEX('3)tpx males'!BT$57:BT$107,MATCH($O118,'3)tpx males'!$BB$57:$BB$107,0))-(INDEX('3)tpx males'!BS$110:BS$160,MATCH($O118,'3)tpx males'!$BB$110:$BB$160,0))*INDEX('3)tpx females'!BS$111:BS$161,MATCH('3) 2016 cases'!$P118,'3)tpx females'!$BB$111:$BB$161,0))*(1-(EXP(-INDEX('3)tpx males'!BT$4:BT$54,MATCH($O118,'3)tpx males'!$BB$4:$BB$54,0)))*EXP(-INDEX('3)tpx females'!BT$3:BT$53,MATCH('3) 2016 cases'!$P118,'3)tpx females'!$BB$3:$BB$53,0))))))),0)</f>
        <v>15186.811307780838</v>
      </c>
      <c r="AM118" s="32">
        <f ca="1">IFERROR(($K118*EXP(AM$69*($Q118+0.5*($R118)^2))*_xlfn.NORM.DIST((LN(($M118*EXP($L118/100*AM$69))/($K118))-$Q118*AM$69)/($R118*SQRT(AM$69))-$R118*SQRT(AM$69),0,1,TRUE)+$M118*EXP($L118/100*AM$69)*(1-_xlfn.NORM.DIST((LN(($M118*EXP($L118/100*AM$69))/($K118))-$Q118*AM$69)/($R118*SQRT(AM$69)),0,1,TRUE)))*EXP(-0.07*AM$69)*(INDEX('3)tpx females'!BU$57:BU$107,MATCH('3) 2016 cases'!$P118,'3)tpx females'!$BB$57:$BB$107,0))+INDEX('3)tpx males'!BU$57:BU$107,MATCH($O118,'3)tpx males'!$BB$57:$BB$107,0))-(INDEX('3)tpx males'!BT$110:BT$160,MATCH($O118,'3)tpx males'!$BB$110:$BB$160,0))*INDEX('3)tpx females'!BT$111:BT$161,MATCH('3) 2016 cases'!$P118,'3)tpx females'!$BB$111:$BB$161,0))*(1-(EXP(-INDEX('3)tpx males'!BU$4:BU$54,MATCH($O118,'3)tpx males'!$BB$4:$BB$54,0)))*EXP(-INDEX('3)tpx females'!BU$3:BU$53,MATCH('3) 2016 cases'!$P118,'3)tpx females'!$BB$3:$BB$53,0))))))),0)</f>
        <v>16494.429714533839</v>
      </c>
      <c r="AN118" s="32">
        <f ca="1">IFERROR(($K118*EXP(AN$69*($Q118+0.5*($R118)^2))*_xlfn.NORM.DIST((LN(($M118*EXP($L118/100*AN$69))/($K118))-$Q118*AN$69)/($R118*SQRT(AN$69))-$R118*SQRT(AN$69),0,1,TRUE)+$M118*EXP($L118/100*AN$69)*(1-_xlfn.NORM.DIST((LN(($M118*EXP($L118/100*AN$69))/($K118))-$Q118*AN$69)/($R118*SQRT(AN$69)),0,1,TRUE)))*EXP(-0.07*AN$69)*(INDEX('3)tpx females'!BV$57:BV$107,MATCH('3) 2016 cases'!$P118,'3)tpx females'!$BB$57:$BB$107,0))+INDEX('3)tpx males'!BV$57:BV$107,MATCH($O118,'3)tpx males'!$BB$57:$BB$107,0))-(INDEX('3)tpx males'!BU$110:BU$160,MATCH($O118,'3)tpx males'!$BB$110:$BB$160,0))*INDEX('3)tpx females'!BU$111:BU$161,MATCH('3) 2016 cases'!$P118,'3)tpx females'!$BB$111:$BB$161,0))*(1-(EXP(-INDEX('3)tpx males'!BV$4:BV$54,MATCH($O118,'3)tpx males'!$BB$4:$BB$54,0)))*EXP(-INDEX('3)tpx females'!BV$3:BV$53,MATCH('3) 2016 cases'!$P118,'3)tpx females'!$BB$3:$BB$53,0))))))),0)</f>
        <v>17336.336517895714</v>
      </c>
      <c r="AO118" s="32">
        <f ca="1">IFERROR(($K118*EXP(AO$69*($Q118+0.5*($R118)^2))*_xlfn.NORM.DIST((LN(($M118*EXP($L118/100*AO$69))/($K118))-$Q118*AO$69)/($R118*SQRT(AO$69))-$R118*SQRT(AO$69),0,1,TRUE)+$M118*EXP($L118/100*AO$69)*(1-_xlfn.NORM.DIST((LN(($M118*EXP($L118/100*AO$69))/($K118))-$Q118*AO$69)/($R118*SQRT(AO$69)),0,1,TRUE)))*EXP(-0.07*AO$69)*(INDEX('3)tpx females'!BW$57:BW$107,MATCH('3) 2016 cases'!$P118,'3)tpx females'!$BB$57:$BB$107,0))+INDEX('3)tpx males'!BW$57:BW$107,MATCH($O118,'3)tpx males'!$BB$57:$BB$107,0))-(INDEX('3)tpx males'!BV$110:BV$160,MATCH($O118,'3)tpx males'!$BB$110:$BB$160,0))*INDEX('3)tpx females'!BV$111:BV$161,MATCH('3) 2016 cases'!$P118,'3)tpx females'!$BB$111:$BB$161,0))*(1-(EXP(-INDEX('3)tpx males'!BW$4:BW$54,MATCH($O118,'3)tpx males'!$BB$4:$BB$54,0)))*EXP(-INDEX('3)tpx females'!BW$3:BW$53,MATCH('3) 2016 cases'!$P118,'3)tpx females'!$BB$3:$BB$53,0))))))),0)</f>
        <v>17127.564499128017</v>
      </c>
      <c r="AP118" s="32">
        <f ca="1">IFERROR(($K118*EXP(AP$69*($Q118+0.5*($R118)^2))*_xlfn.NORM.DIST((LN(($M118*EXP($L118/100*AP$69))/($K118))-$Q118*AP$69)/($R118*SQRT(AP$69))-$R118*SQRT(AP$69),0,1,TRUE)+$M118*EXP($L118/100*AP$69)*(1-_xlfn.NORM.DIST((LN(($M118*EXP($L118/100*AP$69))/($K118))-$Q118*AP$69)/($R118*SQRT(AP$69)),0,1,TRUE)))*EXP(-0.07*AP$69)*(INDEX('3)tpx females'!BX$57:BX$107,MATCH('3) 2016 cases'!$P118,'3)tpx females'!$BB$57:$BB$107,0))+INDEX('3)tpx males'!BX$57:BX$107,MATCH($O118,'3)tpx males'!$BB$57:$BB$107,0))-(INDEX('3)tpx males'!BW$110:BW$160,MATCH($O118,'3)tpx males'!$BB$110:$BB$160,0))*INDEX('3)tpx females'!BW$111:BW$161,MATCH('3) 2016 cases'!$P118,'3)tpx females'!$BB$111:$BB$161,0))*(1-(EXP(-INDEX('3)tpx males'!BX$4:BX$54,MATCH($O118,'3)tpx males'!$BB$4:$BB$54,0)))*EXP(-INDEX('3)tpx females'!BX$3:BX$53,MATCH('3) 2016 cases'!$P118,'3)tpx females'!$BB$3:$BB$53,0))))))),0)</f>
        <v>17550.841588482039</v>
      </c>
      <c r="AQ118" s="32">
        <f ca="1">IFERROR(($K118*EXP(AQ$69*($Q118+0.5*($R118)^2))*_xlfn.NORM.DIST((LN(($M118*EXP($L118/100*AQ$69))/($K118))-$Q118*AQ$69)/($R118*SQRT(AQ$69))-$R118*SQRT(AQ$69),0,1,TRUE)+$M118*EXP($L118/100*AQ$69)*(1-_xlfn.NORM.DIST((LN(($M118*EXP($L118/100*AQ$69))/($K118))-$Q118*AQ$69)/($R118*SQRT(AQ$69)),0,1,TRUE)))*EXP(-0.07*AQ$69)*(INDEX('3)tpx females'!BY$57:BY$107,MATCH('3) 2016 cases'!$P118,'3)tpx females'!$BB$57:$BB$107,0))+INDEX('3)tpx males'!BY$57:BY$107,MATCH($O118,'3)tpx males'!$BB$57:$BB$107,0))-(INDEX('3)tpx males'!BX$110:BX$160,MATCH($O118,'3)tpx males'!$BB$110:$BB$160,0))*INDEX('3)tpx females'!BX$111:BX$161,MATCH('3) 2016 cases'!$P118,'3)tpx females'!$BB$111:$BB$161,0))*(1-(EXP(-INDEX('3)tpx males'!BY$4:BY$54,MATCH($O118,'3)tpx males'!$BB$4:$BB$54,0)))*EXP(-INDEX('3)tpx females'!BY$3:BY$53,MATCH('3) 2016 cases'!$P118,'3)tpx females'!$BB$3:$BB$53,0))))))),0)</f>
        <v>17767.858393395283</v>
      </c>
      <c r="AR118" s="32">
        <f ca="1">IFERROR(($K118*EXP(AR$69*($Q118+0.5*($R118)^2))*_xlfn.NORM.DIST((LN(($M118*EXP($L118/100*AR$69))/($K118))-$Q118*AR$69)/($R118*SQRT(AR$69))-$R118*SQRT(AR$69),0,1,TRUE)+$M118*EXP($L118/100*AR$69)*(1-_xlfn.NORM.DIST((LN(($M118*EXP($L118/100*AR$69))/($K118))-$Q118*AR$69)/($R118*SQRT(AR$69)),0,1,TRUE)))*EXP(-0.07*AR$69)*(INDEX('3)tpx females'!BZ$57:BZ$107,MATCH('3) 2016 cases'!$P118,'3)tpx females'!$BB$57:$BB$107,0))+INDEX('3)tpx males'!BZ$57:BZ$107,MATCH($O118,'3)tpx males'!$BB$57:$BB$107,0))-(INDEX('3)tpx males'!BY$110:BY$160,MATCH($O118,'3)tpx males'!$BB$110:$BB$160,0))*INDEX('3)tpx females'!BY$111:BY$161,MATCH('3) 2016 cases'!$P118,'3)tpx females'!$BB$111:$BB$161,0))*(1-(EXP(-INDEX('3)tpx males'!BZ$4:BZ$54,MATCH($O118,'3)tpx males'!$BB$4:$BB$54,0)))*EXP(-INDEX('3)tpx females'!BZ$3:BZ$53,MATCH('3) 2016 cases'!$P118,'3)tpx females'!$BB$3:$BB$53,0))))))),0)</f>
        <v>16182.243525232163</v>
      </c>
      <c r="AS118" s="32">
        <f ca="1">IFERROR(($K118*EXP(AS$69*($Q118+0.5*($R118)^2))*_xlfn.NORM.DIST((LN(($M118*EXP($L118/100*AS$69))/($K118))-$Q118*AS$69)/($R118*SQRT(AS$69))-$R118*SQRT(AS$69),0,1,TRUE)+$M118*EXP($L118/100*AS$69)*(1-_xlfn.NORM.DIST((LN(($M118*EXP($L118/100*AS$69))/($K118))-$Q118*AS$69)/($R118*SQRT(AS$69)),0,1,TRUE)))*EXP(-0.07*AS$69)*(INDEX('3)tpx females'!CA$57:CA$107,MATCH('3) 2016 cases'!$P118,'3)tpx females'!$BB$57:$BB$107,0))+INDEX('3)tpx males'!CA$57:CA$107,MATCH($O118,'3)tpx males'!$BB$57:$BB$107,0))-(INDEX('3)tpx males'!BZ$110:BZ$160,MATCH($O118,'3)tpx males'!$BB$110:$BB$160,0))*INDEX('3)tpx females'!BZ$111:BZ$161,MATCH('3) 2016 cases'!$P118,'3)tpx females'!$BB$111:$BB$161,0))*(1-(EXP(-INDEX('3)tpx males'!CA$4:CA$54,MATCH($O118,'3)tpx males'!$BB$4:$BB$54,0)))*EXP(-INDEX('3)tpx females'!CA$3:CA$53,MATCH('3) 2016 cases'!$P118,'3)tpx females'!$BB$3:$BB$53,0))))))),0)</f>
        <v>14501.081867155463</v>
      </c>
      <c r="AT118" s="32">
        <f ca="1">IFERROR(($K118*EXP(AT$69*($Q118+0.5*($R118)^2))*_xlfn.NORM.DIST((LN(($M118*EXP($L118/100*AT$69))/($K118))-$Q118*AT$69)/($R118*SQRT(AT$69))-$R118*SQRT(AT$69),0,1,TRUE)+$M118*EXP($L118/100*AT$69)*(1-_xlfn.NORM.DIST((LN(($M118*EXP($L118/100*AT$69))/($K118))-$Q118*AT$69)/($R118*SQRT(AT$69)),0,1,TRUE)))*EXP(-0.07*AT$69)*(INDEX('3)tpx females'!CB$57:CB$107,MATCH('3) 2016 cases'!$P118,'3)tpx females'!$BB$57:$BB$107,0))+INDEX('3)tpx males'!CB$57:CB$107,MATCH($O118,'3)tpx males'!$BB$57:$BB$107,0))-(INDEX('3)tpx males'!CA$110:CA$160,MATCH($O118,'3)tpx males'!$BB$110:$BB$160,0))*INDEX('3)tpx females'!CA$111:CA$161,MATCH('3) 2016 cases'!$P118,'3)tpx females'!$BB$111:$BB$161,0))*(1-(EXP(-INDEX('3)tpx males'!CB$4:CB$54,MATCH($O118,'3)tpx males'!$BB$4:$BB$54,0)))*EXP(-INDEX('3)tpx females'!CB$3:CB$53,MATCH('3) 2016 cases'!$P118,'3)tpx females'!$BB$3:$BB$53,0))))))),0)</f>
        <v>12443.123867704153</v>
      </c>
      <c r="AU118" s="32">
        <f ca="1">IFERROR(($K118*EXP(AU$69*($Q118+0.5*($R118)^2))*_xlfn.NORM.DIST((LN(($M118*EXP($L118/100*AU$69))/($K118))-$Q118*AU$69)/($R118*SQRT(AU$69))-$R118*SQRT(AU$69),0,1,TRUE)+$M118*EXP($L118/100*AU$69)*(1-_xlfn.NORM.DIST((LN(($M118*EXP($L118/100*AU$69))/($K118))-$Q118*AU$69)/($R118*SQRT(AU$69)),0,1,TRUE)))*EXP(-0.07*AU$69)*(INDEX('3)tpx females'!CC$57:CC$107,MATCH('3) 2016 cases'!$P118,'3)tpx females'!$BB$57:$BB$107,0))+INDEX('3)tpx males'!CC$57:CC$107,MATCH($O118,'3)tpx males'!$BB$57:$BB$107,0))-(INDEX('3)tpx males'!CB$110:CB$160,MATCH($O118,'3)tpx males'!$BB$110:$BB$160,0))*INDEX('3)tpx females'!CB$111:CB$161,MATCH('3) 2016 cases'!$P118,'3)tpx females'!$BB$111:$BB$161,0))*(1-(EXP(-INDEX('3)tpx males'!CC$4:CC$54,MATCH($O118,'3)tpx males'!$BB$4:$BB$54,0)))*EXP(-INDEX('3)tpx females'!CC$3:CC$53,MATCH('3) 2016 cases'!$P118,'3)tpx females'!$BB$3:$BB$53,0))))))),0)</f>
        <v>10180.781398786736</v>
      </c>
      <c r="AV118" s="32">
        <f ca="1">IFERROR(($K118*EXP(AV$69*($Q118+0.5*($R118)^2))*_xlfn.NORM.DIST((LN(($M118*EXP($L118/100*AV$69))/($K118))-$Q118*AV$69)/($R118*SQRT(AV$69))-$R118*SQRT(AV$69),0,1,TRUE)+$M118*EXP($L118/100*AV$69)*(1-_xlfn.NORM.DIST((LN(($M118*EXP($L118/100*AV$69))/($K118))-$Q118*AV$69)/($R118*SQRT(AV$69)),0,1,TRUE)))*EXP(-0.07*AV$69)*(INDEX('3)tpx females'!CD$57:CD$107,MATCH('3) 2016 cases'!$P118,'3)tpx females'!$BB$57:$BB$107,0))+INDEX('3)tpx males'!CD$57:CD$107,MATCH($O118,'3)tpx males'!$BB$57:$BB$107,0))-(INDEX('3)tpx males'!CC$110:CC$160,MATCH($O118,'3)tpx males'!$BB$110:$BB$160,0))*INDEX('3)tpx females'!CC$111:CC$161,MATCH('3) 2016 cases'!$P118,'3)tpx females'!$BB$111:$BB$161,0))*(1-(EXP(-INDEX('3)tpx males'!CD$4:CD$54,MATCH($O118,'3)tpx males'!$BB$4:$BB$54,0)))*EXP(-INDEX('3)tpx females'!CD$3:CD$53,MATCH('3) 2016 cases'!$P118,'3)tpx females'!$BB$3:$BB$53,0))))))),0)</f>
        <v>7963.5826106584391</v>
      </c>
      <c r="AW118" s="32">
        <f ca="1">IFERROR(($K118*EXP(AW$69*($Q118+0.5*($R118)^2))*_xlfn.NORM.DIST((LN(($M118*EXP($L118/100*AW$69))/($K118))-$Q118*AW$69)/($R118*SQRT(AW$69))-$R118*SQRT(AW$69),0,1,TRUE)+$M118*EXP($L118/100*AW$69)*(1-_xlfn.NORM.DIST((LN(($M118*EXP($L118/100*AW$69))/($K118))-$Q118*AW$69)/($R118*SQRT(AW$69)),0,1,TRUE)))*EXP(-0.07*AW$69)*(INDEX('3)tpx females'!CE$57:CE$107,MATCH('3) 2016 cases'!$P118,'3)tpx females'!$BB$57:$BB$107,0))+INDEX('3)tpx males'!CE$57:CE$107,MATCH($O118,'3)tpx males'!$BB$57:$BB$107,0))-(INDEX('3)tpx males'!CD$110:CD$160,MATCH($O118,'3)tpx males'!$BB$110:$BB$160,0))*INDEX('3)tpx females'!CD$111:CD$161,MATCH('3) 2016 cases'!$P118,'3)tpx females'!$BB$111:$BB$161,0))*(1-(EXP(-INDEX('3)tpx males'!CE$4:CE$54,MATCH($O118,'3)tpx males'!$BB$4:$BB$54,0)))*EXP(-INDEX('3)tpx females'!CE$3:CE$53,MATCH('3) 2016 cases'!$P118,'3)tpx females'!$BB$3:$BB$53,0))))))),0)</f>
        <v>5912.2835562497157</v>
      </c>
      <c r="AX118" s="32">
        <f ca="1">IFERROR(($K118*EXP(AX$69*($Q118+0.5*($R118)^2))*_xlfn.NORM.DIST((LN(($M118*EXP($L118/100*AX$69))/($K118))-$Q118*AX$69)/($R118*SQRT(AX$69))-$R118*SQRT(AX$69),0,1,TRUE)+$M118*EXP($L118/100*AX$69)*(1-_xlfn.NORM.DIST((LN(($M118*EXP($L118/100*AX$69))/($K118))-$Q118*AX$69)/($R118*SQRT(AX$69)),0,1,TRUE)))*EXP(-0.07*AX$69)*(INDEX('3)tpx females'!CF$57:CF$107,MATCH('3) 2016 cases'!$P118,'3)tpx females'!$BB$57:$BB$107,0))+INDEX('3)tpx males'!CF$57:CF$107,MATCH($O118,'3)tpx males'!$BB$57:$BB$107,0))-(INDEX('3)tpx males'!CE$110:CE$160,MATCH($O118,'3)tpx males'!$BB$110:$BB$160,0))*INDEX('3)tpx females'!CE$111:CE$161,MATCH('3) 2016 cases'!$P118,'3)tpx females'!$BB$111:$BB$161,0))*(1-(EXP(-INDEX('3)tpx males'!CF$4:CF$54,MATCH($O118,'3)tpx males'!$BB$4:$BB$54,0)))*EXP(-INDEX('3)tpx females'!CF$3:CF$53,MATCH('3) 2016 cases'!$P118,'3)tpx females'!$BB$3:$BB$53,0))))))),0)</f>
        <v>4191.4494886860712</v>
      </c>
      <c r="AY118" s="32">
        <f ca="1">IFERROR(($K118*EXP(AY$69*($Q118+0.5*($R118)^2))*_xlfn.NORM.DIST((LN(($M118*EXP($L118/100*AY$69))/($K118))-$Q118*AY$69)/($R118*SQRT(AY$69))-$R118*SQRT(AY$69),0,1,TRUE)+$M118*EXP($L118/100*AY$69)*(1-_xlfn.NORM.DIST((LN(($M118*EXP($L118/100*AY$69))/($K118))-$Q118*AY$69)/($R118*SQRT(AY$69)),0,1,TRUE)))*EXP(-0.07*AY$69)*(INDEX('3)tpx females'!CG$57:CG$107,MATCH('3) 2016 cases'!$P118,'3)tpx females'!$BB$57:$BB$107,0))+INDEX('3)tpx males'!CG$57:CG$107,MATCH($O118,'3)tpx males'!$BB$57:$BB$107,0))-(INDEX('3)tpx males'!CF$110:CF$160,MATCH($O118,'3)tpx males'!$BB$110:$BB$160,0))*INDEX('3)tpx females'!CF$111:CF$161,MATCH('3) 2016 cases'!$P118,'3)tpx females'!$BB$111:$BB$161,0))*(1-(EXP(-INDEX('3)tpx males'!CG$4:CG$54,MATCH($O118,'3)tpx males'!$BB$4:$BB$54,0)))*EXP(-INDEX('3)tpx females'!CG$3:CG$53,MATCH('3) 2016 cases'!$P118,'3)tpx females'!$BB$3:$BB$53,0))))))),0)</f>
        <v>2819.5300882816023</v>
      </c>
      <c r="AZ118" s="32">
        <f ca="1">IFERROR(($K118*EXP(AZ$69*($Q118+0.5*($R118)^2))*_xlfn.NORM.DIST((LN(($M118*EXP($L118/100*AZ$69))/($K118))-$Q118*AZ$69)/($R118*SQRT(AZ$69))-$R118*SQRT(AZ$69),0,1,TRUE)+$M118*EXP($L118/100*AZ$69)*(1-_xlfn.NORM.DIST((LN(($M118*EXP($L118/100*AZ$69))/($K118))-$Q118*AZ$69)/($R118*SQRT(AZ$69)),0,1,TRUE)))*EXP(-0.07*AZ$69)*(INDEX('3)tpx females'!CH$57:CH$107,MATCH('3) 2016 cases'!$P118,'3)tpx females'!$BB$57:$BB$107,0))+INDEX('3)tpx males'!CH$57:CH$107,MATCH($O118,'3)tpx males'!$BB$57:$BB$107,0))-(INDEX('3)tpx males'!CG$110:CG$160,MATCH($O118,'3)tpx males'!$BB$110:$BB$160,0))*INDEX('3)tpx females'!CG$111:CG$161,MATCH('3) 2016 cases'!$P118,'3)tpx females'!$BB$111:$BB$161,0))*(1-(EXP(-INDEX('3)tpx males'!CH$4:CH$54,MATCH($O118,'3)tpx males'!$BB$4:$BB$54,0)))*EXP(-INDEX('3)tpx females'!CH$3:CH$53,MATCH('3) 2016 cases'!$P118,'3)tpx females'!$BB$3:$BB$53,0))))))),0)</f>
        <v>1790.8213389941307</v>
      </c>
      <c r="BA118" s="32">
        <f ca="1">IFERROR(($K118*EXP(BA$69*($Q118+0.5*($R118)^2))*_xlfn.NORM.DIST((LN(($M118*EXP($L118/100*BA$69))/($K118))-$Q118*BA$69)/($R118*SQRT(BA$69))-$R118*SQRT(BA$69),0,1,TRUE)+$M118*EXP($L118/100*BA$69)*(1-_xlfn.NORM.DIST((LN(($M118*EXP($L118/100*BA$69))/($K118))-$Q118*BA$69)/($R118*SQRT(BA$69)),0,1,TRUE)))*EXP(-0.07*BA$69)*(INDEX('3)tpx females'!CI$57:CI$107,MATCH('3) 2016 cases'!$P118,'3)tpx females'!$BB$57:$BB$107,0))+INDEX('3)tpx males'!CI$57:CI$107,MATCH($O118,'3)tpx males'!$BB$57:$BB$107,0))-(INDEX('3)tpx males'!CH$110:CH$160,MATCH($O118,'3)tpx males'!$BB$110:$BB$160,0))*INDEX('3)tpx females'!CH$111:CH$161,MATCH('3) 2016 cases'!$P118,'3)tpx females'!$BB$111:$BB$161,0))*(1-(EXP(-INDEX('3)tpx males'!CI$4:CI$54,MATCH($O118,'3)tpx males'!$BB$4:$BB$54,0)))*EXP(-INDEX('3)tpx females'!CI$3:CI$53,MATCH('3) 2016 cases'!$P118,'3)tpx females'!$BB$3:$BB$53,0))))))),0)</f>
        <v>1090.1396678876793</v>
      </c>
      <c r="BB118" s="32">
        <f ca="1">IFERROR(($K118*EXP(BB$69*($Q118+0.5*($R118)^2))*_xlfn.NORM.DIST((LN(($M118*EXP($L118/100*BB$69))/($K118))-$Q118*BB$69)/($R118*SQRT(BB$69))-$R118*SQRT(BB$69),0,1,TRUE)+$M118*EXP($L118/100*BB$69)*(1-_xlfn.NORM.DIST((LN(($M118*EXP($L118/100*BB$69))/($K118))-$Q118*BB$69)/($R118*SQRT(BB$69)),0,1,TRUE)))*EXP(-0.07*BB$69)*(INDEX('3)tpx females'!CJ$57:CJ$107,MATCH('3) 2016 cases'!$P118,'3)tpx females'!$BB$57:$BB$107,0))+INDEX('3)tpx males'!CJ$57:CJ$107,MATCH($O118,'3)tpx males'!$BB$57:$BB$107,0))-(INDEX('3)tpx males'!CI$110:CI$160,MATCH($O118,'3)tpx males'!$BB$110:$BB$160,0))*INDEX('3)tpx females'!CI$111:CI$161,MATCH('3) 2016 cases'!$P118,'3)tpx females'!$BB$111:$BB$161,0))*(1-(EXP(-INDEX('3)tpx males'!CJ$4:CJ$54,MATCH($O118,'3)tpx males'!$BB$4:$BB$54,0)))*EXP(-INDEX('3)tpx females'!CJ$3:CJ$53,MATCH('3) 2016 cases'!$P118,'3)tpx females'!$BB$3:$BB$53,0))))))),0)</f>
        <v>626.90919114676274</v>
      </c>
      <c r="BC118" s="32">
        <f ca="1">IFERROR(($K118*EXP(BC$69*($Q118+0.5*($R118)^2))*_xlfn.NORM.DIST((LN(($M118*EXP($L118/100*BC$69))/($K118))-$Q118*BC$69)/($R118*SQRT(BC$69))-$R118*SQRT(BC$69),0,1,TRUE)+$M118*EXP($L118/100*BC$69)*(1-_xlfn.NORM.DIST((LN(($M118*EXP($L118/100*BC$69))/($K118))-$Q118*BC$69)/($R118*SQRT(BC$69)),0,1,TRUE)))*EXP(-0.07*BC$69)*(INDEX('3)tpx females'!CK$57:CK$107,MATCH('3) 2016 cases'!$P118,'3)tpx females'!$BB$57:$BB$107,0))+INDEX('3)tpx males'!CK$57:CK$107,MATCH($O118,'3)tpx males'!$BB$57:$BB$107,0))-(INDEX('3)tpx males'!CJ$110:CJ$160,MATCH($O118,'3)tpx males'!$BB$110:$BB$160,0))*INDEX('3)tpx females'!CJ$111:CJ$161,MATCH('3) 2016 cases'!$P118,'3)tpx females'!$BB$111:$BB$161,0))*(1-(EXP(-INDEX('3)tpx males'!CK$4:CK$54,MATCH($O118,'3)tpx males'!$BB$4:$BB$54,0)))*EXP(-INDEX('3)tpx females'!CK$3:CK$53,MATCH('3) 2016 cases'!$P118,'3)tpx females'!$BB$3:$BB$53,0))))))),0)</f>
        <v>337.76635990612891</v>
      </c>
      <c r="BD118" s="32">
        <f ca="1">IFERROR(($K118*EXP(BD$69*($Q118+0.5*($R118)^2))*_xlfn.NORM.DIST((LN(($M118*EXP($L118/100*BD$69))/($K118))-$Q118*BD$69)/($R118*SQRT(BD$69))-$R118*SQRT(BD$69),0,1,TRUE)+$M118*EXP($L118/100*BD$69)*(1-_xlfn.NORM.DIST((LN(($M118*EXP($L118/100*BD$69))/($K118))-$Q118*BD$69)/($R118*SQRT(BD$69)),0,1,TRUE)))*EXP(-0.07*BD$69)*(INDEX('3)tpx females'!CL$57:CL$107,MATCH('3) 2016 cases'!$P118,'3)tpx females'!$BB$57:$BB$107,0))+INDEX('3)tpx males'!CL$57:CL$107,MATCH($O118,'3)tpx males'!$BB$57:$BB$107,0))-(INDEX('3)tpx males'!CK$110:CK$160,MATCH($O118,'3)tpx males'!$BB$110:$BB$160,0))*INDEX('3)tpx females'!CK$111:CK$161,MATCH('3) 2016 cases'!$P118,'3)tpx females'!$BB$111:$BB$161,0))*(1-(EXP(-INDEX('3)tpx males'!CL$4:CL$54,MATCH($O118,'3)tpx males'!$BB$4:$BB$54,0)))*EXP(-INDEX('3)tpx females'!CL$3:CL$53,MATCH('3) 2016 cases'!$P118,'3)tpx females'!$BB$3:$BB$53,0))))))),0)</f>
        <v>181.04857976492048</v>
      </c>
      <c r="BE118" s="32">
        <f ca="1">IFERROR(($K118*EXP(BE$69*($Q118+0.5*($R118)^2))*_xlfn.NORM.DIST((LN(($M118*EXP($L118/100*BE$69))/($K118))-$Q118*BE$69)/($R118*SQRT(BE$69))-$R118*SQRT(BE$69),0,1,TRUE)+$M118*EXP($L118/100*BE$69)*(1-_xlfn.NORM.DIST((LN(($M118*EXP($L118/100*BE$69))/($K118))-$Q118*BE$69)/($R118*SQRT(BE$69)),0,1,TRUE)))*EXP(-0.07*BE$69)*(INDEX('3)tpx females'!CM$57:CM$107,MATCH('3) 2016 cases'!$P118,'3)tpx females'!$BB$57:$BB$107,0))+INDEX('3)tpx males'!CM$57:CM$107,MATCH($O118,'3)tpx males'!$BB$57:$BB$107,0))-(INDEX('3)tpx males'!CL$110:CL$160,MATCH($O118,'3)tpx males'!$BB$110:$BB$160,0))*INDEX('3)tpx females'!CL$111:CL$161,MATCH('3) 2016 cases'!$P118,'3)tpx females'!$BB$111:$BB$161,0))*(1-(EXP(-INDEX('3)tpx males'!CM$4:CM$54,MATCH($O118,'3)tpx males'!$BB$4:$BB$54,0)))*EXP(-INDEX('3)tpx females'!CM$3:CM$53,MATCH('3) 2016 cases'!$P118,'3)tpx females'!$BB$3:$BB$53,0))))))),0)</f>
        <v>93.905717689539401</v>
      </c>
      <c r="BF118" s="32">
        <f ca="1">IFERROR(($K118*EXP(BF$69*($Q118+0.5*($R118)^2))*_xlfn.NORM.DIST((LN(($M118*EXP($L118/100*BF$69))/($K118))-$Q118*BF$69)/($R118*SQRT(BF$69))-$R118*SQRT(BF$69),0,1,TRUE)+$M118*EXP($L118/100*BF$69)*(1-_xlfn.NORM.DIST((LN(($M118*EXP($L118/100*BF$69))/($K118))-$Q118*BF$69)/($R118*SQRT(BF$69)),0,1,TRUE)))*EXP(-0.07*BF$69)*(INDEX('3)tpx females'!CN$57:CN$107,MATCH('3) 2016 cases'!$P118,'3)tpx females'!$BB$57:$BB$107,0))+INDEX('3)tpx males'!CN$57:CN$107,MATCH($O118,'3)tpx males'!$BB$57:$BB$107,0))-(INDEX('3)tpx males'!CM$110:CM$160,MATCH($O118,'3)tpx males'!$BB$110:$BB$160,0))*INDEX('3)tpx females'!CM$111:CM$161,MATCH('3) 2016 cases'!$P118,'3)tpx females'!$BB$111:$BB$161,0))*(1-(EXP(-INDEX('3)tpx males'!CN$4:CN$54,MATCH($O118,'3)tpx males'!$BB$4:$BB$54,0)))*EXP(-INDEX('3)tpx females'!CN$3:CN$53,MATCH('3) 2016 cases'!$P118,'3)tpx females'!$BB$3:$BB$53,0))))))),0)</f>
        <v>41.904066029899653</v>
      </c>
      <c r="BG118" s="32">
        <f ca="1">IFERROR(($K118*EXP(BG$69*($Q118+0.5*($R118)^2))*_xlfn.NORM.DIST((LN(($M118*EXP($L118/100*BG$69))/($K118))-$Q118*BG$69)/($R118*SQRT(BG$69))-$R118*SQRT(BG$69),0,1,TRUE)+$M118*EXP($L118/100*BG$69)*(1-_xlfn.NORM.DIST((LN(($M118*EXP($L118/100*BG$69))/($K118))-$Q118*BG$69)/($R118*SQRT(BG$69)),0,1,TRUE)))*EXP(-0.07*BG$69)*(INDEX('3)tpx females'!CO$57:CO$107,MATCH('3) 2016 cases'!$P118,'3)tpx females'!$BB$57:$BB$107,0))+INDEX('3)tpx males'!CO$57:CO$107,MATCH($O118,'3)tpx males'!$BB$57:$BB$107,0))-(INDEX('3)tpx males'!CN$110:CN$160,MATCH($O118,'3)tpx males'!$BB$110:$BB$160,0))*INDEX('3)tpx females'!CN$111:CN$161,MATCH('3) 2016 cases'!$P118,'3)tpx females'!$BB$111:$BB$161,0))*(1-(EXP(-INDEX('3)tpx males'!CO$4:CO$54,MATCH($O118,'3)tpx males'!$BB$4:$BB$54,0)))*EXP(-INDEX('3)tpx females'!CO$3:CO$53,MATCH('3) 2016 cases'!$P118,'3)tpx females'!$BB$3:$BB$53,0))))))),0)</f>
        <v>0</v>
      </c>
      <c r="BH118" s="32">
        <f ca="1">IFERROR(($K118*EXP(BH$69*($Q118+0.5*($R118)^2))*_xlfn.NORM.DIST((LN(($M118*EXP($L118/100*BH$69))/($K118))-$Q118*BH$69)/($R118*SQRT(BH$69))-$R118*SQRT(BH$69),0,1,TRUE)+$M118*EXP($L118/100*BH$69)*(1-_xlfn.NORM.DIST((LN(($M118*EXP($L118/100*BH$69))/($K118))-$Q118*BH$69)/($R118*SQRT(BH$69)),0,1,TRUE)))*EXP(-0.07*BH$69)*(INDEX('3)tpx females'!CP$57:CP$107,MATCH('3) 2016 cases'!$P118,'3)tpx females'!$BB$57:$BB$107,0))+INDEX('3)tpx males'!CP$57:CP$107,MATCH($O118,'3)tpx males'!$BB$57:$BB$107,0))-(INDEX('3)tpx males'!CO$110:CO$160,MATCH($O118,'3)tpx males'!$BB$110:$BB$160,0))*INDEX('3)tpx females'!CO$111:CO$161,MATCH('3) 2016 cases'!$P118,'3)tpx females'!$BB$111:$BB$161,0))*(1-(EXP(-INDEX('3)tpx males'!CP$4:CP$54,MATCH($O118,'3)tpx males'!$BB$4:$BB$54,0)))*EXP(-INDEX('3)tpx females'!CP$3:CP$53,MATCH('3) 2016 cases'!$P118,'3)tpx females'!$BB$3:$BB$53,0))))))),0)</f>
        <v>0</v>
      </c>
      <c r="BI118" s="32">
        <f ca="1">IFERROR(($K118*EXP(BI$69*($Q118+0.5*($R118)^2))*_xlfn.NORM.DIST((LN(($M118*EXP($L118/100*BI$69))/($K118))-$Q118*BI$69)/($R118*SQRT(BI$69))-$R118*SQRT(BI$69),0,1,TRUE)+$M118*EXP($L118/100*BI$69)*(1-_xlfn.NORM.DIST((LN(($M118*EXP($L118/100*BI$69))/($K118))-$Q118*BI$69)/($R118*SQRT(BI$69)),0,1,TRUE)))*EXP(-0.07*BI$69)*(INDEX('3)tpx females'!CQ$57:CQ$107,MATCH('3) 2016 cases'!$P118,'3)tpx females'!$BB$57:$BB$107,0))+INDEX('3)tpx males'!CQ$57:CQ$107,MATCH($O118,'3)tpx males'!$BB$57:$BB$107,0))-(INDEX('3)tpx males'!CP$110:CP$160,MATCH($O118,'3)tpx males'!$BB$110:$BB$160,0))*INDEX('3)tpx females'!CP$111:CP$161,MATCH('3) 2016 cases'!$P118,'3)tpx females'!$BB$111:$BB$161,0))*(1-(EXP(-INDEX('3)tpx males'!CQ$4:CQ$54,MATCH($O118,'3)tpx males'!$BB$4:$BB$54,0)))*EXP(-INDEX('3)tpx females'!CQ$3:CQ$53,MATCH('3) 2016 cases'!$P118,'3)tpx females'!$BB$3:$BB$53,0))))))),0)</f>
        <v>0</v>
      </c>
      <c r="BJ118" s="32">
        <f ca="1">IFERROR(($K118*EXP(BJ$69*($Q118+0.5*($R118)^2))*_xlfn.NORM.DIST((LN(($M118*EXP($L118/100*BJ$69))/($K118))-$Q118*BJ$69)/($R118*SQRT(BJ$69))-$R118*SQRT(BJ$69),0,1,TRUE)+$M118*EXP($L118/100*BJ$69)*(1-_xlfn.NORM.DIST((LN(($M118*EXP($L118/100*BJ$69))/($K118))-$Q118*BJ$69)/($R118*SQRT(BJ$69)),0,1,TRUE)))*EXP(-0.07*BJ$69)*(INDEX('3)tpx females'!CR$57:CR$107,MATCH('3) 2016 cases'!$P118,'3)tpx females'!$BB$57:$BB$107,0))+INDEX('3)tpx males'!CR$57:CR$107,MATCH($O118,'3)tpx males'!$BB$57:$BB$107,0))-(INDEX('3)tpx males'!CQ$110:CQ$160,MATCH($O118,'3)tpx males'!$BB$110:$BB$160,0))*INDEX('3)tpx females'!CQ$111:CQ$161,MATCH('3) 2016 cases'!$P118,'3)tpx females'!$BB$111:$BB$161,0))*(1-(EXP(-INDEX('3)tpx males'!CR$4:CR$54,MATCH($O118,'3)tpx males'!$BB$4:$BB$54,0)))*EXP(-INDEX('3)tpx females'!CR$3:CR$53,MATCH('3) 2016 cases'!$P118,'3)tpx females'!$BB$3:$BB$53,0))))))),0)</f>
        <v>0</v>
      </c>
      <c r="BK118" s="32">
        <f ca="1">IFERROR(($K118*EXP(BK$69*($Q118+0.5*($R118)^2))*_xlfn.NORM.DIST((LN(($M118*EXP($L118/100*BK$69))/($K118))-$Q118*BK$69)/($R118*SQRT(BK$69))-$R118*SQRT(BK$69),0,1,TRUE)+$M118*EXP($L118/100*BK$69)*(1-_xlfn.NORM.DIST((LN(($M118*EXP($L118/100*BK$69))/($K118))-$Q118*BK$69)/($R118*SQRT(BK$69)),0,1,TRUE)))*EXP(-0.07*BK$69)*(INDEX('3)tpx females'!CS$57:CS$107,MATCH('3) 2016 cases'!$P118,'3)tpx females'!$BB$57:$BB$107,0))+INDEX('3)tpx males'!CS$57:CS$107,MATCH($O118,'3)tpx males'!$BB$57:$BB$107,0))-(INDEX('3)tpx males'!CR$110:CR$160,MATCH($O118,'3)tpx males'!$BB$110:$BB$160,0))*INDEX('3)tpx females'!CR$111:CR$161,MATCH('3) 2016 cases'!$P118,'3)tpx females'!$BB$111:$BB$161,0))*(1-(EXP(-INDEX('3)tpx males'!CS$4:CS$54,MATCH($O118,'3)tpx males'!$BB$4:$BB$54,0)))*EXP(-INDEX('3)tpx females'!CS$3:CS$53,MATCH('3) 2016 cases'!$P118,'3)tpx females'!$BB$3:$BB$53,0))))))),0)</f>
        <v>0</v>
      </c>
      <c r="BL118" s="32">
        <f ca="1">IFERROR(($K118*EXP(BL$69*($Q118+0.5*($R118)^2))*_xlfn.NORM.DIST((LN(($M118*EXP($L118/100*BL$69))/($K118))-$Q118*BL$69)/($R118*SQRT(BL$69))-$R118*SQRT(BL$69),0,1,TRUE)+$M118*EXP($L118/100*BL$69)*(1-_xlfn.NORM.DIST((LN(($M118*EXP($L118/100*BL$69))/($K118))-$Q118*BL$69)/($R118*SQRT(BL$69)),0,1,TRUE)))*EXP(-0.07*BL$69)*(INDEX('3)tpx females'!CT$57:CT$107,MATCH('3) 2016 cases'!$P118,'3)tpx females'!$BB$57:$BB$107,0))+INDEX('3)tpx males'!CT$57:CT$107,MATCH($O118,'3)tpx males'!$BB$57:$BB$107,0))-(INDEX('3)tpx males'!CS$110:CS$160,MATCH($O118,'3)tpx males'!$BB$110:$BB$160,0))*INDEX('3)tpx females'!CS$111:CS$161,MATCH('3) 2016 cases'!$P118,'3)tpx females'!$BB$111:$BB$161,0))*(1-(EXP(-INDEX('3)tpx males'!CT$4:CT$54,MATCH($O118,'3)tpx males'!$BB$4:$BB$54,0)))*EXP(-INDEX('3)tpx females'!CT$3:CT$53,MATCH('3) 2016 cases'!$P118,'3)tpx females'!$BB$3:$BB$53,0))))))),0)</f>
        <v>0</v>
      </c>
      <c r="BM118" s="32">
        <f ca="1">IFERROR(($K118*EXP(BM$69*($Q118+0.5*($R118)^2))*_xlfn.NORM.DIST((LN(($M118*EXP($L118/100*BM$69))/($K118))-$Q118*BM$69)/($R118*SQRT(BM$69))-$R118*SQRT(BM$69),0,1,TRUE)+$M118*EXP($L118/100*BM$69)*(1-_xlfn.NORM.DIST((LN(($M118*EXP($L118/100*BM$69))/($K118))-$Q118*BM$69)/($R118*SQRT(BM$69)),0,1,TRUE)))*EXP(-0.07*BM$69)*(INDEX('3)tpx females'!CU$57:CU$107,MATCH('3) 2016 cases'!$P118,'3)tpx females'!$BB$57:$BB$107,0))+INDEX('3)tpx males'!CU$57:CU$107,MATCH($O118,'3)tpx males'!$BB$57:$BB$107,0))-(INDEX('3)tpx males'!CT$110:CT$160,MATCH($O118,'3)tpx males'!$BB$110:$BB$160,0))*INDEX('3)tpx females'!CT$111:CT$161,MATCH('3) 2016 cases'!$P118,'3)tpx females'!$BB$111:$BB$161,0))*(1-(EXP(-INDEX('3)tpx males'!CU$4:CU$54,MATCH($O118,'3)tpx males'!$BB$4:$BB$54,0)))*EXP(-INDEX('3)tpx females'!CU$3:CU$53,MATCH('3) 2016 cases'!$P118,'3)tpx females'!$BB$3:$BB$53,0))))))),0)</f>
        <v>0</v>
      </c>
      <c r="BN118" s="32">
        <f ca="1">IFERROR(($K118*EXP(BN$69*($Q118+0.5*($R118)^2))*_xlfn.NORM.DIST((LN(($M118*EXP($L118/100*BN$69))/($K118))-$Q118*BN$69)/($R118*SQRT(BN$69))-$R118*SQRT(BN$69),0,1,TRUE)+$M118*EXP($L118/100*BN$69)*(1-_xlfn.NORM.DIST((LN(($M118*EXP($L118/100*BN$69))/($K118))-$Q118*BN$69)/($R118*SQRT(BN$69)),0,1,TRUE)))*EXP(-0.07*BN$69)*(INDEX('3)tpx females'!CV$57:CV$107,MATCH('3) 2016 cases'!$P118,'3)tpx females'!$BB$57:$BB$107,0))+INDEX('3)tpx males'!CV$57:CV$107,MATCH($O118,'3)tpx males'!$BB$57:$BB$107,0))-(INDEX('3)tpx males'!CU$110:CU$160,MATCH($O118,'3)tpx males'!$BB$110:$BB$160,0))*INDEX('3)tpx females'!CU$111:CU$161,MATCH('3) 2016 cases'!$P118,'3)tpx females'!$BB$111:$BB$161,0))*(1-(EXP(-INDEX('3)tpx males'!CV$4:CV$54,MATCH($O118,'3)tpx males'!$BB$4:$BB$54,0)))*EXP(-INDEX('3)tpx females'!CV$3:CV$53,MATCH('3) 2016 cases'!$P118,'3)tpx females'!$BB$3:$BB$53,0))))))),0)</f>
        <v>0</v>
      </c>
      <c r="BO118" s="32">
        <f ca="1">IFERROR(($K118*EXP(BO$69*($Q118+0.5*($R118)^2))*_xlfn.NORM.DIST((LN(($M118*EXP($L118/100*BO$69))/($K118))-$Q118*BO$69)/($R118*SQRT(BO$69))-$R118*SQRT(BO$69),0,1,TRUE)+$M118*EXP($L118/100*BO$69)*(1-_xlfn.NORM.DIST((LN(($M118*EXP($L118/100*BO$69))/($K118))-$Q118*BO$69)/($R118*SQRT(BO$69)),0,1,TRUE)))*EXP(-0.07*BO$69)*(INDEX('3)tpx females'!CW$57:CW$107,MATCH('3) 2016 cases'!$P118,'3)tpx females'!$BB$57:$BB$107,0))+INDEX('3)tpx males'!CW$57:CW$107,MATCH($O118,'3)tpx males'!$BB$57:$BB$107,0))-(INDEX('3)tpx males'!CV$110:CV$160,MATCH($O118,'3)tpx males'!$BB$110:$BB$160,0))*INDEX('3)tpx females'!CV$111:CV$161,MATCH('3) 2016 cases'!$P118,'3)tpx females'!$BB$111:$BB$161,0))*(1-(EXP(-INDEX('3)tpx males'!CW$4:CW$54,MATCH($O118,'3)tpx males'!$BB$4:$BB$54,0)))*EXP(-INDEX('3)tpx females'!CW$3:CW$53,MATCH('3) 2016 cases'!$P118,'3)tpx females'!$BB$3:$BB$53,0))))))),0)</f>
        <v>0</v>
      </c>
      <c r="BP118" s="32">
        <f ca="1">IFERROR(($K118*EXP(BP$69*($Q118+0.5*($R118)^2))*_xlfn.NORM.DIST((LN(($M118*EXP($L118/100*BP$69))/($K118))-$Q118*BP$69)/($R118*SQRT(BP$69))-$R118*SQRT(BP$69),0,1,TRUE)+$M118*EXP($L118/100*BP$69)*(1-_xlfn.NORM.DIST((LN(($M118*EXP($L118/100*BP$69))/($K118))-$Q118*BP$69)/($R118*SQRT(BP$69)),0,1,TRUE)))*EXP(-0.07*BP$69)*(INDEX('3)tpx females'!CX$57:CX$107,MATCH('3) 2016 cases'!$P118,'3)tpx females'!$BB$57:$BB$107,0))+INDEX('3)tpx males'!CX$57:CX$107,MATCH($O118,'3)tpx males'!$BB$57:$BB$107,0))-(INDEX('3)tpx males'!CW$110:CW$160,MATCH($O118,'3)tpx males'!$BB$110:$BB$160,0))*INDEX('3)tpx females'!CW$111:CW$161,MATCH('3) 2016 cases'!$P118,'3)tpx females'!$BB$111:$BB$161,0))*(1-(EXP(-INDEX('3)tpx males'!CX$4:CX$54,MATCH($O118,'3)tpx males'!$BB$4:$BB$54,0)))*EXP(-INDEX('3)tpx females'!CX$3:CX$53,MATCH('3) 2016 cases'!$P118,'3)tpx females'!$BB$3:$BB$53,0))))))),0)</f>
        <v>0</v>
      </c>
      <c r="BQ118" s="32">
        <f ca="1">IFERROR(($K118*EXP(BQ$69*($Q118+0.5*($R118)^2))*_xlfn.NORM.DIST((LN(($M118*EXP($L118/100*BQ$69))/($K118))-$Q118*BQ$69)/($R118*SQRT(BQ$69))-$R118*SQRT(BQ$69),0,1,TRUE)+$M118*EXP($L118/100*BQ$69)*(1-_xlfn.NORM.DIST((LN(($M118*EXP($L118/100*BQ$69))/($K118))-$Q118*BQ$69)/($R118*SQRT(BQ$69)),0,1,TRUE)))*EXP(-0.07*BQ$69)*(INDEX('3)tpx females'!CY$57:CY$107,MATCH('3) 2016 cases'!$P118,'3)tpx females'!$BB$57:$BB$107,0))+INDEX('3)tpx males'!CY$57:CY$107,MATCH($O118,'3)tpx males'!$BB$57:$BB$107,0))-(INDEX('3)tpx males'!CX$110:CX$160,MATCH($O118,'3)tpx males'!$BB$110:$BB$160,0))*INDEX('3)tpx females'!CX$111:CX$161,MATCH('3) 2016 cases'!$P118,'3)tpx females'!$BB$111:$BB$161,0))*(1-(EXP(-INDEX('3)tpx males'!CY$4:CY$54,MATCH($O118,'3)tpx males'!$BB$4:$BB$54,0)))*EXP(-INDEX('3)tpx females'!CY$3:CY$53,MATCH('3) 2016 cases'!$P118,'3)tpx females'!$BB$3:$BB$53,0))))))),0)</f>
        <v>0</v>
      </c>
      <c r="BR118" s="32">
        <f ca="1">IFERROR(($K118*EXP(BR$69*($Q118+0.5*($R118)^2))*_xlfn.NORM.DIST((LN(($M118*EXP($L118/100*BR$69))/($K118))-$Q118*BR$69)/($R118*SQRT(BR$69))-$R118*SQRT(BR$69),0,1,TRUE)+$M118*EXP($L118/100*BR$69)*(1-_xlfn.NORM.DIST((LN(($M118*EXP($L118/100*BR$69))/($K118))-$Q118*BR$69)/($R118*SQRT(BR$69)),0,1,TRUE)))*EXP(-0.07*BR$69)*(INDEX('3)tpx females'!CZ$57:CZ$107,MATCH('3) 2016 cases'!$P118,'3)tpx females'!$BB$57:$BB$107,0))+INDEX('3)tpx males'!CZ$57:CZ$107,MATCH($O118,'3)tpx males'!$BB$57:$BB$107,0))-(INDEX('3)tpx males'!CY$110:CY$160,MATCH($O118,'3)tpx males'!$BB$110:$BB$160,0))*INDEX('3)tpx females'!CY$111:CY$161,MATCH('3) 2016 cases'!$P118,'3)tpx females'!$BB$111:$BB$161,0))*(1-(EXP(-INDEX('3)tpx males'!CZ$4:CZ$54,MATCH($O118,'3)tpx males'!$BB$4:$BB$54,0)))*EXP(-INDEX('3)tpx females'!CZ$3:CZ$53,MATCH('3) 2016 cases'!$P118,'3)tpx females'!$BB$3:$BB$53,0))))))),0)</f>
        <v>0</v>
      </c>
      <c r="BS118" s="32">
        <f ca="1">IFERROR(($K118*EXP(BS$69*($Q118+0.5*($R118)^2))*_xlfn.NORM.DIST((LN(($M118*EXP($L118/100*BS$69))/($K118))-$Q118*BS$69)/($R118*SQRT(BS$69))-$R118*SQRT(BS$69),0,1,TRUE)+$M118*EXP($L118/100*BS$69)*(1-_xlfn.NORM.DIST((LN(($M118*EXP($L118/100*BS$69))/($K118))-$Q118*BS$69)/($R118*SQRT(BS$69)),0,1,TRUE)))*EXP(-0.07*BS$69)*(INDEX('3)tpx females'!DA$57:DA$107,MATCH('3) 2016 cases'!$P118,'3)tpx females'!$BB$57:$BB$107,0))+INDEX('3)tpx males'!DA$57:DA$107,MATCH($O118,'3)tpx males'!$BB$57:$BB$107,0))-(INDEX('3)tpx males'!CZ$110:CZ$160,MATCH($O118,'3)tpx males'!$BB$110:$BB$160,0))*INDEX('3)tpx females'!CZ$111:CZ$161,MATCH('3) 2016 cases'!$P118,'3)tpx females'!$BB$111:$BB$161,0))*(1-(EXP(-INDEX('3)tpx males'!DA$4:DA$54,MATCH($O118,'3)tpx males'!$BB$4:$BB$54,0)))*EXP(-INDEX('3)tpx females'!DA$3:DA$53,MATCH('3) 2016 cases'!$P118,'3)tpx females'!$BB$3:$BB$53,0))))))),0)</f>
        <v>0</v>
      </c>
      <c r="BU118" s="32">
        <f t="shared" si="121"/>
        <v>229300.36369992531</v>
      </c>
      <c r="BV118" s="32">
        <f t="shared" si="122"/>
        <v>215407.7569675908</v>
      </c>
      <c r="BW118" s="32">
        <f t="shared" si="123"/>
        <v>217029.38866231151</v>
      </c>
      <c r="BX118" s="32">
        <f t="shared" si="124"/>
        <v>218663.2283173691</v>
      </c>
      <c r="BY118" s="32">
        <f t="shared" si="125"/>
        <v>220309.36783667502</v>
      </c>
      <c r="BZ118" s="32">
        <f t="shared" si="126"/>
        <v>221967.89981601122</v>
      </c>
      <c r="CA118" s="32">
        <f t="shared" si="127"/>
        <v>223638.91754823885</v>
      </c>
      <c r="CB118" s="32">
        <f t="shared" si="128"/>
        <v>225322.51502854601</v>
      </c>
      <c r="CC118" s="32">
        <f t="shared" si="129"/>
        <v>227018.78695973469</v>
      </c>
      <c r="CD118" s="32">
        <f t="shared" si="130"/>
        <v>228727.82875754556</v>
      </c>
      <c r="CE118" s="32">
        <f t="shared" si="131"/>
        <v>230449.73655599932</v>
      </c>
      <c r="CF118" s="32">
        <f t="shared" si="132"/>
        <v>232184.60721264099</v>
      </c>
      <c r="CG118" s="32">
        <f t="shared" si="133"/>
        <v>233932.53831328676</v>
      </c>
      <c r="CH118" s="32">
        <f t="shared" si="134"/>
        <v>235693.62817528562</v>
      </c>
      <c r="CI118" s="32">
        <f t="shared" si="135"/>
        <v>237467.97584748053</v>
      </c>
      <c r="CJ118" s="32">
        <f t="shared" si="136"/>
        <v>239255.68110427266</v>
      </c>
      <c r="CK118" s="32">
        <f t="shared" si="137"/>
        <v>241056.84443083606</v>
      </c>
      <c r="CL118" s="32">
        <f t="shared" si="138"/>
        <v>242871.56699684498</v>
      </c>
      <c r="CM118" s="32">
        <f t="shared" si="139"/>
        <v>244699.95061705896</v>
      </c>
      <c r="CN118" s="32">
        <f t="shared" si="140"/>
        <v>246542.09769852375</v>
      </c>
      <c r="CO118" s="32">
        <f t="shared" si="141"/>
        <v>248398.1111756631</v>
      </c>
      <c r="CP118" s="32">
        <f t="shared" si="142"/>
        <v>250268.09443584515</v>
      </c>
      <c r="CQ118" s="32">
        <f t="shared" si="143"/>
        <v>252152.15123892485</v>
      </c>
      <c r="CR118" s="32">
        <f t="shared" si="144"/>
        <v>254050.38563469923</v>
      </c>
      <c r="CS118" s="32">
        <f t="shared" si="145"/>
        <v>255962.90188220626</v>
      </c>
      <c r="CT118" s="32">
        <f t="shared" si="146"/>
        <v>257889.80437443985</v>
      </c>
      <c r="CU118" s="32">
        <f t="shared" si="147"/>
        <v>259831.19757144505</v>
      </c>
      <c r="CV118" s="32">
        <f t="shared" si="148"/>
        <v>261787.18594403614</v>
      </c>
      <c r="CW118" s="32">
        <f t="shared" si="149"/>
        <v>263757.8739296188</v>
      </c>
      <c r="CX118" s="32">
        <f t="shared" si="150"/>
        <v>265743.36590088537</v>
      </c>
      <c r="CY118" s="32">
        <f t="shared" si="151"/>
        <v>267743.76614752278</v>
      </c>
      <c r="CZ118" s="32">
        <f t="shared" si="152"/>
        <v>269759.17887055181</v>
      </c>
      <c r="DA118" s="32">
        <f t="shared" si="153"/>
        <v>271789.70818852843</v>
      </c>
      <c r="DB118" s="32">
        <f t="shared" si="154"/>
        <v>273835.45815454115</v>
      </c>
      <c r="DC118" s="32">
        <f t="shared" si="155"/>
        <v>275896.53278276557</v>
      </c>
      <c r="DD118" s="32">
        <f t="shared" si="156"/>
        <v>277973.03608324146</v>
      </c>
      <c r="DE118" s="32">
        <f t="shared" si="157"/>
        <v>280065.07210351201</v>
      </c>
      <c r="DF118" s="32">
        <f t="shared" si="158"/>
        <v>282172.74497579457</v>
      </c>
      <c r="DG118" s="32">
        <f t="shared" si="159"/>
        <v>284296.15896842611</v>
      </c>
      <c r="DH118" s="32">
        <f t="shared" si="160"/>
        <v>286435.41854041727</v>
      </c>
      <c r="DI118" s="32">
        <f t="shared" si="161"/>
        <v>288590.62839807011</v>
      </c>
      <c r="DJ118" s="32">
        <f t="shared" si="162"/>
        <v>290761.89355272648</v>
      </c>
      <c r="DK118" s="32">
        <f t="shared" si="163"/>
        <v>292949.31937884388</v>
      </c>
      <c r="DL118" s="32">
        <f t="shared" si="164"/>
        <v>295153.01167171408</v>
      </c>
      <c r="DM118" s="32">
        <f t="shared" si="165"/>
        <v>297373.07670425187</v>
      </c>
      <c r="DN118" s="32">
        <f t="shared" si="166"/>
        <v>299609.62128238549</v>
      </c>
      <c r="DO118" s="32">
        <f t="shared" si="167"/>
        <v>301862.75279868289</v>
      </c>
      <c r="DP118" s="32">
        <f t="shared" si="168"/>
        <v>304132.5792839239</v>
      </c>
      <c r="DQ118" s="32">
        <f t="shared" si="169"/>
        <v>306419.20945640869</v>
      </c>
      <c r="DR118" s="32">
        <f t="shared" si="170"/>
        <v>308722.75276886072</v>
      </c>
      <c r="DT118" s="48">
        <f t="shared" si="171"/>
        <v>73</v>
      </c>
      <c r="DU118" s="48">
        <f t="shared" si="172"/>
        <v>73</v>
      </c>
      <c r="DV118" s="32">
        <f ca="1">INDEX('3)tpx males'!BD$57:BD$107,MATCH(DT118,'3)tpx males'!$BB$57:$BB$107,0))*INDEX('3)tpx females'!BD$57:BD$107,MATCH(DU118,'3)tpx females'!$BB$57:$BB$107,0))</f>
        <v>2.8095394740704509E-4</v>
      </c>
      <c r="DW118" s="32">
        <f t="shared" ca="1" si="173"/>
        <v>-64.422842323365131</v>
      </c>
      <c r="DX118" s="32">
        <f t="shared" ca="1" si="177"/>
        <v>0.99971904605259299</v>
      </c>
      <c r="DZ118" s="32">
        <f t="shared" ca="1" si="174"/>
        <v>-263544.94747595029</v>
      </c>
      <c r="EA118" s="32">
        <f t="shared" ca="1" si="175"/>
        <v>34244.583776024985</v>
      </c>
      <c r="EB118" s="32">
        <f t="shared" ca="1" si="178"/>
        <v>9.6211509891854732</v>
      </c>
      <c r="EC118" s="32">
        <f ca="1">EA118*'3) Value'!AN130</f>
        <v>0</v>
      </c>
      <c r="EE118" s="32">
        <f ca="1">IF(AND('3) Value'!AB130="Alive",'3) Value'!AE130="Alive"),'3) Value'!AM130+'3) 2016 cases'!DZ118,0)</f>
        <v>239.24404368881369</v>
      </c>
      <c r="EF118" s="32">
        <f>IF(OR(AND('3) Value'!AB130="Deceased",'3) Value'!AE130="Alive"),(AND('3) Value'!AB130="Alive",'3) Value'!AE130="Deceased"))),1,0)</f>
        <v>0</v>
      </c>
      <c r="EG118" s="32">
        <f>IF(EF118=1,'3) Value'!AM130+'3) 2016 cases'!DZ118,0)</f>
        <v>0</v>
      </c>
    </row>
    <row r="119" spans="3:137" x14ac:dyDescent="0.25">
      <c r="C119" s="32" t="s">
        <v>11</v>
      </c>
      <c r="D119" s="32" t="s">
        <v>12</v>
      </c>
      <c r="E119" s="49">
        <v>15564</v>
      </c>
      <c r="F119" s="32" t="s">
        <v>13</v>
      </c>
      <c r="G119" s="32" t="s">
        <v>14</v>
      </c>
      <c r="H119" s="49">
        <v>17828</v>
      </c>
      <c r="I119" s="32" t="s">
        <v>13</v>
      </c>
      <c r="J119" s="32" t="s">
        <v>25</v>
      </c>
      <c r="K119" s="52">
        <v>550000</v>
      </c>
      <c r="L119" s="52">
        <v>7.75</v>
      </c>
      <c r="M119" s="52">
        <v>24653</v>
      </c>
      <c r="O119" s="48">
        <f t="shared" si="183"/>
        <v>74</v>
      </c>
      <c r="P119" s="32">
        <f t="shared" si="184"/>
        <v>68</v>
      </c>
      <c r="Q119" s="32">
        <f>INDEX('2b)Working'!$I$61:$P$61,MATCH($J119,'2b)Working'!$I$60:$P$60,0))</f>
        <v>7.2488258642637193E-2</v>
      </c>
      <c r="R119" s="32">
        <f>INDEX('2b)Working'!$I$62:$P$62,MATCH($J119,'2b)Working'!$I$60:$P$60,0))</f>
        <v>5.0085748750605209E-2</v>
      </c>
      <c r="T119" s="9">
        <f t="shared" ca="1" si="176"/>
        <v>29103.578906803799</v>
      </c>
      <c r="U119" s="10"/>
      <c r="V119" s="32">
        <f ca="1">IFERROR(($K119*EXP(V$69*($Q119+0.5*($R119)^2))*_xlfn.NORM.DIST((LN(($M119*EXP($L119/100*V$69))/($K119))-$Q119*V$69)/($R119*SQRT(V$69))-$R119*SQRT(V$69),0,1,TRUE)+$M119*EXP($L119/100*V$69)*(1-_xlfn.NORM.DIST((LN(($M119*EXP($L119/100*V$69))/($K119))-$Q119*V$69)/($R119*SQRT(V$69)),0,1,TRUE)))*EXP(-0.07*V$69)*(INDEX('3)tpx females'!BD$57:BD$107,MATCH('3) 2016 cases'!$P119,'3)tpx females'!$BB$57:$BB$107,0))+INDEX('3)tpx males'!BD$57:BD$107,MATCH($O119,'3)tpx males'!$BB$57:$BB$107,0))-(INDEX('3)tpx males'!BC$110:BC$160,MATCH($O119,'3)tpx males'!$BB$110:$BB$160,0))*INDEX('3)tpx females'!BC$111:BC$161,MATCH('3) 2016 cases'!$P119,'3)tpx females'!$BB$111:$BB$161,0))*(1-(EXP(-INDEX('3)tpx males'!BD$4:BD$54,MATCH($O119,'3)tpx males'!$BB$4:$BB$54,0)))*EXP(-INDEX('3)tpx females'!BD$3:BD$53,MATCH('3) 2016 cases'!$P119,'3)tpx females'!$BB$3:$BB$53,0))))))),0)</f>
        <v>4.5967657869112859</v>
      </c>
      <c r="W119" s="32">
        <f ca="1">IFERROR(($K119*EXP(W$69*($Q119+0.5*($R119)^2))*_xlfn.NORM.DIST((LN(($M119*EXP($L119/100*W$69))/($K119))-$Q119*W$69)/($R119*SQRT(W$69))-$R119*SQRT(W$69),0,1,TRUE)+$M119*EXP($L119/100*W$69)*(1-_xlfn.NORM.DIST((LN(($M119*EXP($L119/100*W$69))/($K119))-$Q119*W$69)/($R119*SQRT(W$69)),0,1,TRUE)))*EXP(-0.07*W$69)*(INDEX('3)tpx females'!BE$57:BE$107,MATCH('3) 2016 cases'!$P119,'3)tpx females'!$BB$57:$BB$107,0))+INDEX('3)tpx males'!BE$57:BE$107,MATCH($O119,'3)tpx males'!$BB$57:$BB$107,0))-(INDEX('3)tpx males'!BD$110:BD$160,MATCH($O119,'3)tpx males'!$BB$110:$BB$160,0))*INDEX('3)tpx females'!BD$111:BD$161,MATCH('3) 2016 cases'!$P119,'3)tpx females'!$BB$111:$BB$161,0))*(1-(EXP(-INDEX('3)tpx males'!BE$4:BE$54,MATCH($O119,'3)tpx males'!$BB$4:$BB$54,0)))*EXP(-INDEX('3)tpx females'!BE$3:BE$53,MATCH('3) 2016 cases'!$P119,'3)tpx females'!$BB$3:$BB$53,0))))))),0)</f>
        <v>15.45925603644354</v>
      </c>
      <c r="X119" s="32">
        <f ca="1">IFERROR(($K119*EXP(X$69*($Q119+0.5*($R119)^2))*_xlfn.NORM.DIST((LN(($M119*EXP($L119/100*X$69))/($K119))-$Q119*X$69)/($R119*SQRT(X$69))-$R119*SQRT(X$69),0,1,TRUE)+$M119*EXP($L119/100*X$69)*(1-_xlfn.NORM.DIST((LN(($M119*EXP($L119/100*X$69))/($K119))-$Q119*X$69)/($R119*SQRT(X$69)),0,1,TRUE)))*EXP(-0.07*X$69)*(INDEX('3)tpx females'!BF$57:BF$107,MATCH('3) 2016 cases'!$P119,'3)tpx females'!$BB$57:$BB$107,0))+INDEX('3)tpx males'!BF$57:BF$107,MATCH($O119,'3)tpx males'!$BB$57:$BB$107,0))-(INDEX('3)tpx males'!BE$110:BE$160,MATCH($O119,'3)tpx males'!$BB$110:$BB$160,0))*INDEX('3)tpx females'!BE$111:BE$161,MATCH('3) 2016 cases'!$P119,'3)tpx females'!$BB$111:$BB$161,0))*(1-(EXP(-INDEX('3)tpx males'!BF$4:BF$54,MATCH($O119,'3)tpx males'!$BB$4:$BB$54,0)))*EXP(-INDEX('3)tpx females'!BF$3:BF$53,MATCH('3) 2016 cases'!$P119,'3)tpx females'!$BB$3:$BB$53,0))))))),0)</f>
        <v>29.732447876794819</v>
      </c>
      <c r="Y119" s="32">
        <f ca="1">IFERROR(($K119*EXP(Y$69*($Q119+0.5*($R119)^2))*_xlfn.NORM.DIST((LN(($M119*EXP($L119/100*Y$69))/($K119))-$Q119*Y$69)/($R119*SQRT(Y$69))-$R119*SQRT(Y$69),0,1,TRUE)+$M119*EXP($L119/100*Y$69)*(1-_xlfn.NORM.DIST((LN(($M119*EXP($L119/100*Y$69))/($K119))-$Q119*Y$69)/($R119*SQRT(Y$69)),0,1,TRUE)))*EXP(-0.07*Y$69)*(INDEX('3)tpx females'!BG$57:BG$107,MATCH('3) 2016 cases'!$P119,'3)tpx females'!$BB$57:$BB$107,0))+INDEX('3)tpx males'!BG$57:BG$107,MATCH($O119,'3)tpx males'!$BB$57:$BB$107,0))-(INDEX('3)tpx males'!BF$110:BF$160,MATCH($O119,'3)tpx males'!$BB$110:$BB$160,0))*INDEX('3)tpx females'!BF$111:BF$161,MATCH('3) 2016 cases'!$P119,'3)tpx females'!$BB$111:$BB$161,0))*(1-(EXP(-INDEX('3)tpx males'!BG$4:BG$54,MATCH($O119,'3)tpx males'!$BB$4:$BB$54,0)))*EXP(-INDEX('3)tpx females'!BG$3:BG$53,MATCH('3) 2016 cases'!$P119,'3)tpx females'!$BB$3:$BB$53,0))))))),0)</f>
        <v>49.825292199710866</v>
      </c>
      <c r="Z119" s="32">
        <f ca="1">IFERROR(($K119*EXP(Z$69*($Q119+0.5*($R119)^2))*_xlfn.NORM.DIST((LN(($M119*EXP($L119/100*Z$69))/($K119))-$Q119*Z$69)/($R119*SQRT(Z$69))-$R119*SQRT(Z$69),0,1,TRUE)+$M119*EXP($L119/100*Z$69)*(1-_xlfn.NORM.DIST((LN(($M119*EXP($L119/100*Z$69))/($K119))-$Q119*Z$69)/($R119*SQRT(Z$69)),0,1,TRUE)))*EXP(-0.07*Z$69)*(INDEX('3)tpx females'!BH$57:BH$107,MATCH('3) 2016 cases'!$P119,'3)tpx females'!$BB$57:$BB$107,0))+INDEX('3)tpx males'!BH$57:BH$107,MATCH($O119,'3)tpx males'!$BB$57:$BB$107,0))-(INDEX('3)tpx males'!BG$110:BG$160,MATCH($O119,'3)tpx males'!$BB$110:$BB$160,0))*INDEX('3)tpx females'!BG$111:BG$161,MATCH('3) 2016 cases'!$P119,'3)tpx females'!$BB$111:$BB$161,0))*(1-(EXP(-INDEX('3)tpx males'!BH$4:BH$54,MATCH($O119,'3)tpx males'!$BB$4:$BB$54,0)))*EXP(-INDEX('3)tpx females'!BH$3:BH$53,MATCH('3) 2016 cases'!$P119,'3)tpx females'!$BB$3:$BB$53,0))))))),0)</f>
        <v>70.505631075137075</v>
      </c>
      <c r="AA119" s="32">
        <f ca="1">IFERROR(($K119*EXP(AA$69*($Q119+0.5*($R119)^2))*_xlfn.NORM.DIST((LN(($M119*EXP($L119/100*AA$69))/($K119))-$Q119*AA$69)/($R119*SQRT(AA$69))-$R119*SQRT(AA$69),0,1,TRUE)+$M119*EXP($L119/100*AA$69)*(1-_xlfn.NORM.DIST((LN(($M119*EXP($L119/100*AA$69))/($K119))-$Q119*AA$69)/($R119*SQRT(AA$69)),0,1,TRUE)))*EXP(-0.07*AA$69)*(INDEX('3)tpx females'!BI$57:BI$107,MATCH('3) 2016 cases'!$P119,'3)tpx females'!$BB$57:$BB$107,0))+INDEX('3)tpx males'!BI$57:BI$107,MATCH($O119,'3)tpx males'!$BB$57:$BB$107,0))-(INDEX('3)tpx males'!BH$110:BH$160,MATCH($O119,'3)tpx males'!$BB$110:$BB$160,0))*INDEX('3)tpx females'!BH$111:BH$161,MATCH('3) 2016 cases'!$P119,'3)tpx females'!$BB$111:$BB$161,0))*(1-(EXP(-INDEX('3)tpx males'!BI$4:BI$54,MATCH($O119,'3)tpx males'!$BB$4:$BB$54,0)))*EXP(-INDEX('3)tpx females'!BI$3:BI$53,MATCH('3) 2016 cases'!$P119,'3)tpx females'!$BB$3:$BB$53,0))))))),0)</f>
        <v>97.455353976341186</v>
      </c>
      <c r="AB119" s="32">
        <f ca="1">IFERROR(($K119*EXP(AB$69*($Q119+0.5*($R119)^2))*_xlfn.NORM.DIST((LN(($M119*EXP($L119/100*AB$69))/($K119))-$Q119*AB$69)/($R119*SQRT(AB$69))-$R119*SQRT(AB$69),0,1,TRUE)+$M119*EXP($L119/100*AB$69)*(1-_xlfn.NORM.DIST((LN(($M119*EXP($L119/100*AB$69))/($K119))-$Q119*AB$69)/($R119*SQRT(AB$69)),0,1,TRUE)))*EXP(-0.07*AB$69)*(INDEX('3)tpx females'!BJ$57:BJ$107,MATCH('3) 2016 cases'!$P119,'3)tpx females'!$BB$57:$BB$107,0))+INDEX('3)tpx males'!BJ$57:BJ$107,MATCH($O119,'3)tpx males'!$BB$57:$BB$107,0))-(INDEX('3)tpx males'!BI$110:BI$160,MATCH($O119,'3)tpx males'!$BB$110:$BB$160,0))*INDEX('3)tpx females'!BI$111:BI$161,MATCH('3) 2016 cases'!$P119,'3)tpx females'!$BB$111:$BB$161,0))*(1-(EXP(-INDEX('3)tpx males'!BJ$4:BJ$54,MATCH($O119,'3)tpx males'!$BB$4:$BB$54,0)))*EXP(-INDEX('3)tpx females'!BJ$3:BJ$53,MATCH('3) 2016 cases'!$P119,'3)tpx females'!$BB$3:$BB$53,0))))))),0)</f>
        <v>134.32313488543147</v>
      </c>
      <c r="AC119" s="32">
        <f ca="1">IFERROR(($K119*EXP(AC$69*($Q119+0.5*($R119)^2))*_xlfn.NORM.DIST((LN(($M119*EXP($L119/100*AC$69))/($K119))-$Q119*AC$69)/($R119*SQRT(AC$69))-$R119*SQRT(AC$69),0,1,TRUE)+$M119*EXP($L119/100*AC$69)*(1-_xlfn.NORM.DIST((LN(($M119*EXP($L119/100*AC$69))/($K119))-$Q119*AC$69)/($R119*SQRT(AC$69)),0,1,TRUE)))*EXP(-0.07*AC$69)*(INDEX('3)tpx females'!BK$57:BK$107,MATCH('3) 2016 cases'!$P119,'3)tpx females'!$BB$57:$BB$107,0))+INDEX('3)tpx males'!BK$57:BK$107,MATCH($O119,'3)tpx males'!$BB$57:$BB$107,0))-(INDEX('3)tpx males'!BJ$110:BJ$160,MATCH($O119,'3)tpx males'!$BB$110:$BB$160,0))*INDEX('3)tpx females'!BJ$111:BJ$161,MATCH('3) 2016 cases'!$P119,'3)tpx females'!$BB$111:$BB$161,0))*(1-(EXP(-INDEX('3)tpx males'!BK$4:BK$54,MATCH($O119,'3)tpx males'!$BB$4:$BB$54,0)))*EXP(-INDEX('3)tpx females'!BK$3:BK$53,MATCH('3) 2016 cases'!$P119,'3)tpx females'!$BB$3:$BB$53,0))))))),0)</f>
        <v>168.25768398526935</v>
      </c>
      <c r="AD119" s="32">
        <f ca="1">IFERROR(($K119*EXP(AD$69*($Q119+0.5*($R119)^2))*_xlfn.NORM.DIST((LN(($M119*EXP($L119/100*AD$69))/($K119))-$Q119*AD$69)/($R119*SQRT(AD$69))-$R119*SQRT(AD$69),0,1,TRUE)+$M119*EXP($L119/100*AD$69)*(1-_xlfn.NORM.DIST((LN(($M119*EXP($L119/100*AD$69))/($K119))-$Q119*AD$69)/($R119*SQRT(AD$69)),0,1,TRUE)))*EXP(-0.07*AD$69)*(INDEX('3)tpx females'!BL$57:BL$107,MATCH('3) 2016 cases'!$P119,'3)tpx females'!$BB$57:$BB$107,0))+INDEX('3)tpx males'!BL$57:BL$107,MATCH($O119,'3)tpx males'!$BB$57:$BB$107,0))-(INDEX('3)tpx males'!BK$110:BK$160,MATCH($O119,'3)tpx males'!$BB$110:$BB$160,0))*INDEX('3)tpx females'!BK$111:BK$161,MATCH('3) 2016 cases'!$P119,'3)tpx females'!$BB$111:$BB$161,0))*(1-(EXP(-INDEX('3)tpx males'!BL$4:BL$54,MATCH($O119,'3)tpx males'!$BB$4:$BB$54,0)))*EXP(-INDEX('3)tpx females'!BL$3:BL$53,MATCH('3) 2016 cases'!$P119,'3)tpx females'!$BB$3:$BB$53,0))))))),0)</f>
        <v>214.66287700666109</v>
      </c>
      <c r="AE119" s="32">
        <f ca="1">IFERROR(($K119*EXP(AE$69*($Q119+0.5*($R119)^2))*_xlfn.NORM.DIST((LN(($M119*EXP($L119/100*AE$69))/($K119))-$Q119*AE$69)/($R119*SQRT(AE$69))-$R119*SQRT(AE$69),0,1,TRUE)+$M119*EXP($L119/100*AE$69)*(1-_xlfn.NORM.DIST((LN(($M119*EXP($L119/100*AE$69))/($K119))-$Q119*AE$69)/($R119*SQRT(AE$69)),0,1,TRUE)))*EXP(-0.07*AE$69)*(INDEX('3)tpx females'!BM$57:BM$107,MATCH('3) 2016 cases'!$P119,'3)tpx females'!$BB$57:$BB$107,0))+INDEX('3)tpx males'!BM$57:BM$107,MATCH($O119,'3)tpx males'!$BB$57:$BB$107,0))-(INDEX('3)tpx males'!BL$110:BL$160,MATCH($O119,'3)tpx males'!$BB$110:$BB$160,0))*INDEX('3)tpx females'!BL$111:BL$161,MATCH('3) 2016 cases'!$P119,'3)tpx females'!$BB$111:$BB$161,0))*(1-(EXP(-INDEX('3)tpx males'!BM$4:BM$54,MATCH($O119,'3)tpx males'!$BB$4:$BB$54,0)))*EXP(-INDEX('3)tpx females'!BM$3:BM$53,MATCH('3) 2016 cases'!$P119,'3)tpx females'!$BB$3:$BB$53,0))))))),0)</f>
        <v>281.48206836816001</v>
      </c>
      <c r="AF119" s="32">
        <f ca="1">IFERROR(($K119*EXP(AF$69*($Q119+0.5*($R119)^2))*_xlfn.NORM.DIST((LN(($M119*EXP($L119/100*AF$69))/($K119))-$Q119*AF$69)/($R119*SQRT(AF$69))-$R119*SQRT(AF$69),0,1,TRUE)+$M119*EXP($L119/100*AF$69)*(1-_xlfn.NORM.DIST((LN(($M119*EXP($L119/100*AF$69))/($K119))-$Q119*AF$69)/($R119*SQRT(AF$69)),0,1,TRUE)))*EXP(-0.07*AF$69)*(INDEX('3)tpx females'!BN$57:BN$107,MATCH('3) 2016 cases'!$P119,'3)tpx females'!$BB$57:$BB$107,0))+INDEX('3)tpx males'!BN$57:BN$107,MATCH($O119,'3)tpx males'!$BB$57:$BB$107,0))-(INDEX('3)tpx males'!BM$110:BM$160,MATCH($O119,'3)tpx males'!$BB$110:$BB$160,0))*INDEX('3)tpx females'!BM$111:BM$161,MATCH('3) 2016 cases'!$P119,'3)tpx females'!$BB$111:$BB$161,0))*(1-(EXP(-INDEX('3)tpx males'!BN$4:BN$54,MATCH($O119,'3)tpx males'!$BB$4:$BB$54,0)))*EXP(-INDEX('3)tpx females'!BN$3:BN$53,MATCH('3) 2016 cases'!$P119,'3)tpx females'!$BB$3:$BB$53,0))))))),0)</f>
        <v>339.88767399195427</v>
      </c>
      <c r="AG119" s="32">
        <f ca="1">IFERROR(($K119*EXP(AG$69*($Q119+0.5*($R119)^2))*_xlfn.NORM.DIST((LN(($M119*EXP($L119/100*AG$69))/($K119))-$Q119*AG$69)/($R119*SQRT(AG$69))-$R119*SQRT(AG$69),0,1,TRUE)+$M119*EXP($L119/100*AG$69)*(1-_xlfn.NORM.DIST((LN(($M119*EXP($L119/100*AG$69))/($K119))-$Q119*AG$69)/($R119*SQRT(AG$69)),0,1,TRUE)))*EXP(-0.07*AG$69)*(INDEX('3)tpx females'!BO$57:BO$107,MATCH('3) 2016 cases'!$P119,'3)tpx females'!$BB$57:$BB$107,0))+INDEX('3)tpx males'!BO$57:BO$107,MATCH($O119,'3)tpx males'!$BB$57:$BB$107,0))-(INDEX('3)tpx males'!BN$110:BN$160,MATCH($O119,'3)tpx males'!$BB$110:$BB$160,0))*INDEX('3)tpx females'!BN$111:BN$161,MATCH('3) 2016 cases'!$P119,'3)tpx females'!$BB$111:$BB$161,0))*(1-(EXP(-INDEX('3)tpx males'!BO$4:BO$54,MATCH($O119,'3)tpx males'!$BB$4:$BB$54,0)))*EXP(-INDEX('3)tpx females'!BO$3:BO$53,MATCH('3) 2016 cases'!$P119,'3)tpx females'!$BB$3:$BB$53,0))))))),0)</f>
        <v>407.42204409230646</v>
      </c>
      <c r="AH119" s="32">
        <f ca="1">IFERROR(($K119*EXP(AH$69*($Q119+0.5*($R119)^2))*_xlfn.NORM.DIST((LN(($M119*EXP($L119/100*AH$69))/($K119))-$Q119*AH$69)/($R119*SQRT(AH$69))-$R119*SQRT(AH$69),0,1,TRUE)+$M119*EXP($L119/100*AH$69)*(1-_xlfn.NORM.DIST((LN(($M119*EXP($L119/100*AH$69))/($K119))-$Q119*AH$69)/($R119*SQRT(AH$69)),0,1,TRUE)))*EXP(-0.07*AH$69)*(INDEX('3)tpx females'!BP$57:BP$107,MATCH('3) 2016 cases'!$P119,'3)tpx females'!$BB$57:$BB$107,0))+INDEX('3)tpx males'!BP$57:BP$107,MATCH($O119,'3)tpx males'!$BB$57:$BB$107,0))-(INDEX('3)tpx males'!BO$110:BO$160,MATCH($O119,'3)tpx males'!$BB$110:$BB$160,0))*INDEX('3)tpx females'!BO$111:BO$161,MATCH('3) 2016 cases'!$P119,'3)tpx females'!$BB$111:$BB$161,0))*(1-(EXP(-INDEX('3)tpx males'!BP$4:BP$54,MATCH($O119,'3)tpx males'!$BB$4:$BB$54,0)))*EXP(-INDEX('3)tpx females'!BP$3:BP$53,MATCH('3) 2016 cases'!$P119,'3)tpx females'!$BB$3:$BB$53,0))))))),0)</f>
        <v>534.70901297237515</v>
      </c>
      <c r="AI119" s="32">
        <f ca="1">IFERROR(($K119*EXP(AI$69*($Q119+0.5*($R119)^2))*_xlfn.NORM.DIST((LN(($M119*EXP($L119/100*AI$69))/($K119))-$Q119*AI$69)/($R119*SQRT(AI$69))-$R119*SQRT(AI$69),0,1,TRUE)+$M119*EXP($L119/100*AI$69)*(1-_xlfn.NORM.DIST((LN(($M119*EXP($L119/100*AI$69))/($K119))-$Q119*AI$69)/($R119*SQRT(AI$69)),0,1,TRUE)))*EXP(-0.07*AI$69)*(INDEX('3)tpx females'!BQ$57:BQ$107,MATCH('3) 2016 cases'!$P119,'3)tpx females'!$BB$57:$BB$107,0))+INDEX('3)tpx males'!BQ$57:BQ$107,MATCH($O119,'3)tpx males'!$BB$57:$BB$107,0))-(INDEX('3)tpx males'!BP$110:BP$160,MATCH($O119,'3)tpx males'!$BB$110:$BB$160,0))*INDEX('3)tpx females'!BP$111:BP$161,MATCH('3) 2016 cases'!$P119,'3)tpx females'!$BB$111:$BB$161,0))*(1-(EXP(-INDEX('3)tpx males'!BQ$4:BQ$54,MATCH($O119,'3)tpx males'!$BB$4:$BB$54,0)))*EXP(-INDEX('3)tpx females'!BQ$3:BQ$53,MATCH('3) 2016 cases'!$P119,'3)tpx females'!$BB$3:$BB$53,0))))))),0)</f>
        <v>627.72760897925536</v>
      </c>
      <c r="AJ119" s="32">
        <f ca="1">IFERROR(($K119*EXP(AJ$69*($Q119+0.5*($R119)^2))*_xlfn.NORM.DIST((LN(($M119*EXP($L119/100*AJ$69))/($K119))-$Q119*AJ$69)/($R119*SQRT(AJ$69))-$R119*SQRT(AJ$69),0,1,TRUE)+$M119*EXP($L119/100*AJ$69)*(1-_xlfn.NORM.DIST((LN(($M119*EXP($L119/100*AJ$69))/($K119))-$Q119*AJ$69)/($R119*SQRT(AJ$69)),0,1,TRUE)))*EXP(-0.07*AJ$69)*(INDEX('3)tpx females'!BR$57:BR$107,MATCH('3) 2016 cases'!$P119,'3)tpx females'!$BB$57:$BB$107,0))+INDEX('3)tpx males'!BR$57:BR$107,MATCH($O119,'3)tpx males'!$BB$57:$BB$107,0))-(INDEX('3)tpx males'!BQ$110:BQ$160,MATCH($O119,'3)tpx males'!$BB$110:$BB$160,0))*INDEX('3)tpx females'!BQ$111:BQ$161,MATCH('3) 2016 cases'!$P119,'3)tpx females'!$BB$111:$BB$161,0))*(1-(EXP(-INDEX('3)tpx males'!BR$4:BR$54,MATCH($O119,'3)tpx males'!$BB$4:$BB$54,0)))*EXP(-INDEX('3)tpx females'!BR$3:BR$53,MATCH('3) 2016 cases'!$P119,'3)tpx females'!$BB$3:$BB$53,0))))))),0)</f>
        <v>776.71811094020882</v>
      </c>
      <c r="AK119" s="32">
        <f ca="1">IFERROR(($K119*EXP(AK$69*($Q119+0.5*($R119)^2))*_xlfn.NORM.DIST((LN(($M119*EXP($L119/100*AK$69))/($K119))-$Q119*AK$69)/($R119*SQRT(AK$69))-$R119*SQRT(AK$69),0,1,TRUE)+$M119*EXP($L119/100*AK$69)*(1-_xlfn.NORM.DIST((LN(($M119*EXP($L119/100*AK$69))/($K119))-$Q119*AK$69)/($R119*SQRT(AK$69)),0,1,TRUE)))*EXP(-0.07*AK$69)*(INDEX('3)tpx females'!BS$57:BS$107,MATCH('3) 2016 cases'!$P119,'3)tpx females'!$BB$57:$BB$107,0))+INDEX('3)tpx males'!BS$57:BS$107,MATCH($O119,'3)tpx males'!$BB$57:$BB$107,0))-(INDEX('3)tpx males'!BR$110:BR$160,MATCH($O119,'3)tpx males'!$BB$110:$BB$160,0))*INDEX('3)tpx females'!BR$111:BR$161,MATCH('3) 2016 cases'!$P119,'3)tpx females'!$BB$111:$BB$161,0))*(1-(EXP(-INDEX('3)tpx males'!BS$4:BS$54,MATCH($O119,'3)tpx males'!$BB$4:$BB$54,0)))*EXP(-INDEX('3)tpx females'!BS$3:BS$53,MATCH('3) 2016 cases'!$P119,'3)tpx females'!$BB$3:$BB$53,0))))))),0)</f>
        <v>937.3833426704216</v>
      </c>
      <c r="AL119" s="32">
        <f ca="1">IFERROR(($K119*EXP(AL$69*($Q119+0.5*($R119)^2))*_xlfn.NORM.DIST((LN(($M119*EXP($L119/100*AL$69))/($K119))-$Q119*AL$69)/($R119*SQRT(AL$69))-$R119*SQRT(AL$69),0,1,TRUE)+$M119*EXP($L119/100*AL$69)*(1-_xlfn.NORM.DIST((LN(($M119*EXP($L119/100*AL$69))/($K119))-$Q119*AL$69)/($R119*SQRT(AL$69)),0,1,TRUE)))*EXP(-0.07*AL$69)*(INDEX('3)tpx females'!BT$57:BT$107,MATCH('3) 2016 cases'!$P119,'3)tpx females'!$BB$57:$BB$107,0))+INDEX('3)tpx males'!BT$57:BT$107,MATCH($O119,'3)tpx males'!$BB$57:$BB$107,0))-(INDEX('3)tpx males'!BS$110:BS$160,MATCH($O119,'3)tpx males'!$BB$110:$BB$160,0))*INDEX('3)tpx females'!BS$111:BS$161,MATCH('3) 2016 cases'!$P119,'3)tpx females'!$BB$111:$BB$161,0))*(1-(EXP(-INDEX('3)tpx males'!BT$4:BT$54,MATCH($O119,'3)tpx males'!$BB$4:$BB$54,0)))*EXP(-INDEX('3)tpx females'!BT$3:BT$53,MATCH('3) 2016 cases'!$P119,'3)tpx females'!$BB$3:$BB$53,0))))))),0)</f>
        <v>1038.3620479811025</v>
      </c>
      <c r="AM119" s="32">
        <f ca="1">IFERROR(($K119*EXP(AM$69*($Q119+0.5*($R119)^2))*_xlfn.NORM.DIST((LN(($M119*EXP($L119/100*AM$69))/($K119))-$Q119*AM$69)/($R119*SQRT(AM$69))-$R119*SQRT(AM$69),0,1,TRUE)+$M119*EXP($L119/100*AM$69)*(1-_xlfn.NORM.DIST((LN(($M119*EXP($L119/100*AM$69))/($K119))-$Q119*AM$69)/($R119*SQRT(AM$69)),0,1,TRUE)))*EXP(-0.07*AM$69)*(INDEX('3)tpx females'!BU$57:BU$107,MATCH('3) 2016 cases'!$P119,'3)tpx females'!$BB$57:$BB$107,0))+INDEX('3)tpx males'!BU$57:BU$107,MATCH($O119,'3)tpx males'!$BB$57:$BB$107,0))-(INDEX('3)tpx males'!BT$110:BT$160,MATCH($O119,'3)tpx males'!$BB$110:$BB$160,0))*INDEX('3)tpx females'!BT$111:BT$161,MATCH('3) 2016 cases'!$P119,'3)tpx females'!$BB$111:$BB$161,0))*(1-(EXP(-INDEX('3)tpx males'!BU$4:BU$54,MATCH($O119,'3)tpx males'!$BB$4:$BB$54,0)))*EXP(-INDEX('3)tpx females'!BU$3:BU$53,MATCH('3) 2016 cases'!$P119,'3)tpx females'!$BB$3:$BB$53,0))))))),0)</f>
        <v>1210.4496243414369</v>
      </c>
      <c r="AN119" s="32">
        <f ca="1">IFERROR(($K119*EXP(AN$69*($Q119+0.5*($R119)^2))*_xlfn.NORM.DIST((LN(($M119*EXP($L119/100*AN$69))/($K119))-$Q119*AN$69)/($R119*SQRT(AN$69))-$R119*SQRT(AN$69),0,1,TRUE)+$M119*EXP($L119/100*AN$69)*(1-_xlfn.NORM.DIST((LN(($M119*EXP($L119/100*AN$69))/($K119))-$Q119*AN$69)/($R119*SQRT(AN$69)),0,1,TRUE)))*EXP(-0.07*AN$69)*(INDEX('3)tpx females'!BV$57:BV$107,MATCH('3) 2016 cases'!$P119,'3)tpx females'!$BB$57:$BB$107,0))+INDEX('3)tpx males'!BV$57:BV$107,MATCH($O119,'3)tpx males'!$BB$57:$BB$107,0))-(INDEX('3)tpx males'!BU$110:BU$160,MATCH($O119,'3)tpx males'!$BB$110:$BB$160,0))*INDEX('3)tpx females'!BU$111:BU$161,MATCH('3) 2016 cases'!$P119,'3)tpx females'!$BB$111:$BB$161,0))*(1-(EXP(-INDEX('3)tpx males'!BV$4:BV$54,MATCH($O119,'3)tpx males'!$BB$4:$BB$54,0)))*EXP(-INDEX('3)tpx females'!BV$3:BV$53,MATCH('3) 2016 cases'!$P119,'3)tpx females'!$BB$3:$BB$53,0))))))),0)</f>
        <v>1372.2619351133831</v>
      </c>
      <c r="AO119" s="32">
        <f ca="1">IFERROR(($K119*EXP(AO$69*($Q119+0.5*($R119)^2))*_xlfn.NORM.DIST((LN(($M119*EXP($L119/100*AO$69))/($K119))-$Q119*AO$69)/($R119*SQRT(AO$69))-$R119*SQRT(AO$69),0,1,TRUE)+$M119*EXP($L119/100*AO$69)*(1-_xlfn.NORM.DIST((LN(($M119*EXP($L119/100*AO$69))/($K119))-$Q119*AO$69)/($R119*SQRT(AO$69)),0,1,TRUE)))*EXP(-0.07*AO$69)*(INDEX('3)tpx females'!BW$57:BW$107,MATCH('3) 2016 cases'!$P119,'3)tpx females'!$BB$57:$BB$107,0))+INDEX('3)tpx males'!BW$57:BW$107,MATCH($O119,'3)tpx males'!$BB$57:$BB$107,0))-(INDEX('3)tpx males'!BV$110:BV$160,MATCH($O119,'3)tpx males'!$BB$110:$BB$160,0))*INDEX('3)tpx females'!BV$111:BV$161,MATCH('3) 2016 cases'!$P119,'3)tpx females'!$BB$111:$BB$161,0))*(1-(EXP(-INDEX('3)tpx males'!BW$4:BW$54,MATCH($O119,'3)tpx males'!$BB$4:$BB$54,0)))*EXP(-INDEX('3)tpx females'!BW$3:BW$53,MATCH('3) 2016 cases'!$P119,'3)tpx females'!$BB$3:$BB$53,0))))))),0)</f>
        <v>1515.1182578230068</v>
      </c>
      <c r="AP119" s="32">
        <f ca="1">IFERROR(($K119*EXP(AP$69*($Q119+0.5*($R119)^2))*_xlfn.NORM.DIST((LN(($M119*EXP($L119/100*AP$69))/($K119))-$Q119*AP$69)/($R119*SQRT(AP$69))-$R119*SQRT(AP$69),0,1,TRUE)+$M119*EXP($L119/100*AP$69)*(1-_xlfn.NORM.DIST((LN(($M119*EXP($L119/100*AP$69))/($K119))-$Q119*AP$69)/($R119*SQRT(AP$69)),0,1,TRUE)))*EXP(-0.07*AP$69)*(INDEX('3)tpx females'!BX$57:BX$107,MATCH('3) 2016 cases'!$P119,'3)tpx females'!$BB$57:$BB$107,0))+INDEX('3)tpx males'!BX$57:BX$107,MATCH($O119,'3)tpx males'!$BB$57:$BB$107,0))-(INDEX('3)tpx males'!BW$110:BW$160,MATCH($O119,'3)tpx males'!$BB$110:$BB$160,0))*INDEX('3)tpx females'!BW$111:BW$161,MATCH('3) 2016 cases'!$P119,'3)tpx females'!$BB$111:$BB$161,0))*(1-(EXP(-INDEX('3)tpx males'!BX$4:BX$54,MATCH($O119,'3)tpx males'!$BB$4:$BB$54,0)))*EXP(-INDEX('3)tpx females'!BX$3:BX$53,MATCH('3) 2016 cases'!$P119,'3)tpx females'!$BB$3:$BB$53,0))))))),0)</f>
        <v>1677.59573090203</v>
      </c>
      <c r="AQ119" s="32">
        <f ca="1">IFERROR(($K119*EXP(AQ$69*($Q119+0.5*($R119)^2))*_xlfn.NORM.DIST((LN(($M119*EXP($L119/100*AQ$69))/($K119))-$Q119*AQ$69)/($R119*SQRT(AQ$69))-$R119*SQRT(AQ$69),0,1,TRUE)+$M119*EXP($L119/100*AQ$69)*(1-_xlfn.NORM.DIST((LN(($M119*EXP($L119/100*AQ$69))/($K119))-$Q119*AQ$69)/($R119*SQRT(AQ$69)),0,1,TRUE)))*EXP(-0.07*AQ$69)*(INDEX('3)tpx females'!BY$57:BY$107,MATCH('3) 2016 cases'!$P119,'3)tpx females'!$BB$57:$BB$107,0))+INDEX('3)tpx males'!BY$57:BY$107,MATCH($O119,'3)tpx males'!$BB$57:$BB$107,0))-(INDEX('3)tpx males'!BX$110:BX$160,MATCH($O119,'3)tpx males'!$BB$110:$BB$160,0))*INDEX('3)tpx females'!BX$111:BX$161,MATCH('3) 2016 cases'!$P119,'3)tpx females'!$BB$111:$BB$161,0))*(1-(EXP(-INDEX('3)tpx males'!BY$4:BY$54,MATCH($O119,'3)tpx males'!$BB$4:$BB$54,0)))*EXP(-INDEX('3)tpx females'!BY$3:BY$53,MATCH('3) 2016 cases'!$P119,'3)tpx females'!$BB$3:$BB$53,0))))))),0)</f>
        <v>1856.7676884844409</v>
      </c>
      <c r="AR119" s="32">
        <f ca="1">IFERROR(($K119*EXP(AR$69*($Q119+0.5*($R119)^2))*_xlfn.NORM.DIST((LN(($M119*EXP($L119/100*AR$69))/($K119))-$Q119*AR$69)/($R119*SQRT(AR$69))-$R119*SQRT(AR$69),0,1,TRUE)+$M119*EXP($L119/100*AR$69)*(1-_xlfn.NORM.DIST((LN(($M119*EXP($L119/100*AR$69))/($K119))-$Q119*AR$69)/($R119*SQRT(AR$69)),0,1,TRUE)))*EXP(-0.07*AR$69)*(INDEX('3)tpx females'!BZ$57:BZ$107,MATCH('3) 2016 cases'!$P119,'3)tpx females'!$BB$57:$BB$107,0))+INDEX('3)tpx males'!BZ$57:BZ$107,MATCH($O119,'3)tpx males'!$BB$57:$BB$107,0))-(INDEX('3)tpx males'!BY$110:BY$160,MATCH($O119,'3)tpx males'!$BB$110:$BB$160,0))*INDEX('3)tpx females'!BY$111:BY$161,MATCH('3) 2016 cases'!$P119,'3)tpx females'!$BB$111:$BB$161,0))*(1-(EXP(-INDEX('3)tpx males'!BZ$4:BZ$54,MATCH($O119,'3)tpx males'!$BB$4:$BB$54,0)))*EXP(-INDEX('3)tpx females'!BZ$3:BZ$53,MATCH('3) 2016 cases'!$P119,'3)tpx females'!$BB$3:$BB$53,0))))))),0)</f>
        <v>1914.3589674998589</v>
      </c>
      <c r="AS119" s="32">
        <f ca="1">IFERROR(($K119*EXP(AS$69*($Q119+0.5*($R119)^2))*_xlfn.NORM.DIST((LN(($M119*EXP($L119/100*AS$69))/($K119))-$Q119*AS$69)/($R119*SQRT(AS$69))-$R119*SQRT(AS$69),0,1,TRUE)+$M119*EXP($L119/100*AS$69)*(1-_xlfn.NORM.DIST((LN(($M119*EXP($L119/100*AS$69))/($K119))-$Q119*AS$69)/($R119*SQRT(AS$69)),0,1,TRUE)))*EXP(-0.07*AS$69)*(INDEX('3)tpx females'!CA$57:CA$107,MATCH('3) 2016 cases'!$P119,'3)tpx females'!$BB$57:$BB$107,0))+INDEX('3)tpx males'!CA$57:CA$107,MATCH($O119,'3)tpx males'!$BB$57:$BB$107,0))-(INDEX('3)tpx males'!BZ$110:BZ$160,MATCH($O119,'3)tpx males'!$BB$110:$BB$160,0))*INDEX('3)tpx females'!BZ$111:BZ$161,MATCH('3) 2016 cases'!$P119,'3)tpx females'!$BB$111:$BB$161,0))*(1-(EXP(-INDEX('3)tpx males'!CA$4:CA$54,MATCH($O119,'3)tpx males'!$BB$4:$BB$54,0)))*EXP(-INDEX('3)tpx females'!CA$3:CA$53,MATCH('3) 2016 cases'!$P119,'3)tpx females'!$BB$3:$BB$53,0))))))),0)</f>
        <v>1852.5444305117055</v>
      </c>
      <c r="AT119" s="32">
        <f ca="1">IFERROR(($K119*EXP(AT$69*($Q119+0.5*($R119)^2))*_xlfn.NORM.DIST((LN(($M119*EXP($L119/100*AT$69))/($K119))-$Q119*AT$69)/($R119*SQRT(AT$69))-$R119*SQRT(AT$69),0,1,TRUE)+$M119*EXP($L119/100*AT$69)*(1-_xlfn.NORM.DIST((LN(($M119*EXP($L119/100*AT$69))/($K119))-$Q119*AT$69)/($R119*SQRT(AT$69)),0,1,TRUE)))*EXP(-0.07*AT$69)*(INDEX('3)tpx females'!CB$57:CB$107,MATCH('3) 2016 cases'!$P119,'3)tpx females'!$BB$57:$BB$107,0))+INDEX('3)tpx males'!CB$57:CB$107,MATCH($O119,'3)tpx males'!$BB$57:$BB$107,0))-(INDEX('3)tpx males'!CA$110:CA$160,MATCH($O119,'3)tpx males'!$BB$110:$BB$160,0))*INDEX('3)tpx females'!CA$111:CA$161,MATCH('3) 2016 cases'!$P119,'3)tpx females'!$BB$111:$BB$161,0))*(1-(EXP(-INDEX('3)tpx males'!CB$4:CB$54,MATCH($O119,'3)tpx males'!$BB$4:$BB$54,0)))*EXP(-INDEX('3)tpx females'!CB$3:CB$53,MATCH('3) 2016 cases'!$P119,'3)tpx females'!$BB$3:$BB$53,0))))))),0)</f>
        <v>1778.2182421122889</v>
      </c>
      <c r="AU119" s="32">
        <f ca="1">IFERROR(($K119*EXP(AU$69*($Q119+0.5*($R119)^2))*_xlfn.NORM.DIST((LN(($M119*EXP($L119/100*AU$69))/($K119))-$Q119*AU$69)/($R119*SQRT(AU$69))-$R119*SQRT(AU$69),0,1,TRUE)+$M119*EXP($L119/100*AU$69)*(1-_xlfn.NORM.DIST((LN(($M119*EXP($L119/100*AU$69))/($K119))-$Q119*AU$69)/($R119*SQRT(AU$69)),0,1,TRUE)))*EXP(-0.07*AU$69)*(INDEX('3)tpx females'!CC$57:CC$107,MATCH('3) 2016 cases'!$P119,'3)tpx females'!$BB$57:$BB$107,0))+INDEX('3)tpx males'!CC$57:CC$107,MATCH($O119,'3)tpx males'!$BB$57:$BB$107,0))-(INDEX('3)tpx males'!CB$110:CB$160,MATCH($O119,'3)tpx males'!$BB$110:$BB$160,0))*INDEX('3)tpx females'!CB$111:CB$161,MATCH('3) 2016 cases'!$P119,'3)tpx females'!$BB$111:$BB$161,0))*(1-(EXP(-INDEX('3)tpx males'!CC$4:CC$54,MATCH($O119,'3)tpx males'!$BB$4:$BB$54,0)))*EXP(-INDEX('3)tpx females'!CC$3:CC$53,MATCH('3) 2016 cases'!$P119,'3)tpx females'!$BB$3:$BB$53,0))))))),0)</f>
        <v>1698.3476049497265</v>
      </c>
      <c r="AV119" s="32">
        <f ca="1">IFERROR(($K119*EXP(AV$69*($Q119+0.5*($R119)^2))*_xlfn.NORM.DIST((LN(($M119*EXP($L119/100*AV$69))/($K119))-$Q119*AV$69)/($R119*SQRT(AV$69))-$R119*SQRT(AV$69),0,1,TRUE)+$M119*EXP($L119/100*AV$69)*(1-_xlfn.NORM.DIST((LN(($M119*EXP($L119/100*AV$69))/($K119))-$Q119*AV$69)/($R119*SQRT(AV$69)),0,1,TRUE)))*EXP(-0.07*AV$69)*(INDEX('3)tpx females'!CD$57:CD$107,MATCH('3) 2016 cases'!$P119,'3)tpx females'!$BB$57:$BB$107,0))+INDEX('3)tpx males'!CD$57:CD$107,MATCH($O119,'3)tpx males'!$BB$57:$BB$107,0))-(INDEX('3)tpx males'!CC$110:CC$160,MATCH($O119,'3)tpx males'!$BB$110:$BB$160,0))*INDEX('3)tpx females'!CC$111:CC$161,MATCH('3) 2016 cases'!$P119,'3)tpx females'!$BB$111:$BB$161,0))*(1-(EXP(-INDEX('3)tpx males'!CD$4:CD$54,MATCH($O119,'3)tpx males'!$BB$4:$BB$54,0)))*EXP(-INDEX('3)tpx females'!CD$3:CD$53,MATCH('3) 2016 cases'!$P119,'3)tpx females'!$BB$3:$BB$53,0))))))),0)</f>
        <v>1635.4622284175937</v>
      </c>
      <c r="AW119" s="32">
        <f ca="1">IFERROR(($K119*EXP(AW$69*($Q119+0.5*($R119)^2))*_xlfn.NORM.DIST((LN(($M119*EXP($L119/100*AW$69))/($K119))-$Q119*AW$69)/($R119*SQRT(AW$69))-$R119*SQRT(AW$69),0,1,TRUE)+$M119*EXP($L119/100*AW$69)*(1-_xlfn.NORM.DIST((LN(($M119*EXP($L119/100*AW$69))/($K119))-$Q119*AW$69)/($R119*SQRT(AW$69)),0,1,TRUE)))*EXP(-0.07*AW$69)*(INDEX('3)tpx females'!CE$57:CE$107,MATCH('3) 2016 cases'!$P119,'3)tpx females'!$BB$57:$BB$107,0))+INDEX('3)tpx males'!CE$57:CE$107,MATCH($O119,'3)tpx males'!$BB$57:$BB$107,0))-(INDEX('3)tpx males'!CD$110:CD$160,MATCH($O119,'3)tpx males'!$BB$110:$BB$160,0))*INDEX('3)tpx females'!CD$111:CD$161,MATCH('3) 2016 cases'!$P119,'3)tpx females'!$BB$111:$BB$161,0))*(1-(EXP(-INDEX('3)tpx males'!CE$4:CE$54,MATCH($O119,'3)tpx males'!$BB$4:$BB$54,0)))*EXP(-INDEX('3)tpx females'!CE$3:CE$53,MATCH('3) 2016 cases'!$P119,'3)tpx females'!$BB$3:$BB$53,0))))))),0)</f>
        <v>1452.8650289972954</v>
      </c>
      <c r="AX119" s="32">
        <f ca="1">IFERROR(($K119*EXP(AX$69*($Q119+0.5*($R119)^2))*_xlfn.NORM.DIST((LN(($M119*EXP($L119/100*AX$69))/($K119))-$Q119*AX$69)/($R119*SQRT(AX$69))-$R119*SQRT(AX$69),0,1,TRUE)+$M119*EXP($L119/100*AX$69)*(1-_xlfn.NORM.DIST((LN(($M119*EXP($L119/100*AX$69))/($K119))-$Q119*AX$69)/($R119*SQRT(AX$69)),0,1,TRUE)))*EXP(-0.07*AX$69)*(INDEX('3)tpx females'!CF$57:CF$107,MATCH('3) 2016 cases'!$P119,'3)tpx females'!$BB$57:$BB$107,0))+INDEX('3)tpx males'!CF$57:CF$107,MATCH($O119,'3)tpx males'!$BB$57:$BB$107,0))-(INDEX('3)tpx males'!CE$110:CE$160,MATCH($O119,'3)tpx males'!$BB$110:$BB$160,0))*INDEX('3)tpx females'!CE$111:CE$161,MATCH('3) 2016 cases'!$P119,'3)tpx females'!$BB$111:$BB$161,0))*(1-(EXP(-INDEX('3)tpx males'!CF$4:CF$54,MATCH($O119,'3)tpx males'!$BB$4:$BB$54,0)))*EXP(-INDEX('3)tpx females'!CF$3:CF$53,MATCH('3) 2016 cases'!$P119,'3)tpx females'!$BB$3:$BB$53,0))))))),0)</f>
        <v>1274.9896651549907</v>
      </c>
      <c r="AY119" s="32">
        <f ca="1">IFERROR(($K119*EXP(AY$69*($Q119+0.5*($R119)^2))*_xlfn.NORM.DIST((LN(($M119*EXP($L119/100*AY$69))/($K119))-$Q119*AY$69)/($R119*SQRT(AY$69))-$R119*SQRT(AY$69),0,1,TRUE)+$M119*EXP($L119/100*AY$69)*(1-_xlfn.NORM.DIST((LN(($M119*EXP($L119/100*AY$69))/($K119))-$Q119*AY$69)/($R119*SQRT(AY$69)),0,1,TRUE)))*EXP(-0.07*AY$69)*(INDEX('3)tpx females'!CG$57:CG$107,MATCH('3) 2016 cases'!$P119,'3)tpx females'!$BB$57:$BB$107,0))+INDEX('3)tpx males'!CG$57:CG$107,MATCH($O119,'3)tpx males'!$BB$57:$BB$107,0))-(INDEX('3)tpx males'!CF$110:CF$160,MATCH($O119,'3)tpx males'!$BB$110:$BB$160,0))*INDEX('3)tpx females'!CF$111:CF$161,MATCH('3) 2016 cases'!$P119,'3)tpx females'!$BB$111:$BB$161,0))*(1-(EXP(-INDEX('3)tpx males'!CG$4:CG$54,MATCH($O119,'3)tpx males'!$BB$4:$BB$54,0)))*EXP(-INDEX('3)tpx females'!CG$3:CG$53,MATCH('3) 2016 cases'!$P119,'3)tpx females'!$BB$3:$BB$53,0))))))),0)</f>
        <v>1078.2704491095649</v>
      </c>
      <c r="AZ119" s="32">
        <f ca="1">IFERROR(($K119*EXP(AZ$69*($Q119+0.5*($R119)^2))*_xlfn.NORM.DIST((LN(($M119*EXP($L119/100*AZ$69))/($K119))-$Q119*AZ$69)/($R119*SQRT(AZ$69))-$R119*SQRT(AZ$69),0,1,TRUE)+$M119*EXP($L119/100*AZ$69)*(1-_xlfn.NORM.DIST((LN(($M119*EXP($L119/100*AZ$69))/($K119))-$Q119*AZ$69)/($R119*SQRT(AZ$69)),0,1,TRUE)))*EXP(-0.07*AZ$69)*(INDEX('3)tpx females'!CH$57:CH$107,MATCH('3) 2016 cases'!$P119,'3)tpx females'!$BB$57:$BB$107,0))+INDEX('3)tpx males'!CH$57:CH$107,MATCH($O119,'3)tpx males'!$BB$57:$BB$107,0))-(INDEX('3)tpx males'!CG$110:CG$160,MATCH($O119,'3)tpx males'!$BB$110:$BB$160,0))*INDEX('3)tpx females'!CG$111:CG$161,MATCH('3) 2016 cases'!$P119,'3)tpx females'!$BB$111:$BB$161,0))*(1-(EXP(-INDEX('3)tpx males'!CH$4:CH$54,MATCH($O119,'3)tpx males'!$BB$4:$BB$54,0)))*EXP(-INDEX('3)tpx females'!CH$3:CH$53,MATCH('3) 2016 cases'!$P119,'3)tpx females'!$BB$3:$BB$53,0))))))),0)</f>
        <v>877.79147778744675</v>
      </c>
      <c r="BA119" s="32">
        <f ca="1">IFERROR(($K119*EXP(BA$69*($Q119+0.5*($R119)^2))*_xlfn.NORM.DIST((LN(($M119*EXP($L119/100*BA$69))/($K119))-$Q119*BA$69)/($R119*SQRT(BA$69))-$R119*SQRT(BA$69),0,1,TRUE)+$M119*EXP($L119/100*BA$69)*(1-_xlfn.NORM.DIST((LN(($M119*EXP($L119/100*BA$69))/($K119))-$Q119*BA$69)/($R119*SQRT(BA$69)),0,1,TRUE)))*EXP(-0.07*BA$69)*(INDEX('3)tpx females'!CI$57:CI$107,MATCH('3) 2016 cases'!$P119,'3)tpx females'!$BB$57:$BB$107,0))+INDEX('3)tpx males'!CI$57:CI$107,MATCH($O119,'3)tpx males'!$BB$57:$BB$107,0))-(INDEX('3)tpx males'!CH$110:CH$160,MATCH($O119,'3)tpx males'!$BB$110:$BB$160,0))*INDEX('3)tpx females'!CH$111:CH$161,MATCH('3) 2016 cases'!$P119,'3)tpx females'!$BB$111:$BB$161,0))*(1-(EXP(-INDEX('3)tpx males'!CI$4:CI$54,MATCH($O119,'3)tpx males'!$BB$4:$BB$54,0)))*EXP(-INDEX('3)tpx females'!CI$3:CI$53,MATCH('3) 2016 cases'!$P119,'3)tpx females'!$BB$3:$BB$53,0))))))),0)</f>
        <v>684.60288335544044</v>
      </c>
      <c r="BB119" s="32">
        <f ca="1">IFERROR(($K119*EXP(BB$69*($Q119+0.5*($R119)^2))*_xlfn.NORM.DIST((LN(($M119*EXP($L119/100*BB$69))/($K119))-$Q119*BB$69)/($R119*SQRT(BB$69))-$R119*SQRT(BB$69),0,1,TRUE)+$M119*EXP($L119/100*BB$69)*(1-_xlfn.NORM.DIST((LN(($M119*EXP($L119/100*BB$69))/($K119))-$Q119*BB$69)/($R119*SQRT(BB$69)),0,1,TRUE)))*EXP(-0.07*BB$69)*(INDEX('3)tpx females'!CJ$57:CJ$107,MATCH('3) 2016 cases'!$P119,'3)tpx females'!$BB$57:$BB$107,0))+INDEX('3)tpx males'!CJ$57:CJ$107,MATCH($O119,'3)tpx males'!$BB$57:$BB$107,0))-(INDEX('3)tpx males'!CI$110:CI$160,MATCH($O119,'3)tpx males'!$BB$110:$BB$160,0))*INDEX('3)tpx females'!CI$111:CI$161,MATCH('3) 2016 cases'!$P119,'3)tpx females'!$BB$111:$BB$161,0))*(1-(EXP(-INDEX('3)tpx males'!CJ$4:CJ$54,MATCH($O119,'3)tpx males'!$BB$4:$BB$54,0)))*EXP(-INDEX('3)tpx females'!CJ$3:CJ$53,MATCH('3) 2016 cases'!$P119,'3)tpx females'!$BB$3:$BB$53,0))))))),0)</f>
        <v>513.34425556699421</v>
      </c>
      <c r="BC119" s="32">
        <f ca="1">IFERROR(($K119*EXP(BC$69*($Q119+0.5*($R119)^2))*_xlfn.NORM.DIST((LN(($M119*EXP($L119/100*BC$69))/($K119))-$Q119*BC$69)/($R119*SQRT(BC$69))-$R119*SQRT(BC$69),0,1,TRUE)+$M119*EXP($L119/100*BC$69)*(1-_xlfn.NORM.DIST((LN(($M119*EXP($L119/100*BC$69))/($K119))-$Q119*BC$69)/($R119*SQRT(BC$69)),0,1,TRUE)))*EXP(-0.07*BC$69)*(INDEX('3)tpx females'!CK$57:CK$107,MATCH('3) 2016 cases'!$P119,'3)tpx females'!$BB$57:$BB$107,0))+INDEX('3)tpx males'!CK$57:CK$107,MATCH($O119,'3)tpx males'!$BB$57:$BB$107,0))-(INDEX('3)tpx males'!CJ$110:CJ$160,MATCH($O119,'3)tpx males'!$BB$110:$BB$160,0))*INDEX('3)tpx females'!CJ$111:CJ$161,MATCH('3) 2016 cases'!$P119,'3)tpx females'!$BB$111:$BB$161,0))*(1-(EXP(-INDEX('3)tpx males'!CK$4:CK$54,MATCH($O119,'3)tpx males'!$BB$4:$BB$54,0)))*EXP(-INDEX('3)tpx females'!CK$3:CK$53,MATCH('3) 2016 cases'!$P119,'3)tpx females'!$BB$3:$BB$53,0))))))),0)</f>
        <v>365.93724184040298</v>
      </c>
      <c r="BD119" s="32">
        <f ca="1">IFERROR(($K119*EXP(BD$69*($Q119+0.5*($R119)^2))*_xlfn.NORM.DIST((LN(($M119*EXP($L119/100*BD$69))/($K119))-$Q119*BD$69)/($R119*SQRT(BD$69))-$R119*SQRT(BD$69),0,1,TRUE)+$M119*EXP($L119/100*BD$69)*(1-_xlfn.NORM.DIST((LN(($M119*EXP($L119/100*BD$69))/($K119))-$Q119*BD$69)/($R119*SQRT(BD$69)),0,1,TRUE)))*EXP(-0.07*BD$69)*(INDEX('3)tpx females'!CL$57:CL$107,MATCH('3) 2016 cases'!$P119,'3)tpx females'!$BB$57:$BB$107,0))+INDEX('3)tpx males'!CL$57:CL$107,MATCH($O119,'3)tpx males'!$BB$57:$BB$107,0))-(INDEX('3)tpx males'!CK$110:CK$160,MATCH($O119,'3)tpx males'!$BB$110:$BB$160,0))*INDEX('3)tpx females'!CK$111:CK$161,MATCH('3) 2016 cases'!$P119,'3)tpx females'!$BB$111:$BB$161,0))*(1-(EXP(-INDEX('3)tpx males'!CL$4:CL$54,MATCH($O119,'3)tpx males'!$BB$4:$BB$54,0)))*EXP(-INDEX('3)tpx females'!CL$3:CL$53,MATCH('3) 2016 cases'!$P119,'3)tpx females'!$BB$3:$BB$53,0))))))),0)</f>
        <v>246.33741503412622</v>
      </c>
      <c r="BE119" s="32">
        <f ca="1">IFERROR(($K119*EXP(BE$69*($Q119+0.5*($R119)^2))*_xlfn.NORM.DIST((LN(($M119*EXP($L119/100*BE$69))/($K119))-$Q119*BE$69)/($R119*SQRT(BE$69))-$R119*SQRT(BE$69),0,1,TRUE)+$M119*EXP($L119/100*BE$69)*(1-_xlfn.NORM.DIST((LN(($M119*EXP($L119/100*BE$69))/($K119))-$Q119*BE$69)/($R119*SQRT(BE$69)),0,1,TRUE)))*EXP(-0.07*BE$69)*(INDEX('3)tpx females'!CM$57:CM$107,MATCH('3) 2016 cases'!$P119,'3)tpx females'!$BB$57:$BB$107,0))+INDEX('3)tpx males'!CM$57:CM$107,MATCH($O119,'3)tpx males'!$BB$57:$BB$107,0))-(INDEX('3)tpx males'!CL$110:CL$160,MATCH($O119,'3)tpx males'!$BB$110:$BB$160,0))*INDEX('3)tpx females'!CL$111:CL$161,MATCH('3) 2016 cases'!$P119,'3)tpx females'!$BB$111:$BB$161,0))*(1-(EXP(-INDEX('3)tpx males'!CM$4:CM$54,MATCH($O119,'3)tpx males'!$BB$4:$BB$54,0)))*EXP(-INDEX('3)tpx females'!CM$3:CM$53,MATCH('3) 2016 cases'!$P119,'3)tpx females'!$BB$3:$BB$53,0))))))),0)</f>
        <v>158.85688567100112</v>
      </c>
      <c r="BF119" s="32">
        <f ca="1">IFERROR(($K119*EXP(BF$69*($Q119+0.5*($R119)^2))*_xlfn.NORM.DIST((LN(($M119*EXP($L119/100*BF$69))/($K119))-$Q119*BF$69)/($R119*SQRT(BF$69))-$R119*SQRT(BF$69),0,1,TRUE)+$M119*EXP($L119/100*BF$69)*(1-_xlfn.NORM.DIST((LN(($M119*EXP($L119/100*BF$69))/($K119))-$Q119*BF$69)/($R119*SQRT(BF$69)),0,1,TRUE)))*EXP(-0.07*BF$69)*(INDEX('3)tpx females'!CN$57:CN$107,MATCH('3) 2016 cases'!$P119,'3)tpx females'!$BB$57:$BB$107,0))+INDEX('3)tpx males'!CN$57:CN$107,MATCH($O119,'3)tpx males'!$BB$57:$BB$107,0))-(INDEX('3)tpx males'!CM$110:CM$160,MATCH($O119,'3)tpx males'!$BB$110:$BB$160,0))*INDEX('3)tpx females'!CM$111:CM$161,MATCH('3) 2016 cases'!$P119,'3)tpx females'!$BB$111:$BB$161,0))*(1-(EXP(-INDEX('3)tpx males'!CN$4:CN$54,MATCH($O119,'3)tpx males'!$BB$4:$BB$54,0)))*EXP(-INDEX('3)tpx females'!CN$3:CN$53,MATCH('3) 2016 cases'!$P119,'3)tpx females'!$BB$3:$BB$53,0))))))),0)</f>
        <v>96.2934750454409</v>
      </c>
      <c r="BG119" s="32">
        <f ca="1">IFERROR(($K119*EXP(BG$69*($Q119+0.5*($R119)^2))*_xlfn.NORM.DIST((LN(($M119*EXP($L119/100*BG$69))/($K119))-$Q119*BG$69)/($R119*SQRT(BG$69))-$R119*SQRT(BG$69),0,1,TRUE)+$M119*EXP($L119/100*BG$69)*(1-_xlfn.NORM.DIST((LN(($M119*EXP($L119/100*BG$69))/($K119))-$Q119*BG$69)/($R119*SQRT(BG$69)),0,1,TRUE)))*EXP(-0.07*BG$69)*(INDEX('3)tpx females'!CO$57:CO$107,MATCH('3) 2016 cases'!$P119,'3)tpx females'!$BB$57:$BB$107,0))+INDEX('3)tpx males'!CO$57:CO$107,MATCH($O119,'3)tpx males'!$BB$57:$BB$107,0))-(INDEX('3)tpx males'!CN$110:CN$160,MATCH($O119,'3)tpx males'!$BB$110:$BB$160,0))*INDEX('3)tpx females'!CN$111:CN$161,MATCH('3) 2016 cases'!$P119,'3)tpx females'!$BB$111:$BB$161,0))*(1-(EXP(-INDEX('3)tpx males'!CO$4:CO$54,MATCH($O119,'3)tpx males'!$BB$4:$BB$54,0)))*EXP(-INDEX('3)tpx females'!CO$3:CO$53,MATCH('3) 2016 cases'!$P119,'3)tpx females'!$BB$3:$BB$53,0))))))),0)</f>
        <v>56.109627373753142</v>
      </c>
      <c r="BH119" s="32">
        <f ca="1">IFERROR(($K119*EXP(BH$69*($Q119+0.5*($R119)^2))*_xlfn.NORM.DIST((LN(($M119*EXP($L119/100*BH$69))/($K119))-$Q119*BH$69)/($R119*SQRT(BH$69))-$R119*SQRT(BH$69),0,1,TRUE)+$M119*EXP($L119/100*BH$69)*(1-_xlfn.NORM.DIST((LN(($M119*EXP($L119/100*BH$69))/($K119))-$Q119*BH$69)/($R119*SQRT(BH$69)),0,1,TRUE)))*EXP(-0.07*BH$69)*(INDEX('3)tpx females'!CP$57:CP$107,MATCH('3) 2016 cases'!$P119,'3)tpx females'!$BB$57:$BB$107,0))+INDEX('3)tpx males'!CP$57:CP$107,MATCH($O119,'3)tpx males'!$BB$57:$BB$107,0))-(INDEX('3)tpx males'!CO$110:CO$160,MATCH($O119,'3)tpx males'!$BB$110:$BB$160,0))*INDEX('3)tpx females'!CO$111:CO$161,MATCH('3) 2016 cases'!$P119,'3)tpx females'!$BB$111:$BB$161,0))*(1-(EXP(-INDEX('3)tpx males'!CP$4:CP$54,MATCH($O119,'3)tpx males'!$BB$4:$BB$54,0)))*EXP(-INDEX('3)tpx females'!CP$3:CP$53,MATCH('3) 2016 cases'!$P119,'3)tpx females'!$BB$3:$BB$53,0))))))),0)</f>
        <v>29.688074428221782</v>
      </c>
      <c r="BI119" s="32">
        <f ca="1">IFERROR(($K119*EXP(BI$69*($Q119+0.5*($R119)^2))*_xlfn.NORM.DIST((LN(($M119*EXP($L119/100*BI$69))/($K119))-$Q119*BI$69)/($R119*SQRT(BI$69))-$R119*SQRT(BI$69),0,1,TRUE)+$M119*EXP($L119/100*BI$69)*(1-_xlfn.NORM.DIST((LN(($M119*EXP($L119/100*BI$69))/($K119))-$Q119*BI$69)/($R119*SQRT(BI$69)),0,1,TRUE)))*EXP(-0.07*BI$69)*(INDEX('3)tpx females'!CQ$57:CQ$107,MATCH('3) 2016 cases'!$P119,'3)tpx females'!$BB$57:$BB$107,0))+INDEX('3)tpx males'!CQ$57:CQ$107,MATCH($O119,'3)tpx males'!$BB$57:$BB$107,0))-(INDEX('3)tpx males'!CP$110:CP$160,MATCH($O119,'3)tpx males'!$BB$110:$BB$160,0))*INDEX('3)tpx females'!CP$111:CP$161,MATCH('3) 2016 cases'!$P119,'3)tpx females'!$BB$111:$BB$161,0))*(1-(EXP(-INDEX('3)tpx males'!CQ$4:CQ$54,MATCH($O119,'3)tpx males'!$BB$4:$BB$54,0)))*EXP(-INDEX('3)tpx females'!CQ$3:CQ$53,MATCH('3) 2016 cases'!$P119,'3)tpx females'!$BB$3:$BB$53,0))))))),0)</f>
        <v>16.070999535874623</v>
      </c>
      <c r="BJ119" s="32">
        <f ca="1">IFERROR(($K119*EXP(BJ$69*($Q119+0.5*($R119)^2))*_xlfn.NORM.DIST((LN(($M119*EXP($L119/100*BJ$69))/($K119))-$Q119*BJ$69)/($R119*SQRT(BJ$69))-$R119*SQRT(BJ$69),0,1,TRUE)+$M119*EXP($L119/100*BJ$69)*(1-_xlfn.NORM.DIST((LN(($M119*EXP($L119/100*BJ$69))/($K119))-$Q119*BJ$69)/($R119*SQRT(BJ$69)),0,1,TRUE)))*EXP(-0.07*BJ$69)*(INDEX('3)tpx females'!CR$57:CR$107,MATCH('3) 2016 cases'!$P119,'3)tpx females'!$BB$57:$BB$107,0))+INDEX('3)tpx males'!CR$57:CR$107,MATCH($O119,'3)tpx males'!$BB$57:$BB$107,0))-(INDEX('3)tpx males'!CQ$110:CQ$160,MATCH($O119,'3)tpx males'!$BB$110:$BB$160,0))*INDEX('3)tpx females'!CQ$111:CQ$161,MATCH('3) 2016 cases'!$P119,'3)tpx females'!$BB$111:$BB$161,0))*(1-(EXP(-INDEX('3)tpx males'!CR$4:CR$54,MATCH($O119,'3)tpx males'!$BB$4:$BB$54,0)))*EXP(-INDEX('3)tpx females'!CR$3:CR$53,MATCH('3) 2016 cases'!$P119,'3)tpx females'!$BB$3:$BB$53,0))))))),0)</f>
        <v>9.0144283778209431</v>
      </c>
      <c r="BK119" s="32">
        <f ca="1">IFERROR(($K119*EXP(BK$69*($Q119+0.5*($R119)^2))*_xlfn.NORM.DIST((LN(($M119*EXP($L119/100*BK$69))/($K119))-$Q119*BK$69)/($R119*SQRT(BK$69))-$R119*SQRT(BK$69),0,1,TRUE)+$M119*EXP($L119/100*BK$69)*(1-_xlfn.NORM.DIST((LN(($M119*EXP($L119/100*BK$69))/($K119))-$Q119*BK$69)/($R119*SQRT(BK$69)),0,1,TRUE)))*EXP(-0.07*BK$69)*(INDEX('3)tpx females'!CS$57:CS$107,MATCH('3) 2016 cases'!$P119,'3)tpx females'!$BB$57:$BB$107,0))+INDEX('3)tpx males'!CS$57:CS$107,MATCH($O119,'3)tpx males'!$BB$57:$BB$107,0))-(INDEX('3)tpx males'!CR$110:CR$160,MATCH($O119,'3)tpx males'!$BB$110:$BB$160,0))*INDEX('3)tpx females'!CR$111:CR$161,MATCH('3) 2016 cases'!$P119,'3)tpx females'!$BB$111:$BB$161,0))*(1-(EXP(-INDEX('3)tpx males'!CS$4:CS$54,MATCH($O119,'3)tpx males'!$BB$4:$BB$54,0)))*EXP(-INDEX('3)tpx females'!CS$3:CS$53,MATCH('3) 2016 cases'!$P119,'3)tpx females'!$BB$3:$BB$53,0))))))),0)</f>
        <v>3.7719365454770091</v>
      </c>
      <c r="BL119" s="32">
        <f ca="1">IFERROR(($K119*EXP(BL$69*($Q119+0.5*($R119)^2))*_xlfn.NORM.DIST((LN(($M119*EXP($L119/100*BL$69))/($K119))-$Q119*BL$69)/($R119*SQRT(BL$69))-$R119*SQRT(BL$69),0,1,TRUE)+$M119*EXP($L119/100*BL$69)*(1-_xlfn.NORM.DIST((LN(($M119*EXP($L119/100*BL$69))/($K119))-$Q119*BL$69)/($R119*SQRT(BL$69)),0,1,TRUE)))*EXP(-0.07*BL$69)*(INDEX('3)tpx females'!CT$57:CT$107,MATCH('3) 2016 cases'!$P119,'3)tpx females'!$BB$57:$BB$107,0))+INDEX('3)tpx males'!CT$57:CT$107,MATCH($O119,'3)tpx males'!$BB$57:$BB$107,0))-(INDEX('3)tpx males'!CS$110:CS$160,MATCH($O119,'3)tpx males'!$BB$110:$BB$160,0))*INDEX('3)tpx females'!CS$111:CS$161,MATCH('3) 2016 cases'!$P119,'3)tpx females'!$BB$111:$BB$161,0))*(1-(EXP(-INDEX('3)tpx males'!CT$4:CT$54,MATCH($O119,'3)tpx males'!$BB$4:$BB$54,0)))*EXP(-INDEX('3)tpx females'!CT$3:CT$53,MATCH('3) 2016 cases'!$P119,'3)tpx females'!$BB$3:$BB$53,0))))))),0)</f>
        <v>0</v>
      </c>
      <c r="BM119" s="32">
        <f ca="1">IFERROR(($K119*EXP(BM$69*($Q119+0.5*($R119)^2))*_xlfn.NORM.DIST((LN(($M119*EXP($L119/100*BM$69))/($K119))-$Q119*BM$69)/($R119*SQRT(BM$69))-$R119*SQRT(BM$69),0,1,TRUE)+$M119*EXP($L119/100*BM$69)*(1-_xlfn.NORM.DIST((LN(($M119*EXP($L119/100*BM$69))/($K119))-$Q119*BM$69)/($R119*SQRT(BM$69)),0,1,TRUE)))*EXP(-0.07*BM$69)*(INDEX('3)tpx females'!CU$57:CU$107,MATCH('3) 2016 cases'!$P119,'3)tpx females'!$BB$57:$BB$107,0))+INDEX('3)tpx males'!CU$57:CU$107,MATCH($O119,'3)tpx males'!$BB$57:$BB$107,0))-(INDEX('3)tpx males'!CT$110:CT$160,MATCH($O119,'3)tpx males'!$BB$110:$BB$160,0))*INDEX('3)tpx females'!CT$111:CT$161,MATCH('3) 2016 cases'!$P119,'3)tpx females'!$BB$111:$BB$161,0))*(1-(EXP(-INDEX('3)tpx males'!CU$4:CU$54,MATCH($O119,'3)tpx males'!$BB$4:$BB$54,0)))*EXP(-INDEX('3)tpx females'!CU$3:CU$53,MATCH('3) 2016 cases'!$P119,'3)tpx females'!$BB$3:$BB$53,0))))))),0)</f>
        <v>0</v>
      </c>
      <c r="BN119" s="32">
        <f ca="1">IFERROR(($K119*EXP(BN$69*($Q119+0.5*($R119)^2))*_xlfn.NORM.DIST((LN(($M119*EXP($L119/100*BN$69))/($K119))-$Q119*BN$69)/($R119*SQRT(BN$69))-$R119*SQRT(BN$69),0,1,TRUE)+$M119*EXP($L119/100*BN$69)*(1-_xlfn.NORM.DIST((LN(($M119*EXP($L119/100*BN$69))/($K119))-$Q119*BN$69)/($R119*SQRT(BN$69)),0,1,TRUE)))*EXP(-0.07*BN$69)*(INDEX('3)tpx females'!CV$57:CV$107,MATCH('3) 2016 cases'!$P119,'3)tpx females'!$BB$57:$BB$107,0))+INDEX('3)tpx males'!CV$57:CV$107,MATCH($O119,'3)tpx males'!$BB$57:$BB$107,0))-(INDEX('3)tpx males'!CU$110:CU$160,MATCH($O119,'3)tpx males'!$BB$110:$BB$160,0))*INDEX('3)tpx females'!CU$111:CU$161,MATCH('3) 2016 cases'!$P119,'3)tpx females'!$BB$111:$BB$161,0))*(1-(EXP(-INDEX('3)tpx males'!CV$4:CV$54,MATCH($O119,'3)tpx males'!$BB$4:$BB$54,0)))*EXP(-INDEX('3)tpx females'!CV$3:CV$53,MATCH('3) 2016 cases'!$P119,'3)tpx females'!$BB$3:$BB$53,0))))))),0)</f>
        <v>0</v>
      </c>
      <c r="BO119" s="32">
        <f ca="1">IFERROR(($K119*EXP(BO$69*($Q119+0.5*($R119)^2))*_xlfn.NORM.DIST((LN(($M119*EXP($L119/100*BO$69))/($K119))-$Q119*BO$69)/($R119*SQRT(BO$69))-$R119*SQRT(BO$69),0,1,TRUE)+$M119*EXP($L119/100*BO$69)*(1-_xlfn.NORM.DIST((LN(($M119*EXP($L119/100*BO$69))/($K119))-$Q119*BO$69)/($R119*SQRT(BO$69)),0,1,TRUE)))*EXP(-0.07*BO$69)*(INDEX('3)tpx females'!CW$57:CW$107,MATCH('3) 2016 cases'!$P119,'3)tpx females'!$BB$57:$BB$107,0))+INDEX('3)tpx males'!CW$57:CW$107,MATCH($O119,'3)tpx males'!$BB$57:$BB$107,0))-(INDEX('3)tpx males'!CV$110:CV$160,MATCH($O119,'3)tpx males'!$BB$110:$BB$160,0))*INDEX('3)tpx females'!CV$111:CV$161,MATCH('3) 2016 cases'!$P119,'3)tpx females'!$BB$111:$BB$161,0))*(1-(EXP(-INDEX('3)tpx males'!CW$4:CW$54,MATCH($O119,'3)tpx males'!$BB$4:$BB$54,0)))*EXP(-INDEX('3)tpx females'!CW$3:CW$53,MATCH('3) 2016 cases'!$P119,'3)tpx females'!$BB$3:$BB$53,0))))))),0)</f>
        <v>0</v>
      </c>
      <c r="BP119" s="32">
        <f ca="1">IFERROR(($K119*EXP(BP$69*($Q119+0.5*($R119)^2))*_xlfn.NORM.DIST((LN(($M119*EXP($L119/100*BP$69))/($K119))-$Q119*BP$69)/($R119*SQRT(BP$69))-$R119*SQRT(BP$69),0,1,TRUE)+$M119*EXP($L119/100*BP$69)*(1-_xlfn.NORM.DIST((LN(($M119*EXP($L119/100*BP$69))/($K119))-$Q119*BP$69)/($R119*SQRT(BP$69)),0,1,TRUE)))*EXP(-0.07*BP$69)*(INDEX('3)tpx females'!CX$57:CX$107,MATCH('3) 2016 cases'!$P119,'3)tpx females'!$BB$57:$BB$107,0))+INDEX('3)tpx males'!CX$57:CX$107,MATCH($O119,'3)tpx males'!$BB$57:$BB$107,0))-(INDEX('3)tpx males'!CW$110:CW$160,MATCH($O119,'3)tpx males'!$BB$110:$BB$160,0))*INDEX('3)tpx females'!CW$111:CW$161,MATCH('3) 2016 cases'!$P119,'3)tpx females'!$BB$111:$BB$161,0))*(1-(EXP(-INDEX('3)tpx males'!CX$4:CX$54,MATCH($O119,'3)tpx males'!$BB$4:$BB$54,0)))*EXP(-INDEX('3)tpx females'!CX$3:CX$53,MATCH('3) 2016 cases'!$P119,'3)tpx females'!$BB$3:$BB$53,0))))))),0)</f>
        <v>0</v>
      </c>
      <c r="BQ119" s="32">
        <f ca="1">IFERROR(($K119*EXP(BQ$69*($Q119+0.5*($R119)^2))*_xlfn.NORM.DIST((LN(($M119*EXP($L119/100*BQ$69))/($K119))-$Q119*BQ$69)/($R119*SQRT(BQ$69))-$R119*SQRT(BQ$69),0,1,TRUE)+$M119*EXP($L119/100*BQ$69)*(1-_xlfn.NORM.DIST((LN(($M119*EXP($L119/100*BQ$69))/($K119))-$Q119*BQ$69)/($R119*SQRT(BQ$69)),0,1,TRUE)))*EXP(-0.07*BQ$69)*(INDEX('3)tpx females'!CY$57:CY$107,MATCH('3) 2016 cases'!$P119,'3)tpx females'!$BB$57:$BB$107,0))+INDEX('3)tpx males'!CY$57:CY$107,MATCH($O119,'3)tpx males'!$BB$57:$BB$107,0))-(INDEX('3)tpx males'!CX$110:CX$160,MATCH($O119,'3)tpx males'!$BB$110:$BB$160,0))*INDEX('3)tpx females'!CX$111:CX$161,MATCH('3) 2016 cases'!$P119,'3)tpx females'!$BB$111:$BB$161,0))*(1-(EXP(-INDEX('3)tpx males'!CY$4:CY$54,MATCH($O119,'3)tpx males'!$BB$4:$BB$54,0)))*EXP(-INDEX('3)tpx females'!CY$3:CY$53,MATCH('3) 2016 cases'!$P119,'3)tpx females'!$BB$3:$BB$53,0))))))),0)</f>
        <v>0</v>
      </c>
      <c r="BR119" s="32">
        <f ca="1">IFERROR(($K119*EXP(BR$69*($Q119+0.5*($R119)^2))*_xlfn.NORM.DIST((LN(($M119*EXP($L119/100*BR$69))/($K119))-$Q119*BR$69)/($R119*SQRT(BR$69))-$R119*SQRT(BR$69),0,1,TRUE)+$M119*EXP($L119/100*BR$69)*(1-_xlfn.NORM.DIST((LN(($M119*EXP($L119/100*BR$69))/($K119))-$Q119*BR$69)/($R119*SQRT(BR$69)),0,1,TRUE)))*EXP(-0.07*BR$69)*(INDEX('3)tpx females'!CZ$57:CZ$107,MATCH('3) 2016 cases'!$P119,'3)tpx females'!$BB$57:$BB$107,0))+INDEX('3)tpx males'!CZ$57:CZ$107,MATCH($O119,'3)tpx males'!$BB$57:$BB$107,0))-(INDEX('3)tpx males'!CY$110:CY$160,MATCH($O119,'3)tpx males'!$BB$110:$BB$160,0))*INDEX('3)tpx females'!CY$111:CY$161,MATCH('3) 2016 cases'!$P119,'3)tpx females'!$BB$111:$BB$161,0))*(1-(EXP(-INDEX('3)tpx males'!CZ$4:CZ$54,MATCH($O119,'3)tpx males'!$BB$4:$BB$54,0)))*EXP(-INDEX('3)tpx females'!CZ$3:CZ$53,MATCH('3) 2016 cases'!$P119,'3)tpx females'!$BB$3:$BB$53,0))))))),0)</f>
        <v>0</v>
      </c>
      <c r="BS119" s="32">
        <f ca="1">IFERROR(($K119*EXP(BS$69*($Q119+0.5*($R119)^2))*_xlfn.NORM.DIST((LN(($M119*EXP($L119/100*BS$69))/($K119))-$Q119*BS$69)/($R119*SQRT(BS$69))-$R119*SQRT(BS$69),0,1,TRUE)+$M119*EXP($L119/100*BS$69)*(1-_xlfn.NORM.DIST((LN(($M119*EXP($L119/100*BS$69))/($K119))-$Q119*BS$69)/($R119*SQRT(BS$69)),0,1,TRUE)))*EXP(-0.07*BS$69)*(INDEX('3)tpx females'!DA$57:DA$107,MATCH('3) 2016 cases'!$P119,'3)tpx females'!$BB$57:$BB$107,0))+INDEX('3)tpx males'!DA$57:DA$107,MATCH($O119,'3)tpx males'!$BB$57:$BB$107,0))-(INDEX('3)tpx males'!CZ$110:CZ$160,MATCH($O119,'3)tpx males'!$BB$110:$BB$160,0))*INDEX('3)tpx females'!CZ$111:CZ$161,MATCH('3) 2016 cases'!$P119,'3)tpx females'!$BB$111:$BB$161,0))*(1-(EXP(-INDEX('3)tpx males'!DA$4:DA$54,MATCH($O119,'3)tpx males'!$BB$4:$BB$54,0)))*EXP(-INDEX('3)tpx females'!DA$3:DA$53,MATCH('3) 2016 cases'!$P119,'3)tpx females'!$BB$3:$BB$53,0))))))),0)</f>
        <v>0</v>
      </c>
      <c r="BU119" s="32">
        <f t="shared" si="121"/>
        <v>26539.882375863897</v>
      </c>
      <c r="BV119" s="32">
        <f t="shared" si="122"/>
        <v>24931.912189419694</v>
      </c>
      <c r="BW119" s="32">
        <f t="shared" si="123"/>
        <v>25119.604497187607</v>
      </c>
      <c r="BX119" s="32">
        <f t="shared" si="124"/>
        <v>25308.709789331824</v>
      </c>
      <c r="BY119" s="32">
        <f t="shared" si="125"/>
        <v>25499.238703074909</v>
      </c>
      <c r="BZ119" s="32">
        <f t="shared" si="126"/>
        <v>25691.201955718476</v>
      </c>
      <c r="CA119" s="32">
        <f t="shared" si="127"/>
        <v>25884.610345246114</v>
      </c>
      <c r="CB119" s="32">
        <f t="shared" si="128"/>
        <v>26079.474750930738</v>
      </c>
      <c r="CC119" s="32">
        <f t="shared" si="129"/>
        <v>26275.806133946528</v>
      </c>
      <c r="CD119" s="32">
        <f t="shared" si="130"/>
        <v>26473.615537985555</v>
      </c>
      <c r="CE119" s="32">
        <f t="shared" si="131"/>
        <v>26672.914089878966</v>
      </c>
      <c r="CF119" s="32">
        <f t="shared" si="132"/>
        <v>26873.713000222837</v>
      </c>
      <c r="CG119" s="32">
        <f t="shared" si="133"/>
        <v>27076.023564008829</v>
      </c>
      <c r="CH119" s="32">
        <f t="shared" si="134"/>
        <v>27279.857161259493</v>
      </c>
      <c r="CI119" s="32">
        <f t="shared" si="135"/>
        <v>27485.225257668422</v>
      </c>
      <c r="CJ119" s="32">
        <f t="shared" si="136"/>
        <v>27692.139405245187</v>
      </c>
      <c r="CK119" s="32">
        <f t="shared" si="137"/>
        <v>27900.611242965158</v>
      </c>
      <c r="CL119" s="32">
        <f t="shared" si="138"/>
        <v>28110.652497424158</v>
      </c>
      <c r="CM119" s="32">
        <f t="shared" si="139"/>
        <v>28322.274983498144</v>
      </c>
      <c r="CN119" s="32">
        <f t="shared" si="140"/>
        <v>28535.490605007748</v>
      </c>
      <c r="CO119" s="32">
        <f t="shared" si="141"/>
        <v>28750.311355387912</v>
      </c>
      <c r="CP119" s="32">
        <f t="shared" si="142"/>
        <v>28966.749318362479</v>
      </c>
      <c r="CQ119" s="32">
        <f t="shared" si="143"/>
        <v>29184.816668623924</v>
      </c>
      <c r="CR119" s="32">
        <f t="shared" si="144"/>
        <v>29404.525672518219</v>
      </c>
      <c r="CS119" s="32">
        <f t="shared" si="145"/>
        <v>29625.888688734758</v>
      </c>
      <c r="CT119" s="32">
        <f t="shared" si="146"/>
        <v>29848.918169001558</v>
      </c>
      <c r="CU119" s="32">
        <f t="shared" si="147"/>
        <v>30073.626658785695</v>
      </c>
      <c r="CV119" s="32">
        <f t="shared" si="148"/>
        <v>30300.026797998984</v>
      </c>
      <c r="CW119" s="32">
        <f t="shared" si="149"/>
        <v>30528.131321708937</v>
      </c>
      <c r="CX119" s="32">
        <f t="shared" si="150"/>
        <v>30757.95306085515</v>
      </c>
      <c r="CY119" s="32">
        <f t="shared" si="151"/>
        <v>30989.504942971082</v>
      </c>
      <c r="CZ119" s="32">
        <f t="shared" si="152"/>
        <v>31222.799992911125</v>
      </c>
      <c r="DA119" s="32">
        <f t="shared" si="153"/>
        <v>31457.851333583338</v>
      </c>
      <c r="DB119" s="32">
        <f t="shared" si="154"/>
        <v>31694.672186687651</v>
      </c>
      <c r="DC119" s="32">
        <f t="shared" si="155"/>
        <v>31933.275873459479</v>
      </c>
      <c r="DD119" s="32">
        <f t="shared" si="156"/>
        <v>32173.675815419094</v>
      </c>
      <c r="DE119" s="32">
        <f t="shared" si="157"/>
        <v>32415.885535126643</v>
      </c>
      <c r="DF119" s="32">
        <f t="shared" si="158"/>
        <v>32659.918656942704</v>
      </c>
      <c r="DG119" s="32">
        <f t="shared" si="159"/>
        <v>32905.788907794762</v>
      </c>
      <c r="DH119" s="32">
        <f t="shared" si="160"/>
        <v>33153.510117949212</v>
      </c>
      <c r="DI119" s="32">
        <f t="shared" si="161"/>
        <v>33403.09622178947</v>
      </c>
      <c r="DJ119" s="32">
        <f t="shared" si="162"/>
        <v>33654.561258599671</v>
      </c>
      <c r="DK119" s="32">
        <f t="shared" si="163"/>
        <v>33907.919373354467</v>
      </c>
      <c r="DL119" s="32">
        <f t="shared" si="164"/>
        <v>34163.184817514557</v>
      </c>
      <c r="DM119" s="32">
        <f t="shared" si="165"/>
        <v>34420.371949828543</v>
      </c>
      <c r="DN119" s="32">
        <f t="shared" si="166"/>
        <v>34679.495237140407</v>
      </c>
      <c r="DO119" s="32">
        <f t="shared" si="167"/>
        <v>34940.56925520338</v>
      </c>
      <c r="DP119" s="32">
        <f t="shared" si="168"/>
        <v>35203.608689499837</v>
      </c>
      <c r="DQ119" s="32">
        <f t="shared" si="169"/>
        <v>35468.628336067282</v>
      </c>
      <c r="DR119" s="32">
        <f t="shared" si="170"/>
        <v>35735.64310233073</v>
      </c>
      <c r="DT119" s="48">
        <f t="shared" si="171"/>
        <v>74</v>
      </c>
      <c r="DU119" s="48">
        <f t="shared" si="172"/>
        <v>68</v>
      </c>
      <c r="DV119" s="32">
        <f ca="1">INDEX('3)tpx males'!BD$57:BD$107,MATCH(DT119,'3)tpx males'!$BB$57:$BB$107,0))*INDEX('3)tpx females'!BD$57:BD$107,MATCH(DU119,'3)tpx females'!$BB$57:$BB$107,0))</f>
        <v>1.857607672841308E-4</v>
      </c>
      <c r="DW119" s="32">
        <f t="shared" ca="1" si="173"/>
        <v>-4.9300689137710583</v>
      </c>
      <c r="DX119" s="32">
        <f t="shared" ca="1" si="177"/>
        <v>0.99981423923271584</v>
      </c>
      <c r="DZ119" s="32">
        <f t="shared" ca="1" si="174"/>
        <v>-31214.694878082046</v>
      </c>
      <c r="EA119" s="32">
        <f t="shared" ca="1" si="175"/>
        <v>4674.8125022181484</v>
      </c>
      <c r="EB119" s="32">
        <f t="shared" ca="1" si="178"/>
        <v>0.86839675732149069</v>
      </c>
      <c r="EC119" s="32">
        <f ca="1">EA119*'3) Value'!AN131</f>
        <v>0</v>
      </c>
      <c r="EE119" s="32">
        <f ca="1">IF(AND('3) Value'!AB131="Alive",'3) Value'!AE131="Alive"),'3) Value'!AM131+'3) 2016 cases'!DZ119,0)</f>
        <v>22.358137229468412</v>
      </c>
      <c r="EF119" s="32">
        <f>IF(OR(AND('3) Value'!AB131="Deceased",'3) Value'!AE131="Alive"),(AND('3) Value'!AB131="Alive",'3) Value'!AE131="Deceased"))),1,0)</f>
        <v>0</v>
      </c>
      <c r="EG119" s="32">
        <f>IF(EF119=1,'3) Value'!AM131+'3) 2016 cases'!DZ119,0)</f>
        <v>0</v>
      </c>
    </row>
    <row r="120" spans="3:137" x14ac:dyDescent="0.25">
      <c r="C120" s="32" t="s">
        <v>11</v>
      </c>
      <c r="D120" s="32" t="s">
        <v>12</v>
      </c>
      <c r="E120" s="49">
        <v>17364</v>
      </c>
      <c r="F120" s="32" t="s">
        <v>13</v>
      </c>
      <c r="G120" s="32" t="s">
        <v>14</v>
      </c>
      <c r="H120" s="49">
        <v>16502</v>
      </c>
      <c r="I120" s="32" t="s">
        <v>13</v>
      </c>
      <c r="J120" s="32" t="s">
        <v>20</v>
      </c>
      <c r="K120" s="52">
        <v>540000</v>
      </c>
      <c r="L120" s="52">
        <v>8.1</v>
      </c>
      <c r="M120" s="52">
        <v>120868</v>
      </c>
      <c r="O120" s="48">
        <f t="shared" si="183"/>
        <v>69</v>
      </c>
      <c r="P120" s="32">
        <f t="shared" si="184"/>
        <v>71</v>
      </c>
      <c r="Q120" s="32">
        <f>INDEX('2b)Working'!$I$61:$P$61,MATCH($J120,'2b)Working'!$I$60:$P$60,0))</f>
        <v>7.4552232955274328E-2</v>
      </c>
      <c r="R120" s="32">
        <f>INDEX('2b)Working'!$I$62:$P$62,MATCH($J120,'2b)Working'!$I$60:$P$60,0))</f>
        <v>6.4868498859960141E-2</v>
      </c>
      <c r="T120" s="9">
        <f t="shared" ca="1" si="176"/>
        <v>153578.33156082337</v>
      </c>
      <c r="U120" s="10"/>
      <c r="V120" s="32">
        <f ca="1">IFERROR(($K120*EXP(V$69*($Q120+0.5*($R120)^2))*_xlfn.NORM.DIST((LN(($M120*EXP($L120/100*V$69))/($K120))-$Q120*V$69)/($R120*SQRT(V$69))-$R120*SQRT(V$69),0,1,TRUE)+$M120*EXP($L120/100*V$69)*(1-_xlfn.NORM.DIST((LN(($M120*EXP($L120/100*V$69))/($K120))-$Q120*V$69)/($R120*SQRT(V$69)),0,1,TRUE)))*EXP(-0.07*V$69)*(INDEX('3)tpx females'!BD$57:BD$107,MATCH('3) 2016 cases'!$P120,'3)tpx females'!$BB$57:$BB$107,0))+INDEX('3)tpx males'!BD$57:BD$107,MATCH($O120,'3)tpx males'!$BB$57:$BB$107,0))-(INDEX('3)tpx males'!BC$110:BC$160,MATCH($O120,'3)tpx males'!$BB$110:$BB$160,0))*INDEX('3)tpx females'!BC$111:BC$161,MATCH('3) 2016 cases'!$P120,'3)tpx females'!$BB$111:$BB$161,0))*(1-(EXP(-INDEX('3)tpx males'!BD$4:BD$54,MATCH($O120,'3)tpx males'!$BB$4:$BB$54,0)))*EXP(-INDEX('3)tpx females'!BD$3:BD$53,MATCH('3) 2016 cases'!$P120,'3)tpx females'!$BB$3:$BB$53,0))))))),0)</f>
        <v>18.802945639699317</v>
      </c>
      <c r="W120" s="32">
        <f ca="1">IFERROR(($K120*EXP(W$69*($Q120+0.5*($R120)^2))*_xlfn.NORM.DIST((LN(($M120*EXP($L120/100*W$69))/($K120))-$Q120*W$69)/($R120*SQRT(W$69))-$R120*SQRT(W$69),0,1,TRUE)+$M120*EXP($L120/100*W$69)*(1-_xlfn.NORM.DIST((LN(($M120*EXP($L120/100*W$69))/($K120))-$Q120*W$69)/($R120*SQRT(W$69)),0,1,TRUE)))*EXP(-0.07*W$69)*(INDEX('3)tpx females'!BE$57:BE$107,MATCH('3) 2016 cases'!$P120,'3)tpx females'!$BB$57:$BB$107,0))+INDEX('3)tpx males'!BE$57:BE$107,MATCH($O120,'3)tpx males'!$BB$57:$BB$107,0))-(INDEX('3)tpx males'!BD$110:BD$160,MATCH($O120,'3)tpx males'!$BB$110:$BB$160,0))*INDEX('3)tpx females'!BD$111:BD$161,MATCH('3) 2016 cases'!$P120,'3)tpx females'!$BB$111:$BB$161,0))*(1-(EXP(-INDEX('3)tpx males'!BE$4:BE$54,MATCH($O120,'3)tpx males'!$BB$4:$BB$54,0)))*EXP(-INDEX('3)tpx females'!BE$3:BE$53,MATCH('3) 2016 cases'!$P120,'3)tpx females'!$BB$3:$BB$53,0))))))),0)</f>
        <v>62.871798929101651</v>
      </c>
      <c r="X120" s="32">
        <f ca="1">IFERROR(($K120*EXP(X$69*($Q120+0.5*($R120)^2))*_xlfn.NORM.DIST((LN(($M120*EXP($L120/100*X$69))/($K120))-$Q120*X$69)/($R120*SQRT(X$69))-$R120*SQRT(X$69),0,1,TRUE)+$M120*EXP($L120/100*X$69)*(1-_xlfn.NORM.DIST((LN(($M120*EXP($L120/100*X$69))/($K120))-$Q120*X$69)/($R120*SQRT(X$69)),0,1,TRUE)))*EXP(-0.07*X$69)*(INDEX('3)tpx females'!BF$57:BF$107,MATCH('3) 2016 cases'!$P120,'3)tpx females'!$BB$57:$BB$107,0))+INDEX('3)tpx males'!BF$57:BF$107,MATCH($O120,'3)tpx males'!$BB$57:$BB$107,0))-(INDEX('3)tpx males'!BE$110:BE$160,MATCH($O120,'3)tpx males'!$BB$110:$BB$160,0))*INDEX('3)tpx females'!BE$111:BE$161,MATCH('3) 2016 cases'!$P120,'3)tpx females'!$BB$111:$BB$161,0))*(1-(EXP(-INDEX('3)tpx males'!BF$4:BF$54,MATCH($O120,'3)tpx males'!$BB$4:$BB$54,0)))*EXP(-INDEX('3)tpx females'!BF$3:BF$53,MATCH('3) 2016 cases'!$P120,'3)tpx females'!$BB$3:$BB$53,0))))))),0)</f>
        <v>118.76210383072728</v>
      </c>
      <c r="Y120" s="32">
        <f ca="1">IFERROR(($K120*EXP(Y$69*($Q120+0.5*($R120)^2))*_xlfn.NORM.DIST((LN(($M120*EXP($L120/100*Y$69))/($K120))-$Q120*Y$69)/($R120*SQRT(Y$69))-$R120*SQRT(Y$69),0,1,TRUE)+$M120*EXP($L120/100*Y$69)*(1-_xlfn.NORM.DIST((LN(($M120*EXP($L120/100*Y$69))/($K120))-$Q120*Y$69)/($R120*SQRT(Y$69)),0,1,TRUE)))*EXP(-0.07*Y$69)*(INDEX('3)tpx females'!BG$57:BG$107,MATCH('3) 2016 cases'!$P120,'3)tpx females'!$BB$57:$BB$107,0))+INDEX('3)tpx males'!BG$57:BG$107,MATCH($O120,'3)tpx males'!$BB$57:$BB$107,0))-(INDEX('3)tpx males'!BF$110:BF$160,MATCH($O120,'3)tpx males'!$BB$110:$BB$160,0))*INDEX('3)tpx females'!BF$111:BF$161,MATCH('3) 2016 cases'!$P120,'3)tpx females'!$BB$111:$BB$161,0))*(1-(EXP(-INDEX('3)tpx males'!BG$4:BG$54,MATCH($O120,'3)tpx males'!$BB$4:$BB$54,0)))*EXP(-INDEX('3)tpx females'!BG$3:BG$53,MATCH('3) 2016 cases'!$P120,'3)tpx females'!$BB$3:$BB$53,0))))))),0)</f>
        <v>200.54107283222214</v>
      </c>
      <c r="Z120" s="32">
        <f ca="1">IFERROR(($K120*EXP(Z$69*($Q120+0.5*($R120)^2))*_xlfn.NORM.DIST((LN(($M120*EXP($L120/100*Z$69))/($K120))-$Q120*Z$69)/($R120*SQRT(Z$69))-$R120*SQRT(Z$69),0,1,TRUE)+$M120*EXP($L120/100*Z$69)*(1-_xlfn.NORM.DIST((LN(($M120*EXP($L120/100*Z$69))/($K120))-$Q120*Z$69)/($R120*SQRT(Z$69)),0,1,TRUE)))*EXP(-0.07*Z$69)*(INDEX('3)tpx females'!BH$57:BH$107,MATCH('3) 2016 cases'!$P120,'3)tpx females'!$BB$57:$BB$107,0))+INDEX('3)tpx males'!BH$57:BH$107,MATCH($O120,'3)tpx males'!$BB$57:$BB$107,0))-(INDEX('3)tpx males'!BG$110:BG$160,MATCH($O120,'3)tpx males'!$BB$110:$BB$160,0))*INDEX('3)tpx females'!BG$111:BG$161,MATCH('3) 2016 cases'!$P120,'3)tpx females'!$BB$111:$BB$161,0))*(1-(EXP(-INDEX('3)tpx males'!BH$4:BH$54,MATCH($O120,'3)tpx males'!$BB$4:$BB$54,0)))*EXP(-INDEX('3)tpx females'!BH$3:BH$53,MATCH('3) 2016 cases'!$P120,'3)tpx females'!$BB$3:$BB$53,0))))))),0)</f>
        <v>271.41031818851593</v>
      </c>
      <c r="AA120" s="32">
        <f ca="1">IFERROR(($K120*EXP(AA$69*($Q120+0.5*($R120)^2))*_xlfn.NORM.DIST((LN(($M120*EXP($L120/100*AA$69))/($K120))-$Q120*AA$69)/($R120*SQRT(AA$69))-$R120*SQRT(AA$69),0,1,TRUE)+$M120*EXP($L120/100*AA$69)*(1-_xlfn.NORM.DIST((LN(($M120*EXP($L120/100*AA$69))/($K120))-$Q120*AA$69)/($R120*SQRT(AA$69)),0,1,TRUE)))*EXP(-0.07*AA$69)*(INDEX('3)tpx females'!BI$57:BI$107,MATCH('3) 2016 cases'!$P120,'3)tpx females'!$BB$57:$BB$107,0))+INDEX('3)tpx males'!BI$57:BI$107,MATCH($O120,'3)tpx males'!$BB$57:$BB$107,0))-(INDEX('3)tpx males'!BH$110:BH$160,MATCH($O120,'3)tpx males'!$BB$110:$BB$160,0))*INDEX('3)tpx females'!BH$111:BH$161,MATCH('3) 2016 cases'!$P120,'3)tpx females'!$BB$111:$BB$161,0))*(1-(EXP(-INDEX('3)tpx males'!BI$4:BI$54,MATCH($O120,'3)tpx males'!$BB$4:$BB$54,0)))*EXP(-INDEX('3)tpx females'!BI$3:BI$53,MATCH('3) 2016 cases'!$P120,'3)tpx females'!$BB$3:$BB$53,0))))))),0)</f>
        <v>390.43901401726743</v>
      </c>
      <c r="AB120" s="32">
        <f ca="1">IFERROR(($K120*EXP(AB$69*($Q120+0.5*($R120)^2))*_xlfn.NORM.DIST((LN(($M120*EXP($L120/100*AB$69))/($K120))-$Q120*AB$69)/($R120*SQRT(AB$69))-$R120*SQRT(AB$69),0,1,TRUE)+$M120*EXP($L120/100*AB$69)*(1-_xlfn.NORM.DIST((LN(($M120*EXP($L120/100*AB$69))/($K120))-$Q120*AB$69)/($R120*SQRT(AB$69)),0,1,TRUE)))*EXP(-0.07*AB$69)*(INDEX('3)tpx females'!BJ$57:BJ$107,MATCH('3) 2016 cases'!$P120,'3)tpx females'!$BB$57:$BB$107,0))+INDEX('3)tpx males'!BJ$57:BJ$107,MATCH($O120,'3)tpx males'!$BB$57:$BB$107,0))-(INDEX('3)tpx males'!BI$110:BI$160,MATCH($O120,'3)tpx males'!$BB$110:$BB$160,0))*INDEX('3)tpx females'!BI$111:BI$161,MATCH('3) 2016 cases'!$P120,'3)tpx females'!$BB$111:$BB$161,0))*(1-(EXP(-INDEX('3)tpx males'!BJ$4:BJ$54,MATCH($O120,'3)tpx males'!$BB$4:$BB$54,0)))*EXP(-INDEX('3)tpx females'!BJ$3:BJ$53,MATCH('3) 2016 cases'!$P120,'3)tpx females'!$BB$3:$BB$53,0))))))),0)</f>
        <v>526.18084471496559</v>
      </c>
      <c r="AC120" s="32">
        <f ca="1">IFERROR(($K120*EXP(AC$69*($Q120+0.5*($R120)^2))*_xlfn.NORM.DIST((LN(($M120*EXP($L120/100*AC$69))/($K120))-$Q120*AC$69)/($R120*SQRT(AC$69))-$R120*SQRT(AC$69),0,1,TRUE)+$M120*EXP($L120/100*AC$69)*(1-_xlfn.NORM.DIST((LN(($M120*EXP($L120/100*AC$69))/($K120))-$Q120*AC$69)/($R120*SQRT(AC$69)),0,1,TRUE)))*EXP(-0.07*AC$69)*(INDEX('3)tpx females'!BK$57:BK$107,MATCH('3) 2016 cases'!$P120,'3)tpx females'!$BB$57:$BB$107,0))+INDEX('3)tpx males'!BK$57:BK$107,MATCH($O120,'3)tpx males'!$BB$57:$BB$107,0))-(INDEX('3)tpx males'!BJ$110:BJ$160,MATCH($O120,'3)tpx males'!$BB$110:$BB$160,0))*INDEX('3)tpx females'!BJ$111:BJ$161,MATCH('3) 2016 cases'!$P120,'3)tpx females'!$BB$111:$BB$161,0))*(1-(EXP(-INDEX('3)tpx males'!BK$4:BK$54,MATCH($O120,'3)tpx males'!$BB$4:$BB$54,0)))*EXP(-INDEX('3)tpx females'!BK$3:BK$53,MATCH('3) 2016 cases'!$P120,'3)tpx females'!$BB$3:$BB$53,0))))))),0)</f>
        <v>704.26770150587447</v>
      </c>
      <c r="AD120" s="32">
        <f ca="1">IFERROR(($K120*EXP(AD$69*($Q120+0.5*($R120)^2))*_xlfn.NORM.DIST((LN(($M120*EXP($L120/100*AD$69))/($K120))-$Q120*AD$69)/($R120*SQRT(AD$69))-$R120*SQRT(AD$69),0,1,TRUE)+$M120*EXP($L120/100*AD$69)*(1-_xlfn.NORM.DIST((LN(($M120*EXP($L120/100*AD$69))/($K120))-$Q120*AD$69)/($R120*SQRT(AD$69)),0,1,TRUE)))*EXP(-0.07*AD$69)*(INDEX('3)tpx females'!BL$57:BL$107,MATCH('3) 2016 cases'!$P120,'3)tpx females'!$BB$57:$BB$107,0))+INDEX('3)tpx males'!BL$57:BL$107,MATCH($O120,'3)tpx males'!$BB$57:$BB$107,0))-(INDEX('3)tpx males'!BK$110:BK$160,MATCH($O120,'3)tpx males'!$BB$110:$BB$160,0))*INDEX('3)tpx females'!BK$111:BK$161,MATCH('3) 2016 cases'!$P120,'3)tpx females'!$BB$111:$BB$161,0))*(1-(EXP(-INDEX('3)tpx males'!BL$4:BL$54,MATCH($O120,'3)tpx males'!$BB$4:$BB$54,0)))*EXP(-INDEX('3)tpx females'!BL$3:BL$53,MATCH('3) 2016 cases'!$P120,'3)tpx females'!$BB$3:$BB$53,0))))))),0)</f>
        <v>928.67608958569895</v>
      </c>
      <c r="AE120" s="32">
        <f ca="1">IFERROR(($K120*EXP(AE$69*($Q120+0.5*($R120)^2))*_xlfn.NORM.DIST((LN(($M120*EXP($L120/100*AE$69))/($K120))-$Q120*AE$69)/($R120*SQRT(AE$69))-$R120*SQRT(AE$69),0,1,TRUE)+$M120*EXP($L120/100*AE$69)*(1-_xlfn.NORM.DIST((LN(($M120*EXP($L120/100*AE$69))/($K120))-$Q120*AE$69)/($R120*SQRT(AE$69)),0,1,TRUE)))*EXP(-0.07*AE$69)*(INDEX('3)tpx females'!BM$57:BM$107,MATCH('3) 2016 cases'!$P120,'3)tpx females'!$BB$57:$BB$107,0))+INDEX('3)tpx males'!BM$57:BM$107,MATCH($O120,'3)tpx males'!$BB$57:$BB$107,0))-(INDEX('3)tpx males'!BL$110:BL$160,MATCH($O120,'3)tpx males'!$BB$110:$BB$160,0))*INDEX('3)tpx females'!BL$111:BL$161,MATCH('3) 2016 cases'!$P120,'3)tpx females'!$BB$111:$BB$161,0))*(1-(EXP(-INDEX('3)tpx males'!BM$4:BM$54,MATCH($O120,'3)tpx males'!$BB$4:$BB$54,0)))*EXP(-INDEX('3)tpx females'!BM$3:BM$53,MATCH('3) 2016 cases'!$P120,'3)tpx females'!$BB$3:$BB$53,0))))))),0)</f>
        <v>1191.0066419337541</v>
      </c>
      <c r="AF120" s="32">
        <f ca="1">IFERROR(($K120*EXP(AF$69*($Q120+0.5*($R120)^2))*_xlfn.NORM.DIST((LN(($M120*EXP($L120/100*AF$69))/($K120))-$Q120*AF$69)/($R120*SQRT(AF$69))-$R120*SQRT(AF$69),0,1,TRUE)+$M120*EXP($L120/100*AF$69)*(1-_xlfn.NORM.DIST((LN(($M120*EXP($L120/100*AF$69))/($K120))-$Q120*AF$69)/($R120*SQRT(AF$69)),0,1,TRUE)))*EXP(-0.07*AF$69)*(INDEX('3)tpx females'!BN$57:BN$107,MATCH('3) 2016 cases'!$P120,'3)tpx females'!$BB$57:$BB$107,0))+INDEX('3)tpx males'!BN$57:BN$107,MATCH($O120,'3)tpx males'!$BB$57:$BB$107,0))-(INDEX('3)tpx males'!BM$110:BM$160,MATCH($O120,'3)tpx males'!$BB$110:$BB$160,0))*INDEX('3)tpx females'!BM$111:BM$161,MATCH('3) 2016 cases'!$P120,'3)tpx females'!$BB$111:$BB$161,0))*(1-(EXP(-INDEX('3)tpx males'!BN$4:BN$54,MATCH($O120,'3)tpx males'!$BB$4:$BB$54,0)))*EXP(-INDEX('3)tpx females'!BN$3:BN$53,MATCH('3) 2016 cases'!$P120,'3)tpx females'!$BB$3:$BB$53,0))))))),0)</f>
        <v>1575.1260478526335</v>
      </c>
      <c r="AG120" s="32">
        <f ca="1">IFERROR(($K120*EXP(AG$69*($Q120+0.5*($R120)^2))*_xlfn.NORM.DIST((LN(($M120*EXP($L120/100*AG$69))/($K120))-$Q120*AG$69)/($R120*SQRT(AG$69))-$R120*SQRT(AG$69),0,1,TRUE)+$M120*EXP($L120/100*AG$69)*(1-_xlfn.NORM.DIST((LN(($M120*EXP($L120/100*AG$69))/($K120))-$Q120*AG$69)/($R120*SQRT(AG$69)),0,1,TRUE)))*EXP(-0.07*AG$69)*(INDEX('3)tpx females'!BO$57:BO$107,MATCH('3) 2016 cases'!$P120,'3)tpx females'!$BB$57:$BB$107,0))+INDEX('3)tpx males'!BO$57:BO$107,MATCH($O120,'3)tpx males'!$BB$57:$BB$107,0))-(INDEX('3)tpx males'!BN$110:BN$160,MATCH($O120,'3)tpx males'!$BB$110:$BB$160,0))*INDEX('3)tpx females'!BN$111:BN$161,MATCH('3) 2016 cases'!$P120,'3)tpx females'!$BB$111:$BB$161,0))*(1-(EXP(-INDEX('3)tpx males'!BO$4:BO$54,MATCH($O120,'3)tpx males'!$BB$4:$BB$54,0)))*EXP(-INDEX('3)tpx females'!BO$3:BO$53,MATCH('3) 2016 cases'!$P120,'3)tpx females'!$BB$3:$BB$53,0))))))),0)</f>
        <v>2013.6931596552135</v>
      </c>
      <c r="AH120" s="32">
        <f ca="1">IFERROR(($K120*EXP(AH$69*($Q120+0.5*($R120)^2))*_xlfn.NORM.DIST((LN(($M120*EXP($L120/100*AH$69))/($K120))-$Q120*AH$69)/($R120*SQRT(AH$69))-$R120*SQRT(AH$69),0,1,TRUE)+$M120*EXP($L120/100*AH$69)*(1-_xlfn.NORM.DIST((LN(($M120*EXP($L120/100*AH$69))/($K120))-$Q120*AH$69)/($R120*SQRT(AH$69)),0,1,TRUE)))*EXP(-0.07*AH$69)*(INDEX('3)tpx females'!BP$57:BP$107,MATCH('3) 2016 cases'!$P120,'3)tpx females'!$BB$57:$BB$107,0))+INDEX('3)tpx males'!BP$57:BP$107,MATCH($O120,'3)tpx males'!$BB$57:$BB$107,0))-(INDEX('3)tpx males'!BO$110:BO$160,MATCH($O120,'3)tpx males'!$BB$110:$BB$160,0))*INDEX('3)tpx females'!BO$111:BO$161,MATCH('3) 2016 cases'!$P120,'3)tpx females'!$BB$111:$BB$161,0))*(1-(EXP(-INDEX('3)tpx males'!BP$4:BP$54,MATCH($O120,'3)tpx males'!$BB$4:$BB$54,0)))*EXP(-INDEX('3)tpx females'!BP$3:BP$53,MATCH('3) 2016 cases'!$P120,'3)tpx females'!$BB$3:$BB$53,0))))))),0)</f>
        <v>2584.4226012860436</v>
      </c>
      <c r="AI120" s="32">
        <f ca="1">IFERROR(($K120*EXP(AI$69*($Q120+0.5*($R120)^2))*_xlfn.NORM.DIST((LN(($M120*EXP($L120/100*AI$69))/($K120))-$Q120*AI$69)/($R120*SQRT(AI$69))-$R120*SQRT(AI$69),0,1,TRUE)+$M120*EXP($L120/100*AI$69)*(1-_xlfn.NORM.DIST((LN(($M120*EXP($L120/100*AI$69))/($K120))-$Q120*AI$69)/($R120*SQRT(AI$69)),0,1,TRUE)))*EXP(-0.07*AI$69)*(INDEX('3)tpx females'!BQ$57:BQ$107,MATCH('3) 2016 cases'!$P120,'3)tpx females'!$BB$57:$BB$107,0))+INDEX('3)tpx males'!BQ$57:BQ$107,MATCH($O120,'3)tpx males'!$BB$57:$BB$107,0))-(INDEX('3)tpx males'!BP$110:BP$160,MATCH($O120,'3)tpx males'!$BB$110:$BB$160,0))*INDEX('3)tpx females'!BP$111:BP$161,MATCH('3) 2016 cases'!$P120,'3)tpx females'!$BB$111:$BB$161,0))*(1-(EXP(-INDEX('3)tpx males'!BQ$4:BQ$54,MATCH($O120,'3)tpx males'!$BB$4:$BB$54,0)))*EXP(-INDEX('3)tpx females'!BQ$3:BQ$53,MATCH('3) 2016 cases'!$P120,'3)tpx females'!$BB$3:$BB$53,0))))))),0)</f>
        <v>3119.2470513259368</v>
      </c>
      <c r="AJ120" s="32">
        <f ca="1">IFERROR(($K120*EXP(AJ$69*($Q120+0.5*($R120)^2))*_xlfn.NORM.DIST((LN(($M120*EXP($L120/100*AJ$69))/($K120))-$Q120*AJ$69)/($R120*SQRT(AJ$69))-$R120*SQRT(AJ$69),0,1,TRUE)+$M120*EXP($L120/100*AJ$69)*(1-_xlfn.NORM.DIST((LN(($M120*EXP($L120/100*AJ$69))/($K120))-$Q120*AJ$69)/($R120*SQRT(AJ$69)),0,1,TRUE)))*EXP(-0.07*AJ$69)*(INDEX('3)tpx females'!BR$57:BR$107,MATCH('3) 2016 cases'!$P120,'3)tpx females'!$BB$57:$BB$107,0))+INDEX('3)tpx males'!BR$57:BR$107,MATCH($O120,'3)tpx males'!$BB$57:$BB$107,0))-(INDEX('3)tpx males'!BQ$110:BQ$160,MATCH($O120,'3)tpx males'!$BB$110:$BB$160,0))*INDEX('3)tpx females'!BQ$111:BQ$161,MATCH('3) 2016 cases'!$P120,'3)tpx females'!$BB$111:$BB$161,0))*(1-(EXP(-INDEX('3)tpx males'!BR$4:BR$54,MATCH($O120,'3)tpx males'!$BB$4:$BB$54,0)))*EXP(-INDEX('3)tpx females'!BR$3:BR$53,MATCH('3) 2016 cases'!$P120,'3)tpx females'!$BB$3:$BB$53,0))))))),0)</f>
        <v>3939.2653391800654</v>
      </c>
      <c r="AK120" s="32">
        <f ca="1">IFERROR(($K120*EXP(AK$69*($Q120+0.5*($R120)^2))*_xlfn.NORM.DIST((LN(($M120*EXP($L120/100*AK$69))/($K120))-$Q120*AK$69)/($R120*SQRT(AK$69))-$R120*SQRT(AK$69),0,1,TRUE)+$M120*EXP($L120/100*AK$69)*(1-_xlfn.NORM.DIST((LN(($M120*EXP($L120/100*AK$69))/($K120))-$Q120*AK$69)/($R120*SQRT(AK$69)),0,1,TRUE)))*EXP(-0.07*AK$69)*(INDEX('3)tpx females'!BS$57:BS$107,MATCH('3) 2016 cases'!$P120,'3)tpx females'!$BB$57:$BB$107,0))+INDEX('3)tpx males'!BS$57:BS$107,MATCH($O120,'3)tpx males'!$BB$57:$BB$107,0))-(INDEX('3)tpx males'!BR$110:BR$160,MATCH($O120,'3)tpx males'!$BB$110:$BB$160,0))*INDEX('3)tpx females'!BR$111:BR$161,MATCH('3) 2016 cases'!$P120,'3)tpx females'!$BB$111:$BB$161,0))*(1-(EXP(-INDEX('3)tpx males'!BS$4:BS$54,MATCH($O120,'3)tpx males'!$BB$4:$BB$54,0)))*EXP(-INDEX('3)tpx females'!BS$3:BS$53,MATCH('3) 2016 cases'!$P120,'3)tpx females'!$BB$3:$BB$53,0))))))),0)</f>
        <v>4839.0164100367401</v>
      </c>
      <c r="AL120" s="32">
        <f ca="1">IFERROR(($K120*EXP(AL$69*($Q120+0.5*($R120)^2))*_xlfn.NORM.DIST((LN(($M120*EXP($L120/100*AL$69))/($K120))-$Q120*AL$69)/($R120*SQRT(AL$69))-$R120*SQRT(AL$69),0,1,TRUE)+$M120*EXP($L120/100*AL$69)*(1-_xlfn.NORM.DIST((LN(($M120*EXP($L120/100*AL$69))/($K120))-$Q120*AL$69)/($R120*SQRT(AL$69)),0,1,TRUE)))*EXP(-0.07*AL$69)*(INDEX('3)tpx females'!BT$57:BT$107,MATCH('3) 2016 cases'!$P120,'3)tpx females'!$BB$57:$BB$107,0))+INDEX('3)tpx males'!BT$57:BT$107,MATCH($O120,'3)tpx males'!$BB$57:$BB$107,0))-(INDEX('3)tpx males'!BS$110:BS$160,MATCH($O120,'3)tpx males'!$BB$110:$BB$160,0))*INDEX('3)tpx females'!BS$111:BS$161,MATCH('3) 2016 cases'!$P120,'3)tpx females'!$BB$111:$BB$161,0))*(1-(EXP(-INDEX('3)tpx males'!BT$4:BT$54,MATCH($O120,'3)tpx males'!$BB$4:$BB$54,0)))*EXP(-INDEX('3)tpx females'!BT$3:BT$53,MATCH('3) 2016 cases'!$P120,'3)tpx females'!$BB$3:$BB$53,0))))))),0)</f>
        <v>5594.5571406751251</v>
      </c>
      <c r="AM120" s="32">
        <f ca="1">IFERROR(($K120*EXP(AM$69*($Q120+0.5*($R120)^2))*_xlfn.NORM.DIST((LN(($M120*EXP($L120/100*AM$69))/($K120))-$Q120*AM$69)/($R120*SQRT(AM$69))-$R120*SQRT(AM$69),0,1,TRUE)+$M120*EXP($L120/100*AM$69)*(1-_xlfn.NORM.DIST((LN(($M120*EXP($L120/100*AM$69))/($K120))-$Q120*AM$69)/($R120*SQRT(AM$69)),0,1,TRUE)))*EXP(-0.07*AM$69)*(INDEX('3)tpx females'!BU$57:BU$107,MATCH('3) 2016 cases'!$P120,'3)tpx females'!$BB$57:$BB$107,0))+INDEX('3)tpx males'!BU$57:BU$107,MATCH($O120,'3)tpx males'!$BB$57:$BB$107,0))-(INDEX('3)tpx males'!BT$110:BT$160,MATCH($O120,'3)tpx males'!$BB$110:$BB$160,0))*INDEX('3)tpx females'!BT$111:BT$161,MATCH('3) 2016 cases'!$P120,'3)tpx females'!$BB$111:$BB$161,0))*(1-(EXP(-INDEX('3)tpx males'!BU$4:BU$54,MATCH($O120,'3)tpx males'!$BB$4:$BB$54,0)))*EXP(-INDEX('3)tpx females'!BU$3:BU$53,MATCH('3) 2016 cases'!$P120,'3)tpx females'!$BB$3:$BB$53,0))))))),0)</f>
        <v>6946.7700828186071</v>
      </c>
      <c r="AN120" s="32">
        <f ca="1">IFERROR(($K120*EXP(AN$69*($Q120+0.5*($R120)^2))*_xlfn.NORM.DIST((LN(($M120*EXP($L120/100*AN$69))/($K120))-$Q120*AN$69)/($R120*SQRT(AN$69))-$R120*SQRT(AN$69),0,1,TRUE)+$M120*EXP($L120/100*AN$69)*(1-_xlfn.NORM.DIST((LN(($M120*EXP($L120/100*AN$69))/($K120))-$Q120*AN$69)/($R120*SQRT(AN$69)),0,1,TRUE)))*EXP(-0.07*AN$69)*(INDEX('3)tpx females'!BV$57:BV$107,MATCH('3) 2016 cases'!$P120,'3)tpx females'!$BB$57:$BB$107,0))+INDEX('3)tpx males'!BV$57:BV$107,MATCH($O120,'3)tpx males'!$BB$57:$BB$107,0))-(INDEX('3)tpx males'!BU$110:BU$160,MATCH($O120,'3)tpx males'!$BB$110:$BB$160,0))*INDEX('3)tpx females'!BU$111:BU$161,MATCH('3) 2016 cases'!$P120,'3)tpx females'!$BB$111:$BB$161,0))*(1-(EXP(-INDEX('3)tpx males'!BV$4:BV$54,MATCH($O120,'3)tpx males'!$BB$4:$BB$54,0)))*EXP(-INDEX('3)tpx females'!BV$3:BV$53,MATCH('3) 2016 cases'!$P120,'3)tpx females'!$BB$3:$BB$53,0))))))),0)</f>
        <v>8004.2051430488546</v>
      </c>
      <c r="AO120" s="32">
        <f ca="1">IFERROR(($K120*EXP(AO$69*($Q120+0.5*($R120)^2))*_xlfn.NORM.DIST((LN(($M120*EXP($L120/100*AO$69))/($K120))-$Q120*AO$69)/($R120*SQRT(AO$69))-$R120*SQRT(AO$69),0,1,TRUE)+$M120*EXP($L120/100*AO$69)*(1-_xlfn.NORM.DIST((LN(($M120*EXP($L120/100*AO$69))/($K120))-$Q120*AO$69)/($R120*SQRT(AO$69)),0,1,TRUE)))*EXP(-0.07*AO$69)*(INDEX('3)tpx females'!BW$57:BW$107,MATCH('3) 2016 cases'!$P120,'3)tpx females'!$BB$57:$BB$107,0))+INDEX('3)tpx males'!BW$57:BW$107,MATCH($O120,'3)tpx males'!$BB$57:$BB$107,0))-(INDEX('3)tpx males'!BV$110:BV$160,MATCH($O120,'3)tpx males'!$BB$110:$BB$160,0))*INDEX('3)tpx females'!BV$111:BV$161,MATCH('3) 2016 cases'!$P120,'3)tpx females'!$BB$111:$BB$161,0))*(1-(EXP(-INDEX('3)tpx males'!BW$4:BW$54,MATCH($O120,'3)tpx males'!$BB$4:$BB$54,0)))*EXP(-INDEX('3)tpx females'!BW$3:BW$53,MATCH('3) 2016 cases'!$P120,'3)tpx females'!$BB$3:$BB$53,0))))))),0)</f>
        <v>9174.7657787493008</v>
      </c>
      <c r="AP120" s="32">
        <f ca="1">IFERROR(($K120*EXP(AP$69*($Q120+0.5*($R120)^2))*_xlfn.NORM.DIST((LN(($M120*EXP($L120/100*AP$69))/($K120))-$Q120*AP$69)/($R120*SQRT(AP$69))-$R120*SQRT(AP$69),0,1,TRUE)+$M120*EXP($L120/100*AP$69)*(1-_xlfn.NORM.DIST((LN(($M120*EXP($L120/100*AP$69))/($K120))-$Q120*AP$69)/($R120*SQRT(AP$69)),0,1,TRUE)))*EXP(-0.07*AP$69)*(INDEX('3)tpx females'!BX$57:BX$107,MATCH('3) 2016 cases'!$P120,'3)tpx females'!$BB$57:$BB$107,0))+INDEX('3)tpx males'!BX$57:BX$107,MATCH($O120,'3)tpx males'!$BB$57:$BB$107,0))-(INDEX('3)tpx males'!BW$110:BW$160,MATCH($O120,'3)tpx males'!$BB$110:$BB$160,0))*INDEX('3)tpx females'!BW$111:BW$161,MATCH('3) 2016 cases'!$P120,'3)tpx females'!$BB$111:$BB$161,0))*(1-(EXP(-INDEX('3)tpx males'!BX$4:BX$54,MATCH($O120,'3)tpx males'!$BB$4:$BB$54,0)))*EXP(-INDEX('3)tpx females'!BX$3:BX$53,MATCH('3) 2016 cases'!$P120,'3)tpx females'!$BB$3:$BB$53,0))))))),0)</f>
        <v>10158.658487596735</v>
      </c>
      <c r="AQ120" s="32">
        <f ca="1">IFERROR(($K120*EXP(AQ$69*($Q120+0.5*($R120)^2))*_xlfn.NORM.DIST((LN(($M120*EXP($L120/100*AQ$69))/($K120))-$Q120*AQ$69)/($R120*SQRT(AQ$69))-$R120*SQRT(AQ$69),0,1,TRUE)+$M120*EXP($L120/100*AQ$69)*(1-_xlfn.NORM.DIST((LN(($M120*EXP($L120/100*AQ$69))/($K120))-$Q120*AQ$69)/($R120*SQRT(AQ$69)),0,1,TRUE)))*EXP(-0.07*AQ$69)*(INDEX('3)tpx females'!BY$57:BY$107,MATCH('3) 2016 cases'!$P120,'3)tpx females'!$BB$57:$BB$107,0))+INDEX('3)tpx males'!BY$57:BY$107,MATCH($O120,'3)tpx males'!$BB$57:$BB$107,0))-(INDEX('3)tpx males'!BX$110:BX$160,MATCH($O120,'3)tpx males'!$BB$110:$BB$160,0))*INDEX('3)tpx females'!BX$111:BX$161,MATCH('3) 2016 cases'!$P120,'3)tpx females'!$BB$111:$BB$161,0))*(1-(EXP(-INDEX('3)tpx males'!BY$4:BY$54,MATCH($O120,'3)tpx males'!$BB$4:$BB$54,0)))*EXP(-INDEX('3)tpx females'!BY$3:BY$53,MATCH('3) 2016 cases'!$P120,'3)tpx females'!$BB$3:$BB$53,0))))))),0)</f>
        <v>10555.91598199367</v>
      </c>
      <c r="AR120" s="32">
        <f ca="1">IFERROR(($K120*EXP(AR$69*($Q120+0.5*($R120)^2))*_xlfn.NORM.DIST((LN(($M120*EXP($L120/100*AR$69))/($K120))-$Q120*AR$69)/($R120*SQRT(AR$69))-$R120*SQRT(AR$69),0,1,TRUE)+$M120*EXP($L120/100*AR$69)*(1-_xlfn.NORM.DIST((LN(($M120*EXP($L120/100*AR$69))/($K120))-$Q120*AR$69)/($R120*SQRT(AR$69)),0,1,TRUE)))*EXP(-0.07*AR$69)*(INDEX('3)tpx females'!BZ$57:BZ$107,MATCH('3) 2016 cases'!$P120,'3)tpx females'!$BB$57:$BB$107,0))+INDEX('3)tpx males'!BZ$57:BZ$107,MATCH($O120,'3)tpx males'!$BB$57:$BB$107,0))-(INDEX('3)tpx males'!BY$110:BY$160,MATCH($O120,'3)tpx males'!$BB$110:$BB$160,0))*INDEX('3)tpx females'!BY$111:BY$161,MATCH('3) 2016 cases'!$P120,'3)tpx females'!$BB$111:$BB$161,0))*(1-(EXP(-INDEX('3)tpx males'!BZ$4:BZ$54,MATCH($O120,'3)tpx males'!$BB$4:$BB$54,0)))*EXP(-INDEX('3)tpx females'!BZ$3:BZ$53,MATCH('3) 2016 cases'!$P120,'3)tpx females'!$BB$3:$BB$53,0))))))),0)</f>
        <v>11067.100482342019</v>
      </c>
      <c r="AS120" s="32">
        <f ca="1">IFERROR(($K120*EXP(AS$69*($Q120+0.5*($R120)^2))*_xlfn.NORM.DIST((LN(($M120*EXP($L120/100*AS$69))/($K120))-$Q120*AS$69)/($R120*SQRT(AS$69))-$R120*SQRT(AS$69),0,1,TRUE)+$M120*EXP($L120/100*AS$69)*(1-_xlfn.NORM.DIST((LN(($M120*EXP($L120/100*AS$69))/($K120))-$Q120*AS$69)/($R120*SQRT(AS$69)),0,1,TRUE)))*EXP(-0.07*AS$69)*(INDEX('3)tpx females'!CA$57:CA$107,MATCH('3) 2016 cases'!$P120,'3)tpx females'!$BB$57:$BB$107,0))+INDEX('3)tpx males'!CA$57:CA$107,MATCH($O120,'3)tpx males'!$BB$57:$BB$107,0))-(INDEX('3)tpx males'!BZ$110:BZ$160,MATCH($O120,'3)tpx males'!$BB$110:$BB$160,0))*INDEX('3)tpx females'!BZ$111:BZ$161,MATCH('3) 2016 cases'!$P120,'3)tpx females'!$BB$111:$BB$161,0))*(1-(EXP(-INDEX('3)tpx males'!CA$4:CA$54,MATCH($O120,'3)tpx males'!$BB$4:$BB$54,0)))*EXP(-INDEX('3)tpx females'!CA$3:CA$53,MATCH('3) 2016 cases'!$P120,'3)tpx females'!$BB$3:$BB$53,0))))))),0)</f>
        <v>10918.704737169628</v>
      </c>
      <c r="AT120" s="32">
        <f ca="1">IFERROR(($K120*EXP(AT$69*($Q120+0.5*($R120)^2))*_xlfn.NORM.DIST((LN(($M120*EXP($L120/100*AT$69))/($K120))-$Q120*AT$69)/($R120*SQRT(AT$69))-$R120*SQRT(AT$69),0,1,TRUE)+$M120*EXP($L120/100*AT$69)*(1-_xlfn.NORM.DIST((LN(($M120*EXP($L120/100*AT$69))/($K120))-$Q120*AT$69)/($R120*SQRT(AT$69)),0,1,TRUE)))*EXP(-0.07*AT$69)*(INDEX('3)tpx females'!CB$57:CB$107,MATCH('3) 2016 cases'!$P120,'3)tpx females'!$BB$57:$BB$107,0))+INDEX('3)tpx males'!CB$57:CB$107,MATCH($O120,'3)tpx males'!$BB$57:$BB$107,0))-(INDEX('3)tpx males'!CA$110:CA$160,MATCH($O120,'3)tpx males'!$BB$110:$BB$160,0))*INDEX('3)tpx females'!CA$111:CA$161,MATCH('3) 2016 cases'!$P120,'3)tpx females'!$BB$111:$BB$161,0))*(1-(EXP(-INDEX('3)tpx males'!CB$4:CB$54,MATCH($O120,'3)tpx males'!$BB$4:$BB$54,0)))*EXP(-INDEX('3)tpx females'!CB$3:CB$53,MATCH('3) 2016 cases'!$P120,'3)tpx females'!$BB$3:$BB$53,0))))))),0)</f>
        <v>10728.376548662158</v>
      </c>
      <c r="AU120" s="32">
        <f ca="1">IFERROR(($K120*EXP(AU$69*($Q120+0.5*($R120)^2))*_xlfn.NORM.DIST((LN(($M120*EXP($L120/100*AU$69))/($K120))-$Q120*AU$69)/($R120*SQRT(AU$69))-$R120*SQRT(AU$69),0,1,TRUE)+$M120*EXP($L120/100*AU$69)*(1-_xlfn.NORM.DIST((LN(($M120*EXP($L120/100*AU$69))/($K120))-$Q120*AU$69)/($R120*SQRT(AU$69)),0,1,TRUE)))*EXP(-0.07*AU$69)*(INDEX('3)tpx females'!CC$57:CC$107,MATCH('3) 2016 cases'!$P120,'3)tpx females'!$BB$57:$BB$107,0))+INDEX('3)tpx males'!CC$57:CC$107,MATCH($O120,'3)tpx males'!$BB$57:$BB$107,0))-(INDEX('3)tpx males'!CB$110:CB$160,MATCH($O120,'3)tpx males'!$BB$110:$BB$160,0))*INDEX('3)tpx females'!CB$111:CB$161,MATCH('3) 2016 cases'!$P120,'3)tpx females'!$BB$111:$BB$161,0))*(1-(EXP(-INDEX('3)tpx males'!CC$4:CC$54,MATCH($O120,'3)tpx males'!$BB$4:$BB$54,0)))*EXP(-INDEX('3)tpx females'!CC$3:CC$53,MATCH('3) 2016 cases'!$P120,'3)tpx females'!$BB$3:$BB$53,0))))))),0)</f>
        <v>10239.949448188712</v>
      </c>
      <c r="AV120" s="32">
        <f ca="1">IFERROR(($K120*EXP(AV$69*($Q120+0.5*($R120)^2))*_xlfn.NORM.DIST((LN(($M120*EXP($L120/100*AV$69))/($K120))-$Q120*AV$69)/($R120*SQRT(AV$69))-$R120*SQRT(AV$69),0,1,TRUE)+$M120*EXP($L120/100*AV$69)*(1-_xlfn.NORM.DIST((LN(($M120*EXP($L120/100*AV$69))/($K120))-$Q120*AV$69)/($R120*SQRT(AV$69)),0,1,TRUE)))*EXP(-0.07*AV$69)*(INDEX('3)tpx females'!CD$57:CD$107,MATCH('3) 2016 cases'!$P120,'3)tpx females'!$BB$57:$BB$107,0))+INDEX('3)tpx males'!CD$57:CD$107,MATCH($O120,'3)tpx males'!$BB$57:$BB$107,0))-(INDEX('3)tpx males'!CC$110:CC$160,MATCH($O120,'3)tpx males'!$BB$110:$BB$160,0))*INDEX('3)tpx females'!CC$111:CC$161,MATCH('3) 2016 cases'!$P120,'3)tpx females'!$BB$111:$BB$161,0))*(1-(EXP(-INDEX('3)tpx males'!CD$4:CD$54,MATCH($O120,'3)tpx males'!$BB$4:$BB$54,0)))*EXP(-INDEX('3)tpx females'!CD$3:CD$53,MATCH('3) 2016 cases'!$P120,'3)tpx females'!$BB$3:$BB$53,0))))))),0)</f>
        <v>8997.0168833292428</v>
      </c>
      <c r="AW120" s="32">
        <f ca="1">IFERROR(($K120*EXP(AW$69*($Q120+0.5*($R120)^2))*_xlfn.NORM.DIST((LN(($M120*EXP($L120/100*AW$69))/($K120))-$Q120*AW$69)/($R120*SQRT(AW$69))-$R120*SQRT(AW$69),0,1,TRUE)+$M120*EXP($L120/100*AW$69)*(1-_xlfn.NORM.DIST((LN(($M120*EXP($L120/100*AW$69))/($K120))-$Q120*AW$69)/($R120*SQRT(AW$69)),0,1,TRUE)))*EXP(-0.07*AW$69)*(INDEX('3)tpx females'!CE$57:CE$107,MATCH('3) 2016 cases'!$P120,'3)tpx females'!$BB$57:$BB$107,0))+INDEX('3)tpx males'!CE$57:CE$107,MATCH($O120,'3)tpx males'!$BB$57:$BB$107,0))-(INDEX('3)tpx males'!CD$110:CD$160,MATCH($O120,'3)tpx males'!$BB$110:$BB$160,0))*INDEX('3)tpx females'!CD$111:CD$161,MATCH('3) 2016 cases'!$P120,'3)tpx females'!$BB$111:$BB$161,0))*(1-(EXP(-INDEX('3)tpx males'!CE$4:CE$54,MATCH($O120,'3)tpx males'!$BB$4:$BB$54,0)))*EXP(-INDEX('3)tpx females'!CE$3:CE$53,MATCH('3) 2016 cases'!$P120,'3)tpx females'!$BB$3:$BB$53,0))))))),0)</f>
        <v>7662.913392384371</v>
      </c>
      <c r="AX120" s="32">
        <f ca="1">IFERROR(($K120*EXP(AX$69*($Q120+0.5*($R120)^2))*_xlfn.NORM.DIST((LN(($M120*EXP($L120/100*AX$69))/($K120))-$Q120*AX$69)/($R120*SQRT(AX$69))-$R120*SQRT(AX$69),0,1,TRUE)+$M120*EXP($L120/100*AX$69)*(1-_xlfn.NORM.DIST((LN(($M120*EXP($L120/100*AX$69))/($K120))-$Q120*AX$69)/($R120*SQRT(AX$69)),0,1,TRUE)))*EXP(-0.07*AX$69)*(INDEX('3)tpx females'!CF$57:CF$107,MATCH('3) 2016 cases'!$P120,'3)tpx females'!$BB$57:$BB$107,0))+INDEX('3)tpx males'!CF$57:CF$107,MATCH($O120,'3)tpx males'!$BB$57:$BB$107,0))-(INDEX('3)tpx males'!CE$110:CE$160,MATCH($O120,'3)tpx males'!$BB$110:$BB$160,0))*INDEX('3)tpx females'!CE$111:CE$161,MATCH('3) 2016 cases'!$P120,'3)tpx females'!$BB$111:$BB$161,0))*(1-(EXP(-INDEX('3)tpx males'!CF$4:CF$54,MATCH($O120,'3)tpx males'!$BB$4:$BB$54,0)))*EXP(-INDEX('3)tpx females'!CF$3:CF$53,MATCH('3) 2016 cases'!$P120,'3)tpx females'!$BB$3:$BB$53,0))))))),0)</f>
        <v>6225.693787823293</v>
      </c>
      <c r="AY120" s="32">
        <f ca="1">IFERROR(($K120*EXP(AY$69*($Q120+0.5*($R120)^2))*_xlfn.NORM.DIST((LN(($M120*EXP($L120/100*AY$69))/($K120))-$Q120*AY$69)/($R120*SQRT(AY$69))-$R120*SQRT(AY$69),0,1,TRUE)+$M120*EXP($L120/100*AY$69)*(1-_xlfn.NORM.DIST((LN(($M120*EXP($L120/100*AY$69))/($K120))-$Q120*AY$69)/($R120*SQRT(AY$69)),0,1,TRUE)))*EXP(-0.07*AY$69)*(INDEX('3)tpx females'!CG$57:CG$107,MATCH('3) 2016 cases'!$P120,'3)tpx females'!$BB$57:$BB$107,0))+INDEX('3)tpx males'!CG$57:CG$107,MATCH($O120,'3)tpx males'!$BB$57:$BB$107,0))-(INDEX('3)tpx males'!CF$110:CF$160,MATCH($O120,'3)tpx males'!$BB$110:$BB$160,0))*INDEX('3)tpx females'!CF$111:CF$161,MATCH('3) 2016 cases'!$P120,'3)tpx females'!$BB$111:$BB$161,0))*(1-(EXP(-INDEX('3)tpx males'!CG$4:CG$54,MATCH($O120,'3)tpx males'!$BB$4:$BB$54,0)))*EXP(-INDEX('3)tpx females'!CG$3:CG$53,MATCH('3) 2016 cases'!$P120,'3)tpx females'!$BB$3:$BB$53,0))))))),0)</f>
        <v>4818.2747705564707</v>
      </c>
      <c r="AZ120" s="32">
        <f ca="1">IFERROR(($K120*EXP(AZ$69*($Q120+0.5*($R120)^2))*_xlfn.NORM.DIST((LN(($M120*EXP($L120/100*AZ$69))/($K120))-$Q120*AZ$69)/($R120*SQRT(AZ$69))-$R120*SQRT(AZ$69),0,1,TRUE)+$M120*EXP($L120/100*AZ$69)*(1-_xlfn.NORM.DIST((LN(($M120*EXP($L120/100*AZ$69))/($K120))-$Q120*AZ$69)/($R120*SQRT(AZ$69)),0,1,TRUE)))*EXP(-0.07*AZ$69)*(INDEX('3)tpx females'!CH$57:CH$107,MATCH('3) 2016 cases'!$P120,'3)tpx females'!$BB$57:$BB$107,0))+INDEX('3)tpx males'!CH$57:CH$107,MATCH($O120,'3)tpx males'!$BB$57:$BB$107,0))-(INDEX('3)tpx males'!CG$110:CG$160,MATCH($O120,'3)tpx males'!$BB$110:$BB$160,0))*INDEX('3)tpx females'!CG$111:CG$161,MATCH('3) 2016 cases'!$P120,'3)tpx females'!$BB$111:$BB$161,0))*(1-(EXP(-INDEX('3)tpx males'!CH$4:CH$54,MATCH($O120,'3)tpx males'!$BB$4:$BB$54,0)))*EXP(-INDEX('3)tpx females'!CH$3:CH$53,MATCH('3) 2016 cases'!$P120,'3)tpx females'!$BB$3:$BB$53,0))))))),0)</f>
        <v>3554.7371392566902</v>
      </c>
      <c r="BA120" s="32">
        <f ca="1">IFERROR(($K120*EXP(BA$69*($Q120+0.5*($R120)^2))*_xlfn.NORM.DIST((LN(($M120*EXP($L120/100*BA$69))/($K120))-$Q120*BA$69)/($R120*SQRT(BA$69))-$R120*SQRT(BA$69),0,1,TRUE)+$M120*EXP($L120/100*BA$69)*(1-_xlfn.NORM.DIST((LN(($M120*EXP($L120/100*BA$69))/($K120))-$Q120*BA$69)/($R120*SQRT(BA$69)),0,1,TRUE)))*EXP(-0.07*BA$69)*(INDEX('3)tpx females'!CI$57:CI$107,MATCH('3) 2016 cases'!$P120,'3)tpx females'!$BB$57:$BB$107,0))+INDEX('3)tpx males'!CI$57:CI$107,MATCH($O120,'3)tpx males'!$BB$57:$BB$107,0))-(INDEX('3)tpx males'!CH$110:CH$160,MATCH($O120,'3)tpx males'!$BB$110:$BB$160,0))*INDEX('3)tpx females'!CH$111:CH$161,MATCH('3) 2016 cases'!$P120,'3)tpx females'!$BB$111:$BB$161,0))*(1-(EXP(-INDEX('3)tpx males'!CI$4:CI$54,MATCH($O120,'3)tpx males'!$BB$4:$BB$54,0)))*EXP(-INDEX('3)tpx females'!CI$3:CI$53,MATCH('3) 2016 cases'!$P120,'3)tpx females'!$BB$3:$BB$53,0))))))),0)</f>
        <v>2460.9261164620843</v>
      </c>
      <c r="BB120" s="32">
        <f ca="1">IFERROR(($K120*EXP(BB$69*($Q120+0.5*($R120)^2))*_xlfn.NORM.DIST((LN(($M120*EXP($L120/100*BB$69))/($K120))-$Q120*BB$69)/($R120*SQRT(BB$69))-$R120*SQRT(BB$69),0,1,TRUE)+$M120*EXP($L120/100*BB$69)*(1-_xlfn.NORM.DIST((LN(($M120*EXP($L120/100*BB$69))/($K120))-$Q120*BB$69)/($R120*SQRT(BB$69)),0,1,TRUE)))*EXP(-0.07*BB$69)*(INDEX('3)tpx females'!CJ$57:CJ$107,MATCH('3) 2016 cases'!$P120,'3)tpx females'!$BB$57:$BB$107,0))+INDEX('3)tpx males'!CJ$57:CJ$107,MATCH($O120,'3)tpx males'!$BB$57:$BB$107,0))-(INDEX('3)tpx males'!CI$110:CI$160,MATCH($O120,'3)tpx males'!$BB$110:$BB$160,0))*INDEX('3)tpx females'!CI$111:CI$161,MATCH('3) 2016 cases'!$P120,'3)tpx females'!$BB$111:$BB$161,0))*(1-(EXP(-INDEX('3)tpx males'!CJ$4:CJ$54,MATCH($O120,'3)tpx males'!$BB$4:$BB$54,0)))*EXP(-INDEX('3)tpx females'!CJ$3:CJ$53,MATCH('3) 2016 cases'!$P120,'3)tpx females'!$BB$3:$BB$53,0))))))),0)</f>
        <v>1637.1520103460714</v>
      </c>
      <c r="BC120" s="32">
        <f ca="1">IFERROR(($K120*EXP(BC$69*($Q120+0.5*($R120)^2))*_xlfn.NORM.DIST((LN(($M120*EXP($L120/100*BC$69))/($K120))-$Q120*BC$69)/($R120*SQRT(BC$69))-$R120*SQRT(BC$69),0,1,TRUE)+$M120*EXP($L120/100*BC$69)*(1-_xlfn.NORM.DIST((LN(($M120*EXP($L120/100*BC$69))/($K120))-$Q120*BC$69)/($R120*SQRT(BC$69)),0,1,TRUE)))*EXP(-0.07*BC$69)*(INDEX('3)tpx females'!CK$57:CK$107,MATCH('3) 2016 cases'!$P120,'3)tpx females'!$BB$57:$BB$107,0))+INDEX('3)tpx males'!CK$57:CK$107,MATCH($O120,'3)tpx males'!$BB$57:$BB$107,0))-(INDEX('3)tpx males'!CJ$110:CJ$160,MATCH($O120,'3)tpx males'!$BB$110:$BB$160,0))*INDEX('3)tpx females'!CJ$111:CJ$161,MATCH('3) 2016 cases'!$P120,'3)tpx females'!$BB$111:$BB$161,0))*(1-(EXP(-INDEX('3)tpx males'!CK$4:CK$54,MATCH($O120,'3)tpx males'!$BB$4:$BB$54,0)))*EXP(-INDEX('3)tpx females'!CK$3:CK$53,MATCH('3) 2016 cases'!$P120,'3)tpx females'!$BB$3:$BB$53,0))))))),0)</f>
        <v>1035.9915847380853</v>
      </c>
      <c r="BD120" s="32">
        <f ca="1">IFERROR(($K120*EXP(BD$69*($Q120+0.5*($R120)^2))*_xlfn.NORM.DIST((LN(($M120*EXP($L120/100*BD$69))/($K120))-$Q120*BD$69)/($R120*SQRT(BD$69))-$R120*SQRT(BD$69),0,1,TRUE)+$M120*EXP($L120/100*BD$69)*(1-_xlfn.NORM.DIST((LN(($M120*EXP($L120/100*BD$69))/($K120))-$Q120*BD$69)/($R120*SQRT(BD$69)),0,1,TRUE)))*EXP(-0.07*BD$69)*(INDEX('3)tpx females'!CL$57:CL$107,MATCH('3) 2016 cases'!$P120,'3)tpx females'!$BB$57:$BB$107,0))+INDEX('3)tpx males'!CL$57:CL$107,MATCH($O120,'3)tpx males'!$BB$57:$BB$107,0))-(INDEX('3)tpx males'!CK$110:CK$160,MATCH($O120,'3)tpx males'!$BB$110:$BB$160,0))*INDEX('3)tpx females'!CK$111:CK$161,MATCH('3) 2016 cases'!$P120,'3)tpx females'!$BB$111:$BB$161,0))*(1-(EXP(-INDEX('3)tpx males'!CL$4:CL$54,MATCH($O120,'3)tpx males'!$BB$4:$BB$54,0)))*EXP(-INDEX('3)tpx females'!CL$3:CL$53,MATCH('3) 2016 cases'!$P120,'3)tpx females'!$BB$3:$BB$53,0))))))),0)</f>
        <v>613.51355203815331</v>
      </c>
      <c r="BE120" s="32">
        <f ca="1">IFERROR(($K120*EXP(BE$69*($Q120+0.5*($R120)^2))*_xlfn.NORM.DIST((LN(($M120*EXP($L120/100*BE$69))/($K120))-$Q120*BE$69)/($R120*SQRT(BE$69))-$R120*SQRT(BE$69),0,1,TRUE)+$M120*EXP($L120/100*BE$69)*(1-_xlfn.NORM.DIST((LN(($M120*EXP($L120/100*BE$69))/($K120))-$Q120*BE$69)/($R120*SQRT(BE$69)),0,1,TRUE)))*EXP(-0.07*BE$69)*(INDEX('3)tpx females'!CM$57:CM$107,MATCH('3) 2016 cases'!$P120,'3)tpx females'!$BB$57:$BB$107,0))+INDEX('3)tpx males'!CM$57:CM$107,MATCH($O120,'3)tpx males'!$BB$57:$BB$107,0))-(INDEX('3)tpx males'!CL$110:CL$160,MATCH($O120,'3)tpx males'!$BB$110:$BB$160,0))*INDEX('3)tpx females'!CL$111:CL$161,MATCH('3) 2016 cases'!$P120,'3)tpx females'!$BB$111:$BB$161,0))*(1-(EXP(-INDEX('3)tpx males'!CM$4:CM$54,MATCH($O120,'3)tpx males'!$BB$4:$BB$54,0)))*EXP(-INDEX('3)tpx females'!CM$3:CM$53,MATCH('3) 2016 cases'!$P120,'3)tpx females'!$BB$3:$BB$53,0))))))),0)</f>
        <v>346.27085293179215</v>
      </c>
      <c r="BF120" s="32">
        <f ca="1">IFERROR(($K120*EXP(BF$69*($Q120+0.5*($R120)^2))*_xlfn.NORM.DIST((LN(($M120*EXP($L120/100*BF$69))/($K120))-$Q120*BF$69)/($R120*SQRT(BF$69))-$R120*SQRT(BF$69),0,1,TRUE)+$M120*EXP($L120/100*BF$69)*(1-_xlfn.NORM.DIST((LN(($M120*EXP($L120/100*BF$69))/($K120))-$Q120*BF$69)/($R120*SQRT(BF$69)),0,1,TRUE)))*EXP(-0.07*BF$69)*(INDEX('3)tpx females'!CN$57:CN$107,MATCH('3) 2016 cases'!$P120,'3)tpx females'!$BB$57:$BB$107,0))+INDEX('3)tpx males'!CN$57:CN$107,MATCH($O120,'3)tpx males'!$BB$57:$BB$107,0))-(INDEX('3)tpx males'!CM$110:CM$160,MATCH($O120,'3)tpx males'!$BB$110:$BB$160,0))*INDEX('3)tpx females'!CM$111:CM$161,MATCH('3) 2016 cases'!$P120,'3)tpx females'!$BB$111:$BB$161,0))*(1-(EXP(-INDEX('3)tpx males'!CN$4:CN$54,MATCH($O120,'3)tpx males'!$BB$4:$BB$54,0)))*EXP(-INDEX('3)tpx females'!CN$3:CN$53,MATCH('3) 2016 cases'!$P120,'3)tpx females'!$BB$3:$BB$53,0))))))),0)</f>
        <v>188.49341744099442</v>
      </c>
      <c r="BG120" s="32">
        <f ca="1">IFERROR(($K120*EXP(BG$69*($Q120+0.5*($R120)^2))*_xlfn.NORM.DIST((LN(($M120*EXP($L120/100*BG$69))/($K120))-$Q120*BG$69)/($R120*SQRT(BG$69))-$R120*SQRT(BG$69),0,1,TRUE)+$M120*EXP($L120/100*BG$69)*(1-_xlfn.NORM.DIST((LN(($M120*EXP($L120/100*BG$69))/($K120))-$Q120*BG$69)/($R120*SQRT(BG$69)),0,1,TRUE)))*EXP(-0.07*BG$69)*(INDEX('3)tpx females'!CO$57:CO$107,MATCH('3) 2016 cases'!$P120,'3)tpx females'!$BB$57:$BB$107,0))+INDEX('3)tpx males'!CO$57:CO$107,MATCH($O120,'3)tpx males'!$BB$57:$BB$107,0))-(INDEX('3)tpx males'!CN$110:CN$160,MATCH($O120,'3)tpx males'!$BB$110:$BB$160,0))*INDEX('3)tpx females'!CN$111:CN$161,MATCH('3) 2016 cases'!$P120,'3)tpx females'!$BB$111:$BB$161,0))*(1-(EXP(-INDEX('3)tpx males'!CO$4:CO$54,MATCH($O120,'3)tpx males'!$BB$4:$BB$54,0)))*EXP(-INDEX('3)tpx females'!CO$3:CO$53,MATCH('3) 2016 cases'!$P120,'3)tpx females'!$BB$3:$BB$53,0))))))),0)</f>
        <v>104.77485846033863</v>
      </c>
      <c r="BH120" s="32">
        <f ca="1">IFERROR(($K120*EXP(BH$69*($Q120+0.5*($R120)^2))*_xlfn.NORM.DIST((LN(($M120*EXP($L120/100*BH$69))/($K120))-$Q120*BH$69)/($R120*SQRT(BH$69))-$R120*SQRT(BH$69),0,1,TRUE)+$M120*EXP($L120/100*BH$69)*(1-_xlfn.NORM.DIST((LN(($M120*EXP($L120/100*BH$69))/($K120))-$Q120*BH$69)/($R120*SQRT(BH$69)),0,1,TRUE)))*EXP(-0.07*BH$69)*(INDEX('3)tpx females'!CP$57:CP$107,MATCH('3) 2016 cases'!$P120,'3)tpx females'!$BB$57:$BB$107,0))+INDEX('3)tpx males'!CP$57:CP$107,MATCH($O120,'3)tpx males'!$BB$57:$BB$107,0))-(INDEX('3)tpx males'!CO$110:CO$160,MATCH($O120,'3)tpx males'!$BB$110:$BB$160,0))*INDEX('3)tpx females'!CO$111:CO$161,MATCH('3) 2016 cases'!$P120,'3)tpx females'!$BB$111:$BB$161,0))*(1-(EXP(-INDEX('3)tpx males'!CP$4:CP$54,MATCH($O120,'3)tpx males'!$BB$4:$BB$54,0)))*EXP(-INDEX('3)tpx females'!CP$3:CP$53,MATCH('3) 2016 cases'!$P120,'3)tpx females'!$BB$3:$BB$53,0))))))),0)</f>
        <v>49.088763038698453</v>
      </c>
      <c r="BI120" s="32">
        <f ca="1">IFERROR(($K120*EXP(BI$69*($Q120+0.5*($R120)^2))*_xlfn.NORM.DIST((LN(($M120*EXP($L120/100*BI$69))/($K120))-$Q120*BI$69)/($R120*SQRT(BI$69))-$R120*SQRT(BI$69),0,1,TRUE)+$M120*EXP($L120/100*BI$69)*(1-_xlfn.NORM.DIST((LN(($M120*EXP($L120/100*BI$69))/($K120))-$Q120*BI$69)/($R120*SQRT(BI$69)),0,1,TRUE)))*EXP(-0.07*BI$69)*(INDEX('3)tpx females'!CQ$57:CQ$107,MATCH('3) 2016 cases'!$P120,'3)tpx females'!$BB$57:$BB$107,0))+INDEX('3)tpx males'!CQ$57:CQ$107,MATCH($O120,'3)tpx males'!$BB$57:$BB$107,0))-(INDEX('3)tpx males'!CP$110:CP$160,MATCH($O120,'3)tpx males'!$BB$110:$BB$160,0))*INDEX('3)tpx females'!CP$111:CP$161,MATCH('3) 2016 cases'!$P120,'3)tpx females'!$BB$111:$BB$161,0))*(1-(EXP(-INDEX('3)tpx males'!CQ$4:CQ$54,MATCH($O120,'3)tpx males'!$BB$4:$BB$54,0)))*EXP(-INDEX('3)tpx females'!CQ$3:CQ$53,MATCH('3) 2016 cases'!$P120,'3)tpx females'!$BB$3:$BB$53,0))))))),0)</f>
        <v>10.75146025780246</v>
      </c>
      <c r="BJ120" s="32">
        <f ca="1">IFERROR(($K120*EXP(BJ$69*($Q120+0.5*($R120)^2))*_xlfn.NORM.DIST((LN(($M120*EXP($L120/100*BJ$69))/($K120))-$Q120*BJ$69)/($R120*SQRT(BJ$69))-$R120*SQRT(BJ$69),0,1,TRUE)+$M120*EXP($L120/100*BJ$69)*(1-_xlfn.NORM.DIST((LN(($M120*EXP($L120/100*BJ$69))/($K120))-$Q120*BJ$69)/($R120*SQRT(BJ$69)),0,1,TRUE)))*EXP(-0.07*BJ$69)*(INDEX('3)tpx females'!CR$57:CR$107,MATCH('3) 2016 cases'!$P120,'3)tpx females'!$BB$57:$BB$107,0))+INDEX('3)tpx males'!CR$57:CR$107,MATCH($O120,'3)tpx males'!$BB$57:$BB$107,0))-(INDEX('3)tpx males'!CQ$110:CQ$160,MATCH($O120,'3)tpx males'!$BB$110:$BB$160,0))*INDEX('3)tpx females'!CQ$111:CQ$161,MATCH('3) 2016 cases'!$P120,'3)tpx females'!$BB$111:$BB$161,0))*(1-(EXP(-INDEX('3)tpx males'!CR$4:CR$54,MATCH($O120,'3)tpx males'!$BB$4:$BB$54,0)))*EXP(-INDEX('3)tpx females'!CR$3:CR$53,MATCH('3) 2016 cases'!$P120,'3)tpx females'!$BB$3:$BB$53,0))))))),0)</f>
        <v>0</v>
      </c>
      <c r="BK120" s="32">
        <f ca="1">IFERROR(($K120*EXP(BK$69*($Q120+0.5*($R120)^2))*_xlfn.NORM.DIST((LN(($M120*EXP($L120/100*BK$69))/($K120))-$Q120*BK$69)/($R120*SQRT(BK$69))-$R120*SQRT(BK$69),0,1,TRUE)+$M120*EXP($L120/100*BK$69)*(1-_xlfn.NORM.DIST((LN(($M120*EXP($L120/100*BK$69))/($K120))-$Q120*BK$69)/($R120*SQRT(BK$69)),0,1,TRUE)))*EXP(-0.07*BK$69)*(INDEX('3)tpx females'!CS$57:CS$107,MATCH('3) 2016 cases'!$P120,'3)tpx females'!$BB$57:$BB$107,0))+INDEX('3)tpx males'!CS$57:CS$107,MATCH($O120,'3)tpx males'!$BB$57:$BB$107,0))-(INDEX('3)tpx males'!CR$110:CR$160,MATCH($O120,'3)tpx males'!$BB$110:$BB$160,0))*INDEX('3)tpx females'!CR$111:CR$161,MATCH('3) 2016 cases'!$P120,'3)tpx females'!$BB$111:$BB$161,0))*(1-(EXP(-INDEX('3)tpx males'!CS$4:CS$54,MATCH($O120,'3)tpx males'!$BB$4:$BB$54,0)))*EXP(-INDEX('3)tpx females'!CS$3:CS$53,MATCH('3) 2016 cases'!$P120,'3)tpx females'!$BB$3:$BB$53,0))))))),0)</f>
        <v>0</v>
      </c>
      <c r="BL120" s="32">
        <f ca="1">IFERROR(($K120*EXP(BL$69*($Q120+0.5*($R120)^2))*_xlfn.NORM.DIST((LN(($M120*EXP($L120/100*BL$69))/($K120))-$Q120*BL$69)/($R120*SQRT(BL$69))-$R120*SQRT(BL$69),0,1,TRUE)+$M120*EXP($L120/100*BL$69)*(1-_xlfn.NORM.DIST((LN(($M120*EXP($L120/100*BL$69))/($K120))-$Q120*BL$69)/($R120*SQRT(BL$69)),0,1,TRUE)))*EXP(-0.07*BL$69)*(INDEX('3)tpx females'!CT$57:CT$107,MATCH('3) 2016 cases'!$P120,'3)tpx females'!$BB$57:$BB$107,0))+INDEX('3)tpx males'!CT$57:CT$107,MATCH($O120,'3)tpx males'!$BB$57:$BB$107,0))-(INDEX('3)tpx males'!CS$110:CS$160,MATCH($O120,'3)tpx males'!$BB$110:$BB$160,0))*INDEX('3)tpx females'!CS$111:CS$161,MATCH('3) 2016 cases'!$P120,'3)tpx females'!$BB$111:$BB$161,0))*(1-(EXP(-INDEX('3)tpx males'!CT$4:CT$54,MATCH($O120,'3)tpx males'!$BB$4:$BB$54,0)))*EXP(-INDEX('3)tpx females'!CT$3:CT$53,MATCH('3) 2016 cases'!$P120,'3)tpx females'!$BB$3:$BB$53,0))))))),0)</f>
        <v>0</v>
      </c>
      <c r="BM120" s="32">
        <f ca="1">IFERROR(($K120*EXP(BM$69*($Q120+0.5*($R120)^2))*_xlfn.NORM.DIST((LN(($M120*EXP($L120/100*BM$69))/($K120))-$Q120*BM$69)/($R120*SQRT(BM$69))-$R120*SQRT(BM$69),0,1,TRUE)+$M120*EXP($L120/100*BM$69)*(1-_xlfn.NORM.DIST((LN(($M120*EXP($L120/100*BM$69))/($K120))-$Q120*BM$69)/($R120*SQRT(BM$69)),0,1,TRUE)))*EXP(-0.07*BM$69)*(INDEX('3)tpx females'!CU$57:CU$107,MATCH('3) 2016 cases'!$P120,'3)tpx females'!$BB$57:$BB$107,0))+INDEX('3)tpx males'!CU$57:CU$107,MATCH($O120,'3)tpx males'!$BB$57:$BB$107,0))-(INDEX('3)tpx males'!CT$110:CT$160,MATCH($O120,'3)tpx males'!$BB$110:$BB$160,0))*INDEX('3)tpx females'!CT$111:CT$161,MATCH('3) 2016 cases'!$P120,'3)tpx females'!$BB$111:$BB$161,0))*(1-(EXP(-INDEX('3)tpx males'!CU$4:CU$54,MATCH($O120,'3)tpx males'!$BB$4:$BB$54,0)))*EXP(-INDEX('3)tpx females'!CU$3:CU$53,MATCH('3) 2016 cases'!$P120,'3)tpx females'!$BB$3:$BB$53,0))))))),0)</f>
        <v>0</v>
      </c>
      <c r="BN120" s="32">
        <f ca="1">IFERROR(($K120*EXP(BN$69*($Q120+0.5*($R120)^2))*_xlfn.NORM.DIST((LN(($M120*EXP($L120/100*BN$69))/($K120))-$Q120*BN$69)/($R120*SQRT(BN$69))-$R120*SQRT(BN$69),0,1,TRUE)+$M120*EXP($L120/100*BN$69)*(1-_xlfn.NORM.DIST((LN(($M120*EXP($L120/100*BN$69))/($K120))-$Q120*BN$69)/($R120*SQRT(BN$69)),0,1,TRUE)))*EXP(-0.07*BN$69)*(INDEX('3)tpx females'!CV$57:CV$107,MATCH('3) 2016 cases'!$P120,'3)tpx females'!$BB$57:$BB$107,0))+INDEX('3)tpx males'!CV$57:CV$107,MATCH($O120,'3)tpx males'!$BB$57:$BB$107,0))-(INDEX('3)tpx males'!CU$110:CU$160,MATCH($O120,'3)tpx males'!$BB$110:$BB$160,0))*INDEX('3)tpx females'!CU$111:CU$161,MATCH('3) 2016 cases'!$P120,'3)tpx females'!$BB$111:$BB$161,0))*(1-(EXP(-INDEX('3)tpx males'!CV$4:CV$54,MATCH($O120,'3)tpx males'!$BB$4:$BB$54,0)))*EXP(-INDEX('3)tpx females'!CV$3:CV$53,MATCH('3) 2016 cases'!$P120,'3)tpx females'!$BB$3:$BB$53,0))))))),0)</f>
        <v>0</v>
      </c>
      <c r="BO120" s="32">
        <f ca="1">IFERROR(($K120*EXP(BO$69*($Q120+0.5*($R120)^2))*_xlfn.NORM.DIST((LN(($M120*EXP($L120/100*BO$69))/($K120))-$Q120*BO$69)/($R120*SQRT(BO$69))-$R120*SQRT(BO$69),0,1,TRUE)+$M120*EXP($L120/100*BO$69)*(1-_xlfn.NORM.DIST((LN(($M120*EXP($L120/100*BO$69))/($K120))-$Q120*BO$69)/($R120*SQRT(BO$69)),0,1,TRUE)))*EXP(-0.07*BO$69)*(INDEX('3)tpx females'!CW$57:CW$107,MATCH('3) 2016 cases'!$P120,'3)tpx females'!$BB$57:$BB$107,0))+INDEX('3)tpx males'!CW$57:CW$107,MATCH($O120,'3)tpx males'!$BB$57:$BB$107,0))-(INDEX('3)tpx males'!CV$110:CV$160,MATCH($O120,'3)tpx males'!$BB$110:$BB$160,0))*INDEX('3)tpx females'!CV$111:CV$161,MATCH('3) 2016 cases'!$P120,'3)tpx females'!$BB$111:$BB$161,0))*(1-(EXP(-INDEX('3)tpx males'!CW$4:CW$54,MATCH($O120,'3)tpx males'!$BB$4:$BB$54,0)))*EXP(-INDEX('3)tpx females'!CW$3:CW$53,MATCH('3) 2016 cases'!$P120,'3)tpx females'!$BB$3:$BB$53,0))))))),0)</f>
        <v>0</v>
      </c>
      <c r="BP120" s="32">
        <f ca="1">IFERROR(($K120*EXP(BP$69*($Q120+0.5*($R120)^2))*_xlfn.NORM.DIST((LN(($M120*EXP($L120/100*BP$69))/($K120))-$Q120*BP$69)/($R120*SQRT(BP$69))-$R120*SQRT(BP$69),0,1,TRUE)+$M120*EXP($L120/100*BP$69)*(1-_xlfn.NORM.DIST((LN(($M120*EXP($L120/100*BP$69))/($K120))-$Q120*BP$69)/($R120*SQRT(BP$69)),0,1,TRUE)))*EXP(-0.07*BP$69)*(INDEX('3)tpx females'!CX$57:CX$107,MATCH('3) 2016 cases'!$P120,'3)tpx females'!$BB$57:$BB$107,0))+INDEX('3)tpx males'!CX$57:CX$107,MATCH($O120,'3)tpx males'!$BB$57:$BB$107,0))-(INDEX('3)tpx males'!CW$110:CW$160,MATCH($O120,'3)tpx males'!$BB$110:$BB$160,0))*INDEX('3)tpx females'!CW$111:CW$161,MATCH('3) 2016 cases'!$P120,'3)tpx females'!$BB$111:$BB$161,0))*(1-(EXP(-INDEX('3)tpx males'!CX$4:CX$54,MATCH($O120,'3)tpx males'!$BB$4:$BB$54,0)))*EXP(-INDEX('3)tpx females'!CX$3:CX$53,MATCH('3) 2016 cases'!$P120,'3)tpx females'!$BB$3:$BB$53,0))))))),0)</f>
        <v>0</v>
      </c>
      <c r="BQ120" s="32">
        <f ca="1">IFERROR(($K120*EXP(BQ$69*($Q120+0.5*($R120)^2))*_xlfn.NORM.DIST((LN(($M120*EXP($L120/100*BQ$69))/($K120))-$Q120*BQ$69)/($R120*SQRT(BQ$69))-$R120*SQRT(BQ$69),0,1,TRUE)+$M120*EXP($L120/100*BQ$69)*(1-_xlfn.NORM.DIST((LN(($M120*EXP($L120/100*BQ$69))/($K120))-$Q120*BQ$69)/($R120*SQRT(BQ$69)),0,1,TRUE)))*EXP(-0.07*BQ$69)*(INDEX('3)tpx females'!CY$57:CY$107,MATCH('3) 2016 cases'!$P120,'3)tpx females'!$BB$57:$BB$107,0))+INDEX('3)tpx males'!CY$57:CY$107,MATCH($O120,'3)tpx males'!$BB$57:$BB$107,0))-(INDEX('3)tpx males'!CX$110:CX$160,MATCH($O120,'3)tpx males'!$BB$110:$BB$160,0))*INDEX('3)tpx females'!CX$111:CX$161,MATCH('3) 2016 cases'!$P120,'3)tpx females'!$BB$111:$BB$161,0))*(1-(EXP(-INDEX('3)tpx males'!CY$4:CY$54,MATCH($O120,'3)tpx males'!$BB$4:$BB$54,0)))*EXP(-INDEX('3)tpx females'!CY$3:CY$53,MATCH('3) 2016 cases'!$P120,'3)tpx females'!$BB$3:$BB$53,0))))))),0)</f>
        <v>0</v>
      </c>
      <c r="BR120" s="32">
        <f ca="1">IFERROR(($K120*EXP(BR$69*($Q120+0.5*($R120)^2))*_xlfn.NORM.DIST((LN(($M120*EXP($L120/100*BR$69))/($K120))-$Q120*BR$69)/($R120*SQRT(BR$69))-$R120*SQRT(BR$69),0,1,TRUE)+$M120*EXP($L120/100*BR$69)*(1-_xlfn.NORM.DIST((LN(($M120*EXP($L120/100*BR$69))/($K120))-$Q120*BR$69)/($R120*SQRT(BR$69)),0,1,TRUE)))*EXP(-0.07*BR$69)*(INDEX('3)tpx females'!CZ$57:CZ$107,MATCH('3) 2016 cases'!$P120,'3)tpx females'!$BB$57:$BB$107,0))+INDEX('3)tpx males'!CZ$57:CZ$107,MATCH($O120,'3)tpx males'!$BB$57:$BB$107,0))-(INDEX('3)tpx males'!CY$110:CY$160,MATCH($O120,'3)tpx males'!$BB$110:$BB$160,0))*INDEX('3)tpx females'!CY$111:CY$161,MATCH('3) 2016 cases'!$P120,'3)tpx females'!$BB$111:$BB$161,0))*(1-(EXP(-INDEX('3)tpx males'!CZ$4:CZ$54,MATCH($O120,'3)tpx males'!$BB$4:$BB$54,0)))*EXP(-INDEX('3)tpx females'!CZ$3:CZ$53,MATCH('3) 2016 cases'!$P120,'3)tpx females'!$BB$3:$BB$53,0))))))),0)</f>
        <v>0</v>
      </c>
      <c r="BS120" s="32">
        <f ca="1">IFERROR(($K120*EXP(BS$69*($Q120+0.5*($R120)^2))*_xlfn.NORM.DIST((LN(($M120*EXP($L120/100*BS$69))/($K120))-$Q120*BS$69)/($R120*SQRT(BS$69))-$R120*SQRT(BS$69),0,1,TRUE)+$M120*EXP($L120/100*BS$69)*(1-_xlfn.NORM.DIST((LN(($M120*EXP($L120/100*BS$69))/($K120))-$Q120*BS$69)/($R120*SQRT(BS$69)),0,1,TRUE)))*EXP(-0.07*BS$69)*(INDEX('3)tpx females'!DA$57:DA$107,MATCH('3) 2016 cases'!$P120,'3)tpx females'!$BB$57:$BB$107,0))+INDEX('3)tpx males'!DA$57:DA$107,MATCH($O120,'3)tpx males'!$BB$57:$BB$107,0))-(INDEX('3)tpx males'!CZ$110:CZ$160,MATCH($O120,'3)tpx males'!$BB$110:$BB$160,0))*INDEX('3)tpx females'!CZ$111:CZ$161,MATCH('3) 2016 cases'!$P120,'3)tpx females'!$BB$111:$BB$161,0))*(1-(EXP(-INDEX('3)tpx males'!DA$4:DA$54,MATCH($O120,'3)tpx males'!$BB$4:$BB$54,0)))*EXP(-INDEX('3)tpx females'!DA$3:DA$53,MATCH('3) 2016 cases'!$P120,'3)tpx females'!$BB$3:$BB$53,0))))))),0)</f>
        <v>0</v>
      </c>
      <c r="BU120" s="32">
        <f t="shared" si="121"/>
        <v>130346.85868782544</v>
      </c>
      <c r="BV120" s="32">
        <f t="shared" si="122"/>
        <v>122878.86602337698</v>
      </c>
      <c r="BW120" s="32">
        <f t="shared" si="123"/>
        <v>124237.9950547834</v>
      </c>
      <c r="BX120" s="32">
        <f t="shared" si="124"/>
        <v>125612.1570351728</v>
      </c>
      <c r="BY120" s="32">
        <f t="shared" si="125"/>
        <v>127001.51823982141</v>
      </c>
      <c r="BZ120" s="32">
        <f t="shared" si="126"/>
        <v>128406.24678313005</v>
      </c>
      <c r="CA120" s="32">
        <f t="shared" si="127"/>
        <v>129826.51263896639</v>
      </c>
      <c r="CB120" s="32">
        <f t="shared" si="128"/>
        <v>131262.48766123189</v>
      </c>
      <c r="CC120" s="32">
        <f t="shared" si="129"/>
        <v>132714.34560465612</v>
      </c>
      <c r="CD120" s="32">
        <f t="shared" si="130"/>
        <v>134182.26214582066</v>
      </c>
      <c r="CE120" s="32">
        <f t="shared" si="131"/>
        <v>135666.41490440079</v>
      </c>
      <c r="CF120" s="32">
        <f t="shared" si="132"/>
        <v>137166.98346453381</v>
      </c>
      <c r="CG120" s="32">
        <f t="shared" si="133"/>
        <v>138684.14939586536</v>
      </c>
      <c r="CH120" s="32">
        <f t="shared" si="134"/>
        <v>140218.09627282433</v>
      </c>
      <c r="CI120" s="32">
        <f t="shared" si="135"/>
        <v>141769.00968865602</v>
      </c>
      <c r="CJ120" s="32">
        <f t="shared" si="136"/>
        <v>143337.07725776435</v>
      </c>
      <c r="CK120" s="32">
        <f t="shared" si="137"/>
        <v>144922.48859665164</v>
      </c>
      <c r="CL120" s="32">
        <f t="shared" si="138"/>
        <v>146525.43527131656</v>
      </c>
      <c r="CM120" s="32">
        <f t="shared" si="139"/>
        <v>148146.11069836922</v>
      </c>
      <c r="CN120" s="32">
        <f t="shared" si="140"/>
        <v>149784.70998880806</v>
      </c>
      <c r="CO120" s="32">
        <f t="shared" si="141"/>
        <v>151441.42972714841</v>
      </c>
      <c r="CP120" s="32">
        <f t="shared" si="142"/>
        <v>153116.46768366333</v>
      </c>
      <c r="CQ120" s="32">
        <f t="shared" si="143"/>
        <v>154810.02246296057</v>
      </c>
      <c r="CR120" s="32">
        <f t="shared" si="144"/>
        <v>156522.2930971084</v>
      </c>
      <c r="CS120" s="32">
        <f t="shared" si="145"/>
        <v>158253.47859543172</v>
      </c>
      <c r="CT120" s="32">
        <f t="shared" si="146"/>
        <v>160003.77746561432</v>
      </c>
      <c r="CU120" s="32">
        <f t="shared" si="147"/>
        <v>161773.38722182336</v>
      </c>
      <c r="CV120" s="32">
        <f t="shared" si="148"/>
        <v>163562.5038953709</v>
      </c>
      <c r="CW120" s="32">
        <f t="shared" si="149"/>
        <v>165371.3215622163</v>
      </c>
      <c r="CX120" s="32">
        <f t="shared" si="150"/>
        <v>167200.03189969237</v>
      </c>
      <c r="CY120" s="32">
        <f t="shared" si="151"/>
        <v>169048.82378251065</v>
      </c>
      <c r="CZ120" s="32">
        <f t="shared" si="152"/>
        <v>170917.88292561192</v>
      </c>
      <c r="DA120" s="32">
        <f t="shared" si="153"/>
        <v>172807.3915789896</v>
      </c>
      <c r="DB120" s="32">
        <f t="shared" si="154"/>
        <v>174717.52827735132</v>
      </c>
      <c r="DC120" s="32">
        <f t="shared" si="155"/>
        <v>176648.46764549628</v>
      </c>
      <c r="DD120" s="32">
        <f t="shared" si="156"/>
        <v>178600.38025861743</v>
      </c>
      <c r="DE120" s="32">
        <f t="shared" si="157"/>
        <v>180573.43255539695</v>
      </c>
      <c r="DF120" s="32">
        <f t="shared" si="158"/>
        <v>182567.78680073947</v>
      </c>
      <c r="DG120" s="32">
        <f t="shared" si="159"/>
        <v>184583.60109426061</v>
      </c>
      <c r="DH120" s="32">
        <f t="shared" si="160"/>
        <v>186621.02942016875</v>
      </c>
      <c r="DI120" s="32">
        <f t="shared" si="161"/>
        <v>188680.22173392816</v>
      </c>
      <c r="DJ120" s="32">
        <f t="shared" si="162"/>
        <v>190761.32408100378</v>
      </c>
      <c r="DK120" s="32">
        <f t="shared" si="163"/>
        <v>192864.47874305584</v>
      </c>
      <c r="DL120" s="32">
        <f t="shared" si="164"/>
        <v>194989.82440711712</v>
      </c>
      <c r="DM120" s="32">
        <f t="shared" si="165"/>
        <v>197137.49635353335</v>
      </c>
      <c r="DN120" s="32">
        <f t="shared" si="166"/>
        <v>199307.62665874526</v>
      </c>
      <c r="DO120" s="32">
        <f t="shared" si="167"/>
        <v>201500.34440932344</v>
      </c>
      <c r="DP120" s="32">
        <f t="shared" si="168"/>
        <v>203715.77592401361</v>
      </c>
      <c r="DQ120" s="32">
        <f t="shared" si="169"/>
        <v>205954.04498090144</v>
      </c>
      <c r="DR120" s="32">
        <f t="shared" si="170"/>
        <v>208215.27304715116</v>
      </c>
      <c r="DT120" s="48">
        <f t="shared" si="171"/>
        <v>69</v>
      </c>
      <c r="DU120" s="48">
        <f t="shared" si="172"/>
        <v>71</v>
      </c>
      <c r="DV120" s="32">
        <f ca="1">INDEX('3)tpx males'!BD$57:BD$107,MATCH(DT120,'3)tpx males'!$BB$57:$BB$107,0))*INDEX('3)tpx females'!BD$57:BD$107,MATCH(DU120,'3)tpx females'!$BB$57:$BB$107,0))</f>
        <v>1.5471268915311239E-4</v>
      </c>
      <c r="DW120" s="32">
        <f t="shared" ca="1" si="173"/>
        <v>-20.166313030254205</v>
      </c>
      <c r="DX120" s="32">
        <f t="shared" ca="1" si="177"/>
        <v>0.99984528731084688</v>
      </c>
      <c r="DZ120" s="32">
        <f t="shared" ca="1" si="174"/>
        <v>-164719.33492058652</v>
      </c>
      <c r="EA120" s="32">
        <f t="shared" ca="1" si="175"/>
        <v>34372.476232761081</v>
      </c>
      <c r="EB120" s="32">
        <f t="shared" ca="1" si="178"/>
        <v>5.3178582308219084</v>
      </c>
      <c r="EC120" s="32">
        <f ca="1">EA120*'3) Value'!AN132</f>
        <v>0</v>
      </c>
      <c r="EE120" s="32">
        <f>IF(AND('3) Value'!AB132="Alive",'3) Value'!AE132="Alive"),'3) Value'!AM132+'3) 2016 cases'!DZ120,0)</f>
        <v>0</v>
      </c>
      <c r="EF120" s="32">
        <f>IF(OR(AND('3) Value'!AB132="Deceased",'3) Value'!AE132="Alive"),(AND('3) Value'!AB132="Alive",'3) Value'!AE132="Deceased"))),1,0)</f>
        <v>1</v>
      </c>
      <c r="EG120" s="32">
        <f ca="1">IF(EF120=1,'3) Value'!AM132+'3) 2016 cases'!DZ120,0)</f>
        <v>-7884.9668586811749</v>
      </c>
    </row>
    <row r="121" spans="3:137" x14ac:dyDescent="0.25">
      <c r="DZ121" s="32"/>
      <c r="EA121" s="32"/>
      <c r="EB121" s="32"/>
      <c r="EC121" s="32"/>
    </row>
    <row r="122" spans="3:137" x14ac:dyDescent="0.25">
      <c r="R122" t="s">
        <v>60</v>
      </c>
      <c r="T122" s="9">
        <f ca="1">SUM(T6:T120)</f>
        <v>16715175.585456984</v>
      </c>
      <c r="U122" s="10"/>
      <c r="BU122" s="4">
        <f>SUM(BU6:BU120)</f>
        <v>16183150.4463527</v>
      </c>
      <c r="BW122" s="70">
        <f ca="1">-BU122-DZ122</f>
        <v>1772612.0840987433</v>
      </c>
      <c r="DZ122" s="78">
        <f ca="1">SUM(DZ6:DZ120)</f>
        <v>-17955762.530451443</v>
      </c>
      <c r="EA122" s="32">
        <f ca="1">SUM(EA6:EA120)</f>
        <v>1772612.0840987444</v>
      </c>
      <c r="EB122" s="32">
        <f ca="1">SUM(EB6:EB120)</f>
        <v>28599.963948095272</v>
      </c>
      <c r="EC122" s="32">
        <f ca="1">SUM(EC6:EC120)</f>
        <v>62458.941054274765</v>
      </c>
      <c r="EE122" s="9">
        <f ca="1">SUM(EE6:EE120)</f>
        <v>11339.65055055132</v>
      </c>
      <c r="EG122" s="9">
        <f ca="1">SUM(EG70:EG120)</f>
        <v>-24829.535688366959</v>
      </c>
    </row>
    <row r="123" spans="3:137" x14ac:dyDescent="0.25">
      <c r="EC123" s="9">
        <f ca="1">EB122-EC122</f>
        <v>-33858.977106179489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20"/>
  <sheetViews>
    <sheetView zoomScale="80" zoomScaleNormal="80" zoomScalePageLayoutView="55" workbookViewId="0">
      <selection activeCell="S12" sqref="S12"/>
    </sheetView>
  </sheetViews>
  <sheetFormatPr defaultColWidth="8.85546875" defaultRowHeight="15" x14ac:dyDescent="0.25"/>
  <cols>
    <col min="1" max="1" width="9.7109375" bestFit="1" customWidth="1"/>
    <col min="4" max="4" width="10.7109375" style="1" bestFit="1" customWidth="1"/>
    <col min="7" max="7" width="10.7109375" style="1" bestFit="1" customWidth="1"/>
    <col min="13" max="13" width="2.85546875" customWidth="1"/>
    <col min="16" max="16" width="3" customWidth="1"/>
    <col min="18" max="18" width="8.42578125" bestFit="1" customWidth="1"/>
    <col min="19" max="19" width="11.42578125" bestFit="1" customWidth="1"/>
    <col min="20" max="20" width="2.85546875" customWidth="1"/>
    <col min="21" max="21" width="9.85546875" customWidth="1"/>
    <col min="22" max="22" width="3.42578125" customWidth="1"/>
  </cols>
  <sheetData>
    <row r="1" spans="1:72" x14ac:dyDescent="0.25">
      <c r="A1" s="54">
        <v>42917</v>
      </c>
      <c r="D1" s="56" t="s">
        <v>63</v>
      </c>
      <c r="F1" s="32">
        <v>7.0000000000000007E-2</v>
      </c>
    </row>
    <row r="5" spans="1:72" x14ac:dyDescent="0.25">
      <c r="A5" s="16"/>
      <c r="B5" s="16"/>
      <c r="C5" s="16"/>
      <c r="D5" s="19"/>
      <c r="E5" s="16"/>
      <c r="F5" s="16"/>
      <c r="G5" s="19"/>
      <c r="H5" s="16"/>
      <c r="I5" s="16"/>
      <c r="J5" s="55" t="s">
        <v>54</v>
      </c>
      <c r="K5" s="55" t="s">
        <v>62</v>
      </c>
      <c r="L5" s="55" t="s">
        <v>55</v>
      </c>
      <c r="M5" s="16"/>
      <c r="N5" s="55" t="s">
        <v>46</v>
      </c>
      <c r="O5" s="55" t="s">
        <v>47</v>
      </c>
      <c r="P5" s="16"/>
      <c r="Q5" s="55" t="s">
        <v>59</v>
      </c>
      <c r="U5" s="31" t="s">
        <v>48</v>
      </c>
      <c r="W5" s="31">
        <v>0.5</v>
      </c>
      <c r="X5" s="31">
        <f>W5+1</f>
        <v>1.5</v>
      </c>
      <c r="Y5" s="31">
        <f t="shared" ref="Y5:BT5" si="0">X5+1</f>
        <v>2.5</v>
      </c>
      <c r="Z5" s="31">
        <f t="shared" si="0"/>
        <v>3.5</v>
      </c>
      <c r="AA5" s="31">
        <f t="shared" si="0"/>
        <v>4.5</v>
      </c>
      <c r="AB5" s="31">
        <f t="shared" si="0"/>
        <v>5.5</v>
      </c>
      <c r="AC5" s="31">
        <f t="shared" si="0"/>
        <v>6.5</v>
      </c>
      <c r="AD5" s="31">
        <f t="shared" si="0"/>
        <v>7.5</v>
      </c>
      <c r="AE5" s="31">
        <f t="shared" si="0"/>
        <v>8.5</v>
      </c>
      <c r="AF5" s="31">
        <f t="shared" si="0"/>
        <v>9.5</v>
      </c>
      <c r="AG5" s="31">
        <f t="shared" si="0"/>
        <v>10.5</v>
      </c>
      <c r="AH5" s="31">
        <f t="shared" si="0"/>
        <v>11.5</v>
      </c>
      <c r="AI5" s="31">
        <f t="shared" si="0"/>
        <v>12.5</v>
      </c>
      <c r="AJ5" s="31">
        <f t="shared" si="0"/>
        <v>13.5</v>
      </c>
      <c r="AK5" s="31">
        <f t="shared" si="0"/>
        <v>14.5</v>
      </c>
      <c r="AL5" s="31">
        <f t="shared" si="0"/>
        <v>15.5</v>
      </c>
      <c r="AM5" s="31">
        <f t="shared" si="0"/>
        <v>16.5</v>
      </c>
      <c r="AN5" s="31">
        <f t="shared" si="0"/>
        <v>17.5</v>
      </c>
      <c r="AO5" s="31">
        <f t="shared" si="0"/>
        <v>18.5</v>
      </c>
      <c r="AP5" s="31">
        <f t="shared" si="0"/>
        <v>19.5</v>
      </c>
      <c r="AQ5" s="31">
        <f t="shared" si="0"/>
        <v>20.5</v>
      </c>
      <c r="AR5" s="31">
        <f t="shared" si="0"/>
        <v>21.5</v>
      </c>
      <c r="AS5" s="31">
        <f t="shared" si="0"/>
        <v>22.5</v>
      </c>
      <c r="AT5" s="31">
        <f t="shared" si="0"/>
        <v>23.5</v>
      </c>
      <c r="AU5" s="31">
        <f t="shared" si="0"/>
        <v>24.5</v>
      </c>
      <c r="AV5" s="31">
        <f t="shared" si="0"/>
        <v>25.5</v>
      </c>
      <c r="AW5" s="31">
        <f t="shared" si="0"/>
        <v>26.5</v>
      </c>
      <c r="AX5" s="31">
        <f t="shared" si="0"/>
        <v>27.5</v>
      </c>
      <c r="AY5" s="31">
        <f t="shared" si="0"/>
        <v>28.5</v>
      </c>
      <c r="AZ5" s="31">
        <f t="shared" si="0"/>
        <v>29.5</v>
      </c>
      <c r="BA5" s="31">
        <f t="shared" si="0"/>
        <v>30.5</v>
      </c>
      <c r="BB5" s="31">
        <f t="shared" si="0"/>
        <v>31.5</v>
      </c>
      <c r="BC5" s="31">
        <f t="shared" si="0"/>
        <v>32.5</v>
      </c>
      <c r="BD5" s="31">
        <f t="shared" si="0"/>
        <v>33.5</v>
      </c>
      <c r="BE5" s="31">
        <f t="shared" si="0"/>
        <v>34.5</v>
      </c>
      <c r="BF5" s="31">
        <f t="shared" si="0"/>
        <v>35.5</v>
      </c>
      <c r="BG5" s="31">
        <f t="shared" si="0"/>
        <v>36.5</v>
      </c>
      <c r="BH5" s="31">
        <f t="shared" si="0"/>
        <v>37.5</v>
      </c>
      <c r="BI5" s="31">
        <f t="shared" si="0"/>
        <v>38.5</v>
      </c>
      <c r="BJ5" s="31">
        <f t="shared" si="0"/>
        <v>39.5</v>
      </c>
      <c r="BK5" s="31">
        <f t="shared" si="0"/>
        <v>40.5</v>
      </c>
      <c r="BL5" s="31">
        <f t="shared" si="0"/>
        <v>41.5</v>
      </c>
      <c r="BM5" s="31">
        <f t="shared" si="0"/>
        <v>42.5</v>
      </c>
      <c r="BN5" s="31">
        <f t="shared" si="0"/>
        <v>43.5</v>
      </c>
      <c r="BO5" s="31">
        <f t="shared" si="0"/>
        <v>44.5</v>
      </c>
      <c r="BP5" s="31">
        <f t="shared" si="0"/>
        <v>45.5</v>
      </c>
      <c r="BQ5" s="31">
        <f t="shared" si="0"/>
        <v>46.5</v>
      </c>
      <c r="BR5" s="31">
        <f t="shared" si="0"/>
        <v>47.5</v>
      </c>
      <c r="BS5" s="31">
        <f t="shared" si="0"/>
        <v>48.5</v>
      </c>
      <c r="BT5" s="31">
        <f t="shared" si="0"/>
        <v>49.5</v>
      </c>
    </row>
    <row r="6" spans="1:72" x14ac:dyDescent="0.25">
      <c r="B6" s="32" t="s">
        <v>16</v>
      </c>
      <c r="C6" s="32" t="s">
        <v>12</v>
      </c>
      <c r="D6" s="49">
        <v>12701</v>
      </c>
      <c r="E6" s="32" t="s">
        <v>13</v>
      </c>
      <c r="F6" s="32" t="s">
        <v>17</v>
      </c>
      <c r="G6" s="49" t="s">
        <v>17</v>
      </c>
      <c r="H6" s="32" t="s">
        <v>17</v>
      </c>
      <c r="I6" s="32" t="s">
        <v>18</v>
      </c>
      <c r="J6" s="32">
        <v>509437.5</v>
      </c>
      <c r="K6" s="32">
        <v>7.25</v>
      </c>
      <c r="L6" s="32">
        <f>'3) 2016 cases'!M6*EXP('3) 2016 cases'!L6/100)</f>
        <v>38099.457083804642</v>
      </c>
      <c r="M6" s="32"/>
      <c r="N6" s="32">
        <f>INDEX('2b)Working'!$I$61:$P$61,MATCH($I6,'2b)Working'!$I$60:$P$60,0))</f>
        <v>7.7575433563764035E-2</v>
      </c>
      <c r="O6" s="32">
        <f>INDEX('2b)Working'!$I$62:$P$62,MATCH($I6,'2b)Working'!$I$60:$P$60,0))</f>
        <v>6.6180282905141802E-2</v>
      </c>
      <c r="P6" s="32"/>
      <c r="Q6" s="32">
        <f>ROUND(($A$1-D6)/365,0)</f>
        <v>83</v>
      </c>
      <c r="U6" s="32">
        <f ca="1">SUM(W6:BT6)</f>
        <v>38786.296426970046</v>
      </c>
      <c r="W6" s="32">
        <f ca="1">($J6*EXP(W$5*($N6+0.5*($O6)^2))*_xlfn.NORM.DIST((LN(($L6*EXP($K6/100*W$5)))-LN($J6)-$N6*W$5)/($O6*SQRT(W$5))-$O6*SQRT(W$5),0,1,TRUE)+$L6*EXP($K6/100*W$5)*(1-_xlfn.NORM.DIST((LN(($L6*EXP($K6/100*W$5)))-LN($J6)-$N6*W$5)/($O6*SQRT(W$5)),0,1,TRUE)))*EXP(-$F$1*W$5)*INDEX('3)tpx males'!DE$57:DE$107,MATCH($Q6,'3)tpx males'!$DC$57:$DC$107,0))</f>
        <v>2751.673581803358</v>
      </c>
      <c r="X6" s="32">
        <f ca="1">($J6*EXP(X$5*($N6+0.5*($O6)^2))*_xlfn.NORM.DIST((LN(($L6*EXP($K6/100*X$5)))-LN($J6)-$N6*X$5)/($O6*SQRT(X$5))-$O6*SQRT(X$5),0,1,TRUE)+$L6*EXP($K6/100*X$5)*(1-_xlfn.NORM.DIST((LN(($L6*EXP($K6/100*X$5)))-LN($J6)-$N6*X$5)/($O6*SQRT(X$5)),0,1,TRUE)))*EXP(-$F$1*X$5)*INDEX('3)tpx males'!DF$57:DF$107,MATCH($Q6,'3)tpx males'!$DC$57:$DC$107,0))</f>
        <v>2820.0880975487171</v>
      </c>
      <c r="Y6" s="32">
        <f ca="1">($J6*EXP(Y$5*($N6+0.5*($O6)^2))*_xlfn.NORM.DIST((LN(($L6*EXP($K6/100*Y$5)))-LN($J6)-$N6*Y$5)/($O6*SQRT(Y$5))-$O6*SQRT(Y$5),0,1,TRUE)+$L6*EXP($K6/100*Y$5)*(1-_xlfn.NORM.DIST((LN(($L6*EXP($K6/100*Y$5)))-LN($J6)-$N6*Y$5)/($O6*SQRT(Y$5)),0,1,TRUE)))*EXP(-$F$1*Y$5)*INDEX('3)tpx males'!DG$57:DG$107,MATCH($Q6,'3)tpx males'!$DC$57:$DC$107,0))</f>
        <v>2847.7818300308136</v>
      </c>
      <c r="Z6" s="32">
        <f ca="1">($J6*EXP(Z$5*($N6+0.5*($O6)^2))*_xlfn.NORM.DIST((LN(($L6*EXP($K6/100*Z$5)))-LN($J6)-$N6*Z$5)/($O6*SQRT(Z$5))-$O6*SQRT(Z$5),0,1,TRUE)+$L6*EXP($K6/100*Z$5)*(1-_xlfn.NORM.DIST((LN(($L6*EXP($K6/100*Z$5)))-LN($J6)-$N6*Z$5)/($O6*SQRT(Z$5)),0,1,TRUE)))*EXP(-$F$1*Z$5)*INDEX('3)tpx males'!DH$57:DH$107,MATCH($Q6,'3)tpx males'!$DC$57:$DC$107,0))</f>
        <v>3101.0792317759883</v>
      </c>
      <c r="AA6" s="32">
        <f ca="1">($J6*EXP(AA$5*($N6+0.5*($O6)^2))*_xlfn.NORM.DIST((LN(($L6*EXP($K6/100*AA$5)))-LN($J6)-$N6*AA$5)/($O6*SQRT(AA$5))-$O6*SQRT(AA$5),0,1,TRUE)+$L6*EXP($K6/100*AA$5)*(1-_xlfn.NORM.DIST((LN(($L6*EXP($K6/100*AA$5)))-LN($J6)-$N6*AA$5)/($O6*SQRT(AA$5)),0,1,TRUE)))*EXP(-$F$1*AA$5)*INDEX('3)tpx males'!DI$57:DI$107,MATCH($Q6,'3)tpx males'!$DC$57:$DC$107,0))</f>
        <v>2888.0221539506338</v>
      </c>
      <c r="AB6" s="32">
        <f ca="1">($J6*EXP(AB$5*($N6+0.5*($O6)^2))*_xlfn.NORM.DIST((LN(($L6*EXP($K6/100*AB$5)))-LN($J6)-$N6*AB$5)/($O6*SQRT(AB$5))-$O6*SQRT(AB$5),0,1,TRUE)+$L6*EXP($K6/100*AB$5)*(1-_xlfn.NORM.DIST((LN(($L6*EXP($K6/100*AB$5)))-LN($J6)-$N6*AB$5)/($O6*SQRT(AB$5)),0,1,TRUE)))*EXP(-$F$1*AB$5)*INDEX('3)tpx males'!DJ$57:DJ$107,MATCH($Q6,'3)tpx males'!$DC$57:$DC$107,0))</f>
        <v>2967.5942375341656</v>
      </c>
      <c r="AC6" s="32">
        <f ca="1">($J6*EXP(AC$5*($N6+0.5*($O6)^2))*_xlfn.NORM.DIST((LN(($L6*EXP($K6/100*AC$5)))-LN($J6)-$N6*AC$5)/($O6*SQRT(AC$5))-$O6*SQRT(AC$5),0,1,TRUE)+$L6*EXP($K6/100*AC$5)*(1-_xlfn.NORM.DIST((LN(($L6*EXP($K6/100*AC$5)))-LN($J6)-$N6*AC$5)/($O6*SQRT(AC$5)),0,1,TRUE)))*EXP(-$F$1*AC$5)*INDEX('3)tpx males'!DK$57:DK$107,MATCH($Q6,'3)tpx males'!$DC$57:$DC$107,0))</f>
        <v>3044.0248228788546</v>
      </c>
      <c r="AD6" s="32">
        <f ca="1">($J6*EXP(AD$5*($N6+0.5*($O6)^2))*_xlfn.NORM.DIST((LN(($L6*EXP($K6/100*AD$5)))-LN($J6)-$N6*AD$5)/($O6*SQRT(AD$5))-$O6*SQRT(AD$5),0,1,TRUE)+$L6*EXP($K6/100*AD$5)*(1-_xlfn.NORM.DIST((LN(($L6*EXP($K6/100*AD$5)))-LN($J6)-$N6*AD$5)/($O6*SQRT(AD$5)),0,1,TRUE)))*EXP(-$F$1*AD$5)*INDEX('3)tpx males'!DL$57:DL$107,MATCH($Q6,'3)tpx males'!$DC$57:$DC$107,0))</f>
        <v>2824.0666995744832</v>
      </c>
      <c r="AE6" s="32">
        <f ca="1">($J6*EXP(AE$5*($N6+0.5*($O6)^2))*_xlfn.NORM.DIST((LN(($L6*EXP($K6/100*AE$5)))-LN($J6)-$N6*AE$5)/($O6*SQRT(AE$5))-$O6*SQRT(AE$5),0,1,TRUE)+$L6*EXP($K6/100*AE$5)*(1-_xlfn.NORM.DIST((LN(($L6*EXP($K6/100*AE$5)))-LN($J6)-$N6*AE$5)/($O6*SQRT(AE$5)),0,1,TRUE)))*EXP(-$F$1*AE$5)*INDEX('3)tpx males'!DM$57:DM$107,MATCH($Q6,'3)tpx males'!$DC$57:$DC$107,0))</f>
        <v>2705.3464902630485</v>
      </c>
      <c r="AF6" s="32">
        <f ca="1">($J6*EXP(AF$5*($N6+0.5*($O6)^2))*_xlfn.NORM.DIST((LN(($L6*EXP($K6/100*AF$5)))-LN($J6)-$N6*AF$5)/($O6*SQRT(AF$5))-$O6*SQRT(AF$5),0,1,TRUE)+$L6*EXP($K6/100*AF$5)*(1-_xlfn.NORM.DIST((LN(($L6*EXP($K6/100*AF$5)))-LN($J6)-$N6*AF$5)/($O6*SQRT(AF$5)),0,1,TRUE)))*EXP(-$F$1*AF$5)*INDEX('3)tpx males'!DN$57:DN$107,MATCH($Q6,'3)tpx males'!$DC$57:$DC$107,0))</f>
        <v>2298.681877248428</v>
      </c>
      <c r="AG6" s="32">
        <f ca="1">($J6*EXP(AG$5*($N6+0.5*($O6)^2))*_xlfn.NORM.DIST((LN(($L6*EXP($K6/100*AG$5)))-LN($J6)-$N6*AG$5)/($O6*SQRT(AG$5))-$O6*SQRT(AG$5),0,1,TRUE)+$L6*EXP($K6/100*AG$5)*(1-_xlfn.NORM.DIST((LN(($L6*EXP($K6/100*AG$5)))-LN($J6)-$N6*AG$5)/($O6*SQRT(AG$5)),0,1,TRUE)))*EXP(-$F$1*AG$5)*INDEX('3)tpx males'!DO$57:DO$107,MATCH($Q6,'3)tpx males'!$DC$57:$DC$107,0))</f>
        <v>2167.4653448277136</v>
      </c>
      <c r="AH6" s="32">
        <f ca="1">($J6*EXP(AH$5*($N6+0.5*($O6)^2))*_xlfn.NORM.DIST((LN(($L6*EXP($K6/100*AH$5)))-LN($J6)-$N6*AH$5)/($O6*SQRT(AH$5))-$O6*SQRT(AH$5),0,1,TRUE)+$L6*EXP($K6/100*AH$5)*(1-_xlfn.NORM.DIST((LN(($L6*EXP($K6/100*AH$5)))-LN($J6)-$N6*AH$5)/($O6*SQRT(AH$5)),0,1,TRUE)))*EXP(-$F$1*AH$5)*INDEX('3)tpx males'!DP$57:DP$107,MATCH($Q6,'3)tpx males'!$DC$57:$DC$107,0))</f>
        <v>1974.5934127222424</v>
      </c>
      <c r="AI6" s="32">
        <f ca="1">($J6*EXP(AI$5*($N6+0.5*($O6)^2))*_xlfn.NORM.DIST((LN(($L6*EXP($K6/100*AI$5)))-LN($J6)-$N6*AI$5)/($O6*SQRT(AI$5))-$O6*SQRT(AI$5),0,1,TRUE)+$L6*EXP($K6/100*AI$5)*(1-_xlfn.NORM.DIST((LN(($L6*EXP($K6/100*AI$5)))-LN($J6)-$N6*AI$5)/($O6*SQRT(AI$5)),0,1,TRUE)))*EXP(-$F$1*AI$5)*INDEX('3)tpx males'!DQ$57:DQ$107,MATCH($Q6,'3)tpx males'!$DC$57:$DC$107,0))</f>
        <v>1614.4675870925701</v>
      </c>
      <c r="AJ6" s="32">
        <f ca="1">($J6*EXP(AJ$5*($N6+0.5*($O6)^2))*_xlfn.NORM.DIST((LN(($L6*EXP($K6/100*AJ$5)))-LN($J6)-$N6*AJ$5)/($O6*SQRT(AJ$5))-$O6*SQRT(AJ$5),0,1,TRUE)+$L6*EXP($K6/100*AJ$5)*(1-_xlfn.NORM.DIST((LN(($L6*EXP($K6/100*AJ$5)))-LN($J6)-$N6*AJ$5)/($O6*SQRT(AJ$5)),0,1,TRUE)))*EXP(-$F$1*AJ$5)*INDEX('3)tpx males'!DR$57:DR$107,MATCH($Q6,'3)tpx males'!$DC$57:$DC$107,0))</f>
        <v>1316.5869045940653</v>
      </c>
      <c r="AK6" s="32">
        <f ca="1">($J6*EXP(AK$5*($N6+0.5*($O6)^2))*_xlfn.NORM.DIST((LN(($L6*EXP($K6/100*AK$5)))-LN($J6)-$N6*AK$5)/($O6*SQRT(AK$5))-$O6*SQRT(AK$5),0,1,TRUE)+$L6*EXP($K6/100*AK$5)*(1-_xlfn.NORM.DIST((LN(($L6*EXP($K6/100*AK$5)))-LN($J6)-$N6*AK$5)/($O6*SQRT(AK$5)),0,1,TRUE)))*EXP(-$F$1*AK$5)*INDEX('3)tpx males'!DS$57:DS$107,MATCH($Q6,'3)tpx males'!$DC$57:$DC$107,0))</f>
        <v>1036.2895783005183</v>
      </c>
      <c r="AL6" s="32">
        <f ca="1">($J6*EXP(AL$5*($N6+0.5*($O6)^2))*_xlfn.NORM.DIST((LN(($L6*EXP($K6/100*AL$5)))-LN($J6)-$N6*AL$5)/($O6*SQRT(AL$5))-$O6*SQRT(AL$5),0,1,TRUE)+$L6*EXP($K6/100*AL$5)*(1-_xlfn.NORM.DIST((LN(($L6*EXP($K6/100*AL$5)))-LN($J6)-$N6*AL$5)/($O6*SQRT(AL$5)),0,1,TRUE)))*EXP(-$F$1*AL$5)*INDEX('3)tpx males'!DT$57:DT$107,MATCH($Q6,'3)tpx males'!$DC$57:$DC$107,0))</f>
        <v>784.18987573059508</v>
      </c>
      <c r="AM6" s="32">
        <f ca="1">($J6*EXP(AM$5*($N6+0.5*($O6)^2))*_xlfn.NORM.DIST((LN(($L6*EXP($K6/100*AM$5)))-LN($J6)-$N6*AM$5)/($O6*SQRT(AM$5))-$O6*SQRT(AM$5),0,1,TRUE)+$L6*EXP($K6/100*AM$5)*(1-_xlfn.NORM.DIST((LN(($L6*EXP($K6/100*AM$5)))-LN($J6)-$N6*AM$5)/($O6*SQRT(AM$5)),0,1,TRUE)))*EXP(-$F$1*AM$5)*INDEX('3)tpx males'!DU$57:DU$107,MATCH($Q6,'3)tpx males'!$DC$57:$DC$107,0))</f>
        <v>573.64606790047094</v>
      </c>
      <c r="AN6" s="32">
        <f ca="1">($J6*EXP(AN$5*($N6+0.5*($O6)^2))*_xlfn.NORM.DIST((LN(($L6*EXP($K6/100*AN$5)))-LN($J6)-$N6*AN$5)/($O6*SQRT(AN$5))-$O6*SQRT(AN$5),0,1,TRUE)+$L6*EXP($K6/100*AN$5)*(1-_xlfn.NORM.DIST((LN(($L6*EXP($K6/100*AN$5)))-LN($J6)-$N6*AN$5)/($O6*SQRT(AN$5)),0,1,TRUE)))*EXP(-$F$1*AN$5)*INDEX('3)tpx males'!DV$57:DV$107,MATCH($Q6,'3)tpx males'!$DC$57:$DC$107,0))</f>
        <v>396.94849479500778</v>
      </c>
      <c r="AO6" s="32">
        <f ca="1">($J6*EXP(AO$5*($N6+0.5*($O6)^2))*_xlfn.NORM.DIST((LN(($L6*EXP($K6/100*AO$5)))-LN($J6)-$N6*AO$5)/($O6*SQRT(AO$5))-$O6*SQRT(AO$5),0,1,TRUE)+$L6*EXP($K6/100*AO$5)*(1-_xlfn.NORM.DIST((LN(($L6*EXP($K6/100*AO$5)))-LN($J6)-$N6*AO$5)/($O6*SQRT(AO$5)),0,1,TRUE)))*EXP(-$F$1*AO$5)*INDEX('3)tpx males'!DW$57:DW$107,MATCH($Q6,'3)tpx males'!$DC$57:$DC$107,0))</f>
        <v>266.86077882699175</v>
      </c>
      <c r="AP6" s="32">
        <f ca="1">($J6*EXP(AP$5*($N6+0.5*($O6)^2))*_xlfn.NORM.DIST((LN(($L6*EXP($K6/100*AP$5)))-LN($J6)-$N6*AP$5)/($O6*SQRT(AP$5))-$O6*SQRT(AP$5),0,1,TRUE)+$L6*EXP($K6/100*AP$5)*(1-_xlfn.NORM.DIST((LN(($L6*EXP($K6/100*AP$5)))-LN($J6)-$N6*AP$5)/($O6*SQRT(AP$5)),0,1,TRUE)))*EXP(-$F$1*AP$5)*INDEX('3)tpx males'!DX$57:DX$107,MATCH($Q6,'3)tpx males'!$DC$57:$DC$107,0))</f>
        <v>172.401871879922</v>
      </c>
      <c r="AQ6" s="32">
        <f ca="1">($J6*EXP(AQ$5*($N6+0.5*($O6)^2))*_xlfn.NORM.DIST((LN(($L6*EXP($K6/100*AQ$5)))-LN($J6)-$N6*AQ$5)/($O6*SQRT(AQ$5))-$O6*SQRT(AQ$5),0,1,TRUE)+$L6*EXP($K6/100*AQ$5)*(1-_xlfn.NORM.DIST((LN(($L6*EXP($K6/100*AQ$5)))-LN($J6)-$N6*AQ$5)/($O6*SQRT(AQ$5)),0,1,TRUE)))*EXP(-$F$1*AQ$5)*INDEX('3)tpx males'!DY$57:DY$107,MATCH($Q6,'3)tpx males'!$DC$57:$DC$107,0))</f>
        <v>103.97408879522786</v>
      </c>
      <c r="AR6" s="32">
        <f ca="1">($J6*EXP(AR$5*($N6+0.5*($O6)^2))*_xlfn.NORM.DIST((LN(($L6*EXP($K6/100*AR$5)))-LN($J6)-$N6*AR$5)/($O6*SQRT(AR$5))-$O6*SQRT(AR$5),0,1,TRUE)+$L6*EXP($K6/100*AR$5)*(1-_xlfn.NORM.DIST((LN(($L6*EXP($K6/100*AR$5)))-LN($J6)-$N6*AR$5)/($O6*SQRT(AR$5)),0,1,TRUE)))*EXP(-$F$1*AR$5)*INDEX('3)tpx males'!DZ$57:DZ$107,MATCH($Q6,'3)tpx males'!$DC$57:$DC$107,0))</f>
        <v>61.861827865567243</v>
      </c>
      <c r="AS6" s="32">
        <f ca="1">($J6*EXP(AS$5*($N6+0.5*($O6)^2))*_xlfn.NORM.DIST((LN(($L6*EXP($K6/100*AS$5)))-LN($J6)-$N6*AS$5)/($O6*SQRT(AS$5))-$O6*SQRT(AS$5),0,1,TRUE)+$L6*EXP($K6/100*AS$5)*(1-_xlfn.NORM.DIST((LN(($L6*EXP($K6/100*AS$5)))-LN($J6)-$N6*AS$5)/($O6*SQRT(AS$5)),0,1,TRUE)))*EXP(-$F$1*AS$5)*INDEX('3)tpx males'!EA$57:EA$107,MATCH($Q6,'3)tpx males'!$DC$57:$DC$107,0))</f>
        <v>33.992007549418737</v>
      </c>
      <c r="AT6" s="32">
        <f ca="1">($J6*EXP(AT$5*($N6+0.5*($O6)^2))*_xlfn.NORM.DIST((LN(($L6*EXP($K6/100*AT$5)))-LN($J6)-$N6*AT$5)/($O6*SQRT(AT$5))-$O6*SQRT(AT$5),0,1,TRUE)+$L6*EXP($K6/100*AT$5)*(1-_xlfn.NORM.DIST((LN(($L6*EXP($K6/100*AT$5)))-LN($J6)-$N6*AT$5)/($O6*SQRT(AT$5)),0,1,TRUE)))*EXP(-$F$1*AT$5)*INDEX('3)tpx males'!EB$57:EB$107,MATCH($Q6,'3)tpx males'!$DC$57:$DC$107,0))</f>
        <v>18.726237962072148</v>
      </c>
      <c r="AU6" s="32">
        <f ca="1">($J6*EXP(AU$5*($N6+0.5*($O6)^2))*_xlfn.NORM.DIST((LN(($L6*EXP($K6/100*AU$5)))-LN($J6)-$N6*AU$5)/($O6*SQRT(AU$5))-$O6*SQRT(AU$5),0,1,TRUE)+$L6*EXP($K6/100*AU$5)*(1-_xlfn.NORM.DIST((LN(($L6*EXP($K6/100*AU$5)))-LN($J6)-$N6*AU$5)/($O6*SQRT(AU$5)),0,1,TRUE)))*EXP(-$F$1*AU$5)*INDEX('3)tpx males'!EC$57:EC$107,MATCH($Q6,'3)tpx males'!$DC$57:$DC$107,0))</f>
        <v>9.8341906352821322</v>
      </c>
      <c r="AV6" s="32">
        <f ca="1">($J6*EXP(AV$5*($N6+0.5*($O6)^2))*_xlfn.NORM.DIST((LN(($L6*EXP($K6/100*AV$5)))-LN($J6)-$N6*AV$5)/($O6*SQRT(AV$5))-$O6*SQRT(AV$5),0,1,TRUE)+$L6*EXP($K6/100*AV$5)*(1-_xlfn.NORM.DIST((LN(($L6*EXP($K6/100*AV$5)))-LN($J6)-$N6*AV$5)/($O6*SQRT(AV$5)),0,1,TRUE)))*EXP(-$F$1*AV$5)*INDEX('3)tpx males'!ED$57:ED$107,MATCH($Q6,'3)tpx males'!$DC$57:$DC$107,0))</f>
        <v>4.026622930702743</v>
      </c>
      <c r="AW6" s="32">
        <f ca="1">($J6*EXP(AW$5*($N6+0.5*($O6)^2))*_xlfn.NORM.DIST((LN(($L6*EXP($K6/100*AW$5)))-LN($J6)-$N6*AW$5)/($O6*SQRT(AW$5))-$O6*SQRT(AW$5),0,1,TRUE)+$L6*EXP($K6/100*AW$5)*(1-_xlfn.NORM.DIST((LN(($L6*EXP($K6/100*AW$5)))-LN($J6)-$N6*AW$5)/($O6*SQRT(AW$5)),0,1,TRUE)))*EXP(-$F$1*AW$5)*INDEX('3)tpx males'!EE$57:EE$107,MATCH($Q6,'3)tpx males'!$DC$57:$DC$107,0))</f>
        <v>2.0725119531888887</v>
      </c>
      <c r="AX6" s="32">
        <f>($J6*EXP(AX$5*($N6+0.5*($O6)^2))*_xlfn.NORM.DIST((LN(($L6*EXP($K6/100*AX$5)))-LN($J6)-$N6*AX$5)/($O6*SQRT(AX$5))-$O6*SQRT(AX$5),0,1,TRUE)+$L6*EXP($K6/100*AX$5)*(1-_xlfn.NORM.DIST((LN(($L6*EXP($K6/100*AX$5)))-LN($J6)-$N6*AX$5)/($O6*SQRT(AX$5)),0,1,TRUE)))*EXP(-$F$1*AX$5)*INDEX('3)tpx males'!EF$57:EF$107,MATCH($Q6,'3)tpx males'!$DC$57:$DC$107,0))</f>
        <v>0</v>
      </c>
      <c r="AY6" s="32">
        <f>($J6*EXP(AY$5*($N6+0.5*($O6)^2))*_xlfn.NORM.DIST((LN(($L6*EXP($K6/100*AY$5)))-LN($J6)-$N6*AY$5)/($O6*SQRT(AY$5))-$O6*SQRT(AY$5),0,1,TRUE)+$L6*EXP($K6/100*AY$5)*(1-_xlfn.NORM.DIST((LN(($L6*EXP($K6/100*AY$5)))-LN($J6)-$N6*AY$5)/($O6*SQRT(AY$5)),0,1,TRUE)))*EXP(-$F$1*AY$5)*INDEX('3)tpx males'!EG$57:EG$107,MATCH($Q6,'3)tpx males'!$DC$57:$DC$107,0))</f>
        <v>0</v>
      </c>
      <c r="AZ6" s="32">
        <f>($J6*EXP(AZ$5*($N6+0.5*($O6)^2))*_xlfn.NORM.DIST((LN(($L6*EXP($K6/100*AZ$5)))-LN($J6)-$N6*AZ$5)/($O6*SQRT(AZ$5))-$O6*SQRT(AZ$5),0,1,TRUE)+$L6*EXP($K6/100*AZ$5)*(1-_xlfn.NORM.DIST((LN(($L6*EXP($K6/100*AZ$5)))-LN($J6)-$N6*AZ$5)/($O6*SQRT(AZ$5)),0,1,TRUE)))*EXP(-$F$1*AZ$5)*INDEX('3)tpx males'!EH$57:EH$107,MATCH($Q6,'3)tpx males'!$DC$57:$DC$107,0))</f>
        <v>0</v>
      </c>
      <c r="BA6" s="32">
        <f>($J6*EXP(BA$5*($N6+0.5*($O6)^2))*_xlfn.NORM.DIST((LN(($L6*EXP($K6/100*BA$5)))-LN($J6)-$N6*BA$5)/($O6*SQRT(BA$5))-$O6*SQRT(BA$5),0,1,TRUE)+$L6*EXP($K6/100*BA$5)*(1-_xlfn.NORM.DIST((LN(($L6*EXP($K6/100*BA$5)))-LN($J6)-$N6*BA$5)/($O6*SQRT(BA$5)),0,1,TRUE)))*EXP(-$F$1*BA$5)*INDEX('3)tpx males'!EI$57:EI$107,MATCH($Q6,'3)tpx males'!$DC$57:$DC$107,0))</f>
        <v>0</v>
      </c>
      <c r="BB6" s="32">
        <f>($J6*EXP(BB$5*($N6+0.5*($O6)^2))*_xlfn.NORM.DIST((LN(($L6*EXP($K6/100*BB$5)))-LN($J6)-$N6*BB$5)/($O6*SQRT(BB$5))-$O6*SQRT(BB$5),0,1,TRUE)+$L6*EXP($K6/100*BB$5)*(1-_xlfn.NORM.DIST((LN(($L6*EXP($K6/100*BB$5)))-LN($J6)-$N6*BB$5)/($O6*SQRT(BB$5)),0,1,TRUE)))*EXP(-$F$1*BB$5)*INDEX('3)tpx males'!EJ$57:EJ$107,MATCH($Q6,'3)tpx males'!$DC$57:$DC$107,0))</f>
        <v>0</v>
      </c>
      <c r="BC6" s="32">
        <f>($J6*EXP(BC$5*($N6+0.5*($O6)^2))*_xlfn.NORM.DIST((LN(($L6*EXP($K6/100*BC$5)))-LN($J6)-$N6*BC$5)/($O6*SQRT(BC$5))-$O6*SQRT(BC$5),0,1,TRUE)+$L6*EXP($K6/100*BC$5)*(1-_xlfn.NORM.DIST((LN(($L6*EXP($K6/100*BC$5)))-LN($J6)-$N6*BC$5)/($O6*SQRT(BC$5)),0,1,TRUE)))*EXP(-$F$1*BC$5)*INDEX('3)tpx males'!EK$57:EK$107,MATCH($Q6,'3)tpx males'!$DC$57:$DC$107,0))</f>
        <v>0</v>
      </c>
      <c r="BD6" s="32">
        <f>($J6*EXP(BD$5*($N6+0.5*($O6)^2))*_xlfn.NORM.DIST((LN(($L6*EXP($K6/100*BD$5)))-LN($J6)-$N6*BD$5)/($O6*SQRT(BD$5))-$O6*SQRT(BD$5),0,1,TRUE)+$L6*EXP($K6/100*BD$5)*(1-_xlfn.NORM.DIST((LN(($L6*EXP($K6/100*BD$5)))-LN($J6)-$N6*BD$5)/($O6*SQRT(BD$5)),0,1,TRUE)))*EXP(-$F$1*BD$5)*INDEX('3)tpx males'!EL$57:EL$107,MATCH($Q6,'3)tpx males'!$DC$57:$DC$107,0))</f>
        <v>0</v>
      </c>
      <c r="BE6" s="32">
        <f>($J6*EXP(BE$5*($N6+0.5*($O6)^2))*_xlfn.NORM.DIST((LN(($L6*EXP($K6/100*BE$5)))-LN($J6)-$N6*BE$5)/($O6*SQRT(BE$5))-$O6*SQRT(BE$5),0,1,TRUE)+$L6*EXP($K6/100*BE$5)*(1-_xlfn.NORM.DIST((LN(($L6*EXP($K6/100*BE$5)))-LN($J6)-$N6*BE$5)/($O6*SQRT(BE$5)),0,1,TRUE)))*EXP(-$F$1*BE$5)*INDEX('3)tpx males'!EM$57:EM$107,MATCH($Q6,'3)tpx males'!$DC$57:$DC$107,0))</f>
        <v>0</v>
      </c>
      <c r="BF6" s="32">
        <f>($J6*EXP(BF$5*($N6+0.5*($O6)^2))*_xlfn.NORM.DIST((LN(($L6*EXP($K6/100*BF$5)))-LN($J6)-$N6*BF$5)/($O6*SQRT(BF$5))-$O6*SQRT(BF$5),0,1,TRUE)+$L6*EXP($K6/100*BF$5)*(1-_xlfn.NORM.DIST((LN(($L6*EXP($K6/100*BF$5)))-LN($J6)-$N6*BF$5)/($O6*SQRT(BF$5)),0,1,TRUE)))*EXP(-$F$1*BF$5)*INDEX('3)tpx males'!EN$57:EN$107,MATCH($Q6,'3)tpx males'!$DC$57:$DC$107,0))</f>
        <v>0</v>
      </c>
      <c r="BG6" s="32">
        <f>($J6*EXP(BG$5*($N6+0.5*($O6)^2))*_xlfn.NORM.DIST((LN(($L6*EXP($K6/100*BG$5)))-LN($J6)-$N6*BG$5)/($O6*SQRT(BG$5))-$O6*SQRT(BG$5),0,1,TRUE)+$L6*EXP($K6/100*BG$5)*(1-_xlfn.NORM.DIST((LN(($L6*EXP($K6/100*BG$5)))-LN($J6)-$N6*BG$5)/($O6*SQRT(BG$5)),0,1,TRUE)))*EXP(-$F$1*BG$5)*INDEX('3)tpx males'!EO$57:EO$107,MATCH($Q6,'3)tpx males'!$DC$57:$DC$107,0))</f>
        <v>0</v>
      </c>
      <c r="BH6" s="32">
        <f>($J6*EXP(BH$5*($N6+0.5*($O6)^2))*_xlfn.NORM.DIST((LN(($L6*EXP($K6/100*BH$5)))-LN($J6)-$N6*BH$5)/($O6*SQRT(BH$5))-$O6*SQRT(BH$5),0,1,TRUE)+$L6*EXP($K6/100*BH$5)*(1-_xlfn.NORM.DIST((LN(($L6*EXP($K6/100*BH$5)))-LN($J6)-$N6*BH$5)/($O6*SQRT(BH$5)),0,1,TRUE)))*EXP(-$F$1*BH$5)*INDEX('3)tpx males'!EP$57:EP$107,MATCH($Q6,'3)tpx males'!$DC$57:$DC$107,0))</f>
        <v>0</v>
      </c>
      <c r="BI6" s="32">
        <f>($J6*EXP(BI$5*($N6+0.5*($O6)^2))*_xlfn.NORM.DIST((LN(($L6*EXP($K6/100*BI$5)))-LN($J6)-$N6*BI$5)/($O6*SQRT(BI$5))-$O6*SQRT(BI$5),0,1,TRUE)+$L6*EXP($K6/100*BI$5)*(1-_xlfn.NORM.DIST((LN(($L6*EXP($K6/100*BI$5)))-LN($J6)-$N6*BI$5)/($O6*SQRT(BI$5)),0,1,TRUE)))*EXP(-$F$1*BI$5)*INDEX('3)tpx males'!EQ$57:EQ$107,MATCH($Q6,'3)tpx males'!$DC$57:$DC$107,0))</f>
        <v>0</v>
      </c>
      <c r="BJ6" s="32">
        <f>($J6*EXP(BJ$5*($N6+0.5*($O6)^2))*_xlfn.NORM.DIST((LN(($L6*EXP($K6/100*BJ$5)))-LN($J6)-$N6*BJ$5)/($O6*SQRT(BJ$5))-$O6*SQRT(BJ$5),0,1,TRUE)+$L6*EXP($K6/100*BJ$5)*(1-_xlfn.NORM.DIST((LN(($L6*EXP($K6/100*BJ$5)))-LN($J6)-$N6*BJ$5)/($O6*SQRT(BJ$5)),0,1,TRUE)))*EXP(-$F$1*BJ$5)*INDEX('3)tpx males'!ER$57:ER$107,MATCH($Q6,'3)tpx males'!$DC$57:$DC$107,0))</f>
        <v>0</v>
      </c>
      <c r="BK6" s="32">
        <f>($J6*EXP(BK$5*($N6+0.5*($O6)^2))*_xlfn.NORM.DIST((LN(($L6*EXP($K6/100*BK$5)))-LN($J6)-$N6*BK$5)/($O6*SQRT(BK$5))-$O6*SQRT(BK$5),0,1,TRUE)+$L6*EXP($K6/100*BK$5)*(1-_xlfn.NORM.DIST((LN(($L6*EXP($K6/100*BK$5)))-LN($J6)-$N6*BK$5)/($O6*SQRT(BK$5)),0,1,TRUE)))*EXP(-$F$1*BK$5)*INDEX('3)tpx males'!ES$57:ES$107,MATCH($Q6,'3)tpx males'!$DC$57:$DC$107,0))</f>
        <v>0</v>
      </c>
      <c r="BL6" s="32">
        <f>($J6*EXP(BL$5*($N6+0.5*($O6)^2))*_xlfn.NORM.DIST((LN(($L6*EXP($K6/100*BL$5)))-LN($J6)-$N6*BL$5)/($O6*SQRT(BL$5))-$O6*SQRT(BL$5),0,1,TRUE)+$L6*EXP($K6/100*BL$5)*(1-_xlfn.NORM.DIST((LN(($L6*EXP($K6/100*BL$5)))-LN($J6)-$N6*BL$5)/($O6*SQRT(BL$5)),0,1,TRUE)))*EXP(-$F$1*BL$5)*INDEX('3)tpx males'!ET$57:ET$107,MATCH($Q6,'3)tpx males'!$DC$57:$DC$107,0))</f>
        <v>0</v>
      </c>
      <c r="BM6" s="32">
        <f>($J6*EXP(BM$5*($N6+0.5*($O6)^2))*_xlfn.NORM.DIST((LN(($L6*EXP($K6/100*BM$5)))-LN($J6)-$N6*BM$5)/($O6*SQRT(BM$5))-$O6*SQRT(BM$5),0,1,TRUE)+$L6*EXP($K6/100*BM$5)*(1-_xlfn.NORM.DIST((LN(($L6*EXP($K6/100*BM$5)))-LN($J6)-$N6*BM$5)/($O6*SQRT(BM$5)),0,1,TRUE)))*EXP(-$F$1*BM$5)*INDEX('3)tpx males'!EU$57:EU$107,MATCH($Q6,'3)tpx males'!$DC$57:$DC$107,0))</f>
        <v>0</v>
      </c>
      <c r="BN6" s="32">
        <f>($J6*EXP(BN$5*($N6+0.5*($O6)^2))*_xlfn.NORM.DIST((LN(($L6*EXP($K6/100*BN$5)))-LN($J6)-$N6*BN$5)/($O6*SQRT(BN$5))-$O6*SQRT(BN$5),0,1,TRUE)+$L6*EXP($K6/100*BN$5)*(1-_xlfn.NORM.DIST((LN(($L6*EXP($K6/100*BN$5)))-LN($J6)-$N6*BN$5)/($O6*SQRT(BN$5)),0,1,TRUE)))*EXP(-$F$1*BN$5)*INDEX('3)tpx males'!EV$57:EV$107,MATCH($Q6,'3)tpx males'!$DC$57:$DC$107,0))</f>
        <v>0</v>
      </c>
      <c r="BO6" s="32">
        <f>($J6*EXP(BO$5*($N6+0.5*($O6)^2))*_xlfn.NORM.DIST((LN(($L6*EXP($K6/100*BO$5)))-LN($J6)-$N6*BO$5)/($O6*SQRT(BO$5))-$O6*SQRT(BO$5),0,1,TRUE)+$L6*EXP($K6/100*BO$5)*(1-_xlfn.NORM.DIST((LN(($L6*EXP($K6/100*BO$5)))-LN($J6)-$N6*BO$5)/($O6*SQRT(BO$5)),0,1,TRUE)))*EXP(-$F$1*BO$5)*INDEX('3)tpx males'!EW$57:EW$107,MATCH($Q6,'3)tpx males'!$DC$57:$DC$107,0))</f>
        <v>0</v>
      </c>
      <c r="BP6" s="32">
        <f>($J6*EXP(BP$5*($N6+0.5*($O6)^2))*_xlfn.NORM.DIST((LN(($L6*EXP($K6/100*BP$5)))-LN($J6)-$N6*BP$5)/($O6*SQRT(BP$5))-$O6*SQRT(BP$5),0,1,TRUE)+$L6*EXP($K6/100*BP$5)*(1-_xlfn.NORM.DIST((LN(($L6*EXP($K6/100*BP$5)))-LN($J6)-$N6*BP$5)/($O6*SQRT(BP$5)),0,1,TRUE)))*EXP(-$F$1*BP$5)*INDEX('3)tpx males'!EX$57:EX$107,MATCH($Q6,'3)tpx males'!$DC$57:$DC$107,0))</f>
        <v>0</v>
      </c>
      <c r="BQ6" s="32">
        <f>($J6*EXP(BQ$5*($N6+0.5*($O6)^2))*_xlfn.NORM.DIST((LN(($L6*EXP($K6/100*BQ$5)))-LN($J6)-$N6*BQ$5)/($O6*SQRT(BQ$5))-$O6*SQRT(BQ$5),0,1,TRUE)+$L6*EXP($K6/100*BQ$5)*(1-_xlfn.NORM.DIST((LN(($L6*EXP($K6/100*BQ$5)))-LN($J6)-$N6*BQ$5)/($O6*SQRT(BQ$5)),0,1,TRUE)))*EXP(-$F$1*BQ$5)*INDEX('3)tpx males'!EY$57:EY$107,MATCH($Q6,'3)tpx males'!$DC$57:$DC$107,0))</f>
        <v>0</v>
      </c>
      <c r="BR6" s="32">
        <f>($J6*EXP(BR$5*($N6+0.5*($O6)^2))*_xlfn.NORM.DIST((LN(($L6*EXP($K6/100*BR$5)))-LN($J6)-$N6*BR$5)/($O6*SQRT(BR$5))-$O6*SQRT(BR$5),0,1,TRUE)+$L6*EXP($K6/100*BR$5)*(1-_xlfn.NORM.DIST((LN(($L6*EXP($K6/100*BR$5)))-LN($J6)-$N6*BR$5)/($O6*SQRT(BR$5)),0,1,TRUE)))*EXP(-$F$1*BR$5)*INDEX('3)tpx males'!EZ$57:EZ$107,MATCH($Q6,'3)tpx males'!$DC$57:$DC$107,0))</f>
        <v>0</v>
      </c>
      <c r="BS6" s="32">
        <f>($J6*EXP(BS$5*($N6+0.5*($O6)^2))*_xlfn.NORM.DIST((LN(($L6*EXP($K6/100*BS$5)))-LN($J6)-$N6*BS$5)/($O6*SQRT(BS$5))-$O6*SQRT(BS$5),0,1,TRUE)+$L6*EXP($K6/100*BS$5)*(1-_xlfn.NORM.DIST((LN(($L6*EXP($K6/100*BS$5)))-LN($J6)-$N6*BS$5)/($O6*SQRT(BS$5)),0,1,TRUE)))*EXP(-$F$1*BS$5)*INDEX('3)tpx males'!FA$57:FA$107,MATCH($Q6,'3)tpx males'!$DC$57:$DC$107,0))</f>
        <v>0</v>
      </c>
      <c r="BT6" s="32">
        <f>($J6*EXP(BT$5*($N6+0.5*($O6)^2))*_xlfn.NORM.DIST((LN(($L6*EXP($K6/100*BT$5)))-LN($J6)-$N6*BT$5)/($O6*SQRT(BT$5))-$O6*SQRT(BT$5),0,1,TRUE)+$L6*EXP($K6/100*BT$5)*(1-_xlfn.NORM.DIST((LN(($L6*EXP($K6/100*BT$5)))-LN($J6)-$N6*BT$5)/($O6*SQRT(BT$5)),0,1,TRUE)))*EXP(-$F$1*BT$5)*INDEX('3)tpx males'!FB$57:FB$107,MATCH($Q6,'3)tpx males'!$DC$57:$DC$107,0))</f>
        <v>0</v>
      </c>
    </row>
    <row r="7" spans="1:72" x14ac:dyDescent="0.25">
      <c r="B7" s="32" t="s">
        <v>16</v>
      </c>
      <c r="C7" s="32" t="s">
        <v>12</v>
      </c>
      <c r="D7" s="49">
        <v>9949</v>
      </c>
      <c r="E7" s="32" t="s">
        <v>19</v>
      </c>
      <c r="F7" s="32" t="s">
        <v>14</v>
      </c>
      <c r="G7" s="49">
        <v>12045</v>
      </c>
      <c r="H7" s="32" t="s">
        <v>19</v>
      </c>
      <c r="I7" s="32" t="s">
        <v>22</v>
      </c>
      <c r="J7" s="32">
        <v>364650</v>
      </c>
      <c r="K7" s="32">
        <v>7.25</v>
      </c>
      <c r="L7" s="32">
        <f>'3) 2016 cases'!M7*EXP('3) 2016 cases'!L7/100)</f>
        <v>198546.17876541411</v>
      </c>
      <c r="M7" s="32"/>
      <c r="N7" s="32">
        <f>INDEX('2b)Working'!$I$61:$P$61,MATCH($I7,'2b)Working'!$I$60:$P$60,0))</f>
        <v>7.7288380255278302E-2</v>
      </c>
      <c r="O7" s="32">
        <f>INDEX('2b)Working'!$I$62:$P$62,MATCH($I7,'2b)Working'!$I$60:$P$60,0))</f>
        <v>4.7716681618892573E-2</v>
      </c>
      <c r="P7" s="32"/>
      <c r="Q7" s="32">
        <f t="shared" ref="Q7:Q26" si="1">ROUND(($A$1-D7)/365,0)</f>
        <v>90</v>
      </c>
      <c r="U7" s="32">
        <f t="shared" ref="U7:U66" ca="1" si="2">SUM(W7:BT7)</f>
        <v>200612.03321085247</v>
      </c>
      <c r="W7" s="32">
        <f ca="1">($J7*EXP(W$5*($N7+0.5*($O7)^2))*_xlfn.NORM.DIST((LN(($L7*EXP($K7/100*W$5)))-LN($J7)-$N7*W$5)/($O7*SQRT(W$5))-$O7*SQRT(W$5),0,1,TRUE)+$L7*EXP($K7/100*W$5)*(1-_xlfn.NORM.DIST((LN(($L7*EXP($K7/100*W$5)))-LN($J7)-$N7*W$5)/($O7*SQRT(W$5)),0,1,TRUE)))*EXP(-$F$1*W$5)*INDEX('3)tpx males'!DE$57:DE$107,MATCH($Q7,'3)tpx males'!$DC$57:$DC$107,0))</f>
        <v>31486.210460053564</v>
      </c>
      <c r="X7" s="32">
        <f ca="1">($J7*EXP(X$5*($N7+0.5*($O7)^2))*_xlfn.NORM.DIST((LN(($L7*EXP($K7/100*X$5)))-LN($J7)-$N7*X$5)/($O7*SQRT(X$5))-$O7*SQRT(X$5),0,1,TRUE)+$L7*EXP($K7/100*X$5)*(1-_xlfn.NORM.DIST((LN(($L7*EXP($K7/100*X$5)))-LN($J7)-$N7*X$5)/($O7*SQRT(X$5)),0,1,TRUE)))*EXP(-$F$1*X$5)*INDEX('3)tpx males'!DF$57:DF$107,MATCH($Q7,'3)tpx males'!$DC$57:$DC$107,0))</f>
        <v>29888.9361358059</v>
      </c>
      <c r="Y7" s="32">
        <f ca="1">($J7*EXP(Y$5*($N7+0.5*($O7)^2))*_xlfn.NORM.DIST((LN(($L7*EXP($K7/100*Y$5)))-LN($J7)-$N7*Y$5)/($O7*SQRT(Y$5))-$O7*SQRT(Y$5),0,1,TRUE)+$L7*EXP($K7/100*Y$5)*(1-_xlfn.NORM.DIST((LN(($L7*EXP($K7/100*Y$5)))-LN($J7)-$N7*Y$5)/($O7*SQRT(Y$5)),0,1,TRUE)))*EXP(-$F$1*Y$5)*INDEX('3)tpx males'!DG$57:DG$107,MATCH($Q7,'3)tpx males'!$DC$57:$DC$107,0))</f>
        <v>25346.008788274259</v>
      </c>
      <c r="Z7" s="32">
        <f ca="1">($J7*EXP(Z$5*($N7+0.5*($O7)^2))*_xlfn.NORM.DIST((LN(($L7*EXP($K7/100*Z$5)))-LN($J7)-$N7*Z$5)/($O7*SQRT(Z$5))-$O7*SQRT(Z$5),0,1,TRUE)+$L7*EXP($K7/100*Z$5)*(1-_xlfn.NORM.DIST((LN(($L7*EXP($K7/100*Z$5)))-LN($J7)-$N7*Z$5)/($O7*SQRT(Z$5)),0,1,TRUE)))*EXP(-$F$1*Z$5)*INDEX('3)tpx males'!DH$57:DH$107,MATCH($Q7,'3)tpx males'!$DC$57:$DC$107,0))</f>
        <v>23664.405372893842</v>
      </c>
      <c r="AA7" s="32">
        <f ca="1">($J7*EXP(AA$5*($N7+0.5*($O7)^2))*_xlfn.NORM.DIST((LN(($L7*EXP($K7/100*AA$5)))-LN($J7)-$N7*AA$5)/($O7*SQRT(AA$5))-$O7*SQRT(AA$5),0,1,TRUE)+$L7*EXP($K7/100*AA$5)*(1-_xlfn.NORM.DIST((LN(($L7*EXP($K7/100*AA$5)))-LN($J7)-$N7*AA$5)/($O7*SQRT(AA$5)),0,1,TRUE)))*EXP(-$F$1*AA$5)*INDEX('3)tpx males'!DI$57:DI$107,MATCH($Q7,'3)tpx males'!$DC$57:$DC$107,0))</f>
        <v>21369.481123589041</v>
      </c>
      <c r="AB7" s="32">
        <f ca="1">($J7*EXP(AB$5*($N7+0.5*($O7)^2))*_xlfn.NORM.DIST((LN(($L7*EXP($K7/100*AB$5)))-LN($J7)-$N7*AB$5)/($O7*SQRT(AB$5))-$O7*SQRT(AB$5),0,1,TRUE)+$L7*EXP($K7/100*AB$5)*(1-_xlfn.NORM.DIST((LN(($L7*EXP($K7/100*AB$5)))-LN($J7)-$N7*AB$5)/($O7*SQRT(AB$5)),0,1,TRUE)))*EXP(-$F$1*AB$5)*INDEX('3)tpx males'!DJ$57:DJ$107,MATCH($Q7,'3)tpx males'!$DC$57:$DC$107,0))</f>
        <v>17422.527358409319</v>
      </c>
      <c r="AC7" s="32">
        <f ca="1">($J7*EXP(AC$5*($N7+0.5*($O7)^2))*_xlfn.NORM.DIST((LN(($L7*EXP($K7/100*AC$5)))-LN($J7)-$N7*AC$5)/($O7*SQRT(AC$5))-$O7*SQRT(AC$5),0,1,TRUE)+$L7*EXP($K7/100*AC$5)*(1-_xlfn.NORM.DIST((LN(($L7*EXP($K7/100*AC$5)))-LN($J7)-$N7*AC$5)/($O7*SQRT(AC$5)),0,1,TRUE)))*EXP(-$F$1*AC$5)*INDEX('3)tpx males'!DK$57:DK$107,MATCH($Q7,'3)tpx males'!$DC$57:$DC$107,0))</f>
        <v>14158.700906502188</v>
      </c>
      <c r="AD7" s="32">
        <f ca="1">($J7*EXP(AD$5*($N7+0.5*($O7)^2))*_xlfn.NORM.DIST((LN(($L7*EXP($K7/100*AD$5)))-LN($J7)-$N7*AD$5)/($O7*SQRT(AD$5))-$O7*SQRT(AD$5),0,1,TRUE)+$L7*EXP($K7/100*AD$5)*(1-_xlfn.NORM.DIST((LN(($L7*EXP($K7/100*AD$5)))-LN($J7)-$N7*AD$5)/($O7*SQRT(AD$5)),0,1,TRUE)))*EXP(-$F$1*AD$5)*INDEX('3)tpx males'!DL$57:DL$107,MATCH($Q7,'3)tpx males'!$DC$57:$DC$107,0))</f>
        <v>11115.019680644646</v>
      </c>
      <c r="AE7" s="32">
        <f ca="1">($J7*EXP(AE$5*($N7+0.5*($O7)^2))*_xlfn.NORM.DIST((LN(($L7*EXP($K7/100*AE$5)))-LN($J7)-$N7*AE$5)/($O7*SQRT(AE$5))-$O7*SQRT(AE$5),0,1,TRUE)+$L7*EXP($K7/100*AE$5)*(1-_xlfn.NORM.DIST((LN(($L7*EXP($K7/100*AE$5)))-LN($J7)-$N7*AE$5)/($O7*SQRT(AE$5)),0,1,TRUE)))*EXP(-$F$1*AE$5)*INDEX('3)tpx males'!DM$57:DM$107,MATCH($Q7,'3)tpx males'!$DC$57:$DC$107,0))</f>
        <v>8405.8033237716718</v>
      </c>
      <c r="AF7" s="32">
        <f ca="1">($J7*EXP(AF$5*($N7+0.5*($O7)^2))*_xlfn.NORM.DIST((LN(($L7*EXP($K7/100*AF$5)))-LN($J7)-$N7*AF$5)/($O7*SQRT(AF$5))-$O7*SQRT(AF$5),0,1,TRUE)+$L7*EXP($K7/100*AF$5)*(1-_xlfn.NORM.DIST((LN(($L7*EXP($K7/100*AF$5)))-LN($J7)-$N7*AF$5)/($O7*SQRT(AF$5)),0,1,TRUE)))*EXP(-$F$1*AF$5)*INDEX('3)tpx males'!DN$57:DN$107,MATCH($Q7,'3)tpx males'!$DC$57:$DC$107,0))</f>
        <v>6145.1527670535042</v>
      </c>
      <c r="AG7" s="32">
        <f ca="1">($J7*EXP(AG$5*($N7+0.5*($O7)^2))*_xlfn.NORM.DIST((LN(($L7*EXP($K7/100*AG$5)))-LN($J7)-$N7*AG$5)/($O7*SQRT(AG$5))-$O7*SQRT(AG$5),0,1,TRUE)+$L7*EXP($K7/100*AG$5)*(1-_xlfn.NORM.DIST((LN(($L7*EXP($K7/100*AG$5)))-LN($J7)-$N7*AG$5)/($O7*SQRT(AG$5)),0,1,TRUE)))*EXP(-$F$1*AG$5)*INDEX('3)tpx males'!DO$57:DO$107,MATCH($Q7,'3)tpx males'!$DC$57:$DC$107,0))</f>
        <v>4270.5165981555056</v>
      </c>
      <c r="AH7" s="32">
        <f ca="1">($J7*EXP(AH$5*($N7+0.5*($O7)^2))*_xlfn.NORM.DIST((LN(($L7*EXP($K7/100*AH$5)))-LN($J7)-$N7*AH$5)/($O7*SQRT(AH$5))-$O7*SQRT(AH$5),0,1,TRUE)+$L7*EXP($K7/100*AH$5)*(1-_xlfn.NORM.DIST((LN(($L7*EXP($K7/100*AH$5)))-LN($J7)-$N7*AH$5)/($O7*SQRT(AH$5)),0,1,TRUE)))*EXP(-$F$1*AH$5)*INDEX('3)tpx males'!DP$57:DP$107,MATCH($Q7,'3)tpx males'!$DC$57:$DC$107,0))</f>
        <v>2878.9937624612526</v>
      </c>
      <c r="AI7" s="32">
        <f ca="1">($J7*EXP(AI$5*($N7+0.5*($O7)^2))*_xlfn.NORM.DIST((LN(($L7*EXP($K7/100*AI$5)))-LN($J7)-$N7*AI$5)/($O7*SQRT(AI$5))-$O7*SQRT(AI$5),0,1,TRUE)+$L7*EXP($K7/100*AI$5)*(1-_xlfn.NORM.DIST((LN(($L7*EXP($K7/100*AI$5)))-LN($J7)-$N7*AI$5)/($O7*SQRT(AI$5)),0,1,TRUE)))*EXP(-$F$1*AI$5)*INDEX('3)tpx males'!DQ$57:DQ$107,MATCH($Q7,'3)tpx males'!$DC$57:$DC$107,0))</f>
        <v>1866.2070297659361</v>
      </c>
      <c r="AJ7" s="32">
        <f ca="1">($J7*EXP(AJ$5*($N7+0.5*($O7)^2))*_xlfn.NORM.DIST((LN(($L7*EXP($K7/100*AJ$5)))-LN($J7)-$N7*AJ$5)/($O7*SQRT(AJ$5))-$O7*SQRT(AJ$5),0,1,TRUE)+$L7*EXP($K7/100*AJ$5)*(1-_xlfn.NORM.DIST((LN(($L7*EXP($K7/100*AJ$5)))-LN($J7)-$N7*AJ$5)/($O7*SQRT(AJ$5)),0,1,TRUE)))*EXP(-$F$1*AJ$5)*INDEX('3)tpx males'!DR$57:DR$107,MATCH($Q7,'3)tpx males'!$DC$57:$DC$107,0))</f>
        <v>1138.3197843093412</v>
      </c>
      <c r="AK7" s="32">
        <f ca="1">($J7*EXP(AK$5*($N7+0.5*($O7)^2))*_xlfn.NORM.DIST((LN(($L7*EXP($K7/100*AK$5)))-LN($J7)-$N7*AK$5)/($O7*SQRT(AK$5))-$O7*SQRT(AK$5),0,1,TRUE)+$L7*EXP($K7/100*AK$5)*(1-_xlfn.NORM.DIST((LN(($L7*EXP($K7/100*AK$5)))-LN($J7)-$N7*AK$5)/($O7*SQRT(AK$5)),0,1,TRUE)))*EXP(-$F$1*AK$5)*INDEX('3)tpx males'!DS$57:DS$107,MATCH($Q7,'3)tpx males'!$DC$57:$DC$107,0))</f>
        <v>681.9467703013471</v>
      </c>
      <c r="AL7" s="32">
        <f ca="1">($J7*EXP(AL$5*($N7+0.5*($O7)^2))*_xlfn.NORM.DIST((LN(($L7*EXP($K7/100*AL$5)))-LN($J7)-$N7*AL$5)/($O7*SQRT(AL$5))-$O7*SQRT(AL$5),0,1,TRUE)+$L7*EXP($K7/100*AL$5)*(1-_xlfn.NORM.DIST((LN(($L7*EXP($K7/100*AL$5)))-LN($J7)-$N7*AL$5)/($O7*SQRT(AL$5)),0,1,TRUE)))*EXP(-$F$1*AL$5)*INDEX('3)tpx males'!DT$57:DT$107,MATCH($Q7,'3)tpx males'!$DC$57:$DC$107,0))</f>
        <v>378.72885959639473</v>
      </c>
      <c r="AM7" s="32">
        <f ca="1">($J7*EXP(AM$5*($N7+0.5*($O7)^2))*_xlfn.NORM.DIST((LN(($L7*EXP($K7/100*AM$5)))-LN($J7)-$N7*AM$5)/($O7*SQRT(AM$5))-$O7*SQRT(AM$5),0,1,TRUE)+$L7*EXP($K7/100*AM$5)*(1-_xlfn.NORM.DIST((LN(($L7*EXP($K7/100*AM$5)))-LN($J7)-$N7*AM$5)/($O7*SQRT(AM$5)),0,1,TRUE)))*EXP(-$F$1*AM$5)*INDEX('3)tpx males'!DU$57:DU$107,MATCH($Q7,'3)tpx males'!$DC$57:$DC$107,0))</f>
        <v>209.69746626932906</v>
      </c>
      <c r="AN7" s="32">
        <f ca="1">($J7*EXP(AN$5*($N7+0.5*($O7)^2))*_xlfn.NORM.DIST((LN(($L7*EXP($K7/100*AN$5)))-LN($J7)-$N7*AN$5)/($O7*SQRT(AN$5))-$O7*SQRT(AN$5),0,1,TRUE)+$L7*EXP($K7/100*AN$5)*(1-_xlfn.NORM.DIST((LN(($L7*EXP($K7/100*AN$5)))-LN($J7)-$N7*AN$5)/($O7*SQRT(AN$5)),0,1,TRUE)))*EXP(-$F$1*AN$5)*INDEX('3)tpx males'!DV$57:DV$107,MATCH($Q7,'3)tpx males'!$DC$57:$DC$107,0))</f>
        <v>112.79266808100029</v>
      </c>
      <c r="AO7" s="32">
        <f ca="1">($J7*EXP(AO$5*($N7+0.5*($O7)^2))*_xlfn.NORM.DIST((LN(($L7*EXP($K7/100*AO$5)))-LN($J7)-$N7*AO$5)/($O7*SQRT(AO$5))-$O7*SQRT(AO$5),0,1,TRUE)+$L7*EXP($K7/100*AO$5)*(1-_xlfn.NORM.DIST((LN(($L7*EXP($K7/100*AO$5)))-LN($J7)-$N7*AO$5)/($O7*SQRT(AO$5)),0,1,TRUE)))*EXP(-$F$1*AO$5)*INDEX('3)tpx males'!DW$57:DW$107,MATCH($Q7,'3)tpx males'!$DC$57:$DC$107,0))</f>
        <v>47.919972671690203</v>
      </c>
      <c r="AP7" s="32">
        <f ca="1">($J7*EXP(AP$5*($N7+0.5*($O7)^2))*_xlfn.NORM.DIST((LN(($L7*EXP($K7/100*AP$5)))-LN($J7)-$N7*AP$5)/($O7*SQRT(AP$5))-$O7*SQRT(AP$5),0,1,TRUE)+$L7*EXP($K7/100*AP$5)*(1-_xlfn.NORM.DIST((LN(($L7*EXP($K7/100*AP$5)))-LN($J7)-$N7*AP$5)/($O7*SQRT(AP$5)),0,1,TRUE)))*EXP(-$F$1*AP$5)*INDEX('3)tpx males'!DX$57:DX$107,MATCH($Q7,'3)tpx males'!$DC$57:$DC$107,0))</f>
        <v>24.664382242726095</v>
      </c>
      <c r="AQ7" s="32">
        <f>($J7*EXP(AQ$5*($N7+0.5*($O7)^2))*_xlfn.NORM.DIST((LN(($L7*EXP($K7/100*AQ$5)))-LN($J7)-$N7*AQ$5)/($O7*SQRT(AQ$5))-$O7*SQRT(AQ$5),0,1,TRUE)+$L7*EXP($K7/100*AQ$5)*(1-_xlfn.NORM.DIST((LN(($L7*EXP($K7/100*AQ$5)))-LN($J7)-$N7*AQ$5)/($O7*SQRT(AQ$5)),0,1,TRUE)))*EXP(-$F$1*AQ$5)*INDEX('3)tpx males'!DY$57:DY$107,MATCH($Q7,'3)tpx males'!$DC$57:$DC$107,0))</f>
        <v>0</v>
      </c>
      <c r="AR7" s="32">
        <f>($J7*EXP(AR$5*($N7+0.5*($O7)^2))*_xlfn.NORM.DIST((LN(($L7*EXP($K7/100*AR$5)))-LN($J7)-$N7*AR$5)/($O7*SQRT(AR$5))-$O7*SQRT(AR$5),0,1,TRUE)+$L7*EXP($K7/100*AR$5)*(1-_xlfn.NORM.DIST((LN(($L7*EXP($K7/100*AR$5)))-LN($J7)-$N7*AR$5)/($O7*SQRT(AR$5)),0,1,TRUE)))*EXP(-$F$1*AR$5)*INDEX('3)tpx males'!DZ$57:DZ$107,MATCH($Q7,'3)tpx males'!$DC$57:$DC$107,0))</f>
        <v>0</v>
      </c>
      <c r="AS7" s="32">
        <f>($J7*EXP(AS$5*($N7+0.5*($O7)^2))*_xlfn.NORM.DIST((LN(($L7*EXP($K7/100*AS$5)))-LN($J7)-$N7*AS$5)/($O7*SQRT(AS$5))-$O7*SQRT(AS$5),0,1,TRUE)+$L7*EXP($K7/100*AS$5)*(1-_xlfn.NORM.DIST((LN(($L7*EXP($K7/100*AS$5)))-LN($J7)-$N7*AS$5)/($O7*SQRT(AS$5)),0,1,TRUE)))*EXP(-$F$1*AS$5)*INDEX('3)tpx males'!EA$57:EA$107,MATCH($Q7,'3)tpx males'!$DC$57:$DC$107,0))</f>
        <v>0</v>
      </c>
      <c r="AT7" s="32">
        <f>($J7*EXP(AT$5*($N7+0.5*($O7)^2))*_xlfn.NORM.DIST((LN(($L7*EXP($K7/100*AT$5)))-LN($J7)-$N7*AT$5)/($O7*SQRT(AT$5))-$O7*SQRT(AT$5),0,1,TRUE)+$L7*EXP($K7/100*AT$5)*(1-_xlfn.NORM.DIST((LN(($L7*EXP($K7/100*AT$5)))-LN($J7)-$N7*AT$5)/($O7*SQRT(AT$5)),0,1,TRUE)))*EXP(-$F$1*AT$5)*INDEX('3)tpx males'!EB$57:EB$107,MATCH($Q7,'3)tpx males'!$DC$57:$DC$107,0))</f>
        <v>0</v>
      </c>
      <c r="AU7" s="32">
        <f>($J7*EXP(AU$5*($N7+0.5*($O7)^2))*_xlfn.NORM.DIST((LN(($L7*EXP($K7/100*AU$5)))-LN($J7)-$N7*AU$5)/($O7*SQRT(AU$5))-$O7*SQRT(AU$5),0,1,TRUE)+$L7*EXP($K7/100*AU$5)*(1-_xlfn.NORM.DIST((LN(($L7*EXP($K7/100*AU$5)))-LN($J7)-$N7*AU$5)/($O7*SQRT(AU$5)),0,1,TRUE)))*EXP(-$F$1*AU$5)*INDEX('3)tpx males'!EC$57:EC$107,MATCH($Q7,'3)tpx males'!$DC$57:$DC$107,0))</f>
        <v>0</v>
      </c>
      <c r="AV7" s="32">
        <f>($J7*EXP(AV$5*($N7+0.5*($O7)^2))*_xlfn.NORM.DIST((LN(($L7*EXP($K7/100*AV$5)))-LN($J7)-$N7*AV$5)/($O7*SQRT(AV$5))-$O7*SQRT(AV$5),0,1,TRUE)+$L7*EXP($K7/100*AV$5)*(1-_xlfn.NORM.DIST((LN(($L7*EXP($K7/100*AV$5)))-LN($J7)-$N7*AV$5)/($O7*SQRT(AV$5)),0,1,TRUE)))*EXP(-$F$1*AV$5)*INDEX('3)tpx males'!ED$57:ED$107,MATCH($Q7,'3)tpx males'!$DC$57:$DC$107,0))</f>
        <v>0</v>
      </c>
      <c r="AW7" s="32">
        <f>($J7*EXP(AW$5*($N7+0.5*($O7)^2))*_xlfn.NORM.DIST((LN(($L7*EXP($K7/100*AW$5)))-LN($J7)-$N7*AW$5)/($O7*SQRT(AW$5))-$O7*SQRT(AW$5),0,1,TRUE)+$L7*EXP($K7/100*AW$5)*(1-_xlfn.NORM.DIST((LN(($L7*EXP($K7/100*AW$5)))-LN($J7)-$N7*AW$5)/($O7*SQRT(AW$5)),0,1,TRUE)))*EXP(-$F$1*AW$5)*INDEX('3)tpx males'!EE$57:EE$107,MATCH($Q7,'3)tpx males'!$DC$57:$DC$107,0))</f>
        <v>0</v>
      </c>
      <c r="AX7" s="32">
        <f>($J7*EXP(AX$5*($N7+0.5*($O7)^2))*_xlfn.NORM.DIST((LN(($L7*EXP($K7/100*AX$5)))-LN($J7)-$N7*AX$5)/($O7*SQRT(AX$5))-$O7*SQRT(AX$5),0,1,TRUE)+$L7*EXP($K7/100*AX$5)*(1-_xlfn.NORM.DIST((LN(($L7*EXP($K7/100*AX$5)))-LN($J7)-$N7*AX$5)/($O7*SQRT(AX$5)),0,1,TRUE)))*EXP(-$F$1*AX$5)*INDEX('3)tpx males'!EF$57:EF$107,MATCH($Q7,'3)tpx males'!$DC$57:$DC$107,0))</f>
        <v>0</v>
      </c>
      <c r="AY7" s="32">
        <f>($J7*EXP(AY$5*($N7+0.5*($O7)^2))*_xlfn.NORM.DIST((LN(($L7*EXP($K7/100*AY$5)))-LN($J7)-$N7*AY$5)/($O7*SQRT(AY$5))-$O7*SQRT(AY$5),0,1,TRUE)+$L7*EXP($K7/100*AY$5)*(1-_xlfn.NORM.DIST((LN(($L7*EXP($K7/100*AY$5)))-LN($J7)-$N7*AY$5)/($O7*SQRT(AY$5)),0,1,TRUE)))*EXP(-$F$1*AY$5)*INDEX('3)tpx males'!EG$57:EG$107,MATCH($Q7,'3)tpx males'!$DC$57:$DC$107,0))</f>
        <v>0</v>
      </c>
      <c r="AZ7" s="32">
        <f>($J7*EXP(AZ$5*($N7+0.5*($O7)^2))*_xlfn.NORM.DIST((LN(($L7*EXP($K7/100*AZ$5)))-LN($J7)-$N7*AZ$5)/($O7*SQRT(AZ$5))-$O7*SQRT(AZ$5),0,1,TRUE)+$L7*EXP($K7/100*AZ$5)*(1-_xlfn.NORM.DIST((LN(($L7*EXP($K7/100*AZ$5)))-LN($J7)-$N7*AZ$5)/($O7*SQRT(AZ$5)),0,1,TRUE)))*EXP(-$F$1*AZ$5)*INDEX('3)tpx males'!EH$57:EH$107,MATCH($Q7,'3)tpx males'!$DC$57:$DC$107,0))</f>
        <v>0</v>
      </c>
      <c r="BA7" s="32">
        <f>($J7*EXP(BA$5*($N7+0.5*($O7)^2))*_xlfn.NORM.DIST((LN(($L7*EXP($K7/100*BA$5)))-LN($J7)-$N7*BA$5)/($O7*SQRT(BA$5))-$O7*SQRT(BA$5),0,1,TRUE)+$L7*EXP($K7/100*BA$5)*(1-_xlfn.NORM.DIST((LN(($L7*EXP($K7/100*BA$5)))-LN($J7)-$N7*BA$5)/($O7*SQRT(BA$5)),0,1,TRUE)))*EXP(-$F$1*BA$5)*INDEX('3)tpx males'!EI$57:EI$107,MATCH($Q7,'3)tpx males'!$DC$57:$DC$107,0))</f>
        <v>0</v>
      </c>
      <c r="BB7" s="32">
        <f>($J7*EXP(BB$5*($N7+0.5*($O7)^2))*_xlfn.NORM.DIST((LN(($L7*EXP($K7/100*BB$5)))-LN($J7)-$N7*BB$5)/($O7*SQRT(BB$5))-$O7*SQRT(BB$5),0,1,TRUE)+$L7*EXP($K7/100*BB$5)*(1-_xlfn.NORM.DIST((LN(($L7*EXP($K7/100*BB$5)))-LN($J7)-$N7*BB$5)/($O7*SQRT(BB$5)),0,1,TRUE)))*EXP(-$F$1*BB$5)*INDEX('3)tpx males'!EJ$57:EJ$107,MATCH($Q7,'3)tpx males'!$DC$57:$DC$107,0))</f>
        <v>0</v>
      </c>
      <c r="BC7" s="32">
        <f>($J7*EXP(BC$5*($N7+0.5*($O7)^2))*_xlfn.NORM.DIST((LN(($L7*EXP($K7/100*BC$5)))-LN($J7)-$N7*BC$5)/($O7*SQRT(BC$5))-$O7*SQRT(BC$5),0,1,TRUE)+$L7*EXP($K7/100*BC$5)*(1-_xlfn.NORM.DIST((LN(($L7*EXP($K7/100*BC$5)))-LN($J7)-$N7*BC$5)/($O7*SQRT(BC$5)),0,1,TRUE)))*EXP(-$F$1*BC$5)*INDEX('3)tpx males'!EK$57:EK$107,MATCH($Q7,'3)tpx males'!$DC$57:$DC$107,0))</f>
        <v>0</v>
      </c>
      <c r="BD7" s="32">
        <f>($J7*EXP(BD$5*($N7+0.5*($O7)^2))*_xlfn.NORM.DIST((LN(($L7*EXP($K7/100*BD$5)))-LN($J7)-$N7*BD$5)/($O7*SQRT(BD$5))-$O7*SQRT(BD$5),0,1,TRUE)+$L7*EXP($K7/100*BD$5)*(1-_xlfn.NORM.DIST((LN(($L7*EXP($K7/100*BD$5)))-LN($J7)-$N7*BD$5)/($O7*SQRT(BD$5)),0,1,TRUE)))*EXP(-$F$1*BD$5)*INDEX('3)tpx males'!EL$57:EL$107,MATCH($Q7,'3)tpx males'!$DC$57:$DC$107,0))</f>
        <v>0</v>
      </c>
      <c r="BE7" s="32">
        <f>($J7*EXP(BE$5*($N7+0.5*($O7)^2))*_xlfn.NORM.DIST((LN(($L7*EXP($K7/100*BE$5)))-LN($J7)-$N7*BE$5)/($O7*SQRT(BE$5))-$O7*SQRT(BE$5),0,1,TRUE)+$L7*EXP($K7/100*BE$5)*(1-_xlfn.NORM.DIST((LN(($L7*EXP($K7/100*BE$5)))-LN($J7)-$N7*BE$5)/($O7*SQRT(BE$5)),0,1,TRUE)))*EXP(-$F$1*BE$5)*INDEX('3)tpx males'!EM$57:EM$107,MATCH($Q7,'3)tpx males'!$DC$57:$DC$107,0))</f>
        <v>0</v>
      </c>
      <c r="BF7" s="32">
        <f>($J7*EXP(BF$5*($N7+0.5*($O7)^2))*_xlfn.NORM.DIST((LN(($L7*EXP($K7/100*BF$5)))-LN($J7)-$N7*BF$5)/($O7*SQRT(BF$5))-$O7*SQRT(BF$5),0,1,TRUE)+$L7*EXP($K7/100*BF$5)*(1-_xlfn.NORM.DIST((LN(($L7*EXP($K7/100*BF$5)))-LN($J7)-$N7*BF$5)/($O7*SQRT(BF$5)),0,1,TRUE)))*EXP(-$F$1*BF$5)*INDEX('3)tpx males'!EN$57:EN$107,MATCH($Q7,'3)tpx males'!$DC$57:$DC$107,0))</f>
        <v>0</v>
      </c>
      <c r="BG7" s="32">
        <f>($J7*EXP(BG$5*($N7+0.5*($O7)^2))*_xlfn.NORM.DIST((LN(($L7*EXP($K7/100*BG$5)))-LN($J7)-$N7*BG$5)/($O7*SQRT(BG$5))-$O7*SQRT(BG$5),0,1,TRUE)+$L7*EXP($K7/100*BG$5)*(1-_xlfn.NORM.DIST((LN(($L7*EXP($K7/100*BG$5)))-LN($J7)-$N7*BG$5)/($O7*SQRT(BG$5)),0,1,TRUE)))*EXP(-$F$1*BG$5)*INDEX('3)tpx males'!EO$57:EO$107,MATCH($Q7,'3)tpx males'!$DC$57:$DC$107,0))</f>
        <v>0</v>
      </c>
      <c r="BH7" s="32">
        <f>($J7*EXP(BH$5*($N7+0.5*($O7)^2))*_xlfn.NORM.DIST((LN(($L7*EXP($K7/100*BH$5)))-LN($J7)-$N7*BH$5)/($O7*SQRT(BH$5))-$O7*SQRT(BH$5),0,1,TRUE)+$L7*EXP($K7/100*BH$5)*(1-_xlfn.NORM.DIST((LN(($L7*EXP($K7/100*BH$5)))-LN($J7)-$N7*BH$5)/($O7*SQRT(BH$5)),0,1,TRUE)))*EXP(-$F$1*BH$5)*INDEX('3)tpx males'!EP$57:EP$107,MATCH($Q7,'3)tpx males'!$DC$57:$DC$107,0))</f>
        <v>0</v>
      </c>
      <c r="BI7" s="32">
        <f>($J7*EXP(BI$5*($N7+0.5*($O7)^2))*_xlfn.NORM.DIST((LN(($L7*EXP($K7/100*BI$5)))-LN($J7)-$N7*BI$5)/($O7*SQRT(BI$5))-$O7*SQRT(BI$5),0,1,TRUE)+$L7*EXP($K7/100*BI$5)*(1-_xlfn.NORM.DIST((LN(($L7*EXP($K7/100*BI$5)))-LN($J7)-$N7*BI$5)/($O7*SQRT(BI$5)),0,1,TRUE)))*EXP(-$F$1*BI$5)*INDEX('3)tpx males'!EQ$57:EQ$107,MATCH($Q7,'3)tpx males'!$DC$57:$DC$107,0))</f>
        <v>0</v>
      </c>
      <c r="BJ7" s="32">
        <f>($J7*EXP(BJ$5*($N7+0.5*($O7)^2))*_xlfn.NORM.DIST((LN(($L7*EXP($K7/100*BJ$5)))-LN($J7)-$N7*BJ$5)/($O7*SQRT(BJ$5))-$O7*SQRT(BJ$5),0,1,TRUE)+$L7*EXP($K7/100*BJ$5)*(1-_xlfn.NORM.DIST((LN(($L7*EXP($K7/100*BJ$5)))-LN($J7)-$N7*BJ$5)/($O7*SQRT(BJ$5)),0,1,TRUE)))*EXP(-$F$1*BJ$5)*INDEX('3)tpx males'!ER$57:ER$107,MATCH($Q7,'3)tpx males'!$DC$57:$DC$107,0))</f>
        <v>0</v>
      </c>
      <c r="BK7" s="32">
        <f>($J7*EXP(BK$5*($N7+0.5*($O7)^2))*_xlfn.NORM.DIST((LN(($L7*EXP($K7/100*BK$5)))-LN($J7)-$N7*BK$5)/($O7*SQRT(BK$5))-$O7*SQRT(BK$5),0,1,TRUE)+$L7*EXP($K7/100*BK$5)*(1-_xlfn.NORM.DIST((LN(($L7*EXP($K7/100*BK$5)))-LN($J7)-$N7*BK$5)/($O7*SQRT(BK$5)),0,1,TRUE)))*EXP(-$F$1*BK$5)*INDEX('3)tpx males'!ES$57:ES$107,MATCH($Q7,'3)tpx males'!$DC$57:$DC$107,0))</f>
        <v>0</v>
      </c>
      <c r="BL7" s="32">
        <f>($J7*EXP(BL$5*($N7+0.5*($O7)^2))*_xlfn.NORM.DIST((LN(($L7*EXP($K7/100*BL$5)))-LN($J7)-$N7*BL$5)/($O7*SQRT(BL$5))-$O7*SQRT(BL$5),0,1,TRUE)+$L7*EXP($K7/100*BL$5)*(1-_xlfn.NORM.DIST((LN(($L7*EXP($K7/100*BL$5)))-LN($J7)-$N7*BL$5)/($O7*SQRT(BL$5)),0,1,TRUE)))*EXP(-$F$1*BL$5)*INDEX('3)tpx males'!ET$57:ET$107,MATCH($Q7,'3)tpx males'!$DC$57:$DC$107,0))</f>
        <v>0</v>
      </c>
      <c r="BM7" s="32">
        <f>($J7*EXP(BM$5*($N7+0.5*($O7)^2))*_xlfn.NORM.DIST((LN(($L7*EXP($K7/100*BM$5)))-LN($J7)-$N7*BM$5)/($O7*SQRT(BM$5))-$O7*SQRT(BM$5),0,1,TRUE)+$L7*EXP($K7/100*BM$5)*(1-_xlfn.NORM.DIST((LN(($L7*EXP($K7/100*BM$5)))-LN($J7)-$N7*BM$5)/($O7*SQRT(BM$5)),0,1,TRUE)))*EXP(-$F$1*BM$5)*INDEX('3)tpx males'!EU$57:EU$107,MATCH($Q7,'3)tpx males'!$DC$57:$DC$107,0))</f>
        <v>0</v>
      </c>
      <c r="BN7" s="32">
        <f>($J7*EXP(BN$5*($N7+0.5*($O7)^2))*_xlfn.NORM.DIST((LN(($L7*EXP($K7/100*BN$5)))-LN($J7)-$N7*BN$5)/($O7*SQRT(BN$5))-$O7*SQRT(BN$5),0,1,TRUE)+$L7*EXP($K7/100*BN$5)*(1-_xlfn.NORM.DIST((LN(($L7*EXP($K7/100*BN$5)))-LN($J7)-$N7*BN$5)/($O7*SQRT(BN$5)),0,1,TRUE)))*EXP(-$F$1*BN$5)*INDEX('3)tpx males'!EV$57:EV$107,MATCH($Q7,'3)tpx males'!$DC$57:$DC$107,0))</f>
        <v>0</v>
      </c>
      <c r="BO7" s="32">
        <f>($J7*EXP(BO$5*($N7+0.5*($O7)^2))*_xlfn.NORM.DIST((LN(($L7*EXP($K7/100*BO$5)))-LN($J7)-$N7*BO$5)/($O7*SQRT(BO$5))-$O7*SQRT(BO$5),0,1,TRUE)+$L7*EXP($K7/100*BO$5)*(1-_xlfn.NORM.DIST((LN(($L7*EXP($K7/100*BO$5)))-LN($J7)-$N7*BO$5)/($O7*SQRT(BO$5)),0,1,TRUE)))*EXP(-$F$1*BO$5)*INDEX('3)tpx males'!EW$57:EW$107,MATCH($Q7,'3)tpx males'!$DC$57:$DC$107,0))</f>
        <v>0</v>
      </c>
      <c r="BP7" s="32">
        <f>($J7*EXP(BP$5*($N7+0.5*($O7)^2))*_xlfn.NORM.DIST((LN(($L7*EXP($K7/100*BP$5)))-LN($J7)-$N7*BP$5)/($O7*SQRT(BP$5))-$O7*SQRT(BP$5),0,1,TRUE)+$L7*EXP($K7/100*BP$5)*(1-_xlfn.NORM.DIST((LN(($L7*EXP($K7/100*BP$5)))-LN($J7)-$N7*BP$5)/($O7*SQRT(BP$5)),0,1,TRUE)))*EXP(-$F$1*BP$5)*INDEX('3)tpx males'!EX$57:EX$107,MATCH($Q7,'3)tpx males'!$DC$57:$DC$107,0))</f>
        <v>0</v>
      </c>
      <c r="BQ7" s="32">
        <f>($J7*EXP(BQ$5*($N7+0.5*($O7)^2))*_xlfn.NORM.DIST((LN(($L7*EXP($K7/100*BQ$5)))-LN($J7)-$N7*BQ$5)/($O7*SQRT(BQ$5))-$O7*SQRT(BQ$5),0,1,TRUE)+$L7*EXP($K7/100*BQ$5)*(1-_xlfn.NORM.DIST((LN(($L7*EXP($K7/100*BQ$5)))-LN($J7)-$N7*BQ$5)/($O7*SQRT(BQ$5)),0,1,TRUE)))*EXP(-$F$1*BQ$5)*INDEX('3)tpx males'!EY$57:EY$107,MATCH($Q7,'3)tpx males'!$DC$57:$DC$107,0))</f>
        <v>0</v>
      </c>
      <c r="BR7" s="32">
        <f>($J7*EXP(BR$5*($N7+0.5*($O7)^2))*_xlfn.NORM.DIST((LN(($L7*EXP($K7/100*BR$5)))-LN($J7)-$N7*BR$5)/($O7*SQRT(BR$5))-$O7*SQRT(BR$5),0,1,TRUE)+$L7*EXP($K7/100*BR$5)*(1-_xlfn.NORM.DIST((LN(($L7*EXP($K7/100*BR$5)))-LN($J7)-$N7*BR$5)/($O7*SQRT(BR$5)),0,1,TRUE)))*EXP(-$F$1*BR$5)*INDEX('3)tpx males'!EZ$57:EZ$107,MATCH($Q7,'3)tpx males'!$DC$57:$DC$107,0))</f>
        <v>0</v>
      </c>
      <c r="BS7" s="32">
        <f>($J7*EXP(BS$5*($N7+0.5*($O7)^2))*_xlfn.NORM.DIST((LN(($L7*EXP($K7/100*BS$5)))-LN($J7)-$N7*BS$5)/($O7*SQRT(BS$5))-$O7*SQRT(BS$5),0,1,TRUE)+$L7*EXP($K7/100*BS$5)*(1-_xlfn.NORM.DIST((LN(($L7*EXP($K7/100*BS$5)))-LN($J7)-$N7*BS$5)/($O7*SQRT(BS$5)),0,1,TRUE)))*EXP(-$F$1*BS$5)*INDEX('3)tpx males'!FA$57:FA$107,MATCH($Q7,'3)tpx males'!$DC$57:$DC$107,0))</f>
        <v>0</v>
      </c>
      <c r="BT7" s="32">
        <f>($J7*EXP(BT$5*($N7+0.5*($O7)^2))*_xlfn.NORM.DIST((LN(($L7*EXP($K7/100*BT$5)))-LN($J7)-$N7*BT$5)/($O7*SQRT(BT$5))-$O7*SQRT(BT$5),0,1,TRUE)+$L7*EXP($K7/100*BT$5)*(1-_xlfn.NORM.DIST((LN(($L7*EXP($K7/100*BT$5)))-LN($J7)-$N7*BT$5)/($O7*SQRT(BT$5)),0,1,TRUE)))*EXP(-$F$1*BT$5)*INDEX('3)tpx males'!FB$57:FB$107,MATCH($Q7,'3)tpx males'!$DC$57:$DC$107,0))</f>
        <v>0</v>
      </c>
    </row>
    <row r="8" spans="1:72" x14ac:dyDescent="0.25">
      <c r="B8" s="32" t="s">
        <v>16</v>
      </c>
      <c r="C8" s="32" t="s">
        <v>12</v>
      </c>
      <c r="D8" s="49">
        <v>11776</v>
      </c>
      <c r="E8" s="32" t="s">
        <v>13</v>
      </c>
      <c r="F8" s="32" t="s">
        <v>17</v>
      </c>
      <c r="G8" s="49" t="s">
        <v>17</v>
      </c>
      <c r="H8" s="32" t="s">
        <v>17</v>
      </c>
      <c r="I8" s="32" t="s">
        <v>23</v>
      </c>
      <c r="J8" s="32">
        <v>412912.5</v>
      </c>
      <c r="K8" s="32">
        <v>7.25</v>
      </c>
      <c r="L8" s="32">
        <f>'3) 2016 cases'!M8*EXP('3) 2016 cases'!L8/100)</f>
        <v>118526.02936496041</v>
      </c>
      <c r="M8" s="32"/>
      <c r="N8" s="32">
        <f>INDEX('2b)Working'!$I$61:$P$61,MATCH($I8,'2b)Working'!$I$60:$P$60,0))</f>
        <v>6.4419325448889148E-2</v>
      </c>
      <c r="O8" s="32">
        <f>INDEX('2b)Working'!$I$62:$P$62,MATCH($I8,'2b)Working'!$I$60:$P$60,0))</f>
        <v>5.1556803430206084E-2</v>
      </c>
      <c r="P8" s="32"/>
      <c r="Q8" s="32">
        <f t="shared" si="1"/>
        <v>85</v>
      </c>
      <c r="U8" s="32">
        <f t="shared" ca="1" si="2"/>
        <v>120362.92686134274</v>
      </c>
      <c r="W8" s="32">
        <f ca="1">($J8*EXP(W$5*($N8+0.5*($O8)^2))*_xlfn.NORM.DIST((LN(($L8*EXP($K8/100*W$5)))-LN($J8)-$N8*W$5)/($O8*SQRT(W$5))-$O8*SQRT(W$5),0,1,TRUE)+$L8*EXP($K8/100*W$5)*(1-_xlfn.NORM.DIST((LN(($L8*EXP($K8/100*W$5)))-LN($J8)-$N8*W$5)/($O8*SQRT(W$5)),0,1,TRUE)))*EXP(-$F$1*W$5)*INDEX('3)tpx males'!DE$57:DE$107,MATCH($Q8,'3)tpx males'!$DC$57:$DC$107,0))</f>
        <v>10500.260433831752</v>
      </c>
      <c r="X8" s="32">
        <f ca="1">($J8*EXP(X$5*($N8+0.5*($O8)^2))*_xlfn.NORM.DIST((LN(($L8*EXP($K8/100*X$5)))-LN($J8)-$N8*X$5)/($O8*SQRT(X$5))-$O8*SQRT(X$5),0,1,TRUE)+$L8*EXP($K8/100*X$5)*(1-_xlfn.NORM.DIST((LN(($L8*EXP($K8/100*X$5)))-LN($J8)-$N8*X$5)/($O8*SQRT(X$5)),0,1,TRUE)))*EXP(-$F$1*X$5)*INDEX('3)tpx males'!DF$57:DF$107,MATCH($Q8,'3)tpx males'!$DC$57:$DC$107,0))</f>
        <v>11343.983919197794</v>
      </c>
      <c r="Y8" s="32">
        <f ca="1">($J8*EXP(Y$5*($N8+0.5*($O8)^2))*_xlfn.NORM.DIST((LN(($L8*EXP($K8/100*Y$5)))-LN($J8)-$N8*Y$5)/($O8*SQRT(Y$5))-$O8*SQRT(Y$5),0,1,TRUE)+$L8*EXP($K8/100*Y$5)*(1-_xlfn.NORM.DIST((LN(($L8*EXP($K8/100*Y$5)))-LN($J8)-$N8*Y$5)/($O8*SQRT(Y$5)),0,1,TRUE)))*EXP(-$F$1*Y$5)*INDEX('3)tpx males'!DG$57:DG$107,MATCH($Q8,'3)tpx males'!$DC$57:$DC$107,0))</f>
        <v>10562.911278938513</v>
      </c>
      <c r="Z8" s="32">
        <f ca="1">($J8*EXP(Z$5*($N8+0.5*($O8)^2))*_xlfn.NORM.DIST((LN(($L8*EXP($K8/100*Z$5)))-LN($J8)-$N8*Z$5)/($O8*SQRT(Z$5))-$O8*SQRT(Z$5),0,1,TRUE)+$L8*EXP($K8/100*Z$5)*(1-_xlfn.NORM.DIST((LN(($L8*EXP($K8/100*Z$5)))-LN($J8)-$N8*Z$5)/($O8*SQRT(Z$5)),0,1,TRUE)))*EXP(-$F$1*Z$5)*INDEX('3)tpx males'!DH$57:DH$107,MATCH($Q8,'3)tpx males'!$DC$57:$DC$107,0))</f>
        <v>10819.85710794027</v>
      </c>
      <c r="AA8" s="32">
        <f ca="1">($J8*EXP(AA$5*($N8+0.5*($O8)^2))*_xlfn.NORM.DIST((LN(($L8*EXP($K8/100*AA$5)))-LN($J8)-$N8*AA$5)/($O8*SQRT(AA$5))-$O8*SQRT(AA$5),0,1,TRUE)+$L8*EXP($K8/100*AA$5)*(1-_xlfn.NORM.DIST((LN(($L8*EXP($K8/100*AA$5)))-LN($J8)-$N8*AA$5)/($O8*SQRT(AA$5)),0,1,TRUE)))*EXP(-$F$1*AA$5)*INDEX('3)tpx males'!DI$57:DI$107,MATCH($Q8,'3)tpx males'!$DC$57:$DC$107,0))</f>
        <v>11038.216367553932</v>
      </c>
      <c r="AB8" s="32">
        <f ca="1">($J8*EXP(AB$5*($N8+0.5*($O8)^2))*_xlfn.NORM.DIST((LN(($L8*EXP($K8/100*AB$5)))-LN($J8)-$N8*AB$5)/($O8*SQRT(AB$5))-$O8*SQRT(AB$5),0,1,TRUE)+$L8*EXP($K8/100*AB$5)*(1-_xlfn.NORM.DIST((LN(($L8*EXP($K8/100*AB$5)))-LN($J8)-$N8*AB$5)/($O8*SQRT(AB$5)),0,1,TRUE)))*EXP(-$F$1*AB$5)*INDEX('3)tpx males'!DJ$57:DJ$107,MATCH($Q8,'3)tpx males'!$DC$57:$DC$107,0))</f>
        <v>10223.311017702303</v>
      </c>
      <c r="AC8" s="32">
        <f ca="1">($J8*EXP(AC$5*($N8+0.5*($O8)^2))*_xlfn.NORM.DIST((LN(($L8*EXP($K8/100*AC$5)))-LN($J8)-$N8*AC$5)/($O8*SQRT(AC$5))-$O8*SQRT(AC$5),0,1,TRUE)+$L8*EXP($K8/100*AC$5)*(1-_xlfn.NORM.DIST((LN(($L8*EXP($K8/100*AC$5)))-LN($J8)-$N8*AC$5)/($O8*SQRT(AC$5)),0,1,TRUE)))*EXP(-$F$1*AC$5)*INDEX('3)tpx males'!DK$57:DK$107,MATCH($Q8,'3)tpx males'!$DC$57:$DC$107,0))</f>
        <v>9768.1379900468328</v>
      </c>
      <c r="AD8" s="32">
        <f ca="1">($J8*EXP(AD$5*($N8+0.5*($O8)^2))*_xlfn.NORM.DIST((LN(($L8*EXP($K8/100*AD$5)))-LN($J8)-$N8*AD$5)/($O8*SQRT(AD$5))-$O8*SQRT(AD$5),0,1,TRUE)+$L8*EXP($K8/100*AD$5)*(1-_xlfn.NORM.DIST((LN(($L8*EXP($K8/100*AD$5)))-LN($J8)-$N8*AD$5)/($O8*SQRT(AD$5)),0,1,TRUE)))*EXP(-$F$1*AD$5)*INDEX('3)tpx males'!DL$57:DL$107,MATCH($Q8,'3)tpx males'!$DC$57:$DC$107,0))</f>
        <v>8295.175516202431</v>
      </c>
      <c r="AE8" s="32">
        <f ca="1">($J8*EXP(AE$5*($N8+0.5*($O8)^2))*_xlfn.NORM.DIST((LN(($L8*EXP($K8/100*AE$5)))-LN($J8)-$N8*AE$5)/($O8*SQRT(AE$5))-$O8*SQRT(AE$5),0,1,TRUE)+$L8*EXP($K8/100*AE$5)*(1-_xlfn.NORM.DIST((LN(($L8*EXP($K8/100*AE$5)))-LN($J8)-$N8*AE$5)/($O8*SQRT(AE$5)),0,1,TRUE)))*EXP(-$F$1*AE$5)*INDEX('3)tpx males'!DM$57:DM$107,MATCH($Q8,'3)tpx males'!$DC$57:$DC$107,0))</f>
        <v>7799.667845654415</v>
      </c>
      <c r="AF8" s="32">
        <f ca="1">($J8*EXP(AF$5*($N8+0.5*($O8)^2))*_xlfn.NORM.DIST((LN(($L8*EXP($K8/100*AF$5)))-LN($J8)-$N8*AF$5)/($O8*SQRT(AF$5))-$O8*SQRT(AF$5),0,1,TRUE)+$L8*EXP($K8/100*AF$5)*(1-_xlfn.NORM.DIST((LN(($L8*EXP($K8/100*AF$5)))-LN($J8)-$N8*AF$5)/($O8*SQRT(AF$5)),0,1,TRUE)))*EXP(-$F$1*AF$5)*INDEX('3)tpx males'!DN$57:DN$107,MATCH($Q8,'3)tpx males'!$DC$57:$DC$107,0))</f>
        <v>7087.7599119568767</v>
      </c>
      <c r="AG8" s="32">
        <f ca="1">($J8*EXP(AG$5*($N8+0.5*($O8)^2))*_xlfn.NORM.DIST((LN(($L8*EXP($K8/100*AG$5)))-LN($J8)-$N8*AG$5)/($O8*SQRT(AG$5))-$O8*SQRT(AG$5),0,1,TRUE)+$L8*EXP($K8/100*AG$5)*(1-_xlfn.NORM.DIST((LN(($L8*EXP($K8/100*AG$5)))-LN($J8)-$N8*AG$5)/($O8*SQRT(AG$5)),0,1,TRUE)))*EXP(-$F$1*AG$5)*INDEX('3)tpx males'!DO$57:DO$107,MATCH($Q8,'3)tpx males'!$DC$57:$DC$107,0))</f>
        <v>5790.394051053021</v>
      </c>
      <c r="AH8" s="32">
        <f ca="1">($J8*EXP(AH$5*($N8+0.5*($O8)^2))*_xlfn.NORM.DIST((LN(($L8*EXP($K8/100*AH$5)))-LN($J8)-$N8*AH$5)/($O8*SQRT(AH$5))-$O8*SQRT(AH$5),0,1,TRUE)+$L8*EXP($K8/100*AH$5)*(1-_xlfn.NORM.DIST((LN(($L8*EXP($K8/100*AH$5)))-LN($J8)-$N8*AH$5)/($O8*SQRT(AH$5)),0,1,TRUE)))*EXP(-$F$1*AH$5)*INDEX('3)tpx males'!DP$57:DP$107,MATCH($Q8,'3)tpx males'!$DC$57:$DC$107,0))</f>
        <v>4717.343842349218</v>
      </c>
      <c r="AI8" s="32">
        <f ca="1">($J8*EXP(AI$5*($N8+0.5*($O8)^2))*_xlfn.NORM.DIST((LN(($L8*EXP($K8/100*AI$5)))-LN($J8)-$N8*AI$5)/($O8*SQRT(AI$5))-$O8*SQRT(AI$5),0,1,TRUE)+$L8*EXP($K8/100*AI$5)*(1-_xlfn.NORM.DIST((LN(($L8*EXP($K8/100*AI$5)))-LN($J8)-$N8*AI$5)/($O8*SQRT(AI$5)),0,1,TRUE)))*EXP(-$F$1*AI$5)*INDEX('3)tpx males'!DQ$57:DQ$107,MATCH($Q8,'3)tpx males'!$DC$57:$DC$107,0))</f>
        <v>3710.2412615750136</v>
      </c>
      <c r="AJ8" s="32">
        <f ca="1">($J8*EXP(AJ$5*($N8+0.5*($O8)^2))*_xlfn.NORM.DIST((LN(($L8*EXP($K8/100*AJ$5)))-LN($J8)-$N8*AJ$5)/($O8*SQRT(AJ$5))-$O8*SQRT(AJ$5),0,1,TRUE)+$L8*EXP($K8/100*AJ$5)*(1-_xlfn.NORM.DIST((LN(($L8*EXP($K8/100*AJ$5)))-LN($J8)-$N8*AJ$5)/($O8*SQRT(AJ$5)),0,1,TRUE)))*EXP(-$F$1*AJ$5)*INDEX('3)tpx males'!DR$57:DR$107,MATCH($Q8,'3)tpx males'!$DC$57:$DC$107,0))</f>
        <v>2807.1472554508837</v>
      </c>
      <c r="AK8" s="32">
        <f ca="1">($J8*EXP(AK$5*($N8+0.5*($O8)^2))*_xlfn.NORM.DIST((LN(($L8*EXP($K8/100*AK$5)))-LN($J8)-$N8*AK$5)/($O8*SQRT(AK$5))-$O8*SQRT(AK$5),0,1,TRUE)+$L8*EXP($K8/100*AK$5)*(1-_xlfn.NORM.DIST((LN(($L8*EXP($K8/100*AK$5)))-LN($J8)-$N8*AK$5)/($O8*SQRT(AK$5)),0,1,TRUE)))*EXP(-$F$1*AK$5)*INDEX('3)tpx males'!DS$57:DS$107,MATCH($Q8,'3)tpx males'!$DC$57:$DC$107,0))</f>
        <v>2053.1100163934902</v>
      </c>
      <c r="AL8" s="32">
        <f ca="1">($J8*EXP(AL$5*($N8+0.5*($O8)^2))*_xlfn.NORM.DIST((LN(($L8*EXP($K8/100*AL$5)))-LN($J8)-$N8*AL$5)/($O8*SQRT(AL$5))-$O8*SQRT(AL$5),0,1,TRUE)+$L8*EXP($K8/100*AL$5)*(1-_xlfn.NORM.DIST((LN(($L8*EXP($K8/100*AL$5)))-LN($J8)-$N8*AL$5)/($O8*SQRT(AL$5)),0,1,TRUE)))*EXP(-$F$1*AL$5)*INDEX('3)tpx males'!DT$57:DT$107,MATCH($Q8,'3)tpx males'!$DC$57:$DC$107,0))</f>
        <v>1422.443755959044</v>
      </c>
      <c r="AM8" s="32">
        <f ca="1">($J8*EXP(AM$5*($N8+0.5*($O8)^2))*_xlfn.NORM.DIST((LN(($L8*EXP($K8/100*AM$5)))-LN($J8)-$N8*AM$5)/($O8*SQRT(AM$5))-$O8*SQRT(AM$5),0,1,TRUE)+$L8*EXP($K8/100*AM$5)*(1-_xlfn.NORM.DIST((LN(($L8*EXP($K8/100*AM$5)))-LN($J8)-$N8*AM$5)/($O8*SQRT(AM$5)),0,1,TRUE)))*EXP(-$F$1*AM$5)*INDEX('3)tpx males'!DU$57:DU$107,MATCH($Q8,'3)tpx males'!$DC$57:$DC$107,0))</f>
        <v>957.0489009989368</v>
      </c>
      <c r="AN8" s="32">
        <f ca="1">($J8*EXP(AN$5*($N8+0.5*($O8)^2))*_xlfn.NORM.DIST((LN(($L8*EXP($K8/100*AN$5)))-LN($J8)-$N8*AN$5)/($O8*SQRT(AN$5))-$O8*SQRT(AN$5),0,1,TRUE)+$L8*EXP($K8/100*AN$5)*(1-_xlfn.NORM.DIST((LN(($L8*EXP($K8/100*AN$5)))-LN($J8)-$N8*AN$5)/($O8*SQRT(AN$5)),0,1,TRUE)))*EXP(-$F$1*AN$5)*INDEX('3)tpx males'!DV$57:DV$107,MATCH($Q8,'3)tpx males'!$DC$57:$DC$107,0))</f>
        <v>618.89106437496287</v>
      </c>
      <c r="AO8" s="32">
        <f ca="1">($J8*EXP(AO$5*($N8+0.5*($O8)^2))*_xlfn.NORM.DIST((LN(($L8*EXP($K8/100*AO$5)))-LN($J8)-$N8*AO$5)/($O8*SQRT(AO$5))-$O8*SQRT(AO$5),0,1,TRUE)+$L8*EXP($K8/100*AO$5)*(1-_xlfn.NORM.DIST((LN(($L8*EXP($K8/100*AO$5)))-LN($J8)-$N8*AO$5)/($O8*SQRT(AO$5)),0,1,TRUE)))*EXP(-$F$1*AO$5)*INDEX('3)tpx males'!DW$57:DW$107,MATCH($Q8,'3)tpx males'!$DC$57:$DC$107,0))</f>
        <v>374.46406124407747</v>
      </c>
      <c r="AP8" s="32">
        <f ca="1">($J8*EXP(AP$5*($N8+0.5*($O8)^2))*_xlfn.NORM.DIST((LN(($L8*EXP($K8/100*AP$5)))-LN($J8)-$N8*AP$5)/($O8*SQRT(AP$5))-$O8*SQRT(AP$5),0,1,TRUE)+$L8*EXP($K8/100*AP$5)*(1-_xlfn.NORM.DIST((LN(($L8*EXP($K8/100*AP$5)))-LN($J8)-$N8*AP$5)/($O8*SQRT(AP$5)),0,1,TRUE)))*EXP(-$F$1*AP$5)*INDEX('3)tpx males'!DX$57:DX$107,MATCH($Q8,'3)tpx males'!$DC$57:$DC$107,0))</f>
        <v>223.23830133920552</v>
      </c>
      <c r="AQ8" s="32">
        <f ca="1">($J8*EXP(AQ$5*($N8+0.5*($O8)^2))*_xlfn.NORM.DIST((LN(($L8*EXP($K8/100*AQ$5)))-LN($J8)-$N8*AQ$5)/($O8*SQRT(AQ$5))-$O8*SQRT(AQ$5),0,1,TRUE)+$L8*EXP($K8/100*AQ$5)*(1-_xlfn.NORM.DIST((LN(($L8*EXP($K8/100*AQ$5)))-LN($J8)-$N8*AQ$5)/($O8*SQRT(AQ$5)),0,1,TRUE)))*EXP(-$F$1*AQ$5)*INDEX('3)tpx males'!DY$57:DY$107,MATCH($Q8,'3)tpx males'!$DC$57:$DC$107,0))</f>
        <v>123.04198967864224</v>
      </c>
      <c r="AR8" s="32">
        <f ca="1">($J8*EXP(AR$5*($N8+0.5*($O8)^2))*_xlfn.NORM.DIST((LN(($L8*EXP($K8/100*AR$5)))-LN($J8)-$N8*AR$5)/($O8*SQRT(AR$5))-$O8*SQRT(AR$5),0,1,TRUE)+$L8*EXP($K8/100*AR$5)*(1-_xlfn.NORM.DIST((LN(($L8*EXP($K8/100*AR$5)))-LN($J8)-$N8*AR$5)/($O8*SQRT(AR$5)),0,1,TRUE)))*EXP(-$F$1*AR$5)*INDEX('3)tpx males'!DZ$57:DZ$107,MATCH($Q8,'3)tpx males'!$DC$57:$DC$107,0))</f>
        <v>67.884384504233324</v>
      </c>
      <c r="AS8" s="32">
        <f ca="1">($J8*EXP(AS$5*($N8+0.5*($O8)^2))*_xlfn.NORM.DIST((LN(($L8*EXP($K8/100*AS$5)))-LN($J8)-$N8*AS$5)/($O8*SQRT(AS$5))-$O8*SQRT(AS$5),0,1,TRUE)+$L8*EXP($K8/100*AS$5)*(1-_xlfn.NORM.DIST((LN(($L8*EXP($K8/100*AS$5)))-LN($J8)-$N8*AS$5)/($O8*SQRT(AS$5)),0,1,TRUE)))*EXP(-$F$1*AS$5)*INDEX('3)tpx males'!EA$57:EA$107,MATCH($Q8,'3)tpx males'!$DC$57:$DC$107,0))</f>
        <v>35.896719964648312</v>
      </c>
      <c r="AT8" s="32">
        <f ca="1">($J8*EXP(AT$5*($N8+0.5*($O8)^2))*_xlfn.NORM.DIST((LN(($L8*EXP($K8/100*AT$5)))-LN($J8)-$N8*AT$5)/($O8*SQRT(AT$5))-$O8*SQRT(AT$5),0,1,TRUE)+$L8*EXP($K8/100*AT$5)*(1-_xlfn.NORM.DIST((LN(($L8*EXP($K8/100*AT$5)))-LN($J8)-$N8*AT$5)/($O8*SQRT(AT$5)),0,1,TRUE)))*EXP(-$F$1*AT$5)*INDEX('3)tpx males'!EB$57:EB$107,MATCH($Q8,'3)tpx males'!$DC$57:$DC$107,0))</f>
        <v>14.854319110655771</v>
      </c>
      <c r="AU8" s="32">
        <f ca="1">($J8*EXP(AU$5*($N8+0.5*($O8)^2))*_xlfn.NORM.DIST((LN(($L8*EXP($K8/100*AU$5)))-LN($J8)-$N8*AU$5)/($O8*SQRT(AU$5))-$O8*SQRT(AU$5),0,1,TRUE)+$L8*EXP($K8/100*AU$5)*(1-_xlfn.NORM.DIST((LN(($L8*EXP($K8/100*AU$5)))-LN($J8)-$N8*AU$5)/($O8*SQRT(AU$5)),0,1,TRUE)))*EXP(-$F$1*AU$5)*INDEX('3)tpx males'!EC$57:EC$107,MATCH($Q8,'3)tpx males'!$DC$57:$DC$107,0))</f>
        <v>7.6455483215853244</v>
      </c>
      <c r="AV8" s="32">
        <f>($J8*EXP(AV$5*($N8+0.5*($O8)^2))*_xlfn.NORM.DIST((LN(($L8*EXP($K8/100*AV$5)))-LN($J8)-$N8*AV$5)/($O8*SQRT(AV$5))-$O8*SQRT(AV$5),0,1,TRUE)+$L8*EXP($K8/100*AV$5)*(1-_xlfn.NORM.DIST((LN(($L8*EXP($K8/100*AV$5)))-LN($J8)-$N8*AV$5)/($O8*SQRT(AV$5)),0,1,TRUE)))*EXP(-$F$1*AV$5)*INDEX('3)tpx males'!ED$57:ED$107,MATCH($Q8,'3)tpx males'!$DC$57:$DC$107,0))</f>
        <v>0</v>
      </c>
      <c r="AW8" s="32">
        <f>($J8*EXP(AW$5*($N8+0.5*($O8)^2))*_xlfn.NORM.DIST((LN(($L8*EXP($K8/100*AW$5)))-LN($J8)-$N8*AW$5)/($O8*SQRT(AW$5))-$O8*SQRT(AW$5),0,1,TRUE)+$L8*EXP($K8/100*AW$5)*(1-_xlfn.NORM.DIST((LN(($L8*EXP($K8/100*AW$5)))-LN($J8)-$N8*AW$5)/($O8*SQRT(AW$5)),0,1,TRUE)))*EXP(-$F$1*AW$5)*INDEX('3)tpx males'!EE$57:EE$107,MATCH($Q8,'3)tpx males'!$DC$57:$DC$107,0))</f>
        <v>0</v>
      </c>
      <c r="AX8" s="32">
        <f>($J8*EXP(AX$5*($N8+0.5*($O8)^2))*_xlfn.NORM.DIST((LN(($L8*EXP($K8/100*AX$5)))-LN($J8)-$N8*AX$5)/($O8*SQRT(AX$5))-$O8*SQRT(AX$5),0,1,TRUE)+$L8*EXP($K8/100*AX$5)*(1-_xlfn.NORM.DIST((LN(($L8*EXP($K8/100*AX$5)))-LN($J8)-$N8*AX$5)/($O8*SQRT(AX$5)),0,1,TRUE)))*EXP(-$F$1*AX$5)*INDEX('3)tpx males'!EF$57:EF$107,MATCH($Q8,'3)tpx males'!$DC$57:$DC$107,0))</f>
        <v>0</v>
      </c>
      <c r="AY8" s="32">
        <f>($J8*EXP(AY$5*($N8+0.5*($O8)^2))*_xlfn.NORM.DIST((LN(($L8*EXP($K8/100*AY$5)))-LN($J8)-$N8*AY$5)/($O8*SQRT(AY$5))-$O8*SQRT(AY$5),0,1,TRUE)+$L8*EXP($K8/100*AY$5)*(1-_xlfn.NORM.DIST((LN(($L8*EXP($K8/100*AY$5)))-LN($J8)-$N8*AY$5)/($O8*SQRT(AY$5)),0,1,TRUE)))*EXP(-$F$1*AY$5)*INDEX('3)tpx males'!EG$57:EG$107,MATCH($Q8,'3)tpx males'!$DC$57:$DC$107,0))</f>
        <v>0</v>
      </c>
      <c r="AZ8" s="32">
        <f>($J8*EXP(AZ$5*($N8+0.5*($O8)^2))*_xlfn.NORM.DIST((LN(($L8*EXP($K8/100*AZ$5)))-LN($J8)-$N8*AZ$5)/($O8*SQRT(AZ$5))-$O8*SQRT(AZ$5),0,1,TRUE)+$L8*EXP($K8/100*AZ$5)*(1-_xlfn.NORM.DIST((LN(($L8*EXP($K8/100*AZ$5)))-LN($J8)-$N8*AZ$5)/($O8*SQRT(AZ$5)),0,1,TRUE)))*EXP(-$F$1*AZ$5)*INDEX('3)tpx males'!EH$57:EH$107,MATCH($Q8,'3)tpx males'!$DC$57:$DC$107,0))</f>
        <v>0</v>
      </c>
      <c r="BA8" s="32">
        <f>($J8*EXP(BA$5*($N8+0.5*($O8)^2))*_xlfn.NORM.DIST((LN(($L8*EXP($K8/100*BA$5)))-LN($J8)-$N8*BA$5)/($O8*SQRT(BA$5))-$O8*SQRT(BA$5),0,1,TRUE)+$L8*EXP($K8/100*BA$5)*(1-_xlfn.NORM.DIST((LN(($L8*EXP($K8/100*BA$5)))-LN($J8)-$N8*BA$5)/($O8*SQRT(BA$5)),0,1,TRUE)))*EXP(-$F$1*BA$5)*INDEX('3)tpx males'!EI$57:EI$107,MATCH($Q8,'3)tpx males'!$DC$57:$DC$107,0))</f>
        <v>0</v>
      </c>
      <c r="BB8" s="32">
        <f>($J8*EXP(BB$5*($N8+0.5*($O8)^2))*_xlfn.NORM.DIST((LN(($L8*EXP($K8/100*BB$5)))-LN($J8)-$N8*BB$5)/($O8*SQRT(BB$5))-$O8*SQRT(BB$5),0,1,TRUE)+$L8*EXP($K8/100*BB$5)*(1-_xlfn.NORM.DIST((LN(($L8*EXP($K8/100*BB$5)))-LN($J8)-$N8*BB$5)/($O8*SQRT(BB$5)),0,1,TRUE)))*EXP(-$F$1*BB$5)*INDEX('3)tpx males'!EJ$57:EJ$107,MATCH($Q8,'3)tpx males'!$DC$57:$DC$107,0))</f>
        <v>0</v>
      </c>
      <c r="BC8" s="32">
        <f>($J8*EXP(BC$5*($N8+0.5*($O8)^2))*_xlfn.NORM.DIST((LN(($L8*EXP($K8/100*BC$5)))-LN($J8)-$N8*BC$5)/($O8*SQRT(BC$5))-$O8*SQRT(BC$5),0,1,TRUE)+$L8*EXP($K8/100*BC$5)*(1-_xlfn.NORM.DIST((LN(($L8*EXP($K8/100*BC$5)))-LN($J8)-$N8*BC$5)/($O8*SQRT(BC$5)),0,1,TRUE)))*EXP(-$F$1*BC$5)*INDEX('3)tpx males'!EK$57:EK$107,MATCH($Q8,'3)tpx males'!$DC$57:$DC$107,0))</f>
        <v>0</v>
      </c>
      <c r="BD8" s="32">
        <f>($J8*EXP(BD$5*($N8+0.5*($O8)^2))*_xlfn.NORM.DIST((LN(($L8*EXP($K8/100*BD$5)))-LN($J8)-$N8*BD$5)/($O8*SQRT(BD$5))-$O8*SQRT(BD$5),0,1,TRUE)+$L8*EXP($K8/100*BD$5)*(1-_xlfn.NORM.DIST((LN(($L8*EXP($K8/100*BD$5)))-LN($J8)-$N8*BD$5)/($O8*SQRT(BD$5)),0,1,TRUE)))*EXP(-$F$1*BD$5)*INDEX('3)tpx males'!EL$57:EL$107,MATCH($Q8,'3)tpx males'!$DC$57:$DC$107,0))</f>
        <v>0</v>
      </c>
      <c r="BE8" s="32">
        <f>($J8*EXP(BE$5*($N8+0.5*($O8)^2))*_xlfn.NORM.DIST((LN(($L8*EXP($K8/100*BE$5)))-LN($J8)-$N8*BE$5)/($O8*SQRT(BE$5))-$O8*SQRT(BE$5),0,1,TRUE)+$L8*EXP($K8/100*BE$5)*(1-_xlfn.NORM.DIST((LN(($L8*EXP($K8/100*BE$5)))-LN($J8)-$N8*BE$5)/($O8*SQRT(BE$5)),0,1,TRUE)))*EXP(-$F$1*BE$5)*INDEX('3)tpx males'!EM$57:EM$107,MATCH($Q8,'3)tpx males'!$DC$57:$DC$107,0))</f>
        <v>0</v>
      </c>
      <c r="BF8" s="32">
        <f>($J8*EXP(BF$5*($N8+0.5*($O8)^2))*_xlfn.NORM.DIST((LN(($L8*EXP($K8/100*BF$5)))-LN($J8)-$N8*BF$5)/($O8*SQRT(BF$5))-$O8*SQRT(BF$5),0,1,TRUE)+$L8*EXP($K8/100*BF$5)*(1-_xlfn.NORM.DIST((LN(($L8*EXP($K8/100*BF$5)))-LN($J8)-$N8*BF$5)/($O8*SQRT(BF$5)),0,1,TRUE)))*EXP(-$F$1*BF$5)*INDEX('3)tpx males'!EN$57:EN$107,MATCH($Q8,'3)tpx males'!$DC$57:$DC$107,0))</f>
        <v>0</v>
      </c>
      <c r="BG8" s="32">
        <f>($J8*EXP(BG$5*($N8+0.5*($O8)^2))*_xlfn.NORM.DIST((LN(($L8*EXP($K8/100*BG$5)))-LN($J8)-$N8*BG$5)/($O8*SQRT(BG$5))-$O8*SQRT(BG$5),0,1,TRUE)+$L8*EXP($K8/100*BG$5)*(1-_xlfn.NORM.DIST((LN(($L8*EXP($K8/100*BG$5)))-LN($J8)-$N8*BG$5)/($O8*SQRT(BG$5)),0,1,TRUE)))*EXP(-$F$1*BG$5)*INDEX('3)tpx males'!EO$57:EO$107,MATCH($Q8,'3)tpx males'!$DC$57:$DC$107,0))</f>
        <v>0</v>
      </c>
      <c r="BH8" s="32">
        <f>($J8*EXP(BH$5*($N8+0.5*($O8)^2))*_xlfn.NORM.DIST((LN(($L8*EXP($K8/100*BH$5)))-LN($J8)-$N8*BH$5)/($O8*SQRT(BH$5))-$O8*SQRT(BH$5),0,1,TRUE)+$L8*EXP($K8/100*BH$5)*(1-_xlfn.NORM.DIST((LN(($L8*EXP($K8/100*BH$5)))-LN($J8)-$N8*BH$5)/($O8*SQRT(BH$5)),0,1,TRUE)))*EXP(-$F$1*BH$5)*INDEX('3)tpx males'!EP$57:EP$107,MATCH($Q8,'3)tpx males'!$DC$57:$DC$107,0))</f>
        <v>0</v>
      </c>
      <c r="BI8" s="32">
        <f>($J8*EXP(BI$5*($N8+0.5*($O8)^2))*_xlfn.NORM.DIST((LN(($L8*EXP($K8/100*BI$5)))-LN($J8)-$N8*BI$5)/($O8*SQRT(BI$5))-$O8*SQRT(BI$5),0,1,TRUE)+$L8*EXP($K8/100*BI$5)*(1-_xlfn.NORM.DIST((LN(($L8*EXP($K8/100*BI$5)))-LN($J8)-$N8*BI$5)/($O8*SQRT(BI$5)),0,1,TRUE)))*EXP(-$F$1*BI$5)*INDEX('3)tpx males'!EQ$57:EQ$107,MATCH($Q8,'3)tpx males'!$DC$57:$DC$107,0))</f>
        <v>0</v>
      </c>
      <c r="BJ8" s="32">
        <f>($J8*EXP(BJ$5*($N8+0.5*($O8)^2))*_xlfn.NORM.DIST((LN(($L8*EXP($K8/100*BJ$5)))-LN($J8)-$N8*BJ$5)/($O8*SQRT(BJ$5))-$O8*SQRT(BJ$5),0,1,TRUE)+$L8*EXP($K8/100*BJ$5)*(1-_xlfn.NORM.DIST((LN(($L8*EXP($K8/100*BJ$5)))-LN($J8)-$N8*BJ$5)/($O8*SQRT(BJ$5)),0,1,TRUE)))*EXP(-$F$1*BJ$5)*INDEX('3)tpx males'!ER$57:ER$107,MATCH($Q8,'3)tpx males'!$DC$57:$DC$107,0))</f>
        <v>0</v>
      </c>
      <c r="BK8" s="32">
        <f>($J8*EXP(BK$5*($N8+0.5*($O8)^2))*_xlfn.NORM.DIST((LN(($L8*EXP($K8/100*BK$5)))-LN($J8)-$N8*BK$5)/($O8*SQRT(BK$5))-$O8*SQRT(BK$5),0,1,TRUE)+$L8*EXP($K8/100*BK$5)*(1-_xlfn.NORM.DIST((LN(($L8*EXP($K8/100*BK$5)))-LN($J8)-$N8*BK$5)/($O8*SQRT(BK$5)),0,1,TRUE)))*EXP(-$F$1*BK$5)*INDEX('3)tpx males'!ES$57:ES$107,MATCH($Q8,'3)tpx males'!$DC$57:$DC$107,0))</f>
        <v>0</v>
      </c>
      <c r="BL8" s="32">
        <f>($J8*EXP(BL$5*($N8+0.5*($O8)^2))*_xlfn.NORM.DIST((LN(($L8*EXP($K8/100*BL$5)))-LN($J8)-$N8*BL$5)/($O8*SQRT(BL$5))-$O8*SQRT(BL$5),0,1,TRUE)+$L8*EXP($K8/100*BL$5)*(1-_xlfn.NORM.DIST((LN(($L8*EXP($K8/100*BL$5)))-LN($J8)-$N8*BL$5)/($O8*SQRT(BL$5)),0,1,TRUE)))*EXP(-$F$1*BL$5)*INDEX('3)tpx males'!ET$57:ET$107,MATCH($Q8,'3)tpx males'!$DC$57:$DC$107,0))</f>
        <v>0</v>
      </c>
      <c r="BM8" s="32">
        <f>($J8*EXP(BM$5*($N8+0.5*($O8)^2))*_xlfn.NORM.DIST((LN(($L8*EXP($K8/100*BM$5)))-LN($J8)-$N8*BM$5)/($O8*SQRT(BM$5))-$O8*SQRT(BM$5),0,1,TRUE)+$L8*EXP($K8/100*BM$5)*(1-_xlfn.NORM.DIST((LN(($L8*EXP($K8/100*BM$5)))-LN($J8)-$N8*BM$5)/($O8*SQRT(BM$5)),0,1,TRUE)))*EXP(-$F$1*BM$5)*INDEX('3)tpx males'!EU$57:EU$107,MATCH($Q8,'3)tpx males'!$DC$57:$DC$107,0))</f>
        <v>0</v>
      </c>
      <c r="BN8" s="32">
        <f>($J8*EXP(BN$5*($N8+0.5*($O8)^2))*_xlfn.NORM.DIST((LN(($L8*EXP($K8/100*BN$5)))-LN($J8)-$N8*BN$5)/($O8*SQRT(BN$5))-$O8*SQRT(BN$5),0,1,TRUE)+$L8*EXP($K8/100*BN$5)*(1-_xlfn.NORM.DIST((LN(($L8*EXP($K8/100*BN$5)))-LN($J8)-$N8*BN$5)/($O8*SQRT(BN$5)),0,1,TRUE)))*EXP(-$F$1*BN$5)*INDEX('3)tpx males'!EV$57:EV$107,MATCH($Q8,'3)tpx males'!$DC$57:$DC$107,0))</f>
        <v>0</v>
      </c>
      <c r="BO8" s="32">
        <f>($J8*EXP(BO$5*($N8+0.5*($O8)^2))*_xlfn.NORM.DIST((LN(($L8*EXP($K8/100*BO$5)))-LN($J8)-$N8*BO$5)/($O8*SQRT(BO$5))-$O8*SQRT(BO$5),0,1,TRUE)+$L8*EXP($K8/100*BO$5)*(1-_xlfn.NORM.DIST((LN(($L8*EXP($K8/100*BO$5)))-LN($J8)-$N8*BO$5)/($O8*SQRT(BO$5)),0,1,TRUE)))*EXP(-$F$1*BO$5)*INDEX('3)tpx males'!EW$57:EW$107,MATCH($Q8,'3)tpx males'!$DC$57:$DC$107,0))</f>
        <v>0</v>
      </c>
      <c r="BP8" s="32">
        <f>($J8*EXP(BP$5*($N8+0.5*($O8)^2))*_xlfn.NORM.DIST((LN(($L8*EXP($K8/100*BP$5)))-LN($J8)-$N8*BP$5)/($O8*SQRT(BP$5))-$O8*SQRT(BP$5),0,1,TRUE)+$L8*EXP($K8/100*BP$5)*(1-_xlfn.NORM.DIST((LN(($L8*EXP($K8/100*BP$5)))-LN($J8)-$N8*BP$5)/($O8*SQRT(BP$5)),0,1,TRUE)))*EXP(-$F$1*BP$5)*INDEX('3)tpx males'!EX$57:EX$107,MATCH($Q8,'3)tpx males'!$DC$57:$DC$107,0))</f>
        <v>0</v>
      </c>
      <c r="BQ8" s="32">
        <f>($J8*EXP(BQ$5*($N8+0.5*($O8)^2))*_xlfn.NORM.DIST((LN(($L8*EXP($K8/100*BQ$5)))-LN($J8)-$N8*BQ$5)/($O8*SQRT(BQ$5))-$O8*SQRT(BQ$5),0,1,TRUE)+$L8*EXP($K8/100*BQ$5)*(1-_xlfn.NORM.DIST((LN(($L8*EXP($K8/100*BQ$5)))-LN($J8)-$N8*BQ$5)/($O8*SQRT(BQ$5)),0,1,TRUE)))*EXP(-$F$1*BQ$5)*INDEX('3)tpx males'!EY$57:EY$107,MATCH($Q8,'3)tpx males'!$DC$57:$DC$107,0))</f>
        <v>0</v>
      </c>
      <c r="BR8" s="32">
        <f>($J8*EXP(BR$5*($N8+0.5*($O8)^2))*_xlfn.NORM.DIST((LN(($L8*EXP($K8/100*BR$5)))-LN($J8)-$N8*BR$5)/($O8*SQRT(BR$5))-$O8*SQRT(BR$5),0,1,TRUE)+$L8*EXP($K8/100*BR$5)*(1-_xlfn.NORM.DIST((LN(($L8*EXP($K8/100*BR$5)))-LN($J8)-$N8*BR$5)/($O8*SQRT(BR$5)),0,1,TRUE)))*EXP(-$F$1*BR$5)*INDEX('3)tpx males'!EZ$57:EZ$107,MATCH($Q8,'3)tpx males'!$DC$57:$DC$107,0))</f>
        <v>0</v>
      </c>
      <c r="BS8" s="32">
        <f>($J8*EXP(BS$5*($N8+0.5*($O8)^2))*_xlfn.NORM.DIST((LN(($L8*EXP($K8/100*BS$5)))-LN($J8)-$N8*BS$5)/($O8*SQRT(BS$5))-$O8*SQRT(BS$5),0,1,TRUE)+$L8*EXP($K8/100*BS$5)*(1-_xlfn.NORM.DIST((LN(($L8*EXP($K8/100*BS$5)))-LN($J8)-$N8*BS$5)/($O8*SQRT(BS$5)),0,1,TRUE)))*EXP(-$F$1*BS$5)*INDEX('3)tpx males'!FA$57:FA$107,MATCH($Q8,'3)tpx males'!$DC$57:$DC$107,0))</f>
        <v>0</v>
      </c>
      <c r="BT8" s="32">
        <f>($J8*EXP(BT$5*($N8+0.5*($O8)^2))*_xlfn.NORM.DIST((LN(($L8*EXP($K8/100*BT$5)))-LN($J8)-$N8*BT$5)/($O8*SQRT(BT$5))-$O8*SQRT(BT$5),0,1,TRUE)+$L8*EXP($K8/100*BT$5)*(1-_xlfn.NORM.DIST((LN(($L8*EXP($K8/100*BT$5)))-LN($J8)-$N8*BT$5)/($O8*SQRT(BT$5)),0,1,TRUE)))*EXP(-$F$1*BT$5)*INDEX('3)tpx males'!FB$57:FB$107,MATCH($Q8,'3)tpx males'!$DC$57:$DC$107,0))</f>
        <v>0</v>
      </c>
    </row>
    <row r="9" spans="1:72" x14ac:dyDescent="0.25">
      <c r="B9" s="32" t="s">
        <v>16</v>
      </c>
      <c r="C9" s="32" t="s">
        <v>12</v>
      </c>
      <c r="D9" s="49">
        <v>11769</v>
      </c>
      <c r="E9" s="32" t="s">
        <v>13</v>
      </c>
      <c r="F9" s="32" t="s">
        <v>17</v>
      </c>
      <c r="G9" s="49" t="s">
        <v>17</v>
      </c>
      <c r="H9" s="32" t="s">
        <v>17</v>
      </c>
      <c r="I9" s="32" t="s">
        <v>22</v>
      </c>
      <c r="J9" s="32">
        <v>305662.5</v>
      </c>
      <c r="K9" s="32">
        <v>7.25</v>
      </c>
      <c r="L9" s="32">
        <f>'3) 2016 cases'!M9*EXP('3) 2016 cases'!L9/100)</f>
        <v>53848.881307413234</v>
      </c>
      <c r="M9" s="32"/>
      <c r="N9" s="32">
        <f>INDEX('2b)Working'!$I$61:$P$61,MATCH($I9,'2b)Working'!$I$60:$P$60,0))</f>
        <v>7.7288380255278302E-2</v>
      </c>
      <c r="O9" s="32">
        <f>INDEX('2b)Working'!$I$62:$P$62,MATCH($I9,'2b)Working'!$I$60:$P$60,0))</f>
        <v>4.7716681618892573E-2</v>
      </c>
      <c r="P9" s="32"/>
      <c r="Q9" s="32">
        <f t="shared" si="1"/>
        <v>85</v>
      </c>
      <c r="U9" s="32">
        <f t="shared" ca="1" si="2"/>
        <v>54683.422711231862</v>
      </c>
      <c r="W9" s="32">
        <f ca="1">($J9*EXP(W$5*($N9+0.5*($O9)^2))*_xlfn.NORM.DIST((LN(($L9*EXP($K9/100*W$5)))-LN($J9)-$N9*W$5)/($O9*SQRT(W$5))-$O9*SQRT(W$5),0,1,TRUE)+$L9*EXP($K9/100*W$5)*(1-_xlfn.NORM.DIST((LN(($L9*EXP($K9/100*W$5)))-LN($J9)-$N9*W$5)/($O9*SQRT(W$5)),0,1,TRUE)))*EXP(-$F$1*W$5)*INDEX('3)tpx males'!DE$57:DE$107,MATCH($Q9,'3)tpx males'!$DC$57:$DC$107,0))</f>
        <v>4770.4903372515191</v>
      </c>
      <c r="X9" s="32">
        <f ca="1">($J9*EXP(X$5*($N9+0.5*($O9)^2))*_xlfn.NORM.DIST((LN(($L9*EXP($K9/100*X$5)))-LN($J9)-$N9*X$5)/($O9*SQRT(X$5))-$O9*SQRT(X$5),0,1,TRUE)+$L9*EXP($K9/100*X$5)*(1-_xlfn.NORM.DIST((LN(($L9*EXP($K9/100*X$5)))-LN($J9)-$N9*X$5)/($O9*SQRT(X$5)),0,1,TRUE)))*EXP(-$F$1*X$5)*INDEX('3)tpx males'!DF$57:DF$107,MATCH($Q9,'3)tpx males'!$DC$57:$DC$107,0))</f>
        <v>5153.8117567167392</v>
      </c>
      <c r="Y9" s="32">
        <f ca="1">($J9*EXP(Y$5*($N9+0.5*($O9)^2))*_xlfn.NORM.DIST((LN(($L9*EXP($K9/100*Y$5)))-LN($J9)-$N9*Y$5)/($O9*SQRT(Y$5))-$O9*SQRT(Y$5),0,1,TRUE)+$L9*EXP($K9/100*Y$5)*(1-_xlfn.NORM.DIST((LN(($L9*EXP($K9/100*Y$5)))-LN($J9)-$N9*Y$5)/($O9*SQRT(Y$5)),0,1,TRUE)))*EXP(-$F$1*Y$5)*INDEX('3)tpx males'!DG$57:DG$107,MATCH($Q9,'3)tpx males'!$DC$57:$DC$107,0))</f>
        <v>4798.9539409007639</v>
      </c>
      <c r="Z9" s="32">
        <f ca="1">($J9*EXP(Z$5*($N9+0.5*($O9)^2))*_xlfn.NORM.DIST((LN(($L9*EXP($K9/100*Z$5)))-LN($J9)-$N9*Z$5)/($O9*SQRT(Z$5))-$O9*SQRT(Z$5),0,1,TRUE)+$L9*EXP($K9/100*Z$5)*(1-_xlfn.NORM.DIST((LN(($L9*EXP($K9/100*Z$5)))-LN($J9)-$N9*Z$5)/($O9*SQRT(Z$5)),0,1,TRUE)))*EXP(-$F$1*Z$5)*INDEX('3)tpx males'!DH$57:DH$107,MATCH($Q9,'3)tpx males'!$DC$57:$DC$107,0))</f>
        <v>4915.6898639927849</v>
      </c>
      <c r="AA9" s="32">
        <f ca="1">($J9*EXP(AA$5*($N9+0.5*($O9)^2))*_xlfn.NORM.DIST((LN(($L9*EXP($K9/100*AA$5)))-LN($J9)-$N9*AA$5)/($O9*SQRT(AA$5))-$O9*SQRT(AA$5),0,1,TRUE)+$L9*EXP($K9/100*AA$5)*(1-_xlfn.NORM.DIST((LN(($L9*EXP($K9/100*AA$5)))-LN($J9)-$N9*AA$5)/($O9*SQRT(AA$5)),0,1,TRUE)))*EXP(-$F$1*AA$5)*INDEX('3)tpx males'!DI$57:DI$107,MATCH($Q9,'3)tpx males'!$DC$57:$DC$107,0))</f>
        <v>5014.8950927202632</v>
      </c>
      <c r="AB9" s="32">
        <f ca="1">($J9*EXP(AB$5*($N9+0.5*($O9)^2))*_xlfn.NORM.DIST((LN(($L9*EXP($K9/100*AB$5)))-LN($J9)-$N9*AB$5)/($O9*SQRT(AB$5))-$O9*SQRT(AB$5),0,1,TRUE)+$L9*EXP($K9/100*AB$5)*(1-_xlfn.NORM.DIST((LN(($L9*EXP($K9/100*AB$5)))-LN($J9)-$N9*AB$5)/($O9*SQRT(AB$5)),0,1,TRUE)))*EXP(-$F$1*AB$5)*INDEX('3)tpx males'!DJ$57:DJ$107,MATCH($Q9,'3)tpx males'!$DC$57:$DC$107,0))</f>
        <v>4644.666361562674</v>
      </c>
      <c r="AC9" s="32">
        <f ca="1">($J9*EXP(AC$5*($N9+0.5*($O9)^2))*_xlfn.NORM.DIST((LN(($L9*EXP($K9/100*AC$5)))-LN($J9)-$N9*AC$5)/($O9*SQRT(AC$5))-$O9*SQRT(AC$5),0,1,TRUE)+$L9*EXP($K9/100*AC$5)*(1-_xlfn.NORM.DIST((LN(($L9*EXP($K9/100*AC$5)))-LN($J9)-$N9*AC$5)/($O9*SQRT(AC$5)),0,1,TRUE)))*EXP(-$F$1*AC$5)*INDEX('3)tpx males'!DK$57:DK$107,MATCH($Q9,'3)tpx males'!$DC$57:$DC$107,0))</f>
        <v>4437.8716307185023</v>
      </c>
      <c r="AD9" s="32">
        <f ca="1">($J9*EXP(AD$5*($N9+0.5*($O9)^2))*_xlfn.NORM.DIST((LN(($L9*EXP($K9/100*AD$5)))-LN($J9)-$N9*AD$5)/($O9*SQRT(AD$5))-$O9*SQRT(AD$5),0,1,TRUE)+$L9*EXP($K9/100*AD$5)*(1-_xlfn.NORM.DIST((LN(($L9*EXP($K9/100*AD$5)))-LN($J9)-$N9*AD$5)/($O9*SQRT(AD$5)),0,1,TRUE)))*EXP(-$F$1*AD$5)*INDEX('3)tpx males'!DL$57:DL$107,MATCH($Q9,'3)tpx males'!$DC$57:$DC$107,0))</f>
        <v>3768.6736338794267</v>
      </c>
      <c r="AE9" s="32">
        <f ca="1">($J9*EXP(AE$5*($N9+0.5*($O9)^2))*_xlfn.NORM.DIST((LN(($L9*EXP($K9/100*AE$5)))-LN($J9)-$N9*AE$5)/($O9*SQRT(AE$5))-$O9*SQRT(AE$5),0,1,TRUE)+$L9*EXP($K9/100*AE$5)*(1-_xlfn.NORM.DIST((LN(($L9*EXP($K9/100*AE$5)))-LN($J9)-$N9*AE$5)/($O9*SQRT(AE$5)),0,1,TRUE)))*EXP(-$F$1*AE$5)*INDEX('3)tpx males'!DM$57:DM$107,MATCH($Q9,'3)tpx males'!$DC$57:$DC$107,0))</f>
        <v>3543.5540219156014</v>
      </c>
      <c r="AF9" s="32">
        <f ca="1">($J9*EXP(AF$5*($N9+0.5*($O9)^2))*_xlfn.NORM.DIST((LN(($L9*EXP($K9/100*AF$5)))-LN($J9)-$N9*AF$5)/($O9*SQRT(AF$5))-$O9*SQRT(AF$5),0,1,TRUE)+$L9*EXP($K9/100*AF$5)*(1-_xlfn.NORM.DIST((LN(($L9*EXP($K9/100*AF$5)))-LN($J9)-$N9*AF$5)/($O9*SQRT(AF$5)),0,1,TRUE)))*EXP(-$F$1*AF$5)*INDEX('3)tpx males'!DN$57:DN$107,MATCH($Q9,'3)tpx males'!$DC$57:$DC$107,0))</f>
        <v>3220.1191947398502</v>
      </c>
      <c r="AG9" s="32">
        <f ca="1">($J9*EXP(AG$5*($N9+0.5*($O9)^2))*_xlfn.NORM.DIST((LN(($L9*EXP($K9/100*AG$5)))-LN($J9)-$N9*AG$5)/($O9*SQRT(AG$5))-$O9*SQRT(AG$5),0,1,TRUE)+$L9*EXP($K9/100*AG$5)*(1-_xlfn.NORM.DIST((LN(($L9*EXP($K9/100*AG$5)))-LN($J9)-$N9*AG$5)/($O9*SQRT(AG$5)),0,1,TRUE)))*EXP(-$F$1*AG$5)*INDEX('3)tpx males'!DO$57:DO$107,MATCH($Q9,'3)tpx males'!$DC$57:$DC$107,0))</f>
        <v>2630.6984520523906</v>
      </c>
      <c r="AH9" s="32">
        <f ca="1">($J9*EXP(AH$5*($N9+0.5*($O9)^2))*_xlfn.NORM.DIST((LN(($L9*EXP($K9/100*AH$5)))-LN($J9)-$N9*AH$5)/($O9*SQRT(AH$5))-$O9*SQRT(AH$5),0,1,TRUE)+$L9*EXP($K9/100*AH$5)*(1-_xlfn.NORM.DIST((LN(($L9*EXP($K9/100*AH$5)))-LN($J9)-$N9*AH$5)/($O9*SQRT(AH$5)),0,1,TRUE)))*EXP(-$F$1*AH$5)*INDEX('3)tpx males'!DP$57:DP$107,MATCH($Q9,'3)tpx males'!$DC$57:$DC$107,0))</f>
        <v>2143.1890531898584</v>
      </c>
      <c r="AI9" s="32">
        <f ca="1">($J9*EXP(AI$5*($N9+0.5*($O9)^2))*_xlfn.NORM.DIST((LN(($L9*EXP($K9/100*AI$5)))-LN($J9)-$N9*AI$5)/($O9*SQRT(AI$5))-$O9*SQRT(AI$5),0,1,TRUE)+$L9*EXP($K9/100*AI$5)*(1-_xlfn.NORM.DIST((LN(($L9*EXP($K9/100*AI$5)))-LN($J9)-$N9*AI$5)/($O9*SQRT(AI$5)),0,1,TRUE)))*EXP(-$F$1*AI$5)*INDEX('3)tpx males'!DQ$57:DQ$107,MATCH($Q9,'3)tpx males'!$DC$57:$DC$107,0))</f>
        <v>1685.641056126713</v>
      </c>
      <c r="AJ9" s="32">
        <f ca="1">($J9*EXP(AJ$5*($N9+0.5*($O9)^2))*_xlfn.NORM.DIST((LN(($L9*EXP($K9/100*AJ$5)))-LN($J9)-$N9*AJ$5)/($O9*SQRT(AJ$5))-$O9*SQRT(AJ$5),0,1,TRUE)+$L9*EXP($K9/100*AJ$5)*(1-_xlfn.NORM.DIST((LN(($L9*EXP($K9/100*AJ$5)))-LN($J9)-$N9*AJ$5)/($O9*SQRT(AJ$5)),0,1,TRUE)))*EXP(-$F$1*AJ$5)*INDEX('3)tpx males'!DR$57:DR$107,MATCH($Q9,'3)tpx males'!$DC$57:$DC$107,0))</f>
        <v>1275.3463537512646</v>
      </c>
      <c r="AK9" s="32">
        <f ca="1">($J9*EXP(AK$5*($N9+0.5*($O9)^2))*_xlfn.NORM.DIST((LN(($L9*EXP($K9/100*AK$5)))-LN($J9)-$N9*AK$5)/($O9*SQRT(AK$5))-$O9*SQRT(AK$5),0,1,TRUE)+$L9*EXP($K9/100*AK$5)*(1-_xlfn.NORM.DIST((LN(($L9*EXP($K9/100*AK$5)))-LN($J9)-$N9*AK$5)/($O9*SQRT(AK$5)),0,1,TRUE)))*EXP(-$F$1*AK$5)*INDEX('3)tpx males'!DS$57:DS$107,MATCH($Q9,'3)tpx males'!$DC$57:$DC$107,0))</f>
        <v>932.77129243830598</v>
      </c>
      <c r="AL9" s="32">
        <f ca="1">($J9*EXP(AL$5*($N9+0.5*($O9)^2))*_xlfn.NORM.DIST((LN(($L9*EXP($K9/100*AL$5)))-LN($J9)-$N9*AL$5)/($O9*SQRT(AL$5))-$O9*SQRT(AL$5),0,1,TRUE)+$L9*EXP($K9/100*AL$5)*(1-_xlfn.NORM.DIST((LN(($L9*EXP($K9/100*AL$5)))-LN($J9)-$N9*AL$5)/($O9*SQRT(AL$5)),0,1,TRUE)))*EXP(-$F$1*AL$5)*INDEX('3)tpx males'!DT$57:DT$107,MATCH($Q9,'3)tpx males'!$DC$57:$DC$107,0))</f>
        <v>646.24627545640635</v>
      </c>
      <c r="AM9" s="32">
        <f ca="1">($J9*EXP(AM$5*($N9+0.5*($O9)^2))*_xlfn.NORM.DIST((LN(($L9*EXP($K9/100*AM$5)))-LN($J9)-$N9*AM$5)/($O9*SQRT(AM$5))-$O9*SQRT(AM$5),0,1,TRUE)+$L9*EXP($K9/100*AM$5)*(1-_xlfn.NORM.DIST((LN(($L9*EXP($K9/100*AM$5)))-LN($J9)-$N9*AM$5)/($O9*SQRT(AM$5)),0,1,TRUE)))*EXP(-$F$1*AM$5)*INDEX('3)tpx males'!DU$57:DU$107,MATCH($Q9,'3)tpx males'!$DC$57:$DC$107,0))</f>
        <v>434.80755278163855</v>
      </c>
      <c r="AN9" s="32">
        <f ca="1">($J9*EXP(AN$5*($N9+0.5*($O9)^2))*_xlfn.NORM.DIST((LN(($L9*EXP($K9/100*AN$5)))-LN($J9)-$N9*AN$5)/($O9*SQRT(AN$5))-$O9*SQRT(AN$5),0,1,TRUE)+$L9*EXP($K9/100*AN$5)*(1-_xlfn.NORM.DIST((LN(($L9*EXP($K9/100*AN$5)))-LN($J9)-$N9*AN$5)/($O9*SQRT(AN$5)),0,1,TRUE)))*EXP(-$F$1*AN$5)*INDEX('3)tpx males'!DV$57:DV$107,MATCH($Q9,'3)tpx males'!$DC$57:$DC$107,0))</f>
        <v>281.17529818519978</v>
      </c>
      <c r="AO9" s="32">
        <f ca="1">($J9*EXP(AO$5*($N9+0.5*($O9)^2))*_xlfn.NORM.DIST((LN(($L9*EXP($K9/100*AO$5)))-LN($J9)-$N9*AO$5)/($O9*SQRT(AO$5))-$O9*SQRT(AO$5),0,1,TRUE)+$L9*EXP($K9/100*AO$5)*(1-_xlfn.NORM.DIST((LN(($L9*EXP($K9/100*AO$5)))-LN($J9)-$N9*AO$5)/($O9*SQRT(AO$5)),0,1,TRUE)))*EXP(-$F$1*AO$5)*INDEX('3)tpx males'!DW$57:DW$107,MATCH($Q9,'3)tpx males'!$DC$57:$DC$107,0))</f>
        <v>170.1269433331471</v>
      </c>
      <c r="AP9" s="32">
        <f ca="1">($J9*EXP(AP$5*($N9+0.5*($O9)^2))*_xlfn.NORM.DIST((LN(($L9*EXP($K9/100*AP$5)))-LN($J9)-$N9*AP$5)/($O9*SQRT(AP$5))-$O9*SQRT(AP$5),0,1,TRUE)+$L9*EXP($K9/100*AP$5)*(1-_xlfn.NORM.DIST((LN(($L9*EXP($K9/100*AP$5)))-LN($J9)-$N9*AP$5)/($O9*SQRT(AP$5)),0,1,TRUE)))*EXP(-$F$1*AP$5)*INDEX('3)tpx males'!DX$57:DX$107,MATCH($Q9,'3)tpx males'!$DC$57:$DC$107,0))</f>
        <v>101.42188412368485</v>
      </c>
      <c r="AQ9" s="32">
        <f ca="1">($J9*EXP(AQ$5*($N9+0.5*($O9)^2))*_xlfn.NORM.DIST((LN(($L9*EXP($K9/100*AQ$5)))-LN($J9)-$N9*AQ$5)/($O9*SQRT(AQ$5))-$O9*SQRT(AQ$5),0,1,TRUE)+$L9*EXP($K9/100*AQ$5)*(1-_xlfn.NORM.DIST((LN(($L9*EXP($K9/100*AQ$5)))-LN($J9)-$N9*AQ$5)/($O9*SQRT(AQ$5)),0,1,TRUE)))*EXP(-$F$1*AQ$5)*INDEX('3)tpx males'!DY$57:DY$107,MATCH($Q9,'3)tpx males'!$DC$57:$DC$107,0))</f>
        <v>55.900581958696883</v>
      </c>
      <c r="AR9" s="32">
        <f ca="1">($J9*EXP(AR$5*($N9+0.5*($O9)^2))*_xlfn.NORM.DIST((LN(($L9*EXP($K9/100*AR$5)))-LN($J9)-$N9*AR$5)/($O9*SQRT(AR$5))-$O9*SQRT(AR$5),0,1,TRUE)+$L9*EXP($K9/100*AR$5)*(1-_xlfn.NORM.DIST((LN(($L9*EXP($K9/100*AR$5)))-LN($J9)-$N9*AR$5)/($O9*SQRT(AR$5)),0,1,TRUE)))*EXP(-$F$1*AR$5)*INDEX('3)tpx males'!DZ$57:DZ$107,MATCH($Q9,'3)tpx males'!$DC$57:$DC$107,0))</f>
        <v>30.841316286973154</v>
      </c>
      <c r="AS9" s="32">
        <f ca="1">($J9*EXP(AS$5*($N9+0.5*($O9)^2))*_xlfn.NORM.DIST((LN(($L9*EXP($K9/100*AS$5)))-LN($J9)-$N9*AS$5)/($O9*SQRT(AS$5))-$O9*SQRT(AS$5),0,1,TRUE)+$L9*EXP($K9/100*AS$5)*(1-_xlfn.NORM.DIST((LN(($L9*EXP($K9/100*AS$5)))-LN($J9)-$N9*AS$5)/($O9*SQRT(AS$5)),0,1,TRUE)))*EXP(-$F$1*AS$5)*INDEX('3)tpx males'!EA$57:EA$107,MATCH($Q9,'3)tpx males'!$DC$57:$DC$107,0))</f>
        <v>16.308644080504784</v>
      </c>
      <c r="AT9" s="32">
        <f ca="1">($J9*EXP(AT$5*($N9+0.5*($O9)^2))*_xlfn.NORM.DIST((LN(($L9*EXP($K9/100*AT$5)))-LN($J9)-$N9*AT$5)/($O9*SQRT(AT$5))-$O9*SQRT(AT$5),0,1,TRUE)+$L9*EXP($K9/100*AT$5)*(1-_xlfn.NORM.DIST((LN(($L9*EXP($K9/100*AT$5)))-LN($J9)-$N9*AT$5)/($O9*SQRT(AT$5)),0,1,TRUE)))*EXP(-$F$1*AT$5)*INDEX('3)tpx males'!EB$57:EB$107,MATCH($Q9,'3)tpx males'!$DC$57:$DC$107,0))</f>
        <v>6.7486352186986913</v>
      </c>
      <c r="AU9" s="32">
        <f ca="1">($J9*EXP(AU$5*($N9+0.5*($O9)^2))*_xlfn.NORM.DIST((LN(($L9*EXP($K9/100*AU$5)))-LN($J9)-$N9*AU$5)/($O9*SQRT(AU$5))-$O9*SQRT(AU$5),0,1,TRUE)+$L9*EXP($K9/100*AU$5)*(1-_xlfn.NORM.DIST((LN(($L9*EXP($K9/100*AU$5)))-LN($J9)-$N9*AU$5)/($O9*SQRT(AU$5)),0,1,TRUE)))*EXP(-$F$1*AU$5)*INDEX('3)tpx males'!EC$57:EC$107,MATCH($Q9,'3)tpx males'!$DC$57:$DC$107,0))</f>
        <v>3.4735378502460228</v>
      </c>
      <c r="AV9" s="32">
        <f>($J9*EXP(AV$5*($N9+0.5*($O9)^2))*_xlfn.NORM.DIST((LN(($L9*EXP($K9/100*AV$5)))-LN($J9)-$N9*AV$5)/($O9*SQRT(AV$5))-$O9*SQRT(AV$5),0,1,TRUE)+$L9*EXP($K9/100*AV$5)*(1-_xlfn.NORM.DIST((LN(($L9*EXP($K9/100*AV$5)))-LN($J9)-$N9*AV$5)/($O9*SQRT(AV$5)),0,1,TRUE)))*EXP(-$F$1*AV$5)*INDEX('3)tpx males'!ED$57:ED$107,MATCH($Q9,'3)tpx males'!$DC$57:$DC$107,0))</f>
        <v>0</v>
      </c>
      <c r="AW9" s="32">
        <f>($J9*EXP(AW$5*($N9+0.5*($O9)^2))*_xlfn.NORM.DIST((LN(($L9*EXP($K9/100*AW$5)))-LN($J9)-$N9*AW$5)/($O9*SQRT(AW$5))-$O9*SQRT(AW$5),0,1,TRUE)+$L9*EXP($K9/100*AW$5)*(1-_xlfn.NORM.DIST((LN(($L9*EXP($K9/100*AW$5)))-LN($J9)-$N9*AW$5)/($O9*SQRT(AW$5)),0,1,TRUE)))*EXP(-$F$1*AW$5)*INDEX('3)tpx males'!EE$57:EE$107,MATCH($Q9,'3)tpx males'!$DC$57:$DC$107,0))</f>
        <v>0</v>
      </c>
      <c r="AX9" s="32">
        <f>($J9*EXP(AX$5*($N9+0.5*($O9)^2))*_xlfn.NORM.DIST((LN(($L9*EXP($K9/100*AX$5)))-LN($J9)-$N9*AX$5)/($O9*SQRT(AX$5))-$O9*SQRT(AX$5),0,1,TRUE)+$L9*EXP($K9/100*AX$5)*(1-_xlfn.NORM.DIST((LN(($L9*EXP($K9/100*AX$5)))-LN($J9)-$N9*AX$5)/($O9*SQRT(AX$5)),0,1,TRUE)))*EXP(-$F$1*AX$5)*INDEX('3)tpx males'!EF$57:EF$107,MATCH($Q9,'3)tpx males'!$DC$57:$DC$107,0))</f>
        <v>0</v>
      </c>
      <c r="AY9" s="32">
        <f>($J9*EXP(AY$5*($N9+0.5*($O9)^2))*_xlfn.NORM.DIST((LN(($L9*EXP($K9/100*AY$5)))-LN($J9)-$N9*AY$5)/($O9*SQRT(AY$5))-$O9*SQRT(AY$5),0,1,TRUE)+$L9*EXP($K9/100*AY$5)*(1-_xlfn.NORM.DIST((LN(($L9*EXP($K9/100*AY$5)))-LN($J9)-$N9*AY$5)/($O9*SQRT(AY$5)),0,1,TRUE)))*EXP(-$F$1*AY$5)*INDEX('3)tpx males'!EG$57:EG$107,MATCH($Q9,'3)tpx males'!$DC$57:$DC$107,0))</f>
        <v>0</v>
      </c>
      <c r="AZ9" s="32">
        <f>($J9*EXP(AZ$5*($N9+0.5*($O9)^2))*_xlfn.NORM.DIST((LN(($L9*EXP($K9/100*AZ$5)))-LN($J9)-$N9*AZ$5)/($O9*SQRT(AZ$5))-$O9*SQRT(AZ$5),0,1,TRUE)+$L9*EXP($K9/100*AZ$5)*(1-_xlfn.NORM.DIST((LN(($L9*EXP($K9/100*AZ$5)))-LN($J9)-$N9*AZ$5)/($O9*SQRT(AZ$5)),0,1,TRUE)))*EXP(-$F$1*AZ$5)*INDEX('3)tpx males'!EH$57:EH$107,MATCH($Q9,'3)tpx males'!$DC$57:$DC$107,0))</f>
        <v>0</v>
      </c>
      <c r="BA9" s="32">
        <f>($J9*EXP(BA$5*($N9+0.5*($O9)^2))*_xlfn.NORM.DIST((LN(($L9*EXP($K9/100*BA$5)))-LN($J9)-$N9*BA$5)/($O9*SQRT(BA$5))-$O9*SQRT(BA$5),0,1,TRUE)+$L9*EXP($K9/100*BA$5)*(1-_xlfn.NORM.DIST((LN(($L9*EXP($K9/100*BA$5)))-LN($J9)-$N9*BA$5)/($O9*SQRT(BA$5)),0,1,TRUE)))*EXP(-$F$1*BA$5)*INDEX('3)tpx males'!EI$57:EI$107,MATCH($Q9,'3)tpx males'!$DC$57:$DC$107,0))</f>
        <v>0</v>
      </c>
      <c r="BB9" s="32">
        <f>($J9*EXP(BB$5*($N9+0.5*($O9)^2))*_xlfn.NORM.DIST((LN(($L9*EXP($K9/100*BB$5)))-LN($J9)-$N9*BB$5)/($O9*SQRT(BB$5))-$O9*SQRT(BB$5),0,1,TRUE)+$L9*EXP($K9/100*BB$5)*(1-_xlfn.NORM.DIST((LN(($L9*EXP($K9/100*BB$5)))-LN($J9)-$N9*BB$5)/($O9*SQRT(BB$5)),0,1,TRUE)))*EXP(-$F$1*BB$5)*INDEX('3)tpx males'!EJ$57:EJ$107,MATCH($Q9,'3)tpx males'!$DC$57:$DC$107,0))</f>
        <v>0</v>
      </c>
      <c r="BC9" s="32">
        <f>($J9*EXP(BC$5*($N9+0.5*($O9)^2))*_xlfn.NORM.DIST((LN(($L9*EXP($K9/100*BC$5)))-LN($J9)-$N9*BC$5)/($O9*SQRT(BC$5))-$O9*SQRT(BC$5),0,1,TRUE)+$L9*EXP($K9/100*BC$5)*(1-_xlfn.NORM.DIST((LN(($L9*EXP($K9/100*BC$5)))-LN($J9)-$N9*BC$5)/($O9*SQRT(BC$5)),0,1,TRUE)))*EXP(-$F$1*BC$5)*INDEX('3)tpx males'!EK$57:EK$107,MATCH($Q9,'3)tpx males'!$DC$57:$DC$107,0))</f>
        <v>0</v>
      </c>
      <c r="BD9" s="32">
        <f>($J9*EXP(BD$5*($N9+0.5*($O9)^2))*_xlfn.NORM.DIST((LN(($L9*EXP($K9/100*BD$5)))-LN($J9)-$N9*BD$5)/($O9*SQRT(BD$5))-$O9*SQRT(BD$5),0,1,TRUE)+$L9*EXP($K9/100*BD$5)*(1-_xlfn.NORM.DIST((LN(($L9*EXP($K9/100*BD$5)))-LN($J9)-$N9*BD$5)/($O9*SQRT(BD$5)),0,1,TRUE)))*EXP(-$F$1*BD$5)*INDEX('3)tpx males'!EL$57:EL$107,MATCH($Q9,'3)tpx males'!$DC$57:$DC$107,0))</f>
        <v>0</v>
      </c>
      <c r="BE9" s="32">
        <f>($J9*EXP(BE$5*($N9+0.5*($O9)^2))*_xlfn.NORM.DIST((LN(($L9*EXP($K9/100*BE$5)))-LN($J9)-$N9*BE$5)/($O9*SQRT(BE$5))-$O9*SQRT(BE$5),0,1,TRUE)+$L9*EXP($K9/100*BE$5)*(1-_xlfn.NORM.DIST((LN(($L9*EXP($K9/100*BE$5)))-LN($J9)-$N9*BE$5)/($O9*SQRT(BE$5)),0,1,TRUE)))*EXP(-$F$1*BE$5)*INDEX('3)tpx males'!EM$57:EM$107,MATCH($Q9,'3)tpx males'!$DC$57:$DC$107,0))</f>
        <v>0</v>
      </c>
      <c r="BF9" s="32">
        <f>($J9*EXP(BF$5*($N9+0.5*($O9)^2))*_xlfn.NORM.DIST((LN(($L9*EXP($K9/100*BF$5)))-LN($J9)-$N9*BF$5)/($O9*SQRT(BF$5))-$O9*SQRT(BF$5),0,1,TRUE)+$L9*EXP($K9/100*BF$5)*(1-_xlfn.NORM.DIST((LN(($L9*EXP($K9/100*BF$5)))-LN($J9)-$N9*BF$5)/($O9*SQRT(BF$5)),0,1,TRUE)))*EXP(-$F$1*BF$5)*INDEX('3)tpx males'!EN$57:EN$107,MATCH($Q9,'3)tpx males'!$DC$57:$DC$107,0))</f>
        <v>0</v>
      </c>
      <c r="BG9" s="32">
        <f>($J9*EXP(BG$5*($N9+0.5*($O9)^2))*_xlfn.NORM.DIST((LN(($L9*EXP($K9/100*BG$5)))-LN($J9)-$N9*BG$5)/($O9*SQRT(BG$5))-$O9*SQRT(BG$5),0,1,TRUE)+$L9*EXP($K9/100*BG$5)*(1-_xlfn.NORM.DIST((LN(($L9*EXP($K9/100*BG$5)))-LN($J9)-$N9*BG$5)/($O9*SQRT(BG$5)),0,1,TRUE)))*EXP(-$F$1*BG$5)*INDEX('3)tpx males'!EO$57:EO$107,MATCH($Q9,'3)tpx males'!$DC$57:$DC$107,0))</f>
        <v>0</v>
      </c>
      <c r="BH9" s="32">
        <f>($J9*EXP(BH$5*($N9+0.5*($O9)^2))*_xlfn.NORM.DIST((LN(($L9*EXP($K9/100*BH$5)))-LN($J9)-$N9*BH$5)/($O9*SQRT(BH$5))-$O9*SQRT(BH$5),0,1,TRUE)+$L9*EXP($K9/100*BH$5)*(1-_xlfn.NORM.DIST((LN(($L9*EXP($K9/100*BH$5)))-LN($J9)-$N9*BH$5)/($O9*SQRT(BH$5)),0,1,TRUE)))*EXP(-$F$1*BH$5)*INDEX('3)tpx males'!EP$57:EP$107,MATCH($Q9,'3)tpx males'!$DC$57:$DC$107,0))</f>
        <v>0</v>
      </c>
      <c r="BI9" s="32">
        <f>($J9*EXP(BI$5*($N9+0.5*($O9)^2))*_xlfn.NORM.DIST((LN(($L9*EXP($K9/100*BI$5)))-LN($J9)-$N9*BI$5)/($O9*SQRT(BI$5))-$O9*SQRT(BI$5),0,1,TRUE)+$L9*EXP($K9/100*BI$5)*(1-_xlfn.NORM.DIST((LN(($L9*EXP($K9/100*BI$5)))-LN($J9)-$N9*BI$5)/($O9*SQRT(BI$5)),0,1,TRUE)))*EXP(-$F$1*BI$5)*INDEX('3)tpx males'!EQ$57:EQ$107,MATCH($Q9,'3)tpx males'!$DC$57:$DC$107,0))</f>
        <v>0</v>
      </c>
      <c r="BJ9" s="32">
        <f>($J9*EXP(BJ$5*($N9+0.5*($O9)^2))*_xlfn.NORM.DIST((LN(($L9*EXP($K9/100*BJ$5)))-LN($J9)-$N9*BJ$5)/($O9*SQRT(BJ$5))-$O9*SQRT(BJ$5),0,1,TRUE)+$L9*EXP($K9/100*BJ$5)*(1-_xlfn.NORM.DIST((LN(($L9*EXP($K9/100*BJ$5)))-LN($J9)-$N9*BJ$5)/($O9*SQRT(BJ$5)),0,1,TRUE)))*EXP(-$F$1*BJ$5)*INDEX('3)tpx males'!ER$57:ER$107,MATCH($Q9,'3)tpx males'!$DC$57:$DC$107,0))</f>
        <v>0</v>
      </c>
      <c r="BK9" s="32">
        <f>($J9*EXP(BK$5*($N9+0.5*($O9)^2))*_xlfn.NORM.DIST((LN(($L9*EXP($K9/100*BK$5)))-LN($J9)-$N9*BK$5)/($O9*SQRT(BK$5))-$O9*SQRT(BK$5),0,1,TRUE)+$L9*EXP($K9/100*BK$5)*(1-_xlfn.NORM.DIST((LN(($L9*EXP($K9/100*BK$5)))-LN($J9)-$N9*BK$5)/($O9*SQRT(BK$5)),0,1,TRUE)))*EXP(-$F$1*BK$5)*INDEX('3)tpx males'!ES$57:ES$107,MATCH($Q9,'3)tpx males'!$DC$57:$DC$107,0))</f>
        <v>0</v>
      </c>
      <c r="BL9" s="32">
        <f>($J9*EXP(BL$5*($N9+0.5*($O9)^2))*_xlfn.NORM.DIST((LN(($L9*EXP($K9/100*BL$5)))-LN($J9)-$N9*BL$5)/($O9*SQRT(BL$5))-$O9*SQRT(BL$5),0,1,TRUE)+$L9*EXP($K9/100*BL$5)*(1-_xlfn.NORM.DIST((LN(($L9*EXP($K9/100*BL$5)))-LN($J9)-$N9*BL$5)/($O9*SQRT(BL$5)),0,1,TRUE)))*EXP(-$F$1*BL$5)*INDEX('3)tpx males'!ET$57:ET$107,MATCH($Q9,'3)tpx males'!$DC$57:$DC$107,0))</f>
        <v>0</v>
      </c>
      <c r="BM9" s="32">
        <f>($J9*EXP(BM$5*($N9+0.5*($O9)^2))*_xlfn.NORM.DIST((LN(($L9*EXP($K9/100*BM$5)))-LN($J9)-$N9*BM$5)/($O9*SQRT(BM$5))-$O9*SQRT(BM$5),0,1,TRUE)+$L9*EXP($K9/100*BM$5)*(1-_xlfn.NORM.DIST((LN(($L9*EXP($K9/100*BM$5)))-LN($J9)-$N9*BM$5)/($O9*SQRT(BM$5)),0,1,TRUE)))*EXP(-$F$1*BM$5)*INDEX('3)tpx males'!EU$57:EU$107,MATCH($Q9,'3)tpx males'!$DC$57:$DC$107,0))</f>
        <v>0</v>
      </c>
      <c r="BN9" s="32">
        <f>($J9*EXP(BN$5*($N9+0.5*($O9)^2))*_xlfn.NORM.DIST((LN(($L9*EXP($K9/100*BN$5)))-LN($J9)-$N9*BN$5)/($O9*SQRT(BN$5))-$O9*SQRT(BN$5),0,1,TRUE)+$L9*EXP($K9/100*BN$5)*(1-_xlfn.NORM.DIST((LN(($L9*EXP($K9/100*BN$5)))-LN($J9)-$N9*BN$5)/($O9*SQRT(BN$5)),0,1,TRUE)))*EXP(-$F$1*BN$5)*INDEX('3)tpx males'!EV$57:EV$107,MATCH($Q9,'3)tpx males'!$DC$57:$DC$107,0))</f>
        <v>0</v>
      </c>
      <c r="BO9" s="32">
        <f>($J9*EXP(BO$5*($N9+0.5*($O9)^2))*_xlfn.NORM.DIST((LN(($L9*EXP($K9/100*BO$5)))-LN($J9)-$N9*BO$5)/($O9*SQRT(BO$5))-$O9*SQRT(BO$5),0,1,TRUE)+$L9*EXP($K9/100*BO$5)*(1-_xlfn.NORM.DIST((LN(($L9*EXP($K9/100*BO$5)))-LN($J9)-$N9*BO$5)/($O9*SQRT(BO$5)),0,1,TRUE)))*EXP(-$F$1*BO$5)*INDEX('3)tpx males'!EW$57:EW$107,MATCH($Q9,'3)tpx males'!$DC$57:$DC$107,0))</f>
        <v>0</v>
      </c>
      <c r="BP9" s="32">
        <f>($J9*EXP(BP$5*($N9+0.5*($O9)^2))*_xlfn.NORM.DIST((LN(($L9*EXP($K9/100*BP$5)))-LN($J9)-$N9*BP$5)/($O9*SQRT(BP$5))-$O9*SQRT(BP$5),0,1,TRUE)+$L9*EXP($K9/100*BP$5)*(1-_xlfn.NORM.DIST((LN(($L9*EXP($K9/100*BP$5)))-LN($J9)-$N9*BP$5)/($O9*SQRT(BP$5)),0,1,TRUE)))*EXP(-$F$1*BP$5)*INDEX('3)tpx males'!EX$57:EX$107,MATCH($Q9,'3)tpx males'!$DC$57:$DC$107,0))</f>
        <v>0</v>
      </c>
      <c r="BQ9" s="32">
        <f>($J9*EXP(BQ$5*($N9+0.5*($O9)^2))*_xlfn.NORM.DIST((LN(($L9*EXP($K9/100*BQ$5)))-LN($J9)-$N9*BQ$5)/($O9*SQRT(BQ$5))-$O9*SQRT(BQ$5),0,1,TRUE)+$L9*EXP($K9/100*BQ$5)*(1-_xlfn.NORM.DIST((LN(($L9*EXP($K9/100*BQ$5)))-LN($J9)-$N9*BQ$5)/($O9*SQRT(BQ$5)),0,1,TRUE)))*EXP(-$F$1*BQ$5)*INDEX('3)tpx males'!EY$57:EY$107,MATCH($Q9,'3)tpx males'!$DC$57:$DC$107,0))</f>
        <v>0</v>
      </c>
      <c r="BR9" s="32">
        <f>($J9*EXP(BR$5*($N9+0.5*($O9)^2))*_xlfn.NORM.DIST((LN(($L9*EXP($K9/100*BR$5)))-LN($J9)-$N9*BR$5)/($O9*SQRT(BR$5))-$O9*SQRT(BR$5),0,1,TRUE)+$L9*EXP($K9/100*BR$5)*(1-_xlfn.NORM.DIST((LN(($L9*EXP($K9/100*BR$5)))-LN($J9)-$N9*BR$5)/($O9*SQRT(BR$5)),0,1,TRUE)))*EXP(-$F$1*BR$5)*INDEX('3)tpx males'!EZ$57:EZ$107,MATCH($Q9,'3)tpx males'!$DC$57:$DC$107,0))</f>
        <v>0</v>
      </c>
      <c r="BS9" s="32">
        <f>($J9*EXP(BS$5*($N9+0.5*($O9)^2))*_xlfn.NORM.DIST((LN(($L9*EXP($K9/100*BS$5)))-LN($J9)-$N9*BS$5)/($O9*SQRT(BS$5))-$O9*SQRT(BS$5),0,1,TRUE)+$L9*EXP($K9/100*BS$5)*(1-_xlfn.NORM.DIST((LN(($L9*EXP($K9/100*BS$5)))-LN($J9)-$N9*BS$5)/($O9*SQRT(BS$5)),0,1,TRUE)))*EXP(-$F$1*BS$5)*INDEX('3)tpx males'!FA$57:FA$107,MATCH($Q9,'3)tpx males'!$DC$57:$DC$107,0))</f>
        <v>0</v>
      </c>
      <c r="BT9" s="32">
        <f>($J9*EXP(BT$5*($N9+0.5*($O9)^2))*_xlfn.NORM.DIST((LN(($L9*EXP($K9/100*BT$5)))-LN($J9)-$N9*BT$5)/($O9*SQRT(BT$5))-$O9*SQRT(BT$5),0,1,TRUE)+$L9*EXP($K9/100*BT$5)*(1-_xlfn.NORM.DIST((LN(($L9*EXP($K9/100*BT$5)))-LN($J9)-$N9*BT$5)/($O9*SQRT(BT$5)),0,1,TRUE)))*EXP(-$F$1*BT$5)*INDEX('3)tpx males'!FB$57:FB$107,MATCH($Q9,'3)tpx males'!$DC$57:$DC$107,0))</f>
        <v>0</v>
      </c>
    </row>
    <row r="10" spans="1:72" x14ac:dyDescent="0.25">
      <c r="B10" s="32" t="s">
        <v>16</v>
      </c>
      <c r="C10" s="32" t="s">
        <v>12</v>
      </c>
      <c r="D10" s="49">
        <v>16301</v>
      </c>
      <c r="E10" s="32" t="s">
        <v>13</v>
      </c>
      <c r="F10" s="32" t="s">
        <v>17</v>
      </c>
      <c r="G10" s="49" t="s">
        <v>17</v>
      </c>
      <c r="H10" s="32" t="s">
        <v>17</v>
      </c>
      <c r="I10" s="32" t="s">
        <v>20</v>
      </c>
      <c r="J10" s="32">
        <v>387000</v>
      </c>
      <c r="K10" s="32">
        <v>7.5</v>
      </c>
      <c r="L10" s="32">
        <f>'3) 2016 cases'!M10*EXP('3) 2016 cases'!L10/100)</f>
        <v>131859.72394601876</v>
      </c>
      <c r="M10" s="32"/>
      <c r="N10" s="32">
        <f>INDEX('2b)Working'!$I$61:$P$61,MATCH($I10,'2b)Working'!$I$60:$P$60,0))</f>
        <v>7.4552232955274328E-2</v>
      </c>
      <c r="O10" s="32">
        <f>INDEX('2b)Working'!$I$62:$P$62,MATCH($I10,'2b)Working'!$I$60:$P$60,0))</f>
        <v>6.4868498859960141E-2</v>
      </c>
      <c r="P10" s="32"/>
      <c r="Q10" s="32">
        <f t="shared" si="1"/>
        <v>73</v>
      </c>
      <c r="U10" s="32">
        <f t="shared" ca="1" si="2"/>
        <v>141251.0390190343</v>
      </c>
      <c r="W10" s="32">
        <f ca="1">($J10*EXP(W$5*($N10+0.5*($O10)^2))*_xlfn.NORM.DIST((LN(($L10*EXP($K10/100*W$5)))-LN($J10)-$N10*W$5)/($O10*SQRT(W$5))-$O10*SQRT(W$5),0,1,TRUE)+$L10*EXP($K10/100*W$5)*(1-_xlfn.NORM.DIST((LN(($L10*EXP($K10/100*W$5)))-LN($J10)-$N10*W$5)/($O10*SQRT(W$5)),0,1,TRUE)))*EXP(-$F$1*W$5)*INDEX('3)tpx males'!DE$57:DE$107,MATCH($Q10,'3)tpx males'!$DC$57:$DC$107,0))</f>
        <v>2795.0733121346266</v>
      </c>
      <c r="X10" s="32">
        <f ca="1">($J10*EXP(X$5*($N10+0.5*($O10)^2))*_xlfn.NORM.DIST((LN(($L10*EXP($K10/100*X$5)))-LN($J10)-$N10*X$5)/($O10*SQRT(X$5))-$O10*SQRT(X$5),0,1,TRUE)+$L10*EXP($K10/100*X$5)*(1-_xlfn.NORM.DIST((LN(($L10*EXP($K10/100*X$5)))-LN($J10)-$N10*X$5)/($O10*SQRT(X$5)),0,1,TRUE)))*EXP(-$F$1*X$5)*INDEX('3)tpx males'!DF$57:DF$107,MATCH($Q10,'3)tpx males'!$DC$57:$DC$107,0))</f>
        <v>3217.5095861697705</v>
      </c>
      <c r="Y10" s="32">
        <f ca="1">($J10*EXP(Y$5*($N10+0.5*($O10)^2))*_xlfn.NORM.DIST((LN(($L10*EXP($K10/100*Y$5)))-LN($J10)-$N10*Y$5)/($O10*SQRT(Y$5))-$O10*SQRT(Y$5),0,1,TRUE)+$L10*EXP($K10/100*Y$5)*(1-_xlfn.NORM.DIST((LN(($L10*EXP($K10/100*Y$5)))-LN($J10)-$N10*Y$5)/($O10*SQRT(Y$5)),0,1,TRUE)))*EXP(-$F$1*Y$5)*INDEX('3)tpx males'!DG$57:DG$107,MATCH($Q10,'3)tpx males'!$DC$57:$DC$107,0))</f>
        <v>3314.5297869874607</v>
      </c>
      <c r="Z10" s="32">
        <f ca="1">($J10*EXP(Z$5*($N10+0.5*($O10)^2))*_xlfn.NORM.DIST((LN(($L10*EXP($K10/100*Z$5)))-LN($J10)-$N10*Z$5)/($O10*SQRT(Z$5))-$O10*SQRT(Z$5),0,1,TRUE)+$L10*EXP($K10/100*Z$5)*(1-_xlfn.NORM.DIST((LN(($L10*EXP($K10/100*Z$5)))-LN($J10)-$N10*Z$5)/($O10*SQRT(Z$5)),0,1,TRUE)))*EXP(-$F$1*Z$5)*INDEX('3)tpx males'!DH$57:DH$107,MATCH($Q10,'3)tpx males'!$DC$57:$DC$107,0))</f>
        <v>3749.8230627638172</v>
      </c>
      <c r="AA10" s="32">
        <f ca="1">($J10*EXP(AA$5*($N10+0.5*($O10)^2))*_xlfn.NORM.DIST((LN(($L10*EXP($K10/100*AA$5)))-LN($J10)-$N10*AA$5)/($O10*SQRT(AA$5))-$O10*SQRT(AA$5),0,1,TRUE)+$L10*EXP($K10/100*AA$5)*(1-_xlfn.NORM.DIST((LN(($L10*EXP($K10/100*AA$5)))-LN($J10)-$N10*AA$5)/($O10*SQRT(AA$5)),0,1,TRUE)))*EXP(-$F$1*AA$5)*INDEX('3)tpx males'!DI$57:DI$107,MATCH($Q10,'3)tpx males'!$DC$57:$DC$107,0))</f>
        <v>4186.2744724782315</v>
      </c>
      <c r="AB10" s="32">
        <f ca="1">($J10*EXP(AB$5*($N10+0.5*($O10)^2))*_xlfn.NORM.DIST((LN(($L10*EXP($K10/100*AB$5)))-LN($J10)-$N10*AB$5)/($O10*SQRT(AB$5))-$O10*SQRT(AB$5),0,1,TRUE)+$L10*EXP($K10/100*AB$5)*(1-_xlfn.NORM.DIST((LN(($L10*EXP($K10/100*AB$5)))-LN($J10)-$N10*AB$5)/($O10*SQRT(AB$5)),0,1,TRUE)))*EXP(-$F$1*AB$5)*INDEX('3)tpx males'!DJ$57:DJ$107,MATCH($Q10,'3)tpx males'!$DC$57:$DC$107,0))</f>
        <v>4194.586386586021</v>
      </c>
      <c r="AC10" s="32">
        <f ca="1">($J10*EXP(AC$5*($N10+0.5*($O10)^2))*_xlfn.NORM.DIST((LN(($L10*EXP($K10/100*AC$5)))-LN($J10)-$N10*AC$5)/($O10*SQRT(AC$5))-$O10*SQRT(AC$5),0,1,TRUE)+$L10*EXP($K10/100*AC$5)*(1-_xlfn.NORM.DIST((LN(($L10*EXP($K10/100*AC$5)))-LN($J10)-$N10*AC$5)/($O10*SQRT(AC$5)),0,1,TRUE)))*EXP(-$F$1*AC$5)*INDEX('3)tpx males'!DK$57:DK$107,MATCH($Q10,'3)tpx males'!$DC$57:$DC$107,0))</f>
        <v>4788.7139748806112</v>
      </c>
      <c r="AD10" s="32">
        <f ca="1">($J10*EXP(AD$5*($N10+0.5*($O10)^2))*_xlfn.NORM.DIST((LN(($L10*EXP($K10/100*AD$5)))-LN($J10)-$N10*AD$5)/($O10*SQRT(AD$5))-$O10*SQRT(AD$5),0,1,TRUE)+$L10*EXP($K10/100*AD$5)*(1-_xlfn.NORM.DIST((LN(($L10*EXP($K10/100*AD$5)))-LN($J10)-$N10*AD$5)/($O10*SQRT(AD$5)),0,1,TRUE)))*EXP(-$F$1*AD$5)*INDEX('3)tpx males'!DL$57:DL$107,MATCH($Q10,'3)tpx males'!$DC$57:$DC$107,0))</f>
        <v>5015.3091075340635</v>
      </c>
      <c r="AE10" s="32">
        <f ca="1">($J10*EXP(AE$5*($N10+0.5*($O10)^2))*_xlfn.NORM.DIST((LN(($L10*EXP($K10/100*AE$5)))-LN($J10)-$N10*AE$5)/($O10*SQRT(AE$5))-$O10*SQRT(AE$5),0,1,TRUE)+$L10*EXP($K10/100*AE$5)*(1-_xlfn.NORM.DIST((LN(($L10*EXP($K10/100*AE$5)))-LN($J10)-$N10*AE$5)/($O10*SQRT(AE$5)),0,1,TRUE)))*EXP(-$F$1*AE$5)*INDEX('3)tpx males'!DM$57:DM$107,MATCH($Q10,'3)tpx males'!$DC$57:$DC$107,0))</f>
        <v>5571.7839094672945</v>
      </c>
      <c r="AF10" s="32">
        <f ca="1">($J10*EXP(AF$5*($N10+0.5*($O10)^2))*_xlfn.NORM.DIST((LN(($L10*EXP($K10/100*AF$5)))-LN($J10)-$N10*AF$5)/($O10*SQRT(AF$5))-$O10*SQRT(AF$5),0,1,TRUE)+$L10*EXP($K10/100*AF$5)*(1-_xlfn.NORM.DIST((LN(($L10*EXP($K10/100*AF$5)))-LN($J10)-$N10*AF$5)/($O10*SQRT(AF$5)),0,1,TRUE)))*EXP(-$F$1*AF$5)*INDEX('3)tpx males'!DN$57:DN$107,MATCH($Q10,'3)tpx males'!$DC$57:$DC$107,0))</f>
        <v>5930.3899665789249</v>
      </c>
      <c r="AG10" s="32">
        <f ca="1">($J10*EXP(AG$5*($N10+0.5*($O10)^2))*_xlfn.NORM.DIST((LN(($L10*EXP($K10/100*AG$5)))-LN($J10)-$N10*AG$5)/($O10*SQRT(AG$5))-$O10*SQRT(AG$5),0,1,TRUE)+$L10*EXP($K10/100*AG$5)*(1-_xlfn.NORM.DIST((LN(($L10*EXP($K10/100*AG$5)))-LN($J10)-$N10*AG$5)/($O10*SQRT(AG$5)),0,1,TRUE)))*EXP(-$F$1*AG$5)*INDEX('3)tpx males'!DO$57:DO$107,MATCH($Q10,'3)tpx males'!$DC$57:$DC$107,0))</f>
        <v>6473.254336607004</v>
      </c>
      <c r="AH10" s="32">
        <f ca="1">($J10*EXP(AH$5*($N10+0.5*($O10)^2))*_xlfn.NORM.DIST((LN(($L10*EXP($K10/100*AH$5)))-LN($J10)-$N10*AH$5)/($O10*SQRT(AH$5))-$O10*SQRT(AH$5),0,1,TRUE)+$L10*EXP($K10/100*AH$5)*(1-_xlfn.NORM.DIST((LN(($L10*EXP($K10/100*AH$5)))-LN($J10)-$N10*AH$5)/($O10*SQRT(AH$5)),0,1,TRUE)))*EXP(-$F$1*AH$5)*INDEX('3)tpx males'!DP$57:DP$107,MATCH($Q10,'3)tpx males'!$DC$57:$DC$107,0))</f>
        <v>6608.3335849006762</v>
      </c>
      <c r="AI10" s="32">
        <f ca="1">($J10*EXP(AI$5*($N10+0.5*($O10)^2))*_xlfn.NORM.DIST((LN(($L10*EXP($K10/100*AI$5)))-LN($J10)-$N10*AI$5)/($O10*SQRT(AI$5))-$O10*SQRT(AI$5),0,1,TRUE)+$L10*EXP($K10/100*AI$5)*(1-_xlfn.NORM.DIST((LN(($L10*EXP($K10/100*AI$5)))-LN($J10)-$N10*AI$5)/($O10*SQRT(AI$5)),0,1,TRUE)))*EXP(-$F$1*AI$5)*INDEX('3)tpx males'!DQ$57:DQ$107,MATCH($Q10,'3)tpx males'!$DC$57:$DC$107,0))</f>
        <v>6614.607740712544</v>
      </c>
      <c r="AJ10" s="32">
        <f ca="1">($J10*EXP(AJ$5*($N10+0.5*($O10)^2))*_xlfn.NORM.DIST((LN(($L10*EXP($K10/100*AJ$5)))-LN($J10)-$N10*AJ$5)/($O10*SQRT(AJ$5))-$O10*SQRT(AJ$5),0,1,TRUE)+$L10*EXP($K10/100*AJ$5)*(1-_xlfn.NORM.DIST((LN(($L10*EXP($K10/100*AJ$5)))-LN($J10)-$N10*AJ$5)/($O10*SQRT(AJ$5)),0,1,TRUE)))*EXP(-$F$1*AJ$5)*INDEX('3)tpx males'!DR$57:DR$107,MATCH($Q10,'3)tpx males'!$DC$57:$DC$107,0))</f>
        <v>7510.2818845715365</v>
      </c>
      <c r="AK10" s="32">
        <f ca="1">($J10*EXP(AK$5*($N10+0.5*($O10)^2))*_xlfn.NORM.DIST((LN(($L10*EXP($K10/100*AK$5)))-LN($J10)-$N10*AK$5)/($O10*SQRT(AK$5))-$O10*SQRT(AK$5),0,1,TRUE)+$L10*EXP($K10/100*AK$5)*(1-_xlfn.NORM.DIST((LN(($L10*EXP($K10/100*AK$5)))-LN($J10)-$N10*AK$5)/($O10*SQRT(AK$5)),0,1,TRUE)))*EXP(-$F$1*AK$5)*INDEX('3)tpx males'!DS$57:DS$107,MATCH($Q10,'3)tpx males'!$DC$57:$DC$107,0))</f>
        <v>7015.7048302727862</v>
      </c>
      <c r="AL10" s="32">
        <f ca="1">($J10*EXP(AL$5*($N10+0.5*($O10)^2))*_xlfn.NORM.DIST((LN(($L10*EXP($K10/100*AL$5)))-LN($J10)-$N10*AL$5)/($O10*SQRT(AL$5))-$O10*SQRT(AL$5),0,1,TRUE)+$L10*EXP($K10/100*AL$5)*(1-_xlfn.NORM.DIST((LN(($L10*EXP($K10/100*AL$5)))-LN($J10)-$N10*AL$5)/($O10*SQRT(AL$5)),0,1,TRUE)))*EXP(-$F$1*AL$5)*INDEX('3)tpx males'!DT$57:DT$107,MATCH($Q10,'3)tpx males'!$DC$57:$DC$107,0))</f>
        <v>7339.7199830667541</v>
      </c>
      <c r="AM10" s="32">
        <f ca="1">($J10*EXP(AM$5*($N10+0.5*($O10)^2))*_xlfn.NORM.DIST((LN(($L10*EXP($K10/100*AM$5)))-LN($J10)-$N10*AM$5)/($O10*SQRT(AM$5))-$O10*SQRT(AM$5),0,1,TRUE)+$L10*EXP($K10/100*AM$5)*(1-_xlfn.NORM.DIST((LN(($L10*EXP($K10/100*AM$5)))-LN($J10)-$N10*AM$5)/($O10*SQRT(AM$5)),0,1,TRUE)))*EXP(-$F$1*AM$5)*INDEX('3)tpx males'!DU$57:DU$107,MATCH($Q10,'3)tpx males'!$DC$57:$DC$107,0))</f>
        <v>7754.6552517991586</v>
      </c>
      <c r="AN10" s="32">
        <f ca="1">($J10*EXP(AN$5*($N10+0.5*($O10)^2))*_xlfn.NORM.DIST((LN(($L10*EXP($K10/100*AN$5)))-LN($J10)-$N10*AN$5)/($O10*SQRT(AN$5))-$O10*SQRT(AN$5),0,1,TRUE)+$L10*EXP($K10/100*AN$5)*(1-_xlfn.NORM.DIST((LN(($L10*EXP($K10/100*AN$5)))-LN($J10)-$N10*AN$5)/($O10*SQRT(AN$5)),0,1,TRUE)))*EXP(-$F$1*AN$5)*INDEX('3)tpx males'!DV$57:DV$107,MATCH($Q10,'3)tpx males'!$DC$57:$DC$107,0))</f>
        <v>7272.7503047741202</v>
      </c>
      <c r="AO10" s="32">
        <f ca="1">($J10*EXP(AO$5*($N10+0.5*($O10)^2))*_xlfn.NORM.DIST((LN(($L10*EXP($K10/100*AO$5)))-LN($J10)-$N10*AO$5)/($O10*SQRT(AO$5))-$O10*SQRT(AO$5),0,1,TRUE)+$L10*EXP($K10/100*AO$5)*(1-_xlfn.NORM.DIST((LN(($L10*EXP($K10/100*AO$5)))-LN($J10)-$N10*AO$5)/($O10*SQRT(AO$5)),0,1,TRUE)))*EXP(-$F$1*AO$5)*INDEX('3)tpx males'!DW$57:DW$107,MATCH($Q10,'3)tpx males'!$DC$57:$DC$107,0))</f>
        <v>7075.1210948481648</v>
      </c>
      <c r="AP10" s="32">
        <f ca="1">($J10*EXP(AP$5*($N10+0.5*($O10)^2))*_xlfn.NORM.DIST((LN(($L10*EXP($K10/100*AP$5)))-LN($J10)-$N10*AP$5)/($O10*SQRT(AP$5))-$O10*SQRT(AP$5),0,1,TRUE)+$L10*EXP($K10/100*AP$5)*(1-_xlfn.NORM.DIST((LN(($L10*EXP($K10/100*AP$5)))-LN($J10)-$N10*AP$5)/($O10*SQRT(AP$5)),0,1,TRUE)))*EXP(-$F$1*AP$5)*INDEX('3)tpx males'!DX$57:DX$107,MATCH($Q10,'3)tpx males'!$DC$57:$DC$107,0))</f>
        <v>6043.0247817470863</v>
      </c>
      <c r="AQ10" s="32">
        <f ca="1">($J10*EXP(AQ$5*($N10+0.5*($O10)^2))*_xlfn.NORM.DIST((LN(($L10*EXP($K10/100*AQ$5)))-LN($J10)-$N10*AQ$5)/($O10*SQRT(AQ$5))-$O10*SQRT(AQ$5),0,1,TRUE)+$L10*EXP($K10/100*AQ$5)*(1-_xlfn.NORM.DIST((LN(($L10*EXP($K10/100*AQ$5)))-LN($J10)-$N10*AQ$5)/($O10*SQRT(AQ$5)),0,1,TRUE)))*EXP(-$F$1*AQ$5)*INDEX('3)tpx males'!DY$57:DY$107,MATCH($Q10,'3)tpx males'!$DC$57:$DC$107,0))</f>
        <v>5792.9543912437221</v>
      </c>
      <c r="AR10" s="32">
        <f ca="1">($J10*EXP(AR$5*($N10+0.5*($O10)^2))*_xlfn.NORM.DIST((LN(($L10*EXP($K10/100*AR$5)))-LN($J10)-$N10*AR$5)/($O10*SQRT(AR$5))-$O10*SQRT(AR$5),0,1,TRUE)+$L10*EXP($K10/100*AR$5)*(1-_xlfn.NORM.DIST((LN(($L10*EXP($K10/100*AR$5)))-LN($J10)-$N10*AR$5)/($O10*SQRT(AR$5)),0,1,TRUE)))*EXP(-$F$1*AR$5)*INDEX('3)tpx males'!DZ$57:DZ$107,MATCH($Q10,'3)tpx males'!$DC$57:$DC$107,0))</f>
        <v>5357.5068203487208</v>
      </c>
      <c r="AS10" s="32">
        <f ca="1">($J10*EXP(AS$5*($N10+0.5*($O10)^2))*_xlfn.NORM.DIST((LN(($L10*EXP($K10/100*AS$5)))-LN($J10)-$N10*AS$5)/($O10*SQRT(AS$5))-$O10*SQRT(AS$5),0,1,TRUE)+$L10*EXP($K10/100*AS$5)*(1-_xlfn.NORM.DIST((LN(($L10*EXP($K10/100*AS$5)))-LN($J10)-$N10*AS$5)/($O10*SQRT(AS$5)),0,1,TRUE)))*EXP(-$F$1*AS$5)*INDEX('3)tpx males'!EA$57:EA$107,MATCH($Q10,'3)tpx males'!$DC$57:$DC$107,0))</f>
        <v>4409.1834326124135</v>
      </c>
      <c r="AT10" s="32">
        <f ca="1">($J10*EXP(AT$5*($N10+0.5*($O10)^2))*_xlfn.NORM.DIST((LN(($L10*EXP($K10/100*AT$5)))-LN($J10)-$N10*AT$5)/($O10*SQRT(AT$5))-$O10*SQRT(AT$5),0,1,TRUE)+$L10*EXP($K10/100*AT$5)*(1-_xlfn.NORM.DIST((LN(($L10*EXP($K10/100*AT$5)))-LN($J10)-$N10*AT$5)/($O10*SQRT(AT$5)),0,1,TRUE)))*EXP(-$F$1*AT$5)*INDEX('3)tpx males'!EB$57:EB$107,MATCH($Q10,'3)tpx males'!$DC$57:$DC$107,0))</f>
        <v>3622.5492312917936</v>
      </c>
      <c r="AU10" s="32">
        <f ca="1">($J10*EXP(AU$5*($N10+0.5*($O10)^2))*_xlfn.NORM.DIST((LN(($L10*EXP($K10/100*AU$5)))-LN($J10)-$N10*AU$5)/($O10*SQRT(AU$5))-$O10*SQRT(AU$5),0,1,TRUE)+$L10*EXP($K10/100*AU$5)*(1-_xlfn.NORM.DIST((LN(($L10*EXP($K10/100*AU$5)))-LN($J10)-$N10*AU$5)/($O10*SQRT(AU$5)),0,1,TRUE)))*EXP(-$F$1*AU$5)*INDEX('3)tpx males'!EC$57:EC$107,MATCH($Q10,'3)tpx males'!$DC$57:$DC$107,0))</f>
        <v>2869.204600707415</v>
      </c>
      <c r="AV10" s="32">
        <f ca="1">($J10*EXP(AV$5*($N10+0.5*($O10)^2))*_xlfn.NORM.DIST((LN(($L10*EXP($K10/100*AV$5)))-LN($J10)-$N10*AV$5)/($O10*SQRT(AV$5))-$O10*SQRT(AV$5),0,1,TRUE)+$L10*EXP($K10/100*AV$5)*(1-_xlfn.NORM.DIST((LN(($L10*EXP($K10/100*AV$5)))-LN($J10)-$N10*AV$5)/($O10*SQRT(AV$5)),0,1,TRUE)))*EXP(-$F$1*AV$5)*INDEX('3)tpx males'!ED$57:ED$107,MATCH($Q10,'3)tpx males'!$DC$57:$DC$107,0))</f>
        <v>2178.5275044724044</v>
      </c>
      <c r="AW10" s="32">
        <f ca="1">($J10*EXP(AW$5*($N10+0.5*($O10)^2))*_xlfn.NORM.DIST((LN(($L10*EXP($K10/100*AW$5)))-LN($J10)-$N10*AW$5)/($O10*SQRT(AW$5))-$O10*SQRT(AW$5),0,1,TRUE)+$L10*EXP($K10/100*AW$5)*(1-_xlfn.NORM.DIST((LN(($L10*EXP($K10/100*AW$5)))-LN($J10)-$N10*AW$5)/($O10*SQRT(AW$5)),0,1,TRUE)))*EXP(-$F$1*AW$5)*INDEX('3)tpx males'!EE$57:EE$107,MATCH($Q10,'3)tpx males'!$DC$57:$DC$107,0))</f>
        <v>1598.93354760738</v>
      </c>
      <c r="AX10" s="32">
        <f ca="1">($J10*EXP(AX$5*($N10+0.5*($O10)^2))*_xlfn.NORM.DIST((LN(($L10*EXP($K10/100*AX$5)))-LN($J10)-$N10*AX$5)/($O10*SQRT(AX$5))-$O10*SQRT(AX$5),0,1,TRUE)+$L10*EXP($K10/100*AX$5)*(1-_xlfn.NORM.DIST((LN(($L10*EXP($K10/100*AX$5)))-LN($J10)-$N10*AX$5)/($O10*SQRT(AX$5)),0,1,TRUE)))*EXP(-$F$1*AX$5)*INDEX('3)tpx males'!EF$57:EF$107,MATCH($Q10,'3)tpx males'!$DC$57:$DC$107,0))</f>
        <v>1102.3304183716712</v>
      </c>
      <c r="AY10" s="32">
        <f ca="1">($J10*EXP(AY$5*($N10+0.5*($O10)^2))*_xlfn.NORM.DIST((LN(($L10*EXP($K10/100*AY$5)))-LN($J10)-$N10*AY$5)/($O10*SQRT(AY$5))-$O10*SQRT(AY$5),0,1,TRUE)+$L10*EXP($K10/100*AY$5)*(1-_xlfn.NORM.DIST((LN(($L10*EXP($K10/100*AY$5)))-LN($J10)-$N10*AY$5)/($O10*SQRT(AY$5)),0,1,TRUE)))*EXP(-$F$1*AY$5)*INDEX('3)tpx males'!EG$57:EG$107,MATCH($Q10,'3)tpx males'!$DC$57:$DC$107,0))</f>
        <v>739.88553687559852</v>
      </c>
      <c r="AZ10" s="32">
        <f ca="1">($J10*EXP(AZ$5*($N10+0.5*($O10)^2))*_xlfn.NORM.DIST((LN(($L10*EXP($K10/100*AZ$5)))-LN($J10)-$N10*AZ$5)/($O10*SQRT(AZ$5))-$O10*SQRT(AZ$5),0,1,TRUE)+$L10*EXP($K10/100*AZ$5)*(1-_xlfn.NORM.DIST((LN(($L10*EXP($K10/100*AZ$5)))-LN($J10)-$N10*AZ$5)/($O10*SQRT(AZ$5)),0,1,TRUE)))*EXP(-$F$1*AZ$5)*INDEX('3)tpx males'!EH$57:EH$107,MATCH($Q10,'3)tpx males'!$DC$57:$DC$107,0))</f>
        <v>476.78435575383003</v>
      </c>
      <c r="BA10" s="32">
        <f ca="1">($J10*EXP(BA$5*($N10+0.5*($O10)^2))*_xlfn.NORM.DIST((LN(($L10*EXP($K10/100*BA$5)))-LN($J10)-$N10*BA$5)/($O10*SQRT(BA$5))-$O10*SQRT(BA$5),0,1,TRUE)+$L10*EXP($K10/100*BA$5)*(1-_xlfn.NORM.DIST((LN(($L10*EXP($K10/100*BA$5)))-LN($J10)-$N10*BA$5)/($O10*SQRT(BA$5)),0,1,TRUE)))*EXP(-$F$1*BA$5)*INDEX('3)tpx males'!EI$57:EI$107,MATCH($Q10,'3)tpx males'!$DC$57:$DC$107,0))</f>
        <v>283.55434004506225</v>
      </c>
      <c r="BB10" s="32">
        <f ca="1">($J10*EXP(BB$5*($N10+0.5*($O10)^2))*_xlfn.NORM.DIST((LN(($L10*EXP($K10/100*BB$5)))-LN($J10)-$N10*BB$5)/($O10*SQRT(BB$5))-$O10*SQRT(BB$5),0,1,TRUE)+$L10*EXP($K10/100*BB$5)*(1-_xlfn.NORM.DIST((LN(($L10*EXP($K10/100*BB$5)))-LN($J10)-$N10*BB$5)/($O10*SQRT(BB$5)),0,1,TRUE)))*EXP(-$F$1*BB$5)*INDEX('3)tpx males'!EJ$57:EJ$107,MATCH($Q10,'3)tpx males'!$DC$57:$DC$107,0))</f>
        <v>167.42453116663259</v>
      </c>
      <c r="BC10" s="32">
        <f ca="1">($J10*EXP(BC$5*($N10+0.5*($O10)^2))*_xlfn.NORM.DIST((LN(($L10*EXP($K10/100*BC$5)))-LN($J10)-$N10*BC$5)/($O10*SQRT(BC$5))-$O10*SQRT(BC$5),0,1,TRUE)+$L10*EXP($K10/100*BC$5)*(1-_xlfn.NORM.DIST((LN(($L10*EXP($K10/100*BC$5)))-LN($J10)-$N10*BC$5)/($O10*SQRT(BC$5)),0,1,TRUE)))*EXP(-$F$1*BC$5)*INDEX('3)tpx males'!EK$57:EK$107,MATCH($Q10,'3)tpx males'!$DC$57:$DC$107,0))</f>
        <v>90.798764578726846</v>
      </c>
      <c r="BD10" s="32">
        <f ca="1">($J10*EXP(BD$5*($N10+0.5*($O10)^2))*_xlfn.NORM.DIST((LN(($L10*EXP($K10/100*BD$5)))-LN($J10)-$N10*BD$5)/($O10*SQRT(BD$5))-$O10*SQRT(BD$5),0,1,TRUE)+$L10*EXP($K10/100*BD$5)*(1-_xlfn.NORM.DIST((LN(($L10*EXP($K10/100*BD$5)))-LN($J10)-$N10*BD$5)/($O10*SQRT(BD$5)),0,1,TRUE)))*EXP(-$F$1*BD$5)*INDEX('3)tpx males'!EL$57:EL$107,MATCH($Q10,'3)tpx males'!$DC$57:$DC$107,0))</f>
        <v>49.751769036080759</v>
      </c>
      <c r="BE10" s="32">
        <f ca="1">($J10*EXP(BE$5*($N10+0.5*($O10)^2))*_xlfn.NORM.DIST((LN(($L10*EXP($K10/100*BE$5)))-LN($J10)-$N10*BE$5)/($O10*SQRT(BE$5))-$O10*SQRT(BE$5),0,1,TRUE)+$L10*EXP($K10/100*BE$5)*(1-_xlfn.NORM.DIST((LN(($L10*EXP($K10/100*BE$5)))-LN($J10)-$N10*BE$5)/($O10*SQRT(BE$5)),0,1,TRUE)))*EXP(-$F$1*BE$5)*INDEX('3)tpx males'!EM$57:EM$107,MATCH($Q10,'3)tpx males'!$DC$57:$DC$107,0))</f>
        <v>25.285561897276786</v>
      </c>
      <c r="BF10" s="32">
        <f ca="1">($J10*EXP(BF$5*($N10+0.5*($O10)^2))*_xlfn.NORM.DIST((LN(($L10*EXP($K10/100*BF$5)))-LN($J10)-$N10*BF$5)/($O10*SQRT(BF$5))-$O10*SQRT(BF$5),0,1,TRUE)+$L10*EXP($K10/100*BF$5)*(1-_xlfn.NORM.DIST((LN(($L10*EXP($K10/100*BF$5)))-LN($J10)-$N10*BF$5)/($O10*SQRT(BF$5)),0,1,TRUE)))*EXP(-$F$1*BF$5)*INDEX('3)tpx males'!EN$57:EN$107,MATCH($Q10,'3)tpx males'!$DC$57:$DC$107,0))</f>
        <v>9.8398348146096577</v>
      </c>
      <c r="BG10" s="32">
        <f ca="1">($J10*EXP(BG$5*($N10+0.5*($O10)^2))*_xlfn.NORM.DIST((LN(($L10*EXP($K10/100*BG$5)))-LN($J10)-$N10*BG$5)/($O10*SQRT(BG$5))-$O10*SQRT(BG$5),0,1,TRUE)+$L10*EXP($K10/100*BG$5)*(1-_xlfn.NORM.DIST((LN(($L10*EXP($K10/100*BG$5)))-LN($J10)-$N10*BG$5)/($O10*SQRT(BG$5)),0,1,TRUE)))*EXP(-$F$1*BG$5)*INDEX('3)tpx males'!EO$57:EO$107,MATCH($Q10,'3)tpx males'!$DC$57:$DC$107,0))</f>
        <v>5.0770193302931865</v>
      </c>
      <c r="BH10" s="32">
        <f>($J10*EXP(BH$5*($N10+0.5*($O10)^2))*_xlfn.NORM.DIST((LN(($L10*EXP($K10/100*BH$5)))-LN($J10)-$N10*BH$5)/($O10*SQRT(BH$5))-$O10*SQRT(BH$5),0,1,TRUE)+$L10*EXP($K10/100*BH$5)*(1-_xlfn.NORM.DIST((LN(($L10*EXP($K10/100*BH$5)))-LN($J10)-$N10*BH$5)/($O10*SQRT(BH$5)),0,1,TRUE)))*EXP(-$F$1*BH$5)*INDEX('3)tpx males'!EP$57:EP$107,MATCH($Q10,'3)tpx males'!$DC$57:$DC$107,0))</f>
        <v>0</v>
      </c>
      <c r="BI10" s="32">
        <f>($J10*EXP(BI$5*($N10+0.5*($O10)^2))*_xlfn.NORM.DIST((LN(($L10*EXP($K10/100*BI$5)))-LN($J10)-$N10*BI$5)/($O10*SQRT(BI$5))-$O10*SQRT(BI$5),0,1,TRUE)+$L10*EXP($K10/100*BI$5)*(1-_xlfn.NORM.DIST((LN(($L10*EXP($K10/100*BI$5)))-LN($J10)-$N10*BI$5)/($O10*SQRT(BI$5)),0,1,TRUE)))*EXP(-$F$1*BI$5)*INDEX('3)tpx males'!EQ$57:EQ$107,MATCH($Q10,'3)tpx males'!$DC$57:$DC$107,0))</f>
        <v>0</v>
      </c>
      <c r="BJ10" s="32">
        <f>($J10*EXP(BJ$5*($N10+0.5*($O10)^2))*_xlfn.NORM.DIST((LN(($L10*EXP($K10/100*BJ$5)))-LN($J10)-$N10*BJ$5)/($O10*SQRT(BJ$5))-$O10*SQRT(BJ$5),0,1,TRUE)+$L10*EXP($K10/100*BJ$5)*(1-_xlfn.NORM.DIST((LN(($L10*EXP($K10/100*BJ$5)))-LN($J10)-$N10*BJ$5)/($O10*SQRT(BJ$5)),0,1,TRUE)))*EXP(-$F$1*BJ$5)*INDEX('3)tpx males'!ER$57:ER$107,MATCH($Q10,'3)tpx males'!$DC$57:$DC$107,0))</f>
        <v>0</v>
      </c>
      <c r="BK10" s="32">
        <f>($J10*EXP(BK$5*($N10+0.5*($O10)^2))*_xlfn.NORM.DIST((LN(($L10*EXP($K10/100*BK$5)))-LN($J10)-$N10*BK$5)/($O10*SQRT(BK$5))-$O10*SQRT(BK$5),0,1,TRUE)+$L10*EXP($K10/100*BK$5)*(1-_xlfn.NORM.DIST((LN(($L10*EXP($K10/100*BK$5)))-LN($J10)-$N10*BK$5)/($O10*SQRT(BK$5)),0,1,TRUE)))*EXP(-$F$1*BK$5)*INDEX('3)tpx males'!ES$57:ES$107,MATCH($Q10,'3)tpx males'!$DC$57:$DC$107,0))</f>
        <v>0</v>
      </c>
      <c r="BL10" s="32">
        <f>($J10*EXP(BL$5*($N10+0.5*($O10)^2))*_xlfn.NORM.DIST((LN(($L10*EXP($K10/100*BL$5)))-LN($J10)-$N10*BL$5)/($O10*SQRT(BL$5))-$O10*SQRT(BL$5),0,1,TRUE)+$L10*EXP($K10/100*BL$5)*(1-_xlfn.NORM.DIST((LN(($L10*EXP($K10/100*BL$5)))-LN($J10)-$N10*BL$5)/($O10*SQRT(BL$5)),0,1,TRUE)))*EXP(-$F$1*BL$5)*INDEX('3)tpx males'!ET$57:ET$107,MATCH($Q10,'3)tpx males'!$DC$57:$DC$107,0))</f>
        <v>0</v>
      </c>
      <c r="BM10" s="32">
        <f>($J10*EXP(BM$5*($N10+0.5*($O10)^2))*_xlfn.NORM.DIST((LN(($L10*EXP($K10/100*BM$5)))-LN($J10)-$N10*BM$5)/($O10*SQRT(BM$5))-$O10*SQRT(BM$5),0,1,TRUE)+$L10*EXP($K10/100*BM$5)*(1-_xlfn.NORM.DIST((LN(($L10*EXP($K10/100*BM$5)))-LN($J10)-$N10*BM$5)/($O10*SQRT(BM$5)),0,1,TRUE)))*EXP(-$F$1*BM$5)*INDEX('3)tpx males'!EU$57:EU$107,MATCH($Q10,'3)tpx males'!$DC$57:$DC$107,0))</f>
        <v>0</v>
      </c>
      <c r="BN10" s="32">
        <f>($J10*EXP(BN$5*($N10+0.5*($O10)^2))*_xlfn.NORM.DIST((LN(($L10*EXP($K10/100*BN$5)))-LN($J10)-$N10*BN$5)/($O10*SQRT(BN$5))-$O10*SQRT(BN$5),0,1,TRUE)+$L10*EXP($K10/100*BN$5)*(1-_xlfn.NORM.DIST((LN(($L10*EXP($K10/100*BN$5)))-LN($J10)-$N10*BN$5)/($O10*SQRT(BN$5)),0,1,TRUE)))*EXP(-$F$1*BN$5)*INDEX('3)tpx males'!EV$57:EV$107,MATCH($Q10,'3)tpx males'!$DC$57:$DC$107,0))</f>
        <v>0</v>
      </c>
      <c r="BO10" s="32">
        <f>($J10*EXP(BO$5*($N10+0.5*($O10)^2))*_xlfn.NORM.DIST((LN(($L10*EXP($K10/100*BO$5)))-LN($J10)-$N10*BO$5)/($O10*SQRT(BO$5))-$O10*SQRT(BO$5),0,1,TRUE)+$L10*EXP($K10/100*BO$5)*(1-_xlfn.NORM.DIST((LN(($L10*EXP($K10/100*BO$5)))-LN($J10)-$N10*BO$5)/($O10*SQRT(BO$5)),0,1,TRUE)))*EXP(-$F$1*BO$5)*INDEX('3)tpx males'!EW$57:EW$107,MATCH($Q10,'3)tpx males'!$DC$57:$DC$107,0))</f>
        <v>0</v>
      </c>
      <c r="BP10" s="32">
        <f>($J10*EXP(BP$5*($N10+0.5*($O10)^2))*_xlfn.NORM.DIST((LN(($L10*EXP($K10/100*BP$5)))-LN($J10)-$N10*BP$5)/($O10*SQRT(BP$5))-$O10*SQRT(BP$5),0,1,TRUE)+$L10*EXP($K10/100*BP$5)*(1-_xlfn.NORM.DIST((LN(($L10*EXP($K10/100*BP$5)))-LN($J10)-$N10*BP$5)/($O10*SQRT(BP$5)),0,1,TRUE)))*EXP(-$F$1*BP$5)*INDEX('3)tpx males'!EX$57:EX$107,MATCH($Q10,'3)tpx males'!$DC$57:$DC$107,0))</f>
        <v>0</v>
      </c>
      <c r="BQ10" s="32">
        <f>($J10*EXP(BQ$5*($N10+0.5*($O10)^2))*_xlfn.NORM.DIST((LN(($L10*EXP($K10/100*BQ$5)))-LN($J10)-$N10*BQ$5)/($O10*SQRT(BQ$5))-$O10*SQRT(BQ$5),0,1,TRUE)+$L10*EXP($K10/100*BQ$5)*(1-_xlfn.NORM.DIST((LN(($L10*EXP($K10/100*BQ$5)))-LN($J10)-$N10*BQ$5)/($O10*SQRT(BQ$5)),0,1,TRUE)))*EXP(-$F$1*BQ$5)*INDEX('3)tpx males'!EY$57:EY$107,MATCH($Q10,'3)tpx males'!$DC$57:$DC$107,0))</f>
        <v>0</v>
      </c>
      <c r="BR10" s="32">
        <f>($J10*EXP(BR$5*($N10+0.5*($O10)^2))*_xlfn.NORM.DIST((LN(($L10*EXP($K10/100*BR$5)))-LN($J10)-$N10*BR$5)/($O10*SQRT(BR$5))-$O10*SQRT(BR$5),0,1,TRUE)+$L10*EXP($K10/100*BR$5)*(1-_xlfn.NORM.DIST((LN(($L10*EXP($K10/100*BR$5)))-LN($J10)-$N10*BR$5)/($O10*SQRT(BR$5)),0,1,TRUE)))*EXP(-$F$1*BR$5)*INDEX('3)tpx males'!EZ$57:EZ$107,MATCH($Q10,'3)tpx males'!$DC$57:$DC$107,0))</f>
        <v>0</v>
      </c>
      <c r="BS10" s="32">
        <f>($J10*EXP(BS$5*($N10+0.5*($O10)^2))*_xlfn.NORM.DIST((LN(($L10*EXP($K10/100*BS$5)))-LN($J10)-$N10*BS$5)/($O10*SQRT(BS$5))-$O10*SQRT(BS$5),0,1,TRUE)+$L10*EXP($K10/100*BS$5)*(1-_xlfn.NORM.DIST((LN(($L10*EXP($K10/100*BS$5)))-LN($J10)-$N10*BS$5)/($O10*SQRT(BS$5)),0,1,TRUE)))*EXP(-$F$1*BS$5)*INDEX('3)tpx males'!FA$57:FA$107,MATCH($Q10,'3)tpx males'!$DC$57:$DC$107,0))</f>
        <v>0</v>
      </c>
      <c r="BT10" s="32">
        <f>($J10*EXP(BT$5*($N10+0.5*($O10)^2))*_xlfn.NORM.DIST((LN(($L10*EXP($K10/100*BT$5)))-LN($J10)-$N10*BT$5)/($O10*SQRT(BT$5))-$O10*SQRT(BT$5),0,1,TRUE)+$L10*EXP($K10/100*BT$5)*(1-_xlfn.NORM.DIST((LN(($L10*EXP($K10/100*BT$5)))-LN($J10)-$N10*BT$5)/($O10*SQRT(BT$5)),0,1,TRUE)))*EXP(-$F$1*BT$5)*INDEX('3)tpx males'!FB$57:FB$107,MATCH($Q10,'3)tpx males'!$DC$57:$DC$107,0))</f>
        <v>0</v>
      </c>
    </row>
    <row r="11" spans="1:72" x14ac:dyDescent="0.25">
      <c r="B11" s="32" t="s">
        <v>16</v>
      </c>
      <c r="C11" s="32" t="s">
        <v>12</v>
      </c>
      <c r="D11" s="49">
        <v>11712</v>
      </c>
      <c r="E11" s="32" t="s">
        <v>19</v>
      </c>
      <c r="F11" s="32" t="s">
        <v>17</v>
      </c>
      <c r="G11" s="49" t="s">
        <v>17</v>
      </c>
      <c r="H11" s="32" t="s">
        <v>17</v>
      </c>
      <c r="I11" s="32" t="s">
        <v>23</v>
      </c>
      <c r="J11" s="32">
        <v>355905</v>
      </c>
      <c r="K11" s="32">
        <v>7.85</v>
      </c>
      <c r="L11" s="32">
        <f>'3) 2016 cases'!M11*EXP('3) 2016 cases'!L11/100)</f>
        <v>185175.35808700597</v>
      </c>
      <c r="M11" s="32"/>
      <c r="N11" s="32">
        <f>INDEX('2b)Working'!$I$61:$P$61,MATCH($I11,'2b)Working'!$I$60:$P$60,0))</f>
        <v>6.4419325448889148E-2</v>
      </c>
      <c r="O11" s="32">
        <f>INDEX('2b)Working'!$I$62:$P$62,MATCH($I11,'2b)Working'!$I$60:$P$60,0))</f>
        <v>5.1556803430206084E-2</v>
      </c>
      <c r="P11" s="32"/>
      <c r="Q11" s="32">
        <f t="shared" si="1"/>
        <v>85</v>
      </c>
      <c r="U11" s="32">
        <f t="shared" ca="1" si="2"/>
        <v>195211.13906387132</v>
      </c>
      <c r="W11" s="32">
        <f ca="1">($J11*EXP(W$5*($N11+0.5*($O11)^2))*_xlfn.NORM.DIST((LN(($L11*EXP($K11/100*W$5)))-LN($J11)-$N11*W$5)/($O11*SQRT(W$5))-$O11*SQRT(W$5),0,1,TRUE)+$L11*EXP($K11/100*W$5)*(1-_xlfn.NORM.DIST((LN(($L11*EXP($K11/100*W$5)))-LN($J11)-$N11*W$5)/($O11*SQRT(W$5)),0,1,TRUE)))*EXP(-$F$1*W$5)*INDEX('3)tpx males'!DE$57:DE$107,MATCH($Q11,'3)tpx males'!$DC$57:$DC$107,0))</f>
        <v>16454.03480785705</v>
      </c>
      <c r="X11" s="32">
        <f ca="1">($J11*EXP(X$5*($N11+0.5*($O11)^2))*_xlfn.NORM.DIST((LN(($L11*EXP($K11/100*X$5)))-LN($J11)-$N11*X$5)/($O11*SQRT(X$5))-$O11*SQRT(X$5),0,1,TRUE)+$L11*EXP($K11/100*X$5)*(1-_xlfn.NORM.DIST((LN(($L11*EXP($K11/100*X$5)))-LN($J11)-$N11*X$5)/($O11*SQRT(X$5)),0,1,TRUE)))*EXP(-$F$1*X$5)*INDEX('3)tpx males'!DF$57:DF$107,MATCH($Q11,'3)tpx males'!$DC$57:$DC$107,0))</f>
        <v>17883.137260671178</v>
      </c>
      <c r="Y11" s="32">
        <f ca="1">($J11*EXP(Y$5*($N11+0.5*($O11)^2))*_xlfn.NORM.DIST((LN(($L11*EXP($K11/100*Y$5)))-LN($J11)-$N11*Y$5)/($O11*SQRT(Y$5))-$O11*SQRT(Y$5),0,1,TRUE)+$L11*EXP($K11/100*Y$5)*(1-_xlfn.NORM.DIST((LN(($L11*EXP($K11/100*Y$5)))-LN($J11)-$N11*Y$5)/($O11*SQRT(Y$5)),0,1,TRUE)))*EXP(-$F$1*Y$5)*INDEX('3)tpx males'!DG$57:DG$107,MATCH($Q11,'3)tpx males'!$DC$57:$DC$107,0))</f>
        <v>16752.032491864673</v>
      </c>
      <c r="Z11" s="32">
        <f ca="1">($J11*EXP(Z$5*($N11+0.5*($O11)^2))*_xlfn.NORM.DIST((LN(($L11*EXP($K11/100*Z$5)))-LN($J11)-$N11*Z$5)/($O11*SQRT(Z$5))-$O11*SQRT(Z$5),0,1,TRUE)+$L11*EXP($K11/100*Z$5)*(1-_xlfn.NORM.DIST((LN(($L11*EXP($K11/100*Z$5)))-LN($J11)-$N11*Z$5)/($O11*SQRT(Z$5)),0,1,TRUE)))*EXP(-$F$1*Z$5)*INDEX('3)tpx males'!DH$57:DH$107,MATCH($Q11,'3)tpx males'!$DC$57:$DC$107,0))</f>
        <v>17262.797132200893</v>
      </c>
      <c r="AA11" s="32">
        <f ca="1">($J11*EXP(AA$5*($N11+0.5*($O11)^2))*_xlfn.NORM.DIST((LN(($L11*EXP($K11/100*AA$5)))-LN($J11)-$N11*AA$5)/($O11*SQRT(AA$5))-$O11*SQRT(AA$5),0,1,TRUE)+$L11*EXP($K11/100*AA$5)*(1-_xlfn.NORM.DIST((LN(($L11*EXP($K11/100*AA$5)))-LN($J11)-$N11*AA$5)/($O11*SQRT(AA$5)),0,1,TRUE)))*EXP(-$F$1*AA$5)*INDEX('3)tpx males'!DI$57:DI$107,MATCH($Q11,'3)tpx males'!$DC$57:$DC$107,0))</f>
        <v>17717.168307986198</v>
      </c>
      <c r="AB11" s="32">
        <f ca="1">($J11*EXP(AB$5*($N11+0.5*($O11)^2))*_xlfn.NORM.DIST((LN(($L11*EXP($K11/100*AB$5)))-LN($J11)-$N11*AB$5)/($O11*SQRT(AB$5))-$O11*SQRT(AB$5),0,1,TRUE)+$L11*EXP($K11/100*AB$5)*(1-_xlfn.NORM.DIST((LN(($L11*EXP($K11/100*AB$5)))-LN($J11)-$N11*AB$5)/($O11*SQRT(AB$5)),0,1,TRUE)))*EXP(-$F$1*AB$5)*INDEX('3)tpx males'!DJ$57:DJ$107,MATCH($Q11,'3)tpx males'!$DC$57:$DC$107,0))</f>
        <v>16507.934578291552</v>
      </c>
      <c r="AC11" s="32">
        <f ca="1">($J11*EXP(AC$5*($N11+0.5*($O11)^2))*_xlfn.NORM.DIST((LN(($L11*EXP($K11/100*AC$5)))-LN($J11)-$N11*AC$5)/($O11*SQRT(AC$5))-$O11*SQRT(AC$5),0,1,TRUE)+$L11*EXP($K11/100*AC$5)*(1-_xlfn.NORM.DIST((LN(($L11*EXP($K11/100*AC$5)))-LN($J11)-$N11*AC$5)/($O11*SQRT(AC$5)),0,1,TRUE)))*EXP(-$F$1*AC$5)*INDEX('3)tpx males'!DK$57:DK$107,MATCH($Q11,'3)tpx males'!$DC$57:$DC$107,0))</f>
        <v>15867.869296788047</v>
      </c>
      <c r="AD11" s="32">
        <f ca="1">($J11*EXP(AD$5*($N11+0.5*($O11)^2))*_xlfn.NORM.DIST((LN(($L11*EXP($K11/100*AD$5)))-LN($J11)-$N11*AD$5)/($O11*SQRT(AD$5))-$O11*SQRT(AD$5),0,1,TRUE)+$L11*EXP($K11/100*AD$5)*(1-_xlfn.NORM.DIST((LN(($L11*EXP($K11/100*AD$5)))-LN($J11)-$N11*AD$5)/($O11*SQRT(AD$5)),0,1,TRUE)))*EXP(-$F$1*AD$5)*INDEX('3)tpx males'!DL$57:DL$107,MATCH($Q11,'3)tpx males'!$DC$57:$DC$107,0))</f>
        <v>13556.187547671683</v>
      </c>
      <c r="AE11" s="32">
        <f ca="1">($J11*EXP(AE$5*($N11+0.5*($O11)^2))*_xlfn.NORM.DIST((LN(($L11*EXP($K11/100*AE$5)))-LN($J11)-$N11*AE$5)/($O11*SQRT(AE$5))-$O11*SQRT(AE$5),0,1,TRUE)+$L11*EXP($K11/100*AE$5)*(1-_xlfn.NORM.DIST((LN(($L11*EXP($K11/100*AE$5)))-LN($J11)-$N11*AE$5)/($O11*SQRT(AE$5)),0,1,TRUE)))*EXP(-$F$1*AE$5)*INDEX('3)tpx males'!DM$57:DM$107,MATCH($Q11,'3)tpx males'!$DC$57:$DC$107,0))</f>
        <v>12823.056961714481</v>
      </c>
      <c r="AF11" s="32">
        <f ca="1">($J11*EXP(AF$5*($N11+0.5*($O11)^2))*_xlfn.NORM.DIST((LN(($L11*EXP($K11/100*AF$5)))-LN($J11)-$N11*AF$5)/($O11*SQRT(AF$5))-$O11*SQRT(AF$5),0,1,TRUE)+$L11*EXP($K11/100*AF$5)*(1-_xlfn.NORM.DIST((LN(($L11*EXP($K11/100*AF$5)))-LN($J11)-$N11*AF$5)/($O11*SQRT(AF$5)),0,1,TRUE)))*EXP(-$F$1*AF$5)*INDEX('3)tpx males'!DN$57:DN$107,MATCH($Q11,'3)tpx males'!$DC$57:$DC$107,0))</f>
        <v>11722.595265431373</v>
      </c>
      <c r="AG11" s="32">
        <f ca="1">($J11*EXP(AG$5*($N11+0.5*($O11)^2))*_xlfn.NORM.DIST((LN(($L11*EXP($K11/100*AG$5)))-LN($J11)-$N11*AG$5)/($O11*SQRT(AG$5))-$O11*SQRT(AG$5),0,1,TRUE)+$L11*EXP($K11/100*AG$5)*(1-_xlfn.NORM.DIST((LN(($L11*EXP($K11/100*AG$5)))-LN($J11)-$N11*AG$5)/($O11*SQRT(AG$5)),0,1,TRUE)))*EXP(-$F$1*AG$5)*INDEX('3)tpx males'!DO$57:DO$107,MATCH($Q11,'3)tpx males'!$DC$57:$DC$107,0))</f>
        <v>9634.1611167423289</v>
      </c>
      <c r="AH11" s="32">
        <f ca="1">($J11*EXP(AH$5*($N11+0.5*($O11)^2))*_xlfn.NORM.DIST((LN(($L11*EXP($K11/100*AH$5)))-LN($J11)-$N11*AH$5)/($O11*SQRT(AH$5))-$O11*SQRT(AH$5),0,1,TRUE)+$L11*EXP($K11/100*AH$5)*(1-_xlfn.NORM.DIST((LN(($L11*EXP($K11/100*AH$5)))-LN($J11)-$N11*AH$5)/($O11*SQRT(AH$5)),0,1,TRUE)))*EXP(-$F$1*AH$5)*INDEX('3)tpx males'!DP$57:DP$107,MATCH($Q11,'3)tpx males'!$DC$57:$DC$107,0))</f>
        <v>7895.5095767606399</v>
      </c>
      <c r="AI11" s="32">
        <f ca="1">($J11*EXP(AI$5*($N11+0.5*($O11)^2))*_xlfn.NORM.DIST((LN(($L11*EXP($K11/100*AI$5)))-LN($J11)-$N11*AI$5)/($O11*SQRT(AI$5))-$O11*SQRT(AI$5),0,1,TRUE)+$L11*EXP($K11/100*AI$5)*(1-_xlfn.NORM.DIST((LN(($L11*EXP($K11/100*AI$5)))-LN($J11)-$N11*AI$5)/($O11*SQRT(AI$5)),0,1,TRUE)))*EXP(-$F$1*AI$5)*INDEX('3)tpx males'!DQ$57:DQ$107,MATCH($Q11,'3)tpx males'!$DC$57:$DC$107,0))</f>
        <v>6246.5474916649828</v>
      </c>
      <c r="AJ11" s="32">
        <f ca="1">($J11*EXP(AJ$5*($N11+0.5*($O11)^2))*_xlfn.NORM.DIST((LN(($L11*EXP($K11/100*AJ$5)))-LN($J11)-$N11*AJ$5)/($O11*SQRT(AJ$5))-$O11*SQRT(AJ$5),0,1,TRUE)+$L11*EXP($K11/100*AJ$5)*(1-_xlfn.NORM.DIST((LN(($L11*EXP($K11/100*AJ$5)))-LN($J11)-$N11*AJ$5)/($O11*SQRT(AJ$5)),0,1,TRUE)))*EXP(-$F$1*AJ$5)*INDEX('3)tpx males'!DR$57:DR$107,MATCH($Q11,'3)tpx males'!$DC$57:$DC$107,0))</f>
        <v>4753.6606648064026</v>
      </c>
      <c r="AK11" s="32">
        <f ca="1">($J11*EXP(AK$5*($N11+0.5*($O11)^2))*_xlfn.NORM.DIST((LN(($L11*EXP($K11/100*AK$5)))-LN($J11)-$N11*AK$5)/($O11*SQRT(AK$5))-$O11*SQRT(AK$5),0,1,TRUE)+$L11*EXP($K11/100*AK$5)*(1-_xlfn.NORM.DIST((LN(($L11*EXP($K11/100*AK$5)))-LN($J11)-$N11*AK$5)/($O11*SQRT(AK$5)),0,1,TRUE)))*EXP(-$F$1*AK$5)*INDEX('3)tpx males'!DS$57:DS$107,MATCH($Q11,'3)tpx males'!$DC$57:$DC$107,0))</f>
        <v>3496.7195048323283</v>
      </c>
      <c r="AL11" s="32">
        <f ca="1">($J11*EXP(AL$5*($N11+0.5*($O11)^2))*_xlfn.NORM.DIST((LN(($L11*EXP($K11/100*AL$5)))-LN($J11)-$N11*AL$5)/($O11*SQRT(AL$5))-$O11*SQRT(AL$5),0,1,TRUE)+$L11*EXP($K11/100*AL$5)*(1-_xlfn.NORM.DIST((LN(($L11*EXP($K11/100*AL$5)))-LN($J11)-$N11*AL$5)/($O11*SQRT(AL$5)),0,1,TRUE)))*EXP(-$F$1*AL$5)*INDEX('3)tpx males'!DT$57:DT$107,MATCH($Q11,'3)tpx males'!$DC$57:$DC$107,0))</f>
        <v>2436.2406697700071</v>
      </c>
      <c r="AM11" s="32">
        <f ca="1">($J11*EXP(AM$5*($N11+0.5*($O11)^2))*_xlfn.NORM.DIST((LN(($L11*EXP($K11/100*AM$5)))-LN($J11)-$N11*AM$5)/($O11*SQRT(AM$5))-$O11*SQRT(AM$5),0,1,TRUE)+$L11*EXP($K11/100*AM$5)*(1-_xlfn.NORM.DIST((LN(($L11*EXP($K11/100*AM$5)))-LN($J11)-$N11*AM$5)/($O11*SQRT(AM$5)),0,1,TRUE)))*EXP(-$F$1*AM$5)*INDEX('3)tpx males'!DU$57:DU$107,MATCH($Q11,'3)tpx males'!$DC$57:$DC$107,0))</f>
        <v>1648.1517091656165</v>
      </c>
      <c r="AN11" s="32">
        <f ca="1">($J11*EXP(AN$5*($N11+0.5*($O11)^2))*_xlfn.NORM.DIST((LN(($L11*EXP($K11/100*AN$5)))-LN($J11)-$N11*AN$5)/($O11*SQRT(AN$5))-$O11*SQRT(AN$5),0,1,TRUE)+$L11*EXP($K11/100*AN$5)*(1-_xlfn.NORM.DIST((LN(($L11*EXP($K11/100*AN$5)))-LN($J11)-$N11*AN$5)/($O11*SQRT(AN$5)),0,1,TRUE)))*EXP(-$F$1*AN$5)*INDEX('3)tpx males'!DV$57:DV$107,MATCH($Q11,'3)tpx males'!$DC$57:$DC$107,0))</f>
        <v>1071.4889246711073</v>
      </c>
      <c r="AO11" s="32">
        <f ca="1">($J11*EXP(AO$5*($N11+0.5*($O11)^2))*_xlfn.NORM.DIST((LN(($L11*EXP($K11/100*AO$5)))-LN($J11)-$N11*AO$5)/($O11*SQRT(AO$5))-$O11*SQRT(AO$5),0,1,TRUE)+$L11*EXP($K11/100*AO$5)*(1-_xlfn.NORM.DIST((LN(($L11*EXP($K11/100*AO$5)))-LN($J11)-$N11*AO$5)/($O11*SQRT(AO$5)),0,1,TRUE)))*EXP(-$F$1*AO$5)*INDEX('3)tpx males'!DW$57:DW$107,MATCH($Q11,'3)tpx males'!$DC$57:$DC$107,0))</f>
        <v>651.65563014055374</v>
      </c>
      <c r="AP11" s="32">
        <f ca="1">($J11*EXP(AP$5*($N11+0.5*($O11)^2))*_xlfn.NORM.DIST((LN(($L11*EXP($K11/100*AP$5)))-LN($J11)-$N11*AP$5)/($O11*SQRT(AP$5))-$O11*SQRT(AP$5),0,1,TRUE)+$L11*EXP($K11/100*AP$5)*(1-_xlfn.NORM.DIST((LN(($L11*EXP($K11/100*AP$5)))-LN($J11)-$N11*AP$5)/($O11*SQRT(AP$5)),0,1,TRUE)))*EXP(-$F$1*AP$5)*INDEX('3)tpx males'!DX$57:DX$107,MATCH($Q11,'3)tpx males'!$DC$57:$DC$107,0))</f>
        <v>390.41624163936558</v>
      </c>
      <c r="AQ11" s="32">
        <f ca="1">($J11*EXP(AQ$5*($N11+0.5*($O11)^2))*_xlfn.NORM.DIST((LN(($L11*EXP($K11/100*AQ$5)))-LN($J11)-$N11*AQ$5)/($O11*SQRT(AQ$5))-$O11*SQRT(AQ$5),0,1,TRUE)+$L11*EXP($K11/100*AQ$5)*(1-_xlfn.NORM.DIST((LN(($L11*EXP($K11/100*AQ$5)))-LN($J11)-$N11*AQ$5)/($O11*SQRT(AQ$5)),0,1,TRUE)))*EXP(-$F$1*AQ$5)*INDEX('3)tpx males'!DY$57:DY$107,MATCH($Q11,'3)tpx males'!$DC$57:$DC$107,0))</f>
        <v>216.20897931469062</v>
      </c>
      <c r="AR11" s="32">
        <f ca="1">($J11*EXP(AR$5*($N11+0.5*($O11)^2))*_xlfn.NORM.DIST((LN(($L11*EXP($K11/100*AR$5)))-LN($J11)-$N11*AR$5)/($O11*SQRT(AR$5))-$O11*SQRT(AR$5),0,1,TRUE)+$L11*EXP($K11/100*AR$5)*(1-_xlfn.NORM.DIST((LN(($L11*EXP($K11/100*AR$5)))-LN($J11)-$N11*AR$5)/($O11*SQRT(AR$5)),0,1,TRUE)))*EXP(-$F$1*AR$5)*INDEX('3)tpx males'!DZ$57:DZ$107,MATCH($Q11,'3)tpx males'!$DC$57:$DC$107,0))</f>
        <v>119.82734202438802</v>
      </c>
      <c r="AS11" s="32">
        <f ca="1">($J11*EXP(AS$5*($N11+0.5*($O11)^2))*_xlfn.NORM.DIST((LN(($L11*EXP($K11/100*AS$5)))-LN($J11)-$N11*AS$5)/($O11*SQRT(AS$5))-$O11*SQRT(AS$5),0,1,TRUE)+$L11*EXP($K11/100*AS$5)*(1-_xlfn.NORM.DIST((LN(($L11*EXP($K11/100*AS$5)))-LN($J11)-$N11*AS$5)/($O11*SQRT(AS$5)),0,1,TRUE)))*EXP(-$F$1*AS$5)*INDEX('3)tpx males'!EA$57:EA$107,MATCH($Q11,'3)tpx males'!$DC$57:$DC$107,0))</f>
        <v>63.636495892913551</v>
      </c>
      <c r="AT11" s="32">
        <f ca="1">($J11*EXP(AT$5*($N11+0.5*($O11)^2))*_xlfn.NORM.DIST((LN(($L11*EXP($K11/100*AT$5)))-LN($J11)-$N11*AT$5)/($O11*SQRT(AT$5))-$O11*SQRT(AT$5),0,1,TRUE)+$L11*EXP($K11/100*AT$5)*(1-_xlfn.NORM.DIST((LN(($L11*EXP($K11/100*AT$5)))-LN($J11)-$N11*AT$5)/($O11*SQRT(AT$5)),0,1,TRUE)))*EXP(-$F$1*AT$5)*INDEX('3)tpx males'!EB$57:EB$107,MATCH($Q11,'3)tpx males'!$DC$57:$DC$107,0))</f>
        <v>26.440260961284022</v>
      </c>
      <c r="AU11" s="32">
        <f ca="1">($J11*EXP(AU$5*($N11+0.5*($O11)^2))*_xlfn.NORM.DIST((LN(($L11*EXP($K11/100*AU$5)))-LN($J11)-$N11*AU$5)/($O11*SQRT(AU$5))-$O11*SQRT(AU$5),0,1,TRUE)+$L11*EXP($K11/100*AU$5)*(1-_xlfn.NORM.DIST((LN(($L11*EXP($K11/100*AU$5)))-LN($J11)-$N11*AU$5)/($O11*SQRT(AU$5)),0,1,TRUE)))*EXP(-$F$1*AU$5)*INDEX('3)tpx males'!EC$57:EC$107,MATCH($Q11,'3)tpx males'!$DC$57:$DC$107,0))</f>
        <v>13.6608050075502</v>
      </c>
      <c r="AV11" s="32">
        <f>($J11*EXP(AV$5*($N11+0.5*($O11)^2))*_xlfn.NORM.DIST((LN(($L11*EXP($K11/100*AV$5)))-LN($J11)-$N11*AV$5)/($O11*SQRT(AV$5))-$O11*SQRT(AV$5),0,1,TRUE)+$L11*EXP($K11/100*AV$5)*(1-_xlfn.NORM.DIST((LN(($L11*EXP($K11/100*AV$5)))-LN($J11)-$N11*AV$5)/($O11*SQRT(AV$5)),0,1,TRUE)))*EXP(-$F$1*AV$5)*INDEX('3)tpx males'!ED$57:ED$107,MATCH($Q11,'3)tpx males'!$DC$57:$DC$107,0))</f>
        <v>0</v>
      </c>
      <c r="AW11" s="32">
        <f>($J11*EXP(AW$5*($N11+0.5*($O11)^2))*_xlfn.NORM.DIST((LN(($L11*EXP($K11/100*AW$5)))-LN($J11)-$N11*AW$5)/($O11*SQRT(AW$5))-$O11*SQRT(AW$5),0,1,TRUE)+$L11*EXP($K11/100*AW$5)*(1-_xlfn.NORM.DIST((LN(($L11*EXP($K11/100*AW$5)))-LN($J11)-$N11*AW$5)/($O11*SQRT(AW$5)),0,1,TRUE)))*EXP(-$F$1*AW$5)*INDEX('3)tpx males'!EE$57:EE$107,MATCH($Q11,'3)tpx males'!$DC$57:$DC$107,0))</f>
        <v>0</v>
      </c>
      <c r="AX11" s="32">
        <f>($J11*EXP(AX$5*($N11+0.5*($O11)^2))*_xlfn.NORM.DIST((LN(($L11*EXP($K11/100*AX$5)))-LN($J11)-$N11*AX$5)/($O11*SQRT(AX$5))-$O11*SQRT(AX$5),0,1,TRUE)+$L11*EXP($K11/100*AX$5)*(1-_xlfn.NORM.DIST((LN(($L11*EXP($K11/100*AX$5)))-LN($J11)-$N11*AX$5)/($O11*SQRT(AX$5)),0,1,TRUE)))*EXP(-$F$1*AX$5)*INDEX('3)tpx males'!EF$57:EF$107,MATCH($Q11,'3)tpx males'!$DC$57:$DC$107,0))</f>
        <v>0</v>
      </c>
      <c r="AY11" s="32">
        <f>($J11*EXP(AY$5*($N11+0.5*($O11)^2))*_xlfn.NORM.DIST((LN(($L11*EXP($K11/100*AY$5)))-LN($J11)-$N11*AY$5)/($O11*SQRT(AY$5))-$O11*SQRT(AY$5),0,1,TRUE)+$L11*EXP($K11/100*AY$5)*(1-_xlfn.NORM.DIST((LN(($L11*EXP($K11/100*AY$5)))-LN($J11)-$N11*AY$5)/($O11*SQRT(AY$5)),0,1,TRUE)))*EXP(-$F$1*AY$5)*INDEX('3)tpx males'!EG$57:EG$107,MATCH($Q11,'3)tpx males'!$DC$57:$DC$107,0))</f>
        <v>0</v>
      </c>
      <c r="AZ11" s="32">
        <f>($J11*EXP(AZ$5*($N11+0.5*($O11)^2))*_xlfn.NORM.DIST((LN(($L11*EXP($K11/100*AZ$5)))-LN($J11)-$N11*AZ$5)/($O11*SQRT(AZ$5))-$O11*SQRT(AZ$5),0,1,TRUE)+$L11*EXP($K11/100*AZ$5)*(1-_xlfn.NORM.DIST((LN(($L11*EXP($K11/100*AZ$5)))-LN($J11)-$N11*AZ$5)/($O11*SQRT(AZ$5)),0,1,TRUE)))*EXP(-$F$1*AZ$5)*INDEX('3)tpx males'!EH$57:EH$107,MATCH($Q11,'3)tpx males'!$DC$57:$DC$107,0))</f>
        <v>0</v>
      </c>
      <c r="BA11" s="32">
        <f>($J11*EXP(BA$5*($N11+0.5*($O11)^2))*_xlfn.NORM.DIST((LN(($L11*EXP($K11/100*BA$5)))-LN($J11)-$N11*BA$5)/($O11*SQRT(BA$5))-$O11*SQRT(BA$5),0,1,TRUE)+$L11*EXP($K11/100*BA$5)*(1-_xlfn.NORM.DIST((LN(($L11*EXP($K11/100*BA$5)))-LN($J11)-$N11*BA$5)/($O11*SQRT(BA$5)),0,1,TRUE)))*EXP(-$F$1*BA$5)*INDEX('3)tpx males'!EI$57:EI$107,MATCH($Q11,'3)tpx males'!$DC$57:$DC$107,0))</f>
        <v>0</v>
      </c>
      <c r="BB11" s="32">
        <f>($J11*EXP(BB$5*($N11+0.5*($O11)^2))*_xlfn.NORM.DIST((LN(($L11*EXP($K11/100*BB$5)))-LN($J11)-$N11*BB$5)/($O11*SQRT(BB$5))-$O11*SQRT(BB$5),0,1,TRUE)+$L11*EXP($K11/100*BB$5)*(1-_xlfn.NORM.DIST((LN(($L11*EXP($K11/100*BB$5)))-LN($J11)-$N11*BB$5)/($O11*SQRT(BB$5)),0,1,TRUE)))*EXP(-$F$1*BB$5)*INDEX('3)tpx males'!EJ$57:EJ$107,MATCH($Q11,'3)tpx males'!$DC$57:$DC$107,0))</f>
        <v>0</v>
      </c>
      <c r="BC11" s="32">
        <f>($J11*EXP(BC$5*($N11+0.5*($O11)^2))*_xlfn.NORM.DIST((LN(($L11*EXP($K11/100*BC$5)))-LN($J11)-$N11*BC$5)/($O11*SQRT(BC$5))-$O11*SQRT(BC$5),0,1,TRUE)+$L11*EXP($K11/100*BC$5)*(1-_xlfn.NORM.DIST((LN(($L11*EXP($K11/100*BC$5)))-LN($J11)-$N11*BC$5)/($O11*SQRT(BC$5)),0,1,TRUE)))*EXP(-$F$1*BC$5)*INDEX('3)tpx males'!EK$57:EK$107,MATCH($Q11,'3)tpx males'!$DC$57:$DC$107,0))</f>
        <v>0</v>
      </c>
      <c r="BD11" s="32">
        <f>($J11*EXP(BD$5*($N11+0.5*($O11)^2))*_xlfn.NORM.DIST((LN(($L11*EXP($K11/100*BD$5)))-LN($J11)-$N11*BD$5)/($O11*SQRT(BD$5))-$O11*SQRT(BD$5),0,1,TRUE)+$L11*EXP($K11/100*BD$5)*(1-_xlfn.NORM.DIST((LN(($L11*EXP($K11/100*BD$5)))-LN($J11)-$N11*BD$5)/($O11*SQRT(BD$5)),0,1,TRUE)))*EXP(-$F$1*BD$5)*INDEX('3)tpx males'!EL$57:EL$107,MATCH($Q11,'3)tpx males'!$DC$57:$DC$107,0))</f>
        <v>0</v>
      </c>
      <c r="BE11" s="32">
        <f>($J11*EXP(BE$5*($N11+0.5*($O11)^2))*_xlfn.NORM.DIST((LN(($L11*EXP($K11/100*BE$5)))-LN($J11)-$N11*BE$5)/($O11*SQRT(BE$5))-$O11*SQRT(BE$5),0,1,TRUE)+$L11*EXP($K11/100*BE$5)*(1-_xlfn.NORM.DIST((LN(($L11*EXP($K11/100*BE$5)))-LN($J11)-$N11*BE$5)/($O11*SQRT(BE$5)),0,1,TRUE)))*EXP(-$F$1*BE$5)*INDEX('3)tpx males'!EM$57:EM$107,MATCH($Q11,'3)tpx males'!$DC$57:$DC$107,0))</f>
        <v>0</v>
      </c>
      <c r="BF11" s="32">
        <f>($J11*EXP(BF$5*($N11+0.5*($O11)^2))*_xlfn.NORM.DIST((LN(($L11*EXP($K11/100*BF$5)))-LN($J11)-$N11*BF$5)/($O11*SQRT(BF$5))-$O11*SQRT(BF$5),0,1,TRUE)+$L11*EXP($K11/100*BF$5)*(1-_xlfn.NORM.DIST((LN(($L11*EXP($K11/100*BF$5)))-LN($J11)-$N11*BF$5)/($O11*SQRT(BF$5)),0,1,TRUE)))*EXP(-$F$1*BF$5)*INDEX('3)tpx males'!EN$57:EN$107,MATCH($Q11,'3)tpx males'!$DC$57:$DC$107,0))</f>
        <v>0</v>
      </c>
      <c r="BG11" s="32">
        <f>($J11*EXP(BG$5*($N11+0.5*($O11)^2))*_xlfn.NORM.DIST((LN(($L11*EXP($K11/100*BG$5)))-LN($J11)-$N11*BG$5)/($O11*SQRT(BG$5))-$O11*SQRT(BG$5),0,1,TRUE)+$L11*EXP($K11/100*BG$5)*(1-_xlfn.NORM.DIST((LN(($L11*EXP($K11/100*BG$5)))-LN($J11)-$N11*BG$5)/($O11*SQRT(BG$5)),0,1,TRUE)))*EXP(-$F$1*BG$5)*INDEX('3)tpx males'!EO$57:EO$107,MATCH($Q11,'3)tpx males'!$DC$57:$DC$107,0))</f>
        <v>0</v>
      </c>
      <c r="BH11" s="32">
        <f>($J11*EXP(BH$5*($N11+0.5*($O11)^2))*_xlfn.NORM.DIST((LN(($L11*EXP($K11/100*BH$5)))-LN($J11)-$N11*BH$5)/($O11*SQRT(BH$5))-$O11*SQRT(BH$5),0,1,TRUE)+$L11*EXP($K11/100*BH$5)*(1-_xlfn.NORM.DIST((LN(($L11*EXP($K11/100*BH$5)))-LN($J11)-$N11*BH$5)/($O11*SQRT(BH$5)),0,1,TRUE)))*EXP(-$F$1*BH$5)*INDEX('3)tpx males'!EP$57:EP$107,MATCH($Q11,'3)tpx males'!$DC$57:$DC$107,0))</f>
        <v>0</v>
      </c>
      <c r="BI11" s="32">
        <f>($J11*EXP(BI$5*($N11+0.5*($O11)^2))*_xlfn.NORM.DIST((LN(($L11*EXP($K11/100*BI$5)))-LN($J11)-$N11*BI$5)/($O11*SQRT(BI$5))-$O11*SQRT(BI$5),0,1,TRUE)+$L11*EXP($K11/100*BI$5)*(1-_xlfn.NORM.DIST((LN(($L11*EXP($K11/100*BI$5)))-LN($J11)-$N11*BI$5)/($O11*SQRT(BI$5)),0,1,TRUE)))*EXP(-$F$1*BI$5)*INDEX('3)tpx males'!EQ$57:EQ$107,MATCH($Q11,'3)tpx males'!$DC$57:$DC$107,0))</f>
        <v>0</v>
      </c>
      <c r="BJ11" s="32">
        <f>($J11*EXP(BJ$5*($N11+0.5*($O11)^2))*_xlfn.NORM.DIST((LN(($L11*EXP($K11/100*BJ$5)))-LN($J11)-$N11*BJ$5)/($O11*SQRT(BJ$5))-$O11*SQRT(BJ$5),0,1,TRUE)+$L11*EXP($K11/100*BJ$5)*(1-_xlfn.NORM.DIST((LN(($L11*EXP($K11/100*BJ$5)))-LN($J11)-$N11*BJ$5)/($O11*SQRT(BJ$5)),0,1,TRUE)))*EXP(-$F$1*BJ$5)*INDEX('3)tpx males'!ER$57:ER$107,MATCH($Q11,'3)tpx males'!$DC$57:$DC$107,0))</f>
        <v>0</v>
      </c>
      <c r="BK11" s="32">
        <f>($J11*EXP(BK$5*($N11+0.5*($O11)^2))*_xlfn.NORM.DIST((LN(($L11*EXP($K11/100*BK$5)))-LN($J11)-$N11*BK$5)/($O11*SQRT(BK$5))-$O11*SQRT(BK$5),0,1,TRUE)+$L11*EXP($K11/100*BK$5)*(1-_xlfn.NORM.DIST((LN(($L11*EXP($K11/100*BK$5)))-LN($J11)-$N11*BK$5)/($O11*SQRT(BK$5)),0,1,TRUE)))*EXP(-$F$1*BK$5)*INDEX('3)tpx males'!ES$57:ES$107,MATCH($Q11,'3)tpx males'!$DC$57:$DC$107,0))</f>
        <v>0</v>
      </c>
      <c r="BL11" s="32">
        <f>($J11*EXP(BL$5*($N11+0.5*($O11)^2))*_xlfn.NORM.DIST((LN(($L11*EXP($K11/100*BL$5)))-LN($J11)-$N11*BL$5)/($O11*SQRT(BL$5))-$O11*SQRT(BL$5),0,1,TRUE)+$L11*EXP($K11/100*BL$5)*(1-_xlfn.NORM.DIST((LN(($L11*EXP($K11/100*BL$5)))-LN($J11)-$N11*BL$5)/($O11*SQRT(BL$5)),0,1,TRUE)))*EXP(-$F$1*BL$5)*INDEX('3)tpx males'!ET$57:ET$107,MATCH($Q11,'3)tpx males'!$DC$57:$DC$107,0))</f>
        <v>0</v>
      </c>
      <c r="BM11" s="32">
        <f>($J11*EXP(BM$5*($N11+0.5*($O11)^2))*_xlfn.NORM.DIST((LN(($L11*EXP($K11/100*BM$5)))-LN($J11)-$N11*BM$5)/($O11*SQRT(BM$5))-$O11*SQRT(BM$5),0,1,TRUE)+$L11*EXP($K11/100*BM$5)*(1-_xlfn.NORM.DIST((LN(($L11*EXP($K11/100*BM$5)))-LN($J11)-$N11*BM$5)/($O11*SQRT(BM$5)),0,1,TRUE)))*EXP(-$F$1*BM$5)*INDEX('3)tpx males'!EU$57:EU$107,MATCH($Q11,'3)tpx males'!$DC$57:$DC$107,0))</f>
        <v>0</v>
      </c>
      <c r="BN11" s="32">
        <f>($J11*EXP(BN$5*($N11+0.5*($O11)^2))*_xlfn.NORM.DIST((LN(($L11*EXP($K11/100*BN$5)))-LN($J11)-$N11*BN$5)/($O11*SQRT(BN$5))-$O11*SQRT(BN$5),0,1,TRUE)+$L11*EXP($K11/100*BN$5)*(1-_xlfn.NORM.DIST((LN(($L11*EXP($K11/100*BN$5)))-LN($J11)-$N11*BN$5)/($O11*SQRT(BN$5)),0,1,TRUE)))*EXP(-$F$1*BN$5)*INDEX('3)tpx males'!EV$57:EV$107,MATCH($Q11,'3)tpx males'!$DC$57:$DC$107,0))</f>
        <v>0</v>
      </c>
      <c r="BO11" s="32">
        <f>($J11*EXP(BO$5*($N11+0.5*($O11)^2))*_xlfn.NORM.DIST((LN(($L11*EXP($K11/100*BO$5)))-LN($J11)-$N11*BO$5)/($O11*SQRT(BO$5))-$O11*SQRT(BO$5),0,1,TRUE)+$L11*EXP($K11/100*BO$5)*(1-_xlfn.NORM.DIST((LN(($L11*EXP($K11/100*BO$5)))-LN($J11)-$N11*BO$5)/($O11*SQRT(BO$5)),0,1,TRUE)))*EXP(-$F$1*BO$5)*INDEX('3)tpx males'!EW$57:EW$107,MATCH($Q11,'3)tpx males'!$DC$57:$DC$107,0))</f>
        <v>0</v>
      </c>
      <c r="BP11" s="32">
        <f>($J11*EXP(BP$5*($N11+0.5*($O11)^2))*_xlfn.NORM.DIST((LN(($L11*EXP($K11/100*BP$5)))-LN($J11)-$N11*BP$5)/($O11*SQRT(BP$5))-$O11*SQRT(BP$5),0,1,TRUE)+$L11*EXP($K11/100*BP$5)*(1-_xlfn.NORM.DIST((LN(($L11*EXP($K11/100*BP$5)))-LN($J11)-$N11*BP$5)/($O11*SQRT(BP$5)),0,1,TRUE)))*EXP(-$F$1*BP$5)*INDEX('3)tpx males'!EX$57:EX$107,MATCH($Q11,'3)tpx males'!$DC$57:$DC$107,0))</f>
        <v>0</v>
      </c>
      <c r="BQ11" s="32">
        <f>($J11*EXP(BQ$5*($N11+0.5*($O11)^2))*_xlfn.NORM.DIST((LN(($L11*EXP($K11/100*BQ$5)))-LN($J11)-$N11*BQ$5)/($O11*SQRT(BQ$5))-$O11*SQRT(BQ$5),0,1,TRUE)+$L11*EXP($K11/100*BQ$5)*(1-_xlfn.NORM.DIST((LN(($L11*EXP($K11/100*BQ$5)))-LN($J11)-$N11*BQ$5)/($O11*SQRT(BQ$5)),0,1,TRUE)))*EXP(-$F$1*BQ$5)*INDEX('3)tpx males'!EY$57:EY$107,MATCH($Q11,'3)tpx males'!$DC$57:$DC$107,0))</f>
        <v>0</v>
      </c>
      <c r="BR11" s="32">
        <f>($J11*EXP(BR$5*($N11+0.5*($O11)^2))*_xlfn.NORM.DIST((LN(($L11*EXP($K11/100*BR$5)))-LN($J11)-$N11*BR$5)/($O11*SQRT(BR$5))-$O11*SQRT(BR$5),0,1,TRUE)+$L11*EXP($K11/100*BR$5)*(1-_xlfn.NORM.DIST((LN(($L11*EXP($K11/100*BR$5)))-LN($J11)-$N11*BR$5)/($O11*SQRT(BR$5)),0,1,TRUE)))*EXP(-$F$1*BR$5)*INDEX('3)tpx males'!EZ$57:EZ$107,MATCH($Q11,'3)tpx males'!$DC$57:$DC$107,0))</f>
        <v>0</v>
      </c>
      <c r="BS11" s="32">
        <f>($J11*EXP(BS$5*($N11+0.5*($O11)^2))*_xlfn.NORM.DIST((LN(($L11*EXP($K11/100*BS$5)))-LN($J11)-$N11*BS$5)/($O11*SQRT(BS$5))-$O11*SQRT(BS$5),0,1,TRUE)+$L11*EXP($K11/100*BS$5)*(1-_xlfn.NORM.DIST((LN(($L11*EXP($K11/100*BS$5)))-LN($J11)-$N11*BS$5)/($O11*SQRT(BS$5)),0,1,TRUE)))*EXP(-$F$1*BS$5)*INDEX('3)tpx males'!FA$57:FA$107,MATCH($Q11,'3)tpx males'!$DC$57:$DC$107,0))</f>
        <v>0</v>
      </c>
      <c r="BT11" s="32">
        <f>($J11*EXP(BT$5*($N11+0.5*($O11)^2))*_xlfn.NORM.DIST((LN(($L11*EXP($K11/100*BT$5)))-LN($J11)-$N11*BT$5)/($O11*SQRT(BT$5))-$O11*SQRT(BT$5),0,1,TRUE)+$L11*EXP($K11/100*BT$5)*(1-_xlfn.NORM.DIST((LN(($L11*EXP($K11/100*BT$5)))-LN($J11)-$N11*BT$5)/($O11*SQRT(BT$5)),0,1,TRUE)))*EXP(-$F$1*BT$5)*INDEX('3)tpx males'!FB$57:FB$107,MATCH($Q11,'3)tpx males'!$DC$57:$DC$107,0))</f>
        <v>0</v>
      </c>
    </row>
    <row r="12" spans="1:72" x14ac:dyDescent="0.25">
      <c r="B12" s="32" t="s">
        <v>16</v>
      </c>
      <c r="C12" s="32" t="s">
        <v>12</v>
      </c>
      <c r="D12" s="49">
        <v>16348</v>
      </c>
      <c r="E12" s="32" t="s">
        <v>13</v>
      </c>
      <c r="F12" s="32" t="s">
        <v>17</v>
      </c>
      <c r="G12" s="49" t="s">
        <v>17</v>
      </c>
      <c r="H12" s="32" t="s">
        <v>17</v>
      </c>
      <c r="I12" s="32" t="s">
        <v>15</v>
      </c>
      <c r="J12" s="32">
        <v>345120</v>
      </c>
      <c r="K12" s="32">
        <v>7.85</v>
      </c>
      <c r="L12" s="32">
        <f>'3) 2016 cases'!M12*EXP('3) 2016 cases'!L12/100)</f>
        <v>65859.23670576555</v>
      </c>
      <c r="M12" s="32"/>
      <c r="N12" s="32">
        <f>INDEX('2b)Working'!$I$61:$P$61,MATCH($I12,'2b)Working'!$I$60:$P$60,0))</f>
        <v>6.0459778905231347E-2</v>
      </c>
      <c r="O12" s="32">
        <f>INDEX('2b)Working'!$I$62:$P$62,MATCH($I12,'2b)Working'!$I$60:$P$60,0))</f>
        <v>5.4783474896411326E-2</v>
      </c>
      <c r="P12" s="32"/>
      <c r="Q12" s="32">
        <f t="shared" si="1"/>
        <v>73</v>
      </c>
      <c r="U12" s="32">
        <f t="shared" ca="1" si="2"/>
        <v>74085.173454559437</v>
      </c>
      <c r="W12" s="32">
        <f ca="1">($J12*EXP(W$5*($N12+0.5*($O12)^2))*_xlfn.NORM.DIST((LN(($L12*EXP($K12/100*W$5)))-LN($J12)-$N12*W$5)/($O12*SQRT(W$5))-$O12*SQRT(W$5),0,1,TRUE)+$L12*EXP($K12/100*W$5)*(1-_xlfn.NORM.DIST((LN(($L12*EXP($K12/100*W$5)))-LN($J12)-$N12*W$5)/($O12*SQRT(W$5)),0,1,TRUE)))*EXP(-$F$1*W$5)*INDEX('3)tpx males'!DE$57:DE$107,MATCH($Q12,'3)tpx males'!$DC$57:$DC$107,0))</f>
        <v>1398.4847975982295</v>
      </c>
      <c r="X12" s="32">
        <f ca="1">($J12*EXP(X$5*($N12+0.5*($O12)^2))*_xlfn.NORM.DIST((LN(($L12*EXP($K12/100*X$5)))-LN($J12)-$N12*X$5)/($O12*SQRT(X$5))-$O12*SQRT(X$5),0,1,TRUE)+$L12*EXP($K12/100*X$5)*(1-_xlfn.NORM.DIST((LN(($L12*EXP($K12/100*X$5)))-LN($J12)-$N12*X$5)/($O12*SQRT(X$5)),0,1,TRUE)))*EXP(-$F$1*X$5)*INDEX('3)tpx males'!DF$57:DF$107,MATCH($Q12,'3)tpx males'!$DC$57:$DC$107,0))</f>
        <v>1615.4905665965975</v>
      </c>
      <c r="Y12" s="32">
        <f ca="1">($J12*EXP(Y$5*($N12+0.5*($O12)^2))*_xlfn.NORM.DIST((LN(($L12*EXP($K12/100*Y$5)))-LN($J12)-$N12*Y$5)/($O12*SQRT(Y$5))-$O12*SQRT(Y$5),0,1,TRUE)+$L12*EXP($K12/100*Y$5)*(1-_xlfn.NORM.DIST((LN(($L12*EXP($K12/100*Y$5)))-LN($J12)-$N12*Y$5)/($O12*SQRT(Y$5)),0,1,TRUE)))*EXP(-$F$1*Y$5)*INDEX('3)tpx males'!DG$57:DG$107,MATCH($Q12,'3)tpx males'!$DC$57:$DC$107,0))</f>
        <v>1670.0386946666206</v>
      </c>
      <c r="Z12" s="32">
        <f ca="1">($J12*EXP(Z$5*($N12+0.5*($O12)^2))*_xlfn.NORM.DIST((LN(($L12*EXP($K12/100*Z$5)))-LN($J12)-$N12*Z$5)/($O12*SQRT(Z$5))-$O12*SQRT(Z$5),0,1,TRUE)+$L12*EXP($K12/100*Z$5)*(1-_xlfn.NORM.DIST((LN(($L12*EXP($K12/100*Z$5)))-LN($J12)-$N12*Z$5)/($O12*SQRT(Z$5)),0,1,TRUE)))*EXP(-$F$1*Z$5)*INDEX('3)tpx males'!DH$57:DH$107,MATCH($Q12,'3)tpx males'!$DC$57:$DC$107,0))</f>
        <v>1895.9872567644866</v>
      </c>
      <c r="AA12" s="32">
        <f ca="1">($J12*EXP(AA$5*($N12+0.5*($O12)^2))*_xlfn.NORM.DIST((LN(($L12*EXP($K12/100*AA$5)))-LN($J12)-$N12*AA$5)/($O12*SQRT(AA$5))-$O12*SQRT(AA$5),0,1,TRUE)+$L12*EXP($K12/100*AA$5)*(1-_xlfn.NORM.DIST((LN(($L12*EXP($K12/100*AA$5)))-LN($J12)-$N12*AA$5)/($O12*SQRT(AA$5)),0,1,TRUE)))*EXP(-$F$1*AA$5)*INDEX('3)tpx males'!DI$57:DI$107,MATCH($Q12,'3)tpx males'!$DC$57:$DC$107,0))</f>
        <v>2124.0873294961057</v>
      </c>
      <c r="AB12" s="32">
        <f ca="1">($J12*EXP(AB$5*($N12+0.5*($O12)^2))*_xlfn.NORM.DIST((LN(($L12*EXP($K12/100*AB$5)))-LN($J12)-$N12*AB$5)/($O12*SQRT(AB$5))-$O12*SQRT(AB$5),0,1,TRUE)+$L12*EXP($K12/100*AB$5)*(1-_xlfn.NORM.DIST((LN(($L12*EXP($K12/100*AB$5)))-LN($J12)-$N12*AB$5)/($O12*SQRT(AB$5)),0,1,TRUE)))*EXP(-$F$1*AB$5)*INDEX('3)tpx males'!DJ$57:DJ$107,MATCH($Q12,'3)tpx males'!$DC$57:$DC$107,0))</f>
        <v>2135.766856122129</v>
      </c>
      <c r="AC12" s="32">
        <f ca="1">($J12*EXP(AC$5*($N12+0.5*($O12)^2))*_xlfn.NORM.DIST((LN(($L12*EXP($K12/100*AC$5)))-LN($J12)-$N12*AC$5)/($O12*SQRT(AC$5))-$O12*SQRT(AC$5),0,1,TRUE)+$L12*EXP($K12/100*AC$5)*(1-_xlfn.NORM.DIST((LN(($L12*EXP($K12/100*AC$5)))-LN($J12)-$N12*AC$5)/($O12*SQRT(AC$5)),0,1,TRUE)))*EXP(-$F$1*AC$5)*INDEX('3)tpx males'!DK$57:DK$107,MATCH($Q12,'3)tpx males'!$DC$57:$DC$107,0))</f>
        <v>2446.8290506435587</v>
      </c>
      <c r="AD12" s="32">
        <f ca="1">($J12*EXP(AD$5*($N12+0.5*($O12)^2))*_xlfn.NORM.DIST((LN(($L12*EXP($K12/100*AD$5)))-LN($J12)-$N12*AD$5)/($O12*SQRT(AD$5))-$O12*SQRT(AD$5),0,1,TRUE)+$L12*EXP($K12/100*AD$5)*(1-_xlfn.NORM.DIST((LN(($L12*EXP($K12/100*AD$5)))-LN($J12)-$N12*AD$5)/($O12*SQRT(AD$5)),0,1,TRUE)))*EXP(-$F$1*AD$5)*INDEX('3)tpx males'!DL$57:DL$107,MATCH($Q12,'3)tpx males'!$DC$57:$DC$107,0))</f>
        <v>2571.5943680353002</v>
      </c>
      <c r="AE12" s="32">
        <f ca="1">($J12*EXP(AE$5*($N12+0.5*($O12)^2))*_xlfn.NORM.DIST((LN(($L12*EXP($K12/100*AE$5)))-LN($J12)-$N12*AE$5)/($O12*SQRT(AE$5))-$O12*SQRT(AE$5),0,1,TRUE)+$L12*EXP($K12/100*AE$5)*(1-_xlfn.NORM.DIST((LN(($L12*EXP($K12/100*AE$5)))-LN($J12)-$N12*AE$5)/($O12*SQRT(AE$5)),0,1,TRUE)))*EXP(-$F$1*AE$5)*INDEX('3)tpx males'!DM$57:DM$107,MATCH($Q12,'3)tpx males'!$DC$57:$DC$107,0))</f>
        <v>2866.9429875902206</v>
      </c>
      <c r="AF12" s="32">
        <f ca="1">($J12*EXP(AF$5*($N12+0.5*($O12)^2))*_xlfn.NORM.DIST((LN(($L12*EXP($K12/100*AF$5)))-LN($J12)-$N12*AF$5)/($O12*SQRT(AF$5))-$O12*SQRT(AF$5),0,1,TRUE)+$L12*EXP($K12/100*AF$5)*(1-_xlfn.NORM.DIST((LN(($L12*EXP($K12/100*AF$5)))-LN($J12)-$N12*AF$5)/($O12*SQRT(AF$5)),0,1,TRUE)))*EXP(-$F$1*AF$5)*INDEX('3)tpx males'!DN$57:DN$107,MATCH($Q12,'3)tpx males'!$DC$57:$DC$107,0))</f>
        <v>3062.1613830738406</v>
      </c>
      <c r="AG12" s="32">
        <f ca="1">($J12*EXP(AG$5*($N12+0.5*($O12)^2))*_xlfn.NORM.DIST((LN(($L12*EXP($K12/100*AG$5)))-LN($J12)-$N12*AG$5)/($O12*SQRT(AG$5))-$O12*SQRT(AG$5),0,1,TRUE)+$L12*EXP($K12/100*AG$5)*(1-_xlfn.NORM.DIST((LN(($L12*EXP($K12/100*AG$5)))-LN($J12)-$N12*AG$5)/($O12*SQRT(AG$5)),0,1,TRUE)))*EXP(-$F$1*AG$5)*INDEX('3)tpx males'!DO$57:DO$107,MATCH($Q12,'3)tpx males'!$DC$57:$DC$107,0))</f>
        <v>3354.1889720678632</v>
      </c>
      <c r="AH12" s="32">
        <f ca="1">($J12*EXP(AH$5*($N12+0.5*($O12)^2))*_xlfn.NORM.DIST((LN(($L12*EXP($K12/100*AH$5)))-LN($J12)-$N12*AH$5)/($O12*SQRT(AH$5))-$O12*SQRT(AH$5),0,1,TRUE)+$L12*EXP($K12/100*AH$5)*(1-_xlfn.NORM.DIST((LN(($L12*EXP($K12/100*AH$5)))-LN($J12)-$N12*AH$5)/($O12*SQRT(AH$5)),0,1,TRUE)))*EXP(-$F$1*AH$5)*INDEX('3)tpx males'!DP$57:DP$107,MATCH($Q12,'3)tpx males'!$DC$57:$DC$107,0))</f>
        <v>3436.1874810782529</v>
      </c>
      <c r="AI12" s="32">
        <f ca="1">($J12*EXP(AI$5*($N12+0.5*($O12)^2))*_xlfn.NORM.DIST((LN(($L12*EXP($K12/100*AI$5)))-LN($J12)-$N12*AI$5)/($O12*SQRT(AI$5))-$O12*SQRT(AI$5),0,1,TRUE)+$L12*EXP($K12/100*AI$5)*(1-_xlfn.NORM.DIST((LN(($L12*EXP($K12/100*AI$5)))-LN($J12)-$N12*AI$5)/($O12*SQRT(AI$5)),0,1,TRUE)))*EXP(-$F$1*AI$5)*INDEX('3)tpx males'!DQ$57:DQ$107,MATCH($Q12,'3)tpx males'!$DC$57:$DC$107,0))</f>
        <v>3451.5092179007484</v>
      </c>
      <c r="AJ12" s="32">
        <f ca="1">($J12*EXP(AJ$5*($N12+0.5*($O12)^2))*_xlfn.NORM.DIST((LN(($L12*EXP($K12/100*AJ$5)))-LN($J12)-$N12*AJ$5)/($O12*SQRT(AJ$5))-$O12*SQRT(AJ$5),0,1,TRUE)+$L12*EXP($K12/100*AJ$5)*(1-_xlfn.NORM.DIST((LN(($L12*EXP($K12/100*AJ$5)))-LN($J12)-$N12*AJ$5)/($O12*SQRT(AJ$5)),0,1,TRUE)))*EXP(-$F$1*AJ$5)*INDEX('3)tpx males'!DR$57:DR$107,MATCH($Q12,'3)tpx males'!$DC$57:$DC$107,0))</f>
        <v>3932.6133955198716</v>
      </c>
      <c r="AK12" s="32">
        <f ca="1">($J12*EXP(AK$5*($N12+0.5*($O12)^2))*_xlfn.NORM.DIST((LN(($L12*EXP($K12/100*AK$5)))-LN($J12)-$N12*AK$5)/($O12*SQRT(AK$5))-$O12*SQRT(AK$5),0,1,TRUE)+$L12*EXP($K12/100*AK$5)*(1-_xlfn.NORM.DIST((LN(($L12*EXP($K12/100*AK$5)))-LN($J12)-$N12*AK$5)/($O12*SQRT(AK$5)),0,1,TRUE)))*EXP(-$F$1*AK$5)*INDEX('3)tpx males'!DS$57:DS$107,MATCH($Q12,'3)tpx males'!$DC$57:$DC$107,0))</f>
        <v>3686.5187186786493</v>
      </c>
      <c r="AL12" s="32">
        <f ca="1">($J12*EXP(AL$5*($N12+0.5*($O12)^2))*_xlfn.NORM.DIST((LN(($L12*EXP($K12/100*AL$5)))-LN($J12)-$N12*AL$5)/($O12*SQRT(AL$5))-$O12*SQRT(AL$5),0,1,TRUE)+$L12*EXP($K12/100*AL$5)*(1-_xlfn.NORM.DIST((LN(($L12*EXP($K12/100*AL$5)))-LN($J12)-$N12*AL$5)/($O12*SQRT(AL$5)),0,1,TRUE)))*EXP(-$F$1*AL$5)*INDEX('3)tpx males'!DT$57:DT$107,MATCH($Q12,'3)tpx males'!$DC$57:$DC$107,0))</f>
        <v>3870.3016814463367</v>
      </c>
      <c r="AM12" s="32">
        <f ca="1">($J12*EXP(AM$5*($N12+0.5*($O12)^2))*_xlfn.NORM.DIST((LN(($L12*EXP($K12/100*AM$5)))-LN($J12)-$N12*AM$5)/($O12*SQRT(AM$5))-$O12*SQRT(AM$5),0,1,TRUE)+$L12*EXP($K12/100*AM$5)*(1-_xlfn.NORM.DIST((LN(($L12*EXP($K12/100*AM$5)))-LN($J12)-$N12*AM$5)/($O12*SQRT(AM$5)),0,1,TRUE)))*EXP(-$F$1*AM$5)*INDEX('3)tpx males'!DU$57:DU$107,MATCH($Q12,'3)tpx males'!$DC$57:$DC$107,0))</f>
        <v>4103.4403972815771</v>
      </c>
      <c r="AN12" s="32">
        <f ca="1">($J12*EXP(AN$5*($N12+0.5*($O12)^2))*_xlfn.NORM.DIST((LN(($L12*EXP($K12/100*AN$5)))-LN($J12)-$N12*AN$5)/($O12*SQRT(AN$5))-$O12*SQRT(AN$5),0,1,TRUE)+$L12*EXP($K12/100*AN$5)*(1-_xlfn.NORM.DIST((LN(($L12*EXP($K12/100*AN$5)))-LN($J12)-$N12*AN$5)/($O12*SQRT(AN$5)),0,1,TRUE)))*EXP(-$F$1*AN$5)*INDEX('3)tpx males'!DV$57:DV$107,MATCH($Q12,'3)tpx males'!$DC$57:$DC$107,0))</f>
        <v>3861.9334506872087</v>
      </c>
      <c r="AO12" s="32">
        <f ca="1">($J12*EXP(AO$5*($N12+0.5*($O12)^2))*_xlfn.NORM.DIST((LN(($L12*EXP($K12/100*AO$5)))-LN($J12)-$N12*AO$5)/($O12*SQRT(AO$5))-$O12*SQRT(AO$5),0,1,TRUE)+$L12*EXP($K12/100*AO$5)*(1-_xlfn.NORM.DIST((LN(($L12*EXP($K12/100*AO$5)))-LN($J12)-$N12*AO$5)/($O12*SQRT(AO$5)),0,1,TRUE)))*EXP(-$F$1*AO$5)*INDEX('3)tpx males'!DW$57:DW$107,MATCH($Q12,'3)tpx males'!$DC$57:$DC$107,0))</f>
        <v>3770.1678845180468</v>
      </c>
      <c r="AP12" s="32">
        <f ca="1">($J12*EXP(AP$5*($N12+0.5*($O12)^2))*_xlfn.NORM.DIST((LN(($L12*EXP($K12/100*AP$5)))-LN($J12)-$N12*AP$5)/($O12*SQRT(AP$5))-$O12*SQRT(AP$5),0,1,TRUE)+$L12*EXP($K12/100*AP$5)*(1-_xlfn.NORM.DIST((LN(($L12*EXP($K12/100*AP$5)))-LN($J12)-$N12*AP$5)/($O12*SQRT(AP$5)),0,1,TRUE)))*EXP(-$F$1*AP$5)*INDEX('3)tpx males'!DX$57:DX$107,MATCH($Q12,'3)tpx males'!$DC$57:$DC$107,0))</f>
        <v>3231.4853712108907</v>
      </c>
      <c r="AQ12" s="32">
        <f ca="1">($J12*EXP(AQ$5*($N12+0.5*($O12)^2))*_xlfn.NORM.DIST((LN(($L12*EXP($K12/100*AQ$5)))-LN($J12)-$N12*AQ$5)/($O12*SQRT(AQ$5))-$O12*SQRT(AQ$5),0,1,TRUE)+$L12*EXP($K12/100*AQ$5)*(1-_xlfn.NORM.DIST((LN(($L12*EXP($K12/100*AQ$5)))-LN($J12)-$N12*AQ$5)/($O12*SQRT(AQ$5)),0,1,TRUE)))*EXP(-$F$1*AQ$5)*INDEX('3)tpx males'!DY$57:DY$107,MATCH($Q12,'3)tpx males'!$DC$57:$DC$107,0))</f>
        <v>3108.6320527229327</v>
      </c>
      <c r="AR12" s="32">
        <f ca="1">($J12*EXP(AR$5*($N12+0.5*($O12)^2))*_xlfn.NORM.DIST((LN(($L12*EXP($K12/100*AR$5)))-LN($J12)-$N12*AR$5)/($O12*SQRT(AR$5))-$O12*SQRT(AR$5),0,1,TRUE)+$L12*EXP($K12/100*AR$5)*(1-_xlfn.NORM.DIST((LN(($L12*EXP($K12/100*AR$5)))-LN($J12)-$N12*AR$5)/($O12*SQRT(AR$5)),0,1,TRUE)))*EXP(-$F$1*AR$5)*INDEX('3)tpx males'!DZ$57:DZ$107,MATCH($Q12,'3)tpx males'!$DC$57:$DC$107,0))</f>
        <v>2885.0531050830582</v>
      </c>
      <c r="AS12" s="32">
        <f ca="1">($J12*EXP(AS$5*($N12+0.5*($O12)^2))*_xlfn.NORM.DIST((LN(($L12*EXP($K12/100*AS$5)))-LN($J12)-$N12*AS$5)/($O12*SQRT(AS$5))-$O12*SQRT(AS$5),0,1,TRUE)+$L12*EXP($K12/100*AS$5)*(1-_xlfn.NORM.DIST((LN(($L12*EXP($K12/100*AS$5)))-LN($J12)-$N12*AS$5)/($O12*SQRT(AS$5)),0,1,TRUE)))*EXP(-$F$1*AS$5)*INDEX('3)tpx males'!EA$57:EA$107,MATCH($Q12,'3)tpx males'!$DC$57:$DC$107,0))</f>
        <v>2382.7127175162805</v>
      </c>
      <c r="AT12" s="32">
        <f ca="1">($J12*EXP(AT$5*($N12+0.5*($O12)^2))*_xlfn.NORM.DIST((LN(($L12*EXP($K12/100*AT$5)))-LN($J12)-$N12*AT$5)/($O12*SQRT(AT$5))-$O12*SQRT(AT$5),0,1,TRUE)+$L12*EXP($K12/100*AT$5)*(1-_xlfn.NORM.DIST((LN(($L12*EXP($K12/100*AT$5)))-LN($J12)-$N12*AT$5)/($O12*SQRT(AT$5)),0,1,TRUE)))*EXP(-$F$1*AT$5)*INDEX('3)tpx males'!EB$57:EB$107,MATCH($Q12,'3)tpx males'!$DC$57:$DC$107,0))</f>
        <v>1964.494936299981</v>
      </c>
      <c r="AU12" s="32">
        <f ca="1">($J12*EXP(AU$5*($N12+0.5*($O12)^2))*_xlfn.NORM.DIST((LN(($L12*EXP($K12/100*AU$5)))-LN($J12)-$N12*AU$5)/($O12*SQRT(AU$5))-$O12*SQRT(AU$5),0,1,TRUE)+$L12*EXP($K12/100*AU$5)*(1-_xlfn.NORM.DIST((LN(($L12*EXP($K12/100*AU$5)))-LN($J12)-$N12*AU$5)/($O12*SQRT(AU$5)),0,1,TRUE)))*EXP(-$F$1*AU$5)*INDEX('3)tpx males'!EC$57:EC$107,MATCH($Q12,'3)tpx males'!$DC$57:$DC$107,0))</f>
        <v>1561.4281106017909</v>
      </c>
      <c r="AV12" s="32">
        <f ca="1">($J12*EXP(AV$5*($N12+0.5*($O12)^2))*_xlfn.NORM.DIST((LN(($L12*EXP($K12/100*AV$5)))-LN($J12)-$N12*AV$5)/($O12*SQRT(AV$5))-$O12*SQRT(AV$5),0,1,TRUE)+$L12*EXP($K12/100*AV$5)*(1-_xlfn.NORM.DIST((LN(($L12*EXP($K12/100*AV$5)))-LN($J12)-$N12*AV$5)/($O12*SQRT(AV$5)),0,1,TRUE)))*EXP(-$F$1*AV$5)*INDEX('3)tpx males'!ED$57:ED$107,MATCH($Q12,'3)tpx males'!$DC$57:$DC$107,0))</f>
        <v>1189.7294716019298</v>
      </c>
      <c r="AW12" s="32">
        <f ca="1">($J12*EXP(AW$5*($N12+0.5*($O12)^2))*_xlfn.NORM.DIST((LN(($L12*EXP($K12/100*AW$5)))-LN($J12)-$N12*AW$5)/($O12*SQRT(AW$5))-$O12*SQRT(AW$5),0,1,TRUE)+$L12*EXP($K12/100*AW$5)*(1-_xlfn.NORM.DIST((LN(($L12*EXP($K12/100*AW$5)))-LN($J12)-$N12*AW$5)/($O12*SQRT(AW$5)),0,1,TRUE)))*EXP(-$F$1*AW$5)*INDEX('3)tpx males'!EE$57:EE$107,MATCH($Q12,'3)tpx males'!$DC$57:$DC$107,0))</f>
        <v>876.27655257606784</v>
      </c>
      <c r="AX12" s="32">
        <f ca="1">($J12*EXP(AX$5*($N12+0.5*($O12)^2))*_xlfn.NORM.DIST((LN(($L12*EXP($K12/100*AX$5)))-LN($J12)-$N12*AX$5)/($O12*SQRT(AX$5))-$O12*SQRT(AX$5),0,1,TRUE)+$L12*EXP($K12/100*AX$5)*(1-_xlfn.NORM.DIST((LN(($L12*EXP($K12/100*AX$5)))-LN($J12)-$N12*AX$5)/($O12*SQRT(AX$5)),0,1,TRUE)))*EXP(-$F$1*AX$5)*INDEX('3)tpx males'!EF$57:EF$107,MATCH($Q12,'3)tpx males'!$DC$57:$DC$107,0))</f>
        <v>606.24632717825682</v>
      </c>
      <c r="AY12" s="32">
        <f ca="1">($J12*EXP(AY$5*($N12+0.5*($O12)^2))*_xlfn.NORM.DIST((LN(($L12*EXP($K12/100*AY$5)))-LN($J12)-$N12*AY$5)/($O12*SQRT(AY$5))-$O12*SQRT(AY$5),0,1,TRUE)+$L12*EXP($K12/100*AY$5)*(1-_xlfn.NORM.DIST((LN(($L12*EXP($K12/100*AY$5)))-LN($J12)-$N12*AY$5)/($O12*SQRT(AY$5)),0,1,TRUE)))*EXP(-$F$1*AY$5)*INDEX('3)tpx males'!EG$57:EG$107,MATCH($Q12,'3)tpx males'!$DC$57:$DC$107,0))</f>
        <v>408.3470047083498</v>
      </c>
      <c r="AZ12" s="32">
        <f ca="1">($J12*EXP(AZ$5*($N12+0.5*($O12)^2))*_xlfn.NORM.DIST((LN(($L12*EXP($K12/100*AZ$5)))-LN($J12)-$N12*AZ$5)/($O12*SQRT(AZ$5))-$O12*SQRT(AZ$5),0,1,TRUE)+$L12*EXP($K12/100*AZ$5)*(1-_xlfn.NORM.DIST((LN(($L12*EXP($K12/100*AZ$5)))-LN($J12)-$N12*AZ$5)/($O12*SQRT(AZ$5)),0,1,TRUE)))*EXP(-$F$1*AZ$5)*INDEX('3)tpx males'!EH$57:EH$107,MATCH($Q12,'3)tpx males'!$DC$57:$DC$107,0))</f>
        <v>264.06768285923323</v>
      </c>
      <c r="BA12" s="32">
        <f ca="1">($J12*EXP(BA$5*($N12+0.5*($O12)^2))*_xlfn.NORM.DIST((LN(($L12*EXP($K12/100*BA$5)))-LN($J12)-$N12*BA$5)/($O12*SQRT(BA$5))-$O12*SQRT(BA$5),0,1,TRUE)+$L12*EXP($K12/100*BA$5)*(1-_xlfn.NORM.DIST((LN(($L12*EXP($K12/100*BA$5)))-LN($J12)-$N12*BA$5)/($O12*SQRT(BA$5)),0,1,TRUE)))*EXP(-$F$1*BA$5)*INDEX('3)tpx males'!EI$57:EI$107,MATCH($Q12,'3)tpx males'!$DC$57:$DC$107,0))</f>
        <v>157.60093427063686</v>
      </c>
      <c r="BB12" s="32">
        <f ca="1">($J12*EXP(BB$5*($N12+0.5*($O12)^2))*_xlfn.NORM.DIST((LN(($L12*EXP($K12/100*BB$5)))-LN($J12)-$N12*BB$5)/($O12*SQRT(BB$5))-$O12*SQRT(BB$5),0,1,TRUE)+$L12*EXP($K12/100*BB$5)*(1-_xlfn.NORM.DIST((LN(($L12*EXP($K12/100*BB$5)))-LN($J12)-$N12*BB$5)/($O12*SQRT(BB$5)),0,1,TRUE)))*EXP(-$F$1*BB$5)*INDEX('3)tpx males'!EJ$57:EJ$107,MATCH($Q12,'3)tpx males'!$DC$57:$DC$107,0))</f>
        <v>93.383777756260841</v>
      </c>
      <c r="BC12" s="32">
        <f ca="1">($J12*EXP(BC$5*($N12+0.5*($O12)^2))*_xlfn.NORM.DIST((LN(($L12*EXP($K12/100*BC$5)))-LN($J12)-$N12*BC$5)/($O12*SQRT(BC$5))-$O12*SQRT(BC$5),0,1,TRUE)+$L12*EXP($K12/100*BC$5)*(1-_xlfn.NORM.DIST((LN(($L12*EXP($K12/100*BC$5)))-LN($J12)-$N12*BC$5)/($O12*SQRT(BC$5)),0,1,TRUE)))*EXP(-$F$1*BC$5)*INDEX('3)tpx males'!EK$57:EK$107,MATCH($Q12,'3)tpx males'!$DC$57:$DC$107,0))</f>
        <v>50.82325735427424</v>
      </c>
      <c r="BD12" s="32">
        <f ca="1">($J12*EXP(BD$5*($N12+0.5*($O12)^2))*_xlfn.NORM.DIST((LN(($L12*EXP($K12/100*BD$5)))-LN($J12)-$N12*BD$5)/($O12*SQRT(BD$5))-$O12*SQRT(BD$5),0,1,TRUE)+$L12*EXP($K12/100*BD$5)*(1-_xlfn.NORM.DIST((LN(($L12*EXP($K12/100*BD$5)))-LN($J12)-$N12*BD$5)/($O12*SQRT(BD$5)),0,1,TRUE)))*EXP(-$F$1*BD$5)*INDEX('3)tpx males'!EL$57:EL$107,MATCH($Q12,'3)tpx males'!$DC$57:$DC$107,0))</f>
        <v>27.946102995919738</v>
      </c>
      <c r="BE12" s="32">
        <f ca="1">($J12*EXP(BE$5*($N12+0.5*($O12)^2))*_xlfn.NORM.DIST((LN(($L12*EXP($K12/100*BE$5)))-LN($J12)-$N12*BE$5)/($O12*SQRT(BE$5))-$O12*SQRT(BE$5),0,1,TRUE)+$L12*EXP($K12/100*BE$5)*(1-_xlfn.NORM.DIST((LN(($L12*EXP($K12/100*BE$5)))-LN($J12)-$N12*BE$5)/($O12*SQRT(BE$5)),0,1,TRUE)))*EXP(-$F$1*BE$5)*INDEX('3)tpx males'!EM$57:EM$107,MATCH($Q12,'3)tpx males'!$DC$57:$DC$107,0))</f>
        <v>14.253284380849372</v>
      </c>
      <c r="BF12" s="32">
        <f ca="1">($J12*EXP(BF$5*($N12+0.5*($O12)^2))*_xlfn.NORM.DIST((LN(($L12*EXP($K12/100*BF$5)))-LN($J12)-$N12*BF$5)/($O12*SQRT(BF$5))-$O12*SQRT(BF$5),0,1,TRUE)+$L12*EXP($K12/100*BF$5)*(1-_xlfn.NORM.DIST((LN(($L12*EXP($K12/100*BF$5)))-LN($J12)-$N12*BF$5)/($O12*SQRT(BF$5)),0,1,TRUE)))*EXP(-$F$1*BF$5)*INDEX('3)tpx males'!EN$57:EN$107,MATCH($Q12,'3)tpx males'!$DC$57:$DC$107,0))</f>
        <v>5.5661965891885208</v>
      </c>
      <c r="BG12" s="32">
        <f ca="1">($J12*EXP(BG$5*($N12+0.5*($O12)^2))*_xlfn.NORM.DIST((LN(($L12*EXP($K12/100*BG$5)))-LN($J12)-$N12*BG$5)/($O12*SQRT(BG$5))-$O12*SQRT(BG$5),0,1,TRUE)+$L12*EXP($K12/100*BG$5)*(1-_xlfn.NORM.DIST((LN(($L12*EXP($K12/100*BG$5)))-LN($J12)-$N12*BG$5)/($O12*SQRT(BG$5)),0,1,TRUE)))*EXP(-$F$1*BG$5)*INDEX('3)tpx males'!EO$57:EO$107,MATCH($Q12,'3)tpx males'!$DC$57:$DC$107,0))</f>
        <v>2.8820790878906721</v>
      </c>
      <c r="BH12" s="32">
        <f>($J12*EXP(BH$5*($N12+0.5*($O12)^2))*_xlfn.NORM.DIST((LN(($L12*EXP($K12/100*BH$5)))-LN($J12)-$N12*BH$5)/($O12*SQRT(BH$5))-$O12*SQRT(BH$5),0,1,TRUE)+$L12*EXP($K12/100*BH$5)*(1-_xlfn.NORM.DIST((LN(($L12*EXP($K12/100*BH$5)))-LN($J12)-$N12*BH$5)/($O12*SQRT(BH$5)),0,1,TRUE)))*EXP(-$F$1*BH$5)*INDEX('3)tpx males'!EP$57:EP$107,MATCH($Q12,'3)tpx males'!$DC$57:$DC$107,0))</f>
        <v>0</v>
      </c>
      <c r="BI12" s="32">
        <f>($J12*EXP(BI$5*($N12+0.5*($O12)^2))*_xlfn.NORM.DIST((LN(($L12*EXP($K12/100*BI$5)))-LN($J12)-$N12*BI$5)/($O12*SQRT(BI$5))-$O12*SQRT(BI$5),0,1,TRUE)+$L12*EXP($K12/100*BI$5)*(1-_xlfn.NORM.DIST((LN(($L12*EXP($K12/100*BI$5)))-LN($J12)-$N12*BI$5)/($O12*SQRT(BI$5)),0,1,TRUE)))*EXP(-$F$1*BI$5)*INDEX('3)tpx males'!EQ$57:EQ$107,MATCH($Q12,'3)tpx males'!$DC$57:$DC$107,0))</f>
        <v>0</v>
      </c>
      <c r="BJ12" s="32">
        <f>($J12*EXP(BJ$5*($N12+0.5*($O12)^2))*_xlfn.NORM.DIST((LN(($L12*EXP($K12/100*BJ$5)))-LN($J12)-$N12*BJ$5)/($O12*SQRT(BJ$5))-$O12*SQRT(BJ$5),0,1,TRUE)+$L12*EXP($K12/100*BJ$5)*(1-_xlfn.NORM.DIST((LN(($L12*EXP($K12/100*BJ$5)))-LN($J12)-$N12*BJ$5)/($O12*SQRT(BJ$5)),0,1,TRUE)))*EXP(-$F$1*BJ$5)*INDEX('3)tpx males'!ER$57:ER$107,MATCH($Q12,'3)tpx males'!$DC$57:$DC$107,0))</f>
        <v>0</v>
      </c>
      <c r="BK12" s="32">
        <f>($J12*EXP(BK$5*($N12+0.5*($O12)^2))*_xlfn.NORM.DIST((LN(($L12*EXP($K12/100*BK$5)))-LN($J12)-$N12*BK$5)/($O12*SQRT(BK$5))-$O12*SQRT(BK$5),0,1,TRUE)+$L12*EXP($K12/100*BK$5)*(1-_xlfn.NORM.DIST((LN(($L12*EXP($K12/100*BK$5)))-LN($J12)-$N12*BK$5)/($O12*SQRT(BK$5)),0,1,TRUE)))*EXP(-$F$1*BK$5)*INDEX('3)tpx males'!ES$57:ES$107,MATCH($Q12,'3)tpx males'!$DC$57:$DC$107,0))</f>
        <v>0</v>
      </c>
      <c r="BL12" s="32">
        <f>($J12*EXP(BL$5*($N12+0.5*($O12)^2))*_xlfn.NORM.DIST((LN(($L12*EXP($K12/100*BL$5)))-LN($J12)-$N12*BL$5)/($O12*SQRT(BL$5))-$O12*SQRT(BL$5),0,1,TRUE)+$L12*EXP($K12/100*BL$5)*(1-_xlfn.NORM.DIST((LN(($L12*EXP($K12/100*BL$5)))-LN($J12)-$N12*BL$5)/($O12*SQRT(BL$5)),0,1,TRUE)))*EXP(-$F$1*BL$5)*INDEX('3)tpx males'!ET$57:ET$107,MATCH($Q12,'3)tpx males'!$DC$57:$DC$107,0))</f>
        <v>0</v>
      </c>
      <c r="BM12" s="32">
        <f>($J12*EXP(BM$5*($N12+0.5*($O12)^2))*_xlfn.NORM.DIST((LN(($L12*EXP($K12/100*BM$5)))-LN($J12)-$N12*BM$5)/($O12*SQRT(BM$5))-$O12*SQRT(BM$5),0,1,TRUE)+$L12*EXP($K12/100*BM$5)*(1-_xlfn.NORM.DIST((LN(($L12*EXP($K12/100*BM$5)))-LN($J12)-$N12*BM$5)/($O12*SQRT(BM$5)),0,1,TRUE)))*EXP(-$F$1*BM$5)*INDEX('3)tpx males'!EU$57:EU$107,MATCH($Q12,'3)tpx males'!$DC$57:$DC$107,0))</f>
        <v>0</v>
      </c>
      <c r="BN12" s="32">
        <f>($J12*EXP(BN$5*($N12+0.5*($O12)^2))*_xlfn.NORM.DIST((LN(($L12*EXP($K12/100*BN$5)))-LN($J12)-$N12*BN$5)/($O12*SQRT(BN$5))-$O12*SQRT(BN$5),0,1,TRUE)+$L12*EXP($K12/100*BN$5)*(1-_xlfn.NORM.DIST((LN(($L12*EXP($K12/100*BN$5)))-LN($J12)-$N12*BN$5)/($O12*SQRT(BN$5)),0,1,TRUE)))*EXP(-$F$1*BN$5)*INDEX('3)tpx males'!EV$57:EV$107,MATCH($Q12,'3)tpx males'!$DC$57:$DC$107,0))</f>
        <v>0</v>
      </c>
      <c r="BO12" s="32">
        <f>($J12*EXP(BO$5*($N12+0.5*($O12)^2))*_xlfn.NORM.DIST((LN(($L12*EXP($K12/100*BO$5)))-LN($J12)-$N12*BO$5)/($O12*SQRT(BO$5))-$O12*SQRT(BO$5),0,1,TRUE)+$L12*EXP($K12/100*BO$5)*(1-_xlfn.NORM.DIST((LN(($L12*EXP($K12/100*BO$5)))-LN($J12)-$N12*BO$5)/($O12*SQRT(BO$5)),0,1,TRUE)))*EXP(-$F$1*BO$5)*INDEX('3)tpx males'!EW$57:EW$107,MATCH($Q12,'3)tpx males'!$DC$57:$DC$107,0))</f>
        <v>0</v>
      </c>
      <c r="BP12" s="32">
        <f>($J12*EXP(BP$5*($N12+0.5*($O12)^2))*_xlfn.NORM.DIST((LN(($L12*EXP($K12/100*BP$5)))-LN($J12)-$N12*BP$5)/($O12*SQRT(BP$5))-$O12*SQRT(BP$5),0,1,TRUE)+$L12*EXP($K12/100*BP$5)*(1-_xlfn.NORM.DIST((LN(($L12*EXP($K12/100*BP$5)))-LN($J12)-$N12*BP$5)/($O12*SQRT(BP$5)),0,1,TRUE)))*EXP(-$F$1*BP$5)*INDEX('3)tpx males'!EX$57:EX$107,MATCH($Q12,'3)tpx males'!$DC$57:$DC$107,0))</f>
        <v>0</v>
      </c>
      <c r="BQ12" s="32">
        <f>($J12*EXP(BQ$5*($N12+0.5*($O12)^2))*_xlfn.NORM.DIST((LN(($L12*EXP($K12/100*BQ$5)))-LN($J12)-$N12*BQ$5)/($O12*SQRT(BQ$5))-$O12*SQRT(BQ$5),0,1,TRUE)+$L12*EXP($K12/100*BQ$5)*(1-_xlfn.NORM.DIST((LN(($L12*EXP($K12/100*BQ$5)))-LN($J12)-$N12*BQ$5)/($O12*SQRT(BQ$5)),0,1,TRUE)))*EXP(-$F$1*BQ$5)*INDEX('3)tpx males'!EY$57:EY$107,MATCH($Q12,'3)tpx males'!$DC$57:$DC$107,0))</f>
        <v>0</v>
      </c>
      <c r="BR12" s="32">
        <f>($J12*EXP(BR$5*($N12+0.5*($O12)^2))*_xlfn.NORM.DIST((LN(($L12*EXP($K12/100*BR$5)))-LN($J12)-$N12*BR$5)/($O12*SQRT(BR$5))-$O12*SQRT(BR$5),0,1,TRUE)+$L12*EXP($K12/100*BR$5)*(1-_xlfn.NORM.DIST((LN(($L12*EXP($K12/100*BR$5)))-LN($J12)-$N12*BR$5)/($O12*SQRT(BR$5)),0,1,TRUE)))*EXP(-$F$1*BR$5)*INDEX('3)tpx males'!EZ$57:EZ$107,MATCH($Q12,'3)tpx males'!$DC$57:$DC$107,0))</f>
        <v>0</v>
      </c>
      <c r="BS12" s="32">
        <f>($J12*EXP(BS$5*($N12+0.5*($O12)^2))*_xlfn.NORM.DIST((LN(($L12*EXP($K12/100*BS$5)))-LN($J12)-$N12*BS$5)/($O12*SQRT(BS$5))-$O12*SQRT(BS$5),0,1,TRUE)+$L12*EXP($K12/100*BS$5)*(1-_xlfn.NORM.DIST((LN(($L12*EXP($K12/100*BS$5)))-LN($J12)-$N12*BS$5)/($O12*SQRT(BS$5)),0,1,TRUE)))*EXP(-$F$1*BS$5)*INDEX('3)tpx males'!FA$57:FA$107,MATCH($Q12,'3)tpx males'!$DC$57:$DC$107,0))</f>
        <v>0</v>
      </c>
      <c r="BT12" s="32">
        <f>($J12*EXP(BT$5*($N12+0.5*($O12)^2))*_xlfn.NORM.DIST((LN(($L12*EXP($K12/100*BT$5)))-LN($J12)-$N12*BT$5)/($O12*SQRT(BT$5))-$O12*SQRT(BT$5),0,1,TRUE)+$L12*EXP($K12/100*BT$5)*(1-_xlfn.NORM.DIST((LN(($L12*EXP($K12/100*BT$5)))-LN($J12)-$N12*BT$5)/($O12*SQRT(BT$5)),0,1,TRUE)))*EXP(-$F$1*BT$5)*INDEX('3)tpx males'!FB$57:FB$107,MATCH($Q12,'3)tpx males'!$DC$57:$DC$107,0))</f>
        <v>0</v>
      </c>
    </row>
    <row r="13" spans="1:72" x14ac:dyDescent="0.25">
      <c r="B13" s="32" t="s">
        <v>16</v>
      </c>
      <c r="C13" s="32" t="s">
        <v>12</v>
      </c>
      <c r="D13" s="49">
        <v>9552</v>
      </c>
      <c r="E13" s="32" t="s">
        <v>13</v>
      </c>
      <c r="F13" s="32" t="s">
        <v>17</v>
      </c>
      <c r="G13" s="49" t="s">
        <v>17</v>
      </c>
      <c r="H13" s="32" t="s">
        <v>17</v>
      </c>
      <c r="I13" s="32" t="s">
        <v>20</v>
      </c>
      <c r="J13" s="32">
        <v>463755</v>
      </c>
      <c r="K13" s="32">
        <v>7.85</v>
      </c>
      <c r="L13" s="32">
        <f>'3) 2016 cases'!M13*EXP('3) 2016 cases'!L13/100)</f>
        <v>280364.97833135183</v>
      </c>
      <c r="M13" s="32"/>
      <c r="N13" s="32">
        <f>INDEX('2b)Working'!$I$61:$P$61,MATCH($I13,'2b)Working'!$I$60:$P$60,0))</f>
        <v>7.4552232955274328E-2</v>
      </c>
      <c r="O13" s="32">
        <f>INDEX('2b)Working'!$I$62:$P$62,MATCH($I13,'2b)Working'!$I$60:$P$60,0))</f>
        <v>6.4868498859960141E-2</v>
      </c>
      <c r="P13" s="32"/>
      <c r="Q13" s="32">
        <f t="shared" si="1"/>
        <v>91</v>
      </c>
      <c r="U13" s="32">
        <f t="shared" ca="1" si="2"/>
        <v>289746.24209353223</v>
      </c>
      <c r="W13" s="32">
        <f ca="1">($J13*EXP(W$5*($N13+0.5*($O13)^2))*_xlfn.NORM.DIST((LN(($L13*EXP($K13/100*W$5)))-LN($J13)-$N13*W$5)/($O13*SQRT(W$5))-$O13*SQRT(W$5),0,1,TRUE)+$L13*EXP($K13/100*W$5)*(1-_xlfn.NORM.DIST((LN(($L13*EXP($K13/100*W$5)))-LN($J13)-$N13*W$5)/($O13*SQRT(W$5)),0,1,TRUE)))*EXP(-$F$1*W$5)*INDEX('3)tpx males'!DE$57:DE$107,MATCH($Q13,'3)tpx males'!$DC$57:$DC$107,0))</f>
        <v>50281.910265418846</v>
      </c>
      <c r="X13" s="32">
        <f ca="1">($J13*EXP(X$5*($N13+0.5*($O13)^2))*_xlfn.NORM.DIST((LN(($L13*EXP($K13/100*X$5)))-LN($J13)-$N13*X$5)/($O13*SQRT(X$5))-$O13*SQRT(X$5),0,1,TRUE)+$L13*EXP($K13/100*X$5)*(1-_xlfn.NORM.DIST((LN(($L13*EXP($K13/100*X$5)))-LN($J13)-$N13*X$5)/($O13*SQRT(X$5)),0,1,TRUE)))*EXP(-$F$1*X$5)*INDEX('3)tpx males'!DF$57:DF$107,MATCH($Q13,'3)tpx males'!$DC$57:$DC$107,0))</f>
        <v>42883.688814794492</v>
      </c>
      <c r="Y13" s="32">
        <f ca="1">($J13*EXP(Y$5*($N13+0.5*($O13)^2))*_xlfn.NORM.DIST((LN(($L13*EXP($K13/100*Y$5)))-LN($J13)-$N13*Y$5)/($O13*SQRT(Y$5))-$O13*SQRT(Y$5),0,1,TRUE)+$L13*EXP($K13/100*Y$5)*(1-_xlfn.NORM.DIST((LN(($L13*EXP($K13/100*Y$5)))-LN($J13)-$N13*Y$5)/($O13*SQRT(Y$5)),0,1,TRUE)))*EXP(-$F$1*Y$5)*INDEX('3)tpx males'!DG$57:DG$107,MATCH($Q13,'3)tpx males'!$DC$57:$DC$107,0))</f>
        <v>40222.558873017239</v>
      </c>
      <c r="Z13" s="32">
        <f ca="1">($J13*EXP(Z$5*($N13+0.5*($O13)^2))*_xlfn.NORM.DIST((LN(($L13*EXP($K13/100*Z$5)))-LN($J13)-$N13*Z$5)/($O13*SQRT(Z$5))-$O13*SQRT(Z$5),0,1,TRUE)+$L13*EXP($K13/100*Z$5)*(1-_xlfn.NORM.DIST((LN(($L13*EXP($K13/100*Z$5)))-LN($J13)-$N13*Z$5)/($O13*SQRT(Z$5)),0,1,TRUE)))*EXP(-$F$1*Z$5)*INDEX('3)tpx males'!DH$57:DH$107,MATCH($Q13,'3)tpx males'!$DC$57:$DC$107,0))</f>
        <v>36494.391554130525</v>
      </c>
      <c r="AA13" s="32">
        <f ca="1">($J13*EXP(AA$5*($N13+0.5*($O13)^2))*_xlfn.NORM.DIST((LN(($L13*EXP($K13/100*AA$5)))-LN($J13)-$N13*AA$5)/($O13*SQRT(AA$5))-$O13*SQRT(AA$5),0,1,TRUE)+$L13*EXP($K13/100*AA$5)*(1-_xlfn.NORM.DIST((LN(($L13*EXP($K13/100*AA$5)))-LN($J13)-$N13*AA$5)/($O13*SQRT(AA$5)),0,1,TRUE)))*EXP(-$F$1*AA$5)*INDEX('3)tpx males'!DI$57:DI$107,MATCH($Q13,'3)tpx males'!$DC$57:$DC$107,0))</f>
        <v>29920.57033261385</v>
      </c>
      <c r="AB13" s="32">
        <f ca="1">($J13*EXP(AB$5*($N13+0.5*($O13)^2))*_xlfn.NORM.DIST((LN(($L13*EXP($K13/100*AB$5)))-LN($J13)-$N13*AB$5)/($O13*SQRT(AB$5))-$O13*SQRT(AB$5),0,1,TRUE)+$L13*EXP($K13/100*AB$5)*(1-_xlfn.NORM.DIST((LN(($L13*EXP($K13/100*AB$5)))-LN($J13)-$N13*AB$5)/($O13*SQRT(AB$5)),0,1,TRUE)))*EXP(-$F$1*AB$5)*INDEX('3)tpx males'!DJ$57:DJ$107,MATCH($Q13,'3)tpx males'!$DC$57:$DC$107,0))</f>
        <v>24449.054147835952</v>
      </c>
      <c r="AC13" s="32">
        <f ca="1">($J13*EXP(AC$5*($N13+0.5*($O13)^2))*_xlfn.NORM.DIST((LN(($L13*EXP($K13/100*AC$5)))-LN($J13)-$N13*AC$5)/($O13*SQRT(AC$5))-$O13*SQRT(AC$5),0,1,TRUE)+$L13*EXP($K13/100*AC$5)*(1-_xlfn.NORM.DIST((LN(($L13*EXP($K13/100*AC$5)))-LN($J13)-$N13*AC$5)/($O13*SQRT(AC$5)),0,1,TRUE)))*EXP(-$F$1*AC$5)*INDEX('3)tpx males'!DK$57:DK$107,MATCH($Q13,'3)tpx males'!$DC$57:$DC$107,0))</f>
        <v>19300.369483721621</v>
      </c>
      <c r="AD13" s="32">
        <f ca="1">($J13*EXP(AD$5*($N13+0.5*($O13)^2))*_xlfn.NORM.DIST((LN(($L13*EXP($K13/100*AD$5)))-LN($J13)-$N13*AD$5)/($O13*SQRT(AD$5))-$O13*SQRT(AD$5),0,1,TRUE)+$L13*EXP($K13/100*AD$5)*(1-_xlfn.NORM.DIST((LN(($L13*EXP($K13/100*AD$5)))-LN($J13)-$N13*AD$5)/($O13*SQRT(AD$5)),0,1,TRUE)))*EXP(-$F$1*AD$5)*INDEX('3)tpx males'!DL$57:DL$107,MATCH($Q13,'3)tpx males'!$DC$57:$DC$107,0))</f>
        <v>14680.920896796239</v>
      </c>
      <c r="AE13" s="32">
        <f ca="1">($J13*EXP(AE$5*($N13+0.5*($O13)^2))*_xlfn.NORM.DIST((LN(($L13*EXP($K13/100*AE$5)))-LN($J13)-$N13*AE$5)/($O13*SQRT(AE$5))-$O13*SQRT(AE$5),0,1,TRUE)+$L13*EXP($K13/100*AE$5)*(1-_xlfn.NORM.DIST((LN(($L13*EXP($K13/100*AE$5)))-LN($J13)-$N13*AE$5)/($O13*SQRT(AE$5)),0,1,TRUE)))*EXP(-$F$1*AE$5)*INDEX('3)tpx males'!DM$57:DM$107,MATCH($Q13,'3)tpx males'!$DC$57:$DC$107,0))</f>
        <v>10794.341540503996</v>
      </c>
      <c r="AF13" s="32">
        <f ca="1">($J13*EXP(AF$5*($N13+0.5*($O13)^2))*_xlfn.NORM.DIST((LN(($L13*EXP($K13/100*AF$5)))-LN($J13)-$N13*AF$5)/($O13*SQRT(AF$5))-$O13*SQRT(AF$5),0,1,TRUE)+$L13*EXP($K13/100*AF$5)*(1-_xlfn.NORM.DIST((LN(($L13*EXP($K13/100*AF$5)))-LN($J13)-$N13*AF$5)/($O13*SQRT(AF$5)),0,1,TRUE)))*EXP(-$F$1*AF$5)*INDEX('3)tpx males'!DN$57:DN$107,MATCH($Q13,'3)tpx males'!$DC$57:$DC$107,0))</f>
        <v>7549.2358835645609</v>
      </c>
      <c r="AG13" s="32">
        <f ca="1">($J13*EXP(AG$5*($N13+0.5*($O13)^2))*_xlfn.NORM.DIST((LN(($L13*EXP($K13/100*AG$5)))-LN($J13)-$N13*AG$5)/($O13*SQRT(AG$5))-$O13*SQRT(AG$5),0,1,TRUE)+$L13*EXP($K13/100*AG$5)*(1-_xlfn.NORM.DIST((LN(($L13*EXP($K13/100*AG$5)))-LN($J13)-$N13*AG$5)/($O13*SQRT(AG$5)),0,1,TRUE)))*EXP(-$F$1*AG$5)*INDEX('3)tpx males'!DO$57:DO$107,MATCH($Q13,'3)tpx males'!$DC$57:$DC$107,0))</f>
        <v>5120.2702813972746</v>
      </c>
      <c r="AH13" s="32">
        <f ca="1">($J13*EXP(AH$5*($N13+0.5*($O13)^2))*_xlfn.NORM.DIST((LN(($L13*EXP($K13/100*AH$5)))-LN($J13)-$N13*AH$5)/($O13*SQRT(AH$5))-$O13*SQRT(AH$5),0,1,TRUE)+$L13*EXP($K13/100*AH$5)*(1-_xlfn.NORM.DIST((LN(($L13*EXP($K13/100*AH$5)))-LN($J13)-$N13*AH$5)/($O13*SQRT(AH$5)),0,1,TRUE)))*EXP(-$F$1*AH$5)*INDEX('3)tpx males'!DP$57:DP$107,MATCH($Q13,'3)tpx males'!$DC$57:$DC$107,0))</f>
        <v>3339.165459640773</v>
      </c>
      <c r="AI13" s="32">
        <f ca="1">($J13*EXP(AI$5*($N13+0.5*($O13)^2))*_xlfn.NORM.DIST((LN(($L13*EXP($K13/100*AI$5)))-LN($J13)-$N13*AI$5)/($O13*SQRT(AI$5))-$O13*SQRT(AI$5),0,1,TRUE)+$L13*EXP($K13/100*AI$5)*(1-_xlfn.NORM.DIST((LN(($L13*EXP($K13/100*AI$5)))-LN($J13)-$N13*AI$5)/($O13*SQRT(AI$5)),0,1,TRUE)))*EXP(-$F$1*AI$5)*INDEX('3)tpx males'!DQ$57:DQ$107,MATCH($Q13,'3)tpx males'!$DC$57:$DC$107,0))</f>
        <v>2051.2722284508163</v>
      </c>
      <c r="AJ13" s="32">
        <f ca="1">($J13*EXP(AJ$5*($N13+0.5*($O13)^2))*_xlfn.NORM.DIST((LN(($L13*EXP($K13/100*AJ$5)))-LN($J13)-$N13*AJ$5)/($O13*SQRT(AJ$5))-$O13*SQRT(AJ$5),0,1,TRUE)+$L13*EXP($K13/100*AJ$5)*(1-_xlfn.NORM.DIST((LN(($L13*EXP($K13/100*AJ$5)))-LN($J13)-$N13*AJ$5)/($O13*SQRT(AJ$5)),0,1,TRUE)))*EXP(-$F$1*AJ$5)*INDEX('3)tpx males'!DR$57:DR$107,MATCH($Q13,'3)tpx males'!$DC$57:$DC$107,0))</f>
        <v>1236.7343465982851</v>
      </c>
      <c r="AK13" s="32">
        <f ca="1">($J13*EXP(AK$5*($N13+0.5*($O13)^2))*_xlfn.NORM.DIST((LN(($L13*EXP($K13/100*AK$5)))-LN($J13)-$N13*AK$5)/($O13*SQRT(AK$5))-$O13*SQRT(AK$5),0,1,TRUE)+$L13*EXP($K13/100*AK$5)*(1-_xlfn.NORM.DIST((LN(($L13*EXP($K13/100*AK$5)))-LN($J13)-$N13*AK$5)/($O13*SQRT(AK$5)),0,1,TRUE)))*EXP(-$F$1*AK$5)*INDEX('3)tpx males'!DS$57:DS$107,MATCH($Q13,'3)tpx males'!$DC$57:$DC$107,0))</f>
        <v>691.53866014534901</v>
      </c>
      <c r="AL13" s="32">
        <f ca="1">($J13*EXP(AL$5*($N13+0.5*($O13)^2))*_xlfn.NORM.DIST((LN(($L13*EXP($K13/100*AL$5)))-LN($J13)-$N13*AL$5)/($O13*SQRT(AL$5))-$O13*SQRT(AL$5),0,1,TRUE)+$L13*EXP($K13/100*AL$5)*(1-_xlfn.NORM.DIST((LN(($L13*EXP($K13/100*AL$5)))-LN($J13)-$N13*AL$5)/($O13*SQRT(AL$5)),0,1,TRUE)))*EXP(-$F$1*AL$5)*INDEX('3)tpx males'!DT$57:DT$107,MATCH($Q13,'3)tpx males'!$DC$57:$DC$107,0))</f>
        <v>385.17216612401933</v>
      </c>
      <c r="AM13" s="32">
        <f ca="1">($J13*EXP(AM$5*($N13+0.5*($O13)^2))*_xlfn.NORM.DIST((LN(($L13*EXP($K13/100*AM$5)))-LN($J13)-$N13*AM$5)/($O13*SQRT(AM$5))-$O13*SQRT(AM$5),0,1,TRUE)+$L13*EXP($K13/100*AM$5)*(1-_xlfn.NORM.DIST((LN(($L13*EXP($K13/100*AM$5)))-LN($J13)-$N13*AM$5)/($O13*SQRT(AM$5)),0,1,TRUE)))*EXP(-$F$1*AM$5)*INDEX('3)tpx males'!DU$57:DU$107,MATCH($Q13,'3)tpx males'!$DC$57:$DC$107,0))</f>
        <v>208.95296346426625</v>
      </c>
      <c r="AN13" s="32">
        <f ca="1">($J13*EXP(AN$5*($N13+0.5*($O13)^2))*_xlfn.NORM.DIST((LN(($L13*EXP($K13/100*AN$5)))-LN($J13)-$N13*AN$5)/($O13*SQRT(AN$5))-$O13*SQRT(AN$5),0,1,TRUE)+$L13*EXP($K13/100*AN$5)*(1-_xlfn.NORM.DIST((LN(($L13*EXP($K13/100*AN$5)))-LN($J13)-$N13*AN$5)/($O13*SQRT(AN$5)),0,1,TRUE)))*EXP(-$F$1*AN$5)*INDEX('3)tpx males'!DV$57:DV$107,MATCH($Q13,'3)tpx males'!$DC$57:$DC$107,0))</f>
        <v>89.695739894935116</v>
      </c>
      <c r="AO13" s="32">
        <f ca="1">($J13*EXP(AO$5*($N13+0.5*($O13)^2))*_xlfn.NORM.DIST((LN(($L13*EXP($K13/100*AO$5)))-LN($J13)-$N13*AO$5)/($O13*SQRT(AO$5))-$O13*SQRT(AO$5),0,1,TRUE)+$L13*EXP($K13/100*AO$5)*(1-_xlfn.NORM.DIST((LN(($L13*EXP($K13/100*AO$5)))-LN($J13)-$N13*AO$5)/($O13*SQRT(AO$5)),0,1,TRUE)))*EXP(-$F$1*AO$5)*INDEX('3)tpx males'!DW$57:DW$107,MATCH($Q13,'3)tpx males'!$DC$57:$DC$107,0))</f>
        <v>46.398455419155269</v>
      </c>
      <c r="AP13" s="32">
        <f>($J13*EXP(AP$5*($N13+0.5*($O13)^2))*_xlfn.NORM.DIST((LN(($L13*EXP($K13/100*AP$5)))-LN($J13)-$N13*AP$5)/($O13*SQRT(AP$5))-$O13*SQRT(AP$5),0,1,TRUE)+$L13*EXP($K13/100*AP$5)*(1-_xlfn.NORM.DIST((LN(($L13*EXP($K13/100*AP$5)))-LN($J13)-$N13*AP$5)/($O13*SQRT(AP$5)),0,1,TRUE)))*EXP(-$F$1*AP$5)*INDEX('3)tpx males'!DX$57:DX$107,MATCH($Q13,'3)tpx males'!$DC$57:$DC$107,0))</f>
        <v>0</v>
      </c>
      <c r="AQ13" s="32">
        <f>($J13*EXP(AQ$5*($N13+0.5*($O13)^2))*_xlfn.NORM.DIST((LN(($L13*EXP($K13/100*AQ$5)))-LN($J13)-$N13*AQ$5)/($O13*SQRT(AQ$5))-$O13*SQRT(AQ$5),0,1,TRUE)+$L13*EXP($K13/100*AQ$5)*(1-_xlfn.NORM.DIST((LN(($L13*EXP($K13/100*AQ$5)))-LN($J13)-$N13*AQ$5)/($O13*SQRT(AQ$5)),0,1,TRUE)))*EXP(-$F$1*AQ$5)*INDEX('3)tpx males'!DY$57:DY$107,MATCH($Q13,'3)tpx males'!$DC$57:$DC$107,0))</f>
        <v>0</v>
      </c>
      <c r="AR13" s="32">
        <f>($J13*EXP(AR$5*($N13+0.5*($O13)^2))*_xlfn.NORM.DIST((LN(($L13*EXP($K13/100*AR$5)))-LN($J13)-$N13*AR$5)/($O13*SQRT(AR$5))-$O13*SQRT(AR$5),0,1,TRUE)+$L13*EXP($K13/100*AR$5)*(1-_xlfn.NORM.DIST((LN(($L13*EXP($K13/100*AR$5)))-LN($J13)-$N13*AR$5)/($O13*SQRT(AR$5)),0,1,TRUE)))*EXP(-$F$1*AR$5)*INDEX('3)tpx males'!DZ$57:DZ$107,MATCH($Q13,'3)tpx males'!$DC$57:$DC$107,0))</f>
        <v>0</v>
      </c>
      <c r="AS13" s="32">
        <f>($J13*EXP(AS$5*($N13+0.5*($O13)^2))*_xlfn.NORM.DIST((LN(($L13*EXP($K13/100*AS$5)))-LN($J13)-$N13*AS$5)/($O13*SQRT(AS$5))-$O13*SQRT(AS$5),0,1,TRUE)+$L13*EXP($K13/100*AS$5)*(1-_xlfn.NORM.DIST((LN(($L13*EXP($K13/100*AS$5)))-LN($J13)-$N13*AS$5)/($O13*SQRT(AS$5)),0,1,TRUE)))*EXP(-$F$1*AS$5)*INDEX('3)tpx males'!EA$57:EA$107,MATCH($Q13,'3)tpx males'!$DC$57:$DC$107,0))</f>
        <v>0</v>
      </c>
      <c r="AT13" s="32">
        <f>($J13*EXP(AT$5*($N13+0.5*($O13)^2))*_xlfn.NORM.DIST((LN(($L13*EXP($K13/100*AT$5)))-LN($J13)-$N13*AT$5)/($O13*SQRT(AT$5))-$O13*SQRT(AT$5),0,1,TRUE)+$L13*EXP($K13/100*AT$5)*(1-_xlfn.NORM.DIST((LN(($L13*EXP($K13/100*AT$5)))-LN($J13)-$N13*AT$5)/($O13*SQRT(AT$5)),0,1,TRUE)))*EXP(-$F$1*AT$5)*INDEX('3)tpx males'!EB$57:EB$107,MATCH($Q13,'3)tpx males'!$DC$57:$DC$107,0))</f>
        <v>0</v>
      </c>
      <c r="AU13" s="32">
        <f>($J13*EXP(AU$5*($N13+0.5*($O13)^2))*_xlfn.NORM.DIST((LN(($L13*EXP($K13/100*AU$5)))-LN($J13)-$N13*AU$5)/($O13*SQRT(AU$5))-$O13*SQRT(AU$5),0,1,TRUE)+$L13*EXP($K13/100*AU$5)*(1-_xlfn.NORM.DIST((LN(($L13*EXP($K13/100*AU$5)))-LN($J13)-$N13*AU$5)/($O13*SQRT(AU$5)),0,1,TRUE)))*EXP(-$F$1*AU$5)*INDEX('3)tpx males'!EC$57:EC$107,MATCH($Q13,'3)tpx males'!$DC$57:$DC$107,0))</f>
        <v>0</v>
      </c>
      <c r="AV13" s="32">
        <f>($J13*EXP(AV$5*($N13+0.5*($O13)^2))*_xlfn.NORM.DIST((LN(($L13*EXP($K13/100*AV$5)))-LN($J13)-$N13*AV$5)/($O13*SQRT(AV$5))-$O13*SQRT(AV$5),0,1,TRUE)+$L13*EXP($K13/100*AV$5)*(1-_xlfn.NORM.DIST((LN(($L13*EXP($K13/100*AV$5)))-LN($J13)-$N13*AV$5)/($O13*SQRT(AV$5)),0,1,TRUE)))*EXP(-$F$1*AV$5)*INDEX('3)tpx males'!ED$57:ED$107,MATCH($Q13,'3)tpx males'!$DC$57:$DC$107,0))</f>
        <v>0</v>
      </c>
      <c r="AW13" s="32">
        <f>($J13*EXP(AW$5*($N13+0.5*($O13)^2))*_xlfn.NORM.DIST((LN(($L13*EXP($K13/100*AW$5)))-LN($J13)-$N13*AW$5)/($O13*SQRT(AW$5))-$O13*SQRT(AW$5),0,1,TRUE)+$L13*EXP($K13/100*AW$5)*(1-_xlfn.NORM.DIST((LN(($L13*EXP($K13/100*AW$5)))-LN($J13)-$N13*AW$5)/($O13*SQRT(AW$5)),0,1,TRUE)))*EXP(-$F$1*AW$5)*INDEX('3)tpx males'!EE$57:EE$107,MATCH($Q13,'3)tpx males'!$DC$57:$DC$107,0))</f>
        <v>0</v>
      </c>
      <c r="AX13" s="32">
        <f>($J13*EXP(AX$5*($N13+0.5*($O13)^2))*_xlfn.NORM.DIST((LN(($L13*EXP($K13/100*AX$5)))-LN($J13)-$N13*AX$5)/($O13*SQRT(AX$5))-$O13*SQRT(AX$5),0,1,TRUE)+$L13*EXP($K13/100*AX$5)*(1-_xlfn.NORM.DIST((LN(($L13*EXP($K13/100*AX$5)))-LN($J13)-$N13*AX$5)/($O13*SQRT(AX$5)),0,1,TRUE)))*EXP(-$F$1*AX$5)*INDEX('3)tpx males'!EF$57:EF$107,MATCH($Q13,'3)tpx males'!$DC$57:$DC$107,0))</f>
        <v>0</v>
      </c>
      <c r="AY13" s="32">
        <f>($J13*EXP(AY$5*($N13+0.5*($O13)^2))*_xlfn.NORM.DIST((LN(($L13*EXP($K13/100*AY$5)))-LN($J13)-$N13*AY$5)/($O13*SQRT(AY$5))-$O13*SQRT(AY$5),0,1,TRUE)+$L13*EXP($K13/100*AY$5)*(1-_xlfn.NORM.DIST((LN(($L13*EXP($K13/100*AY$5)))-LN($J13)-$N13*AY$5)/($O13*SQRT(AY$5)),0,1,TRUE)))*EXP(-$F$1*AY$5)*INDEX('3)tpx males'!EG$57:EG$107,MATCH($Q13,'3)tpx males'!$DC$57:$DC$107,0))</f>
        <v>0</v>
      </c>
      <c r="AZ13" s="32">
        <f>($J13*EXP(AZ$5*($N13+0.5*($O13)^2))*_xlfn.NORM.DIST((LN(($L13*EXP($K13/100*AZ$5)))-LN($J13)-$N13*AZ$5)/($O13*SQRT(AZ$5))-$O13*SQRT(AZ$5),0,1,TRUE)+$L13*EXP($K13/100*AZ$5)*(1-_xlfn.NORM.DIST((LN(($L13*EXP($K13/100*AZ$5)))-LN($J13)-$N13*AZ$5)/($O13*SQRT(AZ$5)),0,1,TRUE)))*EXP(-$F$1*AZ$5)*INDEX('3)tpx males'!EH$57:EH$107,MATCH($Q13,'3)tpx males'!$DC$57:$DC$107,0))</f>
        <v>0</v>
      </c>
      <c r="BA13" s="32">
        <f>($J13*EXP(BA$5*($N13+0.5*($O13)^2))*_xlfn.NORM.DIST((LN(($L13*EXP($K13/100*BA$5)))-LN($J13)-$N13*BA$5)/($O13*SQRT(BA$5))-$O13*SQRT(BA$5),0,1,TRUE)+$L13*EXP($K13/100*BA$5)*(1-_xlfn.NORM.DIST((LN(($L13*EXP($K13/100*BA$5)))-LN($J13)-$N13*BA$5)/($O13*SQRT(BA$5)),0,1,TRUE)))*EXP(-$F$1*BA$5)*INDEX('3)tpx males'!EI$57:EI$107,MATCH($Q13,'3)tpx males'!$DC$57:$DC$107,0))</f>
        <v>0</v>
      </c>
      <c r="BB13" s="32">
        <f>($J13*EXP(BB$5*($N13+0.5*($O13)^2))*_xlfn.NORM.DIST((LN(($L13*EXP($K13/100*BB$5)))-LN($J13)-$N13*BB$5)/($O13*SQRT(BB$5))-$O13*SQRT(BB$5),0,1,TRUE)+$L13*EXP($K13/100*BB$5)*(1-_xlfn.NORM.DIST((LN(($L13*EXP($K13/100*BB$5)))-LN($J13)-$N13*BB$5)/($O13*SQRT(BB$5)),0,1,TRUE)))*EXP(-$F$1*BB$5)*INDEX('3)tpx males'!EJ$57:EJ$107,MATCH($Q13,'3)tpx males'!$DC$57:$DC$107,0))</f>
        <v>0</v>
      </c>
      <c r="BC13" s="32">
        <f>($J13*EXP(BC$5*($N13+0.5*($O13)^2))*_xlfn.NORM.DIST((LN(($L13*EXP($K13/100*BC$5)))-LN($J13)-$N13*BC$5)/($O13*SQRT(BC$5))-$O13*SQRT(BC$5),0,1,TRUE)+$L13*EXP($K13/100*BC$5)*(1-_xlfn.NORM.DIST((LN(($L13*EXP($K13/100*BC$5)))-LN($J13)-$N13*BC$5)/($O13*SQRT(BC$5)),0,1,TRUE)))*EXP(-$F$1*BC$5)*INDEX('3)tpx males'!EK$57:EK$107,MATCH($Q13,'3)tpx males'!$DC$57:$DC$107,0))</f>
        <v>0</v>
      </c>
      <c r="BD13" s="32">
        <f>($J13*EXP(BD$5*($N13+0.5*($O13)^2))*_xlfn.NORM.DIST((LN(($L13*EXP($K13/100*BD$5)))-LN($J13)-$N13*BD$5)/($O13*SQRT(BD$5))-$O13*SQRT(BD$5),0,1,TRUE)+$L13*EXP($K13/100*BD$5)*(1-_xlfn.NORM.DIST((LN(($L13*EXP($K13/100*BD$5)))-LN($J13)-$N13*BD$5)/($O13*SQRT(BD$5)),0,1,TRUE)))*EXP(-$F$1*BD$5)*INDEX('3)tpx males'!EL$57:EL$107,MATCH($Q13,'3)tpx males'!$DC$57:$DC$107,0))</f>
        <v>0</v>
      </c>
      <c r="BE13" s="32">
        <f>($J13*EXP(BE$5*($N13+0.5*($O13)^2))*_xlfn.NORM.DIST((LN(($L13*EXP($K13/100*BE$5)))-LN($J13)-$N13*BE$5)/($O13*SQRT(BE$5))-$O13*SQRT(BE$5),0,1,TRUE)+$L13*EXP($K13/100*BE$5)*(1-_xlfn.NORM.DIST((LN(($L13*EXP($K13/100*BE$5)))-LN($J13)-$N13*BE$5)/($O13*SQRT(BE$5)),0,1,TRUE)))*EXP(-$F$1*BE$5)*INDEX('3)tpx males'!EM$57:EM$107,MATCH($Q13,'3)tpx males'!$DC$57:$DC$107,0))</f>
        <v>0</v>
      </c>
      <c r="BF13" s="32">
        <f>($J13*EXP(BF$5*($N13+0.5*($O13)^2))*_xlfn.NORM.DIST((LN(($L13*EXP($K13/100*BF$5)))-LN($J13)-$N13*BF$5)/($O13*SQRT(BF$5))-$O13*SQRT(BF$5),0,1,TRUE)+$L13*EXP($K13/100*BF$5)*(1-_xlfn.NORM.DIST((LN(($L13*EXP($K13/100*BF$5)))-LN($J13)-$N13*BF$5)/($O13*SQRT(BF$5)),0,1,TRUE)))*EXP(-$F$1*BF$5)*INDEX('3)tpx males'!EN$57:EN$107,MATCH($Q13,'3)tpx males'!$DC$57:$DC$107,0))</f>
        <v>0</v>
      </c>
      <c r="BG13" s="32">
        <f>($J13*EXP(BG$5*($N13+0.5*($O13)^2))*_xlfn.NORM.DIST((LN(($L13*EXP($K13/100*BG$5)))-LN($J13)-$N13*BG$5)/($O13*SQRT(BG$5))-$O13*SQRT(BG$5),0,1,TRUE)+$L13*EXP($K13/100*BG$5)*(1-_xlfn.NORM.DIST((LN(($L13*EXP($K13/100*BG$5)))-LN($J13)-$N13*BG$5)/($O13*SQRT(BG$5)),0,1,TRUE)))*EXP(-$F$1*BG$5)*INDEX('3)tpx males'!EO$57:EO$107,MATCH($Q13,'3)tpx males'!$DC$57:$DC$107,0))</f>
        <v>0</v>
      </c>
      <c r="BH13" s="32">
        <f>($J13*EXP(BH$5*($N13+0.5*($O13)^2))*_xlfn.NORM.DIST((LN(($L13*EXP($K13/100*BH$5)))-LN($J13)-$N13*BH$5)/($O13*SQRT(BH$5))-$O13*SQRT(BH$5),0,1,TRUE)+$L13*EXP($K13/100*BH$5)*(1-_xlfn.NORM.DIST((LN(($L13*EXP($K13/100*BH$5)))-LN($J13)-$N13*BH$5)/($O13*SQRT(BH$5)),0,1,TRUE)))*EXP(-$F$1*BH$5)*INDEX('3)tpx males'!EP$57:EP$107,MATCH($Q13,'3)tpx males'!$DC$57:$DC$107,0))</f>
        <v>0</v>
      </c>
      <c r="BI13" s="32">
        <f>($J13*EXP(BI$5*($N13+0.5*($O13)^2))*_xlfn.NORM.DIST((LN(($L13*EXP($K13/100*BI$5)))-LN($J13)-$N13*BI$5)/($O13*SQRT(BI$5))-$O13*SQRT(BI$5),0,1,TRUE)+$L13*EXP($K13/100*BI$5)*(1-_xlfn.NORM.DIST((LN(($L13*EXP($K13/100*BI$5)))-LN($J13)-$N13*BI$5)/($O13*SQRT(BI$5)),0,1,TRUE)))*EXP(-$F$1*BI$5)*INDEX('3)tpx males'!EQ$57:EQ$107,MATCH($Q13,'3)tpx males'!$DC$57:$DC$107,0))</f>
        <v>0</v>
      </c>
      <c r="BJ13" s="32">
        <f>($J13*EXP(BJ$5*($N13+0.5*($O13)^2))*_xlfn.NORM.DIST((LN(($L13*EXP($K13/100*BJ$5)))-LN($J13)-$N13*BJ$5)/($O13*SQRT(BJ$5))-$O13*SQRT(BJ$5),0,1,TRUE)+$L13*EXP($K13/100*BJ$5)*(1-_xlfn.NORM.DIST((LN(($L13*EXP($K13/100*BJ$5)))-LN($J13)-$N13*BJ$5)/($O13*SQRT(BJ$5)),0,1,TRUE)))*EXP(-$F$1*BJ$5)*INDEX('3)tpx males'!ER$57:ER$107,MATCH($Q13,'3)tpx males'!$DC$57:$DC$107,0))</f>
        <v>0</v>
      </c>
      <c r="BK13" s="32">
        <f>($J13*EXP(BK$5*($N13+0.5*($O13)^2))*_xlfn.NORM.DIST((LN(($L13*EXP($K13/100*BK$5)))-LN($J13)-$N13*BK$5)/($O13*SQRT(BK$5))-$O13*SQRT(BK$5),0,1,TRUE)+$L13*EXP($K13/100*BK$5)*(1-_xlfn.NORM.DIST((LN(($L13*EXP($K13/100*BK$5)))-LN($J13)-$N13*BK$5)/($O13*SQRT(BK$5)),0,1,TRUE)))*EXP(-$F$1*BK$5)*INDEX('3)tpx males'!ES$57:ES$107,MATCH($Q13,'3)tpx males'!$DC$57:$DC$107,0))</f>
        <v>0</v>
      </c>
      <c r="BL13" s="32">
        <f>($J13*EXP(BL$5*($N13+0.5*($O13)^2))*_xlfn.NORM.DIST((LN(($L13*EXP($K13/100*BL$5)))-LN($J13)-$N13*BL$5)/($O13*SQRT(BL$5))-$O13*SQRT(BL$5),0,1,TRUE)+$L13*EXP($K13/100*BL$5)*(1-_xlfn.NORM.DIST((LN(($L13*EXP($K13/100*BL$5)))-LN($J13)-$N13*BL$5)/($O13*SQRT(BL$5)),0,1,TRUE)))*EXP(-$F$1*BL$5)*INDEX('3)tpx males'!ET$57:ET$107,MATCH($Q13,'3)tpx males'!$DC$57:$DC$107,0))</f>
        <v>0</v>
      </c>
      <c r="BM13" s="32">
        <f>($J13*EXP(BM$5*($N13+0.5*($O13)^2))*_xlfn.NORM.DIST((LN(($L13*EXP($K13/100*BM$5)))-LN($J13)-$N13*BM$5)/($O13*SQRT(BM$5))-$O13*SQRT(BM$5),0,1,TRUE)+$L13*EXP($K13/100*BM$5)*(1-_xlfn.NORM.DIST((LN(($L13*EXP($K13/100*BM$5)))-LN($J13)-$N13*BM$5)/($O13*SQRT(BM$5)),0,1,TRUE)))*EXP(-$F$1*BM$5)*INDEX('3)tpx males'!EU$57:EU$107,MATCH($Q13,'3)tpx males'!$DC$57:$DC$107,0))</f>
        <v>0</v>
      </c>
      <c r="BN13" s="32">
        <f>($J13*EXP(BN$5*($N13+0.5*($O13)^2))*_xlfn.NORM.DIST((LN(($L13*EXP($K13/100*BN$5)))-LN($J13)-$N13*BN$5)/($O13*SQRT(BN$5))-$O13*SQRT(BN$5),0,1,TRUE)+$L13*EXP($K13/100*BN$5)*(1-_xlfn.NORM.DIST((LN(($L13*EXP($K13/100*BN$5)))-LN($J13)-$N13*BN$5)/($O13*SQRT(BN$5)),0,1,TRUE)))*EXP(-$F$1*BN$5)*INDEX('3)tpx males'!EV$57:EV$107,MATCH($Q13,'3)tpx males'!$DC$57:$DC$107,0))</f>
        <v>0</v>
      </c>
      <c r="BO13" s="32">
        <f>($J13*EXP(BO$5*($N13+0.5*($O13)^2))*_xlfn.NORM.DIST((LN(($L13*EXP($K13/100*BO$5)))-LN($J13)-$N13*BO$5)/($O13*SQRT(BO$5))-$O13*SQRT(BO$5),0,1,TRUE)+$L13*EXP($K13/100*BO$5)*(1-_xlfn.NORM.DIST((LN(($L13*EXP($K13/100*BO$5)))-LN($J13)-$N13*BO$5)/($O13*SQRT(BO$5)),0,1,TRUE)))*EXP(-$F$1*BO$5)*INDEX('3)tpx males'!EW$57:EW$107,MATCH($Q13,'3)tpx males'!$DC$57:$DC$107,0))</f>
        <v>0</v>
      </c>
      <c r="BP13" s="32">
        <f>($J13*EXP(BP$5*($N13+0.5*($O13)^2))*_xlfn.NORM.DIST((LN(($L13*EXP($K13/100*BP$5)))-LN($J13)-$N13*BP$5)/($O13*SQRT(BP$5))-$O13*SQRT(BP$5),0,1,TRUE)+$L13*EXP($K13/100*BP$5)*(1-_xlfn.NORM.DIST((LN(($L13*EXP($K13/100*BP$5)))-LN($J13)-$N13*BP$5)/($O13*SQRT(BP$5)),0,1,TRUE)))*EXP(-$F$1*BP$5)*INDEX('3)tpx males'!EX$57:EX$107,MATCH($Q13,'3)tpx males'!$DC$57:$DC$107,0))</f>
        <v>0</v>
      </c>
      <c r="BQ13" s="32">
        <f>($J13*EXP(BQ$5*($N13+0.5*($O13)^2))*_xlfn.NORM.DIST((LN(($L13*EXP($K13/100*BQ$5)))-LN($J13)-$N13*BQ$5)/($O13*SQRT(BQ$5))-$O13*SQRT(BQ$5),0,1,TRUE)+$L13*EXP($K13/100*BQ$5)*(1-_xlfn.NORM.DIST((LN(($L13*EXP($K13/100*BQ$5)))-LN($J13)-$N13*BQ$5)/($O13*SQRT(BQ$5)),0,1,TRUE)))*EXP(-$F$1*BQ$5)*INDEX('3)tpx males'!EY$57:EY$107,MATCH($Q13,'3)tpx males'!$DC$57:$DC$107,0))</f>
        <v>0</v>
      </c>
      <c r="BR13" s="32">
        <f>($J13*EXP(BR$5*($N13+0.5*($O13)^2))*_xlfn.NORM.DIST((LN(($L13*EXP($K13/100*BR$5)))-LN($J13)-$N13*BR$5)/($O13*SQRT(BR$5))-$O13*SQRT(BR$5),0,1,TRUE)+$L13*EXP($K13/100*BR$5)*(1-_xlfn.NORM.DIST((LN(($L13*EXP($K13/100*BR$5)))-LN($J13)-$N13*BR$5)/($O13*SQRT(BR$5)),0,1,TRUE)))*EXP(-$F$1*BR$5)*INDEX('3)tpx males'!EZ$57:EZ$107,MATCH($Q13,'3)tpx males'!$DC$57:$DC$107,0))</f>
        <v>0</v>
      </c>
      <c r="BS13" s="32">
        <f>($J13*EXP(BS$5*($N13+0.5*($O13)^2))*_xlfn.NORM.DIST((LN(($L13*EXP($K13/100*BS$5)))-LN($J13)-$N13*BS$5)/($O13*SQRT(BS$5))-$O13*SQRT(BS$5),0,1,TRUE)+$L13*EXP($K13/100*BS$5)*(1-_xlfn.NORM.DIST((LN(($L13*EXP($K13/100*BS$5)))-LN($J13)-$N13*BS$5)/($O13*SQRT(BS$5)),0,1,TRUE)))*EXP(-$F$1*BS$5)*INDEX('3)tpx males'!FA$57:FA$107,MATCH($Q13,'3)tpx males'!$DC$57:$DC$107,0))</f>
        <v>0</v>
      </c>
      <c r="BT13" s="32">
        <f>($J13*EXP(BT$5*($N13+0.5*($O13)^2))*_xlfn.NORM.DIST((LN(($L13*EXP($K13/100*BT$5)))-LN($J13)-$N13*BT$5)/($O13*SQRT(BT$5))-$O13*SQRT(BT$5),0,1,TRUE)+$L13*EXP($K13/100*BT$5)*(1-_xlfn.NORM.DIST((LN(($L13*EXP($K13/100*BT$5)))-LN($J13)-$N13*BT$5)/($O13*SQRT(BT$5)),0,1,TRUE)))*EXP(-$F$1*BT$5)*INDEX('3)tpx males'!FB$57:FB$107,MATCH($Q13,'3)tpx males'!$DC$57:$DC$107,0))</f>
        <v>0</v>
      </c>
    </row>
    <row r="14" spans="1:72" x14ac:dyDescent="0.25">
      <c r="B14" s="32" t="s">
        <v>16</v>
      </c>
      <c r="C14" s="32" t="s">
        <v>12</v>
      </c>
      <c r="D14" s="49">
        <v>11351</v>
      </c>
      <c r="E14" s="32" t="s">
        <v>19</v>
      </c>
      <c r="F14" s="32" t="s">
        <v>17</v>
      </c>
      <c r="G14" s="49" t="s">
        <v>17</v>
      </c>
      <c r="H14" s="32" t="s">
        <v>17</v>
      </c>
      <c r="I14" s="32" t="s">
        <v>24</v>
      </c>
      <c r="J14" s="32">
        <v>1127032.5</v>
      </c>
      <c r="K14" s="32">
        <v>7.85</v>
      </c>
      <c r="L14" s="32">
        <f>'3) 2016 cases'!M14*EXP('3) 2016 cases'!L14/100)</f>
        <v>545518.52489905653</v>
      </c>
      <c r="M14" s="32"/>
      <c r="N14" s="32">
        <f>INDEX('2b)Working'!$I$61:$P$61,MATCH($I14,'2b)Working'!$I$60:$P$60,0))</f>
        <v>7.2302392103851601E-2</v>
      </c>
      <c r="O14" s="32">
        <f>INDEX('2b)Working'!$I$62:$P$62,MATCH($I14,'2b)Working'!$I$60:$P$60,0))</f>
        <v>5.5424966377019061E-2</v>
      </c>
      <c r="P14" s="32"/>
      <c r="Q14" s="32">
        <f t="shared" si="1"/>
        <v>86</v>
      </c>
      <c r="U14" s="32">
        <f t="shared" ca="1" si="2"/>
        <v>572837.67757310276</v>
      </c>
      <c r="W14" s="32">
        <f ca="1">($J14*EXP(W$5*($N14+0.5*($O14)^2))*_xlfn.NORM.DIST((LN(($L14*EXP($K14/100*W$5)))-LN($J14)-$N14*W$5)/($O14*SQRT(W$5))-$O14*SQRT(W$5),0,1,TRUE)+$L14*EXP($K14/100*W$5)*(1-_xlfn.NORM.DIST((LN(($L14*EXP($K14/100*W$5)))-LN($J14)-$N14*W$5)/($O14*SQRT(W$5)),0,1,TRUE)))*EXP(-$F$1*W$5)*INDEX('3)tpx males'!DE$57:DE$107,MATCH($Q14,'3)tpx males'!$DC$57:$DC$107,0))</f>
        <v>57623.074784053329</v>
      </c>
      <c r="X14" s="32">
        <f ca="1">($J14*EXP(X$5*($N14+0.5*($O14)^2))*_xlfn.NORM.DIST((LN(($L14*EXP($K14/100*X$5)))-LN($J14)-$N14*X$5)/($O14*SQRT(X$5))-$O14*SQRT(X$5),0,1,TRUE)+$L14*EXP($K14/100*X$5)*(1-_xlfn.NORM.DIST((LN(($L14*EXP($K14/100*X$5)))-LN($J14)-$N14*X$5)/($O14*SQRT(X$5)),0,1,TRUE)))*EXP(-$F$1*X$5)*INDEX('3)tpx males'!DF$57:DF$107,MATCH($Q14,'3)tpx males'!$DC$57:$DC$107,0))</f>
        <v>53973.76094211996</v>
      </c>
      <c r="Y14" s="32">
        <f ca="1">($J14*EXP(Y$5*($N14+0.5*($O14)^2))*_xlfn.NORM.DIST((LN(($L14*EXP($K14/100*Y$5)))-LN($J14)-$N14*Y$5)/($O14*SQRT(Y$5))-$O14*SQRT(Y$5),0,1,TRUE)+$L14*EXP($K14/100*Y$5)*(1-_xlfn.NORM.DIST((LN(($L14*EXP($K14/100*Y$5)))-LN($J14)-$N14*Y$5)/($O14*SQRT(Y$5)),0,1,TRUE)))*EXP(-$F$1*Y$5)*INDEX('3)tpx males'!DG$57:DG$107,MATCH($Q14,'3)tpx males'!$DC$57:$DC$107,0))</f>
        <v>55531.629405686981</v>
      </c>
      <c r="Z14" s="32">
        <f ca="1">($J14*EXP(Z$5*($N14+0.5*($O14)^2))*_xlfn.NORM.DIST((LN(($L14*EXP($K14/100*Z$5)))-LN($J14)-$N14*Z$5)/($O14*SQRT(Z$5))-$O14*SQRT(Z$5),0,1,TRUE)+$L14*EXP($K14/100*Z$5)*(1-_xlfn.NORM.DIST((LN(($L14*EXP($K14/100*Z$5)))-LN($J14)-$N14*Z$5)/($O14*SQRT(Z$5)),0,1,TRUE)))*EXP(-$F$1*Z$5)*INDEX('3)tpx males'!DH$57:DH$107,MATCH($Q14,'3)tpx males'!$DC$57:$DC$107,0))</f>
        <v>56837.953424397303</v>
      </c>
      <c r="AA14" s="32">
        <f ca="1">($J14*EXP(AA$5*($N14+0.5*($O14)^2))*_xlfn.NORM.DIST((LN(($L14*EXP($K14/100*AA$5)))-LN($J14)-$N14*AA$5)/($O14*SQRT(AA$5))-$O14*SQRT(AA$5),0,1,TRUE)+$L14*EXP($K14/100*AA$5)*(1-_xlfn.NORM.DIST((LN(($L14*EXP($K14/100*AA$5)))-LN($J14)-$N14*AA$5)/($O14*SQRT(AA$5)),0,1,TRUE)))*EXP(-$F$1*AA$5)*INDEX('3)tpx males'!DI$57:DI$107,MATCH($Q14,'3)tpx males'!$DC$57:$DC$107,0))</f>
        <v>52913.763214884064</v>
      </c>
      <c r="AB14" s="32">
        <f ca="1">($J14*EXP(AB$5*($N14+0.5*($O14)^2))*_xlfn.NORM.DIST((LN(($L14*EXP($K14/100*AB$5)))-LN($J14)-$N14*AB$5)/($O14*SQRT(AB$5))-$O14*SQRT(AB$5),0,1,TRUE)+$L14*EXP($K14/100*AB$5)*(1-_xlfn.NORM.DIST((LN(($L14*EXP($K14/100*AB$5)))-LN($J14)-$N14*AB$5)/($O14*SQRT(AB$5)),0,1,TRUE)))*EXP(-$F$1*AB$5)*INDEX('3)tpx males'!DJ$57:DJ$107,MATCH($Q14,'3)tpx males'!$DC$57:$DC$107,0))</f>
        <v>50796.037907740851</v>
      </c>
      <c r="AC14" s="32">
        <f ca="1">($J14*EXP(AC$5*($N14+0.5*($O14)^2))*_xlfn.NORM.DIST((LN(($L14*EXP($K14/100*AC$5)))-LN($J14)-$N14*AC$5)/($O14*SQRT(AC$5))-$O14*SQRT(AC$5),0,1,TRUE)+$L14*EXP($K14/100*AC$5)*(1-_xlfn.NORM.DIST((LN(($L14*EXP($K14/100*AC$5)))-LN($J14)-$N14*AC$5)/($O14*SQRT(AC$5)),0,1,TRUE)))*EXP(-$F$1*AC$5)*INDEX('3)tpx males'!DK$57:DK$107,MATCH($Q14,'3)tpx males'!$DC$57:$DC$107,0))</f>
        <v>43383.792487408784</v>
      </c>
      <c r="AD14" s="32">
        <f ca="1">($J14*EXP(AD$5*($N14+0.5*($O14)^2))*_xlfn.NORM.DIST((LN(($L14*EXP($K14/100*AD$5)))-LN($J14)-$N14*AD$5)/($O14*SQRT(AD$5))-$O14*SQRT(AD$5),0,1,TRUE)+$L14*EXP($K14/100*AD$5)*(1-_xlfn.NORM.DIST((LN(($L14*EXP($K14/100*AD$5)))-LN($J14)-$N14*AD$5)/($O14*SQRT(AD$5)),0,1,TRUE)))*EXP(-$F$1*AD$5)*INDEX('3)tpx males'!DL$57:DL$107,MATCH($Q14,'3)tpx males'!$DC$57:$DC$107,0))</f>
        <v>40979.9793668782</v>
      </c>
      <c r="AE14" s="32">
        <f ca="1">($J14*EXP(AE$5*($N14+0.5*($O14)^2))*_xlfn.NORM.DIST((LN(($L14*EXP($K14/100*AE$5)))-LN($J14)-$N14*AE$5)/($O14*SQRT(AE$5))-$O14*SQRT(AE$5),0,1,TRUE)+$L14*EXP($K14/100*AE$5)*(1-_xlfn.NORM.DIST((LN(($L14*EXP($K14/100*AE$5)))-LN($J14)-$N14*AE$5)/($O14*SQRT(AE$5)),0,1,TRUE)))*EXP(-$F$1*AE$5)*INDEX('3)tpx males'!DM$57:DM$107,MATCH($Q14,'3)tpx males'!$DC$57:$DC$107,0))</f>
        <v>37416.541724067501</v>
      </c>
      <c r="AF14" s="32">
        <f ca="1">($J14*EXP(AF$5*($N14+0.5*($O14)^2))*_xlfn.NORM.DIST((LN(($L14*EXP($K14/100*AF$5)))-LN($J14)-$N14*AF$5)/($O14*SQRT(AF$5))-$O14*SQRT(AF$5),0,1,TRUE)+$L14*EXP($K14/100*AF$5)*(1-_xlfn.NORM.DIST((LN(($L14*EXP($K14/100*AF$5)))-LN($J14)-$N14*AF$5)/($O14*SQRT(AF$5)),0,1,TRUE)))*EXP(-$F$1*AF$5)*INDEX('3)tpx males'!DN$57:DN$107,MATCH($Q14,'3)tpx males'!$DC$57:$DC$107,0))</f>
        <v>30739.136639517605</v>
      </c>
      <c r="AG14" s="32">
        <f ca="1">($J14*EXP(AG$5*($N14+0.5*($O14)^2))*_xlfn.NORM.DIST((LN(($L14*EXP($K14/100*AG$5)))-LN($J14)-$N14*AG$5)/($O14*SQRT(AG$5))-$O14*SQRT(AG$5),0,1,TRUE)+$L14*EXP($K14/100*AG$5)*(1-_xlfn.NORM.DIST((LN(($L14*EXP($K14/100*AG$5)))-LN($J14)-$N14*AG$5)/($O14*SQRT(AG$5)),0,1,TRUE)))*EXP(-$F$1*AG$5)*INDEX('3)tpx males'!DO$57:DO$107,MATCH($Q14,'3)tpx males'!$DC$57:$DC$107,0))</f>
        <v>25180.832805216727</v>
      </c>
      <c r="AH14" s="32">
        <f ca="1">($J14*EXP(AH$5*($N14+0.5*($O14)^2))*_xlfn.NORM.DIST((LN(($L14*EXP($K14/100*AH$5)))-LN($J14)-$N14*AH$5)/($O14*SQRT(AH$5))-$O14*SQRT(AH$5),0,1,TRUE)+$L14*EXP($K14/100*AH$5)*(1-_xlfn.NORM.DIST((LN(($L14*EXP($K14/100*AH$5)))-LN($J14)-$N14*AH$5)/($O14*SQRT(AH$5)),0,1,TRUE)))*EXP(-$F$1*AH$5)*INDEX('3)tpx males'!DP$57:DP$107,MATCH($Q14,'3)tpx males'!$DC$57:$DC$107,0))</f>
        <v>19916.552472806088</v>
      </c>
      <c r="AI14" s="32">
        <f ca="1">($J14*EXP(AI$5*($N14+0.5*($O14)^2))*_xlfn.NORM.DIST((LN(($L14*EXP($K14/100*AI$5)))-LN($J14)-$N14*AI$5)/($O14*SQRT(AI$5))-$O14*SQRT(AI$5),0,1,TRUE)+$L14*EXP($K14/100*AI$5)*(1-_xlfn.NORM.DIST((LN(($L14*EXP($K14/100*AI$5)))-LN($J14)-$N14*AI$5)/($O14*SQRT(AI$5)),0,1,TRUE)))*EXP(-$F$1*AI$5)*INDEX('3)tpx males'!DQ$57:DQ$107,MATCH($Q14,'3)tpx males'!$DC$57:$DC$107,0))</f>
        <v>15157.906085063809</v>
      </c>
      <c r="AJ14" s="32">
        <f ca="1">($J14*EXP(AJ$5*($N14+0.5*($O14)^2))*_xlfn.NORM.DIST((LN(($L14*EXP($K14/100*AJ$5)))-LN($J14)-$N14*AJ$5)/($O14*SQRT(AJ$5))-$O14*SQRT(AJ$5),0,1,TRUE)+$L14*EXP($K14/100*AJ$5)*(1-_xlfn.NORM.DIST((LN(($L14*EXP($K14/100*AJ$5)))-LN($J14)-$N14*AJ$5)/($O14*SQRT(AJ$5)),0,1,TRUE)))*EXP(-$F$1*AJ$5)*INDEX('3)tpx males'!DR$57:DR$107,MATCH($Q14,'3)tpx males'!$DC$57:$DC$107,0))</f>
        <v>11151.80691379728</v>
      </c>
      <c r="AK14" s="32">
        <f ca="1">($J14*EXP(AK$5*($N14+0.5*($O14)^2))*_xlfn.NORM.DIST((LN(($L14*EXP($K14/100*AK$5)))-LN($J14)-$N14*AK$5)/($O14*SQRT(AK$5))-$O14*SQRT(AK$5),0,1,TRUE)+$L14*EXP($K14/100*AK$5)*(1-_xlfn.NORM.DIST((LN(($L14*EXP($K14/100*AK$5)))-LN($J14)-$N14*AK$5)/($O14*SQRT(AK$5)),0,1,TRUE)))*EXP(-$F$1*AK$5)*INDEX('3)tpx males'!DS$57:DS$107,MATCH($Q14,'3)tpx males'!$DC$57:$DC$107,0))</f>
        <v>7777.2573668903788</v>
      </c>
      <c r="AL14" s="32">
        <f ca="1">($J14*EXP(AL$5*($N14+0.5*($O14)^2))*_xlfn.NORM.DIST((LN(($L14*EXP($K14/100*AL$5)))-LN($J14)-$N14*AL$5)/($O14*SQRT(AL$5))-$O14*SQRT(AL$5),0,1,TRUE)+$L14*EXP($K14/100*AL$5)*(1-_xlfn.NORM.DIST((LN(($L14*EXP($K14/100*AL$5)))-LN($J14)-$N14*AL$5)/($O14*SQRT(AL$5)),0,1,TRUE)))*EXP(-$F$1*AL$5)*INDEX('3)tpx males'!DT$57:DT$107,MATCH($Q14,'3)tpx males'!$DC$57:$DC$107,0))</f>
        <v>5266.0553729422509</v>
      </c>
      <c r="AM14" s="32">
        <f ca="1">($J14*EXP(AM$5*($N14+0.5*($O14)^2))*_xlfn.NORM.DIST((LN(($L14*EXP($K14/100*AM$5)))-LN($J14)-$N14*AM$5)/($O14*SQRT(AM$5))-$O14*SQRT(AM$5),0,1,TRUE)+$L14*EXP($K14/100*AM$5)*(1-_xlfn.NORM.DIST((LN(($L14*EXP($K14/100*AM$5)))-LN($J14)-$N14*AM$5)/($O14*SQRT(AM$5)),0,1,TRUE)))*EXP(-$F$1*AM$5)*INDEX('3)tpx males'!DU$57:DU$107,MATCH($Q14,'3)tpx males'!$DC$57:$DC$107,0))</f>
        <v>3427.3184912924476</v>
      </c>
      <c r="AN14" s="32">
        <f ca="1">($J14*EXP(AN$5*($N14+0.5*($O14)^2))*_xlfn.NORM.DIST((LN(($L14*EXP($K14/100*AN$5)))-LN($J14)-$N14*AN$5)/($O14*SQRT(AN$5))-$O14*SQRT(AN$5),0,1,TRUE)+$L14*EXP($K14/100*AN$5)*(1-_xlfn.NORM.DIST((LN(($L14*EXP($K14/100*AN$5)))-LN($J14)-$N14*AN$5)/($O14*SQRT(AN$5)),0,1,TRUE)))*EXP(-$F$1*AN$5)*INDEX('3)tpx males'!DV$57:DV$107,MATCH($Q14,'3)tpx males'!$DC$57:$DC$107,0))</f>
        <v>2089.4161872125396</v>
      </c>
      <c r="AO14" s="32">
        <f ca="1">($J14*EXP(AO$5*($N14+0.5*($O14)^2))*_xlfn.NORM.DIST((LN(($L14*EXP($K14/100*AO$5)))-LN($J14)-$N14*AO$5)/($O14*SQRT(AO$5))-$O14*SQRT(AO$5),0,1,TRUE)+$L14*EXP($K14/100*AO$5)*(1-_xlfn.NORM.DIST((LN(($L14*EXP($K14/100*AO$5)))-LN($J14)-$N14*AO$5)/($O14*SQRT(AO$5)),0,1,TRUE)))*EXP(-$F$1*AO$5)*INDEX('3)tpx males'!DW$57:DW$107,MATCH($Q14,'3)tpx males'!$DC$57:$DC$107,0))</f>
        <v>1254.2142155751726</v>
      </c>
      <c r="AP14" s="32">
        <f ca="1">($J14*EXP(AP$5*($N14+0.5*($O14)^2))*_xlfn.NORM.DIST((LN(($L14*EXP($K14/100*AP$5)))-LN($J14)-$N14*AP$5)/($O14*SQRT(AP$5))-$O14*SQRT(AP$5),0,1,TRUE)+$L14*EXP($K14/100*AP$5)*(1-_xlfn.NORM.DIST((LN(($L14*EXP($K14/100*AP$5)))-LN($J14)-$N14*AP$5)/($O14*SQRT(AP$5)),0,1,TRUE)))*EXP(-$F$1*AP$5)*INDEX('3)tpx males'!DX$57:DX$107,MATCH($Q14,'3)tpx males'!$DC$57:$DC$107,0))</f>
        <v>696.4131240892101</v>
      </c>
      <c r="AQ14" s="32">
        <f ca="1">($J14*EXP(AQ$5*($N14+0.5*($O14)^2))*_xlfn.NORM.DIST((LN(($L14*EXP($K14/100*AQ$5)))-LN($J14)-$N14*AQ$5)/($O14*SQRT(AQ$5))-$O14*SQRT(AQ$5),0,1,TRUE)+$L14*EXP($K14/100*AQ$5)*(1-_xlfn.NORM.DIST((LN(($L14*EXP($K14/100*AQ$5)))-LN($J14)-$N14*AQ$5)/($O14*SQRT(AQ$5)),0,1,TRUE)))*EXP(-$F$1*AQ$5)*INDEX('3)tpx males'!DY$57:DY$107,MATCH($Q14,'3)tpx males'!$DC$57:$DC$107,0))</f>
        <v>386.75417486058058</v>
      </c>
      <c r="AR14" s="32">
        <f ca="1">($J14*EXP(AR$5*($N14+0.5*($O14)^2))*_xlfn.NORM.DIST((LN(($L14*EXP($K14/100*AR$5)))-LN($J14)-$N14*AR$5)/($O14*SQRT(AR$5))-$O14*SQRT(AR$5),0,1,TRUE)+$L14*EXP($K14/100*AR$5)*(1-_xlfn.NORM.DIST((LN(($L14*EXP($K14/100*AR$5)))-LN($J14)-$N14*AR$5)/($O14*SQRT(AR$5)),0,1,TRUE)))*EXP(-$F$1*AR$5)*INDEX('3)tpx males'!DZ$57:DZ$107,MATCH($Q14,'3)tpx males'!$DC$57:$DC$107,0))</f>
        <v>206.41041897574095</v>
      </c>
      <c r="AS14" s="32">
        <f ca="1">($J14*EXP(AS$5*($N14+0.5*($O14)^2))*_xlfn.NORM.DIST((LN(($L14*EXP($K14/100*AS$5)))-LN($J14)-$N14*AS$5)/($O14*SQRT(AS$5))-$O14*SQRT(AS$5),0,1,TRUE)+$L14*EXP($K14/100*AS$5)*(1-_xlfn.NORM.DIST((LN(($L14*EXP($K14/100*AS$5)))-LN($J14)-$N14*AS$5)/($O14*SQRT(AS$5)),0,1,TRUE)))*EXP(-$F$1*AS$5)*INDEX('3)tpx males'!EA$57:EA$107,MATCH($Q14,'3)tpx males'!$DC$57:$DC$107,0))</f>
        <v>86.36320677405844</v>
      </c>
      <c r="AT14" s="32">
        <f ca="1">($J14*EXP(AT$5*($N14+0.5*($O14)^2))*_xlfn.NORM.DIST((LN(($L14*EXP($K14/100*AT$5)))-LN($J14)-$N14*AT$5)/($O14*SQRT(AT$5))-$O14*SQRT(AT$5),0,1,TRUE)+$L14*EXP($K14/100*AT$5)*(1-_xlfn.NORM.DIST((LN(($L14*EXP($K14/100*AT$5)))-LN($J14)-$N14*AT$5)/($O14*SQRT(AT$5)),0,1,TRUE)))*EXP(-$F$1*AT$5)*INDEX('3)tpx males'!EB$57:EB$107,MATCH($Q14,'3)tpx males'!$DC$57:$DC$107,0))</f>
        <v>44.706840851686664</v>
      </c>
      <c r="AU14" s="32">
        <f>($J14*EXP(AU$5*($N14+0.5*($O14)^2))*_xlfn.NORM.DIST((LN(($L14*EXP($K14/100*AU$5)))-LN($J14)-$N14*AU$5)/($O14*SQRT(AU$5))-$O14*SQRT(AU$5),0,1,TRUE)+$L14*EXP($K14/100*AU$5)*(1-_xlfn.NORM.DIST((LN(($L14*EXP($K14/100*AU$5)))-LN($J14)-$N14*AU$5)/($O14*SQRT(AU$5)),0,1,TRUE)))*EXP(-$F$1*AU$5)*INDEX('3)tpx males'!EC$57:EC$107,MATCH($Q14,'3)tpx males'!$DC$57:$DC$107,0))</f>
        <v>0</v>
      </c>
      <c r="AV14" s="32">
        <f>($J14*EXP(AV$5*($N14+0.5*($O14)^2))*_xlfn.NORM.DIST((LN(($L14*EXP($K14/100*AV$5)))-LN($J14)-$N14*AV$5)/($O14*SQRT(AV$5))-$O14*SQRT(AV$5),0,1,TRUE)+$L14*EXP($K14/100*AV$5)*(1-_xlfn.NORM.DIST((LN(($L14*EXP($K14/100*AV$5)))-LN($J14)-$N14*AV$5)/($O14*SQRT(AV$5)),0,1,TRUE)))*EXP(-$F$1*AV$5)*INDEX('3)tpx males'!ED$57:ED$107,MATCH($Q14,'3)tpx males'!$DC$57:$DC$107,0))</f>
        <v>0</v>
      </c>
      <c r="AW14" s="32">
        <f>($J14*EXP(AW$5*($N14+0.5*($O14)^2))*_xlfn.NORM.DIST((LN(($L14*EXP($K14/100*AW$5)))-LN($J14)-$N14*AW$5)/($O14*SQRT(AW$5))-$O14*SQRT(AW$5),0,1,TRUE)+$L14*EXP($K14/100*AW$5)*(1-_xlfn.NORM.DIST((LN(($L14*EXP($K14/100*AW$5)))-LN($J14)-$N14*AW$5)/($O14*SQRT(AW$5)),0,1,TRUE)))*EXP(-$F$1*AW$5)*INDEX('3)tpx males'!EE$57:EE$107,MATCH($Q14,'3)tpx males'!$DC$57:$DC$107,0))</f>
        <v>0</v>
      </c>
      <c r="AX14" s="32">
        <f>($J14*EXP(AX$5*($N14+0.5*($O14)^2))*_xlfn.NORM.DIST((LN(($L14*EXP($K14/100*AX$5)))-LN($J14)-$N14*AX$5)/($O14*SQRT(AX$5))-$O14*SQRT(AX$5),0,1,TRUE)+$L14*EXP($K14/100*AX$5)*(1-_xlfn.NORM.DIST((LN(($L14*EXP($K14/100*AX$5)))-LN($J14)-$N14*AX$5)/($O14*SQRT(AX$5)),0,1,TRUE)))*EXP(-$F$1*AX$5)*INDEX('3)tpx males'!EF$57:EF$107,MATCH($Q14,'3)tpx males'!$DC$57:$DC$107,0))</f>
        <v>0</v>
      </c>
      <c r="AY14" s="32">
        <f>($J14*EXP(AY$5*($N14+0.5*($O14)^2))*_xlfn.NORM.DIST((LN(($L14*EXP($K14/100*AY$5)))-LN($J14)-$N14*AY$5)/($O14*SQRT(AY$5))-$O14*SQRT(AY$5),0,1,TRUE)+$L14*EXP($K14/100*AY$5)*(1-_xlfn.NORM.DIST((LN(($L14*EXP($K14/100*AY$5)))-LN($J14)-$N14*AY$5)/($O14*SQRT(AY$5)),0,1,TRUE)))*EXP(-$F$1*AY$5)*INDEX('3)tpx males'!EG$57:EG$107,MATCH($Q14,'3)tpx males'!$DC$57:$DC$107,0))</f>
        <v>0</v>
      </c>
      <c r="AZ14" s="32">
        <f>($J14*EXP(AZ$5*($N14+0.5*($O14)^2))*_xlfn.NORM.DIST((LN(($L14*EXP($K14/100*AZ$5)))-LN($J14)-$N14*AZ$5)/($O14*SQRT(AZ$5))-$O14*SQRT(AZ$5),0,1,TRUE)+$L14*EXP($K14/100*AZ$5)*(1-_xlfn.NORM.DIST((LN(($L14*EXP($K14/100*AZ$5)))-LN($J14)-$N14*AZ$5)/($O14*SQRT(AZ$5)),0,1,TRUE)))*EXP(-$F$1*AZ$5)*INDEX('3)tpx males'!EH$57:EH$107,MATCH($Q14,'3)tpx males'!$DC$57:$DC$107,0))</f>
        <v>0</v>
      </c>
      <c r="BA14" s="32">
        <f>($J14*EXP(BA$5*($N14+0.5*($O14)^2))*_xlfn.NORM.DIST((LN(($L14*EXP($K14/100*BA$5)))-LN($J14)-$N14*BA$5)/($O14*SQRT(BA$5))-$O14*SQRT(BA$5),0,1,TRUE)+$L14*EXP($K14/100*BA$5)*(1-_xlfn.NORM.DIST((LN(($L14*EXP($K14/100*BA$5)))-LN($J14)-$N14*BA$5)/($O14*SQRT(BA$5)),0,1,TRUE)))*EXP(-$F$1*BA$5)*INDEX('3)tpx males'!EI$57:EI$107,MATCH($Q14,'3)tpx males'!$DC$57:$DC$107,0))</f>
        <v>0</v>
      </c>
      <c r="BB14" s="32">
        <f>($J14*EXP(BB$5*($N14+0.5*($O14)^2))*_xlfn.NORM.DIST((LN(($L14*EXP($K14/100*BB$5)))-LN($J14)-$N14*BB$5)/($O14*SQRT(BB$5))-$O14*SQRT(BB$5),0,1,TRUE)+$L14*EXP($K14/100*BB$5)*(1-_xlfn.NORM.DIST((LN(($L14*EXP($K14/100*BB$5)))-LN($J14)-$N14*BB$5)/($O14*SQRT(BB$5)),0,1,TRUE)))*EXP(-$F$1*BB$5)*INDEX('3)tpx males'!EJ$57:EJ$107,MATCH($Q14,'3)tpx males'!$DC$57:$DC$107,0))</f>
        <v>0</v>
      </c>
      <c r="BC14" s="32">
        <f>($J14*EXP(BC$5*($N14+0.5*($O14)^2))*_xlfn.NORM.DIST((LN(($L14*EXP($K14/100*BC$5)))-LN($J14)-$N14*BC$5)/($O14*SQRT(BC$5))-$O14*SQRT(BC$5),0,1,TRUE)+$L14*EXP($K14/100*BC$5)*(1-_xlfn.NORM.DIST((LN(($L14*EXP($K14/100*BC$5)))-LN($J14)-$N14*BC$5)/($O14*SQRT(BC$5)),0,1,TRUE)))*EXP(-$F$1*BC$5)*INDEX('3)tpx males'!EK$57:EK$107,MATCH($Q14,'3)tpx males'!$DC$57:$DC$107,0))</f>
        <v>0</v>
      </c>
      <c r="BD14" s="32">
        <f>($J14*EXP(BD$5*($N14+0.5*($O14)^2))*_xlfn.NORM.DIST((LN(($L14*EXP($K14/100*BD$5)))-LN($J14)-$N14*BD$5)/($O14*SQRT(BD$5))-$O14*SQRT(BD$5),0,1,TRUE)+$L14*EXP($K14/100*BD$5)*(1-_xlfn.NORM.DIST((LN(($L14*EXP($K14/100*BD$5)))-LN($J14)-$N14*BD$5)/($O14*SQRT(BD$5)),0,1,TRUE)))*EXP(-$F$1*BD$5)*INDEX('3)tpx males'!EL$57:EL$107,MATCH($Q14,'3)tpx males'!$DC$57:$DC$107,0))</f>
        <v>0</v>
      </c>
      <c r="BE14" s="32">
        <f>($J14*EXP(BE$5*($N14+0.5*($O14)^2))*_xlfn.NORM.DIST((LN(($L14*EXP($K14/100*BE$5)))-LN($J14)-$N14*BE$5)/($O14*SQRT(BE$5))-$O14*SQRT(BE$5),0,1,TRUE)+$L14*EXP($K14/100*BE$5)*(1-_xlfn.NORM.DIST((LN(($L14*EXP($K14/100*BE$5)))-LN($J14)-$N14*BE$5)/($O14*SQRT(BE$5)),0,1,TRUE)))*EXP(-$F$1*BE$5)*INDEX('3)tpx males'!EM$57:EM$107,MATCH($Q14,'3)tpx males'!$DC$57:$DC$107,0))</f>
        <v>0</v>
      </c>
      <c r="BF14" s="32">
        <f>($J14*EXP(BF$5*($N14+0.5*($O14)^2))*_xlfn.NORM.DIST((LN(($L14*EXP($K14/100*BF$5)))-LN($J14)-$N14*BF$5)/($O14*SQRT(BF$5))-$O14*SQRT(BF$5),0,1,TRUE)+$L14*EXP($K14/100*BF$5)*(1-_xlfn.NORM.DIST((LN(($L14*EXP($K14/100*BF$5)))-LN($J14)-$N14*BF$5)/($O14*SQRT(BF$5)),0,1,TRUE)))*EXP(-$F$1*BF$5)*INDEX('3)tpx males'!EN$57:EN$107,MATCH($Q14,'3)tpx males'!$DC$57:$DC$107,0))</f>
        <v>0</v>
      </c>
      <c r="BG14" s="32">
        <f>($J14*EXP(BG$5*($N14+0.5*($O14)^2))*_xlfn.NORM.DIST((LN(($L14*EXP($K14/100*BG$5)))-LN($J14)-$N14*BG$5)/($O14*SQRT(BG$5))-$O14*SQRT(BG$5),0,1,TRUE)+$L14*EXP($K14/100*BG$5)*(1-_xlfn.NORM.DIST((LN(($L14*EXP($K14/100*BG$5)))-LN($J14)-$N14*BG$5)/($O14*SQRT(BG$5)),0,1,TRUE)))*EXP(-$F$1*BG$5)*INDEX('3)tpx males'!EO$57:EO$107,MATCH($Q14,'3)tpx males'!$DC$57:$DC$107,0))</f>
        <v>0</v>
      </c>
      <c r="BH14" s="32">
        <f>($J14*EXP(BH$5*($N14+0.5*($O14)^2))*_xlfn.NORM.DIST((LN(($L14*EXP($K14/100*BH$5)))-LN($J14)-$N14*BH$5)/($O14*SQRT(BH$5))-$O14*SQRT(BH$5),0,1,TRUE)+$L14*EXP($K14/100*BH$5)*(1-_xlfn.NORM.DIST((LN(($L14*EXP($K14/100*BH$5)))-LN($J14)-$N14*BH$5)/($O14*SQRT(BH$5)),0,1,TRUE)))*EXP(-$F$1*BH$5)*INDEX('3)tpx males'!EP$57:EP$107,MATCH($Q14,'3)tpx males'!$DC$57:$DC$107,0))</f>
        <v>0</v>
      </c>
      <c r="BI14" s="32">
        <f>($J14*EXP(BI$5*($N14+0.5*($O14)^2))*_xlfn.NORM.DIST((LN(($L14*EXP($K14/100*BI$5)))-LN($J14)-$N14*BI$5)/($O14*SQRT(BI$5))-$O14*SQRT(BI$5),0,1,TRUE)+$L14*EXP($K14/100*BI$5)*(1-_xlfn.NORM.DIST((LN(($L14*EXP($K14/100*BI$5)))-LN($J14)-$N14*BI$5)/($O14*SQRT(BI$5)),0,1,TRUE)))*EXP(-$F$1*BI$5)*INDEX('3)tpx males'!EQ$57:EQ$107,MATCH($Q14,'3)tpx males'!$DC$57:$DC$107,0))</f>
        <v>0</v>
      </c>
      <c r="BJ14" s="32">
        <f>($J14*EXP(BJ$5*($N14+0.5*($O14)^2))*_xlfn.NORM.DIST((LN(($L14*EXP($K14/100*BJ$5)))-LN($J14)-$N14*BJ$5)/($O14*SQRT(BJ$5))-$O14*SQRT(BJ$5),0,1,TRUE)+$L14*EXP($K14/100*BJ$5)*(1-_xlfn.NORM.DIST((LN(($L14*EXP($K14/100*BJ$5)))-LN($J14)-$N14*BJ$5)/($O14*SQRT(BJ$5)),0,1,TRUE)))*EXP(-$F$1*BJ$5)*INDEX('3)tpx males'!ER$57:ER$107,MATCH($Q14,'3)tpx males'!$DC$57:$DC$107,0))</f>
        <v>0</v>
      </c>
      <c r="BK14" s="32">
        <f>($J14*EXP(BK$5*($N14+0.5*($O14)^2))*_xlfn.NORM.DIST((LN(($L14*EXP($K14/100*BK$5)))-LN($J14)-$N14*BK$5)/($O14*SQRT(BK$5))-$O14*SQRT(BK$5),0,1,TRUE)+$L14*EXP($K14/100*BK$5)*(1-_xlfn.NORM.DIST((LN(($L14*EXP($K14/100*BK$5)))-LN($J14)-$N14*BK$5)/($O14*SQRT(BK$5)),0,1,TRUE)))*EXP(-$F$1*BK$5)*INDEX('3)tpx males'!ES$57:ES$107,MATCH($Q14,'3)tpx males'!$DC$57:$DC$107,0))</f>
        <v>0</v>
      </c>
      <c r="BL14" s="32">
        <f>($J14*EXP(BL$5*($N14+0.5*($O14)^2))*_xlfn.NORM.DIST((LN(($L14*EXP($K14/100*BL$5)))-LN($J14)-$N14*BL$5)/($O14*SQRT(BL$5))-$O14*SQRT(BL$5),0,1,TRUE)+$L14*EXP($K14/100*BL$5)*(1-_xlfn.NORM.DIST((LN(($L14*EXP($K14/100*BL$5)))-LN($J14)-$N14*BL$5)/($O14*SQRT(BL$5)),0,1,TRUE)))*EXP(-$F$1*BL$5)*INDEX('3)tpx males'!ET$57:ET$107,MATCH($Q14,'3)tpx males'!$DC$57:$DC$107,0))</f>
        <v>0</v>
      </c>
      <c r="BM14" s="32">
        <f>($J14*EXP(BM$5*($N14+0.5*($O14)^2))*_xlfn.NORM.DIST((LN(($L14*EXP($K14/100*BM$5)))-LN($J14)-$N14*BM$5)/($O14*SQRT(BM$5))-$O14*SQRT(BM$5),0,1,TRUE)+$L14*EXP($K14/100*BM$5)*(1-_xlfn.NORM.DIST((LN(($L14*EXP($K14/100*BM$5)))-LN($J14)-$N14*BM$5)/($O14*SQRT(BM$5)),0,1,TRUE)))*EXP(-$F$1*BM$5)*INDEX('3)tpx males'!EU$57:EU$107,MATCH($Q14,'3)tpx males'!$DC$57:$DC$107,0))</f>
        <v>0</v>
      </c>
      <c r="BN14" s="32">
        <f>($J14*EXP(BN$5*($N14+0.5*($O14)^2))*_xlfn.NORM.DIST((LN(($L14*EXP($K14/100*BN$5)))-LN($J14)-$N14*BN$5)/($O14*SQRT(BN$5))-$O14*SQRT(BN$5),0,1,TRUE)+$L14*EXP($K14/100*BN$5)*(1-_xlfn.NORM.DIST((LN(($L14*EXP($K14/100*BN$5)))-LN($J14)-$N14*BN$5)/($O14*SQRT(BN$5)),0,1,TRUE)))*EXP(-$F$1*BN$5)*INDEX('3)tpx males'!EV$57:EV$107,MATCH($Q14,'3)tpx males'!$DC$57:$DC$107,0))</f>
        <v>0</v>
      </c>
      <c r="BO14" s="32">
        <f>($J14*EXP(BO$5*($N14+0.5*($O14)^2))*_xlfn.NORM.DIST((LN(($L14*EXP($K14/100*BO$5)))-LN($J14)-$N14*BO$5)/($O14*SQRT(BO$5))-$O14*SQRT(BO$5),0,1,TRUE)+$L14*EXP($K14/100*BO$5)*(1-_xlfn.NORM.DIST((LN(($L14*EXP($K14/100*BO$5)))-LN($J14)-$N14*BO$5)/($O14*SQRT(BO$5)),0,1,TRUE)))*EXP(-$F$1*BO$5)*INDEX('3)tpx males'!EW$57:EW$107,MATCH($Q14,'3)tpx males'!$DC$57:$DC$107,0))</f>
        <v>0</v>
      </c>
      <c r="BP14" s="32">
        <f>($J14*EXP(BP$5*($N14+0.5*($O14)^2))*_xlfn.NORM.DIST((LN(($L14*EXP($K14/100*BP$5)))-LN($J14)-$N14*BP$5)/($O14*SQRT(BP$5))-$O14*SQRT(BP$5),0,1,TRUE)+$L14*EXP($K14/100*BP$5)*(1-_xlfn.NORM.DIST((LN(($L14*EXP($K14/100*BP$5)))-LN($J14)-$N14*BP$5)/($O14*SQRT(BP$5)),0,1,TRUE)))*EXP(-$F$1*BP$5)*INDEX('3)tpx males'!EX$57:EX$107,MATCH($Q14,'3)tpx males'!$DC$57:$DC$107,0))</f>
        <v>0</v>
      </c>
      <c r="BQ14" s="32">
        <f>($J14*EXP(BQ$5*($N14+0.5*($O14)^2))*_xlfn.NORM.DIST((LN(($L14*EXP($K14/100*BQ$5)))-LN($J14)-$N14*BQ$5)/($O14*SQRT(BQ$5))-$O14*SQRT(BQ$5),0,1,TRUE)+$L14*EXP($K14/100*BQ$5)*(1-_xlfn.NORM.DIST((LN(($L14*EXP($K14/100*BQ$5)))-LN($J14)-$N14*BQ$5)/($O14*SQRT(BQ$5)),0,1,TRUE)))*EXP(-$F$1*BQ$5)*INDEX('3)tpx males'!EY$57:EY$107,MATCH($Q14,'3)tpx males'!$DC$57:$DC$107,0))</f>
        <v>0</v>
      </c>
      <c r="BR14" s="32">
        <f>($J14*EXP(BR$5*($N14+0.5*($O14)^2))*_xlfn.NORM.DIST((LN(($L14*EXP($K14/100*BR$5)))-LN($J14)-$N14*BR$5)/($O14*SQRT(BR$5))-$O14*SQRT(BR$5),0,1,TRUE)+$L14*EXP($K14/100*BR$5)*(1-_xlfn.NORM.DIST((LN(($L14*EXP($K14/100*BR$5)))-LN($J14)-$N14*BR$5)/($O14*SQRT(BR$5)),0,1,TRUE)))*EXP(-$F$1*BR$5)*INDEX('3)tpx males'!EZ$57:EZ$107,MATCH($Q14,'3)tpx males'!$DC$57:$DC$107,0))</f>
        <v>0</v>
      </c>
      <c r="BS14" s="32">
        <f>($J14*EXP(BS$5*($N14+0.5*($O14)^2))*_xlfn.NORM.DIST((LN(($L14*EXP($K14/100*BS$5)))-LN($J14)-$N14*BS$5)/($O14*SQRT(BS$5))-$O14*SQRT(BS$5),0,1,TRUE)+$L14*EXP($K14/100*BS$5)*(1-_xlfn.NORM.DIST((LN(($L14*EXP($K14/100*BS$5)))-LN($J14)-$N14*BS$5)/($O14*SQRT(BS$5)),0,1,TRUE)))*EXP(-$F$1*BS$5)*INDEX('3)tpx males'!FA$57:FA$107,MATCH($Q14,'3)tpx males'!$DC$57:$DC$107,0))</f>
        <v>0</v>
      </c>
      <c r="BT14" s="32">
        <f>($J14*EXP(BT$5*($N14+0.5*($O14)^2))*_xlfn.NORM.DIST((LN(($L14*EXP($K14/100*BT$5)))-LN($J14)-$N14*BT$5)/($O14*SQRT(BT$5))-$O14*SQRT(BT$5),0,1,TRUE)+$L14*EXP($K14/100*BT$5)*(1-_xlfn.NORM.DIST((LN(($L14*EXP($K14/100*BT$5)))-LN($J14)-$N14*BT$5)/($O14*SQRT(BT$5)),0,1,TRUE)))*EXP(-$F$1*BT$5)*INDEX('3)tpx males'!FB$57:FB$107,MATCH($Q14,'3)tpx males'!$DC$57:$DC$107,0))</f>
        <v>0</v>
      </c>
    </row>
    <row r="15" spans="1:72" x14ac:dyDescent="0.25">
      <c r="B15" s="32" t="s">
        <v>16</v>
      </c>
      <c r="C15" s="32" t="s">
        <v>12</v>
      </c>
      <c r="D15" s="49">
        <v>14981</v>
      </c>
      <c r="E15" s="32" t="s">
        <v>13</v>
      </c>
      <c r="F15" s="32" t="s">
        <v>14</v>
      </c>
      <c r="G15" s="49">
        <v>17144</v>
      </c>
      <c r="H15" s="32" t="s">
        <v>19</v>
      </c>
      <c r="I15" s="32" t="s">
        <v>21</v>
      </c>
      <c r="J15" s="32">
        <v>405750</v>
      </c>
      <c r="K15" s="32">
        <v>8.1999999999999993</v>
      </c>
      <c r="L15" s="32">
        <f>'3) 2016 cases'!M15*EXP('3) 2016 cases'!L15/100)</f>
        <v>130947.21798621713</v>
      </c>
      <c r="M15" s="32"/>
      <c r="N15" s="32">
        <f>INDEX('2b)Working'!$I$61:$P$61,MATCH($I15,'2b)Working'!$I$60:$P$60,0))</f>
        <v>6.639962125003708E-2</v>
      </c>
      <c r="O15" s="32">
        <f>INDEX('2b)Working'!$I$62:$P$62,MATCH($I15,'2b)Working'!$I$60:$P$60,0))</f>
        <v>4.3425056649869002E-2</v>
      </c>
      <c r="P15" s="32"/>
      <c r="Q15" s="32">
        <f t="shared" si="1"/>
        <v>77</v>
      </c>
      <c r="U15" s="32">
        <f t="shared" ca="1" si="2"/>
        <v>149378.62312824815</v>
      </c>
      <c r="W15" s="32">
        <f ca="1">($J15*EXP(W$5*($N15+0.5*($O15)^2))*_xlfn.NORM.DIST((LN(($L15*EXP($K15/100*W$5)))-LN($J15)-$N15*W$5)/($O15*SQRT(W$5))-$O15*SQRT(W$5),0,1,TRUE)+$L15*EXP($K15/100*W$5)*(1-_xlfn.NORM.DIST((LN(($L15*EXP($K15/100*W$5)))-LN($J15)-$N15*W$5)/($O15*SQRT(W$5)),0,1,TRUE)))*EXP(-$F$1*W$5)*INDEX('3)tpx males'!DE$57:DE$107,MATCH($Q15,'3)tpx males'!$DC$57:$DC$107,0))</f>
        <v>4721.605002402237</v>
      </c>
      <c r="X15" s="32">
        <f ca="1">($J15*EXP(X$5*($N15+0.5*($O15)^2))*_xlfn.NORM.DIST((LN(($L15*EXP($K15/100*X$5)))-LN($J15)-$N15*X$5)/($O15*SQRT(X$5))-$O15*SQRT(X$5),0,1,TRUE)+$L15*EXP($K15/100*X$5)*(1-_xlfn.NORM.DIST((LN(($L15*EXP($K15/100*X$5)))-LN($J15)-$N15*X$5)/($O15*SQRT(X$5)),0,1,TRUE)))*EXP(-$F$1*X$5)*INDEX('3)tpx males'!DF$57:DF$107,MATCH($Q15,'3)tpx males'!$DC$57:$DC$107,0))</f>
        <v>4780.6948117001411</v>
      </c>
      <c r="Y15" s="32">
        <f ca="1">($J15*EXP(Y$5*($N15+0.5*($O15)^2))*_xlfn.NORM.DIST((LN(($L15*EXP($K15/100*Y$5)))-LN($J15)-$N15*Y$5)/($O15*SQRT(Y$5))-$O15*SQRT(Y$5),0,1,TRUE)+$L15*EXP($K15/100*Y$5)*(1-_xlfn.NORM.DIST((LN(($L15*EXP($K15/100*Y$5)))-LN($J15)-$N15*Y$5)/($O15*SQRT(Y$5)),0,1,TRUE)))*EXP(-$F$1*Y$5)*INDEX('3)tpx males'!DG$57:DG$107,MATCH($Q15,'3)tpx males'!$DC$57:$DC$107,0))</f>
        <v>5449.3967015955232</v>
      </c>
      <c r="Z15" s="32">
        <f ca="1">($J15*EXP(Z$5*($N15+0.5*($O15)^2))*_xlfn.NORM.DIST((LN(($L15*EXP($K15/100*Z$5)))-LN($J15)-$N15*Z$5)/($O15*SQRT(Z$5))-$O15*SQRT(Z$5),0,1,TRUE)+$L15*EXP($K15/100*Z$5)*(1-_xlfn.NORM.DIST((LN(($L15*EXP($K15/100*Z$5)))-LN($J15)-$N15*Z$5)/($O15*SQRT(Z$5)),0,1,TRUE)))*EXP(-$F$1*Z$5)*INDEX('3)tpx males'!DH$57:DH$107,MATCH($Q15,'3)tpx males'!$DC$57:$DC$107,0))</f>
        <v>5748.829233892614</v>
      </c>
      <c r="AA15" s="32">
        <f ca="1">($J15*EXP(AA$5*($N15+0.5*($O15)^2))*_xlfn.NORM.DIST((LN(($L15*EXP($K15/100*AA$5)))-LN($J15)-$N15*AA$5)/($O15*SQRT(AA$5))-$O15*SQRT(AA$5),0,1,TRUE)+$L15*EXP($K15/100*AA$5)*(1-_xlfn.NORM.DIST((LN(($L15*EXP($K15/100*AA$5)))-LN($J15)-$N15*AA$5)/($O15*SQRT(AA$5)),0,1,TRUE)))*EXP(-$F$1*AA$5)*INDEX('3)tpx males'!DI$57:DI$107,MATCH($Q15,'3)tpx males'!$DC$57:$DC$107,0))</f>
        <v>6347.8664188214598</v>
      </c>
      <c r="AB15" s="32">
        <f ca="1">($J15*EXP(AB$5*($N15+0.5*($O15)^2))*_xlfn.NORM.DIST((LN(($L15*EXP($K15/100*AB$5)))-LN($J15)-$N15*AB$5)/($O15*SQRT(AB$5))-$O15*SQRT(AB$5),0,1,TRUE)+$L15*EXP($K15/100*AB$5)*(1-_xlfn.NORM.DIST((LN(($L15*EXP($K15/100*AB$5)))-LN($J15)-$N15*AB$5)/($O15*SQRT(AB$5)),0,1,TRUE)))*EXP(-$F$1*AB$5)*INDEX('3)tpx males'!DJ$57:DJ$107,MATCH($Q15,'3)tpx males'!$DC$57:$DC$107,0))</f>
        <v>6798.4683925704585</v>
      </c>
      <c r="AC15" s="32">
        <f ca="1">($J15*EXP(AC$5*($N15+0.5*($O15)^2))*_xlfn.NORM.DIST((LN(($L15*EXP($K15/100*AC$5)))-LN($J15)-$N15*AC$5)/($O15*SQRT(AC$5))-$O15*SQRT(AC$5),0,1,TRUE)+$L15*EXP($K15/100*AC$5)*(1-_xlfn.NORM.DIST((LN(($L15*EXP($K15/100*AC$5)))-LN($J15)-$N15*AC$5)/($O15*SQRT(AC$5)),0,1,TRUE)))*EXP(-$F$1*AC$5)*INDEX('3)tpx males'!DK$57:DK$107,MATCH($Q15,'3)tpx males'!$DC$57:$DC$107,0))</f>
        <v>7407.3830650511909</v>
      </c>
      <c r="AD15" s="32">
        <f ca="1">($J15*EXP(AD$5*($N15+0.5*($O15)^2))*_xlfn.NORM.DIST((LN(($L15*EXP($K15/100*AD$5)))-LN($J15)-$N15*AD$5)/($O15*SQRT(AD$5))-$O15*SQRT(AD$5),0,1,TRUE)+$L15*EXP($K15/100*AD$5)*(1-_xlfn.NORM.DIST((LN(($L15*EXP($K15/100*AD$5)))-LN($J15)-$N15*AD$5)/($O15*SQRT(AD$5)),0,1,TRUE)))*EXP(-$F$1*AD$5)*INDEX('3)tpx males'!DL$57:DL$107,MATCH($Q15,'3)tpx males'!$DC$57:$DC$107,0))</f>
        <v>7634.9239378306975</v>
      </c>
      <c r="AE15" s="32">
        <f ca="1">($J15*EXP(AE$5*($N15+0.5*($O15)^2))*_xlfn.NORM.DIST((LN(($L15*EXP($K15/100*AE$5)))-LN($J15)-$N15*AE$5)/($O15*SQRT(AE$5))-$O15*SQRT(AE$5),0,1,TRUE)+$L15*EXP($K15/100*AE$5)*(1-_xlfn.NORM.DIST((LN(($L15*EXP($K15/100*AE$5)))-LN($J15)-$N15*AE$5)/($O15*SQRT(AE$5)),0,1,TRUE)))*EXP(-$F$1*AE$5)*INDEX('3)tpx males'!DM$57:DM$107,MATCH($Q15,'3)tpx males'!$DC$57:$DC$107,0))</f>
        <v>7731.3084342208358</v>
      </c>
      <c r="AF15" s="32">
        <f ca="1">($J15*EXP(AF$5*($N15+0.5*($O15)^2))*_xlfn.NORM.DIST((LN(($L15*EXP($K15/100*AF$5)))-LN($J15)-$N15*AF$5)/($O15*SQRT(AF$5))-$O15*SQRT(AF$5),0,1,TRUE)+$L15*EXP($K15/100*AF$5)*(1-_xlfn.NORM.DIST((LN(($L15*EXP($K15/100*AF$5)))-LN($J15)-$N15*AF$5)/($O15*SQRT(AF$5)),0,1,TRUE)))*EXP(-$F$1*AF$5)*INDEX('3)tpx males'!DN$57:DN$107,MATCH($Q15,'3)tpx males'!$DC$57:$DC$107,0))</f>
        <v>8702.6009290339043</v>
      </c>
      <c r="AG15" s="32">
        <f ca="1">($J15*EXP(AG$5*($N15+0.5*($O15)^2))*_xlfn.NORM.DIST((LN(($L15*EXP($K15/100*AG$5)))-LN($J15)-$N15*AG$5)/($O15*SQRT(AG$5))-$O15*SQRT(AG$5),0,1,TRUE)+$L15*EXP($K15/100*AG$5)*(1-_xlfn.NORM.DIST((LN(($L15*EXP($K15/100*AG$5)))-LN($J15)-$N15*AG$5)/($O15*SQRT(AG$5)),0,1,TRUE)))*EXP(-$F$1*AG$5)*INDEX('3)tpx males'!DO$57:DO$107,MATCH($Q15,'3)tpx males'!$DC$57:$DC$107,0))</f>
        <v>8185.185274096335</v>
      </c>
      <c r="AH15" s="32">
        <f ca="1">($J15*EXP(AH$5*($N15+0.5*($O15)^2))*_xlfn.NORM.DIST((LN(($L15*EXP($K15/100*AH$5)))-LN($J15)-$N15*AH$5)/($O15*SQRT(AH$5))-$O15*SQRT(AH$5),0,1,TRUE)+$L15*EXP($K15/100*AH$5)*(1-_xlfn.NORM.DIST((LN(($L15*EXP($K15/100*AH$5)))-LN($J15)-$N15*AH$5)/($O15*SQRT(AH$5)),0,1,TRUE)))*EXP(-$F$1*AH$5)*INDEX('3)tpx males'!DP$57:DP$107,MATCH($Q15,'3)tpx males'!$DC$57:$DC$107,0))</f>
        <v>8570.6054100168676</v>
      </c>
      <c r="AI15" s="32">
        <f ca="1">($J15*EXP(AI$5*($N15+0.5*($O15)^2))*_xlfn.NORM.DIST((LN(($L15*EXP($K15/100*AI$5)))-LN($J15)-$N15*AI$5)/($O15*SQRT(AI$5))-$O15*SQRT(AI$5),0,1,TRUE)+$L15*EXP($K15/100*AI$5)*(1-_xlfn.NORM.DIST((LN(($L15*EXP($K15/100*AI$5)))-LN($J15)-$N15*AI$5)/($O15*SQRT(AI$5)),0,1,TRUE)))*EXP(-$F$1*AI$5)*INDEX('3)tpx males'!DQ$57:DQ$107,MATCH($Q15,'3)tpx males'!$DC$57:$DC$107,0))</f>
        <v>9020.8737152403428</v>
      </c>
      <c r="AJ15" s="32">
        <f ca="1">($J15*EXP(AJ$5*($N15+0.5*($O15)^2))*_xlfn.NORM.DIST((LN(($L15*EXP($K15/100*AJ$5)))-LN($J15)-$N15*AJ$5)/($O15*SQRT(AJ$5))-$O15*SQRT(AJ$5),0,1,TRUE)+$L15*EXP($K15/100*AJ$5)*(1-_xlfn.NORM.DIST((LN(($L15*EXP($K15/100*AJ$5)))-LN($J15)-$N15*AJ$5)/($O15*SQRT(AJ$5)),0,1,TRUE)))*EXP(-$F$1*AJ$5)*INDEX('3)tpx males'!DR$57:DR$107,MATCH($Q15,'3)tpx males'!$DC$57:$DC$107,0))</f>
        <v>8491.5079263932348</v>
      </c>
      <c r="AK15" s="32">
        <f ca="1">($J15*EXP(AK$5*($N15+0.5*($O15)^2))*_xlfn.NORM.DIST((LN(($L15*EXP($K15/100*AK$5)))-LN($J15)-$N15*AK$5)/($O15*SQRT(AK$5))-$O15*SQRT(AK$5),0,1,TRUE)+$L15*EXP($K15/100*AK$5)*(1-_xlfn.NORM.DIST((LN(($L15*EXP($K15/100*AK$5)))-LN($J15)-$N15*AK$5)/($O15*SQRT(AK$5)),0,1,TRUE)))*EXP(-$F$1*AK$5)*INDEX('3)tpx males'!DS$57:DS$107,MATCH($Q15,'3)tpx males'!$DC$57:$DC$107,0))</f>
        <v>8276.1264077174092</v>
      </c>
      <c r="AL15" s="32">
        <f ca="1">($J15*EXP(AL$5*($N15+0.5*($O15)^2))*_xlfn.NORM.DIST((LN(($L15*EXP($K15/100*AL$5)))-LN($J15)-$N15*AL$5)/($O15*SQRT(AL$5))-$O15*SQRT(AL$5),0,1,TRUE)+$L15*EXP($K15/100*AL$5)*(1-_xlfn.NORM.DIST((LN(($L15*EXP($K15/100*AL$5)))-LN($J15)-$N15*AL$5)/($O15*SQRT(AL$5)),0,1,TRUE)))*EXP(-$F$1*AL$5)*INDEX('3)tpx males'!DT$57:DT$107,MATCH($Q15,'3)tpx males'!$DC$57:$DC$107,0))</f>
        <v>7110.8732025028503</v>
      </c>
      <c r="AM15" s="32">
        <f ca="1">($J15*EXP(AM$5*($N15+0.5*($O15)^2))*_xlfn.NORM.DIST((LN(($L15*EXP($K15/100*AM$5)))-LN($J15)-$N15*AM$5)/($O15*SQRT(AM$5))-$O15*SQRT(AM$5),0,1,TRUE)+$L15*EXP($K15/100*AM$5)*(1-_xlfn.NORM.DIST((LN(($L15*EXP($K15/100*AM$5)))-LN($J15)-$N15*AM$5)/($O15*SQRT(AM$5)),0,1,TRUE)))*EXP(-$F$1*AM$5)*INDEX('3)tpx males'!DU$57:DU$107,MATCH($Q15,'3)tpx males'!$DC$57:$DC$107,0))</f>
        <v>6826.2152081866843</v>
      </c>
      <c r="AN15" s="32">
        <f ca="1">($J15*EXP(AN$5*($N15+0.5*($O15)^2))*_xlfn.NORM.DIST((LN(($L15*EXP($K15/100*AN$5)))-LN($J15)-$N15*AN$5)/($O15*SQRT(AN$5))-$O15*SQRT(AN$5),0,1,TRUE)+$L15*EXP($K15/100*AN$5)*(1-_xlfn.NORM.DIST((LN(($L15*EXP($K15/100*AN$5)))-LN($J15)-$N15*AN$5)/($O15*SQRT(AN$5)),0,1,TRUE)))*EXP(-$F$1*AN$5)*INDEX('3)tpx males'!DV$57:DV$107,MATCH($Q15,'3)tpx males'!$DC$57:$DC$107,0))</f>
        <v>6325.6504407149114</v>
      </c>
      <c r="AO15" s="32">
        <f ca="1">($J15*EXP(AO$5*($N15+0.5*($O15)^2))*_xlfn.NORM.DIST((LN(($L15*EXP($K15/100*AO$5)))-LN($J15)-$N15*AO$5)/($O15*SQRT(AO$5))-$O15*SQRT(AO$5),0,1,TRUE)+$L15*EXP($K15/100*AO$5)*(1-_xlfn.NORM.DIST((LN(($L15*EXP($K15/100*AO$5)))-LN($J15)-$N15*AO$5)/($O15*SQRT(AO$5)),0,1,TRUE)))*EXP(-$F$1*AO$5)*INDEX('3)tpx males'!DW$57:DW$107,MATCH($Q15,'3)tpx males'!$DC$57:$DC$107,0))</f>
        <v>5234.0673864941427</v>
      </c>
      <c r="AP15" s="32">
        <f ca="1">($J15*EXP(AP$5*($N15+0.5*($O15)^2))*_xlfn.NORM.DIST((LN(($L15*EXP($K15/100*AP$5)))-LN($J15)-$N15*AP$5)/($O15*SQRT(AP$5))-$O15*SQRT(AP$5),0,1,TRUE)+$L15*EXP($K15/100*AP$5)*(1-_xlfn.NORM.DIST((LN(($L15*EXP($K15/100*AP$5)))-LN($J15)-$N15*AP$5)/($O15*SQRT(AP$5)),0,1,TRUE)))*EXP(-$F$1*AP$5)*INDEX('3)tpx males'!DX$57:DX$107,MATCH($Q15,'3)tpx males'!$DC$57:$DC$107,0))</f>
        <v>4321.9259716852794</v>
      </c>
      <c r="AQ15" s="32">
        <f ca="1">($J15*EXP(AQ$5*($N15+0.5*($O15)^2))*_xlfn.NORM.DIST((LN(($L15*EXP($K15/100*AQ$5)))-LN($J15)-$N15*AQ$5)/($O15*SQRT(AQ$5))-$O15*SQRT(AQ$5),0,1,TRUE)+$L15*EXP($K15/100*AQ$5)*(1-_xlfn.NORM.DIST((LN(($L15*EXP($K15/100*AQ$5)))-LN($J15)-$N15*AQ$5)/($O15*SQRT(AQ$5)),0,1,TRUE)))*EXP(-$F$1*AQ$5)*INDEX('3)tpx males'!DY$57:DY$107,MATCH($Q15,'3)tpx males'!$DC$57:$DC$107,0))</f>
        <v>3442.0328559361355</v>
      </c>
      <c r="AR15" s="32">
        <f ca="1">($J15*EXP(AR$5*($N15+0.5*($O15)^2))*_xlfn.NORM.DIST((LN(($L15*EXP($K15/100*AR$5)))-LN($J15)-$N15*AR$5)/($O15*SQRT(AR$5))-$O15*SQRT(AR$5),0,1,TRUE)+$L15*EXP($K15/100*AR$5)*(1-_xlfn.NORM.DIST((LN(($L15*EXP($K15/100*AR$5)))-LN($J15)-$N15*AR$5)/($O15*SQRT(AR$5)),0,1,TRUE)))*EXP(-$F$1*AR$5)*INDEX('3)tpx males'!DZ$57:DZ$107,MATCH($Q15,'3)tpx males'!$DC$57:$DC$107,0))</f>
        <v>2630.9327099104116</v>
      </c>
      <c r="AS15" s="32">
        <f ca="1">($J15*EXP(AS$5*($N15+0.5*($O15)^2))*_xlfn.NORM.DIST((LN(($L15*EXP($K15/100*AS$5)))-LN($J15)-$N15*AS$5)/($O15*SQRT(AS$5))-$O15*SQRT(AS$5),0,1,TRUE)+$L15*EXP($K15/100*AS$5)*(1-_xlfn.NORM.DIST((LN(($L15*EXP($K15/100*AS$5)))-LN($J15)-$N15*AS$5)/($O15*SQRT(AS$5)),0,1,TRUE)))*EXP(-$F$1*AS$5)*INDEX('3)tpx males'!EA$57:EA$107,MATCH($Q15,'3)tpx males'!$DC$57:$DC$107,0))</f>
        <v>1943.9233717549321</v>
      </c>
      <c r="AT15" s="32">
        <f ca="1">($J15*EXP(AT$5*($N15+0.5*($O15)^2))*_xlfn.NORM.DIST((LN(($L15*EXP($K15/100*AT$5)))-LN($J15)-$N15*AT$5)/($O15*SQRT(AT$5))-$O15*SQRT(AT$5),0,1,TRUE)+$L15*EXP($K15/100*AT$5)*(1-_xlfn.NORM.DIST((LN(($L15*EXP($K15/100*AT$5)))-LN($J15)-$N15*AT$5)/($O15*SQRT(AT$5)),0,1,TRUE)))*EXP(-$F$1*AT$5)*INDEX('3)tpx males'!EB$57:EB$107,MATCH($Q15,'3)tpx males'!$DC$57:$DC$107,0))</f>
        <v>1352.9627303074622</v>
      </c>
      <c r="AU15" s="32">
        <f ca="1">($J15*EXP(AU$5*($N15+0.5*($O15)^2))*_xlfn.NORM.DIST((LN(($L15*EXP($K15/100*AU$5)))-LN($J15)-$N15*AU$5)/($O15*SQRT(AU$5))-$O15*SQRT(AU$5),0,1,TRUE)+$L15*EXP($K15/100*AU$5)*(1-_xlfn.NORM.DIST((LN(($L15*EXP($K15/100*AU$5)))-LN($J15)-$N15*AU$5)/($O15*SQRT(AU$5)),0,1,TRUE)))*EXP(-$F$1*AU$5)*INDEX('3)tpx males'!EC$57:EC$107,MATCH($Q15,'3)tpx males'!$DC$57:$DC$107,0))</f>
        <v>916.011792251732</v>
      </c>
      <c r="AV15" s="32">
        <f ca="1">($J15*EXP(AV$5*($N15+0.5*($O15)^2))*_xlfn.NORM.DIST((LN(($L15*EXP($K15/100*AV$5)))-LN($J15)-$N15*AV$5)/($O15*SQRT(AV$5))-$O15*SQRT(AV$5),0,1,TRUE)+$L15*EXP($K15/100*AV$5)*(1-_xlfn.NORM.DIST((LN(($L15*EXP($K15/100*AV$5)))-LN($J15)-$N15*AV$5)/($O15*SQRT(AV$5)),0,1,TRUE)))*EXP(-$F$1*AV$5)*INDEX('3)tpx males'!ED$57:ED$107,MATCH($Q15,'3)tpx males'!$DC$57:$DC$107,0))</f>
        <v>595.64381993312168</v>
      </c>
      <c r="AW15" s="32">
        <f ca="1">($J15*EXP(AW$5*($N15+0.5*($O15)^2))*_xlfn.NORM.DIST((LN(($L15*EXP($K15/100*AW$5)))-LN($J15)-$N15*AW$5)/($O15*SQRT(AW$5))-$O15*SQRT(AW$5),0,1,TRUE)+$L15*EXP($K15/100*AW$5)*(1-_xlfn.NORM.DIST((LN(($L15*EXP($K15/100*AW$5)))-LN($J15)-$N15*AW$5)/($O15*SQRT(AW$5)),0,1,TRUE)))*EXP(-$F$1*AW$5)*INDEX('3)tpx males'!EE$57:EE$107,MATCH($Q15,'3)tpx males'!$DC$57:$DC$107,0))</f>
        <v>359.1027302874532</v>
      </c>
      <c r="AX15" s="32">
        <f ca="1">($J15*EXP(AX$5*($N15+0.5*($O15)^2))*_xlfn.NORM.DIST((LN(($L15*EXP($K15/100*AX$5)))-LN($J15)-$N15*AX$5)/($O15*SQRT(AX$5))-$O15*SQRT(AX$5),0,1,TRUE)+$L15*EXP($K15/100*AX$5)*(1-_xlfn.NORM.DIST((LN(($L15*EXP($K15/100*AX$5)))-LN($J15)-$N15*AX$5)/($O15*SQRT(AX$5)),0,1,TRUE)))*EXP(-$F$1*AX$5)*INDEX('3)tpx males'!EF$57:EF$107,MATCH($Q15,'3)tpx males'!$DC$57:$DC$107,0))</f>
        <v>214.39555288666091</v>
      </c>
      <c r="AY15" s="32">
        <f ca="1">($J15*EXP(AY$5*($N15+0.5*($O15)^2))*_xlfn.NORM.DIST((LN(($L15*EXP($K15/100*AY$5)))-LN($J15)-$N15*AY$5)/($O15*SQRT(AY$5))-$O15*SQRT(AY$5),0,1,TRUE)+$L15*EXP($K15/100*AY$5)*(1-_xlfn.NORM.DIST((LN(($L15*EXP($K15/100*AY$5)))-LN($J15)-$N15*AY$5)/($O15*SQRT(AY$5)),0,1,TRUE)))*EXP(-$F$1*AY$5)*INDEX('3)tpx males'!EG$57:EG$107,MATCH($Q15,'3)tpx males'!$DC$57:$DC$107,0))</f>
        <v>117.82680974743765</v>
      </c>
      <c r="AZ15" s="32">
        <f ca="1">($J15*EXP(AZ$5*($N15+0.5*($O15)^2))*_xlfn.NORM.DIST((LN(($L15*EXP($K15/100*AZ$5)))-LN($J15)-$N15*AZ$5)/($O15*SQRT(AZ$5))-$O15*SQRT(AZ$5),0,1,TRUE)+$L15*EXP($K15/100*AZ$5)*(1-_xlfn.NORM.DIST((LN(($L15*EXP($K15/100*AZ$5)))-LN($J15)-$N15*AZ$5)/($O15*SQRT(AZ$5)),0,1,TRUE)))*EXP(-$F$1*AZ$5)*INDEX('3)tpx males'!EH$57:EH$107,MATCH($Q15,'3)tpx males'!$DC$57:$DC$107,0))</f>
        <v>65.224899584317583</v>
      </c>
      <c r="BA15" s="32">
        <f ca="1">($J15*EXP(BA$5*($N15+0.5*($O15)^2))*_xlfn.NORM.DIST((LN(($L15*EXP($K15/100*BA$5)))-LN($J15)-$N15*BA$5)/($O15*SQRT(BA$5))-$O15*SQRT(BA$5),0,1,TRUE)+$L15*EXP($K15/100*BA$5)*(1-_xlfn.NORM.DIST((LN(($L15*EXP($K15/100*BA$5)))-LN($J15)-$N15*BA$5)/($O15*SQRT(BA$5)),0,1,TRUE)))*EXP(-$F$1*BA$5)*INDEX('3)tpx males'!EI$57:EI$107,MATCH($Q15,'3)tpx males'!$DC$57:$DC$107,0))</f>
        <v>33.85977537383701</v>
      </c>
      <c r="BB15" s="32">
        <f ca="1">($J15*EXP(BB$5*($N15+0.5*($O15)^2))*_xlfn.NORM.DIST((LN(($L15*EXP($K15/100*BB$5)))-LN($J15)-$N15*BB$5)/($O15*SQRT(BB$5))-$O15*SQRT(BB$5),0,1,TRUE)+$L15*EXP($K15/100*BB$5)*(1-_xlfn.NORM.DIST((LN(($L15*EXP($K15/100*BB$5)))-LN($J15)-$N15*BB$5)/($O15*SQRT(BB$5)),0,1,TRUE)))*EXP(-$F$1*BB$5)*INDEX('3)tpx males'!EJ$57:EJ$107,MATCH($Q15,'3)tpx males'!$DC$57:$DC$107,0))</f>
        <v>13.555465620196827</v>
      </c>
      <c r="BC15" s="32">
        <f ca="1">($J15*EXP(BC$5*($N15+0.5*($O15)^2))*_xlfn.NORM.DIST((LN(($L15*EXP($K15/100*BC$5)))-LN($J15)-$N15*BC$5)/($O15*SQRT(BC$5))-$O15*SQRT(BC$5),0,1,TRUE)+$L15*EXP($K15/100*BC$5)*(1-_xlfn.NORM.DIST((LN(($L15*EXP($K15/100*BC$5)))-LN($J15)-$N15*BC$5)/($O15*SQRT(BC$5)),0,1,TRUE)))*EXP(-$F$1*BC$5)*INDEX('3)tpx males'!EK$57:EK$107,MATCH($Q15,'3)tpx males'!$DC$57:$DC$107,0))</f>
        <v>7.0427444874310101</v>
      </c>
      <c r="BD15" s="32">
        <f>($J15*EXP(BD$5*($N15+0.5*($O15)^2))*_xlfn.NORM.DIST((LN(($L15*EXP($K15/100*BD$5)))-LN($J15)-$N15*BD$5)/($O15*SQRT(BD$5))-$O15*SQRT(BD$5),0,1,TRUE)+$L15*EXP($K15/100*BD$5)*(1-_xlfn.NORM.DIST((LN(($L15*EXP($K15/100*BD$5)))-LN($J15)-$N15*BD$5)/($O15*SQRT(BD$5)),0,1,TRUE)))*EXP(-$F$1*BD$5)*INDEX('3)tpx males'!EL$57:EL$107,MATCH($Q15,'3)tpx males'!$DC$57:$DC$107,0))</f>
        <v>0</v>
      </c>
      <c r="BE15" s="32">
        <f>($J15*EXP(BE$5*($N15+0.5*($O15)^2))*_xlfn.NORM.DIST((LN(($L15*EXP($K15/100*BE$5)))-LN($J15)-$N15*BE$5)/($O15*SQRT(BE$5))-$O15*SQRT(BE$5),0,1,TRUE)+$L15*EXP($K15/100*BE$5)*(1-_xlfn.NORM.DIST((LN(($L15*EXP($K15/100*BE$5)))-LN($J15)-$N15*BE$5)/($O15*SQRT(BE$5)),0,1,TRUE)))*EXP(-$F$1*BE$5)*INDEX('3)tpx males'!EM$57:EM$107,MATCH($Q15,'3)tpx males'!$DC$57:$DC$107,0))</f>
        <v>0</v>
      </c>
      <c r="BF15" s="32">
        <f>($J15*EXP(BF$5*($N15+0.5*($O15)^2))*_xlfn.NORM.DIST((LN(($L15*EXP($K15/100*BF$5)))-LN($J15)-$N15*BF$5)/($O15*SQRT(BF$5))-$O15*SQRT(BF$5),0,1,TRUE)+$L15*EXP($K15/100*BF$5)*(1-_xlfn.NORM.DIST((LN(($L15*EXP($K15/100*BF$5)))-LN($J15)-$N15*BF$5)/($O15*SQRT(BF$5)),0,1,TRUE)))*EXP(-$F$1*BF$5)*INDEX('3)tpx males'!EN$57:EN$107,MATCH($Q15,'3)tpx males'!$DC$57:$DC$107,0))</f>
        <v>0</v>
      </c>
      <c r="BG15" s="32">
        <f>($J15*EXP(BG$5*($N15+0.5*($O15)^2))*_xlfn.NORM.DIST((LN(($L15*EXP($K15/100*BG$5)))-LN($J15)-$N15*BG$5)/($O15*SQRT(BG$5))-$O15*SQRT(BG$5),0,1,TRUE)+$L15*EXP($K15/100*BG$5)*(1-_xlfn.NORM.DIST((LN(($L15*EXP($K15/100*BG$5)))-LN($J15)-$N15*BG$5)/($O15*SQRT(BG$5)),0,1,TRUE)))*EXP(-$F$1*BG$5)*INDEX('3)tpx males'!EO$57:EO$107,MATCH($Q15,'3)tpx males'!$DC$57:$DC$107,0))</f>
        <v>0</v>
      </c>
      <c r="BH15" s="32">
        <f>($J15*EXP(BH$5*($N15+0.5*($O15)^2))*_xlfn.NORM.DIST((LN(($L15*EXP($K15/100*BH$5)))-LN($J15)-$N15*BH$5)/($O15*SQRT(BH$5))-$O15*SQRT(BH$5),0,1,TRUE)+$L15*EXP($K15/100*BH$5)*(1-_xlfn.NORM.DIST((LN(($L15*EXP($K15/100*BH$5)))-LN($J15)-$N15*BH$5)/($O15*SQRT(BH$5)),0,1,TRUE)))*EXP(-$F$1*BH$5)*INDEX('3)tpx males'!EP$57:EP$107,MATCH($Q15,'3)tpx males'!$DC$57:$DC$107,0))</f>
        <v>0</v>
      </c>
      <c r="BI15" s="32">
        <f>($J15*EXP(BI$5*($N15+0.5*($O15)^2))*_xlfn.NORM.DIST((LN(($L15*EXP($K15/100*BI$5)))-LN($J15)-$N15*BI$5)/($O15*SQRT(BI$5))-$O15*SQRT(BI$5),0,1,TRUE)+$L15*EXP($K15/100*BI$5)*(1-_xlfn.NORM.DIST((LN(($L15*EXP($K15/100*BI$5)))-LN($J15)-$N15*BI$5)/($O15*SQRT(BI$5)),0,1,TRUE)))*EXP(-$F$1*BI$5)*INDEX('3)tpx males'!EQ$57:EQ$107,MATCH($Q15,'3)tpx males'!$DC$57:$DC$107,0))</f>
        <v>0</v>
      </c>
      <c r="BJ15" s="32">
        <f>($J15*EXP(BJ$5*($N15+0.5*($O15)^2))*_xlfn.NORM.DIST((LN(($L15*EXP($K15/100*BJ$5)))-LN($J15)-$N15*BJ$5)/($O15*SQRT(BJ$5))-$O15*SQRT(BJ$5),0,1,TRUE)+$L15*EXP($K15/100*BJ$5)*(1-_xlfn.NORM.DIST((LN(($L15*EXP($K15/100*BJ$5)))-LN($J15)-$N15*BJ$5)/($O15*SQRT(BJ$5)),0,1,TRUE)))*EXP(-$F$1*BJ$5)*INDEX('3)tpx males'!ER$57:ER$107,MATCH($Q15,'3)tpx males'!$DC$57:$DC$107,0))</f>
        <v>0</v>
      </c>
      <c r="BK15" s="32">
        <f>($J15*EXP(BK$5*($N15+0.5*($O15)^2))*_xlfn.NORM.DIST((LN(($L15*EXP($K15/100*BK$5)))-LN($J15)-$N15*BK$5)/($O15*SQRT(BK$5))-$O15*SQRT(BK$5),0,1,TRUE)+$L15*EXP($K15/100*BK$5)*(1-_xlfn.NORM.DIST((LN(($L15*EXP($K15/100*BK$5)))-LN($J15)-$N15*BK$5)/($O15*SQRT(BK$5)),0,1,TRUE)))*EXP(-$F$1*BK$5)*INDEX('3)tpx males'!ES$57:ES$107,MATCH($Q15,'3)tpx males'!$DC$57:$DC$107,0))</f>
        <v>0</v>
      </c>
      <c r="BL15" s="32">
        <f>($J15*EXP(BL$5*($N15+0.5*($O15)^2))*_xlfn.NORM.DIST((LN(($L15*EXP($K15/100*BL$5)))-LN($J15)-$N15*BL$5)/($O15*SQRT(BL$5))-$O15*SQRT(BL$5),0,1,TRUE)+$L15*EXP($K15/100*BL$5)*(1-_xlfn.NORM.DIST((LN(($L15*EXP($K15/100*BL$5)))-LN($J15)-$N15*BL$5)/($O15*SQRT(BL$5)),0,1,TRUE)))*EXP(-$F$1*BL$5)*INDEX('3)tpx males'!ET$57:ET$107,MATCH($Q15,'3)tpx males'!$DC$57:$DC$107,0))</f>
        <v>0</v>
      </c>
      <c r="BM15" s="32">
        <f>($J15*EXP(BM$5*($N15+0.5*($O15)^2))*_xlfn.NORM.DIST((LN(($L15*EXP($K15/100*BM$5)))-LN($J15)-$N15*BM$5)/($O15*SQRT(BM$5))-$O15*SQRT(BM$5),0,1,TRUE)+$L15*EXP($K15/100*BM$5)*(1-_xlfn.NORM.DIST((LN(($L15*EXP($K15/100*BM$5)))-LN($J15)-$N15*BM$5)/($O15*SQRT(BM$5)),0,1,TRUE)))*EXP(-$F$1*BM$5)*INDEX('3)tpx males'!EU$57:EU$107,MATCH($Q15,'3)tpx males'!$DC$57:$DC$107,0))</f>
        <v>0</v>
      </c>
      <c r="BN15" s="32">
        <f>($J15*EXP(BN$5*($N15+0.5*($O15)^2))*_xlfn.NORM.DIST((LN(($L15*EXP($K15/100*BN$5)))-LN($J15)-$N15*BN$5)/($O15*SQRT(BN$5))-$O15*SQRT(BN$5),0,1,TRUE)+$L15*EXP($K15/100*BN$5)*(1-_xlfn.NORM.DIST((LN(($L15*EXP($K15/100*BN$5)))-LN($J15)-$N15*BN$5)/($O15*SQRT(BN$5)),0,1,TRUE)))*EXP(-$F$1*BN$5)*INDEX('3)tpx males'!EV$57:EV$107,MATCH($Q15,'3)tpx males'!$DC$57:$DC$107,0))</f>
        <v>0</v>
      </c>
      <c r="BO15" s="32">
        <f>($J15*EXP(BO$5*($N15+0.5*($O15)^2))*_xlfn.NORM.DIST((LN(($L15*EXP($K15/100*BO$5)))-LN($J15)-$N15*BO$5)/($O15*SQRT(BO$5))-$O15*SQRT(BO$5),0,1,TRUE)+$L15*EXP($K15/100*BO$5)*(1-_xlfn.NORM.DIST((LN(($L15*EXP($K15/100*BO$5)))-LN($J15)-$N15*BO$5)/($O15*SQRT(BO$5)),0,1,TRUE)))*EXP(-$F$1*BO$5)*INDEX('3)tpx males'!EW$57:EW$107,MATCH($Q15,'3)tpx males'!$DC$57:$DC$107,0))</f>
        <v>0</v>
      </c>
      <c r="BP15" s="32">
        <f>($J15*EXP(BP$5*($N15+0.5*($O15)^2))*_xlfn.NORM.DIST((LN(($L15*EXP($K15/100*BP$5)))-LN($J15)-$N15*BP$5)/($O15*SQRT(BP$5))-$O15*SQRT(BP$5),0,1,TRUE)+$L15*EXP($K15/100*BP$5)*(1-_xlfn.NORM.DIST((LN(($L15*EXP($K15/100*BP$5)))-LN($J15)-$N15*BP$5)/($O15*SQRT(BP$5)),0,1,TRUE)))*EXP(-$F$1*BP$5)*INDEX('3)tpx males'!EX$57:EX$107,MATCH($Q15,'3)tpx males'!$DC$57:$DC$107,0))</f>
        <v>0</v>
      </c>
      <c r="BQ15" s="32">
        <f>($J15*EXP(BQ$5*($N15+0.5*($O15)^2))*_xlfn.NORM.DIST((LN(($L15*EXP($K15/100*BQ$5)))-LN($J15)-$N15*BQ$5)/($O15*SQRT(BQ$5))-$O15*SQRT(BQ$5),0,1,TRUE)+$L15*EXP($K15/100*BQ$5)*(1-_xlfn.NORM.DIST((LN(($L15*EXP($K15/100*BQ$5)))-LN($J15)-$N15*BQ$5)/($O15*SQRT(BQ$5)),0,1,TRUE)))*EXP(-$F$1*BQ$5)*INDEX('3)tpx males'!EY$57:EY$107,MATCH($Q15,'3)tpx males'!$DC$57:$DC$107,0))</f>
        <v>0</v>
      </c>
      <c r="BR15" s="32">
        <f>($J15*EXP(BR$5*($N15+0.5*($O15)^2))*_xlfn.NORM.DIST((LN(($L15*EXP($K15/100*BR$5)))-LN($J15)-$N15*BR$5)/($O15*SQRT(BR$5))-$O15*SQRT(BR$5),0,1,TRUE)+$L15*EXP($K15/100*BR$5)*(1-_xlfn.NORM.DIST((LN(($L15*EXP($K15/100*BR$5)))-LN($J15)-$N15*BR$5)/($O15*SQRT(BR$5)),0,1,TRUE)))*EXP(-$F$1*BR$5)*INDEX('3)tpx males'!EZ$57:EZ$107,MATCH($Q15,'3)tpx males'!$DC$57:$DC$107,0))</f>
        <v>0</v>
      </c>
      <c r="BS15" s="32">
        <f>($J15*EXP(BS$5*($N15+0.5*($O15)^2))*_xlfn.NORM.DIST((LN(($L15*EXP($K15/100*BS$5)))-LN($J15)-$N15*BS$5)/($O15*SQRT(BS$5))-$O15*SQRT(BS$5),0,1,TRUE)+$L15*EXP($K15/100*BS$5)*(1-_xlfn.NORM.DIST((LN(($L15*EXP($K15/100*BS$5)))-LN($J15)-$N15*BS$5)/($O15*SQRT(BS$5)),0,1,TRUE)))*EXP(-$F$1*BS$5)*INDEX('3)tpx males'!FA$57:FA$107,MATCH($Q15,'3)tpx males'!$DC$57:$DC$107,0))</f>
        <v>0</v>
      </c>
      <c r="BT15" s="32">
        <f>($J15*EXP(BT$5*($N15+0.5*($O15)^2))*_xlfn.NORM.DIST((LN(($L15*EXP($K15/100*BT$5)))-LN($J15)-$N15*BT$5)/($O15*SQRT(BT$5))-$O15*SQRT(BT$5),0,1,TRUE)+$L15*EXP($K15/100*BT$5)*(1-_xlfn.NORM.DIST((LN(($L15*EXP($K15/100*BT$5)))-LN($J15)-$N15*BT$5)/($O15*SQRT(BT$5)),0,1,TRUE)))*EXP(-$F$1*BT$5)*INDEX('3)tpx males'!FB$57:FB$107,MATCH($Q15,'3)tpx males'!$DC$57:$DC$107,0))</f>
        <v>0</v>
      </c>
    </row>
    <row r="16" spans="1:72" x14ac:dyDescent="0.25">
      <c r="B16" s="32" t="s">
        <v>16</v>
      </c>
      <c r="C16" s="32" t="s">
        <v>12</v>
      </c>
      <c r="D16" s="49">
        <v>19188</v>
      </c>
      <c r="E16" s="32" t="s">
        <v>13</v>
      </c>
      <c r="F16" s="32" t="s">
        <v>17</v>
      </c>
      <c r="G16" s="49" t="s">
        <v>17</v>
      </c>
      <c r="H16" s="32" t="s">
        <v>17</v>
      </c>
      <c r="I16" s="32" t="s">
        <v>15</v>
      </c>
      <c r="J16" s="32">
        <v>270500</v>
      </c>
      <c r="K16" s="32">
        <v>8.1999999999999993</v>
      </c>
      <c r="L16" s="32">
        <f>'3) 2016 cases'!M16*EXP('3) 2016 cases'!L16/100)</f>
        <v>58640.664670231556</v>
      </c>
      <c r="M16" s="32"/>
      <c r="N16" s="32">
        <f>INDEX('2b)Working'!$I$61:$P$61,MATCH($I16,'2b)Working'!$I$60:$P$60,0))</f>
        <v>6.0459778905231347E-2</v>
      </c>
      <c r="O16" s="32">
        <f>INDEX('2b)Working'!$I$62:$P$62,MATCH($I16,'2b)Working'!$I$60:$P$60,0))</f>
        <v>5.4783474896411326E-2</v>
      </c>
      <c r="P16" s="32"/>
      <c r="Q16" s="32">
        <f t="shared" si="1"/>
        <v>65</v>
      </c>
      <c r="U16" s="32">
        <f t="shared" ca="1" si="2"/>
        <v>75132.815042717993</v>
      </c>
      <c r="W16" s="32">
        <f ca="1">($J16*EXP(W$5*($N16+0.5*($O16)^2))*_xlfn.NORM.DIST((LN(($L16*EXP($K16/100*W$5)))-LN($J16)-$N16*W$5)/($O16*SQRT(W$5))-$O16*SQRT(W$5),0,1,TRUE)+$L16*EXP($K16/100*W$5)*(1-_xlfn.NORM.DIST((LN(($L16*EXP($K16/100*W$5)))-LN($J16)-$N16*W$5)/($O16*SQRT(W$5)),0,1,TRUE)))*EXP(-$F$1*W$5)*INDEX('3)tpx males'!DE$57:DE$107,MATCH($Q16,'3)tpx males'!$DC$57:$DC$107,0))</f>
        <v>549.89251443081025</v>
      </c>
      <c r="X16" s="32">
        <f ca="1">($J16*EXP(X$5*($N16+0.5*($O16)^2))*_xlfn.NORM.DIST((LN(($L16*EXP($K16/100*X$5)))-LN($J16)-$N16*X$5)/($O16*SQRT(X$5))-$O16*SQRT(X$5),0,1,TRUE)+$L16*EXP($K16/100*X$5)*(1-_xlfn.NORM.DIST((LN(($L16*EXP($K16/100*X$5)))-LN($J16)-$N16*X$5)/($O16*SQRT(X$5)),0,1,TRUE)))*EXP(-$F$1*X$5)*INDEX('3)tpx males'!DF$57:DF$107,MATCH($Q16,'3)tpx males'!$DC$57:$DC$107,0))</f>
        <v>631.34256162058296</v>
      </c>
      <c r="Y16" s="32">
        <f ca="1">($J16*EXP(Y$5*($N16+0.5*($O16)^2))*_xlfn.NORM.DIST((LN(($L16*EXP($K16/100*Y$5)))-LN($J16)-$N16*Y$5)/($O16*SQRT(Y$5))-$O16*SQRT(Y$5),0,1,TRUE)+$L16*EXP($K16/100*Y$5)*(1-_xlfn.NORM.DIST((LN(($L16*EXP($K16/100*Y$5)))-LN($J16)-$N16*Y$5)/($O16*SQRT(Y$5)),0,1,TRUE)))*EXP(-$F$1*Y$5)*INDEX('3)tpx males'!DG$57:DG$107,MATCH($Q16,'3)tpx males'!$DC$57:$DC$107,0))</f>
        <v>687.46344525966936</v>
      </c>
      <c r="Z16" s="32">
        <f ca="1">($J16*EXP(Z$5*($N16+0.5*($O16)^2))*_xlfn.NORM.DIST((LN(($L16*EXP($K16/100*Z$5)))-LN($J16)-$N16*Z$5)/($O16*SQRT(Z$5))-$O16*SQRT(Z$5),0,1,TRUE)+$L16*EXP($K16/100*Z$5)*(1-_xlfn.NORM.DIST((LN(($L16*EXP($K16/100*Z$5)))-LN($J16)-$N16*Z$5)/($O16*SQRT(Z$5)),0,1,TRUE)))*EXP(-$F$1*Z$5)*INDEX('3)tpx males'!DH$57:DH$107,MATCH($Q16,'3)tpx males'!$DC$57:$DC$107,0))</f>
        <v>715.33947967531162</v>
      </c>
      <c r="AA16" s="32">
        <f ca="1">($J16*EXP(AA$5*($N16+0.5*($O16)^2))*_xlfn.NORM.DIST((LN(($L16*EXP($K16/100*AA$5)))-LN($J16)-$N16*AA$5)/($O16*SQRT(AA$5))-$O16*SQRT(AA$5),0,1,TRUE)+$L16*EXP($K16/100*AA$5)*(1-_xlfn.NORM.DIST((LN(($L16*EXP($K16/100*AA$5)))-LN($J16)-$N16*AA$5)/($O16*SQRT(AA$5)),0,1,TRUE)))*EXP(-$F$1*AA$5)*INDEX('3)tpx males'!DI$57:DI$107,MATCH($Q16,'3)tpx males'!$DC$57:$DC$107,0))</f>
        <v>776.70327295236075</v>
      </c>
      <c r="AB16" s="32">
        <f ca="1">($J16*EXP(AB$5*($N16+0.5*($O16)^2))*_xlfn.NORM.DIST((LN(($L16*EXP($K16/100*AB$5)))-LN($J16)-$N16*AB$5)/($O16*SQRT(AB$5))-$O16*SQRT(AB$5),0,1,TRUE)+$L16*EXP($K16/100*AB$5)*(1-_xlfn.NORM.DIST((LN(($L16*EXP($K16/100*AB$5)))-LN($J16)-$N16*AB$5)/($O16*SQRT(AB$5)),0,1,TRUE)))*EXP(-$F$1*AB$5)*INDEX('3)tpx males'!DJ$57:DJ$107,MATCH($Q16,'3)tpx males'!$DC$57:$DC$107,0))</f>
        <v>831.82702362468717</v>
      </c>
      <c r="AC16" s="32">
        <f ca="1">($J16*EXP(AC$5*($N16+0.5*($O16)^2))*_xlfn.NORM.DIST((LN(($L16*EXP($K16/100*AC$5)))-LN($J16)-$N16*AC$5)/($O16*SQRT(AC$5))-$O16*SQRT(AC$5),0,1,TRUE)+$L16*EXP($K16/100*AC$5)*(1-_xlfn.NORM.DIST((LN(($L16*EXP($K16/100*AC$5)))-LN($J16)-$N16*AC$5)/($O16*SQRT(AC$5)),0,1,TRUE)))*EXP(-$F$1*AC$5)*INDEX('3)tpx males'!DK$57:DK$107,MATCH($Q16,'3)tpx males'!$DC$57:$DC$107,0))</f>
        <v>970.70463905450788</v>
      </c>
      <c r="AD16" s="32">
        <f ca="1">($J16*EXP(AD$5*($N16+0.5*($O16)^2))*_xlfn.NORM.DIST((LN(($L16*EXP($K16/100*AD$5)))-LN($J16)-$N16*AD$5)/($O16*SQRT(AD$5))-$O16*SQRT(AD$5),0,1,TRUE)+$L16*EXP($K16/100*AD$5)*(1-_xlfn.NORM.DIST((LN(($L16*EXP($K16/100*AD$5)))-LN($J16)-$N16*AD$5)/($O16*SQRT(AD$5)),0,1,TRUE)))*EXP(-$F$1*AD$5)*INDEX('3)tpx males'!DL$57:DL$107,MATCH($Q16,'3)tpx males'!$DC$57:$DC$107,0))</f>
        <v>1081.3465960939693</v>
      </c>
      <c r="AE16" s="32">
        <f ca="1">($J16*EXP(AE$5*($N16+0.5*($O16)^2))*_xlfn.NORM.DIST((LN(($L16*EXP($K16/100*AE$5)))-LN($J16)-$N16*AE$5)/($O16*SQRT(AE$5))-$O16*SQRT(AE$5),0,1,TRUE)+$L16*EXP($K16/100*AE$5)*(1-_xlfn.NORM.DIST((LN(($L16*EXP($K16/100*AE$5)))-LN($J16)-$N16*AE$5)/($O16*SQRT(AE$5)),0,1,TRUE)))*EXP(-$F$1*AE$5)*INDEX('3)tpx males'!DM$57:DM$107,MATCH($Q16,'3)tpx males'!$DC$57:$DC$107,0))</f>
        <v>1116.7439922232486</v>
      </c>
      <c r="AF16" s="32">
        <f ca="1">($J16*EXP(AF$5*($N16+0.5*($O16)^2))*_xlfn.NORM.DIST((LN(($L16*EXP($K16/100*AF$5)))-LN($J16)-$N16*AF$5)/($O16*SQRT(AF$5))-$O16*SQRT(AF$5),0,1,TRUE)+$L16*EXP($K16/100*AF$5)*(1-_xlfn.NORM.DIST((LN(($L16*EXP($K16/100*AF$5)))-LN($J16)-$N16*AF$5)/($O16*SQRT(AF$5)),0,1,TRUE)))*EXP(-$F$1*AF$5)*INDEX('3)tpx males'!DN$57:DN$107,MATCH($Q16,'3)tpx males'!$DC$57:$DC$107,0))</f>
        <v>1309.2489850834654</v>
      </c>
      <c r="AG16" s="32">
        <f ca="1">($J16*EXP(AG$5*($N16+0.5*($O16)^2))*_xlfn.NORM.DIST((LN(($L16*EXP($K16/100*AG$5)))-LN($J16)-$N16*AG$5)/($O16*SQRT(AG$5))-$O16*SQRT(AG$5),0,1,TRUE)+$L16*EXP($K16/100*AG$5)*(1-_xlfn.NORM.DIST((LN(($L16*EXP($K16/100*AG$5)))-LN($J16)-$N16*AG$5)/($O16*SQRT(AG$5)),0,1,TRUE)))*EXP(-$F$1*AG$5)*INDEX('3)tpx males'!DO$57:DO$107,MATCH($Q16,'3)tpx males'!$DC$57:$DC$107,0))</f>
        <v>1351.8930052605504</v>
      </c>
      <c r="AH16" s="32">
        <f ca="1">($J16*EXP(AH$5*($N16+0.5*($O16)^2))*_xlfn.NORM.DIST((LN(($L16*EXP($K16/100*AH$5)))-LN($J16)-$N16*AH$5)/($O16*SQRT(AH$5))-$O16*SQRT(AH$5),0,1,TRUE)+$L16*EXP($K16/100*AH$5)*(1-_xlfn.NORM.DIST((LN(($L16*EXP($K16/100*AH$5)))-LN($J16)-$N16*AH$5)/($O16*SQRT(AH$5)),0,1,TRUE)))*EXP(-$F$1*AH$5)*INDEX('3)tpx males'!DP$57:DP$107,MATCH($Q16,'3)tpx males'!$DC$57:$DC$107,0))</f>
        <v>1560.1126948565177</v>
      </c>
      <c r="AI16" s="32">
        <f ca="1">($J16*EXP(AI$5*($N16+0.5*($O16)^2))*_xlfn.NORM.DIST((LN(($L16*EXP($K16/100*AI$5)))-LN($J16)-$N16*AI$5)/($O16*SQRT(AI$5))-$O16*SQRT(AI$5),0,1,TRUE)+$L16*EXP($K16/100*AI$5)*(1-_xlfn.NORM.DIST((LN(($L16*EXP($K16/100*AI$5)))-LN($J16)-$N16*AI$5)/($O16*SQRT(AI$5)),0,1,TRUE)))*EXP(-$F$1*AI$5)*INDEX('3)tpx males'!DQ$57:DQ$107,MATCH($Q16,'3)tpx males'!$DC$57:$DC$107,0))</f>
        <v>1769.7400292487403</v>
      </c>
      <c r="AJ16" s="32">
        <f ca="1">($J16*EXP(AJ$5*($N16+0.5*($O16)^2))*_xlfn.NORM.DIST((LN(($L16*EXP($K16/100*AJ$5)))-LN($J16)-$N16*AJ$5)/($O16*SQRT(AJ$5))-$O16*SQRT(AJ$5),0,1,TRUE)+$L16*EXP($K16/100*AJ$5)*(1-_xlfn.NORM.DIST((LN(($L16*EXP($K16/100*AJ$5)))-LN($J16)-$N16*AJ$5)/($O16*SQRT(AJ$5)),0,1,TRUE)))*EXP(-$F$1*AJ$5)*INDEX('3)tpx males'!DR$57:DR$107,MATCH($Q16,'3)tpx males'!$DC$57:$DC$107,0))</f>
        <v>1773.05992689801</v>
      </c>
      <c r="AK16" s="32">
        <f ca="1">($J16*EXP(AK$5*($N16+0.5*($O16)^2))*_xlfn.NORM.DIST((LN(($L16*EXP($K16/100*AK$5)))-LN($J16)-$N16*AK$5)/($O16*SQRT(AK$5))-$O16*SQRT(AK$5),0,1,TRUE)+$L16*EXP($K16/100*AK$5)*(1-_xlfn.NORM.DIST((LN(($L16*EXP($K16/100*AK$5)))-LN($J16)-$N16*AK$5)/($O16*SQRT(AK$5)),0,1,TRUE)))*EXP(-$F$1*AK$5)*INDEX('3)tpx males'!DS$57:DS$107,MATCH($Q16,'3)tpx males'!$DC$57:$DC$107,0))</f>
        <v>2073.1253475323902</v>
      </c>
      <c r="AL16" s="32">
        <f ca="1">($J16*EXP(AL$5*($N16+0.5*($O16)^2))*_xlfn.NORM.DIST((LN(($L16*EXP($K16/100*AL$5)))-LN($J16)-$N16*AL$5)/($O16*SQRT(AL$5))-$O16*SQRT(AL$5),0,1,TRUE)+$L16*EXP($K16/100*AL$5)*(1-_xlfn.NORM.DIST((LN(($L16*EXP($K16/100*AL$5)))-LN($J16)-$N16*AL$5)/($O16*SQRT(AL$5)),0,1,TRUE)))*EXP(-$F$1*AL$5)*INDEX('3)tpx males'!DT$57:DT$107,MATCH($Q16,'3)tpx males'!$DC$57:$DC$107,0))</f>
        <v>2184.8715983300826</v>
      </c>
      <c r="AM16" s="32">
        <f ca="1">($J16*EXP(AM$5*($N16+0.5*($O16)^2))*_xlfn.NORM.DIST((LN(($L16*EXP($K16/100*AM$5)))-LN($J16)-$N16*AM$5)/($O16*SQRT(AM$5))-$O16*SQRT(AM$5),0,1,TRUE)+$L16*EXP($K16/100*AM$5)*(1-_xlfn.NORM.DIST((LN(($L16*EXP($K16/100*AM$5)))-LN($J16)-$N16*AM$5)/($O16*SQRT(AM$5)),0,1,TRUE)))*EXP(-$F$1*AM$5)*INDEX('3)tpx males'!DU$57:DU$107,MATCH($Q16,'3)tpx males'!$DC$57:$DC$107,0))</f>
        <v>2508.7368998576467</v>
      </c>
      <c r="AN16" s="32">
        <f ca="1">($J16*EXP(AN$5*($N16+0.5*($O16)^2))*_xlfn.NORM.DIST((LN(($L16*EXP($K16/100*AN$5)))-LN($J16)-$N16*AN$5)/($O16*SQRT(AN$5))-$O16*SQRT(AN$5),0,1,TRUE)+$L16*EXP($K16/100*AN$5)*(1-_xlfn.NORM.DIST((LN(($L16*EXP($K16/100*AN$5)))-LN($J16)-$N16*AN$5)/($O16*SQRT(AN$5)),0,1,TRUE)))*EXP(-$F$1*AN$5)*INDEX('3)tpx males'!DV$57:DV$107,MATCH($Q16,'3)tpx males'!$DC$57:$DC$107,0))</f>
        <v>2692.8089096338213</v>
      </c>
      <c r="AO16" s="32">
        <f ca="1">($J16*EXP(AO$5*($N16+0.5*($O16)^2))*_xlfn.NORM.DIST((LN(($L16*EXP($K16/100*AO$5)))-LN($J16)-$N16*AO$5)/($O16*SQRT(AO$5))-$O16*SQRT(AO$5),0,1,TRUE)+$L16*EXP($K16/100*AO$5)*(1-_xlfn.NORM.DIST((LN(($L16*EXP($K16/100*AO$5)))-LN($J16)-$N16*AO$5)/($O16*SQRT(AO$5)),0,1,TRUE)))*EXP(-$F$1*AO$5)*INDEX('3)tpx males'!DW$57:DW$107,MATCH($Q16,'3)tpx males'!$DC$57:$DC$107,0))</f>
        <v>3012.1127034986844</v>
      </c>
      <c r="AP16" s="32">
        <f ca="1">($J16*EXP(AP$5*($N16+0.5*($O16)^2))*_xlfn.NORM.DIST((LN(($L16*EXP($K16/100*AP$5)))-LN($J16)-$N16*AP$5)/($O16*SQRT(AP$5))-$O16*SQRT(AP$5),0,1,TRUE)+$L16*EXP($K16/100*AP$5)*(1-_xlfn.NORM.DIST((LN(($L16*EXP($K16/100*AP$5)))-LN($J16)-$N16*AP$5)/($O16*SQRT(AP$5)),0,1,TRUE)))*EXP(-$F$1*AP$5)*INDEX('3)tpx males'!DX$57:DX$107,MATCH($Q16,'3)tpx males'!$DC$57:$DC$107,0))</f>
        <v>3080.0056868679299</v>
      </c>
      <c r="AQ16" s="32">
        <f ca="1">($J16*EXP(AQ$5*($N16+0.5*($O16)^2))*_xlfn.NORM.DIST((LN(($L16*EXP($K16/100*AQ$5)))-LN($J16)-$N16*AQ$5)/($O16*SQRT(AQ$5))-$O16*SQRT(AQ$5),0,1,TRUE)+$L16*EXP($K16/100*AQ$5)*(1-_xlfn.NORM.DIST((LN(($L16*EXP($K16/100*AQ$5)))-LN($J16)-$N16*AQ$5)/($O16*SQRT(AQ$5)),0,1,TRUE)))*EXP(-$F$1*AQ$5)*INDEX('3)tpx males'!DY$57:DY$107,MATCH($Q16,'3)tpx males'!$DC$57:$DC$107,0))</f>
        <v>3075.3959514226849</v>
      </c>
      <c r="AR16" s="32">
        <f ca="1">($J16*EXP(AR$5*($N16+0.5*($O16)^2))*_xlfn.NORM.DIST((LN(($L16*EXP($K16/100*AR$5)))-LN($J16)-$N16*AR$5)/($O16*SQRT(AR$5))-$O16*SQRT(AR$5),0,1,TRUE)+$L16*EXP($K16/100*AR$5)*(1-_xlfn.NORM.DIST((LN(($L16*EXP($K16/100*AR$5)))-LN($J16)-$N16*AR$5)/($O16*SQRT(AR$5)),0,1,TRUE)))*EXP(-$F$1*AR$5)*INDEX('3)tpx males'!DZ$57:DZ$107,MATCH($Q16,'3)tpx males'!$DC$57:$DC$107,0))</f>
        <v>3627.2623991419077</v>
      </c>
      <c r="AS16" s="32">
        <f ca="1">($J16*EXP(AS$5*($N16+0.5*($O16)^2))*_xlfn.NORM.DIST((LN(($L16*EXP($K16/100*AS$5)))-LN($J16)-$N16*AS$5)/($O16*SQRT(AS$5))-$O16*SQRT(AS$5),0,1,TRUE)+$L16*EXP($K16/100*AS$5)*(1-_xlfn.NORM.DIST((LN(($L16*EXP($K16/100*AS$5)))-LN($J16)-$N16*AS$5)/($O16*SQRT(AS$5)),0,1,TRUE)))*EXP(-$F$1*AS$5)*INDEX('3)tpx males'!EA$57:EA$107,MATCH($Q16,'3)tpx males'!$DC$57:$DC$107,0))</f>
        <v>3412.7511740378172</v>
      </c>
      <c r="AT16" s="32">
        <f ca="1">($J16*EXP(AT$5*($N16+0.5*($O16)^2))*_xlfn.NORM.DIST((LN(($L16*EXP($K16/100*AT$5)))-LN($J16)-$N16*AT$5)/($O16*SQRT(AT$5))-$O16*SQRT(AT$5),0,1,TRUE)+$L16*EXP($K16/100*AT$5)*(1-_xlfn.NORM.DIST((LN(($L16*EXP($K16/100*AT$5)))-LN($J16)-$N16*AT$5)/($O16*SQRT(AT$5)),0,1,TRUE)))*EXP(-$F$1*AT$5)*INDEX('3)tpx males'!EB$57:EB$107,MATCH($Q16,'3)tpx males'!$DC$57:$DC$107,0))</f>
        <v>3639.1345959380797</v>
      </c>
      <c r="AU16" s="32">
        <f ca="1">($J16*EXP(AU$5*($N16+0.5*($O16)^2))*_xlfn.NORM.DIST((LN(($L16*EXP($K16/100*AU$5)))-LN($J16)-$N16*AU$5)/($O16*SQRT(AU$5))-$O16*SQRT(AU$5),0,1,TRUE)+$L16*EXP($K16/100*AU$5)*(1-_xlfn.NORM.DIST((LN(($L16*EXP($K16/100*AU$5)))-LN($J16)-$N16*AU$5)/($O16*SQRT(AU$5)),0,1,TRUE)))*EXP(-$F$1*AU$5)*INDEX('3)tpx males'!EC$57:EC$107,MATCH($Q16,'3)tpx males'!$DC$57:$DC$107,0))</f>
        <v>3955.7883134029189</v>
      </c>
      <c r="AV16" s="32">
        <f ca="1">($J16*EXP(AV$5*($N16+0.5*($O16)^2))*_xlfn.NORM.DIST((LN(($L16*EXP($K16/100*AV$5)))-LN($J16)-$N16*AV$5)/($O16*SQRT(AV$5))-$O16*SQRT(AV$5),0,1,TRUE)+$L16*EXP($K16/100*AV$5)*(1-_xlfn.NORM.DIST((LN(($L16*EXP($K16/100*AV$5)))-LN($J16)-$N16*AV$5)/($O16*SQRT(AV$5)),0,1,TRUE)))*EXP(-$F$1*AV$5)*INDEX('3)tpx males'!ED$57:ED$107,MATCH($Q16,'3)tpx males'!$DC$57:$DC$107,0))</f>
        <v>3760.5559199811596</v>
      </c>
      <c r="AW16" s="32">
        <f ca="1">($J16*EXP(AW$5*($N16+0.5*($O16)^2))*_xlfn.NORM.DIST((LN(($L16*EXP($K16/100*AW$5)))-LN($J16)-$N16*AW$5)/($O16*SQRT(AW$5))-$O16*SQRT(AW$5),0,1,TRUE)+$L16*EXP($K16/100*AW$5)*(1-_xlfn.NORM.DIST((LN(($L16*EXP($K16/100*AW$5)))-LN($J16)-$N16*AW$5)/($O16*SQRT(AW$5)),0,1,TRUE)))*EXP(-$F$1*AW$5)*INDEX('3)tpx males'!EE$57:EE$107,MATCH($Q16,'3)tpx males'!$DC$57:$DC$107,0))</f>
        <v>3721.8800514419104</v>
      </c>
      <c r="AX16" s="32">
        <f ca="1">($J16*EXP(AX$5*($N16+0.5*($O16)^2))*_xlfn.NORM.DIST((LN(($L16*EXP($K16/100*AX$5)))-LN($J16)-$N16*AX$5)/($O16*SQRT(AX$5))-$O16*SQRT(AX$5),0,1,TRUE)+$L16*EXP($K16/100*AX$5)*(1-_xlfn.NORM.DIST((LN(($L16*EXP($K16/100*AX$5)))-LN($J16)-$N16*AX$5)/($O16*SQRT(AX$5)),0,1,TRUE)))*EXP(-$F$1*AX$5)*INDEX('3)tpx males'!EF$57:EF$107,MATCH($Q16,'3)tpx males'!$DC$57:$DC$107,0))</f>
        <v>3207.9216121409527</v>
      </c>
      <c r="AY16" s="32">
        <f ca="1">($J16*EXP(AY$5*($N16+0.5*($O16)^2))*_xlfn.NORM.DIST((LN(($L16*EXP($K16/100*AY$5)))-LN($J16)-$N16*AY$5)/($O16*SQRT(AY$5))-$O16*SQRT(AY$5),0,1,TRUE)+$L16*EXP($K16/100*AY$5)*(1-_xlfn.NORM.DIST((LN(($L16*EXP($K16/100*AY$5)))-LN($J16)-$N16*AY$5)/($O16*SQRT(AY$5)),0,1,TRUE)))*EXP(-$F$1*AY$5)*INDEX('3)tpx males'!EG$57:EG$107,MATCH($Q16,'3)tpx males'!$DC$57:$DC$107,0))</f>
        <v>3131.4086450524678</v>
      </c>
      <c r="AZ16" s="32">
        <f ca="1">($J16*EXP(AZ$5*($N16+0.5*($O16)^2))*_xlfn.NORM.DIST((LN(($L16*EXP($K16/100*AZ$5)))-LN($J16)-$N16*AZ$5)/($O16*SQRT(AZ$5))-$O16*SQRT(AZ$5),0,1,TRUE)+$L16*EXP($K16/100*AZ$5)*(1-_xlfn.NORM.DIST((LN(($L16*EXP($K16/100*AZ$5)))-LN($J16)-$N16*AZ$5)/($O16*SQRT(AZ$5)),0,1,TRUE)))*EXP(-$F$1*AZ$5)*INDEX('3)tpx males'!EH$57:EH$107,MATCH($Q16,'3)tpx males'!$DC$57:$DC$107,0))</f>
        <v>2945.6295822611814</v>
      </c>
      <c r="BA16" s="32">
        <f ca="1">($J16*EXP(BA$5*($N16+0.5*($O16)^2))*_xlfn.NORM.DIST((LN(($L16*EXP($K16/100*BA$5)))-LN($J16)-$N16*BA$5)/($O16*SQRT(BA$5))-$O16*SQRT(BA$5),0,1,TRUE)+$L16*EXP($K16/100*BA$5)*(1-_xlfn.NORM.DIST((LN(($L16*EXP($K16/100*BA$5)))-LN($J16)-$N16*BA$5)/($O16*SQRT(BA$5)),0,1,TRUE)))*EXP(-$F$1*BA$5)*INDEX('3)tpx males'!EI$57:EI$107,MATCH($Q16,'3)tpx males'!$DC$57:$DC$107,0))</f>
        <v>2449.0474505237662</v>
      </c>
      <c r="BB16" s="32">
        <f ca="1">($J16*EXP(BB$5*($N16+0.5*($O16)^2))*_xlfn.NORM.DIST((LN(($L16*EXP($K16/100*BB$5)))-LN($J16)-$N16*BB$5)/($O16*SQRT(BB$5))-$O16*SQRT(BB$5),0,1,TRUE)+$L16*EXP($K16/100*BB$5)*(1-_xlfn.NORM.DIST((LN(($L16*EXP($K16/100*BB$5)))-LN($J16)-$N16*BB$5)/($O16*SQRT(BB$5)),0,1,TRUE)))*EXP(-$F$1*BB$5)*INDEX('3)tpx males'!EJ$57:EJ$107,MATCH($Q16,'3)tpx males'!$DC$57:$DC$107,0))</f>
        <v>2034.15185310728</v>
      </c>
      <c r="BC16" s="32">
        <f ca="1">($J16*EXP(BC$5*($N16+0.5*($O16)^2))*_xlfn.NORM.DIST((LN(($L16*EXP($K16/100*BC$5)))-LN($J16)-$N16*BC$5)/($O16*SQRT(BC$5))-$O16*SQRT(BC$5),0,1,TRUE)+$L16*EXP($K16/100*BC$5)*(1-_xlfn.NORM.DIST((LN(($L16*EXP($K16/100*BC$5)))-LN($J16)-$N16*BC$5)/($O16*SQRT(BC$5)),0,1,TRUE)))*EXP(-$F$1*BC$5)*INDEX('3)tpx males'!EK$57:EK$107,MATCH($Q16,'3)tpx males'!$DC$57:$DC$107,0))</f>
        <v>1627.1657981750477</v>
      </c>
      <c r="BD16" s="32">
        <f ca="1">($J16*EXP(BD$5*($N16+0.5*($O16)^2))*_xlfn.NORM.DIST((LN(($L16*EXP($K16/100*BD$5)))-LN($J16)-$N16*BD$5)/($O16*SQRT(BD$5))-$O16*SQRT(BD$5),0,1,TRUE)+$L16*EXP($K16/100*BD$5)*(1-_xlfn.NORM.DIST((LN(($L16*EXP($K16/100*BD$5)))-LN($J16)-$N16*BD$5)/($O16*SQRT(BD$5)),0,1,TRUE)))*EXP(-$F$1*BD$5)*INDEX('3)tpx males'!EL$57:EL$107,MATCH($Q16,'3)tpx males'!$DC$57:$DC$107,0))</f>
        <v>1244.8337624826343</v>
      </c>
      <c r="BE16" s="32">
        <f ca="1">($J16*EXP(BE$5*($N16+0.5*($O16)^2))*_xlfn.NORM.DIST((LN(($L16*EXP($K16/100*BE$5)))-LN($J16)-$N16*BE$5)/($O16*SQRT(BE$5))-$O16*SQRT(BE$5),0,1,TRUE)+$L16*EXP($K16/100*BE$5)*(1-_xlfn.NORM.DIST((LN(($L16*EXP($K16/100*BE$5)))-LN($J16)-$N16*BE$5)/($O16*SQRT(BE$5)),0,1,TRUE)))*EXP(-$F$1*BE$5)*INDEX('3)tpx males'!EM$57:EM$107,MATCH($Q16,'3)tpx males'!$DC$57:$DC$107,0))</f>
        <v>920.47618481585664</v>
      </c>
      <c r="BF16" s="32">
        <f ca="1">($J16*EXP(BF$5*($N16+0.5*($O16)^2))*_xlfn.NORM.DIST((LN(($L16*EXP($K16/100*BF$5)))-LN($J16)-$N16*BF$5)/($O16*SQRT(BF$5))-$O16*SQRT(BF$5),0,1,TRUE)+$L16*EXP($K16/100*BF$5)*(1-_xlfn.NORM.DIST((LN(($L16*EXP($K16/100*BF$5)))-LN($J16)-$N16*BF$5)/($O16*SQRT(BF$5)),0,1,TRUE)))*EXP(-$F$1*BF$5)*INDEX('3)tpx males'!EN$57:EN$107,MATCH($Q16,'3)tpx males'!$DC$57:$DC$107,0))</f>
        <v>635.69602684198901</v>
      </c>
      <c r="BG16" s="32">
        <f ca="1">($J16*EXP(BG$5*($N16+0.5*($O16)^2))*_xlfn.NORM.DIST((LN(($L16*EXP($K16/100*BG$5)))-LN($J16)-$N16*BG$5)/($O16*SQRT(BG$5))-$O16*SQRT(BG$5),0,1,TRUE)+$L16*EXP($K16/100*BG$5)*(1-_xlfn.NORM.DIST((LN(($L16*EXP($K16/100*BG$5)))-LN($J16)-$N16*BG$5)/($O16*SQRT(BG$5)),0,1,TRUE)))*EXP(-$F$1*BG$5)*INDEX('3)tpx males'!EO$57:EO$107,MATCH($Q16,'3)tpx males'!$DC$57:$DC$107,0))</f>
        <v>428.10109176372521</v>
      </c>
      <c r="BH16" s="32">
        <f ca="1">($J16*EXP(BH$5*($N16+0.5*($O16)^2))*_xlfn.NORM.DIST((LN(($L16*EXP($K16/100*BH$5)))-LN($J16)-$N16*BH$5)/($O16*SQRT(BH$5))-$O16*SQRT(BH$5),0,1,TRUE)+$L16*EXP($K16/100*BH$5)*(1-_xlfn.NORM.DIST((LN(($L16*EXP($K16/100*BH$5)))-LN($J16)-$N16*BH$5)/($O16*SQRT(BH$5)),0,1,TRUE)))*EXP(-$F$1*BH$5)*INDEX('3)tpx males'!EP$57:EP$107,MATCH($Q16,'3)tpx males'!$DC$57:$DC$107,0))</f>
        <v>276.53961538942633</v>
      </c>
      <c r="BI16" s="32">
        <f ca="1">($J16*EXP(BI$5*($N16+0.5*($O16)^2))*_xlfn.NORM.DIST((LN(($L16*EXP($K16/100*BI$5)))-LN($J16)-$N16*BI$5)/($O16*SQRT(BI$5))-$O16*SQRT(BI$5),0,1,TRUE)+$L16*EXP($K16/100*BI$5)*(1-_xlfn.NORM.DIST((LN(($L16*EXP($K16/100*BI$5)))-LN($J16)-$N16*BI$5)/($O16*SQRT(BI$5)),0,1,TRUE)))*EXP(-$F$1*BI$5)*INDEX('3)tpx males'!EQ$57:EQ$107,MATCH($Q16,'3)tpx males'!$DC$57:$DC$107,0))</f>
        <v>163.33819325748607</v>
      </c>
      <c r="BJ16" s="32">
        <f ca="1">($J16*EXP(BJ$5*($N16+0.5*($O16)^2))*_xlfn.NORM.DIST((LN(($L16*EXP($K16/100*BJ$5)))-LN($J16)-$N16*BJ$5)/($O16*SQRT(BJ$5))-$O16*SQRT(BJ$5),0,1,TRUE)+$L16*EXP($K16/100*BJ$5)*(1-_xlfn.NORM.DIST((LN(($L16*EXP($K16/100*BJ$5)))-LN($J16)-$N16*BJ$5)/($O16*SQRT(BJ$5)),0,1,TRUE)))*EXP(-$F$1*BJ$5)*INDEX('3)tpx males'!ER$57:ER$107,MATCH($Q16,'3)tpx males'!$DC$57:$DC$107,0))</f>
        <v>96.258547350783701</v>
      </c>
      <c r="BK16" s="32">
        <f ca="1">($J16*EXP(BK$5*($N16+0.5*($O16)^2))*_xlfn.NORM.DIST((LN(($L16*EXP($K16/100*BK$5)))-LN($J16)-$N16*BK$5)/($O16*SQRT(BK$5))-$O16*SQRT(BK$5),0,1,TRUE)+$L16*EXP($K16/100*BK$5)*(1-_xlfn.NORM.DIST((LN(($L16*EXP($K16/100*BK$5)))-LN($J16)-$N16*BK$5)/($O16*SQRT(BK$5)),0,1,TRUE)))*EXP(-$F$1*BK$5)*INDEX('3)tpx males'!ES$57:ES$107,MATCH($Q16,'3)tpx males'!$DC$57:$DC$107,0))</f>
        <v>51.865477903822814</v>
      </c>
      <c r="BL16" s="32">
        <f ca="1">($J16*EXP(BL$5*($N16+0.5*($O16)^2))*_xlfn.NORM.DIST((LN(($L16*EXP($K16/100*BL$5)))-LN($J16)-$N16*BL$5)/($O16*SQRT(BL$5))-$O16*SQRT(BL$5),0,1,TRUE)+$L16*EXP($K16/100*BL$5)*(1-_xlfn.NORM.DIST((LN(($L16*EXP($K16/100*BL$5)))-LN($J16)-$N16*BL$5)/($O16*SQRT(BL$5)),0,1,TRUE)))*EXP(-$F$1*BL$5)*INDEX('3)tpx males'!ET$57:ET$107,MATCH($Q16,'3)tpx males'!$DC$57:$DC$107,0))</f>
        <v>28.398475728081184</v>
      </c>
      <c r="BM16" s="32">
        <f ca="1">($J16*EXP(BM$5*($N16+0.5*($O16)^2))*_xlfn.NORM.DIST((LN(($L16*EXP($K16/100*BM$5)))-LN($J16)-$N16*BM$5)/($O16*SQRT(BM$5))-$O16*SQRT(BM$5),0,1,TRUE)+$L16*EXP($K16/100*BM$5)*(1-_xlfn.NORM.DIST((LN(($L16*EXP($K16/100*BM$5)))-LN($J16)-$N16*BM$5)/($O16*SQRT(BM$5)),0,1,TRUE)))*EXP(-$F$1*BM$5)*INDEX('3)tpx males'!EU$57:EU$107,MATCH($Q16,'3)tpx males'!$DC$57:$DC$107,0))</f>
        <v>14.104054927145881</v>
      </c>
      <c r="BN16" s="32">
        <f ca="1">($J16*EXP(BN$5*($N16+0.5*($O16)^2))*_xlfn.NORM.DIST((LN(($L16*EXP($K16/100*BN$5)))-LN($J16)-$N16*BN$5)/($O16*SQRT(BN$5))-$O16*SQRT(BN$5),0,1,TRUE)+$L16*EXP($K16/100*BN$5)*(1-_xlfn.NORM.DIST((LN(($L16*EXP($K16/100*BN$5)))-LN($J16)-$N16*BN$5)/($O16*SQRT(BN$5)),0,1,TRUE)))*EXP(-$F$1*BN$5)*INDEX('3)tpx males'!EV$57:EV$107,MATCH($Q16,'3)tpx males'!$DC$57:$DC$107,0))</f>
        <v>5.287427890855267</v>
      </c>
      <c r="BO16" s="32">
        <f ca="1">($J16*EXP(BO$5*($N16+0.5*($O16)^2))*_xlfn.NORM.DIST((LN(($L16*EXP($K16/100*BO$5)))-LN($J16)-$N16*BO$5)/($O16*SQRT(BO$5))-$O16*SQRT(BO$5),0,1,TRUE)+$L16*EXP($K16/100*BO$5)*(1-_xlfn.NORM.DIST((LN(($L16*EXP($K16/100*BO$5)))-LN($J16)-$N16*BO$5)/($O16*SQRT(BO$5)),0,1,TRUE)))*EXP(-$F$1*BO$5)*INDEX('3)tpx males'!EW$57:EW$107,MATCH($Q16,'3)tpx males'!$DC$57:$DC$107,0))</f>
        <v>2.7435257360118364</v>
      </c>
      <c r="BP16" s="32">
        <f>($J16*EXP(BP$5*($N16+0.5*($O16)^2))*_xlfn.NORM.DIST((LN(($L16*EXP($K16/100*BP$5)))-LN($J16)-$N16*BP$5)/($O16*SQRT(BP$5))-$O16*SQRT(BP$5),0,1,TRUE)+$L16*EXP($K16/100*BP$5)*(1-_xlfn.NORM.DIST((LN(($L16*EXP($K16/100*BP$5)))-LN($J16)-$N16*BP$5)/($O16*SQRT(BP$5)),0,1,TRUE)))*EXP(-$F$1*BP$5)*INDEX('3)tpx males'!EX$57:EX$107,MATCH($Q16,'3)tpx males'!$DC$57:$DC$107,0))</f>
        <v>0</v>
      </c>
      <c r="BQ16" s="32">
        <f>($J16*EXP(BQ$5*($N16+0.5*($O16)^2))*_xlfn.NORM.DIST((LN(($L16*EXP($K16/100*BQ$5)))-LN($J16)-$N16*BQ$5)/($O16*SQRT(BQ$5))-$O16*SQRT(BQ$5),0,1,TRUE)+$L16*EXP($K16/100*BQ$5)*(1-_xlfn.NORM.DIST((LN(($L16*EXP($K16/100*BQ$5)))-LN($J16)-$N16*BQ$5)/($O16*SQRT(BQ$5)),0,1,TRUE)))*EXP(-$F$1*BQ$5)*INDEX('3)tpx males'!EY$57:EY$107,MATCH($Q16,'3)tpx males'!$DC$57:$DC$107,0))</f>
        <v>0</v>
      </c>
      <c r="BR16" s="32">
        <f>($J16*EXP(BR$5*($N16+0.5*($O16)^2))*_xlfn.NORM.DIST((LN(($L16*EXP($K16/100*BR$5)))-LN($J16)-$N16*BR$5)/($O16*SQRT(BR$5))-$O16*SQRT(BR$5),0,1,TRUE)+$L16*EXP($K16/100*BR$5)*(1-_xlfn.NORM.DIST((LN(($L16*EXP($K16/100*BR$5)))-LN($J16)-$N16*BR$5)/($O16*SQRT(BR$5)),0,1,TRUE)))*EXP(-$F$1*BR$5)*INDEX('3)tpx males'!EZ$57:EZ$107,MATCH($Q16,'3)tpx males'!$DC$57:$DC$107,0))</f>
        <v>0</v>
      </c>
      <c r="BS16" s="32">
        <f>($J16*EXP(BS$5*($N16+0.5*($O16)^2))*_xlfn.NORM.DIST((LN(($L16*EXP($K16/100*BS$5)))-LN($J16)-$N16*BS$5)/($O16*SQRT(BS$5))-$O16*SQRT(BS$5),0,1,TRUE)+$L16*EXP($K16/100*BS$5)*(1-_xlfn.NORM.DIST((LN(($L16*EXP($K16/100*BS$5)))-LN($J16)-$N16*BS$5)/($O16*SQRT(BS$5)),0,1,TRUE)))*EXP(-$F$1*BS$5)*INDEX('3)tpx males'!FA$57:FA$107,MATCH($Q16,'3)tpx males'!$DC$57:$DC$107,0))</f>
        <v>0</v>
      </c>
      <c r="BT16" s="32">
        <f>($J16*EXP(BT$5*($N16+0.5*($O16)^2))*_xlfn.NORM.DIST((LN(($L16*EXP($K16/100*BT$5)))-LN($J16)-$N16*BT$5)/($O16*SQRT(BT$5))-$O16*SQRT(BT$5),0,1,TRUE)+$L16*EXP($K16/100*BT$5)*(1-_xlfn.NORM.DIST((LN(($L16*EXP($K16/100*BT$5)))-LN($J16)-$N16*BT$5)/($O16*SQRT(BT$5)),0,1,TRUE)))*EXP(-$F$1*BT$5)*INDEX('3)tpx males'!FB$57:FB$107,MATCH($Q16,'3)tpx males'!$DC$57:$DC$107,0))</f>
        <v>0</v>
      </c>
    </row>
    <row r="17" spans="2:72" x14ac:dyDescent="0.25">
      <c r="B17" s="32" t="s">
        <v>16</v>
      </c>
      <c r="C17" s="32" t="s">
        <v>12</v>
      </c>
      <c r="D17" s="49">
        <v>13624</v>
      </c>
      <c r="E17" s="32" t="s">
        <v>13</v>
      </c>
      <c r="F17" s="32" t="s">
        <v>17</v>
      </c>
      <c r="G17" s="49" t="s">
        <v>17</v>
      </c>
      <c r="H17" s="32" t="s">
        <v>17</v>
      </c>
      <c r="I17" s="32" t="s">
        <v>20</v>
      </c>
      <c r="J17" s="32">
        <v>435400</v>
      </c>
      <c r="K17" s="32">
        <v>8.85</v>
      </c>
      <c r="L17" s="32">
        <f>'3) 2016 cases'!M17*EXP('3) 2016 cases'!L17/100)</f>
        <v>191389.05783805114</v>
      </c>
      <c r="M17" s="32"/>
      <c r="N17" s="32">
        <f>INDEX('2b)Working'!$I$61:$P$61,MATCH($I17,'2b)Working'!$I$60:$P$60,0))</f>
        <v>7.4552232955274328E-2</v>
      </c>
      <c r="O17" s="32">
        <f>INDEX('2b)Working'!$I$62:$P$62,MATCH($I17,'2b)Working'!$I$60:$P$60,0))</f>
        <v>6.4868498859960141E-2</v>
      </c>
      <c r="P17" s="32"/>
      <c r="Q17" s="32">
        <f t="shared" si="1"/>
        <v>80</v>
      </c>
      <c r="U17" s="32">
        <f t="shared" ca="1" si="2"/>
        <v>226398.23857066839</v>
      </c>
      <c r="W17" s="32">
        <f ca="1">($J17*EXP(W$5*($N17+0.5*($O17)^2))*_xlfn.NORM.DIST((LN(($L17*EXP($K17/100*W$5)))-LN($J17)-$N17*W$5)/($O17*SQRT(W$5))-$O17*SQRT(W$5),0,1,TRUE)+$L17*EXP($K17/100*W$5)*(1-_xlfn.NORM.DIST((LN(($L17*EXP($K17/100*W$5)))-LN($J17)-$N17*W$5)/($O17*SQRT(W$5)),0,1,TRUE)))*EXP(-$F$1*W$5)*INDEX('3)tpx males'!DE$57:DE$107,MATCH($Q17,'3)tpx males'!$DC$57:$DC$107,0))</f>
        <v>9440.7584021026414</v>
      </c>
      <c r="X17" s="32">
        <f ca="1">($J17*EXP(X$5*($N17+0.5*($O17)^2))*_xlfn.NORM.DIST((LN(($L17*EXP($K17/100*X$5)))-LN($J17)-$N17*X$5)/($O17*SQRT(X$5))-$O17*SQRT(X$5),0,1,TRUE)+$L17*EXP($K17/100*X$5)*(1-_xlfn.NORM.DIST((LN(($L17*EXP($K17/100*X$5)))-LN($J17)-$N17*X$5)/($O17*SQRT(X$5)),0,1,TRUE)))*EXP(-$F$1*X$5)*INDEX('3)tpx males'!DF$57:DF$107,MATCH($Q17,'3)tpx males'!$DC$57:$DC$107,0))</f>
        <v>10389.454472971902</v>
      </c>
      <c r="Y17" s="32">
        <f ca="1">($J17*EXP(Y$5*($N17+0.5*($O17)^2))*_xlfn.NORM.DIST((LN(($L17*EXP($K17/100*Y$5)))-LN($J17)-$N17*Y$5)/($O17*SQRT(Y$5))-$O17*SQRT(Y$5),0,1,TRUE)+$L17*EXP($K17/100*Y$5)*(1-_xlfn.NORM.DIST((LN(($L17*EXP($K17/100*Y$5)))-LN($J17)-$N17*Y$5)/($O17*SQRT(Y$5)),0,1,TRUE)))*EXP(-$F$1*Y$5)*INDEX('3)tpx males'!DG$57:DG$107,MATCH($Q17,'3)tpx males'!$DC$57:$DC$107,0))</f>
        <v>11192.41270694406</v>
      </c>
      <c r="Z17" s="32">
        <f ca="1">($J17*EXP(Z$5*($N17+0.5*($O17)^2))*_xlfn.NORM.DIST((LN(($L17*EXP($K17/100*Z$5)))-LN($J17)-$N17*Z$5)/($O17*SQRT(Z$5))-$O17*SQRT(Z$5),0,1,TRUE)+$L17*EXP($K17/100*Z$5)*(1-_xlfn.NORM.DIST((LN(($L17*EXP($K17/100*Z$5)))-LN($J17)-$N17*Z$5)/($O17*SQRT(Z$5)),0,1,TRUE)))*EXP(-$F$1*Z$5)*INDEX('3)tpx males'!DH$57:DH$107,MATCH($Q17,'3)tpx males'!$DC$57:$DC$107,0))</f>
        <v>12193.158685666256</v>
      </c>
      <c r="AA17" s="32">
        <f ca="1">($J17*EXP(AA$5*($N17+0.5*($O17)^2))*_xlfn.NORM.DIST((LN(($L17*EXP($K17/100*AA$5)))-LN($J17)-$N17*AA$5)/($O17*SQRT(AA$5))-$O17*SQRT(AA$5),0,1,TRUE)+$L17*EXP($K17/100*AA$5)*(1-_xlfn.NORM.DIST((LN(($L17*EXP($K17/100*AA$5)))-LN($J17)-$N17*AA$5)/($O17*SQRT(AA$5)),0,1,TRUE)))*EXP(-$F$1*AA$5)*INDEX('3)tpx males'!DI$57:DI$107,MATCH($Q17,'3)tpx males'!$DC$57:$DC$107,0))</f>
        <v>12673.938814823179</v>
      </c>
      <c r="AB17" s="32">
        <f ca="1">($J17*EXP(AB$5*($N17+0.5*($O17)^2))*_xlfn.NORM.DIST((LN(($L17*EXP($K17/100*AB$5)))-LN($J17)-$N17*AB$5)/($O17*SQRT(AB$5))-$O17*SQRT(AB$5),0,1,TRUE)+$L17*EXP($K17/100*AB$5)*(1-_xlfn.NORM.DIST((LN(($L17*EXP($K17/100*AB$5)))-LN($J17)-$N17*AB$5)/($O17*SQRT(AB$5)),0,1,TRUE)))*EXP(-$F$1*AB$5)*INDEX('3)tpx males'!DJ$57:DJ$107,MATCH($Q17,'3)tpx males'!$DC$57:$DC$107,0))</f>
        <v>12961.482207255638</v>
      </c>
      <c r="AC17" s="32">
        <f ca="1">($J17*EXP(AC$5*($N17+0.5*($O17)^2))*_xlfn.NORM.DIST((LN(($L17*EXP($K17/100*AC$5)))-LN($J17)-$N17*AC$5)/($O17*SQRT(AC$5))-$O17*SQRT(AC$5),0,1,TRUE)+$L17*EXP($K17/100*AC$5)*(1-_xlfn.NORM.DIST((LN(($L17*EXP($K17/100*AC$5)))-LN($J17)-$N17*AC$5)/($O17*SQRT(AC$5)),0,1,TRUE)))*EXP(-$F$1*AC$5)*INDEX('3)tpx males'!DK$57:DK$107,MATCH($Q17,'3)tpx males'!$DC$57:$DC$107,0))</f>
        <v>14512.833152361613</v>
      </c>
      <c r="AD17" s="32">
        <f ca="1">($J17*EXP(AD$5*($N17+0.5*($O17)^2))*_xlfn.NORM.DIST((LN(($L17*EXP($K17/100*AD$5)))-LN($J17)-$N17*AD$5)/($O17*SQRT(AD$5))-$O17*SQRT(AD$5),0,1,TRUE)+$L17*EXP($K17/100*AD$5)*(1-_xlfn.NORM.DIST((LN(($L17*EXP($K17/100*AD$5)))-LN($J17)-$N17*AD$5)/($O17*SQRT(AD$5)),0,1,TRUE)))*EXP(-$F$1*AD$5)*INDEX('3)tpx males'!DL$57:DL$107,MATCH($Q17,'3)tpx males'!$DC$57:$DC$107,0))</f>
        <v>13736.596783267156</v>
      </c>
      <c r="AE17" s="32">
        <f ca="1">($J17*EXP(AE$5*($N17+0.5*($O17)^2))*_xlfn.NORM.DIST((LN(($L17*EXP($K17/100*AE$5)))-LN($J17)-$N17*AE$5)/($O17*SQRT(AE$5))-$O17*SQRT(AE$5),0,1,TRUE)+$L17*EXP($K17/100*AE$5)*(1-_xlfn.NORM.DIST((LN(($L17*EXP($K17/100*AE$5)))-LN($J17)-$N17*AE$5)/($O17*SQRT(AE$5)),0,1,TRUE)))*EXP(-$F$1*AE$5)*INDEX('3)tpx males'!DM$57:DM$107,MATCH($Q17,'3)tpx males'!$DC$57:$DC$107,0))</f>
        <v>14410.046998017933</v>
      </c>
      <c r="AF17" s="32">
        <f ca="1">($J17*EXP(AF$5*($N17+0.5*($O17)^2))*_xlfn.NORM.DIST((LN(($L17*EXP($K17/100*AF$5)))-LN($J17)-$N17*AF$5)/($O17*SQRT(AF$5))-$O17*SQRT(AF$5),0,1,TRUE)+$L17*EXP($K17/100*AF$5)*(1-_xlfn.NORM.DIST((LN(($L17*EXP($K17/100*AF$5)))-LN($J17)-$N17*AF$5)/($O17*SQRT(AF$5)),0,1,TRUE)))*EXP(-$F$1*AF$5)*INDEX('3)tpx males'!DN$57:DN$107,MATCH($Q17,'3)tpx males'!$DC$57:$DC$107,0))</f>
        <v>15142.352334929252</v>
      </c>
      <c r="AG17" s="32">
        <f ca="1">($J17*EXP(AG$5*($N17+0.5*($O17)^2))*_xlfn.NORM.DIST((LN(($L17*EXP($K17/100*AG$5)))-LN($J17)-$N17*AG$5)/($O17*SQRT(AG$5))-$O17*SQRT(AG$5),0,1,TRUE)+$L17*EXP($K17/100*AG$5)*(1-_xlfn.NORM.DIST((LN(($L17*EXP($K17/100*AG$5)))-LN($J17)-$N17*AG$5)/($O17*SQRT(AG$5)),0,1,TRUE)))*EXP(-$F$1*AG$5)*INDEX('3)tpx males'!DO$57:DO$107,MATCH($Q17,'3)tpx males'!$DC$57:$DC$107,0))</f>
        <v>14310.499810509773</v>
      </c>
      <c r="AH17" s="32">
        <f ca="1">($J17*EXP(AH$5*($N17+0.5*($O17)^2))*_xlfn.NORM.DIST((LN(($L17*EXP($K17/100*AH$5)))-LN($J17)-$N17*AH$5)/($O17*SQRT(AH$5))-$O17*SQRT(AH$5),0,1,TRUE)+$L17*EXP($K17/100*AH$5)*(1-_xlfn.NORM.DIST((LN(($L17*EXP($K17/100*AH$5)))-LN($J17)-$N17*AH$5)/($O17*SQRT(AH$5)),0,1,TRUE)))*EXP(-$F$1*AH$5)*INDEX('3)tpx males'!DP$57:DP$107,MATCH($Q17,'3)tpx males'!$DC$57:$DC$107,0))</f>
        <v>13983.636410614417</v>
      </c>
      <c r="AI17" s="32">
        <f ca="1">($J17*EXP(AI$5*($N17+0.5*($O17)^2))*_xlfn.NORM.DIST((LN(($L17*EXP($K17/100*AI$5)))-LN($J17)-$N17*AI$5)/($O17*SQRT(AI$5))-$O17*SQRT(AI$5),0,1,TRUE)+$L17*EXP($K17/100*AI$5)*(1-_xlfn.NORM.DIST((LN(($L17*EXP($K17/100*AI$5)))-LN($J17)-$N17*AI$5)/($O17*SQRT(AI$5)),0,1,TRUE)))*EXP(-$F$1*AI$5)*INDEX('3)tpx males'!DQ$57:DQ$107,MATCH($Q17,'3)tpx males'!$DC$57:$DC$107,0))</f>
        <v>12082.365785246755</v>
      </c>
      <c r="AJ17" s="32">
        <f ca="1">($J17*EXP(AJ$5*($N17+0.5*($O17)^2))*_xlfn.NORM.DIST((LN(($L17*EXP($K17/100*AJ$5)))-LN($J17)-$N17*AJ$5)/($O17*SQRT(AJ$5))-$O17*SQRT(AJ$5),0,1,TRUE)+$L17*EXP($K17/100*AJ$5)*(1-_xlfn.NORM.DIST((LN(($L17*EXP($K17/100*AJ$5)))-LN($J17)-$N17*AJ$5)/($O17*SQRT(AJ$5)),0,1,TRUE)))*EXP(-$F$1*AJ$5)*INDEX('3)tpx males'!DR$57:DR$107,MATCH($Q17,'3)tpx males'!$DC$57:$DC$107,0))</f>
        <v>11623.936255586397</v>
      </c>
      <c r="AK17" s="32">
        <f ca="1">($J17*EXP(AK$5*($N17+0.5*($O17)^2))*_xlfn.NORM.DIST((LN(($L17*EXP($K17/100*AK$5)))-LN($J17)-$N17*AK$5)/($O17*SQRT(AK$5))-$O17*SQRT(AK$5),0,1,TRUE)+$L17*EXP($K17/100*AK$5)*(1-_xlfn.NORM.DIST((LN(($L17*EXP($K17/100*AK$5)))-LN($J17)-$N17*AK$5)/($O17*SQRT(AK$5)),0,1,TRUE)))*EXP(-$F$1*AK$5)*INDEX('3)tpx males'!DS$57:DS$107,MATCH($Q17,'3)tpx males'!$DC$57:$DC$107,0))</f>
        <v>10799.106352125318</v>
      </c>
      <c r="AL17" s="32">
        <f ca="1">($J17*EXP(AL$5*($N17+0.5*($O17)^2))*_xlfn.NORM.DIST((LN(($L17*EXP($K17/100*AL$5)))-LN($J17)-$N17*AL$5)/($O17*SQRT(AL$5))-$O17*SQRT(AL$5),0,1,TRUE)+$L17*EXP($K17/100*AL$5)*(1-_xlfn.NORM.DIST((LN(($L17*EXP($K17/100*AL$5)))-LN($J17)-$N17*AL$5)/($O17*SQRT(AL$5)),0,1,TRUE)))*EXP(-$F$1*AL$5)*INDEX('3)tpx males'!DT$57:DT$107,MATCH($Q17,'3)tpx males'!$DC$57:$DC$107,0))</f>
        <v>8980.6391752126456</v>
      </c>
      <c r="AM17" s="32">
        <f ca="1">($J17*EXP(AM$5*($N17+0.5*($O17)^2))*_xlfn.NORM.DIST((LN(($L17*EXP($K17/100*AM$5)))-LN($J17)-$N17*AM$5)/($O17*SQRT(AM$5))-$O17*SQRT(AM$5),0,1,TRUE)+$L17*EXP($K17/100*AM$5)*(1-_xlfn.NORM.DIST((LN(($L17*EXP($K17/100*AM$5)))-LN($J17)-$N17*AM$5)/($O17*SQRT(AM$5)),0,1,TRUE)))*EXP(-$F$1*AM$5)*INDEX('3)tpx males'!DU$57:DU$107,MATCH($Q17,'3)tpx males'!$DC$57:$DC$107,0))</f>
        <v>7450.3083053315722</v>
      </c>
      <c r="AN17" s="32">
        <f ca="1">($J17*EXP(AN$5*($N17+0.5*($O17)^2))*_xlfn.NORM.DIST((LN(($L17*EXP($K17/100*AN$5)))-LN($J17)-$N17*AN$5)/($O17*SQRT(AN$5))-$O17*SQRT(AN$5),0,1,TRUE)+$L17*EXP($K17/100*AN$5)*(1-_xlfn.NORM.DIST((LN(($L17*EXP($K17/100*AN$5)))-LN($J17)-$N17*AN$5)/($O17*SQRT(AN$5)),0,1,TRUE)))*EXP(-$F$1*AN$5)*INDEX('3)tpx males'!DV$57:DV$107,MATCH($Q17,'3)tpx males'!$DC$57:$DC$107,0))</f>
        <v>5962.8247708364879</v>
      </c>
      <c r="AO17" s="32">
        <f ca="1">($J17*EXP(AO$5*($N17+0.5*($O17)^2))*_xlfn.NORM.DIST((LN(($L17*EXP($K17/100*AO$5)))-LN($J17)-$N17*AO$5)/($O17*SQRT(AO$5))-$O17*SQRT(AO$5),0,1,TRUE)+$L17*EXP($K17/100*AO$5)*(1-_xlfn.NORM.DIST((LN(($L17*EXP($K17/100*AO$5)))-LN($J17)-$N17*AO$5)/($O17*SQRT(AO$5)),0,1,TRUE)))*EXP(-$F$1*AO$5)*INDEX('3)tpx males'!DW$57:DW$107,MATCH($Q17,'3)tpx males'!$DC$57:$DC$107,0))</f>
        <v>4583.6588694669781</v>
      </c>
      <c r="AP17" s="32">
        <f ca="1">($J17*EXP(AP$5*($N17+0.5*($O17)^2))*_xlfn.NORM.DIST((LN(($L17*EXP($K17/100*AP$5)))-LN($J17)-$N17*AP$5)/($O17*SQRT(AP$5))-$O17*SQRT(AP$5),0,1,TRUE)+$L17*EXP($K17/100*AP$5)*(1-_xlfn.NORM.DIST((LN(($L17*EXP($K17/100*AP$5)))-LN($J17)-$N17*AP$5)/($O17*SQRT(AP$5)),0,1,TRUE)))*EXP(-$F$1*AP$5)*INDEX('3)tpx males'!DX$57:DX$107,MATCH($Q17,'3)tpx males'!$DC$57:$DC$107,0))</f>
        <v>3405.6183668828216</v>
      </c>
      <c r="AQ17" s="32">
        <f ca="1">($J17*EXP(AQ$5*($N17+0.5*($O17)^2))*_xlfn.NORM.DIST((LN(($L17*EXP($K17/100*AQ$5)))-LN($J17)-$N17*AQ$5)/($O17*SQRT(AQ$5))-$O17*SQRT(AQ$5),0,1,TRUE)+$L17*EXP($K17/100*AQ$5)*(1-_xlfn.NORM.DIST((LN(($L17*EXP($K17/100*AQ$5)))-LN($J17)-$N17*AQ$5)/($O17*SQRT(AQ$5)),0,1,TRUE)))*EXP(-$F$1*AQ$5)*INDEX('3)tpx males'!DY$57:DY$107,MATCH($Q17,'3)tpx males'!$DC$57:$DC$107,0))</f>
        <v>2388.2074511213214</v>
      </c>
      <c r="AR17" s="32">
        <f ca="1">($J17*EXP(AR$5*($N17+0.5*($O17)^2))*_xlfn.NORM.DIST((LN(($L17*EXP($K17/100*AR$5)))-LN($J17)-$N17*AR$5)/($O17*SQRT(AR$5))-$O17*SQRT(AR$5),0,1,TRUE)+$L17*EXP($K17/100*AR$5)*(1-_xlfn.NORM.DIST((LN(($L17*EXP($K17/100*AR$5)))-LN($J17)-$N17*AR$5)/($O17*SQRT(AR$5)),0,1,TRUE)))*EXP(-$F$1*AR$5)*INDEX('3)tpx males'!DZ$57:DZ$107,MATCH($Q17,'3)tpx males'!$DC$57:$DC$107,0))</f>
        <v>1627.8656761971799</v>
      </c>
      <c r="AS17" s="32">
        <f ca="1">($J17*EXP(AS$5*($N17+0.5*($O17)^2))*_xlfn.NORM.DIST((LN(($L17*EXP($K17/100*AS$5)))-LN($J17)-$N17*AS$5)/($O17*SQRT(AS$5))-$O17*SQRT(AS$5),0,1,TRUE)+$L17*EXP($K17/100*AS$5)*(1-_xlfn.NORM.DIST((LN(($L17*EXP($K17/100*AS$5)))-LN($J17)-$N17*AS$5)/($O17*SQRT(AS$5)),0,1,TRUE)))*EXP(-$F$1*AS$5)*INDEX('3)tpx males'!EA$57:EA$107,MATCH($Q17,'3)tpx males'!$DC$57:$DC$107,0))</f>
        <v>1065.829048514747</v>
      </c>
      <c r="AT17" s="32">
        <f ca="1">($J17*EXP(AT$5*($N17+0.5*($O17)^2))*_xlfn.NORM.DIST((LN(($L17*EXP($K17/100*AT$5)))-LN($J17)-$N17*AT$5)/($O17*SQRT(AT$5))-$O17*SQRT(AT$5),0,1,TRUE)+$L17*EXP($K17/100*AT$5)*(1-_xlfn.NORM.DIST((LN(($L17*EXP($K17/100*AT$5)))-LN($J17)-$N17*AT$5)/($O17*SQRT(AT$5)),0,1,TRUE)))*EXP(-$F$1*AT$5)*INDEX('3)tpx males'!EB$57:EB$107,MATCH($Q17,'3)tpx males'!$DC$57:$DC$107,0))</f>
        <v>649.11733946955258</v>
      </c>
      <c r="AU17" s="32">
        <f ca="1">($J17*EXP(AU$5*($N17+0.5*($O17)^2))*_xlfn.NORM.DIST((LN(($L17*EXP($K17/100*AU$5)))-LN($J17)-$N17*AU$5)/($O17*SQRT(AU$5))-$O17*SQRT(AU$5),0,1,TRUE)+$L17*EXP($K17/100*AU$5)*(1-_xlfn.NORM.DIST((LN(($L17*EXP($K17/100*AU$5)))-LN($J17)-$N17*AU$5)/($O17*SQRT(AU$5)),0,1,TRUE)))*EXP(-$F$1*AU$5)*INDEX('3)tpx males'!EC$57:EC$107,MATCH($Q17,'3)tpx males'!$DC$57:$DC$107,0))</f>
        <v>390.68429315918814</v>
      </c>
      <c r="AV17" s="32">
        <f ca="1">($J17*EXP(AV$5*($N17+0.5*($O17)^2))*_xlfn.NORM.DIST((LN(($L17*EXP($K17/100*AV$5)))-LN($J17)-$N17*AV$5)/($O17*SQRT(AV$5))-$O17*SQRT(AV$5),0,1,TRUE)+$L17*EXP($K17/100*AV$5)*(1-_xlfn.NORM.DIST((LN(($L17*EXP($K17/100*AV$5)))-LN($J17)-$N17*AV$5)/($O17*SQRT(AV$5)),0,1,TRUE)))*EXP(-$F$1*AV$5)*INDEX('3)tpx males'!ED$57:ED$107,MATCH($Q17,'3)tpx males'!$DC$57:$DC$107,0))</f>
        <v>216.77060270000507</v>
      </c>
      <c r="AW17" s="32">
        <f ca="1">($J17*EXP(AW$5*($N17+0.5*($O17)^2))*_xlfn.NORM.DIST((LN(($L17*EXP($K17/100*AW$5)))-LN($J17)-$N17*AW$5)/($O17*SQRT(AW$5))-$O17*SQRT(AW$5),0,1,TRUE)+$L17*EXP($K17/100*AW$5)*(1-_xlfn.NORM.DIST((LN(($L17*EXP($K17/100*AW$5)))-LN($J17)-$N17*AW$5)/($O17*SQRT(AW$5)),0,1,TRUE)))*EXP(-$F$1*AW$5)*INDEX('3)tpx males'!EE$57:EE$107,MATCH($Q17,'3)tpx males'!$DC$57:$DC$107,0))</f>
        <v>120.84724001078426</v>
      </c>
      <c r="AX17" s="32">
        <f ca="1">($J17*EXP(AX$5*($N17+0.5*($O17)^2))*_xlfn.NORM.DIST((LN(($L17*EXP($K17/100*AX$5)))-LN($J17)-$N17*AX$5)/($O17*SQRT(AX$5))-$O17*SQRT(AX$5),0,1,TRUE)+$L17*EXP($K17/100*AX$5)*(1-_xlfn.NORM.DIST((LN(($L17*EXP($K17/100*AX$5)))-LN($J17)-$N17*AX$5)/($O17*SQRT(AX$5)),0,1,TRUE)))*EXP(-$F$1*AX$5)*INDEX('3)tpx males'!EF$57:EF$107,MATCH($Q17,'3)tpx males'!$DC$57:$DC$107,0))</f>
        <v>63.688904455755811</v>
      </c>
      <c r="AY17" s="32">
        <f ca="1">($J17*EXP(AY$5*($N17+0.5*($O17)^2))*_xlfn.NORM.DIST((LN(($L17*EXP($K17/100*AY$5)))-LN($J17)-$N17*AY$5)/($O17*SQRT(AY$5))-$O17*SQRT(AY$5),0,1,TRUE)+$L17*EXP($K17/100*AY$5)*(1-_xlfn.NORM.DIST((LN(($L17*EXP($K17/100*AY$5)))-LN($J17)-$N17*AY$5)/($O17*SQRT(AY$5)),0,1,TRUE)))*EXP(-$F$1*AY$5)*INDEX('3)tpx males'!EG$57:EG$107,MATCH($Q17,'3)tpx males'!$DC$57:$DC$107,0))</f>
        <v>26.022140309450819</v>
      </c>
      <c r="AZ17" s="32">
        <f ca="1">($J17*EXP(AZ$5*($N17+0.5*($O17)^2))*_xlfn.NORM.DIST((LN(($L17*EXP($K17/100*AZ$5)))-LN($J17)-$N17*AZ$5)/($O17*SQRT(AZ$5))-$O17*SQRT(AZ$5),0,1,TRUE)+$L17*EXP($K17/100*AZ$5)*(1-_xlfn.NORM.DIST((LN(($L17*EXP($K17/100*AZ$5)))-LN($J17)-$N17*AZ$5)/($O17*SQRT(AZ$5)),0,1,TRUE)))*EXP(-$F$1*AZ$5)*INDEX('3)tpx males'!EH$57:EH$107,MATCH($Q17,'3)tpx males'!$DC$57:$DC$107,0))</f>
        <v>13.577214577635152</v>
      </c>
      <c r="BA17" s="32">
        <f>($J17*EXP(BA$5*($N17+0.5*($O17)^2))*_xlfn.NORM.DIST((LN(($L17*EXP($K17/100*BA$5)))-LN($J17)-$N17*BA$5)/($O17*SQRT(BA$5))-$O17*SQRT(BA$5),0,1,TRUE)+$L17*EXP($K17/100*BA$5)*(1-_xlfn.NORM.DIST((LN(($L17*EXP($K17/100*BA$5)))-LN($J17)-$N17*BA$5)/($O17*SQRT(BA$5)),0,1,TRUE)))*EXP(-$F$1*BA$5)*INDEX('3)tpx males'!EI$57:EI$107,MATCH($Q17,'3)tpx males'!$DC$57:$DC$107,0))</f>
        <v>0</v>
      </c>
      <c r="BB17" s="32">
        <f>($J17*EXP(BB$5*($N17+0.5*($O17)^2))*_xlfn.NORM.DIST((LN(($L17*EXP($K17/100*BB$5)))-LN($J17)-$N17*BB$5)/($O17*SQRT(BB$5))-$O17*SQRT(BB$5),0,1,TRUE)+$L17*EXP($K17/100*BB$5)*(1-_xlfn.NORM.DIST((LN(($L17*EXP($K17/100*BB$5)))-LN($J17)-$N17*BB$5)/($O17*SQRT(BB$5)),0,1,TRUE)))*EXP(-$F$1*BB$5)*INDEX('3)tpx males'!EJ$57:EJ$107,MATCH($Q17,'3)tpx males'!$DC$57:$DC$107,0))</f>
        <v>0</v>
      </c>
      <c r="BC17" s="32">
        <f>($J17*EXP(BC$5*($N17+0.5*($O17)^2))*_xlfn.NORM.DIST((LN(($L17*EXP($K17/100*BC$5)))-LN($J17)-$N17*BC$5)/($O17*SQRT(BC$5))-$O17*SQRT(BC$5),0,1,TRUE)+$L17*EXP($K17/100*BC$5)*(1-_xlfn.NORM.DIST((LN(($L17*EXP($K17/100*BC$5)))-LN($J17)-$N17*BC$5)/($O17*SQRT(BC$5)),0,1,TRUE)))*EXP(-$F$1*BC$5)*INDEX('3)tpx males'!EK$57:EK$107,MATCH($Q17,'3)tpx males'!$DC$57:$DC$107,0))</f>
        <v>0</v>
      </c>
      <c r="BD17" s="32">
        <f>($J17*EXP(BD$5*($N17+0.5*($O17)^2))*_xlfn.NORM.DIST((LN(($L17*EXP($K17/100*BD$5)))-LN($J17)-$N17*BD$5)/($O17*SQRT(BD$5))-$O17*SQRT(BD$5),0,1,TRUE)+$L17*EXP($K17/100*BD$5)*(1-_xlfn.NORM.DIST((LN(($L17*EXP($K17/100*BD$5)))-LN($J17)-$N17*BD$5)/($O17*SQRT(BD$5)),0,1,TRUE)))*EXP(-$F$1*BD$5)*INDEX('3)tpx males'!EL$57:EL$107,MATCH($Q17,'3)tpx males'!$DC$57:$DC$107,0))</f>
        <v>0</v>
      </c>
      <c r="BE17" s="32">
        <f>($J17*EXP(BE$5*($N17+0.5*($O17)^2))*_xlfn.NORM.DIST((LN(($L17*EXP($K17/100*BE$5)))-LN($J17)-$N17*BE$5)/($O17*SQRT(BE$5))-$O17*SQRT(BE$5),0,1,TRUE)+$L17*EXP($K17/100*BE$5)*(1-_xlfn.NORM.DIST((LN(($L17*EXP($K17/100*BE$5)))-LN($J17)-$N17*BE$5)/($O17*SQRT(BE$5)),0,1,TRUE)))*EXP(-$F$1*BE$5)*INDEX('3)tpx males'!EM$57:EM$107,MATCH($Q17,'3)tpx males'!$DC$57:$DC$107,0))</f>
        <v>0</v>
      </c>
      <c r="BF17" s="32">
        <f>($J17*EXP(BF$5*($N17+0.5*($O17)^2))*_xlfn.NORM.DIST((LN(($L17*EXP($K17/100*BF$5)))-LN($J17)-$N17*BF$5)/($O17*SQRT(BF$5))-$O17*SQRT(BF$5),0,1,TRUE)+$L17*EXP($K17/100*BF$5)*(1-_xlfn.NORM.DIST((LN(($L17*EXP($K17/100*BF$5)))-LN($J17)-$N17*BF$5)/($O17*SQRT(BF$5)),0,1,TRUE)))*EXP(-$F$1*BF$5)*INDEX('3)tpx males'!EN$57:EN$107,MATCH($Q17,'3)tpx males'!$DC$57:$DC$107,0))</f>
        <v>0</v>
      </c>
      <c r="BG17" s="32">
        <f>($J17*EXP(BG$5*($N17+0.5*($O17)^2))*_xlfn.NORM.DIST((LN(($L17*EXP($K17/100*BG$5)))-LN($J17)-$N17*BG$5)/($O17*SQRT(BG$5))-$O17*SQRT(BG$5),0,1,TRUE)+$L17*EXP($K17/100*BG$5)*(1-_xlfn.NORM.DIST((LN(($L17*EXP($K17/100*BG$5)))-LN($J17)-$N17*BG$5)/($O17*SQRT(BG$5)),0,1,TRUE)))*EXP(-$F$1*BG$5)*INDEX('3)tpx males'!EO$57:EO$107,MATCH($Q17,'3)tpx males'!$DC$57:$DC$107,0))</f>
        <v>0</v>
      </c>
      <c r="BH17" s="32">
        <f>($J17*EXP(BH$5*($N17+0.5*($O17)^2))*_xlfn.NORM.DIST((LN(($L17*EXP($K17/100*BH$5)))-LN($J17)-$N17*BH$5)/($O17*SQRT(BH$5))-$O17*SQRT(BH$5),0,1,TRUE)+$L17*EXP($K17/100*BH$5)*(1-_xlfn.NORM.DIST((LN(($L17*EXP($K17/100*BH$5)))-LN($J17)-$N17*BH$5)/($O17*SQRT(BH$5)),0,1,TRUE)))*EXP(-$F$1*BH$5)*INDEX('3)tpx males'!EP$57:EP$107,MATCH($Q17,'3)tpx males'!$DC$57:$DC$107,0))</f>
        <v>0</v>
      </c>
      <c r="BI17" s="32">
        <f>($J17*EXP(BI$5*($N17+0.5*($O17)^2))*_xlfn.NORM.DIST((LN(($L17*EXP($K17/100*BI$5)))-LN($J17)-$N17*BI$5)/($O17*SQRT(BI$5))-$O17*SQRT(BI$5),0,1,TRUE)+$L17*EXP($K17/100*BI$5)*(1-_xlfn.NORM.DIST((LN(($L17*EXP($K17/100*BI$5)))-LN($J17)-$N17*BI$5)/($O17*SQRT(BI$5)),0,1,TRUE)))*EXP(-$F$1*BI$5)*INDEX('3)tpx males'!EQ$57:EQ$107,MATCH($Q17,'3)tpx males'!$DC$57:$DC$107,0))</f>
        <v>0</v>
      </c>
      <c r="BJ17" s="32">
        <f>($J17*EXP(BJ$5*($N17+0.5*($O17)^2))*_xlfn.NORM.DIST((LN(($L17*EXP($K17/100*BJ$5)))-LN($J17)-$N17*BJ$5)/($O17*SQRT(BJ$5))-$O17*SQRT(BJ$5),0,1,TRUE)+$L17*EXP($K17/100*BJ$5)*(1-_xlfn.NORM.DIST((LN(($L17*EXP($K17/100*BJ$5)))-LN($J17)-$N17*BJ$5)/($O17*SQRT(BJ$5)),0,1,TRUE)))*EXP(-$F$1*BJ$5)*INDEX('3)tpx males'!ER$57:ER$107,MATCH($Q17,'3)tpx males'!$DC$57:$DC$107,0))</f>
        <v>0</v>
      </c>
      <c r="BK17" s="32">
        <f>($J17*EXP(BK$5*($N17+0.5*($O17)^2))*_xlfn.NORM.DIST((LN(($L17*EXP($K17/100*BK$5)))-LN($J17)-$N17*BK$5)/($O17*SQRT(BK$5))-$O17*SQRT(BK$5),0,1,TRUE)+$L17*EXP($K17/100*BK$5)*(1-_xlfn.NORM.DIST((LN(($L17*EXP($K17/100*BK$5)))-LN($J17)-$N17*BK$5)/($O17*SQRT(BK$5)),0,1,TRUE)))*EXP(-$F$1*BK$5)*INDEX('3)tpx males'!ES$57:ES$107,MATCH($Q17,'3)tpx males'!$DC$57:$DC$107,0))</f>
        <v>0</v>
      </c>
      <c r="BL17" s="32">
        <f>($J17*EXP(BL$5*($N17+0.5*($O17)^2))*_xlfn.NORM.DIST((LN(($L17*EXP($K17/100*BL$5)))-LN($J17)-$N17*BL$5)/($O17*SQRT(BL$5))-$O17*SQRT(BL$5),0,1,TRUE)+$L17*EXP($K17/100*BL$5)*(1-_xlfn.NORM.DIST((LN(($L17*EXP($K17/100*BL$5)))-LN($J17)-$N17*BL$5)/($O17*SQRT(BL$5)),0,1,TRUE)))*EXP(-$F$1*BL$5)*INDEX('3)tpx males'!ET$57:ET$107,MATCH($Q17,'3)tpx males'!$DC$57:$DC$107,0))</f>
        <v>0</v>
      </c>
      <c r="BM17" s="32">
        <f>($J17*EXP(BM$5*($N17+0.5*($O17)^2))*_xlfn.NORM.DIST((LN(($L17*EXP($K17/100*BM$5)))-LN($J17)-$N17*BM$5)/($O17*SQRT(BM$5))-$O17*SQRT(BM$5),0,1,TRUE)+$L17*EXP($K17/100*BM$5)*(1-_xlfn.NORM.DIST((LN(($L17*EXP($K17/100*BM$5)))-LN($J17)-$N17*BM$5)/($O17*SQRT(BM$5)),0,1,TRUE)))*EXP(-$F$1*BM$5)*INDEX('3)tpx males'!EU$57:EU$107,MATCH($Q17,'3)tpx males'!$DC$57:$DC$107,0))</f>
        <v>0</v>
      </c>
      <c r="BN17" s="32">
        <f>($J17*EXP(BN$5*($N17+0.5*($O17)^2))*_xlfn.NORM.DIST((LN(($L17*EXP($K17/100*BN$5)))-LN($J17)-$N17*BN$5)/($O17*SQRT(BN$5))-$O17*SQRT(BN$5),0,1,TRUE)+$L17*EXP($K17/100*BN$5)*(1-_xlfn.NORM.DIST((LN(($L17*EXP($K17/100*BN$5)))-LN($J17)-$N17*BN$5)/($O17*SQRT(BN$5)),0,1,TRUE)))*EXP(-$F$1*BN$5)*INDEX('3)tpx males'!EV$57:EV$107,MATCH($Q17,'3)tpx males'!$DC$57:$DC$107,0))</f>
        <v>0</v>
      </c>
      <c r="BO17" s="32">
        <f>($J17*EXP(BO$5*($N17+0.5*($O17)^2))*_xlfn.NORM.DIST((LN(($L17*EXP($K17/100*BO$5)))-LN($J17)-$N17*BO$5)/($O17*SQRT(BO$5))-$O17*SQRT(BO$5),0,1,TRUE)+$L17*EXP($K17/100*BO$5)*(1-_xlfn.NORM.DIST((LN(($L17*EXP($K17/100*BO$5)))-LN($J17)-$N17*BO$5)/($O17*SQRT(BO$5)),0,1,TRUE)))*EXP(-$F$1*BO$5)*INDEX('3)tpx males'!EW$57:EW$107,MATCH($Q17,'3)tpx males'!$DC$57:$DC$107,0))</f>
        <v>0</v>
      </c>
      <c r="BP17" s="32">
        <f>($J17*EXP(BP$5*($N17+0.5*($O17)^2))*_xlfn.NORM.DIST((LN(($L17*EXP($K17/100*BP$5)))-LN($J17)-$N17*BP$5)/($O17*SQRT(BP$5))-$O17*SQRT(BP$5),0,1,TRUE)+$L17*EXP($K17/100*BP$5)*(1-_xlfn.NORM.DIST((LN(($L17*EXP($K17/100*BP$5)))-LN($J17)-$N17*BP$5)/($O17*SQRT(BP$5)),0,1,TRUE)))*EXP(-$F$1*BP$5)*INDEX('3)tpx males'!EX$57:EX$107,MATCH($Q17,'3)tpx males'!$DC$57:$DC$107,0))</f>
        <v>0</v>
      </c>
      <c r="BQ17" s="32">
        <f>($J17*EXP(BQ$5*($N17+0.5*($O17)^2))*_xlfn.NORM.DIST((LN(($L17*EXP($K17/100*BQ$5)))-LN($J17)-$N17*BQ$5)/($O17*SQRT(BQ$5))-$O17*SQRT(BQ$5),0,1,TRUE)+$L17*EXP($K17/100*BQ$5)*(1-_xlfn.NORM.DIST((LN(($L17*EXP($K17/100*BQ$5)))-LN($J17)-$N17*BQ$5)/($O17*SQRT(BQ$5)),0,1,TRUE)))*EXP(-$F$1*BQ$5)*INDEX('3)tpx males'!EY$57:EY$107,MATCH($Q17,'3)tpx males'!$DC$57:$DC$107,0))</f>
        <v>0</v>
      </c>
      <c r="BR17" s="32">
        <f>($J17*EXP(BR$5*($N17+0.5*($O17)^2))*_xlfn.NORM.DIST((LN(($L17*EXP($K17/100*BR$5)))-LN($J17)-$N17*BR$5)/($O17*SQRT(BR$5))-$O17*SQRT(BR$5),0,1,TRUE)+$L17*EXP($K17/100*BR$5)*(1-_xlfn.NORM.DIST((LN(($L17*EXP($K17/100*BR$5)))-LN($J17)-$N17*BR$5)/($O17*SQRT(BR$5)),0,1,TRUE)))*EXP(-$F$1*BR$5)*INDEX('3)tpx males'!EZ$57:EZ$107,MATCH($Q17,'3)tpx males'!$DC$57:$DC$107,0))</f>
        <v>0</v>
      </c>
      <c r="BS17" s="32">
        <f>($J17*EXP(BS$5*($N17+0.5*($O17)^2))*_xlfn.NORM.DIST((LN(($L17*EXP($K17/100*BS$5)))-LN($J17)-$N17*BS$5)/($O17*SQRT(BS$5))-$O17*SQRT(BS$5),0,1,TRUE)+$L17*EXP($K17/100*BS$5)*(1-_xlfn.NORM.DIST((LN(($L17*EXP($K17/100*BS$5)))-LN($J17)-$N17*BS$5)/($O17*SQRT(BS$5)),0,1,TRUE)))*EXP(-$F$1*BS$5)*INDEX('3)tpx males'!FA$57:FA$107,MATCH($Q17,'3)tpx males'!$DC$57:$DC$107,0))</f>
        <v>0</v>
      </c>
      <c r="BT17" s="32">
        <f>($J17*EXP(BT$5*($N17+0.5*($O17)^2))*_xlfn.NORM.DIST((LN(($L17*EXP($K17/100*BT$5)))-LN($J17)-$N17*BT$5)/($O17*SQRT(BT$5))-$O17*SQRT(BT$5),0,1,TRUE)+$L17*EXP($K17/100*BT$5)*(1-_xlfn.NORM.DIST((LN(($L17*EXP($K17/100*BT$5)))-LN($J17)-$N17*BT$5)/($O17*SQRT(BT$5)),0,1,TRUE)))*EXP(-$F$1*BT$5)*INDEX('3)tpx males'!FB$57:FB$107,MATCH($Q17,'3)tpx males'!$DC$57:$DC$107,0))</f>
        <v>0</v>
      </c>
    </row>
    <row r="18" spans="2:72" x14ac:dyDescent="0.25">
      <c r="B18" s="32" t="s">
        <v>16</v>
      </c>
      <c r="C18" s="32" t="s">
        <v>12</v>
      </c>
      <c r="D18" s="49">
        <v>11727</v>
      </c>
      <c r="E18" s="32" t="s">
        <v>13</v>
      </c>
      <c r="F18" s="32" t="s">
        <v>17</v>
      </c>
      <c r="G18" s="49" t="s">
        <v>17</v>
      </c>
      <c r="H18" s="32" t="s">
        <v>17</v>
      </c>
      <c r="I18" s="32" t="s">
        <v>22</v>
      </c>
      <c r="J18" s="32">
        <v>228165</v>
      </c>
      <c r="K18" s="32">
        <v>8.65</v>
      </c>
      <c r="L18" s="32">
        <f>'3) 2016 cases'!M18*EXP('3) 2016 cases'!L18/100)</f>
        <v>114952.47364438233</v>
      </c>
      <c r="M18" s="32"/>
      <c r="N18" s="32">
        <f>INDEX('2b)Working'!$I$61:$P$61,MATCH($I18,'2b)Working'!$I$60:$P$60,0))</f>
        <v>7.7288380255278302E-2</v>
      </c>
      <c r="O18" s="32">
        <f>INDEX('2b)Working'!$I$62:$P$62,MATCH($I18,'2b)Working'!$I$60:$P$60,0))</f>
        <v>4.7716681618892573E-2</v>
      </c>
      <c r="P18" s="32"/>
      <c r="Q18" s="32">
        <f t="shared" si="1"/>
        <v>85</v>
      </c>
      <c r="U18" s="32">
        <f t="shared" ca="1" si="2"/>
        <v>127539.11806444371</v>
      </c>
      <c r="W18" s="32">
        <f ca="1">($J18*EXP(W$5*($N18+0.5*($O18)^2))*_xlfn.NORM.DIST((LN(($L18*EXP($K18/100*W$5)))-LN($J18)-$N18*W$5)/($O18*SQRT(W$5))-$O18*SQRT(W$5),0,1,TRUE)+$L18*EXP($K18/100*W$5)*(1-_xlfn.NORM.DIST((LN(($L18*EXP($K18/100*W$5)))-LN($J18)-$N18*W$5)/($O18*SQRT(W$5)),0,1,TRUE)))*EXP(-$F$1*W$5)*INDEX('3)tpx males'!DE$57:DE$107,MATCH($Q18,'3)tpx males'!$DC$57:$DC$107,0))</f>
        <v>10255.213770741217</v>
      </c>
      <c r="X18" s="32">
        <f ca="1">($J18*EXP(X$5*($N18+0.5*($O18)^2))*_xlfn.NORM.DIST((LN(($L18*EXP($K18/100*X$5)))-LN($J18)-$N18*X$5)/($O18*SQRT(X$5))-$O18*SQRT(X$5),0,1,TRUE)+$L18*EXP($K18/100*X$5)*(1-_xlfn.NORM.DIST((LN(($L18*EXP($K18/100*X$5)))-LN($J18)-$N18*X$5)/($O18*SQRT(X$5)),0,1,TRUE)))*EXP(-$F$1*X$5)*INDEX('3)tpx males'!DF$57:DF$107,MATCH($Q18,'3)tpx males'!$DC$57:$DC$107,0))</f>
        <v>11235.447424066255</v>
      </c>
      <c r="Y18" s="32">
        <f ca="1">($J18*EXP(Y$5*($N18+0.5*($O18)^2))*_xlfn.NORM.DIST((LN(($L18*EXP($K18/100*Y$5)))-LN($J18)-$N18*Y$5)/($O18*SQRT(Y$5))-$O18*SQRT(Y$5),0,1,TRUE)+$L18*EXP($K18/100*Y$5)*(1-_xlfn.NORM.DIST((LN(($L18*EXP($K18/100*Y$5)))-LN($J18)-$N18*Y$5)/($O18*SQRT(Y$5)),0,1,TRUE)))*EXP(-$F$1*Y$5)*INDEX('3)tpx males'!DG$57:DG$107,MATCH($Q18,'3)tpx males'!$DC$57:$DC$107,0))</f>
        <v>10609.343830973596</v>
      </c>
      <c r="Z18" s="32">
        <f ca="1">($J18*EXP(Z$5*($N18+0.5*($O18)^2))*_xlfn.NORM.DIST((LN(($L18*EXP($K18/100*Z$5)))-LN($J18)-$N18*Z$5)/($O18*SQRT(Z$5))-$O18*SQRT(Z$5),0,1,TRUE)+$L18*EXP($K18/100*Z$5)*(1-_xlfn.NORM.DIST((LN(($L18*EXP($K18/100*Z$5)))-LN($J18)-$N18*Z$5)/($O18*SQRT(Z$5)),0,1,TRUE)))*EXP(-$F$1*Z$5)*INDEX('3)tpx males'!DH$57:DH$107,MATCH($Q18,'3)tpx males'!$DC$57:$DC$107,0))</f>
        <v>11020.633007628187</v>
      </c>
      <c r="AA18" s="32">
        <f ca="1">($J18*EXP(AA$5*($N18+0.5*($O18)^2))*_xlfn.NORM.DIST((LN(($L18*EXP($K18/100*AA$5)))-LN($J18)-$N18*AA$5)/($O18*SQRT(AA$5))-$O18*SQRT(AA$5),0,1,TRUE)+$L18*EXP($K18/100*AA$5)*(1-_xlfn.NORM.DIST((LN(($L18*EXP($K18/100*AA$5)))-LN($J18)-$N18*AA$5)/($O18*SQRT(AA$5)),0,1,TRUE)))*EXP(-$F$1*AA$5)*INDEX('3)tpx males'!DI$57:DI$107,MATCH($Q18,'3)tpx males'!$DC$57:$DC$107,0))</f>
        <v>11401.553791670931</v>
      </c>
      <c r="AB18" s="32">
        <f ca="1">($J18*EXP(AB$5*($N18+0.5*($O18)^2))*_xlfn.NORM.DIST((LN(($L18*EXP($K18/100*AB$5)))-LN($J18)-$N18*AB$5)/($O18*SQRT(AB$5))-$O18*SQRT(AB$5),0,1,TRUE)+$L18*EXP($K18/100*AB$5)*(1-_xlfn.NORM.DIST((LN(($L18*EXP($K18/100*AB$5)))-LN($J18)-$N18*AB$5)/($O18*SQRT(AB$5)),0,1,TRUE)))*EXP(-$F$1*AB$5)*INDEX('3)tpx males'!DJ$57:DJ$107,MATCH($Q18,'3)tpx males'!$DC$57:$DC$107,0))</f>
        <v>10708.70201377438</v>
      </c>
      <c r="AC18" s="32">
        <f ca="1">($J18*EXP(AC$5*($N18+0.5*($O18)^2))*_xlfn.NORM.DIST((LN(($L18*EXP($K18/100*AC$5)))-LN($J18)-$N18*AC$5)/($O18*SQRT(AC$5))-$O18*SQRT(AC$5),0,1,TRUE)+$L18*EXP($K18/100*AC$5)*(1-_xlfn.NORM.DIST((LN(($L18*EXP($K18/100*AC$5)))-LN($J18)-$N18*AC$5)/($O18*SQRT(AC$5)),0,1,TRUE)))*EXP(-$F$1*AC$5)*INDEX('3)tpx males'!DK$57:DK$107,MATCH($Q18,'3)tpx males'!$DC$57:$DC$107,0))</f>
        <v>10376.172141903748</v>
      </c>
      <c r="AD18" s="32">
        <f ca="1">($J18*EXP(AD$5*($N18+0.5*($O18)^2))*_xlfn.NORM.DIST((LN(($L18*EXP($K18/100*AD$5)))-LN($J18)-$N18*AD$5)/($O18*SQRT(AD$5))-$O18*SQRT(AD$5),0,1,TRUE)+$L18*EXP($K18/100*AD$5)*(1-_xlfn.NORM.DIST((LN(($L18*EXP($K18/100*AD$5)))-LN($J18)-$N18*AD$5)/($O18*SQRT(AD$5)),0,1,TRUE)))*EXP(-$F$1*AD$5)*INDEX('3)tpx males'!DL$57:DL$107,MATCH($Q18,'3)tpx males'!$DC$57:$DC$107,0))</f>
        <v>8935.7512948896729</v>
      </c>
      <c r="AE18" s="32">
        <f ca="1">($J18*EXP(AE$5*($N18+0.5*($O18)^2))*_xlfn.NORM.DIST((LN(($L18*EXP($K18/100*AE$5)))-LN($J18)-$N18*AE$5)/($O18*SQRT(AE$5))-$O18*SQRT(AE$5),0,1,TRUE)+$L18*EXP($K18/100*AE$5)*(1-_xlfn.NORM.DIST((LN(($L18*EXP($K18/100*AE$5)))-LN($J18)-$N18*AE$5)/($O18*SQRT(AE$5)),0,1,TRUE)))*EXP(-$F$1*AE$5)*INDEX('3)tpx males'!DM$57:DM$107,MATCH($Q18,'3)tpx males'!$DC$57:$DC$107,0))</f>
        <v>8520.4328653046141</v>
      </c>
      <c r="AF18" s="32">
        <f ca="1">($J18*EXP(AF$5*($N18+0.5*($O18)^2))*_xlfn.NORM.DIST((LN(($L18*EXP($K18/100*AF$5)))-LN($J18)-$N18*AF$5)/($O18*SQRT(AF$5))-$O18*SQRT(AF$5),0,1,TRUE)+$L18*EXP($K18/100*AF$5)*(1-_xlfn.NORM.DIST((LN(($L18*EXP($K18/100*AF$5)))-LN($J18)-$N18*AF$5)/($O18*SQRT(AF$5)),0,1,TRUE)))*EXP(-$F$1*AF$5)*INDEX('3)tpx males'!DN$57:DN$107,MATCH($Q18,'3)tpx males'!$DC$57:$DC$107,0))</f>
        <v>7851.8938626002146</v>
      </c>
      <c r="AG18" s="32">
        <f ca="1">($J18*EXP(AG$5*($N18+0.5*($O18)^2))*_xlfn.NORM.DIST((LN(($L18*EXP($K18/100*AG$5)))-LN($J18)-$N18*AG$5)/($O18*SQRT(AG$5))-$O18*SQRT(AG$5),0,1,TRUE)+$L18*EXP($K18/100*AG$5)*(1-_xlfn.NORM.DIST((LN(($L18*EXP($K18/100*AG$5)))-LN($J18)-$N18*AG$5)/($O18*SQRT(AG$5)),0,1,TRUE)))*EXP(-$F$1*AG$5)*INDEX('3)tpx males'!DO$57:DO$107,MATCH($Q18,'3)tpx males'!$DC$57:$DC$107,0))</f>
        <v>6505.0842721472654</v>
      </c>
      <c r="AH18" s="32">
        <f ca="1">($J18*EXP(AH$5*($N18+0.5*($O18)^2))*_xlfn.NORM.DIST((LN(($L18*EXP($K18/100*AH$5)))-LN($J18)-$N18*AH$5)/($O18*SQRT(AH$5))-$O18*SQRT(AH$5),0,1,TRUE)+$L18*EXP($K18/100*AH$5)*(1-_xlfn.NORM.DIST((LN(($L18*EXP($K18/100*AH$5)))-LN($J18)-$N18*AH$5)/($O18*SQRT(AH$5)),0,1,TRUE)))*EXP(-$F$1*AH$5)*INDEX('3)tpx males'!DP$57:DP$107,MATCH($Q18,'3)tpx males'!$DC$57:$DC$107,0))</f>
        <v>5374.284844392454</v>
      </c>
      <c r="AI18" s="32">
        <f ca="1">($J18*EXP(AI$5*($N18+0.5*($O18)^2))*_xlfn.NORM.DIST((LN(($L18*EXP($K18/100*AI$5)))-LN($J18)-$N18*AI$5)/($O18*SQRT(AI$5))-$O18*SQRT(AI$5),0,1,TRUE)+$L18*EXP($K18/100*AI$5)*(1-_xlfn.NORM.DIST((LN(($L18*EXP($K18/100*AI$5)))-LN($J18)-$N18*AI$5)/($O18*SQRT(AI$5)),0,1,TRUE)))*EXP(-$F$1*AI$5)*INDEX('3)tpx males'!DQ$57:DQ$107,MATCH($Q18,'3)tpx males'!$DC$57:$DC$107,0))</f>
        <v>4286.4889643197857</v>
      </c>
      <c r="AJ18" s="32">
        <f ca="1">($J18*EXP(AJ$5*($N18+0.5*($O18)^2))*_xlfn.NORM.DIST((LN(($L18*EXP($K18/100*AJ$5)))-LN($J18)-$N18*AJ$5)/($O18*SQRT(AJ$5))-$O18*SQRT(AJ$5),0,1,TRUE)+$L18*EXP($K18/100*AJ$5)*(1-_xlfn.NORM.DIST((LN(($L18*EXP($K18/100*AJ$5)))-LN($J18)-$N18*AJ$5)/($O18*SQRT(AJ$5)),0,1,TRUE)))*EXP(-$F$1*AJ$5)*INDEX('3)tpx males'!DR$57:DR$107,MATCH($Q18,'3)tpx males'!$DC$57:$DC$107,0))</f>
        <v>3288.8039298177387</v>
      </c>
      <c r="AK18" s="32">
        <f ca="1">($J18*EXP(AK$5*($N18+0.5*($O18)^2))*_xlfn.NORM.DIST((LN(($L18*EXP($K18/100*AK$5)))-LN($J18)-$N18*AK$5)/($O18*SQRT(AK$5))-$O18*SQRT(AK$5),0,1,TRUE)+$L18*EXP($K18/100*AK$5)*(1-_xlfn.NORM.DIST((LN(($L18*EXP($K18/100*AK$5)))-LN($J18)-$N18*AK$5)/($O18*SQRT(AK$5)),0,1,TRUE)))*EXP(-$F$1*AK$5)*INDEX('3)tpx males'!DS$57:DS$107,MATCH($Q18,'3)tpx males'!$DC$57:$DC$107,0))</f>
        <v>2439.2338184010955</v>
      </c>
      <c r="AL18" s="32">
        <f ca="1">($J18*EXP(AL$5*($N18+0.5*($O18)^2))*_xlfn.NORM.DIST((LN(($L18*EXP($K18/100*AL$5)))-LN($J18)-$N18*AL$5)/($O18*SQRT(AL$5))-$O18*SQRT(AL$5),0,1,TRUE)+$L18*EXP($K18/100*AL$5)*(1-_xlfn.NORM.DIST((LN(($L18*EXP($K18/100*AL$5)))-LN($J18)-$N18*AL$5)/($O18*SQRT(AL$5)),0,1,TRUE)))*EXP(-$F$1*AL$5)*INDEX('3)tpx males'!DT$57:DT$107,MATCH($Q18,'3)tpx males'!$DC$57:$DC$107,0))</f>
        <v>1713.7125143889546</v>
      </c>
      <c r="AM18" s="32">
        <f ca="1">($J18*EXP(AM$5*($N18+0.5*($O18)^2))*_xlfn.NORM.DIST((LN(($L18*EXP($K18/100*AM$5)))-LN($J18)-$N18*AM$5)/($O18*SQRT(AM$5))-$O18*SQRT(AM$5),0,1,TRUE)+$L18*EXP($K18/100*AM$5)*(1-_xlfn.NORM.DIST((LN(($L18*EXP($K18/100*AM$5)))-LN($J18)-$N18*AM$5)/($O18*SQRT(AM$5)),0,1,TRUE)))*EXP(-$F$1*AM$5)*INDEX('3)tpx males'!DU$57:DU$107,MATCH($Q18,'3)tpx males'!$DC$57:$DC$107,0))</f>
        <v>1169.2022077930367</v>
      </c>
      <c r="AN18" s="32">
        <f ca="1">($J18*EXP(AN$5*($N18+0.5*($O18)^2))*_xlfn.NORM.DIST((LN(($L18*EXP($K18/100*AN$5)))-LN($J18)-$N18*AN$5)/($O18*SQRT(AN$5))-$O18*SQRT(AN$5),0,1,TRUE)+$L18*EXP($K18/100*AN$5)*(1-_xlfn.NORM.DIST((LN(($L18*EXP($K18/100*AN$5)))-LN($J18)-$N18*AN$5)/($O18*SQRT(AN$5)),0,1,TRUE)))*EXP(-$F$1*AN$5)*INDEX('3)tpx males'!DV$57:DV$107,MATCH($Q18,'3)tpx males'!$DC$57:$DC$107,0))</f>
        <v>766.67420040712125</v>
      </c>
      <c r="AO18" s="32">
        <f ca="1">($J18*EXP(AO$5*($N18+0.5*($O18)^2))*_xlfn.NORM.DIST((LN(($L18*EXP($K18/100*AO$5)))-LN($J18)-$N18*AO$5)/($O18*SQRT(AO$5))-$O18*SQRT(AO$5),0,1,TRUE)+$L18*EXP($K18/100*AO$5)*(1-_xlfn.NORM.DIST((LN(($L18*EXP($K18/100*AO$5)))-LN($J18)-$N18*AO$5)/($O18*SQRT(AO$5)),0,1,TRUE)))*EXP(-$F$1*AO$5)*INDEX('3)tpx males'!DW$57:DW$107,MATCH($Q18,'3)tpx males'!$DC$57:$DC$107,0))</f>
        <v>470.36370519972928</v>
      </c>
      <c r="AP18" s="32">
        <f ca="1">($J18*EXP(AP$5*($N18+0.5*($O18)^2))*_xlfn.NORM.DIST((LN(($L18*EXP($K18/100*AP$5)))-LN($J18)-$N18*AP$5)/($O18*SQRT(AP$5))-$O18*SQRT(AP$5),0,1,TRUE)+$L18*EXP($K18/100*AP$5)*(1-_xlfn.NORM.DIST((LN(($L18*EXP($K18/100*AP$5)))-LN($J18)-$N18*AP$5)/($O18*SQRT(AP$5)),0,1,TRUE)))*EXP(-$F$1*AP$5)*INDEX('3)tpx males'!DX$57:DX$107,MATCH($Q18,'3)tpx males'!$DC$57:$DC$107,0))</f>
        <v>284.31683616111894</v>
      </c>
      <c r="AQ18" s="32">
        <f ca="1">($J18*EXP(AQ$5*($N18+0.5*($O18)^2))*_xlfn.NORM.DIST((LN(($L18*EXP($K18/100*AQ$5)))-LN($J18)-$N18*AQ$5)/($O18*SQRT(AQ$5))-$O18*SQRT(AQ$5),0,1,TRUE)+$L18*EXP($K18/100*AQ$5)*(1-_xlfn.NORM.DIST((LN(($L18*EXP($K18/100*AQ$5)))-LN($J18)-$N18*AQ$5)/($O18*SQRT(AQ$5)),0,1,TRUE)))*EXP(-$F$1*AQ$5)*INDEX('3)tpx males'!DY$57:DY$107,MATCH($Q18,'3)tpx males'!$DC$57:$DC$107,0))</f>
        <v>158.88317073045789</v>
      </c>
      <c r="AR18" s="32">
        <f ca="1">($J18*EXP(AR$5*($N18+0.5*($O18)^2))*_xlfn.NORM.DIST((LN(($L18*EXP($K18/100*AR$5)))-LN($J18)-$N18*AR$5)/($O18*SQRT(AR$5))-$O18*SQRT(AR$5),0,1,TRUE)+$L18*EXP($K18/100*AR$5)*(1-_xlfn.NORM.DIST((LN(($L18*EXP($K18/100*AR$5)))-LN($J18)-$N18*AR$5)/($O18*SQRT(AR$5)),0,1,TRUE)))*EXP(-$F$1*AR$5)*INDEX('3)tpx males'!DZ$57:DZ$107,MATCH($Q18,'3)tpx males'!$DC$57:$DC$107,0))</f>
        <v>88.871586389571462</v>
      </c>
      <c r="AS18" s="32">
        <f ca="1">($J18*EXP(AS$5*($N18+0.5*($O18)^2))*_xlfn.NORM.DIST((LN(($L18*EXP($K18/100*AS$5)))-LN($J18)-$N18*AS$5)/($O18*SQRT(AS$5))-$O18*SQRT(AS$5),0,1,TRUE)+$L18*EXP($K18/100*AS$5)*(1-_xlfn.NORM.DIST((LN(($L18*EXP($K18/100*AS$5)))-LN($J18)-$N18*AS$5)/($O18*SQRT(AS$5)),0,1,TRUE)))*EXP(-$F$1*AS$5)*INDEX('3)tpx males'!EA$57:EA$107,MATCH($Q18,'3)tpx males'!$DC$57:$DC$107,0))</f>
        <v>47.642171623652231</v>
      </c>
      <c r="AT18" s="32">
        <f ca="1">($J18*EXP(AT$5*($N18+0.5*($O18)^2))*_xlfn.NORM.DIST((LN(($L18*EXP($K18/100*AT$5)))-LN($J18)-$N18*AT$5)/($O18*SQRT(AT$5))-$O18*SQRT(AT$5),0,1,TRUE)+$L18*EXP($K18/100*AT$5)*(1-_xlfn.NORM.DIST((LN(($L18*EXP($K18/100*AT$5)))-LN($J18)-$N18*AT$5)/($O18*SQRT(AT$5)),0,1,TRUE)))*EXP(-$F$1*AT$5)*INDEX('3)tpx males'!EB$57:EB$107,MATCH($Q18,'3)tpx males'!$DC$57:$DC$107,0))</f>
        <v>19.98508801504985</v>
      </c>
      <c r="AU18" s="32">
        <f ca="1">($J18*EXP(AU$5*($N18+0.5*($O18)^2))*_xlfn.NORM.DIST((LN(($L18*EXP($K18/100*AU$5)))-LN($J18)-$N18*AU$5)/($O18*SQRT(AU$5))-$O18*SQRT(AU$5),0,1,TRUE)+$L18*EXP($K18/100*AU$5)*(1-_xlfn.NORM.DIST((LN(($L18*EXP($K18/100*AU$5)))-LN($J18)-$N18*AU$5)/($O18*SQRT(AU$5)),0,1,TRUE)))*EXP(-$F$1*AU$5)*INDEX('3)tpx males'!EC$57:EC$107,MATCH($Q18,'3)tpx males'!$DC$57:$DC$107,0))</f>
        <v>10.426751103832913</v>
      </c>
      <c r="AV18" s="32">
        <f>($J18*EXP(AV$5*($N18+0.5*($O18)^2))*_xlfn.NORM.DIST((LN(($L18*EXP($K18/100*AV$5)))-LN($J18)-$N18*AV$5)/($O18*SQRT(AV$5))-$O18*SQRT(AV$5),0,1,TRUE)+$L18*EXP($K18/100*AV$5)*(1-_xlfn.NORM.DIST((LN(($L18*EXP($K18/100*AV$5)))-LN($J18)-$N18*AV$5)/($O18*SQRT(AV$5)),0,1,TRUE)))*EXP(-$F$1*AV$5)*INDEX('3)tpx males'!ED$57:ED$107,MATCH($Q18,'3)tpx males'!$DC$57:$DC$107,0))</f>
        <v>0</v>
      </c>
      <c r="AW18" s="32">
        <f>($J18*EXP(AW$5*($N18+0.5*($O18)^2))*_xlfn.NORM.DIST((LN(($L18*EXP($K18/100*AW$5)))-LN($J18)-$N18*AW$5)/($O18*SQRT(AW$5))-$O18*SQRT(AW$5),0,1,TRUE)+$L18*EXP($K18/100*AW$5)*(1-_xlfn.NORM.DIST((LN(($L18*EXP($K18/100*AW$5)))-LN($J18)-$N18*AW$5)/($O18*SQRT(AW$5)),0,1,TRUE)))*EXP(-$F$1*AW$5)*INDEX('3)tpx males'!EE$57:EE$107,MATCH($Q18,'3)tpx males'!$DC$57:$DC$107,0))</f>
        <v>0</v>
      </c>
      <c r="AX18" s="32">
        <f>($J18*EXP(AX$5*($N18+0.5*($O18)^2))*_xlfn.NORM.DIST((LN(($L18*EXP($K18/100*AX$5)))-LN($J18)-$N18*AX$5)/($O18*SQRT(AX$5))-$O18*SQRT(AX$5),0,1,TRUE)+$L18*EXP($K18/100*AX$5)*(1-_xlfn.NORM.DIST((LN(($L18*EXP($K18/100*AX$5)))-LN($J18)-$N18*AX$5)/($O18*SQRT(AX$5)),0,1,TRUE)))*EXP(-$F$1*AX$5)*INDEX('3)tpx males'!EF$57:EF$107,MATCH($Q18,'3)tpx males'!$DC$57:$DC$107,0))</f>
        <v>0</v>
      </c>
      <c r="AY18" s="32">
        <f>($J18*EXP(AY$5*($N18+0.5*($O18)^2))*_xlfn.NORM.DIST((LN(($L18*EXP($K18/100*AY$5)))-LN($J18)-$N18*AY$5)/($O18*SQRT(AY$5))-$O18*SQRT(AY$5),0,1,TRUE)+$L18*EXP($K18/100*AY$5)*(1-_xlfn.NORM.DIST((LN(($L18*EXP($K18/100*AY$5)))-LN($J18)-$N18*AY$5)/($O18*SQRT(AY$5)),0,1,TRUE)))*EXP(-$F$1*AY$5)*INDEX('3)tpx males'!EG$57:EG$107,MATCH($Q18,'3)tpx males'!$DC$57:$DC$107,0))</f>
        <v>0</v>
      </c>
      <c r="AZ18" s="32">
        <f>($J18*EXP(AZ$5*($N18+0.5*($O18)^2))*_xlfn.NORM.DIST((LN(($L18*EXP($K18/100*AZ$5)))-LN($J18)-$N18*AZ$5)/($O18*SQRT(AZ$5))-$O18*SQRT(AZ$5),0,1,TRUE)+$L18*EXP($K18/100*AZ$5)*(1-_xlfn.NORM.DIST((LN(($L18*EXP($K18/100*AZ$5)))-LN($J18)-$N18*AZ$5)/($O18*SQRT(AZ$5)),0,1,TRUE)))*EXP(-$F$1*AZ$5)*INDEX('3)tpx males'!EH$57:EH$107,MATCH($Q18,'3)tpx males'!$DC$57:$DC$107,0))</f>
        <v>0</v>
      </c>
      <c r="BA18" s="32">
        <f>($J18*EXP(BA$5*($N18+0.5*($O18)^2))*_xlfn.NORM.DIST((LN(($L18*EXP($K18/100*BA$5)))-LN($J18)-$N18*BA$5)/($O18*SQRT(BA$5))-$O18*SQRT(BA$5),0,1,TRUE)+$L18*EXP($K18/100*BA$5)*(1-_xlfn.NORM.DIST((LN(($L18*EXP($K18/100*BA$5)))-LN($J18)-$N18*BA$5)/($O18*SQRT(BA$5)),0,1,TRUE)))*EXP(-$F$1*BA$5)*INDEX('3)tpx males'!EI$57:EI$107,MATCH($Q18,'3)tpx males'!$DC$57:$DC$107,0))</f>
        <v>0</v>
      </c>
      <c r="BB18" s="32">
        <f>($J18*EXP(BB$5*($N18+0.5*($O18)^2))*_xlfn.NORM.DIST((LN(($L18*EXP($K18/100*BB$5)))-LN($J18)-$N18*BB$5)/($O18*SQRT(BB$5))-$O18*SQRT(BB$5),0,1,TRUE)+$L18*EXP($K18/100*BB$5)*(1-_xlfn.NORM.DIST((LN(($L18*EXP($K18/100*BB$5)))-LN($J18)-$N18*BB$5)/($O18*SQRT(BB$5)),0,1,TRUE)))*EXP(-$F$1*BB$5)*INDEX('3)tpx males'!EJ$57:EJ$107,MATCH($Q18,'3)tpx males'!$DC$57:$DC$107,0))</f>
        <v>0</v>
      </c>
      <c r="BC18" s="32">
        <f>($J18*EXP(BC$5*($N18+0.5*($O18)^2))*_xlfn.NORM.DIST((LN(($L18*EXP($K18/100*BC$5)))-LN($J18)-$N18*BC$5)/($O18*SQRT(BC$5))-$O18*SQRT(BC$5),0,1,TRUE)+$L18*EXP($K18/100*BC$5)*(1-_xlfn.NORM.DIST((LN(($L18*EXP($K18/100*BC$5)))-LN($J18)-$N18*BC$5)/($O18*SQRT(BC$5)),0,1,TRUE)))*EXP(-$F$1*BC$5)*INDEX('3)tpx males'!EK$57:EK$107,MATCH($Q18,'3)tpx males'!$DC$57:$DC$107,0))</f>
        <v>0</v>
      </c>
      <c r="BD18" s="32">
        <f>($J18*EXP(BD$5*($N18+0.5*($O18)^2))*_xlfn.NORM.DIST((LN(($L18*EXP($K18/100*BD$5)))-LN($J18)-$N18*BD$5)/($O18*SQRT(BD$5))-$O18*SQRT(BD$5),0,1,TRUE)+$L18*EXP($K18/100*BD$5)*(1-_xlfn.NORM.DIST((LN(($L18*EXP($K18/100*BD$5)))-LN($J18)-$N18*BD$5)/($O18*SQRT(BD$5)),0,1,TRUE)))*EXP(-$F$1*BD$5)*INDEX('3)tpx males'!EL$57:EL$107,MATCH($Q18,'3)tpx males'!$DC$57:$DC$107,0))</f>
        <v>0</v>
      </c>
      <c r="BE18" s="32">
        <f>($J18*EXP(BE$5*($N18+0.5*($O18)^2))*_xlfn.NORM.DIST((LN(($L18*EXP($K18/100*BE$5)))-LN($J18)-$N18*BE$5)/($O18*SQRT(BE$5))-$O18*SQRT(BE$5),0,1,TRUE)+$L18*EXP($K18/100*BE$5)*(1-_xlfn.NORM.DIST((LN(($L18*EXP($K18/100*BE$5)))-LN($J18)-$N18*BE$5)/($O18*SQRT(BE$5)),0,1,TRUE)))*EXP(-$F$1*BE$5)*INDEX('3)tpx males'!EM$57:EM$107,MATCH($Q18,'3)tpx males'!$DC$57:$DC$107,0))</f>
        <v>0</v>
      </c>
      <c r="BF18" s="32">
        <f>($J18*EXP(BF$5*($N18+0.5*($O18)^2))*_xlfn.NORM.DIST((LN(($L18*EXP($K18/100*BF$5)))-LN($J18)-$N18*BF$5)/($O18*SQRT(BF$5))-$O18*SQRT(BF$5),0,1,TRUE)+$L18*EXP($K18/100*BF$5)*(1-_xlfn.NORM.DIST((LN(($L18*EXP($K18/100*BF$5)))-LN($J18)-$N18*BF$5)/($O18*SQRT(BF$5)),0,1,TRUE)))*EXP(-$F$1*BF$5)*INDEX('3)tpx males'!EN$57:EN$107,MATCH($Q18,'3)tpx males'!$DC$57:$DC$107,0))</f>
        <v>0</v>
      </c>
      <c r="BG18" s="32">
        <f>($J18*EXP(BG$5*($N18+0.5*($O18)^2))*_xlfn.NORM.DIST((LN(($L18*EXP($K18/100*BG$5)))-LN($J18)-$N18*BG$5)/($O18*SQRT(BG$5))-$O18*SQRT(BG$5),0,1,TRUE)+$L18*EXP($K18/100*BG$5)*(1-_xlfn.NORM.DIST((LN(($L18*EXP($K18/100*BG$5)))-LN($J18)-$N18*BG$5)/($O18*SQRT(BG$5)),0,1,TRUE)))*EXP(-$F$1*BG$5)*INDEX('3)tpx males'!EO$57:EO$107,MATCH($Q18,'3)tpx males'!$DC$57:$DC$107,0))</f>
        <v>0</v>
      </c>
      <c r="BH18" s="32">
        <f>($J18*EXP(BH$5*($N18+0.5*($O18)^2))*_xlfn.NORM.DIST((LN(($L18*EXP($K18/100*BH$5)))-LN($J18)-$N18*BH$5)/($O18*SQRT(BH$5))-$O18*SQRT(BH$5),0,1,TRUE)+$L18*EXP($K18/100*BH$5)*(1-_xlfn.NORM.DIST((LN(($L18*EXP($K18/100*BH$5)))-LN($J18)-$N18*BH$5)/($O18*SQRT(BH$5)),0,1,TRUE)))*EXP(-$F$1*BH$5)*INDEX('3)tpx males'!EP$57:EP$107,MATCH($Q18,'3)tpx males'!$DC$57:$DC$107,0))</f>
        <v>0</v>
      </c>
      <c r="BI18" s="32">
        <f>($J18*EXP(BI$5*($N18+0.5*($O18)^2))*_xlfn.NORM.DIST((LN(($L18*EXP($K18/100*BI$5)))-LN($J18)-$N18*BI$5)/($O18*SQRT(BI$5))-$O18*SQRT(BI$5),0,1,TRUE)+$L18*EXP($K18/100*BI$5)*(1-_xlfn.NORM.DIST((LN(($L18*EXP($K18/100*BI$5)))-LN($J18)-$N18*BI$5)/($O18*SQRT(BI$5)),0,1,TRUE)))*EXP(-$F$1*BI$5)*INDEX('3)tpx males'!EQ$57:EQ$107,MATCH($Q18,'3)tpx males'!$DC$57:$DC$107,0))</f>
        <v>0</v>
      </c>
      <c r="BJ18" s="32">
        <f>($J18*EXP(BJ$5*($N18+0.5*($O18)^2))*_xlfn.NORM.DIST((LN(($L18*EXP($K18/100*BJ$5)))-LN($J18)-$N18*BJ$5)/($O18*SQRT(BJ$5))-$O18*SQRT(BJ$5),0,1,TRUE)+$L18*EXP($K18/100*BJ$5)*(1-_xlfn.NORM.DIST((LN(($L18*EXP($K18/100*BJ$5)))-LN($J18)-$N18*BJ$5)/($O18*SQRT(BJ$5)),0,1,TRUE)))*EXP(-$F$1*BJ$5)*INDEX('3)tpx males'!ER$57:ER$107,MATCH($Q18,'3)tpx males'!$DC$57:$DC$107,0))</f>
        <v>0</v>
      </c>
      <c r="BK18" s="32">
        <f>($J18*EXP(BK$5*($N18+0.5*($O18)^2))*_xlfn.NORM.DIST((LN(($L18*EXP($K18/100*BK$5)))-LN($J18)-$N18*BK$5)/($O18*SQRT(BK$5))-$O18*SQRT(BK$5),0,1,TRUE)+$L18*EXP($K18/100*BK$5)*(1-_xlfn.NORM.DIST((LN(($L18*EXP($K18/100*BK$5)))-LN($J18)-$N18*BK$5)/($O18*SQRT(BK$5)),0,1,TRUE)))*EXP(-$F$1*BK$5)*INDEX('3)tpx males'!ES$57:ES$107,MATCH($Q18,'3)tpx males'!$DC$57:$DC$107,0))</f>
        <v>0</v>
      </c>
      <c r="BL18" s="32">
        <f>($J18*EXP(BL$5*($N18+0.5*($O18)^2))*_xlfn.NORM.DIST((LN(($L18*EXP($K18/100*BL$5)))-LN($J18)-$N18*BL$5)/($O18*SQRT(BL$5))-$O18*SQRT(BL$5),0,1,TRUE)+$L18*EXP($K18/100*BL$5)*(1-_xlfn.NORM.DIST((LN(($L18*EXP($K18/100*BL$5)))-LN($J18)-$N18*BL$5)/($O18*SQRT(BL$5)),0,1,TRUE)))*EXP(-$F$1*BL$5)*INDEX('3)tpx males'!ET$57:ET$107,MATCH($Q18,'3)tpx males'!$DC$57:$DC$107,0))</f>
        <v>0</v>
      </c>
      <c r="BM18" s="32">
        <f>($J18*EXP(BM$5*($N18+0.5*($O18)^2))*_xlfn.NORM.DIST((LN(($L18*EXP($K18/100*BM$5)))-LN($J18)-$N18*BM$5)/($O18*SQRT(BM$5))-$O18*SQRT(BM$5),0,1,TRUE)+$L18*EXP($K18/100*BM$5)*(1-_xlfn.NORM.DIST((LN(($L18*EXP($K18/100*BM$5)))-LN($J18)-$N18*BM$5)/($O18*SQRT(BM$5)),0,1,TRUE)))*EXP(-$F$1*BM$5)*INDEX('3)tpx males'!EU$57:EU$107,MATCH($Q18,'3)tpx males'!$DC$57:$DC$107,0))</f>
        <v>0</v>
      </c>
      <c r="BN18" s="32">
        <f>($J18*EXP(BN$5*($N18+0.5*($O18)^2))*_xlfn.NORM.DIST((LN(($L18*EXP($K18/100*BN$5)))-LN($J18)-$N18*BN$5)/($O18*SQRT(BN$5))-$O18*SQRT(BN$5),0,1,TRUE)+$L18*EXP($K18/100*BN$5)*(1-_xlfn.NORM.DIST((LN(($L18*EXP($K18/100*BN$5)))-LN($J18)-$N18*BN$5)/($O18*SQRT(BN$5)),0,1,TRUE)))*EXP(-$F$1*BN$5)*INDEX('3)tpx males'!EV$57:EV$107,MATCH($Q18,'3)tpx males'!$DC$57:$DC$107,0))</f>
        <v>0</v>
      </c>
      <c r="BO18" s="32">
        <f>($J18*EXP(BO$5*($N18+0.5*($O18)^2))*_xlfn.NORM.DIST((LN(($L18*EXP($K18/100*BO$5)))-LN($J18)-$N18*BO$5)/($O18*SQRT(BO$5))-$O18*SQRT(BO$5),0,1,TRUE)+$L18*EXP($K18/100*BO$5)*(1-_xlfn.NORM.DIST((LN(($L18*EXP($K18/100*BO$5)))-LN($J18)-$N18*BO$5)/($O18*SQRT(BO$5)),0,1,TRUE)))*EXP(-$F$1*BO$5)*INDEX('3)tpx males'!EW$57:EW$107,MATCH($Q18,'3)tpx males'!$DC$57:$DC$107,0))</f>
        <v>0</v>
      </c>
      <c r="BP18" s="32">
        <f>($J18*EXP(BP$5*($N18+0.5*($O18)^2))*_xlfn.NORM.DIST((LN(($L18*EXP($K18/100*BP$5)))-LN($J18)-$N18*BP$5)/($O18*SQRT(BP$5))-$O18*SQRT(BP$5),0,1,TRUE)+$L18*EXP($K18/100*BP$5)*(1-_xlfn.NORM.DIST((LN(($L18*EXP($K18/100*BP$5)))-LN($J18)-$N18*BP$5)/($O18*SQRT(BP$5)),0,1,TRUE)))*EXP(-$F$1*BP$5)*INDEX('3)tpx males'!EX$57:EX$107,MATCH($Q18,'3)tpx males'!$DC$57:$DC$107,0))</f>
        <v>0</v>
      </c>
      <c r="BQ18" s="32">
        <f>($J18*EXP(BQ$5*($N18+0.5*($O18)^2))*_xlfn.NORM.DIST((LN(($L18*EXP($K18/100*BQ$5)))-LN($J18)-$N18*BQ$5)/($O18*SQRT(BQ$5))-$O18*SQRT(BQ$5),0,1,TRUE)+$L18*EXP($K18/100*BQ$5)*(1-_xlfn.NORM.DIST((LN(($L18*EXP($K18/100*BQ$5)))-LN($J18)-$N18*BQ$5)/($O18*SQRT(BQ$5)),0,1,TRUE)))*EXP(-$F$1*BQ$5)*INDEX('3)tpx males'!EY$57:EY$107,MATCH($Q18,'3)tpx males'!$DC$57:$DC$107,0))</f>
        <v>0</v>
      </c>
      <c r="BR18" s="32">
        <f>($J18*EXP(BR$5*($N18+0.5*($O18)^2))*_xlfn.NORM.DIST((LN(($L18*EXP($K18/100*BR$5)))-LN($J18)-$N18*BR$5)/($O18*SQRT(BR$5))-$O18*SQRT(BR$5),0,1,TRUE)+$L18*EXP($K18/100*BR$5)*(1-_xlfn.NORM.DIST((LN(($L18*EXP($K18/100*BR$5)))-LN($J18)-$N18*BR$5)/($O18*SQRT(BR$5)),0,1,TRUE)))*EXP(-$F$1*BR$5)*INDEX('3)tpx males'!EZ$57:EZ$107,MATCH($Q18,'3)tpx males'!$DC$57:$DC$107,0))</f>
        <v>0</v>
      </c>
      <c r="BS18" s="32">
        <f>($J18*EXP(BS$5*($N18+0.5*($O18)^2))*_xlfn.NORM.DIST((LN(($L18*EXP($K18/100*BS$5)))-LN($J18)-$N18*BS$5)/($O18*SQRT(BS$5))-$O18*SQRT(BS$5),0,1,TRUE)+$L18*EXP($K18/100*BS$5)*(1-_xlfn.NORM.DIST((LN(($L18*EXP($K18/100*BS$5)))-LN($J18)-$N18*BS$5)/($O18*SQRT(BS$5)),0,1,TRUE)))*EXP(-$F$1*BS$5)*INDEX('3)tpx males'!FA$57:FA$107,MATCH($Q18,'3)tpx males'!$DC$57:$DC$107,0))</f>
        <v>0</v>
      </c>
      <c r="BT18" s="32">
        <f>($J18*EXP(BT$5*($N18+0.5*($O18)^2))*_xlfn.NORM.DIST((LN(($L18*EXP($K18/100*BT$5)))-LN($J18)-$N18*BT$5)/($O18*SQRT(BT$5))-$O18*SQRT(BT$5),0,1,TRUE)+$L18*EXP($K18/100*BT$5)*(1-_xlfn.NORM.DIST((LN(($L18*EXP($K18/100*BT$5)))-LN($J18)-$N18*BT$5)/($O18*SQRT(BT$5)),0,1,TRUE)))*EXP(-$F$1*BT$5)*INDEX('3)tpx males'!FB$57:FB$107,MATCH($Q18,'3)tpx males'!$DC$57:$DC$107,0))</f>
        <v>0</v>
      </c>
    </row>
    <row r="19" spans="2:72" x14ac:dyDescent="0.25">
      <c r="B19" s="32" t="s">
        <v>16</v>
      </c>
      <c r="C19" s="32" t="s">
        <v>12</v>
      </c>
      <c r="D19" s="49">
        <v>16736</v>
      </c>
      <c r="E19" s="32" t="s">
        <v>13</v>
      </c>
      <c r="F19" s="32" t="s">
        <v>17</v>
      </c>
      <c r="G19" s="49" t="s">
        <v>17</v>
      </c>
      <c r="H19" s="32" t="s">
        <v>17</v>
      </c>
      <c r="I19" s="32" t="s">
        <v>23</v>
      </c>
      <c r="J19" s="32">
        <v>420805</v>
      </c>
      <c r="K19" s="32">
        <v>9.3000000000000007</v>
      </c>
      <c r="L19" s="32">
        <f>'3) 2016 cases'!M19*EXP('3) 2016 cases'!L19/100)</f>
        <v>143253.87522801329</v>
      </c>
      <c r="M19" s="32"/>
      <c r="N19" s="32">
        <f>INDEX('2b)Working'!$I$61:$P$61,MATCH($I19,'2b)Working'!$I$60:$P$60,0))</f>
        <v>6.4419325448889148E-2</v>
      </c>
      <c r="O19" s="32">
        <f>INDEX('2b)Working'!$I$62:$P$62,MATCH($I19,'2b)Working'!$I$60:$P$60,0))</f>
        <v>5.1556803430206084E-2</v>
      </c>
      <c r="P19" s="32"/>
      <c r="Q19" s="32">
        <f t="shared" si="1"/>
        <v>72</v>
      </c>
      <c r="U19" s="32">
        <f t="shared" ca="1" si="2"/>
        <v>201722.45328292498</v>
      </c>
      <c r="W19" s="32">
        <f ca="1">($J19*EXP(W$5*($N19+0.5*($O19)^2))*_xlfn.NORM.DIST((LN(($L19*EXP($K19/100*W$5)))-LN($J19)-$N19*W$5)/($O19*SQRT(W$5))-$O19*SQRT(W$5),0,1,TRUE)+$L19*EXP($K19/100*W$5)*(1-_xlfn.NORM.DIST((LN(($L19*EXP($K19/100*W$5)))-LN($J19)-$N19*W$5)/($O19*SQRT(W$5)),0,1,TRUE)))*EXP(-$F$1*W$5)*INDEX('3)tpx males'!DE$57:DE$107,MATCH($Q19,'3)tpx males'!$DC$57:$DC$107,0))</f>
        <v>2898.7817310563446</v>
      </c>
      <c r="X19" s="32">
        <f ca="1">($J19*EXP(X$5*($N19+0.5*($O19)^2))*_xlfn.NORM.DIST((LN(($L19*EXP($K19/100*X$5)))-LN($J19)-$N19*X$5)/($O19*SQRT(X$5))-$O19*SQRT(X$5),0,1,TRUE)+$L19*EXP($K19/100*X$5)*(1-_xlfn.NORM.DIST((LN(($L19*EXP($K19/100*X$5)))-LN($J19)-$N19*X$5)/($O19*SQRT(X$5)),0,1,TRUE)))*EXP(-$F$1*X$5)*INDEX('3)tpx males'!DF$57:DF$107,MATCH($Q19,'3)tpx males'!$DC$57:$DC$107,0))</f>
        <v>3034.3947531040176</v>
      </c>
      <c r="Y19" s="32">
        <f ca="1">($J19*EXP(Y$5*($N19+0.5*($O19)^2))*_xlfn.NORM.DIST((LN(($L19*EXP($K19/100*Y$5)))-LN($J19)-$N19*Y$5)/($O19*SQRT(Y$5))-$O19*SQRT(Y$5),0,1,TRUE)+$L19*EXP($K19/100*Y$5)*(1-_xlfn.NORM.DIST((LN(($L19*EXP($K19/100*Y$5)))-LN($J19)-$N19*Y$5)/($O19*SQRT(Y$5)),0,1,TRUE)))*EXP(-$F$1*Y$5)*INDEX('3)tpx males'!DG$57:DG$107,MATCH($Q19,'3)tpx males'!$DC$57:$DC$107,0))</f>
        <v>3561.5061879552122</v>
      </c>
      <c r="Z19" s="32">
        <f ca="1">($J19*EXP(Z$5*($N19+0.5*($O19)^2))*_xlfn.NORM.DIST((LN(($L19*EXP($K19/100*Z$5)))-LN($J19)-$N19*Z$5)/($O19*SQRT(Z$5))-$O19*SQRT(Z$5),0,1,TRUE)+$L19*EXP($K19/100*Z$5)*(1-_xlfn.NORM.DIST((LN(($L19*EXP($K19/100*Z$5)))-LN($J19)-$N19*Z$5)/($O19*SQRT(Z$5)),0,1,TRUE)))*EXP(-$F$1*Z$5)*INDEX('3)tpx males'!DH$57:DH$107,MATCH($Q19,'3)tpx males'!$DC$57:$DC$107,0))</f>
        <v>3733.4102360988345</v>
      </c>
      <c r="AA19" s="32">
        <f ca="1">($J19*EXP(AA$5*($N19+0.5*($O19)^2))*_xlfn.NORM.DIST((LN(($L19*EXP($K19/100*AA$5)))-LN($J19)-$N19*AA$5)/($O19*SQRT(AA$5))-$O19*SQRT(AA$5),0,1,TRUE)+$L19*EXP($K19/100*AA$5)*(1-_xlfn.NORM.DIST((LN(($L19*EXP($K19/100*AA$5)))-LN($J19)-$N19*AA$5)/($O19*SQRT(AA$5)),0,1,TRUE)))*EXP(-$F$1*AA$5)*INDEX('3)tpx males'!DI$57:DI$107,MATCH($Q19,'3)tpx males'!$DC$57:$DC$107,0))</f>
        <v>4307.4046748118335</v>
      </c>
      <c r="AB19" s="32">
        <f ca="1">($J19*EXP(AB$5*($N19+0.5*($O19)^2))*_xlfn.NORM.DIST((LN(($L19*EXP($K19/100*AB$5)))-LN($J19)-$N19*AB$5)/($O19*SQRT(AB$5))-$O19*SQRT(AB$5),0,1,TRUE)+$L19*EXP($K19/100*AB$5)*(1-_xlfn.NORM.DIST((LN(($L19*EXP($K19/100*AB$5)))-LN($J19)-$N19*AB$5)/($O19*SQRT(AB$5)),0,1,TRUE)))*EXP(-$F$1*AB$5)*INDEX('3)tpx males'!DJ$57:DJ$107,MATCH($Q19,'3)tpx males'!$DC$57:$DC$107,0))</f>
        <v>4901.6518750833447</v>
      </c>
      <c r="AC19" s="32">
        <f ca="1">($J19*EXP(AC$5*($N19+0.5*($O19)^2))*_xlfn.NORM.DIST((LN(($L19*EXP($K19/100*AC$5)))-LN($J19)-$N19*AC$5)/($O19*SQRT(AC$5))-$O19*SQRT(AC$5),0,1,TRUE)+$L19*EXP($K19/100*AC$5)*(1-_xlfn.NORM.DIST((LN(($L19*EXP($K19/100*AC$5)))-LN($J19)-$N19*AC$5)/($O19*SQRT(AC$5)),0,1,TRUE)))*EXP(-$F$1*AC$5)*INDEX('3)tpx males'!DK$57:DK$107,MATCH($Q19,'3)tpx males'!$DC$57:$DC$107,0))</f>
        <v>4996.2199572810532</v>
      </c>
      <c r="AD19" s="32">
        <f ca="1">($J19*EXP(AD$5*($N19+0.5*($O19)^2))*_xlfn.NORM.DIST((LN(($L19*EXP($K19/100*AD$5)))-LN($J19)-$N19*AD$5)/($O19*SQRT(AD$5))-$O19*SQRT(AD$5),0,1,TRUE)+$L19*EXP($K19/100*AD$5)*(1-_xlfn.NORM.DIST((LN(($L19*EXP($K19/100*AD$5)))-LN($J19)-$N19*AD$5)/($O19*SQRT(AD$5)),0,1,TRUE)))*EXP(-$F$1*AD$5)*INDEX('3)tpx males'!DL$57:DL$107,MATCH($Q19,'3)tpx males'!$DC$57:$DC$107,0))</f>
        <v>5819.8497068934867</v>
      </c>
      <c r="AE19" s="32">
        <f ca="1">($J19*EXP(AE$5*($N19+0.5*($O19)^2))*_xlfn.NORM.DIST((LN(($L19*EXP($K19/100*AE$5)))-LN($J19)-$N19*AE$5)/($O19*SQRT(AE$5))-$O19*SQRT(AE$5),0,1,TRUE)+$L19*EXP($K19/100*AE$5)*(1-_xlfn.NORM.DIST((LN(($L19*EXP($K19/100*AE$5)))-LN($J19)-$N19*AE$5)/($O19*SQRT(AE$5)),0,1,TRUE)))*EXP(-$F$1*AE$5)*INDEX('3)tpx males'!DM$57:DM$107,MATCH($Q19,'3)tpx males'!$DC$57:$DC$107,0))</f>
        <v>6205.472021366204</v>
      </c>
      <c r="AF19" s="32">
        <f ca="1">($J19*EXP(AF$5*($N19+0.5*($O19)^2))*_xlfn.NORM.DIST((LN(($L19*EXP($K19/100*AF$5)))-LN($J19)-$N19*AF$5)/($O19*SQRT(AF$5))-$O19*SQRT(AF$5),0,1,TRUE)+$L19*EXP($K19/100*AF$5)*(1-_xlfn.NORM.DIST((LN(($L19*EXP($K19/100*AF$5)))-LN($J19)-$N19*AF$5)/($O19*SQRT(AF$5)),0,1,TRUE)))*EXP(-$F$1*AF$5)*INDEX('3)tpx males'!DN$57:DN$107,MATCH($Q19,'3)tpx males'!$DC$57:$DC$107,0))</f>
        <v>7042.1662914115896</v>
      </c>
      <c r="AG19" s="32">
        <f ca="1">($J19*EXP(AG$5*($N19+0.5*($O19)^2))*_xlfn.NORM.DIST((LN(($L19*EXP($K19/100*AG$5)))-LN($J19)-$N19*AG$5)/($O19*SQRT(AG$5))-$O19*SQRT(AG$5),0,1,TRUE)+$L19*EXP($K19/100*AG$5)*(1-_xlfn.NORM.DIST((LN(($L19*EXP($K19/100*AG$5)))-LN($J19)-$N19*AG$5)/($O19*SQRT(AG$5)),0,1,TRUE)))*EXP(-$F$1*AG$5)*INDEX('3)tpx males'!DO$57:DO$107,MATCH($Q19,'3)tpx males'!$DC$57:$DC$107,0))</f>
        <v>7633.0000182682452</v>
      </c>
      <c r="AH19" s="32">
        <f ca="1">($J19*EXP(AH$5*($N19+0.5*($O19)^2))*_xlfn.NORM.DIST((LN(($L19*EXP($K19/100*AH$5)))-LN($J19)-$N19*AH$5)/($O19*SQRT(AH$5))-$O19*SQRT(AH$5),0,1,TRUE)+$L19*EXP($K19/100*AH$5)*(1-_xlfn.NORM.DIST((LN(($L19*EXP($K19/100*AH$5)))-LN($J19)-$N19*AH$5)/($O19*SQRT(AH$5)),0,1,TRUE)))*EXP(-$F$1*AH$5)*INDEX('3)tpx males'!DP$57:DP$107,MATCH($Q19,'3)tpx males'!$DC$57:$DC$107,0))</f>
        <v>8501.681787044603</v>
      </c>
      <c r="AI19" s="32">
        <f ca="1">($J19*EXP(AI$5*($N19+0.5*($O19)^2))*_xlfn.NORM.DIST((LN(($L19*EXP($K19/100*AI$5)))-LN($J19)-$N19*AI$5)/($O19*SQRT(AI$5))-$O19*SQRT(AI$5),0,1,TRUE)+$L19*EXP($K19/100*AI$5)*(1-_xlfn.NORM.DIST((LN(($L19*EXP($K19/100*AI$5)))-LN($J19)-$N19*AI$5)/($O19*SQRT(AI$5)),0,1,TRUE)))*EXP(-$F$1*AI$5)*INDEX('3)tpx males'!DQ$57:DQ$107,MATCH($Q19,'3)tpx males'!$DC$57:$DC$107,0))</f>
        <v>8830.894147146093</v>
      </c>
      <c r="AJ19" s="32">
        <f ca="1">($J19*EXP(AJ$5*($N19+0.5*($O19)^2))*_xlfn.NORM.DIST((LN(($L19*EXP($K19/100*AJ$5)))-LN($J19)-$N19*AJ$5)/($O19*SQRT(AJ$5))-$O19*SQRT(AJ$5),0,1,TRUE)+$L19*EXP($K19/100*AJ$5)*(1-_xlfn.NORM.DIST((LN(($L19*EXP($K19/100*AJ$5)))-LN($J19)-$N19*AJ$5)/($O19*SQRT(AJ$5)),0,1,TRUE)))*EXP(-$F$1*AJ$5)*INDEX('3)tpx males'!DR$57:DR$107,MATCH($Q19,'3)tpx males'!$DC$57:$DC$107,0))</f>
        <v>8989.3322078809415</v>
      </c>
      <c r="AK19" s="32">
        <f ca="1">($J19*EXP(AK$5*($N19+0.5*($O19)^2))*_xlfn.NORM.DIST((LN(($L19*EXP($K19/100*AK$5)))-LN($J19)-$N19*AK$5)/($O19*SQRT(AK$5))-$O19*SQRT(AK$5),0,1,TRUE)+$L19*EXP($K19/100*AK$5)*(1-_xlfn.NORM.DIST((LN(($L19*EXP($K19/100*AK$5)))-LN($J19)-$N19*AK$5)/($O19*SQRT(AK$5)),0,1,TRUE)))*EXP(-$F$1*AK$5)*INDEX('3)tpx males'!DS$57:DS$107,MATCH($Q19,'3)tpx males'!$DC$57:$DC$107,0))</f>
        <v>10432.421458716917</v>
      </c>
      <c r="AL19" s="32">
        <f ca="1">($J19*EXP(AL$5*($N19+0.5*($O19)^2))*_xlfn.NORM.DIST((LN(($L19*EXP($K19/100*AL$5)))-LN($J19)-$N19*AL$5)/($O19*SQRT(AL$5))-$O19*SQRT(AL$5),0,1,TRUE)+$L19*EXP($K19/100*AL$5)*(1-_xlfn.NORM.DIST((LN(($L19*EXP($K19/100*AL$5)))-LN($J19)-$N19*AL$5)/($O19*SQRT(AL$5)),0,1,TRUE)))*EXP(-$F$1*AL$5)*INDEX('3)tpx males'!DT$57:DT$107,MATCH($Q19,'3)tpx males'!$DC$57:$DC$107,0))</f>
        <v>9922.4654602854262</v>
      </c>
      <c r="AM19" s="32">
        <f ca="1">($J19*EXP(AM$5*($N19+0.5*($O19)^2))*_xlfn.NORM.DIST((LN(($L19*EXP($K19/100*AM$5)))-LN($J19)-$N19*AM$5)/($O19*SQRT(AM$5))-$O19*SQRT(AM$5),0,1,TRUE)+$L19*EXP($K19/100*AM$5)*(1-_xlfn.NORM.DIST((LN(($L19*EXP($K19/100*AM$5)))-LN($J19)-$N19*AM$5)/($O19*SQRT(AM$5)),0,1,TRUE)))*EXP(-$F$1*AM$5)*INDEX('3)tpx males'!DU$57:DU$107,MATCH($Q19,'3)tpx males'!$DC$57:$DC$107,0))</f>
        <v>10584.730476825436</v>
      </c>
      <c r="AN19" s="32">
        <f ca="1">($J19*EXP(AN$5*($N19+0.5*($O19)^2))*_xlfn.NORM.DIST((LN(($L19*EXP($K19/100*AN$5)))-LN($J19)-$N19*AN$5)/($O19*SQRT(AN$5))-$O19*SQRT(AN$5),0,1,TRUE)+$L19*EXP($K19/100*AN$5)*(1-_xlfn.NORM.DIST((LN(($L19*EXP($K19/100*AN$5)))-LN($J19)-$N19*AN$5)/($O19*SQRT(AN$5)),0,1,TRUE)))*EXP(-$F$1*AN$5)*INDEX('3)tpx males'!DV$57:DV$107,MATCH($Q19,'3)tpx males'!$DC$57:$DC$107,0))</f>
        <v>11415.520322899247</v>
      </c>
      <c r="AO19" s="32">
        <f ca="1">($J19*EXP(AO$5*($N19+0.5*($O19)^2))*_xlfn.NORM.DIST((LN(($L19*EXP($K19/100*AO$5)))-LN($J19)-$N19*AO$5)/($O19*SQRT(AO$5))-$O19*SQRT(AO$5),0,1,TRUE)+$L19*EXP($K19/100*AO$5)*(1-_xlfn.NORM.DIST((LN(($L19*EXP($K19/100*AO$5)))-LN($J19)-$N19*AO$5)/($O19*SQRT(AO$5)),0,1,TRUE)))*EXP(-$F$1*AO$5)*INDEX('3)tpx males'!DW$57:DW$107,MATCH($Q19,'3)tpx males'!$DC$57:$DC$107,0))</f>
        <v>10907.195193772201</v>
      </c>
      <c r="AP19" s="32">
        <f ca="1">($J19*EXP(AP$5*($N19+0.5*($O19)^2))*_xlfn.NORM.DIST((LN(($L19*EXP($K19/100*AP$5)))-LN($J19)-$N19*AP$5)/($O19*SQRT(AP$5))-$O19*SQRT(AP$5),0,1,TRUE)+$L19*EXP($K19/100*AP$5)*(1-_xlfn.NORM.DIST((LN(($L19*EXP($K19/100*AP$5)))-LN($J19)-$N19*AP$5)/($O19*SQRT(AP$5)),0,1,TRUE)))*EXP(-$F$1*AP$5)*INDEX('3)tpx males'!DX$57:DX$107,MATCH($Q19,'3)tpx males'!$DC$57:$DC$107,0))</f>
        <v>10813.487814660502</v>
      </c>
      <c r="AQ19" s="32">
        <f ca="1">($J19*EXP(AQ$5*($N19+0.5*($O19)^2))*_xlfn.NORM.DIST((LN(($L19*EXP($K19/100*AQ$5)))-LN($J19)-$N19*AQ$5)/($O19*SQRT(AQ$5))-$O19*SQRT(AQ$5),0,1,TRUE)+$L19*EXP($K19/100*AQ$5)*(1-_xlfn.NORM.DIST((LN(($L19*EXP($K19/100*AQ$5)))-LN($J19)-$N19*AQ$5)/($O19*SQRT(AQ$5)),0,1,TRUE)))*EXP(-$F$1*AQ$5)*INDEX('3)tpx males'!DY$57:DY$107,MATCH($Q19,'3)tpx males'!$DC$57:$DC$107,0))</f>
        <v>9400.9973256176199</v>
      </c>
      <c r="AR19" s="32">
        <f ca="1">($J19*EXP(AR$5*($N19+0.5*($O19)^2))*_xlfn.NORM.DIST((LN(($L19*EXP($K19/100*AR$5)))-LN($J19)-$N19*AR$5)/($O19*SQRT(AR$5))-$O19*SQRT(AR$5),0,1,TRUE)+$L19*EXP($K19/100*AR$5)*(1-_xlfn.NORM.DIST((LN(($L19*EXP($K19/100*AR$5)))-LN($J19)-$N19*AR$5)/($O19*SQRT(AR$5)),0,1,TRUE)))*EXP(-$F$1*AR$5)*INDEX('3)tpx males'!DZ$57:DZ$107,MATCH($Q19,'3)tpx males'!$DC$57:$DC$107,0))</f>
        <v>9180.8000192905401</v>
      </c>
      <c r="AS19" s="32">
        <f ca="1">($J19*EXP(AS$5*($N19+0.5*($O19)^2))*_xlfn.NORM.DIST((LN(($L19*EXP($K19/100*AS$5)))-LN($J19)-$N19*AS$5)/($O19*SQRT(AS$5))-$O19*SQRT(AS$5),0,1,TRUE)+$L19*EXP($K19/100*AS$5)*(1-_xlfn.NORM.DIST((LN(($L19*EXP($K19/100*AS$5)))-LN($J19)-$N19*AS$5)/($O19*SQRT(AS$5)),0,1,TRUE)))*EXP(-$F$1*AS$5)*INDEX('3)tpx males'!EA$57:EA$107,MATCH($Q19,'3)tpx males'!$DC$57:$DC$107,0))</f>
        <v>8645.510376175971</v>
      </c>
      <c r="AT19" s="32">
        <f ca="1">($J19*EXP(AT$5*($N19+0.5*($O19)^2))*_xlfn.NORM.DIST((LN(($L19*EXP($K19/100*AT$5)))-LN($J19)-$N19*AT$5)/($O19*SQRT(AT$5))-$O19*SQRT(AT$5),0,1,TRUE)+$L19*EXP($K19/100*AT$5)*(1-_xlfn.NORM.DIST((LN(($L19*EXP($K19/100*AT$5)))-LN($J19)-$N19*AT$5)/($O19*SQRT(AT$5)),0,1,TRUE)))*EXP(-$F$1*AT$5)*INDEX('3)tpx males'!EB$57:EB$107,MATCH($Q19,'3)tpx males'!$DC$57:$DC$107,0))</f>
        <v>7235.6651844923626</v>
      </c>
      <c r="AU19" s="32">
        <f ca="1">($J19*EXP(AU$5*($N19+0.5*($O19)^2))*_xlfn.NORM.DIST((LN(($L19*EXP($K19/100*AU$5)))-LN($J19)-$N19*AU$5)/($O19*SQRT(AU$5))-$O19*SQRT(AU$5),0,1,TRUE)+$L19*EXP($K19/100*AU$5)*(1-_xlfn.NORM.DIST((LN(($L19*EXP($K19/100*AU$5)))-LN($J19)-$N19*AU$5)/($O19*SQRT(AU$5)),0,1,TRUE)))*EXP(-$F$1*AU$5)*INDEX('3)tpx males'!EC$57:EC$107,MATCH($Q19,'3)tpx males'!$DC$57:$DC$107,0))</f>
        <v>6042.8812733528721</v>
      </c>
      <c r="AV19" s="32">
        <f ca="1">($J19*EXP(AV$5*($N19+0.5*($O19)^2))*_xlfn.NORM.DIST((LN(($L19*EXP($K19/100*AV$5)))-LN($J19)-$N19*AV$5)/($O19*SQRT(AV$5))-$O19*SQRT(AV$5),0,1,TRUE)+$L19*EXP($K19/100*AV$5)*(1-_xlfn.NORM.DIST((LN(($L19*EXP($K19/100*AV$5)))-LN($J19)-$N19*AV$5)/($O19*SQRT(AV$5)),0,1,TRUE)))*EXP(-$F$1*AV$5)*INDEX('3)tpx males'!ED$57:ED$107,MATCH($Q19,'3)tpx males'!$DC$57:$DC$107,0))</f>
        <v>4861.7356716530849</v>
      </c>
      <c r="AW19" s="32">
        <f ca="1">($J19*EXP(AW$5*($N19+0.5*($O19)^2))*_xlfn.NORM.DIST((LN(($L19*EXP($K19/100*AW$5)))-LN($J19)-$N19*AW$5)/($O19*SQRT(AW$5))-$O19*SQRT(AW$5),0,1,TRUE)+$L19*EXP($K19/100*AW$5)*(1-_xlfn.NORM.DIST((LN(($L19*EXP($K19/100*AW$5)))-LN($J19)-$N19*AW$5)/($O19*SQRT(AW$5)),0,1,TRUE)))*EXP(-$F$1*AW$5)*INDEX('3)tpx males'!EE$57:EE$107,MATCH($Q19,'3)tpx males'!$DC$57:$DC$107,0))</f>
        <v>3746.0772928665856</v>
      </c>
      <c r="AX19" s="32">
        <f ca="1">($J19*EXP(AX$5*($N19+0.5*($O19)^2))*_xlfn.NORM.DIST((LN(($L19*EXP($K19/100*AX$5)))-LN($J19)-$N19*AX$5)/($O19*SQRT(AX$5))-$O19*SQRT(AX$5),0,1,TRUE)+$L19*EXP($K19/100*AX$5)*(1-_xlfn.NORM.DIST((LN(($L19*EXP($K19/100*AX$5)))-LN($J19)-$N19*AX$5)/($O19*SQRT(AX$5)),0,1,TRUE)))*EXP(-$F$1*AX$5)*INDEX('3)tpx males'!EF$57:EF$107,MATCH($Q19,'3)tpx males'!$DC$57:$DC$107,0))</f>
        <v>2788.0774358725462</v>
      </c>
      <c r="AY19" s="32">
        <f ca="1">($J19*EXP(AY$5*($N19+0.5*($O19)^2))*_xlfn.NORM.DIST((LN(($L19*EXP($K19/100*AY$5)))-LN($J19)-$N19*AY$5)/($O19*SQRT(AY$5))-$O19*SQRT(AY$5),0,1,TRUE)+$L19*EXP($K19/100*AY$5)*(1-_xlfn.NORM.DIST((LN(($L19*EXP($K19/100*AY$5)))-LN($J19)-$N19*AY$5)/($O19*SQRT(AY$5)),0,1,TRUE)))*EXP(-$F$1*AY$5)*INDEX('3)tpx males'!EG$57:EG$107,MATCH($Q19,'3)tpx males'!$DC$57:$DC$107,0))</f>
        <v>1946.2279799898101</v>
      </c>
      <c r="AZ19" s="32">
        <f ca="1">($J19*EXP(AZ$5*($N19+0.5*($O19)^2))*_xlfn.NORM.DIST((LN(($L19*EXP($K19/100*AZ$5)))-LN($J19)-$N19*AZ$5)/($O19*SQRT(AZ$5))-$O19*SQRT(AZ$5),0,1,TRUE)+$L19*EXP($K19/100*AZ$5)*(1-_xlfn.NORM.DIST((LN(($L19*EXP($K19/100*AZ$5)))-LN($J19)-$N19*AZ$5)/($O19*SQRT(AZ$5)),0,1,TRUE)))*EXP(-$F$1*AZ$5)*INDEX('3)tpx males'!EH$57:EH$107,MATCH($Q19,'3)tpx males'!$DC$57:$DC$107,0))</f>
        <v>1321.8281791618654</v>
      </c>
      <c r="BA19" s="32">
        <f ca="1">($J19*EXP(BA$5*($N19+0.5*($O19)^2))*_xlfn.NORM.DIST((LN(($L19*EXP($K19/100*BA$5)))-LN($J19)-$N19*BA$5)/($O19*SQRT(BA$5))-$O19*SQRT(BA$5),0,1,TRUE)+$L19*EXP($K19/100*BA$5)*(1-_xlfn.NORM.DIST((LN(($L19*EXP($K19/100*BA$5)))-LN($J19)-$N19*BA$5)/($O19*SQRT(BA$5)),0,1,TRUE)))*EXP(-$F$1*BA$5)*INDEX('3)tpx males'!EI$57:EI$107,MATCH($Q19,'3)tpx males'!$DC$57:$DC$107,0))</f>
        <v>861.05586177916132</v>
      </c>
      <c r="BB19" s="32">
        <f ca="1">($J19*EXP(BB$5*($N19+0.5*($O19)^2))*_xlfn.NORM.DIST((LN(($L19*EXP($K19/100*BB$5)))-LN($J19)-$N19*BB$5)/($O19*SQRT(BB$5))-$O19*SQRT(BB$5),0,1,TRUE)+$L19*EXP($K19/100*BB$5)*(1-_xlfn.NORM.DIST((LN(($L19*EXP($K19/100*BB$5)))-LN($J19)-$N19*BB$5)/($O19*SQRT(BB$5)),0,1,TRUE)))*EXP(-$F$1*BB$5)*INDEX('3)tpx males'!EJ$57:EJ$107,MATCH($Q19,'3)tpx males'!$DC$57:$DC$107,0))</f>
        <v>516.58994973301901</v>
      </c>
      <c r="BC19" s="32">
        <f ca="1">($J19*EXP(BC$5*($N19+0.5*($O19)^2))*_xlfn.NORM.DIST((LN(($L19*EXP($K19/100*BC$5)))-LN($J19)-$N19*BC$5)/($O19*SQRT(BC$5))-$O19*SQRT(BC$5),0,1,TRUE)+$L19*EXP($K19/100*BC$5)*(1-_xlfn.NORM.DIST((LN(($L19*EXP($K19/100*BC$5)))-LN($J19)-$N19*BC$5)/($O19*SQRT(BC$5)),0,1,TRUE)))*EXP(-$F$1*BC$5)*INDEX('3)tpx males'!EK$57:EK$107,MATCH($Q19,'3)tpx males'!$DC$57:$DC$107,0))</f>
        <v>307.6065248717295</v>
      </c>
      <c r="BD19" s="32">
        <f ca="1">($J19*EXP(BD$5*($N19+0.5*($O19)^2))*_xlfn.NORM.DIST((LN(($L19*EXP($K19/100*BD$5)))-LN($J19)-$N19*BD$5)/($O19*SQRT(BD$5))-$O19*SQRT(BD$5),0,1,TRUE)+$L19*EXP($K19/100*BD$5)*(1-_xlfn.NORM.DIST((LN(($L19*EXP($K19/100*BD$5)))-LN($J19)-$N19*BD$5)/($O19*SQRT(BD$5)),0,1,TRUE)))*EXP(-$F$1*BD$5)*INDEX('3)tpx males'!EL$57:EL$107,MATCH($Q19,'3)tpx males'!$DC$57:$DC$107,0))</f>
        <v>167.98468036184516</v>
      </c>
      <c r="BE19" s="32">
        <f ca="1">($J19*EXP(BE$5*($N19+0.5*($O19)^2))*_xlfn.NORM.DIST((LN(($L19*EXP($K19/100*BE$5)))-LN($J19)-$N19*BE$5)/($O19*SQRT(BE$5))-$O19*SQRT(BE$5),0,1,TRUE)+$L19*EXP($K19/100*BE$5)*(1-_xlfn.NORM.DIST((LN(($L19*EXP($K19/100*BE$5)))-LN($J19)-$N19*BE$5)/($O19*SQRT(BE$5)),0,1,TRUE)))*EXP(-$F$1*BE$5)*INDEX('3)tpx males'!EM$57:EM$107,MATCH($Q19,'3)tpx males'!$DC$57:$DC$107,0))</f>
        <v>92.666879571794439</v>
      </c>
      <c r="BF19" s="32">
        <f ca="1">($J19*EXP(BF$5*($N19+0.5*($O19)^2))*_xlfn.NORM.DIST((LN(($L19*EXP($K19/100*BF$5)))-LN($J19)-$N19*BF$5)/($O19*SQRT(BF$5))-$O19*SQRT(BF$5),0,1,TRUE)+$L19*EXP($K19/100*BF$5)*(1-_xlfn.NORM.DIST((LN(($L19*EXP($K19/100*BF$5)))-LN($J19)-$N19*BF$5)/($O19*SQRT(BF$5)),0,1,TRUE)))*EXP(-$F$1*BF$5)*INDEX('3)tpx males'!EN$57:EN$107,MATCH($Q19,'3)tpx males'!$DC$57:$DC$107,0))</f>
        <v>47.239614631861151</v>
      </c>
      <c r="BG19" s="32">
        <f ca="1">($J19*EXP(BG$5*($N19+0.5*($O19)^2))*_xlfn.NORM.DIST((LN(($L19*EXP($K19/100*BG$5)))-LN($J19)-$N19*BG$5)/($O19*SQRT(BG$5))-$O19*SQRT(BG$5),0,1,TRUE)+$L19*EXP($K19/100*BG$5)*(1-_xlfn.NORM.DIST((LN(($L19*EXP($K19/100*BG$5)))-LN($J19)-$N19*BG$5)/($O19*SQRT(BG$5)),0,1,TRUE)))*EXP(-$F$1*BG$5)*INDEX('3)tpx males'!EO$57:EO$107,MATCH($Q19,'3)tpx males'!$DC$57:$DC$107,0))</f>
        <v>18.389114387435782</v>
      </c>
      <c r="BH19" s="32">
        <f ca="1">($J19*EXP(BH$5*($N19+0.5*($O19)^2))*_xlfn.NORM.DIST((LN(($L19*EXP($K19/100*BH$5)))-LN($J19)-$N19*BH$5)/($O19*SQRT(BH$5))-$O19*SQRT(BH$5),0,1,TRUE)+$L19*EXP($K19/100*BH$5)*(1-_xlfn.NORM.DIST((LN(($L19*EXP($K19/100*BH$5)))-LN($J19)-$N19*BH$5)/($O19*SQRT(BH$5)),0,1,TRUE)))*EXP(-$F$1*BH$5)*INDEX('3)tpx males'!EP$57:EP$107,MATCH($Q19,'3)tpx males'!$DC$57:$DC$107,0))</f>
        <v>9.5335965533030986</v>
      </c>
      <c r="BI19" s="32">
        <f>($J19*EXP(BI$5*($N19+0.5*($O19)^2))*_xlfn.NORM.DIST((LN(($L19*EXP($K19/100*BI$5)))-LN($J19)-$N19*BI$5)/($O19*SQRT(BI$5))-$O19*SQRT(BI$5),0,1,TRUE)+$L19*EXP($K19/100*BI$5)*(1-_xlfn.NORM.DIST((LN(($L19*EXP($K19/100*BI$5)))-LN($J19)-$N19*BI$5)/($O19*SQRT(BI$5)),0,1,TRUE)))*EXP(-$F$1*BI$5)*INDEX('3)tpx males'!EQ$57:EQ$107,MATCH($Q19,'3)tpx males'!$DC$57:$DC$107,0))</f>
        <v>0</v>
      </c>
      <c r="BJ19" s="32">
        <f>($J19*EXP(BJ$5*($N19+0.5*($O19)^2))*_xlfn.NORM.DIST((LN(($L19*EXP($K19/100*BJ$5)))-LN($J19)-$N19*BJ$5)/($O19*SQRT(BJ$5))-$O19*SQRT(BJ$5),0,1,TRUE)+$L19*EXP($K19/100*BJ$5)*(1-_xlfn.NORM.DIST((LN(($L19*EXP($K19/100*BJ$5)))-LN($J19)-$N19*BJ$5)/($O19*SQRT(BJ$5)),0,1,TRUE)))*EXP(-$F$1*BJ$5)*INDEX('3)tpx males'!ER$57:ER$107,MATCH($Q19,'3)tpx males'!$DC$57:$DC$107,0))</f>
        <v>0</v>
      </c>
      <c r="BK19" s="32">
        <f>($J19*EXP(BK$5*($N19+0.5*($O19)^2))*_xlfn.NORM.DIST((LN(($L19*EXP($K19/100*BK$5)))-LN($J19)-$N19*BK$5)/($O19*SQRT(BK$5))-$O19*SQRT(BK$5),0,1,TRUE)+$L19*EXP($K19/100*BK$5)*(1-_xlfn.NORM.DIST((LN(($L19*EXP($K19/100*BK$5)))-LN($J19)-$N19*BK$5)/($O19*SQRT(BK$5)),0,1,TRUE)))*EXP(-$F$1*BK$5)*INDEX('3)tpx males'!ES$57:ES$107,MATCH($Q19,'3)tpx males'!$DC$57:$DC$107,0))</f>
        <v>0</v>
      </c>
      <c r="BL19" s="32">
        <f>($J19*EXP(BL$5*($N19+0.5*($O19)^2))*_xlfn.NORM.DIST((LN(($L19*EXP($K19/100*BL$5)))-LN($J19)-$N19*BL$5)/($O19*SQRT(BL$5))-$O19*SQRT(BL$5),0,1,TRUE)+$L19*EXP($K19/100*BL$5)*(1-_xlfn.NORM.DIST((LN(($L19*EXP($K19/100*BL$5)))-LN($J19)-$N19*BL$5)/($O19*SQRT(BL$5)),0,1,TRUE)))*EXP(-$F$1*BL$5)*INDEX('3)tpx males'!ET$57:ET$107,MATCH($Q19,'3)tpx males'!$DC$57:$DC$107,0))</f>
        <v>0</v>
      </c>
      <c r="BM19" s="32">
        <f>($J19*EXP(BM$5*($N19+0.5*($O19)^2))*_xlfn.NORM.DIST((LN(($L19*EXP($K19/100*BM$5)))-LN($J19)-$N19*BM$5)/($O19*SQRT(BM$5))-$O19*SQRT(BM$5),0,1,TRUE)+$L19*EXP($K19/100*BM$5)*(1-_xlfn.NORM.DIST((LN(($L19*EXP($K19/100*BM$5)))-LN($J19)-$N19*BM$5)/($O19*SQRT(BM$5)),0,1,TRUE)))*EXP(-$F$1*BM$5)*INDEX('3)tpx males'!EU$57:EU$107,MATCH($Q19,'3)tpx males'!$DC$57:$DC$107,0))</f>
        <v>0</v>
      </c>
      <c r="BN19" s="32">
        <f>($J19*EXP(BN$5*($N19+0.5*($O19)^2))*_xlfn.NORM.DIST((LN(($L19*EXP($K19/100*BN$5)))-LN($J19)-$N19*BN$5)/($O19*SQRT(BN$5))-$O19*SQRT(BN$5),0,1,TRUE)+$L19*EXP($K19/100*BN$5)*(1-_xlfn.NORM.DIST((LN(($L19*EXP($K19/100*BN$5)))-LN($J19)-$N19*BN$5)/($O19*SQRT(BN$5)),0,1,TRUE)))*EXP(-$F$1*BN$5)*INDEX('3)tpx males'!EV$57:EV$107,MATCH($Q19,'3)tpx males'!$DC$57:$DC$107,0))</f>
        <v>0</v>
      </c>
      <c r="BO19" s="32">
        <f>($J19*EXP(BO$5*($N19+0.5*($O19)^2))*_xlfn.NORM.DIST((LN(($L19*EXP($K19/100*BO$5)))-LN($J19)-$N19*BO$5)/($O19*SQRT(BO$5))-$O19*SQRT(BO$5),0,1,TRUE)+$L19*EXP($K19/100*BO$5)*(1-_xlfn.NORM.DIST((LN(($L19*EXP($K19/100*BO$5)))-LN($J19)-$N19*BO$5)/($O19*SQRT(BO$5)),0,1,TRUE)))*EXP(-$F$1*BO$5)*INDEX('3)tpx males'!EW$57:EW$107,MATCH($Q19,'3)tpx males'!$DC$57:$DC$107,0))</f>
        <v>0</v>
      </c>
      <c r="BP19" s="32">
        <f>($J19*EXP(BP$5*($N19+0.5*($O19)^2))*_xlfn.NORM.DIST((LN(($L19*EXP($K19/100*BP$5)))-LN($J19)-$N19*BP$5)/($O19*SQRT(BP$5))-$O19*SQRT(BP$5),0,1,TRUE)+$L19*EXP($K19/100*BP$5)*(1-_xlfn.NORM.DIST((LN(($L19*EXP($K19/100*BP$5)))-LN($J19)-$N19*BP$5)/($O19*SQRT(BP$5)),0,1,TRUE)))*EXP(-$F$1*BP$5)*INDEX('3)tpx males'!EX$57:EX$107,MATCH($Q19,'3)tpx males'!$DC$57:$DC$107,0))</f>
        <v>0</v>
      </c>
      <c r="BQ19" s="32">
        <f>($J19*EXP(BQ$5*($N19+0.5*($O19)^2))*_xlfn.NORM.DIST((LN(($L19*EXP($K19/100*BQ$5)))-LN($J19)-$N19*BQ$5)/($O19*SQRT(BQ$5))-$O19*SQRT(BQ$5),0,1,TRUE)+$L19*EXP($K19/100*BQ$5)*(1-_xlfn.NORM.DIST((LN(($L19*EXP($K19/100*BQ$5)))-LN($J19)-$N19*BQ$5)/($O19*SQRT(BQ$5)),0,1,TRUE)))*EXP(-$F$1*BQ$5)*INDEX('3)tpx males'!EY$57:EY$107,MATCH($Q19,'3)tpx males'!$DC$57:$DC$107,0))</f>
        <v>0</v>
      </c>
      <c r="BR19" s="32">
        <f>($J19*EXP(BR$5*($N19+0.5*($O19)^2))*_xlfn.NORM.DIST((LN(($L19*EXP($K19/100*BR$5)))-LN($J19)-$N19*BR$5)/($O19*SQRT(BR$5))-$O19*SQRT(BR$5),0,1,TRUE)+$L19*EXP($K19/100*BR$5)*(1-_xlfn.NORM.DIST((LN(($L19*EXP($K19/100*BR$5)))-LN($J19)-$N19*BR$5)/($O19*SQRT(BR$5)),0,1,TRUE)))*EXP(-$F$1*BR$5)*INDEX('3)tpx males'!EZ$57:EZ$107,MATCH($Q19,'3)tpx males'!$DC$57:$DC$107,0))</f>
        <v>0</v>
      </c>
      <c r="BS19" s="32">
        <f>($J19*EXP(BS$5*($N19+0.5*($O19)^2))*_xlfn.NORM.DIST((LN(($L19*EXP($K19/100*BS$5)))-LN($J19)-$N19*BS$5)/($O19*SQRT(BS$5))-$O19*SQRT(BS$5),0,1,TRUE)+$L19*EXP($K19/100*BS$5)*(1-_xlfn.NORM.DIST((LN(($L19*EXP($K19/100*BS$5)))-LN($J19)-$N19*BS$5)/($O19*SQRT(BS$5)),0,1,TRUE)))*EXP(-$F$1*BS$5)*INDEX('3)tpx males'!FA$57:FA$107,MATCH($Q19,'3)tpx males'!$DC$57:$DC$107,0))</f>
        <v>0</v>
      </c>
      <c r="BT19" s="32">
        <f>($J19*EXP(BT$5*($N19+0.5*($O19)^2))*_xlfn.NORM.DIST((LN(($L19*EXP($K19/100*BT$5)))-LN($J19)-$N19*BT$5)/($O19*SQRT(BT$5))-$O19*SQRT(BT$5),0,1,TRUE)+$L19*EXP($K19/100*BT$5)*(1-_xlfn.NORM.DIST((LN(($L19*EXP($K19/100*BT$5)))-LN($J19)-$N19*BT$5)/($O19*SQRT(BT$5)),0,1,TRUE)))*EXP(-$F$1*BT$5)*INDEX('3)tpx males'!FB$57:FB$107,MATCH($Q19,'3)tpx males'!$DC$57:$DC$107,0))</f>
        <v>0</v>
      </c>
    </row>
    <row r="20" spans="2:72" x14ac:dyDescent="0.25">
      <c r="B20" s="32" t="s">
        <v>16</v>
      </c>
      <c r="C20" s="32" t="s">
        <v>12</v>
      </c>
      <c r="D20" s="49">
        <v>12975</v>
      </c>
      <c r="E20" s="32" t="s">
        <v>13</v>
      </c>
      <c r="F20" s="32" t="s">
        <v>17</v>
      </c>
      <c r="G20" s="49" t="s">
        <v>17</v>
      </c>
      <c r="H20" s="32" t="s">
        <v>17</v>
      </c>
      <c r="I20" s="32" t="s">
        <v>23</v>
      </c>
      <c r="J20" s="32">
        <v>296862.5</v>
      </c>
      <c r="K20" s="32">
        <v>7.9499999999999993</v>
      </c>
      <c r="L20" s="32">
        <f>'3) 2016 cases'!M20*EXP('3) 2016 cases'!L20/100)</f>
        <v>37801.895719851302</v>
      </c>
      <c r="M20" s="32"/>
      <c r="N20" s="32">
        <f>INDEX('2b)Working'!$I$61:$P$61,MATCH($I20,'2b)Working'!$I$60:$P$60,0))</f>
        <v>6.4419325448889148E-2</v>
      </c>
      <c r="O20" s="32">
        <f>INDEX('2b)Working'!$I$62:$P$62,MATCH($I20,'2b)Working'!$I$60:$P$60,0))</f>
        <v>5.1556803430206084E-2</v>
      </c>
      <c r="P20" s="32"/>
      <c r="Q20" s="32">
        <f t="shared" si="1"/>
        <v>82</v>
      </c>
      <c r="U20" s="32">
        <f t="shared" ca="1" si="2"/>
        <v>40704.152190903456</v>
      </c>
      <c r="W20" s="32">
        <f ca="1">($J20*EXP(W$5*($N20+0.5*($O20)^2))*_xlfn.NORM.DIST((LN(($L20*EXP($K20/100*W$5)))-LN($J20)-$N20*W$5)/($O20*SQRT(W$5))-$O20*SQRT(W$5),0,1,TRUE)+$L20*EXP($K20/100*W$5)*(1-_xlfn.NORM.DIST((LN(($L20*EXP($K20/100*W$5)))-LN($J20)-$N20*W$5)/($O20*SQRT(W$5)),0,1,TRUE)))*EXP(-$F$1*W$5)*INDEX('3)tpx males'!DE$57:DE$107,MATCH($Q20,'3)tpx males'!$DC$57:$DC$107,0))</f>
        <v>2396.8167663028566</v>
      </c>
      <c r="X20" s="32">
        <f ca="1">($J20*EXP(X$5*($N20+0.5*($O20)^2))*_xlfn.NORM.DIST((LN(($L20*EXP($K20/100*X$5)))-LN($J20)-$N20*X$5)/($O20*SQRT(X$5))-$O20*SQRT(X$5),0,1,TRUE)+$L20*EXP($K20/100*X$5)*(1-_xlfn.NORM.DIST((LN(($L20*EXP($K20/100*X$5)))-LN($J20)-$N20*X$5)/($O20*SQRT(X$5)),0,1,TRUE)))*EXP(-$F$1*X$5)*INDEX('3)tpx males'!DF$57:DF$107,MATCH($Q20,'3)tpx males'!$DC$57:$DC$107,0))</f>
        <v>2576.2543629761221</v>
      </c>
      <c r="Y20" s="32">
        <f ca="1">($J20*EXP(Y$5*($N20+0.5*($O20)^2))*_xlfn.NORM.DIST((LN(($L20*EXP($K20/100*Y$5)))-LN($J20)-$N20*Y$5)/($O20*SQRT(Y$5))-$O20*SQRT(Y$5),0,1,TRUE)+$L20*EXP($K20/100*Y$5)*(1-_xlfn.NORM.DIST((LN(($L20*EXP($K20/100*Y$5)))-LN($J20)-$N20*Y$5)/($O20*SQRT(Y$5)),0,1,TRUE)))*EXP(-$F$1*Y$5)*INDEX('3)tpx males'!DG$57:DG$107,MATCH($Q20,'3)tpx males'!$DC$57:$DC$107,0))</f>
        <v>2657.1926640480742</v>
      </c>
      <c r="Z20" s="32">
        <f ca="1">($J20*EXP(Z$5*($N20+0.5*($O20)^2))*_xlfn.NORM.DIST((LN(($L20*EXP($K20/100*Z$5)))-LN($J20)-$N20*Z$5)/($O20*SQRT(Z$5))-$O20*SQRT(Z$5),0,1,TRUE)+$L20*EXP($K20/100*Z$5)*(1-_xlfn.NORM.DIST((LN(($L20*EXP($K20/100*Z$5)))-LN($J20)-$N20*Z$5)/($O20*SQRT(Z$5)),0,1,TRUE)))*EXP(-$F$1*Z$5)*INDEX('3)tpx males'!DH$57:DH$107,MATCH($Q20,'3)tpx males'!$DC$57:$DC$107,0))</f>
        <v>2699.1462479050542</v>
      </c>
      <c r="AA20" s="32">
        <f ca="1">($J20*EXP(AA$5*($N20+0.5*($O20)^2))*_xlfn.NORM.DIST((LN(($L20*EXP($K20/100*AA$5)))-LN($J20)-$N20*AA$5)/($O20*SQRT(AA$5))-$O20*SQRT(AA$5),0,1,TRUE)+$L20*EXP($K20/100*AA$5)*(1-_xlfn.NORM.DIST((LN(($L20*EXP($K20/100*AA$5)))-LN($J20)-$N20*AA$5)/($O20*SQRT(AA$5)),0,1,TRUE)))*EXP(-$F$1*AA$5)*INDEX('3)tpx males'!DI$57:DI$107,MATCH($Q20,'3)tpx males'!$DC$57:$DC$107,0))</f>
        <v>2971.5926621137341</v>
      </c>
      <c r="AB20" s="32">
        <f ca="1">($J20*EXP(AB$5*($N20+0.5*($O20)^2))*_xlfn.NORM.DIST((LN(($L20*EXP($K20/100*AB$5)))-LN($J20)-$N20*AB$5)/($O20*SQRT(AB$5))-$O20*SQRT(AB$5),0,1,TRUE)+$L20*EXP($K20/100*AB$5)*(1-_xlfn.NORM.DIST((LN(($L20*EXP($K20/100*AB$5)))-LN($J20)-$N20*AB$5)/($O20*SQRT(AB$5)),0,1,TRUE)))*EXP(-$F$1*AB$5)*INDEX('3)tpx males'!DJ$57:DJ$107,MATCH($Q20,'3)tpx males'!$DC$57:$DC$107,0))</f>
        <v>2787.0778668345806</v>
      </c>
      <c r="AC20" s="32">
        <f ca="1">($J20*EXP(AC$5*($N20+0.5*($O20)^2))*_xlfn.NORM.DIST((LN(($L20*EXP($K20/100*AC$5)))-LN($J20)-$N20*AC$5)/($O20*SQRT(AC$5))-$O20*SQRT(AC$5),0,1,TRUE)+$L20*EXP($K20/100*AC$5)*(1-_xlfn.NORM.DIST((LN(($L20*EXP($K20/100*AC$5)))-LN($J20)-$N20*AC$5)/($O20*SQRT(AC$5)),0,1,TRUE)))*EXP(-$F$1*AC$5)*INDEX('3)tpx males'!DK$57:DK$107,MATCH($Q20,'3)tpx males'!$DC$57:$DC$107,0))</f>
        <v>2888.506614689662</v>
      </c>
      <c r="AD20" s="32">
        <f ca="1">($J20*EXP(AD$5*($N20+0.5*($O20)^2))*_xlfn.NORM.DIST((LN(($L20*EXP($K20/100*AD$5)))-LN($J20)-$N20*AD$5)/($O20*SQRT(AD$5))-$O20*SQRT(AD$5),0,1,TRUE)+$L20*EXP($K20/100*AD$5)*(1-_xlfn.NORM.DIST((LN(($L20*EXP($K20/100*AD$5)))-LN($J20)-$N20*AD$5)/($O20*SQRT(AD$5)),0,1,TRUE)))*EXP(-$F$1*AD$5)*INDEX('3)tpx males'!DL$57:DL$107,MATCH($Q20,'3)tpx males'!$DC$57:$DC$107,0))</f>
        <v>2991.8393890937473</v>
      </c>
      <c r="AE20" s="32">
        <f ca="1">($J20*EXP(AE$5*($N20+0.5*($O20)^2))*_xlfn.NORM.DIST((LN(($L20*EXP($K20/100*AE$5)))-LN($J20)-$N20*AE$5)/($O20*SQRT(AE$5))-$O20*SQRT(AE$5),0,1,TRUE)+$L20*EXP($K20/100*AE$5)*(1-_xlfn.NORM.DIST((LN(($L20*EXP($K20/100*AE$5)))-LN($J20)-$N20*AE$5)/($O20*SQRT(AE$5)),0,1,TRUE)))*EXP(-$F$1*AE$5)*INDEX('3)tpx males'!DM$57:DM$107,MATCH($Q20,'3)tpx males'!$DC$57:$DC$107,0))</f>
        <v>2797.5056496720658</v>
      </c>
      <c r="AF20" s="32">
        <f ca="1">($J20*EXP(AF$5*($N20+0.5*($O20)^2))*_xlfn.NORM.DIST((LN(($L20*EXP($K20/100*AF$5)))-LN($J20)-$N20*AF$5)/($O20*SQRT(AF$5))-$O20*SQRT(AF$5),0,1,TRUE)+$L20*EXP($K20/100*AF$5)*(1-_xlfn.NORM.DIST((LN(($L20*EXP($K20/100*AF$5)))-LN($J20)-$N20*AF$5)/($O20*SQRT(AF$5)),0,1,TRUE)))*EXP(-$F$1*AF$5)*INDEX('3)tpx males'!DN$57:DN$107,MATCH($Q20,'3)tpx males'!$DC$57:$DC$107,0))</f>
        <v>2702.2276052059483</v>
      </c>
      <c r="AG20" s="32">
        <f ca="1">($J20*EXP(AG$5*($N20+0.5*($O20)^2))*_xlfn.NORM.DIST((LN(($L20*EXP($K20/100*AG$5)))-LN($J20)-$N20*AG$5)/($O20*SQRT(AG$5))-$O20*SQRT(AG$5),0,1,TRUE)+$L20*EXP($K20/100*AG$5)*(1-_xlfn.NORM.DIST((LN(($L20*EXP($K20/100*AG$5)))-LN($J20)-$N20*AG$5)/($O20*SQRT(AG$5)),0,1,TRUE)))*EXP(-$F$1*AG$5)*INDEX('3)tpx males'!DO$57:DO$107,MATCH($Q20,'3)tpx males'!$DC$57:$DC$107,0))</f>
        <v>2312.8010218501854</v>
      </c>
      <c r="AH20" s="32">
        <f ca="1">($J20*EXP(AH$5*($N20+0.5*($O20)^2))*_xlfn.NORM.DIST((LN(($L20*EXP($K20/100*AH$5)))-LN($J20)-$N20*AH$5)/($O20*SQRT(AH$5))-$O20*SQRT(AH$5),0,1,TRUE)+$L20*EXP($K20/100*AH$5)*(1-_xlfn.NORM.DIST((LN(($L20*EXP($K20/100*AH$5)))-LN($J20)-$N20*AH$5)/($O20*SQRT(AH$5)),0,1,TRUE)))*EXP(-$F$1*AH$5)*INDEX('3)tpx males'!DP$57:DP$107,MATCH($Q20,'3)tpx males'!$DC$57:$DC$107,0))</f>
        <v>2199.1879904711723</v>
      </c>
      <c r="AI20" s="32">
        <f ca="1">($J20*EXP(AI$5*($N20+0.5*($O20)^2))*_xlfn.NORM.DIST((LN(($L20*EXP($K20/100*AI$5)))-LN($J20)-$N20*AI$5)/($O20*SQRT(AI$5))-$O20*SQRT(AI$5),0,1,TRUE)+$L20*EXP($K20/100*AI$5)*(1-_xlfn.NORM.DIST((LN(($L20*EXP($K20/100*AI$5)))-LN($J20)-$N20*AI$5)/($O20*SQRT(AI$5)),0,1,TRUE)))*EXP(-$F$1*AI$5)*INDEX('3)tpx males'!DQ$57:DQ$107,MATCH($Q20,'3)tpx males'!$DC$57:$DC$107,0))</f>
        <v>2020.1052811255804</v>
      </c>
      <c r="AJ20" s="32">
        <f ca="1">($J20*EXP(AJ$5*($N20+0.5*($O20)^2))*_xlfn.NORM.DIST((LN(($L20*EXP($K20/100*AJ$5)))-LN($J20)-$N20*AJ$5)/($O20*SQRT(AJ$5))-$O20*SQRT(AJ$5),0,1,TRUE)+$L20*EXP($K20/100*AJ$5)*(1-_xlfn.NORM.DIST((LN(($L20*EXP($K20/100*AJ$5)))-LN($J20)-$N20*AJ$5)/($O20*SQRT(AJ$5)),0,1,TRUE)))*EXP(-$F$1*AJ$5)*INDEX('3)tpx males'!DR$57:DR$107,MATCH($Q20,'3)tpx males'!$DC$57:$DC$107,0))</f>
        <v>1663.9563149205126</v>
      </c>
      <c r="AK20" s="32">
        <f ca="1">($J20*EXP(AK$5*($N20+0.5*($O20)^2))*_xlfn.NORM.DIST((LN(($L20*EXP($K20/100*AK$5)))-LN($J20)-$N20*AK$5)/($O20*SQRT(AK$5))-$O20*SQRT(AK$5),0,1,TRUE)+$L20*EXP($K20/100*AK$5)*(1-_xlfn.NORM.DIST((LN(($L20*EXP($K20/100*AK$5)))-LN($J20)-$N20*AK$5)/($O20*SQRT(AK$5)),0,1,TRUE)))*EXP(-$F$1*AK$5)*INDEX('3)tpx males'!DS$57:DS$107,MATCH($Q20,'3)tpx males'!$DC$57:$DC$107,0))</f>
        <v>1367.1543853925525</v>
      </c>
      <c r="AL20" s="32">
        <f ca="1">($J20*EXP(AL$5*($N20+0.5*($O20)^2))*_xlfn.NORM.DIST((LN(($L20*EXP($K20/100*AL$5)))-LN($J20)-$N20*AL$5)/($O20*SQRT(AL$5))-$O20*SQRT(AL$5),0,1,TRUE)+$L20*EXP($K20/100*AL$5)*(1-_xlfn.NORM.DIST((LN(($L20*EXP($K20/100*AL$5)))-LN($J20)-$N20*AL$5)/($O20*SQRT(AL$5)),0,1,TRUE)))*EXP(-$F$1*AL$5)*INDEX('3)tpx males'!DT$57:DT$107,MATCH($Q20,'3)tpx males'!$DC$57:$DC$107,0))</f>
        <v>1084.0584096007035</v>
      </c>
      <c r="AM20" s="32">
        <f ca="1">($J20*EXP(AM$5*($N20+0.5*($O20)^2))*_xlfn.NORM.DIST((LN(($L20*EXP($K20/100*AM$5)))-LN($J20)-$N20*AM$5)/($O20*SQRT(AM$5))-$O20*SQRT(AM$5),0,1,TRUE)+$L20*EXP($K20/100*AM$5)*(1-_xlfn.NORM.DIST((LN(($L20*EXP($K20/100*AM$5)))-LN($J20)-$N20*AM$5)/($O20*SQRT(AM$5)),0,1,TRUE)))*EXP(-$F$1*AM$5)*INDEX('3)tpx males'!DU$57:DU$107,MATCH($Q20,'3)tpx males'!$DC$57:$DC$107,0))</f>
        <v>826.17348437250325</v>
      </c>
      <c r="AN20" s="32">
        <f ca="1">($J20*EXP(AN$5*($N20+0.5*($O20)^2))*_xlfn.NORM.DIST((LN(($L20*EXP($K20/100*AN$5)))-LN($J20)-$N20*AN$5)/($O20*SQRT(AN$5))-$O20*SQRT(AN$5),0,1,TRUE)+$L20*EXP($K20/100*AN$5)*(1-_xlfn.NORM.DIST((LN(($L20*EXP($K20/100*AN$5)))-LN($J20)-$N20*AN$5)/($O20*SQRT(AN$5)),0,1,TRUE)))*EXP(-$F$1*AN$5)*INDEX('3)tpx males'!DV$57:DV$107,MATCH($Q20,'3)tpx males'!$DC$57:$DC$107,0))</f>
        <v>608.65561269011482</v>
      </c>
      <c r="AO20" s="32">
        <f ca="1">($J20*EXP(AO$5*($N20+0.5*($O20)^2))*_xlfn.NORM.DIST((LN(($L20*EXP($K20/100*AO$5)))-LN($J20)-$N20*AO$5)/($O20*SQRT(AO$5))-$O20*SQRT(AO$5),0,1,TRUE)+$L20*EXP($K20/100*AO$5)*(1-_xlfn.NORM.DIST((LN(($L20*EXP($K20/100*AO$5)))-LN($J20)-$N20*AO$5)/($O20*SQRT(AO$5)),0,1,TRUE)))*EXP(-$F$1*AO$5)*INDEX('3)tpx males'!DW$57:DW$107,MATCH($Q20,'3)tpx males'!$DC$57:$DC$107,0))</f>
        <v>423.87213162070429</v>
      </c>
      <c r="AP20" s="32">
        <f ca="1">($J20*EXP(AP$5*($N20+0.5*($O20)^2))*_xlfn.NORM.DIST((LN(($L20*EXP($K20/100*AP$5)))-LN($J20)-$N20*AP$5)/($O20*SQRT(AP$5))-$O20*SQRT(AP$5),0,1,TRUE)+$L20*EXP($K20/100*AP$5)*(1-_xlfn.NORM.DIST((LN(($L20*EXP($K20/100*AP$5)))-LN($J20)-$N20*AP$5)/($O20*SQRT(AP$5)),0,1,TRUE)))*EXP(-$F$1*AP$5)*INDEX('3)tpx males'!DX$57:DX$107,MATCH($Q20,'3)tpx males'!$DC$57:$DC$107,0))</f>
        <v>286.84710237985632</v>
      </c>
      <c r="AQ20" s="32">
        <f ca="1">($J20*EXP(AQ$5*($N20+0.5*($O20)^2))*_xlfn.NORM.DIST((LN(($L20*EXP($K20/100*AQ$5)))-LN($J20)-$N20*AQ$5)/($O20*SQRT(AQ$5))-$O20*SQRT(AQ$5),0,1,TRUE)+$L20*EXP($K20/100*AQ$5)*(1-_xlfn.NORM.DIST((LN(($L20*EXP($K20/100*AQ$5)))-LN($J20)-$N20*AQ$5)/($O20*SQRT(AQ$5)),0,1,TRUE)))*EXP(-$F$1*AQ$5)*INDEX('3)tpx males'!DY$57:DY$107,MATCH($Q20,'3)tpx males'!$DC$57:$DC$107,0))</f>
        <v>186.52403014508999</v>
      </c>
      <c r="AR20" s="32">
        <f ca="1">($J20*EXP(AR$5*($N20+0.5*($O20)^2))*_xlfn.NORM.DIST((LN(($L20*EXP($K20/100*AR$5)))-LN($J20)-$N20*AR$5)/($O20*SQRT(AR$5))-$O20*SQRT(AR$5),0,1,TRUE)+$L20*EXP($K20/100*AR$5)*(1-_xlfn.NORM.DIST((LN(($L20*EXP($K20/100*AR$5)))-LN($J20)-$N20*AR$5)/($O20*SQRT(AR$5)),0,1,TRUE)))*EXP(-$F$1*AR$5)*INDEX('3)tpx males'!DZ$57:DZ$107,MATCH($Q20,'3)tpx males'!$DC$57:$DC$107,0))</f>
        <v>113.09661876030971</v>
      </c>
      <c r="AS20" s="32">
        <f ca="1">($J20*EXP(AS$5*($N20+0.5*($O20)^2))*_xlfn.NORM.DIST((LN(($L20*EXP($K20/100*AS$5)))-LN($J20)-$N20*AS$5)/($O20*SQRT(AS$5))-$O20*SQRT(AS$5),0,1,TRUE)+$L20*EXP($K20/100*AS$5)*(1-_xlfn.NORM.DIST((LN(($L20*EXP($K20/100*AS$5)))-LN($J20)-$N20*AS$5)/($O20*SQRT(AS$5)),0,1,TRUE)))*EXP(-$F$1*AS$5)*INDEX('3)tpx males'!EA$57:EA$107,MATCH($Q20,'3)tpx males'!$DC$57:$DC$107,0))</f>
        <v>67.694713860364203</v>
      </c>
      <c r="AT20" s="32">
        <f ca="1">($J20*EXP(AT$5*($N20+0.5*($O20)^2))*_xlfn.NORM.DIST((LN(($L20*EXP($K20/100*AT$5)))-LN($J20)-$N20*AT$5)/($O20*SQRT(AT$5))-$O20*SQRT(AT$5),0,1,TRUE)+$L20*EXP($K20/100*AT$5)*(1-_xlfn.NORM.DIST((LN(($L20*EXP($K20/100*AT$5)))-LN($J20)-$N20*AT$5)/($O20*SQRT(AT$5)),0,1,TRUE)))*EXP(-$F$1*AT$5)*INDEX('3)tpx males'!EB$57:EB$107,MATCH($Q20,'3)tpx males'!$DC$57:$DC$107,0))</f>
        <v>37.400792650969805</v>
      </c>
      <c r="AU20" s="32">
        <f ca="1">($J20*EXP(AU$5*($N20+0.5*($O20)^2))*_xlfn.NORM.DIST((LN(($L20*EXP($K20/100*AU$5)))-LN($J20)-$N20*AU$5)/($O20*SQRT(AU$5))-$O20*SQRT(AU$5),0,1,TRUE)+$L20*EXP($K20/100*AU$5)*(1-_xlfn.NORM.DIST((LN(($L20*EXP($K20/100*AU$5)))-LN($J20)-$N20*AU$5)/($O20*SQRT(AU$5)),0,1,TRUE)))*EXP(-$F$1*AU$5)*INDEX('3)tpx males'!EC$57:EC$107,MATCH($Q20,'3)tpx males'!$DC$57:$DC$107,0))</f>
        <v>20.733288053217738</v>
      </c>
      <c r="AV20" s="32">
        <f ca="1">($J20*EXP(AV$5*($N20+0.5*($O20)^2))*_xlfn.NORM.DIST((LN(($L20*EXP($K20/100*AV$5)))-LN($J20)-$N20*AV$5)/($O20*SQRT(AV$5))-$O20*SQRT(AV$5),0,1,TRUE)+$L20*EXP($K20/100*AV$5)*(1-_xlfn.NORM.DIST((LN(($L20*EXP($K20/100*AV$5)))-LN($J20)-$N20*AV$5)/($O20*SQRT(AV$5)),0,1,TRUE)))*EXP(-$F$1*AV$5)*INDEX('3)tpx males'!ED$57:ED$107,MATCH($Q20,'3)tpx males'!$DC$57:$DC$107,0))</f>
        <v>10.926731838652888</v>
      </c>
      <c r="AW20" s="32">
        <f ca="1">($J20*EXP(AW$5*($N20+0.5*($O20)^2))*_xlfn.NORM.DIST((LN(($L20*EXP($K20/100*AW$5)))-LN($J20)-$N20*AW$5)/($O20*SQRT(AW$5))-$O20*SQRT(AW$5),0,1,TRUE)+$L20*EXP($K20/100*AW$5)*(1-_xlfn.NORM.DIST((LN(($L20*EXP($K20/100*AW$5)))-LN($J20)-$N20*AW$5)/($O20*SQRT(AW$5)),0,1,TRUE)))*EXP(-$F$1*AW$5)*INDEX('3)tpx males'!EE$57:EE$107,MATCH($Q20,'3)tpx males'!$DC$57:$DC$107,0))</f>
        <v>4.4815731103227332</v>
      </c>
      <c r="AX20" s="32">
        <f ca="1">($J20*EXP(AX$5*($N20+0.5*($O20)^2))*_xlfn.NORM.DIST((LN(($L20*EXP($K20/100*AX$5)))-LN($J20)-$N20*AX$5)/($O20*SQRT(AX$5))-$O20*SQRT(AX$5),0,1,TRUE)+$L20*EXP($K20/100*AX$5)*(1-_xlfn.NORM.DIST((LN(($L20*EXP($K20/100*AX$5)))-LN($J20)-$N20*AX$5)/($O20*SQRT(AX$5)),0,1,TRUE)))*EXP(-$F$1*AX$5)*INDEX('3)tpx males'!EF$57:EF$107,MATCH($Q20,'3)tpx males'!$DC$57:$DC$107,0))</f>
        <v>2.3228792187967322</v>
      </c>
      <c r="AY20" s="32">
        <f>($J20*EXP(AY$5*($N20+0.5*($O20)^2))*_xlfn.NORM.DIST((LN(($L20*EXP($K20/100*AY$5)))-LN($J20)-$N20*AY$5)/($O20*SQRT(AY$5))-$O20*SQRT(AY$5),0,1,TRUE)+$L20*EXP($K20/100*AY$5)*(1-_xlfn.NORM.DIST((LN(($L20*EXP($K20/100*AY$5)))-LN($J20)-$N20*AY$5)/($O20*SQRT(AY$5)),0,1,TRUE)))*EXP(-$F$1*AY$5)*INDEX('3)tpx males'!EG$57:EG$107,MATCH($Q20,'3)tpx males'!$DC$57:$DC$107,0))</f>
        <v>0</v>
      </c>
      <c r="AZ20" s="32">
        <f>($J20*EXP(AZ$5*($N20+0.5*($O20)^2))*_xlfn.NORM.DIST((LN(($L20*EXP($K20/100*AZ$5)))-LN($J20)-$N20*AZ$5)/($O20*SQRT(AZ$5))-$O20*SQRT(AZ$5),0,1,TRUE)+$L20*EXP($K20/100*AZ$5)*(1-_xlfn.NORM.DIST((LN(($L20*EXP($K20/100*AZ$5)))-LN($J20)-$N20*AZ$5)/($O20*SQRT(AZ$5)),0,1,TRUE)))*EXP(-$F$1*AZ$5)*INDEX('3)tpx males'!EH$57:EH$107,MATCH($Q20,'3)tpx males'!$DC$57:$DC$107,0))</f>
        <v>0</v>
      </c>
      <c r="BA20" s="32">
        <f>($J20*EXP(BA$5*($N20+0.5*($O20)^2))*_xlfn.NORM.DIST((LN(($L20*EXP($K20/100*BA$5)))-LN($J20)-$N20*BA$5)/($O20*SQRT(BA$5))-$O20*SQRT(BA$5),0,1,TRUE)+$L20*EXP($K20/100*BA$5)*(1-_xlfn.NORM.DIST((LN(($L20*EXP($K20/100*BA$5)))-LN($J20)-$N20*BA$5)/($O20*SQRT(BA$5)),0,1,TRUE)))*EXP(-$F$1*BA$5)*INDEX('3)tpx males'!EI$57:EI$107,MATCH($Q20,'3)tpx males'!$DC$57:$DC$107,0))</f>
        <v>0</v>
      </c>
      <c r="BB20" s="32">
        <f>($J20*EXP(BB$5*($N20+0.5*($O20)^2))*_xlfn.NORM.DIST((LN(($L20*EXP($K20/100*BB$5)))-LN($J20)-$N20*BB$5)/($O20*SQRT(BB$5))-$O20*SQRT(BB$5),0,1,TRUE)+$L20*EXP($K20/100*BB$5)*(1-_xlfn.NORM.DIST((LN(($L20*EXP($K20/100*BB$5)))-LN($J20)-$N20*BB$5)/($O20*SQRT(BB$5)),0,1,TRUE)))*EXP(-$F$1*BB$5)*INDEX('3)tpx males'!EJ$57:EJ$107,MATCH($Q20,'3)tpx males'!$DC$57:$DC$107,0))</f>
        <v>0</v>
      </c>
      <c r="BC20" s="32">
        <f>($J20*EXP(BC$5*($N20+0.5*($O20)^2))*_xlfn.NORM.DIST((LN(($L20*EXP($K20/100*BC$5)))-LN($J20)-$N20*BC$5)/($O20*SQRT(BC$5))-$O20*SQRT(BC$5),0,1,TRUE)+$L20*EXP($K20/100*BC$5)*(1-_xlfn.NORM.DIST((LN(($L20*EXP($K20/100*BC$5)))-LN($J20)-$N20*BC$5)/($O20*SQRT(BC$5)),0,1,TRUE)))*EXP(-$F$1*BC$5)*INDEX('3)tpx males'!EK$57:EK$107,MATCH($Q20,'3)tpx males'!$DC$57:$DC$107,0))</f>
        <v>0</v>
      </c>
      <c r="BD20" s="32">
        <f>($J20*EXP(BD$5*($N20+0.5*($O20)^2))*_xlfn.NORM.DIST((LN(($L20*EXP($K20/100*BD$5)))-LN($J20)-$N20*BD$5)/($O20*SQRT(BD$5))-$O20*SQRT(BD$5),0,1,TRUE)+$L20*EXP($K20/100*BD$5)*(1-_xlfn.NORM.DIST((LN(($L20*EXP($K20/100*BD$5)))-LN($J20)-$N20*BD$5)/($O20*SQRT(BD$5)),0,1,TRUE)))*EXP(-$F$1*BD$5)*INDEX('3)tpx males'!EL$57:EL$107,MATCH($Q20,'3)tpx males'!$DC$57:$DC$107,0))</f>
        <v>0</v>
      </c>
      <c r="BE20" s="32">
        <f>($J20*EXP(BE$5*($N20+0.5*($O20)^2))*_xlfn.NORM.DIST((LN(($L20*EXP($K20/100*BE$5)))-LN($J20)-$N20*BE$5)/($O20*SQRT(BE$5))-$O20*SQRT(BE$5),0,1,TRUE)+$L20*EXP($K20/100*BE$5)*(1-_xlfn.NORM.DIST((LN(($L20*EXP($K20/100*BE$5)))-LN($J20)-$N20*BE$5)/($O20*SQRT(BE$5)),0,1,TRUE)))*EXP(-$F$1*BE$5)*INDEX('3)tpx males'!EM$57:EM$107,MATCH($Q20,'3)tpx males'!$DC$57:$DC$107,0))</f>
        <v>0</v>
      </c>
      <c r="BF20" s="32">
        <f>($J20*EXP(BF$5*($N20+0.5*($O20)^2))*_xlfn.NORM.DIST((LN(($L20*EXP($K20/100*BF$5)))-LN($J20)-$N20*BF$5)/($O20*SQRT(BF$5))-$O20*SQRT(BF$5),0,1,TRUE)+$L20*EXP($K20/100*BF$5)*(1-_xlfn.NORM.DIST((LN(($L20*EXP($K20/100*BF$5)))-LN($J20)-$N20*BF$5)/($O20*SQRT(BF$5)),0,1,TRUE)))*EXP(-$F$1*BF$5)*INDEX('3)tpx males'!EN$57:EN$107,MATCH($Q20,'3)tpx males'!$DC$57:$DC$107,0))</f>
        <v>0</v>
      </c>
      <c r="BG20" s="32">
        <f>($J20*EXP(BG$5*($N20+0.5*($O20)^2))*_xlfn.NORM.DIST((LN(($L20*EXP($K20/100*BG$5)))-LN($J20)-$N20*BG$5)/($O20*SQRT(BG$5))-$O20*SQRT(BG$5),0,1,TRUE)+$L20*EXP($K20/100*BG$5)*(1-_xlfn.NORM.DIST((LN(($L20*EXP($K20/100*BG$5)))-LN($J20)-$N20*BG$5)/($O20*SQRT(BG$5)),0,1,TRUE)))*EXP(-$F$1*BG$5)*INDEX('3)tpx males'!EO$57:EO$107,MATCH($Q20,'3)tpx males'!$DC$57:$DC$107,0))</f>
        <v>0</v>
      </c>
      <c r="BH20" s="32">
        <f>($J20*EXP(BH$5*($N20+0.5*($O20)^2))*_xlfn.NORM.DIST((LN(($L20*EXP($K20/100*BH$5)))-LN($J20)-$N20*BH$5)/($O20*SQRT(BH$5))-$O20*SQRT(BH$5),0,1,TRUE)+$L20*EXP($K20/100*BH$5)*(1-_xlfn.NORM.DIST((LN(($L20*EXP($K20/100*BH$5)))-LN($J20)-$N20*BH$5)/($O20*SQRT(BH$5)),0,1,TRUE)))*EXP(-$F$1*BH$5)*INDEX('3)tpx males'!EP$57:EP$107,MATCH($Q20,'3)tpx males'!$DC$57:$DC$107,0))</f>
        <v>0</v>
      </c>
      <c r="BI20" s="32">
        <f>($J20*EXP(BI$5*($N20+0.5*($O20)^2))*_xlfn.NORM.DIST((LN(($L20*EXP($K20/100*BI$5)))-LN($J20)-$N20*BI$5)/($O20*SQRT(BI$5))-$O20*SQRT(BI$5),0,1,TRUE)+$L20*EXP($K20/100*BI$5)*(1-_xlfn.NORM.DIST((LN(($L20*EXP($K20/100*BI$5)))-LN($J20)-$N20*BI$5)/($O20*SQRT(BI$5)),0,1,TRUE)))*EXP(-$F$1*BI$5)*INDEX('3)tpx males'!EQ$57:EQ$107,MATCH($Q20,'3)tpx males'!$DC$57:$DC$107,0))</f>
        <v>0</v>
      </c>
      <c r="BJ20" s="32">
        <f>($J20*EXP(BJ$5*($N20+0.5*($O20)^2))*_xlfn.NORM.DIST((LN(($L20*EXP($K20/100*BJ$5)))-LN($J20)-$N20*BJ$5)/($O20*SQRT(BJ$5))-$O20*SQRT(BJ$5),0,1,TRUE)+$L20*EXP($K20/100*BJ$5)*(1-_xlfn.NORM.DIST((LN(($L20*EXP($K20/100*BJ$5)))-LN($J20)-$N20*BJ$5)/($O20*SQRT(BJ$5)),0,1,TRUE)))*EXP(-$F$1*BJ$5)*INDEX('3)tpx males'!ER$57:ER$107,MATCH($Q20,'3)tpx males'!$DC$57:$DC$107,0))</f>
        <v>0</v>
      </c>
      <c r="BK20" s="32">
        <f>($J20*EXP(BK$5*($N20+0.5*($O20)^2))*_xlfn.NORM.DIST((LN(($L20*EXP($K20/100*BK$5)))-LN($J20)-$N20*BK$5)/($O20*SQRT(BK$5))-$O20*SQRT(BK$5),0,1,TRUE)+$L20*EXP($K20/100*BK$5)*(1-_xlfn.NORM.DIST((LN(($L20*EXP($K20/100*BK$5)))-LN($J20)-$N20*BK$5)/($O20*SQRT(BK$5)),0,1,TRUE)))*EXP(-$F$1*BK$5)*INDEX('3)tpx males'!ES$57:ES$107,MATCH($Q20,'3)tpx males'!$DC$57:$DC$107,0))</f>
        <v>0</v>
      </c>
      <c r="BL20" s="32">
        <f>($J20*EXP(BL$5*($N20+0.5*($O20)^2))*_xlfn.NORM.DIST((LN(($L20*EXP($K20/100*BL$5)))-LN($J20)-$N20*BL$5)/($O20*SQRT(BL$5))-$O20*SQRT(BL$5),0,1,TRUE)+$L20*EXP($K20/100*BL$5)*(1-_xlfn.NORM.DIST((LN(($L20*EXP($K20/100*BL$5)))-LN($J20)-$N20*BL$5)/($O20*SQRT(BL$5)),0,1,TRUE)))*EXP(-$F$1*BL$5)*INDEX('3)tpx males'!ET$57:ET$107,MATCH($Q20,'3)tpx males'!$DC$57:$DC$107,0))</f>
        <v>0</v>
      </c>
      <c r="BM20" s="32">
        <f>($J20*EXP(BM$5*($N20+0.5*($O20)^2))*_xlfn.NORM.DIST((LN(($L20*EXP($K20/100*BM$5)))-LN($J20)-$N20*BM$5)/($O20*SQRT(BM$5))-$O20*SQRT(BM$5),0,1,TRUE)+$L20*EXP($K20/100*BM$5)*(1-_xlfn.NORM.DIST((LN(($L20*EXP($K20/100*BM$5)))-LN($J20)-$N20*BM$5)/($O20*SQRT(BM$5)),0,1,TRUE)))*EXP(-$F$1*BM$5)*INDEX('3)tpx males'!EU$57:EU$107,MATCH($Q20,'3)tpx males'!$DC$57:$DC$107,0))</f>
        <v>0</v>
      </c>
      <c r="BN20" s="32">
        <f>($J20*EXP(BN$5*($N20+0.5*($O20)^2))*_xlfn.NORM.DIST((LN(($L20*EXP($K20/100*BN$5)))-LN($J20)-$N20*BN$5)/($O20*SQRT(BN$5))-$O20*SQRT(BN$5),0,1,TRUE)+$L20*EXP($K20/100*BN$5)*(1-_xlfn.NORM.DIST((LN(($L20*EXP($K20/100*BN$5)))-LN($J20)-$N20*BN$5)/($O20*SQRT(BN$5)),0,1,TRUE)))*EXP(-$F$1*BN$5)*INDEX('3)tpx males'!EV$57:EV$107,MATCH($Q20,'3)tpx males'!$DC$57:$DC$107,0))</f>
        <v>0</v>
      </c>
      <c r="BO20" s="32">
        <f>($J20*EXP(BO$5*($N20+0.5*($O20)^2))*_xlfn.NORM.DIST((LN(($L20*EXP($K20/100*BO$5)))-LN($J20)-$N20*BO$5)/($O20*SQRT(BO$5))-$O20*SQRT(BO$5),0,1,TRUE)+$L20*EXP($K20/100*BO$5)*(1-_xlfn.NORM.DIST((LN(($L20*EXP($K20/100*BO$5)))-LN($J20)-$N20*BO$5)/($O20*SQRT(BO$5)),0,1,TRUE)))*EXP(-$F$1*BO$5)*INDEX('3)tpx males'!EW$57:EW$107,MATCH($Q20,'3)tpx males'!$DC$57:$DC$107,0))</f>
        <v>0</v>
      </c>
      <c r="BP20" s="32">
        <f>($J20*EXP(BP$5*($N20+0.5*($O20)^2))*_xlfn.NORM.DIST((LN(($L20*EXP($K20/100*BP$5)))-LN($J20)-$N20*BP$5)/($O20*SQRT(BP$5))-$O20*SQRT(BP$5),0,1,TRUE)+$L20*EXP($K20/100*BP$5)*(1-_xlfn.NORM.DIST((LN(($L20*EXP($K20/100*BP$5)))-LN($J20)-$N20*BP$5)/($O20*SQRT(BP$5)),0,1,TRUE)))*EXP(-$F$1*BP$5)*INDEX('3)tpx males'!EX$57:EX$107,MATCH($Q20,'3)tpx males'!$DC$57:$DC$107,0))</f>
        <v>0</v>
      </c>
      <c r="BQ20" s="32">
        <f>($J20*EXP(BQ$5*($N20+0.5*($O20)^2))*_xlfn.NORM.DIST((LN(($L20*EXP($K20/100*BQ$5)))-LN($J20)-$N20*BQ$5)/($O20*SQRT(BQ$5))-$O20*SQRT(BQ$5),0,1,TRUE)+$L20*EXP($K20/100*BQ$5)*(1-_xlfn.NORM.DIST((LN(($L20*EXP($K20/100*BQ$5)))-LN($J20)-$N20*BQ$5)/($O20*SQRT(BQ$5)),0,1,TRUE)))*EXP(-$F$1*BQ$5)*INDEX('3)tpx males'!EY$57:EY$107,MATCH($Q20,'3)tpx males'!$DC$57:$DC$107,0))</f>
        <v>0</v>
      </c>
      <c r="BR20" s="32">
        <f>($J20*EXP(BR$5*($N20+0.5*($O20)^2))*_xlfn.NORM.DIST((LN(($L20*EXP($K20/100*BR$5)))-LN($J20)-$N20*BR$5)/($O20*SQRT(BR$5))-$O20*SQRT(BR$5),0,1,TRUE)+$L20*EXP($K20/100*BR$5)*(1-_xlfn.NORM.DIST((LN(($L20*EXP($K20/100*BR$5)))-LN($J20)-$N20*BR$5)/($O20*SQRT(BR$5)),0,1,TRUE)))*EXP(-$F$1*BR$5)*INDEX('3)tpx males'!EZ$57:EZ$107,MATCH($Q20,'3)tpx males'!$DC$57:$DC$107,0))</f>
        <v>0</v>
      </c>
      <c r="BS20" s="32">
        <f>($J20*EXP(BS$5*($N20+0.5*($O20)^2))*_xlfn.NORM.DIST((LN(($L20*EXP($K20/100*BS$5)))-LN($J20)-$N20*BS$5)/($O20*SQRT(BS$5))-$O20*SQRT(BS$5),0,1,TRUE)+$L20*EXP($K20/100*BS$5)*(1-_xlfn.NORM.DIST((LN(($L20*EXP($K20/100*BS$5)))-LN($J20)-$N20*BS$5)/($O20*SQRT(BS$5)),0,1,TRUE)))*EXP(-$F$1*BS$5)*INDEX('3)tpx males'!FA$57:FA$107,MATCH($Q20,'3)tpx males'!$DC$57:$DC$107,0))</f>
        <v>0</v>
      </c>
      <c r="BT20" s="32">
        <f>($J20*EXP(BT$5*($N20+0.5*($O20)^2))*_xlfn.NORM.DIST((LN(($L20*EXP($K20/100*BT$5)))-LN($J20)-$N20*BT$5)/($O20*SQRT(BT$5))-$O20*SQRT(BT$5),0,1,TRUE)+$L20*EXP($K20/100*BT$5)*(1-_xlfn.NORM.DIST((LN(($L20*EXP($K20/100*BT$5)))-LN($J20)-$N20*BT$5)/($O20*SQRT(BT$5)),0,1,TRUE)))*EXP(-$F$1*BT$5)*INDEX('3)tpx males'!FB$57:FB$107,MATCH($Q20,'3)tpx males'!$DC$57:$DC$107,0))</f>
        <v>0</v>
      </c>
    </row>
    <row r="21" spans="2:72" x14ac:dyDescent="0.25">
      <c r="B21" s="32" t="s">
        <v>16</v>
      </c>
      <c r="C21" s="32" t="s">
        <v>12</v>
      </c>
      <c r="D21" s="49">
        <v>15642</v>
      </c>
      <c r="E21" s="32" t="s">
        <v>13</v>
      </c>
      <c r="F21" s="32" t="s">
        <v>17</v>
      </c>
      <c r="G21" s="49" t="s">
        <v>17</v>
      </c>
      <c r="H21" s="32" t="s">
        <v>17</v>
      </c>
      <c r="I21" s="32" t="s">
        <v>24</v>
      </c>
      <c r="J21" s="32">
        <v>245475</v>
      </c>
      <c r="K21" s="32">
        <v>9.1</v>
      </c>
      <c r="L21" s="32">
        <f>'3) 2016 cases'!M21*EXP('3) 2016 cases'!L21/100)</f>
        <v>96497.580439291836</v>
      </c>
      <c r="M21" s="32"/>
      <c r="N21" s="32">
        <f>INDEX('2b)Working'!$I$61:$P$61,MATCH($I21,'2b)Working'!$I$60:$P$60,0))</f>
        <v>7.2302392103851601E-2</v>
      </c>
      <c r="O21" s="32">
        <f>INDEX('2b)Working'!$I$62:$P$62,MATCH($I21,'2b)Working'!$I$60:$P$60,0))</f>
        <v>5.5424966377019061E-2</v>
      </c>
      <c r="P21" s="32"/>
      <c r="Q21" s="32">
        <f t="shared" si="1"/>
        <v>75</v>
      </c>
      <c r="U21" s="32">
        <f t="shared" ca="1" si="2"/>
        <v>125656.97868185885</v>
      </c>
      <c r="W21" s="32">
        <f ca="1">($J21*EXP(W$5*($N21+0.5*($O21)^2))*_xlfn.NORM.DIST((LN(($L21*EXP($K21/100*W$5)))-LN($J21)-$N21*W$5)/($O21*SQRT(W$5))-$O21*SQRT(W$5),0,1,TRUE)+$L21*EXP($K21/100*W$5)*(1-_xlfn.NORM.DIST((LN(($L21*EXP($K21/100*W$5)))-LN($J21)-$N21*W$5)/($O21*SQRT(W$5)),0,1,TRUE)))*EXP(-$F$1*W$5)*INDEX('3)tpx males'!DE$57:DE$107,MATCH($Q21,'3)tpx males'!$DC$57:$DC$107,0))</f>
        <v>2598.5600219162375</v>
      </c>
      <c r="X21" s="32">
        <f ca="1">($J21*EXP(X$5*($N21+0.5*($O21)^2))*_xlfn.NORM.DIST((LN(($L21*EXP($K21/100*X$5)))-LN($J21)-$N21*X$5)/($O21*SQRT(X$5))-$O21*SQRT(X$5),0,1,TRUE)+$L21*EXP($K21/100*X$5)*(1-_xlfn.NORM.DIST((LN(($L21*EXP($K21/100*X$5)))-LN($J21)-$N21*X$5)/($O21*SQRT(X$5)),0,1,TRUE)))*EXP(-$F$1*X$5)*INDEX('3)tpx males'!DF$57:DF$107,MATCH($Q21,'3)tpx males'!$DC$57:$DC$107,0))</f>
        <v>2977.5399360125666</v>
      </c>
      <c r="Y21" s="32">
        <f ca="1">($J21*EXP(Y$5*($N21+0.5*($O21)^2))*_xlfn.NORM.DIST((LN(($L21*EXP($K21/100*Y$5)))-LN($J21)-$N21*Y$5)/($O21*SQRT(Y$5))-$O21*SQRT(Y$5),0,1,TRUE)+$L21*EXP($K21/100*Y$5)*(1-_xlfn.NORM.DIST((LN(($L21*EXP($K21/100*Y$5)))-LN($J21)-$N21*Y$5)/($O21*SQRT(Y$5)),0,1,TRUE)))*EXP(-$F$1*Y$5)*INDEX('3)tpx males'!DG$57:DG$107,MATCH($Q21,'3)tpx males'!$DC$57:$DC$107,0))</f>
        <v>3370.0257374040352</v>
      </c>
      <c r="Z21" s="32">
        <f ca="1">($J21*EXP(Z$5*($N21+0.5*($O21)^2))*_xlfn.NORM.DIST((LN(($L21*EXP($K21/100*Z$5)))-LN($J21)-$N21*Z$5)/($O21*SQRT(Z$5))-$O21*SQRT(Z$5),0,1,TRUE)+$L21*EXP($K21/100*Z$5)*(1-_xlfn.NORM.DIST((LN(($L21*EXP($K21/100*Z$5)))-LN($J21)-$N21*Z$5)/($O21*SQRT(Z$5)),0,1,TRUE)))*EXP(-$F$1*Z$5)*INDEX('3)tpx males'!DH$57:DH$107,MATCH($Q21,'3)tpx males'!$DC$57:$DC$107,0))</f>
        <v>3437.1390320914002</v>
      </c>
      <c r="AA21" s="32">
        <f ca="1">($J21*EXP(AA$5*($N21+0.5*($O21)^2))*_xlfn.NORM.DIST((LN(($L21*EXP($K21/100*AA$5)))-LN($J21)-$N21*AA$5)/($O21*SQRT(AA$5))-$O21*SQRT(AA$5),0,1,TRUE)+$L21*EXP($K21/100*AA$5)*(1-_xlfn.NORM.DIST((LN(($L21*EXP($K21/100*AA$5)))-LN($J21)-$N21*AA$5)/($O21*SQRT(AA$5)),0,1,TRUE)))*EXP(-$F$1*AA$5)*INDEX('3)tpx males'!DI$57:DI$107,MATCH($Q21,'3)tpx males'!$DC$57:$DC$107,0))</f>
        <v>3970.3002775109617</v>
      </c>
      <c r="AB21" s="32">
        <f ca="1">($J21*EXP(AB$5*($N21+0.5*($O21)^2))*_xlfn.NORM.DIST((LN(($L21*EXP($K21/100*AB$5)))-LN($J21)-$N21*AB$5)/($O21*SQRT(AB$5))-$O21*SQRT(AB$5),0,1,TRUE)+$L21*EXP($K21/100*AB$5)*(1-_xlfn.NORM.DIST((LN(($L21*EXP($K21/100*AB$5)))-LN($J21)-$N21*AB$5)/($O21*SQRT(AB$5)),0,1,TRUE)))*EXP(-$F$1*AB$5)*INDEX('3)tpx males'!DJ$57:DJ$107,MATCH($Q21,'3)tpx males'!$DC$57:$DC$107,0))</f>
        <v>4225.8199838682949</v>
      </c>
      <c r="AC21" s="32">
        <f ca="1">($J21*EXP(AC$5*($N21+0.5*($O21)^2))*_xlfn.NORM.DIST((LN(($L21*EXP($K21/100*AC$5)))-LN($J21)-$N21*AC$5)/($O21*SQRT(AC$5))-$O21*SQRT(AC$5),0,1,TRUE)+$L21*EXP($K21/100*AC$5)*(1-_xlfn.NORM.DIST((LN(($L21*EXP($K21/100*AC$5)))-LN($J21)-$N21*AC$5)/($O21*SQRT(AC$5)),0,1,TRUE)))*EXP(-$F$1*AC$5)*INDEX('3)tpx males'!DK$57:DK$107,MATCH($Q21,'3)tpx males'!$DC$57:$DC$107,0))</f>
        <v>4739.3168627292998</v>
      </c>
      <c r="AD21" s="32">
        <f ca="1">($J21*EXP(AD$5*($N21+0.5*($O21)^2))*_xlfn.NORM.DIST((LN(($L21*EXP($K21/100*AD$5)))-LN($J21)-$N21*AD$5)/($O21*SQRT(AD$5))-$O21*SQRT(AD$5),0,1,TRUE)+$L21*EXP($K21/100*AD$5)*(1-_xlfn.NORM.DIST((LN(($L21*EXP($K21/100*AD$5)))-LN($J21)-$N21*AD$5)/($O21*SQRT(AD$5)),0,1,TRUE)))*EXP(-$F$1*AD$5)*INDEX('3)tpx males'!DL$57:DL$107,MATCH($Q21,'3)tpx males'!$DC$57:$DC$107,0))</f>
        <v>5123.6985303076708</v>
      </c>
      <c r="AE21" s="32">
        <f ca="1">($J21*EXP(AE$5*($N21+0.5*($O21)^2))*_xlfn.NORM.DIST((LN(($L21*EXP($K21/100*AE$5)))-LN($J21)-$N21*AE$5)/($O21*SQRT(AE$5))-$O21*SQRT(AE$5),0,1,TRUE)+$L21*EXP($K21/100*AE$5)*(1-_xlfn.NORM.DIST((LN(($L21*EXP($K21/100*AE$5)))-LN($J21)-$N21*AE$5)/($O21*SQRT(AE$5)),0,1,TRUE)))*EXP(-$F$1*AE$5)*INDEX('3)tpx males'!DM$57:DM$107,MATCH($Q21,'3)tpx males'!$DC$57:$DC$107,0))</f>
        <v>5657.9824706028112</v>
      </c>
      <c r="AF21" s="32">
        <f ca="1">($J21*EXP(AF$5*($N21+0.5*($O21)^2))*_xlfn.NORM.DIST((LN(($L21*EXP($K21/100*AF$5)))-LN($J21)-$N21*AF$5)/($O21*SQRT(AF$5))-$O21*SQRT(AF$5),0,1,TRUE)+$L21*EXP($K21/100*AF$5)*(1-_xlfn.NORM.DIST((LN(($L21*EXP($K21/100*AF$5)))-LN($J21)-$N21*AF$5)/($O21*SQRT(AF$5)),0,1,TRUE)))*EXP(-$F$1*AF$5)*INDEX('3)tpx males'!DN$57:DN$107,MATCH($Q21,'3)tpx males'!$DC$57:$DC$107,0))</f>
        <v>5876.892048717873</v>
      </c>
      <c r="AG21" s="32">
        <f ca="1">($J21*EXP(AG$5*($N21+0.5*($O21)^2))*_xlfn.NORM.DIST((LN(($L21*EXP($K21/100*AG$5)))-LN($J21)-$N21*AG$5)/($O21*SQRT(AG$5))-$O21*SQRT(AG$5),0,1,TRUE)+$L21*EXP($K21/100*AG$5)*(1-_xlfn.NORM.DIST((LN(($L21*EXP($K21/100*AG$5)))-LN($J21)-$N21*AG$5)/($O21*SQRT(AG$5)),0,1,TRUE)))*EXP(-$F$1*AG$5)*INDEX('3)tpx males'!DO$57:DO$107,MATCH($Q21,'3)tpx males'!$DC$57:$DC$107,0))</f>
        <v>5991.1622667732054</v>
      </c>
      <c r="AH21" s="32">
        <f ca="1">($J21*EXP(AH$5*($N21+0.5*($O21)^2))*_xlfn.NORM.DIST((LN(($L21*EXP($K21/100*AH$5)))-LN($J21)-$N21*AH$5)/($O21*SQRT(AH$5))-$O21*SQRT(AH$5),0,1,TRUE)+$L21*EXP($K21/100*AH$5)*(1-_xlfn.NORM.DIST((LN(($L21*EXP($K21/100*AH$5)))-LN($J21)-$N21*AH$5)/($O21*SQRT(AH$5)),0,1,TRUE)))*EXP(-$F$1*AH$5)*INDEX('3)tpx males'!DP$57:DP$107,MATCH($Q21,'3)tpx males'!$DC$57:$DC$107,0))</f>
        <v>6858.3173391716482</v>
      </c>
      <c r="AI21" s="32">
        <f ca="1">($J21*EXP(AI$5*($N21+0.5*($O21)^2))*_xlfn.NORM.DIST((LN(($L21*EXP($K21/100*AI$5)))-LN($J21)-$N21*AI$5)/($O21*SQRT(AI$5))-$O21*SQRT(AI$5),0,1,TRUE)+$L21*EXP($K21/100*AI$5)*(1-_xlfn.NORM.DIST((LN(($L21*EXP($K21/100*AI$5)))-LN($J21)-$N21*AI$5)/($O21*SQRT(AI$5)),0,1,TRUE)))*EXP(-$F$1*AI$5)*INDEX('3)tpx males'!DQ$57:DQ$107,MATCH($Q21,'3)tpx males'!$DC$57:$DC$107,0))</f>
        <v>6509.4550691501345</v>
      </c>
      <c r="AJ21" s="32">
        <f ca="1">($J21*EXP(AJ$5*($N21+0.5*($O21)^2))*_xlfn.NORM.DIST((LN(($L21*EXP($K21/100*AJ$5)))-LN($J21)-$N21*AJ$5)/($O21*SQRT(AJ$5))-$O21*SQRT(AJ$5),0,1,TRUE)+$L21*EXP($K21/100*AJ$5)*(1-_xlfn.NORM.DIST((LN(($L21*EXP($K21/100*AJ$5)))-LN($J21)-$N21*AJ$5)/($O21*SQRT(AJ$5)),0,1,TRUE)))*EXP(-$F$1*AJ$5)*INDEX('3)tpx males'!DR$57:DR$107,MATCH($Q21,'3)tpx males'!$DC$57:$DC$107,0))</f>
        <v>6898.6981584329988</v>
      </c>
      <c r="AK21" s="32">
        <f ca="1">($J21*EXP(AK$5*($N21+0.5*($O21)^2))*_xlfn.NORM.DIST((LN(($L21*EXP($K21/100*AK$5)))-LN($J21)-$N21*AK$5)/($O21*SQRT(AK$5))-$O21*SQRT(AK$5),0,1,TRUE)+$L21*EXP($K21/100*AK$5)*(1-_xlfn.NORM.DIST((LN(($L21*EXP($K21/100*AK$5)))-LN($J21)-$N21*AK$5)/($O21*SQRT(AK$5)),0,1,TRUE)))*EXP(-$F$1*AK$5)*INDEX('3)tpx males'!DS$57:DS$107,MATCH($Q21,'3)tpx males'!$DC$57:$DC$107,0))</f>
        <v>7366.2662926664607</v>
      </c>
      <c r="AL21" s="32">
        <f ca="1">($J21*EXP(AL$5*($N21+0.5*($O21)^2))*_xlfn.NORM.DIST((LN(($L21*EXP($K21/100*AL$5)))-LN($J21)-$N21*AL$5)/($O21*SQRT(AL$5))-$O21*SQRT(AL$5),0,1,TRUE)+$L21*EXP($K21/100*AL$5)*(1-_xlfn.NORM.DIST((LN(($L21*EXP($K21/100*AL$5)))-LN($J21)-$N21*AL$5)/($O21*SQRT(AL$5)),0,1,TRUE)))*EXP(-$F$1*AL$5)*INDEX('3)tpx males'!DT$57:DT$107,MATCH($Q21,'3)tpx males'!$DC$57:$DC$107,0))</f>
        <v>7007.9903809031666</v>
      </c>
      <c r="AM21" s="32">
        <f ca="1">($J21*EXP(AM$5*($N21+0.5*($O21)^2))*_xlfn.NORM.DIST((LN(($L21*EXP($K21/100*AM$5)))-LN($J21)-$N21*AM$5)/($O21*SQRT(AM$5))-$O21*SQRT(AM$5),0,1,TRUE)+$L21*EXP($K21/100*AM$5)*(1-_xlfn.NORM.DIST((LN(($L21*EXP($K21/100*AM$5)))-LN($J21)-$N21*AM$5)/($O21*SQRT(AM$5)),0,1,TRUE)))*EXP(-$F$1*AM$5)*INDEX('3)tpx males'!DU$57:DU$107,MATCH($Q21,'3)tpx males'!$DC$57:$DC$107,0))</f>
        <v>6909.195602040324</v>
      </c>
      <c r="AN21" s="32">
        <f ca="1">($J21*EXP(AN$5*($N21+0.5*($O21)^2))*_xlfn.NORM.DIST((LN(($L21*EXP($K21/100*AN$5)))-LN($J21)-$N21*AN$5)/($O21*SQRT(AN$5))-$O21*SQRT(AN$5),0,1,TRUE)+$L21*EXP($K21/100*AN$5)*(1-_xlfn.NORM.DIST((LN(($L21*EXP($K21/100*AN$5)))-LN($J21)-$N21*AN$5)/($O21*SQRT(AN$5)),0,1,TRUE)))*EXP(-$F$1*AN$5)*INDEX('3)tpx males'!DV$57:DV$107,MATCH($Q21,'3)tpx males'!$DC$57:$DC$107,0))</f>
        <v>5992.5289434438318</v>
      </c>
      <c r="AO21" s="32">
        <f ca="1">($J21*EXP(AO$5*($N21+0.5*($O21)^2))*_xlfn.NORM.DIST((LN(($L21*EXP($K21/100*AO$5)))-LN($J21)-$N21*AO$5)/($O21*SQRT(AO$5))-$O21*SQRT(AO$5),0,1,TRUE)+$L21*EXP($K21/100*AO$5)*(1-_xlfn.NORM.DIST((LN(($L21*EXP($K21/100*AO$5)))-LN($J21)-$N21*AO$5)/($O21*SQRT(AO$5)),0,1,TRUE)))*EXP(-$F$1*AO$5)*INDEX('3)tpx males'!DW$57:DW$107,MATCH($Q21,'3)tpx males'!$DC$57:$DC$107,0))</f>
        <v>5819.7969955291192</v>
      </c>
      <c r="AP21" s="32">
        <f ca="1">($J21*EXP(AP$5*($N21+0.5*($O21)^2))*_xlfn.NORM.DIST((LN(($L21*EXP($K21/100*AP$5)))-LN($J21)-$N21*AP$5)/($O21*SQRT(AP$5))-$O21*SQRT(AP$5),0,1,TRUE)+$L21*EXP($K21/100*AP$5)*(1-_xlfn.NORM.DIST((LN(($L21*EXP($K21/100*AP$5)))-LN($J21)-$N21*AP$5)/($O21*SQRT(AP$5)),0,1,TRUE)))*EXP(-$F$1*AP$5)*INDEX('3)tpx males'!DX$57:DX$107,MATCH($Q21,'3)tpx males'!$DC$57:$DC$107,0))</f>
        <v>5453.9493407855271</v>
      </c>
      <c r="AQ21" s="32">
        <f ca="1">($J21*EXP(AQ$5*($N21+0.5*($O21)^2))*_xlfn.NORM.DIST((LN(($L21*EXP($K21/100*AQ$5)))-LN($J21)-$N21*AQ$5)/($O21*SQRT(AQ$5))-$O21*SQRT(AQ$5),0,1,TRUE)+$L21*EXP($K21/100*AQ$5)*(1-_xlfn.NORM.DIST((LN(($L21*EXP($K21/100*AQ$5)))-LN($J21)-$N21*AQ$5)/($O21*SQRT(AQ$5)),0,1,TRUE)))*EXP(-$F$1*AQ$5)*INDEX('3)tpx males'!DY$57:DY$107,MATCH($Q21,'3)tpx males'!$DC$57:$DC$107,0))</f>
        <v>4555.5341581919574</v>
      </c>
      <c r="AR21" s="32">
        <f ca="1">($J21*EXP(AR$5*($N21+0.5*($O21)^2))*_xlfn.NORM.DIST((LN(($L21*EXP($K21/100*AR$5)))-LN($J21)-$N21*AR$5)/($O21*SQRT(AR$5))-$O21*SQRT(AR$5),0,1,TRUE)+$L21*EXP($K21/100*AR$5)*(1-_xlfn.NORM.DIST((LN(($L21*EXP($K21/100*AR$5)))-LN($J21)-$N21*AR$5)/($O21*SQRT(AR$5)),0,1,TRUE)))*EXP(-$F$1*AR$5)*INDEX('3)tpx males'!DZ$57:DZ$107,MATCH($Q21,'3)tpx males'!$DC$57:$DC$107,0))</f>
        <v>3797.4701307290206</v>
      </c>
      <c r="AS21" s="32">
        <f ca="1">($J21*EXP(AS$5*($N21+0.5*($O21)^2))*_xlfn.NORM.DIST((LN(($L21*EXP($K21/100*AS$5)))-LN($J21)-$N21*AS$5)/($O21*SQRT(AS$5))-$O21*SQRT(AS$5),0,1,TRUE)+$L21*EXP($K21/100*AS$5)*(1-_xlfn.NORM.DIST((LN(($L21*EXP($K21/100*AS$5)))-LN($J21)-$N21*AS$5)/($O21*SQRT(AS$5)),0,1,TRUE)))*EXP(-$F$1*AS$5)*INDEX('3)tpx males'!EA$57:EA$107,MATCH($Q21,'3)tpx males'!$DC$57:$DC$107,0))</f>
        <v>3051.9642596511135</v>
      </c>
      <c r="AT21" s="32">
        <f ca="1">($J21*EXP(AT$5*($N21+0.5*($O21)^2))*_xlfn.NORM.DIST((LN(($L21*EXP($K21/100*AT$5)))-LN($J21)-$N21*AT$5)/($O21*SQRT(AT$5))-$O21*SQRT(AT$5),0,1,TRUE)+$L21*EXP($K21/100*AT$5)*(1-_xlfn.NORM.DIST((LN(($L21*EXP($K21/100*AT$5)))-LN($J21)-$N21*AT$5)/($O21*SQRT(AT$5)),0,1,TRUE)))*EXP(-$F$1*AT$5)*INDEX('3)tpx males'!EB$57:EB$107,MATCH($Q21,'3)tpx males'!$DC$57:$DC$107,0))</f>
        <v>2352.3121376296754</v>
      </c>
      <c r="AU21" s="32">
        <f ca="1">($J21*EXP(AU$5*($N21+0.5*($O21)^2))*_xlfn.NORM.DIST((LN(($L21*EXP($K21/100*AU$5)))-LN($J21)-$N21*AU$5)/($O21*SQRT(AU$5))-$O21*SQRT(AU$5),0,1,TRUE)+$L21*EXP($K21/100*AU$5)*(1-_xlfn.NORM.DIST((LN(($L21*EXP($K21/100*AU$5)))-LN($J21)-$N21*AU$5)/($O21*SQRT(AU$5)),0,1,TRUE)))*EXP(-$F$1*AU$5)*INDEX('3)tpx males'!EC$57:EC$107,MATCH($Q21,'3)tpx males'!$DC$57:$DC$107,0))</f>
        <v>1752.2493709369787</v>
      </c>
      <c r="AV21" s="32">
        <f ca="1">($J21*EXP(AV$5*($N21+0.5*($O21)^2))*_xlfn.NORM.DIST((LN(($L21*EXP($K21/100*AV$5)))-LN($J21)-$N21*AV$5)/($O21*SQRT(AV$5))-$O21*SQRT(AV$5),0,1,TRUE)+$L21*EXP($K21/100*AV$5)*(1-_xlfn.NORM.DIST((LN(($L21*EXP($K21/100*AV$5)))-LN($J21)-$N21*AV$5)/($O21*SQRT(AV$5)),0,1,TRUE)))*EXP(-$F$1*AV$5)*INDEX('3)tpx males'!ED$57:ED$107,MATCH($Q21,'3)tpx males'!$DC$57:$DC$107,0))</f>
        <v>1227.5196235748103</v>
      </c>
      <c r="AW21" s="32">
        <f ca="1">($J21*EXP(AW$5*($N21+0.5*($O21)^2))*_xlfn.NORM.DIST((LN(($L21*EXP($K21/100*AW$5)))-LN($J21)-$N21*AW$5)/($O21*SQRT(AW$5))-$O21*SQRT(AW$5),0,1,TRUE)+$L21*EXP($K21/100*AW$5)*(1-_xlfn.NORM.DIST((LN(($L21*EXP($K21/100*AW$5)))-LN($J21)-$N21*AW$5)/($O21*SQRT(AW$5)),0,1,TRUE)))*EXP(-$F$1*AW$5)*INDEX('3)tpx males'!EE$57:EE$107,MATCH($Q21,'3)tpx males'!$DC$57:$DC$107,0))</f>
        <v>836.65837682567746</v>
      </c>
      <c r="AX21" s="32">
        <f ca="1">($J21*EXP(AX$5*($N21+0.5*($O21)^2))*_xlfn.NORM.DIST((LN(($L21*EXP($K21/100*AX$5)))-LN($J21)-$N21*AX$5)/($O21*SQRT(AX$5))-$O21*SQRT(AX$5),0,1,TRUE)+$L21*EXP($K21/100*AX$5)*(1-_xlfn.NORM.DIST((LN(($L21*EXP($K21/100*AX$5)))-LN($J21)-$N21*AX$5)/($O21*SQRT(AX$5)),0,1,TRUE)))*EXP(-$F$1*AX$5)*INDEX('3)tpx males'!EF$57:EF$107,MATCH($Q21,'3)tpx males'!$DC$57:$DC$107,0))</f>
        <v>547.45116778892384</v>
      </c>
      <c r="AY21" s="32">
        <f ca="1">($J21*EXP(AY$5*($N21+0.5*($O21)^2))*_xlfn.NORM.DIST((LN(($L21*EXP($K21/100*AY$5)))-LN($J21)-$N21*AY$5)/($O21*SQRT(AY$5))-$O21*SQRT(AY$5),0,1,TRUE)+$L21*EXP($K21/100*AY$5)*(1-_xlfn.NORM.DIST((LN(($L21*EXP($K21/100*AY$5)))-LN($J21)-$N21*AY$5)/($O21*SQRT(AY$5)),0,1,TRUE)))*EXP(-$F$1*AY$5)*INDEX('3)tpx males'!EG$57:EG$107,MATCH($Q21,'3)tpx males'!$DC$57:$DC$107,0))</f>
        <v>331.26600070707127</v>
      </c>
      <c r="AZ21" s="32">
        <f ca="1">($J21*EXP(AZ$5*($N21+0.5*($O21)^2))*_xlfn.NORM.DIST((LN(($L21*EXP($K21/100*AZ$5)))-LN($J21)-$N21*AZ$5)/($O21*SQRT(AZ$5))-$O21*SQRT(AZ$5),0,1,TRUE)+$L21*EXP($K21/100*AZ$5)*(1-_xlfn.NORM.DIST((LN(($L21*EXP($K21/100*AZ$5)))-LN($J21)-$N21*AZ$5)/($O21*SQRT(AZ$5)),0,1,TRUE)))*EXP(-$F$1*AZ$5)*INDEX('3)tpx males'!EH$57:EH$107,MATCH($Q21,'3)tpx males'!$DC$57:$DC$107,0))</f>
        <v>198.70147623743651</v>
      </c>
      <c r="BA21" s="32">
        <f ca="1">($J21*EXP(BA$5*($N21+0.5*($O21)^2))*_xlfn.NORM.DIST((LN(($L21*EXP($K21/100*BA$5)))-LN($J21)-$N21*BA$5)/($O21*SQRT(BA$5))-$O21*SQRT(BA$5),0,1,TRUE)+$L21*EXP($K21/100*BA$5)*(1-_xlfn.NORM.DIST((LN(($L21*EXP($K21/100*BA$5)))-LN($J21)-$N21*BA$5)/($O21*SQRT(BA$5)),0,1,TRUE)))*EXP(-$F$1*BA$5)*INDEX('3)tpx males'!EI$57:EI$107,MATCH($Q21,'3)tpx males'!$DC$57:$DC$107,0))</f>
        <v>109.55993109711466</v>
      </c>
      <c r="BB21" s="32">
        <f ca="1">($J21*EXP(BB$5*($N21+0.5*($O21)^2))*_xlfn.NORM.DIST((LN(($L21*EXP($K21/100*BB$5)))-LN($J21)-$N21*BB$5)/($O21*SQRT(BB$5))-$O21*SQRT(BB$5),0,1,TRUE)+$L21*EXP($K21/100*BB$5)*(1-_xlfn.NORM.DIST((LN(($L21*EXP($K21/100*BB$5)))-LN($J21)-$N21*BB$5)/($O21*SQRT(BB$5)),0,1,TRUE)))*EXP(-$F$1*BB$5)*INDEX('3)tpx males'!EJ$57:EJ$107,MATCH($Q21,'3)tpx males'!$DC$57:$DC$107,0))</f>
        <v>60.92232616854421</v>
      </c>
      <c r="BC21" s="32">
        <f ca="1">($J21*EXP(BC$5*($N21+0.5*($O21)^2))*_xlfn.NORM.DIST((LN(($L21*EXP($K21/100*BC$5)))-LN($J21)-$N21*BC$5)/($O21*SQRT(BC$5))-$O21*SQRT(BC$5),0,1,TRUE)+$L21*EXP($K21/100*BC$5)*(1-_xlfn.NORM.DIST((LN(($L21*EXP($K21/100*BC$5)))-LN($J21)-$N21*BC$5)/($O21*SQRT(BC$5)),0,1,TRUE)))*EXP(-$F$1*BC$5)*INDEX('3)tpx males'!EK$57:EK$107,MATCH($Q21,'3)tpx males'!$DC$57:$DC$107,0))</f>
        <v>31.585440632881788</v>
      </c>
      <c r="BD21" s="32">
        <f ca="1">($J21*EXP(BD$5*($N21+0.5*($O21)^2))*_xlfn.NORM.DIST((LN(($L21*EXP($K21/100*BD$5)))-LN($J21)-$N21*BD$5)/($O21*SQRT(BD$5))-$O21*SQRT(BD$5),0,1,TRUE)+$L21*EXP($K21/100*BD$5)*(1-_xlfn.NORM.DIST((LN(($L21*EXP($K21/100*BD$5)))-LN($J21)-$N21*BD$5)/($O21*SQRT(BD$5)),0,1,TRUE)))*EXP(-$F$1*BD$5)*INDEX('3)tpx males'!EL$57:EL$107,MATCH($Q21,'3)tpx males'!$DC$57:$DC$107,0))</f>
        <v>12.57939690633256</v>
      </c>
      <c r="BE21" s="32">
        <f ca="1">($J21*EXP(BE$5*($N21+0.5*($O21)^2))*_xlfn.NORM.DIST((LN(($L21*EXP($K21/100*BE$5)))-LN($J21)-$N21*BE$5)/($O21*SQRT(BE$5))-$O21*SQRT(BE$5),0,1,TRUE)+$L21*EXP($K21/100*BE$5)*(1-_xlfn.NORM.DIST((LN(($L21*EXP($K21/100*BE$5)))-LN($J21)-$N21*BE$5)/($O21*SQRT(BE$5)),0,1,TRUE)))*EXP(-$F$1*BE$5)*INDEX('3)tpx males'!EM$57:EM$107,MATCH($Q21,'3)tpx males'!$DC$57:$DC$107,0))</f>
        <v>6.5695947237315027</v>
      </c>
      <c r="BF21" s="32">
        <f>($J21*EXP(BF$5*($N21+0.5*($O21)^2))*_xlfn.NORM.DIST((LN(($L21*EXP($K21/100*BF$5)))-LN($J21)-$N21*BF$5)/($O21*SQRT(BF$5))-$O21*SQRT(BF$5),0,1,TRUE)+$L21*EXP($K21/100*BF$5)*(1-_xlfn.NORM.DIST((LN(($L21*EXP($K21/100*BF$5)))-LN($J21)-$N21*BF$5)/($O21*SQRT(BF$5)),0,1,TRUE)))*EXP(-$F$1*BF$5)*INDEX('3)tpx males'!EN$57:EN$107,MATCH($Q21,'3)tpx males'!$DC$57:$DC$107,0))</f>
        <v>0</v>
      </c>
      <c r="BG21" s="32">
        <f>($J21*EXP(BG$5*($N21+0.5*($O21)^2))*_xlfn.NORM.DIST((LN(($L21*EXP($K21/100*BG$5)))-LN($J21)-$N21*BG$5)/($O21*SQRT(BG$5))-$O21*SQRT(BG$5),0,1,TRUE)+$L21*EXP($K21/100*BG$5)*(1-_xlfn.NORM.DIST((LN(($L21*EXP($K21/100*BG$5)))-LN($J21)-$N21*BG$5)/($O21*SQRT(BG$5)),0,1,TRUE)))*EXP(-$F$1*BG$5)*INDEX('3)tpx males'!EO$57:EO$107,MATCH($Q21,'3)tpx males'!$DC$57:$DC$107,0))</f>
        <v>0</v>
      </c>
      <c r="BH21" s="32">
        <f>($J21*EXP(BH$5*($N21+0.5*($O21)^2))*_xlfn.NORM.DIST((LN(($L21*EXP($K21/100*BH$5)))-LN($J21)-$N21*BH$5)/($O21*SQRT(BH$5))-$O21*SQRT(BH$5),0,1,TRUE)+$L21*EXP($K21/100*BH$5)*(1-_xlfn.NORM.DIST((LN(($L21*EXP($K21/100*BH$5)))-LN($J21)-$N21*BH$5)/($O21*SQRT(BH$5)),0,1,TRUE)))*EXP(-$F$1*BH$5)*INDEX('3)tpx males'!EP$57:EP$107,MATCH($Q21,'3)tpx males'!$DC$57:$DC$107,0))</f>
        <v>0</v>
      </c>
      <c r="BI21" s="32">
        <f>($J21*EXP(BI$5*($N21+0.5*($O21)^2))*_xlfn.NORM.DIST((LN(($L21*EXP($K21/100*BI$5)))-LN($J21)-$N21*BI$5)/($O21*SQRT(BI$5))-$O21*SQRT(BI$5),0,1,TRUE)+$L21*EXP($K21/100*BI$5)*(1-_xlfn.NORM.DIST((LN(($L21*EXP($K21/100*BI$5)))-LN($J21)-$N21*BI$5)/($O21*SQRT(BI$5)),0,1,TRUE)))*EXP(-$F$1*BI$5)*INDEX('3)tpx males'!EQ$57:EQ$107,MATCH($Q21,'3)tpx males'!$DC$57:$DC$107,0))</f>
        <v>0</v>
      </c>
      <c r="BJ21" s="32">
        <f>($J21*EXP(BJ$5*($N21+0.5*($O21)^2))*_xlfn.NORM.DIST((LN(($L21*EXP($K21/100*BJ$5)))-LN($J21)-$N21*BJ$5)/($O21*SQRT(BJ$5))-$O21*SQRT(BJ$5),0,1,TRUE)+$L21*EXP($K21/100*BJ$5)*(1-_xlfn.NORM.DIST((LN(($L21*EXP($K21/100*BJ$5)))-LN($J21)-$N21*BJ$5)/($O21*SQRT(BJ$5)),0,1,TRUE)))*EXP(-$F$1*BJ$5)*INDEX('3)tpx males'!ER$57:ER$107,MATCH($Q21,'3)tpx males'!$DC$57:$DC$107,0))</f>
        <v>0</v>
      </c>
      <c r="BK21" s="32">
        <f>($J21*EXP(BK$5*($N21+0.5*($O21)^2))*_xlfn.NORM.DIST((LN(($L21*EXP($K21/100*BK$5)))-LN($J21)-$N21*BK$5)/($O21*SQRT(BK$5))-$O21*SQRT(BK$5),0,1,TRUE)+$L21*EXP($K21/100*BK$5)*(1-_xlfn.NORM.DIST((LN(($L21*EXP($K21/100*BK$5)))-LN($J21)-$N21*BK$5)/($O21*SQRT(BK$5)),0,1,TRUE)))*EXP(-$F$1*BK$5)*INDEX('3)tpx males'!ES$57:ES$107,MATCH($Q21,'3)tpx males'!$DC$57:$DC$107,0))</f>
        <v>0</v>
      </c>
      <c r="BL21" s="32">
        <f>($J21*EXP(BL$5*($N21+0.5*($O21)^2))*_xlfn.NORM.DIST((LN(($L21*EXP($K21/100*BL$5)))-LN($J21)-$N21*BL$5)/($O21*SQRT(BL$5))-$O21*SQRT(BL$5),0,1,TRUE)+$L21*EXP($K21/100*BL$5)*(1-_xlfn.NORM.DIST((LN(($L21*EXP($K21/100*BL$5)))-LN($J21)-$N21*BL$5)/($O21*SQRT(BL$5)),0,1,TRUE)))*EXP(-$F$1*BL$5)*INDEX('3)tpx males'!ET$57:ET$107,MATCH($Q21,'3)tpx males'!$DC$57:$DC$107,0))</f>
        <v>0</v>
      </c>
      <c r="BM21" s="32">
        <f>($J21*EXP(BM$5*($N21+0.5*($O21)^2))*_xlfn.NORM.DIST((LN(($L21*EXP($K21/100*BM$5)))-LN($J21)-$N21*BM$5)/($O21*SQRT(BM$5))-$O21*SQRT(BM$5),0,1,TRUE)+$L21*EXP($K21/100*BM$5)*(1-_xlfn.NORM.DIST((LN(($L21*EXP($K21/100*BM$5)))-LN($J21)-$N21*BM$5)/($O21*SQRT(BM$5)),0,1,TRUE)))*EXP(-$F$1*BM$5)*INDEX('3)tpx males'!EU$57:EU$107,MATCH($Q21,'3)tpx males'!$DC$57:$DC$107,0))</f>
        <v>0</v>
      </c>
      <c r="BN21" s="32">
        <f>($J21*EXP(BN$5*($N21+0.5*($O21)^2))*_xlfn.NORM.DIST((LN(($L21*EXP($K21/100*BN$5)))-LN($J21)-$N21*BN$5)/($O21*SQRT(BN$5))-$O21*SQRT(BN$5),0,1,TRUE)+$L21*EXP($K21/100*BN$5)*(1-_xlfn.NORM.DIST((LN(($L21*EXP($K21/100*BN$5)))-LN($J21)-$N21*BN$5)/($O21*SQRT(BN$5)),0,1,TRUE)))*EXP(-$F$1*BN$5)*INDEX('3)tpx males'!EV$57:EV$107,MATCH($Q21,'3)tpx males'!$DC$57:$DC$107,0))</f>
        <v>0</v>
      </c>
      <c r="BO21" s="32">
        <f>($J21*EXP(BO$5*($N21+0.5*($O21)^2))*_xlfn.NORM.DIST((LN(($L21*EXP($K21/100*BO$5)))-LN($J21)-$N21*BO$5)/($O21*SQRT(BO$5))-$O21*SQRT(BO$5),0,1,TRUE)+$L21*EXP($K21/100*BO$5)*(1-_xlfn.NORM.DIST((LN(($L21*EXP($K21/100*BO$5)))-LN($J21)-$N21*BO$5)/($O21*SQRT(BO$5)),0,1,TRUE)))*EXP(-$F$1*BO$5)*INDEX('3)tpx males'!EW$57:EW$107,MATCH($Q21,'3)tpx males'!$DC$57:$DC$107,0))</f>
        <v>0</v>
      </c>
      <c r="BP21" s="32">
        <f>($J21*EXP(BP$5*($N21+0.5*($O21)^2))*_xlfn.NORM.DIST((LN(($L21*EXP($K21/100*BP$5)))-LN($J21)-$N21*BP$5)/($O21*SQRT(BP$5))-$O21*SQRT(BP$5),0,1,TRUE)+$L21*EXP($K21/100*BP$5)*(1-_xlfn.NORM.DIST((LN(($L21*EXP($K21/100*BP$5)))-LN($J21)-$N21*BP$5)/($O21*SQRT(BP$5)),0,1,TRUE)))*EXP(-$F$1*BP$5)*INDEX('3)tpx males'!EX$57:EX$107,MATCH($Q21,'3)tpx males'!$DC$57:$DC$107,0))</f>
        <v>0</v>
      </c>
      <c r="BQ21" s="32">
        <f>($J21*EXP(BQ$5*($N21+0.5*($O21)^2))*_xlfn.NORM.DIST((LN(($L21*EXP($K21/100*BQ$5)))-LN($J21)-$N21*BQ$5)/($O21*SQRT(BQ$5))-$O21*SQRT(BQ$5),0,1,TRUE)+$L21*EXP($K21/100*BQ$5)*(1-_xlfn.NORM.DIST((LN(($L21*EXP($K21/100*BQ$5)))-LN($J21)-$N21*BQ$5)/($O21*SQRT(BQ$5)),0,1,TRUE)))*EXP(-$F$1*BQ$5)*INDEX('3)tpx males'!EY$57:EY$107,MATCH($Q21,'3)tpx males'!$DC$57:$DC$107,0))</f>
        <v>0</v>
      </c>
      <c r="BR21" s="32">
        <f>($J21*EXP(BR$5*($N21+0.5*($O21)^2))*_xlfn.NORM.DIST((LN(($L21*EXP($K21/100*BR$5)))-LN($J21)-$N21*BR$5)/($O21*SQRT(BR$5))-$O21*SQRT(BR$5),0,1,TRUE)+$L21*EXP($K21/100*BR$5)*(1-_xlfn.NORM.DIST((LN(($L21*EXP($K21/100*BR$5)))-LN($J21)-$N21*BR$5)/($O21*SQRT(BR$5)),0,1,TRUE)))*EXP(-$F$1*BR$5)*INDEX('3)tpx males'!EZ$57:EZ$107,MATCH($Q21,'3)tpx males'!$DC$57:$DC$107,0))</f>
        <v>0</v>
      </c>
      <c r="BS21" s="32">
        <f>($J21*EXP(BS$5*($N21+0.5*($O21)^2))*_xlfn.NORM.DIST((LN(($L21*EXP($K21/100*BS$5)))-LN($J21)-$N21*BS$5)/($O21*SQRT(BS$5))-$O21*SQRT(BS$5),0,1,TRUE)+$L21*EXP($K21/100*BS$5)*(1-_xlfn.NORM.DIST((LN(($L21*EXP($K21/100*BS$5)))-LN($J21)-$N21*BS$5)/($O21*SQRT(BS$5)),0,1,TRUE)))*EXP(-$F$1*BS$5)*INDEX('3)tpx males'!FA$57:FA$107,MATCH($Q21,'3)tpx males'!$DC$57:$DC$107,0))</f>
        <v>0</v>
      </c>
      <c r="BT21" s="32">
        <f>($J21*EXP(BT$5*($N21+0.5*($O21)^2))*_xlfn.NORM.DIST((LN(($L21*EXP($K21/100*BT$5)))-LN($J21)-$N21*BT$5)/($O21*SQRT(BT$5))-$O21*SQRT(BT$5),0,1,TRUE)+$L21*EXP($K21/100*BT$5)*(1-_xlfn.NORM.DIST((LN(($L21*EXP($K21/100*BT$5)))-LN($J21)-$N21*BT$5)/($O21*SQRT(BT$5)),0,1,TRUE)))*EXP(-$F$1*BT$5)*INDEX('3)tpx males'!FB$57:FB$107,MATCH($Q21,'3)tpx males'!$DC$57:$DC$107,0))</f>
        <v>0</v>
      </c>
    </row>
    <row r="22" spans="2:72" x14ac:dyDescent="0.25">
      <c r="B22" s="32" t="s">
        <v>16</v>
      </c>
      <c r="C22" s="32" t="s">
        <v>12</v>
      </c>
      <c r="D22" s="49">
        <v>14555</v>
      </c>
      <c r="E22" s="32" t="s">
        <v>13</v>
      </c>
      <c r="F22" s="32" t="s">
        <v>17</v>
      </c>
      <c r="G22" s="49" t="s">
        <v>17</v>
      </c>
      <c r="H22" s="32" t="s">
        <v>17</v>
      </c>
      <c r="I22" s="32" t="s">
        <v>24</v>
      </c>
      <c r="J22" s="32">
        <v>463887.49999999994</v>
      </c>
      <c r="K22" s="32">
        <v>9.15</v>
      </c>
      <c r="L22" s="32">
        <f>'3) 2016 cases'!M22*EXP('3) 2016 cases'!L22/100)</f>
        <v>47410.512843602803</v>
      </c>
      <c r="M22" s="32"/>
      <c r="N22" s="32">
        <f>INDEX('2b)Working'!$I$61:$P$61,MATCH($I22,'2b)Working'!$I$60:$P$60,0))</f>
        <v>7.2302392103851601E-2</v>
      </c>
      <c r="O22" s="32">
        <f>INDEX('2b)Working'!$I$62:$P$62,MATCH($I22,'2b)Working'!$I$60:$P$60,0))</f>
        <v>5.5424966377019061E-2</v>
      </c>
      <c r="P22" s="32"/>
      <c r="Q22" s="32">
        <f t="shared" si="1"/>
        <v>78</v>
      </c>
      <c r="U22" s="32">
        <f t="shared" ca="1" si="2"/>
        <v>59375.251811599002</v>
      </c>
      <c r="W22" s="32">
        <f ca="1">($J22*EXP(W$5*($N22+0.5*($O22)^2))*_xlfn.NORM.DIST((LN(($L22*EXP($K22/100*W$5)))-LN($J22)-$N22*W$5)/($O22*SQRT(W$5))-$O22*SQRT(W$5),0,1,TRUE)+$L22*EXP($K22/100*W$5)*(1-_xlfn.NORM.DIST((LN(($L22*EXP($K22/100*W$5)))-LN($J22)-$N22*W$5)/($O22*SQRT(W$5)),0,1,TRUE)))*EXP(-$F$1*W$5)*INDEX('3)tpx males'!DE$57:DE$107,MATCH($Q22,'3)tpx males'!$DC$57:$DC$107,0))</f>
        <v>1802.6082554512029</v>
      </c>
      <c r="X22" s="32">
        <f ca="1">($J22*EXP(X$5*($N22+0.5*($O22)^2))*_xlfn.NORM.DIST((LN(($L22*EXP($K22/100*X$5)))-LN($J22)-$N22*X$5)/($O22*SQRT(X$5))-$O22*SQRT(X$5),0,1,TRUE)+$L22*EXP($K22/100*X$5)*(1-_xlfn.NORM.DIST((LN(($L22*EXP($K22/100*X$5)))-LN($J22)-$N22*X$5)/($O22*SQRT(X$5)),0,1,TRUE)))*EXP(-$F$1*X$5)*INDEX('3)tpx males'!DF$57:DF$107,MATCH($Q22,'3)tpx males'!$DC$57:$DC$107,0))</f>
        <v>2069.9097389537615</v>
      </c>
      <c r="Y22" s="32">
        <f ca="1">($J22*EXP(Y$5*($N22+0.5*($O22)^2))*_xlfn.NORM.DIST((LN(($L22*EXP($K22/100*Y$5)))-LN($J22)-$N22*Y$5)/($O22*SQRT(Y$5))-$O22*SQRT(Y$5),0,1,TRUE)+$L22*EXP($K22/100*Y$5)*(1-_xlfn.NORM.DIST((LN(($L22*EXP($K22/100*Y$5)))-LN($J22)-$N22*Y$5)/($O22*SQRT(Y$5)),0,1,TRUE)))*EXP(-$F$1*Y$5)*INDEX('3)tpx males'!DG$57:DG$107,MATCH($Q22,'3)tpx males'!$DC$57:$DC$107,0))</f>
        <v>2204.6065270905515</v>
      </c>
      <c r="Z22" s="32">
        <f ca="1">($J22*EXP(Z$5*($N22+0.5*($O22)^2))*_xlfn.NORM.DIST((LN(($L22*EXP($K22/100*Z$5)))-LN($J22)-$N22*Z$5)/($O22*SQRT(Z$5))-$O22*SQRT(Z$5),0,1,TRUE)+$L22*EXP($K22/100*Z$5)*(1-_xlfn.NORM.DIST((LN(($L22*EXP($K22/100*Z$5)))-LN($J22)-$N22*Z$5)/($O22*SQRT(Z$5)),0,1,TRUE)))*EXP(-$F$1*Z$5)*INDEX('3)tpx males'!DH$57:DH$107,MATCH($Q22,'3)tpx males'!$DC$57:$DC$107,0))</f>
        <v>2449.5067652101829</v>
      </c>
      <c r="AA22" s="32">
        <f ca="1">($J22*EXP(AA$5*($N22+0.5*($O22)^2))*_xlfn.NORM.DIST((LN(($L22*EXP($K22/100*AA$5)))-LN($J22)-$N22*AA$5)/($O22*SQRT(AA$5))-$O22*SQRT(AA$5),0,1,TRUE)+$L22*EXP($K22/100*AA$5)*(1-_xlfn.NORM.DIST((LN(($L22*EXP($K22/100*AA$5)))-LN($J22)-$N22*AA$5)/($O22*SQRT(AA$5)),0,1,TRUE)))*EXP(-$F$1*AA$5)*INDEX('3)tpx males'!DI$57:DI$107,MATCH($Q22,'3)tpx males'!$DC$57:$DC$107,0))</f>
        <v>2647.8753279723187</v>
      </c>
      <c r="AB22" s="32">
        <f ca="1">($J22*EXP(AB$5*($N22+0.5*($O22)^2))*_xlfn.NORM.DIST((LN(($L22*EXP($K22/100*AB$5)))-LN($J22)-$N22*AB$5)/($O22*SQRT(AB$5))-$O22*SQRT(AB$5),0,1,TRUE)+$L22*EXP($K22/100*AB$5)*(1-_xlfn.NORM.DIST((LN(($L22*EXP($K22/100*AB$5)))-LN($J22)-$N22*AB$5)/($O22*SQRT(AB$5)),0,1,TRUE)))*EXP(-$F$1*AB$5)*INDEX('3)tpx males'!DJ$57:DJ$107,MATCH($Q22,'3)tpx males'!$DC$57:$DC$107,0))</f>
        <v>2906.1438255493281</v>
      </c>
      <c r="AC22" s="32">
        <f ca="1">($J22*EXP(AC$5*($N22+0.5*($O22)^2))*_xlfn.NORM.DIST((LN(($L22*EXP($K22/100*AC$5)))-LN($J22)-$N22*AC$5)/($O22*SQRT(AC$5))-$O22*SQRT(AC$5),0,1,TRUE)+$L22*EXP($K22/100*AC$5)*(1-_xlfn.NORM.DIST((LN(($L22*EXP($K22/100*AC$5)))-LN($J22)-$N22*AC$5)/($O22*SQRT(AC$5)),0,1,TRUE)))*EXP(-$F$1*AC$5)*INDEX('3)tpx males'!DK$57:DK$107,MATCH($Q22,'3)tpx males'!$DC$57:$DC$107,0))</f>
        <v>3025.9504332485017</v>
      </c>
      <c r="AD22" s="32">
        <f ca="1">($J22*EXP(AD$5*($N22+0.5*($O22)^2))*_xlfn.NORM.DIST((LN(($L22*EXP($K22/100*AD$5)))-LN($J22)-$N22*AD$5)/($O22*SQRT(AD$5))-$O22*SQRT(AD$5),0,1,TRUE)+$L22*EXP($K22/100*AD$5)*(1-_xlfn.NORM.DIST((LN(($L22*EXP($K22/100*AD$5)))-LN($J22)-$N22*AD$5)/($O22*SQRT(AD$5)),0,1,TRUE)))*EXP(-$F$1*AD$5)*INDEX('3)tpx males'!DL$57:DL$107,MATCH($Q22,'3)tpx males'!$DC$57:$DC$107,0))</f>
        <v>3096.9125801081077</v>
      </c>
      <c r="AE22" s="32">
        <f ca="1">($J22*EXP(AE$5*($N22+0.5*($O22)^2))*_xlfn.NORM.DIST((LN(($L22*EXP($K22/100*AE$5)))-LN($J22)-$N22*AE$5)/($O22*SQRT(AE$5))-$O22*SQRT(AE$5),0,1,TRUE)+$L22*EXP($K22/100*AE$5)*(1-_xlfn.NORM.DIST((LN(($L22*EXP($K22/100*AE$5)))-LN($J22)-$N22*AE$5)/($O22*SQRT(AE$5)),0,1,TRUE)))*EXP(-$F$1*AE$5)*INDEX('3)tpx males'!DM$57:DM$107,MATCH($Q22,'3)tpx males'!$DC$57:$DC$107,0))</f>
        <v>3505.4681524210419</v>
      </c>
      <c r="AF22" s="32">
        <f ca="1">($J22*EXP(AF$5*($N22+0.5*($O22)^2))*_xlfn.NORM.DIST((LN(($L22*EXP($K22/100*AF$5)))-LN($J22)-$N22*AF$5)/($O22*SQRT(AF$5))-$O22*SQRT(AF$5),0,1,TRUE)+$L22*EXP($K22/100*AF$5)*(1-_xlfn.NORM.DIST((LN(($L22*EXP($K22/100*AF$5)))-LN($J22)-$N22*AF$5)/($O22*SQRT(AF$5)),0,1,TRUE)))*EXP(-$F$1*AF$5)*INDEX('3)tpx males'!DN$57:DN$107,MATCH($Q22,'3)tpx males'!$DC$57:$DC$107,0))</f>
        <v>3328.3424871623779</v>
      </c>
      <c r="AG22" s="32">
        <f ca="1">($J22*EXP(AG$5*($N22+0.5*($O22)^2))*_xlfn.NORM.DIST((LN(($L22*EXP($K22/100*AG$5)))-LN($J22)-$N22*AG$5)/($O22*SQRT(AG$5))-$O22*SQRT(AG$5),0,1,TRUE)+$L22*EXP($K22/100*AG$5)*(1-_xlfn.NORM.DIST((LN(($L22*EXP($K22/100*AG$5)))-LN($J22)-$N22*AG$5)/($O22*SQRT(AG$5)),0,1,TRUE)))*EXP(-$F$1*AG$5)*INDEX('3)tpx males'!DO$57:DO$107,MATCH($Q22,'3)tpx males'!$DC$57:$DC$107,0))</f>
        <v>3512.9008800107354</v>
      </c>
      <c r="AH22" s="32">
        <f ca="1">($J22*EXP(AH$5*($N22+0.5*($O22)^2))*_xlfn.NORM.DIST((LN(($L22*EXP($K22/100*AH$5)))-LN($J22)-$N22*AH$5)/($O22*SQRT(AH$5))-$O22*SQRT(AH$5),0,1,TRUE)+$L22*EXP($K22/100*AH$5)*(1-_xlfn.NORM.DIST((LN(($L22*EXP($K22/100*AH$5)))-LN($J22)-$N22*AH$5)/($O22*SQRT(AH$5)),0,1,TRUE)))*EXP(-$F$1*AH$5)*INDEX('3)tpx males'!DP$57:DP$107,MATCH($Q22,'3)tpx males'!$DC$57:$DC$107,0))</f>
        <v>3722.6660047370519</v>
      </c>
      <c r="AI22" s="32">
        <f ca="1">($J22*EXP(AI$5*($N22+0.5*($O22)^2))*_xlfn.NORM.DIST((LN(($L22*EXP($K22/100*AI$5)))-LN($J22)-$N22*AI$5)/($O22*SQRT(AI$5))-$O22*SQRT(AI$5),0,1,TRUE)+$L22*EXP($K22/100*AI$5)*(1-_xlfn.NORM.DIST((LN(($L22*EXP($K22/100*AI$5)))-LN($J22)-$N22*AI$5)/($O22*SQRT(AI$5)),0,1,TRUE)))*EXP(-$F$1*AI$5)*INDEX('3)tpx males'!DQ$57:DQ$107,MATCH($Q22,'3)tpx males'!$DC$57:$DC$107,0))</f>
        <v>3534.7122706163154</v>
      </c>
      <c r="AJ22" s="32">
        <f ca="1">($J22*EXP(AJ$5*($N22+0.5*($O22)^2))*_xlfn.NORM.DIST((LN(($L22*EXP($K22/100*AJ$5)))-LN($J22)-$N22*AJ$5)/($O22*SQRT(AJ$5))-$O22*SQRT(AJ$5),0,1,TRUE)+$L22*EXP($K22/100*AJ$5)*(1-_xlfn.NORM.DIST((LN(($L22*EXP($K22/100*AJ$5)))-LN($J22)-$N22*AJ$5)/($O22*SQRT(AJ$5)),0,1,TRUE)))*EXP(-$F$1*AJ$5)*INDEX('3)tpx males'!DR$57:DR$107,MATCH($Q22,'3)tpx males'!$DC$57:$DC$107,0))</f>
        <v>3473.4595941276557</v>
      </c>
      <c r="AK22" s="32">
        <f ca="1">($J22*EXP(AK$5*($N22+0.5*($O22)^2))*_xlfn.NORM.DIST((LN(($L22*EXP($K22/100*AK$5)))-LN($J22)-$N22*AK$5)/($O22*SQRT(AK$5))-$O22*SQRT(AK$5),0,1,TRUE)+$L22*EXP($K22/100*AK$5)*(1-_xlfn.NORM.DIST((LN(($L22*EXP($K22/100*AK$5)))-LN($J22)-$N22*AK$5)/($O22*SQRT(AK$5)),0,1,TRUE)))*EXP(-$F$1*AK$5)*INDEX('3)tpx males'!DS$57:DS$107,MATCH($Q22,'3)tpx males'!$DC$57:$DC$107,0))</f>
        <v>3012.0775974238904</v>
      </c>
      <c r="AL22" s="32">
        <f ca="1">($J22*EXP(AL$5*($N22+0.5*($O22)^2))*_xlfn.NORM.DIST((LN(($L22*EXP($K22/100*AL$5)))-LN($J22)-$N22*AL$5)/($O22*SQRT(AL$5))-$O22*SQRT(AL$5),0,1,TRUE)+$L22*EXP($K22/100*AL$5)*(1-_xlfn.NORM.DIST((LN(($L22*EXP($K22/100*AL$5)))-LN($J22)-$N22*AL$5)/($O22*SQRT(AL$5)),0,1,TRUE)))*EXP(-$F$1*AL$5)*INDEX('3)tpx males'!DT$57:DT$107,MATCH($Q22,'3)tpx males'!$DC$57:$DC$107,0))</f>
        <v>2915.0124179166678</v>
      </c>
      <c r="AM22" s="32">
        <f ca="1">($J22*EXP(AM$5*($N22+0.5*($O22)^2))*_xlfn.NORM.DIST((LN(($L22*EXP($K22/100*AM$5)))-LN($J22)-$N22*AM$5)/($O22*SQRT(AM$5))-$O22*SQRT(AM$5),0,1,TRUE)+$L22*EXP($K22/100*AM$5)*(1-_xlfn.NORM.DIST((LN(($L22*EXP($K22/100*AM$5)))-LN($J22)-$N22*AM$5)/($O22*SQRT(AM$5)),0,1,TRUE)))*EXP(-$F$1*AM$5)*INDEX('3)tpx males'!DU$57:DU$107,MATCH($Q22,'3)tpx males'!$DC$57:$DC$107,0))</f>
        <v>2723.6179949674242</v>
      </c>
      <c r="AN22" s="32">
        <f ca="1">($J22*EXP(AN$5*($N22+0.5*($O22)^2))*_xlfn.NORM.DIST((LN(($L22*EXP($K22/100*AN$5)))-LN($J22)-$N22*AN$5)/($O22*SQRT(AN$5))-$O22*SQRT(AN$5),0,1,TRUE)+$L22*EXP($K22/100*AN$5)*(1-_xlfn.NORM.DIST((LN(($L22*EXP($K22/100*AN$5)))-LN($J22)-$N22*AN$5)/($O22*SQRT(AN$5)),0,1,TRUE)))*EXP(-$F$1*AN$5)*INDEX('3)tpx males'!DV$57:DV$107,MATCH($Q22,'3)tpx males'!$DC$57:$DC$107,0))</f>
        <v>2274.2076651422749</v>
      </c>
      <c r="AO22" s="32">
        <f ca="1">($J22*EXP(AO$5*($N22+0.5*($O22)^2))*_xlfn.NORM.DIST((LN(($L22*EXP($K22/100*AO$5)))-LN($J22)-$N22*AO$5)/($O22*SQRT(AO$5))-$O22*SQRT(AO$5),0,1,TRUE)+$L22*EXP($K22/100*AO$5)*(1-_xlfn.NORM.DIST((LN(($L22*EXP($K22/100*AO$5)))-LN($J22)-$N22*AO$5)/($O22*SQRT(AO$5)),0,1,TRUE)))*EXP(-$F$1*AO$5)*INDEX('3)tpx males'!DW$57:DW$107,MATCH($Q22,'3)tpx males'!$DC$57:$DC$107,0))</f>
        <v>1894.8668304609496</v>
      </c>
      <c r="AP22" s="32">
        <f ca="1">($J22*EXP(AP$5*($N22+0.5*($O22)^2))*_xlfn.NORM.DIST((LN(($L22*EXP($K22/100*AP$5)))-LN($J22)-$N22*AP$5)/($O22*SQRT(AP$5))-$O22*SQRT(AP$5),0,1,TRUE)+$L22*EXP($K22/100*AP$5)*(1-_xlfn.NORM.DIST((LN(($L22*EXP($K22/100*AP$5)))-LN($J22)-$N22*AP$5)/($O22*SQRT(AP$5)),0,1,TRUE)))*EXP(-$F$1*AP$5)*INDEX('3)tpx males'!DX$57:DX$107,MATCH($Q22,'3)tpx males'!$DC$57:$DC$107,0))</f>
        <v>1522.9267247955963</v>
      </c>
      <c r="AQ22" s="32">
        <f ca="1">($J22*EXP(AQ$5*($N22+0.5*($O22)^2))*_xlfn.NORM.DIST((LN(($L22*EXP($K22/100*AQ$5)))-LN($J22)-$N22*AQ$5)/($O22*SQRT(AQ$5))-$O22*SQRT(AQ$5),0,1,TRUE)+$L22*EXP($K22/100*AQ$5)*(1-_xlfn.NORM.DIST((LN(($L22*EXP($K22/100*AQ$5)))-LN($J22)-$N22*AQ$5)/($O22*SQRT(AQ$5)),0,1,TRUE)))*EXP(-$F$1*AQ$5)*INDEX('3)tpx males'!DY$57:DY$107,MATCH($Q22,'3)tpx males'!$DC$57:$DC$107,0))</f>
        <v>1175.0651289900145</v>
      </c>
      <c r="AR22" s="32">
        <f ca="1">($J22*EXP(AR$5*($N22+0.5*($O22)^2))*_xlfn.NORM.DIST((LN(($L22*EXP($K22/100*AR$5)))-LN($J22)-$N22*AR$5)/($O22*SQRT(AR$5))-$O22*SQRT(AR$5),0,1,TRUE)+$L22*EXP($K22/100*AR$5)*(1-_xlfn.NORM.DIST((LN(($L22*EXP($K22/100*AR$5)))-LN($J22)-$N22*AR$5)/($O22*SQRT(AR$5)),0,1,TRUE)))*EXP(-$F$1*AR$5)*INDEX('3)tpx males'!DZ$57:DZ$107,MATCH($Q22,'3)tpx males'!$DC$57:$DC$107,0))</f>
        <v>876.43879517013568</v>
      </c>
      <c r="AS22" s="32">
        <f ca="1">($J22*EXP(AS$5*($N22+0.5*($O22)^2))*_xlfn.NORM.DIST((LN(($L22*EXP($K22/100*AS$5)))-LN($J22)-$N22*AS$5)/($O22*SQRT(AS$5))-$O22*SQRT(AS$5),0,1,TRUE)+$L22*EXP($K22/100*AS$5)*(1-_xlfn.NORM.DIST((LN(($L22*EXP($K22/100*AS$5)))-LN($J22)-$N22*AS$5)/($O22*SQRT(AS$5)),0,1,TRUE)))*EXP(-$F$1*AS$5)*INDEX('3)tpx males'!EA$57:EA$107,MATCH($Q22,'3)tpx males'!$DC$57:$DC$107,0))</f>
        <v>616.20399241439031</v>
      </c>
      <c r="AT22" s="32">
        <f ca="1">($J22*EXP(AT$5*($N22+0.5*($O22)^2))*_xlfn.NORM.DIST((LN(($L22*EXP($K22/100*AT$5)))-LN($J22)-$N22*AT$5)/($O22*SQRT(AT$5))-$O22*SQRT(AT$5),0,1,TRUE)+$L22*EXP($K22/100*AT$5)*(1-_xlfn.NORM.DIST((LN(($L22*EXP($K22/100*AT$5)))-LN($J22)-$N22*AT$5)/($O22*SQRT(AT$5)),0,1,TRUE)))*EXP(-$F$1*AT$5)*INDEX('3)tpx males'!EB$57:EB$107,MATCH($Q22,'3)tpx males'!$DC$57:$DC$107,0))</f>
        <v>421.3528185227666</v>
      </c>
      <c r="AU22" s="32">
        <f ca="1">($J22*EXP(AU$5*($N22+0.5*($O22)^2))*_xlfn.NORM.DIST((LN(($L22*EXP($K22/100*AU$5)))-LN($J22)-$N22*AU$5)/($O22*SQRT(AU$5))-$O22*SQRT(AU$5),0,1,TRUE)+$L22*EXP($K22/100*AU$5)*(1-_xlfn.NORM.DIST((LN(($L22*EXP($K22/100*AU$5)))-LN($J22)-$N22*AU$5)/($O22*SQRT(AU$5)),0,1,TRUE)))*EXP(-$F$1*AU$5)*INDEX('3)tpx males'!EC$57:EC$107,MATCH($Q22,'3)tpx males'!$DC$57:$DC$107,0))</f>
        <v>276.74488427909239</v>
      </c>
      <c r="AV22" s="32">
        <f ca="1">($J22*EXP(AV$5*($N22+0.5*($O22)^2))*_xlfn.NORM.DIST((LN(($L22*EXP($K22/100*AV$5)))-LN($J22)-$N22*AV$5)/($O22*SQRT(AV$5))-$O22*SQRT(AV$5),0,1,TRUE)+$L22*EXP($K22/100*AV$5)*(1-_xlfn.NORM.DIST((LN(($L22*EXP($K22/100*AV$5)))-LN($J22)-$N22*AV$5)/($O22*SQRT(AV$5)),0,1,TRUE)))*EXP(-$F$1*AV$5)*INDEX('3)tpx males'!ED$57:ED$107,MATCH($Q22,'3)tpx males'!$DC$57:$DC$107,0))</f>
        <v>168.71712513865472</v>
      </c>
      <c r="AW22" s="32">
        <f ca="1">($J22*EXP(AW$5*($N22+0.5*($O22)^2))*_xlfn.NORM.DIST((LN(($L22*EXP($K22/100*AW$5)))-LN($J22)-$N22*AW$5)/($O22*SQRT(AW$5))-$O22*SQRT(AW$5),0,1,TRUE)+$L22*EXP($K22/100*AW$5)*(1-_xlfn.NORM.DIST((LN(($L22*EXP($K22/100*AW$5)))-LN($J22)-$N22*AW$5)/($O22*SQRT(AW$5)),0,1,TRUE)))*EXP(-$F$1*AW$5)*INDEX('3)tpx males'!EE$57:EE$107,MATCH($Q22,'3)tpx males'!$DC$57:$DC$107,0))</f>
        <v>101.79623689933453</v>
      </c>
      <c r="AX22" s="32">
        <f ca="1">($J22*EXP(AX$5*($N22+0.5*($O22)^2))*_xlfn.NORM.DIST((LN(($L22*EXP($K22/100*AX$5)))-LN($J22)-$N22*AX$5)/($O22*SQRT(AX$5))-$O22*SQRT(AX$5),0,1,TRUE)+$L22*EXP($K22/100*AX$5)*(1-_xlfn.NORM.DIST((LN(($L22*EXP($K22/100*AX$5)))-LN($J22)-$N22*AX$5)/($O22*SQRT(AX$5)),0,1,TRUE)))*EXP(-$F$1*AX$5)*INDEX('3)tpx males'!EF$57:EF$107,MATCH($Q22,'3)tpx males'!$DC$57:$DC$107,0))</f>
        <v>56.568977177586106</v>
      </c>
      <c r="AY22" s="32">
        <f ca="1">($J22*EXP(AY$5*($N22+0.5*($O22)^2))*_xlfn.NORM.DIST((LN(($L22*EXP($K22/100*AY$5)))-LN($J22)-$N22*AY$5)/($O22*SQRT(AY$5))-$O22*SQRT(AY$5),0,1,TRUE)+$L22*EXP($K22/100*AY$5)*(1-_xlfn.NORM.DIST((LN(($L22*EXP($K22/100*AY$5)))-LN($J22)-$N22*AY$5)/($O22*SQRT(AY$5)),0,1,TRUE)))*EXP(-$F$1*AY$5)*INDEX('3)tpx males'!EG$57:EG$107,MATCH($Q22,'3)tpx males'!$DC$57:$DC$107,0))</f>
        <v>31.640121248802735</v>
      </c>
      <c r="AZ22" s="32">
        <f ca="1">($J22*EXP(AZ$5*($N22+0.5*($O22)^2))*_xlfn.NORM.DIST((LN(($L22*EXP($K22/100*AZ$5)))-LN($J22)-$N22*AZ$5)/($O22*SQRT(AZ$5))-$O22*SQRT(AZ$5),0,1,TRUE)+$L22*EXP($K22/100*AZ$5)*(1-_xlfn.NORM.DIST((LN(($L22*EXP($K22/100*AZ$5)))-LN($J22)-$N22*AZ$5)/($O22*SQRT(AZ$5)),0,1,TRUE)))*EXP(-$F$1*AZ$5)*INDEX('3)tpx males'!EH$57:EH$107,MATCH($Q22,'3)tpx males'!$DC$57:$DC$107,0))</f>
        <v>16.641649650263357</v>
      </c>
      <c r="BA22" s="32">
        <f ca="1">($J22*EXP(BA$5*($N22+0.5*($O22)^2))*_xlfn.NORM.DIST((LN(($L22*EXP($K22/100*BA$5)))-LN($J22)-$N22*BA$5)/($O22*SQRT(BA$5))-$O22*SQRT(BA$5),0,1,TRUE)+$L22*EXP($K22/100*BA$5)*(1-_xlfn.NORM.DIST((LN(($L22*EXP($K22/100*BA$5)))-LN($J22)-$N22*BA$5)/($O22*SQRT(BA$5)),0,1,TRUE)))*EXP(-$F$1*BA$5)*INDEX('3)tpx males'!EI$57:EI$107,MATCH($Q22,'3)tpx males'!$DC$57:$DC$107,0))</f>
        <v>6.7625456481171495</v>
      </c>
      <c r="BB22" s="32">
        <f ca="1">($J22*EXP(BB$5*($N22+0.5*($O22)^2))*_xlfn.NORM.DIST((LN(($L22*EXP($K22/100*BB$5)))-LN($J22)-$N22*BB$5)/($O22*SQRT(BB$5))-$O22*SQRT(BB$5),0,1,TRUE)+$L22*EXP($K22/100*BB$5)*(1-_xlfn.NORM.DIST((LN(($L22*EXP($K22/100*BB$5)))-LN($J22)-$N22*BB$5)/($O22*SQRT(BB$5)),0,1,TRUE)))*EXP(-$F$1*BB$5)*INDEX('3)tpx males'!EJ$57:EJ$107,MATCH($Q22,'3)tpx males'!$DC$57:$DC$107,0))</f>
        <v>3.5474630939010012</v>
      </c>
      <c r="BC22" s="32">
        <f>($J22*EXP(BC$5*($N22+0.5*($O22)^2))*_xlfn.NORM.DIST((LN(($L22*EXP($K22/100*BC$5)))-LN($J22)-$N22*BC$5)/($O22*SQRT(BC$5))-$O22*SQRT(BC$5),0,1,TRUE)+$L22*EXP($K22/100*BC$5)*(1-_xlfn.NORM.DIST((LN(($L22*EXP($K22/100*BC$5)))-LN($J22)-$N22*BC$5)/($O22*SQRT(BC$5)),0,1,TRUE)))*EXP(-$F$1*BC$5)*INDEX('3)tpx males'!EK$57:EK$107,MATCH($Q22,'3)tpx males'!$DC$57:$DC$107,0))</f>
        <v>0</v>
      </c>
      <c r="BD22" s="32">
        <f>($J22*EXP(BD$5*($N22+0.5*($O22)^2))*_xlfn.NORM.DIST((LN(($L22*EXP($K22/100*BD$5)))-LN($J22)-$N22*BD$5)/($O22*SQRT(BD$5))-$O22*SQRT(BD$5),0,1,TRUE)+$L22*EXP($K22/100*BD$5)*(1-_xlfn.NORM.DIST((LN(($L22*EXP($K22/100*BD$5)))-LN($J22)-$N22*BD$5)/($O22*SQRT(BD$5)),0,1,TRUE)))*EXP(-$F$1*BD$5)*INDEX('3)tpx males'!EL$57:EL$107,MATCH($Q22,'3)tpx males'!$DC$57:$DC$107,0))</f>
        <v>0</v>
      </c>
      <c r="BE22" s="32">
        <f>($J22*EXP(BE$5*($N22+0.5*($O22)^2))*_xlfn.NORM.DIST((LN(($L22*EXP($K22/100*BE$5)))-LN($J22)-$N22*BE$5)/($O22*SQRT(BE$5))-$O22*SQRT(BE$5),0,1,TRUE)+$L22*EXP($K22/100*BE$5)*(1-_xlfn.NORM.DIST((LN(($L22*EXP($K22/100*BE$5)))-LN($J22)-$N22*BE$5)/($O22*SQRT(BE$5)),0,1,TRUE)))*EXP(-$F$1*BE$5)*INDEX('3)tpx males'!EM$57:EM$107,MATCH($Q22,'3)tpx males'!$DC$57:$DC$107,0))</f>
        <v>0</v>
      </c>
      <c r="BF22" s="32">
        <f>($J22*EXP(BF$5*($N22+0.5*($O22)^2))*_xlfn.NORM.DIST((LN(($L22*EXP($K22/100*BF$5)))-LN($J22)-$N22*BF$5)/($O22*SQRT(BF$5))-$O22*SQRT(BF$5),0,1,TRUE)+$L22*EXP($K22/100*BF$5)*(1-_xlfn.NORM.DIST((LN(($L22*EXP($K22/100*BF$5)))-LN($J22)-$N22*BF$5)/($O22*SQRT(BF$5)),0,1,TRUE)))*EXP(-$F$1*BF$5)*INDEX('3)tpx males'!EN$57:EN$107,MATCH($Q22,'3)tpx males'!$DC$57:$DC$107,0))</f>
        <v>0</v>
      </c>
      <c r="BG22" s="32">
        <f>($J22*EXP(BG$5*($N22+0.5*($O22)^2))*_xlfn.NORM.DIST((LN(($L22*EXP($K22/100*BG$5)))-LN($J22)-$N22*BG$5)/($O22*SQRT(BG$5))-$O22*SQRT(BG$5),0,1,TRUE)+$L22*EXP($K22/100*BG$5)*(1-_xlfn.NORM.DIST((LN(($L22*EXP($K22/100*BG$5)))-LN($J22)-$N22*BG$5)/($O22*SQRT(BG$5)),0,1,TRUE)))*EXP(-$F$1*BG$5)*INDEX('3)tpx males'!EO$57:EO$107,MATCH($Q22,'3)tpx males'!$DC$57:$DC$107,0))</f>
        <v>0</v>
      </c>
      <c r="BH22" s="32">
        <f>($J22*EXP(BH$5*($N22+0.5*($O22)^2))*_xlfn.NORM.DIST((LN(($L22*EXP($K22/100*BH$5)))-LN($J22)-$N22*BH$5)/($O22*SQRT(BH$5))-$O22*SQRT(BH$5),0,1,TRUE)+$L22*EXP($K22/100*BH$5)*(1-_xlfn.NORM.DIST((LN(($L22*EXP($K22/100*BH$5)))-LN($J22)-$N22*BH$5)/($O22*SQRT(BH$5)),0,1,TRUE)))*EXP(-$F$1*BH$5)*INDEX('3)tpx males'!EP$57:EP$107,MATCH($Q22,'3)tpx males'!$DC$57:$DC$107,0))</f>
        <v>0</v>
      </c>
      <c r="BI22" s="32">
        <f>($J22*EXP(BI$5*($N22+0.5*($O22)^2))*_xlfn.NORM.DIST((LN(($L22*EXP($K22/100*BI$5)))-LN($J22)-$N22*BI$5)/($O22*SQRT(BI$5))-$O22*SQRT(BI$5),0,1,TRUE)+$L22*EXP($K22/100*BI$5)*(1-_xlfn.NORM.DIST((LN(($L22*EXP($K22/100*BI$5)))-LN($J22)-$N22*BI$5)/($O22*SQRT(BI$5)),0,1,TRUE)))*EXP(-$F$1*BI$5)*INDEX('3)tpx males'!EQ$57:EQ$107,MATCH($Q22,'3)tpx males'!$DC$57:$DC$107,0))</f>
        <v>0</v>
      </c>
      <c r="BJ22" s="32">
        <f>($J22*EXP(BJ$5*($N22+0.5*($O22)^2))*_xlfn.NORM.DIST((LN(($L22*EXP($K22/100*BJ$5)))-LN($J22)-$N22*BJ$5)/($O22*SQRT(BJ$5))-$O22*SQRT(BJ$5),0,1,TRUE)+$L22*EXP($K22/100*BJ$5)*(1-_xlfn.NORM.DIST((LN(($L22*EXP($K22/100*BJ$5)))-LN($J22)-$N22*BJ$5)/($O22*SQRT(BJ$5)),0,1,TRUE)))*EXP(-$F$1*BJ$5)*INDEX('3)tpx males'!ER$57:ER$107,MATCH($Q22,'3)tpx males'!$DC$57:$DC$107,0))</f>
        <v>0</v>
      </c>
      <c r="BK22" s="32">
        <f>($J22*EXP(BK$5*($N22+0.5*($O22)^2))*_xlfn.NORM.DIST((LN(($L22*EXP($K22/100*BK$5)))-LN($J22)-$N22*BK$5)/($O22*SQRT(BK$5))-$O22*SQRT(BK$5),0,1,TRUE)+$L22*EXP($K22/100*BK$5)*(1-_xlfn.NORM.DIST((LN(($L22*EXP($K22/100*BK$5)))-LN($J22)-$N22*BK$5)/($O22*SQRT(BK$5)),0,1,TRUE)))*EXP(-$F$1*BK$5)*INDEX('3)tpx males'!ES$57:ES$107,MATCH($Q22,'3)tpx males'!$DC$57:$DC$107,0))</f>
        <v>0</v>
      </c>
      <c r="BL22" s="32">
        <f>($J22*EXP(BL$5*($N22+0.5*($O22)^2))*_xlfn.NORM.DIST((LN(($L22*EXP($K22/100*BL$5)))-LN($J22)-$N22*BL$5)/($O22*SQRT(BL$5))-$O22*SQRT(BL$5),0,1,TRUE)+$L22*EXP($K22/100*BL$5)*(1-_xlfn.NORM.DIST((LN(($L22*EXP($K22/100*BL$5)))-LN($J22)-$N22*BL$5)/($O22*SQRT(BL$5)),0,1,TRUE)))*EXP(-$F$1*BL$5)*INDEX('3)tpx males'!ET$57:ET$107,MATCH($Q22,'3)tpx males'!$DC$57:$DC$107,0))</f>
        <v>0</v>
      </c>
      <c r="BM22" s="32">
        <f>($J22*EXP(BM$5*($N22+0.5*($O22)^2))*_xlfn.NORM.DIST((LN(($L22*EXP($K22/100*BM$5)))-LN($J22)-$N22*BM$5)/($O22*SQRT(BM$5))-$O22*SQRT(BM$5),0,1,TRUE)+$L22*EXP($K22/100*BM$5)*(1-_xlfn.NORM.DIST((LN(($L22*EXP($K22/100*BM$5)))-LN($J22)-$N22*BM$5)/($O22*SQRT(BM$5)),0,1,TRUE)))*EXP(-$F$1*BM$5)*INDEX('3)tpx males'!EU$57:EU$107,MATCH($Q22,'3)tpx males'!$DC$57:$DC$107,0))</f>
        <v>0</v>
      </c>
      <c r="BN22" s="32">
        <f>($J22*EXP(BN$5*($N22+0.5*($O22)^2))*_xlfn.NORM.DIST((LN(($L22*EXP($K22/100*BN$5)))-LN($J22)-$N22*BN$5)/($O22*SQRT(BN$5))-$O22*SQRT(BN$5),0,1,TRUE)+$L22*EXP($K22/100*BN$5)*(1-_xlfn.NORM.DIST((LN(($L22*EXP($K22/100*BN$5)))-LN($J22)-$N22*BN$5)/($O22*SQRT(BN$5)),0,1,TRUE)))*EXP(-$F$1*BN$5)*INDEX('3)tpx males'!EV$57:EV$107,MATCH($Q22,'3)tpx males'!$DC$57:$DC$107,0))</f>
        <v>0</v>
      </c>
      <c r="BO22" s="32">
        <f>($J22*EXP(BO$5*($N22+0.5*($O22)^2))*_xlfn.NORM.DIST((LN(($L22*EXP($K22/100*BO$5)))-LN($J22)-$N22*BO$5)/($O22*SQRT(BO$5))-$O22*SQRT(BO$5),0,1,TRUE)+$L22*EXP($K22/100*BO$5)*(1-_xlfn.NORM.DIST((LN(($L22*EXP($K22/100*BO$5)))-LN($J22)-$N22*BO$5)/($O22*SQRT(BO$5)),0,1,TRUE)))*EXP(-$F$1*BO$5)*INDEX('3)tpx males'!EW$57:EW$107,MATCH($Q22,'3)tpx males'!$DC$57:$DC$107,0))</f>
        <v>0</v>
      </c>
      <c r="BP22" s="32">
        <f>($J22*EXP(BP$5*($N22+0.5*($O22)^2))*_xlfn.NORM.DIST((LN(($L22*EXP($K22/100*BP$5)))-LN($J22)-$N22*BP$5)/($O22*SQRT(BP$5))-$O22*SQRT(BP$5),0,1,TRUE)+$L22*EXP($K22/100*BP$5)*(1-_xlfn.NORM.DIST((LN(($L22*EXP($K22/100*BP$5)))-LN($J22)-$N22*BP$5)/($O22*SQRT(BP$5)),0,1,TRUE)))*EXP(-$F$1*BP$5)*INDEX('3)tpx males'!EX$57:EX$107,MATCH($Q22,'3)tpx males'!$DC$57:$DC$107,0))</f>
        <v>0</v>
      </c>
      <c r="BQ22" s="32">
        <f>($J22*EXP(BQ$5*($N22+0.5*($O22)^2))*_xlfn.NORM.DIST((LN(($L22*EXP($K22/100*BQ$5)))-LN($J22)-$N22*BQ$5)/($O22*SQRT(BQ$5))-$O22*SQRT(BQ$5),0,1,TRUE)+$L22*EXP($K22/100*BQ$5)*(1-_xlfn.NORM.DIST((LN(($L22*EXP($K22/100*BQ$5)))-LN($J22)-$N22*BQ$5)/($O22*SQRT(BQ$5)),0,1,TRUE)))*EXP(-$F$1*BQ$5)*INDEX('3)tpx males'!EY$57:EY$107,MATCH($Q22,'3)tpx males'!$DC$57:$DC$107,0))</f>
        <v>0</v>
      </c>
      <c r="BR22" s="32">
        <f>($J22*EXP(BR$5*($N22+0.5*($O22)^2))*_xlfn.NORM.DIST((LN(($L22*EXP($K22/100*BR$5)))-LN($J22)-$N22*BR$5)/($O22*SQRT(BR$5))-$O22*SQRT(BR$5),0,1,TRUE)+$L22*EXP($K22/100*BR$5)*(1-_xlfn.NORM.DIST((LN(($L22*EXP($K22/100*BR$5)))-LN($J22)-$N22*BR$5)/($O22*SQRT(BR$5)),0,1,TRUE)))*EXP(-$F$1*BR$5)*INDEX('3)tpx males'!EZ$57:EZ$107,MATCH($Q22,'3)tpx males'!$DC$57:$DC$107,0))</f>
        <v>0</v>
      </c>
      <c r="BS22" s="32">
        <f>($J22*EXP(BS$5*($N22+0.5*($O22)^2))*_xlfn.NORM.DIST((LN(($L22*EXP($K22/100*BS$5)))-LN($J22)-$N22*BS$5)/($O22*SQRT(BS$5))-$O22*SQRT(BS$5),0,1,TRUE)+$L22*EXP($K22/100*BS$5)*(1-_xlfn.NORM.DIST((LN(($L22*EXP($K22/100*BS$5)))-LN($J22)-$N22*BS$5)/($O22*SQRT(BS$5)),0,1,TRUE)))*EXP(-$F$1*BS$5)*INDEX('3)tpx males'!FA$57:FA$107,MATCH($Q22,'3)tpx males'!$DC$57:$DC$107,0))</f>
        <v>0</v>
      </c>
      <c r="BT22" s="32">
        <f>($J22*EXP(BT$5*($N22+0.5*($O22)^2))*_xlfn.NORM.DIST((LN(($L22*EXP($K22/100*BT$5)))-LN($J22)-$N22*BT$5)/($O22*SQRT(BT$5))-$O22*SQRT(BT$5),0,1,TRUE)+$L22*EXP($K22/100*BT$5)*(1-_xlfn.NORM.DIST((LN(($L22*EXP($K22/100*BT$5)))-LN($J22)-$N22*BT$5)/($O22*SQRT(BT$5)),0,1,TRUE)))*EXP(-$F$1*BT$5)*INDEX('3)tpx males'!FB$57:FB$107,MATCH($Q22,'3)tpx males'!$DC$57:$DC$107,0))</f>
        <v>0</v>
      </c>
    </row>
    <row r="23" spans="2:72" x14ac:dyDescent="0.25">
      <c r="B23" s="32" t="s">
        <v>16</v>
      </c>
      <c r="C23" s="32" t="s">
        <v>12</v>
      </c>
      <c r="D23" s="49">
        <v>11034</v>
      </c>
      <c r="E23" s="32" t="s">
        <v>13</v>
      </c>
      <c r="F23" s="32" t="s">
        <v>17</v>
      </c>
      <c r="G23" s="49" t="s">
        <v>17</v>
      </c>
      <c r="H23" s="32" t="s">
        <v>17</v>
      </c>
      <c r="I23" s="32" t="s">
        <v>15</v>
      </c>
      <c r="J23" s="32">
        <v>497260</v>
      </c>
      <c r="K23" s="32">
        <v>8.1</v>
      </c>
      <c r="L23" s="32">
        <f>'3) 2016 cases'!M23*EXP('3) 2016 cases'!L23/100)</f>
        <v>259076.81023683384</v>
      </c>
      <c r="M23" s="32"/>
      <c r="N23" s="32">
        <f>INDEX('2b)Working'!$I$61:$P$61,MATCH($I23,'2b)Working'!$I$60:$P$60,0))</f>
        <v>6.0459778905231347E-2</v>
      </c>
      <c r="O23" s="32">
        <f>INDEX('2b)Working'!$I$62:$P$62,MATCH($I23,'2b)Working'!$I$60:$P$60,0))</f>
        <v>5.4783474896411326E-2</v>
      </c>
      <c r="P23" s="32"/>
      <c r="Q23" s="32">
        <f t="shared" si="1"/>
        <v>87</v>
      </c>
      <c r="U23" s="32">
        <f t="shared" ca="1" si="2"/>
        <v>274731.96027869039</v>
      </c>
      <c r="W23" s="32">
        <f ca="1">($J23*EXP(W$5*($N23+0.5*($O23)^2))*_xlfn.NORM.DIST((LN(($L23*EXP($K23/100*W$5)))-LN($J23)-$N23*W$5)/($O23*SQRT(W$5))-$O23*SQRT(W$5),0,1,TRUE)+$L23*EXP($K23/100*W$5)*(1-_xlfn.NORM.DIST((LN(($L23*EXP($K23/100*W$5)))-LN($J23)-$N23*W$5)/($O23*SQRT(W$5)),0,1,TRUE)))*EXP(-$F$1*W$5)*INDEX('3)tpx males'!DE$57:DE$107,MATCH($Q23,'3)tpx males'!$DC$57:$DC$107,0))</f>
        <v>28611.688267853962</v>
      </c>
      <c r="X23" s="32">
        <f ca="1">($J23*EXP(X$5*($N23+0.5*($O23)^2))*_xlfn.NORM.DIST((LN(($L23*EXP($K23/100*X$5)))-LN($J23)-$N23*X$5)/($O23*SQRT(X$5))-$O23*SQRT(X$5),0,1,TRUE)+$L23*EXP($K23/100*X$5)*(1-_xlfn.NORM.DIST((LN(($L23*EXP($K23/100*X$5)))-LN($J23)-$N23*X$5)/($O23*SQRT(X$5)),0,1,TRUE)))*EXP(-$F$1*X$5)*INDEX('3)tpx males'!DF$57:DF$107,MATCH($Q23,'3)tpx males'!$DC$57:$DC$107,0))</f>
        <v>29464.501759902127</v>
      </c>
      <c r="Y23" s="32">
        <f ca="1">($J23*EXP(Y$5*($N23+0.5*($O23)^2))*_xlfn.NORM.DIST((LN(($L23*EXP($K23/100*Y$5)))-LN($J23)-$N23*Y$5)/($O23*SQRT(Y$5))-$O23*SQRT(Y$5),0,1,TRUE)+$L23*EXP($K23/100*Y$5)*(1-_xlfn.NORM.DIST((LN(($L23*EXP($K23/100*Y$5)))-LN($J23)-$N23*Y$5)/($O23*SQRT(Y$5)),0,1,TRUE)))*EXP(-$F$1*Y$5)*INDEX('3)tpx males'!DG$57:DG$107,MATCH($Q23,'3)tpx males'!$DC$57:$DC$107,0))</f>
        <v>30150.630130331123</v>
      </c>
      <c r="Z23" s="32">
        <f ca="1">($J23*EXP(Z$5*($N23+0.5*($O23)^2))*_xlfn.NORM.DIST((LN(($L23*EXP($K23/100*Z$5)))-LN($J23)-$N23*Z$5)/($O23*SQRT(Z$5))-$O23*SQRT(Z$5),0,1,TRUE)+$L23*EXP($K23/100*Z$5)*(1-_xlfn.NORM.DIST((LN(($L23*EXP($K23/100*Z$5)))-LN($J23)-$N23*Z$5)/($O23*SQRT(Z$5)),0,1,TRUE)))*EXP(-$F$1*Z$5)*INDEX('3)tpx males'!DH$57:DH$107,MATCH($Q23,'3)tpx males'!$DC$57:$DC$107,0))</f>
        <v>28115.34004428815</v>
      </c>
      <c r="AA23" s="32">
        <f ca="1">($J23*EXP(AA$5*($N23+0.5*($O23)^2))*_xlfn.NORM.DIST((LN(($L23*EXP($K23/100*AA$5)))-LN($J23)-$N23*AA$5)/($O23*SQRT(AA$5))-$O23*SQRT(AA$5),0,1,TRUE)+$L23*EXP($K23/100*AA$5)*(1-_xlfn.NORM.DIST((LN(($L23*EXP($K23/100*AA$5)))-LN($J23)-$N23*AA$5)/($O23*SQRT(AA$5)),0,1,TRUE)))*EXP(-$F$1*AA$5)*INDEX('3)tpx males'!DI$57:DI$107,MATCH($Q23,'3)tpx males'!$DC$57:$DC$107,0))</f>
        <v>27022.458037273795</v>
      </c>
      <c r="AB23" s="32">
        <f ca="1">($J23*EXP(AB$5*($N23+0.5*($O23)^2))*_xlfn.NORM.DIST((LN(($L23*EXP($K23/100*AB$5)))-LN($J23)-$N23*AB$5)/($O23*SQRT(AB$5))-$O23*SQRT(AB$5),0,1,TRUE)+$L23*EXP($K23/100*AB$5)*(1-_xlfn.NORM.DIST((LN(($L23*EXP($K23/100*AB$5)))-LN($J23)-$N23*AB$5)/($O23*SQRT(AB$5)),0,1,TRUE)))*EXP(-$F$1*AB$5)*INDEX('3)tpx males'!DJ$57:DJ$107,MATCH($Q23,'3)tpx males'!$DC$57:$DC$107,0))</f>
        <v>23130.536764042929</v>
      </c>
      <c r="AC23" s="32">
        <f ca="1">($J23*EXP(AC$5*($N23+0.5*($O23)^2))*_xlfn.NORM.DIST((LN(($L23*EXP($K23/100*AC$5)))-LN($J23)-$N23*AC$5)/($O23*SQRT(AC$5))-$O23*SQRT(AC$5),0,1,TRUE)+$L23*EXP($K23/100*AC$5)*(1-_xlfn.NORM.DIST((LN(($L23*EXP($K23/100*AC$5)))-LN($J23)-$N23*AC$5)/($O23*SQRT(AC$5)),0,1,TRUE)))*EXP(-$F$1*AC$5)*INDEX('3)tpx males'!DK$57:DK$107,MATCH($Q23,'3)tpx males'!$DC$57:$DC$107,0))</f>
        <v>21872.677922975126</v>
      </c>
      <c r="AD23" s="32">
        <f ca="1">($J23*EXP(AD$5*($N23+0.5*($O23)^2))*_xlfn.NORM.DIST((LN(($L23*EXP($K23/100*AD$5)))-LN($J23)-$N23*AD$5)/($O23*SQRT(AD$5))-$O23*SQRT(AD$5),0,1,TRUE)+$L23*EXP($K23/100*AD$5)*(1-_xlfn.NORM.DIST((LN(($L23*EXP($K23/100*AD$5)))-LN($J23)-$N23*AD$5)/($O23*SQRT(AD$5)),0,1,TRUE)))*EXP(-$F$1*AD$5)*INDEX('3)tpx males'!DL$57:DL$107,MATCH($Q23,'3)tpx males'!$DC$57:$DC$107,0))</f>
        <v>19995.260176780772</v>
      </c>
      <c r="AE23" s="32">
        <f ca="1">($J23*EXP(AE$5*($N23+0.5*($O23)^2))*_xlfn.NORM.DIST((LN(($L23*EXP($K23/100*AE$5)))-LN($J23)-$N23*AE$5)/($O23*SQRT(AE$5))-$O23*SQRT(AE$5),0,1,TRUE)+$L23*EXP($K23/100*AE$5)*(1-_xlfn.NORM.DIST((LN(($L23*EXP($K23/100*AE$5)))-LN($J23)-$N23*AE$5)/($O23*SQRT(AE$5)),0,1,TRUE)))*EXP(-$F$1*AE$5)*INDEX('3)tpx males'!DM$57:DM$107,MATCH($Q23,'3)tpx males'!$DC$57:$DC$107,0))</f>
        <v>16460.613654792007</v>
      </c>
      <c r="AF23" s="32">
        <f ca="1">($J23*EXP(AF$5*($N23+0.5*($O23)^2))*_xlfn.NORM.DIST((LN(($L23*EXP($K23/100*AF$5)))-LN($J23)-$N23*AF$5)/($O23*SQRT(AF$5))-$O23*SQRT(AF$5),0,1,TRUE)+$L23*EXP($K23/100*AF$5)*(1-_xlfn.NORM.DIST((LN(($L23*EXP($K23/100*AF$5)))-LN($J23)-$N23*AF$5)/($O23*SQRT(AF$5)),0,1,TRUE)))*EXP(-$F$1*AF$5)*INDEX('3)tpx males'!DN$57:DN$107,MATCH($Q23,'3)tpx males'!$DC$57:$DC$107,0))</f>
        <v>13509.825004015478</v>
      </c>
      <c r="AG23" s="32">
        <f ca="1">($J23*EXP(AG$5*($N23+0.5*($O23)^2))*_xlfn.NORM.DIST((LN(($L23*EXP($K23/100*AG$5)))-LN($J23)-$N23*AG$5)/($O23*SQRT(AG$5))-$O23*SQRT(AG$5),0,1,TRUE)+$L23*EXP($K23/100*AG$5)*(1-_xlfn.NORM.DIST((LN(($L23*EXP($K23/100*AG$5)))-LN($J23)-$N23*AG$5)/($O23*SQRT(AG$5)),0,1,TRUE)))*EXP(-$F$1*AG$5)*INDEX('3)tpx males'!DO$57:DO$107,MATCH($Q23,'3)tpx males'!$DC$57:$DC$107,0))</f>
        <v>10705.935740174633</v>
      </c>
      <c r="AH23" s="32">
        <f ca="1">($J23*EXP(AH$5*($N23+0.5*($O23)^2))*_xlfn.NORM.DIST((LN(($L23*EXP($K23/100*AH$5)))-LN($J23)-$N23*AH$5)/($O23*SQRT(AH$5))-$O23*SQRT(AH$5),0,1,TRUE)+$L23*EXP($K23/100*AH$5)*(1-_xlfn.NORM.DIST((LN(($L23*EXP($K23/100*AH$5)))-LN($J23)-$N23*AH$5)/($O23*SQRT(AH$5)),0,1,TRUE)))*EXP(-$F$1*AH$5)*INDEX('3)tpx males'!DP$57:DP$107,MATCH($Q23,'3)tpx males'!$DC$57:$DC$107,0))</f>
        <v>8164.598823035034</v>
      </c>
      <c r="AI23" s="32">
        <f ca="1">($J23*EXP(AI$5*($N23+0.5*($O23)^2))*_xlfn.NORM.DIST((LN(($L23*EXP($K23/100*AI$5)))-LN($J23)-$N23*AI$5)/($O23*SQRT(AI$5))-$O23*SQRT(AI$5),0,1,TRUE)+$L23*EXP($K23/100*AI$5)*(1-_xlfn.NORM.DIST((LN(($L23*EXP($K23/100*AI$5)))-LN($J23)-$N23*AI$5)/($O23*SQRT(AI$5)),0,1,TRUE)))*EXP(-$F$1*AI$5)*INDEX('3)tpx males'!DQ$57:DQ$107,MATCH($Q23,'3)tpx males'!$DC$57:$DC$107,0))</f>
        <v>6017.6823432890378</v>
      </c>
      <c r="AJ23" s="32">
        <f ca="1">($J23*EXP(AJ$5*($N23+0.5*($O23)^2))*_xlfn.NORM.DIST((LN(($L23*EXP($K23/100*AJ$5)))-LN($J23)-$N23*AJ$5)/($O23*SQRT(AJ$5))-$O23*SQRT(AJ$5),0,1,TRUE)+$L23*EXP($K23/100*AJ$5)*(1-_xlfn.NORM.DIST((LN(($L23*EXP($K23/100*AJ$5)))-LN($J23)-$N23*AJ$5)/($O23*SQRT(AJ$5)),0,1,TRUE)))*EXP(-$F$1*AJ$5)*INDEX('3)tpx males'!DR$57:DR$107,MATCH($Q23,'3)tpx males'!$DC$57:$DC$107,0))</f>
        <v>4206.0913306850643</v>
      </c>
      <c r="AK23" s="32">
        <f ca="1">($J23*EXP(AK$5*($N23+0.5*($O23)^2))*_xlfn.NORM.DIST((LN(($L23*EXP($K23/100*AK$5)))-LN($J23)-$N23*AK$5)/($O23*SQRT(AK$5))-$O23*SQRT(AK$5),0,1,TRUE)+$L23*EXP($K23/100*AK$5)*(1-_xlfn.NORM.DIST((LN(($L23*EXP($K23/100*AK$5)))-LN($J23)-$N23*AK$5)/($O23*SQRT(AK$5)),0,1,TRUE)))*EXP(-$F$1*AK$5)*INDEX('3)tpx males'!DS$57:DS$107,MATCH($Q23,'3)tpx males'!$DC$57:$DC$107,0))</f>
        <v>2852.7495587386625</v>
      </c>
      <c r="AL23" s="32">
        <f ca="1">($J23*EXP(AL$5*($N23+0.5*($O23)^2))*_xlfn.NORM.DIST((LN(($L23*EXP($K23/100*AL$5)))-LN($J23)-$N23*AL$5)/($O23*SQRT(AL$5))-$O23*SQRT(AL$5),0,1,TRUE)+$L23*EXP($K23/100*AL$5)*(1-_xlfn.NORM.DIST((LN(($L23*EXP($K23/100*AL$5)))-LN($J23)-$N23*AL$5)/($O23*SQRT(AL$5)),0,1,TRUE)))*EXP(-$F$1*AL$5)*INDEX('3)tpx males'!DT$57:DT$107,MATCH($Q23,'3)tpx males'!$DC$57:$DC$107,0))</f>
        <v>1859.1823136697449</v>
      </c>
      <c r="AM23" s="32">
        <f ca="1">($J23*EXP(AM$5*($N23+0.5*($O23)^2))*_xlfn.NORM.DIST((LN(($L23*EXP($K23/100*AM$5)))-LN($J23)-$N23*AM$5)/($O23*SQRT(AM$5))-$O23*SQRT(AM$5),0,1,TRUE)+$L23*EXP($K23/100*AM$5)*(1-_xlfn.NORM.DIST((LN(($L23*EXP($K23/100*AM$5)))-LN($J23)-$N23*AM$5)/($O23*SQRT(AM$5)),0,1,TRUE)))*EXP(-$F$1*AM$5)*INDEX('3)tpx males'!DU$57:DU$107,MATCH($Q23,'3)tpx males'!$DC$57:$DC$107,0))</f>
        <v>1135.7520168935337</v>
      </c>
      <c r="AN23" s="32">
        <f ca="1">($J23*EXP(AN$5*($N23+0.5*($O23)^2))*_xlfn.NORM.DIST((LN(($L23*EXP($K23/100*AN$5)))-LN($J23)-$N23*AN$5)/($O23*SQRT(AN$5))-$O23*SQRT(AN$5),0,1,TRUE)+$L23*EXP($K23/100*AN$5)*(1-_xlfn.NORM.DIST((LN(($L23*EXP($K23/100*AN$5)))-LN($J23)-$N23*AN$5)/($O23*SQRT(AN$5)),0,1,TRUE)))*EXP(-$F$1*AN$5)*INDEX('3)tpx males'!DV$57:DV$107,MATCH($Q23,'3)tpx males'!$DC$57:$DC$107,0))</f>
        <v>682.39645106791011</v>
      </c>
      <c r="AO23" s="32">
        <f ca="1">($J23*EXP(AO$5*($N23+0.5*($O23)^2))*_xlfn.NORM.DIST((LN(($L23*EXP($K23/100*AO$5)))-LN($J23)-$N23*AO$5)/($O23*SQRT(AO$5))-$O23*SQRT(AO$5),0,1,TRUE)+$L23*EXP($K23/100*AO$5)*(1-_xlfn.NORM.DIST((LN(($L23*EXP($K23/100*AO$5)))-LN($J23)-$N23*AO$5)/($O23*SQRT(AO$5)),0,1,TRUE)))*EXP(-$F$1*AO$5)*INDEX('3)tpx males'!DW$57:DW$107,MATCH($Q23,'3)tpx males'!$DC$57:$DC$107,0))</f>
        <v>379.27250151980928</v>
      </c>
      <c r="AP23" s="32">
        <f ca="1">($J23*EXP(AP$5*($N23+0.5*($O23)^2))*_xlfn.NORM.DIST((LN(($L23*EXP($K23/100*AP$5)))-LN($J23)-$N23*AP$5)/($O23*SQRT(AP$5))-$O23*SQRT(AP$5),0,1,TRUE)+$L23*EXP($K23/100*AP$5)*(1-_xlfn.NORM.DIST((LN(($L23*EXP($K23/100*AP$5)))-LN($J23)-$N23*AP$5)/($O23*SQRT(AP$5)),0,1,TRUE)))*EXP(-$F$1*AP$5)*INDEX('3)tpx males'!DX$57:DX$107,MATCH($Q23,'3)tpx males'!$DC$57:$DC$107,0))</f>
        <v>210.55319661926438</v>
      </c>
      <c r="AQ23" s="32">
        <f ca="1">($J23*EXP(AQ$5*($N23+0.5*($O23)^2))*_xlfn.NORM.DIST((LN(($L23*EXP($K23/100*AQ$5)))-LN($J23)-$N23*AQ$5)/($O23*SQRT(AQ$5))-$O23*SQRT(AQ$5),0,1,TRUE)+$L23*EXP($K23/100*AQ$5)*(1-_xlfn.NORM.DIST((LN(($L23*EXP($K23/100*AQ$5)))-LN($J23)-$N23*AQ$5)/($O23*SQRT(AQ$5)),0,1,TRUE)))*EXP(-$F$1*AQ$5)*INDEX('3)tpx males'!DY$57:DY$107,MATCH($Q23,'3)tpx males'!$DC$57:$DC$107,0))</f>
        <v>112.57415508513866</v>
      </c>
      <c r="AR23" s="32">
        <f ca="1">($J23*EXP(AR$5*($N23+0.5*($O23)^2))*_xlfn.NORM.DIST((LN(($L23*EXP($K23/100*AR$5)))-LN($J23)-$N23*AR$5)/($O23*SQRT(AR$5))-$O23*SQRT(AR$5),0,1,TRUE)+$L23*EXP($K23/100*AR$5)*(1-_xlfn.NORM.DIST((LN(($L23*EXP($K23/100*AR$5)))-LN($J23)-$N23*AR$5)/($O23*SQRT(AR$5)),0,1,TRUE)))*EXP(-$F$1*AR$5)*INDEX('3)tpx males'!DZ$57:DZ$107,MATCH($Q23,'3)tpx males'!$DC$57:$DC$107,0))</f>
        <v>47.248022099300414</v>
      </c>
      <c r="AS23" s="32">
        <f ca="1">($J23*EXP(AS$5*($N23+0.5*($O23)^2))*_xlfn.NORM.DIST((LN(($L23*EXP($K23/100*AS$5)))-LN($J23)-$N23*AS$5)/($O23*SQRT(AS$5))-$O23*SQRT(AS$5),0,1,TRUE)+$L23*EXP($K23/100*AS$5)*(1-_xlfn.NORM.DIST((LN(($L23*EXP($K23/100*AS$5)))-LN($J23)-$N23*AS$5)/($O23*SQRT(AS$5)),0,1,TRUE)))*EXP(-$F$1*AS$5)*INDEX('3)tpx males'!EA$57:EA$107,MATCH($Q23,'3)tpx males'!$DC$57:$DC$107,0))</f>
        <v>24.392063557698165</v>
      </c>
      <c r="AT23" s="32">
        <f>($J23*EXP(AT$5*($N23+0.5*($O23)^2))*_xlfn.NORM.DIST((LN(($L23*EXP($K23/100*AT$5)))-LN($J23)-$N23*AT$5)/($O23*SQRT(AT$5))-$O23*SQRT(AT$5),0,1,TRUE)+$L23*EXP($K23/100*AT$5)*(1-_xlfn.NORM.DIST((LN(($L23*EXP($K23/100*AT$5)))-LN($J23)-$N23*AT$5)/($O23*SQRT(AT$5)),0,1,TRUE)))*EXP(-$F$1*AT$5)*INDEX('3)tpx males'!EB$57:EB$107,MATCH($Q23,'3)tpx males'!$DC$57:$DC$107,0))</f>
        <v>0</v>
      </c>
      <c r="AU23" s="32">
        <f>($J23*EXP(AU$5*($N23+0.5*($O23)^2))*_xlfn.NORM.DIST((LN(($L23*EXP($K23/100*AU$5)))-LN($J23)-$N23*AU$5)/($O23*SQRT(AU$5))-$O23*SQRT(AU$5),0,1,TRUE)+$L23*EXP($K23/100*AU$5)*(1-_xlfn.NORM.DIST((LN(($L23*EXP($K23/100*AU$5)))-LN($J23)-$N23*AU$5)/($O23*SQRT(AU$5)),0,1,TRUE)))*EXP(-$F$1*AU$5)*INDEX('3)tpx males'!EC$57:EC$107,MATCH($Q23,'3)tpx males'!$DC$57:$DC$107,0))</f>
        <v>0</v>
      </c>
      <c r="AV23" s="32">
        <f>($J23*EXP(AV$5*($N23+0.5*($O23)^2))*_xlfn.NORM.DIST((LN(($L23*EXP($K23/100*AV$5)))-LN($J23)-$N23*AV$5)/($O23*SQRT(AV$5))-$O23*SQRT(AV$5),0,1,TRUE)+$L23*EXP($K23/100*AV$5)*(1-_xlfn.NORM.DIST((LN(($L23*EXP($K23/100*AV$5)))-LN($J23)-$N23*AV$5)/($O23*SQRT(AV$5)),0,1,TRUE)))*EXP(-$F$1*AV$5)*INDEX('3)tpx males'!ED$57:ED$107,MATCH($Q23,'3)tpx males'!$DC$57:$DC$107,0))</f>
        <v>0</v>
      </c>
      <c r="AW23" s="32">
        <f>($J23*EXP(AW$5*($N23+0.5*($O23)^2))*_xlfn.NORM.DIST((LN(($L23*EXP($K23/100*AW$5)))-LN($J23)-$N23*AW$5)/($O23*SQRT(AW$5))-$O23*SQRT(AW$5),0,1,TRUE)+$L23*EXP($K23/100*AW$5)*(1-_xlfn.NORM.DIST((LN(($L23*EXP($K23/100*AW$5)))-LN($J23)-$N23*AW$5)/($O23*SQRT(AW$5)),0,1,TRUE)))*EXP(-$F$1*AW$5)*INDEX('3)tpx males'!EE$57:EE$107,MATCH($Q23,'3)tpx males'!$DC$57:$DC$107,0))</f>
        <v>0</v>
      </c>
      <c r="AX23" s="32">
        <f>($J23*EXP(AX$5*($N23+0.5*($O23)^2))*_xlfn.NORM.DIST((LN(($L23*EXP($K23/100*AX$5)))-LN($J23)-$N23*AX$5)/($O23*SQRT(AX$5))-$O23*SQRT(AX$5),0,1,TRUE)+$L23*EXP($K23/100*AX$5)*(1-_xlfn.NORM.DIST((LN(($L23*EXP($K23/100*AX$5)))-LN($J23)-$N23*AX$5)/($O23*SQRT(AX$5)),0,1,TRUE)))*EXP(-$F$1*AX$5)*INDEX('3)tpx males'!EF$57:EF$107,MATCH($Q23,'3)tpx males'!$DC$57:$DC$107,0))</f>
        <v>0</v>
      </c>
      <c r="AY23" s="32">
        <f>($J23*EXP(AY$5*($N23+0.5*($O23)^2))*_xlfn.NORM.DIST((LN(($L23*EXP($K23/100*AY$5)))-LN($J23)-$N23*AY$5)/($O23*SQRT(AY$5))-$O23*SQRT(AY$5),0,1,TRUE)+$L23*EXP($K23/100*AY$5)*(1-_xlfn.NORM.DIST((LN(($L23*EXP($K23/100*AY$5)))-LN($J23)-$N23*AY$5)/($O23*SQRT(AY$5)),0,1,TRUE)))*EXP(-$F$1*AY$5)*INDEX('3)tpx males'!EG$57:EG$107,MATCH($Q23,'3)tpx males'!$DC$57:$DC$107,0))</f>
        <v>0</v>
      </c>
      <c r="AZ23" s="32">
        <f>($J23*EXP(AZ$5*($N23+0.5*($O23)^2))*_xlfn.NORM.DIST((LN(($L23*EXP($K23/100*AZ$5)))-LN($J23)-$N23*AZ$5)/($O23*SQRT(AZ$5))-$O23*SQRT(AZ$5),0,1,TRUE)+$L23*EXP($K23/100*AZ$5)*(1-_xlfn.NORM.DIST((LN(($L23*EXP($K23/100*AZ$5)))-LN($J23)-$N23*AZ$5)/($O23*SQRT(AZ$5)),0,1,TRUE)))*EXP(-$F$1*AZ$5)*INDEX('3)tpx males'!EH$57:EH$107,MATCH($Q23,'3)tpx males'!$DC$57:$DC$107,0))</f>
        <v>0</v>
      </c>
      <c r="BA23" s="32">
        <f>($J23*EXP(BA$5*($N23+0.5*($O23)^2))*_xlfn.NORM.DIST((LN(($L23*EXP($K23/100*BA$5)))-LN($J23)-$N23*BA$5)/($O23*SQRT(BA$5))-$O23*SQRT(BA$5),0,1,TRUE)+$L23*EXP($K23/100*BA$5)*(1-_xlfn.NORM.DIST((LN(($L23*EXP($K23/100*BA$5)))-LN($J23)-$N23*BA$5)/($O23*SQRT(BA$5)),0,1,TRUE)))*EXP(-$F$1*BA$5)*INDEX('3)tpx males'!EI$57:EI$107,MATCH($Q23,'3)tpx males'!$DC$57:$DC$107,0))</f>
        <v>0</v>
      </c>
      <c r="BB23" s="32">
        <f>($J23*EXP(BB$5*($N23+0.5*($O23)^2))*_xlfn.NORM.DIST((LN(($L23*EXP($K23/100*BB$5)))-LN($J23)-$N23*BB$5)/($O23*SQRT(BB$5))-$O23*SQRT(BB$5),0,1,TRUE)+$L23*EXP($K23/100*BB$5)*(1-_xlfn.NORM.DIST((LN(($L23*EXP($K23/100*BB$5)))-LN($J23)-$N23*BB$5)/($O23*SQRT(BB$5)),0,1,TRUE)))*EXP(-$F$1*BB$5)*INDEX('3)tpx males'!EJ$57:EJ$107,MATCH($Q23,'3)tpx males'!$DC$57:$DC$107,0))</f>
        <v>0</v>
      </c>
      <c r="BC23" s="32">
        <f>($J23*EXP(BC$5*($N23+0.5*($O23)^2))*_xlfn.NORM.DIST((LN(($L23*EXP($K23/100*BC$5)))-LN($J23)-$N23*BC$5)/($O23*SQRT(BC$5))-$O23*SQRT(BC$5),0,1,TRUE)+$L23*EXP($K23/100*BC$5)*(1-_xlfn.NORM.DIST((LN(($L23*EXP($K23/100*BC$5)))-LN($J23)-$N23*BC$5)/($O23*SQRT(BC$5)),0,1,TRUE)))*EXP(-$F$1*BC$5)*INDEX('3)tpx males'!EK$57:EK$107,MATCH($Q23,'3)tpx males'!$DC$57:$DC$107,0))</f>
        <v>0</v>
      </c>
      <c r="BD23" s="32">
        <f>($J23*EXP(BD$5*($N23+0.5*($O23)^2))*_xlfn.NORM.DIST((LN(($L23*EXP($K23/100*BD$5)))-LN($J23)-$N23*BD$5)/($O23*SQRT(BD$5))-$O23*SQRT(BD$5),0,1,TRUE)+$L23*EXP($K23/100*BD$5)*(1-_xlfn.NORM.DIST((LN(($L23*EXP($K23/100*BD$5)))-LN($J23)-$N23*BD$5)/($O23*SQRT(BD$5)),0,1,TRUE)))*EXP(-$F$1*BD$5)*INDEX('3)tpx males'!EL$57:EL$107,MATCH($Q23,'3)tpx males'!$DC$57:$DC$107,0))</f>
        <v>0</v>
      </c>
      <c r="BE23" s="32">
        <f>($J23*EXP(BE$5*($N23+0.5*($O23)^2))*_xlfn.NORM.DIST((LN(($L23*EXP($K23/100*BE$5)))-LN($J23)-$N23*BE$5)/($O23*SQRT(BE$5))-$O23*SQRT(BE$5),0,1,TRUE)+$L23*EXP($K23/100*BE$5)*(1-_xlfn.NORM.DIST((LN(($L23*EXP($K23/100*BE$5)))-LN($J23)-$N23*BE$5)/($O23*SQRT(BE$5)),0,1,TRUE)))*EXP(-$F$1*BE$5)*INDEX('3)tpx males'!EM$57:EM$107,MATCH($Q23,'3)tpx males'!$DC$57:$DC$107,0))</f>
        <v>0</v>
      </c>
      <c r="BF23" s="32">
        <f>($J23*EXP(BF$5*($N23+0.5*($O23)^2))*_xlfn.NORM.DIST((LN(($L23*EXP($K23/100*BF$5)))-LN($J23)-$N23*BF$5)/($O23*SQRT(BF$5))-$O23*SQRT(BF$5),0,1,TRUE)+$L23*EXP($K23/100*BF$5)*(1-_xlfn.NORM.DIST((LN(($L23*EXP($K23/100*BF$5)))-LN($J23)-$N23*BF$5)/($O23*SQRT(BF$5)),0,1,TRUE)))*EXP(-$F$1*BF$5)*INDEX('3)tpx males'!EN$57:EN$107,MATCH($Q23,'3)tpx males'!$DC$57:$DC$107,0))</f>
        <v>0</v>
      </c>
      <c r="BG23" s="32">
        <f>($J23*EXP(BG$5*($N23+0.5*($O23)^2))*_xlfn.NORM.DIST((LN(($L23*EXP($K23/100*BG$5)))-LN($J23)-$N23*BG$5)/($O23*SQRT(BG$5))-$O23*SQRT(BG$5),0,1,TRUE)+$L23*EXP($K23/100*BG$5)*(1-_xlfn.NORM.DIST((LN(($L23*EXP($K23/100*BG$5)))-LN($J23)-$N23*BG$5)/($O23*SQRT(BG$5)),0,1,TRUE)))*EXP(-$F$1*BG$5)*INDEX('3)tpx males'!EO$57:EO$107,MATCH($Q23,'3)tpx males'!$DC$57:$DC$107,0))</f>
        <v>0</v>
      </c>
      <c r="BH23" s="32">
        <f>($J23*EXP(BH$5*($N23+0.5*($O23)^2))*_xlfn.NORM.DIST((LN(($L23*EXP($K23/100*BH$5)))-LN($J23)-$N23*BH$5)/($O23*SQRT(BH$5))-$O23*SQRT(BH$5),0,1,TRUE)+$L23*EXP($K23/100*BH$5)*(1-_xlfn.NORM.DIST((LN(($L23*EXP($K23/100*BH$5)))-LN($J23)-$N23*BH$5)/($O23*SQRT(BH$5)),0,1,TRUE)))*EXP(-$F$1*BH$5)*INDEX('3)tpx males'!EP$57:EP$107,MATCH($Q23,'3)tpx males'!$DC$57:$DC$107,0))</f>
        <v>0</v>
      </c>
      <c r="BI23" s="32">
        <f>($J23*EXP(BI$5*($N23+0.5*($O23)^2))*_xlfn.NORM.DIST((LN(($L23*EXP($K23/100*BI$5)))-LN($J23)-$N23*BI$5)/($O23*SQRT(BI$5))-$O23*SQRT(BI$5),0,1,TRUE)+$L23*EXP($K23/100*BI$5)*(1-_xlfn.NORM.DIST((LN(($L23*EXP($K23/100*BI$5)))-LN($J23)-$N23*BI$5)/($O23*SQRT(BI$5)),0,1,TRUE)))*EXP(-$F$1*BI$5)*INDEX('3)tpx males'!EQ$57:EQ$107,MATCH($Q23,'3)tpx males'!$DC$57:$DC$107,0))</f>
        <v>0</v>
      </c>
      <c r="BJ23" s="32">
        <f>($J23*EXP(BJ$5*($N23+0.5*($O23)^2))*_xlfn.NORM.DIST((LN(($L23*EXP($K23/100*BJ$5)))-LN($J23)-$N23*BJ$5)/($O23*SQRT(BJ$5))-$O23*SQRT(BJ$5),0,1,TRUE)+$L23*EXP($K23/100*BJ$5)*(1-_xlfn.NORM.DIST((LN(($L23*EXP($K23/100*BJ$5)))-LN($J23)-$N23*BJ$5)/($O23*SQRT(BJ$5)),0,1,TRUE)))*EXP(-$F$1*BJ$5)*INDEX('3)tpx males'!ER$57:ER$107,MATCH($Q23,'3)tpx males'!$DC$57:$DC$107,0))</f>
        <v>0</v>
      </c>
      <c r="BK23" s="32">
        <f>($J23*EXP(BK$5*($N23+0.5*($O23)^2))*_xlfn.NORM.DIST((LN(($L23*EXP($K23/100*BK$5)))-LN($J23)-$N23*BK$5)/($O23*SQRT(BK$5))-$O23*SQRT(BK$5),0,1,TRUE)+$L23*EXP($K23/100*BK$5)*(1-_xlfn.NORM.DIST((LN(($L23*EXP($K23/100*BK$5)))-LN($J23)-$N23*BK$5)/($O23*SQRT(BK$5)),0,1,TRUE)))*EXP(-$F$1*BK$5)*INDEX('3)tpx males'!ES$57:ES$107,MATCH($Q23,'3)tpx males'!$DC$57:$DC$107,0))</f>
        <v>0</v>
      </c>
      <c r="BL23" s="32">
        <f>($J23*EXP(BL$5*($N23+0.5*($O23)^2))*_xlfn.NORM.DIST((LN(($L23*EXP($K23/100*BL$5)))-LN($J23)-$N23*BL$5)/($O23*SQRT(BL$5))-$O23*SQRT(BL$5),0,1,TRUE)+$L23*EXP($K23/100*BL$5)*(1-_xlfn.NORM.DIST((LN(($L23*EXP($K23/100*BL$5)))-LN($J23)-$N23*BL$5)/($O23*SQRT(BL$5)),0,1,TRUE)))*EXP(-$F$1*BL$5)*INDEX('3)tpx males'!ET$57:ET$107,MATCH($Q23,'3)tpx males'!$DC$57:$DC$107,0))</f>
        <v>0</v>
      </c>
      <c r="BM23" s="32">
        <f>($J23*EXP(BM$5*($N23+0.5*($O23)^2))*_xlfn.NORM.DIST((LN(($L23*EXP($K23/100*BM$5)))-LN($J23)-$N23*BM$5)/($O23*SQRT(BM$5))-$O23*SQRT(BM$5),0,1,TRUE)+$L23*EXP($K23/100*BM$5)*(1-_xlfn.NORM.DIST((LN(($L23*EXP($K23/100*BM$5)))-LN($J23)-$N23*BM$5)/($O23*SQRT(BM$5)),0,1,TRUE)))*EXP(-$F$1*BM$5)*INDEX('3)tpx males'!EU$57:EU$107,MATCH($Q23,'3)tpx males'!$DC$57:$DC$107,0))</f>
        <v>0</v>
      </c>
      <c r="BN23" s="32">
        <f>($J23*EXP(BN$5*($N23+0.5*($O23)^2))*_xlfn.NORM.DIST((LN(($L23*EXP($K23/100*BN$5)))-LN($J23)-$N23*BN$5)/($O23*SQRT(BN$5))-$O23*SQRT(BN$5),0,1,TRUE)+$L23*EXP($K23/100*BN$5)*(1-_xlfn.NORM.DIST((LN(($L23*EXP($K23/100*BN$5)))-LN($J23)-$N23*BN$5)/($O23*SQRT(BN$5)),0,1,TRUE)))*EXP(-$F$1*BN$5)*INDEX('3)tpx males'!EV$57:EV$107,MATCH($Q23,'3)tpx males'!$DC$57:$DC$107,0))</f>
        <v>0</v>
      </c>
      <c r="BO23" s="32">
        <f>($J23*EXP(BO$5*($N23+0.5*($O23)^2))*_xlfn.NORM.DIST((LN(($L23*EXP($K23/100*BO$5)))-LN($J23)-$N23*BO$5)/($O23*SQRT(BO$5))-$O23*SQRT(BO$5),0,1,TRUE)+$L23*EXP($K23/100*BO$5)*(1-_xlfn.NORM.DIST((LN(($L23*EXP($K23/100*BO$5)))-LN($J23)-$N23*BO$5)/($O23*SQRT(BO$5)),0,1,TRUE)))*EXP(-$F$1*BO$5)*INDEX('3)tpx males'!EW$57:EW$107,MATCH($Q23,'3)tpx males'!$DC$57:$DC$107,0))</f>
        <v>0</v>
      </c>
      <c r="BP23" s="32">
        <f>($J23*EXP(BP$5*($N23+0.5*($O23)^2))*_xlfn.NORM.DIST((LN(($L23*EXP($K23/100*BP$5)))-LN($J23)-$N23*BP$5)/($O23*SQRT(BP$5))-$O23*SQRT(BP$5),0,1,TRUE)+$L23*EXP($K23/100*BP$5)*(1-_xlfn.NORM.DIST((LN(($L23*EXP($K23/100*BP$5)))-LN($J23)-$N23*BP$5)/($O23*SQRT(BP$5)),0,1,TRUE)))*EXP(-$F$1*BP$5)*INDEX('3)tpx males'!EX$57:EX$107,MATCH($Q23,'3)tpx males'!$DC$57:$DC$107,0))</f>
        <v>0</v>
      </c>
      <c r="BQ23" s="32">
        <f>($J23*EXP(BQ$5*($N23+0.5*($O23)^2))*_xlfn.NORM.DIST((LN(($L23*EXP($K23/100*BQ$5)))-LN($J23)-$N23*BQ$5)/($O23*SQRT(BQ$5))-$O23*SQRT(BQ$5),0,1,TRUE)+$L23*EXP($K23/100*BQ$5)*(1-_xlfn.NORM.DIST((LN(($L23*EXP($K23/100*BQ$5)))-LN($J23)-$N23*BQ$5)/($O23*SQRT(BQ$5)),0,1,TRUE)))*EXP(-$F$1*BQ$5)*INDEX('3)tpx males'!EY$57:EY$107,MATCH($Q23,'3)tpx males'!$DC$57:$DC$107,0))</f>
        <v>0</v>
      </c>
      <c r="BR23" s="32">
        <f>($J23*EXP(BR$5*($N23+0.5*($O23)^2))*_xlfn.NORM.DIST((LN(($L23*EXP($K23/100*BR$5)))-LN($J23)-$N23*BR$5)/($O23*SQRT(BR$5))-$O23*SQRT(BR$5),0,1,TRUE)+$L23*EXP($K23/100*BR$5)*(1-_xlfn.NORM.DIST((LN(($L23*EXP($K23/100*BR$5)))-LN($J23)-$N23*BR$5)/($O23*SQRT(BR$5)),0,1,TRUE)))*EXP(-$F$1*BR$5)*INDEX('3)tpx males'!EZ$57:EZ$107,MATCH($Q23,'3)tpx males'!$DC$57:$DC$107,0))</f>
        <v>0</v>
      </c>
      <c r="BS23" s="32">
        <f>($J23*EXP(BS$5*($N23+0.5*($O23)^2))*_xlfn.NORM.DIST((LN(($L23*EXP($K23/100*BS$5)))-LN($J23)-$N23*BS$5)/($O23*SQRT(BS$5))-$O23*SQRT(BS$5),0,1,TRUE)+$L23*EXP($K23/100*BS$5)*(1-_xlfn.NORM.DIST((LN(($L23*EXP($K23/100*BS$5)))-LN($J23)-$N23*BS$5)/($O23*SQRT(BS$5)),0,1,TRUE)))*EXP(-$F$1*BS$5)*INDEX('3)tpx males'!FA$57:FA$107,MATCH($Q23,'3)tpx males'!$DC$57:$DC$107,0))</f>
        <v>0</v>
      </c>
      <c r="BT23" s="32">
        <f>($J23*EXP(BT$5*($N23+0.5*($O23)^2))*_xlfn.NORM.DIST((LN(($L23*EXP($K23/100*BT$5)))-LN($J23)-$N23*BT$5)/($O23*SQRT(BT$5))-$O23*SQRT(BT$5),0,1,TRUE)+$L23*EXP($K23/100*BT$5)*(1-_xlfn.NORM.DIST((LN(($L23*EXP($K23/100*BT$5)))-LN($J23)-$N23*BT$5)/($O23*SQRT(BT$5)),0,1,TRUE)))*EXP(-$F$1*BT$5)*INDEX('3)tpx males'!FB$57:FB$107,MATCH($Q23,'3)tpx males'!$DC$57:$DC$107,0))</f>
        <v>0</v>
      </c>
    </row>
    <row r="24" spans="2:72" x14ac:dyDescent="0.25">
      <c r="B24" s="32" t="s">
        <v>16</v>
      </c>
      <c r="C24" s="32" t="s">
        <v>12</v>
      </c>
      <c r="D24" s="49">
        <v>11266</v>
      </c>
      <c r="E24" s="32" t="s">
        <v>13</v>
      </c>
      <c r="F24" s="32" t="s">
        <v>17</v>
      </c>
      <c r="G24" s="49" t="s">
        <v>17</v>
      </c>
      <c r="H24" s="32" t="s">
        <v>17</v>
      </c>
      <c r="I24" s="32" t="s">
        <v>22</v>
      </c>
      <c r="J24" s="32">
        <v>241087.49999999997</v>
      </c>
      <c r="K24" s="32">
        <v>7.15</v>
      </c>
      <c r="L24" s="32">
        <f>'3) 2016 cases'!M24*EXP('3) 2016 cases'!L24/100)</f>
        <v>57783.260035127874</v>
      </c>
      <c r="M24" s="32"/>
      <c r="N24" s="32">
        <f>INDEX('2b)Working'!$I$61:$P$61,MATCH($I24,'2b)Working'!$I$60:$P$60,0))</f>
        <v>7.7288380255278302E-2</v>
      </c>
      <c r="O24" s="32">
        <f>INDEX('2b)Working'!$I$62:$P$62,MATCH($I24,'2b)Working'!$I$60:$P$60,0))</f>
        <v>4.7716681618892573E-2</v>
      </c>
      <c r="P24" s="32"/>
      <c r="Q24" s="32">
        <f t="shared" si="1"/>
        <v>87</v>
      </c>
      <c r="U24" s="32">
        <f t="shared" ca="1" si="2"/>
        <v>58239.800371453101</v>
      </c>
      <c r="W24" s="32">
        <f ca="1">($J24*EXP(W$5*($N24+0.5*($O24)^2))*_xlfn.NORM.DIST((LN(($L24*EXP($K24/100*W$5)))-LN($J24)-$N24*W$5)/($O24*SQRT(W$5))-$O24*SQRT(W$5),0,1,TRUE)+$L24*EXP($K24/100*W$5)*(1-_xlfn.NORM.DIST((LN(($L24*EXP($K24/100*W$5)))-LN($J24)-$N24*W$5)/($O24*SQRT(W$5)),0,1,TRUE)))*EXP(-$F$1*W$5)*INDEX('3)tpx males'!DE$57:DE$107,MATCH($Q24,'3)tpx males'!$DC$57:$DC$107,0))</f>
        <v>6351.1750792827679</v>
      </c>
      <c r="X24" s="32">
        <f ca="1">($J24*EXP(X$5*($N24+0.5*($O24)^2))*_xlfn.NORM.DIST((LN(($L24*EXP($K24/100*X$5)))-LN($J24)-$N24*X$5)/($O24*SQRT(X$5))-$O24*SQRT(X$5),0,1,TRUE)+$L24*EXP($K24/100*X$5)*(1-_xlfn.NORM.DIST((LN(($L24*EXP($K24/100*X$5)))-LN($J24)-$N24*X$5)/($O24*SQRT(X$5)),0,1,TRUE)))*EXP(-$F$1*X$5)*INDEX('3)tpx males'!DF$57:DF$107,MATCH($Q24,'3)tpx males'!$DC$57:$DC$107,0))</f>
        <v>6478.6408383584139</v>
      </c>
      <c r="Y24" s="32">
        <f ca="1">($J24*EXP(Y$5*($N24+0.5*($O24)^2))*_xlfn.NORM.DIST((LN(($L24*EXP($K24/100*Y$5)))-LN($J24)-$N24*Y$5)/($O24*SQRT(Y$5))-$O24*SQRT(Y$5),0,1,TRUE)+$L24*EXP($K24/100*Y$5)*(1-_xlfn.NORM.DIST((LN(($L24*EXP($K24/100*Y$5)))-LN($J24)-$N24*Y$5)/($O24*SQRT(Y$5)),0,1,TRUE)))*EXP(-$F$1*Y$5)*INDEX('3)tpx males'!DG$57:DG$107,MATCH($Q24,'3)tpx males'!$DC$57:$DC$107,0))</f>
        <v>6566.824323269454</v>
      </c>
      <c r="Z24" s="32">
        <f ca="1">($J24*EXP(Z$5*($N24+0.5*($O24)^2))*_xlfn.NORM.DIST((LN(($L24*EXP($K24/100*Z$5)))-LN($J24)-$N24*Z$5)/($O24*SQRT(Z$5))-$O24*SQRT(Z$5),0,1,TRUE)+$L24*EXP($K24/100*Z$5)*(1-_xlfn.NORM.DIST((LN(($L24*EXP($K24/100*Z$5)))-LN($J24)-$N24*Z$5)/($O24*SQRT(Z$5)),0,1,TRUE)))*EXP(-$F$1*Z$5)*INDEX('3)tpx males'!DH$57:DH$107,MATCH($Q24,'3)tpx males'!$DC$57:$DC$107,0))</f>
        <v>6065.6388405258913</v>
      </c>
      <c r="AA24" s="32">
        <f ca="1">($J24*EXP(AA$5*($N24+0.5*($O24)^2))*_xlfn.NORM.DIST((LN(($L24*EXP($K24/100*AA$5)))-LN($J24)-$N24*AA$5)/($O24*SQRT(AA$5))-$O24*SQRT(AA$5),0,1,TRUE)+$L24*EXP($K24/100*AA$5)*(1-_xlfn.NORM.DIST((LN(($L24*EXP($K24/100*AA$5)))-LN($J24)-$N24*AA$5)/($O24*SQRT(AA$5)),0,1,TRUE)))*EXP(-$F$1*AA$5)*INDEX('3)tpx males'!DI$57:DI$107,MATCH($Q24,'3)tpx males'!$DC$57:$DC$107,0))</f>
        <v>5774.7377734151396</v>
      </c>
      <c r="AB24" s="32">
        <f ca="1">($J24*EXP(AB$5*($N24+0.5*($O24)^2))*_xlfn.NORM.DIST((LN(($L24*EXP($K24/100*AB$5)))-LN($J24)-$N24*AB$5)/($O24*SQRT(AB$5))-$O24*SQRT(AB$5),0,1,TRUE)+$L24*EXP($K24/100*AB$5)*(1-_xlfn.NORM.DIST((LN(($L24*EXP($K24/100*AB$5)))-LN($J24)-$N24*AB$5)/($O24*SQRT(AB$5)),0,1,TRUE)))*EXP(-$F$1*AB$5)*INDEX('3)tpx males'!DJ$57:DJ$107,MATCH($Q24,'3)tpx males'!$DC$57:$DC$107,0))</f>
        <v>4896.2939611729162</v>
      </c>
      <c r="AC24" s="32">
        <f ca="1">($J24*EXP(AC$5*($N24+0.5*($O24)^2))*_xlfn.NORM.DIST((LN(($L24*EXP($K24/100*AC$5)))-LN($J24)-$N24*AC$5)/($O24*SQRT(AC$5))-$O24*SQRT(AC$5),0,1,TRUE)+$L24*EXP($K24/100*AC$5)*(1-_xlfn.NORM.DIST((LN(($L24*EXP($K24/100*AC$5)))-LN($J24)-$N24*AC$5)/($O24*SQRT(AC$5)),0,1,TRUE)))*EXP(-$F$1*AC$5)*INDEX('3)tpx males'!DK$57:DK$107,MATCH($Q24,'3)tpx males'!$DC$57:$DC$107,0))</f>
        <v>4586.2658034057022</v>
      </c>
      <c r="AD24" s="32">
        <f ca="1">($J24*EXP(AD$5*($N24+0.5*($O24)^2))*_xlfn.NORM.DIST((LN(($L24*EXP($K24/100*AD$5)))-LN($J24)-$N24*AD$5)/($O24*SQRT(AD$5))-$O24*SQRT(AD$5),0,1,TRUE)+$L24*EXP($K24/100*AD$5)*(1-_xlfn.NORM.DIST((LN(($L24*EXP($K24/100*AD$5)))-LN($J24)-$N24*AD$5)/($O24*SQRT(AD$5)),0,1,TRUE)))*EXP(-$F$1*AD$5)*INDEX('3)tpx males'!DL$57:DL$107,MATCH($Q24,'3)tpx males'!$DC$57:$DC$107,0))</f>
        <v>4153.0247197073459</v>
      </c>
      <c r="AE24" s="32">
        <f ca="1">($J24*EXP(AE$5*($N24+0.5*($O24)^2))*_xlfn.NORM.DIST((LN(($L24*EXP($K24/100*AE$5)))-LN($J24)-$N24*AE$5)/($O24*SQRT(AE$5))-$O24*SQRT(AE$5),0,1,TRUE)+$L24*EXP($K24/100*AE$5)*(1-_xlfn.NORM.DIST((LN(($L24*EXP($K24/100*AE$5)))-LN($J24)-$N24*AE$5)/($O24*SQRT(AE$5)),0,1,TRUE)))*EXP(-$F$1*AE$5)*INDEX('3)tpx males'!DM$57:DM$107,MATCH($Q24,'3)tpx males'!$DC$57:$DC$107,0))</f>
        <v>3386.6995819266594</v>
      </c>
      <c r="AF24" s="32">
        <f ca="1">($J24*EXP(AF$5*($N24+0.5*($O24)^2))*_xlfn.NORM.DIST((LN(($L24*EXP($K24/100*AF$5)))-LN($J24)-$N24*AF$5)/($O24*SQRT(AF$5))-$O24*SQRT(AF$5),0,1,TRUE)+$L24*EXP($K24/100*AF$5)*(1-_xlfn.NORM.DIST((LN(($L24*EXP($K24/100*AF$5)))-LN($J24)-$N24*AF$5)/($O24*SQRT(AF$5)),0,1,TRUE)))*EXP(-$F$1*AF$5)*INDEX('3)tpx males'!DN$57:DN$107,MATCH($Q24,'3)tpx males'!$DC$57:$DC$107,0))</f>
        <v>2753.6006880925024</v>
      </c>
      <c r="AG24" s="32">
        <f ca="1">($J24*EXP(AG$5*($N24+0.5*($O24)^2))*_xlfn.NORM.DIST((LN(($L24*EXP($K24/100*AG$5)))-LN($J24)-$N24*AG$5)/($O24*SQRT(AG$5))-$O24*SQRT(AG$5),0,1,TRUE)+$L24*EXP($K24/100*AG$5)*(1-_xlfn.NORM.DIST((LN(($L24*EXP($K24/100*AG$5)))-LN($J24)-$N24*AG$5)/($O24*SQRT(AG$5)),0,1,TRUE)))*EXP(-$F$1*AG$5)*INDEX('3)tpx males'!DO$57:DO$107,MATCH($Q24,'3)tpx males'!$DC$57:$DC$107,0))</f>
        <v>2161.9429417582624</v>
      </c>
      <c r="AH24" s="32">
        <f ca="1">($J24*EXP(AH$5*($N24+0.5*($O24)^2))*_xlfn.NORM.DIST((LN(($L24*EXP($K24/100*AH$5)))-LN($J24)-$N24*AH$5)/($O24*SQRT(AH$5))-$O24*SQRT(AH$5),0,1,TRUE)+$L24*EXP($K24/100*AH$5)*(1-_xlfn.NORM.DIST((LN(($L24*EXP($K24/100*AH$5)))-LN($J24)-$N24*AH$5)/($O24*SQRT(AH$5)),0,1,TRUE)))*EXP(-$F$1*AH$5)*INDEX('3)tpx males'!DP$57:DP$107,MATCH($Q24,'3)tpx males'!$DC$57:$DC$107,0))</f>
        <v>1633.7876197870853</v>
      </c>
      <c r="AI24" s="32">
        <f ca="1">($J24*EXP(AI$5*($N24+0.5*($O24)^2))*_xlfn.NORM.DIST((LN(($L24*EXP($K24/100*AI$5)))-LN($J24)-$N24*AI$5)/($O24*SQRT(AI$5))-$O24*SQRT(AI$5),0,1,TRUE)+$L24*EXP($K24/100*AI$5)*(1-_xlfn.NORM.DIST((LN(($L24*EXP($K24/100*AI$5)))-LN($J24)-$N24*AI$5)/($O24*SQRT(AI$5)),0,1,TRUE)))*EXP(-$F$1*AI$5)*INDEX('3)tpx males'!DQ$57:DQ$107,MATCH($Q24,'3)tpx males'!$DC$57:$DC$107,0))</f>
        <v>1193.5252927827191</v>
      </c>
      <c r="AJ24" s="32">
        <f ca="1">($J24*EXP(AJ$5*($N24+0.5*($O24)^2))*_xlfn.NORM.DIST((LN(($L24*EXP($K24/100*AJ$5)))-LN($J24)-$N24*AJ$5)/($O24*SQRT(AJ$5))-$O24*SQRT(AJ$5),0,1,TRUE)+$L24*EXP($K24/100*AJ$5)*(1-_xlfn.NORM.DIST((LN(($L24*EXP($K24/100*AJ$5)))-LN($J24)-$N24*AJ$5)/($O24*SQRT(AJ$5)),0,1,TRUE)))*EXP(-$F$1*AJ$5)*INDEX('3)tpx males'!DR$57:DR$107,MATCH($Q24,'3)tpx males'!$DC$57:$DC$107,0))</f>
        <v>827.08733923392833</v>
      </c>
      <c r="AK24" s="32">
        <f ca="1">($J24*EXP(AK$5*($N24+0.5*($O24)^2))*_xlfn.NORM.DIST((LN(($L24*EXP($K24/100*AK$5)))-LN($J24)-$N24*AK$5)/($O24*SQRT(AK$5))-$O24*SQRT(AK$5),0,1,TRUE)+$L24*EXP($K24/100*AK$5)*(1-_xlfn.NORM.DIST((LN(($L24*EXP($K24/100*AK$5)))-LN($J24)-$N24*AK$5)/($O24*SQRT(AK$5)),0,1,TRUE)))*EXP(-$F$1*AK$5)*INDEX('3)tpx males'!DS$57:DS$107,MATCH($Q24,'3)tpx males'!$DC$57:$DC$107,0))</f>
        <v>556.36824535612675</v>
      </c>
      <c r="AL24" s="32">
        <f ca="1">($J24*EXP(AL$5*($N24+0.5*($O24)^2))*_xlfn.NORM.DIST((LN(($L24*EXP($K24/100*AL$5)))-LN($J24)-$N24*AL$5)/($O24*SQRT(AL$5))-$O24*SQRT(AL$5),0,1,TRUE)+$L24*EXP($K24/100*AL$5)*(1-_xlfn.NORM.DIST((LN(($L24*EXP($K24/100*AL$5)))-LN($J24)-$N24*AL$5)/($O24*SQRT(AL$5)),0,1,TRUE)))*EXP(-$F$1*AL$5)*INDEX('3)tpx males'!DT$57:DT$107,MATCH($Q24,'3)tpx males'!$DC$57:$DC$107,0))</f>
        <v>359.77161612974299</v>
      </c>
      <c r="AM24" s="32">
        <f ca="1">($J24*EXP(AM$5*($N24+0.5*($O24)^2))*_xlfn.NORM.DIST((LN(($L24*EXP($K24/100*AM$5)))-LN($J24)-$N24*AM$5)/($O24*SQRT(AM$5))-$O24*SQRT(AM$5),0,1,TRUE)+$L24*EXP($K24/100*AM$5)*(1-_xlfn.NORM.DIST((LN(($L24*EXP($K24/100*AM$5)))-LN($J24)-$N24*AM$5)/($O24*SQRT(AM$5)),0,1,TRUE)))*EXP(-$F$1*AM$5)*INDEX('3)tpx males'!DU$57:DU$107,MATCH($Q24,'3)tpx males'!$DC$57:$DC$107,0))</f>
        <v>218.17051683449267</v>
      </c>
      <c r="AN24" s="32">
        <f ca="1">($J24*EXP(AN$5*($N24+0.5*($O24)^2))*_xlfn.NORM.DIST((LN(($L24*EXP($K24/100*AN$5)))-LN($J24)-$N24*AN$5)/($O24*SQRT(AN$5))-$O24*SQRT(AN$5),0,1,TRUE)+$L24*EXP($K24/100*AN$5)*(1-_xlfn.NORM.DIST((LN(($L24*EXP($K24/100*AN$5)))-LN($J24)-$N24*AN$5)/($O24*SQRT(AN$5)),0,1,TRUE)))*EXP(-$F$1*AN$5)*INDEX('3)tpx males'!DV$57:DV$107,MATCH($Q24,'3)tpx males'!$DC$57:$DC$107,0))</f>
        <v>130.1894449772268</v>
      </c>
      <c r="AO24" s="32">
        <f ca="1">($J24*EXP(AO$5*($N24+0.5*($O24)^2))*_xlfn.NORM.DIST((LN(($L24*EXP($K24/100*AO$5)))-LN($J24)-$N24*AO$5)/($O24*SQRT(AO$5))-$O24*SQRT(AO$5),0,1,TRUE)+$L24*EXP($K24/100*AO$5)*(1-_xlfn.NORM.DIST((LN(($L24*EXP($K24/100*AO$5)))-LN($J24)-$N24*AO$5)/($O24*SQRT(AO$5)),0,1,TRUE)))*EXP(-$F$1*AO$5)*INDEX('3)tpx males'!DW$57:DW$107,MATCH($Q24,'3)tpx males'!$DC$57:$DC$107,0))</f>
        <v>71.903384390256363</v>
      </c>
      <c r="AP24" s="32">
        <f ca="1">($J24*EXP(AP$5*($N24+0.5*($O24)^2))*_xlfn.NORM.DIST((LN(($L24*EXP($K24/100*AP$5)))-LN($J24)-$N24*AP$5)/($O24*SQRT(AP$5))-$O24*SQRT(AP$5),0,1,TRUE)+$L24*EXP($K24/100*AP$5)*(1-_xlfn.NORM.DIST((LN(($L24*EXP($K24/100*AP$5)))-LN($J24)-$N24*AP$5)/($O24*SQRT(AP$5)),0,1,TRUE)))*EXP(-$F$1*AP$5)*INDEX('3)tpx males'!DX$57:DX$107,MATCH($Q24,'3)tpx males'!$DC$57:$DC$107,0))</f>
        <v>39.688185579306584</v>
      </c>
      <c r="AQ24" s="32">
        <f ca="1">($J24*EXP(AQ$5*($N24+0.5*($O24)^2))*_xlfn.NORM.DIST((LN(($L24*EXP($K24/100*AQ$5)))-LN($J24)-$N24*AQ$5)/($O24*SQRT(AQ$5))-$O24*SQRT(AQ$5),0,1,TRUE)+$L24*EXP($K24/100*AQ$5)*(1-_xlfn.NORM.DIST((LN(($L24*EXP($K24/100*AQ$5)))-LN($J24)-$N24*AQ$5)/($O24*SQRT(AQ$5)),0,1,TRUE)))*EXP(-$F$1*AQ$5)*INDEX('3)tpx males'!DY$57:DY$107,MATCH($Q24,'3)tpx males'!$DC$57:$DC$107,0))</f>
        <v>21.110018239407388</v>
      </c>
      <c r="AR24" s="32">
        <f ca="1">($J24*EXP(AR$5*($N24+0.5*($O24)^2))*_xlfn.NORM.DIST((LN(($L24*EXP($K24/100*AR$5)))-LN($J24)-$N24*AR$5)/($O24*SQRT(AR$5))-$O24*SQRT(AR$5),0,1,TRUE)+$L24*EXP($K24/100*AR$5)*(1-_xlfn.NORM.DIST((LN(($L24*EXP($K24/100*AR$5)))-LN($J24)-$N24*AR$5)/($O24*SQRT(AR$5)),0,1,TRUE)))*EXP(-$F$1*AR$5)*INDEX('3)tpx males'!DZ$57:DZ$107,MATCH($Q24,'3)tpx males'!$DC$57:$DC$107,0))</f>
        <v>8.8193532060399118</v>
      </c>
      <c r="AS24" s="32">
        <f ca="1">($J24*EXP(AS$5*($N24+0.5*($O24)^2))*_xlfn.NORM.DIST((LN(($L24*EXP($K24/100*AS$5)))-LN($J24)-$N24*AS$5)/($O24*SQRT(AS$5))-$O24*SQRT(AS$5),0,1,TRUE)+$L24*EXP($K24/100*AS$5)*(1-_xlfn.NORM.DIST((LN(($L24*EXP($K24/100*AS$5)))-LN($J24)-$N24*AS$5)/($O24*SQRT(AS$5)),0,1,TRUE)))*EXP(-$F$1*AS$5)*INDEX('3)tpx males'!EA$57:EA$107,MATCH($Q24,'3)tpx males'!$DC$57:$DC$107,0))</f>
        <v>4.5348040217035201</v>
      </c>
      <c r="AT24" s="32">
        <f>($J24*EXP(AT$5*($N24+0.5*($O24)^2))*_xlfn.NORM.DIST((LN(($L24*EXP($K24/100*AT$5)))-LN($J24)-$N24*AT$5)/($O24*SQRT(AT$5))-$O24*SQRT(AT$5),0,1,TRUE)+$L24*EXP($K24/100*AT$5)*(1-_xlfn.NORM.DIST((LN(($L24*EXP($K24/100*AT$5)))-LN($J24)-$N24*AT$5)/($O24*SQRT(AT$5)),0,1,TRUE)))*EXP(-$F$1*AT$5)*INDEX('3)tpx males'!EB$57:EB$107,MATCH($Q24,'3)tpx males'!$DC$57:$DC$107,0))</f>
        <v>0</v>
      </c>
      <c r="AU24" s="32">
        <f>($J24*EXP(AU$5*($N24+0.5*($O24)^2))*_xlfn.NORM.DIST((LN(($L24*EXP($K24/100*AU$5)))-LN($J24)-$N24*AU$5)/($O24*SQRT(AU$5))-$O24*SQRT(AU$5),0,1,TRUE)+$L24*EXP($K24/100*AU$5)*(1-_xlfn.NORM.DIST((LN(($L24*EXP($K24/100*AU$5)))-LN($J24)-$N24*AU$5)/($O24*SQRT(AU$5)),0,1,TRUE)))*EXP(-$F$1*AU$5)*INDEX('3)tpx males'!EC$57:EC$107,MATCH($Q24,'3)tpx males'!$DC$57:$DC$107,0))</f>
        <v>0</v>
      </c>
      <c r="AV24" s="32">
        <f>($J24*EXP(AV$5*($N24+0.5*($O24)^2))*_xlfn.NORM.DIST((LN(($L24*EXP($K24/100*AV$5)))-LN($J24)-$N24*AV$5)/($O24*SQRT(AV$5))-$O24*SQRT(AV$5),0,1,TRUE)+$L24*EXP($K24/100*AV$5)*(1-_xlfn.NORM.DIST((LN(($L24*EXP($K24/100*AV$5)))-LN($J24)-$N24*AV$5)/($O24*SQRT(AV$5)),0,1,TRUE)))*EXP(-$F$1*AV$5)*INDEX('3)tpx males'!ED$57:ED$107,MATCH($Q24,'3)tpx males'!$DC$57:$DC$107,0))</f>
        <v>0</v>
      </c>
      <c r="AW24" s="32">
        <f>($J24*EXP(AW$5*($N24+0.5*($O24)^2))*_xlfn.NORM.DIST((LN(($L24*EXP($K24/100*AW$5)))-LN($J24)-$N24*AW$5)/($O24*SQRT(AW$5))-$O24*SQRT(AW$5),0,1,TRUE)+$L24*EXP($K24/100*AW$5)*(1-_xlfn.NORM.DIST((LN(($L24*EXP($K24/100*AW$5)))-LN($J24)-$N24*AW$5)/($O24*SQRT(AW$5)),0,1,TRUE)))*EXP(-$F$1*AW$5)*INDEX('3)tpx males'!EE$57:EE$107,MATCH($Q24,'3)tpx males'!$DC$57:$DC$107,0))</f>
        <v>0</v>
      </c>
      <c r="AX24" s="32">
        <f>($J24*EXP(AX$5*($N24+0.5*($O24)^2))*_xlfn.NORM.DIST((LN(($L24*EXP($K24/100*AX$5)))-LN($J24)-$N24*AX$5)/($O24*SQRT(AX$5))-$O24*SQRT(AX$5),0,1,TRUE)+$L24*EXP($K24/100*AX$5)*(1-_xlfn.NORM.DIST((LN(($L24*EXP($K24/100*AX$5)))-LN($J24)-$N24*AX$5)/($O24*SQRT(AX$5)),0,1,TRUE)))*EXP(-$F$1*AX$5)*INDEX('3)tpx males'!EF$57:EF$107,MATCH($Q24,'3)tpx males'!$DC$57:$DC$107,0))</f>
        <v>0</v>
      </c>
      <c r="AY24" s="32">
        <f>($J24*EXP(AY$5*($N24+0.5*($O24)^2))*_xlfn.NORM.DIST((LN(($L24*EXP($K24/100*AY$5)))-LN($J24)-$N24*AY$5)/($O24*SQRT(AY$5))-$O24*SQRT(AY$5),0,1,TRUE)+$L24*EXP($K24/100*AY$5)*(1-_xlfn.NORM.DIST((LN(($L24*EXP($K24/100*AY$5)))-LN($J24)-$N24*AY$5)/($O24*SQRT(AY$5)),0,1,TRUE)))*EXP(-$F$1*AY$5)*INDEX('3)tpx males'!EG$57:EG$107,MATCH($Q24,'3)tpx males'!$DC$57:$DC$107,0))</f>
        <v>0</v>
      </c>
      <c r="AZ24" s="32">
        <f>($J24*EXP(AZ$5*($N24+0.5*($O24)^2))*_xlfn.NORM.DIST((LN(($L24*EXP($K24/100*AZ$5)))-LN($J24)-$N24*AZ$5)/($O24*SQRT(AZ$5))-$O24*SQRT(AZ$5),0,1,TRUE)+$L24*EXP($K24/100*AZ$5)*(1-_xlfn.NORM.DIST((LN(($L24*EXP($K24/100*AZ$5)))-LN($J24)-$N24*AZ$5)/($O24*SQRT(AZ$5)),0,1,TRUE)))*EXP(-$F$1*AZ$5)*INDEX('3)tpx males'!EH$57:EH$107,MATCH($Q24,'3)tpx males'!$DC$57:$DC$107,0))</f>
        <v>0</v>
      </c>
      <c r="BA24" s="32">
        <f>($J24*EXP(BA$5*($N24+0.5*($O24)^2))*_xlfn.NORM.DIST((LN(($L24*EXP($K24/100*BA$5)))-LN($J24)-$N24*BA$5)/($O24*SQRT(BA$5))-$O24*SQRT(BA$5),0,1,TRUE)+$L24*EXP($K24/100*BA$5)*(1-_xlfn.NORM.DIST((LN(($L24*EXP($K24/100*BA$5)))-LN($J24)-$N24*BA$5)/($O24*SQRT(BA$5)),0,1,TRUE)))*EXP(-$F$1*BA$5)*INDEX('3)tpx males'!EI$57:EI$107,MATCH($Q24,'3)tpx males'!$DC$57:$DC$107,0))</f>
        <v>0</v>
      </c>
      <c r="BB24" s="32">
        <f>($J24*EXP(BB$5*($N24+0.5*($O24)^2))*_xlfn.NORM.DIST((LN(($L24*EXP($K24/100*BB$5)))-LN($J24)-$N24*BB$5)/($O24*SQRT(BB$5))-$O24*SQRT(BB$5),0,1,TRUE)+$L24*EXP($K24/100*BB$5)*(1-_xlfn.NORM.DIST((LN(($L24*EXP($K24/100*BB$5)))-LN($J24)-$N24*BB$5)/($O24*SQRT(BB$5)),0,1,TRUE)))*EXP(-$F$1*BB$5)*INDEX('3)tpx males'!EJ$57:EJ$107,MATCH($Q24,'3)tpx males'!$DC$57:$DC$107,0))</f>
        <v>0</v>
      </c>
      <c r="BC24" s="32">
        <f>($J24*EXP(BC$5*($N24+0.5*($O24)^2))*_xlfn.NORM.DIST((LN(($L24*EXP($K24/100*BC$5)))-LN($J24)-$N24*BC$5)/($O24*SQRT(BC$5))-$O24*SQRT(BC$5),0,1,TRUE)+$L24*EXP($K24/100*BC$5)*(1-_xlfn.NORM.DIST((LN(($L24*EXP($K24/100*BC$5)))-LN($J24)-$N24*BC$5)/($O24*SQRT(BC$5)),0,1,TRUE)))*EXP(-$F$1*BC$5)*INDEX('3)tpx males'!EK$57:EK$107,MATCH($Q24,'3)tpx males'!$DC$57:$DC$107,0))</f>
        <v>0</v>
      </c>
      <c r="BD24" s="32">
        <f>($J24*EXP(BD$5*($N24+0.5*($O24)^2))*_xlfn.NORM.DIST((LN(($L24*EXP($K24/100*BD$5)))-LN($J24)-$N24*BD$5)/($O24*SQRT(BD$5))-$O24*SQRT(BD$5),0,1,TRUE)+$L24*EXP($K24/100*BD$5)*(1-_xlfn.NORM.DIST((LN(($L24*EXP($K24/100*BD$5)))-LN($J24)-$N24*BD$5)/($O24*SQRT(BD$5)),0,1,TRUE)))*EXP(-$F$1*BD$5)*INDEX('3)tpx males'!EL$57:EL$107,MATCH($Q24,'3)tpx males'!$DC$57:$DC$107,0))</f>
        <v>0</v>
      </c>
      <c r="BE24" s="32">
        <f>($J24*EXP(BE$5*($N24+0.5*($O24)^2))*_xlfn.NORM.DIST((LN(($L24*EXP($K24/100*BE$5)))-LN($J24)-$N24*BE$5)/($O24*SQRT(BE$5))-$O24*SQRT(BE$5),0,1,TRUE)+$L24*EXP($K24/100*BE$5)*(1-_xlfn.NORM.DIST((LN(($L24*EXP($K24/100*BE$5)))-LN($J24)-$N24*BE$5)/($O24*SQRT(BE$5)),0,1,TRUE)))*EXP(-$F$1*BE$5)*INDEX('3)tpx males'!EM$57:EM$107,MATCH($Q24,'3)tpx males'!$DC$57:$DC$107,0))</f>
        <v>0</v>
      </c>
      <c r="BF24" s="32">
        <f>($J24*EXP(BF$5*($N24+0.5*($O24)^2))*_xlfn.NORM.DIST((LN(($L24*EXP($K24/100*BF$5)))-LN($J24)-$N24*BF$5)/($O24*SQRT(BF$5))-$O24*SQRT(BF$5),0,1,TRUE)+$L24*EXP($K24/100*BF$5)*(1-_xlfn.NORM.DIST((LN(($L24*EXP($K24/100*BF$5)))-LN($J24)-$N24*BF$5)/($O24*SQRT(BF$5)),0,1,TRUE)))*EXP(-$F$1*BF$5)*INDEX('3)tpx males'!EN$57:EN$107,MATCH($Q24,'3)tpx males'!$DC$57:$DC$107,0))</f>
        <v>0</v>
      </c>
      <c r="BG24" s="32">
        <f>($J24*EXP(BG$5*($N24+0.5*($O24)^2))*_xlfn.NORM.DIST((LN(($L24*EXP($K24/100*BG$5)))-LN($J24)-$N24*BG$5)/($O24*SQRT(BG$5))-$O24*SQRT(BG$5),0,1,TRUE)+$L24*EXP($K24/100*BG$5)*(1-_xlfn.NORM.DIST((LN(($L24*EXP($K24/100*BG$5)))-LN($J24)-$N24*BG$5)/($O24*SQRT(BG$5)),0,1,TRUE)))*EXP(-$F$1*BG$5)*INDEX('3)tpx males'!EO$57:EO$107,MATCH($Q24,'3)tpx males'!$DC$57:$DC$107,0))</f>
        <v>0</v>
      </c>
      <c r="BH24" s="32">
        <f>($J24*EXP(BH$5*($N24+0.5*($O24)^2))*_xlfn.NORM.DIST((LN(($L24*EXP($K24/100*BH$5)))-LN($J24)-$N24*BH$5)/($O24*SQRT(BH$5))-$O24*SQRT(BH$5),0,1,TRUE)+$L24*EXP($K24/100*BH$5)*(1-_xlfn.NORM.DIST((LN(($L24*EXP($K24/100*BH$5)))-LN($J24)-$N24*BH$5)/($O24*SQRT(BH$5)),0,1,TRUE)))*EXP(-$F$1*BH$5)*INDEX('3)tpx males'!EP$57:EP$107,MATCH($Q24,'3)tpx males'!$DC$57:$DC$107,0))</f>
        <v>0</v>
      </c>
      <c r="BI24" s="32">
        <f>($J24*EXP(BI$5*($N24+0.5*($O24)^2))*_xlfn.NORM.DIST((LN(($L24*EXP($K24/100*BI$5)))-LN($J24)-$N24*BI$5)/($O24*SQRT(BI$5))-$O24*SQRT(BI$5),0,1,TRUE)+$L24*EXP($K24/100*BI$5)*(1-_xlfn.NORM.DIST((LN(($L24*EXP($K24/100*BI$5)))-LN($J24)-$N24*BI$5)/($O24*SQRT(BI$5)),0,1,TRUE)))*EXP(-$F$1*BI$5)*INDEX('3)tpx males'!EQ$57:EQ$107,MATCH($Q24,'3)tpx males'!$DC$57:$DC$107,0))</f>
        <v>0</v>
      </c>
      <c r="BJ24" s="32">
        <f>($J24*EXP(BJ$5*($N24+0.5*($O24)^2))*_xlfn.NORM.DIST((LN(($L24*EXP($K24/100*BJ$5)))-LN($J24)-$N24*BJ$5)/($O24*SQRT(BJ$5))-$O24*SQRT(BJ$5),0,1,TRUE)+$L24*EXP($K24/100*BJ$5)*(1-_xlfn.NORM.DIST((LN(($L24*EXP($K24/100*BJ$5)))-LN($J24)-$N24*BJ$5)/($O24*SQRT(BJ$5)),0,1,TRUE)))*EXP(-$F$1*BJ$5)*INDEX('3)tpx males'!ER$57:ER$107,MATCH($Q24,'3)tpx males'!$DC$57:$DC$107,0))</f>
        <v>0</v>
      </c>
      <c r="BK24" s="32">
        <f>($J24*EXP(BK$5*($N24+0.5*($O24)^2))*_xlfn.NORM.DIST((LN(($L24*EXP($K24/100*BK$5)))-LN($J24)-$N24*BK$5)/($O24*SQRT(BK$5))-$O24*SQRT(BK$5),0,1,TRUE)+$L24*EXP($K24/100*BK$5)*(1-_xlfn.NORM.DIST((LN(($L24*EXP($K24/100*BK$5)))-LN($J24)-$N24*BK$5)/($O24*SQRT(BK$5)),0,1,TRUE)))*EXP(-$F$1*BK$5)*INDEX('3)tpx males'!ES$57:ES$107,MATCH($Q24,'3)tpx males'!$DC$57:$DC$107,0))</f>
        <v>0</v>
      </c>
      <c r="BL24" s="32">
        <f>($J24*EXP(BL$5*($N24+0.5*($O24)^2))*_xlfn.NORM.DIST((LN(($L24*EXP($K24/100*BL$5)))-LN($J24)-$N24*BL$5)/($O24*SQRT(BL$5))-$O24*SQRT(BL$5),0,1,TRUE)+$L24*EXP($K24/100*BL$5)*(1-_xlfn.NORM.DIST((LN(($L24*EXP($K24/100*BL$5)))-LN($J24)-$N24*BL$5)/($O24*SQRT(BL$5)),0,1,TRUE)))*EXP(-$F$1*BL$5)*INDEX('3)tpx males'!ET$57:ET$107,MATCH($Q24,'3)tpx males'!$DC$57:$DC$107,0))</f>
        <v>0</v>
      </c>
      <c r="BM24" s="32">
        <f>($J24*EXP(BM$5*($N24+0.5*($O24)^2))*_xlfn.NORM.DIST((LN(($L24*EXP($K24/100*BM$5)))-LN($J24)-$N24*BM$5)/($O24*SQRT(BM$5))-$O24*SQRT(BM$5),0,1,TRUE)+$L24*EXP($K24/100*BM$5)*(1-_xlfn.NORM.DIST((LN(($L24*EXP($K24/100*BM$5)))-LN($J24)-$N24*BM$5)/($O24*SQRT(BM$5)),0,1,TRUE)))*EXP(-$F$1*BM$5)*INDEX('3)tpx males'!EU$57:EU$107,MATCH($Q24,'3)tpx males'!$DC$57:$DC$107,0))</f>
        <v>0</v>
      </c>
      <c r="BN24" s="32">
        <f>($J24*EXP(BN$5*($N24+0.5*($O24)^2))*_xlfn.NORM.DIST((LN(($L24*EXP($K24/100*BN$5)))-LN($J24)-$N24*BN$5)/($O24*SQRT(BN$5))-$O24*SQRT(BN$5),0,1,TRUE)+$L24*EXP($K24/100*BN$5)*(1-_xlfn.NORM.DIST((LN(($L24*EXP($K24/100*BN$5)))-LN($J24)-$N24*BN$5)/($O24*SQRT(BN$5)),0,1,TRUE)))*EXP(-$F$1*BN$5)*INDEX('3)tpx males'!EV$57:EV$107,MATCH($Q24,'3)tpx males'!$DC$57:$DC$107,0))</f>
        <v>0</v>
      </c>
      <c r="BO24" s="32">
        <f>($J24*EXP(BO$5*($N24+0.5*($O24)^2))*_xlfn.NORM.DIST((LN(($L24*EXP($K24/100*BO$5)))-LN($J24)-$N24*BO$5)/($O24*SQRT(BO$5))-$O24*SQRT(BO$5),0,1,TRUE)+$L24*EXP($K24/100*BO$5)*(1-_xlfn.NORM.DIST((LN(($L24*EXP($K24/100*BO$5)))-LN($J24)-$N24*BO$5)/($O24*SQRT(BO$5)),0,1,TRUE)))*EXP(-$F$1*BO$5)*INDEX('3)tpx males'!EW$57:EW$107,MATCH($Q24,'3)tpx males'!$DC$57:$DC$107,0))</f>
        <v>0</v>
      </c>
      <c r="BP24" s="32">
        <f>($J24*EXP(BP$5*($N24+0.5*($O24)^2))*_xlfn.NORM.DIST((LN(($L24*EXP($K24/100*BP$5)))-LN($J24)-$N24*BP$5)/($O24*SQRT(BP$5))-$O24*SQRT(BP$5),0,1,TRUE)+$L24*EXP($K24/100*BP$5)*(1-_xlfn.NORM.DIST((LN(($L24*EXP($K24/100*BP$5)))-LN($J24)-$N24*BP$5)/($O24*SQRT(BP$5)),0,1,TRUE)))*EXP(-$F$1*BP$5)*INDEX('3)tpx males'!EX$57:EX$107,MATCH($Q24,'3)tpx males'!$DC$57:$DC$107,0))</f>
        <v>0</v>
      </c>
      <c r="BQ24" s="32">
        <f>($J24*EXP(BQ$5*($N24+0.5*($O24)^2))*_xlfn.NORM.DIST((LN(($L24*EXP($K24/100*BQ$5)))-LN($J24)-$N24*BQ$5)/($O24*SQRT(BQ$5))-$O24*SQRT(BQ$5),0,1,TRUE)+$L24*EXP($K24/100*BQ$5)*(1-_xlfn.NORM.DIST((LN(($L24*EXP($K24/100*BQ$5)))-LN($J24)-$N24*BQ$5)/($O24*SQRT(BQ$5)),0,1,TRUE)))*EXP(-$F$1*BQ$5)*INDEX('3)tpx males'!EY$57:EY$107,MATCH($Q24,'3)tpx males'!$DC$57:$DC$107,0))</f>
        <v>0</v>
      </c>
      <c r="BR24" s="32">
        <f>($J24*EXP(BR$5*($N24+0.5*($O24)^2))*_xlfn.NORM.DIST((LN(($L24*EXP($K24/100*BR$5)))-LN($J24)-$N24*BR$5)/($O24*SQRT(BR$5))-$O24*SQRT(BR$5),0,1,TRUE)+$L24*EXP($K24/100*BR$5)*(1-_xlfn.NORM.DIST((LN(($L24*EXP($K24/100*BR$5)))-LN($J24)-$N24*BR$5)/($O24*SQRT(BR$5)),0,1,TRUE)))*EXP(-$F$1*BR$5)*INDEX('3)tpx males'!EZ$57:EZ$107,MATCH($Q24,'3)tpx males'!$DC$57:$DC$107,0))</f>
        <v>0</v>
      </c>
      <c r="BS24" s="32">
        <f>($J24*EXP(BS$5*($N24+0.5*($O24)^2))*_xlfn.NORM.DIST((LN(($L24*EXP($K24/100*BS$5)))-LN($J24)-$N24*BS$5)/($O24*SQRT(BS$5))-$O24*SQRT(BS$5),0,1,TRUE)+$L24*EXP($K24/100*BS$5)*(1-_xlfn.NORM.DIST((LN(($L24*EXP($K24/100*BS$5)))-LN($J24)-$N24*BS$5)/($O24*SQRT(BS$5)),0,1,TRUE)))*EXP(-$F$1*BS$5)*INDEX('3)tpx males'!FA$57:FA$107,MATCH($Q24,'3)tpx males'!$DC$57:$DC$107,0))</f>
        <v>0</v>
      </c>
      <c r="BT24" s="32">
        <f>($J24*EXP(BT$5*($N24+0.5*($O24)^2))*_xlfn.NORM.DIST((LN(($L24*EXP($K24/100*BT$5)))-LN($J24)-$N24*BT$5)/($O24*SQRT(BT$5))-$O24*SQRT(BT$5),0,1,TRUE)+$L24*EXP($K24/100*BT$5)*(1-_xlfn.NORM.DIST((LN(($L24*EXP($K24/100*BT$5)))-LN($J24)-$N24*BT$5)/($O24*SQRT(BT$5)),0,1,TRUE)))*EXP(-$F$1*BT$5)*INDEX('3)tpx males'!FB$57:FB$107,MATCH($Q24,'3)tpx males'!$DC$57:$DC$107,0))</f>
        <v>0</v>
      </c>
    </row>
    <row r="25" spans="2:72" x14ac:dyDescent="0.25">
      <c r="B25" s="32" t="s">
        <v>16</v>
      </c>
      <c r="C25" s="32" t="s">
        <v>12</v>
      </c>
      <c r="D25" s="49">
        <v>11906</v>
      </c>
      <c r="E25" s="32" t="s">
        <v>13</v>
      </c>
      <c r="F25" s="32" t="s">
        <v>14</v>
      </c>
      <c r="G25" s="49">
        <v>13053</v>
      </c>
      <c r="H25" s="32" t="s">
        <v>19</v>
      </c>
      <c r="I25" s="32" t="s">
        <v>25</v>
      </c>
      <c r="J25" s="32">
        <v>359455</v>
      </c>
      <c r="K25" s="32">
        <v>7.3000000000000007</v>
      </c>
      <c r="L25" s="32">
        <f>'3) 2016 cases'!M25*EXP('3) 2016 cases'!L25/100)</f>
        <v>178968.2136959623</v>
      </c>
      <c r="M25" s="32"/>
      <c r="N25" s="32">
        <f>INDEX('2b)Working'!$I$61:$P$61,MATCH($I25,'2b)Working'!$I$60:$P$60,0))</f>
        <v>7.2488258642637193E-2</v>
      </c>
      <c r="O25" s="32">
        <f>INDEX('2b)Working'!$I$62:$P$62,MATCH($I25,'2b)Working'!$I$60:$P$60,0))</f>
        <v>5.0085748750605209E-2</v>
      </c>
      <c r="P25" s="32"/>
      <c r="Q25" s="32">
        <f t="shared" si="1"/>
        <v>85</v>
      </c>
      <c r="U25" s="32">
        <f t="shared" ca="1" si="2"/>
        <v>182306.2242012184</v>
      </c>
      <c r="W25" s="32">
        <f ca="1">($J25*EXP(W$5*($N25+0.5*($O25)^2))*_xlfn.NORM.DIST((LN(($L25*EXP($K25/100*W$5)))-LN($J25)-$N25*W$5)/($O25*SQRT(W$5))-$O25*SQRT(W$5),0,1,TRUE)+$L25*EXP($K25/100*W$5)*(1-_xlfn.NORM.DIST((LN(($L25*EXP($K25/100*W$5)))-LN($J25)-$N25*W$5)/($O25*SQRT(W$5)),0,1,TRUE)))*EXP(-$F$1*W$5)*INDEX('3)tpx males'!DE$57:DE$107,MATCH($Q25,'3)tpx males'!$DC$57:$DC$107,0))</f>
        <v>15858.817891730854</v>
      </c>
      <c r="X25" s="32">
        <f ca="1">($J25*EXP(X$5*($N25+0.5*($O25)^2))*_xlfn.NORM.DIST((LN(($L25*EXP($K25/100*X$5)))-LN($J25)-$N25*X$5)/($O25*SQRT(X$5))-$O25*SQRT(X$5),0,1,TRUE)+$L25*EXP($K25/100*X$5)*(1-_xlfn.NORM.DIST((LN(($L25*EXP($K25/100*X$5)))-LN($J25)-$N25*X$5)/($O25*SQRT(X$5)),0,1,TRUE)))*EXP(-$F$1*X$5)*INDEX('3)tpx males'!DF$57:DF$107,MATCH($Q25,'3)tpx males'!$DC$57:$DC$107,0))</f>
        <v>17141.684232939486</v>
      </c>
      <c r="Y25" s="32">
        <f ca="1">($J25*EXP(Y$5*($N25+0.5*($O25)^2))*_xlfn.NORM.DIST((LN(($L25*EXP($K25/100*Y$5)))-LN($J25)-$N25*Y$5)/($O25*SQRT(Y$5))-$O25*SQRT(Y$5),0,1,TRUE)+$L25*EXP($K25/100*Y$5)*(1-_xlfn.NORM.DIST((LN(($L25*EXP($K25/100*Y$5)))-LN($J25)-$N25*Y$5)/($O25*SQRT(Y$5)),0,1,TRUE)))*EXP(-$F$1*Y$5)*INDEX('3)tpx males'!DG$57:DG$107,MATCH($Q25,'3)tpx males'!$DC$57:$DC$107,0))</f>
        <v>15969.402521757598</v>
      </c>
      <c r="Z25" s="32">
        <f ca="1">($J25*EXP(Z$5*($N25+0.5*($O25)^2))*_xlfn.NORM.DIST((LN(($L25*EXP($K25/100*Z$5)))-LN($J25)-$N25*Z$5)/($O25*SQRT(Z$5))-$O25*SQRT(Z$5),0,1,TRUE)+$L25*EXP($K25/100*Z$5)*(1-_xlfn.NORM.DIST((LN(($L25*EXP($K25/100*Z$5)))-LN($J25)-$N25*Z$5)/($O25*SQRT(Z$5)),0,1,TRUE)))*EXP(-$F$1*Z$5)*INDEX('3)tpx males'!DH$57:DH$107,MATCH($Q25,'3)tpx males'!$DC$57:$DC$107,0))</f>
        <v>16366.043768436784</v>
      </c>
      <c r="AA25" s="32">
        <f ca="1">($J25*EXP(AA$5*($N25+0.5*($O25)^2))*_xlfn.NORM.DIST((LN(($L25*EXP($K25/100*AA$5)))-LN($J25)-$N25*AA$5)/($O25*SQRT(AA$5))-$O25*SQRT(AA$5),0,1,TRUE)+$L25*EXP($K25/100*AA$5)*(1-_xlfn.NORM.DIST((LN(($L25*EXP($K25/100*AA$5)))-LN($J25)-$N25*AA$5)/($O25*SQRT(AA$5)),0,1,TRUE)))*EXP(-$F$1*AA$5)*INDEX('3)tpx males'!DI$57:DI$107,MATCH($Q25,'3)tpx males'!$DC$57:$DC$107,0))</f>
        <v>16704.68278324058</v>
      </c>
      <c r="AB25" s="32">
        <f ca="1">($J25*EXP(AB$5*($N25+0.5*($O25)^2))*_xlfn.NORM.DIST((LN(($L25*EXP($K25/100*AB$5)))-LN($J25)-$N25*AB$5)/($O25*SQRT(AB$5))-$O25*SQRT(AB$5),0,1,TRUE)+$L25*EXP($K25/100*AB$5)*(1-_xlfn.NORM.DIST((LN(($L25*EXP($K25/100*AB$5)))-LN($J25)-$N25*AB$5)/($O25*SQRT(AB$5)),0,1,TRUE)))*EXP(-$F$1*AB$5)*INDEX('3)tpx males'!DJ$57:DJ$107,MATCH($Q25,'3)tpx males'!$DC$57:$DC$107,0))</f>
        <v>15479.183573227385</v>
      </c>
      <c r="AC25" s="32">
        <f ca="1">($J25*EXP(AC$5*($N25+0.5*($O25)^2))*_xlfn.NORM.DIST((LN(($L25*EXP($K25/100*AC$5)))-LN($J25)-$N25*AC$5)/($O25*SQRT(AC$5))-$O25*SQRT(AC$5),0,1,TRUE)+$L25*EXP($K25/100*AC$5)*(1-_xlfn.NORM.DIST((LN(($L25*EXP($K25/100*AC$5)))-LN($J25)-$N25*AC$5)/($O25*SQRT(AC$5)),0,1,TRUE)))*EXP(-$F$1*AC$5)*INDEX('3)tpx males'!DK$57:DK$107,MATCH($Q25,'3)tpx males'!$DC$57:$DC$107,0))</f>
        <v>14797.399890677256</v>
      </c>
      <c r="AD25" s="32">
        <f ca="1">($J25*EXP(AD$5*($N25+0.5*($O25)^2))*_xlfn.NORM.DIST((LN(($L25*EXP($K25/100*AD$5)))-LN($J25)-$N25*AD$5)/($O25*SQRT(AD$5))-$O25*SQRT(AD$5),0,1,TRUE)+$L25*EXP($K25/100*AD$5)*(1-_xlfn.NORM.DIST((LN(($L25*EXP($K25/100*AD$5)))-LN($J25)-$N25*AD$5)/($O25*SQRT(AD$5)),0,1,TRUE)))*EXP(-$F$1*AD$5)*INDEX('3)tpx males'!DL$57:DL$107,MATCH($Q25,'3)tpx males'!$DC$57:$DC$107,0))</f>
        <v>12572.346713971516</v>
      </c>
      <c r="AE25" s="32">
        <f ca="1">($J25*EXP(AE$5*($N25+0.5*($O25)^2))*_xlfn.NORM.DIST((LN(($L25*EXP($K25/100*AE$5)))-LN($J25)-$N25*AE$5)/($O25*SQRT(AE$5))-$O25*SQRT(AE$5),0,1,TRUE)+$L25*EXP($K25/100*AE$5)*(1-_xlfn.NORM.DIST((LN(($L25*EXP($K25/100*AE$5)))-LN($J25)-$N25*AE$5)/($O25*SQRT(AE$5)),0,1,TRUE)))*EXP(-$F$1*AE$5)*INDEX('3)tpx males'!DM$57:DM$107,MATCH($Q25,'3)tpx males'!$DC$57:$DC$107,0))</f>
        <v>11827.256486320983</v>
      </c>
      <c r="AF25" s="32">
        <f ca="1">($J25*EXP(AF$5*($N25+0.5*($O25)^2))*_xlfn.NORM.DIST((LN(($L25*EXP($K25/100*AF$5)))-LN($J25)-$N25*AF$5)/($O25*SQRT(AF$5))-$O25*SQRT(AF$5),0,1,TRUE)+$L25*EXP($K25/100*AF$5)*(1-_xlfn.NORM.DIST((LN(($L25*EXP($K25/100*AF$5)))-LN($J25)-$N25*AF$5)/($O25*SQRT(AF$5)),0,1,TRUE)))*EXP(-$F$1*AF$5)*INDEX('3)tpx males'!DN$57:DN$107,MATCH($Q25,'3)tpx males'!$DC$57:$DC$107,0))</f>
        <v>10753.108206791087</v>
      </c>
      <c r="AG25" s="32">
        <f ca="1">($J25*EXP(AG$5*($N25+0.5*($O25)^2))*_xlfn.NORM.DIST((LN(($L25*EXP($K25/100*AG$5)))-LN($J25)-$N25*AG$5)/($O25*SQRT(AG$5))-$O25*SQRT(AG$5),0,1,TRUE)+$L25*EXP($K25/100*AG$5)*(1-_xlfn.NORM.DIST((LN(($L25*EXP($K25/100*AG$5)))-LN($J25)-$N25*AG$5)/($O25*SQRT(AG$5)),0,1,TRUE)))*EXP(-$F$1*AG$5)*INDEX('3)tpx males'!DO$57:DO$107,MATCH($Q25,'3)tpx males'!$DC$57:$DC$107,0))</f>
        <v>8789.2169926091228</v>
      </c>
      <c r="AH25" s="32">
        <f ca="1">($J25*EXP(AH$5*($N25+0.5*($O25)^2))*_xlfn.NORM.DIST((LN(($L25*EXP($K25/100*AH$5)))-LN($J25)-$N25*AH$5)/($O25*SQRT(AH$5))-$O25*SQRT(AH$5),0,1,TRUE)+$L25*EXP($K25/100*AH$5)*(1-_xlfn.NORM.DIST((LN(($L25*EXP($K25/100*AH$5)))-LN($J25)-$N25*AH$5)/($O25*SQRT(AH$5)),0,1,TRUE)))*EXP(-$F$1*AH$5)*INDEX('3)tpx males'!DP$57:DP$107,MATCH($Q25,'3)tpx males'!$DC$57:$DC$107,0))</f>
        <v>7164.0156111180304</v>
      </c>
      <c r="AI25" s="32">
        <f ca="1">($J25*EXP(AI$5*($N25+0.5*($O25)^2))*_xlfn.NORM.DIST((LN(($L25*EXP($K25/100*AI$5)))-LN($J25)-$N25*AI$5)/($O25*SQRT(AI$5))-$O25*SQRT(AI$5),0,1,TRUE)+$L25*EXP($K25/100*AI$5)*(1-_xlfn.NORM.DIST((LN(($L25*EXP($K25/100*AI$5)))-LN($J25)-$N25*AI$5)/($O25*SQRT(AI$5)),0,1,TRUE)))*EXP(-$F$1*AI$5)*INDEX('3)tpx males'!DQ$57:DQ$107,MATCH($Q25,'3)tpx males'!$DC$57:$DC$107,0))</f>
        <v>5637.3869587187783</v>
      </c>
      <c r="AJ25" s="32">
        <f ca="1">($J25*EXP(AJ$5*($N25+0.5*($O25)^2))*_xlfn.NORM.DIST((LN(($L25*EXP($K25/100*AJ$5)))-LN($J25)-$N25*AJ$5)/($O25*SQRT(AJ$5))-$O25*SQRT(AJ$5),0,1,TRUE)+$L25*EXP($K25/100*AJ$5)*(1-_xlfn.NORM.DIST((LN(($L25*EXP($K25/100*AJ$5)))-LN($J25)-$N25*AJ$5)/($O25*SQRT(AJ$5)),0,1,TRUE)))*EXP(-$F$1*AJ$5)*INDEX('3)tpx males'!DR$57:DR$107,MATCH($Q25,'3)tpx males'!$DC$57:$DC$107,0))</f>
        <v>4267.3400419396403</v>
      </c>
      <c r="AK25" s="32">
        <f ca="1">($J25*EXP(AK$5*($N25+0.5*($O25)^2))*_xlfn.NORM.DIST((LN(($L25*EXP($K25/100*AK$5)))-LN($J25)-$N25*AK$5)/($O25*SQRT(AK$5))-$O25*SQRT(AK$5),0,1,TRUE)+$L25*EXP($K25/100*AK$5)*(1-_xlfn.NORM.DIST((LN(($L25*EXP($K25/100*AK$5)))-LN($J25)-$N25*AK$5)/($O25*SQRT(AK$5)),0,1,TRUE)))*EXP(-$F$1*AK$5)*INDEX('3)tpx males'!DS$57:DS$107,MATCH($Q25,'3)tpx males'!$DC$57:$DC$107,0))</f>
        <v>3122.6271999675109</v>
      </c>
      <c r="AL25" s="32">
        <f ca="1">($J25*EXP(AL$5*($N25+0.5*($O25)^2))*_xlfn.NORM.DIST((LN(($L25*EXP($K25/100*AL$5)))-LN($J25)-$N25*AL$5)/($O25*SQRT(AL$5))-$O25*SQRT(AL$5),0,1,TRUE)+$L25*EXP($K25/100*AL$5)*(1-_xlfn.NORM.DIST((LN(($L25*EXP($K25/100*AL$5)))-LN($J25)-$N25*AL$5)/($O25*SQRT(AL$5)),0,1,TRUE)))*EXP(-$F$1*AL$5)*INDEX('3)tpx males'!DT$57:DT$107,MATCH($Q25,'3)tpx males'!$DC$57:$DC$107,0))</f>
        <v>2164.5030506677381</v>
      </c>
      <c r="AM25" s="32">
        <f ca="1">($J25*EXP(AM$5*($N25+0.5*($O25)^2))*_xlfn.NORM.DIST((LN(($L25*EXP($K25/100*AM$5)))-LN($J25)-$N25*AM$5)/($O25*SQRT(AM$5))-$O25*SQRT(AM$5),0,1,TRUE)+$L25*EXP($K25/100*AM$5)*(1-_xlfn.NORM.DIST((LN(($L25*EXP($K25/100*AM$5)))-LN($J25)-$N25*AM$5)/($O25*SQRT(AM$5)),0,1,TRUE)))*EXP(-$F$1*AM$5)*INDEX('3)tpx males'!DU$57:DU$107,MATCH($Q25,'3)tpx males'!$DC$57:$DC$107,0))</f>
        <v>1457.0402019283592</v>
      </c>
      <c r="AN25" s="32">
        <f ca="1">($J25*EXP(AN$5*($N25+0.5*($O25)^2))*_xlfn.NORM.DIST((LN(($L25*EXP($K25/100*AN$5)))-LN($J25)-$N25*AN$5)/($O25*SQRT(AN$5))-$O25*SQRT(AN$5),0,1,TRUE)+$L25*EXP($K25/100*AN$5)*(1-_xlfn.NORM.DIST((LN(($L25*EXP($K25/100*AN$5)))-LN($J25)-$N25*AN$5)/($O25*SQRT(AN$5)),0,1,TRUE)))*EXP(-$F$1*AN$5)*INDEX('3)tpx males'!DV$57:DV$107,MATCH($Q25,'3)tpx males'!$DC$57:$DC$107,0))</f>
        <v>942.68118956044361</v>
      </c>
      <c r="AO25" s="32">
        <f ca="1">($J25*EXP(AO$5*($N25+0.5*($O25)^2))*_xlfn.NORM.DIST((LN(($L25*EXP($K25/100*AO$5)))-LN($J25)-$N25*AO$5)/($O25*SQRT(AO$5))-$O25*SQRT(AO$5),0,1,TRUE)+$L25*EXP($K25/100*AO$5)*(1-_xlfn.NORM.DIST((LN(($L25*EXP($K25/100*AO$5)))-LN($J25)-$N25*AO$5)/($O25*SQRT(AO$5)),0,1,TRUE)))*EXP(-$F$1*AO$5)*INDEX('3)tpx males'!DW$57:DW$107,MATCH($Q25,'3)tpx males'!$DC$57:$DC$107,0))</f>
        <v>570.65377995885126</v>
      </c>
      <c r="AP25" s="32">
        <f ca="1">($J25*EXP(AP$5*($N25+0.5*($O25)^2))*_xlfn.NORM.DIST((LN(($L25*EXP($K25/100*AP$5)))-LN($J25)-$N25*AP$5)/($O25*SQRT(AP$5))-$O25*SQRT(AP$5),0,1,TRUE)+$L25*EXP($K25/100*AP$5)*(1-_xlfn.NORM.DIST((LN(($L25*EXP($K25/100*AP$5)))-LN($J25)-$N25*AP$5)/($O25*SQRT(AP$5)),0,1,TRUE)))*EXP(-$F$1*AP$5)*INDEX('3)tpx males'!DX$57:DX$107,MATCH($Q25,'3)tpx males'!$DC$57:$DC$107,0))</f>
        <v>340.36248329376167</v>
      </c>
      <c r="AQ25" s="32">
        <f ca="1">($J25*EXP(AQ$5*($N25+0.5*($O25)^2))*_xlfn.NORM.DIST((LN(($L25*EXP($K25/100*AQ$5)))-LN($J25)-$N25*AQ$5)/($O25*SQRT(AQ$5))-$O25*SQRT(AQ$5),0,1,TRUE)+$L25*EXP($K25/100*AQ$5)*(1-_xlfn.NORM.DIST((LN(($L25*EXP($K25/100*AQ$5)))-LN($J25)-$N25*AQ$5)/($O25*SQRT(AQ$5)),0,1,TRUE)))*EXP(-$F$1*AQ$5)*INDEX('3)tpx males'!DY$57:DY$107,MATCH($Q25,'3)tpx males'!$DC$57:$DC$107,0))</f>
        <v>187.68736137721211</v>
      </c>
      <c r="AR25" s="32">
        <f ca="1">($J25*EXP(AR$5*($N25+0.5*($O25)^2))*_xlfn.NORM.DIST((LN(($L25*EXP($K25/100*AR$5)))-LN($J25)-$N25*AR$5)/($O25*SQRT(AR$5))-$O25*SQRT(AR$5),0,1,TRUE)+$L25*EXP($K25/100*AR$5)*(1-_xlfn.NORM.DIST((LN(($L25*EXP($K25/100*AR$5)))-LN($J25)-$N25*AR$5)/($O25*SQRT(AR$5)),0,1,TRUE)))*EXP(-$F$1*AR$5)*INDEX('3)tpx males'!DZ$57:DZ$107,MATCH($Q25,'3)tpx males'!$DC$57:$DC$107,0))</f>
        <v>103.59967111265719</v>
      </c>
      <c r="AS25" s="32">
        <f ca="1">($J25*EXP(AS$5*($N25+0.5*($O25)^2))*_xlfn.NORM.DIST((LN(($L25*EXP($K25/100*AS$5)))-LN($J25)-$N25*AS$5)/($O25*SQRT(AS$5))-$O25*SQRT(AS$5),0,1,TRUE)+$L25*EXP($K25/100*AS$5)*(1-_xlfn.NORM.DIST((LN(($L25*EXP($K25/100*AS$5)))-LN($J25)-$N25*AS$5)/($O25*SQRT(AS$5)),0,1,TRUE)))*EXP(-$F$1*AS$5)*INDEX('3)tpx males'!EA$57:EA$107,MATCH($Q25,'3)tpx males'!$DC$57:$DC$107,0))</f>
        <v>54.808509791021251</v>
      </c>
      <c r="AT25" s="32">
        <f ca="1">($J25*EXP(AT$5*($N25+0.5*($O25)^2))*_xlfn.NORM.DIST((LN(($L25*EXP($K25/100*AT$5)))-LN($J25)-$N25*AT$5)/($O25*SQRT(AT$5))-$O25*SQRT(AT$5),0,1,TRUE)+$L25*EXP($K25/100*AT$5)*(1-_xlfn.NORM.DIST((LN(($L25*EXP($K25/100*AT$5)))-LN($J25)-$N25*AT$5)/($O25*SQRT(AT$5)),0,1,TRUE)))*EXP(-$F$1*AT$5)*INDEX('3)tpx males'!EB$57:EB$107,MATCH($Q25,'3)tpx males'!$DC$57:$DC$107,0))</f>
        <v>22.690730896197991</v>
      </c>
      <c r="AU25" s="32">
        <f ca="1">($J25*EXP(AU$5*($N25+0.5*($O25)^2))*_xlfn.NORM.DIST((LN(($L25*EXP($K25/100*AU$5)))-LN($J25)-$N25*AU$5)/($O25*SQRT(AU$5))-$O25*SQRT(AU$5),0,1,TRUE)+$L25*EXP($K25/100*AU$5)*(1-_xlfn.NORM.DIST((LN(($L25*EXP($K25/100*AU$5)))-LN($J25)-$N25*AU$5)/($O25*SQRT(AU$5)),0,1,TRUE)))*EXP(-$F$1*AU$5)*INDEX('3)tpx males'!EC$57:EC$107,MATCH($Q25,'3)tpx males'!$DC$57:$DC$107,0))</f>
        <v>11.684349185642777</v>
      </c>
      <c r="AV25" s="32">
        <f>($J25*EXP(AV$5*($N25+0.5*($O25)^2))*_xlfn.NORM.DIST((LN(($L25*EXP($K25/100*AV$5)))-LN($J25)-$N25*AV$5)/($O25*SQRT(AV$5))-$O25*SQRT(AV$5),0,1,TRUE)+$L25*EXP($K25/100*AV$5)*(1-_xlfn.NORM.DIST((LN(($L25*EXP($K25/100*AV$5)))-LN($J25)-$N25*AV$5)/($O25*SQRT(AV$5)),0,1,TRUE)))*EXP(-$F$1*AV$5)*INDEX('3)tpx males'!ED$57:ED$107,MATCH($Q25,'3)tpx males'!$DC$57:$DC$107,0))</f>
        <v>0</v>
      </c>
      <c r="AW25" s="32">
        <f>($J25*EXP(AW$5*($N25+0.5*($O25)^2))*_xlfn.NORM.DIST((LN(($L25*EXP($K25/100*AW$5)))-LN($J25)-$N25*AW$5)/($O25*SQRT(AW$5))-$O25*SQRT(AW$5),0,1,TRUE)+$L25*EXP($K25/100*AW$5)*(1-_xlfn.NORM.DIST((LN(($L25*EXP($K25/100*AW$5)))-LN($J25)-$N25*AW$5)/($O25*SQRT(AW$5)),0,1,TRUE)))*EXP(-$F$1*AW$5)*INDEX('3)tpx males'!EE$57:EE$107,MATCH($Q25,'3)tpx males'!$DC$57:$DC$107,0))</f>
        <v>0</v>
      </c>
      <c r="AX25" s="32">
        <f>($J25*EXP(AX$5*($N25+0.5*($O25)^2))*_xlfn.NORM.DIST((LN(($L25*EXP($K25/100*AX$5)))-LN($J25)-$N25*AX$5)/($O25*SQRT(AX$5))-$O25*SQRT(AX$5),0,1,TRUE)+$L25*EXP($K25/100*AX$5)*(1-_xlfn.NORM.DIST((LN(($L25*EXP($K25/100*AX$5)))-LN($J25)-$N25*AX$5)/($O25*SQRT(AX$5)),0,1,TRUE)))*EXP(-$F$1*AX$5)*INDEX('3)tpx males'!EF$57:EF$107,MATCH($Q25,'3)tpx males'!$DC$57:$DC$107,0))</f>
        <v>0</v>
      </c>
      <c r="AY25" s="32">
        <f>($J25*EXP(AY$5*($N25+0.5*($O25)^2))*_xlfn.NORM.DIST((LN(($L25*EXP($K25/100*AY$5)))-LN($J25)-$N25*AY$5)/($O25*SQRT(AY$5))-$O25*SQRT(AY$5),0,1,TRUE)+$L25*EXP($K25/100*AY$5)*(1-_xlfn.NORM.DIST((LN(($L25*EXP($K25/100*AY$5)))-LN($J25)-$N25*AY$5)/($O25*SQRT(AY$5)),0,1,TRUE)))*EXP(-$F$1*AY$5)*INDEX('3)tpx males'!EG$57:EG$107,MATCH($Q25,'3)tpx males'!$DC$57:$DC$107,0))</f>
        <v>0</v>
      </c>
      <c r="AZ25" s="32">
        <f>($J25*EXP(AZ$5*($N25+0.5*($O25)^2))*_xlfn.NORM.DIST((LN(($L25*EXP($K25/100*AZ$5)))-LN($J25)-$N25*AZ$5)/($O25*SQRT(AZ$5))-$O25*SQRT(AZ$5),0,1,TRUE)+$L25*EXP($K25/100*AZ$5)*(1-_xlfn.NORM.DIST((LN(($L25*EXP($K25/100*AZ$5)))-LN($J25)-$N25*AZ$5)/($O25*SQRT(AZ$5)),0,1,TRUE)))*EXP(-$F$1*AZ$5)*INDEX('3)tpx males'!EH$57:EH$107,MATCH($Q25,'3)tpx males'!$DC$57:$DC$107,0))</f>
        <v>0</v>
      </c>
      <c r="BA25" s="32">
        <f>($J25*EXP(BA$5*($N25+0.5*($O25)^2))*_xlfn.NORM.DIST((LN(($L25*EXP($K25/100*BA$5)))-LN($J25)-$N25*BA$5)/($O25*SQRT(BA$5))-$O25*SQRT(BA$5),0,1,TRUE)+$L25*EXP($K25/100*BA$5)*(1-_xlfn.NORM.DIST((LN(($L25*EXP($K25/100*BA$5)))-LN($J25)-$N25*BA$5)/($O25*SQRT(BA$5)),0,1,TRUE)))*EXP(-$F$1*BA$5)*INDEX('3)tpx males'!EI$57:EI$107,MATCH($Q25,'3)tpx males'!$DC$57:$DC$107,0))</f>
        <v>0</v>
      </c>
      <c r="BB25" s="32">
        <f>($J25*EXP(BB$5*($N25+0.5*($O25)^2))*_xlfn.NORM.DIST((LN(($L25*EXP($K25/100*BB$5)))-LN($J25)-$N25*BB$5)/($O25*SQRT(BB$5))-$O25*SQRT(BB$5),0,1,TRUE)+$L25*EXP($K25/100*BB$5)*(1-_xlfn.NORM.DIST((LN(($L25*EXP($K25/100*BB$5)))-LN($J25)-$N25*BB$5)/($O25*SQRT(BB$5)),0,1,TRUE)))*EXP(-$F$1*BB$5)*INDEX('3)tpx males'!EJ$57:EJ$107,MATCH($Q25,'3)tpx males'!$DC$57:$DC$107,0))</f>
        <v>0</v>
      </c>
      <c r="BC25" s="32">
        <f>($J25*EXP(BC$5*($N25+0.5*($O25)^2))*_xlfn.NORM.DIST((LN(($L25*EXP($K25/100*BC$5)))-LN($J25)-$N25*BC$5)/($O25*SQRT(BC$5))-$O25*SQRT(BC$5),0,1,TRUE)+$L25*EXP($K25/100*BC$5)*(1-_xlfn.NORM.DIST((LN(($L25*EXP($K25/100*BC$5)))-LN($J25)-$N25*BC$5)/($O25*SQRT(BC$5)),0,1,TRUE)))*EXP(-$F$1*BC$5)*INDEX('3)tpx males'!EK$57:EK$107,MATCH($Q25,'3)tpx males'!$DC$57:$DC$107,0))</f>
        <v>0</v>
      </c>
      <c r="BD25" s="32">
        <f>($J25*EXP(BD$5*($N25+0.5*($O25)^2))*_xlfn.NORM.DIST((LN(($L25*EXP($K25/100*BD$5)))-LN($J25)-$N25*BD$5)/($O25*SQRT(BD$5))-$O25*SQRT(BD$5),0,1,TRUE)+$L25*EXP($K25/100*BD$5)*(1-_xlfn.NORM.DIST((LN(($L25*EXP($K25/100*BD$5)))-LN($J25)-$N25*BD$5)/($O25*SQRT(BD$5)),0,1,TRUE)))*EXP(-$F$1*BD$5)*INDEX('3)tpx males'!EL$57:EL$107,MATCH($Q25,'3)tpx males'!$DC$57:$DC$107,0))</f>
        <v>0</v>
      </c>
      <c r="BE25" s="32">
        <f>($J25*EXP(BE$5*($N25+0.5*($O25)^2))*_xlfn.NORM.DIST((LN(($L25*EXP($K25/100*BE$5)))-LN($J25)-$N25*BE$5)/($O25*SQRT(BE$5))-$O25*SQRT(BE$5),0,1,TRUE)+$L25*EXP($K25/100*BE$5)*(1-_xlfn.NORM.DIST((LN(($L25*EXP($K25/100*BE$5)))-LN($J25)-$N25*BE$5)/($O25*SQRT(BE$5)),0,1,TRUE)))*EXP(-$F$1*BE$5)*INDEX('3)tpx males'!EM$57:EM$107,MATCH($Q25,'3)tpx males'!$DC$57:$DC$107,0))</f>
        <v>0</v>
      </c>
      <c r="BF25" s="32">
        <f>($J25*EXP(BF$5*($N25+0.5*($O25)^2))*_xlfn.NORM.DIST((LN(($L25*EXP($K25/100*BF$5)))-LN($J25)-$N25*BF$5)/($O25*SQRT(BF$5))-$O25*SQRT(BF$5),0,1,TRUE)+$L25*EXP($K25/100*BF$5)*(1-_xlfn.NORM.DIST((LN(($L25*EXP($K25/100*BF$5)))-LN($J25)-$N25*BF$5)/($O25*SQRT(BF$5)),0,1,TRUE)))*EXP(-$F$1*BF$5)*INDEX('3)tpx males'!EN$57:EN$107,MATCH($Q25,'3)tpx males'!$DC$57:$DC$107,0))</f>
        <v>0</v>
      </c>
      <c r="BG25" s="32">
        <f>($J25*EXP(BG$5*($N25+0.5*($O25)^2))*_xlfn.NORM.DIST((LN(($L25*EXP($K25/100*BG$5)))-LN($J25)-$N25*BG$5)/($O25*SQRT(BG$5))-$O25*SQRT(BG$5),0,1,TRUE)+$L25*EXP($K25/100*BG$5)*(1-_xlfn.NORM.DIST((LN(($L25*EXP($K25/100*BG$5)))-LN($J25)-$N25*BG$5)/($O25*SQRT(BG$5)),0,1,TRUE)))*EXP(-$F$1*BG$5)*INDEX('3)tpx males'!EO$57:EO$107,MATCH($Q25,'3)tpx males'!$DC$57:$DC$107,0))</f>
        <v>0</v>
      </c>
      <c r="BH25" s="32">
        <f>($J25*EXP(BH$5*($N25+0.5*($O25)^2))*_xlfn.NORM.DIST((LN(($L25*EXP($K25/100*BH$5)))-LN($J25)-$N25*BH$5)/($O25*SQRT(BH$5))-$O25*SQRT(BH$5),0,1,TRUE)+$L25*EXP($K25/100*BH$5)*(1-_xlfn.NORM.DIST((LN(($L25*EXP($K25/100*BH$5)))-LN($J25)-$N25*BH$5)/($O25*SQRT(BH$5)),0,1,TRUE)))*EXP(-$F$1*BH$5)*INDEX('3)tpx males'!EP$57:EP$107,MATCH($Q25,'3)tpx males'!$DC$57:$DC$107,0))</f>
        <v>0</v>
      </c>
      <c r="BI25" s="32">
        <f>($J25*EXP(BI$5*($N25+0.5*($O25)^2))*_xlfn.NORM.DIST((LN(($L25*EXP($K25/100*BI$5)))-LN($J25)-$N25*BI$5)/($O25*SQRT(BI$5))-$O25*SQRT(BI$5),0,1,TRUE)+$L25*EXP($K25/100*BI$5)*(1-_xlfn.NORM.DIST((LN(($L25*EXP($K25/100*BI$5)))-LN($J25)-$N25*BI$5)/($O25*SQRT(BI$5)),0,1,TRUE)))*EXP(-$F$1*BI$5)*INDEX('3)tpx males'!EQ$57:EQ$107,MATCH($Q25,'3)tpx males'!$DC$57:$DC$107,0))</f>
        <v>0</v>
      </c>
      <c r="BJ25" s="32">
        <f>($J25*EXP(BJ$5*($N25+0.5*($O25)^2))*_xlfn.NORM.DIST((LN(($L25*EXP($K25/100*BJ$5)))-LN($J25)-$N25*BJ$5)/($O25*SQRT(BJ$5))-$O25*SQRT(BJ$5),0,1,TRUE)+$L25*EXP($K25/100*BJ$5)*(1-_xlfn.NORM.DIST((LN(($L25*EXP($K25/100*BJ$5)))-LN($J25)-$N25*BJ$5)/($O25*SQRT(BJ$5)),0,1,TRUE)))*EXP(-$F$1*BJ$5)*INDEX('3)tpx males'!ER$57:ER$107,MATCH($Q25,'3)tpx males'!$DC$57:$DC$107,0))</f>
        <v>0</v>
      </c>
      <c r="BK25" s="32">
        <f>($J25*EXP(BK$5*($N25+0.5*($O25)^2))*_xlfn.NORM.DIST((LN(($L25*EXP($K25/100*BK$5)))-LN($J25)-$N25*BK$5)/($O25*SQRT(BK$5))-$O25*SQRT(BK$5),0,1,TRUE)+$L25*EXP($K25/100*BK$5)*(1-_xlfn.NORM.DIST((LN(($L25*EXP($K25/100*BK$5)))-LN($J25)-$N25*BK$5)/($O25*SQRT(BK$5)),0,1,TRUE)))*EXP(-$F$1*BK$5)*INDEX('3)tpx males'!ES$57:ES$107,MATCH($Q25,'3)tpx males'!$DC$57:$DC$107,0))</f>
        <v>0</v>
      </c>
      <c r="BL25" s="32">
        <f>($J25*EXP(BL$5*($N25+0.5*($O25)^2))*_xlfn.NORM.DIST((LN(($L25*EXP($K25/100*BL$5)))-LN($J25)-$N25*BL$5)/($O25*SQRT(BL$5))-$O25*SQRT(BL$5),0,1,TRUE)+$L25*EXP($K25/100*BL$5)*(1-_xlfn.NORM.DIST((LN(($L25*EXP($K25/100*BL$5)))-LN($J25)-$N25*BL$5)/($O25*SQRT(BL$5)),0,1,TRUE)))*EXP(-$F$1*BL$5)*INDEX('3)tpx males'!ET$57:ET$107,MATCH($Q25,'3)tpx males'!$DC$57:$DC$107,0))</f>
        <v>0</v>
      </c>
      <c r="BM25" s="32">
        <f>($J25*EXP(BM$5*($N25+0.5*($O25)^2))*_xlfn.NORM.DIST((LN(($L25*EXP($K25/100*BM$5)))-LN($J25)-$N25*BM$5)/($O25*SQRT(BM$5))-$O25*SQRT(BM$5),0,1,TRUE)+$L25*EXP($K25/100*BM$5)*(1-_xlfn.NORM.DIST((LN(($L25*EXP($K25/100*BM$5)))-LN($J25)-$N25*BM$5)/($O25*SQRT(BM$5)),0,1,TRUE)))*EXP(-$F$1*BM$5)*INDEX('3)tpx males'!EU$57:EU$107,MATCH($Q25,'3)tpx males'!$DC$57:$DC$107,0))</f>
        <v>0</v>
      </c>
      <c r="BN25" s="32">
        <f>($J25*EXP(BN$5*($N25+0.5*($O25)^2))*_xlfn.NORM.DIST((LN(($L25*EXP($K25/100*BN$5)))-LN($J25)-$N25*BN$5)/($O25*SQRT(BN$5))-$O25*SQRT(BN$5),0,1,TRUE)+$L25*EXP($K25/100*BN$5)*(1-_xlfn.NORM.DIST((LN(($L25*EXP($K25/100*BN$5)))-LN($J25)-$N25*BN$5)/($O25*SQRT(BN$5)),0,1,TRUE)))*EXP(-$F$1*BN$5)*INDEX('3)tpx males'!EV$57:EV$107,MATCH($Q25,'3)tpx males'!$DC$57:$DC$107,0))</f>
        <v>0</v>
      </c>
      <c r="BO25" s="32">
        <f>($J25*EXP(BO$5*($N25+0.5*($O25)^2))*_xlfn.NORM.DIST((LN(($L25*EXP($K25/100*BO$5)))-LN($J25)-$N25*BO$5)/($O25*SQRT(BO$5))-$O25*SQRT(BO$5),0,1,TRUE)+$L25*EXP($K25/100*BO$5)*(1-_xlfn.NORM.DIST((LN(($L25*EXP($K25/100*BO$5)))-LN($J25)-$N25*BO$5)/($O25*SQRT(BO$5)),0,1,TRUE)))*EXP(-$F$1*BO$5)*INDEX('3)tpx males'!EW$57:EW$107,MATCH($Q25,'3)tpx males'!$DC$57:$DC$107,0))</f>
        <v>0</v>
      </c>
      <c r="BP25" s="32">
        <f>($J25*EXP(BP$5*($N25+0.5*($O25)^2))*_xlfn.NORM.DIST((LN(($L25*EXP($K25/100*BP$5)))-LN($J25)-$N25*BP$5)/($O25*SQRT(BP$5))-$O25*SQRT(BP$5),0,1,TRUE)+$L25*EXP($K25/100*BP$5)*(1-_xlfn.NORM.DIST((LN(($L25*EXP($K25/100*BP$5)))-LN($J25)-$N25*BP$5)/($O25*SQRT(BP$5)),0,1,TRUE)))*EXP(-$F$1*BP$5)*INDEX('3)tpx males'!EX$57:EX$107,MATCH($Q25,'3)tpx males'!$DC$57:$DC$107,0))</f>
        <v>0</v>
      </c>
      <c r="BQ25" s="32">
        <f>($J25*EXP(BQ$5*($N25+0.5*($O25)^2))*_xlfn.NORM.DIST((LN(($L25*EXP($K25/100*BQ$5)))-LN($J25)-$N25*BQ$5)/($O25*SQRT(BQ$5))-$O25*SQRT(BQ$5),0,1,TRUE)+$L25*EXP($K25/100*BQ$5)*(1-_xlfn.NORM.DIST((LN(($L25*EXP($K25/100*BQ$5)))-LN($J25)-$N25*BQ$5)/($O25*SQRT(BQ$5)),0,1,TRUE)))*EXP(-$F$1*BQ$5)*INDEX('3)tpx males'!EY$57:EY$107,MATCH($Q25,'3)tpx males'!$DC$57:$DC$107,0))</f>
        <v>0</v>
      </c>
      <c r="BR25" s="32">
        <f>($J25*EXP(BR$5*($N25+0.5*($O25)^2))*_xlfn.NORM.DIST((LN(($L25*EXP($K25/100*BR$5)))-LN($J25)-$N25*BR$5)/($O25*SQRT(BR$5))-$O25*SQRT(BR$5),0,1,TRUE)+$L25*EXP($K25/100*BR$5)*(1-_xlfn.NORM.DIST((LN(($L25*EXP($K25/100*BR$5)))-LN($J25)-$N25*BR$5)/($O25*SQRT(BR$5)),0,1,TRUE)))*EXP(-$F$1*BR$5)*INDEX('3)tpx males'!EZ$57:EZ$107,MATCH($Q25,'3)tpx males'!$DC$57:$DC$107,0))</f>
        <v>0</v>
      </c>
      <c r="BS25" s="32">
        <f>($J25*EXP(BS$5*($N25+0.5*($O25)^2))*_xlfn.NORM.DIST((LN(($L25*EXP($K25/100*BS$5)))-LN($J25)-$N25*BS$5)/($O25*SQRT(BS$5))-$O25*SQRT(BS$5),0,1,TRUE)+$L25*EXP($K25/100*BS$5)*(1-_xlfn.NORM.DIST((LN(($L25*EXP($K25/100*BS$5)))-LN($J25)-$N25*BS$5)/($O25*SQRT(BS$5)),0,1,TRUE)))*EXP(-$F$1*BS$5)*INDEX('3)tpx males'!FA$57:FA$107,MATCH($Q25,'3)tpx males'!$DC$57:$DC$107,0))</f>
        <v>0</v>
      </c>
      <c r="BT25" s="32">
        <f>($J25*EXP(BT$5*($N25+0.5*($O25)^2))*_xlfn.NORM.DIST((LN(($L25*EXP($K25/100*BT$5)))-LN($J25)-$N25*BT$5)/($O25*SQRT(BT$5))-$O25*SQRT(BT$5),0,1,TRUE)+$L25*EXP($K25/100*BT$5)*(1-_xlfn.NORM.DIST((LN(($L25*EXP($K25/100*BT$5)))-LN($J25)-$N25*BT$5)/($O25*SQRT(BT$5)),0,1,TRUE)))*EXP(-$F$1*BT$5)*INDEX('3)tpx males'!FB$57:FB$107,MATCH($Q25,'3)tpx males'!$DC$57:$DC$107,0))</f>
        <v>0</v>
      </c>
    </row>
    <row r="26" spans="2:72" x14ac:dyDescent="0.25">
      <c r="B26" s="32" t="s">
        <v>16</v>
      </c>
      <c r="C26" s="32" t="s">
        <v>14</v>
      </c>
      <c r="D26" s="49">
        <v>12919</v>
      </c>
      <c r="E26" s="32" t="s">
        <v>19</v>
      </c>
      <c r="F26" s="32" t="s">
        <v>12</v>
      </c>
      <c r="G26" s="49">
        <v>10291</v>
      </c>
      <c r="H26" s="32" t="s">
        <v>13</v>
      </c>
      <c r="I26" s="32" t="s">
        <v>20</v>
      </c>
      <c r="J26" s="32">
        <v>1652420</v>
      </c>
      <c r="K26" s="32">
        <v>7.3000000000000007</v>
      </c>
      <c r="L26" s="32">
        <f>'3) 2016 cases'!M26*EXP('3) 2016 cases'!L26/100)</f>
        <v>98672.459229038082</v>
      </c>
      <c r="M26" s="32"/>
      <c r="N26" s="32">
        <f>INDEX('2b)Working'!$I$61:$P$61,MATCH($I26,'2b)Working'!$I$60:$P$60,0))</f>
        <v>7.4552232955274328E-2</v>
      </c>
      <c r="O26" s="32">
        <f>INDEX('2b)Working'!$I$62:$P$62,MATCH($I26,'2b)Working'!$I$60:$P$60,0))</f>
        <v>6.4868498859960141E-2</v>
      </c>
      <c r="P26" s="32"/>
      <c r="Q26" s="32">
        <f t="shared" si="1"/>
        <v>82</v>
      </c>
      <c r="U26" s="32">
        <f t="shared" ca="1" si="2"/>
        <v>100977.61057350753</v>
      </c>
      <c r="W26" s="32">
        <f ca="1">($J26*EXP(W$5*($N26+0.5*($O26)^2))*_xlfn.NORM.DIST((LN(($L26*EXP($K26/100*W$5)))-LN($J26)-$N26*W$5)/($O26*SQRT(W$5))-$O26*SQRT(W$5),0,1,TRUE)+$L26*EXP($K26/100*W$5)*(1-_xlfn.NORM.DIST((LN(($L26*EXP($K26/100*W$5)))-LN($J26)-$N26*W$5)/($O26*SQRT(W$5)),0,1,TRUE)))*EXP(-$F$1*W$5)*INDEX('3)tpx males'!DE$57:DE$107,MATCH($Q26,'3)tpx males'!$DC$57:$DC$107,0))</f>
        <v>6235.9948743568739</v>
      </c>
      <c r="X26" s="32">
        <f ca="1">($J26*EXP(X$5*($N26+0.5*($O26)^2))*_xlfn.NORM.DIST((LN(($L26*EXP($K26/100*X$5)))-LN($J26)-$N26*X$5)/($O26*SQRT(X$5))-$O26*SQRT(X$5),0,1,TRUE)+$L26*EXP($K26/100*X$5)*(1-_xlfn.NORM.DIST((LN(($L26*EXP($K26/100*X$5)))-LN($J26)-$N26*X$5)/($O26*SQRT(X$5)),0,1,TRUE)))*EXP(-$F$1*X$5)*INDEX('3)tpx males'!DF$57:DF$107,MATCH($Q26,'3)tpx males'!$DC$57:$DC$107,0))</f>
        <v>6659.4251459623083</v>
      </c>
      <c r="Y26" s="32">
        <f ca="1">($J26*EXP(Y$5*($N26+0.5*($O26)^2))*_xlfn.NORM.DIST((LN(($L26*EXP($K26/100*Y$5)))-LN($J26)-$N26*Y$5)/($O26*SQRT(Y$5))-$O26*SQRT(Y$5),0,1,TRUE)+$L26*EXP($K26/100*Y$5)*(1-_xlfn.NORM.DIST((LN(($L26*EXP($K26/100*Y$5)))-LN($J26)-$N26*Y$5)/($O26*SQRT(Y$5)),0,1,TRUE)))*EXP(-$F$1*Y$5)*INDEX('3)tpx males'!DG$57:DG$107,MATCH($Q26,'3)tpx males'!$DC$57:$DC$107,0))</f>
        <v>6824.1432064268629</v>
      </c>
      <c r="Z26" s="32">
        <f ca="1">($J26*EXP(Z$5*($N26+0.5*($O26)^2))*_xlfn.NORM.DIST((LN(($L26*EXP($K26/100*Z$5)))-LN($J26)-$N26*Z$5)/($O26*SQRT(Z$5))-$O26*SQRT(Z$5),0,1,TRUE)+$L26*EXP($K26/100*Z$5)*(1-_xlfn.NORM.DIST((LN(($L26*EXP($K26/100*Z$5)))-LN($J26)-$N26*Z$5)/($O26*SQRT(Z$5)),0,1,TRUE)))*EXP(-$F$1*Z$5)*INDEX('3)tpx males'!DH$57:DH$107,MATCH($Q26,'3)tpx males'!$DC$57:$DC$107,0))</f>
        <v>6886.976319870847</v>
      </c>
      <c r="AA26" s="32">
        <f ca="1">($J26*EXP(AA$5*($N26+0.5*($O26)^2))*_xlfn.NORM.DIST((LN(($L26*EXP($K26/100*AA$5)))-LN($J26)-$N26*AA$5)/($O26*SQRT(AA$5))-$O26*SQRT(AA$5),0,1,TRUE)+$L26*EXP($K26/100*AA$5)*(1-_xlfn.NORM.DIST((LN(($L26*EXP($K26/100*AA$5)))-LN($J26)-$N26*AA$5)/($O26*SQRT(AA$5)),0,1,TRUE)))*EXP(-$F$1*AA$5)*INDEX('3)tpx males'!DI$57:DI$107,MATCH($Q26,'3)tpx males'!$DC$57:$DC$107,0))</f>
        <v>7533.0098664186235</v>
      </c>
      <c r="AB26" s="32">
        <f ca="1">($J26*EXP(AB$5*($N26+0.5*($O26)^2))*_xlfn.NORM.DIST((LN(($L26*EXP($K26/100*AB$5)))-LN($J26)-$N26*AB$5)/($O26*SQRT(AB$5))-$O26*SQRT(AB$5),0,1,TRUE)+$L26*EXP($K26/100*AB$5)*(1-_xlfn.NORM.DIST((LN(($L26*EXP($K26/100*AB$5)))-LN($J26)-$N26*AB$5)/($O26*SQRT(AB$5)),0,1,TRUE)))*EXP(-$F$1*AB$5)*INDEX('3)tpx males'!DJ$57:DJ$107,MATCH($Q26,'3)tpx males'!$DC$57:$DC$107,0))</f>
        <v>7019.4881835934093</v>
      </c>
      <c r="AC26" s="32">
        <f ca="1">($J26*EXP(AC$5*($N26+0.5*($O26)^2))*_xlfn.NORM.DIST((LN(($L26*EXP($K26/100*AC$5)))-LN($J26)-$N26*AC$5)/($O26*SQRT(AC$5))-$O26*SQRT(AC$5),0,1,TRUE)+$L26*EXP($K26/100*AC$5)*(1-_xlfn.NORM.DIST((LN(($L26*EXP($K26/100*AC$5)))-LN($J26)-$N26*AC$5)/($O26*SQRT(AC$5)),0,1,TRUE)))*EXP(-$F$1*AC$5)*INDEX('3)tpx males'!DK$57:DK$107,MATCH($Q26,'3)tpx males'!$DC$57:$DC$107,0))</f>
        <v>7227.8111576918909</v>
      </c>
      <c r="AD26" s="32">
        <f ca="1">($J26*EXP(AD$5*($N26+0.5*($O26)^2))*_xlfn.NORM.DIST((LN(($L26*EXP($K26/100*AD$5)))-LN($J26)-$N26*AD$5)/($O26*SQRT(AD$5))-$O26*SQRT(AD$5),0,1,TRUE)+$L26*EXP($K26/100*AD$5)*(1-_xlfn.NORM.DIST((LN(($L26*EXP($K26/100*AD$5)))-LN($J26)-$N26*AD$5)/($O26*SQRT(AD$5)),0,1,TRUE)))*EXP(-$F$1*AD$5)*INDEX('3)tpx males'!DL$57:DL$107,MATCH($Q26,'3)tpx males'!$DC$57:$DC$107,0))</f>
        <v>7437.8735751649747</v>
      </c>
      <c r="AE26" s="32">
        <f ca="1">($J26*EXP(AE$5*($N26+0.5*($O26)^2))*_xlfn.NORM.DIST((LN(($L26*EXP($K26/100*AE$5)))-LN($J26)-$N26*AE$5)/($O26*SQRT(AE$5))-$O26*SQRT(AE$5),0,1,TRUE)+$L26*EXP($K26/100*AE$5)*(1-_xlfn.NORM.DIST((LN(($L26*EXP($K26/100*AE$5)))-LN($J26)-$N26*AE$5)/($O26*SQRT(AE$5)),0,1,TRUE)))*EXP(-$F$1*AE$5)*INDEX('3)tpx males'!DM$57:DM$107,MATCH($Q26,'3)tpx males'!$DC$57:$DC$107,0))</f>
        <v>6909.6901806070273</v>
      </c>
      <c r="AF26" s="32">
        <f ca="1">($J26*EXP(AF$5*($N26+0.5*($O26)^2))*_xlfn.NORM.DIST((LN(($L26*EXP($K26/100*AF$5)))-LN($J26)-$N26*AF$5)/($O26*SQRT(AF$5))-$O26*SQRT(AF$5),0,1,TRUE)+$L26*EXP($K26/100*AF$5)*(1-_xlfn.NORM.DIST((LN(($L26*EXP($K26/100*AF$5)))-LN($J26)-$N26*AF$5)/($O26*SQRT(AF$5)),0,1,TRUE)))*EXP(-$F$1*AF$5)*INDEX('3)tpx males'!DN$57:DN$107,MATCH($Q26,'3)tpx males'!$DC$57:$DC$107,0))</f>
        <v>6631.115838477449</v>
      </c>
      <c r="AG26" s="32">
        <f ca="1">($J26*EXP(AG$5*($N26+0.5*($O26)^2))*_xlfn.NORM.DIST((LN(($L26*EXP($K26/100*AG$5)))-LN($J26)-$N26*AG$5)/($O26*SQRT(AG$5))-$O26*SQRT(AG$5),0,1,TRUE)+$L26*EXP($K26/100*AG$5)*(1-_xlfn.NORM.DIST((LN(($L26*EXP($K26/100*AG$5)))-LN($J26)-$N26*AG$5)/($O26*SQRT(AG$5)),0,1,TRUE)))*EXP(-$F$1*AG$5)*INDEX('3)tpx males'!DO$57:DO$107,MATCH($Q26,'3)tpx males'!$DC$57:$DC$107,0))</f>
        <v>5638.7137060292062</v>
      </c>
      <c r="AH26" s="32">
        <f ca="1">($J26*EXP(AH$5*($N26+0.5*($O26)^2))*_xlfn.NORM.DIST((LN(($L26*EXP($K26/100*AH$5)))-LN($J26)-$N26*AH$5)/($O26*SQRT(AH$5))-$O26*SQRT(AH$5),0,1,TRUE)+$L26*EXP($K26/100*AH$5)*(1-_xlfn.NORM.DIST((LN(($L26*EXP($K26/100*AH$5)))-LN($J26)-$N26*AH$5)/($O26*SQRT(AH$5)),0,1,TRUE)))*EXP(-$F$1*AH$5)*INDEX('3)tpx males'!DP$57:DP$107,MATCH($Q26,'3)tpx males'!$DC$57:$DC$107,0))</f>
        <v>5326.9818280619293</v>
      </c>
      <c r="AI26" s="32">
        <f ca="1">($J26*EXP(AI$5*($N26+0.5*($O26)^2))*_xlfn.NORM.DIST((LN(($L26*EXP($K26/100*AI$5)))-LN($J26)-$N26*AI$5)/($O26*SQRT(AI$5))-$O26*SQRT(AI$5),0,1,TRUE)+$L26*EXP($K26/100*AI$5)*(1-_xlfn.NORM.DIST((LN(($L26*EXP($K26/100*AI$5)))-LN($J26)-$N26*AI$5)/($O26*SQRT(AI$5)),0,1,TRUE)))*EXP(-$F$1*AI$5)*INDEX('3)tpx males'!DQ$57:DQ$107,MATCH($Q26,'3)tpx males'!$DC$57:$DC$107,0))</f>
        <v>4861.4961924977342</v>
      </c>
      <c r="AJ26" s="32">
        <f ca="1">($J26*EXP(AJ$5*($N26+0.5*($O26)^2))*_xlfn.NORM.DIST((LN(($L26*EXP($K26/100*AJ$5)))-LN($J26)-$N26*AJ$5)/($O26*SQRT(AJ$5))-$O26*SQRT(AJ$5),0,1,TRUE)+$L26*EXP($K26/100*AJ$5)*(1-_xlfn.NORM.DIST((LN(($L26*EXP($K26/100*AJ$5)))-LN($J26)-$N26*AJ$5)/($O26*SQRT(AJ$5)),0,1,TRUE)))*EXP(-$F$1*AJ$5)*INDEX('3)tpx males'!DR$57:DR$107,MATCH($Q26,'3)tpx males'!$DC$57:$DC$107,0))</f>
        <v>3978.4595978001894</v>
      </c>
      <c r="AK26" s="32">
        <f ca="1">($J26*EXP(AK$5*($N26+0.5*($O26)^2))*_xlfn.NORM.DIST((LN(($L26*EXP($K26/100*AK$5)))-LN($J26)-$N26*AK$5)/($O26*SQRT(AK$5))-$O26*SQRT(AK$5),0,1,TRUE)+$L26*EXP($K26/100*AK$5)*(1-_xlfn.NORM.DIST((LN(($L26*EXP($K26/100*AK$5)))-LN($J26)-$N26*AK$5)/($O26*SQRT(AK$5)),0,1,TRUE)))*EXP(-$F$1*AK$5)*INDEX('3)tpx males'!DS$57:DS$107,MATCH($Q26,'3)tpx males'!$DC$57:$DC$107,0))</f>
        <v>3247.6384725402077</v>
      </c>
      <c r="AL26" s="32">
        <f ca="1">($J26*EXP(AL$5*($N26+0.5*($O26)^2))*_xlfn.NORM.DIST((LN(($L26*EXP($K26/100*AL$5)))-LN($J26)-$N26*AL$5)/($O26*SQRT(AL$5))-$O26*SQRT(AL$5),0,1,TRUE)+$L26*EXP($K26/100*AL$5)*(1-_xlfn.NORM.DIST((LN(($L26*EXP($K26/100*AL$5)))-LN($J26)-$N26*AL$5)/($O26*SQRT(AL$5)),0,1,TRUE)))*EXP(-$F$1*AL$5)*INDEX('3)tpx males'!DT$57:DT$107,MATCH($Q26,'3)tpx males'!$DC$57:$DC$107,0))</f>
        <v>2558.4673930119034</v>
      </c>
      <c r="AM26" s="32">
        <f ca="1">($J26*EXP(AM$5*($N26+0.5*($O26)^2))*_xlfn.NORM.DIST((LN(($L26*EXP($K26/100*AM$5)))-LN($J26)-$N26*AM$5)/($O26*SQRT(AM$5))-$O26*SQRT(AM$5),0,1,TRUE)+$L26*EXP($K26/100*AM$5)*(1-_xlfn.NORM.DIST((LN(($L26*EXP($K26/100*AM$5)))-LN($J26)-$N26*AM$5)/($O26*SQRT(AM$5)),0,1,TRUE)))*EXP(-$F$1*AM$5)*INDEX('3)tpx males'!DU$57:DU$107,MATCH($Q26,'3)tpx males'!$DC$57:$DC$107,0))</f>
        <v>1937.2048238155728</v>
      </c>
      <c r="AN26" s="32">
        <f ca="1">($J26*EXP(AN$5*($N26+0.5*($O26)^2))*_xlfn.NORM.DIST((LN(($L26*EXP($K26/100*AN$5)))-LN($J26)-$N26*AN$5)/($O26*SQRT(AN$5))-$O26*SQRT(AN$5),0,1,TRUE)+$L26*EXP($K26/100*AN$5)*(1-_xlfn.NORM.DIST((LN(($L26*EXP($K26/100*AN$5)))-LN($J26)-$N26*AN$5)/($O26*SQRT(AN$5)),0,1,TRUE)))*EXP(-$F$1*AN$5)*INDEX('3)tpx males'!DV$57:DV$107,MATCH($Q26,'3)tpx males'!$DC$57:$DC$107,0))</f>
        <v>1417.924172930369</v>
      </c>
      <c r="AO26" s="32">
        <f ca="1">($J26*EXP(AO$5*($N26+0.5*($O26)^2))*_xlfn.NORM.DIST((LN(($L26*EXP($K26/100*AO$5)))-LN($J26)-$N26*AO$5)/($O26*SQRT(AO$5))-$O26*SQRT(AO$5),0,1,TRUE)+$L26*EXP($K26/100*AO$5)*(1-_xlfn.NORM.DIST((LN(($L26*EXP($K26/100*AO$5)))-LN($J26)-$N26*AO$5)/($O26*SQRT(AO$5)),0,1,TRUE)))*EXP(-$F$1*AO$5)*INDEX('3)tpx males'!DW$57:DW$107,MATCH($Q26,'3)tpx males'!$DC$57:$DC$107,0))</f>
        <v>981.05493112734018</v>
      </c>
      <c r="AP26" s="32">
        <f ca="1">($J26*EXP(AP$5*($N26+0.5*($O26)^2))*_xlfn.NORM.DIST((LN(($L26*EXP($K26/100*AP$5)))-LN($J26)-$N26*AP$5)/($O26*SQRT(AP$5))-$O26*SQRT(AP$5),0,1,TRUE)+$L26*EXP($K26/100*AP$5)*(1-_xlfn.NORM.DIST((LN(($L26*EXP($K26/100*AP$5)))-LN($J26)-$N26*AP$5)/($O26*SQRT(AP$5)),0,1,TRUE)))*EXP(-$F$1*AP$5)*INDEX('3)tpx males'!DX$57:DX$107,MATCH($Q26,'3)tpx males'!$DC$57:$DC$107,0))</f>
        <v>659.60815167918395</v>
      </c>
      <c r="AQ26" s="32">
        <f ca="1">($J26*EXP(AQ$5*($N26+0.5*($O26)^2))*_xlfn.NORM.DIST((LN(($L26*EXP($K26/100*AQ$5)))-LN($J26)-$N26*AQ$5)/($O26*SQRT(AQ$5))-$O26*SQRT(AQ$5),0,1,TRUE)+$L26*EXP($K26/100*AQ$5)*(1-_xlfn.NORM.DIST((LN(($L26*EXP($K26/100*AQ$5)))-LN($J26)-$N26*AQ$5)/($O26*SQRT(AQ$5)),0,1,TRUE)))*EXP(-$F$1*AQ$5)*INDEX('3)tpx males'!DY$57:DY$107,MATCH($Q26,'3)tpx males'!$DC$57:$DC$107,0))</f>
        <v>426.13521345948163</v>
      </c>
      <c r="AR26" s="32">
        <f ca="1">($J26*EXP(AR$5*($N26+0.5*($O26)^2))*_xlfn.NORM.DIST((LN(($L26*EXP($K26/100*AR$5)))-LN($J26)-$N26*AR$5)/($O26*SQRT(AR$5))-$O26*SQRT(AR$5),0,1,TRUE)+$L26*EXP($K26/100*AR$5)*(1-_xlfn.NORM.DIST((LN(($L26*EXP($K26/100*AR$5)))-LN($J26)-$N26*AR$5)/($O26*SQRT(AR$5)),0,1,TRUE)))*EXP(-$F$1*AR$5)*INDEX('3)tpx males'!DZ$57:DZ$107,MATCH($Q26,'3)tpx males'!$DC$57:$DC$107,0))</f>
        <v>256.70796255392867</v>
      </c>
      <c r="AS26" s="32">
        <f ca="1">($J26*EXP(AS$5*($N26+0.5*($O26)^2))*_xlfn.NORM.DIST((LN(($L26*EXP($K26/100*AS$5)))-LN($J26)-$N26*AS$5)/($O26*SQRT(AS$5))-$O26*SQRT(AS$5),0,1,TRUE)+$L26*EXP($K26/100*AS$5)*(1-_xlfn.NORM.DIST((LN(($L26*EXP($K26/100*AS$5)))-LN($J26)-$N26*AS$5)/($O26*SQRT(AS$5)),0,1,TRUE)))*EXP(-$F$1*AS$5)*INDEX('3)tpx males'!EA$57:EA$107,MATCH($Q26,'3)tpx males'!$DC$57:$DC$107,0))</f>
        <v>152.65870061267958</v>
      </c>
      <c r="AT26" s="32">
        <f ca="1">($J26*EXP(AT$5*($N26+0.5*($O26)^2))*_xlfn.NORM.DIST((LN(($L26*EXP($K26/100*AT$5)))-LN($J26)-$N26*AT$5)/($O26*SQRT(AT$5))-$O26*SQRT(AT$5),0,1,TRUE)+$L26*EXP($K26/100*AT$5)*(1-_xlfn.NORM.DIST((LN(($L26*EXP($K26/100*AT$5)))-LN($J26)-$N26*AT$5)/($O26*SQRT(AT$5)),0,1,TRUE)))*EXP(-$F$1*AT$5)*INDEX('3)tpx males'!EB$57:EB$107,MATCH($Q26,'3)tpx males'!$DC$57:$DC$107,0))</f>
        <v>83.796271840414533</v>
      </c>
      <c r="AU26" s="32">
        <f ca="1">($J26*EXP(AU$5*($N26+0.5*($O26)^2))*_xlfn.NORM.DIST((LN(($L26*EXP($K26/100*AU$5)))-LN($J26)-$N26*AU$5)/($O26*SQRT(AU$5))-$O26*SQRT(AU$5),0,1,TRUE)+$L26*EXP($K26/100*AU$5)*(1-_xlfn.NORM.DIST((LN(($L26*EXP($K26/100*AU$5)))-LN($J26)-$N26*AU$5)/($O26*SQRT(AU$5)),0,1,TRUE)))*EXP(-$F$1*AU$5)*INDEX('3)tpx males'!EC$57:EC$107,MATCH($Q26,'3)tpx males'!$DC$57:$DC$107,0))</f>
        <v>46.151854614068732</v>
      </c>
      <c r="AV26" s="32">
        <f ca="1">($J26*EXP(AV$5*($N26+0.5*($O26)^2))*_xlfn.NORM.DIST((LN(($L26*EXP($K26/100*AV$5)))-LN($J26)-$N26*AV$5)/($O26*SQRT(AV$5))-$O26*SQRT(AV$5),0,1,TRUE)+$L26*EXP($K26/100*AV$5)*(1-_xlfn.NORM.DIST((LN(($L26*EXP($K26/100*AV$5)))-LN($J26)-$N26*AV$5)/($O26*SQRT(AV$5)),0,1,TRUE)))*EXP(-$F$1*AV$5)*INDEX('3)tpx males'!ED$57:ED$107,MATCH($Q26,'3)tpx males'!$DC$57:$DC$107,0))</f>
        <v>24.165086111467197</v>
      </c>
      <c r="AW26" s="32">
        <f ca="1">($J26*EXP(AW$5*($N26+0.5*($O26)^2))*_xlfn.NORM.DIST((LN(($L26*EXP($K26/100*AW$5)))-LN($J26)-$N26*AW$5)/($O26*SQRT(AW$5))-$O26*SQRT(AW$5),0,1,TRUE)+$L26*EXP($K26/100*AW$5)*(1-_xlfn.NORM.DIST((LN(($L26*EXP($K26/100*AW$5)))-LN($J26)-$N26*AW$5)/($O26*SQRT(AW$5)),0,1,TRUE)))*EXP(-$F$1*AW$5)*INDEX('3)tpx males'!EE$57:EE$107,MATCH($Q26,'3)tpx males'!$DC$57:$DC$107,0))</f>
        <v>9.8470384514145799</v>
      </c>
      <c r="AX26" s="32">
        <f ca="1">($J26*EXP(AX$5*($N26+0.5*($O26)^2))*_xlfn.NORM.DIST((LN(($L26*EXP($K26/100*AX$5)))-LN($J26)-$N26*AX$5)/($O26*SQRT(AX$5))-$O26*SQRT(AX$5),0,1,TRUE)+$L26*EXP($K26/100*AX$5)*(1-_xlfn.NORM.DIST((LN(($L26*EXP($K26/100*AX$5)))-LN($J26)-$N26*AX$5)/($O26*SQRT(AX$5)),0,1,TRUE)))*EXP(-$F$1*AX$5)*INDEX('3)tpx males'!EF$57:EF$107,MATCH($Q26,'3)tpx males'!$DC$57:$DC$107,0))</f>
        <v>5.0708278002055671</v>
      </c>
      <c r="AY26" s="32">
        <f>($J26*EXP(AY$5*($N26+0.5*($O26)^2))*_xlfn.NORM.DIST((LN(($L26*EXP($K26/100*AY$5)))-LN($J26)-$N26*AY$5)/($O26*SQRT(AY$5))-$O26*SQRT(AY$5),0,1,TRUE)+$L26*EXP($K26/100*AY$5)*(1-_xlfn.NORM.DIST((LN(($L26*EXP($K26/100*AY$5)))-LN($J26)-$N26*AY$5)/($O26*SQRT(AY$5)),0,1,TRUE)))*EXP(-$F$1*AY$5)*INDEX('3)tpx males'!EG$57:EG$107,MATCH($Q26,'3)tpx males'!$DC$57:$DC$107,0))</f>
        <v>0</v>
      </c>
      <c r="AZ26" s="32">
        <f>($J26*EXP(AZ$5*($N26+0.5*($O26)^2))*_xlfn.NORM.DIST((LN(($L26*EXP($K26/100*AZ$5)))-LN($J26)-$N26*AZ$5)/($O26*SQRT(AZ$5))-$O26*SQRT(AZ$5),0,1,TRUE)+$L26*EXP($K26/100*AZ$5)*(1-_xlfn.NORM.DIST((LN(($L26*EXP($K26/100*AZ$5)))-LN($J26)-$N26*AZ$5)/($O26*SQRT(AZ$5)),0,1,TRUE)))*EXP(-$F$1*AZ$5)*INDEX('3)tpx males'!EH$57:EH$107,MATCH($Q26,'3)tpx males'!$DC$57:$DC$107,0))</f>
        <v>0</v>
      </c>
      <c r="BA26" s="32">
        <f>($J26*EXP(BA$5*($N26+0.5*($O26)^2))*_xlfn.NORM.DIST((LN(($L26*EXP($K26/100*BA$5)))-LN($J26)-$N26*BA$5)/($O26*SQRT(BA$5))-$O26*SQRT(BA$5),0,1,TRUE)+$L26*EXP($K26/100*BA$5)*(1-_xlfn.NORM.DIST((LN(($L26*EXP($K26/100*BA$5)))-LN($J26)-$N26*BA$5)/($O26*SQRT(BA$5)),0,1,TRUE)))*EXP(-$F$1*BA$5)*INDEX('3)tpx males'!EI$57:EI$107,MATCH($Q26,'3)tpx males'!$DC$57:$DC$107,0))</f>
        <v>0</v>
      </c>
      <c r="BB26" s="32">
        <f>($J26*EXP(BB$5*($N26+0.5*($O26)^2))*_xlfn.NORM.DIST((LN(($L26*EXP($K26/100*BB$5)))-LN($J26)-$N26*BB$5)/($O26*SQRT(BB$5))-$O26*SQRT(BB$5),0,1,TRUE)+$L26*EXP($K26/100*BB$5)*(1-_xlfn.NORM.DIST((LN(($L26*EXP($K26/100*BB$5)))-LN($J26)-$N26*BB$5)/($O26*SQRT(BB$5)),0,1,TRUE)))*EXP(-$F$1*BB$5)*INDEX('3)tpx males'!EJ$57:EJ$107,MATCH($Q26,'3)tpx males'!$DC$57:$DC$107,0))</f>
        <v>0</v>
      </c>
      <c r="BC26" s="32">
        <f>($J26*EXP(BC$5*($N26+0.5*($O26)^2))*_xlfn.NORM.DIST((LN(($L26*EXP($K26/100*BC$5)))-LN($J26)-$N26*BC$5)/($O26*SQRT(BC$5))-$O26*SQRT(BC$5),0,1,TRUE)+$L26*EXP($K26/100*BC$5)*(1-_xlfn.NORM.DIST((LN(($L26*EXP($K26/100*BC$5)))-LN($J26)-$N26*BC$5)/($O26*SQRT(BC$5)),0,1,TRUE)))*EXP(-$F$1*BC$5)*INDEX('3)tpx males'!EK$57:EK$107,MATCH($Q26,'3)tpx males'!$DC$57:$DC$107,0))</f>
        <v>0</v>
      </c>
      <c r="BD26" s="32">
        <f>($J26*EXP(BD$5*($N26+0.5*($O26)^2))*_xlfn.NORM.DIST((LN(($L26*EXP($K26/100*BD$5)))-LN($J26)-$N26*BD$5)/($O26*SQRT(BD$5))-$O26*SQRT(BD$5),0,1,TRUE)+$L26*EXP($K26/100*BD$5)*(1-_xlfn.NORM.DIST((LN(($L26*EXP($K26/100*BD$5)))-LN($J26)-$N26*BD$5)/($O26*SQRT(BD$5)),0,1,TRUE)))*EXP(-$F$1*BD$5)*INDEX('3)tpx males'!EL$57:EL$107,MATCH($Q26,'3)tpx males'!$DC$57:$DC$107,0))</f>
        <v>0</v>
      </c>
      <c r="BE26" s="32">
        <f>($J26*EXP(BE$5*($N26+0.5*($O26)^2))*_xlfn.NORM.DIST((LN(($L26*EXP($K26/100*BE$5)))-LN($J26)-$N26*BE$5)/($O26*SQRT(BE$5))-$O26*SQRT(BE$5),0,1,TRUE)+$L26*EXP($K26/100*BE$5)*(1-_xlfn.NORM.DIST((LN(($L26*EXP($K26/100*BE$5)))-LN($J26)-$N26*BE$5)/($O26*SQRT(BE$5)),0,1,TRUE)))*EXP(-$F$1*BE$5)*INDEX('3)tpx males'!EM$57:EM$107,MATCH($Q26,'3)tpx males'!$DC$57:$DC$107,0))</f>
        <v>0</v>
      </c>
      <c r="BF26" s="32">
        <f>($J26*EXP(BF$5*($N26+0.5*($O26)^2))*_xlfn.NORM.DIST((LN(($L26*EXP($K26/100*BF$5)))-LN($J26)-$N26*BF$5)/($O26*SQRT(BF$5))-$O26*SQRT(BF$5),0,1,TRUE)+$L26*EXP($K26/100*BF$5)*(1-_xlfn.NORM.DIST((LN(($L26*EXP($K26/100*BF$5)))-LN($J26)-$N26*BF$5)/($O26*SQRT(BF$5)),0,1,TRUE)))*EXP(-$F$1*BF$5)*INDEX('3)tpx males'!EN$57:EN$107,MATCH($Q26,'3)tpx males'!$DC$57:$DC$107,0))</f>
        <v>0</v>
      </c>
      <c r="BG26" s="32">
        <f>($J26*EXP(BG$5*($N26+0.5*($O26)^2))*_xlfn.NORM.DIST((LN(($L26*EXP($K26/100*BG$5)))-LN($J26)-$N26*BG$5)/($O26*SQRT(BG$5))-$O26*SQRT(BG$5),0,1,TRUE)+$L26*EXP($K26/100*BG$5)*(1-_xlfn.NORM.DIST((LN(($L26*EXP($K26/100*BG$5)))-LN($J26)-$N26*BG$5)/($O26*SQRT(BG$5)),0,1,TRUE)))*EXP(-$F$1*BG$5)*INDEX('3)tpx males'!EO$57:EO$107,MATCH($Q26,'3)tpx males'!$DC$57:$DC$107,0))</f>
        <v>0</v>
      </c>
      <c r="BH26" s="32">
        <f>($J26*EXP(BH$5*($N26+0.5*($O26)^2))*_xlfn.NORM.DIST((LN(($L26*EXP($K26/100*BH$5)))-LN($J26)-$N26*BH$5)/($O26*SQRT(BH$5))-$O26*SQRT(BH$5),0,1,TRUE)+$L26*EXP($K26/100*BH$5)*(1-_xlfn.NORM.DIST((LN(($L26*EXP($K26/100*BH$5)))-LN($J26)-$N26*BH$5)/($O26*SQRT(BH$5)),0,1,TRUE)))*EXP(-$F$1*BH$5)*INDEX('3)tpx males'!EP$57:EP$107,MATCH($Q26,'3)tpx males'!$DC$57:$DC$107,0))</f>
        <v>0</v>
      </c>
      <c r="BI26" s="32">
        <f>($J26*EXP(BI$5*($N26+0.5*($O26)^2))*_xlfn.NORM.DIST((LN(($L26*EXP($K26/100*BI$5)))-LN($J26)-$N26*BI$5)/($O26*SQRT(BI$5))-$O26*SQRT(BI$5),0,1,TRUE)+$L26*EXP($K26/100*BI$5)*(1-_xlfn.NORM.DIST((LN(($L26*EXP($K26/100*BI$5)))-LN($J26)-$N26*BI$5)/($O26*SQRT(BI$5)),0,1,TRUE)))*EXP(-$F$1*BI$5)*INDEX('3)tpx males'!EQ$57:EQ$107,MATCH($Q26,'3)tpx males'!$DC$57:$DC$107,0))</f>
        <v>0</v>
      </c>
      <c r="BJ26" s="32">
        <f>($J26*EXP(BJ$5*($N26+0.5*($O26)^2))*_xlfn.NORM.DIST((LN(($L26*EXP($K26/100*BJ$5)))-LN($J26)-$N26*BJ$5)/($O26*SQRT(BJ$5))-$O26*SQRT(BJ$5),0,1,TRUE)+$L26*EXP($K26/100*BJ$5)*(1-_xlfn.NORM.DIST((LN(($L26*EXP($K26/100*BJ$5)))-LN($J26)-$N26*BJ$5)/($O26*SQRT(BJ$5)),0,1,TRUE)))*EXP(-$F$1*BJ$5)*INDEX('3)tpx males'!ER$57:ER$107,MATCH($Q26,'3)tpx males'!$DC$57:$DC$107,0))</f>
        <v>0</v>
      </c>
      <c r="BK26" s="32">
        <f>($J26*EXP(BK$5*($N26+0.5*($O26)^2))*_xlfn.NORM.DIST((LN(($L26*EXP($K26/100*BK$5)))-LN($J26)-$N26*BK$5)/($O26*SQRT(BK$5))-$O26*SQRT(BK$5),0,1,TRUE)+$L26*EXP($K26/100*BK$5)*(1-_xlfn.NORM.DIST((LN(($L26*EXP($K26/100*BK$5)))-LN($J26)-$N26*BK$5)/($O26*SQRT(BK$5)),0,1,TRUE)))*EXP(-$F$1*BK$5)*INDEX('3)tpx males'!ES$57:ES$107,MATCH($Q26,'3)tpx males'!$DC$57:$DC$107,0))</f>
        <v>0</v>
      </c>
      <c r="BL26" s="32">
        <f>($J26*EXP(BL$5*($N26+0.5*($O26)^2))*_xlfn.NORM.DIST((LN(($L26*EXP($K26/100*BL$5)))-LN($J26)-$N26*BL$5)/($O26*SQRT(BL$5))-$O26*SQRT(BL$5),0,1,TRUE)+$L26*EXP($K26/100*BL$5)*(1-_xlfn.NORM.DIST((LN(($L26*EXP($K26/100*BL$5)))-LN($J26)-$N26*BL$5)/($O26*SQRT(BL$5)),0,1,TRUE)))*EXP(-$F$1*BL$5)*INDEX('3)tpx males'!ET$57:ET$107,MATCH($Q26,'3)tpx males'!$DC$57:$DC$107,0))</f>
        <v>0</v>
      </c>
      <c r="BM26" s="32">
        <f>($J26*EXP(BM$5*($N26+0.5*($O26)^2))*_xlfn.NORM.DIST((LN(($L26*EXP($K26/100*BM$5)))-LN($J26)-$N26*BM$5)/($O26*SQRT(BM$5))-$O26*SQRT(BM$5),0,1,TRUE)+$L26*EXP($K26/100*BM$5)*(1-_xlfn.NORM.DIST((LN(($L26*EXP($K26/100*BM$5)))-LN($J26)-$N26*BM$5)/($O26*SQRT(BM$5)),0,1,TRUE)))*EXP(-$F$1*BM$5)*INDEX('3)tpx males'!EU$57:EU$107,MATCH($Q26,'3)tpx males'!$DC$57:$DC$107,0))</f>
        <v>0</v>
      </c>
      <c r="BN26" s="32">
        <f>($J26*EXP(BN$5*($N26+0.5*($O26)^2))*_xlfn.NORM.DIST((LN(($L26*EXP($K26/100*BN$5)))-LN($J26)-$N26*BN$5)/($O26*SQRT(BN$5))-$O26*SQRT(BN$5),0,1,TRUE)+$L26*EXP($K26/100*BN$5)*(1-_xlfn.NORM.DIST((LN(($L26*EXP($K26/100*BN$5)))-LN($J26)-$N26*BN$5)/($O26*SQRT(BN$5)),0,1,TRUE)))*EXP(-$F$1*BN$5)*INDEX('3)tpx males'!EV$57:EV$107,MATCH($Q26,'3)tpx males'!$DC$57:$DC$107,0))</f>
        <v>0</v>
      </c>
      <c r="BO26" s="32">
        <f>($J26*EXP(BO$5*($N26+0.5*($O26)^2))*_xlfn.NORM.DIST((LN(($L26*EXP($K26/100*BO$5)))-LN($J26)-$N26*BO$5)/($O26*SQRT(BO$5))-$O26*SQRT(BO$5),0,1,TRUE)+$L26*EXP($K26/100*BO$5)*(1-_xlfn.NORM.DIST((LN(($L26*EXP($K26/100*BO$5)))-LN($J26)-$N26*BO$5)/($O26*SQRT(BO$5)),0,1,TRUE)))*EXP(-$F$1*BO$5)*INDEX('3)tpx males'!EW$57:EW$107,MATCH($Q26,'3)tpx males'!$DC$57:$DC$107,0))</f>
        <v>0</v>
      </c>
      <c r="BP26" s="32">
        <f>($J26*EXP(BP$5*($N26+0.5*($O26)^2))*_xlfn.NORM.DIST((LN(($L26*EXP($K26/100*BP$5)))-LN($J26)-$N26*BP$5)/($O26*SQRT(BP$5))-$O26*SQRT(BP$5),0,1,TRUE)+$L26*EXP($K26/100*BP$5)*(1-_xlfn.NORM.DIST((LN(($L26*EXP($K26/100*BP$5)))-LN($J26)-$N26*BP$5)/($O26*SQRT(BP$5)),0,1,TRUE)))*EXP(-$F$1*BP$5)*INDEX('3)tpx males'!EX$57:EX$107,MATCH($Q26,'3)tpx males'!$DC$57:$DC$107,0))</f>
        <v>0</v>
      </c>
      <c r="BQ26" s="32">
        <f>($J26*EXP(BQ$5*($N26+0.5*($O26)^2))*_xlfn.NORM.DIST((LN(($L26*EXP($K26/100*BQ$5)))-LN($J26)-$N26*BQ$5)/($O26*SQRT(BQ$5))-$O26*SQRT(BQ$5),0,1,TRUE)+$L26*EXP($K26/100*BQ$5)*(1-_xlfn.NORM.DIST((LN(($L26*EXP($K26/100*BQ$5)))-LN($J26)-$N26*BQ$5)/($O26*SQRT(BQ$5)),0,1,TRUE)))*EXP(-$F$1*BQ$5)*INDEX('3)tpx males'!EY$57:EY$107,MATCH($Q26,'3)tpx males'!$DC$57:$DC$107,0))</f>
        <v>0</v>
      </c>
      <c r="BR26" s="32">
        <f>($J26*EXP(BR$5*($N26+0.5*($O26)^2))*_xlfn.NORM.DIST((LN(($L26*EXP($K26/100*BR$5)))-LN($J26)-$N26*BR$5)/($O26*SQRT(BR$5))-$O26*SQRT(BR$5),0,1,TRUE)+$L26*EXP($K26/100*BR$5)*(1-_xlfn.NORM.DIST((LN(($L26*EXP($K26/100*BR$5)))-LN($J26)-$N26*BR$5)/($O26*SQRT(BR$5)),0,1,TRUE)))*EXP(-$F$1*BR$5)*INDEX('3)tpx males'!EZ$57:EZ$107,MATCH($Q26,'3)tpx males'!$DC$57:$DC$107,0))</f>
        <v>0</v>
      </c>
      <c r="BS26" s="32">
        <f>($J26*EXP(BS$5*($N26+0.5*($O26)^2))*_xlfn.NORM.DIST((LN(($L26*EXP($K26/100*BS$5)))-LN($J26)-$N26*BS$5)/($O26*SQRT(BS$5))-$O26*SQRT(BS$5),0,1,TRUE)+$L26*EXP($K26/100*BS$5)*(1-_xlfn.NORM.DIST((LN(($L26*EXP($K26/100*BS$5)))-LN($J26)-$N26*BS$5)/($O26*SQRT(BS$5)),0,1,TRUE)))*EXP(-$F$1*BS$5)*INDEX('3)tpx males'!FA$57:FA$107,MATCH($Q26,'3)tpx males'!$DC$57:$DC$107,0))</f>
        <v>0</v>
      </c>
      <c r="BT26" s="32">
        <f>($J26*EXP(BT$5*($N26+0.5*($O26)^2))*_xlfn.NORM.DIST((LN(($L26*EXP($K26/100*BT$5)))-LN($J26)-$N26*BT$5)/($O26*SQRT(BT$5))-$O26*SQRT(BT$5),0,1,TRUE)+$L26*EXP($K26/100*BT$5)*(1-_xlfn.NORM.DIST((LN(($L26*EXP($K26/100*BT$5)))-LN($J26)-$N26*BT$5)/($O26*SQRT(BT$5)),0,1,TRUE)))*EXP(-$F$1*BT$5)*INDEX('3)tpx males'!FB$57:FB$107,MATCH($Q26,'3)tpx males'!$DC$57:$DC$107,0))</f>
        <v>0</v>
      </c>
    </row>
    <row r="27" spans="2:72" x14ac:dyDescent="0.25">
      <c r="B27" s="32"/>
      <c r="C27" s="32"/>
      <c r="D27" s="49"/>
      <c r="E27" s="32"/>
      <c r="F27" s="32"/>
      <c r="G27" s="49"/>
      <c r="H27" s="32"/>
      <c r="I27" s="32"/>
      <c r="J27" s="32"/>
      <c r="K27" s="32"/>
      <c r="L27" s="32"/>
      <c r="M27" s="32"/>
      <c r="N27" s="32"/>
      <c r="O27" s="32"/>
      <c r="P27" s="32"/>
      <c r="Q27" s="32"/>
      <c r="U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</row>
    <row r="28" spans="2:72" x14ac:dyDescent="0.25">
      <c r="B28" s="32" t="s">
        <v>16</v>
      </c>
      <c r="C28" s="32" t="s">
        <v>14</v>
      </c>
      <c r="D28" s="49">
        <v>16415</v>
      </c>
      <c r="E28" s="32" t="s">
        <v>13</v>
      </c>
      <c r="F28" s="32" t="s">
        <v>17</v>
      </c>
      <c r="G28" s="49" t="s">
        <v>17</v>
      </c>
      <c r="H28" s="32" t="s">
        <v>17</v>
      </c>
      <c r="I28" s="32" t="s">
        <v>18</v>
      </c>
      <c r="J28" s="32">
        <v>461175</v>
      </c>
      <c r="K28" s="32">
        <v>7.25</v>
      </c>
      <c r="L28" s="32">
        <f>'3) 2016 cases'!M28*EXP('3) 2016 cases'!L28/100)</f>
        <v>95225.526064180667</v>
      </c>
      <c r="M28" s="32"/>
      <c r="N28" s="32">
        <f>INDEX('2b)Working'!$I$61:$P$61,MATCH($I28,'2b)Working'!$I$60:$P$60,0))</f>
        <v>7.7575433563764035E-2</v>
      </c>
      <c r="O28" s="32">
        <f>INDEX('2b)Working'!$I$62:$P$62,MATCH($I28,'2b)Working'!$I$60:$P$60,0))</f>
        <v>6.6180282905141802E-2</v>
      </c>
      <c r="P28" s="32"/>
      <c r="Q28" s="32">
        <f t="shared" ref="Q28:Q66" si="3">ROUND(($A$1-D28)/365,0)</f>
        <v>73</v>
      </c>
      <c r="U28" s="32">
        <f t="shared" ca="1" si="2"/>
        <v>99162.542492257999</v>
      </c>
      <c r="W28" s="32">
        <f ca="1">($J28*EXP(W$5*($N28+0.5*($O28)^2))*_xlfn.NORM.DIST((LN(($L28*EXP($K28/100*W$5)))-LN($J28)-$N28*W$5)/($O28*SQRT(W$5))-$O28*SQRT(W$5),0,1,TRUE)+$L28*EXP($K28/100*W$5)*(1-_xlfn.NORM.DIST((LN(($L28*EXP($K28/100*W$5)))-LN($J28)-$N28*W$5)/($O28*SQRT(W$5)),0,1,TRUE)))*EXP(-$F$1*W$5)*INDEX('3)tpx females'!DG$57:DG$107,MATCH($Q28,'3)tpx females'!$DE$57:$DE$107,0))</f>
        <v>1231.8697075539553</v>
      </c>
      <c r="X28" s="32">
        <f ca="1">($J28*EXP(X$5*($N28+0.5*($O28)^2))*_xlfn.NORM.DIST((LN(($L28*EXP($K28/100*X$5)))-LN($J28)-$N28*X$5)/($O28*SQRT(X$5))-$O28*SQRT(X$5),0,1,TRUE)+$L28*EXP($K28/100*X$5)*(1-_xlfn.NORM.DIST((LN(($L28*EXP($K28/100*X$5)))-LN($J28)-$N28*X$5)/($O28*SQRT(X$5)),0,1,TRUE)))*EXP(-$F$1*X$5)*INDEX('3)tpx females'!DH$57:DH$107,MATCH($Q28,'3)tpx females'!$DE$57:$DE$107,0))</f>
        <v>1441.5078387992723</v>
      </c>
      <c r="Y28" s="32">
        <f ca="1">($J28*EXP(Y$5*($N28+0.5*($O28)^2))*_xlfn.NORM.DIST((LN(($L28*EXP($K28/100*Y$5)))-LN($J28)-$N28*Y$5)/($O28*SQRT(Y$5))-$O28*SQRT(Y$5),0,1,TRUE)+$L28*EXP($K28/100*Y$5)*(1-_xlfn.NORM.DIST((LN(($L28*EXP($K28/100*Y$5)))-LN($J28)-$N28*Y$5)/($O28*SQRT(Y$5)),0,1,TRUE)))*EXP(-$F$1*Y$5)*INDEX('3)tpx females'!DI$57:DI$107,MATCH($Q28,'3)tpx females'!$DE$57:$DE$107,0))</f>
        <v>1412.8916512107417</v>
      </c>
      <c r="Z28" s="32">
        <f ca="1">($J28*EXP(Z$5*($N28+0.5*($O28)^2))*_xlfn.NORM.DIST((LN(($L28*EXP($K28/100*Z$5)))-LN($J28)-$N28*Z$5)/($O28*SQRT(Z$5))-$O28*SQRT(Z$5),0,1,TRUE)+$L28*EXP($K28/100*Z$5)*(1-_xlfn.NORM.DIST((LN(($L28*EXP($K28/100*Z$5)))-LN($J28)-$N28*Z$5)/($O28*SQRT(Z$5)),0,1,TRUE)))*EXP(-$F$1*Z$5)*INDEX('3)tpx females'!DJ$57:DJ$107,MATCH($Q28,'3)tpx females'!$DE$57:$DE$107,0))</f>
        <v>1547.6047939426833</v>
      </c>
      <c r="AA28" s="32">
        <f ca="1">($J28*EXP(AA$5*($N28+0.5*($O28)^2))*_xlfn.NORM.DIST((LN(($L28*EXP($K28/100*AA$5)))-LN($J28)-$N28*AA$5)/($O28*SQRT(AA$5))-$O28*SQRT(AA$5),0,1,TRUE)+$L28*EXP($K28/100*AA$5)*(1-_xlfn.NORM.DIST((LN(($L28*EXP($K28/100*AA$5)))-LN($J28)-$N28*AA$5)/($O28*SQRT(AA$5)),0,1,TRUE)))*EXP(-$F$1*AA$5)*INDEX('3)tpx females'!DK$57:DK$107,MATCH($Q28,'3)tpx females'!$DE$57:$DE$107,0))</f>
        <v>1769.9599327084511</v>
      </c>
      <c r="AB28" s="32">
        <f ca="1">($J28*EXP(AB$5*($N28+0.5*($O28)^2))*_xlfn.NORM.DIST((LN(($L28*EXP($K28/100*AB$5)))-LN($J28)-$N28*AB$5)/($O28*SQRT(AB$5))-$O28*SQRT(AB$5),0,1,TRUE)+$L28*EXP($K28/100*AB$5)*(1-_xlfn.NORM.DIST((LN(($L28*EXP($K28/100*AB$5)))-LN($J28)-$N28*AB$5)/($O28*SQRT(AB$5)),0,1,TRUE)))*EXP(-$F$1*AB$5)*INDEX('3)tpx females'!DL$57:DL$107,MATCH($Q28,'3)tpx females'!$DE$57:$DE$107,0))</f>
        <v>1893.5561499706951</v>
      </c>
      <c r="AC28" s="32">
        <f ca="1">($J28*EXP(AC$5*($N28+0.5*($O28)^2))*_xlfn.NORM.DIST((LN(($L28*EXP($K28/100*AC$5)))-LN($J28)-$N28*AC$5)/($O28*SQRT(AC$5))-$O28*SQRT(AC$5),0,1,TRUE)+$L28*EXP($K28/100*AC$5)*(1-_xlfn.NORM.DIST((LN(($L28*EXP($K28/100*AC$5)))-LN($J28)-$N28*AC$5)/($O28*SQRT(AC$5)),0,1,TRUE)))*EXP(-$F$1*AC$5)*INDEX('3)tpx females'!DM$57:DM$107,MATCH($Q28,'3)tpx females'!$DE$57:$DE$107,0))</f>
        <v>2048.802394090962</v>
      </c>
      <c r="AD28" s="32">
        <f ca="1">($J28*EXP(AD$5*($N28+0.5*($O28)^2))*_xlfn.NORM.DIST((LN(($L28*EXP($K28/100*AD$5)))-LN($J28)-$N28*AD$5)/($O28*SQRT(AD$5))-$O28*SQRT(AD$5),0,1,TRUE)+$L28*EXP($K28/100*AD$5)*(1-_xlfn.NORM.DIST((LN(($L28*EXP($K28/100*AD$5)))-LN($J28)-$N28*AD$5)/($O28*SQRT(AD$5)),0,1,TRUE)))*EXP(-$F$1*AD$5)*INDEX('3)tpx females'!DN$57:DN$107,MATCH($Q28,'3)tpx females'!$DE$57:$DE$107,0))</f>
        <v>2411.98218992477</v>
      </c>
      <c r="AE28" s="32">
        <f ca="1">($J28*EXP(AE$5*($N28+0.5*($O28)^2))*_xlfn.NORM.DIST((LN(($L28*EXP($K28/100*AE$5)))-LN($J28)-$N28*AE$5)/($O28*SQRT(AE$5))-$O28*SQRT(AE$5),0,1,TRUE)+$L28*EXP($K28/100*AE$5)*(1-_xlfn.NORM.DIST((LN(($L28*EXP($K28/100*AE$5)))-LN($J28)-$N28*AE$5)/($O28*SQRT(AE$5)),0,1,TRUE)))*EXP(-$F$1*AE$5)*INDEX('3)tpx females'!DO$57:DO$107,MATCH($Q28,'3)tpx females'!$DE$57:$DE$107,0))</f>
        <v>2673.754193348529</v>
      </c>
      <c r="AF28" s="32">
        <f ca="1">($J28*EXP(AF$5*($N28+0.5*($O28)^2))*_xlfn.NORM.DIST((LN(($L28*EXP($K28/100*AF$5)))-LN($J28)-$N28*AF$5)/($O28*SQRT(AF$5))-$O28*SQRT(AF$5),0,1,TRUE)+$L28*EXP($K28/100*AF$5)*(1-_xlfn.NORM.DIST((LN(($L28*EXP($K28/100*AF$5)))-LN($J28)-$N28*AF$5)/($O28*SQRT(AF$5)),0,1,TRUE)))*EXP(-$F$1*AF$5)*INDEX('3)tpx females'!DP$57:DP$107,MATCH($Q28,'3)tpx females'!$DE$57:$DE$107,0))</f>
        <v>3071.7300214860452</v>
      </c>
      <c r="AG28" s="32">
        <f ca="1">($J28*EXP(AG$5*($N28+0.5*($O28)^2))*_xlfn.NORM.DIST((LN(($L28*EXP($K28/100*AG$5)))-LN($J28)-$N28*AG$5)/($O28*SQRT(AG$5))-$O28*SQRT(AG$5),0,1,TRUE)+$L28*EXP($K28/100*AG$5)*(1-_xlfn.NORM.DIST((LN(($L28*EXP($K28/100*AG$5)))-LN($J28)-$N28*AG$5)/($O28*SQRT(AG$5)),0,1,TRUE)))*EXP(-$F$1*AG$5)*INDEX('3)tpx females'!DQ$57:DQ$107,MATCH($Q28,'3)tpx females'!$DE$57:$DE$107,0))</f>
        <v>3382.6637412612044</v>
      </c>
      <c r="AH28" s="32">
        <f ca="1">($J28*EXP(AH$5*($N28+0.5*($O28)^2))*_xlfn.NORM.DIST((LN(($L28*EXP($K28/100*AH$5)))-LN($J28)-$N28*AH$5)/($O28*SQRT(AH$5))-$O28*SQRT(AH$5),0,1,TRUE)+$L28*EXP($K28/100*AH$5)*(1-_xlfn.NORM.DIST((LN(($L28*EXP($K28/100*AH$5)))-LN($J28)-$N28*AH$5)/($O28*SQRT(AH$5)),0,1,TRUE)))*EXP(-$F$1*AH$5)*INDEX('3)tpx females'!DR$57:DR$107,MATCH($Q28,'3)tpx females'!$DE$57:$DE$107,0))</f>
        <v>3522.1614634216676</v>
      </c>
      <c r="AI28" s="32">
        <f ca="1">($J28*EXP(AI$5*($N28+0.5*($O28)^2))*_xlfn.NORM.DIST((LN(($L28*EXP($K28/100*AI$5)))-LN($J28)-$N28*AI$5)/($O28*SQRT(AI$5))-$O28*SQRT(AI$5),0,1,TRUE)+$L28*EXP($K28/100*AI$5)*(1-_xlfn.NORM.DIST((LN(($L28*EXP($K28/100*AI$5)))-LN($J28)-$N28*AI$5)/($O28*SQRT(AI$5)),0,1,TRUE)))*EXP(-$F$1*AI$5)*INDEX('3)tpx females'!DS$57:DS$107,MATCH($Q28,'3)tpx females'!$DE$57:$DE$107,0))</f>
        <v>3934.708701020983</v>
      </c>
      <c r="AJ28" s="32">
        <f ca="1">($J28*EXP(AJ$5*($N28+0.5*($O28)^2))*_xlfn.NORM.DIST((LN(($L28*EXP($K28/100*AJ$5)))-LN($J28)-$N28*AJ$5)/($O28*SQRT(AJ$5))-$O28*SQRT(AJ$5),0,1,TRUE)+$L28*EXP($K28/100*AJ$5)*(1-_xlfn.NORM.DIST((LN(($L28*EXP($K28/100*AJ$5)))-LN($J28)-$N28*AJ$5)/($O28*SQRT(AJ$5)),0,1,TRUE)))*EXP(-$F$1*AJ$5)*INDEX('3)tpx females'!DT$57:DT$107,MATCH($Q28,'3)tpx females'!$DE$57:$DE$107,0))</f>
        <v>4484.0384414127084</v>
      </c>
      <c r="AK28" s="32">
        <f ca="1">($J28*EXP(AK$5*($N28+0.5*($O28)^2))*_xlfn.NORM.DIST((LN(($L28*EXP($K28/100*AK$5)))-LN($J28)-$N28*AK$5)/($O28*SQRT(AK$5))-$O28*SQRT(AK$5),0,1,TRUE)+$L28*EXP($K28/100*AK$5)*(1-_xlfn.NORM.DIST((LN(($L28*EXP($K28/100*AK$5)))-LN($J28)-$N28*AK$5)/($O28*SQRT(AK$5)),0,1,TRUE)))*EXP(-$F$1*AK$5)*INDEX('3)tpx females'!DU$57:DU$107,MATCH($Q28,'3)tpx females'!$DE$57:$DE$107,0))</f>
        <v>4720.94485766656</v>
      </c>
      <c r="AL28" s="32">
        <f ca="1">($J28*EXP(AL$5*($N28+0.5*($O28)^2))*_xlfn.NORM.DIST((LN(($L28*EXP($K28/100*AL$5)))-LN($J28)-$N28*AL$5)/($O28*SQRT(AL$5))-$O28*SQRT(AL$5),0,1,TRUE)+$L28*EXP($K28/100*AL$5)*(1-_xlfn.NORM.DIST((LN(($L28*EXP($K28/100*AL$5)))-LN($J28)-$N28*AL$5)/($O28*SQRT(AL$5)),0,1,TRUE)))*EXP(-$F$1*AL$5)*INDEX('3)tpx females'!DV$57:DV$107,MATCH($Q28,'3)tpx females'!$DE$57:$DE$107,0))</f>
        <v>5079.9412112436667</v>
      </c>
      <c r="AM28" s="32">
        <f ca="1">($J28*EXP(AM$5*($N28+0.5*($O28)^2))*_xlfn.NORM.DIST((LN(($L28*EXP($K28/100*AM$5)))-LN($J28)-$N28*AM$5)/($O28*SQRT(AM$5))-$O28*SQRT(AM$5),0,1,TRUE)+$L28*EXP($K28/100*AM$5)*(1-_xlfn.NORM.DIST((LN(($L28*EXP($K28/100*AM$5)))-LN($J28)-$N28*AM$5)/($O28*SQRT(AM$5)),0,1,TRUE)))*EXP(-$F$1*AM$5)*INDEX('3)tpx females'!DW$57:DW$107,MATCH($Q28,'3)tpx females'!$DE$57:$DE$107,0))</f>
        <v>5683.5309810997078</v>
      </c>
      <c r="AN28" s="32">
        <f ca="1">($J28*EXP(AN$5*($N28+0.5*($O28)^2))*_xlfn.NORM.DIST((LN(($L28*EXP($K28/100*AN$5)))-LN($J28)-$N28*AN$5)/($O28*SQRT(AN$5))-$O28*SQRT(AN$5),0,1,TRUE)+$L28*EXP($K28/100*AN$5)*(1-_xlfn.NORM.DIST((LN(($L28*EXP($K28/100*AN$5)))-LN($J28)-$N28*AN$5)/($O28*SQRT(AN$5)),0,1,TRUE)))*EXP(-$F$1*AN$5)*INDEX('3)tpx females'!DX$57:DX$107,MATCH($Q28,'3)tpx females'!$DE$57:$DE$107,0))</f>
        <v>5821.9058181430964</v>
      </c>
      <c r="AO28" s="32">
        <f ca="1">($J28*EXP(AO$5*($N28+0.5*($O28)^2))*_xlfn.NORM.DIST((LN(($L28*EXP($K28/100*AO$5)))-LN($J28)-$N28*AO$5)/($O28*SQRT(AO$5))-$O28*SQRT(AO$5),0,1,TRUE)+$L28*EXP($K28/100*AO$5)*(1-_xlfn.NORM.DIST((LN(($L28*EXP($K28/100*AO$5)))-LN($J28)-$N28*AO$5)/($O28*SQRT(AO$5)),0,1,TRUE)))*EXP(-$F$1*AO$5)*INDEX('3)tpx females'!DY$57:DY$107,MATCH($Q28,'3)tpx females'!$DE$57:$DE$107,0))</f>
        <v>5596.6235698383234</v>
      </c>
      <c r="AP28" s="32">
        <f ca="1">($J28*EXP(AP$5*($N28+0.5*($O28)^2))*_xlfn.NORM.DIST((LN(($L28*EXP($K28/100*AP$5)))-LN($J28)-$N28*AP$5)/($O28*SQRT(AP$5))-$O28*SQRT(AP$5),0,1,TRUE)+$L28*EXP($K28/100*AP$5)*(1-_xlfn.NORM.DIST((LN(($L28*EXP($K28/100*AP$5)))-LN($J28)-$N28*AP$5)/($O28*SQRT(AP$5)),0,1,TRUE)))*EXP(-$F$1*AP$5)*INDEX('3)tpx females'!DZ$57:DZ$107,MATCH($Q28,'3)tpx females'!$DE$57:$DE$107,0))</f>
        <v>5394.4231679800077</v>
      </c>
      <c r="AQ28" s="32">
        <f ca="1">($J28*EXP(AQ$5*($N28+0.5*($O28)^2))*_xlfn.NORM.DIST((LN(($L28*EXP($K28/100*AQ$5)))-LN($J28)-$N28*AQ$5)/($O28*SQRT(AQ$5))-$O28*SQRT(AQ$5),0,1,TRUE)+$L28*EXP($K28/100*AQ$5)*(1-_xlfn.NORM.DIST((LN(($L28*EXP($K28/100*AQ$5)))-LN($J28)-$N28*AQ$5)/($O28*SQRT(AQ$5)),0,1,TRUE)))*EXP(-$F$1*AQ$5)*INDEX('3)tpx females'!EA$57:EA$107,MATCH($Q28,'3)tpx females'!$DE$57:$DE$107,0))</f>
        <v>5199.9174918342087</v>
      </c>
      <c r="AR28" s="32">
        <f ca="1">($J28*EXP(AR$5*($N28+0.5*($O28)^2))*_xlfn.NORM.DIST((LN(($L28*EXP($K28/100*AR$5)))-LN($J28)-$N28*AR$5)/($O28*SQRT(AR$5))-$O28*SQRT(AR$5),0,1,TRUE)+$L28*EXP($K28/100*AR$5)*(1-_xlfn.NORM.DIST((LN(($L28*EXP($K28/100*AR$5)))-LN($J28)-$N28*AR$5)/($O28*SQRT(AR$5)),0,1,TRUE)))*EXP(-$F$1*AR$5)*INDEX('3)tpx females'!EB$57:EB$107,MATCH($Q28,'3)tpx females'!$DE$57:$DE$107,0))</f>
        <v>5082.1883387474481</v>
      </c>
      <c r="AS28" s="32">
        <f ca="1">($J28*EXP(AS$5*($N28+0.5*($O28)^2))*_xlfn.NORM.DIST((LN(($L28*EXP($K28/100*AS$5)))-LN($J28)-$N28*AS$5)/($O28*SQRT(AS$5))-$O28*SQRT(AS$5),0,1,TRUE)+$L28*EXP($K28/100*AS$5)*(1-_xlfn.NORM.DIST((LN(($L28*EXP($K28/100*AS$5)))-LN($J28)-$N28*AS$5)/($O28*SQRT(AS$5)),0,1,TRUE)))*EXP(-$F$1*AS$5)*INDEX('3)tpx females'!EC$57:EC$107,MATCH($Q28,'3)tpx females'!$DE$57:$DE$107,0))</f>
        <v>4548.0589339961416</v>
      </c>
      <c r="AT28" s="32">
        <f ca="1">($J28*EXP(AT$5*($N28+0.5*($O28)^2))*_xlfn.NORM.DIST((LN(($L28*EXP($K28/100*AT$5)))-LN($J28)-$N28*AT$5)/($O28*SQRT(AT$5))-$O28*SQRT(AT$5),0,1,TRUE)+$L28*EXP($K28/100*AT$5)*(1-_xlfn.NORM.DIST((LN(($L28*EXP($K28/100*AT$5)))-LN($J28)-$N28*AT$5)/($O28*SQRT(AT$5)),0,1,TRUE)))*EXP(-$F$1*AT$5)*INDEX('3)tpx females'!ED$57:ED$107,MATCH($Q28,'3)tpx females'!$DE$57:$DE$107,0))</f>
        <v>4019.8717252340252</v>
      </c>
      <c r="AU28" s="32">
        <f ca="1">($J28*EXP(AU$5*($N28+0.5*($O28)^2))*_xlfn.NORM.DIST((LN(($L28*EXP($K28/100*AU$5)))-LN($J28)-$N28*AU$5)/($O28*SQRT(AU$5))-$O28*SQRT(AU$5),0,1,TRUE)+$L28*EXP($K28/100*AU$5)*(1-_xlfn.NORM.DIST((LN(($L28*EXP($K28/100*AU$5)))-LN($J28)-$N28*AU$5)/($O28*SQRT(AU$5)),0,1,TRUE)))*EXP(-$F$1*AU$5)*INDEX('3)tpx females'!EE$57:EE$107,MATCH($Q28,'3)tpx females'!$DE$57:$DE$107,0))</f>
        <v>3423.5914211623876</v>
      </c>
      <c r="AV28" s="32">
        <f ca="1">($J28*EXP(AV$5*($N28+0.5*($O28)^2))*_xlfn.NORM.DIST((LN(($L28*EXP($K28/100*AV$5)))-LN($J28)-$N28*AV$5)/($O28*SQRT(AV$5))-$O28*SQRT(AV$5),0,1,TRUE)+$L28*EXP($K28/100*AV$5)*(1-_xlfn.NORM.DIST((LN(($L28*EXP($K28/100*AV$5)))-LN($J28)-$N28*AV$5)/($O28*SQRT(AV$5)),0,1,TRUE)))*EXP(-$F$1*AV$5)*INDEX('3)tpx females'!EF$57:EF$107,MATCH($Q28,'3)tpx females'!$DE$57:$DE$107,0))</f>
        <v>2795.9692779505922</v>
      </c>
      <c r="AW28" s="32">
        <f ca="1">($J28*EXP(AW$5*($N28+0.5*($O28)^2))*_xlfn.NORM.DIST((LN(($L28*EXP($K28/100*AW$5)))-LN($J28)-$N28*AW$5)/($O28*SQRT(AW$5))-$O28*SQRT(AW$5),0,1,TRUE)+$L28*EXP($K28/100*AW$5)*(1-_xlfn.NORM.DIST((LN(($L28*EXP($K28/100*AW$5)))-LN($J28)-$N28*AW$5)/($O28*SQRT(AW$5)),0,1,TRUE)))*EXP(-$F$1*AW$5)*INDEX('3)tpx females'!EG$57:EG$107,MATCH($Q28,'3)tpx females'!$DE$57:$DE$107,0))</f>
        <v>2186.7174778186213</v>
      </c>
      <c r="AX28" s="32">
        <f ca="1">($J28*EXP(AX$5*($N28+0.5*($O28)^2))*_xlfn.NORM.DIST((LN(($L28*EXP($K28/100*AX$5)))-LN($J28)-$N28*AX$5)/($O28*SQRT(AX$5))-$O28*SQRT(AX$5),0,1,TRUE)+$L28*EXP($K28/100*AX$5)*(1-_xlfn.NORM.DIST((LN(($L28*EXP($K28/100*AX$5)))-LN($J28)-$N28*AX$5)/($O28*SQRT(AX$5)),0,1,TRUE)))*EXP(-$F$1*AX$5)*INDEX('3)tpx females'!EH$57:EH$107,MATCH($Q28,'3)tpx females'!$DE$57:$DE$107,0))</f>
        <v>1639.6222313282549</v>
      </c>
      <c r="AY28" s="32">
        <f ca="1">($J28*EXP(AY$5*($N28+0.5*($O28)^2))*_xlfn.NORM.DIST((LN(($L28*EXP($K28/100*AY$5)))-LN($J28)-$N28*AY$5)/($O28*SQRT(AY$5))-$O28*SQRT(AY$5),0,1,TRUE)+$L28*EXP($K28/100*AY$5)*(1-_xlfn.NORM.DIST((LN(($L28*EXP($K28/100*AY$5)))-LN($J28)-$N28*AY$5)/($O28*SQRT(AY$5)),0,1,TRUE)))*EXP(-$F$1*AY$5)*INDEX('3)tpx females'!EI$57:EI$107,MATCH($Q28,'3)tpx females'!$DE$57:$DE$107,0))</f>
        <v>1168.5081418418954</v>
      </c>
      <c r="AZ28" s="32">
        <f ca="1">($J28*EXP(AZ$5*($N28+0.5*($O28)^2))*_xlfn.NORM.DIST((LN(($L28*EXP($K28/100*AZ$5)))-LN($J28)-$N28*AZ$5)/($O28*SQRT(AZ$5))-$O28*SQRT(AZ$5),0,1,TRUE)+$L28*EXP($K28/100*AZ$5)*(1-_xlfn.NORM.DIST((LN(($L28*EXP($K28/100*AZ$5)))-LN($J28)-$N28*AZ$5)/($O28*SQRT(AZ$5)),0,1,TRUE)))*EXP(-$F$1*AZ$5)*INDEX('3)tpx females'!EJ$57:EJ$107,MATCH($Q28,'3)tpx females'!$DE$57:$DE$107,0))</f>
        <v>788.43309871232225</v>
      </c>
      <c r="BA28" s="32">
        <f ca="1">($J28*EXP(BA$5*($N28+0.5*($O28)^2))*_xlfn.NORM.DIST((LN(($L28*EXP($K28/100*BA$5)))-LN($J28)-$N28*BA$5)/($O28*SQRT(BA$5))-$O28*SQRT(BA$5),0,1,TRUE)+$L28*EXP($K28/100*BA$5)*(1-_xlfn.NORM.DIST((LN(($L28*EXP($K28/100*BA$5)))-LN($J28)-$N28*BA$5)/($O28*SQRT(BA$5)),0,1,TRUE)))*EXP(-$F$1*BA$5)*INDEX('3)tpx females'!EK$57:EK$107,MATCH($Q28,'3)tpx females'!$DE$57:$DE$107,0))</f>
        <v>507.57658984851804</v>
      </c>
      <c r="BB28" s="32">
        <f ca="1">($J28*EXP(BB$5*($N28+0.5*($O28)^2))*_xlfn.NORM.DIST((LN(($L28*EXP($K28/100*BB$5)))-LN($J28)-$N28*BB$5)/($O28*SQRT(BB$5))-$O28*SQRT(BB$5),0,1,TRUE)+$L28*EXP($K28/100*BB$5)*(1-_xlfn.NORM.DIST((LN(($L28*EXP($K28/100*BB$5)))-LN($J28)-$N28*BB$5)/($O28*SQRT(BB$5)),0,1,TRUE)))*EXP(-$F$1*BB$5)*INDEX('3)tpx females'!EL$57:EL$107,MATCH($Q28,'3)tpx females'!$DE$57:$DE$107,0))</f>
        <v>309.31149475682759</v>
      </c>
      <c r="BC28" s="32">
        <f ca="1">($J28*EXP(BC$5*($N28+0.5*($O28)^2))*_xlfn.NORM.DIST((LN(($L28*EXP($K28/100*BC$5)))-LN($J28)-$N28*BC$5)/($O28*SQRT(BC$5))-$O28*SQRT(BC$5),0,1,TRUE)+$L28*EXP($K28/100*BC$5)*(1-_xlfn.NORM.DIST((LN(($L28*EXP($K28/100*BC$5)))-LN($J28)-$N28*BC$5)/($O28*SQRT(BC$5)),0,1,TRUE)))*EXP(-$F$1*BC$5)*INDEX('3)tpx females'!EM$57:EM$107,MATCH($Q28,'3)tpx females'!$DE$57:$DE$107,0))</f>
        <v>179.9374883961035</v>
      </c>
      <c r="BD28" s="32">
        <f ca="1">($J28*EXP(BD$5*($N28+0.5*($O28)^2))*_xlfn.NORM.DIST((LN(($L28*EXP($K28/100*BD$5)))-LN($J28)-$N28*BD$5)/($O28*SQRT(BD$5))-$O28*SQRT(BD$5),0,1,TRUE)+$L28*EXP($K28/100*BD$5)*(1-_xlfn.NORM.DIST((LN(($L28*EXP($K28/100*BD$5)))-LN($J28)-$N28*BD$5)/($O28*SQRT(BD$5)),0,1,TRUE)))*EXP(-$F$1*BD$5)*INDEX('3)tpx females'!EN$57:EN$107,MATCH($Q28,'3)tpx females'!$DE$57:$DE$107,0))</f>
        <v>95.516996990315477</v>
      </c>
      <c r="BE28" s="32">
        <f ca="1">($J28*EXP(BE$5*($N28+0.5*($O28)^2))*_xlfn.NORM.DIST((LN(($L28*EXP($K28/100*BE$5)))-LN($J28)-$N28*BE$5)/($O28*SQRT(BE$5))-$O28*SQRT(BE$5),0,1,TRUE)+$L28*EXP($K28/100*BE$5)*(1-_xlfn.NORM.DIST((LN(($L28*EXP($K28/100*BE$5)))-LN($J28)-$N28*BE$5)/($O28*SQRT(BE$5)),0,1,TRUE)))*EXP(-$F$1*BE$5)*INDEX('3)tpx females'!EO$57:EO$107,MATCH($Q28,'3)tpx females'!$DE$57:$DE$107,0))</f>
        <v>51.675013745265218</v>
      </c>
      <c r="BF28" s="32">
        <f ca="1">($J28*EXP(BF$5*($N28+0.5*($O28)^2))*_xlfn.NORM.DIST((LN(($L28*EXP($K28/100*BF$5)))-LN($J28)-$N28*BF$5)/($O28*SQRT(BF$5))-$O28*SQRT(BF$5),0,1,TRUE)+$L28*EXP($K28/100*BF$5)*(1-_xlfn.NORM.DIST((LN(($L28*EXP($K28/100*BF$5)))-LN($J28)-$N28*BF$5)/($O28*SQRT(BF$5)),0,1,TRUE)))*EXP(-$F$1*BF$5)*INDEX('3)tpx females'!EP$57:EP$107,MATCH($Q28,'3)tpx females'!$DE$57:$DE$107,0))</f>
        <v>28.79336195160305</v>
      </c>
      <c r="BG28" s="32">
        <f ca="1">($J28*EXP(BG$5*($N28+0.5*($O28)^2))*_xlfn.NORM.DIST((LN(($L28*EXP($K28/100*BG$5)))-LN($J28)-$N28*BG$5)/($O28*SQRT(BG$5))-$O28*SQRT(BG$5),0,1,TRUE)+$L28*EXP($K28/100*BG$5)*(1-_xlfn.NORM.DIST((LN(($L28*EXP($K28/100*BG$5)))-LN($J28)-$N28*BG$5)/($O28*SQRT(BG$5)),0,1,TRUE)))*EXP(-$F$1*BG$5)*INDEX('3)tpx females'!EQ$57:EQ$107,MATCH($Q28,'3)tpx females'!$DE$57:$DE$107,0))</f>
        <v>12.252581819459794</v>
      </c>
      <c r="BH28" s="32">
        <f ca="1">($J28*EXP(BH$5*($N28+0.5*($O28)^2))*_xlfn.NORM.DIST((LN(($L28*EXP($K28/100*BH$5)))-LN($J28)-$N28*BH$5)/($O28*SQRT(BH$5))-$O28*SQRT(BH$5),0,1,TRUE)+$L28*EXP($K28/100*BH$5)*(1-_xlfn.NORM.DIST((LN(($L28*EXP($K28/100*BH$5)))-LN($J28)-$N28*BH$5)/($O28*SQRT(BH$5)),0,1,TRUE)))*EXP(-$F$1*BH$5)*INDEX('3)tpx females'!ER$57:ER$107,MATCH($Q28,'3)tpx females'!$DE$57:$DE$107,0))</f>
        <v>0</v>
      </c>
      <c r="BI28" s="32">
        <f ca="1">($J28*EXP(BI$5*($N28+0.5*($O28)^2))*_xlfn.NORM.DIST((LN(($L28*EXP($K28/100*BI$5)))-LN($J28)-$N28*BI$5)/($O28*SQRT(BI$5))-$O28*SQRT(BI$5),0,1,TRUE)+$L28*EXP($K28/100*BI$5)*(1-_xlfn.NORM.DIST((LN(($L28*EXP($K28/100*BI$5)))-LN($J28)-$N28*BI$5)/($O28*SQRT(BI$5)),0,1,TRUE)))*EXP(-$F$1*BI$5)*INDEX('3)tpx females'!ES$57:ES$107,MATCH($Q28,'3)tpx females'!$DE$57:$DE$107,0))</f>
        <v>0</v>
      </c>
      <c r="BJ28" s="32">
        <f ca="1">($J28*EXP(BJ$5*($N28+0.5*($O28)^2))*_xlfn.NORM.DIST((LN(($L28*EXP($K28/100*BJ$5)))-LN($J28)-$N28*BJ$5)/($O28*SQRT(BJ$5))-$O28*SQRT(BJ$5),0,1,TRUE)+$L28*EXP($K28/100*BJ$5)*(1-_xlfn.NORM.DIST((LN(($L28*EXP($K28/100*BJ$5)))-LN($J28)-$N28*BJ$5)/($O28*SQRT(BJ$5)),0,1,TRUE)))*EXP(-$F$1*BJ$5)*INDEX('3)tpx females'!ET$57:ET$107,MATCH($Q28,'3)tpx females'!$DE$57:$DE$107,0))</f>
        <v>0</v>
      </c>
      <c r="BK28" s="32">
        <f ca="1">($J28*EXP(BK$5*($N28+0.5*($O28)^2))*_xlfn.NORM.DIST((LN(($L28*EXP($K28/100*BK$5)))-LN($J28)-$N28*BK$5)/($O28*SQRT(BK$5))-$O28*SQRT(BK$5),0,1,TRUE)+$L28*EXP($K28/100*BK$5)*(1-_xlfn.NORM.DIST((LN(($L28*EXP($K28/100*BK$5)))-LN($J28)-$N28*BK$5)/($O28*SQRT(BK$5)),0,1,TRUE)))*EXP(-$F$1*BK$5)*INDEX('3)tpx females'!EU$57:EU$107,MATCH($Q28,'3)tpx females'!$DE$57:$DE$107,0))</f>
        <v>0</v>
      </c>
      <c r="BL28" s="32">
        <f ca="1">($J28*EXP(BL$5*($N28+0.5*($O28)^2))*_xlfn.NORM.DIST((LN(($L28*EXP($K28/100*BL$5)))-LN($J28)-$N28*BL$5)/($O28*SQRT(BL$5))-$O28*SQRT(BL$5),0,1,TRUE)+$L28*EXP($K28/100*BL$5)*(1-_xlfn.NORM.DIST((LN(($L28*EXP($K28/100*BL$5)))-LN($J28)-$N28*BL$5)/($O28*SQRT(BL$5)),0,1,TRUE)))*EXP(-$F$1*BL$5)*INDEX('3)tpx females'!EV$57:EV$107,MATCH($Q28,'3)tpx females'!$DE$57:$DE$107,0))</f>
        <v>0</v>
      </c>
      <c r="BM28" s="32">
        <f ca="1">($J28*EXP(BM$5*($N28+0.5*($O28)^2))*_xlfn.NORM.DIST((LN(($L28*EXP($K28/100*BM$5)))-LN($J28)-$N28*BM$5)/($O28*SQRT(BM$5))-$O28*SQRT(BM$5),0,1,TRUE)+$L28*EXP($K28/100*BM$5)*(1-_xlfn.NORM.DIST((LN(($L28*EXP($K28/100*BM$5)))-LN($J28)-$N28*BM$5)/($O28*SQRT(BM$5)),0,1,TRUE)))*EXP(-$F$1*BM$5)*INDEX('3)tpx females'!EW$57:EW$107,MATCH($Q28,'3)tpx females'!$DE$57:$DE$107,0))</f>
        <v>0</v>
      </c>
      <c r="BN28" s="32">
        <f ca="1">($J28*EXP(BN$5*($N28+0.5*($O28)^2))*_xlfn.NORM.DIST((LN(($L28*EXP($K28/100*BN$5)))-LN($J28)-$N28*BN$5)/($O28*SQRT(BN$5))-$O28*SQRT(BN$5),0,1,TRUE)+$L28*EXP($K28/100*BN$5)*(1-_xlfn.NORM.DIST((LN(($L28*EXP($K28/100*BN$5)))-LN($J28)-$N28*BN$5)/($O28*SQRT(BN$5)),0,1,TRUE)))*EXP(-$F$1*BN$5)*INDEX('3)tpx females'!EX$57:EX$107,MATCH($Q28,'3)tpx females'!$DE$57:$DE$107,0))</f>
        <v>0</v>
      </c>
      <c r="BO28" s="32">
        <f ca="1">($J28*EXP(BO$5*($N28+0.5*($O28)^2))*_xlfn.NORM.DIST((LN(($L28*EXP($K28/100*BO$5)))-LN($J28)-$N28*BO$5)/($O28*SQRT(BO$5))-$O28*SQRT(BO$5),0,1,TRUE)+$L28*EXP($K28/100*BO$5)*(1-_xlfn.NORM.DIST((LN(($L28*EXP($K28/100*BO$5)))-LN($J28)-$N28*BO$5)/($O28*SQRT(BO$5)),0,1,TRUE)))*EXP(-$F$1*BO$5)*INDEX('3)tpx females'!EY$57:EY$107,MATCH($Q28,'3)tpx females'!$DE$57:$DE$107,0))</f>
        <v>0</v>
      </c>
      <c r="BP28" s="32">
        <f ca="1">($J28*EXP(BP$5*($N28+0.5*($O28)^2))*_xlfn.NORM.DIST((LN(($L28*EXP($K28/100*BP$5)))-LN($J28)-$N28*BP$5)/($O28*SQRT(BP$5))-$O28*SQRT(BP$5),0,1,TRUE)+$L28*EXP($K28/100*BP$5)*(1-_xlfn.NORM.DIST((LN(($L28*EXP($K28/100*BP$5)))-LN($J28)-$N28*BP$5)/($O28*SQRT(BP$5)),0,1,TRUE)))*EXP(-$F$1*BP$5)*INDEX('3)tpx females'!EZ$57:EZ$107,MATCH($Q28,'3)tpx females'!$DE$57:$DE$107,0))</f>
        <v>0</v>
      </c>
      <c r="BQ28" s="32">
        <f ca="1">($J28*EXP(BQ$5*($N28+0.5*($O28)^2))*_xlfn.NORM.DIST((LN(($L28*EXP($K28/100*BQ$5)))-LN($J28)-$N28*BQ$5)/($O28*SQRT(BQ$5))-$O28*SQRT(BQ$5),0,1,TRUE)+$L28*EXP($K28/100*BQ$5)*(1-_xlfn.NORM.DIST((LN(($L28*EXP($K28/100*BQ$5)))-LN($J28)-$N28*BQ$5)/($O28*SQRT(BQ$5)),0,1,TRUE)))*EXP(-$F$1*BQ$5)*INDEX('3)tpx females'!FA$57:FA$107,MATCH($Q28,'3)tpx females'!$DE$57:$DE$107,0))</f>
        <v>0</v>
      </c>
      <c r="BR28" s="32">
        <f ca="1">($J28*EXP(BR$5*($N28+0.5*($O28)^2))*_xlfn.NORM.DIST((LN(($L28*EXP($K28/100*BR$5)))-LN($J28)-$N28*BR$5)/($O28*SQRT(BR$5))-$O28*SQRT(BR$5),0,1,TRUE)+$L28*EXP($K28/100*BR$5)*(1-_xlfn.NORM.DIST((LN(($L28*EXP($K28/100*BR$5)))-LN($J28)-$N28*BR$5)/($O28*SQRT(BR$5)),0,1,TRUE)))*EXP(-$F$1*BR$5)*INDEX('3)tpx females'!FB$57:FB$107,MATCH($Q28,'3)tpx females'!$DE$57:$DE$107,0))</f>
        <v>0</v>
      </c>
      <c r="BS28" s="32">
        <f ca="1">($J28*EXP(BS$5*($N28+0.5*($O28)^2))*_xlfn.NORM.DIST((LN(($L28*EXP($K28/100*BS$5)))-LN($J28)-$N28*BS$5)/($O28*SQRT(BS$5))-$O28*SQRT(BS$5),0,1,TRUE)+$L28*EXP($K28/100*BS$5)*(1-_xlfn.NORM.DIST((LN(($L28*EXP($K28/100*BS$5)))-LN($J28)-$N28*BS$5)/($O28*SQRT(BS$5)),0,1,TRUE)))*EXP(-$F$1*BS$5)*INDEX('3)tpx females'!FC$57:FC$107,MATCH($Q28,'3)tpx females'!$DE$57:$DE$107,0))</f>
        <v>0</v>
      </c>
      <c r="BT28" s="32">
        <f ca="1">($J28*EXP(BT$5*($N28+0.5*($O28)^2))*_xlfn.NORM.DIST((LN(($L28*EXP($K28/100*BT$5)))-LN($J28)-$N28*BT$5)/($O28*SQRT(BT$5))-$O28*SQRT(BT$5),0,1,TRUE)+$L28*EXP($K28/100*BT$5)*(1-_xlfn.NORM.DIST((LN(($L28*EXP($K28/100*BT$5)))-LN($J28)-$N28*BT$5)/($O28*SQRT(BT$5)),0,1,TRUE)))*EXP(-$F$1*BT$5)*INDEX('3)tpx females'!FD$57:FD$107,MATCH($Q28,'3)tpx females'!$DE$57:$DE$107,0))</f>
        <v>0</v>
      </c>
    </row>
    <row r="29" spans="2:72" x14ac:dyDescent="0.25">
      <c r="B29" s="32" t="s">
        <v>16</v>
      </c>
      <c r="C29" s="32" t="s">
        <v>14</v>
      </c>
      <c r="D29" s="49">
        <v>10673</v>
      </c>
      <c r="E29" s="32" t="s">
        <v>13</v>
      </c>
      <c r="F29" s="32" t="s">
        <v>17</v>
      </c>
      <c r="G29" s="49" t="s">
        <v>17</v>
      </c>
      <c r="H29" s="32" t="s">
        <v>17</v>
      </c>
      <c r="I29" s="32" t="s">
        <v>21</v>
      </c>
      <c r="J29" s="32">
        <v>681037.5</v>
      </c>
      <c r="K29" s="32">
        <v>7.25</v>
      </c>
      <c r="L29" s="32">
        <f>'3) 2016 cases'!M29*EXP('3) 2016 cases'!L29/100)</f>
        <v>94498.695727263723</v>
      </c>
      <c r="M29" s="32"/>
      <c r="N29" s="32">
        <f>INDEX('2b)Working'!$I$61:$P$61,MATCH($I29,'2b)Working'!$I$60:$P$60,0))</f>
        <v>6.639962125003708E-2</v>
      </c>
      <c r="O29" s="32">
        <f>INDEX('2b)Working'!$I$62:$P$62,MATCH($I29,'2b)Working'!$I$60:$P$60,0))</f>
        <v>4.3425056649869002E-2</v>
      </c>
      <c r="P29" s="32"/>
      <c r="Q29" s="32">
        <f t="shared" si="3"/>
        <v>88</v>
      </c>
      <c r="U29" s="32">
        <f t="shared" ca="1" si="2"/>
        <v>95844.175693707919</v>
      </c>
      <c r="W29" s="32">
        <f ca="1">($J29*EXP(W$5*($N29+0.5*($O29)^2))*_xlfn.NORM.DIST((LN(($L29*EXP($K29/100*W$5)))-LN($J29)-$N29*W$5)/($O29*SQRT(W$5))-$O29*SQRT(W$5),0,1,TRUE)+$L29*EXP($K29/100*W$5)*(1-_xlfn.NORM.DIST((LN(($L29*EXP($K29/100*W$5)))-LN($J29)-$N29*W$5)/($O29*SQRT(W$5)),0,1,TRUE)))*EXP(-$F$1*W$5)*INDEX('3)tpx females'!DG$57:DG$107,MATCH($Q29,'3)tpx females'!$DE$57:$DE$107,0))</f>
        <v>9027.0287663667714</v>
      </c>
      <c r="X29" s="32">
        <f ca="1">($J29*EXP(X$5*($N29+0.5*($O29)^2))*_xlfn.NORM.DIST((LN(($L29*EXP($K29/100*X$5)))-LN($J29)-$N29*X$5)/($O29*SQRT(X$5))-$O29*SQRT(X$5),0,1,TRUE)+$L29*EXP($K29/100*X$5)*(1-_xlfn.NORM.DIST((LN(($L29*EXP($K29/100*X$5)))-LN($J29)-$N29*X$5)/($O29*SQRT(X$5)),0,1,TRUE)))*EXP(-$F$1*X$5)*INDEX('3)tpx females'!DH$57:DH$107,MATCH($Q29,'3)tpx females'!$DE$57:$DE$107,0))</f>
        <v>9736.9143320222029</v>
      </c>
      <c r="Y29" s="32">
        <f ca="1">($J29*EXP(Y$5*($N29+0.5*($O29)^2))*_xlfn.NORM.DIST((LN(($L29*EXP($K29/100*Y$5)))-LN($J29)-$N29*Y$5)/($O29*SQRT(Y$5))-$O29*SQRT(Y$5),0,1,TRUE)+$L29*EXP($K29/100*Y$5)*(1-_xlfn.NORM.DIST((LN(($L29*EXP($K29/100*Y$5)))-LN($J29)-$N29*Y$5)/($O29*SQRT(Y$5)),0,1,TRUE)))*EXP(-$F$1*Y$5)*INDEX('3)tpx females'!DI$57:DI$107,MATCH($Q29,'3)tpx females'!$DE$57:$DE$107,0))</f>
        <v>9782.114310372297</v>
      </c>
      <c r="Z29" s="32">
        <f ca="1">($J29*EXP(Z$5*($N29+0.5*($O29)^2))*_xlfn.NORM.DIST((LN(($L29*EXP($K29/100*Z$5)))-LN($J29)-$N29*Z$5)/($O29*SQRT(Z$5))-$O29*SQRT(Z$5),0,1,TRUE)+$L29*EXP($K29/100*Z$5)*(1-_xlfn.NORM.DIST((LN(($L29*EXP($K29/100*Z$5)))-LN($J29)-$N29*Z$5)/($O29*SQRT(Z$5)),0,1,TRUE)))*EXP(-$F$1*Z$5)*INDEX('3)tpx females'!DJ$57:DJ$107,MATCH($Q29,'3)tpx females'!$DE$57:$DE$107,0))</f>
        <v>9281.9673503795075</v>
      </c>
      <c r="AA29" s="32">
        <f ca="1">($J29*EXP(AA$5*($N29+0.5*($O29)^2))*_xlfn.NORM.DIST((LN(($L29*EXP($K29/100*AA$5)))-LN($J29)-$N29*AA$5)/($O29*SQRT(AA$5))-$O29*SQRT(AA$5),0,1,TRUE)+$L29*EXP($K29/100*AA$5)*(1-_xlfn.NORM.DIST((LN(($L29*EXP($K29/100*AA$5)))-LN($J29)-$N29*AA$5)/($O29*SQRT(AA$5)),0,1,TRUE)))*EXP(-$F$1*AA$5)*INDEX('3)tpx females'!DK$57:DK$107,MATCH($Q29,'3)tpx females'!$DE$57:$DE$107,0))</f>
        <v>8808.4525491914483</v>
      </c>
      <c r="AB29" s="32">
        <f ca="1">($J29*EXP(AB$5*($N29+0.5*($O29)^2))*_xlfn.NORM.DIST((LN(($L29*EXP($K29/100*AB$5)))-LN($J29)-$N29*AB$5)/($O29*SQRT(AB$5))-$O29*SQRT(AB$5),0,1,TRUE)+$L29*EXP($K29/100*AB$5)*(1-_xlfn.NORM.DIST((LN(($L29*EXP($K29/100*AB$5)))-LN($J29)-$N29*AB$5)/($O29*SQRT(AB$5)),0,1,TRUE)))*EXP(-$F$1*AB$5)*INDEX('3)tpx females'!DL$57:DL$107,MATCH($Q29,'3)tpx females'!$DE$57:$DE$107,0))</f>
        <v>8341.2667714558629</v>
      </c>
      <c r="AC29" s="32">
        <f ca="1">($J29*EXP(AC$5*($N29+0.5*($O29)^2))*_xlfn.NORM.DIST((LN(($L29*EXP($K29/100*AC$5)))-LN($J29)-$N29*AC$5)/($O29*SQRT(AC$5))-$O29*SQRT(AC$5),0,1,TRUE)+$L29*EXP($K29/100*AC$5)*(1-_xlfn.NORM.DIST((LN(($L29*EXP($K29/100*AC$5)))-LN($J29)-$N29*AC$5)/($O29*SQRT(AC$5)),0,1,TRUE)))*EXP(-$F$1*AC$5)*INDEX('3)tpx females'!DM$57:DM$107,MATCH($Q29,'3)tpx females'!$DE$57:$DE$107,0))</f>
        <v>7973.9897393631891</v>
      </c>
      <c r="AD29" s="32">
        <f ca="1">($J29*EXP(AD$5*($N29+0.5*($O29)^2))*_xlfn.NORM.DIST((LN(($L29*EXP($K29/100*AD$5)))-LN($J29)-$N29*AD$5)/($O29*SQRT(AD$5))-$O29*SQRT(AD$5),0,1,TRUE)+$L29*EXP($K29/100*AD$5)*(1-_xlfn.NORM.DIST((LN(($L29*EXP($K29/100*AD$5)))-LN($J29)-$N29*AD$5)/($O29*SQRT(AD$5)),0,1,TRUE)))*EXP(-$F$1*AD$5)*INDEX('3)tpx females'!DN$57:DN$107,MATCH($Q29,'3)tpx females'!$DE$57:$DE$107,0))</f>
        <v>7042.0743639355696</v>
      </c>
      <c r="AE29" s="32">
        <f ca="1">($J29*EXP(AE$5*($N29+0.5*($O29)^2))*_xlfn.NORM.DIST((LN(($L29*EXP($K29/100*AE$5)))-LN($J29)-$N29*AE$5)/($O29*SQRT(AE$5))-$O29*SQRT(AE$5),0,1,TRUE)+$L29*EXP($K29/100*AE$5)*(1-_xlfn.NORM.DIST((LN(($L29*EXP($K29/100*AE$5)))-LN($J29)-$N29*AE$5)/($O29*SQRT(AE$5)),0,1,TRUE)))*EXP(-$F$1*AE$5)*INDEX('3)tpx females'!DO$57:DO$107,MATCH($Q29,'3)tpx females'!$DE$57:$DE$107,0))</f>
        <v>6135.4446037329953</v>
      </c>
      <c r="AF29" s="32">
        <f ca="1">($J29*EXP(AF$5*($N29+0.5*($O29)^2))*_xlfn.NORM.DIST((LN(($L29*EXP($K29/100*AF$5)))-LN($J29)-$N29*AF$5)/($O29*SQRT(AF$5))-$O29*SQRT(AF$5),0,1,TRUE)+$L29*EXP($K29/100*AF$5)*(1-_xlfn.NORM.DIST((LN(($L29*EXP($K29/100*AF$5)))-LN($J29)-$N29*AF$5)/($O29*SQRT(AF$5)),0,1,TRUE)))*EXP(-$F$1*AF$5)*INDEX('3)tpx females'!DP$57:DP$107,MATCH($Q29,'3)tpx females'!$DE$57:$DE$107,0))</f>
        <v>5162.6241216606886</v>
      </c>
      <c r="AG29" s="32">
        <f ca="1">($J29*EXP(AG$5*($N29+0.5*($O29)^2))*_xlfn.NORM.DIST((LN(($L29*EXP($K29/100*AG$5)))-LN($J29)-$N29*AG$5)/($O29*SQRT(AG$5))-$O29*SQRT(AG$5),0,1,TRUE)+$L29*EXP($K29/100*AG$5)*(1-_xlfn.NORM.DIST((LN(($L29*EXP($K29/100*AG$5)))-LN($J29)-$N29*AG$5)/($O29*SQRT(AG$5)),0,1,TRUE)))*EXP(-$F$1*AG$5)*INDEX('3)tpx females'!DQ$57:DQ$107,MATCH($Q29,'3)tpx females'!$DE$57:$DE$107,0))</f>
        <v>4177.929860238286</v>
      </c>
      <c r="AH29" s="32">
        <f ca="1">($J29*EXP(AH$5*($N29+0.5*($O29)^2))*_xlfn.NORM.DIST((LN(($L29*EXP($K29/100*AH$5)))-LN($J29)-$N29*AH$5)/($O29*SQRT(AH$5))-$O29*SQRT(AH$5),0,1,TRUE)+$L29*EXP($K29/100*AH$5)*(1-_xlfn.NORM.DIST((LN(($L29*EXP($K29/100*AH$5)))-LN($J29)-$N29*AH$5)/($O29*SQRT(AH$5)),0,1,TRUE)))*EXP(-$F$1*AH$5)*INDEX('3)tpx females'!DR$57:DR$107,MATCH($Q29,'3)tpx females'!$DE$57:$DE$107,0))</f>
        <v>3246.9138512164968</v>
      </c>
      <c r="AI29" s="32">
        <f ca="1">($J29*EXP(AI$5*($N29+0.5*($O29)^2))*_xlfn.NORM.DIST((LN(($L29*EXP($K29/100*AI$5)))-LN($J29)-$N29*AI$5)/($O29*SQRT(AI$5))-$O29*SQRT(AI$5),0,1,TRUE)+$L29*EXP($K29/100*AI$5)*(1-_xlfn.NORM.DIST((LN(($L29*EXP($K29/100*AI$5)))-LN($J29)-$N29*AI$5)/($O29*SQRT(AI$5)),0,1,TRUE)))*EXP(-$F$1*AI$5)*INDEX('3)tpx females'!DS$57:DS$107,MATCH($Q29,'3)tpx females'!$DE$57:$DE$107,0))</f>
        <v>2424.1269950553378</v>
      </c>
      <c r="AJ29" s="32">
        <f ca="1">($J29*EXP(AJ$5*($N29+0.5*($O29)^2))*_xlfn.NORM.DIST((LN(($L29*EXP($K29/100*AJ$5)))-LN($J29)-$N29*AJ$5)/($O29*SQRT(AJ$5))-$O29*SQRT(AJ$5),0,1,TRUE)+$L29*EXP($K29/100*AJ$5)*(1-_xlfn.NORM.DIST((LN(($L29*EXP($K29/100*AJ$5)))-LN($J29)-$N29*AJ$5)/($O29*SQRT(AJ$5)),0,1,TRUE)))*EXP(-$F$1*AJ$5)*INDEX('3)tpx females'!DT$57:DT$107,MATCH($Q29,'3)tpx females'!$DE$57:$DE$107,0))</f>
        <v>1725.9513788527747</v>
      </c>
      <c r="AK29" s="32">
        <f ca="1">($J29*EXP(AK$5*($N29+0.5*($O29)^2))*_xlfn.NORM.DIST((LN(($L29*EXP($K29/100*AK$5)))-LN($J29)-$N29*AK$5)/($O29*SQRT(AK$5))-$O29*SQRT(AK$5),0,1,TRUE)+$L29*EXP($K29/100*AK$5)*(1-_xlfn.NORM.DIST((LN(($L29*EXP($K29/100*AK$5)))-LN($J29)-$N29*AK$5)/($O29*SQRT(AK$5)),0,1,TRUE)))*EXP(-$F$1*AK$5)*INDEX('3)tpx females'!DU$57:DU$107,MATCH($Q29,'3)tpx females'!$DE$57:$DE$107,0))</f>
        <v>1171.8287802720347</v>
      </c>
      <c r="AL29" s="32">
        <f ca="1">($J29*EXP(AL$5*($N29+0.5*($O29)^2))*_xlfn.NORM.DIST((LN(($L29*EXP($K29/100*AL$5)))-LN($J29)-$N29*AL$5)/($O29*SQRT(AL$5))-$O29*SQRT(AL$5),0,1,TRUE)+$L29*EXP($K29/100*AL$5)*(1-_xlfn.NORM.DIST((LN(($L29*EXP($K29/100*AL$5)))-LN($J29)-$N29*AL$5)/($O29*SQRT(AL$5)),0,1,TRUE)))*EXP(-$F$1*AL$5)*INDEX('3)tpx females'!DV$57:DV$107,MATCH($Q29,'3)tpx females'!$DE$57:$DE$107,0))</f>
        <v>759.22141848229239</v>
      </c>
      <c r="AM29" s="32">
        <f ca="1">($J29*EXP(AM$5*($N29+0.5*($O29)^2))*_xlfn.NORM.DIST((LN(($L29*EXP($K29/100*AM$5)))-LN($J29)-$N29*AM$5)/($O29*SQRT(AM$5))-$O29*SQRT(AM$5),0,1,TRUE)+$L29*EXP($K29/100*AM$5)*(1-_xlfn.NORM.DIST((LN(($L29*EXP($K29/100*AM$5)))-LN($J29)-$N29*AM$5)/($O29*SQRT(AM$5)),0,1,TRUE)))*EXP(-$F$1*AM$5)*INDEX('3)tpx females'!DW$57:DW$107,MATCH($Q29,'3)tpx females'!$DE$57:$DE$107,0))</f>
        <v>468.90953043767399</v>
      </c>
      <c r="AN29" s="32">
        <f ca="1">($J29*EXP(AN$5*($N29+0.5*($O29)^2))*_xlfn.NORM.DIST((LN(($L29*EXP($K29/100*AN$5)))-LN($J29)-$N29*AN$5)/($O29*SQRT(AN$5))-$O29*SQRT(AN$5),0,1,TRUE)+$L29*EXP($K29/100*AN$5)*(1-_xlfn.NORM.DIST((LN(($L29*EXP($K29/100*AN$5)))-LN($J29)-$N29*AN$5)/($O29*SQRT(AN$5)),0,1,TRUE)))*EXP(-$F$1*AN$5)*INDEX('3)tpx females'!DX$57:DX$107,MATCH($Q29,'3)tpx females'!$DE$57:$DE$107,0))</f>
        <v>276.15395909468623</v>
      </c>
      <c r="AO29" s="32">
        <f ca="1">($J29*EXP(AO$5*($N29+0.5*($O29)^2))*_xlfn.NORM.DIST((LN(($L29*EXP($K29/100*AO$5)))-LN($J29)-$N29*AO$5)/($O29*SQRT(AO$5))-$O29*SQRT(AO$5),0,1,TRUE)+$L29*EXP($K29/100*AO$5)*(1-_xlfn.NORM.DIST((LN(($L29*EXP($K29/100*AO$5)))-LN($J29)-$N29*AO$5)/($O29*SQRT(AO$5)),0,1,TRUE)))*EXP(-$F$1*AO$5)*INDEX('3)tpx females'!DY$57:DY$107,MATCH($Q29,'3)tpx females'!$DE$57:$DE$107,0))</f>
        <v>151.129209669234</v>
      </c>
      <c r="AP29" s="32">
        <f ca="1">($J29*EXP(AP$5*($N29+0.5*($O29)^2))*_xlfn.NORM.DIST((LN(($L29*EXP($K29/100*AP$5)))-LN($J29)-$N29*AP$5)/($O29*SQRT(AP$5))-$O29*SQRT(AP$5),0,1,TRUE)+$L29*EXP($K29/100*AP$5)*(1-_xlfn.NORM.DIST((LN(($L29*EXP($K29/100*AP$5)))-LN($J29)-$N29*AP$5)/($O29*SQRT(AP$5)),0,1,TRUE)))*EXP(-$F$1*AP$5)*INDEX('3)tpx females'!DZ$57:DZ$107,MATCH($Q29,'3)tpx females'!$DE$57:$DE$107,0))</f>
        <v>83.087803965934242</v>
      </c>
      <c r="AQ29" s="32">
        <f ca="1">($J29*EXP(AQ$5*($N29+0.5*($O29)^2))*_xlfn.NORM.DIST((LN(($L29*EXP($K29/100*AQ$5)))-LN($J29)-$N29*AQ$5)/($O29*SQRT(AQ$5))-$O29*SQRT(AQ$5),0,1,TRUE)+$L29*EXP($K29/100*AQ$5)*(1-_xlfn.NORM.DIST((LN(($L29*EXP($K29/100*AQ$5)))-LN($J29)-$N29*AQ$5)/($O29*SQRT(AQ$5)),0,1,TRUE)))*EXP(-$F$1*AQ$5)*INDEX('3)tpx females'!EA$57:EA$107,MATCH($Q29,'3)tpx females'!$DE$57:$DE$107,0))</f>
        <v>45.928116140925056</v>
      </c>
      <c r="AR29" s="32">
        <f ca="1">($J29*EXP(AR$5*($N29+0.5*($O29)^2))*_xlfn.NORM.DIST((LN(($L29*EXP($K29/100*AR$5)))-LN($J29)-$N29*AR$5)/($O29*SQRT(AR$5))-$O29*SQRT(AR$5),0,1,TRUE)+$L29*EXP($K29/100*AR$5)*(1-_xlfn.NORM.DIST((LN(($L29*EXP($K29/100*AR$5)))-LN($J29)-$N29*AR$5)/($O29*SQRT(AR$5)),0,1,TRUE)))*EXP(-$F$1*AR$5)*INDEX('3)tpx females'!EB$57:EB$107,MATCH($Q29,'3)tpx females'!$DE$57:$DE$107,0))</f>
        <v>21.117881801728259</v>
      </c>
      <c r="AS29" s="32">
        <f ca="1">($J29*EXP(AS$5*($N29+0.5*($O29)^2))*_xlfn.NORM.DIST((LN(($L29*EXP($K29/100*AS$5)))-LN($J29)-$N29*AS$5)/($O29*SQRT(AS$5))-$O29*SQRT(AS$5),0,1,TRUE)+$L29*EXP($K29/100*AS$5)*(1-_xlfn.NORM.DIST((LN(($L29*EXP($K29/100*AS$5)))-LN($J29)-$N29*AS$5)/($O29*SQRT(AS$5)),0,1,TRUE)))*EXP(-$F$1*AS$5)*INDEX('3)tpx females'!EC$57:EC$107,MATCH($Q29,'3)tpx females'!$DE$57:$DE$107,0))</f>
        <v>0</v>
      </c>
      <c r="AT29" s="32">
        <f ca="1">($J29*EXP(AT$5*($N29+0.5*($O29)^2))*_xlfn.NORM.DIST((LN(($L29*EXP($K29/100*AT$5)))-LN($J29)-$N29*AT$5)/($O29*SQRT(AT$5))-$O29*SQRT(AT$5),0,1,TRUE)+$L29*EXP($K29/100*AT$5)*(1-_xlfn.NORM.DIST((LN(($L29*EXP($K29/100*AT$5)))-LN($J29)-$N29*AT$5)/($O29*SQRT(AT$5)),0,1,TRUE)))*EXP(-$F$1*AT$5)*INDEX('3)tpx females'!ED$57:ED$107,MATCH($Q29,'3)tpx females'!$DE$57:$DE$107,0))</f>
        <v>0</v>
      </c>
      <c r="AU29" s="32">
        <f ca="1">($J29*EXP(AU$5*($N29+0.5*($O29)^2))*_xlfn.NORM.DIST((LN(($L29*EXP($K29/100*AU$5)))-LN($J29)-$N29*AU$5)/($O29*SQRT(AU$5))-$O29*SQRT(AU$5),0,1,TRUE)+$L29*EXP($K29/100*AU$5)*(1-_xlfn.NORM.DIST((LN(($L29*EXP($K29/100*AU$5)))-LN($J29)-$N29*AU$5)/($O29*SQRT(AU$5)),0,1,TRUE)))*EXP(-$F$1*AU$5)*INDEX('3)tpx females'!EE$57:EE$107,MATCH($Q29,'3)tpx females'!$DE$57:$DE$107,0))</f>
        <v>0</v>
      </c>
      <c r="AV29" s="32">
        <f ca="1">($J29*EXP(AV$5*($N29+0.5*($O29)^2))*_xlfn.NORM.DIST((LN(($L29*EXP($K29/100*AV$5)))-LN($J29)-$N29*AV$5)/($O29*SQRT(AV$5))-$O29*SQRT(AV$5),0,1,TRUE)+$L29*EXP($K29/100*AV$5)*(1-_xlfn.NORM.DIST((LN(($L29*EXP($K29/100*AV$5)))-LN($J29)-$N29*AV$5)/($O29*SQRT(AV$5)),0,1,TRUE)))*EXP(-$F$1*AV$5)*INDEX('3)tpx females'!EF$57:EF$107,MATCH($Q29,'3)tpx females'!$DE$57:$DE$107,0))</f>
        <v>0</v>
      </c>
      <c r="AW29" s="32">
        <f ca="1">($J29*EXP(AW$5*($N29+0.5*($O29)^2))*_xlfn.NORM.DIST((LN(($L29*EXP($K29/100*AW$5)))-LN($J29)-$N29*AW$5)/($O29*SQRT(AW$5))-$O29*SQRT(AW$5),0,1,TRUE)+$L29*EXP($K29/100*AW$5)*(1-_xlfn.NORM.DIST((LN(($L29*EXP($K29/100*AW$5)))-LN($J29)-$N29*AW$5)/($O29*SQRT(AW$5)),0,1,TRUE)))*EXP(-$F$1*AW$5)*INDEX('3)tpx females'!EG$57:EG$107,MATCH($Q29,'3)tpx females'!$DE$57:$DE$107,0))</f>
        <v>0</v>
      </c>
      <c r="AX29" s="32">
        <f ca="1">($J29*EXP(AX$5*($N29+0.5*($O29)^2))*_xlfn.NORM.DIST((LN(($L29*EXP($K29/100*AX$5)))-LN($J29)-$N29*AX$5)/($O29*SQRT(AX$5))-$O29*SQRT(AX$5),0,1,TRUE)+$L29*EXP($K29/100*AX$5)*(1-_xlfn.NORM.DIST((LN(($L29*EXP($K29/100*AX$5)))-LN($J29)-$N29*AX$5)/($O29*SQRT(AX$5)),0,1,TRUE)))*EXP(-$F$1*AX$5)*INDEX('3)tpx females'!EH$57:EH$107,MATCH($Q29,'3)tpx females'!$DE$57:$DE$107,0))</f>
        <v>0</v>
      </c>
      <c r="AY29" s="32">
        <f ca="1">($J29*EXP(AY$5*($N29+0.5*($O29)^2))*_xlfn.NORM.DIST((LN(($L29*EXP($K29/100*AY$5)))-LN($J29)-$N29*AY$5)/($O29*SQRT(AY$5))-$O29*SQRT(AY$5),0,1,TRUE)+$L29*EXP($K29/100*AY$5)*(1-_xlfn.NORM.DIST((LN(($L29*EXP($K29/100*AY$5)))-LN($J29)-$N29*AY$5)/($O29*SQRT(AY$5)),0,1,TRUE)))*EXP(-$F$1*AY$5)*INDEX('3)tpx females'!EI$57:EI$107,MATCH($Q29,'3)tpx females'!$DE$57:$DE$107,0))</f>
        <v>0</v>
      </c>
      <c r="AZ29" s="32">
        <f ca="1">($J29*EXP(AZ$5*($N29+0.5*($O29)^2))*_xlfn.NORM.DIST((LN(($L29*EXP($K29/100*AZ$5)))-LN($J29)-$N29*AZ$5)/($O29*SQRT(AZ$5))-$O29*SQRT(AZ$5),0,1,TRUE)+$L29*EXP($K29/100*AZ$5)*(1-_xlfn.NORM.DIST((LN(($L29*EXP($K29/100*AZ$5)))-LN($J29)-$N29*AZ$5)/($O29*SQRT(AZ$5)),0,1,TRUE)))*EXP(-$F$1*AZ$5)*INDEX('3)tpx females'!EJ$57:EJ$107,MATCH($Q29,'3)tpx females'!$DE$57:$DE$107,0))</f>
        <v>0</v>
      </c>
      <c r="BA29" s="32">
        <f ca="1">($J29*EXP(BA$5*($N29+0.5*($O29)^2))*_xlfn.NORM.DIST((LN(($L29*EXP($K29/100*BA$5)))-LN($J29)-$N29*BA$5)/($O29*SQRT(BA$5))-$O29*SQRT(BA$5),0,1,TRUE)+$L29*EXP($K29/100*BA$5)*(1-_xlfn.NORM.DIST((LN(($L29*EXP($K29/100*BA$5)))-LN($J29)-$N29*BA$5)/($O29*SQRT(BA$5)),0,1,TRUE)))*EXP(-$F$1*BA$5)*INDEX('3)tpx females'!EK$57:EK$107,MATCH($Q29,'3)tpx females'!$DE$57:$DE$107,0))</f>
        <v>0</v>
      </c>
      <c r="BB29" s="32">
        <f ca="1">($J29*EXP(BB$5*($N29+0.5*($O29)^2))*_xlfn.NORM.DIST((LN(($L29*EXP($K29/100*BB$5)))-LN($J29)-$N29*BB$5)/($O29*SQRT(BB$5))-$O29*SQRT(BB$5),0,1,TRUE)+$L29*EXP($K29/100*BB$5)*(1-_xlfn.NORM.DIST((LN(($L29*EXP($K29/100*BB$5)))-LN($J29)-$N29*BB$5)/($O29*SQRT(BB$5)),0,1,TRUE)))*EXP(-$F$1*BB$5)*INDEX('3)tpx females'!EL$57:EL$107,MATCH($Q29,'3)tpx females'!$DE$57:$DE$107,0))</f>
        <v>0</v>
      </c>
      <c r="BC29" s="32">
        <f ca="1">($J29*EXP(BC$5*($N29+0.5*($O29)^2))*_xlfn.NORM.DIST((LN(($L29*EXP($K29/100*BC$5)))-LN($J29)-$N29*BC$5)/($O29*SQRT(BC$5))-$O29*SQRT(BC$5),0,1,TRUE)+$L29*EXP($K29/100*BC$5)*(1-_xlfn.NORM.DIST((LN(($L29*EXP($K29/100*BC$5)))-LN($J29)-$N29*BC$5)/($O29*SQRT(BC$5)),0,1,TRUE)))*EXP(-$F$1*BC$5)*INDEX('3)tpx females'!EM$57:EM$107,MATCH($Q29,'3)tpx females'!$DE$57:$DE$107,0))</f>
        <v>0</v>
      </c>
      <c r="BD29" s="32">
        <f ca="1">($J29*EXP(BD$5*($N29+0.5*($O29)^2))*_xlfn.NORM.DIST((LN(($L29*EXP($K29/100*BD$5)))-LN($J29)-$N29*BD$5)/($O29*SQRT(BD$5))-$O29*SQRT(BD$5),0,1,TRUE)+$L29*EXP($K29/100*BD$5)*(1-_xlfn.NORM.DIST((LN(($L29*EXP($K29/100*BD$5)))-LN($J29)-$N29*BD$5)/($O29*SQRT(BD$5)),0,1,TRUE)))*EXP(-$F$1*BD$5)*INDEX('3)tpx females'!EN$57:EN$107,MATCH($Q29,'3)tpx females'!$DE$57:$DE$107,0))</f>
        <v>0</v>
      </c>
      <c r="BE29" s="32">
        <f ca="1">($J29*EXP(BE$5*($N29+0.5*($O29)^2))*_xlfn.NORM.DIST((LN(($L29*EXP($K29/100*BE$5)))-LN($J29)-$N29*BE$5)/($O29*SQRT(BE$5))-$O29*SQRT(BE$5),0,1,TRUE)+$L29*EXP($K29/100*BE$5)*(1-_xlfn.NORM.DIST((LN(($L29*EXP($K29/100*BE$5)))-LN($J29)-$N29*BE$5)/($O29*SQRT(BE$5)),0,1,TRUE)))*EXP(-$F$1*BE$5)*INDEX('3)tpx females'!EO$57:EO$107,MATCH($Q29,'3)tpx females'!$DE$57:$DE$107,0))</f>
        <v>0</v>
      </c>
      <c r="BF29" s="32">
        <f ca="1">($J29*EXP(BF$5*($N29+0.5*($O29)^2))*_xlfn.NORM.DIST((LN(($L29*EXP($K29/100*BF$5)))-LN($J29)-$N29*BF$5)/($O29*SQRT(BF$5))-$O29*SQRT(BF$5),0,1,TRUE)+$L29*EXP($K29/100*BF$5)*(1-_xlfn.NORM.DIST((LN(($L29*EXP($K29/100*BF$5)))-LN($J29)-$N29*BF$5)/($O29*SQRT(BF$5)),0,1,TRUE)))*EXP(-$F$1*BF$5)*INDEX('3)tpx females'!EP$57:EP$107,MATCH($Q29,'3)tpx females'!$DE$57:$DE$107,0))</f>
        <v>0</v>
      </c>
      <c r="BG29" s="32">
        <f ca="1">($J29*EXP(BG$5*($N29+0.5*($O29)^2))*_xlfn.NORM.DIST((LN(($L29*EXP($K29/100*BG$5)))-LN($J29)-$N29*BG$5)/($O29*SQRT(BG$5))-$O29*SQRT(BG$5),0,1,TRUE)+$L29*EXP($K29/100*BG$5)*(1-_xlfn.NORM.DIST((LN(($L29*EXP($K29/100*BG$5)))-LN($J29)-$N29*BG$5)/($O29*SQRT(BG$5)),0,1,TRUE)))*EXP(-$F$1*BG$5)*INDEX('3)tpx females'!EQ$57:EQ$107,MATCH($Q29,'3)tpx females'!$DE$57:$DE$107,0))</f>
        <v>0</v>
      </c>
      <c r="BH29" s="32">
        <f ca="1">($J29*EXP(BH$5*($N29+0.5*($O29)^2))*_xlfn.NORM.DIST((LN(($L29*EXP($K29/100*BH$5)))-LN($J29)-$N29*BH$5)/($O29*SQRT(BH$5))-$O29*SQRT(BH$5),0,1,TRUE)+$L29*EXP($K29/100*BH$5)*(1-_xlfn.NORM.DIST((LN(($L29*EXP($K29/100*BH$5)))-LN($J29)-$N29*BH$5)/($O29*SQRT(BH$5)),0,1,TRUE)))*EXP(-$F$1*BH$5)*INDEX('3)tpx females'!ER$57:ER$107,MATCH($Q29,'3)tpx females'!$DE$57:$DE$107,0))</f>
        <v>0</v>
      </c>
      <c r="BI29" s="32">
        <f ca="1">($J29*EXP(BI$5*($N29+0.5*($O29)^2))*_xlfn.NORM.DIST((LN(($L29*EXP($K29/100*BI$5)))-LN($J29)-$N29*BI$5)/($O29*SQRT(BI$5))-$O29*SQRT(BI$5),0,1,TRUE)+$L29*EXP($K29/100*BI$5)*(1-_xlfn.NORM.DIST((LN(($L29*EXP($K29/100*BI$5)))-LN($J29)-$N29*BI$5)/($O29*SQRT(BI$5)),0,1,TRUE)))*EXP(-$F$1*BI$5)*INDEX('3)tpx females'!ES$57:ES$107,MATCH($Q29,'3)tpx females'!$DE$57:$DE$107,0))</f>
        <v>0</v>
      </c>
      <c r="BJ29" s="32">
        <f ca="1">($J29*EXP(BJ$5*($N29+0.5*($O29)^2))*_xlfn.NORM.DIST((LN(($L29*EXP($K29/100*BJ$5)))-LN($J29)-$N29*BJ$5)/($O29*SQRT(BJ$5))-$O29*SQRT(BJ$5),0,1,TRUE)+$L29*EXP($K29/100*BJ$5)*(1-_xlfn.NORM.DIST((LN(($L29*EXP($K29/100*BJ$5)))-LN($J29)-$N29*BJ$5)/($O29*SQRT(BJ$5)),0,1,TRUE)))*EXP(-$F$1*BJ$5)*INDEX('3)tpx females'!ET$57:ET$107,MATCH($Q29,'3)tpx females'!$DE$57:$DE$107,0))</f>
        <v>0</v>
      </c>
      <c r="BK29" s="32">
        <f ca="1">($J29*EXP(BK$5*($N29+0.5*($O29)^2))*_xlfn.NORM.DIST((LN(($L29*EXP($K29/100*BK$5)))-LN($J29)-$N29*BK$5)/($O29*SQRT(BK$5))-$O29*SQRT(BK$5),0,1,TRUE)+$L29*EXP($K29/100*BK$5)*(1-_xlfn.NORM.DIST((LN(($L29*EXP($K29/100*BK$5)))-LN($J29)-$N29*BK$5)/($O29*SQRT(BK$5)),0,1,TRUE)))*EXP(-$F$1*BK$5)*INDEX('3)tpx females'!EU$57:EU$107,MATCH($Q29,'3)tpx females'!$DE$57:$DE$107,0))</f>
        <v>0</v>
      </c>
      <c r="BL29" s="32">
        <f ca="1">($J29*EXP(BL$5*($N29+0.5*($O29)^2))*_xlfn.NORM.DIST((LN(($L29*EXP($K29/100*BL$5)))-LN($J29)-$N29*BL$5)/($O29*SQRT(BL$5))-$O29*SQRT(BL$5),0,1,TRUE)+$L29*EXP($K29/100*BL$5)*(1-_xlfn.NORM.DIST((LN(($L29*EXP($K29/100*BL$5)))-LN($J29)-$N29*BL$5)/($O29*SQRT(BL$5)),0,1,TRUE)))*EXP(-$F$1*BL$5)*INDEX('3)tpx females'!EV$57:EV$107,MATCH($Q29,'3)tpx females'!$DE$57:$DE$107,0))</f>
        <v>0</v>
      </c>
      <c r="BM29" s="32">
        <f ca="1">($J29*EXP(BM$5*($N29+0.5*($O29)^2))*_xlfn.NORM.DIST((LN(($L29*EXP($K29/100*BM$5)))-LN($J29)-$N29*BM$5)/($O29*SQRT(BM$5))-$O29*SQRT(BM$5),0,1,TRUE)+$L29*EXP($K29/100*BM$5)*(1-_xlfn.NORM.DIST((LN(($L29*EXP($K29/100*BM$5)))-LN($J29)-$N29*BM$5)/($O29*SQRT(BM$5)),0,1,TRUE)))*EXP(-$F$1*BM$5)*INDEX('3)tpx females'!EW$57:EW$107,MATCH($Q29,'3)tpx females'!$DE$57:$DE$107,0))</f>
        <v>0</v>
      </c>
      <c r="BN29" s="32">
        <f ca="1">($J29*EXP(BN$5*($N29+0.5*($O29)^2))*_xlfn.NORM.DIST((LN(($L29*EXP($K29/100*BN$5)))-LN($J29)-$N29*BN$5)/($O29*SQRT(BN$5))-$O29*SQRT(BN$5),0,1,TRUE)+$L29*EXP($K29/100*BN$5)*(1-_xlfn.NORM.DIST((LN(($L29*EXP($K29/100*BN$5)))-LN($J29)-$N29*BN$5)/($O29*SQRT(BN$5)),0,1,TRUE)))*EXP(-$F$1*BN$5)*INDEX('3)tpx females'!EX$57:EX$107,MATCH($Q29,'3)tpx females'!$DE$57:$DE$107,0))</f>
        <v>0</v>
      </c>
      <c r="BO29" s="32">
        <f ca="1">($J29*EXP(BO$5*($N29+0.5*($O29)^2))*_xlfn.NORM.DIST((LN(($L29*EXP($K29/100*BO$5)))-LN($J29)-$N29*BO$5)/($O29*SQRT(BO$5))-$O29*SQRT(BO$5),0,1,TRUE)+$L29*EXP($K29/100*BO$5)*(1-_xlfn.NORM.DIST((LN(($L29*EXP($K29/100*BO$5)))-LN($J29)-$N29*BO$5)/($O29*SQRT(BO$5)),0,1,TRUE)))*EXP(-$F$1*BO$5)*INDEX('3)tpx females'!EY$57:EY$107,MATCH($Q29,'3)tpx females'!$DE$57:$DE$107,0))</f>
        <v>0</v>
      </c>
      <c r="BP29" s="32">
        <f ca="1">($J29*EXP(BP$5*($N29+0.5*($O29)^2))*_xlfn.NORM.DIST((LN(($L29*EXP($K29/100*BP$5)))-LN($J29)-$N29*BP$5)/($O29*SQRT(BP$5))-$O29*SQRT(BP$5),0,1,TRUE)+$L29*EXP($K29/100*BP$5)*(1-_xlfn.NORM.DIST((LN(($L29*EXP($K29/100*BP$5)))-LN($J29)-$N29*BP$5)/($O29*SQRT(BP$5)),0,1,TRUE)))*EXP(-$F$1*BP$5)*INDEX('3)tpx females'!EZ$57:EZ$107,MATCH($Q29,'3)tpx females'!$DE$57:$DE$107,0))</f>
        <v>0</v>
      </c>
      <c r="BQ29" s="32">
        <f ca="1">($J29*EXP(BQ$5*($N29+0.5*($O29)^2))*_xlfn.NORM.DIST((LN(($L29*EXP($K29/100*BQ$5)))-LN($J29)-$N29*BQ$5)/($O29*SQRT(BQ$5))-$O29*SQRT(BQ$5),0,1,TRUE)+$L29*EXP($K29/100*BQ$5)*(1-_xlfn.NORM.DIST((LN(($L29*EXP($K29/100*BQ$5)))-LN($J29)-$N29*BQ$5)/($O29*SQRT(BQ$5)),0,1,TRUE)))*EXP(-$F$1*BQ$5)*INDEX('3)tpx females'!FA$57:FA$107,MATCH($Q29,'3)tpx females'!$DE$57:$DE$107,0))</f>
        <v>0</v>
      </c>
      <c r="BR29" s="32">
        <f ca="1">($J29*EXP(BR$5*($N29+0.5*($O29)^2))*_xlfn.NORM.DIST((LN(($L29*EXP($K29/100*BR$5)))-LN($J29)-$N29*BR$5)/($O29*SQRT(BR$5))-$O29*SQRT(BR$5),0,1,TRUE)+$L29*EXP($K29/100*BR$5)*(1-_xlfn.NORM.DIST((LN(($L29*EXP($K29/100*BR$5)))-LN($J29)-$N29*BR$5)/($O29*SQRT(BR$5)),0,1,TRUE)))*EXP(-$F$1*BR$5)*INDEX('3)tpx females'!FB$57:FB$107,MATCH($Q29,'3)tpx females'!$DE$57:$DE$107,0))</f>
        <v>0</v>
      </c>
      <c r="BS29" s="32">
        <f ca="1">($J29*EXP(BS$5*($N29+0.5*($O29)^2))*_xlfn.NORM.DIST((LN(($L29*EXP($K29/100*BS$5)))-LN($J29)-$N29*BS$5)/($O29*SQRT(BS$5))-$O29*SQRT(BS$5),0,1,TRUE)+$L29*EXP($K29/100*BS$5)*(1-_xlfn.NORM.DIST((LN(($L29*EXP($K29/100*BS$5)))-LN($J29)-$N29*BS$5)/($O29*SQRT(BS$5)),0,1,TRUE)))*EXP(-$F$1*BS$5)*INDEX('3)tpx females'!FC$57:FC$107,MATCH($Q29,'3)tpx females'!$DE$57:$DE$107,0))</f>
        <v>0</v>
      </c>
      <c r="BT29" s="32">
        <f ca="1">($J29*EXP(BT$5*($N29+0.5*($O29)^2))*_xlfn.NORM.DIST((LN(($L29*EXP($K29/100*BT$5)))-LN($J29)-$N29*BT$5)/($O29*SQRT(BT$5))-$O29*SQRT(BT$5),0,1,TRUE)+$L29*EXP($K29/100*BT$5)*(1-_xlfn.NORM.DIST((LN(($L29*EXP($K29/100*BT$5)))-LN($J29)-$N29*BT$5)/($O29*SQRT(BT$5)),0,1,TRUE)))*EXP(-$F$1*BT$5)*INDEX('3)tpx females'!FD$57:FD$107,MATCH($Q29,'3)tpx females'!$DE$57:$DE$107,0))</f>
        <v>0</v>
      </c>
    </row>
    <row r="30" spans="2:72" x14ac:dyDescent="0.25">
      <c r="B30" s="32" t="s">
        <v>16</v>
      </c>
      <c r="C30" s="32" t="s">
        <v>14</v>
      </c>
      <c r="D30" s="49">
        <v>11451</v>
      </c>
      <c r="E30" s="32" t="s">
        <v>13</v>
      </c>
      <c r="F30" s="32" t="s">
        <v>17</v>
      </c>
      <c r="G30" s="49" t="s">
        <v>17</v>
      </c>
      <c r="H30" s="32" t="s">
        <v>17</v>
      </c>
      <c r="I30" s="32" t="s">
        <v>24</v>
      </c>
      <c r="J30" s="32">
        <v>741405</v>
      </c>
      <c r="K30" s="32">
        <v>7.4499999999999993</v>
      </c>
      <c r="L30" s="32">
        <f>'3) 2016 cases'!M30*EXP('3) 2016 cases'!L30/100)</f>
        <v>369008.01768186863</v>
      </c>
      <c r="M30" s="32"/>
      <c r="N30" s="32">
        <f>INDEX('2b)Working'!$I$61:$P$61,MATCH($I30,'2b)Working'!$I$60:$P$60,0))</f>
        <v>7.2302392103851601E-2</v>
      </c>
      <c r="O30" s="32">
        <f>INDEX('2b)Working'!$I$62:$P$62,MATCH($I30,'2b)Working'!$I$60:$P$60,0))</f>
        <v>5.5424966377019061E-2</v>
      </c>
      <c r="P30" s="32"/>
      <c r="Q30" s="32">
        <f t="shared" si="3"/>
        <v>86</v>
      </c>
      <c r="U30" s="32">
        <f t="shared" ca="1" si="2"/>
        <v>380359.07502028317</v>
      </c>
      <c r="W30" s="32">
        <f ca="1">($J30*EXP(W$5*($N30+0.5*($O30)^2))*_xlfn.NORM.DIST((LN(($L30*EXP($K30/100*W$5)))-LN($J30)-$N30*W$5)/($O30*SQRT(W$5))-$O30*SQRT(W$5),0,1,TRUE)+$L30*EXP($K30/100*W$5)*(1-_xlfn.NORM.DIST((LN(($L30*EXP($K30/100*W$5)))-LN($J30)-$N30*W$5)/($O30*SQRT(W$5)),0,1,TRUE)))*EXP(-$F$1*W$5)*INDEX('3)tpx females'!DG$57:DG$107,MATCH($Q30,'3)tpx females'!$DE$57:$DE$107,0))</f>
        <v>27047.348027828153</v>
      </c>
      <c r="X30" s="32">
        <f ca="1">($J30*EXP(X$5*($N30+0.5*($O30)^2))*_xlfn.NORM.DIST((LN(($L30*EXP($K30/100*X$5)))-LN($J30)-$N30*X$5)/($O30*SQRT(X$5))-$O30*SQRT(X$5),0,1,TRUE)+$L30*EXP($K30/100*X$5)*(1-_xlfn.NORM.DIST((LN(($L30*EXP($K30/100*X$5)))-LN($J30)-$N30*X$5)/($O30*SQRT(X$5)),0,1,TRUE)))*EXP(-$F$1*X$5)*INDEX('3)tpx females'!DH$57:DH$107,MATCH($Q30,'3)tpx females'!$DE$57:$DE$107,0))</f>
        <v>28299.531699277592</v>
      </c>
      <c r="Y30" s="32">
        <f ca="1">($J30*EXP(Y$5*($N30+0.5*($O30)^2))*_xlfn.NORM.DIST((LN(($L30*EXP($K30/100*Y$5)))-LN($J30)-$N30*Y$5)/($O30*SQRT(Y$5))-$O30*SQRT(Y$5),0,1,TRUE)+$L30*EXP($K30/100*Y$5)*(1-_xlfn.NORM.DIST((LN(($L30*EXP($K30/100*Y$5)))-LN($J30)-$N30*Y$5)/($O30*SQRT(Y$5)),0,1,TRUE)))*EXP(-$F$1*Y$5)*INDEX('3)tpx females'!DI$57:DI$107,MATCH($Q30,'3)tpx females'!$DE$57:$DE$107,0))</f>
        <v>29889.453437813911</v>
      </c>
      <c r="Z30" s="32">
        <f ca="1">($J30*EXP(Z$5*($N30+0.5*($O30)^2))*_xlfn.NORM.DIST((LN(($L30*EXP($K30/100*Z$5)))-LN($J30)-$N30*Z$5)/($O30*SQRT(Z$5))-$O30*SQRT(Z$5),0,1,TRUE)+$L30*EXP($K30/100*Z$5)*(1-_xlfn.NORM.DIST((LN(($L30*EXP($K30/100*Z$5)))-LN($J30)-$N30*Z$5)/($O30*SQRT(Z$5)),0,1,TRUE)))*EXP(-$F$1*Z$5)*INDEX('3)tpx females'!DJ$57:DJ$107,MATCH($Q30,'3)tpx females'!$DE$57:$DE$107,0))</f>
        <v>32464.063469522596</v>
      </c>
      <c r="AA30" s="32">
        <f ca="1">($J30*EXP(AA$5*($N30+0.5*($O30)^2))*_xlfn.NORM.DIST((LN(($L30*EXP($K30/100*AA$5)))-LN($J30)-$N30*AA$5)/($O30*SQRT(AA$5))-$O30*SQRT(AA$5),0,1,TRUE)+$L30*EXP($K30/100*AA$5)*(1-_xlfn.NORM.DIST((LN(($L30*EXP($K30/100*AA$5)))-LN($J30)-$N30*AA$5)/($O30*SQRT(AA$5)),0,1,TRUE)))*EXP(-$F$1*AA$5)*INDEX('3)tpx females'!DK$57:DK$107,MATCH($Q30,'3)tpx females'!$DE$57:$DE$107,0))</f>
        <v>32766.033884735483</v>
      </c>
      <c r="AB30" s="32">
        <f ca="1">($J30*EXP(AB$5*($N30+0.5*($O30)^2))*_xlfn.NORM.DIST((LN(($L30*EXP($K30/100*AB$5)))-LN($J30)-$N30*AB$5)/($O30*SQRT(AB$5))-$O30*SQRT(AB$5),0,1,TRUE)+$L30*EXP($K30/100*AB$5)*(1-_xlfn.NORM.DIST((LN(($L30*EXP($K30/100*AB$5)))-LN($J30)-$N30*AB$5)/($O30*SQRT(AB$5)),0,1,TRUE)))*EXP(-$F$1*AB$5)*INDEX('3)tpx females'!DL$57:DL$107,MATCH($Q30,'3)tpx females'!$DE$57:$DE$107,0))</f>
        <v>31208.17012646818</v>
      </c>
      <c r="AC30" s="32">
        <f ca="1">($J30*EXP(AC$5*($N30+0.5*($O30)^2))*_xlfn.NORM.DIST((LN(($L30*EXP($K30/100*AC$5)))-LN($J30)-$N30*AC$5)/($O30*SQRT(AC$5))-$O30*SQRT(AC$5),0,1,TRUE)+$L30*EXP($K30/100*AC$5)*(1-_xlfn.NORM.DIST((LN(($L30*EXP($K30/100*AC$5)))-LN($J30)-$N30*AC$5)/($O30*SQRT(AC$5)),0,1,TRUE)))*EXP(-$F$1*AC$5)*INDEX('3)tpx females'!DM$57:DM$107,MATCH($Q30,'3)tpx females'!$DE$57:$DE$107,0))</f>
        <v>29737.978106524872</v>
      </c>
      <c r="AD30" s="32">
        <f ca="1">($J30*EXP(AD$5*($N30+0.5*($O30)^2))*_xlfn.NORM.DIST((LN(($L30*EXP($K30/100*AD$5)))-LN($J30)-$N30*AD$5)/($O30*SQRT(AD$5))-$O30*SQRT(AD$5),0,1,TRUE)+$L30*EXP($K30/100*AD$5)*(1-_xlfn.NORM.DIST((LN(($L30*EXP($K30/100*AD$5)))-LN($J30)-$N30*AD$5)/($O30*SQRT(AD$5)),0,1,TRUE)))*EXP(-$F$1*AD$5)*INDEX('3)tpx females'!DN$57:DN$107,MATCH($Q30,'3)tpx females'!$DE$57:$DE$107,0))</f>
        <v>28284.811613559246</v>
      </c>
      <c r="AE30" s="32">
        <f ca="1">($J30*EXP(AE$5*($N30+0.5*($O30)^2))*_xlfn.NORM.DIST((LN(($L30*EXP($K30/100*AE$5)))-LN($J30)-$N30*AE$5)/($O30*SQRT(AE$5))-$O30*SQRT(AE$5),0,1,TRUE)+$L30*EXP($K30/100*AE$5)*(1-_xlfn.NORM.DIST((LN(($L30*EXP($K30/100*AE$5)))-LN($J30)-$N30*AE$5)/($O30*SQRT(AE$5)),0,1,TRUE)))*EXP(-$F$1*AE$5)*INDEX('3)tpx females'!DO$57:DO$107,MATCH($Q30,'3)tpx females'!$DE$57:$DE$107,0))</f>
        <v>27174.0957645454</v>
      </c>
      <c r="AF30" s="32">
        <f ca="1">($J30*EXP(AF$5*($N30+0.5*($O30)^2))*_xlfn.NORM.DIST((LN(($L30*EXP($K30/100*AF$5)))-LN($J30)-$N30*AF$5)/($O30*SQRT(AF$5))-$O30*SQRT(AF$5),0,1,TRUE)+$L30*EXP($K30/100*AF$5)*(1-_xlfn.NORM.DIST((LN(($L30*EXP($K30/100*AF$5)))-LN($J30)-$N30*AF$5)/($O30*SQRT(AF$5)),0,1,TRUE)))*EXP(-$F$1*AF$5)*INDEX('3)tpx females'!DP$57:DP$107,MATCH($Q30,'3)tpx females'!$DE$57:$DE$107,0))</f>
        <v>24089.075081334853</v>
      </c>
      <c r="AG30" s="32">
        <f ca="1">($J30*EXP(AG$5*($N30+0.5*($O30)^2))*_xlfn.NORM.DIST((LN(($L30*EXP($K30/100*AG$5)))-LN($J30)-$N30*AG$5)/($O30*SQRT(AG$5))-$O30*SQRT(AG$5),0,1,TRUE)+$L30*EXP($K30/100*AG$5)*(1-_xlfn.NORM.DIST((LN(($L30*EXP($K30/100*AG$5)))-LN($J30)-$N30*AG$5)/($O30*SQRT(AG$5)),0,1,TRUE)))*EXP(-$F$1*AG$5)*INDEX('3)tpx females'!DQ$57:DQ$107,MATCH($Q30,'3)tpx females'!$DE$57:$DE$107,0))</f>
        <v>21070.199310937704</v>
      </c>
      <c r="AH30" s="32">
        <f ca="1">($J30*EXP(AH$5*($N30+0.5*($O30)^2))*_xlfn.NORM.DIST((LN(($L30*EXP($K30/100*AH$5)))-LN($J30)-$N30*AH$5)/($O30*SQRT(AH$5))-$O30*SQRT(AH$5),0,1,TRUE)+$L30*EXP($K30/100*AH$5)*(1-_xlfn.NORM.DIST((LN(($L30*EXP($K30/100*AH$5)))-LN($J30)-$N30*AH$5)/($O30*SQRT(AH$5)),0,1,TRUE)))*EXP(-$F$1*AH$5)*INDEX('3)tpx females'!DR$57:DR$107,MATCH($Q30,'3)tpx females'!$DE$57:$DE$107,0))</f>
        <v>17793.476200164863</v>
      </c>
      <c r="AI30" s="32">
        <f ca="1">($J30*EXP(AI$5*($N30+0.5*($O30)^2))*_xlfn.NORM.DIST((LN(($L30*EXP($K30/100*AI$5)))-LN($J30)-$N30*AI$5)/($O30*SQRT(AI$5))-$O30*SQRT(AI$5),0,1,TRUE)+$L30*EXP($K30/100*AI$5)*(1-_xlfn.NORM.DIST((LN(($L30*EXP($K30/100*AI$5)))-LN($J30)-$N30*AI$5)/($O30*SQRT(AI$5)),0,1,TRUE)))*EXP(-$F$1*AI$5)*INDEX('3)tpx females'!DS$57:DS$107,MATCH($Q30,'3)tpx females'!$DE$57:$DE$107,0))</f>
        <v>14445.923123540904</v>
      </c>
      <c r="AJ30" s="32">
        <f ca="1">($J30*EXP(AJ$5*($N30+0.5*($O30)^2))*_xlfn.NORM.DIST((LN(($L30*EXP($K30/100*AJ$5)))-LN($J30)-$N30*AJ$5)/($O30*SQRT(AJ$5))-$O30*SQRT(AJ$5),0,1,TRUE)+$L30*EXP($K30/100*AJ$5)*(1-_xlfn.NORM.DIST((LN(($L30*EXP($K30/100*AJ$5)))-LN($J30)-$N30*AJ$5)/($O30*SQRT(AJ$5)),0,1,TRUE)))*EXP(-$F$1*AJ$5)*INDEX('3)tpx females'!DT$57:DT$107,MATCH($Q30,'3)tpx females'!$DE$57:$DE$107,0))</f>
        <v>11258.62431836941</v>
      </c>
      <c r="AK30" s="32">
        <f ca="1">($J30*EXP(AK$5*($N30+0.5*($O30)^2))*_xlfn.NORM.DIST((LN(($L30*EXP($K30/100*AK$5)))-LN($J30)-$N30*AK$5)/($O30*SQRT(AK$5))-$O30*SQRT(AK$5),0,1,TRUE)+$L30*EXP($K30/100*AK$5)*(1-_xlfn.NORM.DIST((LN(($L30*EXP($K30/100*AK$5)))-LN($J30)-$N30*AK$5)/($O30*SQRT(AK$5)),0,1,TRUE)))*EXP(-$F$1*AK$5)*INDEX('3)tpx females'!DU$57:DU$107,MATCH($Q30,'3)tpx females'!$DE$57:$DE$107,0))</f>
        <v>8427.1453770520129</v>
      </c>
      <c r="AL30" s="32">
        <f ca="1">($J30*EXP(AL$5*($N30+0.5*($O30)^2))*_xlfn.NORM.DIST((LN(($L30*EXP($K30/100*AL$5)))-LN($J30)-$N30*AL$5)/($O30*SQRT(AL$5))-$O30*SQRT(AL$5),0,1,TRUE)+$L30*EXP($K30/100*AL$5)*(1-_xlfn.NORM.DIST((LN(($L30*EXP($K30/100*AL$5)))-LN($J30)-$N30*AL$5)/($O30*SQRT(AL$5)),0,1,TRUE)))*EXP(-$F$1*AL$5)*INDEX('3)tpx females'!DV$57:DV$107,MATCH($Q30,'3)tpx females'!$DE$57:$DE$107,0))</f>
        <v>6012.6961135003703</v>
      </c>
      <c r="AM30" s="32">
        <f ca="1">($J30*EXP(AM$5*($N30+0.5*($O30)^2))*_xlfn.NORM.DIST((LN(($L30*EXP($K30/100*AM$5)))-LN($J30)-$N30*AM$5)/($O30*SQRT(AM$5))-$O30*SQRT(AM$5),0,1,TRUE)+$L30*EXP($K30/100*AM$5)*(1-_xlfn.NORM.DIST((LN(($L30*EXP($K30/100*AM$5)))-LN($J30)-$N30*AM$5)/($O30*SQRT(AM$5)),0,1,TRUE)))*EXP(-$F$1*AM$5)*INDEX('3)tpx females'!DW$57:DW$107,MATCH($Q30,'3)tpx females'!$DE$57:$DE$107,0))</f>
        <v>4086.9874397072367</v>
      </c>
      <c r="AN30" s="32">
        <f ca="1">($J30*EXP(AN$5*($N30+0.5*($O30)^2))*_xlfn.NORM.DIST((LN(($L30*EXP($K30/100*AN$5)))-LN($J30)-$N30*AN$5)/($O30*SQRT(AN$5))-$O30*SQRT(AN$5),0,1,TRUE)+$L30*EXP($K30/100*AN$5)*(1-_xlfn.NORM.DIST((LN(($L30*EXP($K30/100*AN$5)))-LN($J30)-$N30*AN$5)/($O30*SQRT(AN$5)),0,1,TRUE)))*EXP(-$F$1*AN$5)*INDEX('3)tpx females'!DX$57:DX$107,MATCH($Q30,'3)tpx females'!$DE$57:$DE$107,0))</f>
        <v>2650.9160542016393</v>
      </c>
      <c r="AO30" s="32">
        <f ca="1">($J30*EXP(AO$5*($N30+0.5*($O30)^2))*_xlfn.NORM.DIST((LN(($L30*EXP($K30/100*AO$5)))-LN($J30)-$N30*AO$5)/($O30*SQRT(AO$5))-$O30*SQRT(AO$5),0,1,TRUE)+$L30*EXP($K30/100*AO$5)*(1-_xlfn.NORM.DIST((LN(($L30*EXP($K30/100*AO$5)))-LN($J30)-$N30*AO$5)/($O30*SQRT(AO$5)),0,1,TRUE)))*EXP(-$F$1*AO$5)*INDEX('3)tpx females'!DY$57:DY$107,MATCH($Q30,'3)tpx females'!$DE$57:$DE$107,0))</f>
        <v>1637.5557797362401</v>
      </c>
      <c r="AP30" s="32">
        <f ca="1">($J30*EXP(AP$5*($N30+0.5*($O30)^2))*_xlfn.NORM.DIST((LN(($L30*EXP($K30/100*AP$5)))-LN($J30)-$N30*AP$5)/($O30*SQRT(AP$5))-$O30*SQRT(AP$5),0,1,TRUE)+$L30*EXP($K30/100*AP$5)*(1-_xlfn.NORM.DIST((LN(($L30*EXP($K30/100*AP$5)))-LN($J30)-$N30*AP$5)/($O30*SQRT(AP$5)),0,1,TRUE)))*EXP(-$F$1*AP$5)*INDEX('3)tpx females'!DZ$57:DZ$107,MATCH($Q30,'3)tpx females'!$DE$57:$DE$107,0))</f>
        <v>964.72444522797196</v>
      </c>
      <c r="AQ30" s="32">
        <f ca="1">($J30*EXP(AQ$5*($N30+0.5*($O30)^2))*_xlfn.NORM.DIST((LN(($L30*EXP($K30/100*AQ$5)))-LN($J30)-$N30*AQ$5)/($O30*SQRT(AQ$5))-$O30*SQRT(AQ$5),0,1,TRUE)+$L30*EXP($K30/100*AQ$5)*(1-_xlfn.NORM.DIST((LN(($L30*EXP($K30/100*AQ$5)))-LN($J30)-$N30*AQ$5)/($O30*SQRT(AQ$5)),0,1,TRUE)))*EXP(-$F$1*AQ$5)*INDEX('3)tpx females'!EA$57:EA$107,MATCH($Q30,'3)tpx females'!$DE$57:$DE$107,0))</f>
        <v>526.85177349377011</v>
      </c>
      <c r="AR30" s="32">
        <f ca="1">($J30*EXP(AR$5*($N30+0.5*($O30)^2))*_xlfn.NORM.DIST((LN(($L30*EXP($K30/100*AR$5)))-LN($J30)-$N30*AR$5)/($O30*SQRT(AR$5))-$O30*SQRT(AR$5),0,1,TRUE)+$L30*EXP($K30/100*AR$5)*(1-_xlfn.NORM.DIST((LN(($L30*EXP($K30/100*AR$5)))-LN($J30)-$N30*AR$5)/($O30*SQRT(AR$5)),0,1,TRUE)))*EXP(-$F$1*AR$5)*INDEX('3)tpx females'!EB$57:EB$107,MATCH($Q30,'3)tpx females'!$DE$57:$DE$107,0))</f>
        <v>289.59396278230122</v>
      </c>
      <c r="AS30" s="32">
        <f ca="1">($J30*EXP(AS$5*($N30+0.5*($O30)^2))*_xlfn.NORM.DIST((LN(($L30*EXP($K30/100*AS$5)))-LN($J30)-$N30*AS$5)/($O30*SQRT(AS$5))-$O30*SQRT(AS$5),0,1,TRUE)+$L30*EXP($K30/100*AS$5)*(1-_xlfn.NORM.DIST((LN(($L30*EXP($K30/100*AS$5)))-LN($J30)-$N30*AS$5)/($O30*SQRT(AS$5)),0,1,TRUE)))*EXP(-$F$1*AS$5)*INDEX('3)tpx females'!EC$57:EC$107,MATCH($Q30,'3)tpx females'!$DE$57:$DE$107,0))</f>
        <v>160.57830623252764</v>
      </c>
      <c r="AT30" s="32">
        <f ca="1">($J30*EXP(AT$5*($N30+0.5*($O30)^2))*_xlfn.NORM.DIST((LN(($L30*EXP($K30/100*AT$5)))-LN($J30)-$N30*AT$5)/($O30*SQRT(AT$5))-$O30*SQRT(AT$5),0,1,TRUE)+$L30*EXP($K30/100*AT$5)*(1-_xlfn.NORM.DIST((LN(($L30*EXP($K30/100*AT$5)))-LN($J30)-$N30*AT$5)/($O30*SQRT(AT$5)),0,1,TRUE)))*EXP(-$F$1*AT$5)*INDEX('3)tpx females'!ED$57:ED$107,MATCH($Q30,'3)tpx females'!$DE$57:$DE$107,0))</f>
        <v>73.241603725851775</v>
      </c>
      <c r="AU30" s="32">
        <f ca="1">($J30*EXP(AU$5*($N30+0.5*($O30)^2))*_xlfn.NORM.DIST((LN(($L30*EXP($K30/100*AU$5)))-LN($J30)-$N30*AU$5)/($O30*SQRT(AU$5))-$O30*SQRT(AU$5),0,1,TRUE)+$L30*EXP($K30/100*AU$5)*(1-_xlfn.NORM.DIST((LN(($L30*EXP($K30/100*AU$5)))-LN($J30)-$N30*AU$5)/($O30*SQRT(AU$5)),0,1,TRUE)))*EXP(-$F$1*AU$5)*INDEX('3)tpx females'!EE$57:EE$107,MATCH($Q30,'3)tpx females'!$DE$57:$DE$107,0))</f>
        <v>0</v>
      </c>
      <c r="AV30" s="32">
        <f ca="1">($J30*EXP(AV$5*($N30+0.5*($O30)^2))*_xlfn.NORM.DIST((LN(($L30*EXP($K30/100*AV$5)))-LN($J30)-$N30*AV$5)/($O30*SQRT(AV$5))-$O30*SQRT(AV$5),0,1,TRUE)+$L30*EXP($K30/100*AV$5)*(1-_xlfn.NORM.DIST((LN(($L30*EXP($K30/100*AV$5)))-LN($J30)-$N30*AV$5)/($O30*SQRT(AV$5)),0,1,TRUE)))*EXP(-$F$1*AV$5)*INDEX('3)tpx females'!EF$57:EF$107,MATCH($Q30,'3)tpx females'!$DE$57:$DE$107,0))</f>
        <v>0</v>
      </c>
      <c r="AW30" s="32">
        <f ca="1">($J30*EXP(AW$5*($N30+0.5*($O30)^2))*_xlfn.NORM.DIST((LN(($L30*EXP($K30/100*AW$5)))-LN($J30)-$N30*AW$5)/($O30*SQRT(AW$5))-$O30*SQRT(AW$5),0,1,TRUE)+$L30*EXP($K30/100*AW$5)*(1-_xlfn.NORM.DIST((LN(($L30*EXP($K30/100*AW$5)))-LN($J30)-$N30*AW$5)/($O30*SQRT(AW$5)),0,1,TRUE)))*EXP(-$F$1*AW$5)*INDEX('3)tpx females'!EG$57:EG$107,MATCH($Q30,'3)tpx females'!$DE$57:$DE$107,0))</f>
        <v>0</v>
      </c>
      <c r="AX30" s="32">
        <f ca="1">($J30*EXP(AX$5*($N30+0.5*($O30)^2))*_xlfn.NORM.DIST((LN(($L30*EXP($K30/100*AX$5)))-LN($J30)-$N30*AX$5)/($O30*SQRT(AX$5))-$O30*SQRT(AX$5),0,1,TRUE)+$L30*EXP($K30/100*AX$5)*(1-_xlfn.NORM.DIST((LN(($L30*EXP($K30/100*AX$5)))-LN($J30)-$N30*AX$5)/($O30*SQRT(AX$5)),0,1,TRUE)))*EXP(-$F$1*AX$5)*INDEX('3)tpx females'!EH$57:EH$107,MATCH($Q30,'3)tpx females'!$DE$57:$DE$107,0))</f>
        <v>0</v>
      </c>
      <c r="AY30" s="32">
        <f ca="1">($J30*EXP(AY$5*($N30+0.5*($O30)^2))*_xlfn.NORM.DIST((LN(($L30*EXP($K30/100*AY$5)))-LN($J30)-$N30*AY$5)/($O30*SQRT(AY$5))-$O30*SQRT(AY$5),0,1,TRUE)+$L30*EXP($K30/100*AY$5)*(1-_xlfn.NORM.DIST((LN(($L30*EXP($K30/100*AY$5)))-LN($J30)-$N30*AY$5)/($O30*SQRT(AY$5)),0,1,TRUE)))*EXP(-$F$1*AY$5)*INDEX('3)tpx females'!EI$57:EI$107,MATCH($Q30,'3)tpx females'!$DE$57:$DE$107,0))</f>
        <v>0</v>
      </c>
      <c r="AZ30" s="32">
        <f ca="1">($J30*EXP(AZ$5*($N30+0.5*($O30)^2))*_xlfn.NORM.DIST((LN(($L30*EXP($K30/100*AZ$5)))-LN($J30)-$N30*AZ$5)/($O30*SQRT(AZ$5))-$O30*SQRT(AZ$5),0,1,TRUE)+$L30*EXP($K30/100*AZ$5)*(1-_xlfn.NORM.DIST((LN(($L30*EXP($K30/100*AZ$5)))-LN($J30)-$N30*AZ$5)/($O30*SQRT(AZ$5)),0,1,TRUE)))*EXP(-$F$1*AZ$5)*INDEX('3)tpx females'!EJ$57:EJ$107,MATCH($Q30,'3)tpx females'!$DE$57:$DE$107,0))</f>
        <v>0</v>
      </c>
      <c r="BA30" s="32">
        <f ca="1">($J30*EXP(BA$5*($N30+0.5*($O30)^2))*_xlfn.NORM.DIST((LN(($L30*EXP($K30/100*BA$5)))-LN($J30)-$N30*BA$5)/($O30*SQRT(BA$5))-$O30*SQRT(BA$5),0,1,TRUE)+$L30*EXP($K30/100*BA$5)*(1-_xlfn.NORM.DIST((LN(($L30*EXP($K30/100*BA$5)))-LN($J30)-$N30*BA$5)/($O30*SQRT(BA$5)),0,1,TRUE)))*EXP(-$F$1*BA$5)*INDEX('3)tpx females'!EK$57:EK$107,MATCH($Q30,'3)tpx females'!$DE$57:$DE$107,0))</f>
        <v>0</v>
      </c>
      <c r="BB30" s="32">
        <f ca="1">($J30*EXP(BB$5*($N30+0.5*($O30)^2))*_xlfn.NORM.DIST((LN(($L30*EXP($K30/100*BB$5)))-LN($J30)-$N30*BB$5)/($O30*SQRT(BB$5))-$O30*SQRT(BB$5),0,1,TRUE)+$L30*EXP($K30/100*BB$5)*(1-_xlfn.NORM.DIST((LN(($L30*EXP($K30/100*BB$5)))-LN($J30)-$N30*BB$5)/($O30*SQRT(BB$5)),0,1,TRUE)))*EXP(-$F$1*BB$5)*INDEX('3)tpx females'!EL$57:EL$107,MATCH($Q30,'3)tpx females'!$DE$57:$DE$107,0))</f>
        <v>0</v>
      </c>
      <c r="BC30" s="32">
        <f ca="1">($J30*EXP(BC$5*($N30+0.5*($O30)^2))*_xlfn.NORM.DIST((LN(($L30*EXP($K30/100*BC$5)))-LN($J30)-$N30*BC$5)/($O30*SQRT(BC$5))-$O30*SQRT(BC$5),0,1,TRUE)+$L30*EXP($K30/100*BC$5)*(1-_xlfn.NORM.DIST((LN(($L30*EXP($K30/100*BC$5)))-LN($J30)-$N30*BC$5)/($O30*SQRT(BC$5)),0,1,TRUE)))*EXP(-$F$1*BC$5)*INDEX('3)tpx females'!EM$57:EM$107,MATCH($Q30,'3)tpx females'!$DE$57:$DE$107,0))</f>
        <v>0</v>
      </c>
      <c r="BD30" s="32">
        <f ca="1">($J30*EXP(BD$5*($N30+0.5*($O30)^2))*_xlfn.NORM.DIST((LN(($L30*EXP($K30/100*BD$5)))-LN($J30)-$N30*BD$5)/($O30*SQRT(BD$5))-$O30*SQRT(BD$5),0,1,TRUE)+$L30*EXP($K30/100*BD$5)*(1-_xlfn.NORM.DIST((LN(($L30*EXP($K30/100*BD$5)))-LN($J30)-$N30*BD$5)/($O30*SQRT(BD$5)),0,1,TRUE)))*EXP(-$F$1*BD$5)*INDEX('3)tpx females'!EN$57:EN$107,MATCH($Q30,'3)tpx females'!$DE$57:$DE$107,0))</f>
        <v>0</v>
      </c>
      <c r="BE30" s="32">
        <f ca="1">($J30*EXP(BE$5*($N30+0.5*($O30)^2))*_xlfn.NORM.DIST((LN(($L30*EXP($K30/100*BE$5)))-LN($J30)-$N30*BE$5)/($O30*SQRT(BE$5))-$O30*SQRT(BE$5),0,1,TRUE)+$L30*EXP($K30/100*BE$5)*(1-_xlfn.NORM.DIST((LN(($L30*EXP($K30/100*BE$5)))-LN($J30)-$N30*BE$5)/($O30*SQRT(BE$5)),0,1,TRUE)))*EXP(-$F$1*BE$5)*INDEX('3)tpx females'!EO$57:EO$107,MATCH($Q30,'3)tpx females'!$DE$57:$DE$107,0))</f>
        <v>0</v>
      </c>
      <c r="BF30" s="32">
        <f ca="1">($J30*EXP(BF$5*($N30+0.5*($O30)^2))*_xlfn.NORM.DIST((LN(($L30*EXP($K30/100*BF$5)))-LN($J30)-$N30*BF$5)/($O30*SQRT(BF$5))-$O30*SQRT(BF$5),0,1,TRUE)+$L30*EXP($K30/100*BF$5)*(1-_xlfn.NORM.DIST((LN(($L30*EXP($K30/100*BF$5)))-LN($J30)-$N30*BF$5)/($O30*SQRT(BF$5)),0,1,TRUE)))*EXP(-$F$1*BF$5)*INDEX('3)tpx females'!EP$57:EP$107,MATCH($Q30,'3)tpx females'!$DE$57:$DE$107,0))</f>
        <v>0</v>
      </c>
      <c r="BG30" s="32">
        <f ca="1">($J30*EXP(BG$5*($N30+0.5*($O30)^2))*_xlfn.NORM.DIST((LN(($L30*EXP($K30/100*BG$5)))-LN($J30)-$N30*BG$5)/($O30*SQRT(BG$5))-$O30*SQRT(BG$5),0,1,TRUE)+$L30*EXP($K30/100*BG$5)*(1-_xlfn.NORM.DIST((LN(($L30*EXP($K30/100*BG$5)))-LN($J30)-$N30*BG$5)/($O30*SQRT(BG$5)),0,1,TRUE)))*EXP(-$F$1*BG$5)*INDEX('3)tpx females'!EQ$57:EQ$107,MATCH($Q30,'3)tpx females'!$DE$57:$DE$107,0))</f>
        <v>0</v>
      </c>
      <c r="BH30" s="32">
        <f ca="1">($J30*EXP(BH$5*($N30+0.5*($O30)^2))*_xlfn.NORM.DIST((LN(($L30*EXP($K30/100*BH$5)))-LN($J30)-$N30*BH$5)/($O30*SQRT(BH$5))-$O30*SQRT(BH$5),0,1,TRUE)+$L30*EXP($K30/100*BH$5)*(1-_xlfn.NORM.DIST((LN(($L30*EXP($K30/100*BH$5)))-LN($J30)-$N30*BH$5)/($O30*SQRT(BH$5)),0,1,TRUE)))*EXP(-$F$1*BH$5)*INDEX('3)tpx females'!ER$57:ER$107,MATCH($Q30,'3)tpx females'!$DE$57:$DE$107,0))</f>
        <v>0</v>
      </c>
      <c r="BI30" s="32">
        <f ca="1">($J30*EXP(BI$5*($N30+0.5*($O30)^2))*_xlfn.NORM.DIST((LN(($L30*EXP($K30/100*BI$5)))-LN($J30)-$N30*BI$5)/($O30*SQRT(BI$5))-$O30*SQRT(BI$5),0,1,TRUE)+$L30*EXP($K30/100*BI$5)*(1-_xlfn.NORM.DIST((LN(($L30*EXP($K30/100*BI$5)))-LN($J30)-$N30*BI$5)/($O30*SQRT(BI$5)),0,1,TRUE)))*EXP(-$F$1*BI$5)*INDEX('3)tpx females'!ES$57:ES$107,MATCH($Q30,'3)tpx females'!$DE$57:$DE$107,0))</f>
        <v>0</v>
      </c>
      <c r="BJ30" s="32">
        <f ca="1">($J30*EXP(BJ$5*($N30+0.5*($O30)^2))*_xlfn.NORM.DIST((LN(($L30*EXP($K30/100*BJ$5)))-LN($J30)-$N30*BJ$5)/($O30*SQRT(BJ$5))-$O30*SQRT(BJ$5),0,1,TRUE)+$L30*EXP($K30/100*BJ$5)*(1-_xlfn.NORM.DIST((LN(($L30*EXP($K30/100*BJ$5)))-LN($J30)-$N30*BJ$5)/($O30*SQRT(BJ$5)),0,1,TRUE)))*EXP(-$F$1*BJ$5)*INDEX('3)tpx females'!ET$57:ET$107,MATCH($Q30,'3)tpx females'!$DE$57:$DE$107,0))</f>
        <v>0</v>
      </c>
      <c r="BK30" s="32">
        <f ca="1">($J30*EXP(BK$5*($N30+0.5*($O30)^2))*_xlfn.NORM.DIST((LN(($L30*EXP($K30/100*BK$5)))-LN($J30)-$N30*BK$5)/($O30*SQRT(BK$5))-$O30*SQRT(BK$5),0,1,TRUE)+$L30*EXP($K30/100*BK$5)*(1-_xlfn.NORM.DIST((LN(($L30*EXP($K30/100*BK$5)))-LN($J30)-$N30*BK$5)/($O30*SQRT(BK$5)),0,1,TRUE)))*EXP(-$F$1*BK$5)*INDEX('3)tpx females'!EU$57:EU$107,MATCH($Q30,'3)tpx females'!$DE$57:$DE$107,0))</f>
        <v>0</v>
      </c>
      <c r="BL30" s="32">
        <f ca="1">($J30*EXP(BL$5*($N30+0.5*($O30)^2))*_xlfn.NORM.DIST((LN(($L30*EXP($K30/100*BL$5)))-LN($J30)-$N30*BL$5)/($O30*SQRT(BL$5))-$O30*SQRT(BL$5),0,1,TRUE)+$L30*EXP($K30/100*BL$5)*(1-_xlfn.NORM.DIST((LN(($L30*EXP($K30/100*BL$5)))-LN($J30)-$N30*BL$5)/($O30*SQRT(BL$5)),0,1,TRUE)))*EXP(-$F$1*BL$5)*INDEX('3)tpx females'!EV$57:EV$107,MATCH($Q30,'3)tpx females'!$DE$57:$DE$107,0))</f>
        <v>0</v>
      </c>
      <c r="BM30" s="32">
        <f ca="1">($J30*EXP(BM$5*($N30+0.5*($O30)^2))*_xlfn.NORM.DIST((LN(($L30*EXP($K30/100*BM$5)))-LN($J30)-$N30*BM$5)/($O30*SQRT(BM$5))-$O30*SQRT(BM$5),0,1,TRUE)+$L30*EXP($K30/100*BM$5)*(1-_xlfn.NORM.DIST((LN(($L30*EXP($K30/100*BM$5)))-LN($J30)-$N30*BM$5)/($O30*SQRT(BM$5)),0,1,TRUE)))*EXP(-$F$1*BM$5)*INDEX('3)tpx females'!EW$57:EW$107,MATCH($Q30,'3)tpx females'!$DE$57:$DE$107,0))</f>
        <v>0</v>
      </c>
      <c r="BN30" s="32">
        <f ca="1">($J30*EXP(BN$5*($N30+0.5*($O30)^2))*_xlfn.NORM.DIST((LN(($L30*EXP($K30/100*BN$5)))-LN($J30)-$N30*BN$5)/($O30*SQRT(BN$5))-$O30*SQRT(BN$5),0,1,TRUE)+$L30*EXP($K30/100*BN$5)*(1-_xlfn.NORM.DIST((LN(($L30*EXP($K30/100*BN$5)))-LN($J30)-$N30*BN$5)/($O30*SQRT(BN$5)),0,1,TRUE)))*EXP(-$F$1*BN$5)*INDEX('3)tpx females'!EX$57:EX$107,MATCH($Q30,'3)tpx females'!$DE$57:$DE$107,0))</f>
        <v>0</v>
      </c>
      <c r="BO30" s="32">
        <f ca="1">($J30*EXP(BO$5*($N30+0.5*($O30)^2))*_xlfn.NORM.DIST((LN(($L30*EXP($K30/100*BO$5)))-LN($J30)-$N30*BO$5)/($O30*SQRT(BO$5))-$O30*SQRT(BO$5),0,1,TRUE)+$L30*EXP($K30/100*BO$5)*(1-_xlfn.NORM.DIST((LN(($L30*EXP($K30/100*BO$5)))-LN($J30)-$N30*BO$5)/($O30*SQRT(BO$5)),0,1,TRUE)))*EXP(-$F$1*BO$5)*INDEX('3)tpx females'!EY$57:EY$107,MATCH($Q30,'3)tpx females'!$DE$57:$DE$107,0))</f>
        <v>0</v>
      </c>
      <c r="BP30" s="32">
        <f ca="1">($J30*EXP(BP$5*($N30+0.5*($O30)^2))*_xlfn.NORM.DIST((LN(($L30*EXP($K30/100*BP$5)))-LN($J30)-$N30*BP$5)/($O30*SQRT(BP$5))-$O30*SQRT(BP$5),0,1,TRUE)+$L30*EXP($K30/100*BP$5)*(1-_xlfn.NORM.DIST((LN(($L30*EXP($K30/100*BP$5)))-LN($J30)-$N30*BP$5)/($O30*SQRT(BP$5)),0,1,TRUE)))*EXP(-$F$1*BP$5)*INDEX('3)tpx females'!EZ$57:EZ$107,MATCH($Q30,'3)tpx females'!$DE$57:$DE$107,0))</f>
        <v>0</v>
      </c>
      <c r="BQ30" s="32">
        <f ca="1">($J30*EXP(BQ$5*($N30+0.5*($O30)^2))*_xlfn.NORM.DIST((LN(($L30*EXP($K30/100*BQ$5)))-LN($J30)-$N30*BQ$5)/($O30*SQRT(BQ$5))-$O30*SQRT(BQ$5),0,1,TRUE)+$L30*EXP($K30/100*BQ$5)*(1-_xlfn.NORM.DIST((LN(($L30*EXP($K30/100*BQ$5)))-LN($J30)-$N30*BQ$5)/($O30*SQRT(BQ$5)),0,1,TRUE)))*EXP(-$F$1*BQ$5)*INDEX('3)tpx females'!FA$57:FA$107,MATCH($Q30,'3)tpx females'!$DE$57:$DE$107,0))</f>
        <v>0</v>
      </c>
      <c r="BR30" s="32">
        <f ca="1">($J30*EXP(BR$5*($N30+0.5*($O30)^2))*_xlfn.NORM.DIST((LN(($L30*EXP($K30/100*BR$5)))-LN($J30)-$N30*BR$5)/($O30*SQRT(BR$5))-$O30*SQRT(BR$5),0,1,TRUE)+$L30*EXP($K30/100*BR$5)*(1-_xlfn.NORM.DIST((LN(($L30*EXP($K30/100*BR$5)))-LN($J30)-$N30*BR$5)/($O30*SQRT(BR$5)),0,1,TRUE)))*EXP(-$F$1*BR$5)*INDEX('3)tpx females'!FB$57:FB$107,MATCH($Q30,'3)tpx females'!$DE$57:$DE$107,0))</f>
        <v>0</v>
      </c>
      <c r="BS30" s="32">
        <f ca="1">($J30*EXP(BS$5*($N30+0.5*($O30)^2))*_xlfn.NORM.DIST((LN(($L30*EXP($K30/100*BS$5)))-LN($J30)-$N30*BS$5)/($O30*SQRT(BS$5))-$O30*SQRT(BS$5),0,1,TRUE)+$L30*EXP($K30/100*BS$5)*(1-_xlfn.NORM.DIST((LN(($L30*EXP($K30/100*BS$5)))-LN($J30)-$N30*BS$5)/($O30*SQRT(BS$5)),0,1,TRUE)))*EXP(-$F$1*BS$5)*INDEX('3)tpx females'!FC$57:FC$107,MATCH($Q30,'3)tpx females'!$DE$57:$DE$107,0))</f>
        <v>0</v>
      </c>
      <c r="BT30" s="32">
        <f ca="1">($J30*EXP(BT$5*($N30+0.5*($O30)^2))*_xlfn.NORM.DIST((LN(($L30*EXP($K30/100*BT$5)))-LN($J30)-$N30*BT$5)/($O30*SQRT(BT$5))-$O30*SQRT(BT$5),0,1,TRUE)+$L30*EXP($K30/100*BT$5)*(1-_xlfn.NORM.DIST((LN(($L30*EXP($K30/100*BT$5)))-LN($J30)-$N30*BT$5)/($O30*SQRT(BT$5)),0,1,TRUE)))*EXP(-$F$1*BT$5)*INDEX('3)tpx females'!FD$57:FD$107,MATCH($Q30,'3)tpx females'!$DE$57:$DE$107,0))</f>
        <v>0</v>
      </c>
    </row>
    <row r="31" spans="2:72" x14ac:dyDescent="0.25">
      <c r="B31" s="32" t="s">
        <v>16</v>
      </c>
      <c r="C31" s="32" t="s">
        <v>14</v>
      </c>
      <c r="D31" s="49">
        <v>17307</v>
      </c>
      <c r="E31" s="32" t="s">
        <v>13</v>
      </c>
      <c r="F31" s="32" t="s">
        <v>17</v>
      </c>
      <c r="G31" s="49" t="s">
        <v>17</v>
      </c>
      <c r="H31" s="32" t="s">
        <v>17</v>
      </c>
      <c r="I31" s="32" t="s">
        <v>18</v>
      </c>
      <c r="J31" s="32">
        <v>219862.5</v>
      </c>
      <c r="K31" s="32">
        <v>7.25</v>
      </c>
      <c r="L31" s="32">
        <f>'3) 2016 cases'!M31*EXP('3) 2016 cases'!L31/100)</f>
        <v>27045.399844391759</v>
      </c>
      <c r="M31" s="32"/>
      <c r="N31" s="32">
        <f>INDEX('2b)Working'!$I$61:$P$61,MATCH($I31,'2b)Working'!$I$60:$P$60,0))</f>
        <v>7.7575433563764035E-2</v>
      </c>
      <c r="O31" s="32">
        <f>INDEX('2b)Working'!$I$62:$P$62,MATCH($I31,'2b)Working'!$I$60:$P$60,0))</f>
        <v>6.6180282905141802E-2</v>
      </c>
      <c r="P31" s="32"/>
      <c r="Q31" s="32">
        <f t="shared" si="3"/>
        <v>70</v>
      </c>
      <c r="U31" s="32">
        <f t="shared" ca="1" si="2"/>
        <v>28347.912968509696</v>
      </c>
      <c r="W31" s="32">
        <f ca="1">($J31*EXP(W$5*($N31+0.5*($O31)^2))*_xlfn.NORM.DIST((LN(($L31*EXP($K31/100*W$5)))-LN($J31)-$N31*W$5)/($O31*SQRT(W$5))-$O31*SQRT(W$5),0,1,TRUE)+$L31*EXP($K31/100*W$5)*(1-_xlfn.NORM.DIST((LN(($L31*EXP($K31/100*W$5)))-LN($J31)-$N31*W$5)/($O31*SQRT(W$5)),0,1,TRUE)))*EXP(-$F$1*W$5)*INDEX('3)tpx females'!DG$57:DG$107,MATCH($Q31,'3)tpx females'!$DE$57:$DE$107,0))</f>
        <v>252.38107113003329</v>
      </c>
      <c r="X31" s="32">
        <f ca="1">($J31*EXP(X$5*($N31+0.5*($O31)^2))*_xlfn.NORM.DIST((LN(($L31*EXP($K31/100*X$5)))-LN($J31)-$N31*X$5)/($O31*SQRT(X$5))-$O31*SQRT(X$5),0,1,TRUE)+$L31*EXP($K31/100*X$5)*(1-_xlfn.NORM.DIST((LN(($L31*EXP($K31/100*X$5)))-LN($J31)-$N31*X$5)/($O31*SQRT(X$5)),0,1,TRUE)))*EXP(-$F$1*X$5)*INDEX('3)tpx females'!DH$57:DH$107,MATCH($Q31,'3)tpx females'!$DE$57:$DE$107,0))</f>
        <v>289.92085268073032</v>
      </c>
      <c r="Y31" s="32">
        <f ca="1">($J31*EXP(Y$5*($N31+0.5*($O31)^2))*_xlfn.NORM.DIST((LN(($L31*EXP($K31/100*Y$5)))-LN($J31)-$N31*Y$5)/($O31*SQRT(Y$5))-$O31*SQRT(Y$5),0,1,TRUE)+$L31*EXP($K31/100*Y$5)*(1-_xlfn.NORM.DIST((LN(($L31*EXP($K31/100*Y$5)))-LN($J31)-$N31*Y$5)/($O31*SQRT(Y$5)),0,1,TRUE)))*EXP(-$F$1*Y$5)*INDEX('3)tpx females'!DI$57:DI$107,MATCH($Q31,'3)tpx females'!$DE$57:$DE$107,0))</f>
        <v>315.84225815498661</v>
      </c>
      <c r="Z31" s="32">
        <f ca="1">($J31*EXP(Z$5*($N31+0.5*($O31)^2))*_xlfn.NORM.DIST((LN(($L31*EXP($K31/100*Z$5)))-LN($J31)-$N31*Z$5)/($O31*SQRT(Z$5))-$O31*SQRT(Z$5),0,1,TRUE)+$L31*EXP($K31/100*Z$5)*(1-_xlfn.NORM.DIST((LN(($L31*EXP($K31/100*Z$5)))-LN($J31)-$N31*Z$5)/($O31*SQRT(Z$5)),0,1,TRUE)))*EXP(-$F$1*Z$5)*INDEX('3)tpx females'!DJ$57:DJ$107,MATCH($Q31,'3)tpx females'!$DE$57:$DE$107,0))</f>
        <v>325.84088891453354</v>
      </c>
      <c r="AA31" s="32">
        <f ca="1">($J31*EXP(AA$5*($N31+0.5*($O31)^2))*_xlfn.NORM.DIST((LN(($L31*EXP($K31/100*AA$5)))-LN($J31)-$N31*AA$5)/($O31*SQRT(AA$5))-$O31*SQRT(AA$5),0,1,TRUE)+$L31*EXP($K31/100*AA$5)*(1-_xlfn.NORM.DIST((LN(($L31*EXP($K31/100*AA$5)))-LN($J31)-$N31*AA$5)/($O31*SQRT(AA$5)),0,1,TRUE)))*EXP(-$F$1*AA$5)*INDEX('3)tpx females'!DK$57:DK$107,MATCH($Q31,'3)tpx females'!$DE$57:$DE$107,0))</f>
        <v>383.09258087888622</v>
      </c>
      <c r="AB31" s="32">
        <f ca="1">($J31*EXP(AB$5*($N31+0.5*($O31)^2))*_xlfn.NORM.DIST((LN(($L31*EXP($K31/100*AB$5)))-LN($J31)-$N31*AB$5)/($O31*SQRT(AB$5))-$O31*SQRT(AB$5),0,1,TRUE)+$L31*EXP($K31/100*AB$5)*(1-_xlfn.NORM.DIST((LN(($L31*EXP($K31/100*AB$5)))-LN($J31)-$N31*AB$5)/($O31*SQRT(AB$5)),0,1,TRUE)))*EXP(-$F$1*AB$5)*INDEX('3)tpx females'!DL$57:DL$107,MATCH($Q31,'3)tpx females'!$DE$57:$DE$107,0))</f>
        <v>374.61033146281693</v>
      </c>
      <c r="AC31" s="32">
        <f ca="1">($J31*EXP(AC$5*($N31+0.5*($O31)^2))*_xlfn.NORM.DIST((LN(($L31*EXP($K31/100*AC$5)))-LN($J31)-$N31*AC$5)/($O31*SQRT(AC$5))-$O31*SQRT(AC$5),0,1,TRUE)+$L31*EXP($K31/100*AC$5)*(1-_xlfn.NORM.DIST((LN(($L31*EXP($K31/100*AC$5)))-LN($J31)-$N31*AC$5)/($O31*SQRT(AC$5)),0,1,TRUE)))*EXP(-$F$1*AC$5)*INDEX('3)tpx females'!DM$57:DM$107,MATCH($Q31,'3)tpx females'!$DE$57:$DE$107,0))</f>
        <v>410.01071122980352</v>
      </c>
      <c r="AD31" s="32">
        <f ca="1">($J31*EXP(AD$5*($N31+0.5*($O31)^2))*_xlfn.NORM.DIST((LN(($L31*EXP($K31/100*AD$5)))-LN($J31)-$N31*AD$5)/($O31*SQRT(AD$5))-$O31*SQRT(AD$5),0,1,TRUE)+$L31*EXP($K31/100*AD$5)*(1-_xlfn.NORM.DIST((LN(($L31*EXP($K31/100*AD$5)))-LN($J31)-$N31*AD$5)/($O31*SQRT(AD$5)),0,1,TRUE)))*EXP(-$F$1*AD$5)*INDEX('3)tpx females'!DN$57:DN$107,MATCH($Q31,'3)tpx females'!$DE$57:$DE$107,0))</f>
        <v>472.2153418261783</v>
      </c>
      <c r="AE31" s="32">
        <f ca="1">($J31*EXP(AE$5*($N31+0.5*($O31)^2))*_xlfn.NORM.DIST((LN(($L31*EXP($K31/100*AE$5)))-LN($J31)-$N31*AE$5)/($O31*SQRT(AE$5))-$O31*SQRT(AE$5),0,1,TRUE)+$L31*EXP($K31/100*AE$5)*(1-_xlfn.NORM.DIST((LN(($L31*EXP($K31/100*AE$5)))-LN($J31)-$N31*AE$5)/($O31*SQRT(AE$5)),0,1,TRUE)))*EXP(-$F$1*AE$5)*INDEX('3)tpx females'!DO$57:DO$107,MATCH($Q31,'3)tpx females'!$DE$57:$DE$107,0))</f>
        <v>503.01680090788045</v>
      </c>
      <c r="AF31" s="32">
        <f ca="1">($J31*EXP(AF$5*($N31+0.5*($O31)^2))*_xlfn.NORM.DIST((LN(($L31*EXP($K31/100*AF$5)))-LN($J31)-$N31*AF$5)/($O31*SQRT(AF$5))-$O31*SQRT(AF$5),0,1,TRUE)+$L31*EXP($K31/100*AF$5)*(1-_xlfn.NORM.DIST((LN(($L31*EXP($K31/100*AF$5)))-LN($J31)-$N31*AF$5)/($O31*SQRT(AF$5)),0,1,TRUE)))*EXP(-$F$1*AF$5)*INDEX('3)tpx females'!DP$57:DP$107,MATCH($Q31,'3)tpx females'!$DE$57:$DE$107,0))</f>
        <v>548.05597161060473</v>
      </c>
      <c r="AG31" s="32">
        <f ca="1">($J31*EXP(AG$5*($N31+0.5*($O31)^2))*_xlfn.NORM.DIST((LN(($L31*EXP($K31/100*AG$5)))-LN($J31)-$N31*AG$5)/($O31*SQRT(AG$5))-$O31*SQRT(AG$5),0,1,TRUE)+$L31*EXP($K31/100*AG$5)*(1-_xlfn.NORM.DIST((LN(($L31*EXP($K31/100*AG$5)))-LN($J31)-$N31*AG$5)/($O31*SQRT(AG$5)),0,1,TRUE)))*EXP(-$F$1*AG$5)*INDEX('3)tpx females'!DQ$57:DQ$107,MATCH($Q31,'3)tpx females'!$DE$57:$DE$107,0))</f>
        <v>645.75114430691542</v>
      </c>
      <c r="AH31" s="32">
        <f ca="1">($J31*EXP(AH$5*($N31+0.5*($O31)^2))*_xlfn.NORM.DIST((LN(($L31*EXP($K31/100*AH$5)))-LN($J31)-$N31*AH$5)/($O31*SQRT(AH$5))-$O31*SQRT(AH$5),0,1,TRUE)+$L31*EXP($K31/100*AH$5)*(1-_xlfn.NORM.DIST((LN(($L31*EXP($K31/100*AH$5)))-LN($J31)-$N31*AH$5)/($O31*SQRT(AH$5)),0,1,TRUE)))*EXP(-$F$1*AH$5)*INDEX('3)tpx females'!DR$57:DR$107,MATCH($Q31,'3)tpx females'!$DE$57:$DE$107,0))</f>
        <v>724.68343582315788</v>
      </c>
      <c r="AI31" s="32">
        <f ca="1">($J31*EXP(AI$5*($N31+0.5*($O31)^2))*_xlfn.NORM.DIST((LN(($L31*EXP($K31/100*AI$5)))-LN($J31)-$N31*AI$5)/($O31*SQRT(AI$5))-$O31*SQRT(AI$5),0,1,TRUE)+$L31*EXP($K31/100*AI$5)*(1-_xlfn.NORM.DIST((LN(($L31*EXP($K31/100*AI$5)))-LN($J31)-$N31*AI$5)/($O31*SQRT(AI$5)),0,1,TRUE)))*EXP(-$F$1*AI$5)*INDEX('3)tpx females'!DS$57:DS$107,MATCH($Q31,'3)tpx females'!$DE$57:$DE$107,0))</f>
        <v>831.99091773430689</v>
      </c>
      <c r="AJ31" s="32">
        <f ca="1">($J31*EXP(AJ$5*($N31+0.5*($O31)^2))*_xlfn.NORM.DIST((LN(($L31*EXP($K31/100*AJ$5)))-LN($J31)-$N31*AJ$5)/($O31*SQRT(AJ$5))-$O31*SQRT(AJ$5),0,1,TRUE)+$L31*EXP($K31/100*AJ$5)*(1-_xlfn.NORM.DIST((LN(($L31*EXP($K31/100*AJ$5)))-LN($J31)-$N31*AJ$5)/($O31*SQRT(AJ$5)),0,1,TRUE)))*EXP(-$F$1*AJ$5)*INDEX('3)tpx females'!DT$57:DT$107,MATCH($Q31,'3)tpx females'!$DE$57:$DE$107,0))</f>
        <v>916.54312361621544</v>
      </c>
      <c r="AK31" s="32">
        <f ca="1">($J31*EXP(AK$5*($N31+0.5*($O31)^2))*_xlfn.NORM.DIST((LN(($L31*EXP($K31/100*AK$5)))-LN($J31)-$N31*AK$5)/($O31*SQRT(AK$5))-$O31*SQRT(AK$5),0,1,TRUE)+$L31*EXP($K31/100*AK$5)*(1-_xlfn.NORM.DIST((LN(($L31*EXP($K31/100*AK$5)))-LN($J31)-$N31*AK$5)/($O31*SQRT(AK$5)),0,1,TRUE)))*EXP(-$F$1*AK$5)*INDEX('3)tpx females'!DU$57:DU$107,MATCH($Q31,'3)tpx females'!$DE$57:$DE$107,0))</f>
        <v>956.52109211997913</v>
      </c>
      <c r="AL31" s="32">
        <f ca="1">($J31*EXP(AL$5*($N31+0.5*($O31)^2))*_xlfn.NORM.DIST((LN(($L31*EXP($K31/100*AL$5)))-LN($J31)-$N31*AL$5)/($O31*SQRT(AL$5))-$O31*SQRT(AL$5),0,1,TRUE)+$L31*EXP($K31/100*AL$5)*(1-_xlfn.NORM.DIST((LN(($L31*EXP($K31/100*AL$5)))-LN($J31)-$N31*AL$5)/($O31*SQRT(AL$5)),0,1,TRUE)))*EXP(-$F$1*AL$5)*INDEX('3)tpx females'!DV$57:DV$107,MATCH($Q31,'3)tpx females'!$DE$57:$DE$107,0))</f>
        <v>1071.4332843015948</v>
      </c>
      <c r="AM31" s="32">
        <f ca="1">($J31*EXP(AM$5*($N31+0.5*($O31)^2))*_xlfn.NORM.DIST((LN(($L31*EXP($K31/100*AM$5)))-LN($J31)-$N31*AM$5)/($O31*SQRT(AM$5))-$O31*SQRT(AM$5),0,1,TRUE)+$L31*EXP($K31/100*AM$5)*(1-_xlfn.NORM.DIST((LN(($L31*EXP($K31/100*AM$5)))-LN($J31)-$N31*AM$5)/($O31*SQRT(AM$5)),0,1,TRUE)))*EXP(-$F$1*AM$5)*INDEX('3)tpx females'!DW$57:DW$107,MATCH($Q31,'3)tpx females'!$DE$57:$DE$107,0))</f>
        <v>1230.4322235896511</v>
      </c>
      <c r="AN31" s="32">
        <f ca="1">($J31*EXP(AN$5*($N31+0.5*($O31)^2))*_xlfn.NORM.DIST((LN(($L31*EXP($K31/100*AN$5)))-LN($J31)-$N31*AN$5)/($O31*SQRT(AN$5))-$O31*SQRT(AN$5),0,1,TRUE)+$L31*EXP($K31/100*AN$5)*(1-_xlfn.NORM.DIST((LN(($L31*EXP($K31/100*AN$5)))-LN($J31)-$N31*AN$5)/($O31*SQRT(AN$5)),0,1,TRUE)))*EXP(-$F$1*AN$5)*INDEX('3)tpx females'!DX$57:DX$107,MATCH($Q31,'3)tpx females'!$DE$57:$DE$107,0))</f>
        <v>1297.756556601611</v>
      </c>
      <c r="AO31" s="32">
        <f ca="1">($J31*EXP(AO$5*($N31+0.5*($O31)^2))*_xlfn.NORM.DIST((LN(($L31*EXP($K31/100*AO$5)))-LN($J31)-$N31*AO$5)/($O31*SQRT(AO$5))-$O31*SQRT(AO$5),0,1,TRUE)+$L31*EXP($K31/100*AO$5)*(1-_xlfn.NORM.DIST((LN(($L31*EXP($K31/100*AO$5)))-LN($J31)-$N31*AO$5)/($O31*SQRT(AO$5)),0,1,TRUE)))*EXP(-$F$1*AO$5)*INDEX('3)tpx females'!DY$57:DY$107,MATCH($Q31,'3)tpx females'!$DE$57:$DE$107,0))</f>
        <v>1402.9474632456199</v>
      </c>
      <c r="AP31" s="32">
        <f ca="1">($J31*EXP(AP$5*($N31+0.5*($O31)^2))*_xlfn.NORM.DIST((LN(($L31*EXP($K31/100*AP$5)))-LN($J31)-$N31*AP$5)/($O31*SQRT(AP$5))-$O31*SQRT(AP$5),0,1,TRUE)+$L31*EXP($K31/100*AP$5)*(1-_xlfn.NORM.DIST((LN(($L31*EXP($K31/100*AP$5)))-LN($J31)-$N31*AP$5)/($O31*SQRT(AP$5)),0,1,TRUE)))*EXP(-$F$1*AP$5)*INDEX('3)tpx females'!DZ$57:DZ$107,MATCH($Q31,'3)tpx females'!$DE$57:$DE$107,0))</f>
        <v>1581.0050649906386</v>
      </c>
      <c r="AQ31" s="32">
        <f ca="1">($J31*EXP(AQ$5*($N31+0.5*($O31)^2))*_xlfn.NORM.DIST((LN(($L31*EXP($K31/100*AQ$5)))-LN($J31)-$N31*AQ$5)/($O31*SQRT(AQ$5))-$O31*SQRT(AQ$5),0,1,TRUE)+$L31*EXP($K31/100*AQ$5)*(1-_xlfn.NORM.DIST((LN(($L31*EXP($K31/100*AQ$5)))-LN($J31)-$N31*AQ$5)/($O31*SQRT(AQ$5)),0,1,TRUE)))*EXP(-$F$1*AQ$5)*INDEX('3)tpx females'!EA$57:EA$107,MATCH($Q31,'3)tpx females'!$DE$57:$DE$107,0))</f>
        <v>1625.6773814169385</v>
      </c>
      <c r="AR31" s="32">
        <f ca="1">($J31*EXP(AR$5*($N31+0.5*($O31)^2))*_xlfn.NORM.DIST((LN(($L31*EXP($K31/100*AR$5)))-LN($J31)-$N31*AR$5)/($O31*SQRT(AR$5))-$O31*SQRT(AR$5),0,1,TRUE)+$L31*EXP($K31/100*AR$5)*(1-_xlfn.NORM.DIST((LN(($L31*EXP($K31/100*AR$5)))-LN($J31)-$N31*AR$5)/($O31*SQRT(AR$5)),0,1,TRUE)))*EXP(-$F$1*AR$5)*INDEX('3)tpx females'!EB$57:EB$107,MATCH($Q31,'3)tpx females'!$DE$57:$DE$107,0))</f>
        <v>1566.7371067727358</v>
      </c>
      <c r="AS31" s="32">
        <f ca="1">($J31*EXP(AS$5*($N31+0.5*($O31)^2))*_xlfn.NORM.DIST((LN(($L31*EXP($K31/100*AS$5)))-LN($J31)-$N31*AS$5)/($O31*SQRT(AS$5))-$O31*SQRT(AS$5),0,1,TRUE)+$L31*EXP($K31/100*AS$5)*(1-_xlfn.NORM.DIST((LN(($L31*EXP($K31/100*AS$5)))-LN($J31)-$N31*AS$5)/($O31*SQRT(AS$5)),0,1,TRUE)))*EXP(-$F$1*AS$5)*INDEX('3)tpx females'!EC$57:EC$107,MATCH($Q31,'3)tpx females'!$DE$57:$DE$107,0))</f>
        <v>1514.7431913859457</v>
      </c>
      <c r="AT31" s="32">
        <f ca="1">($J31*EXP(AT$5*($N31+0.5*($O31)^2))*_xlfn.NORM.DIST((LN(($L31*EXP($K31/100*AT$5)))-LN($J31)-$N31*AT$5)/($O31*SQRT(AT$5))-$O31*SQRT(AT$5),0,1,TRUE)+$L31*EXP($K31/100*AT$5)*(1-_xlfn.NORM.DIST((LN(($L31*EXP($K31/100*AT$5)))-LN($J31)-$N31*AT$5)/($O31*SQRT(AT$5)),0,1,TRUE)))*EXP(-$F$1*AT$5)*INDEX('3)tpx females'!ED$57:ED$107,MATCH($Q31,'3)tpx females'!$DE$57:$DE$107,0))</f>
        <v>1465.2455194346435</v>
      </c>
      <c r="AU31" s="32">
        <f ca="1">($J31*EXP(AU$5*($N31+0.5*($O31)^2))*_xlfn.NORM.DIST((LN(($L31*EXP($K31/100*AU$5)))-LN($J31)-$N31*AU$5)/($O31*SQRT(AU$5))-$O31*SQRT(AU$5),0,1,TRUE)+$L31*EXP($K31/100*AU$5)*(1-_xlfn.NORM.DIST((LN(($L31*EXP($K31/100*AU$5)))-LN($J31)-$N31*AU$5)/($O31*SQRT(AU$5)),0,1,TRUE)))*EXP(-$F$1*AU$5)*INDEX('3)tpx females'!EE$57:EE$107,MATCH($Q31,'3)tpx females'!$DE$57:$DE$107,0))</f>
        <v>1438.3675685929345</v>
      </c>
      <c r="AV31" s="32">
        <f ca="1">($J31*EXP(AV$5*($N31+0.5*($O31)^2))*_xlfn.NORM.DIST((LN(($L31*EXP($K31/100*AV$5)))-LN($J31)-$N31*AV$5)/($O31*SQRT(AV$5))-$O31*SQRT(AV$5),0,1,TRUE)+$L31*EXP($K31/100*AV$5)*(1-_xlfn.NORM.DIST((LN(($L31*EXP($K31/100*AV$5)))-LN($J31)-$N31*AV$5)/($O31*SQRT(AV$5)),0,1,TRUE)))*EXP(-$F$1*AV$5)*INDEX('3)tpx females'!EF$57:EF$107,MATCH($Q31,'3)tpx females'!$DE$57:$DE$107,0))</f>
        <v>1290.5790990546211</v>
      </c>
      <c r="AW31" s="32">
        <f ca="1">($J31*EXP(AW$5*($N31+0.5*($O31)^2))*_xlfn.NORM.DIST((LN(($L31*EXP($K31/100*AW$5)))-LN($J31)-$N31*AW$5)/($O31*SQRT(AW$5))-$O31*SQRT(AW$5),0,1,TRUE)+$L31*EXP($K31/100*AW$5)*(1-_xlfn.NORM.DIST((LN(($L31*EXP($K31/100*AW$5)))-LN($J31)-$N31*AW$5)/($O31*SQRT(AW$5)),0,1,TRUE)))*EXP(-$F$1*AW$5)*INDEX('3)tpx females'!EG$57:EG$107,MATCH($Q31,'3)tpx females'!$DE$57:$DE$107,0))</f>
        <v>1143.9630775649428</v>
      </c>
      <c r="AX31" s="32">
        <f ca="1">($J31*EXP(AX$5*($N31+0.5*($O31)^2))*_xlfn.NORM.DIST((LN(($L31*EXP($K31/100*AX$5)))-LN($J31)-$N31*AX$5)/($O31*SQRT(AX$5))-$O31*SQRT(AX$5),0,1,TRUE)+$L31*EXP($K31/100*AX$5)*(1-_xlfn.NORM.DIST((LN(($L31*EXP($K31/100*AX$5)))-LN($J31)-$N31*AX$5)/($O31*SQRT(AX$5)),0,1,TRUE)))*EXP(-$F$1*AX$5)*INDEX('3)tpx females'!EH$57:EH$107,MATCH($Q31,'3)tpx females'!$DE$57:$DE$107,0))</f>
        <v>976.62448154021763</v>
      </c>
      <c r="AY31" s="32">
        <f ca="1">($J31*EXP(AY$5*($N31+0.5*($O31)^2))*_xlfn.NORM.DIST((LN(($L31*EXP($K31/100*AY$5)))-LN($J31)-$N31*AY$5)/($O31*SQRT(AY$5))-$O31*SQRT(AY$5),0,1,TRUE)+$L31*EXP($K31/100*AY$5)*(1-_xlfn.NORM.DIST((LN(($L31*EXP($K31/100*AY$5)))-LN($J31)-$N31*AY$5)/($O31*SQRT(AY$5)),0,1,TRUE)))*EXP(-$F$1*AY$5)*INDEX('3)tpx females'!EI$57:EI$107,MATCH($Q31,'3)tpx females'!$DE$57:$DE$107,0))</f>
        <v>799.04109241597723</v>
      </c>
      <c r="AZ31" s="32">
        <f ca="1">($J31*EXP(AZ$5*($N31+0.5*($O31)^2))*_xlfn.NORM.DIST((LN(($L31*EXP($K31/100*AZ$5)))-LN($J31)-$N31*AZ$5)/($O31*SQRT(AZ$5))-$O31*SQRT(AZ$5),0,1,TRUE)+$L31*EXP($K31/100*AZ$5)*(1-_xlfn.NORM.DIST((LN(($L31*EXP($K31/100*AZ$5)))-LN($J31)-$N31*AZ$5)/($O31*SQRT(AZ$5)),0,1,TRUE)))*EXP(-$F$1*AZ$5)*INDEX('3)tpx females'!EJ$57:EJ$107,MATCH($Q31,'3)tpx females'!$DE$57:$DE$107,0))</f>
        <v>625.7189949927149</v>
      </c>
      <c r="BA31" s="32">
        <f ca="1">($J31*EXP(BA$5*($N31+0.5*($O31)^2))*_xlfn.NORM.DIST((LN(($L31*EXP($K31/100*BA$5)))-LN($J31)-$N31*BA$5)/($O31*SQRT(BA$5))-$O31*SQRT(BA$5),0,1,TRUE)+$L31*EXP($K31/100*BA$5)*(1-_xlfn.NORM.DIST((LN(($L31*EXP($K31/100*BA$5)))-LN($J31)-$N31*BA$5)/($O31*SQRT(BA$5)),0,1,TRUE)))*EXP(-$F$1*BA$5)*INDEX('3)tpx females'!EK$57:EK$107,MATCH($Q31,'3)tpx females'!$DE$57:$DE$107,0))</f>
        <v>469.57239387974516</v>
      </c>
      <c r="BB31" s="32">
        <f ca="1">($J31*EXP(BB$5*($N31+0.5*($O31)^2))*_xlfn.NORM.DIST((LN(($L31*EXP($K31/100*BB$5)))-LN($J31)-$N31*BB$5)/($O31*SQRT(BB$5))-$O31*SQRT(BB$5),0,1,TRUE)+$L31*EXP($K31/100*BB$5)*(1-_xlfn.NORM.DIST((LN(($L31*EXP($K31/100*BB$5)))-LN($J31)-$N31*BB$5)/($O31*SQRT(BB$5)),0,1,TRUE)))*EXP(-$F$1*BB$5)*INDEX('3)tpx females'!EL$57:EL$107,MATCH($Q31,'3)tpx females'!$DE$57:$DE$107,0))</f>
        <v>334.71008614020525</v>
      </c>
      <c r="BC31" s="32">
        <f ca="1">($J31*EXP(BC$5*($N31+0.5*($O31)^2))*_xlfn.NORM.DIST((LN(($L31*EXP($K31/100*BC$5)))-LN($J31)-$N31*BC$5)/($O31*SQRT(BC$5))-$O31*SQRT(BC$5),0,1,TRUE)+$L31*EXP($K31/100*BC$5)*(1-_xlfn.NORM.DIST((LN(($L31*EXP($K31/100*BC$5)))-LN($J31)-$N31*BC$5)/($O31*SQRT(BC$5)),0,1,TRUE)))*EXP(-$F$1*BC$5)*INDEX('3)tpx females'!EM$57:EM$107,MATCH($Q31,'3)tpx females'!$DE$57:$DE$107,0))</f>
        <v>225.55488262113349</v>
      </c>
      <c r="BD31" s="32">
        <f ca="1">($J31*EXP(BD$5*($N31+0.5*($O31)^2))*_xlfn.NORM.DIST((LN(($L31*EXP($K31/100*BD$5)))-LN($J31)-$N31*BD$5)/($O31*SQRT(BD$5))-$O31*SQRT(BD$5),0,1,TRUE)+$L31*EXP($K31/100*BD$5)*(1-_xlfn.NORM.DIST((LN(($L31*EXP($K31/100*BD$5)))-LN($J31)-$N31*BD$5)/($O31*SQRT(BD$5)),0,1,TRUE)))*EXP(-$F$1*BD$5)*INDEX('3)tpx females'!EN$57:EN$107,MATCH($Q31,'3)tpx females'!$DE$57:$DE$107,0))</f>
        <v>145.01746442081088</v>
      </c>
      <c r="BE31" s="32">
        <f ca="1">($J31*EXP(BE$5*($N31+0.5*($O31)^2))*_xlfn.NORM.DIST((LN(($L31*EXP($K31/100*BE$5)))-LN($J31)-$N31*BE$5)/($O31*SQRT(BE$5))-$O31*SQRT(BE$5),0,1,TRUE)+$L31*EXP($K31/100*BE$5)*(1-_xlfn.NORM.DIST((LN(($L31*EXP($K31/100*BE$5)))-LN($J31)-$N31*BE$5)/($O31*SQRT(BE$5)),0,1,TRUE)))*EXP(-$F$1*BE$5)*INDEX('3)tpx females'!EO$57:EO$107,MATCH($Q31,'3)tpx females'!$DE$57:$DE$107,0))</f>
        <v>88.130564457863557</v>
      </c>
      <c r="BF31" s="32">
        <f ca="1">($J31*EXP(BF$5*($N31+0.5*($O31)^2))*_xlfn.NORM.DIST((LN(($L31*EXP($K31/100*BF$5)))-LN($J31)-$N31*BF$5)/($O31*SQRT(BF$5))-$O31*SQRT(BF$5),0,1,TRUE)+$L31*EXP($K31/100*BF$5)*(1-_xlfn.NORM.DIST((LN(($L31*EXP($K31/100*BF$5)))-LN($J31)-$N31*BF$5)/($O31*SQRT(BF$5)),0,1,TRUE)))*EXP(-$F$1*BF$5)*INDEX('3)tpx females'!EP$57:EP$107,MATCH($Q31,'3)tpx females'!$DE$57:$DE$107,0))</f>
        <v>51.138773225300106</v>
      </c>
      <c r="BG31" s="32">
        <f ca="1">($J31*EXP(BG$5*($N31+0.5*($O31)^2))*_xlfn.NORM.DIST((LN(($L31*EXP($K31/100*BG$5)))-LN($J31)-$N31*BG$5)/($O31*SQRT(BG$5))-$O31*SQRT(BG$5),0,1,TRUE)+$L31*EXP($K31/100*BG$5)*(1-_xlfn.NORM.DIST((LN(($L31*EXP($K31/100*BG$5)))-LN($J31)-$N31*BG$5)/($O31*SQRT(BG$5)),0,1,TRUE)))*EXP(-$F$1*BG$5)*INDEX('3)tpx females'!EQ$57:EQ$107,MATCH($Q31,'3)tpx females'!$DE$57:$DE$107,0))</f>
        <v>26.97877169417017</v>
      </c>
      <c r="BH31" s="32">
        <f ca="1">($J31*EXP(BH$5*($N31+0.5*($O31)^2))*_xlfn.NORM.DIST((LN(($L31*EXP($K31/100*BH$5)))-LN($J31)-$N31*BH$5)/($O31*SQRT(BH$5))-$O31*SQRT(BH$5),0,1,TRUE)+$L31*EXP($K31/100*BH$5)*(1-_xlfn.NORM.DIST((LN(($L31*EXP($K31/100*BH$5)))-LN($J31)-$N31*BH$5)/($O31*SQRT(BH$5)),0,1,TRUE)))*EXP(-$F$1*BH$5)*INDEX('3)tpx females'!ER$57:ER$107,MATCH($Q31,'3)tpx females'!$DE$57:$DE$107,0))</f>
        <v>14.547590760544425</v>
      </c>
      <c r="BI31" s="32">
        <f ca="1">($J31*EXP(BI$5*($N31+0.5*($O31)^2))*_xlfn.NORM.DIST((LN(($L31*EXP($K31/100*BI$5)))-LN($J31)-$N31*BI$5)/($O31*SQRT(BI$5))-$O31*SQRT(BI$5),0,1,TRUE)+$L31*EXP($K31/100*BI$5)*(1-_xlfn.NORM.DIST((LN(($L31*EXP($K31/100*BI$5)))-LN($J31)-$N31*BI$5)/($O31*SQRT(BI$5)),0,1,TRUE)))*EXP(-$F$1*BI$5)*INDEX('3)tpx females'!ES$57:ES$107,MATCH($Q31,'3)tpx females'!$DE$57:$DE$107,0))</f>
        <v>8.1160646598580062</v>
      </c>
      <c r="BJ31" s="32">
        <f ca="1">($J31*EXP(BJ$5*($N31+0.5*($O31)^2))*_xlfn.NORM.DIST((LN(($L31*EXP($K31/100*BJ$5)))-LN($J31)-$N31*BJ$5)/($O31*SQRT(BJ$5))-$O31*SQRT(BJ$5),0,1,TRUE)+$L31*EXP($K31/100*BJ$5)*(1-_xlfn.NORM.DIST((LN(($L31*EXP($K31/100*BJ$5)))-LN($J31)-$N31*BJ$5)/($O31*SQRT(BJ$5)),0,1,TRUE)))*EXP(-$F$1*BJ$5)*INDEX('3)tpx females'!ET$57:ET$107,MATCH($Q31,'3)tpx females'!$DE$57:$DE$107,0))</f>
        <v>3.3977483522516674</v>
      </c>
      <c r="BK31" s="32">
        <f ca="1">($J31*EXP(BK$5*($N31+0.5*($O31)^2))*_xlfn.NORM.DIST((LN(($L31*EXP($K31/100*BK$5)))-LN($J31)-$N31*BK$5)/($O31*SQRT(BK$5))-$O31*SQRT(BK$5),0,1,TRUE)+$L31*EXP($K31/100*BK$5)*(1-_xlfn.NORM.DIST((LN(($L31*EXP($K31/100*BK$5)))-LN($J31)-$N31*BK$5)/($O31*SQRT(BK$5)),0,1,TRUE)))*EXP(-$F$1*BK$5)*INDEX('3)tpx females'!EU$57:EU$107,MATCH($Q31,'3)tpx females'!$DE$57:$DE$107,0))</f>
        <v>0</v>
      </c>
      <c r="BL31" s="32">
        <f ca="1">($J31*EXP(BL$5*($N31+0.5*($O31)^2))*_xlfn.NORM.DIST((LN(($L31*EXP($K31/100*BL$5)))-LN($J31)-$N31*BL$5)/($O31*SQRT(BL$5))-$O31*SQRT(BL$5),0,1,TRUE)+$L31*EXP($K31/100*BL$5)*(1-_xlfn.NORM.DIST((LN(($L31*EXP($K31/100*BL$5)))-LN($J31)-$N31*BL$5)/($O31*SQRT(BL$5)),0,1,TRUE)))*EXP(-$F$1*BL$5)*INDEX('3)tpx females'!EV$57:EV$107,MATCH($Q31,'3)tpx females'!$DE$57:$DE$107,0))</f>
        <v>0</v>
      </c>
      <c r="BM31" s="32">
        <f ca="1">($J31*EXP(BM$5*($N31+0.5*($O31)^2))*_xlfn.NORM.DIST((LN(($L31*EXP($K31/100*BM$5)))-LN($J31)-$N31*BM$5)/($O31*SQRT(BM$5))-$O31*SQRT(BM$5),0,1,TRUE)+$L31*EXP($K31/100*BM$5)*(1-_xlfn.NORM.DIST((LN(($L31*EXP($K31/100*BM$5)))-LN($J31)-$N31*BM$5)/($O31*SQRT(BM$5)),0,1,TRUE)))*EXP(-$F$1*BM$5)*INDEX('3)tpx females'!EW$57:EW$107,MATCH($Q31,'3)tpx females'!$DE$57:$DE$107,0))</f>
        <v>0</v>
      </c>
      <c r="BN31" s="32">
        <f ca="1">($J31*EXP(BN$5*($N31+0.5*($O31)^2))*_xlfn.NORM.DIST((LN(($L31*EXP($K31/100*BN$5)))-LN($J31)-$N31*BN$5)/($O31*SQRT(BN$5))-$O31*SQRT(BN$5),0,1,TRUE)+$L31*EXP($K31/100*BN$5)*(1-_xlfn.NORM.DIST((LN(($L31*EXP($K31/100*BN$5)))-LN($J31)-$N31*BN$5)/($O31*SQRT(BN$5)),0,1,TRUE)))*EXP(-$F$1*BN$5)*INDEX('3)tpx females'!EX$57:EX$107,MATCH($Q31,'3)tpx females'!$DE$57:$DE$107,0))</f>
        <v>0</v>
      </c>
      <c r="BO31" s="32">
        <f ca="1">($J31*EXP(BO$5*($N31+0.5*($O31)^2))*_xlfn.NORM.DIST((LN(($L31*EXP($K31/100*BO$5)))-LN($J31)-$N31*BO$5)/($O31*SQRT(BO$5))-$O31*SQRT(BO$5),0,1,TRUE)+$L31*EXP($K31/100*BO$5)*(1-_xlfn.NORM.DIST((LN(($L31*EXP($K31/100*BO$5)))-LN($J31)-$N31*BO$5)/($O31*SQRT(BO$5)),0,1,TRUE)))*EXP(-$F$1*BO$5)*INDEX('3)tpx females'!EY$57:EY$107,MATCH($Q31,'3)tpx females'!$DE$57:$DE$107,0))</f>
        <v>0</v>
      </c>
      <c r="BP31" s="32">
        <f ca="1">($J31*EXP(BP$5*($N31+0.5*($O31)^2))*_xlfn.NORM.DIST((LN(($L31*EXP($K31/100*BP$5)))-LN($J31)-$N31*BP$5)/($O31*SQRT(BP$5))-$O31*SQRT(BP$5),0,1,TRUE)+$L31*EXP($K31/100*BP$5)*(1-_xlfn.NORM.DIST((LN(($L31*EXP($K31/100*BP$5)))-LN($J31)-$N31*BP$5)/($O31*SQRT(BP$5)),0,1,TRUE)))*EXP(-$F$1*BP$5)*INDEX('3)tpx females'!EZ$57:EZ$107,MATCH($Q31,'3)tpx females'!$DE$57:$DE$107,0))</f>
        <v>0</v>
      </c>
      <c r="BQ31" s="32">
        <f ca="1">($J31*EXP(BQ$5*($N31+0.5*($O31)^2))*_xlfn.NORM.DIST((LN(($L31*EXP($K31/100*BQ$5)))-LN($J31)-$N31*BQ$5)/($O31*SQRT(BQ$5))-$O31*SQRT(BQ$5),0,1,TRUE)+$L31*EXP($K31/100*BQ$5)*(1-_xlfn.NORM.DIST((LN(($L31*EXP($K31/100*BQ$5)))-LN($J31)-$N31*BQ$5)/($O31*SQRT(BQ$5)),0,1,TRUE)))*EXP(-$F$1*BQ$5)*INDEX('3)tpx females'!FA$57:FA$107,MATCH($Q31,'3)tpx females'!$DE$57:$DE$107,0))</f>
        <v>0</v>
      </c>
      <c r="BR31" s="32">
        <f ca="1">($J31*EXP(BR$5*($N31+0.5*($O31)^2))*_xlfn.NORM.DIST((LN(($L31*EXP($K31/100*BR$5)))-LN($J31)-$N31*BR$5)/($O31*SQRT(BR$5))-$O31*SQRT(BR$5),0,1,TRUE)+$L31*EXP($K31/100*BR$5)*(1-_xlfn.NORM.DIST((LN(($L31*EXP($K31/100*BR$5)))-LN($J31)-$N31*BR$5)/($O31*SQRT(BR$5)),0,1,TRUE)))*EXP(-$F$1*BR$5)*INDEX('3)tpx females'!FB$57:FB$107,MATCH($Q31,'3)tpx females'!$DE$57:$DE$107,0))</f>
        <v>0</v>
      </c>
      <c r="BS31" s="32">
        <f ca="1">($J31*EXP(BS$5*($N31+0.5*($O31)^2))*_xlfn.NORM.DIST((LN(($L31*EXP($K31/100*BS$5)))-LN($J31)-$N31*BS$5)/($O31*SQRT(BS$5))-$O31*SQRT(BS$5),0,1,TRUE)+$L31*EXP($K31/100*BS$5)*(1-_xlfn.NORM.DIST((LN(($L31*EXP($K31/100*BS$5)))-LN($J31)-$N31*BS$5)/($O31*SQRT(BS$5)),0,1,TRUE)))*EXP(-$F$1*BS$5)*INDEX('3)tpx females'!FC$57:FC$107,MATCH($Q31,'3)tpx females'!$DE$57:$DE$107,0))</f>
        <v>0</v>
      </c>
      <c r="BT31" s="32">
        <f ca="1">($J31*EXP(BT$5*($N31+0.5*($O31)^2))*_xlfn.NORM.DIST((LN(($L31*EXP($K31/100*BT$5)))-LN($J31)-$N31*BT$5)/($O31*SQRT(BT$5))-$O31*SQRT(BT$5),0,1,TRUE)+$L31*EXP($K31/100*BT$5)*(1-_xlfn.NORM.DIST((LN(($L31*EXP($K31/100*BT$5)))-LN($J31)-$N31*BT$5)/($O31*SQRT(BT$5)),0,1,TRUE)))*EXP(-$F$1*BT$5)*INDEX('3)tpx females'!FD$57:FD$107,MATCH($Q31,'3)tpx females'!$DE$57:$DE$107,0))</f>
        <v>0</v>
      </c>
    </row>
    <row r="32" spans="2:72" x14ac:dyDescent="0.25">
      <c r="B32" s="32" t="s">
        <v>16</v>
      </c>
      <c r="C32" s="32" t="s">
        <v>14</v>
      </c>
      <c r="D32" s="49">
        <v>12817</v>
      </c>
      <c r="E32" s="32" t="s">
        <v>13</v>
      </c>
      <c r="F32" s="32" t="s">
        <v>17</v>
      </c>
      <c r="G32" s="49" t="s">
        <v>17</v>
      </c>
      <c r="H32" s="32" t="s">
        <v>17</v>
      </c>
      <c r="I32" s="32" t="s">
        <v>18</v>
      </c>
      <c r="J32" s="32">
        <v>257400</v>
      </c>
      <c r="K32" s="32">
        <v>7.25</v>
      </c>
      <c r="L32" s="32">
        <f>'3) 2016 cases'!M32*EXP('3) 2016 cases'!L32/100)</f>
        <v>91666.637876022258</v>
      </c>
      <c r="M32" s="32"/>
      <c r="N32" s="32">
        <f>INDEX('2b)Working'!$I$61:$P$61,MATCH($I32,'2b)Working'!$I$60:$P$60,0))</f>
        <v>7.7575433563764035E-2</v>
      </c>
      <c r="O32" s="32">
        <f>INDEX('2b)Working'!$I$62:$P$62,MATCH($I32,'2b)Working'!$I$60:$P$60,0))</f>
        <v>6.6180282905141802E-2</v>
      </c>
      <c r="P32" s="32"/>
      <c r="Q32" s="32">
        <f t="shared" si="3"/>
        <v>82</v>
      </c>
      <c r="U32" s="32">
        <f t="shared" ca="1" si="2"/>
        <v>93792.323520005491</v>
      </c>
      <c r="W32" s="32">
        <f ca="1">($J32*EXP(W$5*($N32+0.5*($O32)^2))*_xlfn.NORM.DIST((LN(($L32*EXP($K32/100*W$5)))-LN($J32)-$N32*W$5)/($O32*SQRT(W$5))-$O32*SQRT(W$5),0,1,TRUE)+$L32*EXP($K32/100*W$5)*(1-_xlfn.NORM.DIST((LN(($L32*EXP($K32/100*W$5)))-LN($J32)-$N32*W$5)/($O32*SQRT(W$5)),0,1,TRUE)))*EXP(-$F$1*W$5)*INDEX('3)tpx females'!DG$57:DG$107,MATCH($Q32,'3)tpx females'!$DE$57:$DE$107,0))</f>
        <v>3816.0354563817432</v>
      </c>
      <c r="X32" s="32">
        <f ca="1">($J32*EXP(X$5*($N32+0.5*($O32)^2))*_xlfn.NORM.DIST((LN(($L32*EXP($K32/100*X$5)))-LN($J32)-$N32*X$5)/($O32*SQRT(X$5))-$O32*SQRT(X$5),0,1,TRUE)+$L32*EXP($K32/100*X$5)*(1-_xlfn.NORM.DIST((LN(($L32*EXP($K32/100*X$5)))-LN($J32)-$N32*X$5)/($O32*SQRT(X$5)),0,1,TRUE)))*EXP(-$F$1*X$5)*INDEX('3)tpx females'!DH$57:DH$107,MATCH($Q32,'3)tpx females'!$DE$57:$DE$107,0))</f>
        <v>4196.6624535579749</v>
      </c>
      <c r="Y32" s="32">
        <f ca="1">($J32*EXP(Y$5*($N32+0.5*($O32)^2))*_xlfn.NORM.DIST((LN(($L32*EXP($K32/100*Y$5)))-LN($J32)-$N32*Y$5)/($O32*SQRT(Y$5))-$O32*SQRT(Y$5),0,1,TRUE)+$L32*EXP($K32/100*Y$5)*(1-_xlfn.NORM.DIST((LN(($L32*EXP($K32/100*Y$5)))-LN($J32)-$N32*Y$5)/($O32*SQRT(Y$5)),0,1,TRUE)))*EXP(-$F$1*Y$5)*INDEX('3)tpx females'!DI$57:DI$107,MATCH($Q32,'3)tpx females'!$DE$57:$DE$107,0))</f>
        <v>4338.7019917803409</v>
      </c>
      <c r="Z32" s="32">
        <f ca="1">($J32*EXP(Z$5*($N32+0.5*($O32)^2))*_xlfn.NORM.DIST((LN(($L32*EXP($K32/100*Z$5)))-LN($J32)-$N32*Z$5)/($O32*SQRT(Z$5))-$O32*SQRT(Z$5),0,1,TRUE)+$L32*EXP($K32/100*Z$5)*(1-_xlfn.NORM.DIST((LN(($L32*EXP($K32/100*Z$5)))-LN($J32)-$N32*Z$5)/($O32*SQRT(Z$5)),0,1,TRUE)))*EXP(-$F$1*Z$5)*INDEX('3)tpx females'!DJ$57:DJ$107,MATCH($Q32,'3)tpx females'!$DE$57:$DE$107,0))</f>
        <v>4806.5477931062442</v>
      </c>
      <c r="AA32" s="32">
        <f ca="1">($J32*EXP(AA$5*($N32+0.5*($O32)^2))*_xlfn.NORM.DIST((LN(($L32*EXP($K32/100*AA$5)))-LN($J32)-$N32*AA$5)/($O32*SQRT(AA$5))-$O32*SQRT(AA$5),0,1,TRUE)+$L32*EXP($K32/100*AA$5)*(1-_xlfn.NORM.DIST((LN(($L32*EXP($K32/100*AA$5)))-LN($J32)-$N32*AA$5)/($O32*SQRT(AA$5)),0,1,TRUE)))*EXP(-$F$1*AA$5)*INDEX('3)tpx females'!DK$57:DK$107,MATCH($Q32,'3)tpx females'!$DE$57:$DE$107,0))</f>
        <v>5351.3604869420806</v>
      </c>
      <c r="AB32" s="32">
        <f ca="1">($J32*EXP(AB$5*($N32+0.5*($O32)^2))*_xlfn.NORM.DIST((LN(($L32*EXP($K32/100*AB$5)))-LN($J32)-$N32*AB$5)/($O32*SQRT(AB$5))-$O32*SQRT(AB$5),0,1,TRUE)+$L32*EXP($K32/100*AB$5)*(1-_xlfn.NORM.DIST((LN(($L32*EXP($K32/100*AB$5)))-LN($J32)-$N32*AB$5)/($O32*SQRT(AB$5)),0,1,TRUE)))*EXP(-$F$1*AB$5)*INDEX('3)tpx females'!DL$57:DL$107,MATCH($Q32,'3)tpx females'!$DE$57:$DE$107,0))</f>
        <v>5602.5724982965348</v>
      </c>
      <c r="AC32" s="32">
        <f ca="1">($J32*EXP(AC$5*($N32+0.5*($O32)^2))*_xlfn.NORM.DIST((LN(($L32*EXP($K32/100*AC$5)))-LN($J32)-$N32*AC$5)/($O32*SQRT(AC$5))-$O32*SQRT(AC$5),0,1,TRUE)+$L32*EXP($K32/100*AC$5)*(1-_xlfn.NORM.DIST((LN(($L32*EXP($K32/100*AC$5)))-LN($J32)-$N32*AC$5)/($O32*SQRT(AC$5)),0,1,TRUE)))*EXP(-$F$1*AC$5)*INDEX('3)tpx females'!DM$57:DM$107,MATCH($Q32,'3)tpx females'!$DE$57:$DE$107,0))</f>
        <v>5943.6391342069801</v>
      </c>
      <c r="AD32" s="32">
        <f ca="1">($J32*EXP(AD$5*($N32+0.5*($O32)^2))*_xlfn.NORM.DIST((LN(($L32*EXP($K32/100*AD$5)))-LN($J32)-$N32*AD$5)/($O32*SQRT(AD$5))-$O32*SQRT(AD$5),0,1,TRUE)+$L32*EXP($K32/100*AD$5)*(1-_xlfn.NORM.DIST((LN(($L32*EXP($K32/100*AD$5)))-LN($J32)-$N32*AD$5)/($O32*SQRT(AD$5)),0,1,TRUE)))*EXP(-$F$1*AD$5)*INDEX('3)tpx females'!DN$57:DN$107,MATCH($Q32,'3)tpx females'!$DE$57:$DE$107,0))</f>
        <v>6506.2027126472976</v>
      </c>
      <c r="AE32" s="32">
        <f ca="1">($J32*EXP(AE$5*($N32+0.5*($O32)^2))*_xlfn.NORM.DIST((LN(($L32*EXP($K32/100*AE$5)))-LN($J32)-$N32*AE$5)/($O32*SQRT(AE$5))-$O32*SQRT(AE$5),0,1,TRUE)+$L32*EXP($K32/100*AE$5)*(1-_xlfn.NORM.DIST((LN(($L32*EXP($K32/100*AE$5)))-LN($J32)-$N32*AE$5)/($O32*SQRT(AE$5)),0,1,TRUE)))*EXP(-$F$1*AE$5)*INDEX('3)tpx females'!DO$57:DO$107,MATCH($Q32,'3)tpx females'!$DE$57:$DE$107,0))</f>
        <v>6587.8969459288492</v>
      </c>
      <c r="AF32" s="32">
        <f ca="1">($J32*EXP(AF$5*($N32+0.5*($O32)^2))*_xlfn.NORM.DIST((LN(($L32*EXP($K32/100*AF$5)))-LN($J32)-$N32*AF$5)/($O32*SQRT(AF$5))-$O32*SQRT(AF$5),0,1,TRUE)+$L32*EXP($K32/100*AF$5)*(1-_xlfn.NORM.DIST((LN(($L32*EXP($K32/100*AF$5)))-LN($J32)-$N32*AF$5)/($O32*SQRT(AF$5)),0,1,TRUE)))*EXP(-$F$1*AF$5)*INDEX('3)tpx females'!DP$57:DP$107,MATCH($Q32,'3)tpx females'!$DE$57:$DE$107,0))</f>
        <v>6284.1413626049716</v>
      </c>
      <c r="AG32" s="32">
        <f ca="1">($J32*EXP(AG$5*($N32+0.5*($O32)^2))*_xlfn.NORM.DIST((LN(($L32*EXP($K32/100*AG$5)))-LN($J32)-$N32*AG$5)/($O32*SQRT(AG$5))-$O32*SQRT(AG$5),0,1,TRUE)+$L32*EXP($K32/100*AG$5)*(1-_xlfn.NORM.DIST((LN(($L32*EXP($K32/100*AG$5)))-LN($J32)-$N32*AG$5)/($O32*SQRT(AG$5)),0,1,TRUE)))*EXP(-$F$1*AG$5)*INDEX('3)tpx females'!DQ$57:DQ$107,MATCH($Q32,'3)tpx females'!$DE$57:$DE$107,0))</f>
        <v>6001.1932160753813</v>
      </c>
      <c r="AH32" s="32">
        <f ca="1">($J32*EXP(AH$5*($N32+0.5*($O32)^2))*_xlfn.NORM.DIST((LN(($L32*EXP($K32/100*AH$5)))-LN($J32)-$N32*AH$5)/($O32*SQRT(AH$5))-$O32*SQRT(AH$5),0,1,TRUE)+$L32*EXP($K32/100*AH$5)*(1-_xlfn.NORM.DIST((LN(($L32*EXP($K32/100*AH$5)))-LN($J32)-$N32*AH$5)/($O32*SQRT(AH$5)),0,1,TRUE)))*EXP(-$F$1*AH$5)*INDEX('3)tpx females'!DR$57:DR$107,MATCH($Q32,'3)tpx females'!$DE$57:$DE$107,0))</f>
        <v>5723.76520783873</v>
      </c>
      <c r="AI32" s="32">
        <f ca="1">($J32*EXP(AI$5*($N32+0.5*($O32)^2))*_xlfn.NORM.DIST((LN(($L32*EXP($K32/100*AI$5)))-LN($J32)-$N32*AI$5)/($O32*SQRT(AI$5))-$O32*SQRT(AI$5),0,1,TRUE)+$L32*EXP($K32/100*AI$5)*(1-_xlfn.NORM.DIST((LN(($L32*EXP($K32/100*AI$5)))-LN($J32)-$N32*AI$5)/($O32*SQRT(AI$5)),0,1,TRUE)))*EXP(-$F$1*AI$5)*INDEX('3)tpx females'!DS$57:DS$107,MATCH($Q32,'3)tpx females'!$DE$57:$DE$107,0))</f>
        <v>5520.6073663894085</v>
      </c>
      <c r="AJ32" s="32">
        <f ca="1">($J32*EXP(AJ$5*($N32+0.5*($O32)^2))*_xlfn.NORM.DIST((LN(($L32*EXP($K32/100*AJ$5)))-LN($J32)-$N32*AJ$5)/($O32*SQRT(AJ$5))-$O32*SQRT(AJ$5),0,1,TRUE)+$L32*EXP($K32/100*AJ$5)*(1-_xlfn.NORM.DIST((LN(($L32*EXP($K32/100*AJ$5)))-LN($J32)-$N32*AJ$5)/($O32*SQRT(AJ$5)),0,1,TRUE)))*EXP(-$F$1*AJ$5)*INDEX('3)tpx females'!DT$57:DT$107,MATCH($Q32,'3)tpx females'!$DE$57:$DE$107,0))</f>
        <v>4901.4284820227867</v>
      </c>
      <c r="AK32" s="32">
        <f ca="1">($J32*EXP(AK$5*($N32+0.5*($O32)^2))*_xlfn.NORM.DIST((LN(($L32*EXP($K32/100*AK$5)))-LN($J32)-$N32*AK$5)/($O32*SQRT(AK$5))-$O32*SQRT(AK$5),0,1,TRUE)+$L32*EXP($K32/100*AK$5)*(1-_xlfn.NORM.DIST((LN(($L32*EXP($K32/100*AK$5)))-LN($J32)-$N32*AK$5)/($O32*SQRT(AK$5)),0,1,TRUE)))*EXP(-$F$1*AK$5)*INDEX('3)tpx females'!DU$57:DU$107,MATCH($Q32,'3)tpx females'!$DE$57:$DE$107,0))</f>
        <v>4295.0796809099156</v>
      </c>
      <c r="AL32" s="32">
        <f ca="1">($J32*EXP(AL$5*($N32+0.5*($O32)^2))*_xlfn.NORM.DIST((LN(($L32*EXP($K32/100*AL$5)))-LN($J32)-$N32*AL$5)/($O32*SQRT(AL$5))-$O32*SQRT(AL$5),0,1,TRUE)+$L32*EXP($K32/100*AL$5)*(1-_xlfn.NORM.DIST((LN(($L32*EXP($K32/100*AL$5)))-LN($J32)-$N32*AL$5)/($O32*SQRT(AL$5)),0,1,TRUE)))*EXP(-$F$1*AL$5)*INDEX('3)tpx females'!DV$57:DV$107,MATCH($Q32,'3)tpx females'!$DE$57:$DE$107,0))</f>
        <v>3631.5907223902236</v>
      </c>
      <c r="AM32" s="32">
        <f ca="1">($J32*EXP(AM$5*($N32+0.5*($O32)^2))*_xlfn.NORM.DIST((LN(($L32*EXP($K32/100*AM$5)))-LN($J32)-$N32*AM$5)/($O32*SQRT(AM$5))-$O32*SQRT(AM$5),0,1,TRUE)+$L32*EXP($K32/100*AM$5)*(1-_xlfn.NORM.DIST((LN(($L32*EXP($K32/100*AM$5)))-LN($J32)-$N32*AM$5)/($O32*SQRT(AM$5)),0,1,TRUE)))*EXP(-$F$1*AM$5)*INDEX('3)tpx females'!DW$57:DW$107,MATCH($Q32,'3)tpx females'!$DE$57:$DE$107,0))</f>
        <v>2949.661827451268</v>
      </c>
      <c r="AN32" s="32">
        <f ca="1">($J32*EXP(AN$5*($N32+0.5*($O32)^2))*_xlfn.NORM.DIST((LN(($L32*EXP($K32/100*AN$5)))-LN($J32)-$N32*AN$5)/($O32*SQRT(AN$5))-$O32*SQRT(AN$5),0,1,TRUE)+$L32*EXP($K32/100*AN$5)*(1-_xlfn.NORM.DIST((LN(($L32*EXP($K32/100*AN$5)))-LN($J32)-$N32*AN$5)/($O32*SQRT(AN$5)),0,1,TRUE)))*EXP(-$F$1*AN$5)*INDEX('3)tpx females'!DX$57:DX$107,MATCH($Q32,'3)tpx females'!$DE$57:$DE$107,0))</f>
        <v>2298.1694891594316</v>
      </c>
      <c r="AO32" s="32">
        <f ca="1">($J32*EXP(AO$5*($N32+0.5*($O32)^2))*_xlfn.NORM.DIST((LN(($L32*EXP($K32/100*AO$5)))-LN($J32)-$N32*AO$5)/($O32*SQRT(AO$5))-$O32*SQRT(AO$5),0,1,TRUE)+$L32*EXP($K32/100*AO$5)*(1-_xlfn.NORM.DIST((LN(($L32*EXP($K32/100*AO$5)))-LN($J32)-$N32*AO$5)/($O32*SQRT(AO$5)),0,1,TRUE)))*EXP(-$F$1*AO$5)*INDEX('3)tpx females'!DY$57:DY$107,MATCH($Q32,'3)tpx females'!$DE$57:$DE$107,0))</f>
        <v>1718.7555715941915</v>
      </c>
      <c r="AP32" s="32">
        <f ca="1">($J32*EXP(AP$5*($N32+0.5*($O32)^2))*_xlfn.NORM.DIST((LN(($L32*EXP($K32/100*AP$5)))-LN($J32)-$N32*AP$5)/($O32*SQRT(AP$5))-$O32*SQRT(AP$5),0,1,TRUE)+$L32*EXP($K32/100*AP$5)*(1-_xlfn.NORM.DIST((LN(($L32*EXP($K32/100*AP$5)))-LN($J32)-$N32*AP$5)/($O32*SQRT(AP$5)),0,1,TRUE)))*EXP(-$F$1*AP$5)*INDEX('3)tpx females'!DZ$57:DZ$107,MATCH($Q32,'3)tpx females'!$DE$57:$DE$107,0))</f>
        <v>1224.2140686867081</v>
      </c>
      <c r="AQ32" s="32">
        <f ca="1">($J32*EXP(AQ$5*($N32+0.5*($O32)^2))*_xlfn.NORM.DIST((LN(($L32*EXP($K32/100*AQ$5)))-LN($J32)-$N32*AQ$5)/($O32*SQRT(AQ$5))-$O32*SQRT(AQ$5),0,1,TRUE)+$L32*EXP($K32/100*AQ$5)*(1-_xlfn.NORM.DIST((LN(($L32*EXP($K32/100*AQ$5)))-LN($J32)-$N32*AQ$5)/($O32*SQRT(AQ$5)),0,1,TRUE)))*EXP(-$F$1*AQ$5)*INDEX('3)tpx females'!EA$57:EA$107,MATCH($Q32,'3)tpx females'!$DE$57:$DE$107,0))</f>
        <v>829.12586423444839</v>
      </c>
      <c r="AR32" s="32">
        <f ca="1">($J32*EXP(AR$5*($N32+0.5*($O32)^2))*_xlfn.NORM.DIST((LN(($L32*EXP($K32/100*AR$5)))-LN($J32)-$N32*AR$5)/($O32*SQRT(AR$5))-$O32*SQRT(AR$5),0,1,TRUE)+$L32*EXP($K32/100*AR$5)*(1-_xlfn.NORM.DIST((LN(($L32*EXP($K32/100*AR$5)))-LN($J32)-$N32*AR$5)/($O32*SQRT(AR$5)),0,1,TRUE)))*EXP(-$F$1*AR$5)*INDEX('3)tpx females'!EB$57:EB$107,MATCH($Q32,'3)tpx females'!$DE$57:$DE$107,0))</f>
        <v>535.83611161970794</v>
      </c>
      <c r="AS32" s="32">
        <f ca="1">($J32*EXP(AS$5*($N32+0.5*($O32)^2))*_xlfn.NORM.DIST((LN(($L32*EXP($K32/100*AS$5)))-LN($J32)-$N32*AS$5)/($O32*SQRT(AS$5))-$O32*SQRT(AS$5),0,1,TRUE)+$L32*EXP($K32/100*AS$5)*(1-_xlfn.NORM.DIST((LN(($L32*EXP($K32/100*AS$5)))-LN($J32)-$N32*AS$5)/($O32*SQRT(AS$5)),0,1,TRUE)))*EXP(-$F$1*AS$5)*INDEX('3)tpx females'!EC$57:EC$107,MATCH($Q32,'3)tpx females'!$DE$57:$DE$107,0))</f>
        <v>329.18797047384703</v>
      </c>
      <c r="AT32" s="32">
        <f ca="1">($J32*EXP(AT$5*($N32+0.5*($O32)^2))*_xlfn.NORM.DIST((LN(($L32*EXP($K32/100*AT$5)))-LN($J32)-$N32*AT$5)/($O32*SQRT(AT$5))-$O32*SQRT(AT$5),0,1,TRUE)+$L32*EXP($K32/100*AT$5)*(1-_xlfn.NORM.DIST((LN(($L32*EXP($K32/100*AT$5)))-LN($J32)-$N32*AT$5)/($O32*SQRT(AT$5)),0,1,TRUE)))*EXP(-$F$1*AT$5)*INDEX('3)tpx females'!ED$57:ED$107,MATCH($Q32,'3)tpx females'!$DE$57:$DE$107,0))</f>
        <v>192.93210918702721</v>
      </c>
      <c r="AU32" s="32">
        <f ca="1">($J32*EXP(AU$5*($N32+0.5*($O32)^2))*_xlfn.NORM.DIST((LN(($L32*EXP($K32/100*AU$5)))-LN($J32)-$N32*AU$5)/($O32*SQRT(AU$5))-$O32*SQRT(AU$5),0,1,TRUE)+$L32*EXP($K32/100*AU$5)*(1-_xlfn.NORM.DIST((LN(($L32*EXP($K32/100*AU$5)))-LN($J32)-$N32*AU$5)/($O32*SQRT(AU$5)),0,1,TRUE)))*EXP(-$F$1*AU$5)*INDEX('3)tpx females'!EE$57:EE$107,MATCH($Q32,'3)tpx females'!$DE$57:$DE$107,0))</f>
        <v>104.31434120377759</v>
      </c>
      <c r="AV32" s="32">
        <f ca="1">($J32*EXP(AV$5*($N32+0.5*($O32)^2))*_xlfn.NORM.DIST((LN(($L32*EXP($K32/100*AV$5)))-LN($J32)-$N32*AV$5)/($O32*SQRT(AV$5))-$O32*SQRT(AV$5),0,1,TRUE)+$L32*EXP($K32/100*AV$5)*(1-_xlfn.NORM.DIST((LN(($L32*EXP($K32/100*AV$5)))-LN($J32)-$N32*AV$5)/($O32*SQRT(AV$5)),0,1,TRUE)))*EXP(-$F$1*AV$5)*INDEX('3)tpx females'!EF$57:EF$107,MATCH($Q32,'3)tpx females'!$DE$57:$DE$107,0))</f>
        <v>56.986049114253667</v>
      </c>
      <c r="AW32" s="32">
        <f ca="1">($J32*EXP(AW$5*($N32+0.5*($O32)^2))*_xlfn.NORM.DIST((LN(($L32*EXP($K32/100*AW$5)))-LN($J32)-$N32*AW$5)/($O32*SQRT(AW$5))-$O32*SQRT(AW$5),0,1,TRUE)+$L32*EXP($K32/100*AW$5)*(1-_xlfn.NORM.DIST((LN(($L32*EXP($K32/100*AW$5)))-LN($J32)-$N32*AW$5)/($O32*SQRT(AW$5)),0,1,TRUE)))*EXP(-$F$1*AW$5)*INDEX('3)tpx females'!EG$57:EG$107,MATCH($Q32,'3)tpx females'!$DE$57:$DE$107,0))</f>
        <v>31.611519525991586</v>
      </c>
      <c r="AX32" s="32">
        <f ca="1">($J32*EXP(AX$5*($N32+0.5*($O32)^2))*_xlfn.NORM.DIST((LN(($L32*EXP($K32/100*AX$5)))-LN($J32)-$N32*AX$5)/($O32*SQRT(AX$5))-$O32*SQRT(AX$5),0,1,TRUE)+$L32*EXP($K32/100*AX$5)*(1-_xlfn.NORM.DIST((LN(($L32*EXP($K32/100*AX$5)))-LN($J32)-$N32*AX$5)/($O32*SQRT(AX$5)),0,1,TRUE)))*EXP(-$F$1*AX$5)*INDEX('3)tpx females'!EH$57:EH$107,MATCH($Q32,'3)tpx females'!$DE$57:$DE$107,0))</f>
        <v>14.103086675378202</v>
      </c>
      <c r="AY32" s="32">
        <f ca="1">($J32*EXP(AY$5*($N32+0.5*($O32)^2))*_xlfn.NORM.DIST((LN(($L32*EXP($K32/100*AY$5)))-LN($J32)-$N32*AY$5)/($O32*SQRT(AY$5))-$O32*SQRT(AY$5),0,1,TRUE)+$L32*EXP($K32/100*AY$5)*(1-_xlfn.NORM.DIST((LN(($L32*EXP($K32/100*AY$5)))-LN($J32)-$N32*AY$5)/($O32*SQRT(AY$5)),0,1,TRUE)))*EXP(-$F$1*AY$5)*INDEX('3)tpx females'!EI$57:EI$107,MATCH($Q32,'3)tpx females'!$DE$57:$DE$107,0))</f>
        <v>0</v>
      </c>
      <c r="AZ32" s="32">
        <f ca="1">($J32*EXP(AZ$5*($N32+0.5*($O32)^2))*_xlfn.NORM.DIST((LN(($L32*EXP($K32/100*AZ$5)))-LN($J32)-$N32*AZ$5)/($O32*SQRT(AZ$5))-$O32*SQRT(AZ$5),0,1,TRUE)+$L32*EXP($K32/100*AZ$5)*(1-_xlfn.NORM.DIST((LN(($L32*EXP($K32/100*AZ$5)))-LN($J32)-$N32*AZ$5)/($O32*SQRT(AZ$5)),0,1,TRUE)))*EXP(-$F$1*AZ$5)*INDEX('3)tpx females'!EJ$57:EJ$107,MATCH($Q32,'3)tpx females'!$DE$57:$DE$107,0))</f>
        <v>0</v>
      </c>
      <c r="BA32" s="32">
        <f ca="1">($J32*EXP(BA$5*($N32+0.5*($O32)^2))*_xlfn.NORM.DIST((LN(($L32*EXP($K32/100*BA$5)))-LN($J32)-$N32*BA$5)/($O32*SQRT(BA$5))-$O32*SQRT(BA$5),0,1,TRUE)+$L32*EXP($K32/100*BA$5)*(1-_xlfn.NORM.DIST((LN(($L32*EXP($K32/100*BA$5)))-LN($J32)-$N32*BA$5)/($O32*SQRT(BA$5)),0,1,TRUE)))*EXP(-$F$1*BA$5)*INDEX('3)tpx females'!EK$57:EK$107,MATCH($Q32,'3)tpx females'!$DE$57:$DE$107,0))</f>
        <v>0</v>
      </c>
      <c r="BB32" s="32">
        <f ca="1">($J32*EXP(BB$5*($N32+0.5*($O32)^2))*_xlfn.NORM.DIST((LN(($L32*EXP($K32/100*BB$5)))-LN($J32)-$N32*BB$5)/($O32*SQRT(BB$5))-$O32*SQRT(BB$5),0,1,TRUE)+$L32*EXP($K32/100*BB$5)*(1-_xlfn.NORM.DIST((LN(($L32*EXP($K32/100*BB$5)))-LN($J32)-$N32*BB$5)/($O32*SQRT(BB$5)),0,1,TRUE)))*EXP(-$F$1*BB$5)*INDEX('3)tpx females'!EL$57:EL$107,MATCH($Q32,'3)tpx females'!$DE$57:$DE$107,0))</f>
        <v>0</v>
      </c>
      <c r="BC32" s="32">
        <f ca="1">($J32*EXP(BC$5*($N32+0.5*($O32)^2))*_xlfn.NORM.DIST((LN(($L32*EXP($K32/100*BC$5)))-LN($J32)-$N32*BC$5)/($O32*SQRT(BC$5))-$O32*SQRT(BC$5),0,1,TRUE)+$L32*EXP($K32/100*BC$5)*(1-_xlfn.NORM.DIST((LN(($L32*EXP($K32/100*BC$5)))-LN($J32)-$N32*BC$5)/($O32*SQRT(BC$5)),0,1,TRUE)))*EXP(-$F$1*BC$5)*INDEX('3)tpx females'!EM$57:EM$107,MATCH($Q32,'3)tpx females'!$DE$57:$DE$107,0))</f>
        <v>0</v>
      </c>
      <c r="BD32" s="32">
        <f ca="1">($J32*EXP(BD$5*($N32+0.5*($O32)^2))*_xlfn.NORM.DIST((LN(($L32*EXP($K32/100*BD$5)))-LN($J32)-$N32*BD$5)/($O32*SQRT(BD$5))-$O32*SQRT(BD$5),0,1,TRUE)+$L32*EXP($K32/100*BD$5)*(1-_xlfn.NORM.DIST((LN(($L32*EXP($K32/100*BD$5)))-LN($J32)-$N32*BD$5)/($O32*SQRT(BD$5)),0,1,TRUE)))*EXP(-$F$1*BD$5)*INDEX('3)tpx females'!EN$57:EN$107,MATCH($Q32,'3)tpx females'!$DE$57:$DE$107,0))</f>
        <v>0</v>
      </c>
      <c r="BE32" s="32">
        <f ca="1">($J32*EXP(BE$5*($N32+0.5*($O32)^2))*_xlfn.NORM.DIST((LN(($L32*EXP($K32/100*BE$5)))-LN($J32)-$N32*BE$5)/($O32*SQRT(BE$5))-$O32*SQRT(BE$5),0,1,TRUE)+$L32*EXP($K32/100*BE$5)*(1-_xlfn.NORM.DIST((LN(($L32*EXP($K32/100*BE$5)))-LN($J32)-$N32*BE$5)/($O32*SQRT(BE$5)),0,1,TRUE)))*EXP(-$F$1*BE$5)*INDEX('3)tpx females'!EO$57:EO$107,MATCH($Q32,'3)tpx females'!$DE$57:$DE$107,0))</f>
        <v>0</v>
      </c>
      <c r="BF32" s="32">
        <f ca="1">($J32*EXP(BF$5*($N32+0.5*($O32)^2))*_xlfn.NORM.DIST((LN(($L32*EXP($K32/100*BF$5)))-LN($J32)-$N32*BF$5)/($O32*SQRT(BF$5))-$O32*SQRT(BF$5),0,1,TRUE)+$L32*EXP($K32/100*BF$5)*(1-_xlfn.NORM.DIST((LN(($L32*EXP($K32/100*BF$5)))-LN($J32)-$N32*BF$5)/($O32*SQRT(BF$5)),0,1,TRUE)))*EXP(-$F$1*BF$5)*INDEX('3)tpx females'!EP$57:EP$107,MATCH($Q32,'3)tpx females'!$DE$57:$DE$107,0))</f>
        <v>0</v>
      </c>
      <c r="BG32" s="32">
        <f ca="1">($J32*EXP(BG$5*($N32+0.5*($O32)^2))*_xlfn.NORM.DIST((LN(($L32*EXP($K32/100*BG$5)))-LN($J32)-$N32*BG$5)/($O32*SQRT(BG$5))-$O32*SQRT(BG$5),0,1,TRUE)+$L32*EXP($K32/100*BG$5)*(1-_xlfn.NORM.DIST((LN(($L32*EXP($K32/100*BG$5)))-LN($J32)-$N32*BG$5)/($O32*SQRT(BG$5)),0,1,TRUE)))*EXP(-$F$1*BG$5)*INDEX('3)tpx females'!EQ$57:EQ$107,MATCH($Q32,'3)tpx females'!$DE$57:$DE$107,0))</f>
        <v>0</v>
      </c>
      <c r="BH32" s="32">
        <f ca="1">($J32*EXP(BH$5*($N32+0.5*($O32)^2))*_xlfn.NORM.DIST((LN(($L32*EXP($K32/100*BH$5)))-LN($J32)-$N32*BH$5)/($O32*SQRT(BH$5))-$O32*SQRT(BH$5),0,1,TRUE)+$L32*EXP($K32/100*BH$5)*(1-_xlfn.NORM.DIST((LN(($L32*EXP($K32/100*BH$5)))-LN($J32)-$N32*BH$5)/($O32*SQRT(BH$5)),0,1,TRUE)))*EXP(-$F$1*BH$5)*INDEX('3)tpx females'!ER$57:ER$107,MATCH($Q32,'3)tpx females'!$DE$57:$DE$107,0))</f>
        <v>0</v>
      </c>
      <c r="BI32" s="32">
        <f ca="1">($J32*EXP(BI$5*($N32+0.5*($O32)^2))*_xlfn.NORM.DIST((LN(($L32*EXP($K32/100*BI$5)))-LN($J32)-$N32*BI$5)/($O32*SQRT(BI$5))-$O32*SQRT(BI$5),0,1,TRUE)+$L32*EXP($K32/100*BI$5)*(1-_xlfn.NORM.DIST((LN(($L32*EXP($K32/100*BI$5)))-LN($J32)-$N32*BI$5)/($O32*SQRT(BI$5)),0,1,TRUE)))*EXP(-$F$1*BI$5)*INDEX('3)tpx females'!ES$57:ES$107,MATCH($Q32,'3)tpx females'!$DE$57:$DE$107,0))</f>
        <v>0</v>
      </c>
      <c r="BJ32" s="32">
        <f ca="1">($J32*EXP(BJ$5*($N32+0.5*($O32)^2))*_xlfn.NORM.DIST((LN(($L32*EXP($K32/100*BJ$5)))-LN($J32)-$N32*BJ$5)/($O32*SQRT(BJ$5))-$O32*SQRT(BJ$5),0,1,TRUE)+$L32*EXP($K32/100*BJ$5)*(1-_xlfn.NORM.DIST((LN(($L32*EXP($K32/100*BJ$5)))-LN($J32)-$N32*BJ$5)/($O32*SQRT(BJ$5)),0,1,TRUE)))*EXP(-$F$1*BJ$5)*INDEX('3)tpx females'!ET$57:ET$107,MATCH($Q32,'3)tpx females'!$DE$57:$DE$107,0))</f>
        <v>0</v>
      </c>
      <c r="BK32" s="32">
        <f ca="1">($J32*EXP(BK$5*($N32+0.5*($O32)^2))*_xlfn.NORM.DIST((LN(($L32*EXP($K32/100*BK$5)))-LN($J32)-$N32*BK$5)/($O32*SQRT(BK$5))-$O32*SQRT(BK$5),0,1,TRUE)+$L32*EXP($K32/100*BK$5)*(1-_xlfn.NORM.DIST((LN(($L32*EXP($K32/100*BK$5)))-LN($J32)-$N32*BK$5)/($O32*SQRT(BK$5)),0,1,TRUE)))*EXP(-$F$1*BK$5)*INDEX('3)tpx females'!EU$57:EU$107,MATCH($Q32,'3)tpx females'!$DE$57:$DE$107,0))</f>
        <v>0</v>
      </c>
      <c r="BL32" s="32">
        <f ca="1">($J32*EXP(BL$5*($N32+0.5*($O32)^2))*_xlfn.NORM.DIST((LN(($L32*EXP($K32/100*BL$5)))-LN($J32)-$N32*BL$5)/($O32*SQRT(BL$5))-$O32*SQRT(BL$5),0,1,TRUE)+$L32*EXP($K32/100*BL$5)*(1-_xlfn.NORM.DIST((LN(($L32*EXP($K32/100*BL$5)))-LN($J32)-$N32*BL$5)/($O32*SQRT(BL$5)),0,1,TRUE)))*EXP(-$F$1*BL$5)*INDEX('3)tpx females'!EV$57:EV$107,MATCH($Q32,'3)tpx females'!$DE$57:$DE$107,0))</f>
        <v>0</v>
      </c>
      <c r="BM32" s="32">
        <f ca="1">($J32*EXP(BM$5*($N32+0.5*($O32)^2))*_xlfn.NORM.DIST((LN(($L32*EXP($K32/100*BM$5)))-LN($J32)-$N32*BM$5)/($O32*SQRT(BM$5))-$O32*SQRT(BM$5),0,1,TRUE)+$L32*EXP($K32/100*BM$5)*(1-_xlfn.NORM.DIST((LN(($L32*EXP($K32/100*BM$5)))-LN($J32)-$N32*BM$5)/($O32*SQRT(BM$5)),0,1,TRUE)))*EXP(-$F$1*BM$5)*INDEX('3)tpx females'!EW$57:EW$107,MATCH($Q32,'3)tpx females'!$DE$57:$DE$107,0))</f>
        <v>0</v>
      </c>
      <c r="BN32" s="32">
        <f ca="1">($J32*EXP(BN$5*($N32+0.5*($O32)^2))*_xlfn.NORM.DIST((LN(($L32*EXP($K32/100*BN$5)))-LN($J32)-$N32*BN$5)/($O32*SQRT(BN$5))-$O32*SQRT(BN$5),0,1,TRUE)+$L32*EXP($K32/100*BN$5)*(1-_xlfn.NORM.DIST((LN(($L32*EXP($K32/100*BN$5)))-LN($J32)-$N32*BN$5)/($O32*SQRT(BN$5)),0,1,TRUE)))*EXP(-$F$1*BN$5)*INDEX('3)tpx females'!EX$57:EX$107,MATCH($Q32,'3)tpx females'!$DE$57:$DE$107,0))</f>
        <v>0</v>
      </c>
      <c r="BO32" s="32">
        <f ca="1">($J32*EXP(BO$5*($N32+0.5*($O32)^2))*_xlfn.NORM.DIST((LN(($L32*EXP($K32/100*BO$5)))-LN($J32)-$N32*BO$5)/($O32*SQRT(BO$5))-$O32*SQRT(BO$5),0,1,TRUE)+$L32*EXP($K32/100*BO$5)*(1-_xlfn.NORM.DIST((LN(($L32*EXP($K32/100*BO$5)))-LN($J32)-$N32*BO$5)/($O32*SQRT(BO$5)),0,1,TRUE)))*EXP(-$F$1*BO$5)*INDEX('3)tpx females'!EY$57:EY$107,MATCH($Q32,'3)tpx females'!$DE$57:$DE$107,0))</f>
        <v>0</v>
      </c>
      <c r="BP32" s="32">
        <f ca="1">($J32*EXP(BP$5*($N32+0.5*($O32)^2))*_xlfn.NORM.DIST((LN(($L32*EXP($K32/100*BP$5)))-LN($J32)-$N32*BP$5)/($O32*SQRT(BP$5))-$O32*SQRT(BP$5),0,1,TRUE)+$L32*EXP($K32/100*BP$5)*(1-_xlfn.NORM.DIST((LN(($L32*EXP($K32/100*BP$5)))-LN($J32)-$N32*BP$5)/($O32*SQRT(BP$5)),0,1,TRUE)))*EXP(-$F$1*BP$5)*INDEX('3)tpx females'!EZ$57:EZ$107,MATCH($Q32,'3)tpx females'!$DE$57:$DE$107,0))</f>
        <v>0</v>
      </c>
      <c r="BQ32" s="32">
        <f ca="1">($J32*EXP(BQ$5*($N32+0.5*($O32)^2))*_xlfn.NORM.DIST((LN(($L32*EXP($K32/100*BQ$5)))-LN($J32)-$N32*BQ$5)/($O32*SQRT(BQ$5))-$O32*SQRT(BQ$5),0,1,TRUE)+$L32*EXP($K32/100*BQ$5)*(1-_xlfn.NORM.DIST((LN(($L32*EXP($K32/100*BQ$5)))-LN($J32)-$N32*BQ$5)/($O32*SQRT(BQ$5)),0,1,TRUE)))*EXP(-$F$1*BQ$5)*INDEX('3)tpx females'!FA$57:FA$107,MATCH($Q32,'3)tpx females'!$DE$57:$DE$107,0))</f>
        <v>0</v>
      </c>
      <c r="BR32" s="32">
        <f ca="1">($J32*EXP(BR$5*($N32+0.5*($O32)^2))*_xlfn.NORM.DIST((LN(($L32*EXP($K32/100*BR$5)))-LN($J32)-$N32*BR$5)/($O32*SQRT(BR$5))-$O32*SQRT(BR$5),0,1,TRUE)+$L32*EXP($K32/100*BR$5)*(1-_xlfn.NORM.DIST((LN(($L32*EXP($K32/100*BR$5)))-LN($J32)-$N32*BR$5)/($O32*SQRT(BR$5)),0,1,TRUE)))*EXP(-$F$1*BR$5)*INDEX('3)tpx females'!FB$57:FB$107,MATCH($Q32,'3)tpx females'!$DE$57:$DE$107,0))</f>
        <v>0</v>
      </c>
      <c r="BS32" s="32">
        <f ca="1">($J32*EXP(BS$5*($N32+0.5*($O32)^2))*_xlfn.NORM.DIST((LN(($L32*EXP($K32/100*BS$5)))-LN($J32)-$N32*BS$5)/($O32*SQRT(BS$5))-$O32*SQRT(BS$5),0,1,TRUE)+$L32*EXP($K32/100*BS$5)*(1-_xlfn.NORM.DIST((LN(($L32*EXP($K32/100*BS$5)))-LN($J32)-$N32*BS$5)/($O32*SQRT(BS$5)),0,1,TRUE)))*EXP(-$F$1*BS$5)*INDEX('3)tpx females'!FC$57:FC$107,MATCH($Q32,'3)tpx females'!$DE$57:$DE$107,0))</f>
        <v>0</v>
      </c>
      <c r="BT32" s="32">
        <f ca="1">($J32*EXP(BT$5*($N32+0.5*($O32)^2))*_xlfn.NORM.DIST((LN(($L32*EXP($K32/100*BT$5)))-LN($J32)-$N32*BT$5)/($O32*SQRT(BT$5))-$O32*SQRT(BT$5),0,1,TRUE)+$L32*EXP($K32/100*BT$5)*(1-_xlfn.NORM.DIST((LN(($L32*EXP($K32/100*BT$5)))-LN($J32)-$N32*BT$5)/($O32*SQRT(BT$5)),0,1,TRUE)))*EXP(-$F$1*BT$5)*INDEX('3)tpx females'!FD$57:FD$107,MATCH($Q32,'3)tpx females'!$DE$57:$DE$107,0))</f>
        <v>0</v>
      </c>
    </row>
    <row r="33" spans="2:72" x14ac:dyDescent="0.25">
      <c r="B33" s="32" t="s">
        <v>16</v>
      </c>
      <c r="C33" s="32" t="s">
        <v>14</v>
      </c>
      <c r="D33" s="49">
        <v>13740</v>
      </c>
      <c r="E33" s="32" t="s">
        <v>13</v>
      </c>
      <c r="F33" s="32" t="s">
        <v>17</v>
      </c>
      <c r="G33" s="49" t="s">
        <v>17</v>
      </c>
      <c r="H33" s="32" t="s">
        <v>17</v>
      </c>
      <c r="I33" s="32" t="s">
        <v>22</v>
      </c>
      <c r="J33" s="32">
        <v>246675</v>
      </c>
      <c r="K33" s="32">
        <v>7.25</v>
      </c>
      <c r="L33" s="32">
        <f>'3) 2016 cases'!M33*EXP('3) 2016 cases'!L33/100)</f>
        <v>91687.06653933796</v>
      </c>
      <c r="M33" s="32"/>
      <c r="N33" s="32">
        <f>INDEX('2b)Working'!$I$61:$P$61,MATCH($I33,'2b)Working'!$I$60:$P$60,0))</f>
        <v>7.7288380255278302E-2</v>
      </c>
      <c r="O33" s="32">
        <f>INDEX('2b)Working'!$I$62:$P$62,MATCH($I33,'2b)Working'!$I$60:$P$60,0))</f>
        <v>4.7716681618892573E-2</v>
      </c>
      <c r="P33" s="32"/>
      <c r="Q33" s="32">
        <f t="shared" si="3"/>
        <v>80</v>
      </c>
      <c r="U33" s="32">
        <f t="shared" ca="1" si="2"/>
        <v>94145.494378969044</v>
      </c>
      <c r="W33" s="32">
        <f ca="1">($J33*EXP(W$5*($N33+0.5*($O33)^2))*_xlfn.NORM.DIST((LN(($L33*EXP($K33/100*W$5)))-LN($J33)-$N33*W$5)/($O33*SQRT(W$5))-$O33*SQRT(W$5),0,1,TRUE)+$L33*EXP($K33/100*W$5)*(1-_xlfn.NORM.DIST((LN(($L33*EXP($K33/100*W$5)))-LN($J33)-$N33*W$5)/($O33*SQRT(W$5)),0,1,TRUE)))*EXP(-$F$1*W$5)*INDEX('3)tpx females'!DG$57:DG$107,MATCH($Q33,'3)tpx females'!$DE$57:$DE$107,0))</f>
        <v>2839.282795655733</v>
      </c>
      <c r="X33" s="32">
        <f ca="1">($J33*EXP(X$5*($N33+0.5*($O33)^2))*_xlfn.NORM.DIST((LN(($L33*EXP($K33/100*X$5)))-LN($J33)-$N33*X$5)/($O33*SQRT(X$5))-$O33*SQRT(X$5),0,1,TRUE)+$L33*EXP($K33/100*X$5)*(1-_xlfn.NORM.DIST((LN(($L33*EXP($K33/100*X$5)))-LN($J33)-$N33*X$5)/($O33*SQRT(X$5)),0,1,TRUE)))*EXP(-$F$1*X$5)*INDEX('3)tpx females'!DH$57:DH$107,MATCH($Q33,'3)tpx females'!$DE$57:$DE$107,0))</f>
        <v>3058.0311574458779</v>
      </c>
      <c r="Y33" s="32">
        <f ca="1">($J33*EXP(Y$5*($N33+0.5*($O33)^2))*_xlfn.NORM.DIST((LN(($L33*EXP($K33/100*Y$5)))-LN($J33)-$N33*Y$5)/($O33*SQRT(Y$5))-$O33*SQRT(Y$5),0,1,TRUE)+$L33*EXP($K33/100*Y$5)*(1-_xlfn.NORM.DIST((LN(($L33*EXP($K33/100*Y$5)))-LN($J33)-$N33*Y$5)/($O33*SQRT(Y$5)),0,1,TRUE)))*EXP(-$F$1*Y$5)*INDEX('3)tpx females'!DI$57:DI$107,MATCH($Q33,'3)tpx females'!$DE$57:$DE$107,0))</f>
        <v>3518.2606941446343</v>
      </c>
      <c r="Z33" s="32">
        <f ca="1">($J33*EXP(Z$5*($N33+0.5*($O33)^2))*_xlfn.NORM.DIST((LN(($L33*EXP($K33/100*Z$5)))-LN($J33)-$N33*Z$5)/($O33*SQRT(Z$5))-$O33*SQRT(Z$5),0,1,TRUE)+$L33*EXP($K33/100*Z$5)*(1-_xlfn.NORM.DIST((LN(($L33*EXP($K33/100*Z$5)))-LN($J33)-$N33*Z$5)/($O33*SQRT(Z$5)),0,1,TRUE)))*EXP(-$F$1*Z$5)*INDEX('3)tpx females'!DJ$57:DJ$107,MATCH($Q33,'3)tpx females'!$DE$57:$DE$107,0))</f>
        <v>3870.4729129715583</v>
      </c>
      <c r="AA33" s="32">
        <f ca="1">($J33*EXP(AA$5*($N33+0.5*($O33)^2))*_xlfn.NORM.DIST((LN(($L33*EXP($K33/100*AA$5)))-LN($J33)-$N33*AA$5)/($O33*SQRT(AA$5))-$O33*SQRT(AA$5),0,1,TRUE)+$L33*EXP($K33/100*AA$5)*(1-_xlfn.NORM.DIST((LN(($L33*EXP($K33/100*AA$5)))-LN($J33)-$N33*AA$5)/($O33*SQRT(AA$5)),0,1,TRUE)))*EXP(-$F$1*AA$5)*INDEX('3)tpx females'!DK$57:DK$107,MATCH($Q33,'3)tpx females'!$DE$57:$DE$107,0))</f>
        <v>4007.9634661746982</v>
      </c>
      <c r="AB33" s="32">
        <f ca="1">($J33*EXP(AB$5*($N33+0.5*($O33)^2))*_xlfn.NORM.DIST((LN(($L33*EXP($K33/100*AB$5)))-LN($J33)-$N33*AB$5)/($O33*SQRT(AB$5))-$O33*SQRT(AB$5),0,1,TRUE)+$L33*EXP($K33/100*AB$5)*(1-_xlfn.NORM.DIST((LN(($L33*EXP($K33/100*AB$5)))-LN($J33)-$N33*AB$5)/($O33*SQRT(AB$5)),0,1,TRUE)))*EXP(-$F$1*AB$5)*INDEX('3)tpx females'!DL$57:DL$107,MATCH($Q33,'3)tpx females'!$DE$57:$DE$107,0))</f>
        <v>4448.5759638582249</v>
      </c>
      <c r="AC33" s="32">
        <f ca="1">($J33*EXP(AC$5*($N33+0.5*($O33)^2))*_xlfn.NORM.DIST((LN(($L33*EXP($K33/100*AC$5)))-LN($J33)-$N33*AC$5)/($O33*SQRT(AC$5))-$O33*SQRT(AC$5),0,1,TRUE)+$L33*EXP($K33/100*AC$5)*(1-_xlfn.NORM.DIST((LN(($L33*EXP($K33/100*AC$5)))-LN($J33)-$N33*AC$5)/($O33*SQRT(AC$5)),0,1,TRUE)))*EXP(-$F$1*AC$5)*INDEX('3)tpx females'!DM$57:DM$107,MATCH($Q33,'3)tpx females'!$DE$57:$DE$107,0))</f>
        <v>4978.7227507288526</v>
      </c>
      <c r="AD33" s="32">
        <f ca="1">($J33*EXP(AD$5*($N33+0.5*($O33)^2))*_xlfn.NORM.DIST((LN(($L33*EXP($K33/100*AD$5)))-LN($J33)-$N33*AD$5)/($O33*SQRT(AD$5))-$O33*SQRT(AD$5),0,1,TRUE)+$L33*EXP($K33/100*AD$5)*(1-_xlfn.NORM.DIST((LN(($L33*EXP($K33/100*AD$5)))-LN($J33)-$N33*AD$5)/($O33*SQRT(AD$5)),0,1,TRUE)))*EXP(-$F$1*AD$5)*INDEX('3)tpx females'!DN$57:DN$107,MATCH($Q33,'3)tpx females'!$DE$57:$DE$107,0))</f>
        <v>5219.1173981697784</v>
      </c>
      <c r="AE33" s="32">
        <f ca="1">($J33*EXP(AE$5*($N33+0.5*($O33)^2))*_xlfn.NORM.DIST((LN(($L33*EXP($K33/100*AE$5)))-LN($J33)-$N33*AE$5)/($O33*SQRT(AE$5))-$O33*SQRT(AE$5),0,1,TRUE)+$L33*EXP($K33/100*AE$5)*(1-_xlfn.NORM.DIST((LN(($L33*EXP($K33/100*AE$5)))-LN($J33)-$N33*AE$5)/($O33*SQRT(AE$5)),0,1,TRUE)))*EXP(-$F$1*AE$5)*INDEX('3)tpx females'!DO$57:DO$107,MATCH($Q33,'3)tpx females'!$DE$57:$DE$107,0))</f>
        <v>5554.5199537193675</v>
      </c>
      <c r="AF33" s="32">
        <f ca="1">($J33*EXP(AF$5*($N33+0.5*($O33)^2))*_xlfn.NORM.DIST((LN(($L33*EXP($K33/100*AF$5)))-LN($J33)-$N33*AF$5)/($O33*SQRT(AF$5))-$O33*SQRT(AF$5),0,1,TRUE)+$L33*EXP($K33/100*AF$5)*(1-_xlfn.NORM.DIST((LN(($L33*EXP($K33/100*AF$5)))-LN($J33)-$N33*AF$5)/($O33*SQRT(AF$5)),0,1,TRUE)))*EXP(-$F$1*AF$5)*INDEX('3)tpx females'!DP$57:DP$107,MATCH($Q33,'3)tpx females'!$DE$57:$DE$107,0))</f>
        <v>6109.9957571382647</v>
      </c>
      <c r="AG33" s="32">
        <f ca="1">($J33*EXP(AG$5*($N33+0.5*($O33)^2))*_xlfn.NORM.DIST((LN(($L33*EXP($K33/100*AG$5)))-LN($J33)-$N33*AG$5)/($O33*SQRT(AG$5))-$O33*SQRT(AG$5),0,1,TRUE)+$L33*EXP($K33/100*AG$5)*(1-_xlfn.NORM.DIST((LN(($L33*EXP($K33/100*AG$5)))-LN($J33)-$N33*AG$5)/($O33*SQRT(AG$5)),0,1,TRUE)))*EXP(-$F$1*AG$5)*INDEX('3)tpx females'!DQ$57:DQ$107,MATCH($Q33,'3)tpx females'!$DE$57:$DE$107,0))</f>
        <v>6202.7744332294305</v>
      </c>
      <c r="AH33" s="32">
        <f ca="1">($J33*EXP(AH$5*($N33+0.5*($O33)^2))*_xlfn.NORM.DIST((LN(($L33*EXP($K33/100*AH$5)))-LN($J33)-$N33*AH$5)/($O33*SQRT(AH$5))-$O33*SQRT(AH$5),0,1,TRUE)+$L33*EXP($K33/100*AH$5)*(1-_xlfn.NORM.DIST((LN(($L33*EXP($K33/100*AH$5)))-LN($J33)-$N33*AH$5)/($O33*SQRT(AH$5)),0,1,TRUE)))*EXP(-$F$1*AH$5)*INDEX('3)tpx females'!DR$57:DR$107,MATCH($Q33,'3)tpx females'!$DE$57:$DE$107,0))</f>
        <v>5927.0690775338126</v>
      </c>
      <c r="AI33" s="32">
        <f ca="1">($J33*EXP(AI$5*($N33+0.5*($O33)^2))*_xlfn.NORM.DIST((LN(($L33*EXP($K33/100*AI$5)))-LN($J33)-$N33*AI$5)/($O33*SQRT(AI$5))-$O33*SQRT(AI$5),0,1,TRUE)+$L33*EXP($K33/100*AI$5)*(1-_xlfn.NORM.DIST((LN(($L33*EXP($K33/100*AI$5)))-LN($J33)-$N33*AI$5)/($O33*SQRT(AI$5)),0,1,TRUE)))*EXP(-$F$1*AI$5)*INDEX('3)tpx females'!DS$57:DS$107,MATCH($Q33,'3)tpx females'!$DE$57:$DE$107,0))</f>
        <v>5671.9692914734405</v>
      </c>
      <c r="AJ33" s="32">
        <f ca="1">($J33*EXP(AJ$5*($N33+0.5*($O33)^2))*_xlfn.NORM.DIST((LN(($L33*EXP($K33/100*AJ$5)))-LN($J33)-$N33*AJ$5)/($O33*SQRT(AJ$5))-$O33*SQRT(AJ$5),0,1,TRUE)+$L33*EXP($K33/100*AJ$5)*(1-_xlfn.NORM.DIST((LN(($L33*EXP($K33/100*AJ$5)))-LN($J33)-$N33*AJ$5)/($O33*SQRT(AJ$5)),0,1,TRUE)))*EXP(-$F$1*AJ$5)*INDEX('3)tpx females'!DT$57:DT$107,MATCH($Q33,'3)tpx females'!$DE$57:$DE$107,0))</f>
        <v>5422.6068998394412</v>
      </c>
      <c r="AK33" s="32">
        <f ca="1">($J33*EXP(AK$5*($N33+0.5*($O33)^2))*_xlfn.NORM.DIST((LN(($L33*EXP($K33/100*AK$5)))-LN($J33)-$N33*AK$5)/($O33*SQRT(AK$5))-$O33*SQRT(AK$5),0,1,TRUE)+$L33*EXP($K33/100*AK$5)*(1-_xlfn.NORM.DIST((LN(($L33*EXP($K33/100*AK$5)))-LN($J33)-$N33*AK$5)/($O33*SQRT(AK$5)),0,1,TRUE)))*EXP(-$F$1*AK$5)*INDEX('3)tpx females'!DU$57:DU$107,MATCH($Q33,'3)tpx females'!$DE$57:$DE$107,0))</f>
        <v>5245.6004581118777</v>
      </c>
      <c r="AL33" s="32">
        <f ca="1">($J33*EXP(AL$5*($N33+0.5*($O33)^2))*_xlfn.NORM.DIST((LN(($L33*EXP($K33/100*AL$5)))-LN($J33)-$N33*AL$5)/($O33*SQRT(AL$5))-$O33*SQRT(AL$5),0,1,TRUE)+$L33*EXP($K33/100*AL$5)*(1-_xlfn.NORM.DIST((LN(($L33*EXP($K33/100*AL$5)))-LN($J33)-$N33*AL$5)/($O33*SQRT(AL$5)),0,1,TRUE)))*EXP(-$F$1*AL$5)*INDEX('3)tpx females'!DV$57:DV$107,MATCH($Q33,'3)tpx females'!$DE$57:$DE$107,0))</f>
        <v>4665.4995731658237</v>
      </c>
      <c r="AM33" s="32">
        <f ca="1">($J33*EXP(AM$5*($N33+0.5*($O33)^2))*_xlfn.NORM.DIST((LN(($L33*EXP($K33/100*AM$5)))-LN($J33)-$N33*AM$5)/($O33*SQRT(AM$5))-$O33*SQRT(AM$5),0,1,TRUE)+$L33*EXP($K33/100*AM$5)*(1-_xlfn.NORM.DIST((LN(($L33*EXP($K33/100*AM$5)))-LN($J33)-$N33*AM$5)/($O33*SQRT(AM$5)),0,1,TRUE)))*EXP(-$F$1*AM$5)*INDEX('3)tpx females'!DW$57:DW$107,MATCH($Q33,'3)tpx females'!$DE$57:$DE$107,0))</f>
        <v>4096.1807315466667</v>
      </c>
      <c r="AN33" s="32">
        <f ca="1">($J33*EXP(AN$5*($N33+0.5*($O33)^2))*_xlfn.NORM.DIST((LN(($L33*EXP($K33/100*AN$5)))-LN($J33)-$N33*AN$5)/($O33*SQRT(AN$5))-$O33*SQRT(AN$5),0,1,TRUE)+$L33*EXP($K33/100*AN$5)*(1-_xlfn.NORM.DIST((LN(($L33*EXP($K33/100*AN$5)))-LN($J33)-$N33*AN$5)/($O33*SQRT(AN$5)),0,1,TRUE)))*EXP(-$F$1*AN$5)*INDEX('3)tpx females'!DX$57:DX$107,MATCH($Q33,'3)tpx females'!$DE$57:$DE$107,0))</f>
        <v>3469.0005951325634</v>
      </c>
      <c r="AO33" s="32">
        <f ca="1">($J33*EXP(AO$5*($N33+0.5*($O33)^2))*_xlfn.NORM.DIST((LN(($L33*EXP($K33/100*AO$5)))-LN($J33)-$N33*AO$5)/($O33*SQRT(AO$5))-$O33*SQRT(AO$5),0,1,TRUE)+$L33*EXP($K33/100*AO$5)*(1-_xlfn.NORM.DIST((LN(($L33*EXP($K33/100*AO$5)))-LN($J33)-$N33*AO$5)/($O33*SQRT(AO$5)),0,1,TRUE)))*EXP(-$F$1*AO$5)*INDEX('3)tpx females'!DY$57:DY$107,MATCH($Q33,'3)tpx females'!$DE$57:$DE$107,0))</f>
        <v>2821.0311565661391</v>
      </c>
      <c r="AP33" s="32">
        <f ca="1">($J33*EXP(AP$5*($N33+0.5*($O33)^2))*_xlfn.NORM.DIST((LN(($L33*EXP($K33/100*AP$5)))-LN($J33)-$N33*AP$5)/($O33*SQRT(AP$5))-$O33*SQRT(AP$5),0,1,TRUE)+$L33*EXP($K33/100*AP$5)*(1-_xlfn.NORM.DIST((LN(($L33*EXP($K33/100*AP$5)))-LN($J33)-$N33*AP$5)/($O33*SQRT(AP$5)),0,1,TRUE)))*EXP(-$F$1*AP$5)*INDEX('3)tpx females'!DZ$57:DZ$107,MATCH($Q33,'3)tpx females'!$DE$57:$DE$107,0))</f>
        <v>2199.8077161518936</v>
      </c>
      <c r="AQ33" s="32">
        <f ca="1">($J33*EXP(AQ$5*($N33+0.5*($O33)^2))*_xlfn.NORM.DIST((LN(($L33*EXP($K33/100*AQ$5)))-LN($J33)-$N33*AQ$5)/($O33*SQRT(AQ$5))-$O33*SQRT(AQ$5),0,1,TRUE)+$L33*EXP($K33/100*AQ$5)*(1-_xlfn.NORM.DIST((LN(($L33*EXP($K33/100*AQ$5)))-LN($J33)-$N33*AQ$5)/($O33*SQRT(AQ$5)),0,1,TRUE)))*EXP(-$F$1*AQ$5)*INDEX('3)tpx females'!EA$57:EA$107,MATCH($Q33,'3)tpx females'!$DE$57:$DE$107,0))</f>
        <v>1646.1372993415732</v>
      </c>
      <c r="AR33" s="32">
        <f ca="1">($J33*EXP(AR$5*($N33+0.5*($O33)^2))*_xlfn.NORM.DIST((LN(($L33*EXP($K33/100*AR$5)))-LN($J33)-$N33*AR$5)/($O33*SQRT(AR$5))-$O33*SQRT(AR$5),0,1,TRUE)+$L33*EXP($K33/100*AR$5)*(1-_xlfn.NORM.DIST((LN(($L33*EXP($K33/100*AR$5)))-LN($J33)-$N33*AR$5)/($O33*SQRT(AR$5)),0,1,TRUE)))*EXP(-$F$1*AR$5)*INDEX('3)tpx females'!EB$57:EB$107,MATCH($Q33,'3)tpx females'!$DE$57:$DE$107,0))</f>
        <v>1172.6415113652777</v>
      </c>
      <c r="AS33" s="32">
        <f ca="1">($J33*EXP(AS$5*($N33+0.5*($O33)^2))*_xlfn.NORM.DIST((LN(($L33*EXP($K33/100*AS$5)))-LN($J33)-$N33*AS$5)/($O33*SQRT(AS$5))-$O33*SQRT(AS$5),0,1,TRUE)+$L33*EXP($K33/100*AS$5)*(1-_xlfn.NORM.DIST((LN(($L33*EXP($K33/100*AS$5)))-LN($J33)-$N33*AS$5)/($O33*SQRT(AS$5)),0,1,TRUE)))*EXP(-$F$1*AS$5)*INDEX('3)tpx females'!EC$57:EC$107,MATCH($Q33,'3)tpx females'!$DE$57:$DE$107,0))</f>
        <v>793.54035198809629</v>
      </c>
      <c r="AT33" s="32">
        <f ca="1">($J33*EXP(AT$5*($N33+0.5*($O33)^2))*_xlfn.NORM.DIST((LN(($L33*EXP($K33/100*AT$5)))-LN($J33)-$N33*AT$5)/($O33*SQRT(AT$5))-$O33*SQRT(AT$5),0,1,TRUE)+$L33*EXP($K33/100*AT$5)*(1-_xlfn.NORM.DIST((LN(($L33*EXP($K33/100*AT$5)))-LN($J33)-$N33*AT$5)/($O33*SQRT(AT$5)),0,1,TRUE)))*EXP(-$F$1*AT$5)*INDEX('3)tpx females'!ED$57:ED$107,MATCH($Q33,'3)tpx females'!$DE$57:$DE$107,0))</f>
        <v>512.40448350303279</v>
      </c>
      <c r="AU33" s="32">
        <f ca="1">($J33*EXP(AU$5*($N33+0.5*($O33)^2))*_xlfn.NORM.DIST((LN(($L33*EXP($K33/100*AU$5)))-LN($J33)-$N33*AU$5)/($O33*SQRT(AU$5))-$O33*SQRT(AU$5),0,1,TRUE)+$L33*EXP($K33/100*AU$5)*(1-_xlfn.NORM.DIST((LN(($L33*EXP($K33/100*AU$5)))-LN($J33)-$N33*AU$5)/($O33*SQRT(AU$5)),0,1,TRUE)))*EXP(-$F$1*AU$5)*INDEX('3)tpx females'!EE$57:EE$107,MATCH($Q33,'3)tpx females'!$DE$57:$DE$107,0))</f>
        <v>314.23169381797214</v>
      </c>
      <c r="AV33" s="32">
        <f ca="1">($J33*EXP(AV$5*($N33+0.5*($O33)^2))*_xlfn.NORM.DIST((LN(($L33*EXP($K33/100*AV$5)))-LN($J33)-$N33*AV$5)/($O33*SQRT(AV$5))-$O33*SQRT(AV$5),0,1,TRUE)+$L33*EXP($K33/100*AV$5)*(1-_xlfn.NORM.DIST((LN(($L33*EXP($K33/100*AV$5)))-LN($J33)-$N33*AV$5)/($O33*SQRT(AV$5)),0,1,TRUE)))*EXP(-$F$1*AV$5)*INDEX('3)tpx females'!EF$57:EF$107,MATCH($Q33,'3)tpx females'!$DE$57:$DE$107,0))</f>
        <v>183.86606065127285</v>
      </c>
      <c r="AW33" s="32">
        <f ca="1">($J33*EXP(AW$5*($N33+0.5*($O33)^2))*_xlfn.NORM.DIST((LN(($L33*EXP($K33/100*AW$5)))-LN($J33)-$N33*AW$5)/($O33*SQRT(AW$5))-$O33*SQRT(AW$5),0,1,TRUE)+$L33*EXP($K33/100*AW$5)*(1-_xlfn.NORM.DIST((LN(($L33*EXP($K33/100*AW$5)))-LN($J33)-$N33*AW$5)/($O33*SQRT(AW$5)),0,1,TRUE)))*EXP(-$F$1*AW$5)*INDEX('3)tpx females'!EG$57:EG$107,MATCH($Q33,'3)tpx females'!$DE$57:$DE$107,0))</f>
        <v>99.009992359578192</v>
      </c>
      <c r="AX33" s="32">
        <f ca="1">($J33*EXP(AX$5*($N33+0.5*($O33)^2))*_xlfn.NORM.DIST((LN(($L33*EXP($K33/100*AX$5)))-LN($J33)-$N33*AX$5)/($O33*SQRT(AX$5))-$O33*SQRT(AX$5),0,1,TRUE)+$L33*EXP($K33/100*AX$5)*(1-_xlfn.NORM.DIST((LN(($L33*EXP($K33/100*AX$5)))-LN($J33)-$N33*AX$5)/($O33*SQRT(AX$5)),0,1,TRUE)))*EXP(-$F$1*AX$5)*INDEX('3)tpx females'!EH$57:EH$107,MATCH($Q33,'3)tpx females'!$DE$57:$DE$107,0))</f>
        <v>53.972775940764073</v>
      </c>
      <c r="AY33" s="32">
        <f ca="1">($J33*EXP(AY$5*($N33+0.5*($O33)^2))*_xlfn.NORM.DIST((LN(($L33*EXP($K33/100*AY$5)))-LN($J33)-$N33*AY$5)/($O33*SQRT(AY$5))-$O33*SQRT(AY$5),0,1,TRUE)+$L33*EXP($K33/100*AY$5)*(1-_xlfn.NORM.DIST((LN(($L33*EXP($K33/100*AY$5)))-LN($J33)-$N33*AY$5)/($O33*SQRT(AY$5)),0,1,TRUE)))*EXP(-$F$1*AY$5)*INDEX('3)tpx females'!EI$57:EI$107,MATCH($Q33,'3)tpx females'!$DE$57:$DE$107,0))</f>
        <v>29.97245239559221</v>
      </c>
      <c r="AZ33" s="32">
        <f ca="1">($J33*EXP(AZ$5*($N33+0.5*($O33)^2))*_xlfn.NORM.DIST((LN(($L33*EXP($K33/100*AZ$5)))-LN($J33)-$N33*AZ$5)/($O33*SQRT(AZ$5))-$O33*SQRT(AZ$5),0,1,TRUE)+$L33*EXP($K33/100*AZ$5)*(1-_xlfn.NORM.DIST((LN(($L33*EXP($K33/100*AZ$5)))-LN($J33)-$N33*AZ$5)/($O33*SQRT(AZ$5)),0,1,TRUE)))*EXP(-$F$1*AZ$5)*INDEX('3)tpx females'!EJ$57:EJ$107,MATCH($Q33,'3)tpx females'!$DE$57:$DE$107,0))</f>
        <v>13.234974847795014</v>
      </c>
      <c r="BA33" s="32">
        <f ca="1">($J33*EXP(BA$5*($N33+0.5*($O33)^2))*_xlfn.NORM.DIST((LN(($L33*EXP($K33/100*BA$5)))-LN($J33)-$N33*BA$5)/($O33*SQRT(BA$5))-$O33*SQRT(BA$5),0,1,TRUE)+$L33*EXP($K33/100*BA$5)*(1-_xlfn.NORM.DIST((LN(($L33*EXP($K33/100*BA$5)))-LN($J33)-$N33*BA$5)/($O33*SQRT(BA$5)),0,1,TRUE)))*EXP(-$F$1*BA$5)*INDEX('3)tpx females'!EK$57:EK$107,MATCH($Q33,'3)tpx females'!$DE$57:$DE$107,0))</f>
        <v>0</v>
      </c>
      <c r="BB33" s="32">
        <f ca="1">($J33*EXP(BB$5*($N33+0.5*($O33)^2))*_xlfn.NORM.DIST((LN(($L33*EXP($K33/100*BB$5)))-LN($J33)-$N33*BB$5)/($O33*SQRT(BB$5))-$O33*SQRT(BB$5),0,1,TRUE)+$L33*EXP($K33/100*BB$5)*(1-_xlfn.NORM.DIST((LN(($L33*EXP($K33/100*BB$5)))-LN($J33)-$N33*BB$5)/($O33*SQRT(BB$5)),0,1,TRUE)))*EXP(-$F$1*BB$5)*INDEX('3)tpx females'!EL$57:EL$107,MATCH($Q33,'3)tpx females'!$DE$57:$DE$107,0))</f>
        <v>0</v>
      </c>
      <c r="BC33" s="32">
        <f ca="1">($J33*EXP(BC$5*($N33+0.5*($O33)^2))*_xlfn.NORM.DIST((LN(($L33*EXP($K33/100*BC$5)))-LN($J33)-$N33*BC$5)/($O33*SQRT(BC$5))-$O33*SQRT(BC$5),0,1,TRUE)+$L33*EXP($K33/100*BC$5)*(1-_xlfn.NORM.DIST((LN(($L33*EXP($K33/100*BC$5)))-LN($J33)-$N33*BC$5)/($O33*SQRT(BC$5)),0,1,TRUE)))*EXP(-$F$1*BC$5)*INDEX('3)tpx females'!EM$57:EM$107,MATCH($Q33,'3)tpx females'!$DE$57:$DE$107,0))</f>
        <v>0</v>
      </c>
      <c r="BD33" s="32">
        <f ca="1">($J33*EXP(BD$5*($N33+0.5*($O33)^2))*_xlfn.NORM.DIST((LN(($L33*EXP($K33/100*BD$5)))-LN($J33)-$N33*BD$5)/($O33*SQRT(BD$5))-$O33*SQRT(BD$5),0,1,TRUE)+$L33*EXP($K33/100*BD$5)*(1-_xlfn.NORM.DIST((LN(($L33*EXP($K33/100*BD$5)))-LN($J33)-$N33*BD$5)/($O33*SQRT(BD$5)),0,1,TRUE)))*EXP(-$F$1*BD$5)*INDEX('3)tpx females'!EN$57:EN$107,MATCH($Q33,'3)tpx females'!$DE$57:$DE$107,0))</f>
        <v>0</v>
      </c>
      <c r="BE33" s="32">
        <f ca="1">($J33*EXP(BE$5*($N33+0.5*($O33)^2))*_xlfn.NORM.DIST((LN(($L33*EXP($K33/100*BE$5)))-LN($J33)-$N33*BE$5)/($O33*SQRT(BE$5))-$O33*SQRT(BE$5),0,1,TRUE)+$L33*EXP($K33/100*BE$5)*(1-_xlfn.NORM.DIST((LN(($L33*EXP($K33/100*BE$5)))-LN($J33)-$N33*BE$5)/($O33*SQRT(BE$5)),0,1,TRUE)))*EXP(-$F$1*BE$5)*INDEX('3)tpx females'!EO$57:EO$107,MATCH($Q33,'3)tpx females'!$DE$57:$DE$107,0))</f>
        <v>0</v>
      </c>
      <c r="BF33" s="32">
        <f ca="1">($J33*EXP(BF$5*($N33+0.5*($O33)^2))*_xlfn.NORM.DIST((LN(($L33*EXP($K33/100*BF$5)))-LN($J33)-$N33*BF$5)/($O33*SQRT(BF$5))-$O33*SQRT(BF$5),0,1,TRUE)+$L33*EXP($K33/100*BF$5)*(1-_xlfn.NORM.DIST((LN(($L33*EXP($K33/100*BF$5)))-LN($J33)-$N33*BF$5)/($O33*SQRT(BF$5)),0,1,TRUE)))*EXP(-$F$1*BF$5)*INDEX('3)tpx females'!EP$57:EP$107,MATCH($Q33,'3)tpx females'!$DE$57:$DE$107,0))</f>
        <v>0</v>
      </c>
      <c r="BG33" s="32">
        <f ca="1">($J33*EXP(BG$5*($N33+0.5*($O33)^2))*_xlfn.NORM.DIST((LN(($L33*EXP($K33/100*BG$5)))-LN($J33)-$N33*BG$5)/($O33*SQRT(BG$5))-$O33*SQRT(BG$5),0,1,TRUE)+$L33*EXP($K33/100*BG$5)*(1-_xlfn.NORM.DIST((LN(($L33*EXP($K33/100*BG$5)))-LN($J33)-$N33*BG$5)/($O33*SQRT(BG$5)),0,1,TRUE)))*EXP(-$F$1*BG$5)*INDEX('3)tpx females'!EQ$57:EQ$107,MATCH($Q33,'3)tpx females'!$DE$57:$DE$107,0))</f>
        <v>0</v>
      </c>
      <c r="BH33" s="32">
        <f ca="1">($J33*EXP(BH$5*($N33+0.5*($O33)^2))*_xlfn.NORM.DIST((LN(($L33*EXP($K33/100*BH$5)))-LN($J33)-$N33*BH$5)/($O33*SQRT(BH$5))-$O33*SQRT(BH$5),0,1,TRUE)+$L33*EXP($K33/100*BH$5)*(1-_xlfn.NORM.DIST((LN(($L33*EXP($K33/100*BH$5)))-LN($J33)-$N33*BH$5)/($O33*SQRT(BH$5)),0,1,TRUE)))*EXP(-$F$1*BH$5)*INDEX('3)tpx females'!ER$57:ER$107,MATCH($Q33,'3)tpx females'!$DE$57:$DE$107,0))</f>
        <v>0</v>
      </c>
      <c r="BI33" s="32">
        <f ca="1">($J33*EXP(BI$5*($N33+0.5*($O33)^2))*_xlfn.NORM.DIST((LN(($L33*EXP($K33/100*BI$5)))-LN($J33)-$N33*BI$5)/($O33*SQRT(BI$5))-$O33*SQRT(BI$5),0,1,TRUE)+$L33*EXP($K33/100*BI$5)*(1-_xlfn.NORM.DIST((LN(($L33*EXP($K33/100*BI$5)))-LN($J33)-$N33*BI$5)/($O33*SQRT(BI$5)),0,1,TRUE)))*EXP(-$F$1*BI$5)*INDEX('3)tpx females'!ES$57:ES$107,MATCH($Q33,'3)tpx females'!$DE$57:$DE$107,0))</f>
        <v>0</v>
      </c>
      <c r="BJ33" s="32">
        <f ca="1">($J33*EXP(BJ$5*($N33+0.5*($O33)^2))*_xlfn.NORM.DIST((LN(($L33*EXP($K33/100*BJ$5)))-LN($J33)-$N33*BJ$5)/($O33*SQRT(BJ$5))-$O33*SQRT(BJ$5),0,1,TRUE)+$L33*EXP($K33/100*BJ$5)*(1-_xlfn.NORM.DIST((LN(($L33*EXP($K33/100*BJ$5)))-LN($J33)-$N33*BJ$5)/($O33*SQRT(BJ$5)),0,1,TRUE)))*EXP(-$F$1*BJ$5)*INDEX('3)tpx females'!ET$57:ET$107,MATCH($Q33,'3)tpx females'!$DE$57:$DE$107,0))</f>
        <v>0</v>
      </c>
      <c r="BK33" s="32">
        <f ca="1">($J33*EXP(BK$5*($N33+0.5*($O33)^2))*_xlfn.NORM.DIST((LN(($L33*EXP($K33/100*BK$5)))-LN($J33)-$N33*BK$5)/($O33*SQRT(BK$5))-$O33*SQRT(BK$5),0,1,TRUE)+$L33*EXP($K33/100*BK$5)*(1-_xlfn.NORM.DIST((LN(($L33*EXP($K33/100*BK$5)))-LN($J33)-$N33*BK$5)/($O33*SQRT(BK$5)),0,1,TRUE)))*EXP(-$F$1*BK$5)*INDEX('3)tpx females'!EU$57:EU$107,MATCH($Q33,'3)tpx females'!$DE$57:$DE$107,0))</f>
        <v>0</v>
      </c>
      <c r="BL33" s="32">
        <f ca="1">($J33*EXP(BL$5*($N33+0.5*($O33)^2))*_xlfn.NORM.DIST((LN(($L33*EXP($K33/100*BL$5)))-LN($J33)-$N33*BL$5)/($O33*SQRT(BL$5))-$O33*SQRT(BL$5),0,1,TRUE)+$L33*EXP($K33/100*BL$5)*(1-_xlfn.NORM.DIST((LN(($L33*EXP($K33/100*BL$5)))-LN($J33)-$N33*BL$5)/($O33*SQRT(BL$5)),0,1,TRUE)))*EXP(-$F$1*BL$5)*INDEX('3)tpx females'!EV$57:EV$107,MATCH($Q33,'3)tpx females'!$DE$57:$DE$107,0))</f>
        <v>0</v>
      </c>
      <c r="BM33" s="32">
        <f ca="1">($J33*EXP(BM$5*($N33+0.5*($O33)^2))*_xlfn.NORM.DIST((LN(($L33*EXP($K33/100*BM$5)))-LN($J33)-$N33*BM$5)/($O33*SQRT(BM$5))-$O33*SQRT(BM$5),0,1,TRUE)+$L33*EXP($K33/100*BM$5)*(1-_xlfn.NORM.DIST((LN(($L33*EXP($K33/100*BM$5)))-LN($J33)-$N33*BM$5)/($O33*SQRT(BM$5)),0,1,TRUE)))*EXP(-$F$1*BM$5)*INDEX('3)tpx females'!EW$57:EW$107,MATCH($Q33,'3)tpx females'!$DE$57:$DE$107,0))</f>
        <v>0</v>
      </c>
      <c r="BN33" s="32">
        <f ca="1">($J33*EXP(BN$5*($N33+0.5*($O33)^2))*_xlfn.NORM.DIST((LN(($L33*EXP($K33/100*BN$5)))-LN($J33)-$N33*BN$5)/($O33*SQRT(BN$5))-$O33*SQRT(BN$5),0,1,TRUE)+$L33*EXP($K33/100*BN$5)*(1-_xlfn.NORM.DIST((LN(($L33*EXP($K33/100*BN$5)))-LN($J33)-$N33*BN$5)/($O33*SQRT(BN$5)),0,1,TRUE)))*EXP(-$F$1*BN$5)*INDEX('3)tpx females'!EX$57:EX$107,MATCH($Q33,'3)tpx females'!$DE$57:$DE$107,0))</f>
        <v>0</v>
      </c>
      <c r="BO33" s="32">
        <f ca="1">($J33*EXP(BO$5*($N33+0.5*($O33)^2))*_xlfn.NORM.DIST((LN(($L33*EXP($K33/100*BO$5)))-LN($J33)-$N33*BO$5)/($O33*SQRT(BO$5))-$O33*SQRT(BO$5),0,1,TRUE)+$L33*EXP($K33/100*BO$5)*(1-_xlfn.NORM.DIST((LN(($L33*EXP($K33/100*BO$5)))-LN($J33)-$N33*BO$5)/($O33*SQRT(BO$5)),0,1,TRUE)))*EXP(-$F$1*BO$5)*INDEX('3)tpx females'!EY$57:EY$107,MATCH($Q33,'3)tpx females'!$DE$57:$DE$107,0))</f>
        <v>0</v>
      </c>
      <c r="BP33" s="32">
        <f ca="1">($J33*EXP(BP$5*($N33+0.5*($O33)^2))*_xlfn.NORM.DIST((LN(($L33*EXP($K33/100*BP$5)))-LN($J33)-$N33*BP$5)/($O33*SQRT(BP$5))-$O33*SQRT(BP$5),0,1,TRUE)+$L33*EXP($K33/100*BP$5)*(1-_xlfn.NORM.DIST((LN(($L33*EXP($K33/100*BP$5)))-LN($J33)-$N33*BP$5)/($O33*SQRT(BP$5)),0,1,TRUE)))*EXP(-$F$1*BP$5)*INDEX('3)tpx females'!EZ$57:EZ$107,MATCH($Q33,'3)tpx females'!$DE$57:$DE$107,0))</f>
        <v>0</v>
      </c>
      <c r="BQ33" s="32">
        <f ca="1">($J33*EXP(BQ$5*($N33+0.5*($O33)^2))*_xlfn.NORM.DIST((LN(($L33*EXP($K33/100*BQ$5)))-LN($J33)-$N33*BQ$5)/($O33*SQRT(BQ$5))-$O33*SQRT(BQ$5),0,1,TRUE)+$L33*EXP($K33/100*BQ$5)*(1-_xlfn.NORM.DIST((LN(($L33*EXP($K33/100*BQ$5)))-LN($J33)-$N33*BQ$5)/($O33*SQRT(BQ$5)),0,1,TRUE)))*EXP(-$F$1*BQ$5)*INDEX('3)tpx females'!FA$57:FA$107,MATCH($Q33,'3)tpx females'!$DE$57:$DE$107,0))</f>
        <v>0</v>
      </c>
      <c r="BR33" s="32">
        <f ca="1">($J33*EXP(BR$5*($N33+0.5*($O33)^2))*_xlfn.NORM.DIST((LN(($L33*EXP($K33/100*BR$5)))-LN($J33)-$N33*BR$5)/($O33*SQRT(BR$5))-$O33*SQRT(BR$5),0,1,TRUE)+$L33*EXP($K33/100*BR$5)*(1-_xlfn.NORM.DIST((LN(($L33*EXP($K33/100*BR$5)))-LN($J33)-$N33*BR$5)/($O33*SQRT(BR$5)),0,1,TRUE)))*EXP(-$F$1*BR$5)*INDEX('3)tpx females'!FB$57:FB$107,MATCH($Q33,'3)tpx females'!$DE$57:$DE$107,0))</f>
        <v>0</v>
      </c>
      <c r="BS33" s="32">
        <f ca="1">($J33*EXP(BS$5*($N33+0.5*($O33)^2))*_xlfn.NORM.DIST((LN(($L33*EXP($K33/100*BS$5)))-LN($J33)-$N33*BS$5)/($O33*SQRT(BS$5))-$O33*SQRT(BS$5),0,1,TRUE)+$L33*EXP($K33/100*BS$5)*(1-_xlfn.NORM.DIST((LN(($L33*EXP($K33/100*BS$5)))-LN($J33)-$N33*BS$5)/($O33*SQRT(BS$5)),0,1,TRUE)))*EXP(-$F$1*BS$5)*INDEX('3)tpx females'!FC$57:FC$107,MATCH($Q33,'3)tpx females'!$DE$57:$DE$107,0))</f>
        <v>0</v>
      </c>
      <c r="BT33" s="32">
        <f ca="1">($J33*EXP(BT$5*($N33+0.5*($O33)^2))*_xlfn.NORM.DIST((LN(($L33*EXP($K33/100*BT$5)))-LN($J33)-$N33*BT$5)/($O33*SQRT(BT$5))-$O33*SQRT(BT$5),0,1,TRUE)+$L33*EXP($K33/100*BT$5)*(1-_xlfn.NORM.DIST((LN(($L33*EXP($K33/100*BT$5)))-LN($J33)-$N33*BT$5)/($O33*SQRT(BT$5)),0,1,TRUE)))*EXP(-$F$1*BT$5)*INDEX('3)tpx females'!FD$57:FD$107,MATCH($Q33,'3)tpx females'!$DE$57:$DE$107,0))</f>
        <v>0</v>
      </c>
    </row>
    <row r="34" spans="2:72" x14ac:dyDescent="0.25">
      <c r="B34" s="32" t="s">
        <v>16</v>
      </c>
      <c r="C34" s="32" t="s">
        <v>14</v>
      </c>
      <c r="D34" s="49">
        <v>17726</v>
      </c>
      <c r="E34" s="32" t="s">
        <v>13</v>
      </c>
      <c r="F34" s="32" t="s">
        <v>17</v>
      </c>
      <c r="G34" s="49" t="s">
        <v>17</v>
      </c>
      <c r="H34" s="32" t="s">
        <v>17</v>
      </c>
      <c r="I34" s="32" t="s">
        <v>22</v>
      </c>
      <c r="J34" s="32">
        <v>246904.99999999997</v>
      </c>
      <c r="K34" s="32">
        <v>7.35</v>
      </c>
      <c r="L34" s="32">
        <f>'3) 2016 cases'!M34*EXP('3) 2016 cases'!L34/100)</f>
        <v>67934.070034729812</v>
      </c>
      <c r="M34" s="32"/>
      <c r="N34" s="32">
        <f>INDEX('2b)Working'!$I$61:$P$61,MATCH($I34,'2b)Working'!$I$60:$P$60,0))</f>
        <v>7.7288380255278302E-2</v>
      </c>
      <c r="O34" s="32">
        <f>INDEX('2b)Working'!$I$62:$P$62,MATCH($I34,'2b)Working'!$I$60:$P$60,0))</f>
        <v>4.7716681618892573E-2</v>
      </c>
      <c r="P34" s="32"/>
      <c r="Q34" s="32">
        <f t="shared" si="3"/>
        <v>69</v>
      </c>
      <c r="U34" s="32">
        <f t="shared" ca="1" si="2"/>
        <v>72796.333004357366</v>
      </c>
      <c r="W34" s="32">
        <f ca="1">($J34*EXP(W$5*($N34+0.5*($O34)^2))*_xlfn.NORM.DIST((LN(($L34*EXP($K34/100*W$5)))-LN($J34)-$N34*W$5)/($O34*SQRT(W$5))-$O34*SQRT(W$5),0,1,TRUE)+$L34*EXP($K34/100*W$5)*(1-_xlfn.NORM.DIST((LN(($L34*EXP($K34/100*W$5)))-LN($J34)-$N34*W$5)/($O34*SQRT(W$5)),0,1,TRUE)))*EXP(-$F$1*W$5)*INDEX('3)tpx females'!DG$57:DG$107,MATCH($Q34,'3)tpx females'!$DE$57:$DE$107,0))</f>
        <v>574.0729924893177</v>
      </c>
      <c r="X34" s="32">
        <f ca="1">($J34*EXP(X$5*($N34+0.5*($O34)^2))*_xlfn.NORM.DIST((LN(($L34*EXP($K34/100*X$5)))-LN($J34)-$N34*X$5)/($O34*SQRT(X$5))-$O34*SQRT(X$5),0,1,TRUE)+$L34*EXP($K34/100*X$5)*(1-_xlfn.NORM.DIST((LN(($L34*EXP($K34/100*X$5)))-LN($J34)-$N34*X$5)/($O34*SQRT(X$5)),0,1,TRUE)))*EXP(-$F$1*X$5)*INDEX('3)tpx females'!DH$57:DH$107,MATCH($Q34,'3)tpx females'!$DE$57:$DE$107,0))</f>
        <v>620.78018206069339</v>
      </c>
      <c r="Y34" s="32">
        <f ca="1">($J34*EXP(Y$5*($N34+0.5*($O34)^2))*_xlfn.NORM.DIST((LN(($L34*EXP($K34/100*Y$5)))-LN($J34)-$N34*Y$5)/($O34*SQRT(Y$5))-$O34*SQRT(Y$5),0,1,TRUE)+$L34*EXP($K34/100*Y$5)*(1-_xlfn.NORM.DIST((LN(($L34*EXP($K34/100*Y$5)))-LN($J34)-$N34*Y$5)/($O34*SQRT(Y$5)),0,1,TRUE)))*EXP(-$F$1*Y$5)*INDEX('3)tpx females'!DI$57:DI$107,MATCH($Q34,'3)tpx females'!$DE$57:$DE$107,0))</f>
        <v>716.40994071803789</v>
      </c>
      <c r="Z34" s="32">
        <f ca="1">($J34*EXP(Z$5*($N34+0.5*($O34)^2))*_xlfn.NORM.DIST((LN(($L34*EXP($K34/100*Z$5)))-LN($J34)-$N34*Z$5)/($O34*SQRT(Z$5))-$O34*SQRT(Z$5),0,1,TRUE)+$L34*EXP($K34/100*Z$5)*(1-_xlfn.NORM.DIST((LN(($L34*EXP($K34/100*Z$5)))-LN($J34)-$N34*Z$5)/($O34*SQRT(Z$5)),0,1,TRUE)))*EXP(-$F$1*Z$5)*INDEX('3)tpx females'!DJ$57:DJ$107,MATCH($Q34,'3)tpx females'!$DE$57:$DE$107,0))</f>
        <v>780.02028699149264</v>
      </c>
      <c r="AA34" s="32">
        <f ca="1">($J34*EXP(AA$5*($N34+0.5*($O34)^2))*_xlfn.NORM.DIST((LN(($L34*EXP($K34/100*AA$5)))-LN($J34)-$N34*AA$5)/($O34*SQRT(AA$5))-$O34*SQRT(AA$5),0,1,TRUE)+$L34*EXP($K34/100*AA$5)*(1-_xlfn.NORM.DIST((LN(($L34*EXP($K34/100*AA$5)))-LN($J34)-$N34*AA$5)/($O34*SQRT(AA$5)),0,1,TRUE)))*EXP(-$F$1*AA$5)*INDEX('3)tpx females'!DK$57:DK$107,MATCH($Q34,'3)tpx females'!$DE$57:$DE$107,0))</f>
        <v>805.05907739633392</v>
      </c>
      <c r="AB34" s="32">
        <f ca="1">($J34*EXP(AB$5*($N34+0.5*($O34)^2))*_xlfn.NORM.DIST((LN(($L34*EXP($K34/100*AB$5)))-LN($J34)-$N34*AB$5)/($O34*SQRT(AB$5))-$O34*SQRT(AB$5),0,1,TRUE)+$L34*EXP($K34/100*AB$5)*(1-_xlfn.NORM.DIST((LN(($L34*EXP($K34/100*AB$5)))-LN($J34)-$N34*AB$5)/($O34*SQRT(AB$5)),0,1,TRUE)))*EXP(-$F$1*AB$5)*INDEX('3)tpx females'!DL$57:DL$107,MATCH($Q34,'3)tpx females'!$DE$57:$DE$107,0))</f>
        <v>948.94172276367931</v>
      </c>
      <c r="AC34" s="32">
        <f ca="1">($J34*EXP(AC$5*($N34+0.5*($O34)^2))*_xlfn.NORM.DIST((LN(($L34*EXP($K34/100*AC$5)))-LN($J34)-$N34*AC$5)/($O34*SQRT(AC$5))-$O34*SQRT(AC$5),0,1,TRUE)+$L34*EXP($K34/100*AC$5)*(1-_xlfn.NORM.DIST((LN(($L34*EXP($K34/100*AC$5)))-LN($J34)-$N34*AC$5)/($O34*SQRT(AC$5)),0,1,TRUE)))*EXP(-$F$1*AC$5)*INDEX('3)tpx females'!DM$57:DM$107,MATCH($Q34,'3)tpx females'!$DE$57:$DE$107,0))</f>
        <v>928.12918807667143</v>
      </c>
      <c r="AD34" s="32">
        <f ca="1">($J34*EXP(AD$5*($N34+0.5*($O34)^2))*_xlfn.NORM.DIST((LN(($L34*EXP($K34/100*AD$5)))-LN($J34)-$N34*AD$5)/($O34*SQRT(AD$5))-$O34*SQRT(AD$5),0,1,TRUE)+$L34*EXP($K34/100*AD$5)*(1-_xlfn.NORM.DIST((LN(($L34*EXP($K34/100*AD$5)))-LN($J34)-$N34*AD$5)/($O34*SQRT(AD$5)),0,1,TRUE)))*EXP(-$F$1*AD$5)*INDEX('3)tpx females'!DN$57:DN$107,MATCH($Q34,'3)tpx females'!$DE$57:$DE$107,0))</f>
        <v>1016.5833883286289</v>
      </c>
      <c r="AE34" s="32">
        <f ca="1">($J34*EXP(AE$5*($N34+0.5*($O34)^2))*_xlfn.NORM.DIST((LN(($L34*EXP($K34/100*AE$5)))-LN($J34)-$N34*AE$5)/($O34*SQRT(AE$5))-$O34*SQRT(AE$5),0,1,TRUE)+$L34*EXP($K34/100*AE$5)*(1-_xlfn.NORM.DIST((LN(($L34*EXP($K34/100*AE$5)))-LN($J34)-$N34*AE$5)/($O34*SQRT(AE$5)),0,1,TRUE)))*EXP(-$F$1*AE$5)*INDEX('3)tpx females'!DO$57:DO$107,MATCH($Q34,'3)tpx females'!$DE$57:$DE$107,0))</f>
        <v>1174.7155557821914</v>
      </c>
      <c r="AF34" s="32">
        <f ca="1">($J34*EXP(AF$5*($N34+0.5*($O34)^2))*_xlfn.NORM.DIST((LN(($L34*EXP($K34/100*AF$5)))-LN($J34)-$N34*AF$5)/($O34*SQRT(AF$5))-$O34*SQRT(AF$5),0,1,TRUE)+$L34*EXP($K34/100*AF$5)*(1-_xlfn.NORM.DIST((LN(($L34*EXP($K34/100*AF$5)))-LN($J34)-$N34*AF$5)/($O34*SQRT(AF$5)),0,1,TRUE)))*EXP(-$F$1*AF$5)*INDEX('3)tpx females'!DP$57:DP$107,MATCH($Q34,'3)tpx females'!$DE$57:$DE$107,0))</f>
        <v>1250.7819633615441</v>
      </c>
      <c r="AG34" s="32">
        <f ca="1">($J34*EXP(AG$5*($N34+0.5*($O34)^2))*_xlfn.NORM.DIST((LN(($L34*EXP($K34/100*AG$5)))-LN($J34)-$N34*AG$5)/($O34*SQRT(AG$5))-$O34*SQRT(AG$5),0,1,TRUE)+$L34*EXP($K34/100*AG$5)*(1-_xlfn.NORM.DIST((LN(($L34*EXP($K34/100*AG$5)))-LN($J34)-$N34*AG$5)/($O34*SQRT(AG$5)),0,1,TRUE)))*EXP(-$F$1*AG$5)*INDEX('3)tpx females'!DQ$57:DQ$107,MATCH($Q34,'3)tpx females'!$DE$57:$DE$107,0))</f>
        <v>1367.2919004619544</v>
      </c>
      <c r="AH34" s="32">
        <f ca="1">($J34*EXP(AH$5*($N34+0.5*($O34)^2))*_xlfn.NORM.DIST((LN(($L34*EXP($K34/100*AH$5)))-LN($J34)-$N34*AH$5)/($O34*SQRT(AH$5))-$O34*SQRT(AH$5),0,1,TRUE)+$L34*EXP($K34/100*AH$5)*(1-_xlfn.NORM.DIST((LN(($L34*EXP($K34/100*AH$5)))-LN($J34)-$N34*AH$5)/($O34*SQRT(AH$5)),0,1,TRUE)))*EXP(-$F$1*AH$5)*INDEX('3)tpx females'!DR$57:DR$107,MATCH($Q34,'3)tpx females'!$DE$57:$DE$107,0))</f>
        <v>1613.0726083163406</v>
      </c>
      <c r="AI34" s="32">
        <f ca="1">($J34*EXP(AI$5*($N34+0.5*($O34)^2))*_xlfn.NORM.DIST((LN(($L34*EXP($K34/100*AI$5)))-LN($J34)-$N34*AI$5)/($O34*SQRT(AI$5))-$O34*SQRT(AI$5),0,1,TRUE)+$L34*EXP($K34/100*AI$5)*(1-_xlfn.NORM.DIST((LN(($L34*EXP($K34/100*AI$5)))-LN($J34)-$N34*AI$5)/($O34*SQRT(AI$5)),0,1,TRUE)))*EXP(-$F$1*AI$5)*INDEX('3)tpx females'!DS$57:DS$107,MATCH($Q34,'3)tpx females'!$DE$57:$DE$107,0))</f>
        <v>1819.4765117749264</v>
      </c>
      <c r="AJ34" s="32">
        <f ca="1">($J34*EXP(AJ$5*($N34+0.5*($O34)^2))*_xlfn.NORM.DIST((LN(($L34*EXP($K34/100*AJ$5)))-LN($J34)-$N34*AJ$5)/($O34*SQRT(AJ$5))-$O34*SQRT(AJ$5),0,1,TRUE)+$L34*EXP($K34/100*AJ$5)*(1-_xlfn.NORM.DIST((LN(($L34*EXP($K34/100*AJ$5)))-LN($J34)-$N34*AJ$5)/($O34*SQRT(AJ$5)),0,1,TRUE)))*EXP(-$F$1*AJ$5)*INDEX('3)tpx females'!DT$57:DT$107,MATCH($Q34,'3)tpx females'!$DE$57:$DE$107,0))</f>
        <v>2090.5032897945143</v>
      </c>
      <c r="AK34" s="32">
        <f ca="1">($J34*EXP(AK$5*($N34+0.5*($O34)^2))*_xlfn.NORM.DIST((LN(($L34*EXP($K34/100*AK$5)))-LN($J34)-$N34*AK$5)/($O34*SQRT(AK$5))-$O34*SQRT(AK$5),0,1,TRUE)+$L34*EXP($K34/100*AK$5)*(1-_xlfn.NORM.DIST((LN(($L34*EXP($K34/100*AK$5)))-LN($J34)-$N34*AK$5)/($O34*SQRT(AK$5)),0,1,TRUE)))*EXP(-$F$1*AK$5)*INDEX('3)tpx females'!DU$57:DU$107,MATCH($Q34,'3)tpx females'!$DE$57:$DE$107,0))</f>
        <v>2305.5177512617097</v>
      </c>
      <c r="AL34" s="32">
        <f ca="1">($J34*EXP(AL$5*($N34+0.5*($O34)^2))*_xlfn.NORM.DIST((LN(($L34*EXP($K34/100*AL$5)))-LN($J34)-$N34*AL$5)/($O34*SQRT(AL$5))-$O34*SQRT(AL$5),0,1,TRUE)+$L34*EXP($K34/100*AL$5)*(1-_xlfn.NORM.DIST((LN(($L34*EXP($K34/100*AL$5)))-LN($J34)-$N34*AL$5)/($O34*SQRT(AL$5)),0,1,TRUE)))*EXP(-$F$1*AL$5)*INDEX('3)tpx females'!DV$57:DV$107,MATCH($Q34,'3)tpx females'!$DE$57:$DE$107,0))</f>
        <v>2410.2968625730032</v>
      </c>
      <c r="AM34" s="32">
        <f ca="1">($J34*EXP(AM$5*($N34+0.5*($O34)^2))*_xlfn.NORM.DIST((LN(($L34*EXP($K34/100*AM$5)))-LN($J34)-$N34*AM$5)/($O34*SQRT(AM$5))-$O34*SQRT(AM$5),0,1,TRUE)+$L34*EXP($K34/100*AM$5)*(1-_xlfn.NORM.DIST((LN(($L34*EXP($K34/100*AM$5)))-LN($J34)-$N34*AM$5)/($O34*SQRT(AM$5)),0,1,TRUE)))*EXP(-$F$1*AM$5)*INDEX('3)tpx females'!DW$57:DW$107,MATCH($Q34,'3)tpx females'!$DE$57:$DE$107,0))</f>
        <v>2704.9544645061487</v>
      </c>
      <c r="AN34" s="32">
        <f ca="1">($J34*EXP(AN$5*($N34+0.5*($O34)^2))*_xlfn.NORM.DIST((LN(($L34*EXP($K34/100*AN$5)))-LN($J34)-$N34*AN$5)/($O34*SQRT(AN$5))-$O34*SQRT(AN$5),0,1,TRUE)+$L34*EXP($K34/100*AN$5)*(1-_xlfn.NORM.DIST((LN(($L34*EXP($K34/100*AN$5)))-LN($J34)-$N34*AN$5)/($O34*SQRT(AN$5)),0,1,TRUE)))*EXP(-$F$1*AN$5)*INDEX('3)tpx females'!DX$57:DX$107,MATCH($Q34,'3)tpx females'!$DE$57:$DE$107,0))</f>
        <v>3117.4144484967451</v>
      </c>
      <c r="AO34" s="32">
        <f ca="1">($J34*EXP(AO$5*($N34+0.5*($O34)^2))*_xlfn.NORM.DIST((LN(($L34*EXP($K34/100*AO$5)))-LN($J34)-$N34*AO$5)/($O34*SQRT(AO$5))-$O34*SQRT(AO$5),0,1,TRUE)+$L34*EXP($K34/100*AO$5)*(1-_xlfn.NORM.DIST((LN(($L34*EXP($K34/100*AO$5)))-LN($J34)-$N34*AO$5)/($O34*SQRT(AO$5)),0,1,TRUE)))*EXP(-$F$1*AO$5)*INDEX('3)tpx females'!DY$57:DY$107,MATCH($Q34,'3)tpx females'!$DE$57:$DE$107,0))</f>
        <v>3293.2078001441887</v>
      </c>
      <c r="AP34" s="32">
        <f ca="1">($J34*EXP(AP$5*($N34+0.5*($O34)^2))*_xlfn.NORM.DIST((LN(($L34*EXP($K34/100*AP$5)))-LN($J34)-$N34*AP$5)/($O34*SQRT(AP$5))-$O34*SQRT(AP$5),0,1,TRUE)+$L34*EXP($K34/100*AP$5)*(1-_xlfn.NORM.DIST((LN(($L34*EXP($K34/100*AP$5)))-LN($J34)-$N34*AP$5)/($O34*SQRT(AP$5)),0,1,TRUE)))*EXP(-$F$1*AP$5)*INDEX('3)tpx females'!DZ$57:DZ$107,MATCH($Q34,'3)tpx females'!$DE$57:$DE$107,0))</f>
        <v>3569.196714366813</v>
      </c>
      <c r="AQ34" s="32">
        <f ca="1">($J34*EXP(AQ$5*($N34+0.5*($O34)^2))*_xlfn.NORM.DIST((LN(($L34*EXP($K34/100*AQ$5)))-LN($J34)-$N34*AQ$5)/($O34*SQRT(AQ$5))-$O34*SQRT(AQ$5),0,1,TRUE)+$L34*EXP($K34/100*AQ$5)*(1-_xlfn.NORM.DIST((LN(($L34*EXP($K34/100*AQ$5)))-LN($J34)-$N34*AQ$5)/($O34*SQRT(AQ$5)),0,1,TRUE)))*EXP(-$F$1*AQ$5)*INDEX('3)tpx females'!EA$57:EA$107,MATCH($Q34,'3)tpx females'!$DE$57:$DE$107,0))</f>
        <v>4035.8738508112788</v>
      </c>
      <c r="AR34" s="32">
        <f ca="1">($J34*EXP(AR$5*($N34+0.5*($O34)^2))*_xlfn.NORM.DIST((LN(($L34*EXP($K34/100*AR$5)))-LN($J34)-$N34*AR$5)/($O34*SQRT(AR$5))-$O34*SQRT(AR$5),0,1,TRUE)+$L34*EXP($K34/100*AR$5)*(1-_xlfn.NORM.DIST((LN(($L34*EXP($K34/100*AR$5)))-LN($J34)-$N34*AR$5)/($O34*SQRT(AR$5)),0,1,TRUE)))*EXP(-$F$1*AR$5)*INDEX('3)tpx females'!EB$57:EB$107,MATCH($Q34,'3)tpx females'!$DE$57:$DE$107,0))</f>
        <v>4159.3167882357502</v>
      </c>
      <c r="AS34" s="32">
        <f ca="1">($J34*EXP(AS$5*($N34+0.5*($O34)^2))*_xlfn.NORM.DIST((LN(($L34*EXP($K34/100*AS$5)))-LN($J34)-$N34*AS$5)/($O34*SQRT(AS$5))-$O34*SQRT(AS$5),0,1,TRUE)+$L34*EXP($K34/100*AS$5)*(1-_xlfn.NORM.DIST((LN(($L34*EXP($K34/100*AS$5)))-LN($J34)-$N34*AS$5)/($O34*SQRT(AS$5)),0,1,TRUE)))*EXP(-$F$1*AS$5)*INDEX('3)tpx females'!EC$57:EC$107,MATCH($Q34,'3)tpx females'!$DE$57:$DE$107,0))</f>
        <v>4015.8996741537599</v>
      </c>
      <c r="AT34" s="32">
        <f ca="1">($J34*EXP(AT$5*($N34+0.5*($O34)^2))*_xlfn.NORM.DIST((LN(($L34*EXP($K34/100*AT$5)))-LN($J34)-$N34*AT$5)/($O34*SQRT(AT$5))-$O34*SQRT(AT$5),0,1,TRUE)+$L34*EXP($K34/100*AT$5)*(1-_xlfn.NORM.DIST((LN(($L34*EXP($K34/100*AT$5)))-LN($J34)-$N34*AT$5)/($O34*SQRT(AT$5)),0,1,TRUE)))*EXP(-$F$1*AT$5)*INDEX('3)tpx females'!ED$57:ED$107,MATCH($Q34,'3)tpx females'!$DE$57:$DE$107,0))</f>
        <v>3890.4454980223027</v>
      </c>
      <c r="AU34" s="32">
        <f ca="1">($J34*EXP(AU$5*($N34+0.5*($O34)^2))*_xlfn.NORM.DIST((LN(($L34*EXP($K34/100*AU$5)))-LN($J34)-$N34*AU$5)/($O34*SQRT(AU$5))-$O34*SQRT(AU$5),0,1,TRUE)+$L34*EXP($K34/100*AU$5)*(1-_xlfn.NORM.DIST((LN(($L34*EXP($K34/100*AU$5)))-LN($J34)-$N34*AU$5)/($O34*SQRT(AU$5)),0,1,TRUE)))*EXP(-$F$1*AU$5)*INDEX('3)tpx females'!EE$57:EE$107,MATCH($Q34,'3)tpx females'!$DE$57:$DE$107,0))</f>
        <v>3771.4638188967638</v>
      </c>
      <c r="AV34" s="32">
        <f ca="1">($J34*EXP(AV$5*($N34+0.5*($O34)^2))*_xlfn.NORM.DIST((LN(($L34*EXP($K34/100*AV$5)))-LN($J34)-$N34*AV$5)/($O34*SQRT(AV$5))-$O34*SQRT(AV$5),0,1,TRUE)+$L34*EXP($K34/100*AV$5)*(1-_xlfn.NORM.DIST((LN(($L34*EXP($K34/100*AV$5)))-LN($J34)-$N34*AV$5)/($O34*SQRT(AV$5)),0,1,TRUE)))*EXP(-$F$1*AV$5)*INDEX('3)tpx females'!EF$57:EF$107,MATCH($Q34,'3)tpx females'!$DE$57:$DE$107,0))</f>
        <v>3711.3981496510933</v>
      </c>
      <c r="AW34" s="32">
        <f ca="1">($J34*EXP(AW$5*($N34+0.5*($O34)^2))*_xlfn.NORM.DIST((LN(($L34*EXP($K34/100*AW$5)))-LN($J34)-$N34*AW$5)/($O34*SQRT(AW$5))-$O34*SQRT(AW$5),0,1,TRUE)+$L34*EXP($K34/100*AW$5)*(1-_xlfn.NORM.DIST((LN(($L34*EXP($K34/100*AW$5)))-LN($J34)-$N34*AW$5)/($O34*SQRT(AW$5)),0,1,TRUE)))*EXP(-$F$1*AW$5)*INDEX('3)tpx females'!EG$57:EG$107,MATCH($Q34,'3)tpx females'!$DE$57:$DE$107,0))</f>
        <v>3336.3039716780513</v>
      </c>
      <c r="AX34" s="32">
        <f ca="1">($J34*EXP(AX$5*($N34+0.5*($O34)^2))*_xlfn.NORM.DIST((LN(($L34*EXP($K34/100*AX$5)))-LN($J34)-$N34*AX$5)/($O34*SQRT(AX$5))-$O34*SQRT(AX$5),0,1,TRUE)+$L34*EXP($K34/100*AX$5)*(1-_xlfn.NORM.DIST((LN(($L34*EXP($K34/100*AX$5)))-LN($J34)-$N34*AX$5)/($O34*SQRT(AX$5)),0,1,TRUE)))*EXP(-$F$1*AX$5)*INDEX('3)tpx females'!EH$57:EH$107,MATCH($Q34,'3)tpx females'!$DE$57:$DE$107,0))</f>
        <v>2963.0606399422068</v>
      </c>
      <c r="AY34" s="32">
        <f ca="1">($J34*EXP(AY$5*($N34+0.5*($O34)^2))*_xlfn.NORM.DIST((LN(($L34*EXP($K34/100*AY$5)))-LN($J34)-$N34*AY$5)/($O34*SQRT(AY$5))-$O34*SQRT(AY$5),0,1,TRUE)+$L34*EXP($K34/100*AY$5)*(1-_xlfn.NORM.DIST((LN(($L34*EXP($K34/100*AY$5)))-LN($J34)-$N34*AY$5)/($O34*SQRT(AY$5)),0,1,TRUE)))*EXP(-$F$1*AY$5)*INDEX('3)tpx females'!EI$57:EI$107,MATCH($Q34,'3)tpx females'!$DE$57:$DE$107,0))</f>
        <v>2534.1879402777668</v>
      </c>
      <c r="AZ34" s="32">
        <f ca="1">($J34*EXP(AZ$5*($N34+0.5*($O34)^2))*_xlfn.NORM.DIST((LN(($L34*EXP($K34/100*AZ$5)))-LN($J34)-$N34*AZ$5)/($O34*SQRT(AZ$5))-$O34*SQRT(AZ$5),0,1,TRUE)+$L34*EXP($K34/100*AZ$5)*(1-_xlfn.NORM.DIST((LN(($L34*EXP($K34/100*AZ$5)))-LN($J34)-$N34*AZ$5)/($O34*SQRT(AZ$5)),0,1,TRUE)))*EXP(-$F$1*AZ$5)*INDEX('3)tpx females'!EJ$57:EJ$107,MATCH($Q34,'3)tpx females'!$DE$57:$DE$107,0))</f>
        <v>2076.7213783260636</v>
      </c>
      <c r="BA34" s="32">
        <f ca="1">($J34*EXP(BA$5*($N34+0.5*($O34)^2))*_xlfn.NORM.DIST((LN(($L34*EXP($K34/100*BA$5)))-LN($J34)-$N34*BA$5)/($O34*SQRT(BA$5))-$O34*SQRT(BA$5),0,1,TRUE)+$L34*EXP($K34/100*BA$5)*(1-_xlfn.NORM.DIST((LN(($L34*EXP($K34/100*BA$5)))-LN($J34)-$N34*BA$5)/($O34*SQRT(BA$5)),0,1,TRUE)))*EXP(-$F$1*BA$5)*INDEX('3)tpx females'!EK$57:EK$107,MATCH($Q34,'3)tpx females'!$DE$57:$DE$107,0))</f>
        <v>1628.5685813183595</v>
      </c>
      <c r="BB34" s="32">
        <f ca="1">($J34*EXP(BB$5*($N34+0.5*($O34)^2))*_xlfn.NORM.DIST((LN(($L34*EXP($K34/100*BB$5)))-LN($J34)-$N34*BB$5)/($O34*SQRT(BB$5))-$O34*SQRT(BB$5),0,1,TRUE)+$L34*EXP($K34/100*BB$5)*(1-_xlfn.NORM.DIST((LN(($L34*EXP($K34/100*BB$5)))-LN($J34)-$N34*BB$5)/($O34*SQRT(BB$5)),0,1,TRUE)))*EXP(-$F$1*BB$5)*INDEX('3)tpx females'!EL$57:EL$107,MATCH($Q34,'3)tpx females'!$DE$57:$DE$107,0))</f>
        <v>1223.7353465071415</v>
      </c>
      <c r="BC34" s="32">
        <f ca="1">($J34*EXP(BC$5*($N34+0.5*($O34)^2))*_xlfn.NORM.DIST((LN(($L34*EXP($K34/100*BC$5)))-LN($J34)-$N34*BC$5)/($O34*SQRT(BC$5))-$O34*SQRT(BC$5),0,1,TRUE)+$L34*EXP($K34/100*BC$5)*(1-_xlfn.NORM.DIST((LN(($L34*EXP($K34/100*BC$5)))-LN($J34)-$N34*BC$5)/($O34*SQRT(BC$5)),0,1,TRUE)))*EXP(-$F$1*BC$5)*INDEX('3)tpx females'!EM$57:EM$107,MATCH($Q34,'3)tpx females'!$DE$57:$DE$107,0))</f>
        <v>873.2001297439698</v>
      </c>
      <c r="BD34" s="32">
        <f ca="1">($J34*EXP(BD$5*($N34+0.5*($O34)^2))*_xlfn.NORM.DIST((LN(($L34*EXP($K34/100*BD$5)))-LN($J34)-$N34*BD$5)/($O34*SQRT(BD$5))-$O34*SQRT(BD$5),0,1,TRUE)+$L34*EXP($K34/100*BD$5)*(1-_xlfn.NORM.DIST((LN(($L34*EXP($K34/100*BD$5)))-LN($J34)-$N34*BD$5)/($O34*SQRT(BD$5)),0,1,TRUE)))*EXP(-$F$1*BD$5)*INDEX('3)tpx females'!EN$57:EN$107,MATCH($Q34,'3)tpx females'!$DE$57:$DE$107,0))</f>
        <v>588.77262166455307</v>
      </c>
      <c r="BE34" s="32">
        <f ca="1">($J34*EXP(BE$5*($N34+0.5*($O34)^2))*_xlfn.NORM.DIST((LN(($L34*EXP($K34/100*BE$5)))-LN($J34)-$N34*BE$5)/($O34*SQRT(BE$5))-$O34*SQRT(BE$5),0,1,TRUE)+$L34*EXP($K34/100*BE$5)*(1-_xlfn.NORM.DIST((LN(($L34*EXP($K34/100*BE$5)))-LN($J34)-$N34*BE$5)/($O34*SQRT(BE$5)),0,1,TRUE)))*EXP(-$F$1*BE$5)*INDEX('3)tpx females'!EO$57:EO$107,MATCH($Q34,'3)tpx females'!$DE$57:$DE$107,0))</f>
        <v>378.7557932195196</v>
      </c>
      <c r="BF34" s="32">
        <f ca="1">($J34*EXP(BF$5*($N34+0.5*($O34)^2))*_xlfn.NORM.DIST((LN(($L34*EXP($K34/100*BF$5)))-LN($J34)-$N34*BF$5)/($O34*SQRT(BF$5))-$O34*SQRT(BF$5),0,1,TRUE)+$L34*EXP($K34/100*BF$5)*(1-_xlfn.NORM.DIST((LN(($L34*EXP($K34/100*BF$5)))-LN($J34)-$N34*BF$5)/($O34*SQRT(BF$5)),0,1,TRUE)))*EXP(-$F$1*BF$5)*INDEX('3)tpx females'!EP$57:EP$107,MATCH($Q34,'3)tpx females'!$DE$57:$DE$107,0))</f>
        <v>230.19824883673812</v>
      </c>
      <c r="BG34" s="32">
        <f ca="1">($J34*EXP(BG$5*($N34+0.5*($O34)^2))*_xlfn.NORM.DIST((LN(($L34*EXP($K34/100*BG$5)))-LN($J34)-$N34*BG$5)/($O34*SQRT(BG$5))-$O34*SQRT(BG$5),0,1,TRUE)+$L34*EXP($K34/100*BG$5)*(1-_xlfn.NORM.DIST((LN(($L34*EXP($K34/100*BG$5)))-LN($J34)-$N34*BG$5)/($O34*SQRT(BG$5)),0,1,TRUE)))*EXP(-$F$1*BG$5)*INDEX('3)tpx females'!EQ$57:EQ$107,MATCH($Q34,'3)tpx females'!$DE$57:$DE$107,0))</f>
        <v>133.59499403959816</v>
      </c>
      <c r="BH34" s="32">
        <f ca="1">($J34*EXP(BH$5*($N34+0.5*($O34)^2))*_xlfn.NORM.DIST((LN(($L34*EXP($K34/100*BH$5)))-LN($J34)-$N34*BH$5)/($O34*SQRT(BH$5))-$O34*SQRT(BH$5),0,1,TRUE)+$L34*EXP($K34/100*BH$5)*(1-_xlfn.NORM.DIST((LN(($L34*EXP($K34/100*BH$5)))-LN($J34)-$N34*BH$5)/($O34*SQRT(BH$5)),0,1,TRUE)))*EXP(-$F$1*BH$5)*INDEX('3)tpx females'!ER$57:ER$107,MATCH($Q34,'3)tpx females'!$DE$57:$DE$107,0))</f>
        <v>70.404051152102241</v>
      </c>
      <c r="BI34" s="32">
        <f ca="1">($J34*EXP(BI$5*($N34+0.5*($O34)^2))*_xlfn.NORM.DIST((LN(($L34*EXP($K34/100*BI$5)))-LN($J34)-$N34*BI$5)/($O34*SQRT(BI$5))-$O34*SQRT(BI$5),0,1,TRUE)+$L34*EXP($K34/100*BI$5)*(1-_xlfn.NORM.DIST((LN(($L34*EXP($K34/100*BI$5)))-LN($J34)-$N34*BI$5)/($O34*SQRT(BI$5)),0,1,TRUE)))*EXP(-$F$1*BI$5)*INDEX('3)tpx females'!ES$57:ES$107,MATCH($Q34,'3)tpx females'!$DE$57:$DE$107,0))</f>
        <v>37.959573725979645</v>
      </c>
      <c r="BJ34" s="32">
        <f ca="1">($J34*EXP(BJ$5*($N34+0.5*($O34)^2))*_xlfn.NORM.DIST((LN(($L34*EXP($K34/100*BJ$5)))-LN($J34)-$N34*BJ$5)/($O34*SQRT(BJ$5))-$O34*SQRT(BJ$5),0,1,TRUE)+$L34*EXP($K34/100*BJ$5)*(1-_xlfn.NORM.DIST((LN(($L34*EXP($K34/100*BJ$5)))-LN($J34)-$N34*BJ$5)/($O34*SQRT(BJ$5)),0,1,TRUE)))*EXP(-$F$1*BJ$5)*INDEX('3)tpx females'!ET$57:ET$107,MATCH($Q34,'3)tpx females'!$DE$57:$DE$107,0))</f>
        <v>21.207010353692276</v>
      </c>
      <c r="BK34" s="32">
        <f ca="1">($J34*EXP(BK$5*($N34+0.5*($O34)^2))*_xlfn.NORM.DIST((LN(($L34*EXP($K34/100*BK$5)))-LN($J34)-$N34*BK$5)/($O34*SQRT(BK$5))-$O34*SQRT(BK$5),0,1,TRUE)+$L34*EXP($K34/100*BK$5)*(1-_xlfn.NORM.DIST((LN(($L34*EXP($K34/100*BK$5)))-LN($J34)-$N34*BK$5)/($O34*SQRT(BK$5)),0,1,TRUE)))*EXP(-$F$1*BK$5)*INDEX('3)tpx females'!EU$57:EU$107,MATCH($Q34,'3)tpx females'!$DE$57:$DE$107,0))</f>
        <v>8.8382941357203659</v>
      </c>
      <c r="BL34" s="32">
        <f ca="1">($J34*EXP(BL$5*($N34+0.5*($O34)^2))*_xlfn.NORM.DIST((LN(($L34*EXP($K34/100*BL$5)))-LN($J34)-$N34*BL$5)/($O34*SQRT(BL$5))-$O34*SQRT(BL$5),0,1,TRUE)+$L34*EXP($K34/100*BL$5)*(1-_xlfn.NORM.DIST((LN(($L34*EXP($K34/100*BL$5)))-LN($J34)-$N34*BL$5)/($O34*SQRT(BL$5)),0,1,TRUE)))*EXP(-$F$1*BL$5)*INDEX('3)tpx females'!EV$57:EV$107,MATCH($Q34,'3)tpx females'!$DE$57:$DE$107,0))</f>
        <v>0</v>
      </c>
      <c r="BM34" s="32">
        <f ca="1">($J34*EXP(BM$5*($N34+0.5*($O34)^2))*_xlfn.NORM.DIST((LN(($L34*EXP($K34/100*BM$5)))-LN($J34)-$N34*BM$5)/($O34*SQRT(BM$5))-$O34*SQRT(BM$5),0,1,TRUE)+$L34*EXP($K34/100*BM$5)*(1-_xlfn.NORM.DIST((LN(($L34*EXP($K34/100*BM$5)))-LN($J34)-$N34*BM$5)/($O34*SQRT(BM$5)),0,1,TRUE)))*EXP(-$F$1*BM$5)*INDEX('3)tpx females'!EW$57:EW$107,MATCH($Q34,'3)tpx females'!$DE$57:$DE$107,0))</f>
        <v>0</v>
      </c>
      <c r="BN34" s="32">
        <f ca="1">($J34*EXP(BN$5*($N34+0.5*($O34)^2))*_xlfn.NORM.DIST((LN(($L34*EXP($K34/100*BN$5)))-LN($J34)-$N34*BN$5)/($O34*SQRT(BN$5))-$O34*SQRT(BN$5),0,1,TRUE)+$L34*EXP($K34/100*BN$5)*(1-_xlfn.NORM.DIST((LN(($L34*EXP($K34/100*BN$5)))-LN($J34)-$N34*BN$5)/($O34*SQRT(BN$5)),0,1,TRUE)))*EXP(-$F$1*BN$5)*INDEX('3)tpx females'!EX$57:EX$107,MATCH($Q34,'3)tpx females'!$DE$57:$DE$107,0))</f>
        <v>0</v>
      </c>
      <c r="BO34" s="32">
        <f ca="1">($J34*EXP(BO$5*($N34+0.5*($O34)^2))*_xlfn.NORM.DIST((LN(($L34*EXP($K34/100*BO$5)))-LN($J34)-$N34*BO$5)/($O34*SQRT(BO$5))-$O34*SQRT(BO$5),0,1,TRUE)+$L34*EXP($K34/100*BO$5)*(1-_xlfn.NORM.DIST((LN(($L34*EXP($K34/100*BO$5)))-LN($J34)-$N34*BO$5)/($O34*SQRT(BO$5)),0,1,TRUE)))*EXP(-$F$1*BO$5)*INDEX('3)tpx females'!EY$57:EY$107,MATCH($Q34,'3)tpx females'!$DE$57:$DE$107,0))</f>
        <v>0</v>
      </c>
      <c r="BP34" s="32">
        <f ca="1">($J34*EXP(BP$5*($N34+0.5*($O34)^2))*_xlfn.NORM.DIST((LN(($L34*EXP($K34/100*BP$5)))-LN($J34)-$N34*BP$5)/($O34*SQRT(BP$5))-$O34*SQRT(BP$5),0,1,TRUE)+$L34*EXP($K34/100*BP$5)*(1-_xlfn.NORM.DIST((LN(($L34*EXP($K34/100*BP$5)))-LN($J34)-$N34*BP$5)/($O34*SQRT(BP$5)),0,1,TRUE)))*EXP(-$F$1*BP$5)*INDEX('3)tpx females'!EZ$57:EZ$107,MATCH($Q34,'3)tpx females'!$DE$57:$DE$107,0))</f>
        <v>0</v>
      </c>
      <c r="BQ34" s="32">
        <f ca="1">($J34*EXP(BQ$5*($N34+0.5*($O34)^2))*_xlfn.NORM.DIST((LN(($L34*EXP($K34/100*BQ$5)))-LN($J34)-$N34*BQ$5)/($O34*SQRT(BQ$5))-$O34*SQRT(BQ$5),0,1,TRUE)+$L34*EXP($K34/100*BQ$5)*(1-_xlfn.NORM.DIST((LN(($L34*EXP($K34/100*BQ$5)))-LN($J34)-$N34*BQ$5)/($O34*SQRT(BQ$5)),0,1,TRUE)))*EXP(-$F$1*BQ$5)*INDEX('3)tpx females'!FA$57:FA$107,MATCH($Q34,'3)tpx females'!$DE$57:$DE$107,0))</f>
        <v>0</v>
      </c>
      <c r="BR34" s="32">
        <f ca="1">($J34*EXP(BR$5*($N34+0.5*($O34)^2))*_xlfn.NORM.DIST((LN(($L34*EXP($K34/100*BR$5)))-LN($J34)-$N34*BR$5)/($O34*SQRT(BR$5))-$O34*SQRT(BR$5),0,1,TRUE)+$L34*EXP($K34/100*BR$5)*(1-_xlfn.NORM.DIST((LN(($L34*EXP($K34/100*BR$5)))-LN($J34)-$N34*BR$5)/($O34*SQRT(BR$5)),0,1,TRUE)))*EXP(-$F$1*BR$5)*INDEX('3)tpx females'!FB$57:FB$107,MATCH($Q34,'3)tpx females'!$DE$57:$DE$107,0))</f>
        <v>0</v>
      </c>
      <c r="BS34" s="32">
        <f ca="1">($J34*EXP(BS$5*($N34+0.5*($O34)^2))*_xlfn.NORM.DIST((LN(($L34*EXP($K34/100*BS$5)))-LN($J34)-$N34*BS$5)/($O34*SQRT(BS$5))-$O34*SQRT(BS$5),0,1,TRUE)+$L34*EXP($K34/100*BS$5)*(1-_xlfn.NORM.DIST((LN(($L34*EXP($K34/100*BS$5)))-LN($J34)-$N34*BS$5)/($O34*SQRT(BS$5)),0,1,TRUE)))*EXP(-$F$1*BS$5)*INDEX('3)tpx females'!FC$57:FC$107,MATCH($Q34,'3)tpx females'!$DE$57:$DE$107,0))</f>
        <v>0</v>
      </c>
      <c r="BT34" s="32">
        <f ca="1">($J34*EXP(BT$5*($N34+0.5*($O34)^2))*_xlfn.NORM.DIST((LN(($L34*EXP($K34/100*BT$5)))-LN($J34)-$N34*BT$5)/($O34*SQRT(BT$5))-$O34*SQRT(BT$5),0,1,TRUE)+$L34*EXP($K34/100*BT$5)*(1-_xlfn.NORM.DIST((LN(($L34*EXP($K34/100*BT$5)))-LN($J34)-$N34*BT$5)/($O34*SQRT(BT$5)),0,1,TRUE)))*EXP(-$F$1*BT$5)*INDEX('3)tpx females'!FD$57:FD$107,MATCH($Q34,'3)tpx females'!$DE$57:$DE$107,0))</f>
        <v>0</v>
      </c>
    </row>
    <row r="35" spans="2:72" x14ac:dyDescent="0.25">
      <c r="B35" s="32" t="s">
        <v>16</v>
      </c>
      <c r="C35" s="32" t="s">
        <v>14</v>
      </c>
      <c r="D35" s="49">
        <v>14136</v>
      </c>
      <c r="E35" s="32" t="s">
        <v>13</v>
      </c>
      <c r="F35" s="32" t="s">
        <v>17</v>
      </c>
      <c r="G35" s="49" t="s">
        <v>17</v>
      </c>
      <c r="H35" s="32" t="s">
        <v>17</v>
      </c>
      <c r="I35" s="32" t="s">
        <v>23</v>
      </c>
      <c r="J35" s="32">
        <v>300580</v>
      </c>
      <c r="K35" s="32">
        <v>7.35</v>
      </c>
      <c r="L35" s="32">
        <f>'3) 2016 cases'!M35*EXP('3) 2016 cases'!L35/100)</f>
        <v>106974.63493396601</v>
      </c>
      <c r="M35" s="32"/>
      <c r="N35" s="32">
        <f>INDEX('2b)Working'!$I$61:$P$61,MATCH($I35,'2b)Working'!$I$60:$P$60,0))</f>
        <v>6.4419325448889148E-2</v>
      </c>
      <c r="O35" s="32">
        <f>INDEX('2b)Working'!$I$62:$P$62,MATCH($I35,'2b)Working'!$I$60:$P$60,0))</f>
        <v>5.1556803430206084E-2</v>
      </c>
      <c r="P35" s="32"/>
      <c r="Q35" s="32">
        <f t="shared" si="3"/>
        <v>79</v>
      </c>
      <c r="U35" s="32">
        <f t="shared" ca="1" si="2"/>
        <v>111316.45330732632</v>
      </c>
      <c r="W35" s="32">
        <f ca="1">($J35*EXP(W$5*($N35+0.5*($O35)^2))*_xlfn.NORM.DIST((LN(($L35*EXP($K35/100*W$5)))-LN($J35)-$N35*W$5)/($O35*SQRT(W$5))-$O35*SQRT(W$5),0,1,TRUE)+$L35*EXP($K35/100*W$5)*(1-_xlfn.NORM.DIST((LN(($L35*EXP($K35/100*W$5)))-LN($J35)-$N35*W$5)/($O35*SQRT(W$5)),0,1,TRUE)))*EXP(-$F$1*W$5)*INDEX('3)tpx females'!DG$57:DG$107,MATCH($Q35,'3)tpx females'!$DE$57:$DE$107,0))</f>
        <v>2719.4201089897851</v>
      </c>
      <c r="X35" s="32">
        <f ca="1">($J35*EXP(X$5*($N35+0.5*($O35)^2))*_xlfn.NORM.DIST((LN(($L35*EXP($K35/100*X$5)))-LN($J35)-$N35*X$5)/($O35*SQRT(X$5))-$O35*SQRT(X$5),0,1,TRUE)+$L35*EXP($K35/100*X$5)*(1-_xlfn.NORM.DIST((LN(($L35*EXP($K35/100*X$5)))-LN($J35)-$N35*X$5)/($O35*SQRT(X$5)),0,1,TRUE)))*EXP(-$F$1*X$5)*INDEX('3)tpx females'!DH$57:DH$107,MATCH($Q35,'3)tpx females'!$DE$57:$DE$107,0))</f>
        <v>3198.8659889446412</v>
      </c>
      <c r="Y35" s="32">
        <f ca="1">($J35*EXP(Y$5*($N35+0.5*($O35)^2))*_xlfn.NORM.DIST((LN(($L35*EXP($K35/100*Y$5)))-LN($J35)-$N35*Y$5)/($O35*SQRT(Y$5))-$O35*SQRT(Y$5),0,1,TRUE)+$L35*EXP($K35/100*Y$5)*(1-_xlfn.NORM.DIST((LN(($L35*EXP($K35/100*Y$5)))-LN($J35)-$N35*Y$5)/($O35*SQRT(Y$5)),0,1,TRUE)))*EXP(-$F$1*Y$5)*INDEX('3)tpx females'!DI$57:DI$107,MATCH($Q35,'3)tpx females'!$DE$57:$DE$107,0))</f>
        <v>3463.0360850903626</v>
      </c>
      <c r="Z35" s="32">
        <f ca="1">($J35*EXP(Z$5*($N35+0.5*($O35)^2))*_xlfn.NORM.DIST((LN(($L35*EXP($K35/100*Z$5)))-LN($J35)-$N35*Z$5)/($O35*SQRT(Z$5))-$O35*SQRT(Z$5),0,1,TRUE)+$L35*EXP($K35/100*Z$5)*(1-_xlfn.NORM.DIST((LN(($L35*EXP($K35/100*Z$5)))-LN($J35)-$N35*Z$5)/($O35*SQRT(Z$5)),0,1,TRUE)))*EXP(-$F$1*Z$5)*INDEX('3)tpx females'!DJ$57:DJ$107,MATCH($Q35,'3)tpx females'!$DE$57:$DE$107,0))</f>
        <v>3987.4300240020584</v>
      </c>
      <c r="AA35" s="32">
        <f ca="1">($J35*EXP(AA$5*($N35+0.5*($O35)^2))*_xlfn.NORM.DIST((LN(($L35*EXP($K35/100*AA$5)))-LN($J35)-$N35*AA$5)/($O35*SQRT(AA$5))-$O35*SQRT(AA$5),0,1,TRUE)+$L35*EXP($K35/100*AA$5)*(1-_xlfn.NORM.DIST((LN(($L35*EXP($K35/100*AA$5)))-LN($J35)-$N35*AA$5)/($O35*SQRT(AA$5)),0,1,TRUE)))*EXP(-$F$1*AA$5)*INDEX('3)tpx females'!DK$57:DK$107,MATCH($Q35,'3)tpx females'!$DE$57:$DE$107,0))</f>
        <v>4391.6971865247915</v>
      </c>
      <c r="AB35" s="32">
        <f ca="1">($J35*EXP(AB$5*($N35+0.5*($O35)^2))*_xlfn.NORM.DIST((LN(($L35*EXP($K35/100*AB$5)))-LN($J35)-$N35*AB$5)/($O35*SQRT(AB$5))-$O35*SQRT(AB$5),0,1,TRUE)+$L35*EXP($K35/100*AB$5)*(1-_xlfn.NORM.DIST((LN(($L35*EXP($K35/100*AB$5)))-LN($J35)-$N35*AB$5)/($O35*SQRT(AB$5)),0,1,TRUE)))*EXP(-$F$1*AB$5)*INDEX('3)tpx females'!DL$57:DL$107,MATCH($Q35,'3)tpx females'!$DE$57:$DE$107,0))</f>
        <v>4555.9066895564529</v>
      </c>
      <c r="AC35" s="32">
        <f ca="1">($J35*EXP(AC$5*($N35+0.5*($O35)^2))*_xlfn.NORM.DIST((LN(($L35*EXP($K35/100*AC$5)))-LN($J35)-$N35*AC$5)/($O35*SQRT(AC$5))-$O35*SQRT(AC$5),0,1,TRUE)+$L35*EXP($K35/100*AC$5)*(1-_xlfn.NORM.DIST((LN(($L35*EXP($K35/100*AC$5)))-LN($J35)-$N35*AC$5)/($O35*SQRT(AC$5)),0,1,TRUE)))*EXP(-$F$1*AC$5)*INDEX('3)tpx females'!DM$57:DM$107,MATCH($Q35,'3)tpx females'!$DE$57:$DE$107,0))</f>
        <v>5066.5755623981804</v>
      </c>
      <c r="AD35" s="32">
        <f ca="1">($J35*EXP(AD$5*($N35+0.5*($O35)^2))*_xlfn.NORM.DIST((LN(($L35*EXP($K35/100*AD$5)))-LN($J35)-$N35*AD$5)/($O35*SQRT(AD$5))-$O35*SQRT(AD$5),0,1,TRUE)+$L35*EXP($K35/100*AD$5)*(1-_xlfn.NORM.DIST((LN(($L35*EXP($K35/100*AD$5)))-LN($J35)-$N35*AD$5)/($O35*SQRT(AD$5)),0,1,TRUE)))*EXP(-$F$1*AD$5)*INDEX('3)tpx females'!DN$57:DN$107,MATCH($Q35,'3)tpx females'!$DE$57:$DE$107,0))</f>
        <v>5690.8258347006722</v>
      </c>
      <c r="AE35" s="32">
        <f ca="1">($J35*EXP(AE$5*($N35+0.5*($O35)^2))*_xlfn.NORM.DIST((LN(($L35*EXP($K35/100*AE$5)))-LN($J35)-$N35*AE$5)/($O35*SQRT(AE$5))-$O35*SQRT(AE$5),0,1,TRUE)+$L35*EXP($K35/100*AE$5)*(1-_xlfn.NORM.DIST((LN(($L35*EXP($K35/100*AE$5)))-LN($J35)-$N35*AE$5)/($O35*SQRT(AE$5)),0,1,TRUE)))*EXP(-$F$1*AE$5)*INDEX('3)tpx females'!DO$57:DO$107,MATCH($Q35,'3)tpx females'!$DE$57:$DE$107,0))</f>
        <v>5975.3519712701336</v>
      </c>
      <c r="AF35" s="32">
        <f ca="1">($J35*EXP(AF$5*($N35+0.5*($O35)^2))*_xlfn.NORM.DIST((LN(($L35*EXP($K35/100*AF$5)))-LN($J35)-$N35*AF$5)/($O35*SQRT(AF$5))-$O35*SQRT(AF$5),0,1,TRUE)+$L35*EXP($K35/100*AF$5)*(1-_xlfn.NORM.DIST((LN(($L35*EXP($K35/100*AF$5)))-LN($J35)-$N35*AF$5)/($O35*SQRT(AF$5)),0,1,TRUE)))*EXP(-$F$1*AF$5)*INDEX('3)tpx females'!DP$57:DP$107,MATCH($Q35,'3)tpx females'!$DE$57:$DE$107,0))</f>
        <v>6375.8243453563264</v>
      </c>
      <c r="AG35" s="32">
        <f ca="1">($J35*EXP(AG$5*($N35+0.5*($O35)^2))*_xlfn.NORM.DIST((LN(($L35*EXP($K35/100*AG$5)))-LN($J35)-$N35*AG$5)/($O35*SQRT(AG$5))-$O35*SQRT(AG$5),0,1,TRUE)+$L35*EXP($K35/100*AG$5)*(1-_xlfn.NORM.DIST((LN(($L35*EXP($K35/100*AG$5)))-LN($J35)-$N35*AG$5)/($O35*SQRT(AG$5)),0,1,TRUE)))*EXP(-$F$1*AG$5)*INDEX('3)tpx females'!DQ$57:DQ$107,MATCH($Q35,'3)tpx females'!$DE$57:$DE$107,0))</f>
        <v>7037.5600436999666</v>
      </c>
      <c r="AH35" s="32">
        <f ca="1">($J35*EXP(AH$5*($N35+0.5*($O35)^2))*_xlfn.NORM.DIST((LN(($L35*EXP($K35/100*AH$5)))-LN($J35)-$N35*AH$5)/($O35*SQRT(AH$5))-$O35*SQRT(AH$5),0,1,TRUE)+$L35*EXP($K35/100*AH$5)*(1-_xlfn.NORM.DIST((LN(($L35*EXP($K35/100*AH$5)))-LN($J35)-$N35*AH$5)/($O35*SQRT(AH$5)),0,1,TRUE)))*EXP(-$F$1*AH$5)*INDEX('3)tpx females'!DR$57:DR$107,MATCH($Q35,'3)tpx females'!$DE$57:$DE$107,0))</f>
        <v>7160.8167940722788</v>
      </c>
      <c r="AI35" s="32">
        <f ca="1">($J35*EXP(AI$5*($N35+0.5*($O35)^2))*_xlfn.NORM.DIST((LN(($L35*EXP($K35/100*AI$5)))-LN($J35)-$N35*AI$5)/($O35*SQRT(AI$5))-$O35*SQRT(AI$5),0,1,TRUE)+$L35*EXP($K35/100*AI$5)*(1-_xlfn.NORM.DIST((LN(($L35*EXP($K35/100*AI$5)))-LN($J35)-$N35*AI$5)/($O35*SQRT(AI$5)),0,1,TRUE)))*EXP(-$F$1*AI$5)*INDEX('3)tpx females'!DS$57:DS$107,MATCH($Q35,'3)tpx females'!$DE$57:$DE$107,0))</f>
        <v>6855.3020812015111</v>
      </c>
      <c r="AJ35" s="32">
        <f ca="1">($J35*EXP(AJ$5*($N35+0.5*($O35)^2))*_xlfn.NORM.DIST((LN(($L35*EXP($K35/100*AJ$5)))-LN($J35)-$N35*AJ$5)/($O35*SQRT(AJ$5))-$O35*SQRT(AJ$5),0,1,TRUE)+$L35*EXP($K35/100*AJ$5)*(1-_xlfn.NORM.DIST((LN(($L35*EXP($K35/100*AJ$5)))-LN($J35)-$N35*AJ$5)/($O35*SQRT(AJ$5)),0,1,TRUE)))*EXP(-$F$1*AJ$5)*INDEX('3)tpx females'!DT$57:DT$107,MATCH($Q35,'3)tpx females'!$DE$57:$DE$107,0))</f>
        <v>6573.6155624481862</v>
      </c>
      <c r="AK35" s="32">
        <f ca="1">($J35*EXP(AK$5*($N35+0.5*($O35)^2))*_xlfn.NORM.DIST((LN(($L35*EXP($K35/100*AK$5)))-LN($J35)-$N35*AK$5)/($O35*SQRT(AK$5))-$O35*SQRT(AK$5),0,1,TRUE)+$L35*EXP($K35/100*AK$5)*(1-_xlfn.NORM.DIST((LN(($L35*EXP($K35/100*AK$5)))-LN($J35)-$N35*AK$5)/($O35*SQRT(AK$5)),0,1,TRUE)))*EXP(-$F$1*AK$5)*INDEX('3)tpx females'!DU$57:DU$107,MATCH($Q35,'3)tpx females'!$DE$57:$DE$107,0))</f>
        <v>6298.3458470158948</v>
      </c>
      <c r="AL35" s="32">
        <f ca="1">($J35*EXP(AL$5*($N35+0.5*($O35)^2))*_xlfn.NORM.DIST((LN(($L35*EXP($K35/100*AL$5)))-LN($J35)-$N35*AL$5)/($O35*SQRT(AL$5))-$O35*SQRT(AL$5),0,1,TRUE)+$L35*EXP($K35/100*AL$5)*(1-_xlfn.NORM.DIST((LN(($L35*EXP($K35/100*AL$5)))-LN($J35)-$N35*AL$5)/($O35*SQRT(AL$5)),0,1,TRUE)))*EXP(-$F$1*AL$5)*INDEX('3)tpx females'!DV$57:DV$107,MATCH($Q35,'3)tpx females'!$DE$57:$DE$107,0))</f>
        <v>6107.8432542437677</v>
      </c>
      <c r="AM35" s="32">
        <f ca="1">($J35*EXP(AM$5*($N35+0.5*($O35)^2))*_xlfn.NORM.DIST((LN(($L35*EXP($K35/100*AM$5)))-LN($J35)-$N35*AM$5)/($O35*SQRT(AM$5))-$O35*SQRT(AM$5),0,1,TRUE)+$L35*EXP($K35/100*AM$5)*(1-_xlfn.NORM.DIST((LN(($L35*EXP($K35/100*AM$5)))-LN($J35)-$N35*AM$5)/($O35*SQRT(AM$5)),0,1,TRUE)))*EXP(-$F$1*AM$5)*INDEX('3)tpx females'!DW$57:DW$107,MATCH($Q35,'3)tpx females'!$DE$57:$DE$107,0))</f>
        <v>5442.619116387853</v>
      </c>
      <c r="AN35" s="32">
        <f ca="1">($J35*EXP(AN$5*($N35+0.5*($O35)^2))*_xlfn.NORM.DIST((LN(($L35*EXP($K35/100*AN$5)))-LN($J35)-$N35*AN$5)/($O35*SQRT(AN$5))-$O35*SQRT(AN$5),0,1,TRUE)+$L35*EXP($K35/100*AN$5)*(1-_xlfn.NORM.DIST((LN(($L35*EXP($K35/100*AN$5)))-LN($J35)-$N35*AN$5)/($O35*SQRT(AN$5)),0,1,TRUE)))*EXP(-$F$1*AN$5)*INDEX('3)tpx females'!DX$57:DX$107,MATCH($Q35,'3)tpx females'!$DE$57:$DE$107,0))</f>
        <v>4787.829839710661</v>
      </c>
      <c r="AO35" s="32">
        <f ca="1">($J35*EXP(AO$5*($N35+0.5*($O35)^2))*_xlfn.NORM.DIST((LN(($L35*EXP($K35/100*AO$5)))-LN($J35)-$N35*AO$5)/($O35*SQRT(AO$5))-$O35*SQRT(AO$5),0,1,TRUE)+$L35*EXP($K35/100*AO$5)*(1-_xlfn.NORM.DIST((LN(($L35*EXP($K35/100*AO$5)))-LN($J35)-$N35*AO$5)/($O35*SQRT(AO$5)),0,1,TRUE)))*EXP(-$F$1*AO$5)*INDEX('3)tpx females'!DY$57:DY$107,MATCH($Q35,'3)tpx females'!$DE$57:$DE$107,0))</f>
        <v>4062.0692555167248</v>
      </c>
      <c r="AP35" s="32">
        <f ca="1">($J35*EXP(AP$5*($N35+0.5*($O35)^2))*_xlfn.NORM.DIST((LN(($L35*EXP($K35/100*AP$5)))-LN($J35)-$N35*AP$5)/($O35*SQRT(AP$5))-$O35*SQRT(AP$5),0,1,TRUE)+$L35*EXP($K35/100*AP$5)*(1-_xlfn.NORM.DIST((LN(($L35*EXP($K35/100*AP$5)))-LN($J35)-$N35*AP$5)/($O35*SQRT(AP$5)),0,1,TRUE)))*EXP(-$F$1*AP$5)*INDEX('3)tpx females'!DZ$57:DZ$107,MATCH($Q35,'3)tpx females'!$DE$57:$DE$107,0))</f>
        <v>3308.6299547082376</v>
      </c>
      <c r="AQ35" s="32">
        <f ca="1">($J35*EXP(AQ$5*($N35+0.5*($O35)^2))*_xlfn.NORM.DIST((LN(($L35*EXP($K35/100*AQ$5)))-LN($J35)-$N35*AQ$5)/($O35*SQRT(AQ$5))-$O35*SQRT(AQ$5),0,1,TRUE)+$L35*EXP($K35/100*AQ$5)*(1-_xlfn.NORM.DIST((LN(($L35*EXP($K35/100*AQ$5)))-LN($J35)-$N35*AQ$5)/($O35*SQRT(AQ$5)),0,1,TRUE)))*EXP(-$F$1*AQ$5)*INDEX('3)tpx females'!EA$57:EA$107,MATCH($Q35,'3)tpx females'!$DE$57:$DE$107,0))</f>
        <v>2583.695012061984</v>
      </c>
      <c r="AR35" s="32">
        <f ca="1">($J35*EXP(AR$5*($N35+0.5*($O35)^2))*_xlfn.NORM.DIST((LN(($L35*EXP($K35/100*AR$5)))-LN($J35)-$N35*AR$5)/($O35*SQRT(AR$5))-$O35*SQRT(AR$5),0,1,TRUE)+$L35*EXP($K35/100*AR$5)*(1-_xlfn.NORM.DIST((LN(($L35*EXP($K35/100*AR$5)))-LN($J35)-$N35*AR$5)/($O35*SQRT(AR$5)),0,1,TRUE)))*EXP(-$F$1*AR$5)*INDEX('3)tpx females'!EB$57:EB$107,MATCH($Q35,'3)tpx females'!$DE$57:$DE$107,0))</f>
        <v>1935.8824673744668</v>
      </c>
      <c r="AS35" s="32">
        <f ca="1">($J35*EXP(AS$5*($N35+0.5*($O35)^2))*_xlfn.NORM.DIST((LN(($L35*EXP($K35/100*AS$5)))-LN($J35)-$N35*AS$5)/($O35*SQRT(AS$5))-$O35*SQRT(AS$5),0,1,TRUE)+$L35*EXP($K35/100*AS$5)*(1-_xlfn.NORM.DIST((LN(($L35*EXP($K35/100*AS$5)))-LN($J35)-$N35*AS$5)/($O35*SQRT(AS$5)),0,1,TRUE)))*EXP(-$F$1*AS$5)*INDEX('3)tpx females'!EC$57:EC$107,MATCH($Q35,'3)tpx females'!$DE$57:$DE$107,0))</f>
        <v>1380.5004188029113</v>
      </c>
      <c r="AT35" s="32">
        <f ca="1">($J35*EXP(AT$5*($N35+0.5*($O35)^2))*_xlfn.NORM.DIST((LN(($L35*EXP($K35/100*AT$5)))-LN($J35)-$N35*AT$5)/($O35*SQRT(AT$5))-$O35*SQRT(AT$5),0,1,TRUE)+$L35*EXP($K35/100*AT$5)*(1-_xlfn.NORM.DIST((LN(($L35*EXP($K35/100*AT$5)))-LN($J35)-$N35*AT$5)/($O35*SQRT(AT$5)),0,1,TRUE)))*EXP(-$F$1*AT$5)*INDEX('3)tpx females'!ED$57:ED$107,MATCH($Q35,'3)tpx females'!$DE$57:$DE$107,0))</f>
        <v>934.73632662759621</v>
      </c>
      <c r="AU35" s="32">
        <f ca="1">($J35*EXP(AU$5*($N35+0.5*($O35)^2))*_xlfn.NORM.DIST((LN(($L35*EXP($K35/100*AU$5)))-LN($J35)-$N35*AU$5)/($O35*SQRT(AU$5))-$O35*SQRT(AU$5),0,1,TRUE)+$L35*EXP($K35/100*AU$5)*(1-_xlfn.NORM.DIST((LN(($L35*EXP($K35/100*AU$5)))-LN($J35)-$N35*AU$5)/($O35*SQRT(AU$5)),0,1,TRUE)))*EXP(-$F$1*AU$5)*INDEX('3)tpx females'!EE$57:EE$107,MATCH($Q35,'3)tpx females'!$DE$57:$DE$107,0))</f>
        <v>603.91427337487585</v>
      </c>
      <c r="AV35" s="32">
        <f ca="1">($J35*EXP(AV$5*($N35+0.5*($O35)^2))*_xlfn.NORM.DIST((LN(($L35*EXP($K35/100*AV$5)))-LN($J35)-$N35*AV$5)/($O35*SQRT(AV$5))-$O35*SQRT(AV$5),0,1,TRUE)+$L35*EXP($K35/100*AV$5)*(1-_xlfn.NORM.DIST((LN(($L35*EXP($K35/100*AV$5)))-LN($J35)-$N35*AV$5)/($O35*SQRT(AV$5)),0,1,TRUE)))*EXP(-$F$1*AV$5)*INDEX('3)tpx females'!EF$57:EF$107,MATCH($Q35,'3)tpx females'!$DE$57:$DE$107,0))</f>
        <v>370.38031491623912</v>
      </c>
      <c r="AW35" s="32">
        <f ca="1">($J35*EXP(AW$5*($N35+0.5*($O35)^2))*_xlfn.NORM.DIST((LN(($L35*EXP($K35/100*AW$5)))-LN($J35)-$N35*AW$5)/($O35*SQRT(AW$5))-$O35*SQRT(AW$5),0,1,TRUE)+$L35*EXP($K35/100*AW$5)*(1-_xlfn.NORM.DIST((LN(($L35*EXP($K35/100*AW$5)))-LN($J35)-$N35*AW$5)/($O35*SQRT(AW$5)),0,1,TRUE)))*EXP(-$F$1*AW$5)*INDEX('3)tpx females'!EG$57:EG$107,MATCH($Q35,'3)tpx females'!$DE$57:$DE$107,0))</f>
        <v>216.75248642005786</v>
      </c>
      <c r="AX35" s="32">
        <f ca="1">($J35*EXP(AX$5*($N35+0.5*($O35)^2))*_xlfn.NORM.DIST((LN(($L35*EXP($K35/100*AX$5)))-LN($J35)-$N35*AX$5)/($O35*SQRT(AX$5))-$O35*SQRT(AX$5),0,1,TRUE)+$L35*EXP($K35/100*AX$5)*(1-_xlfn.NORM.DIST((LN(($L35*EXP($K35/100*AX$5)))-LN($J35)-$N35*AX$5)/($O35*SQRT(AX$5)),0,1,TRUE)))*EXP(-$F$1*AX$5)*INDEX('3)tpx females'!EH$57:EH$107,MATCH($Q35,'3)tpx females'!$DE$57:$DE$107,0))</f>
        <v>116.59378029387692</v>
      </c>
      <c r="AY35" s="32">
        <f ca="1">($J35*EXP(AY$5*($N35+0.5*($O35)^2))*_xlfn.NORM.DIST((LN(($L35*EXP($K35/100*AY$5)))-LN($J35)-$N35*AY$5)/($O35*SQRT(AY$5))-$O35*SQRT(AY$5),0,1,TRUE)+$L35*EXP($K35/100*AY$5)*(1-_xlfn.NORM.DIST((LN(($L35*EXP($K35/100*AY$5)))-LN($J35)-$N35*AY$5)/($O35*SQRT(AY$5)),0,1,TRUE)))*EXP(-$F$1*AY$5)*INDEX('3)tpx females'!EI$57:EI$107,MATCH($Q35,'3)tpx females'!$DE$57:$DE$107,0))</f>
        <v>63.550243373534791</v>
      </c>
      <c r="AZ35" s="32">
        <f ca="1">($J35*EXP(AZ$5*($N35+0.5*($O35)^2))*_xlfn.NORM.DIST((LN(($L35*EXP($K35/100*AZ$5)))-LN($J35)-$N35*AZ$5)/($O35*SQRT(AZ$5))-$O35*SQRT(AZ$5),0,1,TRUE)+$L35*EXP($K35/100*AZ$5)*(1-_xlfn.NORM.DIST((LN(($L35*EXP($K35/100*AZ$5)))-LN($J35)-$N35*AZ$5)/($O35*SQRT(AZ$5)),0,1,TRUE)))*EXP(-$F$1*AZ$5)*INDEX('3)tpx females'!EJ$57:EJ$107,MATCH($Q35,'3)tpx females'!$DE$57:$DE$107,0))</f>
        <v>35.342609659928215</v>
      </c>
      <c r="BA35" s="32">
        <f ca="1">($J35*EXP(BA$5*($N35+0.5*($O35)^2))*_xlfn.NORM.DIST((LN(($L35*EXP($K35/100*BA$5)))-LN($J35)-$N35*BA$5)/($O35*SQRT(BA$5))-$O35*SQRT(BA$5),0,1,TRUE)+$L35*EXP($K35/100*BA$5)*(1-_xlfn.NORM.DIST((LN(($L35*EXP($K35/100*BA$5)))-LN($J35)-$N35*BA$5)/($O35*SQRT(BA$5)),0,1,TRUE)))*EXP(-$F$1*BA$5)*INDEX('3)tpx females'!EK$57:EK$107,MATCH($Q35,'3)tpx females'!$DE$57:$DE$107,0))</f>
        <v>15.539828582369132</v>
      </c>
      <c r="BB35" s="32">
        <f ca="1">($J35*EXP(BB$5*($N35+0.5*($O35)^2))*_xlfn.NORM.DIST((LN(($L35*EXP($K35/100*BB$5)))-LN($J35)-$N35*BB$5)/($O35*SQRT(BB$5))-$O35*SQRT(BB$5),0,1,TRUE)+$L35*EXP($K35/100*BB$5)*(1-_xlfn.NORM.DIST((LN(($L35*EXP($K35/100*BB$5)))-LN($J35)-$N35*BB$5)/($O35*SQRT(BB$5)),0,1,TRUE)))*EXP(-$F$1*BB$5)*INDEX('3)tpx females'!EL$57:EL$107,MATCH($Q35,'3)tpx females'!$DE$57:$DE$107,0))</f>
        <v>0</v>
      </c>
      <c r="BC35" s="32">
        <f ca="1">($J35*EXP(BC$5*($N35+0.5*($O35)^2))*_xlfn.NORM.DIST((LN(($L35*EXP($K35/100*BC$5)))-LN($J35)-$N35*BC$5)/($O35*SQRT(BC$5))-$O35*SQRT(BC$5),0,1,TRUE)+$L35*EXP($K35/100*BC$5)*(1-_xlfn.NORM.DIST((LN(($L35*EXP($K35/100*BC$5)))-LN($J35)-$N35*BC$5)/($O35*SQRT(BC$5)),0,1,TRUE)))*EXP(-$F$1*BC$5)*INDEX('3)tpx females'!EM$57:EM$107,MATCH($Q35,'3)tpx females'!$DE$57:$DE$107,0))</f>
        <v>0</v>
      </c>
      <c r="BD35" s="32">
        <f ca="1">($J35*EXP(BD$5*($N35+0.5*($O35)^2))*_xlfn.NORM.DIST((LN(($L35*EXP($K35/100*BD$5)))-LN($J35)-$N35*BD$5)/($O35*SQRT(BD$5))-$O35*SQRT(BD$5),0,1,TRUE)+$L35*EXP($K35/100*BD$5)*(1-_xlfn.NORM.DIST((LN(($L35*EXP($K35/100*BD$5)))-LN($J35)-$N35*BD$5)/($O35*SQRT(BD$5)),0,1,TRUE)))*EXP(-$F$1*BD$5)*INDEX('3)tpx females'!EN$57:EN$107,MATCH($Q35,'3)tpx females'!$DE$57:$DE$107,0))</f>
        <v>0</v>
      </c>
      <c r="BE35" s="32">
        <f ca="1">($J35*EXP(BE$5*($N35+0.5*($O35)^2))*_xlfn.NORM.DIST((LN(($L35*EXP($K35/100*BE$5)))-LN($J35)-$N35*BE$5)/($O35*SQRT(BE$5))-$O35*SQRT(BE$5),0,1,TRUE)+$L35*EXP($K35/100*BE$5)*(1-_xlfn.NORM.DIST((LN(($L35*EXP($K35/100*BE$5)))-LN($J35)-$N35*BE$5)/($O35*SQRT(BE$5)),0,1,TRUE)))*EXP(-$F$1*BE$5)*INDEX('3)tpx females'!EO$57:EO$107,MATCH($Q35,'3)tpx females'!$DE$57:$DE$107,0))</f>
        <v>0</v>
      </c>
      <c r="BF35" s="32">
        <f ca="1">($J35*EXP(BF$5*($N35+0.5*($O35)^2))*_xlfn.NORM.DIST((LN(($L35*EXP($K35/100*BF$5)))-LN($J35)-$N35*BF$5)/($O35*SQRT(BF$5))-$O35*SQRT(BF$5),0,1,TRUE)+$L35*EXP($K35/100*BF$5)*(1-_xlfn.NORM.DIST((LN(($L35*EXP($K35/100*BF$5)))-LN($J35)-$N35*BF$5)/($O35*SQRT(BF$5)),0,1,TRUE)))*EXP(-$F$1*BF$5)*INDEX('3)tpx females'!EP$57:EP$107,MATCH($Q35,'3)tpx females'!$DE$57:$DE$107,0))</f>
        <v>0</v>
      </c>
      <c r="BG35" s="32">
        <f ca="1">($J35*EXP(BG$5*($N35+0.5*($O35)^2))*_xlfn.NORM.DIST((LN(($L35*EXP($K35/100*BG$5)))-LN($J35)-$N35*BG$5)/($O35*SQRT(BG$5))-$O35*SQRT(BG$5),0,1,TRUE)+$L35*EXP($K35/100*BG$5)*(1-_xlfn.NORM.DIST((LN(($L35*EXP($K35/100*BG$5)))-LN($J35)-$N35*BG$5)/($O35*SQRT(BG$5)),0,1,TRUE)))*EXP(-$F$1*BG$5)*INDEX('3)tpx females'!EQ$57:EQ$107,MATCH($Q35,'3)tpx females'!$DE$57:$DE$107,0))</f>
        <v>0</v>
      </c>
      <c r="BH35" s="32">
        <f ca="1">($J35*EXP(BH$5*($N35+0.5*($O35)^2))*_xlfn.NORM.DIST((LN(($L35*EXP($K35/100*BH$5)))-LN($J35)-$N35*BH$5)/($O35*SQRT(BH$5))-$O35*SQRT(BH$5),0,1,TRUE)+$L35*EXP($K35/100*BH$5)*(1-_xlfn.NORM.DIST((LN(($L35*EXP($K35/100*BH$5)))-LN($J35)-$N35*BH$5)/($O35*SQRT(BH$5)),0,1,TRUE)))*EXP(-$F$1*BH$5)*INDEX('3)tpx females'!ER$57:ER$107,MATCH($Q35,'3)tpx females'!$DE$57:$DE$107,0))</f>
        <v>0</v>
      </c>
      <c r="BI35" s="32">
        <f ca="1">($J35*EXP(BI$5*($N35+0.5*($O35)^2))*_xlfn.NORM.DIST((LN(($L35*EXP($K35/100*BI$5)))-LN($J35)-$N35*BI$5)/($O35*SQRT(BI$5))-$O35*SQRT(BI$5),0,1,TRUE)+$L35*EXP($K35/100*BI$5)*(1-_xlfn.NORM.DIST((LN(($L35*EXP($K35/100*BI$5)))-LN($J35)-$N35*BI$5)/($O35*SQRT(BI$5)),0,1,TRUE)))*EXP(-$F$1*BI$5)*INDEX('3)tpx females'!ES$57:ES$107,MATCH($Q35,'3)tpx females'!$DE$57:$DE$107,0))</f>
        <v>0</v>
      </c>
      <c r="BJ35" s="32">
        <f ca="1">($J35*EXP(BJ$5*($N35+0.5*($O35)^2))*_xlfn.NORM.DIST((LN(($L35*EXP($K35/100*BJ$5)))-LN($J35)-$N35*BJ$5)/($O35*SQRT(BJ$5))-$O35*SQRT(BJ$5),0,1,TRUE)+$L35*EXP($K35/100*BJ$5)*(1-_xlfn.NORM.DIST((LN(($L35*EXP($K35/100*BJ$5)))-LN($J35)-$N35*BJ$5)/($O35*SQRT(BJ$5)),0,1,TRUE)))*EXP(-$F$1*BJ$5)*INDEX('3)tpx females'!ET$57:ET$107,MATCH($Q35,'3)tpx females'!$DE$57:$DE$107,0))</f>
        <v>0</v>
      </c>
      <c r="BK35" s="32">
        <f ca="1">($J35*EXP(BK$5*($N35+0.5*($O35)^2))*_xlfn.NORM.DIST((LN(($L35*EXP($K35/100*BK$5)))-LN($J35)-$N35*BK$5)/($O35*SQRT(BK$5))-$O35*SQRT(BK$5),0,1,TRUE)+$L35*EXP($K35/100*BK$5)*(1-_xlfn.NORM.DIST((LN(($L35*EXP($K35/100*BK$5)))-LN($J35)-$N35*BK$5)/($O35*SQRT(BK$5)),0,1,TRUE)))*EXP(-$F$1*BK$5)*INDEX('3)tpx females'!EU$57:EU$107,MATCH($Q35,'3)tpx females'!$DE$57:$DE$107,0))</f>
        <v>0</v>
      </c>
      <c r="BL35" s="32">
        <f ca="1">($J35*EXP(BL$5*($N35+0.5*($O35)^2))*_xlfn.NORM.DIST((LN(($L35*EXP($K35/100*BL$5)))-LN($J35)-$N35*BL$5)/($O35*SQRT(BL$5))-$O35*SQRT(BL$5),0,1,TRUE)+$L35*EXP($K35/100*BL$5)*(1-_xlfn.NORM.DIST((LN(($L35*EXP($K35/100*BL$5)))-LN($J35)-$N35*BL$5)/($O35*SQRT(BL$5)),0,1,TRUE)))*EXP(-$F$1*BL$5)*INDEX('3)tpx females'!EV$57:EV$107,MATCH($Q35,'3)tpx females'!$DE$57:$DE$107,0))</f>
        <v>0</v>
      </c>
      <c r="BM35" s="32">
        <f ca="1">($J35*EXP(BM$5*($N35+0.5*($O35)^2))*_xlfn.NORM.DIST((LN(($L35*EXP($K35/100*BM$5)))-LN($J35)-$N35*BM$5)/($O35*SQRT(BM$5))-$O35*SQRT(BM$5),0,1,TRUE)+$L35*EXP($K35/100*BM$5)*(1-_xlfn.NORM.DIST((LN(($L35*EXP($K35/100*BM$5)))-LN($J35)-$N35*BM$5)/($O35*SQRT(BM$5)),0,1,TRUE)))*EXP(-$F$1*BM$5)*INDEX('3)tpx females'!EW$57:EW$107,MATCH($Q35,'3)tpx females'!$DE$57:$DE$107,0))</f>
        <v>0</v>
      </c>
      <c r="BN35" s="32">
        <f ca="1">($J35*EXP(BN$5*($N35+0.5*($O35)^2))*_xlfn.NORM.DIST((LN(($L35*EXP($K35/100*BN$5)))-LN($J35)-$N35*BN$5)/($O35*SQRT(BN$5))-$O35*SQRT(BN$5),0,1,TRUE)+$L35*EXP($K35/100*BN$5)*(1-_xlfn.NORM.DIST((LN(($L35*EXP($K35/100*BN$5)))-LN($J35)-$N35*BN$5)/($O35*SQRT(BN$5)),0,1,TRUE)))*EXP(-$F$1*BN$5)*INDEX('3)tpx females'!EX$57:EX$107,MATCH($Q35,'3)tpx females'!$DE$57:$DE$107,0))</f>
        <v>0</v>
      </c>
      <c r="BO35" s="32">
        <f ca="1">($J35*EXP(BO$5*($N35+0.5*($O35)^2))*_xlfn.NORM.DIST((LN(($L35*EXP($K35/100*BO$5)))-LN($J35)-$N35*BO$5)/($O35*SQRT(BO$5))-$O35*SQRT(BO$5),0,1,TRUE)+$L35*EXP($K35/100*BO$5)*(1-_xlfn.NORM.DIST((LN(($L35*EXP($K35/100*BO$5)))-LN($J35)-$N35*BO$5)/($O35*SQRT(BO$5)),0,1,TRUE)))*EXP(-$F$1*BO$5)*INDEX('3)tpx females'!EY$57:EY$107,MATCH($Q35,'3)tpx females'!$DE$57:$DE$107,0))</f>
        <v>0</v>
      </c>
      <c r="BP35" s="32">
        <f ca="1">($J35*EXP(BP$5*($N35+0.5*($O35)^2))*_xlfn.NORM.DIST((LN(($L35*EXP($K35/100*BP$5)))-LN($J35)-$N35*BP$5)/($O35*SQRT(BP$5))-$O35*SQRT(BP$5),0,1,TRUE)+$L35*EXP($K35/100*BP$5)*(1-_xlfn.NORM.DIST((LN(($L35*EXP($K35/100*BP$5)))-LN($J35)-$N35*BP$5)/($O35*SQRT(BP$5)),0,1,TRUE)))*EXP(-$F$1*BP$5)*INDEX('3)tpx females'!EZ$57:EZ$107,MATCH($Q35,'3)tpx females'!$DE$57:$DE$107,0))</f>
        <v>0</v>
      </c>
      <c r="BQ35" s="32">
        <f ca="1">($J35*EXP(BQ$5*($N35+0.5*($O35)^2))*_xlfn.NORM.DIST((LN(($L35*EXP($K35/100*BQ$5)))-LN($J35)-$N35*BQ$5)/($O35*SQRT(BQ$5))-$O35*SQRT(BQ$5),0,1,TRUE)+$L35*EXP($K35/100*BQ$5)*(1-_xlfn.NORM.DIST((LN(($L35*EXP($K35/100*BQ$5)))-LN($J35)-$N35*BQ$5)/($O35*SQRT(BQ$5)),0,1,TRUE)))*EXP(-$F$1*BQ$5)*INDEX('3)tpx females'!FA$57:FA$107,MATCH($Q35,'3)tpx females'!$DE$57:$DE$107,0))</f>
        <v>0</v>
      </c>
      <c r="BR35" s="32">
        <f ca="1">($J35*EXP(BR$5*($N35+0.5*($O35)^2))*_xlfn.NORM.DIST((LN(($L35*EXP($K35/100*BR$5)))-LN($J35)-$N35*BR$5)/($O35*SQRT(BR$5))-$O35*SQRT(BR$5),0,1,TRUE)+$L35*EXP($K35/100*BR$5)*(1-_xlfn.NORM.DIST((LN(($L35*EXP($K35/100*BR$5)))-LN($J35)-$N35*BR$5)/($O35*SQRT(BR$5)),0,1,TRUE)))*EXP(-$F$1*BR$5)*INDEX('3)tpx females'!FB$57:FB$107,MATCH($Q35,'3)tpx females'!$DE$57:$DE$107,0))</f>
        <v>0</v>
      </c>
      <c r="BS35" s="32">
        <f ca="1">($J35*EXP(BS$5*($N35+0.5*($O35)^2))*_xlfn.NORM.DIST((LN(($L35*EXP($K35/100*BS$5)))-LN($J35)-$N35*BS$5)/($O35*SQRT(BS$5))-$O35*SQRT(BS$5),0,1,TRUE)+$L35*EXP($K35/100*BS$5)*(1-_xlfn.NORM.DIST((LN(($L35*EXP($K35/100*BS$5)))-LN($J35)-$N35*BS$5)/($O35*SQRT(BS$5)),0,1,TRUE)))*EXP(-$F$1*BS$5)*INDEX('3)tpx females'!FC$57:FC$107,MATCH($Q35,'3)tpx females'!$DE$57:$DE$107,0))</f>
        <v>0</v>
      </c>
      <c r="BT35" s="32">
        <f ca="1">($J35*EXP(BT$5*($N35+0.5*($O35)^2))*_xlfn.NORM.DIST((LN(($L35*EXP($K35/100*BT$5)))-LN($J35)-$N35*BT$5)/($O35*SQRT(BT$5))-$O35*SQRT(BT$5),0,1,TRUE)+$L35*EXP($K35/100*BT$5)*(1-_xlfn.NORM.DIST((LN(($L35*EXP($K35/100*BT$5)))-LN($J35)-$N35*BT$5)/($O35*SQRT(BT$5)),0,1,TRUE)))*EXP(-$F$1*BT$5)*INDEX('3)tpx females'!FD$57:FD$107,MATCH($Q35,'3)tpx females'!$DE$57:$DE$107,0))</f>
        <v>0</v>
      </c>
    </row>
    <row r="36" spans="2:72" x14ac:dyDescent="0.25">
      <c r="B36" s="32" t="s">
        <v>16</v>
      </c>
      <c r="C36" s="32" t="s">
        <v>14</v>
      </c>
      <c r="D36" s="49">
        <v>10390</v>
      </c>
      <c r="E36" s="32" t="s">
        <v>19</v>
      </c>
      <c r="F36" s="32" t="s">
        <v>17</v>
      </c>
      <c r="G36" s="49" t="s">
        <v>17</v>
      </c>
      <c r="H36" s="32" t="s">
        <v>17</v>
      </c>
      <c r="I36" s="32" t="s">
        <v>21</v>
      </c>
      <c r="J36" s="32">
        <v>682625</v>
      </c>
      <c r="K36" s="32">
        <v>7.5</v>
      </c>
      <c r="L36" s="32">
        <f>'3) 2016 cases'!M36*EXP('3) 2016 cases'!L36/100)</f>
        <v>471379.21898071619</v>
      </c>
      <c r="M36" s="32"/>
      <c r="N36" s="32">
        <f>INDEX('2b)Working'!$I$61:$P$61,MATCH($I36,'2b)Working'!$I$60:$P$60,0))</f>
        <v>6.639962125003708E-2</v>
      </c>
      <c r="O36" s="32">
        <f>INDEX('2b)Working'!$I$62:$P$62,MATCH($I36,'2b)Working'!$I$60:$P$60,0))</f>
        <v>4.3425056649869002E-2</v>
      </c>
      <c r="P36" s="32"/>
      <c r="Q36" s="32">
        <f t="shared" si="3"/>
        <v>89</v>
      </c>
      <c r="U36" s="32">
        <f t="shared" ca="1" si="2"/>
        <v>483674.19153525896</v>
      </c>
      <c r="W36" s="32">
        <f ca="1">($J36*EXP(W$5*($N36+0.5*($O36)^2))*_xlfn.NORM.DIST((LN(($L36*EXP($K36/100*W$5)))-LN($J36)-$N36*W$5)/($O36*SQRT(W$5))-$O36*SQRT(W$5),0,1,TRUE)+$L36*EXP($K36/100*W$5)*(1-_xlfn.NORM.DIST((LN(($L36*EXP($K36/100*W$5)))-LN($J36)-$N36*W$5)/($O36*SQRT(W$5)),0,1,TRUE)))*EXP(-$F$1*W$5)*INDEX('3)tpx females'!DG$57:DG$107,MATCH($Q36,'3)tpx females'!$DE$57:$DE$107,0))</f>
        <v>53885.987347304945</v>
      </c>
      <c r="X36" s="32">
        <f ca="1">($J36*EXP(X$5*($N36+0.5*($O36)^2))*_xlfn.NORM.DIST((LN(($L36*EXP($K36/100*X$5)))-LN($J36)-$N36*X$5)/($O36*SQRT(X$5))-$O36*SQRT(X$5),0,1,TRUE)+$L36*EXP($K36/100*X$5)*(1-_xlfn.NORM.DIST((LN(($L36*EXP($K36/100*X$5)))-LN($J36)-$N36*X$5)/($O36*SQRT(X$5)),0,1,TRUE)))*EXP(-$F$1*X$5)*INDEX('3)tpx females'!DH$57:DH$107,MATCH($Q36,'3)tpx females'!$DE$57:$DE$107,0))</f>
        <v>54200.154655616359</v>
      </c>
      <c r="Y36" s="32">
        <f ca="1">($J36*EXP(Y$5*($N36+0.5*($O36)^2))*_xlfn.NORM.DIST((LN(($L36*EXP($K36/100*Y$5)))-LN($J36)-$N36*Y$5)/($O36*SQRT(Y$5))-$O36*SQRT(Y$5),0,1,TRUE)+$L36*EXP($K36/100*Y$5)*(1-_xlfn.NORM.DIST((LN(($L36*EXP($K36/100*Y$5)))-LN($J36)-$N36*Y$5)/($O36*SQRT(Y$5)),0,1,TRUE)))*EXP(-$F$1*Y$5)*INDEX('3)tpx females'!DI$57:DI$107,MATCH($Q36,'3)tpx females'!$DE$57:$DE$107,0))</f>
        <v>51511.898570985039</v>
      </c>
      <c r="Z36" s="32">
        <f ca="1">($J36*EXP(Z$5*($N36+0.5*($O36)^2))*_xlfn.NORM.DIST((LN(($L36*EXP($K36/100*Z$5)))-LN($J36)-$N36*Z$5)/($O36*SQRT(Z$5))-$O36*SQRT(Z$5),0,1,TRUE)+$L36*EXP($K36/100*Z$5)*(1-_xlfn.NORM.DIST((LN(($L36*EXP($K36/100*Z$5)))-LN($J36)-$N36*Z$5)/($O36*SQRT(Z$5)),0,1,TRUE)))*EXP(-$F$1*Z$5)*INDEX('3)tpx females'!DJ$57:DJ$107,MATCH($Q36,'3)tpx females'!$DE$57:$DE$107,0))</f>
        <v>48954.618342026115</v>
      </c>
      <c r="AA36" s="32">
        <f ca="1">($J36*EXP(AA$5*($N36+0.5*($O36)^2))*_xlfn.NORM.DIST((LN(($L36*EXP($K36/100*AA$5)))-LN($J36)-$N36*AA$5)/($O36*SQRT(AA$5))-$O36*SQRT(AA$5),0,1,TRUE)+$L36*EXP($K36/100*AA$5)*(1-_xlfn.NORM.DIST((LN(($L36*EXP($K36/100*AA$5)))-LN($J36)-$N36*AA$5)/($O36*SQRT(AA$5)),0,1,TRUE)))*EXP(-$F$1*AA$5)*INDEX('3)tpx females'!DK$57:DK$107,MATCH($Q36,'3)tpx females'!$DE$57:$DE$107,0))</f>
        <v>46418.225793117083</v>
      </c>
      <c r="AB36" s="32">
        <f ca="1">($J36*EXP(AB$5*($N36+0.5*($O36)^2))*_xlfn.NORM.DIST((LN(($L36*EXP($K36/100*AB$5)))-LN($J36)-$N36*AB$5)/($O36*SQRT(AB$5))-$O36*SQRT(AB$5),0,1,TRUE)+$L36*EXP($K36/100*AB$5)*(1-_xlfn.NORM.DIST((LN(($L36*EXP($K36/100*AB$5)))-LN($J36)-$N36*AB$5)/($O36*SQRT(AB$5)),0,1,TRUE)))*EXP(-$F$1*AB$5)*INDEX('3)tpx females'!DL$57:DL$107,MATCH($Q36,'3)tpx females'!$DE$57:$DE$107,0))</f>
        <v>44418.590125443501</v>
      </c>
      <c r="AC36" s="32">
        <f ca="1">($J36*EXP(AC$5*($N36+0.5*($O36)^2))*_xlfn.NORM.DIST((LN(($L36*EXP($K36/100*AC$5)))-LN($J36)-$N36*AC$5)/($O36*SQRT(AC$5))-$O36*SQRT(AC$5),0,1,TRUE)+$L36*EXP($K36/100*AC$5)*(1-_xlfn.NORM.DIST((LN(($L36*EXP($K36/100*AC$5)))-LN($J36)-$N36*AC$5)/($O36*SQRT(AC$5)),0,1,TRUE)))*EXP(-$F$1*AC$5)*INDEX('3)tpx females'!DM$57:DM$107,MATCH($Q36,'3)tpx females'!$DE$57:$DE$107,0))</f>
        <v>39288.612102870386</v>
      </c>
      <c r="AD36" s="32">
        <f ca="1">($J36*EXP(AD$5*($N36+0.5*($O36)^2))*_xlfn.NORM.DIST((LN(($L36*EXP($K36/100*AD$5)))-LN($J36)-$N36*AD$5)/($O36*SQRT(AD$5))-$O36*SQRT(AD$5),0,1,TRUE)+$L36*EXP($K36/100*AD$5)*(1-_xlfn.NORM.DIST((LN(($L36*EXP($K36/100*AD$5)))-LN($J36)-$N36*AD$5)/($O36*SQRT(AD$5)),0,1,TRUE)))*EXP(-$F$1*AD$5)*INDEX('3)tpx females'!DN$57:DN$107,MATCH($Q36,'3)tpx females'!$DE$57:$DE$107,0))</f>
        <v>34279.208269718853</v>
      </c>
      <c r="AE36" s="32">
        <f ca="1">($J36*EXP(AE$5*($N36+0.5*($O36)^2))*_xlfn.NORM.DIST((LN(($L36*EXP($K36/100*AE$5)))-LN($J36)-$N36*AE$5)/($O36*SQRT(AE$5))-$O36*SQRT(AE$5),0,1,TRUE)+$L36*EXP($K36/100*AE$5)*(1-_xlfn.NORM.DIST((LN(($L36*EXP($K36/100*AE$5)))-LN($J36)-$N36*AE$5)/($O36*SQRT(AE$5)),0,1,TRUE)))*EXP(-$F$1*AE$5)*INDEX('3)tpx females'!DO$57:DO$107,MATCH($Q36,'3)tpx females'!$DE$57:$DE$107,0))</f>
        <v>28886.962771800168</v>
      </c>
      <c r="AF36" s="32">
        <f ca="1">($J36*EXP(AF$5*($N36+0.5*($O36)^2))*_xlfn.NORM.DIST((LN(($L36*EXP($K36/100*AF$5)))-LN($J36)-$N36*AF$5)/($O36*SQRT(AF$5))-$O36*SQRT(AF$5),0,1,TRUE)+$L36*EXP($K36/100*AF$5)*(1-_xlfn.NORM.DIST((LN(($L36*EXP($K36/100*AF$5)))-LN($J36)-$N36*AF$5)/($O36*SQRT(AF$5)),0,1,TRUE)))*EXP(-$F$1*AF$5)*INDEX('3)tpx females'!DP$57:DP$107,MATCH($Q36,'3)tpx females'!$DE$57:$DE$107,0))</f>
        <v>23413.926356469427</v>
      </c>
      <c r="AG36" s="32">
        <f ca="1">($J36*EXP(AG$5*($N36+0.5*($O36)^2))*_xlfn.NORM.DIST((LN(($L36*EXP($K36/100*AG$5)))-LN($J36)-$N36*AG$5)/($O36*SQRT(AG$5))-$O36*SQRT(AG$5),0,1,TRUE)+$L36*EXP($K36/100*AG$5)*(1-_xlfn.NORM.DIST((LN(($L36*EXP($K36/100*AG$5)))-LN($J36)-$N36*AG$5)/($O36*SQRT(AG$5)),0,1,TRUE)))*EXP(-$F$1*AG$5)*INDEX('3)tpx females'!DQ$57:DQ$107,MATCH($Q36,'3)tpx females'!$DE$57:$DE$107,0))</f>
        <v>18225.743041103829</v>
      </c>
      <c r="AH36" s="32">
        <f ca="1">($J36*EXP(AH$5*($N36+0.5*($O36)^2))*_xlfn.NORM.DIST((LN(($L36*EXP($K36/100*AH$5)))-LN($J36)-$N36*AH$5)/($O36*SQRT(AH$5))-$O36*SQRT(AH$5),0,1,TRUE)+$L36*EXP($K36/100*AH$5)*(1-_xlfn.NORM.DIST((LN(($L36*EXP($K36/100*AH$5)))-LN($J36)-$N36*AH$5)/($O36*SQRT(AH$5)),0,1,TRUE)))*EXP(-$F$1*AH$5)*INDEX('3)tpx females'!DR$57:DR$107,MATCH($Q36,'3)tpx females'!$DE$57:$DE$107,0))</f>
        <v>13628.90475084999</v>
      </c>
      <c r="AI36" s="32">
        <f ca="1">($J36*EXP(AI$5*($N36+0.5*($O36)^2))*_xlfn.NORM.DIST((LN(($L36*EXP($K36/100*AI$5)))-LN($J36)-$N36*AI$5)/($O36*SQRT(AI$5))-$O36*SQRT(AI$5),0,1,TRUE)+$L36*EXP($K36/100*AI$5)*(1-_xlfn.NORM.DIST((LN(($L36*EXP($K36/100*AI$5)))-LN($J36)-$N36*AI$5)/($O36*SQRT(AI$5)),0,1,TRUE)))*EXP(-$F$1*AI$5)*INDEX('3)tpx females'!DS$57:DS$107,MATCH($Q36,'3)tpx females'!$DE$57:$DE$107,0))</f>
        <v>9719.5582572495859</v>
      </c>
      <c r="AJ36" s="32">
        <f ca="1">($J36*EXP(AJ$5*($N36+0.5*($O36)^2))*_xlfn.NORM.DIST((LN(($L36*EXP($K36/100*AJ$5)))-LN($J36)-$N36*AJ$5)/($O36*SQRT(AJ$5))-$O36*SQRT(AJ$5),0,1,TRUE)+$L36*EXP($K36/100*AJ$5)*(1-_xlfn.NORM.DIST((LN(($L36*EXP($K36/100*AJ$5)))-LN($J36)-$N36*AJ$5)/($O36*SQRT(AJ$5)),0,1,TRUE)))*EXP(-$F$1*AJ$5)*INDEX('3)tpx females'!DT$57:DT$107,MATCH($Q36,'3)tpx females'!$DE$57:$DE$107,0))</f>
        <v>6611.846825838712</v>
      </c>
      <c r="AK36" s="32">
        <f ca="1">($J36*EXP(AK$5*($N36+0.5*($O36)^2))*_xlfn.NORM.DIST((LN(($L36*EXP($K36/100*AK$5)))-LN($J36)-$N36*AK$5)/($O36*SQRT(AK$5))-$O36*SQRT(AK$5),0,1,TRUE)+$L36*EXP($K36/100*AK$5)*(1-_xlfn.NORM.DIST((LN(($L36*EXP($K36/100*AK$5)))-LN($J36)-$N36*AK$5)/($O36*SQRT(AK$5)),0,1,TRUE)))*EXP(-$F$1*AK$5)*INDEX('3)tpx females'!DU$57:DU$107,MATCH($Q36,'3)tpx females'!$DE$57:$DE$107,0))</f>
        <v>4291.3105796591335</v>
      </c>
      <c r="AL36" s="32">
        <f ca="1">($J36*EXP(AL$5*($N36+0.5*($O36)^2))*_xlfn.NORM.DIST((LN(($L36*EXP($K36/100*AL$5)))-LN($J36)-$N36*AL$5)/($O36*SQRT(AL$5))-$O36*SQRT(AL$5),0,1,TRUE)+$L36*EXP($K36/100*AL$5)*(1-_xlfn.NORM.DIST((LN(($L36*EXP($K36/100*AL$5)))-LN($J36)-$N36*AL$5)/($O36*SQRT(AL$5)),0,1,TRUE)))*EXP(-$F$1*AL$5)*INDEX('3)tpx females'!DV$57:DV$107,MATCH($Q36,'3)tpx females'!$DE$57:$DE$107,0))</f>
        <v>2655.790307368552</v>
      </c>
      <c r="AM36" s="32">
        <f ca="1">($J36*EXP(AM$5*($N36+0.5*($O36)^2))*_xlfn.NORM.DIST((LN(($L36*EXP($K36/100*AM$5)))-LN($J36)-$N36*AM$5)/($O36*SQRT(AM$5))-$O36*SQRT(AM$5),0,1,TRUE)+$L36*EXP($K36/100*AM$5)*(1-_xlfn.NORM.DIST((LN(($L36*EXP($K36/100*AM$5)))-LN($J36)-$N36*AM$5)/($O36*SQRT(AM$5)),0,1,TRUE)))*EXP(-$F$1*AM$5)*INDEX('3)tpx females'!DW$57:DW$107,MATCH($Q36,'3)tpx females'!$DE$57:$DE$107,0))</f>
        <v>1566.8306739541636</v>
      </c>
      <c r="AN36" s="32">
        <f ca="1">($J36*EXP(AN$5*($N36+0.5*($O36)^2))*_xlfn.NORM.DIST((LN(($L36*EXP($K36/100*AN$5)))-LN($J36)-$N36*AN$5)/($O36*SQRT(AN$5))-$O36*SQRT(AN$5),0,1,TRUE)+$L36*EXP($K36/100*AN$5)*(1-_xlfn.NORM.DIST((LN(($L36*EXP($K36/100*AN$5)))-LN($J36)-$N36*AN$5)/($O36*SQRT(AN$5)),0,1,TRUE)))*EXP(-$F$1*AN$5)*INDEX('3)tpx females'!DX$57:DX$107,MATCH($Q36,'3)tpx females'!$DE$57:$DE$107,0))</f>
        <v>859.86502740951255</v>
      </c>
      <c r="AO36" s="32">
        <f ca="1">($J36*EXP(AO$5*($N36+0.5*($O36)^2))*_xlfn.NORM.DIST((LN(($L36*EXP($K36/100*AO$5)))-LN($J36)-$N36*AO$5)/($O36*SQRT(AO$5))-$O36*SQRT(AO$5),0,1,TRUE)+$L36*EXP($K36/100*AO$5)*(1-_xlfn.NORM.DIST((LN(($L36*EXP($K36/100*AO$5)))-LN($J36)-$N36*AO$5)/($O36*SQRT(AO$5)),0,1,TRUE)))*EXP(-$F$1*AO$5)*INDEX('3)tpx females'!DY$57:DY$107,MATCH($Q36,'3)tpx females'!$DE$57:$DE$107,0))</f>
        <v>473.5179911043636</v>
      </c>
      <c r="AP36" s="32">
        <f ca="1">($J36*EXP(AP$5*($N36+0.5*($O36)^2))*_xlfn.NORM.DIST((LN(($L36*EXP($K36/100*AP$5)))-LN($J36)-$N36*AP$5)/($O36*SQRT(AP$5))-$O36*SQRT(AP$5),0,1,TRUE)+$L36*EXP($K36/100*AP$5)*(1-_xlfn.NORM.DIST((LN(($L36*EXP($K36/100*AP$5)))-LN($J36)-$N36*AP$5)/($O36*SQRT(AP$5)),0,1,TRUE)))*EXP(-$F$1*AP$5)*INDEX('3)tpx females'!DZ$57:DZ$107,MATCH($Q36,'3)tpx females'!$DE$57:$DE$107,0))</f>
        <v>261.68966891552628</v>
      </c>
      <c r="AQ36" s="32">
        <f ca="1">($J36*EXP(AQ$5*($N36+0.5*($O36)^2))*_xlfn.NORM.DIST((LN(($L36*EXP($K36/100*AQ$5)))-LN($J36)-$N36*AQ$5)/($O36*SQRT(AQ$5))-$O36*SQRT(AQ$5),0,1,TRUE)+$L36*EXP($K36/100*AQ$5)*(1-_xlfn.NORM.DIST((LN(($L36*EXP($K36/100*AQ$5)))-LN($J36)-$N36*AQ$5)/($O36*SQRT(AQ$5)),0,1,TRUE)))*EXP(-$F$1*AQ$5)*INDEX('3)tpx females'!EA$57:EA$107,MATCH($Q36,'3)tpx females'!$DE$57:$DE$107,0))</f>
        <v>120.95007645382228</v>
      </c>
      <c r="AR36" s="32">
        <f ca="1">($J36*EXP(AR$5*($N36+0.5*($O36)^2))*_xlfn.NORM.DIST((LN(($L36*EXP($K36/100*AR$5)))-LN($J36)-$N36*AR$5)/($O36*SQRT(AR$5))-$O36*SQRT(AR$5),0,1,TRUE)+$L36*EXP($K36/100*AR$5)*(1-_xlfn.NORM.DIST((LN(($L36*EXP($K36/100*AR$5)))-LN($J36)-$N36*AR$5)/($O36*SQRT(AR$5)),0,1,TRUE)))*EXP(-$F$1*AR$5)*INDEX('3)tpx females'!EB$57:EB$107,MATCH($Q36,'3)tpx females'!$DE$57:$DE$107,0))</f>
        <v>0</v>
      </c>
      <c r="AS36" s="32">
        <f ca="1">($J36*EXP(AS$5*($N36+0.5*($O36)^2))*_xlfn.NORM.DIST((LN(($L36*EXP($K36/100*AS$5)))-LN($J36)-$N36*AS$5)/($O36*SQRT(AS$5))-$O36*SQRT(AS$5),0,1,TRUE)+$L36*EXP($K36/100*AS$5)*(1-_xlfn.NORM.DIST((LN(($L36*EXP($K36/100*AS$5)))-LN($J36)-$N36*AS$5)/($O36*SQRT(AS$5)),0,1,TRUE)))*EXP(-$F$1*AS$5)*INDEX('3)tpx females'!EC$57:EC$107,MATCH($Q36,'3)tpx females'!$DE$57:$DE$107,0))</f>
        <v>0</v>
      </c>
      <c r="AT36" s="32">
        <f ca="1">($J36*EXP(AT$5*($N36+0.5*($O36)^2))*_xlfn.NORM.DIST((LN(($L36*EXP($K36/100*AT$5)))-LN($J36)-$N36*AT$5)/($O36*SQRT(AT$5))-$O36*SQRT(AT$5),0,1,TRUE)+$L36*EXP($K36/100*AT$5)*(1-_xlfn.NORM.DIST((LN(($L36*EXP($K36/100*AT$5)))-LN($J36)-$N36*AT$5)/($O36*SQRT(AT$5)),0,1,TRUE)))*EXP(-$F$1*AT$5)*INDEX('3)tpx females'!ED$57:ED$107,MATCH($Q36,'3)tpx females'!$DE$57:$DE$107,0))</f>
        <v>0</v>
      </c>
      <c r="AU36" s="32">
        <f ca="1">($J36*EXP(AU$5*($N36+0.5*($O36)^2))*_xlfn.NORM.DIST((LN(($L36*EXP($K36/100*AU$5)))-LN($J36)-$N36*AU$5)/($O36*SQRT(AU$5))-$O36*SQRT(AU$5),0,1,TRUE)+$L36*EXP($K36/100*AU$5)*(1-_xlfn.NORM.DIST((LN(($L36*EXP($K36/100*AU$5)))-LN($J36)-$N36*AU$5)/($O36*SQRT(AU$5)),0,1,TRUE)))*EXP(-$F$1*AU$5)*INDEX('3)tpx females'!EE$57:EE$107,MATCH($Q36,'3)tpx females'!$DE$57:$DE$107,0))</f>
        <v>0</v>
      </c>
      <c r="AV36" s="32">
        <f ca="1">($J36*EXP(AV$5*($N36+0.5*($O36)^2))*_xlfn.NORM.DIST((LN(($L36*EXP($K36/100*AV$5)))-LN($J36)-$N36*AV$5)/($O36*SQRT(AV$5))-$O36*SQRT(AV$5),0,1,TRUE)+$L36*EXP($K36/100*AV$5)*(1-_xlfn.NORM.DIST((LN(($L36*EXP($K36/100*AV$5)))-LN($J36)-$N36*AV$5)/($O36*SQRT(AV$5)),0,1,TRUE)))*EXP(-$F$1*AV$5)*INDEX('3)tpx females'!EF$57:EF$107,MATCH($Q36,'3)tpx females'!$DE$57:$DE$107,0))</f>
        <v>0</v>
      </c>
      <c r="AW36" s="32">
        <f ca="1">($J36*EXP(AW$5*($N36+0.5*($O36)^2))*_xlfn.NORM.DIST((LN(($L36*EXP($K36/100*AW$5)))-LN($J36)-$N36*AW$5)/($O36*SQRT(AW$5))-$O36*SQRT(AW$5),0,1,TRUE)+$L36*EXP($K36/100*AW$5)*(1-_xlfn.NORM.DIST((LN(($L36*EXP($K36/100*AW$5)))-LN($J36)-$N36*AW$5)/($O36*SQRT(AW$5)),0,1,TRUE)))*EXP(-$F$1*AW$5)*INDEX('3)tpx females'!EG$57:EG$107,MATCH($Q36,'3)tpx females'!$DE$57:$DE$107,0))</f>
        <v>0</v>
      </c>
      <c r="AX36" s="32">
        <f ca="1">($J36*EXP(AX$5*($N36+0.5*($O36)^2))*_xlfn.NORM.DIST((LN(($L36*EXP($K36/100*AX$5)))-LN($J36)-$N36*AX$5)/($O36*SQRT(AX$5))-$O36*SQRT(AX$5),0,1,TRUE)+$L36*EXP($K36/100*AX$5)*(1-_xlfn.NORM.DIST((LN(($L36*EXP($K36/100*AX$5)))-LN($J36)-$N36*AX$5)/($O36*SQRT(AX$5)),0,1,TRUE)))*EXP(-$F$1*AX$5)*INDEX('3)tpx females'!EH$57:EH$107,MATCH($Q36,'3)tpx females'!$DE$57:$DE$107,0))</f>
        <v>0</v>
      </c>
      <c r="AY36" s="32">
        <f ca="1">($J36*EXP(AY$5*($N36+0.5*($O36)^2))*_xlfn.NORM.DIST((LN(($L36*EXP($K36/100*AY$5)))-LN($J36)-$N36*AY$5)/($O36*SQRT(AY$5))-$O36*SQRT(AY$5),0,1,TRUE)+$L36*EXP($K36/100*AY$5)*(1-_xlfn.NORM.DIST((LN(($L36*EXP($K36/100*AY$5)))-LN($J36)-$N36*AY$5)/($O36*SQRT(AY$5)),0,1,TRUE)))*EXP(-$F$1*AY$5)*INDEX('3)tpx females'!EI$57:EI$107,MATCH($Q36,'3)tpx females'!$DE$57:$DE$107,0))</f>
        <v>0</v>
      </c>
      <c r="AZ36" s="32">
        <f ca="1">($J36*EXP(AZ$5*($N36+0.5*($O36)^2))*_xlfn.NORM.DIST((LN(($L36*EXP($K36/100*AZ$5)))-LN($J36)-$N36*AZ$5)/($O36*SQRT(AZ$5))-$O36*SQRT(AZ$5),0,1,TRUE)+$L36*EXP($K36/100*AZ$5)*(1-_xlfn.NORM.DIST((LN(($L36*EXP($K36/100*AZ$5)))-LN($J36)-$N36*AZ$5)/($O36*SQRT(AZ$5)),0,1,TRUE)))*EXP(-$F$1*AZ$5)*INDEX('3)tpx females'!EJ$57:EJ$107,MATCH($Q36,'3)tpx females'!$DE$57:$DE$107,0))</f>
        <v>0</v>
      </c>
      <c r="BA36" s="32">
        <f ca="1">($J36*EXP(BA$5*($N36+0.5*($O36)^2))*_xlfn.NORM.DIST((LN(($L36*EXP($K36/100*BA$5)))-LN($J36)-$N36*BA$5)/($O36*SQRT(BA$5))-$O36*SQRT(BA$5),0,1,TRUE)+$L36*EXP($K36/100*BA$5)*(1-_xlfn.NORM.DIST((LN(($L36*EXP($K36/100*BA$5)))-LN($J36)-$N36*BA$5)/($O36*SQRT(BA$5)),0,1,TRUE)))*EXP(-$F$1*BA$5)*INDEX('3)tpx females'!EK$57:EK$107,MATCH($Q36,'3)tpx females'!$DE$57:$DE$107,0))</f>
        <v>0</v>
      </c>
      <c r="BB36" s="32">
        <f ca="1">($J36*EXP(BB$5*($N36+0.5*($O36)^2))*_xlfn.NORM.DIST((LN(($L36*EXP($K36/100*BB$5)))-LN($J36)-$N36*BB$5)/($O36*SQRT(BB$5))-$O36*SQRT(BB$5),0,1,TRUE)+$L36*EXP($K36/100*BB$5)*(1-_xlfn.NORM.DIST((LN(($L36*EXP($K36/100*BB$5)))-LN($J36)-$N36*BB$5)/($O36*SQRT(BB$5)),0,1,TRUE)))*EXP(-$F$1*BB$5)*INDEX('3)tpx females'!EL$57:EL$107,MATCH($Q36,'3)tpx females'!$DE$57:$DE$107,0))</f>
        <v>0</v>
      </c>
      <c r="BC36" s="32">
        <f ca="1">($J36*EXP(BC$5*($N36+0.5*($O36)^2))*_xlfn.NORM.DIST((LN(($L36*EXP($K36/100*BC$5)))-LN($J36)-$N36*BC$5)/($O36*SQRT(BC$5))-$O36*SQRT(BC$5),0,1,TRUE)+$L36*EXP($K36/100*BC$5)*(1-_xlfn.NORM.DIST((LN(($L36*EXP($K36/100*BC$5)))-LN($J36)-$N36*BC$5)/($O36*SQRT(BC$5)),0,1,TRUE)))*EXP(-$F$1*BC$5)*INDEX('3)tpx females'!EM$57:EM$107,MATCH($Q36,'3)tpx females'!$DE$57:$DE$107,0))</f>
        <v>0</v>
      </c>
      <c r="BD36" s="32">
        <f ca="1">($J36*EXP(BD$5*($N36+0.5*($O36)^2))*_xlfn.NORM.DIST((LN(($L36*EXP($K36/100*BD$5)))-LN($J36)-$N36*BD$5)/($O36*SQRT(BD$5))-$O36*SQRT(BD$5),0,1,TRUE)+$L36*EXP($K36/100*BD$5)*(1-_xlfn.NORM.DIST((LN(($L36*EXP($K36/100*BD$5)))-LN($J36)-$N36*BD$5)/($O36*SQRT(BD$5)),0,1,TRUE)))*EXP(-$F$1*BD$5)*INDEX('3)tpx females'!EN$57:EN$107,MATCH($Q36,'3)tpx females'!$DE$57:$DE$107,0))</f>
        <v>0</v>
      </c>
      <c r="BE36" s="32">
        <f ca="1">($J36*EXP(BE$5*($N36+0.5*($O36)^2))*_xlfn.NORM.DIST((LN(($L36*EXP($K36/100*BE$5)))-LN($J36)-$N36*BE$5)/($O36*SQRT(BE$5))-$O36*SQRT(BE$5),0,1,TRUE)+$L36*EXP($K36/100*BE$5)*(1-_xlfn.NORM.DIST((LN(($L36*EXP($K36/100*BE$5)))-LN($J36)-$N36*BE$5)/($O36*SQRT(BE$5)),0,1,TRUE)))*EXP(-$F$1*BE$5)*INDEX('3)tpx females'!EO$57:EO$107,MATCH($Q36,'3)tpx females'!$DE$57:$DE$107,0))</f>
        <v>0</v>
      </c>
      <c r="BF36" s="32">
        <f ca="1">($J36*EXP(BF$5*($N36+0.5*($O36)^2))*_xlfn.NORM.DIST((LN(($L36*EXP($K36/100*BF$5)))-LN($J36)-$N36*BF$5)/($O36*SQRT(BF$5))-$O36*SQRT(BF$5),0,1,TRUE)+$L36*EXP($K36/100*BF$5)*(1-_xlfn.NORM.DIST((LN(($L36*EXP($K36/100*BF$5)))-LN($J36)-$N36*BF$5)/($O36*SQRT(BF$5)),0,1,TRUE)))*EXP(-$F$1*BF$5)*INDEX('3)tpx females'!EP$57:EP$107,MATCH($Q36,'3)tpx females'!$DE$57:$DE$107,0))</f>
        <v>0</v>
      </c>
      <c r="BG36" s="32">
        <f ca="1">($J36*EXP(BG$5*($N36+0.5*($O36)^2))*_xlfn.NORM.DIST((LN(($L36*EXP($K36/100*BG$5)))-LN($J36)-$N36*BG$5)/($O36*SQRT(BG$5))-$O36*SQRT(BG$5),0,1,TRUE)+$L36*EXP($K36/100*BG$5)*(1-_xlfn.NORM.DIST((LN(($L36*EXP($K36/100*BG$5)))-LN($J36)-$N36*BG$5)/($O36*SQRT(BG$5)),0,1,TRUE)))*EXP(-$F$1*BG$5)*INDEX('3)tpx females'!EQ$57:EQ$107,MATCH($Q36,'3)tpx females'!$DE$57:$DE$107,0))</f>
        <v>0</v>
      </c>
      <c r="BH36" s="32">
        <f ca="1">($J36*EXP(BH$5*($N36+0.5*($O36)^2))*_xlfn.NORM.DIST((LN(($L36*EXP($K36/100*BH$5)))-LN($J36)-$N36*BH$5)/($O36*SQRT(BH$5))-$O36*SQRT(BH$5),0,1,TRUE)+$L36*EXP($K36/100*BH$5)*(1-_xlfn.NORM.DIST((LN(($L36*EXP($K36/100*BH$5)))-LN($J36)-$N36*BH$5)/($O36*SQRT(BH$5)),0,1,TRUE)))*EXP(-$F$1*BH$5)*INDEX('3)tpx females'!ER$57:ER$107,MATCH($Q36,'3)tpx females'!$DE$57:$DE$107,0))</f>
        <v>0</v>
      </c>
      <c r="BI36" s="32">
        <f ca="1">($J36*EXP(BI$5*($N36+0.5*($O36)^2))*_xlfn.NORM.DIST((LN(($L36*EXP($K36/100*BI$5)))-LN($J36)-$N36*BI$5)/($O36*SQRT(BI$5))-$O36*SQRT(BI$5),0,1,TRUE)+$L36*EXP($K36/100*BI$5)*(1-_xlfn.NORM.DIST((LN(($L36*EXP($K36/100*BI$5)))-LN($J36)-$N36*BI$5)/($O36*SQRT(BI$5)),0,1,TRUE)))*EXP(-$F$1*BI$5)*INDEX('3)tpx females'!ES$57:ES$107,MATCH($Q36,'3)tpx females'!$DE$57:$DE$107,0))</f>
        <v>0</v>
      </c>
      <c r="BJ36" s="32">
        <f ca="1">($J36*EXP(BJ$5*($N36+0.5*($O36)^2))*_xlfn.NORM.DIST((LN(($L36*EXP($K36/100*BJ$5)))-LN($J36)-$N36*BJ$5)/($O36*SQRT(BJ$5))-$O36*SQRT(BJ$5),0,1,TRUE)+$L36*EXP($K36/100*BJ$5)*(1-_xlfn.NORM.DIST((LN(($L36*EXP($K36/100*BJ$5)))-LN($J36)-$N36*BJ$5)/($O36*SQRT(BJ$5)),0,1,TRUE)))*EXP(-$F$1*BJ$5)*INDEX('3)tpx females'!ET$57:ET$107,MATCH($Q36,'3)tpx females'!$DE$57:$DE$107,0))</f>
        <v>0</v>
      </c>
      <c r="BK36" s="32">
        <f ca="1">($J36*EXP(BK$5*($N36+0.5*($O36)^2))*_xlfn.NORM.DIST((LN(($L36*EXP($K36/100*BK$5)))-LN($J36)-$N36*BK$5)/($O36*SQRT(BK$5))-$O36*SQRT(BK$5),0,1,TRUE)+$L36*EXP($K36/100*BK$5)*(1-_xlfn.NORM.DIST((LN(($L36*EXP($K36/100*BK$5)))-LN($J36)-$N36*BK$5)/($O36*SQRT(BK$5)),0,1,TRUE)))*EXP(-$F$1*BK$5)*INDEX('3)tpx females'!EU$57:EU$107,MATCH($Q36,'3)tpx females'!$DE$57:$DE$107,0))</f>
        <v>0</v>
      </c>
      <c r="BL36" s="32">
        <f ca="1">($J36*EXP(BL$5*($N36+0.5*($O36)^2))*_xlfn.NORM.DIST((LN(($L36*EXP($K36/100*BL$5)))-LN($J36)-$N36*BL$5)/($O36*SQRT(BL$5))-$O36*SQRT(BL$5),0,1,TRUE)+$L36*EXP($K36/100*BL$5)*(1-_xlfn.NORM.DIST((LN(($L36*EXP($K36/100*BL$5)))-LN($J36)-$N36*BL$5)/($O36*SQRT(BL$5)),0,1,TRUE)))*EXP(-$F$1*BL$5)*INDEX('3)tpx females'!EV$57:EV$107,MATCH($Q36,'3)tpx females'!$DE$57:$DE$107,0))</f>
        <v>0</v>
      </c>
      <c r="BM36" s="32">
        <f ca="1">($J36*EXP(BM$5*($N36+0.5*($O36)^2))*_xlfn.NORM.DIST((LN(($L36*EXP($K36/100*BM$5)))-LN($J36)-$N36*BM$5)/($O36*SQRT(BM$5))-$O36*SQRT(BM$5),0,1,TRUE)+$L36*EXP($K36/100*BM$5)*(1-_xlfn.NORM.DIST((LN(($L36*EXP($K36/100*BM$5)))-LN($J36)-$N36*BM$5)/($O36*SQRT(BM$5)),0,1,TRUE)))*EXP(-$F$1*BM$5)*INDEX('3)tpx females'!EW$57:EW$107,MATCH($Q36,'3)tpx females'!$DE$57:$DE$107,0))</f>
        <v>0</v>
      </c>
      <c r="BN36" s="32">
        <f ca="1">($J36*EXP(BN$5*($N36+0.5*($O36)^2))*_xlfn.NORM.DIST((LN(($L36*EXP($K36/100*BN$5)))-LN($J36)-$N36*BN$5)/($O36*SQRT(BN$5))-$O36*SQRT(BN$5),0,1,TRUE)+$L36*EXP($K36/100*BN$5)*(1-_xlfn.NORM.DIST((LN(($L36*EXP($K36/100*BN$5)))-LN($J36)-$N36*BN$5)/($O36*SQRT(BN$5)),0,1,TRUE)))*EXP(-$F$1*BN$5)*INDEX('3)tpx females'!EX$57:EX$107,MATCH($Q36,'3)tpx females'!$DE$57:$DE$107,0))</f>
        <v>0</v>
      </c>
      <c r="BO36" s="32">
        <f ca="1">($J36*EXP(BO$5*($N36+0.5*($O36)^2))*_xlfn.NORM.DIST((LN(($L36*EXP($K36/100*BO$5)))-LN($J36)-$N36*BO$5)/($O36*SQRT(BO$5))-$O36*SQRT(BO$5),0,1,TRUE)+$L36*EXP($K36/100*BO$5)*(1-_xlfn.NORM.DIST((LN(($L36*EXP($K36/100*BO$5)))-LN($J36)-$N36*BO$5)/($O36*SQRT(BO$5)),0,1,TRUE)))*EXP(-$F$1*BO$5)*INDEX('3)tpx females'!EY$57:EY$107,MATCH($Q36,'3)tpx females'!$DE$57:$DE$107,0))</f>
        <v>0</v>
      </c>
      <c r="BP36" s="32">
        <f ca="1">($J36*EXP(BP$5*($N36+0.5*($O36)^2))*_xlfn.NORM.DIST((LN(($L36*EXP($K36/100*BP$5)))-LN($J36)-$N36*BP$5)/($O36*SQRT(BP$5))-$O36*SQRT(BP$5),0,1,TRUE)+$L36*EXP($K36/100*BP$5)*(1-_xlfn.NORM.DIST((LN(($L36*EXP($K36/100*BP$5)))-LN($J36)-$N36*BP$5)/($O36*SQRT(BP$5)),0,1,TRUE)))*EXP(-$F$1*BP$5)*INDEX('3)tpx females'!EZ$57:EZ$107,MATCH($Q36,'3)tpx females'!$DE$57:$DE$107,0))</f>
        <v>0</v>
      </c>
      <c r="BQ36" s="32">
        <f ca="1">($J36*EXP(BQ$5*($N36+0.5*($O36)^2))*_xlfn.NORM.DIST((LN(($L36*EXP($K36/100*BQ$5)))-LN($J36)-$N36*BQ$5)/($O36*SQRT(BQ$5))-$O36*SQRT(BQ$5),0,1,TRUE)+$L36*EXP($K36/100*BQ$5)*(1-_xlfn.NORM.DIST((LN(($L36*EXP($K36/100*BQ$5)))-LN($J36)-$N36*BQ$5)/($O36*SQRT(BQ$5)),0,1,TRUE)))*EXP(-$F$1*BQ$5)*INDEX('3)tpx females'!FA$57:FA$107,MATCH($Q36,'3)tpx females'!$DE$57:$DE$107,0))</f>
        <v>0</v>
      </c>
      <c r="BR36" s="32">
        <f ca="1">($J36*EXP(BR$5*($N36+0.5*($O36)^2))*_xlfn.NORM.DIST((LN(($L36*EXP($K36/100*BR$5)))-LN($J36)-$N36*BR$5)/($O36*SQRT(BR$5))-$O36*SQRT(BR$5),0,1,TRUE)+$L36*EXP($K36/100*BR$5)*(1-_xlfn.NORM.DIST((LN(($L36*EXP($K36/100*BR$5)))-LN($J36)-$N36*BR$5)/($O36*SQRT(BR$5)),0,1,TRUE)))*EXP(-$F$1*BR$5)*INDEX('3)tpx females'!FB$57:FB$107,MATCH($Q36,'3)tpx females'!$DE$57:$DE$107,0))</f>
        <v>0</v>
      </c>
      <c r="BS36" s="32">
        <f ca="1">($J36*EXP(BS$5*($N36+0.5*($O36)^2))*_xlfn.NORM.DIST((LN(($L36*EXP($K36/100*BS$5)))-LN($J36)-$N36*BS$5)/($O36*SQRT(BS$5))-$O36*SQRT(BS$5),0,1,TRUE)+$L36*EXP($K36/100*BS$5)*(1-_xlfn.NORM.DIST((LN(($L36*EXP($K36/100*BS$5)))-LN($J36)-$N36*BS$5)/($O36*SQRT(BS$5)),0,1,TRUE)))*EXP(-$F$1*BS$5)*INDEX('3)tpx females'!FC$57:FC$107,MATCH($Q36,'3)tpx females'!$DE$57:$DE$107,0))</f>
        <v>0</v>
      </c>
      <c r="BT36" s="32">
        <f ca="1">($J36*EXP(BT$5*($N36+0.5*($O36)^2))*_xlfn.NORM.DIST((LN(($L36*EXP($K36/100*BT$5)))-LN($J36)-$N36*BT$5)/($O36*SQRT(BT$5))-$O36*SQRT(BT$5),0,1,TRUE)+$L36*EXP($K36/100*BT$5)*(1-_xlfn.NORM.DIST((LN(($L36*EXP($K36/100*BT$5)))-LN($J36)-$N36*BT$5)/($O36*SQRT(BT$5)),0,1,TRUE)))*EXP(-$F$1*BT$5)*INDEX('3)tpx females'!FD$57:FD$107,MATCH($Q36,'3)tpx females'!$DE$57:$DE$107,0))</f>
        <v>0</v>
      </c>
    </row>
    <row r="37" spans="2:72" x14ac:dyDescent="0.25">
      <c r="B37" s="32" t="s">
        <v>16</v>
      </c>
      <c r="C37" s="32" t="s">
        <v>14</v>
      </c>
      <c r="D37" s="49">
        <v>15661</v>
      </c>
      <c r="E37" s="32" t="s">
        <v>13</v>
      </c>
      <c r="F37" s="32" t="s">
        <v>17</v>
      </c>
      <c r="G37" s="49" t="s">
        <v>17</v>
      </c>
      <c r="H37" s="32" t="s">
        <v>17</v>
      </c>
      <c r="I37" s="32" t="s">
        <v>25</v>
      </c>
      <c r="J37" s="32">
        <v>451500</v>
      </c>
      <c r="K37" s="32">
        <v>7.5</v>
      </c>
      <c r="L37" s="32">
        <f>'3) 2016 cases'!M37*EXP('3) 2016 cases'!L37/100)</f>
        <v>166380.04176224995</v>
      </c>
      <c r="M37" s="32"/>
      <c r="N37" s="32">
        <f>INDEX('2b)Working'!$I$61:$P$61,MATCH($I37,'2b)Working'!$I$60:$P$60,0))</f>
        <v>7.2488258642637193E-2</v>
      </c>
      <c r="O37" s="32">
        <f>INDEX('2b)Working'!$I$62:$P$62,MATCH($I37,'2b)Working'!$I$60:$P$60,0))</f>
        <v>5.0085748750605209E-2</v>
      </c>
      <c r="P37" s="32"/>
      <c r="Q37" s="32">
        <f t="shared" si="3"/>
        <v>75</v>
      </c>
      <c r="U37" s="32">
        <f t="shared" ca="1" si="2"/>
        <v>178983.56422742727</v>
      </c>
      <c r="W37" s="32">
        <f ca="1">($J37*EXP(W$5*($N37+0.5*($O37)^2))*_xlfn.NORM.DIST((LN(($L37*EXP($K37/100*W$5)))-LN($J37)-$N37*W$5)/($O37*SQRT(W$5))-$O37*SQRT(W$5),0,1,TRUE)+$L37*EXP($K37/100*W$5)*(1-_xlfn.NORM.DIST((LN(($L37*EXP($K37/100*W$5)))-LN($J37)-$N37*W$5)/($O37*SQRT(W$5)),0,1,TRUE)))*EXP(-$F$1*W$5)*INDEX('3)tpx females'!DG$57:DG$107,MATCH($Q37,'3)tpx females'!$DE$57:$DE$107,0))</f>
        <v>2607.9738440800102</v>
      </c>
      <c r="X37" s="32">
        <f ca="1">($J37*EXP(X$5*($N37+0.5*($O37)^2))*_xlfn.NORM.DIST((LN(($L37*EXP($K37/100*X$5)))-LN($J37)-$N37*X$5)/($O37*SQRT(X$5))-$O37*SQRT(X$5),0,1,TRUE)+$L37*EXP($K37/100*X$5)*(1-_xlfn.NORM.DIST((LN(($L37*EXP($K37/100*X$5)))-LN($J37)-$N37*X$5)/($O37*SQRT(X$5)),0,1,TRUE)))*EXP(-$F$1*X$5)*INDEX('3)tpx females'!DH$57:DH$107,MATCH($Q37,'3)tpx females'!$DE$57:$DE$107,0))</f>
        <v>2865.2045481081141</v>
      </c>
      <c r="Y37" s="32">
        <f ca="1">($J37*EXP(Y$5*($N37+0.5*($O37)^2))*_xlfn.NORM.DIST((LN(($L37*EXP($K37/100*Y$5)))-LN($J37)-$N37*Y$5)/($O37*SQRT(Y$5))-$O37*SQRT(Y$5),0,1,TRUE)+$L37*EXP($K37/100*Y$5)*(1-_xlfn.NORM.DIST((LN(($L37*EXP($K37/100*Y$5)))-LN($J37)-$N37*Y$5)/($O37*SQRT(Y$5)),0,1,TRUE)))*EXP(-$F$1*Y$5)*INDEX('3)tpx females'!DI$57:DI$107,MATCH($Q37,'3)tpx females'!$DE$57:$DE$107,0))</f>
        <v>3269.7046225586987</v>
      </c>
      <c r="Z37" s="32">
        <f ca="1">($J37*EXP(Z$5*($N37+0.5*($O37)^2))*_xlfn.NORM.DIST((LN(($L37*EXP($K37/100*Z$5)))-LN($J37)-$N37*Z$5)/($O37*SQRT(Z$5))-$O37*SQRT(Z$5),0,1,TRUE)+$L37*EXP($K37/100*Z$5)*(1-_xlfn.NORM.DIST((LN(($L37*EXP($K37/100*Z$5)))-LN($J37)-$N37*Z$5)/($O37*SQRT(Z$5)),0,1,TRUE)))*EXP(-$F$1*Z$5)*INDEX('3)tpx females'!DJ$57:DJ$107,MATCH($Q37,'3)tpx females'!$DE$57:$DE$107,0))</f>
        <v>3516.8007386071081</v>
      </c>
      <c r="AA37" s="32">
        <f ca="1">($J37*EXP(AA$5*($N37+0.5*($O37)^2))*_xlfn.NORM.DIST((LN(($L37*EXP($K37/100*AA$5)))-LN($J37)-$N37*AA$5)/($O37*SQRT(AA$5))-$O37*SQRT(AA$5),0,1,TRUE)+$L37*EXP($K37/100*AA$5)*(1-_xlfn.NORM.DIST((LN(($L37*EXP($K37/100*AA$5)))-LN($J37)-$N37*AA$5)/($O37*SQRT(AA$5)),0,1,TRUE)))*EXP(-$F$1*AA$5)*INDEX('3)tpx females'!DK$57:DK$107,MATCH($Q37,'3)tpx females'!$DE$57:$DE$107,0))</f>
        <v>3796.9210720567389</v>
      </c>
      <c r="AB37" s="32">
        <f ca="1">($J37*EXP(AB$5*($N37+0.5*($O37)^2))*_xlfn.NORM.DIST((LN(($L37*EXP($K37/100*AB$5)))-LN($J37)-$N37*AB$5)/($O37*SQRT(AB$5))-$O37*SQRT(AB$5),0,1,TRUE)+$L37*EXP($K37/100*AB$5)*(1-_xlfn.NORM.DIST((LN(($L37*EXP($K37/100*AB$5)))-LN($J37)-$N37*AB$5)/($O37*SQRT(AB$5)),0,1,TRUE)))*EXP(-$F$1*AB$5)*INDEX('3)tpx females'!DL$57:DL$107,MATCH($Q37,'3)tpx females'!$DE$57:$DE$107,0))</f>
        <v>4478.5452396109185</v>
      </c>
      <c r="AC37" s="32">
        <f ca="1">($J37*EXP(AC$5*($N37+0.5*($O37)^2))*_xlfn.NORM.DIST((LN(($L37*EXP($K37/100*AC$5)))-LN($J37)-$N37*AC$5)/($O37*SQRT(AC$5))-$O37*SQRT(AC$5),0,1,TRUE)+$L37*EXP($K37/100*AC$5)*(1-_xlfn.NORM.DIST((LN(($L37*EXP($K37/100*AC$5)))-LN($J37)-$N37*AC$5)/($O37*SQRT(AC$5)),0,1,TRUE)))*EXP(-$F$1*AC$5)*INDEX('3)tpx females'!DM$57:DM$107,MATCH($Q37,'3)tpx females'!$DE$57:$DE$107,0))</f>
        <v>4936.327296845081</v>
      </c>
      <c r="AD37" s="32">
        <f ca="1">($J37*EXP(AD$5*($N37+0.5*($O37)^2))*_xlfn.NORM.DIST((LN(($L37*EXP($K37/100*AD$5)))-LN($J37)-$N37*AD$5)/($O37*SQRT(AD$5))-$O37*SQRT(AD$5),0,1,TRUE)+$L37*EXP($K37/100*AD$5)*(1-_xlfn.NORM.DIST((LN(($L37*EXP($K37/100*AD$5)))-LN($J37)-$N37*AD$5)/($O37*SQRT(AD$5)),0,1,TRUE)))*EXP(-$F$1*AD$5)*INDEX('3)tpx females'!DN$57:DN$107,MATCH($Q37,'3)tpx females'!$DE$57:$DE$107,0))</f>
        <v>5687.7133962147664</v>
      </c>
      <c r="AE37" s="32">
        <f ca="1">($J37*EXP(AE$5*($N37+0.5*($O37)^2))*_xlfn.NORM.DIST((LN(($L37*EXP($K37/100*AE$5)))-LN($J37)-$N37*AE$5)/($O37*SQRT(AE$5))-$O37*SQRT(AE$5),0,1,TRUE)+$L37*EXP($K37/100*AE$5)*(1-_xlfn.NORM.DIST((LN(($L37*EXP($K37/100*AE$5)))-LN($J37)-$N37*AE$5)/($O37*SQRT(AE$5)),0,1,TRUE)))*EXP(-$F$1*AE$5)*INDEX('3)tpx females'!DO$57:DO$107,MATCH($Q37,'3)tpx females'!$DE$57:$DE$107,0))</f>
        <v>6277.4567881731864</v>
      </c>
      <c r="AF37" s="32">
        <f ca="1">($J37*EXP(AF$5*($N37+0.5*($O37)^2))*_xlfn.NORM.DIST((LN(($L37*EXP($K37/100*AF$5)))-LN($J37)-$N37*AF$5)/($O37*SQRT(AF$5))-$O37*SQRT(AF$5),0,1,TRUE)+$L37*EXP($K37/100*AF$5)*(1-_xlfn.NORM.DIST((LN(($L37*EXP($K37/100*AF$5)))-LN($J37)-$N37*AF$5)/($O37*SQRT(AF$5)),0,1,TRUE)))*EXP(-$F$1*AF$5)*INDEX('3)tpx females'!DP$57:DP$107,MATCH($Q37,'3)tpx females'!$DE$57:$DE$107,0))</f>
        <v>6542.5667160340081</v>
      </c>
      <c r="AG37" s="32">
        <f ca="1">($J37*EXP(AG$5*($N37+0.5*($O37)^2))*_xlfn.NORM.DIST((LN(($L37*EXP($K37/100*AG$5)))-LN($J37)-$N37*AG$5)/($O37*SQRT(AG$5))-$O37*SQRT(AG$5),0,1,TRUE)+$L37*EXP($K37/100*AG$5)*(1-_xlfn.NORM.DIST((LN(($L37*EXP($K37/100*AG$5)))-LN($J37)-$N37*AG$5)/($O37*SQRT(AG$5)),0,1,TRUE)))*EXP(-$F$1*AG$5)*INDEX('3)tpx females'!DQ$57:DQ$107,MATCH($Q37,'3)tpx females'!$DE$57:$DE$107,0))</f>
        <v>7313.8738716420175</v>
      </c>
      <c r="AH37" s="32">
        <f ca="1">($J37*EXP(AH$5*($N37+0.5*($O37)^2))*_xlfn.NORM.DIST((LN(($L37*EXP($K37/100*AH$5)))-LN($J37)-$N37*AH$5)/($O37*SQRT(AH$5))-$O37*SQRT(AH$5),0,1,TRUE)+$L37*EXP($K37/100*AH$5)*(1-_xlfn.NORM.DIST((LN(($L37*EXP($K37/100*AH$5)))-LN($J37)-$N37*AH$5)/($O37*SQRT(AH$5)),0,1,TRUE)))*EXP(-$F$1*AH$5)*INDEX('3)tpx females'!DR$57:DR$107,MATCH($Q37,'3)tpx females'!$DE$57:$DE$107,0))</f>
        <v>8312.9532763614934</v>
      </c>
      <c r="AI37" s="32">
        <f ca="1">($J37*EXP(AI$5*($N37+0.5*($O37)^2))*_xlfn.NORM.DIST((LN(($L37*EXP($K37/100*AI$5)))-LN($J37)-$N37*AI$5)/($O37*SQRT(AI$5))-$O37*SQRT(AI$5),0,1,TRUE)+$L37*EXP($K37/100*AI$5)*(1-_xlfn.NORM.DIST((LN(($L37*EXP($K37/100*AI$5)))-LN($J37)-$N37*AI$5)/($O37*SQRT(AI$5)),0,1,TRUE)))*EXP(-$F$1*AI$5)*INDEX('3)tpx females'!DS$57:DS$107,MATCH($Q37,'3)tpx females'!$DE$57:$DE$107,0))</f>
        <v>8763.4179168938554</v>
      </c>
      <c r="AJ37" s="32">
        <f ca="1">($J37*EXP(AJ$5*($N37+0.5*($O37)^2))*_xlfn.NORM.DIST((LN(($L37*EXP($K37/100*AJ$5)))-LN($J37)-$N37*AJ$5)/($O37*SQRT(AJ$5))-$O37*SQRT(AJ$5),0,1,TRUE)+$L37*EXP($K37/100*AJ$5)*(1-_xlfn.NORM.DIST((LN(($L37*EXP($K37/100*AJ$5)))-LN($J37)-$N37*AJ$5)/($O37*SQRT(AJ$5)),0,1,TRUE)))*EXP(-$F$1*AJ$5)*INDEX('3)tpx females'!DT$57:DT$107,MATCH($Q37,'3)tpx females'!$DE$57:$DE$107,0))</f>
        <v>9423.9600872246938</v>
      </c>
      <c r="AK37" s="32">
        <f ca="1">($J37*EXP(AK$5*($N37+0.5*($O37)^2))*_xlfn.NORM.DIST((LN(($L37*EXP($K37/100*AK$5)))-LN($J37)-$N37*AK$5)/($O37*SQRT(AK$5))-$O37*SQRT(AK$5),0,1,TRUE)+$L37*EXP($K37/100*AK$5)*(1-_xlfn.NORM.DIST((LN(($L37*EXP($K37/100*AK$5)))-LN($J37)-$N37*AK$5)/($O37*SQRT(AK$5)),0,1,TRUE)))*EXP(-$F$1*AK$5)*INDEX('3)tpx females'!DU$57:DU$107,MATCH($Q37,'3)tpx females'!$DE$57:$DE$107,0))</f>
        <v>10519.195652460965</v>
      </c>
      <c r="AL37" s="32">
        <f ca="1">($J37*EXP(AL$5*($N37+0.5*($O37)^2))*_xlfn.NORM.DIST((LN(($L37*EXP($K37/100*AL$5)))-LN($J37)-$N37*AL$5)/($O37*SQRT(AL$5))-$O37*SQRT(AL$5),0,1,TRUE)+$L37*EXP($K37/100*AL$5)*(1-_xlfn.NORM.DIST((LN(($L37*EXP($K37/100*AL$5)))-LN($J37)-$N37*AL$5)/($O37*SQRT(AL$5)),0,1,TRUE)))*EXP(-$F$1*AL$5)*INDEX('3)tpx females'!DV$57:DV$107,MATCH($Q37,'3)tpx females'!$DE$57:$DE$107,0))</f>
        <v>10774.731605370118</v>
      </c>
      <c r="AM37" s="32">
        <f ca="1">($J37*EXP(AM$5*($N37+0.5*($O37)^2))*_xlfn.NORM.DIST((LN(($L37*EXP($K37/100*AM$5)))-LN($J37)-$N37*AM$5)/($O37*SQRT(AM$5))-$O37*SQRT(AM$5),0,1,TRUE)+$L37*EXP($K37/100*AM$5)*(1-_xlfn.NORM.DIST((LN(($L37*EXP($K37/100*AM$5)))-LN($J37)-$N37*AM$5)/($O37*SQRT(AM$5)),0,1,TRUE)))*EXP(-$F$1*AM$5)*INDEX('3)tpx females'!DW$57:DW$107,MATCH($Q37,'3)tpx females'!$DE$57:$DE$107,0))</f>
        <v>10366.06148176458</v>
      </c>
      <c r="AN37" s="32">
        <f ca="1">($J37*EXP(AN$5*($N37+0.5*($O37)^2))*_xlfn.NORM.DIST((LN(($L37*EXP($K37/100*AN$5)))-LN($J37)-$N37*AN$5)/($O37*SQRT(AN$5))-$O37*SQRT(AN$5),0,1,TRUE)+$L37*EXP($K37/100*AN$5)*(1-_xlfn.NORM.DIST((LN(($L37*EXP($K37/100*AN$5)))-LN($J37)-$N37*AN$5)/($O37*SQRT(AN$5)),0,1,TRUE)))*EXP(-$F$1*AN$5)*INDEX('3)tpx females'!DX$57:DX$107,MATCH($Q37,'3)tpx females'!$DE$57:$DE$107,0))</f>
        <v>9996.1021539385711</v>
      </c>
      <c r="AO37" s="32">
        <f ca="1">($J37*EXP(AO$5*($N37+0.5*($O37)^2))*_xlfn.NORM.DIST((LN(($L37*EXP($K37/100*AO$5)))-LN($J37)-$N37*AO$5)/($O37*SQRT(AO$5))-$O37*SQRT(AO$5),0,1,TRUE)+$L37*EXP($K37/100*AO$5)*(1-_xlfn.NORM.DIST((LN(($L37*EXP($K37/100*AO$5)))-LN($J37)-$N37*AO$5)/($O37*SQRT(AO$5)),0,1,TRUE)))*EXP(-$F$1*AO$5)*INDEX('3)tpx females'!DY$57:DY$107,MATCH($Q37,'3)tpx females'!$DE$57:$DE$107,0))</f>
        <v>9637.1843030375239</v>
      </c>
      <c r="AP37" s="32">
        <f ca="1">($J37*EXP(AP$5*($N37+0.5*($O37)^2))*_xlfn.NORM.DIST((LN(($L37*EXP($K37/100*AP$5)))-LN($J37)-$N37*AP$5)/($O37*SQRT(AP$5))-$O37*SQRT(AP$5),0,1,TRUE)+$L37*EXP($K37/100*AP$5)*(1-_xlfn.NORM.DIST((LN(($L37*EXP($K37/100*AP$5)))-LN($J37)-$N37*AP$5)/($O37*SQRT(AP$5)),0,1,TRUE)))*EXP(-$F$1*AP$5)*INDEX('3)tpx females'!DZ$57:DZ$107,MATCH($Q37,'3)tpx females'!$DE$57:$DE$107,0))</f>
        <v>9414.9258847656183</v>
      </c>
      <c r="AQ37" s="32">
        <f ca="1">($J37*EXP(AQ$5*($N37+0.5*($O37)^2))*_xlfn.NORM.DIST((LN(($L37*EXP($K37/100*AQ$5)))-LN($J37)-$N37*AQ$5)/($O37*SQRT(AQ$5))-$O37*SQRT(AQ$5),0,1,TRUE)+$L37*EXP($K37/100*AQ$5)*(1-_xlfn.NORM.DIST((LN(($L37*EXP($K37/100*AQ$5)))-LN($J37)-$N37*AQ$5)/($O37*SQRT(AQ$5)),0,1,TRUE)))*EXP(-$F$1*AQ$5)*INDEX('3)tpx females'!EA$57:EA$107,MATCH($Q37,'3)tpx females'!$DE$57:$DE$107,0))</f>
        <v>8431.7218400147849</v>
      </c>
      <c r="AR37" s="32">
        <f ca="1">($J37*EXP(AR$5*($N37+0.5*($O37)^2))*_xlfn.NORM.DIST((LN(($L37*EXP($K37/100*AR$5)))-LN($J37)-$N37*AR$5)/($O37*SQRT(AR$5))-$O37*SQRT(AR$5),0,1,TRUE)+$L37*EXP($K37/100*AR$5)*(1-_xlfn.NORM.DIST((LN(($L37*EXP($K37/100*AR$5)))-LN($J37)-$N37*AR$5)/($O37*SQRT(AR$5)),0,1,TRUE)))*EXP(-$F$1*AR$5)*INDEX('3)tpx females'!EB$57:EB$107,MATCH($Q37,'3)tpx females'!$DE$57:$DE$107,0))</f>
        <v>7456.9140566268861</v>
      </c>
      <c r="AS37" s="32">
        <f ca="1">($J37*EXP(AS$5*($N37+0.5*($O37)^2))*_xlfn.NORM.DIST((LN(($L37*EXP($K37/100*AS$5)))-LN($J37)-$N37*AS$5)/($O37*SQRT(AS$5))-$O37*SQRT(AS$5),0,1,TRUE)+$L37*EXP($K37/100*AS$5)*(1-_xlfn.NORM.DIST((LN(($L37*EXP($K37/100*AS$5)))-LN($J37)-$N37*AS$5)/($O37*SQRT(AS$5)),0,1,TRUE)))*EXP(-$F$1*AS$5)*INDEX('3)tpx females'!EC$57:EC$107,MATCH($Q37,'3)tpx females'!$DE$57:$DE$107,0))</f>
        <v>6356.4768435076394</v>
      </c>
      <c r="AT37" s="32">
        <f ca="1">($J37*EXP(AT$5*($N37+0.5*($O37)^2))*_xlfn.NORM.DIST((LN(($L37*EXP($K37/100*AT$5)))-LN($J37)-$N37*AT$5)/($O37*SQRT(AT$5))-$O37*SQRT(AT$5),0,1,TRUE)+$L37*EXP($K37/100*AT$5)*(1-_xlfn.NORM.DIST((LN(($L37*EXP($K37/100*AT$5)))-LN($J37)-$N37*AT$5)/($O37*SQRT(AT$5)),0,1,TRUE)))*EXP(-$F$1*AT$5)*INDEX('3)tpx females'!ED$57:ED$107,MATCH($Q37,'3)tpx females'!$DE$57:$DE$107,0))</f>
        <v>5197.8613709745532</v>
      </c>
      <c r="AU37" s="32">
        <f ca="1">($J37*EXP(AU$5*($N37+0.5*($O37)^2))*_xlfn.NORM.DIST((LN(($L37*EXP($K37/100*AU$5)))-LN($J37)-$N37*AU$5)/($O37*SQRT(AU$5))-$O37*SQRT(AU$5),0,1,TRUE)+$L37*EXP($K37/100*AU$5)*(1-_xlfn.NORM.DIST((LN(($L37*EXP($K37/100*AU$5)))-LN($J37)-$N37*AU$5)/($O37*SQRT(AU$5)),0,1,TRUE)))*EXP(-$F$1*AU$5)*INDEX('3)tpx females'!EE$57:EE$107,MATCH($Q37,'3)tpx females'!$DE$57:$DE$107,0))</f>
        <v>4071.9592133692263</v>
      </c>
      <c r="AV37" s="32">
        <f ca="1">($J37*EXP(AV$5*($N37+0.5*($O37)^2))*_xlfn.NORM.DIST((LN(($L37*EXP($K37/100*AV$5)))-LN($J37)-$N37*AV$5)/($O37*SQRT(AV$5))-$O37*SQRT(AV$5),0,1,TRUE)+$L37*EXP($K37/100*AV$5)*(1-_xlfn.NORM.DIST((LN(($L37*EXP($K37/100*AV$5)))-LN($J37)-$N37*AV$5)/($O37*SQRT(AV$5)),0,1,TRUE)))*EXP(-$F$1*AV$5)*INDEX('3)tpx females'!EF$57:EF$107,MATCH($Q37,'3)tpx females'!$DE$57:$DE$107,0))</f>
        <v>3059.0821123654023</v>
      </c>
      <c r="AW37" s="32">
        <f ca="1">($J37*EXP(AW$5*($N37+0.5*($O37)^2))*_xlfn.NORM.DIST((LN(($L37*EXP($K37/100*AW$5)))-LN($J37)-$N37*AW$5)/($O37*SQRT(AW$5))-$O37*SQRT(AW$5),0,1,TRUE)+$L37*EXP($K37/100*AW$5)*(1-_xlfn.NORM.DIST((LN(($L37*EXP($K37/100*AW$5)))-LN($J37)-$N37*AW$5)/($O37*SQRT(AW$5)),0,1,TRUE)))*EXP(-$F$1*AW$5)*INDEX('3)tpx females'!EG$57:EG$107,MATCH($Q37,'3)tpx females'!$DE$57:$DE$107,0))</f>
        <v>2185.2977244966551</v>
      </c>
      <c r="AX37" s="32">
        <f ca="1">($J37*EXP(AX$5*($N37+0.5*($O37)^2))*_xlfn.NORM.DIST((LN(($L37*EXP($K37/100*AX$5)))-LN($J37)-$N37*AX$5)/($O37*SQRT(AX$5))-$O37*SQRT(AX$5),0,1,TRUE)+$L37*EXP($K37/100*AX$5)*(1-_xlfn.NORM.DIST((LN(($L37*EXP($K37/100*AX$5)))-LN($J37)-$N37*AX$5)/($O37*SQRT(AX$5)),0,1,TRUE)))*EXP(-$F$1*AX$5)*INDEX('3)tpx females'!EH$57:EH$107,MATCH($Q37,'3)tpx females'!$DE$57:$DE$107,0))</f>
        <v>1479.424181212654</v>
      </c>
      <c r="AY37" s="32">
        <f ca="1">($J37*EXP(AY$5*($N37+0.5*($O37)^2))*_xlfn.NORM.DIST((LN(($L37*EXP($K37/100*AY$5)))-LN($J37)-$N37*AY$5)/($O37*SQRT(AY$5))-$O37*SQRT(AY$5),0,1,TRUE)+$L37*EXP($K37/100*AY$5)*(1-_xlfn.NORM.DIST((LN(($L37*EXP($K37/100*AY$5)))-LN($J37)-$N37*AY$5)/($O37*SQRT(AY$5)),0,1,TRUE)))*EXP(-$F$1*AY$5)*INDEX('3)tpx females'!EI$57:EI$107,MATCH($Q37,'3)tpx females'!$DE$57:$DE$107,0))</f>
        <v>955.62956130637667</v>
      </c>
      <c r="AZ37" s="32">
        <f ca="1">($J37*EXP(AZ$5*($N37+0.5*($O37)^2))*_xlfn.NORM.DIST((LN(($L37*EXP($K37/100*AZ$5)))-LN($J37)-$N37*AZ$5)/($O37*SQRT(AZ$5))-$O37*SQRT(AZ$5),0,1,TRUE)+$L37*EXP($K37/100*AZ$5)*(1-_xlfn.NORM.DIST((LN(($L37*EXP($K37/100*AZ$5)))-LN($J37)-$N37*AZ$5)/($O37*SQRT(AZ$5)),0,1,TRUE)))*EXP(-$F$1*AZ$5)*INDEX('3)tpx females'!EJ$57:EJ$107,MATCH($Q37,'3)tpx females'!$DE$57:$DE$107,0))</f>
        <v>584.86451533808827</v>
      </c>
      <c r="BA37" s="32">
        <f ca="1">($J37*EXP(BA$5*($N37+0.5*($O37)^2))*_xlfn.NORM.DIST((LN(($L37*EXP($K37/100*BA$5)))-LN($J37)-$N37*BA$5)/($O37*SQRT(BA$5))-$O37*SQRT(BA$5),0,1,TRUE)+$L37*EXP($K37/100*BA$5)*(1-_xlfn.NORM.DIST((LN(($L37*EXP($K37/100*BA$5)))-LN($J37)-$N37*BA$5)/($O37*SQRT(BA$5)),0,1,TRUE)))*EXP(-$F$1*BA$5)*INDEX('3)tpx females'!EK$57:EK$107,MATCH($Q37,'3)tpx females'!$DE$57:$DE$107,0))</f>
        <v>341.65814537967253</v>
      </c>
      <c r="BB37" s="32">
        <f ca="1">($J37*EXP(BB$5*($N37+0.5*($O37)^2))*_xlfn.NORM.DIST((LN(($L37*EXP($K37/100*BB$5)))-LN($J37)-$N37*BB$5)/($O37*SQRT(BB$5))-$O37*SQRT(BB$5),0,1,TRUE)+$L37*EXP($K37/100*BB$5)*(1-_xlfn.NORM.DIST((LN(($L37*EXP($K37/100*BB$5)))-LN($J37)-$N37*BB$5)/($O37*SQRT(BB$5)),0,1,TRUE)))*EXP(-$F$1*BB$5)*INDEX('3)tpx females'!EL$57:EL$107,MATCH($Q37,'3)tpx females'!$DE$57:$DE$107,0))</f>
        <v>182.56476939600208</v>
      </c>
      <c r="BC37" s="32">
        <f ca="1">($J37*EXP(BC$5*($N37+0.5*($O37)^2))*_xlfn.NORM.DIST((LN(($L37*EXP($K37/100*BC$5)))-LN($J37)-$N37*BC$5)/($O37*SQRT(BC$5))-$O37*SQRT(BC$5),0,1,TRUE)+$L37*EXP($K37/100*BC$5)*(1-_xlfn.NORM.DIST((LN(($L37*EXP($K37/100*BC$5)))-LN($J37)-$N37*BC$5)/($O37*SQRT(BC$5)),0,1,TRUE)))*EXP(-$F$1*BC$5)*INDEX('3)tpx females'!EM$57:EM$107,MATCH($Q37,'3)tpx females'!$DE$57:$DE$107,0))</f>
        <v>99.23072473223074</v>
      </c>
      <c r="BD37" s="32">
        <f ca="1">($J37*EXP(BD$5*($N37+0.5*($O37)^2))*_xlfn.NORM.DIST((LN(($L37*EXP($K37/100*BD$5)))-LN($J37)-$N37*BD$5)/($O37*SQRT(BD$5))-$O37*SQRT(BD$5),0,1,TRUE)+$L37*EXP($K37/100*BD$5)*(1-_xlfn.NORM.DIST((LN(($L37*EXP($K37/100*BD$5)))-LN($J37)-$N37*BD$5)/($O37*SQRT(BD$5)),0,1,TRUE)))*EXP(-$F$1*BD$5)*INDEX('3)tpx females'!EN$57:EN$107,MATCH($Q37,'3)tpx females'!$DE$57:$DE$107,0))</f>
        <v>55.379411162496517</v>
      </c>
      <c r="BE37" s="32">
        <f ca="1">($J37*EXP(BE$5*($N37+0.5*($O37)^2))*_xlfn.NORM.DIST((LN(($L37*EXP($K37/100*BE$5)))-LN($J37)-$N37*BE$5)/($O37*SQRT(BE$5))-$O37*SQRT(BE$5),0,1,TRUE)+$L37*EXP($K37/100*BE$5)*(1-_xlfn.NORM.DIST((LN(($L37*EXP($K37/100*BE$5)))-LN($J37)-$N37*BE$5)/($O37*SQRT(BE$5)),0,1,TRUE)))*EXP(-$F$1*BE$5)*INDEX('3)tpx females'!EO$57:EO$107,MATCH($Q37,'3)tpx females'!$DE$57:$DE$107,0))</f>
        <v>23.879261796503581</v>
      </c>
      <c r="BF37" s="32">
        <f ca="1">($J37*EXP(BF$5*($N37+0.5*($O37)^2))*_xlfn.NORM.DIST((LN(($L37*EXP($K37/100*BF$5)))-LN($J37)-$N37*BF$5)/($O37*SQRT(BF$5))-$O37*SQRT(BF$5),0,1,TRUE)+$L37*EXP($K37/100*BF$5)*(1-_xlfn.NORM.DIST((LN(($L37*EXP($K37/100*BF$5)))-LN($J37)-$N37*BF$5)/($O37*SQRT(BF$5)),0,1,TRUE)))*EXP(-$F$1*BF$5)*INDEX('3)tpx females'!EP$57:EP$107,MATCH($Q37,'3)tpx females'!$DE$57:$DE$107,0))</f>
        <v>0</v>
      </c>
      <c r="BG37" s="32">
        <f ca="1">($J37*EXP(BG$5*($N37+0.5*($O37)^2))*_xlfn.NORM.DIST((LN(($L37*EXP($K37/100*BG$5)))-LN($J37)-$N37*BG$5)/($O37*SQRT(BG$5))-$O37*SQRT(BG$5),0,1,TRUE)+$L37*EXP($K37/100*BG$5)*(1-_xlfn.NORM.DIST((LN(($L37*EXP($K37/100*BG$5)))-LN($J37)-$N37*BG$5)/($O37*SQRT(BG$5)),0,1,TRUE)))*EXP(-$F$1*BG$5)*INDEX('3)tpx females'!EQ$57:EQ$107,MATCH($Q37,'3)tpx females'!$DE$57:$DE$107,0))</f>
        <v>0</v>
      </c>
      <c r="BH37" s="32">
        <f ca="1">($J37*EXP(BH$5*($N37+0.5*($O37)^2))*_xlfn.NORM.DIST((LN(($L37*EXP($K37/100*BH$5)))-LN($J37)-$N37*BH$5)/($O37*SQRT(BH$5))-$O37*SQRT(BH$5),0,1,TRUE)+$L37*EXP($K37/100*BH$5)*(1-_xlfn.NORM.DIST((LN(($L37*EXP($K37/100*BH$5)))-LN($J37)-$N37*BH$5)/($O37*SQRT(BH$5)),0,1,TRUE)))*EXP(-$F$1*BH$5)*INDEX('3)tpx females'!ER$57:ER$107,MATCH($Q37,'3)tpx females'!$DE$57:$DE$107,0))</f>
        <v>0</v>
      </c>
      <c r="BI37" s="32">
        <f ca="1">($J37*EXP(BI$5*($N37+0.5*($O37)^2))*_xlfn.NORM.DIST((LN(($L37*EXP($K37/100*BI$5)))-LN($J37)-$N37*BI$5)/($O37*SQRT(BI$5))-$O37*SQRT(BI$5),0,1,TRUE)+$L37*EXP($K37/100*BI$5)*(1-_xlfn.NORM.DIST((LN(($L37*EXP($K37/100*BI$5)))-LN($J37)-$N37*BI$5)/($O37*SQRT(BI$5)),0,1,TRUE)))*EXP(-$F$1*BI$5)*INDEX('3)tpx females'!ES$57:ES$107,MATCH($Q37,'3)tpx females'!$DE$57:$DE$107,0))</f>
        <v>0</v>
      </c>
      <c r="BJ37" s="32">
        <f ca="1">($J37*EXP(BJ$5*($N37+0.5*($O37)^2))*_xlfn.NORM.DIST((LN(($L37*EXP($K37/100*BJ$5)))-LN($J37)-$N37*BJ$5)/($O37*SQRT(BJ$5))-$O37*SQRT(BJ$5),0,1,TRUE)+$L37*EXP($K37/100*BJ$5)*(1-_xlfn.NORM.DIST((LN(($L37*EXP($K37/100*BJ$5)))-LN($J37)-$N37*BJ$5)/($O37*SQRT(BJ$5)),0,1,TRUE)))*EXP(-$F$1*BJ$5)*INDEX('3)tpx females'!ET$57:ET$107,MATCH($Q37,'3)tpx females'!$DE$57:$DE$107,0))</f>
        <v>0</v>
      </c>
      <c r="BK37" s="32">
        <f ca="1">($J37*EXP(BK$5*($N37+0.5*($O37)^2))*_xlfn.NORM.DIST((LN(($L37*EXP($K37/100*BK$5)))-LN($J37)-$N37*BK$5)/($O37*SQRT(BK$5))-$O37*SQRT(BK$5),0,1,TRUE)+$L37*EXP($K37/100*BK$5)*(1-_xlfn.NORM.DIST((LN(($L37*EXP($K37/100*BK$5)))-LN($J37)-$N37*BK$5)/($O37*SQRT(BK$5)),0,1,TRUE)))*EXP(-$F$1*BK$5)*INDEX('3)tpx females'!EU$57:EU$107,MATCH($Q37,'3)tpx females'!$DE$57:$DE$107,0))</f>
        <v>0</v>
      </c>
      <c r="BL37" s="32">
        <f ca="1">($J37*EXP(BL$5*($N37+0.5*($O37)^2))*_xlfn.NORM.DIST((LN(($L37*EXP($K37/100*BL$5)))-LN($J37)-$N37*BL$5)/($O37*SQRT(BL$5))-$O37*SQRT(BL$5),0,1,TRUE)+$L37*EXP($K37/100*BL$5)*(1-_xlfn.NORM.DIST((LN(($L37*EXP($K37/100*BL$5)))-LN($J37)-$N37*BL$5)/($O37*SQRT(BL$5)),0,1,TRUE)))*EXP(-$F$1*BL$5)*INDEX('3)tpx females'!EV$57:EV$107,MATCH($Q37,'3)tpx females'!$DE$57:$DE$107,0))</f>
        <v>0</v>
      </c>
      <c r="BM37" s="32">
        <f ca="1">($J37*EXP(BM$5*($N37+0.5*($O37)^2))*_xlfn.NORM.DIST((LN(($L37*EXP($K37/100*BM$5)))-LN($J37)-$N37*BM$5)/($O37*SQRT(BM$5))-$O37*SQRT(BM$5),0,1,TRUE)+$L37*EXP($K37/100*BM$5)*(1-_xlfn.NORM.DIST((LN(($L37*EXP($K37/100*BM$5)))-LN($J37)-$N37*BM$5)/($O37*SQRT(BM$5)),0,1,TRUE)))*EXP(-$F$1*BM$5)*INDEX('3)tpx females'!EW$57:EW$107,MATCH($Q37,'3)tpx females'!$DE$57:$DE$107,0))</f>
        <v>0</v>
      </c>
      <c r="BN37" s="32">
        <f ca="1">($J37*EXP(BN$5*($N37+0.5*($O37)^2))*_xlfn.NORM.DIST((LN(($L37*EXP($K37/100*BN$5)))-LN($J37)-$N37*BN$5)/($O37*SQRT(BN$5))-$O37*SQRT(BN$5),0,1,TRUE)+$L37*EXP($K37/100*BN$5)*(1-_xlfn.NORM.DIST((LN(($L37*EXP($K37/100*BN$5)))-LN($J37)-$N37*BN$5)/($O37*SQRT(BN$5)),0,1,TRUE)))*EXP(-$F$1*BN$5)*INDEX('3)tpx females'!EX$57:EX$107,MATCH($Q37,'3)tpx females'!$DE$57:$DE$107,0))</f>
        <v>0</v>
      </c>
      <c r="BO37" s="32">
        <f ca="1">($J37*EXP(BO$5*($N37+0.5*($O37)^2))*_xlfn.NORM.DIST((LN(($L37*EXP($K37/100*BO$5)))-LN($J37)-$N37*BO$5)/($O37*SQRT(BO$5))-$O37*SQRT(BO$5),0,1,TRUE)+$L37*EXP($K37/100*BO$5)*(1-_xlfn.NORM.DIST((LN(($L37*EXP($K37/100*BO$5)))-LN($J37)-$N37*BO$5)/($O37*SQRT(BO$5)),0,1,TRUE)))*EXP(-$F$1*BO$5)*INDEX('3)tpx females'!EY$57:EY$107,MATCH($Q37,'3)tpx females'!$DE$57:$DE$107,0))</f>
        <v>0</v>
      </c>
      <c r="BP37" s="32">
        <f ca="1">($J37*EXP(BP$5*($N37+0.5*($O37)^2))*_xlfn.NORM.DIST((LN(($L37*EXP($K37/100*BP$5)))-LN($J37)-$N37*BP$5)/($O37*SQRT(BP$5))-$O37*SQRT(BP$5),0,1,TRUE)+$L37*EXP($K37/100*BP$5)*(1-_xlfn.NORM.DIST((LN(($L37*EXP($K37/100*BP$5)))-LN($J37)-$N37*BP$5)/($O37*SQRT(BP$5)),0,1,TRUE)))*EXP(-$F$1*BP$5)*INDEX('3)tpx females'!EZ$57:EZ$107,MATCH($Q37,'3)tpx females'!$DE$57:$DE$107,0))</f>
        <v>0</v>
      </c>
      <c r="BQ37" s="32">
        <f ca="1">($J37*EXP(BQ$5*($N37+0.5*($O37)^2))*_xlfn.NORM.DIST((LN(($L37*EXP($K37/100*BQ$5)))-LN($J37)-$N37*BQ$5)/($O37*SQRT(BQ$5))-$O37*SQRT(BQ$5),0,1,TRUE)+$L37*EXP($K37/100*BQ$5)*(1-_xlfn.NORM.DIST((LN(($L37*EXP($K37/100*BQ$5)))-LN($J37)-$N37*BQ$5)/($O37*SQRT(BQ$5)),0,1,TRUE)))*EXP(-$F$1*BQ$5)*INDEX('3)tpx females'!FA$57:FA$107,MATCH($Q37,'3)tpx females'!$DE$57:$DE$107,0))</f>
        <v>0</v>
      </c>
      <c r="BR37" s="32">
        <f ca="1">($J37*EXP(BR$5*($N37+0.5*($O37)^2))*_xlfn.NORM.DIST((LN(($L37*EXP($K37/100*BR$5)))-LN($J37)-$N37*BR$5)/($O37*SQRT(BR$5))-$O37*SQRT(BR$5),0,1,TRUE)+$L37*EXP($K37/100*BR$5)*(1-_xlfn.NORM.DIST((LN(($L37*EXP($K37/100*BR$5)))-LN($J37)-$N37*BR$5)/($O37*SQRT(BR$5)),0,1,TRUE)))*EXP(-$F$1*BR$5)*INDEX('3)tpx females'!FB$57:FB$107,MATCH($Q37,'3)tpx females'!$DE$57:$DE$107,0))</f>
        <v>0</v>
      </c>
      <c r="BS37" s="32">
        <f ca="1">($J37*EXP(BS$5*($N37+0.5*($O37)^2))*_xlfn.NORM.DIST((LN(($L37*EXP($K37/100*BS$5)))-LN($J37)-$N37*BS$5)/($O37*SQRT(BS$5))-$O37*SQRT(BS$5),0,1,TRUE)+$L37*EXP($K37/100*BS$5)*(1-_xlfn.NORM.DIST((LN(($L37*EXP($K37/100*BS$5)))-LN($J37)-$N37*BS$5)/($O37*SQRT(BS$5)),0,1,TRUE)))*EXP(-$F$1*BS$5)*INDEX('3)tpx females'!FC$57:FC$107,MATCH($Q37,'3)tpx females'!$DE$57:$DE$107,0))</f>
        <v>0</v>
      </c>
      <c r="BT37" s="32">
        <f ca="1">($J37*EXP(BT$5*($N37+0.5*($O37)^2))*_xlfn.NORM.DIST((LN(($L37*EXP($K37/100*BT$5)))-LN($J37)-$N37*BT$5)/($O37*SQRT(BT$5))-$O37*SQRT(BT$5),0,1,TRUE)+$L37*EXP($K37/100*BT$5)*(1-_xlfn.NORM.DIST((LN(($L37*EXP($K37/100*BT$5)))-LN($J37)-$N37*BT$5)/($O37*SQRT(BT$5)),0,1,TRUE)))*EXP(-$F$1*BT$5)*INDEX('3)tpx females'!FD$57:FD$107,MATCH($Q37,'3)tpx females'!$DE$57:$DE$107,0))</f>
        <v>0</v>
      </c>
    </row>
    <row r="38" spans="2:72" x14ac:dyDescent="0.25">
      <c r="B38" s="32" t="s">
        <v>16</v>
      </c>
      <c r="C38" s="32" t="s">
        <v>14</v>
      </c>
      <c r="D38" s="49">
        <v>16115</v>
      </c>
      <c r="E38" s="32" t="s">
        <v>13</v>
      </c>
      <c r="F38" s="32" t="s">
        <v>17</v>
      </c>
      <c r="G38" s="49" t="s">
        <v>17</v>
      </c>
      <c r="H38" s="32" t="s">
        <v>17</v>
      </c>
      <c r="I38" s="32" t="s">
        <v>23</v>
      </c>
      <c r="J38" s="32">
        <v>1304985</v>
      </c>
      <c r="K38" s="32">
        <v>7.85</v>
      </c>
      <c r="L38" s="32">
        <f>'3) 2016 cases'!M38*EXP('3) 2016 cases'!L38/100)</f>
        <v>418178.6247492223</v>
      </c>
      <c r="M38" s="32"/>
      <c r="N38" s="32">
        <f>INDEX('2b)Working'!$I$61:$P$61,MATCH($I38,'2b)Working'!$I$60:$P$60,0))</f>
        <v>6.4419325448889148E-2</v>
      </c>
      <c r="O38" s="32">
        <f>INDEX('2b)Working'!$I$62:$P$62,MATCH($I38,'2b)Working'!$I$60:$P$60,0))</f>
        <v>5.1556803430206084E-2</v>
      </c>
      <c r="P38" s="32"/>
      <c r="Q38" s="32">
        <f t="shared" si="3"/>
        <v>73</v>
      </c>
      <c r="U38" s="32">
        <f t="shared" ca="1" si="2"/>
        <v>480591.27582371357</v>
      </c>
      <c r="W38" s="32">
        <f ca="1">($J38*EXP(W$5*($N38+0.5*($O38)^2))*_xlfn.NORM.DIST((LN(($L38*EXP($K38/100*W$5)))-LN($J38)-$N38*W$5)/($O38*SQRT(W$5))-$O38*SQRT(W$5),0,1,TRUE)+$L38*EXP($K38/100*W$5)*(1-_xlfn.NORM.DIST((LN(($L38*EXP($K38/100*W$5)))-LN($J38)-$N38*W$5)/($O38*SQRT(W$5)),0,1,TRUE)))*EXP(-$F$1*W$5)*INDEX('3)tpx females'!DG$57:DG$107,MATCH($Q38,'3)tpx females'!$DE$57:$DE$107,0))</f>
        <v>5425.9540138892098</v>
      </c>
      <c r="X38" s="32">
        <f ca="1">($J38*EXP(X$5*($N38+0.5*($O38)^2))*_xlfn.NORM.DIST((LN(($L38*EXP($K38/100*X$5)))-LN($J38)-$N38*X$5)/($O38*SQRT(X$5))-$O38*SQRT(X$5),0,1,TRUE)+$L38*EXP($K38/100*X$5)*(1-_xlfn.NORM.DIST((LN(($L38*EXP($K38/100*X$5)))-LN($J38)-$N38*X$5)/($O38*SQRT(X$5)),0,1,TRUE)))*EXP(-$F$1*X$5)*INDEX('3)tpx females'!DH$57:DH$107,MATCH($Q38,'3)tpx females'!$DE$57:$DE$107,0))</f>
        <v>6387.5469923414739</v>
      </c>
      <c r="Y38" s="32">
        <f ca="1">($J38*EXP(Y$5*($N38+0.5*($O38)^2))*_xlfn.NORM.DIST((LN(($L38*EXP($K38/100*Y$5)))-LN($J38)-$N38*Y$5)/($O38*SQRT(Y$5))-$O38*SQRT(Y$5),0,1,TRUE)+$L38*EXP($K38/100*Y$5)*(1-_xlfn.NORM.DIST((LN(($L38*EXP($K38/100*Y$5)))-LN($J38)-$N38*Y$5)/($O38*SQRT(Y$5)),0,1,TRUE)))*EXP(-$F$1*Y$5)*INDEX('3)tpx females'!DI$57:DI$107,MATCH($Q38,'3)tpx females'!$DE$57:$DE$107,0))</f>
        <v>6298.4215676960039</v>
      </c>
      <c r="Z38" s="32">
        <f ca="1">($J38*EXP(Z$5*($N38+0.5*($O38)^2))*_xlfn.NORM.DIST((LN(($L38*EXP($K38/100*Z$5)))-LN($J38)-$N38*Z$5)/($O38*SQRT(Z$5))-$O38*SQRT(Z$5),0,1,TRUE)+$L38*EXP($K38/100*Z$5)*(1-_xlfn.NORM.DIST((LN(($L38*EXP($K38/100*Z$5)))-LN($J38)-$N38*Z$5)/($O38*SQRT(Z$5)),0,1,TRUE)))*EXP(-$F$1*Z$5)*INDEX('3)tpx females'!DJ$57:DJ$107,MATCH($Q38,'3)tpx females'!$DE$57:$DE$107,0))</f>
        <v>6940.467101181529</v>
      </c>
      <c r="AA38" s="32">
        <f ca="1">($J38*EXP(AA$5*($N38+0.5*($O38)^2))*_xlfn.NORM.DIST((LN(($L38*EXP($K38/100*AA$5)))-LN($J38)-$N38*AA$5)/($O38*SQRT(AA$5))-$O38*SQRT(AA$5),0,1,TRUE)+$L38*EXP($K38/100*AA$5)*(1-_xlfn.NORM.DIST((LN(($L38*EXP($K38/100*AA$5)))-LN($J38)-$N38*AA$5)/($O38*SQRT(AA$5)),0,1,TRUE)))*EXP(-$F$1*AA$5)*INDEX('3)tpx females'!DK$57:DK$107,MATCH($Q38,'3)tpx females'!$DE$57:$DE$107,0))</f>
        <v>7985.4213330302082</v>
      </c>
      <c r="AB38" s="32">
        <f ca="1">($J38*EXP(AB$5*($N38+0.5*($O38)^2))*_xlfn.NORM.DIST((LN(($L38*EXP($K38/100*AB$5)))-LN($J38)-$N38*AB$5)/($O38*SQRT(AB$5))-$O38*SQRT(AB$5),0,1,TRUE)+$L38*EXP($K38/100*AB$5)*(1-_xlfn.NORM.DIST((LN(($L38*EXP($K38/100*AB$5)))-LN($J38)-$N38*AB$5)/($O38*SQRT(AB$5)),0,1,TRUE)))*EXP(-$F$1*AB$5)*INDEX('3)tpx females'!DL$57:DL$107,MATCH($Q38,'3)tpx females'!$DE$57:$DE$107,0))</f>
        <v>8594.4552622694137</v>
      </c>
      <c r="AC38" s="32">
        <f ca="1">($J38*EXP(AC$5*($N38+0.5*($O38)^2))*_xlfn.NORM.DIST((LN(($L38*EXP($K38/100*AC$5)))-LN($J38)-$N38*AC$5)/($O38*SQRT(AC$5))-$O38*SQRT(AC$5),0,1,TRUE)+$L38*EXP($K38/100*AC$5)*(1-_xlfn.NORM.DIST((LN(($L38*EXP($K38/100*AC$5)))-LN($J38)-$N38*AC$5)/($O38*SQRT(AC$5)),0,1,TRUE)))*EXP(-$F$1*AC$5)*INDEX('3)tpx females'!DM$57:DM$107,MATCH($Q38,'3)tpx females'!$DE$57:$DE$107,0))</f>
        <v>9355.0477209796099</v>
      </c>
      <c r="AD38" s="32">
        <f ca="1">($J38*EXP(AD$5*($N38+0.5*($O38)^2))*_xlfn.NORM.DIST((LN(($L38*EXP($K38/100*AD$5)))-LN($J38)-$N38*AD$5)/($O38*SQRT(AD$5))-$O38*SQRT(AD$5),0,1,TRUE)+$L38*EXP($K38/100*AD$5)*(1-_xlfn.NORM.DIST((LN(($L38*EXP($K38/100*AD$5)))-LN($J38)-$N38*AD$5)/($O38*SQRT(AD$5)),0,1,TRUE)))*EXP(-$F$1*AD$5)*INDEX('3)tpx females'!DN$57:DN$107,MATCH($Q38,'3)tpx females'!$DE$57:$DE$107,0))</f>
        <v>11079.643783405729</v>
      </c>
      <c r="AE38" s="32">
        <f ca="1">($J38*EXP(AE$5*($N38+0.5*($O38)^2))*_xlfn.NORM.DIST((LN(($L38*EXP($K38/100*AE$5)))-LN($J38)-$N38*AE$5)/($O38*SQRT(AE$5))-$O38*SQRT(AE$5),0,1,TRUE)+$L38*EXP($K38/100*AE$5)*(1-_xlfn.NORM.DIST((LN(($L38*EXP($K38/100*AE$5)))-LN($J38)-$N38*AE$5)/($O38*SQRT(AE$5)),0,1,TRUE)))*EXP(-$F$1*AE$5)*INDEX('3)tpx females'!DO$57:DO$107,MATCH($Q38,'3)tpx females'!$DE$57:$DE$107,0))</f>
        <v>12356.029791514258</v>
      </c>
      <c r="AF38" s="32">
        <f ca="1">($J38*EXP(AF$5*($N38+0.5*($O38)^2))*_xlfn.NORM.DIST((LN(($L38*EXP($K38/100*AF$5)))-LN($J38)-$N38*AF$5)/($O38*SQRT(AF$5))-$O38*SQRT(AF$5),0,1,TRUE)+$L38*EXP($K38/100*AF$5)*(1-_xlfn.NORM.DIST((LN(($L38*EXP($K38/100*AF$5)))-LN($J38)-$N38*AF$5)/($O38*SQRT(AF$5)),0,1,TRUE)))*EXP(-$F$1*AF$5)*INDEX('3)tpx females'!DP$57:DP$107,MATCH($Q38,'3)tpx females'!$DE$57:$DE$107,0))</f>
        <v>14280.594164255823</v>
      </c>
      <c r="AG38" s="32">
        <f ca="1">($J38*EXP(AG$5*($N38+0.5*($O38)^2))*_xlfn.NORM.DIST((LN(($L38*EXP($K38/100*AG$5)))-LN($J38)-$N38*AG$5)/($O38*SQRT(AG$5))-$O38*SQRT(AG$5),0,1,TRUE)+$L38*EXP($K38/100*AG$5)*(1-_xlfn.NORM.DIST((LN(($L38*EXP($K38/100*AG$5)))-LN($J38)-$N38*AG$5)/($O38*SQRT(AG$5)),0,1,TRUE)))*EXP(-$F$1*AG$5)*INDEX('3)tpx females'!DQ$57:DQ$107,MATCH($Q38,'3)tpx females'!$DE$57:$DE$107,0))</f>
        <v>15820.77776613523</v>
      </c>
      <c r="AH38" s="32">
        <f ca="1">($J38*EXP(AH$5*($N38+0.5*($O38)^2))*_xlfn.NORM.DIST((LN(($L38*EXP($K38/100*AH$5)))-LN($J38)-$N38*AH$5)/($O38*SQRT(AH$5))-$O38*SQRT(AH$5),0,1,TRUE)+$L38*EXP($K38/100*AH$5)*(1-_xlfn.NORM.DIST((LN(($L38*EXP($K38/100*AH$5)))-LN($J38)-$N38*AH$5)/($O38*SQRT(AH$5)),0,1,TRUE)))*EXP(-$F$1*AH$5)*INDEX('3)tpx females'!DR$57:DR$107,MATCH($Q38,'3)tpx females'!$DE$57:$DE$107,0))</f>
        <v>16572.347437413548</v>
      </c>
      <c r="AI38" s="32">
        <f ca="1">($J38*EXP(AI$5*($N38+0.5*($O38)^2))*_xlfn.NORM.DIST((LN(($L38*EXP($K38/100*AI$5)))-LN($J38)-$N38*AI$5)/($O38*SQRT(AI$5))-$O38*SQRT(AI$5),0,1,TRUE)+$L38*EXP($K38/100*AI$5)*(1-_xlfn.NORM.DIST((LN(($L38*EXP($K38/100*AI$5)))-LN($J38)-$N38*AI$5)/($O38*SQRT(AI$5)),0,1,TRUE)))*EXP(-$F$1*AI$5)*INDEX('3)tpx females'!DS$57:DS$107,MATCH($Q38,'3)tpx females'!$DE$57:$DE$107,0))</f>
        <v>18624.864438643104</v>
      </c>
      <c r="AJ38" s="32">
        <f ca="1">($J38*EXP(AJ$5*($N38+0.5*($O38)^2))*_xlfn.NORM.DIST((LN(($L38*EXP($K38/100*AJ$5)))-LN($J38)-$N38*AJ$5)/($O38*SQRT(AJ$5))-$O38*SQRT(AJ$5),0,1,TRUE)+$L38*EXP($K38/100*AJ$5)*(1-_xlfn.NORM.DIST((LN(($L38*EXP($K38/100*AJ$5)))-LN($J38)-$N38*AJ$5)/($O38*SQRT(AJ$5)),0,1,TRUE)))*EXP(-$F$1*AJ$5)*INDEX('3)tpx females'!DT$57:DT$107,MATCH($Q38,'3)tpx females'!$DE$57:$DE$107,0))</f>
        <v>21352.838998731095</v>
      </c>
      <c r="AK38" s="32">
        <f ca="1">($J38*EXP(AK$5*($N38+0.5*($O38)^2))*_xlfn.NORM.DIST((LN(($L38*EXP($K38/100*AK$5)))-LN($J38)-$N38*AK$5)/($O38*SQRT(AK$5))-$O38*SQRT(AK$5),0,1,TRUE)+$L38*EXP($K38/100*AK$5)*(1-_xlfn.NORM.DIST((LN(($L38*EXP($K38/100*AK$5)))-LN($J38)-$N38*AK$5)/($O38*SQRT(AK$5)),0,1,TRUE)))*EXP(-$F$1*AK$5)*INDEX('3)tpx females'!DU$57:DU$107,MATCH($Q38,'3)tpx females'!$DE$57:$DE$107,0))</f>
        <v>22616.270059659641</v>
      </c>
      <c r="AL38" s="32">
        <f ca="1">($J38*EXP(AL$5*($N38+0.5*($O38)^2))*_xlfn.NORM.DIST((LN(($L38*EXP($K38/100*AL$5)))-LN($J38)-$N38*AL$5)/($O38*SQRT(AL$5))-$O38*SQRT(AL$5),0,1,TRUE)+$L38*EXP($K38/100*AL$5)*(1-_xlfn.NORM.DIST((LN(($L38*EXP($K38/100*AL$5)))-LN($J38)-$N38*AL$5)/($O38*SQRT(AL$5)),0,1,TRUE)))*EXP(-$F$1*AL$5)*INDEX('3)tpx females'!DV$57:DV$107,MATCH($Q38,'3)tpx females'!$DE$57:$DE$107,0))</f>
        <v>24482.539969869096</v>
      </c>
      <c r="AM38" s="32">
        <f ca="1">($J38*EXP(AM$5*($N38+0.5*($O38)^2))*_xlfn.NORM.DIST((LN(($L38*EXP($K38/100*AM$5)))-LN($J38)-$N38*AM$5)/($O38*SQRT(AM$5))-$O38*SQRT(AM$5),0,1,TRUE)+$L38*EXP($K38/100*AM$5)*(1-_xlfn.NORM.DIST((LN(($L38*EXP($K38/100*AM$5)))-LN($J38)-$N38*AM$5)/($O38*SQRT(AM$5)),0,1,TRUE)))*EXP(-$F$1*AM$5)*INDEX('3)tpx females'!DW$57:DW$107,MATCH($Q38,'3)tpx females'!$DE$57:$DE$107,0))</f>
        <v>27556.350121755455</v>
      </c>
      <c r="AN38" s="32">
        <f ca="1">($J38*EXP(AN$5*($N38+0.5*($O38)^2))*_xlfn.NORM.DIST((LN(($L38*EXP($K38/100*AN$5)))-LN($J38)-$N38*AN$5)/($O38*SQRT(AN$5))-$O38*SQRT(AN$5),0,1,TRUE)+$L38*EXP($K38/100*AN$5)*(1-_xlfn.NORM.DIST((LN(($L38*EXP($K38/100*AN$5)))-LN($J38)-$N38*AN$5)/($O38*SQRT(AN$5)),0,1,TRUE)))*EXP(-$F$1*AN$5)*INDEX('3)tpx females'!DX$57:DX$107,MATCH($Q38,'3)tpx females'!$DE$57:$DE$107,0))</f>
        <v>28397.113362847886</v>
      </c>
      <c r="AO38" s="32">
        <f ca="1">($J38*EXP(AO$5*($N38+0.5*($O38)^2))*_xlfn.NORM.DIST((LN(($L38*EXP($K38/100*AO$5)))-LN($J38)-$N38*AO$5)/($O38*SQRT(AO$5))-$O38*SQRT(AO$5),0,1,TRUE)+$L38*EXP($K38/100*AO$5)*(1-_xlfn.NORM.DIST((LN(($L38*EXP($K38/100*AO$5)))-LN($J38)-$N38*AO$5)/($O38*SQRT(AO$5)),0,1,TRUE)))*EXP(-$F$1*AO$5)*INDEX('3)tpx females'!DY$57:DY$107,MATCH($Q38,'3)tpx females'!$DE$57:$DE$107,0))</f>
        <v>27462.523507351736</v>
      </c>
      <c r="AP38" s="32">
        <f ca="1">($J38*EXP(AP$5*($N38+0.5*($O38)^2))*_xlfn.NORM.DIST((LN(($L38*EXP($K38/100*AP$5)))-LN($J38)-$N38*AP$5)/($O38*SQRT(AP$5))-$O38*SQRT(AP$5),0,1,TRUE)+$L38*EXP($K38/100*AP$5)*(1-_xlfn.NORM.DIST((LN(($L38*EXP($K38/100*AP$5)))-LN($J38)-$N38*AP$5)/($O38*SQRT(AP$5)),0,1,TRUE)))*EXP(-$F$1*AP$5)*INDEX('3)tpx females'!DZ$57:DZ$107,MATCH($Q38,'3)tpx females'!$DE$57:$DE$107,0))</f>
        <v>26629.576757365841</v>
      </c>
      <c r="AQ38" s="32">
        <f ca="1">($J38*EXP(AQ$5*($N38+0.5*($O38)^2))*_xlfn.NORM.DIST((LN(($L38*EXP($K38/100*AQ$5)))-LN($J38)-$N38*AQ$5)/($O38*SQRT(AQ$5))-$O38*SQRT(AQ$5),0,1,TRUE)+$L38*EXP($K38/100*AQ$5)*(1-_xlfn.NORM.DIST((LN(($L38*EXP($K38/100*AQ$5)))-LN($J38)-$N38*AQ$5)/($O38*SQRT(AQ$5)),0,1,TRUE)))*EXP(-$F$1*AQ$5)*INDEX('3)tpx females'!EA$57:EA$107,MATCH($Q38,'3)tpx females'!$DE$57:$DE$107,0))</f>
        <v>25823.785895831985</v>
      </c>
      <c r="AR38" s="32">
        <f ca="1">($J38*EXP(AR$5*($N38+0.5*($O38)^2))*_xlfn.NORM.DIST((LN(($L38*EXP($K38/100*AR$5)))-LN($J38)-$N38*AR$5)/($O38*SQRT(AR$5))-$O38*SQRT(AR$5),0,1,TRUE)+$L38*EXP($K38/100*AR$5)*(1-_xlfn.NORM.DIST((LN(($L38*EXP($K38/100*AR$5)))-LN($J38)-$N38*AR$5)/($O38*SQRT(AR$5)),0,1,TRUE)))*EXP(-$F$1*AR$5)*INDEX('3)tpx females'!EB$57:EB$107,MATCH($Q38,'3)tpx females'!$DE$57:$DE$107,0))</f>
        <v>25390.854418671788</v>
      </c>
      <c r="AS38" s="32">
        <f ca="1">($J38*EXP(AS$5*($N38+0.5*($O38)^2))*_xlfn.NORM.DIST((LN(($L38*EXP($K38/100*AS$5)))-LN($J38)-$N38*AS$5)/($O38*SQRT(AS$5))-$O38*SQRT(AS$5),0,1,TRUE)+$L38*EXP($K38/100*AS$5)*(1-_xlfn.NORM.DIST((LN(($L38*EXP($K38/100*AS$5)))-LN($J38)-$N38*AS$5)/($O38*SQRT(AS$5)),0,1,TRUE)))*EXP(-$F$1*AS$5)*INDEX('3)tpx females'!EC$57:EC$107,MATCH($Q38,'3)tpx females'!$DE$57:$DE$107,0))</f>
        <v>22858.834224524293</v>
      </c>
      <c r="AT38" s="32">
        <f ca="1">($J38*EXP(AT$5*($N38+0.5*($O38)^2))*_xlfn.NORM.DIST((LN(($L38*EXP($K38/100*AT$5)))-LN($J38)-$N38*AT$5)/($O38*SQRT(AT$5))-$O38*SQRT(AT$5),0,1,TRUE)+$L38*EXP($K38/100*AT$5)*(1-_xlfn.NORM.DIST((LN(($L38*EXP($K38/100*AT$5)))-LN($J38)-$N38*AT$5)/($O38*SQRT(AT$5)),0,1,TRUE)))*EXP(-$F$1*AT$5)*INDEX('3)tpx females'!ED$57:ED$107,MATCH($Q38,'3)tpx females'!$DE$57:$DE$107,0))</f>
        <v>20325.405715249592</v>
      </c>
      <c r="AU38" s="32">
        <f ca="1">($J38*EXP(AU$5*($N38+0.5*($O38)^2))*_xlfn.NORM.DIST((LN(($L38*EXP($K38/100*AU$5)))-LN($J38)-$N38*AU$5)/($O38*SQRT(AU$5))-$O38*SQRT(AU$5),0,1,TRUE)+$L38*EXP($K38/100*AU$5)*(1-_xlfn.NORM.DIST((LN(($L38*EXP($K38/100*AU$5)))-LN($J38)-$N38*AU$5)/($O38*SQRT(AU$5)),0,1,TRUE)))*EXP(-$F$1*AU$5)*INDEX('3)tpx females'!EE$57:EE$107,MATCH($Q38,'3)tpx females'!$DE$57:$DE$107,0))</f>
        <v>17414.245446295092</v>
      </c>
      <c r="AV38" s="32">
        <f ca="1">($J38*EXP(AV$5*($N38+0.5*($O38)^2))*_xlfn.NORM.DIST((LN(($L38*EXP($K38/100*AV$5)))-LN($J38)-$N38*AV$5)/($O38*SQRT(AV$5))-$O38*SQRT(AV$5),0,1,TRUE)+$L38*EXP($K38/100*AV$5)*(1-_xlfn.NORM.DIST((LN(($L38*EXP($K38/100*AV$5)))-LN($J38)-$N38*AV$5)/($O38*SQRT(AV$5)),0,1,TRUE)))*EXP(-$F$1*AV$5)*INDEX('3)tpx females'!EF$57:EF$107,MATCH($Q38,'3)tpx females'!$DE$57:$DE$107,0))</f>
        <v>14306.926942112432</v>
      </c>
      <c r="AW38" s="32">
        <f ca="1">($J38*EXP(AW$5*($N38+0.5*($O38)^2))*_xlfn.NORM.DIST((LN(($L38*EXP($K38/100*AW$5)))-LN($J38)-$N38*AW$5)/($O38*SQRT(AW$5))-$O38*SQRT(AW$5),0,1,TRUE)+$L38*EXP($K38/100*AW$5)*(1-_xlfn.NORM.DIST((LN(($L38*EXP($K38/100*AW$5)))-LN($J38)-$N38*AW$5)/($O38*SQRT(AW$5)),0,1,TRUE)))*EXP(-$F$1*AW$5)*INDEX('3)tpx females'!EG$57:EG$107,MATCH($Q38,'3)tpx females'!$DE$57:$DE$107,0))</f>
        <v>11256.206253873665</v>
      </c>
      <c r="AX38" s="32">
        <f ca="1">($J38*EXP(AX$5*($N38+0.5*($O38)^2))*_xlfn.NORM.DIST((LN(($L38*EXP($K38/100*AX$5)))-LN($J38)-$N38*AX$5)/($O38*SQRT(AX$5))-$O38*SQRT(AX$5),0,1,TRUE)+$L38*EXP($K38/100*AX$5)*(1-_xlfn.NORM.DIST((LN(($L38*EXP($K38/100*AX$5)))-LN($J38)-$N38*AX$5)/($O38*SQRT(AX$5)),0,1,TRUE)))*EXP(-$F$1*AX$5)*INDEX('3)tpx females'!EH$57:EH$107,MATCH($Q38,'3)tpx females'!$DE$57:$DE$107,0))</f>
        <v>8490.2632222884167</v>
      </c>
      <c r="AY38" s="32">
        <f ca="1">($J38*EXP(AY$5*($N38+0.5*($O38)^2))*_xlfn.NORM.DIST((LN(($L38*EXP($K38/100*AY$5)))-LN($J38)-$N38*AY$5)/($O38*SQRT(AY$5))-$O38*SQRT(AY$5),0,1,TRUE)+$L38*EXP($K38/100*AY$5)*(1-_xlfn.NORM.DIST((LN(($L38*EXP($K38/100*AY$5)))-LN($J38)-$N38*AY$5)/($O38*SQRT(AY$5)),0,1,TRUE)))*EXP(-$F$1*AY$5)*INDEX('3)tpx females'!EI$57:EI$107,MATCH($Q38,'3)tpx females'!$DE$57:$DE$107,0))</f>
        <v>6086.6437175905585</v>
      </c>
      <c r="AZ38" s="32">
        <f ca="1">($J38*EXP(AZ$5*($N38+0.5*($O38)^2))*_xlfn.NORM.DIST((LN(($L38*EXP($K38/100*AZ$5)))-LN($J38)-$N38*AZ$5)/($O38*SQRT(AZ$5))-$O38*SQRT(AZ$5),0,1,TRUE)+$L38*EXP($K38/100*AZ$5)*(1-_xlfn.NORM.DIST((LN(($L38*EXP($K38/100*AZ$5)))-LN($J38)-$N38*AZ$5)/($O38*SQRT(AZ$5)),0,1,TRUE)))*EXP(-$F$1*AZ$5)*INDEX('3)tpx females'!EJ$57:EJ$107,MATCH($Q38,'3)tpx females'!$DE$57:$DE$107,0))</f>
        <v>4131.1270813844158</v>
      </c>
      <c r="BA38" s="32">
        <f ca="1">($J38*EXP(BA$5*($N38+0.5*($O38)^2))*_xlfn.NORM.DIST((LN(($L38*EXP($K38/100*BA$5)))-LN($J38)-$N38*BA$5)/($O38*SQRT(BA$5))-$O38*SQRT(BA$5),0,1,TRUE)+$L38*EXP($K38/100*BA$5)*(1-_xlfn.NORM.DIST((LN(($L38*EXP($K38/100*BA$5)))-LN($J38)-$N38*BA$5)/($O38*SQRT(BA$5)),0,1,TRUE)))*EXP(-$F$1*BA$5)*INDEX('3)tpx females'!EK$57:EK$107,MATCH($Q38,'3)tpx females'!$DE$57:$DE$107,0))</f>
        <v>2675.1580890451073</v>
      </c>
      <c r="BB38" s="32">
        <f ca="1">($J38*EXP(BB$5*($N38+0.5*($O38)^2))*_xlfn.NORM.DIST((LN(($L38*EXP($K38/100*BB$5)))-LN($J38)-$N38*BB$5)/($O38*SQRT(BB$5))-$O38*SQRT(BB$5),0,1,TRUE)+$L38*EXP($K38/100*BB$5)*(1-_xlfn.NORM.DIST((LN(($L38*EXP($K38/100*BB$5)))-LN($J38)-$N38*BB$5)/($O38*SQRT(BB$5)),0,1,TRUE)))*EXP(-$F$1*BB$5)*INDEX('3)tpx females'!EL$57:EL$107,MATCH($Q38,'3)tpx females'!$DE$57:$DE$107,0))</f>
        <v>1639.7298979381096</v>
      </c>
      <c r="BC38" s="32">
        <f ca="1">($J38*EXP(BC$5*($N38+0.5*($O38)^2))*_xlfn.NORM.DIST((LN(($L38*EXP($K38/100*BC$5)))-LN($J38)-$N38*BC$5)/($O38*SQRT(BC$5))-$O38*SQRT(BC$5),0,1,TRUE)+$L38*EXP($K38/100*BC$5)*(1-_xlfn.NORM.DIST((LN(($L38*EXP($K38/100*BC$5)))-LN($J38)-$N38*BC$5)/($O38*SQRT(BC$5)),0,1,TRUE)))*EXP(-$F$1*BC$5)*INDEX('3)tpx females'!EM$57:EM$107,MATCH($Q38,'3)tpx females'!$DE$57:$DE$107,0))</f>
        <v>959.41832632427747</v>
      </c>
      <c r="BD38" s="32">
        <f ca="1">($J38*EXP(BD$5*($N38+0.5*($O38)^2))*_xlfn.NORM.DIST((LN(($L38*EXP($K38/100*BD$5)))-LN($J38)-$N38*BD$5)/($O38*SQRT(BD$5))-$O38*SQRT(BD$5),0,1,TRUE)+$L38*EXP($K38/100*BD$5)*(1-_xlfn.NORM.DIST((LN(($L38*EXP($K38/100*BD$5)))-LN($J38)-$N38*BD$5)/($O38*SQRT(BD$5)),0,1,TRUE)))*EXP(-$F$1*BD$5)*INDEX('3)tpx females'!EN$57:EN$107,MATCH($Q38,'3)tpx females'!$DE$57:$DE$107,0))</f>
        <v>512.21959941986006</v>
      </c>
      <c r="BE38" s="32">
        <f ca="1">($J38*EXP(BE$5*($N38+0.5*($O38)^2))*_xlfn.NORM.DIST((LN(($L38*EXP($K38/100*BE$5)))-LN($J38)-$N38*BE$5)/($O38*SQRT(BE$5))-$O38*SQRT(BE$5),0,1,TRUE)+$L38*EXP($K38/100*BE$5)*(1-_xlfn.NORM.DIST((LN(($L38*EXP($K38/100*BE$5)))-LN($J38)-$N38*BE$5)/($O38*SQRT(BE$5)),0,1,TRUE)))*EXP(-$F$1*BE$5)*INDEX('3)tpx females'!EO$57:EO$107,MATCH($Q38,'3)tpx females'!$DE$57:$DE$107,0))</f>
        <v>278.69017296174781</v>
      </c>
      <c r="BF38" s="32">
        <f ca="1">($J38*EXP(BF$5*($N38+0.5*($O38)^2))*_xlfn.NORM.DIST((LN(($L38*EXP($K38/100*BF$5)))-LN($J38)-$N38*BF$5)/($O38*SQRT(BF$5))-$O38*SQRT(BF$5),0,1,TRUE)+$L38*EXP($K38/100*BF$5)*(1-_xlfn.NORM.DIST((LN(($L38*EXP($K38/100*BF$5)))-LN($J38)-$N38*BF$5)/($O38*SQRT(BF$5)),0,1,TRUE)))*EXP(-$F$1*BF$5)*INDEX('3)tpx females'!EP$57:EP$107,MATCH($Q38,'3)tpx females'!$DE$57:$DE$107,0))</f>
        <v>156.16097086148841</v>
      </c>
      <c r="BG38" s="32">
        <f ca="1">($J38*EXP(BG$5*($N38+0.5*($O38)^2))*_xlfn.NORM.DIST((LN(($L38*EXP($K38/100*BG$5)))-LN($J38)-$N38*BG$5)/($O38*SQRT(BG$5))-$O38*SQRT(BG$5),0,1,TRUE)+$L38*EXP($K38/100*BG$5)*(1-_xlfn.NORM.DIST((LN(($L38*EXP($K38/100*BG$5)))-LN($J38)-$N38*BG$5)/($O38*SQRT(BG$5)),0,1,TRUE)))*EXP(-$F$1*BG$5)*INDEX('3)tpx females'!EQ$57:EQ$107,MATCH($Q38,'3)tpx females'!$DE$57:$DE$107,0))</f>
        <v>66.821699004964557</v>
      </c>
      <c r="BH38" s="32">
        <f ca="1">($J38*EXP(BH$5*($N38+0.5*($O38)^2))*_xlfn.NORM.DIST((LN(($L38*EXP($K38/100*BH$5)))-LN($J38)-$N38*BH$5)/($O38*SQRT(BH$5))-$O38*SQRT(BH$5),0,1,TRUE)+$L38*EXP($K38/100*BH$5)*(1-_xlfn.NORM.DIST((LN(($L38*EXP($K38/100*BH$5)))-LN($J38)-$N38*BH$5)/($O38*SQRT(BH$5)),0,1,TRUE)))*EXP(-$F$1*BH$5)*INDEX('3)tpx females'!ER$57:ER$107,MATCH($Q38,'3)tpx females'!$DE$57:$DE$107,0))</f>
        <v>0</v>
      </c>
      <c r="BI38" s="32">
        <f ca="1">($J38*EXP(BI$5*($N38+0.5*($O38)^2))*_xlfn.NORM.DIST((LN(($L38*EXP($K38/100*BI$5)))-LN($J38)-$N38*BI$5)/($O38*SQRT(BI$5))-$O38*SQRT(BI$5),0,1,TRUE)+$L38*EXP($K38/100*BI$5)*(1-_xlfn.NORM.DIST((LN(($L38*EXP($K38/100*BI$5)))-LN($J38)-$N38*BI$5)/($O38*SQRT(BI$5)),0,1,TRUE)))*EXP(-$F$1*BI$5)*INDEX('3)tpx females'!ES$57:ES$107,MATCH($Q38,'3)tpx females'!$DE$57:$DE$107,0))</f>
        <v>0</v>
      </c>
      <c r="BJ38" s="32">
        <f ca="1">($J38*EXP(BJ$5*($N38+0.5*($O38)^2))*_xlfn.NORM.DIST((LN(($L38*EXP($K38/100*BJ$5)))-LN($J38)-$N38*BJ$5)/($O38*SQRT(BJ$5))-$O38*SQRT(BJ$5),0,1,TRUE)+$L38*EXP($K38/100*BJ$5)*(1-_xlfn.NORM.DIST((LN(($L38*EXP($K38/100*BJ$5)))-LN($J38)-$N38*BJ$5)/($O38*SQRT(BJ$5)),0,1,TRUE)))*EXP(-$F$1*BJ$5)*INDEX('3)tpx females'!ET$57:ET$107,MATCH($Q38,'3)tpx females'!$DE$57:$DE$107,0))</f>
        <v>0</v>
      </c>
      <c r="BK38" s="32">
        <f ca="1">($J38*EXP(BK$5*($N38+0.5*($O38)^2))*_xlfn.NORM.DIST((LN(($L38*EXP($K38/100*BK$5)))-LN($J38)-$N38*BK$5)/($O38*SQRT(BK$5))-$O38*SQRT(BK$5),0,1,TRUE)+$L38*EXP($K38/100*BK$5)*(1-_xlfn.NORM.DIST((LN(($L38*EXP($K38/100*BK$5)))-LN($J38)-$N38*BK$5)/($O38*SQRT(BK$5)),0,1,TRUE)))*EXP(-$F$1*BK$5)*INDEX('3)tpx females'!EU$57:EU$107,MATCH($Q38,'3)tpx females'!$DE$57:$DE$107,0))</f>
        <v>0</v>
      </c>
      <c r="BL38" s="32">
        <f ca="1">($J38*EXP(BL$5*($N38+0.5*($O38)^2))*_xlfn.NORM.DIST((LN(($L38*EXP($K38/100*BL$5)))-LN($J38)-$N38*BL$5)/($O38*SQRT(BL$5))-$O38*SQRT(BL$5),0,1,TRUE)+$L38*EXP($K38/100*BL$5)*(1-_xlfn.NORM.DIST((LN(($L38*EXP($K38/100*BL$5)))-LN($J38)-$N38*BL$5)/($O38*SQRT(BL$5)),0,1,TRUE)))*EXP(-$F$1*BL$5)*INDEX('3)tpx females'!EV$57:EV$107,MATCH($Q38,'3)tpx females'!$DE$57:$DE$107,0))</f>
        <v>0</v>
      </c>
      <c r="BM38" s="32">
        <f ca="1">($J38*EXP(BM$5*($N38+0.5*($O38)^2))*_xlfn.NORM.DIST((LN(($L38*EXP($K38/100*BM$5)))-LN($J38)-$N38*BM$5)/($O38*SQRT(BM$5))-$O38*SQRT(BM$5),0,1,TRUE)+$L38*EXP($K38/100*BM$5)*(1-_xlfn.NORM.DIST((LN(($L38*EXP($K38/100*BM$5)))-LN($J38)-$N38*BM$5)/($O38*SQRT(BM$5)),0,1,TRUE)))*EXP(-$F$1*BM$5)*INDEX('3)tpx females'!EW$57:EW$107,MATCH($Q38,'3)tpx females'!$DE$57:$DE$107,0))</f>
        <v>0</v>
      </c>
      <c r="BN38" s="32">
        <f ca="1">($J38*EXP(BN$5*($N38+0.5*($O38)^2))*_xlfn.NORM.DIST((LN(($L38*EXP($K38/100*BN$5)))-LN($J38)-$N38*BN$5)/($O38*SQRT(BN$5))-$O38*SQRT(BN$5),0,1,TRUE)+$L38*EXP($K38/100*BN$5)*(1-_xlfn.NORM.DIST((LN(($L38*EXP($K38/100*BN$5)))-LN($J38)-$N38*BN$5)/($O38*SQRT(BN$5)),0,1,TRUE)))*EXP(-$F$1*BN$5)*INDEX('3)tpx females'!EX$57:EX$107,MATCH($Q38,'3)tpx females'!$DE$57:$DE$107,0))</f>
        <v>0</v>
      </c>
      <c r="BO38" s="32">
        <f ca="1">($J38*EXP(BO$5*($N38+0.5*($O38)^2))*_xlfn.NORM.DIST((LN(($L38*EXP($K38/100*BO$5)))-LN($J38)-$N38*BO$5)/($O38*SQRT(BO$5))-$O38*SQRT(BO$5),0,1,TRUE)+$L38*EXP($K38/100*BO$5)*(1-_xlfn.NORM.DIST((LN(($L38*EXP($K38/100*BO$5)))-LN($J38)-$N38*BO$5)/($O38*SQRT(BO$5)),0,1,TRUE)))*EXP(-$F$1*BO$5)*INDEX('3)tpx females'!EY$57:EY$107,MATCH($Q38,'3)tpx females'!$DE$57:$DE$107,0))</f>
        <v>0</v>
      </c>
      <c r="BP38" s="32">
        <f ca="1">($J38*EXP(BP$5*($N38+0.5*($O38)^2))*_xlfn.NORM.DIST((LN(($L38*EXP($K38/100*BP$5)))-LN($J38)-$N38*BP$5)/($O38*SQRT(BP$5))-$O38*SQRT(BP$5),0,1,TRUE)+$L38*EXP($K38/100*BP$5)*(1-_xlfn.NORM.DIST((LN(($L38*EXP($K38/100*BP$5)))-LN($J38)-$N38*BP$5)/($O38*SQRT(BP$5)),0,1,TRUE)))*EXP(-$F$1*BP$5)*INDEX('3)tpx females'!EZ$57:EZ$107,MATCH($Q38,'3)tpx females'!$DE$57:$DE$107,0))</f>
        <v>0</v>
      </c>
      <c r="BQ38" s="32">
        <f ca="1">($J38*EXP(BQ$5*($N38+0.5*($O38)^2))*_xlfn.NORM.DIST((LN(($L38*EXP($K38/100*BQ$5)))-LN($J38)-$N38*BQ$5)/($O38*SQRT(BQ$5))-$O38*SQRT(BQ$5),0,1,TRUE)+$L38*EXP($K38/100*BQ$5)*(1-_xlfn.NORM.DIST((LN(($L38*EXP($K38/100*BQ$5)))-LN($J38)-$N38*BQ$5)/($O38*SQRT(BQ$5)),0,1,TRUE)))*EXP(-$F$1*BQ$5)*INDEX('3)tpx females'!FA$57:FA$107,MATCH($Q38,'3)tpx females'!$DE$57:$DE$107,0))</f>
        <v>0</v>
      </c>
      <c r="BR38" s="32">
        <f ca="1">($J38*EXP(BR$5*($N38+0.5*($O38)^2))*_xlfn.NORM.DIST((LN(($L38*EXP($K38/100*BR$5)))-LN($J38)-$N38*BR$5)/($O38*SQRT(BR$5))-$O38*SQRT(BR$5),0,1,TRUE)+$L38*EXP($K38/100*BR$5)*(1-_xlfn.NORM.DIST((LN(($L38*EXP($K38/100*BR$5)))-LN($J38)-$N38*BR$5)/($O38*SQRT(BR$5)),0,1,TRUE)))*EXP(-$F$1*BR$5)*INDEX('3)tpx females'!FB$57:FB$107,MATCH($Q38,'3)tpx females'!$DE$57:$DE$107,0))</f>
        <v>0</v>
      </c>
      <c r="BS38" s="32">
        <f ca="1">($J38*EXP(BS$5*($N38+0.5*($O38)^2))*_xlfn.NORM.DIST((LN(($L38*EXP($K38/100*BS$5)))-LN($J38)-$N38*BS$5)/($O38*SQRT(BS$5))-$O38*SQRT(BS$5),0,1,TRUE)+$L38*EXP($K38/100*BS$5)*(1-_xlfn.NORM.DIST((LN(($L38*EXP($K38/100*BS$5)))-LN($J38)-$N38*BS$5)/($O38*SQRT(BS$5)),0,1,TRUE)))*EXP(-$F$1*BS$5)*INDEX('3)tpx females'!FC$57:FC$107,MATCH($Q38,'3)tpx females'!$DE$57:$DE$107,0))</f>
        <v>0</v>
      </c>
      <c r="BT38" s="32">
        <f ca="1">($J38*EXP(BT$5*($N38+0.5*($O38)^2))*_xlfn.NORM.DIST((LN(($L38*EXP($K38/100*BT$5)))-LN($J38)-$N38*BT$5)/($O38*SQRT(BT$5))-$O38*SQRT(BT$5),0,1,TRUE)+$L38*EXP($K38/100*BT$5)*(1-_xlfn.NORM.DIST((LN(($L38*EXP($K38/100*BT$5)))-LN($J38)-$N38*BT$5)/($O38*SQRT(BT$5)),0,1,TRUE)))*EXP(-$F$1*BT$5)*INDEX('3)tpx females'!FD$57:FD$107,MATCH($Q38,'3)tpx females'!$DE$57:$DE$107,0))</f>
        <v>0</v>
      </c>
    </row>
    <row r="39" spans="2:72" x14ac:dyDescent="0.25">
      <c r="B39" s="32" t="s">
        <v>16</v>
      </c>
      <c r="C39" s="32" t="s">
        <v>14</v>
      </c>
      <c r="D39" s="49">
        <v>15695</v>
      </c>
      <c r="E39" s="32" t="s">
        <v>13</v>
      </c>
      <c r="F39" s="32" t="s">
        <v>17</v>
      </c>
      <c r="G39" s="49" t="s">
        <v>17</v>
      </c>
      <c r="H39" s="32" t="s">
        <v>17</v>
      </c>
      <c r="I39" s="32" t="s">
        <v>24</v>
      </c>
      <c r="J39" s="32">
        <v>415222.5</v>
      </c>
      <c r="K39" s="32">
        <v>7.85</v>
      </c>
      <c r="L39" s="32">
        <f>'3) 2016 cases'!M39*EXP('3) 2016 cases'!L39/100)</f>
        <v>171084.52955930697</v>
      </c>
      <c r="M39" s="32"/>
      <c r="N39" s="32">
        <f>INDEX('2b)Working'!$I$61:$P$61,MATCH($I39,'2b)Working'!$I$60:$P$60,0))</f>
        <v>7.2302392103851601E-2</v>
      </c>
      <c r="O39" s="32">
        <f>INDEX('2b)Working'!$I$62:$P$62,MATCH($I39,'2b)Working'!$I$60:$P$60,0))</f>
        <v>5.5424966377019061E-2</v>
      </c>
      <c r="P39" s="32"/>
      <c r="Q39" s="32">
        <f t="shared" si="3"/>
        <v>75</v>
      </c>
      <c r="U39" s="32">
        <f t="shared" ca="1" si="2"/>
        <v>193818.19041926306</v>
      </c>
      <c r="W39" s="32">
        <f ca="1">($J39*EXP(W$5*($N39+0.5*($O39)^2))*_xlfn.NORM.DIST((LN(($L39*EXP($K39/100*W$5)))-LN($J39)-$N39*W$5)/($O39*SQRT(W$5))-$O39*SQRT(W$5),0,1,TRUE)+$L39*EXP($K39/100*W$5)*(1-_xlfn.NORM.DIST((LN(($L39*EXP($K39/100*W$5)))-LN($J39)-$N39*W$5)/($O39*SQRT(W$5)),0,1,TRUE)))*EXP(-$F$1*W$5)*INDEX('3)tpx females'!DG$57:DG$107,MATCH($Q39,'3)tpx females'!$DE$57:$DE$107,0))</f>
        <v>2686.4128597582439</v>
      </c>
      <c r="X39" s="32">
        <f ca="1">($J39*EXP(X$5*($N39+0.5*($O39)^2))*_xlfn.NORM.DIST((LN(($L39*EXP($K39/100*X$5)))-LN($J39)-$N39*X$5)/($O39*SQRT(X$5))-$O39*SQRT(X$5),0,1,TRUE)+$L39*EXP($K39/100*X$5)*(1-_xlfn.NORM.DIST((LN(($L39*EXP($K39/100*X$5)))-LN($J39)-$N39*X$5)/($O39*SQRT(X$5)),0,1,TRUE)))*EXP(-$F$1*X$5)*INDEX('3)tpx females'!DH$57:DH$107,MATCH($Q39,'3)tpx females'!$DE$57:$DE$107,0))</f>
        <v>2961.7281206777752</v>
      </c>
      <c r="Y39" s="32">
        <f ca="1">($J39*EXP(Y$5*($N39+0.5*($O39)^2))*_xlfn.NORM.DIST((LN(($L39*EXP($K39/100*Y$5)))-LN($J39)-$N39*Y$5)/($O39*SQRT(Y$5))-$O39*SQRT(Y$5),0,1,TRUE)+$L39*EXP($K39/100*Y$5)*(1-_xlfn.NORM.DIST((LN(($L39*EXP($K39/100*Y$5)))-LN($J39)-$N39*Y$5)/($O39*SQRT(Y$5)),0,1,TRUE)))*EXP(-$F$1*Y$5)*INDEX('3)tpx females'!DI$57:DI$107,MATCH($Q39,'3)tpx females'!$DE$57:$DE$107,0))</f>
        <v>3391.7052914835253</v>
      </c>
      <c r="Z39" s="32">
        <f ca="1">($J39*EXP(Z$5*($N39+0.5*($O39)^2))*_xlfn.NORM.DIST((LN(($L39*EXP($K39/100*Z$5)))-LN($J39)-$N39*Z$5)/($O39*SQRT(Z$5))-$O39*SQRT(Z$5),0,1,TRUE)+$L39*EXP($K39/100*Z$5)*(1-_xlfn.NORM.DIST((LN(($L39*EXP($K39/100*Z$5)))-LN($J39)-$N39*Z$5)/($O39*SQRT(Z$5)),0,1,TRUE)))*EXP(-$F$1*Z$5)*INDEX('3)tpx females'!DJ$57:DJ$107,MATCH($Q39,'3)tpx females'!$DE$57:$DE$107,0))</f>
        <v>3660.8116117025802</v>
      </c>
      <c r="AA39" s="32">
        <f ca="1">($J39*EXP(AA$5*($N39+0.5*($O39)^2))*_xlfn.NORM.DIST((LN(($L39*EXP($K39/100*AA$5)))-LN($J39)-$N39*AA$5)/($O39*SQRT(AA$5))-$O39*SQRT(AA$5),0,1,TRUE)+$L39*EXP($K39/100*AA$5)*(1-_xlfn.NORM.DIST((LN(($L39*EXP($K39/100*AA$5)))-LN($J39)-$N39*AA$5)/($O39*SQRT(AA$5)),0,1,TRUE)))*EXP(-$F$1*AA$5)*INDEX('3)tpx females'!DK$57:DK$107,MATCH($Q39,'3)tpx females'!$DE$57:$DE$107,0))</f>
        <v>3966.2603503707273</v>
      </c>
      <c r="AB39" s="32">
        <f ca="1">($J39*EXP(AB$5*($N39+0.5*($O39)^2))*_xlfn.NORM.DIST((LN(($L39*EXP($K39/100*AB$5)))-LN($J39)-$N39*AB$5)/($O39*SQRT(AB$5))-$O39*SQRT(AB$5),0,1,TRUE)+$L39*EXP($K39/100*AB$5)*(1-_xlfn.NORM.DIST((LN(($L39*EXP($K39/100*AB$5)))-LN($J39)-$N39*AB$5)/($O39*SQRT(AB$5)),0,1,TRUE)))*EXP(-$F$1*AB$5)*INDEX('3)tpx females'!DL$57:DL$107,MATCH($Q39,'3)tpx females'!$DE$57:$DE$107,0))</f>
        <v>4694.6870283166108</v>
      </c>
      <c r="AC39" s="32">
        <f ca="1">($J39*EXP(AC$5*($N39+0.5*($O39)^2))*_xlfn.NORM.DIST((LN(($L39*EXP($K39/100*AC$5)))-LN($J39)-$N39*AC$5)/($O39*SQRT(AC$5))-$O39*SQRT(AC$5),0,1,TRUE)+$L39*EXP($K39/100*AC$5)*(1-_xlfn.NORM.DIST((LN(($L39*EXP($K39/100*AC$5)))-LN($J39)-$N39*AC$5)/($O39*SQRT(AC$5)),0,1,TRUE)))*EXP(-$F$1*AC$5)*INDEX('3)tpx females'!DM$57:DM$107,MATCH($Q39,'3)tpx females'!$DE$57:$DE$107,0))</f>
        <v>5192.7050825543865</v>
      </c>
      <c r="AD39" s="32">
        <f ca="1">($J39*EXP(AD$5*($N39+0.5*($O39)^2))*_xlfn.NORM.DIST((LN(($L39*EXP($K39/100*AD$5)))-LN($J39)-$N39*AD$5)/($O39*SQRT(AD$5))-$O39*SQRT(AD$5),0,1,TRUE)+$L39*EXP($K39/100*AD$5)*(1-_xlfn.NORM.DIST((LN(($L39*EXP($K39/100*AD$5)))-LN($J39)-$N39*AD$5)/($O39*SQRT(AD$5)),0,1,TRUE)))*EXP(-$F$1*AD$5)*INDEX('3)tpx females'!DN$57:DN$107,MATCH($Q39,'3)tpx females'!$DE$57:$DE$107,0))</f>
        <v>6004.0934772138617</v>
      </c>
      <c r="AE39" s="32">
        <f ca="1">($J39*EXP(AE$5*($N39+0.5*($O39)^2))*_xlfn.NORM.DIST((LN(($L39*EXP($K39/100*AE$5)))-LN($J39)-$N39*AE$5)/($O39*SQRT(AE$5))-$O39*SQRT(AE$5),0,1,TRUE)+$L39*EXP($K39/100*AE$5)*(1-_xlfn.NORM.DIST((LN(($L39*EXP($K39/100*AE$5)))-LN($J39)-$N39*AE$5)/($O39*SQRT(AE$5)),0,1,TRUE)))*EXP(-$F$1*AE$5)*INDEX('3)tpx females'!DO$57:DO$107,MATCH($Q39,'3)tpx females'!$DE$57:$DE$107,0))</f>
        <v>6649.8753114540395</v>
      </c>
      <c r="AF39" s="32">
        <f ca="1">($J39*EXP(AF$5*($N39+0.5*($O39)^2))*_xlfn.NORM.DIST((LN(($L39*EXP($K39/100*AF$5)))-LN($J39)-$N39*AF$5)/($O39*SQRT(AF$5))-$O39*SQRT(AF$5),0,1,TRUE)+$L39*EXP($K39/100*AF$5)*(1-_xlfn.NORM.DIST((LN(($L39*EXP($K39/100*AF$5)))-LN($J39)-$N39*AF$5)/($O39*SQRT(AF$5)),0,1,TRUE)))*EXP(-$F$1*AF$5)*INDEX('3)tpx females'!DP$57:DP$107,MATCH($Q39,'3)tpx females'!$DE$57:$DE$107,0))</f>
        <v>6955.0131220682533</v>
      </c>
      <c r="AG39" s="32">
        <f ca="1">($J39*EXP(AG$5*($N39+0.5*($O39)^2))*_xlfn.NORM.DIST((LN(($L39*EXP($K39/100*AG$5)))-LN($J39)-$N39*AG$5)/($O39*SQRT(AG$5))-$O39*SQRT(AG$5),0,1,TRUE)+$L39*EXP($K39/100*AG$5)*(1-_xlfn.NORM.DIST((LN(($L39*EXP($K39/100*AG$5)))-LN($J39)-$N39*AG$5)/($O39*SQRT(AG$5)),0,1,TRUE)))*EXP(-$F$1*AG$5)*INDEX('3)tpx females'!DQ$57:DQ$107,MATCH($Q39,'3)tpx females'!$DE$57:$DE$107,0))</f>
        <v>7802.2033207112772</v>
      </c>
      <c r="AH39" s="32">
        <f ca="1">($J39*EXP(AH$5*($N39+0.5*($O39)^2))*_xlfn.NORM.DIST((LN(($L39*EXP($K39/100*AH$5)))-LN($J39)-$N39*AH$5)/($O39*SQRT(AH$5))-$O39*SQRT(AH$5),0,1,TRUE)+$L39*EXP($K39/100*AH$5)*(1-_xlfn.NORM.DIST((LN(($L39*EXP($K39/100*AH$5)))-LN($J39)-$N39*AH$5)/($O39*SQRT(AH$5)),0,1,TRUE)))*EXP(-$F$1*AH$5)*INDEX('3)tpx females'!DR$57:DR$107,MATCH($Q39,'3)tpx females'!$DE$57:$DE$107,0))</f>
        <v>8899.0794556013207</v>
      </c>
      <c r="AI39" s="32">
        <f ca="1">($J39*EXP(AI$5*($N39+0.5*($O39)^2))*_xlfn.NORM.DIST((LN(($L39*EXP($K39/100*AI$5)))-LN($J39)-$N39*AI$5)/($O39*SQRT(AI$5))-$O39*SQRT(AI$5),0,1,TRUE)+$L39*EXP($K39/100*AI$5)*(1-_xlfn.NORM.DIST((LN(($L39*EXP($K39/100*AI$5)))-LN($J39)-$N39*AI$5)/($O39*SQRT(AI$5)),0,1,TRUE)))*EXP(-$F$1*AI$5)*INDEX('3)tpx females'!DS$57:DS$107,MATCH($Q39,'3)tpx females'!$DE$57:$DE$107,0))</f>
        <v>9414.1928699139989</v>
      </c>
      <c r="AJ39" s="32">
        <f ca="1">($J39*EXP(AJ$5*($N39+0.5*($O39)^2))*_xlfn.NORM.DIST((LN(($L39*EXP($K39/100*AJ$5)))-LN($J39)-$N39*AJ$5)/($O39*SQRT(AJ$5))-$O39*SQRT(AJ$5),0,1,TRUE)+$L39*EXP($K39/100*AJ$5)*(1-_xlfn.NORM.DIST((LN(($L39*EXP($K39/100*AJ$5)))-LN($J39)-$N39*AJ$5)/($O39*SQRT(AJ$5)),0,1,TRUE)))*EXP(-$F$1*AJ$5)*INDEX('3)tpx females'!DT$57:DT$107,MATCH($Q39,'3)tpx females'!$DE$57:$DE$107,0))</f>
        <v>10159.271976189533</v>
      </c>
      <c r="AK39" s="32">
        <f ca="1">($J39*EXP(AK$5*($N39+0.5*($O39)^2))*_xlfn.NORM.DIST((LN(($L39*EXP($K39/100*AK$5)))-LN($J39)-$N39*AK$5)/($O39*SQRT(AK$5))-$O39*SQRT(AK$5),0,1,TRUE)+$L39*EXP($K39/100*AK$5)*(1-_xlfn.NORM.DIST((LN(($L39*EXP($K39/100*AK$5)))-LN($J39)-$N39*AK$5)/($O39*SQRT(AK$5)),0,1,TRUE)))*EXP(-$F$1*AK$5)*INDEX('3)tpx females'!DU$57:DU$107,MATCH($Q39,'3)tpx females'!$DE$57:$DE$107,0))</f>
        <v>11379.700674274012</v>
      </c>
      <c r="AL39" s="32">
        <f ca="1">($J39*EXP(AL$5*($N39+0.5*($O39)^2))*_xlfn.NORM.DIST((LN(($L39*EXP($K39/100*AL$5)))-LN($J39)-$N39*AL$5)/($O39*SQRT(AL$5))-$O39*SQRT(AL$5),0,1,TRUE)+$L39*EXP($K39/100*AL$5)*(1-_xlfn.NORM.DIST((LN(($L39*EXP($K39/100*AL$5)))-LN($J39)-$N39*AL$5)/($O39*SQRT(AL$5)),0,1,TRUE)))*EXP(-$F$1*AL$5)*INDEX('3)tpx females'!DV$57:DV$107,MATCH($Q39,'3)tpx females'!$DE$57:$DE$107,0))</f>
        <v>11696.966524175852</v>
      </c>
      <c r="AM39" s="32">
        <f ca="1">($J39*EXP(AM$5*($N39+0.5*($O39)^2))*_xlfn.NORM.DIST((LN(($L39*EXP($K39/100*AM$5)))-LN($J39)-$N39*AM$5)/($O39*SQRT(AM$5))-$O39*SQRT(AM$5),0,1,TRUE)+$L39*EXP($K39/100*AM$5)*(1-_xlfn.NORM.DIST((LN(($L39*EXP($K39/100*AM$5)))-LN($J39)-$N39*AM$5)/($O39*SQRT(AM$5)),0,1,TRUE)))*EXP(-$F$1*AM$5)*INDEX('3)tpx females'!DW$57:DW$107,MATCH($Q39,'3)tpx females'!$DE$57:$DE$107,0))</f>
        <v>11292.706488910633</v>
      </c>
      <c r="AN39" s="32">
        <f ca="1">($J39*EXP(AN$5*($N39+0.5*($O39)^2))*_xlfn.NORM.DIST((LN(($L39*EXP($K39/100*AN$5)))-LN($J39)-$N39*AN$5)/($O39*SQRT(AN$5))-$O39*SQRT(AN$5),0,1,TRUE)+$L39*EXP($K39/100*AN$5)*(1-_xlfn.NORM.DIST((LN(($L39*EXP($K39/100*AN$5)))-LN($J39)-$N39*AN$5)/($O39*SQRT(AN$5)),0,1,TRUE)))*EXP(-$F$1*AN$5)*INDEX('3)tpx females'!DX$57:DX$107,MATCH($Q39,'3)tpx females'!$DE$57:$DE$107,0))</f>
        <v>10927.756456839044</v>
      </c>
      <c r="AO39" s="32">
        <f ca="1">($J39*EXP(AO$5*($N39+0.5*($O39)^2))*_xlfn.NORM.DIST((LN(($L39*EXP($K39/100*AO$5)))-LN($J39)-$N39*AO$5)/($O39*SQRT(AO$5))-$O39*SQRT(AO$5),0,1,TRUE)+$L39*EXP($K39/100*AO$5)*(1-_xlfn.NORM.DIST((LN(($L39*EXP($K39/100*AO$5)))-LN($J39)-$N39*AO$5)/($O39*SQRT(AO$5)),0,1,TRUE)))*EXP(-$F$1*AO$5)*INDEX('3)tpx females'!DY$57:DY$107,MATCH($Q39,'3)tpx females'!$DE$57:$DE$107,0))</f>
        <v>10572.182664813021</v>
      </c>
      <c r="AP39" s="32">
        <f ca="1">($J39*EXP(AP$5*($N39+0.5*($O39)^2))*_xlfn.NORM.DIST((LN(($L39*EXP($K39/100*AP$5)))-LN($J39)-$N39*AP$5)/($O39*SQRT(AP$5))-$O39*SQRT(AP$5),0,1,TRUE)+$L39*EXP($K39/100*AP$5)*(1-_xlfn.NORM.DIST((LN(($L39*EXP($K39/100*AP$5)))-LN($J39)-$N39*AP$5)/($O39*SQRT(AP$5)),0,1,TRUE)))*EXP(-$F$1*AP$5)*INDEX('3)tpx females'!DZ$57:DZ$107,MATCH($Q39,'3)tpx females'!$DE$57:$DE$107,0))</f>
        <v>10364.375536731619</v>
      </c>
      <c r="AQ39" s="32">
        <f ca="1">($J39*EXP(AQ$5*($N39+0.5*($O39)^2))*_xlfn.NORM.DIST((LN(($L39*EXP($K39/100*AQ$5)))-LN($J39)-$N39*AQ$5)/($O39*SQRT(AQ$5))-$O39*SQRT(AQ$5),0,1,TRUE)+$L39*EXP($K39/100*AQ$5)*(1-_xlfn.NORM.DIST((LN(($L39*EXP($K39/100*AQ$5)))-LN($J39)-$N39*AQ$5)/($O39*SQRT(AQ$5)),0,1,TRUE)))*EXP(-$F$1*AQ$5)*INDEX('3)tpx females'!EA$57:EA$107,MATCH($Q39,'3)tpx females'!$DE$57:$DE$107,0))</f>
        <v>9314.3214889324809</v>
      </c>
      <c r="AR39" s="32">
        <f ca="1">($J39*EXP(AR$5*($N39+0.5*($O39)^2))*_xlfn.NORM.DIST((LN(($L39*EXP($K39/100*AR$5)))-LN($J39)-$N39*AR$5)/($O39*SQRT(AR$5))-$O39*SQRT(AR$5),0,1,TRUE)+$L39*EXP($K39/100*AR$5)*(1-_xlfn.NORM.DIST((LN(($L39*EXP($K39/100*AR$5)))-LN($J39)-$N39*AR$5)/($O39*SQRT(AR$5)),0,1,TRUE)))*EXP(-$F$1*AR$5)*INDEX('3)tpx females'!EB$57:EB$107,MATCH($Q39,'3)tpx females'!$DE$57:$DE$107,0))</f>
        <v>8266.0713895790323</v>
      </c>
      <c r="AS39" s="32">
        <f ca="1">($J39*EXP(AS$5*($N39+0.5*($O39)^2))*_xlfn.NORM.DIST((LN(($L39*EXP($K39/100*AS$5)))-LN($J39)-$N39*AS$5)/($O39*SQRT(AS$5))-$O39*SQRT(AS$5),0,1,TRUE)+$L39*EXP($K39/100*AS$5)*(1-_xlfn.NORM.DIST((LN(($L39*EXP($K39/100*AS$5)))-LN($J39)-$N39*AS$5)/($O39*SQRT(AS$5)),0,1,TRUE)))*EXP(-$F$1*AS$5)*INDEX('3)tpx females'!EC$57:EC$107,MATCH($Q39,'3)tpx females'!$DE$57:$DE$107,0))</f>
        <v>7070.6155877885521</v>
      </c>
      <c r="AT39" s="32">
        <f ca="1">($J39*EXP(AT$5*($N39+0.5*($O39)^2))*_xlfn.NORM.DIST((LN(($L39*EXP($K39/100*AT$5)))-LN($J39)-$N39*AT$5)/($O39*SQRT(AT$5))-$O39*SQRT(AT$5),0,1,TRUE)+$L39*EXP($K39/100*AT$5)*(1-_xlfn.NORM.DIST((LN(($L39*EXP($K39/100*AT$5)))-LN($J39)-$N39*AT$5)/($O39*SQRT(AT$5)),0,1,TRUE)))*EXP(-$F$1*AT$5)*INDEX('3)tpx females'!ED$57:ED$107,MATCH($Q39,'3)tpx females'!$DE$57:$DE$107,0))</f>
        <v>5801.7792184425898</v>
      </c>
      <c r="AU39" s="32">
        <f ca="1">($J39*EXP(AU$5*($N39+0.5*($O39)^2))*_xlfn.NORM.DIST((LN(($L39*EXP($K39/100*AU$5)))-LN($J39)-$N39*AU$5)/($O39*SQRT(AU$5))-$O39*SQRT(AU$5),0,1,TRUE)+$L39*EXP($K39/100*AU$5)*(1-_xlfn.NORM.DIST((LN(($L39*EXP($K39/100*AU$5)))-LN($J39)-$N39*AU$5)/($O39*SQRT(AU$5)),0,1,TRUE)))*EXP(-$F$1*AU$5)*INDEX('3)tpx females'!EE$57:EE$107,MATCH($Q39,'3)tpx females'!$DE$57:$DE$107,0))</f>
        <v>4560.684162601714</v>
      </c>
      <c r="AV39" s="32">
        <f ca="1">($J39*EXP(AV$5*($N39+0.5*($O39)^2))*_xlfn.NORM.DIST((LN(($L39*EXP($K39/100*AV$5)))-LN($J39)-$N39*AV$5)/($O39*SQRT(AV$5))-$O39*SQRT(AV$5),0,1,TRUE)+$L39*EXP($K39/100*AV$5)*(1-_xlfn.NORM.DIST((LN(($L39*EXP($K39/100*AV$5)))-LN($J39)-$N39*AV$5)/($O39*SQRT(AV$5)),0,1,TRUE)))*EXP(-$F$1*AV$5)*INDEX('3)tpx females'!EF$57:EF$107,MATCH($Q39,'3)tpx females'!$DE$57:$DE$107,0))</f>
        <v>3437.9648664267515</v>
      </c>
      <c r="AW39" s="32">
        <f ca="1">($J39*EXP(AW$5*($N39+0.5*($O39)^2))*_xlfn.NORM.DIST((LN(($L39*EXP($K39/100*AW$5)))-LN($J39)-$N39*AW$5)/($O39*SQRT(AW$5))-$O39*SQRT(AW$5),0,1,TRUE)+$L39*EXP($K39/100*AW$5)*(1-_xlfn.NORM.DIST((LN(($L39*EXP($K39/100*AW$5)))-LN($J39)-$N39*AW$5)/($O39*SQRT(AW$5)),0,1,TRUE)))*EXP(-$F$1*AW$5)*INDEX('3)tpx females'!EG$57:EG$107,MATCH($Q39,'3)tpx females'!$DE$57:$DE$107,0))</f>
        <v>2464.3229568537708</v>
      </c>
      <c r="AX39" s="32">
        <f ca="1">($J39*EXP(AX$5*($N39+0.5*($O39)^2))*_xlfn.NORM.DIST((LN(($L39*EXP($K39/100*AX$5)))-LN($J39)-$N39*AX$5)/($O39*SQRT(AX$5))-$O39*SQRT(AX$5),0,1,TRUE)+$L39*EXP($K39/100*AX$5)*(1-_xlfn.NORM.DIST((LN(($L39*EXP($K39/100*AX$5)))-LN($J39)-$N39*AX$5)/($O39*SQRT(AX$5)),0,1,TRUE)))*EXP(-$F$1*AX$5)*INDEX('3)tpx females'!EH$57:EH$107,MATCH($Q39,'3)tpx females'!$DE$57:$DE$107,0))</f>
        <v>1673.974281483167</v>
      </c>
      <c r="AY39" s="32">
        <f ca="1">($J39*EXP(AY$5*($N39+0.5*($O39)^2))*_xlfn.NORM.DIST((LN(($L39*EXP($K39/100*AY$5)))-LN($J39)-$N39*AY$5)/($O39*SQRT(AY$5))-$O39*SQRT(AY$5),0,1,TRUE)+$L39*EXP($K39/100*AY$5)*(1-_xlfn.NORM.DIST((LN(($L39*EXP($K39/100*AY$5)))-LN($J39)-$N39*AY$5)/($O39*SQRT(AY$5)),0,1,TRUE)))*EXP(-$F$1*AY$5)*INDEX('3)tpx females'!EI$57:EI$107,MATCH($Q39,'3)tpx females'!$DE$57:$DE$107,0))</f>
        <v>1084.941799925354</v>
      </c>
      <c r="AZ39" s="32">
        <f ca="1">($J39*EXP(AZ$5*($N39+0.5*($O39)^2))*_xlfn.NORM.DIST((LN(($L39*EXP($K39/100*AZ$5)))-LN($J39)-$N39*AZ$5)/($O39*SQRT(AZ$5))-$O39*SQRT(AZ$5),0,1,TRUE)+$L39*EXP($K39/100*AZ$5)*(1-_xlfn.NORM.DIST((LN(($L39*EXP($K39/100*AZ$5)))-LN($J39)-$N39*AZ$5)/($O39*SQRT(AZ$5)),0,1,TRUE)))*EXP(-$F$1*AZ$5)*INDEX('3)tpx females'!EJ$57:EJ$107,MATCH($Q39,'3)tpx females'!$DE$57:$DE$107,0))</f>
        <v>666.22986523949533</v>
      </c>
      <c r="BA39" s="32">
        <f ca="1">($J39*EXP(BA$5*($N39+0.5*($O39)^2))*_xlfn.NORM.DIST((LN(($L39*EXP($K39/100*BA$5)))-LN($J39)-$N39*BA$5)/($O39*SQRT(BA$5))-$O39*SQRT(BA$5),0,1,TRUE)+$L39*EXP($K39/100*BA$5)*(1-_xlfn.NORM.DIST((LN(($L39*EXP($K39/100*BA$5)))-LN($J39)-$N39*BA$5)/($O39*SQRT(BA$5)),0,1,TRUE)))*EXP(-$F$1*BA$5)*INDEX('3)tpx females'!EK$57:EK$107,MATCH($Q39,'3)tpx females'!$DE$57:$DE$107,0))</f>
        <v>390.48394266105339</v>
      </c>
      <c r="BB39" s="32">
        <f ca="1">($J39*EXP(BB$5*($N39+0.5*($O39)^2))*_xlfn.NORM.DIST((LN(($L39*EXP($K39/100*BB$5)))-LN($J39)-$N39*BB$5)/($O39*SQRT(BB$5))-$O39*SQRT(BB$5),0,1,TRUE)+$L39*EXP($K39/100*BB$5)*(1-_xlfn.NORM.DIST((LN(($L39*EXP($K39/100*BB$5)))-LN($J39)-$N39*BB$5)/($O39*SQRT(BB$5)),0,1,TRUE)))*EXP(-$F$1*BB$5)*INDEX('3)tpx females'!EL$57:EL$107,MATCH($Q39,'3)tpx females'!$DE$57:$DE$107,0))</f>
        <v>209.34426335198799</v>
      </c>
      <c r="BC39" s="32">
        <f ca="1">($J39*EXP(BC$5*($N39+0.5*($O39)^2))*_xlfn.NORM.DIST((LN(($L39*EXP($K39/100*BC$5)))-LN($J39)-$N39*BC$5)/($O39*SQRT(BC$5))-$O39*SQRT(BC$5),0,1,TRUE)+$L39*EXP($K39/100*BC$5)*(1-_xlfn.NORM.DIST((LN(($L39*EXP($K39/100*BC$5)))-LN($J39)-$N39*BC$5)/($O39*SQRT(BC$5)),0,1,TRUE)))*EXP(-$F$1*BC$5)*INDEX('3)tpx females'!EM$57:EM$107,MATCH($Q39,'3)tpx females'!$DE$57:$DE$107,0))</f>
        <v>114.15964151638794</v>
      </c>
      <c r="BD39" s="32">
        <f ca="1">($J39*EXP(BD$5*($N39+0.5*($O39)^2))*_xlfn.NORM.DIST((LN(($L39*EXP($K39/100*BD$5)))-LN($J39)-$N39*BD$5)/($O39*SQRT(BD$5))-$O39*SQRT(BD$5),0,1,TRUE)+$L39*EXP($K39/100*BD$5)*(1-_xlfn.NORM.DIST((LN(($L39*EXP($K39/100*BD$5)))-LN($J39)-$N39*BD$5)/($O39*SQRT(BD$5)),0,1,TRUE)))*EXP(-$F$1*BD$5)*INDEX('3)tpx females'!EN$57:EN$107,MATCH($Q39,'3)tpx females'!$DE$57:$DE$107,0))</f>
        <v>63.918464809724213</v>
      </c>
      <c r="BE39" s="32">
        <f ca="1">($J39*EXP(BE$5*($N39+0.5*($O39)^2))*_xlfn.NORM.DIST((LN(($L39*EXP($K39/100*BE$5)))-LN($J39)-$N39*BE$5)/($O39*SQRT(BE$5))-$O39*SQRT(BE$5),0,1,TRUE)+$L39*EXP($K39/100*BE$5)*(1-_xlfn.NORM.DIST((LN(($L39*EXP($K39/100*BE$5)))-LN($J39)-$N39*BE$5)/($O39*SQRT(BE$5)),0,1,TRUE)))*EXP(-$F$1*BE$5)*INDEX('3)tpx females'!EO$57:EO$107,MATCH($Q39,'3)tpx females'!$DE$57:$DE$107,0))</f>
        <v>27.650265890725432</v>
      </c>
      <c r="BF39" s="32">
        <f ca="1">($J39*EXP(BF$5*($N39+0.5*($O39)^2))*_xlfn.NORM.DIST((LN(($L39*EXP($K39/100*BF$5)))-LN($J39)-$N39*BF$5)/($O39*SQRT(BF$5))-$O39*SQRT(BF$5),0,1,TRUE)+$L39*EXP($K39/100*BF$5)*(1-_xlfn.NORM.DIST((LN(($L39*EXP($K39/100*BF$5)))-LN($J39)-$N39*BF$5)/($O39*SQRT(BF$5)),0,1,TRUE)))*EXP(-$F$1*BF$5)*INDEX('3)tpx females'!EP$57:EP$107,MATCH($Q39,'3)tpx females'!$DE$57:$DE$107,0))</f>
        <v>0</v>
      </c>
      <c r="BG39" s="32">
        <f ca="1">($J39*EXP(BG$5*($N39+0.5*($O39)^2))*_xlfn.NORM.DIST((LN(($L39*EXP($K39/100*BG$5)))-LN($J39)-$N39*BG$5)/($O39*SQRT(BG$5))-$O39*SQRT(BG$5),0,1,TRUE)+$L39*EXP($K39/100*BG$5)*(1-_xlfn.NORM.DIST((LN(($L39*EXP($K39/100*BG$5)))-LN($J39)-$N39*BG$5)/($O39*SQRT(BG$5)),0,1,TRUE)))*EXP(-$F$1*BG$5)*INDEX('3)tpx females'!EQ$57:EQ$107,MATCH($Q39,'3)tpx females'!$DE$57:$DE$107,0))</f>
        <v>0</v>
      </c>
      <c r="BH39" s="32">
        <f ca="1">($J39*EXP(BH$5*($N39+0.5*($O39)^2))*_xlfn.NORM.DIST((LN(($L39*EXP($K39/100*BH$5)))-LN($J39)-$N39*BH$5)/($O39*SQRT(BH$5))-$O39*SQRT(BH$5),0,1,TRUE)+$L39*EXP($K39/100*BH$5)*(1-_xlfn.NORM.DIST((LN(($L39*EXP($K39/100*BH$5)))-LN($J39)-$N39*BH$5)/($O39*SQRT(BH$5)),0,1,TRUE)))*EXP(-$F$1*BH$5)*INDEX('3)tpx females'!ER$57:ER$107,MATCH($Q39,'3)tpx females'!$DE$57:$DE$107,0))</f>
        <v>0</v>
      </c>
      <c r="BI39" s="32">
        <f ca="1">($J39*EXP(BI$5*($N39+0.5*($O39)^2))*_xlfn.NORM.DIST((LN(($L39*EXP($K39/100*BI$5)))-LN($J39)-$N39*BI$5)/($O39*SQRT(BI$5))-$O39*SQRT(BI$5),0,1,TRUE)+$L39*EXP($K39/100*BI$5)*(1-_xlfn.NORM.DIST((LN(($L39*EXP($K39/100*BI$5)))-LN($J39)-$N39*BI$5)/($O39*SQRT(BI$5)),0,1,TRUE)))*EXP(-$F$1*BI$5)*INDEX('3)tpx females'!ES$57:ES$107,MATCH($Q39,'3)tpx females'!$DE$57:$DE$107,0))</f>
        <v>0</v>
      </c>
      <c r="BJ39" s="32">
        <f ca="1">($J39*EXP(BJ$5*($N39+0.5*($O39)^2))*_xlfn.NORM.DIST((LN(($L39*EXP($K39/100*BJ$5)))-LN($J39)-$N39*BJ$5)/($O39*SQRT(BJ$5))-$O39*SQRT(BJ$5),0,1,TRUE)+$L39*EXP($K39/100*BJ$5)*(1-_xlfn.NORM.DIST((LN(($L39*EXP($K39/100*BJ$5)))-LN($J39)-$N39*BJ$5)/($O39*SQRT(BJ$5)),0,1,TRUE)))*EXP(-$F$1*BJ$5)*INDEX('3)tpx females'!ET$57:ET$107,MATCH($Q39,'3)tpx females'!$DE$57:$DE$107,0))</f>
        <v>0</v>
      </c>
      <c r="BK39" s="32">
        <f ca="1">($J39*EXP(BK$5*($N39+0.5*($O39)^2))*_xlfn.NORM.DIST((LN(($L39*EXP($K39/100*BK$5)))-LN($J39)-$N39*BK$5)/($O39*SQRT(BK$5))-$O39*SQRT(BK$5),0,1,TRUE)+$L39*EXP($K39/100*BK$5)*(1-_xlfn.NORM.DIST((LN(($L39*EXP($K39/100*BK$5)))-LN($J39)-$N39*BK$5)/($O39*SQRT(BK$5)),0,1,TRUE)))*EXP(-$F$1*BK$5)*INDEX('3)tpx females'!EU$57:EU$107,MATCH($Q39,'3)tpx females'!$DE$57:$DE$107,0))</f>
        <v>0</v>
      </c>
      <c r="BL39" s="32">
        <f ca="1">($J39*EXP(BL$5*($N39+0.5*($O39)^2))*_xlfn.NORM.DIST((LN(($L39*EXP($K39/100*BL$5)))-LN($J39)-$N39*BL$5)/($O39*SQRT(BL$5))-$O39*SQRT(BL$5),0,1,TRUE)+$L39*EXP($K39/100*BL$5)*(1-_xlfn.NORM.DIST((LN(($L39*EXP($K39/100*BL$5)))-LN($J39)-$N39*BL$5)/($O39*SQRT(BL$5)),0,1,TRUE)))*EXP(-$F$1*BL$5)*INDEX('3)tpx females'!EV$57:EV$107,MATCH($Q39,'3)tpx females'!$DE$57:$DE$107,0))</f>
        <v>0</v>
      </c>
      <c r="BM39" s="32">
        <f ca="1">($J39*EXP(BM$5*($N39+0.5*($O39)^2))*_xlfn.NORM.DIST((LN(($L39*EXP($K39/100*BM$5)))-LN($J39)-$N39*BM$5)/($O39*SQRT(BM$5))-$O39*SQRT(BM$5),0,1,TRUE)+$L39*EXP($K39/100*BM$5)*(1-_xlfn.NORM.DIST((LN(($L39*EXP($K39/100*BM$5)))-LN($J39)-$N39*BM$5)/($O39*SQRT(BM$5)),0,1,TRUE)))*EXP(-$F$1*BM$5)*INDEX('3)tpx females'!EW$57:EW$107,MATCH($Q39,'3)tpx females'!$DE$57:$DE$107,0))</f>
        <v>0</v>
      </c>
      <c r="BN39" s="32">
        <f ca="1">($J39*EXP(BN$5*($N39+0.5*($O39)^2))*_xlfn.NORM.DIST((LN(($L39*EXP($K39/100*BN$5)))-LN($J39)-$N39*BN$5)/($O39*SQRT(BN$5))-$O39*SQRT(BN$5),0,1,TRUE)+$L39*EXP($K39/100*BN$5)*(1-_xlfn.NORM.DIST((LN(($L39*EXP($K39/100*BN$5)))-LN($J39)-$N39*BN$5)/($O39*SQRT(BN$5)),0,1,TRUE)))*EXP(-$F$1*BN$5)*INDEX('3)tpx females'!EX$57:EX$107,MATCH($Q39,'3)tpx females'!$DE$57:$DE$107,0))</f>
        <v>0</v>
      </c>
      <c r="BO39" s="32">
        <f ca="1">($J39*EXP(BO$5*($N39+0.5*($O39)^2))*_xlfn.NORM.DIST((LN(($L39*EXP($K39/100*BO$5)))-LN($J39)-$N39*BO$5)/($O39*SQRT(BO$5))-$O39*SQRT(BO$5),0,1,TRUE)+$L39*EXP($K39/100*BO$5)*(1-_xlfn.NORM.DIST((LN(($L39*EXP($K39/100*BO$5)))-LN($J39)-$N39*BO$5)/($O39*SQRT(BO$5)),0,1,TRUE)))*EXP(-$F$1*BO$5)*INDEX('3)tpx females'!EY$57:EY$107,MATCH($Q39,'3)tpx females'!$DE$57:$DE$107,0))</f>
        <v>0</v>
      </c>
      <c r="BP39" s="32">
        <f ca="1">($J39*EXP(BP$5*($N39+0.5*($O39)^2))*_xlfn.NORM.DIST((LN(($L39*EXP($K39/100*BP$5)))-LN($J39)-$N39*BP$5)/($O39*SQRT(BP$5))-$O39*SQRT(BP$5),0,1,TRUE)+$L39*EXP($K39/100*BP$5)*(1-_xlfn.NORM.DIST((LN(($L39*EXP($K39/100*BP$5)))-LN($J39)-$N39*BP$5)/($O39*SQRT(BP$5)),0,1,TRUE)))*EXP(-$F$1*BP$5)*INDEX('3)tpx females'!EZ$57:EZ$107,MATCH($Q39,'3)tpx females'!$DE$57:$DE$107,0))</f>
        <v>0</v>
      </c>
      <c r="BQ39" s="32">
        <f ca="1">($J39*EXP(BQ$5*($N39+0.5*($O39)^2))*_xlfn.NORM.DIST((LN(($L39*EXP($K39/100*BQ$5)))-LN($J39)-$N39*BQ$5)/($O39*SQRT(BQ$5))-$O39*SQRT(BQ$5),0,1,TRUE)+$L39*EXP($K39/100*BQ$5)*(1-_xlfn.NORM.DIST((LN(($L39*EXP($K39/100*BQ$5)))-LN($J39)-$N39*BQ$5)/($O39*SQRT(BQ$5)),0,1,TRUE)))*EXP(-$F$1*BQ$5)*INDEX('3)tpx females'!FA$57:FA$107,MATCH($Q39,'3)tpx females'!$DE$57:$DE$107,0))</f>
        <v>0</v>
      </c>
      <c r="BR39" s="32">
        <f ca="1">($J39*EXP(BR$5*($N39+0.5*($O39)^2))*_xlfn.NORM.DIST((LN(($L39*EXP($K39/100*BR$5)))-LN($J39)-$N39*BR$5)/($O39*SQRT(BR$5))-$O39*SQRT(BR$5),0,1,TRUE)+$L39*EXP($K39/100*BR$5)*(1-_xlfn.NORM.DIST((LN(($L39*EXP($K39/100*BR$5)))-LN($J39)-$N39*BR$5)/($O39*SQRT(BR$5)),0,1,TRUE)))*EXP(-$F$1*BR$5)*INDEX('3)tpx females'!FB$57:FB$107,MATCH($Q39,'3)tpx females'!$DE$57:$DE$107,0))</f>
        <v>0</v>
      </c>
      <c r="BS39" s="32">
        <f ca="1">($J39*EXP(BS$5*($N39+0.5*($O39)^2))*_xlfn.NORM.DIST((LN(($L39*EXP($K39/100*BS$5)))-LN($J39)-$N39*BS$5)/($O39*SQRT(BS$5))-$O39*SQRT(BS$5),0,1,TRUE)+$L39*EXP($K39/100*BS$5)*(1-_xlfn.NORM.DIST((LN(($L39*EXP($K39/100*BS$5)))-LN($J39)-$N39*BS$5)/($O39*SQRT(BS$5)),0,1,TRUE)))*EXP(-$F$1*BS$5)*INDEX('3)tpx females'!FC$57:FC$107,MATCH($Q39,'3)tpx females'!$DE$57:$DE$107,0))</f>
        <v>0</v>
      </c>
      <c r="BT39" s="32">
        <f ca="1">($J39*EXP(BT$5*($N39+0.5*($O39)^2))*_xlfn.NORM.DIST((LN(($L39*EXP($K39/100*BT$5)))-LN($J39)-$N39*BT$5)/($O39*SQRT(BT$5))-$O39*SQRT(BT$5),0,1,TRUE)+$L39*EXP($K39/100*BT$5)*(1-_xlfn.NORM.DIST((LN(($L39*EXP($K39/100*BT$5)))-LN($J39)-$N39*BT$5)/($O39*SQRT(BT$5)),0,1,TRUE)))*EXP(-$F$1*BT$5)*INDEX('3)tpx females'!FD$57:FD$107,MATCH($Q39,'3)tpx females'!$DE$57:$DE$107,0))</f>
        <v>0</v>
      </c>
    </row>
    <row r="40" spans="2:72" x14ac:dyDescent="0.25">
      <c r="B40" s="32" t="s">
        <v>16</v>
      </c>
      <c r="C40" s="32" t="s">
        <v>14</v>
      </c>
      <c r="D40" s="49">
        <v>16998</v>
      </c>
      <c r="E40" s="32" t="s">
        <v>13</v>
      </c>
      <c r="F40" s="32" t="s">
        <v>17</v>
      </c>
      <c r="G40" s="49" t="s">
        <v>17</v>
      </c>
      <c r="H40" s="32" t="s">
        <v>17</v>
      </c>
      <c r="I40" s="32" t="s">
        <v>24</v>
      </c>
      <c r="J40" s="32">
        <v>237489.99999999997</v>
      </c>
      <c r="K40" s="32">
        <v>7.9499999999999993</v>
      </c>
      <c r="L40" s="32">
        <f>'3) 2016 cases'!M40*EXP('3) 2016 cases'!L40/100)</f>
        <v>36695.329758012209</v>
      </c>
      <c r="M40" s="32"/>
      <c r="N40" s="32">
        <f>INDEX('2b)Working'!$I$61:$P$61,MATCH($I40,'2b)Working'!$I$60:$P$60,0))</f>
        <v>7.2302392103851601E-2</v>
      </c>
      <c r="O40" s="32">
        <f>INDEX('2b)Working'!$I$62:$P$62,MATCH($I40,'2b)Working'!$I$60:$P$60,0))</f>
        <v>5.5424966377019061E-2</v>
      </c>
      <c r="P40" s="32"/>
      <c r="Q40" s="32">
        <f t="shared" si="3"/>
        <v>71</v>
      </c>
      <c r="U40" s="32">
        <f t="shared" ca="1" si="2"/>
        <v>43593.487865054944</v>
      </c>
      <c r="W40" s="32">
        <f ca="1">($J40*EXP(W$5*($N40+0.5*($O40)^2))*_xlfn.NORM.DIST((LN(($L40*EXP($K40/100*W$5)))-LN($J40)-$N40*W$5)/($O40*SQRT(W$5))-$O40*SQRT(W$5),0,1,TRUE)+$L40*EXP($K40/100*W$5)*(1-_xlfn.NORM.DIST((LN(($L40*EXP($K40/100*W$5)))-LN($J40)-$N40*W$5)/($O40*SQRT(W$5)),0,1,TRUE)))*EXP(-$F$1*W$5)*INDEX('3)tpx females'!DG$57:DG$107,MATCH($Q40,'3)tpx females'!$DE$57:$DE$107,0))</f>
        <v>402.68804137349053</v>
      </c>
      <c r="X40" s="32">
        <f ca="1">($J40*EXP(X$5*($N40+0.5*($O40)^2))*_xlfn.NORM.DIST((LN(($L40*EXP($K40/100*X$5)))-LN($J40)-$N40*X$5)/($O40*SQRT(X$5))-$O40*SQRT(X$5),0,1,TRUE)+$L40*EXP($K40/100*X$5)*(1-_xlfn.NORM.DIST((LN(($L40*EXP($K40/100*X$5)))-LN($J40)-$N40*X$5)/($O40*SQRT(X$5)),0,1,TRUE)))*EXP(-$F$1*X$5)*INDEX('3)tpx females'!DH$57:DH$107,MATCH($Q40,'3)tpx females'!$DE$57:$DE$107,0))</f>
        <v>442.46546936463193</v>
      </c>
      <c r="Y40" s="32">
        <f ca="1">($J40*EXP(Y$5*($N40+0.5*($O40)^2))*_xlfn.NORM.DIST((LN(($L40*EXP($K40/100*Y$5)))-LN($J40)-$N40*Y$5)/($O40*SQRT(Y$5))-$O40*SQRT(Y$5),0,1,TRUE)+$L40*EXP($K40/100*Y$5)*(1-_xlfn.NORM.DIST((LN(($L40*EXP($K40/100*Y$5)))-LN($J40)-$N40*Y$5)/($O40*SQRT(Y$5)),0,1,TRUE)))*EXP(-$F$1*Y$5)*INDEX('3)tpx females'!DI$57:DI$107,MATCH($Q40,'3)tpx females'!$DE$57:$DE$107,0))</f>
        <v>459.9401798417756</v>
      </c>
      <c r="Z40" s="32">
        <f ca="1">($J40*EXP(Z$5*($N40+0.5*($O40)^2))*_xlfn.NORM.DIST((LN(($L40*EXP($K40/100*Z$5)))-LN($J40)-$N40*Z$5)/($O40*SQRT(Z$5))-$O40*SQRT(Z$5),0,1,TRUE)+$L40*EXP($K40/100*Z$5)*(1-_xlfn.NORM.DIST((LN(($L40*EXP($K40/100*Z$5)))-LN($J40)-$N40*Z$5)/($O40*SQRT(Z$5)),0,1,TRUE)))*EXP(-$F$1*Z$5)*INDEX('3)tpx females'!DJ$57:DJ$107,MATCH($Q40,'3)tpx females'!$DE$57:$DE$107,0))</f>
        <v>543.69949360165617</v>
      </c>
      <c r="AA40" s="32">
        <f ca="1">($J40*EXP(AA$5*($N40+0.5*($O40)^2))*_xlfn.NORM.DIST((LN(($L40*EXP($K40/100*AA$5)))-LN($J40)-$N40*AA$5)/($O40*SQRT(AA$5))-$O40*SQRT(AA$5),0,1,TRUE)+$L40*EXP($K40/100*AA$5)*(1-_xlfn.NORM.DIST((LN(($L40*EXP($K40/100*AA$5)))-LN($J40)-$N40*AA$5)/($O40*SQRT(AA$5)),0,1,TRUE)))*EXP(-$F$1*AA$5)*INDEX('3)tpx females'!DK$57:DK$107,MATCH($Q40,'3)tpx females'!$DE$57:$DE$107,0))</f>
        <v>535.81519747171944</v>
      </c>
      <c r="AB40" s="32">
        <f ca="1">($J40*EXP(AB$5*($N40+0.5*($O40)^2))*_xlfn.NORM.DIST((LN(($L40*EXP($K40/100*AB$5)))-LN($J40)-$N40*AB$5)/($O40*SQRT(AB$5))-$O40*SQRT(AB$5),0,1,TRUE)+$L40*EXP($K40/100*AB$5)*(1-_xlfn.NORM.DIST((LN(($L40*EXP($K40/100*AB$5)))-LN($J40)-$N40*AB$5)/($O40*SQRT(AB$5)),0,1,TRUE)))*EXP(-$F$1*AB$5)*INDEX('3)tpx females'!DL$57:DL$107,MATCH($Q40,'3)tpx females'!$DE$57:$DE$107,0))</f>
        <v>590.72329955606517</v>
      </c>
      <c r="AC40" s="32">
        <f ca="1">($J40*EXP(AC$5*($N40+0.5*($O40)^2))*_xlfn.NORM.DIST((LN(($L40*EXP($K40/100*AC$5)))-LN($J40)-$N40*AC$5)/($O40*SQRT(AC$5))-$O40*SQRT(AC$5),0,1,TRUE)+$L40*EXP($K40/100*AC$5)*(1-_xlfn.NORM.DIST((LN(($L40*EXP($K40/100*AC$5)))-LN($J40)-$N40*AC$5)/($O40*SQRT(AC$5)),0,1,TRUE)))*EXP(-$F$1*AC$5)*INDEX('3)tpx females'!DM$57:DM$107,MATCH($Q40,'3)tpx females'!$DE$57:$DE$107,0))</f>
        <v>683.52890622274924</v>
      </c>
      <c r="AD40" s="32">
        <f ca="1">($J40*EXP(AD$5*($N40+0.5*($O40)^2))*_xlfn.NORM.DIST((LN(($L40*EXP($K40/100*AD$5)))-LN($J40)-$N40*AD$5)/($O40*SQRT(AD$5))-$O40*SQRT(AD$5),0,1,TRUE)+$L40*EXP($K40/100*AD$5)*(1-_xlfn.NORM.DIST((LN(($L40*EXP($K40/100*AD$5)))-LN($J40)-$N40*AD$5)/($O40*SQRT(AD$5)),0,1,TRUE)))*EXP(-$F$1*AD$5)*INDEX('3)tpx females'!DN$57:DN$107,MATCH($Q40,'3)tpx females'!$DE$57:$DE$107,0))</f>
        <v>734.28612724046286</v>
      </c>
      <c r="AE40" s="32">
        <f ca="1">($J40*EXP(AE$5*($N40+0.5*($O40)^2))*_xlfn.NORM.DIST((LN(($L40*EXP($K40/100*AE$5)))-LN($J40)-$N40*AE$5)/($O40*SQRT(AE$5))-$O40*SQRT(AE$5),0,1,TRUE)+$L40*EXP($K40/100*AE$5)*(1-_xlfn.NORM.DIST((LN(($L40*EXP($K40/100*AE$5)))-LN($J40)-$N40*AE$5)/($O40*SQRT(AE$5)),0,1,TRUE)))*EXP(-$F$1*AE$5)*INDEX('3)tpx females'!DO$57:DO$107,MATCH($Q40,'3)tpx females'!$DE$57:$DE$107,0))</f>
        <v>803.79064487031837</v>
      </c>
      <c r="AF40" s="32">
        <f ca="1">($J40*EXP(AF$5*($N40+0.5*($O40)^2))*_xlfn.NORM.DIST((LN(($L40*EXP($K40/100*AF$5)))-LN($J40)-$N40*AF$5)/($O40*SQRT(AF$5))-$O40*SQRT(AF$5),0,1,TRUE)+$L40*EXP($K40/100*AF$5)*(1-_xlfn.NORM.DIST((LN(($L40*EXP($K40/100*AF$5)))-LN($J40)-$N40*AF$5)/($O40*SQRT(AF$5)),0,1,TRUE)))*EXP(-$F$1*AF$5)*INDEX('3)tpx females'!DP$57:DP$107,MATCH($Q40,'3)tpx females'!$DE$57:$DE$107,0))</f>
        <v>953.46158559243008</v>
      </c>
      <c r="AG40" s="32">
        <f ca="1">($J40*EXP(AG$5*($N40+0.5*($O40)^2))*_xlfn.NORM.DIST((LN(($L40*EXP($K40/100*AG$5)))-LN($J40)-$N40*AG$5)/($O40*SQRT(AG$5))-$O40*SQRT(AG$5),0,1,TRUE)+$L40*EXP($K40/100*AG$5)*(1-_xlfn.NORM.DIST((LN(($L40*EXP($K40/100*AG$5)))-LN($J40)-$N40*AG$5)/($O40*SQRT(AG$5)),0,1,TRUE)))*EXP(-$F$1*AG$5)*INDEX('3)tpx females'!DQ$57:DQ$107,MATCH($Q40,'3)tpx females'!$DE$57:$DE$107,0))</f>
        <v>1073.1232028889449</v>
      </c>
      <c r="AH40" s="32">
        <f ca="1">($J40*EXP(AH$5*($N40+0.5*($O40)^2))*_xlfn.NORM.DIST((LN(($L40*EXP($K40/100*AH$5)))-LN($J40)-$N40*AH$5)/($O40*SQRT(AH$5))-$O40*SQRT(AH$5),0,1,TRUE)+$L40*EXP($K40/100*AH$5)*(1-_xlfn.NORM.DIST((LN(($L40*EXP($K40/100*AH$5)))-LN($J40)-$N40*AH$5)/($O40*SQRT(AH$5)),0,1,TRUE)))*EXP(-$F$1*AH$5)*INDEX('3)tpx females'!DR$57:DR$107,MATCH($Q40,'3)tpx females'!$DE$57:$DE$107,0))</f>
        <v>1240.9621380023868</v>
      </c>
      <c r="AI40" s="32">
        <f ca="1">($J40*EXP(AI$5*($N40+0.5*($O40)^2))*_xlfn.NORM.DIST((LN(($L40*EXP($K40/100*AI$5)))-LN($J40)-$N40*AI$5)/($O40*SQRT(AI$5))-$O40*SQRT(AI$5),0,1,TRUE)+$L40*EXP($K40/100*AI$5)*(1-_xlfn.NORM.DIST((LN(($L40*EXP($K40/100*AI$5)))-LN($J40)-$N40*AI$5)/($O40*SQRT(AI$5)),0,1,TRUE)))*EXP(-$F$1*AI$5)*INDEX('3)tpx females'!DS$57:DS$107,MATCH($Q40,'3)tpx females'!$DE$57:$DE$107,0))</f>
        <v>1376.5183358716095</v>
      </c>
      <c r="AJ40" s="32">
        <f ca="1">($J40*EXP(AJ$5*($N40+0.5*($O40)^2))*_xlfn.NORM.DIST((LN(($L40*EXP($K40/100*AJ$5)))-LN($J40)-$N40*AJ$5)/($O40*SQRT(AJ$5))-$O40*SQRT(AJ$5),0,1,TRUE)+$L40*EXP($K40/100*AJ$5)*(1-_xlfn.NORM.DIST((LN(($L40*EXP($K40/100*AJ$5)))-LN($J40)-$N40*AJ$5)/($O40*SQRT(AJ$5)),0,1,TRUE)))*EXP(-$F$1*AJ$5)*INDEX('3)tpx females'!DT$57:DT$107,MATCH($Q40,'3)tpx females'!$DE$57:$DE$107,0))</f>
        <v>1445.5577975962237</v>
      </c>
      <c r="AK40" s="32">
        <f ca="1">($J40*EXP(AK$5*($N40+0.5*($O40)^2))*_xlfn.NORM.DIST((LN(($L40*EXP($K40/100*AK$5)))-LN($J40)-$N40*AK$5)/($O40*SQRT(AK$5))-$O40*SQRT(AK$5),0,1,TRUE)+$L40*EXP($K40/100*AK$5)*(1-_xlfn.NORM.DIST((LN(($L40*EXP($K40/100*AK$5)))-LN($J40)-$N40*AK$5)/($O40*SQRT(AK$5)),0,1,TRUE)))*EXP(-$F$1*AK$5)*INDEX('3)tpx females'!DU$57:DU$107,MATCH($Q40,'3)tpx females'!$DE$57:$DE$107,0))</f>
        <v>1629.143365199352</v>
      </c>
      <c r="AL40" s="32">
        <f ca="1">($J40*EXP(AL$5*($N40+0.5*($O40)^2))*_xlfn.NORM.DIST((LN(($L40*EXP($K40/100*AL$5)))-LN($J40)-$N40*AL$5)/($O40*SQRT(AL$5))-$O40*SQRT(AL$5),0,1,TRUE)+$L40*EXP($K40/100*AL$5)*(1-_xlfn.NORM.DIST((LN(($L40*EXP($K40/100*AL$5)))-LN($J40)-$N40*AL$5)/($O40*SQRT(AL$5)),0,1,TRUE)))*EXP(-$F$1*AL$5)*INDEX('3)tpx females'!DV$57:DV$107,MATCH($Q40,'3)tpx females'!$DE$57:$DE$107,0))</f>
        <v>1879.2393879045574</v>
      </c>
      <c r="AM40" s="32">
        <f ca="1">($J40*EXP(AM$5*($N40+0.5*($O40)^2))*_xlfn.NORM.DIST((LN(($L40*EXP($K40/100*AM$5)))-LN($J40)-$N40*AM$5)/($O40*SQRT(AM$5))-$O40*SQRT(AM$5),0,1,TRUE)+$L40*EXP($K40/100*AM$5)*(1-_xlfn.NORM.DIST((LN(($L40*EXP($K40/100*AM$5)))-LN($J40)-$N40*AM$5)/($O40*SQRT(AM$5)),0,1,TRUE)))*EXP(-$F$1*AM$5)*INDEX('3)tpx females'!DW$57:DW$107,MATCH($Q40,'3)tpx females'!$DE$57:$DE$107,0))</f>
        <v>1994.8075820931708</v>
      </c>
      <c r="AN40" s="32">
        <f ca="1">($J40*EXP(AN$5*($N40+0.5*($O40)^2))*_xlfn.NORM.DIST((LN(($L40*EXP($K40/100*AN$5)))-LN($J40)-$N40*AN$5)/($O40*SQRT(AN$5))-$O40*SQRT(AN$5),0,1,TRUE)+$L40*EXP($K40/100*AN$5)*(1-_xlfn.NORM.DIST((LN(($L40*EXP($K40/100*AN$5)))-LN($J40)-$N40*AN$5)/($O40*SQRT(AN$5)),0,1,TRUE)))*EXP(-$F$1*AN$5)*INDEX('3)tpx females'!DX$57:DX$107,MATCH($Q40,'3)tpx females'!$DE$57:$DE$107,0))</f>
        <v>2168.2952366411796</v>
      </c>
      <c r="AO40" s="32">
        <f ca="1">($J40*EXP(AO$5*($N40+0.5*($O40)^2))*_xlfn.NORM.DIST((LN(($L40*EXP($K40/100*AO$5)))-LN($J40)-$N40*AO$5)/($O40*SQRT(AO$5))-$O40*SQRT(AO$5),0,1,TRUE)+$L40*EXP($K40/100*AO$5)*(1-_xlfn.NORM.DIST((LN(($L40*EXP($K40/100*AO$5)))-LN($J40)-$N40*AO$5)/($O40*SQRT(AO$5)),0,1,TRUE)))*EXP(-$F$1*AO$5)*INDEX('3)tpx females'!DY$57:DY$107,MATCH($Q40,'3)tpx females'!$DE$57:$DE$107,0))</f>
        <v>2454.7530603054261</v>
      </c>
      <c r="AP40" s="32">
        <f ca="1">($J40*EXP(AP$5*($N40+0.5*($O40)^2))*_xlfn.NORM.DIST((LN(($L40*EXP($K40/100*AP$5)))-LN($J40)-$N40*AP$5)/($O40*SQRT(AP$5))-$O40*SQRT(AP$5),0,1,TRUE)+$L40*EXP($K40/100*AP$5)*(1-_xlfn.NORM.DIST((LN(($L40*EXP($K40/100*AP$5)))-LN($J40)-$N40*AP$5)/($O40*SQRT(AP$5)),0,1,TRUE)))*EXP(-$F$1*AP$5)*INDEX('3)tpx females'!DZ$57:DZ$107,MATCH($Q40,'3)tpx females'!$DE$57:$DE$107,0))</f>
        <v>2538.6262976567064</v>
      </c>
      <c r="AQ40" s="32">
        <f ca="1">($J40*EXP(AQ$5*($N40+0.5*($O40)^2))*_xlfn.NORM.DIST((LN(($L40*EXP($K40/100*AQ$5)))-LN($J40)-$N40*AQ$5)/($O40*SQRT(AQ$5))-$O40*SQRT(AQ$5),0,1,TRUE)+$L40*EXP($K40/100*AQ$5)*(1-_xlfn.NORM.DIST((LN(($L40*EXP($K40/100*AQ$5)))-LN($J40)-$N40*AQ$5)/($O40*SQRT(AQ$5)),0,1,TRUE)))*EXP(-$F$1*AQ$5)*INDEX('3)tpx females'!EA$57:EA$107,MATCH($Q40,'3)tpx females'!$DE$57:$DE$107,0))</f>
        <v>2461.6977778588207</v>
      </c>
      <c r="AR40" s="32">
        <f ca="1">($J40*EXP(AR$5*($N40+0.5*($O40)^2))*_xlfn.NORM.DIST((LN(($L40*EXP($K40/100*AR$5)))-LN($J40)-$N40*AR$5)/($O40*SQRT(AR$5))-$O40*SQRT(AR$5),0,1,TRUE)+$L40*EXP($K40/100*AR$5)*(1-_xlfn.NORM.DIST((LN(($L40*EXP($K40/100*AR$5)))-LN($J40)-$N40*AR$5)/($O40*SQRT(AR$5)),0,1,TRUE)))*EXP(-$F$1*AR$5)*INDEX('3)tpx females'!EB$57:EB$107,MATCH($Q40,'3)tpx females'!$DE$57:$DE$107,0))</f>
        <v>2394.2933709730946</v>
      </c>
      <c r="AS40" s="32">
        <f ca="1">($J40*EXP(AS$5*($N40+0.5*($O40)^2))*_xlfn.NORM.DIST((LN(($L40*EXP($K40/100*AS$5)))-LN($J40)-$N40*AS$5)/($O40*SQRT(AS$5))-$O40*SQRT(AS$5),0,1,TRUE)+$L40*EXP($K40/100*AS$5)*(1-_xlfn.NORM.DIST((LN(($L40*EXP($K40/100*AS$5)))-LN($J40)-$N40*AS$5)/($O40*SQRT(AS$5)),0,1,TRUE)))*EXP(-$F$1*AS$5)*INDEX('3)tpx females'!EC$57:EC$107,MATCH($Q40,'3)tpx females'!$DE$57:$DE$107,0))</f>
        <v>2329.6089856702351</v>
      </c>
      <c r="AT40" s="32">
        <f ca="1">($J40*EXP(AT$5*($N40+0.5*($O40)^2))*_xlfn.NORM.DIST((LN(($L40*EXP($K40/100*AT$5)))-LN($J40)-$N40*AT$5)/($O40*SQRT(AT$5))-$O40*SQRT(AT$5),0,1,TRUE)+$L40*EXP($K40/100*AT$5)*(1-_xlfn.NORM.DIST((LN(($L40*EXP($K40/100*AT$5)))-LN($J40)-$N40*AT$5)/($O40*SQRT(AT$5)),0,1,TRUE)))*EXP(-$F$1*AT$5)*INDEX('3)tpx females'!ED$57:ED$107,MATCH($Q40,'3)tpx females'!$DE$57:$DE$107,0))</f>
        <v>2299.5779349740201</v>
      </c>
      <c r="AU40" s="32">
        <f ca="1">($J40*EXP(AU$5*($N40+0.5*($O40)^2))*_xlfn.NORM.DIST((LN(($L40*EXP($K40/100*AU$5)))-LN($J40)-$N40*AU$5)/($O40*SQRT(AU$5))-$O40*SQRT(AU$5),0,1,TRUE)+$L40*EXP($K40/100*AU$5)*(1-_xlfn.NORM.DIST((LN(($L40*EXP($K40/100*AU$5)))-LN($J40)-$N40*AU$5)/($O40*SQRT(AU$5)),0,1,TRUE)))*EXP(-$F$1*AU$5)*INDEX('3)tpx females'!EE$57:EE$107,MATCH($Q40,'3)tpx females'!$DE$57:$DE$107,0))</f>
        <v>2075.9817156061904</v>
      </c>
      <c r="AV40" s="32">
        <f ca="1">($J40*EXP(AV$5*($N40+0.5*($O40)^2))*_xlfn.NORM.DIST((LN(($L40*EXP($K40/100*AV$5)))-LN($J40)-$N40*AV$5)/($O40*SQRT(AV$5))-$O40*SQRT(AV$5),0,1,TRUE)+$L40*EXP($K40/100*AV$5)*(1-_xlfn.NORM.DIST((LN(($L40*EXP($K40/100*AV$5)))-LN($J40)-$N40*AV$5)/($O40*SQRT(AV$5)),0,1,TRUE)))*EXP(-$F$1*AV$5)*INDEX('3)tpx females'!EF$57:EF$107,MATCH($Q40,'3)tpx females'!$DE$57:$DE$107,0))</f>
        <v>1851.3028146056001</v>
      </c>
      <c r="AW40" s="32">
        <f ca="1">($J40*EXP(AW$5*($N40+0.5*($O40)^2))*_xlfn.NORM.DIST((LN(($L40*EXP($K40/100*AW$5)))-LN($J40)-$N40*AW$5)/($O40*SQRT(AW$5))-$O40*SQRT(AW$5),0,1,TRUE)+$L40*EXP($K40/100*AW$5)*(1-_xlfn.NORM.DIST((LN(($L40*EXP($K40/100*AW$5)))-LN($J40)-$N40*AW$5)/($O40*SQRT(AW$5)),0,1,TRUE)))*EXP(-$F$1*AW$5)*INDEX('3)tpx females'!EG$57:EG$107,MATCH($Q40,'3)tpx females'!$DE$57:$DE$107,0))</f>
        <v>1590.3203570927351</v>
      </c>
      <c r="AX40" s="32">
        <f ca="1">($J40*EXP(AX$5*($N40+0.5*($O40)^2))*_xlfn.NORM.DIST((LN(($L40*EXP($K40/100*AX$5)))-LN($J40)-$N40*AX$5)/($O40*SQRT(AX$5))-$O40*SQRT(AX$5),0,1,TRUE)+$L40*EXP($K40/100*AX$5)*(1-_xlfn.NORM.DIST((LN(($L40*EXP($K40/100*AX$5)))-LN($J40)-$N40*AX$5)/($O40*SQRT(AX$5)),0,1,TRUE)))*EXP(-$F$1*AX$5)*INDEX('3)tpx females'!EH$57:EH$107,MATCH($Q40,'3)tpx females'!$DE$57:$DE$107,0))</f>
        <v>1309.4910702334407</v>
      </c>
      <c r="AY40" s="32">
        <f ca="1">($J40*EXP(AY$5*($N40+0.5*($O40)^2))*_xlfn.NORM.DIST((LN(($L40*EXP($K40/100*AY$5)))-LN($J40)-$N40*AY$5)/($O40*SQRT(AY$5))-$O40*SQRT(AY$5),0,1,TRUE)+$L40*EXP($K40/100*AY$5)*(1-_xlfn.NORM.DIST((LN(($L40*EXP($K40/100*AY$5)))-LN($J40)-$N40*AY$5)/($O40*SQRT(AY$5)),0,1,TRUE)))*EXP(-$F$1*AY$5)*INDEX('3)tpx females'!EI$57:EI$107,MATCH($Q40,'3)tpx females'!$DE$57:$DE$107,0))</f>
        <v>1032.2134660619859</v>
      </c>
      <c r="AZ40" s="32">
        <f ca="1">($J40*EXP(AZ$5*($N40+0.5*($O40)^2))*_xlfn.NORM.DIST((LN(($L40*EXP($K40/100*AZ$5)))-LN($J40)-$N40*AZ$5)/($O40*SQRT(AZ$5))-$O40*SQRT(AZ$5),0,1,TRUE)+$L40*EXP($K40/100*AZ$5)*(1-_xlfn.NORM.DIST((LN(($L40*EXP($K40/100*AZ$5)))-LN($J40)-$N40*AZ$5)/($O40*SQRT(AZ$5)),0,1,TRUE)))*EXP(-$F$1*AZ$5)*INDEX('3)tpx females'!EJ$57:EJ$107,MATCH($Q40,'3)tpx females'!$DE$57:$DE$107,0))</f>
        <v>779.84593686216817</v>
      </c>
      <c r="BA40" s="32">
        <f ca="1">($J40*EXP(BA$5*($N40+0.5*($O40)^2))*_xlfn.NORM.DIST((LN(($L40*EXP($K40/100*BA$5)))-LN($J40)-$N40*BA$5)/($O40*SQRT(BA$5))-$O40*SQRT(BA$5),0,1,TRUE)+$L40*EXP($K40/100*BA$5)*(1-_xlfn.NORM.DIST((LN(($L40*EXP($K40/100*BA$5)))-LN($J40)-$N40*BA$5)/($O40*SQRT(BA$5)),0,1,TRUE)))*EXP(-$F$1*BA$5)*INDEX('3)tpx females'!EK$57:EK$107,MATCH($Q40,'3)tpx females'!$DE$57:$DE$107,0))</f>
        <v>559.74367285429253</v>
      </c>
      <c r="BB40" s="32">
        <f ca="1">($J40*EXP(BB$5*($N40+0.5*($O40)^2))*_xlfn.NORM.DIST((LN(($L40*EXP($K40/100*BB$5)))-LN($J40)-$N40*BB$5)/($O40*SQRT(BB$5))-$O40*SQRT(BB$5),0,1,TRUE)+$L40*EXP($K40/100*BB$5)*(1-_xlfn.NORM.DIST((LN(($L40*EXP($K40/100*BB$5)))-LN($J40)-$N40*BB$5)/($O40*SQRT(BB$5)),0,1,TRUE)))*EXP(-$F$1*BB$5)*INDEX('3)tpx females'!EL$57:EL$107,MATCH($Q40,'3)tpx females'!$DE$57:$DE$107,0))</f>
        <v>380.01107658981266</v>
      </c>
      <c r="BC40" s="32">
        <f ca="1">($J40*EXP(BC$5*($N40+0.5*($O40)^2))*_xlfn.NORM.DIST((LN(($L40*EXP($K40/100*BC$5)))-LN($J40)-$N40*BC$5)/($O40*SQRT(BC$5))-$O40*SQRT(BC$5),0,1,TRUE)+$L40*EXP($K40/100*BC$5)*(1-_xlfn.NORM.DIST((LN(($L40*EXP($K40/100*BC$5)))-LN($J40)-$N40*BC$5)/($O40*SQRT(BC$5)),0,1,TRUE)))*EXP(-$F$1*BC$5)*INDEX('3)tpx females'!EM$57:EM$107,MATCH($Q40,'3)tpx females'!$DE$57:$DE$107,0))</f>
        <v>246.14698095549684</v>
      </c>
      <c r="BD40" s="32">
        <f ca="1">($J40*EXP(BD$5*($N40+0.5*($O40)^2))*_xlfn.NORM.DIST((LN(($L40*EXP($K40/100*BD$5)))-LN($J40)-$N40*BD$5)/($O40*SQRT(BD$5))-$O40*SQRT(BD$5),0,1,TRUE)+$L40*EXP($K40/100*BD$5)*(1-_xlfn.NORM.DIST((LN(($L40*EXP($K40/100*BD$5)))-LN($J40)-$N40*BD$5)/($O40*SQRT(BD$5)),0,1,TRUE)))*EXP(-$F$1*BD$5)*INDEX('3)tpx females'!EN$57:EN$107,MATCH($Q40,'3)tpx females'!$DE$57:$DE$107,0))</f>
        <v>150.77792408991678</v>
      </c>
      <c r="BE40" s="32">
        <f ca="1">($J40*EXP(BE$5*($N40+0.5*($O40)^2))*_xlfn.NORM.DIST((LN(($L40*EXP($K40/100*BE$5)))-LN($J40)-$N40*BE$5)/($O40*SQRT(BE$5))-$O40*SQRT(BE$5),0,1,TRUE)+$L40*EXP($K40/100*BE$5)*(1-_xlfn.NORM.DIST((LN(($L40*EXP($K40/100*BE$5)))-LN($J40)-$N40*BE$5)/($O40*SQRT(BE$5)),0,1,TRUE)))*EXP(-$F$1*BE$5)*INDEX('3)tpx females'!EO$57:EO$107,MATCH($Q40,'3)tpx females'!$DE$57:$DE$107,0))</f>
        <v>88.180011436942976</v>
      </c>
      <c r="BF40" s="32">
        <f ca="1">($J40*EXP(BF$5*($N40+0.5*($O40)^2))*_xlfn.NORM.DIST((LN(($L40*EXP($K40/100*BF$5)))-LN($J40)-$N40*BF$5)/($O40*SQRT(BF$5))-$O40*SQRT(BF$5),0,1,TRUE)+$L40*EXP($K40/100*BF$5)*(1-_xlfn.NORM.DIST((LN(($L40*EXP($K40/100*BF$5)))-LN($J40)-$N40*BF$5)/($O40*SQRT(BF$5)),0,1,TRUE)))*EXP(-$F$1*BF$5)*INDEX('3)tpx females'!EP$57:EP$107,MATCH($Q40,'3)tpx females'!$DE$57:$DE$107,0))</f>
        <v>46.943912085349666</v>
      </c>
      <c r="BG40" s="32">
        <f ca="1">($J40*EXP(BG$5*($N40+0.5*($O40)^2))*_xlfn.NORM.DIST((LN(($L40*EXP($K40/100*BG$5)))-LN($J40)-$N40*BG$5)/($O40*SQRT(BG$5))-$O40*SQRT(BG$5),0,1,TRUE)+$L40*EXP($K40/100*BG$5)*(1-_xlfn.NORM.DIST((LN(($L40*EXP($K40/100*BG$5)))-LN($J40)-$N40*BG$5)/($O40*SQRT(BG$5)),0,1,TRUE)))*EXP(-$F$1*BG$5)*INDEX('3)tpx females'!EQ$57:EQ$107,MATCH($Q40,'3)tpx females'!$DE$57:$DE$107,0))</f>
        <v>25.519167453675092</v>
      </c>
      <c r="BH40" s="32">
        <f ca="1">($J40*EXP(BH$5*($N40+0.5*($O40)^2))*_xlfn.NORM.DIST((LN(($L40*EXP($K40/100*BH$5)))-LN($J40)-$N40*BH$5)/($O40*SQRT(BH$5))-$O40*SQRT(BH$5),0,1,TRUE)+$L40*EXP($K40/100*BH$5)*(1-_xlfn.NORM.DIST((LN(($L40*EXP($K40/100*BH$5)))-LN($J40)-$N40*BH$5)/($O40*SQRT(BH$5)),0,1,TRUE)))*EXP(-$F$1*BH$5)*INDEX('3)tpx females'!ER$57:ER$107,MATCH($Q40,'3)tpx females'!$DE$57:$DE$107,0))</f>
        <v>14.331307704532877</v>
      </c>
      <c r="BI40" s="32">
        <f ca="1">($J40*EXP(BI$5*($N40+0.5*($O40)^2))*_xlfn.NORM.DIST((LN(($L40*EXP($K40/100*BI$5)))-LN($J40)-$N40*BI$5)/($O40*SQRT(BI$5))-$O40*SQRT(BI$5),0,1,TRUE)+$L40*EXP($K40/100*BI$5)*(1-_xlfn.NORM.DIST((LN(($L40*EXP($K40/100*BI$5)))-LN($J40)-$N40*BI$5)/($O40*SQRT(BI$5)),0,1,TRUE)))*EXP(-$F$1*BI$5)*INDEX('3)tpx females'!ES$57:ES$107,MATCH($Q40,'3)tpx females'!$DE$57:$DE$107,0))</f>
        <v>6.0750326517771525</v>
      </c>
      <c r="BJ40" s="32">
        <f ca="1">($J40*EXP(BJ$5*($N40+0.5*($O40)^2))*_xlfn.NORM.DIST((LN(($L40*EXP($K40/100*BJ$5)))-LN($J40)-$N40*BJ$5)/($O40*SQRT(BJ$5))-$O40*SQRT(BJ$5),0,1,TRUE)+$L40*EXP($K40/100*BJ$5)*(1-_xlfn.NORM.DIST((LN(($L40*EXP($K40/100*BJ$5)))-LN($J40)-$N40*BJ$5)/($O40*SQRT(BJ$5)),0,1,TRUE)))*EXP(-$F$1*BJ$5)*INDEX('3)tpx females'!ET$57:ET$107,MATCH($Q40,'3)tpx females'!$DE$57:$DE$107,0))</f>
        <v>0</v>
      </c>
      <c r="BK40" s="32">
        <f ca="1">($J40*EXP(BK$5*($N40+0.5*($O40)^2))*_xlfn.NORM.DIST((LN(($L40*EXP($K40/100*BK$5)))-LN($J40)-$N40*BK$5)/($O40*SQRT(BK$5))-$O40*SQRT(BK$5),0,1,TRUE)+$L40*EXP($K40/100*BK$5)*(1-_xlfn.NORM.DIST((LN(($L40*EXP($K40/100*BK$5)))-LN($J40)-$N40*BK$5)/($O40*SQRT(BK$5)),0,1,TRUE)))*EXP(-$F$1*BK$5)*INDEX('3)tpx females'!EU$57:EU$107,MATCH($Q40,'3)tpx females'!$DE$57:$DE$107,0))</f>
        <v>0</v>
      </c>
      <c r="BL40" s="32">
        <f ca="1">($J40*EXP(BL$5*($N40+0.5*($O40)^2))*_xlfn.NORM.DIST((LN(($L40*EXP($K40/100*BL$5)))-LN($J40)-$N40*BL$5)/($O40*SQRT(BL$5))-$O40*SQRT(BL$5),0,1,TRUE)+$L40*EXP($K40/100*BL$5)*(1-_xlfn.NORM.DIST((LN(($L40*EXP($K40/100*BL$5)))-LN($J40)-$N40*BL$5)/($O40*SQRT(BL$5)),0,1,TRUE)))*EXP(-$F$1*BL$5)*INDEX('3)tpx females'!EV$57:EV$107,MATCH($Q40,'3)tpx females'!$DE$57:$DE$107,0))</f>
        <v>0</v>
      </c>
      <c r="BM40" s="32">
        <f ca="1">($J40*EXP(BM$5*($N40+0.5*($O40)^2))*_xlfn.NORM.DIST((LN(($L40*EXP($K40/100*BM$5)))-LN($J40)-$N40*BM$5)/($O40*SQRT(BM$5))-$O40*SQRT(BM$5),0,1,TRUE)+$L40*EXP($K40/100*BM$5)*(1-_xlfn.NORM.DIST((LN(($L40*EXP($K40/100*BM$5)))-LN($J40)-$N40*BM$5)/($O40*SQRT(BM$5)),0,1,TRUE)))*EXP(-$F$1*BM$5)*INDEX('3)tpx females'!EW$57:EW$107,MATCH($Q40,'3)tpx females'!$DE$57:$DE$107,0))</f>
        <v>0</v>
      </c>
      <c r="BN40" s="32">
        <f ca="1">($J40*EXP(BN$5*($N40+0.5*($O40)^2))*_xlfn.NORM.DIST((LN(($L40*EXP($K40/100*BN$5)))-LN($J40)-$N40*BN$5)/($O40*SQRT(BN$5))-$O40*SQRT(BN$5),0,1,TRUE)+$L40*EXP($K40/100*BN$5)*(1-_xlfn.NORM.DIST((LN(($L40*EXP($K40/100*BN$5)))-LN($J40)-$N40*BN$5)/($O40*SQRT(BN$5)),0,1,TRUE)))*EXP(-$F$1*BN$5)*INDEX('3)tpx females'!EX$57:EX$107,MATCH($Q40,'3)tpx females'!$DE$57:$DE$107,0))</f>
        <v>0</v>
      </c>
      <c r="BO40" s="32">
        <f ca="1">($J40*EXP(BO$5*($N40+0.5*($O40)^2))*_xlfn.NORM.DIST((LN(($L40*EXP($K40/100*BO$5)))-LN($J40)-$N40*BO$5)/($O40*SQRT(BO$5))-$O40*SQRT(BO$5),0,1,TRUE)+$L40*EXP($K40/100*BO$5)*(1-_xlfn.NORM.DIST((LN(($L40*EXP($K40/100*BO$5)))-LN($J40)-$N40*BO$5)/($O40*SQRT(BO$5)),0,1,TRUE)))*EXP(-$F$1*BO$5)*INDEX('3)tpx females'!EY$57:EY$107,MATCH($Q40,'3)tpx females'!$DE$57:$DE$107,0))</f>
        <v>0</v>
      </c>
      <c r="BP40" s="32">
        <f ca="1">($J40*EXP(BP$5*($N40+0.5*($O40)^2))*_xlfn.NORM.DIST((LN(($L40*EXP($K40/100*BP$5)))-LN($J40)-$N40*BP$5)/($O40*SQRT(BP$5))-$O40*SQRT(BP$5),0,1,TRUE)+$L40*EXP($K40/100*BP$5)*(1-_xlfn.NORM.DIST((LN(($L40*EXP($K40/100*BP$5)))-LN($J40)-$N40*BP$5)/($O40*SQRT(BP$5)),0,1,TRUE)))*EXP(-$F$1*BP$5)*INDEX('3)tpx females'!EZ$57:EZ$107,MATCH($Q40,'3)tpx females'!$DE$57:$DE$107,0))</f>
        <v>0</v>
      </c>
      <c r="BQ40" s="32">
        <f ca="1">($J40*EXP(BQ$5*($N40+0.5*($O40)^2))*_xlfn.NORM.DIST((LN(($L40*EXP($K40/100*BQ$5)))-LN($J40)-$N40*BQ$5)/($O40*SQRT(BQ$5))-$O40*SQRT(BQ$5),0,1,TRUE)+$L40*EXP($K40/100*BQ$5)*(1-_xlfn.NORM.DIST((LN(($L40*EXP($K40/100*BQ$5)))-LN($J40)-$N40*BQ$5)/($O40*SQRT(BQ$5)),0,1,TRUE)))*EXP(-$F$1*BQ$5)*INDEX('3)tpx females'!FA$57:FA$107,MATCH($Q40,'3)tpx females'!$DE$57:$DE$107,0))</f>
        <v>0</v>
      </c>
      <c r="BR40" s="32">
        <f ca="1">($J40*EXP(BR$5*($N40+0.5*($O40)^2))*_xlfn.NORM.DIST((LN(($L40*EXP($K40/100*BR$5)))-LN($J40)-$N40*BR$5)/($O40*SQRT(BR$5))-$O40*SQRT(BR$5),0,1,TRUE)+$L40*EXP($K40/100*BR$5)*(1-_xlfn.NORM.DIST((LN(($L40*EXP($K40/100*BR$5)))-LN($J40)-$N40*BR$5)/($O40*SQRT(BR$5)),0,1,TRUE)))*EXP(-$F$1*BR$5)*INDEX('3)tpx females'!FB$57:FB$107,MATCH($Q40,'3)tpx females'!$DE$57:$DE$107,0))</f>
        <v>0</v>
      </c>
      <c r="BS40" s="32">
        <f ca="1">($J40*EXP(BS$5*($N40+0.5*($O40)^2))*_xlfn.NORM.DIST((LN(($L40*EXP($K40/100*BS$5)))-LN($J40)-$N40*BS$5)/($O40*SQRT(BS$5))-$O40*SQRT(BS$5),0,1,TRUE)+$L40*EXP($K40/100*BS$5)*(1-_xlfn.NORM.DIST((LN(($L40*EXP($K40/100*BS$5)))-LN($J40)-$N40*BS$5)/($O40*SQRT(BS$5)),0,1,TRUE)))*EXP(-$F$1*BS$5)*INDEX('3)tpx females'!FC$57:FC$107,MATCH($Q40,'3)tpx females'!$DE$57:$DE$107,0))</f>
        <v>0</v>
      </c>
      <c r="BT40" s="32">
        <f ca="1">($J40*EXP(BT$5*($N40+0.5*($O40)^2))*_xlfn.NORM.DIST((LN(($L40*EXP($K40/100*BT$5)))-LN($J40)-$N40*BT$5)/($O40*SQRT(BT$5))-$O40*SQRT(BT$5),0,1,TRUE)+$L40*EXP($K40/100*BT$5)*(1-_xlfn.NORM.DIST((LN(($L40*EXP($K40/100*BT$5)))-LN($J40)-$N40*BT$5)/($O40*SQRT(BT$5)),0,1,TRUE)))*EXP(-$F$1*BT$5)*INDEX('3)tpx females'!FD$57:FD$107,MATCH($Q40,'3)tpx females'!$DE$57:$DE$107,0))</f>
        <v>0</v>
      </c>
    </row>
    <row r="41" spans="2:72" x14ac:dyDescent="0.25">
      <c r="B41" s="32" t="s">
        <v>16</v>
      </c>
      <c r="C41" s="32" t="s">
        <v>14</v>
      </c>
      <c r="D41" s="49">
        <v>17629</v>
      </c>
      <c r="E41" s="32" t="s">
        <v>13</v>
      </c>
      <c r="F41" s="32" t="s">
        <v>17</v>
      </c>
      <c r="G41" s="49" t="s">
        <v>17</v>
      </c>
      <c r="H41" s="32" t="s">
        <v>17</v>
      </c>
      <c r="I41" s="32" t="s">
        <v>21</v>
      </c>
      <c r="J41" s="32">
        <v>334644.99999999994</v>
      </c>
      <c r="K41" s="32">
        <v>7.9499999999999993</v>
      </c>
      <c r="L41" s="32">
        <f>'3) 2016 cases'!M41*EXP('3) 2016 cases'!L41/100)</f>
        <v>29490.740804903326</v>
      </c>
      <c r="M41" s="32"/>
      <c r="N41" s="32">
        <f>INDEX('2b)Working'!$I$61:$P$61,MATCH($I41,'2b)Working'!$I$60:$P$60,0))</f>
        <v>6.639962125003708E-2</v>
      </c>
      <c r="O41" s="32">
        <f>INDEX('2b)Working'!$I$62:$P$62,MATCH($I41,'2b)Working'!$I$60:$P$60,0))</f>
        <v>4.3425056649869002E-2</v>
      </c>
      <c r="P41" s="32"/>
      <c r="Q41" s="32">
        <f t="shared" si="3"/>
        <v>69</v>
      </c>
      <c r="U41" s="32">
        <f t="shared" ca="1" si="2"/>
        <v>35640.220033666948</v>
      </c>
      <c r="W41" s="32">
        <f ca="1">($J41*EXP(W$5*($N41+0.5*($O41)^2))*_xlfn.NORM.DIST((LN(($L41*EXP($K41/100*W$5)))-LN($J41)-$N41*W$5)/($O41*SQRT(W$5))-$O41*SQRT(W$5),0,1,TRUE)+$L41*EXP($K41/100*W$5)*(1-_xlfn.NORM.DIST((LN(($L41*EXP($K41/100*W$5)))-LN($J41)-$N41*W$5)/($O41*SQRT(W$5)),0,1,TRUE)))*EXP(-$F$1*W$5)*INDEX('3)tpx females'!DG$57:DG$107,MATCH($Q41,'3)tpx females'!$DE$57:$DE$107,0))</f>
        <v>249.95857880886737</v>
      </c>
      <c r="X41" s="32">
        <f ca="1">($J41*EXP(X$5*($N41+0.5*($O41)^2))*_xlfn.NORM.DIST((LN(($L41*EXP($K41/100*X$5)))-LN($J41)-$N41*X$5)/($O41*SQRT(X$5))-$O41*SQRT(X$5),0,1,TRUE)+$L41*EXP($K41/100*X$5)*(1-_xlfn.NORM.DIST((LN(($L41*EXP($K41/100*X$5)))-LN($J41)-$N41*X$5)/($O41*SQRT(X$5)),0,1,TRUE)))*EXP(-$F$1*X$5)*INDEX('3)tpx females'!DH$57:DH$107,MATCH($Q41,'3)tpx females'!$DE$57:$DE$107,0))</f>
        <v>271.92212268778957</v>
      </c>
      <c r="Y41" s="32">
        <f ca="1">($J41*EXP(Y$5*($N41+0.5*($O41)^2))*_xlfn.NORM.DIST((LN(($L41*EXP($K41/100*Y$5)))-LN($J41)-$N41*Y$5)/($O41*SQRT(Y$5))-$O41*SQRT(Y$5),0,1,TRUE)+$L41*EXP($K41/100*Y$5)*(1-_xlfn.NORM.DIST((LN(($L41*EXP($K41/100*Y$5)))-LN($J41)-$N41*Y$5)/($O41*SQRT(Y$5)),0,1,TRUE)))*EXP(-$F$1*Y$5)*INDEX('3)tpx females'!DI$57:DI$107,MATCH($Q41,'3)tpx females'!$DE$57:$DE$107,0))</f>
        <v>315.69962652047371</v>
      </c>
      <c r="Z41" s="32">
        <f ca="1">($J41*EXP(Z$5*($N41+0.5*($O41)^2))*_xlfn.NORM.DIST((LN(($L41*EXP($K41/100*Z$5)))-LN($J41)-$N41*Z$5)/($O41*SQRT(Z$5))-$O41*SQRT(Z$5),0,1,TRUE)+$L41*EXP($K41/100*Z$5)*(1-_xlfn.NORM.DIST((LN(($L41*EXP($K41/100*Z$5)))-LN($J41)-$N41*Z$5)/($O41*SQRT(Z$5)),0,1,TRUE)))*EXP(-$F$1*Z$5)*INDEX('3)tpx females'!DJ$57:DJ$107,MATCH($Q41,'3)tpx females'!$DE$57:$DE$107,0))</f>
        <v>345.79931586296573</v>
      </c>
      <c r="AA41" s="32">
        <f ca="1">($J41*EXP(AA$5*($N41+0.5*($O41)^2))*_xlfn.NORM.DIST((LN(($L41*EXP($K41/100*AA$5)))-LN($J41)-$N41*AA$5)/($O41*SQRT(AA$5))-$O41*SQRT(AA$5),0,1,TRUE)+$L41*EXP($K41/100*AA$5)*(1-_xlfn.NORM.DIST((LN(($L41*EXP($K41/100*AA$5)))-LN($J41)-$N41*AA$5)/($O41*SQRT(AA$5)),0,1,TRUE)))*EXP(-$F$1*AA$5)*INDEX('3)tpx females'!DK$57:DK$107,MATCH($Q41,'3)tpx females'!$DE$57:$DE$107,0))</f>
        <v>359.04736988205138</v>
      </c>
      <c r="AB41" s="32">
        <f ca="1">($J41*EXP(AB$5*($N41+0.5*($O41)^2))*_xlfn.NORM.DIST((LN(($L41*EXP($K41/100*AB$5)))-LN($J41)-$N41*AB$5)/($O41*SQRT(AB$5))-$O41*SQRT(AB$5),0,1,TRUE)+$L41*EXP($K41/100*AB$5)*(1-_xlfn.NORM.DIST((LN(($L41*EXP($K41/100*AB$5)))-LN($J41)-$N41*AB$5)/($O41*SQRT(AB$5)),0,1,TRUE)))*EXP(-$F$1*AB$5)*INDEX('3)tpx females'!DL$57:DL$107,MATCH($Q41,'3)tpx females'!$DE$57:$DE$107,0))</f>
        <v>425.76436274871253</v>
      </c>
      <c r="AC41" s="32">
        <f ca="1">($J41*EXP(AC$5*($N41+0.5*($O41)^2))*_xlfn.NORM.DIST((LN(($L41*EXP($K41/100*AC$5)))-LN($J41)-$N41*AC$5)/($O41*SQRT(AC$5))-$O41*SQRT(AC$5),0,1,TRUE)+$L41*EXP($K41/100*AC$5)*(1-_xlfn.NORM.DIST((LN(($L41*EXP($K41/100*AC$5)))-LN($J41)-$N41*AC$5)/($O41*SQRT(AC$5)),0,1,TRUE)))*EXP(-$F$1*AC$5)*INDEX('3)tpx females'!DM$57:DM$107,MATCH($Q41,'3)tpx females'!$DE$57:$DE$107,0))</f>
        <v>418.93241278428661</v>
      </c>
      <c r="AD41" s="32">
        <f ca="1">($J41*EXP(AD$5*($N41+0.5*($O41)^2))*_xlfn.NORM.DIST((LN(($L41*EXP($K41/100*AD$5)))-LN($J41)-$N41*AD$5)/($O41*SQRT(AD$5))-$O41*SQRT(AD$5),0,1,TRUE)+$L41*EXP($K41/100*AD$5)*(1-_xlfn.NORM.DIST((LN(($L41*EXP($K41/100*AD$5)))-LN($J41)-$N41*AD$5)/($O41*SQRT(AD$5)),0,1,TRUE)))*EXP(-$F$1*AD$5)*INDEX('3)tpx females'!DN$57:DN$107,MATCH($Q41,'3)tpx females'!$DE$57:$DE$107,0))</f>
        <v>461.61967186557649</v>
      </c>
      <c r="AE41" s="32">
        <f ca="1">($J41*EXP(AE$5*($N41+0.5*($O41)^2))*_xlfn.NORM.DIST((LN(($L41*EXP($K41/100*AE$5)))-LN($J41)-$N41*AE$5)/($O41*SQRT(AE$5))-$O41*SQRT(AE$5),0,1,TRUE)+$L41*EXP($K41/100*AE$5)*(1-_xlfn.NORM.DIST((LN(($L41*EXP($K41/100*AE$5)))-LN($J41)-$N41*AE$5)/($O41*SQRT(AE$5)),0,1,TRUE)))*EXP(-$F$1*AE$5)*INDEX('3)tpx females'!DO$57:DO$107,MATCH($Q41,'3)tpx females'!$DE$57:$DE$107,0))</f>
        <v>536.6359778832574</v>
      </c>
      <c r="AF41" s="32">
        <f ca="1">($J41*EXP(AF$5*($N41+0.5*($O41)^2))*_xlfn.NORM.DIST((LN(($L41*EXP($K41/100*AF$5)))-LN($J41)-$N41*AF$5)/($O41*SQRT(AF$5))-$O41*SQRT(AF$5),0,1,TRUE)+$L41*EXP($K41/100*AF$5)*(1-_xlfn.NORM.DIST((LN(($L41*EXP($K41/100*AF$5)))-LN($J41)-$N41*AF$5)/($O41*SQRT(AF$5)),0,1,TRUE)))*EXP(-$F$1*AF$5)*INDEX('3)tpx females'!DP$57:DP$107,MATCH($Q41,'3)tpx females'!$DE$57:$DE$107,0))</f>
        <v>574.8234050179542</v>
      </c>
      <c r="AG41" s="32">
        <f ca="1">($J41*EXP(AG$5*($N41+0.5*($O41)^2))*_xlfn.NORM.DIST((LN(($L41*EXP($K41/100*AG$5)))-LN($J41)-$N41*AG$5)/($O41*SQRT(AG$5))-$O41*SQRT(AG$5),0,1,TRUE)+$L41*EXP($K41/100*AG$5)*(1-_xlfn.NORM.DIST((LN(($L41*EXP($K41/100*AG$5)))-LN($J41)-$N41*AG$5)/($O41*SQRT(AG$5)),0,1,TRUE)))*EXP(-$F$1*AG$5)*INDEX('3)tpx females'!DQ$57:DQ$107,MATCH($Q41,'3)tpx females'!$DE$57:$DE$107,0))</f>
        <v>632.14956148628971</v>
      </c>
      <c r="AH41" s="32">
        <f ca="1">($J41*EXP(AH$5*($N41+0.5*($O41)^2))*_xlfn.NORM.DIST((LN(($L41*EXP($K41/100*AH$5)))-LN($J41)-$N41*AH$5)/($O41*SQRT(AH$5))-$O41*SQRT(AH$5),0,1,TRUE)+$L41*EXP($K41/100*AH$5)*(1-_xlfn.NORM.DIST((LN(($L41*EXP($K41/100*AH$5)))-LN($J41)-$N41*AH$5)/($O41*SQRT(AH$5)),0,1,TRUE)))*EXP(-$F$1*AH$5)*INDEX('3)tpx females'!DR$57:DR$107,MATCH($Q41,'3)tpx females'!$DE$57:$DE$107,0))</f>
        <v>750.27121269356212</v>
      </c>
      <c r="AI41" s="32">
        <f ca="1">($J41*EXP(AI$5*($N41+0.5*($O41)^2))*_xlfn.NORM.DIST((LN(($L41*EXP($K41/100*AI$5)))-LN($J41)-$N41*AI$5)/($O41*SQRT(AI$5))-$O41*SQRT(AI$5),0,1,TRUE)+$L41*EXP($K41/100*AI$5)*(1-_xlfn.NORM.DIST((LN(($L41*EXP($K41/100*AI$5)))-LN($J41)-$N41*AI$5)/($O41*SQRT(AI$5)),0,1,TRUE)))*EXP(-$F$1*AI$5)*INDEX('3)tpx females'!DS$57:DS$107,MATCH($Q41,'3)tpx females'!$DE$57:$DE$107,0))</f>
        <v>851.36655845684095</v>
      </c>
      <c r="AJ41" s="32">
        <f ca="1">($J41*EXP(AJ$5*($N41+0.5*($O41)^2))*_xlfn.NORM.DIST((LN(($L41*EXP($K41/100*AJ$5)))-LN($J41)-$N41*AJ$5)/($O41*SQRT(AJ$5))-$O41*SQRT(AJ$5),0,1,TRUE)+$L41*EXP($K41/100*AJ$5)*(1-_xlfn.NORM.DIST((LN(($L41*EXP($K41/100*AJ$5)))-LN($J41)-$N41*AJ$5)/($O41*SQRT(AJ$5)),0,1,TRUE)))*EXP(-$F$1*AJ$5)*INDEX('3)tpx females'!DT$57:DT$107,MATCH($Q41,'3)tpx females'!$DE$57:$DE$107,0))</f>
        <v>984.07173026222108</v>
      </c>
      <c r="AK41" s="32">
        <f ca="1">($J41*EXP(AK$5*($N41+0.5*($O41)^2))*_xlfn.NORM.DIST((LN(($L41*EXP($K41/100*AK$5)))-LN($J41)-$N41*AK$5)/($O41*SQRT(AK$5))-$O41*SQRT(AK$5),0,1,TRUE)+$L41*EXP($K41/100*AK$5)*(1-_xlfn.NORM.DIST((LN(($L41*EXP($K41/100*AK$5)))-LN($J41)-$N41*AK$5)/($O41*SQRT(AK$5)),0,1,TRUE)))*EXP(-$F$1*AK$5)*INDEX('3)tpx females'!DU$57:DU$107,MATCH($Q41,'3)tpx females'!$DE$57:$DE$107,0))</f>
        <v>1091.8177182208508</v>
      </c>
      <c r="AL41" s="32">
        <f ca="1">($J41*EXP(AL$5*($N41+0.5*($O41)^2))*_xlfn.NORM.DIST((LN(($L41*EXP($K41/100*AL$5)))-LN($J41)-$N41*AL$5)/($O41*SQRT(AL$5))-$O41*SQRT(AL$5),0,1,TRUE)+$L41*EXP($K41/100*AL$5)*(1-_xlfn.NORM.DIST((LN(($L41*EXP($K41/100*AL$5)))-LN($J41)-$N41*AL$5)/($O41*SQRT(AL$5)),0,1,TRUE)))*EXP(-$F$1*AL$5)*INDEX('3)tpx females'!DV$57:DV$107,MATCH($Q41,'3)tpx females'!$DE$57:$DE$107,0))</f>
        <v>1148.3068876705549</v>
      </c>
      <c r="AM41" s="32">
        <f ca="1">($J41*EXP(AM$5*($N41+0.5*($O41)^2))*_xlfn.NORM.DIST((LN(($L41*EXP($K41/100*AM$5)))-LN($J41)-$N41*AM$5)/($O41*SQRT(AM$5))-$O41*SQRT(AM$5),0,1,TRUE)+$L41*EXP($K41/100*AM$5)*(1-_xlfn.NORM.DIST((LN(($L41*EXP($K41/100*AM$5)))-LN($J41)-$N41*AM$5)/($O41*SQRT(AM$5)),0,1,TRUE)))*EXP(-$F$1*AM$5)*INDEX('3)tpx females'!DW$57:DW$107,MATCH($Q41,'3)tpx females'!$DE$57:$DE$107,0))</f>
        <v>1296.4422018356172</v>
      </c>
      <c r="AN41" s="32">
        <f ca="1">($J41*EXP(AN$5*($N41+0.5*($O41)^2))*_xlfn.NORM.DIST((LN(($L41*EXP($K41/100*AN$5)))-LN($J41)-$N41*AN$5)/($O41*SQRT(AN$5))-$O41*SQRT(AN$5),0,1,TRUE)+$L41*EXP($K41/100*AN$5)*(1-_xlfn.NORM.DIST((LN(($L41*EXP($K41/100*AN$5)))-LN($J41)-$N41*AN$5)/($O41*SQRT(AN$5)),0,1,TRUE)))*EXP(-$F$1*AN$5)*INDEX('3)tpx females'!DX$57:DX$107,MATCH($Q41,'3)tpx females'!$DE$57:$DE$107,0))</f>
        <v>1503.1195106893813</v>
      </c>
      <c r="AO41" s="32">
        <f ca="1">($J41*EXP(AO$5*($N41+0.5*($O41)^2))*_xlfn.NORM.DIST((LN(($L41*EXP($K41/100*AO$5)))-LN($J41)-$N41*AO$5)/($O41*SQRT(AO$5))-$O41*SQRT(AO$5),0,1,TRUE)+$L41*EXP($K41/100*AO$5)*(1-_xlfn.NORM.DIST((LN(($L41*EXP($K41/100*AO$5)))-LN($J41)-$N41*AO$5)/($O41*SQRT(AO$5)),0,1,TRUE)))*EXP(-$F$1*AO$5)*INDEX('3)tpx females'!DY$57:DY$107,MATCH($Q41,'3)tpx females'!$DE$57:$DE$107,0))</f>
        <v>1597.4374818644901</v>
      </c>
      <c r="AP41" s="32">
        <f ca="1">($J41*EXP(AP$5*($N41+0.5*($O41)^2))*_xlfn.NORM.DIST((LN(($L41*EXP($K41/100*AP$5)))-LN($J41)-$N41*AP$5)/($O41*SQRT(AP$5))-$O41*SQRT(AP$5),0,1,TRUE)+$L41*EXP($K41/100*AP$5)*(1-_xlfn.NORM.DIST((LN(($L41*EXP($K41/100*AP$5)))-LN($J41)-$N41*AP$5)/($O41*SQRT(AP$5)),0,1,TRUE)))*EXP(-$F$1*AP$5)*INDEX('3)tpx females'!DZ$57:DZ$107,MATCH($Q41,'3)tpx females'!$DE$57:$DE$107,0))</f>
        <v>1741.7306180621883</v>
      </c>
      <c r="AQ41" s="32">
        <f ca="1">($J41*EXP(AQ$5*($N41+0.5*($O41)^2))*_xlfn.NORM.DIST((LN(($L41*EXP($K41/100*AQ$5)))-LN($J41)-$N41*AQ$5)/($O41*SQRT(AQ$5))-$O41*SQRT(AQ$5),0,1,TRUE)+$L41*EXP($K41/100*AQ$5)*(1-_xlfn.NORM.DIST((LN(($L41*EXP($K41/100*AQ$5)))-LN($J41)-$N41*AQ$5)/($O41*SQRT(AQ$5)),0,1,TRUE)))*EXP(-$F$1*AQ$5)*INDEX('3)tpx females'!EA$57:EA$107,MATCH($Q41,'3)tpx females'!$DE$57:$DE$107,0))</f>
        <v>1981.3164797600973</v>
      </c>
      <c r="AR41" s="32">
        <f ca="1">($J41*EXP(AR$5*($N41+0.5*($O41)^2))*_xlfn.NORM.DIST((LN(($L41*EXP($K41/100*AR$5)))-LN($J41)-$N41*AR$5)/($O41*SQRT(AR$5))-$O41*SQRT(AR$5),0,1,TRUE)+$L41*EXP($K41/100*AR$5)*(1-_xlfn.NORM.DIST((LN(($L41*EXP($K41/100*AR$5)))-LN($J41)-$N41*AR$5)/($O41*SQRT(AR$5)),0,1,TRUE)))*EXP(-$F$1*AR$5)*INDEX('3)tpx females'!EB$57:EB$107,MATCH($Q41,'3)tpx females'!$DE$57:$DE$107,0))</f>
        <v>2054.2061954107762</v>
      </c>
      <c r="AS41" s="32">
        <f ca="1">($J41*EXP(AS$5*($N41+0.5*($O41)^2))*_xlfn.NORM.DIST((LN(($L41*EXP($K41/100*AS$5)))-LN($J41)-$N41*AS$5)/($O41*SQRT(AS$5))-$O41*SQRT(AS$5),0,1,TRUE)+$L41*EXP($K41/100*AS$5)*(1-_xlfn.NORM.DIST((LN(($L41*EXP($K41/100*AS$5)))-LN($J41)-$N41*AS$5)/($O41*SQRT(AS$5)),0,1,TRUE)))*EXP(-$F$1*AS$5)*INDEX('3)tpx females'!EC$57:EC$107,MATCH($Q41,'3)tpx females'!$DE$57:$DE$107,0))</f>
        <v>1995.3112776801115</v>
      </c>
      <c r="AT41" s="32">
        <f ca="1">($J41*EXP(AT$5*($N41+0.5*($O41)^2))*_xlfn.NORM.DIST((LN(($L41*EXP($K41/100*AT$5)))-LN($J41)-$N41*AT$5)/($O41*SQRT(AT$5))-$O41*SQRT(AT$5),0,1,TRUE)+$L41*EXP($K41/100*AT$5)*(1-_xlfn.NORM.DIST((LN(($L41*EXP($K41/100*AT$5)))-LN($J41)-$N41*AT$5)/($O41*SQRT(AT$5)),0,1,TRUE)))*EXP(-$F$1*AT$5)*INDEX('3)tpx females'!ED$57:ED$107,MATCH($Q41,'3)tpx females'!$DE$57:$DE$107,0))</f>
        <v>1944.6117476688821</v>
      </c>
      <c r="AU41" s="32">
        <f ca="1">($J41*EXP(AU$5*($N41+0.5*($O41)^2))*_xlfn.NORM.DIST((LN(($L41*EXP($K41/100*AU$5)))-LN($J41)-$N41*AU$5)/($O41*SQRT(AU$5))-$O41*SQRT(AU$5),0,1,TRUE)+$L41*EXP($K41/100*AU$5)*(1-_xlfn.NORM.DIST((LN(($L41*EXP($K41/100*AU$5)))-LN($J41)-$N41*AU$5)/($O41*SQRT(AU$5)),0,1,TRUE)))*EXP(-$F$1*AU$5)*INDEX('3)tpx females'!EE$57:EE$107,MATCH($Q41,'3)tpx females'!$DE$57:$DE$107,0))</f>
        <v>1896.4844325169804</v>
      </c>
      <c r="AV41" s="32">
        <f ca="1">($J41*EXP(AV$5*($N41+0.5*($O41)^2))*_xlfn.NORM.DIST((LN(($L41*EXP($K41/100*AV$5)))-LN($J41)-$N41*AV$5)/($O41*SQRT(AV$5))-$O41*SQRT(AV$5),0,1,TRUE)+$L41*EXP($K41/100*AV$5)*(1-_xlfn.NORM.DIST((LN(($L41*EXP($K41/100*AV$5)))-LN($J41)-$N41*AV$5)/($O41*SQRT(AV$5)),0,1,TRUE)))*EXP(-$F$1*AV$5)*INDEX('3)tpx females'!EF$57:EF$107,MATCH($Q41,'3)tpx females'!$DE$57:$DE$107,0))</f>
        <v>1877.5116919754521</v>
      </c>
      <c r="AW41" s="32">
        <f ca="1">($J41*EXP(AW$5*($N41+0.5*($O41)^2))*_xlfn.NORM.DIST((LN(($L41*EXP($K41/100*AW$5)))-LN($J41)-$N41*AW$5)/($O41*SQRT(AW$5))-$O41*SQRT(AW$5),0,1,TRUE)+$L41*EXP($K41/100*AW$5)*(1-_xlfn.NORM.DIST((LN(($L41*EXP($K41/100*AW$5)))-LN($J41)-$N41*AW$5)/($O41*SQRT(AW$5)),0,1,TRUE)))*EXP(-$F$1*AW$5)*INDEX('3)tpx females'!EG$57:EG$107,MATCH($Q41,'3)tpx females'!$DE$57:$DE$107,0))</f>
        <v>1697.9171020631284</v>
      </c>
      <c r="AX41" s="32">
        <f ca="1">($J41*EXP(AX$5*($N41+0.5*($O41)^2))*_xlfn.NORM.DIST((LN(($L41*EXP($K41/100*AX$5)))-LN($J41)-$N41*AX$5)/($O41*SQRT(AX$5))-$O41*SQRT(AX$5),0,1,TRUE)+$L41*EXP($K41/100*AX$5)*(1-_xlfn.NORM.DIST((LN(($L41*EXP($K41/100*AX$5)))-LN($J41)-$N41*AX$5)/($O41*SQRT(AX$5)),0,1,TRUE)))*EXP(-$F$1*AX$5)*INDEX('3)tpx females'!EH$57:EH$107,MATCH($Q41,'3)tpx females'!$DE$57:$DE$107,0))</f>
        <v>1517.0405056066102</v>
      </c>
      <c r="AY41" s="32">
        <f ca="1">($J41*EXP(AY$5*($N41+0.5*($O41)^2))*_xlfn.NORM.DIST((LN(($L41*EXP($K41/100*AY$5)))-LN($J41)-$N41*AY$5)/($O41*SQRT(AY$5))-$O41*SQRT(AY$5),0,1,TRUE)+$L41*EXP($K41/100*AY$5)*(1-_xlfn.NORM.DIST((LN(($L41*EXP($K41/100*AY$5)))-LN($J41)-$N41*AY$5)/($O41*SQRT(AY$5)),0,1,TRUE)))*EXP(-$F$1*AY$5)*INDEX('3)tpx females'!EI$57:EI$107,MATCH($Q41,'3)tpx females'!$DE$57:$DE$107,0))</f>
        <v>1305.2726079594252</v>
      </c>
      <c r="AZ41" s="32">
        <f ca="1">($J41*EXP(AZ$5*($N41+0.5*($O41)^2))*_xlfn.NORM.DIST((LN(($L41*EXP($K41/100*AZ$5)))-LN($J41)-$N41*AZ$5)/($O41*SQRT(AZ$5))-$O41*SQRT(AZ$5),0,1,TRUE)+$L41*EXP($K41/100*AZ$5)*(1-_xlfn.NORM.DIST((LN(($L41*EXP($K41/100*AZ$5)))-LN($J41)-$N41*AZ$5)/($O41*SQRT(AZ$5)),0,1,TRUE)))*EXP(-$F$1*AZ$5)*INDEX('3)tpx females'!EJ$57:EJ$107,MATCH($Q41,'3)tpx females'!$DE$57:$DE$107,0))</f>
        <v>1076.0845724314529</v>
      </c>
      <c r="BA41" s="32">
        <f ca="1">($J41*EXP(BA$5*($N41+0.5*($O41)^2))*_xlfn.NORM.DIST((LN(($L41*EXP($K41/100*BA$5)))-LN($J41)-$N41*BA$5)/($O41*SQRT(BA$5))-$O41*SQRT(BA$5),0,1,TRUE)+$L41*EXP($K41/100*BA$5)*(1-_xlfn.NORM.DIST((LN(($L41*EXP($K41/100*BA$5)))-LN($J41)-$N41*BA$5)/($O41*SQRT(BA$5)),0,1,TRUE)))*EXP(-$F$1*BA$5)*INDEX('3)tpx females'!EK$57:EK$107,MATCH($Q41,'3)tpx females'!$DE$57:$DE$107,0))</f>
        <v>848.94585194440333</v>
      </c>
      <c r="BB41" s="32">
        <f ca="1">($J41*EXP(BB$5*($N41+0.5*($O41)^2))*_xlfn.NORM.DIST((LN(($L41*EXP($K41/100*BB$5)))-LN($J41)-$N41*BB$5)/($O41*SQRT(BB$5))-$O41*SQRT(BB$5),0,1,TRUE)+$L41*EXP($K41/100*BB$5)*(1-_xlfn.NORM.DIST((LN(($L41*EXP($K41/100*BB$5)))-LN($J41)-$N41*BB$5)/($O41*SQRT(BB$5)),0,1,TRUE)))*EXP(-$F$1*BB$5)*INDEX('3)tpx females'!EL$57:EL$107,MATCH($Q41,'3)tpx females'!$DE$57:$DE$107,0))</f>
        <v>641.75196985430898</v>
      </c>
      <c r="BC41" s="32">
        <f ca="1">($J41*EXP(BC$5*($N41+0.5*($O41)^2))*_xlfn.NORM.DIST((LN(($L41*EXP($K41/100*BC$5)))-LN($J41)-$N41*BC$5)/($O41*SQRT(BC$5))-$O41*SQRT(BC$5),0,1,TRUE)+$L41*EXP($K41/100*BC$5)*(1-_xlfn.NORM.DIST((LN(($L41*EXP($K41/100*BC$5)))-LN($J41)-$N41*BC$5)/($O41*SQRT(BC$5)),0,1,TRUE)))*EXP(-$F$1*BC$5)*INDEX('3)tpx females'!EM$57:EM$107,MATCH($Q41,'3)tpx females'!$DE$57:$DE$107,0))</f>
        <v>460.67990129122779</v>
      </c>
      <c r="BD41" s="32">
        <f ca="1">($J41*EXP(BD$5*($N41+0.5*($O41)^2))*_xlfn.NORM.DIST((LN(($L41*EXP($K41/100*BD$5)))-LN($J41)-$N41*BD$5)/($O41*SQRT(BD$5))-$O41*SQRT(BD$5),0,1,TRUE)+$L41*EXP($K41/100*BD$5)*(1-_xlfn.NORM.DIST((LN(($L41*EXP($K41/100*BD$5)))-LN($J41)-$N41*BD$5)/($O41*SQRT(BD$5)),0,1,TRUE)))*EXP(-$F$1*BD$5)*INDEX('3)tpx females'!EN$57:EN$107,MATCH($Q41,'3)tpx females'!$DE$57:$DE$107,0))</f>
        <v>312.49196011035531</v>
      </c>
      <c r="BE41" s="32">
        <f ca="1">($J41*EXP(BE$5*($N41+0.5*($O41)^2))*_xlfn.NORM.DIST((LN(($L41*EXP($K41/100*BE$5)))-LN($J41)-$N41*BE$5)/($O41*SQRT(BE$5))-$O41*SQRT(BE$5),0,1,TRUE)+$L41*EXP($K41/100*BE$5)*(1-_xlfn.NORM.DIST((LN(($L41*EXP($K41/100*BE$5)))-LN($J41)-$N41*BE$5)/($O41*SQRT(BE$5)),0,1,TRUE)))*EXP(-$F$1*BE$5)*INDEX('3)tpx females'!EO$57:EO$107,MATCH($Q41,'3)tpx females'!$DE$57:$DE$107,0))</f>
        <v>202.23498807813124</v>
      </c>
      <c r="BF41" s="32">
        <f ca="1">($J41*EXP(BF$5*($N41+0.5*($O41)^2))*_xlfn.NORM.DIST((LN(($L41*EXP($K41/100*BF$5)))-LN($J41)-$N41*BF$5)/($O41*SQRT(BF$5))-$O41*SQRT(BF$5),0,1,TRUE)+$L41*EXP($K41/100*BF$5)*(1-_xlfn.NORM.DIST((LN(($L41*EXP($K41/100*BF$5)))-LN($J41)-$N41*BF$5)/($O41*SQRT(BF$5)),0,1,TRUE)))*EXP(-$F$1*BF$5)*INDEX('3)tpx females'!EP$57:EP$107,MATCH($Q41,'3)tpx females'!$DE$57:$DE$107,0))</f>
        <v>123.65303876370312</v>
      </c>
      <c r="BG41" s="32">
        <f ca="1">($J41*EXP(BG$5*($N41+0.5*($O41)^2))*_xlfn.NORM.DIST((LN(($L41*EXP($K41/100*BG$5)))-LN($J41)-$N41*BG$5)/($O41*SQRT(BG$5))-$O41*SQRT(BG$5),0,1,TRUE)+$L41*EXP($K41/100*BG$5)*(1-_xlfn.NORM.DIST((LN(($L41*EXP($K41/100*BG$5)))-LN($J41)-$N41*BG$5)/($O41*SQRT(BG$5)),0,1,TRUE)))*EXP(-$F$1*BG$5)*INDEX('3)tpx females'!EQ$57:EQ$107,MATCH($Q41,'3)tpx females'!$DE$57:$DE$107,0))</f>
        <v>72.1936055127575</v>
      </c>
      <c r="BH41" s="32">
        <f ca="1">($J41*EXP(BH$5*($N41+0.5*($O41)^2))*_xlfn.NORM.DIST((LN(($L41*EXP($K41/100*BH$5)))-LN($J41)-$N41*BH$5)/($O41*SQRT(BH$5))-$O41*SQRT(BH$5),0,1,TRUE)+$L41*EXP($K41/100*BH$5)*(1-_xlfn.NORM.DIST((LN(($L41*EXP($K41/100*BH$5)))-LN($J41)-$N41*BH$5)/($O41*SQRT(BH$5)),0,1,TRUE)))*EXP(-$F$1*BH$5)*INDEX('3)tpx females'!ER$57:ER$107,MATCH($Q41,'3)tpx females'!$DE$57:$DE$107,0))</f>
        <v>38.274715087732588</v>
      </c>
      <c r="BI41" s="32">
        <f ca="1">($J41*EXP(BI$5*($N41+0.5*($O41)^2))*_xlfn.NORM.DIST((LN(($L41*EXP($K41/100*BI$5)))-LN($J41)-$N41*BI$5)/($O41*SQRT(BI$5))-$O41*SQRT(BI$5),0,1,TRUE)+$L41*EXP($K41/100*BI$5)*(1-_xlfn.NORM.DIST((LN(($L41*EXP($K41/100*BI$5)))-LN($J41)-$N41*BI$5)/($O41*SQRT(BI$5)),0,1,TRUE)))*EXP(-$F$1*BI$5)*INDEX('3)tpx females'!ES$57:ES$107,MATCH($Q41,'3)tpx females'!$DE$57:$DE$107,0))</f>
        <v>20.760672330032062</v>
      </c>
      <c r="BJ41" s="32">
        <f ca="1">($J41*EXP(BJ$5*($N41+0.5*($O41)^2))*_xlfn.NORM.DIST((LN(($L41*EXP($K41/100*BJ$5)))-LN($J41)-$N41*BJ$5)/($O41*SQRT(BJ$5))-$O41*SQRT(BJ$5),0,1,TRUE)+$L41*EXP($K41/100*BJ$5)*(1-_xlfn.NORM.DIST((LN(($L41*EXP($K41/100*BJ$5)))-LN($J41)-$N41*BJ$5)/($O41*SQRT(BJ$5)),0,1,TRUE)))*EXP(-$F$1*BJ$5)*INDEX('3)tpx females'!ET$57:ET$107,MATCH($Q41,'3)tpx females'!$DE$57:$DE$107,0))</f>
        <v>11.668238749202423</v>
      </c>
      <c r="BK41" s="32">
        <f ca="1">($J41*EXP(BK$5*($N41+0.5*($O41)^2))*_xlfn.NORM.DIST((LN(($L41*EXP($K41/100*BK$5)))-LN($J41)-$N41*BK$5)/($O41*SQRT(BK$5))-$O41*SQRT(BK$5),0,1,TRUE)+$L41*EXP($K41/100*BK$5)*(1-_xlfn.NORM.DIST((LN(($L41*EXP($K41/100*BK$5)))-LN($J41)-$N41*BK$5)/($O41*SQRT(BK$5)),0,1,TRUE)))*EXP(-$F$1*BK$5)*INDEX('3)tpx females'!EU$57:EU$107,MATCH($Q41,'3)tpx females'!$DE$57:$DE$107,0))</f>
        <v>4.8921535682407464</v>
      </c>
      <c r="BL41" s="32">
        <f ca="1">($J41*EXP(BL$5*($N41+0.5*($O41)^2))*_xlfn.NORM.DIST((LN(($L41*EXP($K41/100*BL$5)))-LN($J41)-$N41*BL$5)/($O41*SQRT(BL$5))-$O41*SQRT(BL$5),0,1,TRUE)+$L41*EXP($K41/100*BL$5)*(1-_xlfn.NORM.DIST((LN(($L41*EXP($K41/100*BL$5)))-LN($J41)-$N41*BL$5)/($O41*SQRT(BL$5)),0,1,TRUE)))*EXP(-$F$1*BL$5)*INDEX('3)tpx females'!EV$57:EV$107,MATCH($Q41,'3)tpx females'!$DE$57:$DE$107,0))</f>
        <v>0</v>
      </c>
      <c r="BM41" s="32">
        <f ca="1">($J41*EXP(BM$5*($N41+0.5*($O41)^2))*_xlfn.NORM.DIST((LN(($L41*EXP($K41/100*BM$5)))-LN($J41)-$N41*BM$5)/($O41*SQRT(BM$5))-$O41*SQRT(BM$5),0,1,TRUE)+$L41*EXP($K41/100*BM$5)*(1-_xlfn.NORM.DIST((LN(($L41*EXP($K41/100*BM$5)))-LN($J41)-$N41*BM$5)/($O41*SQRT(BM$5)),0,1,TRUE)))*EXP(-$F$1*BM$5)*INDEX('3)tpx females'!EW$57:EW$107,MATCH($Q41,'3)tpx females'!$DE$57:$DE$107,0))</f>
        <v>0</v>
      </c>
      <c r="BN41" s="32">
        <f ca="1">($J41*EXP(BN$5*($N41+0.5*($O41)^2))*_xlfn.NORM.DIST((LN(($L41*EXP($K41/100*BN$5)))-LN($J41)-$N41*BN$5)/($O41*SQRT(BN$5))-$O41*SQRT(BN$5),0,1,TRUE)+$L41*EXP($K41/100*BN$5)*(1-_xlfn.NORM.DIST((LN(($L41*EXP($K41/100*BN$5)))-LN($J41)-$N41*BN$5)/($O41*SQRT(BN$5)),0,1,TRUE)))*EXP(-$F$1*BN$5)*INDEX('3)tpx females'!EX$57:EX$107,MATCH($Q41,'3)tpx females'!$DE$57:$DE$107,0))</f>
        <v>0</v>
      </c>
      <c r="BO41" s="32">
        <f ca="1">($J41*EXP(BO$5*($N41+0.5*($O41)^2))*_xlfn.NORM.DIST((LN(($L41*EXP($K41/100*BO$5)))-LN($J41)-$N41*BO$5)/($O41*SQRT(BO$5))-$O41*SQRT(BO$5),0,1,TRUE)+$L41*EXP($K41/100*BO$5)*(1-_xlfn.NORM.DIST((LN(($L41*EXP($K41/100*BO$5)))-LN($J41)-$N41*BO$5)/($O41*SQRT(BO$5)),0,1,TRUE)))*EXP(-$F$1*BO$5)*INDEX('3)tpx females'!EY$57:EY$107,MATCH($Q41,'3)tpx females'!$DE$57:$DE$107,0))</f>
        <v>0</v>
      </c>
      <c r="BP41" s="32">
        <f ca="1">($J41*EXP(BP$5*($N41+0.5*($O41)^2))*_xlfn.NORM.DIST((LN(($L41*EXP($K41/100*BP$5)))-LN($J41)-$N41*BP$5)/($O41*SQRT(BP$5))-$O41*SQRT(BP$5),0,1,TRUE)+$L41*EXP($K41/100*BP$5)*(1-_xlfn.NORM.DIST((LN(($L41*EXP($K41/100*BP$5)))-LN($J41)-$N41*BP$5)/($O41*SQRT(BP$5)),0,1,TRUE)))*EXP(-$F$1*BP$5)*INDEX('3)tpx females'!EZ$57:EZ$107,MATCH($Q41,'3)tpx females'!$DE$57:$DE$107,0))</f>
        <v>0</v>
      </c>
      <c r="BQ41" s="32">
        <f ca="1">($J41*EXP(BQ$5*($N41+0.5*($O41)^2))*_xlfn.NORM.DIST((LN(($L41*EXP($K41/100*BQ$5)))-LN($J41)-$N41*BQ$5)/($O41*SQRT(BQ$5))-$O41*SQRT(BQ$5),0,1,TRUE)+$L41*EXP($K41/100*BQ$5)*(1-_xlfn.NORM.DIST((LN(($L41*EXP($K41/100*BQ$5)))-LN($J41)-$N41*BQ$5)/($O41*SQRT(BQ$5)),0,1,TRUE)))*EXP(-$F$1*BQ$5)*INDEX('3)tpx females'!FA$57:FA$107,MATCH($Q41,'3)tpx females'!$DE$57:$DE$107,0))</f>
        <v>0</v>
      </c>
      <c r="BR41" s="32">
        <f ca="1">($J41*EXP(BR$5*($N41+0.5*($O41)^2))*_xlfn.NORM.DIST((LN(($L41*EXP($K41/100*BR$5)))-LN($J41)-$N41*BR$5)/($O41*SQRT(BR$5))-$O41*SQRT(BR$5),0,1,TRUE)+$L41*EXP($K41/100*BR$5)*(1-_xlfn.NORM.DIST((LN(($L41*EXP($K41/100*BR$5)))-LN($J41)-$N41*BR$5)/($O41*SQRT(BR$5)),0,1,TRUE)))*EXP(-$F$1*BR$5)*INDEX('3)tpx females'!FB$57:FB$107,MATCH($Q41,'3)tpx females'!$DE$57:$DE$107,0))</f>
        <v>0</v>
      </c>
      <c r="BS41" s="32">
        <f ca="1">($J41*EXP(BS$5*($N41+0.5*($O41)^2))*_xlfn.NORM.DIST((LN(($L41*EXP($K41/100*BS$5)))-LN($J41)-$N41*BS$5)/($O41*SQRT(BS$5))-$O41*SQRT(BS$5),0,1,TRUE)+$L41*EXP($K41/100*BS$5)*(1-_xlfn.NORM.DIST((LN(($L41*EXP($K41/100*BS$5)))-LN($J41)-$N41*BS$5)/($O41*SQRT(BS$5)),0,1,TRUE)))*EXP(-$F$1*BS$5)*INDEX('3)tpx females'!FC$57:FC$107,MATCH($Q41,'3)tpx females'!$DE$57:$DE$107,0))</f>
        <v>0</v>
      </c>
      <c r="BT41" s="32">
        <f ca="1">($J41*EXP(BT$5*($N41+0.5*($O41)^2))*_xlfn.NORM.DIST((LN(($L41*EXP($K41/100*BT$5)))-LN($J41)-$N41*BT$5)/($O41*SQRT(BT$5))-$O41*SQRT(BT$5),0,1,TRUE)+$L41*EXP($K41/100*BT$5)*(1-_xlfn.NORM.DIST((LN(($L41*EXP($K41/100*BT$5)))-LN($J41)-$N41*BT$5)/($O41*SQRT(BT$5)),0,1,TRUE)))*EXP(-$F$1*BT$5)*INDEX('3)tpx females'!FD$57:FD$107,MATCH($Q41,'3)tpx females'!$DE$57:$DE$107,0))</f>
        <v>0</v>
      </c>
    </row>
    <row r="42" spans="2:72" x14ac:dyDescent="0.25">
      <c r="B42" s="32" t="s">
        <v>16</v>
      </c>
      <c r="C42" s="32" t="s">
        <v>14</v>
      </c>
      <c r="D42" s="49">
        <v>17671</v>
      </c>
      <c r="E42" s="32" t="s">
        <v>13</v>
      </c>
      <c r="F42" s="32" t="s">
        <v>17</v>
      </c>
      <c r="G42" s="49" t="s">
        <v>17</v>
      </c>
      <c r="H42" s="32" t="s">
        <v>17</v>
      </c>
      <c r="I42" s="32" t="s">
        <v>25</v>
      </c>
      <c r="J42" s="32">
        <v>231877.5</v>
      </c>
      <c r="K42" s="32">
        <v>7.85</v>
      </c>
      <c r="L42" s="32">
        <f>'3) 2016 cases'!M42*EXP('3) 2016 cases'!L42/100)</f>
        <v>38304.944396361709</v>
      </c>
      <c r="M42" s="32"/>
      <c r="N42" s="32">
        <f>INDEX('2b)Working'!$I$61:$P$61,MATCH($I42,'2b)Working'!$I$60:$P$60,0))</f>
        <v>7.2488258642637193E-2</v>
      </c>
      <c r="O42" s="32">
        <f>INDEX('2b)Working'!$I$62:$P$62,MATCH($I42,'2b)Working'!$I$60:$P$60,0))</f>
        <v>5.0085748750605209E-2</v>
      </c>
      <c r="P42" s="32"/>
      <c r="Q42" s="32">
        <f t="shared" si="3"/>
        <v>69</v>
      </c>
      <c r="U42" s="32">
        <f t="shared" ca="1" si="2"/>
        <v>45367.165666294561</v>
      </c>
      <c r="W42" s="32">
        <f ca="1">($J42*EXP(W$5*($N42+0.5*($O42)^2))*_xlfn.NORM.DIST((LN(($L42*EXP($K42/100*W$5)))-LN($J42)-$N42*W$5)/($O42*SQRT(W$5))-$O42*SQRT(W$5),0,1,TRUE)+$L42*EXP($K42/100*W$5)*(1-_xlfn.NORM.DIST((LN(($L42*EXP($K42/100*W$5)))-LN($J42)-$N42*W$5)/($O42*SQRT(W$5)),0,1,TRUE)))*EXP(-$F$1*W$5)*INDEX('3)tpx females'!DG$57:DG$107,MATCH($Q42,'3)tpx females'!$DE$57:$DE$107,0))</f>
        <v>324.50399933583606</v>
      </c>
      <c r="X42" s="32">
        <f ca="1">($J42*EXP(X$5*($N42+0.5*($O42)^2))*_xlfn.NORM.DIST((LN(($L42*EXP($K42/100*X$5)))-LN($J42)-$N42*X$5)/($O42*SQRT(X$5))-$O42*SQRT(X$5),0,1,TRUE)+$L42*EXP($K42/100*X$5)*(1-_xlfn.NORM.DIST((LN(($L42*EXP($K42/100*X$5)))-LN($J42)-$N42*X$5)/($O42*SQRT(X$5)),0,1,TRUE)))*EXP(-$F$1*X$5)*INDEX('3)tpx females'!DH$57:DH$107,MATCH($Q42,'3)tpx females'!$DE$57:$DE$107,0))</f>
        <v>352.66491363902531</v>
      </c>
      <c r="Y42" s="32">
        <f ca="1">($J42*EXP(Y$5*($N42+0.5*($O42)^2))*_xlfn.NORM.DIST((LN(($L42*EXP($K42/100*Y$5)))-LN($J42)-$N42*Y$5)/($O42*SQRT(Y$5))-$O42*SQRT(Y$5),0,1,TRUE)+$L42*EXP($K42/100*Y$5)*(1-_xlfn.NORM.DIST((LN(($L42*EXP($K42/100*Y$5)))-LN($J42)-$N42*Y$5)/($O42*SQRT(Y$5)),0,1,TRUE)))*EXP(-$F$1*Y$5)*INDEX('3)tpx females'!DI$57:DI$107,MATCH($Q42,'3)tpx females'!$DE$57:$DE$107,0))</f>
        <v>409.03218866982803</v>
      </c>
      <c r="Z42" s="32">
        <f ca="1">($J42*EXP(Z$5*($N42+0.5*($O42)^2))*_xlfn.NORM.DIST((LN(($L42*EXP($K42/100*Z$5)))-LN($J42)-$N42*Z$5)/($O42*SQRT(Z$5))-$O42*SQRT(Z$5),0,1,TRUE)+$L42*EXP($K42/100*Z$5)*(1-_xlfn.NORM.DIST((LN(($L42*EXP($K42/100*Z$5)))-LN($J42)-$N42*Z$5)/($O42*SQRT(Z$5)),0,1,TRUE)))*EXP(-$F$1*Z$5)*INDEX('3)tpx females'!DJ$57:DJ$107,MATCH($Q42,'3)tpx females'!$DE$57:$DE$107,0))</f>
        <v>447.58266017696417</v>
      </c>
      <c r="AA42" s="32">
        <f ca="1">($J42*EXP(AA$5*($N42+0.5*($O42)^2))*_xlfn.NORM.DIST((LN(($L42*EXP($K42/100*AA$5)))-LN($J42)-$N42*AA$5)/($O42*SQRT(AA$5))-$O42*SQRT(AA$5),0,1,TRUE)+$L42*EXP($K42/100*AA$5)*(1-_xlfn.NORM.DIST((LN(($L42*EXP($K42/100*AA$5)))-LN($J42)-$N42*AA$5)/($O42*SQRT(AA$5)),0,1,TRUE)))*EXP(-$F$1*AA$5)*INDEX('3)tpx females'!DK$57:DK$107,MATCH($Q42,'3)tpx females'!$DE$57:$DE$107,0))</f>
        <v>464.26567816849348</v>
      </c>
      <c r="AB42" s="32">
        <f ca="1">($J42*EXP(AB$5*($N42+0.5*($O42)^2))*_xlfn.NORM.DIST((LN(($L42*EXP($K42/100*AB$5)))-LN($J42)-$N42*AB$5)/($O42*SQRT(AB$5))-$O42*SQRT(AB$5),0,1,TRUE)+$L42*EXP($K42/100*AB$5)*(1-_xlfn.NORM.DIST((LN(($L42*EXP($K42/100*AB$5)))-LN($J42)-$N42*AB$5)/($O42*SQRT(AB$5)),0,1,TRUE)))*EXP(-$F$1*AB$5)*INDEX('3)tpx females'!DL$57:DL$107,MATCH($Q42,'3)tpx females'!$DE$57:$DE$107,0))</f>
        <v>549.98372971432639</v>
      </c>
      <c r="AC42" s="32">
        <f ca="1">($J42*EXP(AC$5*($N42+0.5*($O42)^2))*_xlfn.NORM.DIST((LN(($L42*EXP($K42/100*AC$5)))-LN($J42)-$N42*AC$5)/($O42*SQRT(AC$5))-$O42*SQRT(AC$5),0,1,TRUE)+$L42*EXP($K42/100*AC$5)*(1-_xlfn.NORM.DIST((LN(($L42*EXP($K42/100*AC$5)))-LN($J42)-$N42*AC$5)/($O42*SQRT(AC$5)),0,1,TRUE)))*EXP(-$F$1*AC$5)*INDEX('3)tpx females'!DM$57:DM$107,MATCH($Q42,'3)tpx females'!$DE$57:$DE$107,0))</f>
        <v>540.61762837324829</v>
      </c>
      <c r="AD42" s="32">
        <f ca="1">($J42*EXP(AD$5*($N42+0.5*($O42)^2))*_xlfn.NORM.DIST((LN(($L42*EXP($K42/100*AD$5)))-LN($J42)-$N42*AD$5)/($O42*SQRT(AD$5))-$O42*SQRT(AD$5),0,1,TRUE)+$L42*EXP($K42/100*AD$5)*(1-_xlfn.NORM.DIST((LN(($L42*EXP($K42/100*AD$5)))-LN($J42)-$N42*AD$5)/($O42*SQRT(AD$5)),0,1,TRUE)))*EXP(-$F$1*AD$5)*INDEX('3)tpx females'!DN$57:DN$107,MATCH($Q42,'3)tpx females'!$DE$57:$DE$107,0))</f>
        <v>595.10863712721789</v>
      </c>
      <c r="AE42" s="32">
        <f ca="1">($J42*EXP(AE$5*($N42+0.5*($O42)^2))*_xlfn.NORM.DIST((LN(($L42*EXP($K42/100*AE$5)))-LN($J42)-$N42*AE$5)/($O42*SQRT(AE$5))-$O42*SQRT(AE$5),0,1,TRUE)+$L42*EXP($K42/100*AE$5)*(1-_xlfn.NORM.DIST((LN(($L42*EXP($K42/100*AE$5)))-LN($J42)-$N42*AE$5)/($O42*SQRT(AE$5)),0,1,TRUE)))*EXP(-$F$1*AE$5)*INDEX('3)tpx females'!DO$57:DO$107,MATCH($Q42,'3)tpx females'!$DE$57:$DE$107,0))</f>
        <v>691.12632713830533</v>
      </c>
      <c r="AF42" s="32">
        <f ca="1">($J42*EXP(AF$5*($N42+0.5*($O42)^2))*_xlfn.NORM.DIST((LN(($L42*EXP($K42/100*AF$5)))-LN($J42)-$N42*AF$5)/($O42*SQRT(AF$5))-$O42*SQRT(AF$5),0,1,TRUE)+$L42*EXP($K42/100*AF$5)*(1-_xlfn.NORM.DIST((LN(($L42*EXP($K42/100*AF$5)))-LN($J42)-$N42*AF$5)/($O42*SQRT(AF$5)),0,1,TRUE)))*EXP(-$F$1*AF$5)*INDEX('3)tpx females'!DP$57:DP$107,MATCH($Q42,'3)tpx females'!$DE$57:$DE$107,0))</f>
        <v>739.56746845711348</v>
      </c>
      <c r="AG42" s="32">
        <f ca="1">($J42*EXP(AG$5*($N42+0.5*($O42)^2))*_xlfn.NORM.DIST((LN(($L42*EXP($K42/100*AG$5)))-LN($J42)-$N42*AG$5)/($O42*SQRT(AG$5))-$O42*SQRT(AG$5),0,1,TRUE)+$L42*EXP($K42/100*AG$5)*(1-_xlfn.NORM.DIST((LN(($L42*EXP($K42/100*AG$5)))-LN($J42)-$N42*AG$5)/($O42*SQRT(AG$5)),0,1,TRUE)))*EXP(-$F$1*AG$5)*INDEX('3)tpx females'!DQ$57:DQ$107,MATCH($Q42,'3)tpx females'!$DE$57:$DE$107,0))</f>
        <v>812.51035227062891</v>
      </c>
      <c r="AH42" s="32">
        <f ca="1">($J42*EXP(AH$5*($N42+0.5*($O42)^2))*_xlfn.NORM.DIST((LN(($L42*EXP($K42/100*AH$5)))-LN($J42)-$N42*AH$5)/($O42*SQRT(AH$5))-$O42*SQRT(AH$5),0,1,TRUE)+$L42*EXP($K42/100*AH$5)*(1-_xlfn.NORM.DIST((LN(($L42*EXP($K42/100*AH$5)))-LN($J42)-$N42*AH$5)/($O42*SQRT(AH$5)),0,1,TRUE)))*EXP(-$F$1*AH$5)*INDEX('3)tpx females'!DR$57:DR$107,MATCH($Q42,'3)tpx females'!$DE$57:$DE$107,0))</f>
        <v>963.36985106020768</v>
      </c>
      <c r="AI42" s="32">
        <f ca="1">($J42*EXP(AI$5*($N42+0.5*($O42)^2))*_xlfn.NORM.DIST((LN(($L42*EXP($K42/100*AI$5)))-LN($J42)-$N42*AI$5)/($O42*SQRT(AI$5))-$O42*SQRT(AI$5),0,1,TRUE)+$L42*EXP($K42/100*AI$5)*(1-_xlfn.NORM.DIST((LN(($L42*EXP($K42/100*AI$5)))-LN($J42)-$N42*AI$5)/($O42*SQRT(AI$5)),0,1,TRUE)))*EXP(-$F$1*AI$5)*INDEX('3)tpx females'!DS$57:DS$107,MATCH($Q42,'3)tpx females'!$DE$57:$DE$107,0))</f>
        <v>1092.0865546150465</v>
      </c>
      <c r="AJ42" s="32">
        <f ca="1">($J42*EXP(AJ$5*($N42+0.5*($O42)^2))*_xlfn.NORM.DIST((LN(($L42*EXP($K42/100*AJ$5)))-LN($J42)-$N42*AJ$5)/($O42*SQRT(AJ$5))-$O42*SQRT(AJ$5),0,1,TRUE)+$L42*EXP($K42/100*AJ$5)*(1-_xlfn.NORM.DIST((LN(($L42*EXP($K42/100*AJ$5)))-LN($J42)-$N42*AJ$5)/($O42*SQRT(AJ$5)),0,1,TRUE)))*EXP(-$F$1*AJ$5)*INDEX('3)tpx females'!DT$57:DT$107,MATCH($Q42,'3)tpx females'!$DE$57:$DE$107,0))</f>
        <v>1261.0518235569716</v>
      </c>
      <c r="AK42" s="32">
        <f ca="1">($J42*EXP(AK$5*($N42+0.5*($O42)^2))*_xlfn.NORM.DIST((LN(($L42*EXP($K42/100*AK$5)))-LN($J42)-$N42*AK$5)/($O42*SQRT(AK$5))-$O42*SQRT(AK$5),0,1,TRUE)+$L42*EXP($K42/100*AK$5)*(1-_xlfn.NORM.DIST((LN(($L42*EXP($K42/100*AK$5)))-LN($J42)-$N42*AK$5)/($O42*SQRT(AK$5)),0,1,TRUE)))*EXP(-$F$1*AK$5)*INDEX('3)tpx females'!DU$57:DU$107,MATCH($Q42,'3)tpx females'!$DE$57:$DE$107,0))</f>
        <v>1397.7259296465052</v>
      </c>
      <c r="AL42" s="32">
        <f ca="1">($J42*EXP(AL$5*($N42+0.5*($O42)^2))*_xlfn.NORM.DIST((LN(($L42*EXP($K42/100*AL$5)))-LN($J42)-$N42*AL$5)/($O42*SQRT(AL$5))-$O42*SQRT(AL$5),0,1,TRUE)+$L42*EXP($K42/100*AL$5)*(1-_xlfn.NORM.DIST((LN(($L42*EXP($K42/100*AL$5)))-LN($J42)-$N42*AL$5)/($O42*SQRT(AL$5)),0,1,TRUE)))*EXP(-$F$1*AL$5)*INDEX('3)tpx females'!DV$57:DV$107,MATCH($Q42,'3)tpx females'!$DE$57:$DE$107,0))</f>
        <v>1468.5730678846771</v>
      </c>
      <c r="AM42" s="32">
        <f ca="1">($J42*EXP(AM$5*($N42+0.5*($O42)^2))*_xlfn.NORM.DIST((LN(($L42*EXP($K42/100*AM$5)))-LN($J42)-$N42*AM$5)/($O42*SQRT(AM$5))-$O42*SQRT(AM$5),0,1,TRUE)+$L42*EXP($K42/100*AM$5)*(1-_xlfn.NORM.DIST((LN(($L42*EXP($K42/100*AM$5)))-LN($J42)-$N42*AM$5)/($O42*SQRT(AM$5)),0,1,TRUE)))*EXP(-$F$1*AM$5)*INDEX('3)tpx females'!DW$57:DW$107,MATCH($Q42,'3)tpx females'!$DE$57:$DE$107,0))</f>
        <v>1656.3665633709106</v>
      </c>
      <c r="AN42" s="32">
        <f ca="1">($J42*EXP(AN$5*($N42+0.5*($O42)^2))*_xlfn.NORM.DIST((LN(($L42*EXP($K42/100*AN$5)))-LN($J42)-$N42*AN$5)/($O42*SQRT(AN$5))-$O42*SQRT(AN$5),0,1,TRUE)+$L42*EXP($K42/100*AN$5)*(1-_xlfn.NORM.DIST((LN(($L42*EXP($K42/100*AN$5)))-LN($J42)-$N42*AN$5)/($O42*SQRT(AN$5)),0,1,TRUE)))*EXP(-$F$1*AN$5)*INDEX('3)tpx females'!DX$57:DX$107,MATCH($Q42,'3)tpx females'!$DE$57:$DE$107,0))</f>
        <v>1918.5031328662715</v>
      </c>
      <c r="AO42" s="32">
        <f ca="1">($J42*EXP(AO$5*($N42+0.5*($O42)^2))*_xlfn.NORM.DIST((LN(($L42*EXP($K42/100*AO$5)))-LN($J42)-$N42*AO$5)/($O42*SQRT(AO$5))-$O42*SQRT(AO$5),0,1,TRUE)+$L42*EXP($K42/100*AO$5)*(1-_xlfn.NORM.DIST((LN(($L42*EXP($K42/100*AO$5)))-LN($J42)-$N42*AO$5)/($O42*SQRT(AO$5)),0,1,TRUE)))*EXP(-$F$1*AO$5)*INDEX('3)tpx females'!DY$57:DY$107,MATCH($Q42,'3)tpx females'!$DE$57:$DE$107,0))</f>
        <v>2036.8477920502182</v>
      </c>
      <c r="AP42" s="32">
        <f ca="1">($J42*EXP(AP$5*($N42+0.5*($O42)^2))*_xlfn.NORM.DIST((LN(($L42*EXP($K42/100*AP$5)))-LN($J42)-$N42*AP$5)/($O42*SQRT(AP$5))-$O42*SQRT(AP$5),0,1,TRUE)+$L42*EXP($K42/100*AP$5)*(1-_xlfn.NORM.DIST((LN(($L42*EXP($K42/100*AP$5)))-LN($J42)-$N42*AP$5)/($O42*SQRT(AP$5)),0,1,TRUE)))*EXP(-$F$1*AP$5)*INDEX('3)tpx females'!DZ$57:DZ$107,MATCH($Q42,'3)tpx females'!$DE$57:$DE$107,0))</f>
        <v>2218.6122067668398</v>
      </c>
      <c r="AQ42" s="32">
        <f ca="1">($J42*EXP(AQ$5*($N42+0.5*($O42)^2))*_xlfn.NORM.DIST((LN(($L42*EXP($K42/100*AQ$5)))-LN($J42)-$N42*AQ$5)/($O42*SQRT(AQ$5))-$O42*SQRT(AQ$5),0,1,TRUE)+$L42*EXP($K42/100*AQ$5)*(1-_xlfn.NORM.DIST((LN(($L42*EXP($K42/100*AQ$5)))-LN($J42)-$N42*AQ$5)/($O42*SQRT(AQ$5)),0,1,TRUE)))*EXP(-$F$1*AQ$5)*INDEX('3)tpx females'!EA$57:EA$107,MATCH($Q42,'3)tpx females'!$DE$57:$DE$107,0))</f>
        <v>2521.273557547237</v>
      </c>
      <c r="AR42" s="32">
        <f ca="1">($J42*EXP(AR$5*($N42+0.5*($O42)^2))*_xlfn.NORM.DIST((LN(($L42*EXP($K42/100*AR$5)))-LN($J42)-$N42*AR$5)/($O42*SQRT(AR$5))-$O42*SQRT(AR$5),0,1,TRUE)+$L42*EXP($K42/100*AR$5)*(1-_xlfn.NORM.DIST((LN(($L42*EXP($K42/100*AR$5)))-LN($J42)-$N42*AR$5)/($O42*SQRT(AR$5)),0,1,TRUE)))*EXP(-$F$1*AR$5)*INDEX('3)tpx females'!EB$57:EB$107,MATCH($Q42,'3)tpx females'!$DE$57:$DE$107,0))</f>
        <v>2611.4147780409144</v>
      </c>
      <c r="AS42" s="32">
        <f ca="1">($J42*EXP(AS$5*($N42+0.5*($O42)^2))*_xlfn.NORM.DIST((LN(($L42*EXP($K42/100*AS$5)))-LN($J42)-$N42*AS$5)/($O42*SQRT(AS$5))-$O42*SQRT(AS$5),0,1,TRUE)+$L42*EXP($K42/100*AS$5)*(1-_xlfn.NORM.DIST((LN(($L42*EXP($K42/100*AS$5)))-LN($J42)-$N42*AS$5)/($O42*SQRT(AS$5)),0,1,TRUE)))*EXP(-$F$1*AS$5)*INDEX('3)tpx females'!EC$57:EC$107,MATCH($Q42,'3)tpx females'!$DE$57:$DE$107,0))</f>
        <v>2534.0091895456603</v>
      </c>
      <c r="AT42" s="32">
        <f ca="1">($J42*EXP(AT$5*($N42+0.5*($O42)^2))*_xlfn.NORM.DIST((LN(($L42*EXP($K42/100*AT$5)))-LN($J42)-$N42*AT$5)/($O42*SQRT(AT$5))-$O42*SQRT(AT$5),0,1,TRUE)+$L42*EXP($K42/100*AT$5)*(1-_xlfn.NORM.DIST((LN(($L42*EXP($K42/100*AT$5)))-LN($J42)-$N42*AT$5)/($O42*SQRT(AT$5)),0,1,TRUE)))*EXP(-$F$1*AT$5)*INDEX('3)tpx females'!ED$57:ED$107,MATCH($Q42,'3)tpx females'!$DE$57:$DE$107,0))</f>
        <v>2467.1533172441568</v>
      </c>
      <c r="AU42" s="32">
        <f ca="1">($J42*EXP(AU$5*($N42+0.5*($O42)^2))*_xlfn.NORM.DIST((LN(($L42*EXP($K42/100*AU$5)))-LN($J42)-$N42*AU$5)/($O42*SQRT(AU$5))-$O42*SQRT(AU$5),0,1,TRUE)+$L42*EXP($K42/100*AU$5)*(1-_xlfn.NORM.DIST((LN(($L42*EXP($K42/100*AU$5)))-LN($J42)-$N42*AU$5)/($O42*SQRT(AU$5)),0,1,TRUE)))*EXP(-$F$1*AU$5)*INDEX('3)tpx females'!EE$57:EE$107,MATCH($Q42,'3)tpx females'!$DE$57:$DE$107,0))</f>
        <v>2403.6886978639991</v>
      </c>
      <c r="AV42" s="32">
        <f ca="1">($J42*EXP(AV$5*($N42+0.5*($O42)^2))*_xlfn.NORM.DIST((LN(($L42*EXP($K42/100*AV$5)))-LN($J42)-$N42*AV$5)/($O42*SQRT(AV$5))-$O42*SQRT(AV$5),0,1,TRUE)+$L42*EXP($K42/100*AV$5)*(1-_xlfn.NORM.DIST((LN(($L42*EXP($K42/100*AV$5)))-LN($J42)-$N42*AV$5)/($O42*SQRT(AV$5)),0,1,TRUE)))*EXP(-$F$1*AV$5)*INDEX('3)tpx females'!EF$57:EF$107,MATCH($Q42,'3)tpx females'!$DE$57:$DE$107,0))</f>
        <v>2377.2633504890796</v>
      </c>
      <c r="AW42" s="32">
        <f ca="1">($J42*EXP(AW$5*($N42+0.5*($O42)^2))*_xlfn.NORM.DIST((LN(($L42*EXP($K42/100*AW$5)))-LN($J42)-$N42*AW$5)/($O42*SQRT(AW$5))-$O42*SQRT(AW$5),0,1,TRUE)+$L42*EXP($K42/100*AW$5)*(1-_xlfn.NORM.DIST((LN(($L42*EXP($K42/100*AW$5)))-LN($J42)-$N42*AW$5)/($O42*SQRT(AW$5)),0,1,TRUE)))*EXP(-$F$1*AW$5)*INDEX('3)tpx females'!EG$57:EG$107,MATCH($Q42,'3)tpx females'!$DE$57:$DE$107,0))</f>
        <v>2147.7159037437941</v>
      </c>
      <c r="AX42" s="32">
        <f ca="1">($J42*EXP(AX$5*($N42+0.5*($O42)^2))*_xlfn.NORM.DIST((LN(($L42*EXP($K42/100*AX$5)))-LN($J42)-$N42*AX$5)/($O42*SQRT(AX$5))-$O42*SQRT(AX$5),0,1,TRUE)+$L42*EXP($K42/100*AX$5)*(1-_xlfn.NORM.DIST((LN(($L42*EXP($K42/100*AX$5)))-LN($J42)-$N42*AX$5)/($O42*SQRT(AX$5)),0,1,TRUE)))*EXP(-$F$1*AX$5)*INDEX('3)tpx females'!EH$57:EH$107,MATCH($Q42,'3)tpx females'!$DE$57:$DE$107,0))</f>
        <v>1917.0049427407746</v>
      </c>
      <c r="AY42" s="32">
        <f ca="1">($J42*EXP(AY$5*($N42+0.5*($O42)^2))*_xlfn.NORM.DIST((LN(($L42*EXP($K42/100*AY$5)))-LN($J42)-$N42*AY$5)/($O42*SQRT(AY$5))-$O42*SQRT(AY$5),0,1,TRUE)+$L42*EXP($K42/100*AY$5)*(1-_xlfn.NORM.DIST((LN(($L42*EXP($K42/100*AY$5)))-LN($J42)-$N42*AY$5)/($O42*SQRT(AY$5)),0,1,TRUE)))*EXP(-$F$1*AY$5)*INDEX('3)tpx females'!EI$57:EI$107,MATCH($Q42,'3)tpx females'!$DE$57:$DE$107,0))</f>
        <v>1647.7563179498056</v>
      </c>
      <c r="AZ42" s="32">
        <f ca="1">($J42*EXP(AZ$5*($N42+0.5*($O42)^2))*_xlfn.NORM.DIST((LN(($L42*EXP($K42/100*AZ$5)))-LN($J42)-$N42*AZ$5)/($O42*SQRT(AZ$5))-$O42*SQRT(AZ$5),0,1,TRUE)+$L42*EXP($K42/100*AZ$5)*(1-_xlfn.NORM.DIST((LN(($L42*EXP($K42/100*AZ$5)))-LN($J42)-$N42*AZ$5)/($O42*SQRT(AZ$5)),0,1,TRUE)))*EXP(-$F$1*AZ$5)*INDEX('3)tpx females'!EJ$57:EJ$107,MATCH($Q42,'3)tpx females'!$DE$57:$DE$107,0))</f>
        <v>1357.0750685606854</v>
      </c>
      <c r="BA42" s="32">
        <f ca="1">($J42*EXP(BA$5*($N42+0.5*($O42)^2))*_xlfn.NORM.DIST((LN(($L42*EXP($K42/100*BA$5)))-LN($J42)-$N42*BA$5)/($O42*SQRT(BA$5))-$O42*SQRT(BA$5),0,1,TRUE)+$L42*EXP($K42/100*BA$5)*(1-_xlfn.NORM.DIST((LN(($L42*EXP($K42/100*BA$5)))-LN($J42)-$N42*BA$5)/($O42*SQRT(BA$5)),0,1,TRUE)))*EXP(-$F$1*BA$5)*INDEX('3)tpx females'!EK$57:EK$107,MATCH($Q42,'3)tpx females'!$DE$57:$DE$107,0))</f>
        <v>1069.5551002691041</v>
      </c>
      <c r="BB42" s="32">
        <f ca="1">($J42*EXP(BB$5*($N42+0.5*($O42)^2))*_xlfn.NORM.DIST((LN(($L42*EXP($K42/100*BB$5)))-LN($J42)-$N42*BB$5)/($O42*SQRT(BB$5))-$O42*SQRT(BB$5),0,1,TRUE)+$L42*EXP($K42/100*BB$5)*(1-_xlfn.NORM.DIST((LN(($L42*EXP($K42/100*BB$5)))-LN($J42)-$N42*BB$5)/($O42*SQRT(BB$5)),0,1,TRUE)))*EXP(-$F$1*BB$5)*INDEX('3)tpx females'!EL$57:EL$107,MATCH($Q42,'3)tpx females'!$DE$57:$DE$107,0))</f>
        <v>807.71116886337393</v>
      </c>
      <c r="BC42" s="32">
        <f ca="1">($J42*EXP(BC$5*($N42+0.5*($O42)^2))*_xlfn.NORM.DIST((LN(($L42*EXP($K42/100*BC$5)))-LN($J42)-$N42*BC$5)/($O42*SQRT(BC$5))-$O42*SQRT(BC$5),0,1,TRUE)+$L42*EXP($K42/100*BC$5)*(1-_xlfn.NORM.DIST((LN(($L42*EXP($K42/100*BC$5)))-LN($J42)-$N42*BC$5)/($O42*SQRT(BC$5)),0,1,TRUE)))*EXP(-$F$1*BC$5)*INDEX('3)tpx females'!EM$57:EM$107,MATCH($Q42,'3)tpx females'!$DE$57:$DE$107,0))</f>
        <v>579.23373610198735</v>
      </c>
      <c r="BD42" s="32">
        <f ca="1">($J42*EXP(BD$5*($N42+0.5*($O42)^2))*_xlfn.NORM.DIST((LN(($L42*EXP($K42/100*BD$5)))-LN($J42)-$N42*BD$5)/($O42*SQRT(BD$5))-$O42*SQRT(BD$5),0,1,TRUE)+$L42*EXP($K42/100*BD$5)*(1-_xlfn.NORM.DIST((LN(($L42*EXP($K42/100*BD$5)))-LN($J42)-$N42*BD$5)/($O42*SQRT(BD$5)),0,1,TRUE)))*EXP(-$F$1*BD$5)*INDEX('3)tpx females'!EN$57:EN$107,MATCH($Q42,'3)tpx females'!$DE$57:$DE$107,0))</f>
        <v>392.51760184794</v>
      </c>
      <c r="BE42" s="32">
        <f ca="1">($J42*EXP(BE$5*($N42+0.5*($O42)^2))*_xlfn.NORM.DIST((LN(($L42*EXP($K42/100*BE$5)))-LN($J42)-$N42*BE$5)/($O42*SQRT(BE$5))-$O42*SQRT(BE$5),0,1,TRUE)+$L42*EXP($K42/100*BE$5)*(1-_xlfn.NORM.DIST((LN(($L42*EXP($K42/100*BE$5)))-LN($J42)-$N42*BE$5)/($O42*SQRT(BE$5)),0,1,TRUE)))*EXP(-$F$1*BE$5)*INDEX('3)tpx females'!EO$57:EO$107,MATCH($Q42,'3)tpx females'!$DE$57:$DE$107,0))</f>
        <v>253.7711732924987</v>
      </c>
      <c r="BF42" s="32">
        <f ca="1">($J42*EXP(BF$5*($N42+0.5*($O42)^2))*_xlfn.NORM.DIST((LN(($L42*EXP($K42/100*BF$5)))-LN($J42)-$N42*BF$5)/($O42*SQRT(BF$5))-$O42*SQRT(BF$5),0,1,TRUE)+$L42*EXP($K42/100*BF$5)*(1-_xlfn.NORM.DIST((LN(($L42*EXP($K42/100*BF$5)))-LN($J42)-$N42*BF$5)/($O42*SQRT(BF$5)),0,1,TRUE)))*EXP(-$F$1*BF$5)*INDEX('3)tpx females'!EP$57:EP$107,MATCH($Q42,'3)tpx females'!$DE$57:$DE$107,0))</f>
        <v>155.00884935134161</v>
      </c>
      <c r="BG42" s="32">
        <f ca="1">($J42*EXP(BG$5*($N42+0.5*($O42)^2))*_xlfn.NORM.DIST((LN(($L42*EXP($K42/100*BG$5)))-LN($J42)-$N42*BG$5)/($O42*SQRT(BG$5))-$O42*SQRT(BG$5),0,1,TRUE)+$L42*EXP($K42/100*BG$5)*(1-_xlfn.NORM.DIST((LN(($L42*EXP($K42/100*BG$5)))-LN($J42)-$N42*BG$5)/($O42*SQRT(BG$5)),0,1,TRUE)))*EXP(-$F$1*BG$5)*INDEX('3)tpx females'!EQ$57:EQ$107,MATCH($Q42,'3)tpx females'!$DE$57:$DE$107,0))</f>
        <v>90.409930542668434</v>
      </c>
      <c r="BH42" s="32">
        <f ca="1">($J42*EXP(BH$5*($N42+0.5*($O42)^2))*_xlfn.NORM.DIST((LN(($L42*EXP($K42/100*BH$5)))-LN($J42)-$N42*BH$5)/($O42*SQRT(BH$5))-$O42*SQRT(BH$5),0,1,TRUE)+$L42*EXP($K42/100*BH$5)*(1-_xlfn.NORM.DIST((LN(($L42*EXP($K42/100*BH$5)))-LN($J42)-$N42*BH$5)/($O42*SQRT(BH$5)),0,1,TRUE)))*EXP(-$F$1*BH$5)*INDEX('3)tpx females'!ER$57:ER$107,MATCH($Q42,'3)tpx females'!$DE$57:$DE$107,0))</f>
        <v>47.884512944129128</v>
      </c>
      <c r="BI42" s="32">
        <f ca="1">($J42*EXP(BI$5*($N42+0.5*($O42)^2))*_xlfn.NORM.DIST((LN(($L42*EXP($K42/100*BI$5)))-LN($J42)-$N42*BI$5)/($O42*SQRT(BI$5))-$O42*SQRT(BI$5),0,1,TRUE)+$L42*EXP($K42/100*BI$5)*(1-_xlfn.NORM.DIST((LN(($L42*EXP($K42/100*BI$5)))-LN($J42)-$N42*BI$5)/($O42*SQRT(BI$5)),0,1,TRUE)))*EXP(-$F$1*BI$5)*INDEX('3)tpx females'!ES$57:ES$107,MATCH($Q42,'3)tpx females'!$DE$57:$DE$107,0))</f>
        <v>25.947183623898439</v>
      </c>
      <c r="BJ42" s="32">
        <f ca="1">($J42*EXP(BJ$5*($N42+0.5*($O42)^2))*_xlfn.NORM.DIST((LN(($L42*EXP($K42/100*BJ$5)))-LN($J42)-$N42*BJ$5)/($O42*SQRT(BJ$5))-$O42*SQRT(BJ$5),0,1,TRUE)+$L42*EXP($K42/100*BJ$5)*(1-_xlfn.NORM.DIST((LN(($L42*EXP($K42/100*BJ$5)))-LN($J42)-$N42*BJ$5)/($O42*SQRT(BJ$5)),0,1,TRUE)))*EXP(-$F$1*BJ$5)*INDEX('3)tpx females'!ET$57:ET$107,MATCH($Q42,'3)tpx females'!$DE$57:$DE$107,0))</f>
        <v>14.568667134286338</v>
      </c>
      <c r="BK42" s="32">
        <f ca="1">($J42*EXP(BK$5*($N42+0.5*($O42)^2))*_xlfn.NORM.DIST((LN(($L42*EXP($K42/100*BK$5)))-LN($J42)-$N42*BK$5)/($O42*SQRT(BK$5))-$O42*SQRT(BK$5),0,1,TRUE)+$L42*EXP($K42/100*BK$5)*(1-_xlfn.NORM.DIST((LN(($L42*EXP($K42/100*BK$5)))-LN($J42)-$N42*BK$5)/($O42*SQRT(BK$5)),0,1,TRUE)))*EXP(-$F$1*BK$5)*INDEX('3)tpx females'!EU$57:EU$107,MATCH($Q42,'3)tpx females'!$DE$57:$DE$107,0))</f>
        <v>6.1021137085887771</v>
      </c>
      <c r="BL42" s="32">
        <f ca="1">($J42*EXP(BL$5*($N42+0.5*($O42)^2))*_xlfn.NORM.DIST((LN(($L42*EXP($K42/100*BL$5)))-LN($J42)-$N42*BL$5)/($O42*SQRT(BL$5))-$O42*SQRT(BL$5),0,1,TRUE)+$L42*EXP($K42/100*BL$5)*(1-_xlfn.NORM.DIST((LN(($L42*EXP($K42/100*BL$5)))-LN($J42)-$N42*BL$5)/($O42*SQRT(BL$5)),0,1,TRUE)))*EXP(-$F$1*BL$5)*INDEX('3)tpx females'!EV$57:EV$107,MATCH($Q42,'3)tpx females'!$DE$57:$DE$107,0))</f>
        <v>0</v>
      </c>
      <c r="BM42" s="32">
        <f ca="1">($J42*EXP(BM$5*($N42+0.5*($O42)^2))*_xlfn.NORM.DIST((LN(($L42*EXP($K42/100*BM$5)))-LN($J42)-$N42*BM$5)/($O42*SQRT(BM$5))-$O42*SQRT(BM$5),0,1,TRUE)+$L42*EXP($K42/100*BM$5)*(1-_xlfn.NORM.DIST((LN(($L42*EXP($K42/100*BM$5)))-LN($J42)-$N42*BM$5)/($O42*SQRT(BM$5)),0,1,TRUE)))*EXP(-$F$1*BM$5)*INDEX('3)tpx females'!EW$57:EW$107,MATCH($Q42,'3)tpx females'!$DE$57:$DE$107,0))</f>
        <v>0</v>
      </c>
      <c r="BN42" s="32">
        <f ca="1">($J42*EXP(BN$5*($N42+0.5*($O42)^2))*_xlfn.NORM.DIST((LN(($L42*EXP($K42/100*BN$5)))-LN($J42)-$N42*BN$5)/($O42*SQRT(BN$5))-$O42*SQRT(BN$5),0,1,TRUE)+$L42*EXP($K42/100*BN$5)*(1-_xlfn.NORM.DIST((LN(($L42*EXP($K42/100*BN$5)))-LN($J42)-$N42*BN$5)/($O42*SQRT(BN$5)),0,1,TRUE)))*EXP(-$F$1*BN$5)*INDEX('3)tpx females'!EX$57:EX$107,MATCH($Q42,'3)tpx females'!$DE$57:$DE$107,0))</f>
        <v>0</v>
      </c>
      <c r="BO42" s="32">
        <f ca="1">($J42*EXP(BO$5*($N42+0.5*($O42)^2))*_xlfn.NORM.DIST((LN(($L42*EXP($K42/100*BO$5)))-LN($J42)-$N42*BO$5)/($O42*SQRT(BO$5))-$O42*SQRT(BO$5),0,1,TRUE)+$L42*EXP($K42/100*BO$5)*(1-_xlfn.NORM.DIST((LN(($L42*EXP($K42/100*BO$5)))-LN($J42)-$N42*BO$5)/($O42*SQRT(BO$5)),0,1,TRUE)))*EXP(-$F$1*BO$5)*INDEX('3)tpx females'!EY$57:EY$107,MATCH($Q42,'3)tpx females'!$DE$57:$DE$107,0))</f>
        <v>0</v>
      </c>
      <c r="BP42" s="32">
        <f ca="1">($J42*EXP(BP$5*($N42+0.5*($O42)^2))*_xlfn.NORM.DIST((LN(($L42*EXP($K42/100*BP$5)))-LN($J42)-$N42*BP$5)/($O42*SQRT(BP$5))-$O42*SQRT(BP$5),0,1,TRUE)+$L42*EXP($K42/100*BP$5)*(1-_xlfn.NORM.DIST((LN(($L42*EXP($K42/100*BP$5)))-LN($J42)-$N42*BP$5)/($O42*SQRT(BP$5)),0,1,TRUE)))*EXP(-$F$1*BP$5)*INDEX('3)tpx females'!EZ$57:EZ$107,MATCH($Q42,'3)tpx females'!$DE$57:$DE$107,0))</f>
        <v>0</v>
      </c>
      <c r="BQ42" s="32">
        <f ca="1">($J42*EXP(BQ$5*($N42+0.5*($O42)^2))*_xlfn.NORM.DIST((LN(($L42*EXP($K42/100*BQ$5)))-LN($J42)-$N42*BQ$5)/($O42*SQRT(BQ$5))-$O42*SQRT(BQ$5),0,1,TRUE)+$L42*EXP($K42/100*BQ$5)*(1-_xlfn.NORM.DIST((LN(($L42*EXP($K42/100*BQ$5)))-LN($J42)-$N42*BQ$5)/($O42*SQRT(BQ$5)),0,1,TRUE)))*EXP(-$F$1*BQ$5)*INDEX('3)tpx females'!FA$57:FA$107,MATCH($Q42,'3)tpx females'!$DE$57:$DE$107,0))</f>
        <v>0</v>
      </c>
      <c r="BR42" s="32">
        <f ca="1">($J42*EXP(BR$5*($N42+0.5*($O42)^2))*_xlfn.NORM.DIST((LN(($L42*EXP($K42/100*BR$5)))-LN($J42)-$N42*BR$5)/($O42*SQRT(BR$5))-$O42*SQRT(BR$5),0,1,TRUE)+$L42*EXP($K42/100*BR$5)*(1-_xlfn.NORM.DIST((LN(($L42*EXP($K42/100*BR$5)))-LN($J42)-$N42*BR$5)/($O42*SQRT(BR$5)),0,1,TRUE)))*EXP(-$F$1*BR$5)*INDEX('3)tpx females'!FB$57:FB$107,MATCH($Q42,'3)tpx females'!$DE$57:$DE$107,0))</f>
        <v>0</v>
      </c>
      <c r="BS42" s="32">
        <f ca="1">($J42*EXP(BS$5*($N42+0.5*($O42)^2))*_xlfn.NORM.DIST((LN(($L42*EXP($K42/100*BS$5)))-LN($J42)-$N42*BS$5)/($O42*SQRT(BS$5))-$O42*SQRT(BS$5),0,1,TRUE)+$L42*EXP($K42/100*BS$5)*(1-_xlfn.NORM.DIST((LN(($L42*EXP($K42/100*BS$5)))-LN($J42)-$N42*BS$5)/($O42*SQRT(BS$5)),0,1,TRUE)))*EXP(-$F$1*BS$5)*INDEX('3)tpx females'!FC$57:FC$107,MATCH($Q42,'3)tpx females'!$DE$57:$DE$107,0))</f>
        <v>0</v>
      </c>
      <c r="BT42" s="32">
        <f ca="1">($J42*EXP(BT$5*($N42+0.5*($O42)^2))*_xlfn.NORM.DIST((LN(($L42*EXP($K42/100*BT$5)))-LN($J42)-$N42*BT$5)/($O42*SQRT(BT$5))-$O42*SQRT(BT$5),0,1,TRUE)+$L42*EXP($K42/100*BT$5)*(1-_xlfn.NORM.DIST((LN(($L42*EXP($K42/100*BT$5)))-LN($J42)-$N42*BT$5)/($O42*SQRT(BT$5)),0,1,TRUE)))*EXP(-$F$1*BT$5)*INDEX('3)tpx females'!FD$57:FD$107,MATCH($Q42,'3)tpx females'!$DE$57:$DE$107,0))</f>
        <v>0</v>
      </c>
    </row>
    <row r="43" spans="2:72" x14ac:dyDescent="0.25">
      <c r="B43" s="32" t="s">
        <v>16</v>
      </c>
      <c r="C43" s="32" t="s">
        <v>14</v>
      </c>
      <c r="D43" s="49">
        <v>12179</v>
      </c>
      <c r="E43" s="32" t="s">
        <v>13</v>
      </c>
      <c r="F43" s="32" t="s">
        <v>17</v>
      </c>
      <c r="G43" s="49" t="s">
        <v>17</v>
      </c>
      <c r="H43" s="32" t="s">
        <v>17</v>
      </c>
      <c r="I43" s="32" t="s">
        <v>22</v>
      </c>
      <c r="J43" s="32">
        <v>784450</v>
      </c>
      <c r="K43" s="32">
        <v>8.1999999999999993</v>
      </c>
      <c r="L43" s="32">
        <f>'3) 2016 cases'!M43*EXP('3) 2016 cases'!L43/100)</f>
        <v>285534.57805471204</v>
      </c>
      <c r="M43" s="32"/>
      <c r="N43" s="32">
        <f>INDEX('2b)Working'!$I$61:$P$61,MATCH($I43,'2b)Working'!$I$60:$P$60,0))</f>
        <v>7.7288380255278302E-2</v>
      </c>
      <c r="O43" s="32">
        <f>INDEX('2b)Working'!$I$62:$P$62,MATCH($I43,'2b)Working'!$I$60:$P$60,0))</f>
        <v>4.7716681618892573E-2</v>
      </c>
      <c r="P43" s="32"/>
      <c r="Q43" s="32">
        <f t="shared" si="3"/>
        <v>84</v>
      </c>
      <c r="U43" s="32">
        <f t="shared" ca="1" si="2"/>
        <v>314416.71331802686</v>
      </c>
      <c r="W43" s="32">
        <f ca="1">($J43*EXP(W$5*($N43+0.5*($O43)^2))*_xlfn.NORM.DIST((LN(($L43*EXP($K43/100*W$5)))-LN($J43)-$N43*W$5)/($O43*SQRT(W$5))-$O43*SQRT(W$5),0,1,TRUE)+$L43*EXP($K43/100*W$5)*(1-_xlfn.NORM.DIST((LN(($L43*EXP($K43/100*W$5)))-LN($J43)-$N43*W$5)/($O43*SQRT(W$5)),0,1,TRUE)))*EXP(-$F$1*W$5)*INDEX('3)tpx females'!DG$57:DG$107,MATCH($Q43,'3)tpx females'!$DE$57:$DE$107,0))</f>
        <v>15102.196416524448</v>
      </c>
      <c r="X43" s="32">
        <f ca="1">($J43*EXP(X$5*($N43+0.5*($O43)^2))*_xlfn.NORM.DIST((LN(($L43*EXP($K43/100*X$5)))-LN($J43)-$N43*X$5)/($O43*SQRT(X$5))-$O43*SQRT(X$5),0,1,TRUE)+$L43*EXP($K43/100*X$5)*(1-_xlfn.NORM.DIST((LN(($L43*EXP($K43/100*X$5)))-LN($J43)-$N43*X$5)/($O43*SQRT(X$5)),0,1,TRUE)))*EXP(-$F$1*X$5)*INDEX('3)tpx females'!DH$57:DH$107,MATCH($Q43,'3)tpx females'!$DE$57:$DE$107,0))</f>
        <v>16857.973268171911</v>
      </c>
      <c r="Y43" s="32">
        <f ca="1">($J43*EXP(Y$5*($N43+0.5*($O43)^2))*_xlfn.NORM.DIST((LN(($L43*EXP($K43/100*Y$5)))-LN($J43)-$N43*Y$5)/($O43*SQRT(Y$5))-$O43*SQRT(Y$5),0,1,TRUE)+$L43*EXP($K43/100*Y$5)*(1-_xlfn.NORM.DIST((LN(($L43*EXP($K43/100*Y$5)))-LN($J43)-$N43*Y$5)/($O43*SQRT(Y$5)),0,1,TRUE)))*EXP(-$F$1*Y$5)*INDEX('3)tpx females'!DI$57:DI$107,MATCH($Q43,'3)tpx females'!$DE$57:$DE$107,0))</f>
        <v>18848.933004398532</v>
      </c>
      <c r="Z43" s="32">
        <f ca="1">($J43*EXP(Z$5*($N43+0.5*($O43)^2))*_xlfn.NORM.DIST((LN(($L43*EXP($K43/100*Z$5)))-LN($J43)-$N43*Z$5)/($O43*SQRT(Z$5))-$O43*SQRT(Z$5),0,1,TRUE)+$L43*EXP($K43/100*Z$5)*(1-_xlfn.NORM.DIST((LN(($L43*EXP($K43/100*Z$5)))-LN($J43)-$N43*Z$5)/($O43*SQRT(Z$5)),0,1,TRUE)))*EXP(-$F$1*Z$5)*INDEX('3)tpx females'!DJ$57:DJ$107,MATCH($Q43,'3)tpx females'!$DE$57:$DE$107,0))</f>
        <v>19896.262705351986</v>
      </c>
      <c r="AA43" s="32">
        <f ca="1">($J43*EXP(AA$5*($N43+0.5*($O43)^2))*_xlfn.NORM.DIST((LN(($L43*EXP($K43/100*AA$5)))-LN($J43)-$N43*AA$5)/($O43*SQRT(AA$5))-$O43*SQRT(AA$5),0,1,TRUE)+$L43*EXP($K43/100*AA$5)*(1-_xlfn.NORM.DIST((LN(($L43*EXP($K43/100*AA$5)))-LN($J43)-$N43*AA$5)/($O43*SQRT(AA$5)),0,1,TRUE)))*EXP(-$F$1*AA$5)*INDEX('3)tpx females'!DK$57:DK$107,MATCH($Q43,'3)tpx females'!$DE$57:$DE$107,0))</f>
        <v>21240.717638717033</v>
      </c>
      <c r="AB43" s="32">
        <f ca="1">($J43*EXP(AB$5*($N43+0.5*($O43)^2))*_xlfn.NORM.DIST((LN(($L43*EXP($K43/100*AB$5)))-LN($J43)-$N43*AB$5)/($O43*SQRT(AB$5))-$O43*SQRT(AB$5),0,1,TRUE)+$L43*EXP($K43/100*AB$5)*(1-_xlfn.NORM.DIST((LN(($L43*EXP($K43/100*AB$5)))-LN($J43)-$N43*AB$5)/($O43*SQRT(AB$5)),0,1,TRUE)))*EXP(-$F$1*AB$5)*INDEX('3)tpx females'!DL$57:DL$107,MATCH($Q43,'3)tpx females'!$DE$57:$DE$107,0))</f>
        <v>23358.456867715937</v>
      </c>
      <c r="AC43" s="32">
        <f ca="1">($J43*EXP(AC$5*($N43+0.5*($O43)^2))*_xlfn.NORM.DIST((LN(($L43*EXP($K43/100*AC$5)))-LN($J43)-$N43*AC$5)/($O43*SQRT(AC$5))-$O43*SQRT(AC$5),0,1,TRUE)+$L43*EXP($K43/100*AC$5)*(1-_xlfn.NORM.DIST((LN(($L43*EXP($K43/100*AC$5)))-LN($J43)-$N43*AC$5)/($O43*SQRT(AC$5)),0,1,TRUE)))*EXP(-$F$1*AC$5)*INDEX('3)tpx females'!DM$57:DM$107,MATCH($Q43,'3)tpx females'!$DE$57:$DE$107,0))</f>
        <v>23815.421849557744</v>
      </c>
      <c r="AD43" s="32">
        <f ca="1">($J43*EXP(AD$5*($N43+0.5*($O43)^2))*_xlfn.NORM.DIST((LN(($L43*EXP($K43/100*AD$5)))-LN($J43)-$N43*AD$5)/($O43*SQRT(AD$5))-$O43*SQRT(AD$5),0,1,TRUE)+$L43*EXP($K43/100*AD$5)*(1-_xlfn.NORM.DIST((LN(($L43*EXP($K43/100*AD$5)))-LN($J43)-$N43*AD$5)/($O43*SQRT(AD$5)),0,1,TRUE)))*EXP(-$F$1*AD$5)*INDEX('3)tpx females'!DN$57:DN$107,MATCH($Q43,'3)tpx females'!$DE$57:$DE$107,0))</f>
        <v>22894.114601442299</v>
      </c>
      <c r="AE43" s="32">
        <f ca="1">($J43*EXP(AE$5*($N43+0.5*($O43)^2))*_xlfn.NORM.DIST((LN(($L43*EXP($K43/100*AE$5)))-LN($J43)-$N43*AE$5)/($O43*SQRT(AE$5))-$O43*SQRT(AE$5),0,1,TRUE)+$L43*EXP($K43/100*AE$5)*(1-_xlfn.NORM.DIST((LN(($L43*EXP($K43/100*AE$5)))-LN($J43)-$N43*AE$5)/($O43*SQRT(AE$5)),0,1,TRUE)))*EXP(-$F$1*AE$5)*INDEX('3)tpx females'!DO$57:DO$107,MATCH($Q43,'3)tpx females'!$DE$57:$DE$107,0))</f>
        <v>22025.961900801674</v>
      </c>
      <c r="AF43" s="32">
        <f ca="1">($J43*EXP(AF$5*($N43+0.5*($O43)^2))*_xlfn.NORM.DIST((LN(($L43*EXP($K43/100*AF$5)))-LN($J43)-$N43*AF$5)/($O43*SQRT(AF$5))-$O43*SQRT(AF$5),0,1,TRUE)+$L43*EXP($K43/100*AF$5)*(1-_xlfn.NORM.DIST((LN(($L43*EXP($K43/100*AF$5)))-LN($J43)-$N43*AF$5)/($O43*SQRT(AF$5)),0,1,TRUE)))*EXP(-$F$1*AF$5)*INDEX('3)tpx females'!DP$57:DP$107,MATCH($Q43,'3)tpx females'!$DE$57:$DE$107,0))</f>
        <v>21157.836090637706</v>
      </c>
      <c r="AG43" s="32">
        <f ca="1">($J43*EXP(AG$5*($N43+0.5*($O43)^2))*_xlfn.NORM.DIST((LN(($L43*EXP($K43/100*AG$5)))-LN($J43)-$N43*AG$5)/($O43*SQRT(AG$5))-$O43*SQRT(AG$5),0,1,TRUE)+$L43*EXP($K43/100*AG$5)*(1-_xlfn.NORM.DIST((LN(($L43*EXP($K43/100*AG$5)))-LN($J43)-$N43*AG$5)/($O43*SQRT(AG$5)),0,1,TRUE)))*EXP(-$F$1*AG$5)*INDEX('3)tpx females'!DQ$57:DQ$107,MATCH($Q43,'3)tpx females'!$DE$57:$DE$107,0))</f>
        <v>20540.809044108402</v>
      </c>
      <c r="AH43" s="32">
        <f ca="1">($J43*EXP(AH$5*($N43+0.5*($O43)^2))*_xlfn.NORM.DIST((LN(($L43*EXP($K43/100*AH$5)))-LN($J43)-$N43*AH$5)/($O43*SQRT(AH$5))-$O43*SQRT(AH$5),0,1,TRUE)+$L43*EXP($K43/100*AH$5)*(1-_xlfn.NORM.DIST((LN(($L43*EXP($K43/100*AH$5)))-LN($J43)-$N43*AH$5)/($O43*SQRT(AH$5)),0,1,TRUE)))*EXP(-$F$1*AH$5)*INDEX('3)tpx females'!DR$57:DR$107,MATCH($Q43,'3)tpx females'!$DE$57:$DE$107,0))</f>
        <v>18378.518011346143</v>
      </c>
      <c r="AI43" s="32">
        <f ca="1">($J43*EXP(AI$5*($N43+0.5*($O43)^2))*_xlfn.NORM.DIST((LN(($L43*EXP($K43/100*AI$5)))-LN($J43)-$N43*AI$5)/($O43*SQRT(AI$5))-$O43*SQRT(AI$5),0,1,TRUE)+$L43*EXP($K43/100*AI$5)*(1-_xlfn.NORM.DIST((LN(($L43*EXP($K43/100*AI$5)))-LN($J43)-$N43*AI$5)/($O43*SQRT(AI$5)),0,1,TRUE)))*EXP(-$F$1*AI$5)*INDEX('3)tpx females'!DS$57:DS$107,MATCH($Q43,'3)tpx females'!$DE$57:$DE$107,0))</f>
        <v>16227.497049856802</v>
      </c>
      <c r="AJ43" s="32">
        <f ca="1">($J43*EXP(AJ$5*($N43+0.5*($O43)^2))*_xlfn.NORM.DIST((LN(($L43*EXP($K43/100*AJ$5)))-LN($J43)-$N43*AJ$5)/($O43*SQRT(AJ$5))-$O43*SQRT(AJ$5),0,1,TRUE)+$L43*EXP($K43/100*AJ$5)*(1-_xlfn.NORM.DIST((LN(($L43*EXP($K43/100*AJ$5)))-LN($J43)-$N43*AJ$5)/($O43*SQRT(AJ$5)),0,1,TRUE)))*EXP(-$F$1*AJ$5)*INDEX('3)tpx females'!DT$57:DT$107,MATCH($Q43,'3)tpx females'!$DE$57:$DE$107,0))</f>
        <v>13829.394148854022</v>
      </c>
      <c r="AK43" s="32">
        <f ca="1">($J43*EXP(AK$5*($N43+0.5*($O43)^2))*_xlfn.NORM.DIST((LN(($L43*EXP($K43/100*AK$5)))-LN($J43)-$N43*AK$5)/($O43*SQRT(AK$5))-$O43*SQRT(AK$5),0,1,TRUE)+$L43*EXP($K43/100*AK$5)*(1-_xlfn.NORM.DIST((LN(($L43*EXP($K43/100*AK$5)))-LN($J43)-$N43*AK$5)/($O43*SQRT(AK$5)),0,1,TRUE)))*EXP(-$F$1*AK$5)*INDEX('3)tpx females'!DU$57:DU$107,MATCH($Q43,'3)tpx females'!$DE$57:$DE$107,0))</f>
        <v>11325.993296622732</v>
      </c>
      <c r="AL43" s="32">
        <f ca="1">($J43*EXP(AL$5*($N43+0.5*($O43)^2))*_xlfn.NORM.DIST((LN(($L43*EXP($K43/100*AL$5)))-LN($J43)-$N43*AL$5)/($O43*SQRT(AL$5))-$O43*SQRT(AL$5),0,1,TRUE)+$L43*EXP($K43/100*AL$5)*(1-_xlfn.NORM.DIST((LN(($L43*EXP($K43/100*AL$5)))-LN($J43)-$N43*AL$5)/($O43*SQRT(AL$5)),0,1,TRUE)))*EXP(-$F$1*AL$5)*INDEX('3)tpx females'!DV$57:DV$107,MATCH($Q43,'3)tpx females'!$DE$57:$DE$107,0))</f>
        <v>8901.1348766752672</v>
      </c>
      <c r="AM43" s="32">
        <f ca="1">($J43*EXP(AM$5*($N43+0.5*($O43)^2))*_xlfn.NORM.DIST((LN(($L43*EXP($K43/100*AM$5)))-LN($J43)-$N43*AM$5)/($O43*SQRT(AM$5))-$O43*SQRT(AM$5),0,1,TRUE)+$L43*EXP($K43/100*AM$5)*(1-_xlfn.NORM.DIST((LN(($L43*EXP($K43/100*AM$5)))-LN($J43)-$N43*AM$5)/($O43*SQRT(AM$5)),0,1,TRUE)))*EXP(-$F$1*AM$5)*INDEX('3)tpx females'!DW$57:DW$107,MATCH($Q43,'3)tpx females'!$DE$57:$DE$107,0))</f>
        <v>6716.6775462746855</v>
      </c>
      <c r="AN43" s="32">
        <f ca="1">($J43*EXP(AN$5*($N43+0.5*($O43)^2))*_xlfn.NORM.DIST((LN(($L43*EXP($K43/100*AN$5)))-LN($J43)-$N43*AN$5)/($O43*SQRT(AN$5))-$O43*SQRT(AN$5),0,1,TRUE)+$L43*EXP($K43/100*AN$5)*(1-_xlfn.NORM.DIST((LN(($L43*EXP($K43/100*AN$5)))-LN($J43)-$N43*AN$5)/($O43*SQRT(AN$5)),0,1,TRUE)))*EXP(-$F$1*AN$5)*INDEX('3)tpx females'!DX$57:DX$107,MATCH($Q43,'3)tpx females'!$DE$57:$DE$107,0))</f>
        <v>4829.1183915128631</v>
      </c>
      <c r="AO43" s="32">
        <f ca="1">($J43*EXP(AO$5*($N43+0.5*($O43)^2))*_xlfn.NORM.DIST((LN(($L43*EXP($K43/100*AO$5)))-LN($J43)-$N43*AO$5)/($O43*SQRT(AO$5))-$O43*SQRT(AO$5),0,1,TRUE)+$L43*EXP($K43/100*AO$5)*(1-_xlfn.NORM.DIST((LN(($L43*EXP($K43/100*AO$5)))-LN($J43)-$N43*AO$5)/($O43*SQRT(AO$5)),0,1,TRUE)))*EXP(-$F$1*AO$5)*INDEX('3)tpx females'!DY$57:DY$107,MATCH($Q43,'3)tpx females'!$DE$57:$DE$107,0))</f>
        <v>3304.577904355775</v>
      </c>
      <c r="AP43" s="32">
        <f ca="1">($J43*EXP(AP$5*($N43+0.5*($O43)^2))*_xlfn.NORM.DIST((LN(($L43*EXP($K43/100*AP$5)))-LN($J43)-$N43*AP$5)/($O43*SQRT(AP$5))-$O43*SQRT(AP$5),0,1,TRUE)+$L43*EXP($K43/100*AP$5)*(1-_xlfn.NORM.DIST((LN(($L43*EXP($K43/100*AP$5)))-LN($J43)-$N43*AP$5)/($O43*SQRT(AP$5)),0,1,TRUE)))*EXP(-$F$1*AP$5)*INDEX('3)tpx females'!DZ$57:DZ$107,MATCH($Q43,'3)tpx females'!$DE$57:$DE$107,0))</f>
        <v>2157.8451684718661</v>
      </c>
      <c r="AQ43" s="32">
        <f ca="1">($J43*EXP(AQ$5*($N43+0.5*($O43)^2))*_xlfn.NORM.DIST((LN(($L43*EXP($K43/100*AQ$5)))-LN($J43)-$N43*AQ$5)/($O43*SQRT(AQ$5))-$O43*SQRT(AQ$5),0,1,TRUE)+$L43*EXP($K43/100*AQ$5)*(1-_xlfn.NORM.DIST((LN(($L43*EXP($K43/100*AQ$5)))-LN($J43)-$N43*AQ$5)/($O43*SQRT(AQ$5)),0,1,TRUE)))*EXP(-$F$1*AQ$5)*INDEX('3)tpx females'!EA$57:EA$107,MATCH($Q43,'3)tpx females'!$DE$57:$DE$107,0))</f>
        <v>1340.6998122663504</v>
      </c>
      <c r="AR43" s="32">
        <f ca="1">($J43*EXP(AR$5*($N43+0.5*($O43)^2))*_xlfn.NORM.DIST((LN(($L43*EXP($K43/100*AR$5)))-LN($J43)-$N43*AR$5)/($O43*SQRT(AR$5))-$O43*SQRT(AR$5),0,1,TRUE)+$L43*EXP($K43/100*AR$5)*(1-_xlfn.NORM.DIST((LN(($L43*EXP($K43/100*AR$5)))-LN($J43)-$N43*AR$5)/($O43*SQRT(AR$5)),0,1,TRUE)))*EXP(-$F$1*AR$5)*INDEX('3)tpx females'!EB$57:EB$107,MATCH($Q43,'3)tpx females'!$DE$57:$DE$107,0))</f>
        <v>794.55536442759569</v>
      </c>
      <c r="AS43" s="32">
        <f ca="1">($J43*EXP(AS$5*($N43+0.5*($O43)^2))*_xlfn.NORM.DIST((LN(($L43*EXP($K43/100*AS$5)))-LN($J43)-$N43*AS$5)/($O43*SQRT(AS$5))-$O43*SQRT(AS$5),0,1,TRUE)+$L43*EXP($K43/100*AS$5)*(1-_xlfn.NORM.DIST((LN(($L43*EXP($K43/100*AS$5)))-LN($J43)-$N43*AS$5)/($O43*SQRT(AS$5)),0,1,TRUE)))*EXP(-$F$1*AS$5)*INDEX('3)tpx females'!EC$57:EC$107,MATCH($Q43,'3)tpx females'!$DE$57:$DE$107,0))</f>
        <v>435.46023241733047</v>
      </c>
      <c r="AT43" s="32">
        <f ca="1">($J43*EXP(AT$5*($N43+0.5*($O43)^2))*_xlfn.NORM.DIST((LN(($L43*EXP($K43/100*AT$5)))-LN($J43)-$N43*AT$5)/($O43*SQRT(AT$5))-$O43*SQRT(AT$5),0,1,TRUE)+$L43*EXP($K43/100*AT$5)*(1-_xlfn.NORM.DIST((LN(($L43*EXP($K43/100*AT$5)))-LN($J43)-$N43*AT$5)/($O43*SQRT(AT$5)),0,1,TRUE)))*EXP(-$F$1*AT$5)*INDEX('3)tpx females'!ED$57:ED$107,MATCH($Q43,'3)tpx females'!$DE$57:$DE$107,0))</f>
        <v>240.6721919764841</v>
      </c>
      <c r="AU43" s="32">
        <f ca="1">($J43*EXP(AU$5*($N43+0.5*($O43)^2))*_xlfn.NORM.DIST((LN(($L43*EXP($K43/100*AU$5)))-LN($J43)-$N43*AU$5)/($O43*SQRT(AU$5))-$O43*SQRT(AU$5),0,1,TRUE)+$L43*EXP($K43/100*AU$5)*(1-_xlfn.NORM.DIST((LN(($L43*EXP($K43/100*AU$5)))-LN($J43)-$N43*AU$5)/($O43*SQRT(AU$5)),0,1,TRUE)))*EXP(-$F$1*AU$5)*INDEX('3)tpx females'!EE$57:EE$107,MATCH($Q43,'3)tpx females'!$DE$57:$DE$107,0))</f>
        <v>134.62922418311351</v>
      </c>
      <c r="AV43" s="32">
        <f ca="1">($J43*EXP(AV$5*($N43+0.5*($O43)^2))*_xlfn.NORM.DIST((LN(($L43*EXP($K43/100*AV$5)))-LN($J43)-$N43*AV$5)/($O43*SQRT(AV$5))-$O43*SQRT(AV$5),0,1,TRUE)+$L43*EXP($K43/100*AV$5)*(1-_xlfn.NORM.DIST((LN(($L43*EXP($K43/100*AV$5)))-LN($J43)-$N43*AV$5)/($O43*SQRT(AV$5)),0,1,TRUE)))*EXP(-$F$1*AV$5)*INDEX('3)tpx females'!EF$57:EF$107,MATCH($Q43,'3)tpx females'!$DE$57:$DE$107,0))</f>
        <v>61.256711358185704</v>
      </c>
      <c r="AW43" s="32">
        <f ca="1">($J43*EXP(AW$5*($N43+0.5*($O43)^2))*_xlfn.NORM.DIST((LN(($L43*EXP($K43/100*AW$5)))-LN($J43)-$N43*AW$5)/($O43*SQRT(AW$5))-$O43*SQRT(AW$5),0,1,TRUE)+$L43*EXP($K43/100*AW$5)*(1-_xlfn.NORM.DIST((LN(($L43*EXP($K43/100*AW$5)))-LN($J43)-$N43*AW$5)/($O43*SQRT(AW$5)),0,1,TRUE)))*EXP(-$F$1*AW$5)*INDEX('3)tpx females'!EG$57:EG$107,MATCH($Q43,'3)tpx females'!$DE$57:$DE$107,0))</f>
        <v>0</v>
      </c>
      <c r="AX43" s="32">
        <f ca="1">($J43*EXP(AX$5*($N43+0.5*($O43)^2))*_xlfn.NORM.DIST((LN(($L43*EXP($K43/100*AX$5)))-LN($J43)-$N43*AX$5)/($O43*SQRT(AX$5))-$O43*SQRT(AX$5),0,1,TRUE)+$L43*EXP($K43/100*AX$5)*(1-_xlfn.NORM.DIST((LN(($L43*EXP($K43/100*AX$5)))-LN($J43)-$N43*AX$5)/($O43*SQRT(AX$5)),0,1,TRUE)))*EXP(-$F$1*AX$5)*INDEX('3)tpx females'!EH$57:EH$107,MATCH($Q43,'3)tpx females'!$DE$57:$DE$107,0))</f>
        <v>0</v>
      </c>
      <c r="AY43" s="32">
        <f ca="1">($J43*EXP(AY$5*($N43+0.5*($O43)^2))*_xlfn.NORM.DIST((LN(($L43*EXP($K43/100*AY$5)))-LN($J43)-$N43*AY$5)/($O43*SQRT(AY$5))-$O43*SQRT(AY$5),0,1,TRUE)+$L43*EXP($K43/100*AY$5)*(1-_xlfn.NORM.DIST((LN(($L43*EXP($K43/100*AY$5)))-LN($J43)-$N43*AY$5)/($O43*SQRT(AY$5)),0,1,TRUE)))*EXP(-$F$1*AY$5)*INDEX('3)tpx females'!EI$57:EI$107,MATCH($Q43,'3)tpx females'!$DE$57:$DE$107,0))</f>
        <v>0</v>
      </c>
      <c r="AZ43" s="32">
        <f ca="1">($J43*EXP(AZ$5*($N43+0.5*($O43)^2))*_xlfn.NORM.DIST((LN(($L43*EXP($K43/100*AZ$5)))-LN($J43)-$N43*AZ$5)/($O43*SQRT(AZ$5))-$O43*SQRT(AZ$5),0,1,TRUE)+$L43*EXP($K43/100*AZ$5)*(1-_xlfn.NORM.DIST((LN(($L43*EXP($K43/100*AZ$5)))-LN($J43)-$N43*AZ$5)/($O43*SQRT(AZ$5)),0,1,TRUE)))*EXP(-$F$1*AZ$5)*INDEX('3)tpx females'!EJ$57:EJ$107,MATCH($Q43,'3)tpx females'!$DE$57:$DE$107,0))</f>
        <v>0</v>
      </c>
      <c r="BA43" s="32">
        <f ca="1">($J43*EXP(BA$5*($N43+0.5*($O43)^2))*_xlfn.NORM.DIST((LN(($L43*EXP($K43/100*BA$5)))-LN($J43)-$N43*BA$5)/($O43*SQRT(BA$5))-$O43*SQRT(BA$5),0,1,TRUE)+$L43*EXP($K43/100*BA$5)*(1-_xlfn.NORM.DIST((LN(($L43*EXP($K43/100*BA$5)))-LN($J43)-$N43*BA$5)/($O43*SQRT(BA$5)),0,1,TRUE)))*EXP(-$F$1*BA$5)*INDEX('3)tpx females'!EK$57:EK$107,MATCH($Q43,'3)tpx females'!$DE$57:$DE$107,0))</f>
        <v>0</v>
      </c>
      <c r="BB43" s="32">
        <f ca="1">($J43*EXP(BB$5*($N43+0.5*($O43)^2))*_xlfn.NORM.DIST((LN(($L43*EXP($K43/100*BB$5)))-LN($J43)-$N43*BB$5)/($O43*SQRT(BB$5))-$O43*SQRT(BB$5),0,1,TRUE)+$L43*EXP($K43/100*BB$5)*(1-_xlfn.NORM.DIST((LN(($L43*EXP($K43/100*BB$5)))-LN($J43)-$N43*BB$5)/($O43*SQRT(BB$5)),0,1,TRUE)))*EXP(-$F$1*BB$5)*INDEX('3)tpx females'!EL$57:EL$107,MATCH($Q43,'3)tpx females'!$DE$57:$DE$107,0))</f>
        <v>0</v>
      </c>
      <c r="BC43" s="32">
        <f ca="1">($J43*EXP(BC$5*($N43+0.5*($O43)^2))*_xlfn.NORM.DIST((LN(($L43*EXP($K43/100*BC$5)))-LN($J43)-$N43*BC$5)/($O43*SQRT(BC$5))-$O43*SQRT(BC$5),0,1,TRUE)+$L43*EXP($K43/100*BC$5)*(1-_xlfn.NORM.DIST((LN(($L43*EXP($K43/100*BC$5)))-LN($J43)-$N43*BC$5)/($O43*SQRT(BC$5)),0,1,TRUE)))*EXP(-$F$1*BC$5)*INDEX('3)tpx females'!EM$57:EM$107,MATCH($Q43,'3)tpx females'!$DE$57:$DE$107,0))</f>
        <v>0</v>
      </c>
      <c r="BD43" s="32">
        <f ca="1">($J43*EXP(BD$5*($N43+0.5*($O43)^2))*_xlfn.NORM.DIST((LN(($L43*EXP($K43/100*BD$5)))-LN($J43)-$N43*BD$5)/($O43*SQRT(BD$5))-$O43*SQRT(BD$5),0,1,TRUE)+$L43*EXP($K43/100*BD$5)*(1-_xlfn.NORM.DIST((LN(($L43*EXP($K43/100*BD$5)))-LN($J43)-$N43*BD$5)/($O43*SQRT(BD$5)),0,1,TRUE)))*EXP(-$F$1*BD$5)*INDEX('3)tpx females'!EN$57:EN$107,MATCH($Q43,'3)tpx females'!$DE$57:$DE$107,0))</f>
        <v>0</v>
      </c>
      <c r="BE43" s="32">
        <f ca="1">($J43*EXP(BE$5*($N43+0.5*($O43)^2))*_xlfn.NORM.DIST((LN(($L43*EXP($K43/100*BE$5)))-LN($J43)-$N43*BE$5)/($O43*SQRT(BE$5))-$O43*SQRT(BE$5),0,1,TRUE)+$L43*EXP($K43/100*BE$5)*(1-_xlfn.NORM.DIST((LN(($L43*EXP($K43/100*BE$5)))-LN($J43)-$N43*BE$5)/($O43*SQRT(BE$5)),0,1,TRUE)))*EXP(-$F$1*BE$5)*INDEX('3)tpx females'!EO$57:EO$107,MATCH($Q43,'3)tpx females'!$DE$57:$DE$107,0))</f>
        <v>0</v>
      </c>
      <c r="BF43" s="32">
        <f ca="1">($J43*EXP(BF$5*($N43+0.5*($O43)^2))*_xlfn.NORM.DIST((LN(($L43*EXP($K43/100*BF$5)))-LN($J43)-$N43*BF$5)/($O43*SQRT(BF$5))-$O43*SQRT(BF$5),0,1,TRUE)+$L43*EXP($K43/100*BF$5)*(1-_xlfn.NORM.DIST((LN(($L43*EXP($K43/100*BF$5)))-LN($J43)-$N43*BF$5)/($O43*SQRT(BF$5)),0,1,TRUE)))*EXP(-$F$1*BF$5)*INDEX('3)tpx females'!EP$57:EP$107,MATCH($Q43,'3)tpx females'!$DE$57:$DE$107,0))</f>
        <v>0</v>
      </c>
      <c r="BG43" s="32">
        <f ca="1">($J43*EXP(BG$5*($N43+0.5*($O43)^2))*_xlfn.NORM.DIST((LN(($L43*EXP($K43/100*BG$5)))-LN($J43)-$N43*BG$5)/($O43*SQRT(BG$5))-$O43*SQRT(BG$5),0,1,TRUE)+$L43*EXP($K43/100*BG$5)*(1-_xlfn.NORM.DIST((LN(($L43*EXP($K43/100*BG$5)))-LN($J43)-$N43*BG$5)/($O43*SQRT(BG$5)),0,1,TRUE)))*EXP(-$F$1*BG$5)*INDEX('3)tpx females'!EQ$57:EQ$107,MATCH($Q43,'3)tpx females'!$DE$57:$DE$107,0))</f>
        <v>0</v>
      </c>
      <c r="BH43" s="32">
        <f ca="1">($J43*EXP(BH$5*($N43+0.5*($O43)^2))*_xlfn.NORM.DIST((LN(($L43*EXP($K43/100*BH$5)))-LN($J43)-$N43*BH$5)/($O43*SQRT(BH$5))-$O43*SQRT(BH$5),0,1,TRUE)+$L43*EXP($K43/100*BH$5)*(1-_xlfn.NORM.DIST((LN(($L43*EXP($K43/100*BH$5)))-LN($J43)-$N43*BH$5)/($O43*SQRT(BH$5)),0,1,TRUE)))*EXP(-$F$1*BH$5)*INDEX('3)tpx females'!ER$57:ER$107,MATCH($Q43,'3)tpx females'!$DE$57:$DE$107,0))</f>
        <v>0</v>
      </c>
      <c r="BI43" s="32">
        <f ca="1">($J43*EXP(BI$5*($N43+0.5*($O43)^2))*_xlfn.NORM.DIST((LN(($L43*EXP($K43/100*BI$5)))-LN($J43)-$N43*BI$5)/($O43*SQRT(BI$5))-$O43*SQRT(BI$5),0,1,TRUE)+$L43*EXP($K43/100*BI$5)*(1-_xlfn.NORM.DIST((LN(($L43*EXP($K43/100*BI$5)))-LN($J43)-$N43*BI$5)/($O43*SQRT(BI$5)),0,1,TRUE)))*EXP(-$F$1*BI$5)*INDEX('3)tpx females'!ES$57:ES$107,MATCH($Q43,'3)tpx females'!$DE$57:$DE$107,0))</f>
        <v>0</v>
      </c>
      <c r="BJ43" s="32">
        <f ca="1">($J43*EXP(BJ$5*($N43+0.5*($O43)^2))*_xlfn.NORM.DIST((LN(($L43*EXP($K43/100*BJ$5)))-LN($J43)-$N43*BJ$5)/($O43*SQRT(BJ$5))-$O43*SQRT(BJ$5),0,1,TRUE)+$L43*EXP($K43/100*BJ$5)*(1-_xlfn.NORM.DIST((LN(($L43*EXP($K43/100*BJ$5)))-LN($J43)-$N43*BJ$5)/($O43*SQRT(BJ$5)),0,1,TRUE)))*EXP(-$F$1*BJ$5)*INDEX('3)tpx females'!ET$57:ET$107,MATCH($Q43,'3)tpx females'!$DE$57:$DE$107,0))</f>
        <v>0</v>
      </c>
      <c r="BK43" s="32">
        <f ca="1">($J43*EXP(BK$5*($N43+0.5*($O43)^2))*_xlfn.NORM.DIST((LN(($L43*EXP($K43/100*BK$5)))-LN($J43)-$N43*BK$5)/($O43*SQRT(BK$5))-$O43*SQRT(BK$5),0,1,TRUE)+$L43*EXP($K43/100*BK$5)*(1-_xlfn.NORM.DIST((LN(($L43*EXP($K43/100*BK$5)))-LN($J43)-$N43*BK$5)/($O43*SQRT(BK$5)),0,1,TRUE)))*EXP(-$F$1*BK$5)*INDEX('3)tpx females'!EU$57:EU$107,MATCH($Q43,'3)tpx females'!$DE$57:$DE$107,0))</f>
        <v>0</v>
      </c>
      <c r="BL43" s="32">
        <f ca="1">($J43*EXP(BL$5*($N43+0.5*($O43)^2))*_xlfn.NORM.DIST((LN(($L43*EXP($K43/100*BL$5)))-LN($J43)-$N43*BL$5)/($O43*SQRT(BL$5))-$O43*SQRT(BL$5),0,1,TRUE)+$L43*EXP($K43/100*BL$5)*(1-_xlfn.NORM.DIST((LN(($L43*EXP($K43/100*BL$5)))-LN($J43)-$N43*BL$5)/($O43*SQRT(BL$5)),0,1,TRUE)))*EXP(-$F$1*BL$5)*INDEX('3)tpx females'!EV$57:EV$107,MATCH($Q43,'3)tpx females'!$DE$57:$DE$107,0))</f>
        <v>0</v>
      </c>
      <c r="BM43" s="32">
        <f ca="1">($J43*EXP(BM$5*($N43+0.5*($O43)^2))*_xlfn.NORM.DIST((LN(($L43*EXP($K43/100*BM$5)))-LN($J43)-$N43*BM$5)/($O43*SQRT(BM$5))-$O43*SQRT(BM$5),0,1,TRUE)+$L43*EXP($K43/100*BM$5)*(1-_xlfn.NORM.DIST((LN(($L43*EXP($K43/100*BM$5)))-LN($J43)-$N43*BM$5)/($O43*SQRT(BM$5)),0,1,TRUE)))*EXP(-$F$1*BM$5)*INDEX('3)tpx females'!EW$57:EW$107,MATCH($Q43,'3)tpx females'!$DE$57:$DE$107,0))</f>
        <v>0</v>
      </c>
      <c r="BN43" s="32">
        <f ca="1">($J43*EXP(BN$5*($N43+0.5*($O43)^2))*_xlfn.NORM.DIST((LN(($L43*EXP($K43/100*BN$5)))-LN($J43)-$N43*BN$5)/($O43*SQRT(BN$5))-$O43*SQRT(BN$5),0,1,TRUE)+$L43*EXP($K43/100*BN$5)*(1-_xlfn.NORM.DIST((LN(($L43*EXP($K43/100*BN$5)))-LN($J43)-$N43*BN$5)/($O43*SQRT(BN$5)),0,1,TRUE)))*EXP(-$F$1*BN$5)*INDEX('3)tpx females'!EX$57:EX$107,MATCH($Q43,'3)tpx females'!$DE$57:$DE$107,0))</f>
        <v>0</v>
      </c>
      <c r="BO43" s="32">
        <f ca="1">($J43*EXP(BO$5*($N43+0.5*($O43)^2))*_xlfn.NORM.DIST((LN(($L43*EXP($K43/100*BO$5)))-LN($J43)-$N43*BO$5)/($O43*SQRT(BO$5))-$O43*SQRT(BO$5),0,1,TRUE)+$L43*EXP($K43/100*BO$5)*(1-_xlfn.NORM.DIST((LN(($L43*EXP($K43/100*BO$5)))-LN($J43)-$N43*BO$5)/($O43*SQRT(BO$5)),0,1,TRUE)))*EXP(-$F$1*BO$5)*INDEX('3)tpx females'!EY$57:EY$107,MATCH($Q43,'3)tpx females'!$DE$57:$DE$107,0))</f>
        <v>0</v>
      </c>
      <c r="BP43" s="32">
        <f ca="1">($J43*EXP(BP$5*($N43+0.5*($O43)^2))*_xlfn.NORM.DIST((LN(($L43*EXP($K43/100*BP$5)))-LN($J43)-$N43*BP$5)/($O43*SQRT(BP$5))-$O43*SQRT(BP$5),0,1,TRUE)+$L43*EXP($K43/100*BP$5)*(1-_xlfn.NORM.DIST((LN(($L43*EXP($K43/100*BP$5)))-LN($J43)-$N43*BP$5)/($O43*SQRT(BP$5)),0,1,TRUE)))*EXP(-$F$1*BP$5)*INDEX('3)tpx females'!EZ$57:EZ$107,MATCH($Q43,'3)tpx females'!$DE$57:$DE$107,0))</f>
        <v>0</v>
      </c>
      <c r="BQ43" s="32">
        <f ca="1">($J43*EXP(BQ$5*($N43+0.5*($O43)^2))*_xlfn.NORM.DIST((LN(($L43*EXP($K43/100*BQ$5)))-LN($J43)-$N43*BQ$5)/($O43*SQRT(BQ$5))-$O43*SQRT(BQ$5),0,1,TRUE)+$L43*EXP($K43/100*BQ$5)*(1-_xlfn.NORM.DIST((LN(($L43*EXP($K43/100*BQ$5)))-LN($J43)-$N43*BQ$5)/($O43*SQRT(BQ$5)),0,1,TRUE)))*EXP(-$F$1*BQ$5)*INDEX('3)tpx females'!FA$57:FA$107,MATCH($Q43,'3)tpx females'!$DE$57:$DE$107,0))</f>
        <v>0</v>
      </c>
      <c r="BR43" s="32">
        <f ca="1">($J43*EXP(BR$5*($N43+0.5*($O43)^2))*_xlfn.NORM.DIST((LN(($L43*EXP($K43/100*BR$5)))-LN($J43)-$N43*BR$5)/($O43*SQRT(BR$5))-$O43*SQRT(BR$5),0,1,TRUE)+$L43*EXP($K43/100*BR$5)*(1-_xlfn.NORM.DIST((LN(($L43*EXP($K43/100*BR$5)))-LN($J43)-$N43*BR$5)/($O43*SQRT(BR$5)),0,1,TRUE)))*EXP(-$F$1*BR$5)*INDEX('3)tpx females'!FB$57:FB$107,MATCH($Q43,'3)tpx females'!$DE$57:$DE$107,0))</f>
        <v>0</v>
      </c>
      <c r="BS43" s="32">
        <f ca="1">($J43*EXP(BS$5*($N43+0.5*($O43)^2))*_xlfn.NORM.DIST((LN(($L43*EXP($K43/100*BS$5)))-LN($J43)-$N43*BS$5)/($O43*SQRT(BS$5))-$O43*SQRT(BS$5),0,1,TRUE)+$L43*EXP($K43/100*BS$5)*(1-_xlfn.NORM.DIST((LN(($L43*EXP($K43/100*BS$5)))-LN($J43)-$N43*BS$5)/($O43*SQRT(BS$5)),0,1,TRUE)))*EXP(-$F$1*BS$5)*INDEX('3)tpx females'!FC$57:FC$107,MATCH($Q43,'3)tpx females'!$DE$57:$DE$107,0))</f>
        <v>0</v>
      </c>
      <c r="BT43" s="32">
        <f ca="1">($J43*EXP(BT$5*($N43+0.5*($O43)^2))*_xlfn.NORM.DIST((LN(($L43*EXP($K43/100*BT$5)))-LN($J43)-$N43*BT$5)/($O43*SQRT(BT$5))-$O43*SQRT(BT$5),0,1,TRUE)+$L43*EXP($K43/100*BT$5)*(1-_xlfn.NORM.DIST((LN(($L43*EXP($K43/100*BT$5)))-LN($J43)-$N43*BT$5)/($O43*SQRT(BT$5)),0,1,TRUE)))*EXP(-$F$1*BT$5)*INDEX('3)tpx females'!FD$57:FD$107,MATCH($Q43,'3)tpx females'!$DE$57:$DE$107,0))</f>
        <v>0</v>
      </c>
    </row>
    <row r="44" spans="2:72" x14ac:dyDescent="0.25">
      <c r="B44" s="32" t="s">
        <v>16</v>
      </c>
      <c r="C44" s="32" t="s">
        <v>14</v>
      </c>
      <c r="D44" s="49">
        <v>19013</v>
      </c>
      <c r="E44" s="32" t="s">
        <v>13</v>
      </c>
      <c r="F44" s="32" t="s">
        <v>17</v>
      </c>
      <c r="G44" s="49" t="s">
        <v>17</v>
      </c>
      <c r="H44" s="32" t="s">
        <v>17</v>
      </c>
      <c r="I44" s="32" t="s">
        <v>22</v>
      </c>
      <c r="J44" s="32">
        <v>358380</v>
      </c>
      <c r="K44" s="32">
        <v>8.6</v>
      </c>
      <c r="L44" s="32">
        <f>'3) 2016 cases'!M44*EXP('3) 2016 cases'!L44/100)</f>
        <v>55113.685635046968</v>
      </c>
      <c r="M44" s="32"/>
      <c r="N44" s="32">
        <f>INDEX('2b)Working'!$I$61:$P$61,MATCH($I44,'2b)Working'!$I$60:$P$60,0))</f>
        <v>7.7288380255278302E-2</v>
      </c>
      <c r="O44" s="32">
        <f>INDEX('2b)Working'!$I$62:$P$62,MATCH($I44,'2b)Working'!$I$60:$P$60,0))</f>
        <v>4.7716681618892573E-2</v>
      </c>
      <c r="P44" s="32"/>
      <c r="Q44" s="32">
        <f t="shared" si="3"/>
        <v>65</v>
      </c>
      <c r="U44" s="32">
        <f t="shared" ca="1" si="2"/>
        <v>80784.782305888468</v>
      </c>
      <c r="W44" s="32">
        <f ca="1">($J44*EXP(W$5*($N44+0.5*($O44)^2))*_xlfn.NORM.DIST((LN(($L44*EXP($K44/100*W$5)))-LN($J44)-$N44*W$5)/($O44*SQRT(W$5))-$O44*SQRT(W$5),0,1,TRUE)+$L44*EXP($K44/100*W$5)*(1-_xlfn.NORM.DIST((LN(($L44*EXP($K44/100*W$5)))-LN($J44)-$N44*W$5)/($O44*SQRT(W$5)),0,1,TRUE)))*EXP(-$F$1*W$5)*INDEX('3)tpx females'!DG$57:DG$107,MATCH($Q44,'3)tpx females'!$DE$57:$DE$107,0))</f>
        <v>306.36073284992625</v>
      </c>
      <c r="X44" s="32">
        <f ca="1">($J44*EXP(X$5*($N44+0.5*($O44)^2))*_xlfn.NORM.DIST((LN(($L44*EXP($K44/100*X$5)))-LN($J44)-$N44*X$5)/($O44*SQRT(X$5))-$O44*SQRT(X$5),0,1,TRUE)+$L44*EXP($K44/100*X$5)*(1-_xlfn.NORM.DIST((LN(($L44*EXP($K44/100*X$5)))-LN($J44)-$N44*X$5)/($O44*SQRT(X$5)),0,1,TRUE)))*EXP(-$F$1*X$5)*INDEX('3)tpx females'!DH$57:DH$107,MATCH($Q44,'3)tpx females'!$DE$57:$DE$107,0))</f>
        <v>323.39008740471877</v>
      </c>
      <c r="Y44" s="32">
        <f ca="1">($J44*EXP(Y$5*($N44+0.5*($O44)^2))*_xlfn.NORM.DIST((LN(($L44*EXP($K44/100*Y$5)))-LN($J44)-$N44*Y$5)/($O44*SQRT(Y$5))-$O44*SQRT(Y$5),0,1,TRUE)+$L44*EXP($K44/100*Y$5)*(1-_xlfn.NORM.DIST((LN(($L44*EXP($K44/100*Y$5)))-LN($J44)-$N44*Y$5)/($O44*SQRT(Y$5)),0,1,TRUE)))*EXP(-$F$1*Y$5)*INDEX('3)tpx females'!DI$57:DI$107,MATCH($Q44,'3)tpx females'!$DE$57:$DE$107,0))</f>
        <v>372.44778857034078</v>
      </c>
      <c r="Z44" s="32">
        <f ca="1">($J44*EXP(Z$5*($N44+0.5*($O44)^2))*_xlfn.NORM.DIST((LN(($L44*EXP($K44/100*Z$5)))-LN($J44)-$N44*Z$5)/($O44*SQRT(Z$5))-$O44*SQRT(Z$5),0,1,TRUE)+$L44*EXP($K44/100*Z$5)*(1-_xlfn.NORM.DIST((LN(($L44*EXP($K44/100*Z$5)))-LN($J44)-$N44*Z$5)/($O44*SQRT(Z$5)),0,1,TRUE)))*EXP(-$F$1*Z$5)*INDEX('3)tpx females'!DJ$57:DJ$107,MATCH($Q44,'3)tpx females'!$DE$57:$DE$107,0))</f>
        <v>392.58338185114104</v>
      </c>
      <c r="AA44" s="32">
        <f ca="1">($J44*EXP(AA$5*($N44+0.5*($O44)^2))*_xlfn.NORM.DIST((LN(($L44*EXP($K44/100*AA$5)))-LN($J44)-$N44*AA$5)/($O44*SQRT(AA$5))-$O44*SQRT(AA$5),0,1,TRUE)+$L44*EXP($K44/100*AA$5)*(1-_xlfn.NORM.DIST((LN(($L44*EXP($K44/100*AA$5)))-LN($J44)-$N44*AA$5)/($O44*SQRT(AA$5)),0,1,TRUE)))*EXP(-$F$1*AA$5)*INDEX('3)tpx females'!DK$57:DK$107,MATCH($Q44,'3)tpx females'!$DE$57:$DE$107,0))</f>
        <v>459.36719809693568</v>
      </c>
      <c r="AB44" s="32">
        <f ca="1">($J44*EXP(AB$5*($N44+0.5*($O44)^2))*_xlfn.NORM.DIST((LN(($L44*EXP($K44/100*AB$5)))-LN($J44)-$N44*AB$5)/($O44*SQRT(AB$5))-$O44*SQRT(AB$5),0,1,TRUE)+$L44*EXP($K44/100*AB$5)*(1-_xlfn.NORM.DIST((LN(($L44*EXP($K44/100*AB$5)))-LN($J44)-$N44*AB$5)/($O44*SQRT(AB$5)),0,1,TRUE)))*EXP(-$F$1*AB$5)*INDEX('3)tpx females'!DL$57:DL$107,MATCH($Q44,'3)tpx females'!$DE$57:$DE$107,0))</f>
        <v>499.81563414382617</v>
      </c>
      <c r="AC44" s="32">
        <f ca="1">($J44*EXP(AC$5*($N44+0.5*($O44)^2))*_xlfn.NORM.DIST((LN(($L44*EXP($K44/100*AC$5)))-LN($J44)-$N44*AC$5)/($O44*SQRT(AC$5))-$O44*SQRT(AC$5),0,1,TRUE)+$L44*EXP($K44/100*AC$5)*(1-_xlfn.NORM.DIST((LN(($L44*EXP($K44/100*AC$5)))-LN($J44)-$N44*AC$5)/($O44*SQRT(AC$5)),0,1,TRUE)))*EXP(-$F$1*AC$5)*INDEX('3)tpx females'!DM$57:DM$107,MATCH($Q44,'3)tpx females'!$DE$57:$DE$107,0))</f>
        <v>592.54327254765531</v>
      </c>
      <c r="AD44" s="32">
        <f ca="1">($J44*EXP(AD$5*($N44+0.5*($O44)^2))*_xlfn.NORM.DIST((LN(($L44*EXP($K44/100*AD$5)))-LN($J44)-$N44*AD$5)/($O44*SQRT(AD$5))-$O44*SQRT(AD$5),0,1,TRUE)+$L44*EXP($K44/100*AD$5)*(1-_xlfn.NORM.DIST((LN(($L44*EXP($K44/100*AD$5)))-LN($J44)-$N44*AD$5)/($O44*SQRT(AD$5)),0,1,TRUE)))*EXP(-$F$1*AD$5)*INDEX('3)tpx females'!DN$57:DN$107,MATCH($Q44,'3)tpx females'!$DE$57:$DE$107,0))</f>
        <v>649.17297239034963</v>
      </c>
      <c r="AE44" s="32">
        <f ca="1">($J44*EXP(AE$5*($N44+0.5*($O44)^2))*_xlfn.NORM.DIST((LN(($L44*EXP($K44/100*AE$5)))-LN($J44)-$N44*AE$5)/($O44*SQRT(AE$5))-$O44*SQRT(AE$5),0,1,TRUE)+$L44*EXP($K44/100*AE$5)*(1-_xlfn.NORM.DIST((LN(($L44*EXP($K44/100*AE$5)))-LN($J44)-$N44*AE$5)/($O44*SQRT(AE$5)),0,1,TRUE)))*EXP(-$F$1*AE$5)*INDEX('3)tpx females'!DO$57:DO$107,MATCH($Q44,'3)tpx females'!$DE$57:$DE$107,0))</f>
        <v>676.87412473488121</v>
      </c>
      <c r="AF44" s="32">
        <f ca="1">($J44*EXP(AF$5*($N44+0.5*($O44)^2))*_xlfn.NORM.DIST((LN(($L44*EXP($K44/100*AF$5)))-LN($J44)-$N44*AF$5)/($O44*SQRT(AF$5))-$O44*SQRT(AF$5),0,1,TRUE)+$L44*EXP($K44/100*AF$5)*(1-_xlfn.NORM.DIST((LN(($L44*EXP($K44/100*AF$5)))-LN($J44)-$N44*AF$5)/($O44*SQRT(AF$5)),0,1,TRUE)))*EXP(-$F$1*AF$5)*INDEX('3)tpx females'!DP$57:DP$107,MATCH($Q44,'3)tpx females'!$DE$57:$DE$107,0))</f>
        <v>812.92981387354473</v>
      </c>
      <c r="AG44" s="32">
        <f ca="1">($J44*EXP(AG$5*($N44+0.5*($O44)^2))*_xlfn.NORM.DIST((LN(($L44*EXP($K44/100*AG$5)))-LN($J44)-$N44*AG$5)/($O44*SQRT(AG$5))-$O44*SQRT(AG$5),0,1,TRUE)+$L44*EXP($K44/100*AG$5)*(1-_xlfn.NORM.DIST((LN(($L44*EXP($K44/100*AG$5)))-LN($J44)-$N44*AG$5)/($O44*SQRT(AG$5)),0,1,TRUE)))*EXP(-$F$1*AG$5)*INDEX('3)tpx females'!DQ$57:DQ$107,MATCH($Q44,'3)tpx females'!$DE$57:$DE$107,0))</f>
        <v>802.54888182732077</v>
      </c>
      <c r="AH44" s="32">
        <f ca="1">($J44*EXP(AH$5*($N44+0.5*($O44)^2))*_xlfn.NORM.DIST((LN(($L44*EXP($K44/100*AH$5)))-LN($J44)-$N44*AH$5)/($O44*SQRT(AH$5))-$O44*SQRT(AH$5),0,1,TRUE)+$L44*EXP($K44/100*AH$5)*(1-_xlfn.NORM.DIST((LN(($L44*EXP($K44/100*AH$5)))-LN($J44)-$N44*AH$5)/($O44*SQRT(AH$5)),0,1,TRUE)))*EXP(-$F$1*AH$5)*INDEX('3)tpx females'!DR$57:DR$107,MATCH($Q44,'3)tpx females'!$DE$57:$DE$107,0))</f>
        <v>889.11613020530854</v>
      </c>
      <c r="AI44" s="32">
        <f ca="1">($J44*EXP(AI$5*($N44+0.5*($O44)^2))*_xlfn.NORM.DIST((LN(($L44*EXP($K44/100*AI$5)))-LN($J44)-$N44*AI$5)/($O44*SQRT(AI$5))-$O44*SQRT(AI$5),0,1,TRUE)+$L44*EXP($K44/100*AI$5)*(1-_xlfn.NORM.DIST((LN(($L44*EXP($K44/100*AI$5)))-LN($J44)-$N44*AI$5)/($O44*SQRT(AI$5)),0,1,TRUE)))*EXP(-$F$1*AI$5)*INDEX('3)tpx females'!DS$57:DS$107,MATCH($Q44,'3)tpx females'!$DE$57:$DE$107,0))</f>
        <v>1050.0332589244765</v>
      </c>
      <c r="AJ44" s="32">
        <f ca="1">($J44*EXP(AJ$5*($N44+0.5*($O44)^2))*_xlfn.NORM.DIST((LN(($L44*EXP($K44/100*AJ$5)))-LN($J44)-$N44*AJ$5)/($O44*SQRT(AJ$5))-$O44*SQRT(AJ$5),0,1,TRUE)+$L44*EXP($K44/100*AJ$5)*(1-_xlfn.NORM.DIST((LN(($L44*EXP($K44/100*AJ$5)))-LN($J44)-$N44*AJ$5)/($O44*SQRT(AJ$5)),0,1,TRUE)))*EXP(-$F$1*AJ$5)*INDEX('3)tpx females'!DT$57:DT$107,MATCH($Q44,'3)tpx females'!$DE$57:$DE$107,0))</f>
        <v>1125.5160716733515</v>
      </c>
      <c r="AK44" s="32">
        <f ca="1">($J44*EXP(AK$5*($N44+0.5*($O44)^2))*_xlfn.NORM.DIST((LN(($L44*EXP($K44/100*AK$5)))-LN($J44)-$N44*AK$5)/($O44*SQRT(AK$5))-$O44*SQRT(AK$5),0,1,TRUE)+$L44*EXP($K44/100*AK$5)*(1-_xlfn.NORM.DIST((LN(($L44*EXP($K44/100*AK$5)))-LN($J44)-$N44*AK$5)/($O44*SQRT(AK$5)),0,1,TRUE)))*EXP(-$F$1*AK$5)*INDEX('3)tpx females'!DU$57:DU$107,MATCH($Q44,'3)tpx females'!$DE$57:$DE$107,0))</f>
        <v>1257.3400476915676</v>
      </c>
      <c r="AL44" s="32">
        <f ca="1">($J44*EXP(AL$5*($N44+0.5*($O44)^2))*_xlfn.NORM.DIST((LN(($L44*EXP($K44/100*AL$5)))-LN($J44)-$N44*AL$5)/($O44*SQRT(AL$5))-$O44*SQRT(AL$5),0,1,TRUE)+$L44*EXP($K44/100*AL$5)*(1-_xlfn.NORM.DIST((LN(($L44*EXP($K44/100*AL$5)))-LN($J44)-$N44*AL$5)/($O44*SQRT(AL$5)),0,1,TRUE)))*EXP(-$F$1*AL$5)*INDEX('3)tpx females'!DV$57:DV$107,MATCH($Q44,'3)tpx females'!$DE$57:$DE$107,0))</f>
        <v>1503.582930196189</v>
      </c>
      <c r="AM44" s="32">
        <f ca="1">($J44*EXP(AM$5*($N44+0.5*($O44)^2))*_xlfn.NORM.DIST((LN(($L44*EXP($K44/100*AM$5)))-LN($J44)-$N44*AM$5)/($O44*SQRT(AM$5))-$O44*SQRT(AM$5),0,1,TRUE)+$L44*EXP($K44/100*AM$5)*(1-_xlfn.NORM.DIST((LN(($L44*EXP($K44/100*AM$5)))-LN($J44)-$N44*AM$5)/($O44*SQRT(AM$5)),0,1,TRUE)))*EXP(-$F$1*AM$5)*INDEX('3)tpx females'!DW$57:DW$107,MATCH($Q44,'3)tpx females'!$DE$57:$DE$107,0))</f>
        <v>1745.548995739528</v>
      </c>
      <c r="AN44" s="32">
        <f ca="1">($J44*EXP(AN$5*($N44+0.5*($O44)^2))*_xlfn.NORM.DIST((LN(($L44*EXP($K44/100*AN$5)))-LN($J44)-$N44*AN$5)/($O44*SQRT(AN$5))-$O44*SQRT(AN$5),0,1,TRUE)+$L44*EXP($K44/100*AN$5)*(1-_xlfn.NORM.DIST((LN(($L44*EXP($K44/100*AN$5)))-LN($J44)-$N44*AN$5)/($O44*SQRT(AN$5)),0,1,TRUE)))*EXP(-$F$1*AN$5)*INDEX('3)tpx females'!DX$57:DX$107,MATCH($Q44,'3)tpx females'!$DE$57:$DE$107,0))</f>
        <v>2028.8491512477963</v>
      </c>
      <c r="AO44" s="32">
        <f ca="1">($J44*EXP(AO$5*($N44+0.5*($O44)^2))*_xlfn.NORM.DIST((LN(($L44*EXP($K44/100*AO$5)))-LN($J44)-$N44*AO$5)/($O44*SQRT(AO$5))-$O44*SQRT(AO$5),0,1,TRUE)+$L44*EXP($K44/100*AO$5)*(1-_xlfn.NORM.DIST((LN(($L44*EXP($K44/100*AO$5)))-LN($J44)-$N44*AO$5)/($O44*SQRT(AO$5)),0,1,TRUE)))*EXP(-$F$1*AO$5)*INDEX('3)tpx females'!DY$57:DY$107,MATCH($Q44,'3)tpx females'!$DE$57:$DE$107,0))</f>
        <v>2266.592165621877</v>
      </c>
      <c r="AP44" s="32">
        <f ca="1">($J44*EXP(AP$5*($N44+0.5*($O44)^2))*_xlfn.NORM.DIST((LN(($L44*EXP($K44/100*AP$5)))-LN($J44)-$N44*AP$5)/($O44*SQRT(AP$5))-$O44*SQRT(AP$5),0,1,TRUE)+$L44*EXP($K44/100*AP$5)*(1-_xlfn.NORM.DIST((LN(($L44*EXP($K44/100*AP$5)))-LN($J44)-$N44*AP$5)/($O44*SQRT(AP$5)),0,1,TRUE)))*EXP(-$F$1*AP$5)*INDEX('3)tpx females'!DZ$57:DZ$107,MATCH($Q44,'3)tpx females'!$DE$57:$DE$107,0))</f>
        <v>2406.5107145482248</v>
      </c>
      <c r="AQ44" s="32">
        <f ca="1">($J44*EXP(AQ$5*($N44+0.5*($O44)^2))*_xlfn.NORM.DIST((LN(($L44*EXP($K44/100*AQ$5)))-LN($J44)-$N44*AQ$5)/($O44*SQRT(AQ$5))-$O44*SQRT(AQ$5),0,1,TRUE)+$L44*EXP($K44/100*AQ$5)*(1-_xlfn.NORM.DIST((LN(($L44*EXP($K44/100*AQ$5)))-LN($J44)-$N44*AQ$5)/($O44*SQRT(AQ$5)),0,1,TRUE)))*EXP(-$F$1*AQ$5)*INDEX('3)tpx females'!EA$57:EA$107,MATCH($Q44,'3)tpx females'!$DE$57:$DE$107,0))</f>
        <v>2744.2393679349875</v>
      </c>
      <c r="AR44" s="32">
        <f ca="1">($J44*EXP(AR$5*($N44+0.5*($O44)^2))*_xlfn.NORM.DIST((LN(($L44*EXP($K44/100*AR$5)))-LN($J44)-$N44*AR$5)/($O44*SQRT(AR$5))-$O44*SQRT(AR$5),0,1,TRUE)+$L44*EXP($K44/100*AR$5)*(1-_xlfn.NORM.DIST((LN(($L44*EXP($K44/100*AR$5)))-LN($J44)-$N44*AR$5)/($O44*SQRT(AR$5)),0,1,TRUE)))*EXP(-$F$1*AR$5)*INDEX('3)tpx females'!EB$57:EB$107,MATCH($Q44,'3)tpx females'!$DE$57:$DE$107,0))</f>
        <v>3235.158885245191</v>
      </c>
      <c r="AS44" s="32">
        <f ca="1">($J44*EXP(AS$5*($N44+0.5*($O44)^2))*_xlfn.NORM.DIST((LN(($L44*EXP($K44/100*AS$5)))-LN($J44)-$N44*AS$5)/($O44*SQRT(AS$5))-$O44*SQRT(AS$5),0,1,TRUE)+$L44*EXP($K44/100*AS$5)*(1-_xlfn.NORM.DIST((LN(($L44*EXP($K44/100*AS$5)))-LN($J44)-$N44*AS$5)/($O44*SQRT(AS$5)),0,1,TRUE)))*EXP(-$F$1*AS$5)*INDEX('3)tpx females'!EC$57:EC$107,MATCH($Q44,'3)tpx females'!$DE$57:$DE$107,0))</f>
        <v>3468.5576740921042</v>
      </c>
      <c r="AT44" s="32">
        <f ca="1">($J44*EXP(AT$5*($N44+0.5*($O44)^2))*_xlfn.NORM.DIST((LN(($L44*EXP($K44/100*AT$5)))-LN($J44)-$N44*AT$5)/($O44*SQRT(AT$5))-$O44*SQRT(AT$5),0,1,TRUE)+$L44*EXP($K44/100*AT$5)*(1-_xlfn.NORM.DIST((LN(($L44*EXP($K44/100*AT$5)))-LN($J44)-$N44*AT$5)/($O44*SQRT(AT$5)),0,1,TRUE)))*EXP(-$F$1*AT$5)*INDEX('3)tpx females'!ED$57:ED$107,MATCH($Q44,'3)tpx females'!$DE$57:$DE$107,0))</f>
        <v>3829.8804016138392</v>
      </c>
      <c r="AU44" s="32">
        <f ca="1">($J44*EXP(AU$5*($N44+0.5*($O44)^2))*_xlfn.NORM.DIST((LN(($L44*EXP($K44/100*AU$5)))-LN($J44)-$N44*AU$5)/($O44*SQRT(AU$5))-$O44*SQRT(AU$5),0,1,TRUE)+$L44*EXP($K44/100*AU$5)*(1-_xlfn.NORM.DIST((LN(($L44*EXP($K44/100*AU$5)))-LN($J44)-$N44*AU$5)/($O44*SQRT(AU$5)),0,1,TRUE)))*EXP(-$F$1*AU$5)*INDEX('3)tpx females'!EE$57:EE$107,MATCH($Q44,'3)tpx females'!$DE$57:$DE$107,0))</f>
        <v>4427.2016075688443</v>
      </c>
      <c r="AV44" s="32">
        <f ca="1">($J44*EXP(AV$5*($N44+0.5*($O44)^2))*_xlfn.NORM.DIST((LN(($L44*EXP($K44/100*AV$5)))-LN($J44)-$N44*AV$5)/($O44*SQRT(AV$5))-$O44*SQRT(AV$5),0,1,TRUE)+$L44*EXP($K44/100*AV$5)*(1-_xlfn.NORM.DIST((LN(($L44*EXP($K44/100*AV$5)))-LN($J44)-$N44*AV$5)/($O44*SQRT(AV$5)),0,1,TRUE)))*EXP(-$F$1*AV$5)*INDEX('3)tpx females'!EF$57:EF$107,MATCH($Q44,'3)tpx females'!$DE$57:$DE$107,0))</f>
        <v>4643.300530650351</v>
      </c>
      <c r="AW44" s="32">
        <f ca="1">($J44*EXP(AW$5*($N44+0.5*($O44)^2))*_xlfn.NORM.DIST((LN(($L44*EXP($K44/100*AW$5)))-LN($J44)-$N44*AW$5)/($O44*SQRT(AW$5))-$O44*SQRT(AW$5),0,1,TRUE)+$L44*EXP($K44/100*AW$5)*(1-_xlfn.NORM.DIST((LN(($L44*EXP($K44/100*AW$5)))-LN($J44)-$N44*AW$5)/($O44*SQRT(AW$5)),0,1,TRUE)))*EXP(-$F$1*AW$5)*INDEX('3)tpx females'!EG$57:EG$107,MATCH($Q44,'3)tpx females'!$DE$57:$DE$107,0))</f>
        <v>4554.7533947749735</v>
      </c>
      <c r="AX44" s="32">
        <f ca="1">($J44*EXP(AX$5*($N44+0.5*($O44)^2))*_xlfn.NORM.DIST((LN(($L44*EXP($K44/100*AX$5)))-LN($J44)-$N44*AX$5)/($O44*SQRT(AX$5))-$O44*SQRT(AX$5),0,1,TRUE)+$L44*EXP($K44/100*AX$5)*(1-_xlfn.NORM.DIST((LN(($L44*EXP($K44/100*AX$5)))-LN($J44)-$N44*AX$5)/($O44*SQRT(AX$5)),0,1,TRUE)))*EXP(-$F$1*AX$5)*INDEX('3)tpx females'!EH$57:EH$107,MATCH($Q44,'3)tpx females'!$DE$57:$DE$107,0))</f>
        <v>4485.9795586950695</v>
      </c>
      <c r="AY44" s="32">
        <f ca="1">($J44*EXP(AY$5*($N44+0.5*($O44)^2))*_xlfn.NORM.DIST((LN(($L44*EXP($K44/100*AY$5)))-LN($J44)-$N44*AY$5)/($O44*SQRT(AY$5))-$O44*SQRT(AY$5),0,1,TRUE)+$L44*EXP($K44/100*AY$5)*(1-_xlfn.NORM.DIST((LN(($L44*EXP($K44/100*AY$5)))-LN($J44)-$N44*AY$5)/($O44*SQRT(AY$5)),0,1,TRUE)))*EXP(-$F$1*AY$5)*INDEX('3)tpx females'!EI$57:EI$107,MATCH($Q44,'3)tpx females'!$DE$57:$DE$107,0))</f>
        <v>4423.9245686015138</v>
      </c>
      <c r="AZ44" s="32">
        <f ca="1">($J44*EXP(AZ$5*($N44+0.5*($O44)^2))*_xlfn.NORM.DIST((LN(($L44*EXP($K44/100*AZ$5)))-LN($J44)-$N44*AZ$5)/($O44*SQRT(AZ$5))-$O44*SQRT(AZ$5),0,1,TRUE)+$L44*EXP($K44/100*AZ$5)*(1-_xlfn.NORM.DIST((LN(($L44*EXP($K44/100*AZ$5)))-LN($J44)-$N44*AZ$5)/($O44*SQRT(AZ$5)),0,1,TRUE)))*EXP(-$F$1*AZ$5)*INDEX('3)tpx females'!EJ$57:EJ$107,MATCH($Q44,'3)tpx females'!$DE$57:$DE$107,0))</f>
        <v>4433.9744422765316</v>
      </c>
      <c r="BA44" s="32">
        <f ca="1">($J44*EXP(BA$5*($N44+0.5*($O44)^2))*_xlfn.NORM.DIST((LN(($L44*EXP($K44/100*BA$5)))-LN($J44)-$N44*BA$5)/($O44*SQRT(BA$5))-$O44*SQRT(BA$5),0,1,TRUE)+$L44*EXP($K44/100*BA$5)*(1-_xlfn.NORM.DIST((LN(($L44*EXP($K44/100*BA$5)))-LN($J44)-$N44*BA$5)/($O44*SQRT(BA$5)),0,1,TRUE)))*EXP(-$F$1*BA$5)*INDEX('3)tpx females'!EK$57:EK$107,MATCH($Q44,'3)tpx females'!$DE$57:$DE$107,0))</f>
        <v>4050.0665600351972</v>
      </c>
      <c r="BB44" s="32">
        <f ca="1">($J44*EXP(BB$5*($N44+0.5*($O44)^2))*_xlfn.NORM.DIST((LN(($L44*EXP($K44/100*BB$5)))-LN($J44)-$N44*BB$5)/($O44*SQRT(BB$5))-$O44*SQRT(BB$5),0,1,TRUE)+$L44*EXP($K44/100*BB$5)*(1-_xlfn.NORM.DIST((LN(($L44*EXP($K44/100*BB$5)))-LN($J44)-$N44*BB$5)/($O44*SQRT(BB$5)),0,1,TRUE)))*EXP(-$F$1*BB$5)*INDEX('3)tpx females'!EL$57:EL$107,MATCH($Q44,'3)tpx females'!$DE$57:$DE$107,0))</f>
        <v>3656.08491226965</v>
      </c>
      <c r="BC44" s="32">
        <f ca="1">($J44*EXP(BC$5*($N44+0.5*($O44)^2))*_xlfn.NORM.DIST((LN(($L44*EXP($K44/100*BC$5)))-LN($J44)-$N44*BC$5)/($O44*SQRT(BC$5))-$O44*SQRT(BC$5),0,1,TRUE)+$L44*EXP($K44/100*BC$5)*(1-_xlfn.NORM.DIST((LN(($L44*EXP($K44/100*BC$5)))-LN($J44)-$N44*BC$5)/($O44*SQRT(BC$5)),0,1,TRUE)))*EXP(-$F$1*BC$5)*INDEX('3)tpx females'!EM$57:EM$107,MATCH($Q44,'3)tpx females'!$DE$57:$DE$107,0))</f>
        <v>3176.4031085318438</v>
      </c>
      <c r="BD44" s="32">
        <f ca="1">($J44*EXP(BD$5*($N44+0.5*($O44)^2))*_xlfn.NORM.DIST((LN(($L44*EXP($K44/100*BD$5)))-LN($J44)-$N44*BD$5)/($O44*SQRT(BD$5))-$O44*SQRT(BD$5),0,1,TRUE)+$L44*EXP($K44/100*BD$5)*(1-_xlfn.NORM.DIST((LN(($L44*EXP($K44/100*BD$5)))-LN($J44)-$N44*BD$5)/($O44*SQRT(BD$5)),0,1,TRUE)))*EXP(-$F$1*BD$5)*INDEX('3)tpx females'!EN$57:EN$107,MATCH($Q44,'3)tpx females'!$DE$57:$DE$107,0))</f>
        <v>2642.1520964502215</v>
      </c>
      <c r="BE44" s="32">
        <f ca="1">($J44*EXP(BE$5*($N44+0.5*($O44)^2))*_xlfn.NORM.DIST((LN(($L44*EXP($K44/100*BE$5)))-LN($J44)-$N44*BE$5)/($O44*SQRT(BE$5))-$O44*SQRT(BE$5),0,1,TRUE)+$L44*EXP($K44/100*BE$5)*(1-_xlfn.NORM.DIST((LN(($L44*EXP($K44/100*BE$5)))-LN($J44)-$N44*BE$5)/($O44*SQRT(BE$5)),0,1,TRUE)))*EXP(-$F$1*BE$5)*INDEX('3)tpx females'!EO$57:EO$107,MATCH($Q44,'3)tpx females'!$DE$57:$DE$107,0))</f>
        <v>2101.5873288459206</v>
      </c>
      <c r="BF44" s="32">
        <f ca="1">($J44*EXP(BF$5*($N44+0.5*($O44)^2))*_xlfn.NORM.DIST((LN(($L44*EXP($K44/100*BF$5)))-LN($J44)-$N44*BF$5)/($O44*SQRT(BF$5))-$O44*SQRT(BF$5),0,1,TRUE)+$L44*EXP($K44/100*BF$5)*(1-_xlfn.NORM.DIST((LN(($L44*EXP($K44/100*BF$5)))-LN($J44)-$N44*BF$5)/($O44*SQRT(BF$5)),0,1,TRUE)))*EXP(-$F$1*BF$5)*INDEX('3)tpx females'!EP$57:EP$107,MATCH($Q44,'3)tpx females'!$DE$57:$DE$107,0))</f>
        <v>1600.8582780513309</v>
      </c>
      <c r="BG44" s="32">
        <f ca="1">($J44*EXP(BG$5*($N44+0.5*($O44)^2))*_xlfn.NORM.DIST((LN(($L44*EXP($K44/100*BG$5)))-LN($J44)-$N44*BG$5)/($O44*SQRT(BG$5))-$O44*SQRT(BG$5),0,1,TRUE)+$L44*EXP($K44/100*BG$5)*(1-_xlfn.NORM.DIST((LN(($L44*EXP($K44/100*BG$5)))-LN($J44)-$N44*BG$5)/($O44*SQRT(BG$5)),0,1,TRUE)))*EXP(-$F$1*BG$5)*INDEX('3)tpx females'!EQ$57:EQ$107,MATCH($Q44,'3)tpx females'!$DE$57:$DE$107,0))</f>
        <v>1156.9354194732591</v>
      </c>
      <c r="BH44" s="32">
        <f ca="1">($J44*EXP(BH$5*($N44+0.5*($O44)^2))*_xlfn.NORM.DIST((LN(($L44*EXP($K44/100*BH$5)))-LN($J44)-$N44*BH$5)/($O44*SQRT(BH$5))-$O44*SQRT(BH$5),0,1,TRUE)+$L44*EXP($K44/100*BH$5)*(1-_xlfn.NORM.DIST((LN(($L44*EXP($K44/100*BH$5)))-LN($J44)-$N44*BH$5)/($O44*SQRT(BH$5)),0,1,TRUE)))*EXP(-$F$1*BH$5)*INDEX('3)tpx females'!ER$57:ER$107,MATCH($Q44,'3)tpx females'!$DE$57:$DE$107,0))</f>
        <v>788.55598051463471</v>
      </c>
      <c r="BI44" s="32">
        <f ca="1">($J44*EXP(BI$5*($N44+0.5*($O44)^2))*_xlfn.NORM.DIST((LN(($L44*EXP($K44/100*BI$5)))-LN($J44)-$N44*BI$5)/($O44*SQRT(BI$5))-$O44*SQRT(BI$5),0,1,TRUE)+$L44*EXP($K44/100*BI$5)*(1-_xlfn.NORM.DIST((LN(($L44*EXP($K44/100*BI$5)))-LN($J44)-$N44*BI$5)/($O44*SQRT(BI$5)),0,1,TRUE)))*EXP(-$F$1*BI$5)*INDEX('3)tpx females'!ES$57:ES$107,MATCH($Q44,'3)tpx females'!$DE$57:$DE$107,0))</f>
        <v>512.74854502244091</v>
      </c>
      <c r="BJ44" s="32">
        <f ca="1">($J44*EXP(BJ$5*($N44+0.5*($O44)^2))*_xlfn.NORM.DIST((LN(($L44*EXP($K44/100*BJ$5)))-LN($J44)-$N44*BJ$5)/($O44*SQRT(BJ$5))-$O44*SQRT(BJ$5),0,1,TRUE)+$L44*EXP($K44/100*BJ$5)*(1-_xlfn.NORM.DIST((LN(($L44*EXP($K44/100*BJ$5)))-LN($J44)-$N44*BJ$5)/($O44*SQRT(BJ$5)),0,1,TRUE)))*EXP(-$F$1*BJ$5)*INDEX('3)tpx females'!ET$57:ET$107,MATCH($Q44,'3)tpx females'!$DE$57:$DE$107,0))</f>
        <v>314.39523932691668</v>
      </c>
      <c r="BK44" s="32">
        <f ca="1">($J44*EXP(BK$5*($N44+0.5*($O44)^2))*_xlfn.NORM.DIST((LN(($L44*EXP($K44/100*BK$5)))-LN($J44)-$N44*BK$5)/($O44*SQRT(BK$5))-$O44*SQRT(BK$5),0,1,TRUE)+$L44*EXP($K44/100*BK$5)*(1-_xlfn.NORM.DIST((LN(($L44*EXP($K44/100*BK$5)))-LN($J44)-$N44*BK$5)/($O44*SQRT(BK$5)),0,1,TRUE)))*EXP(-$F$1*BK$5)*INDEX('3)tpx females'!EU$57:EU$107,MATCH($Q44,'3)tpx females'!$DE$57:$DE$107,0))</f>
        <v>184.11970799976524</v>
      </c>
      <c r="BL44" s="32">
        <f ca="1">($J44*EXP(BL$5*($N44+0.5*($O44)^2))*_xlfn.NORM.DIST((LN(($L44*EXP($K44/100*BL$5)))-LN($J44)-$N44*BL$5)/($O44*SQRT(BL$5))-$O44*SQRT(BL$5),0,1,TRUE)+$L44*EXP($K44/100*BL$5)*(1-_xlfn.NORM.DIST((LN(($L44*EXP($K44/100*BL$5)))-LN($J44)-$N44*BL$5)/($O44*SQRT(BL$5)),0,1,TRUE)))*EXP(-$F$1*BL$5)*INDEX('3)tpx females'!EV$57:EV$107,MATCH($Q44,'3)tpx females'!$DE$57:$DE$107,0))</f>
        <v>97.43762072803375</v>
      </c>
      <c r="BM44" s="32">
        <f ca="1">($J44*EXP(BM$5*($N44+0.5*($O44)^2))*_xlfn.NORM.DIST((LN(($L44*EXP($K44/100*BM$5)))-LN($J44)-$N44*BM$5)/($O44*SQRT(BM$5))-$O44*SQRT(BM$5),0,1,TRUE)+$L44*EXP($K44/100*BM$5)*(1-_xlfn.NORM.DIST((LN(($L44*EXP($K44/100*BM$5)))-LN($J44)-$N44*BM$5)/($O44*SQRT(BM$5)),0,1,TRUE)))*EXP(-$F$1*BM$5)*INDEX('3)tpx females'!EW$57:EW$107,MATCH($Q44,'3)tpx females'!$DE$57:$DE$107,0))</f>
        <v>52.960054098224909</v>
      </c>
      <c r="BN44" s="32">
        <f ca="1">($J44*EXP(BN$5*($N44+0.5*($O44)^2))*_xlfn.NORM.DIST((LN(($L44*EXP($K44/100*BN$5)))-LN($J44)-$N44*BN$5)/($O44*SQRT(BN$5))-$O44*SQRT(BN$5),0,1,TRUE)+$L44*EXP($K44/100*BN$5)*(1-_xlfn.NORM.DIST((LN(($L44*EXP($K44/100*BN$5)))-LN($J44)-$N44*BN$5)/($O44*SQRT(BN$5)),0,1,TRUE)))*EXP(-$F$1*BN$5)*INDEX('3)tpx females'!EX$57:EX$107,MATCH($Q44,'3)tpx females'!$DE$57:$DE$107,0))</f>
        <v>30.002332755245963</v>
      </c>
      <c r="BO44" s="32">
        <f ca="1">($J44*EXP(BO$5*($N44+0.5*($O44)^2))*_xlfn.NORM.DIST((LN(($L44*EXP($K44/100*BO$5)))-LN($J44)-$N44*BO$5)/($O44*SQRT(BO$5))-$O44*SQRT(BO$5),0,1,TRUE)+$L44*EXP($K44/100*BO$5)*(1-_xlfn.NORM.DIST((LN(($L44*EXP($K44/100*BO$5)))-LN($J44)-$N44*BO$5)/($O44*SQRT(BO$5)),0,1,TRUE)))*EXP(-$F$1*BO$5)*INDEX('3)tpx females'!EY$57:EY$107,MATCH($Q44,'3)tpx females'!$DE$57:$DE$107,0))</f>
        <v>12.381336193431626</v>
      </c>
      <c r="BP44" s="32">
        <f ca="1">($J44*EXP(BP$5*($N44+0.5*($O44)^2))*_xlfn.NORM.DIST((LN(($L44*EXP($K44/100*BP$5)))-LN($J44)-$N44*BP$5)/($O44*SQRT(BP$5))-$O44*SQRT(BP$5),0,1,TRUE)+$L44*EXP($K44/100*BP$5)*(1-_xlfn.NORM.DIST((LN(($L44*EXP($K44/100*BP$5)))-LN($J44)-$N44*BP$5)/($O44*SQRT(BP$5)),0,1,TRUE)))*EXP(-$F$1*BP$5)*INDEX('3)tpx females'!EZ$57:EZ$107,MATCH($Q44,'3)tpx females'!$DE$57:$DE$107,0))</f>
        <v>0</v>
      </c>
      <c r="BQ44" s="32">
        <f ca="1">($J44*EXP(BQ$5*($N44+0.5*($O44)^2))*_xlfn.NORM.DIST((LN(($L44*EXP($K44/100*BQ$5)))-LN($J44)-$N44*BQ$5)/($O44*SQRT(BQ$5))-$O44*SQRT(BQ$5),0,1,TRUE)+$L44*EXP($K44/100*BQ$5)*(1-_xlfn.NORM.DIST((LN(($L44*EXP($K44/100*BQ$5)))-LN($J44)-$N44*BQ$5)/($O44*SQRT(BQ$5)),0,1,TRUE)))*EXP(-$F$1*BQ$5)*INDEX('3)tpx females'!FA$57:FA$107,MATCH($Q44,'3)tpx females'!$DE$57:$DE$107,0))</f>
        <v>0</v>
      </c>
      <c r="BR44" s="32">
        <f ca="1">($J44*EXP(BR$5*($N44+0.5*($O44)^2))*_xlfn.NORM.DIST((LN(($L44*EXP($K44/100*BR$5)))-LN($J44)-$N44*BR$5)/($O44*SQRT(BR$5))-$O44*SQRT(BR$5),0,1,TRUE)+$L44*EXP($K44/100*BR$5)*(1-_xlfn.NORM.DIST((LN(($L44*EXP($K44/100*BR$5)))-LN($J44)-$N44*BR$5)/($O44*SQRT(BR$5)),0,1,TRUE)))*EXP(-$F$1*BR$5)*INDEX('3)tpx females'!FB$57:FB$107,MATCH($Q44,'3)tpx females'!$DE$57:$DE$107,0))</f>
        <v>0</v>
      </c>
      <c r="BS44" s="32">
        <f ca="1">($J44*EXP(BS$5*($N44+0.5*($O44)^2))*_xlfn.NORM.DIST((LN(($L44*EXP($K44/100*BS$5)))-LN($J44)-$N44*BS$5)/($O44*SQRT(BS$5))-$O44*SQRT(BS$5),0,1,TRUE)+$L44*EXP($K44/100*BS$5)*(1-_xlfn.NORM.DIST((LN(($L44*EXP($K44/100*BS$5)))-LN($J44)-$N44*BS$5)/($O44*SQRT(BS$5)),0,1,TRUE)))*EXP(-$F$1*BS$5)*INDEX('3)tpx females'!FC$57:FC$107,MATCH($Q44,'3)tpx females'!$DE$57:$DE$107,0))</f>
        <v>0</v>
      </c>
      <c r="BT44" s="32">
        <f ca="1">($J44*EXP(BT$5*($N44+0.5*($O44)^2))*_xlfn.NORM.DIST((LN(($L44*EXP($K44/100*BT$5)))-LN($J44)-$N44*BT$5)/($O44*SQRT(BT$5))-$O44*SQRT(BT$5),0,1,TRUE)+$L44*EXP($K44/100*BT$5)*(1-_xlfn.NORM.DIST((LN(($L44*EXP($K44/100*BT$5)))-LN($J44)-$N44*BT$5)/($O44*SQRT(BT$5)),0,1,TRUE)))*EXP(-$F$1*BT$5)*INDEX('3)tpx females'!FD$57:FD$107,MATCH($Q44,'3)tpx females'!$DE$57:$DE$107,0))</f>
        <v>0</v>
      </c>
    </row>
    <row r="45" spans="2:72" x14ac:dyDescent="0.25">
      <c r="B45" s="32" t="s">
        <v>16</v>
      </c>
      <c r="C45" s="32" t="s">
        <v>14</v>
      </c>
      <c r="D45" s="49">
        <v>10489</v>
      </c>
      <c r="E45" s="32" t="s">
        <v>13</v>
      </c>
      <c r="F45" s="32" t="s">
        <v>17</v>
      </c>
      <c r="G45" s="49" t="s">
        <v>17</v>
      </c>
      <c r="H45" s="32" t="s">
        <v>17</v>
      </c>
      <c r="I45" s="32" t="s">
        <v>25</v>
      </c>
      <c r="J45" s="32">
        <v>514425</v>
      </c>
      <c r="K45" s="32">
        <v>8.3000000000000007</v>
      </c>
      <c r="L45" s="32">
        <f>'3) 2016 cases'!M45*EXP('3) 2016 cases'!L45/100)</f>
        <v>279880.13138032355</v>
      </c>
      <c r="M45" s="32"/>
      <c r="N45" s="32">
        <f>INDEX('2b)Working'!$I$61:$P$61,MATCH($I45,'2b)Working'!$I$60:$P$60,0))</f>
        <v>7.2488258642637193E-2</v>
      </c>
      <c r="O45" s="32">
        <f>INDEX('2b)Working'!$I$62:$P$62,MATCH($I45,'2b)Working'!$I$60:$P$60,0))</f>
        <v>5.0085748750605209E-2</v>
      </c>
      <c r="P45" s="32"/>
      <c r="Q45" s="32">
        <f t="shared" si="3"/>
        <v>89</v>
      </c>
      <c r="U45" s="32">
        <f t="shared" ca="1" si="2"/>
        <v>299861.90909061686</v>
      </c>
      <c r="W45" s="32">
        <f ca="1">($J45*EXP(W$5*($N45+0.5*($O45)^2))*_xlfn.NORM.DIST((LN(($L45*EXP($K45/100*W$5)))-LN($J45)-$N45*W$5)/($O45*SQRT(W$5))-$O45*SQRT(W$5),0,1,TRUE)+$L45*EXP($K45/100*W$5)*(1-_xlfn.NORM.DIST((LN(($L45*EXP($K45/100*W$5)))-LN($J45)-$N45*W$5)/($O45*SQRT(W$5)),0,1,TRUE)))*EXP(-$F$1*W$5)*INDEX('3)tpx females'!DG$57:DG$107,MATCH($Q45,'3)tpx females'!$DE$57:$DE$107,0))</f>
        <v>32122.89360975039</v>
      </c>
      <c r="X45" s="32">
        <f ca="1">($J45*EXP(X$5*($N45+0.5*($O45)^2))*_xlfn.NORM.DIST((LN(($L45*EXP($K45/100*X$5)))-LN($J45)-$N45*X$5)/($O45*SQRT(X$5))-$O45*SQRT(X$5),0,1,TRUE)+$L45*EXP($K45/100*X$5)*(1-_xlfn.NORM.DIST((LN(($L45*EXP($K45/100*X$5)))-LN($J45)-$N45*X$5)/($O45*SQRT(X$5)),0,1,TRUE)))*EXP(-$F$1*X$5)*INDEX('3)tpx females'!DH$57:DH$107,MATCH($Q45,'3)tpx females'!$DE$57:$DE$107,0))</f>
        <v>32569.695340463557</v>
      </c>
      <c r="Y45" s="32">
        <f ca="1">($J45*EXP(Y$5*($N45+0.5*($O45)^2))*_xlfn.NORM.DIST((LN(($L45*EXP($K45/100*Y$5)))-LN($J45)-$N45*Y$5)/($O45*SQRT(Y$5))-$O45*SQRT(Y$5),0,1,TRUE)+$L45*EXP($K45/100*Y$5)*(1-_xlfn.NORM.DIST((LN(($L45*EXP($K45/100*Y$5)))-LN($J45)-$N45*Y$5)/($O45*SQRT(Y$5)),0,1,TRUE)))*EXP(-$F$1*Y$5)*INDEX('3)tpx females'!DI$57:DI$107,MATCH($Q45,'3)tpx females'!$DE$57:$DE$107,0))</f>
        <v>31202.908977898049</v>
      </c>
      <c r="Z45" s="32">
        <f ca="1">($J45*EXP(Z$5*($N45+0.5*($O45)^2))*_xlfn.NORM.DIST((LN(($L45*EXP($K45/100*Z$5)))-LN($J45)-$N45*Z$5)/($O45*SQRT(Z$5))-$O45*SQRT(Z$5),0,1,TRUE)+$L45*EXP($K45/100*Z$5)*(1-_xlfn.NORM.DIST((LN(($L45*EXP($K45/100*Z$5)))-LN($J45)-$N45*Z$5)/($O45*SQRT(Z$5)),0,1,TRUE)))*EXP(-$F$1*Z$5)*INDEX('3)tpx females'!DJ$57:DJ$107,MATCH($Q45,'3)tpx females'!$DE$57:$DE$107,0))</f>
        <v>29892.047074980379</v>
      </c>
      <c r="AA45" s="32">
        <f ca="1">($J45*EXP(AA$5*($N45+0.5*($O45)^2))*_xlfn.NORM.DIST((LN(($L45*EXP($K45/100*AA$5)))-LN($J45)-$N45*AA$5)/($O45*SQRT(AA$5))-$O45*SQRT(AA$5),0,1,TRUE)+$L45*EXP($K45/100*AA$5)*(1-_xlfn.NORM.DIST((LN(($L45*EXP($K45/100*AA$5)))-LN($J45)-$N45*AA$5)/($O45*SQRT(AA$5)),0,1,TRUE)))*EXP(-$F$1*AA$5)*INDEX('3)tpx females'!DK$57:DK$107,MATCH($Q45,'3)tpx females'!$DE$57:$DE$107,0))</f>
        <v>28571.05708534949</v>
      </c>
      <c r="AB45" s="32">
        <f ca="1">($J45*EXP(AB$5*($N45+0.5*($O45)^2))*_xlfn.NORM.DIST((LN(($L45*EXP($K45/100*AB$5)))-LN($J45)-$N45*AB$5)/($O45*SQRT(AB$5))-$O45*SQRT(AB$5),0,1,TRUE)+$L45*EXP($K45/100*AB$5)*(1-_xlfn.NORM.DIST((LN(($L45*EXP($K45/100*AB$5)))-LN($J45)-$N45*AB$5)/($O45*SQRT(AB$5)),0,1,TRUE)))*EXP(-$F$1*AB$5)*INDEX('3)tpx females'!DL$57:DL$107,MATCH($Q45,'3)tpx females'!$DE$57:$DE$107,0))</f>
        <v>27560.317995432437</v>
      </c>
      <c r="AC45" s="32">
        <f ca="1">($J45*EXP(AC$5*($N45+0.5*($O45)^2))*_xlfn.NORM.DIST((LN(($L45*EXP($K45/100*AC$5)))-LN($J45)-$N45*AC$5)/($O45*SQRT(AC$5))-$O45*SQRT(AC$5),0,1,TRUE)+$L45*EXP($K45/100*AC$5)*(1-_xlfn.NORM.DIST((LN(($L45*EXP($K45/100*AC$5)))-LN($J45)-$N45*AC$5)/($O45*SQRT(AC$5)),0,1,TRUE)))*EXP(-$F$1*AC$5)*INDEX('3)tpx females'!DM$57:DM$107,MATCH($Q45,'3)tpx females'!$DE$57:$DE$107,0))</f>
        <v>24574.379937365156</v>
      </c>
      <c r="AD45" s="32">
        <f ca="1">($J45*EXP(AD$5*($N45+0.5*($O45)^2))*_xlfn.NORM.DIST((LN(($L45*EXP($K45/100*AD$5)))-LN($J45)-$N45*AD$5)/($O45*SQRT(AD$5))-$O45*SQRT(AD$5),0,1,TRUE)+$L45*EXP($K45/100*AD$5)*(1-_xlfn.NORM.DIST((LN(($L45*EXP($K45/100*AD$5)))-LN($J45)-$N45*AD$5)/($O45*SQRT(AD$5)),0,1,TRUE)))*EXP(-$F$1*AD$5)*INDEX('3)tpx females'!DN$57:DN$107,MATCH($Q45,'3)tpx females'!$DE$57:$DE$107,0))</f>
        <v>21615.703471097535</v>
      </c>
      <c r="AE45" s="32">
        <f ca="1">($J45*EXP(AE$5*($N45+0.5*($O45)^2))*_xlfn.NORM.DIST((LN(($L45*EXP($K45/100*AE$5)))-LN($J45)-$N45*AE$5)/($O45*SQRT(AE$5))-$O45*SQRT(AE$5),0,1,TRUE)+$L45*EXP($K45/100*AE$5)*(1-_xlfn.NORM.DIST((LN(($L45*EXP($K45/100*AE$5)))-LN($J45)-$N45*AE$5)/($O45*SQRT(AE$5)),0,1,TRUE)))*EXP(-$F$1*AE$5)*INDEX('3)tpx females'!DO$57:DO$107,MATCH($Q45,'3)tpx females'!$DE$57:$DE$107,0))</f>
        <v>18365.433741485391</v>
      </c>
      <c r="AF45" s="32">
        <f ca="1">($J45*EXP(AF$5*($N45+0.5*($O45)^2))*_xlfn.NORM.DIST((LN(($L45*EXP($K45/100*AF$5)))-LN($J45)-$N45*AF$5)/($O45*SQRT(AF$5))-$O45*SQRT(AF$5),0,1,TRUE)+$L45*EXP($K45/100*AF$5)*(1-_xlfn.NORM.DIST((LN(($L45*EXP($K45/100*AF$5)))-LN($J45)-$N45*AF$5)/($O45*SQRT(AF$5)),0,1,TRUE)))*EXP(-$F$1*AF$5)*INDEX('3)tpx females'!DP$57:DP$107,MATCH($Q45,'3)tpx females'!$DE$57:$DE$107,0))</f>
        <v>15010.051251131072</v>
      </c>
      <c r="AG45" s="32">
        <f ca="1">($J45*EXP(AG$5*($N45+0.5*($O45)^2))*_xlfn.NORM.DIST((LN(($L45*EXP($K45/100*AG$5)))-LN($J45)-$N45*AG$5)/($O45*SQRT(AG$5))-$O45*SQRT(AG$5),0,1,TRUE)+$L45*EXP($K45/100*AG$5)*(1-_xlfn.NORM.DIST((LN(($L45*EXP($K45/100*AG$5)))-LN($J45)-$N45*AG$5)/($O45*SQRT(AG$5)),0,1,TRUE)))*EXP(-$F$1*AG$5)*INDEX('3)tpx females'!DQ$57:DQ$107,MATCH($Q45,'3)tpx females'!$DE$57:$DE$107,0))</f>
        <v>11783.022059162897</v>
      </c>
      <c r="AH45" s="32">
        <f ca="1">($J45*EXP(AH$5*($N45+0.5*($O45)^2))*_xlfn.NORM.DIST((LN(($L45*EXP($K45/100*AH$5)))-LN($J45)-$N45*AH$5)/($O45*SQRT(AH$5))-$O45*SQRT(AH$5),0,1,TRUE)+$L45*EXP($K45/100*AH$5)*(1-_xlfn.NORM.DIST((LN(($L45*EXP($K45/100*AH$5)))-LN($J45)-$N45*AH$5)/($O45*SQRT(AH$5)),0,1,TRUE)))*EXP(-$F$1*AH$5)*INDEX('3)tpx females'!DR$57:DR$107,MATCH($Q45,'3)tpx females'!$DE$57:$DE$107,0))</f>
        <v>8886.9894489154867</v>
      </c>
      <c r="AI45" s="32">
        <f ca="1">($J45*EXP(AI$5*($N45+0.5*($O45)^2))*_xlfn.NORM.DIST((LN(($L45*EXP($K45/100*AI$5)))-LN($J45)-$N45*AI$5)/($O45*SQRT(AI$5))-$O45*SQRT(AI$5),0,1,TRUE)+$L45*EXP($K45/100*AI$5)*(1-_xlfn.NORM.DIST((LN(($L45*EXP($K45/100*AI$5)))-LN($J45)-$N45*AI$5)/($O45*SQRT(AI$5)),0,1,TRUE)))*EXP(-$F$1*AI$5)*INDEX('3)tpx females'!DS$57:DS$107,MATCH($Q45,'3)tpx females'!$DE$57:$DE$107,0))</f>
        <v>6393.2570199095153</v>
      </c>
      <c r="AJ45" s="32">
        <f ca="1">($J45*EXP(AJ$5*($N45+0.5*($O45)^2))*_xlfn.NORM.DIST((LN(($L45*EXP($K45/100*AJ$5)))-LN($J45)-$N45*AJ$5)/($O45*SQRT(AJ$5))-$O45*SQRT(AJ$5),0,1,TRUE)+$L45*EXP($K45/100*AJ$5)*(1-_xlfn.NORM.DIST((LN(($L45*EXP($K45/100*AJ$5)))-LN($J45)-$N45*AJ$5)/($O45*SQRT(AJ$5)),0,1,TRUE)))*EXP(-$F$1*AJ$5)*INDEX('3)tpx females'!DT$57:DT$107,MATCH($Q45,'3)tpx females'!$DE$57:$DE$107,0))</f>
        <v>4387.7163185110312</v>
      </c>
      <c r="AK45" s="32">
        <f ca="1">($J45*EXP(AK$5*($N45+0.5*($O45)^2))*_xlfn.NORM.DIST((LN(($L45*EXP($K45/100*AK$5)))-LN($J45)-$N45*AK$5)/($O45*SQRT(AK$5))-$O45*SQRT(AK$5),0,1,TRUE)+$L45*EXP($K45/100*AK$5)*(1-_xlfn.NORM.DIST((LN(($L45*EXP($K45/100*AK$5)))-LN($J45)-$N45*AK$5)/($O45*SQRT(AK$5)),0,1,TRUE)))*EXP(-$F$1*AK$5)*INDEX('3)tpx females'!DU$57:DU$107,MATCH($Q45,'3)tpx females'!$DE$57:$DE$107,0))</f>
        <v>2873.4306078043264</v>
      </c>
      <c r="AL45" s="32">
        <f ca="1">($J45*EXP(AL$5*($N45+0.5*($O45)^2))*_xlfn.NORM.DIST((LN(($L45*EXP($K45/100*AL$5)))-LN($J45)-$N45*AL$5)/($O45*SQRT(AL$5))-$O45*SQRT(AL$5),0,1,TRUE)+$L45*EXP($K45/100*AL$5)*(1-_xlfn.NORM.DIST((LN(($L45*EXP($K45/100*AL$5)))-LN($J45)-$N45*AL$5)/($O45*SQRT(AL$5)),0,1,TRUE)))*EXP(-$F$1*AL$5)*INDEX('3)tpx females'!DV$57:DV$107,MATCH($Q45,'3)tpx females'!$DE$57:$DE$107,0))</f>
        <v>1794.5264687278809</v>
      </c>
      <c r="AM45" s="32">
        <f ca="1">($J45*EXP(AM$5*($N45+0.5*($O45)^2))*_xlfn.NORM.DIST((LN(($L45*EXP($K45/100*AM$5)))-LN($J45)-$N45*AM$5)/($O45*SQRT(AM$5))-$O45*SQRT(AM$5),0,1,TRUE)+$L45*EXP($K45/100*AM$5)*(1-_xlfn.NORM.DIST((LN(($L45*EXP($K45/100*AM$5)))-LN($J45)-$N45*AM$5)/($O45*SQRT(AM$5)),0,1,TRUE)))*EXP(-$F$1*AM$5)*INDEX('3)tpx females'!DW$57:DW$107,MATCH($Q45,'3)tpx females'!$DE$57:$DE$107,0))</f>
        <v>1068.4849462861473</v>
      </c>
      <c r="AN45" s="32">
        <f ca="1">($J45*EXP(AN$5*($N45+0.5*($O45)^2))*_xlfn.NORM.DIST((LN(($L45*EXP($K45/100*AN$5)))-LN($J45)-$N45*AN$5)/($O45*SQRT(AN$5))-$O45*SQRT(AN$5),0,1,TRUE)+$L45*EXP($K45/100*AN$5)*(1-_xlfn.NORM.DIST((LN(($L45*EXP($K45/100*AN$5)))-LN($J45)-$N45*AN$5)/($O45*SQRT(AN$5)),0,1,TRUE)))*EXP(-$F$1*AN$5)*INDEX('3)tpx females'!DX$57:DX$107,MATCH($Q45,'3)tpx females'!$DE$57:$DE$107,0))</f>
        <v>591.84233243732592</v>
      </c>
      <c r="AO45" s="32">
        <f ca="1">($J45*EXP(AO$5*($N45+0.5*($O45)^2))*_xlfn.NORM.DIST((LN(($L45*EXP($K45/100*AO$5)))-LN($J45)-$N45*AO$5)/($O45*SQRT(AO$5))-$O45*SQRT(AO$5),0,1,TRUE)+$L45*EXP($K45/100*AO$5)*(1-_xlfn.NORM.DIST((LN(($L45*EXP($K45/100*AO$5)))-LN($J45)-$N45*AO$5)/($O45*SQRT(AO$5)),0,1,TRUE)))*EXP(-$F$1*AO$5)*INDEX('3)tpx females'!DY$57:DY$107,MATCH($Q45,'3)tpx females'!$DE$57:$DE$107,0))</f>
        <v>328.9840513584241</v>
      </c>
      <c r="AP45" s="32">
        <f ca="1">($J45*EXP(AP$5*($N45+0.5*($O45)^2))*_xlfn.NORM.DIST((LN(($L45*EXP($K45/100*AP$5)))-LN($J45)-$N45*AP$5)/($O45*SQRT(AP$5))-$O45*SQRT(AP$5),0,1,TRUE)+$L45*EXP($K45/100*AP$5)*(1-_xlfn.NORM.DIST((LN(($L45*EXP($K45/100*AP$5)))-LN($J45)-$N45*AP$5)/($O45*SQRT(AP$5)),0,1,TRUE)))*EXP(-$F$1*AP$5)*INDEX('3)tpx females'!DZ$57:DZ$107,MATCH($Q45,'3)tpx females'!$DE$57:$DE$107,0))</f>
        <v>183.53333259732344</v>
      </c>
      <c r="AQ45" s="32">
        <f ca="1">($J45*EXP(AQ$5*($N45+0.5*($O45)^2))*_xlfn.NORM.DIST((LN(($L45*EXP($K45/100*AQ$5)))-LN($J45)-$N45*AQ$5)/($O45*SQRT(AQ$5))-$O45*SQRT(AQ$5),0,1,TRUE)+$L45*EXP($K45/100*AQ$5)*(1-_xlfn.NORM.DIST((LN(($L45*EXP($K45/100*AQ$5)))-LN($J45)-$N45*AQ$5)/($O45*SQRT(AQ$5)),0,1,TRUE)))*EXP(-$F$1*AQ$5)*INDEX('3)tpx females'!EA$57:EA$107,MATCH($Q45,'3)tpx females'!$DE$57:$DE$107,0))</f>
        <v>85.634019953004184</v>
      </c>
      <c r="AR45" s="32">
        <f ca="1">($J45*EXP(AR$5*($N45+0.5*($O45)^2))*_xlfn.NORM.DIST((LN(($L45*EXP($K45/100*AR$5)))-LN($J45)-$N45*AR$5)/($O45*SQRT(AR$5))-$O45*SQRT(AR$5),0,1,TRUE)+$L45*EXP($K45/100*AR$5)*(1-_xlfn.NORM.DIST((LN(($L45*EXP($K45/100*AR$5)))-LN($J45)-$N45*AR$5)/($O45*SQRT(AR$5)),0,1,TRUE)))*EXP(-$F$1*AR$5)*INDEX('3)tpx females'!EB$57:EB$107,MATCH($Q45,'3)tpx females'!$DE$57:$DE$107,0))</f>
        <v>0</v>
      </c>
      <c r="AS45" s="32">
        <f ca="1">($J45*EXP(AS$5*($N45+0.5*($O45)^2))*_xlfn.NORM.DIST((LN(($L45*EXP($K45/100*AS$5)))-LN($J45)-$N45*AS$5)/($O45*SQRT(AS$5))-$O45*SQRT(AS$5),0,1,TRUE)+$L45*EXP($K45/100*AS$5)*(1-_xlfn.NORM.DIST((LN(($L45*EXP($K45/100*AS$5)))-LN($J45)-$N45*AS$5)/($O45*SQRT(AS$5)),0,1,TRUE)))*EXP(-$F$1*AS$5)*INDEX('3)tpx females'!EC$57:EC$107,MATCH($Q45,'3)tpx females'!$DE$57:$DE$107,0))</f>
        <v>0</v>
      </c>
      <c r="AT45" s="32">
        <f ca="1">($J45*EXP(AT$5*($N45+0.5*($O45)^2))*_xlfn.NORM.DIST((LN(($L45*EXP($K45/100*AT$5)))-LN($J45)-$N45*AT$5)/($O45*SQRT(AT$5))-$O45*SQRT(AT$5),0,1,TRUE)+$L45*EXP($K45/100*AT$5)*(1-_xlfn.NORM.DIST((LN(($L45*EXP($K45/100*AT$5)))-LN($J45)-$N45*AT$5)/($O45*SQRT(AT$5)),0,1,TRUE)))*EXP(-$F$1*AT$5)*INDEX('3)tpx females'!ED$57:ED$107,MATCH($Q45,'3)tpx females'!$DE$57:$DE$107,0))</f>
        <v>0</v>
      </c>
      <c r="AU45" s="32">
        <f ca="1">($J45*EXP(AU$5*($N45+0.5*($O45)^2))*_xlfn.NORM.DIST((LN(($L45*EXP($K45/100*AU$5)))-LN($J45)-$N45*AU$5)/($O45*SQRT(AU$5))-$O45*SQRT(AU$5),0,1,TRUE)+$L45*EXP($K45/100*AU$5)*(1-_xlfn.NORM.DIST((LN(($L45*EXP($K45/100*AU$5)))-LN($J45)-$N45*AU$5)/($O45*SQRT(AU$5)),0,1,TRUE)))*EXP(-$F$1*AU$5)*INDEX('3)tpx females'!EE$57:EE$107,MATCH($Q45,'3)tpx females'!$DE$57:$DE$107,0))</f>
        <v>0</v>
      </c>
      <c r="AV45" s="32">
        <f ca="1">($J45*EXP(AV$5*($N45+0.5*($O45)^2))*_xlfn.NORM.DIST((LN(($L45*EXP($K45/100*AV$5)))-LN($J45)-$N45*AV$5)/($O45*SQRT(AV$5))-$O45*SQRT(AV$5),0,1,TRUE)+$L45*EXP($K45/100*AV$5)*(1-_xlfn.NORM.DIST((LN(($L45*EXP($K45/100*AV$5)))-LN($J45)-$N45*AV$5)/($O45*SQRT(AV$5)),0,1,TRUE)))*EXP(-$F$1*AV$5)*INDEX('3)tpx females'!EF$57:EF$107,MATCH($Q45,'3)tpx females'!$DE$57:$DE$107,0))</f>
        <v>0</v>
      </c>
      <c r="AW45" s="32">
        <f ca="1">($J45*EXP(AW$5*($N45+0.5*($O45)^2))*_xlfn.NORM.DIST((LN(($L45*EXP($K45/100*AW$5)))-LN($J45)-$N45*AW$5)/($O45*SQRT(AW$5))-$O45*SQRT(AW$5),0,1,TRUE)+$L45*EXP($K45/100*AW$5)*(1-_xlfn.NORM.DIST((LN(($L45*EXP($K45/100*AW$5)))-LN($J45)-$N45*AW$5)/($O45*SQRT(AW$5)),0,1,TRUE)))*EXP(-$F$1*AW$5)*INDEX('3)tpx females'!EG$57:EG$107,MATCH($Q45,'3)tpx females'!$DE$57:$DE$107,0))</f>
        <v>0</v>
      </c>
      <c r="AX45" s="32">
        <f ca="1">($J45*EXP(AX$5*($N45+0.5*($O45)^2))*_xlfn.NORM.DIST((LN(($L45*EXP($K45/100*AX$5)))-LN($J45)-$N45*AX$5)/($O45*SQRT(AX$5))-$O45*SQRT(AX$5),0,1,TRUE)+$L45*EXP($K45/100*AX$5)*(1-_xlfn.NORM.DIST((LN(($L45*EXP($K45/100*AX$5)))-LN($J45)-$N45*AX$5)/($O45*SQRT(AX$5)),0,1,TRUE)))*EXP(-$F$1*AX$5)*INDEX('3)tpx females'!EH$57:EH$107,MATCH($Q45,'3)tpx females'!$DE$57:$DE$107,0))</f>
        <v>0</v>
      </c>
      <c r="AY45" s="32">
        <f ca="1">($J45*EXP(AY$5*($N45+0.5*($O45)^2))*_xlfn.NORM.DIST((LN(($L45*EXP($K45/100*AY$5)))-LN($J45)-$N45*AY$5)/($O45*SQRT(AY$5))-$O45*SQRT(AY$5),0,1,TRUE)+$L45*EXP($K45/100*AY$5)*(1-_xlfn.NORM.DIST((LN(($L45*EXP($K45/100*AY$5)))-LN($J45)-$N45*AY$5)/($O45*SQRT(AY$5)),0,1,TRUE)))*EXP(-$F$1*AY$5)*INDEX('3)tpx females'!EI$57:EI$107,MATCH($Q45,'3)tpx females'!$DE$57:$DE$107,0))</f>
        <v>0</v>
      </c>
      <c r="AZ45" s="32">
        <f ca="1">($J45*EXP(AZ$5*($N45+0.5*($O45)^2))*_xlfn.NORM.DIST((LN(($L45*EXP($K45/100*AZ$5)))-LN($J45)-$N45*AZ$5)/($O45*SQRT(AZ$5))-$O45*SQRT(AZ$5),0,1,TRUE)+$L45*EXP($K45/100*AZ$5)*(1-_xlfn.NORM.DIST((LN(($L45*EXP($K45/100*AZ$5)))-LN($J45)-$N45*AZ$5)/($O45*SQRT(AZ$5)),0,1,TRUE)))*EXP(-$F$1*AZ$5)*INDEX('3)tpx females'!EJ$57:EJ$107,MATCH($Q45,'3)tpx females'!$DE$57:$DE$107,0))</f>
        <v>0</v>
      </c>
      <c r="BA45" s="32">
        <f ca="1">($J45*EXP(BA$5*($N45+0.5*($O45)^2))*_xlfn.NORM.DIST((LN(($L45*EXP($K45/100*BA$5)))-LN($J45)-$N45*BA$5)/($O45*SQRT(BA$5))-$O45*SQRT(BA$5),0,1,TRUE)+$L45*EXP($K45/100*BA$5)*(1-_xlfn.NORM.DIST((LN(($L45*EXP($K45/100*BA$5)))-LN($J45)-$N45*BA$5)/($O45*SQRT(BA$5)),0,1,TRUE)))*EXP(-$F$1*BA$5)*INDEX('3)tpx females'!EK$57:EK$107,MATCH($Q45,'3)tpx females'!$DE$57:$DE$107,0))</f>
        <v>0</v>
      </c>
      <c r="BB45" s="32">
        <f ca="1">($J45*EXP(BB$5*($N45+0.5*($O45)^2))*_xlfn.NORM.DIST((LN(($L45*EXP($K45/100*BB$5)))-LN($J45)-$N45*BB$5)/($O45*SQRT(BB$5))-$O45*SQRT(BB$5),0,1,TRUE)+$L45*EXP($K45/100*BB$5)*(1-_xlfn.NORM.DIST((LN(($L45*EXP($K45/100*BB$5)))-LN($J45)-$N45*BB$5)/($O45*SQRT(BB$5)),0,1,TRUE)))*EXP(-$F$1*BB$5)*INDEX('3)tpx females'!EL$57:EL$107,MATCH($Q45,'3)tpx females'!$DE$57:$DE$107,0))</f>
        <v>0</v>
      </c>
      <c r="BC45" s="32">
        <f ca="1">($J45*EXP(BC$5*($N45+0.5*($O45)^2))*_xlfn.NORM.DIST((LN(($L45*EXP($K45/100*BC$5)))-LN($J45)-$N45*BC$5)/($O45*SQRT(BC$5))-$O45*SQRT(BC$5),0,1,TRUE)+$L45*EXP($K45/100*BC$5)*(1-_xlfn.NORM.DIST((LN(($L45*EXP($K45/100*BC$5)))-LN($J45)-$N45*BC$5)/($O45*SQRT(BC$5)),0,1,TRUE)))*EXP(-$F$1*BC$5)*INDEX('3)tpx females'!EM$57:EM$107,MATCH($Q45,'3)tpx females'!$DE$57:$DE$107,0))</f>
        <v>0</v>
      </c>
      <c r="BD45" s="32">
        <f ca="1">($J45*EXP(BD$5*($N45+0.5*($O45)^2))*_xlfn.NORM.DIST((LN(($L45*EXP($K45/100*BD$5)))-LN($J45)-$N45*BD$5)/($O45*SQRT(BD$5))-$O45*SQRT(BD$5),0,1,TRUE)+$L45*EXP($K45/100*BD$5)*(1-_xlfn.NORM.DIST((LN(($L45*EXP($K45/100*BD$5)))-LN($J45)-$N45*BD$5)/($O45*SQRT(BD$5)),0,1,TRUE)))*EXP(-$F$1*BD$5)*INDEX('3)tpx females'!EN$57:EN$107,MATCH($Q45,'3)tpx females'!$DE$57:$DE$107,0))</f>
        <v>0</v>
      </c>
      <c r="BE45" s="32">
        <f ca="1">($J45*EXP(BE$5*($N45+0.5*($O45)^2))*_xlfn.NORM.DIST((LN(($L45*EXP($K45/100*BE$5)))-LN($J45)-$N45*BE$5)/($O45*SQRT(BE$5))-$O45*SQRT(BE$5),0,1,TRUE)+$L45*EXP($K45/100*BE$5)*(1-_xlfn.NORM.DIST((LN(($L45*EXP($K45/100*BE$5)))-LN($J45)-$N45*BE$5)/($O45*SQRT(BE$5)),0,1,TRUE)))*EXP(-$F$1*BE$5)*INDEX('3)tpx females'!EO$57:EO$107,MATCH($Q45,'3)tpx females'!$DE$57:$DE$107,0))</f>
        <v>0</v>
      </c>
      <c r="BF45" s="32">
        <f ca="1">($J45*EXP(BF$5*($N45+0.5*($O45)^2))*_xlfn.NORM.DIST((LN(($L45*EXP($K45/100*BF$5)))-LN($J45)-$N45*BF$5)/($O45*SQRT(BF$5))-$O45*SQRT(BF$5),0,1,TRUE)+$L45*EXP($K45/100*BF$5)*(1-_xlfn.NORM.DIST((LN(($L45*EXP($K45/100*BF$5)))-LN($J45)-$N45*BF$5)/($O45*SQRT(BF$5)),0,1,TRUE)))*EXP(-$F$1*BF$5)*INDEX('3)tpx females'!EP$57:EP$107,MATCH($Q45,'3)tpx females'!$DE$57:$DE$107,0))</f>
        <v>0</v>
      </c>
      <c r="BG45" s="32">
        <f ca="1">($J45*EXP(BG$5*($N45+0.5*($O45)^2))*_xlfn.NORM.DIST((LN(($L45*EXP($K45/100*BG$5)))-LN($J45)-$N45*BG$5)/($O45*SQRT(BG$5))-$O45*SQRT(BG$5),0,1,TRUE)+$L45*EXP($K45/100*BG$5)*(1-_xlfn.NORM.DIST((LN(($L45*EXP($K45/100*BG$5)))-LN($J45)-$N45*BG$5)/($O45*SQRT(BG$5)),0,1,TRUE)))*EXP(-$F$1*BG$5)*INDEX('3)tpx females'!EQ$57:EQ$107,MATCH($Q45,'3)tpx females'!$DE$57:$DE$107,0))</f>
        <v>0</v>
      </c>
      <c r="BH45" s="32">
        <f ca="1">($J45*EXP(BH$5*($N45+0.5*($O45)^2))*_xlfn.NORM.DIST((LN(($L45*EXP($K45/100*BH$5)))-LN($J45)-$N45*BH$5)/($O45*SQRT(BH$5))-$O45*SQRT(BH$5),0,1,TRUE)+$L45*EXP($K45/100*BH$5)*(1-_xlfn.NORM.DIST((LN(($L45*EXP($K45/100*BH$5)))-LN($J45)-$N45*BH$5)/($O45*SQRT(BH$5)),0,1,TRUE)))*EXP(-$F$1*BH$5)*INDEX('3)tpx females'!ER$57:ER$107,MATCH($Q45,'3)tpx females'!$DE$57:$DE$107,0))</f>
        <v>0</v>
      </c>
      <c r="BI45" s="32">
        <f ca="1">($J45*EXP(BI$5*($N45+0.5*($O45)^2))*_xlfn.NORM.DIST((LN(($L45*EXP($K45/100*BI$5)))-LN($J45)-$N45*BI$5)/($O45*SQRT(BI$5))-$O45*SQRT(BI$5),0,1,TRUE)+$L45*EXP($K45/100*BI$5)*(1-_xlfn.NORM.DIST((LN(($L45*EXP($K45/100*BI$5)))-LN($J45)-$N45*BI$5)/($O45*SQRT(BI$5)),0,1,TRUE)))*EXP(-$F$1*BI$5)*INDEX('3)tpx females'!ES$57:ES$107,MATCH($Q45,'3)tpx females'!$DE$57:$DE$107,0))</f>
        <v>0</v>
      </c>
      <c r="BJ45" s="32">
        <f ca="1">($J45*EXP(BJ$5*($N45+0.5*($O45)^2))*_xlfn.NORM.DIST((LN(($L45*EXP($K45/100*BJ$5)))-LN($J45)-$N45*BJ$5)/($O45*SQRT(BJ$5))-$O45*SQRT(BJ$5),0,1,TRUE)+$L45*EXP($K45/100*BJ$5)*(1-_xlfn.NORM.DIST((LN(($L45*EXP($K45/100*BJ$5)))-LN($J45)-$N45*BJ$5)/($O45*SQRT(BJ$5)),0,1,TRUE)))*EXP(-$F$1*BJ$5)*INDEX('3)tpx females'!ET$57:ET$107,MATCH($Q45,'3)tpx females'!$DE$57:$DE$107,0))</f>
        <v>0</v>
      </c>
      <c r="BK45" s="32">
        <f ca="1">($J45*EXP(BK$5*($N45+0.5*($O45)^2))*_xlfn.NORM.DIST((LN(($L45*EXP($K45/100*BK$5)))-LN($J45)-$N45*BK$5)/($O45*SQRT(BK$5))-$O45*SQRT(BK$5),0,1,TRUE)+$L45*EXP($K45/100*BK$5)*(1-_xlfn.NORM.DIST((LN(($L45*EXP($K45/100*BK$5)))-LN($J45)-$N45*BK$5)/($O45*SQRT(BK$5)),0,1,TRUE)))*EXP(-$F$1*BK$5)*INDEX('3)tpx females'!EU$57:EU$107,MATCH($Q45,'3)tpx females'!$DE$57:$DE$107,0))</f>
        <v>0</v>
      </c>
      <c r="BL45" s="32">
        <f ca="1">($J45*EXP(BL$5*($N45+0.5*($O45)^2))*_xlfn.NORM.DIST((LN(($L45*EXP($K45/100*BL$5)))-LN($J45)-$N45*BL$5)/($O45*SQRT(BL$5))-$O45*SQRT(BL$5),0,1,TRUE)+$L45*EXP($K45/100*BL$5)*(1-_xlfn.NORM.DIST((LN(($L45*EXP($K45/100*BL$5)))-LN($J45)-$N45*BL$5)/($O45*SQRT(BL$5)),0,1,TRUE)))*EXP(-$F$1*BL$5)*INDEX('3)tpx females'!EV$57:EV$107,MATCH($Q45,'3)tpx females'!$DE$57:$DE$107,0))</f>
        <v>0</v>
      </c>
      <c r="BM45" s="32">
        <f ca="1">($J45*EXP(BM$5*($N45+0.5*($O45)^2))*_xlfn.NORM.DIST((LN(($L45*EXP($K45/100*BM$5)))-LN($J45)-$N45*BM$5)/($O45*SQRT(BM$5))-$O45*SQRT(BM$5),0,1,TRUE)+$L45*EXP($K45/100*BM$5)*(1-_xlfn.NORM.DIST((LN(($L45*EXP($K45/100*BM$5)))-LN($J45)-$N45*BM$5)/($O45*SQRT(BM$5)),0,1,TRUE)))*EXP(-$F$1*BM$5)*INDEX('3)tpx females'!EW$57:EW$107,MATCH($Q45,'3)tpx females'!$DE$57:$DE$107,0))</f>
        <v>0</v>
      </c>
      <c r="BN45" s="32">
        <f ca="1">($J45*EXP(BN$5*($N45+0.5*($O45)^2))*_xlfn.NORM.DIST((LN(($L45*EXP($K45/100*BN$5)))-LN($J45)-$N45*BN$5)/($O45*SQRT(BN$5))-$O45*SQRT(BN$5),0,1,TRUE)+$L45*EXP($K45/100*BN$5)*(1-_xlfn.NORM.DIST((LN(($L45*EXP($K45/100*BN$5)))-LN($J45)-$N45*BN$5)/($O45*SQRT(BN$5)),0,1,TRUE)))*EXP(-$F$1*BN$5)*INDEX('3)tpx females'!EX$57:EX$107,MATCH($Q45,'3)tpx females'!$DE$57:$DE$107,0))</f>
        <v>0</v>
      </c>
      <c r="BO45" s="32">
        <f ca="1">($J45*EXP(BO$5*($N45+0.5*($O45)^2))*_xlfn.NORM.DIST((LN(($L45*EXP($K45/100*BO$5)))-LN($J45)-$N45*BO$5)/($O45*SQRT(BO$5))-$O45*SQRT(BO$5),0,1,TRUE)+$L45*EXP($K45/100*BO$5)*(1-_xlfn.NORM.DIST((LN(($L45*EXP($K45/100*BO$5)))-LN($J45)-$N45*BO$5)/($O45*SQRT(BO$5)),0,1,TRUE)))*EXP(-$F$1*BO$5)*INDEX('3)tpx females'!EY$57:EY$107,MATCH($Q45,'3)tpx females'!$DE$57:$DE$107,0))</f>
        <v>0</v>
      </c>
      <c r="BP45" s="32">
        <f ca="1">($J45*EXP(BP$5*($N45+0.5*($O45)^2))*_xlfn.NORM.DIST((LN(($L45*EXP($K45/100*BP$5)))-LN($J45)-$N45*BP$5)/($O45*SQRT(BP$5))-$O45*SQRT(BP$5),0,1,TRUE)+$L45*EXP($K45/100*BP$5)*(1-_xlfn.NORM.DIST((LN(($L45*EXP($K45/100*BP$5)))-LN($J45)-$N45*BP$5)/($O45*SQRT(BP$5)),0,1,TRUE)))*EXP(-$F$1*BP$5)*INDEX('3)tpx females'!EZ$57:EZ$107,MATCH($Q45,'3)tpx females'!$DE$57:$DE$107,0))</f>
        <v>0</v>
      </c>
      <c r="BQ45" s="32">
        <f ca="1">($J45*EXP(BQ$5*($N45+0.5*($O45)^2))*_xlfn.NORM.DIST((LN(($L45*EXP($K45/100*BQ$5)))-LN($J45)-$N45*BQ$5)/($O45*SQRT(BQ$5))-$O45*SQRT(BQ$5),0,1,TRUE)+$L45*EXP($K45/100*BQ$5)*(1-_xlfn.NORM.DIST((LN(($L45*EXP($K45/100*BQ$5)))-LN($J45)-$N45*BQ$5)/($O45*SQRT(BQ$5)),0,1,TRUE)))*EXP(-$F$1*BQ$5)*INDEX('3)tpx females'!FA$57:FA$107,MATCH($Q45,'3)tpx females'!$DE$57:$DE$107,0))</f>
        <v>0</v>
      </c>
      <c r="BR45" s="32">
        <f ca="1">($J45*EXP(BR$5*($N45+0.5*($O45)^2))*_xlfn.NORM.DIST((LN(($L45*EXP($K45/100*BR$5)))-LN($J45)-$N45*BR$5)/($O45*SQRT(BR$5))-$O45*SQRT(BR$5),0,1,TRUE)+$L45*EXP($K45/100*BR$5)*(1-_xlfn.NORM.DIST((LN(($L45*EXP($K45/100*BR$5)))-LN($J45)-$N45*BR$5)/($O45*SQRT(BR$5)),0,1,TRUE)))*EXP(-$F$1*BR$5)*INDEX('3)tpx females'!FB$57:FB$107,MATCH($Q45,'3)tpx females'!$DE$57:$DE$107,0))</f>
        <v>0</v>
      </c>
      <c r="BS45" s="32">
        <f ca="1">($J45*EXP(BS$5*($N45+0.5*($O45)^2))*_xlfn.NORM.DIST((LN(($L45*EXP($K45/100*BS$5)))-LN($J45)-$N45*BS$5)/($O45*SQRT(BS$5))-$O45*SQRT(BS$5),0,1,TRUE)+$L45*EXP($K45/100*BS$5)*(1-_xlfn.NORM.DIST((LN(($L45*EXP($K45/100*BS$5)))-LN($J45)-$N45*BS$5)/($O45*SQRT(BS$5)),0,1,TRUE)))*EXP(-$F$1*BS$5)*INDEX('3)tpx females'!FC$57:FC$107,MATCH($Q45,'3)tpx females'!$DE$57:$DE$107,0))</f>
        <v>0</v>
      </c>
      <c r="BT45" s="32">
        <f ca="1">($J45*EXP(BT$5*($N45+0.5*($O45)^2))*_xlfn.NORM.DIST((LN(($L45*EXP($K45/100*BT$5)))-LN($J45)-$N45*BT$5)/($O45*SQRT(BT$5))-$O45*SQRT(BT$5),0,1,TRUE)+$L45*EXP($K45/100*BT$5)*(1-_xlfn.NORM.DIST((LN(($L45*EXP($K45/100*BT$5)))-LN($J45)-$N45*BT$5)/($O45*SQRT(BT$5)),0,1,TRUE)))*EXP(-$F$1*BT$5)*INDEX('3)tpx females'!FD$57:FD$107,MATCH($Q45,'3)tpx females'!$DE$57:$DE$107,0))</f>
        <v>0</v>
      </c>
    </row>
    <row r="46" spans="2:72" x14ac:dyDescent="0.25">
      <c r="B46" s="32" t="s">
        <v>16</v>
      </c>
      <c r="C46" s="32" t="s">
        <v>14</v>
      </c>
      <c r="D46" s="49">
        <v>17369</v>
      </c>
      <c r="E46" s="32" t="s">
        <v>13</v>
      </c>
      <c r="F46" s="32" t="s">
        <v>17</v>
      </c>
      <c r="G46" s="49" t="s">
        <v>17</v>
      </c>
      <c r="H46" s="32" t="s">
        <v>17</v>
      </c>
      <c r="I46" s="32" t="s">
        <v>15</v>
      </c>
      <c r="J46" s="32">
        <v>222630.00000000003</v>
      </c>
      <c r="K46" s="32">
        <v>8.6</v>
      </c>
      <c r="L46" s="32">
        <f>'3) 2016 cases'!M46*EXP('3) 2016 cases'!L46/100)</f>
        <v>68289.444144255976</v>
      </c>
      <c r="M46" s="32"/>
      <c r="N46" s="32">
        <f>INDEX('2b)Working'!$I$61:$P$61,MATCH($I46,'2b)Working'!$I$60:$P$60,0))</f>
        <v>6.0459778905231347E-2</v>
      </c>
      <c r="O46" s="32">
        <f>INDEX('2b)Working'!$I$62:$P$62,MATCH($I46,'2b)Working'!$I$60:$P$60,0))</f>
        <v>5.4783474896411326E-2</v>
      </c>
      <c r="P46" s="32"/>
      <c r="Q46" s="32">
        <f t="shared" si="3"/>
        <v>70</v>
      </c>
      <c r="U46" s="32">
        <f t="shared" ca="1" si="2"/>
        <v>92658.048970321397</v>
      </c>
      <c r="W46" s="32">
        <f ca="1">($J46*EXP(W$5*($N46+0.5*($O46)^2))*_xlfn.NORM.DIST((LN(($L46*EXP($K46/100*W$5)))-LN($J46)-$N46*W$5)/($O46*SQRT(W$5))-$O46*SQRT(W$5),0,1,TRUE)+$L46*EXP($K46/100*W$5)*(1-_xlfn.NORM.DIST((LN(($L46*EXP($K46/100*W$5)))-LN($J46)-$N46*W$5)/($O46*SQRT(W$5)),0,1,TRUE)))*EXP(-$F$1*W$5)*INDEX('3)tpx females'!DG$57:DG$107,MATCH($Q46,'3)tpx females'!$DE$57:$DE$107,0))</f>
        <v>641.57648544347717</v>
      </c>
      <c r="X46" s="32">
        <f ca="1">($J46*EXP(X$5*($N46+0.5*($O46)^2))*_xlfn.NORM.DIST((LN(($L46*EXP($K46/100*X$5)))-LN($J46)-$N46*X$5)/($O46*SQRT(X$5))-$O46*SQRT(X$5),0,1,TRUE)+$L46*EXP($K46/100*X$5)*(1-_xlfn.NORM.DIST((LN(($L46*EXP($K46/100*X$5)))-LN($J46)-$N46*X$5)/($O46*SQRT(X$5)),0,1,TRUE)))*EXP(-$F$1*X$5)*INDEX('3)tpx females'!DH$57:DH$107,MATCH($Q46,'3)tpx females'!$DE$57:$DE$107,0))</f>
        <v>747.0231965672491</v>
      </c>
      <c r="Y46" s="32">
        <f ca="1">($J46*EXP(Y$5*($N46+0.5*($O46)^2))*_xlfn.NORM.DIST((LN(($L46*EXP($K46/100*Y$5)))-LN($J46)-$N46*Y$5)/($O46*SQRT(Y$5))-$O46*SQRT(Y$5),0,1,TRUE)+$L46*EXP($K46/100*Y$5)*(1-_xlfn.NORM.DIST((LN(($L46*EXP($K46/100*Y$5)))-LN($J46)-$N46*Y$5)/($O46*SQRT(Y$5)),0,1,TRUE)))*EXP(-$F$1*Y$5)*INDEX('3)tpx females'!DI$57:DI$107,MATCH($Q46,'3)tpx females'!$DE$57:$DE$107,0))</f>
        <v>824.87443898210745</v>
      </c>
      <c r="Z46" s="32">
        <f ca="1">($J46*EXP(Z$5*($N46+0.5*($O46)^2))*_xlfn.NORM.DIST((LN(($L46*EXP($K46/100*Z$5)))-LN($J46)-$N46*Z$5)/($O46*SQRT(Z$5))-$O46*SQRT(Z$5),0,1,TRUE)+$L46*EXP($K46/100*Z$5)*(1-_xlfn.NORM.DIST((LN(($L46*EXP($K46/100*Z$5)))-LN($J46)-$N46*Z$5)/($O46*SQRT(Z$5)),0,1,TRUE)))*EXP(-$F$1*Z$5)*INDEX('3)tpx females'!DJ$57:DJ$107,MATCH($Q46,'3)tpx females'!$DE$57:$DE$107,0))</f>
        <v>862.55374938033447</v>
      </c>
      <c r="AA46" s="32">
        <f ca="1">($J46*EXP(AA$5*($N46+0.5*($O46)^2))*_xlfn.NORM.DIST((LN(($L46*EXP($K46/100*AA$5)))-LN($J46)-$N46*AA$5)/($O46*SQRT(AA$5))-$O46*SQRT(AA$5),0,1,TRUE)+$L46*EXP($K46/100*AA$5)*(1-_xlfn.NORM.DIST((LN(($L46*EXP($K46/100*AA$5)))-LN($J46)-$N46*AA$5)/($O46*SQRT(AA$5)),0,1,TRUE)))*EXP(-$F$1*AA$5)*INDEX('3)tpx females'!DK$57:DK$107,MATCH($Q46,'3)tpx females'!$DE$57:$DE$107,0))</f>
        <v>1027.8915652538137</v>
      </c>
      <c r="AB46" s="32">
        <f ca="1">($J46*EXP(AB$5*($N46+0.5*($O46)^2))*_xlfn.NORM.DIST((LN(($L46*EXP($K46/100*AB$5)))-LN($J46)-$N46*AB$5)/($O46*SQRT(AB$5))-$O46*SQRT(AB$5),0,1,TRUE)+$L46*EXP($K46/100*AB$5)*(1-_xlfn.NORM.DIST((LN(($L46*EXP($K46/100*AB$5)))-LN($J46)-$N46*AB$5)/($O46*SQRT(AB$5)),0,1,TRUE)))*EXP(-$F$1*AB$5)*INDEX('3)tpx females'!DL$57:DL$107,MATCH($Q46,'3)tpx females'!$DE$57:$DE$107,0))</f>
        <v>1018.7937855319276</v>
      </c>
      <c r="AC46" s="32">
        <f ca="1">($J46*EXP(AC$5*($N46+0.5*($O46)^2))*_xlfn.NORM.DIST((LN(($L46*EXP($K46/100*AC$5)))-LN($J46)-$N46*AC$5)/($O46*SQRT(AC$5))-$O46*SQRT(AC$5),0,1,TRUE)+$L46*EXP($K46/100*AC$5)*(1-_xlfn.NORM.DIST((LN(($L46*EXP($K46/100*AC$5)))-LN($J46)-$N46*AC$5)/($O46*SQRT(AC$5)),0,1,TRUE)))*EXP(-$F$1*AC$5)*INDEX('3)tpx females'!DM$57:DM$107,MATCH($Q46,'3)tpx females'!$DE$57:$DE$107,0))</f>
        <v>1130.2244925933526</v>
      </c>
      <c r="AD46" s="32">
        <f ca="1">($J46*EXP(AD$5*($N46+0.5*($O46)^2))*_xlfn.NORM.DIST((LN(($L46*EXP($K46/100*AD$5)))-LN($J46)-$N46*AD$5)/($O46*SQRT(AD$5))-$O46*SQRT(AD$5),0,1,TRUE)+$L46*EXP($K46/100*AD$5)*(1-_xlfn.NORM.DIST((LN(($L46*EXP($K46/100*AD$5)))-LN($J46)-$N46*AD$5)/($O46*SQRT(AD$5)),0,1,TRUE)))*EXP(-$F$1*AD$5)*INDEX('3)tpx females'!DN$57:DN$107,MATCH($Q46,'3)tpx females'!$DE$57:$DE$107,0))</f>
        <v>1319.3881533127444</v>
      </c>
      <c r="AE46" s="32">
        <f ca="1">($J46*EXP(AE$5*($N46+0.5*($O46)^2))*_xlfn.NORM.DIST((LN(($L46*EXP($K46/100*AE$5)))-LN($J46)-$N46*AE$5)/($O46*SQRT(AE$5))-$O46*SQRT(AE$5),0,1,TRUE)+$L46*EXP($K46/100*AE$5)*(1-_xlfn.NORM.DIST((LN(($L46*EXP($K46/100*AE$5)))-LN($J46)-$N46*AE$5)/($O46*SQRT(AE$5)),0,1,TRUE)))*EXP(-$F$1*AE$5)*INDEX('3)tpx females'!DO$57:DO$107,MATCH($Q46,'3)tpx females'!$DE$57:$DE$107,0))</f>
        <v>1424.5508422684268</v>
      </c>
      <c r="AF46" s="32">
        <f ca="1">($J46*EXP(AF$5*($N46+0.5*($O46)^2))*_xlfn.NORM.DIST((LN(($L46*EXP($K46/100*AF$5)))-LN($J46)-$N46*AF$5)/($O46*SQRT(AF$5))-$O46*SQRT(AF$5),0,1,TRUE)+$L46*EXP($K46/100*AF$5)*(1-_xlfn.NORM.DIST((LN(($L46*EXP($K46/100*AF$5)))-LN($J46)-$N46*AF$5)/($O46*SQRT(AF$5)),0,1,TRUE)))*EXP(-$F$1*AF$5)*INDEX('3)tpx females'!DP$57:DP$107,MATCH($Q46,'3)tpx females'!$DE$57:$DE$107,0))</f>
        <v>1573.1978800464778</v>
      </c>
      <c r="AG46" s="32">
        <f ca="1">($J46*EXP(AG$5*($N46+0.5*($O46)^2))*_xlfn.NORM.DIST((LN(($L46*EXP($K46/100*AG$5)))-LN($J46)-$N46*AG$5)/($O46*SQRT(AG$5))-$O46*SQRT(AG$5),0,1,TRUE)+$L46*EXP($K46/100*AG$5)*(1-_xlfn.NORM.DIST((LN(($L46*EXP($K46/100*AG$5)))-LN($J46)-$N46*AG$5)/($O46*SQRT(AG$5)),0,1,TRUE)))*EXP(-$F$1*AG$5)*INDEX('3)tpx females'!DQ$57:DQ$107,MATCH($Q46,'3)tpx females'!$DE$57:$DE$107,0))</f>
        <v>1878.8261519585965</v>
      </c>
      <c r="AH46" s="32">
        <f ca="1">($J46*EXP(AH$5*($N46+0.5*($O46)^2))*_xlfn.NORM.DIST((LN(($L46*EXP($K46/100*AH$5)))-LN($J46)-$N46*AH$5)/($O46*SQRT(AH$5))-$O46*SQRT(AH$5),0,1,TRUE)+$L46*EXP($K46/100*AH$5)*(1-_xlfn.NORM.DIST((LN(($L46*EXP($K46/100*AH$5)))-LN($J46)-$N46*AH$5)/($O46*SQRT(AH$5)),0,1,TRUE)))*EXP(-$F$1*AH$5)*INDEX('3)tpx females'!DR$57:DR$107,MATCH($Q46,'3)tpx females'!$DE$57:$DE$107,0))</f>
        <v>2137.1387109961579</v>
      </c>
      <c r="AI46" s="32">
        <f ca="1">($J46*EXP(AI$5*($N46+0.5*($O46)^2))*_xlfn.NORM.DIST((LN(($L46*EXP($K46/100*AI$5)))-LN($J46)-$N46*AI$5)/($O46*SQRT(AI$5))-$O46*SQRT(AI$5),0,1,TRUE)+$L46*EXP($K46/100*AI$5)*(1-_xlfn.NORM.DIST((LN(($L46*EXP($K46/100*AI$5)))-LN($J46)-$N46*AI$5)/($O46*SQRT(AI$5)),0,1,TRUE)))*EXP(-$F$1*AI$5)*INDEX('3)tpx females'!DS$57:DS$107,MATCH($Q46,'3)tpx females'!$DE$57:$DE$107,0))</f>
        <v>2486.9432763846185</v>
      </c>
      <c r="AJ46" s="32">
        <f ca="1">($J46*EXP(AJ$5*($N46+0.5*($O46)^2))*_xlfn.NORM.DIST((LN(($L46*EXP($K46/100*AJ$5)))-LN($J46)-$N46*AJ$5)/($O46*SQRT(AJ$5))-$O46*SQRT(AJ$5),0,1,TRUE)+$L46*EXP($K46/100*AJ$5)*(1-_xlfn.NORM.DIST((LN(($L46*EXP($K46/100*AJ$5)))-LN($J46)-$N46*AJ$5)/($O46*SQRT(AJ$5)),0,1,TRUE)))*EXP(-$F$1*AJ$5)*INDEX('3)tpx females'!DT$57:DT$107,MATCH($Q46,'3)tpx females'!$DE$57:$DE$107,0))</f>
        <v>2776.9173244185181</v>
      </c>
      <c r="AK46" s="32">
        <f ca="1">($J46*EXP(AK$5*($N46+0.5*($O46)^2))*_xlfn.NORM.DIST((LN(($L46*EXP($K46/100*AK$5)))-LN($J46)-$N46*AK$5)/($O46*SQRT(AK$5))-$O46*SQRT(AK$5),0,1,TRUE)+$L46*EXP($K46/100*AK$5)*(1-_xlfn.NORM.DIST((LN(($L46*EXP($K46/100*AK$5)))-LN($J46)-$N46*AK$5)/($O46*SQRT(AK$5)),0,1,TRUE)))*EXP(-$F$1*AK$5)*INDEX('3)tpx females'!DU$57:DU$107,MATCH($Q46,'3)tpx females'!$DE$57:$DE$107,0))</f>
        <v>2937.4255198553151</v>
      </c>
      <c r="AL46" s="32">
        <f ca="1">($J46*EXP(AL$5*($N46+0.5*($O46)^2))*_xlfn.NORM.DIST((LN(($L46*EXP($K46/100*AL$5)))-LN($J46)-$N46*AL$5)/($O46*SQRT(AL$5))-$O46*SQRT(AL$5),0,1,TRUE)+$L46*EXP($K46/100*AL$5)*(1-_xlfn.NORM.DIST((LN(($L46*EXP($K46/100*AL$5)))-LN($J46)-$N46*AL$5)/($O46*SQRT(AL$5)),0,1,TRUE)))*EXP(-$F$1*AL$5)*INDEX('3)tpx females'!DV$57:DV$107,MATCH($Q46,'3)tpx females'!$DE$57:$DE$107,0))</f>
        <v>3335.0204958357913</v>
      </c>
      <c r="AM46" s="32">
        <f ca="1">($J46*EXP(AM$5*($N46+0.5*($O46)^2))*_xlfn.NORM.DIST((LN(($L46*EXP($K46/100*AM$5)))-LN($J46)-$N46*AM$5)/($O46*SQRT(AM$5))-$O46*SQRT(AM$5),0,1,TRUE)+$L46*EXP($K46/100*AM$5)*(1-_xlfn.NORM.DIST((LN(($L46*EXP($K46/100*AM$5)))-LN($J46)-$N46*AM$5)/($O46*SQRT(AM$5)),0,1,TRUE)))*EXP(-$F$1*AM$5)*INDEX('3)tpx females'!DW$57:DW$107,MATCH($Q46,'3)tpx females'!$DE$57:$DE$107,0))</f>
        <v>3881.9462851474368</v>
      </c>
      <c r="AN46" s="32">
        <f ca="1">($J46*EXP(AN$5*($N46+0.5*($O46)^2))*_xlfn.NORM.DIST((LN(($L46*EXP($K46/100*AN$5)))-LN($J46)-$N46*AN$5)/($O46*SQRT(AN$5))-$O46*SQRT(AN$5),0,1,TRUE)+$L46*EXP($K46/100*AN$5)*(1-_xlfn.NORM.DIST((LN(($L46*EXP($K46/100*AN$5)))-LN($J46)-$N46*AN$5)/($O46*SQRT(AN$5)),0,1,TRUE)))*EXP(-$F$1*AN$5)*INDEX('3)tpx females'!DX$57:DX$107,MATCH($Q46,'3)tpx females'!$DE$57:$DE$107,0))</f>
        <v>4149.9078759874228</v>
      </c>
      <c r="AO46" s="32">
        <f ca="1">($J46*EXP(AO$5*($N46+0.5*($O46)^2))*_xlfn.NORM.DIST((LN(($L46*EXP($K46/100*AO$5)))-LN($J46)-$N46*AO$5)/($O46*SQRT(AO$5))-$O46*SQRT(AO$5),0,1,TRUE)+$L46*EXP($K46/100*AO$5)*(1-_xlfn.NORM.DIST((LN(($L46*EXP($K46/100*AO$5)))-LN($J46)-$N46*AO$5)/($O46*SQRT(AO$5)),0,1,TRUE)))*EXP(-$F$1*AO$5)*INDEX('3)tpx females'!DY$57:DY$107,MATCH($Q46,'3)tpx females'!$DE$57:$DE$107,0))</f>
        <v>4547.0644501834458</v>
      </c>
      <c r="AP46" s="32">
        <f ca="1">($J46*EXP(AP$5*($N46+0.5*($O46)^2))*_xlfn.NORM.DIST((LN(($L46*EXP($K46/100*AP$5)))-LN($J46)-$N46*AP$5)/($O46*SQRT(AP$5))-$O46*SQRT(AP$5),0,1,TRUE)+$L46*EXP($K46/100*AP$5)*(1-_xlfn.NORM.DIST((LN(($L46*EXP($K46/100*AP$5)))-LN($J46)-$N46*AP$5)/($O46*SQRT(AP$5)),0,1,TRUE)))*EXP(-$F$1*AP$5)*INDEX('3)tpx females'!DZ$57:DZ$107,MATCH($Q46,'3)tpx females'!$DE$57:$DE$107,0))</f>
        <v>5193.4130857757873</v>
      </c>
      <c r="AQ46" s="32">
        <f ca="1">($J46*EXP(AQ$5*($N46+0.5*($O46)^2))*_xlfn.NORM.DIST((LN(($L46*EXP($K46/100*AQ$5)))-LN($J46)-$N46*AQ$5)/($O46*SQRT(AQ$5))-$O46*SQRT(AQ$5),0,1,TRUE)+$L46*EXP($K46/100*AQ$5)*(1-_xlfn.NORM.DIST((LN(($L46*EXP($K46/100*AQ$5)))-LN($J46)-$N46*AQ$5)/($O46*SQRT(AQ$5)),0,1,TRUE)))*EXP(-$F$1*AQ$5)*INDEX('3)tpx females'!EA$57:EA$107,MATCH($Q46,'3)tpx females'!$DE$57:$DE$107,0))</f>
        <v>5412.0472998038504</v>
      </c>
      <c r="AR46" s="32">
        <f ca="1">($J46*EXP(AR$5*($N46+0.5*($O46)^2))*_xlfn.NORM.DIST((LN(($L46*EXP($K46/100*AR$5)))-LN($J46)-$N46*AR$5)/($O46*SQRT(AR$5))-$O46*SQRT(AR$5),0,1,TRUE)+$L46*EXP($K46/100*AR$5)*(1-_xlfn.NORM.DIST((LN(($L46*EXP($K46/100*AR$5)))-LN($J46)-$N46*AR$5)/($O46*SQRT(AR$5)),0,1,TRUE)))*EXP(-$F$1*AR$5)*INDEX('3)tpx females'!EB$57:EB$107,MATCH($Q46,'3)tpx females'!$DE$57:$DE$107,0))</f>
        <v>5285.6539187590206</v>
      </c>
      <c r="AS46" s="32">
        <f ca="1">($J46*EXP(AS$5*($N46+0.5*($O46)^2))*_xlfn.NORM.DIST((LN(($L46*EXP($K46/100*AS$5)))-LN($J46)-$N46*AS$5)/($O46*SQRT(AS$5))-$O46*SQRT(AS$5),0,1,TRUE)+$L46*EXP($K46/100*AS$5)*(1-_xlfn.NORM.DIST((LN(($L46*EXP($K46/100*AS$5)))-LN($J46)-$N46*AS$5)/($O46*SQRT(AS$5)),0,1,TRUE)))*EXP(-$F$1*AS$5)*INDEX('3)tpx females'!EC$57:EC$107,MATCH($Q46,'3)tpx females'!$DE$57:$DE$107,0))</f>
        <v>5178.1251396127291</v>
      </c>
      <c r="AT46" s="32">
        <f ca="1">($J46*EXP(AT$5*($N46+0.5*($O46)^2))*_xlfn.NORM.DIST((LN(($L46*EXP($K46/100*AT$5)))-LN($J46)-$N46*AT$5)/($O46*SQRT(AT$5))-$O46*SQRT(AT$5),0,1,TRUE)+$L46*EXP($K46/100*AT$5)*(1-_xlfn.NORM.DIST((LN(($L46*EXP($K46/100*AT$5)))-LN($J46)-$N46*AT$5)/($O46*SQRT(AT$5)),0,1,TRUE)))*EXP(-$F$1*AT$5)*INDEX('3)tpx females'!ED$57:ED$107,MATCH($Q46,'3)tpx females'!$DE$57:$DE$107,0))</f>
        <v>5074.7671561461539</v>
      </c>
      <c r="AU46" s="32">
        <f ca="1">($J46*EXP(AU$5*($N46+0.5*($O46)^2))*_xlfn.NORM.DIST((LN(($L46*EXP($K46/100*AU$5)))-LN($J46)-$N46*AU$5)/($O46*SQRT(AU$5))-$O46*SQRT(AU$5),0,1,TRUE)+$L46*EXP($K46/100*AU$5)*(1-_xlfn.NORM.DIST((LN(($L46*EXP($K46/100*AU$5)))-LN($J46)-$N46*AU$5)/($O46*SQRT(AU$5)),0,1,TRUE)))*EXP(-$F$1*AU$5)*INDEX('3)tpx females'!EE$57:EE$107,MATCH($Q46,'3)tpx females'!$DE$57:$DE$107,0))</f>
        <v>5046.2976509936525</v>
      </c>
      <c r="AV46" s="32">
        <f ca="1">($J46*EXP(AV$5*($N46+0.5*($O46)^2))*_xlfn.NORM.DIST((LN(($L46*EXP($K46/100*AV$5)))-LN($J46)-$N46*AV$5)/($O46*SQRT(AV$5))-$O46*SQRT(AV$5),0,1,TRUE)+$L46*EXP($K46/100*AV$5)*(1-_xlfn.NORM.DIST((LN(($L46*EXP($K46/100*AV$5)))-LN($J46)-$N46*AV$5)/($O46*SQRT(AV$5)),0,1,TRUE)))*EXP(-$F$1*AV$5)*INDEX('3)tpx females'!EF$57:EF$107,MATCH($Q46,'3)tpx females'!$DE$57:$DE$107,0))</f>
        <v>4585.559116967409</v>
      </c>
      <c r="AW46" s="32">
        <f ca="1">($J46*EXP(AW$5*($N46+0.5*($O46)^2))*_xlfn.NORM.DIST((LN(($L46*EXP($K46/100*AW$5)))-LN($J46)-$N46*AW$5)/($O46*SQRT(AW$5))-$O46*SQRT(AW$5),0,1,TRUE)+$L46*EXP($K46/100*AW$5)*(1-_xlfn.NORM.DIST((LN(($L46*EXP($K46/100*AW$5)))-LN($J46)-$N46*AW$5)/($O46*SQRT(AW$5)),0,1,TRUE)))*EXP(-$F$1*AW$5)*INDEX('3)tpx females'!EG$57:EG$107,MATCH($Q46,'3)tpx females'!$DE$57:$DE$107,0))</f>
        <v>4115.4099786323777</v>
      </c>
      <c r="AX46" s="32">
        <f ca="1">($J46*EXP(AX$5*($N46+0.5*($O46)^2))*_xlfn.NORM.DIST((LN(($L46*EXP($K46/100*AX$5)))-LN($J46)-$N46*AX$5)/($O46*SQRT(AX$5))-$O46*SQRT(AX$5),0,1,TRUE)+$L46*EXP($K46/100*AX$5)*(1-_xlfn.NORM.DIST((LN(($L46*EXP($K46/100*AX$5)))-LN($J46)-$N46*AX$5)/($O46*SQRT(AX$5)),0,1,TRUE)))*EXP(-$F$1*AX$5)*INDEX('3)tpx females'!EH$57:EH$107,MATCH($Q46,'3)tpx females'!$DE$57:$DE$107,0))</f>
        <v>3556.244769671765</v>
      </c>
      <c r="AY46" s="32">
        <f ca="1">($J46*EXP(AY$5*($N46+0.5*($O46)^2))*_xlfn.NORM.DIST((LN(($L46*EXP($K46/100*AY$5)))-LN($J46)-$N46*AY$5)/($O46*SQRT(AY$5))-$O46*SQRT(AY$5),0,1,TRUE)+$L46*EXP($K46/100*AY$5)*(1-_xlfn.NORM.DIST((LN(($L46*EXP($K46/100*AY$5)))-LN($J46)-$N46*AY$5)/($O46*SQRT(AY$5)),0,1,TRUE)))*EXP(-$F$1*AY$5)*INDEX('3)tpx females'!EI$57:EI$107,MATCH($Q46,'3)tpx females'!$DE$57:$DE$107,0))</f>
        <v>2944.0576690498096</v>
      </c>
      <c r="AZ46" s="32">
        <f ca="1">($J46*EXP(AZ$5*($N46+0.5*($O46)^2))*_xlfn.NORM.DIST((LN(($L46*EXP($K46/100*AZ$5)))-LN($J46)-$N46*AZ$5)/($O46*SQRT(AZ$5))-$O46*SQRT(AZ$5),0,1,TRUE)+$L46*EXP($K46/100*AZ$5)*(1-_xlfn.NORM.DIST((LN(($L46*EXP($K46/100*AZ$5)))-LN($J46)-$N46*AZ$5)/($O46*SQRT(AZ$5)),0,1,TRUE)))*EXP(-$F$1*AZ$5)*INDEX('3)tpx females'!EJ$57:EJ$107,MATCH($Q46,'3)tpx females'!$DE$57:$DE$107,0))</f>
        <v>2331.8522841732097</v>
      </c>
      <c r="BA46" s="32">
        <f ca="1">($J46*EXP(BA$5*($N46+0.5*($O46)^2))*_xlfn.NORM.DIST((LN(($L46*EXP($K46/100*BA$5)))-LN($J46)-$N46*BA$5)/($O46*SQRT(BA$5))-$O46*SQRT(BA$5),0,1,TRUE)+$L46*EXP($K46/100*BA$5)*(1-_xlfn.NORM.DIST((LN(($L46*EXP($K46/100*BA$5)))-LN($J46)-$N46*BA$5)/($O46*SQRT(BA$5)),0,1,TRUE)))*EXP(-$F$1*BA$5)*INDEX('3)tpx females'!EK$57:EK$107,MATCH($Q46,'3)tpx females'!$DE$57:$DE$107,0))</f>
        <v>1769.2207730373716</v>
      </c>
      <c r="BB46" s="32">
        <f ca="1">($J46*EXP(BB$5*($N46+0.5*($O46)^2))*_xlfn.NORM.DIST((LN(($L46*EXP($K46/100*BB$5)))-LN($J46)-$N46*BB$5)/($O46*SQRT(BB$5))-$O46*SQRT(BB$5),0,1,TRUE)+$L46*EXP($K46/100*BB$5)*(1-_xlfn.NORM.DIST((LN(($L46*EXP($K46/100*BB$5)))-LN($J46)-$N46*BB$5)/($O46*SQRT(BB$5)),0,1,TRUE)))*EXP(-$F$1*BB$5)*INDEX('3)tpx females'!EL$57:EL$107,MATCH($Q46,'3)tpx females'!$DE$57:$DE$107,0))</f>
        <v>1274.3902633309694</v>
      </c>
      <c r="BC46" s="32">
        <f ca="1">($J46*EXP(BC$5*($N46+0.5*($O46)^2))*_xlfn.NORM.DIST((LN(($L46*EXP($K46/100*BC$5)))-LN($J46)-$N46*BC$5)/($O46*SQRT(BC$5))-$O46*SQRT(BC$5),0,1,TRUE)+$L46*EXP($K46/100*BC$5)*(1-_xlfn.NORM.DIST((LN(($L46*EXP($K46/100*BC$5)))-LN($J46)-$N46*BC$5)/($O46*SQRT(BC$5)),0,1,TRUE)))*EXP(-$F$1*BC$5)*INDEX('3)tpx females'!EM$57:EM$107,MATCH($Q46,'3)tpx females'!$DE$57:$DE$107,0))</f>
        <v>867.40320785943538</v>
      </c>
      <c r="BD46" s="32">
        <f ca="1">($J46*EXP(BD$5*($N46+0.5*($O46)^2))*_xlfn.NORM.DIST((LN(($L46*EXP($K46/100*BD$5)))-LN($J46)-$N46*BD$5)/($O46*SQRT(BD$5))-$O46*SQRT(BD$5),0,1,TRUE)+$L46*EXP($K46/100*BD$5)*(1-_xlfn.NORM.DIST((LN(($L46*EXP($K46/100*BD$5)))-LN($J46)-$N46*BD$5)/($O46*SQRT(BD$5)),0,1,TRUE)))*EXP(-$F$1*BD$5)*INDEX('3)tpx females'!EN$57:EN$107,MATCH($Q46,'3)tpx females'!$DE$57:$DE$107,0))</f>
        <v>562.97805915109871</v>
      </c>
      <c r="BE46" s="32">
        <f ca="1">($J46*EXP(BE$5*($N46+0.5*($O46)^2))*_xlfn.NORM.DIST((LN(($L46*EXP($K46/100*BE$5)))-LN($J46)-$N46*BE$5)/($O46*SQRT(BE$5))-$O46*SQRT(BE$5),0,1,TRUE)+$L46*EXP($K46/100*BE$5)*(1-_xlfn.NORM.DIST((LN(($L46*EXP($K46/100*BE$5)))-LN($J46)-$N46*BE$5)/($O46*SQRT(BE$5)),0,1,TRUE)))*EXP(-$F$1*BE$5)*INDEX('3)tpx females'!EO$57:EO$107,MATCH($Q46,'3)tpx females'!$DE$57:$DE$107,0))</f>
        <v>345.18774955826814</v>
      </c>
      <c r="BF46" s="32">
        <f ca="1">($J46*EXP(BF$5*($N46+0.5*($O46)^2))*_xlfn.NORM.DIST((LN(($L46*EXP($K46/100*BF$5)))-LN($J46)-$N46*BF$5)/($O46*SQRT(BF$5))-$O46*SQRT(BF$5),0,1,TRUE)+$L46*EXP($K46/100*BF$5)*(1-_xlfn.NORM.DIST((LN(($L46*EXP($K46/100*BF$5)))-LN($J46)-$N46*BF$5)/($O46*SQRT(BF$5)),0,1,TRUE)))*EXP(-$F$1*BF$5)*INDEX('3)tpx females'!EP$57:EP$107,MATCH($Q46,'3)tpx females'!$DE$57:$DE$107,0))</f>
        <v>201.96775349287194</v>
      </c>
      <c r="BG46" s="32">
        <f ca="1">($J46*EXP(BG$5*($N46+0.5*($O46)^2))*_xlfn.NORM.DIST((LN(($L46*EXP($K46/100*BG$5)))-LN($J46)-$N46*BG$5)/($O46*SQRT(BG$5))-$O46*SQRT(BG$5),0,1,TRUE)+$L46*EXP($K46/100*BG$5)*(1-_xlfn.NORM.DIST((LN(($L46*EXP($K46/100*BG$5)))-LN($J46)-$N46*BG$5)/($O46*SQRT(BG$5)),0,1,TRUE)))*EXP(-$F$1*BG$5)*INDEX('3)tpx females'!EQ$57:EQ$107,MATCH($Q46,'3)tpx females'!$DE$57:$DE$107,0))</f>
        <v>107.3727119653841</v>
      </c>
      <c r="BH46" s="32">
        <f ca="1">($J46*EXP(BH$5*($N46+0.5*($O46)^2))*_xlfn.NORM.DIST((LN(($L46*EXP($K46/100*BH$5)))-LN($J46)-$N46*BH$5)/($O46*SQRT(BH$5))-$O46*SQRT(BH$5),0,1,TRUE)+$L46*EXP($K46/100*BH$5)*(1-_xlfn.NORM.DIST((LN(($L46*EXP($K46/100*BH$5)))-LN($J46)-$N46*BH$5)/($O46*SQRT(BH$5)),0,1,TRUE)))*EXP(-$F$1*BH$5)*INDEX('3)tpx females'!ER$57:ER$107,MATCH($Q46,'3)tpx females'!$DE$57:$DE$107,0))</f>
        <v>58.30874736649367</v>
      </c>
      <c r="BI46" s="32">
        <f ca="1">($J46*EXP(BI$5*($N46+0.5*($O46)^2))*_xlfn.NORM.DIST((LN(($L46*EXP($K46/100*BI$5)))-LN($J46)-$N46*BI$5)/($O46*SQRT(BI$5))-$O46*SQRT(BI$5),0,1,TRUE)+$L46*EXP($K46/100*BI$5)*(1-_xlfn.NORM.DIST((LN(($L46*EXP($K46/100*BI$5)))-LN($J46)-$N46*BI$5)/($O46*SQRT(BI$5)),0,1,TRUE)))*EXP(-$F$1*BI$5)*INDEX('3)tpx females'!ES$57:ES$107,MATCH($Q46,'3)tpx females'!$DE$57:$DE$107,0))</f>
        <v>32.74051157879132</v>
      </c>
      <c r="BJ46" s="32">
        <f ca="1">($J46*EXP(BJ$5*($N46+0.5*($O46)^2))*_xlfn.NORM.DIST((LN(($L46*EXP($K46/100*BJ$5)))-LN($J46)-$N46*BJ$5)/($O46*SQRT(BJ$5))-$O46*SQRT(BJ$5),0,1,TRUE)+$L46*EXP($K46/100*BJ$5)*(1-_xlfn.NORM.DIST((LN(($L46*EXP($K46/100*BJ$5)))-LN($J46)-$N46*BJ$5)/($O46*SQRT(BJ$5)),0,1,TRUE)))*EXP(-$F$1*BJ$5)*INDEX('3)tpx females'!ET$57:ET$107,MATCH($Q46,'3)tpx females'!$DE$57:$DE$107,0))</f>
        <v>13.786443247731958</v>
      </c>
      <c r="BK46" s="32">
        <f ca="1">($J46*EXP(BK$5*($N46+0.5*($O46)^2))*_xlfn.NORM.DIST((LN(($L46*EXP($K46/100*BK$5)))-LN($J46)-$N46*BK$5)/($O46*SQRT(BK$5))-$O46*SQRT(BK$5),0,1,TRUE)+$L46*EXP($K46/100*BK$5)*(1-_xlfn.NORM.DIST((LN(($L46*EXP($K46/100*BK$5)))-LN($J46)-$N46*BK$5)/($O46*SQRT(BK$5)),0,1,TRUE)))*EXP(-$F$1*BK$5)*INDEX('3)tpx females'!EU$57:EU$107,MATCH($Q46,'3)tpx females'!$DE$57:$DE$107,0))</f>
        <v>0</v>
      </c>
      <c r="BL46" s="32">
        <f ca="1">($J46*EXP(BL$5*($N46+0.5*($O46)^2))*_xlfn.NORM.DIST((LN(($L46*EXP($K46/100*BL$5)))-LN($J46)-$N46*BL$5)/($O46*SQRT(BL$5))-$O46*SQRT(BL$5),0,1,TRUE)+$L46*EXP($K46/100*BL$5)*(1-_xlfn.NORM.DIST((LN(($L46*EXP($K46/100*BL$5)))-LN($J46)-$N46*BL$5)/($O46*SQRT(BL$5)),0,1,TRUE)))*EXP(-$F$1*BL$5)*INDEX('3)tpx females'!EV$57:EV$107,MATCH($Q46,'3)tpx females'!$DE$57:$DE$107,0))</f>
        <v>0</v>
      </c>
      <c r="BM46" s="32">
        <f ca="1">($J46*EXP(BM$5*($N46+0.5*($O46)^2))*_xlfn.NORM.DIST((LN(($L46*EXP($K46/100*BM$5)))-LN($J46)-$N46*BM$5)/($O46*SQRT(BM$5))-$O46*SQRT(BM$5),0,1,TRUE)+$L46*EXP($K46/100*BM$5)*(1-_xlfn.NORM.DIST((LN(($L46*EXP($K46/100*BM$5)))-LN($J46)-$N46*BM$5)/($O46*SQRT(BM$5)),0,1,TRUE)))*EXP(-$F$1*BM$5)*INDEX('3)tpx females'!EW$57:EW$107,MATCH($Q46,'3)tpx females'!$DE$57:$DE$107,0))</f>
        <v>0</v>
      </c>
      <c r="BN46" s="32">
        <f ca="1">($J46*EXP(BN$5*($N46+0.5*($O46)^2))*_xlfn.NORM.DIST((LN(($L46*EXP($K46/100*BN$5)))-LN($J46)-$N46*BN$5)/($O46*SQRT(BN$5))-$O46*SQRT(BN$5),0,1,TRUE)+$L46*EXP($K46/100*BN$5)*(1-_xlfn.NORM.DIST((LN(($L46*EXP($K46/100*BN$5)))-LN($J46)-$N46*BN$5)/($O46*SQRT(BN$5)),0,1,TRUE)))*EXP(-$F$1*BN$5)*INDEX('3)tpx females'!EX$57:EX$107,MATCH($Q46,'3)tpx females'!$DE$57:$DE$107,0))</f>
        <v>0</v>
      </c>
      <c r="BO46" s="32">
        <f ca="1">($J46*EXP(BO$5*($N46+0.5*($O46)^2))*_xlfn.NORM.DIST((LN(($L46*EXP($K46/100*BO$5)))-LN($J46)-$N46*BO$5)/($O46*SQRT(BO$5))-$O46*SQRT(BO$5),0,1,TRUE)+$L46*EXP($K46/100*BO$5)*(1-_xlfn.NORM.DIST((LN(($L46*EXP($K46/100*BO$5)))-LN($J46)-$N46*BO$5)/($O46*SQRT(BO$5)),0,1,TRUE)))*EXP(-$F$1*BO$5)*INDEX('3)tpx females'!EY$57:EY$107,MATCH($Q46,'3)tpx females'!$DE$57:$DE$107,0))</f>
        <v>0</v>
      </c>
      <c r="BP46" s="32">
        <f ca="1">($J46*EXP(BP$5*($N46+0.5*($O46)^2))*_xlfn.NORM.DIST((LN(($L46*EXP($K46/100*BP$5)))-LN($J46)-$N46*BP$5)/($O46*SQRT(BP$5))-$O46*SQRT(BP$5),0,1,TRUE)+$L46*EXP($K46/100*BP$5)*(1-_xlfn.NORM.DIST((LN(($L46*EXP($K46/100*BP$5)))-LN($J46)-$N46*BP$5)/($O46*SQRT(BP$5)),0,1,TRUE)))*EXP(-$F$1*BP$5)*INDEX('3)tpx females'!EZ$57:EZ$107,MATCH($Q46,'3)tpx females'!$DE$57:$DE$107,0))</f>
        <v>0</v>
      </c>
      <c r="BQ46" s="32">
        <f ca="1">($J46*EXP(BQ$5*($N46+0.5*($O46)^2))*_xlfn.NORM.DIST((LN(($L46*EXP($K46/100*BQ$5)))-LN($J46)-$N46*BQ$5)/($O46*SQRT(BQ$5))-$O46*SQRT(BQ$5),0,1,TRUE)+$L46*EXP($K46/100*BQ$5)*(1-_xlfn.NORM.DIST((LN(($L46*EXP($K46/100*BQ$5)))-LN($J46)-$N46*BQ$5)/($O46*SQRT(BQ$5)),0,1,TRUE)))*EXP(-$F$1*BQ$5)*INDEX('3)tpx females'!FA$57:FA$107,MATCH($Q46,'3)tpx females'!$DE$57:$DE$107,0))</f>
        <v>0</v>
      </c>
      <c r="BR46" s="32">
        <f ca="1">($J46*EXP(BR$5*($N46+0.5*($O46)^2))*_xlfn.NORM.DIST((LN(($L46*EXP($K46/100*BR$5)))-LN($J46)-$N46*BR$5)/($O46*SQRT(BR$5))-$O46*SQRT(BR$5),0,1,TRUE)+$L46*EXP($K46/100*BR$5)*(1-_xlfn.NORM.DIST((LN(($L46*EXP($K46/100*BR$5)))-LN($J46)-$N46*BR$5)/($O46*SQRT(BR$5)),0,1,TRUE)))*EXP(-$F$1*BR$5)*INDEX('3)tpx females'!FB$57:FB$107,MATCH($Q46,'3)tpx females'!$DE$57:$DE$107,0))</f>
        <v>0</v>
      </c>
      <c r="BS46" s="32">
        <f ca="1">($J46*EXP(BS$5*($N46+0.5*($O46)^2))*_xlfn.NORM.DIST((LN(($L46*EXP($K46/100*BS$5)))-LN($J46)-$N46*BS$5)/($O46*SQRT(BS$5))-$O46*SQRT(BS$5),0,1,TRUE)+$L46*EXP($K46/100*BS$5)*(1-_xlfn.NORM.DIST((LN(($L46*EXP($K46/100*BS$5)))-LN($J46)-$N46*BS$5)/($O46*SQRT(BS$5)),0,1,TRUE)))*EXP(-$F$1*BS$5)*INDEX('3)tpx females'!FC$57:FC$107,MATCH($Q46,'3)tpx females'!$DE$57:$DE$107,0))</f>
        <v>0</v>
      </c>
      <c r="BT46" s="32">
        <f ca="1">($J46*EXP(BT$5*($N46+0.5*($O46)^2))*_xlfn.NORM.DIST((LN(($L46*EXP($K46/100*BT$5)))-LN($J46)-$N46*BT$5)/($O46*SQRT(BT$5))-$O46*SQRT(BT$5),0,1,TRUE)+$L46*EXP($K46/100*BT$5)*(1-_xlfn.NORM.DIST((LN(($L46*EXP($K46/100*BT$5)))-LN($J46)-$N46*BT$5)/($O46*SQRT(BT$5)),0,1,TRUE)))*EXP(-$F$1*BT$5)*INDEX('3)tpx females'!FD$57:FD$107,MATCH($Q46,'3)tpx females'!$DE$57:$DE$107,0))</f>
        <v>0</v>
      </c>
    </row>
    <row r="47" spans="2:72" x14ac:dyDescent="0.25">
      <c r="B47" s="32" t="s">
        <v>16</v>
      </c>
      <c r="C47" s="32" t="s">
        <v>14</v>
      </c>
      <c r="D47" s="49">
        <v>16785</v>
      </c>
      <c r="E47" s="32" t="s">
        <v>13</v>
      </c>
      <c r="F47" s="32" t="s">
        <v>17</v>
      </c>
      <c r="G47" s="49" t="s">
        <v>17</v>
      </c>
      <c r="H47" s="32" t="s">
        <v>17</v>
      </c>
      <c r="I47" s="32" t="s">
        <v>21</v>
      </c>
      <c r="J47" s="32">
        <v>511830</v>
      </c>
      <c r="K47" s="32">
        <v>8.9</v>
      </c>
      <c r="L47" s="32">
        <f>'3) 2016 cases'!M47*EXP('3) 2016 cases'!L47/100)</f>
        <v>157459.36162446419</v>
      </c>
      <c r="M47" s="32"/>
      <c r="N47" s="32">
        <f>INDEX('2b)Working'!$I$61:$P$61,MATCH($I47,'2b)Working'!$I$60:$P$60,0))</f>
        <v>6.639962125003708E-2</v>
      </c>
      <c r="O47" s="32">
        <f>INDEX('2b)Working'!$I$62:$P$62,MATCH($I47,'2b)Working'!$I$60:$P$60,0))</f>
        <v>4.3425056649869002E-2</v>
      </c>
      <c r="P47" s="32"/>
      <c r="Q47" s="32">
        <f t="shared" si="3"/>
        <v>72</v>
      </c>
      <c r="U47" s="32">
        <f t="shared" ca="1" si="2"/>
        <v>219532.28244233123</v>
      </c>
      <c r="W47" s="32">
        <f ca="1">($J47*EXP(W$5*($N47+0.5*($O47)^2))*_xlfn.NORM.DIST((LN(($L47*EXP($K47/100*W$5)))-LN($J47)-$N47*W$5)/($O47*SQRT(W$5))-$O47*SQRT(W$5),0,1,TRUE)+$L47*EXP($K47/100*W$5)*(1-_xlfn.NORM.DIST((LN(($L47*EXP($K47/100*W$5)))-LN($J47)-$N47*W$5)/($O47*SQRT(W$5)),0,1,TRUE)))*EXP(-$F$1*W$5)*INDEX('3)tpx females'!DG$57:DG$107,MATCH($Q47,'3)tpx females'!$DE$57:$DE$107,0))</f>
        <v>1938.9023782605245</v>
      </c>
      <c r="X47" s="32">
        <f ca="1">($J47*EXP(X$5*($N47+0.5*($O47)^2))*_xlfn.NORM.DIST((LN(($L47*EXP($K47/100*X$5)))-LN($J47)-$N47*X$5)/($O47*SQRT(X$5))-$O47*SQRT(X$5),0,1,TRUE)+$L47*EXP($K47/100*X$5)*(1-_xlfn.NORM.DIST((LN(($L47*EXP($K47/100*X$5)))-LN($J47)-$N47*X$5)/($O47*SQRT(X$5)),0,1,TRUE)))*EXP(-$F$1*X$5)*INDEX('3)tpx females'!DH$57:DH$107,MATCH($Q47,'3)tpx females'!$DE$57:$DE$107,0))</f>
        <v>2035.8652168273204</v>
      </c>
      <c r="Y47" s="32">
        <f ca="1">($J47*EXP(Y$5*($N47+0.5*($O47)^2))*_xlfn.NORM.DIST((LN(($L47*EXP($K47/100*Y$5)))-LN($J47)-$N47*Y$5)/($O47*SQRT(Y$5))-$O47*SQRT(Y$5),0,1,TRUE)+$L47*EXP($K47/100*Y$5)*(1-_xlfn.NORM.DIST((LN(($L47*EXP($K47/100*Y$5)))-LN($J47)-$N47*Y$5)/($O47*SQRT(Y$5)),0,1,TRUE)))*EXP(-$F$1*Y$5)*INDEX('3)tpx females'!DI$57:DI$107,MATCH($Q47,'3)tpx females'!$DE$57:$DE$107,0))</f>
        <v>2425.7745136421308</v>
      </c>
      <c r="Z47" s="32">
        <f ca="1">($J47*EXP(Z$5*($N47+0.5*($O47)^2))*_xlfn.NORM.DIST((LN(($L47*EXP($K47/100*Z$5)))-LN($J47)-$N47*Z$5)/($O47*SQRT(Z$5))-$O47*SQRT(Z$5),0,1,TRUE)+$L47*EXP($K47/100*Z$5)*(1-_xlfn.NORM.DIST((LN(($L47*EXP($K47/100*Z$5)))-LN($J47)-$N47*Z$5)/($O47*SQRT(Z$5)),0,1,TRUE)))*EXP(-$F$1*Z$5)*INDEX('3)tpx females'!DJ$57:DJ$107,MATCH($Q47,'3)tpx females'!$DE$57:$DE$107,0))</f>
        <v>2415.2992475320502</v>
      </c>
      <c r="AA47" s="32">
        <f ca="1">($J47*EXP(AA$5*($N47+0.5*($O47)^2))*_xlfn.NORM.DIST((LN(($L47*EXP($K47/100*AA$5)))-LN($J47)-$N47*AA$5)/($O47*SQRT(AA$5))-$O47*SQRT(AA$5),0,1,TRUE)+$L47*EXP($K47/100*AA$5)*(1-_xlfn.NORM.DIST((LN(($L47*EXP($K47/100*AA$5)))-LN($J47)-$N47*AA$5)/($O47*SQRT(AA$5)),0,1,TRUE)))*EXP(-$F$1*AA$5)*INDEX('3)tpx females'!DK$57:DK$107,MATCH($Q47,'3)tpx females'!$DE$57:$DE$107,0))</f>
        <v>2688.9191496553854</v>
      </c>
      <c r="AB47" s="32">
        <f ca="1">($J47*EXP(AB$5*($N47+0.5*($O47)^2))*_xlfn.NORM.DIST((LN(($L47*EXP($K47/100*AB$5)))-LN($J47)-$N47*AB$5)/($O47*SQRT(AB$5))-$O47*SQRT(AB$5),0,1,TRUE)+$L47*EXP($K47/100*AB$5)*(1-_xlfn.NORM.DIST((LN(($L47*EXP($K47/100*AB$5)))-LN($J47)-$N47*AB$5)/($O47*SQRT(AB$5)),0,1,TRUE)))*EXP(-$F$1*AB$5)*INDEX('3)tpx females'!DL$57:DL$107,MATCH($Q47,'3)tpx females'!$DE$57:$DE$107,0))</f>
        <v>3133.7366300802582</v>
      </c>
      <c r="AC47" s="32">
        <f ca="1">($J47*EXP(AC$5*($N47+0.5*($O47)^2))*_xlfn.NORM.DIST((LN(($L47*EXP($K47/100*AC$5)))-LN($J47)-$N47*AC$5)/($O47*SQRT(AC$5))-$O47*SQRT(AC$5),0,1,TRUE)+$L47*EXP($K47/100*AC$5)*(1-_xlfn.NORM.DIST((LN(($L47*EXP($K47/100*AC$5)))-LN($J47)-$N47*AC$5)/($O47*SQRT(AC$5)),0,1,TRUE)))*EXP(-$F$1*AC$5)*INDEX('3)tpx females'!DM$57:DM$107,MATCH($Q47,'3)tpx females'!$DE$57:$DE$107,0))</f>
        <v>3403.4616135854608</v>
      </c>
      <c r="AD47" s="32">
        <f ca="1">($J47*EXP(AD$5*($N47+0.5*($O47)^2))*_xlfn.NORM.DIST((LN(($L47*EXP($K47/100*AD$5)))-LN($J47)-$N47*AD$5)/($O47*SQRT(AD$5))-$O47*SQRT(AD$5),0,1,TRUE)+$L47*EXP($K47/100*AD$5)*(1-_xlfn.NORM.DIST((LN(($L47*EXP($K47/100*AD$5)))-LN($J47)-$N47*AD$5)/($O47*SQRT(AD$5)),0,1,TRUE)))*EXP(-$F$1*AD$5)*INDEX('3)tpx females'!DN$57:DN$107,MATCH($Q47,'3)tpx females'!$DE$57:$DE$107,0))</f>
        <v>3752.4718403771908</v>
      </c>
      <c r="AE47" s="32">
        <f ca="1">($J47*EXP(AE$5*($N47+0.5*($O47)^2))*_xlfn.NORM.DIST((LN(($L47*EXP($K47/100*AE$5)))-LN($J47)-$N47*AE$5)/($O47*SQRT(AE$5))-$O47*SQRT(AE$5),0,1,TRUE)+$L47*EXP($K47/100*AE$5)*(1-_xlfn.NORM.DIST((LN(($L47*EXP($K47/100*AE$5)))-LN($J47)-$N47*AE$5)/($O47*SQRT(AE$5)),0,1,TRUE)))*EXP(-$F$1*AE$5)*INDEX('3)tpx females'!DO$57:DO$107,MATCH($Q47,'3)tpx females'!$DE$57:$DE$107,0))</f>
        <v>4492.4310396288092</v>
      </c>
      <c r="AF47" s="32">
        <f ca="1">($J47*EXP(AF$5*($N47+0.5*($O47)^2))*_xlfn.NORM.DIST((LN(($L47*EXP($K47/100*AF$5)))-LN($J47)-$N47*AF$5)/($O47*SQRT(AF$5))-$O47*SQRT(AF$5),0,1,TRUE)+$L47*EXP($K47/100*AF$5)*(1-_xlfn.NORM.DIST((LN(($L47*EXP($K47/100*AF$5)))-LN($J47)-$N47*AF$5)/($O47*SQRT(AF$5)),0,1,TRUE)))*EXP(-$F$1*AF$5)*INDEX('3)tpx females'!DP$57:DP$107,MATCH($Q47,'3)tpx females'!$DE$57:$DE$107,0))</f>
        <v>5083.6427073245313</v>
      </c>
      <c r="AG47" s="32">
        <f ca="1">($J47*EXP(AG$5*($N47+0.5*($O47)^2))*_xlfn.NORM.DIST((LN(($L47*EXP($K47/100*AG$5)))-LN($J47)-$N47*AG$5)/($O47*SQRT(AG$5))-$O47*SQRT(AG$5),0,1,TRUE)+$L47*EXP($K47/100*AG$5)*(1-_xlfn.NORM.DIST((LN(($L47*EXP($K47/100*AG$5)))-LN($J47)-$N47*AG$5)/($O47*SQRT(AG$5)),0,1,TRUE)))*EXP(-$F$1*AG$5)*INDEX('3)tpx females'!DQ$57:DQ$107,MATCH($Q47,'3)tpx females'!$DE$57:$DE$107,0))</f>
        <v>5936.1774195157332</v>
      </c>
      <c r="AH47" s="32">
        <f ca="1">($J47*EXP(AH$5*($N47+0.5*($O47)^2))*_xlfn.NORM.DIST((LN(($L47*EXP($K47/100*AH$5)))-LN($J47)-$N47*AH$5)/($O47*SQRT(AH$5))-$O47*SQRT(AH$5),0,1,TRUE)+$L47*EXP($K47/100*AH$5)*(1-_xlfn.NORM.DIST((LN(($L47*EXP($K47/100*AH$5)))-LN($J47)-$N47*AH$5)/($O47*SQRT(AH$5)),0,1,TRUE)))*EXP(-$F$1*AH$5)*INDEX('3)tpx females'!DR$57:DR$107,MATCH($Q47,'3)tpx females'!$DE$57:$DE$107,0))</f>
        <v>6646.6575313950925</v>
      </c>
      <c r="AI47" s="32">
        <f ca="1">($J47*EXP(AI$5*($N47+0.5*($O47)^2))*_xlfn.NORM.DIST((LN(($L47*EXP($K47/100*AI$5)))-LN($J47)-$N47*AI$5)/($O47*SQRT(AI$5))-$O47*SQRT(AI$5),0,1,TRUE)+$L47*EXP($K47/100*AI$5)*(1-_xlfn.NORM.DIST((LN(($L47*EXP($K47/100*AI$5)))-LN($J47)-$N47*AI$5)/($O47*SQRT(AI$5)),0,1,TRUE)))*EXP(-$F$1*AI$5)*INDEX('3)tpx females'!DS$57:DS$107,MATCH($Q47,'3)tpx females'!$DE$57:$DE$107,0))</f>
        <v>7041.2888823951507</v>
      </c>
      <c r="AJ47" s="32">
        <f ca="1">($J47*EXP(AJ$5*($N47+0.5*($O47)^2))*_xlfn.NORM.DIST((LN(($L47*EXP($K47/100*AJ$5)))-LN($J47)-$N47*AJ$5)/($O47*SQRT(AJ$5))-$O47*SQRT(AJ$5),0,1,TRUE)+$L47*EXP($K47/100*AJ$5)*(1-_xlfn.NORM.DIST((LN(($L47*EXP($K47/100*AJ$5)))-LN($J47)-$N47*AJ$5)/($O47*SQRT(AJ$5)),0,1,TRUE)))*EXP(-$F$1*AJ$5)*INDEX('3)tpx females'!DT$57:DT$107,MATCH($Q47,'3)tpx females'!$DE$57:$DE$107,0))</f>
        <v>8004.1040352963228</v>
      </c>
      <c r="AK47" s="32">
        <f ca="1">($J47*EXP(AK$5*($N47+0.5*($O47)^2))*_xlfn.NORM.DIST((LN(($L47*EXP($K47/100*AK$5)))-LN($J47)-$N47*AK$5)/($O47*SQRT(AK$5))-$O47*SQRT(AK$5),0,1,TRUE)+$L47*EXP($K47/100*AK$5)*(1-_xlfn.NORM.DIST((LN(($L47*EXP($K47/100*AK$5)))-LN($J47)-$N47*AK$5)/($O47*SQRT(AK$5)),0,1,TRUE)))*EXP(-$F$1*AK$5)*INDEX('3)tpx females'!DU$57:DU$107,MATCH($Q47,'3)tpx females'!$DE$57:$DE$107,0))</f>
        <v>9297.1403998357491</v>
      </c>
      <c r="AL47" s="32">
        <f ca="1">($J47*EXP(AL$5*($N47+0.5*($O47)^2))*_xlfn.NORM.DIST((LN(($L47*EXP($K47/100*AL$5)))-LN($J47)-$N47*AL$5)/($O47*SQRT(AL$5))-$O47*SQRT(AL$5),0,1,TRUE)+$L47*EXP($K47/100*AL$5)*(1-_xlfn.NORM.DIST((LN(($L47*EXP($K47/100*AL$5)))-LN($J47)-$N47*AL$5)/($O47*SQRT(AL$5)),0,1,TRUE)))*EXP(-$F$1*AL$5)*INDEX('3)tpx females'!DV$57:DV$107,MATCH($Q47,'3)tpx females'!$DE$57:$DE$107,0))</f>
        <v>9957.1590428359923</v>
      </c>
      <c r="AM47" s="32">
        <f ca="1">($J47*EXP(AM$5*($N47+0.5*($O47)^2))*_xlfn.NORM.DIST((LN(($L47*EXP($K47/100*AM$5)))-LN($J47)-$N47*AM$5)/($O47*SQRT(AM$5))-$O47*SQRT(AM$5),0,1,TRUE)+$L47*EXP($K47/100*AM$5)*(1-_xlfn.NORM.DIST((LN(($L47*EXP($K47/100*AM$5)))-LN($J47)-$N47*AM$5)/($O47*SQRT(AM$5)),0,1,TRUE)))*EXP(-$F$1*AM$5)*INDEX('3)tpx females'!DW$57:DW$107,MATCH($Q47,'3)tpx females'!$DE$57:$DE$107,0))</f>
        <v>10909.524404688571</v>
      </c>
      <c r="AN47" s="32">
        <f ca="1">($J47*EXP(AN$5*($N47+0.5*($O47)^2))*_xlfn.NORM.DIST((LN(($L47*EXP($K47/100*AN$5)))-LN($J47)-$N47*AN$5)/($O47*SQRT(AN$5))-$O47*SQRT(AN$5),0,1,TRUE)+$L47*EXP($K47/100*AN$5)*(1-_xlfn.NORM.DIST((LN(($L47*EXP($K47/100*AN$5)))-LN($J47)-$N47*AN$5)/($O47*SQRT(AN$5)),0,1,TRUE)))*EXP(-$F$1*AN$5)*INDEX('3)tpx females'!DX$57:DX$107,MATCH($Q47,'3)tpx females'!$DE$57:$DE$107,0))</f>
        <v>12438.752229656828</v>
      </c>
      <c r="AO47" s="32">
        <f ca="1">($J47*EXP(AO$5*($N47+0.5*($O47)^2))*_xlfn.NORM.DIST((LN(($L47*EXP($K47/100*AO$5)))-LN($J47)-$N47*AO$5)/($O47*SQRT(AO$5))-$O47*SQRT(AO$5),0,1,TRUE)+$L47*EXP($K47/100*AO$5)*(1-_xlfn.NORM.DIST((LN(($L47*EXP($K47/100*AO$5)))-LN($J47)-$N47*AO$5)/($O47*SQRT(AO$5)),0,1,TRUE)))*EXP(-$F$1*AO$5)*INDEX('3)tpx females'!DY$57:DY$107,MATCH($Q47,'3)tpx females'!$DE$57:$DE$107,0))</f>
        <v>12970.058137450867</v>
      </c>
      <c r="AP47" s="32">
        <f ca="1">($J47*EXP(AP$5*($N47+0.5*($O47)^2))*_xlfn.NORM.DIST((LN(($L47*EXP($K47/100*AP$5)))-LN($J47)-$N47*AP$5)/($O47*SQRT(AP$5))-$O47*SQRT(AP$5),0,1,TRUE)+$L47*EXP($K47/100*AP$5)*(1-_xlfn.NORM.DIST((LN(($L47*EXP($K47/100*AP$5)))-LN($J47)-$N47*AP$5)/($O47*SQRT(AP$5)),0,1,TRUE)))*EXP(-$F$1*AP$5)*INDEX('3)tpx females'!DZ$57:DZ$107,MATCH($Q47,'3)tpx females'!$DE$57:$DE$107,0))</f>
        <v>12686.330852566911</v>
      </c>
      <c r="AQ47" s="32">
        <f ca="1">($J47*EXP(AQ$5*($N47+0.5*($O47)^2))*_xlfn.NORM.DIST((LN(($L47*EXP($K47/100*AQ$5)))-LN($J47)-$N47*AQ$5)/($O47*SQRT(AQ$5))-$O47*SQRT(AQ$5),0,1,TRUE)+$L47*EXP($K47/100*AQ$5)*(1-_xlfn.NORM.DIST((LN(($L47*EXP($K47/100*AQ$5)))-LN($J47)-$N47*AQ$5)/($O47*SQRT(AQ$5)),0,1,TRUE)))*EXP(-$F$1*AQ$5)*INDEX('3)tpx females'!EA$57:EA$107,MATCH($Q47,'3)tpx females'!$DE$57:$DE$107,0))</f>
        <v>12444.043510507281</v>
      </c>
      <c r="AR47" s="32">
        <f ca="1">($J47*EXP(AR$5*($N47+0.5*($O47)^2))*_xlfn.NORM.DIST((LN(($L47*EXP($K47/100*AR$5)))-LN($J47)-$N47*AR$5)/($O47*SQRT(AR$5))-$O47*SQRT(AR$5),0,1,TRUE)+$L47*EXP($K47/100*AR$5)*(1-_xlfn.NORM.DIST((LN(($L47*EXP($K47/100*AR$5)))-LN($J47)-$N47*AR$5)/($O47*SQRT(AR$5)),0,1,TRUE)))*EXP(-$F$1*AR$5)*INDEX('3)tpx females'!EB$57:EB$107,MATCH($Q47,'3)tpx females'!$DE$57:$DE$107,0))</f>
        <v>12209.079189139298</v>
      </c>
      <c r="AS47" s="32">
        <f ca="1">($J47*EXP(AS$5*($N47+0.5*($O47)^2))*_xlfn.NORM.DIST((LN(($L47*EXP($K47/100*AS$5)))-LN($J47)-$N47*AS$5)/($O47*SQRT(AS$5))-$O47*SQRT(AS$5),0,1,TRUE)+$L47*EXP($K47/100*AS$5)*(1-_xlfn.NORM.DIST((LN(($L47*EXP($K47/100*AS$5)))-LN($J47)-$N47*AS$5)/($O47*SQRT(AS$5)),0,1,TRUE)))*EXP(-$F$1*AS$5)*INDEX('3)tpx females'!EC$57:EC$107,MATCH($Q47,'3)tpx females'!$DE$57:$DE$107,0))</f>
        <v>12148.76224653861</v>
      </c>
      <c r="AT47" s="32">
        <f ca="1">($J47*EXP(AT$5*($N47+0.5*($O47)^2))*_xlfn.NORM.DIST((LN(($L47*EXP($K47/100*AT$5)))-LN($J47)-$N47*AT$5)/($O47*SQRT(AT$5))-$O47*SQRT(AT$5),0,1,TRUE)+$L47*EXP($K47/100*AT$5)*(1-_xlfn.NORM.DIST((LN(($L47*EXP($K47/100*AT$5)))-LN($J47)-$N47*AT$5)/($O47*SQRT(AT$5)),0,1,TRUE)))*EXP(-$F$1*AT$5)*INDEX('3)tpx females'!ED$57:ED$107,MATCH($Q47,'3)tpx females'!$DE$57:$DE$107,0))</f>
        <v>11062.189958260171</v>
      </c>
      <c r="AU47" s="32">
        <f ca="1">($J47*EXP(AU$5*($N47+0.5*($O47)^2))*_xlfn.NORM.DIST((LN(($L47*EXP($K47/100*AU$5)))-LN($J47)-$N47*AU$5)/($O47*SQRT(AU$5))-$O47*SQRT(AU$5),0,1,TRUE)+$L47*EXP($K47/100*AU$5)*(1-_xlfn.NORM.DIST((LN(($L47*EXP($K47/100*AU$5)))-LN($J47)-$N47*AU$5)/($O47*SQRT(AU$5)),0,1,TRUE)))*EXP(-$F$1*AU$5)*INDEX('3)tpx females'!EE$57:EE$107,MATCH($Q47,'3)tpx females'!$DE$57:$DE$107,0))</f>
        <v>9949.14678693524</v>
      </c>
      <c r="AV47" s="32">
        <f ca="1">($J47*EXP(AV$5*($N47+0.5*($O47)^2))*_xlfn.NORM.DIST((LN(($L47*EXP($K47/100*AV$5)))-LN($J47)-$N47*AV$5)/($O47*SQRT(AV$5))-$O47*SQRT(AV$5),0,1,TRUE)+$L47*EXP($K47/100*AV$5)*(1-_xlfn.NORM.DIST((LN(($L47*EXP($K47/100*AV$5)))-LN($J47)-$N47*AV$5)/($O47*SQRT(AV$5)),0,1,TRUE)))*EXP(-$F$1*AV$5)*INDEX('3)tpx females'!EF$57:EF$107,MATCH($Q47,'3)tpx females'!$DE$57:$DE$107,0))</f>
        <v>8620.5568026376677</v>
      </c>
      <c r="AW47" s="32">
        <f ca="1">($J47*EXP(AW$5*($N47+0.5*($O47)^2))*_xlfn.NORM.DIST((LN(($L47*EXP($K47/100*AW$5)))-LN($J47)-$N47*AW$5)/($O47*SQRT(AW$5))-$O47*SQRT(AW$5),0,1,TRUE)+$L47*EXP($K47/100*AW$5)*(1-_xlfn.NORM.DIST((LN(($L47*EXP($K47/100*AW$5)))-LN($J47)-$N47*AW$5)/($O47*SQRT(AW$5)),0,1,TRUE)))*EXP(-$F$1*AW$5)*INDEX('3)tpx females'!EG$57:EG$107,MATCH($Q47,'3)tpx females'!$DE$57:$DE$107,0))</f>
        <v>7160.7870176092747</v>
      </c>
      <c r="AX47" s="32">
        <f ca="1">($J47*EXP(AX$5*($N47+0.5*($O47)^2))*_xlfn.NORM.DIST((LN(($L47*EXP($K47/100*AX$5)))-LN($J47)-$N47*AX$5)/($O47*SQRT(AX$5))-$O47*SQRT(AX$5),0,1,TRUE)+$L47*EXP($K47/100*AX$5)*(1-_xlfn.NORM.DIST((LN(($L47*EXP($K47/100*AX$5)))-LN($J47)-$N47*AX$5)/($O47*SQRT(AX$5)),0,1,TRUE)))*EXP(-$F$1*AX$5)*INDEX('3)tpx females'!EH$57:EH$107,MATCH($Q47,'3)tpx females'!$DE$57:$DE$107,0))</f>
        <v>5694.926045542361</v>
      </c>
      <c r="AY47" s="32">
        <f ca="1">($J47*EXP(AY$5*($N47+0.5*($O47)^2))*_xlfn.NORM.DIST((LN(($L47*EXP($K47/100*AY$5)))-LN($J47)-$N47*AY$5)/($O47*SQRT(AY$5))-$O47*SQRT(AY$5),0,1,TRUE)+$L47*EXP($K47/100*AY$5)*(1-_xlfn.NORM.DIST((LN(($L47*EXP($K47/100*AY$5)))-LN($J47)-$N47*AY$5)/($O47*SQRT(AY$5)),0,1,TRUE)))*EXP(-$F$1*AY$5)*INDEX('3)tpx females'!EI$57:EI$107,MATCH($Q47,'3)tpx females'!$DE$57:$DE$107,0))</f>
        <v>4341.2020863921853</v>
      </c>
      <c r="AZ47" s="32">
        <f ca="1">($J47*EXP(AZ$5*($N47+0.5*($O47)^2))*_xlfn.NORM.DIST((LN(($L47*EXP($K47/100*AZ$5)))-LN($J47)-$N47*AZ$5)/($O47*SQRT(AZ$5))-$O47*SQRT(AZ$5),0,1,TRUE)+$L47*EXP($K47/100*AZ$5)*(1-_xlfn.NORM.DIST((LN(($L47*EXP($K47/100*AZ$5)))-LN($J47)-$N47*AZ$5)/($O47*SQRT(AZ$5)),0,1,TRUE)))*EXP(-$F$1*AZ$5)*INDEX('3)tpx females'!EJ$57:EJ$107,MATCH($Q47,'3)tpx females'!$DE$57:$DE$107,0))</f>
        <v>3144.2911375447661</v>
      </c>
      <c r="BA47" s="32">
        <f ca="1">($J47*EXP(BA$5*($N47+0.5*($O47)^2))*_xlfn.NORM.DIST((LN(($L47*EXP($K47/100*BA$5)))-LN($J47)-$N47*BA$5)/($O47*SQRT(BA$5))-$O47*SQRT(BA$5),0,1,TRUE)+$L47*EXP($K47/100*BA$5)*(1-_xlfn.NORM.DIST((LN(($L47*EXP($K47/100*BA$5)))-LN($J47)-$N47*BA$5)/($O47*SQRT(BA$5)),0,1,TRUE)))*EXP(-$F$1*BA$5)*INDEX('3)tpx females'!EK$57:EK$107,MATCH($Q47,'3)tpx females'!$DE$57:$DE$107,0))</f>
        <v>2154.8178799845505</v>
      </c>
      <c r="BB47" s="32">
        <f ca="1">($J47*EXP(BB$5*($N47+0.5*($O47)^2))*_xlfn.NORM.DIST((LN(($L47*EXP($K47/100*BB$5)))-LN($J47)-$N47*BB$5)/($O47*SQRT(BB$5))-$O47*SQRT(BB$5),0,1,TRUE)+$L47*EXP($K47/100*BB$5)*(1-_xlfn.NORM.DIST((LN(($L47*EXP($K47/100*BB$5)))-LN($J47)-$N47*BB$5)/($O47*SQRT(BB$5)),0,1,TRUE)))*EXP(-$F$1*BB$5)*INDEX('3)tpx females'!EL$57:EL$107,MATCH($Q47,'3)tpx females'!$DE$57:$DE$107,0))</f>
        <v>1408.7075165285573</v>
      </c>
      <c r="BC47" s="32">
        <f ca="1">($J47*EXP(BC$5*($N47+0.5*($O47)^2))*_xlfn.NORM.DIST((LN(($L47*EXP($K47/100*BC$5)))-LN($J47)-$N47*BC$5)/($O47*SQRT(BC$5))-$O47*SQRT(BC$5),0,1,TRUE)+$L47*EXP($K47/100*BC$5)*(1-_xlfn.NORM.DIST((LN(($L47*EXP($K47/100*BC$5)))-LN($J47)-$N47*BC$5)/($O47*SQRT(BC$5)),0,1,TRUE)))*EXP(-$F$1*BC$5)*INDEX('3)tpx females'!EM$57:EM$107,MATCH($Q47,'3)tpx females'!$DE$57:$DE$107,0))</f>
        <v>871.14858623131954</v>
      </c>
      <c r="BD47" s="32">
        <f ca="1">($J47*EXP(BD$5*($N47+0.5*($O47)^2))*_xlfn.NORM.DIST((LN(($L47*EXP($K47/100*BD$5)))-LN($J47)-$N47*BD$5)/($O47*SQRT(BD$5))-$O47*SQRT(BD$5),0,1,TRUE)+$L47*EXP($K47/100*BD$5)*(1-_xlfn.NORM.DIST((LN(($L47*EXP($K47/100*BD$5)))-LN($J47)-$N47*BD$5)/($O47*SQRT(BD$5)),0,1,TRUE)))*EXP(-$F$1*BD$5)*INDEX('3)tpx females'!EN$57:EN$107,MATCH($Q47,'3)tpx females'!$DE$57:$DE$107,0))</f>
        <v>514.18274756222036</v>
      </c>
      <c r="BE47" s="32">
        <f ca="1">($J47*EXP(BE$5*($N47+0.5*($O47)^2))*_xlfn.NORM.DIST((LN(($L47*EXP($K47/100*BE$5)))-LN($J47)-$N47*BE$5)/($O47*SQRT(BE$5))-$O47*SQRT(BE$5),0,1,TRUE)+$L47*EXP($K47/100*BE$5)*(1-_xlfn.NORM.DIST((LN(($L47*EXP($K47/100*BE$5)))-LN($J47)-$N47*BE$5)/($O47*SQRT(BE$5)),0,1,TRUE)))*EXP(-$F$1*BE$5)*INDEX('3)tpx females'!EO$57:EO$107,MATCH($Q47,'3)tpx females'!$DE$57:$DE$107,0))</f>
        <v>276.51891060225148</v>
      </c>
      <c r="BF47" s="32">
        <f ca="1">($J47*EXP(BF$5*($N47+0.5*($O47)^2))*_xlfn.NORM.DIST((LN(($L47*EXP($K47/100*BF$5)))-LN($J47)-$N47*BF$5)/($O47*SQRT(BF$5))-$O47*SQRT(BF$5),0,1,TRUE)+$L47*EXP($K47/100*BF$5)*(1-_xlfn.NORM.DIST((LN(($L47*EXP($K47/100*BF$5)))-LN($J47)-$N47*BF$5)/($O47*SQRT(BF$5)),0,1,TRUE)))*EXP(-$F$1*BF$5)*INDEX('3)tpx females'!EP$57:EP$107,MATCH($Q47,'3)tpx females'!$DE$57:$DE$107,0))</f>
        <v>151.65325159426314</v>
      </c>
      <c r="BG47" s="32">
        <f ca="1">($J47*EXP(BG$5*($N47+0.5*($O47)^2))*_xlfn.NORM.DIST((LN(($L47*EXP($K47/100*BG$5)))-LN($J47)-$N47*BG$5)/($O47*SQRT(BG$5))-$O47*SQRT(BG$5),0,1,TRUE)+$L47*EXP($K47/100*BG$5)*(1-_xlfn.NORM.DIST((LN(($L47*EXP($K47/100*BG$5)))-LN($J47)-$N47*BG$5)/($O47*SQRT(BG$5)),0,1,TRUE)))*EXP(-$F$1*BG$5)*INDEX('3)tpx females'!EQ$57:EQ$107,MATCH($Q47,'3)tpx females'!$DE$57:$DE$107,0))</f>
        <v>85.762303262180808</v>
      </c>
      <c r="BH47" s="32">
        <f ca="1">($J47*EXP(BH$5*($N47+0.5*($O47)^2))*_xlfn.NORM.DIST((LN(($L47*EXP($K47/100*BH$5)))-LN($J47)-$N47*BH$5)/($O47*SQRT(BH$5))-$O47*SQRT(BH$5),0,1,TRUE)+$L47*EXP($K47/100*BH$5)*(1-_xlfn.NORM.DIST((LN(($L47*EXP($K47/100*BH$5)))-LN($J47)-$N47*BH$5)/($O47*SQRT(BH$5)),0,1,TRUE)))*EXP(-$F$1*BH$5)*INDEX('3)tpx females'!ER$57:ER$107,MATCH($Q47,'3)tpx females'!$DE$57:$DE$107,0))</f>
        <v>36.809192908148589</v>
      </c>
      <c r="BI47" s="32">
        <f ca="1">($J47*EXP(BI$5*($N47+0.5*($O47)^2))*_xlfn.NORM.DIST((LN(($L47*EXP($K47/100*BI$5)))-LN($J47)-$N47*BI$5)/($O47*SQRT(BI$5))-$O47*SQRT(BI$5),0,1,TRUE)+$L47*EXP($K47/100*BI$5)*(1-_xlfn.NORM.DIST((LN(($L47*EXP($K47/100*BI$5)))-LN($J47)-$N47*BI$5)/($O47*SQRT(BI$5)),0,1,TRUE)))*EXP(-$F$1*BI$5)*INDEX('3)tpx females'!ES$57:ES$107,MATCH($Q47,'3)tpx females'!$DE$57:$DE$107,0))</f>
        <v>0</v>
      </c>
      <c r="BJ47" s="32">
        <f ca="1">($J47*EXP(BJ$5*($N47+0.5*($O47)^2))*_xlfn.NORM.DIST((LN(($L47*EXP($K47/100*BJ$5)))-LN($J47)-$N47*BJ$5)/($O47*SQRT(BJ$5))-$O47*SQRT(BJ$5),0,1,TRUE)+$L47*EXP($K47/100*BJ$5)*(1-_xlfn.NORM.DIST((LN(($L47*EXP($K47/100*BJ$5)))-LN($J47)-$N47*BJ$5)/($O47*SQRT(BJ$5)),0,1,TRUE)))*EXP(-$F$1*BJ$5)*INDEX('3)tpx females'!ET$57:ET$107,MATCH($Q47,'3)tpx females'!$DE$57:$DE$107,0))</f>
        <v>0</v>
      </c>
      <c r="BK47" s="32">
        <f ca="1">($J47*EXP(BK$5*($N47+0.5*($O47)^2))*_xlfn.NORM.DIST((LN(($L47*EXP($K47/100*BK$5)))-LN($J47)-$N47*BK$5)/($O47*SQRT(BK$5))-$O47*SQRT(BK$5),0,1,TRUE)+$L47*EXP($K47/100*BK$5)*(1-_xlfn.NORM.DIST((LN(($L47*EXP($K47/100*BK$5)))-LN($J47)-$N47*BK$5)/($O47*SQRT(BK$5)),0,1,TRUE)))*EXP(-$F$1*BK$5)*INDEX('3)tpx females'!EU$57:EU$107,MATCH($Q47,'3)tpx females'!$DE$57:$DE$107,0))</f>
        <v>0</v>
      </c>
      <c r="BL47" s="32">
        <f ca="1">($J47*EXP(BL$5*($N47+0.5*($O47)^2))*_xlfn.NORM.DIST((LN(($L47*EXP($K47/100*BL$5)))-LN($J47)-$N47*BL$5)/($O47*SQRT(BL$5))-$O47*SQRT(BL$5),0,1,TRUE)+$L47*EXP($K47/100*BL$5)*(1-_xlfn.NORM.DIST((LN(($L47*EXP($K47/100*BL$5)))-LN($J47)-$N47*BL$5)/($O47*SQRT(BL$5)),0,1,TRUE)))*EXP(-$F$1*BL$5)*INDEX('3)tpx females'!EV$57:EV$107,MATCH($Q47,'3)tpx females'!$DE$57:$DE$107,0))</f>
        <v>0</v>
      </c>
      <c r="BM47" s="32">
        <f ca="1">($J47*EXP(BM$5*($N47+0.5*($O47)^2))*_xlfn.NORM.DIST((LN(($L47*EXP($K47/100*BM$5)))-LN($J47)-$N47*BM$5)/($O47*SQRT(BM$5))-$O47*SQRT(BM$5),0,1,TRUE)+$L47*EXP($K47/100*BM$5)*(1-_xlfn.NORM.DIST((LN(($L47*EXP($K47/100*BM$5)))-LN($J47)-$N47*BM$5)/($O47*SQRT(BM$5)),0,1,TRUE)))*EXP(-$F$1*BM$5)*INDEX('3)tpx females'!EW$57:EW$107,MATCH($Q47,'3)tpx females'!$DE$57:$DE$107,0))</f>
        <v>0</v>
      </c>
      <c r="BN47" s="32">
        <f ca="1">($J47*EXP(BN$5*($N47+0.5*($O47)^2))*_xlfn.NORM.DIST((LN(($L47*EXP($K47/100*BN$5)))-LN($J47)-$N47*BN$5)/($O47*SQRT(BN$5))-$O47*SQRT(BN$5),0,1,TRUE)+$L47*EXP($K47/100*BN$5)*(1-_xlfn.NORM.DIST((LN(($L47*EXP($K47/100*BN$5)))-LN($J47)-$N47*BN$5)/($O47*SQRT(BN$5)),0,1,TRUE)))*EXP(-$F$1*BN$5)*INDEX('3)tpx females'!EX$57:EX$107,MATCH($Q47,'3)tpx females'!$DE$57:$DE$107,0))</f>
        <v>0</v>
      </c>
      <c r="BO47" s="32">
        <f ca="1">($J47*EXP(BO$5*($N47+0.5*($O47)^2))*_xlfn.NORM.DIST((LN(($L47*EXP($K47/100*BO$5)))-LN($J47)-$N47*BO$5)/($O47*SQRT(BO$5))-$O47*SQRT(BO$5),0,1,TRUE)+$L47*EXP($K47/100*BO$5)*(1-_xlfn.NORM.DIST((LN(($L47*EXP($K47/100*BO$5)))-LN($J47)-$N47*BO$5)/($O47*SQRT(BO$5)),0,1,TRUE)))*EXP(-$F$1*BO$5)*INDEX('3)tpx females'!EY$57:EY$107,MATCH($Q47,'3)tpx females'!$DE$57:$DE$107,0))</f>
        <v>0</v>
      </c>
      <c r="BP47" s="32">
        <f ca="1">($J47*EXP(BP$5*($N47+0.5*($O47)^2))*_xlfn.NORM.DIST((LN(($L47*EXP($K47/100*BP$5)))-LN($J47)-$N47*BP$5)/($O47*SQRT(BP$5))-$O47*SQRT(BP$5),0,1,TRUE)+$L47*EXP($K47/100*BP$5)*(1-_xlfn.NORM.DIST((LN(($L47*EXP($K47/100*BP$5)))-LN($J47)-$N47*BP$5)/($O47*SQRT(BP$5)),0,1,TRUE)))*EXP(-$F$1*BP$5)*INDEX('3)tpx females'!EZ$57:EZ$107,MATCH($Q47,'3)tpx females'!$DE$57:$DE$107,0))</f>
        <v>0</v>
      </c>
      <c r="BQ47" s="32">
        <f ca="1">($J47*EXP(BQ$5*($N47+0.5*($O47)^2))*_xlfn.NORM.DIST((LN(($L47*EXP($K47/100*BQ$5)))-LN($J47)-$N47*BQ$5)/($O47*SQRT(BQ$5))-$O47*SQRT(BQ$5),0,1,TRUE)+$L47*EXP($K47/100*BQ$5)*(1-_xlfn.NORM.DIST((LN(($L47*EXP($K47/100*BQ$5)))-LN($J47)-$N47*BQ$5)/($O47*SQRT(BQ$5)),0,1,TRUE)))*EXP(-$F$1*BQ$5)*INDEX('3)tpx females'!FA$57:FA$107,MATCH($Q47,'3)tpx females'!$DE$57:$DE$107,0))</f>
        <v>0</v>
      </c>
      <c r="BR47" s="32">
        <f ca="1">($J47*EXP(BR$5*($N47+0.5*($O47)^2))*_xlfn.NORM.DIST((LN(($L47*EXP($K47/100*BR$5)))-LN($J47)-$N47*BR$5)/($O47*SQRT(BR$5))-$O47*SQRT(BR$5),0,1,TRUE)+$L47*EXP($K47/100*BR$5)*(1-_xlfn.NORM.DIST((LN(($L47*EXP($K47/100*BR$5)))-LN($J47)-$N47*BR$5)/($O47*SQRT(BR$5)),0,1,TRUE)))*EXP(-$F$1*BR$5)*INDEX('3)tpx females'!FB$57:FB$107,MATCH($Q47,'3)tpx females'!$DE$57:$DE$107,0))</f>
        <v>0</v>
      </c>
      <c r="BS47" s="32">
        <f ca="1">($J47*EXP(BS$5*($N47+0.5*($O47)^2))*_xlfn.NORM.DIST((LN(($L47*EXP($K47/100*BS$5)))-LN($J47)-$N47*BS$5)/($O47*SQRT(BS$5))-$O47*SQRT(BS$5),0,1,TRUE)+$L47*EXP($K47/100*BS$5)*(1-_xlfn.NORM.DIST((LN(($L47*EXP($K47/100*BS$5)))-LN($J47)-$N47*BS$5)/($O47*SQRT(BS$5)),0,1,TRUE)))*EXP(-$F$1*BS$5)*INDEX('3)tpx females'!FC$57:FC$107,MATCH($Q47,'3)tpx females'!$DE$57:$DE$107,0))</f>
        <v>0</v>
      </c>
      <c r="BT47" s="32">
        <f ca="1">($J47*EXP(BT$5*($N47+0.5*($O47)^2))*_xlfn.NORM.DIST((LN(($L47*EXP($K47/100*BT$5)))-LN($J47)-$N47*BT$5)/($O47*SQRT(BT$5))-$O47*SQRT(BT$5),0,1,TRUE)+$L47*EXP($K47/100*BT$5)*(1-_xlfn.NORM.DIST((LN(($L47*EXP($K47/100*BT$5)))-LN($J47)-$N47*BT$5)/($O47*SQRT(BT$5)),0,1,TRUE)))*EXP(-$F$1*BT$5)*INDEX('3)tpx females'!FD$57:FD$107,MATCH($Q47,'3)tpx females'!$DE$57:$DE$107,0))</f>
        <v>0</v>
      </c>
    </row>
    <row r="48" spans="2:72" x14ac:dyDescent="0.25">
      <c r="B48" s="32" t="s">
        <v>16</v>
      </c>
      <c r="C48" s="32" t="s">
        <v>14</v>
      </c>
      <c r="D48" s="49">
        <v>16117</v>
      </c>
      <c r="E48" s="32" t="s">
        <v>13</v>
      </c>
      <c r="F48" s="32" t="s">
        <v>17</v>
      </c>
      <c r="G48" s="49" t="s">
        <v>17</v>
      </c>
      <c r="H48" s="32" t="s">
        <v>17</v>
      </c>
      <c r="I48" s="32" t="s">
        <v>24</v>
      </c>
      <c r="J48" s="32">
        <v>576905</v>
      </c>
      <c r="K48" s="32">
        <v>8.85</v>
      </c>
      <c r="L48" s="32">
        <f>'3) 2016 cases'!M48*EXP('3) 2016 cases'!L48/100)</f>
        <v>420419.19828129117</v>
      </c>
      <c r="M48" s="32"/>
      <c r="N48" s="32">
        <f>INDEX('2b)Working'!$I$61:$P$61,MATCH($I48,'2b)Working'!$I$60:$P$60,0))</f>
        <v>7.2302392103851601E-2</v>
      </c>
      <c r="O48" s="32">
        <f>INDEX('2b)Working'!$I$62:$P$62,MATCH($I48,'2b)Working'!$I$60:$P$60,0))</f>
        <v>5.5424966377019061E-2</v>
      </c>
      <c r="P48" s="32"/>
      <c r="Q48" s="32">
        <f t="shared" si="3"/>
        <v>73</v>
      </c>
      <c r="U48" s="32">
        <f t="shared" ca="1" si="2"/>
        <v>530742.76506723079</v>
      </c>
      <c r="W48" s="32">
        <f ca="1">($J48*EXP(W$5*($N48+0.5*($O48)^2))*_xlfn.NORM.DIST((LN(($L48*EXP($K48/100*W$5)))-LN($J48)-$N48*W$5)/($O48*SQRT(W$5))-$O48*SQRT(W$5),0,1,TRUE)+$L48*EXP($K48/100*W$5)*(1-_xlfn.NORM.DIST((LN(($L48*EXP($K48/100*W$5)))-LN($J48)-$N48*W$5)/($O48*SQRT(W$5)),0,1,TRUE)))*EXP(-$F$1*W$5)*INDEX('3)tpx females'!DG$57:DG$107,MATCH($Q48,'3)tpx females'!$DE$57:$DE$107,0))</f>
        <v>5482.3693493704241</v>
      </c>
      <c r="X48" s="32">
        <f ca="1">($J48*EXP(X$5*($N48+0.5*($O48)^2))*_xlfn.NORM.DIST((LN(($L48*EXP($K48/100*X$5)))-LN($J48)-$N48*X$5)/($O48*SQRT(X$5))-$O48*SQRT(X$5),0,1,TRUE)+$L48*EXP($K48/100*X$5)*(1-_xlfn.NORM.DIST((LN(($L48*EXP($K48/100*X$5)))-LN($J48)-$N48*X$5)/($O48*SQRT(X$5)),0,1,TRUE)))*EXP(-$F$1*X$5)*INDEX('3)tpx females'!DH$57:DH$107,MATCH($Q48,'3)tpx females'!$DE$57:$DE$107,0))</f>
        <v>6518.8229107255574</v>
      </c>
      <c r="Y48" s="32">
        <f ca="1">($J48*EXP(Y$5*($N48+0.5*($O48)^2))*_xlfn.NORM.DIST((LN(($L48*EXP($K48/100*Y$5)))-LN($J48)-$N48*Y$5)/($O48*SQRT(Y$5))-$O48*SQRT(Y$5),0,1,TRUE)+$L48*EXP($K48/100*Y$5)*(1-_xlfn.NORM.DIST((LN(($L48*EXP($K48/100*Y$5)))-LN($J48)-$N48*Y$5)/($O48*SQRT(Y$5)),0,1,TRUE)))*EXP(-$F$1*Y$5)*INDEX('3)tpx females'!DI$57:DI$107,MATCH($Q48,'3)tpx females'!$DE$57:$DE$107,0))</f>
        <v>6492.3431472738557</v>
      </c>
      <c r="Z48" s="32">
        <f ca="1">($J48*EXP(Z$5*($N48+0.5*($O48)^2))*_xlfn.NORM.DIST((LN(($L48*EXP($K48/100*Z$5)))-LN($J48)-$N48*Z$5)/($O48*SQRT(Z$5))-$O48*SQRT(Z$5),0,1,TRUE)+$L48*EXP($K48/100*Z$5)*(1-_xlfn.NORM.DIST((LN(($L48*EXP($K48/100*Z$5)))-LN($J48)-$N48*Z$5)/($O48*SQRT(Z$5)),0,1,TRUE)))*EXP(-$F$1*Z$5)*INDEX('3)tpx females'!DJ$57:DJ$107,MATCH($Q48,'3)tpx females'!$DE$57:$DE$107,0))</f>
        <v>7224.7611184527932</v>
      </c>
      <c r="AA48" s="32">
        <f ca="1">($J48*EXP(AA$5*($N48+0.5*($O48)^2))*_xlfn.NORM.DIST((LN(($L48*EXP($K48/100*AA$5)))-LN($J48)-$N48*AA$5)/($O48*SQRT(AA$5))-$O48*SQRT(AA$5),0,1,TRUE)+$L48*EXP($K48/100*AA$5)*(1-_xlfn.NORM.DIST((LN(($L48*EXP($K48/100*AA$5)))-LN($J48)-$N48*AA$5)/($O48*SQRT(AA$5)),0,1,TRUE)))*EXP(-$F$1*AA$5)*INDEX('3)tpx females'!DK$57:DK$107,MATCH($Q48,'3)tpx females'!$DE$57:$DE$107,0))</f>
        <v>8391.078993018813</v>
      </c>
      <c r="AB48" s="32">
        <f ca="1">($J48*EXP(AB$5*($N48+0.5*($O48)^2))*_xlfn.NORM.DIST((LN(($L48*EXP($K48/100*AB$5)))-LN($J48)-$N48*AB$5)/($O48*SQRT(AB$5))-$O48*SQRT(AB$5),0,1,TRUE)+$L48*EXP($K48/100*AB$5)*(1-_xlfn.NORM.DIST((LN(($L48*EXP($K48/100*AB$5)))-LN($J48)-$N48*AB$5)/($O48*SQRT(AB$5)),0,1,TRUE)))*EXP(-$F$1*AB$5)*INDEX('3)tpx females'!DL$57:DL$107,MATCH($Q48,'3)tpx females'!$DE$57:$DE$107,0))</f>
        <v>9110.6738800391086</v>
      </c>
      <c r="AC48" s="32">
        <f ca="1">($J48*EXP(AC$5*($N48+0.5*($O48)^2))*_xlfn.NORM.DIST((LN(($L48*EXP($K48/100*AC$5)))-LN($J48)-$N48*AC$5)/($O48*SQRT(AC$5))-$O48*SQRT(AC$5),0,1,TRUE)+$L48*EXP($K48/100*AC$5)*(1-_xlfn.NORM.DIST((LN(($L48*EXP($K48/100*AC$5)))-LN($J48)-$N48*AC$5)/($O48*SQRT(AC$5)),0,1,TRUE)))*EXP(-$F$1*AC$5)*INDEX('3)tpx females'!DM$57:DM$107,MATCH($Q48,'3)tpx females'!$DE$57:$DE$107,0))</f>
        <v>9996.9086237384909</v>
      </c>
      <c r="AD48" s="32">
        <f ca="1">($J48*EXP(AD$5*($N48+0.5*($O48)^2))*_xlfn.NORM.DIST((LN(($L48*EXP($K48/100*AD$5)))-LN($J48)-$N48*AD$5)/($O48*SQRT(AD$5))-$O48*SQRT(AD$5),0,1,TRUE)+$L48*EXP($K48/100*AD$5)*(1-_xlfn.NORM.DIST((LN(($L48*EXP($K48/100*AD$5)))-LN($J48)-$N48*AD$5)/($O48*SQRT(AD$5)),0,1,TRUE)))*EXP(-$F$1*AD$5)*INDEX('3)tpx females'!DN$57:DN$107,MATCH($Q48,'3)tpx females'!$DE$57:$DE$107,0))</f>
        <v>11925.893344616647</v>
      </c>
      <c r="AE48" s="32">
        <f ca="1">($J48*EXP(AE$5*($N48+0.5*($O48)^2))*_xlfn.NORM.DIST((LN(($L48*EXP($K48/100*AE$5)))-LN($J48)-$N48*AE$5)/($O48*SQRT(AE$5))-$O48*SQRT(AE$5),0,1,TRUE)+$L48*EXP($K48/100*AE$5)*(1-_xlfn.NORM.DIST((LN(($L48*EXP($K48/100*AE$5)))-LN($J48)-$N48*AE$5)/($O48*SQRT(AE$5)),0,1,TRUE)))*EXP(-$F$1*AE$5)*INDEX('3)tpx females'!DO$57:DO$107,MATCH($Q48,'3)tpx females'!$DE$57:$DE$107,0))</f>
        <v>13386.005104597774</v>
      </c>
      <c r="AF48" s="32">
        <f ca="1">($J48*EXP(AF$5*($N48+0.5*($O48)^2))*_xlfn.NORM.DIST((LN(($L48*EXP($K48/100*AF$5)))-LN($J48)-$N48*AF$5)/($O48*SQRT(AF$5))-$O48*SQRT(AF$5),0,1,TRUE)+$L48*EXP($K48/100*AF$5)*(1-_xlfn.NORM.DIST((LN(($L48*EXP($K48/100*AF$5)))-LN($J48)-$N48*AF$5)/($O48*SQRT(AF$5)),0,1,TRUE)))*EXP(-$F$1*AF$5)*INDEX('3)tpx females'!DP$57:DP$107,MATCH($Q48,'3)tpx females'!$DE$57:$DE$107,0))</f>
        <v>15559.723862277842</v>
      </c>
      <c r="AG48" s="32">
        <f ca="1">($J48*EXP(AG$5*($N48+0.5*($O48)^2))*_xlfn.NORM.DIST((LN(($L48*EXP($K48/100*AG$5)))-LN($J48)-$N48*AG$5)/($O48*SQRT(AG$5))-$O48*SQRT(AG$5),0,1,TRUE)+$L48*EXP($K48/100*AG$5)*(1-_xlfn.NORM.DIST((LN(($L48*EXP($K48/100*AG$5)))-LN($J48)-$N48*AG$5)/($O48*SQRT(AG$5)),0,1,TRUE)))*EXP(-$F$1*AG$5)*INDEX('3)tpx females'!DQ$57:DQ$107,MATCH($Q48,'3)tpx females'!$DE$57:$DE$107,0))</f>
        <v>17324.637618171691</v>
      </c>
      <c r="AH48" s="32">
        <f ca="1">($J48*EXP(AH$5*($N48+0.5*($O48)^2))*_xlfn.NORM.DIST((LN(($L48*EXP($K48/100*AH$5)))-LN($J48)-$N48*AH$5)/($O48*SQRT(AH$5))-$O48*SQRT(AH$5),0,1,TRUE)+$L48*EXP($K48/100*AH$5)*(1-_xlfn.NORM.DIST((LN(($L48*EXP($K48/100*AH$5)))-LN($J48)-$N48*AH$5)/($O48*SQRT(AH$5)),0,1,TRUE)))*EXP(-$F$1*AH$5)*INDEX('3)tpx females'!DR$57:DR$107,MATCH($Q48,'3)tpx females'!$DE$57:$DE$107,0))</f>
        <v>18227.225374269372</v>
      </c>
      <c r="AI48" s="32">
        <f ca="1">($J48*EXP(AI$5*($N48+0.5*($O48)^2))*_xlfn.NORM.DIST((LN(($L48*EXP($K48/100*AI$5)))-LN($J48)-$N48*AI$5)/($O48*SQRT(AI$5))-$O48*SQRT(AI$5),0,1,TRUE)+$L48*EXP($K48/100*AI$5)*(1-_xlfn.NORM.DIST((LN(($L48*EXP($K48/100*AI$5)))-LN($J48)-$N48*AI$5)/($O48*SQRT(AI$5)),0,1,TRUE)))*EXP(-$F$1*AI$5)*INDEX('3)tpx females'!DS$57:DS$107,MATCH($Q48,'3)tpx females'!$DE$57:$DE$107,0))</f>
        <v>20562.295059392258</v>
      </c>
      <c r="AJ48" s="32">
        <f ca="1">($J48*EXP(AJ$5*($N48+0.5*($O48)^2))*_xlfn.NORM.DIST((LN(($L48*EXP($K48/100*AJ$5)))-LN($J48)-$N48*AJ$5)/($O48*SQRT(AJ$5))-$O48*SQRT(AJ$5),0,1,TRUE)+$L48*EXP($K48/100*AJ$5)*(1-_xlfn.NORM.DIST((LN(($L48*EXP($K48/100*AJ$5)))-LN($J48)-$N48*AJ$5)/($O48*SQRT(AJ$5)),0,1,TRUE)))*EXP(-$F$1*AJ$5)*INDEX('3)tpx females'!DT$57:DT$107,MATCH($Q48,'3)tpx females'!$DE$57:$DE$107,0))</f>
        <v>23650.424042445269</v>
      </c>
      <c r="AK48" s="32">
        <f ca="1">($J48*EXP(AK$5*($N48+0.5*($O48)^2))*_xlfn.NORM.DIST((LN(($L48*EXP($K48/100*AK$5)))-LN($J48)-$N48*AK$5)/($O48*SQRT(AK$5))-$O48*SQRT(AK$5),0,1,TRUE)+$L48*EXP($K48/100*AK$5)*(1-_xlfn.NORM.DIST((LN(($L48*EXP($K48/100*AK$5)))-LN($J48)-$N48*AK$5)/($O48*SQRT(AK$5)),0,1,TRUE)))*EXP(-$F$1*AK$5)*INDEX('3)tpx females'!DU$57:DU$107,MATCH($Q48,'3)tpx females'!$DE$57:$DE$107,0))</f>
        <v>25118.384757746742</v>
      </c>
      <c r="AL48" s="32">
        <f ca="1">($J48*EXP(AL$5*($N48+0.5*($O48)^2))*_xlfn.NORM.DIST((LN(($L48*EXP($K48/100*AL$5)))-LN($J48)-$N48*AL$5)/($O48*SQRT(AL$5))-$O48*SQRT(AL$5),0,1,TRUE)+$L48*EXP($K48/100*AL$5)*(1-_xlfn.NORM.DIST((LN(($L48*EXP($K48/100*AL$5)))-LN($J48)-$N48*AL$5)/($O48*SQRT(AL$5)),0,1,TRUE)))*EXP(-$F$1*AL$5)*INDEX('3)tpx females'!DV$57:DV$107,MATCH($Q48,'3)tpx females'!$DE$57:$DE$107,0))</f>
        <v>27253.056876300037</v>
      </c>
      <c r="AM48" s="32">
        <f ca="1">($J48*EXP(AM$5*($N48+0.5*($O48)^2))*_xlfn.NORM.DIST((LN(($L48*EXP($K48/100*AM$5)))-LN($J48)-$N48*AM$5)/($O48*SQRT(AM$5))-$O48*SQRT(AM$5),0,1,TRUE)+$L48*EXP($K48/100*AM$5)*(1-_xlfn.NORM.DIST((LN(($L48*EXP($K48/100*AM$5)))-LN($J48)-$N48*AM$5)/($O48*SQRT(AM$5)),0,1,TRUE)))*EXP(-$F$1*AM$5)*INDEX('3)tpx females'!DW$57:DW$107,MATCH($Q48,'3)tpx females'!$DE$57:$DE$107,0))</f>
        <v>30731.620139203456</v>
      </c>
      <c r="AN48" s="32">
        <f ca="1">($J48*EXP(AN$5*($N48+0.5*($O48)^2))*_xlfn.NORM.DIST((LN(($L48*EXP($K48/100*AN$5)))-LN($J48)-$N48*AN$5)/($O48*SQRT(AN$5))-$O48*SQRT(AN$5),0,1,TRUE)+$L48*EXP($K48/100*AN$5)*(1-_xlfn.NORM.DIST((LN(($L48*EXP($K48/100*AN$5)))-LN($J48)-$N48*AN$5)/($O48*SQRT(AN$5)),0,1,TRUE)))*EXP(-$F$1*AN$5)*INDEX('3)tpx females'!DX$57:DX$107,MATCH($Q48,'3)tpx females'!$DE$57:$DE$107,0))</f>
        <v>31715.737125484146</v>
      </c>
      <c r="AO48" s="32">
        <f ca="1">($J48*EXP(AO$5*($N48+0.5*($O48)^2))*_xlfn.NORM.DIST((LN(($L48*EXP($K48/100*AO$5)))-LN($J48)-$N48*AO$5)/($O48*SQRT(AO$5))-$O48*SQRT(AO$5),0,1,TRUE)+$L48*EXP($K48/100*AO$5)*(1-_xlfn.NORM.DIST((LN(($L48*EXP($K48/100*AO$5)))-LN($J48)-$N48*AO$5)/($O48*SQRT(AO$5)),0,1,TRUE)))*EXP(-$F$1*AO$5)*INDEX('3)tpx females'!DY$57:DY$107,MATCH($Q48,'3)tpx females'!$DE$57:$DE$107,0))</f>
        <v>30705.997199025052</v>
      </c>
      <c r="AP48" s="32">
        <f ca="1">($J48*EXP(AP$5*($N48+0.5*($O48)^2))*_xlfn.NORM.DIST((LN(($L48*EXP($K48/100*AP$5)))-LN($J48)-$N48*AP$5)/($O48*SQRT(AP$5))-$O48*SQRT(AP$5),0,1,TRUE)+$L48*EXP($K48/100*AP$5)*(1-_xlfn.NORM.DIST((LN(($L48*EXP($K48/100*AP$5)))-LN($J48)-$N48*AP$5)/($O48*SQRT(AP$5)),0,1,TRUE)))*EXP(-$F$1*AP$5)*INDEX('3)tpx females'!DZ$57:DZ$107,MATCH($Q48,'3)tpx females'!$DE$57:$DE$107,0))</f>
        <v>29797.971262128485</v>
      </c>
      <c r="AQ48" s="32">
        <f ca="1">($J48*EXP(AQ$5*($N48+0.5*($O48)^2))*_xlfn.NORM.DIST((LN(($L48*EXP($K48/100*AQ$5)))-LN($J48)-$N48*AQ$5)/($O48*SQRT(AQ$5))-$O48*SQRT(AQ$5),0,1,TRUE)+$L48*EXP($K48/100*AQ$5)*(1-_xlfn.NORM.DIST((LN(($L48*EXP($K48/100*AQ$5)))-LN($J48)-$N48*AQ$5)/($O48*SQRT(AQ$5)),0,1,TRUE)))*EXP(-$F$1*AQ$5)*INDEX('3)tpx females'!EA$57:EA$107,MATCH($Q48,'3)tpx females'!$DE$57:$DE$107,0))</f>
        <v>28910.172054653249</v>
      </c>
      <c r="AR48" s="32">
        <f ca="1">($J48*EXP(AR$5*($N48+0.5*($O48)^2))*_xlfn.NORM.DIST((LN(($L48*EXP($K48/100*AR$5)))-LN($J48)-$N48*AR$5)/($O48*SQRT(AR$5))-$O48*SQRT(AR$5),0,1,TRUE)+$L48*EXP($K48/100*AR$5)*(1-_xlfn.NORM.DIST((LN(($L48*EXP($K48/100*AR$5)))-LN($J48)-$N48*AR$5)/($O48*SQRT(AR$5)),0,1,TRUE)))*EXP(-$F$1*AR$5)*INDEX('3)tpx females'!EB$57:EB$107,MATCH($Q48,'3)tpx females'!$DE$57:$DE$107,0))</f>
        <v>28431.206588929599</v>
      </c>
      <c r="AS48" s="32">
        <f ca="1">($J48*EXP(AS$5*($N48+0.5*($O48)^2))*_xlfn.NORM.DIST((LN(($L48*EXP($K48/100*AS$5)))-LN($J48)-$N48*AS$5)/($O48*SQRT(AS$5))-$O48*SQRT(AS$5),0,1,TRUE)+$L48*EXP($K48/100*AS$5)*(1-_xlfn.NORM.DIST((LN(($L48*EXP($K48/100*AS$5)))-LN($J48)-$N48*AS$5)/($O48*SQRT(AS$5)),0,1,TRUE)))*EXP(-$F$1*AS$5)*INDEX('3)tpx females'!EC$57:EC$107,MATCH($Q48,'3)tpx females'!$DE$57:$DE$107,0))</f>
        <v>25594.554892948825</v>
      </c>
      <c r="AT48" s="32">
        <f ca="1">($J48*EXP(AT$5*($N48+0.5*($O48)^2))*_xlfn.NORM.DIST((LN(($L48*EXP($K48/100*AT$5)))-LN($J48)-$N48*AT$5)/($O48*SQRT(AT$5))-$O48*SQRT(AT$5),0,1,TRUE)+$L48*EXP($K48/100*AT$5)*(1-_xlfn.NORM.DIST((LN(($L48*EXP($K48/100*AT$5)))-LN($J48)-$N48*AT$5)/($O48*SQRT(AT$5)),0,1,TRUE)))*EXP(-$F$1*AT$5)*INDEX('3)tpx females'!ED$57:ED$107,MATCH($Q48,'3)tpx females'!$DE$57:$DE$107,0))</f>
        <v>22751.254539959566</v>
      </c>
      <c r="AU48" s="32">
        <f ca="1">($J48*EXP(AU$5*($N48+0.5*($O48)^2))*_xlfn.NORM.DIST((LN(($L48*EXP($K48/100*AU$5)))-LN($J48)-$N48*AU$5)/($O48*SQRT(AU$5))-$O48*SQRT(AU$5),0,1,TRUE)+$L48*EXP($K48/100*AU$5)*(1-_xlfn.NORM.DIST((LN(($L48*EXP($K48/100*AU$5)))-LN($J48)-$N48*AU$5)/($O48*SQRT(AU$5)),0,1,TRUE)))*EXP(-$F$1*AU$5)*INDEX('3)tpx females'!EE$57:EE$107,MATCH($Q48,'3)tpx females'!$DE$57:$DE$107,0))</f>
        <v>19482.681975162686</v>
      </c>
      <c r="AV48" s="32">
        <f ca="1">($J48*EXP(AV$5*($N48+0.5*($O48)^2))*_xlfn.NORM.DIST((LN(($L48*EXP($K48/100*AV$5)))-LN($J48)-$N48*AV$5)/($O48*SQRT(AV$5))-$O48*SQRT(AV$5),0,1,TRUE)+$L48*EXP($K48/100*AV$5)*(1-_xlfn.NORM.DIST((LN(($L48*EXP($K48/100*AV$5)))-LN($J48)-$N48*AV$5)/($O48*SQRT(AV$5)),0,1,TRUE)))*EXP(-$F$1*AV$5)*INDEX('3)tpx females'!EF$57:EF$107,MATCH($Q48,'3)tpx females'!$DE$57:$DE$107,0))</f>
        <v>15994.899404680964</v>
      </c>
      <c r="AW48" s="32">
        <f ca="1">($J48*EXP(AW$5*($N48+0.5*($O48)^2))*_xlfn.NORM.DIST((LN(($L48*EXP($K48/100*AW$5)))-LN($J48)-$N48*AW$5)/($O48*SQRT(AW$5))-$O48*SQRT(AW$5),0,1,TRUE)+$L48*EXP($K48/100*AW$5)*(1-_xlfn.NORM.DIST((LN(($L48*EXP($K48/100*AW$5)))-LN($J48)-$N48*AW$5)/($O48*SQRT(AW$5)),0,1,TRUE)))*EXP(-$F$1*AW$5)*INDEX('3)tpx females'!EG$57:EG$107,MATCH($Q48,'3)tpx females'!$DE$57:$DE$107,0))</f>
        <v>12572.996955474617</v>
      </c>
      <c r="AX48" s="32">
        <f ca="1">($J48*EXP(AX$5*($N48+0.5*($O48)^2))*_xlfn.NORM.DIST((LN(($L48*EXP($K48/100*AX$5)))-LN($J48)-$N48*AX$5)/($O48*SQRT(AX$5))-$O48*SQRT(AX$5),0,1,TRUE)+$L48*EXP($K48/100*AX$5)*(1-_xlfn.NORM.DIST((LN(($L48*EXP($K48/100*AX$5)))-LN($J48)-$N48*AX$5)/($O48*SQRT(AX$5)),0,1,TRUE)))*EXP(-$F$1*AX$5)*INDEX('3)tpx females'!EH$57:EH$107,MATCH($Q48,'3)tpx females'!$DE$57:$DE$107,0))</f>
        <v>9473.4288472077042</v>
      </c>
      <c r="AY48" s="32">
        <f ca="1">($J48*EXP(AY$5*($N48+0.5*($O48)^2))*_xlfn.NORM.DIST((LN(($L48*EXP($K48/100*AY$5)))-LN($J48)-$N48*AY$5)/($O48*SQRT(AY$5))-$O48*SQRT(AY$5),0,1,TRUE)+$L48*EXP($K48/100*AY$5)*(1-_xlfn.NORM.DIST((LN(($L48*EXP($K48/100*AY$5)))-LN($J48)-$N48*AY$5)/($O48*SQRT(AY$5)),0,1,TRUE)))*EXP(-$F$1*AY$5)*INDEX('3)tpx females'!EI$57:EI$107,MATCH($Q48,'3)tpx females'!$DE$57:$DE$107,0))</f>
        <v>6783.2484973332594</v>
      </c>
      <c r="AZ48" s="32">
        <f ca="1">($J48*EXP(AZ$5*($N48+0.5*($O48)^2))*_xlfn.NORM.DIST((LN(($L48*EXP($K48/100*AZ$5)))-LN($J48)-$N48*AZ$5)/($O48*SQRT(AZ$5))-$O48*SQRT(AZ$5),0,1,TRUE)+$L48*EXP($K48/100*AZ$5)*(1-_xlfn.NORM.DIST((LN(($L48*EXP($K48/100*AZ$5)))-LN($J48)-$N48*AZ$5)/($O48*SQRT(AZ$5)),0,1,TRUE)))*EXP(-$F$1*AZ$5)*INDEX('3)tpx females'!EJ$57:EJ$107,MATCH($Q48,'3)tpx females'!$DE$57:$DE$107,0))</f>
        <v>4597.7292152795299</v>
      </c>
      <c r="BA48" s="32">
        <f ca="1">($J48*EXP(BA$5*($N48+0.5*($O48)^2))*_xlfn.NORM.DIST((LN(($L48*EXP($K48/100*BA$5)))-LN($J48)-$N48*BA$5)/($O48*SQRT(BA$5))-$O48*SQRT(BA$5),0,1,TRUE)+$L48*EXP($K48/100*BA$5)*(1-_xlfn.NORM.DIST((LN(($L48*EXP($K48/100*BA$5)))-LN($J48)-$N48*BA$5)/($O48*SQRT(BA$5)),0,1,TRUE)))*EXP(-$F$1*BA$5)*INDEX('3)tpx females'!EK$57:EK$107,MATCH($Q48,'3)tpx females'!$DE$57:$DE$107,0))</f>
        <v>2972.9453901989045</v>
      </c>
      <c r="BB48" s="32">
        <f ca="1">($J48*EXP(BB$5*($N48+0.5*($O48)^2))*_xlfn.NORM.DIST((LN(($L48*EXP($K48/100*BB$5)))-LN($J48)-$N48*BB$5)/($O48*SQRT(BB$5))-$O48*SQRT(BB$5),0,1,TRUE)+$L48*EXP($K48/100*BB$5)*(1-_xlfn.NORM.DIST((LN(($L48*EXP($K48/100*BB$5)))-LN($J48)-$N48*BB$5)/($O48*SQRT(BB$5)),0,1,TRUE)))*EXP(-$F$1*BB$5)*INDEX('3)tpx females'!EL$57:EL$107,MATCH($Q48,'3)tpx females'!$DE$57:$DE$107,0))</f>
        <v>1819.3925048730807</v>
      </c>
      <c r="BC48" s="32">
        <f ca="1">($J48*EXP(BC$5*($N48+0.5*($O48)^2))*_xlfn.NORM.DIST((LN(($L48*EXP($K48/100*BC$5)))-LN($J48)-$N48*BC$5)/($O48*SQRT(BC$5))-$O48*SQRT(BC$5),0,1,TRUE)+$L48*EXP($K48/100*BC$5)*(1-_xlfn.NORM.DIST((LN(($L48*EXP($K48/100*BC$5)))-LN($J48)-$N48*BC$5)/($O48*SQRT(BC$5)),0,1,TRUE)))*EXP(-$F$1*BC$5)*INDEX('3)tpx females'!EM$57:EM$107,MATCH($Q48,'3)tpx females'!$DE$57:$DE$107,0))</f>
        <v>1062.7688338937128</v>
      </c>
      <c r="BD48" s="32">
        <f ca="1">($J48*EXP(BD$5*($N48+0.5*($O48)^2))*_xlfn.NORM.DIST((LN(($L48*EXP($K48/100*BD$5)))-LN($J48)-$N48*BD$5)/($O48*SQRT(BD$5))-$O48*SQRT(BD$5),0,1,TRUE)+$L48*EXP($K48/100*BD$5)*(1-_xlfn.NORM.DIST((LN(($L48*EXP($K48/100*BD$5)))-LN($J48)-$N48*BD$5)/($O48*SQRT(BD$5)),0,1,TRUE)))*EXP(-$F$1*BD$5)*INDEX('3)tpx females'!EN$57:EN$107,MATCH($Q48,'3)tpx females'!$DE$57:$DE$107,0))</f>
        <v>566.40856196210666</v>
      </c>
      <c r="BE48" s="32">
        <f ca="1">($J48*EXP(BE$5*($N48+0.5*($O48)^2))*_xlfn.NORM.DIST((LN(($L48*EXP($K48/100*BE$5)))-LN($J48)-$N48*BE$5)/($O48*SQRT(BE$5))-$O48*SQRT(BE$5),0,1,TRUE)+$L48*EXP($K48/100*BE$5)*(1-_xlfn.NORM.DIST((LN(($L48*EXP($K48/100*BE$5)))-LN($J48)-$N48*BE$5)/($O48*SQRT(BE$5)),0,1,TRUE)))*EXP(-$F$1*BE$5)*INDEX('3)tpx females'!EO$57:EO$107,MATCH($Q48,'3)tpx females'!$DE$57:$DE$107,0))</f>
        <v>307.61678804161289</v>
      </c>
      <c r="BF48" s="32">
        <f ca="1">($J48*EXP(BF$5*($N48+0.5*($O48)^2))*_xlfn.NORM.DIST((LN(($L48*EXP($K48/100*BF$5)))-LN($J48)-$N48*BF$5)/($O48*SQRT(BF$5))-$O48*SQRT(BF$5),0,1,TRUE)+$L48*EXP($K48/100*BF$5)*(1-_xlfn.NORM.DIST((LN(($L48*EXP($K48/100*BF$5)))-LN($J48)-$N48*BF$5)/($O48*SQRT(BF$5)),0,1,TRUE)))*EXP(-$F$1*BF$5)*INDEX('3)tpx females'!EP$57:EP$107,MATCH($Q48,'3)tpx females'!$DE$57:$DE$107,0))</f>
        <v>172.0494403533551</v>
      </c>
      <c r="BG48" s="32">
        <f ca="1">($J48*EXP(BG$5*($N48+0.5*($O48)^2))*_xlfn.NORM.DIST((LN(($L48*EXP($K48/100*BG$5)))-LN($J48)-$N48*BG$5)/($O48*SQRT(BG$5))-$O48*SQRT(BG$5),0,1,TRUE)+$L48*EXP($K48/100*BG$5)*(1-_xlfn.NORM.DIST((LN(($L48*EXP($K48/100*BG$5)))-LN($J48)-$N48*BG$5)/($O48*SQRT(BG$5)),0,1,TRUE)))*EXP(-$F$1*BG$5)*INDEX('3)tpx females'!EQ$57:EQ$107,MATCH($Q48,'3)tpx females'!$DE$57:$DE$107,0))</f>
        <v>73.480788000160302</v>
      </c>
      <c r="BH48" s="32">
        <f ca="1">($J48*EXP(BH$5*($N48+0.5*($O48)^2))*_xlfn.NORM.DIST((LN(($L48*EXP($K48/100*BH$5)))-LN($J48)-$N48*BH$5)/($O48*SQRT(BH$5))-$O48*SQRT(BH$5),0,1,TRUE)+$L48*EXP($K48/100*BH$5)*(1-_xlfn.NORM.DIST((LN(($L48*EXP($K48/100*BH$5)))-LN($J48)-$N48*BH$5)/($O48*SQRT(BH$5)),0,1,TRUE)))*EXP(-$F$1*BH$5)*INDEX('3)tpx females'!ER$57:ER$107,MATCH($Q48,'3)tpx females'!$DE$57:$DE$107,0))</f>
        <v>0</v>
      </c>
      <c r="BI48" s="32">
        <f ca="1">($J48*EXP(BI$5*($N48+0.5*($O48)^2))*_xlfn.NORM.DIST((LN(($L48*EXP($K48/100*BI$5)))-LN($J48)-$N48*BI$5)/($O48*SQRT(BI$5))-$O48*SQRT(BI$5),0,1,TRUE)+$L48*EXP($K48/100*BI$5)*(1-_xlfn.NORM.DIST((LN(($L48*EXP($K48/100*BI$5)))-LN($J48)-$N48*BI$5)/($O48*SQRT(BI$5)),0,1,TRUE)))*EXP(-$F$1*BI$5)*INDEX('3)tpx females'!ES$57:ES$107,MATCH($Q48,'3)tpx females'!$DE$57:$DE$107,0))</f>
        <v>0</v>
      </c>
      <c r="BJ48" s="32">
        <f ca="1">($J48*EXP(BJ$5*($N48+0.5*($O48)^2))*_xlfn.NORM.DIST((LN(($L48*EXP($K48/100*BJ$5)))-LN($J48)-$N48*BJ$5)/($O48*SQRT(BJ$5))-$O48*SQRT(BJ$5),0,1,TRUE)+$L48*EXP($K48/100*BJ$5)*(1-_xlfn.NORM.DIST((LN(($L48*EXP($K48/100*BJ$5)))-LN($J48)-$N48*BJ$5)/($O48*SQRT(BJ$5)),0,1,TRUE)))*EXP(-$F$1*BJ$5)*INDEX('3)tpx females'!ET$57:ET$107,MATCH($Q48,'3)tpx females'!$DE$57:$DE$107,0))</f>
        <v>0</v>
      </c>
      <c r="BK48" s="32">
        <f ca="1">($J48*EXP(BK$5*($N48+0.5*($O48)^2))*_xlfn.NORM.DIST((LN(($L48*EXP($K48/100*BK$5)))-LN($J48)-$N48*BK$5)/($O48*SQRT(BK$5))-$O48*SQRT(BK$5),0,1,TRUE)+$L48*EXP($K48/100*BK$5)*(1-_xlfn.NORM.DIST((LN(($L48*EXP($K48/100*BK$5)))-LN($J48)-$N48*BK$5)/($O48*SQRT(BK$5)),0,1,TRUE)))*EXP(-$F$1*BK$5)*INDEX('3)tpx females'!EU$57:EU$107,MATCH($Q48,'3)tpx females'!$DE$57:$DE$107,0))</f>
        <v>0</v>
      </c>
      <c r="BL48" s="32">
        <f ca="1">($J48*EXP(BL$5*($N48+0.5*($O48)^2))*_xlfn.NORM.DIST((LN(($L48*EXP($K48/100*BL$5)))-LN($J48)-$N48*BL$5)/($O48*SQRT(BL$5))-$O48*SQRT(BL$5),0,1,TRUE)+$L48*EXP($K48/100*BL$5)*(1-_xlfn.NORM.DIST((LN(($L48*EXP($K48/100*BL$5)))-LN($J48)-$N48*BL$5)/($O48*SQRT(BL$5)),0,1,TRUE)))*EXP(-$F$1*BL$5)*INDEX('3)tpx females'!EV$57:EV$107,MATCH($Q48,'3)tpx females'!$DE$57:$DE$107,0))</f>
        <v>0</v>
      </c>
      <c r="BM48" s="32">
        <f ca="1">($J48*EXP(BM$5*($N48+0.5*($O48)^2))*_xlfn.NORM.DIST((LN(($L48*EXP($K48/100*BM$5)))-LN($J48)-$N48*BM$5)/($O48*SQRT(BM$5))-$O48*SQRT(BM$5),0,1,TRUE)+$L48*EXP($K48/100*BM$5)*(1-_xlfn.NORM.DIST((LN(($L48*EXP($K48/100*BM$5)))-LN($J48)-$N48*BM$5)/($O48*SQRT(BM$5)),0,1,TRUE)))*EXP(-$F$1*BM$5)*INDEX('3)tpx females'!EW$57:EW$107,MATCH($Q48,'3)tpx females'!$DE$57:$DE$107,0))</f>
        <v>0</v>
      </c>
      <c r="BN48" s="32">
        <f ca="1">($J48*EXP(BN$5*($N48+0.5*($O48)^2))*_xlfn.NORM.DIST((LN(($L48*EXP($K48/100*BN$5)))-LN($J48)-$N48*BN$5)/($O48*SQRT(BN$5))-$O48*SQRT(BN$5),0,1,TRUE)+$L48*EXP($K48/100*BN$5)*(1-_xlfn.NORM.DIST((LN(($L48*EXP($K48/100*BN$5)))-LN($J48)-$N48*BN$5)/($O48*SQRT(BN$5)),0,1,TRUE)))*EXP(-$F$1*BN$5)*INDEX('3)tpx females'!EX$57:EX$107,MATCH($Q48,'3)tpx females'!$DE$57:$DE$107,0))</f>
        <v>0</v>
      </c>
      <c r="BO48" s="32">
        <f ca="1">($J48*EXP(BO$5*($N48+0.5*($O48)^2))*_xlfn.NORM.DIST((LN(($L48*EXP($K48/100*BO$5)))-LN($J48)-$N48*BO$5)/($O48*SQRT(BO$5))-$O48*SQRT(BO$5),0,1,TRUE)+$L48*EXP($K48/100*BO$5)*(1-_xlfn.NORM.DIST((LN(($L48*EXP($K48/100*BO$5)))-LN($J48)-$N48*BO$5)/($O48*SQRT(BO$5)),0,1,TRUE)))*EXP(-$F$1*BO$5)*INDEX('3)tpx females'!EY$57:EY$107,MATCH($Q48,'3)tpx females'!$DE$57:$DE$107,0))</f>
        <v>0</v>
      </c>
      <c r="BP48" s="32">
        <f ca="1">($J48*EXP(BP$5*($N48+0.5*($O48)^2))*_xlfn.NORM.DIST((LN(($L48*EXP($K48/100*BP$5)))-LN($J48)-$N48*BP$5)/($O48*SQRT(BP$5))-$O48*SQRT(BP$5),0,1,TRUE)+$L48*EXP($K48/100*BP$5)*(1-_xlfn.NORM.DIST((LN(($L48*EXP($K48/100*BP$5)))-LN($J48)-$N48*BP$5)/($O48*SQRT(BP$5)),0,1,TRUE)))*EXP(-$F$1*BP$5)*INDEX('3)tpx females'!EZ$57:EZ$107,MATCH($Q48,'3)tpx females'!$DE$57:$DE$107,0))</f>
        <v>0</v>
      </c>
      <c r="BQ48" s="32">
        <f ca="1">($J48*EXP(BQ$5*($N48+0.5*($O48)^2))*_xlfn.NORM.DIST((LN(($L48*EXP($K48/100*BQ$5)))-LN($J48)-$N48*BQ$5)/($O48*SQRT(BQ$5))-$O48*SQRT(BQ$5),0,1,TRUE)+$L48*EXP($K48/100*BQ$5)*(1-_xlfn.NORM.DIST((LN(($L48*EXP($K48/100*BQ$5)))-LN($J48)-$N48*BQ$5)/($O48*SQRT(BQ$5)),0,1,TRUE)))*EXP(-$F$1*BQ$5)*INDEX('3)tpx females'!FA$57:FA$107,MATCH($Q48,'3)tpx females'!$DE$57:$DE$107,0))</f>
        <v>0</v>
      </c>
      <c r="BR48" s="32">
        <f ca="1">($J48*EXP(BR$5*($N48+0.5*($O48)^2))*_xlfn.NORM.DIST((LN(($L48*EXP($K48/100*BR$5)))-LN($J48)-$N48*BR$5)/($O48*SQRT(BR$5))-$O48*SQRT(BR$5),0,1,TRUE)+$L48*EXP($K48/100*BR$5)*(1-_xlfn.NORM.DIST((LN(($L48*EXP($K48/100*BR$5)))-LN($J48)-$N48*BR$5)/($O48*SQRT(BR$5)),0,1,TRUE)))*EXP(-$F$1*BR$5)*INDEX('3)tpx females'!FB$57:FB$107,MATCH($Q48,'3)tpx females'!$DE$57:$DE$107,0))</f>
        <v>0</v>
      </c>
      <c r="BS48" s="32">
        <f ca="1">($J48*EXP(BS$5*($N48+0.5*($O48)^2))*_xlfn.NORM.DIST((LN(($L48*EXP($K48/100*BS$5)))-LN($J48)-$N48*BS$5)/($O48*SQRT(BS$5))-$O48*SQRT(BS$5),0,1,TRUE)+$L48*EXP($K48/100*BS$5)*(1-_xlfn.NORM.DIST((LN(($L48*EXP($K48/100*BS$5)))-LN($J48)-$N48*BS$5)/($O48*SQRT(BS$5)),0,1,TRUE)))*EXP(-$F$1*BS$5)*INDEX('3)tpx females'!FC$57:FC$107,MATCH($Q48,'3)tpx females'!$DE$57:$DE$107,0))</f>
        <v>0</v>
      </c>
      <c r="BT48" s="32">
        <f ca="1">($J48*EXP(BT$5*($N48+0.5*($O48)^2))*_xlfn.NORM.DIST((LN(($L48*EXP($K48/100*BT$5)))-LN($J48)-$N48*BT$5)/($O48*SQRT(BT$5))-$O48*SQRT(BT$5),0,1,TRUE)+$L48*EXP($K48/100*BT$5)*(1-_xlfn.NORM.DIST((LN(($L48*EXP($K48/100*BT$5)))-LN($J48)-$N48*BT$5)/($O48*SQRT(BT$5)),0,1,TRUE)))*EXP(-$F$1*BT$5)*INDEX('3)tpx females'!FD$57:FD$107,MATCH($Q48,'3)tpx females'!$DE$57:$DE$107,0))</f>
        <v>0</v>
      </c>
    </row>
    <row r="49" spans="2:72" x14ac:dyDescent="0.25">
      <c r="B49" s="32" t="s">
        <v>16</v>
      </c>
      <c r="C49" s="32" t="s">
        <v>14</v>
      </c>
      <c r="D49" s="49">
        <v>20019</v>
      </c>
      <c r="E49" s="32" t="s">
        <v>13</v>
      </c>
      <c r="F49" s="32" t="s">
        <v>17</v>
      </c>
      <c r="G49" s="49" t="s">
        <v>17</v>
      </c>
      <c r="H49" s="32" t="s">
        <v>17</v>
      </c>
      <c r="I49" s="32" t="s">
        <v>23</v>
      </c>
      <c r="J49" s="32">
        <v>418502.50000000006</v>
      </c>
      <c r="K49" s="32">
        <v>5.95</v>
      </c>
      <c r="L49" s="32">
        <f>'3) 2016 cases'!M49*EXP('3) 2016 cases'!L49/100)</f>
        <v>52442.301567281836</v>
      </c>
      <c r="M49" s="32"/>
      <c r="N49" s="32">
        <f>INDEX('2b)Working'!$I$61:$P$61,MATCH($I49,'2b)Working'!$I$60:$P$60,0))</f>
        <v>6.4419325448889148E-2</v>
      </c>
      <c r="O49" s="32">
        <f>INDEX('2b)Working'!$I$62:$P$62,MATCH($I49,'2b)Working'!$I$60:$P$60,0))</f>
        <v>5.1556803430206084E-2</v>
      </c>
      <c r="P49" s="32"/>
      <c r="Q49" s="32">
        <f t="shared" si="3"/>
        <v>63</v>
      </c>
      <c r="U49" s="32">
        <f t="shared" ca="1" si="2"/>
        <v>40375.811167605301</v>
      </c>
      <c r="W49" s="32">
        <f ca="1">($J49*EXP(W$5*($N49+0.5*($O49)^2))*_xlfn.NORM.DIST((LN(($L49*EXP($K49/100*W$5)))-LN($J49)-$N49*W$5)/($O49*SQRT(W$5))-$O49*SQRT(W$5),0,1,TRUE)+$L49*EXP($K49/100*W$5)*(1-_xlfn.NORM.DIST((LN(($L49*EXP($K49/100*W$5)))-LN($J49)-$N49*W$5)/($O49*SQRT(W$5)),0,1,TRUE)))*EXP(-$F$1*W$5)*INDEX('3)tpx females'!DG$57:DG$107,MATCH($Q49,'3)tpx females'!$DE$57:$DE$107,0))</f>
        <v>227.25198644566817</v>
      </c>
      <c r="X49" s="32">
        <f ca="1">($J49*EXP(X$5*($N49+0.5*($O49)^2))*_xlfn.NORM.DIST((LN(($L49*EXP($K49/100*X$5)))-LN($J49)-$N49*X$5)/($O49*SQRT(X$5))-$O49*SQRT(X$5),0,1,TRUE)+$L49*EXP($K49/100*X$5)*(1-_xlfn.NORM.DIST((LN(($L49*EXP($K49/100*X$5)))-LN($J49)-$N49*X$5)/($O49*SQRT(X$5)),0,1,TRUE)))*EXP(-$F$1*X$5)*INDEX('3)tpx females'!DH$57:DH$107,MATCH($Q49,'3)tpx females'!$DE$57:$DE$107,0))</f>
        <v>240.06050758617877</v>
      </c>
      <c r="Y49" s="32">
        <f ca="1">($J49*EXP(Y$5*($N49+0.5*($O49)^2))*_xlfn.NORM.DIST((LN(($L49*EXP($K49/100*Y$5)))-LN($J49)-$N49*Y$5)/($O49*SQRT(Y$5))-$O49*SQRT(Y$5),0,1,TRUE)+$L49*EXP($K49/100*Y$5)*(1-_xlfn.NORM.DIST((LN(($L49*EXP($K49/100*Y$5)))-LN($J49)-$N49*Y$5)/($O49*SQRT(Y$5)),0,1,TRUE)))*EXP(-$F$1*Y$5)*INDEX('3)tpx females'!DI$57:DI$107,MATCH($Q49,'3)tpx females'!$DE$57:$DE$107,0))</f>
        <v>269.679409022458</v>
      </c>
      <c r="Z49" s="32">
        <f ca="1">($J49*EXP(Z$5*($N49+0.5*($O49)^2))*_xlfn.NORM.DIST((LN(($L49*EXP($K49/100*Z$5)))-LN($J49)-$N49*Z$5)/($O49*SQRT(Z$5))-$O49*SQRT(Z$5),0,1,TRUE)+$L49*EXP($K49/100*Z$5)*(1-_xlfn.NORM.DIST((LN(($L49*EXP($K49/100*Z$5)))-LN($J49)-$N49*Z$5)/($O49*SQRT(Z$5)),0,1,TRUE)))*EXP(-$F$1*Z$5)*INDEX('3)tpx females'!DJ$57:DJ$107,MATCH($Q49,'3)tpx females'!$DE$57:$DE$107,0))</f>
        <v>278.33346076727776</v>
      </c>
      <c r="AA49" s="32">
        <f ca="1">($J49*EXP(AA$5*($N49+0.5*($O49)^2))*_xlfn.NORM.DIST((LN(($L49*EXP($K49/100*AA$5)))-LN($J49)-$N49*AA$5)/($O49*SQRT(AA$5))-$O49*SQRT(AA$5),0,1,TRUE)+$L49*EXP($K49/100*AA$5)*(1-_xlfn.NORM.DIST((LN(($L49*EXP($K49/100*AA$5)))-LN($J49)-$N49*AA$5)/($O49*SQRT(AA$5)),0,1,TRUE)))*EXP(-$F$1*AA$5)*INDEX('3)tpx females'!DK$57:DK$107,MATCH($Q49,'3)tpx females'!$DE$57:$DE$107,0))</f>
        <v>312.20169496194512</v>
      </c>
      <c r="AB49" s="32">
        <f ca="1">($J49*EXP(AB$5*($N49+0.5*($O49)^2))*_xlfn.NORM.DIST((LN(($L49*EXP($K49/100*AB$5)))-LN($J49)-$N49*AB$5)/($O49*SQRT(AB$5))-$O49*SQRT(AB$5),0,1,TRUE)+$L49*EXP($K49/100*AB$5)*(1-_xlfn.NORM.DIST((LN(($L49*EXP($K49/100*AB$5)))-LN($J49)-$N49*AB$5)/($O49*SQRT(AB$5)),0,1,TRUE)))*EXP(-$F$1*AB$5)*INDEX('3)tpx females'!DL$57:DL$107,MATCH($Q49,'3)tpx females'!$DE$57:$DE$107,0))</f>
        <v>319.52311929361326</v>
      </c>
      <c r="AC49" s="32">
        <f ca="1">($J49*EXP(AC$5*($N49+0.5*($O49)^2))*_xlfn.NORM.DIST((LN(($L49*EXP($K49/100*AC$5)))-LN($J49)-$N49*AC$5)/($O49*SQRT(AC$5))-$O49*SQRT(AC$5),0,1,TRUE)+$L49*EXP($K49/100*AC$5)*(1-_xlfn.NORM.DIST((LN(($L49*EXP($K49/100*AC$5)))-LN($J49)-$N49*AC$5)/($O49*SQRT(AC$5)),0,1,TRUE)))*EXP(-$F$1*AC$5)*INDEX('3)tpx females'!DM$57:DM$107,MATCH($Q49,'3)tpx females'!$DE$57:$DE$107,0))</f>
        <v>365.78183026967861</v>
      </c>
      <c r="AD49" s="32">
        <f ca="1">($J49*EXP(AD$5*($N49+0.5*($O49)^2))*_xlfn.NORM.DIST((LN(($L49*EXP($K49/100*AD$5)))-LN($J49)-$N49*AD$5)/($O49*SQRT(AD$5))-$O49*SQRT(AD$5),0,1,TRUE)+$L49*EXP($K49/100*AD$5)*(1-_xlfn.NORM.DIST((LN(($L49*EXP($K49/100*AD$5)))-LN($J49)-$N49*AD$5)/($O49*SQRT(AD$5)),0,1,TRUE)))*EXP(-$F$1*AD$5)*INDEX('3)tpx females'!DN$57:DN$107,MATCH($Q49,'3)tpx females'!$DE$57:$DE$107,0))</f>
        <v>386.35181682169912</v>
      </c>
      <c r="AE49" s="32">
        <f ca="1">($J49*EXP(AE$5*($N49+0.5*($O49)^2))*_xlfn.NORM.DIST((LN(($L49*EXP($K49/100*AE$5)))-LN($J49)-$N49*AE$5)/($O49*SQRT(AE$5))-$O49*SQRT(AE$5),0,1,TRUE)+$L49*EXP($K49/100*AE$5)*(1-_xlfn.NORM.DIST((LN(($L49*EXP($K49/100*AE$5)))-LN($J49)-$N49*AE$5)/($O49*SQRT(AE$5)),0,1,TRUE)))*EXP(-$F$1*AE$5)*INDEX('3)tpx females'!DO$57:DO$107,MATCH($Q49,'3)tpx females'!$DE$57:$DE$107,0))</f>
        <v>449.27045668906737</v>
      </c>
      <c r="AF49" s="32">
        <f ca="1">($J49*EXP(AF$5*($N49+0.5*($O49)^2))*_xlfn.NORM.DIST((LN(($L49*EXP($K49/100*AF$5)))-LN($J49)-$N49*AF$5)/($O49*SQRT(AF$5))-$O49*SQRT(AF$5),0,1,TRUE)+$L49*EXP($K49/100*AF$5)*(1-_xlfn.NORM.DIST((LN(($L49*EXP($K49/100*AF$5)))-LN($J49)-$N49*AF$5)/($O49*SQRT(AF$5)),0,1,TRUE)))*EXP(-$F$1*AF$5)*INDEX('3)tpx females'!DP$57:DP$107,MATCH($Q49,'3)tpx females'!$DE$57:$DE$107,0))</f>
        <v>477.82360322890412</v>
      </c>
      <c r="AG49" s="32">
        <f ca="1">($J49*EXP(AG$5*($N49+0.5*($O49)^2))*_xlfn.NORM.DIST((LN(($L49*EXP($K49/100*AG$5)))-LN($J49)-$N49*AG$5)/($O49*SQRT(AG$5))-$O49*SQRT(AG$5),0,1,TRUE)+$L49*EXP($K49/100*AG$5)*(1-_xlfn.NORM.DIST((LN(($L49*EXP($K49/100*AG$5)))-LN($J49)-$N49*AG$5)/($O49*SQRT(AG$5)),0,1,TRUE)))*EXP(-$F$1*AG$5)*INDEX('3)tpx females'!DQ$57:DQ$107,MATCH($Q49,'3)tpx females'!$DE$57:$DE$107,0))</f>
        <v>484.61612296148081</v>
      </c>
      <c r="AH49" s="32">
        <f ca="1">($J49*EXP(AH$5*($N49+0.5*($O49)^2))*_xlfn.NORM.DIST((LN(($L49*EXP($K49/100*AH$5)))-LN($J49)-$N49*AH$5)/($O49*SQRT(AH$5))-$O49*SQRT(AH$5),0,1,TRUE)+$L49*EXP($K49/100*AH$5)*(1-_xlfn.NORM.DIST((LN(($L49*EXP($K49/100*AH$5)))-LN($J49)-$N49*AH$5)/($O49*SQRT(AH$5)),0,1,TRUE)))*EXP(-$F$1*AH$5)*INDEX('3)tpx females'!DR$57:DR$107,MATCH($Q49,'3)tpx females'!$DE$57:$DE$107,0))</f>
        <v>568.56376716751561</v>
      </c>
      <c r="AI49" s="32">
        <f ca="1">($J49*EXP(AI$5*($N49+0.5*($O49)^2))*_xlfn.NORM.DIST((LN(($L49*EXP($K49/100*AI$5)))-LN($J49)-$N49*AI$5)/($O49*SQRT(AI$5))-$O49*SQRT(AI$5),0,1,TRUE)+$L49*EXP($K49/100*AI$5)*(1-_xlfn.NORM.DIST((LN(($L49*EXP($K49/100*AI$5)))-LN($J49)-$N49*AI$5)/($O49*SQRT(AI$5)),0,1,TRUE)))*EXP(-$F$1*AI$5)*INDEX('3)tpx females'!DS$57:DS$107,MATCH($Q49,'3)tpx females'!$DE$57:$DE$107,0))</f>
        <v>545.74711492081519</v>
      </c>
      <c r="AJ49" s="32">
        <f ca="1">($J49*EXP(AJ$5*($N49+0.5*($O49)^2))*_xlfn.NORM.DIST((LN(($L49*EXP($K49/100*AJ$5)))-LN($J49)-$N49*AJ$5)/($O49*SQRT(AJ$5))-$O49*SQRT(AJ$5),0,1,TRUE)+$L49*EXP($K49/100*AJ$5)*(1-_xlfn.NORM.DIST((LN(($L49*EXP($K49/100*AJ$5)))-LN($J49)-$N49*AJ$5)/($O49*SQRT(AJ$5)),0,1,TRUE)))*EXP(-$F$1*AJ$5)*INDEX('3)tpx females'!DT$57:DT$107,MATCH($Q49,'3)tpx females'!$DE$57:$DE$107,0))</f>
        <v>588.46750392652802</v>
      </c>
      <c r="AK49" s="32">
        <f ca="1">($J49*EXP(AK$5*($N49+0.5*($O49)^2))*_xlfn.NORM.DIST((LN(($L49*EXP($K49/100*AK$5)))-LN($J49)-$N49*AK$5)/($O49*SQRT(AK$5))-$O49*SQRT(AK$5),0,1,TRUE)+$L49*EXP($K49/100*AK$5)*(1-_xlfn.NORM.DIST((LN(($L49*EXP($K49/100*AK$5)))-LN($J49)-$N49*AK$5)/($O49*SQRT(AK$5)),0,1,TRUE)))*EXP(-$F$1*AK$5)*INDEX('3)tpx females'!DU$57:DU$107,MATCH($Q49,'3)tpx females'!$DE$57:$DE$107,0))</f>
        <v>679.92670604843897</v>
      </c>
      <c r="AL49" s="32">
        <f ca="1">($J49*EXP(AL$5*($N49+0.5*($O49)^2))*_xlfn.NORM.DIST((LN(($L49*EXP($K49/100*AL$5)))-LN($J49)-$N49*AL$5)/($O49*SQRT(AL$5))-$O49*SQRT(AL$5),0,1,TRUE)+$L49*EXP($K49/100*AL$5)*(1-_xlfn.NORM.DIST((LN(($L49*EXP($K49/100*AL$5)))-LN($J49)-$N49*AL$5)/($O49*SQRT(AL$5)),0,1,TRUE)))*EXP(-$F$1*AL$5)*INDEX('3)tpx females'!DV$57:DV$107,MATCH($Q49,'3)tpx females'!$DE$57:$DE$107,0))</f>
        <v>707.66416777303232</v>
      </c>
      <c r="AM49" s="32">
        <f ca="1">($J49*EXP(AM$5*($N49+0.5*($O49)^2))*_xlfn.NORM.DIST((LN(($L49*EXP($K49/100*AM$5)))-LN($J49)-$N49*AM$5)/($O49*SQRT(AM$5))-$O49*SQRT(AM$5),0,1,TRUE)+$L49*EXP($K49/100*AM$5)*(1-_xlfn.NORM.DIST((LN(($L49*EXP($K49/100*AM$5)))-LN($J49)-$N49*AM$5)/($O49*SQRT(AM$5)),0,1,TRUE)))*EXP(-$F$1*AM$5)*INDEX('3)tpx females'!DW$57:DW$107,MATCH($Q49,'3)tpx females'!$DE$57:$DE$107,0))</f>
        <v>773.40120446740707</v>
      </c>
      <c r="AN49" s="32">
        <f ca="1">($J49*EXP(AN$5*($N49+0.5*($O49)^2))*_xlfn.NORM.DIST((LN(($L49*EXP($K49/100*AN$5)))-LN($J49)-$N49*AN$5)/($O49*SQRT(AN$5))-$O49*SQRT(AN$5),0,1,TRUE)+$L49*EXP($K49/100*AN$5)*(1-_xlfn.NORM.DIST((LN(($L49*EXP($K49/100*AN$5)))-LN($J49)-$N49*AN$5)/($O49*SQRT(AN$5)),0,1,TRUE)))*EXP(-$F$1*AN$5)*INDEX('3)tpx females'!DX$57:DX$107,MATCH($Q49,'3)tpx females'!$DE$57:$DE$107,0))</f>
        <v>901.12736209025854</v>
      </c>
      <c r="AO49" s="32">
        <f ca="1">($J49*EXP(AO$5*($N49+0.5*($O49)^2))*_xlfn.NORM.DIST((LN(($L49*EXP($K49/100*AO$5)))-LN($J49)-$N49*AO$5)/($O49*SQRT(AO$5))-$O49*SQRT(AO$5),0,1,TRUE)+$L49*EXP($K49/100*AO$5)*(1-_xlfn.NORM.DIST((LN(($L49*EXP($K49/100*AO$5)))-LN($J49)-$N49*AO$5)/($O49*SQRT(AO$5)),0,1,TRUE)))*EXP(-$F$1*AO$5)*INDEX('3)tpx females'!DY$57:DY$107,MATCH($Q49,'3)tpx females'!$DE$57:$DE$107,0))</f>
        <v>1027.1027071986246</v>
      </c>
      <c r="AP49" s="32">
        <f ca="1">($J49*EXP(AP$5*($N49+0.5*($O49)^2))*_xlfn.NORM.DIST((LN(($L49*EXP($K49/100*AP$5)))-LN($J49)-$N49*AP$5)/($O49*SQRT(AP$5))-$O49*SQRT(AP$5),0,1,TRUE)+$L49*EXP($K49/100*AP$5)*(1-_xlfn.NORM.DIST((LN(($L49*EXP($K49/100*AP$5)))-LN($J49)-$N49*AP$5)/($O49*SQRT(AP$5)),0,1,TRUE)))*EXP(-$F$1*AP$5)*INDEX('3)tpx females'!DZ$57:DZ$107,MATCH($Q49,'3)tpx females'!$DE$57:$DE$107,0))</f>
        <v>1162.0008015771043</v>
      </c>
      <c r="AQ49" s="32">
        <f ca="1">($J49*EXP(AQ$5*($N49+0.5*($O49)^2))*_xlfn.NORM.DIST((LN(($L49*EXP($K49/100*AQ$5)))-LN($J49)-$N49*AQ$5)/($O49*SQRT(AQ$5))-$O49*SQRT(AQ$5),0,1,TRUE)+$L49*EXP($K49/100*AQ$5)*(1-_xlfn.NORM.DIST((LN(($L49*EXP($K49/100*AQ$5)))-LN($J49)-$N49*AQ$5)/($O49*SQRT(AQ$5)),0,1,TRUE)))*EXP(-$F$1*AQ$5)*INDEX('3)tpx females'!EA$57:EA$107,MATCH($Q49,'3)tpx females'!$DE$57:$DE$107,0))</f>
        <v>1264.4421815470414</v>
      </c>
      <c r="AR49" s="32">
        <f ca="1">($J49*EXP(AR$5*($N49+0.5*($O49)^2))*_xlfn.NORM.DIST((LN(($L49*EXP($K49/100*AR$5)))-LN($J49)-$N49*AR$5)/($O49*SQRT(AR$5))-$O49*SQRT(AR$5),0,1,TRUE)+$L49*EXP($K49/100*AR$5)*(1-_xlfn.NORM.DIST((LN(($L49*EXP($K49/100*AR$5)))-LN($J49)-$N49*AR$5)/($O49*SQRT(AR$5)),0,1,TRUE)))*EXP(-$F$1*AR$5)*INDEX('3)tpx females'!EB$57:EB$107,MATCH($Q49,'3)tpx females'!$DE$57:$DE$107,0))</f>
        <v>1309.2851157802618</v>
      </c>
      <c r="AS49" s="32">
        <f ca="1">($J49*EXP(AS$5*($N49+0.5*($O49)^2))*_xlfn.NORM.DIST((LN(($L49*EXP($K49/100*AS$5)))-LN($J49)-$N49*AS$5)/($O49*SQRT(AS$5))-$O49*SQRT(AS$5),0,1,TRUE)+$L49*EXP($K49/100*AS$5)*(1-_xlfn.NORM.DIST((LN(($L49*EXP($K49/100*AS$5)))-LN($J49)-$N49*AS$5)/($O49*SQRT(AS$5)),0,1,TRUE)))*EXP(-$F$1*AS$5)*INDEX('3)tpx females'!EC$57:EC$107,MATCH($Q49,'3)tpx females'!$DE$57:$DE$107,0))</f>
        <v>1456.4806233328634</v>
      </c>
      <c r="AT49" s="32">
        <f ca="1">($J49*EXP(AT$5*($N49+0.5*($O49)^2))*_xlfn.NORM.DIST((LN(($L49*EXP($K49/100*AT$5)))-LN($J49)-$N49*AT$5)/($O49*SQRT(AT$5))-$O49*SQRT(AT$5),0,1,TRUE)+$L49*EXP($K49/100*AT$5)*(1-_xlfn.NORM.DIST((LN(($L49*EXP($K49/100*AT$5)))-LN($J49)-$N49*AT$5)/($O49*SQRT(AT$5)),0,1,TRUE)))*EXP(-$F$1*AT$5)*INDEX('3)tpx females'!ED$57:ED$107,MATCH($Q49,'3)tpx females'!$DE$57:$DE$107,0))</f>
        <v>1680.5933337160563</v>
      </c>
      <c r="AU49" s="32">
        <f ca="1">($J49*EXP(AU$5*($N49+0.5*($O49)^2))*_xlfn.NORM.DIST((LN(($L49*EXP($K49/100*AU$5)))-LN($J49)-$N49*AU$5)/($O49*SQRT(AU$5))-$O49*SQRT(AU$5),0,1,TRUE)+$L49*EXP($K49/100*AU$5)*(1-_xlfn.NORM.DIST((LN(($L49*EXP($K49/100*AU$5)))-LN($J49)-$N49*AU$5)/($O49*SQRT(AU$5)),0,1,TRUE)))*EXP(-$F$1*AU$5)*INDEX('3)tpx females'!EE$57:EE$107,MATCH($Q49,'3)tpx females'!$DE$57:$DE$107,0))</f>
        <v>1756.6933411811442</v>
      </c>
      <c r="AV49" s="32">
        <f ca="1">($J49*EXP(AV$5*($N49+0.5*($O49)^2))*_xlfn.NORM.DIST((LN(($L49*EXP($K49/100*AV$5)))-LN($J49)-$N49*AV$5)/($O49*SQRT(AV$5))-$O49*SQRT(AV$5),0,1,TRUE)+$L49*EXP($K49/100*AV$5)*(1-_xlfn.NORM.DIST((LN(($L49*EXP($K49/100*AV$5)))-LN($J49)-$N49*AV$5)/($O49*SQRT(AV$5)),0,1,TRUE)))*EXP(-$F$1*AV$5)*INDEX('3)tpx females'!EF$57:EF$107,MATCH($Q49,'3)tpx females'!$DE$57:$DE$107,0))</f>
        <v>1894.6989871301002</v>
      </c>
      <c r="AW49" s="32">
        <f ca="1">($J49*EXP(AW$5*($N49+0.5*($O49)^2))*_xlfn.NORM.DIST((LN(($L49*EXP($K49/100*AW$5)))-LN($J49)-$N49*AW$5)/($O49*SQRT(AW$5))-$O49*SQRT(AW$5),0,1,TRUE)+$L49*EXP($K49/100*AW$5)*(1-_xlfn.NORM.DIST((LN(($L49*EXP($K49/100*AW$5)))-LN($J49)-$N49*AW$5)/($O49*SQRT(AW$5)),0,1,TRUE)))*EXP(-$F$1*AW$5)*INDEX('3)tpx females'!EG$57:EG$107,MATCH($Q49,'3)tpx females'!$DE$57:$DE$107,0))</f>
        <v>2143.0904377644374</v>
      </c>
      <c r="AX49" s="32">
        <f ca="1">($J49*EXP(AX$5*($N49+0.5*($O49)^2))*_xlfn.NORM.DIST((LN(($L49*EXP($K49/100*AX$5)))-LN($J49)-$N49*AX$5)/($O49*SQRT(AX$5))-$O49*SQRT(AX$5),0,1,TRUE)+$L49*EXP($K49/100*AX$5)*(1-_xlfn.NORM.DIST((LN(($L49*EXP($K49/100*AX$5)))-LN($J49)-$N49*AX$5)/($O49*SQRT(AX$5)),0,1,TRUE)))*EXP(-$F$1*AX$5)*INDEX('3)tpx females'!EH$57:EH$107,MATCH($Q49,'3)tpx females'!$DE$57:$DE$107,0))</f>
        <v>2194.3932463300794</v>
      </c>
      <c r="AY49" s="32">
        <f ca="1">($J49*EXP(AY$5*($N49+0.5*($O49)^2))*_xlfn.NORM.DIST((LN(($L49*EXP($K49/100*AY$5)))-LN($J49)-$N49*AY$5)/($O49*SQRT(AY$5))-$O49*SQRT(AY$5),0,1,TRUE)+$L49*EXP($K49/100*AY$5)*(1-_xlfn.NORM.DIST((LN(($L49*EXP($K49/100*AY$5)))-LN($J49)-$N49*AY$5)/($O49*SQRT(AY$5)),0,1,TRUE)))*EXP(-$F$1*AY$5)*INDEX('3)tpx females'!EI$57:EI$107,MATCH($Q49,'3)tpx females'!$DE$57:$DE$107,0))</f>
        <v>2099.7214098240765</v>
      </c>
      <c r="AZ49" s="32">
        <f ca="1">($J49*EXP(AZ$5*($N49+0.5*($O49)^2))*_xlfn.NORM.DIST((LN(($L49*EXP($K49/100*AZ$5)))-LN($J49)-$N49*AZ$5)/($O49*SQRT(AZ$5))-$O49*SQRT(AZ$5),0,1,TRUE)+$L49*EXP($K49/100*AZ$5)*(1-_xlfn.NORM.DIST((LN(($L49*EXP($K49/100*AZ$5)))-LN($J49)-$N49*AZ$5)/($O49*SQRT(AZ$5)),0,1,TRUE)))*EXP(-$F$1*AZ$5)*INDEX('3)tpx females'!EJ$57:EJ$107,MATCH($Q49,'3)tpx females'!$DE$57:$DE$107,0))</f>
        <v>2017.9620761588849</v>
      </c>
      <c r="BA49" s="32">
        <f ca="1">($J49*EXP(BA$5*($N49+0.5*($O49)^2))*_xlfn.NORM.DIST((LN(($L49*EXP($K49/100*BA$5)))-LN($J49)-$N49*BA$5)/($O49*SQRT(BA$5))-$O49*SQRT(BA$5),0,1,TRUE)+$L49*EXP($K49/100*BA$5)*(1-_xlfn.NORM.DIST((LN(($L49*EXP($K49/100*BA$5)))-LN($J49)-$N49*BA$5)/($O49*SQRT(BA$5)),0,1,TRUE)))*EXP(-$F$1*BA$5)*INDEX('3)tpx females'!EK$57:EK$107,MATCH($Q49,'3)tpx females'!$DE$57:$DE$107,0))</f>
        <v>1942.4734524127393</v>
      </c>
      <c r="BB49" s="32">
        <f ca="1">($J49*EXP(BB$5*($N49+0.5*($O49)^2))*_xlfn.NORM.DIST((LN(($L49*EXP($K49/100*BB$5)))-LN($J49)-$N49*BB$5)/($O49*SQRT(BB$5))-$O49*SQRT(BB$5),0,1,TRUE)+$L49*EXP($K49/100*BB$5)*(1-_xlfn.NORM.DIST((LN(($L49*EXP($K49/100*BB$5)))-LN($J49)-$N49*BB$5)/($O49*SQRT(BB$5)),0,1,TRUE)))*EXP(-$F$1*BB$5)*INDEX('3)tpx females'!EL$57:EL$107,MATCH($Q49,'3)tpx females'!$DE$57:$DE$107,0))</f>
        <v>1901.4841544563715</v>
      </c>
      <c r="BC49" s="32">
        <f ca="1">($J49*EXP(BC$5*($N49+0.5*($O49)^2))*_xlfn.NORM.DIST((LN(($L49*EXP($K49/100*BC$5)))-LN($J49)-$N49*BC$5)/($O49*SQRT(BC$5))-$O49*SQRT(BC$5),0,1,TRUE)+$L49*EXP($K49/100*BC$5)*(1-_xlfn.NORM.DIST((LN(($L49*EXP($K49/100*BC$5)))-LN($J49)-$N49*BC$5)/($O49*SQRT(BC$5)),0,1,TRUE)))*EXP(-$F$1*BC$5)*INDEX('3)tpx females'!EM$57:EM$107,MATCH($Q49,'3)tpx females'!$DE$57:$DE$107,0))</f>
        <v>1694.3638699452395</v>
      </c>
      <c r="BD49" s="32">
        <f ca="1">($J49*EXP(BD$5*($N49+0.5*($O49)^2))*_xlfn.NORM.DIST((LN(($L49*EXP($K49/100*BD$5)))-LN($J49)-$N49*BD$5)/($O49*SQRT(BD$5))-$O49*SQRT(BD$5),0,1,TRUE)+$L49*EXP($K49/100*BD$5)*(1-_xlfn.NORM.DIST((LN(($L49*EXP($K49/100*BD$5)))-LN($J49)-$N49*BD$5)/($O49*SQRT(BD$5)),0,1,TRUE)))*EXP(-$F$1*BD$5)*INDEX('3)tpx females'!EN$57:EN$107,MATCH($Q49,'3)tpx females'!$DE$57:$DE$107,0))</f>
        <v>1492.3673746229699</v>
      </c>
      <c r="BE49" s="32">
        <f ca="1">($J49*EXP(BE$5*($N49+0.5*($O49)^2))*_xlfn.NORM.DIST((LN(($L49*EXP($K49/100*BE$5)))-LN($J49)-$N49*BE$5)/($O49*SQRT(BE$5))-$O49*SQRT(BE$5),0,1,TRUE)+$L49*EXP($K49/100*BE$5)*(1-_xlfn.NORM.DIST((LN(($L49*EXP($K49/100*BE$5)))-LN($J49)-$N49*BE$5)/($O49*SQRT(BE$5)),0,1,TRUE)))*EXP(-$F$1*BE$5)*INDEX('3)tpx females'!EO$57:EO$107,MATCH($Q49,'3)tpx females'!$DE$57:$DE$107,0))</f>
        <v>1264.6832599029906</v>
      </c>
      <c r="BF49" s="32">
        <f ca="1">($J49*EXP(BF$5*($N49+0.5*($O49)^2))*_xlfn.NORM.DIST((LN(($L49*EXP($K49/100*BF$5)))-LN($J49)-$N49*BF$5)/($O49*SQRT(BF$5))-$O49*SQRT(BF$5),0,1,TRUE)+$L49*EXP($K49/100*BF$5)*(1-_xlfn.NORM.DIST((LN(($L49*EXP($K49/100*BF$5)))-LN($J49)-$N49*BF$5)/($O49*SQRT(BF$5)),0,1,TRUE)))*EXP(-$F$1*BF$5)*INDEX('3)tpx females'!EP$57:EP$107,MATCH($Q49,'3)tpx females'!$DE$57:$DE$107,0))</f>
        <v>1025.7039256577241</v>
      </c>
      <c r="BG49" s="32">
        <f ca="1">($J49*EXP(BG$5*($N49+0.5*($O49)^2))*_xlfn.NORM.DIST((LN(($L49*EXP($K49/100*BG$5)))-LN($J49)-$N49*BG$5)/($O49*SQRT(BG$5))-$O49*SQRT(BG$5),0,1,TRUE)+$L49*EXP($K49/100*BG$5)*(1-_xlfn.NORM.DIST((LN(($L49*EXP($K49/100*BG$5)))-LN($J49)-$N49*BG$5)/($O49*SQRT(BG$5)),0,1,TRUE)))*EXP(-$F$1*BG$5)*INDEX('3)tpx females'!EQ$57:EQ$107,MATCH($Q49,'3)tpx females'!$DE$57:$DE$107,0))</f>
        <v>795.18716604132635</v>
      </c>
      <c r="BH49" s="32">
        <f ca="1">($J49*EXP(BH$5*($N49+0.5*($O49)^2))*_xlfn.NORM.DIST((LN(($L49*EXP($K49/100*BH$5)))-LN($J49)-$N49*BH$5)/($O49*SQRT(BH$5))-$O49*SQRT(BH$5),0,1,TRUE)+$L49*EXP($K49/100*BH$5)*(1-_xlfn.NORM.DIST((LN(($L49*EXP($K49/100*BH$5)))-LN($J49)-$N49*BH$5)/($O49*SQRT(BH$5)),0,1,TRUE)))*EXP(-$F$1*BH$5)*INDEX('3)tpx females'!ER$57:ER$107,MATCH($Q49,'3)tpx females'!$DE$57:$DE$107,0))</f>
        <v>590.2192742429246</v>
      </c>
      <c r="BI49" s="32">
        <f ca="1">($J49*EXP(BI$5*($N49+0.5*($O49)^2))*_xlfn.NORM.DIST((LN(($L49*EXP($K49/100*BI$5)))-LN($J49)-$N49*BI$5)/($O49*SQRT(BI$5))-$O49*SQRT(BI$5),0,1,TRUE)+$L49*EXP($K49/100*BI$5)*(1-_xlfn.NORM.DIST((LN(($L49*EXP($K49/100*BI$5)))-LN($J49)-$N49*BI$5)/($O49*SQRT(BI$5)),0,1,TRUE)))*EXP(-$F$1*BI$5)*INDEX('3)tpx females'!ES$57:ES$107,MATCH($Q49,'3)tpx females'!$DE$57:$DE$107,0))</f>
        <v>415.44200018445207</v>
      </c>
      <c r="BJ49" s="32">
        <f ca="1">($J49*EXP(BJ$5*($N49+0.5*($O49)^2))*_xlfn.NORM.DIST((LN(($L49*EXP($K49/100*BJ$5)))-LN($J49)-$N49*BJ$5)/($O49*SQRT(BJ$5))-$O49*SQRT(BJ$5),0,1,TRUE)+$L49*EXP($K49/100*BJ$5)*(1-_xlfn.NORM.DIST((LN(($L49*EXP($K49/100*BJ$5)))-LN($J49)-$N49*BJ$5)/($O49*SQRT(BJ$5)),0,1,TRUE)))*EXP(-$F$1*BJ$5)*INDEX('3)tpx females'!ET$57:ET$107,MATCH($Q49,'3)tpx females'!$DE$57:$DE$107,0))</f>
        <v>275.52017113082587</v>
      </c>
      <c r="BK49" s="32">
        <f ca="1">($J49*EXP(BK$5*($N49+0.5*($O49)^2))*_xlfn.NORM.DIST((LN(($L49*EXP($K49/100*BK$5)))-LN($J49)-$N49*BK$5)/($O49*SQRT(BK$5))-$O49*SQRT(BK$5),0,1,TRUE)+$L49*EXP($K49/100*BK$5)*(1-_xlfn.NORM.DIST((LN(($L49*EXP($K49/100*BK$5)))-LN($J49)-$N49*BK$5)/($O49*SQRT(BK$5)),0,1,TRUE)))*EXP(-$F$1*BK$5)*INDEX('3)tpx females'!EU$57:EU$107,MATCH($Q49,'3)tpx females'!$DE$57:$DE$107,0))</f>
        <v>174.3126284634987</v>
      </c>
      <c r="BL49" s="32">
        <f ca="1">($J49*EXP(BL$5*($N49+0.5*($O49)^2))*_xlfn.NORM.DIST((LN(($L49*EXP($K49/100*BL$5)))-LN($J49)-$N49*BL$5)/($O49*SQRT(BL$5))-$O49*SQRT(BL$5),0,1,TRUE)+$L49*EXP($K49/100*BL$5)*(1-_xlfn.NORM.DIST((LN(($L49*EXP($K49/100*BL$5)))-LN($J49)-$N49*BL$5)/($O49*SQRT(BL$5)),0,1,TRUE)))*EXP(-$F$1*BL$5)*INDEX('3)tpx females'!EV$57:EV$107,MATCH($Q49,'3)tpx females'!$DE$57:$DE$107,0))</f>
        <v>103.89302937362906</v>
      </c>
      <c r="BM49" s="32">
        <f ca="1">($J49*EXP(BM$5*($N49+0.5*($O49)^2))*_xlfn.NORM.DIST((LN(($L49*EXP($K49/100*BM$5)))-LN($J49)-$N49*BM$5)/($O49*SQRT(BM$5))-$O49*SQRT(BM$5),0,1,TRUE)+$L49*EXP($K49/100*BM$5)*(1-_xlfn.NORM.DIST((LN(($L49*EXP($K49/100*BM$5)))-LN($J49)-$N49*BM$5)/($O49*SQRT(BM$5)),0,1,TRUE)))*EXP(-$F$1*BM$5)*INDEX('3)tpx females'!EW$57:EW$107,MATCH($Q49,'3)tpx females'!$DE$57:$DE$107,0))</f>
        <v>59.149054267856158</v>
      </c>
      <c r="BN49" s="32">
        <f ca="1">($J49*EXP(BN$5*($N49+0.5*($O49)^2))*_xlfn.NORM.DIST((LN(($L49*EXP($K49/100*BN$5)))-LN($J49)-$N49*BN$5)/($O49*SQRT(BN$5))-$O49*SQRT(BN$5),0,1,TRUE)+$L49*EXP($K49/100*BN$5)*(1-_xlfn.NORM.DIST((LN(($L49*EXP($K49/100*BN$5)))-LN($J49)-$N49*BN$5)/($O49*SQRT(BN$5)),0,1,TRUE)))*EXP(-$F$1*BN$5)*INDEX('3)tpx females'!EX$57:EX$107,MATCH($Q49,'3)tpx females'!$DE$57:$DE$107,0))</f>
        <v>30.356485230450247</v>
      </c>
      <c r="BO49" s="32">
        <f ca="1">($J49*EXP(BO$5*($N49+0.5*($O49)^2))*_xlfn.NORM.DIST((LN(($L49*EXP($K49/100*BO$5)))-LN($J49)-$N49*BO$5)/($O49*SQRT(BO$5))-$O49*SQRT(BO$5),0,1,TRUE)+$L49*EXP($K49/100*BO$5)*(1-_xlfn.NORM.DIST((LN(($L49*EXP($K49/100*BO$5)))-LN($J49)-$N49*BO$5)/($O49*SQRT(BO$5)),0,1,TRUE)))*EXP(-$F$1*BO$5)*INDEX('3)tpx females'!EY$57:EY$107,MATCH($Q49,'3)tpx females'!$DE$57:$DE$107,0))</f>
        <v>16.032142991067342</v>
      </c>
      <c r="BP49" s="32">
        <f ca="1">($J49*EXP(BP$5*($N49+0.5*($O49)^2))*_xlfn.NORM.DIST((LN(($L49*EXP($K49/100*BP$5)))-LN($J49)-$N49*BP$5)/($O49*SQRT(BP$5))-$O49*SQRT(BP$5),0,1,TRUE)+$L49*EXP($K49/100*BP$5)*(1-_xlfn.NORM.DIST((LN(($L49*EXP($K49/100*BP$5)))-LN($J49)-$N49*BP$5)/($O49*SQRT(BP$5)),0,1,TRUE)))*EXP(-$F$1*BP$5)*INDEX('3)tpx females'!EZ$57:EZ$107,MATCH($Q49,'3)tpx females'!$DE$57:$DE$107,0))</f>
        <v>8.8504290649812898</v>
      </c>
      <c r="BQ49" s="32">
        <f ca="1">($J49*EXP(BQ$5*($N49+0.5*($O49)^2))*_xlfn.NORM.DIST((LN(($L49*EXP($K49/100*BQ$5)))-LN($J49)-$N49*BQ$5)/($O49*SQRT(BQ$5))-$O49*SQRT(BQ$5),0,1,TRUE)+$L49*EXP($K49/100*BQ$5)*(1-_xlfn.NORM.DIST((LN(($L49*EXP($K49/100*BQ$5)))-LN($J49)-$N49*BQ$5)/($O49*SQRT(BQ$5)),0,1,TRUE)))*EXP(-$F$1*BQ$5)*INDEX('3)tpx females'!FA$57:FA$107,MATCH($Q49,'3)tpx females'!$DE$57:$DE$107,0))</f>
        <v>3.51665363361418</v>
      </c>
      <c r="BR49" s="32">
        <f ca="1">($J49*EXP(BR$5*($N49+0.5*($O49)^2))*_xlfn.NORM.DIST((LN(($L49*EXP($K49/100*BR$5)))-LN($J49)-$N49*BR$5)/($O49*SQRT(BR$5))-$O49*SQRT(BR$5),0,1,TRUE)+$L49*EXP($K49/100*BR$5)*(1-_xlfn.NORM.DIST((LN(($L49*EXP($K49/100*BR$5)))-LN($J49)-$N49*BR$5)/($O49*SQRT(BR$5)),0,1,TRUE)))*EXP(-$F$1*BR$5)*INDEX('3)tpx females'!FB$57:FB$107,MATCH($Q49,'3)tpx females'!$DE$57:$DE$107,0))</f>
        <v>0</v>
      </c>
      <c r="BS49" s="32">
        <f ca="1">($J49*EXP(BS$5*($N49+0.5*($O49)^2))*_xlfn.NORM.DIST((LN(($L49*EXP($K49/100*BS$5)))-LN($J49)-$N49*BS$5)/($O49*SQRT(BS$5))-$O49*SQRT(BS$5),0,1,TRUE)+$L49*EXP($K49/100*BS$5)*(1-_xlfn.NORM.DIST((LN(($L49*EXP($K49/100*BS$5)))-LN($J49)-$N49*BS$5)/($O49*SQRT(BS$5)),0,1,TRUE)))*EXP(-$F$1*BS$5)*INDEX('3)tpx females'!FC$57:FC$107,MATCH($Q49,'3)tpx females'!$DE$57:$DE$107,0))</f>
        <v>0</v>
      </c>
      <c r="BT49" s="32">
        <f ca="1">($J49*EXP(BT$5*($N49+0.5*($O49)^2))*_xlfn.NORM.DIST((LN(($L49*EXP($K49/100*BT$5)))-LN($J49)-$N49*BT$5)/($O49*SQRT(BT$5))-$O49*SQRT(BT$5),0,1,TRUE)+$L49*EXP($K49/100*BT$5)*(1-_xlfn.NORM.DIST((LN(($L49*EXP($K49/100*BT$5)))-LN($J49)-$N49*BT$5)/($O49*SQRT(BT$5)),0,1,TRUE)))*EXP(-$F$1*BT$5)*INDEX('3)tpx females'!FD$57:FD$107,MATCH($Q49,'3)tpx females'!$DE$57:$DE$107,0))</f>
        <v>0</v>
      </c>
    </row>
    <row r="50" spans="2:72" x14ac:dyDescent="0.25">
      <c r="B50" s="32" t="s">
        <v>16</v>
      </c>
      <c r="C50" s="32" t="s">
        <v>14</v>
      </c>
      <c r="D50" s="49">
        <v>8330</v>
      </c>
      <c r="E50" s="32" t="s">
        <v>13</v>
      </c>
      <c r="F50" s="32" t="s">
        <v>17</v>
      </c>
      <c r="G50" s="49" t="s">
        <v>17</v>
      </c>
      <c r="H50" s="32" t="s">
        <v>17</v>
      </c>
      <c r="I50" s="32" t="s">
        <v>25</v>
      </c>
      <c r="J50" s="32">
        <v>740522.50000000012</v>
      </c>
      <c r="K50" s="32">
        <v>6.55</v>
      </c>
      <c r="L50" s="32">
        <f>'3) 2016 cases'!M50*EXP('3) 2016 cases'!L50/100)</f>
        <v>441003.01129817922</v>
      </c>
      <c r="M50" s="32"/>
      <c r="N50" s="32">
        <f>INDEX('2b)Working'!$I$61:$P$61,MATCH($I50,'2b)Working'!$I$60:$P$60,0))</f>
        <v>7.2488258642637193E-2</v>
      </c>
      <c r="O50" s="32">
        <f>INDEX('2b)Working'!$I$62:$P$62,MATCH($I50,'2b)Working'!$I$60:$P$60,0))</f>
        <v>5.0085748750605209E-2</v>
      </c>
      <c r="P50" s="32"/>
      <c r="Q50" s="32">
        <f t="shared" si="3"/>
        <v>95</v>
      </c>
      <c r="U50" s="32">
        <f t="shared" ca="1" si="2"/>
        <v>434544.64533307898</v>
      </c>
      <c r="W50" s="32">
        <f ca="1">($J50*EXP(W$5*($N50+0.5*($O50)^2))*_xlfn.NORM.DIST((LN(($L50*EXP($K50/100*W$5)))-LN($J50)-$N50*W$5)/($O50*SQRT(W$5))-$O50*SQRT(W$5),0,1,TRUE)+$L50*EXP($K50/100*W$5)*(1-_xlfn.NORM.DIST((LN(($L50*EXP($K50/100*W$5)))-LN($J50)-$N50*W$5)/($O50*SQRT(W$5)),0,1,TRUE)))*EXP(-$F$1*W$5)*INDEX('3)tpx females'!DG$57:DG$107,MATCH($Q50,'3)tpx females'!$DE$57:$DE$107,0))</f>
        <v>95853.719101019829</v>
      </c>
      <c r="X50" s="32">
        <f ca="1">($J50*EXP(X$5*($N50+0.5*($O50)^2))*_xlfn.NORM.DIST((LN(($L50*EXP($K50/100*X$5)))-LN($J50)-$N50*X$5)/($O50*SQRT(X$5))-$O50*SQRT(X$5),0,1,TRUE)+$L50*EXP($K50/100*X$5)*(1-_xlfn.NORM.DIST((LN(($L50*EXP($K50/100*X$5)))-LN($J50)-$N50*X$5)/($O50*SQRT(X$5)),0,1,TRUE)))*EXP(-$F$1*X$5)*INDEX('3)tpx females'!DH$57:DH$107,MATCH($Q50,'3)tpx females'!$DE$57:$DE$107,0))</f>
        <v>82372.483968305474</v>
      </c>
      <c r="Y50" s="32">
        <f ca="1">($J50*EXP(Y$5*($N50+0.5*($O50)^2))*_xlfn.NORM.DIST((LN(($L50*EXP($K50/100*Y$5)))-LN($J50)-$N50*Y$5)/($O50*SQRT(Y$5))-$O50*SQRT(Y$5),0,1,TRUE)+$L50*EXP($K50/100*Y$5)*(1-_xlfn.NORM.DIST((LN(($L50*EXP($K50/100*Y$5)))-LN($J50)-$N50*Y$5)/($O50*SQRT(Y$5)),0,1,TRUE)))*EXP(-$F$1*Y$5)*INDEX('3)tpx females'!DI$57:DI$107,MATCH($Q50,'3)tpx females'!$DE$57:$DE$107,0))</f>
        <v>68439.935480527551</v>
      </c>
      <c r="Z50" s="32">
        <f ca="1">($J50*EXP(Z$5*($N50+0.5*($O50)^2))*_xlfn.NORM.DIST((LN(($L50*EXP($K50/100*Z$5)))-LN($J50)-$N50*Z$5)/($O50*SQRT(Z$5))-$O50*SQRT(Z$5),0,1,TRUE)+$L50*EXP($K50/100*Z$5)*(1-_xlfn.NORM.DIST((LN(($L50*EXP($K50/100*Z$5)))-LN($J50)-$N50*Z$5)/($O50*SQRT(Z$5)),0,1,TRUE)))*EXP(-$F$1*Z$5)*INDEX('3)tpx females'!DJ$57:DJ$107,MATCH($Q50,'3)tpx females'!$DE$57:$DE$107,0))</f>
        <v>54765.819959113709</v>
      </c>
      <c r="AA50" s="32">
        <f ca="1">($J50*EXP(AA$5*($N50+0.5*($O50)^2))*_xlfn.NORM.DIST((LN(($L50*EXP($K50/100*AA$5)))-LN($J50)-$N50*AA$5)/($O50*SQRT(AA$5))-$O50*SQRT(AA$5),0,1,TRUE)+$L50*EXP($K50/100*AA$5)*(1-_xlfn.NORM.DIST((LN(($L50*EXP($K50/100*AA$5)))-LN($J50)-$N50*AA$5)/($O50*SQRT(AA$5)),0,1,TRUE)))*EXP(-$F$1*AA$5)*INDEX('3)tpx females'!DK$57:DK$107,MATCH($Q50,'3)tpx females'!$DE$57:$DE$107,0))</f>
        <v>42140.042121926199</v>
      </c>
      <c r="AB50" s="32">
        <f ca="1">($J50*EXP(AB$5*($N50+0.5*($O50)^2))*_xlfn.NORM.DIST((LN(($L50*EXP($K50/100*AB$5)))-LN($J50)-$N50*AB$5)/($O50*SQRT(AB$5))-$O50*SQRT(AB$5),0,1,TRUE)+$L50*EXP($K50/100*AB$5)*(1-_xlfn.NORM.DIST((LN(($L50*EXP($K50/100*AB$5)))-LN($J50)-$N50*AB$5)/($O50*SQRT(AB$5)),0,1,TRUE)))*EXP(-$F$1*AB$5)*INDEX('3)tpx females'!DL$57:DL$107,MATCH($Q50,'3)tpx females'!$DE$57:$DE$107,0))</f>
        <v>31179.20306223672</v>
      </c>
      <c r="AC50" s="32">
        <f ca="1">($J50*EXP(AC$5*($N50+0.5*($O50)^2))*_xlfn.NORM.DIST((LN(($L50*EXP($K50/100*AC$5)))-LN($J50)-$N50*AC$5)/($O50*SQRT(AC$5))-$O50*SQRT(AC$5),0,1,TRUE)+$L50*EXP($K50/100*AC$5)*(1-_xlfn.NORM.DIST((LN(($L50*EXP($K50/100*AC$5)))-LN($J50)-$N50*AC$5)/($O50*SQRT(AC$5)),0,1,TRUE)))*EXP(-$F$1*AC$5)*INDEX('3)tpx females'!DM$57:DM$107,MATCH($Q50,'3)tpx females'!$DE$57:$DE$107,0))</f>
        <v>22033.898901826044</v>
      </c>
      <c r="AD50" s="32">
        <f ca="1">($J50*EXP(AD$5*($N50+0.5*($O50)^2))*_xlfn.NORM.DIST((LN(($L50*EXP($K50/100*AD$5)))-LN($J50)-$N50*AD$5)/($O50*SQRT(AD$5))-$O50*SQRT(AD$5),0,1,TRUE)+$L50*EXP($K50/100*AD$5)*(1-_xlfn.NORM.DIST((LN(($L50*EXP($K50/100*AD$5)))-LN($J50)-$N50*AD$5)/($O50*SQRT(AD$5)),0,1,TRUE)))*EXP(-$F$1*AD$5)*INDEX('3)tpx females'!DN$57:DN$107,MATCH($Q50,'3)tpx females'!$DE$57:$DE$107,0))</f>
        <v>14897.795108914697</v>
      </c>
      <c r="AE50" s="32">
        <f ca="1">($J50*EXP(AE$5*($N50+0.5*($O50)^2))*_xlfn.NORM.DIST((LN(($L50*EXP($K50/100*AE$5)))-LN($J50)-$N50*AE$5)/($O50*SQRT(AE$5))-$O50*SQRT(AE$5),0,1,TRUE)+$L50*EXP($K50/100*AE$5)*(1-_xlfn.NORM.DIST((LN(($L50*EXP($K50/100*AE$5)))-LN($J50)-$N50*AE$5)/($O50*SQRT(AE$5)),0,1,TRUE)))*EXP(-$F$1*AE$5)*INDEX('3)tpx females'!DO$57:DO$107,MATCH($Q50,'3)tpx females'!$DE$57:$DE$107,0))</f>
        <v>9612.463626302073</v>
      </c>
      <c r="AF50" s="32">
        <f ca="1">($J50*EXP(AF$5*($N50+0.5*($O50)^2))*_xlfn.NORM.DIST((LN(($L50*EXP($K50/100*AF$5)))-LN($J50)-$N50*AF$5)/($O50*SQRT(AF$5))-$O50*SQRT(AF$5),0,1,TRUE)+$L50*EXP($K50/100*AF$5)*(1-_xlfn.NORM.DIST((LN(($L50*EXP($K50/100*AF$5)))-LN($J50)-$N50*AF$5)/($O50*SQRT(AF$5)),0,1,TRUE)))*EXP(-$F$1*AF$5)*INDEX('3)tpx females'!DP$57:DP$107,MATCH($Q50,'3)tpx females'!$DE$57:$DE$107,0))</f>
        <v>5931.5583207705822</v>
      </c>
      <c r="AG50" s="32">
        <f ca="1">($J50*EXP(AG$5*($N50+0.5*($O50)^2))*_xlfn.NORM.DIST((LN(($L50*EXP($K50/100*AG$5)))-LN($J50)-$N50*AG$5)/($O50*SQRT(AG$5))-$O50*SQRT(AG$5),0,1,TRUE)+$L50*EXP($K50/100*AG$5)*(1-_xlfn.NORM.DIST((LN(($L50*EXP($K50/100*AG$5)))-LN($J50)-$N50*AG$5)/($O50*SQRT(AG$5)),0,1,TRUE)))*EXP(-$F$1*AG$5)*INDEX('3)tpx females'!DQ$57:DQ$107,MATCH($Q50,'3)tpx females'!$DE$57:$DE$107,0))</f>
        <v>3488.0564013161597</v>
      </c>
      <c r="AH50" s="32">
        <f ca="1">($J50*EXP(AH$5*($N50+0.5*($O50)^2))*_xlfn.NORM.DIST((LN(($L50*EXP($K50/100*AH$5)))-LN($J50)-$N50*AH$5)/($O50*SQRT(AH$5))-$O50*SQRT(AH$5),0,1,TRUE)+$L50*EXP($K50/100*AH$5)*(1-_xlfn.NORM.DIST((LN(($L50*EXP($K50/100*AH$5)))-LN($J50)-$N50*AH$5)/($O50*SQRT(AH$5)),0,1,TRUE)))*EXP(-$F$1*AH$5)*INDEX('3)tpx females'!DR$57:DR$107,MATCH($Q50,'3)tpx females'!$DE$57:$DE$107,0))</f>
        <v>1922.2344770183179</v>
      </c>
      <c r="AI50" s="32">
        <f ca="1">($J50*EXP(AI$5*($N50+0.5*($O50)^2))*_xlfn.NORM.DIST((LN(($L50*EXP($K50/100*AI$5)))-LN($J50)-$N50*AI$5)/($O50*SQRT(AI$5))-$O50*SQRT(AI$5),0,1,TRUE)+$L50*EXP($K50/100*AI$5)*(1-_xlfn.NORM.DIST((LN(($L50*EXP($K50/100*AI$5)))-LN($J50)-$N50*AI$5)/($O50*SQRT(AI$5)),0,1,TRUE)))*EXP(-$F$1*AI$5)*INDEX('3)tpx females'!DS$57:DS$107,MATCH($Q50,'3)tpx females'!$DE$57:$DE$107,0))</f>
        <v>1057.1122152368305</v>
      </c>
      <c r="AJ50" s="32">
        <f ca="1">($J50*EXP(AJ$5*($N50+0.5*($O50)^2))*_xlfn.NORM.DIST((LN(($L50*EXP($K50/100*AJ$5)))-LN($J50)-$N50*AJ$5)/($O50*SQRT(AJ$5))-$O50*SQRT(AJ$5),0,1,TRUE)+$L50*EXP($K50/100*AJ$5)*(1-_xlfn.NORM.DIST((LN(($L50*EXP($K50/100*AJ$5)))-LN($J50)-$N50*AJ$5)/($O50*SQRT(AJ$5)),0,1,TRUE)))*EXP(-$F$1*AJ$5)*INDEX('3)tpx females'!DT$57:DT$107,MATCH($Q50,'3)tpx females'!$DE$57:$DE$107,0))</f>
        <v>577.53776728994728</v>
      </c>
      <c r="AK50" s="32">
        <f ca="1">($J50*EXP(AK$5*($N50+0.5*($O50)^2))*_xlfn.NORM.DIST((LN(($L50*EXP($K50/100*AK$5)))-LN($J50)-$N50*AK$5)/($O50*SQRT(AK$5))-$O50*SQRT(AK$5),0,1,TRUE)+$L50*EXP($K50/100*AK$5)*(1-_xlfn.NORM.DIST((LN(($L50*EXP($K50/100*AK$5)))-LN($J50)-$N50*AK$5)/($O50*SQRT(AK$5)),0,1,TRUE)))*EXP(-$F$1*AK$5)*INDEX('3)tpx females'!DU$57:DU$107,MATCH($Q50,'3)tpx females'!$DE$57:$DE$107,0))</f>
        <v>272.78482127488644</v>
      </c>
      <c r="AL50" s="32">
        <f ca="1">($J50*EXP(AL$5*($N50+0.5*($O50)^2))*_xlfn.NORM.DIST((LN(($L50*EXP($K50/100*AL$5)))-LN($J50)-$N50*AL$5)/($O50*SQRT(AL$5))-$O50*SQRT(AL$5),0,1,TRUE)+$L50*EXP($K50/100*AL$5)*(1-_xlfn.NORM.DIST((LN(($L50*EXP($K50/100*AL$5)))-LN($J50)-$N50*AL$5)/($O50*SQRT(AL$5)),0,1,TRUE)))*EXP(-$F$1*AL$5)*INDEX('3)tpx females'!DV$57:DV$107,MATCH($Q50,'3)tpx females'!$DE$57:$DE$107,0))</f>
        <v>0</v>
      </c>
      <c r="AM50" s="32">
        <f ca="1">($J50*EXP(AM$5*($N50+0.5*($O50)^2))*_xlfn.NORM.DIST((LN(($L50*EXP($K50/100*AM$5)))-LN($J50)-$N50*AM$5)/($O50*SQRT(AM$5))-$O50*SQRT(AM$5),0,1,TRUE)+$L50*EXP($K50/100*AM$5)*(1-_xlfn.NORM.DIST((LN(($L50*EXP($K50/100*AM$5)))-LN($J50)-$N50*AM$5)/($O50*SQRT(AM$5)),0,1,TRUE)))*EXP(-$F$1*AM$5)*INDEX('3)tpx females'!DW$57:DW$107,MATCH($Q50,'3)tpx females'!$DE$57:$DE$107,0))</f>
        <v>0</v>
      </c>
      <c r="AN50" s="32">
        <f ca="1">($J50*EXP(AN$5*($N50+0.5*($O50)^2))*_xlfn.NORM.DIST((LN(($L50*EXP($K50/100*AN$5)))-LN($J50)-$N50*AN$5)/($O50*SQRT(AN$5))-$O50*SQRT(AN$5),0,1,TRUE)+$L50*EXP($K50/100*AN$5)*(1-_xlfn.NORM.DIST((LN(($L50*EXP($K50/100*AN$5)))-LN($J50)-$N50*AN$5)/($O50*SQRT(AN$5)),0,1,TRUE)))*EXP(-$F$1*AN$5)*INDEX('3)tpx females'!DX$57:DX$107,MATCH($Q50,'3)tpx females'!$DE$57:$DE$107,0))</f>
        <v>0</v>
      </c>
      <c r="AO50" s="32">
        <f ca="1">($J50*EXP(AO$5*($N50+0.5*($O50)^2))*_xlfn.NORM.DIST((LN(($L50*EXP($K50/100*AO$5)))-LN($J50)-$N50*AO$5)/($O50*SQRT(AO$5))-$O50*SQRT(AO$5),0,1,TRUE)+$L50*EXP($K50/100*AO$5)*(1-_xlfn.NORM.DIST((LN(($L50*EXP($K50/100*AO$5)))-LN($J50)-$N50*AO$5)/($O50*SQRT(AO$5)),0,1,TRUE)))*EXP(-$F$1*AO$5)*INDEX('3)tpx females'!DY$57:DY$107,MATCH($Q50,'3)tpx females'!$DE$57:$DE$107,0))</f>
        <v>0</v>
      </c>
      <c r="AP50" s="32">
        <f ca="1">($J50*EXP(AP$5*($N50+0.5*($O50)^2))*_xlfn.NORM.DIST((LN(($L50*EXP($K50/100*AP$5)))-LN($J50)-$N50*AP$5)/($O50*SQRT(AP$5))-$O50*SQRT(AP$5),0,1,TRUE)+$L50*EXP($K50/100*AP$5)*(1-_xlfn.NORM.DIST((LN(($L50*EXP($K50/100*AP$5)))-LN($J50)-$N50*AP$5)/($O50*SQRT(AP$5)),0,1,TRUE)))*EXP(-$F$1*AP$5)*INDEX('3)tpx females'!DZ$57:DZ$107,MATCH($Q50,'3)tpx females'!$DE$57:$DE$107,0))</f>
        <v>0</v>
      </c>
      <c r="AQ50" s="32">
        <f ca="1">($J50*EXP(AQ$5*($N50+0.5*($O50)^2))*_xlfn.NORM.DIST((LN(($L50*EXP($K50/100*AQ$5)))-LN($J50)-$N50*AQ$5)/($O50*SQRT(AQ$5))-$O50*SQRT(AQ$5),0,1,TRUE)+$L50*EXP($K50/100*AQ$5)*(1-_xlfn.NORM.DIST((LN(($L50*EXP($K50/100*AQ$5)))-LN($J50)-$N50*AQ$5)/($O50*SQRT(AQ$5)),0,1,TRUE)))*EXP(-$F$1*AQ$5)*INDEX('3)tpx females'!EA$57:EA$107,MATCH($Q50,'3)tpx females'!$DE$57:$DE$107,0))</f>
        <v>0</v>
      </c>
      <c r="AR50" s="32">
        <f ca="1">($J50*EXP(AR$5*($N50+0.5*($O50)^2))*_xlfn.NORM.DIST((LN(($L50*EXP($K50/100*AR$5)))-LN($J50)-$N50*AR$5)/($O50*SQRT(AR$5))-$O50*SQRT(AR$5),0,1,TRUE)+$L50*EXP($K50/100*AR$5)*(1-_xlfn.NORM.DIST((LN(($L50*EXP($K50/100*AR$5)))-LN($J50)-$N50*AR$5)/($O50*SQRT(AR$5)),0,1,TRUE)))*EXP(-$F$1*AR$5)*INDEX('3)tpx females'!EB$57:EB$107,MATCH($Q50,'3)tpx females'!$DE$57:$DE$107,0))</f>
        <v>0</v>
      </c>
      <c r="AS50" s="32">
        <f ca="1">($J50*EXP(AS$5*($N50+0.5*($O50)^2))*_xlfn.NORM.DIST((LN(($L50*EXP($K50/100*AS$5)))-LN($J50)-$N50*AS$5)/($O50*SQRT(AS$5))-$O50*SQRT(AS$5),0,1,TRUE)+$L50*EXP($K50/100*AS$5)*(1-_xlfn.NORM.DIST((LN(($L50*EXP($K50/100*AS$5)))-LN($J50)-$N50*AS$5)/($O50*SQRT(AS$5)),0,1,TRUE)))*EXP(-$F$1*AS$5)*INDEX('3)tpx females'!EC$57:EC$107,MATCH($Q50,'3)tpx females'!$DE$57:$DE$107,0))</f>
        <v>0</v>
      </c>
      <c r="AT50" s="32">
        <f ca="1">($J50*EXP(AT$5*($N50+0.5*($O50)^2))*_xlfn.NORM.DIST((LN(($L50*EXP($K50/100*AT$5)))-LN($J50)-$N50*AT$5)/($O50*SQRT(AT$5))-$O50*SQRT(AT$5),0,1,TRUE)+$L50*EXP($K50/100*AT$5)*(1-_xlfn.NORM.DIST((LN(($L50*EXP($K50/100*AT$5)))-LN($J50)-$N50*AT$5)/($O50*SQRT(AT$5)),0,1,TRUE)))*EXP(-$F$1*AT$5)*INDEX('3)tpx females'!ED$57:ED$107,MATCH($Q50,'3)tpx females'!$DE$57:$DE$107,0))</f>
        <v>0</v>
      </c>
      <c r="AU50" s="32">
        <f ca="1">($J50*EXP(AU$5*($N50+0.5*($O50)^2))*_xlfn.NORM.DIST((LN(($L50*EXP($K50/100*AU$5)))-LN($J50)-$N50*AU$5)/($O50*SQRT(AU$5))-$O50*SQRT(AU$5),0,1,TRUE)+$L50*EXP($K50/100*AU$5)*(1-_xlfn.NORM.DIST((LN(($L50*EXP($K50/100*AU$5)))-LN($J50)-$N50*AU$5)/($O50*SQRT(AU$5)),0,1,TRUE)))*EXP(-$F$1*AU$5)*INDEX('3)tpx females'!EE$57:EE$107,MATCH($Q50,'3)tpx females'!$DE$57:$DE$107,0))</f>
        <v>0</v>
      </c>
      <c r="AV50" s="32">
        <f ca="1">($J50*EXP(AV$5*($N50+0.5*($O50)^2))*_xlfn.NORM.DIST((LN(($L50*EXP($K50/100*AV$5)))-LN($J50)-$N50*AV$5)/($O50*SQRT(AV$5))-$O50*SQRT(AV$5),0,1,TRUE)+$L50*EXP($K50/100*AV$5)*(1-_xlfn.NORM.DIST((LN(($L50*EXP($K50/100*AV$5)))-LN($J50)-$N50*AV$5)/($O50*SQRT(AV$5)),0,1,TRUE)))*EXP(-$F$1*AV$5)*INDEX('3)tpx females'!EF$57:EF$107,MATCH($Q50,'3)tpx females'!$DE$57:$DE$107,0))</f>
        <v>0</v>
      </c>
      <c r="AW50" s="32">
        <f ca="1">($J50*EXP(AW$5*($N50+0.5*($O50)^2))*_xlfn.NORM.DIST((LN(($L50*EXP($K50/100*AW$5)))-LN($J50)-$N50*AW$5)/($O50*SQRT(AW$5))-$O50*SQRT(AW$5),0,1,TRUE)+$L50*EXP($K50/100*AW$5)*(1-_xlfn.NORM.DIST((LN(($L50*EXP($K50/100*AW$5)))-LN($J50)-$N50*AW$5)/($O50*SQRT(AW$5)),0,1,TRUE)))*EXP(-$F$1*AW$5)*INDEX('3)tpx females'!EG$57:EG$107,MATCH($Q50,'3)tpx females'!$DE$57:$DE$107,0))</f>
        <v>0</v>
      </c>
      <c r="AX50" s="32">
        <f ca="1">($J50*EXP(AX$5*($N50+0.5*($O50)^2))*_xlfn.NORM.DIST((LN(($L50*EXP($K50/100*AX$5)))-LN($J50)-$N50*AX$5)/($O50*SQRT(AX$5))-$O50*SQRT(AX$5),0,1,TRUE)+$L50*EXP($K50/100*AX$5)*(1-_xlfn.NORM.DIST((LN(($L50*EXP($K50/100*AX$5)))-LN($J50)-$N50*AX$5)/($O50*SQRT(AX$5)),0,1,TRUE)))*EXP(-$F$1*AX$5)*INDEX('3)tpx females'!EH$57:EH$107,MATCH($Q50,'3)tpx females'!$DE$57:$DE$107,0))</f>
        <v>0</v>
      </c>
      <c r="AY50" s="32">
        <f ca="1">($J50*EXP(AY$5*($N50+0.5*($O50)^2))*_xlfn.NORM.DIST((LN(($L50*EXP($K50/100*AY$5)))-LN($J50)-$N50*AY$5)/($O50*SQRT(AY$5))-$O50*SQRT(AY$5),0,1,TRUE)+$L50*EXP($K50/100*AY$5)*(1-_xlfn.NORM.DIST((LN(($L50*EXP($K50/100*AY$5)))-LN($J50)-$N50*AY$5)/($O50*SQRT(AY$5)),0,1,TRUE)))*EXP(-$F$1*AY$5)*INDEX('3)tpx females'!EI$57:EI$107,MATCH($Q50,'3)tpx females'!$DE$57:$DE$107,0))</f>
        <v>0</v>
      </c>
      <c r="AZ50" s="32">
        <f ca="1">($J50*EXP(AZ$5*($N50+0.5*($O50)^2))*_xlfn.NORM.DIST((LN(($L50*EXP($K50/100*AZ$5)))-LN($J50)-$N50*AZ$5)/($O50*SQRT(AZ$5))-$O50*SQRT(AZ$5),0,1,TRUE)+$L50*EXP($K50/100*AZ$5)*(1-_xlfn.NORM.DIST((LN(($L50*EXP($K50/100*AZ$5)))-LN($J50)-$N50*AZ$5)/($O50*SQRT(AZ$5)),0,1,TRUE)))*EXP(-$F$1*AZ$5)*INDEX('3)tpx females'!EJ$57:EJ$107,MATCH($Q50,'3)tpx females'!$DE$57:$DE$107,0))</f>
        <v>0</v>
      </c>
      <c r="BA50" s="32">
        <f ca="1">($J50*EXP(BA$5*($N50+0.5*($O50)^2))*_xlfn.NORM.DIST((LN(($L50*EXP($K50/100*BA$5)))-LN($J50)-$N50*BA$5)/($O50*SQRT(BA$5))-$O50*SQRT(BA$5),0,1,TRUE)+$L50*EXP($K50/100*BA$5)*(1-_xlfn.NORM.DIST((LN(($L50*EXP($K50/100*BA$5)))-LN($J50)-$N50*BA$5)/($O50*SQRT(BA$5)),0,1,TRUE)))*EXP(-$F$1*BA$5)*INDEX('3)tpx females'!EK$57:EK$107,MATCH($Q50,'3)tpx females'!$DE$57:$DE$107,0))</f>
        <v>0</v>
      </c>
      <c r="BB50" s="32">
        <f ca="1">($J50*EXP(BB$5*($N50+0.5*($O50)^2))*_xlfn.NORM.DIST((LN(($L50*EXP($K50/100*BB$5)))-LN($J50)-$N50*BB$5)/($O50*SQRT(BB$5))-$O50*SQRT(BB$5),0,1,TRUE)+$L50*EXP($K50/100*BB$5)*(1-_xlfn.NORM.DIST((LN(($L50*EXP($K50/100*BB$5)))-LN($J50)-$N50*BB$5)/($O50*SQRT(BB$5)),0,1,TRUE)))*EXP(-$F$1*BB$5)*INDEX('3)tpx females'!EL$57:EL$107,MATCH($Q50,'3)tpx females'!$DE$57:$DE$107,0))</f>
        <v>0</v>
      </c>
      <c r="BC50" s="32">
        <f ca="1">($J50*EXP(BC$5*($N50+0.5*($O50)^2))*_xlfn.NORM.DIST((LN(($L50*EXP($K50/100*BC$5)))-LN($J50)-$N50*BC$5)/($O50*SQRT(BC$5))-$O50*SQRT(BC$5),0,1,TRUE)+$L50*EXP($K50/100*BC$5)*(1-_xlfn.NORM.DIST((LN(($L50*EXP($K50/100*BC$5)))-LN($J50)-$N50*BC$5)/($O50*SQRT(BC$5)),0,1,TRUE)))*EXP(-$F$1*BC$5)*INDEX('3)tpx females'!EM$57:EM$107,MATCH($Q50,'3)tpx females'!$DE$57:$DE$107,0))</f>
        <v>0</v>
      </c>
      <c r="BD50" s="32">
        <f ca="1">($J50*EXP(BD$5*($N50+0.5*($O50)^2))*_xlfn.NORM.DIST((LN(($L50*EXP($K50/100*BD$5)))-LN($J50)-$N50*BD$5)/($O50*SQRT(BD$5))-$O50*SQRT(BD$5),0,1,TRUE)+$L50*EXP($K50/100*BD$5)*(1-_xlfn.NORM.DIST((LN(($L50*EXP($K50/100*BD$5)))-LN($J50)-$N50*BD$5)/($O50*SQRT(BD$5)),0,1,TRUE)))*EXP(-$F$1*BD$5)*INDEX('3)tpx females'!EN$57:EN$107,MATCH($Q50,'3)tpx females'!$DE$57:$DE$107,0))</f>
        <v>0</v>
      </c>
      <c r="BE50" s="32">
        <f ca="1">($J50*EXP(BE$5*($N50+0.5*($O50)^2))*_xlfn.NORM.DIST((LN(($L50*EXP($K50/100*BE$5)))-LN($J50)-$N50*BE$5)/($O50*SQRT(BE$5))-$O50*SQRT(BE$5),0,1,TRUE)+$L50*EXP($K50/100*BE$5)*(1-_xlfn.NORM.DIST((LN(($L50*EXP($K50/100*BE$5)))-LN($J50)-$N50*BE$5)/($O50*SQRT(BE$5)),0,1,TRUE)))*EXP(-$F$1*BE$5)*INDEX('3)tpx females'!EO$57:EO$107,MATCH($Q50,'3)tpx females'!$DE$57:$DE$107,0))</f>
        <v>0</v>
      </c>
      <c r="BF50" s="32">
        <f ca="1">($J50*EXP(BF$5*($N50+0.5*($O50)^2))*_xlfn.NORM.DIST((LN(($L50*EXP($K50/100*BF$5)))-LN($J50)-$N50*BF$5)/($O50*SQRT(BF$5))-$O50*SQRT(BF$5),0,1,TRUE)+$L50*EXP($K50/100*BF$5)*(1-_xlfn.NORM.DIST((LN(($L50*EXP($K50/100*BF$5)))-LN($J50)-$N50*BF$5)/($O50*SQRT(BF$5)),0,1,TRUE)))*EXP(-$F$1*BF$5)*INDEX('3)tpx females'!EP$57:EP$107,MATCH($Q50,'3)tpx females'!$DE$57:$DE$107,0))</f>
        <v>0</v>
      </c>
      <c r="BG50" s="32">
        <f ca="1">($J50*EXP(BG$5*($N50+0.5*($O50)^2))*_xlfn.NORM.DIST((LN(($L50*EXP($K50/100*BG$5)))-LN($J50)-$N50*BG$5)/($O50*SQRT(BG$5))-$O50*SQRT(BG$5),0,1,TRUE)+$L50*EXP($K50/100*BG$5)*(1-_xlfn.NORM.DIST((LN(($L50*EXP($K50/100*BG$5)))-LN($J50)-$N50*BG$5)/($O50*SQRT(BG$5)),0,1,TRUE)))*EXP(-$F$1*BG$5)*INDEX('3)tpx females'!EQ$57:EQ$107,MATCH($Q50,'3)tpx females'!$DE$57:$DE$107,0))</f>
        <v>0</v>
      </c>
      <c r="BH50" s="32">
        <f ca="1">($J50*EXP(BH$5*($N50+0.5*($O50)^2))*_xlfn.NORM.DIST((LN(($L50*EXP($K50/100*BH$5)))-LN($J50)-$N50*BH$5)/($O50*SQRT(BH$5))-$O50*SQRT(BH$5),0,1,TRUE)+$L50*EXP($K50/100*BH$5)*(1-_xlfn.NORM.DIST((LN(($L50*EXP($K50/100*BH$5)))-LN($J50)-$N50*BH$5)/($O50*SQRT(BH$5)),0,1,TRUE)))*EXP(-$F$1*BH$5)*INDEX('3)tpx females'!ER$57:ER$107,MATCH($Q50,'3)tpx females'!$DE$57:$DE$107,0))</f>
        <v>0</v>
      </c>
      <c r="BI50" s="32">
        <f ca="1">($J50*EXP(BI$5*($N50+0.5*($O50)^2))*_xlfn.NORM.DIST((LN(($L50*EXP($K50/100*BI$5)))-LN($J50)-$N50*BI$5)/($O50*SQRT(BI$5))-$O50*SQRT(BI$5),0,1,TRUE)+$L50*EXP($K50/100*BI$5)*(1-_xlfn.NORM.DIST((LN(($L50*EXP($K50/100*BI$5)))-LN($J50)-$N50*BI$5)/($O50*SQRT(BI$5)),0,1,TRUE)))*EXP(-$F$1*BI$5)*INDEX('3)tpx females'!ES$57:ES$107,MATCH($Q50,'3)tpx females'!$DE$57:$DE$107,0))</f>
        <v>0</v>
      </c>
      <c r="BJ50" s="32">
        <f ca="1">($J50*EXP(BJ$5*($N50+0.5*($O50)^2))*_xlfn.NORM.DIST((LN(($L50*EXP($K50/100*BJ$5)))-LN($J50)-$N50*BJ$5)/($O50*SQRT(BJ$5))-$O50*SQRT(BJ$5),0,1,TRUE)+$L50*EXP($K50/100*BJ$5)*(1-_xlfn.NORM.DIST((LN(($L50*EXP($K50/100*BJ$5)))-LN($J50)-$N50*BJ$5)/($O50*SQRT(BJ$5)),0,1,TRUE)))*EXP(-$F$1*BJ$5)*INDEX('3)tpx females'!ET$57:ET$107,MATCH($Q50,'3)tpx females'!$DE$57:$DE$107,0))</f>
        <v>0</v>
      </c>
      <c r="BK50" s="32">
        <f ca="1">($J50*EXP(BK$5*($N50+0.5*($O50)^2))*_xlfn.NORM.DIST((LN(($L50*EXP($K50/100*BK$5)))-LN($J50)-$N50*BK$5)/($O50*SQRT(BK$5))-$O50*SQRT(BK$5),0,1,TRUE)+$L50*EXP($K50/100*BK$5)*(1-_xlfn.NORM.DIST((LN(($L50*EXP($K50/100*BK$5)))-LN($J50)-$N50*BK$5)/($O50*SQRT(BK$5)),0,1,TRUE)))*EXP(-$F$1*BK$5)*INDEX('3)tpx females'!EU$57:EU$107,MATCH($Q50,'3)tpx females'!$DE$57:$DE$107,0))</f>
        <v>0</v>
      </c>
      <c r="BL50" s="32">
        <f ca="1">($J50*EXP(BL$5*($N50+0.5*($O50)^2))*_xlfn.NORM.DIST((LN(($L50*EXP($K50/100*BL$5)))-LN($J50)-$N50*BL$5)/($O50*SQRT(BL$5))-$O50*SQRT(BL$5),0,1,TRUE)+$L50*EXP($K50/100*BL$5)*(1-_xlfn.NORM.DIST((LN(($L50*EXP($K50/100*BL$5)))-LN($J50)-$N50*BL$5)/($O50*SQRT(BL$5)),0,1,TRUE)))*EXP(-$F$1*BL$5)*INDEX('3)tpx females'!EV$57:EV$107,MATCH($Q50,'3)tpx females'!$DE$57:$DE$107,0))</f>
        <v>0</v>
      </c>
      <c r="BM50" s="32">
        <f ca="1">($J50*EXP(BM$5*($N50+0.5*($O50)^2))*_xlfn.NORM.DIST((LN(($L50*EXP($K50/100*BM$5)))-LN($J50)-$N50*BM$5)/($O50*SQRT(BM$5))-$O50*SQRT(BM$5),0,1,TRUE)+$L50*EXP($K50/100*BM$5)*(1-_xlfn.NORM.DIST((LN(($L50*EXP($K50/100*BM$5)))-LN($J50)-$N50*BM$5)/($O50*SQRT(BM$5)),0,1,TRUE)))*EXP(-$F$1*BM$5)*INDEX('3)tpx females'!EW$57:EW$107,MATCH($Q50,'3)tpx females'!$DE$57:$DE$107,0))</f>
        <v>0</v>
      </c>
      <c r="BN50" s="32">
        <f ca="1">($J50*EXP(BN$5*($N50+0.5*($O50)^2))*_xlfn.NORM.DIST((LN(($L50*EXP($K50/100*BN$5)))-LN($J50)-$N50*BN$5)/($O50*SQRT(BN$5))-$O50*SQRT(BN$5),0,1,TRUE)+$L50*EXP($K50/100*BN$5)*(1-_xlfn.NORM.DIST((LN(($L50*EXP($K50/100*BN$5)))-LN($J50)-$N50*BN$5)/($O50*SQRT(BN$5)),0,1,TRUE)))*EXP(-$F$1*BN$5)*INDEX('3)tpx females'!EX$57:EX$107,MATCH($Q50,'3)tpx females'!$DE$57:$DE$107,0))</f>
        <v>0</v>
      </c>
      <c r="BO50" s="32">
        <f ca="1">($J50*EXP(BO$5*($N50+0.5*($O50)^2))*_xlfn.NORM.DIST((LN(($L50*EXP($K50/100*BO$5)))-LN($J50)-$N50*BO$5)/($O50*SQRT(BO$5))-$O50*SQRT(BO$5),0,1,TRUE)+$L50*EXP($K50/100*BO$5)*(1-_xlfn.NORM.DIST((LN(($L50*EXP($K50/100*BO$5)))-LN($J50)-$N50*BO$5)/($O50*SQRT(BO$5)),0,1,TRUE)))*EXP(-$F$1*BO$5)*INDEX('3)tpx females'!EY$57:EY$107,MATCH($Q50,'3)tpx females'!$DE$57:$DE$107,0))</f>
        <v>0</v>
      </c>
      <c r="BP50" s="32">
        <f ca="1">($J50*EXP(BP$5*($N50+0.5*($O50)^2))*_xlfn.NORM.DIST((LN(($L50*EXP($K50/100*BP$5)))-LN($J50)-$N50*BP$5)/($O50*SQRT(BP$5))-$O50*SQRT(BP$5),0,1,TRUE)+$L50*EXP($K50/100*BP$5)*(1-_xlfn.NORM.DIST((LN(($L50*EXP($K50/100*BP$5)))-LN($J50)-$N50*BP$5)/($O50*SQRT(BP$5)),0,1,TRUE)))*EXP(-$F$1*BP$5)*INDEX('3)tpx females'!EZ$57:EZ$107,MATCH($Q50,'3)tpx females'!$DE$57:$DE$107,0))</f>
        <v>0</v>
      </c>
      <c r="BQ50" s="32">
        <f ca="1">($J50*EXP(BQ$5*($N50+0.5*($O50)^2))*_xlfn.NORM.DIST((LN(($L50*EXP($K50/100*BQ$5)))-LN($J50)-$N50*BQ$5)/($O50*SQRT(BQ$5))-$O50*SQRT(BQ$5),0,1,TRUE)+$L50*EXP($K50/100*BQ$5)*(1-_xlfn.NORM.DIST((LN(($L50*EXP($K50/100*BQ$5)))-LN($J50)-$N50*BQ$5)/($O50*SQRT(BQ$5)),0,1,TRUE)))*EXP(-$F$1*BQ$5)*INDEX('3)tpx females'!FA$57:FA$107,MATCH($Q50,'3)tpx females'!$DE$57:$DE$107,0))</f>
        <v>0</v>
      </c>
      <c r="BR50" s="32">
        <f ca="1">($J50*EXP(BR$5*($N50+0.5*($O50)^2))*_xlfn.NORM.DIST((LN(($L50*EXP($K50/100*BR$5)))-LN($J50)-$N50*BR$5)/($O50*SQRT(BR$5))-$O50*SQRT(BR$5),0,1,TRUE)+$L50*EXP($K50/100*BR$5)*(1-_xlfn.NORM.DIST((LN(($L50*EXP($K50/100*BR$5)))-LN($J50)-$N50*BR$5)/($O50*SQRT(BR$5)),0,1,TRUE)))*EXP(-$F$1*BR$5)*INDEX('3)tpx females'!FB$57:FB$107,MATCH($Q50,'3)tpx females'!$DE$57:$DE$107,0))</f>
        <v>0</v>
      </c>
      <c r="BS50" s="32">
        <f ca="1">($J50*EXP(BS$5*($N50+0.5*($O50)^2))*_xlfn.NORM.DIST((LN(($L50*EXP($K50/100*BS$5)))-LN($J50)-$N50*BS$5)/($O50*SQRT(BS$5))-$O50*SQRT(BS$5),0,1,TRUE)+$L50*EXP($K50/100*BS$5)*(1-_xlfn.NORM.DIST((LN(($L50*EXP($K50/100*BS$5)))-LN($J50)-$N50*BS$5)/($O50*SQRT(BS$5)),0,1,TRUE)))*EXP(-$F$1*BS$5)*INDEX('3)tpx females'!FC$57:FC$107,MATCH($Q50,'3)tpx females'!$DE$57:$DE$107,0))</f>
        <v>0</v>
      </c>
      <c r="BT50" s="32">
        <f ca="1">($J50*EXP(BT$5*($N50+0.5*($O50)^2))*_xlfn.NORM.DIST((LN(($L50*EXP($K50/100*BT$5)))-LN($J50)-$N50*BT$5)/($O50*SQRT(BT$5))-$O50*SQRT(BT$5),0,1,TRUE)+$L50*EXP($K50/100*BT$5)*(1-_xlfn.NORM.DIST((LN(($L50*EXP($K50/100*BT$5)))-LN($J50)-$N50*BT$5)/($O50*SQRT(BT$5)),0,1,TRUE)))*EXP(-$F$1*BT$5)*INDEX('3)tpx females'!FD$57:FD$107,MATCH($Q50,'3)tpx females'!$DE$57:$DE$107,0))</f>
        <v>0</v>
      </c>
    </row>
    <row r="51" spans="2:72" x14ac:dyDescent="0.25">
      <c r="B51" s="32" t="s">
        <v>16</v>
      </c>
      <c r="C51" s="32" t="s">
        <v>14</v>
      </c>
      <c r="D51" s="49">
        <v>10765</v>
      </c>
      <c r="E51" s="32" t="s">
        <v>13</v>
      </c>
      <c r="F51" s="32" t="s">
        <v>17</v>
      </c>
      <c r="G51" s="49" t="s">
        <v>17</v>
      </c>
      <c r="H51" s="32" t="s">
        <v>17</v>
      </c>
      <c r="I51" s="32" t="s">
        <v>15</v>
      </c>
      <c r="J51" s="32">
        <v>415800</v>
      </c>
      <c r="K51" s="32">
        <v>8</v>
      </c>
      <c r="L51" s="32">
        <f>'3) 2016 cases'!M51*EXP('3) 2016 cases'!L51/100)</f>
        <v>67584.113578105316</v>
      </c>
      <c r="M51" s="32"/>
      <c r="N51" s="32">
        <f>INDEX('2b)Working'!$I$61:$P$61,MATCH($I51,'2b)Working'!$I$60:$P$60,0))</f>
        <v>6.0459778905231347E-2</v>
      </c>
      <c r="O51" s="32">
        <f>INDEX('2b)Working'!$I$62:$P$62,MATCH($I51,'2b)Working'!$I$60:$P$60,0))</f>
        <v>5.4783474896411326E-2</v>
      </c>
      <c r="P51" s="32"/>
      <c r="Q51" s="32">
        <f t="shared" si="3"/>
        <v>88</v>
      </c>
      <c r="U51" s="32">
        <f t="shared" ca="1" si="2"/>
        <v>71588.259468732926</v>
      </c>
      <c r="W51" s="32">
        <f ca="1">($J51*EXP(W$5*($N51+0.5*($O51)^2))*_xlfn.NORM.DIST((LN(($L51*EXP($K51/100*W$5)))-LN($J51)-$N51*W$5)/($O51*SQRT(W$5))-$O51*SQRT(W$5),0,1,TRUE)+$L51*EXP($K51/100*W$5)*(1-_xlfn.NORM.DIST((LN(($L51*EXP($K51/100*W$5)))-LN($J51)-$N51*W$5)/($O51*SQRT(W$5)),0,1,TRUE)))*EXP(-$F$1*W$5)*INDEX('3)tpx females'!DG$57:DG$107,MATCH($Q51,'3)tpx females'!$DE$57:$DE$107,0))</f>
        <v>6480.2571267232252</v>
      </c>
      <c r="X51" s="32">
        <f ca="1">($J51*EXP(X$5*($N51+0.5*($O51)^2))*_xlfn.NORM.DIST((LN(($L51*EXP($K51/100*X$5)))-LN($J51)-$N51*X$5)/($O51*SQRT(X$5))-$O51*SQRT(X$5),0,1,TRUE)+$L51*EXP($K51/100*X$5)*(1-_xlfn.NORM.DIST((LN(($L51*EXP($K51/100*X$5)))-LN($J51)-$N51*X$5)/($O51*SQRT(X$5)),0,1,TRUE)))*EXP(-$F$1*X$5)*INDEX('3)tpx females'!DH$57:DH$107,MATCH($Q51,'3)tpx females'!$DE$57:$DE$107,0))</f>
        <v>7042.4856305847625</v>
      </c>
      <c r="Y51" s="32">
        <f ca="1">($J51*EXP(Y$5*($N51+0.5*($O51)^2))*_xlfn.NORM.DIST((LN(($L51*EXP($K51/100*Y$5)))-LN($J51)-$N51*Y$5)/($O51*SQRT(Y$5))-$O51*SQRT(Y$5),0,1,TRUE)+$L51*EXP($K51/100*Y$5)*(1-_xlfn.NORM.DIST((LN(($L51*EXP($K51/100*Y$5)))-LN($J51)-$N51*Y$5)/($O51*SQRT(Y$5)),0,1,TRUE)))*EXP(-$F$1*Y$5)*INDEX('3)tpx females'!DI$57:DI$107,MATCH($Q51,'3)tpx females'!$DE$57:$DE$107,0))</f>
        <v>7128.4410535183315</v>
      </c>
      <c r="Z51" s="32">
        <f ca="1">($J51*EXP(Z$5*($N51+0.5*($O51)^2))*_xlfn.NORM.DIST((LN(($L51*EXP($K51/100*Z$5)))-LN($J51)-$N51*Z$5)/($O51*SQRT(Z$5))-$O51*SQRT(Z$5),0,1,TRUE)+$L51*EXP($K51/100*Z$5)*(1-_xlfn.NORM.DIST((LN(($L51*EXP($K51/100*Z$5)))-LN($J51)-$N51*Z$5)/($O51*SQRT(Z$5)),0,1,TRUE)))*EXP(-$F$1*Z$5)*INDEX('3)tpx females'!DJ$57:DJ$107,MATCH($Q51,'3)tpx females'!$DE$57:$DE$107,0))</f>
        <v>6814.8935148032224</v>
      </c>
      <c r="AA51" s="32">
        <f ca="1">($J51*EXP(AA$5*($N51+0.5*($O51)^2))*_xlfn.NORM.DIST((LN(($L51*EXP($K51/100*AA$5)))-LN($J51)-$N51*AA$5)/($O51*SQRT(AA$5))-$O51*SQRT(AA$5),0,1,TRUE)+$L51*EXP($K51/100*AA$5)*(1-_xlfn.NORM.DIST((LN(($L51*EXP($K51/100*AA$5)))-LN($J51)-$N51*AA$5)/($O51*SQRT(AA$5)),0,1,TRUE)))*EXP(-$F$1*AA$5)*INDEX('3)tpx females'!DK$57:DK$107,MATCH($Q51,'3)tpx females'!$DE$57:$DE$107,0))</f>
        <v>6515.9218300350767</v>
      </c>
      <c r="AB51" s="32">
        <f ca="1">($J51*EXP(AB$5*($N51+0.5*($O51)^2))*_xlfn.NORM.DIST((LN(($L51*EXP($K51/100*AB$5)))-LN($J51)-$N51*AB$5)/($O51*SQRT(AB$5))-$O51*SQRT(AB$5),0,1,TRUE)+$L51*EXP($K51/100*AB$5)*(1-_xlfn.NORM.DIST((LN(($L51*EXP($K51/100*AB$5)))-LN($J51)-$N51*AB$5)/($O51*SQRT(AB$5)),0,1,TRUE)))*EXP(-$F$1*AB$5)*INDEX('3)tpx females'!DL$57:DL$107,MATCH($Q51,'3)tpx females'!$DE$57:$DE$107,0))</f>
        <v>6216.7795318311782</v>
      </c>
      <c r="AC51" s="32">
        <f ca="1">($J51*EXP(AC$5*($N51+0.5*($O51)^2))*_xlfn.NORM.DIST((LN(($L51*EXP($K51/100*AC$5)))-LN($J51)-$N51*AC$5)/($O51*SQRT(AC$5))-$O51*SQRT(AC$5),0,1,TRUE)+$L51*EXP($K51/100*AC$5)*(1-_xlfn.NORM.DIST((LN(($L51*EXP($K51/100*AC$5)))-LN($J51)-$N51*AC$5)/($O51*SQRT(AC$5)),0,1,TRUE)))*EXP(-$F$1*AC$5)*INDEX('3)tpx females'!DM$57:DM$107,MATCH($Q51,'3)tpx females'!$DE$57:$DE$107,0))</f>
        <v>5987.7869043592036</v>
      </c>
      <c r="AD51" s="32">
        <f ca="1">($J51*EXP(AD$5*($N51+0.5*($O51)^2))*_xlfn.NORM.DIST((LN(($L51*EXP($K51/100*AD$5)))-LN($J51)-$N51*AD$5)/($O51*SQRT(AD$5))-$O51*SQRT(AD$5),0,1,TRUE)+$L51*EXP($K51/100*AD$5)*(1-_xlfn.NORM.DIST((LN(($L51*EXP($K51/100*AD$5)))-LN($J51)-$N51*AD$5)/($O51*SQRT(AD$5)),0,1,TRUE)))*EXP(-$F$1*AD$5)*INDEX('3)tpx females'!DN$57:DN$107,MATCH($Q51,'3)tpx females'!$DE$57:$DE$107,0))</f>
        <v>5327.8069386815896</v>
      </c>
      <c r="AE51" s="32">
        <f ca="1">($J51*EXP(AE$5*($N51+0.5*($O51)^2))*_xlfn.NORM.DIST((LN(($L51*EXP($K51/100*AE$5)))-LN($J51)-$N51*AE$5)/($O51*SQRT(AE$5))-$O51*SQRT(AE$5),0,1,TRUE)+$L51*EXP($K51/100*AE$5)*(1-_xlfn.NORM.DIST((LN(($L51*EXP($K51/100*AE$5)))-LN($J51)-$N51*AE$5)/($O51*SQRT(AE$5)),0,1,TRUE)))*EXP(-$F$1*AE$5)*INDEX('3)tpx females'!DO$57:DO$107,MATCH($Q51,'3)tpx females'!$DE$57:$DE$107,0))</f>
        <v>4676.8250060809714</v>
      </c>
      <c r="AF51" s="32">
        <f ca="1">($J51*EXP(AF$5*($N51+0.5*($O51)^2))*_xlfn.NORM.DIST((LN(($L51*EXP($K51/100*AF$5)))-LN($J51)-$N51*AF$5)/($O51*SQRT(AF$5))-$O51*SQRT(AF$5),0,1,TRUE)+$L51*EXP($K51/100*AF$5)*(1-_xlfn.NORM.DIST((LN(($L51*EXP($K51/100*AF$5)))-LN($J51)-$N51*AF$5)/($O51*SQRT(AF$5)),0,1,TRUE)))*EXP(-$F$1*AF$5)*INDEX('3)tpx females'!DP$57:DP$107,MATCH($Q51,'3)tpx females'!$DE$57:$DE$107,0))</f>
        <v>3964.905088793972</v>
      </c>
      <c r="AG51" s="32">
        <f ca="1">($J51*EXP(AG$5*($N51+0.5*($O51)^2))*_xlfn.NORM.DIST((LN(($L51*EXP($K51/100*AG$5)))-LN($J51)-$N51*AG$5)/($O51*SQRT(AG$5))-$O51*SQRT(AG$5),0,1,TRUE)+$L51*EXP($K51/100*AG$5)*(1-_xlfn.NORM.DIST((LN(($L51*EXP($K51/100*AG$5)))-LN($J51)-$N51*AG$5)/($O51*SQRT(AG$5)),0,1,TRUE)))*EXP(-$F$1*AG$5)*INDEX('3)tpx females'!DQ$57:DQ$107,MATCH($Q51,'3)tpx females'!$DE$57:$DE$107,0))</f>
        <v>3232.8134385983558</v>
      </c>
      <c r="AH51" s="32">
        <f ca="1">($J51*EXP(AH$5*($N51+0.5*($O51)^2))*_xlfn.NORM.DIST((LN(($L51*EXP($K51/100*AH$5)))-LN($J51)-$N51*AH$5)/($O51*SQRT(AH$5))-$O51*SQRT(AH$5),0,1,TRUE)+$L51*EXP($K51/100*AH$5)*(1-_xlfn.NORM.DIST((LN(($L51*EXP($K51/100*AH$5)))-LN($J51)-$N51*AH$5)/($O51*SQRT(AH$5)),0,1,TRUE)))*EXP(-$F$1*AH$5)*INDEX('3)tpx females'!DR$57:DR$107,MATCH($Q51,'3)tpx females'!$DE$57:$DE$107,0))</f>
        <v>2531.3224598405955</v>
      </c>
      <c r="AI51" s="32">
        <f ca="1">($J51*EXP(AI$5*($N51+0.5*($O51)^2))*_xlfn.NORM.DIST((LN(($L51*EXP($K51/100*AI$5)))-LN($J51)-$N51*AI$5)/($O51*SQRT(AI$5))-$O51*SQRT(AI$5),0,1,TRUE)+$L51*EXP($K51/100*AI$5)*(1-_xlfn.NORM.DIST((LN(($L51*EXP($K51/100*AI$5)))-LN($J51)-$N51*AI$5)/($O51*SQRT(AI$5)),0,1,TRUE)))*EXP(-$F$1*AI$5)*INDEX('3)tpx females'!DS$57:DS$107,MATCH($Q51,'3)tpx females'!$DE$57:$DE$107,0))</f>
        <v>1904.0979400481453</v>
      </c>
      <c r="AJ51" s="32">
        <f ca="1">($J51*EXP(AJ$5*($N51+0.5*($O51)^2))*_xlfn.NORM.DIST((LN(($L51*EXP($K51/100*AJ$5)))-LN($J51)-$N51*AJ$5)/($O51*SQRT(AJ$5))-$O51*SQRT(AJ$5),0,1,TRUE)+$L51*EXP($K51/100*AJ$5)*(1-_xlfn.NORM.DIST((LN(($L51*EXP($K51/100*AJ$5)))-LN($J51)-$N51*AJ$5)/($O51*SQRT(AJ$5)),0,1,TRUE)))*EXP(-$F$1*AJ$5)*INDEX('3)tpx females'!DT$57:DT$107,MATCH($Q51,'3)tpx females'!$DE$57:$DE$107,0))</f>
        <v>1365.9024408775197</v>
      </c>
      <c r="AK51" s="32">
        <f ca="1">($J51*EXP(AK$5*($N51+0.5*($O51)^2))*_xlfn.NORM.DIST((LN(($L51*EXP($K51/100*AK$5)))-LN($J51)-$N51*AK$5)/($O51*SQRT(AK$5))-$O51*SQRT(AK$5),0,1,TRUE)+$L51*EXP($K51/100*AK$5)*(1-_xlfn.NORM.DIST((LN(($L51*EXP($K51/100*AK$5)))-LN($J51)-$N51*AK$5)/($O51*SQRT(AK$5)),0,1,TRUE)))*EXP(-$F$1*AK$5)*INDEX('3)tpx females'!DU$57:DU$107,MATCH($Q51,'3)tpx females'!$DE$57:$DE$107,0))</f>
        <v>934.35624502117162</v>
      </c>
      <c r="AL51" s="32">
        <f ca="1">($J51*EXP(AL$5*($N51+0.5*($O51)^2))*_xlfn.NORM.DIST((LN(($L51*EXP($K51/100*AL$5)))-LN($J51)-$N51*AL$5)/($O51*SQRT(AL$5))-$O51*SQRT(AL$5),0,1,TRUE)+$L51*EXP($K51/100*AL$5)*(1-_xlfn.NORM.DIST((LN(($L51*EXP($K51/100*AL$5)))-LN($J51)-$N51*AL$5)/($O51*SQRT(AL$5)),0,1,TRUE)))*EXP(-$F$1*AL$5)*INDEX('3)tpx females'!DV$57:DV$107,MATCH($Q51,'3)tpx females'!$DE$57:$DE$107,0))</f>
        <v>609.92157017718455</v>
      </c>
      <c r="AM51" s="32">
        <f ca="1">($J51*EXP(AM$5*($N51+0.5*($O51)^2))*_xlfn.NORM.DIST((LN(($L51*EXP($K51/100*AM$5)))-LN($J51)-$N51*AM$5)/($O51*SQRT(AM$5))-$O51*SQRT(AM$5),0,1,TRUE)+$L51*EXP($K51/100*AM$5)*(1-_xlfn.NORM.DIST((LN(($L51*EXP($K51/100*AM$5)))-LN($J51)-$N51*AM$5)/($O51*SQRT(AM$5)),0,1,TRUE)))*EXP(-$F$1*AM$5)*INDEX('3)tpx females'!DW$57:DW$107,MATCH($Q51,'3)tpx females'!$DE$57:$DE$107,0))</f>
        <v>379.53498041638454</v>
      </c>
      <c r="AN51" s="32">
        <f ca="1">($J51*EXP(AN$5*($N51+0.5*($O51)^2))*_xlfn.NORM.DIST((LN(($L51*EXP($K51/100*AN$5)))-LN($J51)-$N51*AN$5)/($O51*SQRT(AN$5))-$O51*SQRT(AN$5),0,1,TRUE)+$L51*EXP($K51/100*AN$5)*(1-_xlfn.NORM.DIST((LN(($L51*EXP($K51/100*AN$5)))-LN($J51)-$N51*AN$5)/($O51*SQRT(AN$5)),0,1,TRUE)))*EXP(-$F$1*AN$5)*INDEX('3)tpx females'!DX$57:DX$107,MATCH($Q51,'3)tpx females'!$DE$57:$DE$107,0))</f>
        <v>225.20147581793589</v>
      </c>
      <c r="AO51" s="32">
        <f ca="1">($J51*EXP(AO$5*($N51+0.5*($O51)^2))*_xlfn.NORM.DIST((LN(($L51*EXP($K51/100*AO$5)))-LN($J51)-$N51*AO$5)/($O51*SQRT(AO$5))-$O51*SQRT(AO$5),0,1,TRUE)+$L51*EXP($K51/100*AO$5)*(1-_xlfn.NORM.DIST((LN(($L51*EXP($K51/100*AO$5)))-LN($J51)-$N51*AO$5)/($O51*SQRT(AO$5)),0,1,TRUE)))*EXP(-$F$1*AO$5)*INDEX('3)tpx females'!DY$57:DY$107,MATCH($Q51,'3)tpx females'!$DE$57:$DE$107,0))</f>
        <v>124.17254380554702</v>
      </c>
      <c r="AP51" s="32">
        <f ca="1">($J51*EXP(AP$5*($N51+0.5*($O51)^2))*_xlfn.NORM.DIST((LN(($L51*EXP($K51/100*AP$5)))-LN($J51)-$N51*AP$5)/($O51*SQRT(AP$5))-$O51*SQRT(AP$5),0,1,TRUE)+$L51*EXP($K51/100*AP$5)*(1-_xlfn.NORM.DIST((LN(($L51*EXP($K51/100*AP$5)))-LN($J51)-$N51*AP$5)/($O51*SQRT(AP$5)),0,1,TRUE)))*EXP(-$F$1*AP$5)*INDEX('3)tpx females'!DZ$57:DZ$107,MATCH($Q51,'3)tpx females'!$DE$57:$DE$107,0))</f>
        <v>68.781502123358095</v>
      </c>
      <c r="AQ51" s="32">
        <f ca="1">($J51*EXP(AQ$5*($N51+0.5*($O51)^2))*_xlfn.NORM.DIST((LN(($L51*EXP($K51/100*AQ$5)))-LN($J51)-$N51*AQ$5)/($O51*SQRT(AQ$5))-$O51*SQRT(AQ$5),0,1,TRUE)+$L51*EXP($K51/100*AQ$5)*(1-_xlfn.NORM.DIST((LN(($L51*EXP($K51/100*AQ$5)))-LN($J51)-$N51*AQ$5)/($O51*SQRT(AQ$5)),0,1,TRUE)))*EXP(-$F$1*AQ$5)*INDEX('3)tpx females'!EA$57:EA$107,MATCH($Q51,'3)tpx females'!$DE$57:$DE$107,0))</f>
        <v>38.306300938168413</v>
      </c>
      <c r="AR51" s="32">
        <f ca="1">($J51*EXP(AR$5*($N51+0.5*($O51)^2))*_xlfn.NORM.DIST((LN(($L51*EXP($K51/100*AR$5)))-LN($J51)-$N51*AR$5)/($O51*SQRT(AR$5))-$O51*SQRT(AR$5),0,1,TRUE)+$L51*EXP($K51/100*AR$5)*(1-_xlfn.NORM.DIST((LN(($L51*EXP($K51/100*AR$5)))-LN($J51)-$N51*AR$5)/($O51*SQRT(AR$5)),0,1,TRUE)))*EXP(-$F$1*AR$5)*INDEX('3)tpx females'!EB$57:EB$107,MATCH($Q51,'3)tpx females'!$DE$57:$DE$107,0))</f>
        <v>17.74594565702262</v>
      </c>
      <c r="AS51" s="32">
        <f ca="1">($J51*EXP(AS$5*($N51+0.5*($O51)^2))*_xlfn.NORM.DIST((LN(($L51*EXP($K51/100*AS$5)))-LN($J51)-$N51*AS$5)/($O51*SQRT(AS$5))-$O51*SQRT(AS$5),0,1,TRUE)+$L51*EXP($K51/100*AS$5)*(1-_xlfn.NORM.DIST((LN(($L51*EXP($K51/100*AS$5)))-LN($J51)-$N51*AS$5)/($O51*SQRT(AS$5)),0,1,TRUE)))*EXP(-$F$1*AS$5)*INDEX('3)tpx females'!EC$57:EC$107,MATCH($Q51,'3)tpx females'!$DE$57:$DE$107,0))</f>
        <v>0</v>
      </c>
      <c r="AT51" s="32">
        <f ca="1">($J51*EXP(AT$5*($N51+0.5*($O51)^2))*_xlfn.NORM.DIST((LN(($L51*EXP($K51/100*AT$5)))-LN($J51)-$N51*AT$5)/($O51*SQRT(AT$5))-$O51*SQRT(AT$5),0,1,TRUE)+$L51*EXP($K51/100*AT$5)*(1-_xlfn.NORM.DIST((LN(($L51*EXP($K51/100*AT$5)))-LN($J51)-$N51*AT$5)/($O51*SQRT(AT$5)),0,1,TRUE)))*EXP(-$F$1*AT$5)*INDEX('3)tpx females'!ED$57:ED$107,MATCH($Q51,'3)tpx females'!$DE$57:$DE$107,0))</f>
        <v>0</v>
      </c>
      <c r="AU51" s="32">
        <f ca="1">($J51*EXP(AU$5*($N51+0.5*($O51)^2))*_xlfn.NORM.DIST((LN(($L51*EXP($K51/100*AU$5)))-LN($J51)-$N51*AU$5)/($O51*SQRT(AU$5))-$O51*SQRT(AU$5),0,1,TRUE)+$L51*EXP($K51/100*AU$5)*(1-_xlfn.NORM.DIST((LN(($L51*EXP($K51/100*AU$5)))-LN($J51)-$N51*AU$5)/($O51*SQRT(AU$5)),0,1,TRUE)))*EXP(-$F$1*AU$5)*INDEX('3)tpx females'!EE$57:EE$107,MATCH($Q51,'3)tpx females'!$DE$57:$DE$107,0))</f>
        <v>0</v>
      </c>
      <c r="AV51" s="32">
        <f ca="1">($J51*EXP(AV$5*($N51+0.5*($O51)^2))*_xlfn.NORM.DIST((LN(($L51*EXP($K51/100*AV$5)))-LN($J51)-$N51*AV$5)/($O51*SQRT(AV$5))-$O51*SQRT(AV$5),0,1,TRUE)+$L51*EXP($K51/100*AV$5)*(1-_xlfn.NORM.DIST((LN(($L51*EXP($K51/100*AV$5)))-LN($J51)-$N51*AV$5)/($O51*SQRT(AV$5)),0,1,TRUE)))*EXP(-$F$1*AV$5)*INDEX('3)tpx females'!EF$57:EF$107,MATCH($Q51,'3)tpx females'!$DE$57:$DE$107,0))</f>
        <v>0</v>
      </c>
      <c r="AW51" s="32">
        <f ca="1">($J51*EXP(AW$5*($N51+0.5*($O51)^2))*_xlfn.NORM.DIST((LN(($L51*EXP($K51/100*AW$5)))-LN($J51)-$N51*AW$5)/($O51*SQRT(AW$5))-$O51*SQRT(AW$5),0,1,TRUE)+$L51*EXP($K51/100*AW$5)*(1-_xlfn.NORM.DIST((LN(($L51*EXP($K51/100*AW$5)))-LN($J51)-$N51*AW$5)/($O51*SQRT(AW$5)),0,1,TRUE)))*EXP(-$F$1*AW$5)*INDEX('3)tpx females'!EG$57:EG$107,MATCH($Q51,'3)tpx females'!$DE$57:$DE$107,0))</f>
        <v>0</v>
      </c>
      <c r="AX51" s="32">
        <f ca="1">($J51*EXP(AX$5*($N51+0.5*($O51)^2))*_xlfn.NORM.DIST((LN(($L51*EXP($K51/100*AX$5)))-LN($J51)-$N51*AX$5)/($O51*SQRT(AX$5))-$O51*SQRT(AX$5),0,1,TRUE)+$L51*EXP($K51/100*AX$5)*(1-_xlfn.NORM.DIST((LN(($L51*EXP($K51/100*AX$5)))-LN($J51)-$N51*AX$5)/($O51*SQRT(AX$5)),0,1,TRUE)))*EXP(-$F$1*AX$5)*INDEX('3)tpx females'!EH$57:EH$107,MATCH($Q51,'3)tpx females'!$DE$57:$DE$107,0))</f>
        <v>0</v>
      </c>
      <c r="AY51" s="32">
        <f ca="1">($J51*EXP(AY$5*($N51+0.5*($O51)^2))*_xlfn.NORM.DIST((LN(($L51*EXP($K51/100*AY$5)))-LN($J51)-$N51*AY$5)/($O51*SQRT(AY$5))-$O51*SQRT(AY$5),0,1,TRUE)+$L51*EXP($K51/100*AY$5)*(1-_xlfn.NORM.DIST((LN(($L51*EXP($K51/100*AY$5)))-LN($J51)-$N51*AY$5)/($O51*SQRT(AY$5)),0,1,TRUE)))*EXP(-$F$1*AY$5)*INDEX('3)tpx females'!EI$57:EI$107,MATCH($Q51,'3)tpx females'!$DE$57:$DE$107,0))</f>
        <v>0</v>
      </c>
      <c r="AZ51" s="32">
        <f ca="1">($J51*EXP(AZ$5*($N51+0.5*($O51)^2))*_xlfn.NORM.DIST((LN(($L51*EXP($K51/100*AZ$5)))-LN($J51)-$N51*AZ$5)/($O51*SQRT(AZ$5))-$O51*SQRT(AZ$5),0,1,TRUE)+$L51*EXP($K51/100*AZ$5)*(1-_xlfn.NORM.DIST((LN(($L51*EXP($K51/100*AZ$5)))-LN($J51)-$N51*AZ$5)/($O51*SQRT(AZ$5)),0,1,TRUE)))*EXP(-$F$1*AZ$5)*INDEX('3)tpx females'!EJ$57:EJ$107,MATCH($Q51,'3)tpx females'!$DE$57:$DE$107,0))</f>
        <v>0</v>
      </c>
      <c r="BA51" s="32">
        <f ca="1">($J51*EXP(BA$5*($N51+0.5*($O51)^2))*_xlfn.NORM.DIST((LN(($L51*EXP($K51/100*BA$5)))-LN($J51)-$N51*BA$5)/($O51*SQRT(BA$5))-$O51*SQRT(BA$5),0,1,TRUE)+$L51*EXP($K51/100*BA$5)*(1-_xlfn.NORM.DIST((LN(($L51*EXP($K51/100*BA$5)))-LN($J51)-$N51*BA$5)/($O51*SQRT(BA$5)),0,1,TRUE)))*EXP(-$F$1*BA$5)*INDEX('3)tpx females'!EK$57:EK$107,MATCH($Q51,'3)tpx females'!$DE$57:$DE$107,0))</f>
        <v>0</v>
      </c>
      <c r="BB51" s="32">
        <f ca="1">($J51*EXP(BB$5*($N51+0.5*($O51)^2))*_xlfn.NORM.DIST((LN(($L51*EXP($K51/100*BB$5)))-LN($J51)-$N51*BB$5)/($O51*SQRT(BB$5))-$O51*SQRT(BB$5),0,1,TRUE)+$L51*EXP($K51/100*BB$5)*(1-_xlfn.NORM.DIST((LN(($L51*EXP($K51/100*BB$5)))-LN($J51)-$N51*BB$5)/($O51*SQRT(BB$5)),0,1,TRUE)))*EXP(-$F$1*BB$5)*INDEX('3)tpx females'!EL$57:EL$107,MATCH($Q51,'3)tpx females'!$DE$57:$DE$107,0))</f>
        <v>0</v>
      </c>
      <c r="BC51" s="32">
        <f ca="1">($J51*EXP(BC$5*($N51+0.5*($O51)^2))*_xlfn.NORM.DIST((LN(($L51*EXP($K51/100*BC$5)))-LN($J51)-$N51*BC$5)/($O51*SQRT(BC$5))-$O51*SQRT(BC$5),0,1,TRUE)+$L51*EXP($K51/100*BC$5)*(1-_xlfn.NORM.DIST((LN(($L51*EXP($K51/100*BC$5)))-LN($J51)-$N51*BC$5)/($O51*SQRT(BC$5)),0,1,TRUE)))*EXP(-$F$1*BC$5)*INDEX('3)tpx females'!EM$57:EM$107,MATCH($Q51,'3)tpx females'!$DE$57:$DE$107,0))</f>
        <v>0</v>
      </c>
      <c r="BD51" s="32">
        <f ca="1">($J51*EXP(BD$5*($N51+0.5*($O51)^2))*_xlfn.NORM.DIST((LN(($L51*EXP($K51/100*BD$5)))-LN($J51)-$N51*BD$5)/($O51*SQRT(BD$5))-$O51*SQRT(BD$5),0,1,TRUE)+$L51*EXP($K51/100*BD$5)*(1-_xlfn.NORM.DIST((LN(($L51*EXP($K51/100*BD$5)))-LN($J51)-$N51*BD$5)/($O51*SQRT(BD$5)),0,1,TRUE)))*EXP(-$F$1*BD$5)*INDEX('3)tpx females'!EN$57:EN$107,MATCH($Q51,'3)tpx females'!$DE$57:$DE$107,0))</f>
        <v>0</v>
      </c>
      <c r="BE51" s="32">
        <f ca="1">($J51*EXP(BE$5*($N51+0.5*($O51)^2))*_xlfn.NORM.DIST((LN(($L51*EXP($K51/100*BE$5)))-LN($J51)-$N51*BE$5)/($O51*SQRT(BE$5))-$O51*SQRT(BE$5),0,1,TRUE)+$L51*EXP($K51/100*BE$5)*(1-_xlfn.NORM.DIST((LN(($L51*EXP($K51/100*BE$5)))-LN($J51)-$N51*BE$5)/($O51*SQRT(BE$5)),0,1,TRUE)))*EXP(-$F$1*BE$5)*INDEX('3)tpx females'!EO$57:EO$107,MATCH($Q51,'3)tpx females'!$DE$57:$DE$107,0))</f>
        <v>0</v>
      </c>
      <c r="BF51" s="32">
        <f ca="1">($J51*EXP(BF$5*($N51+0.5*($O51)^2))*_xlfn.NORM.DIST((LN(($L51*EXP($K51/100*BF$5)))-LN($J51)-$N51*BF$5)/($O51*SQRT(BF$5))-$O51*SQRT(BF$5),0,1,TRUE)+$L51*EXP($K51/100*BF$5)*(1-_xlfn.NORM.DIST((LN(($L51*EXP($K51/100*BF$5)))-LN($J51)-$N51*BF$5)/($O51*SQRT(BF$5)),0,1,TRUE)))*EXP(-$F$1*BF$5)*INDEX('3)tpx females'!EP$57:EP$107,MATCH($Q51,'3)tpx females'!$DE$57:$DE$107,0))</f>
        <v>0</v>
      </c>
      <c r="BG51" s="32">
        <f ca="1">($J51*EXP(BG$5*($N51+0.5*($O51)^2))*_xlfn.NORM.DIST((LN(($L51*EXP($K51/100*BG$5)))-LN($J51)-$N51*BG$5)/($O51*SQRT(BG$5))-$O51*SQRT(BG$5),0,1,TRUE)+$L51*EXP($K51/100*BG$5)*(1-_xlfn.NORM.DIST((LN(($L51*EXP($K51/100*BG$5)))-LN($J51)-$N51*BG$5)/($O51*SQRT(BG$5)),0,1,TRUE)))*EXP(-$F$1*BG$5)*INDEX('3)tpx females'!EQ$57:EQ$107,MATCH($Q51,'3)tpx females'!$DE$57:$DE$107,0))</f>
        <v>0</v>
      </c>
      <c r="BH51" s="32">
        <f ca="1">($J51*EXP(BH$5*($N51+0.5*($O51)^2))*_xlfn.NORM.DIST((LN(($L51*EXP($K51/100*BH$5)))-LN($J51)-$N51*BH$5)/($O51*SQRT(BH$5))-$O51*SQRT(BH$5),0,1,TRUE)+$L51*EXP($K51/100*BH$5)*(1-_xlfn.NORM.DIST((LN(($L51*EXP($K51/100*BH$5)))-LN($J51)-$N51*BH$5)/($O51*SQRT(BH$5)),0,1,TRUE)))*EXP(-$F$1*BH$5)*INDEX('3)tpx females'!ER$57:ER$107,MATCH($Q51,'3)tpx females'!$DE$57:$DE$107,0))</f>
        <v>0</v>
      </c>
      <c r="BI51" s="32">
        <f ca="1">($J51*EXP(BI$5*($N51+0.5*($O51)^2))*_xlfn.NORM.DIST((LN(($L51*EXP($K51/100*BI$5)))-LN($J51)-$N51*BI$5)/($O51*SQRT(BI$5))-$O51*SQRT(BI$5),0,1,TRUE)+$L51*EXP($K51/100*BI$5)*(1-_xlfn.NORM.DIST((LN(($L51*EXP($K51/100*BI$5)))-LN($J51)-$N51*BI$5)/($O51*SQRT(BI$5)),0,1,TRUE)))*EXP(-$F$1*BI$5)*INDEX('3)tpx females'!ES$57:ES$107,MATCH($Q51,'3)tpx females'!$DE$57:$DE$107,0))</f>
        <v>0</v>
      </c>
      <c r="BJ51" s="32">
        <f ca="1">($J51*EXP(BJ$5*($N51+0.5*($O51)^2))*_xlfn.NORM.DIST((LN(($L51*EXP($K51/100*BJ$5)))-LN($J51)-$N51*BJ$5)/($O51*SQRT(BJ$5))-$O51*SQRT(BJ$5),0,1,TRUE)+$L51*EXP($K51/100*BJ$5)*(1-_xlfn.NORM.DIST((LN(($L51*EXP($K51/100*BJ$5)))-LN($J51)-$N51*BJ$5)/($O51*SQRT(BJ$5)),0,1,TRUE)))*EXP(-$F$1*BJ$5)*INDEX('3)tpx females'!ET$57:ET$107,MATCH($Q51,'3)tpx females'!$DE$57:$DE$107,0))</f>
        <v>0</v>
      </c>
      <c r="BK51" s="32">
        <f ca="1">($J51*EXP(BK$5*($N51+0.5*($O51)^2))*_xlfn.NORM.DIST((LN(($L51*EXP($K51/100*BK$5)))-LN($J51)-$N51*BK$5)/($O51*SQRT(BK$5))-$O51*SQRT(BK$5),0,1,TRUE)+$L51*EXP($K51/100*BK$5)*(1-_xlfn.NORM.DIST((LN(($L51*EXP($K51/100*BK$5)))-LN($J51)-$N51*BK$5)/($O51*SQRT(BK$5)),0,1,TRUE)))*EXP(-$F$1*BK$5)*INDEX('3)tpx females'!EU$57:EU$107,MATCH($Q51,'3)tpx females'!$DE$57:$DE$107,0))</f>
        <v>0</v>
      </c>
      <c r="BL51" s="32">
        <f ca="1">($J51*EXP(BL$5*($N51+0.5*($O51)^2))*_xlfn.NORM.DIST((LN(($L51*EXP($K51/100*BL$5)))-LN($J51)-$N51*BL$5)/($O51*SQRT(BL$5))-$O51*SQRT(BL$5),0,1,TRUE)+$L51*EXP($K51/100*BL$5)*(1-_xlfn.NORM.DIST((LN(($L51*EXP($K51/100*BL$5)))-LN($J51)-$N51*BL$5)/($O51*SQRT(BL$5)),0,1,TRUE)))*EXP(-$F$1*BL$5)*INDEX('3)tpx females'!EV$57:EV$107,MATCH($Q51,'3)tpx females'!$DE$57:$DE$107,0))</f>
        <v>0</v>
      </c>
      <c r="BM51" s="32">
        <f ca="1">($J51*EXP(BM$5*($N51+0.5*($O51)^2))*_xlfn.NORM.DIST((LN(($L51*EXP($K51/100*BM$5)))-LN($J51)-$N51*BM$5)/($O51*SQRT(BM$5))-$O51*SQRT(BM$5),0,1,TRUE)+$L51*EXP($K51/100*BM$5)*(1-_xlfn.NORM.DIST((LN(($L51*EXP($K51/100*BM$5)))-LN($J51)-$N51*BM$5)/($O51*SQRT(BM$5)),0,1,TRUE)))*EXP(-$F$1*BM$5)*INDEX('3)tpx females'!EW$57:EW$107,MATCH($Q51,'3)tpx females'!$DE$57:$DE$107,0))</f>
        <v>0</v>
      </c>
      <c r="BN51" s="32">
        <f ca="1">($J51*EXP(BN$5*($N51+0.5*($O51)^2))*_xlfn.NORM.DIST((LN(($L51*EXP($K51/100*BN$5)))-LN($J51)-$N51*BN$5)/($O51*SQRT(BN$5))-$O51*SQRT(BN$5),0,1,TRUE)+$L51*EXP($K51/100*BN$5)*(1-_xlfn.NORM.DIST((LN(($L51*EXP($K51/100*BN$5)))-LN($J51)-$N51*BN$5)/($O51*SQRT(BN$5)),0,1,TRUE)))*EXP(-$F$1*BN$5)*INDEX('3)tpx females'!EX$57:EX$107,MATCH($Q51,'3)tpx females'!$DE$57:$DE$107,0))</f>
        <v>0</v>
      </c>
      <c r="BO51" s="32">
        <f ca="1">($J51*EXP(BO$5*($N51+0.5*($O51)^2))*_xlfn.NORM.DIST((LN(($L51*EXP($K51/100*BO$5)))-LN($J51)-$N51*BO$5)/($O51*SQRT(BO$5))-$O51*SQRT(BO$5),0,1,TRUE)+$L51*EXP($K51/100*BO$5)*(1-_xlfn.NORM.DIST((LN(($L51*EXP($K51/100*BO$5)))-LN($J51)-$N51*BO$5)/($O51*SQRT(BO$5)),0,1,TRUE)))*EXP(-$F$1*BO$5)*INDEX('3)tpx females'!EY$57:EY$107,MATCH($Q51,'3)tpx females'!$DE$57:$DE$107,0))</f>
        <v>0</v>
      </c>
      <c r="BP51" s="32">
        <f ca="1">($J51*EXP(BP$5*($N51+0.5*($O51)^2))*_xlfn.NORM.DIST((LN(($L51*EXP($K51/100*BP$5)))-LN($J51)-$N51*BP$5)/($O51*SQRT(BP$5))-$O51*SQRT(BP$5),0,1,TRUE)+$L51*EXP($K51/100*BP$5)*(1-_xlfn.NORM.DIST((LN(($L51*EXP($K51/100*BP$5)))-LN($J51)-$N51*BP$5)/($O51*SQRT(BP$5)),0,1,TRUE)))*EXP(-$F$1*BP$5)*INDEX('3)tpx females'!EZ$57:EZ$107,MATCH($Q51,'3)tpx females'!$DE$57:$DE$107,0))</f>
        <v>0</v>
      </c>
      <c r="BQ51" s="32">
        <f ca="1">($J51*EXP(BQ$5*($N51+0.5*($O51)^2))*_xlfn.NORM.DIST((LN(($L51*EXP($K51/100*BQ$5)))-LN($J51)-$N51*BQ$5)/($O51*SQRT(BQ$5))-$O51*SQRT(BQ$5),0,1,TRUE)+$L51*EXP($K51/100*BQ$5)*(1-_xlfn.NORM.DIST((LN(($L51*EXP($K51/100*BQ$5)))-LN($J51)-$N51*BQ$5)/($O51*SQRT(BQ$5)),0,1,TRUE)))*EXP(-$F$1*BQ$5)*INDEX('3)tpx females'!FA$57:FA$107,MATCH($Q51,'3)tpx females'!$DE$57:$DE$107,0))</f>
        <v>0</v>
      </c>
      <c r="BR51" s="32">
        <f ca="1">($J51*EXP(BR$5*($N51+0.5*($O51)^2))*_xlfn.NORM.DIST((LN(($L51*EXP($K51/100*BR$5)))-LN($J51)-$N51*BR$5)/($O51*SQRT(BR$5))-$O51*SQRT(BR$5),0,1,TRUE)+$L51*EXP($K51/100*BR$5)*(1-_xlfn.NORM.DIST((LN(($L51*EXP($K51/100*BR$5)))-LN($J51)-$N51*BR$5)/($O51*SQRT(BR$5)),0,1,TRUE)))*EXP(-$F$1*BR$5)*INDEX('3)tpx females'!FB$57:FB$107,MATCH($Q51,'3)tpx females'!$DE$57:$DE$107,0))</f>
        <v>0</v>
      </c>
      <c r="BS51" s="32">
        <f ca="1">($J51*EXP(BS$5*($N51+0.5*($O51)^2))*_xlfn.NORM.DIST((LN(($L51*EXP($K51/100*BS$5)))-LN($J51)-$N51*BS$5)/($O51*SQRT(BS$5))-$O51*SQRT(BS$5),0,1,TRUE)+$L51*EXP($K51/100*BS$5)*(1-_xlfn.NORM.DIST((LN(($L51*EXP($K51/100*BS$5)))-LN($J51)-$N51*BS$5)/($O51*SQRT(BS$5)),0,1,TRUE)))*EXP(-$F$1*BS$5)*INDEX('3)tpx females'!FC$57:FC$107,MATCH($Q51,'3)tpx females'!$DE$57:$DE$107,0))</f>
        <v>0</v>
      </c>
      <c r="BT51" s="32">
        <f ca="1">($J51*EXP(BT$5*($N51+0.5*($O51)^2))*_xlfn.NORM.DIST((LN(($L51*EXP($K51/100*BT$5)))-LN($J51)-$N51*BT$5)/($O51*SQRT(BT$5))-$O51*SQRT(BT$5),0,1,TRUE)+$L51*EXP($K51/100*BT$5)*(1-_xlfn.NORM.DIST((LN(($L51*EXP($K51/100*BT$5)))-LN($J51)-$N51*BT$5)/($O51*SQRT(BT$5)),0,1,TRUE)))*EXP(-$F$1*BT$5)*INDEX('3)tpx females'!FD$57:FD$107,MATCH($Q51,'3)tpx females'!$DE$57:$DE$107,0))</f>
        <v>0</v>
      </c>
    </row>
    <row r="52" spans="2:72" x14ac:dyDescent="0.25">
      <c r="B52" s="32" t="s">
        <v>16</v>
      </c>
      <c r="C52" s="32" t="s">
        <v>14</v>
      </c>
      <c r="D52" s="49">
        <v>18099</v>
      </c>
      <c r="E52" s="32" t="s">
        <v>13</v>
      </c>
      <c r="F52" s="32" t="s">
        <v>17</v>
      </c>
      <c r="G52" s="49" t="s">
        <v>17</v>
      </c>
      <c r="H52" s="32" t="s">
        <v>17</v>
      </c>
      <c r="I52" s="32" t="s">
        <v>15</v>
      </c>
      <c r="J52" s="32">
        <v>286067.5</v>
      </c>
      <c r="K52" s="32">
        <v>7.9499999999999993</v>
      </c>
      <c r="L52" s="32">
        <f>'3) 2016 cases'!M52*EXP('3) 2016 cases'!L52/100)</f>
        <v>54130.781503114769</v>
      </c>
      <c r="M52" s="32"/>
      <c r="N52" s="32">
        <f>INDEX('2b)Working'!$I$61:$P$61,MATCH($I52,'2b)Working'!$I$60:$P$60,0))</f>
        <v>6.0459778905231347E-2</v>
      </c>
      <c r="O52" s="32">
        <f>INDEX('2b)Working'!$I$62:$P$62,MATCH($I52,'2b)Working'!$I$60:$P$60,0))</f>
        <v>5.4783474896411326E-2</v>
      </c>
      <c r="P52" s="32"/>
      <c r="Q52" s="32">
        <f t="shared" si="3"/>
        <v>68</v>
      </c>
      <c r="U52" s="32">
        <f t="shared" ca="1" si="2"/>
        <v>65995.485747691549</v>
      </c>
      <c r="W52" s="32">
        <f ca="1">($J52*EXP(W$5*($N52+0.5*($O52)^2))*_xlfn.NORM.DIST((LN(($L52*EXP($K52/100*W$5)))-LN($J52)-$N52*W$5)/($O52*SQRT(W$5))-$O52*SQRT(W$5),0,1,TRUE)+$L52*EXP($K52/100*W$5)*(1-_xlfn.NORM.DIST((LN(($L52*EXP($K52/100*W$5)))-LN($J52)-$N52*W$5)/($O52*SQRT(W$5)),0,1,TRUE)))*EXP(-$F$1*W$5)*INDEX('3)tpx females'!DG$57:DG$107,MATCH($Q52,'3)tpx females'!$DE$57:$DE$107,0))</f>
        <v>392.44410516007389</v>
      </c>
      <c r="X52" s="32">
        <f ca="1">($J52*EXP(X$5*($N52+0.5*($O52)^2))*_xlfn.NORM.DIST((LN(($L52*EXP($K52/100*X$5)))-LN($J52)-$N52*X$5)/($O52*SQRT(X$5))-$O52*SQRT(X$5),0,1,TRUE)+$L52*EXP($K52/100*X$5)*(1-_xlfn.NORM.DIST((LN(($L52*EXP($K52/100*X$5)))-LN($J52)-$N52*X$5)/($O52*SQRT(X$5)),0,1,TRUE)))*EXP(-$F$1*X$5)*INDEX('3)tpx females'!DH$57:DH$107,MATCH($Q52,'3)tpx females'!$DE$57:$DE$107,0))</f>
        <v>453.08108322260324</v>
      </c>
      <c r="Y52" s="32">
        <f ca="1">($J52*EXP(Y$5*($N52+0.5*($O52)^2))*_xlfn.NORM.DIST((LN(($L52*EXP($K52/100*Y$5)))-LN($J52)-$N52*Y$5)/($O52*SQRT(Y$5))-$O52*SQRT(Y$5),0,1,TRUE)+$L52*EXP($K52/100*Y$5)*(1-_xlfn.NORM.DIST((LN(($L52*EXP($K52/100*Y$5)))-LN($J52)-$N52*Y$5)/($O52*SQRT(Y$5)),0,1,TRUE)))*EXP(-$F$1*Y$5)*INDEX('3)tpx females'!DI$57:DI$107,MATCH($Q52,'3)tpx females'!$DE$57:$DE$107,0))</f>
        <v>492.11480949000571</v>
      </c>
      <c r="Z52" s="32">
        <f ca="1">($J52*EXP(Z$5*($N52+0.5*($O52)^2))*_xlfn.NORM.DIST((LN(($L52*EXP($K52/100*Z$5)))-LN($J52)-$N52*Z$5)/($O52*SQRT(Z$5))-$O52*SQRT(Z$5),0,1,TRUE)+$L52*EXP($K52/100*Z$5)*(1-_xlfn.NORM.DIST((LN(($L52*EXP($K52/100*Z$5)))-LN($J52)-$N52*Z$5)/($O52*SQRT(Z$5)),0,1,TRUE)))*EXP(-$F$1*Z$5)*INDEX('3)tpx females'!DJ$57:DJ$107,MATCH($Q52,'3)tpx females'!$DE$57:$DE$107,0))</f>
        <v>573.40542937341581</v>
      </c>
      <c r="AA52" s="32">
        <f ca="1">($J52*EXP(AA$5*($N52+0.5*($O52)^2))*_xlfn.NORM.DIST((LN(($L52*EXP($K52/100*AA$5)))-LN($J52)-$N52*AA$5)/($O52*SQRT(AA$5))-$O52*SQRT(AA$5),0,1,TRUE)+$L52*EXP($K52/100*AA$5)*(1-_xlfn.NORM.DIST((LN(($L52*EXP($K52/100*AA$5)))-LN($J52)-$N52*AA$5)/($O52*SQRT(AA$5)),0,1,TRUE)))*EXP(-$F$1*AA$5)*INDEX('3)tpx females'!DK$57:DK$107,MATCH($Q52,'3)tpx females'!$DE$57:$DE$107,0))</f>
        <v>627.09035016155997</v>
      </c>
      <c r="AB52" s="32">
        <f ca="1">($J52*EXP(AB$5*($N52+0.5*($O52)^2))*_xlfn.NORM.DIST((LN(($L52*EXP($K52/100*AB$5)))-LN($J52)-$N52*AB$5)/($O52*SQRT(AB$5))-$O52*SQRT(AB$5),0,1,TRUE)+$L52*EXP($K52/100*AB$5)*(1-_xlfn.NORM.DIST((LN(($L52*EXP($K52/100*AB$5)))-LN($J52)-$N52*AB$5)/($O52*SQRT(AB$5)),0,1,TRUE)))*EXP(-$F$1*AB$5)*INDEX('3)tpx females'!DL$57:DL$107,MATCH($Q52,'3)tpx females'!$DE$57:$DE$107,0))</f>
        <v>650.74185679567029</v>
      </c>
      <c r="AC52" s="32">
        <f ca="1">($J52*EXP(AC$5*($N52+0.5*($O52)^2))*_xlfn.NORM.DIST((LN(($L52*EXP($K52/100*AC$5)))-LN($J52)-$N52*AC$5)/($O52*SQRT(AC$5))-$O52*SQRT(AC$5),0,1,TRUE)+$L52*EXP($K52/100*AC$5)*(1-_xlfn.NORM.DIST((LN(($L52*EXP($K52/100*AC$5)))-LN($J52)-$N52*AC$5)/($O52*SQRT(AC$5)),0,1,TRUE)))*EXP(-$F$1*AC$5)*INDEX('3)tpx females'!DM$57:DM$107,MATCH($Q52,'3)tpx females'!$DE$57:$DE$107,0))</f>
        <v>772.86626245093623</v>
      </c>
      <c r="AD52" s="32">
        <f ca="1">($J52*EXP(AD$5*($N52+0.5*($O52)^2))*_xlfn.NORM.DIST((LN(($L52*EXP($K52/100*AD$5)))-LN($J52)-$N52*AD$5)/($O52*SQRT(AD$5))-$O52*SQRT(AD$5),0,1,TRUE)+$L52*EXP($K52/100*AD$5)*(1-_xlfn.NORM.DIST((LN(($L52*EXP($K52/100*AD$5)))-LN($J52)-$N52*AD$5)/($O52*SQRT(AD$5)),0,1,TRUE)))*EXP(-$F$1*AD$5)*INDEX('3)tpx females'!DN$57:DN$107,MATCH($Q52,'3)tpx females'!$DE$57:$DE$107,0))</f>
        <v>759.86461963135264</v>
      </c>
      <c r="AE52" s="32">
        <f ca="1">($J52*EXP(AE$5*($N52+0.5*($O52)^2))*_xlfn.NORM.DIST((LN(($L52*EXP($K52/100*AE$5)))-LN($J52)-$N52*AE$5)/($O52*SQRT(AE$5))-$O52*SQRT(AE$5),0,1,TRUE)+$L52*EXP($K52/100*AE$5)*(1-_xlfn.NORM.DIST((LN(($L52*EXP($K52/100*AE$5)))-LN($J52)-$N52*AE$5)/($O52*SQRT(AE$5)),0,1,TRUE)))*EXP(-$F$1*AE$5)*INDEX('3)tpx females'!DO$57:DO$107,MATCH($Q52,'3)tpx females'!$DE$57:$DE$107,0))</f>
        <v>837.06622161920461</v>
      </c>
      <c r="AF52" s="32">
        <f ca="1">($J52*EXP(AF$5*($N52+0.5*($O52)^2))*_xlfn.NORM.DIST((LN(($L52*EXP($K52/100*AF$5)))-LN($J52)-$N52*AF$5)/($O52*SQRT(AF$5))-$O52*SQRT(AF$5),0,1,TRUE)+$L52*EXP($K52/100*AF$5)*(1-_xlfn.NORM.DIST((LN(($L52*EXP($K52/100*AF$5)))-LN($J52)-$N52*AF$5)/($O52*SQRT(AF$5)),0,1,TRUE)))*EXP(-$F$1*AF$5)*INDEX('3)tpx females'!DP$57:DP$107,MATCH($Q52,'3)tpx females'!$DE$57:$DE$107,0))</f>
        <v>975.35834616987358</v>
      </c>
      <c r="AG52" s="32">
        <f ca="1">($J52*EXP(AG$5*($N52+0.5*($O52)^2))*_xlfn.NORM.DIST((LN(($L52*EXP($K52/100*AG$5)))-LN($J52)-$N52*AG$5)/($O52*SQRT(AG$5))-$O52*SQRT(AG$5),0,1,TRUE)+$L52*EXP($K52/100*AG$5)*(1-_xlfn.NORM.DIST((LN(($L52*EXP($K52/100*AG$5)))-LN($J52)-$N52*AG$5)/($O52*SQRT(AG$5)),0,1,TRUE)))*EXP(-$F$1*AG$5)*INDEX('3)tpx females'!DQ$57:DQ$107,MATCH($Q52,'3)tpx females'!$DE$57:$DE$107,0))</f>
        <v>1043.2520858924156</v>
      </c>
      <c r="AH52" s="32">
        <f ca="1">($J52*EXP(AH$5*($N52+0.5*($O52)^2))*_xlfn.NORM.DIST((LN(($L52*EXP($K52/100*AH$5)))-LN($J52)-$N52*AH$5)/($O52*SQRT(AH$5))-$O52*SQRT(AH$5),0,1,TRUE)+$L52*EXP($K52/100*AH$5)*(1-_xlfn.NORM.DIST((LN(($L52*EXP($K52/100*AH$5)))-LN($J52)-$N52*AH$5)/($O52*SQRT(AH$5)),0,1,TRUE)))*EXP(-$F$1*AH$5)*INDEX('3)tpx females'!DR$57:DR$107,MATCH($Q52,'3)tpx females'!$DE$57:$DE$107,0))</f>
        <v>1149.9412524237232</v>
      </c>
      <c r="AI52" s="32">
        <f ca="1">($J52*EXP(AI$5*($N52+0.5*($O52)^2))*_xlfn.NORM.DIST((LN(($L52*EXP($K52/100*AI$5)))-LN($J52)-$N52*AI$5)/($O52*SQRT(AI$5))-$O52*SQRT(AI$5),0,1,TRUE)+$L52*EXP($K52/100*AI$5)*(1-_xlfn.NORM.DIST((LN(($L52*EXP($K52/100*AI$5)))-LN($J52)-$N52*AI$5)/($O52*SQRT(AI$5)),0,1,TRUE)))*EXP(-$F$1*AI$5)*INDEX('3)tpx females'!DS$57:DS$107,MATCH($Q52,'3)tpx females'!$DE$57:$DE$107,0))</f>
        <v>1365.1810931621615</v>
      </c>
      <c r="AJ52" s="32">
        <f ca="1">($J52*EXP(AJ$5*($N52+0.5*($O52)^2))*_xlfn.NORM.DIST((LN(($L52*EXP($K52/100*AJ$5)))-LN($J52)-$N52*AJ$5)/($O52*SQRT(AJ$5))-$O52*SQRT(AJ$5),0,1,TRUE)+$L52*EXP($K52/100*AJ$5)*(1-_xlfn.NORM.DIST((LN(($L52*EXP($K52/100*AJ$5)))-LN($J52)-$N52*AJ$5)/($O52*SQRT(AJ$5)),0,1,TRUE)))*EXP(-$F$1*AJ$5)*INDEX('3)tpx females'!DT$57:DT$107,MATCH($Q52,'3)tpx females'!$DE$57:$DE$107,0))</f>
        <v>1555.4711040036129</v>
      </c>
      <c r="AK52" s="32">
        <f ca="1">($J52*EXP(AK$5*($N52+0.5*($O52)^2))*_xlfn.NORM.DIST((LN(($L52*EXP($K52/100*AK$5)))-LN($J52)-$N52*AK$5)/($O52*SQRT(AK$5))-$O52*SQRT(AK$5),0,1,TRUE)+$L52*EXP($K52/100*AK$5)*(1-_xlfn.NORM.DIST((LN(($L52*EXP($K52/100*AK$5)))-LN($J52)-$N52*AK$5)/($O52*SQRT(AK$5)),0,1,TRUE)))*EXP(-$F$1*AK$5)*INDEX('3)tpx females'!DU$57:DU$107,MATCH($Q52,'3)tpx females'!$DE$57:$DE$107,0))</f>
        <v>1797.5065376878688</v>
      </c>
      <c r="AL52" s="32">
        <f ca="1">($J52*EXP(AL$5*($N52+0.5*($O52)^2))*_xlfn.NORM.DIST((LN(($L52*EXP($K52/100*AL$5)))-LN($J52)-$N52*AL$5)/($O52*SQRT(AL$5))-$O52*SQRT(AL$5),0,1,TRUE)+$L52*EXP($K52/100*AL$5)*(1-_xlfn.NORM.DIST((LN(($L52*EXP($K52/100*AL$5)))-LN($J52)-$N52*AL$5)/($O52*SQRT(AL$5)),0,1,TRUE)))*EXP(-$F$1*AL$5)*INDEX('3)tpx females'!DV$57:DV$107,MATCH($Q52,'3)tpx females'!$DE$57:$DE$107,0))</f>
        <v>1994.5318490290836</v>
      </c>
      <c r="AM52" s="32">
        <f ca="1">($J52*EXP(AM$5*($N52+0.5*($O52)^2))*_xlfn.NORM.DIST((LN(($L52*EXP($K52/100*AM$5)))-LN($J52)-$N52*AM$5)/($O52*SQRT(AM$5))-$O52*SQRT(AM$5),0,1,TRUE)+$L52*EXP($K52/100*AM$5)*(1-_xlfn.NORM.DIST((LN(($L52*EXP($K52/100*AM$5)))-LN($J52)-$N52*AM$5)/($O52*SQRT(AM$5)),0,1,TRUE)))*EXP(-$F$1*AM$5)*INDEX('3)tpx females'!DW$57:DW$107,MATCH($Q52,'3)tpx females'!$DE$57:$DE$107,0))</f>
        <v>2099.2918830911926</v>
      </c>
      <c r="AN52" s="32">
        <f ca="1">($J52*EXP(AN$5*($N52+0.5*($O52)^2))*_xlfn.NORM.DIST((LN(($L52*EXP($K52/100*AN$5)))-LN($J52)-$N52*AN$5)/($O52*SQRT(AN$5))-$O52*SQRT(AN$5),0,1,TRUE)+$L52*EXP($K52/100*AN$5)*(1-_xlfn.NORM.DIST((LN(($L52*EXP($K52/100*AN$5)))-LN($J52)-$N52*AN$5)/($O52*SQRT(AN$5)),0,1,TRUE)))*EXP(-$F$1*AN$5)*INDEX('3)tpx females'!DX$57:DX$107,MATCH($Q52,'3)tpx females'!$DE$57:$DE$107,0))</f>
        <v>2372.1946953726106</v>
      </c>
      <c r="AO52" s="32">
        <f ca="1">($J52*EXP(AO$5*($N52+0.5*($O52)^2))*_xlfn.NORM.DIST((LN(($L52*EXP($K52/100*AO$5)))-LN($J52)-$N52*AO$5)/($O52*SQRT(AO$5))-$O52*SQRT(AO$5),0,1,TRUE)+$L52*EXP($K52/100*AO$5)*(1-_xlfn.NORM.DIST((LN(($L52*EXP($K52/100*AO$5)))-LN($J52)-$N52*AO$5)/($O52*SQRT(AO$5)),0,1,TRUE)))*EXP(-$F$1*AO$5)*INDEX('3)tpx females'!DY$57:DY$107,MATCH($Q52,'3)tpx females'!$DE$57:$DE$107,0))</f>
        <v>2757.378192976184</v>
      </c>
      <c r="AP52" s="32">
        <f ca="1">($J52*EXP(AP$5*($N52+0.5*($O52)^2))*_xlfn.NORM.DIST((LN(($L52*EXP($K52/100*AP$5)))-LN($J52)-$N52*AP$5)/($O52*SQRT(AP$5))-$O52*SQRT(AP$5),0,1,TRUE)+$L52*EXP($K52/100*AP$5)*(1-_xlfn.NORM.DIST((LN(($L52*EXP($K52/100*AP$5)))-LN($J52)-$N52*AP$5)/($O52*SQRT(AP$5)),0,1,TRUE)))*EXP(-$F$1*AP$5)*INDEX('3)tpx females'!DZ$57:DZ$107,MATCH($Q52,'3)tpx females'!$DE$57:$DE$107,0))</f>
        <v>2932.1051422664732</v>
      </c>
      <c r="AQ52" s="32">
        <f ca="1">($J52*EXP(AQ$5*($N52+0.5*($O52)^2))*_xlfn.NORM.DIST((LN(($L52*EXP($K52/100*AQ$5)))-LN($J52)-$N52*AQ$5)/($O52*SQRT(AQ$5))-$O52*SQRT(AQ$5),0,1,TRUE)+$L52*EXP($K52/100*AQ$5)*(1-_xlfn.NORM.DIST((LN(($L52*EXP($K52/100*AQ$5)))-LN($J52)-$N52*AQ$5)/($O52*SQRT(AQ$5)),0,1,TRUE)))*EXP(-$F$1*AQ$5)*INDEX('3)tpx females'!EA$57:EA$107,MATCH($Q52,'3)tpx females'!$DE$57:$DE$107,0))</f>
        <v>3201.8692444773046</v>
      </c>
      <c r="AR52" s="32">
        <f ca="1">($J52*EXP(AR$5*($N52+0.5*($O52)^2))*_xlfn.NORM.DIST((LN(($L52*EXP($K52/100*AR$5)))-LN($J52)-$N52*AR$5)/($O52*SQRT(AR$5))-$O52*SQRT(AR$5),0,1,TRUE)+$L52*EXP($K52/100*AR$5)*(1-_xlfn.NORM.DIST((LN(($L52*EXP($K52/100*AR$5)))-LN($J52)-$N52*AR$5)/($O52*SQRT(AR$5)),0,1,TRUE)))*EXP(-$F$1*AR$5)*INDEX('3)tpx females'!EB$57:EB$107,MATCH($Q52,'3)tpx females'!$DE$57:$DE$107,0))</f>
        <v>3651.0337239423652</v>
      </c>
      <c r="AS52" s="32">
        <f ca="1">($J52*EXP(AS$5*($N52+0.5*($O52)^2))*_xlfn.NORM.DIST((LN(($L52*EXP($K52/100*AS$5)))-LN($J52)-$N52*AS$5)/($O52*SQRT(AS$5))-$O52*SQRT(AS$5),0,1,TRUE)+$L52*EXP($K52/100*AS$5)*(1-_xlfn.NORM.DIST((LN(($L52*EXP($K52/100*AS$5)))-LN($J52)-$N52*AS$5)/($O52*SQRT(AS$5)),0,1,TRUE)))*EXP(-$F$1*AS$5)*INDEX('3)tpx females'!EC$57:EC$107,MATCH($Q52,'3)tpx females'!$DE$57:$DE$107,0))</f>
        <v>3790.1278521408535</v>
      </c>
      <c r="AT52" s="32">
        <f ca="1">($J52*EXP(AT$5*($N52+0.5*($O52)^2))*_xlfn.NORM.DIST((LN(($L52*EXP($K52/100*AT$5)))-LN($J52)-$N52*AT$5)/($O52*SQRT(AT$5))-$O52*SQRT(AT$5),0,1,TRUE)+$L52*EXP($K52/100*AT$5)*(1-_xlfn.NORM.DIST((LN(($L52*EXP($K52/100*AT$5)))-LN($J52)-$N52*AT$5)/($O52*SQRT(AT$5)),0,1,TRUE)))*EXP(-$F$1*AT$5)*INDEX('3)tpx females'!ED$57:ED$107,MATCH($Q52,'3)tpx females'!$DE$57:$DE$107,0))</f>
        <v>3684.5476651398367</v>
      </c>
      <c r="AU52" s="32">
        <f ca="1">($J52*EXP(AU$5*($N52+0.5*($O52)^2))*_xlfn.NORM.DIST((LN(($L52*EXP($K52/100*AU$5)))-LN($J52)-$N52*AU$5)/($O52*SQRT(AU$5))-$O52*SQRT(AU$5),0,1,TRUE)+$L52*EXP($K52/100*AU$5)*(1-_xlfn.NORM.DIST((LN(($L52*EXP($K52/100*AU$5)))-LN($J52)-$N52*AU$5)/($O52*SQRT(AU$5)),0,1,TRUE)))*EXP(-$F$1*AU$5)*INDEX('3)tpx females'!EE$57:EE$107,MATCH($Q52,'3)tpx females'!$DE$57:$DE$107,0))</f>
        <v>3594.5511554702557</v>
      </c>
      <c r="AV52" s="32">
        <f ca="1">($J52*EXP(AV$5*($N52+0.5*($O52)^2))*_xlfn.NORM.DIST((LN(($L52*EXP($K52/100*AV$5)))-LN($J52)-$N52*AV$5)/($O52*SQRT(AV$5))-$O52*SQRT(AV$5),0,1,TRUE)+$L52*EXP($K52/100*AV$5)*(1-_xlfn.NORM.DIST((LN(($L52*EXP($K52/100*AV$5)))-LN($J52)-$N52*AV$5)/($O52*SQRT(AV$5)),0,1,TRUE)))*EXP(-$F$1*AV$5)*INDEX('3)tpx females'!EF$57:EF$107,MATCH($Q52,'3)tpx females'!$DE$57:$DE$107,0))</f>
        <v>3509.6594575042941</v>
      </c>
      <c r="AW52" s="32">
        <f ca="1">($J52*EXP(AW$5*($N52+0.5*($O52)^2))*_xlfn.NORM.DIST((LN(($L52*EXP($K52/100*AW$5)))-LN($J52)-$N52*AW$5)/($O52*SQRT(AW$5))-$O52*SQRT(AW$5),0,1,TRUE)+$L52*EXP($K52/100*AW$5)*(1-_xlfn.NORM.DIST((LN(($L52*EXP($K52/100*AW$5)))-LN($J52)-$N52*AW$5)/($O52*SQRT(AW$5)),0,1,TRUE)))*EXP(-$F$1*AW$5)*INDEX('3)tpx females'!EG$57:EG$107,MATCH($Q52,'3)tpx females'!$DE$57:$DE$107,0))</f>
        <v>3479.6159311987776</v>
      </c>
      <c r="AX52" s="32">
        <f ca="1">($J52*EXP(AX$5*($N52+0.5*($O52)^2))*_xlfn.NORM.DIST((LN(($L52*EXP($K52/100*AX$5)))-LN($J52)-$N52*AX$5)/($O52*SQRT(AX$5))-$O52*SQRT(AX$5),0,1,TRUE)+$L52*EXP($K52/100*AX$5)*(1-_xlfn.NORM.DIST((LN(($L52*EXP($K52/100*AX$5)))-LN($J52)-$N52*AX$5)/($O52*SQRT(AX$5)),0,1,TRUE)))*EXP(-$F$1*AX$5)*INDEX('3)tpx females'!EH$57:EH$107,MATCH($Q52,'3)tpx females'!$DE$57:$DE$107,0))</f>
        <v>3149.5124378541668</v>
      </c>
      <c r="AY52" s="32">
        <f ca="1">($J52*EXP(AY$5*($N52+0.5*($O52)^2))*_xlfn.NORM.DIST((LN(($L52*EXP($K52/100*AY$5)))-LN($J52)-$N52*AY$5)/($O52*SQRT(AY$5))-$O52*SQRT(AY$5),0,1,TRUE)+$L52*EXP($K52/100*AY$5)*(1-_xlfn.NORM.DIST((LN(($L52*EXP($K52/100*AY$5)))-LN($J52)-$N52*AY$5)/($O52*SQRT(AY$5)),0,1,TRUE)))*EXP(-$F$1*AY$5)*INDEX('3)tpx females'!EI$57:EI$107,MATCH($Q52,'3)tpx females'!$DE$57:$DE$107,0))</f>
        <v>2816.6717501266412</v>
      </c>
      <c r="AZ52" s="32">
        <f ca="1">($J52*EXP(AZ$5*($N52+0.5*($O52)^2))*_xlfn.NORM.DIST((LN(($L52*EXP($K52/100*AZ$5)))-LN($J52)-$N52*AZ$5)/($O52*SQRT(AZ$5))-$O52*SQRT(AZ$5),0,1,TRUE)+$L52*EXP($K52/100*AZ$5)*(1-_xlfn.NORM.DIST((LN(($L52*EXP($K52/100*AZ$5)))-LN($J52)-$N52*AZ$5)/($O52*SQRT(AZ$5)),0,1,TRUE)))*EXP(-$F$1*AZ$5)*INDEX('3)tpx females'!EJ$57:EJ$107,MATCH($Q52,'3)tpx females'!$DE$57:$DE$107,0))</f>
        <v>2425.4216390580223</v>
      </c>
      <c r="BA52" s="32">
        <f ca="1">($J52*EXP(BA$5*($N52+0.5*($O52)^2))*_xlfn.NORM.DIST((LN(($L52*EXP($K52/100*BA$5)))-LN($J52)-$N52*BA$5)/($O52*SQRT(BA$5))-$O52*SQRT(BA$5),0,1,TRUE)+$L52*EXP($K52/100*BA$5)*(1-_xlfn.NORM.DIST((LN(($L52*EXP($K52/100*BA$5)))-LN($J52)-$N52*BA$5)/($O52*SQRT(BA$5)),0,1,TRUE)))*EXP(-$F$1*BA$5)*INDEX('3)tpx females'!EK$57:EK$107,MATCH($Q52,'3)tpx females'!$DE$57:$DE$107,0))</f>
        <v>2000.7549994899739</v>
      </c>
      <c r="BB52" s="32">
        <f ca="1">($J52*EXP(BB$5*($N52+0.5*($O52)^2))*_xlfn.NORM.DIST((LN(($L52*EXP($K52/100*BB$5)))-LN($J52)-$N52*BB$5)/($O52*SQRT(BB$5))-$O52*SQRT(BB$5),0,1,TRUE)+$L52*EXP($K52/100*BB$5)*(1-_xlfn.NORM.DIST((LN(($L52*EXP($K52/100*BB$5)))-LN($J52)-$N52*BB$5)/($O52*SQRT(BB$5)),0,1,TRUE)))*EXP(-$F$1*BB$5)*INDEX('3)tpx females'!EL$57:EL$107,MATCH($Q52,'3)tpx females'!$DE$57:$DE$107,0))</f>
        <v>1579.0923832474466</v>
      </c>
      <c r="BC52" s="32">
        <f ca="1">($J52*EXP(BC$5*($N52+0.5*($O52)^2))*_xlfn.NORM.DIST((LN(($L52*EXP($K52/100*BC$5)))-LN($J52)-$N52*BC$5)/($O52*SQRT(BC$5))-$O52*SQRT(BC$5),0,1,TRUE)+$L52*EXP($K52/100*BC$5)*(1-_xlfn.NORM.DIST((LN(($L52*EXP($K52/100*BC$5)))-LN($J52)-$N52*BC$5)/($O52*SQRT(BC$5)),0,1,TRUE)))*EXP(-$F$1*BC$5)*INDEX('3)tpx females'!EM$57:EM$107,MATCH($Q52,'3)tpx females'!$DE$57:$DE$107,0))</f>
        <v>1194.02594737806</v>
      </c>
      <c r="BD52" s="32">
        <f ca="1">($J52*EXP(BD$5*($N52+0.5*($O52)^2))*_xlfn.NORM.DIST((LN(($L52*EXP($K52/100*BD$5)))-LN($J52)-$N52*BD$5)/($O52*SQRT(BD$5))-$O52*SQRT(BD$5),0,1,TRUE)+$L52*EXP($K52/100*BD$5)*(1-_xlfn.NORM.DIST((LN(($L52*EXP($K52/100*BD$5)))-LN($J52)-$N52*BD$5)/($O52*SQRT(BD$5)),0,1,TRUE)))*EXP(-$F$1*BD$5)*INDEX('3)tpx females'!EN$57:EN$107,MATCH($Q52,'3)tpx females'!$DE$57:$DE$107,0))</f>
        <v>857.16462694687993</v>
      </c>
      <c r="BE52" s="32">
        <f ca="1">($J52*EXP(BE$5*($N52+0.5*($O52)^2))*_xlfn.NORM.DIST((LN(($L52*EXP($K52/100*BE$5)))-LN($J52)-$N52*BE$5)/($O52*SQRT(BE$5))-$O52*SQRT(BE$5),0,1,TRUE)+$L52*EXP($K52/100*BE$5)*(1-_xlfn.NORM.DIST((LN(($L52*EXP($K52/100*BE$5)))-LN($J52)-$N52*BE$5)/($O52*SQRT(BE$5)),0,1,TRUE)))*EXP(-$F$1*BE$5)*INDEX('3)tpx females'!EO$57:EO$107,MATCH($Q52,'3)tpx females'!$DE$57:$DE$107,0))</f>
        <v>581.17825495142461</v>
      </c>
      <c r="BF52" s="32">
        <f ca="1">($J52*EXP(BF$5*($N52+0.5*($O52)^2))*_xlfn.NORM.DIST((LN(($L52*EXP($K52/100*BF$5)))-LN($J52)-$N52*BF$5)/($O52*SQRT(BF$5))-$O52*SQRT(BF$5),0,1,TRUE)+$L52*EXP($K52/100*BF$5)*(1-_xlfn.NORM.DIST((LN(($L52*EXP($K52/100*BF$5)))-LN($J52)-$N52*BF$5)/($O52*SQRT(BF$5)),0,1,TRUE)))*EXP(-$F$1*BF$5)*INDEX('3)tpx females'!EP$57:EP$107,MATCH($Q52,'3)tpx females'!$DE$57:$DE$107,0))</f>
        <v>375.94239208118393</v>
      </c>
      <c r="BG52" s="32">
        <f ca="1">($J52*EXP(BG$5*($N52+0.5*($O52)^2))*_xlfn.NORM.DIST((LN(($L52*EXP($K52/100*BG$5)))-LN($J52)-$N52*BG$5)/($O52*SQRT(BG$5))-$O52*SQRT(BG$5),0,1,TRUE)+$L52*EXP($K52/100*BG$5)*(1-_xlfn.NORM.DIST((LN(($L52*EXP($K52/100*BG$5)))-LN($J52)-$N52*BG$5)/($O52*SQRT(BG$5)),0,1,TRUE)))*EXP(-$F$1*BG$5)*INDEX('3)tpx females'!EQ$57:EQ$107,MATCH($Q52,'3)tpx females'!$DE$57:$DE$107,0))</f>
        <v>229.64218883107665</v>
      </c>
      <c r="BH52" s="32">
        <f ca="1">($J52*EXP(BH$5*($N52+0.5*($O52)^2))*_xlfn.NORM.DIST((LN(($L52*EXP($K52/100*BH$5)))-LN($J52)-$N52*BH$5)/($O52*SQRT(BH$5))-$O52*SQRT(BH$5),0,1,TRUE)+$L52*EXP($K52/100*BH$5)*(1-_xlfn.NORM.DIST((LN(($L52*EXP($K52/100*BH$5)))-LN($J52)-$N52*BH$5)/($O52*SQRT(BH$5)),0,1,TRUE)))*EXP(-$F$1*BH$5)*INDEX('3)tpx females'!ER$57:ER$107,MATCH($Q52,'3)tpx females'!$DE$57:$DE$107,0))</f>
        <v>133.95174715850723</v>
      </c>
      <c r="BI52" s="32">
        <f ca="1">($J52*EXP(BI$5*($N52+0.5*($O52)^2))*_xlfn.NORM.DIST((LN(($L52*EXP($K52/100*BI$5)))-LN($J52)-$N52*BI$5)/($O52*SQRT(BI$5))-$O52*SQRT(BI$5),0,1,TRUE)+$L52*EXP($K52/100*BI$5)*(1-_xlfn.NORM.DIST((LN(($L52*EXP($K52/100*BI$5)))-LN($J52)-$N52*BI$5)/($O52*SQRT(BI$5)),0,1,TRUE)))*EXP(-$F$1*BI$5)*INDEX('3)tpx females'!ES$57:ES$107,MATCH($Q52,'3)tpx females'!$DE$57:$DE$107,0))</f>
        <v>70.864241021602496</v>
      </c>
      <c r="BJ52" s="32">
        <f ca="1">($J52*EXP(BJ$5*($N52+0.5*($O52)^2))*_xlfn.NORM.DIST((LN(($L52*EXP($K52/100*BJ$5)))-LN($J52)-$N52*BJ$5)/($O52*SQRT(BJ$5))-$O52*SQRT(BJ$5),0,1,TRUE)+$L52*EXP($K52/100*BJ$5)*(1-_xlfn.NORM.DIST((LN(($L52*EXP($K52/100*BJ$5)))-LN($J52)-$N52*BJ$5)/($O52*SQRT(BJ$5)),0,1,TRUE)))*EXP(-$F$1*BJ$5)*INDEX('3)tpx females'!ET$57:ET$107,MATCH($Q52,'3)tpx females'!$DE$57:$DE$107,0))</f>
        <v>38.391177404785395</v>
      </c>
      <c r="BK52" s="32">
        <f ca="1">($J52*EXP(BK$5*($N52+0.5*($O52)^2))*_xlfn.NORM.DIST((LN(($L52*EXP($K52/100*BK$5)))-LN($J52)-$N52*BK$5)/($O52*SQRT(BK$5))-$O52*SQRT(BK$5),0,1,TRUE)+$L52*EXP($K52/100*BK$5)*(1-_xlfn.NORM.DIST((LN(($L52*EXP($K52/100*BK$5)))-LN($J52)-$N52*BK$5)/($O52*SQRT(BK$5)),0,1,TRUE)))*EXP(-$F$1*BK$5)*INDEX('3)tpx females'!EU$57:EU$107,MATCH($Q52,'3)tpx females'!$DE$57:$DE$107,0))</f>
        <v>21.582530976337939</v>
      </c>
      <c r="BL52" s="32">
        <f ca="1">($J52*EXP(BL$5*($N52+0.5*($O52)^2))*_xlfn.NORM.DIST((LN(($L52*EXP($K52/100*BL$5)))-LN($J52)-$N52*BL$5)/($O52*SQRT(BL$5))-$O52*SQRT(BL$5),0,1,TRUE)+$L52*EXP($K52/100*BL$5)*(1-_xlfn.NORM.DIST((LN(($L52*EXP($K52/100*BL$5)))-LN($J52)-$N52*BL$5)/($O52*SQRT(BL$5)),0,1,TRUE)))*EXP(-$F$1*BL$5)*INDEX('3)tpx females'!EV$57:EV$107,MATCH($Q52,'3)tpx females'!$DE$57:$DE$107,0))</f>
        <v>8.9974813117622272</v>
      </c>
      <c r="BM52" s="32">
        <f ca="1">($J52*EXP(BM$5*($N52+0.5*($O52)^2))*_xlfn.NORM.DIST((LN(($L52*EXP($K52/100*BM$5)))-LN($J52)-$N52*BM$5)/($O52*SQRT(BM$5))-$O52*SQRT(BM$5),0,1,TRUE)+$L52*EXP($K52/100*BM$5)*(1-_xlfn.NORM.DIST((LN(($L52*EXP($K52/100*BM$5)))-LN($J52)-$N52*BM$5)/($O52*SQRT(BM$5)),0,1,TRUE)))*EXP(-$F$1*BM$5)*INDEX('3)tpx females'!EW$57:EW$107,MATCH($Q52,'3)tpx females'!$DE$57:$DE$107,0))</f>
        <v>0</v>
      </c>
      <c r="BN52" s="32">
        <f ca="1">($J52*EXP(BN$5*($N52+0.5*($O52)^2))*_xlfn.NORM.DIST((LN(($L52*EXP($K52/100*BN$5)))-LN($J52)-$N52*BN$5)/($O52*SQRT(BN$5))-$O52*SQRT(BN$5),0,1,TRUE)+$L52*EXP($K52/100*BN$5)*(1-_xlfn.NORM.DIST((LN(($L52*EXP($K52/100*BN$5)))-LN($J52)-$N52*BN$5)/($O52*SQRT(BN$5)),0,1,TRUE)))*EXP(-$F$1*BN$5)*INDEX('3)tpx females'!EX$57:EX$107,MATCH($Q52,'3)tpx females'!$DE$57:$DE$107,0))</f>
        <v>0</v>
      </c>
      <c r="BO52" s="32">
        <f ca="1">($J52*EXP(BO$5*($N52+0.5*($O52)^2))*_xlfn.NORM.DIST((LN(($L52*EXP($K52/100*BO$5)))-LN($J52)-$N52*BO$5)/($O52*SQRT(BO$5))-$O52*SQRT(BO$5),0,1,TRUE)+$L52*EXP($K52/100*BO$5)*(1-_xlfn.NORM.DIST((LN(($L52*EXP($K52/100*BO$5)))-LN($J52)-$N52*BO$5)/($O52*SQRT(BO$5)),0,1,TRUE)))*EXP(-$F$1*BO$5)*INDEX('3)tpx females'!EY$57:EY$107,MATCH($Q52,'3)tpx females'!$DE$57:$DE$107,0))</f>
        <v>0</v>
      </c>
      <c r="BP52" s="32">
        <f ca="1">($J52*EXP(BP$5*($N52+0.5*($O52)^2))*_xlfn.NORM.DIST((LN(($L52*EXP($K52/100*BP$5)))-LN($J52)-$N52*BP$5)/($O52*SQRT(BP$5))-$O52*SQRT(BP$5),0,1,TRUE)+$L52*EXP($K52/100*BP$5)*(1-_xlfn.NORM.DIST((LN(($L52*EXP($K52/100*BP$5)))-LN($J52)-$N52*BP$5)/($O52*SQRT(BP$5)),0,1,TRUE)))*EXP(-$F$1*BP$5)*INDEX('3)tpx females'!EZ$57:EZ$107,MATCH($Q52,'3)tpx females'!$DE$57:$DE$107,0))</f>
        <v>0</v>
      </c>
      <c r="BQ52" s="32">
        <f ca="1">($J52*EXP(BQ$5*($N52+0.5*($O52)^2))*_xlfn.NORM.DIST((LN(($L52*EXP($K52/100*BQ$5)))-LN($J52)-$N52*BQ$5)/($O52*SQRT(BQ$5))-$O52*SQRT(BQ$5),0,1,TRUE)+$L52*EXP($K52/100*BQ$5)*(1-_xlfn.NORM.DIST((LN(($L52*EXP($K52/100*BQ$5)))-LN($J52)-$N52*BQ$5)/($O52*SQRT(BQ$5)),0,1,TRUE)))*EXP(-$F$1*BQ$5)*INDEX('3)tpx females'!FA$57:FA$107,MATCH($Q52,'3)tpx females'!$DE$57:$DE$107,0))</f>
        <v>0</v>
      </c>
      <c r="BR52" s="32">
        <f ca="1">($J52*EXP(BR$5*($N52+0.5*($O52)^2))*_xlfn.NORM.DIST((LN(($L52*EXP($K52/100*BR$5)))-LN($J52)-$N52*BR$5)/($O52*SQRT(BR$5))-$O52*SQRT(BR$5),0,1,TRUE)+$L52*EXP($K52/100*BR$5)*(1-_xlfn.NORM.DIST((LN(($L52*EXP($K52/100*BR$5)))-LN($J52)-$N52*BR$5)/($O52*SQRT(BR$5)),0,1,TRUE)))*EXP(-$F$1*BR$5)*INDEX('3)tpx females'!FB$57:FB$107,MATCH($Q52,'3)tpx females'!$DE$57:$DE$107,0))</f>
        <v>0</v>
      </c>
      <c r="BS52" s="32">
        <f ca="1">($J52*EXP(BS$5*($N52+0.5*($O52)^2))*_xlfn.NORM.DIST((LN(($L52*EXP($K52/100*BS$5)))-LN($J52)-$N52*BS$5)/($O52*SQRT(BS$5))-$O52*SQRT(BS$5),0,1,TRUE)+$L52*EXP($K52/100*BS$5)*(1-_xlfn.NORM.DIST((LN(($L52*EXP($K52/100*BS$5)))-LN($J52)-$N52*BS$5)/($O52*SQRT(BS$5)),0,1,TRUE)))*EXP(-$F$1*BS$5)*INDEX('3)tpx females'!FC$57:FC$107,MATCH($Q52,'3)tpx females'!$DE$57:$DE$107,0))</f>
        <v>0</v>
      </c>
      <c r="BT52" s="32">
        <f ca="1">($J52*EXP(BT$5*($N52+0.5*($O52)^2))*_xlfn.NORM.DIST((LN(($L52*EXP($K52/100*BT$5)))-LN($J52)-$N52*BT$5)/($O52*SQRT(BT$5))-$O52*SQRT(BT$5),0,1,TRUE)+$L52*EXP($K52/100*BT$5)*(1-_xlfn.NORM.DIST((LN(($L52*EXP($K52/100*BT$5)))-LN($J52)-$N52*BT$5)/($O52*SQRT(BT$5)),0,1,TRUE)))*EXP(-$F$1*BT$5)*INDEX('3)tpx females'!FD$57:FD$107,MATCH($Q52,'3)tpx females'!$DE$57:$DE$107,0))</f>
        <v>0</v>
      </c>
    </row>
    <row r="53" spans="2:72" x14ac:dyDescent="0.25">
      <c r="B53" s="32" t="s">
        <v>16</v>
      </c>
      <c r="C53" s="32" t="s">
        <v>14</v>
      </c>
      <c r="D53" s="49">
        <v>7401</v>
      </c>
      <c r="E53" s="32" t="s">
        <v>13</v>
      </c>
      <c r="F53" s="32" t="s">
        <v>17</v>
      </c>
      <c r="G53" s="49" t="s">
        <v>17</v>
      </c>
      <c r="H53" s="32" t="s">
        <v>17</v>
      </c>
      <c r="I53" s="32" t="s">
        <v>15</v>
      </c>
      <c r="J53" s="32">
        <v>827750</v>
      </c>
      <c r="K53" s="32">
        <v>7.5</v>
      </c>
      <c r="L53" s="32">
        <f>'3) 2016 cases'!M53*EXP('3) 2016 cases'!L53/100)</f>
        <v>505114.83713510336</v>
      </c>
      <c r="M53" s="32"/>
      <c r="N53" s="32">
        <f>INDEX('2b)Working'!$I$61:$P$61,MATCH($I53,'2b)Working'!$I$60:$P$60,0))</f>
        <v>6.0459778905231347E-2</v>
      </c>
      <c r="O53" s="32">
        <f>INDEX('2b)Working'!$I$62:$P$62,MATCH($I53,'2b)Working'!$I$60:$P$60,0))</f>
        <v>5.4783474896411326E-2</v>
      </c>
      <c r="P53" s="32"/>
      <c r="Q53" s="32">
        <f t="shared" si="3"/>
        <v>97</v>
      </c>
      <c r="U53" s="32">
        <f t="shared" ca="1" si="2"/>
        <v>511576.01576854038</v>
      </c>
      <c r="W53" s="32">
        <f ca="1">($J53*EXP(W$5*($N53+0.5*($O53)^2))*_xlfn.NORM.DIST((LN(($L53*EXP($K53/100*W$5)))-LN($J53)-$N53*W$5)/($O53*SQRT(W$5))-$O53*SQRT(W$5),0,1,TRUE)+$L53*EXP($K53/100*W$5)*(1-_xlfn.NORM.DIST((LN(($L53*EXP($K53/100*W$5)))-LN($J53)-$N53*W$5)/($O53*SQRT(W$5)),0,1,TRUE)))*EXP(-$F$1*W$5)*INDEX('3)tpx females'!DG$57:DG$107,MATCH($Q53,'3)tpx females'!$DE$57:$DE$107,0))</f>
        <v>133923.60578031864</v>
      </c>
      <c r="X53" s="32">
        <f ca="1">($J53*EXP(X$5*($N53+0.5*($O53)^2))*_xlfn.NORM.DIST((LN(($L53*EXP($K53/100*X$5)))-LN($J53)-$N53*X$5)/($O53*SQRT(X$5))-$O53*SQRT(X$5),0,1,TRUE)+$L53*EXP($K53/100*X$5)*(1-_xlfn.NORM.DIST((LN(($L53*EXP($K53/100*X$5)))-LN($J53)-$N53*X$5)/($O53*SQRT(X$5)),0,1,TRUE)))*EXP(-$F$1*X$5)*INDEX('3)tpx females'!DH$57:DH$107,MATCH($Q53,'3)tpx females'!$DE$57:$DE$107,0))</f>
        <v>108057.24406699913</v>
      </c>
      <c r="Y53" s="32">
        <f ca="1">($J53*EXP(Y$5*($N53+0.5*($O53)^2))*_xlfn.NORM.DIST((LN(($L53*EXP($K53/100*Y$5)))-LN($J53)-$N53*Y$5)/($O53*SQRT(Y$5))-$O53*SQRT(Y$5),0,1,TRUE)+$L53*EXP($K53/100*Y$5)*(1-_xlfn.NORM.DIST((LN(($L53*EXP($K53/100*Y$5)))-LN($J53)-$N53*Y$5)/($O53*SQRT(Y$5)),0,1,TRUE)))*EXP(-$F$1*Y$5)*INDEX('3)tpx females'!DI$57:DI$107,MATCH($Q53,'3)tpx females'!$DE$57:$DE$107,0))</f>
        <v>83868.346632167144</v>
      </c>
      <c r="Z53" s="32">
        <f ca="1">($J53*EXP(Z$5*($N53+0.5*($O53)^2))*_xlfn.NORM.DIST((LN(($L53*EXP($K53/100*Z$5)))-LN($J53)-$N53*Z$5)/($O53*SQRT(Z$5))-$O53*SQRT(Z$5),0,1,TRUE)+$L53*EXP($K53/100*Z$5)*(1-_xlfn.NORM.DIST((LN(($L53*EXP($K53/100*Z$5)))-LN($J53)-$N53*Z$5)/($O53*SQRT(Z$5)),0,1,TRUE)))*EXP(-$F$1*Z$5)*INDEX('3)tpx females'!DJ$57:DJ$107,MATCH($Q53,'3)tpx females'!$DE$57:$DE$107,0))</f>
        <v>62609.986387682518</v>
      </c>
      <c r="AA53" s="32">
        <f ca="1">($J53*EXP(AA$5*($N53+0.5*($O53)^2))*_xlfn.NORM.DIST((LN(($L53*EXP($K53/100*AA$5)))-LN($J53)-$N53*AA$5)/($O53*SQRT(AA$5))-$O53*SQRT(AA$5),0,1,TRUE)+$L53*EXP($K53/100*AA$5)*(1-_xlfn.NORM.DIST((LN(($L53*EXP($K53/100*AA$5)))-LN($J53)-$N53*AA$5)/($O53*SQRT(AA$5)),0,1,TRUE)))*EXP(-$F$1*AA$5)*INDEX('3)tpx females'!DK$57:DK$107,MATCH($Q53,'3)tpx females'!$DE$57:$DE$107,0))</f>
        <v>44661.563639827298</v>
      </c>
      <c r="AB53" s="32">
        <f ca="1">($J53*EXP(AB$5*($N53+0.5*($O53)^2))*_xlfn.NORM.DIST((LN(($L53*EXP($K53/100*AB$5)))-LN($J53)-$N53*AB$5)/($O53*SQRT(AB$5))-$O53*SQRT(AB$5),0,1,TRUE)+$L53*EXP($K53/100*AB$5)*(1-_xlfn.NORM.DIST((LN(($L53*EXP($K53/100*AB$5)))-LN($J53)-$N53*AB$5)/($O53*SQRT(AB$5)),0,1,TRUE)))*EXP(-$F$1*AB$5)*INDEX('3)tpx females'!DL$57:DL$107,MATCH($Q53,'3)tpx females'!$DE$57:$DE$107,0))</f>
        <v>30509.322065198725</v>
      </c>
      <c r="AC53" s="32">
        <f ca="1">($J53*EXP(AC$5*($N53+0.5*($O53)^2))*_xlfn.NORM.DIST((LN(($L53*EXP($K53/100*AC$5)))-LN($J53)-$N53*AC$5)/($O53*SQRT(AC$5))-$O53*SQRT(AC$5),0,1,TRUE)+$L53*EXP($K53/100*AC$5)*(1-_xlfn.NORM.DIST((LN(($L53*EXP($K53/100*AC$5)))-LN($J53)-$N53*AC$5)/($O53*SQRT(AC$5)),0,1,TRUE)))*EXP(-$F$1*AC$5)*INDEX('3)tpx females'!DM$57:DM$107,MATCH($Q53,'3)tpx females'!$DE$57:$DE$107,0))</f>
        <v>19888.231444596888</v>
      </c>
      <c r="AD53" s="32">
        <f ca="1">($J53*EXP(AD$5*($N53+0.5*($O53)^2))*_xlfn.NORM.DIST((LN(($L53*EXP($K53/100*AD$5)))-LN($J53)-$N53*AD$5)/($O53*SQRT(AD$5))-$O53*SQRT(AD$5),0,1,TRUE)+$L53*EXP($K53/100*AD$5)*(1-_xlfn.NORM.DIST((LN(($L53*EXP($K53/100*AD$5)))-LN($J53)-$N53*AD$5)/($O53*SQRT(AD$5)),0,1,TRUE)))*EXP(-$F$1*AD$5)*INDEX('3)tpx females'!DN$57:DN$107,MATCH($Q53,'3)tpx females'!$DE$57:$DE$107,0))</f>
        <v>12409.147244810345</v>
      </c>
      <c r="AE53" s="32">
        <f ca="1">($J53*EXP(AE$5*($N53+0.5*($O53)^2))*_xlfn.NORM.DIST((LN(($L53*EXP($K53/100*AE$5)))-LN($J53)-$N53*AE$5)/($O53*SQRT(AE$5))-$O53*SQRT(AE$5),0,1,TRUE)+$L53*EXP($K53/100*AE$5)*(1-_xlfn.NORM.DIST((LN(($L53*EXP($K53/100*AE$5)))-LN($J53)-$N53*AE$5)/($O53*SQRT(AE$5)),0,1,TRUE)))*EXP(-$F$1*AE$5)*INDEX('3)tpx females'!DO$57:DO$107,MATCH($Q53,'3)tpx females'!$DE$57:$DE$107,0))</f>
        <v>7376.1399473293113</v>
      </c>
      <c r="AF53" s="32">
        <f ca="1">($J53*EXP(AF$5*($N53+0.5*($O53)^2))*_xlfn.NORM.DIST((LN(($L53*EXP($K53/100*AF$5)))-LN($J53)-$N53*AF$5)/($O53*SQRT(AF$5))-$O53*SQRT(AF$5),0,1,TRUE)+$L53*EXP($K53/100*AF$5)*(1-_xlfn.NORM.DIST((LN(($L53*EXP($K53/100*AF$5)))-LN($J53)-$N53*AF$5)/($O53*SQRT(AF$5)),0,1,TRUE)))*EXP(-$F$1*AF$5)*INDEX('3)tpx females'!DP$57:DP$107,MATCH($Q53,'3)tpx females'!$DE$57:$DE$107,0))</f>
        <v>4118.0213615862713</v>
      </c>
      <c r="AG53" s="32">
        <f ca="1">($J53*EXP(AG$5*($N53+0.5*($O53)^2))*_xlfn.NORM.DIST((LN(($L53*EXP($K53/100*AG$5)))-LN($J53)-$N53*AG$5)/($O53*SQRT(AG$5))-$O53*SQRT(AG$5),0,1,TRUE)+$L53*EXP($K53/100*AG$5)*(1-_xlfn.NORM.DIST((LN(($L53*EXP($K53/100*AG$5)))-LN($J53)-$N53*AG$5)/($O53*SQRT(AG$5)),0,1,TRUE)))*EXP(-$F$1*AG$5)*INDEX('3)tpx females'!DQ$57:DQ$107,MATCH($Q53,'3)tpx females'!$DE$57:$DE$107,0))</f>
        <v>2289.3305759755972</v>
      </c>
      <c r="AH53" s="32">
        <f ca="1">($J53*EXP(AH$5*($N53+0.5*($O53)^2))*_xlfn.NORM.DIST((LN(($L53*EXP($K53/100*AH$5)))-LN($J53)-$N53*AH$5)/($O53*SQRT(AH$5))-$O53*SQRT(AH$5),0,1,TRUE)+$L53*EXP($K53/100*AH$5)*(1-_xlfn.NORM.DIST((LN(($L53*EXP($K53/100*AH$5)))-LN($J53)-$N53*AH$5)/($O53*SQRT(AH$5)),0,1,TRUE)))*EXP(-$F$1*AH$5)*INDEX('3)tpx females'!DR$57:DR$107,MATCH($Q53,'3)tpx females'!$DE$57:$DE$107,0))</f>
        <v>1259.5804258603439</v>
      </c>
      <c r="AI53" s="32">
        <f ca="1">($J53*EXP(AI$5*($N53+0.5*($O53)^2))*_xlfn.NORM.DIST((LN(($L53*EXP($K53/100*AI$5)))-LN($J53)-$N53*AI$5)/($O53*SQRT(AI$5))-$O53*SQRT(AI$5),0,1,TRUE)+$L53*EXP($K53/100*AI$5)*(1-_xlfn.NORM.DIST((LN(($L53*EXP($K53/100*AI$5)))-LN($J53)-$N53*AI$5)/($O53*SQRT(AI$5)),0,1,TRUE)))*EXP(-$F$1*AI$5)*INDEX('3)tpx females'!DS$57:DS$107,MATCH($Q53,'3)tpx females'!$DE$57:$DE$107,0))</f>
        <v>605.49619618815234</v>
      </c>
      <c r="AJ53" s="32">
        <f ca="1">($J53*EXP(AJ$5*($N53+0.5*($O53)^2))*_xlfn.NORM.DIST((LN(($L53*EXP($K53/100*AJ$5)))-LN($J53)-$N53*AJ$5)/($O53*SQRT(AJ$5))-$O53*SQRT(AJ$5),0,1,TRUE)+$L53*EXP($K53/100*AJ$5)*(1-_xlfn.NORM.DIST((LN(($L53*EXP($K53/100*AJ$5)))-LN($J53)-$N53*AJ$5)/($O53*SQRT(AJ$5)),0,1,TRUE)))*EXP(-$F$1*AJ$5)*INDEX('3)tpx females'!DT$57:DT$107,MATCH($Q53,'3)tpx females'!$DE$57:$DE$107,0))</f>
        <v>0</v>
      </c>
      <c r="AK53" s="32">
        <f ca="1">($J53*EXP(AK$5*($N53+0.5*($O53)^2))*_xlfn.NORM.DIST((LN(($L53*EXP($K53/100*AK$5)))-LN($J53)-$N53*AK$5)/($O53*SQRT(AK$5))-$O53*SQRT(AK$5),0,1,TRUE)+$L53*EXP($K53/100*AK$5)*(1-_xlfn.NORM.DIST((LN(($L53*EXP($K53/100*AK$5)))-LN($J53)-$N53*AK$5)/($O53*SQRT(AK$5)),0,1,TRUE)))*EXP(-$F$1*AK$5)*INDEX('3)tpx females'!DU$57:DU$107,MATCH($Q53,'3)tpx females'!$DE$57:$DE$107,0))</f>
        <v>0</v>
      </c>
      <c r="AL53" s="32">
        <f ca="1">($J53*EXP(AL$5*($N53+0.5*($O53)^2))*_xlfn.NORM.DIST((LN(($L53*EXP($K53/100*AL$5)))-LN($J53)-$N53*AL$5)/($O53*SQRT(AL$5))-$O53*SQRT(AL$5),0,1,TRUE)+$L53*EXP($K53/100*AL$5)*(1-_xlfn.NORM.DIST((LN(($L53*EXP($K53/100*AL$5)))-LN($J53)-$N53*AL$5)/($O53*SQRT(AL$5)),0,1,TRUE)))*EXP(-$F$1*AL$5)*INDEX('3)tpx females'!DV$57:DV$107,MATCH($Q53,'3)tpx females'!$DE$57:$DE$107,0))</f>
        <v>0</v>
      </c>
      <c r="AM53" s="32">
        <f ca="1">($J53*EXP(AM$5*($N53+0.5*($O53)^2))*_xlfn.NORM.DIST((LN(($L53*EXP($K53/100*AM$5)))-LN($J53)-$N53*AM$5)/($O53*SQRT(AM$5))-$O53*SQRT(AM$5),0,1,TRUE)+$L53*EXP($K53/100*AM$5)*(1-_xlfn.NORM.DIST((LN(($L53*EXP($K53/100*AM$5)))-LN($J53)-$N53*AM$5)/($O53*SQRT(AM$5)),0,1,TRUE)))*EXP(-$F$1*AM$5)*INDEX('3)tpx females'!DW$57:DW$107,MATCH($Q53,'3)tpx females'!$DE$57:$DE$107,0))</f>
        <v>0</v>
      </c>
      <c r="AN53" s="32">
        <f ca="1">($J53*EXP(AN$5*($N53+0.5*($O53)^2))*_xlfn.NORM.DIST((LN(($L53*EXP($K53/100*AN$5)))-LN($J53)-$N53*AN$5)/($O53*SQRT(AN$5))-$O53*SQRT(AN$5),0,1,TRUE)+$L53*EXP($K53/100*AN$5)*(1-_xlfn.NORM.DIST((LN(($L53*EXP($K53/100*AN$5)))-LN($J53)-$N53*AN$5)/($O53*SQRT(AN$5)),0,1,TRUE)))*EXP(-$F$1*AN$5)*INDEX('3)tpx females'!DX$57:DX$107,MATCH($Q53,'3)tpx females'!$DE$57:$DE$107,0))</f>
        <v>0</v>
      </c>
      <c r="AO53" s="32">
        <f ca="1">($J53*EXP(AO$5*($N53+0.5*($O53)^2))*_xlfn.NORM.DIST((LN(($L53*EXP($K53/100*AO$5)))-LN($J53)-$N53*AO$5)/($O53*SQRT(AO$5))-$O53*SQRT(AO$5),0,1,TRUE)+$L53*EXP($K53/100*AO$5)*(1-_xlfn.NORM.DIST((LN(($L53*EXP($K53/100*AO$5)))-LN($J53)-$N53*AO$5)/($O53*SQRT(AO$5)),0,1,TRUE)))*EXP(-$F$1*AO$5)*INDEX('3)tpx females'!DY$57:DY$107,MATCH($Q53,'3)tpx females'!$DE$57:$DE$107,0))</f>
        <v>0</v>
      </c>
      <c r="AP53" s="32">
        <f ca="1">($J53*EXP(AP$5*($N53+0.5*($O53)^2))*_xlfn.NORM.DIST((LN(($L53*EXP($K53/100*AP$5)))-LN($J53)-$N53*AP$5)/($O53*SQRT(AP$5))-$O53*SQRT(AP$5),0,1,TRUE)+$L53*EXP($K53/100*AP$5)*(1-_xlfn.NORM.DIST((LN(($L53*EXP($K53/100*AP$5)))-LN($J53)-$N53*AP$5)/($O53*SQRT(AP$5)),0,1,TRUE)))*EXP(-$F$1*AP$5)*INDEX('3)tpx females'!DZ$57:DZ$107,MATCH($Q53,'3)tpx females'!$DE$57:$DE$107,0))</f>
        <v>0</v>
      </c>
      <c r="AQ53" s="32">
        <f ca="1">($J53*EXP(AQ$5*($N53+0.5*($O53)^2))*_xlfn.NORM.DIST((LN(($L53*EXP($K53/100*AQ$5)))-LN($J53)-$N53*AQ$5)/($O53*SQRT(AQ$5))-$O53*SQRT(AQ$5),0,1,TRUE)+$L53*EXP($K53/100*AQ$5)*(1-_xlfn.NORM.DIST((LN(($L53*EXP($K53/100*AQ$5)))-LN($J53)-$N53*AQ$5)/($O53*SQRT(AQ$5)),0,1,TRUE)))*EXP(-$F$1*AQ$5)*INDEX('3)tpx females'!EA$57:EA$107,MATCH($Q53,'3)tpx females'!$DE$57:$DE$107,0))</f>
        <v>0</v>
      </c>
      <c r="AR53" s="32">
        <f ca="1">($J53*EXP(AR$5*($N53+0.5*($O53)^2))*_xlfn.NORM.DIST((LN(($L53*EXP($K53/100*AR$5)))-LN($J53)-$N53*AR$5)/($O53*SQRT(AR$5))-$O53*SQRT(AR$5),0,1,TRUE)+$L53*EXP($K53/100*AR$5)*(1-_xlfn.NORM.DIST((LN(($L53*EXP($K53/100*AR$5)))-LN($J53)-$N53*AR$5)/($O53*SQRT(AR$5)),0,1,TRUE)))*EXP(-$F$1*AR$5)*INDEX('3)tpx females'!EB$57:EB$107,MATCH($Q53,'3)tpx females'!$DE$57:$DE$107,0))</f>
        <v>0</v>
      </c>
      <c r="AS53" s="32">
        <f ca="1">($J53*EXP(AS$5*($N53+0.5*($O53)^2))*_xlfn.NORM.DIST((LN(($L53*EXP($K53/100*AS$5)))-LN($J53)-$N53*AS$5)/($O53*SQRT(AS$5))-$O53*SQRT(AS$5),0,1,TRUE)+$L53*EXP($K53/100*AS$5)*(1-_xlfn.NORM.DIST((LN(($L53*EXP($K53/100*AS$5)))-LN($J53)-$N53*AS$5)/($O53*SQRT(AS$5)),0,1,TRUE)))*EXP(-$F$1*AS$5)*INDEX('3)tpx females'!EC$57:EC$107,MATCH($Q53,'3)tpx females'!$DE$57:$DE$107,0))</f>
        <v>0</v>
      </c>
      <c r="AT53" s="32">
        <f ca="1">($J53*EXP(AT$5*($N53+0.5*($O53)^2))*_xlfn.NORM.DIST((LN(($L53*EXP($K53/100*AT$5)))-LN($J53)-$N53*AT$5)/($O53*SQRT(AT$5))-$O53*SQRT(AT$5),0,1,TRUE)+$L53*EXP($K53/100*AT$5)*(1-_xlfn.NORM.DIST((LN(($L53*EXP($K53/100*AT$5)))-LN($J53)-$N53*AT$5)/($O53*SQRT(AT$5)),0,1,TRUE)))*EXP(-$F$1*AT$5)*INDEX('3)tpx females'!ED$57:ED$107,MATCH($Q53,'3)tpx females'!$DE$57:$DE$107,0))</f>
        <v>0</v>
      </c>
      <c r="AU53" s="32">
        <f ca="1">($J53*EXP(AU$5*($N53+0.5*($O53)^2))*_xlfn.NORM.DIST((LN(($L53*EXP($K53/100*AU$5)))-LN($J53)-$N53*AU$5)/($O53*SQRT(AU$5))-$O53*SQRT(AU$5),0,1,TRUE)+$L53*EXP($K53/100*AU$5)*(1-_xlfn.NORM.DIST((LN(($L53*EXP($K53/100*AU$5)))-LN($J53)-$N53*AU$5)/($O53*SQRT(AU$5)),0,1,TRUE)))*EXP(-$F$1*AU$5)*INDEX('3)tpx females'!EE$57:EE$107,MATCH($Q53,'3)tpx females'!$DE$57:$DE$107,0))</f>
        <v>0</v>
      </c>
      <c r="AV53" s="32">
        <f ca="1">($J53*EXP(AV$5*($N53+0.5*($O53)^2))*_xlfn.NORM.DIST((LN(($L53*EXP($K53/100*AV$5)))-LN($J53)-$N53*AV$5)/($O53*SQRT(AV$5))-$O53*SQRT(AV$5),0,1,TRUE)+$L53*EXP($K53/100*AV$5)*(1-_xlfn.NORM.DIST((LN(($L53*EXP($K53/100*AV$5)))-LN($J53)-$N53*AV$5)/($O53*SQRT(AV$5)),0,1,TRUE)))*EXP(-$F$1*AV$5)*INDEX('3)tpx females'!EF$57:EF$107,MATCH($Q53,'3)tpx females'!$DE$57:$DE$107,0))</f>
        <v>0</v>
      </c>
      <c r="AW53" s="32">
        <f ca="1">($J53*EXP(AW$5*($N53+0.5*($O53)^2))*_xlfn.NORM.DIST((LN(($L53*EXP($K53/100*AW$5)))-LN($J53)-$N53*AW$5)/($O53*SQRT(AW$5))-$O53*SQRT(AW$5),0,1,TRUE)+$L53*EXP($K53/100*AW$5)*(1-_xlfn.NORM.DIST((LN(($L53*EXP($K53/100*AW$5)))-LN($J53)-$N53*AW$5)/($O53*SQRT(AW$5)),0,1,TRUE)))*EXP(-$F$1*AW$5)*INDEX('3)tpx females'!EG$57:EG$107,MATCH($Q53,'3)tpx females'!$DE$57:$DE$107,0))</f>
        <v>0</v>
      </c>
      <c r="AX53" s="32">
        <f ca="1">($J53*EXP(AX$5*($N53+0.5*($O53)^2))*_xlfn.NORM.DIST((LN(($L53*EXP($K53/100*AX$5)))-LN($J53)-$N53*AX$5)/($O53*SQRT(AX$5))-$O53*SQRT(AX$5),0,1,TRUE)+$L53*EXP($K53/100*AX$5)*(1-_xlfn.NORM.DIST((LN(($L53*EXP($K53/100*AX$5)))-LN($J53)-$N53*AX$5)/($O53*SQRT(AX$5)),0,1,TRUE)))*EXP(-$F$1*AX$5)*INDEX('3)tpx females'!EH$57:EH$107,MATCH($Q53,'3)tpx females'!$DE$57:$DE$107,0))</f>
        <v>0</v>
      </c>
      <c r="AY53" s="32">
        <f ca="1">($J53*EXP(AY$5*($N53+0.5*($O53)^2))*_xlfn.NORM.DIST((LN(($L53*EXP($K53/100*AY$5)))-LN($J53)-$N53*AY$5)/($O53*SQRT(AY$5))-$O53*SQRT(AY$5),0,1,TRUE)+$L53*EXP($K53/100*AY$5)*(1-_xlfn.NORM.DIST((LN(($L53*EXP($K53/100*AY$5)))-LN($J53)-$N53*AY$5)/($O53*SQRT(AY$5)),0,1,TRUE)))*EXP(-$F$1*AY$5)*INDEX('3)tpx females'!EI$57:EI$107,MATCH($Q53,'3)tpx females'!$DE$57:$DE$107,0))</f>
        <v>0</v>
      </c>
      <c r="AZ53" s="32">
        <f ca="1">($J53*EXP(AZ$5*($N53+0.5*($O53)^2))*_xlfn.NORM.DIST((LN(($L53*EXP($K53/100*AZ$5)))-LN($J53)-$N53*AZ$5)/($O53*SQRT(AZ$5))-$O53*SQRT(AZ$5),0,1,TRUE)+$L53*EXP($K53/100*AZ$5)*(1-_xlfn.NORM.DIST((LN(($L53*EXP($K53/100*AZ$5)))-LN($J53)-$N53*AZ$5)/($O53*SQRT(AZ$5)),0,1,TRUE)))*EXP(-$F$1*AZ$5)*INDEX('3)tpx females'!EJ$57:EJ$107,MATCH($Q53,'3)tpx females'!$DE$57:$DE$107,0))</f>
        <v>0</v>
      </c>
      <c r="BA53" s="32">
        <f ca="1">($J53*EXP(BA$5*($N53+0.5*($O53)^2))*_xlfn.NORM.DIST((LN(($L53*EXP($K53/100*BA$5)))-LN($J53)-$N53*BA$5)/($O53*SQRT(BA$5))-$O53*SQRT(BA$5),0,1,TRUE)+$L53*EXP($K53/100*BA$5)*(1-_xlfn.NORM.DIST((LN(($L53*EXP($K53/100*BA$5)))-LN($J53)-$N53*BA$5)/($O53*SQRT(BA$5)),0,1,TRUE)))*EXP(-$F$1*BA$5)*INDEX('3)tpx females'!EK$57:EK$107,MATCH($Q53,'3)tpx females'!$DE$57:$DE$107,0))</f>
        <v>0</v>
      </c>
      <c r="BB53" s="32">
        <f ca="1">($J53*EXP(BB$5*($N53+0.5*($O53)^2))*_xlfn.NORM.DIST((LN(($L53*EXP($K53/100*BB$5)))-LN($J53)-$N53*BB$5)/($O53*SQRT(BB$5))-$O53*SQRT(BB$5),0,1,TRUE)+$L53*EXP($K53/100*BB$5)*(1-_xlfn.NORM.DIST((LN(($L53*EXP($K53/100*BB$5)))-LN($J53)-$N53*BB$5)/($O53*SQRT(BB$5)),0,1,TRUE)))*EXP(-$F$1*BB$5)*INDEX('3)tpx females'!EL$57:EL$107,MATCH($Q53,'3)tpx females'!$DE$57:$DE$107,0))</f>
        <v>0</v>
      </c>
      <c r="BC53" s="32">
        <f ca="1">($J53*EXP(BC$5*($N53+0.5*($O53)^2))*_xlfn.NORM.DIST((LN(($L53*EXP($K53/100*BC$5)))-LN($J53)-$N53*BC$5)/($O53*SQRT(BC$5))-$O53*SQRT(BC$5),0,1,TRUE)+$L53*EXP($K53/100*BC$5)*(1-_xlfn.NORM.DIST((LN(($L53*EXP($K53/100*BC$5)))-LN($J53)-$N53*BC$5)/($O53*SQRT(BC$5)),0,1,TRUE)))*EXP(-$F$1*BC$5)*INDEX('3)tpx females'!EM$57:EM$107,MATCH($Q53,'3)tpx females'!$DE$57:$DE$107,0))</f>
        <v>0</v>
      </c>
      <c r="BD53" s="32">
        <f ca="1">($J53*EXP(BD$5*($N53+0.5*($O53)^2))*_xlfn.NORM.DIST((LN(($L53*EXP($K53/100*BD$5)))-LN($J53)-$N53*BD$5)/($O53*SQRT(BD$5))-$O53*SQRT(BD$5),0,1,TRUE)+$L53*EXP($K53/100*BD$5)*(1-_xlfn.NORM.DIST((LN(($L53*EXP($K53/100*BD$5)))-LN($J53)-$N53*BD$5)/($O53*SQRT(BD$5)),0,1,TRUE)))*EXP(-$F$1*BD$5)*INDEX('3)tpx females'!EN$57:EN$107,MATCH($Q53,'3)tpx females'!$DE$57:$DE$107,0))</f>
        <v>0</v>
      </c>
      <c r="BE53" s="32">
        <f ca="1">($J53*EXP(BE$5*($N53+0.5*($O53)^2))*_xlfn.NORM.DIST((LN(($L53*EXP($K53/100*BE$5)))-LN($J53)-$N53*BE$5)/($O53*SQRT(BE$5))-$O53*SQRT(BE$5),0,1,TRUE)+$L53*EXP($K53/100*BE$5)*(1-_xlfn.NORM.DIST((LN(($L53*EXP($K53/100*BE$5)))-LN($J53)-$N53*BE$5)/($O53*SQRT(BE$5)),0,1,TRUE)))*EXP(-$F$1*BE$5)*INDEX('3)tpx females'!EO$57:EO$107,MATCH($Q53,'3)tpx females'!$DE$57:$DE$107,0))</f>
        <v>0</v>
      </c>
      <c r="BF53" s="32">
        <f ca="1">($J53*EXP(BF$5*($N53+0.5*($O53)^2))*_xlfn.NORM.DIST((LN(($L53*EXP($K53/100*BF$5)))-LN($J53)-$N53*BF$5)/($O53*SQRT(BF$5))-$O53*SQRT(BF$5),0,1,TRUE)+$L53*EXP($K53/100*BF$5)*(1-_xlfn.NORM.DIST((LN(($L53*EXP($K53/100*BF$5)))-LN($J53)-$N53*BF$5)/($O53*SQRT(BF$5)),0,1,TRUE)))*EXP(-$F$1*BF$5)*INDEX('3)tpx females'!EP$57:EP$107,MATCH($Q53,'3)tpx females'!$DE$57:$DE$107,0))</f>
        <v>0</v>
      </c>
      <c r="BG53" s="32">
        <f ca="1">($J53*EXP(BG$5*($N53+0.5*($O53)^2))*_xlfn.NORM.DIST((LN(($L53*EXP($K53/100*BG$5)))-LN($J53)-$N53*BG$5)/($O53*SQRT(BG$5))-$O53*SQRT(BG$5),0,1,TRUE)+$L53*EXP($K53/100*BG$5)*(1-_xlfn.NORM.DIST((LN(($L53*EXP($K53/100*BG$5)))-LN($J53)-$N53*BG$5)/($O53*SQRT(BG$5)),0,1,TRUE)))*EXP(-$F$1*BG$5)*INDEX('3)tpx females'!EQ$57:EQ$107,MATCH($Q53,'3)tpx females'!$DE$57:$DE$107,0))</f>
        <v>0</v>
      </c>
      <c r="BH53" s="32">
        <f ca="1">($J53*EXP(BH$5*($N53+0.5*($O53)^2))*_xlfn.NORM.DIST((LN(($L53*EXP($K53/100*BH$5)))-LN($J53)-$N53*BH$5)/($O53*SQRT(BH$5))-$O53*SQRT(BH$5),0,1,TRUE)+$L53*EXP($K53/100*BH$5)*(1-_xlfn.NORM.DIST((LN(($L53*EXP($K53/100*BH$5)))-LN($J53)-$N53*BH$5)/($O53*SQRT(BH$5)),0,1,TRUE)))*EXP(-$F$1*BH$5)*INDEX('3)tpx females'!ER$57:ER$107,MATCH($Q53,'3)tpx females'!$DE$57:$DE$107,0))</f>
        <v>0</v>
      </c>
      <c r="BI53" s="32">
        <f ca="1">($J53*EXP(BI$5*($N53+0.5*($O53)^2))*_xlfn.NORM.DIST((LN(($L53*EXP($K53/100*BI$5)))-LN($J53)-$N53*BI$5)/($O53*SQRT(BI$5))-$O53*SQRT(BI$5),0,1,TRUE)+$L53*EXP($K53/100*BI$5)*(1-_xlfn.NORM.DIST((LN(($L53*EXP($K53/100*BI$5)))-LN($J53)-$N53*BI$5)/($O53*SQRT(BI$5)),0,1,TRUE)))*EXP(-$F$1*BI$5)*INDEX('3)tpx females'!ES$57:ES$107,MATCH($Q53,'3)tpx females'!$DE$57:$DE$107,0))</f>
        <v>0</v>
      </c>
      <c r="BJ53" s="32">
        <f ca="1">($J53*EXP(BJ$5*($N53+0.5*($O53)^2))*_xlfn.NORM.DIST((LN(($L53*EXP($K53/100*BJ$5)))-LN($J53)-$N53*BJ$5)/($O53*SQRT(BJ$5))-$O53*SQRT(BJ$5),0,1,TRUE)+$L53*EXP($K53/100*BJ$5)*(1-_xlfn.NORM.DIST((LN(($L53*EXP($K53/100*BJ$5)))-LN($J53)-$N53*BJ$5)/($O53*SQRT(BJ$5)),0,1,TRUE)))*EXP(-$F$1*BJ$5)*INDEX('3)tpx females'!ET$57:ET$107,MATCH($Q53,'3)tpx females'!$DE$57:$DE$107,0))</f>
        <v>0</v>
      </c>
      <c r="BK53" s="32">
        <f ca="1">($J53*EXP(BK$5*($N53+0.5*($O53)^2))*_xlfn.NORM.DIST((LN(($L53*EXP($K53/100*BK$5)))-LN($J53)-$N53*BK$5)/($O53*SQRT(BK$5))-$O53*SQRT(BK$5),0,1,TRUE)+$L53*EXP($K53/100*BK$5)*(1-_xlfn.NORM.DIST((LN(($L53*EXP($K53/100*BK$5)))-LN($J53)-$N53*BK$5)/($O53*SQRT(BK$5)),0,1,TRUE)))*EXP(-$F$1*BK$5)*INDEX('3)tpx females'!EU$57:EU$107,MATCH($Q53,'3)tpx females'!$DE$57:$DE$107,0))</f>
        <v>0</v>
      </c>
      <c r="BL53" s="32">
        <f ca="1">($J53*EXP(BL$5*($N53+0.5*($O53)^2))*_xlfn.NORM.DIST((LN(($L53*EXP($K53/100*BL$5)))-LN($J53)-$N53*BL$5)/($O53*SQRT(BL$5))-$O53*SQRT(BL$5),0,1,TRUE)+$L53*EXP($K53/100*BL$5)*(1-_xlfn.NORM.DIST((LN(($L53*EXP($K53/100*BL$5)))-LN($J53)-$N53*BL$5)/($O53*SQRT(BL$5)),0,1,TRUE)))*EXP(-$F$1*BL$5)*INDEX('3)tpx females'!EV$57:EV$107,MATCH($Q53,'3)tpx females'!$DE$57:$DE$107,0))</f>
        <v>0</v>
      </c>
      <c r="BM53" s="32">
        <f ca="1">($J53*EXP(BM$5*($N53+0.5*($O53)^2))*_xlfn.NORM.DIST((LN(($L53*EXP($K53/100*BM$5)))-LN($J53)-$N53*BM$5)/($O53*SQRT(BM$5))-$O53*SQRT(BM$5),0,1,TRUE)+$L53*EXP($K53/100*BM$5)*(1-_xlfn.NORM.DIST((LN(($L53*EXP($K53/100*BM$5)))-LN($J53)-$N53*BM$5)/($O53*SQRT(BM$5)),0,1,TRUE)))*EXP(-$F$1*BM$5)*INDEX('3)tpx females'!EW$57:EW$107,MATCH($Q53,'3)tpx females'!$DE$57:$DE$107,0))</f>
        <v>0</v>
      </c>
      <c r="BN53" s="32">
        <f ca="1">($J53*EXP(BN$5*($N53+0.5*($O53)^2))*_xlfn.NORM.DIST((LN(($L53*EXP($K53/100*BN$5)))-LN($J53)-$N53*BN$5)/($O53*SQRT(BN$5))-$O53*SQRT(BN$5),0,1,TRUE)+$L53*EXP($K53/100*BN$5)*(1-_xlfn.NORM.DIST((LN(($L53*EXP($K53/100*BN$5)))-LN($J53)-$N53*BN$5)/($O53*SQRT(BN$5)),0,1,TRUE)))*EXP(-$F$1*BN$5)*INDEX('3)tpx females'!EX$57:EX$107,MATCH($Q53,'3)tpx females'!$DE$57:$DE$107,0))</f>
        <v>0</v>
      </c>
      <c r="BO53" s="32">
        <f ca="1">($J53*EXP(BO$5*($N53+0.5*($O53)^2))*_xlfn.NORM.DIST((LN(($L53*EXP($K53/100*BO$5)))-LN($J53)-$N53*BO$5)/($O53*SQRT(BO$5))-$O53*SQRT(BO$5),0,1,TRUE)+$L53*EXP($K53/100*BO$5)*(1-_xlfn.NORM.DIST((LN(($L53*EXP($K53/100*BO$5)))-LN($J53)-$N53*BO$5)/($O53*SQRT(BO$5)),0,1,TRUE)))*EXP(-$F$1*BO$5)*INDEX('3)tpx females'!EY$57:EY$107,MATCH($Q53,'3)tpx females'!$DE$57:$DE$107,0))</f>
        <v>0</v>
      </c>
      <c r="BP53" s="32">
        <f ca="1">($J53*EXP(BP$5*($N53+0.5*($O53)^2))*_xlfn.NORM.DIST((LN(($L53*EXP($K53/100*BP$5)))-LN($J53)-$N53*BP$5)/($O53*SQRT(BP$5))-$O53*SQRT(BP$5),0,1,TRUE)+$L53*EXP($K53/100*BP$5)*(1-_xlfn.NORM.DIST((LN(($L53*EXP($K53/100*BP$5)))-LN($J53)-$N53*BP$5)/($O53*SQRT(BP$5)),0,1,TRUE)))*EXP(-$F$1*BP$5)*INDEX('3)tpx females'!EZ$57:EZ$107,MATCH($Q53,'3)tpx females'!$DE$57:$DE$107,0))</f>
        <v>0</v>
      </c>
      <c r="BQ53" s="32">
        <f ca="1">($J53*EXP(BQ$5*($N53+0.5*($O53)^2))*_xlfn.NORM.DIST((LN(($L53*EXP($K53/100*BQ$5)))-LN($J53)-$N53*BQ$5)/($O53*SQRT(BQ$5))-$O53*SQRT(BQ$5),0,1,TRUE)+$L53*EXP($K53/100*BQ$5)*(1-_xlfn.NORM.DIST((LN(($L53*EXP($K53/100*BQ$5)))-LN($J53)-$N53*BQ$5)/($O53*SQRT(BQ$5)),0,1,TRUE)))*EXP(-$F$1*BQ$5)*INDEX('3)tpx females'!FA$57:FA$107,MATCH($Q53,'3)tpx females'!$DE$57:$DE$107,0))</f>
        <v>0</v>
      </c>
      <c r="BR53" s="32">
        <f ca="1">($J53*EXP(BR$5*($N53+0.5*($O53)^2))*_xlfn.NORM.DIST((LN(($L53*EXP($K53/100*BR$5)))-LN($J53)-$N53*BR$5)/($O53*SQRT(BR$5))-$O53*SQRT(BR$5),0,1,TRUE)+$L53*EXP($K53/100*BR$5)*(1-_xlfn.NORM.DIST((LN(($L53*EXP($K53/100*BR$5)))-LN($J53)-$N53*BR$5)/($O53*SQRT(BR$5)),0,1,TRUE)))*EXP(-$F$1*BR$5)*INDEX('3)tpx females'!FB$57:FB$107,MATCH($Q53,'3)tpx females'!$DE$57:$DE$107,0))</f>
        <v>0</v>
      </c>
      <c r="BS53" s="32">
        <f ca="1">($J53*EXP(BS$5*($N53+0.5*($O53)^2))*_xlfn.NORM.DIST((LN(($L53*EXP($K53/100*BS$5)))-LN($J53)-$N53*BS$5)/($O53*SQRT(BS$5))-$O53*SQRT(BS$5),0,1,TRUE)+$L53*EXP($K53/100*BS$5)*(1-_xlfn.NORM.DIST((LN(($L53*EXP($K53/100*BS$5)))-LN($J53)-$N53*BS$5)/($O53*SQRT(BS$5)),0,1,TRUE)))*EXP(-$F$1*BS$5)*INDEX('3)tpx females'!FC$57:FC$107,MATCH($Q53,'3)tpx females'!$DE$57:$DE$107,0))</f>
        <v>0</v>
      </c>
      <c r="BT53" s="32">
        <f ca="1">($J53*EXP(BT$5*($N53+0.5*($O53)^2))*_xlfn.NORM.DIST((LN(($L53*EXP($K53/100*BT$5)))-LN($J53)-$N53*BT$5)/($O53*SQRT(BT$5))-$O53*SQRT(BT$5),0,1,TRUE)+$L53*EXP($K53/100*BT$5)*(1-_xlfn.NORM.DIST((LN(($L53*EXP($K53/100*BT$5)))-LN($J53)-$N53*BT$5)/($O53*SQRT(BT$5)),0,1,TRUE)))*EXP(-$F$1*BT$5)*INDEX('3)tpx females'!FD$57:FD$107,MATCH($Q53,'3)tpx females'!$DE$57:$DE$107,0))</f>
        <v>0</v>
      </c>
    </row>
    <row r="54" spans="2:72" x14ac:dyDescent="0.25">
      <c r="B54" s="32" t="s">
        <v>16</v>
      </c>
      <c r="C54" s="32" t="s">
        <v>14</v>
      </c>
      <c r="D54" s="49">
        <v>19060</v>
      </c>
      <c r="E54" s="32" t="s">
        <v>13</v>
      </c>
      <c r="F54" s="32" t="s">
        <v>17</v>
      </c>
      <c r="G54" s="49" t="s">
        <v>17</v>
      </c>
      <c r="H54" s="32" t="s">
        <v>17</v>
      </c>
      <c r="I54" s="32" t="s">
        <v>15</v>
      </c>
      <c r="J54" s="32">
        <v>938730</v>
      </c>
      <c r="K54" s="32">
        <v>7.9</v>
      </c>
      <c r="L54" s="32">
        <f>'3) 2016 cases'!M54*EXP('3) 2016 cases'!L54/100)</f>
        <v>213507.00849693033</v>
      </c>
      <c r="M54" s="32"/>
      <c r="N54" s="32">
        <f>INDEX('2b)Working'!$I$61:$P$61,MATCH($I54,'2b)Working'!$I$60:$P$60,0))</f>
        <v>6.0459778905231347E-2</v>
      </c>
      <c r="O54" s="32">
        <f>INDEX('2b)Working'!$I$62:$P$62,MATCH($I54,'2b)Working'!$I$60:$P$60,0))</f>
        <v>5.4783474896411326E-2</v>
      </c>
      <c r="P54" s="32"/>
      <c r="Q54" s="32">
        <f t="shared" si="3"/>
        <v>65</v>
      </c>
      <c r="U54" s="32">
        <f t="shared" ca="1" si="2"/>
        <v>264167.79270080355</v>
      </c>
      <c r="W54" s="32">
        <f ca="1">($J54*EXP(W$5*($N54+0.5*($O54)^2))*_xlfn.NORM.DIST((LN(($L54*EXP($K54/100*W$5)))-LN($J54)-$N54*W$5)/($O54*SQRT(W$5))-$O54*SQRT(W$5),0,1,TRUE)+$L54*EXP($K54/100*W$5)*(1-_xlfn.NORM.DIST((LN(($L54*EXP($K54/100*W$5)))-LN($J54)-$N54*W$5)/($O54*SQRT(W$5)),0,1,TRUE)))*EXP(-$F$1*W$5)*INDEX('3)tpx females'!DG$57:DG$107,MATCH($Q54,'3)tpx females'!$DE$57:$DE$107,0))</f>
        <v>1182.6759077775296</v>
      </c>
      <c r="X54" s="32">
        <f ca="1">($J54*EXP(X$5*($N54+0.5*($O54)^2))*_xlfn.NORM.DIST((LN(($L54*EXP($K54/100*X$5)))-LN($J54)-$N54*X$5)/($O54*SQRT(X$5))-$O54*SQRT(X$5),0,1,TRUE)+$L54*EXP($K54/100*X$5)*(1-_xlfn.NORM.DIST((LN(($L54*EXP($K54/100*X$5)))-LN($J54)-$N54*X$5)/($O54*SQRT(X$5)),0,1,TRUE)))*EXP(-$F$1*X$5)*INDEX('3)tpx females'!DH$57:DH$107,MATCH($Q54,'3)tpx females'!$DE$57:$DE$107,0))</f>
        <v>1239.707682446639</v>
      </c>
      <c r="Y54" s="32">
        <f ca="1">($J54*EXP(Y$5*($N54+0.5*($O54)^2))*_xlfn.NORM.DIST((LN(($L54*EXP($K54/100*Y$5)))-LN($J54)-$N54*Y$5)/($O54*SQRT(Y$5))-$O54*SQRT(Y$5),0,1,TRUE)+$L54*EXP($K54/100*Y$5)*(1-_xlfn.NORM.DIST((LN(($L54*EXP($K54/100*Y$5)))-LN($J54)-$N54*Y$5)/($O54*SQRT(Y$5)),0,1,TRUE)))*EXP(-$F$1*Y$5)*INDEX('3)tpx females'!DI$57:DI$107,MATCH($Q54,'3)tpx females'!$DE$57:$DE$107,0))</f>
        <v>1417.809648199541</v>
      </c>
      <c r="Z54" s="32">
        <f ca="1">($J54*EXP(Z$5*($N54+0.5*($O54)^2))*_xlfn.NORM.DIST((LN(($L54*EXP($K54/100*Z$5)))-LN($J54)-$N54*Z$5)/($O54*SQRT(Z$5))-$O54*SQRT(Z$5),0,1,TRUE)+$L54*EXP($K54/100*Z$5)*(1-_xlfn.NORM.DIST((LN(($L54*EXP($K54/100*Z$5)))-LN($J54)-$N54*Z$5)/($O54*SQRT(Z$5)),0,1,TRUE)))*EXP(-$F$1*Z$5)*INDEX('3)tpx females'!DJ$57:DJ$107,MATCH($Q54,'3)tpx females'!$DE$57:$DE$107,0))</f>
        <v>1484.0358006473905</v>
      </c>
      <c r="AA54" s="32">
        <f ca="1">($J54*EXP(AA$5*($N54+0.5*($O54)^2))*_xlfn.NORM.DIST((LN(($L54*EXP($K54/100*AA$5)))-LN($J54)-$N54*AA$5)/($O54*SQRT(AA$5))-$O54*SQRT(AA$5),0,1,TRUE)+$L54*EXP($K54/100*AA$5)*(1-_xlfn.NORM.DIST((LN(($L54*EXP($K54/100*AA$5)))-LN($J54)-$N54*AA$5)/($O54*SQRT(AA$5)),0,1,TRUE)))*EXP(-$F$1*AA$5)*INDEX('3)tpx females'!DK$57:DK$107,MATCH($Q54,'3)tpx females'!$DE$57:$DE$107,0))</f>
        <v>1724.3776494706358</v>
      </c>
      <c r="AB54" s="32">
        <f ca="1">($J54*EXP(AB$5*($N54+0.5*($O54)^2))*_xlfn.NORM.DIST((LN(($L54*EXP($K54/100*AB$5)))-LN($J54)-$N54*AB$5)/($O54*SQRT(AB$5))-$O54*SQRT(AB$5),0,1,TRUE)+$L54*EXP($K54/100*AB$5)*(1-_xlfn.NORM.DIST((LN(($L54*EXP($K54/100*AB$5)))-LN($J54)-$N54*AB$5)/($O54*SQRT(AB$5)),0,1,TRUE)))*EXP(-$F$1*AB$5)*INDEX('3)tpx females'!DL$57:DL$107,MATCH($Q54,'3)tpx females'!$DE$57:$DE$107,0))</f>
        <v>1863.1258004788103</v>
      </c>
      <c r="AC54" s="32">
        <f ca="1">($J54*EXP(AC$5*($N54+0.5*($O54)^2))*_xlfn.NORM.DIST((LN(($L54*EXP($K54/100*AC$5)))-LN($J54)-$N54*AC$5)/($O54*SQRT(AC$5))-$O54*SQRT(AC$5),0,1,TRUE)+$L54*EXP($K54/100*AC$5)*(1-_xlfn.NORM.DIST((LN(($L54*EXP($K54/100*AC$5)))-LN($J54)-$N54*AC$5)/($O54*SQRT(AC$5)),0,1,TRUE)))*EXP(-$F$1*AC$5)*INDEX('3)tpx females'!DM$57:DM$107,MATCH($Q54,'3)tpx females'!$DE$57:$DE$107,0))</f>
        <v>2193.3722958129006</v>
      </c>
      <c r="AD54" s="32">
        <f ca="1">($J54*EXP(AD$5*($N54+0.5*($O54)^2))*_xlfn.NORM.DIST((LN(($L54*EXP($K54/100*AD$5)))-LN($J54)-$N54*AD$5)/($O54*SQRT(AD$5))-$O54*SQRT(AD$5),0,1,TRUE)+$L54*EXP($K54/100*AD$5)*(1-_xlfn.NORM.DIST((LN(($L54*EXP($K54/100*AD$5)))-LN($J54)-$N54*AD$5)/($O54*SQRT(AD$5)),0,1,TRUE)))*EXP(-$F$1*AD$5)*INDEX('3)tpx females'!DN$57:DN$107,MATCH($Q54,'3)tpx females'!$DE$57:$DE$107,0))</f>
        <v>2386.2319192615105</v>
      </c>
      <c r="AE54" s="32">
        <f ca="1">($J54*EXP(AE$5*($N54+0.5*($O54)^2))*_xlfn.NORM.DIST((LN(($L54*EXP($K54/100*AE$5)))-LN($J54)-$N54*AE$5)/($O54*SQRT(AE$5))-$O54*SQRT(AE$5),0,1,TRUE)+$L54*EXP($K54/100*AE$5)*(1-_xlfn.NORM.DIST((LN(($L54*EXP($K54/100*AE$5)))-LN($J54)-$N54*AE$5)/($O54*SQRT(AE$5)),0,1,TRUE)))*EXP(-$F$1*AE$5)*INDEX('3)tpx females'!DO$57:DO$107,MATCH($Q54,'3)tpx females'!$DE$57:$DE$107,0))</f>
        <v>2470.70032054798</v>
      </c>
      <c r="AF54" s="32">
        <f ca="1">($J54*EXP(AF$5*($N54+0.5*($O54)^2))*_xlfn.NORM.DIST((LN(($L54*EXP($K54/100*AF$5)))-LN($J54)-$N54*AF$5)/($O54*SQRT(AF$5))-$O54*SQRT(AF$5),0,1,TRUE)+$L54*EXP($K54/100*AF$5)*(1-_xlfn.NORM.DIST((LN(($L54*EXP($K54/100*AF$5)))-LN($J54)-$N54*AF$5)/($O54*SQRT(AF$5)),0,1,TRUE)))*EXP(-$F$1*AF$5)*INDEX('3)tpx females'!DP$57:DP$107,MATCH($Q54,'3)tpx females'!$DE$57:$DE$107,0))</f>
        <v>2946.6268999666977</v>
      </c>
      <c r="AG54" s="32">
        <f ca="1">($J54*EXP(AG$5*($N54+0.5*($O54)^2))*_xlfn.NORM.DIST((LN(($L54*EXP($K54/100*AG$5)))-LN($J54)-$N54*AG$5)/($O54*SQRT(AG$5))-$O54*SQRT(AG$5),0,1,TRUE)+$L54*EXP($K54/100*AG$5)*(1-_xlfn.NORM.DIST((LN(($L54*EXP($K54/100*AG$5)))-LN($J54)-$N54*AG$5)/($O54*SQRT(AG$5)),0,1,TRUE)))*EXP(-$F$1*AG$5)*INDEX('3)tpx females'!DQ$57:DQ$107,MATCH($Q54,'3)tpx females'!$DE$57:$DE$107,0))</f>
        <v>2888.7072435193018</v>
      </c>
      <c r="AH54" s="32">
        <f ca="1">($J54*EXP(AH$5*($N54+0.5*($O54)^2))*_xlfn.NORM.DIST((LN(($L54*EXP($K54/100*AH$5)))-LN($J54)-$N54*AH$5)/($O54*SQRT(AH$5))-$O54*SQRT(AH$5),0,1,TRUE)+$L54*EXP($K54/100*AH$5)*(1-_xlfn.NORM.DIST((LN(($L54*EXP($K54/100*AH$5)))-LN($J54)-$N54*AH$5)/($O54*SQRT(AH$5)),0,1,TRUE)))*EXP(-$F$1*AH$5)*INDEX('3)tpx females'!DR$57:DR$107,MATCH($Q54,'3)tpx females'!$DE$57:$DE$107,0))</f>
        <v>3177.9749110656876</v>
      </c>
      <c r="AI54" s="32">
        <f ca="1">($J54*EXP(AI$5*($N54+0.5*($O54)^2))*_xlfn.NORM.DIST((LN(($L54*EXP($K54/100*AI$5)))-LN($J54)-$N54*AI$5)/($O54*SQRT(AI$5))-$O54*SQRT(AI$5),0,1,TRUE)+$L54*EXP($K54/100*AI$5)*(1-_xlfn.NORM.DIST((LN(($L54*EXP($K54/100*AI$5)))-LN($J54)-$N54*AI$5)/($O54*SQRT(AI$5)),0,1,TRUE)))*EXP(-$F$1*AI$5)*INDEX('3)tpx females'!DS$57:DS$107,MATCH($Q54,'3)tpx females'!$DE$57:$DE$107,0))</f>
        <v>3726.9620358495931</v>
      </c>
      <c r="AJ54" s="32">
        <f ca="1">($J54*EXP(AJ$5*($N54+0.5*($O54)^2))*_xlfn.NORM.DIST((LN(($L54*EXP($K54/100*AJ$5)))-LN($J54)-$N54*AJ$5)/($O54*SQRT(AJ$5))-$O54*SQRT(AJ$5),0,1,TRUE)+$L54*EXP($K54/100*AJ$5)*(1-_xlfn.NORM.DIST((LN(($L54*EXP($K54/100*AJ$5)))-LN($J54)-$N54*AJ$5)/($O54*SQRT(AJ$5)),0,1,TRUE)))*EXP(-$F$1*AJ$5)*INDEX('3)tpx females'!DT$57:DT$107,MATCH($Q54,'3)tpx females'!$DE$57:$DE$107,0))</f>
        <v>3967.0123558945747</v>
      </c>
      <c r="AK54" s="32">
        <f ca="1">($J54*EXP(AK$5*($N54+0.5*($O54)^2))*_xlfn.NORM.DIST((LN(($L54*EXP($K54/100*AK$5)))-LN($J54)-$N54*AK$5)/($O54*SQRT(AK$5))-$O54*SQRT(AK$5),0,1,TRUE)+$L54*EXP($K54/100*AK$5)*(1-_xlfn.NORM.DIST((LN(($L54*EXP($K54/100*AK$5)))-LN($J54)-$N54*AK$5)/($O54*SQRT(AK$5)),0,1,TRUE)))*EXP(-$F$1*AK$5)*INDEX('3)tpx females'!DU$57:DU$107,MATCH($Q54,'3)tpx females'!$DE$57:$DE$107,0))</f>
        <v>4400.7281308063666</v>
      </c>
      <c r="AL54" s="32">
        <f ca="1">($J54*EXP(AL$5*($N54+0.5*($O54)^2))*_xlfn.NORM.DIST((LN(($L54*EXP($K54/100*AL$5)))-LN($J54)-$N54*AL$5)/($O54*SQRT(AL$5))-$O54*SQRT(AL$5),0,1,TRUE)+$L54*EXP($K54/100*AL$5)*(1-_xlfn.NORM.DIST((LN(($L54*EXP($K54/100*AL$5)))-LN($J54)-$N54*AL$5)/($O54*SQRT(AL$5)),0,1,TRUE)))*EXP(-$F$1*AL$5)*INDEX('3)tpx females'!DV$57:DV$107,MATCH($Q54,'3)tpx females'!$DE$57:$DE$107,0))</f>
        <v>5225.8761856574456</v>
      </c>
      <c r="AM54" s="32">
        <f ca="1">($J54*EXP(AM$5*($N54+0.5*($O54)^2))*_xlfn.NORM.DIST((LN(($L54*EXP($K54/100*AM$5)))-LN($J54)-$N54*AM$5)/($O54*SQRT(AM$5))-$O54*SQRT(AM$5),0,1,TRUE)+$L54*EXP($K54/100*AM$5)*(1-_xlfn.NORM.DIST((LN(($L54*EXP($K54/100*AM$5)))-LN($J54)-$N54*AM$5)/($O54*SQRT(AM$5)),0,1,TRUE)))*EXP(-$F$1*AM$5)*INDEX('3)tpx females'!DW$57:DW$107,MATCH($Q54,'3)tpx females'!$DE$57:$DE$107,0))</f>
        <v>6024.5374811500269</v>
      </c>
      <c r="AN54" s="32">
        <f ca="1">($J54*EXP(AN$5*($N54+0.5*($O54)^2))*_xlfn.NORM.DIST((LN(($L54*EXP($K54/100*AN$5)))-LN($J54)-$N54*AN$5)/($O54*SQRT(AN$5))-$O54*SQRT(AN$5),0,1,TRUE)+$L54*EXP($K54/100*AN$5)*(1-_xlfn.NORM.DIST((LN(($L54*EXP($K54/100*AN$5)))-LN($J54)-$N54*AN$5)/($O54*SQRT(AN$5)),0,1,TRUE)))*EXP(-$F$1*AN$5)*INDEX('3)tpx females'!DX$57:DX$107,MATCH($Q54,'3)tpx females'!$DE$57:$DE$107,0))</f>
        <v>6953.4664005150098</v>
      </c>
      <c r="AO54" s="32">
        <f ca="1">($J54*EXP(AO$5*($N54+0.5*($O54)^2))*_xlfn.NORM.DIST((LN(($L54*EXP($K54/100*AO$5)))-LN($J54)-$N54*AO$5)/($O54*SQRT(AO$5))-$O54*SQRT(AO$5),0,1,TRUE)+$L54*EXP($K54/100*AO$5)*(1-_xlfn.NORM.DIST((LN(($L54*EXP($K54/100*AO$5)))-LN($J54)-$N54*AO$5)/($O54*SQRT(AO$5)),0,1,TRUE)))*EXP(-$F$1*AO$5)*INDEX('3)tpx females'!DY$57:DY$107,MATCH($Q54,'3)tpx females'!$DE$57:$DE$107,0))</f>
        <v>7714.0938079442703</v>
      </c>
      <c r="AP54" s="32">
        <f ca="1">($J54*EXP(AP$5*($N54+0.5*($O54)^2))*_xlfn.NORM.DIST((LN(($L54*EXP($K54/100*AP$5)))-LN($J54)-$N54*AP$5)/($O54*SQRT(AP$5))-$O54*SQRT(AP$5),0,1,TRUE)+$L54*EXP($K54/100*AP$5)*(1-_xlfn.NORM.DIST((LN(($L54*EXP($K54/100*AP$5)))-LN($J54)-$N54*AP$5)/($O54*SQRT(AP$5)),0,1,TRUE)))*EXP(-$F$1*AP$5)*INDEX('3)tpx females'!DZ$57:DZ$107,MATCH($Q54,'3)tpx females'!$DE$57:$DE$107,0))</f>
        <v>8133.1586982248336</v>
      </c>
      <c r="AQ54" s="32">
        <f ca="1">($J54*EXP(AQ$5*($N54+0.5*($O54)^2))*_xlfn.NORM.DIST((LN(($L54*EXP($K54/100*AQ$5)))-LN($J54)-$N54*AQ$5)/($O54*SQRT(AQ$5))-$O54*SQRT(AQ$5),0,1,TRUE)+$L54*EXP($K54/100*AQ$5)*(1-_xlfn.NORM.DIST((LN(($L54*EXP($K54/100*AQ$5)))-LN($J54)-$N54*AQ$5)/($O54*SQRT(AQ$5)),0,1,TRUE)))*EXP(-$F$1*AQ$5)*INDEX('3)tpx females'!EA$57:EA$107,MATCH($Q54,'3)tpx females'!$DE$57:$DE$107,0))</f>
        <v>9209.8661096831274</v>
      </c>
      <c r="AR54" s="32">
        <f ca="1">($J54*EXP(AR$5*($N54+0.5*($O54)^2))*_xlfn.NORM.DIST((LN(($L54*EXP($K54/100*AR$5)))-LN($J54)-$N54*AR$5)/($O54*SQRT(AR$5))-$O54*SQRT(AR$5),0,1,TRUE)+$L54*EXP($K54/100*AR$5)*(1-_xlfn.NORM.DIST((LN(($L54*EXP($K54/100*AR$5)))-LN($J54)-$N54*AR$5)/($O54*SQRT(AR$5)),0,1,TRUE)))*EXP(-$F$1*AR$5)*INDEX('3)tpx females'!EB$57:EB$107,MATCH($Q54,'3)tpx females'!$DE$57:$DE$107,0))</f>
        <v>10781.68767759925</v>
      </c>
      <c r="AS54" s="32">
        <f ca="1">($J54*EXP(AS$5*($N54+0.5*($O54)^2))*_xlfn.NORM.DIST((LN(($L54*EXP($K54/100*AS$5)))-LN($J54)-$N54*AS$5)/($O54*SQRT(AS$5))-$O54*SQRT(AS$5),0,1,TRUE)+$L54*EXP($K54/100*AS$5)*(1-_xlfn.NORM.DIST((LN(($L54*EXP($K54/100*AS$5)))-LN($J54)-$N54*AS$5)/($O54*SQRT(AS$5)),0,1,TRUE)))*EXP(-$F$1*AS$5)*INDEX('3)tpx females'!EC$57:EC$107,MATCH($Q54,'3)tpx females'!$DE$57:$DE$107,0))</f>
        <v>11478.885318008503</v>
      </c>
      <c r="AT54" s="32">
        <f ca="1">($J54*EXP(AT$5*($N54+0.5*($O54)^2))*_xlfn.NORM.DIST((LN(($L54*EXP($K54/100*AT$5)))-LN($J54)-$N54*AT$5)/($O54*SQRT(AT$5))-$O54*SQRT(AT$5),0,1,TRUE)+$L54*EXP($K54/100*AT$5)*(1-_xlfn.NORM.DIST((LN(($L54*EXP($K54/100*AT$5)))-LN($J54)-$N54*AT$5)/($O54*SQRT(AT$5)),0,1,TRUE)))*EXP(-$F$1*AT$5)*INDEX('3)tpx females'!ED$57:ED$107,MATCH($Q54,'3)tpx females'!$DE$57:$DE$107,0))</f>
        <v>12586.22282826943</v>
      </c>
      <c r="AU54" s="32">
        <f ca="1">($J54*EXP(AU$5*($N54+0.5*($O54)^2))*_xlfn.NORM.DIST((LN(($L54*EXP($K54/100*AU$5)))-LN($J54)-$N54*AU$5)/($O54*SQRT(AU$5))-$O54*SQRT(AU$5),0,1,TRUE)+$L54*EXP($K54/100*AU$5)*(1-_xlfn.NORM.DIST((LN(($L54*EXP($K54/100*AU$5)))-LN($J54)-$N54*AU$5)/($O54*SQRT(AU$5)),0,1,TRUE)))*EXP(-$F$1*AU$5)*INDEX('3)tpx females'!EE$57:EE$107,MATCH($Q54,'3)tpx females'!$DE$57:$DE$107,0))</f>
        <v>14447.691905040825</v>
      </c>
      <c r="AV54" s="32">
        <f ca="1">($J54*EXP(AV$5*($N54+0.5*($O54)^2))*_xlfn.NORM.DIST((LN(($L54*EXP($K54/100*AV$5)))-LN($J54)-$N54*AV$5)/($O54*SQRT(AV$5))-$O54*SQRT(AV$5),0,1,TRUE)+$L54*EXP($K54/100*AV$5)*(1-_xlfn.NORM.DIST((LN(($L54*EXP($K54/100*AV$5)))-LN($J54)-$N54*AV$5)/($O54*SQRT(AV$5)),0,1,TRUE)))*EXP(-$F$1*AV$5)*INDEX('3)tpx females'!EF$57:EF$107,MATCH($Q54,'3)tpx females'!$DE$57:$DE$107,0))</f>
        <v>15047.148987371967</v>
      </c>
      <c r="AW54" s="32">
        <f ca="1">($J54*EXP(AW$5*($N54+0.5*($O54)^2))*_xlfn.NORM.DIST((LN(($L54*EXP($K54/100*AW$5)))-LN($J54)-$N54*AW$5)/($O54*SQRT(AW$5))-$O54*SQRT(AW$5),0,1,TRUE)+$L54*EXP($K54/100*AW$5)*(1-_xlfn.NORM.DIST((LN(($L54*EXP($K54/100*AW$5)))-LN($J54)-$N54*AW$5)/($O54*SQRT(AW$5)),0,1,TRUE)))*EXP(-$F$1*AW$5)*INDEX('3)tpx females'!EG$57:EG$107,MATCH($Q54,'3)tpx females'!$DE$57:$DE$107,0))</f>
        <v>14657.14702746092</v>
      </c>
      <c r="AX54" s="32">
        <f ca="1">($J54*EXP(AX$5*($N54+0.5*($O54)^2))*_xlfn.NORM.DIST((LN(($L54*EXP($K54/100*AX$5)))-LN($J54)-$N54*AX$5)/($O54*SQRT(AX$5))-$O54*SQRT(AX$5),0,1,TRUE)+$L54*EXP($K54/100*AX$5)*(1-_xlfn.NORM.DIST((LN(($L54*EXP($K54/100*AX$5)))-LN($J54)-$N54*AX$5)/($O54*SQRT(AX$5)),0,1,TRUE)))*EXP(-$F$1*AX$5)*INDEX('3)tpx females'!EH$57:EH$107,MATCH($Q54,'3)tpx females'!$DE$57:$DE$107,0))</f>
        <v>14334.989040788389</v>
      </c>
      <c r="AY54" s="32">
        <f ca="1">($J54*EXP(AY$5*($N54+0.5*($O54)^2))*_xlfn.NORM.DIST((LN(($L54*EXP($K54/100*AY$5)))-LN($J54)-$N54*AY$5)/($O54*SQRT(AY$5))-$O54*SQRT(AY$5),0,1,TRUE)+$L54*EXP($K54/100*AY$5)*(1-_xlfn.NORM.DIST((LN(($L54*EXP($K54/100*AY$5)))-LN($J54)-$N54*AY$5)/($O54*SQRT(AY$5)),0,1,TRUE)))*EXP(-$F$1*AY$5)*INDEX('3)tpx females'!EI$57:EI$107,MATCH($Q54,'3)tpx females'!$DE$57:$DE$107,0))</f>
        <v>14037.860206299307</v>
      </c>
      <c r="AZ54" s="32">
        <f ca="1">($J54*EXP(AZ$5*($N54+0.5*($O54)^2))*_xlfn.NORM.DIST((LN(($L54*EXP($K54/100*AZ$5)))-LN($J54)-$N54*AZ$5)/($O54*SQRT(AZ$5))-$O54*SQRT(AZ$5),0,1,TRUE)+$L54*EXP($K54/100*AZ$5)*(1-_xlfn.NORM.DIST((LN(($L54*EXP($K54/100*AZ$5)))-LN($J54)-$N54*AZ$5)/($O54*SQRT(AZ$5)),0,1,TRUE)))*EXP(-$F$1*AZ$5)*INDEX('3)tpx females'!EJ$57:EJ$107,MATCH($Q54,'3)tpx females'!$DE$57:$DE$107,0))</f>
        <v>13971.280168418964</v>
      </c>
      <c r="BA54" s="32">
        <f ca="1">($J54*EXP(BA$5*($N54+0.5*($O54)^2))*_xlfn.NORM.DIST((LN(($L54*EXP($K54/100*BA$5)))-LN($J54)-$N54*BA$5)/($O54*SQRT(BA$5))-$O54*SQRT(BA$5),0,1,TRUE)+$L54*EXP($K54/100*BA$5)*(1-_xlfn.NORM.DIST((LN(($L54*EXP($K54/100*BA$5)))-LN($J54)-$N54*BA$5)/($O54*SQRT(BA$5)),0,1,TRUE)))*EXP(-$F$1*BA$5)*INDEX('3)tpx females'!EK$57:EK$107,MATCH($Q54,'3)tpx females'!$DE$57:$DE$107,0))</f>
        <v>12672.156013566972</v>
      </c>
      <c r="BB54" s="32">
        <f ca="1">($J54*EXP(BB$5*($N54+0.5*($O54)^2))*_xlfn.NORM.DIST((LN(($L54*EXP($K54/100*BB$5)))-LN($J54)-$N54*BB$5)/($O54*SQRT(BB$5))-$O54*SQRT(BB$5),0,1,TRUE)+$L54*EXP($K54/100*BB$5)*(1-_xlfn.NORM.DIST((LN(($L54*EXP($K54/100*BB$5)))-LN($J54)-$N54*BB$5)/($O54*SQRT(BB$5)),0,1,TRUE)))*EXP(-$F$1*BB$5)*INDEX('3)tpx females'!EL$57:EL$107,MATCH($Q54,'3)tpx females'!$DE$57:$DE$107,0))</f>
        <v>11359.103086512583</v>
      </c>
      <c r="BC54" s="32">
        <f ca="1">($J54*EXP(BC$5*($N54+0.5*($O54)^2))*_xlfn.NORM.DIST((LN(($L54*EXP($K54/100*BC$5)))-LN($J54)-$N54*BC$5)/($O54*SQRT(BC$5))-$O54*SQRT(BC$5),0,1,TRUE)+$L54*EXP($K54/100*BC$5)*(1-_xlfn.NORM.DIST((LN(($L54*EXP($K54/100*BC$5)))-LN($J54)-$N54*BC$5)/($O54*SQRT(BC$5)),0,1,TRUE)))*EXP(-$F$1*BC$5)*INDEX('3)tpx females'!EM$57:EM$107,MATCH($Q54,'3)tpx females'!$DE$57:$DE$107,0))</f>
        <v>9799.3024609847344</v>
      </c>
      <c r="BD54" s="32">
        <f ca="1">($J54*EXP(BD$5*($N54+0.5*($O54)^2))*_xlfn.NORM.DIST((LN(($L54*EXP($K54/100*BD$5)))-LN($J54)-$N54*BD$5)/($O54*SQRT(BD$5))-$O54*SQRT(BD$5),0,1,TRUE)+$L54*EXP($K54/100*BD$5)*(1-_xlfn.NORM.DIST((LN(($L54*EXP($K54/100*BD$5)))-LN($J54)-$N54*BD$5)/($O54*SQRT(BD$5)),0,1,TRUE)))*EXP(-$F$1*BD$5)*INDEX('3)tpx females'!EN$57:EN$107,MATCH($Q54,'3)tpx females'!$DE$57:$DE$107,0))</f>
        <v>8093.5583943215433</v>
      </c>
      <c r="BE54" s="32">
        <f ca="1">($J54*EXP(BE$5*($N54+0.5*($O54)^2))*_xlfn.NORM.DIST((LN(($L54*EXP($K54/100*BE$5)))-LN($J54)-$N54*BE$5)/($O54*SQRT(BE$5))-$O54*SQRT(BE$5),0,1,TRUE)+$L54*EXP($K54/100*BE$5)*(1-_xlfn.NORM.DIST((LN(($L54*EXP($K54/100*BE$5)))-LN($J54)-$N54*BE$5)/($O54*SQRT(BE$5)),0,1,TRUE)))*EXP(-$F$1*BE$5)*INDEX('3)tpx females'!EO$57:EO$107,MATCH($Q54,'3)tpx females'!$DE$57:$DE$107,0))</f>
        <v>6392.0375866306622</v>
      </c>
      <c r="BF54" s="32">
        <f ca="1">($J54*EXP(BF$5*($N54+0.5*($O54)^2))*_xlfn.NORM.DIST((LN(($L54*EXP($K54/100*BF$5)))-LN($J54)-$N54*BF$5)/($O54*SQRT(BF$5))-$O54*SQRT(BF$5),0,1,TRUE)+$L54*EXP($K54/100*BF$5)*(1-_xlfn.NORM.DIST((LN(($L54*EXP($K54/100*BF$5)))-LN($J54)-$N54*BF$5)/($O54*SQRT(BF$5)),0,1,TRUE)))*EXP(-$F$1*BF$5)*INDEX('3)tpx females'!EP$57:EP$107,MATCH($Q54,'3)tpx females'!$DE$57:$DE$107,0))</f>
        <v>4834.3756829071262</v>
      </c>
      <c r="BG54" s="32">
        <f ca="1">($J54*EXP(BG$5*($N54+0.5*($O54)^2))*_xlfn.NORM.DIST((LN(($L54*EXP($K54/100*BG$5)))-LN($J54)-$N54*BG$5)/($O54*SQRT(BG$5))-$O54*SQRT(BG$5),0,1,TRUE)+$L54*EXP($K54/100*BG$5)*(1-_xlfn.NORM.DIST((LN(($L54*EXP($K54/100*BG$5)))-LN($J54)-$N54*BG$5)/($O54*SQRT(BG$5)),0,1,TRUE)))*EXP(-$F$1*BG$5)*INDEX('3)tpx females'!EQ$57:EQ$107,MATCH($Q54,'3)tpx females'!$DE$57:$DE$107,0))</f>
        <v>3468.7644397748477</v>
      </c>
      <c r="BH54" s="32">
        <f ca="1">($J54*EXP(BH$5*($N54+0.5*($O54)^2))*_xlfn.NORM.DIST((LN(($L54*EXP($K54/100*BH$5)))-LN($J54)-$N54*BH$5)/($O54*SQRT(BH$5))-$O54*SQRT(BH$5),0,1,TRUE)+$L54*EXP($K54/100*BH$5)*(1-_xlfn.NORM.DIST((LN(($L54*EXP($K54/100*BH$5)))-LN($J54)-$N54*BH$5)/($O54*SQRT(BH$5)),0,1,TRUE)))*EXP(-$F$1*BH$5)*INDEX('3)tpx females'!ER$57:ER$107,MATCH($Q54,'3)tpx females'!$DE$57:$DE$107,0))</f>
        <v>2347.2307262198174</v>
      </c>
      <c r="BI54" s="32">
        <f ca="1">($J54*EXP(BI$5*($N54+0.5*($O54)^2))*_xlfn.NORM.DIST((LN(($L54*EXP($K54/100*BI$5)))-LN($J54)-$N54*BI$5)/($O54*SQRT(BI$5))-$O54*SQRT(BI$5),0,1,TRUE)+$L54*EXP($K54/100*BI$5)*(1-_xlfn.NORM.DIST((LN(($L54*EXP($K54/100*BI$5)))-LN($J54)-$N54*BI$5)/($O54*SQRT(BI$5)),0,1,TRUE)))*EXP(-$F$1*BI$5)*INDEX('3)tpx females'!ES$57:ES$107,MATCH($Q54,'3)tpx females'!$DE$57:$DE$107,0))</f>
        <v>1515.1694579350137</v>
      </c>
      <c r="BJ54" s="32">
        <f ca="1">($J54*EXP(BJ$5*($N54+0.5*($O54)^2))*_xlfn.NORM.DIST((LN(($L54*EXP($K54/100*BJ$5)))-LN($J54)-$N54*BJ$5)/($O54*SQRT(BJ$5))-$O54*SQRT(BJ$5),0,1,TRUE)+$L54*EXP($K54/100*BJ$5)*(1-_xlfn.NORM.DIST((LN(($L54*EXP($K54/100*BJ$5)))-LN($J54)-$N54*BJ$5)/($O54*SQRT(BJ$5)),0,1,TRUE)))*EXP(-$F$1*BJ$5)*INDEX('3)tpx females'!ET$57:ET$107,MATCH($Q54,'3)tpx females'!$DE$57:$DE$107,0))</f>
        <v>922.22854538387799</v>
      </c>
      <c r="BK54" s="32">
        <f ca="1">($J54*EXP(BK$5*($N54+0.5*($O54)^2))*_xlfn.NORM.DIST((LN(($L54*EXP($K54/100*BK$5)))-LN($J54)-$N54*BK$5)/($O54*SQRT(BK$5))-$O54*SQRT(BK$5),0,1,TRUE)+$L54*EXP($K54/100*BK$5)*(1-_xlfn.NORM.DIST((LN(($L54*EXP($K54/100*BK$5)))-LN($J54)-$N54*BK$5)/($O54*SQRT(BK$5)),0,1,TRUE)))*EXP(-$F$1*BK$5)*INDEX('3)tpx females'!EU$57:EU$107,MATCH($Q54,'3)tpx females'!$DE$57:$DE$107,0))</f>
        <v>536.08933847473497</v>
      </c>
      <c r="BL54" s="32">
        <f ca="1">($J54*EXP(BL$5*($N54+0.5*($O54)^2))*_xlfn.NORM.DIST((LN(($L54*EXP($K54/100*BL$5)))-LN($J54)-$N54*BL$5)/($O54*SQRT(BL$5))-$O54*SQRT(BL$5),0,1,TRUE)+$L54*EXP($K54/100*BL$5)*(1-_xlfn.NORM.DIST((LN(($L54*EXP($K54/100*BL$5)))-LN($J54)-$N54*BL$5)/($O54*SQRT(BL$5)),0,1,TRUE)))*EXP(-$F$1*BL$5)*INDEX('3)tpx females'!EV$57:EV$107,MATCH($Q54,'3)tpx females'!$DE$57:$DE$107,0))</f>
        <v>281.58033001149221</v>
      </c>
      <c r="BM54" s="32">
        <f ca="1">($J54*EXP(BM$5*($N54+0.5*($O54)^2))*_xlfn.NORM.DIST((LN(($L54*EXP($K54/100*BM$5)))-LN($J54)-$N54*BM$5)/($O54*SQRT(BM$5))-$O54*SQRT(BM$5),0,1,TRUE)+$L54*EXP($K54/100*BM$5)*(1-_xlfn.NORM.DIST((LN(($L54*EXP($K54/100*BM$5)))-LN($J54)-$N54*BM$5)/($O54*SQRT(BM$5)),0,1,TRUE)))*EXP(-$F$1*BM$5)*INDEX('3)tpx females'!EW$57:EW$107,MATCH($Q54,'3)tpx females'!$DE$57:$DE$107,0))</f>
        <v>151.88788530447016</v>
      </c>
      <c r="BN54" s="32">
        <f ca="1">($J54*EXP(BN$5*($N54+0.5*($O54)^2))*_xlfn.NORM.DIST((LN(($L54*EXP($K54/100*BN$5)))-LN($J54)-$N54*BN$5)/($O54*SQRT(BN$5))-$O54*SQRT(BN$5),0,1,TRUE)+$L54*EXP($K54/100*BN$5)*(1-_xlfn.NORM.DIST((LN(($L54*EXP($K54/100*BN$5)))-LN($J54)-$N54*BN$5)/($O54*SQRT(BN$5)),0,1,TRUE)))*EXP(-$F$1*BN$5)*INDEX('3)tpx females'!EX$57:EX$107,MATCH($Q54,'3)tpx females'!$DE$57:$DE$107,0))</f>
        <v>85.385654196625694</v>
      </c>
      <c r="BO54" s="32">
        <f ca="1">($J54*EXP(BO$5*($N54+0.5*($O54)^2))*_xlfn.NORM.DIST((LN(($L54*EXP($K54/100*BO$5)))-LN($J54)-$N54*BO$5)/($O54*SQRT(BO$5))-$O54*SQRT(BO$5),0,1,TRUE)+$L54*EXP($K54/100*BO$5)*(1-_xlfn.NORM.DIST((LN(($L54*EXP($K54/100*BO$5)))-LN($J54)-$N54*BO$5)/($O54*SQRT(BO$5)),0,1,TRUE)))*EXP(-$F$1*BO$5)*INDEX('3)tpx females'!EY$57:EY$107,MATCH($Q54,'3)tpx females'!$DE$57:$DE$107,0))</f>
        <v>34.962654401606954</v>
      </c>
      <c r="BP54" s="32">
        <f ca="1">($J54*EXP(BP$5*($N54+0.5*($O54)^2))*_xlfn.NORM.DIST((LN(($L54*EXP($K54/100*BP$5)))-LN($J54)-$N54*BP$5)/($O54*SQRT(BP$5))-$O54*SQRT(BP$5),0,1,TRUE)+$L54*EXP($K54/100*BP$5)*(1-_xlfn.NORM.DIST((LN(($L54*EXP($K54/100*BP$5)))-LN($J54)-$N54*BP$5)/($O54*SQRT(BP$5)),0,1,TRUE)))*EXP(-$F$1*BP$5)*INDEX('3)tpx females'!EZ$57:EZ$107,MATCH($Q54,'3)tpx females'!$DE$57:$DE$107,0))</f>
        <v>0</v>
      </c>
      <c r="BQ54" s="32">
        <f ca="1">($J54*EXP(BQ$5*($N54+0.5*($O54)^2))*_xlfn.NORM.DIST((LN(($L54*EXP($K54/100*BQ$5)))-LN($J54)-$N54*BQ$5)/($O54*SQRT(BQ$5))-$O54*SQRT(BQ$5),0,1,TRUE)+$L54*EXP($K54/100*BQ$5)*(1-_xlfn.NORM.DIST((LN(($L54*EXP($K54/100*BQ$5)))-LN($J54)-$N54*BQ$5)/($O54*SQRT(BQ$5)),0,1,TRUE)))*EXP(-$F$1*BQ$5)*INDEX('3)tpx females'!FA$57:FA$107,MATCH($Q54,'3)tpx females'!$DE$57:$DE$107,0))</f>
        <v>0</v>
      </c>
      <c r="BR54" s="32">
        <f ca="1">($J54*EXP(BR$5*($N54+0.5*($O54)^2))*_xlfn.NORM.DIST((LN(($L54*EXP($K54/100*BR$5)))-LN($J54)-$N54*BR$5)/($O54*SQRT(BR$5))-$O54*SQRT(BR$5),0,1,TRUE)+$L54*EXP($K54/100*BR$5)*(1-_xlfn.NORM.DIST((LN(($L54*EXP($K54/100*BR$5)))-LN($J54)-$N54*BR$5)/($O54*SQRT(BR$5)),0,1,TRUE)))*EXP(-$F$1*BR$5)*INDEX('3)tpx females'!FB$57:FB$107,MATCH($Q54,'3)tpx females'!$DE$57:$DE$107,0))</f>
        <v>0</v>
      </c>
      <c r="BS54" s="32">
        <f ca="1">($J54*EXP(BS$5*($N54+0.5*($O54)^2))*_xlfn.NORM.DIST((LN(($L54*EXP($K54/100*BS$5)))-LN($J54)-$N54*BS$5)/($O54*SQRT(BS$5))-$O54*SQRT(BS$5),0,1,TRUE)+$L54*EXP($K54/100*BS$5)*(1-_xlfn.NORM.DIST((LN(($L54*EXP($K54/100*BS$5)))-LN($J54)-$N54*BS$5)/($O54*SQRT(BS$5)),0,1,TRUE)))*EXP(-$F$1*BS$5)*INDEX('3)tpx females'!FC$57:FC$107,MATCH($Q54,'3)tpx females'!$DE$57:$DE$107,0))</f>
        <v>0</v>
      </c>
      <c r="BT54" s="32">
        <f ca="1">($J54*EXP(BT$5*($N54+0.5*($O54)^2))*_xlfn.NORM.DIST((LN(($L54*EXP($K54/100*BT$5)))-LN($J54)-$N54*BT$5)/($O54*SQRT(BT$5))-$O54*SQRT(BT$5),0,1,TRUE)+$L54*EXP($K54/100*BT$5)*(1-_xlfn.NORM.DIST((LN(($L54*EXP($K54/100*BT$5)))-LN($J54)-$N54*BT$5)/($O54*SQRT(BT$5)),0,1,TRUE)))*EXP(-$F$1*BT$5)*INDEX('3)tpx females'!FD$57:FD$107,MATCH($Q54,'3)tpx females'!$DE$57:$DE$107,0))</f>
        <v>0</v>
      </c>
    </row>
    <row r="55" spans="2:72" x14ac:dyDescent="0.25">
      <c r="B55" s="32" t="s">
        <v>16</v>
      </c>
      <c r="C55" s="32" t="s">
        <v>14</v>
      </c>
      <c r="D55" s="49">
        <v>13208</v>
      </c>
      <c r="E55" s="32" t="s">
        <v>13</v>
      </c>
      <c r="F55" s="32" t="s">
        <v>17</v>
      </c>
      <c r="G55" s="49" t="s">
        <v>17</v>
      </c>
      <c r="H55" s="32" t="s">
        <v>17</v>
      </c>
      <c r="I55" s="32" t="s">
        <v>25</v>
      </c>
      <c r="J55" s="32">
        <v>270625</v>
      </c>
      <c r="K55" s="32">
        <v>8.25</v>
      </c>
      <c r="L55" s="32">
        <f>'3) 2016 cases'!M55*EXP('3) 2016 cases'!L55/100)</f>
        <v>77605.465203954984</v>
      </c>
      <c r="M55" s="32"/>
      <c r="N55" s="32">
        <f>INDEX('2b)Working'!$I$61:$P$61,MATCH($I55,'2b)Working'!$I$60:$P$60,0))</f>
        <v>7.2488258642637193E-2</v>
      </c>
      <c r="O55" s="32">
        <f>INDEX('2b)Working'!$I$62:$P$62,MATCH($I55,'2b)Working'!$I$60:$P$60,0))</f>
        <v>5.0085748750605209E-2</v>
      </c>
      <c r="P55" s="32"/>
      <c r="Q55" s="32">
        <f t="shared" si="3"/>
        <v>81</v>
      </c>
      <c r="U55" s="32">
        <f t="shared" ca="1" si="2"/>
        <v>87986.931916822374</v>
      </c>
      <c r="W55" s="32">
        <f ca="1">($J55*EXP(W$5*($N55+0.5*($O55)^2))*_xlfn.NORM.DIST((LN(($L55*EXP($K55/100*W$5)))-LN($J55)-$N55*W$5)/($O55*SQRT(W$5))-$O55*SQRT(W$5),0,1,TRUE)+$L55*EXP($K55/100*W$5)*(1-_xlfn.NORM.DIST((LN(($L55*EXP($K55/100*W$5)))-LN($J55)-$N55*W$5)/($O55*SQRT(W$5)),0,1,TRUE)))*EXP(-$F$1*W$5)*INDEX('3)tpx females'!DG$57:DG$107,MATCH($Q55,'3)tpx females'!$DE$57:$DE$107,0))</f>
        <v>2703.3591192438785</v>
      </c>
      <c r="X55" s="32">
        <f ca="1">($J55*EXP(X$5*($N55+0.5*($O55)^2))*_xlfn.NORM.DIST((LN(($L55*EXP($K55/100*X$5)))-LN($J55)-$N55*X$5)/($O55*SQRT(X$5))-$O55*SQRT(X$5),0,1,TRUE)+$L55*EXP($K55/100*X$5)*(1-_xlfn.NORM.DIST((LN(($L55*EXP($K55/100*X$5)))-LN($J55)-$N55*X$5)/($O55*SQRT(X$5)),0,1,TRUE)))*EXP(-$F$1*X$5)*INDEX('3)tpx females'!DH$57:DH$107,MATCH($Q55,'3)tpx females'!$DE$57:$DE$107,0))</f>
        <v>3142.0672504475656</v>
      </c>
      <c r="Y55" s="32">
        <f ca="1">($J55*EXP(Y$5*($N55+0.5*($O55)^2))*_xlfn.NORM.DIST((LN(($L55*EXP($K55/100*Y$5)))-LN($J55)-$N55*Y$5)/($O55*SQRT(Y$5))-$O55*SQRT(Y$5),0,1,TRUE)+$L55*EXP($K55/100*Y$5)*(1-_xlfn.NORM.DIST((LN(($L55*EXP($K55/100*Y$5)))-LN($J55)-$N55*Y$5)/($O55*SQRT(Y$5)),0,1,TRUE)))*EXP(-$F$1*Y$5)*INDEX('3)tpx females'!DI$57:DI$107,MATCH($Q55,'3)tpx females'!$DE$57:$DE$107,0))</f>
        <v>3490.7867406243308</v>
      </c>
      <c r="Z55" s="32">
        <f ca="1">($J55*EXP(Z$5*($N55+0.5*($O55)^2))*_xlfn.NORM.DIST((LN(($L55*EXP($K55/100*Z$5)))-LN($J55)-$N55*Z$5)/($O55*SQRT(Z$5))-$O55*SQRT(Z$5),0,1,TRUE)+$L55*EXP($K55/100*Z$5)*(1-_xlfn.NORM.DIST((LN(($L55*EXP($K55/100*Z$5)))-LN($J55)-$N55*Z$5)/($O55*SQRT(Z$5)),0,1,TRUE)))*EXP(-$F$1*Z$5)*INDEX('3)tpx females'!DJ$57:DJ$107,MATCH($Q55,'3)tpx females'!$DE$57:$DE$107,0))</f>
        <v>3648.1711683633434</v>
      </c>
      <c r="AA55" s="32">
        <f ca="1">($J55*EXP(AA$5*($N55+0.5*($O55)^2))*_xlfn.NORM.DIST((LN(($L55*EXP($K55/100*AA$5)))-LN($J55)-$N55*AA$5)/($O55*SQRT(AA$5))-$O55*SQRT(AA$5),0,1,TRUE)+$L55*EXP($K55/100*AA$5)*(1-_xlfn.NORM.DIST((LN(($L55*EXP($K55/100*AA$5)))-LN($J55)-$N55*AA$5)/($O55*SQRT(AA$5)),0,1,TRUE)))*EXP(-$F$1*AA$5)*INDEX('3)tpx females'!DK$57:DK$107,MATCH($Q55,'3)tpx females'!$DE$57:$DE$107,0))</f>
        <v>4086.0602095052718</v>
      </c>
      <c r="AB55" s="32">
        <f ca="1">($J55*EXP(AB$5*($N55+0.5*($O55)^2))*_xlfn.NORM.DIST((LN(($L55*EXP($K55/100*AB$5)))-LN($J55)-$N55*AB$5)/($O55*SQRT(AB$5))-$O55*SQRT(AB$5),0,1,TRUE)+$L55*EXP($K55/100*AB$5)*(1-_xlfn.NORM.DIST((LN(($L55*EXP($K55/100*AB$5)))-LN($J55)-$N55*AB$5)/($O55*SQRT(AB$5)),0,1,TRUE)))*EXP(-$F$1*AB$5)*INDEX('3)tpx females'!DL$57:DL$107,MATCH($Q55,'3)tpx females'!$DE$57:$DE$107,0))</f>
        <v>4606.9425947055988</v>
      </c>
      <c r="AC55" s="32">
        <f ca="1">($J55*EXP(AC$5*($N55+0.5*($O55)^2))*_xlfn.NORM.DIST((LN(($L55*EXP($K55/100*AC$5)))-LN($J55)-$N55*AC$5)/($O55*SQRT(AC$5))-$O55*SQRT(AC$5),0,1,TRUE)+$L55*EXP($K55/100*AC$5)*(1-_xlfn.NORM.DIST((LN(($L55*EXP($K55/100*AC$5)))-LN($J55)-$N55*AC$5)/($O55*SQRT(AC$5)),0,1,TRUE)))*EXP(-$F$1*AC$5)*INDEX('3)tpx females'!DM$57:DM$107,MATCH($Q55,'3)tpx females'!$DE$57:$DE$107,0))</f>
        <v>4874.813434256871</v>
      </c>
      <c r="AD55" s="32">
        <f ca="1">($J55*EXP(AD$5*($N55+0.5*($O55)^2))*_xlfn.NORM.DIST((LN(($L55*EXP($K55/100*AD$5)))-LN($J55)-$N55*AD$5)/($O55*SQRT(AD$5))-$O55*SQRT(AD$5),0,1,TRUE)+$L55*EXP($K55/100*AD$5)*(1-_xlfn.NORM.DIST((LN(($L55*EXP($K55/100*AD$5)))-LN($J55)-$N55*AD$5)/($O55*SQRT(AD$5)),0,1,TRUE)))*EXP(-$F$1*AD$5)*INDEX('3)tpx females'!DN$57:DN$107,MATCH($Q55,'3)tpx females'!$DE$57:$DE$107,0))</f>
        <v>5231.8973168939092</v>
      </c>
      <c r="AE55" s="32">
        <f ca="1">($J55*EXP(AE$5*($N55+0.5*($O55)^2))*_xlfn.NORM.DIST((LN(($L55*EXP($K55/100*AE$5)))-LN($J55)-$N55*AE$5)/($O55*SQRT(AE$5))-$O55*SQRT(AE$5),0,1,TRUE)+$L55*EXP($K55/100*AE$5)*(1-_xlfn.NORM.DIST((LN(($L55*EXP($K55/100*AE$5)))-LN($J55)-$N55*AE$5)/($O55*SQRT(AE$5)),0,1,TRUE)))*EXP(-$F$1*AE$5)*INDEX('3)tpx females'!DO$57:DO$107,MATCH($Q55,'3)tpx females'!$DE$57:$DE$107,0))</f>
        <v>5798.7951205882309</v>
      </c>
      <c r="AF55" s="32">
        <f ca="1">($J55*EXP(AF$5*($N55+0.5*($O55)^2))*_xlfn.NORM.DIST((LN(($L55*EXP($K55/100*AF$5)))-LN($J55)-$N55*AF$5)/($O55*SQRT(AF$5))-$O55*SQRT(AF$5),0,1,TRUE)+$L55*EXP($K55/100*AF$5)*(1-_xlfn.NORM.DIST((LN(($L55*EXP($K55/100*AF$5)))-LN($J55)-$N55*AF$5)/($O55*SQRT(AF$5)),0,1,TRUE)))*EXP(-$F$1*AF$5)*INDEX('3)tpx females'!DP$57:DP$107,MATCH($Q55,'3)tpx females'!$DE$57:$DE$107,0))</f>
        <v>5938.3183312831043</v>
      </c>
      <c r="AG55" s="32">
        <f ca="1">($J55*EXP(AG$5*($N55+0.5*($O55)^2))*_xlfn.NORM.DIST((LN(($L55*EXP($K55/100*AG$5)))-LN($J55)-$N55*AG$5)/($O55*SQRT(AG$5))-$O55*SQRT(AG$5),0,1,TRUE)+$L55*EXP($K55/100*AG$5)*(1-_xlfn.NORM.DIST((LN(($L55*EXP($K55/100*AG$5)))-LN($J55)-$N55*AG$5)/($O55*SQRT(AG$5)),0,1,TRUE)))*EXP(-$F$1*AG$5)*INDEX('3)tpx females'!DQ$57:DQ$107,MATCH($Q55,'3)tpx females'!$DE$57:$DE$107,0))</f>
        <v>5726.4247454518754</v>
      </c>
      <c r="AH55" s="32">
        <f ca="1">($J55*EXP(AH$5*($N55+0.5*($O55)^2))*_xlfn.NORM.DIST((LN(($L55*EXP($K55/100*AH$5)))-LN($J55)-$N55*AH$5)/($O55*SQRT(AH$5))-$O55*SQRT(AH$5),0,1,TRUE)+$L55*EXP($K55/100*AH$5)*(1-_xlfn.NORM.DIST((LN(($L55*EXP($K55/100*AH$5)))-LN($J55)-$N55*AH$5)/($O55*SQRT(AH$5)),0,1,TRUE)))*EXP(-$F$1*AH$5)*INDEX('3)tpx females'!DR$57:DR$107,MATCH($Q55,'3)tpx females'!$DE$57:$DE$107,0))</f>
        <v>5529.2955164728746</v>
      </c>
      <c r="AI55" s="32">
        <f ca="1">($J55*EXP(AI$5*($N55+0.5*($O55)^2))*_xlfn.NORM.DIST((LN(($L55*EXP($K55/100*AI$5)))-LN($J55)-$N55*AI$5)/($O55*SQRT(AI$5))-$O55*SQRT(AI$5),0,1,TRUE)+$L55*EXP($K55/100*AI$5)*(1-_xlfn.NORM.DIST((LN(($L55*EXP($K55/100*AI$5)))-LN($J55)-$N55*AI$5)/($O55*SQRT(AI$5)),0,1,TRUE)))*EXP(-$F$1*AI$5)*INDEX('3)tpx females'!DS$57:DS$107,MATCH($Q55,'3)tpx females'!$DE$57:$DE$107,0))</f>
        <v>5333.0103214672172</v>
      </c>
      <c r="AJ55" s="32">
        <f ca="1">($J55*EXP(AJ$5*($N55+0.5*($O55)^2))*_xlfn.NORM.DIST((LN(($L55*EXP($K55/100*AJ$5)))-LN($J55)-$N55*AJ$5)/($O55*SQRT(AJ$5))-$O55*SQRT(AJ$5),0,1,TRUE)+$L55*EXP($K55/100*AJ$5)*(1-_xlfn.NORM.DIST((LN(($L55*EXP($K55/100*AJ$5)))-LN($J55)-$N55*AJ$5)/($O55*SQRT(AJ$5)),0,1,TRUE)))*EXP(-$F$1*AJ$5)*INDEX('3)tpx females'!DT$57:DT$107,MATCH($Q55,'3)tpx females'!$DE$57:$DE$107,0))</f>
        <v>5203.0950910476349</v>
      </c>
      <c r="AK55" s="32">
        <f ca="1">($J55*EXP(AK$5*($N55+0.5*($O55)^2))*_xlfn.NORM.DIST((LN(($L55*EXP($K55/100*AK$5)))-LN($J55)-$N55*AK$5)/($O55*SQRT(AK$5))-$O55*SQRT(AK$5),0,1,TRUE)+$L55*EXP($K55/100*AK$5)*(1-_xlfn.NORM.DIST((LN(($L55*EXP($K55/100*AK$5)))-LN($J55)-$N55*AK$5)/($O55*SQRT(AK$5)),0,1,TRUE)))*EXP(-$F$1*AK$5)*INDEX('3)tpx females'!DU$57:DU$107,MATCH($Q55,'3)tpx females'!$DE$57:$DE$107,0))</f>
        <v>4670.0797982344575</v>
      </c>
      <c r="AL55" s="32">
        <f ca="1">($J55*EXP(AL$5*($N55+0.5*($O55)^2))*_xlfn.NORM.DIST((LN(($L55*EXP($K55/100*AL$5)))-LN($J55)-$N55*AL$5)/($O55*SQRT(AL$5))-$O55*SQRT(AL$5),0,1,TRUE)+$L55*EXP($K55/100*AL$5)*(1-_xlfn.NORM.DIST((LN(($L55*EXP($K55/100*AL$5)))-LN($J55)-$N55*AL$5)/($O55*SQRT(AL$5)),0,1,TRUE)))*EXP(-$F$1*AL$5)*INDEX('3)tpx females'!DV$57:DV$107,MATCH($Q55,'3)tpx females'!$DE$57:$DE$107,0))</f>
        <v>4137.4443102011901</v>
      </c>
      <c r="AM55" s="32">
        <f ca="1">($J55*EXP(AM$5*($N55+0.5*($O55)^2))*_xlfn.NORM.DIST((LN(($L55*EXP($K55/100*AM$5)))-LN($J55)-$N55*AM$5)/($O55*SQRT(AM$5))-$O55*SQRT(AM$5),0,1,TRUE)+$L55*EXP($K55/100*AM$5)*(1-_xlfn.NORM.DIST((LN(($L55*EXP($K55/100*AM$5)))-LN($J55)-$N55*AM$5)/($O55*SQRT(AM$5)),0,1,TRUE)))*EXP(-$F$1*AM$5)*INDEX('3)tpx females'!DW$57:DW$107,MATCH($Q55,'3)tpx females'!$DE$57:$DE$107,0))</f>
        <v>3536.312910320335</v>
      </c>
      <c r="AN55" s="32">
        <f ca="1">($J55*EXP(AN$5*($N55+0.5*($O55)^2))*_xlfn.NORM.DIST((LN(($L55*EXP($K55/100*AN$5)))-LN($J55)-$N55*AN$5)/($O55*SQRT(AN$5))-$O55*SQRT(AN$5),0,1,TRUE)+$L55*EXP($K55/100*AN$5)*(1-_xlfn.NORM.DIST((LN(($L55*EXP($K55/100*AN$5)))-LN($J55)-$N55*AN$5)/($O55*SQRT(AN$5)),0,1,TRUE)))*EXP(-$F$1*AN$5)*INDEX('3)tpx females'!DX$57:DX$107,MATCH($Q55,'3)tpx females'!$DE$57:$DE$107,0))</f>
        <v>2902.9071850751834</v>
      </c>
      <c r="AO55" s="32">
        <f ca="1">($J55*EXP(AO$5*($N55+0.5*($O55)^2))*_xlfn.NORM.DIST((LN(($L55*EXP($K55/100*AO$5)))-LN($J55)-$N55*AO$5)/($O55*SQRT(AO$5))-$O55*SQRT(AO$5),0,1,TRUE)+$L55*EXP($K55/100*AO$5)*(1-_xlfn.NORM.DIST((LN(($L55*EXP($K55/100*AO$5)))-LN($J55)-$N55*AO$5)/($O55*SQRT(AO$5)),0,1,TRUE)))*EXP(-$F$1*AO$5)*INDEX('3)tpx females'!DY$57:DY$107,MATCH($Q55,'3)tpx females'!$DE$57:$DE$107,0))</f>
        <v>2285.4385717282125</v>
      </c>
      <c r="AP55" s="32">
        <f ca="1">($J55*EXP(AP$5*($N55+0.5*($O55)^2))*_xlfn.NORM.DIST((LN(($L55*EXP($K55/100*AP$5)))-LN($J55)-$N55*AP$5)/($O55*SQRT(AP$5))-$O55*SQRT(AP$5),0,1,TRUE)+$L55*EXP($K55/100*AP$5)*(1-_xlfn.NORM.DIST((LN(($L55*EXP($K55/100*AP$5)))-LN($J55)-$N55*AP$5)/($O55*SQRT(AP$5)),0,1,TRUE)))*EXP(-$F$1*AP$5)*INDEX('3)tpx females'!DZ$57:DZ$107,MATCH($Q55,'3)tpx females'!$DE$57:$DE$107,0))</f>
        <v>1726.9087439231973</v>
      </c>
      <c r="AQ55" s="32">
        <f ca="1">($J55*EXP(AQ$5*($N55+0.5*($O55)^2))*_xlfn.NORM.DIST((LN(($L55*EXP($K55/100*AQ$5)))-LN($J55)-$N55*AQ$5)/($O55*SQRT(AQ$5))-$O55*SQRT(AQ$5),0,1,TRUE)+$L55*EXP($K55/100*AQ$5)*(1-_xlfn.NORM.DIST((LN(($L55*EXP($K55/100*AQ$5)))-LN($J55)-$N55*AQ$5)/($O55*SQRT(AQ$5)),0,1,TRUE)))*EXP(-$F$1*AQ$5)*INDEX('3)tpx females'!EA$57:EA$107,MATCH($Q55,'3)tpx females'!$DE$57:$DE$107,0))</f>
        <v>1242.4641604283647</v>
      </c>
      <c r="AR55" s="32">
        <f ca="1">($J55*EXP(AR$5*($N55+0.5*($O55)^2))*_xlfn.NORM.DIST((LN(($L55*EXP($K55/100*AR$5)))-LN($J55)-$N55*AR$5)/($O55*SQRT(AR$5))-$O55*SQRT(AR$5),0,1,TRUE)+$L55*EXP($K55/100*AR$5)*(1-_xlfn.NORM.DIST((LN(($L55*EXP($K55/100*AR$5)))-LN($J55)-$N55*AR$5)/($O55*SQRT(AR$5)),0,1,TRUE)))*EXP(-$F$1*AR$5)*INDEX('3)tpx females'!EB$57:EB$107,MATCH($Q55,'3)tpx females'!$DE$57:$DE$107,0))</f>
        <v>849.59253511946986</v>
      </c>
      <c r="AS55" s="32">
        <f ca="1">($J55*EXP(AS$5*($N55+0.5*($O55)^2))*_xlfn.NORM.DIST((LN(($L55*EXP($K55/100*AS$5)))-LN($J55)-$N55*AS$5)/($O55*SQRT(AS$5))-$O55*SQRT(AS$5),0,1,TRUE)+$L55*EXP($K55/100*AS$5)*(1-_xlfn.NORM.DIST((LN(($L55*EXP($K55/100*AS$5)))-LN($J55)-$N55*AS$5)/($O55*SQRT(AS$5)),0,1,TRUE)))*EXP(-$F$1*AS$5)*INDEX('3)tpx females'!EC$57:EC$107,MATCH($Q55,'3)tpx females'!$DE$57:$DE$107,0))</f>
        <v>554.34732204807221</v>
      </c>
      <c r="AT55" s="32">
        <f ca="1">($J55*EXP(AT$5*($N55+0.5*($O55)^2))*_xlfn.NORM.DIST((LN(($L55*EXP($K55/100*AT$5)))-LN($J55)-$N55*AT$5)/($O55*SQRT(AT$5))-$O55*SQRT(AT$5),0,1,TRUE)+$L55*EXP($K55/100*AT$5)*(1-_xlfn.NORM.DIST((LN(($L55*EXP($K55/100*AT$5)))-LN($J55)-$N55*AT$5)/($O55*SQRT(AT$5)),0,1,TRUE)))*EXP(-$F$1*AT$5)*INDEX('3)tpx females'!ED$57:ED$107,MATCH($Q55,'3)tpx females'!$DE$57:$DE$107,0))</f>
        <v>343.6767976394209</v>
      </c>
      <c r="AU55" s="32">
        <f ca="1">($J55*EXP(AU$5*($N55+0.5*($O55)^2))*_xlfn.NORM.DIST((LN(($L55*EXP($K55/100*AU$5)))-LN($J55)-$N55*AU$5)/($O55*SQRT(AU$5))-$O55*SQRT(AU$5),0,1,TRUE)+$L55*EXP($K55/100*AU$5)*(1-_xlfn.NORM.DIST((LN(($L55*EXP($K55/100*AU$5)))-LN($J55)-$N55*AU$5)/($O55*SQRT(AU$5)),0,1,TRUE)))*EXP(-$F$1*AU$5)*INDEX('3)tpx females'!EE$57:EE$107,MATCH($Q55,'3)tpx females'!$DE$57:$DE$107,0))</f>
        <v>203.28261670885246</v>
      </c>
      <c r="AV55" s="32">
        <f ca="1">($J55*EXP(AV$5*($N55+0.5*($O55)^2))*_xlfn.NORM.DIST((LN(($L55*EXP($K55/100*AV$5)))-LN($J55)-$N55*AV$5)/($O55*SQRT(AV$5))-$O55*SQRT(AV$5),0,1,TRUE)+$L55*EXP($K55/100*AV$5)*(1-_xlfn.NORM.DIST((LN(($L55*EXP($K55/100*AV$5)))-LN($J55)-$N55*AV$5)/($O55*SQRT(AV$5)),0,1,TRUE)))*EXP(-$F$1*AV$5)*INDEX('3)tpx females'!EF$57:EF$107,MATCH($Q55,'3)tpx females'!$DE$57:$DE$107,0))</f>
        <v>110.79055529132843</v>
      </c>
      <c r="AW55" s="32">
        <f ca="1">($J55*EXP(AW$5*($N55+0.5*($O55)^2))*_xlfn.NORM.DIST((LN(($L55*EXP($K55/100*AW$5)))-LN($J55)-$N55*AW$5)/($O55*SQRT(AW$5))-$O55*SQRT(AW$5),0,1,TRUE)+$L55*EXP($K55/100*AW$5)*(1-_xlfn.NORM.DIST((LN(($L55*EXP($K55/100*AW$5)))-LN($J55)-$N55*AW$5)/($O55*SQRT(AW$5)),0,1,TRUE)))*EXP(-$F$1*AW$5)*INDEX('3)tpx females'!EG$57:EG$107,MATCH($Q55,'3)tpx females'!$DE$57:$DE$107,0))</f>
        <v>61.067011700262249</v>
      </c>
      <c r="AX55" s="32">
        <f ca="1">($J55*EXP(AX$5*($N55+0.5*($O55)^2))*_xlfn.NORM.DIST((LN(($L55*EXP($K55/100*AX$5)))-LN($J55)-$N55*AX$5)/($O55*SQRT(AX$5))-$O55*SQRT(AX$5),0,1,TRUE)+$L55*EXP($K55/100*AX$5)*(1-_xlfn.NORM.DIST((LN(($L55*EXP($K55/100*AX$5)))-LN($J55)-$N55*AX$5)/($O55*SQRT(AX$5)),0,1,TRUE)))*EXP(-$F$1*AX$5)*INDEX('3)tpx females'!EH$57:EH$107,MATCH($Q55,'3)tpx females'!$DE$57:$DE$107,0))</f>
        <v>34.234548544330174</v>
      </c>
      <c r="AY55" s="32">
        <f ca="1">($J55*EXP(AY$5*($N55+0.5*($O55)^2))*_xlfn.NORM.DIST((LN(($L55*EXP($K55/100*AY$5)))-LN($J55)-$N55*AY$5)/($O55*SQRT(AY$5))-$O55*SQRT(AY$5),0,1,TRUE)+$L55*EXP($K55/100*AY$5)*(1-_xlfn.NORM.DIST((LN(($L55*EXP($K55/100*AY$5)))-LN($J55)-$N55*AY$5)/($O55*SQRT(AY$5)),0,1,TRUE)))*EXP(-$F$1*AY$5)*INDEX('3)tpx females'!EI$57:EI$107,MATCH($Q55,'3)tpx females'!$DE$57:$DE$107,0))</f>
        <v>15.347889507994335</v>
      </c>
      <c r="AZ55" s="32">
        <f ca="1">($J55*EXP(AZ$5*($N55+0.5*($O55)^2))*_xlfn.NORM.DIST((LN(($L55*EXP($K55/100*AZ$5)))-LN($J55)-$N55*AZ$5)/($O55*SQRT(AZ$5))-$O55*SQRT(AZ$5),0,1,TRUE)+$L55*EXP($K55/100*AZ$5)*(1-_xlfn.NORM.DIST((LN(($L55*EXP($K55/100*AZ$5)))-LN($J55)-$N55*AZ$5)/($O55*SQRT(AZ$5)),0,1,TRUE)))*EXP(-$F$1*AZ$5)*INDEX('3)tpx females'!EJ$57:EJ$107,MATCH($Q55,'3)tpx females'!$DE$57:$DE$107,0))</f>
        <v>0</v>
      </c>
      <c r="BA55" s="32">
        <f ca="1">($J55*EXP(BA$5*($N55+0.5*($O55)^2))*_xlfn.NORM.DIST((LN(($L55*EXP($K55/100*BA$5)))-LN($J55)-$N55*BA$5)/($O55*SQRT(BA$5))-$O55*SQRT(BA$5),0,1,TRUE)+$L55*EXP($K55/100*BA$5)*(1-_xlfn.NORM.DIST((LN(($L55*EXP($K55/100*BA$5)))-LN($J55)-$N55*BA$5)/($O55*SQRT(BA$5)),0,1,TRUE)))*EXP(-$F$1*BA$5)*INDEX('3)tpx females'!EK$57:EK$107,MATCH($Q55,'3)tpx females'!$DE$57:$DE$107,0))</f>
        <v>0</v>
      </c>
      <c r="BB55" s="32">
        <f ca="1">($J55*EXP(BB$5*($N55+0.5*($O55)^2))*_xlfn.NORM.DIST((LN(($L55*EXP($K55/100*BB$5)))-LN($J55)-$N55*BB$5)/($O55*SQRT(BB$5))-$O55*SQRT(BB$5),0,1,TRUE)+$L55*EXP($K55/100*BB$5)*(1-_xlfn.NORM.DIST((LN(($L55*EXP($K55/100*BB$5)))-LN($J55)-$N55*BB$5)/($O55*SQRT(BB$5)),0,1,TRUE)))*EXP(-$F$1*BB$5)*INDEX('3)tpx females'!EL$57:EL$107,MATCH($Q55,'3)tpx females'!$DE$57:$DE$107,0))</f>
        <v>0</v>
      </c>
      <c r="BC55" s="32">
        <f ca="1">($J55*EXP(BC$5*($N55+0.5*($O55)^2))*_xlfn.NORM.DIST((LN(($L55*EXP($K55/100*BC$5)))-LN($J55)-$N55*BC$5)/($O55*SQRT(BC$5))-$O55*SQRT(BC$5),0,1,TRUE)+$L55*EXP($K55/100*BC$5)*(1-_xlfn.NORM.DIST((LN(($L55*EXP($K55/100*BC$5)))-LN($J55)-$N55*BC$5)/($O55*SQRT(BC$5)),0,1,TRUE)))*EXP(-$F$1*BC$5)*INDEX('3)tpx females'!EM$57:EM$107,MATCH($Q55,'3)tpx females'!$DE$57:$DE$107,0))</f>
        <v>0</v>
      </c>
      <c r="BD55" s="32">
        <f ca="1">($J55*EXP(BD$5*($N55+0.5*($O55)^2))*_xlfn.NORM.DIST((LN(($L55*EXP($K55/100*BD$5)))-LN($J55)-$N55*BD$5)/($O55*SQRT(BD$5))-$O55*SQRT(BD$5),0,1,TRUE)+$L55*EXP($K55/100*BD$5)*(1-_xlfn.NORM.DIST((LN(($L55*EXP($K55/100*BD$5)))-LN($J55)-$N55*BD$5)/($O55*SQRT(BD$5)),0,1,TRUE)))*EXP(-$F$1*BD$5)*INDEX('3)tpx females'!EN$57:EN$107,MATCH($Q55,'3)tpx females'!$DE$57:$DE$107,0))</f>
        <v>0</v>
      </c>
      <c r="BE55" s="32">
        <f ca="1">($J55*EXP(BE$5*($N55+0.5*($O55)^2))*_xlfn.NORM.DIST((LN(($L55*EXP($K55/100*BE$5)))-LN($J55)-$N55*BE$5)/($O55*SQRT(BE$5))-$O55*SQRT(BE$5),0,1,TRUE)+$L55*EXP($K55/100*BE$5)*(1-_xlfn.NORM.DIST((LN(($L55*EXP($K55/100*BE$5)))-LN($J55)-$N55*BE$5)/($O55*SQRT(BE$5)),0,1,TRUE)))*EXP(-$F$1*BE$5)*INDEX('3)tpx females'!EO$57:EO$107,MATCH($Q55,'3)tpx females'!$DE$57:$DE$107,0))</f>
        <v>0</v>
      </c>
      <c r="BF55" s="32">
        <f ca="1">($J55*EXP(BF$5*($N55+0.5*($O55)^2))*_xlfn.NORM.DIST((LN(($L55*EXP($K55/100*BF$5)))-LN($J55)-$N55*BF$5)/($O55*SQRT(BF$5))-$O55*SQRT(BF$5),0,1,TRUE)+$L55*EXP($K55/100*BF$5)*(1-_xlfn.NORM.DIST((LN(($L55*EXP($K55/100*BF$5)))-LN($J55)-$N55*BF$5)/($O55*SQRT(BF$5)),0,1,TRUE)))*EXP(-$F$1*BF$5)*INDEX('3)tpx females'!EP$57:EP$107,MATCH($Q55,'3)tpx females'!$DE$57:$DE$107,0))</f>
        <v>0</v>
      </c>
      <c r="BG55" s="32">
        <f ca="1">($J55*EXP(BG$5*($N55+0.5*($O55)^2))*_xlfn.NORM.DIST((LN(($L55*EXP($K55/100*BG$5)))-LN($J55)-$N55*BG$5)/($O55*SQRT(BG$5))-$O55*SQRT(BG$5),0,1,TRUE)+$L55*EXP($K55/100*BG$5)*(1-_xlfn.NORM.DIST((LN(($L55*EXP($K55/100*BG$5)))-LN($J55)-$N55*BG$5)/($O55*SQRT(BG$5)),0,1,TRUE)))*EXP(-$F$1*BG$5)*INDEX('3)tpx females'!EQ$57:EQ$107,MATCH($Q55,'3)tpx females'!$DE$57:$DE$107,0))</f>
        <v>0</v>
      </c>
      <c r="BH55" s="32">
        <f ca="1">($J55*EXP(BH$5*($N55+0.5*($O55)^2))*_xlfn.NORM.DIST((LN(($L55*EXP($K55/100*BH$5)))-LN($J55)-$N55*BH$5)/($O55*SQRT(BH$5))-$O55*SQRT(BH$5),0,1,TRUE)+$L55*EXP($K55/100*BH$5)*(1-_xlfn.NORM.DIST((LN(($L55*EXP($K55/100*BH$5)))-LN($J55)-$N55*BH$5)/($O55*SQRT(BH$5)),0,1,TRUE)))*EXP(-$F$1*BH$5)*INDEX('3)tpx females'!ER$57:ER$107,MATCH($Q55,'3)tpx females'!$DE$57:$DE$107,0))</f>
        <v>0</v>
      </c>
      <c r="BI55" s="32">
        <f ca="1">($J55*EXP(BI$5*($N55+0.5*($O55)^2))*_xlfn.NORM.DIST((LN(($L55*EXP($K55/100*BI$5)))-LN($J55)-$N55*BI$5)/($O55*SQRT(BI$5))-$O55*SQRT(BI$5),0,1,TRUE)+$L55*EXP($K55/100*BI$5)*(1-_xlfn.NORM.DIST((LN(($L55*EXP($K55/100*BI$5)))-LN($J55)-$N55*BI$5)/($O55*SQRT(BI$5)),0,1,TRUE)))*EXP(-$F$1*BI$5)*INDEX('3)tpx females'!ES$57:ES$107,MATCH($Q55,'3)tpx females'!$DE$57:$DE$107,0))</f>
        <v>0</v>
      </c>
      <c r="BJ55" s="32">
        <f ca="1">($J55*EXP(BJ$5*($N55+0.5*($O55)^2))*_xlfn.NORM.DIST((LN(($L55*EXP($K55/100*BJ$5)))-LN($J55)-$N55*BJ$5)/($O55*SQRT(BJ$5))-$O55*SQRT(BJ$5),0,1,TRUE)+$L55*EXP($K55/100*BJ$5)*(1-_xlfn.NORM.DIST((LN(($L55*EXP($K55/100*BJ$5)))-LN($J55)-$N55*BJ$5)/($O55*SQRT(BJ$5)),0,1,TRUE)))*EXP(-$F$1*BJ$5)*INDEX('3)tpx females'!ET$57:ET$107,MATCH($Q55,'3)tpx females'!$DE$57:$DE$107,0))</f>
        <v>0</v>
      </c>
      <c r="BK55" s="32">
        <f ca="1">($J55*EXP(BK$5*($N55+0.5*($O55)^2))*_xlfn.NORM.DIST((LN(($L55*EXP($K55/100*BK$5)))-LN($J55)-$N55*BK$5)/($O55*SQRT(BK$5))-$O55*SQRT(BK$5),0,1,TRUE)+$L55*EXP($K55/100*BK$5)*(1-_xlfn.NORM.DIST((LN(($L55*EXP($K55/100*BK$5)))-LN($J55)-$N55*BK$5)/($O55*SQRT(BK$5)),0,1,TRUE)))*EXP(-$F$1*BK$5)*INDEX('3)tpx females'!EU$57:EU$107,MATCH($Q55,'3)tpx females'!$DE$57:$DE$107,0))</f>
        <v>0</v>
      </c>
      <c r="BL55" s="32">
        <f ca="1">($J55*EXP(BL$5*($N55+0.5*($O55)^2))*_xlfn.NORM.DIST((LN(($L55*EXP($K55/100*BL$5)))-LN($J55)-$N55*BL$5)/($O55*SQRT(BL$5))-$O55*SQRT(BL$5),0,1,TRUE)+$L55*EXP($K55/100*BL$5)*(1-_xlfn.NORM.DIST((LN(($L55*EXP($K55/100*BL$5)))-LN($J55)-$N55*BL$5)/($O55*SQRT(BL$5)),0,1,TRUE)))*EXP(-$F$1*BL$5)*INDEX('3)tpx females'!EV$57:EV$107,MATCH($Q55,'3)tpx females'!$DE$57:$DE$107,0))</f>
        <v>0</v>
      </c>
      <c r="BM55" s="32">
        <f ca="1">($J55*EXP(BM$5*($N55+0.5*($O55)^2))*_xlfn.NORM.DIST((LN(($L55*EXP($K55/100*BM$5)))-LN($J55)-$N55*BM$5)/($O55*SQRT(BM$5))-$O55*SQRT(BM$5),0,1,TRUE)+$L55*EXP($K55/100*BM$5)*(1-_xlfn.NORM.DIST((LN(($L55*EXP($K55/100*BM$5)))-LN($J55)-$N55*BM$5)/($O55*SQRT(BM$5)),0,1,TRUE)))*EXP(-$F$1*BM$5)*INDEX('3)tpx females'!EW$57:EW$107,MATCH($Q55,'3)tpx females'!$DE$57:$DE$107,0))</f>
        <v>0</v>
      </c>
      <c r="BN55" s="32">
        <f ca="1">($J55*EXP(BN$5*($N55+0.5*($O55)^2))*_xlfn.NORM.DIST((LN(($L55*EXP($K55/100*BN$5)))-LN($J55)-$N55*BN$5)/($O55*SQRT(BN$5))-$O55*SQRT(BN$5),0,1,TRUE)+$L55*EXP($K55/100*BN$5)*(1-_xlfn.NORM.DIST((LN(($L55*EXP($K55/100*BN$5)))-LN($J55)-$N55*BN$5)/($O55*SQRT(BN$5)),0,1,TRUE)))*EXP(-$F$1*BN$5)*INDEX('3)tpx females'!EX$57:EX$107,MATCH($Q55,'3)tpx females'!$DE$57:$DE$107,0))</f>
        <v>0</v>
      </c>
      <c r="BO55" s="32">
        <f ca="1">($J55*EXP(BO$5*($N55+0.5*($O55)^2))*_xlfn.NORM.DIST((LN(($L55*EXP($K55/100*BO$5)))-LN($J55)-$N55*BO$5)/($O55*SQRT(BO$5))-$O55*SQRT(BO$5),0,1,TRUE)+$L55*EXP($K55/100*BO$5)*(1-_xlfn.NORM.DIST((LN(($L55*EXP($K55/100*BO$5)))-LN($J55)-$N55*BO$5)/($O55*SQRT(BO$5)),0,1,TRUE)))*EXP(-$F$1*BO$5)*INDEX('3)tpx females'!EY$57:EY$107,MATCH($Q55,'3)tpx females'!$DE$57:$DE$107,0))</f>
        <v>0</v>
      </c>
      <c r="BP55" s="32">
        <f ca="1">($J55*EXP(BP$5*($N55+0.5*($O55)^2))*_xlfn.NORM.DIST((LN(($L55*EXP($K55/100*BP$5)))-LN($J55)-$N55*BP$5)/($O55*SQRT(BP$5))-$O55*SQRT(BP$5),0,1,TRUE)+$L55*EXP($K55/100*BP$5)*(1-_xlfn.NORM.DIST((LN(($L55*EXP($K55/100*BP$5)))-LN($J55)-$N55*BP$5)/($O55*SQRT(BP$5)),0,1,TRUE)))*EXP(-$F$1*BP$5)*INDEX('3)tpx females'!EZ$57:EZ$107,MATCH($Q55,'3)tpx females'!$DE$57:$DE$107,0))</f>
        <v>0</v>
      </c>
      <c r="BQ55" s="32">
        <f ca="1">($J55*EXP(BQ$5*($N55+0.5*($O55)^2))*_xlfn.NORM.DIST((LN(($L55*EXP($K55/100*BQ$5)))-LN($J55)-$N55*BQ$5)/($O55*SQRT(BQ$5))-$O55*SQRT(BQ$5),0,1,TRUE)+$L55*EXP($K55/100*BQ$5)*(1-_xlfn.NORM.DIST((LN(($L55*EXP($K55/100*BQ$5)))-LN($J55)-$N55*BQ$5)/($O55*SQRT(BQ$5)),0,1,TRUE)))*EXP(-$F$1*BQ$5)*INDEX('3)tpx females'!FA$57:FA$107,MATCH($Q55,'3)tpx females'!$DE$57:$DE$107,0))</f>
        <v>0</v>
      </c>
      <c r="BR55" s="32">
        <f ca="1">($J55*EXP(BR$5*($N55+0.5*($O55)^2))*_xlfn.NORM.DIST((LN(($L55*EXP($K55/100*BR$5)))-LN($J55)-$N55*BR$5)/($O55*SQRT(BR$5))-$O55*SQRT(BR$5),0,1,TRUE)+$L55*EXP($K55/100*BR$5)*(1-_xlfn.NORM.DIST((LN(($L55*EXP($K55/100*BR$5)))-LN($J55)-$N55*BR$5)/($O55*SQRT(BR$5)),0,1,TRUE)))*EXP(-$F$1*BR$5)*INDEX('3)tpx females'!FB$57:FB$107,MATCH($Q55,'3)tpx females'!$DE$57:$DE$107,0))</f>
        <v>0</v>
      </c>
      <c r="BS55" s="32">
        <f ca="1">($J55*EXP(BS$5*($N55+0.5*($O55)^2))*_xlfn.NORM.DIST((LN(($L55*EXP($K55/100*BS$5)))-LN($J55)-$N55*BS$5)/($O55*SQRT(BS$5))-$O55*SQRT(BS$5),0,1,TRUE)+$L55*EXP($K55/100*BS$5)*(1-_xlfn.NORM.DIST((LN(($L55*EXP($K55/100*BS$5)))-LN($J55)-$N55*BS$5)/($O55*SQRT(BS$5)),0,1,TRUE)))*EXP(-$F$1*BS$5)*INDEX('3)tpx females'!FC$57:FC$107,MATCH($Q55,'3)tpx females'!$DE$57:$DE$107,0))</f>
        <v>0</v>
      </c>
      <c r="BT55" s="32">
        <f ca="1">($J55*EXP(BT$5*($N55+0.5*($O55)^2))*_xlfn.NORM.DIST((LN(($L55*EXP($K55/100*BT$5)))-LN($J55)-$N55*BT$5)/($O55*SQRT(BT$5))-$O55*SQRT(BT$5),0,1,TRUE)+$L55*EXP($K55/100*BT$5)*(1-_xlfn.NORM.DIST((LN(($L55*EXP($K55/100*BT$5)))-LN($J55)-$N55*BT$5)/($O55*SQRT(BT$5)),0,1,TRUE)))*EXP(-$F$1*BT$5)*INDEX('3)tpx females'!FD$57:FD$107,MATCH($Q55,'3)tpx females'!$DE$57:$DE$107,0))</f>
        <v>0</v>
      </c>
    </row>
    <row r="56" spans="2:72" x14ac:dyDescent="0.25">
      <c r="B56" s="32" t="s">
        <v>16</v>
      </c>
      <c r="C56" s="32" t="s">
        <v>14</v>
      </c>
      <c r="D56" s="49">
        <v>14386</v>
      </c>
      <c r="E56" s="32" t="s">
        <v>13</v>
      </c>
      <c r="F56" s="32" t="s">
        <v>17</v>
      </c>
      <c r="G56" s="49" t="s">
        <v>17</v>
      </c>
      <c r="H56" s="32" t="s">
        <v>17</v>
      </c>
      <c r="I56" s="32" t="s">
        <v>20</v>
      </c>
      <c r="J56" s="32">
        <v>430945</v>
      </c>
      <c r="K56" s="32">
        <v>9.1</v>
      </c>
      <c r="L56" s="32">
        <f>'3) 2016 cases'!M56*EXP('3) 2016 cases'!L56/100)</f>
        <v>173873.9545847814</v>
      </c>
      <c r="M56" s="32"/>
      <c r="N56" s="32">
        <f>INDEX('2b)Working'!$I$61:$P$61,MATCH($I56,'2b)Working'!$I$60:$P$60,0))</f>
        <v>7.4552232955274328E-2</v>
      </c>
      <c r="O56" s="32">
        <f>INDEX('2b)Working'!$I$62:$P$62,MATCH($I56,'2b)Working'!$I$60:$P$60,0))</f>
        <v>6.4868498859960141E-2</v>
      </c>
      <c r="P56" s="32"/>
      <c r="Q56" s="32">
        <f t="shared" si="3"/>
        <v>78</v>
      </c>
      <c r="U56" s="32">
        <f t="shared" ca="1" si="2"/>
        <v>225743.9023095023</v>
      </c>
      <c r="W56" s="32">
        <f ca="1">($J56*EXP(W$5*($N56+0.5*($O56)^2))*_xlfn.NORM.DIST((LN(($L56*EXP($K56/100*W$5)))-LN($J56)-$N56*W$5)/($O56*SQRT(W$5))-$O56*SQRT(W$5),0,1,TRUE)+$L56*EXP($K56/100*W$5)*(1-_xlfn.NORM.DIST((LN(($L56*EXP($K56/100*W$5)))-LN($J56)-$N56*W$5)/($O56*SQRT(W$5)),0,1,TRUE)))*EXP(-$F$1*W$5)*INDEX('3)tpx females'!DG$57:DG$107,MATCH($Q56,'3)tpx females'!$DE$57:$DE$107,0))</f>
        <v>4030.3513867854726</v>
      </c>
      <c r="X56" s="32">
        <f ca="1">($J56*EXP(X$5*($N56+0.5*($O56)^2))*_xlfn.NORM.DIST((LN(($L56*EXP($K56/100*X$5)))-LN($J56)-$N56*X$5)/($O56*SQRT(X$5))-$O56*SQRT(X$5),0,1,TRUE)+$L56*EXP($K56/100*X$5)*(1-_xlfn.NORM.DIST((LN(($L56*EXP($K56/100*X$5)))-LN($J56)-$N56*X$5)/($O56*SQRT(X$5)),0,1,TRUE)))*EXP(-$F$1*X$5)*INDEX('3)tpx females'!DH$57:DH$107,MATCH($Q56,'3)tpx females'!$DE$57:$DE$107,0))</f>
        <v>4390.6005590837922</v>
      </c>
      <c r="Y56" s="32">
        <f ca="1">($J56*EXP(Y$5*($N56+0.5*($O56)^2))*_xlfn.NORM.DIST((LN(($L56*EXP($K56/100*Y$5)))-LN($J56)-$N56*Y$5)/($O56*SQRT(Y$5))-$O56*SQRT(Y$5),0,1,TRUE)+$L56*EXP($K56/100*Y$5)*(1-_xlfn.NORM.DIST((LN(($L56*EXP($K56/100*Y$5)))-LN($J56)-$N56*Y$5)/($O56*SQRT(Y$5)),0,1,TRUE)))*EXP(-$F$1*Y$5)*INDEX('3)tpx females'!DI$57:DI$107,MATCH($Q56,'3)tpx females'!$DE$57:$DE$107,0))</f>
        <v>5257.5163771369598</v>
      </c>
      <c r="Z56" s="32">
        <f ca="1">($J56*EXP(Z$5*($N56+0.5*($O56)^2))*_xlfn.NORM.DIST((LN(($L56*EXP($K56/100*Z$5)))-LN($J56)-$N56*Z$5)/($O56*SQRT(Z$5))-$O56*SQRT(Z$5),0,1,TRUE)+$L56*EXP($K56/100*Z$5)*(1-_xlfn.NORM.DIST((LN(($L56*EXP($K56/100*Z$5)))-LN($J56)-$N56*Z$5)/($O56*SQRT(Z$5)),0,1,TRUE)))*EXP(-$F$1*Z$5)*INDEX('3)tpx females'!DJ$57:DJ$107,MATCH($Q56,'3)tpx females'!$DE$57:$DE$107,0))</f>
        <v>5816.1184727884274</v>
      </c>
      <c r="AA56" s="32">
        <f ca="1">($J56*EXP(AA$5*($N56+0.5*($O56)^2))*_xlfn.NORM.DIST((LN(($L56*EXP($K56/100*AA$5)))-LN($J56)-$N56*AA$5)/($O56*SQRT(AA$5))-$O56*SQRT(AA$5),0,1,TRUE)+$L56*EXP($K56/100*AA$5)*(1-_xlfn.NORM.DIST((LN(($L56*EXP($K56/100*AA$5)))-LN($J56)-$N56*AA$5)/($O56*SQRT(AA$5)),0,1,TRUE)))*EXP(-$F$1*AA$5)*INDEX('3)tpx females'!DK$57:DK$107,MATCH($Q56,'3)tpx females'!$DE$57:$DE$107,0))</f>
        <v>6813.7070353887239</v>
      </c>
      <c r="AB56" s="32">
        <f ca="1">($J56*EXP(AB$5*($N56+0.5*($O56)^2))*_xlfn.NORM.DIST((LN(($L56*EXP($K56/100*AB$5)))-LN($J56)-$N56*AB$5)/($O56*SQRT(AB$5))-$O56*SQRT(AB$5),0,1,TRUE)+$L56*EXP($K56/100*AB$5)*(1-_xlfn.NORM.DIST((LN(($L56*EXP($K56/100*AB$5)))-LN($J56)-$N56*AB$5)/($O56*SQRT(AB$5)),0,1,TRUE)))*EXP(-$F$1*AB$5)*INDEX('3)tpx females'!DL$57:DL$107,MATCH($Q56,'3)tpx females'!$DE$57:$DE$107,0))</f>
        <v>7638.1789538574112</v>
      </c>
      <c r="AC56" s="32">
        <f ca="1">($J56*EXP(AC$5*($N56+0.5*($O56)^2))*_xlfn.NORM.DIST((LN(($L56*EXP($K56/100*AC$5)))-LN($J56)-$N56*AC$5)/($O56*SQRT(AC$5))-$O56*SQRT(AC$5),0,1,TRUE)+$L56*EXP($K56/100*AC$5)*(1-_xlfn.NORM.DIST((LN(($L56*EXP($K56/100*AC$5)))-LN($J56)-$N56*AC$5)/($O56*SQRT(AC$5)),0,1,TRUE)))*EXP(-$F$1*AC$5)*INDEX('3)tpx females'!DM$57:DM$107,MATCH($Q56,'3)tpx females'!$DE$57:$DE$107,0))</f>
        <v>8070.0920646238001</v>
      </c>
      <c r="AD56" s="32">
        <f ca="1">($J56*EXP(AD$5*($N56+0.5*($O56)^2))*_xlfn.NORM.DIST((LN(($L56*EXP($K56/100*AD$5)))-LN($J56)-$N56*AD$5)/($O56*SQRT(AD$5))-$O56*SQRT(AD$5),0,1,TRUE)+$L56*EXP($K56/100*AD$5)*(1-_xlfn.NORM.DIST((LN(($L56*EXP($K56/100*AD$5)))-LN($J56)-$N56*AD$5)/($O56*SQRT(AD$5)),0,1,TRUE)))*EXP(-$F$1*AD$5)*INDEX('3)tpx females'!DN$57:DN$107,MATCH($Q56,'3)tpx females'!$DE$57:$DE$107,0))</f>
        <v>9141.6367280461982</v>
      </c>
      <c r="AE56" s="32">
        <f ca="1">($J56*EXP(AE$5*($N56+0.5*($O56)^2))*_xlfn.NORM.DIST((LN(($L56*EXP($K56/100*AE$5)))-LN($J56)-$N56*AE$5)/($O56*SQRT(AE$5))-$O56*SQRT(AE$5),0,1,TRUE)+$L56*EXP($K56/100*AE$5)*(1-_xlfn.NORM.DIST((LN(($L56*EXP($K56/100*AE$5)))-LN($J56)-$N56*AE$5)/($O56*SQRT(AE$5)),0,1,TRUE)))*EXP(-$F$1*AE$5)*INDEX('3)tpx females'!DO$57:DO$107,MATCH($Q56,'3)tpx females'!$DE$57:$DE$107,0))</f>
        <v>10476.393485894752</v>
      </c>
      <c r="AF56" s="32">
        <f ca="1">($J56*EXP(AF$5*($N56+0.5*($O56)^2))*_xlfn.NORM.DIST((LN(($L56*EXP($K56/100*AF$5)))-LN($J56)-$N56*AF$5)/($O56*SQRT(AF$5))-$O56*SQRT(AF$5),0,1,TRUE)+$L56*EXP($K56/100*AF$5)*(1-_xlfn.NORM.DIST((LN(($L56*EXP($K56/100*AF$5)))-LN($J56)-$N56*AF$5)/($O56*SQRT(AF$5)),0,1,TRUE)))*EXP(-$F$1*AF$5)*INDEX('3)tpx females'!DP$57:DP$107,MATCH($Q56,'3)tpx females'!$DE$57:$DE$107,0))</f>
        <v>11201.381850960526</v>
      </c>
      <c r="AG56" s="32">
        <f ca="1">($J56*EXP(AG$5*($N56+0.5*($O56)^2))*_xlfn.NORM.DIST((LN(($L56*EXP($K56/100*AG$5)))-LN($J56)-$N56*AG$5)/($O56*SQRT(AG$5))-$O56*SQRT(AG$5),0,1,TRUE)+$L56*EXP($K56/100*AG$5)*(1-_xlfn.NORM.DIST((LN(($L56*EXP($K56/100*AG$5)))-LN($J56)-$N56*AG$5)/($O56*SQRT(AG$5)),0,1,TRUE)))*EXP(-$F$1*AG$5)*INDEX('3)tpx females'!DQ$57:DQ$107,MATCH($Q56,'3)tpx females'!$DE$57:$DE$107,0))</f>
        <v>12182.267812365169</v>
      </c>
      <c r="AH56" s="32">
        <f ca="1">($J56*EXP(AH$5*($N56+0.5*($O56)^2))*_xlfn.NORM.DIST((LN(($L56*EXP($K56/100*AH$5)))-LN($J56)-$N56*AH$5)/($O56*SQRT(AH$5))-$O56*SQRT(AH$5),0,1,TRUE)+$L56*EXP($K56/100*AH$5)*(1-_xlfn.NORM.DIST((LN(($L56*EXP($K56/100*AH$5)))-LN($J56)-$N56*AH$5)/($O56*SQRT(AH$5)),0,1,TRUE)))*EXP(-$F$1*AH$5)*INDEX('3)tpx females'!DR$57:DR$107,MATCH($Q56,'3)tpx females'!$DE$57:$DE$107,0))</f>
        <v>13717.076637762406</v>
      </c>
      <c r="AI56" s="32">
        <f ca="1">($J56*EXP(AI$5*($N56+0.5*($O56)^2))*_xlfn.NORM.DIST((LN(($L56*EXP($K56/100*AI$5)))-LN($J56)-$N56*AI$5)/($O56*SQRT(AI$5))-$O56*SQRT(AI$5),0,1,TRUE)+$L56*EXP($K56/100*AI$5)*(1-_xlfn.NORM.DIST((LN(($L56*EXP($K56/100*AI$5)))-LN($J56)-$N56*AI$5)/($O56*SQRT(AI$5)),0,1,TRUE)))*EXP(-$F$1*AI$5)*INDEX('3)tpx females'!DS$57:DS$107,MATCH($Q56,'3)tpx females'!$DE$57:$DE$107,0))</f>
        <v>14221.526863856621</v>
      </c>
      <c r="AJ56" s="32">
        <f ca="1">($J56*EXP(AJ$5*($N56+0.5*($O56)^2))*_xlfn.NORM.DIST((LN(($L56*EXP($K56/100*AJ$5)))-LN($J56)-$N56*AJ$5)/($O56*SQRT(AJ$5))-$O56*SQRT(AJ$5),0,1,TRUE)+$L56*EXP($K56/100*AJ$5)*(1-_xlfn.NORM.DIST((LN(($L56*EXP($K56/100*AJ$5)))-LN($J56)-$N56*AJ$5)/($O56*SQRT(AJ$5)),0,1,TRUE)))*EXP(-$F$1*AJ$5)*INDEX('3)tpx females'!DT$57:DT$107,MATCH($Q56,'3)tpx females'!$DE$57:$DE$107,0))</f>
        <v>13866.181504901811</v>
      </c>
      <c r="AK56" s="32">
        <f ca="1">($J56*EXP(AK$5*($N56+0.5*($O56)^2))*_xlfn.NORM.DIST((LN(($L56*EXP($K56/100*AK$5)))-LN($J56)-$N56*AK$5)/($O56*SQRT(AK$5))-$O56*SQRT(AK$5),0,1,TRUE)+$L56*EXP($K56/100*AK$5)*(1-_xlfn.NORM.DIST((LN(($L56*EXP($K56/100*AK$5)))-LN($J56)-$N56*AK$5)/($O56*SQRT(AK$5)),0,1,TRUE)))*EXP(-$F$1*AK$5)*INDEX('3)tpx females'!DU$57:DU$107,MATCH($Q56,'3)tpx females'!$DE$57:$DE$107,0))</f>
        <v>13543.693937632452</v>
      </c>
      <c r="AL56" s="32">
        <f ca="1">($J56*EXP(AL$5*($N56+0.5*($O56)^2))*_xlfn.NORM.DIST((LN(($L56*EXP($K56/100*AL$5)))-LN($J56)-$N56*AL$5)/($O56*SQRT(AL$5))-$O56*SQRT(AL$5),0,1,TRUE)+$L56*EXP($K56/100*AL$5)*(1-_xlfn.NORM.DIST((LN(($L56*EXP($K56/100*AL$5)))-LN($J56)-$N56*AL$5)/($O56*SQRT(AL$5)),0,1,TRUE)))*EXP(-$F$1*AL$5)*INDEX('3)tpx females'!DV$57:DV$107,MATCH($Q56,'3)tpx females'!$DE$57:$DE$107,0))</f>
        <v>13219.097267873785</v>
      </c>
      <c r="AM56" s="32">
        <f ca="1">($J56*EXP(AM$5*($N56+0.5*($O56)^2))*_xlfn.NORM.DIST((LN(($L56*EXP($K56/100*AM$5)))-LN($J56)-$N56*AM$5)/($O56*SQRT(AM$5))-$O56*SQRT(AM$5),0,1,TRUE)+$L56*EXP($K56/100*AM$5)*(1-_xlfn.NORM.DIST((LN(($L56*EXP($K56/100*AM$5)))-LN($J56)-$N56*AM$5)/($O56*SQRT(AM$5)),0,1,TRUE)))*EXP(-$F$1*AM$5)*INDEX('3)tpx females'!DW$57:DW$107,MATCH($Q56,'3)tpx females'!$DE$57:$DE$107,0))</f>
        <v>13061.73483174449</v>
      </c>
      <c r="AN56" s="32">
        <f ca="1">($J56*EXP(AN$5*($N56+0.5*($O56)^2))*_xlfn.NORM.DIST((LN(($L56*EXP($K56/100*AN$5)))-LN($J56)-$N56*AN$5)/($O56*SQRT(AN$5))-$O56*SQRT(AN$5),0,1,TRUE)+$L56*EXP($K56/100*AN$5)*(1-_xlfn.NORM.DIST((LN(($L56*EXP($K56/100*AN$5)))-LN($J56)-$N56*AN$5)/($O56*SQRT(AN$5)),0,1,TRUE)))*EXP(-$F$1*AN$5)*INDEX('3)tpx females'!DX$57:DX$107,MATCH($Q56,'3)tpx females'!$DE$57:$DE$107,0))</f>
        <v>11851.216627407086</v>
      </c>
      <c r="AO56" s="32">
        <f ca="1">($J56*EXP(AO$5*($N56+0.5*($O56)^2))*_xlfn.NORM.DIST((LN(($L56*EXP($K56/100*AO$5)))-LN($J56)-$N56*AO$5)/($O56*SQRT(AO$5))-$O56*SQRT(AO$5),0,1,TRUE)+$L56*EXP($K56/100*AO$5)*(1-_xlfn.NORM.DIST((LN(($L56*EXP($K56/100*AO$5)))-LN($J56)-$N56*AO$5)/($O56*SQRT(AO$5)),0,1,TRUE)))*EXP(-$F$1*AO$5)*INDEX('3)tpx females'!DY$57:DY$107,MATCH($Q56,'3)tpx females'!$DE$57:$DE$107,0))</f>
        <v>10615.058892273908</v>
      </c>
      <c r="AP56" s="32">
        <f ca="1">($J56*EXP(AP$5*($N56+0.5*($O56)^2))*_xlfn.NORM.DIST((LN(($L56*EXP($K56/100*AP$5)))-LN($J56)-$N56*AP$5)/($O56*SQRT(AP$5))-$O56*SQRT(AP$5),0,1,TRUE)+$L56*EXP($K56/100*AP$5)*(1-_xlfn.NORM.DIST((LN(($L56*EXP($K56/100*AP$5)))-LN($J56)-$N56*AP$5)/($O56*SQRT(AP$5)),0,1,TRUE)))*EXP(-$F$1*AP$5)*INDEX('3)tpx females'!DZ$57:DZ$107,MATCH($Q56,'3)tpx females'!$DE$57:$DE$107,0))</f>
        <v>9167.270053464481</v>
      </c>
      <c r="AQ56" s="32">
        <f ca="1">($J56*EXP(AQ$5*($N56+0.5*($O56)^2))*_xlfn.NORM.DIST((LN(($L56*EXP($K56/100*AQ$5)))-LN($J56)-$N56*AQ$5)/($O56*SQRT(AQ$5))-$O56*SQRT(AQ$5),0,1,TRUE)+$L56*EXP($K56/100*AQ$5)*(1-_xlfn.NORM.DIST((LN(($L56*EXP($K56/100*AQ$5)))-LN($J56)-$N56*AQ$5)/($O56*SQRT(AQ$5)),0,1,TRUE)))*EXP(-$F$1*AQ$5)*INDEX('3)tpx females'!EA$57:EA$107,MATCH($Q56,'3)tpx females'!$DE$57:$DE$107,0))</f>
        <v>7598.0777657039789</v>
      </c>
      <c r="AR56" s="32">
        <f ca="1">($J56*EXP(AR$5*($N56+0.5*($O56)^2))*_xlfn.NORM.DIST((LN(($L56*EXP($K56/100*AR$5)))-LN($J56)-$N56*AR$5)/($O56*SQRT(AR$5))-$O56*SQRT(AR$5),0,1,TRUE)+$L56*EXP($K56/100*AR$5)*(1-_xlfn.NORM.DIST((LN(($L56*EXP($K56/100*AR$5)))-LN($J56)-$N56*AR$5)/($O56*SQRT(AR$5)),0,1,TRUE)))*EXP(-$F$1*AR$5)*INDEX('3)tpx females'!EB$57:EB$107,MATCH($Q56,'3)tpx females'!$DE$57:$DE$107,0))</f>
        <v>6035.480921092194</v>
      </c>
      <c r="AS56" s="32">
        <f ca="1">($J56*EXP(AS$5*($N56+0.5*($O56)^2))*_xlfn.NORM.DIST((LN(($L56*EXP($K56/100*AS$5)))-LN($J56)-$N56*AS$5)/($O56*SQRT(AS$5))-$O56*SQRT(AS$5),0,1,TRUE)+$L56*EXP($K56/100*AS$5)*(1-_xlfn.NORM.DIST((LN(($L56*EXP($K56/100*AS$5)))-LN($J56)-$N56*AS$5)/($O56*SQRT(AS$5)),0,1,TRUE)))*EXP(-$F$1*AS$5)*INDEX('3)tpx females'!EC$57:EC$107,MATCH($Q56,'3)tpx females'!$DE$57:$DE$107,0))</f>
        <v>4598.6733408944219</v>
      </c>
      <c r="AT56" s="32">
        <f ca="1">($J56*EXP(AT$5*($N56+0.5*($O56)^2))*_xlfn.NORM.DIST((LN(($L56*EXP($K56/100*AT$5)))-LN($J56)-$N56*AT$5)/($O56*SQRT(AT$5))-$O56*SQRT(AT$5),0,1,TRUE)+$L56*EXP($K56/100*AT$5)*(1-_xlfn.NORM.DIST((LN(($L56*EXP($K56/100*AT$5)))-LN($J56)-$N56*AT$5)/($O56*SQRT(AT$5)),0,1,TRUE)))*EXP(-$F$1*AT$5)*INDEX('3)tpx females'!ED$57:ED$107,MATCH($Q56,'3)tpx females'!$DE$57:$DE$107,0))</f>
        <v>3333.4778840624972</v>
      </c>
      <c r="AU56" s="32">
        <f ca="1">($J56*EXP(AU$5*($N56+0.5*($O56)^2))*_xlfn.NORM.DIST((LN(($L56*EXP($K56/100*AU$5)))-LN($J56)-$N56*AU$5)/($O56*SQRT(AU$5))-$O56*SQRT(AU$5),0,1,TRUE)+$L56*EXP($K56/100*AU$5)*(1-_xlfn.NORM.DIST((LN(($L56*EXP($K56/100*AU$5)))-LN($J56)-$N56*AU$5)/($O56*SQRT(AU$5)),0,1,TRUE)))*EXP(-$F$1*AU$5)*INDEX('3)tpx females'!EE$57:EE$107,MATCH($Q56,'3)tpx females'!$DE$57:$DE$107,0))</f>
        <v>2292.8013211492589</v>
      </c>
      <c r="AV56" s="32">
        <f ca="1">($J56*EXP(AV$5*($N56+0.5*($O56)^2))*_xlfn.NORM.DIST((LN(($L56*EXP($K56/100*AV$5)))-LN($J56)-$N56*AV$5)/($O56*SQRT(AV$5))-$O56*SQRT(AV$5),0,1,TRUE)+$L56*EXP($K56/100*AV$5)*(1-_xlfn.NORM.DIST((LN(($L56*EXP($K56/100*AV$5)))-LN($J56)-$N56*AV$5)/($O56*SQRT(AV$5)),0,1,TRUE)))*EXP(-$F$1*AV$5)*INDEX('3)tpx females'!EF$57:EF$107,MATCH($Q56,'3)tpx females'!$DE$57:$DE$107,0))</f>
        <v>1504.447900019989</v>
      </c>
      <c r="AW56" s="32">
        <f ca="1">($J56*EXP(AW$5*($N56+0.5*($O56)^2))*_xlfn.NORM.DIST((LN(($L56*EXP($K56/100*AW$5)))-LN($J56)-$N56*AW$5)/($O56*SQRT(AW$5))-$O56*SQRT(AW$5),0,1,TRUE)+$L56*EXP($K56/100*AW$5)*(1-_xlfn.NORM.DIST((LN(($L56*EXP($K56/100*AW$5)))-LN($J56)-$N56*AW$5)/($O56*SQRT(AW$5)),0,1,TRUE)))*EXP(-$F$1*AW$5)*INDEX('3)tpx females'!EG$57:EG$107,MATCH($Q56,'3)tpx females'!$DE$57:$DE$107,0))</f>
        <v>936.4394755664581</v>
      </c>
      <c r="AX56" s="32">
        <f ca="1">($J56*EXP(AX$5*($N56+0.5*($O56)^2))*_xlfn.NORM.DIST((LN(($L56*EXP($K56/100*AX$5)))-LN($J56)-$N56*AX$5)/($O56*SQRT(AX$5))-$O56*SQRT(AX$5),0,1,TRUE)+$L56*EXP($K56/100*AX$5)*(1-_xlfn.NORM.DIST((LN(($L56*EXP($K56/100*AX$5)))-LN($J56)-$N56*AX$5)/($O56*SQRT(AX$5)),0,1,TRUE)))*EXP(-$F$1*AX$5)*INDEX('3)tpx females'!EH$57:EH$107,MATCH($Q56,'3)tpx females'!$DE$57:$DE$107,0))</f>
        <v>556.1155516321752</v>
      </c>
      <c r="AY56" s="32">
        <f ca="1">($J56*EXP(AY$5*($N56+0.5*($O56)^2))*_xlfn.NORM.DIST((LN(($L56*EXP($K56/100*AY$5)))-LN($J56)-$N56*AY$5)/($O56*SQRT(AY$5))-$O56*SQRT(AY$5),0,1,TRUE)+$L56*EXP($K56/100*AY$5)*(1-_xlfn.NORM.DIST((LN(($L56*EXP($K56/100*AY$5)))-LN($J56)-$N56*AY$5)/($O56*SQRT(AY$5)),0,1,TRUE)))*EXP(-$F$1*AY$5)*INDEX('3)tpx females'!EI$57:EI$107,MATCH($Q56,'3)tpx females'!$DE$57:$DE$107,0))</f>
        <v>303.1264837599818</v>
      </c>
      <c r="AZ56" s="32">
        <f ca="1">($J56*EXP(AZ$5*($N56+0.5*($O56)^2))*_xlfn.NORM.DIST((LN(($L56*EXP($K56/100*AZ$5)))-LN($J56)-$N56*AZ$5)/($O56*SQRT(AZ$5))-$O56*SQRT(AZ$5),0,1,TRUE)+$L56*EXP($K56/100*AZ$5)*(1-_xlfn.NORM.DIST((LN(($L56*EXP($K56/100*AZ$5)))-LN($J56)-$N56*AZ$5)/($O56*SQRT(AZ$5)),0,1,TRUE)))*EXP(-$F$1*AZ$5)*INDEX('3)tpx females'!EJ$57:EJ$107,MATCH($Q56,'3)tpx females'!$DE$57:$DE$107,0))</f>
        <v>167.54621302856668</v>
      </c>
      <c r="BA56" s="32">
        <f ca="1">($J56*EXP(BA$5*($N56+0.5*($O56)^2))*_xlfn.NORM.DIST((LN(($L56*EXP($K56/100*BA$5)))-LN($J56)-$N56*BA$5)/($O56*SQRT(BA$5))-$O56*SQRT(BA$5),0,1,TRUE)+$L56*EXP($K56/100*BA$5)*(1-_xlfn.NORM.DIST((LN(($L56*EXP($K56/100*BA$5)))-LN($J56)-$N56*BA$5)/($O56*SQRT(BA$5)),0,1,TRUE)))*EXP(-$F$1*BA$5)*INDEX('3)tpx females'!EK$57:EK$107,MATCH($Q56,'3)tpx females'!$DE$57:$DE$107,0))</f>
        <v>94.618772151447658</v>
      </c>
      <c r="BB56" s="32">
        <f ca="1">($J56*EXP(BB$5*($N56+0.5*($O56)^2))*_xlfn.NORM.DIST((LN(($L56*EXP($K56/100*BB$5)))-LN($J56)-$N56*BB$5)/($O56*SQRT(BB$5))-$O56*SQRT(BB$5),0,1,TRUE)+$L56*EXP($K56/100*BB$5)*(1-_xlfn.NORM.DIST((LN(($L56*EXP($K56/100*BB$5)))-LN($J56)-$N56*BB$5)/($O56*SQRT(BB$5)),0,1,TRUE)))*EXP(-$F$1*BB$5)*INDEX('3)tpx females'!EL$57:EL$107,MATCH($Q56,'3)tpx females'!$DE$57:$DE$107,0))</f>
        <v>41.995336593006478</v>
      </c>
      <c r="BC56" s="32">
        <f ca="1">($J56*EXP(BC$5*($N56+0.5*($O56)^2))*_xlfn.NORM.DIST((LN(($L56*EXP($K56/100*BC$5)))-LN($J56)-$N56*BC$5)/($O56*SQRT(BC$5))-$O56*SQRT(BC$5),0,1,TRUE)+$L56*EXP($K56/100*BC$5)*(1-_xlfn.NORM.DIST((LN(($L56*EXP($K56/100*BC$5)))-LN($J56)-$N56*BC$5)/($O56*SQRT(BC$5)),0,1,TRUE)))*EXP(-$F$1*BC$5)*INDEX('3)tpx females'!EM$57:EM$107,MATCH($Q56,'3)tpx females'!$DE$57:$DE$107,0))</f>
        <v>0</v>
      </c>
      <c r="BD56" s="32">
        <f ca="1">($J56*EXP(BD$5*($N56+0.5*($O56)^2))*_xlfn.NORM.DIST((LN(($L56*EXP($K56/100*BD$5)))-LN($J56)-$N56*BD$5)/($O56*SQRT(BD$5))-$O56*SQRT(BD$5),0,1,TRUE)+$L56*EXP($K56/100*BD$5)*(1-_xlfn.NORM.DIST((LN(($L56*EXP($K56/100*BD$5)))-LN($J56)-$N56*BD$5)/($O56*SQRT(BD$5)),0,1,TRUE)))*EXP(-$F$1*BD$5)*INDEX('3)tpx females'!EN$57:EN$107,MATCH($Q56,'3)tpx females'!$DE$57:$DE$107,0))</f>
        <v>0</v>
      </c>
      <c r="BE56" s="32">
        <f ca="1">($J56*EXP(BE$5*($N56+0.5*($O56)^2))*_xlfn.NORM.DIST((LN(($L56*EXP($K56/100*BE$5)))-LN($J56)-$N56*BE$5)/($O56*SQRT(BE$5))-$O56*SQRT(BE$5),0,1,TRUE)+$L56*EXP($K56/100*BE$5)*(1-_xlfn.NORM.DIST((LN(($L56*EXP($K56/100*BE$5)))-LN($J56)-$N56*BE$5)/($O56*SQRT(BE$5)),0,1,TRUE)))*EXP(-$F$1*BE$5)*INDEX('3)tpx females'!EO$57:EO$107,MATCH($Q56,'3)tpx females'!$DE$57:$DE$107,0))</f>
        <v>0</v>
      </c>
      <c r="BF56" s="32">
        <f ca="1">($J56*EXP(BF$5*($N56+0.5*($O56)^2))*_xlfn.NORM.DIST((LN(($L56*EXP($K56/100*BF$5)))-LN($J56)-$N56*BF$5)/($O56*SQRT(BF$5))-$O56*SQRT(BF$5),0,1,TRUE)+$L56*EXP($K56/100*BF$5)*(1-_xlfn.NORM.DIST((LN(($L56*EXP($K56/100*BF$5)))-LN($J56)-$N56*BF$5)/($O56*SQRT(BF$5)),0,1,TRUE)))*EXP(-$F$1*BF$5)*INDEX('3)tpx females'!EP$57:EP$107,MATCH($Q56,'3)tpx females'!$DE$57:$DE$107,0))</f>
        <v>0</v>
      </c>
      <c r="BG56" s="32">
        <f ca="1">($J56*EXP(BG$5*($N56+0.5*($O56)^2))*_xlfn.NORM.DIST((LN(($L56*EXP($K56/100*BG$5)))-LN($J56)-$N56*BG$5)/($O56*SQRT(BG$5))-$O56*SQRT(BG$5),0,1,TRUE)+$L56*EXP($K56/100*BG$5)*(1-_xlfn.NORM.DIST((LN(($L56*EXP($K56/100*BG$5)))-LN($J56)-$N56*BG$5)/($O56*SQRT(BG$5)),0,1,TRUE)))*EXP(-$F$1*BG$5)*INDEX('3)tpx females'!EQ$57:EQ$107,MATCH($Q56,'3)tpx females'!$DE$57:$DE$107,0))</f>
        <v>0</v>
      </c>
      <c r="BH56" s="32">
        <f ca="1">($J56*EXP(BH$5*($N56+0.5*($O56)^2))*_xlfn.NORM.DIST((LN(($L56*EXP($K56/100*BH$5)))-LN($J56)-$N56*BH$5)/($O56*SQRT(BH$5))-$O56*SQRT(BH$5),0,1,TRUE)+$L56*EXP($K56/100*BH$5)*(1-_xlfn.NORM.DIST((LN(($L56*EXP($K56/100*BH$5)))-LN($J56)-$N56*BH$5)/($O56*SQRT(BH$5)),0,1,TRUE)))*EXP(-$F$1*BH$5)*INDEX('3)tpx females'!ER$57:ER$107,MATCH($Q56,'3)tpx females'!$DE$57:$DE$107,0))</f>
        <v>0</v>
      </c>
      <c r="BI56" s="32">
        <f ca="1">($J56*EXP(BI$5*($N56+0.5*($O56)^2))*_xlfn.NORM.DIST((LN(($L56*EXP($K56/100*BI$5)))-LN($J56)-$N56*BI$5)/($O56*SQRT(BI$5))-$O56*SQRT(BI$5),0,1,TRUE)+$L56*EXP($K56/100*BI$5)*(1-_xlfn.NORM.DIST((LN(($L56*EXP($K56/100*BI$5)))-LN($J56)-$N56*BI$5)/($O56*SQRT(BI$5)),0,1,TRUE)))*EXP(-$F$1*BI$5)*INDEX('3)tpx females'!ES$57:ES$107,MATCH($Q56,'3)tpx females'!$DE$57:$DE$107,0))</f>
        <v>0</v>
      </c>
      <c r="BJ56" s="32">
        <f ca="1">($J56*EXP(BJ$5*($N56+0.5*($O56)^2))*_xlfn.NORM.DIST((LN(($L56*EXP($K56/100*BJ$5)))-LN($J56)-$N56*BJ$5)/($O56*SQRT(BJ$5))-$O56*SQRT(BJ$5),0,1,TRUE)+$L56*EXP($K56/100*BJ$5)*(1-_xlfn.NORM.DIST((LN(($L56*EXP($K56/100*BJ$5)))-LN($J56)-$N56*BJ$5)/($O56*SQRT(BJ$5)),0,1,TRUE)))*EXP(-$F$1*BJ$5)*INDEX('3)tpx females'!ET$57:ET$107,MATCH($Q56,'3)tpx females'!$DE$57:$DE$107,0))</f>
        <v>0</v>
      </c>
      <c r="BK56" s="32">
        <f ca="1">($J56*EXP(BK$5*($N56+0.5*($O56)^2))*_xlfn.NORM.DIST((LN(($L56*EXP($K56/100*BK$5)))-LN($J56)-$N56*BK$5)/($O56*SQRT(BK$5))-$O56*SQRT(BK$5),0,1,TRUE)+$L56*EXP($K56/100*BK$5)*(1-_xlfn.NORM.DIST((LN(($L56*EXP($K56/100*BK$5)))-LN($J56)-$N56*BK$5)/($O56*SQRT(BK$5)),0,1,TRUE)))*EXP(-$F$1*BK$5)*INDEX('3)tpx females'!EU$57:EU$107,MATCH($Q56,'3)tpx females'!$DE$57:$DE$107,0))</f>
        <v>0</v>
      </c>
      <c r="BL56" s="32">
        <f ca="1">($J56*EXP(BL$5*($N56+0.5*($O56)^2))*_xlfn.NORM.DIST((LN(($L56*EXP($K56/100*BL$5)))-LN($J56)-$N56*BL$5)/($O56*SQRT(BL$5))-$O56*SQRT(BL$5),0,1,TRUE)+$L56*EXP($K56/100*BL$5)*(1-_xlfn.NORM.DIST((LN(($L56*EXP($K56/100*BL$5)))-LN($J56)-$N56*BL$5)/($O56*SQRT(BL$5)),0,1,TRUE)))*EXP(-$F$1*BL$5)*INDEX('3)tpx females'!EV$57:EV$107,MATCH($Q56,'3)tpx females'!$DE$57:$DE$107,0))</f>
        <v>0</v>
      </c>
      <c r="BM56" s="32">
        <f ca="1">($J56*EXP(BM$5*($N56+0.5*($O56)^2))*_xlfn.NORM.DIST((LN(($L56*EXP($K56/100*BM$5)))-LN($J56)-$N56*BM$5)/($O56*SQRT(BM$5))-$O56*SQRT(BM$5),0,1,TRUE)+$L56*EXP($K56/100*BM$5)*(1-_xlfn.NORM.DIST((LN(($L56*EXP($K56/100*BM$5)))-LN($J56)-$N56*BM$5)/($O56*SQRT(BM$5)),0,1,TRUE)))*EXP(-$F$1*BM$5)*INDEX('3)tpx females'!EW$57:EW$107,MATCH($Q56,'3)tpx females'!$DE$57:$DE$107,0))</f>
        <v>0</v>
      </c>
      <c r="BN56" s="32">
        <f ca="1">($J56*EXP(BN$5*($N56+0.5*($O56)^2))*_xlfn.NORM.DIST((LN(($L56*EXP($K56/100*BN$5)))-LN($J56)-$N56*BN$5)/($O56*SQRT(BN$5))-$O56*SQRT(BN$5),0,1,TRUE)+$L56*EXP($K56/100*BN$5)*(1-_xlfn.NORM.DIST((LN(($L56*EXP($K56/100*BN$5)))-LN($J56)-$N56*BN$5)/($O56*SQRT(BN$5)),0,1,TRUE)))*EXP(-$F$1*BN$5)*INDEX('3)tpx females'!EX$57:EX$107,MATCH($Q56,'3)tpx females'!$DE$57:$DE$107,0))</f>
        <v>0</v>
      </c>
      <c r="BO56" s="32">
        <f ca="1">($J56*EXP(BO$5*($N56+0.5*($O56)^2))*_xlfn.NORM.DIST((LN(($L56*EXP($K56/100*BO$5)))-LN($J56)-$N56*BO$5)/($O56*SQRT(BO$5))-$O56*SQRT(BO$5),0,1,TRUE)+$L56*EXP($K56/100*BO$5)*(1-_xlfn.NORM.DIST((LN(($L56*EXP($K56/100*BO$5)))-LN($J56)-$N56*BO$5)/($O56*SQRT(BO$5)),0,1,TRUE)))*EXP(-$F$1*BO$5)*INDEX('3)tpx females'!EY$57:EY$107,MATCH($Q56,'3)tpx females'!$DE$57:$DE$107,0))</f>
        <v>0</v>
      </c>
      <c r="BP56" s="32">
        <f ca="1">($J56*EXP(BP$5*($N56+0.5*($O56)^2))*_xlfn.NORM.DIST((LN(($L56*EXP($K56/100*BP$5)))-LN($J56)-$N56*BP$5)/($O56*SQRT(BP$5))-$O56*SQRT(BP$5),0,1,TRUE)+$L56*EXP($K56/100*BP$5)*(1-_xlfn.NORM.DIST((LN(($L56*EXP($K56/100*BP$5)))-LN($J56)-$N56*BP$5)/($O56*SQRT(BP$5)),0,1,TRUE)))*EXP(-$F$1*BP$5)*INDEX('3)tpx females'!EZ$57:EZ$107,MATCH($Q56,'3)tpx females'!$DE$57:$DE$107,0))</f>
        <v>0</v>
      </c>
      <c r="BQ56" s="32">
        <f ca="1">($J56*EXP(BQ$5*($N56+0.5*($O56)^2))*_xlfn.NORM.DIST((LN(($L56*EXP($K56/100*BQ$5)))-LN($J56)-$N56*BQ$5)/($O56*SQRT(BQ$5))-$O56*SQRT(BQ$5),0,1,TRUE)+$L56*EXP($K56/100*BQ$5)*(1-_xlfn.NORM.DIST((LN(($L56*EXP($K56/100*BQ$5)))-LN($J56)-$N56*BQ$5)/($O56*SQRT(BQ$5)),0,1,TRUE)))*EXP(-$F$1*BQ$5)*INDEX('3)tpx females'!FA$57:FA$107,MATCH($Q56,'3)tpx females'!$DE$57:$DE$107,0))</f>
        <v>0</v>
      </c>
      <c r="BR56" s="32">
        <f ca="1">($J56*EXP(BR$5*($N56+0.5*($O56)^2))*_xlfn.NORM.DIST((LN(($L56*EXP($K56/100*BR$5)))-LN($J56)-$N56*BR$5)/($O56*SQRT(BR$5))-$O56*SQRT(BR$5),0,1,TRUE)+$L56*EXP($K56/100*BR$5)*(1-_xlfn.NORM.DIST((LN(($L56*EXP($K56/100*BR$5)))-LN($J56)-$N56*BR$5)/($O56*SQRT(BR$5)),0,1,TRUE)))*EXP(-$F$1*BR$5)*INDEX('3)tpx females'!FB$57:FB$107,MATCH($Q56,'3)tpx females'!$DE$57:$DE$107,0))</f>
        <v>0</v>
      </c>
      <c r="BS56" s="32">
        <f ca="1">($J56*EXP(BS$5*($N56+0.5*($O56)^2))*_xlfn.NORM.DIST((LN(($L56*EXP($K56/100*BS$5)))-LN($J56)-$N56*BS$5)/($O56*SQRT(BS$5))-$O56*SQRT(BS$5),0,1,TRUE)+$L56*EXP($K56/100*BS$5)*(1-_xlfn.NORM.DIST((LN(($L56*EXP($K56/100*BS$5)))-LN($J56)-$N56*BS$5)/($O56*SQRT(BS$5)),0,1,TRUE)))*EXP(-$F$1*BS$5)*INDEX('3)tpx females'!FC$57:FC$107,MATCH($Q56,'3)tpx females'!$DE$57:$DE$107,0))</f>
        <v>0</v>
      </c>
      <c r="BT56" s="32">
        <f ca="1">($J56*EXP(BT$5*($N56+0.5*($O56)^2))*_xlfn.NORM.DIST((LN(($L56*EXP($K56/100*BT$5)))-LN($J56)-$N56*BT$5)/($O56*SQRT(BT$5))-$O56*SQRT(BT$5),0,1,TRUE)+$L56*EXP($K56/100*BT$5)*(1-_xlfn.NORM.DIST((LN(($L56*EXP($K56/100*BT$5)))-LN($J56)-$N56*BT$5)/($O56*SQRT(BT$5)),0,1,TRUE)))*EXP(-$F$1*BT$5)*INDEX('3)tpx females'!FD$57:FD$107,MATCH($Q56,'3)tpx females'!$DE$57:$DE$107,0))</f>
        <v>0</v>
      </c>
    </row>
    <row r="57" spans="2:72" x14ac:dyDescent="0.25">
      <c r="B57" s="32" t="s">
        <v>16</v>
      </c>
      <c r="C57" s="32" t="s">
        <v>14</v>
      </c>
      <c r="D57" s="49">
        <v>13763</v>
      </c>
      <c r="E57" s="32" t="s">
        <v>13</v>
      </c>
      <c r="F57" s="32" t="s">
        <v>17</v>
      </c>
      <c r="G57" s="49" t="s">
        <v>17</v>
      </c>
      <c r="H57" s="32" t="s">
        <v>17</v>
      </c>
      <c r="I57" s="32" t="s">
        <v>24</v>
      </c>
      <c r="J57" s="32">
        <v>313585</v>
      </c>
      <c r="K57" s="32">
        <v>6.3</v>
      </c>
      <c r="L57" s="32">
        <f>'3) 2016 cases'!M57*EXP('3) 2016 cases'!L57/100)</f>
        <v>121761.32344879746</v>
      </c>
      <c r="M57" s="32"/>
      <c r="N57" s="32">
        <f>INDEX('2b)Working'!$I$61:$P$61,MATCH($I57,'2b)Working'!$I$60:$P$60,0))</f>
        <v>7.2302392103851601E-2</v>
      </c>
      <c r="O57" s="32">
        <f>INDEX('2b)Working'!$I$62:$P$62,MATCH($I57,'2b)Working'!$I$60:$P$60,0))</f>
        <v>5.5424966377019061E-2</v>
      </c>
      <c r="P57" s="32"/>
      <c r="Q57" s="32">
        <f t="shared" si="3"/>
        <v>80</v>
      </c>
      <c r="U57" s="32">
        <f t="shared" ca="1" si="2"/>
        <v>113148.06540063099</v>
      </c>
      <c r="W57" s="32">
        <f ca="1">($J57*EXP(W$5*($N57+0.5*($O57)^2))*_xlfn.NORM.DIST((LN(($L57*EXP($K57/100*W$5)))-LN($J57)-$N57*W$5)/($O57*SQRT(W$5))-$O57*SQRT(W$5),0,1,TRUE)+$L57*EXP($K57/100*W$5)*(1-_xlfn.NORM.DIST((LN(($L57*EXP($K57/100*W$5)))-LN($J57)-$N57*W$5)/($O57*SQRT(W$5)),0,1,TRUE)))*EXP(-$F$1*W$5)*INDEX('3)tpx females'!DG$57:DG$107,MATCH($Q57,'3)tpx females'!$DE$57:$DE$107,0))</f>
        <v>3752.7275363087147</v>
      </c>
      <c r="X57" s="32">
        <f ca="1">($J57*EXP(X$5*($N57+0.5*($O57)^2))*_xlfn.NORM.DIST((LN(($L57*EXP($K57/100*X$5)))-LN($J57)-$N57*X$5)/($O57*SQRT(X$5))-$O57*SQRT(X$5),0,1,TRUE)+$L57*EXP($K57/100*X$5)*(1-_xlfn.NORM.DIST((LN(($L57*EXP($K57/100*X$5)))-LN($J57)-$N57*X$5)/($O57*SQRT(X$5)),0,1,TRUE)))*EXP(-$F$1*X$5)*INDEX('3)tpx females'!DH$57:DH$107,MATCH($Q57,'3)tpx females'!$DE$57:$DE$107,0))</f>
        <v>4003.6351317293029</v>
      </c>
      <c r="Y57" s="32">
        <f ca="1">($J57*EXP(Y$5*($N57+0.5*($O57)^2))*_xlfn.NORM.DIST((LN(($L57*EXP($K57/100*Y$5)))-LN($J57)-$N57*Y$5)/($O57*SQRT(Y$5))-$O57*SQRT(Y$5),0,1,TRUE)+$L57*EXP($K57/100*Y$5)*(1-_xlfn.NORM.DIST((LN(($L57*EXP($K57/100*Y$5)))-LN($J57)-$N57*Y$5)/($O57*SQRT(Y$5)),0,1,TRUE)))*EXP(-$F$1*Y$5)*INDEX('3)tpx females'!DI$57:DI$107,MATCH($Q57,'3)tpx females'!$DE$57:$DE$107,0))</f>
        <v>4562.6253001733503</v>
      </c>
      <c r="Z57" s="32">
        <f ca="1">($J57*EXP(Z$5*($N57+0.5*($O57)^2))*_xlfn.NORM.DIST((LN(($L57*EXP($K57/100*Z$5)))-LN($J57)-$N57*Z$5)/($O57*SQRT(Z$5))-$O57*SQRT(Z$5),0,1,TRUE)+$L57*EXP($K57/100*Z$5)*(1-_xlfn.NORM.DIST((LN(($L57*EXP($K57/100*Z$5)))-LN($J57)-$N57*Z$5)/($O57*SQRT(Z$5)),0,1,TRUE)))*EXP(-$F$1*Z$5)*INDEX('3)tpx females'!DJ$57:DJ$107,MATCH($Q57,'3)tpx females'!$DE$57:$DE$107,0))</f>
        <v>4971.9301972620897</v>
      </c>
      <c r="AA57" s="32">
        <f ca="1">($J57*EXP(AA$5*($N57+0.5*($O57)^2))*_xlfn.NORM.DIST((LN(($L57*EXP($K57/100*AA$5)))-LN($J57)-$N57*AA$5)/($O57*SQRT(AA$5))-$O57*SQRT(AA$5),0,1,TRUE)+$L57*EXP($K57/100*AA$5)*(1-_xlfn.NORM.DIST((LN(($L57*EXP($K57/100*AA$5)))-LN($J57)-$N57*AA$5)/($O57*SQRT(AA$5)),0,1,TRUE)))*EXP(-$F$1*AA$5)*INDEX('3)tpx females'!DK$57:DK$107,MATCH($Q57,'3)tpx females'!$DE$57:$DE$107,0))</f>
        <v>5099.8681353790298</v>
      </c>
      <c r="AB57" s="32">
        <f ca="1">($J57*EXP(AB$5*($N57+0.5*($O57)^2))*_xlfn.NORM.DIST((LN(($L57*EXP($K57/100*AB$5)))-LN($J57)-$N57*AB$5)/($O57*SQRT(AB$5))-$O57*SQRT(AB$5),0,1,TRUE)+$L57*EXP($K57/100*AB$5)*(1-_xlfn.NORM.DIST((LN(($L57*EXP($K57/100*AB$5)))-LN($J57)-$N57*AB$5)/($O57*SQRT(AB$5)),0,1,TRUE)))*EXP(-$F$1*AB$5)*INDEX('3)tpx females'!DL$57:DL$107,MATCH($Q57,'3)tpx females'!$DE$57:$DE$107,0))</f>
        <v>5606.9980643191293</v>
      </c>
      <c r="AC57" s="32">
        <f ca="1">($J57*EXP(AC$5*($N57+0.5*($O57)^2))*_xlfn.NORM.DIST((LN(($L57*EXP($K57/100*AC$5)))-LN($J57)-$N57*AC$5)/($O57*SQRT(AC$5))-$O57*SQRT(AC$5),0,1,TRUE)+$L57*EXP($K57/100*AC$5)*(1-_xlfn.NORM.DIST((LN(($L57*EXP($K57/100*AC$5)))-LN($J57)-$N57*AC$5)/($O57*SQRT(AC$5)),0,1,TRUE)))*EXP(-$F$1*AC$5)*INDEX('3)tpx females'!DM$57:DM$107,MATCH($Q57,'3)tpx females'!$DE$57:$DE$107,0))</f>
        <v>6215.8645199724424</v>
      </c>
      <c r="AD57" s="32">
        <f ca="1">($J57*EXP(AD$5*($N57+0.5*($O57)^2))*_xlfn.NORM.DIST((LN(($L57*EXP($K57/100*AD$5)))-LN($J57)-$N57*AD$5)/($O57*SQRT(AD$5))-$O57*SQRT(AD$5),0,1,TRUE)+$L57*EXP($K57/100*AD$5)*(1-_xlfn.NORM.DIST((LN(($L57*EXP($K57/100*AD$5)))-LN($J57)-$N57*AD$5)/($O57*SQRT(AD$5)),0,1,TRUE)))*EXP(-$F$1*AD$5)*INDEX('3)tpx females'!DN$57:DN$107,MATCH($Q57,'3)tpx females'!$DE$57:$DE$107,0))</f>
        <v>6454.3849811658883</v>
      </c>
      <c r="AE57" s="32">
        <f ca="1">($J57*EXP(AE$5*($N57+0.5*($O57)^2))*_xlfn.NORM.DIST((LN(($L57*EXP($K57/100*AE$5)))-LN($J57)-$N57*AE$5)/($O57*SQRT(AE$5))-$O57*SQRT(AE$5),0,1,TRUE)+$L57*EXP($K57/100*AE$5)*(1-_xlfn.NORM.DIST((LN(($L57*EXP($K57/100*AE$5)))-LN($J57)-$N57*AE$5)/($O57*SQRT(AE$5)),0,1,TRUE)))*EXP(-$F$1*AE$5)*INDEX('3)tpx females'!DO$57:DO$107,MATCH($Q57,'3)tpx females'!$DE$57:$DE$107,0))</f>
        <v>6804.2229225715246</v>
      </c>
      <c r="AF57" s="32">
        <f ca="1">($J57*EXP(AF$5*($N57+0.5*($O57)^2))*_xlfn.NORM.DIST((LN(($L57*EXP($K57/100*AF$5)))-LN($J57)-$N57*AF$5)/($O57*SQRT(AF$5))-$O57*SQRT(AF$5),0,1,TRUE)+$L57*EXP($K57/100*AF$5)*(1-_xlfn.NORM.DIST((LN(($L57*EXP($K57/100*AF$5)))-LN($J57)-$N57*AF$5)/($O57*SQRT(AF$5)),0,1,TRUE)))*EXP(-$F$1*AF$5)*INDEX('3)tpx females'!DP$57:DP$107,MATCH($Q57,'3)tpx females'!$DE$57:$DE$107,0))</f>
        <v>7413.9066516289913</v>
      </c>
      <c r="AG57" s="32">
        <f ca="1">($J57*EXP(AG$5*($N57+0.5*($O57)^2))*_xlfn.NORM.DIST((LN(($L57*EXP($K57/100*AG$5)))-LN($J57)-$N57*AG$5)/($O57*SQRT(AG$5))-$O57*SQRT(AG$5),0,1,TRUE)+$L57*EXP($K57/100*AG$5)*(1-_xlfn.NORM.DIST((LN(($L57*EXP($K57/100*AG$5)))-LN($J57)-$N57*AG$5)/($O57*SQRT(AG$5)),0,1,TRUE)))*EXP(-$F$1*AG$5)*INDEX('3)tpx females'!DQ$57:DQ$107,MATCH($Q57,'3)tpx females'!$DE$57:$DE$107,0))</f>
        <v>7455.3218240593187</v>
      </c>
      <c r="AH57" s="32">
        <f ca="1">($J57*EXP(AH$5*($N57+0.5*($O57)^2))*_xlfn.NORM.DIST((LN(($L57*EXP($K57/100*AH$5)))-LN($J57)-$N57*AH$5)/($O57*SQRT(AH$5))-$O57*SQRT(AH$5),0,1,TRUE)+$L57*EXP($K57/100*AH$5)*(1-_xlfn.NORM.DIST((LN(($L57*EXP($K57/100*AH$5)))-LN($J57)-$N57*AH$5)/($O57*SQRT(AH$5)),0,1,TRUE)))*EXP(-$F$1*AH$5)*INDEX('3)tpx females'!DR$57:DR$107,MATCH($Q57,'3)tpx females'!$DE$57:$DE$107,0))</f>
        <v>7056.585344200108</v>
      </c>
      <c r="AI57" s="32">
        <f ca="1">($J57*EXP(AI$5*($N57+0.5*($O57)^2))*_xlfn.NORM.DIST((LN(($L57*EXP($K57/100*AI$5)))-LN($J57)-$N57*AI$5)/($O57*SQRT(AI$5))-$O57*SQRT(AI$5),0,1,TRUE)+$L57*EXP($K57/100*AI$5)*(1-_xlfn.NORM.DIST((LN(($L57*EXP($K57/100*AI$5)))-LN($J57)-$N57*AI$5)/($O57*SQRT(AI$5)),0,1,TRUE)))*EXP(-$F$1*AI$5)*INDEX('3)tpx females'!DS$57:DS$107,MATCH($Q57,'3)tpx females'!$DE$57:$DE$107,0))</f>
        <v>6689.0228973290859</v>
      </c>
      <c r="AJ57" s="32">
        <f ca="1">($J57*EXP(AJ$5*($N57+0.5*($O57)^2))*_xlfn.NORM.DIST((LN(($L57*EXP($K57/100*AJ$5)))-LN($J57)-$N57*AJ$5)/($O57*SQRT(AJ$5))-$O57*SQRT(AJ$5),0,1,TRUE)+$L57*EXP($K57/100*AJ$5)*(1-_xlfn.NORM.DIST((LN(($L57*EXP($K57/100*AJ$5)))-LN($J57)-$N57*AJ$5)/($O57*SQRT(AJ$5)),0,1,TRUE)))*EXP(-$F$1*AJ$5)*INDEX('3)tpx females'!DT$57:DT$107,MATCH($Q57,'3)tpx females'!$DE$57:$DE$107,0))</f>
        <v>6334.4824293158881</v>
      </c>
      <c r="AK57" s="32">
        <f ca="1">($J57*EXP(AK$5*($N57+0.5*($O57)^2))*_xlfn.NORM.DIST((LN(($L57*EXP($K57/100*AK$5)))-LN($J57)-$N57*AK$5)/($O57*SQRT(AK$5))-$O57*SQRT(AK$5),0,1,TRUE)+$L57*EXP($K57/100*AK$5)*(1-_xlfn.NORM.DIST((LN(($L57*EXP($K57/100*AK$5)))-LN($J57)-$N57*AK$5)/($O57*SQRT(AK$5)),0,1,TRUE)))*EXP(-$F$1*AK$5)*INDEX('3)tpx females'!DU$57:DU$107,MATCH($Q57,'3)tpx females'!$DE$57:$DE$107,0))</f>
        <v>6069.7726326795309</v>
      </c>
      <c r="AL57" s="32">
        <f ca="1">($J57*EXP(AL$5*($N57+0.5*($O57)^2))*_xlfn.NORM.DIST((LN(($L57*EXP($K57/100*AL$5)))-LN($J57)-$N57*AL$5)/($O57*SQRT(AL$5))-$O57*SQRT(AL$5),0,1,TRUE)+$L57*EXP($K57/100*AL$5)*(1-_xlfn.NORM.DIST((LN(($L57*EXP($K57/100*AL$5)))-LN($J57)-$N57*AL$5)/($O57*SQRT(AL$5)),0,1,TRUE)))*EXP(-$F$1*AL$5)*INDEX('3)tpx females'!DV$57:DV$107,MATCH($Q57,'3)tpx females'!$DE$57:$DE$107,0))</f>
        <v>5347.4849204514676</v>
      </c>
      <c r="AM57" s="32">
        <f ca="1">($J57*EXP(AM$5*($N57+0.5*($O57)^2))*_xlfn.NORM.DIST((LN(($L57*EXP($K57/100*AM$5)))-LN($J57)-$N57*AM$5)/($O57*SQRT(AM$5))-$O57*SQRT(AM$5),0,1,TRUE)+$L57*EXP($K57/100*AM$5)*(1-_xlfn.NORM.DIST((LN(($L57*EXP($K57/100*AM$5)))-LN($J57)-$N57*AM$5)/($O57*SQRT(AM$5)),0,1,TRUE)))*EXP(-$F$1*AM$5)*INDEX('3)tpx females'!DW$57:DW$107,MATCH($Q57,'3)tpx females'!$DE$57:$DE$107,0))</f>
        <v>4650.5543376357191</v>
      </c>
      <c r="AN57" s="32">
        <f ca="1">($J57*EXP(AN$5*($N57+0.5*($O57)^2))*_xlfn.NORM.DIST((LN(($L57*EXP($K57/100*AN$5)))-LN($J57)-$N57*AN$5)/($O57*SQRT(AN$5))-$O57*SQRT(AN$5),0,1,TRUE)+$L57*EXP($K57/100*AN$5)*(1-_xlfn.NORM.DIST((LN(($L57*EXP($K57/100*AN$5)))-LN($J57)-$N57*AN$5)/($O57*SQRT(AN$5)),0,1,TRUE)))*EXP(-$F$1*AN$5)*INDEX('3)tpx females'!DX$57:DX$107,MATCH($Q57,'3)tpx females'!$DE$57:$DE$107,0))</f>
        <v>3901.2536045338406</v>
      </c>
      <c r="AO57" s="32">
        <f ca="1">($J57*EXP(AO$5*($N57+0.5*($O57)^2))*_xlfn.NORM.DIST((LN(($L57*EXP($K57/100*AO$5)))-LN($J57)-$N57*AO$5)/($O57*SQRT(AO$5))-$O57*SQRT(AO$5),0,1,TRUE)+$L57*EXP($K57/100*AO$5)*(1-_xlfn.NORM.DIST((LN(($L57*EXP($K57/100*AO$5)))-LN($J57)-$N57*AO$5)/($O57*SQRT(AO$5)),0,1,TRUE)))*EXP(-$F$1*AO$5)*INDEX('3)tpx females'!DY$57:DY$107,MATCH($Q57,'3)tpx females'!$DE$57:$DE$107,0))</f>
        <v>3142.5477391365457</v>
      </c>
      <c r="AP57" s="32">
        <f ca="1">($J57*EXP(AP$5*($N57+0.5*($O57)^2))*_xlfn.NORM.DIST((LN(($L57*EXP($K57/100*AP$5)))-LN($J57)-$N57*AP$5)/($O57*SQRT(AP$5))-$O57*SQRT(AP$5),0,1,TRUE)+$L57*EXP($K57/100*AP$5)*(1-_xlfn.NORM.DIST((LN(($L57*EXP($K57/100*AP$5)))-LN($J57)-$N57*AP$5)/($O57*SQRT(AP$5)),0,1,TRUE)))*EXP(-$F$1*AP$5)*INDEX('3)tpx females'!DZ$57:DZ$107,MATCH($Q57,'3)tpx females'!$DE$57:$DE$107,0))</f>
        <v>2427.3528442577285</v>
      </c>
      <c r="AQ57" s="32">
        <f ca="1">($J57*EXP(AQ$5*($N57+0.5*($O57)^2))*_xlfn.NORM.DIST((LN(($L57*EXP($K57/100*AQ$5)))-LN($J57)-$N57*AQ$5)/($O57*SQRT(AQ$5))-$O57*SQRT(AQ$5),0,1,TRUE)+$L57*EXP($K57/100*AQ$5)*(1-_xlfn.NORM.DIST((LN(($L57*EXP($K57/100*AQ$5)))-LN($J57)-$N57*AQ$5)/($O57*SQRT(AQ$5)),0,1,TRUE)))*EXP(-$F$1*AQ$5)*INDEX('3)tpx females'!EA$57:EA$107,MATCH($Q57,'3)tpx females'!$DE$57:$DE$107,0))</f>
        <v>1799.2372290512351</v>
      </c>
      <c r="AR57" s="32">
        <f ca="1">($J57*EXP(AR$5*($N57+0.5*($O57)^2))*_xlfn.NORM.DIST((LN(($L57*EXP($K57/100*AR$5)))-LN($J57)-$N57*AR$5)/($O57*SQRT(AR$5))-$O57*SQRT(AR$5),0,1,TRUE)+$L57*EXP($K57/100*AR$5)*(1-_xlfn.NORM.DIST((LN(($L57*EXP($K57/100*AR$5)))-LN($J57)-$N57*AR$5)/($O57*SQRT(AR$5)),0,1,TRUE)))*EXP(-$F$1*AR$5)*INDEX('3)tpx females'!EB$57:EB$107,MATCH($Q57,'3)tpx females'!$DE$57:$DE$107,0))</f>
        <v>1269.5850945540419</v>
      </c>
      <c r="AS57" s="32">
        <f ca="1">($J57*EXP(AS$5*($N57+0.5*($O57)^2))*_xlfn.NORM.DIST((LN(($L57*EXP($K57/100*AS$5)))-LN($J57)-$N57*AS$5)/($O57*SQRT(AS$5))-$O57*SQRT(AS$5),0,1,TRUE)+$L57*EXP($K57/100*AS$5)*(1-_xlfn.NORM.DIST((LN(($L57*EXP($K57/100*AS$5)))-LN($J57)-$N57*AS$5)/($O57*SQRT(AS$5)),0,1,TRUE)))*EXP(-$F$1*AS$5)*INDEX('3)tpx females'!EC$57:EC$107,MATCH($Q57,'3)tpx females'!$DE$57:$DE$107,0))</f>
        <v>851.01994351402084</v>
      </c>
      <c r="AT57" s="32">
        <f ca="1">($J57*EXP(AT$5*($N57+0.5*($O57)^2))*_xlfn.NORM.DIST((LN(($L57*EXP($K57/100*AT$5)))-LN($J57)-$N57*AT$5)/($O57*SQRT(AT$5))-$O57*SQRT(AT$5),0,1,TRUE)+$L57*EXP($K57/100*AT$5)*(1-_xlfn.NORM.DIST((LN(($L57*EXP($K57/100*AT$5)))-LN($J57)-$N57*AT$5)/($O57*SQRT(AT$5)),0,1,TRUE)))*EXP(-$F$1*AT$5)*INDEX('3)tpx females'!ED$57:ED$107,MATCH($Q57,'3)tpx females'!$DE$57:$DE$107,0))</f>
        <v>544.32440579827392</v>
      </c>
      <c r="AU57" s="32">
        <f ca="1">($J57*EXP(AU$5*($N57+0.5*($O57)^2))*_xlfn.NORM.DIST((LN(($L57*EXP($K57/100*AU$5)))-LN($J57)-$N57*AU$5)/($O57*SQRT(AU$5))-$O57*SQRT(AU$5),0,1,TRUE)+$L57*EXP($K57/100*AU$5)*(1-_xlfn.NORM.DIST((LN(($L57*EXP($K57/100*AU$5)))-LN($J57)-$N57*AU$5)/($O57*SQRT(AU$5)),0,1,TRUE)))*EXP(-$F$1*AU$5)*INDEX('3)tpx females'!EE$57:EE$107,MATCH($Q57,'3)tpx females'!$DE$57:$DE$107,0))</f>
        <v>330.65038199593391</v>
      </c>
      <c r="AV57" s="32">
        <f ca="1">($J57*EXP(AV$5*($N57+0.5*($O57)^2))*_xlfn.NORM.DIST((LN(($L57*EXP($K57/100*AV$5)))-LN($J57)-$N57*AV$5)/($O57*SQRT(AV$5))-$O57*SQRT(AV$5),0,1,TRUE)+$L57*EXP($K57/100*AV$5)*(1-_xlfn.NORM.DIST((LN(($L57*EXP($K57/100*AV$5)))-LN($J57)-$N57*AV$5)/($O57*SQRT(AV$5)),0,1,TRUE)))*EXP(-$F$1*AV$5)*INDEX('3)tpx females'!EF$57:EF$107,MATCH($Q57,'3)tpx females'!$DE$57:$DE$107,0))</f>
        <v>191.64379491937888</v>
      </c>
      <c r="AW57" s="32">
        <f ca="1">($J57*EXP(AW$5*($N57+0.5*($O57)^2))*_xlfn.NORM.DIST((LN(($L57*EXP($K57/100*AW$5)))-LN($J57)-$N57*AW$5)/($O57*SQRT(AW$5))-$O57*SQRT(AW$5),0,1,TRUE)+$L57*EXP($K57/100*AW$5)*(1-_xlfn.NORM.DIST((LN(($L57*EXP($K57/100*AW$5)))-LN($J57)-$N57*AW$5)/($O57*SQRT(AW$5)),0,1,TRUE)))*EXP(-$F$1*AW$5)*INDEX('3)tpx females'!EG$57:EG$107,MATCH($Q57,'3)tpx females'!$DE$57:$DE$107,0))</f>
        <v>102.22246708654519</v>
      </c>
      <c r="AX57" s="32">
        <f ca="1">($J57*EXP(AX$5*($N57+0.5*($O57)^2))*_xlfn.NORM.DIST((LN(($L57*EXP($K57/100*AX$5)))-LN($J57)-$N57*AX$5)/($O57*SQRT(AX$5))-$O57*SQRT(AX$5),0,1,TRUE)+$L57*EXP($K57/100*AX$5)*(1-_xlfn.NORM.DIST((LN(($L57*EXP($K57/100*AX$5)))-LN($J57)-$N57*AX$5)/($O57*SQRT(AX$5)),0,1,TRUE)))*EXP(-$F$1*AX$5)*INDEX('3)tpx females'!EH$57:EH$107,MATCH($Q57,'3)tpx females'!$DE$57:$DE$107,0))</f>
        <v>55.197094697682559</v>
      </c>
      <c r="AY57" s="32">
        <f ca="1">($J57*EXP(AY$5*($N57+0.5*($O57)^2))*_xlfn.NORM.DIST((LN(($L57*EXP($K57/100*AY$5)))-LN($J57)-$N57*AY$5)/($O57*SQRT(AY$5))-$O57*SQRT(AY$5),0,1,TRUE)+$L57*EXP($K57/100*AY$5)*(1-_xlfn.NORM.DIST((LN(($L57*EXP($K57/100*AY$5)))-LN($J57)-$N57*AY$5)/($O57*SQRT(AY$5)),0,1,TRUE)))*EXP(-$F$1*AY$5)*INDEX('3)tpx females'!EI$57:EI$107,MATCH($Q57,'3)tpx females'!$DE$57:$DE$107,0))</f>
        <v>30.362523789098827</v>
      </c>
      <c r="AZ57" s="32">
        <f ca="1">($J57*EXP(AZ$5*($N57+0.5*($O57)^2))*_xlfn.NORM.DIST((LN(($L57*EXP($K57/100*AZ$5)))-LN($J57)-$N57*AZ$5)/($O57*SQRT(AZ$5))-$O57*SQRT(AZ$5),0,1,TRUE)+$L57*EXP($K57/100*AZ$5)*(1-_xlfn.NORM.DIST((LN(($L57*EXP($K57/100*AZ$5)))-LN($J57)-$N57*AZ$5)/($O57*SQRT(AZ$5)),0,1,TRUE)))*EXP(-$F$1*AZ$5)*INDEX('3)tpx females'!EJ$57:EJ$107,MATCH($Q57,'3)tpx females'!$DE$57:$DE$107,0))</f>
        <v>13.280451115097241</v>
      </c>
      <c r="BA57" s="32">
        <f ca="1">($J57*EXP(BA$5*($N57+0.5*($O57)^2))*_xlfn.NORM.DIST((LN(($L57*EXP($K57/100*BA$5)))-LN($J57)-$N57*BA$5)/($O57*SQRT(BA$5))-$O57*SQRT(BA$5),0,1,TRUE)+$L57*EXP($K57/100*BA$5)*(1-_xlfn.NORM.DIST((LN(($L57*EXP($K57/100*BA$5)))-LN($J57)-$N57*BA$5)/($O57*SQRT(BA$5)),0,1,TRUE)))*EXP(-$F$1*BA$5)*INDEX('3)tpx females'!EK$57:EK$107,MATCH($Q57,'3)tpx females'!$DE$57:$DE$107,0))</f>
        <v>0</v>
      </c>
      <c r="BB57" s="32">
        <f ca="1">($J57*EXP(BB$5*($N57+0.5*($O57)^2))*_xlfn.NORM.DIST((LN(($L57*EXP($K57/100*BB$5)))-LN($J57)-$N57*BB$5)/($O57*SQRT(BB$5))-$O57*SQRT(BB$5),0,1,TRUE)+$L57*EXP($K57/100*BB$5)*(1-_xlfn.NORM.DIST((LN(($L57*EXP($K57/100*BB$5)))-LN($J57)-$N57*BB$5)/($O57*SQRT(BB$5)),0,1,TRUE)))*EXP(-$F$1*BB$5)*INDEX('3)tpx females'!EL$57:EL$107,MATCH($Q57,'3)tpx females'!$DE$57:$DE$107,0))</f>
        <v>0</v>
      </c>
      <c r="BC57" s="32">
        <f ca="1">($J57*EXP(BC$5*($N57+0.5*($O57)^2))*_xlfn.NORM.DIST((LN(($L57*EXP($K57/100*BC$5)))-LN($J57)-$N57*BC$5)/($O57*SQRT(BC$5))-$O57*SQRT(BC$5),0,1,TRUE)+$L57*EXP($K57/100*BC$5)*(1-_xlfn.NORM.DIST((LN(($L57*EXP($K57/100*BC$5)))-LN($J57)-$N57*BC$5)/($O57*SQRT(BC$5)),0,1,TRUE)))*EXP(-$F$1*BC$5)*INDEX('3)tpx females'!EM$57:EM$107,MATCH($Q57,'3)tpx females'!$DE$57:$DE$107,0))</f>
        <v>0</v>
      </c>
      <c r="BD57" s="32">
        <f ca="1">($J57*EXP(BD$5*($N57+0.5*($O57)^2))*_xlfn.NORM.DIST((LN(($L57*EXP($K57/100*BD$5)))-LN($J57)-$N57*BD$5)/($O57*SQRT(BD$5))-$O57*SQRT(BD$5),0,1,TRUE)+$L57*EXP($K57/100*BD$5)*(1-_xlfn.NORM.DIST((LN(($L57*EXP($K57/100*BD$5)))-LN($J57)-$N57*BD$5)/($O57*SQRT(BD$5)),0,1,TRUE)))*EXP(-$F$1*BD$5)*INDEX('3)tpx females'!EN$57:EN$107,MATCH($Q57,'3)tpx females'!$DE$57:$DE$107,0))</f>
        <v>0</v>
      </c>
      <c r="BE57" s="32">
        <f ca="1">($J57*EXP(BE$5*($N57+0.5*($O57)^2))*_xlfn.NORM.DIST((LN(($L57*EXP($K57/100*BE$5)))-LN($J57)-$N57*BE$5)/($O57*SQRT(BE$5))-$O57*SQRT(BE$5),0,1,TRUE)+$L57*EXP($K57/100*BE$5)*(1-_xlfn.NORM.DIST((LN(($L57*EXP($K57/100*BE$5)))-LN($J57)-$N57*BE$5)/($O57*SQRT(BE$5)),0,1,TRUE)))*EXP(-$F$1*BE$5)*INDEX('3)tpx females'!EO$57:EO$107,MATCH($Q57,'3)tpx females'!$DE$57:$DE$107,0))</f>
        <v>0</v>
      </c>
      <c r="BF57" s="32">
        <f ca="1">($J57*EXP(BF$5*($N57+0.5*($O57)^2))*_xlfn.NORM.DIST((LN(($L57*EXP($K57/100*BF$5)))-LN($J57)-$N57*BF$5)/($O57*SQRT(BF$5))-$O57*SQRT(BF$5),0,1,TRUE)+$L57*EXP($K57/100*BF$5)*(1-_xlfn.NORM.DIST((LN(($L57*EXP($K57/100*BF$5)))-LN($J57)-$N57*BF$5)/($O57*SQRT(BF$5)),0,1,TRUE)))*EXP(-$F$1*BF$5)*INDEX('3)tpx females'!EP$57:EP$107,MATCH($Q57,'3)tpx females'!$DE$57:$DE$107,0))</f>
        <v>0</v>
      </c>
      <c r="BG57" s="32">
        <f ca="1">($J57*EXP(BG$5*($N57+0.5*($O57)^2))*_xlfn.NORM.DIST((LN(($L57*EXP($K57/100*BG$5)))-LN($J57)-$N57*BG$5)/($O57*SQRT(BG$5))-$O57*SQRT(BG$5),0,1,TRUE)+$L57*EXP($K57/100*BG$5)*(1-_xlfn.NORM.DIST((LN(($L57*EXP($K57/100*BG$5)))-LN($J57)-$N57*BG$5)/($O57*SQRT(BG$5)),0,1,TRUE)))*EXP(-$F$1*BG$5)*INDEX('3)tpx females'!EQ$57:EQ$107,MATCH($Q57,'3)tpx females'!$DE$57:$DE$107,0))</f>
        <v>0</v>
      </c>
      <c r="BH57" s="32">
        <f ca="1">($J57*EXP(BH$5*($N57+0.5*($O57)^2))*_xlfn.NORM.DIST((LN(($L57*EXP($K57/100*BH$5)))-LN($J57)-$N57*BH$5)/($O57*SQRT(BH$5))-$O57*SQRT(BH$5),0,1,TRUE)+$L57*EXP($K57/100*BH$5)*(1-_xlfn.NORM.DIST((LN(($L57*EXP($K57/100*BH$5)))-LN($J57)-$N57*BH$5)/($O57*SQRT(BH$5)),0,1,TRUE)))*EXP(-$F$1*BH$5)*INDEX('3)tpx females'!ER$57:ER$107,MATCH($Q57,'3)tpx females'!$DE$57:$DE$107,0))</f>
        <v>0</v>
      </c>
      <c r="BI57" s="32">
        <f ca="1">($J57*EXP(BI$5*($N57+0.5*($O57)^2))*_xlfn.NORM.DIST((LN(($L57*EXP($K57/100*BI$5)))-LN($J57)-$N57*BI$5)/($O57*SQRT(BI$5))-$O57*SQRT(BI$5),0,1,TRUE)+$L57*EXP($K57/100*BI$5)*(1-_xlfn.NORM.DIST((LN(($L57*EXP($K57/100*BI$5)))-LN($J57)-$N57*BI$5)/($O57*SQRT(BI$5)),0,1,TRUE)))*EXP(-$F$1*BI$5)*INDEX('3)tpx females'!ES$57:ES$107,MATCH($Q57,'3)tpx females'!$DE$57:$DE$107,0))</f>
        <v>0</v>
      </c>
      <c r="BJ57" s="32">
        <f ca="1">($J57*EXP(BJ$5*($N57+0.5*($O57)^2))*_xlfn.NORM.DIST((LN(($L57*EXP($K57/100*BJ$5)))-LN($J57)-$N57*BJ$5)/($O57*SQRT(BJ$5))-$O57*SQRT(BJ$5),0,1,TRUE)+$L57*EXP($K57/100*BJ$5)*(1-_xlfn.NORM.DIST((LN(($L57*EXP($K57/100*BJ$5)))-LN($J57)-$N57*BJ$5)/($O57*SQRT(BJ$5)),0,1,TRUE)))*EXP(-$F$1*BJ$5)*INDEX('3)tpx females'!ET$57:ET$107,MATCH($Q57,'3)tpx females'!$DE$57:$DE$107,0))</f>
        <v>0</v>
      </c>
      <c r="BK57" s="32">
        <f ca="1">($J57*EXP(BK$5*($N57+0.5*($O57)^2))*_xlfn.NORM.DIST((LN(($L57*EXP($K57/100*BK$5)))-LN($J57)-$N57*BK$5)/($O57*SQRT(BK$5))-$O57*SQRT(BK$5),0,1,TRUE)+$L57*EXP($K57/100*BK$5)*(1-_xlfn.NORM.DIST((LN(($L57*EXP($K57/100*BK$5)))-LN($J57)-$N57*BK$5)/($O57*SQRT(BK$5)),0,1,TRUE)))*EXP(-$F$1*BK$5)*INDEX('3)tpx females'!EU$57:EU$107,MATCH($Q57,'3)tpx females'!$DE$57:$DE$107,0))</f>
        <v>0</v>
      </c>
      <c r="BL57" s="32">
        <f ca="1">($J57*EXP(BL$5*($N57+0.5*($O57)^2))*_xlfn.NORM.DIST((LN(($L57*EXP($K57/100*BL$5)))-LN($J57)-$N57*BL$5)/($O57*SQRT(BL$5))-$O57*SQRT(BL$5),0,1,TRUE)+$L57*EXP($K57/100*BL$5)*(1-_xlfn.NORM.DIST((LN(($L57*EXP($K57/100*BL$5)))-LN($J57)-$N57*BL$5)/($O57*SQRT(BL$5)),0,1,TRUE)))*EXP(-$F$1*BL$5)*INDEX('3)tpx females'!EV$57:EV$107,MATCH($Q57,'3)tpx females'!$DE$57:$DE$107,0))</f>
        <v>0</v>
      </c>
      <c r="BM57" s="32">
        <f ca="1">($J57*EXP(BM$5*($N57+0.5*($O57)^2))*_xlfn.NORM.DIST((LN(($L57*EXP($K57/100*BM$5)))-LN($J57)-$N57*BM$5)/($O57*SQRT(BM$5))-$O57*SQRT(BM$5),0,1,TRUE)+$L57*EXP($K57/100*BM$5)*(1-_xlfn.NORM.DIST((LN(($L57*EXP($K57/100*BM$5)))-LN($J57)-$N57*BM$5)/($O57*SQRT(BM$5)),0,1,TRUE)))*EXP(-$F$1*BM$5)*INDEX('3)tpx females'!EW$57:EW$107,MATCH($Q57,'3)tpx females'!$DE$57:$DE$107,0))</f>
        <v>0</v>
      </c>
      <c r="BN57" s="32">
        <f ca="1">($J57*EXP(BN$5*($N57+0.5*($O57)^2))*_xlfn.NORM.DIST((LN(($L57*EXP($K57/100*BN$5)))-LN($J57)-$N57*BN$5)/($O57*SQRT(BN$5))-$O57*SQRT(BN$5),0,1,TRUE)+$L57*EXP($K57/100*BN$5)*(1-_xlfn.NORM.DIST((LN(($L57*EXP($K57/100*BN$5)))-LN($J57)-$N57*BN$5)/($O57*SQRT(BN$5)),0,1,TRUE)))*EXP(-$F$1*BN$5)*INDEX('3)tpx females'!EX$57:EX$107,MATCH($Q57,'3)tpx females'!$DE$57:$DE$107,0))</f>
        <v>0</v>
      </c>
      <c r="BO57" s="32">
        <f ca="1">($J57*EXP(BO$5*($N57+0.5*($O57)^2))*_xlfn.NORM.DIST((LN(($L57*EXP($K57/100*BO$5)))-LN($J57)-$N57*BO$5)/($O57*SQRT(BO$5))-$O57*SQRT(BO$5),0,1,TRUE)+$L57*EXP($K57/100*BO$5)*(1-_xlfn.NORM.DIST((LN(($L57*EXP($K57/100*BO$5)))-LN($J57)-$N57*BO$5)/($O57*SQRT(BO$5)),0,1,TRUE)))*EXP(-$F$1*BO$5)*INDEX('3)tpx females'!EY$57:EY$107,MATCH($Q57,'3)tpx females'!$DE$57:$DE$107,0))</f>
        <v>0</v>
      </c>
      <c r="BP57" s="32">
        <f ca="1">($J57*EXP(BP$5*($N57+0.5*($O57)^2))*_xlfn.NORM.DIST((LN(($L57*EXP($K57/100*BP$5)))-LN($J57)-$N57*BP$5)/($O57*SQRT(BP$5))-$O57*SQRT(BP$5),0,1,TRUE)+$L57*EXP($K57/100*BP$5)*(1-_xlfn.NORM.DIST((LN(($L57*EXP($K57/100*BP$5)))-LN($J57)-$N57*BP$5)/($O57*SQRT(BP$5)),0,1,TRUE)))*EXP(-$F$1*BP$5)*INDEX('3)tpx females'!EZ$57:EZ$107,MATCH($Q57,'3)tpx females'!$DE$57:$DE$107,0))</f>
        <v>0</v>
      </c>
      <c r="BQ57" s="32">
        <f ca="1">($J57*EXP(BQ$5*($N57+0.5*($O57)^2))*_xlfn.NORM.DIST((LN(($L57*EXP($K57/100*BQ$5)))-LN($J57)-$N57*BQ$5)/($O57*SQRT(BQ$5))-$O57*SQRT(BQ$5),0,1,TRUE)+$L57*EXP($K57/100*BQ$5)*(1-_xlfn.NORM.DIST((LN(($L57*EXP($K57/100*BQ$5)))-LN($J57)-$N57*BQ$5)/($O57*SQRT(BQ$5)),0,1,TRUE)))*EXP(-$F$1*BQ$5)*INDEX('3)tpx females'!FA$57:FA$107,MATCH($Q57,'3)tpx females'!$DE$57:$DE$107,0))</f>
        <v>0</v>
      </c>
      <c r="BR57" s="32">
        <f ca="1">($J57*EXP(BR$5*($N57+0.5*($O57)^2))*_xlfn.NORM.DIST((LN(($L57*EXP($K57/100*BR$5)))-LN($J57)-$N57*BR$5)/($O57*SQRT(BR$5))-$O57*SQRT(BR$5),0,1,TRUE)+$L57*EXP($K57/100*BR$5)*(1-_xlfn.NORM.DIST((LN(($L57*EXP($K57/100*BR$5)))-LN($J57)-$N57*BR$5)/($O57*SQRT(BR$5)),0,1,TRUE)))*EXP(-$F$1*BR$5)*INDEX('3)tpx females'!FB$57:FB$107,MATCH($Q57,'3)tpx females'!$DE$57:$DE$107,0))</f>
        <v>0</v>
      </c>
      <c r="BS57" s="32">
        <f ca="1">($J57*EXP(BS$5*($N57+0.5*($O57)^2))*_xlfn.NORM.DIST((LN(($L57*EXP($K57/100*BS$5)))-LN($J57)-$N57*BS$5)/($O57*SQRT(BS$5))-$O57*SQRT(BS$5),0,1,TRUE)+$L57*EXP($K57/100*BS$5)*(1-_xlfn.NORM.DIST((LN(($L57*EXP($K57/100*BS$5)))-LN($J57)-$N57*BS$5)/($O57*SQRT(BS$5)),0,1,TRUE)))*EXP(-$F$1*BS$5)*INDEX('3)tpx females'!FC$57:FC$107,MATCH($Q57,'3)tpx females'!$DE$57:$DE$107,0))</f>
        <v>0</v>
      </c>
      <c r="BT57" s="32">
        <f ca="1">($J57*EXP(BT$5*($N57+0.5*($O57)^2))*_xlfn.NORM.DIST((LN(($L57*EXP($K57/100*BT$5)))-LN($J57)-$N57*BT$5)/($O57*SQRT(BT$5))-$O57*SQRT(BT$5),0,1,TRUE)+$L57*EXP($K57/100*BT$5)*(1-_xlfn.NORM.DIST((LN(($L57*EXP($K57/100*BT$5)))-LN($J57)-$N57*BT$5)/($O57*SQRT(BT$5)),0,1,TRUE)))*EXP(-$F$1*BT$5)*INDEX('3)tpx females'!FD$57:FD$107,MATCH($Q57,'3)tpx females'!$DE$57:$DE$107,0))</f>
        <v>0</v>
      </c>
    </row>
    <row r="58" spans="2:72" x14ac:dyDescent="0.25">
      <c r="B58" s="32" t="s">
        <v>16</v>
      </c>
      <c r="C58" s="32" t="s">
        <v>14</v>
      </c>
      <c r="D58" s="49">
        <v>14773</v>
      </c>
      <c r="E58" s="32" t="s">
        <v>13</v>
      </c>
      <c r="F58" s="32" t="s">
        <v>17</v>
      </c>
      <c r="G58" s="49" t="s">
        <v>17</v>
      </c>
      <c r="H58" s="32" t="s">
        <v>17</v>
      </c>
      <c r="I58" s="32" t="s">
        <v>20</v>
      </c>
      <c r="J58" s="32">
        <v>429200</v>
      </c>
      <c r="K58" s="32">
        <v>7.3000000000000007</v>
      </c>
      <c r="L58" s="32">
        <f>'3) 2016 cases'!M58*EXP('3) 2016 cases'!L58/100)</f>
        <v>43405.727164508287</v>
      </c>
      <c r="M58" s="32"/>
      <c r="N58" s="32">
        <f>INDEX('2b)Working'!$I$61:$P$61,MATCH($I58,'2b)Working'!$I$60:$P$60,0))</f>
        <v>7.4552232955274328E-2</v>
      </c>
      <c r="O58" s="32">
        <f>INDEX('2b)Working'!$I$62:$P$62,MATCH($I58,'2b)Working'!$I$60:$P$60,0))</f>
        <v>6.4868498859960141E-2</v>
      </c>
      <c r="P58" s="32"/>
      <c r="Q58" s="32">
        <f t="shared" si="3"/>
        <v>77</v>
      </c>
      <c r="U58" s="32">
        <f t="shared" ca="1" si="2"/>
        <v>45119.982859148076</v>
      </c>
      <c r="W58" s="32">
        <f ca="1">($J58*EXP(W$5*($N58+0.5*($O58)^2))*_xlfn.NORM.DIST((LN(($L58*EXP($K58/100*W$5)))-LN($J58)-$N58*W$5)/($O58*SQRT(W$5))-$O58*SQRT(W$5),0,1,TRUE)+$L58*EXP($K58/100*W$5)*(1-_xlfn.NORM.DIST((LN(($L58*EXP($K58/100*W$5)))-LN($J58)-$N58*W$5)/($O58*SQRT(W$5)),0,1,TRUE)))*EXP(-$F$1*W$5)*INDEX('3)tpx females'!DG$57:DG$107,MATCH($Q58,'3)tpx females'!$DE$57:$DE$107,0))</f>
        <v>896.16213142401705</v>
      </c>
      <c r="X58" s="32">
        <f ca="1">($J58*EXP(X$5*($N58+0.5*($O58)^2))*_xlfn.NORM.DIST((LN(($L58*EXP($K58/100*X$5)))-LN($J58)-$N58*X$5)/($O58*SQRT(X$5))-$O58*SQRT(X$5),0,1,TRUE)+$L58*EXP($K58/100*X$5)*(1-_xlfn.NORM.DIST((LN(($L58*EXP($K58/100*X$5)))-LN($J58)-$N58*X$5)/($O58*SQRT(X$5)),0,1,TRUE)))*EXP(-$F$1*X$5)*INDEX('3)tpx females'!DH$57:DH$107,MATCH($Q58,'3)tpx females'!$DE$57:$DE$107,0))</f>
        <v>964.69080823171146</v>
      </c>
      <c r="Y58" s="32">
        <f ca="1">($J58*EXP(Y$5*($N58+0.5*($O58)^2))*_xlfn.NORM.DIST((LN(($L58*EXP($K58/100*Y$5)))-LN($J58)-$N58*Y$5)/($O58*SQRT(Y$5))-$O58*SQRT(Y$5),0,1,TRUE)+$L58*EXP($K58/100*Y$5)*(1-_xlfn.NORM.DIST((LN(($L58*EXP($K58/100*Y$5)))-LN($J58)-$N58*Y$5)/($O58*SQRT(Y$5)),0,1,TRUE)))*EXP(-$F$1*Y$5)*INDEX('3)tpx females'!DI$57:DI$107,MATCH($Q58,'3)tpx females'!$DE$57:$DE$107,0))</f>
        <v>1034.5968913147562</v>
      </c>
      <c r="Z58" s="32">
        <f ca="1">($J58*EXP(Z$5*($N58+0.5*($O58)^2))*_xlfn.NORM.DIST((LN(($L58*EXP($K58/100*Z$5)))-LN($J58)-$N58*Z$5)/($O58*SQRT(Z$5))-$O58*SQRT(Z$5),0,1,TRUE)+$L58*EXP($K58/100*Z$5)*(1-_xlfn.NORM.DIST((LN(($L58*EXP($K58/100*Z$5)))-LN($J58)-$N58*Z$5)/($O58*SQRT(Z$5)),0,1,TRUE)))*EXP(-$F$1*Z$5)*INDEX('3)tpx females'!DJ$57:DJ$107,MATCH($Q58,'3)tpx females'!$DE$57:$DE$107,0))</f>
        <v>1217.1530560516528</v>
      </c>
      <c r="AA58" s="32">
        <f ca="1">($J58*EXP(AA$5*($N58+0.5*($O58)^2))*_xlfn.NORM.DIST((LN(($L58*EXP($K58/100*AA$5)))-LN($J58)-$N58*AA$5)/($O58*SQRT(AA$5))-$O58*SQRT(AA$5),0,1,TRUE)+$L58*EXP($K58/100*AA$5)*(1-_xlfn.NORM.DIST((LN(($L58*EXP($K58/100*AA$5)))-LN($J58)-$N58*AA$5)/($O58*SQRT(AA$5)),0,1,TRUE)))*EXP(-$F$1*AA$5)*INDEX('3)tpx females'!DK$57:DK$107,MATCH($Q58,'3)tpx females'!$DE$57:$DE$107,0))</f>
        <v>1327.9143937414797</v>
      </c>
      <c r="AB58" s="32">
        <f ca="1">($J58*EXP(AB$5*($N58+0.5*($O58)^2))*_xlfn.NORM.DIST((LN(($L58*EXP($K58/100*AB$5)))-LN($J58)-$N58*AB$5)/($O58*SQRT(AB$5))-$O58*SQRT(AB$5),0,1,TRUE)+$L58*EXP($K58/100*AB$5)*(1-_xlfn.NORM.DIST((LN(($L58*EXP($K58/100*AB$5)))-LN($J58)-$N58*AB$5)/($O58*SQRT(AB$5)),0,1,TRUE)))*EXP(-$F$1*AB$5)*INDEX('3)tpx females'!DL$57:DL$107,MATCH($Q58,'3)tpx females'!$DE$57:$DE$107,0))</f>
        <v>1527.6200703508919</v>
      </c>
      <c r="AC58" s="32">
        <f ca="1">($J58*EXP(AC$5*($N58+0.5*($O58)^2))*_xlfn.NORM.DIST((LN(($L58*EXP($K58/100*AC$5)))-LN($J58)-$N58*AC$5)/($O58*SQRT(AC$5))-$O58*SQRT(AC$5),0,1,TRUE)+$L58*EXP($K58/100*AC$5)*(1-_xlfn.NORM.DIST((LN(($L58*EXP($K58/100*AC$5)))-LN($J58)-$N58*AC$5)/($O58*SQRT(AC$5)),0,1,TRUE)))*EXP(-$F$1*AC$5)*INDEX('3)tpx females'!DM$57:DM$107,MATCH($Q58,'3)tpx females'!$DE$57:$DE$107,0))</f>
        <v>1682.167591341321</v>
      </c>
      <c r="AD58" s="32">
        <f ca="1">($J58*EXP(AD$5*($N58+0.5*($O58)^2))*_xlfn.NORM.DIST((LN(($L58*EXP($K58/100*AD$5)))-LN($J58)-$N58*AD$5)/($O58*SQRT(AD$5))-$O58*SQRT(AD$5),0,1,TRUE)+$L58*EXP($K58/100*AD$5)*(1-_xlfn.NORM.DIST((LN(($L58*EXP($K58/100*AD$5)))-LN($J58)-$N58*AD$5)/($O58*SQRT(AD$5)),0,1,TRUE)))*EXP(-$F$1*AD$5)*INDEX('3)tpx females'!DN$57:DN$107,MATCH($Q58,'3)tpx females'!$DE$57:$DE$107,0))</f>
        <v>1746.9657845929182</v>
      </c>
      <c r="AE58" s="32">
        <f ca="1">($J58*EXP(AE$5*($N58+0.5*($O58)^2))*_xlfn.NORM.DIST((LN(($L58*EXP($K58/100*AE$5)))-LN($J58)-$N58*AE$5)/($O58*SQRT(AE$5))-$O58*SQRT(AE$5),0,1,TRUE)+$L58*EXP($K58/100*AE$5)*(1-_xlfn.NORM.DIST((LN(($L58*EXP($K58/100*AE$5)))-LN($J58)-$N58*AE$5)/($O58*SQRT(AE$5)),0,1,TRUE)))*EXP(-$F$1*AE$5)*INDEX('3)tpx females'!DO$57:DO$107,MATCH($Q58,'3)tpx females'!$DE$57:$DE$107,0))</f>
        <v>1945.4311981544906</v>
      </c>
      <c r="AF58" s="32">
        <f ca="1">($J58*EXP(AF$5*($N58+0.5*($O58)^2))*_xlfn.NORM.DIST((LN(($L58*EXP($K58/100*AF$5)))-LN($J58)-$N58*AF$5)/($O58*SQRT(AF$5))-$O58*SQRT(AF$5),0,1,TRUE)+$L58*EXP($K58/100*AF$5)*(1-_xlfn.NORM.DIST((LN(($L58*EXP($K58/100*AF$5)))-LN($J58)-$N58*AF$5)/($O58*SQRT(AF$5)),0,1,TRUE)))*EXP(-$F$1*AF$5)*INDEX('3)tpx females'!DP$57:DP$107,MATCH($Q58,'3)tpx females'!$DE$57:$DE$107,0))</f>
        <v>2195.3905583283131</v>
      </c>
      <c r="AG58" s="32">
        <f ca="1">($J58*EXP(AG$5*($N58+0.5*($O58)^2))*_xlfn.NORM.DIST((LN(($L58*EXP($K58/100*AG$5)))-LN($J58)-$N58*AG$5)/($O58*SQRT(AG$5))-$O58*SQRT(AG$5),0,1,TRUE)+$L58*EXP($K58/100*AG$5)*(1-_xlfn.NORM.DIST((LN(($L58*EXP($K58/100*AG$5)))-LN($J58)-$N58*AG$5)/($O58*SQRT(AG$5)),0,1,TRUE)))*EXP(-$F$1*AG$5)*INDEX('3)tpx females'!DQ$57:DQ$107,MATCH($Q58,'3)tpx females'!$DE$57:$DE$107,0))</f>
        <v>2306.8863385241757</v>
      </c>
      <c r="AH58" s="32">
        <f ca="1">($J58*EXP(AH$5*($N58+0.5*($O58)^2))*_xlfn.NORM.DIST((LN(($L58*EXP($K58/100*AH$5)))-LN($J58)-$N58*AH$5)/($O58*SQRT(AH$5))-$O58*SQRT(AH$5),0,1,TRUE)+$L58*EXP($K58/100*AH$5)*(1-_xlfn.NORM.DIST((LN(($L58*EXP($K58/100*AH$5)))-LN($J58)-$N58*AH$5)/($O58*SQRT(AH$5)),0,1,TRUE)))*EXP(-$F$1*AH$5)*INDEX('3)tpx females'!DR$57:DR$107,MATCH($Q58,'3)tpx females'!$DE$57:$DE$107,0))</f>
        <v>2468.0493014852027</v>
      </c>
      <c r="AI58" s="32">
        <f ca="1">($J58*EXP(AI$5*($N58+0.5*($O58)^2))*_xlfn.NORM.DIST((LN(($L58*EXP($K58/100*AI$5)))-LN($J58)-$N58*AI$5)/($O58*SQRT(AI$5))-$O58*SQRT(AI$5),0,1,TRUE)+$L58*EXP($K58/100*AI$5)*(1-_xlfn.NORM.DIST((LN(($L58*EXP($K58/100*AI$5)))-LN($J58)-$N58*AI$5)/($O58*SQRT(AI$5)),0,1,TRUE)))*EXP(-$F$1*AI$5)*INDEX('3)tpx females'!DS$57:DS$107,MATCH($Q58,'3)tpx females'!$DE$57:$DE$107,0))</f>
        <v>2736.0981744998244</v>
      </c>
      <c r="AJ58" s="32">
        <f ca="1">($J58*EXP(AJ$5*($N58+0.5*($O58)^2))*_xlfn.NORM.DIST((LN(($L58*EXP($K58/100*AJ$5)))-LN($J58)-$N58*AJ$5)/($O58*SQRT(AJ$5))-$O58*SQRT(AJ$5),0,1,TRUE)+$L58*EXP($K58/100*AJ$5)*(1-_xlfn.NORM.DIST((LN(($L58*EXP($K58/100*AJ$5)))-LN($J58)-$N58*AJ$5)/($O58*SQRT(AJ$5)),0,1,TRUE)))*EXP(-$F$1*AJ$5)*INDEX('3)tpx females'!DT$57:DT$107,MATCH($Q58,'3)tpx females'!$DE$57:$DE$107,0))</f>
        <v>2789.8023812061756</v>
      </c>
      <c r="AK58" s="32">
        <f ca="1">($J58*EXP(AK$5*($N58+0.5*($O58)^2))*_xlfn.NORM.DIST((LN(($L58*EXP($K58/100*AK$5)))-LN($J58)-$N58*AK$5)/($O58*SQRT(AK$5))-$O58*SQRT(AK$5),0,1,TRUE)+$L58*EXP($K58/100*AK$5)*(1-_xlfn.NORM.DIST((LN(($L58*EXP($K58/100*AK$5)))-LN($J58)-$N58*AK$5)/($O58*SQRT(AK$5)),0,1,TRUE)))*EXP(-$F$1*AK$5)*INDEX('3)tpx females'!DU$57:DU$107,MATCH($Q58,'3)tpx females'!$DE$57:$DE$107,0))</f>
        <v>2674.0435119211252</v>
      </c>
      <c r="AL58" s="32">
        <f ca="1">($J58*EXP(AL$5*($N58+0.5*($O58)^2))*_xlfn.NORM.DIST((LN(($L58*EXP($K58/100*AL$5)))-LN($J58)-$N58*AL$5)/($O58*SQRT(AL$5))-$O58*SQRT(AL$5),0,1,TRUE)+$L58*EXP($K58/100*AL$5)*(1-_xlfn.NORM.DIST((LN(($L58*EXP($K58/100*AL$5)))-LN($J58)-$N58*AL$5)/($O58*SQRT(AL$5)),0,1,TRUE)))*EXP(-$F$1*AL$5)*INDEX('3)tpx females'!DV$57:DV$107,MATCH($Q58,'3)tpx females'!$DE$57:$DE$107,0))</f>
        <v>2568.1772250081426</v>
      </c>
      <c r="AM58" s="32">
        <f ca="1">($J58*EXP(AM$5*($N58+0.5*($O58)^2))*_xlfn.NORM.DIST((LN(($L58*EXP($K58/100*AM$5)))-LN($J58)-$N58*AM$5)/($O58*SQRT(AM$5))-$O58*SQRT(AM$5),0,1,TRUE)+$L58*EXP($K58/100*AM$5)*(1-_xlfn.NORM.DIST((LN(($L58*EXP($K58/100*AM$5)))-LN($J58)-$N58*AM$5)/($O58*SQRT(AM$5)),0,1,TRUE)))*EXP(-$F$1*AM$5)*INDEX('3)tpx females'!DW$57:DW$107,MATCH($Q58,'3)tpx females'!$DE$57:$DE$107,0))</f>
        <v>2465.2147931839127</v>
      </c>
      <c r="AN58" s="32">
        <f ca="1">($J58*EXP(AN$5*($N58+0.5*($O58)^2))*_xlfn.NORM.DIST((LN(($L58*EXP($K58/100*AN$5)))-LN($J58)-$N58*AN$5)/($O58*SQRT(AN$5))-$O58*SQRT(AN$5),0,1,TRUE)+$L58*EXP($K58/100*AN$5)*(1-_xlfn.NORM.DIST((LN(($L58*EXP($K58/100*AN$5)))-LN($J58)-$N58*AN$5)/($O58*SQRT(AN$5)),0,1,TRUE)))*EXP(-$F$1*AN$5)*INDEX('3)tpx females'!DX$57:DX$107,MATCH($Q58,'3)tpx females'!$DE$57:$DE$107,0))</f>
        <v>2396.4991710369991</v>
      </c>
      <c r="AO58" s="32">
        <f ca="1">($J58*EXP(AO$5*($N58+0.5*($O58)^2))*_xlfn.NORM.DIST((LN(($L58*EXP($K58/100*AO$5)))-LN($J58)-$N58*AO$5)/($O58*SQRT(AO$5))-$O58*SQRT(AO$5),0,1,TRUE)+$L58*EXP($K58/100*AO$5)*(1-_xlfn.NORM.DIST((LN(($L58*EXP($K58/100*AO$5)))-LN($J58)-$N58*AO$5)/($O58*SQRT(AO$5)),0,1,TRUE)))*EXP(-$F$1*AO$5)*INDEX('3)tpx females'!DY$57:DY$107,MATCH($Q58,'3)tpx females'!$DE$57:$DE$107,0))</f>
        <v>2138.1838780883641</v>
      </c>
      <c r="AP58" s="32">
        <f ca="1">($J58*EXP(AP$5*($N58+0.5*($O58)^2))*_xlfn.NORM.DIST((LN(($L58*EXP($K58/100*AP$5)))-LN($J58)-$N58*AP$5)/($O58*SQRT(AP$5))-$O58*SQRT(AP$5),0,1,TRUE)+$L58*EXP($K58/100*AP$5)*(1-_xlfn.NORM.DIST((LN(($L58*EXP($K58/100*AP$5)))-LN($J58)-$N58*AP$5)/($O58*SQRT(AP$5)),0,1,TRUE)))*EXP(-$F$1*AP$5)*INDEX('3)tpx females'!DZ$57:DZ$107,MATCH($Q58,'3)tpx females'!$DE$57:$DE$107,0))</f>
        <v>1883.6046167000056</v>
      </c>
      <c r="AQ58" s="32">
        <f ca="1">($J58*EXP(AQ$5*($N58+0.5*($O58)^2))*_xlfn.NORM.DIST((LN(($L58*EXP($K58/100*AQ$5)))-LN($J58)-$N58*AQ$5)/($O58*SQRT(AQ$5))-$O58*SQRT(AQ$5),0,1,TRUE)+$L58*EXP($K58/100*AQ$5)*(1-_xlfn.NORM.DIST((LN(($L58*EXP($K58/100*AQ$5)))-LN($J58)-$N58*AQ$5)/($O58*SQRT(AQ$5)),0,1,TRUE)))*EXP(-$F$1*AQ$5)*INDEX('3)tpx females'!EA$57:EA$107,MATCH($Q58,'3)tpx females'!$DE$57:$DE$107,0))</f>
        <v>1599.8545358913109</v>
      </c>
      <c r="AR58" s="32">
        <f ca="1">($J58*EXP(AR$5*($N58+0.5*($O58)^2))*_xlfn.NORM.DIST((LN(($L58*EXP($K58/100*AR$5)))-LN($J58)-$N58*AR$5)/($O58*SQRT(AR$5))-$O58*SQRT(AR$5),0,1,TRUE)+$L58*EXP($K58/100*AR$5)*(1-_xlfn.NORM.DIST((LN(($L58*EXP($K58/100*AR$5)))-LN($J58)-$N58*AR$5)/($O58*SQRT(AR$5)),0,1,TRUE)))*EXP(-$F$1*AR$5)*INDEX('3)tpx females'!EB$57:EB$107,MATCH($Q58,'3)tpx females'!$DE$57:$DE$107,0))</f>
        <v>1304.0460028330565</v>
      </c>
      <c r="AS58" s="32">
        <f ca="1">($J58*EXP(AS$5*($N58+0.5*($O58)^2))*_xlfn.NORM.DIST((LN(($L58*EXP($K58/100*AS$5)))-LN($J58)-$N58*AS$5)/($O58*SQRT(AS$5))-$O58*SQRT(AS$5),0,1,TRUE)+$L58*EXP($K58/100*AS$5)*(1-_xlfn.NORM.DIST((LN(($L58*EXP($K58/100*AS$5)))-LN($J58)-$N58*AS$5)/($O58*SQRT(AS$5)),0,1,TRUE)))*EXP(-$F$1*AS$5)*INDEX('3)tpx females'!EC$57:EC$107,MATCH($Q58,'3)tpx females'!$DE$57:$DE$107,0))</f>
        <v>1018.6781452861051</v>
      </c>
      <c r="AT58" s="32">
        <f ca="1">($J58*EXP(AT$5*($N58+0.5*($O58)^2))*_xlfn.NORM.DIST((LN(($L58*EXP($K58/100*AT$5)))-LN($J58)-$N58*AT$5)/($O58*SQRT(AT$5))-$O58*SQRT(AT$5),0,1,TRUE)+$L58*EXP($K58/100*AT$5)*(1-_xlfn.NORM.DIST((LN(($L58*EXP($K58/100*AT$5)))-LN($J58)-$N58*AT$5)/($O58*SQRT(AT$5)),0,1,TRUE)))*EXP(-$F$1*AT$5)*INDEX('3)tpx females'!ED$57:ED$107,MATCH($Q58,'3)tpx females'!$DE$57:$DE$107,0))</f>
        <v>763.32328171100858</v>
      </c>
      <c r="AU58" s="32">
        <f ca="1">($J58*EXP(AU$5*($N58+0.5*($O58)^2))*_xlfn.NORM.DIST((LN(($L58*EXP($K58/100*AU$5)))-LN($J58)-$N58*AU$5)/($O58*SQRT(AU$5))-$O58*SQRT(AU$5),0,1,TRUE)+$L58*EXP($K58/100*AU$5)*(1-_xlfn.NORM.DIST((LN(($L58*EXP($K58/100*AU$5)))-LN($J58)-$N58*AU$5)/($O58*SQRT(AU$5)),0,1,TRUE)))*EXP(-$F$1*AU$5)*INDEX('3)tpx females'!EE$57:EE$107,MATCH($Q58,'3)tpx females'!$DE$57:$DE$107,0))</f>
        <v>544.1351618452677</v>
      </c>
      <c r="AV58" s="32">
        <f ca="1">($J58*EXP(AV$5*($N58+0.5*($O58)^2))*_xlfn.NORM.DIST((LN(($L58*EXP($K58/100*AV$5)))-LN($J58)-$N58*AV$5)/($O58*SQRT(AV$5))-$O58*SQRT(AV$5),0,1,TRUE)+$L58*EXP($K58/100*AV$5)*(1-_xlfn.NORM.DIST((LN(($L58*EXP($K58/100*AV$5)))-LN($J58)-$N58*AV$5)/($O58*SQRT(AV$5)),0,1,TRUE)))*EXP(-$F$1*AV$5)*INDEX('3)tpx females'!EF$57:EF$107,MATCH($Q58,'3)tpx females'!$DE$57:$DE$107,0))</f>
        <v>367.94692112276886</v>
      </c>
      <c r="AW58" s="32">
        <f ca="1">($J58*EXP(AW$5*($N58+0.5*($O58)^2))*_xlfn.NORM.DIST((LN(($L58*EXP($K58/100*AW$5)))-LN($J58)-$N58*AW$5)/($O58*SQRT(AW$5))-$O58*SQRT(AW$5),0,1,TRUE)+$L58*EXP($K58/100*AW$5)*(1-_xlfn.NORM.DIST((LN(($L58*EXP($K58/100*AW$5)))-LN($J58)-$N58*AW$5)/($O58*SQRT(AW$5)),0,1,TRUE)))*EXP(-$F$1*AW$5)*INDEX('3)tpx females'!EG$57:EG$107,MATCH($Q58,'3)tpx females'!$DE$57:$DE$107,0))</f>
        <v>237.40474157632906</v>
      </c>
      <c r="AX58" s="32">
        <f ca="1">($J58*EXP(AX$5*($N58+0.5*($O58)^2))*_xlfn.NORM.DIST((LN(($L58*EXP($K58/100*AX$5)))-LN($J58)-$N58*AX$5)/($O58*SQRT(AX$5))-$O58*SQRT(AX$5),0,1,TRUE)+$L58*EXP($K58/100*AX$5)*(1-_xlfn.NORM.DIST((LN(($L58*EXP($K58/100*AX$5)))-LN($J58)-$N58*AX$5)/($O58*SQRT(AX$5)),0,1,TRUE)))*EXP(-$F$1*AX$5)*INDEX('3)tpx females'!EH$57:EH$107,MATCH($Q58,'3)tpx females'!$DE$57:$DE$107,0))</f>
        <v>145.2691297286199</v>
      </c>
      <c r="AY58" s="32">
        <f ca="1">($J58*EXP(AY$5*($N58+0.5*($O58)^2))*_xlfn.NORM.DIST((LN(($L58*EXP($K58/100*AY$5)))-LN($J58)-$N58*AY$5)/($O58*SQRT(AY$5))-$O58*SQRT(AY$5),0,1,TRUE)+$L58*EXP($K58/100*AY$5)*(1-_xlfn.NORM.DIST((LN(($L58*EXP($K58/100*AY$5)))-LN($J58)-$N58*AY$5)/($O58*SQRT(AY$5)),0,1,TRUE)))*EXP(-$F$1*AY$5)*INDEX('3)tpx females'!EI$57:EI$107,MATCH($Q58,'3)tpx females'!$DE$57:$DE$107,0))</f>
        <v>84.833462506812324</v>
      </c>
      <c r="AZ58" s="32">
        <f ca="1">($J58*EXP(AZ$5*($N58+0.5*($O58)^2))*_xlfn.NORM.DIST((LN(($L58*EXP($K58/100*AZ$5)))-LN($J58)-$N58*AZ$5)/($O58*SQRT(AZ$5))-$O58*SQRT(AZ$5),0,1,TRUE)+$L58*EXP($K58/100*AZ$5)*(1-_xlfn.NORM.DIST((LN(($L58*EXP($K58/100*AZ$5)))-LN($J58)-$N58*AZ$5)/($O58*SQRT(AZ$5)),0,1,TRUE)))*EXP(-$F$1*AZ$5)*INDEX('3)tpx females'!EJ$57:EJ$107,MATCH($Q58,'3)tpx females'!$DE$57:$DE$107,0))</f>
        <v>45.426110933402668</v>
      </c>
      <c r="BA58" s="32">
        <f ca="1">($J58*EXP(BA$5*($N58+0.5*($O58)^2))*_xlfn.NORM.DIST((LN(($L58*EXP($K58/100*BA$5)))-LN($J58)-$N58*BA$5)/($O58*SQRT(BA$5))-$O58*SQRT(BA$5),0,1,TRUE)+$L58*EXP($K58/100*BA$5)*(1-_xlfn.NORM.DIST((LN(($L58*EXP($K58/100*BA$5)))-LN($J58)-$N58*BA$5)/($O58*SQRT(BA$5)),0,1,TRUE)))*EXP(-$F$1*BA$5)*INDEX('3)tpx females'!EK$57:EK$107,MATCH($Q58,'3)tpx females'!$DE$57:$DE$107,0))</f>
        <v>24.695247134847591</v>
      </c>
      <c r="BB58" s="32">
        <f ca="1">($J58*EXP(BB$5*($N58+0.5*($O58)^2))*_xlfn.NORM.DIST((LN(($L58*EXP($K58/100*BB$5)))-LN($J58)-$N58*BB$5)/($O58*SQRT(BB$5))-$O58*SQRT(BB$5),0,1,TRUE)+$L58*EXP($K58/100*BB$5)*(1-_xlfn.NORM.DIST((LN(($L58*EXP($K58/100*BB$5)))-LN($J58)-$N58*BB$5)/($O58*SQRT(BB$5)),0,1,TRUE)))*EXP(-$F$1*BB$5)*INDEX('3)tpx females'!EL$57:EL$107,MATCH($Q58,'3)tpx females'!$DE$57:$DE$107,0))</f>
        <v>13.741663635131886</v>
      </c>
      <c r="BC58" s="32">
        <f ca="1">($J58*EXP(BC$5*($N58+0.5*($O58)^2))*_xlfn.NORM.DIST((LN(($L58*EXP($K58/100*BC$5)))-LN($J58)-$N58*BC$5)/($O58*SQRT(BC$5))-$O58*SQRT(BC$5),0,1,TRUE)+$L58*EXP($K58/100*BC$5)*(1-_xlfn.NORM.DIST((LN(($L58*EXP($K58/100*BC$5)))-LN($J58)-$N58*BC$5)/($O58*SQRT(BC$5)),0,1,TRUE)))*EXP(-$F$1*BC$5)*INDEX('3)tpx females'!EM$57:EM$107,MATCH($Q58,'3)tpx females'!$DE$57:$DE$107,0))</f>
        <v>5.9765797579414439</v>
      </c>
      <c r="BD58" s="32">
        <f ca="1">($J58*EXP(BD$5*($N58+0.5*($O58)^2))*_xlfn.NORM.DIST((LN(($L58*EXP($K58/100*BD$5)))-LN($J58)-$N58*BD$5)/($O58*SQRT(BD$5))-$O58*SQRT(BD$5),0,1,TRUE)+$L58*EXP($K58/100*BD$5)*(1-_xlfn.NORM.DIST((LN(($L58*EXP($K58/100*BD$5)))-LN($J58)-$N58*BD$5)/($O58*SQRT(BD$5)),0,1,TRUE)))*EXP(-$F$1*BD$5)*INDEX('3)tpx females'!EN$57:EN$107,MATCH($Q58,'3)tpx females'!$DE$57:$DE$107,0))</f>
        <v>0</v>
      </c>
      <c r="BE58" s="32">
        <f ca="1">($J58*EXP(BE$5*($N58+0.5*($O58)^2))*_xlfn.NORM.DIST((LN(($L58*EXP($K58/100*BE$5)))-LN($J58)-$N58*BE$5)/($O58*SQRT(BE$5))-$O58*SQRT(BE$5),0,1,TRUE)+$L58*EXP($K58/100*BE$5)*(1-_xlfn.NORM.DIST((LN(($L58*EXP($K58/100*BE$5)))-LN($J58)-$N58*BE$5)/($O58*SQRT(BE$5)),0,1,TRUE)))*EXP(-$F$1*BE$5)*INDEX('3)tpx females'!EO$57:EO$107,MATCH($Q58,'3)tpx females'!$DE$57:$DE$107,0))</f>
        <v>0</v>
      </c>
      <c r="BF58" s="32">
        <f ca="1">($J58*EXP(BF$5*($N58+0.5*($O58)^2))*_xlfn.NORM.DIST((LN(($L58*EXP($K58/100*BF$5)))-LN($J58)-$N58*BF$5)/($O58*SQRT(BF$5))-$O58*SQRT(BF$5),0,1,TRUE)+$L58*EXP($K58/100*BF$5)*(1-_xlfn.NORM.DIST((LN(($L58*EXP($K58/100*BF$5)))-LN($J58)-$N58*BF$5)/($O58*SQRT(BF$5)),0,1,TRUE)))*EXP(-$F$1*BF$5)*INDEX('3)tpx females'!EP$57:EP$107,MATCH($Q58,'3)tpx females'!$DE$57:$DE$107,0))</f>
        <v>0</v>
      </c>
      <c r="BG58" s="32">
        <f ca="1">($J58*EXP(BG$5*($N58+0.5*($O58)^2))*_xlfn.NORM.DIST((LN(($L58*EXP($K58/100*BG$5)))-LN($J58)-$N58*BG$5)/($O58*SQRT(BG$5))-$O58*SQRT(BG$5),0,1,TRUE)+$L58*EXP($K58/100*BG$5)*(1-_xlfn.NORM.DIST((LN(($L58*EXP($K58/100*BG$5)))-LN($J58)-$N58*BG$5)/($O58*SQRT(BG$5)),0,1,TRUE)))*EXP(-$F$1*BG$5)*INDEX('3)tpx females'!EQ$57:EQ$107,MATCH($Q58,'3)tpx females'!$DE$57:$DE$107,0))</f>
        <v>0</v>
      </c>
      <c r="BH58" s="32">
        <f ca="1">($J58*EXP(BH$5*($N58+0.5*($O58)^2))*_xlfn.NORM.DIST((LN(($L58*EXP($K58/100*BH$5)))-LN($J58)-$N58*BH$5)/($O58*SQRT(BH$5))-$O58*SQRT(BH$5),0,1,TRUE)+$L58*EXP($K58/100*BH$5)*(1-_xlfn.NORM.DIST((LN(($L58*EXP($K58/100*BH$5)))-LN($J58)-$N58*BH$5)/($O58*SQRT(BH$5)),0,1,TRUE)))*EXP(-$F$1*BH$5)*INDEX('3)tpx females'!ER$57:ER$107,MATCH($Q58,'3)tpx females'!$DE$57:$DE$107,0))</f>
        <v>0</v>
      </c>
      <c r="BI58" s="32">
        <f ca="1">($J58*EXP(BI$5*($N58+0.5*($O58)^2))*_xlfn.NORM.DIST((LN(($L58*EXP($K58/100*BI$5)))-LN($J58)-$N58*BI$5)/($O58*SQRT(BI$5))-$O58*SQRT(BI$5),0,1,TRUE)+$L58*EXP($K58/100*BI$5)*(1-_xlfn.NORM.DIST((LN(($L58*EXP($K58/100*BI$5)))-LN($J58)-$N58*BI$5)/($O58*SQRT(BI$5)),0,1,TRUE)))*EXP(-$F$1*BI$5)*INDEX('3)tpx females'!ES$57:ES$107,MATCH($Q58,'3)tpx females'!$DE$57:$DE$107,0))</f>
        <v>0</v>
      </c>
      <c r="BJ58" s="32">
        <f ca="1">($J58*EXP(BJ$5*($N58+0.5*($O58)^2))*_xlfn.NORM.DIST((LN(($L58*EXP($K58/100*BJ$5)))-LN($J58)-$N58*BJ$5)/($O58*SQRT(BJ$5))-$O58*SQRT(BJ$5),0,1,TRUE)+$L58*EXP($K58/100*BJ$5)*(1-_xlfn.NORM.DIST((LN(($L58*EXP($K58/100*BJ$5)))-LN($J58)-$N58*BJ$5)/($O58*SQRT(BJ$5)),0,1,TRUE)))*EXP(-$F$1*BJ$5)*INDEX('3)tpx females'!ET$57:ET$107,MATCH($Q58,'3)tpx females'!$DE$57:$DE$107,0))</f>
        <v>0</v>
      </c>
      <c r="BK58" s="32">
        <f ca="1">($J58*EXP(BK$5*($N58+0.5*($O58)^2))*_xlfn.NORM.DIST((LN(($L58*EXP($K58/100*BK$5)))-LN($J58)-$N58*BK$5)/($O58*SQRT(BK$5))-$O58*SQRT(BK$5),0,1,TRUE)+$L58*EXP($K58/100*BK$5)*(1-_xlfn.NORM.DIST((LN(($L58*EXP($K58/100*BK$5)))-LN($J58)-$N58*BK$5)/($O58*SQRT(BK$5)),0,1,TRUE)))*EXP(-$F$1*BK$5)*INDEX('3)tpx females'!EU$57:EU$107,MATCH($Q58,'3)tpx females'!$DE$57:$DE$107,0))</f>
        <v>0</v>
      </c>
      <c r="BL58" s="32">
        <f ca="1">($J58*EXP(BL$5*($N58+0.5*($O58)^2))*_xlfn.NORM.DIST((LN(($L58*EXP($K58/100*BL$5)))-LN($J58)-$N58*BL$5)/($O58*SQRT(BL$5))-$O58*SQRT(BL$5),0,1,TRUE)+$L58*EXP($K58/100*BL$5)*(1-_xlfn.NORM.DIST((LN(($L58*EXP($K58/100*BL$5)))-LN($J58)-$N58*BL$5)/($O58*SQRT(BL$5)),0,1,TRUE)))*EXP(-$F$1*BL$5)*INDEX('3)tpx females'!EV$57:EV$107,MATCH($Q58,'3)tpx females'!$DE$57:$DE$107,0))</f>
        <v>0</v>
      </c>
      <c r="BM58" s="32">
        <f ca="1">($J58*EXP(BM$5*($N58+0.5*($O58)^2))*_xlfn.NORM.DIST((LN(($L58*EXP($K58/100*BM$5)))-LN($J58)-$N58*BM$5)/($O58*SQRT(BM$5))-$O58*SQRT(BM$5),0,1,TRUE)+$L58*EXP($K58/100*BM$5)*(1-_xlfn.NORM.DIST((LN(($L58*EXP($K58/100*BM$5)))-LN($J58)-$N58*BM$5)/($O58*SQRT(BM$5)),0,1,TRUE)))*EXP(-$F$1*BM$5)*INDEX('3)tpx females'!EW$57:EW$107,MATCH($Q58,'3)tpx females'!$DE$57:$DE$107,0))</f>
        <v>0</v>
      </c>
      <c r="BN58" s="32">
        <f ca="1">($J58*EXP(BN$5*($N58+0.5*($O58)^2))*_xlfn.NORM.DIST((LN(($L58*EXP($K58/100*BN$5)))-LN($J58)-$N58*BN$5)/($O58*SQRT(BN$5))-$O58*SQRT(BN$5),0,1,TRUE)+$L58*EXP($K58/100*BN$5)*(1-_xlfn.NORM.DIST((LN(($L58*EXP($K58/100*BN$5)))-LN($J58)-$N58*BN$5)/($O58*SQRT(BN$5)),0,1,TRUE)))*EXP(-$F$1*BN$5)*INDEX('3)tpx females'!EX$57:EX$107,MATCH($Q58,'3)tpx females'!$DE$57:$DE$107,0))</f>
        <v>0</v>
      </c>
      <c r="BO58" s="32">
        <f ca="1">($J58*EXP(BO$5*($N58+0.5*($O58)^2))*_xlfn.NORM.DIST((LN(($L58*EXP($K58/100*BO$5)))-LN($J58)-$N58*BO$5)/($O58*SQRT(BO$5))-$O58*SQRT(BO$5),0,1,TRUE)+$L58*EXP($K58/100*BO$5)*(1-_xlfn.NORM.DIST((LN(($L58*EXP($K58/100*BO$5)))-LN($J58)-$N58*BO$5)/($O58*SQRT(BO$5)),0,1,TRUE)))*EXP(-$F$1*BO$5)*INDEX('3)tpx females'!EY$57:EY$107,MATCH($Q58,'3)tpx females'!$DE$57:$DE$107,0))</f>
        <v>0</v>
      </c>
      <c r="BP58" s="32">
        <f ca="1">($J58*EXP(BP$5*($N58+0.5*($O58)^2))*_xlfn.NORM.DIST((LN(($L58*EXP($K58/100*BP$5)))-LN($J58)-$N58*BP$5)/($O58*SQRT(BP$5))-$O58*SQRT(BP$5),0,1,TRUE)+$L58*EXP($K58/100*BP$5)*(1-_xlfn.NORM.DIST((LN(($L58*EXP($K58/100*BP$5)))-LN($J58)-$N58*BP$5)/($O58*SQRT(BP$5)),0,1,TRUE)))*EXP(-$F$1*BP$5)*INDEX('3)tpx females'!EZ$57:EZ$107,MATCH($Q58,'3)tpx females'!$DE$57:$DE$107,0))</f>
        <v>0</v>
      </c>
      <c r="BQ58" s="32">
        <f ca="1">($J58*EXP(BQ$5*($N58+0.5*($O58)^2))*_xlfn.NORM.DIST((LN(($L58*EXP($K58/100*BQ$5)))-LN($J58)-$N58*BQ$5)/($O58*SQRT(BQ$5))-$O58*SQRT(BQ$5),0,1,TRUE)+$L58*EXP($K58/100*BQ$5)*(1-_xlfn.NORM.DIST((LN(($L58*EXP($K58/100*BQ$5)))-LN($J58)-$N58*BQ$5)/($O58*SQRT(BQ$5)),0,1,TRUE)))*EXP(-$F$1*BQ$5)*INDEX('3)tpx females'!FA$57:FA$107,MATCH($Q58,'3)tpx females'!$DE$57:$DE$107,0))</f>
        <v>0</v>
      </c>
      <c r="BR58" s="32">
        <f ca="1">($J58*EXP(BR$5*($N58+0.5*($O58)^2))*_xlfn.NORM.DIST((LN(($L58*EXP($K58/100*BR$5)))-LN($J58)-$N58*BR$5)/($O58*SQRT(BR$5))-$O58*SQRT(BR$5),0,1,TRUE)+$L58*EXP($K58/100*BR$5)*(1-_xlfn.NORM.DIST((LN(($L58*EXP($K58/100*BR$5)))-LN($J58)-$N58*BR$5)/($O58*SQRT(BR$5)),0,1,TRUE)))*EXP(-$F$1*BR$5)*INDEX('3)tpx females'!FB$57:FB$107,MATCH($Q58,'3)tpx females'!$DE$57:$DE$107,0))</f>
        <v>0</v>
      </c>
      <c r="BS58" s="32">
        <f ca="1">($J58*EXP(BS$5*($N58+0.5*($O58)^2))*_xlfn.NORM.DIST((LN(($L58*EXP($K58/100*BS$5)))-LN($J58)-$N58*BS$5)/($O58*SQRT(BS$5))-$O58*SQRT(BS$5),0,1,TRUE)+$L58*EXP($K58/100*BS$5)*(1-_xlfn.NORM.DIST((LN(($L58*EXP($K58/100*BS$5)))-LN($J58)-$N58*BS$5)/($O58*SQRT(BS$5)),0,1,TRUE)))*EXP(-$F$1*BS$5)*INDEX('3)tpx females'!FC$57:FC$107,MATCH($Q58,'3)tpx females'!$DE$57:$DE$107,0))</f>
        <v>0</v>
      </c>
      <c r="BT58" s="32">
        <f ca="1">($J58*EXP(BT$5*($N58+0.5*($O58)^2))*_xlfn.NORM.DIST((LN(($L58*EXP($K58/100*BT$5)))-LN($J58)-$N58*BT$5)/($O58*SQRT(BT$5))-$O58*SQRT(BT$5),0,1,TRUE)+$L58*EXP($K58/100*BT$5)*(1-_xlfn.NORM.DIST((LN(($L58*EXP($K58/100*BT$5)))-LN($J58)-$N58*BT$5)/($O58*SQRT(BT$5)),0,1,TRUE)))*EXP(-$F$1*BT$5)*INDEX('3)tpx females'!FD$57:FD$107,MATCH($Q58,'3)tpx females'!$DE$57:$DE$107,0))</f>
        <v>0</v>
      </c>
    </row>
    <row r="59" spans="2:72" x14ac:dyDescent="0.25">
      <c r="B59" s="32" t="s">
        <v>16</v>
      </c>
      <c r="C59" s="32" t="s">
        <v>14</v>
      </c>
      <c r="D59" s="49">
        <v>18909</v>
      </c>
      <c r="E59" s="32" t="s">
        <v>19</v>
      </c>
      <c r="F59" s="32" t="s">
        <v>17</v>
      </c>
      <c r="G59" s="49" t="s">
        <v>17</v>
      </c>
      <c r="H59" s="32" t="s">
        <v>17</v>
      </c>
      <c r="I59" s="32" t="s">
        <v>24</v>
      </c>
      <c r="J59" s="32">
        <v>883987.49999999988</v>
      </c>
      <c r="K59" s="32">
        <v>7.15</v>
      </c>
      <c r="L59" s="32">
        <f>'3) 2016 cases'!M59*EXP('3) 2016 cases'!L59/100)</f>
        <v>215676.47995191961</v>
      </c>
      <c r="M59" s="32"/>
      <c r="N59" s="32">
        <f>INDEX('2b)Working'!$I$61:$P$61,MATCH($I59,'2b)Working'!$I$60:$P$60,0))</f>
        <v>7.2302392103851601E-2</v>
      </c>
      <c r="O59" s="32">
        <f>INDEX('2b)Working'!$I$62:$P$62,MATCH($I59,'2b)Working'!$I$60:$P$60,0))</f>
        <v>5.5424966377019061E-2</v>
      </c>
      <c r="P59" s="32"/>
      <c r="Q59" s="32">
        <f t="shared" si="3"/>
        <v>66</v>
      </c>
      <c r="U59" s="32">
        <f t="shared" ca="1" si="2"/>
        <v>223060.76880769871</v>
      </c>
      <c r="W59" s="32">
        <f ca="1">($J59*EXP(W$5*($N59+0.5*($O59)^2))*_xlfn.NORM.DIST((LN(($L59*EXP($K59/100*W$5)))-LN($J59)-$N59*W$5)/($O59*SQRT(W$5))-$O59*SQRT(W$5),0,1,TRUE)+$L59*EXP($K59/100*W$5)*(1-_xlfn.NORM.DIST((LN(($L59*EXP($K59/100*W$5)))-LN($J59)-$N59*W$5)/($O59*SQRT(W$5)),0,1,TRUE)))*EXP(-$F$1*W$5)*INDEX('3)tpx females'!DG$57:DG$107,MATCH($Q59,'3)tpx females'!$DE$57:$DE$107,0))</f>
        <v>1262.5545126281156</v>
      </c>
      <c r="X59" s="32">
        <f ca="1">($J59*EXP(X$5*($N59+0.5*($O59)^2))*_xlfn.NORM.DIST((LN(($L59*EXP($K59/100*X$5)))-LN($J59)-$N59*X$5)/($O59*SQRT(X$5))-$O59*SQRT(X$5),0,1,TRUE)+$L59*EXP($K59/100*X$5)*(1-_xlfn.NORM.DIST((LN(($L59*EXP($K59/100*X$5)))-LN($J59)-$N59*X$5)/($O59*SQRT(X$5)),0,1,TRUE)))*EXP(-$F$1*X$5)*INDEX('3)tpx females'!DH$57:DH$107,MATCH($Q59,'3)tpx females'!$DE$57:$DE$107,0))</f>
        <v>1433.0806670982563</v>
      </c>
      <c r="Y59" s="32">
        <f ca="1">($J59*EXP(Y$5*($N59+0.5*($O59)^2))*_xlfn.NORM.DIST((LN(($L59*EXP($K59/100*Y$5)))-LN($J59)-$N59*Y$5)/($O59*SQRT(Y$5))-$O59*SQRT(Y$5),0,1,TRUE)+$L59*EXP($K59/100*Y$5)*(1-_xlfn.NORM.DIST((LN(($L59*EXP($K59/100*Y$5)))-LN($J59)-$N59*Y$5)/($O59*SQRT(Y$5)),0,1,TRUE)))*EXP(-$F$1*Y$5)*INDEX('3)tpx females'!DI$57:DI$107,MATCH($Q59,'3)tpx females'!$DE$57:$DE$107,0))</f>
        <v>1491.0220260011306</v>
      </c>
      <c r="Z59" s="32">
        <f ca="1">($J59*EXP(Z$5*($N59+0.5*($O59)^2))*_xlfn.NORM.DIST((LN(($L59*EXP($K59/100*Z$5)))-LN($J59)-$N59*Z$5)/($O59*SQRT(Z$5))-$O59*SQRT(Z$5),0,1,TRUE)+$L59*EXP($K59/100*Z$5)*(1-_xlfn.NORM.DIST((LN(($L59*EXP($K59/100*Z$5)))-LN($J59)-$N59*Z$5)/($O59*SQRT(Z$5)),0,1,TRUE)))*EXP(-$F$1*Z$5)*INDEX('3)tpx females'!DJ$57:DJ$107,MATCH($Q59,'3)tpx females'!$DE$57:$DE$107,0))</f>
        <v>1715.5893781784901</v>
      </c>
      <c r="AA59" s="32">
        <f ca="1">($J59*EXP(AA$5*($N59+0.5*($O59)^2))*_xlfn.NORM.DIST((LN(($L59*EXP($K59/100*AA$5)))-LN($J59)-$N59*AA$5)/($O59*SQRT(AA$5))-$O59*SQRT(AA$5),0,1,TRUE)+$L59*EXP($K59/100*AA$5)*(1-_xlfn.NORM.DIST((LN(($L59*EXP($K59/100*AA$5)))-LN($J59)-$N59*AA$5)/($O59*SQRT(AA$5)),0,1,TRUE)))*EXP(-$F$1*AA$5)*INDEX('3)tpx females'!DK$57:DK$107,MATCH($Q59,'3)tpx females'!$DE$57:$DE$107,0))</f>
        <v>1842.7002986762604</v>
      </c>
      <c r="AB59" s="32">
        <f ca="1">($J59*EXP(AB$5*($N59+0.5*($O59)^2))*_xlfn.NORM.DIST((LN(($L59*EXP($K59/100*AB$5)))-LN($J59)-$N59*AB$5)/($O59*SQRT(AB$5))-$O59*SQRT(AB$5),0,1,TRUE)+$L59*EXP($K59/100*AB$5)*(1-_xlfn.NORM.DIST((LN(($L59*EXP($K59/100*AB$5)))-LN($J59)-$N59*AB$5)/($O59*SQRT(AB$5)),0,1,TRUE)))*EXP(-$F$1*AB$5)*INDEX('3)tpx females'!DL$57:DL$107,MATCH($Q59,'3)tpx females'!$DE$57:$DE$107,0))</f>
        <v>2145.3818384748665</v>
      </c>
      <c r="AC59" s="32">
        <f ca="1">($J59*EXP(AC$5*($N59+0.5*($O59)^2))*_xlfn.NORM.DIST((LN(($L59*EXP($K59/100*AC$5)))-LN($J59)-$N59*AC$5)/($O59*SQRT(AC$5))-$O59*SQRT(AC$5),0,1,TRUE)+$L59*EXP($K59/100*AC$5)*(1-_xlfn.NORM.DIST((LN(($L59*EXP($K59/100*AC$5)))-LN($J59)-$N59*AC$5)/($O59*SQRT(AC$5)),0,1,TRUE)))*EXP(-$F$1*AC$5)*INDEX('3)tpx females'!DM$57:DM$107,MATCH($Q59,'3)tpx females'!$DE$57:$DE$107,0))</f>
        <v>2320.2364178255921</v>
      </c>
      <c r="AD59" s="32">
        <f ca="1">($J59*EXP(AD$5*($N59+0.5*($O59)^2))*_xlfn.NORM.DIST((LN(($L59*EXP($K59/100*AD$5)))-LN($J59)-$N59*AD$5)/($O59*SQRT(AD$5))-$O59*SQRT(AD$5),0,1,TRUE)+$L59*EXP($K59/100*AD$5)*(1-_xlfn.NORM.DIST((LN(($L59*EXP($K59/100*AD$5)))-LN($J59)-$N59*AD$5)/($O59*SQRT(AD$5)),0,1,TRUE)))*EXP(-$F$1*AD$5)*INDEX('3)tpx females'!DN$57:DN$107,MATCH($Q59,'3)tpx females'!$DE$57:$DE$107,0))</f>
        <v>2385.8051063698804</v>
      </c>
      <c r="AE59" s="32">
        <f ca="1">($J59*EXP(AE$5*($N59+0.5*($O59)^2))*_xlfn.NORM.DIST((LN(($L59*EXP($K59/100*AE$5)))-LN($J59)-$N59*AE$5)/($O59*SQRT(AE$5))-$O59*SQRT(AE$5),0,1,TRUE)+$L59*EXP($K59/100*AE$5)*(1-_xlfn.NORM.DIST((LN(($L59*EXP($K59/100*AE$5)))-LN($J59)-$N59*AE$5)/($O59*SQRT(AE$5)),0,1,TRUE)))*EXP(-$F$1*AE$5)*INDEX('3)tpx females'!DO$57:DO$107,MATCH($Q59,'3)tpx females'!$DE$57:$DE$107,0))</f>
        <v>2819.7365281156322</v>
      </c>
      <c r="AF59" s="32">
        <f ca="1">($J59*EXP(AF$5*($N59+0.5*($O59)^2))*_xlfn.NORM.DIST((LN(($L59*EXP($K59/100*AF$5)))-LN($J59)-$N59*AF$5)/($O59*SQRT(AF$5))-$O59*SQRT(AF$5),0,1,TRUE)+$L59*EXP($K59/100*AF$5)*(1-_xlfn.NORM.DIST((LN(($L59*EXP($K59/100*AF$5)))-LN($J59)-$N59*AF$5)/($O59*SQRT(AF$5)),0,1,TRUE)))*EXP(-$F$1*AF$5)*INDEX('3)tpx females'!DP$57:DP$107,MATCH($Q59,'3)tpx females'!$DE$57:$DE$107,0))</f>
        <v>2745.8478272431234</v>
      </c>
      <c r="AG59" s="32">
        <f ca="1">($J59*EXP(AG$5*($N59+0.5*($O59)^2))*_xlfn.NORM.DIST((LN(($L59*EXP($K59/100*AG$5)))-LN($J59)-$N59*AG$5)/($O59*SQRT(AG$5))-$O59*SQRT(AG$5),0,1,TRUE)+$L59*EXP($K59/100*AG$5)*(1-_xlfn.NORM.DIST((LN(($L59*EXP($K59/100*AG$5)))-LN($J59)-$N59*AG$5)/($O59*SQRT(AG$5)),0,1,TRUE)))*EXP(-$F$1*AG$5)*INDEX('3)tpx females'!DQ$57:DQ$107,MATCH($Q59,'3)tpx females'!$DE$57:$DE$107,0))</f>
        <v>2999.0765231889973</v>
      </c>
      <c r="AH59" s="32">
        <f ca="1">($J59*EXP(AH$5*($N59+0.5*($O59)^2))*_xlfn.NORM.DIST((LN(($L59*EXP($K59/100*AH$5)))-LN($J59)-$N59*AH$5)/($O59*SQRT(AH$5))-$O59*SQRT(AH$5),0,1,TRUE)+$L59*EXP($K59/100*AH$5)*(1-_xlfn.NORM.DIST((LN(($L59*EXP($K59/100*AH$5)))-LN($J59)-$N59*AH$5)/($O59*SQRT(AH$5)),0,1,TRUE)))*EXP(-$F$1*AH$5)*INDEX('3)tpx females'!DR$57:DR$107,MATCH($Q59,'3)tpx females'!$DE$57:$DE$107,0))</f>
        <v>3482.8168955164874</v>
      </c>
      <c r="AI59" s="32">
        <f ca="1">($J59*EXP(AI$5*($N59+0.5*($O59)^2))*_xlfn.NORM.DIST((LN(($L59*EXP($K59/100*AI$5)))-LN($J59)-$N59*AI$5)/($O59*SQRT(AI$5))-$O59*SQRT(AI$5),0,1,TRUE)+$L59*EXP($K59/100*AI$5)*(1-_xlfn.NORM.DIST((LN(($L59*EXP($K59/100*AI$5)))-LN($J59)-$N59*AI$5)/($O59*SQRT(AI$5)),0,1,TRUE)))*EXP(-$F$1*AI$5)*INDEX('3)tpx females'!DS$57:DS$107,MATCH($Q59,'3)tpx females'!$DE$57:$DE$107,0))</f>
        <v>3684.824901432019</v>
      </c>
      <c r="AJ59" s="32">
        <f ca="1">($J59*EXP(AJ$5*($N59+0.5*($O59)^2))*_xlfn.NORM.DIST((LN(($L59*EXP($K59/100*AJ$5)))-LN($J59)-$N59*AJ$5)/($O59*SQRT(AJ$5))-$O59*SQRT(AJ$5),0,1,TRUE)+$L59*EXP($K59/100*AJ$5)*(1-_xlfn.NORM.DIST((LN(($L59*EXP($K59/100*AJ$5)))-LN($J59)-$N59*AJ$5)/($O59*SQRT(AJ$5)),0,1,TRUE)))*EXP(-$F$1*AJ$5)*INDEX('3)tpx females'!DT$57:DT$107,MATCH($Q59,'3)tpx females'!$DE$57:$DE$107,0))</f>
        <v>4047.8576611106573</v>
      </c>
      <c r="AK59" s="32">
        <f ca="1">($J59*EXP(AK$5*($N59+0.5*($O59)^2))*_xlfn.NORM.DIST((LN(($L59*EXP($K59/100*AK$5)))-LN($J59)-$N59*AK$5)/($O59*SQRT(AK$5))-$O59*SQRT(AK$5),0,1,TRUE)+$L59*EXP($K59/100*AK$5)*(1-_xlfn.NORM.DIST((LN(($L59*EXP($K59/100*AK$5)))-LN($J59)-$N59*AK$5)/($O59*SQRT(AK$5)),0,1,TRUE)))*EXP(-$F$1*AK$5)*INDEX('3)tpx females'!DU$57:DU$107,MATCH($Q59,'3)tpx females'!$DE$57:$DE$107,0))</f>
        <v>4769.7114130332902</v>
      </c>
      <c r="AL59" s="32">
        <f ca="1">($J59*EXP(AL$5*($N59+0.5*($O59)^2))*_xlfn.NORM.DIST((LN(($L59*EXP($K59/100*AL$5)))-LN($J59)-$N59*AL$5)/($O59*SQRT(AL$5))-$O59*SQRT(AL$5),0,1,TRUE)+$L59*EXP($K59/100*AL$5)*(1-_xlfn.NORM.DIST((LN(($L59*EXP($K59/100*AL$5)))-LN($J59)-$N59*AL$5)/($O59*SQRT(AL$5)),0,1,TRUE)))*EXP(-$F$1*AL$5)*INDEX('3)tpx females'!DV$57:DV$107,MATCH($Q59,'3)tpx females'!$DE$57:$DE$107,0))</f>
        <v>5435.3952339238458</v>
      </c>
      <c r="AM59" s="32">
        <f ca="1">($J59*EXP(AM$5*($N59+0.5*($O59)^2))*_xlfn.NORM.DIST((LN(($L59*EXP($K59/100*AM$5)))-LN($J59)-$N59*AM$5)/($O59*SQRT(AM$5))-$O59*SQRT(AM$5),0,1,TRUE)+$L59*EXP($K59/100*AM$5)*(1-_xlfn.NORM.DIST((LN(($L59*EXP($K59/100*AM$5)))-LN($J59)-$N59*AM$5)/($O59*SQRT(AM$5)),0,1,TRUE)))*EXP(-$F$1*AM$5)*INDEX('3)tpx females'!DW$57:DW$107,MATCH($Q59,'3)tpx females'!$DE$57:$DE$107,0))</f>
        <v>6228.1290863349741</v>
      </c>
      <c r="AN59" s="32">
        <f ca="1">($J59*EXP(AN$5*($N59+0.5*($O59)^2))*_xlfn.NORM.DIST((LN(($L59*EXP($K59/100*AN$5)))-LN($J59)-$N59*AN$5)/($O59*SQRT(AN$5))-$O59*SQRT(AN$5),0,1,TRUE)+$L59*EXP($K59/100*AN$5)*(1-_xlfn.NORM.DIST((LN(($L59*EXP($K59/100*AN$5)))-LN($J59)-$N59*AN$5)/($O59*SQRT(AN$5)),0,1,TRUE)))*EXP(-$F$1*AN$5)*INDEX('3)tpx females'!DX$57:DX$107,MATCH($Q59,'3)tpx females'!$DE$57:$DE$107,0))</f>
        <v>6857.1301401790388</v>
      </c>
      <c r="AO59" s="32">
        <f ca="1">($J59*EXP(AO$5*($N59+0.5*($O59)^2))*_xlfn.NORM.DIST((LN(($L59*EXP($K59/100*AO$5)))-LN($J59)-$N59*AO$5)/($O59*SQRT(AO$5))-$O59*SQRT(AO$5),0,1,TRUE)+$L59*EXP($K59/100*AO$5)*(1-_xlfn.NORM.DIST((LN(($L59*EXP($K59/100*AO$5)))-LN($J59)-$N59*AO$5)/($O59*SQRT(AO$5)),0,1,TRUE)))*EXP(-$F$1*AO$5)*INDEX('3)tpx females'!DY$57:DY$107,MATCH($Q59,'3)tpx females'!$DE$57:$DE$107,0))</f>
        <v>7170.3722169172579</v>
      </c>
      <c r="AP59" s="32">
        <f ca="1">($J59*EXP(AP$5*($N59+0.5*($O59)^2))*_xlfn.NORM.DIST((LN(($L59*EXP($K59/100*AP$5)))-LN($J59)-$N59*AP$5)/($O59*SQRT(AP$5))-$O59*SQRT(AP$5),0,1,TRUE)+$L59*EXP($K59/100*AP$5)*(1-_xlfn.NORM.DIST((LN(($L59*EXP($K59/100*AP$5)))-LN($J59)-$N59*AP$5)/($O59*SQRT(AP$5)),0,1,TRUE)))*EXP(-$F$1*AP$5)*INDEX('3)tpx females'!DZ$57:DZ$107,MATCH($Q59,'3)tpx females'!$DE$57:$DE$107,0))</f>
        <v>8051.983380279119</v>
      </c>
      <c r="AQ59" s="32">
        <f ca="1">($J59*EXP(AQ$5*($N59+0.5*($O59)^2))*_xlfn.NORM.DIST((LN(($L59*EXP($K59/100*AQ$5)))-LN($J59)-$N59*AQ$5)/($O59*SQRT(AQ$5))-$O59*SQRT(AQ$5),0,1,TRUE)+$L59*EXP($K59/100*AQ$5)*(1-_xlfn.NORM.DIST((LN(($L59*EXP($K59/100*AQ$5)))-LN($J59)-$N59*AQ$5)/($O59*SQRT(AQ$5)),0,1,TRUE)))*EXP(-$F$1*AQ$5)*INDEX('3)tpx females'!EA$57:EA$107,MATCH($Q59,'3)tpx females'!$DE$57:$DE$107,0))</f>
        <v>9332.1063763915936</v>
      </c>
      <c r="AR59" s="32">
        <f ca="1">($J59*EXP(AR$5*($N59+0.5*($O59)^2))*_xlfn.NORM.DIST((LN(($L59*EXP($K59/100*AR$5)))-LN($J59)-$N59*AR$5)/($O59*SQRT(AR$5))-$O59*SQRT(AR$5),0,1,TRUE)+$L59*EXP($K59/100*AR$5)*(1-_xlfn.NORM.DIST((LN(($L59*EXP($K59/100*AR$5)))-LN($J59)-$N59*AR$5)/($O59*SQRT(AR$5)),0,1,TRUE)))*EXP(-$F$1*AR$5)*INDEX('3)tpx females'!EB$57:EB$107,MATCH($Q59,'3)tpx females'!$DE$57:$DE$107,0))</f>
        <v>9855.7239300750443</v>
      </c>
      <c r="AS59" s="32">
        <f ca="1">($J59*EXP(AS$5*($N59+0.5*($O59)^2))*_xlfn.NORM.DIST((LN(($L59*EXP($K59/100*AS$5)))-LN($J59)-$N59*AS$5)/($O59*SQRT(AS$5))-$O59*SQRT(AS$5),0,1,TRUE)+$L59*EXP($K59/100*AS$5)*(1-_xlfn.NORM.DIST((LN(($L59*EXP($K59/100*AS$5)))-LN($J59)-$N59*AS$5)/($O59*SQRT(AS$5)),0,1,TRUE)))*EXP(-$F$1*AS$5)*INDEX('3)tpx females'!EC$57:EC$107,MATCH($Q59,'3)tpx females'!$DE$57:$DE$107,0))</f>
        <v>10709.42972062706</v>
      </c>
      <c r="AT59" s="32">
        <f ca="1">($J59*EXP(AT$5*($N59+0.5*($O59)^2))*_xlfn.NORM.DIST((LN(($L59*EXP($K59/100*AT$5)))-LN($J59)-$N59*AT$5)/($O59*SQRT(AT$5))-$O59*SQRT(AT$5),0,1,TRUE)+$L59*EXP($K59/100*AT$5)*(1-_xlfn.NORM.DIST((LN(($L59*EXP($K59/100*AT$5)))-LN($J59)-$N59*AT$5)/($O59*SQRT(AT$5)),0,1,TRUE)))*EXP(-$F$1*AT$5)*INDEX('3)tpx females'!ED$57:ED$107,MATCH($Q59,'3)tpx females'!$DE$57:$DE$107,0))</f>
        <v>12172.460950246452</v>
      </c>
      <c r="AU59" s="32">
        <f ca="1">($J59*EXP(AU$5*($N59+0.5*($O59)^2))*_xlfn.NORM.DIST((LN(($L59*EXP($K59/100*AU$5)))-LN($J59)-$N59*AU$5)/($O59*SQRT(AU$5))-$O59*SQRT(AU$5),0,1,TRUE)+$L59*EXP($K59/100*AU$5)*(1-_xlfn.NORM.DIST((LN(($L59*EXP($K59/100*AU$5)))-LN($J59)-$N59*AU$5)/($O59*SQRT(AU$5)),0,1,TRUE)))*EXP(-$F$1*AU$5)*INDEX('3)tpx females'!EE$57:EE$107,MATCH($Q59,'3)tpx females'!$DE$57:$DE$107,0))</f>
        <v>12567.076383831978</v>
      </c>
      <c r="AV59" s="32">
        <f ca="1">($J59*EXP(AV$5*($N59+0.5*($O59)^2))*_xlfn.NORM.DIST((LN(($L59*EXP($K59/100*AV$5)))-LN($J59)-$N59*AV$5)/($O59*SQRT(AV$5))-$O59*SQRT(AV$5),0,1,TRUE)+$L59*EXP($K59/100*AV$5)*(1-_xlfn.NORM.DIST((LN(($L59*EXP($K59/100*AV$5)))-LN($J59)-$N59*AV$5)/($O59*SQRT(AV$5)),0,1,TRUE)))*EXP(-$F$1*AV$5)*INDEX('3)tpx females'!EF$57:EF$107,MATCH($Q59,'3)tpx females'!$DE$57:$DE$107,0))</f>
        <v>12139.883262074953</v>
      </c>
      <c r="AW59" s="32">
        <f ca="1">($J59*EXP(AW$5*($N59+0.5*($O59)^2))*_xlfn.NORM.DIST((LN(($L59*EXP($K59/100*AW$5)))-LN($J59)-$N59*AW$5)/($O59*SQRT(AW$5))-$O59*SQRT(AW$5),0,1,TRUE)+$L59*EXP($K59/100*AW$5)*(1-_xlfn.NORM.DIST((LN(($L59*EXP($K59/100*AW$5)))-LN($J59)-$N59*AW$5)/($O59*SQRT(AW$5)),0,1,TRUE)))*EXP(-$F$1*AW$5)*INDEX('3)tpx females'!EG$57:EG$107,MATCH($Q59,'3)tpx females'!$DE$57:$DE$107,0))</f>
        <v>11772.652703110922</v>
      </c>
      <c r="AX59" s="32">
        <f ca="1">($J59*EXP(AX$5*($N59+0.5*($O59)^2))*_xlfn.NORM.DIST((LN(($L59*EXP($K59/100*AX$5)))-LN($J59)-$N59*AX$5)/($O59*SQRT(AX$5))-$O59*SQRT(AX$5),0,1,TRUE)+$L59*EXP($K59/100*AX$5)*(1-_xlfn.NORM.DIST((LN(($L59*EXP($K59/100*AX$5)))-LN($J59)-$N59*AX$5)/($O59*SQRT(AX$5)),0,1,TRUE)))*EXP(-$F$1*AX$5)*INDEX('3)tpx females'!EH$57:EH$107,MATCH($Q59,'3)tpx females'!$DE$57:$DE$107,0))</f>
        <v>11429.466962680679</v>
      </c>
      <c r="AY59" s="32">
        <f ca="1">($J59*EXP(AY$5*($N59+0.5*($O59)^2))*_xlfn.NORM.DIST((LN(($L59*EXP($K59/100*AY$5)))-LN($J59)-$N59*AY$5)/($O59*SQRT(AY$5))-$O59*SQRT(AY$5),0,1,TRUE)+$L59*EXP($K59/100*AY$5)*(1-_xlfn.NORM.DIST((LN(($L59*EXP($K59/100*AY$5)))-LN($J59)-$N59*AY$5)/($O59*SQRT(AY$5)),0,1,TRUE)))*EXP(-$F$1*AY$5)*INDEX('3)tpx females'!EI$57:EI$107,MATCH($Q59,'3)tpx females'!$DE$57:$DE$107,0))</f>
        <v>11274.123547187333</v>
      </c>
      <c r="AZ59" s="32">
        <f ca="1">($J59*EXP(AZ$5*($N59+0.5*($O59)^2))*_xlfn.NORM.DIST((LN(($L59*EXP($K59/100*AZ$5)))-LN($J59)-$N59*AZ$5)/($O59*SQRT(AZ$5))-$O59*SQRT(AZ$5),0,1,TRUE)+$L59*EXP($K59/100*AZ$5)*(1-_xlfn.NORM.DIST((LN(($L59*EXP($K59/100*AZ$5)))-LN($J59)-$N59*AZ$5)/($O59*SQRT(AZ$5)),0,1,TRUE)))*EXP(-$F$1*AZ$5)*INDEX('3)tpx females'!EJ$57:EJ$107,MATCH($Q59,'3)tpx females'!$DE$57:$DE$107,0))</f>
        <v>10140.911894130581</v>
      </c>
      <c r="BA59" s="32">
        <f ca="1">($J59*EXP(BA$5*($N59+0.5*($O59)^2))*_xlfn.NORM.DIST((LN(($L59*EXP($K59/100*BA$5)))-LN($J59)-$N59*BA$5)/($O59*SQRT(BA$5))-$O59*SQRT(BA$5),0,1,TRUE)+$L59*EXP($K59/100*BA$5)*(1-_xlfn.NORM.DIST((LN(($L59*EXP($K59/100*BA$5)))-LN($J59)-$N59*BA$5)/($O59*SQRT(BA$5)),0,1,TRUE)))*EXP(-$F$1*BA$5)*INDEX('3)tpx females'!EK$57:EK$107,MATCH($Q59,'3)tpx females'!$DE$57:$DE$107,0))</f>
        <v>9014.0837765307897</v>
      </c>
      <c r="BB59" s="32">
        <f ca="1">($J59*EXP(BB$5*($N59+0.5*($O59)^2))*_xlfn.NORM.DIST((LN(($L59*EXP($K59/100*BB$5)))-LN($J59)-$N59*BB$5)/($O59*SQRT(BB$5))-$O59*SQRT(BB$5),0,1,TRUE)+$L59*EXP($K59/100*BB$5)*(1-_xlfn.NORM.DIST((LN(($L59*EXP($K59/100*BB$5)))-LN($J59)-$N59*BB$5)/($O59*SQRT(BB$5)),0,1,TRUE)))*EXP(-$F$1*BB$5)*INDEX('3)tpx females'!EL$57:EL$107,MATCH($Q59,'3)tpx females'!$DE$57:$DE$107,0))</f>
        <v>7712.5097121646941</v>
      </c>
      <c r="BC59" s="32">
        <f ca="1">($J59*EXP(BC$5*($N59+0.5*($O59)^2))*_xlfn.NORM.DIST((LN(($L59*EXP($K59/100*BC$5)))-LN($J59)-$N59*BC$5)/($O59*SQRT(BC$5))-$O59*SQRT(BC$5),0,1,TRUE)+$L59*EXP($K59/100*BC$5)*(1-_xlfn.NORM.DIST((LN(($L59*EXP($K59/100*BC$5)))-LN($J59)-$N59*BC$5)/($O59*SQRT(BC$5)),0,1,TRUE)))*EXP(-$F$1*BC$5)*INDEX('3)tpx females'!EM$57:EM$107,MATCH($Q59,'3)tpx females'!$DE$57:$DE$107,0))</f>
        <v>6319.128092885112</v>
      </c>
      <c r="BD59" s="32">
        <f ca="1">($J59*EXP(BD$5*($N59+0.5*($O59)^2))*_xlfn.NORM.DIST((LN(($L59*EXP($K59/100*BD$5)))-LN($J59)-$N59*BD$5)/($O59*SQRT(BD$5))-$O59*SQRT(BD$5),0,1,TRUE)+$L59*EXP($K59/100*BD$5)*(1-_xlfn.NORM.DIST((LN(($L59*EXP($K59/100*BD$5)))-LN($J59)-$N59*BD$5)/($O59*SQRT(BD$5)),0,1,TRUE)))*EXP(-$F$1*BD$5)*INDEX('3)tpx females'!EN$57:EN$107,MATCH($Q59,'3)tpx females'!$DE$57:$DE$107,0))</f>
        <v>4951.8355828224885</v>
      </c>
      <c r="BE59" s="32">
        <f ca="1">($J59*EXP(BE$5*($N59+0.5*($O59)^2))*_xlfn.NORM.DIST((LN(($L59*EXP($K59/100*BE$5)))-LN($J59)-$N59*BE$5)/($O59*SQRT(BE$5))-$O59*SQRT(BE$5),0,1,TRUE)+$L59*EXP($K59/100*BE$5)*(1-_xlfn.NORM.DIST((LN(($L59*EXP($K59/100*BE$5)))-LN($J59)-$N59*BE$5)/($O59*SQRT(BE$5)),0,1,TRUE)))*EXP(-$F$1*BE$5)*INDEX('3)tpx females'!EO$57:EO$107,MATCH($Q59,'3)tpx females'!$DE$57:$DE$107,0))</f>
        <v>3716.6408320127362</v>
      </c>
      <c r="BF59" s="32">
        <f ca="1">($J59*EXP(BF$5*($N59+0.5*($O59)^2))*_xlfn.NORM.DIST((LN(($L59*EXP($K59/100*BF$5)))-LN($J59)-$N59*BF$5)/($O59*SQRT(BF$5))-$O59*SQRT(BF$5),0,1,TRUE)+$L59*EXP($K59/100*BF$5)*(1-_xlfn.NORM.DIST((LN(($L59*EXP($K59/100*BF$5)))-LN($J59)-$N59*BF$5)/($O59*SQRT(BF$5)),0,1,TRUE)))*EXP(-$F$1*BF$5)*INDEX('3)tpx females'!EP$57:EP$107,MATCH($Q59,'3)tpx females'!$DE$57:$DE$107,0))</f>
        <v>2647.1859720666366</v>
      </c>
      <c r="BG59" s="32">
        <f ca="1">($J59*EXP(BG$5*($N59+0.5*($O59)^2))*_xlfn.NORM.DIST((LN(($L59*EXP($K59/100*BG$5)))-LN($J59)-$N59*BG$5)/($O59*SQRT(BG$5))-$O59*SQRT(BG$5),0,1,TRUE)+$L59*EXP($K59/100*BG$5)*(1-_xlfn.NORM.DIST((LN(($L59*EXP($K59/100*BG$5)))-LN($J59)-$N59*BG$5)/($O59*SQRT(BG$5)),0,1,TRUE)))*EXP(-$F$1*BG$5)*INDEX('3)tpx females'!EQ$57:EQ$107,MATCH($Q59,'3)tpx females'!$DE$57:$DE$107,0))</f>
        <v>1779.0814124184103</v>
      </c>
      <c r="BH59" s="32">
        <f ca="1">($J59*EXP(BH$5*($N59+0.5*($O59)^2))*_xlfn.NORM.DIST((LN(($L59*EXP($K59/100*BH$5)))-LN($J59)-$N59*BH$5)/($O59*SQRT(BH$5))-$O59*SQRT(BH$5),0,1,TRUE)+$L59*EXP($K59/100*BH$5)*(1-_xlfn.NORM.DIST((LN(($L59*EXP($K59/100*BH$5)))-LN($J59)-$N59*BH$5)/($O59*SQRT(BH$5)),0,1,TRUE)))*EXP(-$F$1*BH$5)*INDEX('3)tpx females'!ER$57:ER$107,MATCH($Q59,'3)tpx females'!$DE$57:$DE$107,0))</f>
        <v>1140.6787512426181</v>
      </c>
      <c r="BI59" s="32">
        <f ca="1">($J59*EXP(BI$5*($N59+0.5*($O59)^2))*_xlfn.NORM.DIST((LN(($L59*EXP($K59/100*BI$5)))-LN($J59)-$N59*BI$5)/($O59*SQRT(BI$5))-$O59*SQRT(BI$5),0,1,TRUE)+$L59*EXP($K59/100*BI$5)*(1-_xlfn.NORM.DIST((LN(($L59*EXP($K59/100*BI$5)))-LN($J59)-$N59*BI$5)/($O59*SQRT(BI$5)),0,1,TRUE)))*EXP(-$F$1*BI$5)*INDEX('3)tpx females'!ES$57:ES$107,MATCH($Q59,'3)tpx females'!$DE$57:$DE$107,0))</f>
        <v>689.98363013190146</v>
      </c>
      <c r="BJ59" s="32">
        <f ca="1">($J59*EXP(BJ$5*($N59+0.5*($O59)^2))*_xlfn.NORM.DIST((LN(($L59*EXP($K59/100*BJ$5)))-LN($J59)-$N59*BJ$5)/($O59*SQRT(BJ$5))-$O59*SQRT(BJ$5),0,1,TRUE)+$L59*EXP($K59/100*BJ$5)*(1-_xlfn.NORM.DIST((LN(($L59*EXP($K59/100*BJ$5)))-LN($J59)-$N59*BJ$5)/($O59*SQRT(BJ$5)),0,1,TRUE)))*EXP(-$F$1*BJ$5)*INDEX('3)tpx females'!ET$57:ET$107,MATCH($Q59,'3)tpx females'!$DE$57:$DE$107,0))</f>
        <v>398.60322884660411</v>
      </c>
      <c r="BK59" s="32">
        <f ca="1">($J59*EXP(BK$5*($N59+0.5*($O59)^2))*_xlfn.NORM.DIST((LN(($L59*EXP($K59/100*BK$5)))-LN($J59)-$N59*BK$5)/($O59*SQRT(BK$5))-$O59*SQRT(BK$5),0,1,TRUE)+$L59*EXP($K59/100*BK$5)*(1-_xlfn.NORM.DIST((LN(($L59*EXP($K59/100*BK$5)))-LN($J59)-$N59*BK$5)/($O59*SQRT(BK$5)),0,1,TRUE)))*EXP(-$F$1*BK$5)*INDEX('3)tpx females'!EU$57:EU$107,MATCH($Q59,'3)tpx females'!$DE$57:$DE$107,0))</f>
        <v>208.34087792167321</v>
      </c>
      <c r="BL59" s="32">
        <f ca="1">($J59*EXP(BL$5*($N59+0.5*($O59)^2))*_xlfn.NORM.DIST((LN(($L59*EXP($K59/100*BL$5)))-LN($J59)-$N59*BL$5)/($O59*SQRT(BL$5))-$O59*SQRT(BL$5),0,1,TRUE)+$L59*EXP($K59/100*BL$5)*(1-_xlfn.NORM.DIST((LN(($L59*EXP($K59/100*BL$5)))-LN($J59)-$N59*BL$5)/($O59*SQRT(BL$5)),0,1,TRUE)))*EXP(-$F$1*BL$5)*INDEX('3)tpx females'!EV$57:EV$107,MATCH($Q59,'3)tpx females'!$DE$57:$DE$107,0))</f>
        <v>111.73348467580999</v>
      </c>
      <c r="BM59" s="32">
        <f ca="1">($J59*EXP(BM$5*($N59+0.5*($O59)^2))*_xlfn.NORM.DIST((LN(($L59*EXP($K59/100*BM$5)))-LN($J59)-$N59*BM$5)/($O59*SQRT(BM$5))-$O59*SQRT(BM$5),0,1,TRUE)+$L59*EXP($K59/100*BM$5)*(1-_xlfn.NORM.DIST((LN(($L59*EXP($K59/100*BM$5)))-LN($J59)-$N59*BM$5)/($O59*SQRT(BM$5)),0,1,TRUE)))*EXP(-$F$1*BM$5)*INDEX('3)tpx females'!EW$57:EW$107,MATCH($Q59,'3)tpx females'!$DE$57:$DE$107,0))</f>
        <v>62.365763856727348</v>
      </c>
      <c r="BN59" s="32">
        <f ca="1">($J59*EXP(BN$5*($N59+0.5*($O59)^2))*_xlfn.NORM.DIST((LN(($L59*EXP($K59/100*BN$5)))-LN($J59)-$N59*BN$5)/($O59*SQRT(BN$5))-$O59*SQRT(BN$5),0,1,TRUE)+$L59*EXP($K59/100*BN$5)*(1-_xlfn.NORM.DIST((LN(($L59*EXP($K59/100*BN$5)))-LN($J59)-$N59*BN$5)/($O59*SQRT(BN$5)),0,1,TRUE)))*EXP(-$F$1*BN$5)*INDEX('3)tpx females'!EX$57:EX$107,MATCH($Q59,'3)tpx females'!$DE$57:$DE$107,0))</f>
        <v>25.509907238939288</v>
      </c>
      <c r="BO59" s="32">
        <f ca="1">($J59*EXP(BO$5*($N59+0.5*($O59)^2))*_xlfn.NORM.DIST((LN(($L59*EXP($K59/100*BO$5)))-LN($J59)-$N59*BO$5)/($O59*SQRT(BO$5))-$O59*SQRT(BO$5),0,1,TRUE)+$L59*EXP($K59/100*BO$5)*(1-_xlfn.NORM.DIST((LN(($L59*EXP($K59/100*BO$5)))-LN($J59)-$N59*BO$5)/($O59*SQRT(BO$5)),0,1,TRUE)))*EXP(-$F$1*BO$5)*INDEX('3)tpx females'!EY$57:EY$107,MATCH($Q59,'3)tpx females'!$DE$57:$DE$107,0))</f>
        <v>0</v>
      </c>
      <c r="BP59" s="32">
        <f ca="1">($J59*EXP(BP$5*($N59+0.5*($O59)^2))*_xlfn.NORM.DIST((LN(($L59*EXP($K59/100*BP$5)))-LN($J59)-$N59*BP$5)/($O59*SQRT(BP$5))-$O59*SQRT(BP$5),0,1,TRUE)+$L59*EXP($K59/100*BP$5)*(1-_xlfn.NORM.DIST((LN(($L59*EXP($K59/100*BP$5)))-LN($J59)-$N59*BP$5)/($O59*SQRT(BP$5)),0,1,TRUE)))*EXP(-$F$1*BP$5)*INDEX('3)tpx females'!EZ$57:EZ$107,MATCH($Q59,'3)tpx females'!$DE$57:$DE$107,0))</f>
        <v>0</v>
      </c>
      <c r="BQ59" s="32">
        <f ca="1">($J59*EXP(BQ$5*($N59+0.5*($O59)^2))*_xlfn.NORM.DIST((LN(($L59*EXP($K59/100*BQ$5)))-LN($J59)-$N59*BQ$5)/($O59*SQRT(BQ$5))-$O59*SQRT(BQ$5),0,1,TRUE)+$L59*EXP($K59/100*BQ$5)*(1-_xlfn.NORM.DIST((LN(($L59*EXP($K59/100*BQ$5)))-LN($J59)-$N59*BQ$5)/($O59*SQRT(BQ$5)),0,1,TRUE)))*EXP(-$F$1*BQ$5)*INDEX('3)tpx females'!FA$57:FA$107,MATCH($Q59,'3)tpx females'!$DE$57:$DE$107,0))</f>
        <v>0</v>
      </c>
      <c r="BR59" s="32">
        <f ca="1">($J59*EXP(BR$5*($N59+0.5*($O59)^2))*_xlfn.NORM.DIST((LN(($L59*EXP($K59/100*BR$5)))-LN($J59)-$N59*BR$5)/($O59*SQRT(BR$5))-$O59*SQRT(BR$5),0,1,TRUE)+$L59*EXP($K59/100*BR$5)*(1-_xlfn.NORM.DIST((LN(($L59*EXP($K59/100*BR$5)))-LN($J59)-$N59*BR$5)/($O59*SQRT(BR$5)),0,1,TRUE)))*EXP(-$F$1*BR$5)*INDEX('3)tpx females'!FB$57:FB$107,MATCH($Q59,'3)tpx females'!$DE$57:$DE$107,0))</f>
        <v>0</v>
      </c>
      <c r="BS59" s="32">
        <f ca="1">($J59*EXP(BS$5*($N59+0.5*($O59)^2))*_xlfn.NORM.DIST((LN(($L59*EXP($K59/100*BS$5)))-LN($J59)-$N59*BS$5)/($O59*SQRT(BS$5))-$O59*SQRT(BS$5),0,1,TRUE)+$L59*EXP($K59/100*BS$5)*(1-_xlfn.NORM.DIST((LN(($L59*EXP($K59/100*BS$5)))-LN($J59)-$N59*BS$5)/($O59*SQRT(BS$5)),0,1,TRUE)))*EXP(-$F$1*BS$5)*INDEX('3)tpx females'!FC$57:FC$107,MATCH($Q59,'3)tpx females'!$DE$57:$DE$107,0))</f>
        <v>0</v>
      </c>
      <c r="BT59" s="32">
        <f ca="1">($J59*EXP(BT$5*($N59+0.5*($O59)^2))*_xlfn.NORM.DIST((LN(($L59*EXP($K59/100*BT$5)))-LN($J59)-$N59*BT$5)/($O59*SQRT(BT$5))-$O59*SQRT(BT$5),0,1,TRUE)+$L59*EXP($K59/100*BT$5)*(1-_xlfn.NORM.DIST((LN(($L59*EXP($K59/100*BT$5)))-LN($J59)-$N59*BT$5)/($O59*SQRT(BT$5)),0,1,TRUE)))*EXP(-$F$1*BT$5)*INDEX('3)tpx females'!FD$57:FD$107,MATCH($Q59,'3)tpx females'!$DE$57:$DE$107,0))</f>
        <v>0</v>
      </c>
    </row>
    <row r="60" spans="2:72" x14ac:dyDescent="0.25">
      <c r="B60" s="32" t="s">
        <v>16</v>
      </c>
      <c r="C60" s="32" t="s">
        <v>14</v>
      </c>
      <c r="D60" s="49">
        <v>16737</v>
      </c>
      <c r="E60" s="32" t="s">
        <v>13</v>
      </c>
      <c r="F60" s="32" t="s">
        <v>17</v>
      </c>
      <c r="G60" s="49" t="s">
        <v>17</v>
      </c>
      <c r="H60" s="32" t="s">
        <v>17</v>
      </c>
      <c r="I60" s="32" t="s">
        <v>25</v>
      </c>
      <c r="J60" s="32">
        <v>932204.99999999988</v>
      </c>
      <c r="K60" s="32">
        <v>7.15</v>
      </c>
      <c r="L60" s="32">
        <f>'3) 2016 cases'!M60*EXP('3) 2016 cases'!L60/100)</f>
        <v>317766.03958532598</v>
      </c>
      <c r="M60" s="32"/>
      <c r="N60" s="32">
        <f>INDEX('2b)Working'!$I$61:$P$61,MATCH($I60,'2b)Working'!$I$60:$P$60,0))</f>
        <v>7.2488258642637193E-2</v>
      </c>
      <c r="O60" s="32">
        <f>INDEX('2b)Working'!$I$62:$P$62,MATCH($I60,'2b)Working'!$I$60:$P$60,0))</f>
        <v>5.0085748750605209E-2</v>
      </c>
      <c r="P60" s="32"/>
      <c r="Q60" s="32">
        <f t="shared" si="3"/>
        <v>72</v>
      </c>
      <c r="U60" s="32">
        <f t="shared" ca="1" si="2"/>
        <v>325980.30821567151</v>
      </c>
      <c r="W60" s="32">
        <f ca="1">($J60*EXP(W$5*($N60+0.5*($O60)^2))*_xlfn.NORM.DIST((LN(($L60*EXP($K60/100*W$5)))-LN($J60)-$N60*W$5)/($O60*SQRT(W$5))-$O60*SQRT(W$5),0,1,TRUE)+$L60*EXP($K60/100*W$5)*(1-_xlfn.NORM.DIST((LN(($L60*EXP($K60/100*W$5)))-LN($J60)-$N60*W$5)/($O60*SQRT(W$5)),0,1,TRUE)))*EXP(-$F$1*W$5)*INDEX('3)tpx females'!DG$57:DG$107,MATCH($Q60,'3)tpx females'!$DE$57:$DE$107,0))</f>
        <v>3878.7774448277801</v>
      </c>
      <c r="X60" s="32">
        <f ca="1">($J60*EXP(X$5*($N60+0.5*($O60)^2))*_xlfn.NORM.DIST((LN(($L60*EXP($K60/100*X$5)))-LN($J60)-$N60*X$5)/($O60*SQRT(X$5))-$O60*SQRT(X$5),0,1,TRUE)+$L60*EXP($K60/100*X$5)*(1-_xlfn.NORM.DIST((LN(($L60*EXP($K60/100*X$5)))-LN($J60)-$N60*X$5)/($O60*SQRT(X$5)),0,1,TRUE)))*EXP(-$F$1*X$5)*INDEX('3)tpx females'!DH$57:DH$107,MATCH($Q60,'3)tpx females'!$DE$57:$DE$107,0))</f>
        <v>4002.0986274476259</v>
      </c>
      <c r="Y60" s="32">
        <f ca="1">($J60*EXP(Y$5*($N60+0.5*($O60)^2))*_xlfn.NORM.DIST((LN(($L60*EXP($K60/100*Y$5)))-LN($J60)-$N60*Y$5)/($O60*SQRT(Y$5))-$O60*SQRT(Y$5),0,1,TRUE)+$L60*EXP($K60/100*Y$5)*(1-_xlfn.NORM.DIST((LN(($L60*EXP($K60/100*Y$5)))-LN($J60)-$N60*Y$5)/($O60*SQRT(Y$5)),0,1,TRUE)))*EXP(-$F$1*Y$5)*INDEX('3)tpx females'!DI$57:DI$107,MATCH($Q60,'3)tpx females'!$DE$57:$DE$107,0))</f>
        <v>4685.8570991726892</v>
      </c>
      <c r="Z60" s="32">
        <f ca="1">($J60*EXP(Z$5*($N60+0.5*($O60)^2))*_xlfn.NORM.DIST((LN(($L60*EXP($K60/100*Z$5)))-LN($J60)-$N60*Z$5)/($O60*SQRT(Z$5))-$O60*SQRT(Z$5),0,1,TRUE)+$L60*EXP($K60/100*Z$5)*(1-_xlfn.NORM.DIST((LN(($L60*EXP($K60/100*Z$5)))-LN($J60)-$N60*Z$5)/($O60*SQRT(Z$5)),0,1,TRUE)))*EXP(-$F$1*Z$5)*INDEX('3)tpx females'!DJ$57:DJ$107,MATCH($Q60,'3)tpx females'!$DE$57:$DE$107,0))</f>
        <v>4584.6839651382088</v>
      </c>
      <c r="AA60" s="32">
        <f ca="1">($J60*EXP(AA$5*($N60+0.5*($O60)^2))*_xlfn.NORM.DIST((LN(($L60*EXP($K60/100*AA$5)))-LN($J60)-$N60*AA$5)/($O60*SQRT(AA$5))-$O60*SQRT(AA$5),0,1,TRUE)+$L60*EXP($K60/100*AA$5)*(1-_xlfn.NORM.DIST((LN(($L60*EXP($K60/100*AA$5)))-LN($J60)-$N60*AA$5)/($O60*SQRT(AA$5)),0,1,TRUE)))*EXP(-$F$1*AA$5)*INDEX('3)tpx females'!DK$57:DK$107,MATCH($Q60,'3)tpx females'!$DE$57:$DE$107,0))</f>
        <v>5015.5209463410347</v>
      </c>
      <c r="AB60" s="32">
        <f ca="1">($J60*EXP(AB$5*($N60+0.5*($O60)^2))*_xlfn.NORM.DIST((LN(($L60*EXP($K60/100*AB$5)))-LN($J60)-$N60*AB$5)/($O60*SQRT(AB$5))-$O60*SQRT(AB$5),0,1,TRUE)+$L60*EXP($K60/100*AB$5)*(1-_xlfn.NORM.DIST((LN(($L60*EXP($K60/100*AB$5)))-LN($J60)-$N60*AB$5)/($O60*SQRT(AB$5)),0,1,TRUE)))*EXP(-$F$1*AB$5)*INDEX('3)tpx females'!DL$57:DL$107,MATCH($Q60,'3)tpx females'!$DE$57:$DE$107,0))</f>
        <v>5743.8176664732</v>
      </c>
      <c r="AC60" s="32">
        <f ca="1">($J60*EXP(AC$5*($N60+0.5*($O60)^2))*_xlfn.NORM.DIST((LN(($L60*EXP($K60/100*AC$5)))-LN($J60)-$N60*AC$5)/($O60*SQRT(AC$5))-$O60*SQRT(AC$5),0,1,TRUE)+$L60*EXP($K60/100*AC$5)*(1-_xlfn.NORM.DIST((LN(($L60*EXP($K60/100*AC$5)))-LN($J60)-$N60*AC$5)/($O60*SQRT(AC$5)),0,1,TRUE)))*EXP(-$F$1*AC$5)*INDEX('3)tpx females'!DM$57:DM$107,MATCH($Q60,'3)tpx females'!$DE$57:$DE$107,0))</f>
        <v>6129.9771306652037</v>
      </c>
      <c r="AD60" s="32">
        <f ca="1">($J60*EXP(AD$5*($N60+0.5*($O60)^2))*_xlfn.NORM.DIST((LN(($L60*EXP($K60/100*AD$5)))-LN($J60)-$N60*AD$5)/($O60*SQRT(AD$5))-$O60*SQRT(AD$5),0,1,TRUE)+$L60*EXP($K60/100*AD$5)*(1-_xlfn.NORM.DIST((LN(($L60*EXP($K60/100*AD$5)))-LN($J60)-$N60*AD$5)/($O60*SQRT(AD$5)),0,1,TRUE)))*EXP(-$F$1*AD$5)*INDEX('3)tpx females'!DN$57:DN$107,MATCH($Q60,'3)tpx females'!$DE$57:$DE$107,0))</f>
        <v>6641.3334502978023</v>
      </c>
      <c r="AE60" s="32">
        <f ca="1">($J60*EXP(AE$5*($N60+0.5*($O60)^2))*_xlfn.NORM.DIST((LN(($L60*EXP($K60/100*AE$5)))-LN($J60)-$N60*AE$5)/($O60*SQRT(AE$5))-$O60*SQRT(AE$5),0,1,TRUE)+$L60*EXP($K60/100*AE$5)*(1-_xlfn.NORM.DIST((LN(($L60*EXP($K60/100*AE$5)))-LN($J60)-$N60*AE$5)/($O60*SQRT(AE$5)),0,1,TRUE)))*EXP(-$F$1*AE$5)*INDEX('3)tpx females'!DO$57:DO$107,MATCH($Q60,'3)tpx females'!$DE$57:$DE$107,0))</f>
        <v>7813.023129013096</v>
      </c>
      <c r="AF60" s="32">
        <f ca="1">($J60*EXP(AF$5*($N60+0.5*($O60)^2))*_xlfn.NORM.DIST((LN(($L60*EXP($K60/100*AF$5)))-LN($J60)-$N60*AF$5)/($O60*SQRT(AF$5))-$O60*SQRT(AF$5),0,1,TRUE)+$L60*EXP($K60/100*AF$5)*(1-_xlfn.NORM.DIST((LN(($L60*EXP($K60/100*AF$5)))-LN($J60)-$N60*AF$5)/($O60*SQRT(AF$5)),0,1,TRUE)))*EXP(-$F$1*AF$5)*INDEX('3)tpx females'!DP$57:DP$107,MATCH($Q60,'3)tpx females'!$DE$57:$DE$107,0))</f>
        <v>8687.8548567581638</v>
      </c>
      <c r="AG60" s="32">
        <f ca="1">($J60*EXP(AG$5*($N60+0.5*($O60)^2))*_xlfn.NORM.DIST((LN(($L60*EXP($K60/100*AG$5)))-LN($J60)-$N60*AG$5)/($O60*SQRT(AG$5))-$O60*SQRT(AG$5),0,1,TRUE)+$L60*EXP($K60/100*AG$5)*(1-_xlfn.NORM.DIST((LN(($L60*EXP($K60/100*AG$5)))-LN($J60)-$N60*AG$5)/($O60*SQRT(AG$5)),0,1,TRUE)))*EXP(-$F$1*AG$5)*INDEX('3)tpx females'!DQ$57:DQ$107,MATCH($Q60,'3)tpx females'!$DE$57:$DE$107,0))</f>
        <v>9968.8315252975935</v>
      </c>
      <c r="AH60" s="32">
        <f ca="1">($J60*EXP(AH$5*($N60+0.5*($O60)^2))*_xlfn.NORM.DIST((LN(($L60*EXP($K60/100*AH$5)))-LN($J60)-$N60*AH$5)/($O60*SQRT(AH$5))-$O60*SQRT(AH$5),0,1,TRUE)+$L60*EXP($K60/100*AH$5)*(1-_xlfn.NORM.DIST((LN(($L60*EXP($K60/100*AH$5)))-LN($J60)-$N60*AH$5)/($O60*SQRT(AH$5)),0,1,TRUE)))*EXP(-$F$1*AH$5)*INDEX('3)tpx females'!DR$57:DR$107,MATCH($Q60,'3)tpx females'!$DE$57:$DE$107,0))</f>
        <v>10968.33061429209</v>
      </c>
      <c r="AI60" s="32">
        <f ca="1">($J60*EXP(AI$5*($N60+0.5*($O60)^2))*_xlfn.NORM.DIST((LN(($L60*EXP($K60/100*AI$5)))-LN($J60)-$N60*AI$5)/($O60*SQRT(AI$5))-$O60*SQRT(AI$5),0,1,TRUE)+$L60*EXP($K60/100*AI$5)*(1-_xlfn.NORM.DIST((LN(($L60*EXP($K60/100*AI$5)))-LN($J60)-$N60*AI$5)/($O60*SQRT(AI$5)),0,1,TRUE)))*EXP(-$F$1*AI$5)*INDEX('3)tpx females'!DS$57:DS$107,MATCH($Q60,'3)tpx females'!$DE$57:$DE$107,0))</f>
        <v>11417.978987444087</v>
      </c>
      <c r="AJ60" s="32">
        <f ca="1">($J60*EXP(AJ$5*($N60+0.5*($O60)^2))*_xlfn.NORM.DIST((LN(($L60*EXP($K60/100*AJ$5)))-LN($J60)-$N60*AJ$5)/($O60*SQRT(AJ$5))-$O60*SQRT(AJ$5),0,1,TRUE)+$L60*EXP($K60/100*AJ$5)*(1-_xlfn.NORM.DIST((LN(($L60*EXP($K60/100*AJ$5)))-LN($J60)-$N60*AJ$5)/($O60*SQRT(AJ$5)),0,1,TRUE)))*EXP(-$F$1*AJ$5)*INDEX('3)tpx females'!DT$57:DT$107,MATCH($Q60,'3)tpx females'!$DE$57:$DE$107,0))</f>
        <v>12754.095031425601</v>
      </c>
      <c r="AK60" s="32">
        <f ca="1">($J60*EXP(AK$5*($N60+0.5*($O60)^2))*_xlfn.NORM.DIST((LN(($L60*EXP($K60/100*AK$5)))-LN($J60)-$N60*AK$5)/($O60*SQRT(AK$5))-$O60*SQRT(AK$5),0,1,TRUE)+$L60*EXP($K60/100*AK$5)*(1-_xlfn.NORM.DIST((LN(($L60*EXP($K60/100*AK$5)))-LN($J60)-$N60*AK$5)/($O60*SQRT(AK$5)),0,1,TRUE)))*EXP(-$F$1*AK$5)*INDEX('3)tpx females'!DU$57:DU$107,MATCH($Q60,'3)tpx females'!$DE$57:$DE$107,0))</f>
        <v>14557.478627327855</v>
      </c>
      <c r="AL60" s="32">
        <f ca="1">($J60*EXP(AL$5*($N60+0.5*($O60)^2))*_xlfn.NORM.DIST((LN(($L60*EXP($K60/100*AL$5)))-LN($J60)-$N60*AL$5)/($O60*SQRT(AL$5))-$O60*SQRT(AL$5),0,1,TRUE)+$L60*EXP($K60/100*AL$5)*(1-_xlfn.NORM.DIST((LN(($L60*EXP($K60/100*AL$5)))-LN($J60)-$N60*AL$5)/($O60*SQRT(AL$5)),0,1,TRUE)))*EXP(-$F$1*AL$5)*INDEX('3)tpx females'!DV$57:DV$107,MATCH($Q60,'3)tpx females'!$DE$57:$DE$107,0))</f>
        <v>15320.469309431375</v>
      </c>
      <c r="AM60" s="32">
        <f ca="1">($J60*EXP(AM$5*($N60+0.5*($O60)^2))*_xlfn.NORM.DIST((LN(($L60*EXP($K60/100*AM$5)))-LN($J60)-$N60*AM$5)/($O60*SQRT(AM$5))-$O60*SQRT(AM$5),0,1,TRUE)+$L60*EXP($K60/100*AM$5)*(1-_xlfn.NORM.DIST((LN(($L60*EXP($K60/100*AM$5)))-LN($J60)-$N60*AM$5)/($O60*SQRT(AM$5)),0,1,TRUE)))*EXP(-$F$1*AM$5)*INDEX('3)tpx females'!DW$57:DW$107,MATCH($Q60,'3)tpx females'!$DE$57:$DE$107,0))</f>
        <v>16494.620099198713</v>
      </c>
      <c r="AN60" s="32">
        <f ca="1">($J60*EXP(AN$5*($N60+0.5*($O60)^2))*_xlfn.NORM.DIST((LN(($L60*EXP($K60/100*AN$5)))-LN($J60)-$N60*AN$5)/($O60*SQRT(AN$5))-$O60*SQRT(AN$5),0,1,TRUE)+$L60*EXP($K60/100*AN$5)*(1-_xlfn.NORM.DIST((LN(($L60*EXP($K60/100*AN$5)))-LN($J60)-$N60*AN$5)/($O60*SQRT(AN$5)),0,1,TRUE)))*EXP(-$F$1*AN$5)*INDEX('3)tpx females'!DX$57:DX$107,MATCH($Q60,'3)tpx females'!$DE$57:$DE$107,0))</f>
        <v>18480.480371819245</v>
      </c>
      <c r="AO60" s="32">
        <f ca="1">($J60*EXP(AO$5*($N60+0.5*($O60)^2))*_xlfn.NORM.DIST((LN(($L60*EXP($K60/100*AO$5)))-LN($J60)-$N60*AO$5)/($O60*SQRT(AO$5))-$O60*SQRT(AO$5),0,1,TRUE)+$L60*EXP($K60/100*AO$5)*(1-_xlfn.NORM.DIST((LN(($L60*EXP($K60/100*AO$5)))-LN($J60)-$N60*AO$5)/($O60*SQRT(AO$5)),0,1,TRUE)))*EXP(-$F$1*AO$5)*INDEX('3)tpx females'!DY$57:DY$107,MATCH($Q60,'3)tpx females'!$DE$57:$DE$107,0))</f>
        <v>18935.574177293962</v>
      </c>
      <c r="AP60" s="32">
        <f ca="1">($J60*EXP(AP$5*($N60+0.5*($O60)^2))*_xlfn.NORM.DIST((LN(($L60*EXP($K60/100*AP$5)))-LN($J60)-$N60*AP$5)/($O60*SQRT(AP$5))-$O60*SQRT(AP$5),0,1,TRUE)+$L60*EXP($K60/100*AP$5)*(1-_xlfn.NORM.DIST((LN(($L60*EXP($K60/100*AP$5)))-LN($J60)-$N60*AP$5)/($O60*SQRT(AP$5)),0,1,TRUE)))*EXP(-$F$1*AP$5)*INDEX('3)tpx females'!DZ$57:DZ$107,MATCH($Q60,'3)tpx females'!$DE$57:$DE$107,0))</f>
        <v>18200.073085504013</v>
      </c>
      <c r="AQ60" s="32">
        <f ca="1">($J60*EXP(AQ$5*($N60+0.5*($O60)^2))*_xlfn.NORM.DIST((LN(($L60*EXP($K60/100*AQ$5)))-LN($J60)-$N60*AQ$5)/($O60*SQRT(AQ$5))-$O60*SQRT(AQ$5),0,1,TRUE)+$L60*EXP($K60/100*AQ$5)*(1-_xlfn.NORM.DIST((LN(($L60*EXP($K60/100*AQ$5)))-LN($J60)-$N60*AQ$5)/($O60*SQRT(AQ$5)),0,1,TRUE)))*EXP(-$F$1*AQ$5)*INDEX('3)tpx females'!EA$57:EA$107,MATCH($Q60,'3)tpx females'!$DE$57:$DE$107,0))</f>
        <v>17542.847158132441</v>
      </c>
      <c r="AR60" s="32">
        <f ca="1">($J60*EXP(AR$5*($N60+0.5*($O60)^2))*_xlfn.NORM.DIST((LN(($L60*EXP($K60/100*AR$5)))-LN($J60)-$N60*AR$5)/($O60*SQRT(AR$5))-$O60*SQRT(AR$5),0,1,TRUE)+$L60*EXP($K60/100*AR$5)*(1-_xlfn.NORM.DIST((LN(($L60*EXP($K60/100*AR$5)))-LN($J60)-$N60*AR$5)/($O60*SQRT(AR$5)),0,1,TRUE)))*EXP(-$F$1*AR$5)*INDEX('3)tpx females'!EB$57:EB$107,MATCH($Q60,'3)tpx females'!$DE$57:$DE$107,0))</f>
        <v>16913.159095045045</v>
      </c>
      <c r="AS60" s="32">
        <f ca="1">($J60*EXP(AS$5*($N60+0.5*($O60)^2))*_xlfn.NORM.DIST((LN(($L60*EXP($K60/100*AS$5)))-LN($J60)-$N60*AS$5)/($O60*SQRT(AS$5))-$O60*SQRT(AS$5),0,1,TRUE)+$L60*EXP($K60/100*AS$5)*(1-_xlfn.NORM.DIST((LN(($L60*EXP($K60/100*AS$5)))-LN($J60)-$N60*AS$5)/($O60*SQRT(AS$5)),0,1,TRUE)))*EXP(-$F$1*AS$5)*INDEX('3)tpx females'!EC$57:EC$107,MATCH($Q60,'3)tpx females'!$DE$57:$DE$107,0))</f>
        <v>16537.901630522807</v>
      </c>
      <c r="AT60" s="32">
        <f ca="1">($J60*EXP(AT$5*($N60+0.5*($O60)^2))*_xlfn.NORM.DIST((LN(($L60*EXP($K60/100*AT$5)))-LN($J60)-$N60*AT$5)/($O60*SQRT(AT$5))-$O60*SQRT(AT$5),0,1,TRUE)+$L60*EXP($K60/100*AT$5)*(1-_xlfn.NORM.DIST((LN(($L60*EXP($K60/100*AT$5)))-LN($J60)-$N60*AT$5)/($O60*SQRT(AT$5)),0,1,TRUE)))*EXP(-$F$1*AT$5)*INDEX('3)tpx females'!ED$57:ED$107,MATCH($Q60,'3)tpx females'!$DE$57:$DE$107,0))</f>
        <v>14797.951884806471</v>
      </c>
      <c r="AU60" s="32">
        <f ca="1">($J60*EXP(AU$5*($N60+0.5*($O60)^2))*_xlfn.NORM.DIST((LN(($L60*EXP($K60/100*AU$5)))-LN($J60)-$N60*AU$5)/($O60*SQRT(AU$5))-$O60*SQRT(AU$5),0,1,TRUE)+$L60*EXP($K60/100*AU$5)*(1-_xlfn.NORM.DIST((LN(($L60*EXP($K60/100*AU$5)))-LN($J60)-$N60*AU$5)/($O60*SQRT(AU$5)),0,1,TRUE)))*EXP(-$F$1*AU$5)*INDEX('3)tpx females'!EE$57:EE$107,MATCH($Q60,'3)tpx females'!$DE$57:$DE$107,0))</f>
        <v>13078.785025053401</v>
      </c>
      <c r="AV60" s="32">
        <f ca="1">($J60*EXP(AV$5*($N60+0.5*($O60)^2))*_xlfn.NORM.DIST((LN(($L60*EXP($K60/100*AV$5)))-LN($J60)-$N60*AV$5)/($O60*SQRT(AV$5))-$O60*SQRT(AV$5),0,1,TRUE)+$L60*EXP($K60/100*AV$5)*(1-_xlfn.NORM.DIST((LN(($L60*EXP($K60/100*AV$5)))-LN($J60)-$N60*AV$5)/($O60*SQRT(AV$5)),0,1,TRUE)))*EXP(-$F$1*AV$5)*INDEX('3)tpx females'!EF$57:EF$107,MATCH($Q60,'3)tpx females'!$DE$57:$DE$107,0))</f>
        <v>11136.572043481487</v>
      </c>
      <c r="AW60" s="32">
        <f ca="1">($J60*EXP(AW$5*($N60+0.5*($O60)^2))*_xlfn.NORM.DIST((LN(($L60*EXP($K60/100*AW$5)))-LN($J60)-$N60*AW$5)/($O60*SQRT(AW$5))-$O60*SQRT(AW$5),0,1,TRUE)+$L60*EXP($K60/100*AW$5)*(1-_xlfn.NORM.DIST((LN(($L60*EXP($K60/100*AW$5)))-LN($J60)-$N60*AW$5)/($O60*SQRT(AW$5)),0,1,TRUE)))*EXP(-$F$1*AW$5)*INDEX('3)tpx females'!EG$57:EG$107,MATCH($Q60,'3)tpx females'!$DE$57:$DE$107,0))</f>
        <v>9091.4121804346105</v>
      </c>
      <c r="AX60" s="32">
        <f ca="1">($J60*EXP(AX$5*($N60+0.5*($O60)^2))*_xlfn.NORM.DIST((LN(($L60*EXP($K60/100*AX$5)))-LN($J60)-$N60*AX$5)/($O60*SQRT(AX$5))-$O60*SQRT(AX$5),0,1,TRUE)+$L60*EXP($K60/100*AX$5)*(1-_xlfn.NORM.DIST((LN(($L60*EXP($K60/100*AX$5)))-LN($J60)-$N60*AX$5)/($O60*SQRT(AX$5)),0,1,TRUE)))*EXP(-$F$1*AX$5)*INDEX('3)tpx females'!EH$57:EH$107,MATCH($Q60,'3)tpx females'!$DE$57:$DE$107,0))</f>
        <v>7106.2513213598531</v>
      </c>
      <c r="AY60" s="32">
        <f ca="1">($J60*EXP(AY$5*($N60+0.5*($O60)^2))*_xlfn.NORM.DIST((LN(($L60*EXP($K60/100*AY$5)))-LN($J60)-$N60*AY$5)/($O60*SQRT(AY$5))-$O60*SQRT(AY$5),0,1,TRUE)+$L60*EXP($K60/100*AY$5)*(1-_xlfn.NORM.DIST((LN(($L60*EXP($K60/100*AY$5)))-LN($J60)-$N60*AY$5)/($O60*SQRT(AY$5)),0,1,TRUE)))*EXP(-$F$1*AY$5)*INDEX('3)tpx females'!EI$57:EI$107,MATCH($Q60,'3)tpx females'!$DE$57:$DE$107,0))</f>
        <v>5324.5307998795761</v>
      </c>
      <c r="AZ60" s="32">
        <f ca="1">($J60*EXP(AZ$5*($N60+0.5*($O60)^2))*_xlfn.NORM.DIST((LN(($L60*EXP($K60/100*AZ$5)))-LN($J60)-$N60*AZ$5)/($O60*SQRT(AZ$5))-$O60*SQRT(AZ$5),0,1,TRUE)+$L60*EXP($K60/100*AZ$5)*(1-_xlfn.NORM.DIST((LN(($L60*EXP($K60/100*AZ$5)))-LN($J60)-$N60*AZ$5)/($O60*SQRT(AZ$5)),0,1,TRUE)))*EXP(-$F$1*AZ$5)*INDEX('3)tpx females'!EJ$57:EJ$107,MATCH($Q60,'3)tpx females'!$DE$57:$DE$107,0))</f>
        <v>3791.0639095902038</v>
      </c>
      <c r="BA60" s="32">
        <f ca="1">($J60*EXP(BA$5*($N60+0.5*($O60)^2))*_xlfn.NORM.DIST((LN(($L60*EXP($K60/100*BA$5)))-LN($J60)-$N60*BA$5)/($O60*SQRT(BA$5))-$O60*SQRT(BA$5),0,1,TRUE)+$L60*EXP($K60/100*BA$5)*(1-_xlfn.NORM.DIST((LN(($L60*EXP($K60/100*BA$5)))-LN($J60)-$N60*BA$5)/($O60*SQRT(BA$5)),0,1,TRUE)))*EXP(-$F$1*BA$5)*INDEX('3)tpx females'!EK$57:EK$107,MATCH($Q60,'3)tpx females'!$DE$57:$DE$107,0))</f>
        <v>2554.3289754520715</v>
      </c>
      <c r="BB60" s="32">
        <f ca="1">($J60*EXP(BB$5*($N60+0.5*($O60)^2))*_xlfn.NORM.DIST((LN(($L60*EXP($K60/100*BB$5)))-LN($J60)-$N60*BB$5)/($O60*SQRT(BB$5))-$O60*SQRT(BB$5),0,1,TRUE)+$L60*EXP($K60/100*BB$5)*(1-_xlfn.NORM.DIST((LN(($L60*EXP($K60/100*BB$5)))-LN($J60)-$N60*BB$5)/($O60*SQRT(BB$5)),0,1,TRUE)))*EXP(-$F$1*BB$5)*INDEX('3)tpx females'!EL$57:EL$107,MATCH($Q60,'3)tpx females'!$DE$57:$DE$107,0))</f>
        <v>1642.0637987891532</v>
      </c>
      <c r="BC60" s="32">
        <f ca="1">($J60*EXP(BC$5*($N60+0.5*($O60)^2))*_xlfn.NORM.DIST((LN(($L60*EXP($K60/100*BC$5)))-LN($J60)-$N60*BC$5)/($O60*SQRT(BC$5))-$O60*SQRT(BC$5),0,1,TRUE)+$L60*EXP($K60/100*BC$5)*(1-_xlfn.NORM.DIST((LN(($L60*EXP($K60/100*BC$5)))-LN($J60)-$N60*BC$5)/($O60*SQRT(BC$5)),0,1,TRUE)))*EXP(-$F$1*BC$5)*INDEX('3)tpx females'!EM$57:EM$107,MATCH($Q60,'3)tpx females'!$DE$57:$DE$107,0))</f>
        <v>998.74512993159465</v>
      </c>
      <c r="BD60" s="32">
        <f ca="1">($J60*EXP(BD$5*($N60+0.5*($O60)^2))*_xlfn.NORM.DIST((LN(($L60*EXP($K60/100*BD$5)))-LN($J60)-$N60*BD$5)/($O60*SQRT(BD$5))-$O60*SQRT(BD$5),0,1,TRUE)+$L60*EXP($K60/100*BD$5)*(1-_xlfn.NORM.DIST((LN(($L60*EXP($K60/100*BD$5)))-LN($J60)-$N60*BD$5)/($O60*SQRT(BD$5)),0,1,TRUE)))*EXP(-$F$1*BD$5)*INDEX('3)tpx females'!EN$57:EN$107,MATCH($Q60,'3)tpx females'!$DE$57:$DE$107,0))</f>
        <v>579.93537518887126</v>
      </c>
      <c r="BE60" s="32">
        <f ca="1">($J60*EXP(BE$5*($N60+0.5*($O60)^2))*_xlfn.NORM.DIST((LN(($L60*EXP($K60/100*BE$5)))-LN($J60)-$N60*BE$5)/($O60*SQRT(BE$5))-$O60*SQRT(BE$5),0,1,TRUE)+$L60*EXP($K60/100*BE$5)*(1-_xlfn.NORM.DIST((LN(($L60*EXP($K60/100*BE$5)))-LN($J60)-$N60*BE$5)/($O60*SQRT(BE$5)),0,1,TRUE)))*EXP(-$F$1*BE$5)*INDEX('3)tpx females'!EO$57:EO$107,MATCH($Q60,'3)tpx females'!$DE$57:$DE$107,0))</f>
        <v>306.9089955692512</v>
      </c>
      <c r="BF60" s="32">
        <f ca="1">($J60*EXP(BF$5*($N60+0.5*($O60)^2))*_xlfn.NORM.DIST((LN(($L60*EXP($K60/100*BF$5)))-LN($J60)-$N60*BF$5)/($O60*SQRT(BF$5))-$O60*SQRT(BF$5),0,1,TRUE)+$L60*EXP($K60/100*BF$5)*(1-_xlfn.NORM.DIST((LN(($L60*EXP($K60/100*BF$5)))-LN($J60)-$N60*BF$5)/($O60*SQRT(BF$5)),0,1,TRUE)))*EXP(-$F$1*BF$5)*INDEX('3)tpx females'!EP$57:EP$107,MATCH($Q60,'3)tpx females'!$DE$57:$DE$107,0))</f>
        <v>165.69100908730704</v>
      </c>
      <c r="BG60" s="32">
        <f ca="1">($J60*EXP(BG$5*($N60+0.5*($O60)^2))*_xlfn.NORM.DIST((LN(($L60*EXP($K60/100*BG$5)))-LN($J60)-$N60*BG$5)/($O60*SQRT(BG$5))-$O60*SQRT(BG$5),0,1,TRUE)+$L60*EXP($K60/100*BG$5)*(1-_xlfn.NORM.DIST((LN(($L60*EXP($K60/100*BG$5)))-LN($J60)-$N60*BG$5)/($O60*SQRT(BG$5)),0,1,TRUE)))*EXP(-$F$1*BG$5)*INDEX('3)tpx females'!EQ$57:EQ$107,MATCH($Q60,'3)tpx females'!$DE$57:$DE$107,0))</f>
        <v>92.270392240627828</v>
      </c>
      <c r="BH60" s="32">
        <f ca="1">($J60*EXP(BH$5*($N60+0.5*($O60)^2))*_xlfn.NORM.DIST((LN(($L60*EXP($K60/100*BH$5)))-LN($J60)-$N60*BH$5)/($O60*SQRT(BH$5))-$O60*SQRT(BH$5),0,1,TRUE)+$L60*EXP($K60/100*BH$5)*(1-_xlfn.NORM.DIST((LN(($L60*EXP($K60/100*BH$5)))-LN($J60)-$N60*BH$5)/($O60*SQRT(BH$5)),0,1,TRUE)))*EXP(-$F$1*BH$5)*INDEX('3)tpx females'!ER$57:ER$107,MATCH($Q60,'3)tpx females'!$DE$57:$DE$107,0))</f>
        <v>39.013345937366964</v>
      </c>
      <c r="BI60" s="32">
        <f ca="1">($J60*EXP(BI$5*($N60+0.5*($O60)^2))*_xlfn.NORM.DIST((LN(($L60*EXP($K60/100*BI$5)))-LN($J60)-$N60*BI$5)/($O60*SQRT(BI$5))-$O60*SQRT(BI$5),0,1,TRUE)+$L60*EXP($K60/100*BI$5)*(1-_xlfn.NORM.DIST((LN(($L60*EXP($K60/100*BI$5)))-LN($J60)-$N60*BI$5)/($O60*SQRT(BI$5)),0,1,TRUE)))*EXP(-$F$1*BI$5)*INDEX('3)tpx females'!ES$57:ES$107,MATCH($Q60,'3)tpx females'!$DE$57:$DE$107,0))</f>
        <v>0</v>
      </c>
      <c r="BJ60" s="32">
        <f ca="1">($J60*EXP(BJ$5*($N60+0.5*($O60)^2))*_xlfn.NORM.DIST((LN(($L60*EXP($K60/100*BJ$5)))-LN($J60)-$N60*BJ$5)/($O60*SQRT(BJ$5))-$O60*SQRT(BJ$5),0,1,TRUE)+$L60*EXP($K60/100*BJ$5)*(1-_xlfn.NORM.DIST((LN(($L60*EXP($K60/100*BJ$5)))-LN($J60)-$N60*BJ$5)/($O60*SQRT(BJ$5)),0,1,TRUE)))*EXP(-$F$1*BJ$5)*INDEX('3)tpx females'!ET$57:ET$107,MATCH($Q60,'3)tpx females'!$DE$57:$DE$107,0))</f>
        <v>0</v>
      </c>
      <c r="BK60" s="32">
        <f ca="1">($J60*EXP(BK$5*($N60+0.5*($O60)^2))*_xlfn.NORM.DIST((LN(($L60*EXP($K60/100*BK$5)))-LN($J60)-$N60*BK$5)/($O60*SQRT(BK$5))-$O60*SQRT(BK$5),0,1,TRUE)+$L60*EXP($K60/100*BK$5)*(1-_xlfn.NORM.DIST((LN(($L60*EXP($K60/100*BK$5)))-LN($J60)-$N60*BK$5)/($O60*SQRT(BK$5)),0,1,TRUE)))*EXP(-$F$1*BK$5)*INDEX('3)tpx females'!EU$57:EU$107,MATCH($Q60,'3)tpx females'!$DE$57:$DE$107,0))</f>
        <v>0</v>
      </c>
      <c r="BL60" s="32">
        <f ca="1">($J60*EXP(BL$5*($N60+0.5*($O60)^2))*_xlfn.NORM.DIST((LN(($L60*EXP($K60/100*BL$5)))-LN($J60)-$N60*BL$5)/($O60*SQRT(BL$5))-$O60*SQRT(BL$5),0,1,TRUE)+$L60*EXP($K60/100*BL$5)*(1-_xlfn.NORM.DIST((LN(($L60*EXP($K60/100*BL$5)))-LN($J60)-$N60*BL$5)/($O60*SQRT(BL$5)),0,1,TRUE)))*EXP(-$F$1*BL$5)*INDEX('3)tpx females'!EV$57:EV$107,MATCH($Q60,'3)tpx females'!$DE$57:$DE$107,0))</f>
        <v>0</v>
      </c>
      <c r="BM60" s="32">
        <f ca="1">($J60*EXP(BM$5*($N60+0.5*($O60)^2))*_xlfn.NORM.DIST((LN(($L60*EXP($K60/100*BM$5)))-LN($J60)-$N60*BM$5)/($O60*SQRT(BM$5))-$O60*SQRT(BM$5),0,1,TRUE)+$L60*EXP($K60/100*BM$5)*(1-_xlfn.NORM.DIST((LN(($L60*EXP($K60/100*BM$5)))-LN($J60)-$N60*BM$5)/($O60*SQRT(BM$5)),0,1,TRUE)))*EXP(-$F$1*BM$5)*INDEX('3)tpx females'!EW$57:EW$107,MATCH($Q60,'3)tpx females'!$DE$57:$DE$107,0))</f>
        <v>0</v>
      </c>
      <c r="BN60" s="32">
        <f ca="1">($J60*EXP(BN$5*($N60+0.5*($O60)^2))*_xlfn.NORM.DIST((LN(($L60*EXP($K60/100*BN$5)))-LN($J60)-$N60*BN$5)/($O60*SQRT(BN$5))-$O60*SQRT(BN$5),0,1,TRUE)+$L60*EXP($K60/100*BN$5)*(1-_xlfn.NORM.DIST((LN(($L60*EXP($K60/100*BN$5)))-LN($J60)-$N60*BN$5)/($O60*SQRT(BN$5)),0,1,TRUE)))*EXP(-$F$1*BN$5)*INDEX('3)tpx females'!EX$57:EX$107,MATCH($Q60,'3)tpx females'!$DE$57:$DE$107,0))</f>
        <v>0</v>
      </c>
      <c r="BO60" s="32">
        <f ca="1">($J60*EXP(BO$5*($N60+0.5*($O60)^2))*_xlfn.NORM.DIST((LN(($L60*EXP($K60/100*BO$5)))-LN($J60)-$N60*BO$5)/($O60*SQRT(BO$5))-$O60*SQRT(BO$5),0,1,TRUE)+$L60*EXP($K60/100*BO$5)*(1-_xlfn.NORM.DIST((LN(($L60*EXP($K60/100*BO$5)))-LN($J60)-$N60*BO$5)/($O60*SQRT(BO$5)),0,1,TRUE)))*EXP(-$F$1*BO$5)*INDEX('3)tpx females'!EY$57:EY$107,MATCH($Q60,'3)tpx females'!$DE$57:$DE$107,0))</f>
        <v>0</v>
      </c>
      <c r="BP60" s="32">
        <f ca="1">($J60*EXP(BP$5*($N60+0.5*($O60)^2))*_xlfn.NORM.DIST((LN(($L60*EXP($K60/100*BP$5)))-LN($J60)-$N60*BP$5)/($O60*SQRT(BP$5))-$O60*SQRT(BP$5),0,1,TRUE)+$L60*EXP($K60/100*BP$5)*(1-_xlfn.NORM.DIST((LN(($L60*EXP($K60/100*BP$5)))-LN($J60)-$N60*BP$5)/($O60*SQRT(BP$5)),0,1,TRUE)))*EXP(-$F$1*BP$5)*INDEX('3)tpx females'!EZ$57:EZ$107,MATCH($Q60,'3)tpx females'!$DE$57:$DE$107,0))</f>
        <v>0</v>
      </c>
      <c r="BQ60" s="32">
        <f ca="1">($J60*EXP(BQ$5*($N60+0.5*($O60)^2))*_xlfn.NORM.DIST((LN(($L60*EXP($K60/100*BQ$5)))-LN($J60)-$N60*BQ$5)/($O60*SQRT(BQ$5))-$O60*SQRT(BQ$5),0,1,TRUE)+$L60*EXP($K60/100*BQ$5)*(1-_xlfn.NORM.DIST((LN(($L60*EXP($K60/100*BQ$5)))-LN($J60)-$N60*BQ$5)/($O60*SQRT(BQ$5)),0,1,TRUE)))*EXP(-$F$1*BQ$5)*INDEX('3)tpx females'!FA$57:FA$107,MATCH($Q60,'3)tpx females'!$DE$57:$DE$107,0))</f>
        <v>0</v>
      </c>
      <c r="BR60" s="32">
        <f ca="1">($J60*EXP(BR$5*($N60+0.5*($O60)^2))*_xlfn.NORM.DIST((LN(($L60*EXP($K60/100*BR$5)))-LN($J60)-$N60*BR$5)/($O60*SQRT(BR$5))-$O60*SQRT(BR$5),0,1,TRUE)+$L60*EXP($K60/100*BR$5)*(1-_xlfn.NORM.DIST((LN(($L60*EXP($K60/100*BR$5)))-LN($J60)-$N60*BR$5)/($O60*SQRT(BR$5)),0,1,TRUE)))*EXP(-$F$1*BR$5)*INDEX('3)tpx females'!FB$57:FB$107,MATCH($Q60,'3)tpx females'!$DE$57:$DE$107,0))</f>
        <v>0</v>
      </c>
      <c r="BS60" s="32">
        <f ca="1">($J60*EXP(BS$5*($N60+0.5*($O60)^2))*_xlfn.NORM.DIST((LN(($L60*EXP($K60/100*BS$5)))-LN($J60)-$N60*BS$5)/($O60*SQRT(BS$5))-$O60*SQRT(BS$5),0,1,TRUE)+$L60*EXP($K60/100*BS$5)*(1-_xlfn.NORM.DIST((LN(($L60*EXP($K60/100*BS$5)))-LN($J60)-$N60*BS$5)/($O60*SQRT(BS$5)),0,1,TRUE)))*EXP(-$F$1*BS$5)*INDEX('3)tpx females'!FC$57:FC$107,MATCH($Q60,'3)tpx females'!$DE$57:$DE$107,0))</f>
        <v>0</v>
      </c>
      <c r="BT60" s="32">
        <f ca="1">($J60*EXP(BT$5*($N60+0.5*($O60)^2))*_xlfn.NORM.DIST((LN(($L60*EXP($K60/100*BT$5)))-LN($J60)-$N60*BT$5)/($O60*SQRT(BT$5))-$O60*SQRT(BT$5),0,1,TRUE)+$L60*EXP($K60/100*BT$5)*(1-_xlfn.NORM.DIST((LN(($L60*EXP($K60/100*BT$5)))-LN($J60)-$N60*BT$5)/($O60*SQRT(BT$5)),0,1,TRUE)))*EXP(-$F$1*BT$5)*INDEX('3)tpx females'!FD$57:FD$107,MATCH($Q60,'3)tpx females'!$DE$57:$DE$107,0))</f>
        <v>0</v>
      </c>
    </row>
    <row r="61" spans="2:72" x14ac:dyDescent="0.25">
      <c r="B61" s="32" t="s">
        <v>16</v>
      </c>
      <c r="C61" s="32" t="s">
        <v>14</v>
      </c>
      <c r="D61" s="49">
        <v>10120</v>
      </c>
      <c r="E61" s="32" t="s">
        <v>13</v>
      </c>
      <c r="F61" s="32" t="s">
        <v>17</v>
      </c>
      <c r="G61" s="49" t="s">
        <v>17</v>
      </c>
      <c r="H61" s="32" t="s">
        <v>17</v>
      </c>
      <c r="I61" s="32" t="s">
        <v>24</v>
      </c>
      <c r="J61" s="32">
        <v>316535</v>
      </c>
      <c r="K61" s="32">
        <v>7.3000000000000007</v>
      </c>
      <c r="L61" s="32">
        <f>'3) 2016 cases'!M61*EXP('3) 2016 cases'!L61/100)</f>
        <v>56798.572349096343</v>
      </c>
      <c r="M61" s="32"/>
      <c r="N61" s="32">
        <f>INDEX('2b)Working'!$I$61:$P$61,MATCH($I61,'2b)Working'!$I$60:$P$60,0))</f>
        <v>7.2302392103851601E-2</v>
      </c>
      <c r="O61" s="32">
        <f>INDEX('2b)Working'!$I$62:$P$62,MATCH($I61,'2b)Working'!$I$60:$P$60,0))</f>
        <v>5.5424966377019061E-2</v>
      </c>
      <c r="P61" s="32"/>
      <c r="Q61" s="32">
        <f t="shared" si="3"/>
        <v>90</v>
      </c>
      <c r="U61" s="32">
        <f t="shared" ca="1" si="2"/>
        <v>57620.080954855599</v>
      </c>
      <c r="W61" s="32">
        <f ca="1">($J61*EXP(W$5*($N61+0.5*($O61)^2))*_xlfn.NORM.DIST((LN(($L61*EXP($K61/100*W$5)))-LN($J61)-$N61*W$5)/($O61*SQRT(W$5))-$O61*SQRT(W$5),0,1,TRUE)+$L61*EXP($K61/100*W$5)*(1-_xlfn.NORM.DIST((LN(($L61*EXP($K61/100*W$5)))-LN($J61)-$N61*W$5)/($O61*SQRT(W$5)),0,1,TRUE)))*EXP(-$F$1*W$5)*INDEX('3)tpx females'!DG$57:DG$107,MATCH($Q61,'3)tpx females'!$DE$57:$DE$107,0))</f>
        <v>7357.7759954567337</v>
      </c>
      <c r="X61" s="32">
        <f ca="1">($J61*EXP(X$5*($N61+0.5*($O61)^2))*_xlfn.NORM.DIST((LN(($L61*EXP($K61/100*X$5)))-LN($J61)-$N61*X$5)/($O61*SQRT(X$5))-$O61*SQRT(X$5),0,1,TRUE)+$L61*EXP($K61/100*X$5)*(1-_xlfn.NORM.DIST((LN(($L61*EXP($K61/100*X$5)))-LN($J61)-$N61*X$5)/($O61*SQRT(X$5)),0,1,TRUE)))*EXP(-$F$1*X$5)*INDEX('3)tpx females'!DH$57:DH$107,MATCH($Q61,'3)tpx females'!$DE$57:$DE$107,0))</f>
        <v>6972.6494664434667</v>
      </c>
      <c r="Y61" s="32">
        <f ca="1">($J61*EXP(Y$5*($N61+0.5*($O61)^2))*_xlfn.NORM.DIST((LN(($L61*EXP($K61/100*Y$5)))-LN($J61)-$N61*Y$5)/($O61*SQRT(Y$5))-$O61*SQRT(Y$5),0,1,TRUE)+$L61*EXP($K61/100*Y$5)*(1-_xlfn.NORM.DIST((LN(($L61*EXP($K61/100*Y$5)))-LN($J61)-$N61*Y$5)/($O61*SQRT(Y$5)),0,1,TRUE)))*EXP(-$F$1*Y$5)*INDEX('3)tpx females'!DI$57:DI$107,MATCH($Q61,'3)tpx females'!$DE$57:$DE$107,0))</f>
        <v>6606.2541203590963</v>
      </c>
      <c r="Z61" s="32">
        <f ca="1">($J61*EXP(Z$5*($N61+0.5*($O61)^2))*_xlfn.NORM.DIST((LN(($L61*EXP($K61/100*Z$5)))-LN($J61)-$N61*Z$5)/($O61*SQRT(Z$5))-$O61*SQRT(Z$5),0,1,TRUE)+$L61*EXP($K61/100*Z$5)*(1-_xlfn.NORM.DIST((LN(($L61*EXP($K61/100*Z$5)))-LN($J61)-$N61*Z$5)/($O61*SQRT(Z$5)),0,1,TRUE)))*EXP(-$F$1*Z$5)*INDEX('3)tpx females'!DJ$57:DJ$107,MATCH($Q61,'3)tpx females'!$DE$57:$DE$107,0))</f>
        <v>6243.9616744016812</v>
      </c>
      <c r="AA61" s="32">
        <f ca="1">($J61*EXP(AA$5*($N61+0.5*($O61)^2))*_xlfn.NORM.DIST((LN(($L61*EXP($K61/100*AA$5)))-LN($J61)-$N61*AA$5)/($O61*SQRT(AA$5))-$O61*SQRT(AA$5),0,1,TRUE)+$L61*EXP($K61/100*AA$5)*(1-_xlfn.NORM.DIST((LN(($L61*EXP($K61/100*AA$5)))-LN($J61)-$N61*AA$5)/($O61*SQRT(AA$5)),0,1,TRUE)))*EXP(-$F$1*AA$5)*INDEX('3)tpx females'!DK$57:DK$107,MATCH($Q61,'3)tpx females'!$DE$57:$DE$107,0))</f>
        <v>5954.2729166218669</v>
      </c>
      <c r="AB61" s="32">
        <f ca="1">($J61*EXP(AB$5*($N61+0.5*($O61)^2))*_xlfn.NORM.DIST((LN(($L61*EXP($K61/100*AB$5)))-LN($J61)-$N61*AB$5)/($O61*SQRT(AB$5))-$O61*SQRT(AB$5),0,1,TRUE)+$L61*EXP($K61/100*AB$5)*(1-_xlfn.NORM.DIST((LN(($L61*EXP($K61/100*AB$5)))-LN($J61)-$N61*AB$5)/($O61*SQRT(AB$5)),0,1,TRUE)))*EXP(-$F$1*AB$5)*INDEX('3)tpx females'!DL$57:DL$107,MATCH($Q61,'3)tpx females'!$DE$57:$DE$107,0))</f>
        <v>5251.6683506608024</v>
      </c>
      <c r="AC61" s="32">
        <f ca="1">($J61*EXP(AC$5*($N61+0.5*($O61)^2))*_xlfn.NORM.DIST((LN(($L61*EXP($K61/100*AC$5)))-LN($J61)-$N61*AC$5)/($O61*SQRT(AC$5))-$O61*SQRT(AC$5),0,1,TRUE)+$L61*EXP($K61/100*AC$5)*(1-_xlfn.NORM.DIST((LN(($L61*EXP($K61/100*AC$5)))-LN($J61)-$N61*AC$5)/($O61*SQRT(AC$5)),0,1,TRUE)))*EXP(-$F$1*AC$5)*INDEX('3)tpx females'!DM$57:DM$107,MATCH($Q61,'3)tpx females'!$DE$57:$DE$107,0))</f>
        <v>4569.0236779897104</v>
      </c>
      <c r="AD61" s="32">
        <f ca="1">($J61*EXP(AD$5*($N61+0.5*($O61)^2))*_xlfn.NORM.DIST((LN(($L61*EXP($K61/100*AD$5)))-LN($J61)-$N61*AD$5)/($O61*SQRT(AD$5))-$O61*SQRT(AD$5),0,1,TRUE)+$L61*EXP($K61/100*AD$5)*(1-_xlfn.NORM.DIST((LN(($L61*EXP($K61/100*AD$5)))-LN($J61)-$N61*AD$5)/($O61*SQRT(AD$5)),0,1,TRUE)))*EXP(-$F$1*AD$5)*INDEX('3)tpx females'!DN$57:DN$107,MATCH($Q61,'3)tpx females'!$DE$57:$DE$107,0))</f>
        <v>3840.2865379352033</v>
      </c>
      <c r="AE61" s="32">
        <f ca="1">($J61*EXP(AE$5*($N61+0.5*($O61)^2))*_xlfn.NORM.DIST((LN(($L61*EXP($K61/100*AE$5)))-LN($J61)-$N61*AE$5)/($O61*SQRT(AE$5))-$O61*SQRT(AE$5),0,1,TRUE)+$L61*EXP($K61/100*AE$5)*(1-_xlfn.NORM.DIST((LN(($L61*EXP($K61/100*AE$5)))-LN($J61)-$N61*AE$5)/($O61*SQRT(AE$5)),0,1,TRUE)))*EXP(-$F$1*AE$5)*INDEX('3)tpx females'!DO$57:DO$107,MATCH($Q61,'3)tpx females'!$DE$57:$DE$107,0))</f>
        <v>3105.5809433883528</v>
      </c>
      <c r="AF61" s="32">
        <f ca="1">($J61*EXP(AF$5*($N61+0.5*($O61)^2))*_xlfn.NORM.DIST((LN(($L61*EXP($K61/100*AF$5)))-LN($J61)-$N61*AF$5)/($O61*SQRT(AF$5))-$O61*SQRT(AF$5),0,1,TRUE)+$L61*EXP($K61/100*AF$5)*(1-_xlfn.NORM.DIST((LN(($L61*EXP($K61/100*AF$5)))-LN($J61)-$N61*AF$5)/($O61*SQRT(AF$5)),0,1,TRUE)))*EXP(-$F$1*AF$5)*INDEX('3)tpx females'!DP$57:DP$107,MATCH($Q61,'3)tpx females'!$DE$57:$DE$107,0))</f>
        <v>2412.6967883949683</v>
      </c>
      <c r="AG61" s="32">
        <f ca="1">($J61*EXP(AG$5*($N61+0.5*($O61)^2))*_xlfn.NORM.DIST((LN(($L61*EXP($K61/100*AG$5)))-LN($J61)-$N61*AG$5)/($O61*SQRT(AG$5))-$O61*SQRT(AG$5),0,1,TRUE)+$L61*EXP($K61/100*AG$5)*(1-_xlfn.NORM.DIST((LN(($L61*EXP($K61/100*AG$5)))-LN($J61)-$N61*AG$5)/($O61*SQRT(AG$5)),0,1,TRUE)))*EXP(-$F$1*AG$5)*INDEX('3)tpx females'!DQ$57:DQ$107,MATCH($Q61,'3)tpx females'!$DE$57:$DE$107,0))</f>
        <v>1801.1706643738719</v>
      </c>
      <c r="AH61" s="32">
        <f ca="1">($J61*EXP(AH$5*($N61+0.5*($O61)^2))*_xlfn.NORM.DIST((LN(($L61*EXP($K61/100*AH$5)))-LN($J61)-$N61*AH$5)/($O61*SQRT(AH$5))-$O61*SQRT(AH$5),0,1,TRUE)+$L61*EXP($K61/100*AH$5)*(1-_xlfn.NORM.DIST((LN(($L61*EXP($K61/100*AH$5)))-LN($J61)-$N61*AH$5)/($O61*SQRT(AH$5)),0,1,TRUE)))*EXP(-$F$1*AH$5)*INDEX('3)tpx females'!DR$57:DR$107,MATCH($Q61,'3)tpx females'!$DE$57:$DE$107,0))</f>
        <v>1282.8828068801729</v>
      </c>
      <c r="AI61" s="32">
        <f ca="1">($J61*EXP(AI$5*($N61+0.5*($O61)^2))*_xlfn.NORM.DIST((LN(($L61*EXP($K61/100*AI$5)))-LN($J61)-$N61*AI$5)/($O61*SQRT(AI$5))-$O61*SQRT(AI$5),0,1,TRUE)+$L61*EXP($K61/100*AI$5)*(1-_xlfn.NORM.DIST((LN(($L61*EXP($K61/100*AI$5)))-LN($J61)-$N61*AI$5)/($O61*SQRT(AI$5)),0,1,TRUE)))*EXP(-$F$1*AI$5)*INDEX('3)tpx females'!DS$57:DS$107,MATCH($Q61,'3)tpx females'!$DE$57:$DE$107,0))</f>
        <v>872.1563231474621</v>
      </c>
      <c r="AJ61" s="32">
        <f ca="1">($J61*EXP(AJ$5*($N61+0.5*($O61)^2))*_xlfn.NORM.DIST((LN(($L61*EXP($K61/100*AJ$5)))-LN($J61)-$N61*AJ$5)/($O61*SQRT(AJ$5))-$O61*SQRT(AJ$5),0,1,TRUE)+$L61*EXP($K61/100*AJ$5)*(1-_xlfn.NORM.DIST((LN(($L61*EXP($K61/100*AJ$5)))-LN($J61)-$N61*AJ$5)/($O61*SQRT(AJ$5)),0,1,TRUE)))*EXP(-$F$1*AJ$5)*INDEX('3)tpx females'!DT$57:DT$107,MATCH($Q61,'3)tpx females'!$DE$57:$DE$107,0))</f>
        <v>565.81613332366726</v>
      </c>
      <c r="AK61" s="32">
        <f ca="1">($J61*EXP(AK$5*($N61+0.5*($O61)^2))*_xlfn.NORM.DIST((LN(($L61*EXP($K61/100*AK$5)))-LN($J61)-$N61*AK$5)/($O61*SQRT(AK$5))-$O61*SQRT(AK$5),0,1,TRUE)+$L61*EXP($K61/100*AK$5)*(1-_xlfn.NORM.DIST((LN(($L61*EXP($K61/100*AK$5)))-LN($J61)-$N61*AK$5)/($O61*SQRT(AK$5)),0,1,TRUE)))*EXP(-$F$1*AK$5)*INDEX('3)tpx females'!DU$57:DU$107,MATCH($Q61,'3)tpx females'!$DE$57:$DE$107,0))</f>
        <v>350.24792901132469</v>
      </c>
      <c r="AL61" s="32">
        <f ca="1">($J61*EXP(AL$5*($N61+0.5*($O61)^2))*_xlfn.NORM.DIST((LN(($L61*EXP($K61/100*AL$5)))-LN($J61)-$N61*AL$5)/($O61*SQRT(AL$5))-$O61*SQRT(AL$5),0,1,TRUE)+$L61*EXP($K61/100*AL$5)*(1-_xlfn.NORM.DIST((LN(($L61*EXP($K61/100*AL$5)))-LN($J61)-$N61*AL$5)/($O61*SQRT(AL$5)),0,1,TRUE)))*EXP(-$F$1*AL$5)*INDEX('3)tpx females'!DV$57:DV$107,MATCH($Q61,'3)tpx females'!$DE$57:$DE$107,0))</f>
        <v>206.70216872623953</v>
      </c>
      <c r="AM61" s="32">
        <f ca="1">($J61*EXP(AM$5*($N61+0.5*($O61)^2))*_xlfn.NORM.DIST((LN(($L61*EXP($K61/100*AM$5)))-LN($J61)-$N61*AM$5)/($O61*SQRT(AM$5))-$O61*SQRT(AM$5),0,1,TRUE)+$L61*EXP($K61/100*AM$5)*(1-_xlfn.NORM.DIST((LN(($L61*EXP($K61/100*AM$5)))-LN($J61)-$N61*AM$5)/($O61*SQRT(AM$5)),0,1,TRUE)))*EXP(-$F$1*AM$5)*INDEX('3)tpx females'!DW$57:DW$107,MATCH($Q61,'3)tpx females'!$DE$57:$DE$107,0))</f>
        <v>113.63180753990348</v>
      </c>
      <c r="AN61" s="32">
        <f ca="1">($J61*EXP(AN$5*($N61+0.5*($O61)^2))*_xlfn.NORM.DIST((LN(($L61*EXP($K61/100*AN$5)))-LN($J61)-$N61*AN$5)/($O61*SQRT(AN$5))-$O61*SQRT(AN$5),0,1,TRUE)+$L61*EXP($K61/100*AN$5)*(1-_xlfn.NORM.DIST((LN(($L61*EXP($K61/100*AN$5)))-LN($J61)-$N61*AN$5)/($O61*SQRT(AN$5)),0,1,TRUE)))*EXP(-$F$1*AN$5)*INDEX('3)tpx females'!DX$57:DX$107,MATCH($Q61,'3)tpx females'!$DE$57:$DE$107,0))</f>
        <v>62.635001861662495</v>
      </c>
      <c r="AO61" s="32">
        <f ca="1">($J61*EXP(AO$5*($N61+0.5*($O61)^2))*_xlfn.NORM.DIST((LN(($L61*EXP($K61/100*AO$5)))-LN($J61)-$N61*AO$5)/($O61*SQRT(AO$5))-$O61*SQRT(AO$5),0,1,TRUE)+$L61*EXP($K61/100*AO$5)*(1-_xlfn.NORM.DIST((LN(($L61*EXP($K61/100*AO$5)))-LN($J61)-$N61*AO$5)/($O61*SQRT(AO$5)),0,1,TRUE)))*EXP(-$F$1*AO$5)*INDEX('3)tpx females'!DY$57:DY$107,MATCH($Q61,'3)tpx females'!$DE$57:$DE$107,0))</f>
        <v>34.595504824283104</v>
      </c>
      <c r="AP61" s="32">
        <f ca="1">($J61*EXP(AP$5*($N61+0.5*($O61)^2))*_xlfn.NORM.DIST((LN(($L61*EXP($K61/100*AP$5)))-LN($J61)-$N61*AP$5)/($O61*SQRT(AP$5))-$O61*SQRT(AP$5),0,1,TRUE)+$L61*EXP($K61/100*AP$5)*(1-_xlfn.NORM.DIST((LN(($L61*EXP($K61/100*AP$5)))-LN($J61)-$N61*AP$5)/($O61*SQRT(AP$5)),0,1,TRUE)))*EXP(-$F$1*AP$5)*INDEX('3)tpx females'!DZ$57:DZ$107,MATCH($Q61,'3)tpx females'!$DE$57:$DE$107,0))</f>
        <v>16.072143515126331</v>
      </c>
      <c r="AQ61" s="32">
        <f ca="1">($J61*EXP(AQ$5*($N61+0.5*($O61)^2))*_xlfn.NORM.DIST((LN(($L61*EXP($K61/100*AQ$5)))-LN($J61)-$N61*AQ$5)/($O61*SQRT(AQ$5))-$O61*SQRT(AQ$5),0,1,TRUE)+$L61*EXP($K61/100*AQ$5)*(1-_xlfn.NORM.DIST((LN(($L61*EXP($K61/100*AQ$5)))-LN($J61)-$N61*AQ$5)/($O61*SQRT(AQ$5)),0,1,TRUE)))*EXP(-$F$1*AQ$5)*INDEX('3)tpx females'!EA$57:EA$107,MATCH($Q61,'3)tpx females'!$DE$57:$DE$107,0))</f>
        <v>0</v>
      </c>
      <c r="AR61" s="32">
        <f ca="1">($J61*EXP(AR$5*($N61+0.5*($O61)^2))*_xlfn.NORM.DIST((LN(($L61*EXP($K61/100*AR$5)))-LN($J61)-$N61*AR$5)/($O61*SQRT(AR$5))-$O61*SQRT(AR$5),0,1,TRUE)+$L61*EXP($K61/100*AR$5)*(1-_xlfn.NORM.DIST((LN(($L61*EXP($K61/100*AR$5)))-LN($J61)-$N61*AR$5)/($O61*SQRT(AR$5)),0,1,TRUE)))*EXP(-$F$1*AR$5)*INDEX('3)tpx females'!EB$57:EB$107,MATCH($Q61,'3)tpx females'!$DE$57:$DE$107,0))</f>
        <v>0</v>
      </c>
      <c r="AS61" s="32">
        <f ca="1">($J61*EXP(AS$5*($N61+0.5*($O61)^2))*_xlfn.NORM.DIST((LN(($L61*EXP($K61/100*AS$5)))-LN($J61)-$N61*AS$5)/($O61*SQRT(AS$5))-$O61*SQRT(AS$5),0,1,TRUE)+$L61*EXP($K61/100*AS$5)*(1-_xlfn.NORM.DIST((LN(($L61*EXP($K61/100*AS$5)))-LN($J61)-$N61*AS$5)/($O61*SQRT(AS$5)),0,1,TRUE)))*EXP(-$F$1*AS$5)*INDEX('3)tpx females'!EC$57:EC$107,MATCH($Q61,'3)tpx females'!$DE$57:$DE$107,0))</f>
        <v>0</v>
      </c>
      <c r="AT61" s="32">
        <f ca="1">($J61*EXP(AT$5*($N61+0.5*($O61)^2))*_xlfn.NORM.DIST((LN(($L61*EXP($K61/100*AT$5)))-LN($J61)-$N61*AT$5)/($O61*SQRT(AT$5))-$O61*SQRT(AT$5),0,1,TRUE)+$L61*EXP($K61/100*AT$5)*(1-_xlfn.NORM.DIST((LN(($L61*EXP($K61/100*AT$5)))-LN($J61)-$N61*AT$5)/($O61*SQRT(AT$5)),0,1,TRUE)))*EXP(-$F$1*AT$5)*INDEX('3)tpx females'!ED$57:ED$107,MATCH($Q61,'3)tpx females'!$DE$57:$DE$107,0))</f>
        <v>0</v>
      </c>
      <c r="AU61" s="32">
        <f ca="1">($J61*EXP(AU$5*($N61+0.5*($O61)^2))*_xlfn.NORM.DIST((LN(($L61*EXP($K61/100*AU$5)))-LN($J61)-$N61*AU$5)/($O61*SQRT(AU$5))-$O61*SQRT(AU$5),0,1,TRUE)+$L61*EXP($K61/100*AU$5)*(1-_xlfn.NORM.DIST((LN(($L61*EXP($K61/100*AU$5)))-LN($J61)-$N61*AU$5)/($O61*SQRT(AU$5)),0,1,TRUE)))*EXP(-$F$1*AU$5)*INDEX('3)tpx females'!EE$57:EE$107,MATCH($Q61,'3)tpx females'!$DE$57:$DE$107,0))</f>
        <v>0</v>
      </c>
      <c r="AV61" s="32">
        <f ca="1">($J61*EXP(AV$5*($N61+0.5*($O61)^2))*_xlfn.NORM.DIST((LN(($L61*EXP($K61/100*AV$5)))-LN($J61)-$N61*AV$5)/($O61*SQRT(AV$5))-$O61*SQRT(AV$5),0,1,TRUE)+$L61*EXP($K61/100*AV$5)*(1-_xlfn.NORM.DIST((LN(($L61*EXP($K61/100*AV$5)))-LN($J61)-$N61*AV$5)/($O61*SQRT(AV$5)),0,1,TRUE)))*EXP(-$F$1*AV$5)*INDEX('3)tpx females'!EF$57:EF$107,MATCH($Q61,'3)tpx females'!$DE$57:$DE$107,0))</f>
        <v>0</v>
      </c>
      <c r="AW61" s="32">
        <f ca="1">($J61*EXP(AW$5*($N61+0.5*($O61)^2))*_xlfn.NORM.DIST((LN(($L61*EXP($K61/100*AW$5)))-LN($J61)-$N61*AW$5)/($O61*SQRT(AW$5))-$O61*SQRT(AW$5),0,1,TRUE)+$L61*EXP($K61/100*AW$5)*(1-_xlfn.NORM.DIST((LN(($L61*EXP($K61/100*AW$5)))-LN($J61)-$N61*AW$5)/($O61*SQRT(AW$5)),0,1,TRUE)))*EXP(-$F$1*AW$5)*INDEX('3)tpx females'!EG$57:EG$107,MATCH($Q61,'3)tpx females'!$DE$57:$DE$107,0))</f>
        <v>0</v>
      </c>
      <c r="AX61" s="32">
        <f ca="1">($J61*EXP(AX$5*($N61+0.5*($O61)^2))*_xlfn.NORM.DIST((LN(($L61*EXP($K61/100*AX$5)))-LN($J61)-$N61*AX$5)/($O61*SQRT(AX$5))-$O61*SQRT(AX$5),0,1,TRUE)+$L61*EXP($K61/100*AX$5)*(1-_xlfn.NORM.DIST((LN(($L61*EXP($K61/100*AX$5)))-LN($J61)-$N61*AX$5)/($O61*SQRT(AX$5)),0,1,TRUE)))*EXP(-$F$1*AX$5)*INDEX('3)tpx females'!EH$57:EH$107,MATCH($Q61,'3)tpx females'!$DE$57:$DE$107,0))</f>
        <v>0</v>
      </c>
      <c r="AY61" s="32">
        <f ca="1">($J61*EXP(AY$5*($N61+0.5*($O61)^2))*_xlfn.NORM.DIST((LN(($L61*EXP($K61/100*AY$5)))-LN($J61)-$N61*AY$5)/($O61*SQRT(AY$5))-$O61*SQRT(AY$5),0,1,TRUE)+$L61*EXP($K61/100*AY$5)*(1-_xlfn.NORM.DIST((LN(($L61*EXP($K61/100*AY$5)))-LN($J61)-$N61*AY$5)/($O61*SQRT(AY$5)),0,1,TRUE)))*EXP(-$F$1*AY$5)*INDEX('3)tpx females'!EI$57:EI$107,MATCH($Q61,'3)tpx females'!$DE$57:$DE$107,0))</f>
        <v>0</v>
      </c>
      <c r="AZ61" s="32">
        <f ca="1">($J61*EXP(AZ$5*($N61+0.5*($O61)^2))*_xlfn.NORM.DIST((LN(($L61*EXP($K61/100*AZ$5)))-LN($J61)-$N61*AZ$5)/($O61*SQRT(AZ$5))-$O61*SQRT(AZ$5),0,1,TRUE)+$L61*EXP($K61/100*AZ$5)*(1-_xlfn.NORM.DIST((LN(($L61*EXP($K61/100*AZ$5)))-LN($J61)-$N61*AZ$5)/($O61*SQRT(AZ$5)),0,1,TRUE)))*EXP(-$F$1*AZ$5)*INDEX('3)tpx females'!EJ$57:EJ$107,MATCH($Q61,'3)tpx females'!$DE$57:$DE$107,0))</f>
        <v>0</v>
      </c>
      <c r="BA61" s="32">
        <f ca="1">($J61*EXP(BA$5*($N61+0.5*($O61)^2))*_xlfn.NORM.DIST((LN(($L61*EXP($K61/100*BA$5)))-LN($J61)-$N61*BA$5)/($O61*SQRT(BA$5))-$O61*SQRT(BA$5),0,1,TRUE)+$L61*EXP($K61/100*BA$5)*(1-_xlfn.NORM.DIST((LN(($L61*EXP($K61/100*BA$5)))-LN($J61)-$N61*BA$5)/($O61*SQRT(BA$5)),0,1,TRUE)))*EXP(-$F$1*BA$5)*INDEX('3)tpx females'!EK$57:EK$107,MATCH($Q61,'3)tpx females'!$DE$57:$DE$107,0))</f>
        <v>0</v>
      </c>
      <c r="BB61" s="32">
        <f ca="1">($J61*EXP(BB$5*($N61+0.5*($O61)^2))*_xlfn.NORM.DIST((LN(($L61*EXP($K61/100*BB$5)))-LN($J61)-$N61*BB$5)/($O61*SQRT(BB$5))-$O61*SQRT(BB$5),0,1,TRUE)+$L61*EXP($K61/100*BB$5)*(1-_xlfn.NORM.DIST((LN(($L61*EXP($K61/100*BB$5)))-LN($J61)-$N61*BB$5)/($O61*SQRT(BB$5)),0,1,TRUE)))*EXP(-$F$1*BB$5)*INDEX('3)tpx females'!EL$57:EL$107,MATCH($Q61,'3)tpx females'!$DE$57:$DE$107,0))</f>
        <v>0</v>
      </c>
      <c r="BC61" s="32">
        <f ca="1">($J61*EXP(BC$5*($N61+0.5*($O61)^2))*_xlfn.NORM.DIST((LN(($L61*EXP($K61/100*BC$5)))-LN($J61)-$N61*BC$5)/($O61*SQRT(BC$5))-$O61*SQRT(BC$5),0,1,TRUE)+$L61*EXP($K61/100*BC$5)*(1-_xlfn.NORM.DIST((LN(($L61*EXP($K61/100*BC$5)))-LN($J61)-$N61*BC$5)/($O61*SQRT(BC$5)),0,1,TRUE)))*EXP(-$F$1*BC$5)*INDEX('3)tpx females'!EM$57:EM$107,MATCH($Q61,'3)tpx females'!$DE$57:$DE$107,0))</f>
        <v>0</v>
      </c>
      <c r="BD61" s="32">
        <f ca="1">($J61*EXP(BD$5*($N61+0.5*($O61)^2))*_xlfn.NORM.DIST((LN(($L61*EXP($K61/100*BD$5)))-LN($J61)-$N61*BD$5)/($O61*SQRT(BD$5))-$O61*SQRT(BD$5),0,1,TRUE)+$L61*EXP($K61/100*BD$5)*(1-_xlfn.NORM.DIST((LN(($L61*EXP($K61/100*BD$5)))-LN($J61)-$N61*BD$5)/($O61*SQRT(BD$5)),0,1,TRUE)))*EXP(-$F$1*BD$5)*INDEX('3)tpx females'!EN$57:EN$107,MATCH($Q61,'3)tpx females'!$DE$57:$DE$107,0))</f>
        <v>0</v>
      </c>
      <c r="BE61" s="32">
        <f ca="1">($J61*EXP(BE$5*($N61+0.5*($O61)^2))*_xlfn.NORM.DIST((LN(($L61*EXP($K61/100*BE$5)))-LN($J61)-$N61*BE$5)/($O61*SQRT(BE$5))-$O61*SQRT(BE$5),0,1,TRUE)+$L61*EXP($K61/100*BE$5)*(1-_xlfn.NORM.DIST((LN(($L61*EXP($K61/100*BE$5)))-LN($J61)-$N61*BE$5)/($O61*SQRT(BE$5)),0,1,TRUE)))*EXP(-$F$1*BE$5)*INDEX('3)tpx females'!EO$57:EO$107,MATCH($Q61,'3)tpx females'!$DE$57:$DE$107,0))</f>
        <v>0</v>
      </c>
      <c r="BF61" s="32">
        <f ca="1">($J61*EXP(BF$5*($N61+0.5*($O61)^2))*_xlfn.NORM.DIST((LN(($L61*EXP($K61/100*BF$5)))-LN($J61)-$N61*BF$5)/($O61*SQRT(BF$5))-$O61*SQRT(BF$5),0,1,TRUE)+$L61*EXP($K61/100*BF$5)*(1-_xlfn.NORM.DIST((LN(($L61*EXP($K61/100*BF$5)))-LN($J61)-$N61*BF$5)/($O61*SQRT(BF$5)),0,1,TRUE)))*EXP(-$F$1*BF$5)*INDEX('3)tpx females'!EP$57:EP$107,MATCH($Q61,'3)tpx females'!$DE$57:$DE$107,0))</f>
        <v>0</v>
      </c>
      <c r="BG61" s="32">
        <f ca="1">($J61*EXP(BG$5*($N61+0.5*($O61)^2))*_xlfn.NORM.DIST((LN(($L61*EXP($K61/100*BG$5)))-LN($J61)-$N61*BG$5)/($O61*SQRT(BG$5))-$O61*SQRT(BG$5),0,1,TRUE)+$L61*EXP($K61/100*BG$5)*(1-_xlfn.NORM.DIST((LN(($L61*EXP($K61/100*BG$5)))-LN($J61)-$N61*BG$5)/($O61*SQRT(BG$5)),0,1,TRUE)))*EXP(-$F$1*BG$5)*INDEX('3)tpx females'!EQ$57:EQ$107,MATCH($Q61,'3)tpx females'!$DE$57:$DE$107,0))</f>
        <v>0</v>
      </c>
      <c r="BH61" s="32">
        <f ca="1">($J61*EXP(BH$5*($N61+0.5*($O61)^2))*_xlfn.NORM.DIST((LN(($L61*EXP($K61/100*BH$5)))-LN($J61)-$N61*BH$5)/($O61*SQRT(BH$5))-$O61*SQRT(BH$5),0,1,TRUE)+$L61*EXP($K61/100*BH$5)*(1-_xlfn.NORM.DIST((LN(($L61*EXP($K61/100*BH$5)))-LN($J61)-$N61*BH$5)/($O61*SQRT(BH$5)),0,1,TRUE)))*EXP(-$F$1*BH$5)*INDEX('3)tpx females'!ER$57:ER$107,MATCH($Q61,'3)tpx females'!$DE$57:$DE$107,0))</f>
        <v>0</v>
      </c>
      <c r="BI61" s="32">
        <f ca="1">($J61*EXP(BI$5*($N61+0.5*($O61)^2))*_xlfn.NORM.DIST((LN(($L61*EXP($K61/100*BI$5)))-LN($J61)-$N61*BI$5)/($O61*SQRT(BI$5))-$O61*SQRT(BI$5),0,1,TRUE)+$L61*EXP($K61/100*BI$5)*(1-_xlfn.NORM.DIST((LN(($L61*EXP($K61/100*BI$5)))-LN($J61)-$N61*BI$5)/($O61*SQRT(BI$5)),0,1,TRUE)))*EXP(-$F$1*BI$5)*INDEX('3)tpx females'!ES$57:ES$107,MATCH($Q61,'3)tpx females'!$DE$57:$DE$107,0))</f>
        <v>0</v>
      </c>
      <c r="BJ61" s="32">
        <f ca="1">($J61*EXP(BJ$5*($N61+0.5*($O61)^2))*_xlfn.NORM.DIST((LN(($L61*EXP($K61/100*BJ$5)))-LN($J61)-$N61*BJ$5)/($O61*SQRT(BJ$5))-$O61*SQRT(BJ$5),0,1,TRUE)+$L61*EXP($K61/100*BJ$5)*(1-_xlfn.NORM.DIST((LN(($L61*EXP($K61/100*BJ$5)))-LN($J61)-$N61*BJ$5)/($O61*SQRT(BJ$5)),0,1,TRUE)))*EXP(-$F$1*BJ$5)*INDEX('3)tpx females'!ET$57:ET$107,MATCH($Q61,'3)tpx females'!$DE$57:$DE$107,0))</f>
        <v>0</v>
      </c>
      <c r="BK61" s="32">
        <f ca="1">($J61*EXP(BK$5*($N61+0.5*($O61)^2))*_xlfn.NORM.DIST((LN(($L61*EXP($K61/100*BK$5)))-LN($J61)-$N61*BK$5)/($O61*SQRT(BK$5))-$O61*SQRT(BK$5),0,1,TRUE)+$L61*EXP($K61/100*BK$5)*(1-_xlfn.NORM.DIST((LN(($L61*EXP($K61/100*BK$5)))-LN($J61)-$N61*BK$5)/($O61*SQRT(BK$5)),0,1,TRUE)))*EXP(-$F$1*BK$5)*INDEX('3)tpx females'!EU$57:EU$107,MATCH($Q61,'3)tpx females'!$DE$57:$DE$107,0))</f>
        <v>0</v>
      </c>
      <c r="BL61" s="32">
        <f ca="1">($J61*EXP(BL$5*($N61+0.5*($O61)^2))*_xlfn.NORM.DIST((LN(($L61*EXP($K61/100*BL$5)))-LN($J61)-$N61*BL$5)/($O61*SQRT(BL$5))-$O61*SQRT(BL$5),0,1,TRUE)+$L61*EXP($K61/100*BL$5)*(1-_xlfn.NORM.DIST((LN(($L61*EXP($K61/100*BL$5)))-LN($J61)-$N61*BL$5)/($O61*SQRT(BL$5)),0,1,TRUE)))*EXP(-$F$1*BL$5)*INDEX('3)tpx females'!EV$57:EV$107,MATCH($Q61,'3)tpx females'!$DE$57:$DE$107,0))</f>
        <v>0</v>
      </c>
      <c r="BM61" s="32">
        <f ca="1">($J61*EXP(BM$5*($N61+0.5*($O61)^2))*_xlfn.NORM.DIST((LN(($L61*EXP($K61/100*BM$5)))-LN($J61)-$N61*BM$5)/($O61*SQRT(BM$5))-$O61*SQRT(BM$5),0,1,TRUE)+$L61*EXP($K61/100*BM$5)*(1-_xlfn.NORM.DIST((LN(($L61*EXP($K61/100*BM$5)))-LN($J61)-$N61*BM$5)/($O61*SQRT(BM$5)),0,1,TRUE)))*EXP(-$F$1*BM$5)*INDEX('3)tpx females'!EW$57:EW$107,MATCH($Q61,'3)tpx females'!$DE$57:$DE$107,0))</f>
        <v>0</v>
      </c>
      <c r="BN61" s="32">
        <f ca="1">($J61*EXP(BN$5*($N61+0.5*($O61)^2))*_xlfn.NORM.DIST((LN(($L61*EXP($K61/100*BN$5)))-LN($J61)-$N61*BN$5)/($O61*SQRT(BN$5))-$O61*SQRT(BN$5),0,1,TRUE)+$L61*EXP($K61/100*BN$5)*(1-_xlfn.NORM.DIST((LN(($L61*EXP($K61/100*BN$5)))-LN($J61)-$N61*BN$5)/($O61*SQRT(BN$5)),0,1,TRUE)))*EXP(-$F$1*BN$5)*INDEX('3)tpx females'!EX$57:EX$107,MATCH($Q61,'3)tpx females'!$DE$57:$DE$107,0))</f>
        <v>0</v>
      </c>
      <c r="BO61" s="32">
        <f ca="1">($J61*EXP(BO$5*($N61+0.5*($O61)^2))*_xlfn.NORM.DIST((LN(($L61*EXP($K61/100*BO$5)))-LN($J61)-$N61*BO$5)/($O61*SQRT(BO$5))-$O61*SQRT(BO$5),0,1,TRUE)+$L61*EXP($K61/100*BO$5)*(1-_xlfn.NORM.DIST((LN(($L61*EXP($K61/100*BO$5)))-LN($J61)-$N61*BO$5)/($O61*SQRT(BO$5)),0,1,TRUE)))*EXP(-$F$1*BO$5)*INDEX('3)tpx females'!EY$57:EY$107,MATCH($Q61,'3)tpx females'!$DE$57:$DE$107,0))</f>
        <v>0</v>
      </c>
      <c r="BP61" s="32">
        <f ca="1">($J61*EXP(BP$5*($N61+0.5*($O61)^2))*_xlfn.NORM.DIST((LN(($L61*EXP($K61/100*BP$5)))-LN($J61)-$N61*BP$5)/($O61*SQRT(BP$5))-$O61*SQRT(BP$5),0,1,TRUE)+$L61*EXP($K61/100*BP$5)*(1-_xlfn.NORM.DIST((LN(($L61*EXP($K61/100*BP$5)))-LN($J61)-$N61*BP$5)/($O61*SQRT(BP$5)),0,1,TRUE)))*EXP(-$F$1*BP$5)*INDEX('3)tpx females'!EZ$57:EZ$107,MATCH($Q61,'3)tpx females'!$DE$57:$DE$107,0))</f>
        <v>0</v>
      </c>
      <c r="BQ61" s="32">
        <f ca="1">($J61*EXP(BQ$5*($N61+0.5*($O61)^2))*_xlfn.NORM.DIST((LN(($L61*EXP($K61/100*BQ$5)))-LN($J61)-$N61*BQ$5)/($O61*SQRT(BQ$5))-$O61*SQRT(BQ$5),0,1,TRUE)+$L61*EXP($K61/100*BQ$5)*(1-_xlfn.NORM.DIST((LN(($L61*EXP($K61/100*BQ$5)))-LN($J61)-$N61*BQ$5)/($O61*SQRT(BQ$5)),0,1,TRUE)))*EXP(-$F$1*BQ$5)*INDEX('3)tpx females'!FA$57:FA$107,MATCH($Q61,'3)tpx females'!$DE$57:$DE$107,0))</f>
        <v>0</v>
      </c>
      <c r="BR61" s="32">
        <f ca="1">($J61*EXP(BR$5*($N61+0.5*($O61)^2))*_xlfn.NORM.DIST((LN(($L61*EXP($K61/100*BR$5)))-LN($J61)-$N61*BR$5)/($O61*SQRT(BR$5))-$O61*SQRT(BR$5),0,1,TRUE)+$L61*EXP($K61/100*BR$5)*(1-_xlfn.NORM.DIST((LN(($L61*EXP($K61/100*BR$5)))-LN($J61)-$N61*BR$5)/($O61*SQRT(BR$5)),0,1,TRUE)))*EXP(-$F$1*BR$5)*INDEX('3)tpx females'!FB$57:FB$107,MATCH($Q61,'3)tpx females'!$DE$57:$DE$107,0))</f>
        <v>0</v>
      </c>
      <c r="BS61" s="32">
        <f ca="1">($J61*EXP(BS$5*($N61+0.5*($O61)^2))*_xlfn.NORM.DIST((LN(($L61*EXP($K61/100*BS$5)))-LN($J61)-$N61*BS$5)/($O61*SQRT(BS$5))-$O61*SQRT(BS$5),0,1,TRUE)+$L61*EXP($K61/100*BS$5)*(1-_xlfn.NORM.DIST((LN(($L61*EXP($K61/100*BS$5)))-LN($J61)-$N61*BS$5)/($O61*SQRT(BS$5)),0,1,TRUE)))*EXP(-$F$1*BS$5)*INDEX('3)tpx females'!FC$57:FC$107,MATCH($Q61,'3)tpx females'!$DE$57:$DE$107,0))</f>
        <v>0</v>
      </c>
      <c r="BT61" s="32">
        <f ca="1">($J61*EXP(BT$5*($N61+0.5*($O61)^2))*_xlfn.NORM.DIST((LN(($L61*EXP($K61/100*BT$5)))-LN($J61)-$N61*BT$5)/($O61*SQRT(BT$5))-$O61*SQRT(BT$5),0,1,TRUE)+$L61*EXP($K61/100*BT$5)*(1-_xlfn.NORM.DIST((LN(($L61*EXP($K61/100*BT$5)))-LN($J61)-$N61*BT$5)/($O61*SQRT(BT$5)),0,1,TRUE)))*EXP(-$F$1*BT$5)*INDEX('3)tpx females'!FD$57:FD$107,MATCH($Q61,'3)tpx females'!$DE$57:$DE$107,0))</f>
        <v>0</v>
      </c>
    </row>
    <row r="62" spans="2:72" x14ac:dyDescent="0.25">
      <c r="B62" s="32" t="s">
        <v>16</v>
      </c>
      <c r="C62" s="32" t="s">
        <v>14</v>
      </c>
      <c r="D62" s="49">
        <v>16934</v>
      </c>
      <c r="E62" s="32" t="s">
        <v>13</v>
      </c>
      <c r="F62" s="32" t="s">
        <v>17</v>
      </c>
      <c r="G62" s="49" t="s">
        <v>17</v>
      </c>
      <c r="H62" s="32" t="s">
        <v>17</v>
      </c>
      <c r="I62" s="32" t="s">
        <v>25</v>
      </c>
      <c r="J62" s="32">
        <v>404062.49999999994</v>
      </c>
      <c r="K62" s="32">
        <v>7.75</v>
      </c>
      <c r="L62" s="32">
        <f>'3) 2016 cases'!M62*EXP('3) 2016 cases'!L62/100)</f>
        <v>79821.528929481356</v>
      </c>
      <c r="M62" s="32"/>
      <c r="N62" s="32">
        <f>INDEX('2b)Working'!$I$61:$P$61,MATCH($I62,'2b)Working'!$I$60:$P$60,0))</f>
        <v>7.2488258642637193E-2</v>
      </c>
      <c r="O62" s="32">
        <f>INDEX('2b)Working'!$I$62:$P$62,MATCH($I62,'2b)Working'!$I$60:$P$60,0))</f>
        <v>5.0085748750605209E-2</v>
      </c>
      <c r="P62" s="32"/>
      <c r="Q62" s="32">
        <f t="shared" si="3"/>
        <v>71</v>
      </c>
      <c r="U62" s="32">
        <f t="shared" ca="1" si="2"/>
        <v>91411.720796438283</v>
      </c>
      <c r="W62" s="32">
        <f ca="1">($J62*EXP(W$5*($N62+0.5*($O62)^2))*_xlfn.NORM.DIST((LN(($L62*EXP($K62/100*W$5)))-LN($J62)-$N62*W$5)/($O62*SQRT(W$5))-$O62*SQRT(W$5),0,1,TRUE)+$L62*EXP($K62/100*W$5)*(1-_xlfn.NORM.DIST((LN(($L62*EXP($K62/100*W$5)))-LN($J62)-$N62*W$5)/($O62*SQRT(W$5)),0,1,TRUE)))*EXP(-$F$1*W$5)*INDEX('3)tpx females'!DG$57:DG$107,MATCH($Q62,'3)tpx females'!$DE$57:$DE$107,0))</f>
        <v>875.07179379214233</v>
      </c>
      <c r="X62" s="32">
        <f ca="1">($J62*EXP(X$5*($N62+0.5*($O62)^2))*_xlfn.NORM.DIST((LN(($L62*EXP($K62/100*X$5)))-LN($J62)-$N62*X$5)/($O62*SQRT(X$5))-$O62*SQRT(X$5),0,1,TRUE)+$L62*EXP($K62/100*X$5)*(1-_xlfn.NORM.DIST((LN(($L62*EXP($K62/100*X$5)))-LN($J62)-$N62*X$5)/($O62*SQRT(X$5)),0,1,TRUE)))*EXP(-$F$1*X$5)*INDEX('3)tpx females'!DH$57:DH$107,MATCH($Q62,'3)tpx females'!$DE$57:$DE$107,0))</f>
        <v>959.59007475905355</v>
      </c>
      <c r="Y62" s="32">
        <f ca="1">($J62*EXP(Y$5*($N62+0.5*($O62)^2))*_xlfn.NORM.DIST((LN(($L62*EXP($K62/100*Y$5)))-LN($J62)-$N62*Y$5)/($O62*SQRT(Y$5))-$O62*SQRT(Y$5),0,1,TRUE)+$L62*EXP($K62/100*Y$5)*(1-_xlfn.NORM.DIST((LN(($L62*EXP($K62/100*Y$5)))-LN($J62)-$N62*Y$5)/($O62*SQRT(Y$5)),0,1,TRUE)))*EXP(-$F$1*Y$5)*INDEX('3)tpx females'!DI$57:DI$107,MATCH($Q62,'3)tpx females'!$DE$57:$DE$107,0))</f>
        <v>995.49509761368449</v>
      </c>
      <c r="Z62" s="32">
        <f ca="1">($J62*EXP(Z$5*($N62+0.5*($O62)^2))*_xlfn.NORM.DIST((LN(($L62*EXP($K62/100*Z$5)))-LN($J62)-$N62*Z$5)/($O62*SQRT(Z$5))-$O62*SQRT(Z$5),0,1,TRUE)+$L62*EXP($K62/100*Z$5)*(1-_xlfn.NORM.DIST((LN(($L62*EXP($K62/100*Z$5)))-LN($J62)-$N62*Z$5)/($O62*SQRT(Z$5)),0,1,TRUE)))*EXP(-$F$1*Z$5)*INDEX('3)tpx females'!DJ$57:DJ$107,MATCH($Q62,'3)tpx females'!$DE$57:$DE$107,0))</f>
        <v>1174.43264482668</v>
      </c>
      <c r="AA62" s="32">
        <f ca="1">($J62*EXP(AA$5*($N62+0.5*($O62)^2))*_xlfn.NORM.DIST((LN(($L62*EXP($K62/100*AA$5)))-LN($J62)-$N62*AA$5)/($O62*SQRT(AA$5))-$O62*SQRT(AA$5),0,1,TRUE)+$L62*EXP($K62/100*AA$5)*(1-_xlfn.NORM.DIST((LN(($L62*EXP($K62/100*AA$5)))-LN($J62)-$N62*AA$5)/($O62*SQRT(AA$5)),0,1,TRUE)))*EXP(-$F$1*AA$5)*INDEX('3)tpx females'!DK$57:DK$107,MATCH($Q62,'3)tpx females'!$DE$57:$DE$107,0))</f>
        <v>1155.0894692671054</v>
      </c>
      <c r="AB62" s="32">
        <f ca="1">($J62*EXP(AB$5*($N62+0.5*($O62)^2))*_xlfn.NORM.DIST((LN(($L62*EXP($K62/100*AB$5)))-LN($J62)-$N62*AB$5)/($O62*SQRT(AB$5))-$O62*SQRT(AB$5),0,1,TRUE)+$L62*EXP($K62/100*AB$5)*(1-_xlfn.NORM.DIST((LN(($L62*EXP($K62/100*AB$5)))-LN($J62)-$N62*AB$5)/($O62*SQRT(AB$5)),0,1,TRUE)))*EXP(-$F$1*AB$5)*INDEX('3)tpx females'!DL$57:DL$107,MATCH($Q62,'3)tpx females'!$DE$57:$DE$107,0))</f>
        <v>1270.9138393670337</v>
      </c>
      <c r="AC62" s="32">
        <f ca="1">($J62*EXP(AC$5*($N62+0.5*($O62)^2))*_xlfn.NORM.DIST((LN(($L62*EXP($K62/100*AC$5)))-LN($J62)-$N62*AC$5)/($O62*SQRT(AC$5))-$O62*SQRT(AC$5),0,1,TRUE)+$L62*EXP($K62/100*AC$5)*(1-_xlfn.NORM.DIST((LN(($L62*EXP($K62/100*AC$5)))-LN($J62)-$N62*AC$5)/($O62*SQRT(AC$5)),0,1,TRUE)))*EXP(-$F$1*AC$5)*INDEX('3)tpx females'!DM$57:DM$107,MATCH($Q62,'3)tpx females'!$DE$57:$DE$107,0))</f>
        <v>1467.6425845051081</v>
      </c>
      <c r="AD62" s="32">
        <f ca="1">($J62*EXP(AD$5*($N62+0.5*($O62)^2))*_xlfn.NORM.DIST((LN(($L62*EXP($K62/100*AD$5)))-LN($J62)-$N62*AD$5)/($O62*SQRT(AD$5))-$O62*SQRT(AD$5),0,1,TRUE)+$L62*EXP($K62/100*AD$5)*(1-_xlfn.NORM.DIST((LN(($L62*EXP($K62/100*AD$5)))-LN($J62)-$N62*AD$5)/($O62*SQRT(AD$5)),0,1,TRUE)))*EXP(-$F$1*AD$5)*INDEX('3)tpx females'!DN$57:DN$107,MATCH($Q62,'3)tpx females'!$DE$57:$DE$107,0))</f>
        <v>1573.4761097621445</v>
      </c>
      <c r="AE62" s="32">
        <f ca="1">($J62*EXP(AE$5*($N62+0.5*($O62)^2))*_xlfn.NORM.DIST((LN(($L62*EXP($K62/100*AE$5)))-LN($J62)-$N62*AE$5)/($O62*SQRT(AE$5))-$O62*SQRT(AE$5),0,1,TRUE)+$L62*EXP($K62/100*AE$5)*(1-_xlfn.NORM.DIST((LN(($L62*EXP($K62/100*AE$5)))-LN($J62)-$N62*AE$5)/($O62*SQRT(AE$5)),0,1,TRUE)))*EXP(-$F$1*AE$5)*INDEX('3)tpx females'!DO$57:DO$107,MATCH($Q62,'3)tpx females'!$DE$57:$DE$107,0))</f>
        <v>1718.973527048219</v>
      </c>
      <c r="AF62" s="32">
        <f ca="1">($J62*EXP(AF$5*($N62+0.5*($O62)^2))*_xlfn.NORM.DIST((LN(($L62*EXP($K62/100*AF$5)))-LN($J62)-$N62*AF$5)/($O62*SQRT(AF$5))-$O62*SQRT(AF$5),0,1,TRUE)+$L62*EXP($K62/100*AF$5)*(1-_xlfn.NORM.DIST((LN(($L62*EXP($K62/100*AF$5)))-LN($J62)-$N62*AF$5)/($O62*SQRT(AF$5)),0,1,TRUE)))*EXP(-$F$1*AF$5)*INDEX('3)tpx females'!DP$57:DP$107,MATCH($Q62,'3)tpx females'!$DE$57:$DE$107,0))</f>
        <v>2034.9833136855755</v>
      </c>
      <c r="AG62" s="32">
        <f ca="1">($J62*EXP(AG$5*($N62+0.5*($O62)^2))*_xlfn.NORM.DIST((LN(($L62*EXP($K62/100*AG$5)))-LN($J62)-$N62*AG$5)/($O62*SQRT(AG$5))-$O62*SQRT(AG$5),0,1,TRUE)+$L62*EXP($K62/100*AG$5)*(1-_xlfn.NORM.DIST((LN(($L62*EXP($K62/100*AG$5)))-LN($J62)-$N62*AG$5)/($O62*SQRT(AG$5)),0,1,TRUE)))*EXP(-$F$1*AG$5)*INDEX('3)tpx females'!DQ$57:DQ$107,MATCH($Q62,'3)tpx females'!$DE$57:$DE$107,0))</f>
        <v>2285.8022109996082</v>
      </c>
      <c r="AH62" s="32">
        <f ca="1">($J62*EXP(AH$5*($N62+0.5*($O62)^2))*_xlfn.NORM.DIST((LN(($L62*EXP($K62/100*AH$5)))-LN($J62)-$N62*AH$5)/($O62*SQRT(AH$5))-$O62*SQRT(AH$5),0,1,TRUE)+$L62*EXP($K62/100*AH$5)*(1-_xlfn.NORM.DIST((LN(($L62*EXP($K62/100*AH$5)))-LN($J62)-$N62*AH$5)/($O62*SQRT(AH$5)),0,1,TRUE)))*EXP(-$F$1*AH$5)*INDEX('3)tpx females'!DR$57:DR$107,MATCH($Q62,'3)tpx females'!$DE$57:$DE$107,0))</f>
        <v>2638.0255991126496</v>
      </c>
      <c r="AI62" s="32">
        <f ca="1">($J62*EXP(AI$5*($N62+0.5*($O62)^2))*_xlfn.NORM.DIST((LN(($L62*EXP($K62/100*AI$5)))-LN($J62)-$N62*AI$5)/($O62*SQRT(AI$5))-$O62*SQRT(AI$5),0,1,TRUE)+$L62*EXP($K62/100*AI$5)*(1-_xlfn.NORM.DIST((LN(($L62*EXP($K62/100*AI$5)))-LN($J62)-$N62*AI$5)/($O62*SQRT(AI$5)),0,1,TRUE)))*EXP(-$F$1*AI$5)*INDEX('3)tpx females'!DS$57:DS$107,MATCH($Q62,'3)tpx females'!$DE$57:$DE$107,0))</f>
        <v>2920.3431540929414</v>
      </c>
      <c r="AJ62" s="32">
        <f ca="1">($J62*EXP(AJ$5*($N62+0.5*($O62)^2))*_xlfn.NORM.DIST((LN(($L62*EXP($K62/100*AJ$5)))-LN($J62)-$N62*AJ$5)/($O62*SQRT(AJ$5))-$O62*SQRT(AJ$5),0,1,TRUE)+$L62*EXP($K62/100*AJ$5)*(1-_xlfn.NORM.DIST((LN(($L62*EXP($K62/100*AJ$5)))-LN($J62)-$N62*AJ$5)/($O62*SQRT(AJ$5)),0,1,TRUE)))*EXP(-$F$1*AJ$5)*INDEX('3)tpx females'!DT$57:DT$107,MATCH($Q62,'3)tpx females'!$DE$57:$DE$107,0))</f>
        <v>3060.6858594264327</v>
      </c>
      <c r="AK62" s="32">
        <f ca="1">($J62*EXP(AK$5*($N62+0.5*($O62)^2))*_xlfn.NORM.DIST((LN(($L62*EXP($K62/100*AK$5)))-LN($J62)-$N62*AK$5)/($O62*SQRT(AK$5))-$O62*SQRT(AK$5),0,1,TRUE)+$L62*EXP($K62/100*AK$5)*(1-_xlfn.NORM.DIST((LN(($L62*EXP($K62/100*AK$5)))-LN($J62)-$N62*AK$5)/($O62*SQRT(AK$5)),0,1,TRUE)))*EXP(-$F$1*AK$5)*INDEX('3)tpx females'!DU$57:DU$107,MATCH($Q62,'3)tpx females'!$DE$57:$DE$107,0))</f>
        <v>3442.5004956179637</v>
      </c>
      <c r="AL62" s="32">
        <f ca="1">($J62*EXP(AL$5*($N62+0.5*($O62)^2))*_xlfn.NORM.DIST((LN(($L62*EXP($K62/100*AL$5)))-LN($J62)-$N62*AL$5)/($O62*SQRT(AL$5))-$O62*SQRT(AL$5),0,1,TRUE)+$L62*EXP($K62/100*AL$5)*(1-_xlfn.NORM.DIST((LN(($L62*EXP($K62/100*AL$5)))-LN($J62)-$N62*AL$5)/($O62*SQRT(AL$5)),0,1,TRUE)))*EXP(-$F$1*AL$5)*INDEX('3)tpx females'!DV$57:DV$107,MATCH($Q62,'3)tpx females'!$DE$57:$DE$107,0))</f>
        <v>3963.037892832318</v>
      </c>
      <c r="AM62" s="32">
        <f ca="1">($J62*EXP(AM$5*($N62+0.5*($O62)^2))*_xlfn.NORM.DIST((LN(($L62*EXP($K62/100*AM$5)))-LN($J62)-$N62*AM$5)/($O62*SQRT(AM$5))-$O62*SQRT(AM$5),0,1,TRUE)+$L62*EXP($K62/100*AM$5)*(1-_xlfn.NORM.DIST((LN(($L62*EXP($K62/100*AM$5)))-LN($J62)-$N62*AM$5)/($O62*SQRT(AM$5)),0,1,TRUE)))*EXP(-$F$1*AM$5)*INDEX('3)tpx females'!DW$57:DW$107,MATCH($Q62,'3)tpx females'!$DE$57:$DE$107,0))</f>
        <v>4198.3490192428535</v>
      </c>
      <c r="AN62" s="32">
        <f ca="1">($J62*EXP(AN$5*($N62+0.5*($O62)^2))*_xlfn.NORM.DIST((LN(($L62*EXP($K62/100*AN$5)))-LN($J62)-$N62*AN$5)/($O62*SQRT(AN$5))-$O62*SQRT(AN$5),0,1,TRUE)+$L62*EXP($K62/100*AN$5)*(1-_xlfn.NORM.DIST((LN(($L62*EXP($K62/100*AN$5)))-LN($J62)-$N62*AN$5)/($O62*SQRT(AN$5)),0,1,TRUE)))*EXP(-$F$1*AN$5)*INDEX('3)tpx females'!DX$57:DX$107,MATCH($Q62,'3)tpx females'!$DE$57:$DE$107,0))</f>
        <v>4554.3599973069868</v>
      </c>
      <c r="AO62" s="32">
        <f ca="1">($J62*EXP(AO$5*($N62+0.5*($O62)^2))*_xlfn.NORM.DIST((LN(($L62*EXP($K62/100*AO$5)))-LN($J62)-$N62*AO$5)/($O62*SQRT(AO$5))-$O62*SQRT(AO$5),0,1,TRUE)+$L62*EXP($K62/100*AO$5)*(1-_xlfn.NORM.DIST((LN(($L62*EXP($K62/100*AO$5)))-LN($J62)-$N62*AO$5)/($O62*SQRT(AO$5)),0,1,TRUE)))*EXP(-$F$1*AO$5)*INDEX('3)tpx females'!DY$57:DY$107,MATCH($Q62,'3)tpx females'!$DE$57:$DE$107,0))</f>
        <v>5145.7438263262093</v>
      </c>
      <c r="AP62" s="32">
        <f ca="1">($J62*EXP(AP$5*($N62+0.5*($O62)^2))*_xlfn.NORM.DIST((LN(($L62*EXP($K62/100*AP$5)))-LN($J62)-$N62*AP$5)/($O62*SQRT(AP$5))-$O62*SQRT(AP$5),0,1,TRUE)+$L62*EXP($K62/100*AP$5)*(1-_xlfn.NORM.DIST((LN(($L62*EXP($K62/100*AP$5)))-LN($J62)-$N62*AP$5)/($O62*SQRT(AP$5)),0,1,TRUE)))*EXP(-$F$1*AP$5)*INDEX('3)tpx females'!DZ$57:DZ$107,MATCH($Q62,'3)tpx females'!$DE$57:$DE$107,0))</f>
        <v>5310.9295093532055</v>
      </c>
      <c r="AQ62" s="32">
        <f ca="1">($J62*EXP(AQ$5*($N62+0.5*($O62)^2))*_xlfn.NORM.DIST((LN(($L62*EXP($K62/100*AQ$5)))-LN($J62)-$N62*AQ$5)/($O62*SQRT(AQ$5))-$O62*SQRT(AQ$5),0,1,TRUE)+$L62*EXP($K62/100*AQ$5)*(1-_xlfn.NORM.DIST((LN(($L62*EXP($K62/100*AQ$5)))-LN($J62)-$N62*AQ$5)/($O62*SQRT(AQ$5)),0,1,TRUE)))*EXP(-$F$1*AQ$5)*INDEX('3)tpx females'!EA$57:EA$107,MATCH($Q62,'3)tpx females'!$DE$57:$DE$107,0))</f>
        <v>5139.7016202116665</v>
      </c>
      <c r="AR62" s="32">
        <f ca="1">($J62*EXP(AR$5*($N62+0.5*($O62)^2))*_xlfn.NORM.DIST((LN(($L62*EXP($K62/100*AR$5)))-LN($J62)-$N62*AR$5)/($O62*SQRT(AR$5))-$O62*SQRT(AR$5),0,1,TRUE)+$L62*EXP($K62/100*AR$5)*(1-_xlfn.NORM.DIST((LN(($L62*EXP($K62/100*AR$5)))-LN($J62)-$N62*AR$5)/($O62*SQRT(AR$5)),0,1,TRUE)))*EXP(-$F$1*AR$5)*INDEX('3)tpx females'!EB$57:EB$107,MATCH($Q62,'3)tpx females'!$DE$57:$DE$107,0))</f>
        <v>4988.9821232239328</v>
      </c>
      <c r="AS62" s="32">
        <f ca="1">($J62*EXP(AS$5*($N62+0.5*($O62)^2))*_xlfn.NORM.DIST((LN(($L62*EXP($K62/100*AS$5)))-LN($J62)-$N62*AS$5)/($O62*SQRT(AS$5))-$O62*SQRT(AS$5),0,1,TRUE)+$L62*EXP($K62/100*AS$5)*(1-_xlfn.NORM.DIST((LN(($L62*EXP($K62/100*AS$5)))-LN($J62)-$N62*AS$5)/($O62*SQRT(AS$5)),0,1,TRUE)))*EXP(-$F$1*AS$5)*INDEX('3)tpx females'!EC$57:EC$107,MATCH($Q62,'3)tpx females'!$DE$57:$DE$107,0))</f>
        <v>4844.5007609823442</v>
      </c>
      <c r="AT62" s="32">
        <f ca="1">($J62*EXP(AT$5*($N62+0.5*($O62)^2))*_xlfn.NORM.DIST((LN(($L62*EXP($K62/100*AT$5)))-LN($J62)-$N62*AT$5)/($O62*SQRT(AT$5))-$O62*SQRT(AT$5),0,1,TRUE)+$L62*EXP($K62/100*AT$5)*(1-_xlfn.NORM.DIST((LN(($L62*EXP($K62/100*AT$5)))-LN($J62)-$N62*AT$5)/($O62*SQRT(AT$5)),0,1,TRUE)))*EXP(-$F$1*AT$5)*INDEX('3)tpx females'!ED$57:ED$107,MATCH($Q62,'3)tpx females'!$DE$57:$DE$107,0))</f>
        <v>4772.4956316387998</v>
      </c>
      <c r="AU62" s="32">
        <f ca="1">($J62*EXP(AU$5*($N62+0.5*($O62)^2))*_xlfn.NORM.DIST((LN(($L62*EXP($K62/100*AU$5)))-LN($J62)-$N62*AU$5)/($O62*SQRT(AU$5))-$O62*SQRT(AU$5),0,1,TRUE)+$L62*EXP($K62/100*AU$5)*(1-_xlfn.NORM.DIST((LN(($L62*EXP($K62/100*AU$5)))-LN($J62)-$N62*AU$5)/($O62*SQRT(AU$5)),0,1,TRUE)))*EXP(-$F$1*AU$5)*INDEX('3)tpx females'!EE$57:EE$107,MATCH($Q62,'3)tpx females'!$DE$57:$DE$107,0))</f>
        <v>4299.8404591194567</v>
      </c>
      <c r="AV62" s="32">
        <f ca="1">($J62*EXP(AV$5*($N62+0.5*($O62)^2))*_xlfn.NORM.DIST((LN(($L62*EXP($K62/100*AV$5)))-LN($J62)-$N62*AV$5)/($O62*SQRT(AV$5))-$O62*SQRT(AV$5),0,1,TRUE)+$L62*EXP($K62/100*AV$5)*(1-_xlfn.NORM.DIST((LN(($L62*EXP($K62/100*AV$5)))-LN($J62)-$N62*AV$5)/($O62*SQRT(AV$5)),0,1,TRUE)))*EXP(-$F$1*AV$5)*INDEX('3)tpx females'!EF$57:EF$107,MATCH($Q62,'3)tpx females'!$DE$57:$DE$107,0))</f>
        <v>3826.8169613356581</v>
      </c>
      <c r="AW62" s="32">
        <f ca="1">($J62*EXP(AW$5*($N62+0.5*($O62)^2))*_xlfn.NORM.DIST((LN(($L62*EXP($K62/100*AW$5)))-LN($J62)-$N62*AW$5)/($O62*SQRT(AW$5))-$O62*SQRT(AW$5),0,1,TRUE)+$L62*EXP($K62/100*AW$5)*(1-_xlfn.NORM.DIST((LN(($L62*EXP($K62/100*AW$5)))-LN($J62)-$N62*AW$5)/($O62*SQRT(AW$5)),0,1,TRUE)))*EXP(-$F$1*AW$5)*INDEX('3)tpx females'!EG$57:EG$107,MATCH($Q62,'3)tpx females'!$DE$57:$DE$107,0))</f>
        <v>3280.7735731527737</v>
      </c>
      <c r="AX62" s="32">
        <f ca="1">($J62*EXP(AX$5*($N62+0.5*($O62)^2))*_xlfn.NORM.DIST((LN(($L62*EXP($K62/100*AX$5)))-LN($J62)-$N62*AX$5)/($O62*SQRT(AX$5))-$O62*SQRT(AX$5),0,1,TRUE)+$L62*EXP($K62/100*AX$5)*(1-_xlfn.NORM.DIST((LN(($L62*EXP($K62/100*AX$5)))-LN($J62)-$N62*AX$5)/($O62*SQRT(AX$5)),0,1,TRUE)))*EXP(-$F$1*AX$5)*INDEX('3)tpx females'!EH$57:EH$107,MATCH($Q62,'3)tpx females'!$DE$57:$DE$107,0))</f>
        <v>2696.0354102726619</v>
      </c>
      <c r="AY62" s="32">
        <f ca="1">($J62*EXP(AY$5*($N62+0.5*($O62)^2))*_xlfn.NORM.DIST((LN(($L62*EXP($K62/100*AY$5)))-LN($J62)-$N62*AY$5)/($O62*SQRT(AY$5))-$O62*SQRT(AY$5),0,1,TRUE)+$L62*EXP($K62/100*AY$5)*(1-_xlfn.NORM.DIST((LN(($L62*EXP($K62/100*AY$5)))-LN($J62)-$N62*AY$5)/($O62*SQRT(AY$5)),0,1,TRUE)))*EXP(-$F$1*AY$5)*INDEX('3)tpx females'!EI$57:EI$107,MATCH($Q62,'3)tpx females'!$DE$57:$DE$107,0))</f>
        <v>2120.9185096712245</v>
      </c>
      <c r="AZ62" s="32">
        <f ca="1">($J62*EXP(AZ$5*($N62+0.5*($O62)^2))*_xlfn.NORM.DIST((LN(($L62*EXP($K62/100*AZ$5)))-LN($J62)-$N62*AZ$5)/($O62*SQRT(AZ$5))-$O62*SQRT(AZ$5),0,1,TRUE)+$L62*EXP($K62/100*AZ$5)*(1-_xlfn.NORM.DIST((LN(($L62*EXP($K62/100*AZ$5)))-LN($J62)-$N62*AZ$5)/($O62*SQRT(AZ$5)),0,1,TRUE)))*EXP(-$F$1*AZ$5)*INDEX('3)tpx females'!EJ$57:EJ$107,MATCH($Q62,'3)tpx females'!$DE$57:$DE$107,0))</f>
        <v>1599.1701935382177</v>
      </c>
      <c r="BA62" s="32">
        <f ca="1">($J62*EXP(BA$5*($N62+0.5*($O62)^2))*_xlfn.NORM.DIST((LN(($L62*EXP($K62/100*BA$5)))-LN($J62)-$N62*BA$5)/($O62*SQRT(BA$5))-$O62*SQRT(BA$5),0,1,TRUE)+$L62*EXP($K62/100*BA$5)*(1-_xlfn.NORM.DIST((LN(($L62*EXP($K62/100*BA$5)))-LN($J62)-$N62*BA$5)/($O62*SQRT(BA$5)),0,1,TRUE)))*EXP(-$F$1*BA$5)*INDEX('3)tpx females'!EK$57:EK$107,MATCH($Q62,'3)tpx females'!$DE$57:$DE$107,0))</f>
        <v>1145.5300251425513</v>
      </c>
      <c r="BB62" s="32">
        <f ca="1">($J62*EXP(BB$5*($N62+0.5*($O62)^2))*_xlfn.NORM.DIST((LN(($L62*EXP($K62/100*BB$5)))-LN($J62)-$N62*BB$5)/($O62*SQRT(BB$5))-$O62*SQRT(BB$5),0,1,TRUE)+$L62*EXP($K62/100*BB$5)*(1-_xlfn.NORM.DIST((LN(($L62*EXP($K62/100*BB$5)))-LN($J62)-$N62*BB$5)/($O62*SQRT(BB$5)),0,1,TRUE)))*EXP(-$F$1*BB$5)*INDEX('3)tpx females'!EL$57:EL$107,MATCH($Q62,'3)tpx females'!$DE$57:$DE$107,0))</f>
        <v>776.14872817874823</v>
      </c>
      <c r="BC62" s="32">
        <f ca="1">($J62*EXP(BC$5*($N62+0.5*($O62)^2))*_xlfn.NORM.DIST((LN(($L62*EXP($K62/100*BC$5)))-LN($J62)-$N62*BC$5)/($O62*SQRT(BC$5))-$O62*SQRT(BC$5),0,1,TRUE)+$L62*EXP($K62/100*BC$5)*(1-_xlfn.NORM.DIST((LN(($L62*EXP($K62/100*BC$5)))-LN($J62)-$N62*BC$5)/($O62*SQRT(BC$5)),0,1,TRUE)))*EXP(-$F$1*BC$5)*INDEX('3)tpx females'!EM$57:EM$107,MATCH($Q62,'3)tpx females'!$DE$57:$DE$107,0))</f>
        <v>501.73525551206279</v>
      </c>
      <c r="BD62" s="32">
        <f ca="1">($J62*EXP(BD$5*($N62+0.5*($O62)^2))*_xlfn.NORM.DIST((LN(($L62*EXP($K62/100*BD$5)))-LN($J62)-$N62*BD$5)/($O62*SQRT(BD$5))-$O62*SQRT(BD$5),0,1,TRUE)+$L62*EXP($K62/100*BD$5)*(1-_xlfn.NORM.DIST((LN(($L62*EXP($K62/100*BD$5)))-LN($J62)-$N62*BD$5)/($O62*SQRT(BD$5)),0,1,TRUE)))*EXP(-$F$1*BD$5)*INDEX('3)tpx females'!EN$57:EN$107,MATCH($Q62,'3)tpx females'!$DE$57:$DE$107,0))</f>
        <v>306.72507100911275</v>
      </c>
      <c r="BE62" s="32">
        <f ca="1">($J62*EXP(BE$5*($N62+0.5*($O62)^2))*_xlfn.NORM.DIST((LN(($L62*EXP($K62/100*BE$5)))-LN($J62)-$N62*BE$5)/($O62*SQRT(BE$5))-$O62*SQRT(BE$5),0,1,TRUE)+$L62*EXP($K62/100*BE$5)*(1-_xlfn.NORM.DIST((LN(($L62*EXP($K62/100*BE$5)))-LN($J62)-$N62*BE$5)/($O62*SQRT(BE$5)),0,1,TRUE)))*EXP(-$F$1*BE$5)*INDEX('3)tpx females'!EO$57:EO$107,MATCH($Q62,'3)tpx females'!$DE$57:$DE$107,0))</f>
        <v>179.02475064451295</v>
      </c>
      <c r="BF62" s="32">
        <f ca="1">($J62*EXP(BF$5*($N62+0.5*($O62)^2))*_xlfn.NORM.DIST((LN(($L62*EXP($K62/100*BF$5)))-LN($J62)-$N62*BF$5)/($O62*SQRT(BF$5))-$O62*SQRT(BF$5),0,1,TRUE)+$L62*EXP($K62/100*BF$5)*(1-_xlfn.NORM.DIST((LN(($L62*EXP($K62/100*BF$5)))-LN($J62)-$N62*BF$5)/($O62*SQRT(BF$5)),0,1,TRUE)))*EXP(-$F$1*BF$5)*INDEX('3)tpx females'!EP$57:EP$107,MATCH($Q62,'3)tpx females'!$DE$57:$DE$107,0))</f>
        <v>95.116008304168062</v>
      </c>
      <c r="BG62" s="32">
        <f ca="1">($J62*EXP(BG$5*($N62+0.5*($O62)^2))*_xlfn.NORM.DIST((LN(($L62*EXP($K62/100*BG$5)))-LN($J62)-$N62*BG$5)/($O62*SQRT(BG$5))-$O62*SQRT(BG$5),0,1,TRUE)+$L62*EXP($K62/100*BG$5)*(1-_xlfn.NORM.DIST((LN(($L62*EXP($K62/100*BG$5)))-LN($J62)-$N62*BG$5)/($O62*SQRT(BG$5)),0,1,TRUE)))*EXP(-$F$1*BG$5)*INDEX('3)tpx females'!EQ$57:EQ$107,MATCH($Q62,'3)tpx females'!$DE$57:$DE$107,0))</f>
        <v>51.602679079823822</v>
      </c>
      <c r="BH62" s="32">
        <f ca="1">($J62*EXP(BH$5*($N62+0.5*($O62)^2))*_xlfn.NORM.DIST((LN(($L62*EXP($K62/100*BH$5)))-LN($J62)-$N62*BH$5)/($O62*SQRT(BH$5))-$O62*SQRT(BH$5),0,1,TRUE)+$L62*EXP($K62/100*BH$5)*(1-_xlfn.NORM.DIST((LN(($L62*EXP($K62/100*BH$5)))-LN($J62)-$N62*BH$5)/($O62*SQRT(BH$5)),0,1,TRUE)))*EXP(-$F$1*BH$5)*INDEX('3)tpx females'!ER$57:ER$107,MATCH($Q62,'3)tpx females'!$DE$57:$DE$107,0))</f>
        <v>28.921644238373649</v>
      </c>
      <c r="BI62" s="32">
        <f ca="1">($J62*EXP(BI$5*($N62+0.5*($O62)^2))*_xlfn.NORM.DIST((LN(($L62*EXP($K62/100*BI$5)))-LN($J62)-$N62*BI$5)/($O62*SQRT(BI$5))-$O62*SQRT(BI$5),0,1,TRUE)+$L62*EXP($K62/100*BI$5)*(1-_xlfn.NORM.DIST((LN(($L62*EXP($K62/100*BI$5)))-LN($J62)-$N62*BI$5)/($O62*SQRT(BI$5)),0,1,TRUE)))*EXP(-$F$1*BI$5)*INDEX('3)tpx females'!ES$57:ES$107,MATCH($Q62,'3)tpx females'!$DE$57:$DE$107,0))</f>
        <v>12.235372244302448</v>
      </c>
      <c r="BJ62" s="32">
        <f ca="1">($J62*EXP(BJ$5*($N62+0.5*($O62)^2))*_xlfn.NORM.DIST((LN(($L62*EXP($K62/100*BJ$5)))-LN($J62)-$N62*BJ$5)/($O62*SQRT(BJ$5))-$O62*SQRT(BJ$5),0,1,TRUE)+$L62*EXP($K62/100*BJ$5)*(1-_xlfn.NORM.DIST((LN(($L62*EXP($K62/100*BJ$5)))-LN($J62)-$N62*BJ$5)/($O62*SQRT(BJ$5)),0,1,TRUE)))*EXP(-$F$1*BJ$5)*INDEX('3)tpx females'!ET$57:ET$107,MATCH($Q62,'3)tpx females'!$DE$57:$DE$107,0))</f>
        <v>0</v>
      </c>
      <c r="BK62" s="32">
        <f ca="1">($J62*EXP(BK$5*($N62+0.5*($O62)^2))*_xlfn.NORM.DIST((LN(($L62*EXP($K62/100*BK$5)))-LN($J62)-$N62*BK$5)/($O62*SQRT(BK$5))-$O62*SQRT(BK$5),0,1,TRUE)+$L62*EXP($K62/100*BK$5)*(1-_xlfn.NORM.DIST((LN(($L62*EXP($K62/100*BK$5)))-LN($J62)-$N62*BK$5)/($O62*SQRT(BK$5)),0,1,TRUE)))*EXP(-$F$1*BK$5)*INDEX('3)tpx females'!EU$57:EU$107,MATCH($Q62,'3)tpx females'!$DE$57:$DE$107,0))</f>
        <v>0</v>
      </c>
      <c r="BL62" s="32">
        <f ca="1">($J62*EXP(BL$5*($N62+0.5*($O62)^2))*_xlfn.NORM.DIST((LN(($L62*EXP($K62/100*BL$5)))-LN($J62)-$N62*BL$5)/($O62*SQRT(BL$5))-$O62*SQRT(BL$5),0,1,TRUE)+$L62*EXP($K62/100*BL$5)*(1-_xlfn.NORM.DIST((LN(($L62*EXP($K62/100*BL$5)))-LN($J62)-$N62*BL$5)/($O62*SQRT(BL$5)),0,1,TRUE)))*EXP(-$F$1*BL$5)*INDEX('3)tpx females'!EV$57:EV$107,MATCH($Q62,'3)tpx females'!$DE$57:$DE$107,0))</f>
        <v>0</v>
      </c>
      <c r="BM62" s="32">
        <f ca="1">($J62*EXP(BM$5*($N62+0.5*($O62)^2))*_xlfn.NORM.DIST((LN(($L62*EXP($K62/100*BM$5)))-LN($J62)-$N62*BM$5)/($O62*SQRT(BM$5))-$O62*SQRT(BM$5),0,1,TRUE)+$L62*EXP($K62/100*BM$5)*(1-_xlfn.NORM.DIST((LN(($L62*EXP($K62/100*BM$5)))-LN($J62)-$N62*BM$5)/($O62*SQRT(BM$5)),0,1,TRUE)))*EXP(-$F$1*BM$5)*INDEX('3)tpx females'!EW$57:EW$107,MATCH($Q62,'3)tpx females'!$DE$57:$DE$107,0))</f>
        <v>0</v>
      </c>
      <c r="BN62" s="32">
        <f ca="1">($J62*EXP(BN$5*($N62+0.5*($O62)^2))*_xlfn.NORM.DIST((LN(($L62*EXP($K62/100*BN$5)))-LN($J62)-$N62*BN$5)/($O62*SQRT(BN$5))-$O62*SQRT(BN$5),0,1,TRUE)+$L62*EXP($K62/100*BN$5)*(1-_xlfn.NORM.DIST((LN(($L62*EXP($K62/100*BN$5)))-LN($J62)-$N62*BN$5)/($O62*SQRT(BN$5)),0,1,TRUE)))*EXP(-$F$1*BN$5)*INDEX('3)tpx females'!EX$57:EX$107,MATCH($Q62,'3)tpx females'!$DE$57:$DE$107,0))</f>
        <v>0</v>
      </c>
      <c r="BO62" s="32">
        <f ca="1">($J62*EXP(BO$5*($N62+0.5*($O62)^2))*_xlfn.NORM.DIST((LN(($L62*EXP($K62/100*BO$5)))-LN($J62)-$N62*BO$5)/($O62*SQRT(BO$5))-$O62*SQRT(BO$5),0,1,TRUE)+$L62*EXP($K62/100*BO$5)*(1-_xlfn.NORM.DIST((LN(($L62*EXP($K62/100*BO$5)))-LN($J62)-$N62*BO$5)/($O62*SQRT(BO$5)),0,1,TRUE)))*EXP(-$F$1*BO$5)*INDEX('3)tpx females'!EY$57:EY$107,MATCH($Q62,'3)tpx females'!$DE$57:$DE$107,0))</f>
        <v>0</v>
      </c>
      <c r="BP62" s="32">
        <f ca="1">($J62*EXP(BP$5*($N62+0.5*($O62)^2))*_xlfn.NORM.DIST((LN(($L62*EXP($K62/100*BP$5)))-LN($J62)-$N62*BP$5)/($O62*SQRT(BP$5))-$O62*SQRT(BP$5),0,1,TRUE)+$L62*EXP($K62/100*BP$5)*(1-_xlfn.NORM.DIST((LN(($L62*EXP($K62/100*BP$5)))-LN($J62)-$N62*BP$5)/($O62*SQRT(BP$5)),0,1,TRUE)))*EXP(-$F$1*BP$5)*INDEX('3)tpx females'!EZ$57:EZ$107,MATCH($Q62,'3)tpx females'!$DE$57:$DE$107,0))</f>
        <v>0</v>
      </c>
      <c r="BQ62" s="32">
        <f ca="1">($J62*EXP(BQ$5*($N62+0.5*($O62)^2))*_xlfn.NORM.DIST((LN(($L62*EXP($K62/100*BQ$5)))-LN($J62)-$N62*BQ$5)/($O62*SQRT(BQ$5))-$O62*SQRT(BQ$5),0,1,TRUE)+$L62*EXP($K62/100*BQ$5)*(1-_xlfn.NORM.DIST((LN(($L62*EXP($K62/100*BQ$5)))-LN($J62)-$N62*BQ$5)/($O62*SQRT(BQ$5)),0,1,TRUE)))*EXP(-$F$1*BQ$5)*INDEX('3)tpx females'!FA$57:FA$107,MATCH($Q62,'3)tpx females'!$DE$57:$DE$107,0))</f>
        <v>0</v>
      </c>
      <c r="BR62" s="32">
        <f ca="1">($J62*EXP(BR$5*($N62+0.5*($O62)^2))*_xlfn.NORM.DIST((LN(($L62*EXP($K62/100*BR$5)))-LN($J62)-$N62*BR$5)/($O62*SQRT(BR$5))-$O62*SQRT(BR$5),0,1,TRUE)+$L62*EXP($K62/100*BR$5)*(1-_xlfn.NORM.DIST((LN(($L62*EXP($K62/100*BR$5)))-LN($J62)-$N62*BR$5)/($O62*SQRT(BR$5)),0,1,TRUE)))*EXP(-$F$1*BR$5)*INDEX('3)tpx females'!FB$57:FB$107,MATCH($Q62,'3)tpx females'!$DE$57:$DE$107,0))</f>
        <v>0</v>
      </c>
      <c r="BS62" s="32">
        <f ca="1">($J62*EXP(BS$5*($N62+0.5*($O62)^2))*_xlfn.NORM.DIST((LN(($L62*EXP($K62/100*BS$5)))-LN($J62)-$N62*BS$5)/($O62*SQRT(BS$5))-$O62*SQRT(BS$5),0,1,TRUE)+$L62*EXP($K62/100*BS$5)*(1-_xlfn.NORM.DIST((LN(($L62*EXP($K62/100*BS$5)))-LN($J62)-$N62*BS$5)/($O62*SQRT(BS$5)),0,1,TRUE)))*EXP(-$F$1*BS$5)*INDEX('3)tpx females'!FC$57:FC$107,MATCH($Q62,'3)tpx females'!$DE$57:$DE$107,0))</f>
        <v>0</v>
      </c>
      <c r="BT62" s="32">
        <f ca="1">($J62*EXP(BT$5*($N62+0.5*($O62)^2))*_xlfn.NORM.DIST((LN(($L62*EXP($K62/100*BT$5)))-LN($J62)-$N62*BT$5)/($O62*SQRT(BT$5))-$O62*SQRT(BT$5),0,1,TRUE)+$L62*EXP($K62/100*BT$5)*(1-_xlfn.NORM.DIST((LN(($L62*EXP($K62/100*BT$5)))-LN($J62)-$N62*BT$5)/($O62*SQRT(BT$5)),0,1,TRUE)))*EXP(-$F$1*BT$5)*INDEX('3)tpx females'!FD$57:FD$107,MATCH($Q62,'3)tpx females'!$DE$57:$DE$107,0))</f>
        <v>0</v>
      </c>
    </row>
    <row r="63" spans="2:72" x14ac:dyDescent="0.25">
      <c r="B63" s="32" t="s">
        <v>16</v>
      </c>
      <c r="C63" s="32" t="s">
        <v>14</v>
      </c>
      <c r="D63" s="49">
        <v>18225</v>
      </c>
      <c r="E63" s="32" t="s">
        <v>13</v>
      </c>
      <c r="F63" s="32" t="s">
        <v>17</v>
      </c>
      <c r="G63" s="49" t="s">
        <v>17</v>
      </c>
      <c r="H63" s="32" t="s">
        <v>17</v>
      </c>
      <c r="I63" s="32" t="s">
        <v>23</v>
      </c>
      <c r="J63" s="32">
        <v>357060</v>
      </c>
      <c r="K63" s="32">
        <v>8.1999999999999993</v>
      </c>
      <c r="L63" s="32">
        <f>'3) 2016 cases'!M63*EXP('3) 2016 cases'!L63/100)</f>
        <v>87685.291229650626</v>
      </c>
      <c r="M63" s="32"/>
      <c r="N63" s="32">
        <f>INDEX('2b)Working'!$I$61:$P$61,MATCH($I63,'2b)Working'!$I$60:$P$60,0))</f>
        <v>6.4419325448889148E-2</v>
      </c>
      <c r="O63" s="32">
        <f>INDEX('2b)Working'!$I$62:$P$62,MATCH($I63,'2b)Working'!$I$60:$P$60,0))</f>
        <v>5.1556803430206084E-2</v>
      </c>
      <c r="P63" s="32"/>
      <c r="Q63" s="32">
        <f t="shared" si="3"/>
        <v>68</v>
      </c>
      <c r="U63" s="32">
        <f t="shared" ca="1" si="2"/>
        <v>112727.75207957393</v>
      </c>
      <c r="W63" s="32">
        <f ca="1">($J63*EXP(W$5*($N63+0.5*($O63)^2))*_xlfn.NORM.DIST((LN(($L63*EXP($K63/100*W$5)))-LN($J63)-$N63*W$5)/($O63*SQRT(W$5))-$O63*SQRT(W$5),0,1,TRUE)+$L63*EXP($K63/100*W$5)*(1-_xlfn.NORM.DIST((LN(($L63*EXP($K63/100*W$5)))-LN($J63)-$N63*W$5)/($O63*SQRT(W$5)),0,1,TRUE)))*EXP(-$F$1*W$5)*INDEX('3)tpx females'!DG$57:DG$107,MATCH($Q63,'3)tpx females'!$DE$57:$DE$107,0))</f>
        <v>636.50692009965167</v>
      </c>
      <c r="X63" s="32">
        <f ca="1">($J63*EXP(X$5*($N63+0.5*($O63)^2))*_xlfn.NORM.DIST((LN(($L63*EXP($K63/100*X$5)))-LN($J63)-$N63*X$5)/($O63*SQRT(X$5))-$O63*SQRT(X$5),0,1,TRUE)+$L63*EXP($K63/100*X$5)*(1-_xlfn.NORM.DIST((LN(($L63*EXP($K63/100*X$5)))-LN($J63)-$N63*X$5)/($O63*SQRT(X$5)),0,1,TRUE)))*EXP(-$F$1*X$5)*INDEX('3)tpx females'!DH$57:DH$107,MATCH($Q63,'3)tpx females'!$DE$57:$DE$107,0))</f>
        <v>736.69375107437202</v>
      </c>
      <c r="Y63" s="32">
        <f ca="1">($J63*EXP(Y$5*($N63+0.5*($O63)^2))*_xlfn.NORM.DIST((LN(($L63*EXP($K63/100*Y$5)))-LN($J63)-$N63*Y$5)/($O63*SQRT(Y$5))-$O63*SQRT(Y$5),0,1,TRUE)+$L63*EXP($K63/100*Y$5)*(1-_xlfn.NORM.DIST((LN(($L63*EXP($K63/100*Y$5)))-LN($J63)-$N63*Y$5)/($O63*SQRT(Y$5)),0,1,TRUE)))*EXP(-$F$1*Y$5)*INDEX('3)tpx females'!DI$57:DI$107,MATCH($Q63,'3)tpx females'!$DE$57:$DE$107,0))</f>
        <v>802.1641093806968</v>
      </c>
      <c r="Z63" s="32">
        <f ca="1">($J63*EXP(Z$5*($N63+0.5*($O63)^2))*_xlfn.NORM.DIST((LN(($L63*EXP($K63/100*Z$5)))-LN($J63)-$N63*Z$5)/($O63*SQRT(Z$5))-$O63*SQRT(Z$5),0,1,TRUE)+$L63*EXP($K63/100*Z$5)*(1-_xlfn.NORM.DIST((LN(($L63*EXP($K63/100*Z$5)))-LN($J63)-$N63*Z$5)/($O63*SQRT(Z$5)),0,1,TRUE)))*EXP(-$F$1*Z$5)*INDEX('3)tpx females'!DJ$57:DJ$107,MATCH($Q63,'3)tpx females'!$DE$57:$DE$107,0))</f>
        <v>937.01022282619249</v>
      </c>
      <c r="AA63" s="32">
        <f ca="1">($J63*EXP(AA$5*($N63+0.5*($O63)^2))*_xlfn.NORM.DIST((LN(($L63*EXP($K63/100*AA$5)))-LN($J63)-$N63*AA$5)/($O63*SQRT(AA$5))-$O63*SQRT(AA$5),0,1,TRUE)+$L63*EXP($K63/100*AA$5)*(1-_xlfn.NORM.DIST((LN(($L63*EXP($K63/100*AA$5)))-LN($J63)-$N63*AA$5)/($O63*SQRT(AA$5)),0,1,TRUE)))*EXP(-$F$1*AA$5)*INDEX('3)tpx females'!DK$57:DK$107,MATCH($Q63,'3)tpx females'!$DE$57:$DE$107,0))</f>
        <v>1027.3025881576959</v>
      </c>
      <c r="AB63" s="32">
        <f ca="1">($J63*EXP(AB$5*($N63+0.5*($O63)^2))*_xlfn.NORM.DIST((LN(($L63*EXP($K63/100*AB$5)))-LN($J63)-$N63*AB$5)/($O63*SQRT(AB$5))-$O63*SQRT(AB$5),0,1,TRUE)+$L63*EXP($K63/100*AB$5)*(1-_xlfn.NORM.DIST((LN(($L63*EXP($K63/100*AB$5)))-LN($J63)-$N63*AB$5)/($O63*SQRT(AB$5)),0,1,TRUE)))*EXP(-$F$1*AB$5)*INDEX('3)tpx females'!DL$57:DL$107,MATCH($Q63,'3)tpx females'!$DE$57:$DE$107,0))</f>
        <v>1068.7170618274131</v>
      </c>
      <c r="AC63" s="32">
        <f ca="1">($J63*EXP(AC$5*($N63+0.5*($O63)^2))*_xlfn.NORM.DIST((LN(($L63*EXP($K63/100*AC$5)))-LN($J63)-$N63*AC$5)/($O63*SQRT(AC$5))-$O63*SQRT(AC$5),0,1,TRUE)+$L63*EXP($K63/100*AC$5)*(1-_xlfn.NORM.DIST((LN(($L63*EXP($K63/100*AC$5)))-LN($J63)-$N63*AC$5)/($O63*SQRT(AC$5)),0,1,TRUE)))*EXP(-$F$1*AC$5)*INDEX('3)tpx females'!DM$57:DM$107,MATCH($Q63,'3)tpx females'!$DE$57:$DE$107,0))</f>
        <v>1272.4598460559864</v>
      </c>
      <c r="AD63" s="32">
        <f ca="1">($J63*EXP(AD$5*($N63+0.5*($O63)^2))*_xlfn.NORM.DIST((LN(($L63*EXP($K63/100*AD$5)))-LN($J63)-$N63*AD$5)/($O63*SQRT(AD$5))-$O63*SQRT(AD$5),0,1,TRUE)+$L63*EXP($K63/100*AD$5)*(1-_xlfn.NORM.DIST((LN(($L63*EXP($K63/100*AD$5)))-LN($J63)-$N63*AD$5)/($O63*SQRT(AD$5)),0,1,TRUE)))*EXP(-$F$1*AD$5)*INDEX('3)tpx females'!DN$57:DN$107,MATCH($Q63,'3)tpx females'!$DE$57:$DE$107,0))</f>
        <v>1254.1852725738229</v>
      </c>
      <c r="AE63" s="32">
        <f ca="1">($J63*EXP(AE$5*($N63+0.5*($O63)^2))*_xlfn.NORM.DIST((LN(($L63*EXP($K63/100*AE$5)))-LN($J63)-$N63*AE$5)/($O63*SQRT(AE$5))-$O63*SQRT(AE$5),0,1,TRUE)+$L63*EXP($K63/100*AE$5)*(1-_xlfn.NORM.DIST((LN(($L63*EXP($K63/100*AE$5)))-LN($J63)-$N63*AE$5)/($O63*SQRT(AE$5)),0,1,TRUE)))*EXP(-$F$1*AE$5)*INDEX('3)tpx females'!DO$57:DO$107,MATCH($Q63,'3)tpx females'!$DE$57:$DE$107,0))</f>
        <v>1385.0677790818704</v>
      </c>
      <c r="AF63" s="32">
        <f ca="1">($J63*EXP(AF$5*($N63+0.5*($O63)^2))*_xlfn.NORM.DIST((LN(($L63*EXP($K63/100*AF$5)))-LN($J63)-$N63*AF$5)/($O63*SQRT(AF$5))-$O63*SQRT(AF$5),0,1,TRUE)+$L63*EXP($K63/100*AF$5)*(1-_xlfn.NORM.DIST((LN(($L63*EXP($K63/100*AF$5)))-LN($J63)-$N63*AF$5)/($O63*SQRT(AF$5)),0,1,TRUE)))*EXP(-$F$1*AF$5)*INDEX('3)tpx females'!DP$57:DP$107,MATCH($Q63,'3)tpx females'!$DE$57:$DE$107,0))</f>
        <v>1617.9352984334366</v>
      </c>
      <c r="AG63" s="32">
        <f ca="1">($J63*EXP(AG$5*($N63+0.5*($O63)^2))*_xlfn.NORM.DIST((LN(($L63*EXP($K63/100*AG$5)))-LN($J63)-$N63*AG$5)/($O63*SQRT(AG$5))-$O63*SQRT(AG$5),0,1,TRUE)+$L63*EXP($K63/100*AG$5)*(1-_xlfn.NORM.DIST((LN(($L63*EXP($K63/100*AG$5)))-LN($J63)-$N63*AG$5)/($O63*SQRT(AG$5)),0,1,TRUE)))*EXP(-$F$1*AG$5)*INDEX('3)tpx females'!DQ$57:DQ$107,MATCH($Q63,'3)tpx females'!$DE$57:$DE$107,0))</f>
        <v>1734.8899987810616</v>
      </c>
      <c r="AH63" s="32">
        <f ca="1">($J63*EXP(AH$5*($N63+0.5*($O63)^2))*_xlfn.NORM.DIST((LN(($L63*EXP($K63/100*AH$5)))-LN($J63)-$N63*AH$5)/($O63*SQRT(AH$5))-$O63*SQRT(AH$5),0,1,TRUE)+$L63*EXP($K63/100*AH$5)*(1-_xlfn.NORM.DIST((LN(($L63*EXP($K63/100*AH$5)))-LN($J63)-$N63*AH$5)/($O63*SQRT(AH$5)),0,1,TRUE)))*EXP(-$F$1*AH$5)*INDEX('3)tpx females'!DR$57:DR$107,MATCH($Q63,'3)tpx females'!$DE$57:$DE$107,0))</f>
        <v>1917.0969304995779</v>
      </c>
      <c r="AI63" s="32">
        <f ca="1">($J63*EXP(AI$5*($N63+0.5*($O63)^2))*_xlfn.NORM.DIST((LN(($L63*EXP($K63/100*AI$5)))-LN($J63)-$N63*AI$5)/($O63*SQRT(AI$5))-$O63*SQRT(AI$5),0,1,TRUE)+$L63*EXP($K63/100*AI$5)*(1-_xlfn.NORM.DIST((LN(($L63*EXP($K63/100*AI$5)))-LN($J63)-$N63*AI$5)/($O63*SQRT(AI$5)),0,1,TRUE)))*EXP(-$F$1*AI$5)*INDEX('3)tpx females'!DS$57:DS$107,MATCH($Q63,'3)tpx females'!$DE$57:$DE$107,0))</f>
        <v>2281.6257999912227</v>
      </c>
      <c r="AJ63" s="32">
        <f ca="1">($J63*EXP(AJ$5*($N63+0.5*($O63)^2))*_xlfn.NORM.DIST((LN(($L63*EXP($K63/100*AJ$5)))-LN($J63)-$N63*AJ$5)/($O63*SQRT(AJ$5))-$O63*SQRT(AJ$5),0,1,TRUE)+$L63*EXP($K63/100*AJ$5)*(1-_xlfn.NORM.DIST((LN(($L63*EXP($K63/100*AJ$5)))-LN($J63)-$N63*AJ$5)/($O63*SQRT(AJ$5)),0,1,TRUE)))*EXP(-$F$1*AJ$5)*INDEX('3)tpx females'!DT$57:DT$107,MATCH($Q63,'3)tpx females'!$DE$57:$DE$107,0))</f>
        <v>2606.1645793443699</v>
      </c>
      <c r="AK63" s="32">
        <f ca="1">($J63*EXP(AK$5*($N63+0.5*($O63)^2))*_xlfn.NORM.DIST((LN(($L63*EXP($K63/100*AK$5)))-LN($J63)-$N63*AK$5)/($O63*SQRT(AK$5))-$O63*SQRT(AK$5),0,1,TRUE)+$L63*EXP($K63/100*AK$5)*(1-_xlfn.NORM.DIST((LN(($L63*EXP($K63/100*AK$5)))-LN($J63)-$N63*AK$5)/($O63*SQRT(AK$5)),0,1,TRUE)))*EXP(-$F$1*AK$5)*INDEX('3)tpx females'!DU$57:DU$107,MATCH($Q63,'3)tpx females'!$DE$57:$DE$107,0))</f>
        <v>3019.229353426259</v>
      </c>
      <c r="AL63" s="32">
        <f ca="1">($J63*EXP(AL$5*($N63+0.5*($O63)^2))*_xlfn.NORM.DIST((LN(($L63*EXP($K63/100*AL$5)))-LN($J63)-$N63*AL$5)/($O63*SQRT(AL$5))-$O63*SQRT(AL$5),0,1,TRUE)+$L63*EXP($K63/100*AL$5)*(1-_xlfn.NORM.DIST((LN(($L63*EXP($K63/100*AL$5)))-LN($J63)-$N63*AL$5)/($O63*SQRT(AL$5)),0,1,TRUE)))*EXP(-$F$1*AL$5)*INDEX('3)tpx females'!DV$57:DV$107,MATCH($Q63,'3)tpx females'!$DE$57:$DE$107,0))</f>
        <v>3358.5540210196832</v>
      </c>
      <c r="AM63" s="32">
        <f ca="1">($J63*EXP(AM$5*($N63+0.5*($O63)^2))*_xlfn.NORM.DIST((LN(($L63*EXP($K63/100*AM$5)))-LN($J63)-$N63*AM$5)/($O63*SQRT(AM$5))-$O63*SQRT(AM$5),0,1,TRUE)+$L63*EXP($K63/100*AM$5)*(1-_xlfn.NORM.DIST((LN(($L63*EXP($K63/100*AM$5)))-LN($J63)-$N63*AM$5)/($O63*SQRT(AM$5)),0,1,TRUE)))*EXP(-$F$1*AM$5)*INDEX('3)tpx females'!DW$57:DW$107,MATCH($Q63,'3)tpx females'!$DE$57:$DE$107,0))</f>
        <v>3543.8058825937137</v>
      </c>
      <c r="AN63" s="32">
        <f ca="1">($J63*EXP(AN$5*($N63+0.5*($O63)^2))*_xlfn.NORM.DIST((LN(($L63*EXP($K63/100*AN$5)))-LN($J63)-$N63*AN$5)/($O63*SQRT(AN$5))-$O63*SQRT(AN$5),0,1,TRUE)+$L63*EXP($K63/100*AN$5)*(1-_xlfn.NORM.DIST((LN(($L63*EXP($K63/100*AN$5)))-LN($J63)-$N63*AN$5)/($O63*SQRT(AN$5)),0,1,TRUE)))*EXP(-$F$1*AN$5)*INDEX('3)tpx females'!DX$57:DX$107,MATCH($Q63,'3)tpx females'!$DE$57:$DE$107,0))</f>
        <v>4014.5157170601005</v>
      </c>
      <c r="AO63" s="32">
        <f ca="1">($J63*EXP(AO$5*($N63+0.5*($O63)^2))*_xlfn.NORM.DIST((LN(($L63*EXP($K63/100*AO$5)))-LN($J63)-$N63*AO$5)/($O63*SQRT(AO$5))-$O63*SQRT(AO$5),0,1,TRUE)+$L63*EXP($K63/100*AO$5)*(1-_xlfn.NORM.DIST((LN(($L63*EXP($K63/100*AO$5)))-LN($J63)-$N63*AO$5)/($O63*SQRT(AO$5)),0,1,TRUE)))*EXP(-$F$1*AO$5)*INDEX('3)tpx females'!DY$57:DY$107,MATCH($Q63,'3)tpx females'!$DE$57:$DE$107,0))</f>
        <v>4678.0504172514957</v>
      </c>
      <c r="AP63" s="32">
        <f ca="1">($J63*EXP(AP$5*($N63+0.5*($O63)^2))*_xlfn.NORM.DIST((LN(($L63*EXP($K63/100*AP$5)))-LN($J63)-$N63*AP$5)/($O63*SQRT(AP$5))-$O63*SQRT(AP$5),0,1,TRUE)+$L63*EXP($K63/100*AP$5)*(1-_xlfn.NORM.DIST((LN(($L63*EXP($K63/100*AP$5)))-LN($J63)-$N63*AP$5)/($O63*SQRT(AP$5)),0,1,TRUE)))*EXP(-$F$1*AP$5)*INDEX('3)tpx females'!DZ$57:DZ$107,MATCH($Q63,'3)tpx females'!$DE$57:$DE$107,0))</f>
        <v>4986.9362730595221</v>
      </c>
      <c r="AQ63" s="32">
        <f ca="1">($J63*EXP(AQ$5*($N63+0.5*($O63)^2))*_xlfn.NORM.DIST((LN(($L63*EXP($K63/100*AQ$5)))-LN($J63)-$N63*AQ$5)/($O63*SQRT(AQ$5))-$O63*SQRT(AQ$5),0,1,TRUE)+$L63*EXP($K63/100*AQ$5)*(1-_xlfn.NORM.DIST((LN(($L63*EXP($K63/100*AQ$5)))-LN($J63)-$N63*AQ$5)/($O63*SQRT(AQ$5)),0,1,TRUE)))*EXP(-$F$1*AQ$5)*INDEX('3)tpx females'!EA$57:EA$107,MATCH($Q63,'3)tpx females'!$DE$57:$DE$107,0))</f>
        <v>5459.3829807491638</v>
      </c>
      <c r="AR63" s="32">
        <f ca="1">($J63*EXP(AR$5*($N63+0.5*($O63)^2))*_xlfn.NORM.DIST((LN(($L63*EXP($K63/100*AR$5)))-LN($J63)-$N63*AR$5)/($O63*SQRT(AR$5))-$O63*SQRT(AR$5),0,1,TRUE)+$L63*EXP($K63/100*AR$5)*(1-_xlfn.NORM.DIST((LN(($L63*EXP($K63/100*AR$5)))-LN($J63)-$N63*AR$5)/($O63*SQRT(AR$5)),0,1,TRUE)))*EXP(-$F$1*AR$5)*INDEX('3)tpx females'!EB$57:EB$107,MATCH($Q63,'3)tpx females'!$DE$57:$DE$107,0))</f>
        <v>6240.816974910208</v>
      </c>
      <c r="AS63" s="32">
        <f ca="1">($J63*EXP(AS$5*($N63+0.5*($O63)^2))*_xlfn.NORM.DIST((LN(($L63*EXP($K63/100*AS$5)))-LN($J63)-$N63*AS$5)/($O63*SQRT(AS$5))-$O63*SQRT(AS$5),0,1,TRUE)+$L63*EXP($K63/100*AS$5)*(1-_xlfn.NORM.DIST((LN(($L63*EXP($K63/100*AS$5)))-LN($J63)-$N63*AS$5)/($O63*SQRT(AS$5)),0,1,TRUE)))*EXP(-$F$1*AS$5)*INDEX('3)tpx females'!EC$57:EC$107,MATCH($Q63,'3)tpx females'!$DE$57:$DE$107,0))</f>
        <v>6494.7880607662437</v>
      </c>
      <c r="AT63" s="32">
        <f ca="1">($J63*EXP(AT$5*($N63+0.5*($O63)^2))*_xlfn.NORM.DIST((LN(($L63*EXP($K63/100*AT$5)))-LN($J63)-$N63*AT$5)/($O63*SQRT(AT$5))-$O63*SQRT(AT$5),0,1,TRUE)+$L63*EXP($K63/100*AT$5)*(1-_xlfn.NORM.DIST((LN(($L63*EXP($K63/100*AT$5)))-LN($J63)-$N63*AT$5)/($O63*SQRT(AT$5)),0,1,TRUE)))*EXP(-$F$1*AT$5)*INDEX('3)tpx females'!ED$57:ED$107,MATCH($Q63,'3)tpx females'!$DE$57:$DE$107,0))</f>
        <v>6329.6635193186112</v>
      </c>
      <c r="AU63" s="32">
        <f ca="1">($J63*EXP(AU$5*($N63+0.5*($O63)^2))*_xlfn.NORM.DIST((LN(($L63*EXP($K63/100*AU$5)))-LN($J63)-$N63*AU$5)/($O63*SQRT(AU$5))-$O63*SQRT(AU$5),0,1,TRUE)+$L63*EXP($K63/100*AU$5)*(1-_xlfn.NORM.DIST((LN(($L63*EXP($K63/100*AU$5)))-LN($J63)-$N63*AU$5)/($O63*SQRT(AU$5)),0,1,TRUE)))*EXP(-$F$1*AU$5)*INDEX('3)tpx females'!EE$57:EE$107,MATCH($Q63,'3)tpx females'!$DE$57:$DE$107,0))</f>
        <v>6190.505217674423</v>
      </c>
      <c r="AV63" s="32">
        <f ca="1">($J63*EXP(AV$5*($N63+0.5*($O63)^2))*_xlfn.NORM.DIST((LN(($L63*EXP($K63/100*AV$5)))-LN($J63)-$N63*AV$5)/($O63*SQRT(AV$5))-$O63*SQRT(AV$5),0,1,TRUE)+$L63*EXP($K63/100*AV$5)*(1-_xlfn.NORM.DIST((LN(($L63*EXP($K63/100*AV$5)))-LN($J63)-$N63*AV$5)/($O63*SQRT(AV$5)),0,1,TRUE)))*EXP(-$F$1*AV$5)*INDEX('3)tpx females'!EF$57:EF$107,MATCH($Q63,'3)tpx females'!$DE$57:$DE$107,0))</f>
        <v>6059.4169355193544</v>
      </c>
      <c r="AW63" s="32">
        <f ca="1">($J63*EXP(AW$5*($N63+0.5*($O63)^2))*_xlfn.NORM.DIST((LN(($L63*EXP($K63/100*AW$5)))-LN($J63)-$N63*AW$5)/($O63*SQRT(AW$5))-$O63*SQRT(AW$5),0,1,TRUE)+$L63*EXP($K63/100*AW$5)*(1-_xlfn.NORM.DIST((LN(($L63*EXP($K63/100*AW$5)))-LN($J63)-$N63*AW$5)/($O63*SQRT(AW$5)),0,1,TRUE)))*EXP(-$F$1*AW$5)*INDEX('3)tpx females'!EG$57:EG$107,MATCH($Q63,'3)tpx females'!$DE$57:$DE$107,0))</f>
        <v>6022.5547607558174</v>
      </c>
      <c r="AX63" s="32">
        <f ca="1">($J63*EXP(AX$5*($N63+0.5*($O63)^2))*_xlfn.NORM.DIST((LN(($L63*EXP($K63/100*AX$5)))-LN($J63)-$N63*AX$5)/($O63*SQRT(AX$5))-$O63*SQRT(AX$5),0,1,TRUE)+$L63*EXP($K63/100*AX$5)*(1-_xlfn.NORM.DIST((LN(($L63*EXP($K63/100*AX$5)))-LN($J63)-$N63*AX$5)/($O63*SQRT(AX$5)),0,1,TRUE)))*EXP(-$F$1*AX$5)*INDEX('3)tpx females'!EH$57:EH$107,MATCH($Q63,'3)tpx females'!$DE$57:$DE$107,0))</f>
        <v>5464.8107061819856</v>
      </c>
      <c r="AY63" s="32">
        <f ca="1">($J63*EXP(AY$5*($N63+0.5*($O63)^2))*_xlfn.NORM.DIST((LN(($L63*EXP($K63/100*AY$5)))-LN($J63)-$N63*AY$5)/($O63*SQRT(AY$5))-$O63*SQRT(AY$5),0,1,TRUE)+$L63*EXP($K63/100*AY$5)*(1-_xlfn.NORM.DIST((LN(($L63*EXP($K63/100*AY$5)))-LN($J63)-$N63*AY$5)/($O63*SQRT(AY$5)),0,1,TRUE)))*EXP(-$F$1*AY$5)*INDEX('3)tpx females'!EI$57:EI$107,MATCH($Q63,'3)tpx females'!$DE$57:$DE$107,0))</f>
        <v>4899.4645687508364</v>
      </c>
      <c r="AZ63" s="32">
        <f ca="1">($J63*EXP(AZ$5*($N63+0.5*($O63)^2))*_xlfn.NORM.DIST((LN(($L63*EXP($K63/100*AZ$5)))-LN($J63)-$N63*AZ$5)/($O63*SQRT(AZ$5))-$O63*SQRT(AZ$5),0,1,TRUE)+$L63*EXP($K63/100*AZ$5)*(1-_xlfn.NORM.DIST((LN(($L63*EXP($K63/100*AZ$5)))-LN($J63)-$N63*AZ$5)/($O63*SQRT(AZ$5)),0,1,TRUE)))*EXP(-$F$1*AZ$5)*INDEX('3)tpx females'!EJ$57:EJ$107,MATCH($Q63,'3)tpx females'!$DE$57:$DE$107,0))</f>
        <v>4229.3906890448279</v>
      </c>
      <c r="BA63" s="32">
        <f ca="1">($J63*EXP(BA$5*($N63+0.5*($O63)^2))*_xlfn.NORM.DIST((LN(($L63*EXP($K63/100*BA$5)))-LN($J63)-$N63*BA$5)/($O63*SQRT(BA$5))-$O63*SQRT(BA$5),0,1,TRUE)+$L63*EXP($K63/100*BA$5)*(1-_xlfn.NORM.DIST((LN(($L63*EXP($K63/100*BA$5)))-LN($J63)-$N63*BA$5)/($O63*SQRT(BA$5)),0,1,TRUE)))*EXP(-$F$1*BA$5)*INDEX('3)tpx females'!EK$57:EK$107,MATCH($Q63,'3)tpx females'!$DE$57:$DE$107,0))</f>
        <v>3497.5137413421789</v>
      </c>
      <c r="BB63" s="32">
        <f ca="1">($J63*EXP(BB$5*($N63+0.5*($O63)^2))*_xlfn.NORM.DIST((LN(($L63*EXP($K63/100*BB$5)))-LN($J63)-$N63*BB$5)/($O63*SQRT(BB$5))-$O63*SQRT(BB$5),0,1,TRUE)+$L63*EXP($K63/100*BB$5)*(1-_xlfn.NORM.DIST((LN(($L63*EXP($K63/100*BB$5)))-LN($J63)-$N63*BB$5)/($O63*SQRT(BB$5)),0,1,TRUE)))*EXP(-$F$1*BB$5)*INDEX('3)tpx females'!EL$57:EL$107,MATCH($Q63,'3)tpx females'!$DE$57:$DE$107,0))</f>
        <v>2767.2211103700024</v>
      </c>
      <c r="BC63" s="32">
        <f ca="1">($J63*EXP(BC$5*($N63+0.5*($O63)^2))*_xlfn.NORM.DIST((LN(($L63*EXP($K63/100*BC$5)))-LN($J63)-$N63*BC$5)/($O63*SQRT(BC$5))-$O63*SQRT(BC$5),0,1,TRUE)+$L63*EXP($K63/100*BC$5)*(1-_xlfn.NORM.DIST((LN(($L63*EXP($K63/100*BC$5)))-LN($J63)-$N63*BC$5)/($O63*SQRT(BC$5)),0,1,TRUE)))*EXP(-$F$1*BC$5)*INDEX('3)tpx females'!EM$57:EM$107,MATCH($Q63,'3)tpx females'!$DE$57:$DE$107,0))</f>
        <v>2097.5660494374374</v>
      </c>
      <c r="BD63" s="32">
        <f ca="1">($J63*EXP(BD$5*($N63+0.5*($O63)^2))*_xlfn.NORM.DIST((LN(($L63*EXP($K63/100*BD$5)))-LN($J63)-$N63*BD$5)/($O63*SQRT(BD$5))-$O63*SQRT(BD$5),0,1,TRUE)+$L63*EXP($K63/100*BD$5)*(1-_xlfn.NORM.DIST((LN(($L63*EXP($K63/100*BD$5)))-LN($J63)-$N63*BD$5)/($O63*SQRT(BD$5)),0,1,TRUE)))*EXP(-$F$1*BD$5)*INDEX('3)tpx females'!EN$57:EN$107,MATCH($Q63,'3)tpx females'!$DE$57:$DE$107,0))</f>
        <v>1509.4724906428969</v>
      </c>
      <c r="BE63" s="32">
        <f ca="1">($J63*EXP(BE$5*($N63+0.5*($O63)^2))*_xlfn.NORM.DIST((LN(($L63*EXP($K63/100*BE$5)))-LN($J63)-$N63*BE$5)/($O63*SQRT(BE$5))-$O63*SQRT(BE$5),0,1,TRUE)+$L63*EXP($K63/100*BE$5)*(1-_xlfn.NORM.DIST((LN(($L63*EXP($K63/100*BE$5)))-LN($J63)-$N63*BE$5)/($O63*SQRT(BE$5)),0,1,TRUE)))*EXP(-$F$1*BE$5)*INDEX('3)tpx females'!EO$57:EO$107,MATCH($Q63,'3)tpx females'!$DE$57:$DE$107,0))</f>
        <v>1025.9390826993611</v>
      </c>
      <c r="BF63" s="32">
        <f ca="1">($J63*EXP(BF$5*($N63+0.5*($O63)^2))*_xlfn.NORM.DIST((LN(($L63*EXP($K63/100*BF$5)))-LN($J63)-$N63*BF$5)/($O63*SQRT(BF$5))-$O63*SQRT(BF$5),0,1,TRUE)+$L63*EXP($K63/100*BF$5)*(1-_xlfn.NORM.DIST((LN(($L63*EXP($K63/100*BF$5)))-LN($J63)-$N63*BF$5)/($O63*SQRT(BF$5)),0,1,TRUE)))*EXP(-$F$1*BF$5)*INDEX('3)tpx females'!EP$57:EP$107,MATCH($Q63,'3)tpx females'!$DE$57:$DE$107,0))</f>
        <v>665.23561825931836</v>
      </c>
      <c r="BG63" s="32">
        <f ca="1">($J63*EXP(BG$5*($N63+0.5*($O63)^2))*_xlfn.NORM.DIST((LN(($L63*EXP($K63/100*BG$5)))-LN($J63)-$N63*BG$5)/($O63*SQRT(BG$5))-$O63*SQRT(BG$5),0,1,TRUE)+$L63*EXP($K63/100*BG$5)*(1-_xlfn.NORM.DIST((LN(($L63*EXP($K63/100*BG$5)))-LN($J63)-$N63*BG$5)/($O63*SQRT(BG$5)),0,1,TRUE)))*EXP(-$F$1*BG$5)*INDEX('3)tpx females'!EQ$57:EQ$107,MATCH($Q63,'3)tpx females'!$DE$57:$DE$107,0))</f>
        <v>407.32122010980913</v>
      </c>
      <c r="BH63" s="32">
        <f ca="1">($J63*EXP(BH$5*($N63+0.5*($O63)^2))*_xlfn.NORM.DIST((LN(($L63*EXP($K63/100*BH$5)))-LN($J63)-$N63*BH$5)/($O63*SQRT(BH$5))-$O63*SQRT(BH$5),0,1,TRUE)+$L63*EXP($K63/100*BH$5)*(1-_xlfn.NORM.DIST((LN(($L63*EXP($K63/100*BH$5)))-LN($J63)-$N63*BH$5)/($O63*SQRT(BH$5)),0,1,TRUE)))*EXP(-$F$1*BH$5)*INDEX('3)tpx females'!ER$57:ER$107,MATCH($Q63,'3)tpx females'!$DE$57:$DE$107,0))</f>
        <v>238.15105592426181</v>
      </c>
      <c r="BI63" s="32">
        <f ca="1">($J63*EXP(BI$5*($N63+0.5*($O63)^2))*_xlfn.NORM.DIST((LN(($L63*EXP($K63/100*BI$5)))-LN($J63)-$N63*BI$5)/($O63*SQRT(BI$5))-$O63*SQRT(BI$5),0,1,TRUE)+$L63*EXP($K63/100*BI$5)*(1-_xlfn.NORM.DIST((LN(($L63*EXP($K63/100*BI$5)))-LN($J63)-$N63*BI$5)/($O63*SQRT(BI$5)),0,1,TRUE)))*EXP(-$F$1*BI$5)*INDEX('3)tpx females'!ES$57:ES$107,MATCH($Q63,'3)tpx females'!$DE$57:$DE$107,0))</f>
        <v>126.28042749256598</v>
      </c>
      <c r="BJ63" s="32">
        <f ca="1">($J63*EXP(BJ$5*($N63+0.5*($O63)^2))*_xlfn.NORM.DIST((LN(($L63*EXP($K63/100*BJ$5)))-LN($J63)-$N63*BJ$5)/($O63*SQRT(BJ$5))-$O63*SQRT(BJ$5),0,1,TRUE)+$L63*EXP($K63/100*BJ$5)*(1-_xlfn.NORM.DIST((LN(($L63*EXP($K63/100*BJ$5)))-LN($J63)-$N63*BJ$5)/($O63*SQRT(BJ$5)),0,1,TRUE)))*EXP(-$F$1*BJ$5)*INDEX('3)tpx females'!ET$57:ET$107,MATCH($Q63,'3)tpx females'!$DE$57:$DE$107,0))</f>
        <v>68.569269554259307</v>
      </c>
      <c r="BK63" s="32">
        <f ca="1">($J63*EXP(BK$5*($N63+0.5*($O63)^2))*_xlfn.NORM.DIST((LN(($L63*EXP($K63/100*BK$5)))-LN($J63)-$N63*BK$5)/($O63*SQRT(BK$5))-$O63*SQRT(BK$5),0,1,TRUE)+$L63*EXP($K63/100*BK$5)*(1-_xlfn.NORM.DIST((LN(($L63*EXP($K63/100*BK$5)))-LN($J63)-$N63*BK$5)/($O63*SQRT(BK$5)),0,1,TRUE)))*EXP(-$F$1*BK$5)*INDEX('3)tpx females'!EU$57:EU$107,MATCH($Q63,'3)tpx females'!$DE$57:$DE$107,0))</f>
        <v>38.634253019142079</v>
      </c>
      <c r="BL63" s="32">
        <f ca="1">($J63*EXP(BL$5*($N63+0.5*($O63)^2))*_xlfn.NORM.DIST((LN(($L63*EXP($K63/100*BL$5)))-LN($J63)-$N63*BL$5)/($O63*SQRT(BL$5))-$O63*SQRT(BL$5),0,1,TRUE)+$L63*EXP($K63/100*BL$5)*(1-_xlfn.NORM.DIST((LN(($L63*EXP($K63/100*BL$5)))-LN($J63)-$N63*BL$5)/($O63*SQRT(BL$5)),0,1,TRUE)))*EXP(-$F$1*BL$5)*INDEX('3)tpx females'!EV$57:EV$107,MATCH($Q63,'3)tpx females'!$DE$57:$DE$107,0))</f>
        <v>16.141524513072721</v>
      </c>
      <c r="BM63" s="32">
        <f ca="1">($J63*EXP(BM$5*($N63+0.5*($O63)^2))*_xlfn.NORM.DIST((LN(($L63*EXP($K63/100*BM$5)))-LN($J63)-$N63*BM$5)/($O63*SQRT(BM$5))-$O63*SQRT(BM$5),0,1,TRUE)+$L63*EXP($K63/100*BM$5)*(1-_xlfn.NORM.DIST((LN(($L63*EXP($K63/100*BM$5)))-LN($J63)-$N63*BM$5)/($O63*SQRT(BM$5)),0,1,TRUE)))*EXP(-$F$1*BM$5)*INDEX('3)tpx females'!EW$57:EW$107,MATCH($Q63,'3)tpx females'!$DE$57:$DE$107,0))</f>
        <v>0</v>
      </c>
      <c r="BN63" s="32">
        <f ca="1">($J63*EXP(BN$5*($N63+0.5*($O63)^2))*_xlfn.NORM.DIST((LN(($L63*EXP($K63/100*BN$5)))-LN($J63)-$N63*BN$5)/($O63*SQRT(BN$5))-$O63*SQRT(BN$5),0,1,TRUE)+$L63*EXP($K63/100*BN$5)*(1-_xlfn.NORM.DIST((LN(($L63*EXP($K63/100*BN$5)))-LN($J63)-$N63*BN$5)/($O63*SQRT(BN$5)),0,1,TRUE)))*EXP(-$F$1*BN$5)*INDEX('3)tpx females'!EX$57:EX$107,MATCH($Q63,'3)tpx females'!$DE$57:$DE$107,0))</f>
        <v>0</v>
      </c>
      <c r="BO63" s="32">
        <f ca="1">($J63*EXP(BO$5*($N63+0.5*($O63)^2))*_xlfn.NORM.DIST((LN(($L63*EXP($K63/100*BO$5)))-LN($J63)-$N63*BO$5)/($O63*SQRT(BO$5))-$O63*SQRT(BO$5),0,1,TRUE)+$L63*EXP($K63/100*BO$5)*(1-_xlfn.NORM.DIST((LN(($L63*EXP($K63/100*BO$5)))-LN($J63)-$N63*BO$5)/($O63*SQRT(BO$5)),0,1,TRUE)))*EXP(-$F$1*BO$5)*INDEX('3)tpx females'!EY$57:EY$107,MATCH($Q63,'3)tpx females'!$DE$57:$DE$107,0))</f>
        <v>0</v>
      </c>
      <c r="BP63" s="32">
        <f ca="1">($J63*EXP(BP$5*($N63+0.5*($O63)^2))*_xlfn.NORM.DIST((LN(($L63*EXP($K63/100*BP$5)))-LN($J63)-$N63*BP$5)/($O63*SQRT(BP$5))-$O63*SQRT(BP$5),0,1,TRUE)+$L63*EXP($K63/100*BP$5)*(1-_xlfn.NORM.DIST((LN(($L63*EXP($K63/100*BP$5)))-LN($J63)-$N63*BP$5)/($O63*SQRT(BP$5)),0,1,TRUE)))*EXP(-$F$1*BP$5)*INDEX('3)tpx females'!EZ$57:EZ$107,MATCH($Q63,'3)tpx females'!$DE$57:$DE$107,0))</f>
        <v>0</v>
      </c>
      <c r="BQ63" s="32">
        <f ca="1">($J63*EXP(BQ$5*($N63+0.5*($O63)^2))*_xlfn.NORM.DIST((LN(($L63*EXP($K63/100*BQ$5)))-LN($J63)-$N63*BQ$5)/($O63*SQRT(BQ$5))-$O63*SQRT(BQ$5),0,1,TRUE)+$L63*EXP($K63/100*BQ$5)*(1-_xlfn.NORM.DIST((LN(($L63*EXP($K63/100*BQ$5)))-LN($J63)-$N63*BQ$5)/($O63*SQRT(BQ$5)),0,1,TRUE)))*EXP(-$F$1*BQ$5)*INDEX('3)tpx females'!FA$57:FA$107,MATCH($Q63,'3)tpx females'!$DE$57:$DE$107,0))</f>
        <v>0</v>
      </c>
      <c r="BR63" s="32">
        <f ca="1">($J63*EXP(BR$5*($N63+0.5*($O63)^2))*_xlfn.NORM.DIST((LN(($L63*EXP($K63/100*BR$5)))-LN($J63)-$N63*BR$5)/($O63*SQRT(BR$5))-$O63*SQRT(BR$5),0,1,TRUE)+$L63*EXP($K63/100*BR$5)*(1-_xlfn.NORM.DIST((LN(($L63*EXP($K63/100*BR$5)))-LN($J63)-$N63*BR$5)/($O63*SQRT(BR$5)),0,1,TRUE)))*EXP(-$F$1*BR$5)*INDEX('3)tpx females'!FB$57:FB$107,MATCH($Q63,'3)tpx females'!$DE$57:$DE$107,0))</f>
        <v>0</v>
      </c>
      <c r="BS63" s="32">
        <f ca="1">($J63*EXP(BS$5*($N63+0.5*($O63)^2))*_xlfn.NORM.DIST((LN(($L63*EXP($K63/100*BS$5)))-LN($J63)-$N63*BS$5)/($O63*SQRT(BS$5))-$O63*SQRT(BS$5),0,1,TRUE)+$L63*EXP($K63/100*BS$5)*(1-_xlfn.NORM.DIST((LN(($L63*EXP($K63/100*BS$5)))-LN($J63)-$N63*BS$5)/($O63*SQRT(BS$5)),0,1,TRUE)))*EXP(-$F$1*BS$5)*INDEX('3)tpx females'!FC$57:FC$107,MATCH($Q63,'3)tpx females'!$DE$57:$DE$107,0))</f>
        <v>0</v>
      </c>
      <c r="BT63" s="32">
        <f ca="1">($J63*EXP(BT$5*($N63+0.5*($O63)^2))*_xlfn.NORM.DIST((LN(($L63*EXP($K63/100*BT$5)))-LN($J63)-$N63*BT$5)/($O63*SQRT(BT$5))-$O63*SQRT(BT$5),0,1,TRUE)+$L63*EXP($K63/100*BT$5)*(1-_xlfn.NORM.DIST((LN(($L63*EXP($K63/100*BT$5)))-LN($J63)-$N63*BT$5)/($O63*SQRT(BT$5)),0,1,TRUE)))*EXP(-$F$1*BT$5)*INDEX('3)tpx females'!FD$57:FD$107,MATCH($Q63,'3)tpx females'!$DE$57:$DE$107,0))</f>
        <v>0</v>
      </c>
    </row>
    <row r="64" spans="2:72" x14ac:dyDescent="0.25">
      <c r="B64" s="32" t="s">
        <v>16</v>
      </c>
      <c r="C64" s="32" t="s">
        <v>12</v>
      </c>
      <c r="D64" s="49">
        <v>13943</v>
      </c>
      <c r="E64" s="32" t="s">
        <v>19</v>
      </c>
      <c r="F64" s="32" t="s">
        <v>14</v>
      </c>
      <c r="G64" s="49">
        <v>14431</v>
      </c>
      <c r="H64" s="32" t="s">
        <v>13</v>
      </c>
      <c r="I64" s="32" t="s">
        <v>20</v>
      </c>
      <c r="J64" s="32">
        <v>670312.5</v>
      </c>
      <c r="K64" s="32">
        <v>7.25</v>
      </c>
      <c r="L64" s="32">
        <f>'3) 2016 cases'!M64*EXP('3) 2016 cases'!L64/100)</f>
        <v>291720.23695557477</v>
      </c>
      <c r="M64" s="32"/>
      <c r="N64" s="32">
        <f>INDEX('2b)Working'!$I$61:$P$61,MATCH($I64,'2b)Working'!$I$60:$P$60,0))</f>
        <v>7.4552232955274328E-2</v>
      </c>
      <c r="O64" s="32">
        <f>INDEX('2b)Working'!$I$62:$P$62,MATCH($I64,'2b)Working'!$I$60:$P$60,0))</f>
        <v>6.4868498859960141E-2</v>
      </c>
      <c r="P64" s="32"/>
      <c r="Q64" s="32">
        <f t="shared" si="3"/>
        <v>79</v>
      </c>
      <c r="U64" s="32">
        <f t="shared" ca="1" si="2"/>
        <v>300102.55687202665</v>
      </c>
      <c r="W64" s="32">
        <f ca="1">($J64*EXP(W$5*($N64+0.5*($O64)^2))*_xlfn.NORM.DIST((LN(($L64*EXP($K64/100*W$5)))-LN($J64)-$N64*W$5)/($O64*SQRT(W$5))-$O64*SQRT(W$5),0,1,TRUE)+$L64*EXP($K64/100*W$5)*(1-_xlfn.NORM.DIST((LN(($L64*EXP($K64/100*W$5)))-LN($J64)-$N64*W$5)/($O64*SQRT(W$5)),0,1,TRUE)))*EXP(-$F$1*W$5)*INDEX('3)tpx females'!DG$57:DG$107,MATCH($Q64,'3)tpx females'!$DE$57:$DE$107,0))</f>
        <v>7412.1619884342781</v>
      </c>
      <c r="X64" s="32">
        <f ca="1">($J64*EXP(X$5*($N64+0.5*($O64)^2))*_xlfn.NORM.DIST((LN(($L64*EXP($K64/100*X$5)))-LN($J64)-$N64*X$5)/($O64*SQRT(X$5))-$O64*SQRT(X$5),0,1,TRUE)+$L64*EXP($K64/100*X$5)*(1-_xlfn.NORM.DIST((LN(($L64*EXP($K64/100*X$5)))-LN($J64)-$N64*X$5)/($O64*SQRT(X$5)),0,1,TRUE)))*EXP(-$F$1*X$5)*INDEX('3)tpx females'!DH$57:DH$107,MATCH($Q64,'3)tpx females'!$DE$57:$DE$107,0))</f>
        <v>8710.2445662822738</v>
      </c>
      <c r="Y64" s="32">
        <f ca="1">($J64*EXP(Y$5*($N64+0.5*($O64)^2))*_xlfn.NORM.DIST((LN(($L64*EXP($K64/100*Y$5)))-LN($J64)-$N64*Y$5)/($O64*SQRT(Y$5))-$O64*SQRT(Y$5),0,1,TRUE)+$L64*EXP($K64/100*Y$5)*(1-_xlfn.NORM.DIST((LN(($L64*EXP($K64/100*Y$5)))-LN($J64)-$N64*Y$5)/($O64*SQRT(Y$5)),0,1,TRUE)))*EXP(-$F$1*Y$5)*INDEX('3)tpx females'!DI$57:DI$107,MATCH($Q64,'3)tpx females'!$DE$57:$DE$107,0))</f>
        <v>9420.1328010667785</v>
      </c>
      <c r="Z64" s="32">
        <f ca="1">($J64*EXP(Z$5*($N64+0.5*($O64)^2))*_xlfn.NORM.DIST((LN(($L64*EXP($K64/100*Z$5)))-LN($J64)-$N64*Z$5)/($O64*SQRT(Z$5))-$O64*SQRT(Z$5),0,1,TRUE)+$L64*EXP($K64/100*Z$5)*(1-_xlfn.NORM.DIST((LN(($L64*EXP($K64/100*Z$5)))-LN($J64)-$N64*Z$5)/($O64*SQRT(Z$5)),0,1,TRUE)))*EXP(-$F$1*Z$5)*INDEX('3)tpx females'!DJ$57:DJ$107,MATCH($Q64,'3)tpx females'!$DE$57:$DE$107,0))</f>
        <v>10835.745309457267</v>
      </c>
      <c r="AA64" s="32">
        <f ca="1">($J64*EXP(AA$5*($N64+0.5*($O64)^2))*_xlfn.NORM.DIST((LN(($L64*EXP($K64/100*AA$5)))-LN($J64)-$N64*AA$5)/($O64*SQRT(AA$5))-$O64*SQRT(AA$5),0,1,TRUE)+$L64*EXP($K64/100*AA$5)*(1-_xlfn.NORM.DIST((LN(($L64*EXP($K64/100*AA$5)))-LN($J64)-$N64*AA$5)/($O64*SQRT(AA$5)),0,1,TRUE)))*EXP(-$F$1*AA$5)*INDEX('3)tpx females'!DK$57:DK$107,MATCH($Q64,'3)tpx females'!$DE$57:$DE$107,0))</f>
        <v>11922.403246284322</v>
      </c>
      <c r="AB64" s="32">
        <f ca="1">($J64*EXP(AB$5*($N64+0.5*($O64)^2))*_xlfn.NORM.DIST((LN(($L64*EXP($K64/100*AB$5)))-LN($J64)-$N64*AB$5)/($O64*SQRT(AB$5))-$O64*SQRT(AB$5),0,1,TRUE)+$L64*EXP($K64/100*AB$5)*(1-_xlfn.NORM.DIST((LN(($L64*EXP($K64/100*AB$5)))-LN($J64)-$N64*AB$5)/($O64*SQRT(AB$5)),0,1,TRUE)))*EXP(-$F$1*AB$5)*INDEX('3)tpx females'!DL$57:DL$107,MATCH($Q64,'3)tpx females'!$DE$57:$DE$107,0))</f>
        <v>12355.830598913095</v>
      </c>
      <c r="AC64" s="32">
        <f ca="1">($J64*EXP(AC$5*($N64+0.5*($O64)^2))*_xlfn.NORM.DIST((LN(($L64*EXP($K64/100*AC$5)))-LN($J64)-$N64*AC$5)/($O64*SQRT(AC$5))-$O64*SQRT(AC$5),0,1,TRUE)+$L64*EXP($K64/100*AC$5)*(1-_xlfn.NORM.DIST((LN(($L64*EXP($K64/100*AC$5)))-LN($J64)-$N64*AC$5)/($O64*SQRT(AC$5)),0,1,TRUE)))*EXP(-$F$1*AC$5)*INDEX('3)tpx females'!DM$57:DM$107,MATCH($Q64,'3)tpx females'!$DE$57:$DE$107,0))</f>
        <v>13727.054326895797</v>
      </c>
      <c r="AD64" s="32">
        <f ca="1">($J64*EXP(AD$5*($N64+0.5*($O64)^2))*_xlfn.NORM.DIST((LN(($L64*EXP($K64/100*AD$5)))-LN($J64)-$N64*AD$5)/($O64*SQRT(AD$5))-$O64*SQRT(AD$5),0,1,TRUE)+$L64*EXP($K64/100*AD$5)*(1-_xlfn.NORM.DIST((LN(($L64*EXP($K64/100*AD$5)))-LN($J64)-$N64*AD$5)/($O64*SQRT(AD$5)),0,1,TRUE)))*EXP(-$F$1*AD$5)*INDEX('3)tpx females'!DN$57:DN$107,MATCH($Q64,'3)tpx females'!$DE$57:$DE$107,0))</f>
        <v>15402.946856340737</v>
      </c>
      <c r="AE64" s="32">
        <f ca="1">($J64*EXP(AE$5*($N64+0.5*($O64)^2))*_xlfn.NORM.DIST((LN(($L64*EXP($K64/100*AE$5)))-LN($J64)-$N64*AE$5)/($O64*SQRT(AE$5))-$O64*SQRT(AE$5),0,1,TRUE)+$L64*EXP($K64/100*AE$5)*(1-_xlfn.NORM.DIST((LN(($L64*EXP($K64/100*AE$5)))-LN($J64)-$N64*AE$5)/($O64*SQRT(AE$5)),0,1,TRUE)))*EXP(-$F$1*AE$5)*INDEX('3)tpx females'!DO$57:DO$107,MATCH($Q64,'3)tpx females'!$DE$57:$DE$107,0))</f>
        <v>16156.886573872269</v>
      </c>
      <c r="AF64" s="32">
        <f ca="1">($J64*EXP(AF$5*($N64+0.5*($O64)^2))*_xlfn.NORM.DIST((LN(($L64*EXP($K64/100*AF$5)))-LN($J64)-$N64*AF$5)/($O64*SQRT(AF$5))-$O64*SQRT(AF$5),0,1,TRUE)+$L64*EXP($K64/100*AF$5)*(1-_xlfn.NORM.DIST((LN(($L64*EXP($K64/100*AF$5)))-LN($J64)-$N64*AF$5)/($O64*SQRT(AF$5)),0,1,TRUE)))*EXP(-$F$1*AF$5)*INDEX('3)tpx females'!DP$57:DP$107,MATCH($Q64,'3)tpx females'!$DE$57:$DE$107,0))</f>
        <v>17222.49657341676</v>
      </c>
      <c r="AG64" s="32">
        <f ca="1">($J64*EXP(AG$5*($N64+0.5*($O64)^2))*_xlfn.NORM.DIST((LN(($L64*EXP($K64/100*AG$5)))-LN($J64)-$N64*AG$5)/($O64*SQRT(AG$5))-$O64*SQRT(AG$5),0,1,TRUE)+$L64*EXP($K64/100*AG$5)*(1-_xlfn.NORM.DIST((LN(($L64*EXP($K64/100*AG$5)))-LN($J64)-$N64*AG$5)/($O64*SQRT(AG$5)),0,1,TRUE)))*EXP(-$F$1*AG$5)*INDEX('3)tpx females'!DQ$57:DQ$107,MATCH($Q64,'3)tpx females'!$DE$57:$DE$107,0))</f>
        <v>18990.976186262069</v>
      </c>
      <c r="AH64" s="32">
        <f ca="1">($J64*EXP(AH$5*($N64+0.5*($O64)^2))*_xlfn.NORM.DIST((LN(($L64*EXP($K64/100*AH$5)))-LN($J64)-$N64*AH$5)/($O64*SQRT(AH$5))-$O64*SQRT(AH$5),0,1,TRUE)+$L64*EXP($K64/100*AH$5)*(1-_xlfn.NORM.DIST((LN(($L64*EXP($K64/100*AH$5)))-LN($J64)-$N64*AH$5)/($O64*SQRT(AH$5)),0,1,TRUE)))*EXP(-$F$1*AH$5)*INDEX('3)tpx females'!DR$57:DR$107,MATCH($Q64,'3)tpx females'!$DE$57:$DE$107,0))</f>
        <v>19304.246909099158</v>
      </c>
      <c r="AI64" s="32">
        <f ca="1">($J64*EXP(AI$5*($N64+0.5*($O64)^2))*_xlfn.NORM.DIST((LN(($L64*EXP($K64/100*AI$5)))-LN($J64)-$N64*AI$5)/($O64*SQRT(AI$5))-$O64*SQRT(AI$5),0,1,TRUE)+$L64*EXP($K64/100*AI$5)*(1-_xlfn.NORM.DIST((LN(($L64*EXP($K64/100*AI$5)))-LN($J64)-$N64*AI$5)/($O64*SQRT(AI$5)),0,1,TRUE)))*EXP(-$F$1*AI$5)*INDEX('3)tpx females'!DS$57:DS$107,MATCH($Q64,'3)tpx females'!$DE$57:$DE$107,0))</f>
        <v>18462.120533774858</v>
      </c>
      <c r="AJ64" s="32">
        <f ca="1">($J64*EXP(AJ$5*($N64+0.5*($O64)^2))*_xlfn.NORM.DIST((LN(($L64*EXP($K64/100*AJ$5)))-LN($J64)-$N64*AJ$5)/($O64*SQRT(AJ$5))-$O64*SQRT(AJ$5),0,1,TRUE)+$L64*EXP($K64/100*AJ$5)*(1-_xlfn.NORM.DIST((LN(($L64*EXP($K64/100*AJ$5)))-LN($J64)-$N64*AJ$5)/($O64*SQRT(AJ$5)),0,1,TRUE)))*EXP(-$F$1*AJ$5)*INDEX('3)tpx females'!DT$57:DT$107,MATCH($Q64,'3)tpx females'!$DE$57:$DE$107,0))</f>
        <v>17685.744778007989</v>
      </c>
      <c r="AK64" s="32">
        <f ca="1">($J64*EXP(AK$5*($N64+0.5*($O64)^2))*_xlfn.NORM.DIST((LN(($L64*EXP($K64/100*AK$5)))-LN($J64)-$N64*AK$5)/($O64*SQRT(AK$5))-$O64*SQRT(AK$5),0,1,TRUE)+$L64*EXP($K64/100*AK$5)*(1-_xlfn.NORM.DIST((LN(($L64*EXP($K64/100*AK$5)))-LN($J64)-$N64*AK$5)/($O64*SQRT(AK$5)),0,1,TRUE)))*EXP(-$F$1*AK$5)*INDEX('3)tpx females'!DU$57:DU$107,MATCH($Q64,'3)tpx females'!$DE$57:$DE$107,0))</f>
        <v>16928.123412209527</v>
      </c>
      <c r="AL64" s="32">
        <f ca="1">($J64*EXP(AL$5*($N64+0.5*($O64)^2))*_xlfn.NORM.DIST((LN(($L64*EXP($K64/100*AL$5)))-LN($J64)-$N64*AL$5)/($O64*SQRT(AL$5))-$O64*SQRT(AL$5),0,1,TRUE)+$L64*EXP($K64/100*AL$5)*(1-_xlfn.NORM.DIST((LN(($L64*EXP($K64/100*AL$5)))-LN($J64)-$N64*AL$5)/($O64*SQRT(AL$5)),0,1,TRUE)))*EXP(-$F$1*AL$5)*INDEX('3)tpx females'!DV$57:DV$107,MATCH($Q64,'3)tpx females'!$DE$57:$DE$107,0))</f>
        <v>16399.570237853444</v>
      </c>
      <c r="AM64" s="32">
        <f ca="1">($J64*EXP(AM$5*($N64+0.5*($O64)^2))*_xlfn.NORM.DIST((LN(($L64*EXP($K64/100*AM$5)))-LN($J64)-$N64*AM$5)/($O64*SQRT(AM$5))-$O64*SQRT(AM$5),0,1,TRUE)+$L64*EXP($K64/100*AM$5)*(1-_xlfn.NORM.DIST((LN(($L64*EXP($K64/100*AM$5)))-LN($J64)-$N64*AM$5)/($O64*SQRT(AM$5)),0,1,TRUE)))*EXP(-$F$1*AM$5)*INDEX('3)tpx females'!DW$57:DW$107,MATCH($Q64,'3)tpx females'!$DE$57:$DE$107,0))</f>
        <v>14598.681893273333</v>
      </c>
      <c r="AN64" s="32">
        <f ca="1">($J64*EXP(AN$5*($N64+0.5*($O64)^2))*_xlfn.NORM.DIST((LN(($L64*EXP($K64/100*AN$5)))-LN($J64)-$N64*AN$5)/($O64*SQRT(AN$5))-$O64*SQRT(AN$5),0,1,TRUE)+$L64*EXP($K64/100*AN$5)*(1-_xlfn.NORM.DIST((LN(($L64*EXP($K64/100*AN$5)))-LN($J64)-$N64*AN$5)/($O64*SQRT(AN$5)),0,1,TRUE)))*EXP(-$F$1*AN$5)*INDEX('3)tpx females'!DX$57:DX$107,MATCH($Q64,'3)tpx females'!$DE$57:$DE$107,0))</f>
        <v>12829.337950044353</v>
      </c>
      <c r="AO64" s="32">
        <f ca="1">($J64*EXP(AO$5*($N64+0.5*($O64)^2))*_xlfn.NORM.DIST((LN(($L64*EXP($K64/100*AO$5)))-LN($J64)-$N64*AO$5)/($O64*SQRT(AO$5))-$O64*SQRT(AO$5),0,1,TRUE)+$L64*EXP($K64/100*AO$5)*(1-_xlfn.NORM.DIST((LN(($L64*EXP($K64/100*AO$5)))-LN($J64)-$N64*AO$5)/($O64*SQRT(AO$5)),0,1,TRUE)))*EXP(-$F$1*AO$5)*INDEX('3)tpx females'!DY$57:DY$107,MATCH($Q64,'3)tpx females'!$DE$57:$DE$107,0))</f>
        <v>10873.549455395878</v>
      </c>
      <c r="AP64" s="32">
        <f ca="1">($J64*EXP(AP$5*($N64+0.5*($O64)^2))*_xlfn.NORM.DIST((LN(($L64*EXP($K64/100*AP$5)))-LN($J64)-$N64*AP$5)/($O64*SQRT(AP$5))-$O64*SQRT(AP$5),0,1,TRUE)+$L64*EXP($K64/100*AP$5)*(1-_xlfn.NORM.DIST((LN(($L64*EXP($K64/100*AP$5)))-LN($J64)-$N64*AP$5)/($O64*SQRT(AP$5)),0,1,TRUE)))*EXP(-$F$1*AP$5)*INDEX('3)tpx females'!DZ$57:DZ$107,MATCH($Q64,'3)tpx females'!$DE$57:$DE$107,0))</f>
        <v>8847.6777811512438</v>
      </c>
      <c r="AQ64" s="32">
        <f ca="1">($J64*EXP(AQ$5*($N64+0.5*($O64)^2))*_xlfn.NORM.DIST((LN(($L64*EXP($K64/100*AQ$5)))-LN($J64)-$N64*AQ$5)/($O64*SQRT(AQ$5))-$O64*SQRT(AQ$5),0,1,TRUE)+$L64*EXP($K64/100*AQ$5)*(1-_xlfn.NORM.DIST((LN(($L64*EXP($K64/100*AQ$5)))-LN($J64)-$N64*AQ$5)/($O64*SQRT(AQ$5)),0,1,TRUE)))*EXP(-$F$1*AQ$5)*INDEX('3)tpx females'!EA$57:EA$107,MATCH($Q64,'3)tpx females'!$DE$57:$DE$107,0))</f>
        <v>6902.0501398948691</v>
      </c>
      <c r="AR64" s="32">
        <f ca="1">($J64*EXP(AR$5*($N64+0.5*($O64)^2))*_xlfn.NORM.DIST((LN(($L64*EXP($K64/100*AR$5)))-LN($J64)-$N64*AR$5)/($O64*SQRT(AR$5))-$O64*SQRT(AR$5),0,1,TRUE)+$L64*EXP($K64/100*AR$5)*(1-_xlfn.NORM.DIST((LN(($L64*EXP($K64/100*AR$5)))-LN($J64)-$N64*AR$5)/($O64*SQRT(AR$5)),0,1,TRUE)))*EXP(-$F$1*AR$5)*INDEX('3)tpx females'!EB$57:EB$107,MATCH($Q64,'3)tpx females'!$DE$57:$DE$107,0))</f>
        <v>5166.190554177957</v>
      </c>
      <c r="AS64" s="32">
        <f ca="1">($J64*EXP(AS$5*($N64+0.5*($O64)^2))*_xlfn.NORM.DIST((LN(($L64*EXP($K64/100*AS$5)))-LN($J64)-$N64*AS$5)/($O64*SQRT(AS$5))-$O64*SQRT(AS$5),0,1,TRUE)+$L64*EXP($K64/100*AS$5)*(1-_xlfn.NORM.DIST((LN(($L64*EXP($K64/100*AS$5)))-LN($J64)-$N64*AS$5)/($O64*SQRT(AS$5)),0,1,TRUE)))*EXP(-$F$1*AS$5)*INDEX('3)tpx females'!EC$57:EC$107,MATCH($Q64,'3)tpx females'!$DE$57:$DE$107,0))</f>
        <v>3680.2861012949897</v>
      </c>
      <c r="AT64" s="32">
        <f ca="1">($J64*EXP(AT$5*($N64+0.5*($O64)^2))*_xlfn.NORM.DIST((LN(($L64*EXP($K64/100*AT$5)))-LN($J64)-$N64*AT$5)/($O64*SQRT(AT$5))-$O64*SQRT(AT$5),0,1,TRUE)+$L64*EXP($K64/100*AT$5)*(1-_xlfn.NORM.DIST((LN(($L64*EXP($K64/100*AT$5)))-LN($J64)-$N64*AT$5)/($O64*SQRT(AT$5)),0,1,TRUE)))*EXP(-$F$1*AT$5)*INDEX('3)tpx females'!ED$57:ED$107,MATCH($Q64,'3)tpx females'!$DE$57:$DE$107,0))</f>
        <v>2489.3565952286554</v>
      </c>
      <c r="AU64" s="32">
        <f ca="1">($J64*EXP(AU$5*($N64+0.5*($O64)^2))*_xlfn.NORM.DIST((LN(($L64*EXP($K64/100*AU$5)))-LN($J64)-$N64*AU$5)/($O64*SQRT(AU$5))-$O64*SQRT(AU$5),0,1,TRUE)+$L64*EXP($K64/100*AU$5)*(1-_xlfn.NORM.DIST((LN(($L64*EXP($K64/100*AU$5)))-LN($J64)-$N64*AU$5)/($O64*SQRT(AU$5)),0,1,TRUE)))*EXP(-$F$1*AU$5)*INDEX('3)tpx females'!EE$57:EE$107,MATCH($Q64,'3)tpx females'!$DE$57:$DE$107,0))</f>
        <v>1606.667450915478</v>
      </c>
      <c r="AV64" s="32">
        <f ca="1">($J64*EXP(AV$5*($N64+0.5*($O64)^2))*_xlfn.NORM.DIST((LN(($L64*EXP($K64/100*AV$5)))-LN($J64)-$N64*AV$5)/($O64*SQRT(AV$5))-$O64*SQRT(AV$5),0,1,TRUE)+$L64*EXP($K64/100*AV$5)*(1-_xlfn.NORM.DIST((LN(($L64*EXP($K64/100*AV$5)))-LN($J64)-$N64*AV$5)/($O64*SQRT(AV$5)),0,1,TRUE)))*EXP(-$F$1*AV$5)*INDEX('3)tpx females'!EF$57:EF$107,MATCH($Q64,'3)tpx females'!$DE$57:$DE$107,0))</f>
        <v>984.3545705752631</v>
      </c>
      <c r="AW64" s="32">
        <f ca="1">($J64*EXP(AW$5*($N64+0.5*($O64)^2))*_xlfn.NORM.DIST((LN(($L64*EXP($K64/100*AW$5)))-LN($J64)-$N64*AW$5)/($O64*SQRT(AW$5))-$O64*SQRT(AW$5),0,1,TRUE)+$L64*EXP($K64/100*AW$5)*(1-_xlfn.NORM.DIST((LN(($L64*EXP($K64/100*AW$5)))-LN($J64)-$N64*AW$5)/($O64*SQRT(AW$5)),0,1,TRUE)))*EXP(-$F$1*AW$5)*INDEX('3)tpx females'!EG$57:EG$107,MATCH($Q64,'3)tpx females'!$DE$57:$DE$107,0))</f>
        <v>575.46850218347856</v>
      </c>
      <c r="AX64" s="32">
        <f ca="1">($J64*EXP(AX$5*($N64+0.5*($O64)^2))*_xlfn.NORM.DIST((LN(($L64*EXP($K64/100*AX$5)))-LN($J64)-$N64*AX$5)/($O64*SQRT(AX$5))-$O64*SQRT(AX$5),0,1,TRUE)+$L64*EXP($K64/100*AX$5)*(1-_xlfn.NORM.DIST((LN(($L64*EXP($K64/100*AX$5)))-LN($J64)-$N64*AX$5)/($O64*SQRT(AX$5)),0,1,TRUE)))*EXP(-$F$1*AX$5)*INDEX('3)tpx females'!EH$57:EH$107,MATCH($Q64,'3)tpx females'!$DE$57:$DE$107,0))</f>
        <v>309.23465939609184</v>
      </c>
      <c r="AY64" s="32">
        <f ca="1">($J64*EXP(AY$5*($N64+0.5*($O64)^2))*_xlfn.NORM.DIST((LN(($L64*EXP($K64/100*AY$5)))-LN($J64)-$N64*AY$5)/($O64*SQRT(AY$5))-$O64*SQRT(AY$5),0,1,TRUE)+$L64*EXP($K64/100*AY$5)*(1-_xlfn.NORM.DIST((LN(($L64*EXP($K64/100*AY$5)))-LN($J64)-$N64*AY$5)/($O64*SQRT(AY$5)),0,1,TRUE)))*EXP(-$F$1*AY$5)*INDEX('3)tpx females'!EI$57:EI$107,MATCH($Q64,'3)tpx females'!$DE$57:$DE$107,0))</f>
        <v>168.37885713819679</v>
      </c>
      <c r="AZ64" s="32">
        <f ca="1">($J64*EXP(AZ$5*($N64+0.5*($O64)^2))*_xlfn.NORM.DIST((LN(($L64*EXP($K64/100*AZ$5)))-LN($J64)-$N64*AZ$5)/($O64*SQRT(AZ$5))-$O64*SQRT(AZ$5),0,1,TRUE)+$L64*EXP($K64/100*AZ$5)*(1-_xlfn.NORM.DIST((LN(($L64*EXP($K64/100*AZ$5)))-LN($J64)-$N64*AZ$5)/($O64*SQRT(AZ$5)),0,1,TRUE)))*EXP(-$F$1*AZ$5)*INDEX('3)tpx females'!EJ$57:EJ$107,MATCH($Q64,'3)tpx females'!$DE$57:$DE$107,0))</f>
        <v>93.546936076945428</v>
      </c>
      <c r="BA64" s="32">
        <f ca="1">($J64*EXP(BA$5*($N64+0.5*($O64)^2))*_xlfn.NORM.DIST((LN(($L64*EXP($K64/100*BA$5)))-LN($J64)-$N64*BA$5)/($O64*SQRT(BA$5))-$O64*SQRT(BA$5),0,1,TRUE)+$L64*EXP($K64/100*BA$5)*(1-_xlfn.NORM.DIST((LN(($L64*EXP($K64/100*BA$5)))-LN($J64)-$N64*BA$5)/($O64*SQRT(BA$5)),0,1,TRUE)))*EXP(-$F$1*BA$5)*INDEX('3)tpx females'!EK$57:EK$107,MATCH($Q64,'3)tpx females'!$DE$57:$DE$107,0))</f>
        <v>41.090527109103455</v>
      </c>
      <c r="BB64" s="32">
        <f ca="1">($J64*EXP(BB$5*($N64+0.5*($O64)^2))*_xlfn.NORM.DIST((LN(($L64*EXP($K64/100*BB$5)))-LN($J64)-$N64*BB$5)/($O64*SQRT(BB$5))-$O64*SQRT(BB$5),0,1,TRUE)+$L64*EXP($K64/100*BB$5)*(1-_xlfn.NORM.DIST((LN(($L64*EXP($K64/100*BB$5)))-LN($J64)-$N64*BB$5)/($O64*SQRT(BB$5)),0,1,TRUE)))*EXP(-$F$1*BB$5)*INDEX('3)tpx females'!EL$57:EL$107,MATCH($Q64,'3)tpx females'!$DE$57:$DE$107,0))</f>
        <v>0</v>
      </c>
      <c r="BC64" s="32">
        <f ca="1">($J64*EXP(BC$5*($N64+0.5*($O64)^2))*_xlfn.NORM.DIST((LN(($L64*EXP($K64/100*BC$5)))-LN($J64)-$N64*BC$5)/($O64*SQRT(BC$5))-$O64*SQRT(BC$5),0,1,TRUE)+$L64*EXP($K64/100*BC$5)*(1-_xlfn.NORM.DIST((LN(($L64*EXP($K64/100*BC$5)))-LN($J64)-$N64*BC$5)/($O64*SQRT(BC$5)),0,1,TRUE)))*EXP(-$F$1*BC$5)*INDEX('3)tpx females'!EM$57:EM$107,MATCH($Q64,'3)tpx females'!$DE$57:$DE$107,0))</f>
        <v>0</v>
      </c>
      <c r="BD64" s="32">
        <f ca="1">($J64*EXP(BD$5*($N64+0.5*($O64)^2))*_xlfn.NORM.DIST((LN(($L64*EXP($K64/100*BD$5)))-LN($J64)-$N64*BD$5)/($O64*SQRT(BD$5))-$O64*SQRT(BD$5),0,1,TRUE)+$L64*EXP($K64/100*BD$5)*(1-_xlfn.NORM.DIST((LN(($L64*EXP($K64/100*BD$5)))-LN($J64)-$N64*BD$5)/($O64*SQRT(BD$5)),0,1,TRUE)))*EXP(-$F$1*BD$5)*INDEX('3)tpx females'!EN$57:EN$107,MATCH($Q64,'3)tpx females'!$DE$57:$DE$107,0))</f>
        <v>0</v>
      </c>
      <c r="BE64" s="32">
        <f ca="1">($J64*EXP(BE$5*($N64+0.5*($O64)^2))*_xlfn.NORM.DIST((LN(($L64*EXP($K64/100*BE$5)))-LN($J64)-$N64*BE$5)/($O64*SQRT(BE$5))-$O64*SQRT(BE$5),0,1,TRUE)+$L64*EXP($K64/100*BE$5)*(1-_xlfn.NORM.DIST((LN(($L64*EXP($K64/100*BE$5)))-LN($J64)-$N64*BE$5)/($O64*SQRT(BE$5)),0,1,TRUE)))*EXP(-$F$1*BE$5)*INDEX('3)tpx females'!EO$57:EO$107,MATCH($Q64,'3)tpx females'!$DE$57:$DE$107,0))</f>
        <v>0</v>
      </c>
      <c r="BF64" s="32">
        <f ca="1">($J64*EXP(BF$5*($N64+0.5*($O64)^2))*_xlfn.NORM.DIST((LN(($L64*EXP($K64/100*BF$5)))-LN($J64)-$N64*BF$5)/($O64*SQRT(BF$5))-$O64*SQRT(BF$5),0,1,TRUE)+$L64*EXP($K64/100*BF$5)*(1-_xlfn.NORM.DIST((LN(($L64*EXP($K64/100*BF$5)))-LN($J64)-$N64*BF$5)/($O64*SQRT(BF$5)),0,1,TRUE)))*EXP(-$F$1*BF$5)*INDEX('3)tpx females'!EP$57:EP$107,MATCH($Q64,'3)tpx females'!$DE$57:$DE$107,0))</f>
        <v>0</v>
      </c>
      <c r="BG64" s="32">
        <f ca="1">($J64*EXP(BG$5*($N64+0.5*($O64)^2))*_xlfn.NORM.DIST((LN(($L64*EXP($K64/100*BG$5)))-LN($J64)-$N64*BG$5)/($O64*SQRT(BG$5))-$O64*SQRT(BG$5),0,1,TRUE)+$L64*EXP($K64/100*BG$5)*(1-_xlfn.NORM.DIST((LN(($L64*EXP($K64/100*BG$5)))-LN($J64)-$N64*BG$5)/($O64*SQRT(BG$5)),0,1,TRUE)))*EXP(-$F$1*BG$5)*INDEX('3)tpx females'!EQ$57:EQ$107,MATCH($Q64,'3)tpx females'!$DE$57:$DE$107,0))</f>
        <v>0</v>
      </c>
      <c r="BH64" s="32">
        <f ca="1">($J64*EXP(BH$5*($N64+0.5*($O64)^2))*_xlfn.NORM.DIST((LN(($L64*EXP($K64/100*BH$5)))-LN($J64)-$N64*BH$5)/($O64*SQRT(BH$5))-$O64*SQRT(BH$5),0,1,TRUE)+$L64*EXP($K64/100*BH$5)*(1-_xlfn.NORM.DIST((LN(($L64*EXP($K64/100*BH$5)))-LN($J64)-$N64*BH$5)/($O64*SQRT(BH$5)),0,1,TRUE)))*EXP(-$F$1*BH$5)*INDEX('3)tpx females'!ER$57:ER$107,MATCH($Q64,'3)tpx females'!$DE$57:$DE$107,0))</f>
        <v>0</v>
      </c>
      <c r="BI64" s="32">
        <f ca="1">($J64*EXP(BI$5*($N64+0.5*($O64)^2))*_xlfn.NORM.DIST((LN(($L64*EXP($K64/100*BI$5)))-LN($J64)-$N64*BI$5)/($O64*SQRT(BI$5))-$O64*SQRT(BI$5),0,1,TRUE)+$L64*EXP($K64/100*BI$5)*(1-_xlfn.NORM.DIST((LN(($L64*EXP($K64/100*BI$5)))-LN($J64)-$N64*BI$5)/($O64*SQRT(BI$5)),0,1,TRUE)))*EXP(-$F$1*BI$5)*INDEX('3)tpx females'!ES$57:ES$107,MATCH($Q64,'3)tpx females'!$DE$57:$DE$107,0))</f>
        <v>0</v>
      </c>
      <c r="BJ64" s="32">
        <f ca="1">($J64*EXP(BJ$5*($N64+0.5*($O64)^2))*_xlfn.NORM.DIST((LN(($L64*EXP($K64/100*BJ$5)))-LN($J64)-$N64*BJ$5)/($O64*SQRT(BJ$5))-$O64*SQRT(BJ$5),0,1,TRUE)+$L64*EXP($K64/100*BJ$5)*(1-_xlfn.NORM.DIST((LN(($L64*EXP($K64/100*BJ$5)))-LN($J64)-$N64*BJ$5)/($O64*SQRT(BJ$5)),0,1,TRUE)))*EXP(-$F$1*BJ$5)*INDEX('3)tpx females'!ET$57:ET$107,MATCH($Q64,'3)tpx females'!$DE$57:$DE$107,0))</f>
        <v>0</v>
      </c>
      <c r="BK64" s="32">
        <f ca="1">($J64*EXP(BK$5*($N64+0.5*($O64)^2))*_xlfn.NORM.DIST((LN(($L64*EXP($K64/100*BK$5)))-LN($J64)-$N64*BK$5)/($O64*SQRT(BK$5))-$O64*SQRT(BK$5),0,1,TRUE)+$L64*EXP($K64/100*BK$5)*(1-_xlfn.NORM.DIST((LN(($L64*EXP($K64/100*BK$5)))-LN($J64)-$N64*BK$5)/($O64*SQRT(BK$5)),0,1,TRUE)))*EXP(-$F$1*BK$5)*INDEX('3)tpx females'!EU$57:EU$107,MATCH($Q64,'3)tpx females'!$DE$57:$DE$107,0))</f>
        <v>0</v>
      </c>
      <c r="BL64" s="32">
        <f ca="1">($J64*EXP(BL$5*($N64+0.5*($O64)^2))*_xlfn.NORM.DIST((LN(($L64*EXP($K64/100*BL$5)))-LN($J64)-$N64*BL$5)/($O64*SQRT(BL$5))-$O64*SQRT(BL$5),0,1,TRUE)+$L64*EXP($K64/100*BL$5)*(1-_xlfn.NORM.DIST((LN(($L64*EXP($K64/100*BL$5)))-LN($J64)-$N64*BL$5)/($O64*SQRT(BL$5)),0,1,TRUE)))*EXP(-$F$1*BL$5)*INDEX('3)tpx females'!EV$57:EV$107,MATCH($Q64,'3)tpx females'!$DE$57:$DE$107,0))</f>
        <v>0</v>
      </c>
      <c r="BM64" s="32">
        <f ca="1">($J64*EXP(BM$5*($N64+0.5*($O64)^2))*_xlfn.NORM.DIST((LN(($L64*EXP($K64/100*BM$5)))-LN($J64)-$N64*BM$5)/($O64*SQRT(BM$5))-$O64*SQRT(BM$5),0,1,TRUE)+$L64*EXP($K64/100*BM$5)*(1-_xlfn.NORM.DIST((LN(($L64*EXP($K64/100*BM$5)))-LN($J64)-$N64*BM$5)/($O64*SQRT(BM$5)),0,1,TRUE)))*EXP(-$F$1*BM$5)*INDEX('3)tpx females'!EW$57:EW$107,MATCH($Q64,'3)tpx females'!$DE$57:$DE$107,0))</f>
        <v>0</v>
      </c>
      <c r="BN64" s="32">
        <f ca="1">($J64*EXP(BN$5*($N64+0.5*($O64)^2))*_xlfn.NORM.DIST((LN(($L64*EXP($K64/100*BN$5)))-LN($J64)-$N64*BN$5)/($O64*SQRT(BN$5))-$O64*SQRT(BN$5),0,1,TRUE)+$L64*EXP($K64/100*BN$5)*(1-_xlfn.NORM.DIST((LN(($L64*EXP($K64/100*BN$5)))-LN($J64)-$N64*BN$5)/($O64*SQRT(BN$5)),0,1,TRUE)))*EXP(-$F$1*BN$5)*INDEX('3)tpx females'!EX$57:EX$107,MATCH($Q64,'3)tpx females'!$DE$57:$DE$107,0))</f>
        <v>0</v>
      </c>
      <c r="BO64" s="32">
        <f ca="1">($J64*EXP(BO$5*($N64+0.5*($O64)^2))*_xlfn.NORM.DIST((LN(($L64*EXP($K64/100*BO$5)))-LN($J64)-$N64*BO$5)/($O64*SQRT(BO$5))-$O64*SQRT(BO$5),0,1,TRUE)+$L64*EXP($K64/100*BO$5)*(1-_xlfn.NORM.DIST((LN(($L64*EXP($K64/100*BO$5)))-LN($J64)-$N64*BO$5)/($O64*SQRT(BO$5)),0,1,TRUE)))*EXP(-$F$1*BO$5)*INDEX('3)tpx females'!EY$57:EY$107,MATCH($Q64,'3)tpx females'!$DE$57:$DE$107,0))</f>
        <v>0</v>
      </c>
      <c r="BP64" s="32">
        <f ca="1">($J64*EXP(BP$5*($N64+0.5*($O64)^2))*_xlfn.NORM.DIST((LN(($L64*EXP($K64/100*BP$5)))-LN($J64)-$N64*BP$5)/($O64*SQRT(BP$5))-$O64*SQRT(BP$5),0,1,TRUE)+$L64*EXP($K64/100*BP$5)*(1-_xlfn.NORM.DIST((LN(($L64*EXP($K64/100*BP$5)))-LN($J64)-$N64*BP$5)/($O64*SQRT(BP$5)),0,1,TRUE)))*EXP(-$F$1*BP$5)*INDEX('3)tpx females'!EZ$57:EZ$107,MATCH($Q64,'3)tpx females'!$DE$57:$DE$107,0))</f>
        <v>0</v>
      </c>
      <c r="BQ64" s="32">
        <f ca="1">($J64*EXP(BQ$5*($N64+0.5*($O64)^2))*_xlfn.NORM.DIST((LN(($L64*EXP($K64/100*BQ$5)))-LN($J64)-$N64*BQ$5)/($O64*SQRT(BQ$5))-$O64*SQRT(BQ$5),0,1,TRUE)+$L64*EXP($K64/100*BQ$5)*(1-_xlfn.NORM.DIST((LN(($L64*EXP($K64/100*BQ$5)))-LN($J64)-$N64*BQ$5)/($O64*SQRT(BQ$5)),0,1,TRUE)))*EXP(-$F$1*BQ$5)*INDEX('3)tpx females'!FA$57:FA$107,MATCH($Q64,'3)tpx females'!$DE$57:$DE$107,0))</f>
        <v>0</v>
      </c>
      <c r="BR64" s="32">
        <f ca="1">($J64*EXP(BR$5*($N64+0.5*($O64)^2))*_xlfn.NORM.DIST((LN(($L64*EXP($K64/100*BR$5)))-LN($J64)-$N64*BR$5)/($O64*SQRT(BR$5))-$O64*SQRT(BR$5),0,1,TRUE)+$L64*EXP($K64/100*BR$5)*(1-_xlfn.NORM.DIST((LN(($L64*EXP($K64/100*BR$5)))-LN($J64)-$N64*BR$5)/($O64*SQRT(BR$5)),0,1,TRUE)))*EXP(-$F$1*BR$5)*INDEX('3)tpx females'!FB$57:FB$107,MATCH($Q64,'3)tpx females'!$DE$57:$DE$107,0))</f>
        <v>0</v>
      </c>
      <c r="BS64" s="32">
        <f ca="1">($J64*EXP(BS$5*($N64+0.5*($O64)^2))*_xlfn.NORM.DIST((LN(($L64*EXP($K64/100*BS$5)))-LN($J64)-$N64*BS$5)/($O64*SQRT(BS$5))-$O64*SQRT(BS$5),0,1,TRUE)+$L64*EXP($K64/100*BS$5)*(1-_xlfn.NORM.DIST((LN(($L64*EXP($K64/100*BS$5)))-LN($J64)-$N64*BS$5)/($O64*SQRT(BS$5)),0,1,TRUE)))*EXP(-$F$1*BS$5)*INDEX('3)tpx females'!FC$57:FC$107,MATCH($Q64,'3)tpx females'!$DE$57:$DE$107,0))</f>
        <v>0</v>
      </c>
      <c r="BT64" s="32">
        <f ca="1">($J64*EXP(BT$5*($N64+0.5*($O64)^2))*_xlfn.NORM.DIST((LN(($L64*EXP($K64/100*BT$5)))-LN($J64)-$N64*BT$5)/($O64*SQRT(BT$5))-$O64*SQRT(BT$5),0,1,TRUE)+$L64*EXP($K64/100*BT$5)*(1-_xlfn.NORM.DIST((LN(($L64*EXP($K64/100*BT$5)))-LN($J64)-$N64*BT$5)/($O64*SQRT(BT$5)),0,1,TRUE)))*EXP(-$F$1*BT$5)*INDEX('3)tpx females'!FD$57:FD$107,MATCH($Q64,'3)tpx females'!$DE$57:$DE$107,0))</f>
        <v>0</v>
      </c>
    </row>
    <row r="65" spans="2:72" x14ac:dyDescent="0.25">
      <c r="B65" s="32" t="s">
        <v>16</v>
      </c>
      <c r="C65" s="32" t="s">
        <v>12</v>
      </c>
      <c r="D65" s="49">
        <v>12305</v>
      </c>
      <c r="E65" s="32" t="s">
        <v>19</v>
      </c>
      <c r="F65" s="32" t="s">
        <v>14</v>
      </c>
      <c r="G65" s="49">
        <v>11416</v>
      </c>
      <c r="H65" s="32" t="s">
        <v>13</v>
      </c>
      <c r="I65" s="32" t="s">
        <v>15</v>
      </c>
      <c r="J65" s="32">
        <v>372082.5</v>
      </c>
      <c r="K65" s="32">
        <v>7.85</v>
      </c>
      <c r="L65" s="32">
        <f>'3) 2016 cases'!M65*EXP('3) 2016 cases'!L65/100)</f>
        <v>93463.285529506844</v>
      </c>
      <c r="M65" s="32"/>
      <c r="N65" s="32">
        <f>INDEX('2b)Working'!$I$61:$P$61,MATCH($I65,'2b)Working'!$I$60:$P$60,0))</f>
        <v>6.0459778905231347E-2</v>
      </c>
      <c r="O65" s="32">
        <f>INDEX('2b)Working'!$I$62:$P$62,MATCH($I65,'2b)Working'!$I$60:$P$60,0))</f>
        <v>5.4783474896411326E-2</v>
      </c>
      <c r="P65" s="32"/>
      <c r="Q65" s="32">
        <f t="shared" si="3"/>
        <v>84</v>
      </c>
      <c r="U65" s="32">
        <f t="shared" ca="1" si="2"/>
        <v>100028.06673441616</v>
      </c>
      <c r="W65" s="32">
        <f ca="1">($J65*EXP(W$5*($N65+0.5*($O65)^2))*_xlfn.NORM.DIST((LN(($L65*EXP($K65/100*W$5)))-LN($J65)-$N65*W$5)/($O65*SQRT(W$5))-$O65*SQRT(W$5),0,1,TRUE)+$L65*EXP($K65/100*W$5)*(1-_xlfn.NORM.DIST((LN(($L65*EXP($K65/100*W$5)))-LN($J65)-$N65*W$5)/($O65*SQRT(W$5)),0,1,TRUE)))*EXP(-$F$1*W$5)*INDEX('3)tpx females'!DG$57:DG$107,MATCH($Q65,'3)tpx females'!$DE$57:$DE$107,0))</f>
        <v>4934.7190765217401</v>
      </c>
      <c r="X65" s="32">
        <f ca="1">($J65*EXP(X$5*($N65+0.5*($O65)^2))*_xlfn.NORM.DIST((LN(($L65*EXP($K65/100*X$5)))-LN($J65)-$N65*X$5)/($O65*SQRT(X$5))-$O65*SQRT(X$5),0,1,TRUE)+$L65*EXP($K65/100*X$5)*(1-_xlfn.NORM.DIST((LN(($L65*EXP($K65/100*X$5)))-LN($J65)-$N65*X$5)/($O65*SQRT(X$5)),0,1,TRUE)))*EXP(-$F$1*X$5)*INDEX('3)tpx females'!DH$57:DH$107,MATCH($Q65,'3)tpx females'!$DE$57:$DE$107,0))</f>
        <v>5489.1822463763874</v>
      </c>
      <c r="Y65" s="32">
        <f ca="1">($J65*EXP(Y$5*($N65+0.5*($O65)^2))*_xlfn.NORM.DIST((LN(($L65*EXP($K65/100*Y$5)))-LN($J65)-$N65*Y$5)/($O65*SQRT(Y$5))-$O65*SQRT(Y$5),0,1,TRUE)+$L65*EXP($K65/100*Y$5)*(1-_xlfn.NORM.DIST((LN(($L65*EXP($K65/100*Y$5)))-LN($J65)-$N65*Y$5)/($O65*SQRT(Y$5)),0,1,TRUE)))*EXP(-$F$1*Y$5)*INDEX('3)tpx females'!DI$57:DI$107,MATCH($Q65,'3)tpx females'!$DE$57:$DE$107,0))</f>
        <v>6116.0218643797934</v>
      </c>
      <c r="Z65" s="32">
        <f ca="1">($J65*EXP(Z$5*($N65+0.5*($O65)^2))*_xlfn.NORM.DIST((LN(($L65*EXP($K65/100*Z$5)))-LN($J65)-$N65*Z$5)/($O65*SQRT(Z$5))-$O65*SQRT(Z$5),0,1,TRUE)+$L65*EXP($K65/100*Z$5)*(1-_xlfn.NORM.DIST((LN(($L65*EXP($K65/100*Z$5)))-LN($J65)-$N65*Z$5)/($O65*SQRT(Z$5)),0,1,TRUE)))*EXP(-$F$1*Z$5)*INDEX('3)tpx females'!DJ$57:DJ$107,MATCH($Q65,'3)tpx females'!$DE$57:$DE$107,0))</f>
        <v>6433.298968852363</v>
      </c>
      <c r="AA65" s="32">
        <f ca="1">($J65*EXP(AA$5*($N65+0.5*($O65)^2))*_xlfn.NORM.DIST((LN(($L65*EXP($K65/100*AA$5)))-LN($J65)-$N65*AA$5)/($O65*SQRT(AA$5))-$O65*SQRT(AA$5),0,1,TRUE)+$L65*EXP($K65/100*AA$5)*(1-_xlfn.NORM.DIST((LN(($L65*EXP($K65/100*AA$5)))-LN($J65)-$N65*AA$5)/($O65*SQRT(AA$5)),0,1,TRUE)))*EXP(-$F$1*AA$5)*INDEX('3)tpx females'!DK$57:DK$107,MATCH($Q65,'3)tpx females'!$DE$57:$DE$107,0))</f>
        <v>6844.0217787645806</v>
      </c>
      <c r="AB65" s="32">
        <f ca="1">($J65*EXP(AB$5*($N65+0.5*($O65)^2))*_xlfn.NORM.DIST((LN(($L65*EXP($K65/100*AB$5)))-LN($J65)-$N65*AB$5)/($O65*SQRT(AB$5))-$O65*SQRT(AB$5),0,1,TRUE)+$L65*EXP($K65/100*AB$5)*(1-_xlfn.NORM.DIST((LN(($L65*EXP($K65/100*AB$5)))-LN($J65)-$N65*AB$5)/($O65*SQRT(AB$5)),0,1,TRUE)))*EXP(-$F$1*AB$5)*INDEX('3)tpx females'!DL$57:DL$107,MATCH($Q65,'3)tpx females'!$DE$57:$DE$107,0))</f>
        <v>7500.0872386180381</v>
      </c>
      <c r="AC65" s="32">
        <f ca="1">($J65*EXP(AC$5*($N65+0.5*($O65)^2))*_xlfn.NORM.DIST((LN(($L65*EXP($K65/100*AC$5)))-LN($J65)-$N65*AC$5)/($O65*SQRT(AC$5))-$O65*SQRT(AC$5),0,1,TRUE)+$L65*EXP($K65/100*AC$5)*(1-_xlfn.NORM.DIST((LN(($L65*EXP($K65/100*AC$5)))-LN($J65)-$N65*AC$5)/($O65*SQRT(AC$5)),0,1,TRUE)))*EXP(-$F$1*AC$5)*INDEX('3)tpx females'!DM$57:DM$107,MATCH($Q65,'3)tpx females'!$DE$57:$DE$107,0))</f>
        <v>7620.0955040550816</v>
      </c>
      <c r="AD65" s="32">
        <f ca="1">($J65*EXP(AD$5*($N65+0.5*($O65)^2))*_xlfn.NORM.DIST((LN(($L65*EXP($K65/100*AD$5)))-LN($J65)-$N65*AD$5)/($O65*SQRT(AD$5))-$O65*SQRT(AD$5),0,1,TRUE)+$L65*EXP($K65/100*AD$5)*(1-_xlfn.NORM.DIST((LN(($L65*EXP($K65/100*AD$5)))-LN($J65)-$N65*AD$5)/($O65*SQRT(AD$5)),0,1,TRUE)))*EXP(-$F$1*AD$5)*INDEX('3)tpx females'!DN$57:DN$107,MATCH($Q65,'3)tpx females'!$DE$57:$DE$107,0))</f>
        <v>7299.7158919238163</v>
      </c>
      <c r="AE65" s="32">
        <f ca="1">($J65*EXP(AE$5*($N65+0.5*($O65)^2))*_xlfn.NORM.DIST((LN(($L65*EXP($K65/100*AE$5)))-LN($J65)-$N65*AE$5)/($O65*SQRT(AE$5))-$O65*SQRT(AE$5),0,1,TRUE)+$L65*EXP($K65/100*AE$5)*(1-_xlfn.NORM.DIST((LN(($L65*EXP($K65/100*AE$5)))-LN($J65)-$N65*AE$5)/($O65*SQRT(AE$5)),0,1,TRUE)))*EXP(-$F$1*AE$5)*INDEX('3)tpx females'!DO$57:DO$107,MATCH($Q65,'3)tpx females'!$DE$57:$DE$107,0))</f>
        <v>6998.3709410295542</v>
      </c>
      <c r="AF65" s="32">
        <f ca="1">($J65*EXP(AF$5*($N65+0.5*($O65)^2))*_xlfn.NORM.DIST((LN(($L65*EXP($K65/100*AF$5)))-LN($J65)-$N65*AF$5)/($O65*SQRT(AF$5))-$O65*SQRT(AF$5),0,1,TRUE)+$L65*EXP($K65/100*AF$5)*(1-_xlfn.NORM.DIST((LN(($L65*EXP($K65/100*AF$5)))-LN($J65)-$N65*AF$5)/($O65*SQRT(AF$5)),0,1,TRUE)))*EXP(-$F$1*AF$5)*INDEX('3)tpx females'!DP$57:DP$107,MATCH($Q65,'3)tpx females'!$DE$57:$DE$107,0))</f>
        <v>6699.0511225748687</v>
      </c>
      <c r="AG65" s="32">
        <f ca="1">($J65*EXP(AG$5*($N65+0.5*($O65)^2))*_xlfn.NORM.DIST((LN(($L65*EXP($K65/100*AG$5)))-LN($J65)-$N65*AG$5)/($O65*SQRT(AG$5))-$O65*SQRT(AG$5),0,1,TRUE)+$L65*EXP($K65/100*AG$5)*(1-_xlfn.NORM.DIST((LN(($L65*EXP($K65/100*AG$5)))-LN($J65)-$N65*AG$5)/($O65*SQRT(AG$5)),0,1,TRUE)))*EXP(-$F$1*AG$5)*INDEX('3)tpx females'!DQ$57:DQ$107,MATCH($Q65,'3)tpx females'!$DE$57:$DE$107,0))</f>
        <v>6480.963241507885</v>
      </c>
      <c r="AH65" s="32">
        <f ca="1">($J65*EXP(AH$5*($N65+0.5*($O65)^2))*_xlfn.NORM.DIST((LN(($L65*EXP($K65/100*AH$5)))-LN($J65)-$N65*AH$5)/($O65*SQRT(AH$5))-$O65*SQRT(AH$5),0,1,TRUE)+$L65*EXP($K65/100*AH$5)*(1-_xlfn.NORM.DIST((LN(($L65*EXP($K65/100*AH$5)))-LN($J65)-$N65*AH$5)/($O65*SQRT(AH$5)),0,1,TRUE)))*EXP(-$F$1*AH$5)*INDEX('3)tpx females'!DR$57:DR$107,MATCH($Q65,'3)tpx females'!$DE$57:$DE$107,0))</f>
        <v>5778.4647803627322</v>
      </c>
      <c r="AI65" s="32">
        <f ca="1">($J65*EXP(AI$5*($N65+0.5*($O65)^2))*_xlfn.NORM.DIST((LN(($L65*EXP($K65/100*AI$5)))-LN($J65)-$N65*AI$5)/($O65*SQRT(AI$5))-$O65*SQRT(AI$5),0,1,TRUE)+$L65*EXP($K65/100*AI$5)*(1-_xlfn.NORM.DIST((LN(($L65*EXP($K65/100*AI$5)))-LN($J65)-$N65*AI$5)/($O65*SQRT(AI$5)),0,1,TRUE)))*EXP(-$F$1*AI$5)*INDEX('3)tpx females'!DS$57:DS$107,MATCH($Q65,'3)tpx females'!$DE$57:$DE$107,0))</f>
        <v>5084.32718754902</v>
      </c>
      <c r="AJ65" s="32">
        <f ca="1">($J65*EXP(AJ$5*($N65+0.5*($O65)^2))*_xlfn.NORM.DIST((LN(($L65*EXP($K65/100*AJ$5)))-LN($J65)-$N65*AJ$5)/($O65*SQRT(AJ$5))-$O65*SQRT(AJ$5),0,1,TRUE)+$L65*EXP($K65/100*AJ$5)*(1-_xlfn.NORM.DIST((LN(($L65*EXP($K65/100*AJ$5)))-LN($J65)-$N65*AJ$5)/($O65*SQRT(AJ$5)),0,1,TRUE)))*EXP(-$F$1*AJ$5)*INDEX('3)tpx females'!DT$57:DT$107,MATCH($Q65,'3)tpx females'!$DE$57:$DE$107,0))</f>
        <v>4317.82539043831</v>
      </c>
      <c r="AK65" s="32">
        <f ca="1">($J65*EXP(AK$5*($N65+0.5*($O65)^2))*_xlfn.NORM.DIST((LN(($L65*EXP($K65/100*AK$5)))-LN($J65)-$N65*AK$5)/($O65*SQRT(AK$5))-$O65*SQRT(AK$5),0,1,TRUE)+$L65*EXP($K65/100*AK$5)*(1-_xlfn.NORM.DIST((LN(($L65*EXP($K65/100*AK$5)))-LN($J65)-$N65*AK$5)/($O65*SQRT(AK$5)),0,1,TRUE)))*EXP(-$F$1*AK$5)*INDEX('3)tpx females'!DU$57:DU$107,MATCH($Q65,'3)tpx females'!$DE$57:$DE$107,0))</f>
        <v>3523.8563119500004</v>
      </c>
      <c r="AL65" s="32">
        <f ca="1">($J65*EXP(AL$5*($N65+0.5*($O65)^2))*_xlfn.NORM.DIST((LN(($L65*EXP($K65/100*AL$5)))-LN($J65)-$N65*AL$5)/($O65*SQRT(AL$5))-$O65*SQRT(AL$5),0,1,TRUE)+$L65*EXP($K65/100*AL$5)*(1-_xlfn.NORM.DIST((LN(($L65*EXP($K65/100*AL$5)))-LN($J65)-$N65*AL$5)/($O65*SQRT(AL$5)),0,1,TRUE)))*EXP(-$F$1*AL$5)*INDEX('3)tpx females'!DV$57:DV$107,MATCH($Q65,'3)tpx females'!$DE$57:$DE$107,0))</f>
        <v>2759.7341210696845</v>
      </c>
      <c r="AM65" s="32">
        <f ca="1">($J65*EXP(AM$5*($N65+0.5*($O65)^2))*_xlfn.NORM.DIST((LN(($L65*EXP($K65/100*AM$5)))-LN($J65)-$N65*AM$5)/($O65*SQRT(AM$5))-$O65*SQRT(AM$5),0,1,TRUE)+$L65*EXP($K65/100*AM$5)*(1-_xlfn.NORM.DIST((LN(($L65*EXP($K65/100*AM$5)))-LN($J65)-$N65*AM$5)/($O65*SQRT(AM$5)),0,1,TRUE)))*EXP(-$F$1*AM$5)*INDEX('3)tpx females'!DW$57:DW$107,MATCH($Q65,'3)tpx females'!$DE$57:$DE$107,0))</f>
        <v>2075.1826603909626</v>
      </c>
      <c r="AN65" s="32">
        <f ca="1">($J65*EXP(AN$5*($N65+0.5*($O65)^2))*_xlfn.NORM.DIST((LN(($L65*EXP($K65/100*AN$5)))-LN($J65)-$N65*AN$5)/($O65*SQRT(AN$5))-$O65*SQRT(AN$5),0,1,TRUE)+$L65*EXP($K65/100*AN$5)*(1-_xlfn.NORM.DIST((LN(($L65*EXP($K65/100*AN$5)))-LN($J65)-$N65*AN$5)/($O65*SQRT(AN$5)),0,1,TRUE)))*EXP(-$F$1*AN$5)*INDEX('3)tpx females'!DX$57:DX$107,MATCH($Q65,'3)tpx females'!$DE$57:$DE$107,0))</f>
        <v>1486.790054126936</v>
      </c>
      <c r="AO65" s="32">
        <f ca="1">($J65*EXP(AO$5*($N65+0.5*($O65)^2))*_xlfn.NORM.DIST((LN(($L65*EXP($K65/100*AO$5)))-LN($J65)-$N65*AO$5)/($O65*SQRT(AO$5))-$O65*SQRT(AO$5),0,1,TRUE)+$L65*EXP($K65/100*AO$5)*(1-_xlfn.NORM.DIST((LN(($L65*EXP($K65/100*AO$5)))-LN($J65)-$N65*AO$5)/($O65*SQRT(AO$5)),0,1,TRUE)))*EXP(-$F$1*AO$5)*INDEX('3)tpx females'!DY$57:DY$107,MATCH($Q65,'3)tpx females'!$DE$57:$DE$107,0))</f>
        <v>1013.8594042410251</v>
      </c>
      <c r="AP65" s="32">
        <f ca="1">($J65*EXP(AP$5*($N65+0.5*($O65)^2))*_xlfn.NORM.DIST((LN(($L65*EXP($K65/100*AP$5)))-LN($J65)-$N65*AP$5)/($O65*SQRT(AP$5))-$O65*SQRT(AP$5),0,1,TRUE)+$L65*EXP($K65/100*AP$5)*(1-_xlfn.NORM.DIST((LN(($L65*EXP($K65/100*AP$5)))-LN($J65)-$N65*AP$5)/($O65*SQRT(AP$5)),0,1,TRUE)))*EXP(-$F$1*AP$5)*INDEX('3)tpx females'!DZ$57:DZ$107,MATCH($Q65,'3)tpx females'!$DE$57:$DE$107,0))</f>
        <v>659.72343833447621</v>
      </c>
      <c r="AQ65" s="32">
        <f ca="1">($J65*EXP(AQ$5*($N65+0.5*($O65)^2))*_xlfn.NORM.DIST((LN(($L65*EXP($K65/100*AQ$5)))-LN($J65)-$N65*AQ$5)/($O65*SQRT(AQ$5))-$O65*SQRT(AQ$5),0,1,TRUE)+$L65*EXP($K65/100*AQ$5)*(1-_xlfn.NORM.DIST((LN(($L65*EXP($K65/100*AQ$5)))-LN($J65)-$N65*AQ$5)/($O65*SQRT(AQ$5)),0,1,TRUE)))*EXP(-$F$1*AQ$5)*INDEX('3)tpx females'!EA$57:EA$107,MATCH($Q65,'3)tpx females'!$DE$57:$DE$107,0))</f>
        <v>408.46322871647521</v>
      </c>
      <c r="AR65" s="32">
        <f ca="1">($J65*EXP(AR$5*($N65+0.5*($O65)^2))*_xlfn.NORM.DIST((LN(($L65*EXP($K65/100*AR$5)))-LN($J65)-$N65*AR$5)/($O65*SQRT(AR$5))-$O65*SQRT(AR$5),0,1,TRUE)+$L65*EXP($K65/100*AR$5)*(1-_xlfn.NORM.DIST((LN(($L65*EXP($K65/100*AR$5)))-LN($J65)-$N65*AR$5)/($O65*SQRT(AR$5)),0,1,TRUE)))*EXP(-$F$1*AR$5)*INDEX('3)tpx females'!EB$57:EB$107,MATCH($Q65,'3)tpx females'!$DE$57:$DE$107,0))</f>
        <v>241.22656953324224</v>
      </c>
      <c r="AS65" s="32">
        <f ca="1">($J65*EXP(AS$5*($N65+0.5*($O65)^2))*_xlfn.NORM.DIST((LN(($L65*EXP($K65/100*AS$5)))-LN($J65)-$N65*AS$5)/($O65*SQRT(AS$5))-$O65*SQRT(AS$5),0,1,TRUE)+$L65*EXP($K65/100*AS$5)*(1-_xlfn.NORM.DIST((LN(($L65*EXP($K65/100*AS$5)))-LN($J65)-$N65*AS$5)/($O65*SQRT(AS$5)),0,1,TRUE)))*EXP(-$F$1*AS$5)*INDEX('3)tpx females'!EC$57:EC$107,MATCH($Q65,'3)tpx females'!$DE$57:$DE$107,0))</f>
        <v>131.74332647675266</v>
      </c>
      <c r="AT65" s="32">
        <f ca="1">($J65*EXP(AT$5*($N65+0.5*($O65)^2))*_xlfn.NORM.DIST((LN(($L65*EXP($K65/100*AT$5)))-LN($J65)-$N65*AT$5)/($O65*SQRT(AT$5))-$O65*SQRT(AT$5),0,1,TRUE)+$L65*EXP($K65/100*AT$5)*(1-_xlfn.NORM.DIST((LN(($L65*EXP($K65/100*AT$5)))-LN($J65)-$N65*AT$5)/($O65*SQRT(AT$5)),0,1,TRUE)))*EXP(-$F$1*AT$5)*INDEX('3)tpx females'!ED$57:ED$107,MATCH($Q65,'3)tpx females'!$DE$57:$DE$107,0))</f>
        <v>72.557863135007295</v>
      </c>
      <c r="AU65" s="32">
        <f ca="1">($J65*EXP(AU$5*($N65+0.5*($O65)^2))*_xlfn.NORM.DIST((LN(($L65*EXP($K65/100*AU$5)))-LN($J65)-$N65*AU$5)/($O65*SQRT(AU$5))-$O65*SQRT(AU$5),0,1,TRUE)+$L65*EXP($K65/100*AU$5)*(1-_xlfn.NORM.DIST((LN(($L65*EXP($K65/100*AU$5)))-LN($J65)-$N65*AU$5)/($O65*SQRT(AU$5)),0,1,TRUE)))*EXP(-$F$1*AU$5)*INDEX('3)tpx females'!EE$57:EE$107,MATCH($Q65,'3)tpx females'!$DE$57:$DE$107,0))</f>
        <v>40.445967350636863</v>
      </c>
      <c r="AV65" s="32">
        <f ca="1">($J65*EXP(AV$5*($N65+0.5*($O65)^2))*_xlfn.NORM.DIST((LN(($L65*EXP($K65/100*AV$5)))-LN($J65)-$N65*AV$5)/($O65*SQRT(AV$5))-$O65*SQRT(AV$5),0,1,TRUE)+$L65*EXP($K65/100*AV$5)*(1-_xlfn.NORM.DIST((LN(($L65*EXP($K65/100*AV$5)))-LN($J65)-$N65*AV$5)/($O65*SQRT(AV$5)),0,1,TRUE)))*EXP(-$F$1*AV$5)*INDEX('3)tpx females'!EF$57:EF$107,MATCH($Q65,'3)tpx females'!$DE$57:$DE$107,0))</f>
        <v>18.338556136805259</v>
      </c>
      <c r="AW65" s="32">
        <f ca="1">($J65*EXP(AW$5*($N65+0.5*($O65)^2))*_xlfn.NORM.DIST((LN(($L65*EXP($K65/100*AW$5)))-LN($J65)-$N65*AW$5)/($O65*SQRT(AW$5))-$O65*SQRT(AW$5),0,1,TRUE)+$L65*EXP($K65/100*AW$5)*(1-_xlfn.NORM.DIST((LN(($L65*EXP($K65/100*AW$5)))-LN($J65)-$N65*AW$5)/($O65*SQRT(AW$5)),0,1,TRUE)))*EXP(-$F$1*AW$5)*INDEX('3)tpx females'!EG$57:EG$107,MATCH($Q65,'3)tpx females'!$DE$57:$DE$107,0))</f>
        <v>0</v>
      </c>
      <c r="AX65" s="32">
        <f ca="1">($J65*EXP(AX$5*($N65+0.5*($O65)^2))*_xlfn.NORM.DIST((LN(($L65*EXP($K65/100*AX$5)))-LN($J65)-$N65*AX$5)/($O65*SQRT(AX$5))-$O65*SQRT(AX$5),0,1,TRUE)+$L65*EXP($K65/100*AX$5)*(1-_xlfn.NORM.DIST((LN(($L65*EXP($K65/100*AX$5)))-LN($J65)-$N65*AX$5)/($O65*SQRT(AX$5)),0,1,TRUE)))*EXP(-$F$1*AX$5)*INDEX('3)tpx females'!EH$57:EH$107,MATCH($Q65,'3)tpx females'!$DE$57:$DE$107,0))</f>
        <v>0</v>
      </c>
      <c r="AY65" s="32">
        <f ca="1">($J65*EXP(AY$5*($N65+0.5*($O65)^2))*_xlfn.NORM.DIST((LN(($L65*EXP($K65/100*AY$5)))-LN($J65)-$N65*AY$5)/($O65*SQRT(AY$5))-$O65*SQRT(AY$5),0,1,TRUE)+$L65*EXP($K65/100*AY$5)*(1-_xlfn.NORM.DIST((LN(($L65*EXP($K65/100*AY$5)))-LN($J65)-$N65*AY$5)/($O65*SQRT(AY$5)),0,1,TRUE)))*EXP(-$F$1*AY$5)*INDEX('3)tpx females'!EI$57:EI$107,MATCH($Q65,'3)tpx females'!$DE$57:$DE$107,0))</f>
        <v>0</v>
      </c>
      <c r="AZ65" s="32">
        <f ca="1">($J65*EXP(AZ$5*($N65+0.5*($O65)^2))*_xlfn.NORM.DIST((LN(($L65*EXP($K65/100*AZ$5)))-LN($J65)-$N65*AZ$5)/($O65*SQRT(AZ$5))-$O65*SQRT(AZ$5),0,1,TRUE)+$L65*EXP($K65/100*AZ$5)*(1-_xlfn.NORM.DIST((LN(($L65*EXP($K65/100*AZ$5)))-LN($J65)-$N65*AZ$5)/($O65*SQRT(AZ$5)),0,1,TRUE)))*EXP(-$F$1*AZ$5)*INDEX('3)tpx females'!EJ$57:EJ$107,MATCH($Q65,'3)tpx females'!$DE$57:$DE$107,0))</f>
        <v>0</v>
      </c>
      <c r="BA65" s="32">
        <f ca="1">($J65*EXP(BA$5*($N65+0.5*($O65)^2))*_xlfn.NORM.DIST((LN(($L65*EXP($K65/100*BA$5)))-LN($J65)-$N65*BA$5)/($O65*SQRT(BA$5))-$O65*SQRT(BA$5),0,1,TRUE)+$L65*EXP($K65/100*BA$5)*(1-_xlfn.NORM.DIST((LN(($L65*EXP($K65/100*BA$5)))-LN($J65)-$N65*BA$5)/($O65*SQRT(BA$5)),0,1,TRUE)))*EXP(-$F$1*BA$5)*INDEX('3)tpx females'!EK$57:EK$107,MATCH($Q65,'3)tpx females'!$DE$57:$DE$107,0))</f>
        <v>0</v>
      </c>
      <c r="BB65" s="32">
        <f ca="1">($J65*EXP(BB$5*($N65+0.5*($O65)^2))*_xlfn.NORM.DIST((LN(($L65*EXP($K65/100*BB$5)))-LN($J65)-$N65*BB$5)/($O65*SQRT(BB$5))-$O65*SQRT(BB$5),0,1,TRUE)+$L65*EXP($K65/100*BB$5)*(1-_xlfn.NORM.DIST((LN(($L65*EXP($K65/100*BB$5)))-LN($J65)-$N65*BB$5)/($O65*SQRT(BB$5)),0,1,TRUE)))*EXP(-$F$1*BB$5)*INDEX('3)tpx females'!EL$57:EL$107,MATCH($Q65,'3)tpx females'!$DE$57:$DE$107,0))</f>
        <v>0</v>
      </c>
      <c r="BC65" s="32">
        <f ca="1">($J65*EXP(BC$5*($N65+0.5*($O65)^2))*_xlfn.NORM.DIST((LN(($L65*EXP($K65/100*BC$5)))-LN($J65)-$N65*BC$5)/($O65*SQRT(BC$5))-$O65*SQRT(BC$5),0,1,TRUE)+$L65*EXP($K65/100*BC$5)*(1-_xlfn.NORM.DIST((LN(($L65*EXP($K65/100*BC$5)))-LN($J65)-$N65*BC$5)/($O65*SQRT(BC$5)),0,1,TRUE)))*EXP(-$F$1*BC$5)*INDEX('3)tpx females'!EM$57:EM$107,MATCH($Q65,'3)tpx females'!$DE$57:$DE$107,0))</f>
        <v>0</v>
      </c>
      <c r="BD65" s="32">
        <f ca="1">($J65*EXP(BD$5*($N65+0.5*($O65)^2))*_xlfn.NORM.DIST((LN(($L65*EXP($K65/100*BD$5)))-LN($J65)-$N65*BD$5)/($O65*SQRT(BD$5))-$O65*SQRT(BD$5),0,1,TRUE)+$L65*EXP($K65/100*BD$5)*(1-_xlfn.NORM.DIST((LN(($L65*EXP($K65/100*BD$5)))-LN($J65)-$N65*BD$5)/($O65*SQRT(BD$5)),0,1,TRUE)))*EXP(-$F$1*BD$5)*INDEX('3)tpx females'!EN$57:EN$107,MATCH($Q65,'3)tpx females'!$DE$57:$DE$107,0))</f>
        <v>0</v>
      </c>
      <c r="BE65" s="32">
        <f ca="1">($J65*EXP(BE$5*($N65+0.5*($O65)^2))*_xlfn.NORM.DIST((LN(($L65*EXP($K65/100*BE$5)))-LN($J65)-$N65*BE$5)/($O65*SQRT(BE$5))-$O65*SQRT(BE$5),0,1,TRUE)+$L65*EXP($K65/100*BE$5)*(1-_xlfn.NORM.DIST((LN(($L65*EXP($K65/100*BE$5)))-LN($J65)-$N65*BE$5)/($O65*SQRT(BE$5)),0,1,TRUE)))*EXP(-$F$1*BE$5)*INDEX('3)tpx females'!EO$57:EO$107,MATCH($Q65,'3)tpx females'!$DE$57:$DE$107,0))</f>
        <v>0</v>
      </c>
      <c r="BF65" s="32">
        <f ca="1">($J65*EXP(BF$5*($N65+0.5*($O65)^2))*_xlfn.NORM.DIST((LN(($L65*EXP($K65/100*BF$5)))-LN($J65)-$N65*BF$5)/($O65*SQRT(BF$5))-$O65*SQRT(BF$5),0,1,TRUE)+$L65*EXP($K65/100*BF$5)*(1-_xlfn.NORM.DIST((LN(($L65*EXP($K65/100*BF$5)))-LN($J65)-$N65*BF$5)/($O65*SQRT(BF$5)),0,1,TRUE)))*EXP(-$F$1*BF$5)*INDEX('3)tpx females'!EP$57:EP$107,MATCH($Q65,'3)tpx females'!$DE$57:$DE$107,0))</f>
        <v>0</v>
      </c>
      <c r="BG65" s="32">
        <f ca="1">($J65*EXP(BG$5*($N65+0.5*($O65)^2))*_xlfn.NORM.DIST((LN(($L65*EXP($K65/100*BG$5)))-LN($J65)-$N65*BG$5)/($O65*SQRT(BG$5))-$O65*SQRT(BG$5),0,1,TRUE)+$L65*EXP($K65/100*BG$5)*(1-_xlfn.NORM.DIST((LN(($L65*EXP($K65/100*BG$5)))-LN($J65)-$N65*BG$5)/($O65*SQRT(BG$5)),0,1,TRUE)))*EXP(-$F$1*BG$5)*INDEX('3)tpx females'!EQ$57:EQ$107,MATCH($Q65,'3)tpx females'!$DE$57:$DE$107,0))</f>
        <v>0</v>
      </c>
      <c r="BH65" s="32">
        <f ca="1">($J65*EXP(BH$5*($N65+0.5*($O65)^2))*_xlfn.NORM.DIST((LN(($L65*EXP($K65/100*BH$5)))-LN($J65)-$N65*BH$5)/($O65*SQRT(BH$5))-$O65*SQRT(BH$5),0,1,TRUE)+$L65*EXP($K65/100*BH$5)*(1-_xlfn.NORM.DIST((LN(($L65*EXP($K65/100*BH$5)))-LN($J65)-$N65*BH$5)/($O65*SQRT(BH$5)),0,1,TRUE)))*EXP(-$F$1*BH$5)*INDEX('3)tpx females'!ER$57:ER$107,MATCH($Q65,'3)tpx females'!$DE$57:$DE$107,0))</f>
        <v>0</v>
      </c>
      <c r="BI65" s="32">
        <f ca="1">($J65*EXP(BI$5*($N65+0.5*($O65)^2))*_xlfn.NORM.DIST((LN(($L65*EXP($K65/100*BI$5)))-LN($J65)-$N65*BI$5)/($O65*SQRT(BI$5))-$O65*SQRT(BI$5),0,1,TRUE)+$L65*EXP($K65/100*BI$5)*(1-_xlfn.NORM.DIST((LN(($L65*EXP($K65/100*BI$5)))-LN($J65)-$N65*BI$5)/($O65*SQRT(BI$5)),0,1,TRUE)))*EXP(-$F$1*BI$5)*INDEX('3)tpx females'!ES$57:ES$107,MATCH($Q65,'3)tpx females'!$DE$57:$DE$107,0))</f>
        <v>0</v>
      </c>
      <c r="BJ65" s="32">
        <f ca="1">($J65*EXP(BJ$5*($N65+0.5*($O65)^2))*_xlfn.NORM.DIST((LN(($L65*EXP($K65/100*BJ$5)))-LN($J65)-$N65*BJ$5)/($O65*SQRT(BJ$5))-$O65*SQRT(BJ$5),0,1,TRUE)+$L65*EXP($K65/100*BJ$5)*(1-_xlfn.NORM.DIST((LN(($L65*EXP($K65/100*BJ$5)))-LN($J65)-$N65*BJ$5)/($O65*SQRT(BJ$5)),0,1,TRUE)))*EXP(-$F$1*BJ$5)*INDEX('3)tpx females'!ET$57:ET$107,MATCH($Q65,'3)tpx females'!$DE$57:$DE$107,0))</f>
        <v>0</v>
      </c>
      <c r="BK65" s="32">
        <f ca="1">($J65*EXP(BK$5*($N65+0.5*($O65)^2))*_xlfn.NORM.DIST((LN(($L65*EXP($K65/100*BK$5)))-LN($J65)-$N65*BK$5)/($O65*SQRT(BK$5))-$O65*SQRT(BK$5),0,1,TRUE)+$L65*EXP($K65/100*BK$5)*(1-_xlfn.NORM.DIST((LN(($L65*EXP($K65/100*BK$5)))-LN($J65)-$N65*BK$5)/($O65*SQRT(BK$5)),0,1,TRUE)))*EXP(-$F$1*BK$5)*INDEX('3)tpx females'!EU$57:EU$107,MATCH($Q65,'3)tpx females'!$DE$57:$DE$107,0))</f>
        <v>0</v>
      </c>
      <c r="BL65" s="32">
        <f ca="1">($J65*EXP(BL$5*($N65+0.5*($O65)^2))*_xlfn.NORM.DIST((LN(($L65*EXP($K65/100*BL$5)))-LN($J65)-$N65*BL$5)/($O65*SQRT(BL$5))-$O65*SQRT(BL$5),0,1,TRUE)+$L65*EXP($K65/100*BL$5)*(1-_xlfn.NORM.DIST((LN(($L65*EXP($K65/100*BL$5)))-LN($J65)-$N65*BL$5)/($O65*SQRT(BL$5)),0,1,TRUE)))*EXP(-$F$1*BL$5)*INDEX('3)tpx females'!EV$57:EV$107,MATCH($Q65,'3)tpx females'!$DE$57:$DE$107,0))</f>
        <v>0</v>
      </c>
      <c r="BM65" s="32">
        <f ca="1">($J65*EXP(BM$5*($N65+0.5*($O65)^2))*_xlfn.NORM.DIST((LN(($L65*EXP($K65/100*BM$5)))-LN($J65)-$N65*BM$5)/($O65*SQRT(BM$5))-$O65*SQRT(BM$5),0,1,TRUE)+$L65*EXP($K65/100*BM$5)*(1-_xlfn.NORM.DIST((LN(($L65*EXP($K65/100*BM$5)))-LN($J65)-$N65*BM$5)/($O65*SQRT(BM$5)),0,1,TRUE)))*EXP(-$F$1*BM$5)*INDEX('3)tpx females'!EW$57:EW$107,MATCH($Q65,'3)tpx females'!$DE$57:$DE$107,0))</f>
        <v>0</v>
      </c>
      <c r="BN65" s="32">
        <f ca="1">($J65*EXP(BN$5*($N65+0.5*($O65)^2))*_xlfn.NORM.DIST((LN(($L65*EXP($K65/100*BN$5)))-LN($J65)-$N65*BN$5)/($O65*SQRT(BN$5))-$O65*SQRT(BN$5),0,1,TRUE)+$L65*EXP($K65/100*BN$5)*(1-_xlfn.NORM.DIST((LN(($L65*EXP($K65/100*BN$5)))-LN($J65)-$N65*BN$5)/($O65*SQRT(BN$5)),0,1,TRUE)))*EXP(-$F$1*BN$5)*INDEX('3)tpx females'!EX$57:EX$107,MATCH($Q65,'3)tpx females'!$DE$57:$DE$107,0))</f>
        <v>0</v>
      </c>
      <c r="BO65" s="32">
        <f ca="1">($J65*EXP(BO$5*($N65+0.5*($O65)^2))*_xlfn.NORM.DIST((LN(($L65*EXP($K65/100*BO$5)))-LN($J65)-$N65*BO$5)/($O65*SQRT(BO$5))-$O65*SQRT(BO$5),0,1,TRUE)+$L65*EXP($K65/100*BO$5)*(1-_xlfn.NORM.DIST((LN(($L65*EXP($K65/100*BO$5)))-LN($J65)-$N65*BO$5)/($O65*SQRT(BO$5)),0,1,TRUE)))*EXP(-$F$1*BO$5)*INDEX('3)tpx females'!EY$57:EY$107,MATCH($Q65,'3)tpx females'!$DE$57:$DE$107,0))</f>
        <v>0</v>
      </c>
      <c r="BP65" s="32">
        <f ca="1">($J65*EXP(BP$5*($N65+0.5*($O65)^2))*_xlfn.NORM.DIST((LN(($L65*EXP($K65/100*BP$5)))-LN($J65)-$N65*BP$5)/($O65*SQRT(BP$5))-$O65*SQRT(BP$5),0,1,TRUE)+$L65*EXP($K65/100*BP$5)*(1-_xlfn.NORM.DIST((LN(($L65*EXP($K65/100*BP$5)))-LN($J65)-$N65*BP$5)/($O65*SQRT(BP$5)),0,1,TRUE)))*EXP(-$F$1*BP$5)*INDEX('3)tpx females'!EZ$57:EZ$107,MATCH($Q65,'3)tpx females'!$DE$57:$DE$107,0))</f>
        <v>0</v>
      </c>
      <c r="BQ65" s="32">
        <f ca="1">($J65*EXP(BQ$5*($N65+0.5*($O65)^2))*_xlfn.NORM.DIST((LN(($L65*EXP($K65/100*BQ$5)))-LN($J65)-$N65*BQ$5)/($O65*SQRT(BQ$5))-$O65*SQRT(BQ$5),0,1,TRUE)+$L65*EXP($K65/100*BQ$5)*(1-_xlfn.NORM.DIST((LN(($L65*EXP($K65/100*BQ$5)))-LN($J65)-$N65*BQ$5)/($O65*SQRT(BQ$5)),0,1,TRUE)))*EXP(-$F$1*BQ$5)*INDEX('3)tpx females'!FA$57:FA$107,MATCH($Q65,'3)tpx females'!$DE$57:$DE$107,0))</f>
        <v>0</v>
      </c>
      <c r="BR65" s="32">
        <f ca="1">($J65*EXP(BR$5*($N65+0.5*($O65)^2))*_xlfn.NORM.DIST((LN(($L65*EXP($K65/100*BR$5)))-LN($J65)-$N65*BR$5)/($O65*SQRT(BR$5))-$O65*SQRT(BR$5),0,1,TRUE)+$L65*EXP($K65/100*BR$5)*(1-_xlfn.NORM.DIST((LN(($L65*EXP($K65/100*BR$5)))-LN($J65)-$N65*BR$5)/($O65*SQRT(BR$5)),0,1,TRUE)))*EXP(-$F$1*BR$5)*INDEX('3)tpx females'!FB$57:FB$107,MATCH($Q65,'3)tpx females'!$DE$57:$DE$107,0))</f>
        <v>0</v>
      </c>
      <c r="BS65" s="32">
        <f ca="1">($J65*EXP(BS$5*($N65+0.5*($O65)^2))*_xlfn.NORM.DIST((LN(($L65*EXP($K65/100*BS$5)))-LN($J65)-$N65*BS$5)/($O65*SQRT(BS$5))-$O65*SQRT(BS$5),0,1,TRUE)+$L65*EXP($K65/100*BS$5)*(1-_xlfn.NORM.DIST((LN(($L65*EXP($K65/100*BS$5)))-LN($J65)-$N65*BS$5)/($O65*SQRT(BS$5)),0,1,TRUE)))*EXP(-$F$1*BS$5)*INDEX('3)tpx females'!FC$57:FC$107,MATCH($Q65,'3)tpx females'!$DE$57:$DE$107,0))</f>
        <v>0</v>
      </c>
      <c r="BT65" s="32">
        <f ca="1">($J65*EXP(BT$5*($N65+0.5*($O65)^2))*_xlfn.NORM.DIST((LN(($L65*EXP($K65/100*BT$5)))-LN($J65)-$N65*BT$5)/($O65*SQRT(BT$5))-$O65*SQRT(BT$5),0,1,TRUE)+$L65*EXP($K65/100*BT$5)*(1-_xlfn.NORM.DIST((LN(($L65*EXP($K65/100*BT$5)))-LN($J65)-$N65*BT$5)/($O65*SQRT(BT$5)),0,1,TRUE)))*EXP(-$F$1*BT$5)*INDEX('3)tpx females'!FD$57:FD$107,MATCH($Q65,'3)tpx females'!$DE$57:$DE$107,0))</f>
        <v>0</v>
      </c>
    </row>
    <row r="66" spans="2:72" x14ac:dyDescent="0.25">
      <c r="B66" s="32" t="s">
        <v>16</v>
      </c>
      <c r="C66" s="32" t="s">
        <v>12</v>
      </c>
      <c r="D66" s="49">
        <v>12229</v>
      </c>
      <c r="E66" s="32" t="s">
        <v>19</v>
      </c>
      <c r="F66" s="32" t="s">
        <v>14</v>
      </c>
      <c r="G66" s="49">
        <v>11653</v>
      </c>
      <c r="H66" s="32" t="s">
        <v>13</v>
      </c>
      <c r="I66" s="32" t="s">
        <v>24</v>
      </c>
      <c r="J66" s="32">
        <v>295075</v>
      </c>
      <c r="K66" s="32">
        <v>7.3000000000000007</v>
      </c>
      <c r="L66" s="32">
        <f>'3) 2016 cases'!M66*EXP('3) 2016 cases'!L66/100)</f>
        <v>98627.278546487665</v>
      </c>
      <c r="M66" s="32"/>
      <c r="N66" s="32">
        <f>INDEX('2b)Working'!$I$61:$P$61,MATCH($I66,'2b)Working'!$I$60:$P$60,0))</f>
        <v>7.2302392103851601E-2</v>
      </c>
      <c r="O66" s="32">
        <f>INDEX('2b)Working'!$I$62:$P$62,MATCH($I66,'2b)Working'!$I$60:$P$60,0))</f>
        <v>5.5424966377019061E-2</v>
      </c>
      <c r="P66" s="32"/>
      <c r="Q66" s="32">
        <f t="shared" si="3"/>
        <v>84</v>
      </c>
      <c r="U66" s="32">
        <f t="shared" ca="1" si="2"/>
        <v>100993.04574103758</v>
      </c>
      <c r="W66" s="32">
        <f ca="1">($J66*EXP(W$5*($N66+0.5*($O66)^2))*_xlfn.NORM.DIST((LN(($L66*EXP($K66/100*W$5)))-LN($J66)-$N66*W$5)/($O66*SQRT(W$5))-$O66*SQRT(W$5),0,1,TRUE)+$L66*EXP($K66/100*W$5)*(1-_xlfn.NORM.DIST((LN(($L66*EXP($K66/100*W$5)))-LN($J66)-$N66*W$5)/($O66*SQRT(W$5)),0,1,TRUE)))*EXP(-$F$1*W$5)*INDEX('3)tpx females'!DG$57:DG$107,MATCH($Q66,'3)tpx females'!$DE$57:$DE$107,0))</f>
        <v>5193.0694447470742</v>
      </c>
      <c r="X66" s="32">
        <f ca="1">($J66*EXP(X$5*($N66+0.5*($O66)^2))*_xlfn.NORM.DIST((LN(($L66*EXP($K66/100*X$5)))-LN($J66)-$N66*X$5)/($O66*SQRT(X$5))-$O66*SQRT(X$5),0,1,TRUE)+$L66*EXP($K66/100*X$5)*(1-_xlfn.NORM.DIST((LN(($L66*EXP($K66/100*X$5)))-LN($J66)-$N66*X$5)/($O66*SQRT(X$5)),0,1,TRUE)))*EXP(-$F$1*X$5)*INDEX('3)tpx females'!DH$57:DH$107,MATCH($Q66,'3)tpx females'!$DE$57:$DE$107,0))</f>
        <v>5744.8768906241612</v>
      </c>
      <c r="Y66" s="32">
        <f ca="1">($J66*EXP(Y$5*($N66+0.5*($O66)^2))*_xlfn.NORM.DIST((LN(($L66*EXP($K66/100*Y$5)))-LN($J66)-$N66*Y$5)/($O66*SQRT(Y$5))-$O66*SQRT(Y$5),0,1,TRUE)+$L66*EXP($K66/100*Y$5)*(1-_xlfn.NORM.DIST((LN(($L66*EXP($K66/100*Y$5)))-LN($J66)-$N66*Y$5)/($O66*SQRT(Y$5)),0,1,TRUE)))*EXP(-$F$1*Y$5)*INDEX('3)tpx females'!DI$57:DI$107,MATCH($Q66,'3)tpx females'!$DE$57:$DE$107,0))</f>
        <v>6365.8072731177972</v>
      </c>
      <c r="Z66" s="32">
        <f ca="1">($J66*EXP(Z$5*($N66+0.5*($O66)^2))*_xlfn.NORM.DIST((LN(($L66*EXP($K66/100*Z$5)))-LN($J66)-$N66*Z$5)/($O66*SQRT(Z$5))-$O66*SQRT(Z$5),0,1,TRUE)+$L66*EXP($K66/100*Z$5)*(1-_xlfn.NORM.DIST((LN(($L66*EXP($K66/100*Z$5)))-LN($J66)-$N66*Z$5)/($O66*SQRT(Z$5)),0,1,TRUE)))*EXP(-$F$1*Z$5)*INDEX('3)tpx females'!DJ$57:DJ$107,MATCH($Q66,'3)tpx females'!$DE$57:$DE$107,0))</f>
        <v>6659.3152009447276</v>
      </c>
      <c r="AA66" s="32">
        <f ca="1">($J66*EXP(AA$5*($N66+0.5*($O66)^2))*_xlfn.NORM.DIST((LN(($L66*EXP($K66/100*AA$5)))-LN($J66)-$N66*AA$5)/($O66*SQRT(AA$5))-$O66*SQRT(AA$5),0,1,TRUE)+$L66*EXP($K66/100*AA$5)*(1-_xlfn.NORM.DIST((LN(($L66*EXP($K66/100*AA$5)))-LN($J66)-$N66*AA$5)/($O66*SQRT(AA$5)),0,1,TRUE)))*EXP(-$F$1*AA$5)*INDEX('3)tpx females'!DK$57:DK$107,MATCH($Q66,'3)tpx females'!$DE$57:$DE$107,0))</f>
        <v>7045.6100094809135</v>
      </c>
      <c r="AB66" s="32">
        <f ca="1">($J66*EXP(AB$5*($N66+0.5*($O66)^2))*_xlfn.NORM.DIST((LN(($L66*EXP($K66/100*AB$5)))-LN($J66)-$N66*AB$5)/($O66*SQRT(AB$5))-$O66*SQRT(AB$5),0,1,TRUE)+$L66*EXP($K66/100*AB$5)*(1-_xlfn.NORM.DIST((LN(($L66*EXP($K66/100*AB$5)))-LN($J66)-$N66*AB$5)/($O66*SQRT(AB$5)),0,1,TRUE)))*EXP(-$F$1*AB$5)*INDEX('3)tpx females'!DL$57:DL$107,MATCH($Q66,'3)tpx females'!$DE$57:$DE$107,0))</f>
        <v>7678.6507127133009</v>
      </c>
      <c r="AC66" s="32">
        <f ca="1">($J66*EXP(AC$5*($N66+0.5*($O66)^2))*_xlfn.NORM.DIST((LN(($L66*EXP($K66/100*AC$5)))-LN($J66)-$N66*AC$5)/($O66*SQRT(AC$5))-$O66*SQRT(AC$5),0,1,TRUE)+$L66*EXP($K66/100*AC$5)*(1-_xlfn.NORM.DIST((LN(($L66*EXP($K66/100*AC$5)))-LN($J66)-$N66*AC$5)/($O66*SQRT(AC$5)),0,1,TRUE)))*EXP(-$F$1*AC$5)*INDEX('3)tpx females'!DM$57:DM$107,MATCH($Q66,'3)tpx females'!$DE$57:$DE$107,0))</f>
        <v>7758.7256003234152</v>
      </c>
      <c r="AD66" s="32">
        <f ca="1">($J66*EXP(AD$5*($N66+0.5*($O66)^2))*_xlfn.NORM.DIST((LN(($L66*EXP($K66/100*AD$5)))-LN($J66)-$N66*AD$5)/($O66*SQRT(AD$5))-$O66*SQRT(AD$5),0,1,TRUE)+$L66*EXP($K66/100*AD$5)*(1-_xlfn.NORM.DIST((LN(($L66*EXP($K66/100*AD$5)))-LN($J66)-$N66*AD$5)/($O66*SQRT(AD$5)),0,1,TRUE)))*EXP(-$F$1*AD$5)*INDEX('3)tpx females'!DN$57:DN$107,MATCH($Q66,'3)tpx females'!$DE$57:$DE$107,0))</f>
        <v>7391.7507838707725</v>
      </c>
      <c r="AE66" s="32">
        <f ca="1">($J66*EXP(AE$5*($N66+0.5*($O66)^2))*_xlfn.NORM.DIST((LN(($L66*EXP($K66/100*AE$5)))-LN($J66)-$N66*AE$5)/($O66*SQRT(AE$5))-$O66*SQRT(AE$5),0,1,TRUE)+$L66*EXP($K66/100*AE$5)*(1-_xlfn.NORM.DIST((LN(($L66*EXP($K66/100*AE$5)))-LN($J66)-$N66*AE$5)/($O66*SQRT(AE$5)),0,1,TRUE)))*EXP(-$F$1*AE$5)*INDEX('3)tpx females'!DO$57:DO$107,MATCH($Q66,'3)tpx females'!$DE$57:$DE$107,0))</f>
        <v>7047.737125867191</v>
      </c>
      <c r="AF66" s="32">
        <f ca="1">($J66*EXP(AF$5*($N66+0.5*($O66)^2))*_xlfn.NORM.DIST((LN(($L66*EXP($K66/100*AF$5)))-LN($J66)-$N66*AF$5)/($O66*SQRT(AF$5))-$O66*SQRT(AF$5),0,1,TRUE)+$L66*EXP($K66/100*AF$5)*(1-_xlfn.NORM.DIST((LN(($L66*EXP($K66/100*AF$5)))-LN($J66)-$N66*AF$5)/($O66*SQRT(AF$5)),0,1,TRUE)))*EXP(-$F$1*AF$5)*INDEX('3)tpx females'!DP$57:DP$107,MATCH($Q66,'3)tpx females'!$DE$57:$DE$107,0))</f>
        <v>6709.303087755773</v>
      </c>
      <c r="AG66" s="32">
        <f ca="1">($J66*EXP(AG$5*($N66+0.5*($O66)^2))*_xlfn.NORM.DIST((LN(($L66*EXP($K66/100*AG$5)))-LN($J66)-$N66*AG$5)/($O66*SQRT(AG$5))-$O66*SQRT(AG$5),0,1,TRUE)+$L66*EXP($K66/100*AG$5)*(1-_xlfn.NORM.DIST((LN(($L66*EXP($K66/100*AG$5)))-LN($J66)-$N66*AG$5)/($O66*SQRT(AG$5)),0,1,TRUE)))*EXP(-$F$1*AG$5)*INDEX('3)tpx females'!DQ$57:DQ$107,MATCH($Q66,'3)tpx females'!$DE$57:$DE$107,0))</f>
        <v>6455.2796002906935</v>
      </c>
      <c r="AH66" s="32">
        <f ca="1">($J66*EXP(AH$5*($N66+0.5*($O66)^2))*_xlfn.NORM.DIST((LN(($L66*EXP($K66/100*AH$5)))-LN($J66)-$N66*AH$5)/($O66*SQRT(AH$5))-$O66*SQRT(AH$5),0,1,TRUE)+$L66*EXP($K66/100*AH$5)*(1-_xlfn.NORM.DIST((LN(($L66*EXP($K66/100*AH$5)))-LN($J66)-$N66*AH$5)/($O66*SQRT(AH$5)),0,1,TRUE)))*EXP(-$F$1*AH$5)*INDEX('3)tpx females'!DR$57:DR$107,MATCH($Q66,'3)tpx females'!$DE$57:$DE$107,0))</f>
        <v>5723.9963804784138</v>
      </c>
      <c r="AI66" s="32">
        <f ca="1">($J66*EXP(AI$5*($N66+0.5*($O66)^2))*_xlfn.NORM.DIST((LN(($L66*EXP($K66/100*AI$5)))-LN($J66)-$N66*AI$5)/($O66*SQRT(AI$5))-$O66*SQRT(AI$5),0,1,TRUE)+$L66*EXP($K66/100*AI$5)*(1-_xlfn.NORM.DIST((LN(($L66*EXP($K66/100*AI$5)))-LN($J66)-$N66*AI$5)/($O66*SQRT(AI$5)),0,1,TRUE)))*EXP(-$F$1*AI$5)*INDEX('3)tpx females'!DS$57:DS$107,MATCH($Q66,'3)tpx females'!$DE$57:$DE$107,0))</f>
        <v>5008.7776241666634</v>
      </c>
      <c r="AJ66" s="32">
        <f ca="1">($J66*EXP(AJ$5*($N66+0.5*($O66)^2))*_xlfn.NORM.DIST((LN(($L66*EXP($K66/100*AJ$5)))-LN($J66)-$N66*AJ$5)/($O66*SQRT(AJ$5))-$O66*SQRT(AJ$5),0,1,TRUE)+$L66*EXP($K66/100*AJ$5)*(1-_xlfn.NORM.DIST((LN(($L66*EXP($K66/100*AJ$5)))-LN($J66)-$N66*AJ$5)/($O66*SQRT(AJ$5)),0,1,TRUE)))*EXP(-$F$1*AJ$5)*INDEX('3)tpx females'!DT$57:DT$107,MATCH($Q66,'3)tpx females'!$DE$57:$DE$107,0))</f>
        <v>4230.3345647864735</v>
      </c>
      <c r="AK66" s="32">
        <f ca="1">($J66*EXP(AK$5*($N66+0.5*($O66)^2))*_xlfn.NORM.DIST((LN(($L66*EXP($K66/100*AK$5)))-LN($J66)-$N66*AK$5)/($O66*SQRT(AK$5))-$O66*SQRT(AK$5),0,1,TRUE)+$L66*EXP($K66/100*AK$5)*(1-_xlfn.NORM.DIST((LN(($L66*EXP($K66/100*AK$5)))-LN($J66)-$N66*AK$5)/($O66*SQRT(AK$5)),0,1,TRUE)))*EXP(-$F$1*AK$5)*INDEX('3)tpx females'!DU$57:DU$107,MATCH($Q66,'3)tpx females'!$DE$57:$DE$107,0))</f>
        <v>3433.5170695221404</v>
      </c>
      <c r="AL66" s="32">
        <f ca="1">($J66*EXP(AL$5*($N66+0.5*($O66)^2))*_xlfn.NORM.DIST((LN(($L66*EXP($K66/100*AL$5)))-LN($J66)-$N66*AL$5)/($O66*SQRT(AL$5))-$O66*SQRT(AL$5),0,1,TRUE)+$L66*EXP($K66/100*AL$5)*(1-_xlfn.NORM.DIST((LN(($L66*EXP($K66/100*AL$5)))-LN($J66)-$N66*AL$5)/($O66*SQRT(AL$5)),0,1,TRUE)))*EXP(-$F$1*AL$5)*INDEX('3)tpx females'!DV$57:DV$107,MATCH($Q66,'3)tpx females'!$DE$57:$DE$107,0))</f>
        <v>2674.2354496866969</v>
      </c>
      <c r="AM66" s="32">
        <f ca="1">($J66*EXP(AM$5*($N66+0.5*($O66)^2))*_xlfn.NORM.DIST((LN(($L66*EXP($K66/100*AM$5)))-LN($J66)-$N66*AM$5)/($O66*SQRT(AM$5))-$O66*SQRT(AM$5),0,1,TRUE)+$L66*EXP($K66/100*AM$5)*(1-_xlfn.NORM.DIST((LN(($L66*EXP($K66/100*AM$5)))-LN($J66)-$N66*AM$5)/($O66*SQRT(AM$5)),0,1,TRUE)))*EXP(-$F$1*AM$5)*INDEX('3)tpx females'!DW$57:DW$107,MATCH($Q66,'3)tpx females'!$DE$57:$DE$107,0))</f>
        <v>1999.8623679406146</v>
      </c>
      <c r="AN66" s="32">
        <f ca="1">($J66*EXP(AN$5*($N66+0.5*($O66)^2))*_xlfn.NORM.DIST((LN(($L66*EXP($K66/100*AN$5)))-LN($J66)-$N66*AN$5)/($O66*SQRT(AN$5))-$O66*SQRT(AN$5),0,1,TRUE)+$L66*EXP($K66/100*AN$5)*(1-_xlfn.NORM.DIST((LN(($L66*EXP($K66/100*AN$5)))-LN($J66)-$N66*AN$5)/($O66*SQRT(AN$5)),0,1,TRUE)))*EXP(-$F$1*AN$5)*INDEX('3)tpx females'!DX$57:DX$107,MATCH($Q66,'3)tpx females'!$DE$57:$DE$107,0))</f>
        <v>1424.9670179392945</v>
      </c>
      <c r="AO66" s="32">
        <f ca="1">($J66*EXP(AO$5*($N66+0.5*($O66)^2))*_xlfn.NORM.DIST((LN(($L66*EXP($K66/100*AO$5)))-LN($J66)-$N66*AO$5)/($O66*SQRT(AO$5))-$O66*SQRT(AO$5),0,1,TRUE)+$L66*EXP($K66/100*AO$5)*(1-_xlfn.NORM.DIST((LN(($L66*EXP($K66/100*AO$5)))-LN($J66)-$N66*AO$5)/($O66*SQRT(AO$5)),0,1,TRUE)))*EXP(-$F$1*AO$5)*INDEX('3)tpx females'!DY$57:DY$107,MATCH($Q66,'3)tpx females'!$DE$57:$DE$107,0))</f>
        <v>966.37193434689721</v>
      </c>
      <c r="AP66" s="32">
        <f ca="1">($J66*EXP(AP$5*($N66+0.5*($O66)^2))*_xlfn.NORM.DIST((LN(($L66*EXP($K66/100*AP$5)))-LN($J66)-$N66*AP$5)/($O66*SQRT(AP$5))-$O66*SQRT(AP$5),0,1,TRUE)+$L66*EXP($K66/100*AP$5)*(1-_xlfn.NORM.DIST((LN(($L66*EXP($K66/100*AP$5)))-LN($J66)-$N66*AP$5)/($O66*SQRT(AP$5)),0,1,TRUE)))*EXP(-$F$1*AP$5)*INDEX('3)tpx females'!DZ$57:DZ$107,MATCH($Q66,'3)tpx females'!$DE$57:$DE$107,0))</f>
        <v>625.37419385403393</v>
      </c>
      <c r="AQ66" s="32">
        <f ca="1">($J66*EXP(AQ$5*($N66+0.5*($O66)^2))*_xlfn.NORM.DIST((LN(($L66*EXP($K66/100*AQ$5)))-LN($J66)-$N66*AQ$5)/($O66*SQRT(AQ$5))-$O66*SQRT(AQ$5),0,1,TRUE)+$L66*EXP($K66/100*AQ$5)*(1-_xlfn.NORM.DIST((LN(($L66*EXP($K66/100*AQ$5)))-LN($J66)-$N66*AQ$5)/($O66*SQRT(AQ$5)),0,1,TRUE)))*EXP(-$F$1*AQ$5)*INDEX('3)tpx females'!EA$57:EA$107,MATCH($Q66,'3)tpx females'!$DE$57:$DE$107,0))</f>
        <v>385.07258784025356</v>
      </c>
      <c r="AR66" s="32">
        <f ca="1">($J66*EXP(AR$5*($N66+0.5*($O66)^2))*_xlfn.NORM.DIST((LN(($L66*EXP($K66/100*AR$5)))-LN($J66)-$N66*AR$5)/($O66*SQRT(AR$5))-$O66*SQRT(AR$5),0,1,TRUE)+$L66*EXP($K66/100*AR$5)*(1-_xlfn.NORM.DIST((LN(($L66*EXP($K66/100*AR$5)))-LN($J66)-$N66*AR$5)/($O66*SQRT(AR$5)),0,1,TRUE)))*EXP(-$F$1*AR$5)*INDEX('3)tpx females'!EB$57:EB$107,MATCH($Q66,'3)tpx females'!$DE$57:$DE$107,0))</f>
        <v>226.1656399180421</v>
      </c>
      <c r="AS66" s="32">
        <f ca="1">($J66*EXP(AS$5*($N66+0.5*($O66)^2))*_xlfn.NORM.DIST((LN(($L66*EXP($K66/100*AS$5)))-LN($J66)-$N66*AS$5)/($O66*SQRT(AS$5))-$O66*SQRT(AS$5),0,1,TRUE)+$L66*EXP($K66/100*AS$5)*(1-_xlfn.NORM.DIST((LN(($L66*EXP($K66/100*AS$5)))-LN($J66)-$N66*AS$5)/($O66*SQRT(AS$5)),0,1,TRUE)))*EXP(-$F$1*AS$5)*INDEX('3)tpx females'!EC$57:EC$107,MATCH($Q66,'3)tpx females'!$DE$57:$DE$107,0))</f>
        <v>122.84073696264817</v>
      </c>
      <c r="AT66" s="32">
        <f ca="1">($J66*EXP(AT$5*($N66+0.5*($O66)^2))*_xlfn.NORM.DIST((LN(($L66*EXP($K66/100*AT$5)))-LN($J66)-$N66*AT$5)/($O66*SQRT(AT$5))-$O66*SQRT(AT$5),0,1,TRUE)+$L66*EXP($K66/100*AT$5)*(1-_xlfn.NORM.DIST((LN(($L66*EXP($K66/100*AT$5)))-LN($J66)-$N66*AT$5)/($O66*SQRT(AT$5)),0,1,TRUE)))*EXP(-$F$1*AT$5)*INDEX('3)tpx females'!ED$57:ED$107,MATCH($Q66,'3)tpx females'!$DE$57:$DE$107,0))</f>
        <v>67.283929529605231</v>
      </c>
      <c r="AU66" s="32">
        <f ca="1">($J66*EXP(AU$5*($N66+0.5*($O66)^2))*_xlfn.NORM.DIST((LN(($L66*EXP($K66/100*AU$5)))-LN($J66)-$N66*AU$5)/($O66*SQRT(AU$5))-$O66*SQRT(AU$5),0,1,TRUE)+$L66*EXP($K66/100*AU$5)*(1-_xlfn.NORM.DIST((LN(($L66*EXP($K66/100*AU$5)))-LN($J66)-$N66*AU$5)/($O66*SQRT(AU$5)),0,1,TRUE)))*EXP(-$F$1*AU$5)*INDEX('3)tpx females'!EE$57:EE$107,MATCH($Q66,'3)tpx females'!$DE$57:$DE$107,0))</f>
        <v>37.300649825368062</v>
      </c>
      <c r="AV66" s="32">
        <f ca="1">($J66*EXP(AV$5*($N66+0.5*($O66)^2))*_xlfn.NORM.DIST((LN(($L66*EXP($K66/100*AV$5)))-LN($J66)-$N66*AV$5)/($O66*SQRT(AV$5))-$O66*SQRT(AV$5),0,1,TRUE)+$L66*EXP($K66/100*AV$5)*(1-_xlfn.NORM.DIST((LN(($L66*EXP($K66/100*AV$5)))-LN($J66)-$N66*AV$5)/($O66*SQRT(AV$5)),0,1,TRUE)))*EXP(-$F$1*AV$5)*INDEX('3)tpx females'!EF$57:EF$107,MATCH($Q66,'3)tpx females'!$DE$57:$DE$107,0))</f>
        <v>16.819864504607345</v>
      </c>
      <c r="AW66" s="32">
        <f ca="1">($J66*EXP(AW$5*($N66+0.5*($O66)^2))*_xlfn.NORM.DIST((LN(($L66*EXP($K66/100*AW$5)))-LN($J66)-$N66*AW$5)/($O66*SQRT(AW$5))-$O66*SQRT(AW$5),0,1,TRUE)+$L66*EXP($K66/100*AW$5)*(1-_xlfn.NORM.DIST((LN(($L66*EXP($K66/100*AW$5)))-LN($J66)-$N66*AW$5)/($O66*SQRT(AW$5)),0,1,TRUE)))*EXP(-$F$1*AW$5)*INDEX('3)tpx females'!EG$57:EG$107,MATCH($Q66,'3)tpx females'!$DE$57:$DE$107,0))</f>
        <v>0</v>
      </c>
      <c r="AX66" s="32">
        <f ca="1">($J66*EXP(AX$5*($N66+0.5*($O66)^2))*_xlfn.NORM.DIST((LN(($L66*EXP($K66/100*AX$5)))-LN($J66)-$N66*AX$5)/($O66*SQRT(AX$5))-$O66*SQRT(AX$5),0,1,TRUE)+$L66*EXP($K66/100*AX$5)*(1-_xlfn.NORM.DIST((LN(($L66*EXP($K66/100*AX$5)))-LN($J66)-$N66*AX$5)/($O66*SQRT(AX$5)),0,1,TRUE)))*EXP(-$F$1*AX$5)*INDEX('3)tpx females'!EH$57:EH$107,MATCH($Q66,'3)tpx females'!$DE$57:$DE$107,0))</f>
        <v>0</v>
      </c>
      <c r="AY66" s="32">
        <f ca="1">($J66*EXP(AY$5*($N66+0.5*($O66)^2))*_xlfn.NORM.DIST((LN(($L66*EXP($K66/100*AY$5)))-LN($J66)-$N66*AY$5)/($O66*SQRT(AY$5))-$O66*SQRT(AY$5),0,1,TRUE)+$L66*EXP($K66/100*AY$5)*(1-_xlfn.NORM.DIST((LN(($L66*EXP($K66/100*AY$5)))-LN($J66)-$N66*AY$5)/($O66*SQRT(AY$5)),0,1,TRUE)))*EXP(-$F$1*AY$5)*INDEX('3)tpx females'!EI$57:EI$107,MATCH($Q66,'3)tpx females'!$DE$57:$DE$107,0))</f>
        <v>0</v>
      </c>
      <c r="AZ66" s="32">
        <f ca="1">($J66*EXP(AZ$5*($N66+0.5*($O66)^2))*_xlfn.NORM.DIST((LN(($L66*EXP($K66/100*AZ$5)))-LN($J66)-$N66*AZ$5)/($O66*SQRT(AZ$5))-$O66*SQRT(AZ$5),0,1,TRUE)+$L66*EXP($K66/100*AZ$5)*(1-_xlfn.NORM.DIST((LN(($L66*EXP($K66/100*AZ$5)))-LN($J66)-$N66*AZ$5)/($O66*SQRT(AZ$5)),0,1,TRUE)))*EXP(-$F$1*AZ$5)*INDEX('3)tpx females'!EJ$57:EJ$107,MATCH($Q66,'3)tpx females'!$DE$57:$DE$107,0))</f>
        <v>0</v>
      </c>
      <c r="BA66" s="32">
        <f ca="1">($J66*EXP(BA$5*($N66+0.5*($O66)^2))*_xlfn.NORM.DIST((LN(($L66*EXP($K66/100*BA$5)))-LN($J66)-$N66*BA$5)/($O66*SQRT(BA$5))-$O66*SQRT(BA$5),0,1,TRUE)+$L66*EXP($K66/100*BA$5)*(1-_xlfn.NORM.DIST((LN(($L66*EXP($K66/100*BA$5)))-LN($J66)-$N66*BA$5)/($O66*SQRT(BA$5)),0,1,TRUE)))*EXP(-$F$1*BA$5)*INDEX('3)tpx females'!EK$57:EK$107,MATCH($Q66,'3)tpx females'!$DE$57:$DE$107,0))</f>
        <v>0</v>
      </c>
      <c r="BB66" s="32">
        <f ca="1">($J66*EXP(BB$5*($N66+0.5*($O66)^2))*_xlfn.NORM.DIST((LN(($L66*EXP($K66/100*BB$5)))-LN($J66)-$N66*BB$5)/($O66*SQRT(BB$5))-$O66*SQRT(BB$5),0,1,TRUE)+$L66*EXP($K66/100*BB$5)*(1-_xlfn.NORM.DIST((LN(($L66*EXP($K66/100*BB$5)))-LN($J66)-$N66*BB$5)/($O66*SQRT(BB$5)),0,1,TRUE)))*EXP(-$F$1*BB$5)*INDEX('3)tpx females'!EL$57:EL$107,MATCH($Q66,'3)tpx females'!$DE$57:$DE$107,0))</f>
        <v>0</v>
      </c>
      <c r="BC66" s="32">
        <f ca="1">($J66*EXP(BC$5*($N66+0.5*($O66)^2))*_xlfn.NORM.DIST((LN(($L66*EXP($K66/100*BC$5)))-LN($J66)-$N66*BC$5)/($O66*SQRT(BC$5))-$O66*SQRT(BC$5),0,1,TRUE)+$L66*EXP($K66/100*BC$5)*(1-_xlfn.NORM.DIST((LN(($L66*EXP($K66/100*BC$5)))-LN($J66)-$N66*BC$5)/($O66*SQRT(BC$5)),0,1,TRUE)))*EXP(-$F$1*BC$5)*INDEX('3)tpx females'!EM$57:EM$107,MATCH($Q66,'3)tpx females'!$DE$57:$DE$107,0))</f>
        <v>0</v>
      </c>
      <c r="BD66" s="32">
        <f ca="1">($J66*EXP(BD$5*($N66+0.5*($O66)^2))*_xlfn.NORM.DIST((LN(($L66*EXP($K66/100*BD$5)))-LN($J66)-$N66*BD$5)/($O66*SQRT(BD$5))-$O66*SQRT(BD$5),0,1,TRUE)+$L66*EXP($K66/100*BD$5)*(1-_xlfn.NORM.DIST((LN(($L66*EXP($K66/100*BD$5)))-LN($J66)-$N66*BD$5)/($O66*SQRT(BD$5)),0,1,TRUE)))*EXP(-$F$1*BD$5)*INDEX('3)tpx females'!EN$57:EN$107,MATCH($Q66,'3)tpx females'!$DE$57:$DE$107,0))</f>
        <v>0</v>
      </c>
      <c r="BE66" s="32">
        <f ca="1">($J66*EXP(BE$5*($N66+0.5*($O66)^2))*_xlfn.NORM.DIST((LN(($L66*EXP($K66/100*BE$5)))-LN($J66)-$N66*BE$5)/($O66*SQRT(BE$5))-$O66*SQRT(BE$5),0,1,TRUE)+$L66*EXP($K66/100*BE$5)*(1-_xlfn.NORM.DIST((LN(($L66*EXP($K66/100*BE$5)))-LN($J66)-$N66*BE$5)/($O66*SQRT(BE$5)),0,1,TRUE)))*EXP(-$F$1*BE$5)*INDEX('3)tpx females'!EO$57:EO$107,MATCH($Q66,'3)tpx females'!$DE$57:$DE$107,0))</f>
        <v>0</v>
      </c>
      <c r="BF66" s="32">
        <f ca="1">($J66*EXP(BF$5*($N66+0.5*($O66)^2))*_xlfn.NORM.DIST((LN(($L66*EXP($K66/100*BF$5)))-LN($J66)-$N66*BF$5)/($O66*SQRT(BF$5))-$O66*SQRT(BF$5),0,1,TRUE)+$L66*EXP($K66/100*BF$5)*(1-_xlfn.NORM.DIST((LN(($L66*EXP($K66/100*BF$5)))-LN($J66)-$N66*BF$5)/($O66*SQRT(BF$5)),0,1,TRUE)))*EXP(-$F$1*BF$5)*INDEX('3)tpx females'!EP$57:EP$107,MATCH($Q66,'3)tpx females'!$DE$57:$DE$107,0))</f>
        <v>0</v>
      </c>
      <c r="BG66" s="32">
        <f ca="1">($J66*EXP(BG$5*($N66+0.5*($O66)^2))*_xlfn.NORM.DIST((LN(($L66*EXP($K66/100*BG$5)))-LN($J66)-$N66*BG$5)/($O66*SQRT(BG$5))-$O66*SQRT(BG$5),0,1,TRUE)+$L66*EXP($K66/100*BG$5)*(1-_xlfn.NORM.DIST((LN(($L66*EXP($K66/100*BG$5)))-LN($J66)-$N66*BG$5)/($O66*SQRT(BG$5)),0,1,TRUE)))*EXP(-$F$1*BG$5)*INDEX('3)tpx females'!EQ$57:EQ$107,MATCH($Q66,'3)tpx females'!$DE$57:$DE$107,0))</f>
        <v>0</v>
      </c>
      <c r="BH66" s="32">
        <f ca="1">($J66*EXP(BH$5*($N66+0.5*($O66)^2))*_xlfn.NORM.DIST((LN(($L66*EXP($K66/100*BH$5)))-LN($J66)-$N66*BH$5)/($O66*SQRT(BH$5))-$O66*SQRT(BH$5),0,1,TRUE)+$L66*EXP($K66/100*BH$5)*(1-_xlfn.NORM.DIST((LN(($L66*EXP($K66/100*BH$5)))-LN($J66)-$N66*BH$5)/($O66*SQRT(BH$5)),0,1,TRUE)))*EXP(-$F$1*BH$5)*INDEX('3)tpx females'!ER$57:ER$107,MATCH($Q66,'3)tpx females'!$DE$57:$DE$107,0))</f>
        <v>0</v>
      </c>
      <c r="BI66" s="32">
        <f ca="1">($J66*EXP(BI$5*($N66+0.5*($O66)^2))*_xlfn.NORM.DIST((LN(($L66*EXP($K66/100*BI$5)))-LN($J66)-$N66*BI$5)/($O66*SQRT(BI$5))-$O66*SQRT(BI$5),0,1,TRUE)+$L66*EXP($K66/100*BI$5)*(1-_xlfn.NORM.DIST((LN(($L66*EXP($K66/100*BI$5)))-LN($J66)-$N66*BI$5)/($O66*SQRT(BI$5)),0,1,TRUE)))*EXP(-$F$1*BI$5)*INDEX('3)tpx females'!ES$57:ES$107,MATCH($Q66,'3)tpx females'!$DE$57:$DE$107,0))</f>
        <v>0</v>
      </c>
      <c r="BJ66" s="32">
        <f ca="1">($J66*EXP(BJ$5*($N66+0.5*($O66)^2))*_xlfn.NORM.DIST((LN(($L66*EXP($K66/100*BJ$5)))-LN($J66)-$N66*BJ$5)/($O66*SQRT(BJ$5))-$O66*SQRT(BJ$5),0,1,TRUE)+$L66*EXP($K66/100*BJ$5)*(1-_xlfn.NORM.DIST((LN(($L66*EXP($K66/100*BJ$5)))-LN($J66)-$N66*BJ$5)/($O66*SQRT(BJ$5)),0,1,TRUE)))*EXP(-$F$1*BJ$5)*INDEX('3)tpx females'!ET$57:ET$107,MATCH($Q66,'3)tpx females'!$DE$57:$DE$107,0))</f>
        <v>0</v>
      </c>
      <c r="BK66" s="32">
        <f ca="1">($J66*EXP(BK$5*($N66+0.5*($O66)^2))*_xlfn.NORM.DIST((LN(($L66*EXP($K66/100*BK$5)))-LN($J66)-$N66*BK$5)/($O66*SQRT(BK$5))-$O66*SQRT(BK$5),0,1,TRUE)+$L66*EXP($K66/100*BK$5)*(1-_xlfn.NORM.DIST((LN(($L66*EXP($K66/100*BK$5)))-LN($J66)-$N66*BK$5)/($O66*SQRT(BK$5)),0,1,TRUE)))*EXP(-$F$1*BK$5)*INDEX('3)tpx females'!EU$57:EU$107,MATCH($Q66,'3)tpx females'!$DE$57:$DE$107,0))</f>
        <v>0</v>
      </c>
      <c r="BL66" s="32">
        <f ca="1">($J66*EXP(BL$5*($N66+0.5*($O66)^2))*_xlfn.NORM.DIST((LN(($L66*EXP($K66/100*BL$5)))-LN($J66)-$N66*BL$5)/($O66*SQRT(BL$5))-$O66*SQRT(BL$5),0,1,TRUE)+$L66*EXP($K66/100*BL$5)*(1-_xlfn.NORM.DIST((LN(($L66*EXP($K66/100*BL$5)))-LN($J66)-$N66*BL$5)/($O66*SQRT(BL$5)),0,1,TRUE)))*EXP(-$F$1*BL$5)*INDEX('3)tpx females'!EV$57:EV$107,MATCH($Q66,'3)tpx females'!$DE$57:$DE$107,0))</f>
        <v>0</v>
      </c>
      <c r="BM66" s="32">
        <f ca="1">($J66*EXP(BM$5*($N66+0.5*($O66)^2))*_xlfn.NORM.DIST((LN(($L66*EXP($K66/100*BM$5)))-LN($J66)-$N66*BM$5)/($O66*SQRT(BM$5))-$O66*SQRT(BM$5),0,1,TRUE)+$L66*EXP($K66/100*BM$5)*(1-_xlfn.NORM.DIST((LN(($L66*EXP($K66/100*BM$5)))-LN($J66)-$N66*BM$5)/($O66*SQRT(BM$5)),0,1,TRUE)))*EXP(-$F$1*BM$5)*INDEX('3)tpx females'!EW$57:EW$107,MATCH($Q66,'3)tpx females'!$DE$57:$DE$107,0))</f>
        <v>0</v>
      </c>
      <c r="BN66" s="32">
        <f ca="1">($J66*EXP(BN$5*($N66+0.5*($O66)^2))*_xlfn.NORM.DIST((LN(($L66*EXP($K66/100*BN$5)))-LN($J66)-$N66*BN$5)/($O66*SQRT(BN$5))-$O66*SQRT(BN$5),0,1,TRUE)+$L66*EXP($K66/100*BN$5)*(1-_xlfn.NORM.DIST((LN(($L66*EXP($K66/100*BN$5)))-LN($J66)-$N66*BN$5)/($O66*SQRT(BN$5)),0,1,TRUE)))*EXP(-$F$1*BN$5)*INDEX('3)tpx females'!EX$57:EX$107,MATCH($Q66,'3)tpx females'!$DE$57:$DE$107,0))</f>
        <v>0</v>
      </c>
      <c r="BO66" s="32">
        <f ca="1">($J66*EXP(BO$5*($N66+0.5*($O66)^2))*_xlfn.NORM.DIST((LN(($L66*EXP($K66/100*BO$5)))-LN($J66)-$N66*BO$5)/($O66*SQRT(BO$5))-$O66*SQRT(BO$5),0,1,TRUE)+$L66*EXP($K66/100*BO$5)*(1-_xlfn.NORM.DIST((LN(($L66*EXP($K66/100*BO$5)))-LN($J66)-$N66*BO$5)/($O66*SQRT(BO$5)),0,1,TRUE)))*EXP(-$F$1*BO$5)*INDEX('3)tpx females'!EY$57:EY$107,MATCH($Q66,'3)tpx females'!$DE$57:$DE$107,0))</f>
        <v>0</v>
      </c>
      <c r="BP66" s="32">
        <f ca="1">($J66*EXP(BP$5*($N66+0.5*($O66)^2))*_xlfn.NORM.DIST((LN(($L66*EXP($K66/100*BP$5)))-LN($J66)-$N66*BP$5)/($O66*SQRT(BP$5))-$O66*SQRT(BP$5),0,1,TRUE)+$L66*EXP($K66/100*BP$5)*(1-_xlfn.NORM.DIST((LN(($L66*EXP($K66/100*BP$5)))-LN($J66)-$N66*BP$5)/($O66*SQRT(BP$5)),0,1,TRUE)))*EXP(-$F$1*BP$5)*INDEX('3)tpx females'!EZ$57:EZ$107,MATCH($Q66,'3)tpx females'!$DE$57:$DE$107,0))</f>
        <v>0</v>
      </c>
      <c r="BQ66" s="32">
        <f ca="1">($J66*EXP(BQ$5*($N66+0.5*($O66)^2))*_xlfn.NORM.DIST((LN(($L66*EXP($K66/100*BQ$5)))-LN($J66)-$N66*BQ$5)/($O66*SQRT(BQ$5))-$O66*SQRT(BQ$5),0,1,TRUE)+$L66*EXP($K66/100*BQ$5)*(1-_xlfn.NORM.DIST((LN(($L66*EXP($K66/100*BQ$5)))-LN($J66)-$N66*BQ$5)/($O66*SQRT(BQ$5)),0,1,TRUE)))*EXP(-$F$1*BQ$5)*INDEX('3)tpx females'!FA$57:FA$107,MATCH($Q66,'3)tpx females'!$DE$57:$DE$107,0))</f>
        <v>0</v>
      </c>
      <c r="BR66" s="32">
        <f ca="1">($J66*EXP(BR$5*($N66+0.5*($O66)^2))*_xlfn.NORM.DIST((LN(($L66*EXP($K66/100*BR$5)))-LN($J66)-$N66*BR$5)/($O66*SQRT(BR$5))-$O66*SQRT(BR$5),0,1,TRUE)+$L66*EXP($K66/100*BR$5)*(1-_xlfn.NORM.DIST((LN(($L66*EXP($K66/100*BR$5)))-LN($J66)-$N66*BR$5)/($O66*SQRT(BR$5)),0,1,TRUE)))*EXP(-$F$1*BR$5)*INDEX('3)tpx females'!FB$57:FB$107,MATCH($Q66,'3)tpx females'!$DE$57:$DE$107,0))</f>
        <v>0</v>
      </c>
      <c r="BS66" s="32">
        <f ca="1">($J66*EXP(BS$5*($N66+0.5*($O66)^2))*_xlfn.NORM.DIST((LN(($L66*EXP($K66/100*BS$5)))-LN($J66)-$N66*BS$5)/($O66*SQRT(BS$5))-$O66*SQRT(BS$5),0,1,TRUE)+$L66*EXP($K66/100*BS$5)*(1-_xlfn.NORM.DIST((LN(($L66*EXP($K66/100*BS$5)))-LN($J66)-$N66*BS$5)/($O66*SQRT(BS$5)),0,1,TRUE)))*EXP(-$F$1*BS$5)*INDEX('3)tpx females'!FC$57:FC$107,MATCH($Q66,'3)tpx females'!$DE$57:$DE$107,0))</f>
        <v>0</v>
      </c>
      <c r="BT66" s="32">
        <f ca="1">($J66*EXP(BT$5*($N66+0.5*($O66)^2))*_xlfn.NORM.DIST((LN(($L66*EXP($K66/100*BT$5)))-LN($J66)-$N66*BT$5)/($O66*SQRT(BT$5))-$O66*SQRT(BT$5),0,1,TRUE)+$L66*EXP($K66/100*BT$5)*(1-_xlfn.NORM.DIST((LN(($L66*EXP($K66/100*BT$5)))-LN($J66)-$N66*BT$5)/($O66*SQRT(BT$5)),0,1,TRUE)))*EXP(-$F$1*BT$5)*INDEX('3)tpx females'!FD$57:FD$107,MATCH($Q66,'3)tpx females'!$DE$57:$DE$107,0))</f>
        <v>0</v>
      </c>
    </row>
    <row r="69" spans="2:72" x14ac:dyDescent="0.25">
      <c r="Q69" s="31" t="s">
        <v>50</v>
      </c>
      <c r="R69" s="31" t="s">
        <v>51</v>
      </c>
      <c r="S69" s="31" t="s">
        <v>65</v>
      </c>
    </row>
    <row r="70" spans="2:72" x14ac:dyDescent="0.25">
      <c r="B70" s="32" t="s">
        <v>11</v>
      </c>
      <c r="C70" s="32" t="s">
        <v>12</v>
      </c>
      <c r="D70" s="49">
        <v>12850</v>
      </c>
      <c r="E70" s="32" t="s">
        <v>19</v>
      </c>
      <c r="F70" s="32" t="s">
        <v>14</v>
      </c>
      <c r="G70" s="49">
        <v>14709</v>
      </c>
      <c r="H70" s="32" t="s">
        <v>13</v>
      </c>
      <c r="I70" s="32" t="s">
        <v>15</v>
      </c>
      <c r="J70" s="32">
        <v>337837.5</v>
      </c>
      <c r="K70" s="32">
        <v>7.25</v>
      </c>
      <c r="L70" s="32">
        <f>'3) 2016 cases'!M70*EXP('3) 2016 cases'!L70/100)</f>
        <v>114620.92909324098</v>
      </c>
      <c r="M70" s="32"/>
      <c r="N70" s="32">
        <f>INDEX('2b)Working'!$I$61:$P$61,MATCH($I70,'2b)Working'!$I$60:$P$60,0))</f>
        <v>6.0459778905231347E-2</v>
      </c>
      <c r="O70" s="32">
        <f>INDEX('2b)Working'!$I$62:$P$62,MATCH($I70,'2b)Working'!$I$60:$P$60,0))</f>
        <v>5.4783474896411326E-2</v>
      </c>
      <c r="P70" s="32" t="str">
        <f>IF(AND(E70="Deceased",H70="Deceased"),"X","")</f>
        <v/>
      </c>
      <c r="Q70" s="32">
        <f t="shared" ref="Q70:Q120" si="4">ROUND(($A$1-D70)/365,0)</f>
        <v>82</v>
      </c>
      <c r="R70" s="32">
        <f>ROUND(($A$1-G70)/365,0)</f>
        <v>77</v>
      </c>
      <c r="S70" s="32">
        <f>IF(AND(E70="Alive",H70="Alive"),1,0)</f>
        <v>0</v>
      </c>
      <c r="U70" s="32">
        <f ca="1">SUM(W70:BT70)</f>
        <v>118374.93841931604</v>
      </c>
      <c r="W70" s="32">
        <f ca="1">($J70*EXP(W$5*($N70+0.5*($O70)^2))*_xlfn.NORM.DIST((LN(($L70*EXP($K70/100*W$5)))-LN($J70)-$N70*W$5)/($O70*SQRT(W$5))-$O70*SQRT(W$5),0,1,TRUE)+$L70*EXP($K70/100*W$5)*(1-_xlfn.NORM.DIST((LN(($L70*EXP($K70/100*W$5)))-LN($J70)-$N70*W$5)/($O70*SQRT(W$5)),0,1,TRUE)))*EXP(-$F$1*W$5)*INDEX('3)tpx females'!DG$57:DG$107,MATCH($R70,'3)tpx females'!$DE$57:$DE$107,0))</f>
        <v>2365.891929617027</v>
      </c>
      <c r="X70" s="32">
        <f ca="1">($J70*EXP(X$5*($N70+0.5*($O70)^2))*_xlfn.NORM.DIST((LN(($L70*EXP($K70/100*X$5)))-LN($J70)-$N70*X$5)/($O70*SQRT(X$5))-$O70*SQRT(X$5),0,1,TRUE)+$L70*EXP($K70/100*X$5)*(1-_xlfn.NORM.DIST((LN(($L70*EXP($K70/100*X$5)))-LN($J70)-$N70*X$5)/($O70*SQRT(X$5)),0,1,TRUE)))*EXP(-$F$1*X$5)*INDEX('3)tpx females'!DH$57:DH$107,MATCH($R70,'3)tpx females'!$DE$57:$DE$107,0))</f>
        <v>2545.5363777691568</v>
      </c>
      <c r="Y70" s="32">
        <f ca="1">($J70*EXP(Y$5*($N70+0.5*($O70)^2))*_xlfn.NORM.DIST((LN(($L70*EXP($K70/100*Y$5)))-LN($J70)-$N70*Y$5)/($O70*SQRT(Y$5))-$O70*SQRT(Y$5),0,1,TRUE)+$L70*EXP($K70/100*Y$5)*(1-_xlfn.NORM.DIST((LN(($L70*EXP($K70/100*Y$5)))-LN($J70)-$N70*Y$5)/($O70*SQRT(Y$5)),0,1,TRUE)))*EXP(-$F$1*Y$5)*INDEX('3)tpx females'!DI$57:DI$107,MATCH($R70,'3)tpx females'!$DE$57:$DE$107,0))</f>
        <v>2728.6333899331589</v>
      </c>
      <c r="Z70" s="32">
        <f ca="1">($J70*EXP(Z$5*($N70+0.5*($O70)^2))*_xlfn.NORM.DIST((LN(($L70*EXP($K70/100*Z$5)))-LN($J70)-$N70*Z$5)/($O70*SQRT(Z$5))-$O70*SQRT(Z$5),0,1,TRUE)+$L70*EXP($K70/100*Z$5)*(1-_xlfn.NORM.DIST((LN(($L70*EXP($K70/100*Z$5)))-LN($J70)-$N70*Z$5)/($O70*SQRT(Z$5)),0,1,TRUE)))*EXP(-$F$1*Z$5)*INDEX('3)tpx females'!DJ$57:DJ$107,MATCH($R70,'3)tpx females'!$DE$57:$DE$107,0))</f>
        <v>3208.5001705591876</v>
      </c>
      <c r="AA70" s="32">
        <f ca="1">($J70*EXP(AA$5*($N70+0.5*($O70)^2))*_xlfn.NORM.DIST((LN(($L70*EXP($K70/100*AA$5)))-LN($J70)-$N70*AA$5)/($O70*SQRT(AA$5))-$O70*SQRT(AA$5),0,1,TRUE)+$L70*EXP($K70/100*AA$5)*(1-_xlfn.NORM.DIST((LN(($L70*EXP($K70/100*AA$5)))-LN($J70)-$N70*AA$5)/($O70*SQRT(AA$5)),0,1,TRUE)))*EXP(-$F$1*AA$5)*INDEX('3)tpx females'!DK$57:DK$107,MATCH($R70,'3)tpx females'!$DE$57:$DE$107,0))</f>
        <v>3498.7249658890546</v>
      </c>
      <c r="AB70" s="32">
        <f ca="1">($J70*EXP(AB$5*($N70+0.5*($O70)^2))*_xlfn.NORM.DIST((LN(($L70*EXP($K70/100*AB$5)))-LN($J70)-$N70*AB$5)/($O70*SQRT(AB$5))-$O70*SQRT(AB$5),0,1,TRUE)+$L70*EXP($K70/100*AB$5)*(1-_xlfn.NORM.DIST((LN(($L70*EXP($K70/100*AB$5)))-LN($J70)-$N70*AB$5)/($O70*SQRT(AB$5)),0,1,TRUE)))*EXP(-$F$1*AB$5)*INDEX('3)tpx females'!DL$57:DL$107,MATCH($R70,'3)tpx females'!$DE$57:$DE$107,0))</f>
        <v>4022.887928956035</v>
      </c>
      <c r="AC70" s="32">
        <f ca="1">($J70*EXP(AC$5*($N70+0.5*($O70)^2))*_xlfn.NORM.DIST((LN(($L70*EXP($K70/100*AC$5)))-LN($J70)-$N70*AC$5)/($O70*SQRT(AC$5))-$O70*SQRT(AC$5),0,1,TRUE)+$L70*EXP($K70/100*AC$5)*(1-_xlfn.NORM.DIST((LN(($L70*EXP($K70/100*AC$5)))-LN($J70)-$N70*AC$5)/($O70*SQRT(AC$5)),0,1,TRUE)))*EXP(-$F$1*AC$5)*INDEX('3)tpx females'!DM$57:DM$107,MATCH($R70,'3)tpx females'!$DE$57:$DE$107,0))</f>
        <v>4427.6643707888861</v>
      </c>
      <c r="AD70" s="32">
        <f ca="1">($J70*EXP(AD$5*($N70+0.5*($O70)^2))*_xlfn.NORM.DIST((LN(($L70*EXP($K70/100*AD$5)))-LN($J70)-$N70*AD$5)/($O70*SQRT(AD$5))-$O70*SQRT(AD$5),0,1,TRUE)+$L70*EXP($K70/100*AD$5)*(1-_xlfn.NORM.DIST((LN(($L70*EXP($K70/100*AD$5)))-LN($J70)-$N70*AD$5)/($O70*SQRT(AD$5)),0,1,TRUE)))*EXP(-$F$1*AD$5)*INDEX('3)tpx females'!DN$57:DN$107,MATCH($R70,'3)tpx females'!$DE$57:$DE$107,0))</f>
        <v>4595.9223556862516</v>
      </c>
      <c r="AE70" s="32">
        <f ca="1">($J70*EXP(AE$5*($N70+0.5*($O70)^2))*_xlfn.NORM.DIST((LN(($L70*EXP($K70/100*AE$5)))-LN($J70)-$N70*AE$5)/($O70*SQRT(AE$5))-$O70*SQRT(AE$5),0,1,TRUE)+$L70*EXP($K70/100*AE$5)*(1-_xlfn.NORM.DIST((LN(($L70*EXP($K70/100*AE$5)))-LN($J70)-$N70*AE$5)/($O70*SQRT(AE$5)),0,1,TRUE)))*EXP(-$F$1*AE$5)*INDEX('3)tpx females'!DO$57:DO$107,MATCH($R70,'3)tpx females'!$DE$57:$DE$107,0))</f>
        <v>5115.487324277784</v>
      </c>
      <c r="AF70" s="32">
        <f ca="1">($J70*EXP(AF$5*($N70+0.5*($O70)^2))*_xlfn.NORM.DIST((LN(($L70*EXP($K70/100*AF$5)))-LN($J70)-$N70*AF$5)/($O70*SQRT(AF$5))-$O70*SQRT(AF$5),0,1,TRUE)+$L70*EXP($K70/100*AF$5)*(1-_xlfn.NORM.DIST((LN(($L70*EXP($K70/100*AF$5)))-LN($J70)-$N70*AF$5)/($O70*SQRT(AF$5)),0,1,TRUE)))*EXP(-$F$1*AF$5)*INDEX('3)tpx females'!DP$57:DP$107,MATCH($R70,'3)tpx females'!$DE$57:$DE$107,0))</f>
        <v>5769.8667212921564</v>
      </c>
      <c r="AG70" s="32">
        <f ca="1">($J70*EXP(AG$5*($N70+0.5*($O70)^2))*_xlfn.NORM.DIST((LN(($L70*EXP($K70/100*AG$5)))-LN($J70)-$N70*AG$5)/($O70*SQRT(AG$5))-$O70*SQRT(AG$5),0,1,TRUE)+$L70*EXP($K70/100*AG$5)*(1-_xlfn.NORM.DIST((LN(($L70*EXP($K70/100*AG$5)))-LN($J70)-$N70*AG$5)/($O70*SQRT(AG$5)),0,1,TRUE)))*EXP(-$F$1*AG$5)*INDEX('3)tpx females'!DQ$57:DQ$107,MATCH($R70,'3)tpx females'!$DE$57:$DE$107,0))</f>
        <v>6059.8662506075434</v>
      </c>
      <c r="AH70" s="32">
        <f ca="1">($J70*EXP(AH$5*($N70+0.5*($O70)^2))*_xlfn.NORM.DIST((LN(($L70*EXP($K70/100*AH$5)))-LN($J70)-$N70*AH$5)/($O70*SQRT(AH$5))-$O70*SQRT(AH$5),0,1,TRUE)+$L70*EXP($K70/100*AH$5)*(1-_xlfn.NORM.DIST((LN(($L70*EXP($K70/100*AH$5)))-LN($J70)-$N70*AH$5)/($O70*SQRT(AH$5)),0,1,TRUE)))*EXP(-$F$1*AH$5)*INDEX('3)tpx females'!DR$57:DR$107,MATCH($R70,'3)tpx females'!$DE$57:$DE$107,0))</f>
        <v>6479.9778742094213</v>
      </c>
      <c r="AI70" s="32">
        <f ca="1">($J70*EXP(AI$5*($N70+0.5*($O70)^2))*_xlfn.NORM.DIST((LN(($L70*EXP($K70/100*AI$5)))-LN($J70)-$N70*AI$5)/($O70*SQRT(AI$5))-$O70*SQRT(AI$5),0,1,TRUE)+$L70*EXP($K70/100*AI$5)*(1-_xlfn.NORM.DIST((LN(($L70*EXP($K70/100*AI$5)))-LN($J70)-$N70*AI$5)/($O70*SQRT(AI$5)),0,1,TRUE)))*EXP(-$F$1*AI$5)*INDEX('3)tpx females'!DS$57:DS$107,MATCH($R70,'3)tpx females'!$DE$57:$DE$107,0))</f>
        <v>7180.1614848413474</v>
      </c>
      <c r="AJ70" s="32">
        <f ca="1">($J70*EXP(AJ$5*($N70+0.5*($O70)^2))*_xlfn.NORM.DIST((LN(($L70*EXP($K70/100*AJ$5)))-LN($J70)-$N70*AJ$5)/($O70*SQRT(AJ$5))-$O70*SQRT(AJ$5),0,1,TRUE)+$L70*EXP($K70/100*AJ$5)*(1-_xlfn.NORM.DIST((LN(($L70*EXP($K70/100*AJ$5)))-LN($J70)-$N70*AJ$5)/($O70*SQRT(AJ$5)),0,1,TRUE)))*EXP(-$F$1*AJ$5)*INDEX('3)tpx females'!DT$57:DT$107,MATCH($R70,'3)tpx females'!$DE$57:$DE$107,0))</f>
        <v>7317.433733506522</v>
      </c>
      <c r="AK70" s="32">
        <f ca="1">($J70*EXP(AK$5*($N70+0.5*($O70)^2))*_xlfn.NORM.DIST((LN(($L70*EXP($K70/100*AK$5)))-LN($J70)-$N70*AK$5)/($O70*SQRT(AK$5))-$O70*SQRT(AK$5),0,1,TRUE)+$L70*EXP($K70/100*AK$5)*(1-_xlfn.NORM.DIST((LN(($L70*EXP($K70/100*AK$5)))-LN($J70)-$N70*AK$5)/($O70*SQRT(AK$5)),0,1,TRUE)))*EXP(-$F$1*AK$5)*INDEX('3)tpx females'!DU$57:DU$107,MATCH($R70,'3)tpx females'!$DE$57:$DE$107,0))</f>
        <v>7010.2998675828358</v>
      </c>
      <c r="AL70" s="32">
        <f ca="1">($J70*EXP(AL$5*($N70+0.5*($O70)^2))*_xlfn.NORM.DIST((LN(($L70*EXP($K70/100*AL$5)))-LN($J70)-$N70*AL$5)/($O70*SQRT(AL$5))-$O70*SQRT(AL$5),0,1,TRUE)+$L70*EXP($K70/100*AL$5)*(1-_xlfn.NORM.DIST((LN(($L70*EXP($K70/100*AL$5)))-LN($J70)-$N70*AL$5)/($O70*SQRT(AL$5)),0,1,TRUE)))*EXP(-$F$1*AL$5)*INDEX('3)tpx females'!DV$57:DV$107,MATCH($R70,'3)tpx females'!$DE$57:$DE$107,0))</f>
        <v>6729.391030425154</v>
      </c>
      <c r="AM70" s="32">
        <f ca="1">($J70*EXP(AM$5*($N70+0.5*($O70)^2))*_xlfn.NORM.DIST((LN(($L70*EXP($K70/100*AM$5)))-LN($J70)-$N70*AM$5)/($O70*SQRT(AM$5))-$O70*SQRT(AM$5),0,1,TRUE)+$L70*EXP($K70/100*AM$5)*(1-_xlfn.NORM.DIST((LN(($L70*EXP($K70/100*AM$5)))-LN($J70)-$N70*AM$5)/($O70*SQRT(AM$5)),0,1,TRUE)))*EXP(-$F$1*AM$5)*INDEX('3)tpx females'!DW$57:DW$107,MATCH($R70,'3)tpx females'!$DE$57:$DE$107,0))</f>
        <v>6456.3632111227316</v>
      </c>
      <c r="AN70" s="32">
        <f ca="1">($J70*EXP(AN$5*($N70+0.5*($O70)^2))*_xlfn.NORM.DIST((LN(($L70*EXP($K70/100*AN$5)))-LN($J70)-$N70*AN$5)/($O70*SQRT(AN$5))-$O70*SQRT(AN$5),0,1,TRUE)+$L70*EXP($K70/100*AN$5)*(1-_xlfn.NORM.DIST((LN(($L70*EXP($K70/100*AN$5)))-LN($J70)-$N70*AN$5)/($O70*SQRT(AN$5)),0,1,TRUE)))*EXP(-$F$1*AN$5)*INDEX('3)tpx females'!DX$57:DX$107,MATCH($R70,'3)tpx females'!$DE$57:$DE$107,0))</f>
        <v>6273.2481072602677</v>
      </c>
      <c r="AO70" s="32">
        <f ca="1">($J70*EXP(AO$5*($N70+0.5*($O70)^2))*_xlfn.NORM.DIST((LN(($L70*EXP($K70/100*AO$5)))-LN($J70)-$N70*AO$5)/($O70*SQRT(AO$5))-$O70*SQRT(AO$5),0,1,TRUE)+$L70*EXP($K70/100*AO$5)*(1-_xlfn.NORM.DIST((LN(($L70*EXP($K70/100*AO$5)))-LN($J70)-$N70*AO$5)/($O70*SQRT(AO$5)),0,1,TRUE)))*EXP(-$F$1*AO$5)*INDEX('3)tpx females'!DY$57:DY$107,MATCH($R70,'3)tpx females'!$DE$57:$DE$107,0))</f>
        <v>5594.2454827924612</v>
      </c>
      <c r="AP70" s="32">
        <f ca="1">($J70*EXP(AP$5*($N70+0.5*($O70)^2))*_xlfn.NORM.DIST((LN(($L70*EXP($K70/100*AP$5)))-LN($J70)-$N70*AP$5)/($O70*SQRT(AP$5))-$O70*SQRT(AP$5),0,1,TRUE)+$L70*EXP($K70/100*AP$5)*(1-_xlfn.NORM.DIST((LN(($L70*EXP($K70/100*AP$5)))-LN($J70)-$N70*AP$5)/($O70*SQRT(AP$5)),0,1,TRUE)))*EXP(-$F$1*AP$5)*INDEX('3)tpx females'!DZ$57:DZ$107,MATCH($R70,'3)tpx females'!$DE$57:$DE$107,0))</f>
        <v>4925.6823559819104</v>
      </c>
      <c r="AQ70" s="32">
        <f ca="1">($J70*EXP(AQ$5*($N70+0.5*($O70)^2))*_xlfn.NORM.DIST((LN(($L70*EXP($K70/100*AQ$5)))-LN($J70)-$N70*AQ$5)/($O70*SQRT(AQ$5))-$O70*SQRT(AQ$5),0,1,TRUE)+$L70*EXP($K70/100*AQ$5)*(1-_xlfn.NORM.DIST((LN(($L70*EXP($K70/100*AQ$5)))-LN($J70)-$N70*AQ$5)/($O70*SQRT(AQ$5)),0,1,TRUE)))*EXP(-$F$1*AQ$5)*INDEX('3)tpx females'!EA$57:EA$107,MATCH($R70,'3)tpx females'!$DE$57:$DE$107,0))</f>
        <v>4181.5347029514314</v>
      </c>
      <c r="AR70" s="32">
        <f ca="1">($J70*EXP(AR$5*($N70+0.5*($O70)^2))*_xlfn.NORM.DIST((LN(($L70*EXP($K70/100*AR$5)))-LN($J70)-$N70*AR$5)/($O70*SQRT(AR$5))-$O70*SQRT(AR$5),0,1,TRUE)+$L70*EXP($K70/100*AR$5)*(1-_xlfn.NORM.DIST((LN(($L70*EXP($K70/100*AR$5)))-LN($J70)-$N70*AR$5)/($O70*SQRT(AR$5)),0,1,TRUE)))*EXP(-$F$1*AR$5)*INDEX('3)tpx females'!EB$57:EB$107,MATCH($R70,'3)tpx females'!$DE$57:$DE$107,0))</f>
        <v>3406.6252297263422</v>
      </c>
      <c r="AS70" s="32">
        <f ca="1">($J70*EXP(AS$5*($N70+0.5*($O70)^2))*_xlfn.NORM.DIST((LN(($L70*EXP($K70/100*AS$5)))-LN($J70)-$N70*AS$5)/($O70*SQRT(AS$5))-$O70*SQRT(AS$5),0,1,TRUE)+$L70*EXP($K70/100*AS$5)*(1-_xlfn.NORM.DIST((LN(($L70*EXP($K70/100*AS$5)))-LN($J70)-$N70*AS$5)/($O70*SQRT(AS$5)),0,1,TRUE)))*EXP(-$F$1*AS$5)*INDEX('3)tpx females'!EC$57:EC$107,MATCH($R70,'3)tpx females'!$DE$57:$DE$107,0))</f>
        <v>2659.7542923291903</v>
      </c>
      <c r="AT70" s="32">
        <f ca="1">($J70*EXP(AT$5*($N70+0.5*($O70)^2))*_xlfn.NORM.DIST((LN(($L70*EXP($K70/100*AT$5)))-LN($J70)-$N70*AT$5)/($O70*SQRT(AT$5))-$O70*SQRT(AT$5),0,1,TRUE)+$L70*EXP($K70/100*AT$5)*(1-_xlfn.NORM.DIST((LN(($L70*EXP($K70/100*AT$5)))-LN($J70)-$N70*AT$5)/($O70*SQRT(AT$5)),0,1,TRUE)))*EXP(-$F$1*AT$5)*INDEX('3)tpx females'!ED$57:ED$107,MATCH($R70,'3)tpx females'!$DE$57:$DE$107,0))</f>
        <v>1991.9662019839136</v>
      </c>
      <c r="AU70" s="32">
        <f ca="1">($J70*EXP(AU$5*($N70+0.5*($O70)^2))*_xlfn.NORM.DIST((LN(($L70*EXP($K70/100*AU$5)))-LN($J70)-$N70*AU$5)/($O70*SQRT(AU$5))-$O70*SQRT(AU$5),0,1,TRUE)+$L70*EXP($K70/100*AU$5)*(1-_xlfn.NORM.DIST((LN(($L70*EXP($K70/100*AU$5)))-LN($J70)-$N70*AU$5)/($O70*SQRT(AU$5)),0,1,TRUE)))*EXP(-$F$1*AU$5)*INDEX('3)tpx females'!EE$57:EE$107,MATCH($R70,'3)tpx females'!$DE$57:$DE$107,0))</f>
        <v>1419.2008300409361</v>
      </c>
      <c r="AV70" s="32">
        <f ca="1">($J70*EXP(AV$5*($N70+0.5*($O70)^2))*_xlfn.NORM.DIST((LN(($L70*EXP($K70/100*AV$5)))-LN($J70)-$N70*AV$5)/($O70*SQRT(AV$5))-$O70*SQRT(AV$5),0,1,TRUE)+$L70*EXP($K70/100*AV$5)*(1-_xlfn.NORM.DIST((LN(($L70*EXP($K70/100*AV$5)))-LN($J70)-$N70*AV$5)/($O70*SQRT(AV$5)),0,1,TRUE)))*EXP(-$F$1*AV$5)*INDEX('3)tpx females'!EF$57:EF$107,MATCH($R70,'3)tpx females'!$DE$57:$DE$107,0))</f>
        <v>959.13384168072707</v>
      </c>
      <c r="AW70" s="32">
        <f ca="1">($J70*EXP(AW$5*($N70+0.5*($O70)^2))*_xlfn.NORM.DIST((LN(($L70*EXP($K70/100*AW$5)))-LN($J70)-$N70*AW$5)/($O70*SQRT(AW$5))-$O70*SQRT(AW$5),0,1,TRUE)+$L70*EXP($K70/100*AW$5)*(1-_xlfn.NORM.DIST((LN(($L70*EXP($K70/100*AW$5)))-LN($J70)-$N70*AW$5)/($O70*SQRT(AW$5)),0,1,TRUE)))*EXP(-$F$1*AW$5)*INDEX('3)tpx females'!EG$57:EG$107,MATCH($R70,'3)tpx females'!$DE$57:$DE$107,0))</f>
        <v>618.4894777659905</v>
      </c>
      <c r="AX70" s="32">
        <f ca="1">($J70*EXP(AX$5*($N70+0.5*($O70)^2))*_xlfn.NORM.DIST((LN(($L70*EXP($K70/100*AX$5)))-LN($J70)-$N70*AX$5)/($O70*SQRT(AX$5))-$O70*SQRT(AX$5),0,1,TRUE)+$L70*EXP($K70/100*AX$5)*(1-_xlfn.NORM.DIST((LN(($L70*EXP($K70/100*AX$5)))-LN($J70)-$N70*AX$5)/($O70*SQRT(AX$5)),0,1,TRUE)))*EXP(-$F$1*AX$5)*INDEX('3)tpx females'!EH$57:EH$107,MATCH($R70,'3)tpx females'!$DE$57:$DE$107,0))</f>
        <v>378.22956379488522</v>
      </c>
      <c r="AY70" s="32">
        <f ca="1">($J70*EXP(AY$5*($N70+0.5*($O70)^2))*_xlfn.NORM.DIST((LN(($L70*EXP($K70/100*AY$5)))-LN($J70)-$N70*AY$5)/($O70*SQRT(AY$5))-$O70*SQRT(AY$5),0,1,TRUE)+$L70*EXP($K70/100*AY$5)*(1-_xlfn.NORM.DIST((LN(($L70*EXP($K70/100*AY$5)))-LN($J70)-$N70*AY$5)/($O70*SQRT(AY$5)),0,1,TRUE)))*EXP(-$F$1*AY$5)*INDEX('3)tpx females'!EI$57:EI$107,MATCH($R70,'3)tpx females'!$DE$57:$DE$107,0))</f>
        <v>220.73803455379019</v>
      </c>
      <c r="AZ70" s="32">
        <f ca="1">($J70*EXP(AZ$5*($N70+0.5*($O70)^2))*_xlfn.NORM.DIST((LN(($L70*EXP($K70/100*AZ$5)))-LN($J70)-$N70*AZ$5)/($O70*SQRT(AZ$5))-$O70*SQRT(AZ$5),0,1,TRUE)+$L70*EXP($K70/100*AZ$5)*(1-_xlfn.NORM.DIST((LN(($L70*EXP($K70/100*AZ$5)))-LN($J70)-$N70*AZ$5)/($O70*SQRT(AZ$5)),0,1,TRUE)))*EXP(-$F$1*AZ$5)*INDEX('3)tpx females'!EJ$57:EJ$107,MATCH($R70,'3)tpx females'!$DE$57:$DE$107,0))</f>
        <v>118.1218450069227</v>
      </c>
      <c r="BA70" s="32">
        <f ca="1">($J70*EXP(BA$5*($N70+0.5*($O70)^2))*_xlfn.NORM.DIST((LN(($L70*EXP($K70/100*BA$5)))-LN($J70)-$N70*BA$5)/($O70*SQRT(BA$5))-$O70*SQRT(BA$5),0,1,TRUE)+$L70*EXP($K70/100*BA$5)*(1-_xlfn.NORM.DIST((LN(($L70*EXP($K70/100*BA$5)))-LN($J70)-$N70*BA$5)/($O70*SQRT(BA$5)),0,1,TRUE)))*EXP(-$F$1*BA$5)*INDEX('3)tpx females'!EK$57:EK$107,MATCH($R70,'3)tpx females'!$DE$57:$DE$107,0))</f>
        <v>64.170839076251994</v>
      </c>
      <c r="BB70" s="32">
        <f ca="1">($J70*EXP(BB$5*($N70+0.5*($O70)^2))*_xlfn.NORM.DIST((LN(($L70*EXP($K70/100*BB$5)))-LN($J70)-$N70*BB$5)/($O70*SQRT(BB$5))-$O70*SQRT(BB$5),0,1,TRUE)+$L70*EXP($K70/100*BB$5)*(1-_xlfn.NORM.DIST((LN(($L70*EXP($K70/100*BB$5)))-LN($J70)-$N70*BB$5)/($O70*SQRT(BB$5)),0,1,TRUE)))*EXP(-$F$1*BB$5)*INDEX('3)tpx females'!EL$57:EL$107,MATCH($R70,'3)tpx females'!$DE$57:$DE$107,0))</f>
        <v>35.681772165544686</v>
      </c>
      <c r="BC70" s="32">
        <f ca="1">($J70*EXP(BC$5*($N70+0.5*($O70)^2))*_xlfn.NORM.DIST((LN(($L70*EXP($K70/100*BC$5)))-LN($J70)-$N70*BC$5)/($O70*SQRT(BC$5))-$O70*SQRT(BC$5),0,1,TRUE)+$L70*EXP($K70/100*BC$5)*(1-_xlfn.NORM.DIST((LN(($L70*EXP($K70/100*BC$5)))-LN($J70)-$N70*BC$5)/($O70*SQRT(BC$5)),0,1,TRUE)))*EXP(-$F$1*BC$5)*INDEX('3)tpx females'!EM$57:EM$107,MATCH($R70,'3)tpx females'!$DE$57:$DE$107,0))</f>
        <v>15.506855141196747</v>
      </c>
      <c r="BD70" s="32">
        <f ca="1">($J70*EXP(BD$5*($N70+0.5*($O70)^2))*_xlfn.NORM.DIST((LN(($L70*EXP($K70/100*BD$5)))-LN($J70)-$N70*BD$5)/($O70*SQRT(BD$5))-$O70*SQRT(BD$5),0,1,TRUE)+$L70*EXP($K70/100*BD$5)*(1-_xlfn.NORM.DIST((LN(($L70*EXP($K70/100*BD$5)))-LN($J70)-$N70*BD$5)/($O70*SQRT(BD$5)),0,1,TRUE)))*EXP(-$F$1*BD$5)*INDEX('3)tpx females'!EN$57:EN$107,MATCH($R70,'3)tpx females'!$DE$57:$DE$107,0))</f>
        <v>0</v>
      </c>
      <c r="BE70" s="32">
        <f ca="1">($J70*EXP(BE$5*($N70+0.5*($O70)^2))*_xlfn.NORM.DIST((LN(($L70*EXP($K70/100*BE$5)))-LN($J70)-$N70*BE$5)/($O70*SQRT(BE$5))-$O70*SQRT(BE$5),0,1,TRUE)+$L70*EXP($K70/100*BE$5)*(1-_xlfn.NORM.DIST((LN(($L70*EXP($K70/100*BE$5)))-LN($J70)-$N70*BE$5)/($O70*SQRT(BE$5)),0,1,TRUE)))*EXP(-$F$1*BE$5)*INDEX('3)tpx females'!EO$57:EO$107,MATCH($R70,'3)tpx females'!$DE$57:$DE$107,0))</f>
        <v>0</v>
      </c>
      <c r="BF70" s="32">
        <f ca="1">($J70*EXP(BF$5*($N70+0.5*($O70)^2))*_xlfn.NORM.DIST((LN(($L70*EXP($K70/100*BF$5)))-LN($J70)-$N70*BF$5)/($O70*SQRT(BF$5))-$O70*SQRT(BF$5),0,1,TRUE)+$L70*EXP($K70/100*BF$5)*(1-_xlfn.NORM.DIST((LN(($L70*EXP($K70/100*BF$5)))-LN($J70)-$N70*BF$5)/($O70*SQRT(BF$5)),0,1,TRUE)))*EXP(-$F$1*BF$5)*INDEX('3)tpx females'!EP$57:EP$107,MATCH($R70,'3)tpx females'!$DE$57:$DE$107,0))</f>
        <v>0</v>
      </c>
      <c r="BG70" s="32">
        <f ca="1">($J70*EXP(BG$5*($N70+0.5*($O70)^2))*_xlfn.NORM.DIST((LN(($L70*EXP($K70/100*BG$5)))-LN($J70)-$N70*BG$5)/($O70*SQRT(BG$5))-$O70*SQRT(BG$5),0,1,TRUE)+$L70*EXP($K70/100*BG$5)*(1-_xlfn.NORM.DIST((LN(($L70*EXP($K70/100*BG$5)))-LN($J70)-$N70*BG$5)/($O70*SQRT(BG$5)),0,1,TRUE)))*EXP(-$F$1*BG$5)*INDEX('3)tpx females'!EQ$57:EQ$107,MATCH($R70,'3)tpx females'!$DE$57:$DE$107,0))</f>
        <v>0</v>
      </c>
      <c r="BH70" s="32">
        <f ca="1">($J70*EXP(BH$5*($N70+0.5*($O70)^2))*_xlfn.NORM.DIST((LN(($L70*EXP($K70/100*BH$5)))-LN($J70)-$N70*BH$5)/($O70*SQRT(BH$5))-$O70*SQRT(BH$5),0,1,TRUE)+$L70*EXP($K70/100*BH$5)*(1-_xlfn.NORM.DIST((LN(($L70*EXP($K70/100*BH$5)))-LN($J70)-$N70*BH$5)/($O70*SQRT(BH$5)),0,1,TRUE)))*EXP(-$F$1*BH$5)*INDEX('3)tpx females'!ER$57:ER$107,MATCH($R70,'3)tpx females'!$DE$57:$DE$107,0))</f>
        <v>0</v>
      </c>
      <c r="BI70" s="32">
        <f ca="1">($J70*EXP(BI$5*($N70+0.5*($O70)^2))*_xlfn.NORM.DIST((LN(($L70*EXP($K70/100*BI$5)))-LN($J70)-$N70*BI$5)/($O70*SQRT(BI$5))-$O70*SQRT(BI$5),0,1,TRUE)+$L70*EXP($K70/100*BI$5)*(1-_xlfn.NORM.DIST((LN(($L70*EXP($K70/100*BI$5)))-LN($J70)-$N70*BI$5)/($O70*SQRT(BI$5)),0,1,TRUE)))*EXP(-$F$1*BI$5)*INDEX('3)tpx females'!ES$57:ES$107,MATCH($R70,'3)tpx females'!$DE$57:$DE$107,0))</f>
        <v>0</v>
      </c>
      <c r="BJ70" s="32">
        <f ca="1">($J70*EXP(BJ$5*($N70+0.5*($O70)^2))*_xlfn.NORM.DIST((LN(($L70*EXP($K70/100*BJ$5)))-LN($J70)-$N70*BJ$5)/($O70*SQRT(BJ$5))-$O70*SQRT(BJ$5),0,1,TRUE)+$L70*EXP($K70/100*BJ$5)*(1-_xlfn.NORM.DIST((LN(($L70*EXP($K70/100*BJ$5)))-LN($J70)-$N70*BJ$5)/($O70*SQRT(BJ$5)),0,1,TRUE)))*EXP(-$F$1*BJ$5)*INDEX('3)tpx females'!ET$57:ET$107,MATCH($R70,'3)tpx females'!$DE$57:$DE$107,0))</f>
        <v>0</v>
      </c>
      <c r="BK70" s="32">
        <f ca="1">($J70*EXP(BK$5*($N70+0.5*($O70)^2))*_xlfn.NORM.DIST((LN(($L70*EXP($K70/100*BK$5)))-LN($J70)-$N70*BK$5)/($O70*SQRT(BK$5))-$O70*SQRT(BK$5),0,1,TRUE)+$L70*EXP($K70/100*BK$5)*(1-_xlfn.NORM.DIST((LN(($L70*EXP($K70/100*BK$5)))-LN($J70)-$N70*BK$5)/($O70*SQRT(BK$5)),0,1,TRUE)))*EXP(-$F$1*BK$5)*INDEX('3)tpx females'!EU$57:EU$107,MATCH($R70,'3)tpx females'!$DE$57:$DE$107,0))</f>
        <v>0</v>
      </c>
      <c r="BL70" s="32">
        <f ca="1">($J70*EXP(BL$5*($N70+0.5*($O70)^2))*_xlfn.NORM.DIST((LN(($L70*EXP($K70/100*BL$5)))-LN($J70)-$N70*BL$5)/($O70*SQRT(BL$5))-$O70*SQRT(BL$5),0,1,TRUE)+$L70*EXP($K70/100*BL$5)*(1-_xlfn.NORM.DIST((LN(($L70*EXP($K70/100*BL$5)))-LN($J70)-$N70*BL$5)/($O70*SQRT(BL$5)),0,1,TRUE)))*EXP(-$F$1*BL$5)*INDEX('3)tpx females'!EV$57:EV$107,MATCH($R70,'3)tpx females'!$DE$57:$DE$107,0))</f>
        <v>0</v>
      </c>
      <c r="BM70" s="32">
        <f ca="1">($J70*EXP(BM$5*($N70+0.5*($O70)^2))*_xlfn.NORM.DIST((LN(($L70*EXP($K70/100*BM$5)))-LN($J70)-$N70*BM$5)/($O70*SQRT(BM$5))-$O70*SQRT(BM$5),0,1,TRUE)+$L70*EXP($K70/100*BM$5)*(1-_xlfn.NORM.DIST((LN(($L70*EXP($K70/100*BM$5)))-LN($J70)-$N70*BM$5)/($O70*SQRT(BM$5)),0,1,TRUE)))*EXP(-$F$1*BM$5)*INDEX('3)tpx females'!EW$57:EW$107,MATCH($R70,'3)tpx females'!$DE$57:$DE$107,0))</f>
        <v>0</v>
      </c>
      <c r="BN70" s="32">
        <f ca="1">($J70*EXP(BN$5*($N70+0.5*($O70)^2))*_xlfn.NORM.DIST((LN(($L70*EXP($K70/100*BN$5)))-LN($J70)-$N70*BN$5)/($O70*SQRT(BN$5))-$O70*SQRT(BN$5),0,1,TRUE)+$L70*EXP($K70/100*BN$5)*(1-_xlfn.NORM.DIST((LN(($L70*EXP($K70/100*BN$5)))-LN($J70)-$N70*BN$5)/($O70*SQRT(BN$5)),0,1,TRUE)))*EXP(-$F$1*BN$5)*INDEX('3)tpx females'!EX$57:EX$107,MATCH($R70,'3)tpx females'!$DE$57:$DE$107,0))</f>
        <v>0</v>
      </c>
      <c r="BO70" s="32">
        <f ca="1">($J70*EXP(BO$5*($N70+0.5*($O70)^2))*_xlfn.NORM.DIST((LN(($L70*EXP($K70/100*BO$5)))-LN($J70)-$N70*BO$5)/($O70*SQRT(BO$5))-$O70*SQRT(BO$5),0,1,TRUE)+$L70*EXP($K70/100*BO$5)*(1-_xlfn.NORM.DIST((LN(($L70*EXP($K70/100*BO$5)))-LN($J70)-$N70*BO$5)/($O70*SQRT(BO$5)),0,1,TRUE)))*EXP(-$F$1*BO$5)*INDEX('3)tpx females'!EY$57:EY$107,MATCH($R70,'3)tpx females'!$DE$57:$DE$107,0))</f>
        <v>0</v>
      </c>
      <c r="BP70" s="32">
        <f ca="1">($J70*EXP(BP$5*($N70+0.5*($O70)^2))*_xlfn.NORM.DIST((LN(($L70*EXP($K70/100*BP$5)))-LN($J70)-$N70*BP$5)/($O70*SQRT(BP$5))-$O70*SQRT(BP$5),0,1,TRUE)+$L70*EXP($K70/100*BP$5)*(1-_xlfn.NORM.DIST((LN(($L70*EXP($K70/100*BP$5)))-LN($J70)-$N70*BP$5)/($O70*SQRT(BP$5)),0,1,TRUE)))*EXP(-$F$1*BP$5)*INDEX('3)tpx females'!EZ$57:EZ$107,MATCH($R70,'3)tpx females'!$DE$57:$DE$107,0))</f>
        <v>0</v>
      </c>
      <c r="BQ70" s="32">
        <f ca="1">($J70*EXP(BQ$5*($N70+0.5*($O70)^2))*_xlfn.NORM.DIST((LN(($L70*EXP($K70/100*BQ$5)))-LN($J70)-$N70*BQ$5)/($O70*SQRT(BQ$5))-$O70*SQRT(BQ$5),0,1,TRUE)+$L70*EXP($K70/100*BQ$5)*(1-_xlfn.NORM.DIST((LN(($L70*EXP($K70/100*BQ$5)))-LN($J70)-$N70*BQ$5)/($O70*SQRT(BQ$5)),0,1,TRUE)))*EXP(-$F$1*BQ$5)*INDEX('3)tpx females'!FA$57:FA$107,MATCH($R70,'3)tpx females'!$DE$57:$DE$107,0))</f>
        <v>0</v>
      </c>
      <c r="BR70" s="32">
        <f ca="1">($J70*EXP(BR$5*($N70+0.5*($O70)^2))*_xlfn.NORM.DIST((LN(($L70*EXP($K70/100*BR$5)))-LN($J70)-$N70*BR$5)/($O70*SQRT(BR$5))-$O70*SQRT(BR$5),0,1,TRUE)+$L70*EXP($K70/100*BR$5)*(1-_xlfn.NORM.DIST((LN(($L70*EXP($K70/100*BR$5)))-LN($J70)-$N70*BR$5)/($O70*SQRT(BR$5)),0,1,TRUE)))*EXP(-$F$1*BR$5)*INDEX('3)tpx females'!FB$57:FB$107,MATCH($R70,'3)tpx females'!$DE$57:$DE$107,0))</f>
        <v>0</v>
      </c>
      <c r="BS70" s="32">
        <f ca="1">($J70*EXP(BS$5*($N70+0.5*($O70)^2))*_xlfn.NORM.DIST((LN(($L70*EXP($K70/100*BS$5)))-LN($J70)-$N70*BS$5)/($O70*SQRT(BS$5))-$O70*SQRT(BS$5),0,1,TRUE)+$L70*EXP($K70/100*BS$5)*(1-_xlfn.NORM.DIST((LN(($L70*EXP($K70/100*BS$5)))-LN($J70)-$N70*BS$5)/($O70*SQRT(BS$5)),0,1,TRUE)))*EXP(-$F$1*BS$5)*INDEX('3)tpx females'!FC$57:FC$107,MATCH($R70,'3)tpx females'!$DE$57:$DE$107,0))</f>
        <v>0</v>
      </c>
      <c r="BT70" s="32">
        <f ca="1">($J70*EXP(BT$5*($N70+0.5*($O70)^2))*_xlfn.NORM.DIST((LN(($L70*EXP($K70/100*BT$5)))-LN($J70)-$N70*BT$5)/($O70*SQRT(BT$5))-$O70*SQRT(BT$5),0,1,TRUE)+$L70*EXP($K70/100*BT$5)*(1-_xlfn.NORM.DIST((LN(($L70*EXP($K70/100*BT$5)))-LN($J70)-$N70*BT$5)/($O70*SQRT(BT$5)),0,1,TRUE)))*EXP(-$F$1*BT$5)*INDEX('3)tpx females'!FD$57:FD$107,MATCH($R70,'3)tpx females'!$DE$57:$DE$107,0))</f>
        <v>0</v>
      </c>
    </row>
    <row r="71" spans="2:72" x14ac:dyDescent="0.25">
      <c r="B71" s="32" t="s">
        <v>11</v>
      </c>
      <c r="C71" s="32" t="s">
        <v>12</v>
      </c>
      <c r="D71" s="49">
        <v>17438</v>
      </c>
      <c r="E71" s="32" t="s">
        <v>19</v>
      </c>
      <c r="F71" s="32" t="s">
        <v>14</v>
      </c>
      <c r="G71" s="49">
        <v>17885</v>
      </c>
      <c r="H71" s="32" t="s">
        <v>13</v>
      </c>
      <c r="I71" s="32" t="s">
        <v>22</v>
      </c>
      <c r="J71" s="32">
        <v>364650</v>
      </c>
      <c r="K71" s="32">
        <v>7.25</v>
      </c>
      <c r="L71" s="32">
        <f>'3) 2016 cases'!M71*EXP('3) 2016 cases'!L71/100)</f>
        <v>103553.96954015501</v>
      </c>
      <c r="M71" s="32"/>
      <c r="N71" s="32">
        <f>INDEX('2b)Working'!$I$61:$P$61,MATCH($I71,'2b)Working'!$I$60:$P$60,0))</f>
        <v>7.7288380255278302E-2</v>
      </c>
      <c r="O71" s="32">
        <f>INDEX('2b)Working'!$I$62:$P$62,MATCH($I71,'2b)Working'!$I$60:$P$60,0))</f>
        <v>4.7716681618892573E-2</v>
      </c>
      <c r="P71" s="32" t="str">
        <f t="shared" ref="P71:P120" si="5">IF(AND(E71="Deceased",H71="Deceased"),"X","")</f>
        <v/>
      </c>
      <c r="Q71" s="32">
        <f t="shared" si="4"/>
        <v>70</v>
      </c>
      <c r="R71" s="32">
        <f t="shared" ref="R71:R120" si="6">ROUND(($A$1-G71)/365,0)</f>
        <v>69</v>
      </c>
      <c r="S71" s="32">
        <f t="shared" ref="S71:S120" si="7">IF(AND(E71="Alive",H71="Alive"),1,0)</f>
        <v>0</v>
      </c>
      <c r="U71" s="32">
        <f t="shared" ref="U71:U120" ca="1" si="8">SUM(W71:BT71)</f>
        <v>108785.53154715915</v>
      </c>
      <c r="W71" s="32">
        <f ca="1">($J71*EXP(W$5*($N71+0.5*($O71)^2))*_xlfn.NORM.DIST((LN(($L71*EXP($K71/100*W$5)))-LN($J71)-$N71*W$5)/($O71*SQRT(W$5))-$O71*SQRT(W$5),0,1,TRUE)+$L71*EXP($K71/100*W$5)*(1-_xlfn.NORM.DIST((LN(($L71*EXP($K71/100*W$5)))-LN($J71)-$N71*W$5)/($O71*SQRT(W$5)),0,1,TRUE)))*EXP(-$F$1*W$5)*INDEX('3)tpx females'!DG$57:DG$107,MATCH($R71,'3)tpx females'!$DE$57:$DE$107,0))</f>
        <v>874.63949692404924</v>
      </c>
      <c r="X71" s="32">
        <f ca="1">($J71*EXP(X$5*($N71+0.5*($O71)^2))*_xlfn.NORM.DIST((LN(($L71*EXP($K71/100*X$5)))-LN($J71)-$N71*X$5)/($O71*SQRT(X$5))-$O71*SQRT(X$5),0,1,TRUE)+$L71*EXP($K71/100*X$5)*(1-_xlfn.NORM.DIST((LN(($L71*EXP($K71/100*X$5)))-LN($J71)-$N71*X$5)/($O71*SQRT(X$5)),0,1,TRUE)))*EXP(-$F$1*X$5)*INDEX('3)tpx females'!DH$57:DH$107,MATCH($R71,'3)tpx females'!$DE$57:$DE$107,0))</f>
        <v>944.85576879128712</v>
      </c>
      <c r="Y71" s="32">
        <f ca="1">($J71*EXP(Y$5*($N71+0.5*($O71)^2))*_xlfn.NORM.DIST((LN(($L71*EXP($K71/100*Y$5)))-LN($J71)-$N71*Y$5)/($O71*SQRT(Y$5))-$O71*SQRT(Y$5),0,1,TRUE)+$L71*EXP($K71/100*Y$5)*(1-_xlfn.NORM.DIST((LN(($L71*EXP($K71/100*Y$5)))-LN($J71)-$N71*Y$5)/($O71*SQRT(Y$5)),0,1,TRUE)))*EXP(-$F$1*Y$5)*INDEX('3)tpx females'!DI$57:DI$107,MATCH($R71,'3)tpx females'!$DE$57:$DE$107,0))</f>
        <v>1089.3187622969001</v>
      </c>
      <c r="Z71" s="32">
        <f ca="1">($J71*EXP(Z$5*($N71+0.5*($O71)^2))*_xlfn.NORM.DIST((LN(($L71*EXP($K71/100*Z$5)))-LN($J71)-$N71*Z$5)/($O71*SQRT(Z$5))-$O71*SQRT(Z$5),0,1,TRUE)+$L71*EXP($K71/100*Z$5)*(1-_xlfn.NORM.DIST((LN(($L71*EXP($K71/100*Z$5)))-LN($J71)-$N71*Z$5)/($O71*SQRT(Z$5)),0,1,TRUE)))*EXP(-$F$1*Z$5)*INDEX('3)tpx females'!DJ$57:DJ$107,MATCH($R71,'3)tpx females'!$DE$57:$DE$107,0))</f>
        <v>1184.8543959502717</v>
      </c>
      <c r="AA71" s="32">
        <f ca="1">($J71*EXP(AA$5*($N71+0.5*($O71)^2))*_xlfn.NORM.DIST((LN(($L71*EXP($K71/100*AA$5)))-LN($J71)-$N71*AA$5)/($O71*SQRT(AA$5))-$O71*SQRT(AA$5),0,1,TRUE)+$L71*EXP($K71/100*AA$5)*(1-_xlfn.NORM.DIST((LN(($L71*EXP($K71/100*AA$5)))-LN($J71)-$N71*AA$5)/($O71*SQRT(AA$5)),0,1,TRUE)))*EXP(-$F$1*AA$5)*INDEX('3)tpx females'!DK$57:DK$107,MATCH($R71,'3)tpx females'!$DE$57:$DE$107,0))</f>
        <v>1221.6661563011505</v>
      </c>
      <c r="AB71" s="32">
        <f ca="1">($J71*EXP(AB$5*($N71+0.5*($O71)^2))*_xlfn.NORM.DIST((LN(($L71*EXP($K71/100*AB$5)))-LN($J71)-$N71*AB$5)/($O71*SQRT(AB$5))-$O71*SQRT(AB$5),0,1,TRUE)+$L71*EXP($K71/100*AB$5)*(1-_xlfn.NORM.DIST((LN(($L71*EXP($K71/100*AB$5)))-LN($J71)-$N71*AB$5)/($O71*SQRT(AB$5)),0,1,TRUE)))*EXP(-$F$1*AB$5)*INDEX('3)tpx females'!DL$57:DL$107,MATCH($R71,'3)tpx females'!$DE$57:$DE$107,0))</f>
        <v>1438.5668194846867</v>
      </c>
      <c r="AC71" s="32">
        <f ca="1">($J71*EXP(AC$5*($N71+0.5*($O71)^2))*_xlfn.NORM.DIST((LN(($L71*EXP($K71/100*AC$5)))-LN($J71)-$N71*AC$5)/($O71*SQRT(AC$5))-$O71*SQRT(AC$5),0,1,TRUE)+$L71*EXP($K71/100*AC$5)*(1-_xlfn.NORM.DIST((LN(($L71*EXP($K71/100*AC$5)))-LN($J71)-$N71*AC$5)/($O71*SQRT(AC$5)),0,1,TRUE)))*EXP(-$F$1*AC$5)*INDEX('3)tpx females'!DM$57:DM$107,MATCH($R71,'3)tpx females'!$DE$57:$DE$107,0))</f>
        <v>1405.6093368821421</v>
      </c>
      <c r="AD71" s="32">
        <f ca="1">($J71*EXP(AD$5*($N71+0.5*($O71)^2))*_xlfn.NORM.DIST((LN(($L71*EXP($K71/100*AD$5)))-LN($J71)-$N71*AD$5)/($O71*SQRT(AD$5))-$O71*SQRT(AD$5),0,1,TRUE)+$L71*EXP($K71/100*AD$5)*(1-_xlfn.NORM.DIST((LN(($L71*EXP($K71/100*AD$5)))-LN($J71)-$N71*AD$5)/($O71*SQRT(AD$5)),0,1,TRUE)))*EXP(-$F$1*AD$5)*INDEX('3)tpx females'!DN$57:DN$107,MATCH($R71,'3)tpx females'!$DE$57:$DE$107,0))</f>
        <v>1538.0303903934393</v>
      </c>
      <c r="AE71" s="32">
        <f ca="1">($J71*EXP(AE$5*($N71+0.5*($O71)^2))*_xlfn.NORM.DIST((LN(($L71*EXP($K71/100*AE$5)))-LN($J71)-$N71*AE$5)/($O71*SQRT(AE$5))-$O71*SQRT(AE$5),0,1,TRUE)+$L71*EXP($K71/100*AE$5)*(1-_xlfn.NORM.DIST((LN(($L71*EXP($K71/100*AE$5)))-LN($J71)-$N71*AE$5)/($O71*SQRT(AE$5)),0,1,TRUE)))*EXP(-$F$1*AE$5)*INDEX('3)tpx females'!DO$57:DO$107,MATCH($R71,'3)tpx females'!$DE$57:$DE$107,0))</f>
        <v>1775.4985969981753</v>
      </c>
      <c r="AF71" s="32">
        <f ca="1">($J71*EXP(AF$5*($N71+0.5*($O71)^2))*_xlfn.NORM.DIST((LN(($L71*EXP($K71/100*AF$5)))-LN($J71)-$N71*AF$5)/($O71*SQRT(AF$5))-$O71*SQRT(AF$5),0,1,TRUE)+$L71*EXP($K71/100*AF$5)*(1-_xlfn.NORM.DIST((LN(($L71*EXP($K71/100*AF$5)))-LN($J71)-$N71*AF$5)/($O71*SQRT(AF$5)),0,1,TRUE)))*EXP(-$F$1*AF$5)*INDEX('3)tpx females'!DP$57:DP$107,MATCH($R71,'3)tpx females'!$DE$57:$DE$107,0))</f>
        <v>1888.5780124121131</v>
      </c>
      <c r="AG71" s="32">
        <f ca="1">($J71*EXP(AG$5*($N71+0.5*($O71)^2))*_xlfn.NORM.DIST((LN(($L71*EXP($K71/100*AG$5)))-LN($J71)-$N71*AG$5)/($O71*SQRT(AG$5))-$O71*SQRT(AG$5),0,1,TRUE)+$L71*EXP($K71/100*AG$5)*(1-_xlfn.NORM.DIST((LN(($L71*EXP($K71/100*AG$5)))-LN($J71)-$N71*AG$5)/($O71*SQRT(AG$5)),0,1,TRUE)))*EXP(-$F$1*AG$5)*INDEX('3)tpx females'!DQ$57:DQ$107,MATCH($R71,'3)tpx females'!$DE$57:$DE$107,0))</f>
        <v>2062.43497955258</v>
      </c>
      <c r="AH71" s="32">
        <f ca="1">($J71*EXP(AH$5*($N71+0.5*($O71)^2))*_xlfn.NORM.DIST((LN(($L71*EXP($K71/100*AH$5)))-LN($J71)-$N71*AH$5)/($O71*SQRT(AH$5))-$O71*SQRT(AH$5),0,1,TRUE)+$L71*EXP($K71/100*AH$5)*(1-_xlfn.NORM.DIST((LN(($L71*EXP($K71/100*AH$5)))-LN($J71)-$N71*AH$5)/($O71*SQRT(AH$5)),0,1,TRUE)))*EXP(-$F$1*AH$5)*INDEX('3)tpx females'!DR$57:DR$107,MATCH($R71,'3)tpx females'!$DE$57:$DE$107,0))</f>
        <v>2430.7407776856185</v>
      </c>
      <c r="AI71" s="32">
        <f ca="1">($J71*EXP(AI$5*($N71+0.5*($O71)^2))*_xlfn.NORM.DIST((LN(($L71*EXP($K71/100*AI$5)))-LN($J71)-$N71*AI$5)/($O71*SQRT(AI$5))-$O71*SQRT(AI$5),0,1,TRUE)+$L71*EXP($K71/100*AI$5)*(1-_xlfn.NORM.DIST((LN(($L71*EXP($K71/100*AI$5)))-LN($J71)-$N71*AI$5)/($O71*SQRT(AI$5)),0,1,TRUE)))*EXP(-$F$1*AI$5)*INDEX('3)tpx females'!DS$57:DS$107,MATCH($R71,'3)tpx females'!$DE$57:$DE$107,0))</f>
        <v>2739.0306321510402</v>
      </c>
      <c r="AJ71" s="32">
        <f ca="1">($J71*EXP(AJ$5*($N71+0.5*($O71)^2))*_xlfn.NORM.DIST((LN(($L71*EXP($K71/100*AJ$5)))-LN($J71)-$N71*AJ$5)/($O71*SQRT(AJ$5))-$O71*SQRT(AJ$5),0,1,TRUE)+$L71*EXP($K71/100*AJ$5)*(1-_xlfn.NORM.DIST((LN(($L71*EXP($K71/100*AJ$5)))-LN($J71)-$N71*AJ$5)/($O71*SQRT(AJ$5)),0,1,TRUE)))*EXP(-$F$1*AJ$5)*INDEX('3)tpx females'!DT$57:DT$107,MATCH($R71,'3)tpx females'!$DE$57:$DE$107,0))</f>
        <v>3143.8874972089379</v>
      </c>
      <c r="AK71" s="32">
        <f ca="1">($J71*EXP(AK$5*($N71+0.5*($O71)^2))*_xlfn.NORM.DIST((LN(($L71*EXP($K71/100*AK$5)))-LN($J71)-$N71*AK$5)/($O71*SQRT(AK$5))-$O71*SQRT(AK$5),0,1,TRUE)+$L71*EXP($K71/100*AK$5)*(1-_xlfn.NORM.DIST((LN(($L71*EXP($K71/100*AK$5)))-LN($J71)-$N71*AK$5)/($O71*SQRT(AK$5)),0,1,TRUE)))*EXP(-$F$1*AK$5)*INDEX('3)tpx females'!DU$57:DU$107,MATCH($R71,'3)tpx females'!$DE$57:$DE$107,0))</f>
        <v>3463.7801349742858</v>
      </c>
      <c r="AL71" s="32">
        <f ca="1">($J71*EXP(AL$5*($N71+0.5*($O71)^2))*_xlfn.NORM.DIST((LN(($L71*EXP($K71/100*AL$5)))-LN($J71)-$N71*AL$5)/($O71*SQRT(AL$5))-$O71*SQRT(AL$5),0,1,TRUE)+$L71*EXP($K71/100*AL$5)*(1-_xlfn.NORM.DIST((LN(($L71*EXP($K71/100*AL$5)))-LN($J71)-$N71*AL$5)/($O71*SQRT(AL$5)),0,1,TRUE)))*EXP(-$F$1*AL$5)*INDEX('3)tpx females'!DV$57:DV$107,MATCH($R71,'3)tpx females'!$DE$57:$DE$107,0))</f>
        <v>3617.5795315360074</v>
      </c>
      <c r="AM71" s="32">
        <f ca="1">($J71*EXP(AM$5*($N71+0.5*($O71)^2))*_xlfn.NORM.DIST((LN(($L71*EXP($K71/100*AM$5)))-LN($J71)-$N71*AM$5)/($O71*SQRT(AM$5))-$O71*SQRT(AM$5),0,1,TRUE)+$L71*EXP($K71/100*AM$5)*(1-_xlfn.NORM.DIST((LN(($L71*EXP($K71/100*AM$5)))-LN($J71)-$N71*AM$5)/($O71*SQRT(AM$5)),0,1,TRUE)))*EXP(-$F$1*AM$5)*INDEX('3)tpx females'!DW$57:DW$107,MATCH($R71,'3)tpx females'!$DE$57:$DE$107,0))</f>
        <v>4055.769046331327</v>
      </c>
      <c r="AN71" s="32">
        <f ca="1">($J71*EXP(AN$5*($N71+0.5*($O71)^2))*_xlfn.NORM.DIST((LN(($L71*EXP($K71/100*AN$5)))-LN($J71)-$N71*AN$5)/($O71*SQRT(AN$5))-$O71*SQRT(AN$5),0,1,TRUE)+$L71*EXP($K71/100*AN$5)*(1-_xlfn.NORM.DIST((LN(($L71*EXP($K71/100*AN$5)))-LN($J71)-$N71*AN$5)/($O71*SQRT(AN$5)),0,1,TRUE)))*EXP(-$F$1*AN$5)*INDEX('3)tpx females'!DX$57:DX$107,MATCH($R71,'3)tpx females'!$DE$57:$DE$107,0))</f>
        <v>4669.5336269660138</v>
      </c>
      <c r="AO71" s="32">
        <f ca="1">($J71*EXP(AO$5*($N71+0.5*($O71)^2))*_xlfn.NORM.DIST((LN(($L71*EXP($K71/100*AO$5)))-LN($J71)-$N71*AO$5)/($O71*SQRT(AO$5))-$O71*SQRT(AO$5),0,1,TRUE)+$L71*EXP($K71/100*AO$5)*(1-_xlfn.NORM.DIST((LN(($L71*EXP($K71/100*AO$5)))-LN($J71)-$N71*AO$5)/($O71*SQRT(AO$5)),0,1,TRUE)))*EXP(-$F$1*AO$5)*INDEX('3)tpx females'!DY$57:DY$107,MATCH($R71,'3)tpx females'!$DE$57:$DE$107,0))</f>
        <v>4927.9217630212443</v>
      </c>
      <c r="AP71" s="32">
        <f ca="1">($J71*EXP(AP$5*($N71+0.5*($O71)^2))*_xlfn.NORM.DIST((LN(($L71*EXP($K71/100*AP$5)))-LN($J71)-$N71*AP$5)/($O71*SQRT(AP$5))-$O71*SQRT(AP$5),0,1,TRUE)+$L71*EXP($K71/100*AP$5)*(1-_xlfn.NORM.DIST((LN(($L71*EXP($K71/100*AP$5)))-LN($J71)-$N71*AP$5)/($O71*SQRT(AP$5)),0,1,TRUE)))*EXP(-$F$1*AP$5)*INDEX('3)tpx females'!DZ$57:DZ$107,MATCH($R71,'3)tpx females'!$DE$57:$DE$107,0))</f>
        <v>5335.5704531371366</v>
      </c>
      <c r="AQ71" s="32">
        <f ca="1">($J71*EXP(AQ$5*($N71+0.5*($O71)^2))*_xlfn.NORM.DIST((LN(($L71*EXP($K71/100*AQ$5)))-LN($J71)-$N71*AQ$5)/($O71*SQRT(AQ$5))-$O71*SQRT(AQ$5),0,1,TRUE)+$L71*EXP($K71/100*AQ$5)*(1-_xlfn.NORM.DIST((LN(($L71*EXP($K71/100*AQ$5)))-LN($J71)-$N71*AQ$5)/($O71*SQRT(AQ$5)),0,1,TRUE)))*EXP(-$F$1*AQ$5)*INDEX('3)tpx females'!EA$57:EA$107,MATCH($R71,'3)tpx females'!$DE$57:$DE$107,0))</f>
        <v>6027.173077447158</v>
      </c>
      <c r="AR71" s="32">
        <f ca="1">($J71*EXP(AR$5*($N71+0.5*($O71)^2))*_xlfn.NORM.DIST((LN(($L71*EXP($K71/100*AR$5)))-LN($J71)-$N71*AR$5)/($O71*SQRT(AR$5))-$O71*SQRT(AR$5),0,1,TRUE)+$L71*EXP($K71/100*AR$5)*(1-_xlfn.NORM.DIST((LN(($L71*EXP($K71/100*AR$5)))-LN($J71)-$N71*AR$5)/($O71*SQRT(AR$5)),0,1,TRUE)))*EXP(-$F$1*AR$5)*INDEX('3)tpx females'!EB$57:EB$107,MATCH($R71,'3)tpx females'!$DE$57:$DE$107,0))</f>
        <v>6205.31431369448</v>
      </c>
      <c r="AS71" s="32">
        <f ca="1">($J71*EXP(AS$5*($N71+0.5*($O71)^2))*_xlfn.NORM.DIST((LN(($L71*EXP($K71/100*AS$5)))-LN($J71)-$N71*AS$5)/($O71*SQRT(AS$5))-$O71*SQRT(AS$5),0,1,TRUE)+$L71*EXP($K71/100*AS$5)*(1-_xlfn.NORM.DIST((LN(($L71*EXP($K71/100*AS$5)))-LN($J71)-$N71*AS$5)/($O71*SQRT(AS$5)),0,1,TRUE)))*EXP(-$F$1*AS$5)*INDEX('3)tpx females'!EC$57:EC$107,MATCH($R71,'3)tpx females'!$DE$57:$DE$107,0))</f>
        <v>5985.3609460105754</v>
      </c>
      <c r="AT71" s="32">
        <f ca="1">($J71*EXP(AT$5*($N71+0.5*($O71)^2))*_xlfn.NORM.DIST((LN(($L71*EXP($K71/100*AT$5)))-LN($J71)-$N71*AT$5)/($O71*SQRT(AT$5))-$O71*SQRT(AT$5),0,1,TRUE)+$L71*EXP($K71/100*AT$5)*(1-_xlfn.NORM.DIST((LN(($L71*EXP($K71/100*AT$5)))-LN($J71)-$N71*AT$5)/($O71*SQRT(AT$5)),0,1,TRUE)))*EXP(-$F$1*AT$5)*INDEX('3)tpx females'!ED$57:ED$107,MATCH($R71,'3)tpx females'!$DE$57:$DE$107,0))</f>
        <v>5792.5865565036102</v>
      </c>
      <c r="AU71" s="32">
        <f ca="1">($J71*EXP(AU$5*($N71+0.5*($O71)^2))*_xlfn.NORM.DIST((LN(($L71*EXP($K71/100*AU$5)))-LN($J71)-$N71*AU$5)/($O71*SQRT(AU$5))-$O71*SQRT(AU$5),0,1,TRUE)+$L71*EXP($K71/100*AU$5)*(1-_xlfn.NORM.DIST((LN(($L71*EXP($K71/100*AU$5)))-LN($J71)-$N71*AU$5)/($O71*SQRT(AU$5)),0,1,TRUE)))*EXP(-$F$1*AU$5)*INDEX('3)tpx females'!EE$57:EE$107,MATCH($R71,'3)tpx females'!$DE$57:$DE$107,0))</f>
        <v>5609.8189823332477</v>
      </c>
      <c r="AV71" s="32">
        <f ca="1">($J71*EXP(AV$5*($N71+0.5*($O71)^2))*_xlfn.NORM.DIST((LN(($L71*EXP($K71/100*AV$5)))-LN($J71)-$N71*AV$5)/($O71*SQRT(AV$5))-$O71*SQRT(AV$5),0,1,TRUE)+$L71*EXP($K71/100*AV$5)*(1-_xlfn.NORM.DIST((LN(($L71*EXP($K71/100*AV$5)))-LN($J71)-$N71*AV$5)/($O71*SQRT(AV$5)),0,1,TRUE)))*EXP(-$F$1*AV$5)*INDEX('3)tpx females'!EF$57:EF$107,MATCH($R71,'3)tpx females'!$DE$57:$DE$107,0))</f>
        <v>5514.9573015580563</v>
      </c>
      <c r="AW71" s="32">
        <f ca="1">($J71*EXP(AW$5*($N71+0.5*($O71)^2))*_xlfn.NORM.DIST((LN(($L71*EXP($K71/100*AW$5)))-LN($J71)-$N71*AW$5)/($O71*SQRT(AW$5))-$O71*SQRT(AW$5),0,1,TRUE)+$L71*EXP($K71/100*AW$5)*(1-_xlfn.NORM.DIST((LN(($L71*EXP($K71/100*AW$5)))-LN($J71)-$N71*AW$5)/($O71*SQRT(AW$5)),0,1,TRUE)))*EXP(-$F$1*AW$5)*INDEX('3)tpx females'!EG$57:EG$107,MATCH($R71,'3)tpx females'!$DE$57:$DE$107,0))</f>
        <v>4952.6304724559523</v>
      </c>
      <c r="AX71" s="32">
        <f ca="1">($J71*EXP(AX$5*($N71+0.5*($O71)^2))*_xlfn.NORM.DIST((LN(($L71*EXP($K71/100*AX$5)))-LN($J71)-$N71*AX$5)/($O71*SQRT(AX$5))-$O71*SQRT(AX$5),0,1,TRUE)+$L71*EXP($K71/100*AX$5)*(1-_xlfn.NORM.DIST((LN(($L71*EXP($K71/100*AX$5)))-LN($J71)-$N71*AX$5)/($O71*SQRT(AX$5)),0,1,TRUE)))*EXP(-$F$1*AX$5)*INDEX('3)tpx females'!EH$57:EH$107,MATCH($R71,'3)tpx females'!$DE$57:$DE$107,0))</f>
        <v>4394.1669979677499</v>
      </c>
      <c r="AY71" s="32">
        <f ca="1">($J71*EXP(AY$5*($N71+0.5*($O71)^2))*_xlfn.NORM.DIST((LN(($L71*EXP($K71/100*AY$5)))-LN($J71)-$N71*AY$5)/($O71*SQRT(AY$5))-$O71*SQRT(AY$5),0,1,TRUE)+$L71*EXP($K71/100*AY$5)*(1-_xlfn.NORM.DIST((LN(($L71*EXP($K71/100*AY$5)))-LN($J71)-$N71*AY$5)/($O71*SQRT(AY$5)),0,1,TRUE)))*EXP(-$F$1*AY$5)*INDEX('3)tpx females'!EI$57:EI$107,MATCH($R71,'3)tpx females'!$DE$57:$DE$107,0))</f>
        <v>3754.4000229671656</v>
      </c>
      <c r="AZ71" s="32">
        <f ca="1">($J71*EXP(AZ$5*($N71+0.5*($O71)^2))*_xlfn.NORM.DIST((LN(($L71*EXP($K71/100*AZ$5)))-LN($J71)-$N71*AZ$5)/($O71*SQRT(AZ$5))-$O71*SQRT(AZ$5),0,1,TRUE)+$L71*EXP($K71/100*AZ$5)*(1-_xlfn.NORM.DIST((LN(($L71*EXP($K71/100*AZ$5)))-LN($J71)-$N71*AZ$5)/($O71*SQRT(AZ$5)),0,1,TRUE)))*EXP(-$F$1*AZ$5)*INDEX('3)tpx females'!EJ$57:EJ$107,MATCH($R71,'3)tpx females'!$DE$57:$DE$107,0))</f>
        <v>3073.5880796350639</v>
      </c>
      <c r="BA71" s="32">
        <f ca="1">($J71*EXP(BA$5*($N71+0.5*($O71)^2))*_xlfn.NORM.DIST((LN(($L71*EXP($K71/100*BA$5)))-LN($J71)-$N71*BA$5)/($O71*SQRT(BA$5))-$O71*SQRT(BA$5),0,1,TRUE)+$L71*EXP($K71/100*BA$5)*(1-_xlfn.NORM.DIST((LN(($L71*EXP($K71/100*BA$5)))-LN($J71)-$N71*BA$5)/($O71*SQRT(BA$5)),0,1,TRUE)))*EXP(-$F$1*BA$5)*INDEX('3)tpx females'!EK$57:EK$107,MATCH($R71,'3)tpx females'!$DE$57:$DE$107,0))</f>
        <v>2407.9041048197892</v>
      </c>
      <c r="BB71" s="32">
        <f ca="1">($J71*EXP(BB$5*($N71+0.5*($O71)^2))*_xlfn.NORM.DIST((LN(($L71*EXP($K71/100*BB$5)))-LN($J71)-$N71*BB$5)/($O71*SQRT(BB$5))-$O71*SQRT(BB$5),0,1,TRUE)+$L71*EXP($K71/100*BB$5)*(1-_xlfn.NORM.DIST((LN(($L71*EXP($K71/100*BB$5)))-LN($J71)-$N71*BB$5)/($O71*SQRT(BB$5)),0,1,TRUE)))*EXP(-$F$1*BB$5)*INDEX('3)tpx females'!EL$57:EL$107,MATCH($R71,'3)tpx females'!$DE$57:$DE$107,0))</f>
        <v>1807.5334581712082</v>
      </c>
      <c r="BC71" s="32">
        <f ca="1">($J71*EXP(BC$5*($N71+0.5*($O71)^2))*_xlfn.NORM.DIST((LN(($L71*EXP($K71/100*BC$5)))-LN($J71)-$N71*BC$5)/($O71*SQRT(BC$5))-$O71*SQRT(BC$5),0,1,TRUE)+$L71*EXP($K71/100*BC$5)*(1-_xlfn.NORM.DIST((LN(($L71*EXP($K71/100*BC$5)))-LN($J71)-$N71*BC$5)/($O71*SQRT(BC$5)),0,1,TRUE)))*EXP(-$F$1*BC$5)*INDEX('3)tpx females'!EM$57:EM$107,MATCH($R71,'3)tpx females'!$DE$57:$DE$107,0))</f>
        <v>1288.4819461119728</v>
      </c>
      <c r="BD71" s="32">
        <f ca="1">($J71*EXP(BD$5*($N71+0.5*($O71)^2))*_xlfn.NORM.DIST((LN(($L71*EXP($K71/100*BD$5)))-LN($J71)-$N71*BD$5)/($O71*SQRT(BD$5))-$O71*SQRT(BD$5),0,1,TRUE)+$L71*EXP($K71/100*BD$5)*(1-_xlfn.NORM.DIST((LN(($L71*EXP($K71/100*BD$5)))-LN($J71)-$N71*BD$5)/($O71*SQRT(BD$5)),0,1,TRUE)))*EXP(-$F$1*BD$5)*INDEX('3)tpx females'!EN$57:EN$107,MATCH($R71,'3)tpx females'!$DE$57:$DE$107,0))</f>
        <v>867.91632752108592</v>
      </c>
      <c r="BE71" s="32">
        <f ca="1">($J71*EXP(BE$5*($N71+0.5*($O71)^2))*_xlfn.NORM.DIST((LN(($L71*EXP($K71/100*BE$5)))-LN($J71)-$N71*BE$5)/($O71*SQRT(BE$5))-$O71*SQRT(BE$5),0,1,TRUE)+$L71*EXP($K71/100*BE$5)*(1-_xlfn.NORM.DIST((LN(($L71*EXP($K71/100*BE$5)))-LN($J71)-$N71*BE$5)/($O71*SQRT(BE$5)),0,1,TRUE)))*EXP(-$F$1*BE$5)*INDEX('3)tpx females'!EO$57:EO$107,MATCH($R71,'3)tpx females'!$DE$57:$DE$107,0))</f>
        <v>557.77011541926379</v>
      </c>
      <c r="BF71" s="32">
        <f ca="1">($J71*EXP(BF$5*($N71+0.5*($O71)^2))*_xlfn.NORM.DIST((LN(($L71*EXP($K71/100*BF$5)))-LN($J71)-$N71*BF$5)/($O71*SQRT(BF$5))-$O71*SQRT(BF$5),0,1,TRUE)+$L71*EXP($K71/100*BF$5)*(1-_xlfn.NORM.DIST((LN(($L71*EXP($K71/100*BF$5)))-LN($J71)-$N71*BF$5)/($O71*SQRT(BF$5)),0,1,TRUE)))*EXP(-$F$1*BF$5)*INDEX('3)tpx females'!EP$57:EP$107,MATCH($R71,'3)tpx females'!$DE$57:$DE$107,0))</f>
        <v>338.65982421380193</v>
      </c>
      <c r="BG71" s="32">
        <f ca="1">($J71*EXP(BG$5*($N71+0.5*($O71)^2))*_xlfn.NORM.DIST((LN(($L71*EXP($K71/100*BG$5)))-LN($J71)-$N71*BG$5)/($O71*SQRT(BG$5))-$O71*SQRT(BG$5),0,1,TRUE)+$L71*EXP($K71/100*BG$5)*(1-_xlfn.NORM.DIST((LN(($L71*EXP($K71/100*BG$5)))-LN($J71)-$N71*BG$5)/($O71*SQRT(BG$5)),0,1,TRUE)))*EXP(-$F$1*BG$5)*INDEX('3)tpx females'!EQ$57:EQ$107,MATCH($R71,'3)tpx females'!$DE$57:$DE$107,0))</f>
        <v>196.34396356775517</v>
      </c>
      <c r="BH71" s="32">
        <f ca="1">($J71*EXP(BH$5*($N71+0.5*($O71)^2))*_xlfn.NORM.DIST((LN(($L71*EXP($K71/100*BH$5)))-LN($J71)-$N71*BH$5)/($O71*SQRT(BH$5))-$O71*SQRT(BH$5),0,1,TRUE)+$L71*EXP($K71/100*BH$5)*(1-_xlfn.NORM.DIST((LN(($L71*EXP($K71/100*BH$5)))-LN($J71)-$N71*BH$5)/($O71*SQRT(BH$5)),0,1,TRUE)))*EXP(-$F$1*BH$5)*INDEX('3)tpx females'!ER$57:ER$107,MATCH($R71,'3)tpx females'!$DE$57:$DE$107,0))</f>
        <v>103.36909751168442</v>
      </c>
      <c r="BI71" s="32">
        <f ca="1">($J71*EXP(BI$5*($N71+0.5*($O71)^2))*_xlfn.NORM.DIST((LN(($L71*EXP($K71/100*BI$5)))-LN($J71)-$N71*BI$5)/($O71*SQRT(BI$5))-$O71*SQRT(BI$5),0,1,TRUE)+$L71*EXP($K71/100*BI$5)*(1-_xlfn.NORM.DIST((LN(($L71*EXP($K71/100*BI$5)))-LN($J71)-$N71*BI$5)/($O71*SQRT(BI$5)),0,1,TRUE)))*EXP(-$F$1*BI$5)*INDEX('3)tpx females'!ES$57:ES$107,MATCH($R71,'3)tpx females'!$DE$57:$DE$107,0))</f>
        <v>55.677548851003216</v>
      </c>
      <c r="BJ71" s="32">
        <f ca="1">($J71*EXP(BJ$5*($N71+0.5*($O71)^2))*_xlfn.NORM.DIST((LN(($L71*EXP($K71/100*BJ$5)))-LN($J71)-$N71*BJ$5)/($O71*SQRT(BJ$5))-$O71*SQRT(BJ$5),0,1,TRUE)+$L71*EXP($K71/100*BJ$5)*(1-_xlfn.NORM.DIST((LN(($L71*EXP($K71/100*BJ$5)))-LN($J71)-$N71*BJ$5)/($O71*SQRT(BJ$5)),0,1,TRUE)))*EXP(-$F$1*BJ$5)*INDEX('3)tpx females'!ET$57:ET$107,MATCH($R71,'3)tpx females'!$DE$57:$DE$107,0))</f>
        <v>31.074484695507124</v>
      </c>
      <c r="BK71" s="32">
        <f ca="1">($J71*EXP(BK$5*($N71+0.5*($O71)^2))*_xlfn.NORM.DIST((LN(($L71*EXP($K71/100*BK$5)))-LN($J71)-$N71*BK$5)/($O71*SQRT(BK$5))-$O71*SQRT(BK$5),0,1,TRUE)+$L71*EXP($K71/100*BK$5)*(1-_xlfn.NORM.DIST((LN(($L71*EXP($K71/100*BK$5)))-LN($J71)-$N71*BK$5)/($O71*SQRT(BK$5)),0,1,TRUE)))*EXP(-$F$1*BK$5)*INDEX('3)tpx females'!EU$57:EU$107,MATCH($R71,'3)tpx females'!$DE$57:$DE$107,0))</f>
        <v>12.937746704616005</v>
      </c>
      <c r="BL71" s="32">
        <f ca="1">($J71*EXP(BL$5*($N71+0.5*($O71)^2))*_xlfn.NORM.DIST((LN(($L71*EXP($K71/100*BL$5)))-LN($J71)-$N71*BL$5)/($O71*SQRT(BL$5))-$O71*SQRT(BL$5),0,1,TRUE)+$L71*EXP($K71/100*BL$5)*(1-_xlfn.NORM.DIST((LN(($L71*EXP($K71/100*BL$5)))-LN($J71)-$N71*BL$5)/($O71*SQRT(BL$5)),0,1,TRUE)))*EXP(-$F$1*BL$5)*INDEX('3)tpx females'!EV$57:EV$107,MATCH($R71,'3)tpx females'!$DE$57:$DE$107,0))</f>
        <v>0</v>
      </c>
      <c r="BM71" s="32">
        <f ca="1">($J71*EXP(BM$5*($N71+0.5*($O71)^2))*_xlfn.NORM.DIST((LN(($L71*EXP($K71/100*BM$5)))-LN($J71)-$N71*BM$5)/($O71*SQRT(BM$5))-$O71*SQRT(BM$5),0,1,TRUE)+$L71*EXP($K71/100*BM$5)*(1-_xlfn.NORM.DIST((LN(($L71*EXP($K71/100*BM$5)))-LN($J71)-$N71*BM$5)/($O71*SQRT(BM$5)),0,1,TRUE)))*EXP(-$F$1*BM$5)*INDEX('3)tpx females'!EW$57:EW$107,MATCH($R71,'3)tpx females'!$DE$57:$DE$107,0))</f>
        <v>0</v>
      </c>
      <c r="BN71" s="32">
        <f ca="1">($J71*EXP(BN$5*($N71+0.5*($O71)^2))*_xlfn.NORM.DIST((LN(($L71*EXP($K71/100*BN$5)))-LN($J71)-$N71*BN$5)/($O71*SQRT(BN$5))-$O71*SQRT(BN$5),0,1,TRUE)+$L71*EXP($K71/100*BN$5)*(1-_xlfn.NORM.DIST((LN(($L71*EXP($K71/100*BN$5)))-LN($J71)-$N71*BN$5)/($O71*SQRT(BN$5)),0,1,TRUE)))*EXP(-$F$1*BN$5)*INDEX('3)tpx females'!EX$57:EX$107,MATCH($R71,'3)tpx females'!$DE$57:$DE$107,0))</f>
        <v>0</v>
      </c>
      <c r="BO71" s="32">
        <f ca="1">($J71*EXP(BO$5*($N71+0.5*($O71)^2))*_xlfn.NORM.DIST((LN(($L71*EXP($K71/100*BO$5)))-LN($J71)-$N71*BO$5)/($O71*SQRT(BO$5))-$O71*SQRT(BO$5),0,1,TRUE)+$L71*EXP($K71/100*BO$5)*(1-_xlfn.NORM.DIST((LN(($L71*EXP($K71/100*BO$5)))-LN($J71)-$N71*BO$5)/($O71*SQRT(BO$5)),0,1,TRUE)))*EXP(-$F$1*BO$5)*INDEX('3)tpx females'!EY$57:EY$107,MATCH($R71,'3)tpx females'!$DE$57:$DE$107,0))</f>
        <v>0</v>
      </c>
      <c r="BP71" s="32">
        <f ca="1">($J71*EXP(BP$5*($N71+0.5*($O71)^2))*_xlfn.NORM.DIST((LN(($L71*EXP($K71/100*BP$5)))-LN($J71)-$N71*BP$5)/($O71*SQRT(BP$5))-$O71*SQRT(BP$5),0,1,TRUE)+$L71*EXP($K71/100*BP$5)*(1-_xlfn.NORM.DIST((LN(($L71*EXP($K71/100*BP$5)))-LN($J71)-$N71*BP$5)/($O71*SQRT(BP$5)),0,1,TRUE)))*EXP(-$F$1*BP$5)*INDEX('3)tpx females'!EZ$57:EZ$107,MATCH($R71,'3)tpx females'!$DE$57:$DE$107,0))</f>
        <v>0</v>
      </c>
      <c r="BQ71" s="32">
        <f ca="1">($J71*EXP(BQ$5*($N71+0.5*($O71)^2))*_xlfn.NORM.DIST((LN(($L71*EXP($K71/100*BQ$5)))-LN($J71)-$N71*BQ$5)/($O71*SQRT(BQ$5))-$O71*SQRT(BQ$5),0,1,TRUE)+$L71*EXP($K71/100*BQ$5)*(1-_xlfn.NORM.DIST((LN(($L71*EXP($K71/100*BQ$5)))-LN($J71)-$N71*BQ$5)/($O71*SQRT(BQ$5)),0,1,TRUE)))*EXP(-$F$1*BQ$5)*INDEX('3)tpx females'!FA$57:FA$107,MATCH($R71,'3)tpx females'!$DE$57:$DE$107,0))</f>
        <v>0</v>
      </c>
      <c r="BR71" s="32">
        <f ca="1">($J71*EXP(BR$5*($N71+0.5*($O71)^2))*_xlfn.NORM.DIST((LN(($L71*EXP($K71/100*BR$5)))-LN($J71)-$N71*BR$5)/($O71*SQRT(BR$5))-$O71*SQRT(BR$5),0,1,TRUE)+$L71*EXP($K71/100*BR$5)*(1-_xlfn.NORM.DIST((LN(($L71*EXP($K71/100*BR$5)))-LN($J71)-$N71*BR$5)/($O71*SQRT(BR$5)),0,1,TRUE)))*EXP(-$F$1*BR$5)*INDEX('3)tpx females'!FB$57:FB$107,MATCH($R71,'3)tpx females'!$DE$57:$DE$107,0))</f>
        <v>0</v>
      </c>
      <c r="BS71" s="32">
        <f ca="1">($J71*EXP(BS$5*($N71+0.5*($O71)^2))*_xlfn.NORM.DIST((LN(($L71*EXP($K71/100*BS$5)))-LN($J71)-$N71*BS$5)/($O71*SQRT(BS$5))-$O71*SQRT(BS$5),0,1,TRUE)+$L71*EXP($K71/100*BS$5)*(1-_xlfn.NORM.DIST((LN(($L71*EXP($K71/100*BS$5)))-LN($J71)-$N71*BS$5)/($O71*SQRT(BS$5)),0,1,TRUE)))*EXP(-$F$1*BS$5)*INDEX('3)tpx females'!FC$57:FC$107,MATCH($R71,'3)tpx females'!$DE$57:$DE$107,0))</f>
        <v>0</v>
      </c>
      <c r="BT71" s="32">
        <f ca="1">($J71*EXP(BT$5*($N71+0.5*($O71)^2))*_xlfn.NORM.DIST((LN(($L71*EXP($K71/100*BT$5)))-LN($J71)-$N71*BT$5)/($O71*SQRT(BT$5))-$O71*SQRT(BT$5),0,1,TRUE)+$L71*EXP($K71/100*BT$5)*(1-_xlfn.NORM.DIST((LN(($L71*EXP($K71/100*BT$5)))-LN($J71)-$N71*BT$5)/($O71*SQRT(BT$5)),0,1,TRUE)))*EXP(-$F$1*BT$5)*INDEX('3)tpx females'!FD$57:FD$107,MATCH($R71,'3)tpx females'!$DE$57:$DE$107,0))</f>
        <v>0</v>
      </c>
    </row>
    <row r="72" spans="2:72" x14ac:dyDescent="0.25">
      <c r="B72" s="32" t="s">
        <v>11</v>
      </c>
      <c r="C72" s="32" t="s">
        <v>12</v>
      </c>
      <c r="D72" s="49">
        <v>16190</v>
      </c>
      <c r="E72" s="32" t="s">
        <v>13</v>
      </c>
      <c r="F72" s="32" t="s">
        <v>14</v>
      </c>
      <c r="G72" s="49">
        <v>17972</v>
      </c>
      <c r="H72" s="32" t="s">
        <v>13</v>
      </c>
      <c r="I72" s="32" t="s">
        <v>20</v>
      </c>
      <c r="J72" s="32">
        <v>412912.5</v>
      </c>
      <c r="K72" s="32">
        <v>7.25</v>
      </c>
      <c r="L72" s="32">
        <f>'3) 2016 cases'!M72*EXP('3) 2016 cases'!L72/100)</f>
        <v>91174.199570832963</v>
      </c>
      <c r="M72" s="32"/>
      <c r="N72" s="32">
        <f>INDEX('2b)Working'!$I$61:$P$61,MATCH($I72,'2b)Working'!$I$60:$P$60,0))</f>
        <v>7.4552232955274328E-2</v>
      </c>
      <c r="O72" s="32">
        <f>INDEX('2b)Working'!$I$62:$P$62,MATCH($I72,'2b)Working'!$I$60:$P$60,0))</f>
        <v>6.4868498859960141E-2</v>
      </c>
      <c r="P72" s="32" t="str">
        <f t="shared" si="5"/>
        <v/>
      </c>
      <c r="Q72" s="32">
        <f t="shared" si="4"/>
        <v>73</v>
      </c>
      <c r="R72" s="32">
        <f t="shared" si="6"/>
        <v>68</v>
      </c>
      <c r="S72" s="32">
        <f t="shared" si="7"/>
        <v>1</v>
      </c>
      <c r="U72" s="32">
        <f t="shared" ca="1" si="8"/>
        <v>96393.866995787655</v>
      </c>
      <c r="W72" s="32">
        <f ca="1">IFERROR(($J72*EXP(W$5*($N72+0.5*($O72)^2))*_xlfn.NORM.DIST((LN(($L72*EXP($K72/100*W$5)))-LN($J72)-$N72*W$5)/($O72*SQRT(W$5))-$O72*SQRT(W$5),0,1,TRUE)+$L72*EXP($K72/100*W$5)*(1-_xlfn.NORM.DIST((LN(($L72*EXP($K72/100*W$5)))-LN($J72)-$N72*W$5)/($O72*SQRT(W$5)),0,1,TRUE)))*EXP(-$F$1*W$5)*(INDEX('3)tpx females'!DG$57:DG$107,MATCH($R72,'3)tpx females'!$DE$57:$DE$107,0))+INDEX('3)tpx males'!DE$57:DE$107,MATCH($Q72,'3)tpx males'!$DC$57:$DC$107,0))-(INDEX('3)tpx males'!DD$110:DD$160,MATCH($Q72,'3)tpx males'!$DC$110:$DC$160,0))*INDEX('3)tpx females'!DF$111:DF$161,MATCH($R72,'3)tpx females'!$DE$111:$DE$161,0))*(1-(EXP(-INDEX('3)tpx males'!DE$4:DE$54,MATCH($Q72,'3)tpx males'!$DC$4:$DC$54,0)))*EXP(-INDEX('3)tpx females'!DG$3:DG$53,MATCH($R72,'3)tpx females'!$DE$3:$DE$53,0))))))),0)</f>
        <v>13.927743067387796</v>
      </c>
      <c r="X72" s="32">
        <f ca="1">IFERROR(($J72*EXP(X$5*($N72+0.5*($O72)^2))*_xlfn.NORM.DIST((LN(($L72*EXP($K72/100*X$5)))-LN($J72)-$N72*X$5)/($O72*SQRT(X$5))-$O72*SQRT(X$5),0,1,TRUE)+$L72*EXP($K72/100*X$5)*(1-_xlfn.NORM.DIST((LN(($L72*EXP($K72/100*X$5)))-LN($J72)-$N72*X$5)/($O72*SQRT(X$5)),0,1,TRUE)))*EXP(-$F$1*X$5)*(INDEX('3)tpx females'!DH$57:DH$107,MATCH($R72,'3)tpx females'!$DE$57:$DE$107,0))+INDEX('3)tpx males'!DF$57:DF$107,MATCH($Q72,'3)tpx males'!$DC$57:$DC$107,0))-(INDEX('3)tpx males'!DE$110:DE$160,MATCH($Q72,'3)tpx males'!$DC$110:$DC$160,0))*INDEX('3)tpx females'!DG$111:DG$161,MATCH($R72,'3)tpx females'!$DE$111:$DE$161,0))*(1-(EXP(-INDEX('3)tpx males'!DF$4:DF$54,MATCH($Q72,'3)tpx males'!$DC$4:$DC$54,0)))*EXP(-INDEX('3)tpx females'!DH$3:DH$53,MATCH($R72,'3)tpx females'!$DE$3:$DE$53,0))))))),0)</f>
        <v>50.249433441200885</v>
      </c>
      <c r="Y72" s="32">
        <f ca="1">IFERROR(($J72*EXP(Y$5*($N72+0.5*($O72)^2))*_xlfn.NORM.DIST((LN(($L72*EXP($K72/100*Y$5)))-LN($J72)-$N72*Y$5)/($O72*SQRT(Y$5))-$O72*SQRT(Y$5),0,1,TRUE)+$L72*EXP($K72/100*Y$5)*(1-_xlfn.NORM.DIST((LN(($L72*EXP($K72/100*Y$5)))-LN($J72)-$N72*Y$5)/($O72*SQRT(Y$5)),0,1,TRUE)))*EXP(-$F$1*Y$5)*(INDEX('3)tpx females'!DI$57:DI$107,MATCH($R72,'3)tpx females'!$DE$57:$DE$107,0))+INDEX('3)tpx males'!DG$57:DG$107,MATCH($Q72,'3)tpx males'!$DC$57:$DC$107,0))-(INDEX('3)tpx males'!DF$110:DF$160,MATCH($Q72,'3)tpx males'!$DC$110:$DC$160,0))*INDEX('3)tpx females'!DH$111:DH$161,MATCH($R72,'3)tpx females'!$DE$111:$DE$161,0))*(1-(EXP(-INDEX('3)tpx males'!DG$4:DG$54,MATCH($Q72,'3)tpx males'!$DC$4:$DC$54,0)))*EXP(-INDEX('3)tpx females'!DI$3:DI$53,MATCH($R72,'3)tpx females'!$DE$3:$DE$53,0))))))),0)</f>
        <v>92.395599110979589</v>
      </c>
      <c r="Z72" s="32">
        <f ca="1">IFERROR(($J72*EXP(Z$5*($N72+0.5*($O72)^2))*_xlfn.NORM.DIST((LN(($L72*EXP($K72/100*Z$5)))-LN($J72)-$N72*Z$5)/($O72*SQRT(Z$5))-$O72*SQRT(Z$5),0,1,TRUE)+$L72*EXP($K72/100*Z$5)*(1-_xlfn.NORM.DIST((LN(($L72*EXP($K72/100*Z$5)))-LN($J72)-$N72*Z$5)/($O72*SQRT(Z$5)),0,1,TRUE)))*EXP(-$F$1*Z$5)*(INDEX('3)tpx females'!DJ$57:DJ$107,MATCH($R72,'3)tpx females'!$DE$57:$DE$107,0))+INDEX('3)tpx males'!DH$57:DH$107,MATCH($Q72,'3)tpx males'!$DC$57:$DC$107,0))-(INDEX('3)tpx males'!DG$110:DG$160,MATCH($Q72,'3)tpx males'!$DC$110:$DC$160,0))*INDEX('3)tpx females'!DI$111:DI$161,MATCH($R72,'3)tpx females'!$DE$111:$DE$161,0))*(1-(EXP(-INDEX('3)tpx males'!DH$4:DH$54,MATCH($Q72,'3)tpx males'!$DC$4:$DC$54,0)))*EXP(-INDEX('3)tpx females'!DJ$3:DJ$53,MATCH($R72,'3)tpx females'!$DE$3:$DE$53,0))))))),0)</f>
        <v>155.05511314883685</v>
      </c>
      <c r="AA72" s="32">
        <f ca="1">IFERROR(($J72*EXP(AA$5*($N72+0.5*($O72)^2))*_xlfn.NORM.DIST((LN(($L72*EXP($K72/100*AA$5)))-LN($J72)-$N72*AA$5)/($O72*SQRT(AA$5))-$O72*SQRT(AA$5),0,1,TRUE)+$L72*EXP($K72/100*AA$5)*(1-_xlfn.NORM.DIST((LN(($L72*EXP($K72/100*AA$5)))-LN($J72)-$N72*AA$5)/($O72*SQRT(AA$5)),0,1,TRUE)))*EXP(-$F$1*AA$5)*(INDEX('3)tpx females'!DK$57:DK$107,MATCH($R72,'3)tpx females'!$DE$57:$DE$107,0))+INDEX('3)tpx males'!DI$57:DI$107,MATCH($Q72,'3)tpx males'!$DC$57:$DC$107,0))-(INDEX('3)tpx males'!DH$110:DH$160,MATCH($Q72,'3)tpx males'!$DC$110:$DC$160,0))*INDEX('3)tpx females'!DJ$111:DJ$161,MATCH($R72,'3)tpx females'!$DE$111:$DE$161,0))*(1-(EXP(-INDEX('3)tpx males'!DI$4:DI$54,MATCH($Q72,'3)tpx males'!$DC$4:$DC$54,0)))*EXP(-INDEX('3)tpx females'!DK$3:DK$53,MATCH($R72,'3)tpx females'!$DE$3:$DE$53,0))))))),0)</f>
        <v>231.21486829646463</v>
      </c>
      <c r="AB72" s="32">
        <f ca="1">IFERROR(($J72*EXP(AB$5*($N72+0.5*($O72)^2))*_xlfn.NORM.DIST((LN(($L72*EXP($K72/100*AB$5)))-LN($J72)-$N72*AB$5)/($O72*SQRT(AB$5))-$O72*SQRT(AB$5),0,1,TRUE)+$L72*EXP($K72/100*AB$5)*(1-_xlfn.NORM.DIST((LN(($L72*EXP($K72/100*AB$5)))-LN($J72)-$N72*AB$5)/($O72*SQRT(AB$5)),0,1,TRUE)))*EXP(-$F$1*AB$5)*(INDEX('3)tpx females'!DL$57:DL$107,MATCH($R72,'3)tpx females'!$DE$57:$DE$107,0))+INDEX('3)tpx males'!DJ$57:DJ$107,MATCH($Q72,'3)tpx males'!$DC$57:$DC$107,0))-(INDEX('3)tpx males'!DI$110:DI$160,MATCH($Q72,'3)tpx males'!$DC$110:$DC$160,0))*INDEX('3)tpx females'!DK$111:DK$161,MATCH($R72,'3)tpx females'!$DE$111:$DE$161,0))*(1-(EXP(-INDEX('3)tpx males'!DJ$4:DJ$54,MATCH($Q72,'3)tpx males'!$DC$4:$DC$54,0)))*EXP(-INDEX('3)tpx females'!DL$3:DL$53,MATCH($R72,'3)tpx females'!$DE$3:$DE$53,0))))))),0)</f>
        <v>299.58696886427754</v>
      </c>
      <c r="AC72" s="32">
        <f ca="1">IFERROR(($J72*EXP(AC$5*($N72+0.5*($O72)^2))*_xlfn.NORM.DIST((LN(($L72*EXP($K72/100*AC$5)))-LN($J72)-$N72*AC$5)/($O72*SQRT(AC$5))-$O72*SQRT(AC$5),0,1,TRUE)+$L72*EXP($K72/100*AC$5)*(1-_xlfn.NORM.DIST((LN(($L72*EXP($K72/100*AC$5)))-LN($J72)-$N72*AC$5)/($O72*SQRT(AC$5)),0,1,TRUE)))*EXP(-$F$1*AC$5)*(INDEX('3)tpx females'!DM$57:DM$107,MATCH($R72,'3)tpx females'!$DE$57:$DE$107,0))+INDEX('3)tpx males'!DK$57:DK$107,MATCH($Q72,'3)tpx males'!$DC$57:$DC$107,0))-(INDEX('3)tpx males'!DJ$110:DJ$160,MATCH($Q72,'3)tpx males'!$DC$110:$DC$160,0))*INDEX('3)tpx females'!DL$111:DL$161,MATCH($R72,'3)tpx females'!$DE$111:$DE$161,0))*(1-(EXP(-INDEX('3)tpx males'!DK$4:DK$54,MATCH($Q72,'3)tpx males'!$DC$4:$DC$54,0)))*EXP(-INDEX('3)tpx females'!DM$3:DM$53,MATCH($R72,'3)tpx females'!$DE$3:$DE$53,0))))))),0)</f>
        <v>428.92079176817663</v>
      </c>
      <c r="AD72" s="32">
        <f ca="1">IFERROR(($J72*EXP(AD$5*($N72+0.5*($O72)^2))*_xlfn.NORM.DIST((LN(($L72*EXP($K72/100*AD$5)))-LN($J72)-$N72*AD$5)/($O72*SQRT(AD$5))-$O72*SQRT(AD$5),0,1,TRUE)+$L72*EXP($K72/100*AD$5)*(1-_xlfn.NORM.DIST((LN(($L72*EXP($K72/100*AD$5)))-LN($J72)-$N72*AD$5)/($O72*SQRT(AD$5)),0,1,TRUE)))*EXP(-$F$1*AD$5)*(INDEX('3)tpx females'!DN$57:DN$107,MATCH($R72,'3)tpx females'!$DE$57:$DE$107,0))+INDEX('3)tpx males'!DL$57:DL$107,MATCH($Q72,'3)tpx males'!$DC$57:$DC$107,0))-(INDEX('3)tpx males'!DK$110:DK$160,MATCH($Q72,'3)tpx males'!$DC$110:$DC$160,0))*INDEX('3)tpx females'!DM$111:DM$161,MATCH($R72,'3)tpx females'!$DE$111:$DE$161,0))*(1-(EXP(-INDEX('3)tpx males'!DL$4:DL$54,MATCH($Q72,'3)tpx males'!$DC$4:$DC$54,0)))*EXP(-INDEX('3)tpx females'!DN$3:DN$53,MATCH($R72,'3)tpx females'!$DE$3:$DE$53,0))))))),0)</f>
        <v>521.65794924055172</v>
      </c>
      <c r="AE72" s="32">
        <f ca="1">IFERROR(($J72*EXP(AE$5*($N72+0.5*($O72)^2))*_xlfn.NORM.DIST((LN(($L72*EXP($K72/100*AE$5)))-LN($J72)-$N72*AE$5)/($O72*SQRT(AE$5))-$O72*SQRT(AE$5),0,1,TRUE)+$L72*EXP($K72/100*AE$5)*(1-_xlfn.NORM.DIST((LN(($L72*EXP($K72/100*AE$5)))-LN($J72)-$N72*AE$5)/($O72*SQRT(AE$5)),0,1,TRUE)))*EXP(-$F$1*AE$5)*(INDEX('3)tpx females'!DO$57:DO$107,MATCH($R72,'3)tpx females'!$DE$57:$DE$107,0))+INDEX('3)tpx males'!DM$57:DM$107,MATCH($Q72,'3)tpx males'!$DC$57:$DC$107,0))-(INDEX('3)tpx males'!DL$110:DL$160,MATCH($Q72,'3)tpx males'!$DC$110:$DC$160,0))*INDEX('3)tpx females'!DN$111:DN$161,MATCH($R72,'3)tpx females'!$DE$111:$DE$161,0))*(1-(EXP(-INDEX('3)tpx males'!DM$4:DM$54,MATCH($Q72,'3)tpx males'!$DC$4:$DC$54,0)))*EXP(-INDEX('3)tpx females'!DO$3:DO$53,MATCH($R72,'3)tpx females'!$DE$3:$DE$53,0))))))),0)</f>
        <v>677.17537217646554</v>
      </c>
      <c r="AF72" s="32">
        <f ca="1">IFERROR(($J72*EXP(AF$5*($N72+0.5*($O72)^2))*_xlfn.NORM.DIST((LN(($L72*EXP($K72/100*AF$5)))-LN($J72)-$N72*AF$5)/($O72*SQRT(AF$5))-$O72*SQRT(AF$5),0,1,TRUE)+$L72*EXP($K72/100*AF$5)*(1-_xlfn.NORM.DIST((LN(($L72*EXP($K72/100*AF$5)))-LN($J72)-$N72*AF$5)/($O72*SQRT(AF$5)),0,1,TRUE)))*EXP(-$F$1*AF$5)*(INDEX('3)tpx females'!DP$57:DP$107,MATCH($R72,'3)tpx females'!$DE$57:$DE$107,0))+INDEX('3)tpx males'!DN$57:DN$107,MATCH($Q72,'3)tpx males'!$DC$57:$DC$107,0))-(INDEX('3)tpx males'!DM$110:DM$160,MATCH($Q72,'3)tpx males'!$DC$110:$DC$160,0))*INDEX('3)tpx females'!DO$111:DO$161,MATCH($R72,'3)tpx females'!$DE$111:$DE$161,0))*(1-(EXP(-INDEX('3)tpx males'!DN$4:DN$54,MATCH($Q72,'3)tpx males'!$DC$4:$DC$54,0)))*EXP(-INDEX('3)tpx females'!DP$3:DP$53,MATCH($R72,'3)tpx females'!$DE$3:$DE$53,0))))))),0)</f>
        <v>876.51935113963339</v>
      </c>
      <c r="AG72" s="32">
        <f ca="1">IFERROR(($J72*EXP(AG$5*($N72+0.5*($O72)^2))*_xlfn.NORM.DIST((LN(($L72*EXP($K72/100*AG$5)))-LN($J72)-$N72*AG$5)/($O72*SQRT(AG$5))-$O72*SQRT(AG$5),0,1,TRUE)+$L72*EXP($K72/100*AG$5)*(1-_xlfn.NORM.DIST((LN(($L72*EXP($K72/100*AG$5)))-LN($J72)-$N72*AG$5)/($O72*SQRT(AG$5)),0,1,TRUE)))*EXP(-$F$1*AG$5)*(INDEX('3)tpx females'!DQ$57:DQ$107,MATCH($R72,'3)tpx females'!$DE$57:$DE$107,0))+INDEX('3)tpx males'!DO$57:DO$107,MATCH($Q72,'3)tpx males'!$DC$57:$DC$107,0))-(INDEX('3)tpx males'!DN$110:DN$160,MATCH($Q72,'3)tpx males'!$DC$110:$DC$160,0))*INDEX('3)tpx females'!DP$111:DP$161,MATCH($R72,'3)tpx females'!$DE$111:$DE$161,0))*(1-(EXP(-INDEX('3)tpx males'!DO$4:DO$54,MATCH($Q72,'3)tpx males'!$DC$4:$DC$54,0)))*EXP(-INDEX('3)tpx females'!DQ$3:DQ$53,MATCH($R72,'3)tpx females'!$DE$3:$DE$53,0))))))),0)</f>
        <v>1089.274504395529</v>
      </c>
      <c r="AH72" s="32">
        <f ca="1">IFERROR(($J72*EXP(AH$5*($N72+0.5*($O72)^2))*_xlfn.NORM.DIST((LN(($L72*EXP($K72/100*AH$5)))-LN($J72)-$N72*AH$5)/($O72*SQRT(AH$5))-$O72*SQRT(AH$5),0,1,TRUE)+$L72*EXP($K72/100*AH$5)*(1-_xlfn.NORM.DIST((LN(($L72*EXP($K72/100*AH$5)))-LN($J72)-$N72*AH$5)/($O72*SQRT(AH$5)),0,1,TRUE)))*EXP(-$F$1*AH$5)*(INDEX('3)tpx females'!DR$57:DR$107,MATCH($R72,'3)tpx females'!$DE$57:$DE$107,0))+INDEX('3)tpx males'!DP$57:DP$107,MATCH($Q72,'3)tpx males'!$DC$57:$DC$107,0))-(INDEX('3)tpx males'!DO$110:DO$160,MATCH($Q72,'3)tpx males'!$DC$110:$DC$160,0))*INDEX('3)tpx females'!DQ$111:DQ$161,MATCH($R72,'3)tpx females'!$DE$111:$DE$161,0))*(1-(EXP(-INDEX('3)tpx males'!DP$4:DP$54,MATCH($Q72,'3)tpx males'!$DC$4:$DC$54,0)))*EXP(-INDEX('3)tpx females'!DR$3:DR$53,MATCH($R72,'3)tpx females'!$DE$3:$DE$53,0))))))),0)</f>
        <v>1316.2854415175022</v>
      </c>
      <c r="AI72" s="32">
        <f ca="1">IFERROR(($J72*EXP(AI$5*($N72+0.5*($O72)^2))*_xlfn.NORM.DIST((LN(($L72*EXP($K72/100*AI$5)))-LN($J72)-$N72*AI$5)/($O72*SQRT(AI$5))-$O72*SQRT(AI$5),0,1,TRUE)+$L72*EXP($K72/100*AI$5)*(1-_xlfn.NORM.DIST((LN(($L72*EXP($K72/100*AI$5)))-LN($J72)-$N72*AI$5)/($O72*SQRT(AI$5)),0,1,TRUE)))*EXP(-$F$1*AI$5)*(INDEX('3)tpx females'!DS$57:DS$107,MATCH($R72,'3)tpx females'!$DE$57:$DE$107,0))+INDEX('3)tpx males'!DQ$57:DQ$107,MATCH($Q72,'3)tpx males'!$DC$57:$DC$107,0))-(INDEX('3)tpx males'!DP$110:DP$160,MATCH($Q72,'3)tpx males'!$DC$110:$DC$160,0))*INDEX('3)tpx females'!DR$111:DR$161,MATCH($R72,'3)tpx females'!$DE$111:$DE$161,0))*(1-(EXP(-INDEX('3)tpx males'!DQ$4:DQ$54,MATCH($Q72,'3)tpx males'!$DC$4:$DC$54,0)))*EXP(-INDEX('3)tpx females'!DS$3:DS$53,MATCH($R72,'3)tpx females'!$DE$3:$DE$53,0))))))),0)</f>
        <v>1629.9039382098404</v>
      </c>
      <c r="AJ72" s="32">
        <f ca="1">IFERROR(($J72*EXP(AJ$5*($N72+0.5*($O72)^2))*_xlfn.NORM.DIST((LN(($L72*EXP($K72/100*AJ$5)))-LN($J72)-$N72*AJ$5)/($O72*SQRT(AJ$5))-$O72*SQRT(AJ$5),0,1,TRUE)+$L72*EXP($K72/100*AJ$5)*(1-_xlfn.NORM.DIST((LN(($L72*EXP($K72/100*AJ$5)))-LN($J72)-$N72*AJ$5)/($O72*SQRT(AJ$5)),0,1,TRUE)))*EXP(-$F$1*AJ$5)*(INDEX('3)tpx females'!DT$57:DT$107,MATCH($R72,'3)tpx females'!$DE$57:$DE$107,0))+INDEX('3)tpx males'!DR$57:DR$107,MATCH($Q72,'3)tpx males'!$DC$57:$DC$107,0))-(INDEX('3)tpx males'!DQ$110:DQ$160,MATCH($Q72,'3)tpx males'!$DC$110:$DC$160,0))*INDEX('3)tpx females'!DS$111:DS$161,MATCH($R72,'3)tpx females'!$DE$111:$DE$161,0))*(1-(EXP(-INDEX('3)tpx males'!DR$4:DR$54,MATCH($Q72,'3)tpx males'!$DC$4:$DC$54,0)))*EXP(-INDEX('3)tpx females'!DT$3:DT$53,MATCH($R72,'3)tpx females'!$DE$3:$DE$53,0))))))),0)</f>
        <v>2084.2443646411079</v>
      </c>
      <c r="AK72" s="32">
        <f ca="1">IFERROR(($J72*EXP(AK$5*($N72+0.5*($O72)^2))*_xlfn.NORM.DIST((LN(($L72*EXP($K72/100*AK$5)))-LN($J72)-$N72*AK$5)/($O72*SQRT(AK$5))-$O72*SQRT(AK$5),0,1,TRUE)+$L72*EXP($K72/100*AK$5)*(1-_xlfn.NORM.DIST((LN(($L72*EXP($K72/100*AK$5)))-LN($J72)-$N72*AK$5)/($O72*SQRT(AK$5)),0,1,TRUE)))*EXP(-$F$1*AK$5)*(INDEX('3)tpx females'!DU$57:DU$107,MATCH($R72,'3)tpx females'!$DE$57:$DE$107,0))+INDEX('3)tpx males'!DS$57:DS$107,MATCH($Q72,'3)tpx males'!$DC$57:$DC$107,0))-(INDEX('3)tpx males'!DR$110:DR$160,MATCH($Q72,'3)tpx males'!$DC$110:$DC$160,0))*INDEX('3)tpx females'!DT$111:DT$161,MATCH($R72,'3)tpx females'!$DE$111:$DE$161,0))*(1-(EXP(-INDEX('3)tpx males'!DS$4:DS$54,MATCH($Q72,'3)tpx males'!$DC$4:$DC$54,0)))*EXP(-INDEX('3)tpx females'!DU$3:DU$53,MATCH($R72,'3)tpx females'!$DE$3:$DE$53,0))))))),0)</f>
        <v>2457.7690482532844</v>
      </c>
      <c r="AL72" s="32">
        <f ca="1">IFERROR(($J72*EXP(AL$5*($N72+0.5*($O72)^2))*_xlfn.NORM.DIST((LN(($L72*EXP($K72/100*AL$5)))-LN($J72)-$N72*AL$5)/($O72*SQRT(AL$5))-$O72*SQRT(AL$5),0,1,TRUE)+$L72*EXP($K72/100*AL$5)*(1-_xlfn.NORM.DIST((LN(($L72*EXP($K72/100*AL$5)))-LN($J72)-$N72*AL$5)/($O72*SQRT(AL$5)),0,1,TRUE)))*EXP(-$F$1*AL$5)*(INDEX('3)tpx females'!DV$57:DV$107,MATCH($R72,'3)tpx females'!$DE$57:$DE$107,0))+INDEX('3)tpx males'!DT$57:DT$107,MATCH($Q72,'3)tpx males'!$DC$57:$DC$107,0))-(INDEX('3)tpx males'!DS$110:DS$160,MATCH($Q72,'3)tpx males'!$DC$110:$DC$160,0))*INDEX('3)tpx females'!DU$111:DU$161,MATCH($R72,'3)tpx females'!$DE$111:$DE$161,0))*(1-(EXP(-INDEX('3)tpx males'!DT$4:DT$54,MATCH($Q72,'3)tpx males'!$DC$4:$DC$54,0)))*EXP(-INDEX('3)tpx females'!DV$3:DV$53,MATCH($R72,'3)tpx females'!$DE$3:$DE$53,0))))))),0)</f>
        <v>2950.5259631390009</v>
      </c>
      <c r="AM72" s="32">
        <f ca="1">IFERROR(($J72*EXP(AM$5*($N72+0.5*($O72)^2))*_xlfn.NORM.DIST((LN(($L72*EXP($K72/100*AM$5)))-LN($J72)-$N72*AM$5)/($O72*SQRT(AM$5))-$O72*SQRT(AM$5),0,1,TRUE)+$L72*EXP($K72/100*AM$5)*(1-_xlfn.NORM.DIST((LN(($L72*EXP($K72/100*AM$5)))-LN($J72)-$N72*AM$5)/($O72*SQRT(AM$5)),0,1,TRUE)))*EXP(-$F$1*AM$5)*(INDEX('3)tpx females'!DW$57:DW$107,MATCH($R72,'3)tpx females'!$DE$57:$DE$107,0))+INDEX('3)tpx males'!DU$57:DU$107,MATCH($Q72,'3)tpx males'!$DC$57:$DC$107,0))-(INDEX('3)tpx males'!DT$110:DT$160,MATCH($Q72,'3)tpx males'!$DC$110:$DC$160,0))*INDEX('3)tpx females'!DV$111:DV$161,MATCH($R72,'3)tpx females'!$DE$111:$DE$161,0))*(1-(EXP(-INDEX('3)tpx males'!DU$4:DU$54,MATCH($Q72,'3)tpx males'!$DC$4:$DC$54,0)))*EXP(-INDEX('3)tpx females'!DW$3:DW$53,MATCH($R72,'3)tpx females'!$DE$3:$DE$53,0))))))),0)</f>
        <v>3427.7305400573423</v>
      </c>
      <c r="AN72" s="32">
        <f ca="1">IFERROR(($J72*EXP(AN$5*($N72+0.5*($O72)^2))*_xlfn.NORM.DIST((LN(($L72*EXP($K72/100*AN$5)))-LN($J72)-$N72*AN$5)/($O72*SQRT(AN$5))-$O72*SQRT(AN$5),0,1,TRUE)+$L72*EXP($K72/100*AN$5)*(1-_xlfn.NORM.DIST((LN(($L72*EXP($K72/100*AN$5)))-LN($J72)-$N72*AN$5)/($O72*SQRT(AN$5)),0,1,TRUE)))*EXP(-$F$1*AN$5)*(INDEX('3)tpx females'!DX$57:DX$107,MATCH($R72,'3)tpx females'!$DE$57:$DE$107,0))+INDEX('3)tpx males'!DV$57:DV$107,MATCH($Q72,'3)tpx males'!$DC$57:$DC$107,0))-(INDEX('3)tpx males'!DU$110:DU$160,MATCH($Q72,'3)tpx males'!$DC$110:$DC$160,0))*INDEX('3)tpx females'!DW$111:DW$161,MATCH($R72,'3)tpx females'!$DE$111:$DE$161,0))*(1-(EXP(-INDEX('3)tpx males'!DV$4:DV$54,MATCH($Q72,'3)tpx males'!$DC$4:$DC$54,0)))*EXP(-INDEX('3)tpx females'!DX$3:DX$53,MATCH($R72,'3)tpx females'!$DE$3:$DE$53,0))))))),0)</f>
        <v>3935.6556725095111</v>
      </c>
      <c r="AO72" s="32">
        <f ca="1">IFERROR(($J72*EXP(AO$5*($N72+0.5*($O72)^2))*_xlfn.NORM.DIST((LN(($L72*EXP($K72/100*AO$5)))-LN($J72)-$N72*AO$5)/($O72*SQRT(AO$5))-$O72*SQRT(AO$5),0,1,TRUE)+$L72*EXP($K72/100*AO$5)*(1-_xlfn.NORM.DIST((LN(($L72*EXP($K72/100*AO$5)))-LN($J72)-$N72*AO$5)/($O72*SQRT(AO$5)),0,1,TRUE)))*EXP(-$F$1*AO$5)*(INDEX('3)tpx females'!DY$57:DY$107,MATCH($R72,'3)tpx females'!$DE$57:$DE$107,0))+INDEX('3)tpx males'!DW$57:DW$107,MATCH($Q72,'3)tpx males'!$DC$57:$DC$107,0))-(INDEX('3)tpx males'!DV$110:DV$160,MATCH($Q72,'3)tpx males'!$DC$110:$DC$160,0))*INDEX('3)tpx females'!DX$111:DX$161,MATCH($R72,'3)tpx females'!$DE$111:$DE$161,0))*(1-(EXP(-INDEX('3)tpx males'!DW$4:DW$54,MATCH($Q72,'3)tpx males'!$DC$4:$DC$54,0)))*EXP(-INDEX('3)tpx females'!DY$3:DY$53,MATCH($R72,'3)tpx females'!$DE$3:$DE$53,0))))))),0)</f>
        <v>4656.9631212276599</v>
      </c>
      <c r="AP72" s="32">
        <f ca="1">IFERROR(($J72*EXP(AP$5*($N72+0.5*($O72)^2))*_xlfn.NORM.DIST((LN(($L72*EXP($K72/100*AP$5)))-LN($J72)-$N72*AP$5)/($O72*SQRT(AP$5))-$O72*SQRT(AP$5),0,1,TRUE)+$L72*EXP($K72/100*AP$5)*(1-_xlfn.NORM.DIST((LN(($L72*EXP($K72/100*AP$5)))-LN($J72)-$N72*AP$5)/($O72*SQRT(AP$5)),0,1,TRUE)))*EXP(-$F$1*AP$5)*(INDEX('3)tpx females'!DZ$57:DZ$107,MATCH($R72,'3)tpx females'!$DE$57:$DE$107,0))+INDEX('3)tpx males'!DX$57:DX$107,MATCH($Q72,'3)tpx males'!$DC$57:$DC$107,0))-(INDEX('3)tpx males'!DW$110:DW$160,MATCH($Q72,'3)tpx males'!$DC$110:$DC$160,0))*INDEX('3)tpx females'!DY$111:DY$161,MATCH($R72,'3)tpx females'!$DE$111:$DE$161,0))*(1-(EXP(-INDEX('3)tpx males'!DX$4:DX$54,MATCH($Q72,'3)tpx males'!$DC$4:$DC$54,0)))*EXP(-INDEX('3)tpx females'!DZ$3:DZ$53,MATCH($R72,'3)tpx females'!$DE$3:$DE$53,0))))))),0)</f>
        <v>4952.7822719638925</v>
      </c>
      <c r="AQ72" s="32">
        <f ca="1">IFERROR(($J72*EXP(AQ$5*($N72+0.5*($O72)^2))*_xlfn.NORM.DIST((LN(($L72*EXP($K72/100*AQ$5)))-LN($J72)-$N72*AQ$5)/($O72*SQRT(AQ$5))-$O72*SQRT(AQ$5),0,1,TRUE)+$L72*EXP($K72/100*AQ$5)*(1-_xlfn.NORM.DIST((LN(($L72*EXP($K72/100*AQ$5)))-LN($J72)-$N72*AQ$5)/($O72*SQRT(AQ$5)),0,1,TRUE)))*EXP(-$F$1*AQ$5)*(INDEX('3)tpx females'!EA$57:EA$107,MATCH($R72,'3)tpx females'!$DE$57:$DE$107,0))+INDEX('3)tpx males'!DY$57:DY$107,MATCH($Q72,'3)tpx males'!$DC$57:$DC$107,0))-(INDEX('3)tpx males'!DX$110:DX$160,MATCH($Q72,'3)tpx males'!$DC$110:$DC$160,0))*INDEX('3)tpx females'!DZ$111:DZ$161,MATCH($R72,'3)tpx females'!$DE$111:$DE$161,0))*(1-(EXP(-INDEX('3)tpx males'!DY$4:DY$54,MATCH($Q72,'3)tpx males'!$DC$4:$DC$54,0)))*EXP(-INDEX('3)tpx females'!EA$3:EA$53,MATCH($R72,'3)tpx females'!$DE$3:$DE$53,0))))))),0)</f>
        <v>5537.4242967189002</v>
      </c>
      <c r="AR72" s="32">
        <f ca="1">IFERROR(($J72*EXP(AR$5*($N72+0.5*($O72)^2))*_xlfn.NORM.DIST((LN(($L72*EXP($K72/100*AR$5)))-LN($J72)-$N72*AR$5)/($O72*SQRT(AR$5))-$O72*SQRT(AR$5),0,1,TRUE)+$L72*EXP($K72/100*AR$5)*(1-_xlfn.NORM.DIST((LN(($L72*EXP($K72/100*AR$5)))-LN($J72)-$N72*AR$5)/($O72*SQRT(AR$5)),0,1,TRUE)))*EXP(-$F$1*AR$5)*(INDEX('3)tpx females'!EB$57:EB$107,MATCH($R72,'3)tpx females'!$DE$57:$DE$107,0))+INDEX('3)tpx males'!DZ$57:DZ$107,MATCH($Q72,'3)tpx males'!$DC$57:$DC$107,0))-(INDEX('3)tpx males'!DY$110:DY$160,MATCH($Q72,'3)tpx males'!$DC$110:$DC$160,0))*INDEX('3)tpx females'!EA$111:EA$161,MATCH($R72,'3)tpx females'!$DE$111:$DE$161,0))*(1-(EXP(-INDEX('3)tpx males'!DZ$4:DZ$54,MATCH($Q72,'3)tpx males'!$DC$4:$DC$54,0)))*EXP(-INDEX('3)tpx females'!EB$3:EB$53,MATCH($R72,'3)tpx females'!$DE$3:$DE$53,0))))))),0)</f>
        <v>6301.0244366160414</v>
      </c>
      <c r="AS72" s="32">
        <f ca="1">IFERROR(($J72*EXP(AS$5*($N72+0.5*($O72)^2))*_xlfn.NORM.DIST((LN(($L72*EXP($K72/100*AS$5)))-LN($J72)-$N72*AS$5)/($O72*SQRT(AS$5))-$O72*SQRT(AS$5),0,1,TRUE)+$L72*EXP($K72/100*AS$5)*(1-_xlfn.NORM.DIST((LN(($L72*EXP($K72/100*AS$5)))-LN($J72)-$N72*AS$5)/($O72*SQRT(AS$5)),0,1,TRUE)))*EXP(-$F$1*AS$5)*(INDEX('3)tpx females'!EC$57:EC$107,MATCH($R72,'3)tpx females'!$DE$57:$DE$107,0))+INDEX('3)tpx males'!EA$57:EA$107,MATCH($Q72,'3)tpx males'!$DC$57:$DC$107,0))-(INDEX('3)tpx males'!DZ$110:DZ$160,MATCH($Q72,'3)tpx males'!$DC$110:$DC$160,0))*INDEX('3)tpx females'!EB$111:EB$161,MATCH($R72,'3)tpx females'!$DE$111:$DE$161,0))*(1-(EXP(-INDEX('3)tpx males'!EA$4:EA$54,MATCH($Q72,'3)tpx males'!$DC$4:$DC$54,0)))*EXP(-INDEX('3)tpx females'!EC$3:EC$53,MATCH($R72,'3)tpx females'!$DE$3:$DE$53,0))))))),0)</f>
        <v>6473.5412523048835</v>
      </c>
      <c r="AT72" s="32">
        <f ca="1">IFERROR(($J72*EXP(AT$5*($N72+0.5*($O72)^2))*_xlfn.NORM.DIST((LN(($L72*EXP($K72/100*AT$5)))-LN($J72)-$N72*AT$5)/($O72*SQRT(AT$5))-$O72*SQRT(AT$5),0,1,TRUE)+$L72*EXP($K72/100*AT$5)*(1-_xlfn.NORM.DIST((LN(($L72*EXP($K72/100*AT$5)))-LN($J72)-$N72*AT$5)/($O72*SQRT(AT$5)),0,1,TRUE)))*EXP(-$F$1*AT$5)*(INDEX('3)tpx females'!ED$57:ED$107,MATCH($R72,'3)tpx females'!$DE$57:$DE$107,0))+INDEX('3)tpx males'!EB$57:EB$107,MATCH($Q72,'3)tpx males'!$DC$57:$DC$107,0))-(INDEX('3)tpx males'!EA$110:EA$160,MATCH($Q72,'3)tpx males'!$DC$110:$DC$160,0))*INDEX('3)tpx females'!EC$111:EC$161,MATCH($R72,'3)tpx females'!$DE$111:$DE$161,0))*(1-(EXP(-INDEX('3)tpx males'!EB$4:EB$54,MATCH($Q72,'3)tpx males'!$DC$4:$DC$54,0)))*EXP(-INDEX('3)tpx females'!ED$3:ED$53,MATCH($R72,'3)tpx females'!$DE$3:$DE$53,0))))))),0)</f>
        <v>6292.5647974613803</v>
      </c>
      <c r="AU72" s="32">
        <f ca="1">IFERROR(($J72*EXP(AU$5*($N72+0.5*($O72)^2))*_xlfn.NORM.DIST((LN(($L72*EXP($K72/100*AU$5)))-LN($J72)-$N72*AU$5)/($O72*SQRT(AU$5))-$O72*SQRT(AU$5),0,1,TRUE)+$L72*EXP($K72/100*AU$5)*(1-_xlfn.NORM.DIST((LN(($L72*EXP($K72/100*AU$5)))-LN($J72)-$N72*AU$5)/($O72*SQRT(AU$5)),0,1,TRUE)))*EXP(-$F$1*AU$5)*(INDEX('3)tpx females'!EE$57:EE$107,MATCH($R72,'3)tpx females'!$DE$57:$DE$107,0))+INDEX('3)tpx males'!EC$57:EC$107,MATCH($Q72,'3)tpx males'!$DC$57:$DC$107,0))-(INDEX('3)tpx males'!EB$110:EB$160,MATCH($Q72,'3)tpx males'!$DC$110:$DC$160,0))*INDEX('3)tpx females'!ED$111:ED$161,MATCH($R72,'3)tpx females'!$DE$111:$DE$161,0))*(1-(EXP(-INDEX('3)tpx males'!EC$4:EC$54,MATCH($Q72,'3)tpx males'!$DC$4:$DC$54,0)))*EXP(-INDEX('3)tpx females'!EE$3:EE$53,MATCH($R72,'3)tpx females'!$DE$3:$DE$53,0))))))),0)</f>
        <v>6052.1135718490996</v>
      </c>
      <c r="AV72" s="32">
        <f ca="1">IFERROR(($J72*EXP(AV$5*($N72+0.5*($O72)^2))*_xlfn.NORM.DIST((LN(($L72*EXP($K72/100*AV$5)))-LN($J72)-$N72*AV$5)/($O72*SQRT(AV$5))-$O72*SQRT(AV$5),0,1,TRUE)+$L72*EXP($K72/100*AV$5)*(1-_xlfn.NORM.DIST((LN(($L72*EXP($K72/100*AV$5)))-LN($J72)-$N72*AV$5)/($O72*SQRT(AV$5)),0,1,TRUE)))*EXP(-$F$1*AV$5)*(INDEX('3)tpx females'!EF$57:EF$107,MATCH($R72,'3)tpx females'!$DE$57:$DE$107,0))+INDEX('3)tpx males'!ED$57:ED$107,MATCH($Q72,'3)tpx males'!$DC$57:$DC$107,0))-(INDEX('3)tpx males'!EC$110:EC$160,MATCH($Q72,'3)tpx males'!$DC$110:$DC$160,0))*INDEX('3)tpx females'!EE$111:EE$161,MATCH($R72,'3)tpx females'!$DE$111:$DE$161,0))*(1-(EXP(-INDEX('3)tpx males'!ED$4:ED$54,MATCH($Q72,'3)tpx males'!$DC$4:$DC$54,0)))*EXP(-INDEX('3)tpx females'!EF$3:EF$53,MATCH($R72,'3)tpx females'!$DE$3:$DE$53,0))))))),0)</f>
        <v>5764.0571483591548</v>
      </c>
      <c r="AW72" s="32">
        <f ca="1">IFERROR(($J72*EXP(AW$5*($N72+0.5*($O72)^2))*_xlfn.NORM.DIST((LN(($L72*EXP($K72/100*AW$5)))-LN($J72)-$N72*AW$5)/($O72*SQRT(AW$5))-$O72*SQRT(AW$5),0,1,TRUE)+$L72*EXP($K72/100*AW$5)*(1-_xlfn.NORM.DIST((LN(($L72*EXP($K72/100*AW$5)))-LN($J72)-$N72*AW$5)/($O72*SQRT(AW$5)),0,1,TRUE)))*EXP(-$F$1*AW$5)*(INDEX('3)tpx females'!EG$57:EG$107,MATCH($R72,'3)tpx females'!$DE$57:$DE$107,0))+INDEX('3)tpx males'!EE$57:EE$107,MATCH($Q72,'3)tpx males'!$DC$57:$DC$107,0))-(INDEX('3)tpx males'!ED$110:ED$160,MATCH($Q72,'3)tpx males'!$DC$110:$DC$160,0))*INDEX('3)tpx females'!EF$111:EF$161,MATCH($R72,'3)tpx females'!$DE$111:$DE$161,0))*(1-(EXP(-INDEX('3)tpx males'!EE$4:EE$54,MATCH($Q72,'3)tpx males'!$DC$4:$DC$54,0)))*EXP(-INDEX('3)tpx females'!EG$3:EG$53,MATCH($R72,'3)tpx females'!$DE$3:$DE$53,0))))))),0)</f>
        <v>5535.0433472227951</v>
      </c>
      <c r="AX72" s="32">
        <f ca="1">IFERROR(($J72*EXP(AX$5*($N72+0.5*($O72)^2))*_xlfn.NORM.DIST((LN(($L72*EXP($K72/100*AX$5)))-LN($J72)-$N72*AX$5)/($O72*SQRT(AX$5))-$O72*SQRT(AX$5),0,1,TRUE)+$L72*EXP($K72/100*AX$5)*(1-_xlfn.NORM.DIST((LN(($L72*EXP($K72/100*AX$5)))-LN($J72)-$N72*AX$5)/($O72*SQRT(AX$5)),0,1,TRUE)))*EXP(-$F$1*AX$5)*(INDEX('3)tpx females'!EH$57:EH$107,MATCH($R72,'3)tpx females'!$DE$57:$DE$107,0))+INDEX('3)tpx males'!EF$57:EF$107,MATCH($Q72,'3)tpx males'!$DC$57:$DC$107,0))-(INDEX('3)tpx males'!EE$110:EE$160,MATCH($Q72,'3)tpx males'!$DC$110:$DC$160,0))*INDEX('3)tpx females'!EG$111:EG$161,MATCH($R72,'3)tpx females'!$DE$111:$DE$161,0))*(1-(EXP(-INDEX('3)tpx males'!EF$4:EF$54,MATCH($Q72,'3)tpx males'!$DC$4:$DC$54,0)))*EXP(-INDEX('3)tpx females'!EH$3:EH$53,MATCH($R72,'3)tpx females'!$DE$3:$DE$53,0))))))),0)</f>
        <v>4881.8030336655347</v>
      </c>
      <c r="AY72" s="32">
        <f ca="1">IFERROR(($J72*EXP(AY$5*($N72+0.5*($O72)^2))*_xlfn.NORM.DIST((LN(($L72*EXP($K72/100*AY$5)))-LN($J72)-$N72*AY$5)/($O72*SQRT(AY$5))-$O72*SQRT(AY$5),0,1,TRUE)+$L72*EXP($K72/100*AY$5)*(1-_xlfn.NORM.DIST((LN(($L72*EXP($K72/100*AY$5)))-LN($J72)-$N72*AY$5)/($O72*SQRT(AY$5)),0,1,TRUE)))*EXP(-$F$1*AY$5)*(INDEX('3)tpx females'!EI$57:EI$107,MATCH($R72,'3)tpx females'!$DE$57:$DE$107,0))+INDEX('3)tpx males'!EG$57:EG$107,MATCH($Q72,'3)tpx males'!$DC$57:$DC$107,0))-(INDEX('3)tpx males'!EF$110:EF$160,MATCH($Q72,'3)tpx males'!$DC$110:$DC$160,0))*INDEX('3)tpx females'!EH$111:EH$161,MATCH($R72,'3)tpx females'!$DE$111:$DE$161,0))*(1-(EXP(-INDEX('3)tpx males'!EG$4:EG$54,MATCH($Q72,'3)tpx males'!$DC$4:$DC$54,0)))*EXP(-INDEX('3)tpx females'!EI$3:EI$53,MATCH($R72,'3)tpx females'!$DE$3:$DE$53,0))))))),0)</f>
        <v>4253.5663146284724</v>
      </c>
      <c r="AZ72" s="32">
        <f ca="1">IFERROR(($J72*EXP(AZ$5*($N72+0.5*($O72)^2))*_xlfn.NORM.DIST((LN(($L72*EXP($K72/100*AZ$5)))-LN($J72)-$N72*AZ$5)/($O72*SQRT(AZ$5))-$O72*SQRT(AZ$5),0,1,TRUE)+$L72*EXP($K72/100*AZ$5)*(1-_xlfn.NORM.DIST((LN(($L72*EXP($K72/100*AZ$5)))-LN($J72)-$N72*AZ$5)/($O72*SQRT(AZ$5)),0,1,TRUE)))*EXP(-$F$1*AZ$5)*(INDEX('3)tpx females'!EJ$57:EJ$107,MATCH($R72,'3)tpx females'!$DE$57:$DE$107,0))+INDEX('3)tpx males'!EH$57:EH$107,MATCH($Q72,'3)tpx males'!$DC$57:$DC$107,0))-(INDEX('3)tpx males'!EG$110:EG$160,MATCH($Q72,'3)tpx males'!$DC$110:$DC$160,0))*INDEX('3)tpx females'!EI$111:EI$161,MATCH($R72,'3)tpx females'!$DE$111:$DE$161,0))*(1-(EXP(-INDEX('3)tpx males'!EH$4:EH$54,MATCH($Q72,'3)tpx males'!$DC$4:$DC$54,0)))*EXP(-INDEX('3)tpx females'!EJ$3:EJ$53,MATCH($R72,'3)tpx females'!$DE$3:$DE$53,0))))))),0)</f>
        <v>3575.7447023218251</v>
      </c>
      <c r="BA72" s="32">
        <f ca="1">IFERROR(($J72*EXP(BA$5*($N72+0.5*($O72)^2))*_xlfn.NORM.DIST((LN(($L72*EXP($K72/100*BA$5)))-LN($J72)-$N72*BA$5)/($O72*SQRT(BA$5))-$O72*SQRT(BA$5),0,1,TRUE)+$L72*EXP($K72/100*BA$5)*(1-_xlfn.NORM.DIST((LN(($L72*EXP($K72/100*BA$5)))-LN($J72)-$N72*BA$5)/($O72*SQRT(BA$5)),0,1,TRUE)))*EXP(-$F$1*BA$5)*(INDEX('3)tpx females'!EK$57:EK$107,MATCH($R72,'3)tpx females'!$DE$57:$DE$107,0))+INDEX('3)tpx males'!EI$57:EI$107,MATCH($Q72,'3)tpx males'!$DC$57:$DC$107,0))-(INDEX('3)tpx males'!EH$110:EH$160,MATCH($Q72,'3)tpx males'!$DC$110:$DC$160,0))*INDEX('3)tpx females'!EJ$111:EJ$161,MATCH($R72,'3)tpx females'!$DE$111:$DE$161,0))*(1-(EXP(-INDEX('3)tpx males'!EI$4:EI$54,MATCH($Q72,'3)tpx males'!$DC$4:$DC$54,0)))*EXP(-INDEX('3)tpx females'!EK$3:EK$53,MATCH($R72,'3)tpx females'!$DE$3:$DE$53,0))))))),0)</f>
        <v>2880.0997965179595</v>
      </c>
      <c r="BB72" s="32">
        <f ca="1">IFERROR(($J72*EXP(BB$5*($N72+0.5*($O72)^2))*_xlfn.NORM.DIST((LN(($L72*EXP($K72/100*BB$5)))-LN($J72)-$N72*BB$5)/($O72*SQRT(BB$5))-$O72*SQRT(BB$5),0,1,TRUE)+$L72*EXP($K72/100*BB$5)*(1-_xlfn.NORM.DIST((LN(($L72*EXP($K72/100*BB$5)))-LN($J72)-$N72*BB$5)/($O72*SQRT(BB$5)),0,1,TRUE)))*EXP(-$F$1*BB$5)*(INDEX('3)tpx females'!EL$57:EL$107,MATCH($R72,'3)tpx females'!$DE$57:$DE$107,0))+INDEX('3)tpx males'!EJ$57:EJ$107,MATCH($Q72,'3)tpx males'!$DC$57:$DC$107,0))-(INDEX('3)tpx males'!EI$110:EI$160,MATCH($Q72,'3)tpx males'!$DC$110:$DC$160,0))*INDEX('3)tpx females'!EK$111:EK$161,MATCH($R72,'3)tpx females'!$DE$111:$DE$161,0))*(1-(EXP(-INDEX('3)tpx males'!EJ$4:EJ$54,MATCH($Q72,'3)tpx males'!$DC$4:$DC$54,0)))*EXP(-INDEX('3)tpx females'!EL$3:EL$53,MATCH($R72,'3)tpx females'!$DE$3:$DE$53,0))))))),0)</f>
        <v>2230.5698655706865</v>
      </c>
      <c r="BC72" s="32">
        <f ca="1">IFERROR(($J72*EXP(BC$5*($N72+0.5*($O72)^2))*_xlfn.NORM.DIST((LN(($L72*EXP($K72/100*BC$5)))-LN($J72)-$N72*BC$5)/($O72*SQRT(BC$5))-$O72*SQRT(BC$5),0,1,TRUE)+$L72*EXP($K72/100*BC$5)*(1-_xlfn.NORM.DIST((LN(($L72*EXP($K72/100*BC$5)))-LN($J72)-$N72*BC$5)/($O72*SQRT(BC$5)),0,1,TRUE)))*EXP(-$F$1*BC$5)*(INDEX('3)tpx females'!EM$57:EM$107,MATCH($R72,'3)tpx females'!$DE$57:$DE$107,0))+INDEX('3)tpx males'!EK$57:EK$107,MATCH($Q72,'3)tpx males'!$DC$57:$DC$107,0))-(INDEX('3)tpx males'!EJ$110:EJ$160,MATCH($Q72,'3)tpx males'!$DC$110:$DC$160,0))*INDEX('3)tpx females'!EL$111:EL$161,MATCH($R72,'3)tpx females'!$DE$111:$DE$161,0))*(1-(EXP(-INDEX('3)tpx males'!EK$4:EK$54,MATCH($Q72,'3)tpx males'!$DC$4:$DC$54,0)))*EXP(-INDEX('3)tpx females'!EM$3:EM$53,MATCH($R72,'3)tpx females'!$DE$3:$DE$53,0))))))),0)</f>
        <v>1656.1613654294404</v>
      </c>
      <c r="BD72" s="32">
        <f ca="1">IFERROR(($J72*EXP(BD$5*($N72+0.5*($O72)^2))*_xlfn.NORM.DIST((LN(($L72*EXP($K72/100*BD$5)))-LN($J72)-$N72*BD$5)/($O72*SQRT(BD$5))-$O72*SQRT(BD$5),0,1,TRUE)+$L72*EXP($K72/100*BD$5)*(1-_xlfn.NORM.DIST((LN(($L72*EXP($K72/100*BD$5)))-LN($J72)-$N72*BD$5)/($O72*SQRT(BD$5)),0,1,TRUE)))*EXP(-$F$1*BD$5)*(INDEX('3)tpx females'!EN$57:EN$107,MATCH($R72,'3)tpx females'!$DE$57:$DE$107,0))+INDEX('3)tpx males'!EL$57:EL$107,MATCH($Q72,'3)tpx males'!$DC$57:$DC$107,0))-(INDEX('3)tpx males'!EK$110:EK$160,MATCH($Q72,'3)tpx males'!$DC$110:$DC$160,0))*INDEX('3)tpx females'!EM$111:EM$161,MATCH($R72,'3)tpx females'!$DE$111:$DE$161,0))*(1-(EXP(-INDEX('3)tpx males'!EL$4:EL$54,MATCH($Q72,'3)tpx males'!$DC$4:$DC$54,0)))*EXP(-INDEX('3)tpx females'!EN$3:EN$53,MATCH($R72,'3)tpx females'!$DE$3:$DE$53,0))))))),0)</f>
        <v>1172.3489727594449</v>
      </c>
      <c r="BE72" s="32">
        <f ca="1">IFERROR(($J72*EXP(BE$5*($N72+0.5*($O72)^2))*_xlfn.NORM.DIST((LN(($L72*EXP($K72/100*BE$5)))-LN($J72)-$N72*BE$5)/($O72*SQRT(BE$5))-$O72*SQRT(BE$5),0,1,TRUE)+$L72*EXP($K72/100*BE$5)*(1-_xlfn.NORM.DIST((LN(($L72*EXP($K72/100*BE$5)))-LN($J72)-$N72*BE$5)/($O72*SQRT(BE$5)),0,1,TRUE)))*EXP(-$F$1*BE$5)*(INDEX('3)tpx females'!EO$57:EO$107,MATCH($R72,'3)tpx females'!$DE$57:$DE$107,0))+INDEX('3)tpx males'!EM$57:EM$107,MATCH($Q72,'3)tpx males'!$DC$57:$DC$107,0))-(INDEX('3)tpx males'!EL$110:EL$160,MATCH($Q72,'3)tpx males'!$DC$110:$DC$160,0))*INDEX('3)tpx females'!EN$111:EN$161,MATCH($R72,'3)tpx females'!$DE$111:$DE$161,0))*(1-(EXP(-INDEX('3)tpx males'!EM$4:EM$54,MATCH($Q72,'3)tpx males'!$DC$4:$DC$54,0)))*EXP(-INDEX('3)tpx females'!EO$3:EO$53,MATCH($R72,'3)tpx females'!$DE$3:$DE$53,0))))))),0)</f>
        <v>784.56213577350445</v>
      </c>
      <c r="BF72" s="32">
        <f ca="1">IFERROR(($J72*EXP(BF$5*($N72+0.5*($O72)^2))*_xlfn.NORM.DIST((LN(($L72*EXP($K72/100*BF$5)))-LN($J72)-$N72*BF$5)/($O72*SQRT(BF$5))-$O72*SQRT(BF$5),0,1,TRUE)+$L72*EXP($K72/100*BF$5)*(1-_xlfn.NORM.DIST((LN(($L72*EXP($K72/100*BF$5)))-LN($J72)-$N72*BF$5)/($O72*SQRT(BF$5)),0,1,TRUE)))*EXP(-$F$1*BF$5)*(INDEX('3)tpx females'!EP$57:EP$107,MATCH($R72,'3)tpx females'!$DE$57:$DE$107,0))+INDEX('3)tpx males'!EN$57:EN$107,MATCH($Q72,'3)tpx males'!$DC$57:$DC$107,0))-(INDEX('3)tpx males'!EM$110:EM$160,MATCH($Q72,'3)tpx males'!$DC$110:$DC$160,0))*INDEX('3)tpx females'!EO$111:EO$161,MATCH($R72,'3)tpx females'!$DE$111:$DE$161,0))*(1-(EXP(-INDEX('3)tpx males'!EN$4:EN$54,MATCH($Q72,'3)tpx males'!$DC$4:$DC$54,0)))*EXP(-INDEX('3)tpx females'!EP$3:EP$53,MATCH($R72,'3)tpx females'!$DE$3:$DE$53,0))))))),0)</f>
        <v>500.05980148133386</v>
      </c>
      <c r="BG72" s="32">
        <f ca="1">IFERROR(($J72*EXP(BG$5*($N72+0.5*($O72)^2))*_xlfn.NORM.DIST((LN(($L72*EXP($K72/100*BG$5)))-LN($J72)-$N72*BG$5)/($O72*SQRT(BG$5))-$O72*SQRT(BG$5),0,1,TRUE)+$L72*EXP($K72/100*BG$5)*(1-_xlfn.NORM.DIST((LN(($L72*EXP($K72/100*BG$5)))-LN($J72)-$N72*BG$5)/($O72*SQRT(BG$5)),0,1,TRUE)))*EXP(-$F$1*BG$5)*(INDEX('3)tpx females'!EQ$57:EQ$107,MATCH($R72,'3)tpx females'!$DE$57:$DE$107,0))+INDEX('3)tpx males'!EO$57:EO$107,MATCH($Q72,'3)tpx males'!$DC$57:$DC$107,0))-(INDEX('3)tpx males'!EN$110:EN$160,MATCH($Q72,'3)tpx males'!$DC$110:$DC$160,0))*INDEX('3)tpx females'!EP$111:EP$161,MATCH($R72,'3)tpx females'!$DE$111:$DE$161,0))*(1-(EXP(-INDEX('3)tpx males'!EO$4:EO$54,MATCH($Q72,'3)tpx males'!$DC$4:$DC$54,0)))*EXP(-INDEX('3)tpx females'!EQ$3:EQ$53,MATCH($R72,'3)tpx females'!$DE$3:$DE$53,0))))))),0)</f>
        <v>302.80099423984711</v>
      </c>
      <c r="BH72" s="32">
        <f ca="1">IFERROR(($J72*EXP(BH$5*($N72+0.5*($O72)^2))*_xlfn.NORM.DIST((LN(($L72*EXP($K72/100*BH$5)))-LN($J72)-$N72*BH$5)/($O72*SQRT(BH$5))-$O72*SQRT(BH$5),0,1,TRUE)+$L72*EXP($K72/100*BH$5)*(1-_xlfn.NORM.DIST((LN(($L72*EXP($K72/100*BH$5)))-LN($J72)-$N72*BH$5)/($O72*SQRT(BH$5)),0,1,TRUE)))*EXP(-$F$1*BH$5)*(INDEX('3)tpx females'!ER$57:ER$107,MATCH($R72,'3)tpx females'!$DE$57:$DE$107,0))+INDEX('3)tpx males'!EP$57:EP$107,MATCH($Q72,'3)tpx males'!$DC$57:$DC$107,0))-(INDEX('3)tpx males'!EO$110:EO$160,MATCH($Q72,'3)tpx males'!$DC$110:$DC$160,0))*INDEX('3)tpx females'!EQ$111:EQ$161,MATCH($R72,'3)tpx females'!$DE$111:$DE$161,0))*(1-(EXP(-INDEX('3)tpx males'!EP$4:EP$54,MATCH($Q72,'3)tpx males'!$DC$4:$DC$54,0)))*EXP(-INDEX('3)tpx females'!ER$3:ER$53,MATCH($R72,'3)tpx females'!$DE$3:$DE$53,0))))))),0)</f>
        <v>173.55945499196807</v>
      </c>
      <c r="BI72" s="32">
        <f ca="1">IFERROR(($J72*EXP(BI$5*($N72+0.5*($O72)^2))*_xlfn.NORM.DIST((LN(($L72*EXP($K72/100*BI$5)))-LN($J72)-$N72*BI$5)/($O72*SQRT(BI$5))-$O72*SQRT(BI$5),0,1,TRUE)+$L72*EXP($K72/100*BI$5)*(1-_xlfn.NORM.DIST((LN(($L72*EXP($K72/100*BI$5)))-LN($J72)-$N72*BI$5)/($O72*SQRT(BI$5)),0,1,TRUE)))*EXP(-$F$1*BI$5)*(INDEX('3)tpx females'!ES$57:ES$107,MATCH($R72,'3)tpx females'!$DE$57:$DE$107,0))+INDEX('3)tpx males'!EQ$57:EQ$107,MATCH($Q72,'3)tpx males'!$DC$57:$DC$107,0))-(INDEX('3)tpx males'!EP$110:EP$160,MATCH($Q72,'3)tpx males'!$DC$110:$DC$160,0))*INDEX('3)tpx females'!ER$111:ER$161,MATCH($R72,'3)tpx females'!$DE$111:$DE$161,0))*(1-(EXP(-INDEX('3)tpx males'!EQ$4:EQ$54,MATCH($Q72,'3)tpx males'!$DC$4:$DC$54,0)))*EXP(-INDEX('3)tpx females'!ES$3:ES$53,MATCH($R72,'3)tpx females'!$DE$3:$DE$53,0))))))),0)</f>
        <v>91.187579167690544</v>
      </c>
      <c r="BJ72" s="32">
        <f ca="1">IFERROR(($J72*EXP(BJ$5*($N72+0.5*($O72)^2))*_xlfn.NORM.DIST((LN(($L72*EXP($K72/100*BJ$5)))-LN($J72)-$N72*BJ$5)/($O72*SQRT(BJ$5))-$O72*SQRT(BJ$5),0,1,TRUE)+$L72*EXP($K72/100*BJ$5)*(1-_xlfn.NORM.DIST((LN(($L72*EXP($K72/100*BJ$5)))-LN($J72)-$N72*BJ$5)/($O72*SQRT(BJ$5)),0,1,TRUE)))*EXP(-$F$1*BJ$5)*(INDEX('3)tpx females'!ET$57:ET$107,MATCH($R72,'3)tpx females'!$DE$57:$DE$107,0))+INDEX('3)tpx males'!ER$57:ER$107,MATCH($Q72,'3)tpx males'!$DC$57:$DC$107,0))-(INDEX('3)tpx males'!EQ$110:EQ$160,MATCH($Q72,'3)tpx males'!$DC$110:$DC$160,0))*INDEX('3)tpx females'!ES$111:ES$161,MATCH($R72,'3)tpx females'!$DE$111:$DE$161,0))*(1-(EXP(-INDEX('3)tpx males'!ER$4:ER$54,MATCH($Q72,'3)tpx males'!$DC$4:$DC$54,0)))*EXP(-INDEX('3)tpx females'!ET$3:ET$53,MATCH($R72,'3)tpx females'!$DE$3:$DE$53,0))))))),0)</f>
        <v>49.061855695880965</v>
      </c>
      <c r="BK72" s="32">
        <f ca="1">IFERROR(($J72*EXP(BK$5*($N72+0.5*($O72)^2))*_xlfn.NORM.DIST((LN(($L72*EXP($K72/100*BK$5)))-LN($J72)-$N72*BK$5)/($O72*SQRT(BK$5))-$O72*SQRT(BK$5),0,1,TRUE)+$L72*EXP($K72/100*BK$5)*(1-_xlfn.NORM.DIST((LN(($L72*EXP($K72/100*BK$5)))-LN($J72)-$N72*BK$5)/($O72*SQRT(BK$5)),0,1,TRUE)))*EXP(-$F$1*BK$5)*(INDEX('3)tpx females'!EU$57:EU$107,MATCH($R72,'3)tpx females'!$DE$57:$DE$107,0))+INDEX('3)tpx males'!ES$57:ES$107,MATCH($Q72,'3)tpx males'!$DC$57:$DC$107,0))-(INDEX('3)tpx males'!ER$110:ER$160,MATCH($Q72,'3)tpx males'!$DC$110:$DC$160,0))*INDEX('3)tpx females'!ET$111:ET$161,MATCH($R72,'3)tpx females'!$DE$111:$DE$161,0))*(1-(EXP(-INDEX('3)tpx males'!ES$4:ES$54,MATCH($Q72,'3)tpx males'!$DC$4:$DC$54,0)))*EXP(-INDEX('3)tpx females'!EU$3:EU$53,MATCH($R72,'3)tpx females'!$DE$3:$DE$53,0))))))),0)</f>
        <v>27.392461333722238</v>
      </c>
      <c r="BL72" s="32">
        <f ca="1">IFERROR(($J72*EXP(BL$5*($N72+0.5*($O72)^2))*_xlfn.NORM.DIST((LN(($L72*EXP($K72/100*BL$5)))-LN($J72)-$N72*BL$5)/($O72*SQRT(BL$5))-$O72*SQRT(BL$5),0,1,TRUE)+$L72*EXP($K72/100*BL$5)*(1-_xlfn.NORM.DIST((LN(($L72*EXP($K72/100*BL$5)))-LN($J72)-$N72*BL$5)/($O72*SQRT(BL$5)),0,1,TRUE)))*EXP(-$F$1*BL$5)*(INDEX('3)tpx females'!EV$57:EV$107,MATCH($R72,'3)tpx females'!$DE$57:$DE$107,0))+INDEX('3)tpx males'!ET$57:ET$107,MATCH($Q72,'3)tpx males'!$DC$57:$DC$107,0))-(INDEX('3)tpx males'!ES$110:ES$160,MATCH($Q72,'3)tpx males'!$DC$110:$DC$160,0))*INDEX('3)tpx females'!EU$111:EU$161,MATCH($R72,'3)tpx females'!$DE$111:$DE$161,0))*(1-(EXP(-INDEX('3)tpx males'!ET$4:ET$54,MATCH($Q72,'3)tpx males'!$DC$4:$DC$54,0)))*EXP(-INDEX('3)tpx females'!EV$3:EV$53,MATCH($R72,'3)tpx females'!$DE$3:$DE$53,0))))))),0)</f>
        <v>11.341755509479972</v>
      </c>
      <c r="BM72" s="32">
        <f ca="1">IFERROR(($J72*EXP(BM$5*($N72+0.5*($O72)^2))*_xlfn.NORM.DIST((LN(($L72*EXP($K72/100*BM$5)))-LN($J72)-$N72*BM$5)/($O72*SQRT(BM$5))-$O72*SQRT(BM$5),0,1,TRUE)+$L72*EXP($K72/100*BM$5)*(1-_xlfn.NORM.DIST((LN(($L72*EXP($K72/100*BM$5)))-LN($J72)-$N72*BM$5)/($O72*SQRT(BM$5)),0,1,TRUE)))*EXP(-$F$1*BM$5)*(INDEX('3)tpx females'!EW$57:EW$107,MATCH($R72,'3)tpx females'!$DE$57:$DE$107,0))+INDEX('3)tpx males'!EU$57:EU$107,MATCH($Q72,'3)tpx males'!$DC$57:$DC$107,0))-(INDEX('3)tpx males'!ET$110:ET$160,MATCH($Q72,'3)tpx males'!$DC$110:$DC$160,0))*INDEX('3)tpx females'!EV$111:EV$161,MATCH($R72,'3)tpx females'!$DE$111:$DE$161,0))*(1-(EXP(-INDEX('3)tpx males'!EU$4:EU$54,MATCH($Q72,'3)tpx males'!$DC$4:$DC$54,0)))*EXP(-INDEX('3)tpx females'!EW$3:EW$53,MATCH($R72,'3)tpx females'!$DE$3:$DE$53,0))))))),0)</f>
        <v>0</v>
      </c>
      <c r="BN72" s="32">
        <f ca="1">IFERROR(($J72*EXP(BN$5*($N72+0.5*($O72)^2))*_xlfn.NORM.DIST((LN(($L72*EXP($K72/100*BN$5)))-LN($J72)-$N72*BN$5)/($O72*SQRT(BN$5))-$O72*SQRT(BN$5),0,1,TRUE)+$L72*EXP($K72/100*BN$5)*(1-_xlfn.NORM.DIST((LN(($L72*EXP($K72/100*BN$5)))-LN($J72)-$N72*BN$5)/($O72*SQRT(BN$5)),0,1,TRUE)))*EXP(-$F$1*BN$5)*(INDEX('3)tpx females'!EX$57:EX$107,MATCH($R72,'3)tpx females'!$DE$57:$DE$107,0))+INDEX('3)tpx males'!EV$57:EV$107,MATCH($Q72,'3)tpx males'!$DC$57:$DC$107,0))-(INDEX('3)tpx males'!EU$110:EU$160,MATCH($Q72,'3)tpx males'!$DC$110:$DC$160,0))*INDEX('3)tpx females'!EW$111:EW$161,MATCH($R72,'3)tpx females'!$DE$111:$DE$161,0))*(1-(EXP(-INDEX('3)tpx males'!EV$4:EV$54,MATCH($Q72,'3)tpx males'!$DC$4:$DC$54,0)))*EXP(-INDEX('3)tpx females'!EX$3:EX$53,MATCH($R72,'3)tpx females'!$DE$3:$DE$53,0))))))),0)</f>
        <v>0</v>
      </c>
      <c r="BO72" s="32">
        <f ca="1">IFERROR(($J72*EXP(BO$5*($N72+0.5*($O72)^2))*_xlfn.NORM.DIST((LN(($L72*EXP($K72/100*BO$5)))-LN($J72)-$N72*BO$5)/($O72*SQRT(BO$5))-$O72*SQRT(BO$5),0,1,TRUE)+$L72*EXP($K72/100*BO$5)*(1-_xlfn.NORM.DIST((LN(($L72*EXP($K72/100*BO$5)))-LN($J72)-$N72*BO$5)/($O72*SQRT(BO$5)),0,1,TRUE)))*EXP(-$F$1*BO$5)*(INDEX('3)tpx females'!EY$57:EY$107,MATCH($R72,'3)tpx females'!$DE$57:$DE$107,0))+INDEX('3)tpx males'!EW$57:EW$107,MATCH($Q72,'3)tpx males'!$DC$57:$DC$107,0))-(INDEX('3)tpx males'!EV$110:EV$160,MATCH($Q72,'3)tpx males'!$DC$110:$DC$160,0))*INDEX('3)tpx females'!EX$111:EX$161,MATCH($R72,'3)tpx females'!$DE$111:$DE$161,0))*(1-(EXP(-INDEX('3)tpx males'!EW$4:EW$54,MATCH($Q72,'3)tpx males'!$DC$4:$DC$54,0)))*EXP(-INDEX('3)tpx females'!EY$3:EY$53,MATCH($R72,'3)tpx females'!$DE$3:$DE$53,0))))))),0)</f>
        <v>0</v>
      </c>
      <c r="BP72" s="32">
        <f ca="1">IFERROR(($J72*EXP(BP$5*($N72+0.5*($O72)^2))*_xlfn.NORM.DIST((LN(($L72*EXP($K72/100*BP$5)))-LN($J72)-$N72*BP$5)/($O72*SQRT(BP$5))-$O72*SQRT(BP$5),0,1,TRUE)+$L72*EXP($K72/100*BP$5)*(1-_xlfn.NORM.DIST((LN(($L72*EXP($K72/100*BP$5)))-LN($J72)-$N72*BP$5)/($O72*SQRT(BP$5)),0,1,TRUE)))*EXP(-$F$1*BP$5)*(INDEX('3)tpx females'!EZ$57:EZ$107,MATCH($R72,'3)tpx females'!$DE$57:$DE$107,0))+INDEX('3)tpx males'!EX$57:EX$107,MATCH($Q72,'3)tpx males'!$DC$57:$DC$107,0))-(INDEX('3)tpx males'!EW$110:EW$160,MATCH($Q72,'3)tpx males'!$DC$110:$DC$160,0))*INDEX('3)tpx females'!EY$111:EY$161,MATCH($R72,'3)tpx females'!$DE$111:$DE$161,0))*(1-(EXP(-INDEX('3)tpx males'!EX$4:EX$54,MATCH($Q72,'3)tpx males'!$DC$4:$DC$54,0)))*EXP(-INDEX('3)tpx females'!EZ$3:EZ$53,MATCH($R72,'3)tpx females'!$DE$3:$DE$53,0))))))),0)</f>
        <v>0</v>
      </c>
      <c r="BQ72" s="32">
        <f ca="1">IFERROR(($J72*EXP(BQ$5*($N72+0.5*($O72)^2))*_xlfn.NORM.DIST((LN(($L72*EXP($K72/100*BQ$5)))-LN($J72)-$N72*BQ$5)/($O72*SQRT(BQ$5))-$O72*SQRT(BQ$5),0,1,TRUE)+$L72*EXP($K72/100*BQ$5)*(1-_xlfn.NORM.DIST((LN(($L72*EXP($K72/100*BQ$5)))-LN($J72)-$N72*BQ$5)/($O72*SQRT(BQ$5)),0,1,TRUE)))*EXP(-$F$1*BQ$5)*(INDEX('3)tpx females'!FA$57:FA$107,MATCH($R72,'3)tpx females'!$DE$57:$DE$107,0))+INDEX('3)tpx males'!EY$57:EY$107,MATCH($Q72,'3)tpx males'!$DC$57:$DC$107,0))-(INDEX('3)tpx males'!EX$110:EX$160,MATCH($Q72,'3)tpx males'!$DC$110:$DC$160,0))*INDEX('3)tpx females'!EZ$111:EZ$161,MATCH($R72,'3)tpx females'!$DE$111:$DE$161,0))*(1-(EXP(-INDEX('3)tpx males'!EY$4:EY$54,MATCH($Q72,'3)tpx males'!$DC$4:$DC$54,0)))*EXP(-INDEX('3)tpx females'!FA$3:FA$53,MATCH($R72,'3)tpx females'!$DE$3:$DE$53,0))))))),0)</f>
        <v>0</v>
      </c>
      <c r="BR72" s="32">
        <f ca="1">IFERROR(($J72*EXP(BR$5*($N72+0.5*($O72)^2))*_xlfn.NORM.DIST((LN(($L72*EXP($K72/100*BR$5)))-LN($J72)-$N72*BR$5)/($O72*SQRT(BR$5))-$O72*SQRT(BR$5),0,1,TRUE)+$L72*EXP($K72/100*BR$5)*(1-_xlfn.NORM.DIST((LN(($L72*EXP($K72/100*BR$5)))-LN($J72)-$N72*BR$5)/($O72*SQRT(BR$5)),0,1,TRUE)))*EXP(-$F$1*BR$5)*(INDEX('3)tpx females'!FB$57:FB$107,MATCH($R72,'3)tpx females'!$DE$57:$DE$107,0))+INDEX('3)tpx males'!EZ$57:EZ$107,MATCH($Q72,'3)tpx males'!$DC$57:$DC$107,0))-(INDEX('3)tpx males'!EY$110:EY$160,MATCH($Q72,'3)tpx males'!$DC$110:$DC$160,0))*INDEX('3)tpx females'!FA$111:FA$161,MATCH($R72,'3)tpx females'!$DE$111:$DE$161,0))*(1-(EXP(-INDEX('3)tpx males'!EZ$4:EZ$54,MATCH($Q72,'3)tpx males'!$DC$4:$DC$54,0)))*EXP(-INDEX('3)tpx females'!FB$3:FB$53,MATCH($R72,'3)tpx females'!$DE$3:$DE$53,0))))))),0)</f>
        <v>0</v>
      </c>
      <c r="BS72" s="32">
        <f ca="1">IFERROR(($J72*EXP(BS$5*($N72+0.5*($O72)^2))*_xlfn.NORM.DIST((LN(($L72*EXP($K72/100*BS$5)))-LN($J72)-$N72*BS$5)/($O72*SQRT(BS$5))-$O72*SQRT(BS$5),0,1,TRUE)+$L72*EXP($K72/100*BS$5)*(1-_xlfn.NORM.DIST((LN(($L72*EXP($K72/100*BS$5)))-LN($J72)-$N72*BS$5)/($O72*SQRT(BS$5)),0,1,TRUE)))*EXP(-$F$1*BS$5)*(INDEX('3)tpx females'!FC$57:FC$107,MATCH($R72,'3)tpx females'!$DE$57:$DE$107,0))+INDEX('3)tpx males'!FA$57:FA$107,MATCH($Q72,'3)tpx males'!$DC$57:$DC$107,0))-(INDEX('3)tpx males'!EZ$110:EZ$160,MATCH($Q72,'3)tpx males'!$DC$110:$DC$160,0))*INDEX('3)tpx females'!FB$111:FB$161,MATCH($R72,'3)tpx females'!$DE$111:$DE$161,0))*(1-(EXP(-INDEX('3)tpx males'!FA$4:FA$54,MATCH($Q72,'3)tpx males'!$DC$4:$DC$54,0)))*EXP(-INDEX('3)tpx females'!FC$3:FC$53,MATCH($R72,'3)tpx females'!$DE$3:$DE$53,0))))))),0)</f>
        <v>0</v>
      </c>
      <c r="BT72" s="32">
        <f ca="1">IFERROR(($J72*EXP(BT$5*($N72+0.5*($O72)^2))*_xlfn.NORM.DIST((LN(($L72*EXP($K72/100*BT$5)))-LN($J72)-$N72*BT$5)/($O72*SQRT(BT$5))-$O72*SQRT(BT$5),0,1,TRUE)+$L72*EXP($K72/100*BT$5)*(1-_xlfn.NORM.DIST((LN(($L72*EXP($K72/100*BT$5)))-LN($J72)-$N72*BT$5)/($O72*SQRT(BT$5)),0,1,TRUE)))*EXP(-$F$1*BT$5)*(INDEX('3)tpx females'!FD$57:FD$107,MATCH($R72,'3)tpx females'!$DE$57:$DE$107,0))+INDEX('3)tpx males'!FB$57:FB$107,MATCH($Q72,'3)tpx males'!$DC$57:$DC$107,0))-(INDEX('3)tpx males'!FA$110:FA$160,MATCH($Q72,'3)tpx males'!$DC$110:$DC$160,0))*INDEX('3)tpx females'!FC$111:FC$161,MATCH($R72,'3)tpx females'!$DE$111:$DE$161,0))*(1-(EXP(-INDEX('3)tpx males'!FB$4:FB$54,MATCH($Q72,'3)tpx males'!$DC$4:$DC$54,0)))*EXP(-INDEX('3)tpx females'!FD$3:FD$53,MATCH($R72,'3)tpx females'!$DE$3:$DE$53,0))))))),0)</f>
        <v>0</v>
      </c>
    </row>
    <row r="73" spans="2:72" x14ac:dyDescent="0.25">
      <c r="B73" s="32" t="s">
        <v>11</v>
      </c>
      <c r="C73" s="32" t="s">
        <v>12</v>
      </c>
      <c r="D73" s="49">
        <v>8479</v>
      </c>
      <c r="E73" s="32" t="s">
        <v>19</v>
      </c>
      <c r="F73" s="32" t="s">
        <v>14</v>
      </c>
      <c r="G73" s="49">
        <v>13285</v>
      </c>
      <c r="H73" s="32" t="s">
        <v>13</v>
      </c>
      <c r="I73" s="32" t="s">
        <v>22</v>
      </c>
      <c r="J73" s="32">
        <v>450450</v>
      </c>
      <c r="K73" s="32">
        <v>7.25</v>
      </c>
      <c r="L73" s="32">
        <f>'3) 2016 cases'!M73*EXP('3) 2016 cases'!L73/100)</f>
        <v>206570.34267726494</v>
      </c>
      <c r="M73" s="32"/>
      <c r="N73" s="32">
        <f>INDEX('2b)Working'!$I$61:$P$61,MATCH($I73,'2b)Working'!$I$60:$P$60,0))</f>
        <v>7.7288380255278302E-2</v>
      </c>
      <c r="O73" s="32">
        <f>INDEX('2b)Working'!$I$62:$P$62,MATCH($I73,'2b)Working'!$I$60:$P$60,0))</f>
        <v>4.7716681618892573E-2</v>
      </c>
      <c r="P73" s="32" t="str">
        <f t="shared" si="5"/>
        <v/>
      </c>
      <c r="Q73" s="32">
        <f t="shared" si="4"/>
        <v>94</v>
      </c>
      <c r="R73" s="32">
        <f t="shared" si="6"/>
        <v>81</v>
      </c>
      <c r="S73" s="32">
        <f t="shared" si="7"/>
        <v>0</v>
      </c>
      <c r="U73" s="32">
        <f t="shared" ca="1" si="8"/>
        <v>211730.24437308664</v>
      </c>
      <c r="W73" s="32">
        <f ca="1">($J73*EXP(W$5*($N73+0.5*($O73)^2))*_xlfn.NORM.DIST((LN(($L73*EXP($K73/100*W$5)))-LN($J73)-$N73*W$5)/($O73*SQRT(W$5))-$O73*SQRT(W$5),0,1,TRUE)+$L73*EXP($K73/100*W$5)*(1-_xlfn.NORM.DIST((LN(($L73*EXP($K73/100*W$5)))-LN($J73)-$N73*W$5)/($O73*SQRT(W$5)),0,1,TRUE)))*EXP(-$F$1*W$5)*INDEX('3)tpx females'!DG$57:DG$107,MATCH($R73,'3)tpx females'!$DE$57:$DE$107,0))</f>
        <v>7159.9160946544498</v>
      </c>
      <c r="X73" s="32">
        <f ca="1">($J73*EXP(X$5*($N73+0.5*($O73)^2))*_xlfn.NORM.DIST((LN(($L73*EXP($K73/100*X$5)))-LN($J73)-$N73*X$5)/($O73*SQRT(X$5))-$O73*SQRT(X$5),0,1,TRUE)+$L73*EXP($K73/100*X$5)*(1-_xlfn.NORM.DIST((LN(($L73*EXP($K73/100*X$5)))-LN($J73)-$N73*X$5)/($O73*SQRT(X$5)),0,1,TRUE)))*EXP(-$F$1*X$5)*INDEX('3)tpx females'!DH$57:DH$107,MATCH($R73,'3)tpx females'!$DE$57:$DE$107,0))</f>
        <v>8239.0421037310953</v>
      </c>
      <c r="Y73" s="32">
        <f ca="1">($J73*EXP(Y$5*($N73+0.5*($O73)^2))*_xlfn.NORM.DIST((LN(($L73*EXP($K73/100*Y$5)))-LN($J73)-$N73*Y$5)/($O73*SQRT(Y$5))-$O73*SQRT(Y$5),0,1,TRUE)+$L73*EXP($K73/100*Y$5)*(1-_xlfn.NORM.DIST((LN(($L73*EXP($K73/100*Y$5)))-LN($J73)-$N73*Y$5)/($O73*SQRT(Y$5)),0,1,TRUE)))*EXP(-$F$1*Y$5)*INDEX('3)tpx females'!DI$57:DI$107,MATCH($R73,'3)tpx females'!$DE$57:$DE$107,0))</f>
        <v>9062.3664382843417</v>
      </c>
      <c r="Z73" s="32">
        <f ca="1">($J73*EXP(Z$5*($N73+0.5*($O73)^2))*_xlfn.NORM.DIST((LN(($L73*EXP($K73/100*Z$5)))-LN($J73)-$N73*Z$5)/($O73*SQRT(Z$5))-$O73*SQRT(Z$5),0,1,TRUE)+$L73*EXP($K73/100*Z$5)*(1-_xlfn.NORM.DIST((LN(($L73*EXP($K73/100*Z$5)))-LN($J73)-$N73*Z$5)/($O73*SQRT(Z$5)),0,1,TRUE)))*EXP(-$F$1*Z$5)*INDEX('3)tpx females'!DJ$57:DJ$107,MATCH($R73,'3)tpx females'!$DE$57:$DE$107,0))</f>
        <v>9376.7117004214124</v>
      </c>
      <c r="AA73" s="32">
        <f ca="1">($J73*EXP(AA$5*($N73+0.5*($O73)^2))*_xlfn.NORM.DIST((LN(($L73*EXP($K73/100*AA$5)))-LN($J73)-$N73*AA$5)/($O73*SQRT(AA$5))-$O73*SQRT(AA$5),0,1,TRUE)+$L73*EXP($K73/100*AA$5)*(1-_xlfn.NORM.DIST((LN(($L73*EXP($K73/100*AA$5)))-LN($J73)-$N73*AA$5)/($O73*SQRT(AA$5)),0,1,TRUE)))*EXP(-$F$1*AA$5)*INDEX('3)tpx females'!DK$57:DK$107,MATCH($R73,'3)tpx females'!$DE$57:$DE$107,0))</f>
        <v>10397.697383011546</v>
      </c>
      <c r="AB73" s="32">
        <f ca="1">($J73*EXP(AB$5*($N73+0.5*($O73)^2))*_xlfn.NORM.DIST((LN(($L73*EXP($K73/100*AB$5)))-LN($J73)-$N73*AB$5)/($O73*SQRT(AB$5))-$O73*SQRT(AB$5),0,1,TRUE)+$L73*EXP($K73/100*AB$5)*(1-_xlfn.NORM.DIST((LN(($L73*EXP($K73/100*AB$5)))-LN($J73)-$N73*AB$5)/($O73*SQRT(AB$5)),0,1,TRUE)))*EXP(-$F$1*AB$5)*INDEX('3)tpx females'!DL$57:DL$107,MATCH($R73,'3)tpx females'!$DE$57:$DE$107,0))</f>
        <v>11606.526506093302</v>
      </c>
      <c r="AC73" s="32">
        <f ca="1">($J73*EXP(AC$5*($N73+0.5*($O73)^2))*_xlfn.NORM.DIST((LN(($L73*EXP($K73/100*AC$5)))-LN($J73)-$N73*AC$5)/($O73*SQRT(AC$5))-$O73*SQRT(AC$5),0,1,TRUE)+$L73*EXP($K73/100*AC$5)*(1-_xlfn.NORM.DIST((LN(($L73*EXP($K73/100*AC$5)))-LN($J73)-$N73*AC$5)/($O73*SQRT(AC$5)),0,1,TRUE)))*EXP(-$F$1*AC$5)*INDEX('3)tpx females'!DM$57:DM$107,MATCH($R73,'3)tpx females'!$DE$57:$DE$107,0))</f>
        <v>12159.186542525675</v>
      </c>
      <c r="AD73" s="32">
        <f ca="1">($J73*EXP(AD$5*($N73+0.5*($O73)^2))*_xlfn.NORM.DIST((LN(($L73*EXP($K73/100*AD$5)))-LN($J73)-$N73*AD$5)/($O73*SQRT(AD$5))-$O73*SQRT(AD$5),0,1,TRUE)+$L73*EXP($K73/100*AD$5)*(1-_xlfn.NORM.DIST((LN(($L73*EXP($K73/100*AD$5)))-LN($J73)-$N73*AD$5)/($O73*SQRT(AD$5)),0,1,TRUE)))*EXP(-$F$1*AD$5)*INDEX('3)tpx females'!DN$57:DN$107,MATCH($R73,'3)tpx females'!$DE$57:$DE$107,0))</f>
        <v>12920.008190415656</v>
      </c>
      <c r="AE73" s="32">
        <f ca="1">($J73*EXP(AE$5*($N73+0.5*($O73)^2))*_xlfn.NORM.DIST((LN(($L73*EXP($K73/100*AE$5)))-LN($J73)-$N73*AE$5)/($O73*SQRT(AE$5))-$O73*SQRT(AE$5),0,1,TRUE)+$L73*EXP($K73/100*AE$5)*(1-_xlfn.NORM.DIST((LN(($L73*EXP($K73/100*AE$5)))-LN($J73)-$N73*AE$5)/($O73*SQRT(AE$5)),0,1,TRUE)))*EXP(-$F$1*AE$5)*INDEX('3)tpx females'!DO$57:DO$107,MATCH($R73,'3)tpx females'!$DE$57:$DE$107,0))</f>
        <v>14177.458906587028</v>
      </c>
      <c r="AF73" s="32">
        <f ca="1">($J73*EXP(AF$5*($N73+0.5*($O73)^2))*_xlfn.NORM.DIST((LN(($L73*EXP($K73/100*AF$5)))-LN($J73)-$N73*AF$5)/($O73*SQRT(AF$5))-$O73*SQRT(AF$5),0,1,TRUE)+$L73*EXP($K73/100*AF$5)*(1-_xlfn.NORM.DIST((LN(($L73*EXP($K73/100*AF$5)))-LN($J73)-$N73*AF$5)/($O73*SQRT(AF$5)),0,1,TRUE)))*EXP(-$F$1*AF$5)*INDEX('3)tpx females'!DP$57:DP$107,MATCH($R73,'3)tpx females'!$DE$57:$DE$107,0))</f>
        <v>14374.116560597224</v>
      </c>
      <c r="AG73" s="32">
        <f ca="1">($J73*EXP(AG$5*($N73+0.5*($O73)^2))*_xlfn.NORM.DIST((LN(($L73*EXP($K73/100*AG$5)))-LN($J73)-$N73*AG$5)/($O73*SQRT(AG$5))-$O73*SQRT(AG$5),0,1,TRUE)+$L73*EXP($K73/100*AG$5)*(1-_xlfn.NORM.DIST((LN(($L73*EXP($K73/100*AG$5)))-LN($J73)-$N73*AG$5)/($O73*SQRT(AG$5)),0,1,TRUE)))*EXP(-$F$1*AG$5)*INDEX('3)tpx females'!DQ$57:DQ$107,MATCH($R73,'3)tpx females'!$DE$57:$DE$107,0))</f>
        <v>13723.291867656912</v>
      </c>
      <c r="AH73" s="32">
        <f ca="1">($J73*EXP(AH$5*($N73+0.5*($O73)^2))*_xlfn.NORM.DIST((LN(($L73*EXP($K73/100*AH$5)))-LN($J73)-$N73*AH$5)/($O73*SQRT(AH$5))-$O73*SQRT(AH$5),0,1,TRUE)+$L73*EXP($K73/100*AH$5)*(1-_xlfn.NORM.DIST((LN(($L73*EXP($K73/100*AH$5)))-LN($J73)-$N73*AH$5)/($O73*SQRT(AH$5)),0,1,TRUE)))*EXP(-$F$1*AH$5)*INDEX('3)tpx females'!DR$57:DR$107,MATCH($R73,'3)tpx females'!$DE$57:$DE$107,0))</f>
        <v>13119.026159619745</v>
      </c>
      <c r="AI73" s="32">
        <f ca="1">($J73*EXP(AI$5*($N73+0.5*($O73)^2))*_xlfn.NORM.DIST((LN(($L73*EXP($K73/100*AI$5)))-LN($J73)-$N73*AI$5)/($O73*SQRT(AI$5))-$O73*SQRT(AI$5),0,1,TRUE)+$L73*EXP($K73/100*AI$5)*(1-_xlfn.NORM.DIST((LN(($L73*EXP($K73/100*AI$5)))-LN($J73)-$N73*AI$5)/($O73*SQRT(AI$5)),0,1,TRUE)))*EXP(-$F$1*AI$5)*INDEX('3)tpx females'!DS$57:DS$107,MATCH($R73,'3)tpx females'!$DE$57:$DE$107,0))</f>
        <v>12527.409470548624</v>
      </c>
      <c r="AJ73" s="32">
        <f ca="1">($J73*EXP(AJ$5*($N73+0.5*($O73)^2))*_xlfn.NORM.DIST((LN(($L73*EXP($K73/100*AJ$5)))-LN($J73)-$N73*AJ$5)/($O73*SQRT(AJ$5))-$O73*SQRT(AJ$5),0,1,TRUE)+$L73*EXP($K73/100*AJ$5)*(1-_xlfn.NORM.DIST((LN(($L73*EXP($K73/100*AJ$5)))-LN($J73)-$N73*AJ$5)/($O73*SQRT(AJ$5)),0,1,TRUE)))*EXP(-$F$1*AJ$5)*INDEX('3)tpx females'!DT$57:DT$107,MATCH($R73,'3)tpx females'!$DE$57:$DE$107,0))</f>
        <v>12100.621060886431</v>
      </c>
      <c r="AK73" s="32">
        <f ca="1">($J73*EXP(AK$5*($N73+0.5*($O73)^2))*_xlfn.NORM.DIST((LN(($L73*EXP($K73/100*AK$5)))-LN($J73)-$N73*AK$5)/($O73*SQRT(AK$5))-$O73*SQRT(AK$5),0,1,TRUE)+$L73*EXP($K73/100*AK$5)*(1-_xlfn.NORM.DIST((LN(($L73*EXP($K73/100*AK$5)))-LN($J73)-$N73*AK$5)/($O73*SQRT(AK$5)),0,1,TRUE)))*EXP(-$F$1*AK$5)*INDEX('3)tpx females'!DU$57:DU$107,MATCH($R73,'3)tpx females'!$DE$57:$DE$107,0))</f>
        <v>10752.940496736775</v>
      </c>
      <c r="AL73" s="32">
        <f ca="1">($J73*EXP(AL$5*($N73+0.5*($O73)^2))*_xlfn.NORM.DIST((LN(($L73*EXP($K73/100*AL$5)))-LN($J73)-$N73*AL$5)/($O73*SQRT(AL$5))-$O73*SQRT(AL$5),0,1,TRUE)+$L73*EXP($K73/100*AL$5)*(1-_xlfn.NORM.DIST((LN(($L73*EXP($K73/100*AL$5)))-LN($J73)-$N73*AL$5)/($O73*SQRT(AL$5)),0,1,TRUE)))*EXP(-$F$1*AL$5)*INDEX('3)tpx females'!DV$57:DV$107,MATCH($R73,'3)tpx females'!$DE$57:$DE$107,0))</f>
        <v>9431.7468631539068</v>
      </c>
      <c r="AM73" s="32">
        <f ca="1">($J73*EXP(AM$5*($N73+0.5*($O73)^2))*_xlfn.NORM.DIST((LN(($L73*EXP($K73/100*AM$5)))-LN($J73)-$N73*AM$5)/($O73*SQRT(AM$5))-$O73*SQRT(AM$5),0,1,TRUE)+$L73*EXP($K73/100*AM$5)*(1-_xlfn.NORM.DIST((LN(($L73*EXP($K73/100*AM$5)))-LN($J73)-$N73*AM$5)/($O73*SQRT(AM$5)),0,1,TRUE)))*EXP(-$F$1*AM$5)*INDEX('3)tpx females'!DW$57:DW$107,MATCH($R73,'3)tpx females'!$DE$57:$DE$107,0))</f>
        <v>7981.1905927185617</v>
      </c>
      <c r="AN73" s="32">
        <f ca="1">($J73*EXP(AN$5*($N73+0.5*($O73)^2))*_xlfn.NORM.DIST((LN(($L73*EXP($K73/100*AN$5)))-LN($J73)-$N73*AN$5)/($O73*SQRT(AN$5))-$O73*SQRT(AN$5),0,1,TRUE)+$L73*EXP($K73/100*AN$5)*(1-_xlfn.NORM.DIST((LN(($L73*EXP($K73/100*AN$5)))-LN($J73)-$N73*AN$5)/($O73*SQRT(AN$5)),0,1,TRUE)))*EXP(-$F$1*AN$5)*INDEX('3)tpx females'!DX$57:DX$107,MATCH($R73,'3)tpx females'!$DE$57:$DE$107,0))</f>
        <v>6486.4510894621781</v>
      </c>
      <c r="AO73" s="32">
        <f ca="1">($J73*EXP(AO$5*($N73+0.5*($O73)^2))*_xlfn.NORM.DIST((LN(($L73*EXP($K73/100*AO$5)))-LN($J73)-$N73*AO$5)/($O73*SQRT(AO$5))-$O73*SQRT(AO$5),0,1,TRUE)+$L73*EXP($K73/100*AO$5)*(1-_xlfn.NORM.DIST((LN(($L73*EXP($K73/100*AO$5)))-LN($J73)-$N73*AO$5)/($O73*SQRT(AO$5)),0,1,TRUE)))*EXP(-$F$1*AO$5)*INDEX('3)tpx females'!DY$57:DY$107,MATCH($R73,'3)tpx females'!$DE$57:$DE$107,0))</f>
        <v>5055.9239027642043</v>
      </c>
      <c r="AP73" s="32">
        <f ca="1">($J73*EXP(AP$5*($N73+0.5*($O73)^2))*_xlfn.NORM.DIST((LN(($L73*EXP($K73/100*AP$5)))-LN($J73)-$N73*AP$5)/($O73*SQRT(AP$5))-$O73*SQRT(AP$5),0,1,TRUE)+$L73*EXP($K73/100*AP$5)*(1-_xlfn.NORM.DIST((LN(($L73*EXP($K73/100*AP$5)))-LN($J73)-$N73*AP$5)/($O73*SQRT(AP$5)),0,1,TRUE)))*EXP(-$F$1*AP$5)*INDEX('3)tpx females'!DZ$57:DZ$107,MATCH($R73,'3)tpx females'!$DE$57:$DE$107,0))</f>
        <v>3782.3116966269977</v>
      </c>
      <c r="AQ73" s="32">
        <f ca="1">($J73*EXP(AQ$5*($N73+0.5*($O73)^2))*_xlfn.NORM.DIST((LN(($L73*EXP($K73/100*AQ$5)))-LN($J73)-$N73*AQ$5)/($O73*SQRT(AQ$5))-$O73*SQRT(AQ$5),0,1,TRUE)+$L73*EXP($K73/100*AQ$5)*(1-_xlfn.NORM.DIST((LN(($L73*EXP($K73/100*AQ$5)))-LN($J73)-$N73*AQ$5)/($O73*SQRT(AQ$5)),0,1,TRUE)))*EXP(-$F$1*AQ$5)*INDEX('3)tpx females'!EA$57:EA$107,MATCH($R73,'3)tpx females'!$DE$57:$DE$107,0))</f>
        <v>2694.1931024287574</v>
      </c>
      <c r="AR73" s="32">
        <f ca="1">($J73*EXP(AR$5*($N73+0.5*($O73)^2))*_xlfn.NORM.DIST((LN(($L73*EXP($K73/100*AR$5)))-LN($J73)-$N73*AR$5)/($O73*SQRT(AR$5))-$O73*SQRT(AR$5),0,1,TRUE)+$L73*EXP($K73/100*AR$5)*(1-_xlfn.NORM.DIST((LN(($L73*EXP($K73/100*AR$5)))-LN($J73)-$N73*AR$5)/($O73*SQRT(AR$5)),0,1,TRUE)))*EXP(-$F$1*AR$5)*INDEX('3)tpx females'!EB$57:EB$107,MATCH($R73,'3)tpx females'!$DE$57:$DE$107,0))</f>
        <v>1823.9479225041016</v>
      </c>
      <c r="AS73" s="32">
        <f ca="1">($J73*EXP(AS$5*($N73+0.5*($O73)^2))*_xlfn.NORM.DIST((LN(($L73*EXP($K73/100*AS$5)))-LN($J73)-$N73*AS$5)/($O73*SQRT(AS$5))-$O73*SQRT(AS$5),0,1,TRUE)+$L73*EXP($K73/100*AS$5)*(1-_xlfn.NORM.DIST((LN(($L73*EXP($K73/100*AS$5)))-LN($J73)-$N73*AS$5)/($O73*SQRT(AS$5)),0,1,TRUE)))*EXP(-$F$1*AS$5)*INDEX('3)tpx females'!EC$57:EC$107,MATCH($R73,'3)tpx females'!$DE$57:$DE$107,0))</f>
        <v>1178.258496351606</v>
      </c>
      <c r="AT73" s="32">
        <f ca="1">($J73*EXP(AT$5*($N73+0.5*($O73)^2))*_xlfn.NORM.DIST((LN(($L73*EXP($K73/100*AT$5)))-LN($J73)-$N73*AT$5)/($O73*SQRT(AT$5))-$O73*SQRT(AT$5),0,1,TRUE)+$L73*EXP($K73/100*AT$5)*(1-_xlfn.NORM.DIST((LN(($L73*EXP($K73/100*AT$5)))-LN($J73)-$N73*AT$5)/($O73*SQRT(AT$5)),0,1,TRUE)))*EXP(-$F$1*AT$5)*INDEX('3)tpx females'!ED$57:ED$107,MATCH($R73,'3)tpx females'!$DE$57:$DE$107,0))</f>
        <v>723.21216363205951</v>
      </c>
      <c r="AU73" s="32">
        <f ca="1">($J73*EXP(AU$5*($N73+0.5*($O73)^2))*_xlfn.NORM.DIST((LN(($L73*EXP($K73/100*AU$5)))-LN($J73)-$N73*AU$5)/($O73*SQRT(AU$5))-$O73*SQRT(AU$5),0,1,TRUE)+$L73*EXP($K73/100*AU$5)*(1-_xlfn.NORM.DIST((LN(($L73*EXP($K73/100*AU$5)))-LN($J73)-$N73*AU$5)/($O73*SQRT(AU$5)),0,1,TRUE)))*EXP(-$F$1*AU$5)*INDEX('3)tpx females'!EE$57:EE$107,MATCH($R73,'3)tpx females'!$DE$57:$DE$107,0))</f>
        <v>423.5187764377622</v>
      </c>
      <c r="AV73" s="32">
        <f ca="1">($J73*EXP(AV$5*($N73+0.5*($O73)^2))*_xlfn.NORM.DIST((LN(($L73*EXP($K73/100*AV$5)))-LN($J73)-$N73*AV$5)/($O73*SQRT(AV$5))-$O73*SQRT(AV$5),0,1,TRUE)+$L73*EXP($K73/100*AV$5)*(1-_xlfn.NORM.DIST((LN(($L73*EXP($K73/100*AV$5)))-LN($J73)-$N73*AV$5)/($O73*SQRT(AV$5)),0,1,TRUE)))*EXP(-$F$1*AV$5)*INDEX('3)tpx females'!EF$57:EF$107,MATCH($R73,'3)tpx females'!$DE$57:$DE$107,0))</f>
        <v>228.5241849775241</v>
      </c>
      <c r="AW73" s="32">
        <f ca="1">($J73*EXP(AW$5*($N73+0.5*($O73)^2))*_xlfn.NORM.DIST((LN(($L73*EXP($K73/100*AW$5)))-LN($J73)-$N73*AW$5)/($O73*SQRT(AW$5))-$O73*SQRT(AW$5),0,1,TRUE)+$L73*EXP($K73/100*AW$5)*(1-_xlfn.NORM.DIST((LN(($L73*EXP($K73/100*AW$5)))-LN($J73)-$N73*AW$5)/($O73*SQRT(AW$5)),0,1,TRUE)))*EXP(-$F$1*AW$5)*INDEX('3)tpx females'!EG$57:EG$107,MATCH($R73,'3)tpx females'!$DE$57:$DE$107,0))</f>
        <v>124.70769627002515</v>
      </c>
      <c r="AX73" s="32">
        <f ca="1">($J73*EXP(AX$5*($N73+0.5*($O73)^2))*_xlfn.NORM.DIST((LN(($L73*EXP($K73/100*AX$5)))-LN($J73)-$N73*AX$5)/($O73*SQRT(AX$5))-$O73*SQRT(AX$5),0,1,TRUE)+$L73*EXP($K73/100*AX$5)*(1-_xlfn.NORM.DIST((LN(($L73*EXP($K73/100*AX$5)))-LN($J73)-$N73*AX$5)/($O73*SQRT(AX$5)),0,1,TRUE)))*EXP(-$F$1*AX$5)*INDEX('3)tpx females'!EH$57:EH$107,MATCH($R73,'3)tpx females'!$DE$57:$DE$107,0))</f>
        <v>69.21633564879879</v>
      </c>
      <c r="AY73" s="32">
        <f ca="1">($J73*EXP(AY$5*($N73+0.5*($O73)^2))*_xlfn.NORM.DIST((LN(($L73*EXP($K73/100*AY$5)))-LN($J73)-$N73*AY$5)/($O73*SQRT(AY$5))-$O73*SQRT(AY$5),0,1,TRUE)+$L73*EXP($K73/100*AY$5)*(1-_xlfn.NORM.DIST((LN(($L73*EXP($K73/100*AY$5)))-LN($J73)-$N73*AY$5)/($O73*SQRT(AY$5)),0,1,TRUE)))*EXP(-$F$1*AY$5)*INDEX('3)tpx females'!EI$57:EI$107,MATCH($R73,'3)tpx females'!$DE$57:$DE$107,0))</f>
        <v>30.72206833995644</v>
      </c>
      <c r="AZ73" s="32">
        <f ca="1">($J73*EXP(AZ$5*($N73+0.5*($O73)^2))*_xlfn.NORM.DIST((LN(($L73*EXP($K73/100*AZ$5)))-LN($J73)-$N73*AZ$5)/($O73*SQRT(AZ$5))-$O73*SQRT(AZ$5),0,1,TRUE)+$L73*EXP($K73/100*AZ$5)*(1-_xlfn.NORM.DIST((LN(($L73*EXP($K73/100*AZ$5)))-LN($J73)-$N73*AZ$5)/($O73*SQRT(AZ$5)),0,1,TRUE)))*EXP(-$F$1*AZ$5)*INDEX('3)tpx females'!EJ$57:EJ$107,MATCH($R73,'3)tpx females'!$DE$57:$DE$107,0))</f>
        <v>0</v>
      </c>
      <c r="BA73" s="32">
        <f ca="1">($J73*EXP(BA$5*($N73+0.5*($O73)^2))*_xlfn.NORM.DIST((LN(($L73*EXP($K73/100*BA$5)))-LN($J73)-$N73*BA$5)/($O73*SQRT(BA$5))-$O73*SQRT(BA$5),0,1,TRUE)+$L73*EXP($K73/100*BA$5)*(1-_xlfn.NORM.DIST((LN(($L73*EXP($K73/100*BA$5)))-LN($J73)-$N73*BA$5)/($O73*SQRT(BA$5)),0,1,TRUE)))*EXP(-$F$1*BA$5)*INDEX('3)tpx females'!EK$57:EK$107,MATCH($R73,'3)tpx females'!$DE$57:$DE$107,0))</f>
        <v>0</v>
      </c>
      <c r="BB73" s="32">
        <f ca="1">($J73*EXP(BB$5*($N73+0.5*($O73)^2))*_xlfn.NORM.DIST((LN(($L73*EXP($K73/100*BB$5)))-LN($J73)-$N73*BB$5)/($O73*SQRT(BB$5))-$O73*SQRT(BB$5),0,1,TRUE)+$L73*EXP($K73/100*BB$5)*(1-_xlfn.NORM.DIST((LN(($L73*EXP($K73/100*BB$5)))-LN($J73)-$N73*BB$5)/($O73*SQRT(BB$5)),0,1,TRUE)))*EXP(-$F$1*BB$5)*INDEX('3)tpx females'!EL$57:EL$107,MATCH($R73,'3)tpx females'!$DE$57:$DE$107,0))</f>
        <v>0</v>
      </c>
      <c r="BC73" s="32">
        <f ca="1">($J73*EXP(BC$5*($N73+0.5*($O73)^2))*_xlfn.NORM.DIST((LN(($L73*EXP($K73/100*BC$5)))-LN($J73)-$N73*BC$5)/($O73*SQRT(BC$5))-$O73*SQRT(BC$5),0,1,TRUE)+$L73*EXP($K73/100*BC$5)*(1-_xlfn.NORM.DIST((LN(($L73*EXP($K73/100*BC$5)))-LN($J73)-$N73*BC$5)/($O73*SQRT(BC$5)),0,1,TRUE)))*EXP(-$F$1*BC$5)*INDEX('3)tpx females'!EM$57:EM$107,MATCH($R73,'3)tpx females'!$DE$57:$DE$107,0))</f>
        <v>0</v>
      </c>
      <c r="BD73" s="32">
        <f ca="1">($J73*EXP(BD$5*($N73+0.5*($O73)^2))*_xlfn.NORM.DIST((LN(($L73*EXP($K73/100*BD$5)))-LN($J73)-$N73*BD$5)/($O73*SQRT(BD$5))-$O73*SQRT(BD$5),0,1,TRUE)+$L73*EXP($K73/100*BD$5)*(1-_xlfn.NORM.DIST((LN(($L73*EXP($K73/100*BD$5)))-LN($J73)-$N73*BD$5)/($O73*SQRT(BD$5)),0,1,TRUE)))*EXP(-$F$1*BD$5)*INDEX('3)tpx females'!EN$57:EN$107,MATCH($R73,'3)tpx females'!$DE$57:$DE$107,0))</f>
        <v>0</v>
      </c>
      <c r="BE73" s="32">
        <f ca="1">($J73*EXP(BE$5*($N73+0.5*($O73)^2))*_xlfn.NORM.DIST((LN(($L73*EXP($K73/100*BE$5)))-LN($J73)-$N73*BE$5)/($O73*SQRT(BE$5))-$O73*SQRT(BE$5),0,1,TRUE)+$L73*EXP($K73/100*BE$5)*(1-_xlfn.NORM.DIST((LN(($L73*EXP($K73/100*BE$5)))-LN($J73)-$N73*BE$5)/($O73*SQRT(BE$5)),0,1,TRUE)))*EXP(-$F$1*BE$5)*INDEX('3)tpx females'!EO$57:EO$107,MATCH($R73,'3)tpx females'!$DE$57:$DE$107,0))</f>
        <v>0</v>
      </c>
      <c r="BF73" s="32">
        <f ca="1">($J73*EXP(BF$5*($N73+0.5*($O73)^2))*_xlfn.NORM.DIST((LN(($L73*EXP($K73/100*BF$5)))-LN($J73)-$N73*BF$5)/($O73*SQRT(BF$5))-$O73*SQRT(BF$5),0,1,TRUE)+$L73*EXP($K73/100*BF$5)*(1-_xlfn.NORM.DIST((LN(($L73*EXP($K73/100*BF$5)))-LN($J73)-$N73*BF$5)/($O73*SQRT(BF$5)),0,1,TRUE)))*EXP(-$F$1*BF$5)*INDEX('3)tpx females'!EP$57:EP$107,MATCH($R73,'3)tpx females'!$DE$57:$DE$107,0))</f>
        <v>0</v>
      </c>
      <c r="BG73" s="32">
        <f ca="1">($J73*EXP(BG$5*($N73+0.5*($O73)^2))*_xlfn.NORM.DIST((LN(($L73*EXP($K73/100*BG$5)))-LN($J73)-$N73*BG$5)/($O73*SQRT(BG$5))-$O73*SQRT(BG$5),0,1,TRUE)+$L73*EXP($K73/100*BG$5)*(1-_xlfn.NORM.DIST((LN(($L73*EXP($K73/100*BG$5)))-LN($J73)-$N73*BG$5)/($O73*SQRT(BG$5)),0,1,TRUE)))*EXP(-$F$1*BG$5)*INDEX('3)tpx females'!EQ$57:EQ$107,MATCH($R73,'3)tpx females'!$DE$57:$DE$107,0))</f>
        <v>0</v>
      </c>
      <c r="BH73" s="32">
        <f ca="1">($J73*EXP(BH$5*($N73+0.5*($O73)^2))*_xlfn.NORM.DIST((LN(($L73*EXP($K73/100*BH$5)))-LN($J73)-$N73*BH$5)/($O73*SQRT(BH$5))-$O73*SQRT(BH$5),0,1,TRUE)+$L73*EXP($K73/100*BH$5)*(1-_xlfn.NORM.DIST((LN(($L73*EXP($K73/100*BH$5)))-LN($J73)-$N73*BH$5)/($O73*SQRT(BH$5)),0,1,TRUE)))*EXP(-$F$1*BH$5)*INDEX('3)tpx females'!ER$57:ER$107,MATCH($R73,'3)tpx females'!$DE$57:$DE$107,0))</f>
        <v>0</v>
      </c>
      <c r="BI73" s="32">
        <f ca="1">($J73*EXP(BI$5*($N73+0.5*($O73)^2))*_xlfn.NORM.DIST((LN(($L73*EXP($K73/100*BI$5)))-LN($J73)-$N73*BI$5)/($O73*SQRT(BI$5))-$O73*SQRT(BI$5),0,1,TRUE)+$L73*EXP($K73/100*BI$5)*(1-_xlfn.NORM.DIST((LN(($L73*EXP($K73/100*BI$5)))-LN($J73)-$N73*BI$5)/($O73*SQRT(BI$5)),0,1,TRUE)))*EXP(-$F$1*BI$5)*INDEX('3)tpx females'!ES$57:ES$107,MATCH($R73,'3)tpx females'!$DE$57:$DE$107,0))</f>
        <v>0</v>
      </c>
      <c r="BJ73" s="32">
        <f ca="1">($J73*EXP(BJ$5*($N73+0.5*($O73)^2))*_xlfn.NORM.DIST((LN(($L73*EXP($K73/100*BJ$5)))-LN($J73)-$N73*BJ$5)/($O73*SQRT(BJ$5))-$O73*SQRT(BJ$5),0,1,TRUE)+$L73*EXP($K73/100*BJ$5)*(1-_xlfn.NORM.DIST((LN(($L73*EXP($K73/100*BJ$5)))-LN($J73)-$N73*BJ$5)/($O73*SQRT(BJ$5)),0,1,TRUE)))*EXP(-$F$1*BJ$5)*INDEX('3)tpx females'!ET$57:ET$107,MATCH($R73,'3)tpx females'!$DE$57:$DE$107,0))</f>
        <v>0</v>
      </c>
      <c r="BK73" s="32">
        <f ca="1">($J73*EXP(BK$5*($N73+0.5*($O73)^2))*_xlfn.NORM.DIST((LN(($L73*EXP($K73/100*BK$5)))-LN($J73)-$N73*BK$5)/($O73*SQRT(BK$5))-$O73*SQRT(BK$5),0,1,TRUE)+$L73*EXP($K73/100*BK$5)*(1-_xlfn.NORM.DIST((LN(($L73*EXP($K73/100*BK$5)))-LN($J73)-$N73*BK$5)/($O73*SQRT(BK$5)),0,1,TRUE)))*EXP(-$F$1*BK$5)*INDEX('3)tpx females'!EU$57:EU$107,MATCH($R73,'3)tpx females'!$DE$57:$DE$107,0))</f>
        <v>0</v>
      </c>
      <c r="BL73" s="32">
        <f ca="1">($J73*EXP(BL$5*($N73+0.5*($O73)^2))*_xlfn.NORM.DIST((LN(($L73*EXP($K73/100*BL$5)))-LN($J73)-$N73*BL$5)/($O73*SQRT(BL$5))-$O73*SQRT(BL$5),0,1,TRUE)+$L73*EXP($K73/100*BL$5)*(1-_xlfn.NORM.DIST((LN(($L73*EXP($K73/100*BL$5)))-LN($J73)-$N73*BL$5)/($O73*SQRT(BL$5)),0,1,TRUE)))*EXP(-$F$1*BL$5)*INDEX('3)tpx females'!EV$57:EV$107,MATCH($R73,'3)tpx females'!$DE$57:$DE$107,0))</f>
        <v>0</v>
      </c>
      <c r="BM73" s="32">
        <f ca="1">($J73*EXP(BM$5*($N73+0.5*($O73)^2))*_xlfn.NORM.DIST((LN(($L73*EXP($K73/100*BM$5)))-LN($J73)-$N73*BM$5)/($O73*SQRT(BM$5))-$O73*SQRT(BM$5),0,1,TRUE)+$L73*EXP($K73/100*BM$5)*(1-_xlfn.NORM.DIST((LN(($L73*EXP($K73/100*BM$5)))-LN($J73)-$N73*BM$5)/($O73*SQRT(BM$5)),0,1,TRUE)))*EXP(-$F$1*BM$5)*INDEX('3)tpx females'!EW$57:EW$107,MATCH($R73,'3)tpx females'!$DE$57:$DE$107,0))</f>
        <v>0</v>
      </c>
      <c r="BN73" s="32">
        <f ca="1">($J73*EXP(BN$5*($N73+0.5*($O73)^2))*_xlfn.NORM.DIST((LN(($L73*EXP($K73/100*BN$5)))-LN($J73)-$N73*BN$5)/($O73*SQRT(BN$5))-$O73*SQRT(BN$5),0,1,TRUE)+$L73*EXP($K73/100*BN$5)*(1-_xlfn.NORM.DIST((LN(($L73*EXP($K73/100*BN$5)))-LN($J73)-$N73*BN$5)/($O73*SQRT(BN$5)),0,1,TRUE)))*EXP(-$F$1*BN$5)*INDEX('3)tpx females'!EX$57:EX$107,MATCH($R73,'3)tpx females'!$DE$57:$DE$107,0))</f>
        <v>0</v>
      </c>
      <c r="BO73" s="32">
        <f ca="1">($J73*EXP(BO$5*($N73+0.5*($O73)^2))*_xlfn.NORM.DIST((LN(($L73*EXP($K73/100*BO$5)))-LN($J73)-$N73*BO$5)/($O73*SQRT(BO$5))-$O73*SQRT(BO$5),0,1,TRUE)+$L73*EXP($K73/100*BO$5)*(1-_xlfn.NORM.DIST((LN(($L73*EXP($K73/100*BO$5)))-LN($J73)-$N73*BO$5)/($O73*SQRT(BO$5)),0,1,TRUE)))*EXP(-$F$1*BO$5)*INDEX('3)tpx females'!EY$57:EY$107,MATCH($R73,'3)tpx females'!$DE$57:$DE$107,0))</f>
        <v>0</v>
      </c>
      <c r="BP73" s="32">
        <f ca="1">($J73*EXP(BP$5*($N73+0.5*($O73)^2))*_xlfn.NORM.DIST((LN(($L73*EXP($K73/100*BP$5)))-LN($J73)-$N73*BP$5)/($O73*SQRT(BP$5))-$O73*SQRT(BP$5),0,1,TRUE)+$L73*EXP($K73/100*BP$5)*(1-_xlfn.NORM.DIST((LN(($L73*EXP($K73/100*BP$5)))-LN($J73)-$N73*BP$5)/($O73*SQRT(BP$5)),0,1,TRUE)))*EXP(-$F$1*BP$5)*INDEX('3)tpx females'!EZ$57:EZ$107,MATCH($R73,'3)tpx females'!$DE$57:$DE$107,0))</f>
        <v>0</v>
      </c>
      <c r="BQ73" s="32">
        <f ca="1">($J73*EXP(BQ$5*($N73+0.5*($O73)^2))*_xlfn.NORM.DIST((LN(($L73*EXP($K73/100*BQ$5)))-LN($J73)-$N73*BQ$5)/($O73*SQRT(BQ$5))-$O73*SQRT(BQ$5),0,1,TRUE)+$L73*EXP($K73/100*BQ$5)*(1-_xlfn.NORM.DIST((LN(($L73*EXP($K73/100*BQ$5)))-LN($J73)-$N73*BQ$5)/($O73*SQRT(BQ$5)),0,1,TRUE)))*EXP(-$F$1*BQ$5)*INDEX('3)tpx females'!FA$57:FA$107,MATCH($R73,'3)tpx females'!$DE$57:$DE$107,0))</f>
        <v>0</v>
      </c>
      <c r="BR73" s="32">
        <f ca="1">($J73*EXP(BR$5*($N73+0.5*($O73)^2))*_xlfn.NORM.DIST((LN(($L73*EXP($K73/100*BR$5)))-LN($J73)-$N73*BR$5)/($O73*SQRT(BR$5))-$O73*SQRT(BR$5),0,1,TRUE)+$L73*EXP($K73/100*BR$5)*(1-_xlfn.NORM.DIST((LN(($L73*EXP($K73/100*BR$5)))-LN($J73)-$N73*BR$5)/($O73*SQRT(BR$5)),0,1,TRUE)))*EXP(-$F$1*BR$5)*INDEX('3)tpx females'!FB$57:FB$107,MATCH($R73,'3)tpx females'!$DE$57:$DE$107,0))</f>
        <v>0</v>
      </c>
      <c r="BS73" s="32">
        <f ca="1">($J73*EXP(BS$5*($N73+0.5*($O73)^2))*_xlfn.NORM.DIST((LN(($L73*EXP($K73/100*BS$5)))-LN($J73)-$N73*BS$5)/($O73*SQRT(BS$5))-$O73*SQRT(BS$5),0,1,TRUE)+$L73*EXP($K73/100*BS$5)*(1-_xlfn.NORM.DIST((LN(($L73*EXP($K73/100*BS$5)))-LN($J73)-$N73*BS$5)/($O73*SQRT(BS$5)),0,1,TRUE)))*EXP(-$F$1*BS$5)*INDEX('3)tpx females'!FC$57:FC$107,MATCH($R73,'3)tpx females'!$DE$57:$DE$107,0))</f>
        <v>0</v>
      </c>
      <c r="BT73" s="32">
        <f ca="1">($J73*EXP(BT$5*($N73+0.5*($O73)^2))*_xlfn.NORM.DIST((LN(($L73*EXP($K73/100*BT$5)))-LN($J73)-$N73*BT$5)/($O73*SQRT(BT$5))-$O73*SQRT(BT$5),0,1,TRUE)+$L73*EXP($K73/100*BT$5)*(1-_xlfn.NORM.DIST((LN(($L73*EXP($K73/100*BT$5)))-LN($J73)-$N73*BT$5)/($O73*SQRT(BT$5)),0,1,TRUE)))*EXP(-$F$1*BT$5)*INDEX('3)tpx females'!FD$57:FD$107,MATCH($R73,'3)tpx females'!$DE$57:$DE$107,0))</f>
        <v>0</v>
      </c>
    </row>
    <row r="74" spans="2:72" x14ac:dyDescent="0.25">
      <c r="B74" s="32" t="s">
        <v>11</v>
      </c>
      <c r="C74" s="32" t="s">
        <v>14</v>
      </c>
      <c r="D74" s="49">
        <v>14202</v>
      </c>
      <c r="E74" s="32" t="s">
        <v>13</v>
      </c>
      <c r="F74" s="32" t="s">
        <v>12</v>
      </c>
      <c r="G74" s="49">
        <v>12659</v>
      </c>
      <c r="H74" s="32" t="s">
        <v>13</v>
      </c>
      <c r="I74" s="32" t="s">
        <v>23</v>
      </c>
      <c r="J74" s="32">
        <v>343200</v>
      </c>
      <c r="K74" s="32">
        <v>7.25</v>
      </c>
      <c r="L74" s="32">
        <f>'3) 2016 cases'!M74*EXP('3) 2016 cases'!L74/100)</f>
        <v>25316.48981219879</v>
      </c>
      <c r="M74" s="32"/>
      <c r="N74" s="32">
        <f>INDEX('2b)Working'!$I$61:$P$61,MATCH($I74,'2b)Working'!$I$60:$P$60,0))</f>
        <v>6.4419325448889148E-2</v>
      </c>
      <c r="O74" s="32">
        <f>INDEX('2b)Working'!$I$62:$P$62,MATCH($I74,'2b)Working'!$I$60:$P$60,0))</f>
        <v>5.1556803430206084E-2</v>
      </c>
      <c r="P74" s="32" t="str">
        <f t="shared" si="5"/>
        <v/>
      </c>
      <c r="Q74" s="32">
        <f>ROUND(($A$1-G74)/365,0)</f>
        <v>83</v>
      </c>
      <c r="R74" s="32">
        <f>ROUND(($A$1-D74)/365,0)</f>
        <v>79</v>
      </c>
      <c r="S74" s="32">
        <f t="shared" si="7"/>
        <v>1</v>
      </c>
      <c r="U74" s="32">
        <f t="shared" ca="1" si="8"/>
        <v>26131.311255687175</v>
      </c>
      <c r="W74" s="32">
        <f ca="1">IFERROR(($J74*EXP(W$5*($N74+0.5*($O74)^2))*_xlfn.NORM.DIST((LN(($L74*EXP($K74/100*W$5)))-LN($J74)-$N74*W$5)/($O74*SQRT(W$5))-$O74*SQRT(W$5),0,1,TRUE)+$L74*EXP($K74/100*W$5)*(1-_xlfn.NORM.DIST((LN(($L74*EXP($K74/100*W$5)))-LN($J74)-$N74*W$5)/($O74*SQRT(W$5)),0,1,TRUE)))*EXP(-$F$1*W$5)*(INDEX('3)tpx females'!DG$57:DG$107,MATCH($R74,'3)tpx females'!$DE$57:$DE$107,0))+INDEX('3)tpx males'!DE$57:DE$107,MATCH($Q74,'3)tpx males'!$DC$57:$DC$107,0))-(INDEX('3)tpx males'!DD$110:DD$160,MATCH($Q74,'3)tpx males'!$DC$110:$DC$160,0))*INDEX('3)tpx females'!DF$111:DF$161,MATCH($R74,'3)tpx females'!$DE$111:$DE$161,0))*(1-(EXP(-INDEX('3)tpx males'!DE$4:DE$54,MATCH($Q74,'3)tpx males'!$DC$4:$DC$54,0)))*EXP(-INDEX('3)tpx females'!DG$3:DG$53,MATCH($R74,'3)tpx females'!$DE$3:$DE$53,0))))))),0)</f>
        <v>46.399905186487594</v>
      </c>
      <c r="X74" s="32">
        <f ca="1">IFERROR(($J74*EXP(X$5*($N74+0.5*($O74)^2))*_xlfn.NORM.DIST((LN(($L74*EXP($K74/100*X$5)))-LN($J74)-$N74*X$5)/($O74*SQRT(X$5))-$O74*SQRT(X$5),0,1,TRUE)+$L74*EXP($K74/100*X$5)*(1-_xlfn.NORM.DIST((LN(($L74*EXP($K74/100*X$5)))-LN($J74)-$N74*X$5)/($O74*SQRT(X$5)),0,1,TRUE)))*EXP(-$F$1*X$5)*(INDEX('3)tpx females'!DH$57:DH$107,MATCH($R74,'3)tpx females'!$DE$57:$DE$107,0))+INDEX('3)tpx males'!DF$57:DF$107,MATCH($Q74,'3)tpx males'!$DC$57:$DC$107,0))-(INDEX('3)tpx males'!DE$110:DE$160,MATCH($Q74,'3)tpx males'!$DC$110:$DC$160,0))*INDEX('3)tpx females'!DG$111:DG$161,MATCH($R74,'3)tpx females'!$DE$111:$DE$161,0))*(1-(EXP(-INDEX('3)tpx males'!DF$4:DF$54,MATCH($Q74,'3)tpx males'!$DC$4:$DC$54,0)))*EXP(-INDEX('3)tpx females'!DH$3:DH$53,MATCH($R74,'3)tpx females'!$DE$3:$DE$53,0))))))),0)</f>
        <v>157.82140464323143</v>
      </c>
      <c r="Y74" s="32">
        <f ca="1">IFERROR(($J74*EXP(Y$5*($N74+0.5*($O74)^2))*_xlfn.NORM.DIST((LN(($L74*EXP($K74/100*Y$5)))-LN($J74)-$N74*Y$5)/($O74*SQRT(Y$5))-$O74*SQRT(Y$5),0,1,TRUE)+$L74*EXP($K74/100*Y$5)*(1-_xlfn.NORM.DIST((LN(($L74*EXP($K74/100*Y$5)))-LN($J74)-$N74*Y$5)/($O74*SQRT(Y$5)),0,1,TRUE)))*EXP(-$F$1*Y$5)*(INDEX('3)tpx females'!DI$57:DI$107,MATCH($R74,'3)tpx females'!$DE$57:$DE$107,0))+INDEX('3)tpx males'!DG$57:DG$107,MATCH($Q74,'3)tpx males'!$DC$57:$DC$107,0))-(INDEX('3)tpx males'!DF$110:DF$160,MATCH($Q74,'3)tpx males'!$DC$110:$DC$160,0))*INDEX('3)tpx females'!DH$111:DH$161,MATCH($R74,'3)tpx females'!$DE$111:$DE$161,0))*(1-(EXP(-INDEX('3)tpx males'!DG$4:DG$54,MATCH($Q74,'3)tpx males'!$DC$4:$DC$54,0)))*EXP(-INDEX('3)tpx females'!DI$3:DI$53,MATCH($R74,'3)tpx females'!$DE$3:$DE$53,0))))))),0)</f>
        <v>284.28966206728541</v>
      </c>
      <c r="Z74" s="32">
        <f ca="1">IFERROR(($J74*EXP(Z$5*($N74+0.5*($O74)^2))*_xlfn.NORM.DIST((LN(($L74*EXP($K74/100*Z$5)))-LN($J74)-$N74*Z$5)/($O74*SQRT(Z$5))-$O74*SQRT(Z$5),0,1,TRUE)+$L74*EXP($K74/100*Z$5)*(1-_xlfn.NORM.DIST((LN(($L74*EXP($K74/100*Z$5)))-LN($J74)-$N74*Z$5)/($O74*SQRT(Z$5)),0,1,TRUE)))*EXP(-$F$1*Z$5)*(INDEX('3)tpx females'!DJ$57:DJ$107,MATCH($R74,'3)tpx females'!$DE$57:$DE$107,0))+INDEX('3)tpx males'!DH$57:DH$107,MATCH($Q74,'3)tpx males'!$DC$57:$DC$107,0))-(INDEX('3)tpx males'!DG$110:DG$160,MATCH($Q74,'3)tpx males'!$DC$110:$DC$160,0))*INDEX('3)tpx females'!DI$111:DI$161,MATCH($R74,'3)tpx females'!$DE$111:$DE$161,0))*(1-(EXP(-INDEX('3)tpx males'!DH$4:DH$54,MATCH($Q74,'3)tpx males'!$DC$4:$DC$54,0)))*EXP(-INDEX('3)tpx females'!DJ$3:DJ$53,MATCH($R74,'3)tpx females'!$DE$3:$DE$53,0))))))),0)</f>
        <v>462.61370517971966</v>
      </c>
      <c r="AA74" s="32">
        <f ca="1">IFERROR(($J74*EXP(AA$5*($N74+0.5*($O74)^2))*_xlfn.NORM.DIST((LN(($L74*EXP($K74/100*AA$5)))-LN($J74)-$N74*AA$5)/($O74*SQRT(AA$5))-$O74*SQRT(AA$5),0,1,TRUE)+$L74*EXP($K74/100*AA$5)*(1-_xlfn.NORM.DIST((LN(($L74*EXP($K74/100*AA$5)))-LN($J74)-$N74*AA$5)/($O74*SQRT(AA$5)),0,1,TRUE)))*EXP(-$F$1*AA$5)*(INDEX('3)tpx females'!DK$57:DK$107,MATCH($R74,'3)tpx females'!$DE$57:$DE$107,0))+INDEX('3)tpx males'!DI$57:DI$107,MATCH($Q74,'3)tpx males'!$DC$57:$DC$107,0))-(INDEX('3)tpx males'!DH$110:DH$160,MATCH($Q74,'3)tpx males'!$DC$110:$DC$160,0))*INDEX('3)tpx females'!DJ$111:DJ$161,MATCH($R74,'3)tpx females'!$DE$111:$DE$161,0))*(1-(EXP(-INDEX('3)tpx males'!DI$4:DI$54,MATCH($Q74,'3)tpx males'!$DC$4:$DC$54,0)))*EXP(-INDEX('3)tpx females'!DK$3:DK$53,MATCH($R74,'3)tpx females'!$DE$3:$DE$53,0))))))),0)</f>
        <v>626.85033125070515</v>
      </c>
      <c r="AB74" s="32">
        <f ca="1">IFERROR(($J74*EXP(AB$5*($N74+0.5*($O74)^2))*_xlfn.NORM.DIST((LN(($L74*EXP($K74/100*AB$5)))-LN($J74)-$N74*AB$5)/($O74*SQRT(AB$5))-$O74*SQRT(AB$5),0,1,TRUE)+$L74*EXP($K74/100*AB$5)*(1-_xlfn.NORM.DIST((LN(($L74*EXP($K74/100*AB$5)))-LN($J74)-$N74*AB$5)/($O74*SQRT(AB$5)),0,1,TRUE)))*EXP(-$F$1*AB$5)*(INDEX('3)tpx females'!DL$57:DL$107,MATCH($R74,'3)tpx females'!$DE$57:$DE$107,0))+INDEX('3)tpx males'!DJ$57:DJ$107,MATCH($Q74,'3)tpx males'!$DC$57:$DC$107,0))-(INDEX('3)tpx males'!DI$110:DI$160,MATCH($Q74,'3)tpx males'!$DC$110:$DC$160,0))*INDEX('3)tpx females'!DK$111:DK$161,MATCH($R74,'3)tpx females'!$DE$111:$DE$161,0))*(1-(EXP(-INDEX('3)tpx males'!DJ$4:DJ$54,MATCH($Q74,'3)tpx males'!$DC$4:$DC$54,0)))*EXP(-INDEX('3)tpx females'!DL$3:DL$53,MATCH($R74,'3)tpx females'!$DE$3:$DE$53,0))))))),0)</f>
        <v>809.61350670052821</v>
      </c>
      <c r="AC74" s="32">
        <f ca="1">IFERROR(($J74*EXP(AC$5*($N74+0.5*($O74)^2))*_xlfn.NORM.DIST((LN(($L74*EXP($K74/100*AC$5)))-LN($J74)-$N74*AC$5)/($O74*SQRT(AC$5))-$O74*SQRT(AC$5),0,1,TRUE)+$L74*EXP($K74/100*AC$5)*(1-_xlfn.NORM.DIST((LN(($L74*EXP($K74/100*AC$5)))-LN($J74)-$N74*AC$5)/($O74*SQRT(AC$5)),0,1,TRUE)))*EXP(-$F$1*AC$5)*(INDEX('3)tpx females'!DM$57:DM$107,MATCH($R74,'3)tpx females'!$DE$57:$DE$107,0))+INDEX('3)tpx males'!DK$57:DK$107,MATCH($Q74,'3)tpx males'!$DC$57:$DC$107,0))-(INDEX('3)tpx males'!DJ$110:DJ$160,MATCH($Q74,'3)tpx males'!$DC$110:$DC$160,0))*INDEX('3)tpx females'!DL$111:DL$161,MATCH($R74,'3)tpx females'!$DE$111:$DE$161,0))*(1-(EXP(-INDEX('3)tpx males'!DK$4:DK$54,MATCH($Q74,'3)tpx males'!$DC$4:$DC$54,0)))*EXP(-INDEX('3)tpx females'!DM$3:DM$53,MATCH($R74,'3)tpx females'!$DE$3:$DE$53,0))))))),0)</f>
        <v>1049.9743881315301</v>
      </c>
      <c r="AD74" s="32">
        <f ca="1">IFERROR(($J74*EXP(AD$5*($N74+0.5*($O74)^2))*_xlfn.NORM.DIST((LN(($L74*EXP($K74/100*AD$5)))-LN($J74)-$N74*AD$5)/($O74*SQRT(AD$5))-$O74*SQRT(AD$5),0,1,TRUE)+$L74*EXP($K74/100*AD$5)*(1-_xlfn.NORM.DIST((LN(($L74*EXP($K74/100*AD$5)))-LN($J74)-$N74*AD$5)/($O74*SQRT(AD$5)),0,1,TRUE)))*EXP(-$F$1*AD$5)*(INDEX('3)tpx females'!DN$57:DN$107,MATCH($R74,'3)tpx females'!$DE$57:$DE$107,0))+INDEX('3)tpx males'!DL$57:DL$107,MATCH($Q74,'3)tpx males'!$DC$57:$DC$107,0))-(INDEX('3)tpx males'!DK$110:DK$160,MATCH($Q74,'3)tpx males'!$DC$110:$DC$160,0))*INDEX('3)tpx females'!DM$111:DM$161,MATCH($R74,'3)tpx females'!$DE$111:$DE$161,0))*(1-(EXP(-INDEX('3)tpx males'!DL$4:DL$54,MATCH($Q74,'3)tpx males'!$DC$4:$DC$54,0)))*EXP(-INDEX('3)tpx females'!DN$3:DN$53,MATCH($R74,'3)tpx females'!$DE$3:$DE$53,0))))))),0)</f>
        <v>1281.2158749401872</v>
      </c>
      <c r="AE74" s="32">
        <f ca="1">IFERROR(($J74*EXP(AE$5*($N74+0.5*($O74)^2))*_xlfn.NORM.DIST((LN(($L74*EXP($K74/100*AE$5)))-LN($J74)-$N74*AE$5)/($O74*SQRT(AE$5))-$O74*SQRT(AE$5),0,1,TRUE)+$L74*EXP($K74/100*AE$5)*(1-_xlfn.NORM.DIST((LN(($L74*EXP($K74/100*AE$5)))-LN($J74)-$N74*AE$5)/($O74*SQRT(AE$5)),0,1,TRUE)))*EXP(-$F$1*AE$5)*(INDEX('3)tpx females'!DO$57:DO$107,MATCH($R74,'3)tpx females'!$DE$57:$DE$107,0))+INDEX('3)tpx males'!DM$57:DM$107,MATCH($Q74,'3)tpx males'!$DC$57:$DC$107,0))-(INDEX('3)tpx males'!DL$110:DL$160,MATCH($Q74,'3)tpx males'!$DC$110:$DC$160,0))*INDEX('3)tpx females'!DN$111:DN$161,MATCH($R74,'3)tpx females'!$DE$111:$DE$161,0))*(1-(EXP(-INDEX('3)tpx males'!DM$4:DM$54,MATCH($Q74,'3)tpx males'!$DC$4:$DC$54,0)))*EXP(-INDEX('3)tpx females'!DO$3:DO$53,MATCH($R74,'3)tpx females'!$DE$3:$DE$53,0))))))),0)</f>
        <v>1491.4370345354216</v>
      </c>
      <c r="AF74" s="32">
        <f ca="1">IFERROR(($J74*EXP(AF$5*($N74+0.5*($O74)^2))*_xlfn.NORM.DIST((LN(($L74*EXP($K74/100*AF$5)))-LN($J74)-$N74*AF$5)/($O74*SQRT(AF$5))-$O74*SQRT(AF$5),0,1,TRUE)+$L74*EXP($K74/100*AF$5)*(1-_xlfn.NORM.DIST((LN(($L74*EXP($K74/100*AF$5)))-LN($J74)-$N74*AF$5)/($O74*SQRT(AF$5)),0,1,TRUE)))*EXP(-$F$1*AF$5)*(INDEX('3)tpx females'!DP$57:DP$107,MATCH($R74,'3)tpx females'!$DE$57:$DE$107,0))+INDEX('3)tpx males'!DN$57:DN$107,MATCH($Q74,'3)tpx males'!$DC$57:$DC$107,0))-(INDEX('3)tpx males'!DM$110:DM$160,MATCH($Q74,'3)tpx males'!$DC$110:$DC$160,0))*INDEX('3)tpx females'!DO$111:DO$161,MATCH($R74,'3)tpx females'!$DE$111:$DE$161,0))*(1-(EXP(-INDEX('3)tpx males'!DN$4:DN$54,MATCH($Q74,'3)tpx males'!$DC$4:$DC$54,0)))*EXP(-INDEX('3)tpx females'!DP$3:DP$53,MATCH($R74,'3)tpx females'!$DE$3:$DE$53,0))))))),0)</f>
        <v>1642.3589621600884</v>
      </c>
      <c r="AG74" s="32">
        <f ca="1">IFERROR(($J74*EXP(AG$5*($N74+0.5*($O74)^2))*_xlfn.NORM.DIST((LN(($L74*EXP($K74/100*AG$5)))-LN($J74)-$N74*AG$5)/($O74*SQRT(AG$5))-$O74*SQRT(AG$5),0,1,TRUE)+$L74*EXP($K74/100*AG$5)*(1-_xlfn.NORM.DIST((LN(($L74*EXP($K74/100*AG$5)))-LN($J74)-$N74*AG$5)/($O74*SQRT(AG$5)),0,1,TRUE)))*EXP(-$F$1*AG$5)*(INDEX('3)tpx females'!DQ$57:DQ$107,MATCH($R74,'3)tpx females'!$DE$57:$DE$107,0))+INDEX('3)tpx males'!DO$57:DO$107,MATCH($Q74,'3)tpx males'!$DC$57:$DC$107,0))-(INDEX('3)tpx males'!DN$110:DN$160,MATCH($Q74,'3)tpx males'!$DC$110:$DC$160,0))*INDEX('3)tpx females'!DP$111:DP$161,MATCH($R74,'3)tpx females'!$DE$111:$DE$161,0))*(1-(EXP(-INDEX('3)tpx males'!DO$4:DO$54,MATCH($Q74,'3)tpx males'!$DC$4:$DC$54,0)))*EXP(-INDEX('3)tpx females'!DQ$3:DQ$53,MATCH($R74,'3)tpx females'!$DE$3:$DE$53,0))))))),0)</f>
        <v>1897.867104240946</v>
      </c>
      <c r="AH74" s="32">
        <f ca="1">IFERROR(($J74*EXP(AH$5*($N74+0.5*($O74)^2))*_xlfn.NORM.DIST((LN(($L74*EXP($K74/100*AH$5)))-LN($J74)-$N74*AH$5)/($O74*SQRT(AH$5))-$O74*SQRT(AH$5),0,1,TRUE)+$L74*EXP($K74/100*AH$5)*(1-_xlfn.NORM.DIST((LN(($L74*EXP($K74/100*AH$5)))-LN($J74)-$N74*AH$5)/($O74*SQRT(AH$5)),0,1,TRUE)))*EXP(-$F$1*AH$5)*(INDEX('3)tpx females'!DR$57:DR$107,MATCH($R74,'3)tpx females'!$DE$57:$DE$107,0))+INDEX('3)tpx males'!DP$57:DP$107,MATCH($Q74,'3)tpx males'!$DC$57:$DC$107,0))-(INDEX('3)tpx males'!DO$110:DO$160,MATCH($Q74,'3)tpx males'!$DC$110:$DC$160,0))*INDEX('3)tpx females'!DQ$111:DQ$161,MATCH($R74,'3)tpx females'!$DE$111:$DE$161,0))*(1-(EXP(-INDEX('3)tpx males'!DP$4:DP$54,MATCH($Q74,'3)tpx males'!$DC$4:$DC$54,0)))*EXP(-INDEX('3)tpx females'!DR$3:DR$53,MATCH($R74,'3)tpx females'!$DE$3:$DE$53,0))))))),0)</f>
        <v>2033.5144883605994</v>
      </c>
      <c r="AI74" s="32">
        <f ca="1">IFERROR(($J74*EXP(AI$5*($N74+0.5*($O74)^2))*_xlfn.NORM.DIST((LN(($L74*EXP($K74/100*AI$5)))-LN($J74)-$N74*AI$5)/($O74*SQRT(AI$5))-$O74*SQRT(AI$5),0,1,TRUE)+$L74*EXP($K74/100*AI$5)*(1-_xlfn.NORM.DIST((LN(($L74*EXP($K74/100*AI$5)))-LN($J74)-$N74*AI$5)/($O74*SQRT(AI$5)),0,1,TRUE)))*EXP(-$F$1*AI$5)*(INDEX('3)tpx females'!DS$57:DS$107,MATCH($R74,'3)tpx females'!$DE$57:$DE$107,0))+INDEX('3)tpx males'!DQ$57:DQ$107,MATCH($Q74,'3)tpx males'!$DC$57:$DC$107,0))-(INDEX('3)tpx males'!DP$110:DP$160,MATCH($Q74,'3)tpx males'!$DC$110:$DC$160,0))*INDEX('3)tpx females'!DR$111:DR$161,MATCH($R74,'3)tpx females'!$DE$111:$DE$161,0))*(1-(EXP(-INDEX('3)tpx males'!DQ$4:DQ$54,MATCH($Q74,'3)tpx males'!$DC$4:$DC$54,0)))*EXP(-INDEX('3)tpx females'!DS$3:DS$53,MATCH($R74,'3)tpx females'!$DE$3:$DE$53,0))))))),0)</f>
        <v>1992.2712098227073</v>
      </c>
      <c r="AJ74" s="32">
        <f ca="1">IFERROR(($J74*EXP(AJ$5*($N74+0.5*($O74)^2))*_xlfn.NORM.DIST((LN(($L74*EXP($K74/100*AJ$5)))-LN($J74)-$N74*AJ$5)/($O74*SQRT(AJ$5))-$O74*SQRT(AJ$5),0,1,TRUE)+$L74*EXP($K74/100*AJ$5)*(1-_xlfn.NORM.DIST((LN(($L74*EXP($K74/100*AJ$5)))-LN($J74)-$N74*AJ$5)/($O74*SQRT(AJ$5)),0,1,TRUE)))*EXP(-$F$1*AJ$5)*(INDEX('3)tpx females'!DT$57:DT$107,MATCH($R74,'3)tpx females'!$DE$57:$DE$107,0))+INDEX('3)tpx males'!DR$57:DR$107,MATCH($Q74,'3)tpx males'!$DC$57:$DC$107,0))-(INDEX('3)tpx males'!DQ$110:DQ$160,MATCH($Q74,'3)tpx males'!$DC$110:$DC$160,0))*INDEX('3)tpx females'!DS$111:DS$161,MATCH($R74,'3)tpx females'!$DE$111:$DE$161,0))*(1-(EXP(-INDEX('3)tpx males'!DR$4:DR$54,MATCH($Q74,'3)tpx males'!$DC$4:$DC$54,0)))*EXP(-INDEX('3)tpx females'!DT$3:DT$53,MATCH($R74,'3)tpx females'!$DE$3:$DE$53,0))))))),0)</f>
        <v>1930.3143941253004</v>
      </c>
      <c r="AK74" s="32">
        <f ca="1">IFERROR(($J74*EXP(AK$5*($N74+0.5*($O74)^2))*_xlfn.NORM.DIST((LN(($L74*EXP($K74/100*AK$5)))-LN($J74)-$N74*AK$5)/($O74*SQRT(AK$5))-$O74*SQRT(AK$5),0,1,TRUE)+$L74*EXP($K74/100*AK$5)*(1-_xlfn.NORM.DIST((LN(($L74*EXP($K74/100*AK$5)))-LN($J74)-$N74*AK$5)/($O74*SQRT(AK$5)),0,1,TRUE)))*EXP(-$F$1*AK$5)*(INDEX('3)tpx females'!DU$57:DU$107,MATCH($R74,'3)tpx females'!$DE$57:$DE$107,0))+INDEX('3)tpx males'!DS$57:DS$107,MATCH($Q74,'3)tpx males'!$DC$57:$DC$107,0))-(INDEX('3)tpx males'!DR$110:DR$160,MATCH($Q74,'3)tpx males'!$DC$110:$DC$160,0))*INDEX('3)tpx females'!DT$111:DT$161,MATCH($R74,'3)tpx females'!$DE$111:$DE$161,0))*(1-(EXP(-INDEX('3)tpx males'!DS$4:DS$54,MATCH($Q74,'3)tpx males'!$DC$4:$DC$54,0)))*EXP(-INDEX('3)tpx females'!DU$3:DU$53,MATCH($R74,'3)tpx females'!$DE$3:$DE$53,0))))))),0)</f>
        <v>1836.4802990363419</v>
      </c>
      <c r="AL74" s="32">
        <f ca="1">IFERROR(($J74*EXP(AL$5*($N74+0.5*($O74)^2))*_xlfn.NORM.DIST((LN(($L74*EXP($K74/100*AL$5)))-LN($J74)-$N74*AL$5)/($O74*SQRT(AL$5))-$O74*SQRT(AL$5),0,1,TRUE)+$L74*EXP($K74/100*AL$5)*(1-_xlfn.NORM.DIST((LN(($L74*EXP($K74/100*AL$5)))-LN($J74)-$N74*AL$5)/($O74*SQRT(AL$5)),0,1,TRUE)))*EXP(-$F$1*AL$5)*(INDEX('3)tpx females'!DV$57:DV$107,MATCH($R74,'3)tpx females'!$DE$57:$DE$107,0))+INDEX('3)tpx males'!DT$57:DT$107,MATCH($Q74,'3)tpx males'!$DC$57:$DC$107,0))-(INDEX('3)tpx males'!DS$110:DS$160,MATCH($Q74,'3)tpx males'!$DC$110:$DC$160,0))*INDEX('3)tpx females'!DU$111:DU$161,MATCH($R74,'3)tpx females'!$DE$111:$DE$161,0))*(1-(EXP(-INDEX('3)tpx males'!DT$4:DT$54,MATCH($Q74,'3)tpx males'!$DC$4:$DC$54,0)))*EXP(-INDEX('3)tpx females'!DV$3:DV$53,MATCH($R74,'3)tpx females'!$DE$3:$DE$53,0))))))),0)</f>
        <v>1739.5554118434341</v>
      </c>
      <c r="AM74" s="32">
        <f ca="1">IFERROR(($J74*EXP(AM$5*($N74+0.5*($O74)^2))*_xlfn.NORM.DIST((LN(($L74*EXP($K74/100*AM$5)))-LN($J74)-$N74*AM$5)/($O74*SQRT(AM$5))-$O74*SQRT(AM$5),0,1,TRUE)+$L74*EXP($K74/100*AM$5)*(1-_xlfn.NORM.DIST((LN(($L74*EXP($K74/100*AM$5)))-LN($J74)-$N74*AM$5)/($O74*SQRT(AM$5)),0,1,TRUE)))*EXP(-$F$1*AM$5)*(INDEX('3)tpx females'!DW$57:DW$107,MATCH($R74,'3)tpx females'!$DE$57:$DE$107,0))+INDEX('3)tpx males'!DU$57:DU$107,MATCH($Q74,'3)tpx males'!$DC$57:$DC$107,0))-(INDEX('3)tpx males'!DT$110:DT$160,MATCH($Q74,'3)tpx males'!$DC$110:$DC$160,0))*INDEX('3)tpx females'!DV$111:DV$161,MATCH($R74,'3)tpx females'!$DE$111:$DE$161,0))*(1-(EXP(-INDEX('3)tpx males'!DU$4:DU$54,MATCH($Q74,'3)tpx males'!$DC$4:$DC$54,0)))*EXP(-INDEX('3)tpx females'!DW$3:DW$53,MATCH($R74,'3)tpx females'!$DE$3:$DE$53,0))))))),0)</f>
        <v>1527.9448633960126</v>
      </c>
      <c r="AN74" s="32">
        <f ca="1">IFERROR(($J74*EXP(AN$5*($N74+0.5*($O74)^2))*_xlfn.NORM.DIST((LN(($L74*EXP($K74/100*AN$5)))-LN($J74)-$N74*AN$5)/($O74*SQRT(AN$5))-$O74*SQRT(AN$5),0,1,TRUE)+$L74*EXP($K74/100*AN$5)*(1-_xlfn.NORM.DIST((LN(($L74*EXP($K74/100*AN$5)))-LN($J74)-$N74*AN$5)/($O74*SQRT(AN$5)),0,1,TRUE)))*EXP(-$F$1*AN$5)*(INDEX('3)tpx females'!DX$57:DX$107,MATCH($R74,'3)tpx females'!$DE$57:$DE$107,0))+INDEX('3)tpx males'!DV$57:DV$107,MATCH($Q74,'3)tpx males'!$DC$57:$DC$107,0))-(INDEX('3)tpx males'!DU$110:DU$160,MATCH($Q74,'3)tpx males'!$DC$110:$DC$160,0))*INDEX('3)tpx females'!DW$111:DW$161,MATCH($R74,'3)tpx females'!$DE$111:$DE$161,0))*(1-(EXP(-INDEX('3)tpx males'!DV$4:DV$54,MATCH($Q74,'3)tpx males'!$DC$4:$DC$54,0)))*EXP(-INDEX('3)tpx females'!DX$3:DX$53,MATCH($R74,'3)tpx females'!$DE$3:$DE$53,0))))))),0)</f>
        <v>1311.4312374616104</v>
      </c>
      <c r="AO74" s="32">
        <f ca="1">IFERROR(($J74*EXP(AO$5*($N74+0.5*($O74)^2))*_xlfn.NORM.DIST((LN(($L74*EXP($K74/100*AO$5)))-LN($J74)-$N74*AO$5)/($O74*SQRT(AO$5))-$O74*SQRT(AO$5),0,1,TRUE)+$L74*EXP($K74/100*AO$5)*(1-_xlfn.NORM.DIST((LN(($L74*EXP($K74/100*AO$5)))-LN($J74)-$N74*AO$5)/($O74*SQRT(AO$5)),0,1,TRUE)))*EXP(-$F$1*AO$5)*(INDEX('3)tpx females'!DY$57:DY$107,MATCH($R74,'3)tpx females'!$DE$57:$DE$107,0))+INDEX('3)tpx males'!DW$57:DW$107,MATCH($Q74,'3)tpx males'!$DC$57:$DC$107,0))-(INDEX('3)tpx males'!DV$110:DV$160,MATCH($Q74,'3)tpx males'!$DC$110:$DC$160,0))*INDEX('3)tpx females'!DX$111:DX$161,MATCH($R74,'3)tpx females'!$DE$111:$DE$161,0))*(1-(EXP(-INDEX('3)tpx males'!DW$4:DW$54,MATCH($Q74,'3)tpx males'!$DC$4:$DC$54,0)))*EXP(-INDEX('3)tpx females'!DY$3:DY$53,MATCH($R74,'3)tpx females'!$DE$3:$DE$53,0))))))),0)</f>
        <v>1087.3013976611048</v>
      </c>
      <c r="AP74" s="32">
        <f ca="1">IFERROR(($J74*EXP(AP$5*($N74+0.5*($O74)^2))*_xlfn.NORM.DIST((LN(($L74*EXP($K74/100*AP$5)))-LN($J74)-$N74*AP$5)/($O74*SQRT(AP$5))-$O74*SQRT(AP$5),0,1,TRUE)+$L74*EXP($K74/100*AP$5)*(1-_xlfn.NORM.DIST((LN(($L74*EXP($K74/100*AP$5)))-LN($J74)-$N74*AP$5)/($O74*SQRT(AP$5)),0,1,TRUE)))*EXP(-$F$1*AP$5)*(INDEX('3)tpx females'!DZ$57:DZ$107,MATCH($R74,'3)tpx females'!$DE$57:$DE$107,0))+INDEX('3)tpx males'!DX$57:DX$107,MATCH($Q74,'3)tpx males'!$DC$57:$DC$107,0))-(INDEX('3)tpx males'!DW$110:DW$160,MATCH($Q74,'3)tpx males'!$DC$110:$DC$160,0))*INDEX('3)tpx females'!DY$111:DY$161,MATCH($R74,'3)tpx females'!$DE$111:$DE$161,0))*(1-(EXP(-INDEX('3)tpx males'!DX$4:DX$54,MATCH($Q74,'3)tpx males'!$DC$4:$DC$54,0)))*EXP(-INDEX('3)tpx females'!DZ$3:DZ$53,MATCH($R74,'3)tpx females'!$DE$3:$DE$53,0))))))),0)</f>
        <v>866.44065083016062</v>
      </c>
      <c r="AQ74" s="32">
        <f ca="1">IFERROR(($J74*EXP(AQ$5*($N74+0.5*($O74)^2))*_xlfn.NORM.DIST((LN(($L74*EXP($K74/100*AQ$5)))-LN($J74)-$N74*AQ$5)/($O74*SQRT(AQ$5))-$O74*SQRT(AQ$5),0,1,TRUE)+$L74*EXP($K74/100*AQ$5)*(1-_xlfn.NORM.DIST((LN(($L74*EXP($K74/100*AQ$5)))-LN($J74)-$N74*AQ$5)/($O74*SQRT(AQ$5)),0,1,TRUE)))*EXP(-$F$1*AQ$5)*(INDEX('3)tpx females'!EA$57:EA$107,MATCH($R74,'3)tpx females'!$DE$57:$DE$107,0))+INDEX('3)tpx males'!DY$57:DY$107,MATCH($Q74,'3)tpx males'!$DC$57:$DC$107,0))-(INDEX('3)tpx males'!DX$110:DX$160,MATCH($Q74,'3)tpx males'!$DC$110:$DC$160,0))*INDEX('3)tpx females'!DZ$111:DZ$161,MATCH($R74,'3)tpx females'!$DE$111:$DE$161,0))*(1-(EXP(-INDEX('3)tpx males'!DY$4:DY$54,MATCH($Q74,'3)tpx males'!$DC$4:$DC$54,0)))*EXP(-INDEX('3)tpx females'!EA$3:EA$53,MATCH($R74,'3)tpx females'!$DE$3:$DE$53,0))))))),0)</f>
        <v>661.23038240560675</v>
      </c>
      <c r="AR74" s="32">
        <f ca="1">IFERROR(($J74*EXP(AR$5*($N74+0.5*($O74)^2))*_xlfn.NORM.DIST((LN(($L74*EXP($K74/100*AR$5)))-LN($J74)-$N74*AR$5)/($O74*SQRT(AR$5))-$O74*SQRT(AR$5),0,1,TRUE)+$L74*EXP($K74/100*AR$5)*(1-_xlfn.NORM.DIST((LN(($L74*EXP($K74/100*AR$5)))-LN($J74)-$N74*AR$5)/($O74*SQRT(AR$5)),0,1,TRUE)))*EXP(-$F$1*AR$5)*(INDEX('3)tpx females'!EB$57:EB$107,MATCH($R74,'3)tpx females'!$DE$57:$DE$107,0))+INDEX('3)tpx males'!DZ$57:DZ$107,MATCH($Q74,'3)tpx males'!$DC$57:$DC$107,0))-(INDEX('3)tpx males'!DY$110:DY$160,MATCH($Q74,'3)tpx males'!$DC$110:$DC$160,0))*INDEX('3)tpx females'!EA$111:EA$161,MATCH($R74,'3)tpx females'!$DE$111:$DE$161,0))*(1-(EXP(-INDEX('3)tpx males'!DZ$4:DZ$54,MATCH($Q74,'3)tpx males'!$DC$4:$DC$54,0)))*EXP(-INDEX('3)tpx females'!EB$3:EB$53,MATCH($R74,'3)tpx females'!$DE$3:$DE$53,0))))))),0)</f>
        <v>486.71045082821178</v>
      </c>
      <c r="AS74" s="32">
        <f ca="1">IFERROR(($J74*EXP(AS$5*($N74+0.5*($O74)^2))*_xlfn.NORM.DIST((LN(($L74*EXP($K74/100*AS$5)))-LN($J74)-$N74*AS$5)/($O74*SQRT(AS$5))-$O74*SQRT(AS$5),0,1,TRUE)+$L74*EXP($K74/100*AS$5)*(1-_xlfn.NORM.DIST((LN(($L74*EXP($K74/100*AS$5)))-LN($J74)-$N74*AS$5)/($O74*SQRT(AS$5)),0,1,TRUE)))*EXP(-$F$1*AS$5)*(INDEX('3)tpx females'!EC$57:EC$107,MATCH($R74,'3)tpx females'!$DE$57:$DE$107,0))+INDEX('3)tpx males'!EA$57:EA$107,MATCH($Q74,'3)tpx males'!$DC$57:$DC$107,0))-(INDEX('3)tpx males'!DZ$110:DZ$160,MATCH($Q74,'3)tpx males'!$DC$110:$DC$160,0))*INDEX('3)tpx females'!EB$111:EB$161,MATCH($R74,'3)tpx females'!$DE$111:$DE$161,0))*(1-(EXP(-INDEX('3)tpx males'!EA$4:EA$54,MATCH($Q74,'3)tpx males'!$DC$4:$DC$54,0)))*EXP(-INDEX('3)tpx females'!EC$3:EC$53,MATCH($R74,'3)tpx females'!$DE$3:$DE$53,0))))))),0)</f>
        <v>341.01431850462075</v>
      </c>
      <c r="AT74" s="32">
        <f ca="1">IFERROR(($J74*EXP(AT$5*($N74+0.5*($O74)^2))*_xlfn.NORM.DIST((LN(($L74*EXP($K74/100*AT$5)))-LN($J74)-$N74*AT$5)/($O74*SQRT(AT$5))-$O74*SQRT(AT$5),0,1,TRUE)+$L74*EXP($K74/100*AT$5)*(1-_xlfn.NORM.DIST((LN(($L74*EXP($K74/100*AT$5)))-LN($J74)-$N74*AT$5)/($O74*SQRT(AT$5)),0,1,TRUE)))*EXP(-$F$1*AT$5)*(INDEX('3)tpx females'!ED$57:ED$107,MATCH($R74,'3)tpx females'!$DE$57:$DE$107,0))+INDEX('3)tpx males'!EB$57:EB$107,MATCH($Q74,'3)tpx males'!$DC$57:$DC$107,0))-(INDEX('3)tpx males'!EA$110:EA$160,MATCH($Q74,'3)tpx males'!$DC$110:$DC$160,0))*INDEX('3)tpx females'!EC$111:EC$161,MATCH($R74,'3)tpx females'!$DE$111:$DE$161,0))*(1-(EXP(-INDEX('3)tpx males'!EB$4:EB$54,MATCH($Q74,'3)tpx males'!$DC$4:$DC$54,0)))*EXP(-INDEX('3)tpx females'!ED$3:ED$53,MATCH($R74,'3)tpx females'!$DE$3:$DE$53,0))))))),0)</f>
        <v>228.17706975454055</v>
      </c>
      <c r="AU74" s="32">
        <f ca="1">IFERROR(($J74*EXP(AU$5*($N74+0.5*($O74)^2))*_xlfn.NORM.DIST((LN(($L74*EXP($K74/100*AU$5)))-LN($J74)-$N74*AU$5)/($O74*SQRT(AU$5))-$O74*SQRT(AU$5),0,1,TRUE)+$L74*EXP($K74/100*AU$5)*(1-_xlfn.NORM.DIST((LN(($L74*EXP($K74/100*AU$5)))-LN($J74)-$N74*AU$5)/($O74*SQRT(AU$5)),0,1,TRUE)))*EXP(-$F$1*AU$5)*(INDEX('3)tpx females'!EE$57:EE$107,MATCH($R74,'3)tpx females'!$DE$57:$DE$107,0))+INDEX('3)tpx males'!EC$57:EC$107,MATCH($Q74,'3)tpx males'!$DC$57:$DC$107,0))-(INDEX('3)tpx males'!EB$110:EB$160,MATCH($Q74,'3)tpx males'!$DC$110:$DC$160,0))*INDEX('3)tpx females'!ED$111:ED$161,MATCH($R74,'3)tpx females'!$DE$111:$DE$161,0))*(1-(EXP(-INDEX('3)tpx males'!EC$4:EC$54,MATCH($Q74,'3)tpx males'!$DC$4:$DC$54,0)))*EXP(-INDEX('3)tpx females'!EE$3:EE$53,MATCH($R74,'3)tpx females'!$DE$3:$DE$53,0))))))),0)</f>
        <v>145.8956431909817</v>
      </c>
      <c r="AV74" s="32">
        <f ca="1">IFERROR(($J74*EXP(AV$5*($N74+0.5*($O74)^2))*_xlfn.NORM.DIST((LN(($L74*EXP($K74/100*AV$5)))-LN($J74)-$N74*AV$5)/($O74*SQRT(AV$5))-$O74*SQRT(AV$5),0,1,TRUE)+$L74*EXP($K74/100*AV$5)*(1-_xlfn.NORM.DIST((LN(($L74*EXP($K74/100*AV$5)))-LN($J74)-$N74*AV$5)/($O74*SQRT(AV$5)),0,1,TRUE)))*EXP(-$F$1*AV$5)*(INDEX('3)tpx females'!EF$57:EF$107,MATCH($R74,'3)tpx females'!$DE$57:$DE$107,0))+INDEX('3)tpx males'!ED$57:ED$107,MATCH($Q74,'3)tpx males'!$DC$57:$DC$107,0))-(INDEX('3)tpx males'!EC$110:EC$160,MATCH($Q74,'3)tpx males'!$DC$110:$DC$160,0))*INDEX('3)tpx females'!EE$111:EE$161,MATCH($R74,'3)tpx females'!$DE$111:$DE$161,0))*(1-(EXP(-INDEX('3)tpx males'!ED$4:ED$54,MATCH($Q74,'3)tpx males'!$DC$4:$DC$54,0)))*EXP(-INDEX('3)tpx females'!EF$3:EF$53,MATCH($R74,'3)tpx females'!$DE$3:$DE$53,0))))))),0)</f>
        <v>88.100676434677737</v>
      </c>
      <c r="AW74" s="32">
        <f ca="1">IFERROR(($J74*EXP(AW$5*($N74+0.5*($O74)^2))*_xlfn.NORM.DIST((LN(($L74*EXP($K74/100*AW$5)))-LN($J74)-$N74*AW$5)/($O74*SQRT(AW$5))-$O74*SQRT(AW$5),0,1,TRUE)+$L74*EXP($K74/100*AW$5)*(1-_xlfn.NORM.DIST((LN(($L74*EXP($K74/100*AW$5)))-LN($J74)-$N74*AW$5)/($O74*SQRT(AW$5)),0,1,TRUE)))*EXP(-$F$1*AW$5)*(INDEX('3)tpx females'!EG$57:EG$107,MATCH($R74,'3)tpx females'!$DE$57:$DE$107,0))+INDEX('3)tpx males'!EE$57:EE$107,MATCH($Q74,'3)tpx males'!$DC$57:$DC$107,0))-(INDEX('3)tpx males'!ED$110:ED$160,MATCH($Q74,'3)tpx males'!$DC$110:$DC$160,0))*INDEX('3)tpx females'!EF$111:EF$161,MATCH($R74,'3)tpx females'!$DE$111:$DE$161,0))*(1-(EXP(-INDEX('3)tpx males'!EE$4:EE$54,MATCH($Q74,'3)tpx males'!$DC$4:$DC$54,0)))*EXP(-INDEX('3)tpx females'!EG$3:EG$53,MATCH($R74,'3)tpx females'!$DE$3:$DE$53,0))))))),0)</f>
        <v>51.328972687959023</v>
      </c>
      <c r="AX74" s="32">
        <f ca="1">IFERROR(($J74*EXP(AX$5*($N74+0.5*($O74)^2))*_xlfn.NORM.DIST((LN(($L74*EXP($K74/100*AX$5)))-LN($J74)-$N74*AX$5)/($O74*SQRT(AX$5))-$O74*SQRT(AX$5),0,1,TRUE)+$L74*EXP($K74/100*AX$5)*(1-_xlfn.NORM.DIST((LN(($L74*EXP($K74/100*AX$5)))-LN($J74)-$N74*AX$5)/($O74*SQRT(AX$5)),0,1,TRUE)))*EXP(-$F$1*AX$5)*(INDEX('3)tpx females'!EH$57:EH$107,MATCH($R74,'3)tpx females'!$DE$57:$DE$107,0))+INDEX('3)tpx males'!EF$57:EF$107,MATCH($Q74,'3)tpx males'!$DC$57:$DC$107,0))-(INDEX('3)tpx males'!EE$110:EE$160,MATCH($Q74,'3)tpx males'!$DC$110:$DC$160,0))*INDEX('3)tpx females'!EG$111:EG$161,MATCH($R74,'3)tpx females'!$DE$111:$DE$161,0))*(1-(EXP(-INDEX('3)tpx males'!EF$4:EF$54,MATCH($Q74,'3)tpx males'!$DC$4:$DC$54,0)))*EXP(-INDEX('3)tpx females'!EH$3:EH$53,MATCH($R74,'3)tpx females'!$DE$3:$DE$53,0))))))),0)</f>
        <v>26.846727746654647</v>
      </c>
      <c r="AY74" s="32">
        <f ca="1">IFERROR(($J74*EXP(AY$5*($N74+0.5*($O74)^2))*_xlfn.NORM.DIST((LN(($L74*EXP($K74/100*AY$5)))-LN($J74)-$N74*AY$5)/($O74*SQRT(AY$5))-$O74*SQRT(AY$5),0,1,TRUE)+$L74*EXP($K74/100*AY$5)*(1-_xlfn.NORM.DIST((LN(($L74*EXP($K74/100*AY$5)))-LN($J74)-$N74*AY$5)/($O74*SQRT(AY$5)),0,1,TRUE)))*EXP(-$F$1*AY$5)*(INDEX('3)tpx females'!EI$57:EI$107,MATCH($R74,'3)tpx females'!$DE$57:$DE$107,0))+INDEX('3)tpx males'!EG$57:EG$107,MATCH($Q74,'3)tpx males'!$DC$57:$DC$107,0))-(INDEX('3)tpx males'!EF$110:EF$160,MATCH($Q74,'3)tpx males'!$DC$110:$DC$160,0))*INDEX('3)tpx females'!EH$111:EH$161,MATCH($R74,'3)tpx females'!$DE$111:$DE$161,0))*(1-(EXP(-INDEX('3)tpx males'!EG$4:EG$54,MATCH($Q74,'3)tpx males'!$DC$4:$DC$54,0)))*EXP(-INDEX('3)tpx females'!EI$3:EI$53,MATCH($R74,'3)tpx females'!$DE$3:$DE$53,0))))))),0)</f>
        <v>14.619863191530101</v>
      </c>
      <c r="AZ74" s="32">
        <f ca="1">IFERROR(($J74*EXP(AZ$5*($N74+0.5*($O74)^2))*_xlfn.NORM.DIST((LN(($L74*EXP($K74/100*AZ$5)))-LN($J74)-$N74*AZ$5)/($O74*SQRT(AZ$5))-$O74*SQRT(AZ$5),0,1,TRUE)+$L74*EXP($K74/100*AZ$5)*(1-_xlfn.NORM.DIST((LN(($L74*EXP($K74/100*AZ$5)))-LN($J74)-$N74*AZ$5)/($O74*SQRT(AZ$5)),0,1,TRUE)))*EXP(-$F$1*AZ$5)*(INDEX('3)tpx females'!EJ$57:EJ$107,MATCH($R74,'3)tpx females'!$DE$57:$DE$107,0))+INDEX('3)tpx males'!EH$57:EH$107,MATCH($Q74,'3)tpx males'!$DC$57:$DC$107,0))-(INDEX('3)tpx males'!EG$110:EG$160,MATCH($Q74,'3)tpx males'!$DC$110:$DC$160,0))*INDEX('3)tpx females'!EI$111:EI$161,MATCH($R74,'3)tpx females'!$DE$111:$DE$161,0))*(1-(EXP(-INDEX('3)tpx males'!EH$4:EH$54,MATCH($Q74,'3)tpx males'!$DC$4:$DC$54,0)))*EXP(-INDEX('3)tpx females'!EJ$3:EJ$53,MATCH($R74,'3)tpx females'!$DE$3:$DE$53,0))))))),0)</f>
        <v>8.1230074522213904</v>
      </c>
      <c r="BA74" s="32">
        <f ca="1">IFERROR(($J74*EXP(BA$5*($N74+0.5*($O74)^2))*_xlfn.NORM.DIST((LN(($L74*EXP($K74/100*BA$5)))-LN($J74)-$N74*BA$5)/($O74*SQRT(BA$5))-$O74*SQRT(BA$5),0,1,TRUE)+$L74*EXP($K74/100*BA$5)*(1-_xlfn.NORM.DIST((LN(($L74*EXP($K74/100*BA$5)))-LN($J74)-$N74*BA$5)/($O74*SQRT(BA$5)),0,1,TRUE)))*EXP(-$F$1*BA$5)*(INDEX('3)tpx females'!EK$57:EK$107,MATCH($R74,'3)tpx females'!$DE$57:$DE$107,0))+INDEX('3)tpx males'!EI$57:EI$107,MATCH($Q74,'3)tpx males'!$DC$57:$DC$107,0))-(INDEX('3)tpx males'!EH$110:EH$160,MATCH($Q74,'3)tpx males'!$DC$110:$DC$160,0))*INDEX('3)tpx females'!EJ$111:EJ$161,MATCH($R74,'3)tpx females'!$DE$111:$DE$161,0))*(1-(EXP(-INDEX('3)tpx males'!EI$4:EI$54,MATCH($Q74,'3)tpx males'!$DC$4:$DC$54,0)))*EXP(-INDEX('3)tpx females'!EK$3:EK$53,MATCH($R74,'3)tpx females'!$DE$3:$DE$53,0))))))),0)</f>
        <v>3.5683119167687827</v>
      </c>
      <c r="BB74" s="32">
        <f ca="1">IFERROR(($J74*EXP(BB$5*($N74+0.5*($O74)^2))*_xlfn.NORM.DIST((LN(($L74*EXP($K74/100*BB$5)))-LN($J74)-$N74*BB$5)/($O74*SQRT(BB$5))-$O74*SQRT(BB$5),0,1,TRUE)+$L74*EXP($K74/100*BB$5)*(1-_xlfn.NORM.DIST((LN(($L74*EXP($K74/100*BB$5)))-LN($J74)-$N74*BB$5)/($O74*SQRT(BB$5)),0,1,TRUE)))*EXP(-$F$1*BB$5)*(INDEX('3)tpx females'!EL$57:EL$107,MATCH($R74,'3)tpx females'!$DE$57:$DE$107,0))+INDEX('3)tpx males'!EJ$57:EJ$107,MATCH($Q74,'3)tpx males'!$DC$57:$DC$107,0))-(INDEX('3)tpx males'!EI$110:EI$160,MATCH($Q74,'3)tpx males'!$DC$110:$DC$160,0))*INDEX('3)tpx females'!EK$111:EK$161,MATCH($R74,'3)tpx females'!$DE$111:$DE$161,0))*(1-(EXP(-INDEX('3)tpx males'!EJ$4:EJ$54,MATCH($Q74,'3)tpx males'!$DC$4:$DC$54,0)))*EXP(-INDEX('3)tpx females'!EL$3:EL$53,MATCH($R74,'3)tpx females'!$DE$3:$DE$53,0))))))),0)</f>
        <v>0</v>
      </c>
      <c r="BC74" s="32">
        <f ca="1">IFERROR(($J74*EXP(BC$5*($N74+0.5*($O74)^2))*_xlfn.NORM.DIST((LN(($L74*EXP($K74/100*BC$5)))-LN($J74)-$N74*BC$5)/($O74*SQRT(BC$5))-$O74*SQRT(BC$5),0,1,TRUE)+$L74*EXP($K74/100*BC$5)*(1-_xlfn.NORM.DIST((LN(($L74*EXP($K74/100*BC$5)))-LN($J74)-$N74*BC$5)/($O74*SQRT(BC$5)),0,1,TRUE)))*EXP(-$F$1*BC$5)*(INDEX('3)tpx females'!EM$57:EM$107,MATCH($R74,'3)tpx females'!$DE$57:$DE$107,0))+INDEX('3)tpx males'!EK$57:EK$107,MATCH($Q74,'3)tpx males'!$DC$57:$DC$107,0))-(INDEX('3)tpx males'!EJ$110:EJ$160,MATCH($Q74,'3)tpx males'!$DC$110:$DC$160,0))*INDEX('3)tpx females'!EL$111:EL$161,MATCH($R74,'3)tpx females'!$DE$111:$DE$161,0))*(1-(EXP(-INDEX('3)tpx males'!EK$4:EK$54,MATCH($Q74,'3)tpx males'!$DC$4:$DC$54,0)))*EXP(-INDEX('3)tpx females'!EM$3:EM$53,MATCH($R74,'3)tpx females'!$DE$3:$DE$53,0))))))),0)</f>
        <v>0</v>
      </c>
      <c r="BD74" s="32">
        <f ca="1">IFERROR(($J74*EXP(BD$5*($N74+0.5*($O74)^2))*_xlfn.NORM.DIST((LN(($L74*EXP($K74/100*BD$5)))-LN($J74)-$N74*BD$5)/($O74*SQRT(BD$5))-$O74*SQRT(BD$5),0,1,TRUE)+$L74*EXP($K74/100*BD$5)*(1-_xlfn.NORM.DIST((LN(($L74*EXP($K74/100*BD$5)))-LN($J74)-$N74*BD$5)/($O74*SQRT(BD$5)),0,1,TRUE)))*EXP(-$F$1*BD$5)*(INDEX('3)tpx females'!EN$57:EN$107,MATCH($R74,'3)tpx females'!$DE$57:$DE$107,0))+INDEX('3)tpx males'!EL$57:EL$107,MATCH($Q74,'3)tpx males'!$DC$57:$DC$107,0))-(INDEX('3)tpx males'!EK$110:EK$160,MATCH($Q74,'3)tpx males'!$DC$110:$DC$160,0))*INDEX('3)tpx females'!EM$111:EM$161,MATCH($R74,'3)tpx females'!$DE$111:$DE$161,0))*(1-(EXP(-INDEX('3)tpx males'!EL$4:EL$54,MATCH($Q74,'3)tpx males'!$DC$4:$DC$54,0)))*EXP(-INDEX('3)tpx females'!EN$3:EN$53,MATCH($R74,'3)tpx females'!$DE$3:$DE$53,0))))))),0)</f>
        <v>0</v>
      </c>
      <c r="BE74" s="32">
        <f ca="1">IFERROR(($J74*EXP(BE$5*($N74+0.5*($O74)^2))*_xlfn.NORM.DIST((LN(($L74*EXP($K74/100*BE$5)))-LN($J74)-$N74*BE$5)/($O74*SQRT(BE$5))-$O74*SQRT(BE$5),0,1,TRUE)+$L74*EXP($K74/100*BE$5)*(1-_xlfn.NORM.DIST((LN(($L74*EXP($K74/100*BE$5)))-LN($J74)-$N74*BE$5)/($O74*SQRT(BE$5)),0,1,TRUE)))*EXP(-$F$1*BE$5)*(INDEX('3)tpx females'!EO$57:EO$107,MATCH($R74,'3)tpx females'!$DE$57:$DE$107,0))+INDEX('3)tpx males'!EM$57:EM$107,MATCH($Q74,'3)tpx males'!$DC$57:$DC$107,0))-(INDEX('3)tpx males'!EL$110:EL$160,MATCH($Q74,'3)tpx males'!$DC$110:$DC$160,0))*INDEX('3)tpx females'!EN$111:EN$161,MATCH($R74,'3)tpx females'!$DE$111:$DE$161,0))*(1-(EXP(-INDEX('3)tpx males'!EM$4:EM$54,MATCH($Q74,'3)tpx males'!$DC$4:$DC$54,0)))*EXP(-INDEX('3)tpx females'!EO$3:EO$53,MATCH($R74,'3)tpx females'!$DE$3:$DE$53,0))))))),0)</f>
        <v>0</v>
      </c>
      <c r="BF74" s="32">
        <f ca="1">IFERROR(($J74*EXP(BF$5*($N74+0.5*($O74)^2))*_xlfn.NORM.DIST((LN(($L74*EXP($K74/100*BF$5)))-LN($J74)-$N74*BF$5)/($O74*SQRT(BF$5))-$O74*SQRT(BF$5),0,1,TRUE)+$L74*EXP($K74/100*BF$5)*(1-_xlfn.NORM.DIST((LN(($L74*EXP($K74/100*BF$5)))-LN($J74)-$N74*BF$5)/($O74*SQRT(BF$5)),0,1,TRUE)))*EXP(-$F$1*BF$5)*(INDEX('3)tpx females'!EP$57:EP$107,MATCH($R74,'3)tpx females'!$DE$57:$DE$107,0))+INDEX('3)tpx males'!EN$57:EN$107,MATCH($Q74,'3)tpx males'!$DC$57:$DC$107,0))-(INDEX('3)tpx males'!EM$110:EM$160,MATCH($Q74,'3)tpx males'!$DC$110:$DC$160,0))*INDEX('3)tpx females'!EO$111:EO$161,MATCH($R74,'3)tpx females'!$DE$111:$DE$161,0))*(1-(EXP(-INDEX('3)tpx males'!EN$4:EN$54,MATCH($Q74,'3)tpx males'!$DC$4:$DC$54,0)))*EXP(-INDEX('3)tpx females'!EP$3:EP$53,MATCH($R74,'3)tpx females'!$DE$3:$DE$53,0))))))),0)</f>
        <v>0</v>
      </c>
      <c r="BG74" s="32">
        <f ca="1">IFERROR(($J74*EXP(BG$5*($N74+0.5*($O74)^2))*_xlfn.NORM.DIST((LN(($L74*EXP($K74/100*BG$5)))-LN($J74)-$N74*BG$5)/($O74*SQRT(BG$5))-$O74*SQRT(BG$5),0,1,TRUE)+$L74*EXP($K74/100*BG$5)*(1-_xlfn.NORM.DIST((LN(($L74*EXP($K74/100*BG$5)))-LN($J74)-$N74*BG$5)/($O74*SQRT(BG$5)),0,1,TRUE)))*EXP(-$F$1*BG$5)*(INDEX('3)tpx females'!EQ$57:EQ$107,MATCH($R74,'3)tpx females'!$DE$57:$DE$107,0))+INDEX('3)tpx males'!EO$57:EO$107,MATCH($Q74,'3)tpx males'!$DC$57:$DC$107,0))-(INDEX('3)tpx males'!EN$110:EN$160,MATCH($Q74,'3)tpx males'!$DC$110:$DC$160,0))*INDEX('3)tpx females'!EP$111:EP$161,MATCH($R74,'3)tpx females'!$DE$111:$DE$161,0))*(1-(EXP(-INDEX('3)tpx males'!EO$4:EO$54,MATCH($Q74,'3)tpx males'!$DC$4:$DC$54,0)))*EXP(-INDEX('3)tpx females'!EQ$3:EQ$53,MATCH($R74,'3)tpx females'!$DE$3:$DE$53,0))))))),0)</f>
        <v>0</v>
      </c>
      <c r="BH74" s="32">
        <f ca="1">IFERROR(($J74*EXP(BH$5*($N74+0.5*($O74)^2))*_xlfn.NORM.DIST((LN(($L74*EXP($K74/100*BH$5)))-LN($J74)-$N74*BH$5)/($O74*SQRT(BH$5))-$O74*SQRT(BH$5),0,1,TRUE)+$L74*EXP($K74/100*BH$5)*(1-_xlfn.NORM.DIST((LN(($L74*EXP($K74/100*BH$5)))-LN($J74)-$N74*BH$5)/($O74*SQRT(BH$5)),0,1,TRUE)))*EXP(-$F$1*BH$5)*(INDEX('3)tpx females'!ER$57:ER$107,MATCH($R74,'3)tpx females'!$DE$57:$DE$107,0))+INDEX('3)tpx males'!EP$57:EP$107,MATCH($Q74,'3)tpx males'!$DC$57:$DC$107,0))-(INDEX('3)tpx males'!EO$110:EO$160,MATCH($Q74,'3)tpx males'!$DC$110:$DC$160,0))*INDEX('3)tpx females'!EQ$111:EQ$161,MATCH($R74,'3)tpx females'!$DE$111:$DE$161,0))*(1-(EXP(-INDEX('3)tpx males'!EP$4:EP$54,MATCH($Q74,'3)tpx males'!$DC$4:$DC$54,0)))*EXP(-INDEX('3)tpx females'!ER$3:ER$53,MATCH($R74,'3)tpx females'!$DE$3:$DE$53,0))))))),0)</f>
        <v>0</v>
      </c>
      <c r="BI74" s="32">
        <f ca="1">IFERROR(($J74*EXP(BI$5*($N74+0.5*($O74)^2))*_xlfn.NORM.DIST((LN(($L74*EXP($K74/100*BI$5)))-LN($J74)-$N74*BI$5)/($O74*SQRT(BI$5))-$O74*SQRT(BI$5),0,1,TRUE)+$L74*EXP($K74/100*BI$5)*(1-_xlfn.NORM.DIST((LN(($L74*EXP($K74/100*BI$5)))-LN($J74)-$N74*BI$5)/($O74*SQRT(BI$5)),0,1,TRUE)))*EXP(-$F$1*BI$5)*(INDEX('3)tpx females'!ES$57:ES$107,MATCH($R74,'3)tpx females'!$DE$57:$DE$107,0))+INDEX('3)tpx males'!EQ$57:EQ$107,MATCH($Q74,'3)tpx males'!$DC$57:$DC$107,0))-(INDEX('3)tpx males'!EP$110:EP$160,MATCH($Q74,'3)tpx males'!$DC$110:$DC$160,0))*INDEX('3)tpx females'!ER$111:ER$161,MATCH($R74,'3)tpx females'!$DE$111:$DE$161,0))*(1-(EXP(-INDEX('3)tpx males'!EQ$4:EQ$54,MATCH($Q74,'3)tpx males'!$DC$4:$DC$54,0)))*EXP(-INDEX('3)tpx females'!ES$3:ES$53,MATCH($R74,'3)tpx females'!$DE$3:$DE$53,0))))))),0)</f>
        <v>0</v>
      </c>
      <c r="BJ74" s="32">
        <f ca="1">IFERROR(($J74*EXP(BJ$5*($N74+0.5*($O74)^2))*_xlfn.NORM.DIST((LN(($L74*EXP($K74/100*BJ$5)))-LN($J74)-$N74*BJ$5)/($O74*SQRT(BJ$5))-$O74*SQRT(BJ$5),0,1,TRUE)+$L74*EXP($K74/100*BJ$5)*(1-_xlfn.NORM.DIST((LN(($L74*EXP($K74/100*BJ$5)))-LN($J74)-$N74*BJ$5)/($O74*SQRT(BJ$5)),0,1,TRUE)))*EXP(-$F$1*BJ$5)*(INDEX('3)tpx females'!ET$57:ET$107,MATCH($R74,'3)tpx females'!$DE$57:$DE$107,0))+INDEX('3)tpx males'!ER$57:ER$107,MATCH($Q74,'3)tpx males'!$DC$57:$DC$107,0))-(INDEX('3)tpx males'!EQ$110:EQ$160,MATCH($Q74,'3)tpx males'!$DC$110:$DC$160,0))*INDEX('3)tpx females'!ES$111:ES$161,MATCH($R74,'3)tpx females'!$DE$111:$DE$161,0))*(1-(EXP(-INDEX('3)tpx males'!ER$4:ER$54,MATCH($Q74,'3)tpx males'!$DC$4:$DC$54,0)))*EXP(-INDEX('3)tpx females'!ET$3:ET$53,MATCH($R74,'3)tpx females'!$DE$3:$DE$53,0))))))),0)</f>
        <v>0</v>
      </c>
      <c r="BK74" s="32">
        <f ca="1">IFERROR(($J74*EXP(BK$5*($N74+0.5*($O74)^2))*_xlfn.NORM.DIST((LN(($L74*EXP($K74/100*BK$5)))-LN($J74)-$N74*BK$5)/($O74*SQRT(BK$5))-$O74*SQRT(BK$5),0,1,TRUE)+$L74*EXP($K74/100*BK$5)*(1-_xlfn.NORM.DIST((LN(($L74*EXP($K74/100*BK$5)))-LN($J74)-$N74*BK$5)/($O74*SQRT(BK$5)),0,1,TRUE)))*EXP(-$F$1*BK$5)*(INDEX('3)tpx females'!EU$57:EU$107,MATCH($R74,'3)tpx females'!$DE$57:$DE$107,0))+INDEX('3)tpx males'!ES$57:ES$107,MATCH($Q74,'3)tpx males'!$DC$57:$DC$107,0))-(INDEX('3)tpx males'!ER$110:ER$160,MATCH($Q74,'3)tpx males'!$DC$110:$DC$160,0))*INDEX('3)tpx females'!ET$111:ET$161,MATCH($R74,'3)tpx females'!$DE$111:$DE$161,0))*(1-(EXP(-INDEX('3)tpx males'!ES$4:ES$54,MATCH($Q74,'3)tpx males'!$DC$4:$DC$54,0)))*EXP(-INDEX('3)tpx females'!EU$3:EU$53,MATCH($R74,'3)tpx females'!$DE$3:$DE$53,0))))))),0)</f>
        <v>0</v>
      </c>
      <c r="BL74" s="32">
        <f ca="1">IFERROR(($J74*EXP(BL$5*($N74+0.5*($O74)^2))*_xlfn.NORM.DIST((LN(($L74*EXP($K74/100*BL$5)))-LN($J74)-$N74*BL$5)/($O74*SQRT(BL$5))-$O74*SQRT(BL$5),0,1,TRUE)+$L74*EXP($K74/100*BL$5)*(1-_xlfn.NORM.DIST((LN(($L74*EXP($K74/100*BL$5)))-LN($J74)-$N74*BL$5)/($O74*SQRT(BL$5)),0,1,TRUE)))*EXP(-$F$1*BL$5)*(INDEX('3)tpx females'!EV$57:EV$107,MATCH($R74,'3)tpx females'!$DE$57:$DE$107,0))+INDEX('3)tpx males'!ET$57:ET$107,MATCH($Q74,'3)tpx males'!$DC$57:$DC$107,0))-(INDEX('3)tpx males'!ES$110:ES$160,MATCH($Q74,'3)tpx males'!$DC$110:$DC$160,0))*INDEX('3)tpx females'!EU$111:EU$161,MATCH($R74,'3)tpx females'!$DE$111:$DE$161,0))*(1-(EXP(-INDEX('3)tpx males'!ET$4:ET$54,MATCH($Q74,'3)tpx males'!$DC$4:$DC$54,0)))*EXP(-INDEX('3)tpx females'!EV$3:EV$53,MATCH($R74,'3)tpx females'!$DE$3:$DE$53,0))))))),0)</f>
        <v>0</v>
      </c>
      <c r="BM74" s="32">
        <f ca="1">IFERROR(($J74*EXP(BM$5*($N74+0.5*($O74)^2))*_xlfn.NORM.DIST((LN(($L74*EXP($K74/100*BM$5)))-LN($J74)-$N74*BM$5)/($O74*SQRT(BM$5))-$O74*SQRT(BM$5),0,1,TRUE)+$L74*EXP($K74/100*BM$5)*(1-_xlfn.NORM.DIST((LN(($L74*EXP($K74/100*BM$5)))-LN($J74)-$N74*BM$5)/($O74*SQRT(BM$5)),0,1,TRUE)))*EXP(-$F$1*BM$5)*(INDEX('3)tpx females'!EW$57:EW$107,MATCH($R74,'3)tpx females'!$DE$57:$DE$107,0))+INDEX('3)tpx males'!EU$57:EU$107,MATCH($Q74,'3)tpx males'!$DC$57:$DC$107,0))-(INDEX('3)tpx males'!ET$110:ET$160,MATCH($Q74,'3)tpx males'!$DC$110:$DC$160,0))*INDEX('3)tpx females'!EV$111:EV$161,MATCH($R74,'3)tpx females'!$DE$111:$DE$161,0))*(1-(EXP(-INDEX('3)tpx males'!EU$4:EU$54,MATCH($Q74,'3)tpx males'!$DC$4:$DC$54,0)))*EXP(-INDEX('3)tpx females'!EW$3:EW$53,MATCH($R74,'3)tpx females'!$DE$3:$DE$53,0))))))),0)</f>
        <v>0</v>
      </c>
      <c r="BN74" s="32">
        <f ca="1">IFERROR(($J74*EXP(BN$5*($N74+0.5*($O74)^2))*_xlfn.NORM.DIST((LN(($L74*EXP($K74/100*BN$5)))-LN($J74)-$N74*BN$5)/($O74*SQRT(BN$5))-$O74*SQRT(BN$5),0,1,TRUE)+$L74*EXP($K74/100*BN$5)*(1-_xlfn.NORM.DIST((LN(($L74*EXP($K74/100*BN$5)))-LN($J74)-$N74*BN$5)/($O74*SQRT(BN$5)),0,1,TRUE)))*EXP(-$F$1*BN$5)*(INDEX('3)tpx females'!EX$57:EX$107,MATCH($R74,'3)tpx females'!$DE$57:$DE$107,0))+INDEX('3)tpx males'!EV$57:EV$107,MATCH($Q74,'3)tpx males'!$DC$57:$DC$107,0))-(INDEX('3)tpx males'!EU$110:EU$160,MATCH($Q74,'3)tpx males'!$DC$110:$DC$160,0))*INDEX('3)tpx females'!EW$111:EW$161,MATCH($R74,'3)tpx females'!$DE$111:$DE$161,0))*(1-(EXP(-INDEX('3)tpx males'!EV$4:EV$54,MATCH($Q74,'3)tpx males'!$DC$4:$DC$54,0)))*EXP(-INDEX('3)tpx females'!EX$3:EX$53,MATCH($R74,'3)tpx females'!$DE$3:$DE$53,0))))))),0)</f>
        <v>0</v>
      </c>
      <c r="BO74" s="32">
        <f ca="1">IFERROR(($J74*EXP(BO$5*($N74+0.5*($O74)^2))*_xlfn.NORM.DIST((LN(($L74*EXP($K74/100*BO$5)))-LN($J74)-$N74*BO$5)/($O74*SQRT(BO$5))-$O74*SQRT(BO$5),0,1,TRUE)+$L74*EXP($K74/100*BO$5)*(1-_xlfn.NORM.DIST((LN(($L74*EXP($K74/100*BO$5)))-LN($J74)-$N74*BO$5)/($O74*SQRT(BO$5)),0,1,TRUE)))*EXP(-$F$1*BO$5)*(INDEX('3)tpx females'!EY$57:EY$107,MATCH($R74,'3)tpx females'!$DE$57:$DE$107,0))+INDEX('3)tpx males'!EW$57:EW$107,MATCH($Q74,'3)tpx males'!$DC$57:$DC$107,0))-(INDEX('3)tpx males'!EV$110:EV$160,MATCH($Q74,'3)tpx males'!$DC$110:$DC$160,0))*INDEX('3)tpx females'!EX$111:EX$161,MATCH($R74,'3)tpx females'!$DE$111:$DE$161,0))*(1-(EXP(-INDEX('3)tpx males'!EW$4:EW$54,MATCH($Q74,'3)tpx males'!$DC$4:$DC$54,0)))*EXP(-INDEX('3)tpx females'!EY$3:EY$53,MATCH($R74,'3)tpx females'!$DE$3:$DE$53,0))))))),0)</f>
        <v>0</v>
      </c>
      <c r="BP74" s="32">
        <f ca="1">IFERROR(($J74*EXP(BP$5*($N74+0.5*($O74)^2))*_xlfn.NORM.DIST((LN(($L74*EXP($K74/100*BP$5)))-LN($J74)-$N74*BP$5)/($O74*SQRT(BP$5))-$O74*SQRT(BP$5),0,1,TRUE)+$L74*EXP($K74/100*BP$5)*(1-_xlfn.NORM.DIST((LN(($L74*EXP($K74/100*BP$5)))-LN($J74)-$N74*BP$5)/($O74*SQRT(BP$5)),0,1,TRUE)))*EXP(-$F$1*BP$5)*(INDEX('3)tpx females'!EZ$57:EZ$107,MATCH($R74,'3)tpx females'!$DE$57:$DE$107,0))+INDEX('3)tpx males'!EX$57:EX$107,MATCH($Q74,'3)tpx males'!$DC$57:$DC$107,0))-(INDEX('3)tpx males'!EW$110:EW$160,MATCH($Q74,'3)tpx males'!$DC$110:$DC$160,0))*INDEX('3)tpx females'!EY$111:EY$161,MATCH($R74,'3)tpx females'!$DE$111:$DE$161,0))*(1-(EXP(-INDEX('3)tpx males'!EX$4:EX$54,MATCH($Q74,'3)tpx males'!$DC$4:$DC$54,0)))*EXP(-INDEX('3)tpx females'!EZ$3:EZ$53,MATCH($R74,'3)tpx females'!$DE$3:$DE$53,0))))))),0)</f>
        <v>0</v>
      </c>
      <c r="BQ74" s="32">
        <f ca="1">IFERROR(($J74*EXP(BQ$5*($N74+0.5*($O74)^2))*_xlfn.NORM.DIST((LN(($L74*EXP($K74/100*BQ$5)))-LN($J74)-$N74*BQ$5)/($O74*SQRT(BQ$5))-$O74*SQRT(BQ$5),0,1,TRUE)+$L74*EXP($K74/100*BQ$5)*(1-_xlfn.NORM.DIST((LN(($L74*EXP($K74/100*BQ$5)))-LN($J74)-$N74*BQ$5)/($O74*SQRT(BQ$5)),0,1,TRUE)))*EXP(-$F$1*BQ$5)*(INDEX('3)tpx females'!FA$57:FA$107,MATCH($R74,'3)tpx females'!$DE$57:$DE$107,0))+INDEX('3)tpx males'!EY$57:EY$107,MATCH($Q74,'3)tpx males'!$DC$57:$DC$107,0))-(INDEX('3)tpx males'!EX$110:EX$160,MATCH($Q74,'3)tpx males'!$DC$110:$DC$160,0))*INDEX('3)tpx females'!EZ$111:EZ$161,MATCH($R74,'3)tpx females'!$DE$111:$DE$161,0))*(1-(EXP(-INDEX('3)tpx males'!EY$4:EY$54,MATCH($Q74,'3)tpx males'!$DC$4:$DC$54,0)))*EXP(-INDEX('3)tpx females'!FA$3:FA$53,MATCH($R74,'3)tpx females'!$DE$3:$DE$53,0))))))),0)</f>
        <v>0</v>
      </c>
      <c r="BR74" s="32">
        <f ca="1">IFERROR(($J74*EXP(BR$5*($N74+0.5*($O74)^2))*_xlfn.NORM.DIST((LN(($L74*EXP($K74/100*BR$5)))-LN($J74)-$N74*BR$5)/($O74*SQRT(BR$5))-$O74*SQRT(BR$5),0,1,TRUE)+$L74*EXP($K74/100*BR$5)*(1-_xlfn.NORM.DIST((LN(($L74*EXP($K74/100*BR$5)))-LN($J74)-$N74*BR$5)/($O74*SQRT(BR$5)),0,1,TRUE)))*EXP(-$F$1*BR$5)*(INDEX('3)tpx females'!FB$57:FB$107,MATCH($R74,'3)tpx females'!$DE$57:$DE$107,0))+INDEX('3)tpx males'!EZ$57:EZ$107,MATCH($Q74,'3)tpx males'!$DC$57:$DC$107,0))-(INDEX('3)tpx males'!EY$110:EY$160,MATCH($Q74,'3)tpx males'!$DC$110:$DC$160,0))*INDEX('3)tpx females'!FA$111:FA$161,MATCH($R74,'3)tpx females'!$DE$111:$DE$161,0))*(1-(EXP(-INDEX('3)tpx males'!EZ$4:EZ$54,MATCH($Q74,'3)tpx males'!$DC$4:$DC$54,0)))*EXP(-INDEX('3)tpx females'!FB$3:FB$53,MATCH($R74,'3)tpx females'!$DE$3:$DE$53,0))))))),0)</f>
        <v>0</v>
      </c>
      <c r="BS74" s="32">
        <f ca="1">IFERROR(($J74*EXP(BS$5*($N74+0.5*($O74)^2))*_xlfn.NORM.DIST((LN(($L74*EXP($K74/100*BS$5)))-LN($J74)-$N74*BS$5)/($O74*SQRT(BS$5))-$O74*SQRT(BS$5),0,1,TRUE)+$L74*EXP($K74/100*BS$5)*(1-_xlfn.NORM.DIST((LN(($L74*EXP($K74/100*BS$5)))-LN($J74)-$N74*BS$5)/($O74*SQRT(BS$5)),0,1,TRUE)))*EXP(-$F$1*BS$5)*(INDEX('3)tpx females'!FC$57:FC$107,MATCH($R74,'3)tpx females'!$DE$57:$DE$107,0))+INDEX('3)tpx males'!FA$57:FA$107,MATCH($Q74,'3)tpx males'!$DC$57:$DC$107,0))-(INDEX('3)tpx males'!EZ$110:EZ$160,MATCH($Q74,'3)tpx males'!$DC$110:$DC$160,0))*INDEX('3)tpx females'!FB$111:FB$161,MATCH($R74,'3)tpx females'!$DE$111:$DE$161,0))*(1-(EXP(-INDEX('3)tpx males'!FA$4:FA$54,MATCH($Q74,'3)tpx males'!$DC$4:$DC$54,0)))*EXP(-INDEX('3)tpx females'!FC$3:FC$53,MATCH($R74,'3)tpx females'!$DE$3:$DE$53,0))))))),0)</f>
        <v>0</v>
      </c>
      <c r="BT74" s="32">
        <f ca="1">IFERROR(($J74*EXP(BT$5*($N74+0.5*($O74)^2))*_xlfn.NORM.DIST((LN(($L74*EXP($K74/100*BT$5)))-LN($J74)-$N74*BT$5)/($O74*SQRT(BT$5))-$O74*SQRT(BT$5),0,1,TRUE)+$L74*EXP($K74/100*BT$5)*(1-_xlfn.NORM.DIST((LN(($L74*EXP($K74/100*BT$5)))-LN($J74)-$N74*BT$5)/($O74*SQRT(BT$5)),0,1,TRUE)))*EXP(-$F$1*BT$5)*(INDEX('3)tpx females'!FD$57:FD$107,MATCH($R74,'3)tpx females'!$DE$57:$DE$107,0))+INDEX('3)tpx males'!FB$57:FB$107,MATCH($Q74,'3)tpx males'!$DC$57:$DC$107,0))-(INDEX('3)tpx males'!FA$110:FA$160,MATCH($Q74,'3)tpx males'!$DC$110:$DC$160,0))*INDEX('3)tpx females'!FC$111:FC$161,MATCH($R74,'3)tpx females'!$DE$111:$DE$161,0))*(1-(EXP(-INDEX('3)tpx males'!FB$4:FB$54,MATCH($Q74,'3)tpx males'!$DC$4:$DC$54,0)))*EXP(-INDEX('3)tpx females'!FD$3:FD$53,MATCH($R74,'3)tpx females'!$DE$3:$DE$53,0))))))),0)</f>
        <v>0</v>
      </c>
    </row>
    <row r="75" spans="2:72" x14ac:dyDescent="0.25">
      <c r="B75" s="32" t="s">
        <v>11</v>
      </c>
      <c r="C75" s="32" t="s">
        <v>12</v>
      </c>
      <c r="D75" s="49">
        <v>16496</v>
      </c>
      <c r="E75" s="32" t="s">
        <v>13</v>
      </c>
      <c r="F75" s="32" t="s">
        <v>14</v>
      </c>
      <c r="G75" s="49">
        <v>18138</v>
      </c>
      <c r="H75" s="32" t="s">
        <v>13</v>
      </c>
      <c r="I75" s="32" t="s">
        <v>15</v>
      </c>
      <c r="J75" s="32">
        <v>337837.5</v>
      </c>
      <c r="K75" s="32">
        <v>7.25</v>
      </c>
      <c r="L75" s="32">
        <f>'3) 2016 cases'!M75*EXP('3) 2016 cases'!L75/100)</f>
        <v>81412.524084340446</v>
      </c>
      <c r="M75" s="32"/>
      <c r="N75" s="32">
        <f>INDEX('2b)Working'!$I$61:$P$61,MATCH($I75,'2b)Working'!$I$60:$P$60,0))</f>
        <v>6.0459778905231347E-2</v>
      </c>
      <c r="O75" s="32">
        <f>INDEX('2b)Working'!$I$62:$P$62,MATCH($I75,'2b)Working'!$I$60:$P$60,0))</f>
        <v>5.4783474896411326E-2</v>
      </c>
      <c r="P75" s="32" t="str">
        <f t="shared" si="5"/>
        <v/>
      </c>
      <c r="Q75" s="32">
        <f t="shared" si="4"/>
        <v>72</v>
      </c>
      <c r="R75" s="32">
        <f t="shared" si="6"/>
        <v>68</v>
      </c>
      <c r="S75" s="32">
        <f t="shared" si="7"/>
        <v>1</v>
      </c>
      <c r="U75" s="32">
        <f t="shared" ca="1" si="8"/>
        <v>86123.528203953712</v>
      </c>
      <c r="W75" s="32">
        <f ca="1">IFERROR(($J75*EXP(W$5*($N75+0.5*($O75)^2))*_xlfn.NORM.DIST((LN(($L75*EXP($K75/100*W$5)))-LN($J75)-$N75*W$5)/($O75*SQRT(W$5))-$O75*SQRT(W$5),0,1,TRUE)+$L75*EXP($K75/100*W$5)*(1-_xlfn.NORM.DIST((LN(($L75*EXP($K75/100*W$5)))-LN($J75)-$N75*W$5)/($O75*SQRT(W$5)),0,1,TRUE)))*EXP(-$F$1*W$5)*(INDEX('3)tpx females'!DG$57:DG$107,MATCH($R75,'3)tpx females'!$DE$57:$DE$107,0))+INDEX('3)tpx males'!DE$57:DE$107,MATCH($Q75,'3)tpx males'!$DC$57:$DC$107,0))-(INDEX('3)tpx males'!DD$110:DD$160,MATCH($Q75,'3)tpx males'!$DC$110:$DC$160,0))*INDEX('3)tpx females'!DF$111:DF$161,MATCH($R75,'3)tpx females'!$DE$111:$DE$161,0))*(1-(EXP(-INDEX('3)tpx males'!DE$4:DE$54,MATCH($Q75,'3)tpx males'!$DC$4:$DC$54,0)))*EXP(-INDEX('3)tpx females'!DG$3:DG$53,MATCH($R75,'3)tpx females'!$DE$3:$DE$53,0))))))),0)</f>
        <v>11.765745544618275</v>
      </c>
      <c r="X75" s="32">
        <f ca="1">IFERROR(($J75*EXP(X$5*($N75+0.5*($O75)^2))*_xlfn.NORM.DIST((LN(($L75*EXP($K75/100*X$5)))-LN($J75)-$N75*X$5)/($O75*SQRT(X$5))-$O75*SQRT(X$5),0,1,TRUE)+$L75*EXP($K75/100*X$5)*(1-_xlfn.NORM.DIST((LN(($L75*EXP($K75/100*X$5)))-LN($J75)-$N75*X$5)/($O75*SQRT(X$5)),0,1,TRUE)))*EXP(-$F$1*X$5)*(INDEX('3)tpx females'!DH$57:DH$107,MATCH($R75,'3)tpx females'!$DE$57:$DE$107,0))+INDEX('3)tpx males'!DF$57:DF$107,MATCH($Q75,'3)tpx males'!$DC$57:$DC$107,0))-(INDEX('3)tpx males'!DE$110:DE$160,MATCH($Q75,'3)tpx males'!$DC$110:$DC$160,0))*INDEX('3)tpx females'!DG$111:DG$161,MATCH($R75,'3)tpx females'!$DE$111:$DE$161,0))*(1-(EXP(-INDEX('3)tpx males'!DF$4:DF$54,MATCH($Q75,'3)tpx males'!$DC$4:$DC$54,0)))*EXP(-INDEX('3)tpx females'!DH$3:DH$53,MATCH($R75,'3)tpx females'!$DE$3:$DE$53,0))))))),0)</f>
        <v>39.354125076553338</v>
      </c>
      <c r="Y75" s="32">
        <f ca="1">IFERROR(($J75*EXP(Y$5*($N75+0.5*($O75)^2))*_xlfn.NORM.DIST((LN(($L75*EXP($K75/100*Y$5)))-LN($J75)-$N75*Y$5)/($O75*SQRT(Y$5))-$O75*SQRT(Y$5),0,1,TRUE)+$L75*EXP($K75/100*Y$5)*(1-_xlfn.NORM.DIST((LN(($L75*EXP($K75/100*Y$5)))-LN($J75)-$N75*Y$5)/($O75*SQRT(Y$5)),0,1,TRUE)))*EXP(-$F$1*Y$5)*(INDEX('3)tpx females'!DI$57:DI$107,MATCH($R75,'3)tpx females'!$DE$57:$DE$107,0))+INDEX('3)tpx males'!DG$57:DG$107,MATCH($Q75,'3)tpx males'!$DC$57:$DC$107,0))-(INDEX('3)tpx males'!DF$110:DF$160,MATCH($Q75,'3)tpx males'!$DC$110:$DC$160,0))*INDEX('3)tpx females'!DH$111:DH$161,MATCH($R75,'3)tpx females'!$DE$111:$DE$161,0))*(1-(EXP(-INDEX('3)tpx males'!DG$4:DG$54,MATCH($Q75,'3)tpx males'!$DC$4:$DC$54,0)))*EXP(-INDEX('3)tpx females'!DI$3:DI$53,MATCH($R75,'3)tpx females'!$DE$3:$DE$53,0))))))),0)</f>
        <v>76.245670786154633</v>
      </c>
      <c r="Z75" s="32">
        <f ca="1">IFERROR(($J75*EXP(Z$5*($N75+0.5*($O75)^2))*_xlfn.NORM.DIST((LN(($L75*EXP($K75/100*Z$5)))-LN($J75)-$N75*Z$5)/($O75*SQRT(Z$5))-$O75*SQRT(Z$5),0,1,TRUE)+$L75*EXP($K75/100*Z$5)*(1-_xlfn.NORM.DIST((LN(($L75*EXP($K75/100*Z$5)))-LN($J75)-$N75*Z$5)/($O75*SQRT(Z$5)),0,1,TRUE)))*EXP(-$F$1*Z$5)*(INDEX('3)tpx females'!DJ$57:DJ$107,MATCH($R75,'3)tpx females'!$DE$57:$DE$107,0))+INDEX('3)tpx males'!DH$57:DH$107,MATCH($Q75,'3)tpx males'!$DC$57:$DC$107,0))-(INDEX('3)tpx males'!DG$110:DG$160,MATCH($Q75,'3)tpx males'!$DC$110:$DC$160,0))*INDEX('3)tpx females'!DI$111:DI$161,MATCH($R75,'3)tpx females'!$DE$111:$DE$161,0))*(1-(EXP(-INDEX('3)tpx males'!DH$4:DH$54,MATCH($Q75,'3)tpx males'!$DC$4:$DC$54,0)))*EXP(-INDEX('3)tpx females'!DJ$3:DJ$53,MATCH($R75,'3)tpx females'!$DE$3:$DE$53,0))))))),0)</f>
        <v>122.11978908051033</v>
      </c>
      <c r="AA75" s="32">
        <f ca="1">IFERROR(($J75*EXP(AA$5*($N75+0.5*($O75)^2))*_xlfn.NORM.DIST((LN(($L75*EXP($K75/100*AA$5)))-LN($J75)-$N75*AA$5)/($O75*SQRT(AA$5))-$O75*SQRT(AA$5),0,1,TRUE)+$L75*EXP($K75/100*AA$5)*(1-_xlfn.NORM.DIST((LN(($L75*EXP($K75/100*AA$5)))-LN($J75)-$N75*AA$5)/($O75*SQRT(AA$5)),0,1,TRUE)))*EXP(-$F$1*AA$5)*(INDEX('3)tpx females'!DK$57:DK$107,MATCH($R75,'3)tpx females'!$DE$57:$DE$107,0))+INDEX('3)tpx males'!DI$57:DI$107,MATCH($Q75,'3)tpx males'!$DC$57:$DC$107,0))-(INDEX('3)tpx males'!DH$110:DH$160,MATCH($Q75,'3)tpx males'!$DC$110:$DC$160,0))*INDEX('3)tpx females'!DJ$111:DJ$161,MATCH($R75,'3)tpx females'!$DE$111:$DE$161,0))*(1-(EXP(-INDEX('3)tpx males'!DI$4:DI$54,MATCH($Q75,'3)tpx males'!$DC$4:$DC$54,0)))*EXP(-INDEX('3)tpx females'!DK$3:DK$53,MATCH($R75,'3)tpx females'!$DE$3:$DE$53,0))))))),0)</f>
        <v>182.4032544077412</v>
      </c>
      <c r="AB75" s="32">
        <f ca="1">IFERROR(($J75*EXP(AB$5*($N75+0.5*($O75)^2))*_xlfn.NORM.DIST((LN(($L75*EXP($K75/100*AB$5)))-LN($J75)-$N75*AB$5)/($O75*SQRT(AB$5))-$O75*SQRT(AB$5),0,1,TRUE)+$L75*EXP($K75/100*AB$5)*(1-_xlfn.NORM.DIST((LN(($L75*EXP($K75/100*AB$5)))-LN($J75)-$N75*AB$5)/($O75*SQRT(AB$5)),0,1,TRUE)))*EXP(-$F$1*AB$5)*(INDEX('3)tpx females'!DL$57:DL$107,MATCH($R75,'3)tpx females'!$DE$57:$DE$107,0))+INDEX('3)tpx males'!DJ$57:DJ$107,MATCH($Q75,'3)tpx males'!$DC$57:$DC$107,0))-(INDEX('3)tpx males'!DI$110:DI$160,MATCH($Q75,'3)tpx males'!$DC$110:$DC$160,0))*INDEX('3)tpx females'!DK$111:DK$161,MATCH($R75,'3)tpx females'!$DE$111:$DE$161,0))*(1-(EXP(-INDEX('3)tpx males'!DJ$4:DJ$54,MATCH($Q75,'3)tpx males'!$DC$4:$DC$54,0)))*EXP(-INDEX('3)tpx females'!DL$3:DL$53,MATCH($R75,'3)tpx females'!$DE$3:$DE$53,0))))))),0)</f>
        <v>250.49686412309961</v>
      </c>
      <c r="AC75" s="32">
        <f ca="1">IFERROR(($J75*EXP(AC$5*($N75+0.5*($O75)^2))*_xlfn.NORM.DIST((LN(($L75*EXP($K75/100*AC$5)))-LN($J75)-$N75*AC$5)/($O75*SQRT(AC$5))-$O75*SQRT(AC$5),0,1,TRUE)+$L75*EXP($K75/100*AC$5)*(1-_xlfn.NORM.DIST((LN(($L75*EXP($K75/100*AC$5)))-LN($J75)-$N75*AC$5)/($O75*SQRT(AC$5)),0,1,TRUE)))*EXP(-$F$1*AC$5)*(INDEX('3)tpx females'!DM$57:DM$107,MATCH($R75,'3)tpx females'!$DE$57:$DE$107,0))+INDEX('3)tpx males'!DK$57:DK$107,MATCH($Q75,'3)tpx males'!$DC$57:$DC$107,0))-(INDEX('3)tpx males'!DJ$110:DJ$160,MATCH($Q75,'3)tpx males'!$DC$110:$DC$160,0))*INDEX('3)tpx females'!DL$111:DL$161,MATCH($R75,'3)tpx females'!$DE$111:$DE$161,0))*(1-(EXP(-INDEX('3)tpx males'!DK$4:DK$54,MATCH($Q75,'3)tpx males'!$DC$4:$DC$54,0)))*EXP(-INDEX('3)tpx females'!DM$3:DM$53,MATCH($R75,'3)tpx females'!$DE$3:$DE$53,0))))))),0)</f>
        <v>336.58932716358703</v>
      </c>
      <c r="AD75" s="32">
        <f ca="1">IFERROR(($J75*EXP(AD$5*($N75+0.5*($O75)^2))*_xlfn.NORM.DIST((LN(($L75*EXP($K75/100*AD$5)))-LN($J75)-$N75*AD$5)/($O75*SQRT(AD$5))-$O75*SQRT(AD$5),0,1,TRUE)+$L75*EXP($K75/100*AD$5)*(1-_xlfn.NORM.DIST((LN(($L75*EXP($K75/100*AD$5)))-LN($J75)-$N75*AD$5)/($O75*SQRT(AD$5)),0,1,TRUE)))*EXP(-$F$1*AD$5)*(INDEX('3)tpx females'!DN$57:DN$107,MATCH($R75,'3)tpx females'!$DE$57:$DE$107,0))+INDEX('3)tpx males'!DL$57:DL$107,MATCH($Q75,'3)tpx males'!$DC$57:$DC$107,0))-(INDEX('3)tpx males'!DK$110:DK$160,MATCH($Q75,'3)tpx males'!$DC$110:$DC$160,0))*INDEX('3)tpx females'!DM$111:DM$161,MATCH($R75,'3)tpx females'!$DE$111:$DE$161,0))*(1-(EXP(-INDEX('3)tpx males'!DL$4:DL$54,MATCH($Q75,'3)tpx males'!$DC$4:$DC$54,0)))*EXP(-INDEX('3)tpx females'!DN$3:DN$53,MATCH($R75,'3)tpx females'!$DE$3:$DE$53,0))))))),0)</f>
        <v>427.16105953486283</v>
      </c>
      <c r="AE75" s="32">
        <f ca="1">IFERROR(($J75*EXP(AE$5*($N75+0.5*($O75)^2))*_xlfn.NORM.DIST((LN(($L75*EXP($K75/100*AE$5)))-LN($J75)-$N75*AE$5)/($O75*SQRT(AE$5))-$O75*SQRT(AE$5),0,1,TRUE)+$L75*EXP($K75/100*AE$5)*(1-_xlfn.NORM.DIST((LN(($L75*EXP($K75/100*AE$5)))-LN($J75)-$N75*AE$5)/($O75*SQRT(AE$5)),0,1,TRUE)))*EXP(-$F$1*AE$5)*(INDEX('3)tpx females'!DO$57:DO$107,MATCH($R75,'3)tpx females'!$DE$57:$DE$107,0))+INDEX('3)tpx males'!DM$57:DM$107,MATCH($Q75,'3)tpx males'!$DC$57:$DC$107,0))-(INDEX('3)tpx males'!DL$110:DL$160,MATCH($Q75,'3)tpx males'!$DC$110:$DC$160,0))*INDEX('3)tpx females'!DN$111:DN$161,MATCH($R75,'3)tpx females'!$DE$111:$DE$161,0))*(1-(EXP(-INDEX('3)tpx males'!DM$4:DM$54,MATCH($Q75,'3)tpx males'!$DC$4:$DC$54,0)))*EXP(-INDEX('3)tpx females'!DO$3:DO$53,MATCH($R75,'3)tpx females'!$DE$3:$DE$53,0))))))),0)</f>
        <v>538.40767647276061</v>
      </c>
      <c r="AF75" s="32">
        <f ca="1">IFERROR(($J75*EXP(AF$5*($N75+0.5*($O75)^2))*_xlfn.NORM.DIST((LN(($L75*EXP($K75/100*AF$5)))-LN($J75)-$N75*AF$5)/($O75*SQRT(AF$5))-$O75*SQRT(AF$5),0,1,TRUE)+$L75*EXP($K75/100*AF$5)*(1-_xlfn.NORM.DIST((LN(($L75*EXP($K75/100*AF$5)))-LN($J75)-$N75*AF$5)/($O75*SQRT(AF$5)),0,1,TRUE)))*EXP(-$F$1*AF$5)*(INDEX('3)tpx females'!DP$57:DP$107,MATCH($R75,'3)tpx females'!$DE$57:$DE$107,0))+INDEX('3)tpx males'!DN$57:DN$107,MATCH($Q75,'3)tpx males'!$DC$57:$DC$107,0))-(INDEX('3)tpx males'!DM$110:DM$160,MATCH($Q75,'3)tpx males'!$DC$110:$DC$160,0))*INDEX('3)tpx females'!DO$111:DO$161,MATCH($R75,'3)tpx females'!$DE$111:$DE$161,0))*(1-(EXP(-INDEX('3)tpx males'!DN$4:DN$54,MATCH($Q75,'3)tpx males'!$DC$4:$DC$54,0)))*EXP(-INDEX('3)tpx females'!DP$3:DP$53,MATCH($R75,'3)tpx females'!$DE$3:$DE$53,0))))))),0)</f>
        <v>712.98278228168022</v>
      </c>
      <c r="AG75" s="32">
        <f ca="1">IFERROR(($J75*EXP(AG$5*($N75+0.5*($O75)^2))*_xlfn.NORM.DIST((LN(($L75*EXP($K75/100*AG$5)))-LN($J75)-$N75*AG$5)/($O75*SQRT(AG$5))-$O75*SQRT(AG$5),0,1,TRUE)+$L75*EXP($K75/100*AG$5)*(1-_xlfn.NORM.DIST((LN(($L75*EXP($K75/100*AG$5)))-LN($J75)-$N75*AG$5)/($O75*SQRT(AG$5)),0,1,TRUE)))*EXP(-$F$1*AG$5)*(INDEX('3)tpx females'!DQ$57:DQ$107,MATCH($R75,'3)tpx females'!$DE$57:$DE$107,0))+INDEX('3)tpx males'!DO$57:DO$107,MATCH($Q75,'3)tpx males'!$DC$57:$DC$107,0))-(INDEX('3)tpx males'!DN$110:DN$160,MATCH($Q75,'3)tpx males'!$DC$110:$DC$160,0))*INDEX('3)tpx females'!DP$111:DP$161,MATCH($R75,'3)tpx females'!$DE$111:$DE$161,0))*(1-(EXP(-INDEX('3)tpx males'!DO$4:DO$54,MATCH($Q75,'3)tpx males'!$DC$4:$DC$54,0)))*EXP(-INDEX('3)tpx females'!DQ$3:DQ$53,MATCH($R75,'3)tpx females'!$DE$3:$DE$53,0))))))),0)</f>
        <v>875.81491836768089</v>
      </c>
      <c r="AH75" s="32">
        <f ca="1">IFERROR(($J75*EXP(AH$5*($N75+0.5*($O75)^2))*_xlfn.NORM.DIST((LN(($L75*EXP($K75/100*AH$5)))-LN($J75)-$N75*AH$5)/($O75*SQRT(AH$5))-$O75*SQRT(AH$5),0,1,TRUE)+$L75*EXP($K75/100*AH$5)*(1-_xlfn.NORM.DIST((LN(($L75*EXP($K75/100*AH$5)))-LN($J75)-$N75*AH$5)/($O75*SQRT(AH$5)),0,1,TRUE)))*EXP(-$F$1*AH$5)*(INDEX('3)tpx females'!DR$57:DR$107,MATCH($R75,'3)tpx females'!$DE$57:$DE$107,0))+INDEX('3)tpx males'!DP$57:DP$107,MATCH($Q75,'3)tpx males'!$DC$57:$DC$107,0))-(INDEX('3)tpx males'!DO$110:DO$160,MATCH($Q75,'3)tpx males'!$DC$110:$DC$160,0))*INDEX('3)tpx females'!DQ$111:DQ$161,MATCH($R75,'3)tpx females'!$DE$111:$DE$161,0))*(1-(EXP(-INDEX('3)tpx males'!DP$4:DP$54,MATCH($Q75,'3)tpx males'!$DC$4:$DC$54,0)))*EXP(-INDEX('3)tpx females'!DR$3:DR$53,MATCH($R75,'3)tpx females'!$DE$3:$DE$53,0))))))),0)</f>
        <v>1096.5690176744856</v>
      </c>
      <c r="AI75" s="32">
        <f ca="1">IFERROR(($J75*EXP(AI$5*($N75+0.5*($O75)^2))*_xlfn.NORM.DIST((LN(($L75*EXP($K75/100*AI$5)))-LN($J75)-$N75*AI$5)/($O75*SQRT(AI$5))-$O75*SQRT(AI$5),0,1,TRUE)+$L75*EXP($K75/100*AI$5)*(1-_xlfn.NORM.DIST((LN(($L75*EXP($K75/100*AI$5)))-LN($J75)-$N75*AI$5)/($O75*SQRT(AI$5)),0,1,TRUE)))*EXP(-$F$1*AI$5)*(INDEX('3)tpx females'!DS$57:DS$107,MATCH($R75,'3)tpx females'!$DE$57:$DE$107,0))+INDEX('3)tpx males'!DQ$57:DQ$107,MATCH($Q75,'3)tpx males'!$DC$57:$DC$107,0))-(INDEX('3)tpx males'!DP$110:DP$160,MATCH($Q75,'3)tpx males'!$DC$110:$DC$160,0))*INDEX('3)tpx females'!DR$111:DR$161,MATCH($R75,'3)tpx females'!$DE$111:$DE$161,0))*(1-(EXP(-INDEX('3)tpx males'!DQ$4:DQ$54,MATCH($Q75,'3)tpx males'!$DC$4:$DC$54,0)))*EXP(-INDEX('3)tpx females'!DS$3:DS$53,MATCH($R75,'3)tpx females'!$DE$3:$DE$53,0))))))),0)</f>
        <v>1372.6083670132705</v>
      </c>
      <c r="AJ75" s="32">
        <f ca="1">IFERROR(($J75*EXP(AJ$5*($N75+0.5*($O75)^2))*_xlfn.NORM.DIST((LN(($L75*EXP($K75/100*AJ$5)))-LN($J75)-$N75*AJ$5)/($O75*SQRT(AJ$5))-$O75*SQRT(AJ$5),0,1,TRUE)+$L75*EXP($K75/100*AJ$5)*(1-_xlfn.NORM.DIST((LN(($L75*EXP($K75/100*AJ$5)))-LN($J75)-$N75*AJ$5)/($O75*SQRT(AJ$5)),0,1,TRUE)))*EXP(-$F$1*AJ$5)*(INDEX('3)tpx females'!DT$57:DT$107,MATCH($R75,'3)tpx females'!$DE$57:$DE$107,0))+INDEX('3)tpx males'!DR$57:DR$107,MATCH($Q75,'3)tpx males'!$DC$57:$DC$107,0))-(INDEX('3)tpx males'!DQ$110:DQ$160,MATCH($Q75,'3)tpx males'!$DC$110:$DC$160,0))*INDEX('3)tpx females'!DS$111:DS$161,MATCH($R75,'3)tpx females'!$DE$111:$DE$161,0))*(1-(EXP(-INDEX('3)tpx males'!DR$4:DR$54,MATCH($Q75,'3)tpx males'!$DC$4:$DC$54,0)))*EXP(-INDEX('3)tpx females'!DT$3:DT$53,MATCH($R75,'3)tpx females'!$DE$3:$DE$53,0))))))),0)</f>
        <v>1659.1103227731437</v>
      </c>
      <c r="AK75" s="32">
        <f ca="1">IFERROR(($J75*EXP(AK$5*($N75+0.5*($O75)^2))*_xlfn.NORM.DIST((LN(($L75*EXP($K75/100*AK$5)))-LN($J75)-$N75*AK$5)/($O75*SQRT(AK$5))-$O75*SQRT(AK$5),0,1,TRUE)+$L75*EXP($K75/100*AK$5)*(1-_xlfn.NORM.DIST((LN(($L75*EXP($K75/100*AK$5)))-LN($J75)-$N75*AK$5)/($O75*SQRT(AK$5)),0,1,TRUE)))*EXP(-$F$1*AK$5)*(INDEX('3)tpx females'!DU$57:DU$107,MATCH($R75,'3)tpx females'!$DE$57:$DE$107,0))+INDEX('3)tpx males'!DS$57:DS$107,MATCH($Q75,'3)tpx males'!$DC$57:$DC$107,0))-(INDEX('3)tpx males'!DR$110:DR$160,MATCH($Q75,'3)tpx males'!$DC$110:$DC$160,0))*INDEX('3)tpx females'!DT$111:DT$161,MATCH($R75,'3)tpx females'!$DE$111:$DE$161,0))*(1-(EXP(-INDEX('3)tpx males'!DS$4:DS$54,MATCH($Q75,'3)tpx males'!$DC$4:$DC$54,0)))*EXP(-INDEX('3)tpx females'!DU$3:DU$53,MATCH($R75,'3)tpx females'!$DE$3:$DE$53,0))))))),0)</f>
        <v>2135.5859374416432</v>
      </c>
      <c r="AL75" s="32">
        <f ca="1">IFERROR(($J75*EXP(AL$5*($N75+0.5*($O75)^2))*_xlfn.NORM.DIST((LN(($L75*EXP($K75/100*AL$5)))-LN($J75)-$N75*AL$5)/($O75*SQRT(AL$5))-$O75*SQRT(AL$5),0,1,TRUE)+$L75*EXP($K75/100*AL$5)*(1-_xlfn.NORM.DIST((LN(($L75*EXP($K75/100*AL$5)))-LN($J75)-$N75*AL$5)/($O75*SQRT(AL$5)),0,1,TRUE)))*EXP(-$F$1*AL$5)*(INDEX('3)tpx females'!DV$57:DV$107,MATCH($R75,'3)tpx females'!$DE$57:$DE$107,0))+INDEX('3)tpx males'!DT$57:DT$107,MATCH($Q75,'3)tpx males'!$DC$57:$DC$107,0))-(INDEX('3)tpx males'!DS$110:DS$160,MATCH($Q75,'3)tpx males'!$DC$110:$DC$160,0))*INDEX('3)tpx females'!DU$111:DU$161,MATCH($R75,'3)tpx females'!$DE$111:$DE$161,0))*(1-(EXP(-INDEX('3)tpx males'!DT$4:DT$54,MATCH($Q75,'3)tpx males'!$DC$4:$DC$54,0)))*EXP(-INDEX('3)tpx females'!DV$3:DV$53,MATCH($R75,'3)tpx females'!$DE$3:$DE$53,0))))))),0)</f>
        <v>2453.7712681534222</v>
      </c>
      <c r="AM75" s="32">
        <f ca="1">IFERROR(($J75*EXP(AM$5*($N75+0.5*($O75)^2))*_xlfn.NORM.DIST((LN(($L75*EXP($K75/100*AM$5)))-LN($J75)-$N75*AM$5)/($O75*SQRT(AM$5))-$O75*SQRT(AM$5),0,1,TRUE)+$L75*EXP($K75/100*AM$5)*(1-_xlfn.NORM.DIST((LN(($L75*EXP($K75/100*AM$5)))-LN($J75)-$N75*AM$5)/($O75*SQRT(AM$5)),0,1,TRUE)))*EXP(-$F$1*AM$5)*(INDEX('3)tpx females'!DW$57:DW$107,MATCH($R75,'3)tpx females'!$DE$57:$DE$107,0))+INDEX('3)tpx males'!DU$57:DU$107,MATCH($Q75,'3)tpx males'!$DC$57:$DC$107,0))-(INDEX('3)tpx males'!DT$110:DT$160,MATCH($Q75,'3)tpx males'!$DC$110:$DC$160,0))*INDEX('3)tpx females'!DV$111:DV$161,MATCH($R75,'3)tpx females'!$DE$111:$DE$161,0))*(1-(EXP(-INDEX('3)tpx males'!DU$4:DU$54,MATCH($Q75,'3)tpx males'!$DC$4:$DC$54,0)))*EXP(-INDEX('3)tpx females'!DW$3:DW$53,MATCH($R75,'3)tpx females'!$DE$3:$DE$53,0))))))),0)</f>
        <v>2843.255806704115</v>
      </c>
      <c r="AN75" s="32">
        <f ca="1">IFERROR(($J75*EXP(AN$5*($N75+0.5*($O75)^2))*_xlfn.NORM.DIST((LN(($L75*EXP($K75/100*AN$5)))-LN($J75)-$N75*AN$5)/($O75*SQRT(AN$5))-$O75*SQRT(AN$5),0,1,TRUE)+$L75*EXP($K75/100*AN$5)*(1-_xlfn.NORM.DIST((LN(($L75*EXP($K75/100*AN$5)))-LN($J75)-$N75*AN$5)/($O75*SQRT(AN$5)),0,1,TRUE)))*EXP(-$F$1*AN$5)*(INDEX('3)tpx females'!DX$57:DX$107,MATCH($R75,'3)tpx females'!$DE$57:$DE$107,0))+INDEX('3)tpx males'!DV$57:DV$107,MATCH($Q75,'3)tpx males'!$DC$57:$DC$107,0))-(INDEX('3)tpx males'!DU$110:DU$160,MATCH($Q75,'3)tpx males'!$DC$110:$DC$160,0))*INDEX('3)tpx females'!DW$111:DW$161,MATCH($R75,'3)tpx females'!$DE$111:$DE$161,0))*(1-(EXP(-INDEX('3)tpx males'!DV$4:DV$54,MATCH($Q75,'3)tpx males'!$DC$4:$DC$54,0)))*EXP(-INDEX('3)tpx females'!DX$3:DX$53,MATCH($R75,'3)tpx females'!$DE$3:$DE$53,0))))))),0)</f>
        <v>3436.2737625044438</v>
      </c>
      <c r="AO75" s="32">
        <f ca="1">IFERROR(($J75*EXP(AO$5*($N75+0.5*($O75)^2))*_xlfn.NORM.DIST((LN(($L75*EXP($K75/100*AO$5)))-LN($J75)-$N75*AO$5)/($O75*SQRT(AO$5))-$O75*SQRT(AO$5),0,1,TRUE)+$L75*EXP($K75/100*AO$5)*(1-_xlfn.NORM.DIST((LN(($L75*EXP($K75/100*AO$5)))-LN($J75)-$N75*AO$5)/($O75*SQRT(AO$5)),0,1,TRUE)))*EXP(-$F$1*AO$5)*(INDEX('3)tpx females'!DY$57:DY$107,MATCH($R75,'3)tpx females'!$DE$57:$DE$107,0))+INDEX('3)tpx males'!DW$57:DW$107,MATCH($Q75,'3)tpx males'!$DC$57:$DC$107,0))-(INDEX('3)tpx males'!DV$110:DV$160,MATCH($Q75,'3)tpx males'!$DC$110:$DC$160,0))*INDEX('3)tpx females'!DX$111:DX$161,MATCH($R75,'3)tpx females'!$DE$111:$DE$161,0))*(1-(EXP(-INDEX('3)tpx males'!DW$4:DW$54,MATCH($Q75,'3)tpx males'!$DC$4:$DC$54,0)))*EXP(-INDEX('3)tpx females'!DY$3:DY$53,MATCH($R75,'3)tpx females'!$DE$3:$DE$53,0))))))),0)</f>
        <v>4016.3356428785282</v>
      </c>
      <c r="AP75" s="32">
        <f ca="1">IFERROR(($J75*EXP(AP$5*($N75+0.5*($O75)^2))*_xlfn.NORM.DIST((LN(($L75*EXP($K75/100*AP$5)))-LN($J75)-$N75*AP$5)/($O75*SQRT(AP$5))-$O75*SQRT(AP$5),0,1,TRUE)+$L75*EXP($K75/100*AP$5)*(1-_xlfn.NORM.DIST((LN(($L75*EXP($K75/100*AP$5)))-LN($J75)-$N75*AP$5)/($O75*SQRT(AP$5)),0,1,TRUE)))*EXP(-$F$1*AP$5)*(INDEX('3)tpx females'!DZ$57:DZ$107,MATCH($R75,'3)tpx females'!$DE$57:$DE$107,0))+INDEX('3)tpx males'!DX$57:DX$107,MATCH($Q75,'3)tpx males'!$DC$57:$DC$107,0))-(INDEX('3)tpx males'!DW$110:DW$160,MATCH($Q75,'3)tpx males'!$DC$110:$DC$160,0))*INDEX('3)tpx females'!DY$111:DY$161,MATCH($R75,'3)tpx females'!$DE$111:$DE$161,0))*(1-(EXP(-INDEX('3)tpx males'!DX$4:DX$54,MATCH($Q75,'3)tpx males'!$DC$4:$DC$54,0)))*EXP(-INDEX('3)tpx females'!DZ$3:DZ$53,MATCH($R75,'3)tpx females'!$DE$3:$DE$53,0))))))),0)</f>
        <v>4484.9608424032649</v>
      </c>
      <c r="AQ75" s="32">
        <f ca="1">IFERROR(($J75*EXP(AQ$5*($N75+0.5*($O75)^2))*_xlfn.NORM.DIST((LN(($L75*EXP($K75/100*AQ$5)))-LN($J75)-$N75*AQ$5)/($O75*SQRT(AQ$5))-$O75*SQRT(AQ$5),0,1,TRUE)+$L75*EXP($K75/100*AQ$5)*(1-_xlfn.NORM.DIST((LN(($L75*EXP($K75/100*AQ$5)))-LN($J75)-$N75*AQ$5)/($O75*SQRT(AQ$5)),0,1,TRUE)))*EXP(-$F$1*AQ$5)*(INDEX('3)tpx females'!EA$57:EA$107,MATCH($R75,'3)tpx females'!$DE$57:$DE$107,0))+INDEX('3)tpx males'!DY$57:DY$107,MATCH($Q75,'3)tpx males'!$DC$57:$DC$107,0))-(INDEX('3)tpx males'!DX$110:DX$160,MATCH($Q75,'3)tpx males'!$DC$110:$DC$160,0))*INDEX('3)tpx females'!DZ$111:DZ$161,MATCH($R75,'3)tpx females'!$DE$111:$DE$161,0))*(1-(EXP(-INDEX('3)tpx males'!DY$4:DY$54,MATCH($Q75,'3)tpx males'!$DC$4:$DC$54,0)))*EXP(-INDEX('3)tpx females'!EA$3:EA$53,MATCH($R75,'3)tpx females'!$DE$3:$DE$53,0))))))),0)</f>
        <v>4836.3294527031585</v>
      </c>
      <c r="AR75" s="32">
        <f ca="1">IFERROR(($J75*EXP(AR$5*($N75+0.5*($O75)^2))*_xlfn.NORM.DIST((LN(($L75*EXP($K75/100*AR$5)))-LN($J75)-$N75*AR$5)/($O75*SQRT(AR$5))-$O75*SQRT(AR$5),0,1,TRUE)+$L75*EXP($K75/100*AR$5)*(1-_xlfn.NORM.DIST((LN(($L75*EXP($K75/100*AR$5)))-LN($J75)-$N75*AR$5)/($O75*SQRT(AR$5)),0,1,TRUE)))*EXP(-$F$1*AR$5)*(INDEX('3)tpx females'!EB$57:EB$107,MATCH($R75,'3)tpx females'!$DE$57:$DE$107,0))+INDEX('3)tpx males'!DZ$57:DZ$107,MATCH($Q75,'3)tpx males'!$DC$57:$DC$107,0))-(INDEX('3)tpx males'!DY$110:DY$160,MATCH($Q75,'3)tpx males'!$DC$110:$DC$160,0))*INDEX('3)tpx females'!EA$111:EA$161,MATCH($R75,'3)tpx females'!$DE$111:$DE$161,0))*(1-(EXP(-INDEX('3)tpx males'!DZ$4:DZ$54,MATCH($Q75,'3)tpx males'!$DC$4:$DC$54,0)))*EXP(-INDEX('3)tpx females'!EB$3:EB$53,MATCH($R75,'3)tpx females'!$DE$3:$DE$53,0))))))),0)</f>
        <v>5568.9357874834486</v>
      </c>
      <c r="AS75" s="32">
        <f ca="1">IFERROR(($J75*EXP(AS$5*($N75+0.5*($O75)^2))*_xlfn.NORM.DIST((LN(($L75*EXP($K75/100*AS$5)))-LN($J75)-$N75*AS$5)/($O75*SQRT(AS$5))-$O75*SQRT(AS$5),0,1,TRUE)+$L75*EXP($K75/100*AS$5)*(1-_xlfn.NORM.DIST((LN(($L75*EXP($K75/100*AS$5)))-LN($J75)-$N75*AS$5)/($O75*SQRT(AS$5)),0,1,TRUE)))*EXP(-$F$1*AS$5)*(INDEX('3)tpx females'!EC$57:EC$107,MATCH($R75,'3)tpx females'!$DE$57:$DE$107,0))+INDEX('3)tpx males'!EA$57:EA$107,MATCH($Q75,'3)tpx males'!$DC$57:$DC$107,0))-(INDEX('3)tpx males'!DZ$110:DZ$160,MATCH($Q75,'3)tpx males'!$DC$110:$DC$160,0))*INDEX('3)tpx females'!EB$111:EB$161,MATCH($R75,'3)tpx females'!$DE$111:$DE$161,0))*(1-(EXP(-INDEX('3)tpx males'!EA$4:EA$54,MATCH($Q75,'3)tpx males'!$DC$4:$DC$54,0)))*EXP(-INDEX('3)tpx females'!EC$3:EC$53,MATCH($R75,'3)tpx females'!$DE$3:$DE$53,0))))))),0)</f>
        <v>5919.4185889769842</v>
      </c>
      <c r="AT75" s="32">
        <f ca="1">IFERROR(($J75*EXP(AT$5*($N75+0.5*($O75)^2))*_xlfn.NORM.DIST((LN(($L75*EXP($K75/100*AT$5)))-LN($J75)-$N75*AT$5)/($O75*SQRT(AT$5))-$O75*SQRT(AT$5),0,1,TRUE)+$L75*EXP($K75/100*AT$5)*(1-_xlfn.NORM.DIST((LN(($L75*EXP($K75/100*AT$5)))-LN($J75)-$N75*AT$5)/($O75*SQRT(AT$5)),0,1,TRUE)))*EXP(-$F$1*AT$5)*(INDEX('3)tpx females'!ED$57:ED$107,MATCH($R75,'3)tpx females'!$DE$57:$DE$107,0))+INDEX('3)tpx males'!EB$57:EB$107,MATCH($Q75,'3)tpx males'!$DC$57:$DC$107,0))-(INDEX('3)tpx males'!EA$110:EA$160,MATCH($Q75,'3)tpx males'!$DC$110:$DC$160,0))*INDEX('3)tpx females'!EC$111:EC$161,MATCH($R75,'3)tpx females'!$DE$111:$DE$161,0))*(1-(EXP(-INDEX('3)tpx males'!EB$4:EB$54,MATCH($Q75,'3)tpx males'!$DC$4:$DC$54,0)))*EXP(-INDEX('3)tpx females'!ED$3:ED$53,MATCH($R75,'3)tpx females'!$DE$3:$DE$53,0))))))),0)</f>
        <v>5764.4248648419998</v>
      </c>
      <c r="AU75" s="32">
        <f ca="1">IFERROR(($J75*EXP(AU$5*($N75+0.5*($O75)^2))*_xlfn.NORM.DIST((LN(($L75*EXP($K75/100*AU$5)))-LN($J75)-$N75*AU$5)/($O75*SQRT(AU$5))-$O75*SQRT(AU$5),0,1,TRUE)+$L75*EXP($K75/100*AU$5)*(1-_xlfn.NORM.DIST((LN(($L75*EXP($K75/100*AU$5)))-LN($J75)-$N75*AU$5)/($O75*SQRT(AU$5)),0,1,TRUE)))*EXP(-$F$1*AU$5)*(INDEX('3)tpx females'!EE$57:EE$107,MATCH($R75,'3)tpx females'!$DE$57:$DE$107,0))+INDEX('3)tpx males'!EC$57:EC$107,MATCH($Q75,'3)tpx males'!$DC$57:$DC$107,0))-(INDEX('3)tpx males'!EB$110:EB$160,MATCH($Q75,'3)tpx males'!$DC$110:$DC$160,0))*INDEX('3)tpx females'!ED$111:ED$161,MATCH($R75,'3)tpx females'!$DE$111:$DE$161,0))*(1-(EXP(-INDEX('3)tpx males'!EC$4:EC$54,MATCH($Q75,'3)tpx males'!$DC$4:$DC$54,0)))*EXP(-INDEX('3)tpx females'!EE$3:EE$53,MATCH($R75,'3)tpx females'!$DE$3:$DE$53,0))))))),0)</f>
        <v>5589.1331371965289</v>
      </c>
      <c r="AV75" s="32">
        <f ca="1">IFERROR(($J75*EXP(AV$5*($N75+0.5*($O75)^2))*_xlfn.NORM.DIST((LN(($L75*EXP($K75/100*AV$5)))-LN($J75)-$N75*AV$5)/($O75*SQRT(AV$5))-$O75*SQRT(AV$5),0,1,TRUE)+$L75*EXP($K75/100*AV$5)*(1-_xlfn.NORM.DIST((LN(($L75*EXP($K75/100*AV$5)))-LN($J75)-$N75*AV$5)/($O75*SQRT(AV$5)),0,1,TRUE)))*EXP(-$F$1*AV$5)*(INDEX('3)tpx females'!EF$57:EF$107,MATCH($R75,'3)tpx females'!$DE$57:$DE$107,0))+INDEX('3)tpx males'!ED$57:ED$107,MATCH($Q75,'3)tpx males'!$DC$57:$DC$107,0))-(INDEX('3)tpx males'!EC$110:EC$160,MATCH($Q75,'3)tpx males'!$DC$110:$DC$160,0))*INDEX('3)tpx females'!EE$111:EE$161,MATCH($R75,'3)tpx females'!$DE$111:$DE$161,0))*(1-(EXP(-INDEX('3)tpx males'!ED$4:ED$54,MATCH($Q75,'3)tpx males'!$DC$4:$DC$54,0)))*EXP(-INDEX('3)tpx females'!EF$3:EF$53,MATCH($R75,'3)tpx females'!$DE$3:$DE$53,0))))))),0)</f>
        <v>5353.2740034025664</v>
      </c>
      <c r="AW75" s="32">
        <f ca="1">IFERROR(($J75*EXP(AW$5*($N75+0.5*($O75)^2))*_xlfn.NORM.DIST((LN(($L75*EXP($K75/100*AW$5)))-LN($J75)-$N75*AW$5)/($O75*SQRT(AW$5))-$O75*SQRT(AW$5),0,1,TRUE)+$L75*EXP($K75/100*AW$5)*(1-_xlfn.NORM.DIST((LN(($L75*EXP($K75/100*AW$5)))-LN($J75)-$N75*AW$5)/($O75*SQRT(AW$5)),0,1,TRUE)))*EXP(-$F$1*AW$5)*(INDEX('3)tpx females'!EG$57:EG$107,MATCH($R75,'3)tpx females'!$DE$57:$DE$107,0))+INDEX('3)tpx males'!EE$57:EE$107,MATCH($Q75,'3)tpx males'!$DC$57:$DC$107,0))-(INDEX('3)tpx males'!ED$110:ED$160,MATCH($Q75,'3)tpx males'!$DC$110:$DC$160,0))*INDEX('3)tpx females'!EF$111:EF$161,MATCH($R75,'3)tpx females'!$DE$111:$DE$161,0))*(1-(EXP(-INDEX('3)tpx males'!EE$4:EE$54,MATCH($Q75,'3)tpx males'!$DC$4:$DC$54,0)))*EXP(-INDEX('3)tpx females'!EG$3:EG$53,MATCH($R75,'3)tpx females'!$DE$3:$DE$53,0))))))),0)</f>
        <v>5139.6784872379922</v>
      </c>
      <c r="AX75" s="32">
        <f ca="1">IFERROR(($J75*EXP(AX$5*($N75+0.5*($O75)^2))*_xlfn.NORM.DIST((LN(($L75*EXP($K75/100*AX$5)))-LN($J75)-$N75*AX$5)/($O75*SQRT(AX$5))-$O75*SQRT(AX$5),0,1,TRUE)+$L75*EXP($K75/100*AX$5)*(1-_xlfn.NORM.DIST((LN(($L75*EXP($K75/100*AX$5)))-LN($J75)-$N75*AX$5)/($O75*SQRT(AX$5)),0,1,TRUE)))*EXP(-$F$1*AX$5)*(INDEX('3)tpx females'!EH$57:EH$107,MATCH($R75,'3)tpx females'!$DE$57:$DE$107,0))+INDEX('3)tpx males'!EF$57:EF$107,MATCH($Q75,'3)tpx males'!$DC$57:$DC$107,0))-(INDEX('3)tpx males'!EE$110:EE$160,MATCH($Q75,'3)tpx males'!$DC$110:$DC$160,0))*INDEX('3)tpx females'!EG$111:EG$161,MATCH($R75,'3)tpx females'!$DE$111:$DE$161,0))*(1-(EXP(-INDEX('3)tpx males'!EF$4:EF$54,MATCH($Q75,'3)tpx males'!$DC$4:$DC$54,0)))*EXP(-INDEX('3)tpx females'!EH$3:EH$53,MATCH($R75,'3)tpx females'!$DE$3:$DE$53,0))))))),0)</f>
        <v>4553.0411475170904</v>
      </c>
      <c r="AY75" s="32">
        <f ca="1">IFERROR(($J75*EXP(AY$5*($N75+0.5*($O75)^2))*_xlfn.NORM.DIST((LN(($L75*EXP($K75/100*AY$5)))-LN($J75)-$N75*AY$5)/($O75*SQRT(AY$5))-$O75*SQRT(AY$5),0,1,TRUE)+$L75*EXP($K75/100*AY$5)*(1-_xlfn.NORM.DIST((LN(($L75*EXP($K75/100*AY$5)))-LN($J75)-$N75*AY$5)/($O75*SQRT(AY$5)),0,1,TRUE)))*EXP(-$F$1*AY$5)*(INDEX('3)tpx females'!EI$57:EI$107,MATCH($R75,'3)tpx females'!$DE$57:$DE$107,0))+INDEX('3)tpx males'!EG$57:EG$107,MATCH($Q75,'3)tpx males'!$DC$57:$DC$107,0))-(INDEX('3)tpx males'!EF$110:EF$160,MATCH($Q75,'3)tpx males'!$DC$110:$DC$160,0))*INDEX('3)tpx females'!EH$111:EH$161,MATCH($R75,'3)tpx females'!$DE$111:$DE$161,0))*(1-(EXP(-INDEX('3)tpx males'!EG$4:EG$54,MATCH($Q75,'3)tpx males'!$DC$4:$DC$54,0)))*EXP(-INDEX('3)tpx females'!EI$3:EI$53,MATCH($R75,'3)tpx females'!$DE$3:$DE$53,0))))))),0)</f>
        <v>3952.0527539444456</v>
      </c>
      <c r="AZ75" s="32">
        <f ca="1">IFERROR(($J75*EXP(AZ$5*($N75+0.5*($O75)^2))*_xlfn.NORM.DIST((LN(($L75*EXP($K75/100*AZ$5)))-LN($J75)-$N75*AZ$5)/($O75*SQRT(AZ$5))-$O75*SQRT(AZ$5),0,1,TRUE)+$L75*EXP($K75/100*AZ$5)*(1-_xlfn.NORM.DIST((LN(($L75*EXP($K75/100*AZ$5)))-LN($J75)-$N75*AZ$5)/($O75*SQRT(AZ$5)),0,1,TRUE)))*EXP(-$F$1*AZ$5)*(INDEX('3)tpx females'!EJ$57:EJ$107,MATCH($R75,'3)tpx females'!$DE$57:$DE$107,0))+INDEX('3)tpx males'!EH$57:EH$107,MATCH($Q75,'3)tpx males'!$DC$57:$DC$107,0))-(INDEX('3)tpx males'!EG$110:EG$160,MATCH($Q75,'3)tpx males'!$DC$110:$DC$160,0))*INDEX('3)tpx females'!EI$111:EI$161,MATCH($R75,'3)tpx females'!$DE$111:$DE$161,0))*(1-(EXP(-INDEX('3)tpx males'!EH$4:EH$54,MATCH($Q75,'3)tpx males'!$DC$4:$DC$54,0)))*EXP(-INDEX('3)tpx females'!EJ$3:EJ$53,MATCH($R75,'3)tpx females'!$DE$3:$DE$53,0))))))),0)</f>
        <v>3313.1073751689496</v>
      </c>
      <c r="BA75" s="32">
        <f ca="1">IFERROR(($J75*EXP(BA$5*($N75+0.5*($O75)^2))*_xlfn.NORM.DIST((LN(($L75*EXP($K75/100*BA$5)))-LN($J75)-$N75*BA$5)/($O75*SQRT(BA$5))-$O75*SQRT(BA$5),0,1,TRUE)+$L75*EXP($K75/100*BA$5)*(1-_xlfn.NORM.DIST((LN(($L75*EXP($K75/100*BA$5)))-LN($J75)-$N75*BA$5)/($O75*SQRT(BA$5)),0,1,TRUE)))*EXP(-$F$1*BA$5)*(INDEX('3)tpx females'!EK$57:EK$107,MATCH($R75,'3)tpx females'!$DE$57:$DE$107,0))+INDEX('3)tpx males'!EI$57:EI$107,MATCH($Q75,'3)tpx males'!$DC$57:$DC$107,0))-(INDEX('3)tpx males'!EH$110:EH$160,MATCH($Q75,'3)tpx males'!$DC$110:$DC$160,0))*INDEX('3)tpx females'!EJ$111:EJ$161,MATCH($R75,'3)tpx females'!$DE$111:$DE$161,0))*(1-(EXP(-INDEX('3)tpx males'!EI$4:EI$54,MATCH($Q75,'3)tpx males'!$DC$4:$DC$54,0)))*EXP(-INDEX('3)tpx females'!EK$3:EK$53,MATCH($R75,'3)tpx females'!$DE$3:$DE$53,0))))))),0)</f>
        <v>2665.7684838555429</v>
      </c>
      <c r="BB75" s="32">
        <f ca="1">IFERROR(($J75*EXP(BB$5*($N75+0.5*($O75)^2))*_xlfn.NORM.DIST((LN(($L75*EXP($K75/100*BB$5)))-LN($J75)-$N75*BB$5)/($O75*SQRT(BB$5))-$O75*SQRT(BB$5),0,1,TRUE)+$L75*EXP($K75/100*BB$5)*(1-_xlfn.NORM.DIST((LN(($L75*EXP($K75/100*BB$5)))-LN($J75)-$N75*BB$5)/($O75*SQRT(BB$5)),0,1,TRUE)))*EXP(-$F$1*BB$5)*(INDEX('3)tpx females'!EL$57:EL$107,MATCH($R75,'3)tpx females'!$DE$57:$DE$107,0))+INDEX('3)tpx males'!EJ$57:EJ$107,MATCH($Q75,'3)tpx males'!$DC$57:$DC$107,0))-(INDEX('3)tpx males'!EI$110:EI$160,MATCH($Q75,'3)tpx males'!$DC$110:$DC$160,0))*INDEX('3)tpx females'!EK$111:EK$161,MATCH($R75,'3)tpx females'!$DE$111:$DE$161,0))*(1-(EXP(-INDEX('3)tpx males'!EJ$4:EJ$54,MATCH($Q75,'3)tpx males'!$DC$4:$DC$54,0)))*EXP(-INDEX('3)tpx females'!EL$3:EL$53,MATCH($R75,'3)tpx females'!$DE$3:$DE$53,0))))))),0)</f>
        <v>2050.2714711550625</v>
      </c>
      <c r="BC75" s="32">
        <f ca="1">IFERROR(($J75*EXP(BC$5*($N75+0.5*($O75)^2))*_xlfn.NORM.DIST((LN(($L75*EXP($K75/100*BC$5)))-LN($J75)-$N75*BC$5)/($O75*SQRT(BC$5))-$O75*SQRT(BC$5),0,1,TRUE)+$L75*EXP($K75/100*BC$5)*(1-_xlfn.NORM.DIST((LN(($L75*EXP($K75/100*BC$5)))-LN($J75)-$N75*BC$5)/($O75*SQRT(BC$5)),0,1,TRUE)))*EXP(-$F$1*BC$5)*(INDEX('3)tpx females'!EM$57:EM$107,MATCH($R75,'3)tpx females'!$DE$57:$DE$107,0))+INDEX('3)tpx males'!EK$57:EK$107,MATCH($Q75,'3)tpx males'!$DC$57:$DC$107,0))-(INDEX('3)tpx males'!EJ$110:EJ$160,MATCH($Q75,'3)tpx males'!$DC$110:$DC$160,0))*INDEX('3)tpx females'!EL$111:EL$161,MATCH($R75,'3)tpx females'!$DE$111:$DE$161,0))*(1-(EXP(-INDEX('3)tpx males'!EK$4:EK$54,MATCH($Q75,'3)tpx males'!$DC$4:$DC$54,0)))*EXP(-INDEX('3)tpx females'!EM$3:EM$53,MATCH($R75,'3)tpx females'!$DE$3:$DE$53,0))))))),0)</f>
        <v>1518.7629210847704</v>
      </c>
      <c r="BD75" s="32">
        <f ca="1">IFERROR(($J75*EXP(BD$5*($N75+0.5*($O75)^2))*_xlfn.NORM.DIST((LN(($L75*EXP($K75/100*BD$5)))-LN($J75)-$N75*BD$5)/($O75*SQRT(BD$5))-$O75*SQRT(BD$5),0,1,TRUE)+$L75*EXP($K75/100*BD$5)*(1-_xlfn.NORM.DIST((LN(($L75*EXP($K75/100*BD$5)))-LN($J75)-$N75*BD$5)/($O75*SQRT(BD$5)),0,1,TRUE)))*EXP(-$F$1*BD$5)*(INDEX('3)tpx females'!EN$57:EN$107,MATCH($R75,'3)tpx females'!$DE$57:$DE$107,0))+INDEX('3)tpx males'!EL$57:EL$107,MATCH($Q75,'3)tpx males'!$DC$57:$DC$107,0))-(INDEX('3)tpx males'!EK$110:EK$160,MATCH($Q75,'3)tpx males'!$DC$110:$DC$160,0))*INDEX('3)tpx females'!EM$111:EM$161,MATCH($R75,'3)tpx females'!$DE$111:$DE$161,0))*(1-(EXP(-INDEX('3)tpx males'!EL$4:EL$54,MATCH($Q75,'3)tpx males'!$DC$4:$DC$54,0)))*EXP(-INDEX('3)tpx females'!EN$3:EN$53,MATCH($R75,'3)tpx females'!$DE$3:$DE$53,0))))))),0)</f>
        <v>1068.5419636243721</v>
      </c>
      <c r="BE75" s="32">
        <f ca="1">IFERROR(($J75*EXP(BE$5*($N75+0.5*($O75)^2))*_xlfn.NORM.DIST((LN(($L75*EXP($K75/100*BE$5)))-LN($J75)-$N75*BE$5)/($O75*SQRT(BE$5))-$O75*SQRT(BE$5),0,1,TRUE)+$L75*EXP($K75/100*BE$5)*(1-_xlfn.NORM.DIST((LN(($L75*EXP($K75/100*BE$5)))-LN($J75)-$N75*BE$5)/($O75*SQRT(BE$5)),0,1,TRUE)))*EXP(-$F$1*BE$5)*(INDEX('3)tpx females'!EO$57:EO$107,MATCH($R75,'3)tpx females'!$DE$57:$DE$107,0))+INDEX('3)tpx males'!EM$57:EM$107,MATCH($Q75,'3)tpx males'!$DC$57:$DC$107,0))-(INDEX('3)tpx males'!EL$110:EL$160,MATCH($Q75,'3)tpx males'!$DC$110:$DC$160,0))*INDEX('3)tpx females'!EN$111:EN$161,MATCH($R75,'3)tpx females'!$DE$111:$DE$161,0))*(1-(EXP(-INDEX('3)tpx males'!EM$4:EM$54,MATCH($Q75,'3)tpx males'!$DC$4:$DC$54,0)))*EXP(-INDEX('3)tpx females'!EO$3:EO$53,MATCH($R75,'3)tpx females'!$DE$3:$DE$53,0))))))),0)</f>
        <v>713.69242779641888</v>
      </c>
      <c r="BF75" s="32">
        <f ca="1">IFERROR(($J75*EXP(BF$5*($N75+0.5*($O75)^2))*_xlfn.NORM.DIST((LN(($L75*EXP($K75/100*BF$5)))-LN($J75)-$N75*BF$5)/($O75*SQRT(BF$5))-$O75*SQRT(BF$5),0,1,TRUE)+$L75*EXP($K75/100*BF$5)*(1-_xlfn.NORM.DIST((LN(($L75*EXP($K75/100*BF$5)))-LN($J75)-$N75*BF$5)/($O75*SQRT(BF$5)),0,1,TRUE)))*EXP(-$F$1*BF$5)*(INDEX('3)tpx females'!EP$57:EP$107,MATCH($R75,'3)tpx females'!$DE$57:$DE$107,0))+INDEX('3)tpx males'!EN$57:EN$107,MATCH($Q75,'3)tpx males'!$DC$57:$DC$107,0))-(INDEX('3)tpx males'!EM$110:EM$160,MATCH($Q75,'3)tpx males'!$DC$110:$DC$160,0))*INDEX('3)tpx females'!EO$111:EO$161,MATCH($R75,'3)tpx females'!$DE$111:$DE$161,0))*(1-(EXP(-INDEX('3)tpx males'!EN$4:EN$54,MATCH($Q75,'3)tpx males'!$DC$4:$DC$54,0)))*EXP(-INDEX('3)tpx females'!EP$3:EP$53,MATCH($R75,'3)tpx females'!$DE$3:$DE$53,0))))))),0)</f>
        <v>454.87247743766</v>
      </c>
      <c r="BG75" s="32">
        <f ca="1">IFERROR(($J75*EXP(BG$5*($N75+0.5*($O75)^2))*_xlfn.NORM.DIST((LN(($L75*EXP($K75/100*BG$5)))-LN($J75)-$N75*BG$5)/($O75*SQRT(BG$5))-$O75*SQRT(BG$5),0,1,TRUE)+$L75*EXP($K75/100*BG$5)*(1-_xlfn.NORM.DIST((LN(($L75*EXP($K75/100*BG$5)))-LN($J75)-$N75*BG$5)/($O75*SQRT(BG$5)),0,1,TRUE)))*EXP(-$F$1*BG$5)*(INDEX('3)tpx females'!EQ$57:EQ$107,MATCH($R75,'3)tpx females'!$DE$57:$DE$107,0))+INDEX('3)tpx males'!EO$57:EO$107,MATCH($Q75,'3)tpx males'!$DC$57:$DC$107,0))-(INDEX('3)tpx males'!EN$110:EN$160,MATCH($Q75,'3)tpx males'!$DC$110:$DC$160,0))*INDEX('3)tpx females'!EP$111:EP$161,MATCH($R75,'3)tpx females'!$DE$111:$DE$161,0))*(1-(EXP(-INDEX('3)tpx males'!EO$4:EO$54,MATCH($Q75,'3)tpx males'!$DC$4:$DC$54,0)))*EXP(-INDEX('3)tpx females'!EQ$3:EQ$53,MATCH($R75,'3)tpx females'!$DE$3:$DE$53,0))))))),0)</f>
        <v>272.89616377057314</v>
      </c>
      <c r="BH75" s="32">
        <f ca="1">IFERROR(($J75*EXP(BH$5*($N75+0.5*($O75)^2))*_xlfn.NORM.DIST((LN(($L75*EXP($K75/100*BH$5)))-LN($J75)-$N75*BH$5)/($O75*SQRT(BH$5))-$O75*SQRT(BH$5),0,1,TRUE)+$L75*EXP($K75/100*BH$5)*(1-_xlfn.NORM.DIST((LN(($L75*EXP($K75/100*BH$5)))-LN($J75)-$N75*BH$5)/($O75*SQRT(BH$5)),0,1,TRUE)))*EXP(-$F$1*BH$5)*(INDEX('3)tpx females'!ER$57:ER$107,MATCH($R75,'3)tpx females'!$DE$57:$DE$107,0))+INDEX('3)tpx males'!EP$57:EP$107,MATCH($Q75,'3)tpx males'!$DC$57:$DC$107,0))-(INDEX('3)tpx males'!EO$110:EO$160,MATCH($Q75,'3)tpx males'!$DC$110:$DC$160,0))*INDEX('3)tpx females'!EQ$111:EQ$161,MATCH($R75,'3)tpx females'!$DE$111:$DE$161,0))*(1-(EXP(-INDEX('3)tpx males'!EP$4:EP$54,MATCH($Q75,'3)tpx males'!$DC$4:$DC$54,0)))*EXP(-INDEX('3)tpx females'!ER$3:ER$53,MATCH($R75,'3)tpx females'!$DE$3:$DE$53,0))))))),0)</f>
        <v>157.73932456018937</v>
      </c>
      <c r="BI75" s="32">
        <f ca="1">IFERROR(($J75*EXP(BI$5*($N75+0.5*($O75)^2))*_xlfn.NORM.DIST((LN(($L75*EXP($K75/100*BI$5)))-LN($J75)-$N75*BI$5)/($O75*SQRT(BI$5))-$O75*SQRT(BI$5),0,1,TRUE)+$L75*EXP($K75/100*BI$5)*(1-_xlfn.NORM.DIST((LN(($L75*EXP($K75/100*BI$5)))-LN($J75)-$N75*BI$5)/($O75*SQRT(BI$5)),0,1,TRUE)))*EXP(-$F$1*BI$5)*(INDEX('3)tpx females'!ES$57:ES$107,MATCH($R75,'3)tpx females'!$DE$57:$DE$107,0))+INDEX('3)tpx males'!EQ$57:EQ$107,MATCH($Q75,'3)tpx males'!$DC$57:$DC$107,0))-(INDEX('3)tpx males'!EP$110:EP$160,MATCH($Q75,'3)tpx males'!$DC$110:$DC$160,0))*INDEX('3)tpx females'!ER$111:ER$161,MATCH($R75,'3)tpx females'!$DE$111:$DE$161,0))*(1-(EXP(-INDEX('3)tpx males'!EQ$4:EQ$54,MATCH($Q75,'3)tpx males'!$DC$4:$DC$54,0)))*EXP(-INDEX('3)tpx females'!ES$3:ES$53,MATCH($R75,'3)tpx females'!$DE$3:$DE$53,0))))))),0)</f>
        <v>81.404222645645547</v>
      </c>
      <c r="BJ75" s="32">
        <f ca="1">IFERROR(($J75*EXP(BJ$5*($N75+0.5*($O75)^2))*_xlfn.NORM.DIST((LN(($L75*EXP($K75/100*BJ$5)))-LN($J75)-$N75*BJ$5)/($O75*SQRT(BJ$5))-$O75*SQRT(BJ$5),0,1,TRUE)+$L75*EXP($K75/100*BJ$5)*(1-_xlfn.NORM.DIST((LN(($L75*EXP($K75/100*BJ$5)))-LN($J75)-$N75*BJ$5)/($O75*SQRT(BJ$5)),0,1,TRUE)))*EXP(-$F$1*BJ$5)*(INDEX('3)tpx females'!ET$57:ET$107,MATCH($R75,'3)tpx females'!$DE$57:$DE$107,0))+INDEX('3)tpx males'!ER$57:ER$107,MATCH($Q75,'3)tpx males'!$DC$57:$DC$107,0))-(INDEX('3)tpx males'!EQ$110:EQ$160,MATCH($Q75,'3)tpx males'!$DC$110:$DC$160,0))*INDEX('3)tpx females'!ES$111:ES$161,MATCH($R75,'3)tpx females'!$DE$111:$DE$161,0))*(1-(EXP(-INDEX('3)tpx males'!ER$4:ER$54,MATCH($Q75,'3)tpx males'!$DC$4:$DC$54,0)))*EXP(-INDEX('3)tpx females'!ET$3:ET$53,MATCH($R75,'3)tpx females'!$DE$3:$DE$53,0))))))),0)</f>
        <v>43.796880005034595</v>
      </c>
      <c r="BK75" s="32">
        <f ca="1">IFERROR(($J75*EXP(BK$5*($N75+0.5*($O75)^2))*_xlfn.NORM.DIST((LN(($L75*EXP($K75/100*BK$5)))-LN($J75)-$N75*BK$5)/($O75*SQRT(BK$5))-$O75*SQRT(BK$5),0,1,TRUE)+$L75*EXP($K75/100*BK$5)*(1-_xlfn.NORM.DIST((LN(($L75*EXP($K75/100*BK$5)))-LN($J75)-$N75*BK$5)/($O75*SQRT(BK$5)),0,1,TRUE)))*EXP(-$F$1*BK$5)*(INDEX('3)tpx females'!EU$57:EU$107,MATCH($R75,'3)tpx females'!$DE$57:$DE$107,0))+INDEX('3)tpx males'!ES$57:ES$107,MATCH($Q75,'3)tpx males'!$DC$57:$DC$107,0))-(INDEX('3)tpx males'!ER$110:ER$160,MATCH($Q75,'3)tpx males'!$DC$110:$DC$160,0))*INDEX('3)tpx females'!ET$111:ET$161,MATCH($R75,'3)tpx females'!$DE$111:$DE$161,0))*(1-(EXP(-INDEX('3)tpx males'!ES$4:ES$54,MATCH($Q75,'3)tpx males'!$DC$4:$DC$54,0)))*EXP(-INDEX('3)tpx females'!EU$3:EU$53,MATCH($R75,'3)tpx females'!$DE$3:$DE$53,0))))))),0)</f>
        <v>24.45109242131316</v>
      </c>
      <c r="BL75" s="32">
        <f ca="1">IFERROR(($J75*EXP(BL$5*($N75+0.5*($O75)^2))*_xlfn.NORM.DIST((LN(($L75*EXP($K75/100*BL$5)))-LN($J75)-$N75*BL$5)/($O75*SQRT(BL$5))-$O75*SQRT(BL$5),0,1,TRUE)+$L75*EXP($K75/100*BL$5)*(1-_xlfn.NORM.DIST((LN(($L75*EXP($K75/100*BL$5)))-LN($J75)-$N75*BL$5)/($O75*SQRT(BL$5)),0,1,TRUE)))*EXP(-$F$1*BL$5)*(INDEX('3)tpx females'!EV$57:EV$107,MATCH($R75,'3)tpx females'!$DE$57:$DE$107,0))+INDEX('3)tpx males'!ET$57:ET$107,MATCH($Q75,'3)tpx males'!$DC$57:$DC$107,0))-(INDEX('3)tpx males'!ES$110:ES$160,MATCH($Q75,'3)tpx males'!$DC$110:$DC$160,0))*INDEX('3)tpx females'!EU$111:EU$161,MATCH($R75,'3)tpx females'!$DE$111:$DE$161,0))*(1-(EXP(-INDEX('3)tpx males'!ET$4:ET$54,MATCH($Q75,'3)tpx males'!$DC$4:$DC$54,0)))*EXP(-INDEX('3)tpx females'!EV$3:EV$53,MATCH($R75,'3)tpx females'!$DE$3:$DE$53,0))))))),0)</f>
        <v>10.122996738398117</v>
      </c>
      <c r="BM75" s="32">
        <f ca="1">IFERROR(($J75*EXP(BM$5*($N75+0.5*($O75)^2))*_xlfn.NORM.DIST((LN(($L75*EXP($K75/100*BM$5)))-LN($J75)-$N75*BM$5)/($O75*SQRT(BM$5))-$O75*SQRT(BM$5),0,1,TRUE)+$L75*EXP($K75/100*BM$5)*(1-_xlfn.NORM.DIST((LN(($L75*EXP($K75/100*BM$5)))-LN($J75)-$N75*BM$5)/($O75*SQRT(BM$5)),0,1,TRUE)))*EXP(-$F$1*BM$5)*(INDEX('3)tpx females'!EW$57:EW$107,MATCH($R75,'3)tpx females'!$DE$57:$DE$107,0))+INDEX('3)tpx males'!EU$57:EU$107,MATCH($Q75,'3)tpx males'!$DC$57:$DC$107,0))-(INDEX('3)tpx males'!ET$110:ET$160,MATCH($Q75,'3)tpx males'!$DC$110:$DC$160,0))*INDEX('3)tpx females'!EV$111:EV$161,MATCH($R75,'3)tpx females'!$DE$111:$DE$161,0))*(1-(EXP(-INDEX('3)tpx males'!EU$4:EU$54,MATCH($Q75,'3)tpx males'!$DC$4:$DC$54,0)))*EXP(-INDEX('3)tpx females'!EW$3:EW$53,MATCH($R75,'3)tpx females'!$DE$3:$DE$53,0))))))),0)</f>
        <v>0</v>
      </c>
      <c r="BN75" s="32">
        <f ca="1">IFERROR(($J75*EXP(BN$5*($N75+0.5*($O75)^2))*_xlfn.NORM.DIST((LN(($L75*EXP($K75/100*BN$5)))-LN($J75)-$N75*BN$5)/($O75*SQRT(BN$5))-$O75*SQRT(BN$5),0,1,TRUE)+$L75*EXP($K75/100*BN$5)*(1-_xlfn.NORM.DIST((LN(($L75*EXP($K75/100*BN$5)))-LN($J75)-$N75*BN$5)/($O75*SQRT(BN$5)),0,1,TRUE)))*EXP(-$F$1*BN$5)*(INDEX('3)tpx females'!EX$57:EX$107,MATCH($R75,'3)tpx females'!$DE$57:$DE$107,0))+INDEX('3)tpx males'!EV$57:EV$107,MATCH($Q75,'3)tpx males'!$DC$57:$DC$107,0))-(INDEX('3)tpx males'!EU$110:EU$160,MATCH($Q75,'3)tpx males'!$DC$110:$DC$160,0))*INDEX('3)tpx females'!EW$111:EW$161,MATCH($R75,'3)tpx females'!$DE$111:$DE$161,0))*(1-(EXP(-INDEX('3)tpx males'!EV$4:EV$54,MATCH($Q75,'3)tpx males'!$DC$4:$DC$54,0)))*EXP(-INDEX('3)tpx females'!EX$3:EX$53,MATCH($R75,'3)tpx females'!$DE$3:$DE$53,0))))))),0)</f>
        <v>0</v>
      </c>
      <c r="BO75" s="32">
        <f ca="1">IFERROR(($J75*EXP(BO$5*($N75+0.5*($O75)^2))*_xlfn.NORM.DIST((LN(($L75*EXP($K75/100*BO$5)))-LN($J75)-$N75*BO$5)/($O75*SQRT(BO$5))-$O75*SQRT(BO$5),0,1,TRUE)+$L75*EXP($K75/100*BO$5)*(1-_xlfn.NORM.DIST((LN(($L75*EXP($K75/100*BO$5)))-LN($J75)-$N75*BO$5)/($O75*SQRT(BO$5)),0,1,TRUE)))*EXP(-$F$1*BO$5)*(INDEX('3)tpx females'!EY$57:EY$107,MATCH($R75,'3)tpx females'!$DE$57:$DE$107,0))+INDEX('3)tpx males'!EW$57:EW$107,MATCH($Q75,'3)tpx males'!$DC$57:$DC$107,0))-(INDEX('3)tpx males'!EV$110:EV$160,MATCH($Q75,'3)tpx males'!$DC$110:$DC$160,0))*INDEX('3)tpx females'!EX$111:EX$161,MATCH($R75,'3)tpx females'!$DE$111:$DE$161,0))*(1-(EXP(-INDEX('3)tpx males'!EW$4:EW$54,MATCH($Q75,'3)tpx males'!$DC$4:$DC$54,0)))*EXP(-INDEX('3)tpx females'!EY$3:EY$53,MATCH($R75,'3)tpx females'!$DE$3:$DE$53,0))))))),0)</f>
        <v>0</v>
      </c>
      <c r="BP75" s="32">
        <f ca="1">IFERROR(($J75*EXP(BP$5*($N75+0.5*($O75)^2))*_xlfn.NORM.DIST((LN(($L75*EXP($K75/100*BP$5)))-LN($J75)-$N75*BP$5)/($O75*SQRT(BP$5))-$O75*SQRT(BP$5),0,1,TRUE)+$L75*EXP($K75/100*BP$5)*(1-_xlfn.NORM.DIST((LN(($L75*EXP($K75/100*BP$5)))-LN($J75)-$N75*BP$5)/($O75*SQRT(BP$5)),0,1,TRUE)))*EXP(-$F$1*BP$5)*(INDEX('3)tpx females'!EZ$57:EZ$107,MATCH($R75,'3)tpx females'!$DE$57:$DE$107,0))+INDEX('3)tpx males'!EX$57:EX$107,MATCH($Q75,'3)tpx males'!$DC$57:$DC$107,0))-(INDEX('3)tpx males'!EW$110:EW$160,MATCH($Q75,'3)tpx males'!$DC$110:$DC$160,0))*INDEX('3)tpx females'!EY$111:EY$161,MATCH($R75,'3)tpx females'!$DE$111:$DE$161,0))*(1-(EXP(-INDEX('3)tpx males'!EX$4:EX$54,MATCH($Q75,'3)tpx males'!$DC$4:$DC$54,0)))*EXP(-INDEX('3)tpx females'!EZ$3:EZ$53,MATCH($R75,'3)tpx females'!$DE$3:$DE$53,0))))))),0)</f>
        <v>0</v>
      </c>
      <c r="BQ75" s="32">
        <f ca="1">IFERROR(($J75*EXP(BQ$5*($N75+0.5*($O75)^2))*_xlfn.NORM.DIST((LN(($L75*EXP($K75/100*BQ$5)))-LN($J75)-$N75*BQ$5)/($O75*SQRT(BQ$5))-$O75*SQRT(BQ$5),0,1,TRUE)+$L75*EXP($K75/100*BQ$5)*(1-_xlfn.NORM.DIST((LN(($L75*EXP($K75/100*BQ$5)))-LN($J75)-$N75*BQ$5)/($O75*SQRT(BQ$5)),0,1,TRUE)))*EXP(-$F$1*BQ$5)*(INDEX('3)tpx females'!FA$57:FA$107,MATCH($R75,'3)tpx females'!$DE$57:$DE$107,0))+INDEX('3)tpx males'!EY$57:EY$107,MATCH($Q75,'3)tpx males'!$DC$57:$DC$107,0))-(INDEX('3)tpx males'!EX$110:EX$160,MATCH($Q75,'3)tpx males'!$DC$110:$DC$160,0))*INDEX('3)tpx females'!EZ$111:EZ$161,MATCH($R75,'3)tpx females'!$DE$111:$DE$161,0))*(1-(EXP(-INDEX('3)tpx males'!EY$4:EY$54,MATCH($Q75,'3)tpx males'!$DC$4:$DC$54,0)))*EXP(-INDEX('3)tpx females'!FA$3:FA$53,MATCH($R75,'3)tpx females'!$DE$3:$DE$53,0))))))),0)</f>
        <v>0</v>
      </c>
      <c r="BR75" s="32">
        <f ca="1">IFERROR(($J75*EXP(BR$5*($N75+0.5*($O75)^2))*_xlfn.NORM.DIST((LN(($L75*EXP($K75/100*BR$5)))-LN($J75)-$N75*BR$5)/($O75*SQRT(BR$5))-$O75*SQRT(BR$5),0,1,TRUE)+$L75*EXP($K75/100*BR$5)*(1-_xlfn.NORM.DIST((LN(($L75*EXP($K75/100*BR$5)))-LN($J75)-$N75*BR$5)/($O75*SQRT(BR$5)),0,1,TRUE)))*EXP(-$F$1*BR$5)*(INDEX('3)tpx females'!FB$57:FB$107,MATCH($R75,'3)tpx females'!$DE$57:$DE$107,0))+INDEX('3)tpx males'!EZ$57:EZ$107,MATCH($Q75,'3)tpx males'!$DC$57:$DC$107,0))-(INDEX('3)tpx males'!EY$110:EY$160,MATCH($Q75,'3)tpx males'!$DC$110:$DC$160,0))*INDEX('3)tpx females'!FA$111:FA$161,MATCH($R75,'3)tpx females'!$DE$111:$DE$161,0))*(1-(EXP(-INDEX('3)tpx males'!EZ$4:EZ$54,MATCH($Q75,'3)tpx males'!$DC$4:$DC$54,0)))*EXP(-INDEX('3)tpx females'!FB$3:FB$53,MATCH($R75,'3)tpx females'!$DE$3:$DE$53,0))))))),0)</f>
        <v>0</v>
      </c>
      <c r="BS75" s="32">
        <f ca="1">IFERROR(($J75*EXP(BS$5*($N75+0.5*($O75)^2))*_xlfn.NORM.DIST((LN(($L75*EXP($K75/100*BS$5)))-LN($J75)-$N75*BS$5)/($O75*SQRT(BS$5))-$O75*SQRT(BS$5),0,1,TRUE)+$L75*EXP($K75/100*BS$5)*(1-_xlfn.NORM.DIST((LN(($L75*EXP($K75/100*BS$5)))-LN($J75)-$N75*BS$5)/($O75*SQRT(BS$5)),0,1,TRUE)))*EXP(-$F$1*BS$5)*(INDEX('3)tpx females'!FC$57:FC$107,MATCH($R75,'3)tpx females'!$DE$57:$DE$107,0))+INDEX('3)tpx males'!FA$57:FA$107,MATCH($Q75,'3)tpx males'!$DC$57:$DC$107,0))-(INDEX('3)tpx males'!EZ$110:EZ$160,MATCH($Q75,'3)tpx males'!$DC$110:$DC$160,0))*INDEX('3)tpx females'!FB$111:FB$161,MATCH($R75,'3)tpx females'!$DE$111:$DE$161,0))*(1-(EXP(-INDEX('3)tpx males'!FA$4:FA$54,MATCH($Q75,'3)tpx males'!$DC$4:$DC$54,0)))*EXP(-INDEX('3)tpx females'!FC$3:FC$53,MATCH($R75,'3)tpx females'!$DE$3:$DE$53,0))))))),0)</f>
        <v>0</v>
      </c>
      <c r="BT75" s="32">
        <f ca="1">IFERROR(($J75*EXP(BT$5*($N75+0.5*($O75)^2))*_xlfn.NORM.DIST((LN(($L75*EXP($K75/100*BT$5)))-LN($J75)-$N75*BT$5)/($O75*SQRT(BT$5))-$O75*SQRT(BT$5),0,1,TRUE)+$L75*EXP($K75/100*BT$5)*(1-_xlfn.NORM.DIST((LN(($L75*EXP($K75/100*BT$5)))-LN($J75)-$N75*BT$5)/($O75*SQRT(BT$5)),0,1,TRUE)))*EXP(-$F$1*BT$5)*(INDEX('3)tpx females'!FD$57:FD$107,MATCH($R75,'3)tpx females'!$DE$57:$DE$107,0))+INDEX('3)tpx males'!FB$57:FB$107,MATCH($Q75,'3)tpx males'!$DC$57:$DC$107,0))-(INDEX('3)tpx males'!FA$110:FA$160,MATCH($Q75,'3)tpx males'!$DC$110:$DC$160,0))*INDEX('3)tpx females'!FC$111:FC$161,MATCH($R75,'3)tpx females'!$DE$111:$DE$161,0))*(1-(EXP(-INDEX('3)tpx males'!FB$4:FB$54,MATCH($Q75,'3)tpx males'!$DC$4:$DC$54,0)))*EXP(-INDEX('3)tpx females'!FD$3:FD$53,MATCH($R75,'3)tpx females'!$DE$3:$DE$53,0))))))),0)</f>
        <v>0</v>
      </c>
    </row>
    <row r="76" spans="2:72" x14ac:dyDescent="0.25">
      <c r="B76" s="32" t="s">
        <v>11</v>
      </c>
      <c r="C76" s="32" t="s">
        <v>12</v>
      </c>
      <c r="D76" s="49">
        <v>13290</v>
      </c>
      <c r="E76" s="32" t="s">
        <v>13</v>
      </c>
      <c r="F76" s="32" t="s">
        <v>14</v>
      </c>
      <c r="G76" s="49">
        <v>13237</v>
      </c>
      <c r="H76" s="32" t="s">
        <v>13</v>
      </c>
      <c r="I76" s="32" t="s">
        <v>23</v>
      </c>
      <c r="J76" s="32">
        <v>611325</v>
      </c>
      <c r="K76" s="32">
        <v>7.25</v>
      </c>
      <c r="L76" s="32">
        <f>'3) 2016 cases'!M76*EXP('3) 2016 cases'!L76/100)</f>
        <v>243289.25219804983</v>
      </c>
      <c r="M76" s="32"/>
      <c r="N76" s="32">
        <f>INDEX('2b)Working'!$I$61:$P$61,MATCH($I76,'2b)Working'!$I$60:$P$60,0))</f>
        <v>6.4419325448889148E-2</v>
      </c>
      <c r="O76" s="32">
        <f>INDEX('2b)Working'!$I$62:$P$62,MATCH($I76,'2b)Working'!$I$60:$P$60,0))</f>
        <v>5.1556803430206084E-2</v>
      </c>
      <c r="P76" s="32" t="str">
        <f t="shared" si="5"/>
        <v/>
      </c>
      <c r="Q76" s="32">
        <f t="shared" si="4"/>
        <v>81</v>
      </c>
      <c r="R76" s="32">
        <f t="shared" si="6"/>
        <v>81</v>
      </c>
      <c r="S76" s="32">
        <f t="shared" si="7"/>
        <v>1</v>
      </c>
      <c r="U76" s="32">
        <f t="shared" ca="1" si="8"/>
        <v>250752.18725250658</v>
      </c>
      <c r="W76" s="32">
        <f ca="1">IFERROR(($J76*EXP(W$5*($N76+0.5*($O76)^2))*_xlfn.NORM.DIST((LN(($L76*EXP($K76/100*W$5)))-LN($J76)-$N76*W$5)/($O76*SQRT(W$5))-$O76*SQRT(W$5),0,1,TRUE)+$L76*EXP($K76/100*W$5)*(1-_xlfn.NORM.DIST((LN(($L76*EXP($K76/100*W$5)))-LN($J76)-$N76*W$5)/($O76*SQRT(W$5)),0,1,TRUE)))*EXP(-$F$1*W$5)*(INDEX('3)tpx females'!DG$57:DG$107,MATCH($R76,'3)tpx females'!$DE$57:$DE$107,0))+INDEX('3)tpx males'!DE$57:DE$107,MATCH($Q76,'3)tpx males'!$DC$57:$DC$107,0))-(INDEX('3)tpx males'!DD$110:DD$160,MATCH($Q76,'3)tpx males'!$DC$110:$DC$160,0))*INDEX('3)tpx females'!DF$111:DF$161,MATCH($R76,'3)tpx females'!$DE$111:$DE$161,0))*(1-(EXP(-INDEX('3)tpx males'!DE$4:DE$54,MATCH($Q76,'3)tpx males'!$DC$4:$DC$54,0)))*EXP(-INDEX('3)tpx females'!DG$3:DG$53,MATCH($R76,'3)tpx females'!$DE$3:$DE$53,0))))))),0)</f>
        <v>471.5651869959425</v>
      </c>
      <c r="X76" s="32">
        <f ca="1">IFERROR(($J76*EXP(X$5*($N76+0.5*($O76)^2))*_xlfn.NORM.DIST((LN(($L76*EXP($K76/100*X$5)))-LN($J76)-$N76*X$5)/($O76*SQRT(X$5))-$O76*SQRT(X$5),0,1,TRUE)+$L76*EXP($K76/100*X$5)*(1-_xlfn.NORM.DIST((LN(($L76*EXP($K76/100*X$5)))-LN($J76)-$N76*X$5)/($O76*SQRT(X$5)),0,1,TRUE)))*EXP(-$F$1*X$5)*(INDEX('3)tpx females'!DH$57:DH$107,MATCH($R76,'3)tpx females'!$DE$57:$DE$107,0))+INDEX('3)tpx males'!DF$57:DF$107,MATCH($Q76,'3)tpx males'!$DC$57:$DC$107,0))-(INDEX('3)tpx males'!DE$110:DE$160,MATCH($Q76,'3)tpx males'!$DC$110:$DC$160,0))*INDEX('3)tpx females'!DG$111:DG$161,MATCH($R76,'3)tpx females'!$DE$111:$DE$161,0))*(1-(EXP(-INDEX('3)tpx males'!DF$4:DF$54,MATCH($Q76,'3)tpx males'!$DC$4:$DC$54,0)))*EXP(-INDEX('3)tpx females'!DH$3:DH$53,MATCH($R76,'3)tpx females'!$DE$3:$DE$53,0))))))),0)</f>
        <v>1616.2123959106725</v>
      </c>
      <c r="Y76" s="32">
        <f ca="1">IFERROR(($J76*EXP(Y$5*($N76+0.5*($O76)^2))*_xlfn.NORM.DIST((LN(($L76*EXP($K76/100*Y$5)))-LN($J76)-$N76*Y$5)/($O76*SQRT(Y$5))-$O76*SQRT(Y$5),0,1,TRUE)+$L76*EXP($K76/100*Y$5)*(1-_xlfn.NORM.DIST((LN(($L76*EXP($K76/100*Y$5)))-LN($J76)-$N76*Y$5)/($O76*SQRT(Y$5)),0,1,TRUE)))*EXP(-$F$1*Y$5)*(INDEX('3)tpx females'!DI$57:DI$107,MATCH($R76,'3)tpx females'!$DE$57:$DE$107,0))+INDEX('3)tpx males'!DG$57:DG$107,MATCH($Q76,'3)tpx males'!$DC$57:$DC$107,0))-(INDEX('3)tpx males'!DF$110:DF$160,MATCH($Q76,'3)tpx males'!$DC$110:$DC$160,0))*INDEX('3)tpx females'!DH$111:DH$161,MATCH($R76,'3)tpx females'!$DE$111:$DE$161,0))*(1-(EXP(-INDEX('3)tpx males'!DG$4:DG$54,MATCH($Q76,'3)tpx males'!$DC$4:$DC$54,0)))*EXP(-INDEX('3)tpx females'!DI$3:DI$53,MATCH($R76,'3)tpx females'!$DE$3:$DE$53,0))))))),0)</f>
        <v>3049.778521634591</v>
      </c>
      <c r="Z76" s="32">
        <f ca="1">IFERROR(($J76*EXP(Z$5*($N76+0.5*($O76)^2))*_xlfn.NORM.DIST((LN(($L76*EXP($K76/100*Z$5)))-LN($J76)-$N76*Z$5)/($O76*SQRT(Z$5))-$O76*SQRT(Z$5),0,1,TRUE)+$L76*EXP($K76/100*Z$5)*(1-_xlfn.NORM.DIST((LN(($L76*EXP($K76/100*Z$5)))-LN($J76)-$N76*Z$5)/($O76*SQRT(Z$5)),0,1,TRUE)))*EXP(-$F$1*Z$5)*(INDEX('3)tpx females'!DJ$57:DJ$107,MATCH($R76,'3)tpx females'!$DE$57:$DE$107,0))+INDEX('3)tpx males'!DH$57:DH$107,MATCH($Q76,'3)tpx males'!$DC$57:$DC$107,0))-(INDEX('3)tpx males'!DG$110:DG$160,MATCH($Q76,'3)tpx males'!$DC$110:$DC$160,0))*INDEX('3)tpx females'!DI$111:DI$161,MATCH($R76,'3)tpx females'!$DE$111:$DE$161,0))*(1-(EXP(-INDEX('3)tpx males'!DH$4:DH$54,MATCH($Q76,'3)tpx males'!$DC$4:$DC$54,0)))*EXP(-INDEX('3)tpx females'!DJ$3:DJ$53,MATCH($R76,'3)tpx females'!$DE$3:$DE$53,0))))))),0)</f>
        <v>4543.4853341423077</v>
      </c>
      <c r="AA76" s="32">
        <f ca="1">IFERROR(($J76*EXP(AA$5*($N76+0.5*($O76)^2))*_xlfn.NORM.DIST((LN(($L76*EXP($K76/100*AA$5)))-LN($J76)-$N76*AA$5)/($O76*SQRT(AA$5))-$O76*SQRT(AA$5),0,1,TRUE)+$L76*EXP($K76/100*AA$5)*(1-_xlfn.NORM.DIST((LN(($L76*EXP($K76/100*AA$5)))-LN($J76)-$N76*AA$5)/($O76*SQRT(AA$5)),0,1,TRUE)))*EXP(-$F$1*AA$5)*(INDEX('3)tpx females'!DK$57:DK$107,MATCH($R76,'3)tpx females'!$DE$57:$DE$107,0))+INDEX('3)tpx males'!DI$57:DI$107,MATCH($Q76,'3)tpx males'!$DC$57:$DC$107,0))-(INDEX('3)tpx males'!DH$110:DH$160,MATCH($Q76,'3)tpx males'!$DC$110:$DC$160,0))*INDEX('3)tpx females'!DJ$111:DJ$161,MATCH($R76,'3)tpx females'!$DE$111:$DE$161,0))*(1-(EXP(-INDEX('3)tpx males'!DI$4:DI$54,MATCH($Q76,'3)tpx males'!$DC$4:$DC$54,0)))*EXP(-INDEX('3)tpx females'!DK$3:DK$53,MATCH($R76,'3)tpx females'!$DE$3:$DE$53,0))))))),0)</f>
        <v>6358.9473177185919</v>
      </c>
      <c r="AB76" s="32">
        <f ca="1">IFERROR(($J76*EXP(AB$5*($N76+0.5*($O76)^2))*_xlfn.NORM.DIST((LN(($L76*EXP($K76/100*AB$5)))-LN($J76)-$N76*AB$5)/($O76*SQRT(AB$5))-$O76*SQRT(AB$5),0,1,TRUE)+$L76*EXP($K76/100*AB$5)*(1-_xlfn.NORM.DIST((LN(($L76*EXP($K76/100*AB$5)))-LN($J76)-$N76*AB$5)/($O76*SQRT(AB$5)),0,1,TRUE)))*EXP(-$F$1*AB$5)*(INDEX('3)tpx females'!DL$57:DL$107,MATCH($R76,'3)tpx females'!$DE$57:$DE$107,0))+INDEX('3)tpx males'!DJ$57:DJ$107,MATCH($Q76,'3)tpx males'!$DC$57:$DC$107,0))-(INDEX('3)tpx males'!DI$110:DI$160,MATCH($Q76,'3)tpx males'!$DC$110:$DC$160,0))*INDEX('3)tpx females'!DK$111:DK$161,MATCH($R76,'3)tpx females'!$DE$111:$DE$161,0))*(1-(EXP(-INDEX('3)tpx males'!DJ$4:DJ$54,MATCH($Q76,'3)tpx males'!$DC$4:$DC$54,0)))*EXP(-INDEX('3)tpx females'!DL$3:DL$53,MATCH($R76,'3)tpx females'!$DE$3:$DE$53,0))))))),0)</f>
        <v>8888.9569736622489</v>
      </c>
      <c r="AC76" s="32">
        <f ca="1">IFERROR(($J76*EXP(AC$5*($N76+0.5*($O76)^2))*_xlfn.NORM.DIST((LN(($L76*EXP($K76/100*AC$5)))-LN($J76)-$N76*AC$5)/($O76*SQRT(AC$5))-$O76*SQRT(AC$5),0,1,TRUE)+$L76*EXP($K76/100*AC$5)*(1-_xlfn.NORM.DIST((LN(($L76*EXP($K76/100*AC$5)))-LN($J76)-$N76*AC$5)/($O76*SQRT(AC$5)),0,1,TRUE)))*EXP(-$F$1*AC$5)*(INDEX('3)tpx females'!DM$57:DM$107,MATCH($R76,'3)tpx females'!$DE$57:$DE$107,0))+INDEX('3)tpx males'!DK$57:DK$107,MATCH($Q76,'3)tpx males'!$DC$57:$DC$107,0))-(INDEX('3)tpx males'!DJ$110:DJ$160,MATCH($Q76,'3)tpx males'!$DC$110:$DC$160,0))*INDEX('3)tpx females'!DL$111:DL$161,MATCH($R76,'3)tpx females'!$DE$111:$DE$161,0))*(1-(EXP(-INDEX('3)tpx males'!DK$4:DK$54,MATCH($Q76,'3)tpx males'!$DC$4:$DC$54,0)))*EXP(-INDEX('3)tpx females'!DM$3:DM$53,MATCH($R76,'3)tpx females'!$DE$3:$DE$53,0))))))),0)</f>
        <v>10725.767046209694</v>
      </c>
      <c r="AD76" s="32">
        <f ca="1">IFERROR(($J76*EXP(AD$5*($N76+0.5*($O76)^2))*_xlfn.NORM.DIST((LN(($L76*EXP($K76/100*AD$5)))-LN($J76)-$N76*AD$5)/($O76*SQRT(AD$5))-$O76*SQRT(AD$5),0,1,TRUE)+$L76*EXP($K76/100*AD$5)*(1-_xlfn.NORM.DIST((LN(($L76*EXP($K76/100*AD$5)))-LN($J76)-$N76*AD$5)/($O76*SQRT(AD$5)),0,1,TRUE)))*EXP(-$F$1*AD$5)*(INDEX('3)tpx females'!DN$57:DN$107,MATCH($R76,'3)tpx females'!$DE$57:$DE$107,0))+INDEX('3)tpx males'!DL$57:DL$107,MATCH($Q76,'3)tpx males'!$DC$57:$DC$107,0))-(INDEX('3)tpx males'!DK$110:DK$160,MATCH($Q76,'3)tpx males'!$DC$110:$DC$160,0))*INDEX('3)tpx females'!DM$111:DM$161,MATCH($R76,'3)tpx females'!$DE$111:$DE$161,0))*(1-(EXP(-INDEX('3)tpx males'!DL$4:DL$54,MATCH($Q76,'3)tpx males'!$DC$4:$DC$54,0)))*EXP(-INDEX('3)tpx females'!DN$3:DN$53,MATCH($R76,'3)tpx females'!$DE$3:$DE$53,0))))))),0)</f>
        <v>13260.623376651849</v>
      </c>
      <c r="AE76" s="32">
        <f ca="1">IFERROR(($J76*EXP(AE$5*($N76+0.5*($O76)^2))*_xlfn.NORM.DIST((LN(($L76*EXP($K76/100*AE$5)))-LN($J76)-$N76*AE$5)/($O76*SQRT(AE$5))-$O76*SQRT(AE$5),0,1,TRUE)+$L76*EXP($K76/100*AE$5)*(1-_xlfn.NORM.DIST((LN(($L76*EXP($K76/100*AE$5)))-LN($J76)-$N76*AE$5)/($O76*SQRT(AE$5)),0,1,TRUE)))*EXP(-$F$1*AE$5)*(INDEX('3)tpx females'!DO$57:DO$107,MATCH($R76,'3)tpx females'!$DE$57:$DE$107,0))+INDEX('3)tpx males'!DM$57:DM$107,MATCH($Q76,'3)tpx males'!$DC$57:$DC$107,0))-(INDEX('3)tpx males'!DL$110:DL$160,MATCH($Q76,'3)tpx males'!$DC$110:$DC$160,0))*INDEX('3)tpx females'!DN$111:DN$161,MATCH($R76,'3)tpx females'!$DE$111:$DE$161,0))*(1-(EXP(-INDEX('3)tpx males'!DM$4:DM$54,MATCH($Q76,'3)tpx males'!$DC$4:$DC$54,0)))*EXP(-INDEX('3)tpx females'!DO$3:DO$53,MATCH($R76,'3)tpx females'!$DE$3:$DE$53,0))))))),0)</f>
        <v>16416.060668146576</v>
      </c>
      <c r="AF76" s="32">
        <f ca="1">IFERROR(($J76*EXP(AF$5*($N76+0.5*($O76)^2))*_xlfn.NORM.DIST((LN(($L76*EXP($K76/100*AF$5)))-LN($J76)-$N76*AF$5)/($O76*SQRT(AF$5))-$O76*SQRT(AF$5),0,1,TRUE)+$L76*EXP($K76/100*AF$5)*(1-_xlfn.NORM.DIST((LN(($L76*EXP($K76/100*AF$5)))-LN($J76)-$N76*AF$5)/($O76*SQRT(AF$5)),0,1,TRUE)))*EXP(-$F$1*AF$5)*(INDEX('3)tpx females'!DP$57:DP$107,MATCH($R76,'3)tpx females'!$DE$57:$DE$107,0))+INDEX('3)tpx males'!DN$57:DN$107,MATCH($Q76,'3)tpx males'!$DC$57:$DC$107,0))-(INDEX('3)tpx males'!DM$110:DM$160,MATCH($Q76,'3)tpx males'!$DC$110:$DC$160,0))*INDEX('3)tpx females'!DO$111:DO$161,MATCH($R76,'3)tpx females'!$DE$111:$DE$161,0))*(1-(EXP(-INDEX('3)tpx males'!DN$4:DN$54,MATCH($Q76,'3)tpx males'!$DC$4:$DC$54,0)))*EXP(-INDEX('3)tpx females'!DP$3:DP$53,MATCH($R76,'3)tpx females'!$DE$3:$DE$53,0))))))),0)</f>
        <v>18250.789961985567</v>
      </c>
      <c r="AG76" s="32">
        <f ca="1">IFERROR(($J76*EXP(AG$5*($N76+0.5*($O76)^2))*_xlfn.NORM.DIST((LN(($L76*EXP($K76/100*AG$5)))-LN($J76)-$N76*AG$5)/($O76*SQRT(AG$5))-$O76*SQRT(AG$5),0,1,TRUE)+$L76*EXP($K76/100*AG$5)*(1-_xlfn.NORM.DIST((LN(($L76*EXP($K76/100*AG$5)))-LN($J76)-$N76*AG$5)/($O76*SQRT(AG$5)),0,1,TRUE)))*EXP(-$F$1*AG$5)*(INDEX('3)tpx females'!DQ$57:DQ$107,MATCH($R76,'3)tpx females'!$DE$57:$DE$107,0))+INDEX('3)tpx males'!DO$57:DO$107,MATCH($Q76,'3)tpx males'!$DC$57:$DC$107,0))-(INDEX('3)tpx males'!DN$110:DN$160,MATCH($Q76,'3)tpx males'!$DC$110:$DC$160,0))*INDEX('3)tpx females'!DP$111:DP$161,MATCH($R76,'3)tpx females'!$DE$111:$DE$161,0))*(1-(EXP(-INDEX('3)tpx males'!DO$4:DO$54,MATCH($Q76,'3)tpx males'!$DC$4:$DC$54,0)))*EXP(-INDEX('3)tpx females'!DQ$3:DQ$53,MATCH($R76,'3)tpx females'!$DE$3:$DE$53,0))))))),0)</f>
        <v>19516.299120613687</v>
      </c>
      <c r="AH76" s="32">
        <f ca="1">IFERROR(($J76*EXP(AH$5*($N76+0.5*($O76)^2))*_xlfn.NORM.DIST((LN(($L76*EXP($K76/100*AH$5)))-LN($J76)-$N76*AH$5)/($O76*SQRT(AH$5))-$O76*SQRT(AH$5),0,1,TRUE)+$L76*EXP($K76/100*AH$5)*(1-_xlfn.NORM.DIST((LN(($L76*EXP($K76/100*AH$5)))-LN($J76)-$N76*AH$5)/($O76*SQRT(AH$5)),0,1,TRUE)))*EXP(-$F$1*AH$5)*(INDEX('3)tpx females'!DR$57:DR$107,MATCH($R76,'3)tpx females'!$DE$57:$DE$107,0))+INDEX('3)tpx males'!DP$57:DP$107,MATCH($Q76,'3)tpx males'!$DC$57:$DC$107,0))-(INDEX('3)tpx males'!DO$110:DO$160,MATCH($Q76,'3)tpx males'!$DC$110:$DC$160,0))*INDEX('3)tpx females'!DQ$111:DQ$161,MATCH($R76,'3)tpx females'!$DE$111:$DE$161,0))*(1-(EXP(-INDEX('3)tpx males'!DP$4:DP$54,MATCH($Q76,'3)tpx males'!$DC$4:$DC$54,0)))*EXP(-INDEX('3)tpx females'!DR$3:DR$53,MATCH($R76,'3)tpx females'!$DE$3:$DE$53,0))))))),0)</f>
        <v>19463.266076828506</v>
      </c>
      <c r="AI76" s="32">
        <f ca="1">IFERROR(($J76*EXP(AI$5*($N76+0.5*($O76)^2))*_xlfn.NORM.DIST((LN(($L76*EXP($K76/100*AI$5)))-LN($J76)-$N76*AI$5)/($O76*SQRT(AI$5))-$O76*SQRT(AI$5),0,1,TRUE)+$L76*EXP($K76/100*AI$5)*(1-_xlfn.NORM.DIST((LN(($L76*EXP($K76/100*AI$5)))-LN($J76)-$N76*AI$5)/($O76*SQRT(AI$5)),0,1,TRUE)))*EXP(-$F$1*AI$5)*(INDEX('3)tpx females'!DS$57:DS$107,MATCH($R76,'3)tpx females'!$DE$57:$DE$107,0))+INDEX('3)tpx males'!DQ$57:DQ$107,MATCH($Q76,'3)tpx males'!$DC$57:$DC$107,0))-(INDEX('3)tpx males'!DP$110:DP$160,MATCH($Q76,'3)tpx males'!$DC$110:$DC$160,0))*INDEX('3)tpx females'!DR$111:DR$161,MATCH($R76,'3)tpx females'!$DE$111:$DE$161,0))*(1-(EXP(-INDEX('3)tpx males'!DQ$4:DQ$54,MATCH($Q76,'3)tpx males'!$DC$4:$DC$54,0)))*EXP(-INDEX('3)tpx females'!DS$3:DS$53,MATCH($R76,'3)tpx females'!$DE$3:$DE$53,0))))))),0)</f>
        <v>20010.23454806906</v>
      </c>
      <c r="AJ76" s="32">
        <f ca="1">IFERROR(($J76*EXP(AJ$5*($N76+0.5*($O76)^2))*_xlfn.NORM.DIST((LN(($L76*EXP($K76/100*AJ$5)))-LN($J76)-$N76*AJ$5)/($O76*SQRT(AJ$5))-$O76*SQRT(AJ$5),0,1,TRUE)+$L76*EXP($K76/100*AJ$5)*(1-_xlfn.NORM.DIST((LN(($L76*EXP($K76/100*AJ$5)))-LN($J76)-$N76*AJ$5)/($O76*SQRT(AJ$5)),0,1,TRUE)))*EXP(-$F$1*AJ$5)*(INDEX('3)tpx females'!DT$57:DT$107,MATCH($R76,'3)tpx females'!$DE$57:$DE$107,0))+INDEX('3)tpx males'!DR$57:DR$107,MATCH($Q76,'3)tpx males'!$DC$57:$DC$107,0))-(INDEX('3)tpx males'!DQ$110:DQ$160,MATCH($Q76,'3)tpx males'!$DC$110:$DC$160,0))*INDEX('3)tpx females'!DS$111:DS$161,MATCH($R76,'3)tpx females'!$DE$111:$DE$161,0))*(1-(EXP(-INDEX('3)tpx males'!DR$4:DR$54,MATCH($Q76,'3)tpx males'!$DC$4:$DC$54,0)))*EXP(-INDEX('3)tpx females'!DT$3:DT$53,MATCH($R76,'3)tpx females'!$DE$3:$DE$53,0))))))),0)</f>
        <v>20213.648223435153</v>
      </c>
      <c r="AK76" s="32">
        <f ca="1">IFERROR(($J76*EXP(AK$5*($N76+0.5*($O76)^2))*_xlfn.NORM.DIST((LN(($L76*EXP($K76/100*AK$5)))-LN($J76)-$N76*AK$5)/($O76*SQRT(AK$5))-$O76*SQRT(AK$5),0,1,TRUE)+$L76*EXP($K76/100*AK$5)*(1-_xlfn.NORM.DIST((LN(($L76*EXP($K76/100*AK$5)))-LN($J76)-$N76*AK$5)/($O76*SQRT(AK$5)),0,1,TRUE)))*EXP(-$F$1*AK$5)*(INDEX('3)tpx females'!DU$57:DU$107,MATCH($R76,'3)tpx females'!$DE$57:$DE$107,0))+INDEX('3)tpx males'!DS$57:DS$107,MATCH($Q76,'3)tpx males'!$DC$57:$DC$107,0))-(INDEX('3)tpx males'!DR$110:DR$160,MATCH($Q76,'3)tpx males'!$DC$110:$DC$160,0))*INDEX('3)tpx females'!DT$111:DT$161,MATCH($R76,'3)tpx females'!$DE$111:$DE$161,0))*(1-(EXP(-INDEX('3)tpx males'!DS$4:DS$54,MATCH($Q76,'3)tpx males'!$DC$4:$DC$54,0)))*EXP(-INDEX('3)tpx females'!DU$3:DU$53,MATCH($R76,'3)tpx females'!$DE$3:$DE$53,0))))))),0)</f>
        <v>18389.357063869225</v>
      </c>
      <c r="AL76" s="32">
        <f ca="1">IFERROR(($J76*EXP(AL$5*($N76+0.5*($O76)^2))*_xlfn.NORM.DIST((LN(($L76*EXP($K76/100*AL$5)))-LN($J76)-$N76*AL$5)/($O76*SQRT(AL$5))-$O76*SQRT(AL$5),0,1,TRUE)+$L76*EXP($K76/100*AL$5)*(1-_xlfn.NORM.DIST((LN(($L76*EXP($K76/100*AL$5)))-LN($J76)-$N76*AL$5)/($O76*SQRT(AL$5)),0,1,TRUE)))*EXP(-$F$1*AL$5)*(INDEX('3)tpx females'!DV$57:DV$107,MATCH($R76,'3)tpx females'!$DE$57:$DE$107,0))+INDEX('3)tpx males'!DT$57:DT$107,MATCH($Q76,'3)tpx males'!$DC$57:$DC$107,0))-(INDEX('3)tpx males'!DS$110:DS$160,MATCH($Q76,'3)tpx males'!$DC$110:$DC$160,0))*INDEX('3)tpx females'!DU$111:DU$161,MATCH($R76,'3)tpx females'!$DE$111:$DE$161,0))*(1-(EXP(-INDEX('3)tpx males'!DT$4:DT$54,MATCH($Q76,'3)tpx males'!$DC$4:$DC$54,0)))*EXP(-INDEX('3)tpx females'!DV$3:DV$53,MATCH($R76,'3)tpx females'!$DE$3:$DE$53,0))))))),0)</f>
        <v>16411.490391014526</v>
      </c>
      <c r="AM76" s="32">
        <f ca="1">IFERROR(($J76*EXP(AM$5*($N76+0.5*($O76)^2))*_xlfn.NORM.DIST((LN(($L76*EXP($K76/100*AM$5)))-LN($J76)-$N76*AM$5)/($O76*SQRT(AM$5))-$O76*SQRT(AM$5),0,1,TRUE)+$L76*EXP($K76/100*AM$5)*(1-_xlfn.NORM.DIST((LN(($L76*EXP($K76/100*AM$5)))-LN($J76)-$N76*AM$5)/($O76*SQRT(AM$5)),0,1,TRUE)))*EXP(-$F$1*AM$5)*(INDEX('3)tpx females'!DW$57:DW$107,MATCH($R76,'3)tpx females'!$DE$57:$DE$107,0))+INDEX('3)tpx males'!DU$57:DU$107,MATCH($Q76,'3)tpx males'!$DC$57:$DC$107,0))-(INDEX('3)tpx males'!DT$110:DT$160,MATCH($Q76,'3)tpx males'!$DC$110:$DC$160,0))*INDEX('3)tpx females'!DV$111:DV$161,MATCH($R76,'3)tpx females'!$DE$111:$DE$161,0))*(1-(EXP(-INDEX('3)tpx males'!DU$4:DU$54,MATCH($Q76,'3)tpx males'!$DC$4:$DC$54,0)))*EXP(-INDEX('3)tpx females'!DW$3:DW$53,MATCH($R76,'3)tpx females'!$DE$3:$DE$53,0))))))),0)</f>
        <v>14009.766439445755</v>
      </c>
      <c r="AN76" s="32">
        <f ca="1">IFERROR(($J76*EXP(AN$5*($N76+0.5*($O76)^2))*_xlfn.NORM.DIST((LN(($L76*EXP($K76/100*AN$5)))-LN($J76)-$N76*AN$5)/($O76*SQRT(AN$5))-$O76*SQRT(AN$5),0,1,TRUE)+$L76*EXP($K76/100*AN$5)*(1-_xlfn.NORM.DIST((LN(($L76*EXP($K76/100*AN$5)))-LN($J76)-$N76*AN$5)/($O76*SQRT(AN$5)),0,1,TRUE)))*EXP(-$F$1*AN$5)*(INDEX('3)tpx females'!DX$57:DX$107,MATCH($R76,'3)tpx females'!$DE$57:$DE$107,0))+INDEX('3)tpx males'!DV$57:DV$107,MATCH($Q76,'3)tpx males'!$DC$57:$DC$107,0))-(INDEX('3)tpx males'!DU$110:DU$160,MATCH($Q76,'3)tpx males'!$DC$110:$DC$160,0))*INDEX('3)tpx females'!DW$111:DW$161,MATCH($R76,'3)tpx females'!$DE$111:$DE$161,0))*(1-(EXP(-INDEX('3)tpx males'!DV$4:DV$54,MATCH($Q76,'3)tpx males'!$DC$4:$DC$54,0)))*EXP(-INDEX('3)tpx females'!DX$3:DX$53,MATCH($R76,'3)tpx females'!$DE$3:$DE$53,0))))))),0)</f>
        <v>11402.987422266842</v>
      </c>
      <c r="AO76" s="32">
        <f ca="1">IFERROR(($J76*EXP(AO$5*($N76+0.5*($O76)^2))*_xlfn.NORM.DIST((LN(($L76*EXP($K76/100*AO$5)))-LN($J76)-$N76*AO$5)/($O76*SQRT(AO$5))-$O76*SQRT(AO$5),0,1,TRUE)+$L76*EXP($K76/100*AO$5)*(1-_xlfn.NORM.DIST((LN(($L76*EXP($K76/100*AO$5)))-LN($J76)-$N76*AO$5)/($O76*SQRT(AO$5)),0,1,TRUE)))*EXP(-$F$1*AO$5)*(INDEX('3)tpx females'!DY$57:DY$107,MATCH($R76,'3)tpx females'!$DE$57:$DE$107,0))+INDEX('3)tpx males'!DW$57:DW$107,MATCH($Q76,'3)tpx males'!$DC$57:$DC$107,0))-(INDEX('3)tpx males'!DV$110:DV$160,MATCH($Q76,'3)tpx males'!$DC$110:$DC$160,0))*INDEX('3)tpx females'!DX$111:DX$161,MATCH($R76,'3)tpx females'!$DE$111:$DE$161,0))*(1-(EXP(-INDEX('3)tpx males'!DW$4:DW$54,MATCH($Q76,'3)tpx males'!$DC$4:$DC$54,0)))*EXP(-INDEX('3)tpx females'!DY$3:DY$53,MATCH($R76,'3)tpx females'!$DE$3:$DE$53,0))))))),0)</f>
        <v>8871.2224336763611</v>
      </c>
      <c r="AP76" s="32">
        <f ca="1">IFERROR(($J76*EXP(AP$5*($N76+0.5*($O76)^2))*_xlfn.NORM.DIST((LN(($L76*EXP($K76/100*AP$5)))-LN($J76)-$N76*AP$5)/($O76*SQRT(AP$5))-$O76*SQRT(AP$5),0,1,TRUE)+$L76*EXP($K76/100*AP$5)*(1-_xlfn.NORM.DIST((LN(($L76*EXP($K76/100*AP$5)))-LN($J76)-$N76*AP$5)/($O76*SQRT(AP$5)),0,1,TRUE)))*EXP(-$F$1*AP$5)*(INDEX('3)tpx females'!DZ$57:DZ$107,MATCH($R76,'3)tpx females'!$DE$57:$DE$107,0))+INDEX('3)tpx males'!DX$57:DX$107,MATCH($Q76,'3)tpx males'!$DC$57:$DC$107,0))-(INDEX('3)tpx males'!DW$110:DW$160,MATCH($Q76,'3)tpx males'!$DC$110:$DC$160,0))*INDEX('3)tpx females'!DY$111:DY$161,MATCH($R76,'3)tpx females'!$DE$111:$DE$161,0))*(1-(EXP(-INDEX('3)tpx males'!DX$4:DX$54,MATCH($Q76,'3)tpx males'!$DC$4:$DC$54,0)))*EXP(-INDEX('3)tpx females'!DZ$3:DZ$53,MATCH($R76,'3)tpx females'!$DE$3:$DE$53,0))))))),0)</f>
        <v>6555.3677929823216</v>
      </c>
      <c r="AQ76" s="32">
        <f ca="1">IFERROR(($J76*EXP(AQ$5*($N76+0.5*($O76)^2))*_xlfn.NORM.DIST((LN(($L76*EXP($K76/100*AQ$5)))-LN($J76)-$N76*AQ$5)/($O76*SQRT(AQ$5))-$O76*SQRT(AQ$5),0,1,TRUE)+$L76*EXP($K76/100*AQ$5)*(1-_xlfn.NORM.DIST((LN(($L76*EXP($K76/100*AQ$5)))-LN($J76)-$N76*AQ$5)/($O76*SQRT(AQ$5)),0,1,TRUE)))*EXP(-$F$1*AQ$5)*(INDEX('3)tpx females'!EA$57:EA$107,MATCH($R76,'3)tpx females'!$DE$57:$DE$107,0))+INDEX('3)tpx males'!DY$57:DY$107,MATCH($Q76,'3)tpx males'!$DC$57:$DC$107,0))-(INDEX('3)tpx males'!DX$110:DX$160,MATCH($Q76,'3)tpx males'!$DC$110:$DC$160,0))*INDEX('3)tpx females'!DZ$111:DZ$161,MATCH($R76,'3)tpx females'!$DE$111:$DE$161,0))*(1-(EXP(-INDEX('3)tpx males'!DY$4:DY$54,MATCH($Q76,'3)tpx males'!$DC$4:$DC$54,0)))*EXP(-INDEX('3)tpx females'!EA$3:EA$53,MATCH($R76,'3)tpx females'!$DE$3:$DE$53,0))))))),0)</f>
        <v>4627.2249839317856</v>
      </c>
      <c r="AR76" s="32">
        <f ca="1">IFERROR(($J76*EXP(AR$5*($N76+0.5*($O76)^2))*_xlfn.NORM.DIST((LN(($L76*EXP($K76/100*AR$5)))-LN($J76)-$N76*AR$5)/($O76*SQRT(AR$5))-$O76*SQRT(AR$5),0,1,TRUE)+$L76*EXP($K76/100*AR$5)*(1-_xlfn.NORM.DIST((LN(($L76*EXP($K76/100*AR$5)))-LN($J76)-$N76*AR$5)/($O76*SQRT(AR$5)),0,1,TRUE)))*EXP(-$F$1*AR$5)*(INDEX('3)tpx females'!EB$57:EB$107,MATCH($R76,'3)tpx females'!$DE$57:$DE$107,0))+INDEX('3)tpx males'!DZ$57:DZ$107,MATCH($Q76,'3)tpx males'!$DC$57:$DC$107,0))-(INDEX('3)tpx males'!DY$110:DY$160,MATCH($Q76,'3)tpx males'!$DC$110:$DC$160,0))*INDEX('3)tpx females'!EA$111:EA$161,MATCH($R76,'3)tpx females'!$DE$111:$DE$161,0))*(1-(EXP(-INDEX('3)tpx males'!DZ$4:DZ$54,MATCH($Q76,'3)tpx males'!$DC$4:$DC$54,0)))*EXP(-INDEX('3)tpx females'!EB$3:EB$53,MATCH($R76,'3)tpx females'!$DE$3:$DE$53,0))))))),0)</f>
        <v>3106.2456123630677</v>
      </c>
      <c r="AS76" s="32">
        <f ca="1">IFERROR(($J76*EXP(AS$5*($N76+0.5*($O76)^2))*_xlfn.NORM.DIST((LN(($L76*EXP($K76/100*AS$5)))-LN($J76)-$N76*AS$5)/($O76*SQRT(AS$5))-$O76*SQRT(AS$5),0,1,TRUE)+$L76*EXP($K76/100*AS$5)*(1-_xlfn.NORM.DIST((LN(($L76*EXP($K76/100*AS$5)))-LN($J76)-$N76*AS$5)/($O76*SQRT(AS$5)),0,1,TRUE)))*EXP(-$F$1*AS$5)*(INDEX('3)tpx females'!EC$57:EC$107,MATCH($R76,'3)tpx females'!$DE$57:$DE$107,0))+INDEX('3)tpx males'!EA$57:EA$107,MATCH($Q76,'3)tpx males'!$DC$57:$DC$107,0))-(INDEX('3)tpx males'!DZ$110:DZ$160,MATCH($Q76,'3)tpx males'!$DC$110:$DC$160,0))*INDEX('3)tpx females'!EB$111:EB$161,MATCH($R76,'3)tpx females'!$DE$111:$DE$161,0))*(1-(EXP(-INDEX('3)tpx males'!EA$4:EA$54,MATCH($Q76,'3)tpx males'!$DC$4:$DC$54,0)))*EXP(-INDEX('3)tpx females'!EC$3:EC$53,MATCH($R76,'3)tpx females'!$DE$3:$DE$53,0))))))),0)</f>
        <v>1971.2584485443251</v>
      </c>
      <c r="AT76" s="32">
        <f ca="1">IFERROR(($J76*EXP(AT$5*($N76+0.5*($O76)^2))*_xlfn.NORM.DIST((LN(($L76*EXP($K76/100*AT$5)))-LN($J76)-$N76*AT$5)/($O76*SQRT(AT$5))-$O76*SQRT(AT$5),0,1,TRUE)+$L76*EXP($K76/100*AT$5)*(1-_xlfn.NORM.DIST((LN(($L76*EXP($K76/100*AT$5)))-LN($J76)-$N76*AT$5)/($O76*SQRT(AT$5)),0,1,TRUE)))*EXP(-$F$1*AT$5)*(INDEX('3)tpx females'!ED$57:ED$107,MATCH($R76,'3)tpx females'!$DE$57:$DE$107,0))+INDEX('3)tpx males'!EB$57:EB$107,MATCH($Q76,'3)tpx males'!$DC$57:$DC$107,0))-(INDEX('3)tpx males'!EA$110:EA$160,MATCH($Q76,'3)tpx males'!$DC$110:$DC$160,0))*INDEX('3)tpx females'!EC$111:EC$161,MATCH($R76,'3)tpx females'!$DE$111:$DE$161,0))*(1-(EXP(-INDEX('3)tpx males'!EB$4:EB$54,MATCH($Q76,'3)tpx males'!$DC$4:$DC$54,0)))*EXP(-INDEX('3)tpx females'!ED$3:ED$53,MATCH($R76,'3)tpx females'!$DE$3:$DE$53,0))))))),0)</f>
        <v>1201.2249141787613</v>
      </c>
      <c r="AU76" s="32">
        <f ca="1">IFERROR(($J76*EXP(AU$5*($N76+0.5*($O76)^2))*_xlfn.NORM.DIST((LN(($L76*EXP($K76/100*AU$5)))-LN($J76)-$N76*AU$5)/($O76*SQRT(AU$5))-$O76*SQRT(AU$5),0,1,TRUE)+$L76*EXP($K76/100*AU$5)*(1-_xlfn.NORM.DIST((LN(($L76*EXP($K76/100*AU$5)))-LN($J76)-$N76*AU$5)/($O76*SQRT(AU$5)),0,1,TRUE)))*EXP(-$F$1*AU$5)*(INDEX('3)tpx females'!EE$57:EE$107,MATCH($R76,'3)tpx females'!$DE$57:$DE$107,0))+INDEX('3)tpx males'!EC$57:EC$107,MATCH($Q76,'3)tpx males'!$DC$57:$DC$107,0))-(INDEX('3)tpx males'!EB$110:EB$160,MATCH($Q76,'3)tpx males'!$DC$110:$DC$160,0))*INDEX('3)tpx females'!ED$111:ED$161,MATCH($R76,'3)tpx females'!$DE$111:$DE$161,0))*(1-(EXP(-INDEX('3)tpx males'!EC$4:EC$54,MATCH($Q76,'3)tpx males'!$DC$4:$DC$54,0)))*EXP(-INDEX('3)tpx females'!EE$3:EE$53,MATCH($R76,'3)tpx females'!$DE$3:$DE$53,0))))))),0)</f>
        <v>691.15982001276939</v>
      </c>
      <c r="AV76" s="32">
        <f ca="1">IFERROR(($J76*EXP(AV$5*($N76+0.5*($O76)^2))*_xlfn.NORM.DIST((LN(($L76*EXP($K76/100*AV$5)))-LN($J76)-$N76*AV$5)/($O76*SQRT(AV$5))-$O76*SQRT(AV$5),0,1,TRUE)+$L76*EXP($K76/100*AV$5)*(1-_xlfn.NORM.DIST((LN(($L76*EXP($K76/100*AV$5)))-LN($J76)-$N76*AV$5)/($O76*SQRT(AV$5)),0,1,TRUE)))*EXP(-$F$1*AV$5)*(INDEX('3)tpx females'!EF$57:EF$107,MATCH($R76,'3)tpx females'!$DE$57:$DE$107,0))+INDEX('3)tpx males'!ED$57:ED$107,MATCH($Q76,'3)tpx males'!$DC$57:$DC$107,0))-(INDEX('3)tpx males'!EC$110:EC$160,MATCH($Q76,'3)tpx males'!$DC$110:$DC$160,0))*INDEX('3)tpx females'!EE$111:EE$161,MATCH($R76,'3)tpx females'!$DE$111:$DE$161,0))*(1-(EXP(-INDEX('3)tpx males'!ED$4:ED$54,MATCH($Q76,'3)tpx males'!$DC$4:$DC$54,0)))*EXP(-INDEX('3)tpx females'!EF$3:EF$53,MATCH($R76,'3)tpx females'!$DE$3:$DE$53,0))))))),0)</f>
        <v>375.2553361152456</v>
      </c>
      <c r="AW76" s="32">
        <f ca="1">IFERROR(($J76*EXP(AW$5*($N76+0.5*($O76)^2))*_xlfn.NORM.DIST((LN(($L76*EXP($K76/100*AW$5)))-LN($J76)-$N76*AW$5)/($O76*SQRT(AW$5))-$O76*SQRT(AW$5),0,1,TRUE)+$L76*EXP($K76/100*AW$5)*(1-_xlfn.NORM.DIST((LN(($L76*EXP($K76/100*AW$5)))-LN($J76)-$N76*AW$5)/($O76*SQRT(AW$5)),0,1,TRUE)))*EXP(-$F$1*AW$5)*(INDEX('3)tpx females'!EG$57:EG$107,MATCH($R76,'3)tpx females'!$DE$57:$DE$107,0))+INDEX('3)tpx males'!EE$57:EE$107,MATCH($Q76,'3)tpx males'!$DC$57:$DC$107,0))-(INDEX('3)tpx males'!ED$110:ED$160,MATCH($Q76,'3)tpx males'!$DC$110:$DC$160,0))*INDEX('3)tpx females'!EF$111:EF$161,MATCH($R76,'3)tpx females'!$DE$111:$DE$161,0))*(1-(EXP(-INDEX('3)tpx males'!EE$4:EE$54,MATCH($Q76,'3)tpx males'!$DC$4:$DC$54,0)))*EXP(-INDEX('3)tpx females'!EG$3:EG$53,MATCH($R76,'3)tpx females'!$DE$3:$DE$53,0))))))),0)</f>
        <v>202.28395769211687</v>
      </c>
      <c r="AX76" s="32">
        <f ca="1">IFERROR(($J76*EXP(AX$5*($N76+0.5*($O76)^2))*_xlfn.NORM.DIST((LN(($L76*EXP($K76/100*AX$5)))-LN($J76)-$N76*AX$5)/($O76*SQRT(AX$5))-$O76*SQRT(AX$5),0,1,TRUE)+$L76*EXP($K76/100*AX$5)*(1-_xlfn.NORM.DIST((LN(($L76*EXP($K76/100*AX$5)))-LN($J76)-$N76*AX$5)/($O76*SQRT(AX$5)),0,1,TRUE)))*EXP(-$F$1*AX$5)*(INDEX('3)tpx females'!EH$57:EH$107,MATCH($R76,'3)tpx females'!$DE$57:$DE$107,0))+INDEX('3)tpx males'!EF$57:EF$107,MATCH($Q76,'3)tpx males'!$DC$57:$DC$107,0))-(INDEX('3)tpx males'!EE$110:EE$160,MATCH($Q76,'3)tpx males'!$DC$110:$DC$160,0))*INDEX('3)tpx females'!EG$111:EG$161,MATCH($R76,'3)tpx females'!$DE$111:$DE$161,0))*(1-(EXP(-INDEX('3)tpx males'!EF$4:EF$54,MATCH($Q76,'3)tpx males'!$DC$4:$DC$54,0)))*EXP(-INDEX('3)tpx females'!EH$3:EH$53,MATCH($R76,'3)tpx females'!$DE$3:$DE$53,0))))))),0)</f>
        <v>103.96797318882265</v>
      </c>
      <c r="AY76" s="32">
        <f ca="1">IFERROR(($J76*EXP(AY$5*($N76+0.5*($O76)^2))*_xlfn.NORM.DIST((LN(($L76*EXP($K76/100*AY$5)))-LN($J76)-$N76*AY$5)/($O76*SQRT(AY$5))-$O76*SQRT(AY$5),0,1,TRUE)+$L76*EXP($K76/100*AY$5)*(1-_xlfn.NORM.DIST((LN(($L76*EXP($K76/100*AY$5)))-LN($J76)-$N76*AY$5)/($O76*SQRT(AY$5)),0,1,TRUE)))*EXP(-$F$1*AY$5)*(INDEX('3)tpx females'!EI$57:EI$107,MATCH($R76,'3)tpx females'!$DE$57:$DE$107,0))+INDEX('3)tpx males'!EG$57:EG$107,MATCH($Q76,'3)tpx males'!$DC$57:$DC$107,0))-(INDEX('3)tpx males'!EF$110:EF$160,MATCH($Q76,'3)tpx males'!$DC$110:$DC$160,0))*INDEX('3)tpx females'!EH$111:EH$161,MATCH($R76,'3)tpx females'!$DE$111:$DE$161,0))*(1-(EXP(-INDEX('3)tpx males'!EG$4:EG$54,MATCH($Q76,'3)tpx males'!$DC$4:$DC$54,0)))*EXP(-INDEX('3)tpx females'!EI$3:EI$53,MATCH($R76,'3)tpx females'!$DE$3:$DE$53,0))))))),0)</f>
        <v>47.739911220208114</v>
      </c>
      <c r="AZ76" s="32">
        <f ca="1">IFERROR(($J76*EXP(AZ$5*($N76+0.5*($O76)^2))*_xlfn.NORM.DIST((LN(($L76*EXP($K76/100*AZ$5)))-LN($J76)-$N76*AZ$5)/($O76*SQRT(AZ$5))-$O76*SQRT(AZ$5),0,1,TRUE)+$L76*EXP($K76/100*AZ$5)*(1-_xlfn.NORM.DIST((LN(($L76*EXP($K76/100*AZ$5)))-LN($J76)-$N76*AZ$5)/($O76*SQRT(AZ$5)),0,1,TRUE)))*EXP(-$F$1*AZ$5)*(INDEX('3)tpx females'!EJ$57:EJ$107,MATCH($R76,'3)tpx females'!$DE$57:$DE$107,0))+INDEX('3)tpx males'!EH$57:EH$107,MATCH($Q76,'3)tpx males'!$DC$57:$DC$107,0))-(INDEX('3)tpx males'!EG$110:EG$160,MATCH($Q76,'3)tpx males'!$DC$110:$DC$160,0))*INDEX('3)tpx females'!EI$111:EI$161,MATCH($R76,'3)tpx females'!$DE$111:$DE$161,0))*(1-(EXP(-INDEX('3)tpx males'!EH$4:EH$54,MATCH($Q76,'3)tpx males'!$DC$4:$DC$54,0)))*EXP(-INDEX('3)tpx females'!EJ$3:EJ$53,MATCH($R76,'3)tpx females'!$DE$3:$DE$53,0))))))),0)</f>
        <v>0</v>
      </c>
      <c r="BA76" s="32">
        <f ca="1">IFERROR(($J76*EXP(BA$5*($N76+0.5*($O76)^2))*_xlfn.NORM.DIST((LN(($L76*EXP($K76/100*BA$5)))-LN($J76)-$N76*BA$5)/($O76*SQRT(BA$5))-$O76*SQRT(BA$5),0,1,TRUE)+$L76*EXP($K76/100*BA$5)*(1-_xlfn.NORM.DIST((LN(($L76*EXP($K76/100*BA$5)))-LN($J76)-$N76*BA$5)/($O76*SQRT(BA$5)),0,1,TRUE)))*EXP(-$F$1*BA$5)*(INDEX('3)tpx females'!EK$57:EK$107,MATCH($R76,'3)tpx females'!$DE$57:$DE$107,0))+INDEX('3)tpx males'!EI$57:EI$107,MATCH($Q76,'3)tpx males'!$DC$57:$DC$107,0))-(INDEX('3)tpx males'!EH$110:EH$160,MATCH($Q76,'3)tpx males'!$DC$110:$DC$160,0))*INDEX('3)tpx females'!EJ$111:EJ$161,MATCH($R76,'3)tpx females'!$DE$111:$DE$161,0))*(1-(EXP(-INDEX('3)tpx males'!EI$4:EI$54,MATCH($Q76,'3)tpx males'!$DC$4:$DC$54,0)))*EXP(-INDEX('3)tpx females'!EK$3:EK$53,MATCH($R76,'3)tpx females'!$DE$3:$DE$53,0))))))),0)</f>
        <v>0</v>
      </c>
      <c r="BB76" s="32">
        <f ca="1">IFERROR(($J76*EXP(BB$5*($N76+0.5*($O76)^2))*_xlfn.NORM.DIST((LN(($L76*EXP($K76/100*BB$5)))-LN($J76)-$N76*BB$5)/($O76*SQRT(BB$5))-$O76*SQRT(BB$5),0,1,TRUE)+$L76*EXP($K76/100*BB$5)*(1-_xlfn.NORM.DIST((LN(($L76*EXP($K76/100*BB$5)))-LN($J76)-$N76*BB$5)/($O76*SQRT(BB$5)),0,1,TRUE)))*EXP(-$F$1*BB$5)*(INDEX('3)tpx females'!EL$57:EL$107,MATCH($R76,'3)tpx females'!$DE$57:$DE$107,0))+INDEX('3)tpx males'!EJ$57:EJ$107,MATCH($Q76,'3)tpx males'!$DC$57:$DC$107,0))-(INDEX('3)tpx males'!EI$110:EI$160,MATCH($Q76,'3)tpx males'!$DC$110:$DC$160,0))*INDEX('3)tpx females'!EK$111:EK$161,MATCH($R76,'3)tpx females'!$DE$111:$DE$161,0))*(1-(EXP(-INDEX('3)tpx males'!EJ$4:EJ$54,MATCH($Q76,'3)tpx males'!$DC$4:$DC$54,0)))*EXP(-INDEX('3)tpx females'!EL$3:EL$53,MATCH($R76,'3)tpx females'!$DE$3:$DE$53,0))))))),0)</f>
        <v>0</v>
      </c>
      <c r="BC76" s="32">
        <f ca="1">IFERROR(($J76*EXP(BC$5*($N76+0.5*($O76)^2))*_xlfn.NORM.DIST((LN(($L76*EXP($K76/100*BC$5)))-LN($J76)-$N76*BC$5)/($O76*SQRT(BC$5))-$O76*SQRT(BC$5),0,1,TRUE)+$L76*EXP($K76/100*BC$5)*(1-_xlfn.NORM.DIST((LN(($L76*EXP($K76/100*BC$5)))-LN($J76)-$N76*BC$5)/($O76*SQRT(BC$5)),0,1,TRUE)))*EXP(-$F$1*BC$5)*(INDEX('3)tpx females'!EM$57:EM$107,MATCH($R76,'3)tpx females'!$DE$57:$DE$107,0))+INDEX('3)tpx males'!EK$57:EK$107,MATCH($Q76,'3)tpx males'!$DC$57:$DC$107,0))-(INDEX('3)tpx males'!EJ$110:EJ$160,MATCH($Q76,'3)tpx males'!$DC$110:$DC$160,0))*INDEX('3)tpx females'!EL$111:EL$161,MATCH($R76,'3)tpx females'!$DE$111:$DE$161,0))*(1-(EXP(-INDEX('3)tpx males'!EK$4:EK$54,MATCH($Q76,'3)tpx males'!$DC$4:$DC$54,0)))*EXP(-INDEX('3)tpx females'!EM$3:EM$53,MATCH($R76,'3)tpx females'!$DE$3:$DE$53,0))))))),0)</f>
        <v>0</v>
      </c>
      <c r="BD76" s="32">
        <f ca="1">IFERROR(($J76*EXP(BD$5*($N76+0.5*($O76)^2))*_xlfn.NORM.DIST((LN(($L76*EXP($K76/100*BD$5)))-LN($J76)-$N76*BD$5)/($O76*SQRT(BD$5))-$O76*SQRT(BD$5),0,1,TRUE)+$L76*EXP($K76/100*BD$5)*(1-_xlfn.NORM.DIST((LN(($L76*EXP($K76/100*BD$5)))-LN($J76)-$N76*BD$5)/($O76*SQRT(BD$5)),0,1,TRUE)))*EXP(-$F$1*BD$5)*(INDEX('3)tpx females'!EN$57:EN$107,MATCH($R76,'3)tpx females'!$DE$57:$DE$107,0))+INDEX('3)tpx males'!EL$57:EL$107,MATCH($Q76,'3)tpx males'!$DC$57:$DC$107,0))-(INDEX('3)tpx males'!EK$110:EK$160,MATCH($Q76,'3)tpx males'!$DC$110:$DC$160,0))*INDEX('3)tpx females'!EM$111:EM$161,MATCH($R76,'3)tpx females'!$DE$111:$DE$161,0))*(1-(EXP(-INDEX('3)tpx males'!EL$4:EL$54,MATCH($Q76,'3)tpx males'!$DC$4:$DC$54,0)))*EXP(-INDEX('3)tpx females'!EN$3:EN$53,MATCH($R76,'3)tpx females'!$DE$3:$DE$53,0))))))),0)</f>
        <v>0</v>
      </c>
      <c r="BE76" s="32">
        <f ca="1">IFERROR(($J76*EXP(BE$5*($N76+0.5*($O76)^2))*_xlfn.NORM.DIST((LN(($L76*EXP($K76/100*BE$5)))-LN($J76)-$N76*BE$5)/($O76*SQRT(BE$5))-$O76*SQRT(BE$5),0,1,TRUE)+$L76*EXP($K76/100*BE$5)*(1-_xlfn.NORM.DIST((LN(($L76*EXP($K76/100*BE$5)))-LN($J76)-$N76*BE$5)/($O76*SQRT(BE$5)),0,1,TRUE)))*EXP(-$F$1*BE$5)*(INDEX('3)tpx females'!EO$57:EO$107,MATCH($R76,'3)tpx females'!$DE$57:$DE$107,0))+INDEX('3)tpx males'!EM$57:EM$107,MATCH($Q76,'3)tpx males'!$DC$57:$DC$107,0))-(INDEX('3)tpx males'!EL$110:EL$160,MATCH($Q76,'3)tpx males'!$DC$110:$DC$160,0))*INDEX('3)tpx females'!EN$111:EN$161,MATCH($R76,'3)tpx females'!$DE$111:$DE$161,0))*(1-(EXP(-INDEX('3)tpx males'!EM$4:EM$54,MATCH($Q76,'3)tpx males'!$DC$4:$DC$54,0)))*EXP(-INDEX('3)tpx females'!EO$3:EO$53,MATCH($R76,'3)tpx females'!$DE$3:$DE$53,0))))))),0)</f>
        <v>0</v>
      </c>
      <c r="BF76" s="32">
        <f ca="1">IFERROR(($J76*EXP(BF$5*($N76+0.5*($O76)^2))*_xlfn.NORM.DIST((LN(($L76*EXP($K76/100*BF$5)))-LN($J76)-$N76*BF$5)/($O76*SQRT(BF$5))-$O76*SQRT(BF$5),0,1,TRUE)+$L76*EXP($K76/100*BF$5)*(1-_xlfn.NORM.DIST((LN(($L76*EXP($K76/100*BF$5)))-LN($J76)-$N76*BF$5)/($O76*SQRT(BF$5)),0,1,TRUE)))*EXP(-$F$1*BF$5)*(INDEX('3)tpx females'!EP$57:EP$107,MATCH($R76,'3)tpx females'!$DE$57:$DE$107,0))+INDEX('3)tpx males'!EN$57:EN$107,MATCH($Q76,'3)tpx males'!$DC$57:$DC$107,0))-(INDEX('3)tpx males'!EM$110:EM$160,MATCH($Q76,'3)tpx males'!$DC$110:$DC$160,0))*INDEX('3)tpx females'!EO$111:EO$161,MATCH($R76,'3)tpx females'!$DE$111:$DE$161,0))*(1-(EXP(-INDEX('3)tpx males'!EN$4:EN$54,MATCH($Q76,'3)tpx males'!$DC$4:$DC$54,0)))*EXP(-INDEX('3)tpx females'!EP$3:EP$53,MATCH($R76,'3)tpx females'!$DE$3:$DE$53,0))))))),0)</f>
        <v>0</v>
      </c>
      <c r="BG76" s="32">
        <f ca="1">IFERROR(($J76*EXP(BG$5*($N76+0.5*($O76)^2))*_xlfn.NORM.DIST((LN(($L76*EXP($K76/100*BG$5)))-LN($J76)-$N76*BG$5)/($O76*SQRT(BG$5))-$O76*SQRT(BG$5),0,1,TRUE)+$L76*EXP($K76/100*BG$5)*(1-_xlfn.NORM.DIST((LN(($L76*EXP($K76/100*BG$5)))-LN($J76)-$N76*BG$5)/($O76*SQRT(BG$5)),0,1,TRUE)))*EXP(-$F$1*BG$5)*(INDEX('3)tpx females'!EQ$57:EQ$107,MATCH($R76,'3)tpx females'!$DE$57:$DE$107,0))+INDEX('3)tpx males'!EO$57:EO$107,MATCH($Q76,'3)tpx males'!$DC$57:$DC$107,0))-(INDEX('3)tpx males'!EN$110:EN$160,MATCH($Q76,'3)tpx males'!$DC$110:$DC$160,0))*INDEX('3)tpx females'!EP$111:EP$161,MATCH($R76,'3)tpx females'!$DE$111:$DE$161,0))*(1-(EXP(-INDEX('3)tpx males'!EO$4:EO$54,MATCH($Q76,'3)tpx males'!$DC$4:$DC$54,0)))*EXP(-INDEX('3)tpx females'!EQ$3:EQ$53,MATCH($R76,'3)tpx females'!$DE$3:$DE$53,0))))))),0)</f>
        <v>0</v>
      </c>
      <c r="BH76" s="32">
        <f ca="1">IFERROR(($J76*EXP(BH$5*($N76+0.5*($O76)^2))*_xlfn.NORM.DIST((LN(($L76*EXP($K76/100*BH$5)))-LN($J76)-$N76*BH$5)/($O76*SQRT(BH$5))-$O76*SQRT(BH$5),0,1,TRUE)+$L76*EXP($K76/100*BH$5)*(1-_xlfn.NORM.DIST((LN(($L76*EXP($K76/100*BH$5)))-LN($J76)-$N76*BH$5)/($O76*SQRT(BH$5)),0,1,TRUE)))*EXP(-$F$1*BH$5)*(INDEX('3)tpx females'!ER$57:ER$107,MATCH($R76,'3)tpx females'!$DE$57:$DE$107,0))+INDEX('3)tpx males'!EP$57:EP$107,MATCH($Q76,'3)tpx males'!$DC$57:$DC$107,0))-(INDEX('3)tpx males'!EO$110:EO$160,MATCH($Q76,'3)tpx males'!$DC$110:$DC$160,0))*INDEX('3)tpx females'!EQ$111:EQ$161,MATCH($R76,'3)tpx females'!$DE$111:$DE$161,0))*(1-(EXP(-INDEX('3)tpx males'!EP$4:EP$54,MATCH($Q76,'3)tpx males'!$DC$4:$DC$54,0)))*EXP(-INDEX('3)tpx females'!ER$3:ER$53,MATCH($R76,'3)tpx females'!$DE$3:$DE$53,0))))))),0)</f>
        <v>0</v>
      </c>
      <c r="BI76" s="32">
        <f ca="1">IFERROR(($J76*EXP(BI$5*($N76+0.5*($O76)^2))*_xlfn.NORM.DIST((LN(($L76*EXP($K76/100*BI$5)))-LN($J76)-$N76*BI$5)/($O76*SQRT(BI$5))-$O76*SQRT(BI$5),0,1,TRUE)+$L76*EXP($K76/100*BI$5)*(1-_xlfn.NORM.DIST((LN(($L76*EXP($K76/100*BI$5)))-LN($J76)-$N76*BI$5)/($O76*SQRT(BI$5)),0,1,TRUE)))*EXP(-$F$1*BI$5)*(INDEX('3)tpx females'!ES$57:ES$107,MATCH($R76,'3)tpx females'!$DE$57:$DE$107,0))+INDEX('3)tpx males'!EQ$57:EQ$107,MATCH($Q76,'3)tpx males'!$DC$57:$DC$107,0))-(INDEX('3)tpx males'!EP$110:EP$160,MATCH($Q76,'3)tpx males'!$DC$110:$DC$160,0))*INDEX('3)tpx females'!ER$111:ER$161,MATCH($R76,'3)tpx females'!$DE$111:$DE$161,0))*(1-(EXP(-INDEX('3)tpx males'!EQ$4:EQ$54,MATCH($Q76,'3)tpx males'!$DC$4:$DC$54,0)))*EXP(-INDEX('3)tpx females'!ES$3:ES$53,MATCH($R76,'3)tpx females'!$DE$3:$DE$53,0))))))),0)</f>
        <v>0</v>
      </c>
      <c r="BJ76" s="32">
        <f ca="1">IFERROR(($J76*EXP(BJ$5*($N76+0.5*($O76)^2))*_xlfn.NORM.DIST((LN(($L76*EXP($K76/100*BJ$5)))-LN($J76)-$N76*BJ$5)/($O76*SQRT(BJ$5))-$O76*SQRT(BJ$5),0,1,TRUE)+$L76*EXP($K76/100*BJ$5)*(1-_xlfn.NORM.DIST((LN(($L76*EXP($K76/100*BJ$5)))-LN($J76)-$N76*BJ$5)/($O76*SQRT(BJ$5)),0,1,TRUE)))*EXP(-$F$1*BJ$5)*(INDEX('3)tpx females'!ET$57:ET$107,MATCH($R76,'3)tpx females'!$DE$57:$DE$107,0))+INDEX('3)tpx males'!ER$57:ER$107,MATCH($Q76,'3)tpx males'!$DC$57:$DC$107,0))-(INDEX('3)tpx males'!EQ$110:EQ$160,MATCH($Q76,'3)tpx males'!$DC$110:$DC$160,0))*INDEX('3)tpx females'!ES$111:ES$161,MATCH($R76,'3)tpx females'!$DE$111:$DE$161,0))*(1-(EXP(-INDEX('3)tpx males'!ER$4:ER$54,MATCH($Q76,'3)tpx males'!$DC$4:$DC$54,0)))*EXP(-INDEX('3)tpx females'!ET$3:ET$53,MATCH($R76,'3)tpx females'!$DE$3:$DE$53,0))))))),0)</f>
        <v>0</v>
      </c>
      <c r="BK76" s="32">
        <f ca="1">IFERROR(($J76*EXP(BK$5*($N76+0.5*($O76)^2))*_xlfn.NORM.DIST((LN(($L76*EXP($K76/100*BK$5)))-LN($J76)-$N76*BK$5)/($O76*SQRT(BK$5))-$O76*SQRT(BK$5),0,1,TRUE)+$L76*EXP($K76/100*BK$5)*(1-_xlfn.NORM.DIST((LN(($L76*EXP($K76/100*BK$5)))-LN($J76)-$N76*BK$5)/($O76*SQRT(BK$5)),0,1,TRUE)))*EXP(-$F$1*BK$5)*(INDEX('3)tpx females'!EU$57:EU$107,MATCH($R76,'3)tpx females'!$DE$57:$DE$107,0))+INDEX('3)tpx males'!ES$57:ES$107,MATCH($Q76,'3)tpx males'!$DC$57:$DC$107,0))-(INDEX('3)tpx males'!ER$110:ER$160,MATCH($Q76,'3)tpx males'!$DC$110:$DC$160,0))*INDEX('3)tpx females'!ET$111:ET$161,MATCH($R76,'3)tpx females'!$DE$111:$DE$161,0))*(1-(EXP(-INDEX('3)tpx males'!ES$4:ES$54,MATCH($Q76,'3)tpx males'!$DC$4:$DC$54,0)))*EXP(-INDEX('3)tpx females'!EU$3:EU$53,MATCH($R76,'3)tpx females'!$DE$3:$DE$53,0))))))),0)</f>
        <v>0</v>
      </c>
      <c r="BL76" s="32">
        <f ca="1">IFERROR(($J76*EXP(BL$5*($N76+0.5*($O76)^2))*_xlfn.NORM.DIST((LN(($L76*EXP($K76/100*BL$5)))-LN($J76)-$N76*BL$5)/($O76*SQRT(BL$5))-$O76*SQRT(BL$5),0,1,TRUE)+$L76*EXP($K76/100*BL$5)*(1-_xlfn.NORM.DIST((LN(($L76*EXP($K76/100*BL$5)))-LN($J76)-$N76*BL$5)/($O76*SQRT(BL$5)),0,1,TRUE)))*EXP(-$F$1*BL$5)*(INDEX('3)tpx females'!EV$57:EV$107,MATCH($R76,'3)tpx females'!$DE$57:$DE$107,0))+INDEX('3)tpx males'!ET$57:ET$107,MATCH($Q76,'3)tpx males'!$DC$57:$DC$107,0))-(INDEX('3)tpx males'!ES$110:ES$160,MATCH($Q76,'3)tpx males'!$DC$110:$DC$160,0))*INDEX('3)tpx females'!EU$111:EU$161,MATCH($R76,'3)tpx females'!$DE$111:$DE$161,0))*(1-(EXP(-INDEX('3)tpx males'!ET$4:ET$54,MATCH($Q76,'3)tpx males'!$DC$4:$DC$54,0)))*EXP(-INDEX('3)tpx females'!EV$3:EV$53,MATCH($R76,'3)tpx females'!$DE$3:$DE$53,0))))))),0)</f>
        <v>0</v>
      </c>
      <c r="BM76" s="32">
        <f ca="1">IFERROR(($J76*EXP(BM$5*($N76+0.5*($O76)^2))*_xlfn.NORM.DIST((LN(($L76*EXP($K76/100*BM$5)))-LN($J76)-$N76*BM$5)/($O76*SQRT(BM$5))-$O76*SQRT(BM$5),0,1,TRUE)+$L76*EXP($K76/100*BM$5)*(1-_xlfn.NORM.DIST((LN(($L76*EXP($K76/100*BM$5)))-LN($J76)-$N76*BM$5)/($O76*SQRT(BM$5)),0,1,TRUE)))*EXP(-$F$1*BM$5)*(INDEX('3)tpx females'!EW$57:EW$107,MATCH($R76,'3)tpx females'!$DE$57:$DE$107,0))+INDEX('3)tpx males'!EU$57:EU$107,MATCH($Q76,'3)tpx males'!$DC$57:$DC$107,0))-(INDEX('3)tpx males'!ET$110:ET$160,MATCH($Q76,'3)tpx males'!$DC$110:$DC$160,0))*INDEX('3)tpx females'!EV$111:EV$161,MATCH($R76,'3)tpx females'!$DE$111:$DE$161,0))*(1-(EXP(-INDEX('3)tpx males'!EU$4:EU$54,MATCH($Q76,'3)tpx males'!$DC$4:$DC$54,0)))*EXP(-INDEX('3)tpx females'!EW$3:EW$53,MATCH($R76,'3)tpx females'!$DE$3:$DE$53,0))))))),0)</f>
        <v>0</v>
      </c>
      <c r="BN76" s="32">
        <f ca="1">IFERROR(($J76*EXP(BN$5*($N76+0.5*($O76)^2))*_xlfn.NORM.DIST((LN(($L76*EXP($K76/100*BN$5)))-LN($J76)-$N76*BN$5)/($O76*SQRT(BN$5))-$O76*SQRT(BN$5),0,1,TRUE)+$L76*EXP($K76/100*BN$5)*(1-_xlfn.NORM.DIST((LN(($L76*EXP($K76/100*BN$5)))-LN($J76)-$N76*BN$5)/($O76*SQRT(BN$5)),0,1,TRUE)))*EXP(-$F$1*BN$5)*(INDEX('3)tpx females'!EX$57:EX$107,MATCH($R76,'3)tpx females'!$DE$57:$DE$107,0))+INDEX('3)tpx males'!EV$57:EV$107,MATCH($Q76,'3)tpx males'!$DC$57:$DC$107,0))-(INDEX('3)tpx males'!EU$110:EU$160,MATCH($Q76,'3)tpx males'!$DC$110:$DC$160,0))*INDEX('3)tpx females'!EW$111:EW$161,MATCH($R76,'3)tpx females'!$DE$111:$DE$161,0))*(1-(EXP(-INDEX('3)tpx males'!EV$4:EV$54,MATCH($Q76,'3)tpx males'!$DC$4:$DC$54,0)))*EXP(-INDEX('3)tpx females'!EX$3:EX$53,MATCH($R76,'3)tpx females'!$DE$3:$DE$53,0))))))),0)</f>
        <v>0</v>
      </c>
      <c r="BO76" s="32">
        <f ca="1">IFERROR(($J76*EXP(BO$5*($N76+0.5*($O76)^2))*_xlfn.NORM.DIST((LN(($L76*EXP($K76/100*BO$5)))-LN($J76)-$N76*BO$5)/($O76*SQRT(BO$5))-$O76*SQRT(BO$5),0,1,TRUE)+$L76*EXP($K76/100*BO$5)*(1-_xlfn.NORM.DIST((LN(($L76*EXP($K76/100*BO$5)))-LN($J76)-$N76*BO$5)/($O76*SQRT(BO$5)),0,1,TRUE)))*EXP(-$F$1*BO$5)*(INDEX('3)tpx females'!EY$57:EY$107,MATCH($R76,'3)tpx females'!$DE$57:$DE$107,0))+INDEX('3)tpx males'!EW$57:EW$107,MATCH($Q76,'3)tpx males'!$DC$57:$DC$107,0))-(INDEX('3)tpx males'!EV$110:EV$160,MATCH($Q76,'3)tpx males'!$DC$110:$DC$160,0))*INDEX('3)tpx females'!EX$111:EX$161,MATCH($R76,'3)tpx females'!$DE$111:$DE$161,0))*(1-(EXP(-INDEX('3)tpx males'!EW$4:EW$54,MATCH($Q76,'3)tpx males'!$DC$4:$DC$54,0)))*EXP(-INDEX('3)tpx females'!EY$3:EY$53,MATCH($R76,'3)tpx females'!$DE$3:$DE$53,0))))))),0)</f>
        <v>0</v>
      </c>
      <c r="BP76" s="32">
        <f ca="1">IFERROR(($J76*EXP(BP$5*($N76+0.5*($O76)^2))*_xlfn.NORM.DIST((LN(($L76*EXP($K76/100*BP$5)))-LN($J76)-$N76*BP$5)/($O76*SQRT(BP$5))-$O76*SQRT(BP$5),0,1,TRUE)+$L76*EXP($K76/100*BP$5)*(1-_xlfn.NORM.DIST((LN(($L76*EXP($K76/100*BP$5)))-LN($J76)-$N76*BP$5)/($O76*SQRT(BP$5)),0,1,TRUE)))*EXP(-$F$1*BP$5)*(INDEX('3)tpx females'!EZ$57:EZ$107,MATCH($R76,'3)tpx females'!$DE$57:$DE$107,0))+INDEX('3)tpx males'!EX$57:EX$107,MATCH($Q76,'3)tpx males'!$DC$57:$DC$107,0))-(INDEX('3)tpx males'!EW$110:EW$160,MATCH($Q76,'3)tpx males'!$DC$110:$DC$160,0))*INDEX('3)tpx females'!EY$111:EY$161,MATCH($R76,'3)tpx females'!$DE$111:$DE$161,0))*(1-(EXP(-INDEX('3)tpx males'!EX$4:EX$54,MATCH($Q76,'3)tpx males'!$DC$4:$DC$54,0)))*EXP(-INDEX('3)tpx females'!EZ$3:EZ$53,MATCH($R76,'3)tpx females'!$DE$3:$DE$53,0))))))),0)</f>
        <v>0</v>
      </c>
      <c r="BQ76" s="32">
        <f ca="1">IFERROR(($J76*EXP(BQ$5*($N76+0.5*($O76)^2))*_xlfn.NORM.DIST((LN(($L76*EXP($K76/100*BQ$5)))-LN($J76)-$N76*BQ$5)/($O76*SQRT(BQ$5))-$O76*SQRT(BQ$5),0,1,TRUE)+$L76*EXP($K76/100*BQ$5)*(1-_xlfn.NORM.DIST((LN(($L76*EXP($K76/100*BQ$5)))-LN($J76)-$N76*BQ$5)/($O76*SQRT(BQ$5)),0,1,TRUE)))*EXP(-$F$1*BQ$5)*(INDEX('3)tpx females'!FA$57:FA$107,MATCH($R76,'3)tpx females'!$DE$57:$DE$107,0))+INDEX('3)tpx males'!EY$57:EY$107,MATCH($Q76,'3)tpx males'!$DC$57:$DC$107,0))-(INDEX('3)tpx males'!EX$110:EX$160,MATCH($Q76,'3)tpx males'!$DC$110:$DC$160,0))*INDEX('3)tpx females'!EZ$111:EZ$161,MATCH($R76,'3)tpx females'!$DE$111:$DE$161,0))*(1-(EXP(-INDEX('3)tpx males'!EY$4:EY$54,MATCH($Q76,'3)tpx males'!$DC$4:$DC$54,0)))*EXP(-INDEX('3)tpx females'!FA$3:FA$53,MATCH($R76,'3)tpx females'!$DE$3:$DE$53,0))))))),0)</f>
        <v>0</v>
      </c>
      <c r="BR76" s="32">
        <f ca="1">IFERROR(($J76*EXP(BR$5*($N76+0.5*($O76)^2))*_xlfn.NORM.DIST((LN(($L76*EXP($K76/100*BR$5)))-LN($J76)-$N76*BR$5)/($O76*SQRT(BR$5))-$O76*SQRT(BR$5),0,1,TRUE)+$L76*EXP($K76/100*BR$5)*(1-_xlfn.NORM.DIST((LN(($L76*EXP($K76/100*BR$5)))-LN($J76)-$N76*BR$5)/($O76*SQRT(BR$5)),0,1,TRUE)))*EXP(-$F$1*BR$5)*(INDEX('3)tpx females'!FB$57:FB$107,MATCH($R76,'3)tpx females'!$DE$57:$DE$107,0))+INDEX('3)tpx males'!EZ$57:EZ$107,MATCH($Q76,'3)tpx males'!$DC$57:$DC$107,0))-(INDEX('3)tpx males'!EY$110:EY$160,MATCH($Q76,'3)tpx males'!$DC$110:$DC$160,0))*INDEX('3)tpx females'!FA$111:FA$161,MATCH($R76,'3)tpx females'!$DE$111:$DE$161,0))*(1-(EXP(-INDEX('3)tpx males'!EZ$4:EZ$54,MATCH($Q76,'3)tpx males'!$DC$4:$DC$54,0)))*EXP(-INDEX('3)tpx females'!FB$3:FB$53,MATCH($R76,'3)tpx females'!$DE$3:$DE$53,0))))))),0)</f>
        <v>0</v>
      </c>
      <c r="BS76" s="32">
        <f ca="1">IFERROR(($J76*EXP(BS$5*($N76+0.5*($O76)^2))*_xlfn.NORM.DIST((LN(($L76*EXP($K76/100*BS$5)))-LN($J76)-$N76*BS$5)/($O76*SQRT(BS$5))-$O76*SQRT(BS$5),0,1,TRUE)+$L76*EXP($K76/100*BS$5)*(1-_xlfn.NORM.DIST((LN(($L76*EXP($K76/100*BS$5)))-LN($J76)-$N76*BS$5)/($O76*SQRT(BS$5)),0,1,TRUE)))*EXP(-$F$1*BS$5)*(INDEX('3)tpx females'!FC$57:FC$107,MATCH($R76,'3)tpx females'!$DE$57:$DE$107,0))+INDEX('3)tpx males'!FA$57:FA$107,MATCH($Q76,'3)tpx males'!$DC$57:$DC$107,0))-(INDEX('3)tpx males'!EZ$110:EZ$160,MATCH($Q76,'3)tpx males'!$DC$110:$DC$160,0))*INDEX('3)tpx females'!FB$111:FB$161,MATCH($R76,'3)tpx females'!$DE$111:$DE$161,0))*(1-(EXP(-INDEX('3)tpx males'!FA$4:FA$54,MATCH($Q76,'3)tpx males'!$DC$4:$DC$54,0)))*EXP(-INDEX('3)tpx females'!FC$3:FC$53,MATCH($R76,'3)tpx females'!$DE$3:$DE$53,0))))))),0)</f>
        <v>0</v>
      </c>
      <c r="BT76" s="32">
        <f ca="1">IFERROR(($J76*EXP(BT$5*($N76+0.5*($O76)^2))*_xlfn.NORM.DIST((LN(($L76*EXP($K76/100*BT$5)))-LN($J76)-$N76*BT$5)/($O76*SQRT(BT$5))-$O76*SQRT(BT$5),0,1,TRUE)+$L76*EXP($K76/100*BT$5)*(1-_xlfn.NORM.DIST((LN(($L76*EXP($K76/100*BT$5)))-LN($J76)-$N76*BT$5)/($O76*SQRT(BT$5)),0,1,TRUE)))*EXP(-$F$1*BT$5)*(INDEX('3)tpx females'!FD$57:FD$107,MATCH($R76,'3)tpx females'!$DE$57:$DE$107,0))+INDEX('3)tpx males'!FB$57:FB$107,MATCH($Q76,'3)tpx males'!$DC$57:$DC$107,0))-(INDEX('3)tpx males'!FA$110:FA$160,MATCH($Q76,'3)tpx males'!$DC$110:$DC$160,0))*INDEX('3)tpx females'!FC$111:FC$161,MATCH($R76,'3)tpx females'!$DE$111:$DE$161,0))*(1-(EXP(-INDEX('3)tpx males'!FB$4:FB$54,MATCH($Q76,'3)tpx males'!$DC$4:$DC$54,0)))*EXP(-INDEX('3)tpx females'!FD$3:FD$53,MATCH($R76,'3)tpx females'!$DE$3:$DE$53,0))))))),0)</f>
        <v>0</v>
      </c>
    </row>
    <row r="77" spans="2:72" x14ac:dyDescent="0.25">
      <c r="B77" s="32" t="s">
        <v>11</v>
      </c>
      <c r="C77" s="32" t="s">
        <v>14</v>
      </c>
      <c r="D77" s="49">
        <v>12871</v>
      </c>
      <c r="E77" s="32" t="s">
        <v>13</v>
      </c>
      <c r="F77" s="32" t="s">
        <v>12</v>
      </c>
      <c r="G77" s="49">
        <v>12901</v>
      </c>
      <c r="H77" s="32" t="s">
        <v>13</v>
      </c>
      <c r="I77" s="32" t="s">
        <v>20</v>
      </c>
      <c r="J77" s="32">
        <v>273487.5</v>
      </c>
      <c r="K77" s="32">
        <v>7.25</v>
      </c>
      <c r="L77" s="32">
        <f>'3) 2016 cases'!M77*EXP('3) 2016 cases'!L77/100)</f>
        <v>36594.187155278429</v>
      </c>
      <c r="M77" s="32"/>
      <c r="N77" s="32">
        <f>INDEX('2b)Working'!$I$61:$P$61,MATCH($I77,'2b)Working'!$I$60:$P$60,0))</f>
        <v>7.4552232955274328E-2</v>
      </c>
      <c r="O77" s="32">
        <f>INDEX('2b)Working'!$I$62:$P$62,MATCH($I77,'2b)Working'!$I$60:$P$60,0))</f>
        <v>6.4868498859960141E-2</v>
      </c>
      <c r="P77" s="32" t="str">
        <f t="shared" si="5"/>
        <v/>
      </c>
      <c r="Q77" s="32">
        <f>ROUND(($A$1-G77)/365,0)</f>
        <v>82</v>
      </c>
      <c r="R77" s="32">
        <f>ROUND(($A$1-D77)/365,0)</f>
        <v>82</v>
      </c>
      <c r="S77" s="32">
        <f t="shared" si="7"/>
        <v>1</v>
      </c>
      <c r="U77" s="32">
        <f t="shared" ca="1" si="8"/>
        <v>37644.098726972406</v>
      </c>
      <c r="W77" s="32">
        <f ca="1">IFERROR(($J77*EXP(W$5*($N77+0.5*($O77)^2))*_xlfn.NORM.DIST((LN(($L77*EXP($K77/100*W$5)))-LN($J77)-$N77*W$5)/($O77*SQRT(W$5))-$O77*SQRT(W$5),0,1,TRUE)+$L77*EXP($K77/100*W$5)*(1-_xlfn.NORM.DIST((LN(($L77*EXP($K77/100*W$5)))-LN($J77)-$N77*W$5)/($O77*SQRT(W$5)),0,1,TRUE)))*EXP(-$F$1*W$5)*(INDEX('3)tpx females'!DG$57:DG$107,MATCH($R77,'3)tpx females'!$DE$57:$DE$107,0))+INDEX('3)tpx males'!DE$57:DE$107,MATCH($Q77,'3)tpx males'!$DC$57:$DC$107,0))-(INDEX('3)tpx males'!DD$110:DD$160,MATCH($Q77,'3)tpx males'!$DC$110:$DC$160,0))*INDEX('3)tpx females'!DF$111:DF$161,MATCH($R77,'3)tpx females'!$DE$111:$DE$161,0))*(1-(EXP(-INDEX('3)tpx males'!DE$4:DE$54,MATCH($Q77,'3)tpx males'!$DC$4:$DC$54,0)))*EXP(-INDEX('3)tpx females'!DG$3:DG$53,MATCH($R77,'3)tpx females'!$DE$3:$DE$53,0))))))),0)</f>
        <v>96.132792698703867</v>
      </c>
      <c r="X77" s="32">
        <f ca="1">IFERROR(($J77*EXP(X$5*($N77+0.5*($O77)^2))*_xlfn.NORM.DIST((LN(($L77*EXP($K77/100*X$5)))-LN($J77)-$N77*X$5)/($O77*SQRT(X$5))-$O77*SQRT(X$5),0,1,TRUE)+$L77*EXP($K77/100*X$5)*(1-_xlfn.NORM.DIST((LN(($L77*EXP($K77/100*X$5)))-LN($J77)-$N77*X$5)/($O77*SQRT(X$5)),0,1,TRUE)))*EXP(-$F$1*X$5)*(INDEX('3)tpx females'!DH$57:DH$107,MATCH($R77,'3)tpx females'!$DE$57:$DE$107,0))+INDEX('3)tpx males'!DF$57:DF$107,MATCH($Q77,'3)tpx males'!$DC$57:$DC$107,0))-(INDEX('3)tpx males'!DE$110:DE$160,MATCH($Q77,'3)tpx males'!$DC$110:$DC$160,0))*INDEX('3)tpx females'!DG$111:DG$161,MATCH($R77,'3)tpx females'!$DE$111:$DE$161,0))*(1-(EXP(-INDEX('3)tpx males'!DF$4:DF$54,MATCH($Q77,'3)tpx males'!$DC$4:$DC$54,0)))*EXP(-INDEX('3)tpx females'!DH$3:DH$53,MATCH($R77,'3)tpx females'!$DE$3:$DE$53,0))))))),0)</f>
        <v>320.89233046811518</v>
      </c>
      <c r="Y77" s="32">
        <f ca="1">IFERROR(($J77*EXP(Y$5*($N77+0.5*($O77)^2))*_xlfn.NORM.DIST((LN(($L77*EXP($K77/100*Y$5)))-LN($J77)-$N77*Y$5)/($O77*SQRT(Y$5))-$O77*SQRT(Y$5),0,1,TRUE)+$L77*EXP($K77/100*Y$5)*(1-_xlfn.NORM.DIST((LN(($L77*EXP($K77/100*Y$5)))-LN($J77)-$N77*Y$5)/($O77*SQRT(Y$5)),0,1,TRUE)))*EXP(-$F$1*Y$5)*(INDEX('3)tpx females'!DI$57:DI$107,MATCH($R77,'3)tpx females'!$DE$57:$DE$107,0))+INDEX('3)tpx males'!DG$57:DG$107,MATCH($Q77,'3)tpx males'!$DC$57:$DC$107,0))-(INDEX('3)tpx males'!DF$110:DF$160,MATCH($Q77,'3)tpx males'!$DC$110:$DC$160,0))*INDEX('3)tpx females'!DH$111:DH$161,MATCH($R77,'3)tpx females'!$DE$111:$DE$161,0))*(1-(EXP(-INDEX('3)tpx males'!DG$4:DG$54,MATCH($Q77,'3)tpx males'!$DC$4:$DC$54,0)))*EXP(-INDEX('3)tpx females'!DI$3:DI$53,MATCH($R77,'3)tpx females'!$DE$3:$DE$53,0))))))),0)</f>
        <v>564.94693564770921</v>
      </c>
      <c r="Z77" s="32">
        <f ca="1">IFERROR(($J77*EXP(Z$5*($N77+0.5*($O77)^2))*_xlfn.NORM.DIST((LN(($L77*EXP($K77/100*Z$5)))-LN($J77)-$N77*Z$5)/($O77*SQRT(Z$5))-$O77*SQRT(Z$5),0,1,TRUE)+$L77*EXP($K77/100*Z$5)*(1-_xlfn.NORM.DIST((LN(($L77*EXP($K77/100*Z$5)))-LN($J77)-$N77*Z$5)/($O77*SQRT(Z$5)),0,1,TRUE)))*EXP(-$F$1*Z$5)*(INDEX('3)tpx females'!DJ$57:DJ$107,MATCH($R77,'3)tpx females'!$DE$57:$DE$107,0))+INDEX('3)tpx males'!DH$57:DH$107,MATCH($Q77,'3)tpx males'!$DC$57:$DC$107,0))-(INDEX('3)tpx males'!DG$110:DG$160,MATCH($Q77,'3)tpx males'!$DC$110:$DC$160,0))*INDEX('3)tpx females'!DI$111:DI$161,MATCH($R77,'3)tpx females'!$DE$111:$DE$161,0))*(1-(EXP(-INDEX('3)tpx males'!DH$4:DH$54,MATCH($Q77,'3)tpx males'!$DC$4:$DC$54,0)))*EXP(-INDEX('3)tpx females'!DJ$3:DJ$53,MATCH($R77,'3)tpx females'!$DE$3:$DE$53,0))))))),0)</f>
        <v>856.47477953601447</v>
      </c>
      <c r="AA77" s="32">
        <f ca="1">IFERROR(($J77*EXP(AA$5*($N77+0.5*($O77)^2))*_xlfn.NORM.DIST((LN(($L77*EXP($K77/100*AA$5)))-LN($J77)-$N77*AA$5)/($O77*SQRT(AA$5))-$O77*SQRT(AA$5),0,1,TRUE)+$L77*EXP($K77/100*AA$5)*(1-_xlfn.NORM.DIST((LN(($L77*EXP($K77/100*AA$5)))-LN($J77)-$N77*AA$5)/($O77*SQRT(AA$5)),0,1,TRUE)))*EXP(-$F$1*AA$5)*(INDEX('3)tpx females'!DK$57:DK$107,MATCH($R77,'3)tpx females'!$DE$57:$DE$107,0))+INDEX('3)tpx males'!DI$57:DI$107,MATCH($Q77,'3)tpx males'!$DC$57:$DC$107,0))-(INDEX('3)tpx males'!DH$110:DH$160,MATCH($Q77,'3)tpx males'!$DC$110:$DC$160,0))*INDEX('3)tpx females'!DJ$111:DJ$161,MATCH($R77,'3)tpx females'!$DE$111:$DE$161,0))*(1-(EXP(-INDEX('3)tpx males'!DI$4:DI$54,MATCH($Q77,'3)tpx males'!$DC$4:$DC$54,0)))*EXP(-INDEX('3)tpx females'!DK$3:DK$53,MATCH($R77,'3)tpx females'!$DE$3:$DE$53,0))))))),0)</f>
        <v>1252.4731234162732</v>
      </c>
      <c r="AB77" s="32">
        <f ca="1">IFERROR(($J77*EXP(AB$5*($N77+0.5*($O77)^2))*_xlfn.NORM.DIST((LN(($L77*EXP($K77/100*AB$5)))-LN($J77)-$N77*AB$5)/($O77*SQRT(AB$5))-$O77*SQRT(AB$5),0,1,TRUE)+$L77*EXP($K77/100*AB$5)*(1-_xlfn.NORM.DIST((LN(($L77*EXP($K77/100*AB$5)))-LN($J77)-$N77*AB$5)/($O77*SQRT(AB$5)),0,1,TRUE)))*EXP(-$F$1*AB$5)*(INDEX('3)tpx females'!DL$57:DL$107,MATCH($R77,'3)tpx females'!$DE$57:$DE$107,0))+INDEX('3)tpx males'!DJ$57:DJ$107,MATCH($Q77,'3)tpx males'!$DC$57:$DC$107,0))-(INDEX('3)tpx males'!DI$110:DI$160,MATCH($Q77,'3)tpx males'!$DC$110:$DC$160,0))*INDEX('3)tpx females'!DK$111:DK$161,MATCH($R77,'3)tpx females'!$DE$111:$DE$161,0))*(1-(EXP(-INDEX('3)tpx males'!DJ$4:DJ$54,MATCH($Q77,'3)tpx males'!$DC$4:$DC$54,0)))*EXP(-INDEX('3)tpx females'!DL$3:DL$53,MATCH($R77,'3)tpx females'!$DE$3:$DE$53,0))))))),0)</f>
        <v>1557.6489875478587</v>
      </c>
      <c r="AC77" s="32">
        <f ca="1">IFERROR(($J77*EXP(AC$5*($N77+0.5*($O77)^2))*_xlfn.NORM.DIST((LN(($L77*EXP($K77/100*AC$5)))-LN($J77)-$N77*AC$5)/($O77*SQRT(AC$5))-$O77*SQRT(AC$5),0,1,TRUE)+$L77*EXP($K77/100*AC$5)*(1-_xlfn.NORM.DIST((LN(($L77*EXP($K77/100*AC$5)))-LN($J77)-$N77*AC$5)/($O77*SQRT(AC$5)),0,1,TRUE)))*EXP(-$F$1*AC$5)*(INDEX('3)tpx females'!DM$57:DM$107,MATCH($R77,'3)tpx females'!$DE$57:$DE$107,0))+INDEX('3)tpx males'!DK$57:DK$107,MATCH($Q77,'3)tpx males'!$DC$57:$DC$107,0))-(INDEX('3)tpx males'!DJ$110:DJ$160,MATCH($Q77,'3)tpx males'!$DC$110:$DC$160,0))*INDEX('3)tpx females'!DL$111:DL$161,MATCH($R77,'3)tpx females'!$DE$111:$DE$161,0))*(1-(EXP(-INDEX('3)tpx males'!DK$4:DK$54,MATCH($Q77,'3)tpx males'!$DC$4:$DC$54,0)))*EXP(-INDEX('3)tpx females'!DM$3:DM$53,MATCH($R77,'3)tpx females'!$DE$3:$DE$53,0))))))),0)</f>
        <v>1963.9102113243266</v>
      </c>
      <c r="AD77" s="32">
        <f ca="1">IFERROR(($J77*EXP(AD$5*($N77+0.5*($O77)^2))*_xlfn.NORM.DIST((LN(($L77*EXP($K77/100*AD$5)))-LN($J77)-$N77*AD$5)/($O77*SQRT(AD$5))-$O77*SQRT(AD$5),0,1,TRUE)+$L77*EXP($K77/100*AD$5)*(1-_xlfn.NORM.DIST((LN(($L77*EXP($K77/100*AD$5)))-LN($J77)-$N77*AD$5)/($O77*SQRT(AD$5)),0,1,TRUE)))*EXP(-$F$1*AD$5)*(INDEX('3)tpx females'!DN$57:DN$107,MATCH($R77,'3)tpx females'!$DE$57:$DE$107,0))+INDEX('3)tpx males'!DL$57:DL$107,MATCH($Q77,'3)tpx males'!$DC$57:$DC$107,0))-(INDEX('3)tpx males'!DK$110:DK$160,MATCH($Q77,'3)tpx males'!$DC$110:$DC$160,0))*INDEX('3)tpx females'!DM$111:DM$161,MATCH($R77,'3)tpx females'!$DE$111:$DE$161,0))*(1-(EXP(-INDEX('3)tpx males'!DL$4:DL$54,MATCH($Q77,'3)tpx males'!$DC$4:$DC$54,0)))*EXP(-INDEX('3)tpx females'!DN$3:DN$53,MATCH($R77,'3)tpx females'!$DE$3:$DE$53,0))))))),0)</f>
        <v>2462.8114884095658</v>
      </c>
      <c r="AE77" s="32">
        <f ca="1">IFERROR(($J77*EXP(AE$5*($N77+0.5*($O77)^2))*_xlfn.NORM.DIST((LN(($L77*EXP($K77/100*AE$5)))-LN($J77)-$N77*AE$5)/($O77*SQRT(AE$5))-$O77*SQRT(AE$5),0,1,TRUE)+$L77*EXP($K77/100*AE$5)*(1-_xlfn.NORM.DIST((LN(($L77*EXP($K77/100*AE$5)))-LN($J77)-$N77*AE$5)/($O77*SQRT(AE$5)),0,1,TRUE)))*EXP(-$F$1*AE$5)*(INDEX('3)tpx females'!DO$57:DO$107,MATCH($R77,'3)tpx females'!$DE$57:$DE$107,0))+INDEX('3)tpx males'!DM$57:DM$107,MATCH($Q77,'3)tpx males'!$DC$57:$DC$107,0))-(INDEX('3)tpx males'!DL$110:DL$160,MATCH($Q77,'3)tpx males'!$DC$110:$DC$160,0))*INDEX('3)tpx females'!DN$111:DN$161,MATCH($R77,'3)tpx females'!$DE$111:$DE$161,0))*(1-(EXP(-INDEX('3)tpx males'!DM$4:DM$54,MATCH($Q77,'3)tpx males'!$DC$4:$DC$54,0)))*EXP(-INDEX('3)tpx females'!DO$3:DO$53,MATCH($R77,'3)tpx females'!$DE$3:$DE$53,0))))))),0)</f>
        <v>2766.026453911732</v>
      </c>
      <c r="AF77" s="32">
        <f ca="1">IFERROR(($J77*EXP(AF$5*($N77+0.5*($O77)^2))*_xlfn.NORM.DIST((LN(($L77*EXP($K77/100*AF$5)))-LN($J77)-$N77*AF$5)/($O77*SQRT(AF$5))-$O77*SQRT(AF$5),0,1,TRUE)+$L77*EXP($K77/100*AF$5)*(1-_xlfn.NORM.DIST((LN(($L77*EXP($K77/100*AF$5)))-LN($J77)-$N77*AF$5)/($O77*SQRT(AF$5)),0,1,TRUE)))*EXP(-$F$1*AF$5)*(INDEX('3)tpx females'!DP$57:DP$107,MATCH($R77,'3)tpx females'!$DE$57:$DE$107,0))+INDEX('3)tpx males'!DN$57:DN$107,MATCH($Q77,'3)tpx males'!$DC$57:$DC$107,0))-(INDEX('3)tpx males'!DM$110:DM$160,MATCH($Q77,'3)tpx males'!$DC$110:$DC$160,0))*INDEX('3)tpx females'!DO$111:DO$161,MATCH($R77,'3)tpx females'!$DE$111:$DE$161,0))*(1-(EXP(-INDEX('3)tpx males'!DN$4:DN$54,MATCH($Q77,'3)tpx males'!$DC$4:$DC$54,0)))*EXP(-INDEX('3)tpx females'!DP$3:DP$53,MATCH($R77,'3)tpx females'!$DE$3:$DE$53,0))))))),0)</f>
        <v>2980.4829225824974</v>
      </c>
      <c r="AG77" s="32">
        <f ca="1">IFERROR(($J77*EXP(AG$5*($N77+0.5*($O77)^2))*_xlfn.NORM.DIST((LN(($L77*EXP($K77/100*AG$5)))-LN($J77)-$N77*AG$5)/($O77*SQRT(AG$5))-$O77*SQRT(AG$5),0,1,TRUE)+$L77*EXP($K77/100*AG$5)*(1-_xlfn.NORM.DIST((LN(($L77*EXP($K77/100*AG$5)))-LN($J77)-$N77*AG$5)/($O77*SQRT(AG$5)),0,1,TRUE)))*EXP(-$F$1*AG$5)*(INDEX('3)tpx females'!DQ$57:DQ$107,MATCH($R77,'3)tpx females'!$DE$57:$DE$107,0))+INDEX('3)tpx males'!DO$57:DO$107,MATCH($Q77,'3)tpx males'!$DC$57:$DC$107,0))-(INDEX('3)tpx males'!DN$110:DN$160,MATCH($Q77,'3)tpx males'!$DC$110:$DC$160,0))*INDEX('3)tpx females'!DP$111:DP$161,MATCH($R77,'3)tpx females'!$DE$111:$DE$161,0))*(1-(EXP(-INDEX('3)tpx males'!DO$4:DO$54,MATCH($Q77,'3)tpx males'!$DC$4:$DC$54,0)))*EXP(-INDEX('3)tpx females'!DQ$3:DQ$53,MATCH($R77,'3)tpx females'!$DE$3:$DE$53,0))))))),0)</f>
        <v>2987.5760440914182</v>
      </c>
      <c r="AH77" s="32">
        <f ca="1">IFERROR(($J77*EXP(AH$5*($N77+0.5*($O77)^2))*_xlfn.NORM.DIST((LN(($L77*EXP($K77/100*AH$5)))-LN($J77)-$N77*AH$5)/($O77*SQRT(AH$5))-$O77*SQRT(AH$5),0,1,TRUE)+$L77*EXP($K77/100*AH$5)*(1-_xlfn.NORM.DIST((LN(($L77*EXP($K77/100*AH$5)))-LN($J77)-$N77*AH$5)/($O77*SQRT(AH$5)),0,1,TRUE)))*EXP(-$F$1*AH$5)*(INDEX('3)tpx females'!DR$57:DR$107,MATCH($R77,'3)tpx females'!$DE$57:$DE$107,0))+INDEX('3)tpx males'!DP$57:DP$107,MATCH($Q77,'3)tpx males'!$DC$57:$DC$107,0))-(INDEX('3)tpx males'!DO$110:DO$160,MATCH($Q77,'3)tpx males'!$DC$110:$DC$160,0))*INDEX('3)tpx females'!DQ$111:DQ$161,MATCH($R77,'3)tpx females'!$DE$111:$DE$161,0))*(1-(EXP(-INDEX('3)tpx males'!DP$4:DP$54,MATCH($Q77,'3)tpx males'!$DC$4:$DC$54,0)))*EXP(-INDEX('3)tpx females'!DR$3:DR$53,MATCH($R77,'3)tpx females'!$DE$3:$DE$53,0))))))),0)</f>
        <v>3082.507055689211</v>
      </c>
      <c r="AI77" s="32">
        <f ca="1">IFERROR(($J77*EXP(AI$5*($N77+0.5*($O77)^2))*_xlfn.NORM.DIST((LN(($L77*EXP($K77/100*AI$5)))-LN($J77)-$N77*AI$5)/($O77*SQRT(AI$5))-$O77*SQRT(AI$5),0,1,TRUE)+$L77*EXP($K77/100*AI$5)*(1-_xlfn.NORM.DIST((LN(($L77*EXP($K77/100*AI$5)))-LN($J77)-$N77*AI$5)/($O77*SQRT(AI$5)),0,1,TRUE)))*EXP(-$F$1*AI$5)*(INDEX('3)tpx females'!DS$57:DS$107,MATCH($R77,'3)tpx females'!$DE$57:$DE$107,0))+INDEX('3)tpx males'!DQ$57:DQ$107,MATCH($Q77,'3)tpx males'!$DC$57:$DC$107,0))-(INDEX('3)tpx males'!DP$110:DP$160,MATCH($Q77,'3)tpx males'!$DC$110:$DC$160,0))*INDEX('3)tpx females'!DR$111:DR$161,MATCH($R77,'3)tpx females'!$DE$111:$DE$161,0))*(1-(EXP(-INDEX('3)tpx males'!DQ$4:DQ$54,MATCH($Q77,'3)tpx males'!$DC$4:$DC$54,0)))*EXP(-INDEX('3)tpx females'!DS$3:DS$53,MATCH($R77,'3)tpx females'!$DE$3:$DE$53,0))))))),0)</f>
        <v>3120.7157209184106</v>
      </c>
      <c r="AJ77" s="32">
        <f ca="1">IFERROR(($J77*EXP(AJ$5*($N77+0.5*($O77)^2))*_xlfn.NORM.DIST((LN(($L77*EXP($K77/100*AJ$5)))-LN($J77)-$N77*AJ$5)/($O77*SQRT(AJ$5))-$O77*SQRT(AJ$5),0,1,TRUE)+$L77*EXP($K77/100*AJ$5)*(1-_xlfn.NORM.DIST((LN(($L77*EXP($K77/100*AJ$5)))-LN($J77)-$N77*AJ$5)/($O77*SQRT(AJ$5)),0,1,TRUE)))*EXP(-$F$1*AJ$5)*(INDEX('3)tpx females'!DT$57:DT$107,MATCH($R77,'3)tpx females'!$DE$57:$DE$107,0))+INDEX('3)tpx males'!DR$57:DR$107,MATCH($Q77,'3)tpx males'!$DC$57:$DC$107,0))-(INDEX('3)tpx males'!DQ$110:DQ$160,MATCH($Q77,'3)tpx males'!$DC$110:$DC$160,0))*INDEX('3)tpx females'!DS$111:DS$161,MATCH($R77,'3)tpx females'!$DE$111:$DE$161,0))*(1-(EXP(-INDEX('3)tpx males'!DR$4:DR$54,MATCH($Q77,'3)tpx males'!$DC$4:$DC$54,0)))*EXP(-INDEX('3)tpx females'!DT$3:DT$53,MATCH($R77,'3)tpx females'!$DE$3:$DE$53,0))))))),0)</f>
        <v>2844.4294836601348</v>
      </c>
      <c r="AK77" s="32">
        <f ca="1">IFERROR(($J77*EXP(AK$5*($N77+0.5*($O77)^2))*_xlfn.NORM.DIST((LN(($L77*EXP($K77/100*AK$5)))-LN($J77)-$N77*AK$5)/($O77*SQRT(AK$5))-$O77*SQRT(AK$5),0,1,TRUE)+$L77*EXP($K77/100*AK$5)*(1-_xlfn.NORM.DIST((LN(($L77*EXP($K77/100*AK$5)))-LN($J77)-$N77*AK$5)/($O77*SQRT(AK$5)),0,1,TRUE)))*EXP(-$F$1*AK$5)*(INDEX('3)tpx females'!DU$57:DU$107,MATCH($R77,'3)tpx females'!$DE$57:$DE$107,0))+INDEX('3)tpx males'!DS$57:DS$107,MATCH($Q77,'3)tpx males'!$DC$57:$DC$107,0))-(INDEX('3)tpx males'!DR$110:DR$160,MATCH($Q77,'3)tpx males'!$DC$110:$DC$160,0))*INDEX('3)tpx females'!DT$111:DT$161,MATCH($R77,'3)tpx females'!$DE$111:$DE$161,0))*(1-(EXP(-INDEX('3)tpx males'!DS$4:DS$54,MATCH($Q77,'3)tpx males'!$DC$4:$DC$54,0)))*EXP(-INDEX('3)tpx females'!DU$3:DU$53,MATCH($R77,'3)tpx females'!$DE$3:$DE$53,0))))))),0)</f>
        <v>2541.3243728158441</v>
      </c>
      <c r="AL77" s="32">
        <f ca="1">IFERROR(($J77*EXP(AL$5*($N77+0.5*($O77)^2))*_xlfn.NORM.DIST((LN(($L77*EXP($K77/100*AL$5)))-LN($J77)-$N77*AL$5)/($O77*SQRT(AL$5))-$O77*SQRT(AL$5),0,1,TRUE)+$L77*EXP($K77/100*AL$5)*(1-_xlfn.NORM.DIST((LN(($L77*EXP($K77/100*AL$5)))-LN($J77)-$N77*AL$5)/($O77*SQRT(AL$5)),0,1,TRUE)))*EXP(-$F$1*AL$5)*(INDEX('3)tpx females'!DV$57:DV$107,MATCH($R77,'3)tpx females'!$DE$57:$DE$107,0))+INDEX('3)tpx males'!DT$57:DT$107,MATCH($Q77,'3)tpx males'!$DC$57:$DC$107,0))-(INDEX('3)tpx males'!DS$110:DS$160,MATCH($Q77,'3)tpx males'!$DC$110:$DC$160,0))*INDEX('3)tpx females'!DU$111:DU$161,MATCH($R77,'3)tpx females'!$DE$111:$DE$161,0))*(1-(EXP(-INDEX('3)tpx males'!DT$4:DT$54,MATCH($Q77,'3)tpx males'!$DC$4:$DC$54,0)))*EXP(-INDEX('3)tpx females'!DV$3:DV$53,MATCH($R77,'3)tpx females'!$DE$3:$DE$53,0))))))),0)</f>
        <v>2170.9178951690915</v>
      </c>
      <c r="AM77" s="32">
        <f ca="1">IFERROR(($J77*EXP(AM$5*($N77+0.5*($O77)^2))*_xlfn.NORM.DIST((LN(($L77*EXP($K77/100*AM$5)))-LN($J77)-$N77*AM$5)/($O77*SQRT(AM$5))-$O77*SQRT(AM$5),0,1,TRUE)+$L77*EXP($K77/100*AM$5)*(1-_xlfn.NORM.DIST((LN(($L77*EXP($K77/100*AM$5)))-LN($J77)-$N77*AM$5)/($O77*SQRT(AM$5)),0,1,TRUE)))*EXP(-$F$1*AM$5)*(INDEX('3)tpx females'!DW$57:DW$107,MATCH($R77,'3)tpx females'!$DE$57:$DE$107,0))+INDEX('3)tpx males'!DU$57:DU$107,MATCH($Q77,'3)tpx males'!$DC$57:$DC$107,0))-(INDEX('3)tpx males'!DT$110:DT$160,MATCH($Q77,'3)tpx males'!$DC$110:$DC$160,0))*INDEX('3)tpx females'!DV$111:DV$161,MATCH($R77,'3)tpx females'!$DE$111:$DE$161,0))*(1-(EXP(-INDEX('3)tpx males'!DU$4:DU$54,MATCH($Q77,'3)tpx males'!$DC$4:$DC$54,0)))*EXP(-INDEX('3)tpx females'!DW$3:DW$53,MATCH($R77,'3)tpx females'!$DE$3:$DE$53,0))))))),0)</f>
        <v>1767.825875878179</v>
      </c>
      <c r="AN77" s="32">
        <f ca="1">IFERROR(($J77*EXP(AN$5*($N77+0.5*($O77)^2))*_xlfn.NORM.DIST((LN(($L77*EXP($K77/100*AN$5)))-LN($J77)-$N77*AN$5)/($O77*SQRT(AN$5))-$O77*SQRT(AN$5),0,1,TRUE)+$L77*EXP($K77/100*AN$5)*(1-_xlfn.NORM.DIST((LN(($L77*EXP($K77/100*AN$5)))-LN($J77)-$N77*AN$5)/($O77*SQRT(AN$5)),0,1,TRUE)))*EXP(-$F$1*AN$5)*(INDEX('3)tpx females'!DX$57:DX$107,MATCH($R77,'3)tpx females'!$DE$57:$DE$107,0))+INDEX('3)tpx males'!DV$57:DV$107,MATCH($Q77,'3)tpx males'!$DC$57:$DC$107,0))-(INDEX('3)tpx males'!DU$110:DU$160,MATCH($Q77,'3)tpx males'!$DC$110:$DC$160,0))*INDEX('3)tpx females'!DW$111:DW$161,MATCH($R77,'3)tpx females'!$DE$111:$DE$161,0))*(1-(EXP(-INDEX('3)tpx males'!DV$4:DV$54,MATCH($Q77,'3)tpx males'!$DC$4:$DC$54,0)))*EXP(-INDEX('3)tpx females'!DX$3:DX$53,MATCH($R77,'3)tpx females'!$DE$3:$DE$53,0))))))),0)</f>
        <v>1375.7218994978391</v>
      </c>
      <c r="AO77" s="32">
        <f ca="1">IFERROR(($J77*EXP(AO$5*($N77+0.5*($O77)^2))*_xlfn.NORM.DIST((LN(($L77*EXP($K77/100*AO$5)))-LN($J77)-$N77*AO$5)/($O77*SQRT(AO$5))-$O77*SQRT(AO$5),0,1,TRUE)+$L77*EXP($K77/100*AO$5)*(1-_xlfn.NORM.DIST((LN(($L77*EXP($K77/100*AO$5)))-LN($J77)-$N77*AO$5)/($O77*SQRT(AO$5)),0,1,TRUE)))*EXP(-$F$1*AO$5)*(INDEX('3)tpx females'!DY$57:DY$107,MATCH($R77,'3)tpx females'!$DE$57:$DE$107,0))+INDEX('3)tpx males'!DW$57:DW$107,MATCH($Q77,'3)tpx males'!$DC$57:$DC$107,0))-(INDEX('3)tpx males'!DV$110:DV$160,MATCH($Q77,'3)tpx males'!$DC$110:$DC$160,0))*INDEX('3)tpx females'!DX$111:DX$161,MATCH($R77,'3)tpx females'!$DE$111:$DE$161,0))*(1-(EXP(-INDEX('3)tpx males'!DW$4:DW$54,MATCH($Q77,'3)tpx males'!$DC$4:$DC$54,0)))*EXP(-INDEX('3)tpx females'!DY$3:DY$53,MATCH($R77,'3)tpx females'!$DE$3:$DE$53,0))))))),0)</f>
        <v>1016.8582069666289</v>
      </c>
      <c r="AP77" s="32">
        <f ca="1">IFERROR(($J77*EXP(AP$5*($N77+0.5*($O77)^2))*_xlfn.NORM.DIST((LN(($L77*EXP($K77/100*AP$5)))-LN($J77)-$N77*AP$5)/($O77*SQRT(AP$5))-$O77*SQRT(AP$5),0,1,TRUE)+$L77*EXP($K77/100*AP$5)*(1-_xlfn.NORM.DIST((LN(($L77*EXP($K77/100*AP$5)))-LN($J77)-$N77*AP$5)/($O77*SQRT(AP$5)),0,1,TRUE)))*EXP(-$F$1*AP$5)*(INDEX('3)tpx females'!DZ$57:DZ$107,MATCH($R77,'3)tpx females'!$DE$57:$DE$107,0))+INDEX('3)tpx males'!DX$57:DX$107,MATCH($Q77,'3)tpx males'!$DC$57:$DC$107,0))-(INDEX('3)tpx males'!DW$110:DW$160,MATCH($Q77,'3)tpx males'!$DC$110:$DC$160,0))*INDEX('3)tpx females'!DY$111:DY$161,MATCH($R77,'3)tpx females'!$DE$111:$DE$161,0))*(1-(EXP(-INDEX('3)tpx males'!DX$4:DX$54,MATCH($Q77,'3)tpx males'!$DC$4:$DC$54,0)))*EXP(-INDEX('3)tpx females'!DZ$3:DZ$53,MATCH($R77,'3)tpx females'!$DE$3:$DE$53,0))))))),0)</f>
        <v>717.94124408622815</v>
      </c>
      <c r="AQ77" s="32">
        <f ca="1">IFERROR(($J77*EXP(AQ$5*($N77+0.5*($O77)^2))*_xlfn.NORM.DIST((LN(($L77*EXP($K77/100*AQ$5)))-LN($J77)-$N77*AQ$5)/($O77*SQRT(AQ$5))-$O77*SQRT(AQ$5),0,1,TRUE)+$L77*EXP($K77/100*AQ$5)*(1-_xlfn.NORM.DIST((LN(($L77*EXP($K77/100*AQ$5)))-LN($J77)-$N77*AQ$5)/($O77*SQRT(AQ$5)),0,1,TRUE)))*EXP(-$F$1*AQ$5)*(INDEX('3)tpx females'!EA$57:EA$107,MATCH($R77,'3)tpx females'!$DE$57:$DE$107,0))+INDEX('3)tpx males'!DY$57:DY$107,MATCH($Q77,'3)tpx males'!$DC$57:$DC$107,0))-(INDEX('3)tpx males'!DX$110:DX$160,MATCH($Q77,'3)tpx males'!$DC$110:$DC$160,0))*INDEX('3)tpx females'!DZ$111:DZ$161,MATCH($R77,'3)tpx females'!$DE$111:$DE$161,0))*(1-(EXP(-INDEX('3)tpx males'!DY$4:DY$54,MATCH($Q77,'3)tpx males'!$DC$4:$DC$54,0)))*EXP(-INDEX('3)tpx females'!EA$3:EA$53,MATCH($R77,'3)tpx females'!$DE$3:$DE$53,0))))))),0)</f>
        <v>482.19562357448092</v>
      </c>
      <c r="AR77" s="32">
        <f ca="1">IFERROR(($J77*EXP(AR$5*($N77+0.5*($O77)^2))*_xlfn.NORM.DIST((LN(($L77*EXP($K77/100*AR$5)))-LN($J77)-$N77*AR$5)/($O77*SQRT(AR$5))-$O77*SQRT(AR$5),0,1,TRUE)+$L77*EXP($K77/100*AR$5)*(1-_xlfn.NORM.DIST((LN(($L77*EXP($K77/100*AR$5)))-LN($J77)-$N77*AR$5)/($O77*SQRT(AR$5)),0,1,TRUE)))*EXP(-$F$1*AR$5)*(INDEX('3)tpx females'!EB$57:EB$107,MATCH($R77,'3)tpx females'!$DE$57:$DE$107,0))+INDEX('3)tpx males'!DZ$57:DZ$107,MATCH($Q77,'3)tpx males'!$DC$57:$DC$107,0))-(INDEX('3)tpx males'!DY$110:DY$160,MATCH($Q77,'3)tpx males'!$DC$110:$DC$160,0))*INDEX('3)tpx females'!EA$111:EA$161,MATCH($R77,'3)tpx females'!$DE$111:$DE$161,0))*(1-(EXP(-INDEX('3)tpx males'!DZ$4:DZ$54,MATCH($Q77,'3)tpx males'!$DC$4:$DC$54,0)))*EXP(-INDEX('3)tpx females'!EB$3:EB$53,MATCH($R77,'3)tpx females'!$DE$3:$DE$53,0))))))),0)</f>
        <v>306.20089431385475</v>
      </c>
      <c r="AS77" s="32">
        <f ca="1">IFERROR(($J77*EXP(AS$5*($N77+0.5*($O77)^2))*_xlfn.NORM.DIST((LN(($L77*EXP($K77/100*AS$5)))-LN($J77)-$N77*AS$5)/($O77*SQRT(AS$5))-$O77*SQRT(AS$5),0,1,TRUE)+$L77*EXP($K77/100*AS$5)*(1-_xlfn.NORM.DIST((LN(($L77*EXP($K77/100*AS$5)))-LN($J77)-$N77*AS$5)/($O77*SQRT(AS$5)),0,1,TRUE)))*EXP(-$F$1*AS$5)*(INDEX('3)tpx females'!EC$57:EC$107,MATCH($R77,'3)tpx females'!$DE$57:$DE$107,0))+INDEX('3)tpx males'!EA$57:EA$107,MATCH($Q77,'3)tpx males'!$DC$57:$DC$107,0))-(INDEX('3)tpx males'!DZ$110:DZ$160,MATCH($Q77,'3)tpx males'!$DC$110:$DC$160,0))*INDEX('3)tpx females'!EB$111:EB$161,MATCH($R77,'3)tpx females'!$DE$111:$DE$161,0))*(1-(EXP(-INDEX('3)tpx males'!EA$4:EA$54,MATCH($Q77,'3)tpx males'!$DC$4:$DC$54,0)))*EXP(-INDEX('3)tpx females'!EC$3:EC$53,MATCH($R77,'3)tpx females'!$DE$3:$DE$53,0))))))),0)</f>
        <v>186.75774487910942</v>
      </c>
      <c r="AT77" s="32">
        <f ca="1">IFERROR(($J77*EXP(AT$5*($N77+0.5*($O77)^2))*_xlfn.NORM.DIST((LN(($L77*EXP($K77/100*AT$5)))-LN($J77)-$N77*AT$5)/($O77*SQRT(AT$5))-$O77*SQRT(AT$5),0,1,TRUE)+$L77*EXP($K77/100*AT$5)*(1-_xlfn.NORM.DIST((LN(($L77*EXP($K77/100*AT$5)))-LN($J77)-$N77*AT$5)/($O77*SQRT(AT$5)),0,1,TRUE)))*EXP(-$F$1*AT$5)*(INDEX('3)tpx females'!ED$57:ED$107,MATCH($R77,'3)tpx females'!$DE$57:$DE$107,0))+INDEX('3)tpx males'!EB$57:EB$107,MATCH($Q77,'3)tpx males'!$DC$57:$DC$107,0))-(INDEX('3)tpx males'!EA$110:EA$160,MATCH($Q77,'3)tpx males'!$DC$110:$DC$160,0))*INDEX('3)tpx females'!EC$111:EC$161,MATCH($R77,'3)tpx females'!$DE$111:$DE$161,0))*(1-(EXP(-INDEX('3)tpx males'!EB$4:EB$54,MATCH($Q77,'3)tpx males'!$DC$4:$DC$54,0)))*EXP(-INDEX('3)tpx females'!ED$3:ED$53,MATCH($R77,'3)tpx females'!$DE$3:$DE$53,0))))))),0)</f>
        <v>107.54090142005646</v>
      </c>
      <c r="AU77" s="32">
        <f ca="1">IFERROR(($J77*EXP(AU$5*($N77+0.5*($O77)^2))*_xlfn.NORM.DIST((LN(($L77*EXP($K77/100*AU$5)))-LN($J77)-$N77*AU$5)/($O77*SQRT(AU$5))-$O77*SQRT(AU$5),0,1,TRUE)+$L77*EXP($K77/100*AU$5)*(1-_xlfn.NORM.DIST((LN(($L77*EXP($K77/100*AU$5)))-LN($J77)-$N77*AU$5)/($O77*SQRT(AU$5)),0,1,TRUE)))*EXP(-$F$1*AU$5)*(INDEX('3)tpx females'!EE$57:EE$107,MATCH($R77,'3)tpx females'!$DE$57:$DE$107,0))+INDEX('3)tpx males'!EC$57:EC$107,MATCH($Q77,'3)tpx males'!$DC$57:$DC$107,0))-(INDEX('3)tpx males'!EB$110:EB$160,MATCH($Q77,'3)tpx males'!$DC$110:$DC$160,0))*INDEX('3)tpx females'!ED$111:ED$161,MATCH($R77,'3)tpx females'!$DE$111:$DE$161,0))*(1-(EXP(-INDEX('3)tpx males'!EC$4:EC$54,MATCH($Q77,'3)tpx males'!$DC$4:$DC$54,0)))*EXP(-INDEX('3)tpx females'!EE$3:EE$53,MATCH($R77,'3)tpx females'!$DE$3:$DE$53,0))))))),0)</f>
        <v>58.496896763564799</v>
      </c>
      <c r="AV77" s="32">
        <f ca="1">IFERROR(($J77*EXP(AV$5*($N77+0.5*($O77)^2))*_xlfn.NORM.DIST((LN(($L77*EXP($K77/100*AV$5)))-LN($J77)-$N77*AV$5)/($O77*SQRT(AV$5))-$O77*SQRT(AV$5),0,1,TRUE)+$L77*EXP($K77/100*AV$5)*(1-_xlfn.NORM.DIST((LN(($L77*EXP($K77/100*AV$5)))-LN($J77)-$N77*AV$5)/($O77*SQRT(AV$5)),0,1,TRUE)))*EXP(-$F$1*AV$5)*(INDEX('3)tpx females'!EF$57:EF$107,MATCH($R77,'3)tpx females'!$DE$57:$DE$107,0))+INDEX('3)tpx males'!ED$57:ED$107,MATCH($Q77,'3)tpx males'!$DC$57:$DC$107,0))-(INDEX('3)tpx males'!EC$110:EC$160,MATCH($Q77,'3)tpx males'!$DC$110:$DC$160,0))*INDEX('3)tpx females'!EE$111:EE$161,MATCH($R77,'3)tpx females'!$DE$111:$DE$161,0))*(1-(EXP(-INDEX('3)tpx males'!ED$4:ED$54,MATCH($Q77,'3)tpx males'!$DC$4:$DC$54,0)))*EXP(-INDEX('3)tpx females'!EF$3:EF$53,MATCH($R77,'3)tpx females'!$DE$3:$DE$53,0))))))),0)</f>
        <v>31.583851741068731</v>
      </c>
      <c r="AW77" s="32">
        <f ca="1">IFERROR(($J77*EXP(AW$5*($N77+0.5*($O77)^2))*_xlfn.NORM.DIST((LN(($L77*EXP($K77/100*AW$5)))-LN($J77)-$N77*AW$5)/($O77*SQRT(AW$5))-$O77*SQRT(AW$5),0,1,TRUE)+$L77*EXP($K77/100*AW$5)*(1-_xlfn.NORM.DIST((LN(($L77*EXP($K77/100*AW$5)))-LN($J77)-$N77*AW$5)/($O77*SQRT(AW$5)),0,1,TRUE)))*EXP(-$F$1*AW$5)*(INDEX('3)tpx females'!EG$57:EG$107,MATCH($R77,'3)tpx females'!$DE$57:$DE$107,0))+INDEX('3)tpx males'!EE$57:EE$107,MATCH($Q77,'3)tpx males'!$DC$57:$DC$107,0))-(INDEX('3)tpx males'!ED$110:ED$160,MATCH($Q77,'3)tpx males'!$DC$110:$DC$160,0))*INDEX('3)tpx females'!EF$111:EF$161,MATCH($R77,'3)tpx females'!$DE$111:$DE$161,0))*(1-(EXP(-INDEX('3)tpx males'!EE$4:EE$54,MATCH($Q77,'3)tpx males'!$DC$4:$DC$54,0)))*EXP(-INDEX('3)tpx females'!EG$3:EG$53,MATCH($R77,'3)tpx females'!$DE$3:$DE$53,0))))))),0)</f>
        <v>16.220541366620999</v>
      </c>
      <c r="AX77" s="32">
        <f ca="1">IFERROR(($J77*EXP(AX$5*($N77+0.5*($O77)^2))*_xlfn.NORM.DIST((LN(($L77*EXP($K77/100*AX$5)))-LN($J77)-$N77*AX$5)/($O77*SQRT(AX$5))-$O77*SQRT(AX$5),0,1,TRUE)+$L77*EXP($K77/100*AX$5)*(1-_xlfn.NORM.DIST((LN(($L77*EXP($K77/100*AX$5)))-LN($J77)-$N77*AX$5)/($O77*SQRT(AX$5)),0,1,TRUE)))*EXP(-$F$1*AX$5)*(INDEX('3)tpx females'!EH$57:EH$107,MATCH($R77,'3)tpx females'!$DE$57:$DE$107,0))+INDEX('3)tpx males'!EF$57:EF$107,MATCH($Q77,'3)tpx males'!$DC$57:$DC$107,0))-(INDEX('3)tpx males'!EE$110:EE$160,MATCH($Q77,'3)tpx males'!$DC$110:$DC$160,0))*INDEX('3)tpx females'!EG$111:EG$161,MATCH($R77,'3)tpx females'!$DE$111:$DE$161,0))*(1-(EXP(-INDEX('3)tpx males'!EF$4:EF$54,MATCH($Q77,'3)tpx males'!$DC$4:$DC$54,0)))*EXP(-INDEX('3)tpx females'!EH$3:EH$53,MATCH($R77,'3)tpx females'!$DE$3:$DE$53,0))))))),0)</f>
        <v>7.4844485978604292</v>
      </c>
      <c r="AY77" s="32">
        <f ca="1">IFERROR(($J77*EXP(AY$5*($N77+0.5*($O77)^2))*_xlfn.NORM.DIST((LN(($L77*EXP($K77/100*AY$5)))-LN($J77)-$N77*AY$5)/($O77*SQRT(AY$5))-$O77*SQRT(AY$5),0,1,TRUE)+$L77*EXP($K77/100*AY$5)*(1-_xlfn.NORM.DIST((LN(($L77*EXP($K77/100*AY$5)))-LN($J77)-$N77*AY$5)/($O77*SQRT(AY$5)),0,1,TRUE)))*EXP(-$F$1*AY$5)*(INDEX('3)tpx females'!EI$57:EI$107,MATCH($R77,'3)tpx females'!$DE$57:$DE$107,0))+INDEX('3)tpx males'!EG$57:EG$107,MATCH($Q77,'3)tpx males'!$DC$57:$DC$107,0))-(INDEX('3)tpx males'!EF$110:EF$160,MATCH($Q77,'3)tpx males'!$DC$110:$DC$160,0))*INDEX('3)tpx females'!EH$111:EH$161,MATCH($R77,'3)tpx females'!$DE$111:$DE$161,0))*(1-(EXP(-INDEX('3)tpx males'!EG$4:EG$54,MATCH($Q77,'3)tpx males'!$DC$4:$DC$54,0)))*EXP(-INDEX('3)tpx females'!EI$3:EI$53,MATCH($R77,'3)tpx females'!$DE$3:$DE$53,0))))))),0)</f>
        <v>0</v>
      </c>
      <c r="AZ77" s="32">
        <f ca="1">IFERROR(($J77*EXP(AZ$5*($N77+0.5*($O77)^2))*_xlfn.NORM.DIST((LN(($L77*EXP($K77/100*AZ$5)))-LN($J77)-$N77*AZ$5)/($O77*SQRT(AZ$5))-$O77*SQRT(AZ$5),0,1,TRUE)+$L77*EXP($K77/100*AZ$5)*(1-_xlfn.NORM.DIST((LN(($L77*EXP($K77/100*AZ$5)))-LN($J77)-$N77*AZ$5)/($O77*SQRT(AZ$5)),0,1,TRUE)))*EXP(-$F$1*AZ$5)*(INDEX('3)tpx females'!EJ$57:EJ$107,MATCH($R77,'3)tpx females'!$DE$57:$DE$107,0))+INDEX('3)tpx males'!EH$57:EH$107,MATCH($Q77,'3)tpx males'!$DC$57:$DC$107,0))-(INDEX('3)tpx males'!EG$110:EG$160,MATCH($Q77,'3)tpx males'!$DC$110:$DC$160,0))*INDEX('3)tpx females'!EI$111:EI$161,MATCH($R77,'3)tpx females'!$DE$111:$DE$161,0))*(1-(EXP(-INDEX('3)tpx males'!EH$4:EH$54,MATCH($Q77,'3)tpx males'!$DC$4:$DC$54,0)))*EXP(-INDEX('3)tpx females'!EJ$3:EJ$53,MATCH($R77,'3)tpx females'!$DE$3:$DE$53,0))))))),0)</f>
        <v>0</v>
      </c>
      <c r="BA77" s="32">
        <f ca="1">IFERROR(($J77*EXP(BA$5*($N77+0.5*($O77)^2))*_xlfn.NORM.DIST((LN(($L77*EXP($K77/100*BA$5)))-LN($J77)-$N77*BA$5)/($O77*SQRT(BA$5))-$O77*SQRT(BA$5),0,1,TRUE)+$L77*EXP($K77/100*BA$5)*(1-_xlfn.NORM.DIST((LN(($L77*EXP($K77/100*BA$5)))-LN($J77)-$N77*BA$5)/($O77*SQRT(BA$5)),0,1,TRUE)))*EXP(-$F$1*BA$5)*(INDEX('3)tpx females'!EK$57:EK$107,MATCH($R77,'3)tpx females'!$DE$57:$DE$107,0))+INDEX('3)tpx males'!EI$57:EI$107,MATCH($Q77,'3)tpx males'!$DC$57:$DC$107,0))-(INDEX('3)tpx males'!EH$110:EH$160,MATCH($Q77,'3)tpx males'!$DC$110:$DC$160,0))*INDEX('3)tpx females'!EJ$111:EJ$161,MATCH($R77,'3)tpx females'!$DE$111:$DE$161,0))*(1-(EXP(-INDEX('3)tpx males'!EI$4:EI$54,MATCH($Q77,'3)tpx males'!$DC$4:$DC$54,0)))*EXP(-INDEX('3)tpx females'!EK$3:EK$53,MATCH($R77,'3)tpx females'!$DE$3:$DE$53,0))))))),0)</f>
        <v>0</v>
      </c>
      <c r="BB77" s="32">
        <f ca="1">IFERROR(($J77*EXP(BB$5*($N77+0.5*($O77)^2))*_xlfn.NORM.DIST((LN(($L77*EXP($K77/100*BB$5)))-LN($J77)-$N77*BB$5)/($O77*SQRT(BB$5))-$O77*SQRT(BB$5),0,1,TRUE)+$L77*EXP($K77/100*BB$5)*(1-_xlfn.NORM.DIST((LN(($L77*EXP($K77/100*BB$5)))-LN($J77)-$N77*BB$5)/($O77*SQRT(BB$5)),0,1,TRUE)))*EXP(-$F$1*BB$5)*(INDEX('3)tpx females'!EL$57:EL$107,MATCH($R77,'3)tpx females'!$DE$57:$DE$107,0))+INDEX('3)tpx males'!EJ$57:EJ$107,MATCH($Q77,'3)tpx males'!$DC$57:$DC$107,0))-(INDEX('3)tpx males'!EI$110:EI$160,MATCH($Q77,'3)tpx males'!$DC$110:$DC$160,0))*INDEX('3)tpx females'!EK$111:EK$161,MATCH($R77,'3)tpx females'!$DE$111:$DE$161,0))*(1-(EXP(-INDEX('3)tpx males'!EJ$4:EJ$54,MATCH($Q77,'3)tpx males'!$DC$4:$DC$54,0)))*EXP(-INDEX('3)tpx females'!EL$3:EL$53,MATCH($R77,'3)tpx females'!$DE$3:$DE$53,0))))))),0)</f>
        <v>0</v>
      </c>
      <c r="BC77" s="32">
        <f ca="1">IFERROR(($J77*EXP(BC$5*($N77+0.5*($O77)^2))*_xlfn.NORM.DIST((LN(($L77*EXP($K77/100*BC$5)))-LN($J77)-$N77*BC$5)/($O77*SQRT(BC$5))-$O77*SQRT(BC$5),0,1,TRUE)+$L77*EXP($K77/100*BC$5)*(1-_xlfn.NORM.DIST((LN(($L77*EXP($K77/100*BC$5)))-LN($J77)-$N77*BC$5)/($O77*SQRT(BC$5)),0,1,TRUE)))*EXP(-$F$1*BC$5)*(INDEX('3)tpx females'!EM$57:EM$107,MATCH($R77,'3)tpx females'!$DE$57:$DE$107,0))+INDEX('3)tpx males'!EK$57:EK$107,MATCH($Q77,'3)tpx males'!$DC$57:$DC$107,0))-(INDEX('3)tpx males'!EJ$110:EJ$160,MATCH($Q77,'3)tpx males'!$DC$110:$DC$160,0))*INDEX('3)tpx females'!EL$111:EL$161,MATCH($R77,'3)tpx females'!$DE$111:$DE$161,0))*(1-(EXP(-INDEX('3)tpx males'!EK$4:EK$54,MATCH($Q77,'3)tpx males'!$DC$4:$DC$54,0)))*EXP(-INDEX('3)tpx females'!EM$3:EM$53,MATCH($R77,'3)tpx females'!$DE$3:$DE$53,0))))))),0)</f>
        <v>0</v>
      </c>
      <c r="BD77" s="32">
        <f ca="1">IFERROR(($J77*EXP(BD$5*($N77+0.5*($O77)^2))*_xlfn.NORM.DIST((LN(($L77*EXP($K77/100*BD$5)))-LN($J77)-$N77*BD$5)/($O77*SQRT(BD$5))-$O77*SQRT(BD$5),0,1,TRUE)+$L77*EXP($K77/100*BD$5)*(1-_xlfn.NORM.DIST((LN(($L77*EXP($K77/100*BD$5)))-LN($J77)-$N77*BD$5)/($O77*SQRT(BD$5)),0,1,TRUE)))*EXP(-$F$1*BD$5)*(INDEX('3)tpx females'!EN$57:EN$107,MATCH($R77,'3)tpx females'!$DE$57:$DE$107,0))+INDEX('3)tpx males'!EL$57:EL$107,MATCH($Q77,'3)tpx males'!$DC$57:$DC$107,0))-(INDEX('3)tpx males'!EK$110:EK$160,MATCH($Q77,'3)tpx males'!$DC$110:$DC$160,0))*INDEX('3)tpx females'!EM$111:EM$161,MATCH($R77,'3)tpx females'!$DE$111:$DE$161,0))*(1-(EXP(-INDEX('3)tpx males'!EL$4:EL$54,MATCH($Q77,'3)tpx males'!$DC$4:$DC$54,0)))*EXP(-INDEX('3)tpx females'!EN$3:EN$53,MATCH($R77,'3)tpx females'!$DE$3:$DE$53,0))))))),0)</f>
        <v>0</v>
      </c>
      <c r="BE77" s="32">
        <f ca="1">IFERROR(($J77*EXP(BE$5*($N77+0.5*($O77)^2))*_xlfn.NORM.DIST((LN(($L77*EXP($K77/100*BE$5)))-LN($J77)-$N77*BE$5)/($O77*SQRT(BE$5))-$O77*SQRT(BE$5),0,1,TRUE)+$L77*EXP($K77/100*BE$5)*(1-_xlfn.NORM.DIST((LN(($L77*EXP($K77/100*BE$5)))-LN($J77)-$N77*BE$5)/($O77*SQRT(BE$5)),0,1,TRUE)))*EXP(-$F$1*BE$5)*(INDEX('3)tpx females'!EO$57:EO$107,MATCH($R77,'3)tpx females'!$DE$57:$DE$107,0))+INDEX('3)tpx males'!EM$57:EM$107,MATCH($Q77,'3)tpx males'!$DC$57:$DC$107,0))-(INDEX('3)tpx males'!EL$110:EL$160,MATCH($Q77,'3)tpx males'!$DC$110:$DC$160,0))*INDEX('3)tpx females'!EN$111:EN$161,MATCH($R77,'3)tpx females'!$DE$111:$DE$161,0))*(1-(EXP(-INDEX('3)tpx males'!EM$4:EM$54,MATCH($Q77,'3)tpx males'!$DC$4:$DC$54,0)))*EXP(-INDEX('3)tpx females'!EO$3:EO$53,MATCH($R77,'3)tpx females'!$DE$3:$DE$53,0))))))),0)</f>
        <v>0</v>
      </c>
      <c r="BF77" s="32">
        <f ca="1">IFERROR(($J77*EXP(BF$5*($N77+0.5*($O77)^2))*_xlfn.NORM.DIST((LN(($L77*EXP($K77/100*BF$5)))-LN($J77)-$N77*BF$5)/($O77*SQRT(BF$5))-$O77*SQRT(BF$5),0,1,TRUE)+$L77*EXP($K77/100*BF$5)*(1-_xlfn.NORM.DIST((LN(($L77*EXP($K77/100*BF$5)))-LN($J77)-$N77*BF$5)/($O77*SQRT(BF$5)),0,1,TRUE)))*EXP(-$F$1*BF$5)*(INDEX('3)tpx females'!EP$57:EP$107,MATCH($R77,'3)tpx females'!$DE$57:$DE$107,0))+INDEX('3)tpx males'!EN$57:EN$107,MATCH($Q77,'3)tpx males'!$DC$57:$DC$107,0))-(INDEX('3)tpx males'!EM$110:EM$160,MATCH($Q77,'3)tpx males'!$DC$110:$DC$160,0))*INDEX('3)tpx females'!EO$111:EO$161,MATCH($R77,'3)tpx females'!$DE$111:$DE$161,0))*(1-(EXP(-INDEX('3)tpx males'!EN$4:EN$54,MATCH($Q77,'3)tpx males'!$DC$4:$DC$54,0)))*EXP(-INDEX('3)tpx females'!EP$3:EP$53,MATCH($R77,'3)tpx females'!$DE$3:$DE$53,0))))))),0)</f>
        <v>0</v>
      </c>
      <c r="BG77" s="32">
        <f ca="1">IFERROR(($J77*EXP(BG$5*($N77+0.5*($O77)^2))*_xlfn.NORM.DIST((LN(($L77*EXP($K77/100*BG$5)))-LN($J77)-$N77*BG$5)/($O77*SQRT(BG$5))-$O77*SQRT(BG$5),0,1,TRUE)+$L77*EXP($K77/100*BG$5)*(1-_xlfn.NORM.DIST((LN(($L77*EXP($K77/100*BG$5)))-LN($J77)-$N77*BG$5)/($O77*SQRT(BG$5)),0,1,TRUE)))*EXP(-$F$1*BG$5)*(INDEX('3)tpx females'!EQ$57:EQ$107,MATCH($R77,'3)tpx females'!$DE$57:$DE$107,0))+INDEX('3)tpx males'!EO$57:EO$107,MATCH($Q77,'3)tpx males'!$DC$57:$DC$107,0))-(INDEX('3)tpx males'!EN$110:EN$160,MATCH($Q77,'3)tpx males'!$DC$110:$DC$160,0))*INDEX('3)tpx females'!EP$111:EP$161,MATCH($R77,'3)tpx females'!$DE$111:$DE$161,0))*(1-(EXP(-INDEX('3)tpx males'!EO$4:EO$54,MATCH($Q77,'3)tpx males'!$DC$4:$DC$54,0)))*EXP(-INDEX('3)tpx females'!EQ$3:EQ$53,MATCH($R77,'3)tpx females'!$DE$3:$DE$53,0))))))),0)</f>
        <v>0</v>
      </c>
      <c r="BH77" s="32">
        <f ca="1">IFERROR(($J77*EXP(BH$5*($N77+0.5*($O77)^2))*_xlfn.NORM.DIST((LN(($L77*EXP($K77/100*BH$5)))-LN($J77)-$N77*BH$5)/($O77*SQRT(BH$5))-$O77*SQRT(BH$5),0,1,TRUE)+$L77*EXP($K77/100*BH$5)*(1-_xlfn.NORM.DIST((LN(($L77*EXP($K77/100*BH$5)))-LN($J77)-$N77*BH$5)/($O77*SQRT(BH$5)),0,1,TRUE)))*EXP(-$F$1*BH$5)*(INDEX('3)tpx females'!ER$57:ER$107,MATCH($R77,'3)tpx females'!$DE$57:$DE$107,0))+INDEX('3)tpx males'!EP$57:EP$107,MATCH($Q77,'3)tpx males'!$DC$57:$DC$107,0))-(INDEX('3)tpx males'!EO$110:EO$160,MATCH($Q77,'3)tpx males'!$DC$110:$DC$160,0))*INDEX('3)tpx females'!EQ$111:EQ$161,MATCH($R77,'3)tpx females'!$DE$111:$DE$161,0))*(1-(EXP(-INDEX('3)tpx males'!EP$4:EP$54,MATCH($Q77,'3)tpx males'!$DC$4:$DC$54,0)))*EXP(-INDEX('3)tpx females'!ER$3:ER$53,MATCH($R77,'3)tpx females'!$DE$3:$DE$53,0))))))),0)</f>
        <v>0</v>
      </c>
      <c r="BI77" s="32">
        <f ca="1">IFERROR(($J77*EXP(BI$5*($N77+0.5*($O77)^2))*_xlfn.NORM.DIST((LN(($L77*EXP($K77/100*BI$5)))-LN($J77)-$N77*BI$5)/($O77*SQRT(BI$5))-$O77*SQRT(BI$5),0,1,TRUE)+$L77*EXP($K77/100*BI$5)*(1-_xlfn.NORM.DIST((LN(($L77*EXP($K77/100*BI$5)))-LN($J77)-$N77*BI$5)/($O77*SQRT(BI$5)),0,1,TRUE)))*EXP(-$F$1*BI$5)*(INDEX('3)tpx females'!ES$57:ES$107,MATCH($R77,'3)tpx females'!$DE$57:$DE$107,0))+INDEX('3)tpx males'!EQ$57:EQ$107,MATCH($Q77,'3)tpx males'!$DC$57:$DC$107,0))-(INDEX('3)tpx males'!EP$110:EP$160,MATCH($Q77,'3)tpx males'!$DC$110:$DC$160,0))*INDEX('3)tpx females'!ER$111:ER$161,MATCH($R77,'3)tpx females'!$DE$111:$DE$161,0))*(1-(EXP(-INDEX('3)tpx males'!EQ$4:EQ$54,MATCH($Q77,'3)tpx males'!$DC$4:$DC$54,0)))*EXP(-INDEX('3)tpx females'!ES$3:ES$53,MATCH($R77,'3)tpx females'!$DE$3:$DE$53,0))))))),0)</f>
        <v>0</v>
      </c>
      <c r="BJ77" s="32">
        <f ca="1">IFERROR(($J77*EXP(BJ$5*($N77+0.5*($O77)^2))*_xlfn.NORM.DIST((LN(($L77*EXP($K77/100*BJ$5)))-LN($J77)-$N77*BJ$5)/($O77*SQRT(BJ$5))-$O77*SQRT(BJ$5),0,1,TRUE)+$L77*EXP($K77/100*BJ$5)*(1-_xlfn.NORM.DIST((LN(($L77*EXP($K77/100*BJ$5)))-LN($J77)-$N77*BJ$5)/($O77*SQRT(BJ$5)),0,1,TRUE)))*EXP(-$F$1*BJ$5)*(INDEX('3)tpx females'!ET$57:ET$107,MATCH($R77,'3)tpx females'!$DE$57:$DE$107,0))+INDEX('3)tpx males'!ER$57:ER$107,MATCH($Q77,'3)tpx males'!$DC$57:$DC$107,0))-(INDEX('3)tpx males'!EQ$110:EQ$160,MATCH($Q77,'3)tpx males'!$DC$110:$DC$160,0))*INDEX('3)tpx females'!ES$111:ES$161,MATCH($R77,'3)tpx females'!$DE$111:$DE$161,0))*(1-(EXP(-INDEX('3)tpx males'!ER$4:ER$54,MATCH($Q77,'3)tpx males'!$DC$4:$DC$54,0)))*EXP(-INDEX('3)tpx females'!ET$3:ET$53,MATCH($R77,'3)tpx females'!$DE$3:$DE$53,0))))))),0)</f>
        <v>0</v>
      </c>
      <c r="BK77" s="32">
        <f ca="1">IFERROR(($J77*EXP(BK$5*($N77+0.5*($O77)^2))*_xlfn.NORM.DIST((LN(($L77*EXP($K77/100*BK$5)))-LN($J77)-$N77*BK$5)/($O77*SQRT(BK$5))-$O77*SQRT(BK$5),0,1,TRUE)+$L77*EXP($K77/100*BK$5)*(1-_xlfn.NORM.DIST((LN(($L77*EXP($K77/100*BK$5)))-LN($J77)-$N77*BK$5)/($O77*SQRT(BK$5)),0,1,TRUE)))*EXP(-$F$1*BK$5)*(INDEX('3)tpx females'!EU$57:EU$107,MATCH($R77,'3)tpx females'!$DE$57:$DE$107,0))+INDEX('3)tpx males'!ES$57:ES$107,MATCH($Q77,'3)tpx males'!$DC$57:$DC$107,0))-(INDEX('3)tpx males'!ER$110:ER$160,MATCH($Q77,'3)tpx males'!$DC$110:$DC$160,0))*INDEX('3)tpx females'!ET$111:ET$161,MATCH($R77,'3)tpx females'!$DE$111:$DE$161,0))*(1-(EXP(-INDEX('3)tpx males'!ES$4:ES$54,MATCH($Q77,'3)tpx males'!$DC$4:$DC$54,0)))*EXP(-INDEX('3)tpx females'!EU$3:EU$53,MATCH($R77,'3)tpx females'!$DE$3:$DE$53,0))))))),0)</f>
        <v>0</v>
      </c>
      <c r="BL77" s="32">
        <f ca="1">IFERROR(($J77*EXP(BL$5*($N77+0.5*($O77)^2))*_xlfn.NORM.DIST((LN(($L77*EXP($K77/100*BL$5)))-LN($J77)-$N77*BL$5)/($O77*SQRT(BL$5))-$O77*SQRT(BL$5),0,1,TRUE)+$L77*EXP($K77/100*BL$5)*(1-_xlfn.NORM.DIST((LN(($L77*EXP($K77/100*BL$5)))-LN($J77)-$N77*BL$5)/($O77*SQRT(BL$5)),0,1,TRUE)))*EXP(-$F$1*BL$5)*(INDEX('3)tpx females'!EV$57:EV$107,MATCH($R77,'3)tpx females'!$DE$57:$DE$107,0))+INDEX('3)tpx males'!ET$57:ET$107,MATCH($Q77,'3)tpx males'!$DC$57:$DC$107,0))-(INDEX('3)tpx males'!ES$110:ES$160,MATCH($Q77,'3)tpx males'!$DC$110:$DC$160,0))*INDEX('3)tpx females'!EU$111:EU$161,MATCH($R77,'3)tpx females'!$DE$111:$DE$161,0))*(1-(EXP(-INDEX('3)tpx males'!ET$4:ET$54,MATCH($Q77,'3)tpx males'!$DC$4:$DC$54,0)))*EXP(-INDEX('3)tpx females'!EV$3:EV$53,MATCH($R77,'3)tpx females'!$DE$3:$DE$53,0))))))),0)</f>
        <v>0</v>
      </c>
      <c r="BM77" s="32">
        <f ca="1">IFERROR(($J77*EXP(BM$5*($N77+0.5*($O77)^2))*_xlfn.NORM.DIST((LN(($L77*EXP($K77/100*BM$5)))-LN($J77)-$N77*BM$5)/($O77*SQRT(BM$5))-$O77*SQRT(BM$5),0,1,TRUE)+$L77*EXP($K77/100*BM$5)*(1-_xlfn.NORM.DIST((LN(($L77*EXP($K77/100*BM$5)))-LN($J77)-$N77*BM$5)/($O77*SQRT(BM$5)),0,1,TRUE)))*EXP(-$F$1*BM$5)*(INDEX('3)tpx females'!EW$57:EW$107,MATCH($R77,'3)tpx females'!$DE$57:$DE$107,0))+INDEX('3)tpx males'!EU$57:EU$107,MATCH($Q77,'3)tpx males'!$DC$57:$DC$107,0))-(INDEX('3)tpx males'!ET$110:ET$160,MATCH($Q77,'3)tpx males'!$DC$110:$DC$160,0))*INDEX('3)tpx females'!EV$111:EV$161,MATCH($R77,'3)tpx females'!$DE$111:$DE$161,0))*(1-(EXP(-INDEX('3)tpx males'!EU$4:EU$54,MATCH($Q77,'3)tpx males'!$DC$4:$DC$54,0)))*EXP(-INDEX('3)tpx females'!EW$3:EW$53,MATCH($R77,'3)tpx females'!$DE$3:$DE$53,0))))))),0)</f>
        <v>0</v>
      </c>
      <c r="BN77" s="32">
        <f ca="1">IFERROR(($J77*EXP(BN$5*($N77+0.5*($O77)^2))*_xlfn.NORM.DIST((LN(($L77*EXP($K77/100*BN$5)))-LN($J77)-$N77*BN$5)/($O77*SQRT(BN$5))-$O77*SQRT(BN$5),0,1,TRUE)+$L77*EXP($K77/100*BN$5)*(1-_xlfn.NORM.DIST((LN(($L77*EXP($K77/100*BN$5)))-LN($J77)-$N77*BN$5)/($O77*SQRT(BN$5)),0,1,TRUE)))*EXP(-$F$1*BN$5)*(INDEX('3)tpx females'!EX$57:EX$107,MATCH($R77,'3)tpx females'!$DE$57:$DE$107,0))+INDEX('3)tpx males'!EV$57:EV$107,MATCH($Q77,'3)tpx males'!$DC$57:$DC$107,0))-(INDEX('3)tpx males'!EU$110:EU$160,MATCH($Q77,'3)tpx males'!$DC$110:$DC$160,0))*INDEX('3)tpx females'!EW$111:EW$161,MATCH($R77,'3)tpx females'!$DE$111:$DE$161,0))*(1-(EXP(-INDEX('3)tpx males'!EV$4:EV$54,MATCH($Q77,'3)tpx males'!$DC$4:$DC$54,0)))*EXP(-INDEX('3)tpx females'!EX$3:EX$53,MATCH($R77,'3)tpx females'!$DE$3:$DE$53,0))))))),0)</f>
        <v>0</v>
      </c>
      <c r="BO77" s="32">
        <f ca="1">IFERROR(($J77*EXP(BO$5*($N77+0.5*($O77)^2))*_xlfn.NORM.DIST((LN(($L77*EXP($K77/100*BO$5)))-LN($J77)-$N77*BO$5)/($O77*SQRT(BO$5))-$O77*SQRT(BO$5),0,1,TRUE)+$L77*EXP($K77/100*BO$5)*(1-_xlfn.NORM.DIST((LN(($L77*EXP($K77/100*BO$5)))-LN($J77)-$N77*BO$5)/($O77*SQRT(BO$5)),0,1,TRUE)))*EXP(-$F$1*BO$5)*(INDEX('3)tpx females'!EY$57:EY$107,MATCH($R77,'3)tpx females'!$DE$57:$DE$107,0))+INDEX('3)tpx males'!EW$57:EW$107,MATCH($Q77,'3)tpx males'!$DC$57:$DC$107,0))-(INDEX('3)tpx males'!EV$110:EV$160,MATCH($Q77,'3)tpx males'!$DC$110:$DC$160,0))*INDEX('3)tpx females'!EX$111:EX$161,MATCH($R77,'3)tpx females'!$DE$111:$DE$161,0))*(1-(EXP(-INDEX('3)tpx males'!EW$4:EW$54,MATCH($Q77,'3)tpx males'!$DC$4:$DC$54,0)))*EXP(-INDEX('3)tpx females'!EY$3:EY$53,MATCH($R77,'3)tpx females'!$DE$3:$DE$53,0))))))),0)</f>
        <v>0</v>
      </c>
      <c r="BP77" s="32">
        <f ca="1">IFERROR(($J77*EXP(BP$5*($N77+0.5*($O77)^2))*_xlfn.NORM.DIST((LN(($L77*EXP($K77/100*BP$5)))-LN($J77)-$N77*BP$5)/($O77*SQRT(BP$5))-$O77*SQRT(BP$5),0,1,TRUE)+$L77*EXP($K77/100*BP$5)*(1-_xlfn.NORM.DIST((LN(($L77*EXP($K77/100*BP$5)))-LN($J77)-$N77*BP$5)/($O77*SQRT(BP$5)),0,1,TRUE)))*EXP(-$F$1*BP$5)*(INDEX('3)tpx females'!EZ$57:EZ$107,MATCH($R77,'3)tpx females'!$DE$57:$DE$107,0))+INDEX('3)tpx males'!EX$57:EX$107,MATCH($Q77,'3)tpx males'!$DC$57:$DC$107,0))-(INDEX('3)tpx males'!EW$110:EW$160,MATCH($Q77,'3)tpx males'!$DC$110:$DC$160,0))*INDEX('3)tpx females'!EY$111:EY$161,MATCH($R77,'3)tpx females'!$DE$111:$DE$161,0))*(1-(EXP(-INDEX('3)tpx males'!EX$4:EX$54,MATCH($Q77,'3)tpx males'!$DC$4:$DC$54,0)))*EXP(-INDEX('3)tpx females'!EZ$3:EZ$53,MATCH($R77,'3)tpx females'!$DE$3:$DE$53,0))))))),0)</f>
        <v>0</v>
      </c>
      <c r="BQ77" s="32">
        <f ca="1">IFERROR(($J77*EXP(BQ$5*($N77+0.5*($O77)^2))*_xlfn.NORM.DIST((LN(($L77*EXP($K77/100*BQ$5)))-LN($J77)-$N77*BQ$5)/($O77*SQRT(BQ$5))-$O77*SQRT(BQ$5),0,1,TRUE)+$L77*EXP($K77/100*BQ$5)*(1-_xlfn.NORM.DIST((LN(($L77*EXP($K77/100*BQ$5)))-LN($J77)-$N77*BQ$5)/($O77*SQRT(BQ$5)),0,1,TRUE)))*EXP(-$F$1*BQ$5)*(INDEX('3)tpx females'!FA$57:FA$107,MATCH($R77,'3)tpx females'!$DE$57:$DE$107,0))+INDEX('3)tpx males'!EY$57:EY$107,MATCH($Q77,'3)tpx males'!$DC$57:$DC$107,0))-(INDEX('3)tpx males'!EX$110:EX$160,MATCH($Q77,'3)tpx males'!$DC$110:$DC$160,0))*INDEX('3)tpx females'!EZ$111:EZ$161,MATCH($R77,'3)tpx females'!$DE$111:$DE$161,0))*(1-(EXP(-INDEX('3)tpx males'!EY$4:EY$54,MATCH($Q77,'3)tpx males'!$DC$4:$DC$54,0)))*EXP(-INDEX('3)tpx females'!FA$3:FA$53,MATCH($R77,'3)tpx females'!$DE$3:$DE$53,0))))))),0)</f>
        <v>0</v>
      </c>
      <c r="BR77" s="32">
        <f ca="1">IFERROR(($J77*EXP(BR$5*($N77+0.5*($O77)^2))*_xlfn.NORM.DIST((LN(($L77*EXP($K77/100*BR$5)))-LN($J77)-$N77*BR$5)/($O77*SQRT(BR$5))-$O77*SQRT(BR$5),0,1,TRUE)+$L77*EXP($K77/100*BR$5)*(1-_xlfn.NORM.DIST((LN(($L77*EXP($K77/100*BR$5)))-LN($J77)-$N77*BR$5)/($O77*SQRT(BR$5)),0,1,TRUE)))*EXP(-$F$1*BR$5)*(INDEX('3)tpx females'!FB$57:FB$107,MATCH($R77,'3)tpx females'!$DE$57:$DE$107,0))+INDEX('3)tpx males'!EZ$57:EZ$107,MATCH($Q77,'3)tpx males'!$DC$57:$DC$107,0))-(INDEX('3)tpx males'!EY$110:EY$160,MATCH($Q77,'3)tpx males'!$DC$110:$DC$160,0))*INDEX('3)tpx females'!FA$111:FA$161,MATCH($R77,'3)tpx females'!$DE$111:$DE$161,0))*(1-(EXP(-INDEX('3)tpx males'!EZ$4:EZ$54,MATCH($Q77,'3)tpx males'!$DC$4:$DC$54,0)))*EXP(-INDEX('3)tpx females'!FB$3:FB$53,MATCH($R77,'3)tpx females'!$DE$3:$DE$53,0))))))),0)</f>
        <v>0</v>
      </c>
      <c r="BS77" s="32">
        <f ca="1">IFERROR(($J77*EXP(BS$5*($N77+0.5*($O77)^2))*_xlfn.NORM.DIST((LN(($L77*EXP($K77/100*BS$5)))-LN($J77)-$N77*BS$5)/($O77*SQRT(BS$5))-$O77*SQRT(BS$5),0,1,TRUE)+$L77*EXP($K77/100*BS$5)*(1-_xlfn.NORM.DIST((LN(($L77*EXP($K77/100*BS$5)))-LN($J77)-$N77*BS$5)/($O77*SQRT(BS$5)),0,1,TRUE)))*EXP(-$F$1*BS$5)*(INDEX('3)tpx females'!FC$57:FC$107,MATCH($R77,'3)tpx females'!$DE$57:$DE$107,0))+INDEX('3)tpx males'!FA$57:FA$107,MATCH($Q77,'3)tpx males'!$DC$57:$DC$107,0))-(INDEX('3)tpx males'!EZ$110:EZ$160,MATCH($Q77,'3)tpx males'!$DC$110:$DC$160,0))*INDEX('3)tpx females'!FB$111:FB$161,MATCH($R77,'3)tpx females'!$DE$111:$DE$161,0))*(1-(EXP(-INDEX('3)tpx males'!FA$4:FA$54,MATCH($Q77,'3)tpx males'!$DC$4:$DC$54,0)))*EXP(-INDEX('3)tpx females'!FC$3:FC$53,MATCH($R77,'3)tpx females'!$DE$3:$DE$53,0))))))),0)</f>
        <v>0</v>
      </c>
      <c r="BT77" s="32">
        <f ca="1">IFERROR(($J77*EXP(BT$5*($N77+0.5*($O77)^2))*_xlfn.NORM.DIST((LN(($L77*EXP($K77/100*BT$5)))-LN($J77)-$N77*BT$5)/($O77*SQRT(BT$5))-$O77*SQRT(BT$5),0,1,TRUE)+$L77*EXP($K77/100*BT$5)*(1-_xlfn.NORM.DIST((LN(($L77*EXP($K77/100*BT$5)))-LN($J77)-$N77*BT$5)/($O77*SQRT(BT$5)),0,1,TRUE)))*EXP(-$F$1*BT$5)*(INDEX('3)tpx females'!FD$57:FD$107,MATCH($R77,'3)tpx females'!$DE$57:$DE$107,0))+INDEX('3)tpx males'!FB$57:FB$107,MATCH($Q77,'3)tpx males'!$DC$57:$DC$107,0))-(INDEX('3)tpx males'!FA$110:FA$160,MATCH($Q77,'3)tpx males'!$DC$110:$DC$160,0))*INDEX('3)tpx females'!FC$111:FC$161,MATCH($R77,'3)tpx females'!$DE$111:$DE$161,0))*(1-(EXP(-INDEX('3)tpx males'!FB$4:FB$54,MATCH($Q77,'3)tpx males'!$DC$4:$DC$54,0)))*EXP(-INDEX('3)tpx females'!FD$3:FD$53,MATCH($R77,'3)tpx females'!$DE$3:$DE$53,0))))))),0)</f>
        <v>0</v>
      </c>
    </row>
    <row r="78" spans="2:72" x14ac:dyDescent="0.25">
      <c r="B78" s="32" t="s">
        <v>11</v>
      </c>
      <c r="C78" s="32" t="s">
        <v>12</v>
      </c>
      <c r="D78" s="49">
        <v>14897</v>
      </c>
      <c r="E78" s="32" t="s">
        <v>13</v>
      </c>
      <c r="F78" s="32" t="s">
        <v>14</v>
      </c>
      <c r="G78" s="49">
        <v>15543</v>
      </c>
      <c r="H78" s="32" t="s">
        <v>13</v>
      </c>
      <c r="I78" s="32" t="s">
        <v>25</v>
      </c>
      <c r="J78" s="32">
        <v>316682.49999999994</v>
      </c>
      <c r="K78" s="32">
        <v>7.35</v>
      </c>
      <c r="L78" s="32">
        <f>'3) 2016 cases'!M78*EXP('3) 2016 cases'!L78/100)</f>
        <v>120292.381806744</v>
      </c>
      <c r="M78" s="32"/>
      <c r="N78" s="32">
        <f>INDEX('2b)Working'!$I$61:$P$61,MATCH($I78,'2b)Working'!$I$60:$P$60,0))</f>
        <v>7.2488258642637193E-2</v>
      </c>
      <c r="O78" s="32">
        <f>INDEX('2b)Working'!$I$62:$P$62,MATCH($I78,'2b)Working'!$I$60:$P$60,0))</f>
        <v>5.0085748750605209E-2</v>
      </c>
      <c r="P78" s="32" t="str">
        <f t="shared" si="5"/>
        <v/>
      </c>
      <c r="Q78" s="32">
        <f t="shared" si="4"/>
        <v>77</v>
      </c>
      <c r="R78" s="32">
        <f t="shared" si="6"/>
        <v>75</v>
      </c>
      <c r="S78" s="32">
        <f t="shared" si="7"/>
        <v>1</v>
      </c>
      <c r="U78" s="32">
        <f t="shared" ca="1" si="8"/>
        <v>127479.9961722602</v>
      </c>
      <c r="W78" s="32">
        <f ca="1">IFERROR(($J78*EXP(W$5*($N78+0.5*($O78)^2))*_xlfn.NORM.DIST((LN(($L78*EXP($K78/100*W$5)))-LN($J78)-$N78*W$5)/($O78*SQRT(W$5))-$O78*SQRT(W$5),0,1,TRUE)+$L78*EXP($K78/100*W$5)*(1-_xlfn.NORM.DIST((LN(($L78*EXP($K78/100*W$5)))-LN($J78)-$N78*W$5)/($O78*SQRT(W$5)),0,1,TRUE)))*EXP(-$F$1*W$5)*(INDEX('3)tpx females'!DG$57:DG$107,MATCH($R78,'3)tpx females'!$DE$57:$DE$107,0))+INDEX('3)tpx males'!DE$57:DE$107,MATCH($Q78,'3)tpx males'!$DC$57:$DC$107,0))-(INDEX('3)tpx males'!DD$110:DD$160,MATCH($Q78,'3)tpx males'!$DC$110:$DC$160,0))*INDEX('3)tpx females'!DF$111:DF$161,MATCH($R78,'3)tpx females'!$DE$111:$DE$161,0))*(1-(EXP(-INDEX('3)tpx males'!DE$4:DE$54,MATCH($Q78,'3)tpx males'!$DC$4:$DC$54,0)))*EXP(-INDEX('3)tpx females'!DG$3:DG$53,MATCH($R78,'3)tpx females'!$DE$3:$DE$53,0))))))),0)</f>
        <v>67.530818711085288</v>
      </c>
      <c r="X78" s="32">
        <f ca="1">IFERROR(($J78*EXP(X$5*($N78+0.5*($O78)^2))*_xlfn.NORM.DIST((LN(($L78*EXP($K78/100*X$5)))-LN($J78)-$N78*X$5)/($O78*SQRT(X$5))-$O78*SQRT(X$5),0,1,TRUE)+$L78*EXP($K78/100*X$5)*(1-_xlfn.NORM.DIST((LN(($L78*EXP($K78/100*X$5)))-LN($J78)-$N78*X$5)/($O78*SQRT(X$5)),0,1,TRUE)))*EXP(-$F$1*X$5)*(INDEX('3)tpx females'!DH$57:DH$107,MATCH($R78,'3)tpx females'!$DE$57:$DE$107,0))+INDEX('3)tpx males'!DF$57:DF$107,MATCH($Q78,'3)tpx males'!$DC$57:$DC$107,0))-(INDEX('3)tpx males'!DE$110:DE$160,MATCH($Q78,'3)tpx males'!$DC$110:$DC$160,0))*INDEX('3)tpx females'!DG$111:DG$161,MATCH($R78,'3)tpx females'!$DE$111:$DE$161,0))*(1-(EXP(-INDEX('3)tpx males'!DF$4:DF$54,MATCH($Q78,'3)tpx males'!$DC$4:$DC$54,0)))*EXP(-INDEX('3)tpx females'!DH$3:DH$53,MATCH($R78,'3)tpx females'!$DE$3:$DE$53,0))))))),0)</f>
        <v>215.99028958379984</v>
      </c>
      <c r="Y78" s="32">
        <f ca="1">IFERROR(($J78*EXP(Y$5*($N78+0.5*($O78)^2))*_xlfn.NORM.DIST((LN(($L78*EXP($K78/100*Y$5)))-LN($J78)-$N78*Y$5)/($O78*SQRT(Y$5))-$O78*SQRT(Y$5),0,1,TRUE)+$L78*EXP($K78/100*Y$5)*(1-_xlfn.NORM.DIST((LN(($L78*EXP($K78/100*Y$5)))-LN($J78)-$N78*Y$5)/($O78*SQRT(Y$5)),0,1,TRUE)))*EXP(-$F$1*Y$5)*(INDEX('3)tpx females'!DI$57:DI$107,MATCH($R78,'3)tpx females'!$DE$57:$DE$107,0))+INDEX('3)tpx males'!DG$57:DG$107,MATCH($Q78,'3)tpx males'!$DC$57:$DC$107,0))-(INDEX('3)tpx males'!DF$110:DF$160,MATCH($Q78,'3)tpx males'!$DC$110:$DC$160,0))*INDEX('3)tpx females'!DH$111:DH$161,MATCH($R78,'3)tpx females'!$DE$111:$DE$161,0))*(1-(EXP(-INDEX('3)tpx males'!DG$4:DG$54,MATCH($Q78,'3)tpx males'!$DC$4:$DC$54,0)))*EXP(-INDEX('3)tpx females'!DI$3:DI$53,MATCH($R78,'3)tpx females'!$DE$3:$DE$53,0))))))),0)</f>
        <v>424.3645867669141</v>
      </c>
      <c r="Z78" s="32">
        <f ca="1">IFERROR(($J78*EXP(Z$5*($N78+0.5*($O78)^2))*_xlfn.NORM.DIST((LN(($L78*EXP($K78/100*Z$5)))-LN($J78)-$N78*Z$5)/($O78*SQRT(Z$5))-$O78*SQRT(Z$5),0,1,TRUE)+$L78*EXP($K78/100*Z$5)*(1-_xlfn.NORM.DIST((LN(($L78*EXP($K78/100*Z$5)))-LN($J78)-$N78*Z$5)/($O78*SQRT(Z$5)),0,1,TRUE)))*EXP(-$F$1*Z$5)*(INDEX('3)tpx females'!DJ$57:DJ$107,MATCH($R78,'3)tpx females'!$DE$57:$DE$107,0))+INDEX('3)tpx males'!DH$57:DH$107,MATCH($Q78,'3)tpx males'!$DC$57:$DC$107,0))-(INDEX('3)tpx males'!DG$110:DG$160,MATCH($Q78,'3)tpx males'!$DC$110:$DC$160,0))*INDEX('3)tpx females'!DI$111:DI$161,MATCH($R78,'3)tpx females'!$DE$111:$DE$161,0))*(1-(EXP(-INDEX('3)tpx males'!DH$4:DH$54,MATCH($Q78,'3)tpx males'!$DC$4:$DC$54,0)))*EXP(-INDEX('3)tpx females'!DJ$3:DJ$53,MATCH($R78,'3)tpx females'!$DE$3:$DE$53,0))))))),0)</f>
        <v>657.23385644739335</v>
      </c>
      <c r="AA78" s="32">
        <f ca="1">IFERROR(($J78*EXP(AA$5*($N78+0.5*($O78)^2))*_xlfn.NORM.DIST((LN(($L78*EXP($K78/100*AA$5)))-LN($J78)-$N78*AA$5)/($O78*SQRT(AA$5))-$O78*SQRT(AA$5),0,1,TRUE)+$L78*EXP($K78/100*AA$5)*(1-_xlfn.NORM.DIST((LN(($L78*EXP($K78/100*AA$5)))-LN($J78)-$N78*AA$5)/($O78*SQRT(AA$5)),0,1,TRUE)))*EXP(-$F$1*AA$5)*(INDEX('3)tpx females'!DK$57:DK$107,MATCH($R78,'3)tpx females'!$DE$57:$DE$107,0))+INDEX('3)tpx males'!DI$57:DI$107,MATCH($Q78,'3)tpx males'!$DC$57:$DC$107,0))-(INDEX('3)tpx males'!DH$110:DH$160,MATCH($Q78,'3)tpx males'!$DC$110:$DC$160,0))*INDEX('3)tpx females'!DJ$111:DJ$161,MATCH($R78,'3)tpx females'!$DE$111:$DE$161,0))*(1-(EXP(-INDEX('3)tpx males'!DI$4:DI$54,MATCH($Q78,'3)tpx males'!$DC$4:$DC$54,0)))*EXP(-INDEX('3)tpx females'!DK$3:DK$53,MATCH($R78,'3)tpx females'!$DE$3:$DE$53,0))))))),0)</f>
        <v>954.82318307819105</v>
      </c>
      <c r="AB78" s="32">
        <f ca="1">IFERROR(($J78*EXP(AB$5*($N78+0.5*($O78)^2))*_xlfn.NORM.DIST((LN(($L78*EXP($K78/100*AB$5)))-LN($J78)-$N78*AB$5)/($O78*SQRT(AB$5))-$O78*SQRT(AB$5),0,1,TRUE)+$L78*EXP($K78/100*AB$5)*(1-_xlfn.NORM.DIST((LN(($L78*EXP($K78/100*AB$5)))-LN($J78)-$N78*AB$5)/($O78*SQRT(AB$5)),0,1,TRUE)))*EXP(-$F$1*AB$5)*(INDEX('3)tpx females'!DL$57:DL$107,MATCH($R78,'3)tpx females'!$DE$57:$DE$107,0))+INDEX('3)tpx males'!DJ$57:DJ$107,MATCH($Q78,'3)tpx males'!$DC$57:$DC$107,0))-(INDEX('3)tpx males'!DI$110:DI$160,MATCH($Q78,'3)tpx males'!$DC$110:$DC$160,0))*INDEX('3)tpx females'!DK$111:DK$161,MATCH($R78,'3)tpx females'!$DE$111:$DE$161,0))*(1-(EXP(-INDEX('3)tpx males'!DJ$4:DJ$54,MATCH($Q78,'3)tpx males'!$DC$4:$DC$54,0)))*EXP(-INDEX('3)tpx females'!DL$3:DL$53,MATCH($R78,'3)tpx females'!$DE$3:$DE$53,0))))))),0)</f>
        <v>1366.2130314235869</v>
      </c>
      <c r="AC78" s="32">
        <f ca="1">IFERROR(($J78*EXP(AC$5*($N78+0.5*($O78)^2))*_xlfn.NORM.DIST((LN(($L78*EXP($K78/100*AC$5)))-LN($J78)-$N78*AC$5)/($O78*SQRT(AC$5))-$O78*SQRT(AC$5),0,1,TRUE)+$L78*EXP($K78/100*AC$5)*(1-_xlfn.NORM.DIST((LN(($L78*EXP($K78/100*AC$5)))-LN($J78)-$N78*AC$5)/($O78*SQRT(AC$5)),0,1,TRUE)))*EXP(-$F$1*AC$5)*(INDEX('3)tpx females'!DM$57:DM$107,MATCH($R78,'3)tpx females'!$DE$57:$DE$107,0))+INDEX('3)tpx males'!DK$57:DK$107,MATCH($Q78,'3)tpx males'!$DC$57:$DC$107,0))-(INDEX('3)tpx males'!DJ$110:DJ$160,MATCH($Q78,'3)tpx males'!$DC$110:$DC$160,0))*INDEX('3)tpx females'!DL$111:DL$161,MATCH($R78,'3)tpx females'!$DE$111:$DE$161,0))*(1-(EXP(-INDEX('3)tpx males'!DK$4:DK$54,MATCH($Q78,'3)tpx males'!$DC$4:$DC$54,0)))*EXP(-INDEX('3)tpx females'!DM$3:DM$53,MATCH($R78,'3)tpx females'!$DE$3:$DE$53,0))))))),0)</f>
        <v>1845.6756035809813</v>
      </c>
      <c r="AD78" s="32">
        <f ca="1">IFERROR(($J78*EXP(AD$5*($N78+0.5*($O78)^2))*_xlfn.NORM.DIST((LN(($L78*EXP($K78/100*AD$5)))-LN($J78)-$N78*AD$5)/($O78*SQRT(AD$5))-$O78*SQRT(AD$5),0,1,TRUE)+$L78*EXP($K78/100*AD$5)*(1-_xlfn.NORM.DIST((LN(($L78*EXP($K78/100*AD$5)))-LN($J78)-$N78*AD$5)/($O78*SQRT(AD$5)),0,1,TRUE)))*EXP(-$F$1*AD$5)*(INDEX('3)tpx females'!DN$57:DN$107,MATCH($R78,'3)tpx females'!$DE$57:$DE$107,0))+INDEX('3)tpx males'!DL$57:DL$107,MATCH($Q78,'3)tpx males'!$DC$57:$DC$107,0))-(INDEX('3)tpx males'!DK$110:DK$160,MATCH($Q78,'3)tpx males'!$DC$110:$DC$160,0))*INDEX('3)tpx females'!DM$111:DM$161,MATCH($R78,'3)tpx females'!$DE$111:$DE$161,0))*(1-(EXP(-INDEX('3)tpx males'!DL$4:DL$54,MATCH($Q78,'3)tpx males'!$DC$4:$DC$54,0)))*EXP(-INDEX('3)tpx females'!DN$3:DN$53,MATCH($R78,'3)tpx females'!$DE$3:$DE$53,0))))))),0)</f>
        <v>2428.6514475033055</v>
      </c>
      <c r="AE78" s="32">
        <f ca="1">IFERROR(($J78*EXP(AE$5*($N78+0.5*($O78)^2))*_xlfn.NORM.DIST((LN(($L78*EXP($K78/100*AE$5)))-LN($J78)-$N78*AE$5)/($O78*SQRT(AE$5))-$O78*SQRT(AE$5),0,1,TRUE)+$L78*EXP($K78/100*AE$5)*(1-_xlfn.NORM.DIST((LN(($L78*EXP($K78/100*AE$5)))-LN($J78)-$N78*AE$5)/($O78*SQRT(AE$5)),0,1,TRUE)))*EXP(-$F$1*AE$5)*(INDEX('3)tpx females'!DO$57:DO$107,MATCH($R78,'3)tpx females'!$DE$57:$DE$107,0))+INDEX('3)tpx males'!DM$57:DM$107,MATCH($Q78,'3)tpx males'!$DC$57:$DC$107,0))-(INDEX('3)tpx males'!DL$110:DL$160,MATCH($Q78,'3)tpx males'!$DC$110:$DC$160,0))*INDEX('3)tpx females'!DN$111:DN$161,MATCH($R78,'3)tpx females'!$DE$111:$DE$161,0))*(1-(EXP(-INDEX('3)tpx males'!DM$4:DM$54,MATCH($Q78,'3)tpx males'!$DC$4:$DC$54,0)))*EXP(-INDEX('3)tpx females'!DO$3:DO$53,MATCH($R78,'3)tpx females'!$DE$3:$DE$53,0))))))),0)</f>
        <v>3036.1270433373529</v>
      </c>
      <c r="AF78" s="32">
        <f ca="1">IFERROR(($J78*EXP(AF$5*($N78+0.5*($O78)^2))*_xlfn.NORM.DIST((LN(($L78*EXP($K78/100*AF$5)))-LN($J78)-$N78*AF$5)/($O78*SQRT(AF$5))-$O78*SQRT(AF$5),0,1,TRUE)+$L78*EXP($K78/100*AF$5)*(1-_xlfn.NORM.DIST((LN(($L78*EXP($K78/100*AF$5)))-LN($J78)-$N78*AF$5)/($O78*SQRT(AF$5)),0,1,TRUE)))*EXP(-$F$1*AF$5)*(INDEX('3)tpx females'!DP$57:DP$107,MATCH($R78,'3)tpx females'!$DE$57:$DE$107,0))+INDEX('3)tpx males'!DN$57:DN$107,MATCH($Q78,'3)tpx males'!$DC$57:$DC$107,0))-(INDEX('3)tpx males'!DM$110:DM$160,MATCH($Q78,'3)tpx males'!$DC$110:$DC$160,0))*INDEX('3)tpx females'!DO$111:DO$161,MATCH($R78,'3)tpx females'!$DE$111:$DE$161,0))*(1-(EXP(-INDEX('3)tpx males'!DN$4:DN$54,MATCH($Q78,'3)tpx males'!$DC$4:$DC$54,0)))*EXP(-INDEX('3)tpx females'!DP$3:DP$53,MATCH($R78,'3)tpx females'!$DE$3:$DE$53,0))))))),0)</f>
        <v>3794.022499983605</v>
      </c>
      <c r="AG78" s="32">
        <f ca="1">IFERROR(($J78*EXP(AG$5*($N78+0.5*($O78)^2))*_xlfn.NORM.DIST((LN(($L78*EXP($K78/100*AG$5)))-LN($J78)-$N78*AG$5)/($O78*SQRT(AG$5))-$O78*SQRT(AG$5),0,1,TRUE)+$L78*EXP($K78/100*AG$5)*(1-_xlfn.NORM.DIST((LN(($L78*EXP($K78/100*AG$5)))-LN($J78)-$N78*AG$5)/($O78*SQRT(AG$5)),0,1,TRUE)))*EXP(-$F$1*AG$5)*(INDEX('3)tpx females'!DQ$57:DQ$107,MATCH($R78,'3)tpx females'!$DE$57:$DE$107,0))+INDEX('3)tpx males'!DO$57:DO$107,MATCH($Q78,'3)tpx males'!$DC$57:$DC$107,0))-(INDEX('3)tpx males'!DN$110:DN$160,MATCH($Q78,'3)tpx males'!$DC$110:$DC$160,0))*INDEX('3)tpx females'!DP$111:DP$161,MATCH($R78,'3)tpx females'!$DE$111:$DE$161,0))*(1-(EXP(-INDEX('3)tpx males'!DO$4:DO$54,MATCH($Q78,'3)tpx males'!$DC$4:$DC$54,0)))*EXP(-INDEX('3)tpx females'!DQ$3:DQ$53,MATCH($R78,'3)tpx females'!$DE$3:$DE$53,0))))))),0)</f>
        <v>4482.8324740889302</v>
      </c>
      <c r="AH78" s="32">
        <f ca="1">IFERROR(($J78*EXP(AH$5*($N78+0.5*($O78)^2))*_xlfn.NORM.DIST((LN(($L78*EXP($K78/100*AH$5)))-LN($J78)-$N78*AH$5)/($O78*SQRT(AH$5))-$O78*SQRT(AH$5),0,1,TRUE)+$L78*EXP($K78/100*AH$5)*(1-_xlfn.NORM.DIST((LN(($L78*EXP($K78/100*AH$5)))-LN($J78)-$N78*AH$5)/($O78*SQRT(AH$5)),0,1,TRUE)))*EXP(-$F$1*AH$5)*(INDEX('3)tpx females'!DR$57:DR$107,MATCH($R78,'3)tpx females'!$DE$57:$DE$107,0))+INDEX('3)tpx males'!DP$57:DP$107,MATCH($Q78,'3)tpx males'!$DC$57:$DC$107,0))-(INDEX('3)tpx males'!DO$110:DO$160,MATCH($Q78,'3)tpx males'!$DC$110:$DC$160,0))*INDEX('3)tpx females'!DQ$111:DQ$161,MATCH($R78,'3)tpx females'!$DE$111:$DE$161,0))*(1-(EXP(-INDEX('3)tpx males'!DP$4:DP$54,MATCH($Q78,'3)tpx males'!$DC$4:$DC$54,0)))*EXP(-INDEX('3)tpx females'!DR$3:DR$53,MATCH($R78,'3)tpx females'!$DE$3:$DE$53,0))))))),0)</f>
        <v>5551.50691440438</v>
      </c>
      <c r="AI78" s="32">
        <f ca="1">IFERROR(($J78*EXP(AI$5*($N78+0.5*($O78)^2))*_xlfn.NORM.DIST((LN(($L78*EXP($K78/100*AI$5)))-LN($J78)-$N78*AI$5)/($O78*SQRT(AI$5))-$O78*SQRT(AI$5),0,1,TRUE)+$L78*EXP($K78/100*AI$5)*(1-_xlfn.NORM.DIST((LN(($L78*EXP($K78/100*AI$5)))-LN($J78)-$N78*AI$5)/($O78*SQRT(AI$5)),0,1,TRUE)))*EXP(-$F$1*AI$5)*(INDEX('3)tpx females'!DS$57:DS$107,MATCH($R78,'3)tpx females'!$DE$57:$DE$107,0))+INDEX('3)tpx males'!DQ$57:DQ$107,MATCH($Q78,'3)tpx males'!$DC$57:$DC$107,0))-(INDEX('3)tpx males'!DP$110:DP$160,MATCH($Q78,'3)tpx males'!$DC$110:$DC$160,0))*INDEX('3)tpx females'!DR$111:DR$161,MATCH($R78,'3)tpx females'!$DE$111:$DE$161,0))*(1-(EXP(-INDEX('3)tpx males'!DQ$4:DQ$54,MATCH($Q78,'3)tpx males'!$DC$4:$DC$54,0)))*EXP(-INDEX('3)tpx females'!DS$3:DS$53,MATCH($R78,'3)tpx females'!$DE$3:$DE$53,0))))))),0)</f>
        <v>6544.6313086939554</v>
      </c>
      <c r="AJ78" s="32">
        <f ca="1">IFERROR(($J78*EXP(AJ$5*($N78+0.5*($O78)^2))*_xlfn.NORM.DIST((LN(($L78*EXP($K78/100*AJ$5)))-LN($J78)-$N78*AJ$5)/($O78*SQRT(AJ$5))-$O78*SQRT(AJ$5),0,1,TRUE)+$L78*EXP($K78/100*AJ$5)*(1-_xlfn.NORM.DIST((LN(($L78*EXP($K78/100*AJ$5)))-LN($J78)-$N78*AJ$5)/($O78*SQRT(AJ$5)),0,1,TRUE)))*EXP(-$F$1*AJ$5)*(INDEX('3)tpx females'!DT$57:DT$107,MATCH($R78,'3)tpx females'!$DE$57:$DE$107,0))+INDEX('3)tpx males'!DR$57:DR$107,MATCH($Q78,'3)tpx males'!$DC$57:$DC$107,0))-(INDEX('3)tpx males'!DQ$110:DQ$160,MATCH($Q78,'3)tpx males'!$DC$110:$DC$160,0))*INDEX('3)tpx females'!DS$111:DS$161,MATCH($R78,'3)tpx females'!$DE$111:$DE$161,0))*(1-(EXP(-INDEX('3)tpx males'!DR$4:DR$54,MATCH($Q78,'3)tpx males'!$DC$4:$DC$54,0)))*EXP(-INDEX('3)tpx females'!DT$3:DT$53,MATCH($R78,'3)tpx females'!$DE$3:$DE$53,0))))))),0)</f>
        <v>7378.1398416507482</v>
      </c>
      <c r="AK78" s="32">
        <f ca="1">IFERROR(($J78*EXP(AK$5*($N78+0.5*($O78)^2))*_xlfn.NORM.DIST((LN(($L78*EXP($K78/100*AK$5)))-LN($J78)-$N78*AK$5)/($O78*SQRT(AK$5))-$O78*SQRT(AK$5),0,1,TRUE)+$L78*EXP($K78/100*AK$5)*(1-_xlfn.NORM.DIST((LN(($L78*EXP($K78/100*AK$5)))-LN($J78)-$N78*AK$5)/($O78*SQRT(AK$5)),0,1,TRUE)))*EXP(-$F$1*AK$5)*(INDEX('3)tpx females'!DU$57:DU$107,MATCH($R78,'3)tpx females'!$DE$57:$DE$107,0))+INDEX('3)tpx males'!DS$57:DS$107,MATCH($Q78,'3)tpx males'!$DC$57:$DC$107,0))-(INDEX('3)tpx males'!DR$110:DR$160,MATCH($Q78,'3)tpx males'!$DC$110:$DC$160,0))*INDEX('3)tpx females'!DT$111:DT$161,MATCH($R78,'3)tpx females'!$DE$111:$DE$161,0))*(1-(EXP(-INDEX('3)tpx males'!DS$4:DS$54,MATCH($Q78,'3)tpx males'!$DC$4:$DC$54,0)))*EXP(-INDEX('3)tpx females'!DU$3:DU$53,MATCH($R78,'3)tpx females'!$DE$3:$DE$53,0))))))),0)</f>
        <v>8567.2350943746642</v>
      </c>
      <c r="AL78" s="32">
        <f ca="1">IFERROR(($J78*EXP(AL$5*($N78+0.5*($O78)^2))*_xlfn.NORM.DIST((LN(($L78*EXP($K78/100*AL$5)))-LN($J78)-$N78*AL$5)/($O78*SQRT(AL$5))-$O78*SQRT(AL$5),0,1,TRUE)+$L78*EXP($K78/100*AL$5)*(1-_xlfn.NORM.DIST((LN(($L78*EXP($K78/100*AL$5)))-LN($J78)-$N78*AL$5)/($O78*SQRT(AL$5)),0,1,TRUE)))*EXP(-$F$1*AL$5)*(INDEX('3)tpx females'!DV$57:DV$107,MATCH($R78,'3)tpx females'!$DE$57:$DE$107,0))+INDEX('3)tpx males'!DT$57:DT$107,MATCH($Q78,'3)tpx males'!$DC$57:$DC$107,0))-(INDEX('3)tpx males'!DS$110:DS$160,MATCH($Q78,'3)tpx males'!$DC$110:$DC$160,0))*INDEX('3)tpx females'!DU$111:DU$161,MATCH($R78,'3)tpx females'!$DE$111:$DE$161,0))*(1-(EXP(-INDEX('3)tpx males'!DT$4:DT$54,MATCH($Q78,'3)tpx males'!$DC$4:$DC$54,0)))*EXP(-INDEX('3)tpx females'!DV$3:DV$53,MATCH($R78,'3)tpx females'!$DE$3:$DE$53,0))))))),0)</f>
        <v>8927.6662093553987</v>
      </c>
      <c r="AM78" s="32">
        <f ca="1">IFERROR(($J78*EXP(AM$5*($N78+0.5*($O78)^2))*_xlfn.NORM.DIST((LN(($L78*EXP($K78/100*AM$5)))-LN($J78)-$N78*AM$5)/($O78*SQRT(AM$5))-$O78*SQRT(AM$5),0,1,TRUE)+$L78*EXP($K78/100*AM$5)*(1-_xlfn.NORM.DIST((LN(($L78*EXP($K78/100*AM$5)))-LN($J78)-$N78*AM$5)/($O78*SQRT(AM$5)),0,1,TRUE)))*EXP(-$F$1*AM$5)*(INDEX('3)tpx females'!DW$57:DW$107,MATCH($R78,'3)tpx females'!$DE$57:$DE$107,0))+INDEX('3)tpx males'!DU$57:DU$107,MATCH($Q78,'3)tpx males'!$DC$57:$DC$107,0))-(INDEX('3)tpx males'!DT$110:DT$160,MATCH($Q78,'3)tpx males'!$DC$110:$DC$160,0))*INDEX('3)tpx females'!DV$111:DV$161,MATCH($R78,'3)tpx females'!$DE$111:$DE$161,0))*(1-(EXP(-INDEX('3)tpx males'!DU$4:DU$54,MATCH($Q78,'3)tpx males'!$DC$4:$DC$54,0)))*EXP(-INDEX('3)tpx females'!DW$3:DW$53,MATCH($R78,'3)tpx females'!$DE$3:$DE$53,0))))))),0)</f>
        <v>9189.9906888795649</v>
      </c>
      <c r="AN78" s="32">
        <f ca="1">IFERROR(($J78*EXP(AN$5*($N78+0.5*($O78)^2))*_xlfn.NORM.DIST((LN(($L78*EXP($K78/100*AN$5)))-LN($J78)-$N78*AN$5)/($O78*SQRT(AN$5))-$O78*SQRT(AN$5),0,1,TRUE)+$L78*EXP($K78/100*AN$5)*(1-_xlfn.NORM.DIST((LN(($L78*EXP($K78/100*AN$5)))-LN($J78)-$N78*AN$5)/($O78*SQRT(AN$5)),0,1,TRUE)))*EXP(-$F$1*AN$5)*(INDEX('3)tpx females'!DX$57:DX$107,MATCH($R78,'3)tpx females'!$DE$57:$DE$107,0))+INDEX('3)tpx males'!DV$57:DV$107,MATCH($Q78,'3)tpx males'!$DC$57:$DC$107,0))-(INDEX('3)tpx males'!DU$110:DU$160,MATCH($Q78,'3)tpx males'!$DC$110:$DC$160,0))*INDEX('3)tpx females'!DW$111:DW$161,MATCH($R78,'3)tpx females'!$DE$111:$DE$161,0))*(1-(EXP(-INDEX('3)tpx males'!DV$4:DV$54,MATCH($Q78,'3)tpx males'!$DC$4:$DC$54,0)))*EXP(-INDEX('3)tpx females'!DX$3:DX$53,MATCH($R78,'3)tpx females'!$DE$3:$DE$53,0))))))),0)</f>
        <v>9275.6476821763372</v>
      </c>
      <c r="AO78" s="32">
        <f ca="1">IFERROR(($J78*EXP(AO$5*($N78+0.5*($O78)^2))*_xlfn.NORM.DIST((LN(($L78*EXP($K78/100*AO$5)))-LN($J78)-$N78*AO$5)/($O78*SQRT(AO$5))-$O78*SQRT(AO$5),0,1,TRUE)+$L78*EXP($K78/100*AO$5)*(1-_xlfn.NORM.DIST((LN(($L78*EXP($K78/100*AO$5)))-LN($J78)-$N78*AO$5)/($O78*SQRT(AO$5)),0,1,TRUE)))*EXP(-$F$1*AO$5)*(INDEX('3)tpx females'!DY$57:DY$107,MATCH($R78,'3)tpx females'!$DE$57:$DE$107,0))+INDEX('3)tpx males'!DW$57:DW$107,MATCH($Q78,'3)tpx males'!$DC$57:$DC$107,0))-(INDEX('3)tpx males'!DV$110:DV$160,MATCH($Q78,'3)tpx males'!$DC$110:$DC$160,0))*INDEX('3)tpx females'!DX$111:DX$161,MATCH($R78,'3)tpx females'!$DE$111:$DE$161,0))*(1-(EXP(-INDEX('3)tpx males'!DW$4:DW$54,MATCH($Q78,'3)tpx males'!$DC$4:$DC$54,0)))*EXP(-INDEX('3)tpx females'!DY$3:DY$53,MATCH($R78,'3)tpx females'!$DE$3:$DE$53,0))))))),0)</f>
        <v>8927.8131212613098</v>
      </c>
      <c r="AP78" s="32">
        <f ca="1">IFERROR(($J78*EXP(AP$5*($N78+0.5*($O78)^2))*_xlfn.NORM.DIST((LN(($L78*EXP($K78/100*AP$5)))-LN($J78)-$N78*AP$5)/($O78*SQRT(AP$5))-$O78*SQRT(AP$5),0,1,TRUE)+$L78*EXP($K78/100*AP$5)*(1-_xlfn.NORM.DIST((LN(($L78*EXP($K78/100*AP$5)))-LN($J78)-$N78*AP$5)/($O78*SQRT(AP$5)),0,1,TRUE)))*EXP(-$F$1*AP$5)*(INDEX('3)tpx females'!DZ$57:DZ$107,MATCH($R78,'3)tpx females'!$DE$57:$DE$107,0))+INDEX('3)tpx males'!DX$57:DX$107,MATCH($Q78,'3)tpx males'!$DC$57:$DC$107,0))-(INDEX('3)tpx males'!DW$110:DW$160,MATCH($Q78,'3)tpx males'!$DC$110:$DC$160,0))*INDEX('3)tpx females'!DY$111:DY$161,MATCH($R78,'3)tpx females'!$DE$111:$DE$161,0))*(1-(EXP(-INDEX('3)tpx males'!DX$4:DX$54,MATCH($Q78,'3)tpx males'!$DC$4:$DC$54,0)))*EXP(-INDEX('3)tpx females'!DZ$3:DZ$53,MATCH($R78,'3)tpx females'!$DE$3:$DE$53,0))))))),0)</f>
        <v>8621.7915492083848</v>
      </c>
      <c r="AQ78" s="32">
        <f ca="1">IFERROR(($J78*EXP(AQ$5*($N78+0.5*($O78)^2))*_xlfn.NORM.DIST((LN(($L78*EXP($K78/100*AQ$5)))-LN($J78)-$N78*AQ$5)/($O78*SQRT(AQ$5))-$O78*SQRT(AQ$5),0,1,TRUE)+$L78*EXP($K78/100*AQ$5)*(1-_xlfn.NORM.DIST((LN(($L78*EXP($K78/100*AQ$5)))-LN($J78)-$N78*AQ$5)/($O78*SQRT(AQ$5)),0,1,TRUE)))*EXP(-$F$1*AQ$5)*(INDEX('3)tpx females'!EA$57:EA$107,MATCH($R78,'3)tpx females'!$DE$57:$DE$107,0))+INDEX('3)tpx males'!DY$57:DY$107,MATCH($Q78,'3)tpx males'!$DC$57:$DC$107,0))-(INDEX('3)tpx males'!DX$110:DX$160,MATCH($Q78,'3)tpx males'!$DC$110:$DC$160,0))*INDEX('3)tpx females'!DZ$111:DZ$161,MATCH($R78,'3)tpx females'!$DE$111:$DE$161,0))*(1-(EXP(-INDEX('3)tpx males'!DY$4:DY$54,MATCH($Q78,'3)tpx males'!$DC$4:$DC$54,0)))*EXP(-INDEX('3)tpx females'!EA$3:EA$53,MATCH($R78,'3)tpx females'!$DE$3:$DE$53,0))))))),0)</f>
        <v>7710.2501815412561</v>
      </c>
      <c r="AR78" s="32">
        <f ca="1">IFERROR(($J78*EXP(AR$5*($N78+0.5*($O78)^2))*_xlfn.NORM.DIST((LN(($L78*EXP($K78/100*AR$5)))-LN($J78)-$N78*AR$5)/($O78*SQRT(AR$5))-$O78*SQRT(AR$5),0,1,TRUE)+$L78*EXP($K78/100*AR$5)*(1-_xlfn.NORM.DIST((LN(($L78*EXP($K78/100*AR$5)))-LN($J78)-$N78*AR$5)/($O78*SQRT(AR$5)),0,1,TRUE)))*EXP(-$F$1*AR$5)*(INDEX('3)tpx females'!EB$57:EB$107,MATCH($R78,'3)tpx females'!$DE$57:$DE$107,0))+INDEX('3)tpx males'!DZ$57:DZ$107,MATCH($Q78,'3)tpx males'!$DC$57:$DC$107,0))-(INDEX('3)tpx males'!DY$110:DY$160,MATCH($Q78,'3)tpx males'!$DC$110:$DC$160,0))*INDEX('3)tpx females'!EA$111:EA$161,MATCH($R78,'3)tpx females'!$DE$111:$DE$161,0))*(1-(EXP(-INDEX('3)tpx males'!DZ$4:DZ$54,MATCH($Q78,'3)tpx males'!$DC$4:$DC$54,0)))*EXP(-INDEX('3)tpx females'!EB$3:EB$53,MATCH($R78,'3)tpx females'!$DE$3:$DE$53,0))))))),0)</f>
        <v>6721.2916872354126</v>
      </c>
      <c r="AS78" s="32">
        <f ca="1">IFERROR(($J78*EXP(AS$5*($N78+0.5*($O78)^2))*_xlfn.NORM.DIST((LN(($L78*EXP($K78/100*AS$5)))-LN($J78)-$N78*AS$5)/($O78*SQRT(AS$5))-$O78*SQRT(AS$5),0,1,TRUE)+$L78*EXP($K78/100*AS$5)*(1-_xlfn.NORM.DIST((LN(($L78*EXP($K78/100*AS$5)))-LN($J78)-$N78*AS$5)/($O78*SQRT(AS$5)),0,1,TRUE)))*EXP(-$F$1*AS$5)*(INDEX('3)tpx females'!EC$57:EC$107,MATCH($R78,'3)tpx females'!$DE$57:$DE$107,0))+INDEX('3)tpx males'!EA$57:EA$107,MATCH($Q78,'3)tpx males'!$DC$57:$DC$107,0))-(INDEX('3)tpx males'!DZ$110:DZ$160,MATCH($Q78,'3)tpx males'!$DC$110:$DC$160,0))*INDEX('3)tpx females'!EB$111:EB$161,MATCH($R78,'3)tpx females'!$DE$111:$DE$161,0))*(1-(EXP(-INDEX('3)tpx males'!EA$4:EA$54,MATCH($Q78,'3)tpx males'!$DC$4:$DC$54,0)))*EXP(-INDEX('3)tpx females'!EC$3:EC$53,MATCH($R78,'3)tpx females'!$DE$3:$DE$53,0))))))),0)</f>
        <v>5632.7136432641828</v>
      </c>
      <c r="AT78" s="32">
        <f ca="1">IFERROR(($J78*EXP(AT$5*($N78+0.5*($O78)^2))*_xlfn.NORM.DIST((LN(($L78*EXP($K78/100*AT$5)))-LN($J78)-$N78*AT$5)/($O78*SQRT(AT$5))-$O78*SQRT(AT$5),0,1,TRUE)+$L78*EXP($K78/100*AT$5)*(1-_xlfn.NORM.DIST((LN(($L78*EXP($K78/100*AT$5)))-LN($J78)-$N78*AT$5)/($O78*SQRT(AT$5)),0,1,TRUE)))*EXP(-$F$1*AT$5)*(INDEX('3)tpx females'!ED$57:ED$107,MATCH($R78,'3)tpx females'!$DE$57:$DE$107,0))+INDEX('3)tpx males'!EB$57:EB$107,MATCH($Q78,'3)tpx males'!$DC$57:$DC$107,0))-(INDEX('3)tpx males'!EA$110:EA$160,MATCH($Q78,'3)tpx males'!$DC$110:$DC$160,0))*INDEX('3)tpx females'!EC$111:EC$161,MATCH($R78,'3)tpx females'!$DE$111:$DE$161,0))*(1-(EXP(-INDEX('3)tpx males'!EB$4:EB$54,MATCH($Q78,'3)tpx males'!$DC$4:$DC$54,0)))*EXP(-INDEX('3)tpx females'!ED$3:ED$53,MATCH($R78,'3)tpx females'!$DE$3:$DE$53,0))))))),0)</f>
        <v>4500.0860572342799</v>
      </c>
      <c r="AU78" s="32">
        <f ca="1">IFERROR(($J78*EXP(AU$5*($N78+0.5*($O78)^2))*_xlfn.NORM.DIST((LN(($L78*EXP($K78/100*AU$5)))-LN($J78)-$N78*AU$5)/($O78*SQRT(AU$5))-$O78*SQRT(AU$5),0,1,TRUE)+$L78*EXP($K78/100*AU$5)*(1-_xlfn.NORM.DIST((LN(($L78*EXP($K78/100*AU$5)))-LN($J78)-$N78*AU$5)/($O78*SQRT(AU$5)),0,1,TRUE)))*EXP(-$F$1*AU$5)*(INDEX('3)tpx females'!EE$57:EE$107,MATCH($R78,'3)tpx females'!$DE$57:$DE$107,0))+INDEX('3)tpx males'!EC$57:EC$107,MATCH($Q78,'3)tpx males'!$DC$57:$DC$107,0))-(INDEX('3)tpx males'!EB$110:EB$160,MATCH($Q78,'3)tpx males'!$DC$110:$DC$160,0))*INDEX('3)tpx females'!ED$111:ED$161,MATCH($R78,'3)tpx females'!$DE$111:$DE$161,0))*(1-(EXP(-INDEX('3)tpx males'!EC$4:EC$54,MATCH($Q78,'3)tpx males'!$DC$4:$DC$54,0)))*EXP(-INDEX('3)tpx females'!EE$3:EE$53,MATCH($R78,'3)tpx females'!$DE$3:$DE$53,0))))))),0)</f>
        <v>3451.8387311927554</v>
      </c>
      <c r="AV78" s="32">
        <f ca="1">IFERROR(($J78*EXP(AV$5*($N78+0.5*($O78)^2))*_xlfn.NORM.DIST((LN(($L78*EXP($K78/100*AV$5)))-LN($J78)-$N78*AV$5)/($O78*SQRT(AV$5))-$O78*SQRT(AV$5),0,1,TRUE)+$L78*EXP($K78/100*AV$5)*(1-_xlfn.NORM.DIST((LN(($L78*EXP($K78/100*AV$5)))-LN($J78)-$N78*AV$5)/($O78*SQRT(AV$5)),0,1,TRUE)))*EXP(-$F$1*AV$5)*(INDEX('3)tpx females'!EF$57:EF$107,MATCH($R78,'3)tpx females'!$DE$57:$DE$107,0))+INDEX('3)tpx males'!ED$57:ED$107,MATCH($Q78,'3)tpx males'!$DC$57:$DC$107,0))-(INDEX('3)tpx males'!EC$110:EC$160,MATCH($Q78,'3)tpx males'!$DC$110:$DC$160,0))*INDEX('3)tpx females'!EE$111:EE$161,MATCH($R78,'3)tpx females'!$DE$111:$DE$161,0))*(1-(EXP(-INDEX('3)tpx males'!ED$4:ED$54,MATCH($Q78,'3)tpx males'!$DC$4:$DC$54,0)))*EXP(-INDEX('3)tpx females'!EF$3:EF$53,MATCH($R78,'3)tpx females'!$DE$3:$DE$53,0))))))),0)</f>
        <v>2538.9507311864227</v>
      </c>
      <c r="AW78" s="32">
        <f ca="1">IFERROR(($J78*EXP(AW$5*($N78+0.5*($O78)^2))*_xlfn.NORM.DIST((LN(($L78*EXP($K78/100*AW$5)))-LN($J78)-$N78*AW$5)/($O78*SQRT(AW$5))-$O78*SQRT(AW$5),0,1,TRUE)+$L78*EXP($K78/100*AW$5)*(1-_xlfn.NORM.DIST((LN(($L78*EXP($K78/100*AW$5)))-LN($J78)-$N78*AW$5)/($O78*SQRT(AW$5)),0,1,TRUE)))*EXP(-$F$1*AW$5)*(INDEX('3)tpx females'!EG$57:EG$107,MATCH($R78,'3)tpx females'!$DE$57:$DE$107,0))+INDEX('3)tpx males'!EE$57:EE$107,MATCH($Q78,'3)tpx males'!$DC$57:$DC$107,0))-(INDEX('3)tpx males'!ED$110:ED$160,MATCH($Q78,'3)tpx males'!$DC$110:$DC$160,0))*INDEX('3)tpx females'!EF$111:EF$161,MATCH($R78,'3)tpx females'!$DE$111:$DE$161,0))*(1-(EXP(-INDEX('3)tpx males'!EE$4:EE$54,MATCH($Q78,'3)tpx males'!$DC$4:$DC$54,0)))*EXP(-INDEX('3)tpx females'!EG$3:EG$53,MATCH($R78,'3)tpx females'!$DE$3:$DE$53,0))))))),0)</f>
        <v>1769.8206498734726</v>
      </c>
      <c r="AX78" s="32">
        <f ca="1">IFERROR(($J78*EXP(AX$5*($N78+0.5*($O78)^2))*_xlfn.NORM.DIST((LN(($L78*EXP($K78/100*AX$5)))-LN($J78)-$N78*AX$5)/($O78*SQRT(AX$5))-$O78*SQRT(AX$5),0,1,TRUE)+$L78*EXP($K78/100*AX$5)*(1-_xlfn.NORM.DIST((LN(($L78*EXP($K78/100*AX$5)))-LN($J78)-$N78*AX$5)/($O78*SQRT(AX$5)),0,1,TRUE)))*EXP(-$F$1*AX$5)*(INDEX('3)tpx females'!EH$57:EH$107,MATCH($R78,'3)tpx females'!$DE$57:$DE$107,0))+INDEX('3)tpx males'!EF$57:EF$107,MATCH($Q78,'3)tpx males'!$DC$57:$DC$107,0))-(INDEX('3)tpx males'!EE$110:EE$160,MATCH($Q78,'3)tpx males'!$DC$110:$DC$160,0))*INDEX('3)tpx females'!EG$111:EG$161,MATCH($R78,'3)tpx females'!$DE$111:$DE$161,0))*(1-(EXP(-INDEX('3)tpx males'!EF$4:EF$54,MATCH($Q78,'3)tpx males'!$DC$4:$DC$54,0)))*EXP(-INDEX('3)tpx females'!EH$3:EH$53,MATCH($R78,'3)tpx females'!$DE$3:$DE$53,0))))))),0)</f>
        <v>1177.9235054572978</v>
      </c>
      <c r="AY78" s="32">
        <f ca="1">IFERROR(($J78*EXP(AY$5*($N78+0.5*($O78)^2))*_xlfn.NORM.DIST((LN(($L78*EXP($K78/100*AY$5)))-LN($J78)-$N78*AY$5)/($O78*SQRT(AY$5))-$O78*SQRT(AY$5),0,1,TRUE)+$L78*EXP($K78/100*AY$5)*(1-_xlfn.NORM.DIST((LN(($L78*EXP($K78/100*AY$5)))-LN($J78)-$N78*AY$5)/($O78*SQRT(AY$5)),0,1,TRUE)))*EXP(-$F$1*AY$5)*(INDEX('3)tpx females'!EI$57:EI$107,MATCH($R78,'3)tpx females'!$DE$57:$DE$107,0))+INDEX('3)tpx males'!EG$57:EG$107,MATCH($Q78,'3)tpx males'!$DC$57:$DC$107,0))-(INDEX('3)tpx males'!EF$110:EF$160,MATCH($Q78,'3)tpx males'!$DC$110:$DC$160,0))*INDEX('3)tpx females'!EH$111:EH$161,MATCH($R78,'3)tpx females'!$DE$111:$DE$161,0))*(1-(EXP(-INDEX('3)tpx males'!EG$4:EG$54,MATCH($Q78,'3)tpx males'!$DC$4:$DC$54,0)))*EXP(-INDEX('3)tpx females'!EI$3:EI$53,MATCH($R78,'3)tpx females'!$DE$3:$DE$53,0))))))),0)</f>
        <v>745.52480729699232</v>
      </c>
      <c r="AZ78" s="32">
        <f ca="1">IFERROR(($J78*EXP(AZ$5*($N78+0.5*($O78)^2))*_xlfn.NORM.DIST((LN(($L78*EXP($K78/100*AZ$5)))-LN($J78)-$N78*AZ$5)/($O78*SQRT(AZ$5))-$O78*SQRT(AZ$5),0,1,TRUE)+$L78*EXP($K78/100*AZ$5)*(1-_xlfn.NORM.DIST((LN(($L78*EXP($K78/100*AZ$5)))-LN($J78)-$N78*AZ$5)/($O78*SQRT(AZ$5)),0,1,TRUE)))*EXP(-$F$1*AZ$5)*(INDEX('3)tpx females'!EJ$57:EJ$107,MATCH($R78,'3)tpx females'!$DE$57:$DE$107,0))+INDEX('3)tpx males'!EH$57:EH$107,MATCH($Q78,'3)tpx males'!$DC$57:$DC$107,0))-(INDEX('3)tpx males'!EG$110:EG$160,MATCH($Q78,'3)tpx males'!$DC$110:$DC$160,0))*INDEX('3)tpx females'!EI$111:EI$161,MATCH($R78,'3)tpx females'!$DE$111:$DE$161,0))*(1-(EXP(-INDEX('3)tpx males'!EH$4:EH$54,MATCH($Q78,'3)tpx males'!$DC$4:$DC$54,0)))*EXP(-INDEX('3)tpx females'!EJ$3:EJ$53,MATCH($R78,'3)tpx females'!$DE$3:$DE$53,0))))))),0)</f>
        <v>450.744034894332</v>
      </c>
      <c r="BA78" s="32">
        <f ca="1">IFERROR(($J78*EXP(BA$5*($N78+0.5*($O78)^2))*_xlfn.NORM.DIST((LN(($L78*EXP($K78/100*BA$5)))-LN($J78)-$N78*BA$5)/($O78*SQRT(BA$5))-$O78*SQRT(BA$5),0,1,TRUE)+$L78*EXP($K78/100*BA$5)*(1-_xlfn.NORM.DIST((LN(($L78*EXP($K78/100*BA$5)))-LN($J78)-$N78*BA$5)/($O78*SQRT(BA$5)),0,1,TRUE)))*EXP(-$F$1*BA$5)*(INDEX('3)tpx females'!EK$57:EK$107,MATCH($R78,'3)tpx females'!$DE$57:$DE$107,0))+INDEX('3)tpx males'!EI$57:EI$107,MATCH($Q78,'3)tpx males'!$DC$57:$DC$107,0))-(INDEX('3)tpx males'!EH$110:EH$160,MATCH($Q78,'3)tpx males'!$DC$110:$DC$160,0))*INDEX('3)tpx females'!EJ$111:EJ$161,MATCH($R78,'3)tpx females'!$DE$111:$DE$161,0))*(1-(EXP(-INDEX('3)tpx males'!EI$4:EI$54,MATCH($Q78,'3)tpx males'!$DC$4:$DC$54,0)))*EXP(-INDEX('3)tpx females'!EK$3:EK$53,MATCH($R78,'3)tpx females'!$DE$3:$DE$53,0))))))),0)</f>
        <v>259.8559803258845</v>
      </c>
      <c r="BB78" s="32">
        <f ca="1">IFERROR(($J78*EXP(BB$5*($N78+0.5*($O78)^2))*_xlfn.NORM.DIST((LN(($L78*EXP($K78/100*BB$5)))-LN($J78)-$N78*BB$5)/($O78*SQRT(BB$5))-$O78*SQRT(BB$5),0,1,TRUE)+$L78*EXP($K78/100*BB$5)*(1-_xlfn.NORM.DIST((LN(($L78*EXP($K78/100*BB$5)))-LN($J78)-$N78*BB$5)/($O78*SQRT(BB$5)),0,1,TRUE)))*EXP(-$F$1*BB$5)*(INDEX('3)tpx females'!EL$57:EL$107,MATCH($R78,'3)tpx females'!$DE$57:$DE$107,0))+INDEX('3)tpx males'!EJ$57:EJ$107,MATCH($Q78,'3)tpx males'!$DC$57:$DC$107,0))-(INDEX('3)tpx males'!EI$110:EI$160,MATCH($Q78,'3)tpx males'!$DC$110:$DC$160,0))*INDEX('3)tpx females'!EK$111:EK$161,MATCH($R78,'3)tpx females'!$DE$111:$DE$161,0))*(1-(EXP(-INDEX('3)tpx males'!EJ$4:EJ$54,MATCH($Q78,'3)tpx males'!$DC$4:$DC$54,0)))*EXP(-INDEX('3)tpx females'!EL$3:EL$53,MATCH($R78,'3)tpx females'!$DE$3:$DE$53,0))))))),0)</f>
        <v>135.40552184024429</v>
      </c>
      <c r="BC78" s="32">
        <f ca="1">IFERROR(($J78*EXP(BC$5*($N78+0.5*($O78)^2))*_xlfn.NORM.DIST((LN(($L78*EXP($K78/100*BC$5)))-LN($J78)-$N78*BC$5)/($O78*SQRT(BC$5))-$O78*SQRT(BC$5),0,1,TRUE)+$L78*EXP($K78/100*BC$5)*(1-_xlfn.NORM.DIST((LN(($L78*EXP($K78/100*BC$5)))-LN($J78)-$N78*BC$5)/($O78*SQRT(BC$5)),0,1,TRUE)))*EXP(-$F$1*BC$5)*(INDEX('3)tpx females'!EM$57:EM$107,MATCH($R78,'3)tpx females'!$DE$57:$DE$107,0))+INDEX('3)tpx males'!EK$57:EK$107,MATCH($Q78,'3)tpx males'!$DC$57:$DC$107,0))-(INDEX('3)tpx males'!EJ$110:EJ$160,MATCH($Q78,'3)tpx males'!$DC$110:$DC$160,0))*INDEX('3)tpx females'!EL$111:EL$161,MATCH($R78,'3)tpx females'!$DE$111:$DE$161,0))*(1-(EXP(-INDEX('3)tpx males'!EK$4:EK$54,MATCH($Q78,'3)tpx males'!$DC$4:$DC$54,0)))*EXP(-INDEX('3)tpx females'!EM$3:EM$53,MATCH($R78,'3)tpx females'!$DE$3:$DE$53,0))))))),0)</f>
        <v>73.23321566286063</v>
      </c>
      <c r="BD78" s="32">
        <f ca="1">IFERROR(($J78*EXP(BD$5*($N78+0.5*($O78)^2))*_xlfn.NORM.DIST((LN(($L78*EXP($K78/100*BD$5)))-LN($J78)-$N78*BD$5)/($O78*SQRT(BD$5))-$O78*SQRT(BD$5),0,1,TRUE)+$L78*EXP($K78/100*BD$5)*(1-_xlfn.NORM.DIST((LN(($L78*EXP($K78/100*BD$5)))-LN($J78)-$N78*BD$5)/($O78*SQRT(BD$5)),0,1,TRUE)))*EXP(-$F$1*BD$5)*(INDEX('3)tpx females'!EN$57:EN$107,MATCH($R78,'3)tpx females'!$DE$57:$DE$107,0))+INDEX('3)tpx males'!EL$57:EL$107,MATCH($Q78,'3)tpx males'!$DC$57:$DC$107,0))-(INDEX('3)tpx males'!EK$110:EK$160,MATCH($Q78,'3)tpx males'!$DC$110:$DC$160,0))*INDEX('3)tpx females'!EM$111:EM$161,MATCH($R78,'3)tpx females'!$DE$111:$DE$161,0))*(1-(EXP(-INDEX('3)tpx males'!EL$4:EL$54,MATCH($Q78,'3)tpx males'!$DC$4:$DC$54,0)))*EXP(-INDEX('3)tpx females'!EN$3:EN$53,MATCH($R78,'3)tpx females'!$DE$3:$DE$53,0))))))),0)</f>
        <v>38.075972033057056</v>
      </c>
      <c r="BE78" s="32">
        <f ca="1">IFERROR(($J78*EXP(BE$5*($N78+0.5*($O78)^2))*_xlfn.NORM.DIST((LN(($L78*EXP($K78/100*BE$5)))-LN($J78)-$N78*BE$5)/($O78*SQRT(BE$5))-$O78*SQRT(BE$5),0,1,TRUE)+$L78*EXP($K78/100*BE$5)*(1-_xlfn.NORM.DIST((LN(($L78*EXP($K78/100*BE$5)))-LN($J78)-$N78*BE$5)/($O78*SQRT(BE$5)),0,1,TRUE)))*EXP(-$F$1*BE$5)*(INDEX('3)tpx females'!EO$57:EO$107,MATCH($R78,'3)tpx females'!$DE$57:$DE$107,0))+INDEX('3)tpx males'!EM$57:EM$107,MATCH($Q78,'3)tpx males'!$DC$57:$DC$107,0))-(INDEX('3)tpx males'!EL$110:EL$160,MATCH($Q78,'3)tpx males'!$DC$110:$DC$160,0))*INDEX('3)tpx females'!EN$111:EN$161,MATCH($R78,'3)tpx females'!$DE$111:$DE$161,0))*(1-(EXP(-INDEX('3)tpx males'!EM$4:EM$54,MATCH($Q78,'3)tpx males'!$DC$4:$DC$54,0)))*EXP(-INDEX('3)tpx females'!EO$3:EO$53,MATCH($R78,'3)tpx females'!$DE$3:$DE$53,0))))))),0)</f>
        <v>16.394208711849895</v>
      </c>
      <c r="BF78" s="32">
        <f ca="1">IFERROR(($J78*EXP(BF$5*($N78+0.5*($O78)^2))*_xlfn.NORM.DIST((LN(($L78*EXP($K78/100*BF$5)))-LN($J78)-$N78*BF$5)/($O78*SQRT(BF$5))-$O78*SQRT(BF$5),0,1,TRUE)+$L78*EXP($K78/100*BF$5)*(1-_xlfn.NORM.DIST((LN(($L78*EXP($K78/100*BF$5)))-LN($J78)-$N78*BF$5)/($O78*SQRT(BF$5)),0,1,TRUE)))*EXP(-$F$1*BF$5)*(INDEX('3)tpx females'!EP$57:EP$107,MATCH($R78,'3)tpx females'!$DE$57:$DE$107,0))+INDEX('3)tpx males'!EN$57:EN$107,MATCH($Q78,'3)tpx males'!$DC$57:$DC$107,0))-(INDEX('3)tpx males'!EM$110:EM$160,MATCH($Q78,'3)tpx males'!$DC$110:$DC$160,0))*INDEX('3)tpx females'!EO$111:EO$161,MATCH($R78,'3)tpx females'!$DE$111:$DE$161,0))*(1-(EXP(-INDEX('3)tpx males'!EN$4:EN$54,MATCH($Q78,'3)tpx males'!$DC$4:$DC$54,0)))*EXP(-INDEX('3)tpx females'!EP$3:EP$53,MATCH($R78,'3)tpx females'!$DE$3:$DE$53,0))))))),0)</f>
        <v>0</v>
      </c>
      <c r="BG78" s="32">
        <f ca="1">IFERROR(($J78*EXP(BG$5*($N78+0.5*($O78)^2))*_xlfn.NORM.DIST((LN(($L78*EXP($K78/100*BG$5)))-LN($J78)-$N78*BG$5)/($O78*SQRT(BG$5))-$O78*SQRT(BG$5),0,1,TRUE)+$L78*EXP($K78/100*BG$5)*(1-_xlfn.NORM.DIST((LN(($L78*EXP($K78/100*BG$5)))-LN($J78)-$N78*BG$5)/($O78*SQRT(BG$5)),0,1,TRUE)))*EXP(-$F$1*BG$5)*(INDEX('3)tpx females'!EQ$57:EQ$107,MATCH($R78,'3)tpx females'!$DE$57:$DE$107,0))+INDEX('3)tpx males'!EO$57:EO$107,MATCH($Q78,'3)tpx males'!$DC$57:$DC$107,0))-(INDEX('3)tpx males'!EN$110:EN$160,MATCH($Q78,'3)tpx males'!$DC$110:$DC$160,0))*INDEX('3)tpx females'!EP$111:EP$161,MATCH($R78,'3)tpx females'!$DE$111:$DE$161,0))*(1-(EXP(-INDEX('3)tpx males'!EO$4:EO$54,MATCH($Q78,'3)tpx males'!$DC$4:$DC$54,0)))*EXP(-INDEX('3)tpx females'!EQ$3:EQ$53,MATCH($R78,'3)tpx females'!$DE$3:$DE$53,0))))))),0)</f>
        <v>0</v>
      </c>
      <c r="BH78" s="32">
        <f ca="1">IFERROR(($J78*EXP(BH$5*($N78+0.5*($O78)^2))*_xlfn.NORM.DIST((LN(($L78*EXP($K78/100*BH$5)))-LN($J78)-$N78*BH$5)/($O78*SQRT(BH$5))-$O78*SQRT(BH$5),0,1,TRUE)+$L78*EXP($K78/100*BH$5)*(1-_xlfn.NORM.DIST((LN(($L78*EXP($K78/100*BH$5)))-LN($J78)-$N78*BH$5)/($O78*SQRT(BH$5)),0,1,TRUE)))*EXP(-$F$1*BH$5)*(INDEX('3)tpx females'!ER$57:ER$107,MATCH($R78,'3)tpx females'!$DE$57:$DE$107,0))+INDEX('3)tpx males'!EP$57:EP$107,MATCH($Q78,'3)tpx males'!$DC$57:$DC$107,0))-(INDEX('3)tpx males'!EO$110:EO$160,MATCH($Q78,'3)tpx males'!$DC$110:$DC$160,0))*INDEX('3)tpx females'!EQ$111:EQ$161,MATCH($R78,'3)tpx females'!$DE$111:$DE$161,0))*(1-(EXP(-INDEX('3)tpx males'!EP$4:EP$54,MATCH($Q78,'3)tpx males'!$DC$4:$DC$54,0)))*EXP(-INDEX('3)tpx females'!ER$3:ER$53,MATCH($R78,'3)tpx females'!$DE$3:$DE$53,0))))))),0)</f>
        <v>0</v>
      </c>
      <c r="BI78" s="32">
        <f ca="1">IFERROR(($J78*EXP(BI$5*($N78+0.5*($O78)^2))*_xlfn.NORM.DIST((LN(($L78*EXP($K78/100*BI$5)))-LN($J78)-$N78*BI$5)/($O78*SQRT(BI$5))-$O78*SQRT(BI$5),0,1,TRUE)+$L78*EXP($K78/100*BI$5)*(1-_xlfn.NORM.DIST((LN(($L78*EXP($K78/100*BI$5)))-LN($J78)-$N78*BI$5)/($O78*SQRT(BI$5)),0,1,TRUE)))*EXP(-$F$1*BI$5)*(INDEX('3)tpx females'!ES$57:ES$107,MATCH($R78,'3)tpx females'!$DE$57:$DE$107,0))+INDEX('3)tpx males'!EQ$57:EQ$107,MATCH($Q78,'3)tpx males'!$DC$57:$DC$107,0))-(INDEX('3)tpx males'!EP$110:EP$160,MATCH($Q78,'3)tpx males'!$DC$110:$DC$160,0))*INDEX('3)tpx females'!ER$111:ER$161,MATCH($R78,'3)tpx females'!$DE$111:$DE$161,0))*(1-(EXP(-INDEX('3)tpx males'!EQ$4:EQ$54,MATCH($Q78,'3)tpx males'!$DC$4:$DC$54,0)))*EXP(-INDEX('3)tpx females'!ES$3:ES$53,MATCH($R78,'3)tpx females'!$DE$3:$DE$53,0))))))),0)</f>
        <v>0</v>
      </c>
      <c r="BJ78" s="32">
        <f ca="1">IFERROR(($J78*EXP(BJ$5*($N78+0.5*($O78)^2))*_xlfn.NORM.DIST((LN(($L78*EXP($K78/100*BJ$5)))-LN($J78)-$N78*BJ$5)/($O78*SQRT(BJ$5))-$O78*SQRT(BJ$5),0,1,TRUE)+$L78*EXP($K78/100*BJ$5)*(1-_xlfn.NORM.DIST((LN(($L78*EXP($K78/100*BJ$5)))-LN($J78)-$N78*BJ$5)/($O78*SQRT(BJ$5)),0,1,TRUE)))*EXP(-$F$1*BJ$5)*(INDEX('3)tpx females'!ET$57:ET$107,MATCH($R78,'3)tpx females'!$DE$57:$DE$107,0))+INDEX('3)tpx males'!ER$57:ER$107,MATCH($Q78,'3)tpx males'!$DC$57:$DC$107,0))-(INDEX('3)tpx males'!EQ$110:EQ$160,MATCH($Q78,'3)tpx males'!$DC$110:$DC$160,0))*INDEX('3)tpx females'!ES$111:ES$161,MATCH($R78,'3)tpx females'!$DE$111:$DE$161,0))*(1-(EXP(-INDEX('3)tpx males'!ER$4:ER$54,MATCH($Q78,'3)tpx males'!$DC$4:$DC$54,0)))*EXP(-INDEX('3)tpx females'!ET$3:ET$53,MATCH($R78,'3)tpx females'!$DE$3:$DE$53,0))))))),0)</f>
        <v>0</v>
      </c>
      <c r="BK78" s="32">
        <f ca="1">IFERROR(($J78*EXP(BK$5*($N78+0.5*($O78)^2))*_xlfn.NORM.DIST((LN(($L78*EXP($K78/100*BK$5)))-LN($J78)-$N78*BK$5)/($O78*SQRT(BK$5))-$O78*SQRT(BK$5),0,1,TRUE)+$L78*EXP($K78/100*BK$5)*(1-_xlfn.NORM.DIST((LN(($L78*EXP($K78/100*BK$5)))-LN($J78)-$N78*BK$5)/($O78*SQRT(BK$5)),0,1,TRUE)))*EXP(-$F$1*BK$5)*(INDEX('3)tpx females'!EU$57:EU$107,MATCH($R78,'3)tpx females'!$DE$57:$DE$107,0))+INDEX('3)tpx males'!ES$57:ES$107,MATCH($Q78,'3)tpx males'!$DC$57:$DC$107,0))-(INDEX('3)tpx males'!ER$110:ER$160,MATCH($Q78,'3)tpx males'!$DC$110:$DC$160,0))*INDEX('3)tpx females'!ET$111:ET$161,MATCH($R78,'3)tpx females'!$DE$111:$DE$161,0))*(1-(EXP(-INDEX('3)tpx males'!ES$4:ES$54,MATCH($Q78,'3)tpx males'!$DC$4:$DC$54,0)))*EXP(-INDEX('3)tpx females'!EU$3:EU$53,MATCH($R78,'3)tpx females'!$DE$3:$DE$53,0))))))),0)</f>
        <v>0</v>
      </c>
      <c r="BL78" s="32">
        <f ca="1">IFERROR(($J78*EXP(BL$5*($N78+0.5*($O78)^2))*_xlfn.NORM.DIST((LN(($L78*EXP($K78/100*BL$5)))-LN($J78)-$N78*BL$5)/($O78*SQRT(BL$5))-$O78*SQRT(BL$5),0,1,TRUE)+$L78*EXP($K78/100*BL$5)*(1-_xlfn.NORM.DIST((LN(($L78*EXP($K78/100*BL$5)))-LN($J78)-$N78*BL$5)/($O78*SQRT(BL$5)),0,1,TRUE)))*EXP(-$F$1*BL$5)*(INDEX('3)tpx females'!EV$57:EV$107,MATCH($R78,'3)tpx females'!$DE$57:$DE$107,0))+INDEX('3)tpx males'!ET$57:ET$107,MATCH($Q78,'3)tpx males'!$DC$57:$DC$107,0))-(INDEX('3)tpx males'!ES$110:ES$160,MATCH($Q78,'3)tpx males'!$DC$110:$DC$160,0))*INDEX('3)tpx females'!EU$111:EU$161,MATCH($R78,'3)tpx females'!$DE$111:$DE$161,0))*(1-(EXP(-INDEX('3)tpx males'!ET$4:ET$54,MATCH($Q78,'3)tpx males'!$DC$4:$DC$54,0)))*EXP(-INDEX('3)tpx females'!EV$3:EV$53,MATCH($R78,'3)tpx females'!$DE$3:$DE$53,0))))))),0)</f>
        <v>0</v>
      </c>
      <c r="BM78" s="32">
        <f ca="1">IFERROR(($J78*EXP(BM$5*($N78+0.5*($O78)^2))*_xlfn.NORM.DIST((LN(($L78*EXP($K78/100*BM$5)))-LN($J78)-$N78*BM$5)/($O78*SQRT(BM$5))-$O78*SQRT(BM$5),0,1,TRUE)+$L78*EXP($K78/100*BM$5)*(1-_xlfn.NORM.DIST((LN(($L78*EXP($K78/100*BM$5)))-LN($J78)-$N78*BM$5)/($O78*SQRT(BM$5)),0,1,TRUE)))*EXP(-$F$1*BM$5)*(INDEX('3)tpx females'!EW$57:EW$107,MATCH($R78,'3)tpx females'!$DE$57:$DE$107,0))+INDEX('3)tpx males'!EU$57:EU$107,MATCH($Q78,'3)tpx males'!$DC$57:$DC$107,0))-(INDEX('3)tpx males'!ET$110:ET$160,MATCH($Q78,'3)tpx males'!$DC$110:$DC$160,0))*INDEX('3)tpx females'!EV$111:EV$161,MATCH($R78,'3)tpx females'!$DE$111:$DE$161,0))*(1-(EXP(-INDEX('3)tpx males'!EU$4:EU$54,MATCH($Q78,'3)tpx males'!$DC$4:$DC$54,0)))*EXP(-INDEX('3)tpx females'!EW$3:EW$53,MATCH($R78,'3)tpx females'!$DE$3:$DE$53,0))))))),0)</f>
        <v>0</v>
      </c>
      <c r="BN78" s="32">
        <f ca="1">IFERROR(($J78*EXP(BN$5*($N78+0.5*($O78)^2))*_xlfn.NORM.DIST((LN(($L78*EXP($K78/100*BN$5)))-LN($J78)-$N78*BN$5)/($O78*SQRT(BN$5))-$O78*SQRT(BN$5),0,1,TRUE)+$L78*EXP($K78/100*BN$5)*(1-_xlfn.NORM.DIST((LN(($L78*EXP($K78/100*BN$5)))-LN($J78)-$N78*BN$5)/($O78*SQRT(BN$5)),0,1,TRUE)))*EXP(-$F$1*BN$5)*(INDEX('3)tpx females'!EX$57:EX$107,MATCH($R78,'3)tpx females'!$DE$57:$DE$107,0))+INDEX('3)tpx males'!EV$57:EV$107,MATCH($Q78,'3)tpx males'!$DC$57:$DC$107,0))-(INDEX('3)tpx males'!EU$110:EU$160,MATCH($Q78,'3)tpx males'!$DC$110:$DC$160,0))*INDEX('3)tpx females'!EW$111:EW$161,MATCH($R78,'3)tpx females'!$DE$111:$DE$161,0))*(1-(EXP(-INDEX('3)tpx males'!EV$4:EV$54,MATCH($Q78,'3)tpx males'!$DC$4:$DC$54,0)))*EXP(-INDEX('3)tpx females'!EX$3:EX$53,MATCH($R78,'3)tpx females'!$DE$3:$DE$53,0))))))),0)</f>
        <v>0</v>
      </c>
      <c r="BO78" s="32">
        <f ca="1">IFERROR(($J78*EXP(BO$5*($N78+0.5*($O78)^2))*_xlfn.NORM.DIST((LN(($L78*EXP($K78/100*BO$5)))-LN($J78)-$N78*BO$5)/($O78*SQRT(BO$5))-$O78*SQRT(BO$5),0,1,TRUE)+$L78*EXP($K78/100*BO$5)*(1-_xlfn.NORM.DIST((LN(($L78*EXP($K78/100*BO$5)))-LN($J78)-$N78*BO$5)/($O78*SQRT(BO$5)),0,1,TRUE)))*EXP(-$F$1*BO$5)*(INDEX('3)tpx females'!EY$57:EY$107,MATCH($R78,'3)tpx females'!$DE$57:$DE$107,0))+INDEX('3)tpx males'!EW$57:EW$107,MATCH($Q78,'3)tpx males'!$DC$57:$DC$107,0))-(INDEX('3)tpx males'!EV$110:EV$160,MATCH($Q78,'3)tpx males'!$DC$110:$DC$160,0))*INDEX('3)tpx females'!EX$111:EX$161,MATCH($R78,'3)tpx females'!$DE$111:$DE$161,0))*(1-(EXP(-INDEX('3)tpx males'!EW$4:EW$54,MATCH($Q78,'3)tpx males'!$DC$4:$DC$54,0)))*EXP(-INDEX('3)tpx females'!EY$3:EY$53,MATCH($R78,'3)tpx females'!$DE$3:$DE$53,0))))))),0)</f>
        <v>0</v>
      </c>
      <c r="BP78" s="32">
        <f ca="1">IFERROR(($J78*EXP(BP$5*($N78+0.5*($O78)^2))*_xlfn.NORM.DIST((LN(($L78*EXP($K78/100*BP$5)))-LN($J78)-$N78*BP$5)/($O78*SQRT(BP$5))-$O78*SQRT(BP$5),0,1,TRUE)+$L78*EXP($K78/100*BP$5)*(1-_xlfn.NORM.DIST((LN(($L78*EXP($K78/100*BP$5)))-LN($J78)-$N78*BP$5)/($O78*SQRT(BP$5)),0,1,TRUE)))*EXP(-$F$1*BP$5)*(INDEX('3)tpx females'!EZ$57:EZ$107,MATCH($R78,'3)tpx females'!$DE$57:$DE$107,0))+INDEX('3)tpx males'!EX$57:EX$107,MATCH($Q78,'3)tpx males'!$DC$57:$DC$107,0))-(INDEX('3)tpx males'!EW$110:EW$160,MATCH($Q78,'3)tpx males'!$DC$110:$DC$160,0))*INDEX('3)tpx females'!EY$111:EY$161,MATCH($R78,'3)tpx females'!$DE$111:$DE$161,0))*(1-(EXP(-INDEX('3)tpx males'!EX$4:EX$54,MATCH($Q78,'3)tpx males'!$DC$4:$DC$54,0)))*EXP(-INDEX('3)tpx females'!EZ$3:EZ$53,MATCH($R78,'3)tpx females'!$DE$3:$DE$53,0))))))),0)</f>
        <v>0</v>
      </c>
      <c r="BQ78" s="32">
        <f ca="1">IFERROR(($J78*EXP(BQ$5*($N78+0.5*($O78)^2))*_xlfn.NORM.DIST((LN(($L78*EXP($K78/100*BQ$5)))-LN($J78)-$N78*BQ$5)/($O78*SQRT(BQ$5))-$O78*SQRT(BQ$5),0,1,TRUE)+$L78*EXP($K78/100*BQ$5)*(1-_xlfn.NORM.DIST((LN(($L78*EXP($K78/100*BQ$5)))-LN($J78)-$N78*BQ$5)/($O78*SQRT(BQ$5)),0,1,TRUE)))*EXP(-$F$1*BQ$5)*(INDEX('3)tpx females'!FA$57:FA$107,MATCH($R78,'3)tpx females'!$DE$57:$DE$107,0))+INDEX('3)tpx males'!EY$57:EY$107,MATCH($Q78,'3)tpx males'!$DC$57:$DC$107,0))-(INDEX('3)tpx males'!EX$110:EX$160,MATCH($Q78,'3)tpx males'!$DC$110:$DC$160,0))*INDEX('3)tpx females'!EZ$111:EZ$161,MATCH($R78,'3)tpx females'!$DE$111:$DE$161,0))*(1-(EXP(-INDEX('3)tpx males'!EY$4:EY$54,MATCH($Q78,'3)tpx males'!$DC$4:$DC$54,0)))*EXP(-INDEX('3)tpx females'!FA$3:FA$53,MATCH($R78,'3)tpx females'!$DE$3:$DE$53,0))))))),0)</f>
        <v>0</v>
      </c>
      <c r="BR78" s="32">
        <f ca="1">IFERROR(($J78*EXP(BR$5*($N78+0.5*($O78)^2))*_xlfn.NORM.DIST((LN(($L78*EXP($K78/100*BR$5)))-LN($J78)-$N78*BR$5)/($O78*SQRT(BR$5))-$O78*SQRT(BR$5),0,1,TRUE)+$L78*EXP($K78/100*BR$5)*(1-_xlfn.NORM.DIST((LN(($L78*EXP($K78/100*BR$5)))-LN($J78)-$N78*BR$5)/($O78*SQRT(BR$5)),0,1,TRUE)))*EXP(-$F$1*BR$5)*(INDEX('3)tpx females'!FB$57:FB$107,MATCH($R78,'3)tpx females'!$DE$57:$DE$107,0))+INDEX('3)tpx males'!EZ$57:EZ$107,MATCH($Q78,'3)tpx males'!$DC$57:$DC$107,0))-(INDEX('3)tpx males'!EY$110:EY$160,MATCH($Q78,'3)tpx males'!$DC$110:$DC$160,0))*INDEX('3)tpx females'!FA$111:FA$161,MATCH($R78,'3)tpx females'!$DE$111:$DE$161,0))*(1-(EXP(-INDEX('3)tpx males'!EZ$4:EZ$54,MATCH($Q78,'3)tpx males'!$DC$4:$DC$54,0)))*EXP(-INDEX('3)tpx females'!FB$3:FB$53,MATCH($R78,'3)tpx females'!$DE$3:$DE$53,0))))))),0)</f>
        <v>0</v>
      </c>
      <c r="BS78" s="32">
        <f ca="1">IFERROR(($J78*EXP(BS$5*($N78+0.5*($O78)^2))*_xlfn.NORM.DIST((LN(($L78*EXP($K78/100*BS$5)))-LN($J78)-$N78*BS$5)/($O78*SQRT(BS$5))-$O78*SQRT(BS$5),0,1,TRUE)+$L78*EXP($K78/100*BS$5)*(1-_xlfn.NORM.DIST((LN(($L78*EXP($K78/100*BS$5)))-LN($J78)-$N78*BS$5)/($O78*SQRT(BS$5)),0,1,TRUE)))*EXP(-$F$1*BS$5)*(INDEX('3)tpx females'!FC$57:FC$107,MATCH($R78,'3)tpx females'!$DE$57:$DE$107,0))+INDEX('3)tpx males'!FA$57:FA$107,MATCH($Q78,'3)tpx males'!$DC$57:$DC$107,0))-(INDEX('3)tpx males'!EZ$110:EZ$160,MATCH($Q78,'3)tpx males'!$DC$110:$DC$160,0))*INDEX('3)tpx females'!FB$111:FB$161,MATCH($R78,'3)tpx females'!$DE$111:$DE$161,0))*(1-(EXP(-INDEX('3)tpx males'!FA$4:FA$54,MATCH($Q78,'3)tpx males'!$DC$4:$DC$54,0)))*EXP(-INDEX('3)tpx females'!FC$3:FC$53,MATCH($R78,'3)tpx females'!$DE$3:$DE$53,0))))))),0)</f>
        <v>0</v>
      </c>
      <c r="BT78" s="32">
        <f ca="1">IFERROR(($J78*EXP(BT$5*($N78+0.5*($O78)^2))*_xlfn.NORM.DIST((LN(($L78*EXP($K78/100*BT$5)))-LN($J78)-$N78*BT$5)/($O78*SQRT(BT$5))-$O78*SQRT(BT$5),0,1,TRUE)+$L78*EXP($K78/100*BT$5)*(1-_xlfn.NORM.DIST((LN(($L78*EXP($K78/100*BT$5)))-LN($J78)-$N78*BT$5)/($O78*SQRT(BT$5)),0,1,TRUE)))*EXP(-$F$1*BT$5)*(INDEX('3)tpx females'!FD$57:FD$107,MATCH($R78,'3)tpx females'!$DE$57:$DE$107,0))+INDEX('3)tpx males'!FB$57:FB$107,MATCH($Q78,'3)tpx males'!$DC$57:$DC$107,0))-(INDEX('3)tpx males'!FA$110:FA$160,MATCH($Q78,'3)tpx males'!$DC$110:$DC$160,0))*INDEX('3)tpx females'!FC$111:FC$161,MATCH($R78,'3)tpx females'!$DE$111:$DE$161,0))*(1-(EXP(-INDEX('3)tpx males'!FB$4:FB$54,MATCH($Q78,'3)tpx males'!$DC$4:$DC$54,0)))*EXP(-INDEX('3)tpx females'!FD$3:FD$53,MATCH($R78,'3)tpx females'!$DE$3:$DE$53,0))))))),0)</f>
        <v>0</v>
      </c>
    </row>
    <row r="79" spans="2:72" x14ac:dyDescent="0.25">
      <c r="B79" s="32" t="s">
        <v>11</v>
      </c>
      <c r="C79" s="32" t="s">
        <v>12</v>
      </c>
      <c r="D79" s="49">
        <v>11398</v>
      </c>
      <c r="E79" s="32" t="s">
        <v>19</v>
      </c>
      <c r="F79" s="32" t="s">
        <v>14</v>
      </c>
      <c r="G79" s="49">
        <v>14144</v>
      </c>
      <c r="H79" s="32" t="s">
        <v>13</v>
      </c>
      <c r="I79" s="32" t="s">
        <v>20</v>
      </c>
      <c r="J79" s="32">
        <v>944679.99999999988</v>
      </c>
      <c r="K79" s="32">
        <v>7.35</v>
      </c>
      <c r="L79" s="32">
        <f>'3) 2016 cases'!M79*EXP('3) 2016 cases'!L79/100)</f>
        <v>328716.08900740254</v>
      </c>
      <c r="M79" s="32"/>
      <c r="N79" s="32">
        <f>INDEX('2b)Working'!$I$61:$P$61,MATCH($I79,'2b)Working'!$I$60:$P$60,0))</f>
        <v>7.4552232955274328E-2</v>
      </c>
      <c r="O79" s="32">
        <f>INDEX('2b)Working'!$I$62:$P$62,MATCH($I79,'2b)Working'!$I$60:$P$60,0))</f>
        <v>6.4868498859960141E-2</v>
      </c>
      <c r="P79" s="32" t="str">
        <f t="shared" si="5"/>
        <v/>
      </c>
      <c r="Q79" s="32">
        <f t="shared" si="4"/>
        <v>86</v>
      </c>
      <c r="R79" s="32">
        <f t="shared" si="6"/>
        <v>79</v>
      </c>
      <c r="S79" s="32">
        <f t="shared" si="7"/>
        <v>0</v>
      </c>
      <c r="U79" s="32">
        <f t="shared" ca="1" si="8"/>
        <v>342057.97055566276</v>
      </c>
      <c r="W79" s="32">
        <f ca="1">($J79*EXP(W$5*($N79+0.5*($O79)^2))*_xlfn.NORM.DIST((LN(($L79*EXP($K79/100*W$5)))-LN($J79)-$N79*W$5)/($O79*SQRT(W$5))-$O79*SQRT(W$5),0,1,TRUE)+$L79*EXP($K79/100*W$5)*(1-_xlfn.NORM.DIST((LN(($L79*EXP($K79/100*W$5)))-LN($J79)-$N79*W$5)/($O79*SQRT(W$5)),0,1,TRUE)))*EXP(-$F$1*W$5)*INDEX('3)tpx females'!DG$57:DG$107,MATCH($R79,'3)tpx females'!$DE$57:$DE$107,0))</f>
        <v>8356.3467465629528</v>
      </c>
      <c r="X79" s="32">
        <f ca="1">($J79*EXP(X$5*($N79+0.5*($O79)^2))*_xlfn.NORM.DIST((LN(($L79*EXP($K79/100*X$5)))-LN($J79)-$N79*X$5)/($O79*SQRT(X$5))-$O79*SQRT(X$5),0,1,TRUE)+$L79*EXP($K79/100*X$5)*(1-_xlfn.NORM.DIST((LN(($L79*EXP($K79/100*X$5)))-LN($J79)-$N79*X$5)/($O79*SQRT(X$5)),0,1,TRUE)))*EXP(-$F$1*X$5)*INDEX('3)tpx females'!DH$57:DH$107,MATCH($R79,'3)tpx females'!$DE$57:$DE$107,0))</f>
        <v>9829.6079046567211</v>
      </c>
      <c r="Y79" s="32">
        <f ca="1">($J79*EXP(Y$5*($N79+0.5*($O79)^2))*_xlfn.NORM.DIST((LN(($L79*EXP($K79/100*Y$5)))-LN($J79)-$N79*Y$5)/($O79*SQRT(Y$5))-$O79*SQRT(Y$5),0,1,TRUE)+$L79*EXP($K79/100*Y$5)*(1-_xlfn.NORM.DIST((LN(($L79*EXP($K79/100*Y$5)))-LN($J79)-$N79*Y$5)/($O79*SQRT(Y$5)),0,1,TRUE)))*EXP(-$F$1*Y$5)*INDEX('3)tpx females'!DI$57:DI$107,MATCH($R79,'3)tpx females'!$DE$57:$DE$107,0))</f>
        <v>10641.360717754278</v>
      </c>
      <c r="Z79" s="32">
        <f ca="1">($J79*EXP(Z$5*($N79+0.5*($O79)^2))*_xlfn.NORM.DIST((LN(($L79*EXP($K79/100*Z$5)))-LN($J79)-$N79*Z$5)/($O79*SQRT(Z$5))-$O79*SQRT(Z$5),0,1,TRUE)+$L79*EXP($K79/100*Z$5)*(1-_xlfn.NORM.DIST((LN(($L79*EXP($K79/100*Z$5)))-LN($J79)-$N79*Z$5)/($O79*SQRT(Z$5)),0,1,TRUE)))*EXP(-$F$1*Z$5)*INDEX('3)tpx females'!DJ$57:DJ$107,MATCH($R79,'3)tpx females'!$DE$57:$DE$107,0))</f>
        <v>12252.740133114241</v>
      </c>
      <c r="AA79" s="32">
        <f ca="1">($J79*EXP(AA$5*($N79+0.5*($O79)^2))*_xlfn.NORM.DIST((LN(($L79*EXP($K79/100*AA$5)))-LN($J79)-$N79*AA$5)/($O79*SQRT(AA$5))-$O79*SQRT(AA$5),0,1,TRUE)+$L79*EXP($K79/100*AA$5)*(1-_xlfn.NORM.DIST((LN(($L79*EXP($K79/100*AA$5)))-LN($J79)-$N79*AA$5)/($O79*SQRT(AA$5)),0,1,TRUE)))*EXP(-$F$1*AA$5)*INDEX('3)tpx females'!DK$57:DK$107,MATCH($R79,'3)tpx females'!$DE$57:$DE$107,0))</f>
        <v>13494.989014455348</v>
      </c>
      <c r="AB79" s="32">
        <f ca="1">($J79*EXP(AB$5*($N79+0.5*($O79)^2))*_xlfn.NORM.DIST((LN(($L79*EXP($K79/100*AB$5)))-LN($J79)-$N79*AB$5)/($O79*SQRT(AB$5))-$O79*SQRT(AB$5),0,1,TRUE)+$L79*EXP($K79/100*AB$5)*(1-_xlfn.NORM.DIST((LN(($L79*EXP($K79/100*AB$5)))-LN($J79)-$N79*AB$5)/($O79*SQRT(AB$5)),0,1,TRUE)))*EXP(-$F$1*AB$5)*INDEX('3)tpx females'!DL$57:DL$107,MATCH($R79,'3)tpx females'!$DE$57:$DE$107,0))</f>
        <v>13999.578776763869</v>
      </c>
      <c r="AC79" s="32">
        <f ca="1">($J79*EXP(AC$5*($N79+0.5*($O79)^2))*_xlfn.NORM.DIST((LN(($L79*EXP($K79/100*AC$5)))-LN($J79)-$N79*AC$5)/($O79*SQRT(AC$5))-$O79*SQRT(AC$5),0,1,TRUE)+$L79*EXP($K79/100*AC$5)*(1-_xlfn.NORM.DIST((LN(($L79*EXP($K79/100*AC$5)))-LN($J79)-$N79*AC$5)/($O79*SQRT(AC$5)),0,1,TRUE)))*EXP(-$F$1*AC$5)*INDEX('3)tpx females'!DM$57:DM$107,MATCH($R79,'3)tpx females'!$DE$57:$DE$107,0))</f>
        <v>15568.783240601208</v>
      </c>
      <c r="AD79" s="32">
        <f ca="1">($J79*EXP(AD$5*($N79+0.5*($O79)^2))*_xlfn.NORM.DIST((LN(($L79*EXP($K79/100*AD$5)))-LN($J79)-$N79*AD$5)/($O79*SQRT(AD$5))-$O79*SQRT(AD$5),0,1,TRUE)+$L79*EXP($K79/100*AD$5)*(1-_xlfn.NORM.DIST((LN(($L79*EXP($K79/100*AD$5)))-LN($J79)-$N79*AD$5)/($O79*SQRT(AD$5)),0,1,TRUE)))*EXP(-$F$1*AD$5)*INDEX('3)tpx females'!DN$57:DN$107,MATCH($R79,'3)tpx females'!$DE$57:$DE$107,0))</f>
        <v>17487.005332666067</v>
      </c>
      <c r="AE79" s="32">
        <f ca="1">($J79*EXP(AE$5*($N79+0.5*($O79)^2))*_xlfn.NORM.DIST((LN(($L79*EXP($K79/100*AE$5)))-LN($J79)-$N79*AE$5)/($O79*SQRT(AE$5))-$O79*SQRT(AE$5),0,1,TRUE)+$L79*EXP($K79/100*AE$5)*(1-_xlfn.NORM.DIST((LN(($L79*EXP($K79/100*AE$5)))-LN($J79)-$N79*AE$5)/($O79*SQRT(AE$5)),0,1,TRUE)))*EXP(-$F$1*AE$5)*INDEX('3)tpx females'!DO$57:DO$107,MATCH($R79,'3)tpx females'!$DE$57:$DE$107,0))</f>
        <v>18361.309025337243</v>
      </c>
      <c r="AF79" s="32">
        <f ca="1">($J79*EXP(AF$5*($N79+0.5*($O79)^2))*_xlfn.NORM.DIST((LN(($L79*EXP($K79/100*AF$5)))-LN($J79)-$N79*AF$5)/($O79*SQRT(AF$5))-$O79*SQRT(AF$5),0,1,TRUE)+$L79*EXP($K79/100*AF$5)*(1-_xlfn.NORM.DIST((LN(($L79*EXP($K79/100*AF$5)))-LN($J79)-$N79*AF$5)/($O79*SQRT(AF$5)),0,1,TRUE)))*EXP(-$F$1*AF$5)*INDEX('3)tpx females'!DP$57:DP$107,MATCH($R79,'3)tpx females'!$DE$57:$DE$107,0))</f>
        <v>19591.897096487159</v>
      </c>
      <c r="AG79" s="32">
        <f ca="1">($J79*EXP(AG$5*($N79+0.5*($O79)^2))*_xlfn.NORM.DIST((LN(($L79*EXP($K79/100*AG$5)))-LN($J79)-$N79*AG$5)/($O79*SQRT(AG$5))-$O79*SQRT(AG$5),0,1,TRUE)+$L79*EXP($K79/100*AG$5)*(1-_xlfn.NORM.DIST((LN(($L79*EXP($K79/100*AG$5)))-LN($J79)-$N79*AG$5)/($O79*SQRT(AG$5)),0,1,TRUE)))*EXP(-$F$1*AG$5)*INDEX('3)tpx females'!DQ$57:DQ$107,MATCH($R79,'3)tpx females'!$DE$57:$DE$107,0))</f>
        <v>21625.305840382578</v>
      </c>
      <c r="AH79" s="32">
        <f ca="1">($J79*EXP(AH$5*($N79+0.5*($O79)^2))*_xlfn.NORM.DIST((LN(($L79*EXP($K79/100*AH$5)))-LN($J79)-$N79*AH$5)/($O79*SQRT(AH$5))-$O79*SQRT(AH$5),0,1,TRUE)+$L79*EXP($K79/100*AH$5)*(1-_xlfn.NORM.DIST((LN(($L79*EXP($K79/100*AH$5)))-LN($J79)-$N79*AH$5)/($O79*SQRT(AH$5)),0,1,TRUE)))*EXP(-$F$1*AH$5)*INDEX('3)tpx females'!DR$57:DR$107,MATCH($R79,'3)tpx females'!$DE$57:$DE$107,0))</f>
        <v>22004.053935672164</v>
      </c>
      <c r="AI79" s="32">
        <f ca="1">($J79*EXP(AI$5*($N79+0.5*($O79)^2))*_xlfn.NORM.DIST((LN(($L79*EXP($K79/100*AI$5)))-LN($J79)-$N79*AI$5)/($O79*SQRT(AI$5))-$O79*SQRT(AI$5),0,1,TRUE)+$L79*EXP($K79/100*AI$5)*(1-_xlfn.NORM.DIST((LN(($L79*EXP($K79/100*AI$5)))-LN($J79)-$N79*AI$5)/($O79*SQRT(AI$5)),0,1,TRUE)))*EXP(-$F$1*AI$5)*INDEX('3)tpx females'!DS$57:DS$107,MATCH($R79,'3)tpx females'!$DE$57:$DE$107,0))</f>
        <v>21065.254881997473</v>
      </c>
      <c r="AJ79" s="32">
        <f ca="1">($J79*EXP(AJ$5*($N79+0.5*($O79)^2))*_xlfn.NORM.DIST((LN(($L79*EXP($K79/100*AJ$5)))-LN($J79)-$N79*AJ$5)/($O79*SQRT(AJ$5))-$O79*SQRT(AJ$5),0,1,TRUE)+$L79*EXP($K79/100*AJ$5)*(1-_xlfn.NORM.DIST((LN(($L79*EXP($K79/100*AJ$5)))-LN($J79)-$N79*AJ$5)/($O79*SQRT(AJ$5)),0,1,TRUE)))*EXP(-$F$1*AJ$5)*INDEX('3)tpx females'!DT$57:DT$107,MATCH($R79,'3)tpx females'!$DE$57:$DE$107,0))</f>
        <v>20199.67534800174</v>
      </c>
      <c r="AK79" s="32">
        <f ca="1">($J79*EXP(AK$5*($N79+0.5*($O79)^2))*_xlfn.NORM.DIST((LN(($L79*EXP($K79/100*AK$5)))-LN($J79)-$N79*AK$5)/($O79*SQRT(AK$5))-$O79*SQRT(AK$5),0,1,TRUE)+$L79*EXP($K79/100*AK$5)*(1-_xlfn.NORM.DIST((LN(($L79*EXP($K79/100*AK$5)))-LN($J79)-$N79*AK$5)/($O79*SQRT(AK$5)),0,1,TRUE)))*EXP(-$F$1*AK$5)*INDEX('3)tpx females'!DU$57:DU$107,MATCH($R79,'3)tpx females'!$DE$57:$DE$107,0))</f>
        <v>19353.812623740698</v>
      </c>
      <c r="AL79" s="32">
        <f ca="1">($J79*EXP(AL$5*($N79+0.5*($O79)^2))*_xlfn.NORM.DIST((LN(($L79*EXP($K79/100*AL$5)))-LN($J79)-$N79*AL$5)/($O79*SQRT(AL$5))-$O79*SQRT(AL$5),0,1,TRUE)+$L79*EXP($K79/100*AL$5)*(1-_xlfn.NORM.DIST((LN(($L79*EXP($K79/100*AL$5)))-LN($J79)-$N79*AL$5)/($O79*SQRT(AL$5)),0,1,TRUE)))*EXP(-$F$1*AL$5)*INDEX('3)tpx females'!DV$57:DV$107,MATCH($R79,'3)tpx females'!$DE$57:$DE$107,0))</f>
        <v>18768.424615998592</v>
      </c>
      <c r="AM79" s="32">
        <f ca="1">($J79*EXP(AM$5*($N79+0.5*($O79)^2))*_xlfn.NORM.DIST((LN(($L79*EXP($K79/100*AM$5)))-LN($J79)-$N79*AM$5)/($O79*SQRT(AM$5))-$O79*SQRT(AM$5),0,1,TRUE)+$L79*EXP($K79/100*AM$5)*(1-_xlfn.NORM.DIST((LN(($L79*EXP($K79/100*AM$5)))-LN($J79)-$N79*AM$5)/($O79*SQRT(AM$5)),0,1,TRUE)))*EXP(-$F$1*AM$5)*INDEX('3)tpx females'!DW$57:DW$107,MATCH($R79,'3)tpx females'!$DE$57:$DE$107,0))</f>
        <v>16724.29279566669</v>
      </c>
      <c r="AN79" s="32">
        <f ca="1">($J79*EXP(AN$5*($N79+0.5*($O79)^2))*_xlfn.NORM.DIST((LN(($L79*EXP($K79/100*AN$5)))-LN($J79)-$N79*AN$5)/($O79*SQRT(AN$5))-$O79*SQRT(AN$5),0,1,TRUE)+$L79*EXP($K79/100*AN$5)*(1-_xlfn.NORM.DIST((LN(($L79*EXP($K79/100*AN$5)))-LN($J79)-$N79*AN$5)/($O79*SQRT(AN$5)),0,1,TRUE)))*EXP(-$F$1*AN$5)*INDEX('3)tpx females'!DX$57:DX$107,MATCH($R79,'3)tpx females'!$DE$57:$DE$107,0))</f>
        <v>14712.226514031567</v>
      </c>
      <c r="AO79" s="32">
        <f ca="1">($J79*EXP(AO$5*($N79+0.5*($O79)^2))*_xlfn.NORM.DIST((LN(($L79*EXP($K79/100*AO$5)))-LN($J79)-$N79*AO$5)/($O79*SQRT(AO$5))-$O79*SQRT(AO$5),0,1,TRUE)+$L79*EXP($K79/100*AO$5)*(1-_xlfn.NORM.DIST((LN(($L79*EXP($K79/100*AO$5)))-LN($J79)-$N79*AO$5)/($O79*SQRT(AO$5)),0,1,TRUE)))*EXP(-$F$1*AO$5)*INDEX('3)tpx females'!DY$57:DY$107,MATCH($R79,'3)tpx females'!$DE$57:$DE$107,0))</f>
        <v>12482.079287663522</v>
      </c>
      <c r="AP79" s="32">
        <f ca="1">($J79*EXP(AP$5*($N79+0.5*($O79)^2))*_xlfn.NORM.DIST((LN(($L79*EXP($K79/100*AP$5)))-LN($J79)-$N79*AP$5)/($O79*SQRT(AP$5))-$O79*SQRT(AP$5),0,1,TRUE)+$L79*EXP($K79/100*AP$5)*(1-_xlfn.NORM.DIST((LN(($L79*EXP($K79/100*AP$5)))-LN($J79)-$N79*AP$5)/($O79*SQRT(AP$5)),0,1,TRUE)))*EXP(-$F$1*AP$5)*INDEX('3)tpx females'!DZ$57:DZ$107,MATCH($R79,'3)tpx females'!$DE$57:$DE$107,0))</f>
        <v>10166.883673815066</v>
      </c>
      <c r="AQ79" s="32">
        <f ca="1">($J79*EXP(AQ$5*($N79+0.5*($O79)^2))*_xlfn.NORM.DIST((LN(($L79*EXP($K79/100*AQ$5)))-LN($J79)-$N79*AQ$5)/($O79*SQRT(AQ$5))-$O79*SQRT(AQ$5),0,1,TRUE)+$L79*EXP($K79/100*AQ$5)*(1-_xlfn.NORM.DIST((LN(($L79*EXP($K79/100*AQ$5)))-LN($J79)-$N79*AQ$5)/($O79*SQRT(AQ$5)),0,1,TRUE)))*EXP(-$F$1*AQ$5)*INDEX('3)tpx females'!EA$57:EA$107,MATCH($R79,'3)tpx females'!$DE$57:$DE$107,0))</f>
        <v>7939.2815893275574</v>
      </c>
      <c r="AR79" s="32">
        <f ca="1">($J79*EXP(AR$5*($N79+0.5*($O79)^2))*_xlfn.NORM.DIST((LN(($L79*EXP($K79/100*AR$5)))-LN($J79)-$N79*AR$5)/($O79*SQRT(AR$5))-$O79*SQRT(AR$5),0,1,TRUE)+$L79*EXP($K79/100*AR$5)*(1-_xlfn.NORM.DIST((LN(($L79*EXP($K79/100*AR$5)))-LN($J79)-$N79*AR$5)/($O79*SQRT(AR$5)),0,1,TRUE)))*EXP(-$F$1*AR$5)*INDEX('3)tpx females'!EB$57:EB$107,MATCH($R79,'3)tpx females'!$DE$57:$DE$107,0))</f>
        <v>5948.6674758373674</v>
      </c>
      <c r="AS79" s="32">
        <f ca="1">($J79*EXP(AS$5*($N79+0.5*($O79)^2))*_xlfn.NORM.DIST((LN(($L79*EXP($K79/100*AS$5)))-LN($J79)-$N79*AS$5)/($O79*SQRT(AS$5))-$O79*SQRT(AS$5),0,1,TRUE)+$L79*EXP($K79/100*AS$5)*(1-_xlfn.NORM.DIST((LN(($L79*EXP($K79/100*AS$5)))-LN($J79)-$N79*AS$5)/($O79*SQRT(AS$5)),0,1,TRUE)))*EXP(-$F$1*AS$5)*INDEX('3)tpx females'!EC$57:EC$107,MATCH($R79,'3)tpx females'!$DE$57:$DE$107,0))</f>
        <v>4242.0784316363679</v>
      </c>
      <c r="AT79" s="32">
        <f ca="1">($J79*EXP(AT$5*($N79+0.5*($O79)^2))*_xlfn.NORM.DIST((LN(($L79*EXP($K79/100*AT$5)))-LN($J79)-$N79*AT$5)/($O79*SQRT(AT$5))-$O79*SQRT(AT$5),0,1,TRUE)+$L79*EXP($K79/100*AT$5)*(1-_xlfn.NORM.DIST((LN(($L79*EXP($K79/100*AT$5)))-LN($J79)-$N79*AT$5)/($O79*SQRT(AT$5)),0,1,TRUE)))*EXP(-$F$1*AT$5)*INDEX('3)tpx females'!ED$57:ED$107,MATCH($R79,'3)tpx females'!$DE$57:$DE$107,0))</f>
        <v>2872.326035329515</v>
      </c>
      <c r="AU79" s="32">
        <f ca="1">($J79*EXP(AU$5*($N79+0.5*($O79)^2))*_xlfn.NORM.DIST((LN(($L79*EXP($K79/100*AU$5)))-LN($J79)-$N79*AU$5)/($O79*SQRT(AU$5))-$O79*SQRT(AU$5),0,1,TRUE)+$L79*EXP($K79/100*AU$5)*(1-_xlfn.NORM.DIST((LN(($L79*EXP($K79/100*AU$5)))-LN($J79)-$N79*AU$5)/($O79*SQRT(AU$5)),0,1,TRUE)))*EXP(-$F$1*AU$5)*INDEX('3)tpx females'!EE$57:EE$107,MATCH($R79,'3)tpx females'!$DE$57:$DE$107,0))</f>
        <v>1855.7684254692283</v>
      </c>
      <c r="AV79" s="32">
        <f ca="1">($J79*EXP(AV$5*($N79+0.5*($O79)^2))*_xlfn.NORM.DIST((LN(($L79*EXP($K79/100*AV$5)))-LN($J79)-$N79*AV$5)/($O79*SQRT(AV$5))-$O79*SQRT(AV$5),0,1,TRUE)+$L79*EXP($K79/100*AV$5)*(1-_xlfn.NORM.DIST((LN(($L79*EXP($K79/100*AV$5)))-LN($J79)-$N79*AV$5)/($O79*SQRT(AV$5)),0,1,TRUE)))*EXP(-$F$1*AV$5)*INDEX('3)tpx females'!EF$57:EF$107,MATCH($R79,'3)tpx females'!$DE$57:$DE$107,0))</f>
        <v>1138.1568952487</v>
      </c>
      <c r="AW79" s="32">
        <f ca="1">($J79*EXP(AW$5*($N79+0.5*($O79)^2))*_xlfn.NORM.DIST((LN(($L79*EXP($K79/100*AW$5)))-LN($J79)-$N79*AW$5)/($O79*SQRT(AW$5))-$O79*SQRT(AW$5),0,1,TRUE)+$L79*EXP($K79/100*AW$5)*(1-_xlfn.NORM.DIST((LN(($L79*EXP($K79/100*AW$5)))-LN($J79)-$N79*AW$5)/($O79*SQRT(AW$5)),0,1,TRUE)))*EXP(-$F$1*AW$5)*INDEX('3)tpx females'!EG$57:EG$107,MATCH($R79,'3)tpx females'!$DE$57:$DE$107,0))</f>
        <v>666.08014878946472</v>
      </c>
      <c r="AX79" s="32">
        <f ca="1">($J79*EXP(AX$5*($N79+0.5*($O79)^2))*_xlfn.NORM.DIST((LN(($L79*EXP($K79/100*AX$5)))-LN($J79)-$N79*AX$5)/($O79*SQRT(AX$5))-$O79*SQRT(AX$5),0,1,TRUE)+$L79*EXP($K79/100*AX$5)*(1-_xlfn.NORM.DIST((LN(($L79*EXP($K79/100*AX$5)))-LN($J79)-$N79*AX$5)/($O79*SQRT(AX$5)),0,1,TRUE)))*EXP(-$F$1*AX$5)*INDEX('3)tpx females'!EH$57:EH$107,MATCH($R79,'3)tpx females'!$DE$57:$DE$107,0))</f>
        <v>358.30178687618502</v>
      </c>
      <c r="AY79" s="32">
        <f ca="1">($J79*EXP(AY$5*($N79+0.5*($O79)^2))*_xlfn.NORM.DIST((LN(($L79*EXP($K79/100*AY$5)))-LN($J79)-$N79*AY$5)/($O79*SQRT(AY$5))-$O79*SQRT(AY$5),0,1,TRUE)+$L79*EXP($K79/100*AY$5)*(1-_xlfn.NORM.DIST((LN(($L79*EXP($K79/100*AY$5)))-LN($J79)-$N79*AY$5)/($O79*SQRT(AY$5)),0,1,TRUE)))*EXP(-$F$1*AY$5)*INDEX('3)tpx females'!EI$57:EI$107,MATCH($R79,'3)tpx females'!$DE$57:$DE$107,0))</f>
        <v>195.30155059127</v>
      </c>
      <c r="AZ79" s="32">
        <f ca="1">($J79*EXP(AZ$5*($N79+0.5*($O79)^2))*_xlfn.NORM.DIST((LN(($L79*EXP($K79/100*AZ$5)))-LN($J79)-$N79*AZ$5)/($O79*SQRT(AZ$5))-$O79*SQRT(AZ$5),0,1,TRUE)+$L79*EXP($K79/100*AZ$5)*(1-_xlfn.NORM.DIST((LN(($L79*EXP($K79/100*AZ$5)))-LN($J79)-$N79*AZ$5)/($O79*SQRT(AZ$5)),0,1,TRUE)))*EXP(-$F$1*AZ$5)*INDEX('3)tpx females'!EJ$57:EJ$107,MATCH($R79,'3)tpx females'!$DE$57:$DE$107,0))</f>
        <v>108.61914903986479</v>
      </c>
      <c r="BA79" s="32">
        <f ca="1">($J79*EXP(BA$5*($N79+0.5*($O79)^2))*_xlfn.NORM.DIST((LN(($L79*EXP($K79/100*BA$5)))-LN($J79)-$N79*BA$5)/($O79*SQRT(BA$5))-$O79*SQRT(BA$5),0,1,TRUE)+$L79*EXP($K79/100*BA$5)*(1-_xlfn.NORM.DIST((LN(($L79*EXP($K79/100*BA$5)))-LN($J79)-$N79*BA$5)/($O79*SQRT(BA$5)),0,1,TRUE)))*EXP(-$F$1*BA$5)*INDEX('3)tpx females'!EK$57:EK$107,MATCH($R79,'3)tpx females'!$DE$57:$DE$107,0))</f>
        <v>47.761562148237587</v>
      </c>
      <c r="BB79" s="32">
        <f ca="1">($J79*EXP(BB$5*($N79+0.5*($O79)^2))*_xlfn.NORM.DIST((LN(($L79*EXP($K79/100*BB$5)))-LN($J79)-$N79*BB$5)/($O79*SQRT(BB$5))-$O79*SQRT(BB$5),0,1,TRUE)+$L79*EXP($K79/100*BB$5)*(1-_xlfn.NORM.DIST((LN(($L79*EXP($K79/100*BB$5)))-LN($J79)-$N79*BB$5)/($O79*SQRT(BB$5)),0,1,TRUE)))*EXP(-$F$1*BB$5)*INDEX('3)tpx females'!EL$57:EL$107,MATCH($R79,'3)tpx females'!$DE$57:$DE$107,0))</f>
        <v>0</v>
      </c>
      <c r="BC79" s="32">
        <f ca="1">($J79*EXP(BC$5*($N79+0.5*($O79)^2))*_xlfn.NORM.DIST((LN(($L79*EXP($K79/100*BC$5)))-LN($J79)-$N79*BC$5)/($O79*SQRT(BC$5))-$O79*SQRT(BC$5),0,1,TRUE)+$L79*EXP($K79/100*BC$5)*(1-_xlfn.NORM.DIST((LN(($L79*EXP($K79/100*BC$5)))-LN($J79)-$N79*BC$5)/($O79*SQRT(BC$5)),0,1,TRUE)))*EXP(-$F$1*BC$5)*INDEX('3)tpx females'!EM$57:EM$107,MATCH($R79,'3)tpx females'!$DE$57:$DE$107,0))</f>
        <v>0</v>
      </c>
      <c r="BD79" s="32">
        <f ca="1">($J79*EXP(BD$5*($N79+0.5*($O79)^2))*_xlfn.NORM.DIST((LN(($L79*EXP($K79/100*BD$5)))-LN($J79)-$N79*BD$5)/($O79*SQRT(BD$5))-$O79*SQRT(BD$5),0,1,TRUE)+$L79*EXP($K79/100*BD$5)*(1-_xlfn.NORM.DIST((LN(($L79*EXP($K79/100*BD$5)))-LN($J79)-$N79*BD$5)/($O79*SQRT(BD$5)),0,1,TRUE)))*EXP(-$F$1*BD$5)*INDEX('3)tpx females'!EN$57:EN$107,MATCH($R79,'3)tpx females'!$DE$57:$DE$107,0))</f>
        <v>0</v>
      </c>
      <c r="BE79" s="32">
        <f ca="1">($J79*EXP(BE$5*($N79+0.5*($O79)^2))*_xlfn.NORM.DIST((LN(($L79*EXP($K79/100*BE$5)))-LN($J79)-$N79*BE$5)/($O79*SQRT(BE$5))-$O79*SQRT(BE$5),0,1,TRUE)+$L79*EXP($K79/100*BE$5)*(1-_xlfn.NORM.DIST((LN(($L79*EXP($K79/100*BE$5)))-LN($J79)-$N79*BE$5)/($O79*SQRT(BE$5)),0,1,TRUE)))*EXP(-$F$1*BE$5)*INDEX('3)tpx females'!EO$57:EO$107,MATCH($R79,'3)tpx females'!$DE$57:$DE$107,0))</f>
        <v>0</v>
      </c>
      <c r="BF79" s="32">
        <f ca="1">($J79*EXP(BF$5*($N79+0.5*($O79)^2))*_xlfn.NORM.DIST((LN(($L79*EXP($K79/100*BF$5)))-LN($J79)-$N79*BF$5)/($O79*SQRT(BF$5))-$O79*SQRT(BF$5),0,1,TRUE)+$L79*EXP($K79/100*BF$5)*(1-_xlfn.NORM.DIST((LN(($L79*EXP($K79/100*BF$5)))-LN($J79)-$N79*BF$5)/($O79*SQRT(BF$5)),0,1,TRUE)))*EXP(-$F$1*BF$5)*INDEX('3)tpx females'!EP$57:EP$107,MATCH($R79,'3)tpx females'!$DE$57:$DE$107,0))</f>
        <v>0</v>
      </c>
      <c r="BG79" s="32">
        <f ca="1">($J79*EXP(BG$5*($N79+0.5*($O79)^2))*_xlfn.NORM.DIST((LN(($L79*EXP($K79/100*BG$5)))-LN($J79)-$N79*BG$5)/($O79*SQRT(BG$5))-$O79*SQRT(BG$5),0,1,TRUE)+$L79*EXP($K79/100*BG$5)*(1-_xlfn.NORM.DIST((LN(($L79*EXP($K79/100*BG$5)))-LN($J79)-$N79*BG$5)/($O79*SQRT(BG$5)),0,1,TRUE)))*EXP(-$F$1*BG$5)*INDEX('3)tpx females'!EQ$57:EQ$107,MATCH($R79,'3)tpx females'!$DE$57:$DE$107,0))</f>
        <v>0</v>
      </c>
      <c r="BH79" s="32">
        <f ca="1">($J79*EXP(BH$5*($N79+0.5*($O79)^2))*_xlfn.NORM.DIST((LN(($L79*EXP($K79/100*BH$5)))-LN($J79)-$N79*BH$5)/($O79*SQRT(BH$5))-$O79*SQRT(BH$5),0,1,TRUE)+$L79*EXP($K79/100*BH$5)*(1-_xlfn.NORM.DIST((LN(($L79*EXP($K79/100*BH$5)))-LN($J79)-$N79*BH$5)/($O79*SQRT(BH$5)),0,1,TRUE)))*EXP(-$F$1*BH$5)*INDEX('3)tpx females'!ER$57:ER$107,MATCH($R79,'3)tpx females'!$DE$57:$DE$107,0))</f>
        <v>0</v>
      </c>
      <c r="BI79" s="32">
        <f ca="1">($J79*EXP(BI$5*($N79+0.5*($O79)^2))*_xlfn.NORM.DIST((LN(($L79*EXP($K79/100*BI$5)))-LN($J79)-$N79*BI$5)/($O79*SQRT(BI$5))-$O79*SQRT(BI$5),0,1,TRUE)+$L79*EXP($K79/100*BI$5)*(1-_xlfn.NORM.DIST((LN(($L79*EXP($K79/100*BI$5)))-LN($J79)-$N79*BI$5)/($O79*SQRT(BI$5)),0,1,TRUE)))*EXP(-$F$1*BI$5)*INDEX('3)tpx females'!ES$57:ES$107,MATCH($R79,'3)tpx females'!$DE$57:$DE$107,0))</f>
        <v>0</v>
      </c>
      <c r="BJ79" s="32">
        <f ca="1">($J79*EXP(BJ$5*($N79+0.5*($O79)^2))*_xlfn.NORM.DIST((LN(($L79*EXP($K79/100*BJ$5)))-LN($J79)-$N79*BJ$5)/($O79*SQRT(BJ$5))-$O79*SQRT(BJ$5),0,1,TRUE)+$L79*EXP($K79/100*BJ$5)*(1-_xlfn.NORM.DIST((LN(($L79*EXP($K79/100*BJ$5)))-LN($J79)-$N79*BJ$5)/($O79*SQRT(BJ$5)),0,1,TRUE)))*EXP(-$F$1*BJ$5)*INDEX('3)tpx females'!ET$57:ET$107,MATCH($R79,'3)tpx females'!$DE$57:$DE$107,0))</f>
        <v>0</v>
      </c>
      <c r="BK79" s="32">
        <f ca="1">($J79*EXP(BK$5*($N79+0.5*($O79)^2))*_xlfn.NORM.DIST((LN(($L79*EXP($K79/100*BK$5)))-LN($J79)-$N79*BK$5)/($O79*SQRT(BK$5))-$O79*SQRT(BK$5),0,1,TRUE)+$L79*EXP($K79/100*BK$5)*(1-_xlfn.NORM.DIST((LN(($L79*EXP($K79/100*BK$5)))-LN($J79)-$N79*BK$5)/($O79*SQRT(BK$5)),0,1,TRUE)))*EXP(-$F$1*BK$5)*INDEX('3)tpx females'!EU$57:EU$107,MATCH($R79,'3)tpx females'!$DE$57:$DE$107,0))</f>
        <v>0</v>
      </c>
      <c r="BL79" s="32">
        <f ca="1">($J79*EXP(BL$5*($N79+0.5*($O79)^2))*_xlfn.NORM.DIST((LN(($L79*EXP($K79/100*BL$5)))-LN($J79)-$N79*BL$5)/($O79*SQRT(BL$5))-$O79*SQRT(BL$5),0,1,TRUE)+$L79*EXP($K79/100*BL$5)*(1-_xlfn.NORM.DIST((LN(($L79*EXP($K79/100*BL$5)))-LN($J79)-$N79*BL$5)/($O79*SQRT(BL$5)),0,1,TRUE)))*EXP(-$F$1*BL$5)*INDEX('3)tpx females'!EV$57:EV$107,MATCH($R79,'3)tpx females'!$DE$57:$DE$107,0))</f>
        <v>0</v>
      </c>
      <c r="BM79" s="32">
        <f ca="1">($J79*EXP(BM$5*($N79+0.5*($O79)^2))*_xlfn.NORM.DIST((LN(($L79*EXP($K79/100*BM$5)))-LN($J79)-$N79*BM$5)/($O79*SQRT(BM$5))-$O79*SQRT(BM$5),0,1,TRUE)+$L79*EXP($K79/100*BM$5)*(1-_xlfn.NORM.DIST((LN(($L79*EXP($K79/100*BM$5)))-LN($J79)-$N79*BM$5)/($O79*SQRT(BM$5)),0,1,TRUE)))*EXP(-$F$1*BM$5)*INDEX('3)tpx females'!EW$57:EW$107,MATCH($R79,'3)tpx females'!$DE$57:$DE$107,0))</f>
        <v>0</v>
      </c>
      <c r="BN79" s="32">
        <f ca="1">($J79*EXP(BN$5*($N79+0.5*($O79)^2))*_xlfn.NORM.DIST((LN(($L79*EXP($K79/100*BN$5)))-LN($J79)-$N79*BN$5)/($O79*SQRT(BN$5))-$O79*SQRT(BN$5),0,1,TRUE)+$L79*EXP($K79/100*BN$5)*(1-_xlfn.NORM.DIST((LN(($L79*EXP($K79/100*BN$5)))-LN($J79)-$N79*BN$5)/($O79*SQRT(BN$5)),0,1,TRUE)))*EXP(-$F$1*BN$5)*INDEX('3)tpx females'!EX$57:EX$107,MATCH($R79,'3)tpx females'!$DE$57:$DE$107,0))</f>
        <v>0</v>
      </c>
      <c r="BO79" s="32">
        <f ca="1">($J79*EXP(BO$5*($N79+0.5*($O79)^2))*_xlfn.NORM.DIST((LN(($L79*EXP($K79/100*BO$5)))-LN($J79)-$N79*BO$5)/($O79*SQRT(BO$5))-$O79*SQRT(BO$5),0,1,TRUE)+$L79*EXP($K79/100*BO$5)*(1-_xlfn.NORM.DIST((LN(($L79*EXP($K79/100*BO$5)))-LN($J79)-$N79*BO$5)/($O79*SQRT(BO$5)),0,1,TRUE)))*EXP(-$F$1*BO$5)*INDEX('3)tpx females'!EY$57:EY$107,MATCH($R79,'3)tpx females'!$DE$57:$DE$107,0))</f>
        <v>0</v>
      </c>
      <c r="BP79" s="32">
        <f ca="1">($J79*EXP(BP$5*($N79+0.5*($O79)^2))*_xlfn.NORM.DIST((LN(($L79*EXP($K79/100*BP$5)))-LN($J79)-$N79*BP$5)/($O79*SQRT(BP$5))-$O79*SQRT(BP$5),0,1,TRUE)+$L79*EXP($K79/100*BP$5)*(1-_xlfn.NORM.DIST((LN(($L79*EXP($K79/100*BP$5)))-LN($J79)-$N79*BP$5)/($O79*SQRT(BP$5)),0,1,TRUE)))*EXP(-$F$1*BP$5)*INDEX('3)tpx females'!EZ$57:EZ$107,MATCH($R79,'3)tpx females'!$DE$57:$DE$107,0))</f>
        <v>0</v>
      </c>
      <c r="BQ79" s="32">
        <f ca="1">($J79*EXP(BQ$5*($N79+0.5*($O79)^2))*_xlfn.NORM.DIST((LN(($L79*EXP($K79/100*BQ$5)))-LN($J79)-$N79*BQ$5)/($O79*SQRT(BQ$5))-$O79*SQRT(BQ$5),0,1,TRUE)+$L79*EXP($K79/100*BQ$5)*(1-_xlfn.NORM.DIST((LN(($L79*EXP($K79/100*BQ$5)))-LN($J79)-$N79*BQ$5)/($O79*SQRT(BQ$5)),0,1,TRUE)))*EXP(-$F$1*BQ$5)*INDEX('3)tpx females'!FA$57:FA$107,MATCH($R79,'3)tpx females'!$DE$57:$DE$107,0))</f>
        <v>0</v>
      </c>
      <c r="BR79" s="32">
        <f ca="1">($J79*EXP(BR$5*($N79+0.5*($O79)^2))*_xlfn.NORM.DIST((LN(($L79*EXP($K79/100*BR$5)))-LN($J79)-$N79*BR$5)/($O79*SQRT(BR$5))-$O79*SQRT(BR$5),0,1,TRUE)+$L79*EXP($K79/100*BR$5)*(1-_xlfn.NORM.DIST((LN(($L79*EXP($K79/100*BR$5)))-LN($J79)-$N79*BR$5)/($O79*SQRT(BR$5)),0,1,TRUE)))*EXP(-$F$1*BR$5)*INDEX('3)tpx females'!FB$57:FB$107,MATCH($R79,'3)tpx females'!$DE$57:$DE$107,0))</f>
        <v>0</v>
      </c>
      <c r="BS79" s="32">
        <f ca="1">($J79*EXP(BS$5*($N79+0.5*($O79)^2))*_xlfn.NORM.DIST((LN(($L79*EXP($K79/100*BS$5)))-LN($J79)-$N79*BS$5)/($O79*SQRT(BS$5))-$O79*SQRT(BS$5),0,1,TRUE)+$L79*EXP($K79/100*BS$5)*(1-_xlfn.NORM.DIST((LN(($L79*EXP($K79/100*BS$5)))-LN($J79)-$N79*BS$5)/($O79*SQRT(BS$5)),0,1,TRUE)))*EXP(-$F$1*BS$5)*INDEX('3)tpx females'!FC$57:FC$107,MATCH($R79,'3)tpx females'!$DE$57:$DE$107,0))</f>
        <v>0</v>
      </c>
      <c r="BT79" s="32">
        <f ca="1">($J79*EXP(BT$5*($N79+0.5*($O79)^2))*_xlfn.NORM.DIST((LN(($L79*EXP($K79/100*BT$5)))-LN($J79)-$N79*BT$5)/($O79*SQRT(BT$5))-$O79*SQRT(BT$5),0,1,TRUE)+$L79*EXP($K79/100*BT$5)*(1-_xlfn.NORM.DIST((LN(($L79*EXP($K79/100*BT$5)))-LN($J79)-$N79*BT$5)/($O79*SQRT(BT$5)),0,1,TRUE)))*EXP(-$F$1*BT$5)*INDEX('3)tpx females'!FD$57:FD$107,MATCH($R79,'3)tpx females'!$DE$57:$DE$107,0))</f>
        <v>0</v>
      </c>
    </row>
    <row r="80" spans="2:72" x14ac:dyDescent="0.25">
      <c r="B80" s="32" t="s">
        <v>11</v>
      </c>
      <c r="C80" s="32" t="s">
        <v>12</v>
      </c>
      <c r="D80" s="49">
        <v>14643</v>
      </c>
      <c r="E80" s="32" t="s">
        <v>13</v>
      </c>
      <c r="F80" s="32" t="s">
        <v>14</v>
      </c>
      <c r="G80" s="49">
        <v>15962</v>
      </c>
      <c r="H80" s="32" t="s">
        <v>13</v>
      </c>
      <c r="I80" s="32" t="s">
        <v>24</v>
      </c>
      <c r="J80" s="32">
        <v>246904.99999999997</v>
      </c>
      <c r="K80" s="32">
        <v>7.35</v>
      </c>
      <c r="L80" s="32">
        <f>'3) 2016 cases'!M80*EXP('3) 2016 cases'!L80/100)</f>
        <v>55703.354383990431</v>
      </c>
      <c r="M80" s="32"/>
      <c r="N80" s="32">
        <f>INDEX('2b)Working'!$I$61:$P$61,MATCH($I80,'2b)Working'!$I$60:$P$60,0))</f>
        <v>7.2302392103851601E-2</v>
      </c>
      <c r="O80" s="32">
        <f>INDEX('2b)Working'!$I$62:$P$62,MATCH($I80,'2b)Working'!$I$60:$P$60,0))</f>
        <v>5.5424966377019061E-2</v>
      </c>
      <c r="P80" s="32" t="str">
        <f t="shared" si="5"/>
        <v/>
      </c>
      <c r="Q80" s="32">
        <f t="shared" si="4"/>
        <v>77</v>
      </c>
      <c r="R80" s="32">
        <f t="shared" si="6"/>
        <v>74</v>
      </c>
      <c r="S80" s="32">
        <f t="shared" si="7"/>
        <v>1</v>
      </c>
      <c r="U80" s="32">
        <f t="shared" ca="1" si="8"/>
        <v>59159.759691776067</v>
      </c>
      <c r="W80" s="32">
        <f ca="1">IFERROR(($J80*EXP(W$5*($N80+0.5*($O80)^2))*_xlfn.NORM.DIST((LN(($L80*EXP($K80/100*W$5)))-LN($J80)-$N80*W$5)/($O80*SQRT(W$5))-$O80*SQRT(W$5),0,1,TRUE)+$L80*EXP($K80/100*W$5)*(1-_xlfn.NORM.DIST((LN(($L80*EXP($K80/100*W$5)))-LN($J80)-$N80*W$5)/($O80*SQRT(W$5)),0,1,TRUE)))*EXP(-$F$1*W$5)*(INDEX('3)tpx females'!DG$57:DG$107,MATCH($R80,'3)tpx females'!$DE$57:$DE$107,0))+INDEX('3)tpx males'!DE$57:DE$107,MATCH($Q80,'3)tpx males'!$DC$57:$DC$107,0))-(INDEX('3)tpx males'!DD$110:DD$160,MATCH($Q80,'3)tpx males'!$DC$110:$DC$160,0))*INDEX('3)tpx females'!DF$111:DF$161,MATCH($R80,'3)tpx females'!$DE$111:$DE$161,0))*(1-(EXP(-INDEX('3)tpx males'!DE$4:DE$54,MATCH($Q80,'3)tpx males'!$DC$4:$DC$54,0)))*EXP(-INDEX('3)tpx females'!DG$3:DG$53,MATCH($R80,'3)tpx females'!$DE$3:$DE$53,0))))))),0)</f>
        <v>30.992087293108362</v>
      </c>
      <c r="X80" s="32">
        <f ca="1">IFERROR(($J80*EXP(X$5*($N80+0.5*($O80)^2))*_xlfn.NORM.DIST((LN(($L80*EXP($K80/100*X$5)))-LN($J80)-$N80*X$5)/($O80*SQRT(X$5))-$O80*SQRT(X$5),0,1,TRUE)+$L80*EXP($K80/100*X$5)*(1-_xlfn.NORM.DIST((LN(($L80*EXP($K80/100*X$5)))-LN($J80)-$N80*X$5)/($O80*SQRT(X$5)),0,1,TRUE)))*EXP(-$F$1*X$5)*(INDEX('3)tpx females'!DH$57:DH$107,MATCH($R80,'3)tpx females'!$DE$57:$DE$107,0))+INDEX('3)tpx males'!DF$57:DF$107,MATCH($Q80,'3)tpx males'!$DC$57:$DC$107,0))-(INDEX('3)tpx males'!DE$110:DE$160,MATCH($Q80,'3)tpx males'!$DC$110:$DC$160,0))*INDEX('3)tpx females'!DG$111:DG$161,MATCH($R80,'3)tpx females'!$DE$111:$DE$161,0))*(1-(EXP(-INDEX('3)tpx males'!DF$4:DF$54,MATCH($Q80,'3)tpx males'!$DC$4:$DC$54,0)))*EXP(-INDEX('3)tpx females'!DH$3:DH$53,MATCH($R80,'3)tpx females'!$DE$3:$DE$53,0))))))),0)</f>
        <v>91.989159641249728</v>
      </c>
      <c r="Y80" s="32">
        <f ca="1">IFERROR(($J80*EXP(Y$5*($N80+0.5*($O80)^2))*_xlfn.NORM.DIST((LN(($L80*EXP($K80/100*Y$5)))-LN($J80)-$N80*Y$5)/($O80*SQRT(Y$5))-$O80*SQRT(Y$5),0,1,TRUE)+$L80*EXP($K80/100*Y$5)*(1-_xlfn.NORM.DIST((LN(($L80*EXP($K80/100*Y$5)))-LN($J80)-$N80*Y$5)/($O80*SQRT(Y$5)),0,1,TRUE)))*EXP(-$F$1*Y$5)*(INDEX('3)tpx females'!DI$57:DI$107,MATCH($R80,'3)tpx females'!$DE$57:$DE$107,0))+INDEX('3)tpx males'!DG$57:DG$107,MATCH($Q80,'3)tpx males'!$DC$57:$DC$107,0))-(INDEX('3)tpx males'!DF$110:DF$160,MATCH($Q80,'3)tpx males'!$DC$110:$DC$160,0))*INDEX('3)tpx females'!DH$111:DH$161,MATCH($R80,'3)tpx females'!$DE$111:$DE$161,0))*(1-(EXP(-INDEX('3)tpx males'!DG$4:DG$54,MATCH($Q80,'3)tpx males'!$DC$4:$DC$54,0)))*EXP(-INDEX('3)tpx females'!DI$3:DI$53,MATCH($R80,'3)tpx females'!$DE$3:$DE$53,0))))))),0)</f>
        <v>173.94210697535661</v>
      </c>
      <c r="Z80" s="32">
        <f ca="1">IFERROR(($J80*EXP(Z$5*($N80+0.5*($O80)^2))*_xlfn.NORM.DIST((LN(($L80*EXP($K80/100*Z$5)))-LN($J80)-$N80*Z$5)/($O80*SQRT(Z$5))-$O80*SQRT(Z$5),0,1,TRUE)+$L80*EXP($K80/100*Z$5)*(1-_xlfn.NORM.DIST((LN(($L80*EXP($K80/100*Z$5)))-LN($J80)-$N80*Z$5)/($O80*SQRT(Z$5)),0,1,TRUE)))*EXP(-$F$1*Z$5)*(INDEX('3)tpx females'!DJ$57:DJ$107,MATCH($R80,'3)tpx females'!$DE$57:$DE$107,0))+INDEX('3)tpx males'!DH$57:DH$107,MATCH($Q80,'3)tpx males'!$DC$57:$DC$107,0))-(INDEX('3)tpx males'!DG$110:DG$160,MATCH($Q80,'3)tpx males'!$DC$110:$DC$160,0))*INDEX('3)tpx females'!DI$111:DI$161,MATCH($R80,'3)tpx females'!$DE$111:$DE$161,0))*(1-(EXP(-INDEX('3)tpx males'!DH$4:DH$54,MATCH($Q80,'3)tpx males'!$DC$4:$DC$54,0)))*EXP(-INDEX('3)tpx females'!DJ$3:DJ$53,MATCH($R80,'3)tpx females'!$DE$3:$DE$53,0))))))),0)</f>
        <v>276.08367127883037</v>
      </c>
      <c r="AA80" s="32">
        <f ca="1">IFERROR(($J80*EXP(AA$5*($N80+0.5*($O80)^2))*_xlfn.NORM.DIST((LN(($L80*EXP($K80/100*AA$5)))-LN($J80)-$N80*AA$5)/($O80*SQRT(AA$5))-$O80*SQRT(AA$5),0,1,TRUE)+$L80*EXP($K80/100*AA$5)*(1-_xlfn.NORM.DIST((LN(($L80*EXP($K80/100*AA$5)))-LN($J80)-$N80*AA$5)/($O80*SQRT(AA$5)),0,1,TRUE)))*EXP(-$F$1*AA$5)*(INDEX('3)tpx females'!DK$57:DK$107,MATCH($R80,'3)tpx females'!$DE$57:$DE$107,0))+INDEX('3)tpx males'!DI$57:DI$107,MATCH($Q80,'3)tpx males'!$DC$57:$DC$107,0))-(INDEX('3)tpx males'!DH$110:DH$160,MATCH($Q80,'3)tpx males'!$DC$110:$DC$160,0))*INDEX('3)tpx females'!DJ$111:DJ$161,MATCH($R80,'3)tpx females'!$DE$111:$DE$161,0))*(1-(EXP(-INDEX('3)tpx males'!DI$4:DI$54,MATCH($Q80,'3)tpx males'!$DC$4:$DC$54,0)))*EXP(-INDEX('3)tpx females'!DK$3:DK$53,MATCH($R80,'3)tpx females'!$DE$3:$DE$53,0))))))),0)</f>
        <v>399.99371767394831</v>
      </c>
      <c r="AB80" s="32">
        <f ca="1">IFERROR(($J80*EXP(AB$5*($N80+0.5*($O80)^2))*_xlfn.NORM.DIST((LN(($L80*EXP($K80/100*AB$5)))-LN($J80)-$N80*AB$5)/($O80*SQRT(AB$5))-$O80*SQRT(AB$5),0,1,TRUE)+$L80*EXP($K80/100*AB$5)*(1-_xlfn.NORM.DIST((LN(($L80*EXP($K80/100*AB$5)))-LN($J80)-$N80*AB$5)/($O80*SQRT(AB$5)),0,1,TRUE)))*EXP(-$F$1*AB$5)*(INDEX('3)tpx females'!DL$57:DL$107,MATCH($R80,'3)tpx females'!$DE$57:$DE$107,0))+INDEX('3)tpx males'!DJ$57:DJ$107,MATCH($Q80,'3)tpx males'!$DC$57:$DC$107,0))-(INDEX('3)tpx males'!DI$110:DI$160,MATCH($Q80,'3)tpx males'!$DC$110:$DC$160,0))*INDEX('3)tpx females'!DK$111:DK$161,MATCH($R80,'3)tpx females'!$DE$111:$DE$161,0))*(1-(EXP(-INDEX('3)tpx males'!DJ$4:DJ$54,MATCH($Q80,'3)tpx males'!$DC$4:$DC$54,0)))*EXP(-INDEX('3)tpx females'!DL$3:DL$53,MATCH($R80,'3)tpx females'!$DE$3:$DE$53,0))))))),0)</f>
        <v>544.53693618855652</v>
      </c>
      <c r="AC80" s="32">
        <f ca="1">IFERROR(($J80*EXP(AC$5*($N80+0.5*($O80)^2))*_xlfn.NORM.DIST((LN(($L80*EXP($K80/100*AC$5)))-LN($J80)-$N80*AC$5)/($O80*SQRT(AC$5))-$O80*SQRT(AC$5),0,1,TRUE)+$L80*EXP($K80/100*AC$5)*(1-_xlfn.NORM.DIST((LN(($L80*EXP($K80/100*AC$5)))-LN($J80)-$N80*AC$5)/($O80*SQRT(AC$5)),0,1,TRUE)))*EXP(-$F$1*AC$5)*(INDEX('3)tpx females'!DM$57:DM$107,MATCH($R80,'3)tpx females'!$DE$57:$DE$107,0))+INDEX('3)tpx males'!DK$57:DK$107,MATCH($Q80,'3)tpx males'!$DC$57:$DC$107,0))-(INDEX('3)tpx males'!DJ$110:DJ$160,MATCH($Q80,'3)tpx males'!$DC$110:$DC$160,0))*INDEX('3)tpx females'!DL$111:DL$161,MATCH($R80,'3)tpx females'!$DE$111:$DE$161,0))*(1-(EXP(-INDEX('3)tpx males'!DK$4:DK$54,MATCH($Q80,'3)tpx males'!$DC$4:$DC$54,0)))*EXP(-INDEX('3)tpx females'!DM$3:DM$53,MATCH($R80,'3)tpx females'!$DE$3:$DE$53,0))))))),0)</f>
        <v>758.92811246757208</v>
      </c>
      <c r="AD80" s="32">
        <f ca="1">IFERROR(($J80*EXP(AD$5*($N80+0.5*($O80)^2))*_xlfn.NORM.DIST((LN(($L80*EXP($K80/100*AD$5)))-LN($J80)-$N80*AD$5)/($O80*SQRT(AD$5))-$O80*SQRT(AD$5),0,1,TRUE)+$L80*EXP($K80/100*AD$5)*(1-_xlfn.NORM.DIST((LN(($L80*EXP($K80/100*AD$5)))-LN($J80)-$N80*AD$5)/($O80*SQRT(AD$5)),0,1,TRUE)))*EXP(-$F$1*AD$5)*(INDEX('3)tpx females'!DN$57:DN$107,MATCH($R80,'3)tpx females'!$DE$57:$DE$107,0))+INDEX('3)tpx males'!DL$57:DL$107,MATCH($Q80,'3)tpx males'!$DC$57:$DC$107,0))-(INDEX('3)tpx males'!DK$110:DK$160,MATCH($Q80,'3)tpx males'!$DC$110:$DC$160,0))*INDEX('3)tpx females'!DM$111:DM$161,MATCH($R80,'3)tpx females'!$DE$111:$DE$161,0))*(1-(EXP(-INDEX('3)tpx males'!DL$4:DL$54,MATCH($Q80,'3)tpx males'!$DC$4:$DC$54,0)))*EXP(-INDEX('3)tpx females'!DN$3:DN$53,MATCH($R80,'3)tpx females'!$DE$3:$DE$53,0))))))),0)</f>
        <v>975.07801354487356</v>
      </c>
      <c r="AE80" s="32">
        <f ca="1">IFERROR(($J80*EXP(AE$5*($N80+0.5*($O80)^2))*_xlfn.NORM.DIST((LN(($L80*EXP($K80/100*AE$5)))-LN($J80)-$N80*AE$5)/($O80*SQRT(AE$5))-$O80*SQRT(AE$5),0,1,TRUE)+$L80*EXP($K80/100*AE$5)*(1-_xlfn.NORM.DIST((LN(($L80*EXP($K80/100*AE$5)))-LN($J80)-$N80*AE$5)/($O80*SQRT(AE$5)),0,1,TRUE)))*EXP(-$F$1*AE$5)*(INDEX('3)tpx females'!DO$57:DO$107,MATCH($R80,'3)tpx females'!$DE$57:$DE$107,0))+INDEX('3)tpx males'!DM$57:DM$107,MATCH($Q80,'3)tpx males'!$DC$57:$DC$107,0))-(INDEX('3)tpx males'!DL$110:DL$160,MATCH($Q80,'3)tpx males'!$DC$110:$DC$160,0))*INDEX('3)tpx females'!DN$111:DN$161,MATCH($R80,'3)tpx females'!$DE$111:$DE$161,0))*(1-(EXP(-INDEX('3)tpx males'!DM$4:DM$54,MATCH($Q80,'3)tpx males'!$DC$4:$DC$54,0)))*EXP(-INDEX('3)tpx females'!DO$3:DO$53,MATCH($R80,'3)tpx females'!$DE$3:$DE$53,0))))))),0)</f>
        <v>1246.3824689491728</v>
      </c>
      <c r="AF80" s="32">
        <f ca="1">IFERROR(($J80*EXP(AF$5*($N80+0.5*($O80)^2))*_xlfn.NORM.DIST((LN(($L80*EXP($K80/100*AF$5)))-LN($J80)-$N80*AF$5)/($O80*SQRT(AF$5))-$O80*SQRT(AF$5),0,1,TRUE)+$L80*EXP($K80/100*AF$5)*(1-_xlfn.NORM.DIST((LN(($L80*EXP($K80/100*AF$5)))-LN($J80)-$N80*AF$5)/($O80*SQRT(AF$5)),0,1,TRUE)))*EXP(-$F$1*AF$5)*(INDEX('3)tpx females'!DP$57:DP$107,MATCH($R80,'3)tpx females'!$DE$57:$DE$107,0))+INDEX('3)tpx males'!DN$57:DN$107,MATCH($Q80,'3)tpx males'!$DC$57:$DC$107,0))-(INDEX('3)tpx males'!DM$110:DM$160,MATCH($Q80,'3)tpx males'!$DC$110:$DC$160,0))*INDEX('3)tpx females'!DO$111:DO$161,MATCH($R80,'3)tpx females'!$DE$111:$DE$161,0))*(1-(EXP(-INDEX('3)tpx males'!DN$4:DN$54,MATCH($Q80,'3)tpx males'!$DC$4:$DC$54,0)))*EXP(-INDEX('3)tpx females'!DP$3:DP$53,MATCH($R80,'3)tpx females'!$DE$3:$DE$53,0))))))),0)</f>
        <v>1611.061451491558</v>
      </c>
      <c r="AG80" s="32">
        <f ca="1">IFERROR(($J80*EXP(AG$5*($N80+0.5*($O80)^2))*_xlfn.NORM.DIST((LN(($L80*EXP($K80/100*AG$5)))-LN($J80)-$N80*AG$5)/($O80*SQRT(AG$5))-$O80*SQRT(AG$5),0,1,TRUE)+$L80*EXP($K80/100*AG$5)*(1-_xlfn.NORM.DIST((LN(($L80*EXP($K80/100*AG$5)))-LN($J80)-$N80*AG$5)/($O80*SQRT(AG$5)),0,1,TRUE)))*EXP(-$F$1*AG$5)*(INDEX('3)tpx females'!DQ$57:DQ$107,MATCH($R80,'3)tpx females'!$DE$57:$DE$107,0))+INDEX('3)tpx males'!DO$57:DO$107,MATCH($Q80,'3)tpx males'!$DC$57:$DC$107,0))-(INDEX('3)tpx males'!DN$110:DN$160,MATCH($Q80,'3)tpx males'!$DC$110:$DC$160,0))*INDEX('3)tpx females'!DP$111:DP$161,MATCH($R80,'3)tpx females'!$DE$111:$DE$161,0))*(1-(EXP(-INDEX('3)tpx males'!DO$4:DO$54,MATCH($Q80,'3)tpx males'!$DC$4:$DC$54,0)))*EXP(-INDEX('3)tpx females'!DQ$3:DQ$53,MATCH($R80,'3)tpx females'!$DE$3:$DE$53,0))))))),0)</f>
        <v>1835.1127833353976</v>
      </c>
      <c r="AH80" s="32">
        <f ca="1">IFERROR(($J80*EXP(AH$5*($N80+0.5*($O80)^2))*_xlfn.NORM.DIST((LN(($L80*EXP($K80/100*AH$5)))-LN($J80)-$N80*AH$5)/($O80*SQRT(AH$5))-$O80*SQRT(AH$5),0,1,TRUE)+$L80*EXP($K80/100*AH$5)*(1-_xlfn.NORM.DIST((LN(($L80*EXP($K80/100*AH$5)))-LN($J80)-$N80*AH$5)/($O80*SQRT(AH$5)),0,1,TRUE)))*EXP(-$F$1*AH$5)*(INDEX('3)tpx females'!DR$57:DR$107,MATCH($R80,'3)tpx females'!$DE$57:$DE$107,0))+INDEX('3)tpx males'!DP$57:DP$107,MATCH($Q80,'3)tpx males'!$DC$57:$DC$107,0))-(INDEX('3)tpx males'!DO$110:DO$160,MATCH($Q80,'3)tpx males'!$DC$110:$DC$160,0))*INDEX('3)tpx females'!DQ$111:DQ$161,MATCH($R80,'3)tpx females'!$DE$111:$DE$161,0))*(1-(EXP(-INDEX('3)tpx males'!DP$4:DP$54,MATCH($Q80,'3)tpx males'!$DC$4:$DC$54,0)))*EXP(-INDEX('3)tpx females'!DR$3:DR$53,MATCH($R80,'3)tpx females'!$DE$3:$DE$53,0))))))),0)</f>
        <v>2248.7920432708552</v>
      </c>
      <c r="AI80" s="32">
        <f ca="1">IFERROR(($J80*EXP(AI$5*($N80+0.5*($O80)^2))*_xlfn.NORM.DIST((LN(($L80*EXP($K80/100*AI$5)))-LN($J80)-$N80*AI$5)/($O80*SQRT(AI$5))-$O80*SQRT(AI$5),0,1,TRUE)+$L80*EXP($K80/100*AI$5)*(1-_xlfn.NORM.DIST((LN(($L80*EXP($K80/100*AI$5)))-LN($J80)-$N80*AI$5)/($O80*SQRT(AI$5)),0,1,TRUE)))*EXP(-$F$1*AI$5)*(INDEX('3)tpx females'!DS$57:DS$107,MATCH($R80,'3)tpx females'!$DE$57:$DE$107,0))+INDEX('3)tpx males'!DQ$57:DQ$107,MATCH($Q80,'3)tpx males'!$DC$57:$DC$107,0))-(INDEX('3)tpx males'!DP$110:DP$160,MATCH($Q80,'3)tpx males'!$DC$110:$DC$160,0))*INDEX('3)tpx females'!DR$111:DR$161,MATCH($R80,'3)tpx females'!$DE$111:$DE$161,0))*(1-(EXP(-INDEX('3)tpx males'!DQ$4:DQ$54,MATCH($Q80,'3)tpx males'!$DC$4:$DC$54,0)))*EXP(-INDEX('3)tpx females'!DS$3:DS$53,MATCH($R80,'3)tpx females'!$DE$3:$DE$53,0))))))),0)</f>
        <v>2776.5152509768186</v>
      </c>
      <c r="AJ80" s="32">
        <f ca="1">IFERROR(($J80*EXP(AJ$5*($N80+0.5*($O80)^2))*_xlfn.NORM.DIST((LN(($L80*EXP($K80/100*AJ$5)))-LN($J80)-$N80*AJ$5)/($O80*SQRT(AJ$5))-$O80*SQRT(AJ$5),0,1,TRUE)+$L80*EXP($K80/100*AJ$5)*(1-_xlfn.NORM.DIST((LN(($L80*EXP($K80/100*AJ$5)))-LN($J80)-$N80*AJ$5)/($O80*SQRT(AJ$5)),0,1,TRUE)))*EXP(-$F$1*AJ$5)*(INDEX('3)tpx females'!DT$57:DT$107,MATCH($R80,'3)tpx females'!$DE$57:$DE$107,0))+INDEX('3)tpx males'!DR$57:DR$107,MATCH($Q80,'3)tpx males'!$DC$57:$DC$107,0))-(INDEX('3)tpx males'!DQ$110:DQ$160,MATCH($Q80,'3)tpx males'!$DC$110:$DC$160,0))*INDEX('3)tpx females'!DS$111:DS$161,MATCH($R80,'3)tpx females'!$DE$111:$DE$161,0))*(1-(EXP(-INDEX('3)tpx males'!DR$4:DR$54,MATCH($Q80,'3)tpx males'!$DC$4:$DC$54,0)))*EXP(-INDEX('3)tpx females'!DT$3:DT$53,MATCH($R80,'3)tpx females'!$DE$3:$DE$53,0))))))),0)</f>
        <v>3103.0495903884944</v>
      </c>
      <c r="AK80" s="32">
        <f ca="1">IFERROR(($J80*EXP(AK$5*($N80+0.5*($O80)^2))*_xlfn.NORM.DIST((LN(($L80*EXP($K80/100*AK$5)))-LN($J80)-$N80*AK$5)/($O80*SQRT(AK$5))-$O80*SQRT(AK$5),0,1,TRUE)+$L80*EXP($K80/100*AK$5)*(1-_xlfn.NORM.DIST((LN(($L80*EXP($K80/100*AK$5)))-LN($J80)-$N80*AK$5)/($O80*SQRT(AK$5)),0,1,TRUE)))*EXP(-$F$1*AK$5)*(INDEX('3)tpx females'!DU$57:DU$107,MATCH($R80,'3)tpx females'!$DE$57:$DE$107,0))+INDEX('3)tpx males'!DS$57:DS$107,MATCH($Q80,'3)tpx males'!$DC$57:$DC$107,0))-(INDEX('3)tpx males'!DR$110:DR$160,MATCH($Q80,'3)tpx males'!$DC$110:$DC$160,0))*INDEX('3)tpx females'!DT$111:DT$161,MATCH($R80,'3)tpx females'!$DE$111:$DE$161,0))*(1-(EXP(-INDEX('3)tpx males'!DS$4:DS$54,MATCH($Q80,'3)tpx males'!$DC$4:$DC$54,0)))*EXP(-INDEX('3)tpx females'!DU$3:DU$53,MATCH($R80,'3)tpx females'!$DE$3:$DE$53,0))))))),0)</f>
        <v>3526.4434185749942</v>
      </c>
      <c r="AL80" s="32">
        <f ca="1">IFERROR(($J80*EXP(AL$5*($N80+0.5*($O80)^2))*_xlfn.NORM.DIST((LN(($L80*EXP($K80/100*AL$5)))-LN($J80)-$N80*AL$5)/($O80*SQRT(AL$5))-$O80*SQRT(AL$5),0,1,TRUE)+$L80*EXP($K80/100*AL$5)*(1-_xlfn.NORM.DIST((LN(($L80*EXP($K80/100*AL$5)))-LN($J80)-$N80*AL$5)/($O80*SQRT(AL$5)),0,1,TRUE)))*EXP(-$F$1*AL$5)*(INDEX('3)tpx females'!DV$57:DV$107,MATCH($R80,'3)tpx females'!$DE$57:$DE$107,0))+INDEX('3)tpx males'!DT$57:DT$107,MATCH($Q80,'3)tpx males'!$DC$57:$DC$107,0))-(INDEX('3)tpx males'!DS$110:DS$160,MATCH($Q80,'3)tpx males'!$DC$110:$DC$160,0))*INDEX('3)tpx females'!DU$111:DU$161,MATCH($R80,'3)tpx females'!$DE$111:$DE$161,0))*(1-(EXP(-INDEX('3)tpx males'!DT$4:DT$54,MATCH($Q80,'3)tpx males'!$DC$4:$DC$54,0)))*EXP(-INDEX('3)tpx females'!DV$3:DV$53,MATCH($R80,'3)tpx females'!$DE$3:$DE$53,0))))))),0)</f>
        <v>3900.2059425911648</v>
      </c>
      <c r="AM80" s="32">
        <f ca="1">IFERROR(($J80*EXP(AM$5*($N80+0.5*($O80)^2))*_xlfn.NORM.DIST((LN(($L80*EXP($K80/100*AM$5)))-LN($J80)-$N80*AM$5)/($O80*SQRT(AM$5))-$O80*SQRT(AM$5),0,1,TRUE)+$L80*EXP($K80/100*AM$5)*(1-_xlfn.NORM.DIST((LN(($L80*EXP($K80/100*AM$5)))-LN($J80)-$N80*AM$5)/($O80*SQRT(AM$5)),0,1,TRUE)))*EXP(-$F$1*AM$5)*(INDEX('3)tpx females'!DW$57:DW$107,MATCH($R80,'3)tpx females'!$DE$57:$DE$107,0))+INDEX('3)tpx males'!DU$57:DU$107,MATCH($Q80,'3)tpx males'!$DC$57:$DC$107,0))-(INDEX('3)tpx males'!DT$110:DT$160,MATCH($Q80,'3)tpx males'!$DC$110:$DC$160,0))*INDEX('3)tpx females'!DV$111:DV$161,MATCH($R80,'3)tpx females'!$DE$111:$DE$161,0))*(1-(EXP(-INDEX('3)tpx males'!DU$4:DU$54,MATCH($Q80,'3)tpx males'!$DC$4:$DC$54,0)))*EXP(-INDEX('3)tpx females'!DW$3:DW$53,MATCH($R80,'3)tpx females'!$DE$3:$DE$53,0))))))),0)</f>
        <v>4202.7686683374823</v>
      </c>
      <c r="AN80" s="32">
        <f ca="1">IFERROR(($J80*EXP(AN$5*($N80+0.5*($O80)^2))*_xlfn.NORM.DIST((LN(($L80*EXP($K80/100*AN$5)))-LN($J80)-$N80*AN$5)/($O80*SQRT(AN$5))-$O80*SQRT(AN$5),0,1,TRUE)+$L80*EXP($K80/100*AN$5)*(1-_xlfn.NORM.DIST((LN(($L80*EXP($K80/100*AN$5)))-LN($J80)-$N80*AN$5)/($O80*SQRT(AN$5)),0,1,TRUE)))*EXP(-$F$1*AN$5)*(INDEX('3)tpx females'!DX$57:DX$107,MATCH($R80,'3)tpx females'!$DE$57:$DE$107,0))+INDEX('3)tpx males'!DV$57:DV$107,MATCH($Q80,'3)tpx males'!$DC$57:$DC$107,0))-(INDEX('3)tpx males'!DU$110:DU$160,MATCH($Q80,'3)tpx males'!$DC$110:$DC$160,0))*INDEX('3)tpx females'!DW$111:DW$161,MATCH($R80,'3)tpx females'!$DE$111:$DE$161,0))*(1-(EXP(-INDEX('3)tpx males'!DV$4:DV$54,MATCH($Q80,'3)tpx males'!$DC$4:$DC$54,0)))*EXP(-INDEX('3)tpx females'!DX$3:DX$53,MATCH($R80,'3)tpx females'!$DE$3:$DE$53,0))))))),0)</f>
        <v>4254.2816061238073</v>
      </c>
      <c r="AO80" s="32">
        <f ca="1">IFERROR(($J80*EXP(AO$5*($N80+0.5*($O80)^2))*_xlfn.NORM.DIST((LN(($L80*EXP($K80/100*AO$5)))-LN($J80)-$N80*AO$5)/($O80*SQRT(AO$5))-$O80*SQRT(AO$5),0,1,TRUE)+$L80*EXP($K80/100*AO$5)*(1-_xlfn.NORM.DIST((LN(($L80*EXP($K80/100*AO$5)))-LN($J80)-$N80*AO$5)/($O80*SQRT(AO$5)),0,1,TRUE)))*EXP(-$F$1*AO$5)*(INDEX('3)tpx females'!DY$57:DY$107,MATCH($R80,'3)tpx females'!$DE$57:$DE$107,0))+INDEX('3)tpx males'!DW$57:DW$107,MATCH($Q80,'3)tpx males'!$DC$57:$DC$107,0))-(INDEX('3)tpx males'!DV$110:DV$160,MATCH($Q80,'3)tpx males'!$DC$110:$DC$160,0))*INDEX('3)tpx females'!DX$111:DX$161,MATCH($R80,'3)tpx females'!$DE$111:$DE$161,0))*(1-(EXP(-INDEX('3)tpx males'!DW$4:DW$54,MATCH($Q80,'3)tpx males'!$DC$4:$DC$54,0)))*EXP(-INDEX('3)tpx females'!DY$3:DY$53,MATCH($R80,'3)tpx females'!$DE$3:$DE$53,0))))))),0)</f>
        <v>4122.1178192528696</v>
      </c>
      <c r="AP80" s="32">
        <f ca="1">IFERROR(($J80*EXP(AP$5*($N80+0.5*($O80)^2))*_xlfn.NORM.DIST((LN(($L80*EXP($K80/100*AP$5)))-LN($J80)-$N80*AP$5)/($O80*SQRT(AP$5))-$O80*SQRT(AP$5),0,1,TRUE)+$L80*EXP($K80/100*AP$5)*(1-_xlfn.NORM.DIST((LN(($L80*EXP($K80/100*AP$5)))-LN($J80)-$N80*AP$5)/($O80*SQRT(AP$5)),0,1,TRUE)))*EXP(-$F$1*AP$5)*(INDEX('3)tpx females'!DZ$57:DZ$107,MATCH($R80,'3)tpx females'!$DE$57:$DE$107,0))+INDEX('3)tpx males'!DX$57:DX$107,MATCH($Q80,'3)tpx males'!$DC$57:$DC$107,0))-(INDEX('3)tpx males'!DW$110:DW$160,MATCH($Q80,'3)tpx males'!$DC$110:$DC$160,0))*INDEX('3)tpx females'!DY$111:DY$161,MATCH($R80,'3)tpx females'!$DE$111:$DE$161,0))*(1-(EXP(-INDEX('3)tpx males'!DX$4:DX$54,MATCH($Q80,'3)tpx males'!$DC$4:$DC$54,0)))*EXP(-INDEX('3)tpx females'!DZ$3:DZ$53,MATCH($R80,'3)tpx females'!$DE$3:$DE$53,0))))))),0)</f>
        <v>3965.9581399397357</v>
      </c>
      <c r="AQ80" s="32">
        <f ca="1">IFERROR(($J80*EXP(AQ$5*($N80+0.5*($O80)^2))*_xlfn.NORM.DIST((LN(($L80*EXP($K80/100*AQ$5)))-LN($J80)-$N80*AQ$5)/($O80*SQRT(AQ$5))-$O80*SQRT(AQ$5),0,1,TRUE)+$L80*EXP($K80/100*AQ$5)*(1-_xlfn.NORM.DIST((LN(($L80*EXP($K80/100*AQ$5)))-LN($J80)-$N80*AQ$5)/($O80*SQRT(AQ$5)),0,1,TRUE)))*EXP(-$F$1*AQ$5)*(INDEX('3)tpx females'!EA$57:EA$107,MATCH($R80,'3)tpx females'!$DE$57:$DE$107,0))+INDEX('3)tpx males'!DY$57:DY$107,MATCH($Q80,'3)tpx males'!$DC$57:$DC$107,0))-(INDEX('3)tpx males'!DX$110:DX$160,MATCH($Q80,'3)tpx males'!$DC$110:$DC$160,0))*INDEX('3)tpx females'!DZ$111:DZ$161,MATCH($R80,'3)tpx females'!$DE$111:$DE$161,0))*(1-(EXP(-INDEX('3)tpx males'!DY$4:DY$54,MATCH($Q80,'3)tpx males'!$DC$4:$DC$54,0)))*EXP(-INDEX('3)tpx females'!EA$3:EA$53,MATCH($R80,'3)tpx females'!$DE$3:$DE$53,0))))))),0)</f>
        <v>3802.4793466039614</v>
      </c>
      <c r="AR80" s="32">
        <f ca="1">IFERROR(($J80*EXP(AR$5*($N80+0.5*($O80)^2))*_xlfn.NORM.DIST((LN(($L80*EXP($K80/100*AR$5)))-LN($J80)-$N80*AR$5)/($O80*SQRT(AR$5))-$O80*SQRT(AR$5),0,1,TRUE)+$L80*EXP($K80/100*AR$5)*(1-_xlfn.NORM.DIST((LN(($L80*EXP($K80/100*AR$5)))-LN($J80)-$N80*AR$5)/($O80*SQRT(AR$5)),0,1,TRUE)))*EXP(-$F$1*AR$5)*(INDEX('3)tpx females'!EB$57:EB$107,MATCH($R80,'3)tpx females'!$DE$57:$DE$107,0))+INDEX('3)tpx males'!DZ$57:DZ$107,MATCH($Q80,'3)tpx males'!$DC$57:$DC$107,0))-(INDEX('3)tpx males'!DY$110:DY$160,MATCH($Q80,'3)tpx males'!$DC$110:$DC$160,0))*INDEX('3)tpx females'!EA$111:EA$161,MATCH($R80,'3)tpx females'!$DE$111:$DE$161,0))*(1-(EXP(-INDEX('3)tpx males'!DZ$4:DZ$54,MATCH($Q80,'3)tpx males'!$DC$4:$DC$54,0)))*EXP(-INDEX('3)tpx females'!EB$3:EB$53,MATCH($R80,'3)tpx females'!$DE$3:$DE$53,0))))))),0)</f>
        <v>3369.2363120779569</v>
      </c>
      <c r="AS80" s="32">
        <f ca="1">IFERROR(($J80*EXP(AS$5*($N80+0.5*($O80)^2))*_xlfn.NORM.DIST((LN(($L80*EXP($K80/100*AS$5)))-LN($J80)-$N80*AS$5)/($O80*SQRT(AS$5))-$O80*SQRT(AS$5),0,1,TRUE)+$L80*EXP($K80/100*AS$5)*(1-_xlfn.NORM.DIST((LN(($L80*EXP($K80/100*AS$5)))-LN($J80)-$N80*AS$5)/($O80*SQRT(AS$5)),0,1,TRUE)))*EXP(-$F$1*AS$5)*(INDEX('3)tpx females'!EC$57:EC$107,MATCH($R80,'3)tpx females'!$DE$57:$DE$107,0))+INDEX('3)tpx males'!EA$57:EA$107,MATCH($Q80,'3)tpx males'!$DC$57:$DC$107,0))-(INDEX('3)tpx males'!DZ$110:DZ$160,MATCH($Q80,'3)tpx males'!$DC$110:$DC$160,0))*INDEX('3)tpx females'!EB$111:EB$161,MATCH($R80,'3)tpx females'!$DE$111:$DE$161,0))*(1-(EXP(-INDEX('3)tpx males'!EA$4:EA$54,MATCH($Q80,'3)tpx males'!$DC$4:$DC$54,0)))*EXP(-INDEX('3)tpx females'!EC$3:EC$53,MATCH($R80,'3)tpx females'!$DE$3:$DE$53,0))))))),0)</f>
        <v>2925.7174411774695</v>
      </c>
      <c r="AT80" s="32">
        <f ca="1">IFERROR(($J80*EXP(AT$5*($N80+0.5*($O80)^2))*_xlfn.NORM.DIST((LN(($L80*EXP($K80/100*AT$5)))-LN($J80)-$N80*AT$5)/($O80*SQRT(AT$5))-$O80*SQRT(AT$5),0,1,TRUE)+$L80*EXP($K80/100*AT$5)*(1-_xlfn.NORM.DIST((LN(($L80*EXP($K80/100*AT$5)))-LN($J80)-$N80*AT$5)/($O80*SQRT(AT$5)),0,1,TRUE)))*EXP(-$F$1*AT$5)*(INDEX('3)tpx females'!ED$57:ED$107,MATCH($R80,'3)tpx females'!$DE$57:$DE$107,0))+INDEX('3)tpx males'!EB$57:EB$107,MATCH($Q80,'3)tpx males'!$DC$57:$DC$107,0))-(INDEX('3)tpx males'!EA$110:EA$160,MATCH($Q80,'3)tpx males'!$DC$110:$DC$160,0))*INDEX('3)tpx females'!EC$111:EC$161,MATCH($R80,'3)tpx females'!$DE$111:$DE$161,0))*(1-(EXP(-INDEX('3)tpx males'!EB$4:EB$54,MATCH($Q80,'3)tpx males'!$DC$4:$DC$54,0)))*EXP(-INDEX('3)tpx females'!ED$3:ED$53,MATCH($R80,'3)tpx females'!$DE$3:$DE$53,0))))))),0)</f>
        <v>2435.3756723646143</v>
      </c>
      <c r="AU80" s="32">
        <f ca="1">IFERROR(($J80*EXP(AU$5*($N80+0.5*($O80)^2))*_xlfn.NORM.DIST((LN(($L80*EXP($K80/100*AU$5)))-LN($J80)-$N80*AU$5)/($O80*SQRT(AU$5))-$O80*SQRT(AU$5),0,1,TRUE)+$L80*EXP($K80/100*AU$5)*(1-_xlfn.NORM.DIST((LN(($L80*EXP($K80/100*AU$5)))-LN($J80)-$N80*AU$5)/($O80*SQRT(AU$5)),0,1,TRUE)))*EXP(-$F$1*AU$5)*(INDEX('3)tpx females'!EE$57:EE$107,MATCH($R80,'3)tpx females'!$DE$57:$DE$107,0))+INDEX('3)tpx males'!EC$57:EC$107,MATCH($Q80,'3)tpx males'!$DC$57:$DC$107,0))-(INDEX('3)tpx males'!EB$110:EB$160,MATCH($Q80,'3)tpx males'!$DC$110:$DC$160,0))*INDEX('3)tpx females'!ED$111:ED$161,MATCH($R80,'3)tpx females'!$DE$111:$DE$161,0))*(1-(EXP(-INDEX('3)tpx males'!EC$4:EC$54,MATCH($Q80,'3)tpx males'!$DC$4:$DC$54,0)))*EXP(-INDEX('3)tpx females'!EE$3:EE$53,MATCH($R80,'3)tpx females'!$DE$3:$DE$53,0))))))),0)</f>
        <v>1949.4343314315606</v>
      </c>
      <c r="AV80" s="32">
        <f ca="1">IFERROR(($J80*EXP(AV$5*($N80+0.5*($O80)^2))*_xlfn.NORM.DIST((LN(($L80*EXP($K80/100*AV$5)))-LN($J80)-$N80*AV$5)/($O80*SQRT(AV$5))-$O80*SQRT(AV$5),0,1,TRUE)+$L80*EXP($K80/100*AV$5)*(1-_xlfn.NORM.DIST((LN(($L80*EXP($K80/100*AV$5)))-LN($J80)-$N80*AV$5)/($O80*SQRT(AV$5)),0,1,TRUE)))*EXP(-$F$1*AV$5)*(INDEX('3)tpx females'!EF$57:EF$107,MATCH($R80,'3)tpx females'!$DE$57:$DE$107,0))+INDEX('3)tpx males'!ED$57:ED$107,MATCH($Q80,'3)tpx males'!$DC$57:$DC$107,0))-(INDEX('3)tpx males'!EC$110:EC$160,MATCH($Q80,'3)tpx males'!$DC$110:$DC$160,0))*INDEX('3)tpx females'!EE$111:EE$161,MATCH($R80,'3)tpx females'!$DE$111:$DE$161,0))*(1-(EXP(-INDEX('3)tpx males'!ED$4:ED$54,MATCH($Q80,'3)tpx males'!$DC$4:$DC$54,0)))*EXP(-INDEX('3)tpx females'!EF$3:EF$53,MATCH($R80,'3)tpx females'!$DE$3:$DE$53,0))))))),0)</f>
        <v>1496.1472705841652</v>
      </c>
      <c r="AW80" s="32">
        <f ca="1">IFERROR(($J80*EXP(AW$5*($N80+0.5*($O80)^2))*_xlfn.NORM.DIST((LN(($L80*EXP($K80/100*AW$5)))-LN($J80)-$N80*AW$5)/($O80*SQRT(AW$5))-$O80*SQRT(AW$5),0,1,TRUE)+$L80*EXP($K80/100*AW$5)*(1-_xlfn.NORM.DIST((LN(($L80*EXP($K80/100*AW$5)))-LN($J80)-$N80*AW$5)/($O80*SQRT(AW$5)),0,1,TRUE)))*EXP(-$F$1*AW$5)*(INDEX('3)tpx females'!EG$57:EG$107,MATCH($R80,'3)tpx females'!$DE$57:$DE$107,0))+INDEX('3)tpx males'!EE$57:EE$107,MATCH($Q80,'3)tpx males'!$DC$57:$DC$107,0))-(INDEX('3)tpx males'!ED$110:ED$160,MATCH($Q80,'3)tpx males'!$DC$110:$DC$160,0))*INDEX('3)tpx females'!EF$111:EF$161,MATCH($R80,'3)tpx females'!$DE$111:$DE$161,0))*(1-(EXP(-INDEX('3)tpx males'!EE$4:EE$54,MATCH($Q80,'3)tpx males'!$DC$4:$DC$54,0)))*EXP(-INDEX('3)tpx females'!EG$3:EG$53,MATCH($R80,'3)tpx females'!$DE$3:$DE$53,0))))))),0)</f>
        <v>1098.2255027617632</v>
      </c>
      <c r="AX80" s="32">
        <f ca="1">IFERROR(($J80*EXP(AX$5*($N80+0.5*($O80)^2))*_xlfn.NORM.DIST((LN(($L80*EXP($K80/100*AX$5)))-LN($J80)-$N80*AX$5)/($O80*SQRT(AX$5))-$O80*SQRT(AX$5),0,1,TRUE)+$L80*EXP($K80/100*AX$5)*(1-_xlfn.NORM.DIST((LN(($L80*EXP($K80/100*AX$5)))-LN($J80)-$N80*AX$5)/($O80*SQRT(AX$5)),0,1,TRUE)))*EXP(-$F$1*AX$5)*(INDEX('3)tpx females'!EH$57:EH$107,MATCH($R80,'3)tpx females'!$DE$57:$DE$107,0))+INDEX('3)tpx males'!EF$57:EF$107,MATCH($Q80,'3)tpx males'!$DC$57:$DC$107,0))-(INDEX('3)tpx males'!EE$110:EE$160,MATCH($Q80,'3)tpx males'!$DC$110:$DC$160,0))*INDEX('3)tpx females'!EG$111:EG$161,MATCH($R80,'3)tpx females'!$DE$111:$DE$161,0))*(1-(EXP(-INDEX('3)tpx males'!EF$4:EF$54,MATCH($Q80,'3)tpx males'!$DC$4:$DC$54,0)))*EXP(-INDEX('3)tpx females'!EH$3:EH$53,MATCH($R80,'3)tpx females'!$DE$3:$DE$53,0))))))),0)</f>
        <v>771.29140158161283</v>
      </c>
      <c r="AY80" s="32">
        <f ca="1">IFERROR(($J80*EXP(AY$5*($N80+0.5*($O80)^2))*_xlfn.NORM.DIST((LN(($L80*EXP($K80/100*AY$5)))-LN($J80)-$N80*AY$5)/($O80*SQRT(AY$5))-$O80*SQRT(AY$5),0,1,TRUE)+$L80*EXP($K80/100*AY$5)*(1-_xlfn.NORM.DIST((LN(($L80*EXP($K80/100*AY$5)))-LN($J80)-$N80*AY$5)/($O80*SQRT(AY$5)),0,1,TRUE)))*EXP(-$F$1*AY$5)*(INDEX('3)tpx females'!EI$57:EI$107,MATCH($R80,'3)tpx females'!$DE$57:$DE$107,0))+INDEX('3)tpx males'!EG$57:EG$107,MATCH($Q80,'3)tpx males'!$DC$57:$DC$107,0))-(INDEX('3)tpx males'!EF$110:EF$160,MATCH($Q80,'3)tpx males'!$DC$110:$DC$160,0))*INDEX('3)tpx females'!EH$111:EH$161,MATCH($R80,'3)tpx females'!$DE$111:$DE$161,0))*(1-(EXP(-INDEX('3)tpx males'!EG$4:EG$54,MATCH($Q80,'3)tpx males'!$DC$4:$DC$54,0)))*EXP(-INDEX('3)tpx females'!EI$3:EI$53,MATCH($R80,'3)tpx females'!$DE$3:$DE$53,0))))))),0)</f>
        <v>512.76155858509298</v>
      </c>
      <c r="AZ80" s="32">
        <f ca="1">IFERROR(($J80*EXP(AZ$5*($N80+0.5*($O80)^2))*_xlfn.NORM.DIST((LN(($L80*EXP($K80/100*AZ$5)))-LN($J80)-$N80*AZ$5)/($O80*SQRT(AZ$5))-$O80*SQRT(AZ$5),0,1,TRUE)+$L80*EXP($K80/100*AZ$5)*(1-_xlfn.NORM.DIST((LN(($L80*EXP($K80/100*AZ$5)))-LN($J80)-$N80*AZ$5)/($O80*SQRT(AZ$5)),0,1,TRUE)))*EXP(-$F$1*AZ$5)*(INDEX('3)tpx females'!EJ$57:EJ$107,MATCH($R80,'3)tpx females'!$DE$57:$DE$107,0))+INDEX('3)tpx males'!EH$57:EH$107,MATCH($Q80,'3)tpx males'!$DC$57:$DC$107,0))-(INDEX('3)tpx males'!EG$110:EG$160,MATCH($Q80,'3)tpx males'!$DC$110:$DC$160,0))*INDEX('3)tpx females'!EI$111:EI$161,MATCH($R80,'3)tpx females'!$DE$111:$DE$161,0))*(1-(EXP(-INDEX('3)tpx males'!EH$4:EH$54,MATCH($Q80,'3)tpx males'!$DC$4:$DC$54,0)))*EXP(-INDEX('3)tpx females'!EJ$3:EJ$53,MATCH($R80,'3)tpx females'!$DE$3:$DE$53,0))))))),0)</f>
        <v>327.15620877618232</v>
      </c>
      <c r="BA80" s="32">
        <f ca="1">IFERROR(($J80*EXP(BA$5*($N80+0.5*($O80)^2))*_xlfn.NORM.DIST((LN(($L80*EXP($K80/100*BA$5)))-LN($J80)-$N80*BA$5)/($O80*SQRT(BA$5))-$O80*SQRT(BA$5),0,1,TRUE)+$L80*EXP($K80/100*BA$5)*(1-_xlfn.NORM.DIST((LN(($L80*EXP($K80/100*BA$5)))-LN($J80)-$N80*BA$5)/($O80*SQRT(BA$5)),0,1,TRUE)))*EXP(-$F$1*BA$5)*(INDEX('3)tpx females'!EK$57:EK$107,MATCH($R80,'3)tpx females'!$DE$57:$DE$107,0))+INDEX('3)tpx males'!EI$57:EI$107,MATCH($Q80,'3)tpx males'!$DC$57:$DC$107,0))-(INDEX('3)tpx males'!EH$110:EH$160,MATCH($Q80,'3)tpx males'!$DC$110:$DC$160,0))*INDEX('3)tpx females'!EJ$111:EJ$161,MATCH($R80,'3)tpx females'!$DE$111:$DE$161,0))*(1-(EXP(-INDEX('3)tpx males'!EI$4:EI$54,MATCH($Q80,'3)tpx males'!$DC$4:$DC$54,0)))*EXP(-INDEX('3)tpx females'!EK$3:EK$53,MATCH($R80,'3)tpx females'!$DE$3:$DE$53,0))))))),0)</f>
        <v>197.79011335942494</v>
      </c>
      <c r="BB80" s="32">
        <f ca="1">IFERROR(($J80*EXP(BB$5*($N80+0.5*($O80)^2))*_xlfn.NORM.DIST((LN(($L80*EXP($K80/100*BB$5)))-LN($J80)-$N80*BB$5)/($O80*SQRT(BB$5))-$O80*SQRT(BB$5),0,1,TRUE)+$L80*EXP($K80/100*BB$5)*(1-_xlfn.NORM.DIST((LN(($L80*EXP($K80/100*BB$5)))-LN($J80)-$N80*BB$5)/($O80*SQRT(BB$5)),0,1,TRUE)))*EXP(-$F$1*BB$5)*(INDEX('3)tpx females'!EL$57:EL$107,MATCH($R80,'3)tpx females'!$DE$57:$DE$107,0))+INDEX('3)tpx males'!EJ$57:EJ$107,MATCH($Q80,'3)tpx males'!$DC$57:$DC$107,0))-(INDEX('3)tpx males'!EI$110:EI$160,MATCH($Q80,'3)tpx males'!$DC$110:$DC$160,0))*INDEX('3)tpx females'!EK$111:EK$161,MATCH($R80,'3)tpx females'!$DE$111:$DE$161,0))*(1-(EXP(-INDEX('3)tpx males'!EJ$4:EJ$54,MATCH($Q80,'3)tpx males'!$DC$4:$DC$54,0)))*EXP(-INDEX('3)tpx females'!EL$3:EL$53,MATCH($R80,'3)tpx females'!$DE$3:$DE$53,0))))))),0)</f>
        <v>113.24255891656787</v>
      </c>
      <c r="BC80" s="32">
        <f ca="1">IFERROR(($J80*EXP(BC$5*($N80+0.5*($O80)^2))*_xlfn.NORM.DIST((LN(($L80*EXP($K80/100*BC$5)))-LN($J80)-$N80*BC$5)/($O80*SQRT(BC$5))-$O80*SQRT(BC$5),0,1,TRUE)+$L80*EXP($K80/100*BC$5)*(1-_xlfn.NORM.DIST((LN(($L80*EXP($K80/100*BC$5)))-LN($J80)-$N80*BC$5)/($O80*SQRT(BC$5)),0,1,TRUE)))*EXP(-$F$1*BC$5)*(INDEX('3)tpx females'!EM$57:EM$107,MATCH($R80,'3)tpx females'!$DE$57:$DE$107,0))+INDEX('3)tpx males'!EK$57:EK$107,MATCH($Q80,'3)tpx males'!$DC$57:$DC$107,0))-(INDEX('3)tpx males'!EJ$110:EJ$160,MATCH($Q80,'3)tpx males'!$DC$110:$DC$160,0))*INDEX('3)tpx females'!EL$111:EL$161,MATCH($R80,'3)tpx females'!$DE$111:$DE$161,0))*(1-(EXP(-INDEX('3)tpx males'!EK$4:EK$54,MATCH($Q80,'3)tpx males'!$DC$4:$DC$54,0)))*EXP(-INDEX('3)tpx females'!EM$3:EM$53,MATCH($R80,'3)tpx females'!$DE$3:$DE$53,0))))))),0)</f>
        <v>60.227282054982325</v>
      </c>
      <c r="BD80" s="32">
        <f ca="1">IFERROR(($J80*EXP(BD$5*($N80+0.5*($O80)^2))*_xlfn.NORM.DIST((LN(($L80*EXP($K80/100*BD$5)))-LN($J80)-$N80*BD$5)/($O80*SQRT(BD$5))-$O80*SQRT(BD$5),0,1,TRUE)+$L80*EXP($K80/100*BD$5)*(1-_xlfn.NORM.DIST((LN(($L80*EXP($K80/100*BD$5)))-LN($J80)-$N80*BD$5)/($O80*SQRT(BD$5)),0,1,TRUE)))*EXP(-$F$1*BD$5)*(INDEX('3)tpx females'!EN$57:EN$107,MATCH($R80,'3)tpx females'!$DE$57:$DE$107,0))+INDEX('3)tpx males'!EL$57:EL$107,MATCH($Q80,'3)tpx males'!$DC$57:$DC$107,0))-(INDEX('3)tpx males'!EK$110:EK$160,MATCH($Q80,'3)tpx males'!$DC$110:$DC$160,0))*INDEX('3)tpx females'!EM$111:EM$161,MATCH($R80,'3)tpx females'!$DE$111:$DE$161,0))*(1-(EXP(-INDEX('3)tpx males'!EL$4:EL$54,MATCH($Q80,'3)tpx males'!$DC$4:$DC$54,0)))*EXP(-INDEX('3)tpx females'!EN$3:EN$53,MATCH($R80,'3)tpx females'!$DE$3:$DE$53,0))))))),0)</f>
        <v>31.421078676078483</v>
      </c>
      <c r="BE80" s="32">
        <f ca="1">IFERROR(($J80*EXP(BE$5*($N80+0.5*($O80)^2))*_xlfn.NORM.DIST((LN(($L80*EXP($K80/100*BE$5)))-LN($J80)-$N80*BE$5)/($O80*SQRT(BE$5))-$O80*SQRT(BE$5),0,1,TRUE)+$L80*EXP($K80/100*BE$5)*(1-_xlfn.NORM.DIST((LN(($L80*EXP($K80/100*BE$5)))-LN($J80)-$N80*BE$5)/($O80*SQRT(BE$5)),0,1,TRUE)))*EXP(-$F$1*BE$5)*(INDEX('3)tpx females'!EO$57:EO$107,MATCH($R80,'3)tpx females'!$DE$57:$DE$107,0))+INDEX('3)tpx males'!EM$57:EM$107,MATCH($Q80,'3)tpx males'!$DC$57:$DC$107,0))-(INDEX('3)tpx males'!EL$110:EL$160,MATCH($Q80,'3)tpx males'!$DC$110:$DC$160,0))*INDEX('3)tpx females'!EN$111:EN$161,MATCH($R80,'3)tpx females'!$DE$111:$DE$161,0))*(1-(EXP(-INDEX('3)tpx males'!EM$4:EM$54,MATCH($Q80,'3)tpx males'!$DC$4:$DC$54,0)))*EXP(-INDEX('3)tpx females'!EO$3:EO$53,MATCH($R80,'3)tpx females'!$DE$3:$DE$53,0))))))),0)</f>
        <v>17.518284645668327</v>
      </c>
      <c r="BF80" s="32">
        <f ca="1">IFERROR(($J80*EXP(BF$5*($N80+0.5*($O80)^2))*_xlfn.NORM.DIST((LN(($L80*EXP($K80/100*BF$5)))-LN($J80)-$N80*BF$5)/($O80*SQRT(BF$5))-$O80*SQRT(BF$5),0,1,TRUE)+$L80*EXP($K80/100*BF$5)*(1-_xlfn.NORM.DIST((LN(($L80*EXP($K80/100*BF$5)))-LN($J80)-$N80*BF$5)/($O80*SQRT(BF$5)),0,1,TRUE)))*EXP(-$F$1*BF$5)*(INDEX('3)tpx females'!EP$57:EP$107,MATCH($R80,'3)tpx females'!$DE$57:$DE$107,0))+INDEX('3)tpx males'!EN$57:EN$107,MATCH($Q80,'3)tpx males'!$DC$57:$DC$107,0))-(INDEX('3)tpx males'!EM$110:EM$160,MATCH($Q80,'3)tpx males'!$DC$110:$DC$160,0))*INDEX('3)tpx females'!EO$111:EO$161,MATCH($R80,'3)tpx females'!$DE$111:$DE$161,0))*(1-(EXP(-INDEX('3)tpx males'!EN$4:EN$54,MATCH($Q80,'3)tpx males'!$DC$4:$DC$54,0)))*EXP(-INDEX('3)tpx females'!EP$3:EP$53,MATCH($R80,'3)tpx females'!$DE$3:$DE$53,0))))))),0)</f>
        <v>7.5023398831090278</v>
      </c>
      <c r="BG80" s="32">
        <f ca="1">IFERROR(($J80*EXP(BG$5*($N80+0.5*($O80)^2))*_xlfn.NORM.DIST((LN(($L80*EXP($K80/100*BG$5)))-LN($J80)-$N80*BG$5)/($O80*SQRT(BG$5))-$O80*SQRT(BG$5),0,1,TRUE)+$L80*EXP($K80/100*BG$5)*(1-_xlfn.NORM.DIST((LN(($L80*EXP($K80/100*BG$5)))-LN($J80)-$N80*BG$5)/($O80*SQRT(BG$5)),0,1,TRUE)))*EXP(-$F$1*BG$5)*(INDEX('3)tpx females'!EQ$57:EQ$107,MATCH($R80,'3)tpx females'!$DE$57:$DE$107,0))+INDEX('3)tpx males'!EO$57:EO$107,MATCH($Q80,'3)tpx males'!$DC$57:$DC$107,0))-(INDEX('3)tpx males'!EN$110:EN$160,MATCH($Q80,'3)tpx males'!$DC$110:$DC$160,0))*INDEX('3)tpx females'!EP$111:EP$161,MATCH($R80,'3)tpx females'!$DE$111:$DE$161,0))*(1-(EXP(-INDEX('3)tpx males'!EO$4:EO$54,MATCH($Q80,'3)tpx males'!$DC$4:$DC$54,0)))*EXP(-INDEX('3)tpx females'!EQ$3:EQ$53,MATCH($R80,'3)tpx females'!$DE$3:$DE$53,0))))))),0)</f>
        <v>0</v>
      </c>
      <c r="BH80" s="32">
        <f ca="1">IFERROR(($J80*EXP(BH$5*($N80+0.5*($O80)^2))*_xlfn.NORM.DIST((LN(($L80*EXP($K80/100*BH$5)))-LN($J80)-$N80*BH$5)/($O80*SQRT(BH$5))-$O80*SQRT(BH$5),0,1,TRUE)+$L80*EXP($K80/100*BH$5)*(1-_xlfn.NORM.DIST((LN(($L80*EXP($K80/100*BH$5)))-LN($J80)-$N80*BH$5)/($O80*SQRT(BH$5)),0,1,TRUE)))*EXP(-$F$1*BH$5)*(INDEX('3)tpx females'!ER$57:ER$107,MATCH($R80,'3)tpx females'!$DE$57:$DE$107,0))+INDEX('3)tpx males'!EP$57:EP$107,MATCH($Q80,'3)tpx males'!$DC$57:$DC$107,0))-(INDEX('3)tpx males'!EO$110:EO$160,MATCH($Q80,'3)tpx males'!$DC$110:$DC$160,0))*INDEX('3)tpx females'!EQ$111:EQ$161,MATCH($R80,'3)tpx females'!$DE$111:$DE$161,0))*(1-(EXP(-INDEX('3)tpx males'!EP$4:EP$54,MATCH($Q80,'3)tpx males'!$DC$4:$DC$54,0)))*EXP(-INDEX('3)tpx females'!ER$3:ER$53,MATCH($R80,'3)tpx females'!$DE$3:$DE$53,0))))))),0)</f>
        <v>0</v>
      </c>
      <c r="BI80" s="32">
        <f ca="1">IFERROR(($J80*EXP(BI$5*($N80+0.5*($O80)^2))*_xlfn.NORM.DIST((LN(($L80*EXP($K80/100*BI$5)))-LN($J80)-$N80*BI$5)/($O80*SQRT(BI$5))-$O80*SQRT(BI$5),0,1,TRUE)+$L80*EXP($K80/100*BI$5)*(1-_xlfn.NORM.DIST((LN(($L80*EXP($K80/100*BI$5)))-LN($J80)-$N80*BI$5)/($O80*SQRT(BI$5)),0,1,TRUE)))*EXP(-$F$1*BI$5)*(INDEX('3)tpx females'!ES$57:ES$107,MATCH($R80,'3)tpx females'!$DE$57:$DE$107,0))+INDEX('3)tpx males'!EQ$57:EQ$107,MATCH($Q80,'3)tpx males'!$DC$57:$DC$107,0))-(INDEX('3)tpx males'!EP$110:EP$160,MATCH($Q80,'3)tpx males'!$DC$110:$DC$160,0))*INDEX('3)tpx females'!ER$111:ER$161,MATCH($R80,'3)tpx females'!$DE$111:$DE$161,0))*(1-(EXP(-INDEX('3)tpx males'!EQ$4:EQ$54,MATCH($Q80,'3)tpx males'!$DC$4:$DC$54,0)))*EXP(-INDEX('3)tpx females'!ES$3:ES$53,MATCH($R80,'3)tpx females'!$DE$3:$DE$53,0))))))),0)</f>
        <v>0</v>
      </c>
      <c r="BJ80" s="32">
        <f ca="1">IFERROR(($J80*EXP(BJ$5*($N80+0.5*($O80)^2))*_xlfn.NORM.DIST((LN(($L80*EXP($K80/100*BJ$5)))-LN($J80)-$N80*BJ$5)/($O80*SQRT(BJ$5))-$O80*SQRT(BJ$5),0,1,TRUE)+$L80*EXP($K80/100*BJ$5)*(1-_xlfn.NORM.DIST((LN(($L80*EXP($K80/100*BJ$5)))-LN($J80)-$N80*BJ$5)/($O80*SQRT(BJ$5)),0,1,TRUE)))*EXP(-$F$1*BJ$5)*(INDEX('3)tpx females'!ET$57:ET$107,MATCH($R80,'3)tpx females'!$DE$57:$DE$107,0))+INDEX('3)tpx males'!ER$57:ER$107,MATCH($Q80,'3)tpx males'!$DC$57:$DC$107,0))-(INDEX('3)tpx males'!EQ$110:EQ$160,MATCH($Q80,'3)tpx males'!$DC$110:$DC$160,0))*INDEX('3)tpx females'!ES$111:ES$161,MATCH($R80,'3)tpx females'!$DE$111:$DE$161,0))*(1-(EXP(-INDEX('3)tpx males'!ER$4:ER$54,MATCH($Q80,'3)tpx males'!$DC$4:$DC$54,0)))*EXP(-INDEX('3)tpx females'!ET$3:ET$53,MATCH($R80,'3)tpx females'!$DE$3:$DE$53,0))))))),0)</f>
        <v>0</v>
      </c>
      <c r="BK80" s="32">
        <f ca="1">IFERROR(($J80*EXP(BK$5*($N80+0.5*($O80)^2))*_xlfn.NORM.DIST((LN(($L80*EXP($K80/100*BK$5)))-LN($J80)-$N80*BK$5)/($O80*SQRT(BK$5))-$O80*SQRT(BK$5),0,1,TRUE)+$L80*EXP($K80/100*BK$5)*(1-_xlfn.NORM.DIST((LN(($L80*EXP($K80/100*BK$5)))-LN($J80)-$N80*BK$5)/($O80*SQRT(BK$5)),0,1,TRUE)))*EXP(-$F$1*BK$5)*(INDEX('3)tpx females'!EU$57:EU$107,MATCH($R80,'3)tpx females'!$DE$57:$DE$107,0))+INDEX('3)tpx males'!ES$57:ES$107,MATCH($Q80,'3)tpx males'!$DC$57:$DC$107,0))-(INDEX('3)tpx males'!ER$110:ER$160,MATCH($Q80,'3)tpx males'!$DC$110:$DC$160,0))*INDEX('3)tpx females'!ET$111:ET$161,MATCH($R80,'3)tpx females'!$DE$111:$DE$161,0))*(1-(EXP(-INDEX('3)tpx males'!ES$4:ES$54,MATCH($Q80,'3)tpx males'!$DC$4:$DC$54,0)))*EXP(-INDEX('3)tpx females'!EU$3:EU$53,MATCH($R80,'3)tpx females'!$DE$3:$DE$53,0))))))),0)</f>
        <v>0</v>
      </c>
      <c r="BL80" s="32">
        <f ca="1">IFERROR(($J80*EXP(BL$5*($N80+0.5*($O80)^2))*_xlfn.NORM.DIST((LN(($L80*EXP($K80/100*BL$5)))-LN($J80)-$N80*BL$5)/($O80*SQRT(BL$5))-$O80*SQRT(BL$5),0,1,TRUE)+$L80*EXP($K80/100*BL$5)*(1-_xlfn.NORM.DIST((LN(($L80*EXP($K80/100*BL$5)))-LN($J80)-$N80*BL$5)/($O80*SQRT(BL$5)),0,1,TRUE)))*EXP(-$F$1*BL$5)*(INDEX('3)tpx females'!EV$57:EV$107,MATCH($R80,'3)tpx females'!$DE$57:$DE$107,0))+INDEX('3)tpx males'!ET$57:ET$107,MATCH($Q80,'3)tpx males'!$DC$57:$DC$107,0))-(INDEX('3)tpx males'!ES$110:ES$160,MATCH($Q80,'3)tpx males'!$DC$110:$DC$160,0))*INDEX('3)tpx females'!EU$111:EU$161,MATCH($R80,'3)tpx females'!$DE$111:$DE$161,0))*(1-(EXP(-INDEX('3)tpx males'!ET$4:ET$54,MATCH($Q80,'3)tpx males'!$DC$4:$DC$54,0)))*EXP(-INDEX('3)tpx females'!EV$3:EV$53,MATCH($R80,'3)tpx females'!$DE$3:$DE$53,0))))))),0)</f>
        <v>0</v>
      </c>
      <c r="BM80" s="32">
        <f ca="1">IFERROR(($J80*EXP(BM$5*($N80+0.5*($O80)^2))*_xlfn.NORM.DIST((LN(($L80*EXP($K80/100*BM$5)))-LN($J80)-$N80*BM$5)/($O80*SQRT(BM$5))-$O80*SQRT(BM$5),0,1,TRUE)+$L80*EXP($K80/100*BM$5)*(1-_xlfn.NORM.DIST((LN(($L80*EXP($K80/100*BM$5)))-LN($J80)-$N80*BM$5)/($O80*SQRT(BM$5)),0,1,TRUE)))*EXP(-$F$1*BM$5)*(INDEX('3)tpx females'!EW$57:EW$107,MATCH($R80,'3)tpx females'!$DE$57:$DE$107,0))+INDEX('3)tpx males'!EU$57:EU$107,MATCH($Q80,'3)tpx males'!$DC$57:$DC$107,0))-(INDEX('3)tpx males'!ET$110:ET$160,MATCH($Q80,'3)tpx males'!$DC$110:$DC$160,0))*INDEX('3)tpx females'!EV$111:EV$161,MATCH($R80,'3)tpx females'!$DE$111:$DE$161,0))*(1-(EXP(-INDEX('3)tpx males'!EU$4:EU$54,MATCH($Q80,'3)tpx males'!$DC$4:$DC$54,0)))*EXP(-INDEX('3)tpx females'!EW$3:EW$53,MATCH($R80,'3)tpx females'!$DE$3:$DE$53,0))))))),0)</f>
        <v>0</v>
      </c>
      <c r="BN80" s="32">
        <f ca="1">IFERROR(($J80*EXP(BN$5*($N80+0.5*($O80)^2))*_xlfn.NORM.DIST((LN(($L80*EXP($K80/100*BN$5)))-LN($J80)-$N80*BN$5)/($O80*SQRT(BN$5))-$O80*SQRT(BN$5),0,1,TRUE)+$L80*EXP($K80/100*BN$5)*(1-_xlfn.NORM.DIST((LN(($L80*EXP($K80/100*BN$5)))-LN($J80)-$N80*BN$5)/($O80*SQRT(BN$5)),0,1,TRUE)))*EXP(-$F$1*BN$5)*(INDEX('3)tpx females'!EX$57:EX$107,MATCH($R80,'3)tpx females'!$DE$57:$DE$107,0))+INDEX('3)tpx males'!EV$57:EV$107,MATCH($Q80,'3)tpx males'!$DC$57:$DC$107,0))-(INDEX('3)tpx males'!EU$110:EU$160,MATCH($Q80,'3)tpx males'!$DC$110:$DC$160,0))*INDEX('3)tpx females'!EW$111:EW$161,MATCH($R80,'3)tpx females'!$DE$111:$DE$161,0))*(1-(EXP(-INDEX('3)tpx males'!EV$4:EV$54,MATCH($Q80,'3)tpx males'!$DC$4:$DC$54,0)))*EXP(-INDEX('3)tpx females'!EX$3:EX$53,MATCH($R80,'3)tpx females'!$DE$3:$DE$53,0))))))),0)</f>
        <v>0</v>
      </c>
      <c r="BO80" s="32">
        <f ca="1">IFERROR(($J80*EXP(BO$5*($N80+0.5*($O80)^2))*_xlfn.NORM.DIST((LN(($L80*EXP($K80/100*BO$5)))-LN($J80)-$N80*BO$5)/($O80*SQRT(BO$5))-$O80*SQRT(BO$5),0,1,TRUE)+$L80*EXP($K80/100*BO$5)*(1-_xlfn.NORM.DIST((LN(($L80*EXP($K80/100*BO$5)))-LN($J80)-$N80*BO$5)/($O80*SQRT(BO$5)),0,1,TRUE)))*EXP(-$F$1*BO$5)*(INDEX('3)tpx females'!EY$57:EY$107,MATCH($R80,'3)tpx females'!$DE$57:$DE$107,0))+INDEX('3)tpx males'!EW$57:EW$107,MATCH($Q80,'3)tpx males'!$DC$57:$DC$107,0))-(INDEX('3)tpx males'!EV$110:EV$160,MATCH($Q80,'3)tpx males'!$DC$110:$DC$160,0))*INDEX('3)tpx females'!EX$111:EX$161,MATCH($R80,'3)tpx females'!$DE$111:$DE$161,0))*(1-(EXP(-INDEX('3)tpx males'!EW$4:EW$54,MATCH($Q80,'3)tpx males'!$DC$4:$DC$54,0)))*EXP(-INDEX('3)tpx females'!EY$3:EY$53,MATCH($R80,'3)tpx females'!$DE$3:$DE$53,0))))))),0)</f>
        <v>0</v>
      </c>
      <c r="BP80" s="32">
        <f ca="1">IFERROR(($J80*EXP(BP$5*($N80+0.5*($O80)^2))*_xlfn.NORM.DIST((LN(($L80*EXP($K80/100*BP$5)))-LN($J80)-$N80*BP$5)/($O80*SQRT(BP$5))-$O80*SQRT(BP$5),0,1,TRUE)+$L80*EXP($K80/100*BP$5)*(1-_xlfn.NORM.DIST((LN(($L80*EXP($K80/100*BP$5)))-LN($J80)-$N80*BP$5)/($O80*SQRT(BP$5)),0,1,TRUE)))*EXP(-$F$1*BP$5)*(INDEX('3)tpx females'!EZ$57:EZ$107,MATCH($R80,'3)tpx females'!$DE$57:$DE$107,0))+INDEX('3)tpx males'!EX$57:EX$107,MATCH($Q80,'3)tpx males'!$DC$57:$DC$107,0))-(INDEX('3)tpx males'!EW$110:EW$160,MATCH($Q80,'3)tpx males'!$DC$110:$DC$160,0))*INDEX('3)tpx females'!EY$111:EY$161,MATCH($R80,'3)tpx females'!$DE$111:$DE$161,0))*(1-(EXP(-INDEX('3)tpx males'!EX$4:EX$54,MATCH($Q80,'3)tpx males'!$DC$4:$DC$54,0)))*EXP(-INDEX('3)tpx females'!EZ$3:EZ$53,MATCH($R80,'3)tpx females'!$DE$3:$DE$53,0))))))),0)</f>
        <v>0</v>
      </c>
      <c r="BQ80" s="32">
        <f ca="1">IFERROR(($J80*EXP(BQ$5*($N80+0.5*($O80)^2))*_xlfn.NORM.DIST((LN(($L80*EXP($K80/100*BQ$5)))-LN($J80)-$N80*BQ$5)/($O80*SQRT(BQ$5))-$O80*SQRT(BQ$5),0,1,TRUE)+$L80*EXP($K80/100*BQ$5)*(1-_xlfn.NORM.DIST((LN(($L80*EXP($K80/100*BQ$5)))-LN($J80)-$N80*BQ$5)/($O80*SQRT(BQ$5)),0,1,TRUE)))*EXP(-$F$1*BQ$5)*(INDEX('3)tpx females'!FA$57:FA$107,MATCH($R80,'3)tpx females'!$DE$57:$DE$107,0))+INDEX('3)tpx males'!EY$57:EY$107,MATCH($Q80,'3)tpx males'!$DC$57:$DC$107,0))-(INDEX('3)tpx males'!EX$110:EX$160,MATCH($Q80,'3)tpx males'!$DC$110:$DC$160,0))*INDEX('3)tpx females'!EZ$111:EZ$161,MATCH($R80,'3)tpx females'!$DE$111:$DE$161,0))*(1-(EXP(-INDEX('3)tpx males'!EY$4:EY$54,MATCH($Q80,'3)tpx males'!$DC$4:$DC$54,0)))*EXP(-INDEX('3)tpx females'!FA$3:FA$53,MATCH($R80,'3)tpx females'!$DE$3:$DE$53,0))))))),0)</f>
        <v>0</v>
      </c>
      <c r="BR80" s="32">
        <f ca="1">IFERROR(($J80*EXP(BR$5*($N80+0.5*($O80)^2))*_xlfn.NORM.DIST((LN(($L80*EXP($K80/100*BR$5)))-LN($J80)-$N80*BR$5)/($O80*SQRT(BR$5))-$O80*SQRT(BR$5),0,1,TRUE)+$L80*EXP($K80/100*BR$5)*(1-_xlfn.NORM.DIST((LN(($L80*EXP($K80/100*BR$5)))-LN($J80)-$N80*BR$5)/($O80*SQRT(BR$5)),0,1,TRUE)))*EXP(-$F$1*BR$5)*(INDEX('3)tpx females'!FB$57:FB$107,MATCH($R80,'3)tpx females'!$DE$57:$DE$107,0))+INDEX('3)tpx males'!EZ$57:EZ$107,MATCH($Q80,'3)tpx males'!$DC$57:$DC$107,0))-(INDEX('3)tpx males'!EY$110:EY$160,MATCH($Q80,'3)tpx males'!$DC$110:$DC$160,0))*INDEX('3)tpx females'!FA$111:FA$161,MATCH($R80,'3)tpx females'!$DE$111:$DE$161,0))*(1-(EXP(-INDEX('3)tpx males'!EZ$4:EZ$54,MATCH($Q80,'3)tpx males'!$DC$4:$DC$54,0)))*EXP(-INDEX('3)tpx females'!FB$3:FB$53,MATCH($R80,'3)tpx females'!$DE$3:$DE$53,0))))))),0)</f>
        <v>0</v>
      </c>
      <c r="BS80" s="32">
        <f ca="1">IFERROR(($J80*EXP(BS$5*($N80+0.5*($O80)^2))*_xlfn.NORM.DIST((LN(($L80*EXP($K80/100*BS$5)))-LN($J80)-$N80*BS$5)/($O80*SQRT(BS$5))-$O80*SQRT(BS$5),0,1,TRUE)+$L80*EXP($K80/100*BS$5)*(1-_xlfn.NORM.DIST((LN(($L80*EXP($K80/100*BS$5)))-LN($J80)-$N80*BS$5)/($O80*SQRT(BS$5)),0,1,TRUE)))*EXP(-$F$1*BS$5)*(INDEX('3)tpx females'!FC$57:FC$107,MATCH($R80,'3)tpx females'!$DE$57:$DE$107,0))+INDEX('3)tpx males'!FA$57:FA$107,MATCH($Q80,'3)tpx males'!$DC$57:$DC$107,0))-(INDEX('3)tpx males'!EZ$110:EZ$160,MATCH($Q80,'3)tpx males'!$DC$110:$DC$160,0))*INDEX('3)tpx females'!FB$111:FB$161,MATCH($R80,'3)tpx females'!$DE$111:$DE$161,0))*(1-(EXP(-INDEX('3)tpx males'!FA$4:FA$54,MATCH($Q80,'3)tpx males'!$DC$4:$DC$54,0)))*EXP(-INDEX('3)tpx females'!FC$3:FC$53,MATCH($R80,'3)tpx females'!$DE$3:$DE$53,0))))))),0)</f>
        <v>0</v>
      </c>
      <c r="BT80" s="32">
        <f ca="1">IFERROR(($J80*EXP(BT$5*($N80+0.5*($O80)^2))*_xlfn.NORM.DIST((LN(($L80*EXP($K80/100*BT$5)))-LN($J80)-$N80*BT$5)/($O80*SQRT(BT$5))-$O80*SQRT(BT$5),0,1,TRUE)+$L80*EXP($K80/100*BT$5)*(1-_xlfn.NORM.DIST((LN(($L80*EXP($K80/100*BT$5)))-LN($J80)-$N80*BT$5)/($O80*SQRT(BT$5)),0,1,TRUE)))*EXP(-$F$1*BT$5)*(INDEX('3)tpx females'!FD$57:FD$107,MATCH($R80,'3)tpx females'!$DE$57:$DE$107,0))+INDEX('3)tpx males'!FB$57:FB$107,MATCH($Q80,'3)tpx males'!$DC$57:$DC$107,0))-(INDEX('3)tpx males'!FA$110:FA$160,MATCH($Q80,'3)tpx males'!$DC$110:$DC$160,0))*INDEX('3)tpx females'!FC$111:FC$161,MATCH($R80,'3)tpx females'!$DE$111:$DE$161,0))*(1-(EXP(-INDEX('3)tpx males'!FB$4:FB$54,MATCH($Q80,'3)tpx males'!$DC$4:$DC$54,0)))*EXP(-INDEX('3)tpx females'!FD$3:FD$53,MATCH($R80,'3)tpx females'!$DE$3:$DE$53,0))))))),0)</f>
        <v>0</v>
      </c>
    </row>
    <row r="81" spans="2:72" x14ac:dyDescent="0.25">
      <c r="B81" s="32" t="s">
        <v>11</v>
      </c>
      <c r="C81" s="32" t="s">
        <v>12</v>
      </c>
      <c r="D81" s="49">
        <v>11173</v>
      </c>
      <c r="E81" s="32" t="s">
        <v>13</v>
      </c>
      <c r="F81" s="32" t="s">
        <v>14</v>
      </c>
      <c r="G81" s="49">
        <v>11684</v>
      </c>
      <c r="H81" s="32" t="s">
        <v>13</v>
      </c>
      <c r="I81" s="32" t="s">
        <v>24</v>
      </c>
      <c r="J81" s="32">
        <v>295487.5</v>
      </c>
      <c r="K81" s="32">
        <v>7.4499999999999993</v>
      </c>
      <c r="L81" s="32">
        <f>'3) 2016 cases'!M81*EXP('3) 2016 cases'!L81/100)</f>
        <v>89528.475392042907</v>
      </c>
      <c r="M81" s="32"/>
      <c r="N81" s="32">
        <f>INDEX('2b)Working'!$I$61:$P$61,MATCH($I81,'2b)Working'!$I$60:$P$60,0))</f>
        <v>7.2302392103851601E-2</v>
      </c>
      <c r="O81" s="32">
        <f>INDEX('2b)Working'!$I$62:$P$62,MATCH($I81,'2b)Working'!$I$60:$P$60,0))</f>
        <v>5.5424966377019061E-2</v>
      </c>
      <c r="P81" s="32" t="str">
        <f t="shared" si="5"/>
        <v/>
      </c>
      <c r="Q81" s="32">
        <f t="shared" si="4"/>
        <v>87</v>
      </c>
      <c r="R81" s="32">
        <f t="shared" si="6"/>
        <v>86</v>
      </c>
      <c r="S81" s="32">
        <f t="shared" si="7"/>
        <v>1</v>
      </c>
      <c r="U81" s="32">
        <f t="shared" ca="1" si="8"/>
        <v>92947.192794661882</v>
      </c>
      <c r="W81" s="32">
        <f ca="1">IFERROR(($J81*EXP(W$5*($N81+0.5*($O81)^2))*_xlfn.NORM.DIST((LN(($L81*EXP($K81/100*W$5)))-LN($J81)-$N81*W$5)/($O81*SQRT(W$5))-$O81*SQRT(W$5),0,1,TRUE)+$L81*EXP($K81/100*W$5)*(1-_xlfn.NORM.DIST((LN(($L81*EXP($K81/100*W$5)))-LN($J81)-$N81*W$5)/($O81*SQRT(W$5)),0,1,TRUE)))*EXP(-$F$1*W$5)*(INDEX('3)tpx females'!DG$57:DG$107,MATCH($R81,'3)tpx females'!$DE$57:$DE$107,0))+INDEX('3)tpx males'!DE$57:DE$107,MATCH($Q81,'3)tpx males'!$DC$57:$DC$107,0))-(INDEX('3)tpx males'!DD$110:DD$160,MATCH($Q81,'3)tpx males'!$DC$110:$DC$160,0))*INDEX('3)tpx females'!DF$111:DF$161,MATCH($R81,'3)tpx females'!$DE$111:$DE$161,0))*(1-(EXP(-INDEX('3)tpx males'!DE$4:DE$54,MATCH($Q81,'3)tpx males'!$DC$4:$DC$54,0)))*EXP(-INDEX('3)tpx females'!DG$3:DG$53,MATCH($R81,'3)tpx females'!$DE$3:$DE$53,0))))))),0)</f>
        <v>720.73630554555575</v>
      </c>
      <c r="X81" s="32">
        <f ca="1">IFERROR(($J81*EXP(X$5*($N81+0.5*($O81)^2))*_xlfn.NORM.DIST((LN(($L81*EXP($K81/100*X$5)))-LN($J81)-$N81*X$5)/($O81*SQRT(X$5))-$O81*SQRT(X$5),0,1,TRUE)+$L81*EXP($K81/100*X$5)*(1-_xlfn.NORM.DIST((LN(($L81*EXP($K81/100*X$5)))-LN($J81)-$N81*X$5)/($O81*SQRT(X$5)),0,1,TRUE)))*EXP(-$F$1*X$5)*(INDEX('3)tpx females'!DH$57:DH$107,MATCH($R81,'3)tpx females'!$DE$57:$DE$107,0))+INDEX('3)tpx males'!DF$57:DF$107,MATCH($Q81,'3)tpx males'!$DC$57:$DC$107,0))-(INDEX('3)tpx males'!DE$110:DE$160,MATCH($Q81,'3)tpx males'!$DC$110:$DC$160,0))*INDEX('3)tpx females'!DG$111:DG$161,MATCH($R81,'3)tpx females'!$DE$111:$DE$161,0))*(1-(EXP(-INDEX('3)tpx males'!DF$4:DF$54,MATCH($Q81,'3)tpx males'!$DC$4:$DC$54,0)))*EXP(-INDEX('3)tpx females'!DH$3:DH$53,MATCH($R81,'3)tpx females'!$DE$3:$DE$53,0))))))),0)</f>
        <v>2259.5987321760763</v>
      </c>
      <c r="Y81" s="32">
        <f ca="1">IFERROR(($J81*EXP(Y$5*($N81+0.5*($O81)^2))*_xlfn.NORM.DIST((LN(($L81*EXP($K81/100*Y$5)))-LN($J81)-$N81*Y$5)/($O81*SQRT(Y$5))-$O81*SQRT(Y$5),0,1,TRUE)+$L81*EXP($K81/100*Y$5)*(1-_xlfn.NORM.DIST((LN(($L81*EXP($K81/100*Y$5)))-LN($J81)-$N81*Y$5)/($O81*SQRT(Y$5)),0,1,TRUE)))*EXP(-$F$1*Y$5)*(INDEX('3)tpx females'!DI$57:DI$107,MATCH($R81,'3)tpx females'!$DE$57:$DE$107,0))+INDEX('3)tpx males'!DG$57:DG$107,MATCH($Q81,'3)tpx males'!$DC$57:$DC$107,0))-(INDEX('3)tpx males'!DF$110:DF$160,MATCH($Q81,'3)tpx males'!$DC$110:$DC$160,0))*INDEX('3)tpx females'!DH$111:DH$161,MATCH($R81,'3)tpx females'!$DE$111:$DE$161,0))*(1-(EXP(-INDEX('3)tpx males'!DG$4:DG$54,MATCH($Q81,'3)tpx males'!$DC$4:$DC$54,0)))*EXP(-INDEX('3)tpx females'!DI$3:DI$53,MATCH($R81,'3)tpx females'!$DE$3:$DE$53,0))))))),0)</f>
        <v>3959.3272264580428</v>
      </c>
      <c r="Z81" s="32">
        <f ca="1">IFERROR(($J81*EXP(Z$5*($N81+0.5*($O81)^2))*_xlfn.NORM.DIST((LN(($L81*EXP($K81/100*Z$5)))-LN($J81)-$N81*Z$5)/($O81*SQRT(Z$5))-$O81*SQRT(Z$5),0,1,TRUE)+$L81*EXP($K81/100*Z$5)*(1-_xlfn.NORM.DIST((LN(($L81*EXP($K81/100*Z$5)))-LN($J81)-$N81*Z$5)/($O81*SQRT(Z$5)),0,1,TRUE)))*EXP(-$F$1*Z$5)*(INDEX('3)tpx females'!DJ$57:DJ$107,MATCH($R81,'3)tpx females'!$DE$57:$DE$107,0))+INDEX('3)tpx males'!DH$57:DH$107,MATCH($Q81,'3)tpx males'!$DC$57:$DC$107,0))-(INDEX('3)tpx males'!DG$110:DG$160,MATCH($Q81,'3)tpx males'!$DC$110:$DC$160,0))*INDEX('3)tpx females'!DI$111:DI$161,MATCH($R81,'3)tpx females'!$DE$111:$DE$161,0))*(1-(EXP(-INDEX('3)tpx males'!DH$4:DH$54,MATCH($Q81,'3)tpx males'!$DC$4:$DC$54,0)))*EXP(-INDEX('3)tpx females'!DJ$3:DJ$53,MATCH($R81,'3)tpx females'!$DE$3:$DE$53,0))))))),0)</f>
        <v>5639.1056201446072</v>
      </c>
      <c r="AA81" s="32">
        <f ca="1">IFERROR(($J81*EXP(AA$5*($N81+0.5*($O81)^2))*_xlfn.NORM.DIST((LN(($L81*EXP($K81/100*AA$5)))-LN($J81)-$N81*AA$5)/($O81*SQRT(AA$5))-$O81*SQRT(AA$5),0,1,TRUE)+$L81*EXP($K81/100*AA$5)*(1-_xlfn.NORM.DIST((LN(($L81*EXP($K81/100*AA$5)))-LN($J81)-$N81*AA$5)/($O81*SQRT(AA$5)),0,1,TRUE)))*EXP(-$F$1*AA$5)*(INDEX('3)tpx females'!DK$57:DK$107,MATCH($R81,'3)tpx females'!$DE$57:$DE$107,0))+INDEX('3)tpx males'!DI$57:DI$107,MATCH($Q81,'3)tpx males'!$DC$57:$DC$107,0))-(INDEX('3)tpx males'!DH$110:DH$160,MATCH($Q81,'3)tpx males'!$DC$110:$DC$160,0))*INDEX('3)tpx females'!DJ$111:DJ$161,MATCH($R81,'3)tpx females'!$DE$111:$DE$161,0))*(1-(EXP(-INDEX('3)tpx males'!DI$4:DI$54,MATCH($Q81,'3)tpx males'!$DC$4:$DC$54,0)))*EXP(-INDEX('3)tpx females'!DK$3:DK$53,MATCH($R81,'3)tpx females'!$DE$3:$DE$53,0))))))),0)</f>
        <v>7147.5506923815674</v>
      </c>
      <c r="AB81" s="32">
        <f ca="1">IFERROR(($J81*EXP(AB$5*($N81+0.5*($O81)^2))*_xlfn.NORM.DIST((LN(($L81*EXP($K81/100*AB$5)))-LN($J81)-$N81*AB$5)/($O81*SQRT(AB$5))-$O81*SQRT(AB$5),0,1,TRUE)+$L81*EXP($K81/100*AB$5)*(1-_xlfn.NORM.DIST((LN(($L81*EXP($K81/100*AB$5)))-LN($J81)-$N81*AB$5)/($O81*SQRT(AB$5)),0,1,TRUE)))*EXP(-$F$1*AB$5)*(INDEX('3)tpx females'!DL$57:DL$107,MATCH($R81,'3)tpx females'!$DE$57:$DE$107,0))+INDEX('3)tpx males'!DJ$57:DJ$107,MATCH($Q81,'3)tpx males'!$DC$57:$DC$107,0))-(INDEX('3)tpx males'!DI$110:DI$160,MATCH($Q81,'3)tpx males'!$DC$110:$DC$160,0))*INDEX('3)tpx females'!DK$111:DK$161,MATCH($R81,'3)tpx females'!$DE$111:$DE$161,0))*(1-(EXP(-INDEX('3)tpx males'!DJ$4:DJ$54,MATCH($Q81,'3)tpx males'!$DC$4:$DC$54,0)))*EXP(-INDEX('3)tpx females'!DL$3:DL$53,MATCH($R81,'3)tpx females'!$DE$3:$DE$53,0))))))),0)</f>
        <v>7822.7537266954532</v>
      </c>
      <c r="AC81" s="32">
        <f ca="1">IFERROR(($J81*EXP(AC$5*($N81+0.5*($O81)^2))*_xlfn.NORM.DIST((LN(($L81*EXP($K81/100*AC$5)))-LN($J81)-$N81*AC$5)/($O81*SQRT(AC$5))-$O81*SQRT(AC$5),0,1,TRUE)+$L81*EXP($K81/100*AC$5)*(1-_xlfn.NORM.DIST((LN(($L81*EXP($K81/100*AC$5)))-LN($J81)-$N81*AC$5)/($O81*SQRT(AC$5)),0,1,TRUE)))*EXP(-$F$1*AC$5)*(INDEX('3)tpx females'!DM$57:DM$107,MATCH($R81,'3)tpx females'!$DE$57:$DE$107,0))+INDEX('3)tpx males'!DK$57:DK$107,MATCH($Q81,'3)tpx males'!$DC$57:$DC$107,0))-(INDEX('3)tpx males'!DJ$110:DJ$160,MATCH($Q81,'3)tpx males'!$DC$110:$DC$160,0))*INDEX('3)tpx females'!DL$111:DL$161,MATCH($R81,'3)tpx females'!$DE$111:$DE$161,0))*(1-(EXP(-INDEX('3)tpx males'!DK$4:DK$54,MATCH($Q81,'3)tpx males'!$DC$4:$DC$54,0)))*EXP(-INDEX('3)tpx females'!DM$3:DM$53,MATCH($R81,'3)tpx females'!$DE$3:$DE$53,0))))))),0)</f>
        <v>8577.5140759306305</v>
      </c>
      <c r="AD81" s="32">
        <f ca="1">IFERROR(($J81*EXP(AD$5*($N81+0.5*($O81)^2))*_xlfn.NORM.DIST((LN(($L81*EXP($K81/100*AD$5)))-LN($J81)-$N81*AD$5)/($O81*SQRT(AD$5))-$O81*SQRT(AD$5),0,1,TRUE)+$L81*EXP($K81/100*AD$5)*(1-_xlfn.NORM.DIST((LN(($L81*EXP($K81/100*AD$5)))-LN($J81)-$N81*AD$5)/($O81*SQRT(AD$5)),0,1,TRUE)))*EXP(-$F$1*AD$5)*(INDEX('3)tpx females'!DN$57:DN$107,MATCH($R81,'3)tpx females'!$DE$57:$DE$107,0))+INDEX('3)tpx males'!DL$57:DL$107,MATCH($Q81,'3)tpx males'!$DC$57:$DC$107,0))-(INDEX('3)tpx males'!DK$110:DK$160,MATCH($Q81,'3)tpx males'!$DC$110:$DC$160,0))*INDEX('3)tpx females'!DM$111:DM$161,MATCH($R81,'3)tpx females'!$DE$111:$DE$161,0))*(1-(EXP(-INDEX('3)tpx males'!DL$4:DL$54,MATCH($Q81,'3)tpx males'!$DC$4:$DC$54,0)))*EXP(-INDEX('3)tpx females'!DN$3:DN$53,MATCH($R81,'3)tpx females'!$DE$3:$DE$53,0))))))),0)</f>
        <v>9010.2961495259915</v>
      </c>
      <c r="AE81" s="32">
        <f ca="1">IFERROR(($J81*EXP(AE$5*($N81+0.5*($O81)^2))*_xlfn.NORM.DIST((LN(($L81*EXP($K81/100*AE$5)))-LN($J81)-$N81*AE$5)/($O81*SQRT(AE$5))-$O81*SQRT(AE$5),0,1,TRUE)+$L81*EXP($K81/100*AE$5)*(1-_xlfn.NORM.DIST((LN(($L81*EXP($K81/100*AE$5)))-LN($J81)-$N81*AE$5)/($O81*SQRT(AE$5)),0,1,TRUE)))*EXP(-$F$1*AE$5)*(INDEX('3)tpx females'!DO$57:DO$107,MATCH($R81,'3)tpx females'!$DE$57:$DE$107,0))+INDEX('3)tpx males'!DM$57:DM$107,MATCH($Q81,'3)tpx males'!$DC$57:$DC$107,0))-(INDEX('3)tpx males'!DL$110:DL$160,MATCH($Q81,'3)tpx males'!$DC$110:$DC$160,0))*INDEX('3)tpx females'!DN$111:DN$161,MATCH($R81,'3)tpx females'!$DE$111:$DE$161,0))*(1-(EXP(-INDEX('3)tpx males'!DM$4:DM$54,MATCH($Q81,'3)tpx males'!$DC$4:$DC$54,0)))*EXP(-INDEX('3)tpx females'!DO$3:DO$53,MATCH($R81,'3)tpx females'!$DE$3:$DE$53,0))))))),0)</f>
        <v>8907.0532679252137</v>
      </c>
      <c r="AF81" s="32">
        <f ca="1">IFERROR(($J81*EXP(AF$5*($N81+0.5*($O81)^2))*_xlfn.NORM.DIST((LN(($L81*EXP($K81/100*AF$5)))-LN($J81)-$N81*AF$5)/($O81*SQRT(AF$5))-$O81*SQRT(AF$5),0,1,TRUE)+$L81*EXP($K81/100*AF$5)*(1-_xlfn.NORM.DIST((LN(($L81*EXP($K81/100*AF$5)))-LN($J81)-$N81*AF$5)/($O81*SQRT(AF$5)),0,1,TRUE)))*EXP(-$F$1*AF$5)*(INDEX('3)tpx females'!DP$57:DP$107,MATCH($R81,'3)tpx females'!$DE$57:$DE$107,0))+INDEX('3)tpx males'!DN$57:DN$107,MATCH($Q81,'3)tpx males'!$DC$57:$DC$107,0))-(INDEX('3)tpx males'!DM$110:DM$160,MATCH($Q81,'3)tpx males'!$DC$110:$DC$160,0))*INDEX('3)tpx females'!DO$111:DO$161,MATCH($R81,'3)tpx females'!$DE$111:$DE$161,0))*(1-(EXP(-INDEX('3)tpx males'!DN$4:DN$54,MATCH($Q81,'3)tpx males'!$DC$4:$DC$54,0)))*EXP(-INDEX('3)tpx females'!DP$3:DP$53,MATCH($R81,'3)tpx females'!$DE$3:$DE$53,0))))))),0)</f>
        <v>8237.8875454910885</v>
      </c>
      <c r="AG81" s="32">
        <f ca="1">IFERROR(($J81*EXP(AG$5*($N81+0.5*($O81)^2))*_xlfn.NORM.DIST((LN(($L81*EXP($K81/100*AG$5)))-LN($J81)-$N81*AG$5)/($O81*SQRT(AG$5))-$O81*SQRT(AG$5),0,1,TRUE)+$L81*EXP($K81/100*AG$5)*(1-_xlfn.NORM.DIST((LN(($L81*EXP($K81/100*AG$5)))-LN($J81)-$N81*AG$5)/($O81*SQRT(AG$5)),0,1,TRUE)))*EXP(-$F$1*AG$5)*(INDEX('3)tpx females'!DQ$57:DQ$107,MATCH($R81,'3)tpx females'!$DE$57:$DE$107,0))+INDEX('3)tpx males'!DO$57:DO$107,MATCH($Q81,'3)tpx males'!$DC$57:$DC$107,0))-(INDEX('3)tpx males'!DN$110:DN$160,MATCH($Q81,'3)tpx males'!$DC$110:$DC$160,0))*INDEX('3)tpx females'!DP$111:DP$161,MATCH($R81,'3)tpx females'!$DE$111:$DE$161,0))*(1-(EXP(-INDEX('3)tpx males'!DO$4:DO$54,MATCH($Q81,'3)tpx males'!$DC$4:$DC$54,0)))*EXP(-INDEX('3)tpx females'!DQ$3:DQ$53,MATCH($R81,'3)tpx females'!$DE$3:$DE$53,0))))))),0)</f>
        <v>7338.7484758548153</v>
      </c>
      <c r="AH81" s="32">
        <f ca="1">IFERROR(($J81*EXP(AH$5*($N81+0.5*($O81)^2))*_xlfn.NORM.DIST((LN(($L81*EXP($K81/100*AH$5)))-LN($J81)-$N81*AH$5)/($O81*SQRT(AH$5))-$O81*SQRT(AH$5),0,1,TRUE)+$L81*EXP($K81/100*AH$5)*(1-_xlfn.NORM.DIST((LN(($L81*EXP($K81/100*AH$5)))-LN($J81)-$N81*AH$5)/($O81*SQRT(AH$5)),0,1,TRUE)))*EXP(-$F$1*AH$5)*(INDEX('3)tpx females'!DR$57:DR$107,MATCH($R81,'3)tpx females'!$DE$57:$DE$107,0))+INDEX('3)tpx males'!DP$57:DP$107,MATCH($Q81,'3)tpx males'!$DC$57:$DC$107,0))-(INDEX('3)tpx males'!DO$110:DO$160,MATCH($Q81,'3)tpx males'!$DC$110:$DC$160,0))*INDEX('3)tpx females'!DQ$111:DQ$161,MATCH($R81,'3)tpx females'!$DE$111:$DE$161,0))*(1-(EXP(-INDEX('3)tpx males'!DP$4:DP$54,MATCH($Q81,'3)tpx males'!$DC$4:$DC$54,0)))*EXP(-INDEX('3)tpx females'!DR$3:DR$53,MATCH($R81,'3)tpx females'!$DE$3:$DE$53,0))))))),0)</f>
        <v>6229.4956482975304</v>
      </c>
      <c r="AI81" s="32">
        <f ca="1">IFERROR(($J81*EXP(AI$5*($N81+0.5*($O81)^2))*_xlfn.NORM.DIST((LN(($L81*EXP($K81/100*AI$5)))-LN($J81)-$N81*AI$5)/($O81*SQRT(AI$5))-$O81*SQRT(AI$5),0,1,TRUE)+$L81*EXP($K81/100*AI$5)*(1-_xlfn.NORM.DIST((LN(($L81*EXP($K81/100*AI$5)))-LN($J81)-$N81*AI$5)/($O81*SQRT(AI$5)),0,1,TRUE)))*EXP(-$F$1*AI$5)*(INDEX('3)tpx females'!DS$57:DS$107,MATCH($R81,'3)tpx females'!$DE$57:$DE$107,0))+INDEX('3)tpx males'!DQ$57:DQ$107,MATCH($Q81,'3)tpx males'!$DC$57:$DC$107,0))-(INDEX('3)tpx males'!DP$110:DP$160,MATCH($Q81,'3)tpx males'!$DC$110:$DC$160,0))*INDEX('3)tpx females'!DR$111:DR$161,MATCH($R81,'3)tpx females'!$DE$111:$DE$161,0))*(1-(EXP(-INDEX('3)tpx males'!DQ$4:DQ$54,MATCH($Q81,'3)tpx males'!$DC$4:$DC$54,0)))*EXP(-INDEX('3)tpx females'!DS$3:DS$53,MATCH($R81,'3)tpx females'!$DE$3:$DE$53,0))))))),0)</f>
        <v>5045.2505570982312</v>
      </c>
      <c r="AJ81" s="32">
        <f ca="1">IFERROR(($J81*EXP(AJ$5*($N81+0.5*($O81)^2))*_xlfn.NORM.DIST((LN(($L81*EXP($K81/100*AJ$5)))-LN($J81)-$N81*AJ$5)/($O81*SQRT(AJ$5))-$O81*SQRT(AJ$5),0,1,TRUE)+$L81*EXP($K81/100*AJ$5)*(1-_xlfn.NORM.DIST((LN(($L81*EXP($K81/100*AJ$5)))-LN($J81)-$N81*AJ$5)/($O81*SQRT(AJ$5)),0,1,TRUE)))*EXP(-$F$1*AJ$5)*(INDEX('3)tpx females'!DT$57:DT$107,MATCH($R81,'3)tpx females'!$DE$57:$DE$107,0))+INDEX('3)tpx males'!DR$57:DR$107,MATCH($Q81,'3)tpx males'!$DC$57:$DC$107,0))-(INDEX('3)tpx males'!DQ$110:DQ$160,MATCH($Q81,'3)tpx males'!$DC$110:$DC$160,0))*INDEX('3)tpx females'!DS$111:DS$161,MATCH($R81,'3)tpx females'!$DE$111:$DE$161,0))*(1-(EXP(-INDEX('3)tpx males'!DR$4:DR$54,MATCH($Q81,'3)tpx males'!$DC$4:$DC$54,0)))*EXP(-INDEX('3)tpx females'!DT$3:DT$53,MATCH($R81,'3)tpx females'!$DE$3:$DE$53,0))))))),0)</f>
        <v>3878.747374582154</v>
      </c>
      <c r="AK81" s="32">
        <f ca="1">IFERROR(($J81*EXP(AK$5*($N81+0.5*($O81)^2))*_xlfn.NORM.DIST((LN(($L81*EXP($K81/100*AK$5)))-LN($J81)-$N81*AK$5)/($O81*SQRT(AK$5))-$O81*SQRT(AK$5),0,1,TRUE)+$L81*EXP($K81/100*AK$5)*(1-_xlfn.NORM.DIST((LN(($L81*EXP($K81/100*AK$5)))-LN($J81)-$N81*AK$5)/($O81*SQRT(AK$5)),0,1,TRUE)))*EXP(-$F$1*AK$5)*(INDEX('3)tpx females'!DU$57:DU$107,MATCH($R81,'3)tpx females'!$DE$57:$DE$107,0))+INDEX('3)tpx males'!DS$57:DS$107,MATCH($Q81,'3)tpx males'!$DC$57:$DC$107,0))-(INDEX('3)tpx males'!DR$110:DR$160,MATCH($Q81,'3)tpx males'!$DC$110:$DC$160,0))*INDEX('3)tpx females'!DT$111:DT$161,MATCH($R81,'3)tpx females'!$DE$111:$DE$161,0))*(1-(EXP(-INDEX('3)tpx males'!DS$4:DS$54,MATCH($Q81,'3)tpx males'!$DC$4:$DC$54,0)))*EXP(-INDEX('3)tpx females'!DU$3:DU$53,MATCH($R81,'3)tpx females'!$DE$3:$DE$53,0))))))),0)</f>
        <v>2858.9348006694681</v>
      </c>
      <c r="AL81" s="32">
        <f ca="1">IFERROR(($J81*EXP(AL$5*($N81+0.5*($O81)^2))*_xlfn.NORM.DIST((LN(($L81*EXP($K81/100*AL$5)))-LN($J81)-$N81*AL$5)/($O81*SQRT(AL$5))-$O81*SQRT(AL$5),0,1,TRUE)+$L81*EXP($K81/100*AL$5)*(1-_xlfn.NORM.DIST((LN(($L81*EXP($K81/100*AL$5)))-LN($J81)-$N81*AL$5)/($O81*SQRT(AL$5)),0,1,TRUE)))*EXP(-$F$1*AL$5)*(INDEX('3)tpx females'!DV$57:DV$107,MATCH($R81,'3)tpx females'!$DE$57:$DE$107,0))+INDEX('3)tpx males'!DT$57:DT$107,MATCH($Q81,'3)tpx males'!$DC$57:$DC$107,0))-(INDEX('3)tpx males'!DS$110:DS$160,MATCH($Q81,'3)tpx males'!$DC$110:$DC$160,0))*INDEX('3)tpx females'!DU$111:DU$161,MATCH($R81,'3)tpx females'!$DE$111:$DE$161,0))*(1-(EXP(-INDEX('3)tpx males'!DT$4:DT$54,MATCH($Q81,'3)tpx males'!$DC$4:$DC$54,0)))*EXP(-INDEX('3)tpx females'!DV$3:DV$53,MATCH($R81,'3)tpx females'!$DE$3:$DE$53,0))))))),0)</f>
        <v>2006.4555131304953</v>
      </c>
      <c r="AM81" s="32">
        <f ca="1">IFERROR(($J81*EXP(AM$5*($N81+0.5*($O81)^2))*_xlfn.NORM.DIST((LN(($L81*EXP($K81/100*AM$5)))-LN($J81)-$N81*AM$5)/($O81*SQRT(AM$5))-$O81*SQRT(AM$5),0,1,TRUE)+$L81*EXP($K81/100*AM$5)*(1-_xlfn.NORM.DIST((LN(($L81*EXP($K81/100*AM$5)))-LN($J81)-$N81*AM$5)/($O81*SQRT(AM$5)),0,1,TRUE)))*EXP(-$F$1*AM$5)*(INDEX('3)tpx females'!DW$57:DW$107,MATCH($R81,'3)tpx females'!$DE$57:$DE$107,0))+INDEX('3)tpx males'!DU$57:DU$107,MATCH($Q81,'3)tpx males'!$DC$57:$DC$107,0))-(INDEX('3)tpx males'!DT$110:DT$160,MATCH($Q81,'3)tpx males'!$DC$110:$DC$160,0))*INDEX('3)tpx females'!DV$111:DV$161,MATCH($R81,'3)tpx females'!$DE$111:$DE$161,0))*(1-(EXP(-INDEX('3)tpx males'!DU$4:DU$54,MATCH($Q81,'3)tpx males'!$DC$4:$DC$54,0)))*EXP(-INDEX('3)tpx females'!DW$3:DW$53,MATCH($R81,'3)tpx females'!$DE$3:$DE$53,0))))))),0)</f>
        <v>1332.9005182594353</v>
      </c>
      <c r="AN81" s="32">
        <f ca="1">IFERROR(($J81*EXP(AN$5*($N81+0.5*($O81)^2))*_xlfn.NORM.DIST((LN(($L81*EXP($K81/100*AN$5)))-LN($J81)-$N81*AN$5)/($O81*SQRT(AN$5))-$O81*SQRT(AN$5),0,1,TRUE)+$L81*EXP($K81/100*AN$5)*(1-_xlfn.NORM.DIST((LN(($L81*EXP($K81/100*AN$5)))-LN($J81)-$N81*AN$5)/($O81*SQRT(AN$5)),0,1,TRUE)))*EXP(-$F$1*AN$5)*(INDEX('3)tpx females'!DX$57:DX$107,MATCH($R81,'3)tpx females'!$DE$57:$DE$107,0))+INDEX('3)tpx males'!DV$57:DV$107,MATCH($Q81,'3)tpx males'!$DC$57:$DC$107,0))-(INDEX('3)tpx males'!DU$110:DU$160,MATCH($Q81,'3)tpx males'!$DC$110:$DC$160,0))*INDEX('3)tpx females'!DW$111:DW$161,MATCH($R81,'3)tpx females'!$DE$111:$DE$161,0))*(1-(EXP(-INDEX('3)tpx males'!DV$4:DV$54,MATCH($Q81,'3)tpx males'!$DC$4:$DC$54,0)))*EXP(-INDEX('3)tpx females'!DX$3:DX$53,MATCH($R81,'3)tpx females'!$DE$3:$DE$53,0))))))),0)</f>
        <v>850.84638523932688</v>
      </c>
      <c r="AO81" s="32">
        <f ca="1">IFERROR(($J81*EXP(AO$5*($N81+0.5*($O81)^2))*_xlfn.NORM.DIST((LN(($L81*EXP($K81/100*AO$5)))-LN($J81)-$N81*AO$5)/($O81*SQRT(AO$5))-$O81*SQRT(AO$5),0,1,TRUE)+$L81*EXP($K81/100*AO$5)*(1-_xlfn.NORM.DIST((LN(($L81*EXP($K81/100*AO$5)))-LN($J81)-$N81*AO$5)/($O81*SQRT(AO$5)),0,1,TRUE)))*EXP(-$F$1*AO$5)*(INDEX('3)tpx females'!DY$57:DY$107,MATCH($R81,'3)tpx females'!$DE$57:$DE$107,0))+INDEX('3)tpx males'!DW$57:DW$107,MATCH($Q81,'3)tpx males'!$DC$57:$DC$107,0))-(INDEX('3)tpx males'!DV$110:DV$160,MATCH($Q81,'3)tpx males'!$DC$110:$DC$160,0))*INDEX('3)tpx females'!DX$111:DX$161,MATCH($R81,'3)tpx females'!$DE$111:$DE$161,0))*(1-(EXP(-INDEX('3)tpx males'!DW$4:DW$54,MATCH($Q81,'3)tpx males'!$DC$4:$DC$54,0)))*EXP(-INDEX('3)tpx females'!DY$3:DY$53,MATCH($R81,'3)tpx females'!$DE$3:$DE$53,0))))))),0)</f>
        <v>513.53625090780054</v>
      </c>
      <c r="AP81" s="32">
        <f ca="1">IFERROR(($J81*EXP(AP$5*($N81+0.5*($O81)^2))*_xlfn.NORM.DIST((LN(($L81*EXP($K81/100*AP$5)))-LN($J81)-$N81*AP$5)/($O81*SQRT(AP$5))-$O81*SQRT(AP$5),0,1,TRUE)+$L81*EXP($K81/100*AP$5)*(1-_xlfn.NORM.DIST((LN(($L81*EXP($K81/100*AP$5)))-LN($J81)-$N81*AP$5)/($O81*SQRT(AP$5)),0,1,TRUE)))*EXP(-$F$1*AP$5)*(INDEX('3)tpx females'!DZ$57:DZ$107,MATCH($R81,'3)tpx females'!$DE$57:$DE$107,0))+INDEX('3)tpx males'!DX$57:DX$107,MATCH($Q81,'3)tpx males'!$DC$57:$DC$107,0))-(INDEX('3)tpx males'!DW$110:DW$160,MATCH($Q81,'3)tpx males'!$DC$110:$DC$160,0))*INDEX('3)tpx females'!DY$111:DY$161,MATCH($R81,'3)tpx females'!$DE$111:$DE$161,0))*(1-(EXP(-INDEX('3)tpx males'!DX$4:DX$54,MATCH($Q81,'3)tpx males'!$DC$4:$DC$54,0)))*EXP(-INDEX('3)tpx females'!DZ$3:DZ$53,MATCH($R81,'3)tpx females'!$DE$3:$DE$53,0))))))),0)</f>
        <v>298.83233841050696</v>
      </c>
      <c r="AQ81" s="32">
        <f ca="1">IFERROR(($J81*EXP(AQ$5*($N81+0.5*($O81)^2))*_xlfn.NORM.DIST((LN(($L81*EXP($K81/100*AQ$5)))-LN($J81)-$N81*AQ$5)/($O81*SQRT(AQ$5))-$O81*SQRT(AQ$5),0,1,TRUE)+$L81*EXP($K81/100*AQ$5)*(1-_xlfn.NORM.DIST((LN(($L81*EXP($K81/100*AQ$5)))-LN($J81)-$N81*AQ$5)/($O81*SQRT(AQ$5)),0,1,TRUE)))*EXP(-$F$1*AQ$5)*(INDEX('3)tpx females'!EA$57:EA$107,MATCH($R81,'3)tpx females'!$DE$57:$DE$107,0))+INDEX('3)tpx males'!DY$57:DY$107,MATCH($Q81,'3)tpx males'!$DC$57:$DC$107,0))-(INDEX('3)tpx males'!DX$110:DX$160,MATCH($Q81,'3)tpx males'!$DC$110:$DC$160,0))*INDEX('3)tpx females'!DZ$111:DZ$161,MATCH($R81,'3)tpx females'!$DE$111:$DE$161,0))*(1-(EXP(-INDEX('3)tpx males'!DY$4:DY$54,MATCH($Q81,'3)tpx males'!$DC$4:$DC$54,0)))*EXP(-INDEX('3)tpx females'!EA$3:EA$53,MATCH($R81,'3)tpx females'!$DE$3:$DE$53,0))))))),0)</f>
        <v>162.5172281670084</v>
      </c>
      <c r="AR81" s="32">
        <f ca="1">IFERROR(($J81*EXP(AR$5*($N81+0.5*($O81)^2))*_xlfn.NORM.DIST((LN(($L81*EXP($K81/100*AR$5)))-LN($J81)-$N81*AR$5)/($O81*SQRT(AR$5))-$O81*SQRT(AR$5),0,1,TRUE)+$L81*EXP($K81/100*AR$5)*(1-_xlfn.NORM.DIST((LN(($L81*EXP($K81/100*AR$5)))-LN($J81)-$N81*AR$5)/($O81*SQRT(AR$5)),0,1,TRUE)))*EXP(-$F$1*AR$5)*(INDEX('3)tpx females'!EB$57:EB$107,MATCH($R81,'3)tpx females'!$DE$57:$DE$107,0))+INDEX('3)tpx males'!DZ$57:DZ$107,MATCH($Q81,'3)tpx males'!$DC$57:$DC$107,0))-(INDEX('3)tpx males'!DY$110:DY$160,MATCH($Q81,'3)tpx males'!$DC$110:$DC$160,0))*INDEX('3)tpx females'!EA$111:EA$161,MATCH($R81,'3)tpx females'!$DE$111:$DE$161,0))*(1-(EXP(-INDEX('3)tpx males'!DZ$4:DZ$54,MATCH($Q81,'3)tpx males'!$DC$4:$DC$54,0)))*EXP(-INDEX('3)tpx females'!EB$3:EB$53,MATCH($R81,'3)tpx females'!$DE$3:$DE$53,0))))))),0)</f>
        <v>84.835141122258719</v>
      </c>
      <c r="AS81" s="32">
        <f ca="1">IFERROR(($J81*EXP(AS$5*($N81+0.5*($O81)^2))*_xlfn.NORM.DIST((LN(($L81*EXP($K81/100*AS$5)))-LN($J81)-$N81*AS$5)/($O81*SQRT(AS$5))-$O81*SQRT(AS$5),0,1,TRUE)+$L81*EXP($K81/100*AS$5)*(1-_xlfn.NORM.DIST((LN(($L81*EXP($K81/100*AS$5)))-LN($J81)-$N81*AS$5)/($O81*SQRT(AS$5)),0,1,TRUE)))*EXP(-$F$1*AS$5)*(INDEX('3)tpx females'!EC$57:EC$107,MATCH($R81,'3)tpx females'!$DE$57:$DE$107,0))+INDEX('3)tpx males'!EA$57:EA$107,MATCH($Q81,'3)tpx males'!$DC$57:$DC$107,0))-(INDEX('3)tpx males'!DZ$110:DZ$160,MATCH($Q81,'3)tpx males'!$DC$110:$DC$160,0))*INDEX('3)tpx females'!EB$111:EB$161,MATCH($R81,'3)tpx females'!$DE$111:$DE$161,0))*(1-(EXP(-INDEX('3)tpx males'!EA$4:EA$54,MATCH($Q81,'3)tpx males'!$DC$4:$DC$54,0)))*EXP(-INDEX('3)tpx females'!EC$3:EC$53,MATCH($R81,'3)tpx females'!$DE$3:$DE$53,0))))))),0)</f>
        <v>46.488988628658419</v>
      </c>
      <c r="AT81" s="32">
        <f ca="1">IFERROR(($J81*EXP(AT$5*($N81+0.5*($O81)^2))*_xlfn.NORM.DIST((LN(($L81*EXP($K81/100*AT$5)))-LN($J81)-$N81*AT$5)/($O81*SQRT(AT$5))-$O81*SQRT(AT$5),0,1,TRUE)+$L81*EXP($K81/100*AT$5)*(1-_xlfn.NORM.DIST((LN(($L81*EXP($K81/100*AT$5)))-LN($J81)-$N81*AT$5)/($O81*SQRT(AT$5)),0,1,TRUE)))*EXP(-$F$1*AT$5)*(INDEX('3)tpx females'!ED$57:ED$107,MATCH($R81,'3)tpx females'!$DE$57:$DE$107,0))+INDEX('3)tpx males'!EB$57:EB$107,MATCH($Q81,'3)tpx males'!$DC$57:$DC$107,0))-(INDEX('3)tpx males'!EA$110:EA$160,MATCH($Q81,'3)tpx males'!$DC$110:$DC$160,0))*INDEX('3)tpx females'!EC$111:EC$161,MATCH($R81,'3)tpx females'!$DE$111:$DE$161,0))*(1-(EXP(-INDEX('3)tpx males'!EB$4:EB$54,MATCH($Q81,'3)tpx males'!$DC$4:$DC$54,0)))*EXP(-INDEX('3)tpx females'!ED$3:ED$53,MATCH($R81,'3)tpx females'!$DE$3:$DE$53,0))))))),0)</f>
        <v>17.780232019983764</v>
      </c>
      <c r="AU81" s="32">
        <f ca="1">IFERROR(($J81*EXP(AU$5*($N81+0.5*($O81)^2))*_xlfn.NORM.DIST((LN(($L81*EXP($K81/100*AU$5)))-LN($J81)-$N81*AU$5)/($O81*SQRT(AU$5))-$O81*SQRT(AU$5),0,1,TRUE)+$L81*EXP($K81/100*AU$5)*(1-_xlfn.NORM.DIST((LN(($L81*EXP($K81/100*AU$5)))-LN($J81)-$N81*AU$5)/($O81*SQRT(AU$5)),0,1,TRUE)))*EXP(-$F$1*AU$5)*(INDEX('3)tpx females'!EE$57:EE$107,MATCH($R81,'3)tpx females'!$DE$57:$DE$107,0))+INDEX('3)tpx males'!EC$57:EC$107,MATCH($Q81,'3)tpx males'!$DC$57:$DC$107,0))-(INDEX('3)tpx males'!EB$110:EB$160,MATCH($Q81,'3)tpx males'!$DC$110:$DC$160,0))*INDEX('3)tpx females'!ED$111:ED$161,MATCH($R81,'3)tpx females'!$DE$111:$DE$161,0))*(1-(EXP(-INDEX('3)tpx males'!EC$4:EC$54,MATCH($Q81,'3)tpx males'!$DC$4:$DC$54,0)))*EXP(-INDEX('3)tpx females'!EE$3:EE$53,MATCH($R81,'3)tpx females'!$DE$3:$DE$53,0))))))),0)</f>
        <v>0</v>
      </c>
      <c r="AV81" s="32">
        <f ca="1">IFERROR(($J81*EXP(AV$5*($N81+0.5*($O81)^2))*_xlfn.NORM.DIST((LN(($L81*EXP($K81/100*AV$5)))-LN($J81)-$N81*AV$5)/($O81*SQRT(AV$5))-$O81*SQRT(AV$5),0,1,TRUE)+$L81*EXP($K81/100*AV$5)*(1-_xlfn.NORM.DIST((LN(($L81*EXP($K81/100*AV$5)))-LN($J81)-$N81*AV$5)/($O81*SQRT(AV$5)),0,1,TRUE)))*EXP(-$F$1*AV$5)*(INDEX('3)tpx females'!EF$57:EF$107,MATCH($R81,'3)tpx females'!$DE$57:$DE$107,0))+INDEX('3)tpx males'!ED$57:ED$107,MATCH($Q81,'3)tpx males'!$DC$57:$DC$107,0))-(INDEX('3)tpx males'!EC$110:EC$160,MATCH($Q81,'3)tpx males'!$DC$110:$DC$160,0))*INDEX('3)tpx females'!EE$111:EE$161,MATCH($R81,'3)tpx females'!$DE$111:$DE$161,0))*(1-(EXP(-INDEX('3)tpx males'!ED$4:ED$54,MATCH($Q81,'3)tpx males'!$DC$4:$DC$54,0)))*EXP(-INDEX('3)tpx females'!EF$3:EF$53,MATCH($R81,'3)tpx females'!$DE$3:$DE$53,0))))))),0)</f>
        <v>0</v>
      </c>
      <c r="AW81" s="32">
        <f ca="1">IFERROR(($J81*EXP(AW$5*($N81+0.5*($O81)^2))*_xlfn.NORM.DIST((LN(($L81*EXP($K81/100*AW$5)))-LN($J81)-$N81*AW$5)/($O81*SQRT(AW$5))-$O81*SQRT(AW$5),0,1,TRUE)+$L81*EXP($K81/100*AW$5)*(1-_xlfn.NORM.DIST((LN(($L81*EXP($K81/100*AW$5)))-LN($J81)-$N81*AW$5)/($O81*SQRT(AW$5)),0,1,TRUE)))*EXP(-$F$1*AW$5)*(INDEX('3)tpx females'!EG$57:EG$107,MATCH($R81,'3)tpx females'!$DE$57:$DE$107,0))+INDEX('3)tpx males'!EE$57:EE$107,MATCH($Q81,'3)tpx males'!$DC$57:$DC$107,0))-(INDEX('3)tpx males'!ED$110:ED$160,MATCH($Q81,'3)tpx males'!$DC$110:$DC$160,0))*INDEX('3)tpx females'!EF$111:EF$161,MATCH($R81,'3)tpx females'!$DE$111:$DE$161,0))*(1-(EXP(-INDEX('3)tpx males'!EE$4:EE$54,MATCH($Q81,'3)tpx males'!$DC$4:$DC$54,0)))*EXP(-INDEX('3)tpx females'!EG$3:EG$53,MATCH($R81,'3)tpx females'!$DE$3:$DE$53,0))))))),0)</f>
        <v>0</v>
      </c>
      <c r="AX81" s="32">
        <f ca="1">IFERROR(($J81*EXP(AX$5*($N81+0.5*($O81)^2))*_xlfn.NORM.DIST((LN(($L81*EXP($K81/100*AX$5)))-LN($J81)-$N81*AX$5)/($O81*SQRT(AX$5))-$O81*SQRT(AX$5),0,1,TRUE)+$L81*EXP($K81/100*AX$5)*(1-_xlfn.NORM.DIST((LN(($L81*EXP($K81/100*AX$5)))-LN($J81)-$N81*AX$5)/($O81*SQRT(AX$5)),0,1,TRUE)))*EXP(-$F$1*AX$5)*(INDEX('3)tpx females'!EH$57:EH$107,MATCH($R81,'3)tpx females'!$DE$57:$DE$107,0))+INDEX('3)tpx males'!EF$57:EF$107,MATCH($Q81,'3)tpx males'!$DC$57:$DC$107,0))-(INDEX('3)tpx males'!EE$110:EE$160,MATCH($Q81,'3)tpx males'!$DC$110:$DC$160,0))*INDEX('3)tpx females'!EG$111:EG$161,MATCH($R81,'3)tpx females'!$DE$111:$DE$161,0))*(1-(EXP(-INDEX('3)tpx males'!EF$4:EF$54,MATCH($Q81,'3)tpx males'!$DC$4:$DC$54,0)))*EXP(-INDEX('3)tpx females'!EH$3:EH$53,MATCH($R81,'3)tpx females'!$DE$3:$DE$53,0))))))),0)</f>
        <v>0</v>
      </c>
      <c r="AY81" s="32">
        <f ca="1">IFERROR(($J81*EXP(AY$5*($N81+0.5*($O81)^2))*_xlfn.NORM.DIST((LN(($L81*EXP($K81/100*AY$5)))-LN($J81)-$N81*AY$5)/($O81*SQRT(AY$5))-$O81*SQRT(AY$5),0,1,TRUE)+$L81*EXP($K81/100*AY$5)*(1-_xlfn.NORM.DIST((LN(($L81*EXP($K81/100*AY$5)))-LN($J81)-$N81*AY$5)/($O81*SQRT(AY$5)),0,1,TRUE)))*EXP(-$F$1*AY$5)*(INDEX('3)tpx females'!EI$57:EI$107,MATCH($R81,'3)tpx females'!$DE$57:$DE$107,0))+INDEX('3)tpx males'!EG$57:EG$107,MATCH($Q81,'3)tpx males'!$DC$57:$DC$107,0))-(INDEX('3)tpx males'!EF$110:EF$160,MATCH($Q81,'3)tpx males'!$DC$110:$DC$160,0))*INDEX('3)tpx females'!EH$111:EH$161,MATCH($R81,'3)tpx females'!$DE$111:$DE$161,0))*(1-(EXP(-INDEX('3)tpx males'!EG$4:EG$54,MATCH($Q81,'3)tpx males'!$DC$4:$DC$54,0)))*EXP(-INDEX('3)tpx females'!EI$3:EI$53,MATCH($R81,'3)tpx females'!$DE$3:$DE$53,0))))))),0)</f>
        <v>0</v>
      </c>
      <c r="AZ81" s="32">
        <f ca="1">IFERROR(($J81*EXP(AZ$5*($N81+0.5*($O81)^2))*_xlfn.NORM.DIST((LN(($L81*EXP($K81/100*AZ$5)))-LN($J81)-$N81*AZ$5)/($O81*SQRT(AZ$5))-$O81*SQRT(AZ$5),0,1,TRUE)+$L81*EXP($K81/100*AZ$5)*(1-_xlfn.NORM.DIST((LN(($L81*EXP($K81/100*AZ$5)))-LN($J81)-$N81*AZ$5)/($O81*SQRT(AZ$5)),0,1,TRUE)))*EXP(-$F$1*AZ$5)*(INDEX('3)tpx females'!EJ$57:EJ$107,MATCH($R81,'3)tpx females'!$DE$57:$DE$107,0))+INDEX('3)tpx males'!EH$57:EH$107,MATCH($Q81,'3)tpx males'!$DC$57:$DC$107,0))-(INDEX('3)tpx males'!EG$110:EG$160,MATCH($Q81,'3)tpx males'!$DC$110:$DC$160,0))*INDEX('3)tpx females'!EI$111:EI$161,MATCH($R81,'3)tpx females'!$DE$111:$DE$161,0))*(1-(EXP(-INDEX('3)tpx males'!EH$4:EH$54,MATCH($Q81,'3)tpx males'!$DC$4:$DC$54,0)))*EXP(-INDEX('3)tpx females'!EJ$3:EJ$53,MATCH($R81,'3)tpx females'!$DE$3:$DE$53,0))))))),0)</f>
        <v>0</v>
      </c>
      <c r="BA81" s="32">
        <f ca="1">IFERROR(($J81*EXP(BA$5*($N81+0.5*($O81)^2))*_xlfn.NORM.DIST((LN(($L81*EXP($K81/100*BA$5)))-LN($J81)-$N81*BA$5)/($O81*SQRT(BA$5))-$O81*SQRT(BA$5),0,1,TRUE)+$L81*EXP($K81/100*BA$5)*(1-_xlfn.NORM.DIST((LN(($L81*EXP($K81/100*BA$5)))-LN($J81)-$N81*BA$5)/($O81*SQRT(BA$5)),0,1,TRUE)))*EXP(-$F$1*BA$5)*(INDEX('3)tpx females'!EK$57:EK$107,MATCH($R81,'3)tpx females'!$DE$57:$DE$107,0))+INDEX('3)tpx males'!EI$57:EI$107,MATCH($Q81,'3)tpx males'!$DC$57:$DC$107,0))-(INDEX('3)tpx males'!EH$110:EH$160,MATCH($Q81,'3)tpx males'!$DC$110:$DC$160,0))*INDEX('3)tpx females'!EJ$111:EJ$161,MATCH($R81,'3)tpx females'!$DE$111:$DE$161,0))*(1-(EXP(-INDEX('3)tpx males'!EI$4:EI$54,MATCH($Q81,'3)tpx males'!$DC$4:$DC$54,0)))*EXP(-INDEX('3)tpx females'!EK$3:EK$53,MATCH($R81,'3)tpx females'!$DE$3:$DE$53,0))))))),0)</f>
        <v>0</v>
      </c>
      <c r="BB81" s="32">
        <f ca="1">IFERROR(($J81*EXP(BB$5*($N81+0.5*($O81)^2))*_xlfn.NORM.DIST((LN(($L81*EXP($K81/100*BB$5)))-LN($J81)-$N81*BB$5)/($O81*SQRT(BB$5))-$O81*SQRT(BB$5),0,1,TRUE)+$L81*EXP($K81/100*BB$5)*(1-_xlfn.NORM.DIST((LN(($L81*EXP($K81/100*BB$5)))-LN($J81)-$N81*BB$5)/($O81*SQRT(BB$5)),0,1,TRUE)))*EXP(-$F$1*BB$5)*(INDEX('3)tpx females'!EL$57:EL$107,MATCH($R81,'3)tpx females'!$DE$57:$DE$107,0))+INDEX('3)tpx males'!EJ$57:EJ$107,MATCH($Q81,'3)tpx males'!$DC$57:$DC$107,0))-(INDEX('3)tpx males'!EI$110:EI$160,MATCH($Q81,'3)tpx males'!$DC$110:$DC$160,0))*INDEX('3)tpx females'!EK$111:EK$161,MATCH($R81,'3)tpx females'!$DE$111:$DE$161,0))*(1-(EXP(-INDEX('3)tpx males'!EJ$4:EJ$54,MATCH($Q81,'3)tpx males'!$DC$4:$DC$54,0)))*EXP(-INDEX('3)tpx females'!EL$3:EL$53,MATCH($R81,'3)tpx females'!$DE$3:$DE$53,0))))))),0)</f>
        <v>0</v>
      </c>
      <c r="BC81" s="32">
        <f ca="1">IFERROR(($J81*EXP(BC$5*($N81+0.5*($O81)^2))*_xlfn.NORM.DIST((LN(($L81*EXP($K81/100*BC$5)))-LN($J81)-$N81*BC$5)/($O81*SQRT(BC$5))-$O81*SQRT(BC$5),0,1,TRUE)+$L81*EXP($K81/100*BC$5)*(1-_xlfn.NORM.DIST((LN(($L81*EXP($K81/100*BC$5)))-LN($J81)-$N81*BC$5)/($O81*SQRT(BC$5)),0,1,TRUE)))*EXP(-$F$1*BC$5)*(INDEX('3)tpx females'!EM$57:EM$107,MATCH($R81,'3)tpx females'!$DE$57:$DE$107,0))+INDEX('3)tpx males'!EK$57:EK$107,MATCH($Q81,'3)tpx males'!$DC$57:$DC$107,0))-(INDEX('3)tpx males'!EJ$110:EJ$160,MATCH($Q81,'3)tpx males'!$DC$110:$DC$160,0))*INDEX('3)tpx females'!EL$111:EL$161,MATCH($R81,'3)tpx females'!$DE$111:$DE$161,0))*(1-(EXP(-INDEX('3)tpx males'!EK$4:EK$54,MATCH($Q81,'3)tpx males'!$DC$4:$DC$54,0)))*EXP(-INDEX('3)tpx females'!EM$3:EM$53,MATCH($R81,'3)tpx females'!$DE$3:$DE$53,0))))))),0)</f>
        <v>0</v>
      </c>
      <c r="BD81" s="32">
        <f ca="1">IFERROR(($J81*EXP(BD$5*($N81+0.5*($O81)^2))*_xlfn.NORM.DIST((LN(($L81*EXP($K81/100*BD$5)))-LN($J81)-$N81*BD$5)/($O81*SQRT(BD$5))-$O81*SQRT(BD$5),0,1,TRUE)+$L81*EXP($K81/100*BD$5)*(1-_xlfn.NORM.DIST((LN(($L81*EXP($K81/100*BD$5)))-LN($J81)-$N81*BD$5)/($O81*SQRT(BD$5)),0,1,TRUE)))*EXP(-$F$1*BD$5)*(INDEX('3)tpx females'!EN$57:EN$107,MATCH($R81,'3)tpx females'!$DE$57:$DE$107,0))+INDEX('3)tpx males'!EL$57:EL$107,MATCH($Q81,'3)tpx males'!$DC$57:$DC$107,0))-(INDEX('3)tpx males'!EK$110:EK$160,MATCH($Q81,'3)tpx males'!$DC$110:$DC$160,0))*INDEX('3)tpx females'!EM$111:EM$161,MATCH($R81,'3)tpx females'!$DE$111:$DE$161,0))*(1-(EXP(-INDEX('3)tpx males'!EL$4:EL$54,MATCH($Q81,'3)tpx males'!$DC$4:$DC$54,0)))*EXP(-INDEX('3)tpx females'!EN$3:EN$53,MATCH($R81,'3)tpx females'!$DE$3:$DE$53,0))))))),0)</f>
        <v>0</v>
      </c>
      <c r="BE81" s="32">
        <f ca="1">IFERROR(($J81*EXP(BE$5*($N81+0.5*($O81)^2))*_xlfn.NORM.DIST((LN(($L81*EXP($K81/100*BE$5)))-LN($J81)-$N81*BE$5)/($O81*SQRT(BE$5))-$O81*SQRT(BE$5),0,1,TRUE)+$L81*EXP($K81/100*BE$5)*(1-_xlfn.NORM.DIST((LN(($L81*EXP($K81/100*BE$5)))-LN($J81)-$N81*BE$5)/($O81*SQRT(BE$5)),0,1,TRUE)))*EXP(-$F$1*BE$5)*(INDEX('3)tpx females'!EO$57:EO$107,MATCH($R81,'3)tpx females'!$DE$57:$DE$107,0))+INDEX('3)tpx males'!EM$57:EM$107,MATCH($Q81,'3)tpx males'!$DC$57:$DC$107,0))-(INDEX('3)tpx males'!EL$110:EL$160,MATCH($Q81,'3)tpx males'!$DC$110:$DC$160,0))*INDEX('3)tpx females'!EN$111:EN$161,MATCH($R81,'3)tpx females'!$DE$111:$DE$161,0))*(1-(EXP(-INDEX('3)tpx males'!EM$4:EM$54,MATCH($Q81,'3)tpx males'!$DC$4:$DC$54,0)))*EXP(-INDEX('3)tpx females'!EO$3:EO$53,MATCH($R81,'3)tpx females'!$DE$3:$DE$53,0))))))),0)</f>
        <v>0</v>
      </c>
      <c r="BF81" s="32">
        <f ca="1">IFERROR(($J81*EXP(BF$5*($N81+0.5*($O81)^2))*_xlfn.NORM.DIST((LN(($L81*EXP($K81/100*BF$5)))-LN($J81)-$N81*BF$5)/($O81*SQRT(BF$5))-$O81*SQRT(BF$5),0,1,TRUE)+$L81*EXP($K81/100*BF$5)*(1-_xlfn.NORM.DIST((LN(($L81*EXP($K81/100*BF$5)))-LN($J81)-$N81*BF$5)/($O81*SQRT(BF$5)),0,1,TRUE)))*EXP(-$F$1*BF$5)*(INDEX('3)tpx females'!EP$57:EP$107,MATCH($R81,'3)tpx females'!$DE$57:$DE$107,0))+INDEX('3)tpx males'!EN$57:EN$107,MATCH($Q81,'3)tpx males'!$DC$57:$DC$107,0))-(INDEX('3)tpx males'!EM$110:EM$160,MATCH($Q81,'3)tpx males'!$DC$110:$DC$160,0))*INDEX('3)tpx females'!EO$111:EO$161,MATCH($R81,'3)tpx females'!$DE$111:$DE$161,0))*(1-(EXP(-INDEX('3)tpx males'!EN$4:EN$54,MATCH($Q81,'3)tpx males'!$DC$4:$DC$54,0)))*EXP(-INDEX('3)tpx females'!EP$3:EP$53,MATCH($R81,'3)tpx females'!$DE$3:$DE$53,0))))))),0)</f>
        <v>0</v>
      </c>
      <c r="BG81" s="32">
        <f ca="1">IFERROR(($J81*EXP(BG$5*($N81+0.5*($O81)^2))*_xlfn.NORM.DIST((LN(($L81*EXP($K81/100*BG$5)))-LN($J81)-$N81*BG$5)/($O81*SQRT(BG$5))-$O81*SQRT(BG$5),0,1,TRUE)+$L81*EXP($K81/100*BG$5)*(1-_xlfn.NORM.DIST((LN(($L81*EXP($K81/100*BG$5)))-LN($J81)-$N81*BG$5)/($O81*SQRT(BG$5)),0,1,TRUE)))*EXP(-$F$1*BG$5)*(INDEX('3)tpx females'!EQ$57:EQ$107,MATCH($R81,'3)tpx females'!$DE$57:$DE$107,0))+INDEX('3)tpx males'!EO$57:EO$107,MATCH($Q81,'3)tpx males'!$DC$57:$DC$107,0))-(INDEX('3)tpx males'!EN$110:EN$160,MATCH($Q81,'3)tpx males'!$DC$110:$DC$160,0))*INDEX('3)tpx females'!EP$111:EP$161,MATCH($R81,'3)tpx females'!$DE$111:$DE$161,0))*(1-(EXP(-INDEX('3)tpx males'!EO$4:EO$54,MATCH($Q81,'3)tpx males'!$DC$4:$DC$54,0)))*EXP(-INDEX('3)tpx females'!EQ$3:EQ$53,MATCH($R81,'3)tpx females'!$DE$3:$DE$53,0))))))),0)</f>
        <v>0</v>
      </c>
      <c r="BH81" s="32">
        <f ca="1">IFERROR(($J81*EXP(BH$5*($N81+0.5*($O81)^2))*_xlfn.NORM.DIST((LN(($L81*EXP($K81/100*BH$5)))-LN($J81)-$N81*BH$5)/($O81*SQRT(BH$5))-$O81*SQRT(BH$5),0,1,TRUE)+$L81*EXP($K81/100*BH$5)*(1-_xlfn.NORM.DIST((LN(($L81*EXP($K81/100*BH$5)))-LN($J81)-$N81*BH$5)/($O81*SQRT(BH$5)),0,1,TRUE)))*EXP(-$F$1*BH$5)*(INDEX('3)tpx females'!ER$57:ER$107,MATCH($R81,'3)tpx females'!$DE$57:$DE$107,0))+INDEX('3)tpx males'!EP$57:EP$107,MATCH($Q81,'3)tpx males'!$DC$57:$DC$107,0))-(INDEX('3)tpx males'!EO$110:EO$160,MATCH($Q81,'3)tpx males'!$DC$110:$DC$160,0))*INDEX('3)tpx females'!EQ$111:EQ$161,MATCH($R81,'3)tpx females'!$DE$111:$DE$161,0))*(1-(EXP(-INDEX('3)tpx males'!EP$4:EP$54,MATCH($Q81,'3)tpx males'!$DC$4:$DC$54,0)))*EXP(-INDEX('3)tpx females'!ER$3:ER$53,MATCH($R81,'3)tpx females'!$DE$3:$DE$53,0))))))),0)</f>
        <v>0</v>
      </c>
      <c r="BI81" s="32">
        <f ca="1">IFERROR(($J81*EXP(BI$5*($N81+0.5*($O81)^2))*_xlfn.NORM.DIST((LN(($L81*EXP($K81/100*BI$5)))-LN($J81)-$N81*BI$5)/($O81*SQRT(BI$5))-$O81*SQRT(BI$5),0,1,TRUE)+$L81*EXP($K81/100*BI$5)*(1-_xlfn.NORM.DIST((LN(($L81*EXP($K81/100*BI$5)))-LN($J81)-$N81*BI$5)/($O81*SQRT(BI$5)),0,1,TRUE)))*EXP(-$F$1*BI$5)*(INDEX('3)tpx females'!ES$57:ES$107,MATCH($R81,'3)tpx females'!$DE$57:$DE$107,0))+INDEX('3)tpx males'!EQ$57:EQ$107,MATCH($Q81,'3)tpx males'!$DC$57:$DC$107,0))-(INDEX('3)tpx males'!EP$110:EP$160,MATCH($Q81,'3)tpx males'!$DC$110:$DC$160,0))*INDEX('3)tpx females'!ER$111:ER$161,MATCH($R81,'3)tpx females'!$DE$111:$DE$161,0))*(1-(EXP(-INDEX('3)tpx males'!EQ$4:EQ$54,MATCH($Q81,'3)tpx males'!$DC$4:$DC$54,0)))*EXP(-INDEX('3)tpx females'!ES$3:ES$53,MATCH($R81,'3)tpx females'!$DE$3:$DE$53,0))))))),0)</f>
        <v>0</v>
      </c>
      <c r="BJ81" s="32">
        <f ca="1">IFERROR(($J81*EXP(BJ$5*($N81+0.5*($O81)^2))*_xlfn.NORM.DIST((LN(($L81*EXP($K81/100*BJ$5)))-LN($J81)-$N81*BJ$5)/($O81*SQRT(BJ$5))-$O81*SQRT(BJ$5),0,1,TRUE)+$L81*EXP($K81/100*BJ$5)*(1-_xlfn.NORM.DIST((LN(($L81*EXP($K81/100*BJ$5)))-LN($J81)-$N81*BJ$5)/($O81*SQRT(BJ$5)),0,1,TRUE)))*EXP(-$F$1*BJ$5)*(INDEX('3)tpx females'!ET$57:ET$107,MATCH($R81,'3)tpx females'!$DE$57:$DE$107,0))+INDEX('3)tpx males'!ER$57:ER$107,MATCH($Q81,'3)tpx males'!$DC$57:$DC$107,0))-(INDEX('3)tpx males'!EQ$110:EQ$160,MATCH($Q81,'3)tpx males'!$DC$110:$DC$160,0))*INDEX('3)tpx females'!ES$111:ES$161,MATCH($R81,'3)tpx females'!$DE$111:$DE$161,0))*(1-(EXP(-INDEX('3)tpx males'!ER$4:ER$54,MATCH($Q81,'3)tpx males'!$DC$4:$DC$54,0)))*EXP(-INDEX('3)tpx females'!ET$3:ET$53,MATCH($R81,'3)tpx females'!$DE$3:$DE$53,0))))))),0)</f>
        <v>0</v>
      </c>
      <c r="BK81" s="32">
        <f ca="1">IFERROR(($J81*EXP(BK$5*($N81+0.5*($O81)^2))*_xlfn.NORM.DIST((LN(($L81*EXP($K81/100*BK$5)))-LN($J81)-$N81*BK$5)/($O81*SQRT(BK$5))-$O81*SQRT(BK$5),0,1,TRUE)+$L81*EXP($K81/100*BK$5)*(1-_xlfn.NORM.DIST((LN(($L81*EXP($K81/100*BK$5)))-LN($J81)-$N81*BK$5)/($O81*SQRT(BK$5)),0,1,TRUE)))*EXP(-$F$1*BK$5)*(INDEX('3)tpx females'!EU$57:EU$107,MATCH($R81,'3)tpx females'!$DE$57:$DE$107,0))+INDEX('3)tpx males'!ES$57:ES$107,MATCH($Q81,'3)tpx males'!$DC$57:$DC$107,0))-(INDEX('3)tpx males'!ER$110:ER$160,MATCH($Q81,'3)tpx males'!$DC$110:$DC$160,0))*INDEX('3)tpx females'!ET$111:ET$161,MATCH($R81,'3)tpx females'!$DE$111:$DE$161,0))*(1-(EXP(-INDEX('3)tpx males'!ES$4:ES$54,MATCH($Q81,'3)tpx males'!$DC$4:$DC$54,0)))*EXP(-INDEX('3)tpx females'!EU$3:EU$53,MATCH($R81,'3)tpx females'!$DE$3:$DE$53,0))))))),0)</f>
        <v>0</v>
      </c>
      <c r="BL81" s="32">
        <f ca="1">IFERROR(($J81*EXP(BL$5*($N81+0.5*($O81)^2))*_xlfn.NORM.DIST((LN(($L81*EXP($K81/100*BL$5)))-LN($J81)-$N81*BL$5)/($O81*SQRT(BL$5))-$O81*SQRT(BL$5),0,1,TRUE)+$L81*EXP($K81/100*BL$5)*(1-_xlfn.NORM.DIST((LN(($L81*EXP($K81/100*BL$5)))-LN($J81)-$N81*BL$5)/($O81*SQRT(BL$5)),0,1,TRUE)))*EXP(-$F$1*BL$5)*(INDEX('3)tpx females'!EV$57:EV$107,MATCH($R81,'3)tpx females'!$DE$57:$DE$107,0))+INDEX('3)tpx males'!ET$57:ET$107,MATCH($Q81,'3)tpx males'!$DC$57:$DC$107,0))-(INDEX('3)tpx males'!ES$110:ES$160,MATCH($Q81,'3)tpx males'!$DC$110:$DC$160,0))*INDEX('3)tpx females'!EU$111:EU$161,MATCH($R81,'3)tpx females'!$DE$111:$DE$161,0))*(1-(EXP(-INDEX('3)tpx males'!ET$4:ET$54,MATCH($Q81,'3)tpx males'!$DC$4:$DC$54,0)))*EXP(-INDEX('3)tpx females'!EV$3:EV$53,MATCH($R81,'3)tpx females'!$DE$3:$DE$53,0))))))),0)</f>
        <v>0</v>
      </c>
      <c r="BM81" s="32">
        <f ca="1">IFERROR(($J81*EXP(BM$5*($N81+0.5*($O81)^2))*_xlfn.NORM.DIST((LN(($L81*EXP($K81/100*BM$5)))-LN($J81)-$N81*BM$5)/($O81*SQRT(BM$5))-$O81*SQRT(BM$5),0,1,TRUE)+$L81*EXP($K81/100*BM$5)*(1-_xlfn.NORM.DIST((LN(($L81*EXP($K81/100*BM$5)))-LN($J81)-$N81*BM$5)/($O81*SQRT(BM$5)),0,1,TRUE)))*EXP(-$F$1*BM$5)*(INDEX('3)tpx females'!EW$57:EW$107,MATCH($R81,'3)tpx females'!$DE$57:$DE$107,0))+INDEX('3)tpx males'!EU$57:EU$107,MATCH($Q81,'3)tpx males'!$DC$57:$DC$107,0))-(INDEX('3)tpx males'!ET$110:ET$160,MATCH($Q81,'3)tpx males'!$DC$110:$DC$160,0))*INDEX('3)tpx females'!EV$111:EV$161,MATCH($R81,'3)tpx females'!$DE$111:$DE$161,0))*(1-(EXP(-INDEX('3)tpx males'!EU$4:EU$54,MATCH($Q81,'3)tpx males'!$DC$4:$DC$54,0)))*EXP(-INDEX('3)tpx females'!EW$3:EW$53,MATCH($R81,'3)tpx females'!$DE$3:$DE$53,0))))))),0)</f>
        <v>0</v>
      </c>
      <c r="BN81" s="32">
        <f ca="1">IFERROR(($J81*EXP(BN$5*($N81+0.5*($O81)^2))*_xlfn.NORM.DIST((LN(($L81*EXP($K81/100*BN$5)))-LN($J81)-$N81*BN$5)/($O81*SQRT(BN$5))-$O81*SQRT(BN$5),0,1,TRUE)+$L81*EXP($K81/100*BN$5)*(1-_xlfn.NORM.DIST((LN(($L81*EXP($K81/100*BN$5)))-LN($J81)-$N81*BN$5)/($O81*SQRT(BN$5)),0,1,TRUE)))*EXP(-$F$1*BN$5)*(INDEX('3)tpx females'!EX$57:EX$107,MATCH($R81,'3)tpx females'!$DE$57:$DE$107,0))+INDEX('3)tpx males'!EV$57:EV$107,MATCH($Q81,'3)tpx males'!$DC$57:$DC$107,0))-(INDEX('3)tpx males'!EU$110:EU$160,MATCH($Q81,'3)tpx males'!$DC$110:$DC$160,0))*INDEX('3)tpx females'!EW$111:EW$161,MATCH($R81,'3)tpx females'!$DE$111:$DE$161,0))*(1-(EXP(-INDEX('3)tpx males'!EV$4:EV$54,MATCH($Q81,'3)tpx males'!$DC$4:$DC$54,0)))*EXP(-INDEX('3)tpx females'!EX$3:EX$53,MATCH($R81,'3)tpx females'!$DE$3:$DE$53,0))))))),0)</f>
        <v>0</v>
      </c>
      <c r="BO81" s="32">
        <f ca="1">IFERROR(($J81*EXP(BO$5*($N81+0.5*($O81)^2))*_xlfn.NORM.DIST((LN(($L81*EXP($K81/100*BO$5)))-LN($J81)-$N81*BO$5)/($O81*SQRT(BO$5))-$O81*SQRT(BO$5),0,1,TRUE)+$L81*EXP($K81/100*BO$5)*(1-_xlfn.NORM.DIST((LN(($L81*EXP($K81/100*BO$5)))-LN($J81)-$N81*BO$5)/($O81*SQRT(BO$5)),0,1,TRUE)))*EXP(-$F$1*BO$5)*(INDEX('3)tpx females'!EY$57:EY$107,MATCH($R81,'3)tpx females'!$DE$57:$DE$107,0))+INDEX('3)tpx males'!EW$57:EW$107,MATCH($Q81,'3)tpx males'!$DC$57:$DC$107,0))-(INDEX('3)tpx males'!EV$110:EV$160,MATCH($Q81,'3)tpx males'!$DC$110:$DC$160,0))*INDEX('3)tpx females'!EX$111:EX$161,MATCH($R81,'3)tpx females'!$DE$111:$DE$161,0))*(1-(EXP(-INDEX('3)tpx males'!EW$4:EW$54,MATCH($Q81,'3)tpx males'!$DC$4:$DC$54,0)))*EXP(-INDEX('3)tpx females'!EY$3:EY$53,MATCH($R81,'3)tpx females'!$DE$3:$DE$53,0))))))),0)</f>
        <v>0</v>
      </c>
      <c r="BP81" s="32">
        <f ca="1">IFERROR(($J81*EXP(BP$5*($N81+0.5*($O81)^2))*_xlfn.NORM.DIST((LN(($L81*EXP($K81/100*BP$5)))-LN($J81)-$N81*BP$5)/($O81*SQRT(BP$5))-$O81*SQRT(BP$5),0,1,TRUE)+$L81*EXP($K81/100*BP$5)*(1-_xlfn.NORM.DIST((LN(($L81*EXP($K81/100*BP$5)))-LN($J81)-$N81*BP$5)/($O81*SQRT(BP$5)),0,1,TRUE)))*EXP(-$F$1*BP$5)*(INDEX('3)tpx females'!EZ$57:EZ$107,MATCH($R81,'3)tpx females'!$DE$57:$DE$107,0))+INDEX('3)tpx males'!EX$57:EX$107,MATCH($Q81,'3)tpx males'!$DC$57:$DC$107,0))-(INDEX('3)tpx males'!EW$110:EW$160,MATCH($Q81,'3)tpx males'!$DC$110:$DC$160,0))*INDEX('3)tpx females'!EY$111:EY$161,MATCH($R81,'3)tpx females'!$DE$111:$DE$161,0))*(1-(EXP(-INDEX('3)tpx males'!EX$4:EX$54,MATCH($Q81,'3)tpx males'!$DC$4:$DC$54,0)))*EXP(-INDEX('3)tpx females'!EZ$3:EZ$53,MATCH($R81,'3)tpx females'!$DE$3:$DE$53,0))))))),0)</f>
        <v>0</v>
      </c>
      <c r="BQ81" s="32">
        <f ca="1">IFERROR(($J81*EXP(BQ$5*($N81+0.5*($O81)^2))*_xlfn.NORM.DIST((LN(($L81*EXP($K81/100*BQ$5)))-LN($J81)-$N81*BQ$5)/($O81*SQRT(BQ$5))-$O81*SQRT(BQ$5),0,1,TRUE)+$L81*EXP($K81/100*BQ$5)*(1-_xlfn.NORM.DIST((LN(($L81*EXP($K81/100*BQ$5)))-LN($J81)-$N81*BQ$5)/($O81*SQRT(BQ$5)),0,1,TRUE)))*EXP(-$F$1*BQ$5)*(INDEX('3)tpx females'!FA$57:FA$107,MATCH($R81,'3)tpx females'!$DE$57:$DE$107,0))+INDEX('3)tpx males'!EY$57:EY$107,MATCH($Q81,'3)tpx males'!$DC$57:$DC$107,0))-(INDEX('3)tpx males'!EX$110:EX$160,MATCH($Q81,'3)tpx males'!$DC$110:$DC$160,0))*INDEX('3)tpx females'!EZ$111:EZ$161,MATCH($R81,'3)tpx females'!$DE$111:$DE$161,0))*(1-(EXP(-INDEX('3)tpx males'!EY$4:EY$54,MATCH($Q81,'3)tpx males'!$DC$4:$DC$54,0)))*EXP(-INDEX('3)tpx females'!FA$3:FA$53,MATCH($R81,'3)tpx females'!$DE$3:$DE$53,0))))))),0)</f>
        <v>0</v>
      </c>
      <c r="BR81" s="32">
        <f ca="1">IFERROR(($J81*EXP(BR$5*($N81+0.5*($O81)^2))*_xlfn.NORM.DIST((LN(($L81*EXP($K81/100*BR$5)))-LN($J81)-$N81*BR$5)/($O81*SQRT(BR$5))-$O81*SQRT(BR$5),0,1,TRUE)+$L81*EXP($K81/100*BR$5)*(1-_xlfn.NORM.DIST((LN(($L81*EXP($K81/100*BR$5)))-LN($J81)-$N81*BR$5)/($O81*SQRT(BR$5)),0,1,TRUE)))*EXP(-$F$1*BR$5)*(INDEX('3)tpx females'!FB$57:FB$107,MATCH($R81,'3)tpx females'!$DE$57:$DE$107,0))+INDEX('3)tpx males'!EZ$57:EZ$107,MATCH($Q81,'3)tpx males'!$DC$57:$DC$107,0))-(INDEX('3)tpx males'!EY$110:EY$160,MATCH($Q81,'3)tpx males'!$DC$110:$DC$160,0))*INDEX('3)tpx females'!FA$111:FA$161,MATCH($R81,'3)tpx females'!$DE$111:$DE$161,0))*(1-(EXP(-INDEX('3)tpx males'!EZ$4:EZ$54,MATCH($Q81,'3)tpx males'!$DC$4:$DC$54,0)))*EXP(-INDEX('3)tpx females'!FB$3:FB$53,MATCH($R81,'3)tpx females'!$DE$3:$DE$53,0))))))),0)</f>
        <v>0</v>
      </c>
      <c r="BS81" s="32">
        <f ca="1">IFERROR(($J81*EXP(BS$5*($N81+0.5*($O81)^2))*_xlfn.NORM.DIST((LN(($L81*EXP($K81/100*BS$5)))-LN($J81)-$N81*BS$5)/($O81*SQRT(BS$5))-$O81*SQRT(BS$5),0,1,TRUE)+$L81*EXP($K81/100*BS$5)*(1-_xlfn.NORM.DIST((LN(($L81*EXP($K81/100*BS$5)))-LN($J81)-$N81*BS$5)/($O81*SQRT(BS$5)),0,1,TRUE)))*EXP(-$F$1*BS$5)*(INDEX('3)tpx females'!FC$57:FC$107,MATCH($R81,'3)tpx females'!$DE$57:$DE$107,0))+INDEX('3)tpx males'!FA$57:FA$107,MATCH($Q81,'3)tpx males'!$DC$57:$DC$107,0))-(INDEX('3)tpx males'!EZ$110:EZ$160,MATCH($Q81,'3)tpx males'!$DC$110:$DC$160,0))*INDEX('3)tpx females'!FB$111:FB$161,MATCH($R81,'3)tpx females'!$DE$111:$DE$161,0))*(1-(EXP(-INDEX('3)tpx males'!FA$4:FA$54,MATCH($Q81,'3)tpx males'!$DC$4:$DC$54,0)))*EXP(-INDEX('3)tpx females'!FC$3:FC$53,MATCH($R81,'3)tpx females'!$DE$3:$DE$53,0))))))),0)</f>
        <v>0</v>
      </c>
      <c r="BT81" s="32">
        <f ca="1">IFERROR(($J81*EXP(BT$5*($N81+0.5*($O81)^2))*_xlfn.NORM.DIST((LN(($L81*EXP($K81/100*BT$5)))-LN($J81)-$N81*BT$5)/($O81*SQRT(BT$5))-$O81*SQRT(BT$5),0,1,TRUE)+$L81*EXP($K81/100*BT$5)*(1-_xlfn.NORM.DIST((LN(($L81*EXP($K81/100*BT$5)))-LN($J81)-$N81*BT$5)/($O81*SQRT(BT$5)),0,1,TRUE)))*EXP(-$F$1*BT$5)*(INDEX('3)tpx females'!FD$57:FD$107,MATCH($R81,'3)tpx females'!$DE$57:$DE$107,0))+INDEX('3)tpx males'!FB$57:FB$107,MATCH($Q81,'3)tpx males'!$DC$57:$DC$107,0))-(INDEX('3)tpx males'!FA$110:FA$160,MATCH($Q81,'3)tpx males'!$DC$110:$DC$160,0))*INDEX('3)tpx females'!FC$111:FC$161,MATCH($R81,'3)tpx females'!$DE$111:$DE$161,0))*(1-(EXP(-INDEX('3)tpx males'!FB$4:FB$54,MATCH($Q81,'3)tpx males'!$DC$4:$DC$54,0)))*EXP(-INDEX('3)tpx females'!FD$3:FD$53,MATCH($R81,'3)tpx females'!$DE$3:$DE$53,0))))))),0)</f>
        <v>0</v>
      </c>
    </row>
    <row r="82" spans="2:72" x14ac:dyDescent="0.25">
      <c r="B82" s="32" t="s">
        <v>11</v>
      </c>
      <c r="C82" s="32" t="s">
        <v>12</v>
      </c>
      <c r="D82" s="49">
        <v>17560</v>
      </c>
      <c r="E82" s="32" t="s">
        <v>13</v>
      </c>
      <c r="F82" s="32" t="s">
        <v>14</v>
      </c>
      <c r="G82" s="49">
        <v>17957</v>
      </c>
      <c r="H82" s="32" t="s">
        <v>13</v>
      </c>
      <c r="I82" s="32" t="s">
        <v>24</v>
      </c>
      <c r="J82" s="32">
        <v>445502.49999999994</v>
      </c>
      <c r="K82" s="32">
        <v>7.35</v>
      </c>
      <c r="L82" s="32">
        <f>'3) 2016 cases'!M82*EXP('3) 2016 cases'!L82/100)</f>
        <v>104633.75086670465</v>
      </c>
      <c r="M82" s="32"/>
      <c r="N82" s="32">
        <f>INDEX('2b)Working'!$I$61:$P$61,MATCH($I82,'2b)Working'!$I$60:$P$60,0))</f>
        <v>7.2302392103851601E-2</v>
      </c>
      <c r="O82" s="32">
        <f>INDEX('2b)Working'!$I$62:$P$62,MATCH($I82,'2b)Working'!$I$60:$P$60,0))</f>
        <v>5.5424966377019061E-2</v>
      </c>
      <c r="P82" s="32" t="str">
        <f t="shared" si="5"/>
        <v/>
      </c>
      <c r="Q82" s="32">
        <f t="shared" si="4"/>
        <v>69</v>
      </c>
      <c r="R82" s="32">
        <f t="shared" si="6"/>
        <v>68</v>
      </c>
      <c r="S82" s="32">
        <f t="shared" si="7"/>
        <v>1</v>
      </c>
      <c r="U82" s="32">
        <f t="shared" ca="1" si="8"/>
        <v>113570.17162788757</v>
      </c>
      <c r="W82" s="32">
        <f ca="1">IFERROR(($J82*EXP(W$5*($N82+0.5*($O82)^2))*_xlfn.NORM.DIST((LN(($L82*EXP($K82/100*W$5)))-LN($J82)-$N82*W$5)/($O82*SQRT(W$5))-$O82*SQRT(W$5),0,1,TRUE)+$L82*EXP($K82/100*W$5)*(1-_xlfn.NORM.DIST((LN(($L82*EXP($K82/100*W$5)))-LN($J82)-$N82*W$5)/($O82*SQRT(W$5)),0,1,TRUE)))*EXP(-$F$1*W$5)*(INDEX('3)tpx females'!DG$57:DG$107,MATCH($R82,'3)tpx females'!$DE$57:$DE$107,0))+INDEX('3)tpx males'!DE$57:DE$107,MATCH($Q82,'3)tpx males'!$DC$57:$DC$107,0))-(INDEX('3)tpx males'!DD$110:DD$160,MATCH($Q82,'3)tpx males'!$DC$110:$DC$160,0))*INDEX('3)tpx females'!DF$111:DF$161,MATCH($R82,'3)tpx females'!$DE$111:$DE$161,0))*(1-(EXP(-INDEX('3)tpx males'!DE$4:DE$54,MATCH($Q82,'3)tpx males'!$DC$4:$DC$54,0)))*EXP(-INDEX('3)tpx females'!DG$3:DG$53,MATCH($R82,'3)tpx females'!$DE$3:$DE$53,0))))))),0)</f>
        <v>10.43968495994522</v>
      </c>
      <c r="X82" s="32">
        <f ca="1">IFERROR(($J82*EXP(X$5*($N82+0.5*($O82)^2))*_xlfn.NORM.DIST((LN(($L82*EXP($K82/100*X$5)))-LN($J82)-$N82*X$5)/($O82*SQRT(X$5))-$O82*SQRT(X$5),0,1,TRUE)+$L82*EXP($K82/100*X$5)*(1-_xlfn.NORM.DIST((LN(($L82*EXP($K82/100*X$5)))-LN($J82)-$N82*X$5)/($O82*SQRT(X$5)),0,1,TRUE)))*EXP(-$F$1*X$5)*(INDEX('3)tpx females'!DH$57:DH$107,MATCH($R82,'3)tpx females'!$DE$57:$DE$107,0))+INDEX('3)tpx males'!DF$57:DF$107,MATCH($Q82,'3)tpx males'!$DC$57:$DC$107,0))-(INDEX('3)tpx males'!DE$110:DE$160,MATCH($Q82,'3)tpx males'!$DC$110:$DC$160,0))*INDEX('3)tpx females'!DG$111:DG$161,MATCH($R82,'3)tpx females'!$DE$111:$DE$161,0))*(1-(EXP(-INDEX('3)tpx males'!DF$4:DF$54,MATCH($Q82,'3)tpx males'!$DC$4:$DC$54,0)))*EXP(-INDEX('3)tpx females'!DH$3:DH$53,MATCH($R82,'3)tpx females'!$DE$3:$DE$53,0))))))),0)</f>
        <v>35.790292554383406</v>
      </c>
      <c r="Y82" s="32">
        <f ca="1">IFERROR(($J82*EXP(Y$5*($N82+0.5*($O82)^2))*_xlfn.NORM.DIST((LN(($L82*EXP($K82/100*Y$5)))-LN($J82)-$N82*Y$5)/($O82*SQRT(Y$5))-$O82*SQRT(Y$5),0,1,TRUE)+$L82*EXP($K82/100*Y$5)*(1-_xlfn.NORM.DIST((LN(($L82*EXP($K82/100*Y$5)))-LN($J82)-$N82*Y$5)/($O82*SQRT(Y$5)),0,1,TRUE)))*EXP(-$F$1*Y$5)*(INDEX('3)tpx females'!DI$57:DI$107,MATCH($R82,'3)tpx females'!$DE$57:$DE$107,0))+INDEX('3)tpx males'!DG$57:DG$107,MATCH($Q82,'3)tpx males'!$DC$57:$DC$107,0))-(INDEX('3)tpx males'!DF$110:DF$160,MATCH($Q82,'3)tpx males'!$DC$110:$DC$160,0))*INDEX('3)tpx females'!DH$111:DH$161,MATCH($R82,'3)tpx females'!$DE$111:$DE$161,0))*(1-(EXP(-INDEX('3)tpx males'!DG$4:DG$54,MATCH($Q82,'3)tpx males'!$DC$4:$DC$54,0)))*EXP(-INDEX('3)tpx females'!DI$3:DI$53,MATCH($R82,'3)tpx females'!$DE$3:$DE$53,0))))))),0)</f>
        <v>69.431984150917629</v>
      </c>
      <c r="Z82" s="32">
        <f ca="1">IFERROR(($J82*EXP(Z$5*($N82+0.5*($O82)^2))*_xlfn.NORM.DIST((LN(($L82*EXP($K82/100*Z$5)))-LN($J82)-$N82*Z$5)/($O82*SQRT(Z$5))-$O82*SQRT(Z$5),0,1,TRUE)+$L82*EXP($K82/100*Z$5)*(1-_xlfn.NORM.DIST((LN(($L82*EXP($K82/100*Z$5)))-LN($J82)-$N82*Z$5)/($O82*SQRT(Z$5)),0,1,TRUE)))*EXP(-$F$1*Z$5)*(INDEX('3)tpx females'!DJ$57:DJ$107,MATCH($R82,'3)tpx females'!$DE$57:$DE$107,0))+INDEX('3)tpx males'!DH$57:DH$107,MATCH($Q82,'3)tpx males'!$DC$57:$DC$107,0))-(INDEX('3)tpx males'!DG$110:DG$160,MATCH($Q82,'3)tpx males'!$DC$110:$DC$160,0))*INDEX('3)tpx females'!DI$111:DI$161,MATCH($R82,'3)tpx females'!$DE$111:$DE$161,0))*(1-(EXP(-INDEX('3)tpx males'!DH$4:DH$54,MATCH($Q82,'3)tpx males'!$DC$4:$DC$54,0)))*EXP(-INDEX('3)tpx females'!DJ$3:DJ$53,MATCH($R82,'3)tpx females'!$DE$3:$DE$53,0))))))),0)</f>
        <v>116.46531770480804</v>
      </c>
      <c r="AA82" s="32">
        <f ca="1">IFERROR(($J82*EXP(AA$5*($N82+0.5*($O82)^2))*_xlfn.NORM.DIST((LN(($L82*EXP($K82/100*AA$5)))-LN($J82)-$N82*AA$5)/($O82*SQRT(AA$5))-$O82*SQRT(AA$5),0,1,TRUE)+$L82*EXP($K82/100*AA$5)*(1-_xlfn.NORM.DIST((LN(($L82*EXP($K82/100*AA$5)))-LN($J82)-$N82*AA$5)/($O82*SQRT(AA$5)),0,1,TRUE)))*EXP(-$F$1*AA$5)*(INDEX('3)tpx females'!DK$57:DK$107,MATCH($R82,'3)tpx females'!$DE$57:$DE$107,0))+INDEX('3)tpx males'!DI$57:DI$107,MATCH($Q82,'3)tpx males'!$DC$57:$DC$107,0))-(INDEX('3)tpx males'!DH$110:DH$160,MATCH($Q82,'3)tpx males'!$DC$110:$DC$160,0))*INDEX('3)tpx females'!DJ$111:DJ$161,MATCH($R82,'3)tpx females'!$DE$111:$DE$161,0))*(1-(EXP(-INDEX('3)tpx males'!DI$4:DI$54,MATCH($Q82,'3)tpx males'!$DC$4:$DC$54,0)))*EXP(-INDEX('3)tpx females'!DK$3:DK$53,MATCH($R82,'3)tpx females'!$DE$3:$DE$53,0))))))),0)</f>
        <v>166.41440403074228</v>
      </c>
      <c r="AB82" s="32">
        <f ca="1">IFERROR(($J82*EXP(AB$5*($N82+0.5*($O82)^2))*_xlfn.NORM.DIST((LN(($L82*EXP($K82/100*AB$5)))-LN($J82)-$N82*AB$5)/($O82*SQRT(AB$5))-$O82*SQRT(AB$5),0,1,TRUE)+$L82*EXP($K82/100*AB$5)*(1-_xlfn.NORM.DIST((LN(($L82*EXP($K82/100*AB$5)))-LN($J82)-$N82*AB$5)/($O82*SQRT(AB$5)),0,1,TRUE)))*EXP(-$F$1*AB$5)*(INDEX('3)tpx females'!DL$57:DL$107,MATCH($R82,'3)tpx females'!$DE$57:$DE$107,0))+INDEX('3)tpx males'!DJ$57:DJ$107,MATCH($Q82,'3)tpx males'!$DC$57:$DC$107,0))-(INDEX('3)tpx males'!DI$110:DI$160,MATCH($Q82,'3)tpx males'!$DC$110:$DC$160,0))*INDEX('3)tpx females'!DK$111:DK$161,MATCH($R82,'3)tpx females'!$DE$111:$DE$161,0))*(1-(EXP(-INDEX('3)tpx males'!DJ$4:DJ$54,MATCH($Q82,'3)tpx males'!$DC$4:$DC$54,0)))*EXP(-INDEX('3)tpx females'!DL$3:DL$53,MATCH($R82,'3)tpx females'!$DE$3:$DE$53,0))))))),0)</f>
        <v>232.36576662167613</v>
      </c>
      <c r="AC82" s="32">
        <f ca="1">IFERROR(($J82*EXP(AC$5*($N82+0.5*($O82)^2))*_xlfn.NORM.DIST((LN(($L82*EXP($K82/100*AC$5)))-LN($J82)-$N82*AC$5)/($O82*SQRT(AC$5))-$O82*SQRT(AC$5),0,1,TRUE)+$L82*EXP($K82/100*AC$5)*(1-_xlfn.NORM.DIST((LN(($L82*EXP($K82/100*AC$5)))-LN($J82)-$N82*AC$5)/($O82*SQRT(AC$5)),0,1,TRUE)))*EXP(-$F$1*AC$5)*(INDEX('3)tpx females'!DM$57:DM$107,MATCH($R82,'3)tpx females'!$DE$57:$DE$107,0))+INDEX('3)tpx males'!DK$57:DK$107,MATCH($Q82,'3)tpx males'!$DC$57:$DC$107,0))-(INDEX('3)tpx males'!DJ$110:DJ$160,MATCH($Q82,'3)tpx males'!$DC$110:$DC$160,0))*INDEX('3)tpx females'!DL$111:DL$161,MATCH($R82,'3)tpx females'!$DE$111:$DE$161,0))*(1-(EXP(-INDEX('3)tpx males'!DK$4:DK$54,MATCH($Q82,'3)tpx males'!$DC$4:$DC$54,0)))*EXP(-INDEX('3)tpx females'!DM$3:DM$53,MATCH($R82,'3)tpx females'!$DE$3:$DE$53,0))))))),0)</f>
        <v>316.97995649765448</v>
      </c>
      <c r="AD82" s="32">
        <f ca="1">IFERROR(($J82*EXP(AD$5*($N82+0.5*($O82)^2))*_xlfn.NORM.DIST((LN(($L82*EXP($K82/100*AD$5)))-LN($J82)-$N82*AD$5)/($O82*SQRT(AD$5))-$O82*SQRT(AD$5),0,1,TRUE)+$L82*EXP($K82/100*AD$5)*(1-_xlfn.NORM.DIST((LN(($L82*EXP($K82/100*AD$5)))-LN($J82)-$N82*AD$5)/($O82*SQRT(AD$5)),0,1,TRUE)))*EXP(-$F$1*AD$5)*(INDEX('3)tpx females'!DN$57:DN$107,MATCH($R82,'3)tpx females'!$DE$57:$DE$107,0))+INDEX('3)tpx males'!DL$57:DL$107,MATCH($Q82,'3)tpx males'!$DC$57:$DC$107,0))-(INDEX('3)tpx males'!DK$110:DK$160,MATCH($Q82,'3)tpx males'!$DC$110:$DC$160,0))*INDEX('3)tpx females'!DM$111:DM$161,MATCH($R82,'3)tpx females'!$DE$111:$DE$161,0))*(1-(EXP(-INDEX('3)tpx males'!DL$4:DL$54,MATCH($Q82,'3)tpx males'!$DC$4:$DC$54,0)))*EXP(-INDEX('3)tpx females'!DN$3:DN$53,MATCH($R82,'3)tpx females'!$DE$3:$DE$53,0))))))),0)</f>
        <v>402.97429681347995</v>
      </c>
      <c r="AE82" s="32">
        <f ca="1">IFERROR(($J82*EXP(AE$5*($N82+0.5*($O82)^2))*_xlfn.NORM.DIST((LN(($L82*EXP($K82/100*AE$5)))-LN($J82)-$N82*AE$5)/($O82*SQRT(AE$5))-$O82*SQRT(AE$5),0,1,TRUE)+$L82*EXP($K82/100*AE$5)*(1-_xlfn.NORM.DIST((LN(($L82*EXP($K82/100*AE$5)))-LN($J82)-$N82*AE$5)/($O82*SQRT(AE$5)),0,1,TRUE)))*EXP(-$F$1*AE$5)*(INDEX('3)tpx females'!DO$57:DO$107,MATCH($R82,'3)tpx females'!$DE$57:$DE$107,0))+INDEX('3)tpx males'!DM$57:DM$107,MATCH($Q82,'3)tpx males'!$DC$57:$DC$107,0))-(INDEX('3)tpx males'!DL$110:DL$160,MATCH($Q82,'3)tpx males'!$DC$110:$DC$160,0))*INDEX('3)tpx females'!DN$111:DN$161,MATCH($R82,'3)tpx females'!$DE$111:$DE$161,0))*(1-(EXP(-INDEX('3)tpx males'!DM$4:DM$54,MATCH($Q82,'3)tpx males'!$DC$4:$DC$54,0)))*EXP(-INDEX('3)tpx females'!DO$3:DO$53,MATCH($R82,'3)tpx females'!$DE$3:$DE$53,0))))))),0)</f>
        <v>528.62622206859567</v>
      </c>
      <c r="AF82" s="32">
        <f ca="1">IFERROR(($J82*EXP(AF$5*($N82+0.5*($O82)^2))*_xlfn.NORM.DIST((LN(($L82*EXP($K82/100*AF$5)))-LN($J82)-$N82*AF$5)/($O82*SQRT(AF$5))-$O82*SQRT(AF$5),0,1,TRUE)+$L82*EXP($K82/100*AF$5)*(1-_xlfn.NORM.DIST((LN(($L82*EXP($K82/100*AF$5)))-LN($J82)-$N82*AF$5)/($O82*SQRT(AF$5)),0,1,TRUE)))*EXP(-$F$1*AF$5)*(INDEX('3)tpx females'!DP$57:DP$107,MATCH($R82,'3)tpx females'!$DE$57:$DE$107,0))+INDEX('3)tpx males'!DN$57:DN$107,MATCH($Q82,'3)tpx males'!$DC$57:$DC$107,0))-(INDEX('3)tpx males'!DM$110:DM$160,MATCH($Q82,'3)tpx males'!$DC$110:$DC$160,0))*INDEX('3)tpx females'!DO$111:DO$161,MATCH($R82,'3)tpx females'!$DE$111:$DE$161,0))*(1-(EXP(-INDEX('3)tpx males'!DN$4:DN$54,MATCH($Q82,'3)tpx males'!$DC$4:$DC$54,0)))*EXP(-INDEX('3)tpx females'!DP$3:DP$53,MATCH($R82,'3)tpx females'!$DE$3:$DE$53,0))))))),0)</f>
        <v>664.13741437435169</v>
      </c>
      <c r="AG82" s="32">
        <f ca="1">IFERROR(($J82*EXP(AG$5*($N82+0.5*($O82)^2))*_xlfn.NORM.DIST((LN(($L82*EXP($K82/100*AG$5)))-LN($J82)-$N82*AG$5)/($O82*SQRT(AG$5))-$O82*SQRT(AG$5),0,1,TRUE)+$L82*EXP($K82/100*AG$5)*(1-_xlfn.NORM.DIST((LN(($L82*EXP($K82/100*AG$5)))-LN($J82)-$N82*AG$5)/($O82*SQRT(AG$5)),0,1,TRUE)))*EXP(-$F$1*AG$5)*(INDEX('3)tpx females'!DQ$57:DQ$107,MATCH($R82,'3)tpx females'!$DE$57:$DE$107,0))+INDEX('3)tpx males'!DO$57:DO$107,MATCH($Q82,'3)tpx males'!$DC$57:$DC$107,0))-(INDEX('3)tpx males'!DN$110:DN$160,MATCH($Q82,'3)tpx males'!$DC$110:$DC$160,0))*INDEX('3)tpx females'!DP$111:DP$161,MATCH($R82,'3)tpx females'!$DE$111:$DE$161,0))*(1-(EXP(-INDEX('3)tpx males'!DO$4:DO$54,MATCH($Q82,'3)tpx males'!$DC$4:$DC$54,0)))*EXP(-INDEX('3)tpx females'!DQ$3:DQ$53,MATCH($R82,'3)tpx females'!$DE$3:$DE$53,0))))))),0)</f>
        <v>849.11134535120982</v>
      </c>
      <c r="AH82" s="32">
        <f ca="1">IFERROR(($J82*EXP(AH$5*($N82+0.5*($O82)^2))*_xlfn.NORM.DIST((LN(($L82*EXP($K82/100*AH$5)))-LN($J82)-$N82*AH$5)/($O82*SQRT(AH$5))-$O82*SQRT(AH$5),0,1,TRUE)+$L82*EXP($K82/100*AH$5)*(1-_xlfn.NORM.DIST((LN(($L82*EXP($K82/100*AH$5)))-LN($J82)-$N82*AH$5)/($O82*SQRT(AH$5)),0,1,TRUE)))*EXP(-$F$1*AH$5)*(INDEX('3)tpx females'!DR$57:DR$107,MATCH($R82,'3)tpx females'!$DE$57:$DE$107,0))+INDEX('3)tpx males'!DP$57:DP$107,MATCH($Q82,'3)tpx males'!$DC$57:$DC$107,0))-(INDEX('3)tpx males'!DO$110:DO$160,MATCH($Q82,'3)tpx males'!$DC$110:$DC$160,0))*INDEX('3)tpx females'!DQ$111:DQ$161,MATCH($R82,'3)tpx females'!$DE$111:$DE$161,0))*(1-(EXP(-INDEX('3)tpx males'!DP$4:DP$54,MATCH($Q82,'3)tpx males'!$DC$4:$DC$54,0)))*EXP(-INDEX('3)tpx females'!DR$3:DR$53,MATCH($R82,'3)tpx females'!$DE$3:$DE$53,0))))))),0)</f>
        <v>1042.6188558783967</v>
      </c>
      <c r="AI82" s="32">
        <f ca="1">IFERROR(($J82*EXP(AI$5*($N82+0.5*($O82)^2))*_xlfn.NORM.DIST((LN(($L82*EXP($K82/100*AI$5)))-LN($J82)-$N82*AI$5)/($O82*SQRT(AI$5))-$O82*SQRT(AI$5),0,1,TRUE)+$L82*EXP($K82/100*AI$5)*(1-_xlfn.NORM.DIST((LN(($L82*EXP($K82/100*AI$5)))-LN($J82)-$N82*AI$5)/($O82*SQRT(AI$5)),0,1,TRUE)))*EXP(-$F$1*AI$5)*(INDEX('3)tpx females'!DS$57:DS$107,MATCH($R82,'3)tpx females'!$DE$57:$DE$107,0))+INDEX('3)tpx males'!DQ$57:DQ$107,MATCH($Q82,'3)tpx males'!$DC$57:$DC$107,0))-(INDEX('3)tpx males'!DP$110:DP$160,MATCH($Q82,'3)tpx males'!$DC$110:$DC$160,0))*INDEX('3)tpx females'!DR$111:DR$161,MATCH($R82,'3)tpx females'!$DE$111:$DE$161,0))*(1-(EXP(-INDEX('3)tpx males'!DQ$4:DQ$54,MATCH($Q82,'3)tpx males'!$DC$4:$DC$54,0)))*EXP(-INDEX('3)tpx females'!DS$3:DS$53,MATCH($R82,'3)tpx females'!$DE$3:$DE$53,0))))))),0)</f>
        <v>1372.2467400857809</v>
      </c>
      <c r="AJ82" s="32">
        <f ca="1">IFERROR(($J82*EXP(AJ$5*($N82+0.5*($O82)^2))*_xlfn.NORM.DIST((LN(($L82*EXP($K82/100*AJ$5)))-LN($J82)-$N82*AJ$5)/($O82*SQRT(AJ$5))-$O82*SQRT(AJ$5),0,1,TRUE)+$L82*EXP($K82/100*AJ$5)*(1-_xlfn.NORM.DIST((LN(($L82*EXP($K82/100*AJ$5)))-LN($J82)-$N82*AJ$5)/($O82*SQRT(AJ$5)),0,1,TRUE)))*EXP(-$F$1*AJ$5)*(INDEX('3)tpx females'!DT$57:DT$107,MATCH($R82,'3)tpx females'!$DE$57:$DE$107,0))+INDEX('3)tpx males'!DR$57:DR$107,MATCH($Q82,'3)tpx males'!$DC$57:$DC$107,0))-(INDEX('3)tpx males'!DQ$110:DQ$160,MATCH($Q82,'3)tpx males'!$DC$110:$DC$160,0))*INDEX('3)tpx females'!DS$111:DS$161,MATCH($R82,'3)tpx females'!$DE$111:$DE$161,0))*(1-(EXP(-INDEX('3)tpx males'!DR$4:DR$54,MATCH($Q82,'3)tpx males'!$DC$4:$DC$54,0)))*EXP(-INDEX('3)tpx females'!DT$3:DT$53,MATCH($R82,'3)tpx females'!$DE$3:$DE$53,0))))))),0)</f>
        <v>1718.2197529210982</v>
      </c>
      <c r="AK82" s="32">
        <f ca="1">IFERROR(($J82*EXP(AK$5*($N82+0.5*($O82)^2))*_xlfn.NORM.DIST((LN(($L82*EXP($K82/100*AK$5)))-LN($J82)-$N82*AK$5)/($O82*SQRT(AK$5))-$O82*SQRT(AK$5),0,1,TRUE)+$L82*EXP($K82/100*AK$5)*(1-_xlfn.NORM.DIST((LN(($L82*EXP($K82/100*AK$5)))-LN($J82)-$N82*AK$5)/($O82*SQRT(AK$5)),0,1,TRUE)))*EXP(-$F$1*AK$5)*(INDEX('3)tpx females'!DU$57:DU$107,MATCH($R82,'3)tpx females'!$DE$57:$DE$107,0))+INDEX('3)tpx males'!DS$57:DS$107,MATCH($Q82,'3)tpx males'!$DC$57:$DC$107,0))-(INDEX('3)tpx males'!DR$110:DR$160,MATCH($Q82,'3)tpx males'!$DC$110:$DC$160,0))*INDEX('3)tpx females'!DT$111:DT$161,MATCH($R82,'3)tpx females'!$DE$111:$DE$161,0))*(1-(EXP(-INDEX('3)tpx males'!DS$4:DS$54,MATCH($Q82,'3)tpx males'!$DC$4:$DC$54,0)))*EXP(-INDEX('3)tpx females'!DU$3:DU$53,MATCH($R82,'3)tpx females'!$DE$3:$DE$53,0))))))),0)</f>
        <v>2194.8929966857945</v>
      </c>
      <c r="AL82" s="32">
        <f ca="1">IFERROR(($J82*EXP(AL$5*($N82+0.5*($O82)^2))*_xlfn.NORM.DIST((LN(($L82*EXP($K82/100*AL$5)))-LN($J82)-$N82*AL$5)/($O82*SQRT(AL$5))-$O82*SQRT(AL$5),0,1,TRUE)+$L82*EXP($K82/100*AL$5)*(1-_xlfn.NORM.DIST((LN(($L82*EXP($K82/100*AL$5)))-LN($J82)-$N82*AL$5)/($O82*SQRT(AL$5)),0,1,TRUE)))*EXP(-$F$1*AL$5)*(INDEX('3)tpx females'!DV$57:DV$107,MATCH($R82,'3)tpx females'!$DE$57:$DE$107,0))+INDEX('3)tpx males'!DT$57:DT$107,MATCH($Q82,'3)tpx males'!$DC$57:$DC$107,0))-(INDEX('3)tpx males'!DS$110:DS$160,MATCH($Q82,'3)tpx males'!$DC$110:$DC$160,0))*INDEX('3)tpx females'!DU$111:DU$161,MATCH($R82,'3)tpx females'!$DE$111:$DE$161,0))*(1-(EXP(-INDEX('3)tpx males'!DT$4:DT$54,MATCH($Q82,'3)tpx males'!$DC$4:$DC$54,0)))*EXP(-INDEX('3)tpx females'!DV$3:DV$53,MATCH($R82,'3)tpx females'!$DE$3:$DE$53,0))))))),0)</f>
        <v>2633.2836914720961</v>
      </c>
      <c r="AM82" s="32">
        <f ca="1">IFERROR(($J82*EXP(AM$5*($N82+0.5*($O82)^2))*_xlfn.NORM.DIST((LN(($L82*EXP($K82/100*AM$5)))-LN($J82)-$N82*AM$5)/($O82*SQRT(AM$5))-$O82*SQRT(AM$5),0,1,TRUE)+$L82*EXP($K82/100*AM$5)*(1-_xlfn.NORM.DIST((LN(($L82*EXP($K82/100*AM$5)))-LN($J82)-$N82*AM$5)/($O82*SQRT(AM$5)),0,1,TRUE)))*EXP(-$F$1*AM$5)*(INDEX('3)tpx females'!DW$57:DW$107,MATCH($R82,'3)tpx females'!$DE$57:$DE$107,0))+INDEX('3)tpx males'!DU$57:DU$107,MATCH($Q82,'3)tpx males'!$DC$57:$DC$107,0))-(INDEX('3)tpx males'!DT$110:DT$160,MATCH($Q82,'3)tpx males'!$DC$110:$DC$160,0))*INDEX('3)tpx females'!DV$111:DV$161,MATCH($R82,'3)tpx females'!$DE$111:$DE$161,0))*(1-(EXP(-INDEX('3)tpx males'!DU$4:DU$54,MATCH($Q82,'3)tpx males'!$DC$4:$DC$54,0)))*EXP(-INDEX('3)tpx females'!DW$3:DW$53,MATCH($R82,'3)tpx females'!$DE$3:$DE$53,0))))))),0)</f>
        <v>3011.1422053715401</v>
      </c>
      <c r="AN82" s="32">
        <f ca="1">IFERROR(($J82*EXP(AN$5*($N82+0.5*($O82)^2))*_xlfn.NORM.DIST((LN(($L82*EXP($K82/100*AN$5)))-LN($J82)-$N82*AN$5)/($O82*SQRT(AN$5))-$O82*SQRT(AN$5),0,1,TRUE)+$L82*EXP($K82/100*AN$5)*(1-_xlfn.NORM.DIST((LN(($L82*EXP($K82/100*AN$5)))-LN($J82)-$N82*AN$5)/($O82*SQRT(AN$5)),0,1,TRUE)))*EXP(-$F$1*AN$5)*(INDEX('3)tpx females'!DX$57:DX$107,MATCH($R82,'3)tpx females'!$DE$57:$DE$107,0))+INDEX('3)tpx males'!DV$57:DV$107,MATCH($Q82,'3)tpx males'!$DC$57:$DC$107,0))-(INDEX('3)tpx males'!DU$110:DU$160,MATCH($Q82,'3)tpx males'!$DC$110:$DC$160,0))*INDEX('3)tpx females'!DW$111:DW$161,MATCH($R82,'3)tpx females'!$DE$111:$DE$161,0))*(1-(EXP(-INDEX('3)tpx males'!DV$4:DV$54,MATCH($Q82,'3)tpx males'!$DC$4:$DC$54,0)))*EXP(-INDEX('3)tpx females'!DX$3:DX$53,MATCH($R82,'3)tpx females'!$DE$3:$DE$53,0))))))),0)</f>
        <v>3807.0701532299054</v>
      </c>
      <c r="AO82" s="32">
        <f ca="1">IFERROR(($J82*EXP(AO$5*($N82+0.5*($O82)^2))*_xlfn.NORM.DIST((LN(($L82*EXP($K82/100*AO$5)))-LN($J82)-$N82*AO$5)/($O82*SQRT(AO$5))-$O82*SQRT(AO$5),0,1,TRUE)+$L82*EXP($K82/100*AO$5)*(1-_xlfn.NORM.DIST((LN(($L82*EXP($K82/100*AO$5)))-LN($J82)-$N82*AO$5)/($O82*SQRT(AO$5)),0,1,TRUE)))*EXP(-$F$1*AO$5)*(INDEX('3)tpx females'!DY$57:DY$107,MATCH($R82,'3)tpx females'!$DE$57:$DE$107,0))+INDEX('3)tpx males'!DW$57:DW$107,MATCH($Q82,'3)tpx males'!$DC$57:$DC$107,0))-(INDEX('3)tpx males'!DV$110:DV$160,MATCH($Q82,'3)tpx males'!$DC$110:$DC$160,0))*INDEX('3)tpx females'!DX$111:DX$161,MATCH($R82,'3)tpx females'!$DE$111:$DE$161,0))*(1-(EXP(-INDEX('3)tpx males'!DW$4:DW$54,MATCH($Q82,'3)tpx males'!$DC$4:$DC$54,0)))*EXP(-INDEX('3)tpx females'!DY$3:DY$53,MATCH($R82,'3)tpx females'!$DE$3:$DE$53,0))))))),0)</f>
        <v>4450.9140153059288</v>
      </c>
      <c r="AP82" s="32">
        <f ca="1">IFERROR(($J82*EXP(AP$5*($N82+0.5*($O82)^2))*_xlfn.NORM.DIST((LN(($L82*EXP($K82/100*AP$5)))-LN($J82)-$N82*AP$5)/($O82*SQRT(AP$5))-$O82*SQRT(AP$5),0,1,TRUE)+$L82*EXP($K82/100*AP$5)*(1-_xlfn.NORM.DIST((LN(($L82*EXP($K82/100*AP$5)))-LN($J82)-$N82*AP$5)/($O82*SQRT(AP$5)),0,1,TRUE)))*EXP(-$F$1*AP$5)*(INDEX('3)tpx females'!DZ$57:DZ$107,MATCH($R82,'3)tpx females'!$DE$57:$DE$107,0))+INDEX('3)tpx males'!DX$57:DX$107,MATCH($Q82,'3)tpx males'!$DC$57:$DC$107,0))-(INDEX('3)tpx males'!DW$110:DW$160,MATCH($Q82,'3)tpx males'!$DC$110:$DC$160,0))*INDEX('3)tpx females'!DY$111:DY$161,MATCH($R82,'3)tpx females'!$DE$111:$DE$161,0))*(1-(EXP(-INDEX('3)tpx males'!DX$4:DX$54,MATCH($Q82,'3)tpx males'!$DC$4:$DC$54,0)))*EXP(-INDEX('3)tpx females'!DZ$3:DZ$53,MATCH($R82,'3)tpx females'!$DE$3:$DE$53,0))))))),0)</f>
        <v>5171.2748831347926</v>
      </c>
      <c r="AQ82" s="32">
        <f ca="1">IFERROR(($J82*EXP(AQ$5*($N82+0.5*($O82)^2))*_xlfn.NORM.DIST((LN(($L82*EXP($K82/100*AQ$5)))-LN($J82)-$N82*AQ$5)/($O82*SQRT(AQ$5))-$O82*SQRT(AQ$5),0,1,TRUE)+$L82*EXP($K82/100*AQ$5)*(1-_xlfn.NORM.DIST((LN(($L82*EXP($K82/100*AQ$5)))-LN($J82)-$N82*AQ$5)/($O82*SQRT(AQ$5)),0,1,TRUE)))*EXP(-$F$1*AQ$5)*(INDEX('3)tpx females'!EA$57:EA$107,MATCH($R82,'3)tpx females'!$DE$57:$DE$107,0))+INDEX('3)tpx males'!DY$57:DY$107,MATCH($Q82,'3)tpx males'!$DC$57:$DC$107,0))-(INDEX('3)tpx males'!DX$110:DX$160,MATCH($Q82,'3)tpx males'!$DC$110:$DC$160,0))*INDEX('3)tpx females'!DZ$111:DZ$161,MATCH($R82,'3)tpx females'!$DE$111:$DE$161,0))*(1-(EXP(-INDEX('3)tpx males'!DY$4:DY$54,MATCH($Q82,'3)tpx males'!$DC$4:$DC$54,0)))*EXP(-INDEX('3)tpx females'!EA$3:EA$53,MATCH($R82,'3)tpx females'!$DE$3:$DE$53,0))))))),0)</f>
        <v>6117.6314844701874</v>
      </c>
      <c r="AR82" s="32">
        <f ca="1">IFERROR(($J82*EXP(AR$5*($N82+0.5*($O82)^2))*_xlfn.NORM.DIST((LN(($L82*EXP($K82/100*AR$5)))-LN($J82)-$N82*AR$5)/($O82*SQRT(AR$5))-$O82*SQRT(AR$5),0,1,TRUE)+$L82*EXP($K82/100*AR$5)*(1-_xlfn.NORM.DIST((LN(($L82*EXP($K82/100*AR$5)))-LN($J82)-$N82*AR$5)/($O82*SQRT(AR$5)),0,1,TRUE)))*EXP(-$F$1*AR$5)*(INDEX('3)tpx females'!EB$57:EB$107,MATCH($R82,'3)tpx females'!$DE$57:$DE$107,0))+INDEX('3)tpx males'!DZ$57:DZ$107,MATCH($Q82,'3)tpx males'!$DC$57:$DC$107,0))-(INDEX('3)tpx males'!DY$110:DY$160,MATCH($Q82,'3)tpx males'!$DC$110:$DC$160,0))*INDEX('3)tpx females'!EA$111:EA$161,MATCH($R82,'3)tpx females'!$DE$111:$DE$161,0))*(1-(EXP(-INDEX('3)tpx males'!DZ$4:DZ$54,MATCH($Q82,'3)tpx males'!$DC$4:$DC$54,0)))*EXP(-INDEX('3)tpx females'!EB$3:EB$53,MATCH($R82,'3)tpx females'!$DE$3:$DE$53,0))))))),0)</f>
        <v>7029.6943014737253</v>
      </c>
      <c r="AS82" s="32">
        <f ca="1">IFERROR(($J82*EXP(AS$5*($N82+0.5*($O82)^2))*_xlfn.NORM.DIST((LN(($L82*EXP($K82/100*AS$5)))-LN($J82)-$N82*AS$5)/($O82*SQRT(AS$5))-$O82*SQRT(AS$5),0,1,TRUE)+$L82*EXP($K82/100*AS$5)*(1-_xlfn.NORM.DIST((LN(($L82*EXP($K82/100*AS$5)))-LN($J82)-$N82*AS$5)/($O82*SQRT(AS$5)),0,1,TRUE)))*EXP(-$F$1*AS$5)*(INDEX('3)tpx females'!EC$57:EC$107,MATCH($R82,'3)tpx females'!$DE$57:$DE$107,0))+INDEX('3)tpx males'!EA$57:EA$107,MATCH($Q82,'3)tpx males'!$DC$57:$DC$107,0))-(INDEX('3)tpx males'!DZ$110:DZ$160,MATCH($Q82,'3)tpx males'!$DC$110:$DC$160,0))*INDEX('3)tpx females'!EB$111:EB$161,MATCH($R82,'3)tpx females'!$DE$111:$DE$161,0))*(1-(EXP(-INDEX('3)tpx males'!EA$4:EA$54,MATCH($Q82,'3)tpx males'!$DC$4:$DC$54,0)))*EXP(-INDEX('3)tpx females'!EC$3:EC$53,MATCH($R82,'3)tpx females'!$DE$3:$DE$53,0))))))),0)</f>
        <v>7705.9741397452726</v>
      </c>
      <c r="AT82" s="32">
        <f ca="1">IFERROR(($J82*EXP(AT$5*($N82+0.5*($O82)^2))*_xlfn.NORM.DIST((LN(($L82*EXP($K82/100*AT$5)))-LN($J82)-$N82*AT$5)/($O82*SQRT(AT$5))-$O82*SQRT(AT$5),0,1,TRUE)+$L82*EXP($K82/100*AT$5)*(1-_xlfn.NORM.DIST((LN(($L82*EXP($K82/100*AT$5)))-LN($J82)-$N82*AT$5)/($O82*SQRT(AT$5)),0,1,TRUE)))*EXP(-$F$1*AT$5)*(INDEX('3)tpx females'!ED$57:ED$107,MATCH($R82,'3)tpx females'!$DE$57:$DE$107,0))+INDEX('3)tpx males'!EB$57:EB$107,MATCH($Q82,'3)tpx males'!$DC$57:$DC$107,0))-(INDEX('3)tpx males'!EA$110:EA$160,MATCH($Q82,'3)tpx males'!$DC$110:$DC$160,0))*INDEX('3)tpx females'!EC$111:EC$161,MATCH($R82,'3)tpx females'!$DE$111:$DE$161,0))*(1-(EXP(-INDEX('3)tpx males'!EB$4:EB$54,MATCH($Q82,'3)tpx males'!$DC$4:$DC$54,0)))*EXP(-INDEX('3)tpx females'!ED$3:ED$53,MATCH($R82,'3)tpx females'!$DE$3:$DE$53,0))))))),0)</f>
        <v>7638.517222942437</v>
      </c>
      <c r="AU82" s="32">
        <f ca="1">IFERROR(($J82*EXP(AU$5*($N82+0.5*($O82)^2))*_xlfn.NORM.DIST((LN(($L82*EXP($K82/100*AU$5)))-LN($J82)-$N82*AU$5)/($O82*SQRT(AU$5))-$O82*SQRT(AU$5),0,1,TRUE)+$L82*EXP($K82/100*AU$5)*(1-_xlfn.NORM.DIST((LN(($L82*EXP($K82/100*AU$5)))-LN($J82)-$N82*AU$5)/($O82*SQRT(AU$5)),0,1,TRUE)))*EXP(-$F$1*AU$5)*(INDEX('3)tpx females'!EE$57:EE$107,MATCH($R82,'3)tpx females'!$DE$57:$DE$107,0))+INDEX('3)tpx males'!EC$57:EC$107,MATCH($Q82,'3)tpx males'!$DC$57:$DC$107,0))-(INDEX('3)tpx males'!EB$110:EB$160,MATCH($Q82,'3)tpx males'!$DC$110:$DC$160,0))*INDEX('3)tpx females'!ED$111:ED$161,MATCH($R82,'3)tpx females'!$DE$111:$DE$161,0))*(1-(EXP(-INDEX('3)tpx males'!EC$4:EC$54,MATCH($Q82,'3)tpx males'!$DC$4:$DC$54,0)))*EXP(-INDEX('3)tpx females'!EE$3:EE$53,MATCH($R82,'3)tpx females'!$DE$3:$DE$53,0))))))),0)</f>
        <v>7856.300853056855</v>
      </c>
      <c r="AV82" s="32">
        <f ca="1">IFERROR(($J82*EXP(AV$5*($N82+0.5*($O82)^2))*_xlfn.NORM.DIST((LN(($L82*EXP($K82/100*AV$5)))-LN($J82)-$N82*AV$5)/($O82*SQRT(AV$5))-$O82*SQRT(AV$5),0,1,TRUE)+$L82*EXP($K82/100*AV$5)*(1-_xlfn.NORM.DIST((LN(($L82*EXP($K82/100*AV$5)))-LN($J82)-$N82*AV$5)/($O82*SQRT(AV$5)),0,1,TRUE)))*EXP(-$F$1*AV$5)*(INDEX('3)tpx females'!EF$57:EF$107,MATCH($R82,'3)tpx females'!$DE$57:$DE$107,0))+INDEX('3)tpx males'!ED$57:ED$107,MATCH($Q82,'3)tpx males'!$DC$57:$DC$107,0))-(INDEX('3)tpx males'!EC$110:EC$160,MATCH($Q82,'3)tpx males'!$DC$110:$DC$160,0))*INDEX('3)tpx females'!EE$111:EE$161,MATCH($R82,'3)tpx females'!$DE$111:$DE$161,0))*(1-(EXP(-INDEX('3)tpx males'!ED$4:ED$54,MATCH($Q82,'3)tpx males'!$DC$4:$DC$54,0)))*EXP(-INDEX('3)tpx females'!EF$3:EF$53,MATCH($R82,'3)tpx females'!$DE$3:$DE$53,0))))))),0)</f>
        <v>7927.388287144403</v>
      </c>
      <c r="AW82" s="32">
        <f ca="1">IFERROR(($J82*EXP(AW$5*($N82+0.5*($O82)^2))*_xlfn.NORM.DIST((LN(($L82*EXP($K82/100*AW$5)))-LN($J82)-$N82*AW$5)/($O82*SQRT(AW$5))-$O82*SQRT(AW$5),0,1,TRUE)+$L82*EXP($K82/100*AW$5)*(1-_xlfn.NORM.DIST((LN(($L82*EXP($K82/100*AW$5)))-LN($J82)-$N82*AW$5)/($O82*SQRT(AW$5)),0,1,TRUE)))*EXP(-$F$1*AW$5)*(INDEX('3)tpx females'!EG$57:EG$107,MATCH($R82,'3)tpx females'!$DE$57:$DE$107,0))+INDEX('3)tpx males'!EE$57:EE$107,MATCH($Q82,'3)tpx males'!$DC$57:$DC$107,0))-(INDEX('3)tpx males'!ED$110:ED$160,MATCH($Q82,'3)tpx males'!$DC$110:$DC$160,0))*INDEX('3)tpx females'!EF$111:EF$161,MATCH($R82,'3)tpx females'!$DE$111:$DE$161,0))*(1-(EXP(-INDEX('3)tpx males'!EE$4:EE$54,MATCH($Q82,'3)tpx males'!$DC$4:$DC$54,0)))*EXP(-INDEX('3)tpx females'!EG$3:EG$53,MATCH($R82,'3)tpx females'!$DE$3:$DE$53,0))))))),0)</f>
        <v>7698.3483320675496</v>
      </c>
      <c r="AX82" s="32">
        <f ca="1">IFERROR(($J82*EXP(AX$5*($N82+0.5*($O82)^2))*_xlfn.NORM.DIST((LN(($L82*EXP($K82/100*AX$5)))-LN($J82)-$N82*AX$5)/($O82*SQRT(AX$5))-$O82*SQRT(AX$5),0,1,TRUE)+$L82*EXP($K82/100*AX$5)*(1-_xlfn.NORM.DIST((LN(($L82*EXP($K82/100*AX$5)))-LN($J82)-$N82*AX$5)/($O82*SQRT(AX$5)),0,1,TRUE)))*EXP(-$F$1*AX$5)*(INDEX('3)tpx females'!EH$57:EH$107,MATCH($R82,'3)tpx females'!$DE$57:$DE$107,0))+INDEX('3)tpx males'!EF$57:EF$107,MATCH($Q82,'3)tpx males'!$DC$57:$DC$107,0))-(INDEX('3)tpx males'!EE$110:EE$160,MATCH($Q82,'3)tpx males'!$DC$110:$DC$160,0))*INDEX('3)tpx females'!EG$111:EG$161,MATCH($R82,'3)tpx females'!$DE$111:$DE$161,0))*(1-(EXP(-INDEX('3)tpx males'!EF$4:EF$54,MATCH($Q82,'3)tpx males'!$DC$4:$DC$54,0)))*EXP(-INDEX('3)tpx females'!EH$3:EH$53,MATCH($R82,'3)tpx females'!$DE$3:$DE$53,0))))))),0)</f>
        <v>6995.6135949843383</v>
      </c>
      <c r="AY82" s="32">
        <f ca="1">IFERROR(($J82*EXP(AY$5*($N82+0.5*($O82)^2))*_xlfn.NORM.DIST((LN(($L82*EXP($K82/100*AY$5)))-LN($J82)-$N82*AY$5)/($O82*SQRT(AY$5))-$O82*SQRT(AY$5),0,1,TRUE)+$L82*EXP($K82/100*AY$5)*(1-_xlfn.NORM.DIST((LN(($L82*EXP($K82/100*AY$5)))-LN($J82)-$N82*AY$5)/($O82*SQRT(AY$5)),0,1,TRUE)))*EXP(-$F$1*AY$5)*(INDEX('3)tpx females'!EI$57:EI$107,MATCH($R82,'3)tpx females'!$DE$57:$DE$107,0))+INDEX('3)tpx males'!EG$57:EG$107,MATCH($Q82,'3)tpx males'!$DC$57:$DC$107,0))-(INDEX('3)tpx males'!EF$110:EF$160,MATCH($Q82,'3)tpx males'!$DC$110:$DC$160,0))*INDEX('3)tpx females'!EH$111:EH$161,MATCH($R82,'3)tpx females'!$DE$111:$DE$161,0))*(1-(EXP(-INDEX('3)tpx males'!EG$4:EG$54,MATCH($Q82,'3)tpx males'!$DC$4:$DC$54,0)))*EXP(-INDEX('3)tpx females'!EI$3:EI$53,MATCH($R82,'3)tpx females'!$DE$3:$DE$53,0))))))),0)</f>
        <v>6193.6844801442539</v>
      </c>
      <c r="AZ82" s="32">
        <f ca="1">IFERROR(($J82*EXP(AZ$5*($N82+0.5*($O82)^2))*_xlfn.NORM.DIST((LN(($L82*EXP($K82/100*AZ$5)))-LN($J82)-$N82*AZ$5)/($O82*SQRT(AZ$5))-$O82*SQRT(AZ$5),0,1,TRUE)+$L82*EXP($K82/100*AZ$5)*(1-_xlfn.NORM.DIST((LN(($L82*EXP($K82/100*AZ$5)))-LN($J82)-$N82*AZ$5)/($O82*SQRT(AZ$5)),0,1,TRUE)))*EXP(-$F$1*AZ$5)*(INDEX('3)tpx females'!EJ$57:EJ$107,MATCH($R82,'3)tpx females'!$DE$57:$DE$107,0))+INDEX('3)tpx males'!EH$57:EH$107,MATCH($Q82,'3)tpx males'!$DC$57:$DC$107,0))-(INDEX('3)tpx males'!EG$110:EG$160,MATCH($Q82,'3)tpx males'!$DC$110:$DC$160,0))*INDEX('3)tpx females'!EI$111:EI$161,MATCH($R82,'3)tpx females'!$DE$111:$DE$161,0))*(1-(EXP(-INDEX('3)tpx males'!EH$4:EH$54,MATCH($Q82,'3)tpx males'!$DC$4:$DC$54,0)))*EXP(-INDEX('3)tpx females'!EJ$3:EJ$53,MATCH($R82,'3)tpx females'!$DE$3:$DE$53,0))))))),0)</f>
        <v>5246.7195316746329</v>
      </c>
      <c r="BA82" s="32">
        <f ca="1">IFERROR(($J82*EXP(BA$5*($N82+0.5*($O82)^2))*_xlfn.NORM.DIST((LN(($L82*EXP($K82/100*BA$5)))-LN($J82)-$N82*BA$5)/($O82*SQRT(BA$5))-$O82*SQRT(BA$5),0,1,TRUE)+$L82*EXP($K82/100*BA$5)*(1-_xlfn.NORM.DIST((LN(($L82*EXP($K82/100*BA$5)))-LN($J82)-$N82*BA$5)/($O82*SQRT(BA$5)),0,1,TRUE)))*EXP(-$F$1*BA$5)*(INDEX('3)tpx females'!EK$57:EK$107,MATCH($R82,'3)tpx females'!$DE$57:$DE$107,0))+INDEX('3)tpx males'!EI$57:EI$107,MATCH($Q82,'3)tpx males'!$DC$57:$DC$107,0))-(INDEX('3)tpx males'!EH$110:EH$160,MATCH($Q82,'3)tpx males'!$DC$110:$DC$160,0))*INDEX('3)tpx females'!EJ$111:EJ$161,MATCH($R82,'3)tpx females'!$DE$111:$DE$161,0))*(1-(EXP(-INDEX('3)tpx males'!EI$4:EI$54,MATCH($Q82,'3)tpx males'!$DC$4:$DC$54,0)))*EXP(-INDEX('3)tpx females'!EK$3:EK$53,MATCH($R82,'3)tpx females'!$DE$3:$DE$53,0))))))),0)</f>
        <v>4251.9738140186791</v>
      </c>
      <c r="BB82" s="32">
        <f ca="1">IFERROR(($J82*EXP(BB$5*($N82+0.5*($O82)^2))*_xlfn.NORM.DIST((LN(($L82*EXP($K82/100*BB$5)))-LN($J82)-$N82*BB$5)/($O82*SQRT(BB$5))-$O82*SQRT(BB$5),0,1,TRUE)+$L82*EXP($K82/100*BB$5)*(1-_xlfn.NORM.DIST((LN(($L82*EXP($K82/100*BB$5)))-LN($J82)-$N82*BB$5)/($O82*SQRT(BB$5)),0,1,TRUE)))*EXP(-$F$1*BB$5)*(INDEX('3)tpx females'!EL$57:EL$107,MATCH($R82,'3)tpx females'!$DE$57:$DE$107,0))+INDEX('3)tpx males'!EJ$57:EJ$107,MATCH($Q82,'3)tpx males'!$DC$57:$DC$107,0))-(INDEX('3)tpx males'!EI$110:EI$160,MATCH($Q82,'3)tpx males'!$DC$110:$DC$160,0))*INDEX('3)tpx females'!EK$111:EK$161,MATCH($R82,'3)tpx females'!$DE$111:$DE$161,0))*(1-(EXP(-INDEX('3)tpx males'!EJ$4:EJ$54,MATCH($Q82,'3)tpx males'!$DC$4:$DC$54,0)))*EXP(-INDEX('3)tpx females'!EL$3:EL$53,MATCH($R82,'3)tpx females'!$DE$3:$DE$53,0))))))),0)</f>
        <v>3269.85676776933</v>
      </c>
      <c r="BC82" s="32">
        <f ca="1">IFERROR(($J82*EXP(BC$5*($N82+0.5*($O82)^2))*_xlfn.NORM.DIST((LN(($L82*EXP($K82/100*BC$5)))-LN($J82)-$N82*BC$5)/($O82*SQRT(BC$5))-$O82*SQRT(BC$5),0,1,TRUE)+$L82*EXP($K82/100*BC$5)*(1-_xlfn.NORM.DIST((LN(($L82*EXP($K82/100*BC$5)))-LN($J82)-$N82*BC$5)/($O82*SQRT(BC$5)),0,1,TRUE)))*EXP(-$F$1*BC$5)*(INDEX('3)tpx females'!EM$57:EM$107,MATCH($R82,'3)tpx females'!$DE$57:$DE$107,0))+INDEX('3)tpx males'!EK$57:EK$107,MATCH($Q82,'3)tpx males'!$DC$57:$DC$107,0))-(INDEX('3)tpx males'!EJ$110:EJ$160,MATCH($Q82,'3)tpx males'!$DC$110:$DC$160,0))*INDEX('3)tpx females'!EL$111:EL$161,MATCH($R82,'3)tpx females'!$DE$111:$DE$161,0))*(1-(EXP(-INDEX('3)tpx males'!EK$4:EK$54,MATCH($Q82,'3)tpx males'!$DC$4:$DC$54,0)))*EXP(-INDEX('3)tpx females'!EM$3:EM$53,MATCH($R82,'3)tpx females'!$DE$3:$DE$53,0))))))),0)</f>
        <v>2414.9439289691745</v>
      </c>
      <c r="BD82" s="32">
        <f ca="1">IFERROR(($J82*EXP(BD$5*($N82+0.5*($O82)^2))*_xlfn.NORM.DIST((LN(($L82*EXP($K82/100*BD$5)))-LN($J82)-$N82*BD$5)/($O82*SQRT(BD$5))-$O82*SQRT(BD$5),0,1,TRUE)+$L82*EXP($K82/100*BD$5)*(1-_xlfn.NORM.DIST((LN(($L82*EXP($K82/100*BD$5)))-LN($J82)-$N82*BD$5)/($O82*SQRT(BD$5)),0,1,TRUE)))*EXP(-$F$1*BD$5)*(INDEX('3)tpx females'!EN$57:EN$107,MATCH($R82,'3)tpx females'!$DE$57:$DE$107,0))+INDEX('3)tpx males'!EL$57:EL$107,MATCH($Q82,'3)tpx males'!$DC$57:$DC$107,0))-(INDEX('3)tpx males'!EK$110:EK$160,MATCH($Q82,'3)tpx males'!$DC$110:$DC$160,0))*INDEX('3)tpx females'!EM$111:EM$161,MATCH($R82,'3)tpx females'!$DE$111:$DE$161,0))*(1-(EXP(-INDEX('3)tpx males'!EL$4:EL$54,MATCH($Q82,'3)tpx males'!$DC$4:$DC$54,0)))*EXP(-INDEX('3)tpx females'!EN$3:EN$53,MATCH($R82,'3)tpx females'!$DE$3:$DE$53,0))))))),0)</f>
        <v>1695.3597040563197</v>
      </c>
      <c r="BE82" s="32">
        <f ca="1">IFERROR(($J82*EXP(BE$5*($N82+0.5*($O82)^2))*_xlfn.NORM.DIST((LN(($L82*EXP($K82/100*BE$5)))-LN($J82)-$N82*BE$5)/($O82*SQRT(BE$5))-$O82*SQRT(BE$5),0,1,TRUE)+$L82*EXP($K82/100*BE$5)*(1-_xlfn.NORM.DIST((LN(($L82*EXP($K82/100*BE$5)))-LN($J82)-$N82*BE$5)/($O82*SQRT(BE$5)),0,1,TRUE)))*EXP(-$F$1*BE$5)*(INDEX('3)tpx females'!EO$57:EO$107,MATCH($R82,'3)tpx females'!$DE$57:$DE$107,0))+INDEX('3)tpx males'!EM$57:EM$107,MATCH($Q82,'3)tpx males'!$DC$57:$DC$107,0))-(INDEX('3)tpx males'!EL$110:EL$160,MATCH($Q82,'3)tpx males'!$DC$110:$DC$160,0))*INDEX('3)tpx females'!EN$111:EN$161,MATCH($R82,'3)tpx females'!$DE$111:$DE$161,0))*(1-(EXP(-INDEX('3)tpx males'!EM$4:EM$54,MATCH($Q82,'3)tpx males'!$DC$4:$DC$54,0)))*EXP(-INDEX('3)tpx females'!EO$3:EO$53,MATCH($R82,'3)tpx females'!$DE$3:$DE$53,0))))))),0)</f>
        <v>1117.6453879578148</v>
      </c>
      <c r="BF82" s="32">
        <f ca="1">IFERROR(($J82*EXP(BF$5*($N82+0.5*($O82)^2))*_xlfn.NORM.DIST((LN(($L82*EXP($K82/100*BF$5)))-LN($J82)-$N82*BF$5)/($O82*SQRT(BF$5))-$O82*SQRT(BF$5),0,1,TRUE)+$L82*EXP($K82/100*BF$5)*(1-_xlfn.NORM.DIST((LN(($L82*EXP($K82/100*BF$5)))-LN($J82)-$N82*BF$5)/($O82*SQRT(BF$5)),0,1,TRUE)))*EXP(-$F$1*BF$5)*(INDEX('3)tpx females'!EP$57:EP$107,MATCH($R82,'3)tpx females'!$DE$57:$DE$107,0))+INDEX('3)tpx males'!EN$57:EN$107,MATCH($Q82,'3)tpx males'!$DC$57:$DC$107,0))-(INDEX('3)tpx males'!EM$110:EM$160,MATCH($Q82,'3)tpx males'!$DC$110:$DC$160,0))*INDEX('3)tpx females'!EO$111:EO$161,MATCH($R82,'3)tpx females'!$DE$111:$DE$161,0))*(1-(EXP(-INDEX('3)tpx males'!EN$4:EN$54,MATCH($Q82,'3)tpx males'!$DC$4:$DC$54,0)))*EXP(-INDEX('3)tpx females'!EP$3:EP$53,MATCH($R82,'3)tpx females'!$DE$3:$DE$53,0))))))),0)</f>
        <v>708.70859017976397</v>
      </c>
      <c r="BG82" s="32">
        <f ca="1">IFERROR(($J82*EXP(BG$5*($N82+0.5*($O82)^2))*_xlfn.NORM.DIST((LN(($L82*EXP($K82/100*BG$5)))-LN($J82)-$N82*BG$5)/($O82*SQRT(BG$5))-$O82*SQRT(BG$5),0,1,TRUE)+$L82*EXP($K82/100*BG$5)*(1-_xlfn.NORM.DIST((LN(($L82*EXP($K82/100*BG$5)))-LN($J82)-$N82*BG$5)/($O82*SQRT(BG$5)),0,1,TRUE)))*EXP(-$F$1*BG$5)*(INDEX('3)tpx females'!EQ$57:EQ$107,MATCH($R82,'3)tpx females'!$DE$57:$DE$107,0))+INDEX('3)tpx males'!EO$57:EO$107,MATCH($Q82,'3)tpx males'!$DC$57:$DC$107,0))-(INDEX('3)tpx males'!EN$110:EN$160,MATCH($Q82,'3)tpx males'!$DC$110:$DC$160,0))*INDEX('3)tpx females'!EP$111:EP$161,MATCH($R82,'3)tpx females'!$DE$111:$DE$161,0))*(1-(EXP(-INDEX('3)tpx males'!EO$4:EO$54,MATCH($Q82,'3)tpx males'!$DC$4:$DC$54,0)))*EXP(-INDEX('3)tpx females'!EQ$3:EQ$53,MATCH($R82,'3)tpx females'!$DE$3:$DE$53,0))))))),0)</f>
        <v>422.43404364246283</v>
      </c>
      <c r="BH82" s="32">
        <f ca="1">IFERROR(($J82*EXP(BH$5*($N82+0.5*($O82)^2))*_xlfn.NORM.DIST((LN(($L82*EXP($K82/100*BH$5)))-LN($J82)-$N82*BH$5)/($O82*SQRT(BH$5))-$O82*SQRT(BH$5),0,1,TRUE)+$L82*EXP($K82/100*BH$5)*(1-_xlfn.NORM.DIST((LN(($L82*EXP($K82/100*BH$5)))-LN($J82)-$N82*BH$5)/($O82*SQRT(BH$5)),0,1,TRUE)))*EXP(-$F$1*BH$5)*(INDEX('3)tpx females'!ER$57:ER$107,MATCH($R82,'3)tpx females'!$DE$57:$DE$107,0))+INDEX('3)tpx males'!EP$57:EP$107,MATCH($Q82,'3)tpx males'!$DC$57:$DC$107,0))-(INDEX('3)tpx males'!EO$110:EO$160,MATCH($Q82,'3)tpx males'!$DC$110:$DC$160,0))*INDEX('3)tpx females'!EQ$111:EQ$161,MATCH($R82,'3)tpx females'!$DE$111:$DE$161,0))*(1-(EXP(-INDEX('3)tpx males'!EP$4:EP$54,MATCH($Q82,'3)tpx males'!$DC$4:$DC$54,0)))*EXP(-INDEX('3)tpx females'!ER$3:ER$53,MATCH($R82,'3)tpx females'!$DE$3:$DE$53,0))))))),0)</f>
        <v>242.83985860210825</v>
      </c>
      <c r="BI82" s="32">
        <f ca="1">IFERROR(($J82*EXP(BI$5*($N82+0.5*($O82)^2))*_xlfn.NORM.DIST((LN(($L82*EXP($K82/100*BI$5)))-LN($J82)-$N82*BI$5)/($O82*SQRT(BI$5))-$O82*SQRT(BI$5),0,1,TRUE)+$L82*EXP($K82/100*BI$5)*(1-_xlfn.NORM.DIST((LN(($L82*EXP($K82/100*BI$5)))-LN($J82)-$N82*BI$5)/($O82*SQRT(BI$5)),0,1,TRUE)))*EXP(-$F$1*BI$5)*(INDEX('3)tpx females'!ES$57:ES$107,MATCH($R82,'3)tpx females'!$DE$57:$DE$107,0))+INDEX('3)tpx males'!EQ$57:EQ$107,MATCH($Q82,'3)tpx males'!$DC$57:$DC$107,0))-(INDEX('3)tpx males'!EP$110:EP$160,MATCH($Q82,'3)tpx males'!$DC$110:$DC$160,0))*INDEX('3)tpx females'!ER$111:ER$161,MATCH($R82,'3)tpx females'!$DE$111:$DE$161,0))*(1-(EXP(-INDEX('3)tpx males'!EQ$4:EQ$54,MATCH($Q82,'3)tpx males'!$DC$4:$DC$54,0)))*EXP(-INDEX('3)tpx females'!ES$3:ES$53,MATCH($R82,'3)tpx females'!$DE$3:$DE$53,0))))))),0)</f>
        <v>126.83157992865655</v>
      </c>
      <c r="BJ82" s="32">
        <f ca="1">IFERROR(($J82*EXP(BJ$5*($N82+0.5*($O82)^2))*_xlfn.NORM.DIST((LN(($L82*EXP($K82/100*BJ$5)))-LN($J82)-$N82*BJ$5)/($O82*SQRT(BJ$5))-$O82*SQRT(BJ$5),0,1,TRUE)+$L82*EXP($K82/100*BJ$5)*(1-_xlfn.NORM.DIST((LN(($L82*EXP($K82/100*BJ$5)))-LN($J82)-$N82*BJ$5)/($O82*SQRT(BJ$5)),0,1,TRUE)))*EXP(-$F$1*BJ$5)*(INDEX('3)tpx females'!ET$57:ET$107,MATCH($R82,'3)tpx females'!$DE$57:$DE$107,0))+INDEX('3)tpx males'!ER$57:ER$107,MATCH($Q82,'3)tpx males'!$DC$57:$DC$107,0))-(INDEX('3)tpx males'!EQ$110:EQ$160,MATCH($Q82,'3)tpx males'!$DC$110:$DC$160,0))*INDEX('3)tpx females'!ES$111:ES$161,MATCH($R82,'3)tpx females'!$DE$111:$DE$161,0))*(1-(EXP(-INDEX('3)tpx males'!ER$4:ER$54,MATCH($Q82,'3)tpx males'!$DC$4:$DC$54,0)))*EXP(-INDEX('3)tpx females'!ET$3:ET$53,MATCH($R82,'3)tpx females'!$DE$3:$DE$53,0))))))),0)</f>
        <v>65.454833604445525</v>
      </c>
      <c r="BK82" s="32">
        <f ca="1">IFERROR(($J82*EXP(BK$5*($N82+0.5*($O82)^2))*_xlfn.NORM.DIST((LN(($L82*EXP($K82/100*BK$5)))-LN($J82)-$N82*BK$5)/($O82*SQRT(BK$5))-$O82*SQRT(BK$5),0,1,TRUE)+$L82*EXP($K82/100*BK$5)*(1-_xlfn.NORM.DIST((LN(($L82*EXP($K82/100*BK$5)))-LN($J82)-$N82*BK$5)/($O82*SQRT(BK$5)),0,1,TRUE)))*EXP(-$F$1*BK$5)*(INDEX('3)tpx females'!EU$57:EU$107,MATCH($R82,'3)tpx females'!$DE$57:$DE$107,0))+INDEX('3)tpx males'!ES$57:ES$107,MATCH($Q82,'3)tpx males'!$DC$57:$DC$107,0))-(INDEX('3)tpx males'!ER$110:ER$160,MATCH($Q82,'3)tpx males'!$DC$110:$DC$160,0))*INDEX('3)tpx females'!ET$111:ET$161,MATCH($R82,'3)tpx females'!$DE$111:$DE$161,0))*(1-(EXP(-INDEX('3)tpx males'!ES$4:ES$54,MATCH($Q82,'3)tpx males'!$DC$4:$DC$54,0)))*EXP(-INDEX('3)tpx females'!EU$3:EU$53,MATCH($R82,'3)tpx females'!$DE$3:$DE$53,0))))))),0)</f>
        <v>36.283688632653579</v>
      </c>
      <c r="BL82" s="32">
        <f ca="1">IFERROR(($J82*EXP(BL$5*($N82+0.5*($O82)^2))*_xlfn.NORM.DIST((LN(($L82*EXP($K82/100*BL$5)))-LN($J82)-$N82*BL$5)/($O82*SQRT(BL$5))-$O82*SQRT(BL$5),0,1,TRUE)+$L82*EXP($K82/100*BL$5)*(1-_xlfn.NORM.DIST((LN(($L82*EXP($K82/100*BL$5)))-LN($J82)-$N82*BL$5)/($O82*SQRT(BL$5)),0,1,TRUE)))*EXP(-$F$1*BL$5)*(INDEX('3)tpx females'!EV$57:EV$107,MATCH($R82,'3)tpx females'!$DE$57:$DE$107,0))+INDEX('3)tpx males'!ET$57:ET$107,MATCH($Q82,'3)tpx males'!$DC$57:$DC$107,0))-(INDEX('3)tpx males'!ES$110:ES$160,MATCH($Q82,'3)tpx males'!$DC$110:$DC$160,0))*INDEX('3)tpx females'!EU$111:EU$161,MATCH($R82,'3)tpx females'!$DE$111:$DE$161,0))*(1-(EXP(-INDEX('3)tpx males'!ET$4:ET$54,MATCH($Q82,'3)tpx males'!$DC$4:$DC$54,0)))*EXP(-INDEX('3)tpx females'!EV$3:EV$53,MATCH($R82,'3)tpx females'!$DE$3:$DE$53,0))))))),0)</f>
        <v>13.567223609391995</v>
      </c>
      <c r="BM82" s="32">
        <f ca="1">IFERROR(($J82*EXP(BM$5*($N82+0.5*($O82)^2))*_xlfn.NORM.DIST((LN(($L82*EXP($K82/100*BM$5)))-LN($J82)-$N82*BM$5)/($O82*SQRT(BM$5))-$O82*SQRT(BM$5),0,1,TRUE)+$L82*EXP($K82/100*BM$5)*(1-_xlfn.NORM.DIST((LN(($L82*EXP($K82/100*BM$5)))-LN($J82)-$N82*BM$5)/($O82*SQRT(BM$5)),0,1,TRUE)))*EXP(-$F$1*BM$5)*(INDEX('3)tpx females'!EW$57:EW$107,MATCH($R82,'3)tpx females'!$DE$57:$DE$107,0))+INDEX('3)tpx males'!EU$57:EU$107,MATCH($Q82,'3)tpx males'!$DC$57:$DC$107,0))-(INDEX('3)tpx males'!ET$110:ET$160,MATCH($Q82,'3)tpx males'!$DC$110:$DC$160,0))*INDEX('3)tpx females'!EV$111:EV$161,MATCH($R82,'3)tpx females'!$DE$111:$DE$161,0))*(1-(EXP(-INDEX('3)tpx males'!EU$4:EU$54,MATCH($Q82,'3)tpx males'!$DC$4:$DC$54,0)))*EXP(-INDEX('3)tpx females'!EW$3:EW$53,MATCH($R82,'3)tpx females'!$DE$3:$DE$53,0))))))),0)</f>
        <v>0</v>
      </c>
      <c r="BN82" s="32">
        <f ca="1">IFERROR(($J82*EXP(BN$5*($N82+0.5*($O82)^2))*_xlfn.NORM.DIST((LN(($L82*EXP($K82/100*BN$5)))-LN($J82)-$N82*BN$5)/($O82*SQRT(BN$5))-$O82*SQRT(BN$5),0,1,TRUE)+$L82*EXP($K82/100*BN$5)*(1-_xlfn.NORM.DIST((LN(($L82*EXP($K82/100*BN$5)))-LN($J82)-$N82*BN$5)/($O82*SQRT(BN$5)),0,1,TRUE)))*EXP(-$F$1*BN$5)*(INDEX('3)tpx females'!EX$57:EX$107,MATCH($R82,'3)tpx females'!$DE$57:$DE$107,0))+INDEX('3)tpx males'!EV$57:EV$107,MATCH($Q82,'3)tpx males'!$DC$57:$DC$107,0))-(INDEX('3)tpx males'!EU$110:EU$160,MATCH($Q82,'3)tpx males'!$DC$110:$DC$160,0))*INDEX('3)tpx females'!EW$111:EW$161,MATCH($R82,'3)tpx females'!$DE$111:$DE$161,0))*(1-(EXP(-INDEX('3)tpx males'!EV$4:EV$54,MATCH($Q82,'3)tpx males'!$DC$4:$DC$54,0)))*EXP(-INDEX('3)tpx females'!EX$3:EX$53,MATCH($R82,'3)tpx females'!$DE$3:$DE$53,0))))))),0)</f>
        <v>0</v>
      </c>
      <c r="BO82" s="32">
        <f ca="1">IFERROR(($J82*EXP(BO$5*($N82+0.5*($O82)^2))*_xlfn.NORM.DIST((LN(($L82*EXP($K82/100*BO$5)))-LN($J82)-$N82*BO$5)/($O82*SQRT(BO$5))-$O82*SQRT(BO$5),0,1,TRUE)+$L82*EXP($K82/100*BO$5)*(1-_xlfn.NORM.DIST((LN(($L82*EXP($K82/100*BO$5)))-LN($J82)-$N82*BO$5)/($O82*SQRT(BO$5)),0,1,TRUE)))*EXP(-$F$1*BO$5)*(INDEX('3)tpx females'!EY$57:EY$107,MATCH($R82,'3)tpx females'!$DE$57:$DE$107,0))+INDEX('3)tpx males'!EW$57:EW$107,MATCH($Q82,'3)tpx males'!$DC$57:$DC$107,0))-(INDEX('3)tpx males'!EV$110:EV$160,MATCH($Q82,'3)tpx males'!$DC$110:$DC$160,0))*INDEX('3)tpx females'!EX$111:EX$161,MATCH($R82,'3)tpx females'!$DE$111:$DE$161,0))*(1-(EXP(-INDEX('3)tpx males'!EW$4:EW$54,MATCH($Q82,'3)tpx males'!$DC$4:$DC$54,0)))*EXP(-INDEX('3)tpx females'!EY$3:EY$53,MATCH($R82,'3)tpx females'!$DE$3:$DE$53,0))))))),0)</f>
        <v>0</v>
      </c>
      <c r="BP82" s="32">
        <f ca="1">IFERROR(($J82*EXP(BP$5*($N82+0.5*($O82)^2))*_xlfn.NORM.DIST((LN(($L82*EXP($K82/100*BP$5)))-LN($J82)-$N82*BP$5)/($O82*SQRT(BP$5))-$O82*SQRT(BP$5),0,1,TRUE)+$L82*EXP($K82/100*BP$5)*(1-_xlfn.NORM.DIST((LN(($L82*EXP($K82/100*BP$5)))-LN($J82)-$N82*BP$5)/($O82*SQRT(BP$5)),0,1,TRUE)))*EXP(-$F$1*BP$5)*(INDEX('3)tpx females'!EZ$57:EZ$107,MATCH($R82,'3)tpx females'!$DE$57:$DE$107,0))+INDEX('3)tpx males'!EX$57:EX$107,MATCH($Q82,'3)tpx males'!$DC$57:$DC$107,0))-(INDEX('3)tpx males'!EW$110:EW$160,MATCH($Q82,'3)tpx males'!$DC$110:$DC$160,0))*INDEX('3)tpx females'!EY$111:EY$161,MATCH($R82,'3)tpx females'!$DE$111:$DE$161,0))*(1-(EXP(-INDEX('3)tpx males'!EX$4:EX$54,MATCH($Q82,'3)tpx males'!$DC$4:$DC$54,0)))*EXP(-INDEX('3)tpx females'!EZ$3:EZ$53,MATCH($R82,'3)tpx females'!$DE$3:$DE$53,0))))))),0)</f>
        <v>0</v>
      </c>
      <c r="BQ82" s="32">
        <f ca="1">IFERROR(($J82*EXP(BQ$5*($N82+0.5*($O82)^2))*_xlfn.NORM.DIST((LN(($L82*EXP($K82/100*BQ$5)))-LN($J82)-$N82*BQ$5)/($O82*SQRT(BQ$5))-$O82*SQRT(BQ$5),0,1,TRUE)+$L82*EXP($K82/100*BQ$5)*(1-_xlfn.NORM.DIST((LN(($L82*EXP($K82/100*BQ$5)))-LN($J82)-$N82*BQ$5)/($O82*SQRT(BQ$5)),0,1,TRUE)))*EXP(-$F$1*BQ$5)*(INDEX('3)tpx females'!FA$57:FA$107,MATCH($R82,'3)tpx females'!$DE$57:$DE$107,0))+INDEX('3)tpx males'!EY$57:EY$107,MATCH($Q82,'3)tpx males'!$DC$57:$DC$107,0))-(INDEX('3)tpx males'!EX$110:EX$160,MATCH($Q82,'3)tpx males'!$DC$110:$DC$160,0))*INDEX('3)tpx females'!EZ$111:EZ$161,MATCH($R82,'3)tpx females'!$DE$111:$DE$161,0))*(1-(EXP(-INDEX('3)tpx males'!EY$4:EY$54,MATCH($Q82,'3)tpx males'!$DC$4:$DC$54,0)))*EXP(-INDEX('3)tpx females'!FA$3:FA$53,MATCH($R82,'3)tpx females'!$DE$3:$DE$53,0))))))),0)</f>
        <v>0</v>
      </c>
      <c r="BR82" s="32">
        <f ca="1">IFERROR(($J82*EXP(BR$5*($N82+0.5*($O82)^2))*_xlfn.NORM.DIST((LN(($L82*EXP($K82/100*BR$5)))-LN($J82)-$N82*BR$5)/($O82*SQRT(BR$5))-$O82*SQRT(BR$5),0,1,TRUE)+$L82*EXP($K82/100*BR$5)*(1-_xlfn.NORM.DIST((LN(($L82*EXP($K82/100*BR$5)))-LN($J82)-$N82*BR$5)/($O82*SQRT(BR$5)),0,1,TRUE)))*EXP(-$F$1*BR$5)*(INDEX('3)tpx females'!FB$57:FB$107,MATCH($R82,'3)tpx females'!$DE$57:$DE$107,0))+INDEX('3)tpx males'!EZ$57:EZ$107,MATCH($Q82,'3)tpx males'!$DC$57:$DC$107,0))-(INDEX('3)tpx males'!EY$110:EY$160,MATCH($Q82,'3)tpx males'!$DC$110:$DC$160,0))*INDEX('3)tpx females'!FA$111:FA$161,MATCH($R82,'3)tpx females'!$DE$111:$DE$161,0))*(1-(EXP(-INDEX('3)tpx males'!EZ$4:EZ$54,MATCH($Q82,'3)tpx males'!$DC$4:$DC$54,0)))*EXP(-INDEX('3)tpx females'!FB$3:FB$53,MATCH($R82,'3)tpx females'!$DE$3:$DE$53,0))))))),0)</f>
        <v>0</v>
      </c>
      <c r="BS82" s="32">
        <f ca="1">IFERROR(($J82*EXP(BS$5*($N82+0.5*($O82)^2))*_xlfn.NORM.DIST((LN(($L82*EXP($K82/100*BS$5)))-LN($J82)-$N82*BS$5)/($O82*SQRT(BS$5))-$O82*SQRT(BS$5),0,1,TRUE)+$L82*EXP($K82/100*BS$5)*(1-_xlfn.NORM.DIST((LN(($L82*EXP($K82/100*BS$5)))-LN($J82)-$N82*BS$5)/($O82*SQRT(BS$5)),0,1,TRUE)))*EXP(-$F$1*BS$5)*(INDEX('3)tpx females'!FC$57:FC$107,MATCH($R82,'3)tpx females'!$DE$57:$DE$107,0))+INDEX('3)tpx males'!FA$57:FA$107,MATCH($Q82,'3)tpx males'!$DC$57:$DC$107,0))-(INDEX('3)tpx males'!EZ$110:EZ$160,MATCH($Q82,'3)tpx males'!$DC$110:$DC$160,0))*INDEX('3)tpx females'!FB$111:FB$161,MATCH($R82,'3)tpx females'!$DE$111:$DE$161,0))*(1-(EXP(-INDEX('3)tpx males'!FA$4:FA$54,MATCH($Q82,'3)tpx males'!$DC$4:$DC$54,0)))*EXP(-INDEX('3)tpx females'!FC$3:FC$53,MATCH($R82,'3)tpx females'!$DE$3:$DE$53,0))))))),0)</f>
        <v>0</v>
      </c>
      <c r="BT82" s="32">
        <f ca="1">IFERROR(($J82*EXP(BT$5*($N82+0.5*($O82)^2))*_xlfn.NORM.DIST((LN(($L82*EXP($K82/100*BT$5)))-LN($J82)-$N82*BT$5)/($O82*SQRT(BT$5))-$O82*SQRT(BT$5),0,1,TRUE)+$L82*EXP($K82/100*BT$5)*(1-_xlfn.NORM.DIST((LN(($L82*EXP($K82/100*BT$5)))-LN($J82)-$N82*BT$5)/($O82*SQRT(BT$5)),0,1,TRUE)))*EXP(-$F$1*BT$5)*(INDEX('3)tpx females'!FD$57:FD$107,MATCH($R82,'3)tpx females'!$DE$57:$DE$107,0))+INDEX('3)tpx males'!FB$57:FB$107,MATCH($Q82,'3)tpx males'!$DC$57:$DC$107,0))-(INDEX('3)tpx males'!FA$110:FA$160,MATCH($Q82,'3)tpx males'!$DC$110:$DC$160,0))*INDEX('3)tpx females'!FC$111:FC$161,MATCH($R82,'3)tpx females'!$DE$111:$DE$161,0))*(1-(EXP(-INDEX('3)tpx males'!FB$4:FB$54,MATCH($Q82,'3)tpx males'!$DC$4:$DC$54,0)))*EXP(-INDEX('3)tpx females'!FD$3:FD$53,MATCH($R82,'3)tpx females'!$DE$3:$DE$53,0))))))),0)</f>
        <v>0</v>
      </c>
    </row>
    <row r="83" spans="2:72" x14ac:dyDescent="0.25">
      <c r="B83" s="32" t="s">
        <v>11</v>
      </c>
      <c r="C83" s="32" t="s">
        <v>12</v>
      </c>
      <c r="D83" s="49">
        <v>14698</v>
      </c>
      <c r="E83" s="32" t="s">
        <v>13</v>
      </c>
      <c r="F83" s="32" t="s">
        <v>14</v>
      </c>
      <c r="G83" s="49">
        <v>13508</v>
      </c>
      <c r="H83" s="32" t="s">
        <v>13</v>
      </c>
      <c r="I83" s="32" t="s">
        <v>18</v>
      </c>
      <c r="J83" s="32">
        <v>692407.49999999988</v>
      </c>
      <c r="K83" s="32">
        <v>7.35</v>
      </c>
      <c r="L83" s="32">
        <f>'3) 2016 cases'!M83*EXP('3) 2016 cases'!L83/100)</f>
        <v>289985.48944672785</v>
      </c>
      <c r="M83" s="32"/>
      <c r="N83" s="32">
        <f>INDEX('2b)Working'!$I$61:$P$61,MATCH($I83,'2b)Working'!$I$60:$P$60,0))</f>
        <v>7.7575433563764035E-2</v>
      </c>
      <c r="O83" s="32">
        <f>INDEX('2b)Working'!$I$62:$P$62,MATCH($I83,'2b)Working'!$I$60:$P$60,0))</f>
        <v>6.6180282905141802E-2</v>
      </c>
      <c r="P83" s="32" t="str">
        <f t="shared" si="5"/>
        <v/>
      </c>
      <c r="Q83" s="32">
        <f t="shared" si="4"/>
        <v>77</v>
      </c>
      <c r="R83" s="32">
        <f t="shared" si="6"/>
        <v>81</v>
      </c>
      <c r="S83" s="32">
        <f t="shared" si="7"/>
        <v>1</v>
      </c>
      <c r="U83" s="32">
        <f t="shared" ca="1" si="8"/>
        <v>304021.01537301223</v>
      </c>
      <c r="W83" s="32">
        <f ca="1">IFERROR(($J83*EXP(W$5*($N83+0.5*($O83)^2))*_xlfn.NORM.DIST((LN(($L83*EXP($K83/100*W$5)))-LN($J83)-$N83*W$5)/($O83*SQRT(W$5))-$O83*SQRT(W$5),0,1,TRUE)+$L83*EXP($K83/100*W$5)*(1-_xlfn.NORM.DIST((LN(($L83*EXP($K83/100*W$5)))-LN($J83)-$N83*W$5)/($O83*SQRT(W$5)),0,1,TRUE)))*EXP(-$F$1*W$5)*(INDEX('3)tpx females'!DG$57:DG$107,MATCH($R83,'3)tpx females'!$DE$57:$DE$107,0))+INDEX('3)tpx males'!DE$57:DE$107,MATCH($Q83,'3)tpx males'!$DC$57:$DC$107,0))-(INDEX('3)tpx males'!DD$110:DD$160,MATCH($Q83,'3)tpx males'!$DC$110:$DC$160,0))*INDEX('3)tpx females'!DF$111:DF$161,MATCH($R83,'3)tpx females'!$DE$111:$DE$161,0))*(1-(EXP(-INDEX('3)tpx males'!DE$4:DE$54,MATCH($Q83,'3)tpx males'!$DC$4:$DC$54,0)))*EXP(-INDEX('3)tpx females'!DG$3:DG$53,MATCH($R83,'3)tpx females'!$DE$3:$DE$53,0))))))),0)</f>
        <v>360.43004519486033</v>
      </c>
      <c r="X83" s="32">
        <f ca="1">IFERROR(($J83*EXP(X$5*($N83+0.5*($O83)^2))*_xlfn.NORM.DIST((LN(($L83*EXP($K83/100*X$5)))-LN($J83)-$N83*X$5)/($O83*SQRT(X$5))-$O83*SQRT(X$5),0,1,TRUE)+$L83*EXP($K83/100*X$5)*(1-_xlfn.NORM.DIST((LN(($L83*EXP($K83/100*X$5)))-LN($J83)-$N83*X$5)/($O83*SQRT(X$5)),0,1,TRUE)))*EXP(-$F$1*X$5)*(INDEX('3)tpx females'!DH$57:DH$107,MATCH($R83,'3)tpx females'!$DE$57:$DE$107,0))+INDEX('3)tpx males'!DF$57:DF$107,MATCH($Q83,'3)tpx males'!$DC$57:$DC$107,0))-(INDEX('3)tpx males'!DE$110:DE$160,MATCH($Q83,'3)tpx males'!$DC$110:$DC$160,0))*INDEX('3)tpx females'!DG$111:DG$161,MATCH($R83,'3)tpx females'!$DE$111:$DE$161,0))*(1-(EXP(-INDEX('3)tpx males'!DF$4:DF$54,MATCH($Q83,'3)tpx males'!$DC$4:$DC$54,0)))*EXP(-INDEX('3)tpx females'!DH$3:DH$53,MATCH($R83,'3)tpx females'!$DE$3:$DE$53,0))))))),0)</f>
        <v>1192.3697872610571</v>
      </c>
      <c r="Y83" s="32">
        <f ca="1">IFERROR(($J83*EXP(Y$5*($N83+0.5*($O83)^2))*_xlfn.NORM.DIST((LN(($L83*EXP($K83/100*Y$5)))-LN($J83)-$N83*Y$5)/($O83*SQRT(Y$5))-$O83*SQRT(Y$5),0,1,TRUE)+$L83*EXP($K83/100*Y$5)*(1-_xlfn.NORM.DIST((LN(($L83*EXP($K83/100*Y$5)))-LN($J83)-$N83*Y$5)/($O83*SQRT(Y$5)),0,1,TRUE)))*EXP(-$F$1*Y$5)*(INDEX('3)tpx females'!DI$57:DI$107,MATCH($R83,'3)tpx females'!$DE$57:$DE$107,0))+INDEX('3)tpx males'!DG$57:DG$107,MATCH($Q83,'3)tpx males'!$DC$57:$DC$107,0))-(INDEX('3)tpx males'!DF$110:DF$160,MATCH($Q83,'3)tpx males'!$DC$110:$DC$160,0))*INDEX('3)tpx females'!DH$111:DH$161,MATCH($R83,'3)tpx females'!$DE$111:$DE$161,0))*(1-(EXP(-INDEX('3)tpx males'!DG$4:DG$54,MATCH($Q83,'3)tpx males'!$DC$4:$DC$54,0)))*EXP(-INDEX('3)tpx females'!DI$3:DI$53,MATCH($R83,'3)tpx females'!$DE$3:$DE$53,0))))))),0)</f>
        <v>2307.9012335342863</v>
      </c>
      <c r="Z83" s="32">
        <f ca="1">IFERROR(($J83*EXP(Z$5*($N83+0.5*($O83)^2))*_xlfn.NORM.DIST((LN(($L83*EXP($K83/100*Z$5)))-LN($J83)-$N83*Z$5)/($O83*SQRT(Z$5))-$O83*SQRT(Z$5),0,1,TRUE)+$L83*EXP($K83/100*Z$5)*(1-_xlfn.NORM.DIST((LN(($L83*EXP($K83/100*Z$5)))-LN($J83)-$N83*Z$5)/($O83*SQRT(Z$5)),0,1,TRUE)))*EXP(-$F$1*Z$5)*(INDEX('3)tpx females'!DJ$57:DJ$107,MATCH($R83,'3)tpx females'!$DE$57:$DE$107,0))+INDEX('3)tpx males'!DH$57:DH$107,MATCH($Q83,'3)tpx males'!$DC$57:$DC$107,0))-(INDEX('3)tpx males'!DG$110:DG$160,MATCH($Q83,'3)tpx males'!$DC$110:$DC$160,0))*INDEX('3)tpx females'!DI$111:DI$161,MATCH($R83,'3)tpx females'!$DE$111:$DE$161,0))*(1-(EXP(-INDEX('3)tpx males'!DH$4:DH$54,MATCH($Q83,'3)tpx males'!$DC$4:$DC$54,0)))*EXP(-INDEX('3)tpx females'!DJ$3:DJ$53,MATCH($R83,'3)tpx females'!$DE$3:$DE$53,0))))))),0)</f>
        <v>3494.2128974116476</v>
      </c>
      <c r="AA83" s="32">
        <f ca="1">IFERROR(($J83*EXP(AA$5*($N83+0.5*($O83)^2))*_xlfn.NORM.DIST((LN(($L83*EXP($K83/100*AA$5)))-LN($J83)-$N83*AA$5)/($O83*SQRT(AA$5))-$O83*SQRT(AA$5),0,1,TRUE)+$L83*EXP($K83/100*AA$5)*(1-_xlfn.NORM.DIST((LN(($L83*EXP($K83/100*AA$5)))-LN($J83)-$N83*AA$5)/($O83*SQRT(AA$5)),0,1,TRUE)))*EXP(-$F$1*AA$5)*(INDEX('3)tpx females'!DK$57:DK$107,MATCH($R83,'3)tpx females'!$DE$57:$DE$107,0))+INDEX('3)tpx males'!DI$57:DI$107,MATCH($Q83,'3)tpx males'!$DC$57:$DC$107,0))-(INDEX('3)tpx males'!DH$110:DH$160,MATCH($Q83,'3)tpx males'!$DC$110:$DC$160,0))*INDEX('3)tpx females'!DJ$111:DJ$161,MATCH($R83,'3)tpx females'!$DE$111:$DE$161,0))*(1-(EXP(-INDEX('3)tpx males'!DI$4:DI$54,MATCH($Q83,'3)tpx males'!$DC$4:$DC$54,0)))*EXP(-INDEX('3)tpx females'!DK$3:DK$53,MATCH($R83,'3)tpx females'!$DE$3:$DE$53,0))))))),0)</f>
        <v>5138.7062791233948</v>
      </c>
      <c r="AB83" s="32">
        <f ca="1">IFERROR(($J83*EXP(AB$5*($N83+0.5*($O83)^2))*_xlfn.NORM.DIST((LN(($L83*EXP($K83/100*AB$5)))-LN($J83)-$N83*AB$5)/($O83*SQRT(AB$5))-$O83*SQRT(AB$5),0,1,TRUE)+$L83*EXP($K83/100*AB$5)*(1-_xlfn.NORM.DIST((LN(($L83*EXP($K83/100*AB$5)))-LN($J83)-$N83*AB$5)/($O83*SQRT(AB$5)),0,1,TRUE)))*EXP(-$F$1*AB$5)*(INDEX('3)tpx females'!DL$57:DL$107,MATCH($R83,'3)tpx females'!$DE$57:$DE$107,0))+INDEX('3)tpx males'!DJ$57:DJ$107,MATCH($Q83,'3)tpx males'!$DC$57:$DC$107,0))-(INDEX('3)tpx males'!DI$110:DI$160,MATCH($Q83,'3)tpx males'!$DC$110:$DC$160,0))*INDEX('3)tpx females'!DK$111:DK$161,MATCH($R83,'3)tpx females'!$DE$111:$DE$161,0))*(1-(EXP(-INDEX('3)tpx males'!DJ$4:DJ$54,MATCH($Q83,'3)tpx males'!$DC$4:$DC$54,0)))*EXP(-INDEX('3)tpx females'!DL$3:DL$53,MATCH($R83,'3)tpx females'!$DE$3:$DE$53,0))))))),0)</f>
        <v>7130.9646096233328</v>
      </c>
      <c r="AC83" s="32">
        <f ca="1">IFERROR(($J83*EXP(AC$5*($N83+0.5*($O83)^2))*_xlfn.NORM.DIST((LN(($L83*EXP($K83/100*AC$5)))-LN($J83)-$N83*AC$5)/($O83*SQRT(AC$5))-$O83*SQRT(AC$5),0,1,TRUE)+$L83*EXP($K83/100*AC$5)*(1-_xlfn.NORM.DIST((LN(($L83*EXP($K83/100*AC$5)))-LN($J83)-$N83*AC$5)/($O83*SQRT(AC$5)),0,1,TRUE)))*EXP(-$F$1*AC$5)*(INDEX('3)tpx females'!DM$57:DM$107,MATCH($R83,'3)tpx females'!$DE$57:$DE$107,0))+INDEX('3)tpx males'!DK$57:DK$107,MATCH($Q83,'3)tpx males'!$DC$57:$DC$107,0))-(INDEX('3)tpx males'!DJ$110:DJ$160,MATCH($Q83,'3)tpx males'!$DC$110:$DC$160,0))*INDEX('3)tpx females'!DL$111:DL$161,MATCH($R83,'3)tpx females'!$DE$111:$DE$161,0))*(1-(EXP(-INDEX('3)tpx males'!DK$4:DK$54,MATCH($Q83,'3)tpx males'!$DC$4:$DC$54,0)))*EXP(-INDEX('3)tpx females'!DM$3:DM$53,MATCH($R83,'3)tpx females'!$DE$3:$DE$53,0))))))),0)</f>
        <v>9333.975634119337</v>
      </c>
      <c r="AD83" s="32">
        <f ca="1">IFERROR(($J83*EXP(AD$5*($N83+0.5*($O83)^2))*_xlfn.NORM.DIST((LN(($L83*EXP($K83/100*AD$5)))-LN($J83)-$N83*AD$5)/($O83*SQRT(AD$5))-$O83*SQRT(AD$5),0,1,TRUE)+$L83*EXP($K83/100*AD$5)*(1-_xlfn.NORM.DIST((LN(($L83*EXP($K83/100*AD$5)))-LN($J83)-$N83*AD$5)/($O83*SQRT(AD$5)),0,1,TRUE)))*EXP(-$F$1*AD$5)*(INDEX('3)tpx females'!DN$57:DN$107,MATCH($R83,'3)tpx females'!$DE$57:$DE$107,0))+INDEX('3)tpx males'!DL$57:DL$107,MATCH($Q83,'3)tpx males'!$DC$57:$DC$107,0))-(INDEX('3)tpx males'!DK$110:DK$160,MATCH($Q83,'3)tpx males'!$DC$110:$DC$160,0))*INDEX('3)tpx females'!DM$111:DM$161,MATCH($R83,'3)tpx females'!$DE$111:$DE$161,0))*(1-(EXP(-INDEX('3)tpx males'!DL$4:DL$54,MATCH($Q83,'3)tpx males'!$DC$4:$DC$54,0)))*EXP(-INDEX('3)tpx females'!DN$3:DN$53,MATCH($R83,'3)tpx females'!$DE$3:$DE$53,0))))))),0)</f>
        <v>11647.094705260426</v>
      </c>
      <c r="AE83" s="32">
        <f ca="1">IFERROR(($J83*EXP(AE$5*($N83+0.5*($O83)^2))*_xlfn.NORM.DIST((LN(($L83*EXP($K83/100*AE$5)))-LN($J83)-$N83*AE$5)/($O83*SQRT(AE$5))-$O83*SQRT(AE$5),0,1,TRUE)+$L83*EXP($K83/100*AE$5)*(1-_xlfn.NORM.DIST((LN(($L83*EXP($K83/100*AE$5)))-LN($J83)-$N83*AE$5)/($O83*SQRT(AE$5)),0,1,TRUE)))*EXP(-$F$1*AE$5)*(INDEX('3)tpx females'!DO$57:DO$107,MATCH($R83,'3)tpx females'!$DE$57:$DE$107,0))+INDEX('3)tpx males'!DM$57:DM$107,MATCH($Q83,'3)tpx males'!$DC$57:$DC$107,0))-(INDEX('3)tpx males'!DL$110:DL$160,MATCH($Q83,'3)tpx males'!$DC$110:$DC$160,0))*INDEX('3)tpx females'!DN$111:DN$161,MATCH($R83,'3)tpx females'!$DE$111:$DE$161,0))*(1-(EXP(-INDEX('3)tpx males'!DM$4:DM$54,MATCH($Q83,'3)tpx males'!$DC$4:$DC$54,0)))*EXP(-INDEX('3)tpx females'!DO$3:DO$53,MATCH($R83,'3)tpx females'!$DE$3:$DE$53,0))))))),0)</f>
        <v>14353.213797861839</v>
      </c>
      <c r="AF83" s="32">
        <f ca="1">IFERROR(($J83*EXP(AF$5*($N83+0.5*($O83)^2))*_xlfn.NORM.DIST((LN(($L83*EXP($K83/100*AF$5)))-LN($J83)-$N83*AF$5)/($O83*SQRT(AF$5))-$O83*SQRT(AF$5),0,1,TRUE)+$L83*EXP($K83/100*AF$5)*(1-_xlfn.NORM.DIST((LN(($L83*EXP($K83/100*AF$5)))-LN($J83)-$N83*AF$5)/($O83*SQRT(AF$5)),0,1,TRUE)))*EXP(-$F$1*AF$5)*(INDEX('3)tpx females'!DP$57:DP$107,MATCH($R83,'3)tpx females'!$DE$57:$DE$107,0))+INDEX('3)tpx males'!DN$57:DN$107,MATCH($Q83,'3)tpx males'!$DC$57:$DC$107,0))-(INDEX('3)tpx males'!DM$110:DM$160,MATCH($Q83,'3)tpx males'!$DC$110:$DC$160,0))*INDEX('3)tpx females'!DO$111:DO$161,MATCH($R83,'3)tpx females'!$DE$111:$DE$161,0))*(1-(EXP(-INDEX('3)tpx males'!DN$4:DN$54,MATCH($Q83,'3)tpx males'!$DC$4:$DC$54,0)))*EXP(-INDEX('3)tpx females'!DP$3:DP$53,MATCH($R83,'3)tpx females'!$DE$3:$DE$53,0))))))),0)</f>
        <v>17593.89186540541</v>
      </c>
      <c r="AG83" s="32">
        <f ca="1">IFERROR(($J83*EXP(AG$5*($N83+0.5*($O83)^2))*_xlfn.NORM.DIST((LN(($L83*EXP($K83/100*AG$5)))-LN($J83)-$N83*AG$5)/($O83*SQRT(AG$5))-$O83*SQRT(AG$5),0,1,TRUE)+$L83*EXP($K83/100*AG$5)*(1-_xlfn.NORM.DIST((LN(($L83*EXP($K83/100*AG$5)))-LN($J83)-$N83*AG$5)/($O83*SQRT(AG$5)),0,1,TRUE)))*EXP(-$F$1*AG$5)*(INDEX('3)tpx females'!DQ$57:DQ$107,MATCH($R83,'3)tpx females'!$DE$57:$DE$107,0))+INDEX('3)tpx males'!DO$57:DO$107,MATCH($Q83,'3)tpx males'!$DC$57:$DC$107,0))-(INDEX('3)tpx males'!DN$110:DN$160,MATCH($Q83,'3)tpx males'!$DC$110:$DC$160,0))*INDEX('3)tpx females'!DP$111:DP$161,MATCH($R83,'3)tpx females'!$DE$111:$DE$161,0))*(1-(EXP(-INDEX('3)tpx males'!DO$4:DO$54,MATCH($Q83,'3)tpx males'!$DC$4:$DC$54,0)))*EXP(-INDEX('3)tpx females'!DQ$3:DQ$53,MATCH($R83,'3)tpx females'!$DE$3:$DE$53,0))))))),0)</f>
        <v>18826.82935339486</v>
      </c>
      <c r="AH83" s="32">
        <f ca="1">IFERROR(($J83*EXP(AH$5*($N83+0.5*($O83)^2))*_xlfn.NORM.DIST((LN(($L83*EXP($K83/100*AH$5)))-LN($J83)-$N83*AH$5)/($O83*SQRT(AH$5))-$O83*SQRT(AH$5),0,1,TRUE)+$L83*EXP($K83/100*AH$5)*(1-_xlfn.NORM.DIST((LN(($L83*EXP($K83/100*AH$5)))-LN($J83)-$N83*AH$5)/($O83*SQRT(AH$5)),0,1,TRUE)))*EXP(-$F$1*AH$5)*(INDEX('3)tpx females'!DR$57:DR$107,MATCH($R83,'3)tpx females'!$DE$57:$DE$107,0))+INDEX('3)tpx males'!DP$57:DP$107,MATCH($Q83,'3)tpx males'!$DC$57:$DC$107,0))-(INDEX('3)tpx males'!DO$110:DO$160,MATCH($Q83,'3)tpx males'!$DC$110:$DC$160,0))*INDEX('3)tpx females'!DQ$111:DQ$161,MATCH($R83,'3)tpx females'!$DE$111:$DE$161,0))*(1-(EXP(-INDEX('3)tpx males'!DP$4:DP$54,MATCH($Q83,'3)tpx males'!$DC$4:$DC$54,0)))*EXP(-INDEX('3)tpx females'!DR$3:DR$53,MATCH($R83,'3)tpx females'!$DE$3:$DE$53,0))))))),0)</f>
        <v>20896.202064916732</v>
      </c>
      <c r="AI83" s="32">
        <f ca="1">IFERROR(($J83*EXP(AI$5*($N83+0.5*($O83)^2))*_xlfn.NORM.DIST((LN(($L83*EXP($K83/100*AI$5)))-LN($J83)-$N83*AI$5)/($O83*SQRT(AI$5))-$O83*SQRT(AI$5),0,1,TRUE)+$L83*EXP($K83/100*AI$5)*(1-_xlfn.NORM.DIST((LN(($L83*EXP($K83/100*AI$5)))-LN($J83)-$N83*AI$5)/($O83*SQRT(AI$5)),0,1,TRUE)))*EXP(-$F$1*AI$5)*(INDEX('3)tpx females'!DS$57:DS$107,MATCH($R83,'3)tpx females'!$DE$57:$DE$107,0))+INDEX('3)tpx males'!DQ$57:DQ$107,MATCH($Q83,'3)tpx males'!$DC$57:$DC$107,0))-(INDEX('3)tpx males'!DP$110:DP$160,MATCH($Q83,'3)tpx males'!$DC$110:$DC$160,0))*INDEX('3)tpx females'!DR$111:DR$161,MATCH($R83,'3)tpx females'!$DE$111:$DE$161,0))*(1-(EXP(-INDEX('3)tpx males'!DQ$4:DQ$54,MATCH($Q83,'3)tpx males'!$DC$4:$DC$54,0)))*EXP(-INDEX('3)tpx females'!DS$3:DS$53,MATCH($R83,'3)tpx females'!$DE$3:$DE$53,0))))))),0)</f>
        <v>23025.37005170772</v>
      </c>
      <c r="AJ83" s="32">
        <f ca="1">IFERROR(($J83*EXP(AJ$5*($N83+0.5*($O83)^2))*_xlfn.NORM.DIST((LN(($L83*EXP($K83/100*AJ$5)))-LN($J83)-$N83*AJ$5)/($O83*SQRT(AJ$5))-$O83*SQRT(AJ$5),0,1,TRUE)+$L83*EXP($K83/100*AJ$5)*(1-_xlfn.NORM.DIST((LN(($L83*EXP($K83/100*AJ$5)))-LN($J83)-$N83*AJ$5)/($O83*SQRT(AJ$5)),0,1,TRUE)))*EXP(-$F$1*AJ$5)*(INDEX('3)tpx females'!DT$57:DT$107,MATCH($R83,'3)tpx females'!$DE$57:$DE$107,0))+INDEX('3)tpx males'!DR$57:DR$107,MATCH($Q83,'3)tpx males'!$DC$57:$DC$107,0))-(INDEX('3)tpx males'!DQ$110:DQ$160,MATCH($Q83,'3)tpx males'!$DC$110:$DC$160,0))*INDEX('3)tpx females'!DS$111:DS$161,MATCH($R83,'3)tpx females'!$DE$111:$DE$161,0))*(1-(EXP(-INDEX('3)tpx males'!DR$4:DR$54,MATCH($Q83,'3)tpx males'!$DC$4:$DC$54,0)))*EXP(-INDEX('3)tpx females'!DT$3:DT$53,MATCH($R83,'3)tpx females'!$DE$3:$DE$53,0))))))),0)</f>
        <v>23807.062620479068</v>
      </c>
      <c r="AK83" s="32">
        <f ca="1">IFERROR(($J83*EXP(AK$5*($N83+0.5*($O83)^2))*_xlfn.NORM.DIST((LN(($L83*EXP($K83/100*AK$5)))-LN($J83)-$N83*AK$5)/($O83*SQRT(AK$5))-$O83*SQRT(AK$5),0,1,TRUE)+$L83*EXP($K83/100*AK$5)*(1-_xlfn.NORM.DIST((LN(($L83*EXP($K83/100*AK$5)))-LN($J83)-$N83*AK$5)/($O83*SQRT(AK$5)),0,1,TRUE)))*EXP(-$F$1*AK$5)*(INDEX('3)tpx females'!DU$57:DU$107,MATCH($R83,'3)tpx females'!$DE$57:$DE$107,0))+INDEX('3)tpx males'!DS$57:DS$107,MATCH($Q83,'3)tpx males'!$DC$57:$DC$107,0))-(INDEX('3)tpx males'!DR$110:DR$160,MATCH($Q83,'3)tpx males'!$DC$110:$DC$160,0))*INDEX('3)tpx females'!DT$111:DT$161,MATCH($R83,'3)tpx females'!$DE$111:$DE$161,0))*(1-(EXP(-INDEX('3)tpx males'!DS$4:DS$54,MATCH($Q83,'3)tpx males'!$DC$4:$DC$54,0)))*EXP(-INDEX('3)tpx females'!DU$3:DU$53,MATCH($R83,'3)tpx females'!$DE$3:$DE$53,0))))))),0)</f>
        <v>23819.887192889306</v>
      </c>
      <c r="AL83" s="32">
        <f ca="1">IFERROR(($J83*EXP(AL$5*($N83+0.5*($O83)^2))*_xlfn.NORM.DIST((LN(($L83*EXP($K83/100*AL$5)))-LN($J83)-$N83*AL$5)/($O83*SQRT(AL$5))-$O83*SQRT(AL$5),0,1,TRUE)+$L83*EXP($K83/100*AL$5)*(1-_xlfn.NORM.DIST((LN(($L83*EXP($K83/100*AL$5)))-LN($J83)-$N83*AL$5)/($O83*SQRT(AL$5)),0,1,TRUE)))*EXP(-$F$1*AL$5)*(INDEX('3)tpx females'!DV$57:DV$107,MATCH($R83,'3)tpx females'!$DE$57:$DE$107,0))+INDEX('3)tpx males'!DT$57:DT$107,MATCH($Q83,'3)tpx males'!$DC$57:$DC$107,0))-(INDEX('3)tpx males'!DS$110:DS$160,MATCH($Q83,'3)tpx males'!$DC$110:$DC$160,0))*INDEX('3)tpx females'!DU$111:DU$161,MATCH($R83,'3)tpx females'!$DE$111:$DE$161,0))*(1-(EXP(-INDEX('3)tpx males'!DT$4:DT$54,MATCH($Q83,'3)tpx males'!$DC$4:$DC$54,0)))*EXP(-INDEX('3)tpx females'!DV$3:DV$53,MATCH($R83,'3)tpx females'!$DE$3:$DE$53,0))))))),0)</f>
        <v>21890.241405145967</v>
      </c>
      <c r="AM83" s="32">
        <f ca="1">IFERROR(($J83*EXP(AM$5*($N83+0.5*($O83)^2))*_xlfn.NORM.DIST((LN(($L83*EXP($K83/100*AM$5)))-LN($J83)-$N83*AM$5)/($O83*SQRT(AM$5))-$O83*SQRT(AM$5),0,1,TRUE)+$L83*EXP($K83/100*AM$5)*(1-_xlfn.NORM.DIST((LN(($L83*EXP($K83/100*AM$5)))-LN($J83)-$N83*AM$5)/($O83*SQRT(AM$5)),0,1,TRUE)))*EXP(-$F$1*AM$5)*(INDEX('3)tpx females'!DW$57:DW$107,MATCH($R83,'3)tpx females'!$DE$57:$DE$107,0))+INDEX('3)tpx males'!DU$57:DU$107,MATCH($Q83,'3)tpx males'!$DC$57:$DC$107,0))-(INDEX('3)tpx males'!DT$110:DT$160,MATCH($Q83,'3)tpx males'!$DC$110:$DC$160,0))*INDEX('3)tpx females'!DV$111:DV$161,MATCH($R83,'3)tpx females'!$DE$111:$DE$161,0))*(1-(EXP(-INDEX('3)tpx males'!DU$4:DU$54,MATCH($Q83,'3)tpx males'!$DC$4:$DC$54,0)))*EXP(-INDEX('3)tpx females'!DW$3:DW$53,MATCH($R83,'3)tpx females'!$DE$3:$DE$53,0))))))),0)</f>
        <v>20784.5661159591</v>
      </c>
      <c r="AN83" s="32">
        <f ca="1">IFERROR(($J83*EXP(AN$5*($N83+0.5*($O83)^2))*_xlfn.NORM.DIST((LN(($L83*EXP($K83/100*AN$5)))-LN($J83)-$N83*AN$5)/($O83*SQRT(AN$5))-$O83*SQRT(AN$5),0,1,TRUE)+$L83*EXP($K83/100*AN$5)*(1-_xlfn.NORM.DIST((LN(($L83*EXP($K83/100*AN$5)))-LN($J83)-$N83*AN$5)/($O83*SQRT(AN$5)),0,1,TRUE)))*EXP(-$F$1*AN$5)*(INDEX('3)tpx females'!DX$57:DX$107,MATCH($R83,'3)tpx females'!$DE$57:$DE$107,0))+INDEX('3)tpx males'!DV$57:DV$107,MATCH($Q83,'3)tpx males'!$DC$57:$DC$107,0))-(INDEX('3)tpx males'!DU$110:DU$160,MATCH($Q83,'3)tpx males'!$DC$110:$DC$160,0))*INDEX('3)tpx females'!DW$111:DW$161,MATCH($R83,'3)tpx females'!$DE$111:$DE$161,0))*(1-(EXP(-INDEX('3)tpx males'!DV$4:DV$54,MATCH($Q83,'3)tpx males'!$DC$4:$DC$54,0)))*EXP(-INDEX('3)tpx females'!DX$3:DX$53,MATCH($R83,'3)tpx females'!$DE$3:$DE$53,0))))))),0)</f>
        <v>18906.885945320249</v>
      </c>
      <c r="AO83" s="32">
        <f ca="1">IFERROR(($J83*EXP(AO$5*($N83+0.5*($O83)^2))*_xlfn.NORM.DIST((LN(($L83*EXP($K83/100*AO$5)))-LN($J83)-$N83*AO$5)/($O83*SQRT(AO$5))-$O83*SQRT(AO$5),0,1,TRUE)+$L83*EXP($K83/100*AO$5)*(1-_xlfn.NORM.DIST((LN(($L83*EXP($K83/100*AO$5)))-LN($J83)-$N83*AO$5)/($O83*SQRT(AO$5)),0,1,TRUE)))*EXP(-$F$1*AO$5)*(INDEX('3)tpx females'!DY$57:DY$107,MATCH($R83,'3)tpx females'!$DE$57:$DE$107,0))+INDEX('3)tpx males'!DW$57:DW$107,MATCH($Q83,'3)tpx males'!$DC$57:$DC$107,0))-(INDEX('3)tpx males'!DV$110:DV$160,MATCH($Q83,'3)tpx males'!$DC$110:$DC$160,0))*INDEX('3)tpx females'!DX$111:DX$161,MATCH($R83,'3)tpx females'!$DE$111:$DE$161,0))*(1-(EXP(-INDEX('3)tpx males'!DW$4:DW$54,MATCH($Q83,'3)tpx males'!$DC$4:$DC$54,0)))*EXP(-INDEX('3)tpx females'!DY$3:DY$53,MATCH($R83,'3)tpx females'!$DE$3:$DE$53,0))))))),0)</f>
        <v>15715.448001270337</v>
      </c>
      <c r="AP83" s="32">
        <f ca="1">IFERROR(($J83*EXP(AP$5*($N83+0.5*($O83)^2))*_xlfn.NORM.DIST((LN(($L83*EXP($K83/100*AP$5)))-LN($J83)-$N83*AP$5)/($O83*SQRT(AP$5))-$O83*SQRT(AP$5),0,1,TRUE)+$L83*EXP($K83/100*AP$5)*(1-_xlfn.NORM.DIST((LN(($L83*EXP($K83/100*AP$5)))-LN($J83)-$N83*AP$5)/($O83*SQRT(AP$5)),0,1,TRUE)))*EXP(-$F$1*AP$5)*(INDEX('3)tpx females'!DZ$57:DZ$107,MATCH($R83,'3)tpx females'!$DE$57:$DE$107,0))+INDEX('3)tpx males'!DX$57:DX$107,MATCH($Q83,'3)tpx males'!$DC$57:$DC$107,0))-(INDEX('3)tpx males'!DW$110:DW$160,MATCH($Q83,'3)tpx males'!$DC$110:$DC$160,0))*INDEX('3)tpx females'!DY$111:DY$161,MATCH($R83,'3)tpx females'!$DE$111:$DE$161,0))*(1-(EXP(-INDEX('3)tpx males'!DX$4:DX$54,MATCH($Q83,'3)tpx males'!$DC$4:$DC$54,0)))*EXP(-INDEX('3)tpx females'!DZ$3:DZ$53,MATCH($R83,'3)tpx females'!$DE$3:$DE$53,0))))))),0)</f>
        <v>12739.995701841664</v>
      </c>
      <c r="AQ83" s="32">
        <f ca="1">IFERROR(($J83*EXP(AQ$5*($N83+0.5*($O83)^2))*_xlfn.NORM.DIST((LN(($L83*EXP($K83/100*AQ$5)))-LN($J83)-$N83*AQ$5)/($O83*SQRT(AQ$5))-$O83*SQRT(AQ$5),0,1,TRUE)+$L83*EXP($K83/100*AQ$5)*(1-_xlfn.NORM.DIST((LN(($L83*EXP($K83/100*AQ$5)))-LN($J83)-$N83*AQ$5)/($O83*SQRT(AQ$5)),0,1,TRUE)))*EXP(-$F$1*AQ$5)*(INDEX('3)tpx females'!EA$57:EA$107,MATCH($R83,'3)tpx females'!$DE$57:$DE$107,0))+INDEX('3)tpx males'!DY$57:DY$107,MATCH($Q83,'3)tpx males'!$DC$57:$DC$107,0))-(INDEX('3)tpx males'!DX$110:DX$160,MATCH($Q83,'3)tpx males'!$DC$110:$DC$160,0))*INDEX('3)tpx females'!DZ$111:DZ$161,MATCH($R83,'3)tpx females'!$DE$111:$DE$161,0))*(1-(EXP(-INDEX('3)tpx males'!DY$4:DY$54,MATCH($Q83,'3)tpx males'!$DC$4:$DC$54,0)))*EXP(-INDEX('3)tpx females'!EA$3:EA$53,MATCH($R83,'3)tpx females'!$DE$3:$DE$53,0))))))),0)</f>
        <v>9864.6585197099121</v>
      </c>
      <c r="AR83" s="32">
        <f ca="1">IFERROR(($J83*EXP(AR$5*($N83+0.5*($O83)^2))*_xlfn.NORM.DIST((LN(($L83*EXP($K83/100*AR$5)))-LN($J83)-$N83*AR$5)/($O83*SQRT(AR$5))-$O83*SQRT(AR$5),0,1,TRUE)+$L83*EXP($K83/100*AR$5)*(1-_xlfn.NORM.DIST((LN(($L83*EXP($K83/100*AR$5)))-LN($J83)-$N83*AR$5)/($O83*SQRT(AR$5)),0,1,TRUE)))*EXP(-$F$1*AR$5)*(INDEX('3)tpx females'!EB$57:EB$107,MATCH($R83,'3)tpx females'!$DE$57:$DE$107,0))+INDEX('3)tpx males'!DZ$57:DZ$107,MATCH($Q83,'3)tpx males'!$DC$57:$DC$107,0))-(INDEX('3)tpx males'!DY$110:DY$160,MATCH($Q83,'3)tpx males'!$DC$110:$DC$160,0))*INDEX('3)tpx females'!EA$111:EA$161,MATCH($R83,'3)tpx females'!$DE$111:$DE$161,0))*(1-(EXP(-INDEX('3)tpx males'!DZ$4:DZ$54,MATCH($Q83,'3)tpx males'!$DC$4:$DC$54,0)))*EXP(-INDEX('3)tpx females'!EB$3:EB$53,MATCH($R83,'3)tpx females'!$DE$3:$DE$53,0))))))),0)</f>
        <v>7282.0256372218309</v>
      </c>
      <c r="AS83" s="32">
        <f ca="1">IFERROR(($J83*EXP(AS$5*($N83+0.5*($O83)^2))*_xlfn.NORM.DIST((LN(($L83*EXP($K83/100*AS$5)))-LN($J83)-$N83*AS$5)/($O83*SQRT(AS$5))-$O83*SQRT(AS$5),0,1,TRUE)+$L83*EXP($K83/100*AS$5)*(1-_xlfn.NORM.DIST((LN(($L83*EXP($K83/100*AS$5)))-LN($J83)-$N83*AS$5)/($O83*SQRT(AS$5)),0,1,TRUE)))*EXP(-$F$1*AS$5)*(INDEX('3)tpx females'!EC$57:EC$107,MATCH($R83,'3)tpx females'!$DE$57:$DE$107,0))+INDEX('3)tpx males'!EA$57:EA$107,MATCH($Q83,'3)tpx males'!$DC$57:$DC$107,0))-(INDEX('3)tpx males'!DZ$110:DZ$160,MATCH($Q83,'3)tpx males'!$DC$110:$DC$160,0))*INDEX('3)tpx females'!EB$111:EB$161,MATCH($R83,'3)tpx females'!$DE$111:$DE$161,0))*(1-(EXP(-INDEX('3)tpx males'!EA$4:EA$54,MATCH($Q83,'3)tpx males'!$DC$4:$DC$54,0)))*EXP(-INDEX('3)tpx females'!EC$3:EC$53,MATCH($R83,'3)tpx females'!$DE$3:$DE$53,0))))))),0)</f>
        <v>5166.1021682163491</v>
      </c>
      <c r="AT83" s="32">
        <f ca="1">IFERROR(($J83*EXP(AT$5*($N83+0.5*($O83)^2))*_xlfn.NORM.DIST((LN(($L83*EXP($K83/100*AT$5)))-LN($J83)-$N83*AT$5)/($O83*SQRT(AT$5))-$O83*SQRT(AT$5),0,1,TRUE)+$L83*EXP($K83/100*AT$5)*(1-_xlfn.NORM.DIST((LN(($L83*EXP($K83/100*AT$5)))-LN($J83)-$N83*AT$5)/($O83*SQRT(AT$5)),0,1,TRUE)))*EXP(-$F$1*AT$5)*(INDEX('3)tpx females'!ED$57:ED$107,MATCH($R83,'3)tpx females'!$DE$57:$DE$107,0))+INDEX('3)tpx males'!EB$57:EB$107,MATCH($Q83,'3)tpx males'!$DC$57:$DC$107,0))-(INDEX('3)tpx males'!EA$110:EA$160,MATCH($Q83,'3)tpx males'!$DC$110:$DC$160,0))*INDEX('3)tpx females'!EC$111:EC$161,MATCH($R83,'3)tpx females'!$DE$111:$DE$161,0))*(1-(EXP(-INDEX('3)tpx males'!EB$4:EB$54,MATCH($Q83,'3)tpx males'!$DC$4:$DC$54,0)))*EXP(-INDEX('3)tpx females'!ED$3:ED$53,MATCH($R83,'3)tpx females'!$DE$3:$DE$53,0))))))),0)</f>
        <v>3461.0498197724928</v>
      </c>
      <c r="AU83" s="32">
        <f ca="1">IFERROR(($J83*EXP(AU$5*($N83+0.5*($O83)^2))*_xlfn.NORM.DIST((LN(($L83*EXP($K83/100*AU$5)))-LN($J83)-$N83*AU$5)/($O83*SQRT(AU$5))-$O83*SQRT(AU$5),0,1,TRUE)+$L83*EXP($K83/100*AU$5)*(1-_xlfn.NORM.DIST((LN(($L83*EXP($K83/100*AU$5)))-LN($J83)-$N83*AU$5)/($O83*SQRT(AU$5)),0,1,TRUE)))*EXP(-$F$1*AU$5)*(INDEX('3)tpx females'!EE$57:EE$107,MATCH($R83,'3)tpx females'!$DE$57:$DE$107,0))+INDEX('3)tpx males'!EC$57:EC$107,MATCH($Q83,'3)tpx males'!$DC$57:$DC$107,0))-(INDEX('3)tpx males'!EB$110:EB$160,MATCH($Q83,'3)tpx males'!$DC$110:$DC$160,0))*INDEX('3)tpx females'!ED$111:ED$161,MATCH($R83,'3)tpx females'!$DE$111:$DE$161,0))*(1-(EXP(-INDEX('3)tpx males'!EC$4:EC$54,MATCH($Q83,'3)tpx males'!$DC$4:$DC$54,0)))*EXP(-INDEX('3)tpx females'!EE$3:EE$53,MATCH($R83,'3)tpx females'!$DE$3:$DE$53,0))))))),0)</f>
        <v>2244.7058900730835</v>
      </c>
      <c r="AV83" s="32">
        <f ca="1">IFERROR(($J83*EXP(AV$5*($N83+0.5*($O83)^2))*_xlfn.NORM.DIST((LN(($L83*EXP($K83/100*AV$5)))-LN($J83)-$N83*AV$5)/($O83*SQRT(AV$5))-$O83*SQRT(AV$5),0,1,TRUE)+$L83*EXP($K83/100*AV$5)*(1-_xlfn.NORM.DIST((LN(($L83*EXP($K83/100*AV$5)))-LN($J83)-$N83*AV$5)/($O83*SQRT(AV$5)),0,1,TRUE)))*EXP(-$F$1*AV$5)*(INDEX('3)tpx females'!EF$57:EF$107,MATCH($R83,'3)tpx females'!$DE$57:$DE$107,0))+INDEX('3)tpx males'!ED$57:ED$107,MATCH($Q83,'3)tpx males'!$DC$57:$DC$107,0))-(INDEX('3)tpx males'!EC$110:EC$160,MATCH($Q83,'3)tpx males'!$DC$110:$DC$160,0))*INDEX('3)tpx females'!EE$111:EE$161,MATCH($R83,'3)tpx females'!$DE$111:$DE$161,0))*(1-(EXP(-INDEX('3)tpx males'!ED$4:ED$54,MATCH($Q83,'3)tpx males'!$DC$4:$DC$54,0)))*EXP(-INDEX('3)tpx females'!EF$3:EF$53,MATCH($R83,'3)tpx females'!$DE$3:$DE$53,0))))))),0)</f>
        <v>1387.1662819365556</v>
      </c>
      <c r="AW83" s="32">
        <f ca="1">IFERROR(($J83*EXP(AW$5*($N83+0.5*($O83)^2))*_xlfn.NORM.DIST((LN(($L83*EXP($K83/100*AW$5)))-LN($J83)-$N83*AW$5)/($O83*SQRT(AW$5))-$O83*SQRT(AW$5),0,1,TRUE)+$L83*EXP($K83/100*AW$5)*(1-_xlfn.NORM.DIST((LN(($L83*EXP($K83/100*AW$5)))-LN($J83)-$N83*AW$5)/($O83*SQRT(AW$5)),0,1,TRUE)))*EXP(-$F$1*AW$5)*(INDEX('3)tpx females'!EG$57:EG$107,MATCH($R83,'3)tpx females'!$DE$57:$DE$107,0))+INDEX('3)tpx males'!EE$57:EE$107,MATCH($Q83,'3)tpx males'!$DC$57:$DC$107,0))-(INDEX('3)tpx males'!ED$110:ED$160,MATCH($Q83,'3)tpx males'!$DC$110:$DC$160,0))*INDEX('3)tpx females'!EF$111:EF$161,MATCH($R83,'3)tpx females'!$DE$111:$DE$161,0))*(1-(EXP(-INDEX('3)tpx males'!EE$4:EE$54,MATCH($Q83,'3)tpx males'!$DC$4:$DC$54,0)))*EXP(-INDEX('3)tpx females'!EG$3:EG$53,MATCH($R83,'3)tpx females'!$DE$3:$DE$53,0))))))),0)</f>
        <v>813.34559852116286</v>
      </c>
      <c r="AX83" s="32">
        <f ca="1">IFERROR(($J83*EXP(AX$5*($N83+0.5*($O83)^2))*_xlfn.NORM.DIST((LN(($L83*EXP($K83/100*AX$5)))-LN($J83)-$N83*AX$5)/($O83*SQRT(AX$5))-$O83*SQRT(AX$5),0,1,TRUE)+$L83*EXP($K83/100*AX$5)*(1-_xlfn.NORM.DIST((LN(($L83*EXP($K83/100*AX$5)))-LN($J83)-$N83*AX$5)/($O83*SQRT(AX$5)),0,1,TRUE)))*EXP(-$F$1*AX$5)*(INDEX('3)tpx females'!EH$57:EH$107,MATCH($R83,'3)tpx females'!$DE$57:$DE$107,0))+INDEX('3)tpx males'!EF$57:EF$107,MATCH($Q83,'3)tpx males'!$DC$57:$DC$107,0))-(INDEX('3)tpx males'!EE$110:EE$160,MATCH($Q83,'3)tpx males'!$DC$110:$DC$160,0))*INDEX('3)tpx females'!EG$111:EG$161,MATCH($R83,'3)tpx females'!$DE$111:$DE$161,0))*(1-(EXP(-INDEX('3)tpx males'!EF$4:EF$54,MATCH($Q83,'3)tpx males'!$DC$4:$DC$54,0)))*EXP(-INDEX('3)tpx females'!EH$3:EH$53,MATCH($R83,'3)tpx females'!$DE$3:$DE$53,0))))))),0)</f>
        <v>475.28164919036158</v>
      </c>
      <c r="AY83" s="32">
        <f ca="1">IFERROR(($J83*EXP(AY$5*($N83+0.5*($O83)^2))*_xlfn.NORM.DIST((LN(($L83*EXP($K83/100*AY$5)))-LN($J83)-$N83*AY$5)/($O83*SQRT(AY$5))-$O83*SQRT(AY$5),0,1,TRUE)+$L83*EXP($K83/100*AY$5)*(1-_xlfn.NORM.DIST((LN(($L83*EXP($K83/100*AY$5)))-LN($J83)-$N83*AY$5)/($O83*SQRT(AY$5)),0,1,TRUE)))*EXP(-$F$1*AY$5)*(INDEX('3)tpx females'!EI$57:EI$107,MATCH($R83,'3)tpx females'!$DE$57:$DE$107,0))+INDEX('3)tpx males'!EG$57:EG$107,MATCH($Q83,'3)tpx males'!$DC$57:$DC$107,0))-(INDEX('3)tpx males'!EF$110:EF$160,MATCH($Q83,'3)tpx males'!$DC$110:$DC$160,0))*INDEX('3)tpx females'!EH$111:EH$161,MATCH($R83,'3)tpx females'!$DE$111:$DE$161,0))*(1-(EXP(-INDEX('3)tpx males'!EG$4:EG$54,MATCH($Q83,'3)tpx males'!$DC$4:$DC$54,0)))*EXP(-INDEX('3)tpx females'!EI$3:EI$53,MATCH($R83,'3)tpx females'!$DE$3:$DE$53,0))))))),0)</f>
        <v>249.04930794714895</v>
      </c>
      <c r="AZ83" s="32">
        <f ca="1">IFERROR(($J83*EXP(AZ$5*($N83+0.5*($O83)^2))*_xlfn.NORM.DIST((LN(($L83*EXP($K83/100*AZ$5)))-LN($J83)-$N83*AZ$5)/($O83*SQRT(AZ$5))-$O83*SQRT(AZ$5),0,1,TRUE)+$L83*EXP($K83/100*AZ$5)*(1-_xlfn.NORM.DIST((LN(($L83*EXP($K83/100*AZ$5)))-LN($J83)-$N83*AZ$5)/($O83*SQRT(AZ$5)),0,1,TRUE)))*EXP(-$F$1*AZ$5)*(INDEX('3)tpx females'!EJ$57:EJ$107,MATCH($R83,'3)tpx females'!$DE$57:$DE$107,0))+INDEX('3)tpx males'!EH$57:EH$107,MATCH($Q83,'3)tpx males'!$DC$57:$DC$107,0))-(INDEX('3)tpx males'!EG$110:EG$160,MATCH($Q83,'3)tpx males'!$DC$110:$DC$160,0))*INDEX('3)tpx females'!EI$111:EI$161,MATCH($R83,'3)tpx females'!$DE$111:$DE$161,0))*(1-(EXP(-INDEX('3)tpx males'!EH$4:EH$54,MATCH($Q83,'3)tpx males'!$DC$4:$DC$54,0)))*EXP(-INDEX('3)tpx females'!EJ$3:EJ$53,MATCH($R83,'3)tpx females'!$DE$3:$DE$53,0))))))),0)</f>
        <v>112.38119270276123</v>
      </c>
      <c r="BA83" s="32">
        <f ca="1">IFERROR(($J83*EXP(BA$5*($N83+0.5*($O83)^2))*_xlfn.NORM.DIST((LN(($L83*EXP($K83/100*BA$5)))-LN($J83)-$N83*BA$5)/($O83*SQRT(BA$5))-$O83*SQRT(BA$5),0,1,TRUE)+$L83*EXP($K83/100*BA$5)*(1-_xlfn.NORM.DIST((LN(($L83*EXP($K83/100*BA$5)))-LN($J83)-$N83*BA$5)/($O83*SQRT(BA$5)),0,1,TRUE)))*EXP(-$F$1*BA$5)*(INDEX('3)tpx females'!EK$57:EK$107,MATCH($R83,'3)tpx females'!$DE$57:$DE$107,0))+INDEX('3)tpx males'!EI$57:EI$107,MATCH($Q83,'3)tpx males'!$DC$57:$DC$107,0))-(INDEX('3)tpx males'!EH$110:EH$160,MATCH($Q83,'3)tpx males'!$DC$110:$DC$160,0))*INDEX('3)tpx females'!EJ$111:EJ$161,MATCH($R83,'3)tpx females'!$DE$111:$DE$161,0))*(1-(EXP(-INDEX('3)tpx males'!EI$4:EI$54,MATCH($Q83,'3)tpx males'!$DC$4:$DC$54,0)))*EXP(-INDEX('3)tpx females'!EK$3:EK$53,MATCH($R83,'3)tpx females'!$DE$3:$DE$53,0))))))),0)</f>
        <v>0</v>
      </c>
      <c r="BB83" s="32">
        <f ca="1">IFERROR(($J83*EXP(BB$5*($N83+0.5*($O83)^2))*_xlfn.NORM.DIST((LN(($L83*EXP($K83/100*BB$5)))-LN($J83)-$N83*BB$5)/($O83*SQRT(BB$5))-$O83*SQRT(BB$5),0,1,TRUE)+$L83*EXP($K83/100*BB$5)*(1-_xlfn.NORM.DIST((LN(($L83*EXP($K83/100*BB$5)))-LN($J83)-$N83*BB$5)/($O83*SQRT(BB$5)),0,1,TRUE)))*EXP(-$F$1*BB$5)*(INDEX('3)tpx females'!EL$57:EL$107,MATCH($R83,'3)tpx females'!$DE$57:$DE$107,0))+INDEX('3)tpx males'!EJ$57:EJ$107,MATCH($Q83,'3)tpx males'!$DC$57:$DC$107,0))-(INDEX('3)tpx males'!EI$110:EI$160,MATCH($Q83,'3)tpx males'!$DC$110:$DC$160,0))*INDEX('3)tpx females'!EK$111:EK$161,MATCH($R83,'3)tpx females'!$DE$111:$DE$161,0))*(1-(EXP(-INDEX('3)tpx males'!EJ$4:EJ$54,MATCH($Q83,'3)tpx males'!$DC$4:$DC$54,0)))*EXP(-INDEX('3)tpx females'!EL$3:EL$53,MATCH($R83,'3)tpx females'!$DE$3:$DE$53,0))))))),0)</f>
        <v>0</v>
      </c>
      <c r="BC83" s="32">
        <f ca="1">IFERROR(($J83*EXP(BC$5*($N83+0.5*($O83)^2))*_xlfn.NORM.DIST((LN(($L83*EXP($K83/100*BC$5)))-LN($J83)-$N83*BC$5)/($O83*SQRT(BC$5))-$O83*SQRT(BC$5),0,1,TRUE)+$L83*EXP($K83/100*BC$5)*(1-_xlfn.NORM.DIST((LN(($L83*EXP($K83/100*BC$5)))-LN($J83)-$N83*BC$5)/($O83*SQRT(BC$5)),0,1,TRUE)))*EXP(-$F$1*BC$5)*(INDEX('3)tpx females'!EM$57:EM$107,MATCH($R83,'3)tpx females'!$DE$57:$DE$107,0))+INDEX('3)tpx males'!EK$57:EK$107,MATCH($Q83,'3)tpx males'!$DC$57:$DC$107,0))-(INDEX('3)tpx males'!EJ$110:EJ$160,MATCH($Q83,'3)tpx males'!$DC$110:$DC$160,0))*INDEX('3)tpx females'!EL$111:EL$161,MATCH($R83,'3)tpx females'!$DE$111:$DE$161,0))*(1-(EXP(-INDEX('3)tpx males'!EK$4:EK$54,MATCH($Q83,'3)tpx males'!$DC$4:$DC$54,0)))*EXP(-INDEX('3)tpx females'!EM$3:EM$53,MATCH($R83,'3)tpx females'!$DE$3:$DE$53,0))))))),0)</f>
        <v>0</v>
      </c>
      <c r="BD83" s="32">
        <f ca="1">IFERROR(($J83*EXP(BD$5*($N83+0.5*($O83)^2))*_xlfn.NORM.DIST((LN(($L83*EXP($K83/100*BD$5)))-LN($J83)-$N83*BD$5)/($O83*SQRT(BD$5))-$O83*SQRT(BD$5),0,1,TRUE)+$L83*EXP($K83/100*BD$5)*(1-_xlfn.NORM.DIST((LN(($L83*EXP($K83/100*BD$5)))-LN($J83)-$N83*BD$5)/($O83*SQRT(BD$5)),0,1,TRUE)))*EXP(-$F$1*BD$5)*(INDEX('3)tpx females'!EN$57:EN$107,MATCH($R83,'3)tpx females'!$DE$57:$DE$107,0))+INDEX('3)tpx males'!EL$57:EL$107,MATCH($Q83,'3)tpx males'!$DC$57:$DC$107,0))-(INDEX('3)tpx males'!EK$110:EK$160,MATCH($Q83,'3)tpx males'!$DC$110:$DC$160,0))*INDEX('3)tpx females'!EM$111:EM$161,MATCH($R83,'3)tpx females'!$DE$111:$DE$161,0))*(1-(EXP(-INDEX('3)tpx males'!EL$4:EL$54,MATCH($Q83,'3)tpx males'!$DC$4:$DC$54,0)))*EXP(-INDEX('3)tpx females'!EN$3:EN$53,MATCH($R83,'3)tpx females'!$DE$3:$DE$53,0))))))),0)</f>
        <v>0</v>
      </c>
      <c r="BE83" s="32">
        <f ca="1">IFERROR(($J83*EXP(BE$5*($N83+0.5*($O83)^2))*_xlfn.NORM.DIST((LN(($L83*EXP($K83/100*BE$5)))-LN($J83)-$N83*BE$5)/($O83*SQRT(BE$5))-$O83*SQRT(BE$5),0,1,TRUE)+$L83*EXP($K83/100*BE$5)*(1-_xlfn.NORM.DIST((LN(($L83*EXP($K83/100*BE$5)))-LN($J83)-$N83*BE$5)/($O83*SQRT(BE$5)),0,1,TRUE)))*EXP(-$F$1*BE$5)*(INDEX('3)tpx females'!EO$57:EO$107,MATCH($R83,'3)tpx females'!$DE$57:$DE$107,0))+INDEX('3)tpx males'!EM$57:EM$107,MATCH($Q83,'3)tpx males'!$DC$57:$DC$107,0))-(INDEX('3)tpx males'!EL$110:EL$160,MATCH($Q83,'3)tpx males'!$DC$110:$DC$160,0))*INDEX('3)tpx females'!EN$111:EN$161,MATCH($R83,'3)tpx females'!$DE$111:$DE$161,0))*(1-(EXP(-INDEX('3)tpx males'!EM$4:EM$54,MATCH($Q83,'3)tpx males'!$DC$4:$DC$54,0)))*EXP(-INDEX('3)tpx females'!EO$3:EO$53,MATCH($R83,'3)tpx females'!$DE$3:$DE$53,0))))))),0)</f>
        <v>0</v>
      </c>
      <c r="BF83" s="32">
        <f ca="1">IFERROR(($J83*EXP(BF$5*($N83+0.5*($O83)^2))*_xlfn.NORM.DIST((LN(($L83*EXP($K83/100*BF$5)))-LN($J83)-$N83*BF$5)/($O83*SQRT(BF$5))-$O83*SQRT(BF$5),0,1,TRUE)+$L83*EXP($K83/100*BF$5)*(1-_xlfn.NORM.DIST((LN(($L83*EXP($K83/100*BF$5)))-LN($J83)-$N83*BF$5)/($O83*SQRT(BF$5)),0,1,TRUE)))*EXP(-$F$1*BF$5)*(INDEX('3)tpx females'!EP$57:EP$107,MATCH($R83,'3)tpx females'!$DE$57:$DE$107,0))+INDEX('3)tpx males'!EN$57:EN$107,MATCH($Q83,'3)tpx males'!$DC$57:$DC$107,0))-(INDEX('3)tpx males'!EM$110:EM$160,MATCH($Q83,'3)tpx males'!$DC$110:$DC$160,0))*INDEX('3)tpx females'!EO$111:EO$161,MATCH($R83,'3)tpx females'!$DE$111:$DE$161,0))*(1-(EXP(-INDEX('3)tpx males'!EN$4:EN$54,MATCH($Q83,'3)tpx males'!$DC$4:$DC$54,0)))*EXP(-INDEX('3)tpx females'!EP$3:EP$53,MATCH($R83,'3)tpx females'!$DE$3:$DE$53,0))))))),0)</f>
        <v>0</v>
      </c>
      <c r="BG83" s="32">
        <f ca="1">IFERROR(($J83*EXP(BG$5*($N83+0.5*($O83)^2))*_xlfn.NORM.DIST((LN(($L83*EXP($K83/100*BG$5)))-LN($J83)-$N83*BG$5)/($O83*SQRT(BG$5))-$O83*SQRT(BG$5),0,1,TRUE)+$L83*EXP($K83/100*BG$5)*(1-_xlfn.NORM.DIST((LN(($L83*EXP($K83/100*BG$5)))-LN($J83)-$N83*BG$5)/($O83*SQRT(BG$5)),0,1,TRUE)))*EXP(-$F$1*BG$5)*(INDEX('3)tpx females'!EQ$57:EQ$107,MATCH($R83,'3)tpx females'!$DE$57:$DE$107,0))+INDEX('3)tpx males'!EO$57:EO$107,MATCH($Q83,'3)tpx males'!$DC$57:$DC$107,0))-(INDEX('3)tpx males'!EN$110:EN$160,MATCH($Q83,'3)tpx males'!$DC$110:$DC$160,0))*INDEX('3)tpx females'!EP$111:EP$161,MATCH($R83,'3)tpx females'!$DE$111:$DE$161,0))*(1-(EXP(-INDEX('3)tpx males'!EO$4:EO$54,MATCH($Q83,'3)tpx males'!$DC$4:$DC$54,0)))*EXP(-INDEX('3)tpx females'!EQ$3:EQ$53,MATCH($R83,'3)tpx females'!$DE$3:$DE$53,0))))))),0)</f>
        <v>0</v>
      </c>
      <c r="BH83" s="32">
        <f ca="1">IFERROR(($J83*EXP(BH$5*($N83+0.5*($O83)^2))*_xlfn.NORM.DIST((LN(($L83*EXP($K83/100*BH$5)))-LN($J83)-$N83*BH$5)/($O83*SQRT(BH$5))-$O83*SQRT(BH$5),0,1,TRUE)+$L83*EXP($K83/100*BH$5)*(1-_xlfn.NORM.DIST((LN(($L83*EXP($K83/100*BH$5)))-LN($J83)-$N83*BH$5)/($O83*SQRT(BH$5)),0,1,TRUE)))*EXP(-$F$1*BH$5)*(INDEX('3)tpx females'!ER$57:ER$107,MATCH($R83,'3)tpx females'!$DE$57:$DE$107,0))+INDEX('3)tpx males'!EP$57:EP$107,MATCH($Q83,'3)tpx males'!$DC$57:$DC$107,0))-(INDEX('3)tpx males'!EO$110:EO$160,MATCH($Q83,'3)tpx males'!$DC$110:$DC$160,0))*INDEX('3)tpx females'!EQ$111:EQ$161,MATCH($R83,'3)tpx females'!$DE$111:$DE$161,0))*(1-(EXP(-INDEX('3)tpx males'!EP$4:EP$54,MATCH($Q83,'3)tpx males'!$DC$4:$DC$54,0)))*EXP(-INDEX('3)tpx females'!ER$3:ER$53,MATCH($R83,'3)tpx females'!$DE$3:$DE$53,0))))))),0)</f>
        <v>0</v>
      </c>
      <c r="BI83" s="32">
        <f ca="1">IFERROR(($J83*EXP(BI$5*($N83+0.5*($O83)^2))*_xlfn.NORM.DIST((LN(($L83*EXP($K83/100*BI$5)))-LN($J83)-$N83*BI$5)/($O83*SQRT(BI$5))-$O83*SQRT(BI$5),0,1,TRUE)+$L83*EXP($K83/100*BI$5)*(1-_xlfn.NORM.DIST((LN(($L83*EXP($K83/100*BI$5)))-LN($J83)-$N83*BI$5)/($O83*SQRT(BI$5)),0,1,TRUE)))*EXP(-$F$1*BI$5)*(INDEX('3)tpx females'!ES$57:ES$107,MATCH($R83,'3)tpx females'!$DE$57:$DE$107,0))+INDEX('3)tpx males'!EQ$57:EQ$107,MATCH($Q83,'3)tpx males'!$DC$57:$DC$107,0))-(INDEX('3)tpx males'!EP$110:EP$160,MATCH($Q83,'3)tpx males'!$DC$110:$DC$160,0))*INDEX('3)tpx females'!ER$111:ER$161,MATCH($R83,'3)tpx females'!$DE$111:$DE$161,0))*(1-(EXP(-INDEX('3)tpx males'!EQ$4:EQ$54,MATCH($Q83,'3)tpx males'!$DC$4:$DC$54,0)))*EXP(-INDEX('3)tpx females'!ES$3:ES$53,MATCH($R83,'3)tpx females'!$DE$3:$DE$53,0))))))),0)</f>
        <v>0</v>
      </c>
      <c r="BJ83" s="32">
        <f ca="1">IFERROR(($J83*EXP(BJ$5*($N83+0.5*($O83)^2))*_xlfn.NORM.DIST((LN(($L83*EXP($K83/100*BJ$5)))-LN($J83)-$N83*BJ$5)/($O83*SQRT(BJ$5))-$O83*SQRT(BJ$5),0,1,TRUE)+$L83*EXP($K83/100*BJ$5)*(1-_xlfn.NORM.DIST((LN(($L83*EXP($K83/100*BJ$5)))-LN($J83)-$N83*BJ$5)/($O83*SQRT(BJ$5)),0,1,TRUE)))*EXP(-$F$1*BJ$5)*(INDEX('3)tpx females'!ET$57:ET$107,MATCH($R83,'3)tpx females'!$DE$57:$DE$107,0))+INDEX('3)tpx males'!ER$57:ER$107,MATCH($Q83,'3)tpx males'!$DC$57:$DC$107,0))-(INDEX('3)tpx males'!EQ$110:EQ$160,MATCH($Q83,'3)tpx males'!$DC$110:$DC$160,0))*INDEX('3)tpx females'!ES$111:ES$161,MATCH($R83,'3)tpx females'!$DE$111:$DE$161,0))*(1-(EXP(-INDEX('3)tpx males'!ER$4:ER$54,MATCH($Q83,'3)tpx males'!$DC$4:$DC$54,0)))*EXP(-INDEX('3)tpx females'!ET$3:ET$53,MATCH($R83,'3)tpx females'!$DE$3:$DE$53,0))))))),0)</f>
        <v>0</v>
      </c>
      <c r="BK83" s="32">
        <f ca="1">IFERROR(($J83*EXP(BK$5*($N83+0.5*($O83)^2))*_xlfn.NORM.DIST((LN(($L83*EXP($K83/100*BK$5)))-LN($J83)-$N83*BK$5)/($O83*SQRT(BK$5))-$O83*SQRT(BK$5),0,1,TRUE)+$L83*EXP($K83/100*BK$5)*(1-_xlfn.NORM.DIST((LN(($L83*EXP($K83/100*BK$5)))-LN($J83)-$N83*BK$5)/($O83*SQRT(BK$5)),0,1,TRUE)))*EXP(-$F$1*BK$5)*(INDEX('3)tpx females'!EU$57:EU$107,MATCH($R83,'3)tpx females'!$DE$57:$DE$107,0))+INDEX('3)tpx males'!ES$57:ES$107,MATCH($Q83,'3)tpx males'!$DC$57:$DC$107,0))-(INDEX('3)tpx males'!ER$110:ER$160,MATCH($Q83,'3)tpx males'!$DC$110:$DC$160,0))*INDEX('3)tpx females'!ET$111:ET$161,MATCH($R83,'3)tpx females'!$DE$111:$DE$161,0))*(1-(EXP(-INDEX('3)tpx males'!ES$4:ES$54,MATCH($Q83,'3)tpx males'!$DC$4:$DC$54,0)))*EXP(-INDEX('3)tpx females'!EU$3:EU$53,MATCH($R83,'3)tpx females'!$DE$3:$DE$53,0))))))),0)</f>
        <v>0</v>
      </c>
      <c r="BL83" s="32">
        <f ca="1">IFERROR(($J83*EXP(BL$5*($N83+0.5*($O83)^2))*_xlfn.NORM.DIST((LN(($L83*EXP($K83/100*BL$5)))-LN($J83)-$N83*BL$5)/($O83*SQRT(BL$5))-$O83*SQRT(BL$5),0,1,TRUE)+$L83*EXP($K83/100*BL$5)*(1-_xlfn.NORM.DIST((LN(($L83*EXP($K83/100*BL$5)))-LN($J83)-$N83*BL$5)/($O83*SQRT(BL$5)),0,1,TRUE)))*EXP(-$F$1*BL$5)*(INDEX('3)tpx females'!EV$57:EV$107,MATCH($R83,'3)tpx females'!$DE$57:$DE$107,0))+INDEX('3)tpx males'!ET$57:ET$107,MATCH($Q83,'3)tpx males'!$DC$57:$DC$107,0))-(INDEX('3)tpx males'!ES$110:ES$160,MATCH($Q83,'3)tpx males'!$DC$110:$DC$160,0))*INDEX('3)tpx females'!EU$111:EU$161,MATCH($R83,'3)tpx females'!$DE$111:$DE$161,0))*(1-(EXP(-INDEX('3)tpx males'!ET$4:ET$54,MATCH($Q83,'3)tpx males'!$DC$4:$DC$54,0)))*EXP(-INDEX('3)tpx females'!EV$3:EV$53,MATCH($R83,'3)tpx females'!$DE$3:$DE$53,0))))))),0)</f>
        <v>0</v>
      </c>
      <c r="BM83" s="32">
        <f ca="1">IFERROR(($J83*EXP(BM$5*($N83+0.5*($O83)^2))*_xlfn.NORM.DIST((LN(($L83*EXP($K83/100*BM$5)))-LN($J83)-$N83*BM$5)/($O83*SQRT(BM$5))-$O83*SQRT(BM$5),0,1,TRUE)+$L83*EXP($K83/100*BM$5)*(1-_xlfn.NORM.DIST((LN(($L83*EXP($K83/100*BM$5)))-LN($J83)-$N83*BM$5)/($O83*SQRT(BM$5)),0,1,TRUE)))*EXP(-$F$1*BM$5)*(INDEX('3)tpx females'!EW$57:EW$107,MATCH($R83,'3)tpx females'!$DE$57:$DE$107,0))+INDEX('3)tpx males'!EU$57:EU$107,MATCH($Q83,'3)tpx males'!$DC$57:$DC$107,0))-(INDEX('3)tpx males'!ET$110:ET$160,MATCH($Q83,'3)tpx males'!$DC$110:$DC$160,0))*INDEX('3)tpx females'!EV$111:EV$161,MATCH($R83,'3)tpx females'!$DE$111:$DE$161,0))*(1-(EXP(-INDEX('3)tpx males'!EU$4:EU$54,MATCH($Q83,'3)tpx males'!$DC$4:$DC$54,0)))*EXP(-INDEX('3)tpx females'!EW$3:EW$53,MATCH($R83,'3)tpx females'!$DE$3:$DE$53,0))))))),0)</f>
        <v>0</v>
      </c>
      <c r="BN83" s="32">
        <f ca="1">IFERROR(($J83*EXP(BN$5*($N83+0.5*($O83)^2))*_xlfn.NORM.DIST((LN(($L83*EXP($K83/100*BN$5)))-LN($J83)-$N83*BN$5)/($O83*SQRT(BN$5))-$O83*SQRT(BN$5),0,1,TRUE)+$L83*EXP($K83/100*BN$5)*(1-_xlfn.NORM.DIST((LN(($L83*EXP($K83/100*BN$5)))-LN($J83)-$N83*BN$5)/($O83*SQRT(BN$5)),0,1,TRUE)))*EXP(-$F$1*BN$5)*(INDEX('3)tpx females'!EX$57:EX$107,MATCH($R83,'3)tpx females'!$DE$57:$DE$107,0))+INDEX('3)tpx males'!EV$57:EV$107,MATCH($Q83,'3)tpx males'!$DC$57:$DC$107,0))-(INDEX('3)tpx males'!EU$110:EU$160,MATCH($Q83,'3)tpx males'!$DC$110:$DC$160,0))*INDEX('3)tpx females'!EW$111:EW$161,MATCH($R83,'3)tpx females'!$DE$111:$DE$161,0))*(1-(EXP(-INDEX('3)tpx males'!EV$4:EV$54,MATCH($Q83,'3)tpx males'!$DC$4:$DC$54,0)))*EXP(-INDEX('3)tpx females'!EX$3:EX$53,MATCH($R83,'3)tpx females'!$DE$3:$DE$53,0))))))),0)</f>
        <v>0</v>
      </c>
      <c r="BO83" s="32">
        <f ca="1">IFERROR(($J83*EXP(BO$5*($N83+0.5*($O83)^2))*_xlfn.NORM.DIST((LN(($L83*EXP($K83/100*BO$5)))-LN($J83)-$N83*BO$5)/($O83*SQRT(BO$5))-$O83*SQRT(BO$5),0,1,TRUE)+$L83*EXP($K83/100*BO$5)*(1-_xlfn.NORM.DIST((LN(($L83*EXP($K83/100*BO$5)))-LN($J83)-$N83*BO$5)/($O83*SQRT(BO$5)),0,1,TRUE)))*EXP(-$F$1*BO$5)*(INDEX('3)tpx females'!EY$57:EY$107,MATCH($R83,'3)tpx females'!$DE$57:$DE$107,0))+INDEX('3)tpx males'!EW$57:EW$107,MATCH($Q83,'3)tpx males'!$DC$57:$DC$107,0))-(INDEX('3)tpx males'!EV$110:EV$160,MATCH($Q83,'3)tpx males'!$DC$110:$DC$160,0))*INDEX('3)tpx females'!EX$111:EX$161,MATCH($R83,'3)tpx females'!$DE$111:$DE$161,0))*(1-(EXP(-INDEX('3)tpx males'!EW$4:EW$54,MATCH($Q83,'3)tpx males'!$DC$4:$DC$54,0)))*EXP(-INDEX('3)tpx females'!EY$3:EY$53,MATCH($R83,'3)tpx females'!$DE$3:$DE$53,0))))))),0)</f>
        <v>0</v>
      </c>
      <c r="BP83" s="32">
        <f ca="1">IFERROR(($J83*EXP(BP$5*($N83+0.5*($O83)^2))*_xlfn.NORM.DIST((LN(($L83*EXP($K83/100*BP$5)))-LN($J83)-$N83*BP$5)/($O83*SQRT(BP$5))-$O83*SQRT(BP$5),0,1,TRUE)+$L83*EXP($K83/100*BP$5)*(1-_xlfn.NORM.DIST((LN(($L83*EXP($K83/100*BP$5)))-LN($J83)-$N83*BP$5)/($O83*SQRT(BP$5)),0,1,TRUE)))*EXP(-$F$1*BP$5)*(INDEX('3)tpx females'!EZ$57:EZ$107,MATCH($R83,'3)tpx females'!$DE$57:$DE$107,0))+INDEX('3)tpx males'!EX$57:EX$107,MATCH($Q83,'3)tpx males'!$DC$57:$DC$107,0))-(INDEX('3)tpx males'!EW$110:EW$160,MATCH($Q83,'3)tpx males'!$DC$110:$DC$160,0))*INDEX('3)tpx females'!EY$111:EY$161,MATCH($R83,'3)tpx females'!$DE$111:$DE$161,0))*(1-(EXP(-INDEX('3)tpx males'!EX$4:EX$54,MATCH($Q83,'3)tpx males'!$DC$4:$DC$54,0)))*EXP(-INDEX('3)tpx females'!EZ$3:EZ$53,MATCH($R83,'3)tpx females'!$DE$3:$DE$53,0))))))),0)</f>
        <v>0</v>
      </c>
      <c r="BQ83" s="32">
        <f ca="1">IFERROR(($J83*EXP(BQ$5*($N83+0.5*($O83)^2))*_xlfn.NORM.DIST((LN(($L83*EXP($K83/100*BQ$5)))-LN($J83)-$N83*BQ$5)/($O83*SQRT(BQ$5))-$O83*SQRT(BQ$5),0,1,TRUE)+$L83*EXP($K83/100*BQ$5)*(1-_xlfn.NORM.DIST((LN(($L83*EXP($K83/100*BQ$5)))-LN($J83)-$N83*BQ$5)/($O83*SQRT(BQ$5)),0,1,TRUE)))*EXP(-$F$1*BQ$5)*(INDEX('3)tpx females'!FA$57:FA$107,MATCH($R83,'3)tpx females'!$DE$57:$DE$107,0))+INDEX('3)tpx males'!EY$57:EY$107,MATCH($Q83,'3)tpx males'!$DC$57:$DC$107,0))-(INDEX('3)tpx males'!EX$110:EX$160,MATCH($Q83,'3)tpx males'!$DC$110:$DC$160,0))*INDEX('3)tpx females'!EZ$111:EZ$161,MATCH($R83,'3)tpx females'!$DE$111:$DE$161,0))*(1-(EXP(-INDEX('3)tpx males'!EY$4:EY$54,MATCH($Q83,'3)tpx males'!$DC$4:$DC$54,0)))*EXP(-INDEX('3)tpx females'!FA$3:FA$53,MATCH($R83,'3)tpx females'!$DE$3:$DE$53,0))))))),0)</f>
        <v>0</v>
      </c>
      <c r="BR83" s="32">
        <f ca="1">IFERROR(($J83*EXP(BR$5*($N83+0.5*($O83)^2))*_xlfn.NORM.DIST((LN(($L83*EXP($K83/100*BR$5)))-LN($J83)-$N83*BR$5)/($O83*SQRT(BR$5))-$O83*SQRT(BR$5),0,1,TRUE)+$L83*EXP($K83/100*BR$5)*(1-_xlfn.NORM.DIST((LN(($L83*EXP($K83/100*BR$5)))-LN($J83)-$N83*BR$5)/($O83*SQRT(BR$5)),0,1,TRUE)))*EXP(-$F$1*BR$5)*(INDEX('3)tpx females'!FB$57:FB$107,MATCH($R83,'3)tpx females'!$DE$57:$DE$107,0))+INDEX('3)tpx males'!EZ$57:EZ$107,MATCH($Q83,'3)tpx males'!$DC$57:$DC$107,0))-(INDEX('3)tpx males'!EY$110:EY$160,MATCH($Q83,'3)tpx males'!$DC$110:$DC$160,0))*INDEX('3)tpx females'!FA$111:FA$161,MATCH($R83,'3)tpx females'!$DE$111:$DE$161,0))*(1-(EXP(-INDEX('3)tpx males'!EZ$4:EZ$54,MATCH($Q83,'3)tpx males'!$DC$4:$DC$54,0)))*EXP(-INDEX('3)tpx females'!FB$3:FB$53,MATCH($R83,'3)tpx females'!$DE$3:$DE$53,0))))))),0)</f>
        <v>0</v>
      </c>
      <c r="BS83" s="32">
        <f ca="1">IFERROR(($J83*EXP(BS$5*($N83+0.5*($O83)^2))*_xlfn.NORM.DIST((LN(($L83*EXP($K83/100*BS$5)))-LN($J83)-$N83*BS$5)/($O83*SQRT(BS$5))-$O83*SQRT(BS$5),0,1,TRUE)+$L83*EXP($K83/100*BS$5)*(1-_xlfn.NORM.DIST((LN(($L83*EXP($K83/100*BS$5)))-LN($J83)-$N83*BS$5)/($O83*SQRT(BS$5)),0,1,TRUE)))*EXP(-$F$1*BS$5)*(INDEX('3)tpx females'!FC$57:FC$107,MATCH($R83,'3)tpx females'!$DE$57:$DE$107,0))+INDEX('3)tpx males'!FA$57:FA$107,MATCH($Q83,'3)tpx males'!$DC$57:$DC$107,0))-(INDEX('3)tpx males'!EZ$110:EZ$160,MATCH($Q83,'3)tpx males'!$DC$110:$DC$160,0))*INDEX('3)tpx females'!FB$111:FB$161,MATCH($R83,'3)tpx females'!$DE$111:$DE$161,0))*(1-(EXP(-INDEX('3)tpx males'!FA$4:FA$54,MATCH($Q83,'3)tpx males'!$DC$4:$DC$54,0)))*EXP(-INDEX('3)tpx females'!FC$3:FC$53,MATCH($R83,'3)tpx females'!$DE$3:$DE$53,0))))))),0)</f>
        <v>0</v>
      </c>
      <c r="BT83" s="32">
        <f ca="1">IFERROR(($J83*EXP(BT$5*($N83+0.5*($O83)^2))*_xlfn.NORM.DIST((LN(($L83*EXP($K83/100*BT$5)))-LN($J83)-$N83*BT$5)/($O83*SQRT(BT$5))-$O83*SQRT(BT$5),0,1,TRUE)+$L83*EXP($K83/100*BT$5)*(1-_xlfn.NORM.DIST((LN(($L83*EXP($K83/100*BT$5)))-LN($J83)-$N83*BT$5)/($O83*SQRT(BT$5)),0,1,TRUE)))*EXP(-$F$1*BT$5)*(INDEX('3)tpx females'!FD$57:FD$107,MATCH($R83,'3)tpx females'!$DE$57:$DE$107,0))+INDEX('3)tpx males'!FB$57:FB$107,MATCH($Q83,'3)tpx males'!$DC$57:$DC$107,0))-(INDEX('3)tpx males'!FA$110:FA$160,MATCH($Q83,'3)tpx males'!$DC$110:$DC$160,0))*INDEX('3)tpx females'!FC$111:FC$161,MATCH($R83,'3)tpx females'!$DE$111:$DE$161,0))*(1-(EXP(-INDEX('3)tpx males'!FB$4:FB$54,MATCH($Q83,'3)tpx males'!$DC$4:$DC$54,0)))*EXP(-INDEX('3)tpx females'!FD$3:FD$53,MATCH($R83,'3)tpx females'!$DE$3:$DE$53,0))))))),0)</f>
        <v>0</v>
      </c>
    </row>
    <row r="84" spans="2:72" x14ac:dyDescent="0.25">
      <c r="B84" s="32" t="s">
        <v>11</v>
      </c>
      <c r="C84" s="32" t="s">
        <v>12</v>
      </c>
      <c r="D84" s="49">
        <v>15113</v>
      </c>
      <c r="E84" s="32" t="s">
        <v>13</v>
      </c>
      <c r="F84" s="32" t="s">
        <v>14</v>
      </c>
      <c r="G84" s="49">
        <v>15352</v>
      </c>
      <c r="H84" s="32" t="s">
        <v>13</v>
      </c>
      <c r="I84" s="32" t="s">
        <v>23</v>
      </c>
      <c r="J84" s="32">
        <v>450869.99999999994</v>
      </c>
      <c r="K84" s="32">
        <v>7.35</v>
      </c>
      <c r="L84" s="32">
        <f>'3) 2016 cases'!M84*EXP('3) 2016 cases'!L84/100)</f>
        <v>96994.396793407563</v>
      </c>
      <c r="M84" s="32"/>
      <c r="N84" s="32">
        <f>INDEX('2b)Working'!$I$61:$P$61,MATCH($I84,'2b)Working'!$I$60:$P$60,0))</f>
        <v>6.4419325448889148E-2</v>
      </c>
      <c r="O84" s="32">
        <f>INDEX('2b)Working'!$I$62:$P$62,MATCH($I84,'2b)Working'!$I$60:$P$60,0))</f>
        <v>5.1556803430206084E-2</v>
      </c>
      <c r="P84" s="32" t="str">
        <f t="shared" si="5"/>
        <v/>
      </c>
      <c r="Q84" s="32">
        <f t="shared" si="4"/>
        <v>76</v>
      </c>
      <c r="R84" s="32">
        <f t="shared" si="6"/>
        <v>76</v>
      </c>
      <c r="S84" s="32">
        <f t="shared" si="7"/>
        <v>1</v>
      </c>
      <c r="U84" s="32">
        <f t="shared" ca="1" si="8"/>
        <v>102692.29170942098</v>
      </c>
      <c r="W84" s="32">
        <f ca="1">IFERROR(($J84*EXP(W$5*($N84+0.5*($O84)^2))*_xlfn.NORM.DIST((LN(($L84*EXP($K84/100*W$5)))-LN($J84)-$N84*W$5)/($O84*SQRT(W$5))-$O84*SQRT(W$5),0,1,TRUE)+$L84*EXP($K84/100*W$5)*(1-_xlfn.NORM.DIST((LN(($L84*EXP($K84/100*W$5)))-LN($J84)-$N84*W$5)/($O84*SQRT(W$5)),0,1,TRUE)))*EXP(-$F$1*W$5)*(INDEX('3)tpx females'!DG$57:DG$107,MATCH($R84,'3)tpx females'!$DE$57:$DE$107,0))+INDEX('3)tpx males'!DE$57:DE$107,MATCH($Q84,'3)tpx males'!$DC$57:$DC$107,0))-(INDEX('3)tpx males'!DD$110:DD$160,MATCH($Q84,'3)tpx males'!$DC$110:$DC$160,0))*INDEX('3)tpx females'!DF$111:DF$161,MATCH($R84,'3)tpx females'!$DE$111:$DE$161,0))*(1-(EXP(-INDEX('3)tpx males'!DE$4:DE$54,MATCH($Q84,'3)tpx males'!$DC$4:$DC$54,0)))*EXP(-INDEX('3)tpx females'!DG$3:DG$53,MATCH($R84,'3)tpx females'!$DE$3:$DE$53,0))))))),0)</f>
        <v>53.218275386018789</v>
      </c>
      <c r="X84" s="32">
        <f ca="1">IFERROR(($J84*EXP(X$5*($N84+0.5*($O84)^2))*_xlfn.NORM.DIST((LN(($L84*EXP($K84/100*X$5)))-LN($J84)-$N84*X$5)/($O84*SQRT(X$5))-$O84*SQRT(X$5),0,1,TRUE)+$L84*EXP($K84/100*X$5)*(1-_xlfn.NORM.DIST((LN(($L84*EXP($K84/100*X$5)))-LN($J84)-$N84*X$5)/($O84*SQRT(X$5)),0,1,TRUE)))*EXP(-$F$1*X$5)*(INDEX('3)tpx females'!DH$57:DH$107,MATCH($R84,'3)tpx females'!$DE$57:$DE$107,0))+INDEX('3)tpx males'!DF$57:DF$107,MATCH($Q84,'3)tpx males'!$DC$57:$DC$107,0))-(INDEX('3)tpx males'!DE$110:DE$160,MATCH($Q84,'3)tpx males'!$DC$110:$DC$160,0))*INDEX('3)tpx females'!DG$111:DG$161,MATCH($R84,'3)tpx females'!$DE$111:$DE$161,0))*(1-(EXP(-INDEX('3)tpx males'!DF$4:DF$54,MATCH($Q84,'3)tpx males'!$DC$4:$DC$54,0)))*EXP(-INDEX('3)tpx females'!DH$3:DH$53,MATCH($R84,'3)tpx females'!$DE$3:$DE$53,0))))))),0)</f>
        <v>186.59161404323888</v>
      </c>
      <c r="Y84" s="32">
        <f ca="1">IFERROR(($J84*EXP(Y$5*($N84+0.5*($O84)^2))*_xlfn.NORM.DIST((LN(($L84*EXP($K84/100*Y$5)))-LN($J84)-$N84*Y$5)/($O84*SQRT(Y$5))-$O84*SQRT(Y$5),0,1,TRUE)+$L84*EXP($K84/100*Y$5)*(1-_xlfn.NORM.DIST((LN(($L84*EXP($K84/100*Y$5)))-LN($J84)-$N84*Y$5)/($O84*SQRT(Y$5)),0,1,TRUE)))*EXP(-$F$1*Y$5)*(INDEX('3)tpx females'!DI$57:DI$107,MATCH($R84,'3)tpx females'!$DE$57:$DE$107,0))+INDEX('3)tpx males'!DG$57:DG$107,MATCH($Q84,'3)tpx males'!$DC$57:$DC$107,0))-(INDEX('3)tpx males'!DF$110:DF$160,MATCH($Q84,'3)tpx males'!$DC$110:$DC$160,0))*INDEX('3)tpx females'!DH$111:DH$161,MATCH($R84,'3)tpx females'!$DE$111:$DE$161,0))*(1-(EXP(-INDEX('3)tpx males'!DG$4:DG$54,MATCH($Q84,'3)tpx males'!$DC$4:$DC$54,0)))*EXP(-INDEX('3)tpx females'!DI$3:DI$53,MATCH($R84,'3)tpx females'!$DE$3:$DE$53,0))))))),0)</f>
        <v>335.57385124671862</v>
      </c>
      <c r="Z84" s="32">
        <f ca="1">IFERROR(($J84*EXP(Z$5*($N84+0.5*($O84)^2))*_xlfn.NORM.DIST((LN(($L84*EXP($K84/100*Z$5)))-LN($J84)-$N84*Z$5)/($O84*SQRT(Z$5))-$O84*SQRT(Z$5),0,1,TRUE)+$L84*EXP($K84/100*Z$5)*(1-_xlfn.NORM.DIST((LN(($L84*EXP($K84/100*Z$5)))-LN($J84)-$N84*Z$5)/($O84*SQRT(Z$5)),0,1,TRUE)))*EXP(-$F$1*Z$5)*(INDEX('3)tpx females'!DJ$57:DJ$107,MATCH($R84,'3)tpx females'!$DE$57:$DE$107,0))+INDEX('3)tpx males'!DH$57:DH$107,MATCH($Q84,'3)tpx males'!$DC$57:$DC$107,0))-(INDEX('3)tpx males'!DG$110:DG$160,MATCH($Q84,'3)tpx males'!$DC$110:$DC$160,0))*INDEX('3)tpx females'!DI$111:DI$161,MATCH($R84,'3)tpx females'!$DE$111:$DE$161,0))*(1-(EXP(-INDEX('3)tpx males'!DH$4:DH$54,MATCH($Q84,'3)tpx males'!$DC$4:$DC$54,0)))*EXP(-INDEX('3)tpx females'!DJ$3:DJ$53,MATCH($R84,'3)tpx females'!$DE$3:$DE$53,0))))))),0)</f>
        <v>537.09198752855218</v>
      </c>
      <c r="AA84" s="32">
        <f ca="1">IFERROR(($J84*EXP(AA$5*($N84+0.5*($O84)^2))*_xlfn.NORM.DIST((LN(($L84*EXP($K84/100*AA$5)))-LN($J84)-$N84*AA$5)/($O84*SQRT(AA$5))-$O84*SQRT(AA$5),0,1,TRUE)+$L84*EXP($K84/100*AA$5)*(1-_xlfn.NORM.DIST((LN(($L84*EXP($K84/100*AA$5)))-LN($J84)-$N84*AA$5)/($O84*SQRT(AA$5)),0,1,TRUE)))*EXP(-$F$1*AA$5)*(INDEX('3)tpx females'!DK$57:DK$107,MATCH($R84,'3)tpx females'!$DE$57:$DE$107,0))+INDEX('3)tpx males'!DI$57:DI$107,MATCH($Q84,'3)tpx males'!$DC$57:$DC$107,0))-(INDEX('3)tpx males'!DH$110:DH$160,MATCH($Q84,'3)tpx males'!$DC$110:$DC$160,0))*INDEX('3)tpx females'!DJ$111:DJ$161,MATCH($R84,'3)tpx females'!$DE$111:$DE$161,0))*(1-(EXP(-INDEX('3)tpx males'!DI$4:DI$54,MATCH($Q84,'3)tpx males'!$DC$4:$DC$54,0)))*EXP(-INDEX('3)tpx females'!DK$3:DK$53,MATCH($R84,'3)tpx females'!$DE$3:$DE$53,0))))))),0)</f>
        <v>801.49916803472468</v>
      </c>
      <c r="AB84" s="32">
        <f ca="1">IFERROR(($J84*EXP(AB$5*($N84+0.5*($O84)^2))*_xlfn.NORM.DIST((LN(($L84*EXP($K84/100*AB$5)))-LN($J84)-$N84*AB$5)/($O84*SQRT(AB$5))-$O84*SQRT(AB$5),0,1,TRUE)+$L84*EXP($K84/100*AB$5)*(1-_xlfn.NORM.DIST((LN(($L84*EXP($K84/100*AB$5)))-LN($J84)-$N84*AB$5)/($O84*SQRT(AB$5)),0,1,TRUE)))*EXP(-$F$1*AB$5)*(INDEX('3)tpx females'!DL$57:DL$107,MATCH($R84,'3)tpx females'!$DE$57:$DE$107,0))+INDEX('3)tpx males'!DJ$57:DJ$107,MATCH($Q84,'3)tpx males'!$DC$57:$DC$107,0))-(INDEX('3)tpx males'!DI$110:DI$160,MATCH($Q84,'3)tpx males'!$DC$110:$DC$160,0))*INDEX('3)tpx females'!DK$111:DK$161,MATCH($R84,'3)tpx females'!$DE$111:$DE$161,0))*(1-(EXP(-INDEX('3)tpx males'!DJ$4:DJ$54,MATCH($Q84,'3)tpx males'!$DC$4:$DC$54,0)))*EXP(-INDEX('3)tpx females'!DL$3:DL$53,MATCH($R84,'3)tpx females'!$DE$3:$DE$53,0))))))),0)</f>
        <v>1125.7704727868056</v>
      </c>
      <c r="AC84" s="32">
        <f ca="1">IFERROR(($J84*EXP(AC$5*($N84+0.5*($O84)^2))*_xlfn.NORM.DIST((LN(($L84*EXP($K84/100*AC$5)))-LN($J84)-$N84*AC$5)/($O84*SQRT(AC$5))-$O84*SQRT(AC$5),0,1,TRUE)+$L84*EXP($K84/100*AC$5)*(1-_xlfn.NORM.DIST((LN(($L84*EXP($K84/100*AC$5)))-LN($J84)-$N84*AC$5)/($O84*SQRT(AC$5)),0,1,TRUE)))*EXP(-$F$1*AC$5)*(INDEX('3)tpx females'!DM$57:DM$107,MATCH($R84,'3)tpx females'!$DE$57:$DE$107,0))+INDEX('3)tpx males'!DK$57:DK$107,MATCH($Q84,'3)tpx males'!$DC$57:$DC$107,0))-(INDEX('3)tpx males'!DJ$110:DJ$160,MATCH($Q84,'3)tpx males'!$DC$110:$DC$160,0))*INDEX('3)tpx females'!DL$111:DL$161,MATCH($R84,'3)tpx females'!$DE$111:$DE$161,0))*(1-(EXP(-INDEX('3)tpx males'!DK$4:DK$54,MATCH($Q84,'3)tpx males'!$DC$4:$DC$54,0)))*EXP(-INDEX('3)tpx females'!DM$3:DM$53,MATCH($R84,'3)tpx females'!$DE$3:$DE$53,0))))))),0)</f>
        <v>1546.6528024988913</v>
      </c>
      <c r="AD84" s="32">
        <f ca="1">IFERROR(($J84*EXP(AD$5*($N84+0.5*($O84)^2))*_xlfn.NORM.DIST((LN(($L84*EXP($K84/100*AD$5)))-LN($J84)-$N84*AD$5)/($O84*SQRT(AD$5))-$O84*SQRT(AD$5),0,1,TRUE)+$L84*EXP($K84/100*AD$5)*(1-_xlfn.NORM.DIST((LN(($L84*EXP($K84/100*AD$5)))-LN($J84)-$N84*AD$5)/($O84*SQRT(AD$5)),0,1,TRUE)))*EXP(-$F$1*AD$5)*(INDEX('3)tpx females'!DN$57:DN$107,MATCH($R84,'3)tpx females'!$DE$57:$DE$107,0))+INDEX('3)tpx males'!DL$57:DL$107,MATCH($Q84,'3)tpx males'!$DC$57:$DC$107,0))-(INDEX('3)tpx males'!DK$110:DK$160,MATCH($Q84,'3)tpx males'!$DC$110:$DC$160,0))*INDEX('3)tpx females'!DM$111:DM$161,MATCH($R84,'3)tpx females'!$DE$111:$DE$161,0))*(1-(EXP(-INDEX('3)tpx males'!DL$4:DL$54,MATCH($Q84,'3)tpx males'!$DC$4:$DC$54,0)))*EXP(-INDEX('3)tpx females'!DN$3:DN$53,MATCH($R84,'3)tpx females'!$DE$3:$DE$53,0))))))),0)</f>
        <v>2047.949308593187</v>
      </c>
      <c r="AE84" s="32">
        <f ca="1">IFERROR(($J84*EXP(AE$5*($N84+0.5*($O84)^2))*_xlfn.NORM.DIST((LN(($L84*EXP($K84/100*AE$5)))-LN($J84)-$N84*AE$5)/($O84*SQRT(AE$5))-$O84*SQRT(AE$5),0,1,TRUE)+$L84*EXP($K84/100*AE$5)*(1-_xlfn.NORM.DIST((LN(($L84*EXP($K84/100*AE$5)))-LN($J84)-$N84*AE$5)/($O84*SQRT(AE$5)),0,1,TRUE)))*EXP(-$F$1*AE$5)*(INDEX('3)tpx females'!DO$57:DO$107,MATCH($R84,'3)tpx females'!$DE$57:$DE$107,0))+INDEX('3)tpx males'!DM$57:DM$107,MATCH($Q84,'3)tpx males'!$DC$57:$DC$107,0))-(INDEX('3)tpx males'!DL$110:DL$160,MATCH($Q84,'3)tpx males'!$DC$110:$DC$160,0))*INDEX('3)tpx females'!DN$111:DN$161,MATCH($R84,'3)tpx females'!$DE$111:$DE$161,0))*(1-(EXP(-INDEX('3)tpx males'!DM$4:DM$54,MATCH($Q84,'3)tpx males'!$DC$4:$DC$54,0)))*EXP(-INDEX('3)tpx females'!DO$3:DO$53,MATCH($R84,'3)tpx females'!$DE$3:$DE$53,0))))))),0)</f>
        <v>2501.0533520341833</v>
      </c>
      <c r="AF84" s="32">
        <f ca="1">IFERROR(($J84*EXP(AF$5*($N84+0.5*($O84)^2))*_xlfn.NORM.DIST((LN(($L84*EXP($K84/100*AF$5)))-LN($J84)-$N84*AF$5)/($O84*SQRT(AF$5))-$O84*SQRT(AF$5),0,1,TRUE)+$L84*EXP($K84/100*AF$5)*(1-_xlfn.NORM.DIST((LN(($L84*EXP($K84/100*AF$5)))-LN($J84)-$N84*AF$5)/($O84*SQRT(AF$5)),0,1,TRUE)))*EXP(-$F$1*AF$5)*(INDEX('3)tpx females'!DP$57:DP$107,MATCH($R84,'3)tpx females'!$DE$57:$DE$107,0))+INDEX('3)tpx males'!DN$57:DN$107,MATCH($Q84,'3)tpx males'!$DC$57:$DC$107,0))-(INDEX('3)tpx males'!DM$110:DM$160,MATCH($Q84,'3)tpx males'!$DC$110:$DC$160,0))*INDEX('3)tpx females'!DO$111:DO$161,MATCH($R84,'3)tpx females'!$DE$111:$DE$161,0))*(1-(EXP(-INDEX('3)tpx males'!DN$4:DN$54,MATCH($Q84,'3)tpx males'!$DC$4:$DC$54,0)))*EXP(-INDEX('3)tpx females'!DP$3:DP$53,MATCH($R84,'3)tpx females'!$DE$3:$DE$53,0))))))),0)</f>
        <v>3086.0738598021317</v>
      </c>
      <c r="AG84" s="32">
        <f ca="1">IFERROR(($J84*EXP(AG$5*($N84+0.5*($O84)^2))*_xlfn.NORM.DIST((LN(($L84*EXP($K84/100*AG$5)))-LN($J84)-$N84*AG$5)/($O84*SQRT(AG$5))-$O84*SQRT(AG$5),0,1,TRUE)+$L84*EXP($K84/100*AG$5)*(1-_xlfn.NORM.DIST((LN(($L84*EXP($K84/100*AG$5)))-LN($J84)-$N84*AG$5)/($O84*SQRT(AG$5)),0,1,TRUE)))*EXP(-$F$1*AG$5)*(INDEX('3)tpx females'!DQ$57:DQ$107,MATCH($R84,'3)tpx females'!$DE$57:$DE$107,0))+INDEX('3)tpx males'!DO$57:DO$107,MATCH($Q84,'3)tpx males'!$DC$57:$DC$107,0))-(INDEX('3)tpx males'!DN$110:DN$160,MATCH($Q84,'3)tpx males'!$DC$110:$DC$160,0))*INDEX('3)tpx females'!DP$111:DP$161,MATCH($R84,'3)tpx females'!$DE$111:$DE$161,0))*(1-(EXP(-INDEX('3)tpx males'!DO$4:DO$54,MATCH($Q84,'3)tpx males'!$DC$4:$DC$54,0)))*EXP(-INDEX('3)tpx females'!DQ$3:DQ$53,MATCH($R84,'3)tpx females'!$DE$3:$DE$53,0))))))),0)</f>
        <v>4002.7713813118507</v>
      </c>
      <c r="AH84" s="32">
        <f ca="1">IFERROR(($J84*EXP(AH$5*($N84+0.5*($O84)^2))*_xlfn.NORM.DIST((LN(($L84*EXP($K84/100*AH$5)))-LN($J84)-$N84*AH$5)/($O84*SQRT(AH$5))-$O84*SQRT(AH$5),0,1,TRUE)+$L84*EXP($K84/100*AH$5)*(1-_xlfn.NORM.DIST((LN(($L84*EXP($K84/100*AH$5)))-LN($J84)-$N84*AH$5)/($O84*SQRT(AH$5)),0,1,TRUE)))*EXP(-$F$1*AH$5)*(INDEX('3)tpx females'!DR$57:DR$107,MATCH($R84,'3)tpx females'!$DE$57:$DE$107,0))+INDEX('3)tpx males'!DP$57:DP$107,MATCH($Q84,'3)tpx males'!$DC$57:$DC$107,0))-(INDEX('3)tpx males'!DO$110:DO$160,MATCH($Q84,'3)tpx males'!$DC$110:$DC$160,0))*INDEX('3)tpx females'!DQ$111:DQ$161,MATCH($R84,'3)tpx females'!$DE$111:$DE$161,0))*(1-(EXP(-INDEX('3)tpx males'!DP$4:DP$54,MATCH($Q84,'3)tpx males'!$DC$4:$DC$54,0)))*EXP(-INDEX('3)tpx females'!DR$3:DR$53,MATCH($R84,'3)tpx females'!$DE$3:$DE$53,0))))))),0)</f>
        <v>4541.5203116733965</v>
      </c>
      <c r="AI84" s="32">
        <f ca="1">IFERROR(($J84*EXP(AI$5*($N84+0.5*($O84)^2))*_xlfn.NORM.DIST((LN(($L84*EXP($K84/100*AI$5)))-LN($J84)-$N84*AI$5)/($O84*SQRT(AI$5))-$O84*SQRT(AI$5),0,1,TRUE)+$L84*EXP($K84/100*AI$5)*(1-_xlfn.NORM.DIST((LN(($L84*EXP($K84/100*AI$5)))-LN($J84)-$N84*AI$5)/($O84*SQRT(AI$5)),0,1,TRUE)))*EXP(-$F$1*AI$5)*(INDEX('3)tpx females'!DS$57:DS$107,MATCH($R84,'3)tpx females'!$DE$57:$DE$107,0))+INDEX('3)tpx males'!DQ$57:DQ$107,MATCH($Q84,'3)tpx males'!$DC$57:$DC$107,0))-(INDEX('3)tpx males'!DP$110:DP$160,MATCH($Q84,'3)tpx males'!$DC$110:$DC$160,0))*INDEX('3)tpx females'!DR$111:DR$161,MATCH($R84,'3)tpx females'!$DE$111:$DE$161,0))*(1-(EXP(-INDEX('3)tpx males'!DQ$4:DQ$54,MATCH($Q84,'3)tpx males'!$DC$4:$DC$54,0)))*EXP(-INDEX('3)tpx females'!DS$3:DS$53,MATCH($R84,'3)tpx females'!$DE$3:$DE$53,0))))))),0)</f>
        <v>5394.2406621213677</v>
      </c>
      <c r="AJ84" s="32">
        <f ca="1">IFERROR(($J84*EXP(AJ$5*($N84+0.5*($O84)^2))*_xlfn.NORM.DIST((LN(($L84*EXP($K84/100*AJ$5)))-LN($J84)-$N84*AJ$5)/($O84*SQRT(AJ$5))-$O84*SQRT(AJ$5),0,1,TRUE)+$L84*EXP($K84/100*AJ$5)*(1-_xlfn.NORM.DIST((LN(($L84*EXP($K84/100*AJ$5)))-LN($J84)-$N84*AJ$5)/($O84*SQRT(AJ$5)),0,1,TRUE)))*EXP(-$F$1*AJ$5)*(INDEX('3)tpx females'!DT$57:DT$107,MATCH($R84,'3)tpx females'!$DE$57:$DE$107,0))+INDEX('3)tpx males'!DR$57:DR$107,MATCH($Q84,'3)tpx males'!$DC$57:$DC$107,0))-(INDEX('3)tpx males'!DQ$110:DQ$160,MATCH($Q84,'3)tpx males'!$DC$110:$DC$160,0))*INDEX('3)tpx females'!DS$111:DS$161,MATCH($R84,'3)tpx females'!$DE$111:$DE$161,0))*(1-(EXP(-INDEX('3)tpx males'!DR$4:DR$54,MATCH($Q84,'3)tpx males'!$DC$4:$DC$54,0)))*EXP(-INDEX('3)tpx females'!DT$3:DT$53,MATCH($R84,'3)tpx females'!$DE$3:$DE$53,0))))))),0)</f>
        <v>6520.7874852962905</v>
      </c>
      <c r="AK84" s="32">
        <f ca="1">IFERROR(($J84*EXP(AK$5*($N84+0.5*($O84)^2))*_xlfn.NORM.DIST((LN(($L84*EXP($K84/100*AK$5)))-LN($J84)-$N84*AK$5)/($O84*SQRT(AK$5))-$O84*SQRT(AK$5),0,1,TRUE)+$L84*EXP($K84/100*AK$5)*(1-_xlfn.NORM.DIST((LN(($L84*EXP($K84/100*AK$5)))-LN($J84)-$N84*AK$5)/($O84*SQRT(AK$5)),0,1,TRUE)))*EXP(-$F$1*AK$5)*(INDEX('3)tpx females'!DU$57:DU$107,MATCH($R84,'3)tpx females'!$DE$57:$DE$107,0))+INDEX('3)tpx males'!DS$57:DS$107,MATCH($Q84,'3)tpx males'!$DC$57:$DC$107,0))-(INDEX('3)tpx males'!DR$110:DR$160,MATCH($Q84,'3)tpx males'!$DC$110:$DC$160,0))*INDEX('3)tpx females'!DT$111:DT$161,MATCH($R84,'3)tpx females'!$DE$111:$DE$161,0))*(1-(EXP(-INDEX('3)tpx males'!DS$4:DS$54,MATCH($Q84,'3)tpx males'!$DC$4:$DC$54,0)))*EXP(-INDEX('3)tpx females'!DU$3:DU$53,MATCH($R84,'3)tpx females'!$DE$3:$DE$53,0))))))),0)</f>
        <v>7093.5722041771742</v>
      </c>
      <c r="AL84" s="32">
        <f ca="1">IFERROR(($J84*EXP(AL$5*($N84+0.5*($O84)^2))*_xlfn.NORM.DIST((LN(($L84*EXP($K84/100*AL$5)))-LN($J84)-$N84*AL$5)/($O84*SQRT(AL$5))-$O84*SQRT(AL$5),0,1,TRUE)+$L84*EXP($K84/100*AL$5)*(1-_xlfn.NORM.DIST((LN(($L84*EXP($K84/100*AL$5)))-LN($J84)-$N84*AL$5)/($O84*SQRT(AL$5)),0,1,TRUE)))*EXP(-$F$1*AL$5)*(INDEX('3)tpx females'!DV$57:DV$107,MATCH($R84,'3)tpx females'!$DE$57:$DE$107,0))+INDEX('3)tpx males'!DT$57:DT$107,MATCH($Q84,'3)tpx males'!$DC$57:$DC$107,0))-(INDEX('3)tpx males'!DS$110:DS$160,MATCH($Q84,'3)tpx males'!$DC$110:$DC$160,0))*INDEX('3)tpx females'!DU$111:DU$161,MATCH($R84,'3)tpx females'!$DE$111:$DE$161,0))*(1-(EXP(-INDEX('3)tpx males'!DT$4:DT$54,MATCH($Q84,'3)tpx males'!$DC$4:$DC$54,0)))*EXP(-INDEX('3)tpx females'!DV$3:DV$53,MATCH($R84,'3)tpx females'!$DE$3:$DE$53,0))))))),0)</f>
        <v>7459.651431159682</v>
      </c>
      <c r="AM84" s="32">
        <f ca="1">IFERROR(($J84*EXP(AM$5*($N84+0.5*($O84)^2))*_xlfn.NORM.DIST((LN(($L84*EXP($K84/100*AM$5)))-LN($J84)-$N84*AM$5)/($O84*SQRT(AM$5))-$O84*SQRT(AM$5),0,1,TRUE)+$L84*EXP($K84/100*AM$5)*(1-_xlfn.NORM.DIST((LN(($L84*EXP($K84/100*AM$5)))-LN($J84)-$N84*AM$5)/($O84*SQRT(AM$5)),0,1,TRUE)))*EXP(-$F$1*AM$5)*(INDEX('3)tpx females'!DW$57:DW$107,MATCH($R84,'3)tpx females'!$DE$57:$DE$107,0))+INDEX('3)tpx males'!DU$57:DU$107,MATCH($Q84,'3)tpx males'!$DC$57:$DC$107,0))-(INDEX('3)tpx males'!DT$110:DT$160,MATCH($Q84,'3)tpx males'!$DC$110:$DC$160,0))*INDEX('3)tpx females'!DV$111:DV$161,MATCH($R84,'3)tpx females'!$DE$111:$DE$161,0))*(1-(EXP(-INDEX('3)tpx males'!DU$4:DU$54,MATCH($Q84,'3)tpx males'!$DC$4:$DC$54,0)))*EXP(-INDEX('3)tpx females'!DW$3:DW$53,MATCH($R84,'3)tpx females'!$DE$3:$DE$53,0))))))),0)</f>
        <v>7361.8448419298484</v>
      </c>
      <c r="AN84" s="32">
        <f ca="1">IFERROR(($J84*EXP(AN$5*($N84+0.5*($O84)^2))*_xlfn.NORM.DIST((LN(($L84*EXP($K84/100*AN$5)))-LN($J84)-$N84*AN$5)/($O84*SQRT(AN$5))-$O84*SQRT(AN$5),0,1,TRUE)+$L84*EXP($K84/100*AN$5)*(1-_xlfn.NORM.DIST((LN(($L84*EXP($K84/100*AN$5)))-LN($J84)-$N84*AN$5)/($O84*SQRT(AN$5)),0,1,TRUE)))*EXP(-$F$1*AN$5)*(INDEX('3)tpx females'!DX$57:DX$107,MATCH($R84,'3)tpx females'!$DE$57:$DE$107,0))+INDEX('3)tpx males'!DV$57:DV$107,MATCH($Q84,'3)tpx males'!$DC$57:$DC$107,0))-(INDEX('3)tpx males'!DU$110:DU$160,MATCH($Q84,'3)tpx males'!$DC$110:$DC$160,0))*INDEX('3)tpx females'!DW$111:DW$161,MATCH($R84,'3)tpx females'!$DE$111:$DE$161,0))*(1-(EXP(-INDEX('3)tpx males'!DV$4:DV$54,MATCH($Q84,'3)tpx males'!$DC$4:$DC$54,0)))*EXP(-INDEX('3)tpx females'!DX$3:DX$53,MATCH($R84,'3)tpx females'!$DE$3:$DE$53,0))))))),0)</f>
        <v>7524.4706080321312</v>
      </c>
      <c r="AO84" s="32">
        <f ca="1">IFERROR(($J84*EXP(AO$5*($N84+0.5*($O84)^2))*_xlfn.NORM.DIST((LN(($L84*EXP($K84/100*AO$5)))-LN($J84)-$N84*AO$5)/($O84*SQRT(AO$5))-$O84*SQRT(AO$5),0,1,TRUE)+$L84*EXP($K84/100*AO$5)*(1-_xlfn.NORM.DIST((LN(($L84*EXP($K84/100*AO$5)))-LN($J84)-$N84*AO$5)/($O84*SQRT(AO$5)),0,1,TRUE)))*EXP(-$F$1*AO$5)*(INDEX('3)tpx females'!DY$57:DY$107,MATCH($R84,'3)tpx females'!$DE$57:$DE$107,0))+INDEX('3)tpx males'!DW$57:DW$107,MATCH($Q84,'3)tpx males'!$DC$57:$DC$107,0))-(INDEX('3)tpx males'!DV$110:DV$160,MATCH($Q84,'3)tpx males'!$DC$110:$DC$160,0))*INDEX('3)tpx females'!DX$111:DX$161,MATCH($R84,'3)tpx females'!$DE$111:$DE$161,0))*(1-(EXP(-INDEX('3)tpx males'!DW$4:DW$54,MATCH($Q84,'3)tpx males'!$DC$4:$DC$54,0)))*EXP(-INDEX('3)tpx females'!DY$3:DY$53,MATCH($R84,'3)tpx females'!$DE$3:$DE$53,0))))))),0)</f>
        <v>7588.0499376209036</v>
      </c>
      <c r="AP84" s="32">
        <f ca="1">IFERROR(($J84*EXP(AP$5*($N84+0.5*($O84)^2))*_xlfn.NORM.DIST((LN(($L84*EXP($K84/100*AP$5)))-LN($J84)-$N84*AP$5)/($O84*SQRT(AP$5))-$O84*SQRT(AP$5),0,1,TRUE)+$L84*EXP($K84/100*AP$5)*(1-_xlfn.NORM.DIST((LN(($L84*EXP($K84/100*AP$5)))-LN($J84)-$N84*AP$5)/($O84*SQRT(AP$5)),0,1,TRUE)))*EXP(-$F$1*AP$5)*(INDEX('3)tpx females'!DZ$57:DZ$107,MATCH($R84,'3)tpx females'!$DE$57:$DE$107,0))+INDEX('3)tpx males'!DX$57:DX$107,MATCH($Q84,'3)tpx males'!$DC$57:$DC$107,0))-(INDEX('3)tpx males'!DW$110:DW$160,MATCH($Q84,'3)tpx males'!$DC$110:$DC$160,0))*INDEX('3)tpx females'!DY$111:DY$161,MATCH($R84,'3)tpx females'!$DE$111:$DE$161,0))*(1-(EXP(-INDEX('3)tpx males'!DX$4:DX$54,MATCH($Q84,'3)tpx males'!$DC$4:$DC$54,0)))*EXP(-INDEX('3)tpx females'!DZ$3:DZ$53,MATCH($R84,'3)tpx females'!$DE$3:$DE$53,0))))))),0)</f>
        <v>6887.584704066885</v>
      </c>
      <c r="AQ84" s="32">
        <f ca="1">IFERROR(($J84*EXP(AQ$5*($N84+0.5*($O84)^2))*_xlfn.NORM.DIST((LN(($L84*EXP($K84/100*AQ$5)))-LN($J84)-$N84*AQ$5)/($O84*SQRT(AQ$5))-$O84*SQRT(AQ$5),0,1,TRUE)+$L84*EXP($K84/100*AQ$5)*(1-_xlfn.NORM.DIST((LN(($L84*EXP($K84/100*AQ$5)))-LN($J84)-$N84*AQ$5)/($O84*SQRT(AQ$5)),0,1,TRUE)))*EXP(-$F$1*AQ$5)*(INDEX('3)tpx females'!EA$57:EA$107,MATCH($R84,'3)tpx females'!$DE$57:$DE$107,0))+INDEX('3)tpx males'!DY$57:DY$107,MATCH($Q84,'3)tpx males'!$DC$57:$DC$107,0))-(INDEX('3)tpx males'!DX$110:DX$160,MATCH($Q84,'3)tpx males'!$DC$110:$DC$160,0))*INDEX('3)tpx females'!DZ$111:DZ$161,MATCH($R84,'3)tpx females'!$DE$111:$DE$161,0))*(1-(EXP(-INDEX('3)tpx males'!DY$4:DY$54,MATCH($Q84,'3)tpx males'!$DC$4:$DC$54,0)))*EXP(-INDEX('3)tpx females'!EA$3:EA$53,MATCH($R84,'3)tpx females'!$DE$3:$DE$53,0))))))),0)</f>
        <v>6146.7855098275686</v>
      </c>
      <c r="AR84" s="32">
        <f ca="1">IFERROR(($J84*EXP(AR$5*($N84+0.5*($O84)^2))*_xlfn.NORM.DIST((LN(($L84*EXP($K84/100*AR$5)))-LN($J84)-$N84*AR$5)/($O84*SQRT(AR$5))-$O84*SQRT(AR$5),0,1,TRUE)+$L84*EXP($K84/100*AR$5)*(1-_xlfn.NORM.DIST((LN(($L84*EXP($K84/100*AR$5)))-LN($J84)-$N84*AR$5)/($O84*SQRT(AR$5)),0,1,TRUE)))*EXP(-$F$1*AR$5)*(INDEX('3)tpx females'!EB$57:EB$107,MATCH($R84,'3)tpx females'!$DE$57:$DE$107,0))+INDEX('3)tpx males'!DZ$57:DZ$107,MATCH($Q84,'3)tpx males'!$DC$57:$DC$107,0))-(INDEX('3)tpx males'!DY$110:DY$160,MATCH($Q84,'3)tpx males'!$DC$110:$DC$160,0))*INDEX('3)tpx females'!EA$111:EA$161,MATCH($R84,'3)tpx females'!$DE$111:$DE$161,0))*(1-(EXP(-INDEX('3)tpx males'!DZ$4:DZ$54,MATCH($Q84,'3)tpx males'!$DC$4:$DC$54,0)))*EXP(-INDEX('3)tpx females'!EB$3:EB$53,MATCH($R84,'3)tpx females'!$DE$3:$DE$53,0))))))),0)</f>
        <v>5251.8015892112553</v>
      </c>
      <c r="AS84" s="32">
        <f ca="1">IFERROR(($J84*EXP(AS$5*($N84+0.5*($O84)^2))*_xlfn.NORM.DIST((LN(($L84*EXP($K84/100*AS$5)))-LN($J84)-$N84*AS$5)/($O84*SQRT(AS$5))-$O84*SQRT(AS$5),0,1,TRUE)+$L84*EXP($K84/100*AS$5)*(1-_xlfn.NORM.DIST((LN(($L84*EXP($K84/100*AS$5)))-LN($J84)-$N84*AS$5)/($O84*SQRT(AS$5)),0,1,TRUE)))*EXP(-$F$1*AS$5)*(INDEX('3)tpx females'!EC$57:EC$107,MATCH($R84,'3)tpx females'!$DE$57:$DE$107,0))+INDEX('3)tpx males'!EA$57:EA$107,MATCH($Q84,'3)tpx males'!$DC$57:$DC$107,0))-(INDEX('3)tpx males'!DZ$110:DZ$160,MATCH($Q84,'3)tpx males'!$DC$110:$DC$160,0))*INDEX('3)tpx females'!EB$111:EB$161,MATCH($R84,'3)tpx females'!$DE$111:$DE$161,0))*(1-(EXP(-INDEX('3)tpx males'!EA$4:EA$54,MATCH($Q84,'3)tpx males'!$DC$4:$DC$54,0)))*EXP(-INDEX('3)tpx females'!EC$3:EC$53,MATCH($R84,'3)tpx females'!$DE$3:$DE$53,0))))))),0)</f>
        <v>4278.7715793752259</v>
      </c>
      <c r="AT84" s="32">
        <f ca="1">IFERROR(($J84*EXP(AT$5*($N84+0.5*($O84)^2))*_xlfn.NORM.DIST((LN(($L84*EXP($K84/100*AT$5)))-LN($J84)-$N84*AT$5)/($O84*SQRT(AT$5))-$O84*SQRT(AT$5),0,1,TRUE)+$L84*EXP($K84/100*AT$5)*(1-_xlfn.NORM.DIST((LN(($L84*EXP($K84/100*AT$5)))-LN($J84)-$N84*AT$5)/($O84*SQRT(AT$5)),0,1,TRUE)))*EXP(-$F$1*AT$5)*(INDEX('3)tpx females'!ED$57:ED$107,MATCH($R84,'3)tpx females'!$DE$57:$DE$107,0))+INDEX('3)tpx males'!EB$57:EB$107,MATCH($Q84,'3)tpx males'!$DC$57:$DC$107,0))-(INDEX('3)tpx males'!EA$110:EA$160,MATCH($Q84,'3)tpx males'!$DC$110:$DC$160,0))*INDEX('3)tpx females'!EC$111:EC$161,MATCH($R84,'3)tpx females'!$DE$111:$DE$161,0))*(1-(EXP(-INDEX('3)tpx males'!EB$4:EB$54,MATCH($Q84,'3)tpx males'!$DC$4:$DC$54,0)))*EXP(-INDEX('3)tpx females'!ED$3:ED$53,MATCH($R84,'3)tpx females'!$DE$3:$DE$53,0))))))),0)</f>
        <v>3332.7597301181822</v>
      </c>
      <c r="AU84" s="32">
        <f ca="1">IFERROR(($J84*EXP(AU$5*($N84+0.5*($O84)^2))*_xlfn.NORM.DIST((LN(($L84*EXP($K84/100*AU$5)))-LN($J84)-$N84*AU$5)/($O84*SQRT(AU$5))-$O84*SQRT(AU$5),0,1,TRUE)+$L84*EXP($K84/100*AU$5)*(1-_xlfn.NORM.DIST((LN(($L84*EXP($K84/100*AU$5)))-LN($J84)-$N84*AU$5)/($O84*SQRT(AU$5)),0,1,TRUE)))*EXP(-$F$1*AU$5)*(INDEX('3)tpx females'!EE$57:EE$107,MATCH($R84,'3)tpx females'!$DE$57:$DE$107,0))+INDEX('3)tpx males'!EC$57:EC$107,MATCH($Q84,'3)tpx males'!$DC$57:$DC$107,0))-(INDEX('3)tpx males'!EB$110:EB$160,MATCH($Q84,'3)tpx males'!$DC$110:$DC$160,0))*INDEX('3)tpx females'!ED$111:ED$161,MATCH($R84,'3)tpx females'!$DE$111:$DE$161,0))*(1-(EXP(-INDEX('3)tpx males'!EC$4:EC$54,MATCH($Q84,'3)tpx males'!$DC$4:$DC$54,0)))*EXP(-INDEX('3)tpx females'!EE$3:EE$53,MATCH($R84,'3)tpx females'!$DE$3:$DE$53,0))))))),0)</f>
        <v>2464.4535653764874</v>
      </c>
      <c r="AV84" s="32">
        <f ca="1">IFERROR(($J84*EXP(AV$5*($N84+0.5*($O84)^2))*_xlfn.NORM.DIST((LN(($L84*EXP($K84/100*AV$5)))-LN($J84)-$N84*AV$5)/($O84*SQRT(AV$5))-$O84*SQRT(AV$5),0,1,TRUE)+$L84*EXP($K84/100*AV$5)*(1-_xlfn.NORM.DIST((LN(($L84*EXP($K84/100*AV$5)))-LN($J84)-$N84*AV$5)/($O84*SQRT(AV$5)),0,1,TRUE)))*EXP(-$F$1*AV$5)*(INDEX('3)tpx females'!EF$57:EF$107,MATCH($R84,'3)tpx females'!$DE$57:$DE$107,0))+INDEX('3)tpx males'!ED$57:ED$107,MATCH($Q84,'3)tpx males'!$DC$57:$DC$107,0))-(INDEX('3)tpx males'!EC$110:EC$160,MATCH($Q84,'3)tpx males'!$DC$110:$DC$160,0))*INDEX('3)tpx females'!EE$111:EE$161,MATCH($R84,'3)tpx females'!$DE$111:$DE$161,0))*(1-(EXP(-INDEX('3)tpx males'!ED$4:ED$54,MATCH($Q84,'3)tpx males'!$DC$4:$DC$54,0)))*EXP(-INDEX('3)tpx females'!EF$3:EF$53,MATCH($R84,'3)tpx females'!$DE$3:$DE$53,0))))))),0)</f>
        <v>1740.4319069233857</v>
      </c>
      <c r="AW84" s="32">
        <f ca="1">IFERROR(($J84*EXP(AW$5*($N84+0.5*($O84)^2))*_xlfn.NORM.DIST((LN(($L84*EXP($K84/100*AW$5)))-LN($J84)-$N84*AW$5)/($O84*SQRT(AW$5))-$O84*SQRT(AW$5),0,1,TRUE)+$L84*EXP($K84/100*AW$5)*(1-_xlfn.NORM.DIST((LN(($L84*EXP($K84/100*AW$5)))-LN($J84)-$N84*AW$5)/($O84*SQRT(AW$5)),0,1,TRUE)))*EXP(-$F$1*AW$5)*(INDEX('3)tpx females'!EG$57:EG$107,MATCH($R84,'3)tpx females'!$DE$57:$DE$107,0))+INDEX('3)tpx males'!EE$57:EE$107,MATCH($Q84,'3)tpx males'!$DC$57:$DC$107,0))-(INDEX('3)tpx males'!ED$110:ED$160,MATCH($Q84,'3)tpx males'!$DC$110:$DC$160,0))*INDEX('3)tpx females'!EF$111:EF$161,MATCH($R84,'3)tpx females'!$DE$111:$DE$161,0))*(1-(EXP(-INDEX('3)tpx males'!EE$4:EE$54,MATCH($Q84,'3)tpx males'!$DC$4:$DC$54,0)))*EXP(-INDEX('3)tpx females'!EG$3:EG$53,MATCH($R84,'3)tpx females'!$DE$3:$DE$53,0))))))),0)</f>
        <v>1167.0629878510683</v>
      </c>
      <c r="AX84" s="32">
        <f ca="1">IFERROR(($J84*EXP(AX$5*($N84+0.5*($O84)^2))*_xlfn.NORM.DIST((LN(($L84*EXP($K84/100*AX$5)))-LN($J84)-$N84*AX$5)/($O84*SQRT(AX$5))-$O84*SQRT(AX$5),0,1,TRUE)+$L84*EXP($K84/100*AX$5)*(1-_xlfn.NORM.DIST((LN(($L84*EXP($K84/100*AX$5)))-LN($J84)-$N84*AX$5)/($O84*SQRT(AX$5)),0,1,TRUE)))*EXP(-$F$1*AX$5)*(INDEX('3)tpx females'!EH$57:EH$107,MATCH($R84,'3)tpx females'!$DE$57:$DE$107,0))+INDEX('3)tpx males'!EF$57:EF$107,MATCH($Q84,'3)tpx males'!$DC$57:$DC$107,0))-(INDEX('3)tpx males'!EE$110:EE$160,MATCH($Q84,'3)tpx males'!$DC$110:$DC$160,0))*INDEX('3)tpx females'!EG$111:EG$161,MATCH($R84,'3)tpx females'!$DE$111:$DE$161,0))*(1-(EXP(-INDEX('3)tpx males'!EF$4:EF$54,MATCH($Q84,'3)tpx males'!$DC$4:$DC$54,0)))*EXP(-INDEX('3)tpx females'!EH$3:EH$53,MATCH($R84,'3)tpx females'!$DE$3:$DE$53,0))))))),0)</f>
        <v>739.17501347014979</v>
      </c>
      <c r="AY84" s="32">
        <f ca="1">IFERROR(($J84*EXP(AY$5*($N84+0.5*($O84)^2))*_xlfn.NORM.DIST((LN(($L84*EXP($K84/100*AY$5)))-LN($J84)-$N84*AY$5)/($O84*SQRT(AY$5))-$O84*SQRT(AY$5),0,1,TRUE)+$L84*EXP($K84/100*AY$5)*(1-_xlfn.NORM.DIST((LN(($L84*EXP($K84/100*AY$5)))-LN($J84)-$N84*AY$5)/($O84*SQRT(AY$5)),0,1,TRUE)))*EXP(-$F$1*AY$5)*(INDEX('3)tpx females'!EI$57:EI$107,MATCH($R84,'3)tpx females'!$DE$57:$DE$107,0))+INDEX('3)tpx males'!EG$57:EG$107,MATCH($Q84,'3)tpx males'!$DC$57:$DC$107,0))-(INDEX('3)tpx males'!EF$110:EF$160,MATCH($Q84,'3)tpx males'!$DC$110:$DC$160,0))*INDEX('3)tpx females'!EH$111:EH$161,MATCH($R84,'3)tpx females'!$DE$111:$DE$161,0))*(1-(EXP(-INDEX('3)tpx males'!EG$4:EG$54,MATCH($Q84,'3)tpx males'!$DC$4:$DC$54,0)))*EXP(-INDEX('3)tpx females'!EI$3:EI$53,MATCH($R84,'3)tpx females'!$DE$3:$DE$53,0))))))),0)</f>
        <v>448.95145889150302</v>
      </c>
      <c r="AZ84" s="32">
        <f ca="1">IFERROR(($J84*EXP(AZ$5*($N84+0.5*($O84)^2))*_xlfn.NORM.DIST((LN(($L84*EXP($K84/100*AZ$5)))-LN($J84)-$N84*AZ$5)/($O84*SQRT(AZ$5))-$O84*SQRT(AZ$5),0,1,TRUE)+$L84*EXP($K84/100*AZ$5)*(1-_xlfn.NORM.DIST((LN(($L84*EXP($K84/100*AZ$5)))-LN($J84)-$N84*AZ$5)/($O84*SQRT(AZ$5)),0,1,TRUE)))*EXP(-$F$1*AZ$5)*(INDEX('3)tpx females'!EJ$57:EJ$107,MATCH($R84,'3)tpx females'!$DE$57:$DE$107,0))+INDEX('3)tpx males'!EH$57:EH$107,MATCH($Q84,'3)tpx males'!$DC$57:$DC$107,0))-(INDEX('3)tpx males'!EG$110:EG$160,MATCH($Q84,'3)tpx males'!$DC$110:$DC$160,0))*INDEX('3)tpx females'!EI$111:EI$161,MATCH($R84,'3)tpx females'!$DE$111:$DE$161,0))*(1-(EXP(-INDEX('3)tpx males'!EH$4:EH$54,MATCH($Q84,'3)tpx males'!$DC$4:$DC$54,0)))*EXP(-INDEX('3)tpx females'!EJ$3:EJ$53,MATCH($R84,'3)tpx females'!$DE$3:$DE$53,0))))))),0)</f>
        <v>257.56728416193613</v>
      </c>
      <c r="BA84" s="32">
        <f ca="1">IFERROR(($J84*EXP(BA$5*($N84+0.5*($O84)^2))*_xlfn.NORM.DIST((LN(($L84*EXP($K84/100*BA$5)))-LN($J84)-$N84*BA$5)/($O84*SQRT(BA$5))-$O84*SQRT(BA$5),0,1,TRUE)+$L84*EXP($K84/100*BA$5)*(1-_xlfn.NORM.DIST((LN(($L84*EXP($K84/100*BA$5)))-LN($J84)-$N84*BA$5)/($O84*SQRT(BA$5)),0,1,TRUE)))*EXP(-$F$1*BA$5)*(INDEX('3)tpx females'!EK$57:EK$107,MATCH($R84,'3)tpx females'!$DE$57:$DE$107,0))+INDEX('3)tpx males'!EI$57:EI$107,MATCH($Q84,'3)tpx males'!$DC$57:$DC$107,0))-(INDEX('3)tpx males'!EH$110:EH$160,MATCH($Q84,'3)tpx males'!$DC$110:$DC$160,0))*INDEX('3)tpx females'!EJ$111:EJ$161,MATCH($R84,'3)tpx females'!$DE$111:$DE$161,0))*(1-(EXP(-INDEX('3)tpx males'!EI$4:EI$54,MATCH($Q84,'3)tpx males'!$DC$4:$DC$54,0)))*EXP(-INDEX('3)tpx females'!EK$3:EK$53,MATCH($R84,'3)tpx females'!$DE$3:$DE$53,0))))))),0)</f>
        <v>138.72841862923462</v>
      </c>
      <c r="BB84" s="32">
        <f ca="1">IFERROR(($J84*EXP(BB$5*($N84+0.5*($O84)^2))*_xlfn.NORM.DIST((LN(($L84*EXP($K84/100*BB$5)))-LN($J84)-$N84*BB$5)/($O84*SQRT(BB$5))-$O84*SQRT(BB$5),0,1,TRUE)+$L84*EXP($K84/100*BB$5)*(1-_xlfn.NORM.DIST((LN(($L84*EXP($K84/100*BB$5)))-LN($J84)-$N84*BB$5)/($O84*SQRT(BB$5)),0,1,TRUE)))*EXP(-$F$1*BB$5)*(INDEX('3)tpx females'!EL$57:EL$107,MATCH($R84,'3)tpx females'!$DE$57:$DE$107,0))+INDEX('3)tpx males'!EJ$57:EJ$107,MATCH($Q84,'3)tpx males'!$DC$57:$DC$107,0))-(INDEX('3)tpx males'!EI$110:EI$160,MATCH($Q84,'3)tpx males'!$DC$110:$DC$160,0))*INDEX('3)tpx females'!EK$111:EK$161,MATCH($R84,'3)tpx females'!$DE$111:$DE$161,0))*(1-(EXP(-INDEX('3)tpx males'!EJ$4:EJ$54,MATCH($Q84,'3)tpx males'!$DC$4:$DC$54,0)))*EXP(-INDEX('3)tpx females'!EL$3:EL$53,MATCH($R84,'3)tpx females'!$DE$3:$DE$53,0))))))),0)</f>
        <v>74.289263358949853</v>
      </c>
      <c r="BC84" s="32">
        <f ca="1">IFERROR(($J84*EXP(BC$5*($N84+0.5*($O84)^2))*_xlfn.NORM.DIST((LN(($L84*EXP($K84/100*BC$5)))-LN($J84)-$N84*BC$5)/($O84*SQRT(BC$5))-$O84*SQRT(BC$5),0,1,TRUE)+$L84*EXP($K84/100*BC$5)*(1-_xlfn.NORM.DIST((LN(($L84*EXP($K84/100*BC$5)))-LN($J84)-$N84*BC$5)/($O84*SQRT(BC$5)),0,1,TRUE)))*EXP(-$F$1*BC$5)*(INDEX('3)tpx females'!EM$57:EM$107,MATCH($R84,'3)tpx females'!$DE$57:$DE$107,0))+INDEX('3)tpx males'!EK$57:EK$107,MATCH($Q84,'3)tpx males'!$DC$57:$DC$107,0))-(INDEX('3)tpx males'!EJ$110:EJ$160,MATCH($Q84,'3)tpx males'!$DC$110:$DC$160,0))*INDEX('3)tpx females'!EL$111:EL$161,MATCH($R84,'3)tpx females'!$DE$111:$DE$161,0))*(1-(EXP(-INDEX('3)tpx males'!EK$4:EK$54,MATCH($Q84,'3)tpx males'!$DC$4:$DC$54,0)))*EXP(-INDEX('3)tpx females'!EM$3:EM$53,MATCH($R84,'3)tpx females'!$DE$3:$DE$53,0))))))),0)</f>
        <v>38.337585367382566</v>
      </c>
      <c r="BD84" s="32">
        <f ca="1">IFERROR(($J84*EXP(BD$5*($N84+0.5*($O84)^2))*_xlfn.NORM.DIST((LN(($L84*EXP($K84/100*BD$5)))-LN($J84)-$N84*BD$5)/($O84*SQRT(BD$5))-$O84*SQRT(BD$5),0,1,TRUE)+$L84*EXP($K84/100*BD$5)*(1-_xlfn.NORM.DIST((LN(($L84*EXP($K84/100*BD$5)))-LN($J84)-$N84*BD$5)/($O84*SQRT(BD$5)),0,1,TRUE)))*EXP(-$F$1*BD$5)*(INDEX('3)tpx females'!EN$57:EN$107,MATCH($R84,'3)tpx females'!$DE$57:$DE$107,0))+INDEX('3)tpx males'!EL$57:EL$107,MATCH($Q84,'3)tpx males'!$DC$57:$DC$107,0))-(INDEX('3)tpx males'!EK$110:EK$160,MATCH($Q84,'3)tpx males'!$DC$110:$DC$160,0))*INDEX('3)tpx females'!EM$111:EM$161,MATCH($R84,'3)tpx females'!$DE$111:$DE$161,0))*(1-(EXP(-INDEX('3)tpx males'!EL$4:EL$54,MATCH($Q84,'3)tpx males'!$DC$4:$DC$54,0)))*EXP(-INDEX('3)tpx females'!EN$3:EN$53,MATCH($R84,'3)tpx females'!$DE$3:$DE$53,0))))))),0)</f>
        <v>17.20755751463755</v>
      </c>
      <c r="BE84" s="32">
        <f ca="1">IFERROR(($J84*EXP(BE$5*($N84+0.5*($O84)^2))*_xlfn.NORM.DIST((LN(($L84*EXP($K84/100*BE$5)))-LN($J84)-$N84*BE$5)/($O84*SQRT(BE$5))-$O84*SQRT(BE$5),0,1,TRUE)+$L84*EXP($K84/100*BE$5)*(1-_xlfn.NORM.DIST((LN(($L84*EXP($K84/100*BE$5)))-LN($J84)-$N84*BE$5)/($O84*SQRT(BE$5)),0,1,TRUE)))*EXP(-$F$1*BE$5)*(INDEX('3)tpx females'!EO$57:EO$107,MATCH($R84,'3)tpx females'!$DE$57:$DE$107,0))+INDEX('3)tpx males'!EM$57:EM$107,MATCH($Q84,'3)tpx males'!$DC$57:$DC$107,0))-(INDEX('3)tpx males'!EL$110:EL$160,MATCH($Q84,'3)tpx males'!$DC$110:$DC$160,0))*INDEX('3)tpx females'!EN$111:EN$161,MATCH($R84,'3)tpx females'!$DE$111:$DE$161,0))*(1-(EXP(-INDEX('3)tpx males'!EM$4:EM$54,MATCH($Q84,'3)tpx males'!$DC$4:$DC$54,0)))*EXP(-INDEX('3)tpx females'!EO$3:EO$53,MATCH($R84,'3)tpx females'!$DE$3:$DE$53,0))))))),0)</f>
        <v>0</v>
      </c>
      <c r="BF84" s="32">
        <f ca="1">IFERROR(($J84*EXP(BF$5*($N84+0.5*($O84)^2))*_xlfn.NORM.DIST((LN(($L84*EXP($K84/100*BF$5)))-LN($J84)-$N84*BF$5)/($O84*SQRT(BF$5))-$O84*SQRT(BF$5),0,1,TRUE)+$L84*EXP($K84/100*BF$5)*(1-_xlfn.NORM.DIST((LN(($L84*EXP($K84/100*BF$5)))-LN($J84)-$N84*BF$5)/($O84*SQRT(BF$5)),0,1,TRUE)))*EXP(-$F$1*BF$5)*(INDEX('3)tpx females'!EP$57:EP$107,MATCH($R84,'3)tpx females'!$DE$57:$DE$107,0))+INDEX('3)tpx males'!EN$57:EN$107,MATCH($Q84,'3)tpx males'!$DC$57:$DC$107,0))-(INDEX('3)tpx males'!EM$110:EM$160,MATCH($Q84,'3)tpx males'!$DC$110:$DC$160,0))*INDEX('3)tpx females'!EO$111:EO$161,MATCH($R84,'3)tpx females'!$DE$111:$DE$161,0))*(1-(EXP(-INDEX('3)tpx males'!EN$4:EN$54,MATCH($Q84,'3)tpx males'!$DC$4:$DC$54,0)))*EXP(-INDEX('3)tpx females'!EP$3:EP$53,MATCH($R84,'3)tpx females'!$DE$3:$DE$53,0))))))),0)</f>
        <v>0</v>
      </c>
      <c r="BG84" s="32">
        <f ca="1">IFERROR(($J84*EXP(BG$5*($N84+0.5*($O84)^2))*_xlfn.NORM.DIST((LN(($L84*EXP($K84/100*BG$5)))-LN($J84)-$N84*BG$5)/($O84*SQRT(BG$5))-$O84*SQRT(BG$5),0,1,TRUE)+$L84*EXP($K84/100*BG$5)*(1-_xlfn.NORM.DIST((LN(($L84*EXP($K84/100*BG$5)))-LN($J84)-$N84*BG$5)/($O84*SQRT(BG$5)),0,1,TRUE)))*EXP(-$F$1*BG$5)*(INDEX('3)tpx females'!EQ$57:EQ$107,MATCH($R84,'3)tpx females'!$DE$57:$DE$107,0))+INDEX('3)tpx males'!EO$57:EO$107,MATCH($Q84,'3)tpx males'!$DC$57:$DC$107,0))-(INDEX('3)tpx males'!EN$110:EN$160,MATCH($Q84,'3)tpx males'!$DC$110:$DC$160,0))*INDEX('3)tpx females'!EP$111:EP$161,MATCH($R84,'3)tpx females'!$DE$111:$DE$161,0))*(1-(EXP(-INDEX('3)tpx males'!EO$4:EO$54,MATCH($Q84,'3)tpx males'!$DC$4:$DC$54,0)))*EXP(-INDEX('3)tpx females'!EQ$3:EQ$53,MATCH($R84,'3)tpx females'!$DE$3:$DE$53,0))))))),0)</f>
        <v>0</v>
      </c>
      <c r="BH84" s="32">
        <f ca="1">IFERROR(($J84*EXP(BH$5*($N84+0.5*($O84)^2))*_xlfn.NORM.DIST((LN(($L84*EXP($K84/100*BH$5)))-LN($J84)-$N84*BH$5)/($O84*SQRT(BH$5))-$O84*SQRT(BH$5),0,1,TRUE)+$L84*EXP($K84/100*BH$5)*(1-_xlfn.NORM.DIST((LN(($L84*EXP($K84/100*BH$5)))-LN($J84)-$N84*BH$5)/($O84*SQRT(BH$5)),0,1,TRUE)))*EXP(-$F$1*BH$5)*(INDEX('3)tpx females'!ER$57:ER$107,MATCH($R84,'3)tpx females'!$DE$57:$DE$107,0))+INDEX('3)tpx males'!EP$57:EP$107,MATCH($Q84,'3)tpx males'!$DC$57:$DC$107,0))-(INDEX('3)tpx males'!EO$110:EO$160,MATCH($Q84,'3)tpx males'!$DC$110:$DC$160,0))*INDEX('3)tpx females'!EQ$111:EQ$161,MATCH($R84,'3)tpx females'!$DE$111:$DE$161,0))*(1-(EXP(-INDEX('3)tpx males'!EP$4:EP$54,MATCH($Q84,'3)tpx males'!$DC$4:$DC$54,0)))*EXP(-INDEX('3)tpx females'!ER$3:ER$53,MATCH($R84,'3)tpx females'!$DE$3:$DE$53,0))))))),0)</f>
        <v>0</v>
      </c>
      <c r="BI84" s="32">
        <f ca="1">IFERROR(($J84*EXP(BI$5*($N84+0.5*($O84)^2))*_xlfn.NORM.DIST((LN(($L84*EXP($K84/100*BI$5)))-LN($J84)-$N84*BI$5)/($O84*SQRT(BI$5))-$O84*SQRT(BI$5),0,1,TRUE)+$L84*EXP($K84/100*BI$5)*(1-_xlfn.NORM.DIST((LN(($L84*EXP($K84/100*BI$5)))-LN($J84)-$N84*BI$5)/($O84*SQRT(BI$5)),0,1,TRUE)))*EXP(-$F$1*BI$5)*(INDEX('3)tpx females'!ES$57:ES$107,MATCH($R84,'3)tpx females'!$DE$57:$DE$107,0))+INDEX('3)tpx males'!EQ$57:EQ$107,MATCH($Q84,'3)tpx males'!$DC$57:$DC$107,0))-(INDEX('3)tpx males'!EP$110:EP$160,MATCH($Q84,'3)tpx males'!$DC$110:$DC$160,0))*INDEX('3)tpx females'!ER$111:ER$161,MATCH($R84,'3)tpx females'!$DE$111:$DE$161,0))*(1-(EXP(-INDEX('3)tpx males'!EQ$4:EQ$54,MATCH($Q84,'3)tpx males'!$DC$4:$DC$54,0)))*EXP(-INDEX('3)tpx females'!ES$3:ES$53,MATCH($R84,'3)tpx females'!$DE$3:$DE$53,0))))))),0)</f>
        <v>0</v>
      </c>
      <c r="BJ84" s="32">
        <f ca="1">IFERROR(($J84*EXP(BJ$5*($N84+0.5*($O84)^2))*_xlfn.NORM.DIST((LN(($L84*EXP($K84/100*BJ$5)))-LN($J84)-$N84*BJ$5)/($O84*SQRT(BJ$5))-$O84*SQRT(BJ$5),0,1,TRUE)+$L84*EXP($K84/100*BJ$5)*(1-_xlfn.NORM.DIST((LN(($L84*EXP($K84/100*BJ$5)))-LN($J84)-$N84*BJ$5)/($O84*SQRT(BJ$5)),0,1,TRUE)))*EXP(-$F$1*BJ$5)*(INDEX('3)tpx females'!ET$57:ET$107,MATCH($R84,'3)tpx females'!$DE$57:$DE$107,0))+INDEX('3)tpx males'!ER$57:ER$107,MATCH($Q84,'3)tpx males'!$DC$57:$DC$107,0))-(INDEX('3)tpx males'!EQ$110:EQ$160,MATCH($Q84,'3)tpx males'!$DC$110:$DC$160,0))*INDEX('3)tpx females'!ES$111:ES$161,MATCH($R84,'3)tpx females'!$DE$111:$DE$161,0))*(1-(EXP(-INDEX('3)tpx males'!ER$4:ER$54,MATCH($Q84,'3)tpx males'!$DC$4:$DC$54,0)))*EXP(-INDEX('3)tpx females'!ET$3:ET$53,MATCH($R84,'3)tpx females'!$DE$3:$DE$53,0))))))),0)</f>
        <v>0</v>
      </c>
      <c r="BK84" s="32">
        <f ca="1">IFERROR(($J84*EXP(BK$5*($N84+0.5*($O84)^2))*_xlfn.NORM.DIST((LN(($L84*EXP($K84/100*BK$5)))-LN($J84)-$N84*BK$5)/($O84*SQRT(BK$5))-$O84*SQRT(BK$5),0,1,TRUE)+$L84*EXP($K84/100*BK$5)*(1-_xlfn.NORM.DIST((LN(($L84*EXP($K84/100*BK$5)))-LN($J84)-$N84*BK$5)/($O84*SQRT(BK$5)),0,1,TRUE)))*EXP(-$F$1*BK$5)*(INDEX('3)tpx females'!EU$57:EU$107,MATCH($R84,'3)tpx females'!$DE$57:$DE$107,0))+INDEX('3)tpx males'!ES$57:ES$107,MATCH($Q84,'3)tpx males'!$DC$57:$DC$107,0))-(INDEX('3)tpx males'!ER$110:ER$160,MATCH($Q84,'3)tpx males'!$DC$110:$DC$160,0))*INDEX('3)tpx females'!ET$111:ET$161,MATCH($R84,'3)tpx females'!$DE$111:$DE$161,0))*(1-(EXP(-INDEX('3)tpx males'!ES$4:ES$54,MATCH($Q84,'3)tpx males'!$DC$4:$DC$54,0)))*EXP(-INDEX('3)tpx females'!EU$3:EU$53,MATCH($R84,'3)tpx females'!$DE$3:$DE$53,0))))))),0)</f>
        <v>0</v>
      </c>
      <c r="BL84" s="32">
        <f ca="1">IFERROR(($J84*EXP(BL$5*($N84+0.5*($O84)^2))*_xlfn.NORM.DIST((LN(($L84*EXP($K84/100*BL$5)))-LN($J84)-$N84*BL$5)/($O84*SQRT(BL$5))-$O84*SQRT(BL$5),0,1,TRUE)+$L84*EXP($K84/100*BL$5)*(1-_xlfn.NORM.DIST((LN(($L84*EXP($K84/100*BL$5)))-LN($J84)-$N84*BL$5)/($O84*SQRT(BL$5)),0,1,TRUE)))*EXP(-$F$1*BL$5)*(INDEX('3)tpx females'!EV$57:EV$107,MATCH($R84,'3)tpx females'!$DE$57:$DE$107,0))+INDEX('3)tpx males'!ET$57:ET$107,MATCH($Q84,'3)tpx males'!$DC$57:$DC$107,0))-(INDEX('3)tpx males'!ES$110:ES$160,MATCH($Q84,'3)tpx males'!$DC$110:$DC$160,0))*INDEX('3)tpx females'!EU$111:EU$161,MATCH($R84,'3)tpx females'!$DE$111:$DE$161,0))*(1-(EXP(-INDEX('3)tpx males'!ET$4:ET$54,MATCH($Q84,'3)tpx males'!$DC$4:$DC$54,0)))*EXP(-INDEX('3)tpx females'!EV$3:EV$53,MATCH($R84,'3)tpx females'!$DE$3:$DE$53,0))))))),0)</f>
        <v>0</v>
      </c>
      <c r="BM84" s="32">
        <f ca="1">IFERROR(($J84*EXP(BM$5*($N84+0.5*($O84)^2))*_xlfn.NORM.DIST((LN(($L84*EXP($K84/100*BM$5)))-LN($J84)-$N84*BM$5)/($O84*SQRT(BM$5))-$O84*SQRT(BM$5),0,1,TRUE)+$L84*EXP($K84/100*BM$5)*(1-_xlfn.NORM.DIST((LN(($L84*EXP($K84/100*BM$5)))-LN($J84)-$N84*BM$5)/($O84*SQRT(BM$5)),0,1,TRUE)))*EXP(-$F$1*BM$5)*(INDEX('3)tpx females'!EW$57:EW$107,MATCH($R84,'3)tpx females'!$DE$57:$DE$107,0))+INDEX('3)tpx males'!EU$57:EU$107,MATCH($Q84,'3)tpx males'!$DC$57:$DC$107,0))-(INDEX('3)tpx males'!ET$110:ET$160,MATCH($Q84,'3)tpx males'!$DC$110:$DC$160,0))*INDEX('3)tpx females'!EV$111:EV$161,MATCH($R84,'3)tpx females'!$DE$111:$DE$161,0))*(1-(EXP(-INDEX('3)tpx males'!EU$4:EU$54,MATCH($Q84,'3)tpx males'!$DC$4:$DC$54,0)))*EXP(-INDEX('3)tpx females'!EW$3:EW$53,MATCH($R84,'3)tpx females'!$DE$3:$DE$53,0))))))),0)</f>
        <v>0</v>
      </c>
      <c r="BN84" s="32">
        <f ca="1">IFERROR(($J84*EXP(BN$5*($N84+0.5*($O84)^2))*_xlfn.NORM.DIST((LN(($L84*EXP($K84/100*BN$5)))-LN($J84)-$N84*BN$5)/($O84*SQRT(BN$5))-$O84*SQRT(BN$5),0,1,TRUE)+$L84*EXP($K84/100*BN$5)*(1-_xlfn.NORM.DIST((LN(($L84*EXP($K84/100*BN$5)))-LN($J84)-$N84*BN$5)/($O84*SQRT(BN$5)),0,1,TRUE)))*EXP(-$F$1*BN$5)*(INDEX('3)tpx females'!EX$57:EX$107,MATCH($R84,'3)tpx females'!$DE$57:$DE$107,0))+INDEX('3)tpx males'!EV$57:EV$107,MATCH($Q84,'3)tpx males'!$DC$57:$DC$107,0))-(INDEX('3)tpx males'!EU$110:EU$160,MATCH($Q84,'3)tpx males'!$DC$110:$DC$160,0))*INDEX('3)tpx females'!EW$111:EW$161,MATCH($R84,'3)tpx females'!$DE$111:$DE$161,0))*(1-(EXP(-INDEX('3)tpx males'!EV$4:EV$54,MATCH($Q84,'3)tpx males'!$DC$4:$DC$54,0)))*EXP(-INDEX('3)tpx females'!EX$3:EX$53,MATCH($R84,'3)tpx females'!$DE$3:$DE$53,0))))))),0)</f>
        <v>0</v>
      </c>
      <c r="BO84" s="32">
        <f ca="1">IFERROR(($J84*EXP(BO$5*($N84+0.5*($O84)^2))*_xlfn.NORM.DIST((LN(($L84*EXP($K84/100*BO$5)))-LN($J84)-$N84*BO$5)/($O84*SQRT(BO$5))-$O84*SQRT(BO$5),0,1,TRUE)+$L84*EXP($K84/100*BO$5)*(1-_xlfn.NORM.DIST((LN(($L84*EXP($K84/100*BO$5)))-LN($J84)-$N84*BO$5)/($O84*SQRT(BO$5)),0,1,TRUE)))*EXP(-$F$1*BO$5)*(INDEX('3)tpx females'!EY$57:EY$107,MATCH($R84,'3)tpx females'!$DE$57:$DE$107,0))+INDEX('3)tpx males'!EW$57:EW$107,MATCH($Q84,'3)tpx males'!$DC$57:$DC$107,0))-(INDEX('3)tpx males'!EV$110:EV$160,MATCH($Q84,'3)tpx males'!$DC$110:$DC$160,0))*INDEX('3)tpx females'!EX$111:EX$161,MATCH($R84,'3)tpx females'!$DE$111:$DE$161,0))*(1-(EXP(-INDEX('3)tpx males'!EW$4:EW$54,MATCH($Q84,'3)tpx males'!$DC$4:$DC$54,0)))*EXP(-INDEX('3)tpx females'!EY$3:EY$53,MATCH($R84,'3)tpx females'!$DE$3:$DE$53,0))))))),0)</f>
        <v>0</v>
      </c>
      <c r="BP84" s="32">
        <f ca="1">IFERROR(($J84*EXP(BP$5*($N84+0.5*($O84)^2))*_xlfn.NORM.DIST((LN(($L84*EXP($K84/100*BP$5)))-LN($J84)-$N84*BP$5)/($O84*SQRT(BP$5))-$O84*SQRT(BP$5),0,1,TRUE)+$L84*EXP($K84/100*BP$5)*(1-_xlfn.NORM.DIST((LN(($L84*EXP($K84/100*BP$5)))-LN($J84)-$N84*BP$5)/($O84*SQRT(BP$5)),0,1,TRUE)))*EXP(-$F$1*BP$5)*(INDEX('3)tpx females'!EZ$57:EZ$107,MATCH($R84,'3)tpx females'!$DE$57:$DE$107,0))+INDEX('3)tpx males'!EX$57:EX$107,MATCH($Q84,'3)tpx males'!$DC$57:$DC$107,0))-(INDEX('3)tpx males'!EW$110:EW$160,MATCH($Q84,'3)tpx males'!$DC$110:$DC$160,0))*INDEX('3)tpx females'!EY$111:EY$161,MATCH($R84,'3)tpx females'!$DE$111:$DE$161,0))*(1-(EXP(-INDEX('3)tpx males'!EX$4:EX$54,MATCH($Q84,'3)tpx males'!$DC$4:$DC$54,0)))*EXP(-INDEX('3)tpx females'!EZ$3:EZ$53,MATCH($R84,'3)tpx females'!$DE$3:$DE$53,0))))))),0)</f>
        <v>0</v>
      </c>
      <c r="BQ84" s="32">
        <f ca="1">IFERROR(($J84*EXP(BQ$5*($N84+0.5*($O84)^2))*_xlfn.NORM.DIST((LN(($L84*EXP($K84/100*BQ$5)))-LN($J84)-$N84*BQ$5)/($O84*SQRT(BQ$5))-$O84*SQRT(BQ$5),0,1,TRUE)+$L84*EXP($K84/100*BQ$5)*(1-_xlfn.NORM.DIST((LN(($L84*EXP($K84/100*BQ$5)))-LN($J84)-$N84*BQ$5)/($O84*SQRT(BQ$5)),0,1,TRUE)))*EXP(-$F$1*BQ$5)*(INDEX('3)tpx females'!FA$57:FA$107,MATCH($R84,'3)tpx females'!$DE$57:$DE$107,0))+INDEX('3)tpx males'!EY$57:EY$107,MATCH($Q84,'3)tpx males'!$DC$57:$DC$107,0))-(INDEX('3)tpx males'!EX$110:EX$160,MATCH($Q84,'3)tpx males'!$DC$110:$DC$160,0))*INDEX('3)tpx females'!EZ$111:EZ$161,MATCH($R84,'3)tpx females'!$DE$111:$DE$161,0))*(1-(EXP(-INDEX('3)tpx males'!EY$4:EY$54,MATCH($Q84,'3)tpx males'!$DC$4:$DC$54,0)))*EXP(-INDEX('3)tpx females'!FA$3:FA$53,MATCH($R84,'3)tpx females'!$DE$3:$DE$53,0))))))),0)</f>
        <v>0</v>
      </c>
      <c r="BR84" s="32">
        <f ca="1">IFERROR(($J84*EXP(BR$5*($N84+0.5*($O84)^2))*_xlfn.NORM.DIST((LN(($L84*EXP($K84/100*BR$5)))-LN($J84)-$N84*BR$5)/($O84*SQRT(BR$5))-$O84*SQRT(BR$5),0,1,TRUE)+$L84*EXP($K84/100*BR$5)*(1-_xlfn.NORM.DIST((LN(($L84*EXP($K84/100*BR$5)))-LN($J84)-$N84*BR$5)/($O84*SQRT(BR$5)),0,1,TRUE)))*EXP(-$F$1*BR$5)*(INDEX('3)tpx females'!FB$57:FB$107,MATCH($R84,'3)tpx females'!$DE$57:$DE$107,0))+INDEX('3)tpx males'!EZ$57:EZ$107,MATCH($Q84,'3)tpx males'!$DC$57:$DC$107,0))-(INDEX('3)tpx males'!EY$110:EY$160,MATCH($Q84,'3)tpx males'!$DC$110:$DC$160,0))*INDEX('3)tpx females'!FA$111:FA$161,MATCH($R84,'3)tpx females'!$DE$111:$DE$161,0))*(1-(EXP(-INDEX('3)tpx males'!EZ$4:EZ$54,MATCH($Q84,'3)tpx males'!$DC$4:$DC$54,0)))*EXP(-INDEX('3)tpx females'!FB$3:FB$53,MATCH($R84,'3)tpx females'!$DE$3:$DE$53,0))))))),0)</f>
        <v>0</v>
      </c>
      <c r="BS84" s="32">
        <f ca="1">IFERROR(($J84*EXP(BS$5*($N84+0.5*($O84)^2))*_xlfn.NORM.DIST((LN(($L84*EXP($K84/100*BS$5)))-LN($J84)-$N84*BS$5)/($O84*SQRT(BS$5))-$O84*SQRT(BS$5),0,1,TRUE)+$L84*EXP($K84/100*BS$5)*(1-_xlfn.NORM.DIST((LN(($L84*EXP($K84/100*BS$5)))-LN($J84)-$N84*BS$5)/($O84*SQRT(BS$5)),0,1,TRUE)))*EXP(-$F$1*BS$5)*(INDEX('3)tpx females'!FC$57:FC$107,MATCH($R84,'3)tpx females'!$DE$57:$DE$107,0))+INDEX('3)tpx males'!FA$57:FA$107,MATCH($Q84,'3)tpx males'!$DC$57:$DC$107,0))-(INDEX('3)tpx males'!EZ$110:EZ$160,MATCH($Q84,'3)tpx males'!$DC$110:$DC$160,0))*INDEX('3)tpx females'!FB$111:FB$161,MATCH($R84,'3)tpx females'!$DE$111:$DE$161,0))*(1-(EXP(-INDEX('3)tpx males'!FA$4:FA$54,MATCH($Q84,'3)tpx males'!$DC$4:$DC$54,0)))*EXP(-INDEX('3)tpx females'!FC$3:FC$53,MATCH($R84,'3)tpx females'!$DE$3:$DE$53,0))))))),0)</f>
        <v>0</v>
      </c>
      <c r="BT84" s="32">
        <f ca="1">IFERROR(($J84*EXP(BT$5*($N84+0.5*($O84)^2))*_xlfn.NORM.DIST((LN(($L84*EXP($K84/100*BT$5)))-LN($J84)-$N84*BT$5)/($O84*SQRT(BT$5))-$O84*SQRT(BT$5),0,1,TRUE)+$L84*EXP($K84/100*BT$5)*(1-_xlfn.NORM.DIST((LN(($L84*EXP($K84/100*BT$5)))-LN($J84)-$N84*BT$5)/($O84*SQRT(BT$5)),0,1,TRUE)))*EXP(-$F$1*BT$5)*(INDEX('3)tpx females'!FD$57:FD$107,MATCH($R84,'3)tpx females'!$DE$57:$DE$107,0))+INDEX('3)tpx males'!FB$57:FB$107,MATCH($Q84,'3)tpx males'!$DC$57:$DC$107,0))-(INDEX('3)tpx males'!FA$110:FA$160,MATCH($Q84,'3)tpx males'!$DC$110:$DC$160,0))*INDEX('3)tpx females'!FC$111:FC$161,MATCH($R84,'3)tpx females'!$DE$111:$DE$161,0))*(1-(EXP(-INDEX('3)tpx males'!FB$4:FB$54,MATCH($Q84,'3)tpx males'!$DC$4:$DC$54,0)))*EXP(-INDEX('3)tpx females'!FD$3:FD$53,MATCH($R84,'3)tpx females'!$DE$3:$DE$53,0))))))),0)</f>
        <v>0</v>
      </c>
    </row>
    <row r="85" spans="2:72" x14ac:dyDescent="0.25">
      <c r="B85" s="32" t="s">
        <v>11</v>
      </c>
      <c r="C85" s="32" t="s">
        <v>12</v>
      </c>
      <c r="D85" s="49">
        <v>17127</v>
      </c>
      <c r="E85" s="32" t="s">
        <v>13</v>
      </c>
      <c r="F85" s="32" t="s">
        <v>14</v>
      </c>
      <c r="G85" s="49">
        <v>15877</v>
      </c>
      <c r="H85" s="32" t="s">
        <v>13</v>
      </c>
      <c r="I85" s="32" t="s">
        <v>21</v>
      </c>
      <c r="J85" s="32">
        <v>376250</v>
      </c>
      <c r="K85" s="32">
        <v>7.5</v>
      </c>
      <c r="L85" s="32">
        <f>'3) 2016 cases'!M85*EXP('3) 2016 cases'!L85/100)</f>
        <v>123354.14011138811</v>
      </c>
      <c r="M85" s="32"/>
      <c r="N85" s="32">
        <f>INDEX('2b)Working'!$I$61:$P$61,MATCH($I85,'2b)Working'!$I$60:$P$60,0))</f>
        <v>6.639962125003708E-2</v>
      </c>
      <c r="O85" s="32">
        <f>INDEX('2b)Working'!$I$62:$P$62,MATCH($I85,'2b)Working'!$I$60:$P$60,0))</f>
        <v>4.3425056649869002E-2</v>
      </c>
      <c r="P85" s="32" t="str">
        <f t="shared" si="5"/>
        <v/>
      </c>
      <c r="Q85" s="32">
        <f t="shared" si="4"/>
        <v>71</v>
      </c>
      <c r="R85" s="32">
        <f t="shared" si="6"/>
        <v>74</v>
      </c>
      <c r="S85" s="32">
        <f t="shared" si="7"/>
        <v>1</v>
      </c>
      <c r="U85" s="32">
        <f t="shared" ca="1" si="8"/>
        <v>135864.78900114834</v>
      </c>
      <c r="W85" s="32">
        <f ca="1">IFERROR(($J85*EXP(W$5*($N85+0.5*($O85)^2))*_xlfn.NORM.DIST((LN(($L85*EXP($K85/100*W$5)))-LN($J85)-$N85*W$5)/($O85*SQRT(W$5))-$O85*SQRT(W$5),0,1,TRUE)+$L85*EXP($K85/100*W$5)*(1-_xlfn.NORM.DIST((LN(($L85*EXP($K85/100*W$5)))-LN($J85)-$N85*W$5)/($O85*SQRT(W$5)),0,1,TRUE)))*EXP(-$F$1*W$5)*(INDEX('3)tpx females'!DG$57:DG$107,MATCH($R85,'3)tpx females'!$DE$57:$DE$107,0))+INDEX('3)tpx males'!DE$57:DE$107,MATCH($Q85,'3)tpx males'!$DC$57:$DC$107,0))-(INDEX('3)tpx males'!DD$110:DD$160,MATCH($Q85,'3)tpx males'!$DC$110:$DC$160,0))*INDEX('3)tpx females'!DF$111:DF$161,MATCH($R85,'3)tpx females'!$DE$111:$DE$161,0))*(1-(EXP(-INDEX('3)tpx males'!DE$4:DE$54,MATCH($Q85,'3)tpx males'!$DC$4:$DC$54,0)))*EXP(-INDEX('3)tpx females'!DG$3:DG$53,MATCH($R85,'3)tpx females'!$DE$3:$DE$53,0))))))),0)</f>
        <v>33.523496491725247</v>
      </c>
      <c r="X85" s="32">
        <f ca="1">IFERROR(($J85*EXP(X$5*($N85+0.5*($O85)^2))*_xlfn.NORM.DIST((LN(($L85*EXP($K85/100*X$5)))-LN($J85)-$N85*X$5)/($O85*SQRT(X$5))-$O85*SQRT(X$5),0,1,TRUE)+$L85*EXP($K85/100*X$5)*(1-_xlfn.NORM.DIST((LN(($L85*EXP($K85/100*X$5)))-LN($J85)-$N85*X$5)/($O85*SQRT(X$5)),0,1,TRUE)))*EXP(-$F$1*X$5)*(INDEX('3)tpx females'!DH$57:DH$107,MATCH($R85,'3)tpx females'!$DE$57:$DE$107,0))+INDEX('3)tpx males'!DF$57:DF$107,MATCH($Q85,'3)tpx males'!$DC$57:$DC$107,0))-(INDEX('3)tpx males'!DE$110:DE$160,MATCH($Q85,'3)tpx males'!$DC$110:$DC$160,0))*INDEX('3)tpx females'!DG$111:DG$161,MATCH($R85,'3)tpx females'!$DE$111:$DE$161,0))*(1-(EXP(-INDEX('3)tpx males'!DF$4:DF$54,MATCH($Q85,'3)tpx males'!$DC$4:$DC$54,0)))*EXP(-INDEX('3)tpx females'!DH$3:DH$53,MATCH($R85,'3)tpx females'!$DE$3:$DE$53,0))))))),0)</f>
        <v>106.96518427605365</v>
      </c>
      <c r="Y85" s="32">
        <f ca="1">IFERROR(($J85*EXP(Y$5*($N85+0.5*($O85)^2))*_xlfn.NORM.DIST((LN(($L85*EXP($K85/100*Y$5)))-LN($J85)-$N85*Y$5)/($O85*SQRT(Y$5))-$O85*SQRT(Y$5),0,1,TRUE)+$L85*EXP($K85/100*Y$5)*(1-_xlfn.NORM.DIST((LN(($L85*EXP($K85/100*Y$5)))-LN($J85)-$N85*Y$5)/($O85*SQRT(Y$5)),0,1,TRUE)))*EXP(-$F$1*Y$5)*(INDEX('3)tpx females'!DI$57:DI$107,MATCH($R85,'3)tpx females'!$DE$57:$DE$107,0))+INDEX('3)tpx males'!DG$57:DG$107,MATCH($Q85,'3)tpx males'!$DC$57:$DC$107,0))-(INDEX('3)tpx males'!DF$110:DF$160,MATCH($Q85,'3)tpx males'!$DC$110:$DC$160,0))*INDEX('3)tpx females'!DH$111:DH$161,MATCH($R85,'3)tpx females'!$DE$111:$DE$161,0))*(1-(EXP(-INDEX('3)tpx males'!DG$4:DG$54,MATCH($Q85,'3)tpx males'!$DC$4:$DC$54,0)))*EXP(-INDEX('3)tpx females'!DI$3:DI$53,MATCH($R85,'3)tpx females'!$DE$3:$DE$53,0))))))),0)</f>
        <v>193.56383228244931</v>
      </c>
      <c r="Z85" s="32">
        <f ca="1">IFERROR(($J85*EXP(Z$5*($N85+0.5*($O85)^2))*_xlfn.NORM.DIST((LN(($L85*EXP($K85/100*Z$5)))-LN($J85)-$N85*Z$5)/($O85*SQRT(Z$5))-$O85*SQRT(Z$5),0,1,TRUE)+$L85*EXP($K85/100*Z$5)*(1-_xlfn.NORM.DIST((LN(($L85*EXP($K85/100*Z$5)))-LN($J85)-$N85*Z$5)/($O85*SQRT(Z$5)),0,1,TRUE)))*EXP(-$F$1*Z$5)*(INDEX('3)tpx females'!DJ$57:DJ$107,MATCH($R85,'3)tpx females'!$DE$57:$DE$107,0))+INDEX('3)tpx males'!DH$57:DH$107,MATCH($Q85,'3)tpx males'!$DC$57:$DC$107,0))-(INDEX('3)tpx males'!DG$110:DG$160,MATCH($Q85,'3)tpx males'!$DC$110:$DC$160,0))*INDEX('3)tpx females'!DI$111:DI$161,MATCH($R85,'3)tpx females'!$DE$111:$DE$161,0))*(1-(EXP(-INDEX('3)tpx males'!DH$4:DH$54,MATCH($Q85,'3)tpx males'!$DC$4:$DC$54,0)))*EXP(-INDEX('3)tpx females'!DJ$3:DJ$53,MATCH($R85,'3)tpx females'!$DE$3:$DE$53,0))))))),0)</f>
        <v>323.67430310047985</v>
      </c>
      <c r="AA85" s="32">
        <f ca="1">IFERROR(($J85*EXP(AA$5*($N85+0.5*($O85)^2))*_xlfn.NORM.DIST((LN(($L85*EXP($K85/100*AA$5)))-LN($J85)-$N85*AA$5)/($O85*SQRT(AA$5))-$O85*SQRT(AA$5),0,1,TRUE)+$L85*EXP($K85/100*AA$5)*(1-_xlfn.NORM.DIST((LN(($L85*EXP($K85/100*AA$5)))-LN($J85)-$N85*AA$5)/($O85*SQRT(AA$5)),0,1,TRUE)))*EXP(-$F$1*AA$5)*(INDEX('3)tpx females'!DK$57:DK$107,MATCH($R85,'3)tpx females'!$DE$57:$DE$107,0))+INDEX('3)tpx males'!DI$57:DI$107,MATCH($Q85,'3)tpx males'!$DC$57:$DC$107,0))-(INDEX('3)tpx males'!DH$110:DH$160,MATCH($Q85,'3)tpx males'!$DC$110:$DC$160,0))*INDEX('3)tpx females'!DJ$111:DJ$161,MATCH($R85,'3)tpx females'!$DE$111:$DE$161,0))*(1-(EXP(-INDEX('3)tpx males'!DI$4:DI$54,MATCH($Q85,'3)tpx males'!$DC$4:$DC$54,0)))*EXP(-INDEX('3)tpx females'!DK$3:DK$53,MATCH($R85,'3)tpx females'!$DE$3:$DE$53,0))))))),0)</f>
        <v>456.50972910814568</v>
      </c>
      <c r="AB85" s="32">
        <f ca="1">IFERROR(($J85*EXP(AB$5*($N85+0.5*($O85)^2))*_xlfn.NORM.DIST((LN(($L85*EXP($K85/100*AB$5)))-LN($J85)-$N85*AB$5)/($O85*SQRT(AB$5))-$O85*SQRT(AB$5),0,1,TRUE)+$L85*EXP($K85/100*AB$5)*(1-_xlfn.NORM.DIST((LN(($L85*EXP($K85/100*AB$5)))-LN($J85)-$N85*AB$5)/($O85*SQRT(AB$5)),0,1,TRUE)))*EXP(-$F$1*AB$5)*(INDEX('3)tpx females'!DL$57:DL$107,MATCH($R85,'3)tpx females'!$DE$57:$DE$107,0))+INDEX('3)tpx males'!DJ$57:DJ$107,MATCH($Q85,'3)tpx males'!$DC$57:$DC$107,0))-(INDEX('3)tpx males'!DI$110:DI$160,MATCH($Q85,'3)tpx males'!$DC$110:$DC$160,0))*INDEX('3)tpx females'!DK$111:DK$161,MATCH($R85,'3)tpx females'!$DE$111:$DE$161,0))*(1-(EXP(-INDEX('3)tpx males'!DJ$4:DJ$54,MATCH($Q85,'3)tpx males'!$DC$4:$DC$54,0)))*EXP(-INDEX('3)tpx females'!DL$3:DL$53,MATCH($R85,'3)tpx females'!$DE$3:$DE$53,0))))))),0)</f>
        <v>644.30247530407848</v>
      </c>
      <c r="AC85" s="32">
        <f ca="1">IFERROR(($J85*EXP(AC$5*($N85+0.5*($O85)^2))*_xlfn.NORM.DIST((LN(($L85*EXP($K85/100*AC$5)))-LN($J85)-$N85*AC$5)/($O85*SQRT(AC$5))-$O85*SQRT(AC$5),0,1,TRUE)+$L85*EXP($K85/100*AC$5)*(1-_xlfn.NORM.DIST((LN(($L85*EXP($K85/100*AC$5)))-LN($J85)-$N85*AC$5)/($O85*SQRT(AC$5)),0,1,TRUE)))*EXP(-$F$1*AC$5)*(INDEX('3)tpx females'!DM$57:DM$107,MATCH($R85,'3)tpx females'!$DE$57:$DE$107,0))+INDEX('3)tpx males'!DK$57:DK$107,MATCH($Q85,'3)tpx males'!$DC$57:$DC$107,0))-(INDEX('3)tpx males'!DJ$110:DJ$160,MATCH($Q85,'3)tpx males'!$DC$110:$DC$160,0))*INDEX('3)tpx females'!DL$111:DL$161,MATCH($R85,'3)tpx females'!$DE$111:$DE$161,0))*(1-(EXP(-INDEX('3)tpx males'!DK$4:DK$54,MATCH($Q85,'3)tpx males'!$DC$4:$DC$54,0)))*EXP(-INDEX('3)tpx females'!DM$3:DM$53,MATCH($R85,'3)tpx females'!$DE$3:$DE$53,0))))))),0)</f>
        <v>919.17555852360238</v>
      </c>
      <c r="AD85" s="32">
        <f ca="1">IFERROR(($J85*EXP(AD$5*($N85+0.5*($O85)^2))*_xlfn.NORM.DIST((LN(($L85*EXP($K85/100*AD$5)))-LN($J85)-$N85*AD$5)/($O85*SQRT(AD$5))-$O85*SQRT(AD$5),0,1,TRUE)+$L85*EXP($K85/100*AD$5)*(1-_xlfn.NORM.DIST((LN(($L85*EXP($K85/100*AD$5)))-LN($J85)-$N85*AD$5)/($O85*SQRT(AD$5)),0,1,TRUE)))*EXP(-$F$1*AD$5)*(INDEX('3)tpx females'!DN$57:DN$107,MATCH($R85,'3)tpx females'!$DE$57:$DE$107,0))+INDEX('3)tpx males'!DL$57:DL$107,MATCH($Q85,'3)tpx males'!$DC$57:$DC$107,0))-(INDEX('3)tpx males'!DK$110:DK$160,MATCH($Q85,'3)tpx males'!$DC$110:$DC$160,0))*INDEX('3)tpx females'!DM$111:DM$161,MATCH($R85,'3)tpx females'!$DE$111:$DE$161,0))*(1-(EXP(-INDEX('3)tpx males'!DL$4:DL$54,MATCH($Q85,'3)tpx males'!$DC$4:$DC$54,0)))*EXP(-INDEX('3)tpx females'!DN$3:DN$53,MATCH($R85,'3)tpx females'!$DE$3:$DE$53,0))))))),0)</f>
        <v>1174.6612005336774</v>
      </c>
      <c r="AE85" s="32">
        <f ca="1">IFERROR(($J85*EXP(AE$5*($N85+0.5*($O85)^2))*_xlfn.NORM.DIST((LN(($L85*EXP($K85/100*AE$5)))-LN($J85)-$N85*AE$5)/($O85*SQRT(AE$5))-$O85*SQRT(AE$5),0,1,TRUE)+$L85*EXP($K85/100*AE$5)*(1-_xlfn.NORM.DIST((LN(($L85*EXP($K85/100*AE$5)))-LN($J85)-$N85*AE$5)/($O85*SQRT(AE$5)),0,1,TRUE)))*EXP(-$F$1*AE$5)*(INDEX('3)tpx females'!DO$57:DO$107,MATCH($R85,'3)tpx females'!$DE$57:$DE$107,0))+INDEX('3)tpx males'!DM$57:DM$107,MATCH($Q85,'3)tpx males'!$DC$57:$DC$107,0))-(INDEX('3)tpx males'!DL$110:DL$160,MATCH($Q85,'3)tpx males'!$DC$110:$DC$160,0))*INDEX('3)tpx females'!DN$111:DN$161,MATCH($R85,'3)tpx females'!$DE$111:$DE$161,0))*(1-(EXP(-INDEX('3)tpx males'!DM$4:DM$54,MATCH($Q85,'3)tpx males'!$DC$4:$DC$54,0)))*EXP(-INDEX('3)tpx females'!DO$3:DO$53,MATCH($R85,'3)tpx females'!$DE$3:$DE$53,0))))))),0)</f>
        <v>1608.8671722057966</v>
      </c>
      <c r="AF85" s="32">
        <f ca="1">IFERROR(($J85*EXP(AF$5*($N85+0.5*($O85)^2))*_xlfn.NORM.DIST((LN(($L85*EXP($K85/100*AF$5)))-LN($J85)-$N85*AF$5)/($O85*SQRT(AF$5))-$O85*SQRT(AF$5),0,1,TRUE)+$L85*EXP($K85/100*AF$5)*(1-_xlfn.NORM.DIST((LN(($L85*EXP($K85/100*AF$5)))-LN($J85)-$N85*AF$5)/($O85*SQRT(AF$5)),0,1,TRUE)))*EXP(-$F$1*AF$5)*(INDEX('3)tpx females'!DP$57:DP$107,MATCH($R85,'3)tpx females'!$DE$57:$DE$107,0))+INDEX('3)tpx males'!DN$57:DN$107,MATCH($Q85,'3)tpx males'!$DC$57:$DC$107,0))-(INDEX('3)tpx males'!DM$110:DM$160,MATCH($Q85,'3)tpx males'!$DC$110:$DC$160,0))*INDEX('3)tpx females'!DO$111:DO$161,MATCH($R85,'3)tpx females'!$DE$111:$DE$161,0))*(1-(EXP(-INDEX('3)tpx males'!DN$4:DN$54,MATCH($Q85,'3)tpx males'!$DC$4:$DC$54,0)))*EXP(-INDEX('3)tpx females'!DP$3:DP$53,MATCH($R85,'3)tpx females'!$DE$3:$DE$53,0))))))),0)</f>
        <v>2039.9040727112952</v>
      </c>
      <c r="AG85" s="32">
        <f ca="1">IFERROR(($J85*EXP(AG$5*($N85+0.5*($O85)^2))*_xlfn.NORM.DIST((LN(($L85*EXP($K85/100*AG$5)))-LN($J85)-$N85*AG$5)/($O85*SQRT(AG$5))-$O85*SQRT(AG$5),0,1,TRUE)+$L85*EXP($K85/100*AG$5)*(1-_xlfn.NORM.DIST((LN(($L85*EXP($K85/100*AG$5)))-LN($J85)-$N85*AG$5)/($O85*SQRT(AG$5)),0,1,TRUE)))*EXP(-$F$1*AG$5)*(INDEX('3)tpx females'!DQ$57:DQ$107,MATCH($R85,'3)tpx females'!$DE$57:$DE$107,0))+INDEX('3)tpx males'!DO$57:DO$107,MATCH($Q85,'3)tpx males'!$DC$57:$DC$107,0))-(INDEX('3)tpx males'!DN$110:DN$160,MATCH($Q85,'3)tpx males'!$DC$110:$DC$160,0))*INDEX('3)tpx females'!DP$111:DP$161,MATCH($R85,'3)tpx females'!$DE$111:$DE$161,0))*(1-(EXP(-INDEX('3)tpx males'!DO$4:DO$54,MATCH($Q85,'3)tpx males'!$DC$4:$DC$54,0)))*EXP(-INDEX('3)tpx females'!DQ$3:DQ$53,MATCH($R85,'3)tpx females'!$DE$3:$DE$53,0))))))),0)</f>
        <v>2554.8495577016615</v>
      </c>
      <c r="AH85" s="32">
        <f ca="1">IFERROR(($J85*EXP(AH$5*($N85+0.5*($O85)^2))*_xlfn.NORM.DIST((LN(($L85*EXP($K85/100*AH$5)))-LN($J85)-$N85*AH$5)/($O85*SQRT(AH$5))-$O85*SQRT(AH$5),0,1,TRUE)+$L85*EXP($K85/100*AH$5)*(1-_xlfn.NORM.DIST((LN(($L85*EXP($K85/100*AH$5)))-LN($J85)-$N85*AH$5)/($O85*SQRT(AH$5)),0,1,TRUE)))*EXP(-$F$1*AH$5)*(INDEX('3)tpx females'!DR$57:DR$107,MATCH($R85,'3)tpx females'!$DE$57:$DE$107,0))+INDEX('3)tpx males'!DP$57:DP$107,MATCH($Q85,'3)tpx males'!$DC$57:$DC$107,0))-(INDEX('3)tpx males'!DO$110:DO$160,MATCH($Q85,'3)tpx males'!$DC$110:$DC$160,0))*INDEX('3)tpx females'!DQ$111:DQ$161,MATCH($R85,'3)tpx females'!$DE$111:$DE$161,0))*(1-(EXP(-INDEX('3)tpx males'!DP$4:DP$54,MATCH($Q85,'3)tpx males'!$DC$4:$DC$54,0)))*EXP(-INDEX('3)tpx females'!DR$3:DR$53,MATCH($R85,'3)tpx females'!$DE$3:$DE$53,0))))))),0)</f>
        <v>3210.8732514513358</v>
      </c>
      <c r="AI85" s="32">
        <f ca="1">IFERROR(($J85*EXP(AI$5*($N85+0.5*($O85)^2))*_xlfn.NORM.DIST((LN(($L85*EXP($K85/100*AI$5)))-LN($J85)-$N85*AI$5)/($O85*SQRT(AI$5))-$O85*SQRT(AI$5),0,1,TRUE)+$L85*EXP($K85/100*AI$5)*(1-_xlfn.NORM.DIST((LN(($L85*EXP($K85/100*AI$5)))-LN($J85)-$N85*AI$5)/($O85*SQRT(AI$5)),0,1,TRUE)))*EXP(-$F$1*AI$5)*(INDEX('3)tpx females'!DS$57:DS$107,MATCH($R85,'3)tpx females'!$DE$57:$DE$107,0))+INDEX('3)tpx males'!DQ$57:DQ$107,MATCH($Q85,'3)tpx males'!$DC$57:$DC$107,0))-(INDEX('3)tpx males'!DP$110:DP$160,MATCH($Q85,'3)tpx males'!$DC$110:$DC$160,0))*INDEX('3)tpx females'!DR$111:DR$161,MATCH($R85,'3)tpx females'!$DE$111:$DE$161,0))*(1-(EXP(-INDEX('3)tpx males'!DQ$4:DQ$54,MATCH($Q85,'3)tpx males'!$DC$4:$DC$54,0)))*EXP(-INDEX('3)tpx females'!DS$3:DS$53,MATCH($R85,'3)tpx females'!$DE$3:$DE$53,0))))))),0)</f>
        <v>4108.377432085098</v>
      </c>
      <c r="AJ85" s="32">
        <f ca="1">IFERROR(($J85*EXP(AJ$5*($N85+0.5*($O85)^2))*_xlfn.NORM.DIST((LN(($L85*EXP($K85/100*AJ$5)))-LN($J85)-$N85*AJ$5)/($O85*SQRT(AJ$5))-$O85*SQRT(AJ$5),0,1,TRUE)+$L85*EXP($K85/100*AJ$5)*(1-_xlfn.NORM.DIST((LN(($L85*EXP($K85/100*AJ$5)))-LN($J85)-$N85*AJ$5)/($O85*SQRT(AJ$5)),0,1,TRUE)))*EXP(-$F$1*AJ$5)*(INDEX('3)tpx females'!DT$57:DT$107,MATCH($R85,'3)tpx females'!$DE$57:$DE$107,0))+INDEX('3)tpx males'!DR$57:DR$107,MATCH($Q85,'3)tpx males'!$DC$57:$DC$107,0))-(INDEX('3)tpx males'!DQ$110:DQ$160,MATCH($Q85,'3)tpx males'!$DC$110:$DC$160,0))*INDEX('3)tpx females'!DS$111:DS$161,MATCH($R85,'3)tpx females'!$DE$111:$DE$161,0))*(1-(EXP(-INDEX('3)tpx males'!DR$4:DR$54,MATCH($Q85,'3)tpx males'!$DC$4:$DC$54,0)))*EXP(-INDEX('3)tpx females'!DT$3:DT$53,MATCH($R85,'3)tpx females'!$DE$3:$DE$53,0))))))),0)</f>
        <v>4837.4057081849678</v>
      </c>
      <c r="AK85" s="32">
        <f ca="1">IFERROR(($J85*EXP(AK$5*($N85+0.5*($O85)^2))*_xlfn.NORM.DIST((LN(($L85*EXP($K85/100*AK$5)))-LN($J85)-$N85*AK$5)/($O85*SQRT(AK$5))-$O85*SQRT(AK$5),0,1,TRUE)+$L85*EXP($K85/100*AK$5)*(1-_xlfn.NORM.DIST((LN(($L85*EXP($K85/100*AK$5)))-LN($J85)-$N85*AK$5)/($O85*SQRT(AK$5)),0,1,TRUE)))*EXP(-$F$1*AK$5)*(INDEX('3)tpx females'!DU$57:DU$107,MATCH($R85,'3)tpx females'!$DE$57:$DE$107,0))+INDEX('3)tpx males'!DS$57:DS$107,MATCH($Q85,'3)tpx males'!$DC$57:$DC$107,0))-(INDEX('3)tpx males'!DR$110:DR$160,MATCH($Q85,'3)tpx males'!$DC$110:$DC$160,0))*INDEX('3)tpx females'!DT$111:DT$161,MATCH($R85,'3)tpx females'!$DE$111:$DE$161,0))*(1-(EXP(-INDEX('3)tpx males'!DS$4:DS$54,MATCH($Q85,'3)tpx males'!$DC$4:$DC$54,0)))*EXP(-INDEX('3)tpx females'!DU$3:DU$53,MATCH($R85,'3)tpx females'!$DE$3:$DE$53,0))))))),0)</f>
        <v>5645.6535719810054</v>
      </c>
      <c r="AL85" s="32">
        <f ca="1">IFERROR(($J85*EXP(AL$5*($N85+0.5*($O85)^2))*_xlfn.NORM.DIST((LN(($L85*EXP($K85/100*AL$5)))-LN($J85)-$N85*AL$5)/($O85*SQRT(AL$5))-$O85*SQRT(AL$5),0,1,TRUE)+$L85*EXP($K85/100*AL$5)*(1-_xlfn.NORM.DIST((LN(($L85*EXP($K85/100*AL$5)))-LN($J85)-$N85*AL$5)/($O85*SQRT(AL$5)),0,1,TRUE)))*EXP(-$F$1*AL$5)*(INDEX('3)tpx females'!DV$57:DV$107,MATCH($R85,'3)tpx females'!$DE$57:$DE$107,0))+INDEX('3)tpx males'!DT$57:DT$107,MATCH($Q85,'3)tpx males'!$DC$57:$DC$107,0))-(INDEX('3)tpx males'!DS$110:DS$160,MATCH($Q85,'3)tpx males'!$DC$110:$DC$160,0))*INDEX('3)tpx females'!DU$111:DU$161,MATCH($R85,'3)tpx females'!$DE$111:$DE$161,0))*(1-(EXP(-INDEX('3)tpx males'!DT$4:DT$54,MATCH($Q85,'3)tpx males'!$DC$4:$DC$54,0)))*EXP(-INDEX('3)tpx females'!DV$3:DV$53,MATCH($R85,'3)tpx females'!$DE$3:$DE$53,0))))))),0)</f>
        <v>7129.6046522791667</v>
      </c>
      <c r="AM85" s="32">
        <f ca="1">IFERROR(($J85*EXP(AM$5*($N85+0.5*($O85)^2))*_xlfn.NORM.DIST((LN(($L85*EXP($K85/100*AM$5)))-LN($J85)-$N85*AM$5)/($O85*SQRT(AM$5))-$O85*SQRT(AM$5),0,1,TRUE)+$L85*EXP($K85/100*AM$5)*(1-_xlfn.NORM.DIST((LN(($L85*EXP($K85/100*AM$5)))-LN($J85)-$N85*AM$5)/($O85*SQRT(AM$5)),0,1,TRUE)))*EXP(-$F$1*AM$5)*(INDEX('3)tpx females'!DW$57:DW$107,MATCH($R85,'3)tpx females'!$DE$57:$DE$107,0))+INDEX('3)tpx males'!DU$57:DU$107,MATCH($Q85,'3)tpx males'!$DC$57:$DC$107,0))-(INDEX('3)tpx males'!DT$110:DT$160,MATCH($Q85,'3)tpx males'!$DC$110:$DC$160,0))*INDEX('3)tpx females'!DV$111:DV$161,MATCH($R85,'3)tpx females'!$DE$111:$DE$161,0))*(1-(EXP(-INDEX('3)tpx males'!DU$4:DU$54,MATCH($Q85,'3)tpx males'!$DC$4:$DC$54,0)))*EXP(-INDEX('3)tpx females'!DW$3:DW$53,MATCH($R85,'3)tpx females'!$DE$3:$DE$53,0))))))),0)</f>
        <v>7776.5378881896004</v>
      </c>
      <c r="AN85" s="32">
        <f ca="1">IFERROR(($J85*EXP(AN$5*($N85+0.5*($O85)^2))*_xlfn.NORM.DIST((LN(($L85*EXP($K85/100*AN$5)))-LN($J85)-$N85*AN$5)/($O85*SQRT(AN$5))-$O85*SQRT(AN$5),0,1,TRUE)+$L85*EXP($K85/100*AN$5)*(1-_xlfn.NORM.DIST((LN(($L85*EXP($K85/100*AN$5)))-LN($J85)-$N85*AN$5)/($O85*SQRT(AN$5)),0,1,TRUE)))*EXP(-$F$1*AN$5)*(INDEX('3)tpx females'!DX$57:DX$107,MATCH($R85,'3)tpx females'!$DE$57:$DE$107,0))+INDEX('3)tpx males'!DV$57:DV$107,MATCH($Q85,'3)tpx males'!$DC$57:$DC$107,0))-(INDEX('3)tpx males'!DU$110:DU$160,MATCH($Q85,'3)tpx males'!$DC$110:$DC$160,0))*INDEX('3)tpx females'!DW$111:DW$161,MATCH($R85,'3)tpx females'!$DE$111:$DE$161,0))*(1-(EXP(-INDEX('3)tpx males'!DV$4:DV$54,MATCH($Q85,'3)tpx males'!$DC$4:$DC$54,0)))*EXP(-INDEX('3)tpx females'!DX$3:DX$53,MATCH($R85,'3)tpx females'!$DE$3:$DE$53,0))))))),0)</f>
        <v>8546.0810961908319</v>
      </c>
      <c r="AO85" s="32">
        <f ca="1">IFERROR(($J85*EXP(AO$5*($N85+0.5*($O85)^2))*_xlfn.NORM.DIST((LN(($L85*EXP($K85/100*AO$5)))-LN($J85)-$N85*AO$5)/($O85*SQRT(AO$5))-$O85*SQRT(AO$5),0,1,TRUE)+$L85*EXP($K85/100*AO$5)*(1-_xlfn.NORM.DIST((LN(($L85*EXP($K85/100*AO$5)))-LN($J85)-$N85*AO$5)/($O85*SQRT(AO$5)),0,1,TRUE)))*EXP(-$F$1*AO$5)*(INDEX('3)tpx females'!DY$57:DY$107,MATCH($R85,'3)tpx females'!$DE$57:$DE$107,0))+INDEX('3)tpx males'!DW$57:DW$107,MATCH($Q85,'3)tpx males'!$DC$57:$DC$107,0))-(INDEX('3)tpx males'!DV$110:DV$160,MATCH($Q85,'3)tpx males'!$DC$110:$DC$160,0))*INDEX('3)tpx females'!DX$111:DX$161,MATCH($R85,'3)tpx females'!$DE$111:$DE$161,0))*(1-(EXP(-INDEX('3)tpx males'!DW$4:DW$54,MATCH($Q85,'3)tpx males'!$DC$4:$DC$54,0)))*EXP(-INDEX('3)tpx females'!DY$3:DY$53,MATCH($R85,'3)tpx females'!$DE$3:$DE$53,0))))))),0)</f>
        <v>9410.4785724599587</v>
      </c>
      <c r="AP85" s="32">
        <f ca="1">IFERROR(($J85*EXP(AP$5*($N85+0.5*($O85)^2))*_xlfn.NORM.DIST((LN(($L85*EXP($K85/100*AP$5)))-LN($J85)-$N85*AP$5)/($O85*SQRT(AP$5))-$O85*SQRT(AP$5),0,1,TRUE)+$L85*EXP($K85/100*AP$5)*(1-_xlfn.NORM.DIST((LN(($L85*EXP($K85/100*AP$5)))-LN($J85)-$N85*AP$5)/($O85*SQRT(AP$5)),0,1,TRUE)))*EXP(-$F$1*AP$5)*(INDEX('3)tpx females'!DZ$57:DZ$107,MATCH($R85,'3)tpx females'!$DE$57:$DE$107,0))+INDEX('3)tpx males'!DX$57:DX$107,MATCH($Q85,'3)tpx males'!$DC$57:$DC$107,0))-(INDEX('3)tpx males'!DW$110:DW$160,MATCH($Q85,'3)tpx males'!$DC$110:$DC$160,0))*INDEX('3)tpx females'!DY$111:DY$161,MATCH($R85,'3)tpx females'!$DE$111:$DE$161,0))*(1-(EXP(-INDEX('3)tpx males'!DX$4:DX$54,MATCH($Q85,'3)tpx males'!$DC$4:$DC$54,0)))*EXP(-INDEX('3)tpx females'!DZ$3:DZ$53,MATCH($R85,'3)tpx females'!$DE$3:$DE$53,0))))))),0)</f>
        <v>9681.2456443921819</v>
      </c>
      <c r="AQ85" s="32">
        <f ca="1">IFERROR(($J85*EXP(AQ$5*($N85+0.5*($O85)^2))*_xlfn.NORM.DIST((LN(($L85*EXP($K85/100*AQ$5)))-LN($J85)-$N85*AQ$5)/($O85*SQRT(AQ$5))-$O85*SQRT(AQ$5),0,1,TRUE)+$L85*EXP($K85/100*AQ$5)*(1-_xlfn.NORM.DIST((LN(($L85*EXP($K85/100*AQ$5)))-LN($J85)-$N85*AQ$5)/($O85*SQRT(AQ$5)),0,1,TRUE)))*EXP(-$F$1*AQ$5)*(INDEX('3)tpx females'!EA$57:EA$107,MATCH($R85,'3)tpx females'!$DE$57:$DE$107,0))+INDEX('3)tpx males'!DY$57:DY$107,MATCH($Q85,'3)tpx males'!$DC$57:$DC$107,0))-(INDEX('3)tpx males'!DX$110:DX$160,MATCH($Q85,'3)tpx males'!$DC$110:$DC$160,0))*INDEX('3)tpx females'!DZ$111:DZ$161,MATCH($R85,'3)tpx females'!$DE$111:$DE$161,0))*(1-(EXP(-INDEX('3)tpx males'!DY$4:DY$54,MATCH($Q85,'3)tpx males'!$DC$4:$DC$54,0)))*EXP(-INDEX('3)tpx females'!EA$3:EA$53,MATCH($R85,'3)tpx females'!$DE$3:$DE$53,0))))))),0)</f>
        <v>10130.536088885037</v>
      </c>
      <c r="AR85" s="32">
        <f ca="1">IFERROR(($J85*EXP(AR$5*($N85+0.5*($O85)^2))*_xlfn.NORM.DIST((LN(($L85*EXP($K85/100*AR$5)))-LN($J85)-$N85*AR$5)/($O85*SQRT(AR$5))-$O85*SQRT(AR$5),0,1,TRUE)+$L85*EXP($K85/100*AR$5)*(1-_xlfn.NORM.DIST((LN(($L85*EXP($K85/100*AR$5)))-LN($J85)-$N85*AR$5)/($O85*SQRT(AR$5)),0,1,TRUE)))*EXP(-$F$1*AR$5)*(INDEX('3)tpx females'!EB$57:EB$107,MATCH($R85,'3)tpx females'!$DE$57:$DE$107,0))+INDEX('3)tpx males'!DZ$57:DZ$107,MATCH($Q85,'3)tpx males'!$DC$57:$DC$107,0))-(INDEX('3)tpx males'!DY$110:DY$160,MATCH($Q85,'3)tpx males'!$DC$110:$DC$160,0))*INDEX('3)tpx females'!EA$111:EA$161,MATCH($R85,'3)tpx females'!$DE$111:$DE$161,0))*(1-(EXP(-INDEX('3)tpx males'!DZ$4:DZ$54,MATCH($Q85,'3)tpx males'!$DC$4:$DC$54,0)))*EXP(-INDEX('3)tpx females'!EB$3:EB$53,MATCH($R85,'3)tpx females'!$DE$3:$DE$53,0))))))),0)</f>
        <v>9417.0610724167873</v>
      </c>
      <c r="AS85" s="32">
        <f ca="1">IFERROR(($J85*EXP(AS$5*($N85+0.5*($O85)^2))*_xlfn.NORM.DIST((LN(($L85*EXP($K85/100*AS$5)))-LN($J85)-$N85*AS$5)/($O85*SQRT(AS$5))-$O85*SQRT(AS$5),0,1,TRUE)+$L85*EXP($K85/100*AS$5)*(1-_xlfn.NORM.DIST((LN(($L85*EXP($K85/100*AS$5)))-LN($J85)-$N85*AS$5)/($O85*SQRT(AS$5)),0,1,TRUE)))*EXP(-$F$1*AS$5)*(INDEX('3)tpx females'!EC$57:EC$107,MATCH($R85,'3)tpx females'!$DE$57:$DE$107,0))+INDEX('3)tpx males'!EA$57:EA$107,MATCH($Q85,'3)tpx males'!$DC$57:$DC$107,0))-(INDEX('3)tpx males'!DZ$110:DZ$160,MATCH($Q85,'3)tpx males'!$DC$110:$DC$160,0))*INDEX('3)tpx females'!EB$111:EB$161,MATCH($R85,'3)tpx females'!$DE$111:$DE$161,0))*(1-(EXP(-INDEX('3)tpx males'!EA$4:EA$54,MATCH($Q85,'3)tpx males'!$DC$4:$DC$54,0)))*EXP(-INDEX('3)tpx females'!EC$3:EC$53,MATCH($R85,'3)tpx females'!$DE$3:$DE$53,0))))))),0)</f>
        <v>9126.0723545300571</v>
      </c>
      <c r="AT85" s="32">
        <f ca="1">IFERROR(($J85*EXP(AT$5*($N85+0.5*($O85)^2))*_xlfn.NORM.DIST((LN(($L85*EXP($K85/100*AT$5)))-LN($J85)-$N85*AT$5)/($O85*SQRT(AT$5))-$O85*SQRT(AT$5),0,1,TRUE)+$L85*EXP($K85/100*AT$5)*(1-_xlfn.NORM.DIST((LN(($L85*EXP($K85/100*AT$5)))-LN($J85)-$N85*AT$5)/($O85*SQRT(AT$5)),0,1,TRUE)))*EXP(-$F$1*AT$5)*(INDEX('3)tpx females'!ED$57:ED$107,MATCH($R85,'3)tpx females'!$DE$57:$DE$107,0))+INDEX('3)tpx males'!EB$57:EB$107,MATCH($Q85,'3)tpx males'!$DC$57:$DC$107,0))-(INDEX('3)tpx males'!EA$110:EA$160,MATCH($Q85,'3)tpx males'!$DC$110:$DC$160,0))*INDEX('3)tpx females'!EC$111:EC$161,MATCH($R85,'3)tpx females'!$DE$111:$DE$161,0))*(1-(EXP(-INDEX('3)tpx males'!EB$4:EB$54,MATCH($Q85,'3)tpx males'!$DC$4:$DC$54,0)))*EXP(-INDEX('3)tpx females'!ED$3:ED$53,MATCH($R85,'3)tpx females'!$DE$3:$DE$53,0))))))),0)</f>
        <v>8481.8000227538014</v>
      </c>
      <c r="AU85" s="32">
        <f ca="1">IFERROR(($J85*EXP(AU$5*($N85+0.5*($O85)^2))*_xlfn.NORM.DIST((LN(($L85*EXP($K85/100*AU$5)))-LN($J85)-$N85*AU$5)/($O85*SQRT(AU$5))-$O85*SQRT(AU$5),0,1,TRUE)+$L85*EXP($K85/100*AU$5)*(1-_xlfn.NORM.DIST((LN(($L85*EXP($K85/100*AU$5)))-LN($J85)-$N85*AU$5)/($O85*SQRT(AU$5)),0,1,TRUE)))*EXP(-$F$1*AU$5)*(INDEX('3)tpx females'!EE$57:EE$107,MATCH($R85,'3)tpx females'!$DE$57:$DE$107,0))+INDEX('3)tpx males'!EC$57:EC$107,MATCH($Q85,'3)tpx males'!$DC$57:$DC$107,0))-(INDEX('3)tpx males'!EB$110:EB$160,MATCH($Q85,'3)tpx males'!$DC$110:$DC$160,0))*INDEX('3)tpx females'!ED$111:ED$161,MATCH($R85,'3)tpx females'!$DE$111:$DE$161,0))*(1-(EXP(-INDEX('3)tpx males'!EC$4:EC$54,MATCH($Q85,'3)tpx males'!$DC$4:$DC$54,0)))*EXP(-INDEX('3)tpx females'!EE$3:EE$53,MATCH($R85,'3)tpx females'!$DE$3:$DE$53,0))))))),0)</f>
        <v>7215.3071000890332</v>
      </c>
      <c r="AV85" s="32">
        <f ca="1">IFERROR(($J85*EXP(AV$5*($N85+0.5*($O85)^2))*_xlfn.NORM.DIST((LN(($L85*EXP($K85/100*AV$5)))-LN($J85)-$N85*AV$5)/($O85*SQRT(AV$5))-$O85*SQRT(AV$5),0,1,TRUE)+$L85*EXP($K85/100*AV$5)*(1-_xlfn.NORM.DIST((LN(($L85*EXP($K85/100*AV$5)))-LN($J85)-$N85*AV$5)/($O85*SQRT(AV$5)),0,1,TRUE)))*EXP(-$F$1*AV$5)*(INDEX('3)tpx females'!EF$57:EF$107,MATCH($R85,'3)tpx females'!$DE$57:$DE$107,0))+INDEX('3)tpx males'!ED$57:ED$107,MATCH($Q85,'3)tpx males'!$DC$57:$DC$107,0))-(INDEX('3)tpx males'!EC$110:EC$160,MATCH($Q85,'3)tpx males'!$DC$110:$DC$160,0))*INDEX('3)tpx females'!EE$111:EE$161,MATCH($R85,'3)tpx females'!$DE$111:$DE$161,0))*(1-(EXP(-INDEX('3)tpx males'!ED$4:ED$54,MATCH($Q85,'3)tpx males'!$DC$4:$DC$54,0)))*EXP(-INDEX('3)tpx females'!EF$3:EF$53,MATCH($R85,'3)tpx females'!$DE$3:$DE$53,0))))))),0)</f>
        <v>5963.2619796717609</v>
      </c>
      <c r="AW85" s="32">
        <f ca="1">IFERROR(($J85*EXP(AW$5*($N85+0.5*($O85)^2))*_xlfn.NORM.DIST((LN(($L85*EXP($K85/100*AW$5)))-LN($J85)-$N85*AW$5)/($O85*SQRT(AW$5))-$O85*SQRT(AW$5),0,1,TRUE)+$L85*EXP($K85/100*AW$5)*(1-_xlfn.NORM.DIST((LN(($L85*EXP($K85/100*AW$5)))-LN($J85)-$N85*AW$5)/($O85*SQRT(AW$5)),0,1,TRUE)))*EXP(-$F$1*AW$5)*(INDEX('3)tpx females'!EG$57:EG$107,MATCH($R85,'3)tpx females'!$DE$57:$DE$107,0))+INDEX('3)tpx males'!EE$57:EE$107,MATCH($Q85,'3)tpx males'!$DC$57:$DC$107,0))-(INDEX('3)tpx males'!ED$110:ED$160,MATCH($Q85,'3)tpx males'!$DC$110:$DC$160,0))*INDEX('3)tpx females'!EF$111:EF$161,MATCH($R85,'3)tpx females'!$DE$111:$DE$161,0))*(1-(EXP(-INDEX('3)tpx males'!EE$4:EE$54,MATCH($Q85,'3)tpx males'!$DC$4:$DC$54,0)))*EXP(-INDEX('3)tpx females'!EG$3:EG$53,MATCH($R85,'3)tpx females'!$DE$3:$DE$53,0))))))),0)</f>
        <v>4710.6408933193643</v>
      </c>
      <c r="AX85" s="32">
        <f ca="1">IFERROR(($J85*EXP(AX$5*($N85+0.5*($O85)^2))*_xlfn.NORM.DIST((LN(($L85*EXP($K85/100*AX$5)))-LN($J85)-$N85*AX$5)/($O85*SQRT(AX$5))-$O85*SQRT(AX$5),0,1,TRUE)+$L85*EXP($K85/100*AX$5)*(1-_xlfn.NORM.DIST((LN(($L85*EXP($K85/100*AX$5)))-LN($J85)-$N85*AX$5)/($O85*SQRT(AX$5)),0,1,TRUE)))*EXP(-$F$1*AX$5)*(INDEX('3)tpx females'!EH$57:EH$107,MATCH($R85,'3)tpx females'!$DE$57:$DE$107,0))+INDEX('3)tpx males'!EF$57:EF$107,MATCH($Q85,'3)tpx males'!$DC$57:$DC$107,0))-(INDEX('3)tpx males'!EE$110:EE$160,MATCH($Q85,'3)tpx males'!$DC$110:$DC$160,0))*INDEX('3)tpx females'!EG$111:EG$161,MATCH($R85,'3)tpx females'!$DE$111:$DE$161,0))*(1-(EXP(-INDEX('3)tpx males'!EF$4:EF$54,MATCH($Q85,'3)tpx males'!$DC$4:$DC$54,0)))*EXP(-INDEX('3)tpx females'!EH$3:EH$53,MATCH($R85,'3)tpx females'!$DE$3:$DE$53,0))))))),0)</f>
        <v>3535.5192012268167</v>
      </c>
      <c r="AY85" s="32">
        <f ca="1">IFERROR(($J85*EXP(AY$5*($N85+0.5*($O85)^2))*_xlfn.NORM.DIST((LN(($L85*EXP($K85/100*AY$5)))-LN($J85)-$N85*AY$5)/($O85*SQRT(AY$5))-$O85*SQRT(AY$5),0,1,TRUE)+$L85*EXP($K85/100*AY$5)*(1-_xlfn.NORM.DIST((LN(($L85*EXP($K85/100*AY$5)))-LN($J85)-$N85*AY$5)/($O85*SQRT(AY$5)),0,1,TRUE)))*EXP(-$F$1*AY$5)*(INDEX('3)tpx females'!EI$57:EI$107,MATCH($R85,'3)tpx females'!$DE$57:$DE$107,0))+INDEX('3)tpx males'!EG$57:EG$107,MATCH($Q85,'3)tpx males'!$DC$57:$DC$107,0))-(INDEX('3)tpx males'!EF$110:EF$160,MATCH($Q85,'3)tpx males'!$DC$110:$DC$160,0))*INDEX('3)tpx females'!EH$111:EH$161,MATCH($R85,'3)tpx females'!$DE$111:$DE$161,0))*(1-(EXP(-INDEX('3)tpx males'!EG$4:EG$54,MATCH($Q85,'3)tpx males'!$DC$4:$DC$54,0)))*EXP(-INDEX('3)tpx females'!EI$3:EI$53,MATCH($R85,'3)tpx females'!$DE$3:$DE$53,0))))))),0)</f>
        <v>2533.594054367542</v>
      </c>
      <c r="AZ85" s="32">
        <f ca="1">IFERROR(($J85*EXP(AZ$5*($N85+0.5*($O85)^2))*_xlfn.NORM.DIST((LN(($L85*EXP($K85/100*AZ$5)))-LN($J85)-$N85*AZ$5)/($O85*SQRT(AZ$5))-$O85*SQRT(AZ$5),0,1,TRUE)+$L85*EXP($K85/100*AZ$5)*(1-_xlfn.NORM.DIST((LN(($L85*EXP($K85/100*AZ$5)))-LN($J85)-$N85*AZ$5)/($O85*SQRT(AZ$5)),0,1,TRUE)))*EXP(-$F$1*AZ$5)*(INDEX('3)tpx females'!EJ$57:EJ$107,MATCH($R85,'3)tpx females'!$DE$57:$DE$107,0))+INDEX('3)tpx males'!EH$57:EH$107,MATCH($Q85,'3)tpx males'!$DC$57:$DC$107,0))-(INDEX('3)tpx males'!EG$110:EG$160,MATCH($Q85,'3)tpx males'!$DC$110:$DC$160,0))*INDEX('3)tpx females'!EI$111:EI$161,MATCH($R85,'3)tpx females'!$DE$111:$DE$161,0))*(1-(EXP(-INDEX('3)tpx males'!EH$4:EH$54,MATCH($Q85,'3)tpx males'!$DC$4:$DC$54,0)))*EXP(-INDEX('3)tpx females'!EJ$3:EJ$53,MATCH($R85,'3)tpx females'!$DE$3:$DE$53,0))))))),0)</f>
        <v>1711.3571259430842</v>
      </c>
      <c r="BA85" s="32">
        <f ca="1">IFERROR(($J85*EXP(BA$5*($N85+0.5*($O85)^2))*_xlfn.NORM.DIST((LN(($L85*EXP($K85/100*BA$5)))-LN($J85)-$N85*BA$5)/($O85*SQRT(BA$5))-$O85*SQRT(BA$5),0,1,TRUE)+$L85*EXP($K85/100*BA$5)*(1-_xlfn.NORM.DIST((LN(($L85*EXP($K85/100*BA$5)))-LN($J85)-$N85*BA$5)/($O85*SQRT(BA$5)),0,1,TRUE)))*EXP(-$F$1*BA$5)*(INDEX('3)tpx females'!EK$57:EK$107,MATCH($R85,'3)tpx females'!$DE$57:$DE$107,0))+INDEX('3)tpx males'!EI$57:EI$107,MATCH($Q85,'3)tpx males'!$DC$57:$DC$107,0))-(INDEX('3)tpx males'!EH$110:EH$160,MATCH($Q85,'3)tpx males'!$DC$110:$DC$160,0))*INDEX('3)tpx females'!EJ$111:EJ$161,MATCH($R85,'3)tpx females'!$DE$111:$DE$161,0))*(1-(EXP(-INDEX('3)tpx males'!EI$4:EI$54,MATCH($Q85,'3)tpx males'!$DC$4:$DC$54,0)))*EXP(-INDEX('3)tpx females'!EK$3:EK$53,MATCH($R85,'3)tpx females'!$DE$3:$DE$53,0))))))),0)</f>
        <v>1111.7834576657056</v>
      </c>
      <c r="BB85" s="32">
        <f ca="1">IFERROR(($J85*EXP(BB$5*($N85+0.5*($O85)^2))*_xlfn.NORM.DIST((LN(($L85*EXP($K85/100*BB$5)))-LN($J85)-$N85*BB$5)/($O85*SQRT(BB$5))-$O85*SQRT(BB$5),0,1,TRUE)+$L85*EXP($K85/100*BB$5)*(1-_xlfn.NORM.DIST((LN(($L85*EXP($K85/100*BB$5)))-LN($J85)-$N85*BB$5)/($O85*SQRT(BB$5)),0,1,TRUE)))*EXP(-$F$1*BB$5)*(INDEX('3)tpx females'!EL$57:EL$107,MATCH($R85,'3)tpx females'!$DE$57:$DE$107,0))+INDEX('3)tpx males'!EJ$57:EJ$107,MATCH($Q85,'3)tpx males'!$DC$57:$DC$107,0))-(INDEX('3)tpx males'!EI$110:EI$160,MATCH($Q85,'3)tpx males'!$DC$110:$DC$160,0))*INDEX('3)tpx females'!EK$111:EK$161,MATCH($R85,'3)tpx females'!$DE$111:$DE$161,0))*(1-(EXP(-INDEX('3)tpx males'!EJ$4:EJ$54,MATCH($Q85,'3)tpx males'!$DC$4:$DC$54,0)))*EXP(-INDEX('3)tpx females'!EL$3:EL$53,MATCH($R85,'3)tpx females'!$DE$3:$DE$53,0))))))),0)</f>
        <v>691.99072816823127</v>
      </c>
      <c r="BC85" s="32">
        <f ca="1">IFERROR(($J85*EXP(BC$5*($N85+0.5*($O85)^2))*_xlfn.NORM.DIST((LN(($L85*EXP($K85/100*BC$5)))-LN($J85)-$N85*BC$5)/($O85*SQRT(BC$5))-$O85*SQRT(BC$5),0,1,TRUE)+$L85*EXP($K85/100*BC$5)*(1-_xlfn.NORM.DIST((LN(($L85*EXP($K85/100*BC$5)))-LN($J85)-$N85*BC$5)/($O85*SQRT(BC$5)),0,1,TRUE)))*EXP(-$F$1*BC$5)*(INDEX('3)tpx females'!EM$57:EM$107,MATCH($R85,'3)tpx females'!$DE$57:$DE$107,0))+INDEX('3)tpx males'!EK$57:EK$107,MATCH($Q85,'3)tpx males'!$DC$57:$DC$107,0))-(INDEX('3)tpx males'!EJ$110:EJ$160,MATCH($Q85,'3)tpx males'!$DC$110:$DC$160,0))*INDEX('3)tpx females'!EL$111:EL$161,MATCH($R85,'3)tpx females'!$DE$111:$DE$161,0))*(1-(EXP(-INDEX('3)tpx males'!EK$4:EK$54,MATCH($Q85,'3)tpx males'!$DC$4:$DC$54,0)))*EXP(-INDEX('3)tpx females'!EM$3:EM$53,MATCH($R85,'3)tpx females'!$DE$3:$DE$53,0))))))),0)</f>
        <v>395.90774062556221</v>
      </c>
      <c r="BD85" s="32">
        <f ca="1">IFERROR(($J85*EXP(BD$5*($N85+0.5*($O85)^2))*_xlfn.NORM.DIST((LN(($L85*EXP($K85/100*BD$5)))-LN($J85)-$N85*BD$5)/($O85*SQRT(BD$5))-$O85*SQRT(BD$5),0,1,TRUE)+$L85*EXP($K85/100*BD$5)*(1-_xlfn.NORM.DIST((LN(($L85*EXP($K85/100*BD$5)))-LN($J85)-$N85*BD$5)/($O85*SQRT(BD$5)),0,1,TRUE)))*EXP(-$F$1*BD$5)*(INDEX('3)tpx females'!EN$57:EN$107,MATCH($R85,'3)tpx females'!$DE$57:$DE$107,0))+INDEX('3)tpx males'!EL$57:EL$107,MATCH($Q85,'3)tpx males'!$DC$57:$DC$107,0))-(INDEX('3)tpx males'!EK$110:EK$160,MATCH($Q85,'3)tpx males'!$DC$110:$DC$160,0))*INDEX('3)tpx females'!EM$111:EM$161,MATCH($R85,'3)tpx females'!$DE$111:$DE$161,0))*(1-(EXP(-INDEX('3)tpx males'!EL$4:EL$54,MATCH($Q85,'3)tpx males'!$DC$4:$DC$54,0)))*EXP(-INDEX('3)tpx females'!EN$3:EN$53,MATCH($R85,'3)tpx females'!$DE$3:$DE$53,0))))))),0)</f>
        <v>227.28215343474307</v>
      </c>
      <c r="BE85" s="32">
        <f ca="1">IFERROR(($J85*EXP(BE$5*($N85+0.5*($O85)^2))*_xlfn.NORM.DIST((LN(($L85*EXP($K85/100*BE$5)))-LN($J85)-$N85*BE$5)/($O85*SQRT(BE$5))-$O85*SQRT(BE$5),0,1,TRUE)+$L85*EXP($K85/100*BE$5)*(1-_xlfn.NORM.DIST((LN(($L85*EXP($K85/100*BE$5)))-LN($J85)-$N85*BE$5)/($O85*SQRT(BE$5)),0,1,TRUE)))*EXP(-$F$1*BE$5)*(INDEX('3)tpx females'!EO$57:EO$107,MATCH($R85,'3)tpx females'!$DE$57:$DE$107,0))+INDEX('3)tpx males'!EM$57:EM$107,MATCH($Q85,'3)tpx males'!$DC$57:$DC$107,0))-(INDEX('3)tpx males'!EL$110:EL$160,MATCH($Q85,'3)tpx males'!$DC$110:$DC$160,0))*INDEX('3)tpx females'!EN$111:EN$161,MATCH($R85,'3)tpx females'!$DE$111:$DE$161,0))*(1-(EXP(-INDEX('3)tpx males'!EM$4:EM$54,MATCH($Q85,'3)tpx males'!$DC$4:$DC$54,0)))*EXP(-INDEX('3)tpx females'!EO$3:EO$53,MATCH($R85,'3)tpx females'!$DE$3:$DE$53,0))))))),0)</f>
        <v>124.23389487764861</v>
      </c>
      <c r="BF85" s="32">
        <f ca="1">IFERROR(($J85*EXP(BF$5*($N85+0.5*($O85)^2))*_xlfn.NORM.DIST((LN(($L85*EXP($K85/100*BF$5)))-LN($J85)-$N85*BF$5)/($O85*SQRT(BF$5))-$O85*SQRT(BF$5),0,1,TRUE)+$L85*EXP($K85/100*BF$5)*(1-_xlfn.NORM.DIST((LN(($L85*EXP($K85/100*BF$5)))-LN($J85)-$N85*BF$5)/($O85*SQRT(BF$5)),0,1,TRUE)))*EXP(-$F$1*BF$5)*(INDEX('3)tpx females'!EP$57:EP$107,MATCH($R85,'3)tpx females'!$DE$57:$DE$107,0))+INDEX('3)tpx males'!EN$57:EN$107,MATCH($Q85,'3)tpx males'!$DC$57:$DC$107,0))-(INDEX('3)tpx males'!EM$110:EM$160,MATCH($Q85,'3)tpx males'!$DC$110:$DC$160,0))*INDEX('3)tpx females'!EO$111:EO$161,MATCH($R85,'3)tpx females'!$DE$111:$DE$161,0))*(1-(EXP(-INDEX('3)tpx males'!EN$4:EN$54,MATCH($Q85,'3)tpx males'!$DC$4:$DC$54,0)))*EXP(-INDEX('3)tpx females'!EP$3:EP$53,MATCH($R85,'3)tpx females'!$DE$3:$DE$53,0))))))),0)</f>
        <v>63.154749319338897</v>
      </c>
      <c r="BG85" s="32">
        <f ca="1">IFERROR(($J85*EXP(BG$5*($N85+0.5*($O85)^2))*_xlfn.NORM.DIST((LN(($L85*EXP($K85/100*BG$5)))-LN($J85)-$N85*BG$5)/($O85*SQRT(BG$5))-$O85*SQRT(BG$5),0,1,TRUE)+$L85*EXP($K85/100*BG$5)*(1-_xlfn.NORM.DIST((LN(($L85*EXP($K85/100*BG$5)))-LN($J85)-$N85*BG$5)/($O85*SQRT(BG$5)),0,1,TRUE)))*EXP(-$F$1*BG$5)*(INDEX('3)tpx females'!EQ$57:EQ$107,MATCH($R85,'3)tpx females'!$DE$57:$DE$107,0))+INDEX('3)tpx males'!EO$57:EO$107,MATCH($Q85,'3)tpx males'!$DC$57:$DC$107,0))-(INDEX('3)tpx males'!EN$110:EN$160,MATCH($Q85,'3)tpx males'!$DC$110:$DC$160,0))*INDEX('3)tpx females'!EP$111:EP$161,MATCH($R85,'3)tpx females'!$DE$111:$DE$161,0))*(1-(EXP(-INDEX('3)tpx males'!EO$4:EO$54,MATCH($Q85,'3)tpx males'!$DC$4:$DC$54,0)))*EXP(-INDEX('3)tpx females'!EQ$3:EQ$53,MATCH($R85,'3)tpx females'!$DE$3:$DE$53,0))))))),0)</f>
        <v>23.031984400714482</v>
      </c>
      <c r="BH85" s="32">
        <f ca="1">IFERROR(($J85*EXP(BH$5*($N85+0.5*($O85)^2))*_xlfn.NORM.DIST((LN(($L85*EXP($K85/100*BH$5)))-LN($J85)-$N85*BH$5)/($O85*SQRT(BH$5))-$O85*SQRT(BH$5),0,1,TRUE)+$L85*EXP($K85/100*BH$5)*(1-_xlfn.NORM.DIST((LN(($L85*EXP($K85/100*BH$5)))-LN($J85)-$N85*BH$5)/($O85*SQRT(BH$5)),0,1,TRUE)))*EXP(-$F$1*BH$5)*(INDEX('3)tpx females'!ER$57:ER$107,MATCH($R85,'3)tpx females'!$DE$57:$DE$107,0))+INDEX('3)tpx males'!EP$57:EP$107,MATCH($Q85,'3)tpx males'!$DC$57:$DC$107,0))-(INDEX('3)tpx males'!EO$110:EO$160,MATCH($Q85,'3)tpx males'!$DC$110:$DC$160,0))*INDEX('3)tpx females'!EQ$111:EQ$161,MATCH($R85,'3)tpx females'!$DE$111:$DE$161,0))*(1-(EXP(-INDEX('3)tpx males'!EP$4:EP$54,MATCH($Q85,'3)tpx males'!$DC$4:$DC$54,0)))*EXP(-INDEX('3)tpx females'!ER$3:ER$53,MATCH($R85,'3)tpx females'!$DE$3:$DE$53,0))))))),0)</f>
        <v>0</v>
      </c>
      <c r="BI85" s="32">
        <f ca="1">IFERROR(($J85*EXP(BI$5*($N85+0.5*($O85)^2))*_xlfn.NORM.DIST((LN(($L85*EXP($K85/100*BI$5)))-LN($J85)-$N85*BI$5)/($O85*SQRT(BI$5))-$O85*SQRT(BI$5),0,1,TRUE)+$L85*EXP($K85/100*BI$5)*(1-_xlfn.NORM.DIST((LN(($L85*EXP($K85/100*BI$5)))-LN($J85)-$N85*BI$5)/($O85*SQRT(BI$5)),0,1,TRUE)))*EXP(-$F$1*BI$5)*(INDEX('3)tpx females'!ES$57:ES$107,MATCH($R85,'3)tpx females'!$DE$57:$DE$107,0))+INDEX('3)tpx males'!EQ$57:EQ$107,MATCH($Q85,'3)tpx males'!$DC$57:$DC$107,0))-(INDEX('3)tpx males'!EP$110:EP$160,MATCH($Q85,'3)tpx males'!$DC$110:$DC$160,0))*INDEX('3)tpx females'!ER$111:ER$161,MATCH($R85,'3)tpx females'!$DE$111:$DE$161,0))*(1-(EXP(-INDEX('3)tpx males'!EQ$4:EQ$54,MATCH($Q85,'3)tpx males'!$DC$4:$DC$54,0)))*EXP(-INDEX('3)tpx females'!ES$3:ES$53,MATCH($R85,'3)tpx females'!$DE$3:$DE$53,0))))))),0)</f>
        <v>0</v>
      </c>
      <c r="BJ85" s="32">
        <f ca="1">IFERROR(($J85*EXP(BJ$5*($N85+0.5*($O85)^2))*_xlfn.NORM.DIST((LN(($L85*EXP($K85/100*BJ$5)))-LN($J85)-$N85*BJ$5)/($O85*SQRT(BJ$5))-$O85*SQRT(BJ$5),0,1,TRUE)+$L85*EXP($K85/100*BJ$5)*(1-_xlfn.NORM.DIST((LN(($L85*EXP($K85/100*BJ$5)))-LN($J85)-$N85*BJ$5)/($O85*SQRT(BJ$5)),0,1,TRUE)))*EXP(-$F$1*BJ$5)*(INDEX('3)tpx females'!ET$57:ET$107,MATCH($R85,'3)tpx females'!$DE$57:$DE$107,0))+INDEX('3)tpx males'!ER$57:ER$107,MATCH($Q85,'3)tpx males'!$DC$57:$DC$107,0))-(INDEX('3)tpx males'!EQ$110:EQ$160,MATCH($Q85,'3)tpx males'!$DC$110:$DC$160,0))*INDEX('3)tpx females'!ES$111:ES$161,MATCH($R85,'3)tpx females'!$DE$111:$DE$161,0))*(1-(EXP(-INDEX('3)tpx males'!ER$4:ER$54,MATCH($Q85,'3)tpx males'!$DC$4:$DC$54,0)))*EXP(-INDEX('3)tpx females'!ET$3:ET$53,MATCH($R85,'3)tpx females'!$DE$3:$DE$53,0))))))),0)</f>
        <v>0</v>
      </c>
      <c r="BK85" s="32">
        <f ca="1">IFERROR(($J85*EXP(BK$5*($N85+0.5*($O85)^2))*_xlfn.NORM.DIST((LN(($L85*EXP($K85/100*BK$5)))-LN($J85)-$N85*BK$5)/($O85*SQRT(BK$5))-$O85*SQRT(BK$5),0,1,TRUE)+$L85*EXP($K85/100*BK$5)*(1-_xlfn.NORM.DIST((LN(($L85*EXP($K85/100*BK$5)))-LN($J85)-$N85*BK$5)/($O85*SQRT(BK$5)),0,1,TRUE)))*EXP(-$F$1*BK$5)*(INDEX('3)tpx females'!EU$57:EU$107,MATCH($R85,'3)tpx females'!$DE$57:$DE$107,0))+INDEX('3)tpx males'!ES$57:ES$107,MATCH($Q85,'3)tpx males'!$DC$57:$DC$107,0))-(INDEX('3)tpx males'!ER$110:ER$160,MATCH($Q85,'3)tpx males'!$DC$110:$DC$160,0))*INDEX('3)tpx females'!ET$111:ET$161,MATCH($R85,'3)tpx females'!$DE$111:$DE$161,0))*(1-(EXP(-INDEX('3)tpx males'!ES$4:ES$54,MATCH($Q85,'3)tpx males'!$DC$4:$DC$54,0)))*EXP(-INDEX('3)tpx females'!EU$3:EU$53,MATCH($R85,'3)tpx females'!$DE$3:$DE$53,0))))))),0)</f>
        <v>0</v>
      </c>
      <c r="BL85" s="32">
        <f ca="1">IFERROR(($J85*EXP(BL$5*($N85+0.5*($O85)^2))*_xlfn.NORM.DIST((LN(($L85*EXP($K85/100*BL$5)))-LN($J85)-$N85*BL$5)/($O85*SQRT(BL$5))-$O85*SQRT(BL$5),0,1,TRUE)+$L85*EXP($K85/100*BL$5)*(1-_xlfn.NORM.DIST((LN(($L85*EXP($K85/100*BL$5)))-LN($J85)-$N85*BL$5)/($O85*SQRT(BL$5)),0,1,TRUE)))*EXP(-$F$1*BL$5)*(INDEX('3)tpx females'!EV$57:EV$107,MATCH($R85,'3)tpx females'!$DE$57:$DE$107,0))+INDEX('3)tpx males'!ET$57:ET$107,MATCH($Q85,'3)tpx males'!$DC$57:$DC$107,0))-(INDEX('3)tpx males'!ES$110:ES$160,MATCH($Q85,'3)tpx males'!$DC$110:$DC$160,0))*INDEX('3)tpx females'!EU$111:EU$161,MATCH($R85,'3)tpx females'!$DE$111:$DE$161,0))*(1-(EXP(-INDEX('3)tpx males'!ET$4:ET$54,MATCH($Q85,'3)tpx males'!$DC$4:$DC$54,0)))*EXP(-INDEX('3)tpx females'!EV$3:EV$53,MATCH($R85,'3)tpx females'!$DE$3:$DE$53,0))))))),0)</f>
        <v>0</v>
      </c>
      <c r="BM85" s="32">
        <f ca="1">IFERROR(($J85*EXP(BM$5*($N85+0.5*($O85)^2))*_xlfn.NORM.DIST((LN(($L85*EXP($K85/100*BM$5)))-LN($J85)-$N85*BM$5)/($O85*SQRT(BM$5))-$O85*SQRT(BM$5),0,1,TRUE)+$L85*EXP($K85/100*BM$5)*(1-_xlfn.NORM.DIST((LN(($L85*EXP($K85/100*BM$5)))-LN($J85)-$N85*BM$5)/($O85*SQRT(BM$5)),0,1,TRUE)))*EXP(-$F$1*BM$5)*(INDEX('3)tpx females'!EW$57:EW$107,MATCH($R85,'3)tpx females'!$DE$57:$DE$107,0))+INDEX('3)tpx males'!EU$57:EU$107,MATCH($Q85,'3)tpx males'!$DC$57:$DC$107,0))-(INDEX('3)tpx males'!ET$110:ET$160,MATCH($Q85,'3)tpx males'!$DC$110:$DC$160,0))*INDEX('3)tpx females'!EV$111:EV$161,MATCH($R85,'3)tpx females'!$DE$111:$DE$161,0))*(1-(EXP(-INDEX('3)tpx males'!EU$4:EU$54,MATCH($Q85,'3)tpx males'!$DC$4:$DC$54,0)))*EXP(-INDEX('3)tpx females'!EW$3:EW$53,MATCH($R85,'3)tpx females'!$DE$3:$DE$53,0))))))),0)</f>
        <v>0</v>
      </c>
      <c r="BN85" s="32">
        <f ca="1">IFERROR(($J85*EXP(BN$5*($N85+0.5*($O85)^2))*_xlfn.NORM.DIST((LN(($L85*EXP($K85/100*BN$5)))-LN($J85)-$N85*BN$5)/($O85*SQRT(BN$5))-$O85*SQRT(BN$5),0,1,TRUE)+$L85*EXP($K85/100*BN$5)*(1-_xlfn.NORM.DIST((LN(($L85*EXP($K85/100*BN$5)))-LN($J85)-$N85*BN$5)/($O85*SQRT(BN$5)),0,1,TRUE)))*EXP(-$F$1*BN$5)*(INDEX('3)tpx females'!EX$57:EX$107,MATCH($R85,'3)tpx females'!$DE$57:$DE$107,0))+INDEX('3)tpx males'!EV$57:EV$107,MATCH($Q85,'3)tpx males'!$DC$57:$DC$107,0))-(INDEX('3)tpx males'!EU$110:EU$160,MATCH($Q85,'3)tpx males'!$DC$110:$DC$160,0))*INDEX('3)tpx females'!EW$111:EW$161,MATCH($R85,'3)tpx females'!$DE$111:$DE$161,0))*(1-(EXP(-INDEX('3)tpx males'!EV$4:EV$54,MATCH($Q85,'3)tpx males'!$DC$4:$DC$54,0)))*EXP(-INDEX('3)tpx females'!EX$3:EX$53,MATCH($R85,'3)tpx females'!$DE$3:$DE$53,0))))))),0)</f>
        <v>0</v>
      </c>
      <c r="BO85" s="32">
        <f ca="1">IFERROR(($J85*EXP(BO$5*($N85+0.5*($O85)^2))*_xlfn.NORM.DIST((LN(($L85*EXP($K85/100*BO$5)))-LN($J85)-$N85*BO$5)/($O85*SQRT(BO$5))-$O85*SQRT(BO$5),0,1,TRUE)+$L85*EXP($K85/100*BO$5)*(1-_xlfn.NORM.DIST((LN(($L85*EXP($K85/100*BO$5)))-LN($J85)-$N85*BO$5)/($O85*SQRT(BO$5)),0,1,TRUE)))*EXP(-$F$1*BO$5)*(INDEX('3)tpx females'!EY$57:EY$107,MATCH($R85,'3)tpx females'!$DE$57:$DE$107,0))+INDEX('3)tpx males'!EW$57:EW$107,MATCH($Q85,'3)tpx males'!$DC$57:$DC$107,0))-(INDEX('3)tpx males'!EV$110:EV$160,MATCH($Q85,'3)tpx males'!$DC$110:$DC$160,0))*INDEX('3)tpx females'!EX$111:EX$161,MATCH($R85,'3)tpx females'!$DE$111:$DE$161,0))*(1-(EXP(-INDEX('3)tpx males'!EW$4:EW$54,MATCH($Q85,'3)tpx males'!$DC$4:$DC$54,0)))*EXP(-INDEX('3)tpx females'!EY$3:EY$53,MATCH($R85,'3)tpx females'!$DE$3:$DE$53,0))))))),0)</f>
        <v>0</v>
      </c>
      <c r="BP85" s="32">
        <f ca="1">IFERROR(($J85*EXP(BP$5*($N85+0.5*($O85)^2))*_xlfn.NORM.DIST((LN(($L85*EXP($K85/100*BP$5)))-LN($J85)-$N85*BP$5)/($O85*SQRT(BP$5))-$O85*SQRT(BP$5),0,1,TRUE)+$L85*EXP($K85/100*BP$5)*(1-_xlfn.NORM.DIST((LN(($L85*EXP($K85/100*BP$5)))-LN($J85)-$N85*BP$5)/($O85*SQRT(BP$5)),0,1,TRUE)))*EXP(-$F$1*BP$5)*(INDEX('3)tpx females'!EZ$57:EZ$107,MATCH($R85,'3)tpx females'!$DE$57:$DE$107,0))+INDEX('3)tpx males'!EX$57:EX$107,MATCH($Q85,'3)tpx males'!$DC$57:$DC$107,0))-(INDEX('3)tpx males'!EW$110:EW$160,MATCH($Q85,'3)tpx males'!$DC$110:$DC$160,0))*INDEX('3)tpx females'!EY$111:EY$161,MATCH($R85,'3)tpx females'!$DE$111:$DE$161,0))*(1-(EXP(-INDEX('3)tpx males'!EX$4:EX$54,MATCH($Q85,'3)tpx males'!$DC$4:$DC$54,0)))*EXP(-INDEX('3)tpx females'!EZ$3:EZ$53,MATCH($R85,'3)tpx females'!$DE$3:$DE$53,0))))))),0)</f>
        <v>0</v>
      </c>
      <c r="BQ85" s="32">
        <f ca="1">IFERROR(($J85*EXP(BQ$5*($N85+0.5*($O85)^2))*_xlfn.NORM.DIST((LN(($L85*EXP($K85/100*BQ$5)))-LN($J85)-$N85*BQ$5)/($O85*SQRT(BQ$5))-$O85*SQRT(BQ$5),0,1,TRUE)+$L85*EXP($K85/100*BQ$5)*(1-_xlfn.NORM.DIST((LN(($L85*EXP($K85/100*BQ$5)))-LN($J85)-$N85*BQ$5)/($O85*SQRT(BQ$5)),0,1,TRUE)))*EXP(-$F$1*BQ$5)*(INDEX('3)tpx females'!FA$57:FA$107,MATCH($R85,'3)tpx females'!$DE$57:$DE$107,0))+INDEX('3)tpx males'!EY$57:EY$107,MATCH($Q85,'3)tpx males'!$DC$57:$DC$107,0))-(INDEX('3)tpx males'!EX$110:EX$160,MATCH($Q85,'3)tpx males'!$DC$110:$DC$160,0))*INDEX('3)tpx females'!EZ$111:EZ$161,MATCH($R85,'3)tpx females'!$DE$111:$DE$161,0))*(1-(EXP(-INDEX('3)tpx males'!EY$4:EY$54,MATCH($Q85,'3)tpx males'!$DC$4:$DC$54,0)))*EXP(-INDEX('3)tpx females'!FA$3:FA$53,MATCH($R85,'3)tpx females'!$DE$3:$DE$53,0))))))),0)</f>
        <v>0</v>
      </c>
      <c r="BR85" s="32">
        <f ca="1">IFERROR(($J85*EXP(BR$5*($N85+0.5*($O85)^2))*_xlfn.NORM.DIST((LN(($L85*EXP($K85/100*BR$5)))-LN($J85)-$N85*BR$5)/($O85*SQRT(BR$5))-$O85*SQRT(BR$5),0,1,TRUE)+$L85*EXP($K85/100*BR$5)*(1-_xlfn.NORM.DIST((LN(($L85*EXP($K85/100*BR$5)))-LN($J85)-$N85*BR$5)/($O85*SQRT(BR$5)),0,1,TRUE)))*EXP(-$F$1*BR$5)*(INDEX('3)tpx females'!FB$57:FB$107,MATCH($R85,'3)tpx females'!$DE$57:$DE$107,0))+INDEX('3)tpx males'!EZ$57:EZ$107,MATCH($Q85,'3)tpx males'!$DC$57:$DC$107,0))-(INDEX('3)tpx males'!EY$110:EY$160,MATCH($Q85,'3)tpx males'!$DC$110:$DC$160,0))*INDEX('3)tpx females'!FA$111:FA$161,MATCH($R85,'3)tpx females'!$DE$111:$DE$161,0))*(1-(EXP(-INDEX('3)tpx males'!EZ$4:EZ$54,MATCH($Q85,'3)tpx males'!$DC$4:$DC$54,0)))*EXP(-INDEX('3)tpx females'!FB$3:FB$53,MATCH($R85,'3)tpx females'!$DE$3:$DE$53,0))))))),0)</f>
        <v>0</v>
      </c>
      <c r="BS85" s="32">
        <f ca="1">IFERROR(($J85*EXP(BS$5*($N85+0.5*($O85)^2))*_xlfn.NORM.DIST((LN(($L85*EXP($K85/100*BS$5)))-LN($J85)-$N85*BS$5)/($O85*SQRT(BS$5))-$O85*SQRT(BS$5),0,1,TRUE)+$L85*EXP($K85/100*BS$5)*(1-_xlfn.NORM.DIST((LN(($L85*EXP($K85/100*BS$5)))-LN($J85)-$N85*BS$5)/($O85*SQRT(BS$5)),0,1,TRUE)))*EXP(-$F$1*BS$5)*(INDEX('3)tpx females'!FC$57:FC$107,MATCH($R85,'3)tpx females'!$DE$57:$DE$107,0))+INDEX('3)tpx males'!FA$57:FA$107,MATCH($Q85,'3)tpx males'!$DC$57:$DC$107,0))-(INDEX('3)tpx males'!EZ$110:EZ$160,MATCH($Q85,'3)tpx males'!$DC$110:$DC$160,0))*INDEX('3)tpx females'!FB$111:FB$161,MATCH($R85,'3)tpx females'!$DE$111:$DE$161,0))*(1-(EXP(-INDEX('3)tpx males'!FA$4:FA$54,MATCH($Q85,'3)tpx males'!$DC$4:$DC$54,0)))*EXP(-INDEX('3)tpx females'!FC$3:FC$53,MATCH($R85,'3)tpx females'!$DE$3:$DE$53,0))))))),0)</f>
        <v>0</v>
      </c>
      <c r="BT85" s="32">
        <f ca="1">IFERROR(($J85*EXP(BT$5*($N85+0.5*($O85)^2))*_xlfn.NORM.DIST((LN(($L85*EXP($K85/100*BT$5)))-LN($J85)-$N85*BT$5)/($O85*SQRT(BT$5))-$O85*SQRT(BT$5),0,1,TRUE)+$L85*EXP($K85/100*BT$5)*(1-_xlfn.NORM.DIST((LN(($L85*EXP($K85/100*BT$5)))-LN($J85)-$N85*BT$5)/($O85*SQRT(BT$5)),0,1,TRUE)))*EXP(-$F$1*BT$5)*(INDEX('3)tpx females'!FD$57:FD$107,MATCH($R85,'3)tpx females'!$DE$57:$DE$107,0))+INDEX('3)tpx males'!FB$57:FB$107,MATCH($Q85,'3)tpx males'!$DC$57:$DC$107,0))-(INDEX('3)tpx males'!FA$110:FA$160,MATCH($Q85,'3)tpx males'!$DC$110:$DC$160,0))*INDEX('3)tpx females'!FC$111:FC$161,MATCH($R85,'3)tpx females'!$DE$111:$DE$161,0))*(1-(EXP(-INDEX('3)tpx males'!FB$4:FB$54,MATCH($Q85,'3)tpx males'!$DC$4:$DC$54,0)))*EXP(-INDEX('3)tpx females'!FD$3:FD$53,MATCH($R85,'3)tpx females'!$DE$3:$DE$53,0))))))),0)</f>
        <v>0</v>
      </c>
    </row>
    <row r="86" spans="2:72" x14ac:dyDescent="0.25">
      <c r="B86" s="32" t="s">
        <v>11</v>
      </c>
      <c r="C86" s="32" t="s">
        <v>12</v>
      </c>
      <c r="D86" s="49">
        <v>15988</v>
      </c>
      <c r="E86" s="32" t="s">
        <v>13</v>
      </c>
      <c r="F86" s="32" t="s">
        <v>14</v>
      </c>
      <c r="G86" s="49">
        <v>15428</v>
      </c>
      <c r="H86" s="32" t="s">
        <v>13</v>
      </c>
      <c r="I86" s="32" t="s">
        <v>21</v>
      </c>
      <c r="J86" s="32">
        <v>1182500</v>
      </c>
      <c r="K86" s="32">
        <v>7.5</v>
      </c>
      <c r="L86" s="32">
        <f>'3) 2016 cases'!M86*EXP('3) 2016 cases'!L86/100)</f>
        <v>420426.55728424876</v>
      </c>
      <c r="M86" s="32"/>
      <c r="N86" s="32">
        <f>INDEX('2b)Working'!$I$61:$P$61,MATCH($I86,'2b)Working'!$I$60:$P$60,0))</f>
        <v>6.639962125003708E-2</v>
      </c>
      <c r="O86" s="32">
        <f>INDEX('2b)Working'!$I$62:$P$62,MATCH($I86,'2b)Working'!$I$60:$P$60,0))</f>
        <v>4.3425056649869002E-2</v>
      </c>
      <c r="P86" s="32" t="str">
        <f t="shared" si="5"/>
        <v/>
      </c>
      <c r="Q86" s="32">
        <f t="shared" si="4"/>
        <v>74</v>
      </c>
      <c r="R86" s="32">
        <f t="shared" si="6"/>
        <v>75</v>
      </c>
      <c r="S86" s="32">
        <f t="shared" si="7"/>
        <v>1</v>
      </c>
      <c r="U86" s="32">
        <f t="shared" ca="1" si="8"/>
        <v>459090.51829865121</v>
      </c>
      <c r="W86" s="32">
        <f ca="1">IFERROR(($J86*EXP(W$5*($N86+0.5*($O86)^2))*_xlfn.NORM.DIST((LN(($L86*EXP($K86/100*W$5)))-LN($J86)-$N86*W$5)/($O86*SQRT(W$5))-$O86*SQRT(W$5),0,1,TRUE)+$L86*EXP($K86/100*W$5)*(1-_xlfn.NORM.DIST((LN(($L86*EXP($K86/100*W$5)))-LN($J86)-$N86*W$5)/($O86*SQRT(W$5)),0,1,TRUE)))*EXP(-$F$1*W$5)*(INDEX('3)tpx females'!DG$57:DG$107,MATCH($R86,'3)tpx females'!$DE$57:$DE$107,0))+INDEX('3)tpx males'!DE$57:DE$107,MATCH($Q86,'3)tpx males'!$DC$57:$DC$107,0))-(INDEX('3)tpx males'!DD$110:DD$160,MATCH($Q86,'3)tpx males'!$DC$110:$DC$160,0))*INDEX('3)tpx females'!DF$111:DF$161,MATCH($R86,'3)tpx females'!$DE$111:$DE$161,0))*(1-(EXP(-INDEX('3)tpx males'!DE$4:DE$54,MATCH($Q86,'3)tpx males'!$DC$4:$DC$54,0)))*EXP(-INDEX('3)tpx females'!DG$3:DG$53,MATCH($R86,'3)tpx females'!$DE$3:$DE$53,0))))))),0)</f>
        <v>164.91471560490655</v>
      </c>
      <c r="X86" s="32">
        <f ca="1">IFERROR(($J86*EXP(X$5*($N86+0.5*($O86)^2))*_xlfn.NORM.DIST((LN(($L86*EXP($K86/100*X$5)))-LN($J86)-$N86*X$5)/($O86*SQRT(X$5))-$O86*SQRT(X$5),0,1,TRUE)+$L86*EXP($K86/100*X$5)*(1-_xlfn.NORM.DIST((LN(($L86*EXP($K86/100*X$5)))-LN($J86)-$N86*X$5)/($O86*SQRT(X$5)),0,1,TRUE)))*EXP(-$F$1*X$5)*(INDEX('3)tpx females'!DH$57:DH$107,MATCH($R86,'3)tpx females'!$DE$57:$DE$107,0))+INDEX('3)tpx males'!DF$57:DF$107,MATCH($Q86,'3)tpx males'!$DC$57:$DC$107,0))-(INDEX('3)tpx males'!DE$110:DE$160,MATCH($Q86,'3)tpx males'!$DC$110:$DC$160,0))*INDEX('3)tpx females'!DG$111:DG$161,MATCH($R86,'3)tpx females'!$DE$111:$DE$161,0))*(1-(EXP(-INDEX('3)tpx males'!DF$4:DF$54,MATCH($Q86,'3)tpx males'!$DC$4:$DC$54,0)))*EXP(-INDEX('3)tpx females'!DH$3:DH$53,MATCH($R86,'3)tpx females'!$DE$3:$DE$53,0))))))),0)</f>
        <v>536.98251365183546</v>
      </c>
      <c r="Y86" s="32">
        <f ca="1">IFERROR(($J86*EXP(Y$5*($N86+0.5*($O86)^2))*_xlfn.NORM.DIST((LN(($L86*EXP($K86/100*Y$5)))-LN($J86)-$N86*Y$5)/($O86*SQRT(Y$5))-$O86*SQRT(Y$5),0,1,TRUE)+$L86*EXP($K86/100*Y$5)*(1-_xlfn.NORM.DIST((LN(($L86*EXP($K86/100*Y$5)))-LN($J86)-$N86*Y$5)/($O86*SQRT(Y$5)),0,1,TRUE)))*EXP(-$F$1*Y$5)*(INDEX('3)tpx females'!DI$57:DI$107,MATCH($R86,'3)tpx females'!$DE$57:$DE$107,0))+INDEX('3)tpx males'!DG$57:DG$107,MATCH($Q86,'3)tpx males'!$DC$57:$DC$107,0))-(INDEX('3)tpx males'!DF$110:DF$160,MATCH($Q86,'3)tpx males'!$DC$110:$DC$160,0))*INDEX('3)tpx females'!DH$111:DH$161,MATCH($R86,'3)tpx females'!$DE$111:$DE$161,0))*(1-(EXP(-INDEX('3)tpx males'!DG$4:DG$54,MATCH($Q86,'3)tpx males'!$DC$4:$DC$54,0)))*EXP(-INDEX('3)tpx females'!DI$3:DI$53,MATCH($R86,'3)tpx females'!$DE$3:$DE$53,0))))))),0)</f>
        <v>1059.0018927762931</v>
      </c>
      <c r="Z86" s="32">
        <f ca="1">IFERROR(($J86*EXP(Z$5*($N86+0.5*($O86)^2))*_xlfn.NORM.DIST((LN(($L86*EXP($K86/100*Z$5)))-LN($J86)-$N86*Z$5)/($O86*SQRT(Z$5))-$O86*SQRT(Z$5),0,1,TRUE)+$L86*EXP($K86/100*Z$5)*(1-_xlfn.NORM.DIST((LN(($L86*EXP($K86/100*Z$5)))-LN($J86)-$N86*Z$5)/($O86*SQRT(Z$5)),0,1,TRUE)))*EXP(-$F$1*Z$5)*(INDEX('3)tpx females'!DJ$57:DJ$107,MATCH($R86,'3)tpx females'!$DE$57:$DE$107,0))+INDEX('3)tpx males'!DH$57:DH$107,MATCH($Q86,'3)tpx males'!$DC$57:$DC$107,0))-(INDEX('3)tpx males'!DG$110:DG$160,MATCH($Q86,'3)tpx males'!$DC$110:$DC$160,0))*INDEX('3)tpx females'!DI$111:DI$161,MATCH($R86,'3)tpx females'!$DE$111:$DE$161,0))*(1-(EXP(-INDEX('3)tpx males'!DH$4:DH$54,MATCH($Q86,'3)tpx males'!$DC$4:$DC$54,0)))*EXP(-INDEX('3)tpx females'!DJ$3:DJ$53,MATCH($R86,'3)tpx females'!$DE$3:$DE$53,0))))))),0)</f>
        <v>1705.0874773088954</v>
      </c>
      <c r="AA86" s="32">
        <f ca="1">IFERROR(($J86*EXP(AA$5*($N86+0.5*($O86)^2))*_xlfn.NORM.DIST((LN(($L86*EXP($K86/100*AA$5)))-LN($J86)-$N86*AA$5)/($O86*SQRT(AA$5))-$O86*SQRT(AA$5),0,1,TRUE)+$L86*EXP($K86/100*AA$5)*(1-_xlfn.NORM.DIST((LN(($L86*EXP($K86/100*AA$5)))-LN($J86)-$N86*AA$5)/($O86*SQRT(AA$5)),0,1,TRUE)))*EXP(-$F$1*AA$5)*(INDEX('3)tpx females'!DK$57:DK$107,MATCH($R86,'3)tpx females'!$DE$57:$DE$107,0))+INDEX('3)tpx males'!DI$57:DI$107,MATCH($Q86,'3)tpx males'!$DC$57:$DC$107,0))-(INDEX('3)tpx males'!DH$110:DH$160,MATCH($Q86,'3)tpx males'!$DC$110:$DC$160,0))*INDEX('3)tpx females'!DJ$111:DJ$161,MATCH($R86,'3)tpx females'!$DE$111:$DE$161,0))*(1-(EXP(-INDEX('3)tpx males'!DI$4:DI$54,MATCH($Q86,'3)tpx males'!$DC$4:$DC$54,0)))*EXP(-INDEX('3)tpx females'!DK$3:DK$53,MATCH($R86,'3)tpx females'!$DE$3:$DE$53,0))))))),0)</f>
        <v>2377.7043988771475</v>
      </c>
      <c r="AB86" s="32">
        <f ca="1">IFERROR(($J86*EXP(AB$5*($N86+0.5*($O86)^2))*_xlfn.NORM.DIST((LN(($L86*EXP($K86/100*AB$5)))-LN($J86)-$N86*AB$5)/($O86*SQRT(AB$5))-$O86*SQRT(AB$5),0,1,TRUE)+$L86*EXP($K86/100*AB$5)*(1-_xlfn.NORM.DIST((LN(($L86*EXP($K86/100*AB$5)))-LN($J86)-$N86*AB$5)/($O86*SQRT(AB$5)),0,1,TRUE)))*EXP(-$F$1*AB$5)*(INDEX('3)tpx females'!DL$57:DL$107,MATCH($R86,'3)tpx females'!$DE$57:$DE$107,0))+INDEX('3)tpx males'!DJ$57:DJ$107,MATCH($Q86,'3)tpx males'!$DC$57:$DC$107,0))-(INDEX('3)tpx males'!DI$110:DI$160,MATCH($Q86,'3)tpx males'!$DC$110:$DC$160,0))*INDEX('3)tpx females'!DK$111:DK$161,MATCH($R86,'3)tpx females'!$DE$111:$DE$161,0))*(1-(EXP(-INDEX('3)tpx males'!DJ$4:DJ$54,MATCH($Q86,'3)tpx males'!$DC$4:$DC$54,0)))*EXP(-INDEX('3)tpx females'!DL$3:DL$53,MATCH($R86,'3)tpx females'!$DE$3:$DE$53,0))))))),0)</f>
        <v>3522.9250653329154</v>
      </c>
      <c r="AC86" s="32">
        <f ca="1">IFERROR(($J86*EXP(AC$5*($N86+0.5*($O86)^2))*_xlfn.NORM.DIST((LN(($L86*EXP($K86/100*AC$5)))-LN($J86)-$N86*AC$5)/($O86*SQRT(AC$5))-$O86*SQRT(AC$5),0,1,TRUE)+$L86*EXP($K86/100*AC$5)*(1-_xlfn.NORM.DIST((LN(($L86*EXP($K86/100*AC$5)))-LN($J86)-$N86*AC$5)/($O86*SQRT(AC$5)),0,1,TRUE)))*EXP(-$F$1*AC$5)*(INDEX('3)tpx females'!DM$57:DM$107,MATCH($R86,'3)tpx females'!$DE$57:$DE$107,0))+INDEX('3)tpx males'!DK$57:DK$107,MATCH($Q86,'3)tpx males'!$DC$57:$DC$107,0))-(INDEX('3)tpx males'!DJ$110:DJ$160,MATCH($Q86,'3)tpx males'!$DC$110:$DC$160,0))*INDEX('3)tpx females'!DL$111:DL$161,MATCH($R86,'3)tpx females'!$DE$111:$DE$161,0))*(1-(EXP(-INDEX('3)tpx males'!DK$4:DK$54,MATCH($Q86,'3)tpx males'!$DC$4:$DC$54,0)))*EXP(-INDEX('3)tpx females'!DM$3:DM$53,MATCH($R86,'3)tpx females'!$DE$3:$DE$53,0))))))),0)</f>
        <v>4701.0340176990003</v>
      </c>
      <c r="AD86" s="32">
        <f ca="1">IFERROR(($J86*EXP(AD$5*($N86+0.5*($O86)^2))*_xlfn.NORM.DIST((LN(($L86*EXP($K86/100*AD$5)))-LN($J86)-$N86*AD$5)/($O86*SQRT(AD$5))-$O86*SQRT(AD$5),0,1,TRUE)+$L86*EXP($K86/100*AD$5)*(1-_xlfn.NORM.DIST((LN(($L86*EXP($K86/100*AD$5)))-LN($J86)-$N86*AD$5)/($O86*SQRT(AD$5)),0,1,TRUE)))*EXP(-$F$1*AD$5)*(INDEX('3)tpx females'!DN$57:DN$107,MATCH($R86,'3)tpx females'!$DE$57:$DE$107,0))+INDEX('3)tpx males'!DL$57:DL$107,MATCH($Q86,'3)tpx males'!$DC$57:$DC$107,0))-(INDEX('3)tpx males'!DK$110:DK$160,MATCH($Q86,'3)tpx males'!$DC$110:$DC$160,0))*INDEX('3)tpx females'!DM$111:DM$161,MATCH($R86,'3)tpx females'!$DE$111:$DE$161,0))*(1-(EXP(-INDEX('3)tpx males'!DL$4:DL$54,MATCH($Q86,'3)tpx males'!$DC$4:$DC$54,0)))*EXP(-INDEX('3)tpx females'!DN$3:DN$53,MATCH($R86,'3)tpx females'!$DE$3:$DE$53,0))))))),0)</f>
        <v>6445.8282515575256</v>
      </c>
      <c r="AE86" s="32">
        <f ca="1">IFERROR(($J86*EXP(AE$5*($N86+0.5*($O86)^2))*_xlfn.NORM.DIST((LN(($L86*EXP($K86/100*AE$5)))-LN($J86)-$N86*AE$5)/($O86*SQRT(AE$5))-$O86*SQRT(AE$5),0,1,TRUE)+$L86*EXP($K86/100*AE$5)*(1-_xlfn.NORM.DIST((LN(($L86*EXP($K86/100*AE$5)))-LN($J86)-$N86*AE$5)/($O86*SQRT(AE$5)),0,1,TRUE)))*EXP(-$F$1*AE$5)*(INDEX('3)tpx females'!DO$57:DO$107,MATCH($R86,'3)tpx females'!$DE$57:$DE$107,0))+INDEX('3)tpx males'!DM$57:DM$107,MATCH($Q86,'3)tpx males'!$DC$57:$DC$107,0))-(INDEX('3)tpx males'!DL$110:DL$160,MATCH($Q86,'3)tpx males'!$DC$110:$DC$160,0))*INDEX('3)tpx females'!DN$111:DN$161,MATCH($R86,'3)tpx females'!$DE$111:$DE$161,0))*(1-(EXP(-INDEX('3)tpx males'!DM$4:DM$54,MATCH($Q86,'3)tpx males'!$DC$4:$DC$54,0)))*EXP(-INDEX('3)tpx females'!DO$3:DO$53,MATCH($R86,'3)tpx females'!$DE$3:$DE$53,0))))))),0)</f>
        <v>8340.4070775648324</v>
      </c>
      <c r="AF86" s="32">
        <f ca="1">IFERROR(($J86*EXP(AF$5*($N86+0.5*($O86)^2))*_xlfn.NORM.DIST((LN(($L86*EXP($K86/100*AF$5)))-LN($J86)-$N86*AF$5)/($O86*SQRT(AF$5))-$O86*SQRT(AF$5),0,1,TRUE)+$L86*EXP($K86/100*AF$5)*(1-_xlfn.NORM.DIST((LN(($L86*EXP($K86/100*AF$5)))-LN($J86)-$N86*AF$5)/($O86*SQRT(AF$5)),0,1,TRUE)))*EXP(-$F$1*AF$5)*(INDEX('3)tpx females'!DP$57:DP$107,MATCH($R86,'3)tpx females'!$DE$57:$DE$107,0))+INDEX('3)tpx males'!DN$57:DN$107,MATCH($Q86,'3)tpx males'!$DC$57:$DC$107,0))-(INDEX('3)tpx males'!DM$110:DM$160,MATCH($Q86,'3)tpx males'!$DC$110:$DC$160,0))*INDEX('3)tpx females'!DO$111:DO$161,MATCH($R86,'3)tpx females'!$DE$111:$DE$161,0))*(1-(EXP(-INDEX('3)tpx males'!DN$4:DN$54,MATCH($Q86,'3)tpx males'!$DC$4:$DC$54,0)))*EXP(-INDEX('3)tpx females'!DP$3:DP$53,MATCH($R86,'3)tpx females'!$DE$3:$DE$53,0))))))),0)</f>
        <v>10407.404794470614</v>
      </c>
      <c r="AG86" s="32">
        <f ca="1">IFERROR(($J86*EXP(AG$5*($N86+0.5*($O86)^2))*_xlfn.NORM.DIST((LN(($L86*EXP($K86/100*AG$5)))-LN($J86)-$N86*AG$5)/($O86*SQRT(AG$5))-$O86*SQRT(AG$5),0,1,TRUE)+$L86*EXP($K86/100*AG$5)*(1-_xlfn.NORM.DIST((LN(($L86*EXP($K86/100*AG$5)))-LN($J86)-$N86*AG$5)/($O86*SQRT(AG$5)),0,1,TRUE)))*EXP(-$F$1*AG$5)*(INDEX('3)tpx females'!DQ$57:DQ$107,MATCH($R86,'3)tpx females'!$DE$57:$DE$107,0))+INDEX('3)tpx males'!DO$57:DO$107,MATCH($Q86,'3)tpx males'!$DC$57:$DC$107,0))-(INDEX('3)tpx males'!DN$110:DN$160,MATCH($Q86,'3)tpx males'!$DC$110:$DC$160,0))*INDEX('3)tpx females'!DP$111:DP$161,MATCH($R86,'3)tpx females'!$DE$111:$DE$161,0))*(1-(EXP(-INDEX('3)tpx males'!DO$4:DO$54,MATCH($Q86,'3)tpx males'!$DC$4:$DC$54,0)))*EXP(-INDEX('3)tpx females'!DQ$3:DQ$53,MATCH($R86,'3)tpx females'!$DE$3:$DE$53,0))))))),0)</f>
        <v>12891.731343897247</v>
      </c>
      <c r="AH86" s="32">
        <f ca="1">IFERROR(($J86*EXP(AH$5*($N86+0.5*($O86)^2))*_xlfn.NORM.DIST((LN(($L86*EXP($K86/100*AH$5)))-LN($J86)-$N86*AH$5)/($O86*SQRT(AH$5))-$O86*SQRT(AH$5),0,1,TRUE)+$L86*EXP($K86/100*AH$5)*(1-_xlfn.NORM.DIST((LN(($L86*EXP($K86/100*AH$5)))-LN($J86)-$N86*AH$5)/($O86*SQRT(AH$5)),0,1,TRUE)))*EXP(-$F$1*AH$5)*(INDEX('3)tpx females'!DR$57:DR$107,MATCH($R86,'3)tpx females'!$DE$57:$DE$107,0))+INDEX('3)tpx males'!DP$57:DP$107,MATCH($Q86,'3)tpx males'!$DC$57:$DC$107,0))-(INDEX('3)tpx males'!DO$110:DO$160,MATCH($Q86,'3)tpx males'!$DC$110:$DC$160,0))*INDEX('3)tpx females'!DQ$111:DQ$161,MATCH($R86,'3)tpx females'!$DE$111:$DE$161,0))*(1-(EXP(-INDEX('3)tpx males'!DP$4:DP$54,MATCH($Q86,'3)tpx males'!$DC$4:$DC$54,0)))*EXP(-INDEX('3)tpx females'!DR$3:DR$53,MATCH($R86,'3)tpx females'!$DE$3:$DE$53,0))))))),0)</f>
        <v>15824.454246458765</v>
      </c>
      <c r="AI86" s="32">
        <f ca="1">IFERROR(($J86*EXP(AI$5*($N86+0.5*($O86)^2))*_xlfn.NORM.DIST((LN(($L86*EXP($K86/100*AI$5)))-LN($J86)-$N86*AI$5)/($O86*SQRT(AI$5))-$O86*SQRT(AI$5),0,1,TRUE)+$L86*EXP($K86/100*AI$5)*(1-_xlfn.NORM.DIST((LN(($L86*EXP($K86/100*AI$5)))-LN($J86)-$N86*AI$5)/($O86*SQRT(AI$5)),0,1,TRUE)))*EXP(-$F$1*AI$5)*(INDEX('3)tpx females'!DS$57:DS$107,MATCH($R86,'3)tpx females'!$DE$57:$DE$107,0))+INDEX('3)tpx males'!DQ$57:DQ$107,MATCH($Q86,'3)tpx males'!$DC$57:$DC$107,0))-(INDEX('3)tpx males'!DP$110:DP$160,MATCH($Q86,'3)tpx males'!$DC$110:$DC$160,0))*INDEX('3)tpx females'!DR$111:DR$161,MATCH($R86,'3)tpx females'!$DE$111:$DE$161,0))*(1-(EXP(-INDEX('3)tpx males'!DQ$4:DQ$54,MATCH($Q86,'3)tpx males'!$DC$4:$DC$54,0)))*EXP(-INDEX('3)tpx females'!DS$3:DS$53,MATCH($R86,'3)tpx females'!$DE$3:$DE$53,0))))))),0)</f>
        <v>19528.472910198248</v>
      </c>
      <c r="AJ86" s="32">
        <f ca="1">IFERROR(($J86*EXP(AJ$5*($N86+0.5*($O86)^2))*_xlfn.NORM.DIST((LN(($L86*EXP($K86/100*AJ$5)))-LN($J86)-$N86*AJ$5)/($O86*SQRT(AJ$5))-$O86*SQRT(AJ$5),0,1,TRUE)+$L86*EXP($K86/100*AJ$5)*(1-_xlfn.NORM.DIST((LN(($L86*EXP($K86/100*AJ$5)))-LN($J86)-$N86*AJ$5)/($O86*SQRT(AJ$5)),0,1,TRUE)))*EXP(-$F$1*AJ$5)*(INDEX('3)tpx females'!DT$57:DT$107,MATCH($R86,'3)tpx females'!$DE$57:$DE$107,0))+INDEX('3)tpx males'!DR$57:DR$107,MATCH($Q86,'3)tpx males'!$DC$57:$DC$107,0))-(INDEX('3)tpx males'!DQ$110:DQ$160,MATCH($Q86,'3)tpx males'!$DC$110:$DC$160,0))*INDEX('3)tpx females'!DS$111:DS$161,MATCH($R86,'3)tpx females'!$DE$111:$DE$161,0))*(1-(EXP(-INDEX('3)tpx males'!DR$4:DR$54,MATCH($Q86,'3)tpx males'!$DC$4:$DC$54,0)))*EXP(-INDEX('3)tpx females'!DT$3:DT$53,MATCH($R86,'3)tpx females'!$DE$3:$DE$53,0))))))),0)</f>
        <v>22141.217760584397</v>
      </c>
      <c r="AK86" s="32">
        <f ca="1">IFERROR(($J86*EXP(AK$5*($N86+0.5*($O86)^2))*_xlfn.NORM.DIST((LN(($L86*EXP($K86/100*AK$5)))-LN($J86)-$N86*AK$5)/($O86*SQRT(AK$5))-$O86*SQRT(AK$5),0,1,TRUE)+$L86*EXP($K86/100*AK$5)*(1-_xlfn.NORM.DIST((LN(($L86*EXP($K86/100*AK$5)))-LN($J86)-$N86*AK$5)/($O86*SQRT(AK$5)),0,1,TRUE)))*EXP(-$F$1*AK$5)*(INDEX('3)tpx females'!DU$57:DU$107,MATCH($R86,'3)tpx females'!$DE$57:$DE$107,0))+INDEX('3)tpx males'!DS$57:DS$107,MATCH($Q86,'3)tpx males'!$DC$57:$DC$107,0))-(INDEX('3)tpx males'!DR$110:DR$160,MATCH($Q86,'3)tpx males'!$DC$110:$DC$160,0))*INDEX('3)tpx females'!DT$111:DT$161,MATCH($R86,'3)tpx females'!$DE$111:$DE$161,0))*(1-(EXP(-INDEX('3)tpx males'!DS$4:DS$54,MATCH($Q86,'3)tpx males'!$DC$4:$DC$54,0)))*EXP(-INDEX('3)tpx females'!DU$3:DU$53,MATCH($R86,'3)tpx females'!$DE$3:$DE$53,0))))))),0)</f>
        <v>26725.551788189372</v>
      </c>
      <c r="AL86" s="32">
        <f ca="1">IFERROR(($J86*EXP(AL$5*($N86+0.5*($O86)^2))*_xlfn.NORM.DIST((LN(($L86*EXP($K86/100*AL$5)))-LN($J86)-$N86*AL$5)/($O86*SQRT(AL$5))-$O86*SQRT(AL$5),0,1,TRUE)+$L86*EXP($K86/100*AL$5)*(1-_xlfn.NORM.DIST((LN(($L86*EXP($K86/100*AL$5)))-LN($J86)-$N86*AL$5)/($O86*SQRT(AL$5)),0,1,TRUE)))*EXP(-$F$1*AL$5)*(INDEX('3)tpx females'!DV$57:DV$107,MATCH($R86,'3)tpx females'!$DE$57:$DE$107,0))+INDEX('3)tpx males'!DT$57:DT$107,MATCH($Q86,'3)tpx males'!$DC$57:$DC$107,0))-(INDEX('3)tpx males'!DS$110:DS$160,MATCH($Q86,'3)tpx males'!$DC$110:$DC$160,0))*INDEX('3)tpx females'!DU$111:DU$161,MATCH($R86,'3)tpx females'!$DE$111:$DE$161,0))*(1-(EXP(-INDEX('3)tpx males'!DT$4:DT$54,MATCH($Q86,'3)tpx males'!$DC$4:$DC$54,0)))*EXP(-INDEX('3)tpx females'!DV$3:DV$53,MATCH($R86,'3)tpx females'!$DE$3:$DE$53,0))))))),0)</f>
        <v>30659.842963815667</v>
      </c>
      <c r="AM86" s="32">
        <f ca="1">IFERROR(($J86*EXP(AM$5*($N86+0.5*($O86)^2))*_xlfn.NORM.DIST((LN(($L86*EXP($K86/100*AM$5)))-LN($J86)-$N86*AM$5)/($O86*SQRT(AM$5))-$O86*SQRT(AM$5),0,1,TRUE)+$L86*EXP($K86/100*AM$5)*(1-_xlfn.NORM.DIST((LN(($L86*EXP($K86/100*AM$5)))-LN($J86)-$N86*AM$5)/($O86*SQRT(AM$5)),0,1,TRUE)))*EXP(-$F$1*AM$5)*(INDEX('3)tpx females'!DW$57:DW$107,MATCH($R86,'3)tpx females'!$DE$57:$DE$107,0))+INDEX('3)tpx males'!DU$57:DU$107,MATCH($Q86,'3)tpx males'!$DC$57:$DC$107,0))-(INDEX('3)tpx males'!DT$110:DT$160,MATCH($Q86,'3)tpx males'!$DC$110:$DC$160,0))*INDEX('3)tpx females'!DV$111:DV$161,MATCH($R86,'3)tpx females'!$DE$111:$DE$161,0))*(1-(EXP(-INDEX('3)tpx males'!DU$4:DU$54,MATCH($Q86,'3)tpx males'!$DC$4:$DC$54,0)))*EXP(-INDEX('3)tpx females'!DW$3:DW$53,MATCH($R86,'3)tpx females'!$DE$3:$DE$53,0))))))),0)</f>
        <v>31931.468944672561</v>
      </c>
      <c r="AN86" s="32">
        <f ca="1">IFERROR(($J86*EXP(AN$5*($N86+0.5*($O86)^2))*_xlfn.NORM.DIST((LN(($L86*EXP($K86/100*AN$5)))-LN($J86)-$N86*AN$5)/($O86*SQRT(AN$5))-$O86*SQRT(AN$5),0,1,TRUE)+$L86*EXP($K86/100*AN$5)*(1-_xlfn.NORM.DIST((LN(($L86*EXP($K86/100*AN$5)))-LN($J86)-$N86*AN$5)/($O86*SQRT(AN$5)),0,1,TRUE)))*EXP(-$F$1*AN$5)*(INDEX('3)tpx females'!DX$57:DX$107,MATCH($R86,'3)tpx females'!$DE$57:$DE$107,0))+INDEX('3)tpx males'!DV$57:DV$107,MATCH($Q86,'3)tpx males'!$DC$57:$DC$107,0))-(INDEX('3)tpx males'!DU$110:DU$160,MATCH($Q86,'3)tpx males'!$DC$110:$DC$160,0))*INDEX('3)tpx females'!DW$111:DW$161,MATCH($R86,'3)tpx females'!$DE$111:$DE$161,0))*(1-(EXP(-INDEX('3)tpx males'!DV$4:DV$54,MATCH($Q86,'3)tpx males'!$DC$4:$DC$54,0)))*EXP(-INDEX('3)tpx females'!DX$3:DX$53,MATCH($R86,'3)tpx females'!$DE$3:$DE$53,0))))))),0)</f>
        <v>33450.525004122937</v>
      </c>
      <c r="AO86" s="32">
        <f ca="1">IFERROR(($J86*EXP(AO$5*($N86+0.5*($O86)^2))*_xlfn.NORM.DIST((LN(($L86*EXP($K86/100*AO$5)))-LN($J86)-$N86*AO$5)/($O86*SQRT(AO$5))-$O86*SQRT(AO$5),0,1,TRUE)+$L86*EXP($K86/100*AO$5)*(1-_xlfn.NORM.DIST((LN(($L86*EXP($K86/100*AO$5)))-LN($J86)-$N86*AO$5)/($O86*SQRT(AO$5)),0,1,TRUE)))*EXP(-$F$1*AO$5)*(INDEX('3)tpx females'!DY$57:DY$107,MATCH($R86,'3)tpx females'!$DE$57:$DE$107,0))+INDEX('3)tpx males'!DW$57:DW$107,MATCH($Q86,'3)tpx males'!$DC$57:$DC$107,0))-(INDEX('3)tpx males'!DV$110:DV$160,MATCH($Q86,'3)tpx males'!$DC$110:$DC$160,0))*INDEX('3)tpx females'!DX$111:DX$161,MATCH($R86,'3)tpx females'!$DE$111:$DE$161,0))*(1-(EXP(-INDEX('3)tpx males'!DW$4:DW$54,MATCH($Q86,'3)tpx males'!$DC$4:$DC$54,0)))*EXP(-INDEX('3)tpx females'!DY$3:DY$53,MATCH($R86,'3)tpx females'!$DE$3:$DE$53,0))))))),0)</f>
        <v>32780.895018278447</v>
      </c>
      <c r="AP86" s="32">
        <f ca="1">IFERROR(($J86*EXP(AP$5*($N86+0.5*($O86)^2))*_xlfn.NORM.DIST((LN(($L86*EXP($K86/100*AP$5)))-LN($J86)-$N86*AP$5)/($O86*SQRT(AP$5))-$O86*SQRT(AP$5),0,1,TRUE)+$L86*EXP($K86/100*AP$5)*(1-_xlfn.NORM.DIST((LN(($L86*EXP($K86/100*AP$5)))-LN($J86)-$N86*AP$5)/($O86*SQRT(AP$5)),0,1,TRUE)))*EXP(-$F$1*AP$5)*(INDEX('3)tpx females'!DZ$57:DZ$107,MATCH($R86,'3)tpx females'!$DE$57:$DE$107,0))+INDEX('3)tpx males'!DX$57:DX$107,MATCH($Q86,'3)tpx males'!$DC$57:$DC$107,0))-(INDEX('3)tpx males'!DW$110:DW$160,MATCH($Q86,'3)tpx males'!$DC$110:$DC$160,0))*INDEX('3)tpx females'!DY$111:DY$161,MATCH($R86,'3)tpx females'!$DE$111:$DE$161,0))*(1-(EXP(-INDEX('3)tpx males'!DX$4:DX$54,MATCH($Q86,'3)tpx males'!$DC$4:$DC$54,0)))*EXP(-INDEX('3)tpx females'!DZ$3:DZ$53,MATCH($R86,'3)tpx females'!$DE$3:$DE$53,0))))))),0)</f>
        <v>33705.097623872054</v>
      </c>
      <c r="AQ86" s="32">
        <f ca="1">IFERROR(($J86*EXP(AQ$5*($N86+0.5*($O86)^2))*_xlfn.NORM.DIST((LN(($L86*EXP($K86/100*AQ$5)))-LN($J86)-$N86*AQ$5)/($O86*SQRT(AQ$5))-$O86*SQRT(AQ$5),0,1,TRUE)+$L86*EXP($K86/100*AQ$5)*(1-_xlfn.NORM.DIST((LN(($L86*EXP($K86/100*AQ$5)))-LN($J86)-$N86*AQ$5)/($O86*SQRT(AQ$5)),0,1,TRUE)))*EXP(-$F$1*AQ$5)*(INDEX('3)tpx females'!EA$57:EA$107,MATCH($R86,'3)tpx females'!$DE$57:$DE$107,0))+INDEX('3)tpx males'!DY$57:DY$107,MATCH($Q86,'3)tpx males'!$DC$57:$DC$107,0))-(INDEX('3)tpx males'!DX$110:DX$160,MATCH($Q86,'3)tpx males'!$DC$110:$DC$160,0))*INDEX('3)tpx females'!DZ$111:DZ$161,MATCH($R86,'3)tpx females'!$DE$111:$DE$161,0))*(1-(EXP(-INDEX('3)tpx males'!DY$4:DY$54,MATCH($Q86,'3)tpx males'!$DC$4:$DC$54,0)))*EXP(-INDEX('3)tpx females'!EA$3:EA$53,MATCH($R86,'3)tpx females'!$DE$3:$DE$53,0))))))),0)</f>
        <v>32238.895213612381</v>
      </c>
      <c r="AR86" s="32">
        <f ca="1">IFERROR(($J86*EXP(AR$5*($N86+0.5*($O86)^2))*_xlfn.NORM.DIST((LN(($L86*EXP($K86/100*AR$5)))-LN($J86)-$N86*AR$5)/($O86*SQRT(AR$5))-$O86*SQRT(AR$5),0,1,TRUE)+$L86*EXP($K86/100*AR$5)*(1-_xlfn.NORM.DIST((LN(($L86*EXP($K86/100*AR$5)))-LN($J86)-$N86*AR$5)/($O86*SQRT(AR$5)),0,1,TRUE)))*EXP(-$F$1*AR$5)*(INDEX('3)tpx females'!EB$57:EB$107,MATCH($R86,'3)tpx females'!$DE$57:$DE$107,0))+INDEX('3)tpx males'!DZ$57:DZ$107,MATCH($Q86,'3)tpx males'!$DC$57:$DC$107,0))-(INDEX('3)tpx males'!DY$110:DY$160,MATCH($Q86,'3)tpx males'!$DC$110:$DC$160,0))*INDEX('3)tpx females'!EA$111:EA$161,MATCH($R86,'3)tpx females'!$DE$111:$DE$161,0))*(1-(EXP(-INDEX('3)tpx males'!DZ$4:DZ$54,MATCH($Q86,'3)tpx males'!$DC$4:$DC$54,0)))*EXP(-INDEX('3)tpx females'!EB$3:EB$53,MATCH($R86,'3)tpx females'!$DE$3:$DE$53,0))))))),0)</f>
        <v>28897.011250042367</v>
      </c>
      <c r="AS86" s="32">
        <f ca="1">IFERROR(($J86*EXP(AS$5*($N86+0.5*($O86)^2))*_xlfn.NORM.DIST((LN(($L86*EXP($K86/100*AS$5)))-LN($J86)-$N86*AS$5)/($O86*SQRT(AS$5))-$O86*SQRT(AS$5),0,1,TRUE)+$L86*EXP($K86/100*AS$5)*(1-_xlfn.NORM.DIST((LN(($L86*EXP($K86/100*AS$5)))-LN($J86)-$N86*AS$5)/($O86*SQRT(AS$5)),0,1,TRUE)))*EXP(-$F$1*AS$5)*(INDEX('3)tpx females'!EC$57:EC$107,MATCH($R86,'3)tpx females'!$DE$57:$DE$107,0))+INDEX('3)tpx males'!EA$57:EA$107,MATCH($Q86,'3)tpx males'!$DC$57:$DC$107,0))-(INDEX('3)tpx males'!DZ$110:DZ$160,MATCH($Q86,'3)tpx males'!$DC$110:$DC$160,0))*INDEX('3)tpx females'!EB$111:EB$161,MATCH($R86,'3)tpx females'!$DE$111:$DE$161,0))*(1-(EXP(-INDEX('3)tpx males'!EA$4:EA$54,MATCH($Q86,'3)tpx males'!$DC$4:$DC$54,0)))*EXP(-INDEX('3)tpx females'!EC$3:EC$53,MATCH($R86,'3)tpx females'!$DE$3:$DE$53,0))))))),0)</f>
        <v>25130.778861259652</v>
      </c>
      <c r="AT86" s="32">
        <f ca="1">IFERROR(($J86*EXP(AT$5*($N86+0.5*($O86)^2))*_xlfn.NORM.DIST((LN(($L86*EXP($K86/100*AT$5)))-LN($J86)-$N86*AT$5)/($O86*SQRT(AT$5))-$O86*SQRT(AT$5),0,1,TRUE)+$L86*EXP($K86/100*AT$5)*(1-_xlfn.NORM.DIST((LN(($L86*EXP($K86/100*AT$5)))-LN($J86)-$N86*AT$5)/($O86*SQRT(AT$5)),0,1,TRUE)))*EXP(-$F$1*AT$5)*(INDEX('3)tpx females'!ED$57:ED$107,MATCH($R86,'3)tpx females'!$DE$57:$DE$107,0))+INDEX('3)tpx males'!EB$57:EB$107,MATCH($Q86,'3)tpx males'!$DC$57:$DC$107,0))-(INDEX('3)tpx males'!EA$110:EA$160,MATCH($Q86,'3)tpx males'!$DC$110:$DC$160,0))*INDEX('3)tpx females'!EC$111:EC$161,MATCH($R86,'3)tpx females'!$DE$111:$DE$161,0))*(1-(EXP(-INDEX('3)tpx males'!EB$4:EB$54,MATCH($Q86,'3)tpx males'!$DC$4:$DC$54,0)))*EXP(-INDEX('3)tpx females'!ED$3:ED$53,MATCH($R86,'3)tpx females'!$DE$3:$DE$53,0))))))),0)</f>
        <v>20857.480347236167</v>
      </c>
      <c r="AU86" s="32">
        <f ca="1">IFERROR(($J86*EXP(AU$5*($N86+0.5*($O86)^2))*_xlfn.NORM.DIST((LN(($L86*EXP($K86/100*AU$5)))-LN($J86)-$N86*AU$5)/($O86*SQRT(AU$5))-$O86*SQRT(AU$5),0,1,TRUE)+$L86*EXP($K86/100*AU$5)*(1-_xlfn.NORM.DIST((LN(($L86*EXP($K86/100*AU$5)))-LN($J86)-$N86*AU$5)/($O86*SQRT(AU$5)),0,1,TRUE)))*EXP(-$F$1*AU$5)*(INDEX('3)tpx females'!EE$57:EE$107,MATCH($R86,'3)tpx females'!$DE$57:$DE$107,0))+INDEX('3)tpx males'!EC$57:EC$107,MATCH($Q86,'3)tpx males'!$DC$57:$DC$107,0))-(INDEX('3)tpx males'!EB$110:EB$160,MATCH($Q86,'3)tpx males'!$DC$110:$DC$160,0))*INDEX('3)tpx females'!ED$111:ED$161,MATCH($R86,'3)tpx females'!$DE$111:$DE$161,0))*(1-(EXP(-INDEX('3)tpx males'!EC$4:EC$54,MATCH($Q86,'3)tpx males'!$DC$4:$DC$54,0)))*EXP(-INDEX('3)tpx females'!EE$3:EE$53,MATCH($R86,'3)tpx females'!$DE$3:$DE$53,0))))))),0)</f>
        <v>16483.995548329971</v>
      </c>
      <c r="AV86" s="32">
        <f ca="1">IFERROR(($J86*EXP(AV$5*($N86+0.5*($O86)^2))*_xlfn.NORM.DIST((LN(($L86*EXP($K86/100*AV$5)))-LN($J86)-$N86*AV$5)/($O86*SQRT(AV$5))-$O86*SQRT(AV$5),0,1,TRUE)+$L86*EXP($K86/100*AV$5)*(1-_xlfn.NORM.DIST((LN(($L86*EXP($K86/100*AV$5)))-LN($J86)-$N86*AV$5)/($O86*SQRT(AV$5)),0,1,TRUE)))*EXP(-$F$1*AV$5)*(INDEX('3)tpx females'!EF$57:EF$107,MATCH($R86,'3)tpx females'!$DE$57:$DE$107,0))+INDEX('3)tpx males'!ED$57:ED$107,MATCH($Q86,'3)tpx males'!$DC$57:$DC$107,0))-(INDEX('3)tpx males'!EC$110:EC$160,MATCH($Q86,'3)tpx males'!$DC$110:$DC$160,0))*INDEX('3)tpx females'!EE$111:EE$161,MATCH($R86,'3)tpx females'!$DE$111:$DE$161,0))*(1-(EXP(-INDEX('3)tpx males'!ED$4:ED$54,MATCH($Q86,'3)tpx males'!$DC$4:$DC$54,0)))*EXP(-INDEX('3)tpx females'!EF$3:EF$53,MATCH($R86,'3)tpx females'!$DE$3:$DE$53,0))))))),0)</f>
        <v>12464.802916765415</v>
      </c>
      <c r="AW86" s="32">
        <f ca="1">IFERROR(($J86*EXP(AW$5*($N86+0.5*($O86)^2))*_xlfn.NORM.DIST((LN(($L86*EXP($K86/100*AW$5)))-LN($J86)-$N86*AW$5)/($O86*SQRT(AW$5))-$O86*SQRT(AW$5),0,1,TRUE)+$L86*EXP($K86/100*AW$5)*(1-_xlfn.NORM.DIST((LN(($L86*EXP($K86/100*AW$5)))-LN($J86)-$N86*AW$5)/($O86*SQRT(AW$5)),0,1,TRUE)))*EXP(-$F$1*AW$5)*(INDEX('3)tpx females'!EG$57:EG$107,MATCH($R86,'3)tpx females'!$DE$57:$DE$107,0))+INDEX('3)tpx males'!EE$57:EE$107,MATCH($Q86,'3)tpx males'!$DC$57:$DC$107,0))-(INDEX('3)tpx males'!ED$110:ED$160,MATCH($Q86,'3)tpx males'!$DC$110:$DC$160,0))*INDEX('3)tpx females'!EF$111:EF$161,MATCH($R86,'3)tpx females'!$DE$111:$DE$161,0))*(1-(EXP(-INDEX('3)tpx males'!EE$4:EE$54,MATCH($Q86,'3)tpx males'!$DC$4:$DC$54,0)))*EXP(-INDEX('3)tpx females'!EG$3:EG$53,MATCH($R86,'3)tpx females'!$DE$3:$DE$53,0))))))),0)</f>
        <v>8882.5960814523223</v>
      </c>
      <c r="AX86" s="32">
        <f ca="1">IFERROR(($J86*EXP(AX$5*($N86+0.5*($O86)^2))*_xlfn.NORM.DIST((LN(($L86*EXP($K86/100*AX$5)))-LN($J86)-$N86*AX$5)/($O86*SQRT(AX$5))-$O86*SQRT(AX$5),0,1,TRUE)+$L86*EXP($K86/100*AX$5)*(1-_xlfn.NORM.DIST((LN(($L86*EXP($K86/100*AX$5)))-LN($J86)-$N86*AX$5)/($O86*SQRT(AX$5)),0,1,TRUE)))*EXP(-$F$1*AX$5)*(INDEX('3)tpx females'!EH$57:EH$107,MATCH($R86,'3)tpx females'!$DE$57:$DE$107,0))+INDEX('3)tpx males'!EF$57:EF$107,MATCH($Q86,'3)tpx males'!$DC$57:$DC$107,0))-(INDEX('3)tpx males'!EE$110:EE$160,MATCH($Q86,'3)tpx males'!$DC$110:$DC$160,0))*INDEX('3)tpx females'!EG$111:EG$161,MATCH($R86,'3)tpx females'!$DE$111:$DE$161,0))*(1-(EXP(-INDEX('3)tpx males'!EF$4:EF$54,MATCH($Q86,'3)tpx males'!$DC$4:$DC$54,0)))*EXP(-INDEX('3)tpx females'!EH$3:EH$53,MATCH($R86,'3)tpx females'!$DE$3:$DE$53,0))))))),0)</f>
        <v>6040.3053980075583</v>
      </c>
      <c r="AY86" s="32">
        <f ca="1">IFERROR(($J86*EXP(AY$5*($N86+0.5*($O86)^2))*_xlfn.NORM.DIST((LN(($L86*EXP($K86/100*AY$5)))-LN($J86)-$N86*AY$5)/($O86*SQRT(AY$5))-$O86*SQRT(AY$5),0,1,TRUE)+$L86*EXP($K86/100*AY$5)*(1-_xlfn.NORM.DIST((LN(($L86*EXP($K86/100*AY$5)))-LN($J86)-$N86*AY$5)/($O86*SQRT(AY$5)),0,1,TRUE)))*EXP(-$F$1*AY$5)*(INDEX('3)tpx females'!EI$57:EI$107,MATCH($R86,'3)tpx females'!$DE$57:$DE$107,0))+INDEX('3)tpx males'!EG$57:EG$107,MATCH($Q86,'3)tpx males'!$DC$57:$DC$107,0))-(INDEX('3)tpx males'!EF$110:EF$160,MATCH($Q86,'3)tpx males'!$DC$110:$DC$160,0))*INDEX('3)tpx females'!EH$111:EH$161,MATCH($R86,'3)tpx females'!$DE$111:$DE$161,0))*(1-(EXP(-INDEX('3)tpx males'!EG$4:EG$54,MATCH($Q86,'3)tpx males'!$DC$4:$DC$54,0)))*EXP(-INDEX('3)tpx females'!EI$3:EI$53,MATCH($R86,'3)tpx females'!$DE$3:$DE$53,0))))))),0)</f>
        <v>3918.4059725041693</v>
      </c>
      <c r="AZ86" s="32">
        <f ca="1">IFERROR(($J86*EXP(AZ$5*($N86+0.5*($O86)^2))*_xlfn.NORM.DIST((LN(($L86*EXP($K86/100*AZ$5)))-LN($J86)-$N86*AZ$5)/($O86*SQRT(AZ$5))-$O86*SQRT(AZ$5),0,1,TRUE)+$L86*EXP($K86/100*AZ$5)*(1-_xlfn.NORM.DIST((LN(($L86*EXP($K86/100*AZ$5)))-LN($J86)-$N86*AZ$5)/($O86*SQRT(AZ$5)),0,1,TRUE)))*EXP(-$F$1*AZ$5)*(INDEX('3)tpx females'!EJ$57:EJ$107,MATCH($R86,'3)tpx females'!$DE$57:$DE$107,0))+INDEX('3)tpx males'!EH$57:EH$107,MATCH($Q86,'3)tpx males'!$DC$57:$DC$107,0))-(INDEX('3)tpx males'!EG$110:EG$160,MATCH($Q86,'3)tpx males'!$DC$110:$DC$160,0))*INDEX('3)tpx females'!EI$111:EI$161,MATCH($R86,'3)tpx females'!$DE$111:$DE$161,0))*(1-(EXP(-INDEX('3)tpx males'!EH$4:EH$54,MATCH($Q86,'3)tpx males'!$DC$4:$DC$54,0)))*EXP(-INDEX('3)tpx females'!EJ$3:EJ$53,MATCH($R86,'3)tpx females'!$DE$3:$DE$53,0))))))),0)</f>
        <v>2380.7758978375718</v>
      </c>
      <c r="BA86" s="32">
        <f ca="1">IFERROR(($J86*EXP(BA$5*($N86+0.5*($O86)^2))*_xlfn.NORM.DIST((LN(($L86*EXP($K86/100*BA$5)))-LN($J86)-$N86*BA$5)/($O86*SQRT(BA$5))-$O86*SQRT(BA$5),0,1,TRUE)+$L86*EXP($K86/100*BA$5)*(1-_xlfn.NORM.DIST((LN(($L86*EXP($K86/100*BA$5)))-LN($J86)-$N86*BA$5)/($O86*SQRT(BA$5)),0,1,TRUE)))*EXP(-$F$1*BA$5)*(INDEX('3)tpx females'!EK$57:EK$107,MATCH($R86,'3)tpx females'!$DE$57:$DE$107,0))+INDEX('3)tpx males'!EI$57:EI$107,MATCH($Q86,'3)tpx males'!$DC$57:$DC$107,0))-(INDEX('3)tpx males'!EH$110:EH$160,MATCH($Q86,'3)tpx males'!$DC$110:$DC$160,0))*INDEX('3)tpx females'!EJ$111:EJ$161,MATCH($R86,'3)tpx females'!$DE$111:$DE$161,0))*(1-(EXP(-INDEX('3)tpx males'!EI$4:EI$54,MATCH($Q86,'3)tpx males'!$DC$4:$DC$54,0)))*EXP(-INDEX('3)tpx females'!EK$3:EK$53,MATCH($R86,'3)tpx females'!$DE$3:$DE$53,0))))))),0)</f>
        <v>1399.603751745251</v>
      </c>
      <c r="BB86" s="32">
        <f ca="1">IFERROR(($J86*EXP(BB$5*($N86+0.5*($O86)^2))*_xlfn.NORM.DIST((LN(($L86*EXP($K86/100*BB$5)))-LN($J86)-$N86*BB$5)/($O86*SQRT(BB$5))-$O86*SQRT(BB$5),0,1,TRUE)+$L86*EXP($K86/100*BB$5)*(1-_xlfn.NORM.DIST((LN(($L86*EXP($K86/100*BB$5)))-LN($J86)-$N86*BB$5)/($O86*SQRT(BB$5)),0,1,TRUE)))*EXP(-$F$1*BB$5)*(INDEX('3)tpx females'!EL$57:EL$107,MATCH($R86,'3)tpx females'!$DE$57:$DE$107,0))+INDEX('3)tpx males'!EJ$57:EJ$107,MATCH($Q86,'3)tpx males'!$DC$57:$DC$107,0))-(INDEX('3)tpx males'!EI$110:EI$160,MATCH($Q86,'3)tpx males'!$DC$110:$DC$160,0))*INDEX('3)tpx females'!EK$111:EK$161,MATCH($R86,'3)tpx females'!$DE$111:$DE$161,0))*(1-(EXP(-INDEX('3)tpx males'!EJ$4:EJ$54,MATCH($Q86,'3)tpx males'!$DC$4:$DC$54,0)))*EXP(-INDEX('3)tpx females'!EL$3:EL$53,MATCH($R86,'3)tpx females'!$DE$3:$DE$53,0))))))),0)</f>
        <v>753.41612720086368</v>
      </c>
      <c r="BC86" s="32">
        <f ca="1">IFERROR(($J86*EXP(BC$5*($N86+0.5*($O86)^2))*_xlfn.NORM.DIST((LN(($L86*EXP($K86/100*BC$5)))-LN($J86)-$N86*BC$5)/($O86*SQRT(BC$5))-$O86*SQRT(BC$5),0,1,TRUE)+$L86*EXP($K86/100*BC$5)*(1-_xlfn.NORM.DIST((LN(($L86*EXP($K86/100*BC$5)))-LN($J86)-$N86*BC$5)/($O86*SQRT(BC$5)),0,1,TRUE)))*EXP(-$F$1*BC$5)*(INDEX('3)tpx females'!EM$57:EM$107,MATCH($R86,'3)tpx females'!$DE$57:$DE$107,0))+INDEX('3)tpx males'!EK$57:EK$107,MATCH($Q86,'3)tpx males'!$DC$57:$DC$107,0))-(INDEX('3)tpx males'!EJ$110:EJ$160,MATCH($Q86,'3)tpx males'!$DC$110:$DC$160,0))*INDEX('3)tpx females'!EL$111:EL$161,MATCH($R86,'3)tpx females'!$DE$111:$DE$161,0))*(1-(EXP(-INDEX('3)tpx males'!EK$4:EK$54,MATCH($Q86,'3)tpx males'!$DC$4:$DC$54,0)))*EXP(-INDEX('3)tpx females'!EM$3:EM$53,MATCH($R86,'3)tpx females'!$DE$3:$DE$53,0))))))),0)</f>
        <v>411.1589693252314</v>
      </c>
      <c r="BD86" s="32">
        <f ca="1">IFERROR(($J86*EXP(BD$5*($N86+0.5*($O86)^2))*_xlfn.NORM.DIST((LN(($L86*EXP($K86/100*BD$5)))-LN($J86)-$N86*BD$5)/($O86*SQRT(BD$5))-$O86*SQRT(BD$5),0,1,TRUE)+$L86*EXP($K86/100*BD$5)*(1-_xlfn.NORM.DIST((LN(($L86*EXP($K86/100*BD$5)))-LN($J86)-$N86*BD$5)/($O86*SQRT(BD$5)),0,1,TRUE)))*EXP(-$F$1*BD$5)*(INDEX('3)tpx females'!EN$57:EN$107,MATCH($R86,'3)tpx females'!$DE$57:$DE$107,0))+INDEX('3)tpx males'!EL$57:EL$107,MATCH($Q86,'3)tpx males'!$DC$57:$DC$107,0))-(INDEX('3)tpx males'!EK$110:EK$160,MATCH($Q86,'3)tpx males'!$DC$110:$DC$160,0))*INDEX('3)tpx females'!EM$111:EM$161,MATCH($R86,'3)tpx females'!$DE$111:$DE$161,0))*(1-(EXP(-INDEX('3)tpx males'!EL$4:EL$54,MATCH($Q86,'3)tpx males'!$DC$4:$DC$54,0)))*EXP(-INDEX('3)tpx females'!EN$3:EN$53,MATCH($R86,'3)tpx females'!$DE$3:$DE$53,0))))))),0)</f>
        <v>221.81747881162374</v>
      </c>
      <c r="BE86" s="32">
        <f ca="1">IFERROR(($J86*EXP(BE$5*($N86+0.5*($O86)^2))*_xlfn.NORM.DIST((LN(($L86*EXP($K86/100*BE$5)))-LN($J86)-$N86*BE$5)/($O86*SQRT(BE$5))-$O86*SQRT(BE$5),0,1,TRUE)+$L86*EXP($K86/100*BE$5)*(1-_xlfn.NORM.DIST((LN(($L86*EXP($K86/100*BE$5)))-LN($J86)-$N86*BE$5)/($O86*SQRT(BE$5)),0,1,TRUE)))*EXP(-$F$1*BE$5)*(INDEX('3)tpx females'!EO$57:EO$107,MATCH($R86,'3)tpx females'!$DE$57:$DE$107,0))+INDEX('3)tpx males'!EM$57:EM$107,MATCH($Q86,'3)tpx males'!$DC$57:$DC$107,0))-(INDEX('3)tpx males'!EL$110:EL$160,MATCH($Q86,'3)tpx males'!$DC$110:$DC$160,0))*INDEX('3)tpx females'!EN$111:EN$161,MATCH($R86,'3)tpx females'!$DE$111:$DE$161,0))*(1-(EXP(-INDEX('3)tpx males'!EM$4:EM$54,MATCH($Q86,'3)tpx males'!$DC$4:$DC$54,0)))*EXP(-INDEX('3)tpx females'!EO$3:EO$53,MATCH($R86,'3)tpx females'!$DE$3:$DE$53,0))))))),0)</f>
        <v>92.386171644062628</v>
      </c>
      <c r="BF86" s="32">
        <f ca="1">IFERROR(($J86*EXP(BF$5*($N86+0.5*($O86)^2))*_xlfn.NORM.DIST((LN(($L86*EXP($K86/100*BF$5)))-LN($J86)-$N86*BF$5)/($O86*SQRT(BF$5))-$O86*SQRT(BF$5),0,1,TRUE)+$L86*EXP($K86/100*BF$5)*(1-_xlfn.NORM.DIST((LN(($L86*EXP($K86/100*BF$5)))-LN($J86)-$N86*BF$5)/($O86*SQRT(BF$5)),0,1,TRUE)))*EXP(-$F$1*BF$5)*(INDEX('3)tpx females'!EP$57:EP$107,MATCH($R86,'3)tpx females'!$DE$57:$DE$107,0))+INDEX('3)tpx males'!EN$57:EN$107,MATCH($Q86,'3)tpx males'!$DC$57:$DC$107,0))-(INDEX('3)tpx males'!EM$110:EM$160,MATCH($Q86,'3)tpx males'!$DC$110:$DC$160,0))*INDEX('3)tpx females'!EO$111:EO$161,MATCH($R86,'3)tpx females'!$DE$111:$DE$161,0))*(1-(EXP(-INDEX('3)tpx males'!EN$4:EN$54,MATCH($Q86,'3)tpx males'!$DC$4:$DC$54,0)))*EXP(-INDEX('3)tpx females'!EP$3:EP$53,MATCH($R86,'3)tpx females'!$DE$3:$DE$53,0))))))),0)</f>
        <v>16.540503943030004</v>
      </c>
      <c r="BG86" s="32">
        <f ca="1">IFERROR(($J86*EXP(BG$5*($N86+0.5*($O86)^2))*_xlfn.NORM.DIST((LN(($L86*EXP($K86/100*BG$5)))-LN($J86)-$N86*BG$5)/($O86*SQRT(BG$5))-$O86*SQRT(BG$5),0,1,TRUE)+$L86*EXP($K86/100*BG$5)*(1-_xlfn.NORM.DIST((LN(($L86*EXP($K86/100*BG$5)))-LN($J86)-$N86*BG$5)/($O86*SQRT(BG$5)),0,1,TRUE)))*EXP(-$F$1*BG$5)*(INDEX('3)tpx females'!EQ$57:EQ$107,MATCH($R86,'3)tpx females'!$DE$57:$DE$107,0))+INDEX('3)tpx males'!EO$57:EO$107,MATCH($Q86,'3)tpx males'!$DC$57:$DC$107,0))-(INDEX('3)tpx males'!EN$110:EN$160,MATCH($Q86,'3)tpx males'!$DC$110:$DC$160,0))*INDEX('3)tpx females'!EP$111:EP$161,MATCH($R86,'3)tpx females'!$DE$111:$DE$161,0))*(1-(EXP(-INDEX('3)tpx males'!EO$4:EO$54,MATCH($Q86,'3)tpx males'!$DC$4:$DC$54,0)))*EXP(-INDEX('3)tpx females'!EQ$3:EQ$53,MATCH($R86,'3)tpx females'!$DE$3:$DE$53,0))))))),0)</f>
        <v>0</v>
      </c>
      <c r="BH86" s="32">
        <f ca="1">IFERROR(($J86*EXP(BH$5*($N86+0.5*($O86)^2))*_xlfn.NORM.DIST((LN(($L86*EXP($K86/100*BH$5)))-LN($J86)-$N86*BH$5)/($O86*SQRT(BH$5))-$O86*SQRT(BH$5),0,1,TRUE)+$L86*EXP($K86/100*BH$5)*(1-_xlfn.NORM.DIST((LN(($L86*EXP($K86/100*BH$5)))-LN($J86)-$N86*BH$5)/($O86*SQRT(BH$5)),0,1,TRUE)))*EXP(-$F$1*BH$5)*(INDEX('3)tpx females'!ER$57:ER$107,MATCH($R86,'3)tpx females'!$DE$57:$DE$107,0))+INDEX('3)tpx males'!EP$57:EP$107,MATCH($Q86,'3)tpx males'!$DC$57:$DC$107,0))-(INDEX('3)tpx males'!EO$110:EO$160,MATCH($Q86,'3)tpx males'!$DC$110:$DC$160,0))*INDEX('3)tpx females'!EQ$111:EQ$161,MATCH($R86,'3)tpx females'!$DE$111:$DE$161,0))*(1-(EXP(-INDEX('3)tpx males'!EP$4:EP$54,MATCH($Q86,'3)tpx males'!$DC$4:$DC$54,0)))*EXP(-INDEX('3)tpx females'!ER$3:ER$53,MATCH($R86,'3)tpx females'!$DE$3:$DE$53,0))))))),0)</f>
        <v>0</v>
      </c>
      <c r="BI86" s="32">
        <f ca="1">IFERROR(($J86*EXP(BI$5*($N86+0.5*($O86)^2))*_xlfn.NORM.DIST((LN(($L86*EXP($K86/100*BI$5)))-LN($J86)-$N86*BI$5)/($O86*SQRT(BI$5))-$O86*SQRT(BI$5),0,1,TRUE)+$L86*EXP($K86/100*BI$5)*(1-_xlfn.NORM.DIST((LN(($L86*EXP($K86/100*BI$5)))-LN($J86)-$N86*BI$5)/($O86*SQRT(BI$5)),0,1,TRUE)))*EXP(-$F$1*BI$5)*(INDEX('3)tpx females'!ES$57:ES$107,MATCH($R86,'3)tpx females'!$DE$57:$DE$107,0))+INDEX('3)tpx males'!EQ$57:EQ$107,MATCH($Q86,'3)tpx males'!$DC$57:$DC$107,0))-(INDEX('3)tpx males'!EP$110:EP$160,MATCH($Q86,'3)tpx males'!$DC$110:$DC$160,0))*INDEX('3)tpx females'!ER$111:ER$161,MATCH($R86,'3)tpx females'!$DE$111:$DE$161,0))*(1-(EXP(-INDEX('3)tpx males'!EQ$4:EQ$54,MATCH($Q86,'3)tpx males'!$DC$4:$DC$54,0)))*EXP(-INDEX('3)tpx females'!ES$3:ES$53,MATCH($R86,'3)tpx females'!$DE$3:$DE$53,0))))))),0)</f>
        <v>0</v>
      </c>
      <c r="BJ86" s="32">
        <f ca="1">IFERROR(($J86*EXP(BJ$5*($N86+0.5*($O86)^2))*_xlfn.NORM.DIST((LN(($L86*EXP($K86/100*BJ$5)))-LN($J86)-$N86*BJ$5)/($O86*SQRT(BJ$5))-$O86*SQRT(BJ$5),0,1,TRUE)+$L86*EXP($K86/100*BJ$5)*(1-_xlfn.NORM.DIST((LN(($L86*EXP($K86/100*BJ$5)))-LN($J86)-$N86*BJ$5)/($O86*SQRT(BJ$5)),0,1,TRUE)))*EXP(-$F$1*BJ$5)*(INDEX('3)tpx females'!ET$57:ET$107,MATCH($R86,'3)tpx females'!$DE$57:$DE$107,0))+INDEX('3)tpx males'!ER$57:ER$107,MATCH($Q86,'3)tpx males'!$DC$57:$DC$107,0))-(INDEX('3)tpx males'!EQ$110:EQ$160,MATCH($Q86,'3)tpx males'!$DC$110:$DC$160,0))*INDEX('3)tpx females'!ES$111:ES$161,MATCH($R86,'3)tpx females'!$DE$111:$DE$161,0))*(1-(EXP(-INDEX('3)tpx males'!ER$4:ER$54,MATCH($Q86,'3)tpx males'!$DC$4:$DC$54,0)))*EXP(-INDEX('3)tpx females'!ET$3:ET$53,MATCH($R86,'3)tpx females'!$DE$3:$DE$53,0))))))),0)</f>
        <v>0</v>
      </c>
      <c r="BK86" s="32">
        <f ca="1">IFERROR(($J86*EXP(BK$5*($N86+0.5*($O86)^2))*_xlfn.NORM.DIST((LN(($L86*EXP($K86/100*BK$5)))-LN($J86)-$N86*BK$5)/($O86*SQRT(BK$5))-$O86*SQRT(BK$5),0,1,TRUE)+$L86*EXP($K86/100*BK$5)*(1-_xlfn.NORM.DIST((LN(($L86*EXP($K86/100*BK$5)))-LN($J86)-$N86*BK$5)/($O86*SQRT(BK$5)),0,1,TRUE)))*EXP(-$F$1*BK$5)*(INDEX('3)tpx females'!EU$57:EU$107,MATCH($R86,'3)tpx females'!$DE$57:$DE$107,0))+INDEX('3)tpx males'!ES$57:ES$107,MATCH($Q86,'3)tpx males'!$DC$57:$DC$107,0))-(INDEX('3)tpx males'!ER$110:ER$160,MATCH($Q86,'3)tpx males'!$DC$110:$DC$160,0))*INDEX('3)tpx females'!ET$111:ET$161,MATCH($R86,'3)tpx females'!$DE$111:$DE$161,0))*(1-(EXP(-INDEX('3)tpx males'!ES$4:ES$54,MATCH($Q86,'3)tpx males'!$DC$4:$DC$54,0)))*EXP(-INDEX('3)tpx females'!EU$3:EU$53,MATCH($R86,'3)tpx females'!$DE$3:$DE$53,0))))))),0)</f>
        <v>0</v>
      </c>
      <c r="BL86" s="32">
        <f ca="1">IFERROR(($J86*EXP(BL$5*($N86+0.5*($O86)^2))*_xlfn.NORM.DIST((LN(($L86*EXP($K86/100*BL$5)))-LN($J86)-$N86*BL$5)/($O86*SQRT(BL$5))-$O86*SQRT(BL$5),0,1,TRUE)+$L86*EXP($K86/100*BL$5)*(1-_xlfn.NORM.DIST((LN(($L86*EXP($K86/100*BL$5)))-LN($J86)-$N86*BL$5)/($O86*SQRT(BL$5)),0,1,TRUE)))*EXP(-$F$1*BL$5)*(INDEX('3)tpx females'!EV$57:EV$107,MATCH($R86,'3)tpx females'!$DE$57:$DE$107,0))+INDEX('3)tpx males'!ET$57:ET$107,MATCH($Q86,'3)tpx males'!$DC$57:$DC$107,0))-(INDEX('3)tpx males'!ES$110:ES$160,MATCH($Q86,'3)tpx males'!$DC$110:$DC$160,0))*INDEX('3)tpx females'!EU$111:EU$161,MATCH($R86,'3)tpx females'!$DE$111:$DE$161,0))*(1-(EXP(-INDEX('3)tpx males'!ET$4:ET$54,MATCH($Q86,'3)tpx males'!$DC$4:$DC$54,0)))*EXP(-INDEX('3)tpx females'!EV$3:EV$53,MATCH($R86,'3)tpx females'!$DE$3:$DE$53,0))))))),0)</f>
        <v>0</v>
      </c>
      <c r="BM86" s="32">
        <f ca="1">IFERROR(($J86*EXP(BM$5*($N86+0.5*($O86)^2))*_xlfn.NORM.DIST((LN(($L86*EXP($K86/100*BM$5)))-LN($J86)-$N86*BM$5)/($O86*SQRT(BM$5))-$O86*SQRT(BM$5),0,1,TRUE)+$L86*EXP($K86/100*BM$5)*(1-_xlfn.NORM.DIST((LN(($L86*EXP($K86/100*BM$5)))-LN($J86)-$N86*BM$5)/($O86*SQRT(BM$5)),0,1,TRUE)))*EXP(-$F$1*BM$5)*(INDEX('3)tpx females'!EW$57:EW$107,MATCH($R86,'3)tpx females'!$DE$57:$DE$107,0))+INDEX('3)tpx males'!EU$57:EU$107,MATCH($Q86,'3)tpx males'!$DC$57:$DC$107,0))-(INDEX('3)tpx males'!ET$110:ET$160,MATCH($Q86,'3)tpx males'!$DC$110:$DC$160,0))*INDEX('3)tpx females'!EV$111:EV$161,MATCH($R86,'3)tpx females'!$DE$111:$DE$161,0))*(1-(EXP(-INDEX('3)tpx males'!EU$4:EU$54,MATCH($Q86,'3)tpx males'!$DC$4:$DC$54,0)))*EXP(-INDEX('3)tpx females'!EW$3:EW$53,MATCH($R86,'3)tpx females'!$DE$3:$DE$53,0))))))),0)</f>
        <v>0</v>
      </c>
      <c r="BN86" s="32">
        <f ca="1">IFERROR(($J86*EXP(BN$5*($N86+0.5*($O86)^2))*_xlfn.NORM.DIST((LN(($L86*EXP($K86/100*BN$5)))-LN($J86)-$N86*BN$5)/($O86*SQRT(BN$5))-$O86*SQRT(BN$5),0,1,TRUE)+$L86*EXP($K86/100*BN$5)*(1-_xlfn.NORM.DIST((LN(($L86*EXP($K86/100*BN$5)))-LN($J86)-$N86*BN$5)/($O86*SQRT(BN$5)),0,1,TRUE)))*EXP(-$F$1*BN$5)*(INDEX('3)tpx females'!EX$57:EX$107,MATCH($R86,'3)tpx females'!$DE$57:$DE$107,0))+INDEX('3)tpx males'!EV$57:EV$107,MATCH($Q86,'3)tpx males'!$DC$57:$DC$107,0))-(INDEX('3)tpx males'!EU$110:EU$160,MATCH($Q86,'3)tpx males'!$DC$110:$DC$160,0))*INDEX('3)tpx females'!EW$111:EW$161,MATCH($R86,'3)tpx females'!$DE$111:$DE$161,0))*(1-(EXP(-INDEX('3)tpx males'!EV$4:EV$54,MATCH($Q86,'3)tpx males'!$DC$4:$DC$54,0)))*EXP(-INDEX('3)tpx females'!EX$3:EX$53,MATCH($R86,'3)tpx females'!$DE$3:$DE$53,0))))))),0)</f>
        <v>0</v>
      </c>
      <c r="BO86" s="32">
        <f ca="1">IFERROR(($J86*EXP(BO$5*($N86+0.5*($O86)^2))*_xlfn.NORM.DIST((LN(($L86*EXP($K86/100*BO$5)))-LN($J86)-$N86*BO$5)/($O86*SQRT(BO$5))-$O86*SQRT(BO$5),0,1,TRUE)+$L86*EXP($K86/100*BO$5)*(1-_xlfn.NORM.DIST((LN(($L86*EXP($K86/100*BO$5)))-LN($J86)-$N86*BO$5)/($O86*SQRT(BO$5)),0,1,TRUE)))*EXP(-$F$1*BO$5)*(INDEX('3)tpx females'!EY$57:EY$107,MATCH($R86,'3)tpx females'!$DE$57:$DE$107,0))+INDEX('3)tpx males'!EW$57:EW$107,MATCH($Q86,'3)tpx males'!$DC$57:$DC$107,0))-(INDEX('3)tpx males'!EV$110:EV$160,MATCH($Q86,'3)tpx males'!$DC$110:$DC$160,0))*INDEX('3)tpx females'!EX$111:EX$161,MATCH($R86,'3)tpx females'!$DE$111:$DE$161,0))*(1-(EXP(-INDEX('3)tpx males'!EW$4:EW$54,MATCH($Q86,'3)tpx males'!$DC$4:$DC$54,0)))*EXP(-INDEX('3)tpx females'!EY$3:EY$53,MATCH($R86,'3)tpx females'!$DE$3:$DE$53,0))))))),0)</f>
        <v>0</v>
      </c>
      <c r="BP86" s="32">
        <f ca="1">IFERROR(($J86*EXP(BP$5*($N86+0.5*($O86)^2))*_xlfn.NORM.DIST((LN(($L86*EXP($K86/100*BP$5)))-LN($J86)-$N86*BP$5)/($O86*SQRT(BP$5))-$O86*SQRT(BP$5),0,1,TRUE)+$L86*EXP($K86/100*BP$5)*(1-_xlfn.NORM.DIST((LN(($L86*EXP($K86/100*BP$5)))-LN($J86)-$N86*BP$5)/($O86*SQRT(BP$5)),0,1,TRUE)))*EXP(-$F$1*BP$5)*(INDEX('3)tpx females'!EZ$57:EZ$107,MATCH($R86,'3)tpx females'!$DE$57:$DE$107,0))+INDEX('3)tpx males'!EX$57:EX$107,MATCH($Q86,'3)tpx males'!$DC$57:$DC$107,0))-(INDEX('3)tpx males'!EW$110:EW$160,MATCH($Q86,'3)tpx males'!$DC$110:$DC$160,0))*INDEX('3)tpx females'!EY$111:EY$161,MATCH($R86,'3)tpx females'!$DE$111:$DE$161,0))*(1-(EXP(-INDEX('3)tpx males'!EX$4:EX$54,MATCH($Q86,'3)tpx males'!$DC$4:$DC$54,0)))*EXP(-INDEX('3)tpx females'!EZ$3:EZ$53,MATCH($R86,'3)tpx females'!$DE$3:$DE$53,0))))))),0)</f>
        <v>0</v>
      </c>
      <c r="BQ86" s="32">
        <f ca="1">IFERROR(($J86*EXP(BQ$5*($N86+0.5*($O86)^2))*_xlfn.NORM.DIST((LN(($L86*EXP($K86/100*BQ$5)))-LN($J86)-$N86*BQ$5)/($O86*SQRT(BQ$5))-$O86*SQRT(BQ$5),0,1,TRUE)+$L86*EXP($K86/100*BQ$5)*(1-_xlfn.NORM.DIST((LN(($L86*EXP($K86/100*BQ$5)))-LN($J86)-$N86*BQ$5)/($O86*SQRT(BQ$5)),0,1,TRUE)))*EXP(-$F$1*BQ$5)*(INDEX('3)tpx females'!FA$57:FA$107,MATCH($R86,'3)tpx females'!$DE$57:$DE$107,0))+INDEX('3)tpx males'!EY$57:EY$107,MATCH($Q86,'3)tpx males'!$DC$57:$DC$107,0))-(INDEX('3)tpx males'!EX$110:EX$160,MATCH($Q86,'3)tpx males'!$DC$110:$DC$160,0))*INDEX('3)tpx females'!EZ$111:EZ$161,MATCH($R86,'3)tpx females'!$DE$111:$DE$161,0))*(1-(EXP(-INDEX('3)tpx males'!EY$4:EY$54,MATCH($Q86,'3)tpx males'!$DC$4:$DC$54,0)))*EXP(-INDEX('3)tpx females'!FA$3:FA$53,MATCH($R86,'3)tpx females'!$DE$3:$DE$53,0))))))),0)</f>
        <v>0</v>
      </c>
      <c r="BR86" s="32">
        <f ca="1">IFERROR(($J86*EXP(BR$5*($N86+0.5*($O86)^2))*_xlfn.NORM.DIST((LN(($L86*EXP($K86/100*BR$5)))-LN($J86)-$N86*BR$5)/($O86*SQRT(BR$5))-$O86*SQRT(BR$5),0,1,TRUE)+$L86*EXP($K86/100*BR$5)*(1-_xlfn.NORM.DIST((LN(($L86*EXP($K86/100*BR$5)))-LN($J86)-$N86*BR$5)/($O86*SQRT(BR$5)),0,1,TRUE)))*EXP(-$F$1*BR$5)*(INDEX('3)tpx females'!FB$57:FB$107,MATCH($R86,'3)tpx females'!$DE$57:$DE$107,0))+INDEX('3)tpx males'!EZ$57:EZ$107,MATCH($Q86,'3)tpx males'!$DC$57:$DC$107,0))-(INDEX('3)tpx males'!EY$110:EY$160,MATCH($Q86,'3)tpx males'!$DC$110:$DC$160,0))*INDEX('3)tpx females'!FA$111:FA$161,MATCH($R86,'3)tpx females'!$DE$111:$DE$161,0))*(1-(EXP(-INDEX('3)tpx males'!EZ$4:EZ$54,MATCH($Q86,'3)tpx males'!$DC$4:$DC$54,0)))*EXP(-INDEX('3)tpx females'!FB$3:FB$53,MATCH($R86,'3)tpx females'!$DE$3:$DE$53,0))))))),0)</f>
        <v>0</v>
      </c>
      <c r="BS86" s="32">
        <f ca="1">IFERROR(($J86*EXP(BS$5*($N86+0.5*($O86)^2))*_xlfn.NORM.DIST((LN(($L86*EXP($K86/100*BS$5)))-LN($J86)-$N86*BS$5)/($O86*SQRT(BS$5))-$O86*SQRT(BS$5),0,1,TRUE)+$L86*EXP($K86/100*BS$5)*(1-_xlfn.NORM.DIST((LN(($L86*EXP($K86/100*BS$5)))-LN($J86)-$N86*BS$5)/($O86*SQRT(BS$5)),0,1,TRUE)))*EXP(-$F$1*BS$5)*(INDEX('3)tpx females'!FC$57:FC$107,MATCH($R86,'3)tpx females'!$DE$57:$DE$107,0))+INDEX('3)tpx males'!FA$57:FA$107,MATCH($Q86,'3)tpx males'!$DC$57:$DC$107,0))-(INDEX('3)tpx males'!EZ$110:EZ$160,MATCH($Q86,'3)tpx males'!$DC$110:$DC$160,0))*INDEX('3)tpx females'!FB$111:FB$161,MATCH($R86,'3)tpx females'!$DE$111:$DE$161,0))*(1-(EXP(-INDEX('3)tpx males'!FA$4:FA$54,MATCH($Q86,'3)tpx males'!$DC$4:$DC$54,0)))*EXP(-INDEX('3)tpx females'!FC$3:FC$53,MATCH($R86,'3)tpx females'!$DE$3:$DE$53,0))))))),0)</f>
        <v>0</v>
      </c>
      <c r="BT86" s="32">
        <f ca="1">IFERROR(($J86*EXP(BT$5*($N86+0.5*($O86)^2))*_xlfn.NORM.DIST((LN(($L86*EXP($K86/100*BT$5)))-LN($J86)-$N86*BT$5)/($O86*SQRT(BT$5))-$O86*SQRT(BT$5),0,1,TRUE)+$L86*EXP($K86/100*BT$5)*(1-_xlfn.NORM.DIST((LN(($L86*EXP($K86/100*BT$5)))-LN($J86)-$N86*BT$5)/($O86*SQRT(BT$5)),0,1,TRUE)))*EXP(-$F$1*BT$5)*(INDEX('3)tpx females'!FD$57:FD$107,MATCH($R86,'3)tpx females'!$DE$57:$DE$107,0))+INDEX('3)tpx males'!FB$57:FB$107,MATCH($Q86,'3)tpx males'!$DC$57:$DC$107,0))-(INDEX('3)tpx males'!FA$110:FA$160,MATCH($Q86,'3)tpx males'!$DC$110:$DC$160,0))*INDEX('3)tpx females'!FC$111:FC$161,MATCH($R86,'3)tpx females'!$DE$111:$DE$161,0))*(1-(EXP(-INDEX('3)tpx males'!FB$4:FB$54,MATCH($Q86,'3)tpx males'!$DC$4:$DC$54,0)))*EXP(-INDEX('3)tpx females'!FD$3:FD$53,MATCH($R86,'3)tpx females'!$DE$3:$DE$53,0))))))),0)</f>
        <v>0</v>
      </c>
    </row>
    <row r="87" spans="2:72" x14ac:dyDescent="0.25">
      <c r="B87" s="32" t="s">
        <v>11</v>
      </c>
      <c r="C87" s="32" t="s">
        <v>12</v>
      </c>
      <c r="D87" s="49">
        <v>15703</v>
      </c>
      <c r="E87" s="32" t="s">
        <v>13</v>
      </c>
      <c r="F87" s="32" t="s">
        <v>14</v>
      </c>
      <c r="G87" s="49">
        <v>17739</v>
      </c>
      <c r="H87" s="32" t="s">
        <v>13</v>
      </c>
      <c r="I87" s="32" t="s">
        <v>15</v>
      </c>
      <c r="J87" s="32">
        <v>591250</v>
      </c>
      <c r="K87" s="32">
        <v>7.5</v>
      </c>
      <c r="L87" s="32">
        <f>'3) 2016 cases'!M87*EXP('3) 2016 cases'!L87/100)</f>
        <v>122510.15682124544</v>
      </c>
      <c r="M87" s="32"/>
      <c r="N87" s="32">
        <f>INDEX('2b)Working'!$I$61:$P$61,MATCH($I87,'2b)Working'!$I$60:$P$60,0))</f>
        <v>6.0459778905231347E-2</v>
      </c>
      <c r="O87" s="32">
        <f>INDEX('2b)Working'!$I$62:$P$62,MATCH($I87,'2b)Working'!$I$60:$P$60,0))</f>
        <v>5.4783474896411326E-2</v>
      </c>
      <c r="P87" s="32" t="str">
        <f t="shared" si="5"/>
        <v/>
      </c>
      <c r="Q87" s="32">
        <f t="shared" si="4"/>
        <v>75</v>
      </c>
      <c r="R87" s="32">
        <f t="shared" si="6"/>
        <v>69</v>
      </c>
      <c r="S87" s="32">
        <f t="shared" si="7"/>
        <v>1</v>
      </c>
      <c r="U87" s="32">
        <f t="shared" ca="1" si="8"/>
        <v>136190.14746187747</v>
      </c>
      <c r="W87" s="32">
        <f ca="1">IFERROR(($J87*EXP(W$5*($N87+0.5*($O87)^2))*_xlfn.NORM.DIST((LN(($L87*EXP($K87/100*W$5)))-LN($J87)-$N87*W$5)/($O87*SQRT(W$5))-$O87*SQRT(W$5),0,1,TRUE)+$L87*EXP($K87/100*W$5)*(1-_xlfn.NORM.DIST((LN(($L87*EXP($K87/100*W$5)))-LN($J87)-$N87*W$5)/($O87*SQRT(W$5)),0,1,TRUE)))*EXP(-$F$1*W$5)*(INDEX('3)tpx females'!DG$57:DG$107,MATCH($R87,'3)tpx females'!$DE$57:$DE$107,0))+INDEX('3)tpx males'!DE$57:DE$107,MATCH($Q87,'3)tpx males'!$DC$57:$DC$107,0))-(INDEX('3)tpx males'!DD$110:DD$160,MATCH($Q87,'3)tpx males'!$DC$110:$DC$160,0))*INDEX('3)tpx females'!DF$111:DF$161,MATCH($R87,'3)tpx females'!$DE$111:$DE$161,0))*(1-(EXP(-INDEX('3)tpx males'!DE$4:DE$54,MATCH($Q87,'3)tpx males'!$DC$4:$DC$54,0)))*EXP(-INDEX('3)tpx females'!DG$3:DG$53,MATCH($R87,'3)tpx females'!$DE$3:$DE$53,0))))))),0)</f>
        <v>27.607910243967599</v>
      </c>
      <c r="X87" s="32">
        <f ca="1">IFERROR(($J87*EXP(X$5*($N87+0.5*($O87)^2))*_xlfn.NORM.DIST((LN(($L87*EXP($K87/100*X$5)))-LN($J87)-$N87*X$5)/($O87*SQRT(X$5))-$O87*SQRT(X$5),0,1,TRUE)+$L87*EXP($K87/100*X$5)*(1-_xlfn.NORM.DIST((LN(($L87*EXP($K87/100*X$5)))-LN($J87)-$N87*X$5)/($O87*SQRT(X$5)),0,1,TRUE)))*EXP(-$F$1*X$5)*(INDEX('3)tpx females'!DH$57:DH$107,MATCH($R87,'3)tpx females'!$DE$57:$DE$107,0))+INDEX('3)tpx males'!DF$57:DF$107,MATCH($Q87,'3)tpx males'!$DC$57:$DC$107,0))-(INDEX('3)tpx males'!DE$110:DE$160,MATCH($Q87,'3)tpx males'!$DC$110:$DC$160,0))*INDEX('3)tpx females'!DG$111:DG$161,MATCH($R87,'3)tpx females'!$DE$111:$DE$161,0))*(1-(EXP(-INDEX('3)tpx males'!DF$4:DF$54,MATCH($Q87,'3)tpx males'!$DC$4:$DC$54,0)))*EXP(-INDEX('3)tpx females'!DH$3:DH$53,MATCH($R87,'3)tpx females'!$DE$3:$DE$53,0))))))),0)</f>
        <v>94.578638995074073</v>
      </c>
      <c r="Y87" s="32">
        <f ca="1">IFERROR(($J87*EXP(Y$5*($N87+0.5*($O87)^2))*_xlfn.NORM.DIST((LN(($L87*EXP($K87/100*Y$5)))-LN($J87)-$N87*Y$5)/($O87*SQRT(Y$5))-$O87*SQRT(Y$5),0,1,TRUE)+$L87*EXP($K87/100*Y$5)*(1-_xlfn.NORM.DIST((LN(($L87*EXP($K87/100*Y$5)))-LN($J87)-$N87*Y$5)/($O87*SQRT(Y$5)),0,1,TRUE)))*EXP(-$F$1*Y$5)*(INDEX('3)tpx females'!DI$57:DI$107,MATCH($R87,'3)tpx females'!$DE$57:$DE$107,0))+INDEX('3)tpx males'!DG$57:DG$107,MATCH($Q87,'3)tpx males'!$DC$57:$DC$107,0))-(INDEX('3)tpx males'!DF$110:DF$160,MATCH($Q87,'3)tpx males'!$DC$110:$DC$160,0))*INDEX('3)tpx females'!DH$111:DH$161,MATCH($R87,'3)tpx females'!$DE$111:$DE$161,0))*(1-(EXP(-INDEX('3)tpx males'!DG$4:DG$54,MATCH($Q87,'3)tpx males'!$DC$4:$DC$54,0)))*EXP(-INDEX('3)tpx females'!DI$3:DI$53,MATCH($R87,'3)tpx females'!$DE$3:$DE$53,0))))))),0)</f>
        <v>188.34620248974079</v>
      </c>
      <c r="Z87" s="32">
        <f ca="1">IFERROR(($J87*EXP(Z$5*($N87+0.5*($O87)^2))*_xlfn.NORM.DIST((LN(($L87*EXP($K87/100*Z$5)))-LN($J87)-$N87*Z$5)/($O87*SQRT(Z$5))-$O87*SQRT(Z$5),0,1,TRUE)+$L87*EXP($K87/100*Z$5)*(1-_xlfn.NORM.DIST((LN(($L87*EXP($K87/100*Z$5)))-LN($J87)-$N87*Z$5)/($O87*SQRT(Z$5)),0,1,TRUE)))*EXP(-$F$1*Z$5)*(INDEX('3)tpx females'!DJ$57:DJ$107,MATCH($R87,'3)tpx females'!$DE$57:$DE$107,0))+INDEX('3)tpx males'!DH$57:DH$107,MATCH($Q87,'3)tpx males'!$DC$57:$DC$107,0))-(INDEX('3)tpx males'!DG$110:DG$160,MATCH($Q87,'3)tpx males'!$DC$110:$DC$160,0))*INDEX('3)tpx females'!DI$111:DI$161,MATCH($R87,'3)tpx females'!$DE$111:$DE$161,0))*(1-(EXP(-INDEX('3)tpx males'!DH$4:DH$54,MATCH($Q87,'3)tpx males'!$DC$4:$DC$54,0)))*EXP(-INDEX('3)tpx females'!DJ$3:DJ$53,MATCH($R87,'3)tpx females'!$DE$3:$DE$53,0))))))),0)</f>
        <v>289.0622791126379</v>
      </c>
      <c r="AA87" s="32">
        <f ca="1">IFERROR(($J87*EXP(AA$5*($N87+0.5*($O87)^2))*_xlfn.NORM.DIST((LN(($L87*EXP($K87/100*AA$5)))-LN($J87)-$N87*AA$5)/($O87*SQRT(AA$5))-$O87*SQRT(AA$5),0,1,TRUE)+$L87*EXP($K87/100*AA$5)*(1-_xlfn.NORM.DIST((LN(($L87*EXP($K87/100*AA$5)))-LN($J87)-$N87*AA$5)/($O87*SQRT(AA$5)),0,1,TRUE)))*EXP(-$F$1*AA$5)*(INDEX('3)tpx females'!DK$57:DK$107,MATCH($R87,'3)tpx females'!$DE$57:$DE$107,0))+INDEX('3)tpx males'!DI$57:DI$107,MATCH($Q87,'3)tpx males'!$DC$57:$DC$107,0))-(INDEX('3)tpx males'!DH$110:DH$160,MATCH($Q87,'3)tpx males'!$DC$110:$DC$160,0))*INDEX('3)tpx females'!DJ$111:DJ$161,MATCH($R87,'3)tpx females'!$DE$111:$DE$161,0))*(1-(EXP(-INDEX('3)tpx males'!DI$4:DI$54,MATCH($Q87,'3)tpx males'!$DC$4:$DC$54,0)))*EXP(-INDEX('3)tpx females'!DK$3:DK$53,MATCH($R87,'3)tpx females'!$DE$3:$DE$53,0))))))),0)</f>
        <v>418.61025752018207</v>
      </c>
      <c r="AB87" s="32">
        <f ca="1">IFERROR(($J87*EXP(AB$5*($N87+0.5*($O87)^2))*_xlfn.NORM.DIST((LN(($L87*EXP($K87/100*AB$5)))-LN($J87)-$N87*AB$5)/($O87*SQRT(AB$5))-$O87*SQRT(AB$5),0,1,TRUE)+$L87*EXP($K87/100*AB$5)*(1-_xlfn.NORM.DIST((LN(($L87*EXP($K87/100*AB$5)))-LN($J87)-$N87*AB$5)/($O87*SQRT(AB$5)),0,1,TRUE)))*EXP(-$F$1*AB$5)*(INDEX('3)tpx females'!DL$57:DL$107,MATCH($R87,'3)tpx females'!$DE$57:$DE$107,0))+INDEX('3)tpx males'!DJ$57:DJ$107,MATCH($Q87,'3)tpx males'!$DC$57:$DC$107,0))-(INDEX('3)tpx males'!DI$110:DI$160,MATCH($Q87,'3)tpx males'!$DC$110:$DC$160,0))*INDEX('3)tpx females'!DK$111:DK$161,MATCH($R87,'3)tpx females'!$DE$111:$DE$161,0))*(1-(EXP(-INDEX('3)tpx males'!DJ$4:DJ$54,MATCH($Q87,'3)tpx males'!$DC$4:$DC$54,0)))*EXP(-INDEX('3)tpx females'!DL$3:DL$53,MATCH($R87,'3)tpx females'!$DE$3:$DE$53,0))))))),0)</f>
        <v>594.26293334319178</v>
      </c>
      <c r="AC87" s="32">
        <f ca="1">IFERROR(($J87*EXP(AC$5*($N87+0.5*($O87)^2))*_xlfn.NORM.DIST((LN(($L87*EXP($K87/100*AC$5)))-LN($J87)-$N87*AC$5)/($O87*SQRT(AC$5))-$O87*SQRT(AC$5),0,1,TRUE)+$L87*EXP($K87/100*AC$5)*(1-_xlfn.NORM.DIST((LN(($L87*EXP($K87/100*AC$5)))-LN($J87)-$N87*AC$5)/($O87*SQRT(AC$5)),0,1,TRUE)))*EXP(-$F$1*AC$5)*(INDEX('3)tpx females'!DM$57:DM$107,MATCH($R87,'3)tpx females'!$DE$57:$DE$107,0))+INDEX('3)tpx males'!DK$57:DK$107,MATCH($Q87,'3)tpx males'!$DC$57:$DC$107,0))-(INDEX('3)tpx males'!DJ$110:DJ$160,MATCH($Q87,'3)tpx males'!$DC$110:$DC$160,0))*INDEX('3)tpx females'!DL$111:DL$161,MATCH($R87,'3)tpx females'!$DE$111:$DE$161,0))*(1-(EXP(-INDEX('3)tpx males'!DK$4:DK$54,MATCH($Q87,'3)tpx males'!$DC$4:$DC$54,0)))*EXP(-INDEX('3)tpx females'!DM$3:DM$53,MATCH($R87,'3)tpx females'!$DE$3:$DE$53,0))))))),0)</f>
        <v>759.92744688268806</v>
      </c>
      <c r="AD87" s="32">
        <f ca="1">IFERROR(($J87*EXP(AD$5*($N87+0.5*($O87)^2))*_xlfn.NORM.DIST((LN(($L87*EXP($K87/100*AD$5)))-LN($J87)-$N87*AD$5)/($O87*SQRT(AD$5))-$O87*SQRT(AD$5),0,1,TRUE)+$L87*EXP($K87/100*AD$5)*(1-_xlfn.NORM.DIST((LN(($L87*EXP($K87/100*AD$5)))-LN($J87)-$N87*AD$5)/($O87*SQRT(AD$5)),0,1,TRUE)))*EXP(-$F$1*AD$5)*(INDEX('3)tpx females'!DN$57:DN$107,MATCH($R87,'3)tpx females'!$DE$57:$DE$107,0))+INDEX('3)tpx males'!DL$57:DL$107,MATCH($Q87,'3)tpx males'!$DC$57:$DC$107,0))-(INDEX('3)tpx males'!DK$110:DK$160,MATCH($Q87,'3)tpx males'!$DC$110:$DC$160,0))*INDEX('3)tpx females'!DM$111:DM$161,MATCH($R87,'3)tpx females'!$DE$111:$DE$161,0))*(1-(EXP(-INDEX('3)tpx males'!DL$4:DL$54,MATCH($Q87,'3)tpx males'!$DC$4:$DC$54,0)))*EXP(-INDEX('3)tpx females'!DN$3:DN$53,MATCH($R87,'3)tpx females'!$DE$3:$DE$53,0))))))),0)</f>
        <v>983.16920114663696</v>
      </c>
      <c r="AE87" s="32">
        <f ca="1">IFERROR(($J87*EXP(AE$5*($N87+0.5*($O87)^2))*_xlfn.NORM.DIST((LN(($L87*EXP($K87/100*AE$5)))-LN($J87)-$N87*AE$5)/($O87*SQRT(AE$5))-$O87*SQRT(AE$5),0,1,TRUE)+$L87*EXP($K87/100*AE$5)*(1-_xlfn.NORM.DIST((LN(($L87*EXP($K87/100*AE$5)))-LN($J87)-$N87*AE$5)/($O87*SQRT(AE$5)),0,1,TRUE)))*EXP(-$F$1*AE$5)*(INDEX('3)tpx females'!DO$57:DO$107,MATCH($R87,'3)tpx females'!$DE$57:$DE$107,0))+INDEX('3)tpx males'!DM$57:DM$107,MATCH($Q87,'3)tpx males'!$DC$57:$DC$107,0))-(INDEX('3)tpx males'!DL$110:DL$160,MATCH($Q87,'3)tpx males'!$DC$110:$DC$160,0))*INDEX('3)tpx females'!DN$111:DN$161,MATCH($R87,'3)tpx females'!$DE$111:$DE$161,0))*(1-(EXP(-INDEX('3)tpx males'!DM$4:DM$54,MATCH($Q87,'3)tpx males'!$DC$4:$DC$54,0)))*EXP(-INDEX('3)tpx females'!DO$3:DO$53,MATCH($R87,'3)tpx females'!$DE$3:$DE$53,0))))))),0)</f>
        <v>1302.6799060336202</v>
      </c>
      <c r="AF87" s="32">
        <f ca="1">IFERROR(($J87*EXP(AF$5*($N87+0.5*($O87)^2))*_xlfn.NORM.DIST((LN(($L87*EXP($K87/100*AF$5)))-LN($J87)-$N87*AF$5)/($O87*SQRT(AF$5))-$O87*SQRT(AF$5),0,1,TRUE)+$L87*EXP($K87/100*AF$5)*(1-_xlfn.NORM.DIST((LN(($L87*EXP($K87/100*AF$5)))-LN($J87)-$N87*AF$5)/($O87*SQRT(AF$5)),0,1,TRUE)))*EXP(-$F$1*AF$5)*(INDEX('3)tpx females'!DP$57:DP$107,MATCH($R87,'3)tpx females'!$DE$57:$DE$107,0))+INDEX('3)tpx males'!DN$57:DN$107,MATCH($Q87,'3)tpx males'!$DC$57:$DC$107,0))-(INDEX('3)tpx males'!DM$110:DM$160,MATCH($Q87,'3)tpx males'!$DC$110:$DC$160,0))*INDEX('3)tpx females'!DO$111:DO$161,MATCH($R87,'3)tpx females'!$DE$111:$DE$161,0))*(1-(EXP(-INDEX('3)tpx males'!DN$4:DN$54,MATCH($Q87,'3)tpx males'!$DC$4:$DC$54,0)))*EXP(-INDEX('3)tpx females'!DP$3:DP$53,MATCH($R87,'3)tpx females'!$DE$3:$DE$53,0))))))),0)</f>
        <v>1585.1950939440524</v>
      </c>
      <c r="AG87" s="32">
        <f ca="1">IFERROR(($J87*EXP(AG$5*($N87+0.5*($O87)^2))*_xlfn.NORM.DIST((LN(($L87*EXP($K87/100*AG$5)))-LN($J87)-$N87*AG$5)/($O87*SQRT(AG$5))-$O87*SQRT(AG$5),0,1,TRUE)+$L87*EXP($K87/100*AG$5)*(1-_xlfn.NORM.DIST((LN(($L87*EXP($K87/100*AG$5)))-LN($J87)-$N87*AG$5)/($O87*SQRT(AG$5)),0,1,TRUE)))*EXP(-$F$1*AG$5)*(INDEX('3)tpx females'!DQ$57:DQ$107,MATCH($R87,'3)tpx females'!$DE$57:$DE$107,0))+INDEX('3)tpx males'!DO$57:DO$107,MATCH($Q87,'3)tpx males'!$DC$57:$DC$107,0))-(INDEX('3)tpx males'!DN$110:DN$160,MATCH($Q87,'3)tpx males'!$DC$110:$DC$160,0))*INDEX('3)tpx females'!DP$111:DP$161,MATCH($R87,'3)tpx females'!$DE$111:$DE$161,0))*(1-(EXP(-INDEX('3)tpx males'!DO$4:DO$54,MATCH($Q87,'3)tpx males'!$DC$4:$DC$54,0)))*EXP(-INDEX('3)tpx females'!DQ$3:DQ$53,MATCH($R87,'3)tpx females'!$DE$3:$DE$53,0))))))),0)</f>
        <v>1910.5371839454476</v>
      </c>
      <c r="AH87" s="32">
        <f ca="1">IFERROR(($J87*EXP(AH$5*($N87+0.5*($O87)^2))*_xlfn.NORM.DIST((LN(($L87*EXP($K87/100*AH$5)))-LN($J87)-$N87*AH$5)/($O87*SQRT(AH$5))-$O87*SQRT(AH$5),0,1,TRUE)+$L87*EXP($K87/100*AH$5)*(1-_xlfn.NORM.DIST((LN(($L87*EXP($K87/100*AH$5)))-LN($J87)-$N87*AH$5)/($O87*SQRT(AH$5)),0,1,TRUE)))*EXP(-$F$1*AH$5)*(INDEX('3)tpx females'!DR$57:DR$107,MATCH($R87,'3)tpx females'!$DE$57:$DE$107,0))+INDEX('3)tpx males'!DP$57:DP$107,MATCH($Q87,'3)tpx males'!$DC$57:$DC$107,0))-(INDEX('3)tpx males'!DO$110:DO$160,MATCH($Q87,'3)tpx males'!$DC$110:$DC$160,0))*INDEX('3)tpx females'!DQ$111:DQ$161,MATCH($R87,'3)tpx females'!$DE$111:$DE$161,0))*(1-(EXP(-INDEX('3)tpx males'!DP$4:DP$54,MATCH($Q87,'3)tpx males'!$DC$4:$DC$54,0)))*EXP(-INDEX('3)tpx females'!DR$3:DR$53,MATCH($R87,'3)tpx females'!$DE$3:$DE$53,0))))))),0)</f>
        <v>2518.14759941379</v>
      </c>
      <c r="AI87" s="32">
        <f ca="1">IFERROR(($J87*EXP(AI$5*($N87+0.5*($O87)^2))*_xlfn.NORM.DIST((LN(($L87*EXP($K87/100*AI$5)))-LN($J87)-$N87*AI$5)/($O87*SQRT(AI$5))-$O87*SQRT(AI$5),0,1,TRUE)+$L87*EXP($K87/100*AI$5)*(1-_xlfn.NORM.DIST((LN(($L87*EXP($K87/100*AI$5)))-LN($J87)-$N87*AI$5)/($O87*SQRT(AI$5)),0,1,TRUE)))*EXP(-$F$1*AI$5)*(INDEX('3)tpx females'!DS$57:DS$107,MATCH($R87,'3)tpx females'!$DE$57:$DE$107,0))+INDEX('3)tpx males'!DQ$57:DQ$107,MATCH($Q87,'3)tpx males'!$DC$57:$DC$107,0))-(INDEX('3)tpx males'!DP$110:DP$160,MATCH($Q87,'3)tpx males'!$DC$110:$DC$160,0))*INDEX('3)tpx females'!DR$111:DR$161,MATCH($R87,'3)tpx females'!$DE$111:$DE$161,0))*(1-(EXP(-INDEX('3)tpx males'!DQ$4:DQ$54,MATCH($Q87,'3)tpx males'!$DC$4:$DC$54,0)))*EXP(-INDEX('3)tpx females'!DS$3:DS$53,MATCH($R87,'3)tpx females'!$DE$3:$DE$53,0))))))),0)</f>
        <v>2964.6970525498868</v>
      </c>
      <c r="AJ87" s="32">
        <f ca="1">IFERROR(($J87*EXP(AJ$5*($N87+0.5*($O87)^2))*_xlfn.NORM.DIST((LN(($L87*EXP($K87/100*AJ$5)))-LN($J87)-$N87*AJ$5)/($O87*SQRT(AJ$5))-$O87*SQRT(AJ$5),0,1,TRUE)+$L87*EXP($K87/100*AJ$5)*(1-_xlfn.NORM.DIST((LN(($L87*EXP($K87/100*AJ$5)))-LN($J87)-$N87*AJ$5)/($O87*SQRT(AJ$5)),0,1,TRUE)))*EXP(-$F$1*AJ$5)*(INDEX('3)tpx females'!DT$57:DT$107,MATCH($R87,'3)tpx females'!$DE$57:$DE$107,0))+INDEX('3)tpx males'!DR$57:DR$107,MATCH($Q87,'3)tpx males'!$DC$57:$DC$107,0))-(INDEX('3)tpx males'!DQ$110:DQ$160,MATCH($Q87,'3)tpx males'!$DC$110:$DC$160,0))*INDEX('3)tpx females'!DS$111:DS$161,MATCH($R87,'3)tpx females'!$DE$111:$DE$161,0))*(1-(EXP(-INDEX('3)tpx males'!DR$4:DR$54,MATCH($Q87,'3)tpx males'!$DC$4:$DC$54,0)))*EXP(-INDEX('3)tpx females'!DT$3:DT$53,MATCH($R87,'3)tpx females'!$DE$3:$DE$53,0))))))),0)</f>
        <v>3676.0298564915474</v>
      </c>
      <c r="AK87" s="32">
        <f ca="1">IFERROR(($J87*EXP(AK$5*($N87+0.5*($O87)^2))*_xlfn.NORM.DIST((LN(($L87*EXP($K87/100*AK$5)))-LN($J87)-$N87*AK$5)/($O87*SQRT(AK$5))-$O87*SQRT(AK$5),0,1,TRUE)+$L87*EXP($K87/100*AK$5)*(1-_xlfn.NORM.DIST((LN(($L87*EXP($K87/100*AK$5)))-LN($J87)-$N87*AK$5)/($O87*SQRT(AK$5)),0,1,TRUE)))*EXP(-$F$1*AK$5)*(INDEX('3)tpx females'!DU$57:DU$107,MATCH($R87,'3)tpx females'!$DE$57:$DE$107,0))+INDEX('3)tpx males'!DS$57:DS$107,MATCH($Q87,'3)tpx males'!$DC$57:$DC$107,0))-(INDEX('3)tpx males'!DR$110:DR$160,MATCH($Q87,'3)tpx males'!$DC$110:$DC$160,0))*INDEX('3)tpx females'!DT$111:DT$161,MATCH($R87,'3)tpx females'!$DE$111:$DE$161,0))*(1-(EXP(-INDEX('3)tpx males'!DS$4:DS$54,MATCH($Q87,'3)tpx males'!$DC$4:$DC$54,0)))*EXP(-INDEX('3)tpx females'!DU$3:DU$53,MATCH($R87,'3)tpx females'!$DE$3:$DE$53,0))))))),0)</f>
        <v>4443.2497569414509</v>
      </c>
      <c r="AL87" s="32">
        <f ca="1">IFERROR(($J87*EXP(AL$5*($N87+0.5*($O87)^2))*_xlfn.NORM.DIST((LN(($L87*EXP($K87/100*AL$5)))-LN($J87)-$N87*AL$5)/($O87*SQRT(AL$5))-$O87*SQRT(AL$5),0,1,TRUE)+$L87*EXP($K87/100*AL$5)*(1-_xlfn.NORM.DIST((LN(($L87*EXP($K87/100*AL$5)))-LN($J87)-$N87*AL$5)/($O87*SQRT(AL$5)),0,1,TRUE)))*EXP(-$F$1*AL$5)*(INDEX('3)tpx females'!DV$57:DV$107,MATCH($R87,'3)tpx females'!$DE$57:$DE$107,0))+INDEX('3)tpx males'!DT$57:DT$107,MATCH($Q87,'3)tpx males'!$DC$57:$DC$107,0))-(INDEX('3)tpx males'!DS$110:DS$160,MATCH($Q87,'3)tpx males'!$DC$110:$DC$160,0))*INDEX('3)tpx females'!DU$111:DU$161,MATCH($R87,'3)tpx females'!$DE$111:$DE$161,0))*(1-(EXP(-INDEX('3)tpx males'!DT$4:DT$54,MATCH($Q87,'3)tpx males'!$DC$4:$DC$54,0)))*EXP(-INDEX('3)tpx females'!DV$3:DV$53,MATCH($R87,'3)tpx females'!$DE$3:$DE$53,0))))))),0)</f>
        <v>4925.2456258941584</v>
      </c>
      <c r="AM87" s="32">
        <f ca="1">IFERROR(($J87*EXP(AM$5*($N87+0.5*($O87)^2))*_xlfn.NORM.DIST((LN(($L87*EXP($K87/100*AM$5)))-LN($J87)-$N87*AM$5)/($O87*SQRT(AM$5))-$O87*SQRT(AM$5),0,1,TRUE)+$L87*EXP($K87/100*AM$5)*(1-_xlfn.NORM.DIST((LN(($L87*EXP($K87/100*AM$5)))-LN($J87)-$N87*AM$5)/($O87*SQRT(AM$5)),0,1,TRUE)))*EXP(-$F$1*AM$5)*(INDEX('3)tpx females'!DW$57:DW$107,MATCH($R87,'3)tpx females'!$DE$57:$DE$107,0))+INDEX('3)tpx males'!DU$57:DU$107,MATCH($Q87,'3)tpx males'!$DC$57:$DC$107,0))-(INDEX('3)tpx males'!DT$110:DT$160,MATCH($Q87,'3)tpx males'!$DC$110:$DC$160,0))*INDEX('3)tpx females'!DV$111:DV$161,MATCH($R87,'3)tpx females'!$DE$111:$DE$161,0))*(1-(EXP(-INDEX('3)tpx males'!DU$4:DU$54,MATCH($Q87,'3)tpx males'!$DC$4:$DC$54,0)))*EXP(-INDEX('3)tpx females'!DW$3:DW$53,MATCH($R87,'3)tpx females'!$DE$3:$DE$53,0))))))),0)</f>
        <v>5741.5441254192538</v>
      </c>
      <c r="AN87" s="32">
        <f ca="1">IFERROR(($J87*EXP(AN$5*($N87+0.5*($O87)^2))*_xlfn.NORM.DIST((LN(($L87*EXP($K87/100*AN$5)))-LN($J87)-$N87*AN$5)/($O87*SQRT(AN$5))-$O87*SQRT(AN$5),0,1,TRUE)+$L87*EXP($K87/100*AN$5)*(1-_xlfn.NORM.DIST((LN(($L87*EXP($K87/100*AN$5)))-LN($J87)-$N87*AN$5)/($O87*SQRT(AN$5)),0,1,TRUE)))*EXP(-$F$1*AN$5)*(INDEX('3)tpx females'!DX$57:DX$107,MATCH($R87,'3)tpx females'!$DE$57:$DE$107,0))+INDEX('3)tpx males'!DV$57:DV$107,MATCH($Q87,'3)tpx males'!$DC$57:$DC$107,0))-(INDEX('3)tpx males'!DU$110:DU$160,MATCH($Q87,'3)tpx males'!$DC$110:$DC$160,0))*INDEX('3)tpx females'!DW$111:DW$161,MATCH($R87,'3)tpx females'!$DE$111:$DE$161,0))*(1-(EXP(-INDEX('3)tpx males'!DV$4:DV$54,MATCH($Q87,'3)tpx males'!$DC$4:$DC$54,0)))*EXP(-INDEX('3)tpx females'!DX$3:DX$53,MATCH($R87,'3)tpx females'!$DE$3:$DE$53,0))))))),0)</f>
        <v>6503.5923787649472</v>
      </c>
      <c r="AO87" s="32">
        <f ca="1">IFERROR(($J87*EXP(AO$5*($N87+0.5*($O87)^2))*_xlfn.NORM.DIST((LN(($L87*EXP($K87/100*AO$5)))-LN($J87)-$N87*AO$5)/($O87*SQRT(AO$5))-$O87*SQRT(AO$5),0,1,TRUE)+$L87*EXP($K87/100*AO$5)*(1-_xlfn.NORM.DIST((LN(($L87*EXP($K87/100*AO$5)))-LN($J87)-$N87*AO$5)/($O87*SQRT(AO$5)),0,1,TRUE)))*EXP(-$F$1*AO$5)*(INDEX('3)tpx females'!DY$57:DY$107,MATCH($R87,'3)tpx females'!$DE$57:$DE$107,0))+INDEX('3)tpx males'!DW$57:DW$107,MATCH($Q87,'3)tpx males'!$DC$57:$DC$107,0))-(INDEX('3)tpx males'!DV$110:DV$160,MATCH($Q87,'3)tpx males'!$DC$110:$DC$160,0))*INDEX('3)tpx females'!DX$111:DX$161,MATCH($R87,'3)tpx females'!$DE$111:$DE$161,0))*(1-(EXP(-INDEX('3)tpx males'!DW$4:DW$54,MATCH($Q87,'3)tpx males'!$DC$4:$DC$54,0)))*EXP(-INDEX('3)tpx females'!DY$3:DY$53,MATCH($R87,'3)tpx females'!$DE$3:$DE$53,0))))))),0)</f>
        <v>7175.3884354048896</v>
      </c>
      <c r="AP87" s="32">
        <f ca="1">IFERROR(($J87*EXP(AP$5*($N87+0.5*($O87)^2))*_xlfn.NORM.DIST((LN(($L87*EXP($K87/100*AP$5)))-LN($J87)-$N87*AP$5)/($O87*SQRT(AP$5))-$O87*SQRT(AP$5),0,1,TRUE)+$L87*EXP($K87/100*AP$5)*(1-_xlfn.NORM.DIST((LN(($L87*EXP($K87/100*AP$5)))-LN($J87)-$N87*AP$5)/($O87*SQRT(AP$5)),0,1,TRUE)))*EXP(-$F$1*AP$5)*(INDEX('3)tpx females'!DZ$57:DZ$107,MATCH($R87,'3)tpx females'!$DE$57:$DE$107,0))+INDEX('3)tpx males'!DX$57:DX$107,MATCH($Q87,'3)tpx males'!$DC$57:$DC$107,0))-(INDEX('3)tpx males'!DW$110:DW$160,MATCH($Q87,'3)tpx males'!$DC$110:$DC$160,0))*INDEX('3)tpx females'!DY$111:DY$161,MATCH($R87,'3)tpx females'!$DE$111:$DE$161,0))*(1-(EXP(-INDEX('3)tpx males'!DX$4:DX$54,MATCH($Q87,'3)tpx males'!$DC$4:$DC$54,0)))*EXP(-INDEX('3)tpx females'!DZ$3:DZ$53,MATCH($R87,'3)tpx females'!$DE$3:$DE$53,0))))))),0)</f>
        <v>7935.4374822162181</v>
      </c>
      <c r="AQ87" s="32">
        <f ca="1">IFERROR(($J87*EXP(AQ$5*($N87+0.5*($O87)^2))*_xlfn.NORM.DIST((LN(($L87*EXP($K87/100*AQ$5)))-LN($J87)-$N87*AQ$5)/($O87*SQRT(AQ$5))-$O87*SQRT(AQ$5),0,1,TRUE)+$L87*EXP($K87/100*AQ$5)*(1-_xlfn.NORM.DIST((LN(($L87*EXP($K87/100*AQ$5)))-LN($J87)-$N87*AQ$5)/($O87*SQRT(AQ$5)),0,1,TRUE)))*EXP(-$F$1*AQ$5)*(INDEX('3)tpx females'!EA$57:EA$107,MATCH($R87,'3)tpx females'!$DE$57:$DE$107,0))+INDEX('3)tpx males'!DY$57:DY$107,MATCH($Q87,'3)tpx males'!$DC$57:$DC$107,0))-(INDEX('3)tpx males'!DX$110:DX$160,MATCH($Q87,'3)tpx males'!$DC$110:$DC$160,0))*INDEX('3)tpx females'!DZ$111:DZ$161,MATCH($R87,'3)tpx females'!$DE$111:$DE$161,0))*(1-(EXP(-INDEX('3)tpx males'!DY$4:DY$54,MATCH($Q87,'3)tpx males'!$DC$4:$DC$54,0)))*EXP(-INDEX('3)tpx females'!EA$3:EA$53,MATCH($R87,'3)tpx females'!$DE$3:$DE$53,0))))))),0)</f>
        <v>8766.7098204546855</v>
      </c>
      <c r="AR87" s="32">
        <f ca="1">IFERROR(($J87*EXP(AR$5*($N87+0.5*($O87)^2))*_xlfn.NORM.DIST((LN(($L87*EXP($K87/100*AR$5)))-LN($J87)-$N87*AR$5)/($O87*SQRT(AR$5))-$O87*SQRT(AR$5),0,1,TRUE)+$L87*EXP($K87/100*AR$5)*(1-_xlfn.NORM.DIST((LN(($L87*EXP($K87/100*AR$5)))-LN($J87)-$N87*AR$5)/($O87*SQRT(AR$5)),0,1,TRUE)))*EXP(-$F$1*AR$5)*(INDEX('3)tpx females'!EB$57:EB$107,MATCH($R87,'3)tpx females'!$DE$57:$DE$107,0))+INDEX('3)tpx males'!DZ$57:DZ$107,MATCH($Q87,'3)tpx males'!$DC$57:$DC$107,0))-(INDEX('3)tpx males'!DY$110:DY$160,MATCH($Q87,'3)tpx males'!$DC$110:$DC$160,0))*INDEX('3)tpx females'!EA$111:EA$161,MATCH($R87,'3)tpx females'!$DE$111:$DE$161,0))*(1-(EXP(-INDEX('3)tpx males'!DZ$4:DZ$54,MATCH($Q87,'3)tpx males'!$DC$4:$DC$54,0)))*EXP(-INDEX('3)tpx females'!EB$3:EB$53,MATCH($R87,'3)tpx females'!$DE$3:$DE$53,0))))))),0)</f>
        <v>9021.742678049146</v>
      </c>
      <c r="AS87" s="32">
        <f ca="1">IFERROR(($J87*EXP(AS$5*($N87+0.5*($O87)^2))*_xlfn.NORM.DIST((LN(($L87*EXP($K87/100*AS$5)))-LN($J87)-$N87*AS$5)/($O87*SQRT(AS$5))-$O87*SQRT(AS$5),0,1,TRUE)+$L87*EXP($K87/100*AS$5)*(1-_xlfn.NORM.DIST((LN(($L87*EXP($K87/100*AS$5)))-LN($J87)-$N87*AS$5)/($O87*SQRT(AS$5)),0,1,TRUE)))*EXP(-$F$1*AS$5)*(INDEX('3)tpx females'!EC$57:EC$107,MATCH($R87,'3)tpx females'!$DE$57:$DE$107,0))+INDEX('3)tpx males'!EA$57:EA$107,MATCH($Q87,'3)tpx males'!$DC$57:$DC$107,0))-(INDEX('3)tpx males'!DZ$110:DZ$160,MATCH($Q87,'3)tpx males'!$DC$110:$DC$160,0))*INDEX('3)tpx females'!EB$111:EB$161,MATCH($R87,'3)tpx females'!$DE$111:$DE$161,0))*(1-(EXP(-INDEX('3)tpx males'!EA$4:EA$54,MATCH($Q87,'3)tpx males'!$DC$4:$DC$54,0)))*EXP(-INDEX('3)tpx females'!EC$3:EC$53,MATCH($R87,'3)tpx females'!$DE$3:$DE$53,0))))))),0)</f>
        <v>8712.6955643167275</v>
      </c>
      <c r="AT87" s="32">
        <f ca="1">IFERROR(($J87*EXP(AT$5*($N87+0.5*($O87)^2))*_xlfn.NORM.DIST((LN(($L87*EXP($K87/100*AT$5)))-LN($J87)-$N87*AT$5)/($O87*SQRT(AT$5))-$O87*SQRT(AT$5),0,1,TRUE)+$L87*EXP($K87/100*AT$5)*(1-_xlfn.NORM.DIST((LN(($L87*EXP($K87/100*AT$5)))-LN($J87)-$N87*AT$5)/($O87*SQRT(AT$5)),0,1,TRUE)))*EXP(-$F$1*AT$5)*(INDEX('3)tpx females'!ED$57:ED$107,MATCH($R87,'3)tpx females'!$DE$57:$DE$107,0))+INDEX('3)tpx males'!EB$57:EB$107,MATCH($Q87,'3)tpx males'!$DC$57:$DC$107,0))-(INDEX('3)tpx males'!EA$110:EA$160,MATCH($Q87,'3)tpx males'!$DC$110:$DC$160,0))*INDEX('3)tpx females'!EC$111:EC$161,MATCH($R87,'3)tpx females'!$DE$111:$DE$161,0))*(1-(EXP(-INDEX('3)tpx males'!EB$4:EB$54,MATCH($Q87,'3)tpx males'!$DC$4:$DC$54,0)))*EXP(-INDEX('3)tpx females'!ED$3:ED$53,MATCH($R87,'3)tpx females'!$DE$3:$DE$53,0))))))),0)</f>
        <v>8343.7465834453542</v>
      </c>
      <c r="AU87" s="32">
        <f ca="1">IFERROR(($J87*EXP(AU$5*($N87+0.5*($O87)^2))*_xlfn.NORM.DIST((LN(($L87*EXP($K87/100*AU$5)))-LN($J87)-$N87*AU$5)/($O87*SQRT(AU$5))-$O87*SQRT(AU$5),0,1,TRUE)+$L87*EXP($K87/100*AU$5)*(1-_xlfn.NORM.DIST((LN(($L87*EXP($K87/100*AU$5)))-LN($J87)-$N87*AU$5)/($O87*SQRT(AU$5)),0,1,TRUE)))*EXP(-$F$1*AU$5)*(INDEX('3)tpx females'!EE$57:EE$107,MATCH($R87,'3)tpx females'!$DE$57:$DE$107,0))+INDEX('3)tpx males'!EC$57:EC$107,MATCH($Q87,'3)tpx males'!$DC$57:$DC$107,0))-(INDEX('3)tpx males'!EB$110:EB$160,MATCH($Q87,'3)tpx males'!$DC$110:$DC$160,0))*INDEX('3)tpx females'!ED$111:ED$161,MATCH($R87,'3)tpx females'!$DE$111:$DE$161,0))*(1-(EXP(-INDEX('3)tpx males'!EC$4:EC$54,MATCH($Q87,'3)tpx males'!$DC$4:$DC$54,0)))*EXP(-INDEX('3)tpx females'!EE$3:EE$53,MATCH($R87,'3)tpx females'!$DE$3:$DE$53,0))))))),0)</f>
        <v>7948.9784258169902</v>
      </c>
      <c r="AV87" s="32">
        <f ca="1">IFERROR(($J87*EXP(AV$5*($N87+0.5*($O87)^2))*_xlfn.NORM.DIST((LN(($L87*EXP($K87/100*AV$5)))-LN($J87)-$N87*AV$5)/($O87*SQRT(AV$5))-$O87*SQRT(AV$5),0,1,TRUE)+$L87*EXP($K87/100*AV$5)*(1-_xlfn.NORM.DIST((LN(($L87*EXP($K87/100*AV$5)))-LN($J87)-$N87*AV$5)/($O87*SQRT(AV$5)),0,1,TRUE)))*EXP(-$F$1*AV$5)*(INDEX('3)tpx females'!EF$57:EF$107,MATCH($R87,'3)tpx females'!$DE$57:$DE$107,0))+INDEX('3)tpx males'!ED$57:ED$107,MATCH($Q87,'3)tpx males'!$DC$57:$DC$107,0))-(INDEX('3)tpx males'!EC$110:EC$160,MATCH($Q87,'3)tpx males'!$DC$110:$DC$160,0))*INDEX('3)tpx females'!EE$111:EE$161,MATCH($R87,'3)tpx females'!$DE$111:$DE$161,0))*(1-(EXP(-INDEX('3)tpx males'!ED$4:ED$54,MATCH($Q87,'3)tpx males'!$DC$4:$DC$54,0)))*EXP(-INDEX('3)tpx females'!EF$3:EF$53,MATCH($R87,'3)tpx females'!$DE$3:$DE$53,0))))))),0)</f>
        <v>7633.9733414850043</v>
      </c>
      <c r="AW87" s="32">
        <f ca="1">IFERROR(($J87*EXP(AW$5*($N87+0.5*($O87)^2))*_xlfn.NORM.DIST((LN(($L87*EXP($K87/100*AW$5)))-LN($J87)-$N87*AW$5)/($O87*SQRT(AW$5))-$O87*SQRT(AW$5),0,1,TRUE)+$L87*EXP($K87/100*AW$5)*(1-_xlfn.NORM.DIST((LN(($L87*EXP($K87/100*AW$5)))-LN($J87)-$N87*AW$5)/($O87*SQRT(AW$5)),0,1,TRUE)))*EXP(-$F$1*AW$5)*(INDEX('3)tpx females'!EG$57:EG$107,MATCH($R87,'3)tpx females'!$DE$57:$DE$107,0))+INDEX('3)tpx males'!EE$57:EE$107,MATCH($Q87,'3)tpx males'!$DC$57:$DC$107,0))-(INDEX('3)tpx males'!ED$110:ED$160,MATCH($Q87,'3)tpx males'!$DC$110:$DC$160,0))*INDEX('3)tpx females'!EF$111:EF$161,MATCH($R87,'3)tpx females'!$DE$111:$DE$161,0))*(1-(EXP(-INDEX('3)tpx males'!EE$4:EE$54,MATCH($Q87,'3)tpx males'!$DC$4:$DC$54,0)))*EXP(-INDEX('3)tpx females'!EG$3:EG$53,MATCH($R87,'3)tpx females'!$DE$3:$DE$53,0))))))),0)</f>
        <v>6763.8111407302613</v>
      </c>
      <c r="AX87" s="32">
        <f ca="1">IFERROR(($J87*EXP(AX$5*($N87+0.5*($O87)^2))*_xlfn.NORM.DIST((LN(($L87*EXP($K87/100*AX$5)))-LN($J87)-$N87*AX$5)/($O87*SQRT(AX$5))-$O87*SQRT(AX$5),0,1,TRUE)+$L87*EXP($K87/100*AX$5)*(1-_xlfn.NORM.DIST((LN(($L87*EXP($K87/100*AX$5)))-LN($J87)-$N87*AX$5)/($O87*SQRT(AX$5)),0,1,TRUE)))*EXP(-$F$1*AX$5)*(INDEX('3)tpx females'!EH$57:EH$107,MATCH($R87,'3)tpx females'!$DE$57:$DE$107,0))+INDEX('3)tpx males'!EF$57:EF$107,MATCH($Q87,'3)tpx males'!$DC$57:$DC$107,0))-(INDEX('3)tpx males'!EE$110:EE$160,MATCH($Q87,'3)tpx males'!$DC$110:$DC$160,0))*INDEX('3)tpx females'!EG$111:EG$161,MATCH($R87,'3)tpx females'!$DE$111:$DE$161,0))*(1-(EXP(-INDEX('3)tpx males'!EF$4:EF$54,MATCH($Q87,'3)tpx males'!$DC$4:$DC$54,0)))*EXP(-INDEX('3)tpx females'!EH$3:EH$53,MATCH($R87,'3)tpx females'!$DE$3:$DE$53,0))))))),0)</f>
        <v>5919.7909369599229</v>
      </c>
      <c r="AY87" s="32">
        <f ca="1">IFERROR(($J87*EXP(AY$5*($N87+0.5*($O87)^2))*_xlfn.NORM.DIST((LN(($L87*EXP($K87/100*AY$5)))-LN($J87)-$N87*AY$5)/($O87*SQRT(AY$5))-$O87*SQRT(AY$5),0,1,TRUE)+$L87*EXP($K87/100*AY$5)*(1-_xlfn.NORM.DIST((LN(($L87*EXP($K87/100*AY$5)))-LN($J87)-$N87*AY$5)/($O87*SQRT(AY$5)),0,1,TRUE)))*EXP(-$F$1*AY$5)*(INDEX('3)tpx females'!EI$57:EI$107,MATCH($R87,'3)tpx females'!$DE$57:$DE$107,0))+INDEX('3)tpx males'!EG$57:EG$107,MATCH($Q87,'3)tpx males'!$DC$57:$DC$107,0))-(INDEX('3)tpx males'!EF$110:EF$160,MATCH($Q87,'3)tpx males'!$DC$110:$DC$160,0))*INDEX('3)tpx females'!EH$111:EH$161,MATCH($R87,'3)tpx females'!$DE$111:$DE$161,0))*(1-(EXP(-INDEX('3)tpx males'!EG$4:EG$54,MATCH($Q87,'3)tpx males'!$DC$4:$DC$54,0)))*EXP(-INDEX('3)tpx females'!EI$3:EI$53,MATCH($R87,'3)tpx females'!$DE$3:$DE$53,0))))))),0)</f>
        <v>4992.8682619995598</v>
      </c>
      <c r="AZ87" s="32">
        <f ca="1">IFERROR(($J87*EXP(AZ$5*($N87+0.5*($O87)^2))*_xlfn.NORM.DIST((LN(($L87*EXP($K87/100*AZ$5)))-LN($J87)-$N87*AZ$5)/($O87*SQRT(AZ$5))-$O87*SQRT(AZ$5),0,1,TRUE)+$L87*EXP($K87/100*AZ$5)*(1-_xlfn.NORM.DIST((LN(($L87*EXP($K87/100*AZ$5)))-LN($J87)-$N87*AZ$5)/($O87*SQRT(AZ$5)),0,1,TRUE)))*EXP(-$F$1*AZ$5)*(INDEX('3)tpx females'!EJ$57:EJ$107,MATCH($R87,'3)tpx females'!$DE$57:$DE$107,0))+INDEX('3)tpx males'!EH$57:EH$107,MATCH($Q87,'3)tpx males'!$DC$57:$DC$107,0))-(INDEX('3)tpx males'!EG$110:EG$160,MATCH($Q87,'3)tpx males'!$DC$110:$DC$160,0))*INDEX('3)tpx females'!EI$111:EI$161,MATCH($R87,'3)tpx females'!$DE$111:$DE$161,0))*(1-(EXP(-INDEX('3)tpx males'!EH$4:EH$54,MATCH($Q87,'3)tpx males'!$DC$4:$DC$54,0)))*EXP(-INDEX('3)tpx females'!EJ$3:EJ$53,MATCH($R87,'3)tpx females'!$DE$3:$DE$53,0))))))),0)</f>
        <v>4053.7720177886736</v>
      </c>
      <c r="BA87" s="32">
        <f ca="1">IFERROR(($J87*EXP(BA$5*($N87+0.5*($O87)^2))*_xlfn.NORM.DIST((LN(($L87*EXP($K87/100*BA$5)))-LN($J87)-$N87*BA$5)/($O87*SQRT(BA$5))-$O87*SQRT(BA$5),0,1,TRUE)+$L87*EXP($K87/100*BA$5)*(1-_xlfn.NORM.DIST((LN(($L87*EXP($K87/100*BA$5)))-LN($J87)-$N87*BA$5)/($O87*SQRT(BA$5)),0,1,TRUE)))*EXP(-$F$1*BA$5)*(INDEX('3)tpx females'!EK$57:EK$107,MATCH($R87,'3)tpx females'!$DE$57:$DE$107,0))+INDEX('3)tpx males'!EI$57:EI$107,MATCH($Q87,'3)tpx males'!$DC$57:$DC$107,0))-(INDEX('3)tpx males'!EH$110:EH$160,MATCH($Q87,'3)tpx males'!$DC$110:$DC$160,0))*INDEX('3)tpx females'!EJ$111:EJ$161,MATCH($R87,'3)tpx females'!$DE$111:$DE$161,0))*(1-(EXP(-INDEX('3)tpx males'!EI$4:EI$54,MATCH($Q87,'3)tpx males'!$DC$4:$DC$54,0)))*EXP(-INDEX('3)tpx females'!EK$3:EK$53,MATCH($R87,'3)tpx females'!$DE$3:$DE$53,0))))))),0)</f>
        <v>3153.2188299521877</v>
      </c>
      <c r="BB87" s="32">
        <f ca="1">IFERROR(($J87*EXP(BB$5*($N87+0.5*($O87)^2))*_xlfn.NORM.DIST((LN(($L87*EXP($K87/100*BB$5)))-LN($J87)-$N87*BB$5)/($O87*SQRT(BB$5))-$O87*SQRT(BB$5),0,1,TRUE)+$L87*EXP($K87/100*BB$5)*(1-_xlfn.NORM.DIST((LN(($L87*EXP($K87/100*BB$5)))-LN($J87)-$N87*BB$5)/($O87*SQRT(BB$5)),0,1,TRUE)))*EXP(-$F$1*BB$5)*(INDEX('3)tpx females'!EL$57:EL$107,MATCH($R87,'3)tpx females'!$DE$57:$DE$107,0))+INDEX('3)tpx males'!EJ$57:EJ$107,MATCH($Q87,'3)tpx males'!$DC$57:$DC$107,0))-(INDEX('3)tpx males'!EI$110:EI$160,MATCH($Q87,'3)tpx males'!$DC$110:$DC$160,0))*INDEX('3)tpx females'!EK$111:EK$161,MATCH($R87,'3)tpx females'!$DE$111:$DE$161,0))*(1-(EXP(-INDEX('3)tpx males'!EJ$4:EJ$54,MATCH($Q87,'3)tpx males'!$DC$4:$DC$54,0)))*EXP(-INDEX('3)tpx females'!EL$3:EL$53,MATCH($R87,'3)tpx females'!$DE$3:$DE$53,0))))))),0)</f>
        <v>2358.2672432426816</v>
      </c>
      <c r="BC87" s="32">
        <f ca="1">IFERROR(($J87*EXP(BC$5*($N87+0.5*($O87)^2))*_xlfn.NORM.DIST((LN(($L87*EXP($K87/100*BC$5)))-LN($J87)-$N87*BC$5)/($O87*SQRT(BC$5))-$O87*SQRT(BC$5),0,1,TRUE)+$L87*EXP($K87/100*BC$5)*(1-_xlfn.NORM.DIST((LN(($L87*EXP($K87/100*BC$5)))-LN($J87)-$N87*BC$5)/($O87*SQRT(BC$5)),0,1,TRUE)))*EXP(-$F$1*BC$5)*(INDEX('3)tpx females'!EM$57:EM$107,MATCH($R87,'3)tpx females'!$DE$57:$DE$107,0))+INDEX('3)tpx males'!EK$57:EK$107,MATCH($Q87,'3)tpx males'!$DC$57:$DC$107,0))-(INDEX('3)tpx males'!EJ$110:EJ$160,MATCH($Q87,'3)tpx males'!$DC$110:$DC$160,0))*INDEX('3)tpx females'!EL$111:EL$161,MATCH($R87,'3)tpx females'!$DE$111:$DE$161,0))*(1-(EXP(-INDEX('3)tpx males'!EK$4:EK$54,MATCH($Q87,'3)tpx males'!$DC$4:$DC$54,0)))*EXP(-INDEX('3)tpx females'!EM$3:EM$53,MATCH($R87,'3)tpx females'!$DE$3:$DE$53,0))))))),0)</f>
        <v>1676.7399681281729</v>
      </c>
      <c r="BD87" s="32">
        <f ca="1">IFERROR(($J87*EXP(BD$5*($N87+0.5*($O87)^2))*_xlfn.NORM.DIST((LN(($L87*EXP($K87/100*BD$5)))-LN($J87)-$N87*BD$5)/($O87*SQRT(BD$5))-$O87*SQRT(BD$5),0,1,TRUE)+$L87*EXP($K87/100*BD$5)*(1-_xlfn.NORM.DIST((LN(($L87*EXP($K87/100*BD$5)))-LN($J87)-$N87*BD$5)/($O87*SQRT(BD$5)),0,1,TRUE)))*EXP(-$F$1*BD$5)*(INDEX('3)tpx females'!EN$57:EN$107,MATCH($R87,'3)tpx females'!$DE$57:$DE$107,0))+INDEX('3)tpx males'!EL$57:EL$107,MATCH($Q87,'3)tpx males'!$DC$57:$DC$107,0))-(INDEX('3)tpx males'!EK$110:EK$160,MATCH($Q87,'3)tpx males'!$DC$110:$DC$160,0))*INDEX('3)tpx females'!EM$111:EM$161,MATCH($R87,'3)tpx females'!$DE$111:$DE$161,0))*(1-(EXP(-INDEX('3)tpx males'!EL$4:EL$54,MATCH($Q87,'3)tpx males'!$DC$4:$DC$54,0)))*EXP(-INDEX('3)tpx females'!EN$3:EN$53,MATCH($R87,'3)tpx females'!$DE$3:$DE$53,0))))))),0)</f>
        <v>1125.7888292189646</v>
      </c>
      <c r="BE87" s="32">
        <f ca="1">IFERROR(($J87*EXP(BE$5*($N87+0.5*($O87)^2))*_xlfn.NORM.DIST((LN(($L87*EXP($K87/100*BE$5)))-LN($J87)-$N87*BE$5)/($O87*SQRT(BE$5))-$O87*SQRT(BE$5),0,1,TRUE)+$L87*EXP($K87/100*BE$5)*(1-_xlfn.NORM.DIST((LN(($L87*EXP($K87/100*BE$5)))-LN($J87)-$N87*BE$5)/($O87*SQRT(BE$5)),0,1,TRUE)))*EXP(-$F$1*BE$5)*(INDEX('3)tpx females'!EO$57:EO$107,MATCH($R87,'3)tpx females'!$DE$57:$DE$107,0))+INDEX('3)tpx males'!EM$57:EM$107,MATCH($Q87,'3)tpx males'!$DC$57:$DC$107,0))-(INDEX('3)tpx males'!EL$110:EL$160,MATCH($Q87,'3)tpx males'!$DC$110:$DC$160,0))*INDEX('3)tpx females'!EN$111:EN$161,MATCH($R87,'3)tpx females'!$DE$111:$DE$161,0))*(1-(EXP(-INDEX('3)tpx males'!EM$4:EM$54,MATCH($Q87,'3)tpx males'!$DC$4:$DC$54,0)))*EXP(-INDEX('3)tpx females'!EO$3:EO$53,MATCH($R87,'3)tpx females'!$DE$3:$DE$53,0))))))),0)</f>
        <v>724.15297456891494</v>
      </c>
      <c r="BF87" s="32">
        <f ca="1">IFERROR(($J87*EXP(BF$5*($N87+0.5*($O87)^2))*_xlfn.NORM.DIST((LN(($L87*EXP($K87/100*BF$5)))-LN($J87)-$N87*BF$5)/($O87*SQRT(BF$5))-$O87*SQRT(BF$5),0,1,TRUE)+$L87*EXP($K87/100*BF$5)*(1-_xlfn.NORM.DIST((LN(($L87*EXP($K87/100*BF$5)))-LN($J87)-$N87*BF$5)/($O87*SQRT(BF$5)),0,1,TRUE)))*EXP(-$F$1*BF$5)*(INDEX('3)tpx females'!EP$57:EP$107,MATCH($R87,'3)tpx females'!$DE$57:$DE$107,0))+INDEX('3)tpx males'!EN$57:EN$107,MATCH($Q87,'3)tpx males'!$DC$57:$DC$107,0))-(INDEX('3)tpx males'!EM$110:EM$160,MATCH($Q87,'3)tpx males'!$DC$110:$DC$160,0))*INDEX('3)tpx females'!EO$111:EO$161,MATCH($R87,'3)tpx females'!$DE$111:$DE$161,0))*(1-(EXP(-INDEX('3)tpx males'!EN$4:EN$54,MATCH($Q87,'3)tpx males'!$DC$4:$DC$54,0)))*EXP(-INDEX('3)tpx females'!EP$3:EP$53,MATCH($R87,'3)tpx females'!$DE$3:$DE$53,0))))))),0)</f>
        <v>437.80051696973658</v>
      </c>
      <c r="BG87" s="32">
        <f ca="1">IFERROR(($J87*EXP(BG$5*($N87+0.5*($O87)^2))*_xlfn.NORM.DIST((LN(($L87*EXP($K87/100*BG$5)))-LN($J87)-$N87*BG$5)/($O87*SQRT(BG$5))-$O87*SQRT(BG$5),0,1,TRUE)+$L87*EXP($K87/100*BG$5)*(1-_xlfn.NORM.DIST((LN(($L87*EXP($K87/100*BG$5)))-LN($J87)-$N87*BG$5)/($O87*SQRT(BG$5)),0,1,TRUE)))*EXP(-$F$1*BG$5)*(INDEX('3)tpx females'!EQ$57:EQ$107,MATCH($R87,'3)tpx females'!$DE$57:$DE$107,0))+INDEX('3)tpx males'!EO$57:EO$107,MATCH($Q87,'3)tpx males'!$DC$57:$DC$107,0))-(INDEX('3)tpx males'!EN$110:EN$160,MATCH($Q87,'3)tpx males'!$DC$110:$DC$160,0))*INDEX('3)tpx females'!EP$111:EP$161,MATCH($R87,'3)tpx females'!$DE$111:$DE$161,0))*(1-(EXP(-INDEX('3)tpx males'!EO$4:EO$54,MATCH($Q87,'3)tpx males'!$DC$4:$DC$54,0)))*EXP(-INDEX('3)tpx females'!EQ$3:EQ$53,MATCH($R87,'3)tpx females'!$DE$3:$DE$53,0))))))),0)</f>
        <v>254.46205208915546</v>
      </c>
      <c r="BH87" s="32">
        <f ca="1">IFERROR(($J87*EXP(BH$5*($N87+0.5*($O87)^2))*_xlfn.NORM.DIST((LN(($L87*EXP($K87/100*BH$5)))-LN($J87)-$N87*BH$5)/($O87*SQRT(BH$5))-$O87*SQRT(BH$5),0,1,TRUE)+$L87*EXP($K87/100*BH$5)*(1-_xlfn.NORM.DIST((LN(($L87*EXP($K87/100*BH$5)))-LN($J87)-$N87*BH$5)/($O87*SQRT(BH$5)),0,1,TRUE)))*EXP(-$F$1*BH$5)*(INDEX('3)tpx females'!ER$57:ER$107,MATCH($R87,'3)tpx females'!$DE$57:$DE$107,0))+INDEX('3)tpx males'!EP$57:EP$107,MATCH($Q87,'3)tpx males'!$DC$57:$DC$107,0))-(INDEX('3)tpx males'!EO$110:EO$160,MATCH($Q87,'3)tpx males'!$DC$110:$DC$160,0))*INDEX('3)tpx females'!EQ$111:EQ$161,MATCH($R87,'3)tpx females'!$DE$111:$DE$161,0))*(1-(EXP(-INDEX('3)tpx males'!EP$4:EP$54,MATCH($Q87,'3)tpx males'!$DC$4:$DC$54,0)))*EXP(-INDEX('3)tpx females'!ER$3:ER$53,MATCH($R87,'3)tpx females'!$DE$3:$DE$53,0))))))),0)</f>
        <v>134.29839794102756</v>
      </c>
      <c r="BI87" s="32">
        <f ca="1">IFERROR(($J87*EXP(BI$5*($N87+0.5*($O87)^2))*_xlfn.NORM.DIST((LN(($L87*EXP($K87/100*BI$5)))-LN($J87)-$N87*BI$5)/($O87*SQRT(BI$5))-$O87*SQRT(BI$5),0,1,TRUE)+$L87*EXP($K87/100*BI$5)*(1-_xlfn.NORM.DIST((LN(($L87*EXP($K87/100*BI$5)))-LN($J87)-$N87*BI$5)/($O87*SQRT(BI$5)),0,1,TRUE)))*EXP(-$F$1*BI$5)*(INDEX('3)tpx females'!ES$57:ES$107,MATCH($R87,'3)tpx females'!$DE$57:$DE$107,0))+INDEX('3)tpx males'!EQ$57:EQ$107,MATCH($Q87,'3)tpx males'!$DC$57:$DC$107,0))-(INDEX('3)tpx males'!EP$110:EP$160,MATCH($Q87,'3)tpx males'!$DC$110:$DC$160,0))*INDEX('3)tpx females'!ER$111:ER$161,MATCH($R87,'3)tpx females'!$DE$111:$DE$161,0))*(1-(EXP(-INDEX('3)tpx males'!EQ$4:EQ$54,MATCH($Q87,'3)tpx males'!$DC$4:$DC$54,0)))*EXP(-INDEX('3)tpx females'!ES$3:ES$53,MATCH($R87,'3)tpx females'!$DE$3:$DE$53,0))))))),0)</f>
        <v>72.515618942072933</v>
      </c>
      <c r="BJ87" s="32">
        <f ca="1">IFERROR(($J87*EXP(BJ$5*($N87+0.5*($O87)^2))*_xlfn.NORM.DIST((LN(($L87*EXP($K87/100*BJ$5)))-LN($J87)-$N87*BJ$5)/($O87*SQRT(BJ$5))-$O87*SQRT(BJ$5),0,1,TRUE)+$L87*EXP($K87/100*BJ$5)*(1-_xlfn.NORM.DIST((LN(($L87*EXP($K87/100*BJ$5)))-LN($J87)-$N87*BJ$5)/($O87*SQRT(BJ$5)),0,1,TRUE)))*EXP(-$F$1*BJ$5)*(INDEX('3)tpx females'!ET$57:ET$107,MATCH($R87,'3)tpx females'!$DE$57:$DE$107,0))+INDEX('3)tpx males'!ER$57:ER$107,MATCH($Q87,'3)tpx males'!$DC$57:$DC$107,0))-(INDEX('3)tpx males'!EQ$110:EQ$160,MATCH($Q87,'3)tpx males'!$DC$110:$DC$160,0))*INDEX('3)tpx females'!ES$111:ES$161,MATCH($R87,'3)tpx females'!$DE$111:$DE$161,0))*(1-(EXP(-INDEX('3)tpx males'!ER$4:ER$54,MATCH($Q87,'3)tpx males'!$DC$4:$DC$54,0)))*EXP(-INDEX('3)tpx females'!ET$3:ET$53,MATCH($R87,'3)tpx females'!$DE$3:$DE$53,0))))))),0)</f>
        <v>40.571655721619692</v>
      </c>
      <c r="BK87" s="32">
        <f ca="1">IFERROR(($J87*EXP(BK$5*($N87+0.5*($O87)^2))*_xlfn.NORM.DIST((LN(($L87*EXP($K87/100*BK$5)))-LN($J87)-$N87*BK$5)/($O87*SQRT(BK$5))-$O87*SQRT(BK$5),0,1,TRUE)+$L87*EXP($K87/100*BK$5)*(1-_xlfn.NORM.DIST((LN(($L87*EXP($K87/100*BK$5)))-LN($J87)-$N87*BK$5)/($O87*SQRT(BK$5)),0,1,TRUE)))*EXP(-$F$1*BK$5)*(INDEX('3)tpx females'!EU$57:EU$107,MATCH($R87,'3)tpx females'!$DE$57:$DE$107,0))+INDEX('3)tpx males'!ES$57:ES$107,MATCH($Q87,'3)tpx males'!$DC$57:$DC$107,0))-(INDEX('3)tpx males'!ER$110:ER$160,MATCH($Q87,'3)tpx males'!$DC$110:$DC$160,0))*INDEX('3)tpx females'!ET$111:ET$161,MATCH($R87,'3)tpx females'!$DE$111:$DE$161,0))*(1-(EXP(-INDEX('3)tpx males'!ES$4:ES$54,MATCH($Q87,'3)tpx males'!$DC$4:$DC$54,0)))*EXP(-INDEX('3)tpx females'!EU$3:EU$53,MATCH($R87,'3)tpx females'!$DE$3:$DE$53,0))))))),0)</f>
        <v>16.933237303194911</v>
      </c>
      <c r="BL87" s="32">
        <f ca="1">IFERROR(($J87*EXP(BL$5*($N87+0.5*($O87)^2))*_xlfn.NORM.DIST((LN(($L87*EXP($K87/100*BL$5)))-LN($J87)-$N87*BL$5)/($O87*SQRT(BL$5))-$O87*SQRT(BL$5),0,1,TRUE)+$L87*EXP($K87/100*BL$5)*(1-_xlfn.NORM.DIST((LN(($L87*EXP($K87/100*BL$5)))-LN($J87)-$N87*BL$5)/($O87*SQRT(BL$5)),0,1,TRUE)))*EXP(-$F$1*BL$5)*(INDEX('3)tpx females'!EV$57:EV$107,MATCH($R87,'3)tpx females'!$DE$57:$DE$107,0))+INDEX('3)tpx males'!ET$57:ET$107,MATCH($Q87,'3)tpx males'!$DC$57:$DC$107,0))-(INDEX('3)tpx males'!ES$110:ES$160,MATCH($Q87,'3)tpx males'!$DC$110:$DC$160,0))*INDEX('3)tpx females'!EU$111:EU$161,MATCH($R87,'3)tpx females'!$DE$111:$DE$161,0))*(1-(EXP(-INDEX('3)tpx males'!ET$4:ET$54,MATCH($Q87,'3)tpx males'!$DC$4:$DC$54,0)))*EXP(-INDEX('3)tpx females'!EV$3:EV$53,MATCH($R87,'3)tpx females'!$DE$3:$DE$53,0))))))),0)</f>
        <v>0</v>
      </c>
      <c r="BM87" s="32">
        <f ca="1">IFERROR(($J87*EXP(BM$5*($N87+0.5*($O87)^2))*_xlfn.NORM.DIST((LN(($L87*EXP($K87/100*BM$5)))-LN($J87)-$N87*BM$5)/($O87*SQRT(BM$5))-$O87*SQRT(BM$5),0,1,TRUE)+$L87*EXP($K87/100*BM$5)*(1-_xlfn.NORM.DIST((LN(($L87*EXP($K87/100*BM$5)))-LN($J87)-$N87*BM$5)/($O87*SQRT(BM$5)),0,1,TRUE)))*EXP(-$F$1*BM$5)*(INDEX('3)tpx females'!EW$57:EW$107,MATCH($R87,'3)tpx females'!$DE$57:$DE$107,0))+INDEX('3)tpx males'!EU$57:EU$107,MATCH($Q87,'3)tpx males'!$DC$57:$DC$107,0))-(INDEX('3)tpx males'!ET$110:ET$160,MATCH($Q87,'3)tpx males'!$DC$110:$DC$160,0))*INDEX('3)tpx females'!EV$111:EV$161,MATCH($R87,'3)tpx females'!$DE$111:$DE$161,0))*(1-(EXP(-INDEX('3)tpx males'!EU$4:EU$54,MATCH($Q87,'3)tpx males'!$DC$4:$DC$54,0)))*EXP(-INDEX('3)tpx females'!EW$3:EW$53,MATCH($R87,'3)tpx females'!$DE$3:$DE$53,0))))))),0)</f>
        <v>0</v>
      </c>
      <c r="BN87" s="32">
        <f ca="1">IFERROR(($J87*EXP(BN$5*($N87+0.5*($O87)^2))*_xlfn.NORM.DIST((LN(($L87*EXP($K87/100*BN$5)))-LN($J87)-$N87*BN$5)/($O87*SQRT(BN$5))-$O87*SQRT(BN$5),0,1,TRUE)+$L87*EXP($K87/100*BN$5)*(1-_xlfn.NORM.DIST((LN(($L87*EXP($K87/100*BN$5)))-LN($J87)-$N87*BN$5)/($O87*SQRT(BN$5)),0,1,TRUE)))*EXP(-$F$1*BN$5)*(INDEX('3)tpx females'!EX$57:EX$107,MATCH($R87,'3)tpx females'!$DE$57:$DE$107,0))+INDEX('3)tpx males'!EV$57:EV$107,MATCH($Q87,'3)tpx males'!$DC$57:$DC$107,0))-(INDEX('3)tpx males'!EU$110:EU$160,MATCH($Q87,'3)tpx males'!$DC$110:$DC$160,0))*INDEX('3)tpx females'!EW$111:EW$161,MATCH($R87,'3)tpx females'!$DE$111:$DE$161,0))*(1-(EXP(-INDEX('3)tpx males'!EV$4:EV$54,MATCH($Q87,'3)tpx males'!$DC$4:$DC$54,0)))*EXP(-INDEX('3)tpx females'!EX$3:EX$53,MATCH($R87,'3)tpx females'!$DE$3:$DE$53,0))))))),0)</f>
        <v>0</v>
      </c>
      <c r="BO87" s="32">
        <f ca="1">IFERROR(($J87*EXP(BO$5*($N87+0.5*($O87)^2))*_xlfn.NORM.DIST((LN(($L87*EXP($K87/100*BO$5)))-LN($J87)-$N87*BO$5)/($O87*SQRT(BO$5))-$O87*SQRT(BO$5),0,1,TRUE)+$L87*EXP($K87/100*BO$5)*(1-_xlfn.NORM.DIST((LN(($L87*EXP($K87/100*BO$5)))-LN($J87)-$N87*BO$5)/($O87*SQRT(BO$5)),0,1,TRUE)))*EXP(-$F$1*BO$5)*(INDEX('3)tpx females'!EY$57:EY$107,MATCH($R87,'3)tpx females'!$DE$57:$DE$107,0))+INDEX('3)tpx males'!EW$57:EW$107,MATCH($Q87,'3)tpx males'!$DC$57:$DC$107,0))-(INDEX('3)tpx males'!EV$110:EV$160,MATCH($Q87,'3)tpx males'!$DC$110:$DC$160,0))*INDEX('3)tpx females'!EX$111:EX$161,MATCH($R87,'3)tpx females'!$DE$111:$DE$161,0))*(1-(EXP(-INDEX('3)tpx males'!EW$4:EW$54,MATCH($Q87,'3)tpx males'!$DC$4:$DC$54,0)))*EXP(-INDEX('3)tpx females'!EY$3:EY$53,MATCH($R87,'3)tpx females'!$DE$3:$DE$53,0))))))),0)</f>
        <v>0</v>
      </c>
      <c r="BP87" s="32">
        <f ca="1">IFERROR(($J87*EXP(BP$5*($N87+0.5*($O87)^2))*_xlfn.NORM.DIST((LN(($L87*EXP($K87/100*BP$5)))-LN($J87)-$N87*BP$5)/($O87*SQRT(BP$5))-$O87*SQRT(BP$5),0,1,TRUE)+$L87*EXP($K87/100*BP$5)*(1-_xlfn.NORM.DIST((LN(($L87*EXP($K87/100*BP$5)))-LN($J87)-$N87*BP$5)/($O87*SQRT(BP$5)),0,1,TRUE)))*EXP(-$F$1*BP$5)*(INDEX('3)tpx females'!EZ$57:EZ$107,MATCH($R87,'3)tpx females'!$DE$57:$DE$107,0))+INDEX('3)tpx males'!EX$57:EX$107,MATCH($Q87,'3)tpx males'!$DC$57:$DC$107,0))-(INDEX('3)tpx males'!EW$110:EW$160,MATCH($Q87,'3)tpx males'!$DC$110:$DC$160,0))*INDEX('3)tpx females'!EY$111:EY$161,MATCH($R87,'3)tpx females'!$DE$111:$DE$161,0))*(1-(EXP(-INDEX('3)tpx males'!EX$4:EX$54,MATCH($Q87,'3)tpx males'!$DC$4:$DC$54,0)))*EXP(-INDEX('3)tpx females'!EZ$3:EZ$53,MATCH($R87,'3)tpx females'!$DE$3:$DE$53,0))))))),0)</f>
        <v>0</v>
      </c>
      <c r="BQ87" s="32">
        <f ca="1">IFERROR(($J87*EXP(BQ$5*($N87+0.5*($O87)^2))*_xlfn.NORM.DIST((LN(($L87*EXP($K87/100*BQ$5)))-LN($J87)-$N87*BQ$5)/($O87*SQRT(BQ$5))-$O87*SQRT(BQ$5),0,1,TRUE)+$L87*EXP($K87/100*BQ$5)*(1-_xlfn.NORM.DIST((LN(($L87*EXP($K87/100*BQ$5)))-LN($J87)-$N87*BQ$5)/($O87*SQRT(BQ$5)),0,1,TRUE)))*EXP(-$F$1*BQ$5)*(INDEX('3)tpx females'!FA$57:FA$107,MATCH($R87,'3)tpx females'!$DE$57:$DE$107,0))+INDEX('3)tpx males'!EY$57:EY$107,MATCH($Q87,'3)tpx males'!$DC$57:$DC$107,0))-(INDEX('3)tpx males'!EX$110:EX$160,MATCH($Q87,'3)tpx males'!$DC$110:$DC$160,0))*INDEX('3)tpx females'!EZ$111:EZ$161,MATCH($R87,'3)tpx females'!$DE$111:$DE$161,0))*(1-(EXP(-INDEX('3)tpx males'!EY$4:EY$54,MATCH($Q87,'3)tpx males'!$DC$4:$DC$54,0)))*EXP(-INDEX('3)tpx females'!FA$3:FA$53,MATCH($R87,'3)tpx females'!$DE$3:$DE$53,0))))))),0)</f>
        <v>0</v>
      </c>
      <c r="BR87" s="32">
        <f ca="1">IFERROR(($J87*EXP(BR$5*($N87+0.5*($O87)^2))*_xlfn.NORM.DIST((LN(($L87*EXP($K87/100*BR$5)))-LN($J87)-$N87*BR$5)/($O87*SQRT(BR$5))-$O87*SQRT(BR$5),0,1,TRUE)+$L87*EXP($K87/100*BR$5)*(1-_xlfn.NORM.DIST((LN(($L87*EXP($K87/100*BR$5)))-LN($J87)-$N87*BR$5)/($O87*SQRT(BR$5)),0,1,TRUE)))*EXP(-$F$1*BR$5)*(INDEX('3)tpx females'!FB$57:FB$107,MATCH($R87,'3)tpx females'!$DE$57:$DE$107,0))+INDEX('3)tpx males'!EZ$57:EZ$107,MATCH($Q87,'3)tpx males'!$DC$57:$DC$107,0))-(INDEX('3)tpx males'!EY$110:EY$160,MATCH($Q87,'3)tpx males'!$DC$110:$DC$160,0))*INDEX('3)tpx females'!FA$111:FA$161,MATCH($R87,'3)tpx females'!$DE$111:$DE$161,0))*(1-(EXP(-INDEX('3)tpx males'!EZ$4:EZ$54,MATCH($Q87,'3)tpx males'!$DC$4:$DC$54,0)))*EXP(-INDEX('3)tpx females'!FB$3:FB$53,MATCH($R87,'3)tpx females'!$DE$3:$DE$53,0))))))),0)</f>
        <v>0</v>
      </c>
      <c r="BS87" s="32">
        <f ca="1">IFERROR(($J87*EXP(BS$5*($N87+0.5*($O87)^2))*_xlfn.NORM.DIST((LN(($L87*EXP($K87/100*BS$5)))-LN($J87)-$N87*BS$5)/($O87*SQRT(BS$5))-$O87*SQRT(BS$5),0,1,TRUE)+$L87*EXP($K87/100*BS$5)*(1-_xlfn.NORM.DIST((LN(($L87*EXP($K87/100*BS$5)))-LN($J87)-$N87*BS$5)/($O87*SQRT(BS$5)),0,1,TRUE)))*EXP(-$F$1*BS$5)*(INDEX('3)tpx females'!FC$57:FC$107,MATCH($R87,'3)tpx females'!$DE$57:$DE$107,0))+INDEX('3)tpx males'!FA$57:FA$107,MATCH($Q87,'3)tpx males'!$DC$57:$DC$107,0))-(INDEX('3)tpx males'!EZ$110:EZ$160,MATCH($Q87,'3)tpx males'!$DC$110:$DC$160,0))*INDEX('3)tpx females'!FB$111:FB$161,MATCH($R87,'3)tpx females'!$DE$111:$DE$161,0))*(1-(EXP(-INDEX('3)tpx males'!FA$4:FA$54,MATCH($Q87,'3)tpx males'!$DC$4:$DC$54,0)))*EXP(-INDEX('3)tpx females'!FC$3:FC$53,MATCH($R87,'3)tpx females'!$DE$3:$DE$53,0))))))),0)</f>
        <v>0</v>
      </c>
      <c r="BT87" s="32">
        <f ca="1">IFERROR(($J87*EXP(BT$5*($N87+0.5*($O87)^2))*_xlfn.NORM.DIST((LN(($L87*EXP($K87/100*BT$5)))-LN($J87)-$N87*BT$5)/($O87*SQRT(BT$5))-$O87*SQRT(BT$5),0,1,TRUE)+$L87*EXP($K87/100*BT$5)*(1-_xlfn.NORM.DIST((LN(($L87*EXP($K87/100*BT$5)))-LN($J87)-$N87*BT$5)/($O87*SQRT(BT$5)),0,1,TRUE)))*EXP(-$F$1*BT$5)*(INDEX('3)tpx females'!FD$57:FD$107,MATCH($R87,'3)tpx females'!$DE$57:$DE$107,0))+INDEX('3)tpx males'!FB$57:FB$107,MATCH($Q87,'3)tpx males'!$DC$57:$DC$107,0))-(INDEX('3)tpx males'!FA$110:FA$160,MATCH($Q87,'3)tpx males'!$DC$110:$DC$160,0))*INDEX('3)tpx females'!FC$111:FC$161,MATCH($R87,'3)tpx females'!$DE$111:$DE$161,0))*(1-(EXP(-INDEX('3)tpx males'!FB$4:FB$54,MATCH($Q87,'3)tpx males'!$DC$4:$DC$54,0)))*EXP(-INDEX('3)tpx females'!FD$3:FD$53,MATCH($R87,'3)tpx females'!$DE$3:$DE$53,0))))))),0)</f>
        <v>0</v>
      </c>
    </row>
    <row r="88" spans="2:72" x14ac:dyDescent="0.25">
      <c r="B88" s="32" t="s">
        <v>11</v>
      </c>
      <c r="C88" s="32" t="s">
        <v>12</v>
      </c>
      <c r="D88" s="49">
        <v>10967</v>
      </c>
      <c r="E88" s="32" t="s">
        <v>13</v>
      </c>
      <c r="F88" s="32" t="s">
        <v>14</v>
      </c>
      <c r="G88" s="49">
        <v>15020</v>
      </c>
      <c r="H88" s="32" t="s">
        <v>13</v>
      </c>
      <c r="I88" s="32" t="s">
        <v>18</v>
      </c>
      <c r="J88" s="32">
        <v>510625</v>
      </c>
      <c r="K88" s="32">
        <v>7.5</v>
      </c>
      <c r="L88" s="32">
        <f>'3) 2016 cases'!M88*EXP('3) 2016 cases'!L88/100)</f>
        <v>169666.51053829718</v>
      </c>
      <c r="M88" s="32"/>
      <c r="N88" s="32">
        <f>INDEX('2b)Working'!$I$61:$P$61,MATCH($I88,'2b)Working'!$I$60:$P$60,0))</f>
        <v>7.7575433563764035E-2</v>
      </c>
      <c r="O88" s="32">
        <f>INDEX('2b)Working'!$I$62:$P$62,MATCH($I88,'2b)Working'!$I$60:$P$60,0))</f>
        <v>6.6180282905141802E-2</v>
      </c>
      <c r="P88" s="32" t="str">
        <f t="shared" si="5"/>
        <v/>
      </c>
      <c r="Q88" s="32">
        <f t="shared" si="4"/>
        <v>88</v>
      </c>
      <c r="R88" s="32">
        <f t="shared" si="6"/>
        <v>76</v>
      </c>
      <c r="S88" s="32">
        <f t="shared" si="7"/>
        <v>1</v>
      </c>
      <c r="U88" s="32">
        <f t="shared" ca="1" si="8"/>
        <v>182126.0361975799</v>
      </c>
      <c r="W88" s="32">
        <f ca="1">IFERROR(($J88*EXP(W$5*($N88+0.5*($O88)^2))*_xlfn.NORM.DIST((LN(($L88*EXP($K88/100*W$5)))-LN($J88)-$N88*W$5)/($O88*SQRT(W$5))-$O88*SQRT(W$5),0,1,TRUE)+$L88*EXP($K88/100*W$5)*(1-_xlfn.NORM.DIST((LN(($L88*EXP($K88/100*W$5)))-LN($J88)-$N88*W$5)/($O88*SQRT(W$5)),0,1,TRUE)))*EXP(-$F$1*W$5)*(INDEX('3)tpx females'!DG$57:DG$107,MATCH($R88,'3)tpx females'!$DE$57:$DE$107,0))+INDEX('3)tpx males'!DE$57:DE$107,MATCH($Q88,'3)tpx males'!$DC$57:$DC$107,0))-(INDEX('3)tpx males'!DD$110:DD$160,MATCH($Q88,'3)tpx males'!$DC$110:$DC$160,0))*INDEX('3)tpx females'!DF$111:DF$161,MATCH($R88,'3)tpx females'!$DE$111:$DE$161,0))*(1-(EXP(-INDEX('3)tpx males'!DE$4:DE$54,MATCH($Q88,'3)tpx males'!$DC$4:$DC$54,0)))*EXP(-INDEX('3)tpx females'!DG$3:DG$53,MATCH($R88,'3)tpx females'!$DE$3:$DE$53,0))))))),0)</f>
        <v>378.96082476974021</v>
      </c>
      <c r="X88" s="32">
        <f ca="1">IFERROR(($J88*EXP(X$5*($N88+0.5*($O88)^2))*_xlfn.NORM.DIST((LN(($L88*EXP($K88/100*X$5)))-LN($J88)-$N88*X$5)/($O88*SQRT(X$5))-$O88*SQRT(X$5),0,1,TRUE)+$L88*EXP($K88/100*X$5)*(1-_xlfn.NORM.DIST((LN(($L88*EXP($K88/100*X$5)))-LN($J88)-$N88*X$5)/($O88*SQRT(X$5)),0,1,TRUE)))*EXP(-$F$1*X$5)*(INDEX('3)tpx females'!DH$57:DH$107,MATCH($R88,'3)tpx females'!$DE$57:$DE$107,0))+INDEX('3)tpx males'!DF$57:DF$107,MATCH($Q88,'3)tpx males'!$DC$57:$DC$107,0))-(INDEX('3)tpx males'!DE$110:DE$160,MATCH($Q88,'3)tpx males'!$DC$110:$DC$160,0))*INDEX('3)tpx females'!DG$111:DG$161,MATCH($R88,'3)tpx females'!$DE$111:$DE$161,0))*(1-(EXP(-INDEX('3)tpx males'!DF$4:DF$54,MATCH($Q88,'3)tpx males'!$DC$4:$DC$54,0)))*EXP(-INDEX('3)tpx females'!DH$3:DH$53,MATCH($R88,'3)tpx females'!$DE$3:$DE$53,0))))))),0)</f>
        <v>1251.3294710764394</v>
      </c>
      <c r="Y88" s="32">
        <f ca="1">IFERROR(($J88*EXP(Y$5*($N88+0.5*($O88)^2))*_xlfn.NORM.DIST((LN(($L88*EXP($K88/100*Y$5)))-LN($J88)-$N88*Y$5)/($O88*SQRT(Y$5))-$O88*SQRT(Y$5),0,1,TRUE)+$L88*EXP($K88/100*Y$5)*(1-_xlfn.NORM.DIST((LN(($L88*EXP($K88/100*Y$5)))-LN($J88)-$N88*Y$5)/($O88*SQRT(Y$5)),0,1,TRUE)))*EXP(-$F$1*Y$5)*(INDEX('3)tpx females'!DI$57:DI$107,MATCH($R88,'3)tpx females'!$DE$57:$DE$107,0))+INDEX('3)tpx males'!DG$57:DG$107,MATCH($Q88,'3)tpx males'!$DC$57:$DC$107,0))-(INDEX('3)tpx males'!DF$110:DF$160,MATCH($Q88,'3)tpx males'!$DC$110:$DC$160,0))*INDEX('3)tpx females'!DH$111:DH$161,MATCH($R88,'3)tpx females'!$DE$111:$DE$161,0))*(1-(EXP(-INDEX('3)tpx males'!DG$4:DG$54,MATCH($Q88,'3)tpx males'!$DC$4:$DC$54,0)))*EXP(-INDEX('3)tpx females'!DI$3:DI$53,MATCH($R88,'3)tpx females'!$DE$3:$DE$53,0))))))),0)</f>
        <v>2125.3021071196845</v>
      </c>
      <c r="Z88" s="32">
        <f ca="1">IFERROR(($J88*EXP(Z$5*($N88+0.5*($O88)^2))*_xlfn.NORM.DIST((LN(($L88*EXP($K88/100*Z$5)))-LN($J88)-$N88*Z$5)/($O88*SQRT(Z$5))-$O88*SQRT(Z$5),0,1,TRUE)+$L88*EXP($K88/100*Z$5)*(1-_xlfn.NORM.DIST((LN(($L88*EXP($K88/100*Z$5)))-LN($J88)-$N88*Z$5)/($O88*SQRT(Z$5)),0,1,TRUE)))*EXP(-$F$1*Z$5)*(INDEX('3)tpx females'!DJ$57:DJ$107,MATCH($R88,'3)tpx females'!$DE$57:$DE$107,0))+INDEX('3)tpx males'!DH$57:DH$107,MATCH($Q88,'3)tpx males'!$DC$57:$DC$107,0))-(INDEX('3)tpx males'!DG$110:DG$160,MATCH($Q88,'3)tpx males'!$DC$110:$DC$160,0))*INDEX('3)tpx females'!DI$111:DI$161,MATCH($R88,'3)tpx females'!$DE$111:$DE$161,0))*(1-(EXP(-INDEX('3)tpx males'!DH$4:DH$54,MATCH($Q88,'3)tpx males'!$DC$4:$DC$54,0)))*EXP(-INDEX('3)tpx females'!DJ$3:DJ$53,MATCH($R88,'3)tpx females'!$DE$3:$DE$53,0))))))),0)</f>
        <v>3050.2405830817338</v>
      </c>
      <c r="AA88" s="32">
        <f ca="1">IFERROR(($J88*EXP(AA$5*($N88+0.5*($O88)^2))*_xlfn.NORM.DIST((LN(($L88*EXP($K88/100*AA$5)))-LN($J88)-$N88*AA$5)/($O88*SQRT(AA$5))-$O88*SQRT(AA$5),0,1,TRUE)+$L88*EXP($K88/100*AA$5)*(1-_xlfn.NORM.DIST((LN(($L88*EXP($K88/100*AA$5)))-LN($J88)-$N88*AA$5)/($O88*SQRT(AA$5)),0,1,TRUE)))*EXP(-$F$1*AA$5)*(INDEX('3)tpx females'!DK$57:DK$107,MATCH($R88,'3)tpx females'!$DE$57:$DE$107,0))+INDEX('3)tpx males'!DI$57:DI$107,MATCH($Q88,'3)tpx males'!$DC$57:$DC$107,0))-(INDEX('3)tpx males'!DH$110:DH$160,MATCH($Q88,'3)tpx males'!$DC$110:$DC$160,0))*INDEX('3)tpx females'!DJ$111:DJ$161,MATCH($R88,'3)tpx females'!$DE$111:$DE$161,0))*(1-(EXP(-INDEX('3)tpx males'!DI$4:DI$54,MATCH($Q88,'3)tpx males'!$DC$4:$DC$54,0)))*EXP(-INDEX('3)tpx females'!DK$3:DK$53,MATCH($R88,'3)tpx females'!$DE$3:$DE$53,0))))))),0)</f>
        <v>4040.3014462050855</v>
      </c>
      <c r="AB88" s="32">
        <f ca="1">IFERROR(($J88*EXP(AB$5*($N88+0.5*($O88)^2))*_xlfn.NORM.DIST((LN(($L88*EXP($K88/100*AB$5)))-LN($J88)-$N88*AB$5)/($O88*SQRT(AB$5))-$O88*SQRT(AB$5),0,1,TRUE)+$L88*EXP($K88/100*AB$5)*(1-_xlfn.NORM.DIST((LN(($L88*EXP($K88/100*AB$5)))-LN($J88)-$N88*AB$5)/($O88*SQRT(AB$5)),0,1,TRUE)))*EXP(-$F$1*AB$5)*(INDEX('3)tpx females'!DL$57:DL$107,MATCH($R88,'3)tpx females'!$DE$57:$DE$107,0))+INDEX('3)tpx males'!DJ$57:DJ$107,MATCH($Q88,'3)tpx males'!$DC$57:$DC$107,0))-(INDEX('3)tpx males'!DI$110:DI$160,MATCH($Q88,'3)tpx males'!$DC$110:$DC$160,0))*INDEX('3)tpx females'!DK$111:DK$161,MATCH($R88,'3)tpx females'!$DE$111:$DE$161,0))*(1-(EXP(-INDEX('3)tpx males'!DJ$4:DJ$54,MATCH($Q88,'3)tpx males'!$DC$4:$DC$54,0)))*EXP(-INDEX('3)tpx females'!DL$3:DL$53,MATCH($R88,'3)tpx females'!$DE$3:$DE$53,0))))))),0)</f>
        <v>5087.6887985396024</v>
      </c>
      <c r="AC88" s="32">
        <f ca="1">IFERROR(($J88*EXP(AC$5*($N88+0.5*($O88)^2))*_xlfn.NORM.DIST((LN(($L88*EXP($K88/100*AC$5)))-LN($J88)-$N88*AC$5)/($O88*SQRT(AC$5))-$O88*SQRT(AC$5),0,1,TRUE)+$L88*EXP($K88/100*AC$5)*(1-_xlfn.NORM.DIST((LN(($L88*EXP($K88/100*AC$5)))-LN($J88)-$N88*AC$5)/($O88*SQRT(AC$5)),0,1,TRUE)))*EXP(-$F$1*AC$5)*(INDEX('3)tpx females'!DM$57:DM$107,MATCH($R88,'3)tpx females'!$DE$57:$DE$107,0))+INDEX('3)tpx males'!DK$57:DK$107,MATCH($Q88,'3)tpx males'!$DC$57:$DC$107,0))-(INDEX('3)tpx males'!DJ$110:DJ$160,MATCH($Q88,'3)tpx males'!$DC$110:$DC$160,0))*INDEX('3)tpx females'!DL$111:DL$161,MATCH($R88,'3)tpx females'!$DE$111:$DE$161,0))*(1-(EXP(-INDEX('3)tpx males'!DK$4:DK$54,MATCH($Q88,'3)tpx males'!$DC$4:$DC$54,0)))*EXP(-INDEX('3)tpx females'!DM$3:DM$53,MATCH($R88,'3)tpx females'!$DE$3:$DE$53,0))))))),0)</f>
        <v>6334.3136680123298</v>
      </c>
      <c r="AD88" s="32">
        <f ca="1">IFERROR(($J88*EXP(AD$5*($N88+0.5*($O88)^2))*_xlfn.NORM.DIST((LN(($L88*EXP($K88/100*AD$5)))-LN($J88)-$N88*AD$5)/($O88*SQRT(AD$5))-$O88*SQRT(AD$5),0,1,TRUE)+$L88*EXP($K88/100*AD$5)*(1-_xlfn.NORM.DIST((LN(($L88*EXP($K88/100*AD$5)))-LN($J88)-$N88*AD$5)/($O88*SQRT(AD$5)),0,1,TRUE)))*EXP(-$F$1*AD$5)*(INDEX('3)tpx females'!DN$57:DN$107,MATCH($R88,'3)tpx females'!$DE$57:$DE$107,0))+INDEX('3)tpx males'!DL$57:DL$107,MATCH($Q88,'3)tpx males'!$DC$57:$DC$107,0))-(INDEX('3)tpx males'!DK$110:DK$160,MATCH($Q88,'3)tpx males'!$DC$110:$DC$160,0))*INDEX('3)tpx females'!DM$111:DM$161,MATCH($R88,'3)tpx females'!$DE$111:$DE$161,0))*(1-(EXP(-INDEX('3)tpx males'!DL$4:DL$54,MATCH($Q88,'3)tpx males'!$DC$4:$DC$54,0)))*EXP(-INDEX('3)tpx females'!DN$3:DN$53,MATCH($R88,'3)tpx females'!$DE$3:$DE$53,0))))))),0)</f>
        <v>7246.6917323318212</v>
      </c>
      <c r="AE88" s="32">
        <f ca="1">IFERROR(($J88*EXP(AE$5*($N88+0.5*($O88)^2))*_xlfn.NORM.DIST((LN(($L88*EXP($K88/100*AE$5)))-LN($J88)-$N88*AE$5)/($O88*SQRT(AE$5))-$O88*SQRT(AE$5),0,1,TRUE)+$L88*EXP($K88/100*AE$5)*(1-_xlfn.NORM.DIST((LN(($L88*EXP($K88/100*AE$5)))-LN($J88)-$N88*AE$5)/($O88*SQRT(AE$5)),0,1,TRUE)))*EXP(-$F$1*AE$5)*(INDEX('3)tpx females'!DO$57:DO$107,MATCH($R88,'3)tpx females'!$DE$57:$DE$107,0))+INDEX('3)tpx males'!DM$57:DM$107,MATCH($Q88,'3)tpx males'!$DC$57:$DC$107,0))-(INDEX('3)tpx males'!DL$110:DL$160,MATCH($Q88,'3)tpx males'!$DC$110:$DC$160,0))*INDEX('3)tpx females'!DN$111:DN$161,MATCH($R88,'3)tpx females'!$DE$111:$DE$161,0))*(1-(EXP(-INDEX('3)tpx males'!DM$4:DM$54,MATCH($Q88,'3)tpx males'!$DC$4:$DC$54,0)))*EXP(-INDEX('3)tpx females'!DO$3:DO$53,MATCH($R88,'3)tpx females'!$DE$3:$DE$53,0))))))),0)</f>
        <v>7805.1270953452313</v>
      </c>
      <c r="AF88" s="32">
        <f ca="1">IFERROR(($J88*EXP(AF$5*($N88+0.5*($O88)^2))*_xlfn.NORM.DIST((LN(($L88*EXP($K88/100*AF$5)))-LN($J88)-$N88*AF$5)/($O88*SQRT(AF$5))-$O88*SQRT(AF$5),0,1,TRUE)+$L88*EXP($K88/100*AF$5)*(1-_xlfn.NORM.DIST((LN(($L88*EXP($K88/100*AF$5)))-LN($J88)-$N88*AF$5)/($O88*SQRT(AF$5)),0,1,TRUE)))*EXP(-$F$1*AF$5)*(INDEX('3)tpx females'!DP$57:DP$107,MATCH($R88,'3)tpx females'!$DE$57:$DE$107,0))+INDEX('3)tpx males'!DN$57:DN$107,MATCH($Q88,'3)tpx males'!$DC$57:$DC$107,0))-(INDEX('3)tpx males'!DM$110:DM$160,MATCH($Q88,'3)tpx males'!$DC$110:$DC$160,0))*INDEX('3)tpx females'!DO$111:DO$161,MATCH($R88,'3)tpx females'!$DE$111:$DE$161,0))*(1-(EXP(-INDEX('3)tpx males'!DN$4:DN$54,MATCH($Q88,'3)tpx males'!$DC$4:$DC$54,0)))*EXP(-INDEX('3)tpx females'!DP$3:DP$53,MATCH($R88,'3)tpx females'!$DE$3:$DE$53,0))))))),0)</f>
        <v>8670.3893351622664</v>
      </c>
      <c r="AG88" s="32">
        <f ca="1">IFERROR(($J88*EXP(AG$5*($N88+0.5*($O88)^2))*_xlfn.NORM.DIST((LN(($L88*EXP($K88/100*AG$5)))-LN($J88)-$N88*AG$5)/($O88*SQRT(AG$5))-$O88*SQRT(AG$5),0,1,TRUE)+$L88*EXP($K88/100*AG$5)*(1-_xlfn.NORM.DIST((LN(($L88*EXP($K88/100*AG$5)))-LN($J88)-$N88*AG$5)/($O88*SQRT(AG$5)),0,1,TRUE)))*EXP(-$F$1*AG$5)*(INDEX('3)tpx females'!DQ$57:DQ$107,MATCH($R88,'3)tpx females'!$DE$57:$DE$107,0))+INDEX('3)tpx males'!DO$57:DO$107,MATCH($Q88,'3)tpx males'!$DC$57:$DC$107,0))-(INDEX('3)tpx males'!DN$110:DN$160,MATCH($Q88,'3)tpx males'!$DC$110:$DC$160,0))*INDEX('3)tpx females'!DP$111:DP$161,MATCH($R88,'3)tpx females'!$DE$111:$DE$161,0))*(1-(EXP(-INDEX('3)tpx males'!DO$4:DO$54,MATCH($Q88,'3)tpx males'!$DC$4:$DC$54,0)))*EXP(-INDEX('3)tpx females'!DQ$3:DQ$53,MATCH($R88,'3)tpx females'!$DE$3:$DE$53,0))))))),0)</f>
        <v>9652.8342507448178</v>
      </c>
      <c r="AH88" s="32">
        <f ca="1">IFERROR(($J88*EXP(AH$5*($N88+0.5*($O88)^2))*_xlfn.NORM.DIST((LN(($L88*EXP($K88/100*AH$5)))-LN($J88)-$N88*AH$5)/($O88*SQRT(AH$5))-$O88*SQRT(AH$5),0,1,TRUE)+$L88*EXP($K88/100*AH$5)*(1-_xlfn.NORM.DIST((LN(($L88*EXP($K88/100*AH$5)))-LN($J88)-$N88*AH$5)/($O88*SQRT(AH$5)),0,1,TRUE)))*EXP(-$F$1*AH$5)*(INDEX('3)tpx females'!DR$57:DR$107,MATCH($R88,'3)tpx females'!$DE$57:$DE$107,0))+INDEX('3)tpx males'!DP$57:DP$107,MATCH($Q88,'3)tpx males'!$DC$57:$DC$107,0))-(INDEX('3)tpx males'!DO$110:DO$160,MATCH($Q88,'3)tpx males'!$DC$110:$DC$160,0))*INDEX('3)tpx females'!DQ$111:DQ$161,MATCH($R88,'3)tpx females'!$DE$111:$DE$161,0))*(1-(EXP(-INDEX('3)tpx males'!DP$4:DP$54,MATCH($Q88,'3)tpx males'!$DC$4:$DC$54,0)))*EXP(-INDEX('3)tpx females'!DR$3:DR$53,MATCH($R88,'3)tpx females'!$DE$3:$DE$53,0))))))),0)</f>
        <v>10054.254780551806</v>
      </c>
      <c r="AI88" s="32">
        <f ca="1">IFERROR(($J88*EXP(AI$5*($N88+0.5*($O88)^2))*_xlfn.NORM.DIST((LN(($L88*EXP($K88/100*AI$5)))-LN($J88)-$N88*AI$5)/($O88*SQRT(AI$5))-$O88*SQRT(AI$5),0,1,TRUE)+$L88*EXP($K88/100*AI$5)*(1-_xlfn.NORM.DIST((LN(($L88*EXP($K88/100*AI$5)))-LN($J88)-$N88*AI$5)/($O88*SQRT(AI$5)),0,1,TRUE)))*EXP(-$F$1*AI$5)*(INDEX('3)tpx females'!DS$57:DS$107,MATCH($R88,'3)tpx females'!$DE$57:$DE$107,0))+INDEX('3)tpx males'!DQ$57:DQ$107,MATCH($Q88,'3)tpx males'!$DC$57:$DC$107,0))-(INDEX('3)tpx males'!DP$110:DP$160,MATCH($Q88,'3)tpx males'!$DC$110:$DC$160,0))*INDEX('3)tpx females'!DR$111:DR$161,MATCH($R88,'3)tpx females'!$DE$111:$DE$161,0))*(1-(EXP(-INDEX('3)tpx males'!DQ$4:DQ$54,MATCH($Q88,'3)tpx males'!$DC$4:$DC$54,0)))*EXP(-INDEX('3)tpx females'!DS$3:DS$53,MATCH($R88,'3)tpx females'!$DE$3:$DE$53,0))))))),0)</f>
        <v>10570.122475340133</v>
      </c>
      <c r="AJ88" s="32">
        <f ca="1">IFERROR(($J88*EXP(AJ$5*($N88+0.5*($O88)^2))*_xlfn.NORM.DIST((LN(($L88*EXP($K88/100*AJ$5)))-LN($J88)-$N88*AJ$5)/($O88*SQRT(AJ$5))-$O88*SQRT(AJ$5),0,1,TRUE)+$L88*EXP($K88/100*AJ$5)*(1-_xlfn.NORM.DIST((LN(($L88*EXP($K88/100*AJ$5)))-LN($J88)-$N88*AJ$5)/($O88*SQRT(AJ$5)),0,1,TRUE)))*EXP(-$F$1*AJ$5)*(INDEX('3)tpx females'!DT$57:DT$107,MATCH($R88,'3)tpx females'!$DE$57:$DE$107,0))+INDEX('3)tpx males'!DR$57:DR$107,MATCH($Q88,'3)tpx males'!$DC$57:$DC$107,0))-(INDEX('3)tpx males'!DQ$110:DQ$160,MATCH($Q88,'3)tpx males'!$DC$110:$DC$160,0))*INDEX('3)tpx females'!DS$111:DS$161,MATCH($R88,'3)tpx females'!$DE$111:$DE$161,0))*(1-(EXP(-INDEX('3)tpx males'!DR$4:DR$54,MATCH($Q88,'3)tpx males'!$DC$4:$DC$54,0)))*EXP(-INDEX('3)tpx females'!DT$3:DT$53,MATCH($R88,'3)tpx females'!$DE$3:$DE$53,0))))))),0)</f>
        <v>11504.5925809894</v>
      </c>
      <c r="AK88" s="32">
        <f ca="1">IFERROR(($J88*EXP(AK$5*($N88+0.5*($O88)^2))*_xlfn.NORM.DIST((LN(($L88*EXP($K88/100*AK$5)))-LN($J88)-$N88*AK$5)/($O88*SQRT(AK$5))-$O88*SQRT(AK$5),0,1,TRUE)+$L88*EXP($K88/100*AK$5)*(1-_xlfn.NORM.DIST((LN(($L88*EXP($K88/100*AK$5)))-LN($J88)-$N88*AK$5)/($O88*SQRT(AK$5)),0,1,TRUE)))*EXP(-$F$1*AK$5)*(INDEX('3)tpx females'!DU$57:DU$107,MATCH($R88,'3)tpx females'!$DE$57:$DE$107,0))+INDEX('3)tpx males'!DS$57:DS$107,MATCH($Q88,'3)tpx males'!$DC$57:$DC$107,0))-(INDEX('3)tpx males'!DR$110:DR$160,MATCH($Q88,'3)tpx males'!$DC$110:$DC$160,0))*INDEX('3)tpx females'!DT$111:DT$161,MATCH($R88,'3)tpx females'!$DE$111:$DE$161,0))*(1-(EXP(-INDEX('3)tpx males'!DS$4:DS$54,MATCH($Q88,'3)tpx males'!$DC$4:$DC$54,0)))*EXP(-INDEX('3)tpx females'!DU$3:DU$53,MATCH($R88,'3)tpx females'!$DE$3:$DE$53,0))))))),0)</f>
        <v>11602.003865566314</v>
      </c>
      <c r="AL88" s="32">
        <f ca="1">IFERROR(($J88*EXP(AL$5*($N88+0.5*($O88)^2))*_xlfn.NORM.DIST((LN(($L88*EXP($K88/100*AL$5)))-LN($J88)-$N88*AL$5)/($O88*SQRT(AL$5))-$O88*SQRT(AL$5),0,1,TRUE)+$L88*EXP($K88/100*AL$5)*(1-_xlfn.NORM.DIST((LN(($L88*EXP($K88/100*AL$5)))-LN($J88)-$N88*AL$5)/($O88*SQRT(AL$5)),0,1,TRUE)))*EXP(-$F$1*AL$5)*(INDEX('3)tpx females'!DV$57:DV$107,MATCH($R88,'3)tpx females'!$DE$57:$DE$107,0))+INDEX('3)tpx males'!DT$57:DT$107,MATCH($Q88,'3)tpx males'!$DC$57:$DC$107,0))-(INDEX('3)tpx males'!DS$110:DS$160,MATCH($Q88,'3)tpx males'!$DC$110:$DC$160,0))*INDEX('3)tpx females'!DU$111:DU$161,MATCH($R88,'3)tpx females'!$DE$111:$DE$161,0))*(1-(EXP(-INDEX('3)tpx males'!DT$4:DT$54,MATCH($Q88,'3)tpx males'!$DC$4:$DC$54,0)))*EXP(-INDEX('3)tpx females'!DV$3:DV$53,MATCH($R88,'3)tpx females'!$DE$3:$DE$53,0))))))),0)</f>
        <v>11022.890400242271</v>
      </c>
      <c r="AM88" s="32">
        <f ca="1">IFERROR(($J88*EXP(AM$5*($N88+0.5*($O88)^2))*_xlfn.NORM.DIST((LN(($L88*EXP($K88/100*AM$5)))-LN($J88)-$N88*AM$5)/($O88*SQRT(AM$5))-$O88*SQRT(AM$5),0,1,TRUE)+$L88*EXP($K88/100*AM$5)*(1-_xlfn.NORM.DIST((LN(($L88*EXP($K88/100*AM$5)))-LN($J88)-$N88*AM$5)/($O88*SQRT(AM$5)),0,1,TRUE)))*EXP(-$F$1*AM$5)*(INDEX('3)tpx females'!DW$57:DW$107,MATCH($R88,'3)tpx females'!$DE$57:$DE$107,0))+INDEX('3)tpx males'!DU$57:DU$107,MATCH($Q88,'3)tpx males'!$DC$57:$DC$107,0))-(INDEX('3)tpx males'!DT$110:DT$160,MATCH($Q88,'3)tpx males'!$DC$110:$DC$160,0))*INDEX('3)tpx females'!DV$111:DV$161,MATCH($R88,'3)tpx females'!$DE$111:$DE$161,0))*(1-(EXP(-INDEX('3)tpx males'!DU$4:DU$54,MATCH($Q88,'3)tpx males'!$DC$4:$DC$54,0)))*EXP(-INDEX('3)tpx females'!DW$3:DW$53,MATCH($R88,'3)tpx females'!$DE$3:$DE$53,0))))))),0)</f>
        <v>10515.0426877139</v>
      </c>
      <c r="AN88" s="32">
        <f ca="1">IFERROR(($J88*EXP(AN$5*($N88+0.5*($O88)^2))*_xlfn.NORM.DIST((LN(($L88*EXP($K88/100*AN$5)))-LN($J88)-$N88*AN$5)/($O88*SQRT(AN$5))-$O88*SQRT(AN$5),0,1,TRUE)+$L88*EXP($K88/100*AN$5)*(1-_xlfn.NORM.DIST((LN(($L88*EXP($K88/100*AN$5)))-LN($J88)-$N88*AN$5)/($O88*SQRT(AN$5)),0,1,TRUE)))*EXP(-$F$1*AN$5)*(INDEX('3)tpx females'!DX$57:DX$107,MATCH($R88,'3)tpx females'!$DE$57:$DE$107,0))+INDEX('3)tpx males'!DV$57:DV$107,MATCH($Q88,'3)tpx males'!$DC$57:$DC$107,0))-(INDEX('3)tpx males'!DU$110:DU$160,MATCH($Q88,'3)tpx males'!$DC$110:$DC$160,0))*INDEX('3)tpx females'!DW$111:DW$161,MATCH($R88,'3)tpx females'!$DE$111:$DE$161,0))*(1-(EXP(-INDEX('3)tpx males'!DV$4:DV$54,MATCH($Q88,'3)tpx males'!$DC$4:$DC$54,0)))*EXP(-INDEX('3)tpx females'!DX$3:DX$53,MATCH($R88,'3)tpx females'!$DE$3:$DE$53,0))))))),0)</f>
        <v>10038.020236091335</v>
      </c>
      <c r="AO88" s="32">
        <f ca="1">IFERROR(($J88*EXP(AO$5*($N88+0.5*($O88)^2))*_xlfn.NORM.DIST((LN(($L88*EXP($K88/100*AO$5)))-LN($J88)-$N88*AO$5)/($O88*SQRT(AO$5))-$O88*SQRT(AO$5),0,1,TRUE)+$L88*EXP($K88/100*AO$5)*(1-_xlfn.NORM.DIST((LN(($L88*EXP($K88/100*AO$5)))-LN($J88)-$N88*AO$5)/($O88*SQRT(AO$5)),0,1,TRUE)))*EXP(-$F$1*AO$5)*(INDEX('3)tpx females'!DY$57:DY$107,MATCH($R88,'3)tpx females'!$DE$57:$DE$107,0))+INDEX('3)tpx males'!DW$57:DW$107,MATCH($Q88,'3)tpx males'!$DC$57:$DC$107,0))-(INDEX('3)tpx males'!DV$110:DV$160,MATCH($Q88,'3)tpx males'!$DC$110:$DC$160,0))*INDEX('3)tpx females'!DX$111:DX$161,MATCH($R88,'3)tpx females'!$DE$111:$DE$161,0))*(1-(EXP(-INDEX('3)tpx males'!DW$4:DW$54,MATCH($Q88,'3)tpx males'!$DC$4:$DC$54,0)))*EXP(-INDEX('3)tpx females'!DY$3:DY$53,MATCH($R88,'3)tpx females'!$DE$3:$DE$53,0))))))),0)</f>
        <v>9734.9534432258552</v>
      </c>
      <c r="AP88" s="32">
        <f ca="1">IFERROR(($J88*EXP(AP$5*($N88+0.5*($O88)^2))*_xlfn.NORM.DIST((LN(($L88*EXP($K88/100*AP$5)))-LN($J88)-$N88*AP$5)/($O88*SQRT(AP$5))-$O88*SQRT(AP$5),0,1,TRUE)+$L88*EXP($K88/100*AP$5)*(1-_xlfn.NORM.DIST((LN(($L88*EXP($K88/100*AP$5)))-LN($J88)-$N88*AP$5)/($O88*SQRT(AP$5)),0,1,TRUE)))*EXP(-$F$1*AP$5)*(INDEX('3)tpx females'!DZ$57:DZ$107,MATCH($R88,'3)tpx females'!$DE$57:$DE$107,0))+INDEX('3)tpx males'!DX$57:DX$107,MATCH($Q88,'3)tpx males'!$DC$57:$DC$107,0))-(INDEX('3)tpx males'!DW$110:DW$160,MATCH($Q88,'3)tpx males'!$DC$110:$DC$160,0))*INDEX('3)tpx females'!DY$111:DY$161,MATCH($R88,'3)tpx females'!$DE$111:$DE$161,0))*(1-(EXP(-INDEX('3)tpx males'!DX$4:DX$54,MATCH($Q88,'3)tpx males'!$DC$4:$DC$54,0)))*EXP(-INDEX('3)tpx females'!DZ$3:DZ$53,MATCH($R88,'3)tpx females'!$DE$3:$DE$53,0))))))),0)</f>
        <v>8681.347626670733</v>
      </c>
      <c r="AQ88" s="32">
        <f ca="1">IFERROR(($J88*EXP(AQ$5*($N88+0.5*($O88)^2))*_xlfn.NORM.DIST((LN(($L88*EXP($K88/100*AQ$5)))-LN($J88)-$N88*AQ$5)/($O88*SQRT(AQ$5))-$O88*SQRT(AQ$5),0,1,TRUE)+$L88*EXP($K88/100*AQ$5)*(1-_xlfn.NORM.DIST((LN(($L88*EXP($K88/100*AQ$5)))-LN($J88)-$N88*AQ$5)/($O88*SQRT(AQ$5)),0,1,TRUE)))*EXP(-$F$1*AQ$5)*(INDEX('3)tpx females'!EA$57:EA$107,MATCH($R88,'3)tpx females'!$DE$57:$DE$107,0))+INDEX('3)tpx males'!DY$57:DY$107,MATCH($Q88,'3)tpx males'!$DC$57:$DC$107,0))-(INDEX('3)tpx males'!DX$110:DX$160,MATCH($Q88,'3)tpx males'!$DC$110:$DC$160,0))*INDEX('3)tpx females'!DZ$111:DZ$161,MATCH($R88,'3)tpx females'!$DE$111:$DE$161,0))*(1-(EXP(-INDEX('3)tpx males'!DY$4:DY$54,MATCH($Q88,'3)tpx males'!$DC$4:$DC$54,0)))*EXP(-INDEX('3)tpx females'!EA$3:EA$53,MATCH($R88,'3)tpx females'!$DE$3:$DE$53,0))))))),0)</f>
        <v>7646.0337592065762</v>
      </c>
      <c r="AR88" s="32">
        <f ca="1">IFERROR(($J88*EXP(AR$5*($N88+0.5*($O88)^2))*_xlfn.NORM.DIST((LN(($L88*EXP($K88/100*AR$5)))-LN($J88)-$N88*AR$5)/($O88*SQRT(AR$5))-$O88*SQRT(AR$5),0,1,TRUE)+$L88*EXP($K88/100*AR$5)*(1-_xlfn.NORM.DIST((LN(($L88*EXP($K88/100*AR$5)))-LN($J88)-$N88*AR$5)/($O88*SQRT(AR$5)),0,1,TRUE)))*EXP(-$F$1*AR$5)*(INDEX('3)tpx females'!EB$57:EB$107,MATCH($R88,'3)tpx females'!$DE$57:$DE$107,0))+INDEX('3)tpx males'!DZ$57:DZ$107,MATCH($Q88,'3)tpx males'!$DC$57:$DC$107,0))-(INDEX('3)tpx males'!DY$110:DY$160,MATCH($Q88,'3)tpx males'!$DC$110:$DC$160,0))*INDEX('3)tpx females'!EA$111:EA$161,MATCH($R88,'3)tpx females'!$DE$111:$DE$161,0))*(1-(EXP(-INDEX('3)tpx males'!DZ$4:DZ$54,MATCH($Q88,'3)tpx males'!$DC$4:$DC$54,0)))*EXP(-INDEX('3)tpx females'!EB$3:EB$53,MATCH($R88,'3)tpx females'!$DE$3:$DE$53,0))))))),0)</f>
        <v>6504.8928735381905</v>
      </c>
      <c r="AS88" s="32">
        <f ca="1">IFERROR(($J88*EXP(AS$5*($N88+0.5*($O88)^2))*_xlfn.NORM.DIST((LN(($L88*EXP($K88/100*AS$5)))-LN($J88)-$N88*AS$5)/($O88*SQRT(AS$5))-$O88*SQRT(AS$5),0,1,TRUE)+$L88*EXP($K88/100*AS$5)*(1-_xlfn.NORM.DIST((LN(($L88*EXP($K88/100*AS$5)))-LN($J88)-$N88*AS$5)/($O88*SQRT(AS$5)),0,1,TRUE)))*EXP(-$F$1*AS$5)*(INDEX('3)tpx females'!EC$57:EC$107,MATCH($R88,'3)tpx females'!$DE$57:$DE$107,0))+INDEX('3)tpx males'!EA$57:EA$107,MATCH($Q88,'3)tpx males'!$DC$57:$DC$107,0))-(INDEX('3)tpx males'!DZ$110:DZ$160,MATCH($Q88,'3)tpx males'!$DC$110:$DC$160,0))*INDEX('3)tpx females'!EB$111:EB$161,MATCH($R88,'3)tpx females'!$DE$111:$DE$161,0))*(1-(EXP(-INDEX('3)tpx males'!EA$4:EA$54,MATCH($Q88,'3)tpx males'!$DC$4:$DC$54,0)))*EXP(-INDEX('3)tpx females'!EC$3:EC$53,MATCH($R88,'3)tpx females'!$DE$3:$DE$53,0))))))),0)</f>
        <v>5304.4336497018039</v>
      </c>
      <c r="AT88" s="32">
        <f ca="1">IFERROR(($J88*EXP(AT$5*($N88+0.5*($O88)^2))*_xlfn.NORM.DIST((LN(($L88*EXP($K88/100*AT$5)))-LN($J88)-$N88*AT$5)/($O88*SQRT(AT$5))-$O88*SQRT(AT$5),0,1,TRUE)+$L88*EXP($K88/100*AT$5)*(1-_xlfn.NORM.DIST((LN(($L88*EXP($K88/100*AT$5)))-LN($J88)-$N88*AT$5)/($O88*SQRT(AT$5)),0,1,TRUE)))*EXP(-$F$1*AT$5)*(INDEX('3)tpx females'!ED$57:ED$107,MATCH($R88,'3)tpx females'!$DE$57:$DE$107,0))+INDEX('3)tpx males'!EB$57:EB$107,MATCH($Q88,'3)tpx males'!$DC$57:$DC$107,0))-(INDEX('3)tpx males'!EA$110:EA$160,MATCH($Q88,'3)tpx males'!$DC$110:$DC$160,0))*INDEX('3)tpx females'!EC$111:EC$161,MATCH($R88,'3)tpx females'!$DE$111:$DE$161,0))*(1-(EXP(-INDEX('3)tpx males'!EB$4:EB$54,MATCH($Q88,'3)tpx males'!$DC$4:$DC$54,0)))*EXP(-INDEX('3)tpx females'!ED$3:ED$53,MATCH($R88,'3)tpx females'!$DE$3:$DE$53,0))))))),0)</f>
        <v>4154.0649473424819</v>
      </c>
      <c r="AU88" s="32">
        <f ca="1">IFERROR(($J88*EXP(AU$5*($N88+0.5*($O88)^2))*_xlfn.NORM.DIST((LN(($L88*EXP($K88/100*AU$5)))-LN($J88)-$N88*AU$5)/($O88*SQRT(AU$5))-$O88*SQRT(AU$5),0,1,TRUE)+$L88*EXP($K88/100*AU$5)*(1-_xlfn.NORM.DIST((LN(($L88*EXP($K88/100*AU$5)))-LN($J88)-$N88*AU$5)/($O88*SQRT(AU$5)),0,1,TRUE)))*EXP(-$F$1*AU$5)*(INDEX('3)tpx females'!EE$57:EE$107,MATCH($R88,'3)tpx females'!$DE$57:$DE$107,0))+INDEX('3)tpx males'!EC$57:EC$107,MATCH($Q88,'3)tpx males'!$DC$57:$DC$107,0))-(INDEX('3)tpx males'!EB$110:EB$160,MATCH($Q88,'3)tpx males'!$DC$110:$DC$160,0))*INDEX('3)tpx females'!ED$111:ED$161,MATCH($R88,'3)tpx females'!$DE$111:$DE$161,0))*(1-(EXP(-INDEX('3)tpx males'!EC$4:EC$54,MATCH($Q88,'3)tpx males'!$DC$4:$DC$54,0)))*EXP(-INDEX('3)tpx females'!EE$3:EE$53,MATCH($R88,'3)tpx females'!$DE$3:$DE$53,0))))))),0)</f>
        <v>3119.8671098605519</v>
      </c>
      <c r="AV88" s="32">
        <f ca="1">IFERROR(($J88*EXP(AV$5*($N88+0.5*($O88)^2))*_xlfn.NORM.DIST((LN(($L88*EXP($K88/100*AV$5)))-LN($J88)-$N88*AV$5)/($O88*SQRT(AV$5))-$O88*SQRT(AV$5),0,1,TRUE)+$L88*EXP($K88/100*AV$5)*(1-_xlfn.NORM.DIST((LN(($L88*EXP($K88/100*AV$5)))-LN($J88)-$N88*AV$5)/($O88*SQRT(AV$5)),0,1,TRUE)))*EXP(-$F$1*AV$5)*(INDEX('3)tpx females'!EF$57:EF$107,MATCH($R88,'3)tpx females'!$DE$57:$DE$107,0))+INDEX('3)tpx males'!ED$57:ED$107,MATCH($Q88,'3)tpx males'!$DC$57:$DC$107,0))-(INDEX('3)tpx males'!EC$110:EC$160,MATCH($Q88,'3)tpx males'!$DC$110:$DC$160,0))*INDEX('3)tpx females'!EE$111:EE$161,MATCH($R88,'3)tpx females'!$DE$111:$DE$161,0))*(1-(EXP(-INDEX('3)tpx males'!ED$4:ED$54,MATCH($Q88,'3)tpx males'!$DC$4:$DC$54,0)))*EXP(-INDEX('3)tpx females'!EF$3:EF$53,MATCH($R88,'3)tpx females'!$DE$3:$DE$53,0))))))),0)</f>
        <v>2228.5789823913024</v>
      </c>
      <c r="AW88" s="32">
        <f ca="1">IFERROR(($J88*EXP(AW$5*($N88+0.5*($O88)^2))*_xlfn.NORM.DIST((LN(($L88*EXP($K88/100*AW$5)))-LN($J88)-$N88*AW$5)/($O88*SQRT(AW$5))-$O88*SQRT(AW$5),0,1,TRUE)+$L88*EXP($K88/100*AW$5)*(1-_xlfn.NORM.DIST((LN(($L88*EXP($K88/100*AW$5)))-LN($J88)-$N88*AW$5)/($O88*SQRT(AW$5)),0,1,TRUE)))*EXP(-$F$1*AW$5)*(INDEX('3)tpx females'!EG$57:EG$107,MATCH($R88,'3)tpx females'!$DE$57:$DE$107,0))+INDEX('3)tpx males'!EE$57:EE$107,MATCH($Q88,'3)tpx males'!$DC$57:$DC$107,0))-(INDEX('3)tpx males'!ED$110:ED$160,MATCH($Q88,'3)tpx males'!$DC$110:$DC$160,0))*INDEX('3)tpx females'!EF$111:EF$161,MATCH($R88,'3)tpx females'!$DE$111:$DE$161,0))*(1-(EXP(-INDEX('3)tpx males'!EE$4:EE$54,MATCH($Q88,'3)tpx males'!$DC$4:$DC$54,0)))*EXP(-INDEX('3)tpx females'!EG$3:EG$53,MATCH($R88,'3)tpx females'!$DE$3:$DE$53,0))))))),0)</f>
        <v>1509.354296655054</v>
      </c>
      <c r="AX88" s="32">
        <f ca="1">IFERROR(($J88*EXP(AX$5*($N88+0.5*($O88)^2))*_xlfn.NORM.DIST((LN(($L88*EXP($K88/100*AX$5)))-LN($J88)-$N88*AX$5)/($O88*SQRT(AX$5))-$O88*SQRT(AX$5),0,1,TRUE)+$L88*EXP($K88/100*AX$5)*(1-_xlfn.NORM.DIST((LN(($L88*EXP($K88/100*AX$5)))-LN($J88)-$N88*AX$5)/($O88*SQRT(AX$5)),0,1,TRUE)))*EXP(-$F$1*AX$5)*(INDEX('3)tpx females'!EH$57:EH$107,MATCH($R88,'3)tpx females'!$DE$57:$DE$107,0))+INDEX('3)tpx males'!EF$57:EF$107,MATCH($Q88,'3)tpx males'!$DC$57:$DC$107,0))-(INDEX('3)tpx males'!EE$110:EE$160,MATCH($Q88,'3)tpx males'!$DC$110:$DC$160,0))*INDEX('3)tpx females'!EG$111:EG$161,MATCH($R88,'3)tpx females'!$DE$111:$DE$161,0))*(1-(EXP(-INDEX('3)tpx males'!EF$4:EF$54,MATCH($Q88,'3)tpx males'!$DC$4:$DC$54,0)))*EXP(-INDEX('3)tpx females'!EH$3:EH$53,MATCH($R88,'3)tpx females'!$DE$3:$DE$53,0))))))),0)</f>
        <v>975.38158332772105</v>
      </c>
      <c r="AY88" s="32">
        <f ca="1">IFERROR(($J88*EXP(AY$5*($N88+0.5*($O88)^2))*_xlfn.NORM.DIST((LN(($L88*EXP($K88/100*AY$5)))-LN($J88)-$N88*AY$5)/($O88*SQRT(AY$5))-$O88*SQRT(AY$5),0,1,TRUE)+$L88*EXP($K88/100*AY$5)*(1-_xlfn.NORM.DIST((LN(($L88*EXP($K88/100*AY$5)))-LN($J88)-$N88*AY$5)/($O88*SQRT(AY$5)),0,1,TRUE)))*EXP(-$F$1*AY$5)*(INDEX('3)tpx females'!EI$57:EI$107,MATCH($R88,'3)tpx females'!$DE$57:$DE$107,0))+INDEX('3)tpx males'!EG$57:EG$107,MATCH($Q88,'3)tpx males'!$DC$57:$DC$107,0))-(INDEX('3)tpx males'!EF$110:EF$160,MATCH($Q88,'3)tpx males'!$DC$110:$DC$160,0))*INDEX('3)tpx females'!EH$111:EH$161,MATCH($R88,'3)tpx females'!$DE$111:$DE$161,0))*(1-(EXP(-INDEX('3)tpx males'!EG$4:EG$54,MATCH($Q88,'3)tpx males'!$DC$4:$DC$54,0)))*EXP(-INDEX('3)tpx females'!EI$3:EI$53,MATCH($R88,'3)tpx females'!$DE$3:$DE$53,0))))))),0)</f>
        <v>597.49203076619415</v>
      </c>
      <c r="AZ88" s="32">
        <f ca="1">IFERROR(($J88*EXP(AZ$5*($N88+0.5*($O88)^2))*_xlfn.NORM.DIST((LN(($L88*EXP($K88/100*AZ$5)))-LN($J88)-$N88*AZ$5)/($O88*SQRT(AZ$5))-$O88*SQRT(AZ$5),0,1,TRUE)+$L88*EXP($K88/100*AZ$5)*(1-_xlfn.NORM.DIST((LN(($L88*EXP($K88/100*AZ$5)))-LN($J88)-$N88*AZ$5)/($O88*SQRT(AZ$5)),0,1,TRUE)))*EXP(-$F$1*AZ$5)*(INDEX('3)tpx females'!EJ$57:EJ$107,MATCH($R88,'3)tpx females'!$DE$57:$DE$107,0))+INDEX('3)tpx males'!EH$57:EH$107,MATCH($Q88,'3)tpx males'!$DC$57:$DC$107,0))-(INDEX('3)tpx males'!EG$110:EG$160,MATCH($Q88,'3)tpx males'!$DC$110:$DC$160,0))*INDEX('3)tpx females'!EI$111:EI$161,MATCH($R88,'3)tpx females'!$DE$111:$DE$161,0))*(1-(EXP(-INDEX('3)tpx males'!EH$4:EH$54,MATCH($Q88,'3)tpx males'!$DC$4:$DC$54,0)))*EXP(-INDEX('3)tpx females'!EJ$3:EJ$53,MATCH($R88,'3)tpx females'!$DE$3:$DE$53,0))))))),0)</f>
        <v>349.32530231177418</v>
      </c>
      <c r="BA88" s="32">
        <f ca="1">IFERROR(($J88*EXP(BA$5*($N88+0.5*($O88)^2))*_xlfn.NORM.DIST((LN(($L88*EXP($K88/100*BA$5)))-LN($J88)-$N88*BA$5)/($O88*SQRT(BA$5))-$O88*SQRT(BA$5),0,1,TRUE)+$L88*EXP($K88/100*BA$5)*(1-_xlfn.NORM.DIST((LN(($L88*EXP($K88/100*BA$5)))-LN($J88)-$N88*BA$5)/($O88*SQRT(BA$5)),0,1,TRUE)))*EXP(-$F$1*BA$5)*(INDEX('3)tpx females'!EK$57:EK$107,MATCH($R88,'3)tpx females'!$DE$57:$DE$107,0))+INDEX('3)tpx males'!EI$57:EI$107,MATCH($Q88,'3)tpx males'!$DC$57:$DC$107,0))-(INDEX('3)tpx males'!EH$110:EH$160,MATCH($Q88,'3)tpx males'!$DC$110:$DC$160,0))*INDEX('3)tpx females'!EJ$111:EJ$161,MATCH($R88,'3)tpx females'!$DE$111:$DE$161,0))*(1-(EXP(-INDEX('3)tpx males'!EI$4:EI$54,MATCH($Q88,'3)tpx males'!$DC$4:$DC$54,0)))*EXP(-INDEX('3)tpx females'!EK$3:EK$53,MATCH($R88,'3)tpx females'!$DE$3:$DE$53,0))))))),0)</f>
        <v>187.04428977578974</v>
      </c>
      <c r="BB88" s="32">
        <f ca="1">IFERROR(($J88*EXP(BB$5*($N88+0.5*($O88)^2))*_xlfn.NORM.DIST((LN(($L88*EXP($K88/100*BB$5)))-LN($J88)-$N88*BB$5)/($O88*SQRT(BB$5))-$O88*SQRT(BB$5),0,1,TRUE)+$L88*EXP($K88/100*BB$5)*(1-_xlfn.NORM.DIST((LN(($L88*EXP($K88/100*BB$5)))-LN($J88)-$N88*BB$5)/($O88*SQRT(BB$5)),0,1,TRUE)))*EXP(-$F$1*BB$5)*(INDEX('3)tpx females'!EL$57:EL$107,MATCH($R88,'3)tpx females'!$DE$57:$DE$107,0))+INDEX('3)tpx males'!EJ$57:EJ$107,MATCH($Q88,'3)tpx males'!$DC$57:$DC$107,0))-(INDEX('3)tpx males'!EI$110:EI$160,MATCH($Q88,'3)tpx males'!$DC$110:$DC$160,0))*INDEX('3)tpx females'!EK$111:EK$161,MATCH($R88,'3)tpx females'!$DE$111:$DE$161,0))*(1-(EXP(-INDEX('3)tpx males'!EJ$4:EJ$54,MATCH($Q88,'3)tpx males'!$DC$4:$DC$54,0)))*EXP(-INDEX('3)tpx females'!EL$3:EL$53,MATCH($R88,'3)tpx females'!$DE$3:$DE$53,0))))))),0)</f>
        <v>101.7759774743853</v>
      </c>
      <c r="BC88" s="32">
        <f ca="1">IFERROR(($J88*EXP(BC$5*($N88+0.5*($O88)^2))*_xlfn.NORM.DIST((LN(($L88*EXP($K88/100*BC$5)))-LN($J88)-$N88*BC$5)/($O88*SQRT(BC$5))-$O88*SQRT(BC$5),0,1,TRUE)+$L88*EXP($K88/100*BC$5)*(1-_xlfn.NORM.DIST((LN(($L88*EXP($K88/100*BC$5)))-LN($J88)-$N88*BC$5)/($O88*SQRT(BC$5)),0,1,TRUE)))*EXP(-$F$1*BC$5)*(INDEX('3)tpx females'!EM$57:EM$107,MATCH($R88,'3)tpx females'!$DE$57:$DE$107,0))+INDEX('3)tpx males'!EK$57:EK$107,MATCH($Q88,'3)tpx males'!$DC$57:$DC$107,0))-(INDEX('3)tpx males'!EJ$110:EJ$160,MATCH($Q88,'3)tpx males'!$DC$110:$DC$160,0))*INDEX('3)tpx females'!EL$111:EL$161,MATCH($R88,'3)tpx females'!$DE$111:$DE$161,0))*(1-(EXP(-INDEX('3)tpx males'!EK$4:EK$54,MATCH($Q88,'3)tpx males'!$DC$4:$DC$54,0)))*EXP(-INDEX('3)tpx females'!EM$3:EM$53,MATCH($R88,'3)tpx females'!$DE$3:$DE$53,0))))))),0)</f>
        <v>56.77324007524799</v>
      </c>
      <c r="BD88" s="32">
        <f ca="1">IFERROR(($J88*EXP(BD$5*($N88+0.5*($O88)^2))*_xlfn.NORM.DIST((LN(($L88*EXP($K88/100*BD$5)))-LN($J88)-$N88*BD$5)/($O88*SQRT(BD$5))-$O88*SQRT(BD$5),0,1,TRUE)+$L88*EXP($K88/100*BD$5)*(1-_xlfn.NORM.DIST((LN(($L88*EXP($K88/100*BD$5)))-LN($J88)-$N88*BD$5)/($O88*SQRT(BD$5)),0,1,TRUE)))*EXP(-$F$1*BD$5)*(INDEX('3)tpx females'!EN$57:EN$107,MATCH($R88,'3)tpx females'!$DE$57:$DE$107,0))+INDEX('3)tpx males'!EL$57:EL$107,MATCH($Q88,'3)tpx males'!$DC$57:$DC$107,0))-(INDEX('3)tpx males'!EK$110:EK$160,MATCH($Q88,'3)tpx males'!$DC$110:$DC$160,0))*INDEX('3)tpx females'!EM$111:EM$161,MATCH($R88,'3)tpx females'!$DE$111:$DE$161,0))*(1-(EXP(-INDEX('3)tpx males'!EL$4:EL$54,MATCH($Q88,'3)tpx males'!$DC$4:$DC$54,0)))*EXP(-INDEX('3)tpx females'!EN$3:EN$53,MATCH($R88,'3)tpx females'!$DE$3:$DE$53,0))))))),0)</f>
        <v>24.61074637241817</v>
      </c>
      <c r="BE88" s="32">
        <f ca="1">IFERROR(($J88*EXP(BE$5*($N88+0.5*($O88)^2))*_xlfn.NORM.DIST((LN(($L88*EXP($K88/100*BE$5)))-LN($J88)-$N88*BE$5)/($O88*SQRT(BE$5))-$O88*SQRT(BE$5),0,1,TRUE)+$L88*EXP($K88/100*BE$5)*(1-_xlfn.NORM.DIST((LN(($L88*EXP($K88/100*BE$5)))-LN($J88)-$N88*BE$5)/($O88*SQRT(BE$5)),0,1,TRUE)))*EXP(-$F$1*BE$5)*(INDEX('3)tpx females'!EO$57:EO$107,MATCH($R88,'3)tpx females'!$DE$57:$DE$107,0))+INDEX('3)tpx males'!EM$57:EM$107,MATCH($Q88,'3)tpx males'!$DC$57:$DC$107,0))-(INDEX('3)tpx males'!EL$110:EL$160,MATCH($Q88,'3)tpx males'!$DC$110:$DC$160,0))*INDEX('3)tpx females'!EN$111:EN$161,MATCH($R88,'3)tpx females'!$DE$111:$DE$161,0))*(1-(EXP(-INDEX('3)tpx males'!EM$4:EM$54,MATCH($Q88,'3)tpx males'!$DC$4:$DC$54,0)))*EXP(-INDEX('3)tpx females'!EO$3:EO$53,MATCH($R88,'3)tpx females'!$DE$3:$DE$53,0))))))),0)</f>
        <v>0</v>
      </c>
      <c r="BF88" s="32">
        <f ca="1">IFERROR(($J88*EXP(BF$5*($N88+0.5*($O88)^2))*_xlfn.NORM.DIST((LN(($L88*EXP($K88/100*BF$5)))-LN($J88)-$N88*BF$5)/($O88*SQRT(BF$5))-$O88*SQRT(BF$5),0,1,TRUE)+$L88*EXP($K88/100*BF$5)*(1-_xlfn.NORM.DIST((LN(($L88*EXP($K88/100*BF$5)))-LN($J88)-$N88*BF$5)/($O88*SQRT(BF$5)),0,1,TRUE)))*EXP(-$F$1*BF$5)*(INDEX('3)tpx females'!EP$57:EP$107,MATCH($R88,'3)tpx females'!$DE$57:$DE$107,0))+INDEX('3)tpx males'!EN$57:EN$107,MATCH($Q88,'3)tpx males'!$DC$57:$DC$107,0))-(INDEX('3)tpx males'!EM$110:EM$160,MATCH($Q88,'3)tpx males'!$DC$110:$DC$160,0))*INDEX('3)tpx females'!EO$111:EO$161,MATCH($R88,'3)tpx females'!$DE$111:$DE$161,0))*(1-(EXP(-INDEX('3)tpx males'!EN$4:EN$54,MATCH($Q88,'3)tpx males'!$DC$4:$DC$54,0)))*EXP(-INDEX('3)tpx females'!EP$3:EP$53,MATCH($R88,'3)tpx females'!$DE$3:$DE$53,0))))))),0)</f>
        <v>0</v>
      </c>
      <c r="BG88" s="32">
        <f ca="1">IFERROR(($J88*EXP(BG$5*($N88+0.5*($O88)^2))*_xlfn.NORM.DIST((LN(($L88*EXP($K88/100*BG$5)))-LN($J88)-$N88*BG$5)/($O88*SQRT(BG$5))-$O88*SQRT(BG$5),0,1,TRUE)+$L88*EXP($K88/100*BG$5)*(1-_xlfn.NORM.DIST((LN(($L88*EXP($K88/100*BG$5)))-LN($J88)-$N88*BG$5)/($O88*SQRT(BG$5)),0,1,TRUE)))*EXP(-$F$1*BG$5)*(INDEX('3)tpx females'!EQ$57:EQ$107,MATCH($R88,'3)tpx females'!$DE$57:$DE$107,0))+INDEX('3)tpx males'!EO$57:EO$107,MATCH($Q88,'3)tpx males'!$DC$57:$DC$107,0))-(INDEX('3)tpx males'!EN$110:EN$160,MATCH($Q88,'3)tpx males'!$DC$110:$DC$160,0))*INDEX('3)tpx females'!EP$111:EP$161,MATCH($R88,'3)tpx females'!$DE$111:$DE$161,0))*(1-(EXP(-INDEX('3)tpx males'!EO$4:EO$54,MATCH($Q88,'3)tpx males'!$DC$4:$DC$54,0)))*EXP(-INDEX('3)tpx females'!EQ$3:EQ$53,MATCH($R88,'3)tpx females'!$DE$3:$DE$53,0))))))),0)</f>
        <v>0</v>
      </c>
      <c r="BH88" s="32">
        <f ca="1">IFERROR(($J88*EXP(BH$5*($N88+0.5*($O88)^2))*_xlfn.NORM.DIST((LN(($L88*EXP($K88/100*BH$5)))-LN($J88)-$N88*BH$5)/($O88*SQRT(BH$5))-$O88*SQRT(BH$5),0,1,TRUE)+$L88*EXP($K88/100*BH$5)*(1-_xlfn.NORM.DIST((LN(($L88*EXP($K88/100*BH$5)))-LN($J88)-$N88*BH$5)/($O88*SQRT(BH$5)),0,1,TRUE)))*EXP(-$F$1*BH$5)*(INDEX('3)tpx females'!ER$57:ER$107,MATCH($R88,'3)tpx females'!$DE$57:$DE$107,0))+INDEX('3)tpx males'!EP$57:EP$107,MATCH($Q88,'3)tpx males'!$DC$57:$DC$107,0))-(INDEX('3)tpx males'!EO$110:EO$160,MATCH($Q88,'3)tpx males'!$DC$110:$DC$160,0))*INDEX('3)tpx females'!EQ$111:EQ$161,MATCH($R88,'3)tpx females'!$DE$111:$DE$161,0))*(1-(EXP(-INDEX('3)tpx males'!EP$4:EP$54,MATCH($Q88,'3)tpx males'!$DC$4:$DC$54,0)))*EXP(-INDEX('3)tpx females'!ER$3:ER$53,MATCH($R88,'3)tpx females'!$DE$3:$DE$53,0))))))),0)</f>
        <v>0</v>
      </c>
      <c r="BI88" s="32">
        <f ca="1">IFERROR(($J88*EXP(BI$5*($N88+0.5*($O88)^2))*_xlfn.NORM.DIST((LN(($L88*EXP($K88/100*BI$5)))-LN($J88)-$N88*BI$5)/($O88*SQRT(BI$5))-$O88*SQRT(BI$5),0,1,TRUE)+$L88*EXP($K88/100*BI$5)*(1-_xlfn.NORM.DIST((LN(($L88*EXP($K88/100*BI$5)))-LN($J88)-$N88*BI$5)/($O88*SQRT(BI$5)),0,1,TRUE)))*EXP(-$F$1*BI$5)*(INDEX('3)tpx females'!ES$57:ES$107,MATCH($R88,'3)tpx females'!$DE$57:$DE$107,0))+INDEX('3)tpx males'!EQ$57:EQ$107,MATCH($Q88,'3)tpx males'!$DC$57:$DC$107,0))-(INDEX('3)tpx males'!EP$110:EP$160,MATCH($Q88,'3)tpx males'!$DC$110:$DC$160,0))*INDEX('3)tpx females'!ER$111:ER$161,MATCH($R88,'3)tpx females'!$DE$111:$DE$161,0))*(1-(EXP(-INDEX('3)tpx males'!EQ$4:EQ$54,MATCH($Q88,'3)tpx males'!$DC$4:$DC$54,0)))*EXP(-INDEX('3)tpx females'!ES$3:ES$53,MATCH($R88,'3)tpx females'!$DE$3:$DE$53,0))))))),0)</f>
        <v>0</v>
      </c>
      <c r="BJ88" s="32">
        <f ca="1">IFERROR(($J88*EXP(BJ$5*($N88+0.5*($O88)^2))*_xlfn.NORM.DIST((LN(($L88*EXP($K88/100*BJ$5)))-LN($J88)-$N88*BJ$5)/($O88*SQRT(BJ$5))-$O88*SQRT(BJ$5),0,1,TRUE)+$L88*EXP($K88/100*BJ$5)*(1-_xlfn.NORM.DIST((LN(($L88*EXP($K88/100*BJ$5)))-LN($J88)-$N88*BJ$5)/($O88*SQRT(BJ$5)),0,1,TRUE)))*EXP(-$F$1*BJ$5)*(INDEX('3)tpx females'!ET$57:ET$107,MATCH($R88,'3)tpx females'!$DE$57:$DE$107,0))+INDEX('3)tpx males'!ER$57:ER$107,MATCH($Q88,'3)tpx males'!$DC$57:$DC$107,0))-(INDEX('3)tpx males'!EQ$110:EQ$160,MATCH($Q88,'3)tpx males'!$DC$110:$DC$160,0))*INDEX('3)tpx females'!ES$111:ES$161,MATCH($R88,'3)tpx females'!$DE$111:$DE$161,0))*(1-(EXP(-INDEX('3)tpx males'!ER$4:ER$54,MATCH($Q88,'3)tpx males'!$DC$4:$DC$54,0)))*EXP(-INDEX('3)tpx females'!ET$3:ET$53,MATCH($R88,'3)tpx females'!$DE$3:$DE$53,0))))))),0)</f>
        <v>0</v>
      </c>
      <c r="BK88" s="32">
        <f ca="1">IFERROR(($J88*EXP(BK$5*($N88+0.5*($O88)^2))*_xlfn.NORM.DIST((LN(($L88*EXP($K88/100*BK$5)))-LN($J88)-$N88*BK$5)/($O88*SQRT(BK$5))-$O88*SQRT(BK$5),0,1,TRUE)+$L88*EXP($K88/100*BK$5)*(1-_xlfn.NORM.DIST((LN(($L88*EXP($K88/100*BK$5)))-LN($J88)-$N88*BK$5)/($O88*SQRT(BK$5)),0,1,TRUE)))*EXP(-$F$1*BK$5)*(INDEX('3)tpx females'!EU$57:EU$107,MATCH($R88,'3)tpx females'!$DE$57:$DE$107,0))+INDEX('3)tpx males'!ES$57:ES$107,MATCH($Q88,'3)tpx males'!$DC$57:$DC$107,0))-(INDEX('3)tpx males'!ER$110:ER$160,MATCH($Q88,'3)tpx males'!$DC$110:$DC$160,0))*INDEX('3)tpx females'!ET$111:ET$161,MATCH($R88,'3)tpx females'!$DE$111:$DE$161,0))*(1-(EXP(-INDEX('3)tpx males'!ES$4:ES$54,MATCH($Q88,'3)tpx males'!$DC$4:$DC$54,0)))*EXP(-INDEX('3)tpx females'!EU$3:EU$53,MATCH($R88,'3)tpx females'!$DE$3:$DE$53,0))))))),0)</f>
        <v>0</v>
      </c>
      <c r="BL88" s="32">
        <f ca="1">IFERROR(($J88*EXP(BL$5*($N88+0.5*($O88)^2))*_xlfn.NORM.DIST((LN(($L88*EXP($K88/100*BL$5)))-LN($J88)-$N88*BL$5)/($O88*SQRT(BL$5))-$O88*SQRT(BL$5),0,1,TRUE)+$L88*EXP($K88/100*BL$5)*(1-_xlfn.NORM.DIST((LN(($L88*EXP($K88/100*BL$5)))-LN($J88)-$N88*BL$5)/($O88*SQRT(BL$5)),0,1,TRUE)))*EXP(-$F$1*BL$5)*(INDEX('3)tpx females'!EV$57:EV$107,MATCH($R88,'3)tpx females'!$DE$57:$DE$107,0))+INDEX('3)tpx males'!ET$57:ET$107,MATCH($Q88,'3)tpx males'!$DC$57:$DC$107,0))-(INDEX('3)tpx males'!ES$110:ES$160,MATCH($Q88,'3)tpx males'!$DC$110:$DC$160,0))*INDEX('3)tpx females'!EU$111:EU$161,MATCH($R88,'3)tpx females'!$DE$111:$DE$161,0))*(1-(EXP(-INDEX('3)tpx males'!ET$4:ET$54,MATCH($Q88,'3)tpx males'!$DC$4:$DC$54,0)))*EXP(-INDEX('3)tpx females'!EV$3:EV$53,MATCH($R88,'3)tpx females'!$DE$3:$DE$53,0))))))),0)</f>
        <v>0</v>
      </c>
      <c r="BM88" s="32">
        <f ca="1">IFERROR(($J88*EXP(BM$5*($N88+0.5*($O88)^2))*_xlfn.NORM.DIST((LN(($L88*EXP($K88/100*BM$5)))-LN($J88)-$N88*BM$5)/($O88*SQRT(BM$5))-$O88*SQRT(BM$5),0,1,TRUE)+$L88*EXP($K88/100*BM$5)*(1-_xlfn.NORM.DIST((LN(($L88*EXP($K88/100*BM$5)))-LN($J88)-$N88*BM$5)/($O88*SQRT(BM$5)),0,1,TRUE)))*EXP(-$F$1*BM$5)*(INDEX('3)tpx females'!EW$57:EW$107,MATCH($R88,'3)tpx females'!$DE$57:$DE$107,0))+INDEX('3)tpx males'!EU$57:EU$107,MATCH($Q88,'3)tpx males'!$DC$57:$DC$107,0))-(INDEX('3)tpx males'!ET$110:ET$160,MATCH($Q88,'3)tpx males'!$DC$110:$DC$160,0))*INDEX('3)tpx females'!EV$111:EV$161,MATCH($R88,'3)tpx females'!$DE$111:$DE$161,0))*(1-(EXP(-INDEX('3)tpx males'!EU$4:EU$54,MATCH($Q88,'3)tpx males'!$DC$4:$DC$54,0)))*EXP(-INDEX('3)tpx females'!EW$3:EW$53,MATCH($R88,'3)tpx females'!$DE$3:$DE$53,0))))))),0)</f>
        <v>0</v>
      </c>
      <c r="BN88" s="32">
        <f ca="1">IFERROR(($J88*EXP(BN$5*($N88+0.5*($O88)^2))*_xlfn.NORM.DIST((LN(($L88*EXP($K88/100*BN$5)))-LN($J88)-$N88*BN$5)/($O88*SQRT(BN$5))-$O88*SQRT(BN$5),0,1,TRUE)+$L88*EXP($K88/100*BN$5)*(1-_xlfn.NORM.DIST((LN(($L88*EXP($K88/100*BN$5)))-LN($J88)-$N88*BN$5)/($O88*SQRT(BN$5)),0,1,TRUE)))*EXP(-$F$1*BN$5)*(INDEX('3)tpx females'!EX$57:EX$107,MATCH($R88,'3)tpx females'!$DE$57:$DE$107,0))+INDEX('3)tpx males'!EV$57:EV$107,MATCH($Q88,'3)tpx males'!$DC$57:$DC$107,0))-(INDEX('3)tpx males'!EU$110:EU$160,MATCH($Q88,'3)tpx males'!$DC$110:$DC$160,0))*INDEX('3)tpx females'!EW$111:EW$161,MATCH($R88,'3)tpx females'!$DE$111:$DE$161,0))*(1-(EXP(-INDEX('3)tpx males'!EV$4:EV$54,MATCH($Q88,'3)tpx males'!$DC$4:$DC$54,0)))*EXP(-INDEX('3)tpx females'!EX$3:EX$53,MATCH($R88,'3)tpx females'!$DE$3:$DE$53,0))))))),0)</f>
        <v>0</v>
      </c>
      <c r="BO88" s="32">
        <f ca="1">IFERROR(($J88*EXP(BO$5*($N88+0.5*($O88)^2))*_xlfn.NORM.DIST((LN(($L88*EXP($K88/100*BO$5)))-LN($J88)-$N88*BO$5)/($O88*SQRT(BO$5))-$O88*SQRT(BO$5),0,1,TRUE)+$L88*EXP($K88/100*BO$5)*(1-_xlfn.NORM.DIST((LN(($L88*EXP($K88/100*BO$5)))-LN($J88)-$N88*BO$5)/($O88*SQRT(BO$5)),0,1,TRUE)))*EXP(-$F$1*BO$5)*(INDEX('3)tpx females'!EY$57:EY$107,MATCH($R88,'3)tpx females'!$DE$57:$DE$107,0))+INDEX('3)tpx males'!EW$57:EW$107,MATCH($Q88,'3)tpx males'!$DC$57:$DC$107,0))-(INDEX('3)tpx males'!EV$110:EV$160,MATCH($Q88,'3)tpx males'!$DC$110:$DC$160,0))*INDEX('3)tpx females'!EX$111:EX$161,MATCH($R88,'3)tpx females'!$DE$111:$DE$161,0))*(1-(EXP(-INDEX('3)tpx males'!EW$4:EW$54,MATCH($Q88,'3)tpx males'!$DC$4:$DC$54,0)))*EXP(-INDEX('3)tpx females'!EY$3:EY$53,MATCH($R88,'3)tpx females'!$DE$3:$DE$53,0))))))),0)</f>
        <v>0</v>
      </c>
      <c r="BP88" s="32">
        <f ca="1">IFERROR(($J88*EXP(BP$5*($N88+0.5*($O88)^2))*_xlfn.NORM.DIST((LN(($L88*EXP($K88/100*BP$5)))-LN($J88)-$N88*BP$5)/($O88*SQRT(BP$5))-$O88*SQRT(BP$5),0,1,TRUE)+$L88*EXP($K88/100*BP$5)*(1-_xlfn.NORM.DIST((LN(($L88*EXP($K88/100*BP$5)))-LN($J88)-$N88*BP$5)/($O88*SQRT(BP$5)),0,1,TRUE)))*EXP(-$F$1*BP$5)*(INDEX('3)tpx females'!EZ$57:EZ$107,MATCH($R88,'3)tpx females'!$DE$57:$DE$107,0))+INDEX('3)tpx males'!EX$57:EX$107,MATCH($Q88,'3)tpx males'!$DC$57:$DC$107,0))-(INDEX('3)tpx males'!EW$110:EW$160,MATCH($Q88,'3)tpx males'!$DC$110:$DC$160,0))*INDEX('3)tpx females'!EY$111:EY$161,MATCH($R88,'3)tpx females'!$DE$111:$DE$161,0))*(1-(EXP(-INDEX('3)tpx males'!EX$4:EX$54,MATCH($Q88,'3)tpx males'!$DC$4:$DC$54,0)))*EXP(-INDEX('3)tpx females'!EZ$3:EZ$53,MATCH($R88,'3)tpx females'!$DE$3:$DE$53,0))))))),0)</f>
        <v>0</v>
      </c>
      <c r="BQ88" s="32">
        <f ca="1">IFERROR(($J88*EXP(BQ$5*($N88+0.5*($O88)^2))*_xlfn.NORM.DIST((LN(($L88*EXP($K88/100*BQ$5)))-LN($J88)-$N88*BQ$5)/($O88*SQRT(BQ$5))-$O88*SQRT(BQ$5),0,1,TRUE)+$L88*EXP($K88/100*BQ$5)*(1-_xlfn.NORM.DIST((LN(($L88*EXP($K88/100*BQ$5)))-LN($J88)-$N88*BQ$5)/($O88*SQRT(BQ$5)),0,1,TRUE)))*EXP(-$F$1*BQ$5)*(INDEX('3)tpx females'!FA$57:FA$107,MATCH($R88,'3)tpx females'!$DE$57:$DE$107,0))+INDEX('3)tpx males'!EY$57:EY$107,MATCH($Q88,'3)tpx males'!$DC$57:$DC$107,0))-(INDEX('3)tpx males'!EX$110:EX$160,MATCH($Q88,'3)tpx males'!$DC$110:$DC$160,0))*INDEX('3)tpx females'!EZ$111:EZ$161,MATCH($R88,'3)tpx females'!$DE$111:$DE$161,0))*(1-(EXP(-INDEX('3)tpx males'!EY$4:EY$54,MATCH($Q88,'3)tpx males'!$DC$4:$DC$54,0)))*EXP(-INDEX('3)tpx females'!FA$3:FA$53,MATCH($R88,'3)tpx females'!$DE$3:$DE$53,0))))))),0)</f>
        <v>0</v>
      </c>
      <c r="BR88" s="32">
        <f ca="1">IFERROR(($J88*EXP(BR$5*($N88+0.5*($O88)^2))*_xlfn.NORM.DIST((LN(($L88*EXP($K88/100*BR$5)))-LN($J88)-$N88*BR$5)/($O88*SQRT(BR$5))-$O88*SQRT(BR$5),0,1,TRUE)+$L88*EXP($K88/100*BR$5)*(1-_xlfn.NORM.DIST((LN(($L88*EXP($K88/100*BR$5)))-LN($J88)-$N88*BR$5)/($O88*SQRT(BR$5)),0,1,TRUE)))*EXP(-$F$1*BR$5)*(INDEX('3)tpx females'!FB$57:FB$107,MATCH($R88,'3)tpx females'!$DE$57:$DE$107,0))+INDEX('3)tpx males'!EZ$57:EZ$107,MATCH($Q88,'3)tpx males'!$DC$57:$DC$107,0))-(INDEX('3)tpx males'!EY$110:EY$160,MATCH($Q88,'3)tpx males'!$DC$110:$DC$160,0))*INDEX('3)tpx females'!FA$111:FA$161,MATCH($R88,'3)tpx females'!$DE$111:$DE$161,0))*(1-(EXP(-INDEX('3)tpx males'!EZ$4:EZ$54,MATCH($Q88,'3)tpx males'!$DC$4:$DC$54,0)))*EXP(-INDEX('3)tpx females'!FB$3:FB$53,MATCH($R88,'3)tpx females'!$DE$3:$DE$53,0))))))),0)</f>
        <v>0</v>
      </c>
      <c r="BS88" s="32">
        <f ca="1">IFERROR(($J88*EXP(BS$5*($N88+0.5*($O88)^2))*_xlfn.NORM.DIST((LN(($L88*EXP($K88/100*BS$5)))-LN($J88)-$N88*BS$5)/($O88*SQRT(BS$5))-$O88*SQRT(BS$5),0,1,TRUE)+$L88*EXP($K88/100*BS$5)*(1-_xlfn.NORM.DIST((LN(($L88*EXP($K88/100*BS$5)))-LN($J88)-$N88*BS$5)/($O88*SQRT(BS$5)),0,1,TRUE)))*EXP(-$F$1*BS$5)*(INDEX('3)tpx females'!FC$57:FC$107,MATCH($R88,'3)tpx females'!$DE$57:$DE$107,0))+INDEX('3)tpx males'!FA$57:FA$107,MATCH($Q88,'3)tpx males'!$DC$57:$DC$107,0))-(INDEX('3)tpx males'!EZ$110:EZ$160,MATCH($Q88,'3)tpx males'!$DC$110:$DC$160,0))*INDEX('3)tpx females'!FB$111:FB$161,MATCH($R88,'3)tpx females'!$DE$111:$DE$161,0))*(1-(EXP(-INDEX('3)tpx males'!FA$4:FA$54,MATCH($Q88,'3)tpx males'!$DC$4:$DC$54,0)))*EXP(-INDEX('3)tpx females'!FC$3:FC$53,MATCH($R88,'3)tpx females'!$DE$3:$DE$53,0))))))),0)</f>
        <v>0</v>
      </c>
      <c r="BT88" s="32">
        <f ca="1">IFERROR(($J88*EXP(BT$5*($N88+0.5*($O88)^2))*_xlfn.NORM.DIST((LN(($L88*EXP($K88/100*BT$5)))-LN($J88)-$N88*BT$5)/($O88*SQRT(BT$5))-$O88*SQRT(BT$5),0,1,TRUE)+$L88*EXP($K88/100*BT$5)*(1-_xlfn.NORM.DIST((LN(($L88*EXP($K88/100*BT$5)))-LN($J88)-$N88*BT$5)/($O88*SQRT(BT$5)),0,1,TRUE)))*EXP(-$F$1*BT$5)*(INDEX('3)tpx females'!FD$57:FD$107,MATCH($R88,'3)tpx females'!$DE$57:$DE$107,0))+INDEX('3)tpx males'!FB$57:FB$107,MATCH($Q88,'3)tpx males'!$DC$57:$DC$107,0))-(INDEX('3)tpx males'!FA$110:FA$160,MATCH($Q88,'3)tpx males'!$DC$110:$DC$160,0))*INDEX('3)tpx females'!FC$111:FC$161,MATCH($R88,'3)tpx females'!$DE$111:$DE$161,0))*(1-(EXP(-INDEX('3)tpx males'!FB$4:FB$54,MATCH($Q88,'3)tpx males'!$DC$4:$DC$54,0)))*EXP(-INDEX('3)tpx females'!FD$3:FD$53,MATCH($R88,'3)tpx females'!$DE$3:$DE$53,0))))))),0)</f>
        <v>0</v>
      </c>
    </row>
    <row r="89" spans="2:72" x14ac:dyDescent="0.25">
      <c r="B89" s="32" t="s">
        <v>11</v>
      </c>
      <c r="C89" s="32" t="s">
        <v>12</v>
      </c>
      <c r="D89" s="49">
        <v>16177</v>
      </c>
      <c r="E89" s="32" t="s">
        <v>13</v>
      </c>
      <c r="F89" s="32" t="s">
        <v>14</v>
      </c>
      <c r="G89" s="49">
        <v>17331</v>
      </c>
      <c r="H89" s="32" t="s">
        <v>13</v>
      </c>
      <c r="I89" s="32" t="s">
        <v>25</v>
      </c>
      <c r="J89" s="32">
        <v>473000</v>
      </c>
      <c r="K89" s="32">
        <v>7.5</v>
      </c>
      <c r="L89" s="32">
        <f>'3) 2016 cases'!M89*EXP('3) 2016 cases'!L89/100)</f>
        <v>138621.29122451803</v>
      </c>
      <c r="M89" s="32"/>
      <c r="N89" s="32">
        <f>INDEX('2b)Working'!$I$61:$P$61,MATCH($I89,'2b)Working'!$I$60:$P$60,0))</f>
        <v>7.2488258642637193E-2</v>
      </c>
      <c r="O89" s="32">
        <f>INDEX('2b)Working'!$I$62:$P$62,MATCH($I89,'2b)Working'!$I$60:$P$60,0))</f>
        <v>5.0085748750605209E-2</v>
      </c>
      <c r="P89" s="32" t="str">
        <f t="shared" si="5"/>
        <v/>
      </c>
      <c r="Q89" s="32">
        <f t="shared" si="4"/>
        <v>73</v>
      </c>
      <c r="R89" s="32">
        <f t="shared" si="6"/>
        <v>70</v>
      </c>
      <c r="S89" s="32">
        <f t="shared" si="7"/>
        <v>1</v>
      </c>
      <c r="U89" s="32">
        <f t="shared" ca="1" si="8"/>
        <v>153906.67365834673</v>
      </c>
      <c r="W89" s="32">
        <f ca="1">IFERROR(($J89*EXP(W$5*($N89+0.5*($O89)^2))*_xlfn.NORM.DIST((LN(($L89*EXP($K89/100*W$5)))-LN($J89)-$N89*W$5)/($O89*SQRT(W$5))-$O89*SQRT(W$5),0,1,TRUE)+$L89*EXP($K89/100*W$5)*(1-_xlfn.NORM.DIST((LN(($L89*EXP($K89/100*W$5)))-LN($J89)-$N89*W$5)/($O89*SQRT(W$5)),0,1,TRUE)))*EXP(-$F$1*W$5)*(INDEX('3)tpx females'!DG$57:DG$107,MATCH($R89,'3)tpx females'!$DE$57:$DE$107,0))+INDEX('3)tpx males'!DE$57:DE$107,MATCH($Q89,'3)tpx males'!$DC$57:$DC$107,0))-(INDEX('3)tpx males'!DD$110:DD$160,MATCH($Q89,'3)tpx males'!$DC$110:$DC$160,0))*INDEX('3)tpx females'!DF$111:DF$161,MATCH($R89,'3)tpx females'!$DE$111:$DE$161,0))*(1-(EXP(-INDEX('3)tpx males'!DE$4:DE$54,MATCH($Q89,'3)tpx males'!$DC$4:$DC$54,0)))*EXP(-INDEX('3)tpx females'!DG$3:DG$53,MATCH($R89,'3)tpx females'!$DE$3:$DE$53,0))))))),0)</f>
        <v>27.386181732899825</v>
      </c>
      <c r="X89" s="32">
        <f ca="1">IFERROR(($J89*EXP(X$5*($N89+0.5*($O89)^2))*_xlfn.NORM.DIST((LN(($L89*EXP($K89/100*X$5)))-LN($J89)-$N89*X$5)/($O89*SQRT(X$5))-$O89*SQRT(X$5),0,1,TRUE)+$L89*EXP($K89/100*X$5)*(1-_xlfn.NORM.DIST((LN(($L89*EXP($K89/100*X$5)))-LN($J89)-$N89*X$5)/($O89*SQRT(X$5)),0,1,TRUE)))*EXP(-$F$1*X$5)*(INDEX('3)tpx females'!DH$57:DH$107,MATCH($R89,'3)tpx females'!$DE$57:$DE$107,0))+INDEX('3)tpx males'!DF$57:DF$107,MATCH($Q89,'3)tpx males'!$DC$57:$DC$107,0))-(INDEX('3)tpx males'!DE$110:DE$160,MATCH($Q89,'3)tpx males'!$DC$110:$DC$160,0))*INDEX('3)tpx females'!DG$111:DG$161,MATCH($R89,'3)tpx females'!$DE$111:$DE$161,0))*(1-(EXP(-INDEX('3)tpx males'!DF$4:DF$54,MATCH($Q89,'3)tpx males'!$DC$4:$DC$54,0)))*EXP(-INDEX('3)tpx females'!DH$3:DH$53,MATCH($R89,'3)tpx females'!$DE$3:$DE$53,0))))))),0)</f>
        <v>99.187574236285528</v>
      </c>
      <c r="Y89" s="32">
        <f ca="1">IFERROR(($J89*EXP(Y$5*($N89+0.5*($O89)^2))*_xlfn.NORM.DIST((LN(($L89*EXP($K89/100*Y$5)))-LN($J89)-$N89*Y$5)/($O89*SQRT(Y$5))-$O89*SQRT(Y$5),0,1,TRUE)+$L89*EXP($K89/100*Y$5)*(1-_xlfn.NORM.DIST((LN(($L89*EXP($K89/100*Y$5)))-LN($J89)-$N89*Y$5)/($O89*SQRT(Y$5)),0,1,TRUE)))*EXP(-$F$1*Y$5)*(INDEX('3)tpx females'!DI$57:DI$107,MATCH($R89,'3)tpx females'!$DE$57:$DE$107,0))+INDEX('3)tpx males'!DG$57:DG$107,MATCH($Q89,'3)tpx males'!$DC$57:$DC$107,0))-(INDEX('3)tpx males'!DF$110:DF$160,MATCH($Q89,'3)tpx males'!$DC$110:$DC$160,0))*INDEX('3)tpx females'!DH$111:DH$161,MATCH($R89,'3)tpx females'!$DE$111:$DE$161,0))*(1-(EXP(-INDEX('3)tpx males'!DG$4:DG$54,MATCH($Q89,'3)tpx males'!$DC$4:$DC$54,0)))*EXP(-INDEX('3)tpx females'!DI$3:DI$53,MATCH($R89,'3)tpx females'!$DE$3:$DE$53,0))))))),0)</f>
        <v>184.02466127474344</v>
      </c>
      <c r="Z89" s="32">
        <f ca="1">IFERROR(($J89*EXP(Z$5*($N89+0.5*($O89)^2))*_xlfn.NORM.DIST((LN(($L89*EXP($K89/100*Z$5)))-LN($J89)-$N89*Z$5)/($O89*SQRT(Z$5))-$O89*SQRT(Z$5),0,1,TRUE)+$L89*EXP($K89/100*Z$5)*(1-_xlfn.NORM.DIST((LN(($L89*EXP($K89/100*Z$5)))-LN($J89)-$N89*Z$5)/($O89*SQRT(Z$5)),0,1,TRUE)))*EXP(-$F$1*Z$5)*(INDEX('3)tpx females'!DJ$57:DJ$107,MATCH($R89,'3)tpx females'!$DE$57:$DE$107,0))+INDEX('3)tpx males'!DH$57:DH$107,MATCH($Q89,'3)tpx males'!$DC$57:$DC$107,0))-(INDEX('3)tpx males'!DG$110:DG$160,MATCH($Q89,'3)tpx males'!$DC$110:$DC$160,0))*INDEX('3)tpx females'!DI$111:DI$161,MATCH($R89,'3)tpx females'!$DE$111:$DE$161,0))*(1-(EXP(-INDEX('3)tpx males'!DH$4:DH$54,MATCH($Q89,'3)tpx males'!$DC$4:$DC$54,0)))*EXP(-INDEX('3)tpx females'!DJ$3:DJ$53,MATCH($R89,'3)tpx females'!$DE$3:$DE$53,0))))))),0)</f>
        <v>289.92207342586585</v>
      </c>
      <c r="AA89" s="32">
        <f ca="1">IFERROR(($J89*EXP(AA$5*($N89+0.5*($O89)^2))*_xlfn.NORM.DIST((LN(($L89*EXP($K89/100*AA$5)))-LN($J89)-$N89*AA$5)/($O89*SQRT(AA$5))-$O89*SQRT(AA$5),0,1,TRUE)+$L89*EXP($K89/100*AA$5)*(1-_xlfn.NORM.DIST((LN(($L89*EXP($K89/100*AA$5)))-LN($J89)-$N89*AA$5)/($O89*SQRT(AA$5)),0,1,TRUE)))*EXP(-$F$1*AA$5)*(INDEX('3)tpx females'!DK$57:DK$107,MATCH($R89,'3)tpx females'!$DE$57:$DE$107,0))+INDEX('3)tpx males'!DI$57:DI$107,MATCH($Q89,'3)tpx males'!$DC$57:$DC$107,0))-(INDEX('3)tpx males'!DH$110:DH$160,MATCH($Q89,'3)tpx males'!$DC$110:$DC$160,0))*INDEX('3)tpx females'!DJ$111:DJ$161,MATCH($R89,'3)tpx females'!$DE$111:$DE$161,0))*(1-(EXP(-INDEX('3)tpx males'!DI$4:DI$54,MATCH($Q89,'3)tpx males'!$DC$4:$DC$54,0)))*EXP(-INDEX('3)tpx females'!DK$3:DK$53,MATCH($R89,'3)tpx females'!$DE$3:$DE$53,0))))))),0)</f>
        <v>448.16080039360764</v>
      </c>
      <c r="AB89" s="32">
        <f ca="1">IFERROR(($J89*EXP(AB$5*($N89+0.5*($O89)^2))*_xlfn.NORM.DIST((LN(($L89*EXP($K89/100*AB$5)))-LN($J89)-$N89*AB$5)/($O89*SQRT(AB$5))-$O89*SQRT(AB$5),0,1,TRUE)+$L89*EXP($K89/100*AB$5)*(1-_xlfn.NORM.DIST((LN(($L89*EXP($K89/100*AB$5)))-LN($J89)-$N89*AB$5)/($O89*SQRT(AB$5)),0,1,TRUE)))*EXP(-$F$1*AB$5)*(INDEX('3)tpx females'!DL$57:DL$107,MATCH($R89,'3)tpx females'!$DE$57:$DE$107,0))+INDEX('3)tpx males'!DJ$57:DJ$107,MATCH($Q89,'3)tpx males'!$DC$57:$DC$107,0))-(INDEX('3)tpx males'!DI$110:DI$160,MATCH($Q89,'3)tpx males'!$DC$110:$DC$160,0))*INDEX('3)tpx females'!DK$111:DK$161,MATCH($R89,'3)tpx females'!$DE$111:$DE$161,0))*(1-(EXP(-INDEX('3)tpx males'!DJ$4:DJ$54,MATCH($Q89,'3)tpx males'!$DC$4:$DC$54,0)))*EXP(-INDEX('3)tpx females'!DL$3:DL$53,MATCH($R89,'3)tpx females'!$DE$3:$DE$53,0))))))),0)</f>
        <v>565.49824743232807</v>
      </c>
      <c r="AC89" s="32">
        <f ca="1">IFERROR(($J89*EXP(AC$5*($N89+0.5*($O89)^2))*_xlfn.NORM.DIST((LN(($L89*EXP($K89/100*AC$5)))-LN($J89)-$N89*AC$5)/($O89*SQRT(AC$5))-$O89*SQRT(AC$5),0,1,TRUE)+$L89*EXP($K89/100*AC$5)*(1-_xlfn.NORM.DIST((LN(($L89*EXP($K89/100*AC$5)))-LN($J89)-$N89*AC$5)/($O89*SQRT(AC$5)),0,1,TRUE)))*EXP(-$F$1*AC$5)*(INDEX('3)tpx females'!DM$57:DM$107,MATCH($R89,'3)tpx females'!$DE$57:$DE$107,0))+INDEX('3)tpx males'!DK$57:DK$107,MATCH($Q89,'3)tpx males'!$DC$57:$DC$107,0))-(INDEX('3)tpx males'!DJ$110:DJ$160,MATCH($Q89,'3)tpx males'!$DC$110:$DC$160,0))*INDEX('3)tpx females'!DL$111:DL$161,MATCH($R89,'3)tpx females'!$DE$111:$DE$161,0))*(1-(EXP(-INDEX('3)tpx males'!DK$4:DK$54,MATCH($Q89,'3)tpx males'!$DC$4:$DC$54,0)))*EXP(-INDEX('3)tpx females'!DM$3:DM$53,MATCH($R89,'3)tpx females'!$DE$3:$DE$53,0))))))),0)</f>
        <v>775.6240636107874</v>
      </c>
      <c r="AD89" s="32">
        <f ca="1">IFERROR(($J89*EXP(AD$5*($N89+0.5*($O89)^2))*_xlfn.NORM.DIST((LN(($L89*EXP($K89/100*AD$5)))-LN($J89)-$N89*AD$5)/($O89*SQRT(AD$5))-$O89*SQRT(AD$5),0,1,TRUE)+$L89*EXP($K89/100*AD$5)*(1-_xlfn.NORM.DIST((LN(($L89*EXP($K89/100*AD$5)))-LN($J89)-$N89*AD$5)/($O89*SQRT(AD$5)),0,1,TRUE)))*EXP(-$F$1*AD$5)*(INDEX('3)tpx females'!DN$57:DN$107,MATCH($R89,'3)tpx females'!$DE$57:$DE$107,0))+INDEX('3)tpx males'!DL$57:DL$107,MATCH($Q89,'3)tpx males'!$DC$57:$DC$107,0))-(INDEX('3)tpx males'!DK$110:DK$160,MATCH($Q89,'3)tpx males'!$DC$110:$DC$160,0))*INDEX('3)tpx females'!DM$111:DM$161,MATCH($R89,'3)tpx females'!$DE$111:$DE$161,0))*(1-(EXP(-INDEX('3)tpx males'!DL$4:DL$54,MATCH($Q89,'3)tpx males'!$DC$4:$DC$54,0)))*EXP(-INDEX('3)tpx females'!DN$3:DN$53,MATCH($R89,'3)tpx females'!$DE$3:$DE$53,0))))))),0)</f>
        <v>1026.0627252711904</v>
      </c>
      <c r="AE89" s="32">
        <f ca="1">IFERROR(($J89*EXP(AE$5*($N89+0.5*($O89)^2))*_xlfn.NORM.DIST((LN(($L89*EXP($K89/100*AE$5)))-LN($J89)-$N89*AE$5)/($O89*SQRT(AE$5))-$O89*SQRT(AE$5),0,1,TRUE)+$L89*EXP($K89/100*AE$5)*(1-_xlfn.NORM.DIST((LN(($L89*EXP($K89/100*AE$5)))-LN($J89)-$N89*AE$5)/($O89*SQRT(AE$5)),0,1,TRUE)))*EXP(-$F$1*AE$5)*(INDEX('3)tpx females'!DO$57:DO$107,MATCH($R89,'3)tpx females'!$DE$57:$DE$107,0))+INDEX('3)tpx males'!DM$57:DM$107,MATCH($Q89,'3)tpx males'!$DC$57:$DC$107,0))-(INDEX('3)tpx males'!DL$110:DL$160,MATCH($Q89,'3)tpx males'!$DC$110:$DC$160,0))*INDEX('3)tpx females'!DN$111:DN$161,MATCH($R89,'3)tpx females'!$DE$111:$DE$161,0))*(1-(EXP(-INDEX('3)tpx males'!DM$4:DM$54,MATCH($Q89,'3)tpx males'!$DC$4:$DC$54,0)))*EXP(-INDEX('3)tpx females'!DO$3:DO$53,MATCH($R89,'3)tpx females'!$DE$3:$DE$53,0))))))),0)</f>
        <v>1322.3072120560657</v>
      </c>
      <c r="AF89" s="32">
        <f ca="1">IFERROR(($J89*EXP(AF$5*($N89+0.5*($O89)^2))*_xlfn.NORM.DIST((LN(($L89*EXP($K89/100*AF$5)))-LN($J89)-$N89*AF$5)/($O89*SQRT(AF$5))-$O89*SQRT(AF$5),0,1,TRUE)+$L89*EXP($K89/100*AF$5)*(1-_xlfn.NORM.DIST((LN(($L89*EXP($K89/100*AF$5)))-LN($J89)-$N89*AF$5)/($O89*SQRT(AF$5)),0,1,TRUE)))*EXP(-$F$1*AF$5)*(INDEX('3)tpx females'!DP$57:DP$107,MATCH($R89,'3)tpx females'!$DE$57:$DE$107,0))+INDEX('3)tpx males'!DN$57:DN$107,MATCH($Q89,'3)tpx males'!$DC$57:$DC$107,0))-(INDEX('3)tpx males'!DM$110:DM$160,MATCH($Q89,'3)tpx males'!$DC$110:$DC$160,0))*INDEX('3)tpx females'!DO$111:DO$161,MATCH($R89,'3)tpx females'!$DE$111:$DE$161,0))*(1-(EXP(-INDEX('3)tpx males'!DN$4:DN$54,MATCH($Q89,'3)tpx males'!$DC$4:$DC$54,0)))*EXP(-INDEX('3)tpx females'!DP$3:DP$53,MATCH($R89,'3)tpx females'!$DE$3:$DE$53,0))))))),0)</f>
        <v>1664.3208107397656</v>
      </c>
      <c r="AG89" s="32">
        <f ca="1">IFERROR(($J89*EXP(AG$5*($N89+0.5*($O89)^2))*_xlfn.NORM.DIST((LN(($L89*EXP($K89/100*AG$5)))-LN($J89)-$N89*AG$5)/($O89*SQRT(AG$5))-$O89*SQRT(AG$5),0,1,TRUE)+$L89*EXP($K89/100*AG$5)*(1-_xlfn.NORM.DIST((LN(($L89*EXP($K89/100*AG$5)))-LN($J89)-$N89*AG$5)/($O89*SQRT(AG$5)),0,1,TRUE)))*EXP(-$F$1*AG$5)*(INDEX('3)tpx females'!DQ$57:DQ$107,MATCH($R89,'3)tpx females'!$DE$57:$DE$107,0))+INDEX('3)tpx males'!DO$57:DO$107,MATCH($Q89,'3)tpx males'!$DC$57:$DC$107,0))-(INDEX('3)tpx males'!DN$110:DN$160,MATCH($Q89,'3)tpx males'!$DC$110:$DC$160,0))*INDEX('3)tpx females'!DP$111:DP$161,MATCH($R89,'3)tpx females'!$DE$111:$DE$161,0))*(1-(EXP(-INDEX('3)tpx males'!DO$4:DO$54,MATCH($Q89,'3)tpx males'!$DC$4:$DC$54,0)))*EXP(-INDEX('3)tpx females'!DQ$3:DQ$53,MATCH($R89,'3)tpx females'!$DE$3:$DE$53,0))))))),0)</f>
        <v>2190.9391813464949</v>
      </c>
      <c r="AH89" s="32">
        <f ca="1">IFERROR(($J89*EXP(AH$5*($N89+0.5*($O89)^2))*_xlfn.NORM.DIST((LN(($L89*EXP($K89/100*AH$5)))-LN($J89)-$N89*AH$5)/($O89*SQRT(AH$5))-$O89*SQRT(AH$5),0,1,TRUE)+$L89*EXP($K89/100*AH$5)*(1-_xlfn.NORM.DIST((LN(($L89*EXP($K89/100*AH$5)))-LN($J89)-$N89*AH$5)/($O89*SQRT(AH$5)),0,1,TRUE)))*EXP(-$F$1*AH$5)*(INDEX('3)tpx females'!DR$57:DR$107,MATCH($R89,'3)tpx females'!$DE$57:$DE$107,0))+INDEX('3)tpx males'!DP$57:DP$107,MATCH($Q89,'3)tpx males'!$DC$57:$DC$107,0))-(INDEX('3)tpx males'!DO$110:DO$160,MATCH($Q89,'3)tpx males'!$DC$110:$DC$160,0))*INDEX('3)tpx females'!DQ$111:DQ$161,MATCH($R89,'3)tpx females'!$DE$111:$DE$161,0))*(1-(EXP(-INDEX('3)tpx males'!DP$4:DP$54,MATCH($Q89,'3)tpx males'!$DC$4:$DC$54,0)))*EXP(-INDEX('3)tpx females'!DR$3:DR$53,MATCH($R89,'3)tpx females'!$DE$3:$DE$53,0))))))),0)</f>
        <v>2707.2052030112768</v>
      </c>
      <c r="AI89" s="32">
        <f ca="1">IFERROR(($J89*EXP(AI$5*($N89+0.5*($O89)^2))*_xlfn.NORM.DIST((LN(($L89*EXP($K89/100*AI$5)))-LN($J89)-$N89*AI$5)/($O89*SQRT(AI$5))-$O89*SQRT(AI$5),0,1,TRUE)+$L89*EXP($K89/100*AI$5)*(1-_xlfn.NORM.DIST((LN(($L89*EXP($K89/100*AI$5)))-LN($J89)-$N89*AI$5)/($O89*SQRT(AI$5)),0,1,TRUE)))*EXP(-$F$1*AI$5)*(INDEX('3)tpx females'!DS$57:DS$107,MATCH($R89,'3)tpx females'!$DE$57:$DE$107,0))+INDEX('3)tpx males'!DQ$57:DQ$107,MATCH($Q89,'3)tpx males'!$DC$57:$DC$107,0))-(INDEX('3)tpx males'!DP$110:DP$160,MATCH($Q89,'3)tpx males'!$DC$110:$DC$160,0))*INDEX('3)tpx females'!DR$111:DR$161,MATCH($R89,'3)tpx females'!$DE$111:$DE$161,0))*(1-(EXP(-INDEX('3)tpx males'!DQ$4:DQ$54,MATCH($Q89,'3)tpx males'!$DC$4:$DC$54,0)))*EXP(-INDEX('3)tpx females'!DS$3:DS$53,MATCH($R89,'3)tpx females'!$DE$3:$DE$53,0))))))),0)</f>
        <v>3332.7927052234918</v>
      </c>
      <c r="AJ89" s="32">
        <f ca="1">IFERROR(($J89*EXP(AJ$5*($N89+0.5*($O89)^2))*_xlfn.NORM.DIST((LN(($L89*EXP($K89/100*AJ$5)))-LN($J89)-$N89*AJ$5)/($O89*SQRT(AJ$5))-$O89*SQRT(AJ$5),0,1,TRUE)+$L89*EXP($K89/100*AJ$5)*(1-_xlfn.NORM.DIST((LN(($L89*EXP($K89/100*AJ$5)))-LN($J89)-$N89*AJ$5)/($O89*SQRT(AJ$5)),0,1,TRUE)))*EXP(-$F$1*AJ$5)*(INDEX('3)tpx females'!DT$57:DT$107,MATCH($R89,'3)tpx females'!$DE$57:$DE$107,0))+INDEX('3)tpx males'!DR$57:DR$107,MATCH($Q89,'3)tpx males'!$DC$57:$DC$107,0))-(INDEX('3)tpx males'!DQ$110:DQ$160,MATCH($Q89,'3)tpx males'!$DC$110:$DC$160,0))*INDEX('3)tpx females'!DS$111:DS$161,MATCH($R89,'3)tpx females'!$DE$111:$DE$161,0))*(1-(EXP(-INDEX('3)tpx males'!DR$4:DR$54,MATCH($Q89,'3)tpx males'!$DC$4:$DC$54,0)))*EXP(-INDEX('3)tpx females'!DT$3:DT$53,MATCH($R89,'3)tpx females'!$DE$3:$DE$53,0))))))),0)</f>
        <v>4215.892854145497</v>
      </c>
      <c r="AK89" s="32">
        <f ca="1">IFERROR(($J89*EXP(AK$5*($N89+0.5*($O89)^2))*_xlfn.NORM.DIST((LN(($L89*EXP($K89/100*AK$5)))-LN($J89)-$N89*AK$5)/($O89*SQRT(AK$5))-$O89*SQRT(AK$5),0,1,TRUE)+$L89*EXP($K89/100*AK$5)*(1-_xlfn.NORM.DIST((LN(($L89*EXP($K89/100*AK$5)))-LN($J89)-$N89*AK$5)/($O89*SQRT(AK$5)),0,1,TRUE)))*EXP(-$F$1*AK$5)*(INDEX('3)tpx females'!DU$57:DU$107,MATCH($R89,'3)tpx females'!$DE$57:$DE$107,0))+INDEX('3)tpx males'!DS$57:DS$107,MATCH($Q89,'3)tpx males'!$DC$57:$DC$107,0))-(INDEX('3)tpx males'!DR$110:DR$160,MATCH($Q89,'3)tpx males'!$DC$110:$DC$160,0))*INDEX('3)tpx females'!DT$111:DT$161,MATCH($R89,'3)tpx females'!$DE$111:$DE$161,0))*(1-(EXP(-INDEX('3)tpx males'!DS$4:DS$54,MATCH($Q89,'3)tpx males'!$DC$4:$DC$54,0)))*EXP(-INDEX('3)tpx females'!DU$3:DU$53,MATCH($R89,'3)tpx females'!$DE$3:$DE$53,0))))))),0)</f>
        <v>4708.9921133529651</v>
      </c>
      <c r="AL89" s="32">
        <f ca="1">IFERROR(($J89*EXP(AL$5*($N89+0.5*($O89)^2))*_xlfn.NORM.DIST((LN(($L89*EXP($K89/100*AL$5)))-LN($J89)-$N89*AL$5)/($O89*SQRT(AL$5))-$O89*SQRT(AL$5),0,1,TRUE)+$L89*EXP($K89/100*AL$5)*(1-_xlfn.NORM.DIST((LN(($L89*EXP($K89/100*AL$5)))-LN($J89)-$N89*AL$5)/($O89*SQRT(AL$5)),0,1,TRUE)))*EXP(-$F$1*AL$5)*(INDEX('3)tpx females'!DV$57:DV$107,MATCH($R89,'3)tpx females'!$DE$57:$DE$107,0))+INDEX('3)tpx males'!DT$57:DT$107,MATCH($Q89,'3)tpx males'!$DC$57:$DC$107,0))-(INDEX('3)tpx males'!DS$110:DS$160,MATCH($Q89,'3)tpx males'!$DC$110:$DC$160,0))*INDEX('3)tpx females'!DU$111:DU$161,MATCH($R89,'3)tpx females'!$DE$111:$DE$161,0))*(1-(EXP(-INDEX('3)tpx males'!DT$4:DT$54,MATCH($Q89,'3)tpx males'!$DC$4:$DC$54,0)))*EXP(-INDEX('3)tpx females'!DV$3:DV$53,MATCH($R89,'3)tpx females'!$DE$3:$DE$53,0))))))),0)</f>
        <v>5701.855003281139</v>
      </c>
      <c r="AM89" s="32">
        <f ca="1">IFERROR(($J89*EXP(AM$5*($N89+0.5*($O89)^2))*_xlfn.NORM.DIST((LN(($L89*EXP($K89/100*AM$5)))-LN($J89)-$N89*AM$5)/($O89*SQRT(AM$5))-$O89*SQRT(AM$5),0,1,TRUE)+$L89*EXP($K89/100*AM$5)*(1-_xlfn.NORM.DIST((LN(($L89*EXP($K89/100*AM$5)))-LN($J89)-$N89*AM$5)/($O89*SQRT(AM$5)),0,1,TRUE)))*EXP(-$F$1*AM$5)*(INDEX('3)tpx females'!DW$57:DW$107,MATCH($R89,'3)tpx females'!$DE$57:$DE$107,0))+INDEX('3)tpx males'!DU$57:DU$107,MATCH($Q89,'3)tpx males'!$DC$57:$DC$107,0))-(INDEX('3)tpx males'!DT$110:DT$160,MATCH($Q89,'3)tpx males'!$DC$110:$DC$160,0))*INDEX('3)tpx females'!DV$111:DV$161,MATCH($R89,'3)tpx females'!$DE$111:$DE$161,0))*(1-(EXP(-INDEX('3)tpx males'!DU$4:DU$54,MATCH($Q89,'3)tpx males'!$DC$4:$DC$54,0)))*EXP(-INDEX('3)tpx females'!DW$3:DW$53,MATCH($R89,'3)tpx females'!$DE$3:$DE$53,0))))))),0)</f>
        <v>7020.99798276413</v>
      </c>
      <c r="AN89" s="32">
        <f ca="1">IFERROR(($J89*EXP(AN$5*($N89+0.5*($O89)^2))*_xlfn.NORM.DIST((LN(($L89*EXP($K89/100*AN$5)))-LN($J89)-$N89*AN$5)/($O89*SQRT(AN$5))-$O89*SQRT(AN$5),0,1,TRUE)+$L89*EXP($K89/100*AN$5)*(1-_xlfn.NORM.DIST((LN(($L89*EXP($K89/100*AN$5)))-LN($J89)-$N89*AN$5)/($O89*SQRT(AN$5)),0,1,TRUE)))*EXP(-$F$1*AN$5)*(INDEX('3)tpx females'!DX$57:DX$107,MATCH($R89,'3)tpx females'!$DE$57:$DE$107,0))+INDEX('3)tpx males'!DV$57:DV$107,MATCH($Q89,'3)tpx males'!$DC$57:$DC$107,0))-(INDEX('3)tpx males'!DU$110:DU$160,MATCH($Q89,'3)tpx males'!$DC$110:$DC$160,0))*INDEX('3)tpx females'!DW$111:DW$161,MATCH($R89,'3)tpx females'!$DE$111:$DE$161,0))*(1-(EXP(-INDEX('3)tpx males'!DV$4:DV$54,MATCH($Q89,'3)tpx males'!$DC$4:$DC$54,0)))*EXP(-INDEX('3)tpx females'!DX$3:DX$53,MATCH($R89,'3)tpx females'!$DE$3:$DE$53,0))))))),0)</f>
        <v>7791.6885861127912</v>
      </c>
      <c r="AO89" s="32">
        <f ca="1">IFERROR(($J89*EXP(AO$5*($N89+0.5*($O89)^2))*_xlfn.NORM.DIST((LN(($L89*EXP($K89/100*AO$5)))-LN($J89)-$N89*AO$5)/($O89*SQRT(AO$5))-$O89*SQRT(AO$5),0,1,TRUE)+$L89*EXP($K89/100*AO$5)*(1-_xlfn.NORM.DIST((LN(($L89*EXP($K89/100*AO$5)))-LN($J89)-$N89*AO$5)/($O89*SQRT(AO$5)),0,1,TRUE)))*EXP(-$F$1*AO$5)*(INDEX('3)tpx females'!DY$57:DY$107,MATCH($R89,'3)tpx females'!$DE$57:$DE$107,0))+INDEX('3)tpx males'!DW$57:DW$107,MATCH($Q89,'3)tpx males'!$DC$57:$DC$107,0))-(INDEX('3)tpx males'!DV$110:DV$160,MATCH($Q89,'3)tpx males'!$DC$110:$DC$160,0))*INDEX('3)tpx females'!DX$111:DX$161,MATCH($R89,'3)tpx females'!$DE$111:$DE$161,0))*(1-(EXP(-INDEX('3)tpx males'!DW$4:DW$54,MATCH($Q89,'3)tpx males'!$DC$4:$DC$54,0)))*EXP(-INDEX('3)tpx females'!DY$3:DY$53,MATCH($R89,'3)tpx females'!$DE$3:$DE$53,0))))))),0)</f>
        <v>8841.372436240903</v>
      </c>
      <c r="AP89" s="32">
        <f ca="1">IFERROR(($J89*EXP(AP$5*($N89+0.5*($O89)^2))*_xlfn.NORM.DIST((LN(($L89*EXP($K89/100*AP$5)))-LN($J89)-$N89*AP$5)/($O89*SQRT(AP$5))-$O89*SQRT(AP$5),0,1,TRUE)+$L89*EXP($K89/100*AP$5)*(1-_xlfn.NORM.DIST((LN(($L89*EXP($K89/100*AP$5)))-LN($J89)-$N89*AP$5)/($O89*SQRT(AP$5)),0,1,TRUE)))*EXP(-$F$1*AP$5)*(INDEX('3)tpx females'!DZ$57:DZ$107,MATCH($R89,'3)tpx females'!$DE$57:$DE$107,0))+INDEX('3)tpx males'!DX$57:DX$107,MATCH($Q89,'3)tpx males'!$DC$57:$DC$107,0))-(INDEX('3)tpx males'!DW$110:DW$160,MATCH($Q89,'3)tpx males'!$DC$110:$DC$160,0))*INDEX('3)tpx females'!DY$111:DY$161,MATCH($R89,'3)tpx females'!$DE$111:$DE$161,0))*(1-(EXP(-INDEX('3)tpx males'!DX$4:DX$54,MATCH($Q89,'3)tpx males'!$DC$4:$DC$54,0)))*EXP(-INDEX('3)tpx females'!DZ$3:DZ$53,MATCH($R89,'3)tpx females'!$DE$3:$DE$53,0))))))),0)</f>
        <v>9806.1609913674747</v>
      </c>
      <c r="AQ89" s="32">
        <f ca="1">IFERROR(($J89*EXP(AQ$5*($N89+0.5*($O89)^2))*_xlfn.NORM.DIST((LN(($L89*EXP($K89/100*AQ$5)))-LN($J89)-$N89*AQ$5)/($O89*SQRT(AQ$5))-$O89*SQRT(AQ$5),0,1,TRUE)+$L89*EXP($K89/100*AQ$5)*(1-_xlfn.NORM.DIST((LN(($L89*EXP($K89/100*AQ$5)))-LN($J89)-$N89*AQ$5)/($O89*SQRT(AQ$5)),0,1,TRUE)))*EXP(-$F$1*AQ$5)*(INDEX('3)tpx females'!EA$57:EA$107,MATCH($R89,'3)tpx females'!$DE$57:$DE$107,0))+INDEX('3)tpx males'!DY$57:DY$107,MATCH($Q89,'3)tpx males'!$DC$57:$DC$107,0))-(INDEX('3)tpx males'!DX$110:DX$160,MATCH($Q89,'3)tpx males'!$DC$110:$DC$160,0))*INDEX('3)tpx females'!DZ$111:DZ$161,MATCH($R89,'3)tpx females'!$DE$111:$DE$161,0))*(1-(EXP(-INDEX('3)tpx males'!DY$4:DY$54,MATCH($Q89,'3)tpx males'!$DC$4:$DC$54,0)))*EXP(-INDEX('3)tpx females'!EA$3:EA$53,MATCH($R89,'3)tpx females'!$DE$3:$DE$53,0))))))),0)</f>
        <v>10582.261119427627</v>
      </c>
      <c r="AR89" s="32">
        <f ca="1">IFERROR(($J89*EXP(AR$5*($N89+0.5*($O89)^2))*_xlfn.NORM.DIST((LN(($L89*EXP($K89/100*AR$5)))-LN($J89)-$N89*AR$5)/($O89*SQRT(AR$5))-$O89*SQRT(AR$5),0,1,TRUE)+$L89*EXP($K89/100*AR$5)*(1-_xlfn.NORM.DIST((LN(($L89*EXP($K89/100*AR$5)))-LN($J89)-$N89*AR$5)/($O89*SQRT(AR$5)),0,1,TRUE)))*EXP(-$F$1*AR$5)*(INDEX('3)tpx females'!EB$57:EB$107,MATCH($R89,'3)tpx females'!$DE$57:$DE$107,0))+INDEX('3)tpx males'!DZ$57:DZ$107,MATCH($Q89,'3)tpx males'!$DC$57:$DC$107,0))-(INDEX('3)tpx males'!DY$110:DY$160,MATCH($Q89,'3)tpx males'!$DC$110:$DC$160,0))*INDEX('3)tpx females'!EA$111:EA$161,MATCH($R89,'3)tpx females'!$DE$111:$DE$161,0))*(1-(EXP(-INDEX('3)tpx males'!DZ$4:DZ$54,MATCH($Q89,'3)tpx males'!$DC$4:$DC$54,0)))*EXP(-INDEX('3)tpx females'!EB$3:EB$53,MATCH($R89,'3)tpx females'!$DE$3:$DE$53,0))))))),0)</f>
        <v>10724.070393091266</v>
      </c>
      <c r="AS89" s="32">
        <f ca="1">IFERROR(($J89*EXP(AS$5*($N89+0.5*($O89)^2))*_xlfn.NORM.DIST((LN(($L89*EXP($K89/100*AS$5)))-LN($J89)-$N89*AS$5)/($O89*SQRT(AS$5))-$O89*SQRT(AS$5),0,1,TRUE)+$L89*EXP($K89/100*AS$5)*(1-_xlfn.NORM.DIST((LN(($L89*EXP($K89/100*AS$5)))-LN($J89)-$N89*AS$5)/($O89*SQRT(AS$5)),0,1,TRUE)))*EXP(-$F$1*AS$5)*(INDEX('3)tpx females'!EC$57:EC$107,MATCH($R89,'3)tpx females'!$DE$57:$DE$107,0))+INDEX('3)tpx males'!EA$57:EA$107,MATCH($Q89,'3)tpx males'!$DC$57:$DC$107,0))-(INDEX('3)tpx males'!DZ$110:DZ$160,MATCH($Q89,'3)tpx males'!$DC$110:$DC$160,0))*INDEX('3)tpx females'!EB$111:EB$161,MATCH($R89,'3)tpx females'!$DE$111:$DE$161,0))*(1-(EXP(-INDEX('3)tpx males'!EA$4:EA$54,MATCH($Q89,'3)tpx males'!$DC$4:$DC$54,0)))*EXP(-INDEX('3)tpx females'!EC$3:EC$53,MATCH($R89,'3)tpx females'!$DE$3:$DE$53,0))))))),0)</f>
        <v>10418.561827828546</v>
      </c>
      <c r="AT89" s="32">
        <f ca="1">IFERROR(($J89*EXP(AT$5*($N89+0.5*($O89)^2))*_xlfn.NORM.DIST((LN(($L89*EXP($K89/100*AT$5)))-LN($J89)-$N89*AT$5)/($O89*SQRT(AT$5))-$O89*SQRT(AT$5),0,1,TRUE)+$L89*EXP($K89/100*AT$5)*(1-_xlfn.NORM.DIST((LN(($L89*EXP($K89/100*AT$5)))-LN($J89)-$N89*AT$5)/($O89*SQRT(AT$5)),0,1,TRUE)))*EXP(-$F$1*AT$5)*(INDEX('3)tpx females'!ED$57:ED$107,MATCH($R89,'3)tpx females'!$DE$57:$DE$107,0))+INDEX('3)tpx males'!EB$57:EB$107,MATCH($Q89,'3)tpx males'!$DC$57:$DC$107,0))-(INDEX('3)tpx males'!EA$110:EA$160,MATCH($Q89,'3)tpx males'!$DC$110:$DC$160,0))*INDEX('3)tpx females'!EC$111:EC$161,MATCH($R89,'3)tpx females'!$DE$111:$DE$161,0))*(1-(EXP(-INDEX('3)tpx males'!EB$4:EB$54,MATCH($Q89,'3)tpx males'!$DC$4:$DC$54,0)))*EXP(-INDEX('3)tpx females'!ED$3:ED$53,MATCH($R89,'3)tpx females'!$DE$3:$DE$53,0))))))),0)</f>
        <v>10065.418628855132</v>
      </c>
      <c r="AU89" s="32">
        <f ca="1">IFERROR(($J89*EXP(AU$5*($N89+0.5*($O89)^2))*_xlfn.NORM.DIST((LN(($L89*EXP($K89/100*AU$5)))-LN($J89)-$N89*AU$5)/($O89*SQRT(AU$5))-$O89*SQRT(AU$5),0,1,TRUE)+$L89*EXP($K89/100*AU$5)*(1-_xlfn.NORM.DIST((LN(($L89*EXP($K89/100*AU$5)))-LN($J89)-$N89*AU$5)/($O89*SQRT(AU$5)),0,1,TRUE)))*EXP(-$F$1*AU$5)*(INDEX('3)tpx females'!EE$57:EE$107,MATCH($R89,'3)tpx females'!$DE$57:$DE$107,0))+INDEX('3)tpx males'!EC$57:EC$107,MATCH($Q89,'3)tpx males'!$DC$57:$DC$107,0))-(INDEX('3)tpx males'!EB$110:EB$160,MATCH($Q89,'3)tpx males'!$DC$110:$DC$160,0))*INDEX('3)tpx females'!ED$111:ED$161,MATCH($R89,'3)tpx females'!$DE$111:$DE$161,0))*(1-(EXP(-INDEX('3)tpx males'!EC$4:EC$54,MATCH($Q89,'3)tpx males'!$DC$4:$DC$54,0)))*EXP(-INDEX('3)tpx females'!EE$3:EE$53,MATCH($R89,'3)tpx females'!$DE$3:$DE$53,0))))))),0)</f>
        <v>9709.3795687850215</v>
      </c>
      <c r="AV89" s="32">
        <f ca="1">IFERROR(($J89*EXP(AV$5*($N89+0.5*($O89)^2))*_xlfn.NORM.DIST((LN(($L89*EXP($K89/100*AV$5)))-LN($J89)-$N89*AV$5)/($O89*SQRT(AV$5))-$O89*SQRT(AV$5),0,1,TRUE)+$L89*EXP($K89/100*AV$5)*(1-_xlfn.NORM.DIST((LN(($L89*EXP($K89/100*AV$5)))-LN($J89)-$N89*AV$5)/($O89*SQRT(AV$5)),0,1,TRUE)))*EXP(-$F$1*AV$5)*(INDEX('3)tpx females'!EF$57:EF$107,MATCH($R89,'3)tpx females'!$DE$57:$DE$107,0))+INDEX('3)tpx males'!ED$57:ED$107,MATCH($Q89,'3)tpx males'!$DC$57:$DC$107,0))-(INDEX('3)tpx males'!EC$110:EC$160,MATCH($Q89,'3)tpx males'!$DC$110:$DC$160,0))*INDEX('3)tpx females'!EE$111:EE$161,MATCH($R89,'3)tpx females'!$DE$111:$DE$161,0))*(1-(EXP(-INDEX('3)tpx males'!ED$4:ED$54,MATCH($Q89,'3)tpx males'!$DC$4:$DC$54,0)))*EXP(-INDEX('3)tpx females'!EF$3:EF$53,MATCH($R89,'3)tpx females'!$DE$3:$DE$53,0))))))),0)</f>
        <v>8639.3270304249545</v>
      </c>
      <c r="AW89" s="32">
        <f ca="1">IFERROR(($J89*EXP(AW$5*($N89+0.5*($O89)^2))*_xlfn.NORM.DIST((LN(($L89*EXP($K89/100*AW$5)))-LN($J89)-$N89*AW$5)/($O89*SQRT(AW$5))-$O89*SQRT(AW$5),0,1,TRUE)+$L89*EXP($K89/100*AW$5)*(1-_xlfn.NORM.DIST((LN(($L89*EXP($K89/100*AW$5)))-LN($J89)-$N89*AW$5)/($O89*SQRT(AW$5)),0,1,TRUE)))*EXP(-$F$1*AW$5)*(INDEX('3)tpx females'!EG$57:EG$107,MATCH($R89,'3)tpx females'!$DE$57:$DE$107,0))+INDEX('3)tpx males'!EE$57:EE$107,MATCH($Q89,'3)tpx males'!$DC$57:$DC$107,0))-(INDEX('3)tpx males'!ED$110:ED$160,MATCH($Q89,'3)tpx males'!$DC$110:$DC$160,0))*INDEX('3)tpx females'!EF$111:EF$161,MATCH($R89,'3)tpx females'!$DE$111:$DE$161,0))*(1-(EXP(-INDEX('3)tpx males'!EE$4:EE$54,MATCH($Q89,'3)tpx males'!$DC$4:$DC$54,0)))*EXP(-INDEX('3)tpx females'!EG$3:EG$53,MATCH($R89,'3)tpx females'!$DE$3:$DE$53,0))))))),0)</f>
        <v>7540.3530850380093</v>
      </c>
      <c r="AX89" s="32">
        <f ca="1">IFERROR(($J89*EXP(AX$5*($N89+0.5*($O89)^2))*_xlfn.NORM.DIST((LN(($L89*EXP($K89/100*AX$5)))-LN($J89)-$N89*AX$5)/($O89*SQRT(AX$5))-$O89*SQRT(AX$5),0,1,TRUE)+$L89*EXP($K89/100*AX$5)*(1-_xlfn.NORM.DIST((LN(($L89*EXP($K89/100*AX$5)))-LN($J89)-$N89*AX$5)/($O89*SQRT(AX$5)),0,1,TRUE)))*EXP(-$F$1*AX$5)*(INDEX('3)tpx females'!EH$57:EH$107,MATCH($R89,'3)tpx females'!$DE$57:$DE$107,0))+INDEX('3)tpx males'!EF$57:EF$107,MATCH($Q89,'3)tpx males'!$DC$57:$DC$107,0))-(INDEX('3)tpx males'!EE$110:EE$160,MATCH($Q89,'3)tpx males'!$DC$110:$DC$160,0))*INDEX('3)tpx females'!EG$111:EG$161,MATCH($R89,'3)tpx females'!$DE$111:$DE$161,0))*(1-(EXP(-INDEX('3)tpx males'!EF$4:EF$54,MATCH($Q89,'3)tpx males'!$DC$4:$DC$54,0)))*EXP(-INDEX('3)tpx females'!EH$3:EH$53,MATCH($R89,'3)tpx females'!$DE$3:$DE$53,0))))))),0)</f>
        <v>6305.9272550001451</v>
      </c>
      <c r="AY89" s="32">
        <f ca="1">IFERROR(($J89*EXP(AY$5*($N89+0.5*($O89)^2))*_xlfn.NORM.DIST((LN(($L89*EXP($K89/100*AY$5)))-LN($J89)-$N89*AY$5)/($O89*SQRT(AY$5))-$O89*SQRT(AY$5),0,1,TRUE)+$L89*EXP($K89/100*AY$5)*(1-_xlfn.NORM.DIST((LN(($L89*EXP($K89/100*AY$5)))-LN($J89)-$N89*AY$5)/($O89*SQRT(AY$5)),0,1,TRUE)))*EXP(-$F$1*AY$5)*(INDEX('3)tpx females'!EI$57:EI$107,MATCH($R89,'3)tpx females'!$DE$57:$DE$107,0))+INDEX('3)tpx males'!EG$57:EG$107,MATCH($Q89,'3)tpx males'!$DC$57:$DC$107,0))-(INDEX('3)tpx males'!EF$110:EF$160,MATCH($Q89,'3)tpx males'!$DC$110:$DC$160,0))*INDEX('3)tpx females'!EH$111:EH$161,MATCH($R89,'3)tpx females'!$DE$111:$DE$161,0))*(1-(EXP(-INDEX('3)tpx males'!EG$4:EG$54,MATCH($Q89,'3)tpx males'!$DC$4:$DC$54,0)))*EXP(-INDEX('3)tpx females'!EI$3:EI$53,MATCH($R89,'3)tpx females'!$DE$3:$DE$53,0))))))),0)</f>
        <v>5069.5039327015747</v>
      </c>
      <c r="AZ89" s="32">
        <f ca="1">IFERROR(($J89*EXP(AZ$5*($N89+0.5*($O89)^2))*_xlfn.NORM.DIST((LN(($L89*EXP($K89/100*AZ$5)))-LN($J89)-$N89*AZ$5)/($O89*SQRT(AZ$5))-$O89*SQRT(AZ$5),0,1,TRUE)+$L89*EXP($K89/100*AZ$5)*(1-_xlfn.NORM.DIST((LN(($L89*EXP($K89/100*AZ$5)))-LN($J89)-$N89*AZ$5)/($O89*SQRT(AZ$5)),0,1,TRUE)))*EXP(-$F$1*AZ$5)*(INDEX('3)tpx females'!EJ$57:EJ$107,MATCH($R89,'3)tpx females'!$DE$57:$DE$107,0))+INDEX('3)tpx males'!EH$57:EH$107,MATCH($Q89,'3)tpx males'!$DC$57:$DC$107,0))-(INDEX('3)tpx males'!EG$110:EG$160,MATCH($Q89,'3)tpx males'!$DC$110:$DC$160,0))*INDEX('3)tpx females'!EI$111:EI$161,MATCH($R89,'3)tpx females'!$DE$111:$DE$161,0))*(1-(EXP(-INDEX('3)tpx males'!EH$4:EH$54,MATCH($Q89,'3)tpx males'!$DC$4:$DC$54,0)))*EXP(-INDEX('3)tpx females'!EJ$3:EJ$53,MATCH($R89,'3)tpx females'!$DE$3:$DE$53,0))))))),0)</f>
        <v>3905.4411219383987</v>
      </c>
      <c r="BA89" s="32">
        <f ca="1">IFERROR(($J89*EXP(BA$5*($N89+0.5*($O89)^2))*_xlfn.NORM.DIST((LN(($L89*EXP($K89/100*BA$5)))-LN($J89)-$N89*BA$5)/($O89*SQRT(BA$5))-$O89*SQRT(BA$5),0,1,TRUE)+$L89*EXP($K89/100*BA$5)*(1-_xlfn.NORM.DIST((LN(($L89*EXP($K89/100*BA$5)))-LN($J89)-$N89*BA$5)/($O89*SQRT(BA$5)),0,1,TRUE)))*EXP(-$F$1*BA$5)*(INDEX('3)tpx females'!EK$57:EK$107,MATCH($R89,'3)tpx females'!$DE$57:$DE$107,0))+INDEX('3)tpx males'!EI$57:EI$107,MATCH($Q89,'3)tpx males'!$DC$57:$DC$107,0))-(INDEX('3)tpx males'!EH$110:EH$160,MATCH($Q89,'3)tpx males'!$DC$110:$DC$160,0))*INDEX('3)tpx females'!EJ$111:EJ$161,MATCH($R89,'3)tpx females'!$DE$111:$DE$161,0))*(1-(EXP(-INDEX('3)tpx males'!EI$4:EI$54,MATCH($Q89,'3)tpx males'!$DC$4:$DC$54,0)))*EXP(-INDEX('3)tpx females'!EK$3:EK$53,MATCH($R89,'3)tpx females'!$DE$3:$DE$53,0))))))),0)</f>
        <v>2875.7754226237744</v>
      </c>
      <c r="BB89" s="32">
        <f ca="1">IFERROR(($J89*EXP(BB$5*($N89+0.5*($O89)^2))*_xlfn.NORM.DIST((LN(($L89*EXP($K89/100*BB$5)))-LN($J89)-$N89*BB$5)/($O89*SQRT(BB$5))-$O89*SQRT(BB$5),0,1,TRUE)+$L89*EXP($K89/100*BB$5)*(1-_xlfn.NORM.DIST((LN(($L89*EXP($K89/100*BB$5)))-LN($J89)-$N89*BB$5)/($O89*SQRT(BB$5)),0,1,TRUE)))*EXP(-$F$1*BB$5)*(INDEX('3)tpx females'!EL$57:EL$107,MATCH($R89,'3)tpx females'!$DE$57:$DE$107,0))+INDEX('3)tpx males'!EJ$57:EJ$107,MATCH($Q89,'3)tpx males'!$DC$57:$DC$107,0))-(INDEX('3)tpx males'!EI$110:EI$160,MATCH($Q89,'3)tpx males'!$DC$110:$DC$160,0))*INDEX('3)tpx females'!EK$111:EK$161,MATCH($R89,'3)tpx females'!$DE$111:$DE$161,0))*(1-(EXP(-INDEX('3)tpx males'!EJ$4:EJ$54,MATCH($Q89,'3)tpx males'!$DC$4:$DC$54,0)))*EXP(-INDEX('3)tpx females'!EL$3:EL$53,MATCH($R89,'3)tpx females'!$DE$3:$DE$53,0))))))),0)</f>
        <v>2024.5472391421692</v>
      </c>
      <c r="BC89" s="32">
        <f ca="1">IFERROR(($J89*EXP(BC$5*($N89+0.5*($O89)^2))*_xlfn.NORM.DIST((LN(($L89*EXP($K89/100*BC$5)))-LN($J89)-$N89*BC$5)/($O89*SQRT(BC$5))-$O89*SQRT(BC$5),0,1,TRUE)+$L89*EXP($K89/100*BC$5)*(1-_xlfn.NORM.DIST((LN(($L89*EXP($K89/100*BC$5)))-LN($J89)-$N89*BC$5)/($O89*SQRT(BC$5)),0,1,TRUE)))*EXP(-$F$1*BC$5)*(INDEX('3)tpx females'!EM$57:EM$107,MATCH($R89,'3)tpx females'!$DE$57:$DE$107,0))+INDEX('3)tpx males'!EK$57:EK$107,MATCH($Q89,'3)tpx males'!$DC$57:$DC$107,0))-(INDEX('3)tpx males'!EJ$110:EJ$160,MATCH($Q89,'3)tpx males'!$DC$110:$DC$160,0))*INDEX('3)tpx females'!EL$111:EL$161,MATCH($R89,'3)tpx females'!$DE$111:$DE$161,0))*(1-(EXP(-INDEX('3)tpx males'!EK$4:EK$54,MATCH($Q89,'3)tpx males'!$DC$4:$DC$54,0)))*EXP(-INDEX('3)tpx females'!EM$3:EM$53,MATCH($R89,'3)tpx females'!$DE$3:$DE$53,0))))))),0)</f>
        <v>1346.8108041968978</v>
      </c>
      <c r="BD89" s="32">
        <f ca="1">IFERROR(($J89*EXP(BD$5*($N89+0.5*($O89)^2))*_xlfn.NORM.DIST((LN(($L89*EXP($K89/100*BD$5)))-LN($J89)-$N89*BD$5)/($O89*SQRT(BD$5))-$O89*SQRT(BD$5),0,1,TRUE)+$L89*EXP($K89/100*BD$5)*(1-_xlfn.NORM.DIST((LN(($L89*EXP($K89/100*BD$5)))-LN($J89)-$N89*BD$5)/($O89*SQRT(BD$5)),0,1,TRUE)))*EXP(-$F$1*BD$5)*(INDEX('3)tpx females'!EN$57:EN$107,MATCH($R89,'3)tpx females'!$DE$57:$DE$107,0))+INDEX('3)tpx males'!EL$57:EL$107,MATCH($Q89,'3)tpx males'!$DC$57:$DC$107,0))-(INDEX('3)tpx males'!EK$110:EK$160,MATCH($Q89,'3)tpx males'!$DC$110:$DC$160,0))*INDEX('3)tpx females'!EM$111:EM$161,MATCH($R89,'3)tpx females'!$DE$111:$DE$161,0))*(1-(EXP(-INDEX('3)tpx males'!EL$4:EL$54,MATCH($Q89,'3)tpx males'!$DC$4:$DC$54,0)))*EXP(-INDEX('3)tpx females'!EN$3:EN$53,MATCH($R89,'3)tpx females'!$DE$3:$DE$53,0))))))),0)</f>
        <v>859.69595415552499</v>
      </c>
      <c r="BE89" s="32">
        <f ca="1">IFERROR(($J89*EXP(BE$5*($N89+0.5*($O89)^2))*_xlfn.NORM.DIST((LN(($L89*EXP($K89/100*BE$5)))-LN($J89)-$N89*BE$5)/($O89*SQRT(BE$5))-$O89*SQRT(BE$5),0,1,TRUE)+$L89*EXP($K89/100*BE$5)*(1-_xlfn.NORM.DIST((LN(($L89*EXP($K89/100*BE$5)))-LN($J89)-$N89*BE$5)/($O89*SQRT(BE$5)),0,1,TRUE)))*EXP(-$F$1*BE$5)*(INDEX('3)tpx females'!EO$57:EO$107,MATCH($R89,'3)tpx females'!$DE$57:$DE$107,0))+INDEX('3)tpx males'!EM$57:EM$107,MATCH($Q89,'3)tpx males'!$DC$57:$DC$107,0))-(INDEX('3)tpx males'!EL$110:EL$160,MATCH($Q89,'3)tpx males'!$DC$110:$DC$160,0))*INDEX('3)tpx females'!EN$111:EN$161,MATCH($R89,'3)tpx females'!$DE$111:$DE$161,0))*(1-(EXP(-INDEX('3)tpx males'!EM$4:EM$54,MATCH($Q89,'3)tpx males'!$DC$4:$DC$54,0)))*EXP(-INDEX('3)tpx females'!EO$3:EO$53,MATCH($R89,'3)tpx females'!$DE$3:$DE$53,0))))))),0)</f>
        <v>518.7530617102293</v>
      </c>
      <c r="BF89" s="32">
        <f ca="1">IFERROR(($J89*EXP(BF$5*($N89+0.5*($O89)^2))*_xlfn.NORM.DIST((LN(($L89*EXP($K89/100*BF$5)))-LN($J89)-$N89*BF$5)/($O89*SQRT(BF$5))-$O89*SQRT(BF$5),0,1,TRUE)+$L89*EXP($K89/100*BF$5)*(1-_xlfn.NORM.DIST((LN(($L89*EXP($K89/100*BF$5)))-LN($J89)-$N89*BF$5)/($O89*SQRT(BF$5)),0,1,TRUE)))*EXP(-$F$1*BF$5)*(INDEX('3)tpx females'!EP$57:EP$107,MATCH($R89,'3)tpx females'!$DE$57:$DE$107,0))+INDEX('3)tpx males'!EN$57:EN$107,MATCH($Q89,'3)tpx males'!$DC$57:$DC$107,0))-(INDEX('3)tpx males'!EM$110:EM$160,MATCH($Q89,'3)tpx males'!$DC$110:$DC$160,0))*INDEX('3)tpx females'!EO$111:EO$161,MATCH($R89,'3)tpx females'!$DE$111:$DE$161,0))*(1-(EXP(-INDEX('3)tpx males'!EN$4:EN$54,MATCH($Q89,'3)tpx males'!$DC$4:$DC$54,0)))*EXP(-INDEX('3)tpx females'!EP$3:EP$53,MATCH($R89,'3)tpx females'!$DE$3:$DE$53,0))))))),0)</f>
        <v>296.72830441265114</v>
      </c>
      <c r="BG89" s="32">
        <f ca="1">IFERROR(($J89*EXP(BG$5*($N89+0.5*($O89)^2))*_xlfn.NORM.DIST((LN(($L89*EXP($K89/100*BG$5)))-LN($J89)-$N89*BG$5)/($O89*SQRT(BG$5))-$O89*SQRT(BG$5),0,1,TRUE)+$L89*EXP($K89/100*BG$5)*(1-_xlfn.NORM.DIST((LN(($L89*EXP($K89/100*BG$5)))-LN($J89)-$N89*BG$5)/($O89*SQRT(BG$5)),0,1,TRUE)))*EXP(-$F$1*BG$5)*(INDEX('3)tpx females'!EQ$57:EQ$107,MATCH($R89,'3)tpx females'!$DE$57:$DE$107,0))+INDEX('3)tpx males'!EO$57:EO$107,MATCH($Q89,'3)tpx males'!$DC$57:$DC$107,0))-(INDEX('3)tpx males'!EN$110:EN$160,MATCH($Q89,'3)tpx males'!$DC$110:$DC$160,0))*INDEX('3)tpx females'!EP$111:EP$161,MATCH($R89,'3)tpx females'!$DE$111:$DE$161,0))*(1-(EXP(-INDEX('3)tpx males'!EO$4:EO$54,MATCH($Q89,'3)tpx males'!$DC$4:$DC$54,0)))*EXP(-INDEX('3)tpx females'!EQ$3:EQ$53,MATCH($R89,'3)tpx females'!$DE$3:$DE$53,0))))))),0)</f>
        <v>156.81481091847516</v>
      </c>
      <c r="BH89" s="32">
        <f ca="1">IFERROR(($J89*EXP(BH$5*($N89+0.5*($O89)^2))*_xlfn.NORM.DIST((LN(($L89*EXP($K89/100*BH$5)))-LN($J89)-$N89*BH$5)/($O89*SQRT(BH$5))-$O89*SQRT(BH$5),0,1,TRUE)+$L89*EXP($K89/100*BH$5)*(1-_xlfn.NORM.DIST((LN(($L89*EXP($K89/100*BH$5)))-LN($J89)-$N89*BH$5)/($O89*SQRT(BH$5)),0,1,TRUE)))*EXP(-$F$1*BH$5)*(INDEX('3)tpx females'!ER$57:ER$107,MATCH($R89,'3)tpx females'!$DE$57:$DE$107,0))+INDEX('3)tpx males'!EP$57:EP$107,MATCH($Q89,'3)tpx males'!$DC$57:$DC$107,0))-(INDEX('3)tpx males'!EO$110:EO$160,MATCH($Q89,'3)tpx males'!$DC$110:$DC$160,0))*INDEX('3)tpx females'!EQ$111:EQ$161,MATCH($R89,'3)tpx females'!$DE$111:$DE$161,0))*(1-(EXP(-INDEX('3)tpx males'!EP$4:EP$54,MATCH($Q89,'3)tpx males'!$DC$4:$DC$54,0)))*EXP(-INDEX('3)tpx females'!ER$3:ER$53,MATCH($R89,'3)tpx females'!$DE$3:$DE$53,0))))))),0)</f>
        <v>81.888838543970337</v>
      </c>
      <c r="BI89" s="32">
        <f ca="1">IFERROR(($J89*EXP(BI$5*($N89+0.5*($O89)^2))*_xlfn.NORM.DIST((LN(($L89*EXP($K89/100*BI$5)))-LN($J89)-$N89*BI$5)/($O89*SQRT(BI$5))-$O89*SQRT(BI$5),0,1,TRUE)+$L89*EXP($K89/100*BI$5)*(1-_xlfn.NORM.DIST((LN(($L89*EXP($K89/100*BI$5)))-LN($J89)-$N89*BI$5)/($O89*SQRT(BI$5)),0,1,TRUE)))*EXP(-$F$1*BI$5)*(INDEX('3)tpx females'!ES$57:ES$107,MATCH($R89,'3)tpx females'!$DE$57:$DE$107,0))+INDEX('3)tpx males'!EQ$57:EQ$107,MATCH($Q89,'3)tpx males'!$DC$57:$DC$107,0))-(INDEX('3)tpx males'!EP$110:EP$160,MATCH($Q89,'3)tpx males'!$DC$110:$DC$160,0))*INDEX('3)tpx females'!ER$111:ER$161,MATCH($R89,'3)tpx females'!$DE$111:$DE$161,0))*(1-(EXP(-INDEX('3)tpx males'!EQ$4:EQ$54,MATCH($Q89,'3)tpx males'!$DC$4:$DC$54,0)))*EXP(-INDEX('3)tpx females'!ES$3:ES$53,MATCH($R89,'3)tpx females'!$DE$3:$DE$53,0))))))),0)</f>
        <v>45.801390618970828</v>
      </c>
      <c r="BJ89" s="32">
        <f ca="1">IFERROR(($J89*EXP(BJ$5*($N89+0.5*($O89)^2))*_xlfn.NORM.DIST((LN(($L89*EXP($K89/100*BJ$5)))-LN($J89)-$N89*BJ$5)/($O89*SQRT(BJ$5))-$O89*SQRT(BJ$5),0,1,TRUE)+$L89*EXP($K89/100*BJ$5)*(1-_xlfn.NORM.DIST((LN(($L89*EXP($K89/100*BJ$5)))-LN($J89)-$N89*BJ$5)/($O89*SQRT(BJ$5)),0,1,TRUE)))*EXP(-$F$1*BJ$5)*(INDEX('3)tpx females'!ET$57:ET$107,MATCH($R89,'3)tpx females'!$DE$57:$DE$107,0))+INDEX('3)tpx males'!ER$57:ER$107,MATCH($Q89,'3)tpx males'!$DC$57:$DC$107,0))-(INDEX('3)tpx males'!EQ$110:EQ$160,MATCH($Q89,'3)tpx males'!$DC$110:$DC$160,0))*INDEX('3)tpx females'!ES$111:ES$161,MATCH($R89,'3)tpx females'!$DE$111:$DE$161,0))*(1-(EXP(-INDEX('3)tpx males'!ER$4:ER$54,MATCH($Q89,'3)tpx males'!$DC$4:$DC$54,0)))*EXP(-INDEX('3)tpx females'!ET$3:ET$53,MATCH($R89,'3)tpx females'!$DE$3:$DE$53,0))))))),0)</f>
        <v>19.22246191370909</v>
      </c>
      <c r="BK89" s="32">
        <f ca="1">IFERROR(($J89*EXP(BK$5*($N89+0.5*($O89)^2))*_xlfn.NORM.DIST((LN(($L89*EXP($K89/100*BK$5)))-LN($J89)-$N89*BK$5)/($O89*SQRT(BK$5))-$O89*SQRT(BK$5),0,1,TRUE)+$L89*EXP($K89/100*BK$5)*(1-_xlfn.NORM.DIST((LN(($L89*EXP($K89/100*BK$5)))-LN($J89)-$N89*BK$5)/($O89*SQRT(BK$5)),0,1,TRUE)))*EXP(-$F$1*BK$5)*(INDEX('3)tpx females'!EU$57:EU$107,MATCH($R89,'3)tpx females'!$DE$57:$DE$107,0))+INDEX('3)tpx males'!ES$57:ES$107,MATCH($Q89,'3)tpx males'!$DC$57:$DC$107,0))-(INDEX('3)tpx males'!ER$110:ER$160,MATCH($Q89,'3)tpx males'!$DC$110:$DC$160,0))*INDEX('3)tpx females'!ET$111:ET$161,MATCH($R89,'3)tpx females'!$DE$111:$DE$161,0))*(1-(EXP(-INDEX('3)tpx males'!ES$4:ES$54,MATCH($Q89,'3)tpx males'!$DC$4:$DC$54,0)))*EXP(-INDEX('3)tpx females'!EU$3:EU$53,MATCH($R89,'3)tpx females'!$DE$3:$DE$53,0))))))),0)</f>
        <v>0</v>
      </c>
      <c r="BL89" s="32">
        <f ca="1">IFERROR(($J89*EXP(BL$5*($N89+0.5*($O89)^2))*_xlfn.NORM.DIST((LN(($L89*EXP($K89/100*BL$5)))-LN($J89)-$N89*BL$5)/($O89*SQRT(BL$5))-$O89*SQRT(BL$5),0,1,TRUE)+$L89*EXP($K89/100*BL$5)*(1-_xlfn.NORM.DIST((LN(($L89*EXP($K89/100*BL$5)))-LN($J89)-$N89*BL$5)/($O89*SQRT(BL$5)),0,1,TRUE)))*EXP(-$F$1*BL$5)*(INDEX('3)tpx females'!EV$57:EV$107,MATCH($R89,'3)tpx females'!$DE$57:$DE$107,0))+INDEX('3)tpx males'!ET$57:ET$107,MATCH($Q89,'3)tpx males'!$DC$57:$DC$107,0))-(INDEX('3)tpx males'!ES$110:ES$160,MATCH($Q89,'3)tpx males'!$DC$110:$DC$160,0))*INDEX('3)tpx females'!EU$111:EU$161,MATCH($R89,'3)tpx females'!$DE$111:$DE$161,0))*(1-(EXP(-INDEX('3)tpx males'!ET$4:ET$54,MATCH($Q89,'3)tpx males'!$DC$4:$DC$54,0)))*EXP(-INDEX('3)tpx females'!EV$3:EV$53,MATCH($R89,'3)tpx females'!$DE$3:$DE$53,0))))))),0)</f>
        <v>0</v>
      </c>
      <c r="BM89" s="32">
        <f ca="1">IFERROR(($J89*EXP(BM$5*($N89+0.5*($O89)^2))*_xlfn.NORM.DIST((LN(($L89*EXP($K89/100*BM$5)))-LN($J89)-$N89*BM$5)/($O89*SQRT(BM$5))-$O89*SQRT(BM$5),0,1,TRUE)+$L89*EXP($K89/100*BM$5)*(1-_xlfn.NORM.DIST((LN(($L89*EXP($K89/100*BM$5)))-LN($J89)-$N89*BM$5)/($O89*SQRT(BM$5)),0,1,TRUE)))*EXP(-$F$1*BM$5)*(INDEX('3)tpx females'!EW$57:EW$107,MATCH($R89,'3)tpx females'!$DE$57:$DE$107,0))+INDEX('3)tpx males'!EU$57:EU$107,MATCH($Q89,'3)tpx males'!$DC$57:$DC$107,0))-(INDEX('3)tpx males'!ET$110:ET$160,MATCH($Q89,'3)tpx males'!$DC$110:$DC$160,0))*INDEX('3)tpx females'!EV$111:EV$161,MATCH($R89,'3)tpx females'!$DE$111:$DE$161,0))*(1-(EXP(-INDEX('3)tpx males'!EU$4:EU$54,MATCH($Q89,'3)tpx males'!$DC$4:$DC$54,0)))*EXP(-INDEX('3)tpx females'!EW$3:EW$53,MATCH($R89,'3)tpx females'!$DE$3:$DE$53,0))))))),0)</f>
        <v>0</v>
      </c>
      <c r="BN89" s="32">
        <f ca="1">IFERROR(($J89*EXP(BN$5*($N89+0.5*($O89)^2))*_xlfn.NORM.DIST((LN(($L89*EXP($K89/100*BN$5)))-LN($J89)-$N89*BN$5)/($O89*SQRT(BN$5))-$O89*SQRT(BN$5),0,1,TRUE)+$L89*EXP($K89/100*BN$5)*(1-_xlfn.NORM.DIST((LN(($L89*EXP($K89/100*BN$5)))-LN($J89)-$N89*BN$5)/($O89*SQRT(BN$5)),0,1,TRUE)))*EXP(-$F$1*BN$5)*(INDEX('3)tpx females'!EX$57:EX$107,MATCH($R89,'3)tpx females'!$DE$57:$DE$107,0))+INDEX('3)tpx males'!EV$57:EV$107,MATCH($Q89,'3)tpx males'!$DC$57:$DC$107,0))-(INDEX('3)tpx males'!EU$110:EU$160,MATCH($Q89,'3)tpx males'!$DC$110:$DC$160,0))*INDEX('3)tpx females'!EW$111:EW$161,MATCH($R89,'3)tpx females'!$DE$111:$DE$161,0))*(1-(EXP(-INDEX('3)tpx males'!EV$4:EV$54,MATCH($Q89,'3)tpx males'!$DC$4:$DC$54,0)))*EXP(-INDEX('3)tpx females'!EX$3:EX$53,MATCH($R89,'3)tpx females'!$DE$3:$DE$53,0))))))),0)</f>
        <v>0</v>
      </c>
      <c r="BO89" s="32">
        <f ca="1">IFERROR(($J89*EXP(BO$5*($N89+0.5*($O89)^2))*_xlfn.NORM.DIST((LN(($L89*EXP($K89/100*BO$5)))-LN($J89)-$N89*BO$5)/($O89*SQRT(BO$5))-$O89*SQRT(BO$5),0,1,TRUE)+$L89*EXP($K89/100*BO$5)*(1-_xlfn.NORM.DIST((LN(($L89*EXP($K89/100*BO$5)))-LN($J89)-$N89*BO$5)/($O89*SQRT(BO$5)),0,1,TRUE)))*EXP(-$F$1*BO$5)*(INDEX('3)tpx females'!EY$57:EY$107,MATCH($R89,'3)tpx females'!$DE$57:$DE$107,0))+INDEX('3)tpx males'!EW$57:EW$107,MATCH($Q89,'3)tpx males'!$DC$57:$DC$107,0))-(INDEX('3)tpx males'!EV$110:EV$160,MATCH($Q89,'3)tpx males'!$DC$110:$DC$160,0))*INDEX('3)tpx females'!EX$111:EX$161,MATCH($R89,'3)tpx females'!$DE$111:$DE$161,0))*(1-(EXP(-INDEX('3)tpx males'!EW$4:EW$54,MATCH($Q89,'3)tpx males'!$DC$4:$DC$54,0)))*EXP(-INDEX('3)tpx females'!EY$3:EY$53,MATCH($R89,'3)tpx females'!$DE$3:$DE$53,0))))))),0)</f>
        <v>0</v>
      </c>
      <c r="BP89" s="32">
        <f ca="1">IFERROR(($J89*EXP(BP$5*($N89+0.5*($O89)^2))*_xlfn.NORM.DIST((LN(($L89*EXP($K89/100*BP$5)))-LN($J89)-$N89*BP$5)/($O89*SQRT(BP$5))-$O89*SQRT(BP$5),0,1,TRUE)+$L89*EXP($K89/100*BP$5)*(1-_xlfn.NORM.DIST((LN(($L89*EXP($K89/100*BP$5)))-LN($J89)-$N89*BP$5)/($O89*SQRT(BP$5)),0,1,TRUE)))*EXP(-$F$1*BP$5)*(INDEX('3)tpx females'!EZ$57:EZ$107,MATCH($R89,'3)tpx females'!$DE$57:$DE$107,0))+INDEX('3)tpx males'!EX$57:EX$107,MATCH($Q89,'3)tpx males'!$DC$57:$DC$107,0))-(INDEX('3)tpx males'!EW$110:EW$160,MATCH($Q89,'3)tpx males'!$DC$110:$DC$160,0))*INDEX('3)tpx females'!EY$111:EY$161,MATCH($R89,'3)tpx females'!$DE$111:$DE$161,0))*(1-(EXP(-INDEX('3)tpx males'!EX$4:EX$54,MATCH($Q89,'3)tpx males'!$DC$4:$DC$54,0)))*EXP(-INDEX('3)tpx females'!EZ$3:EZ$53,MATCH($R89,'3)tpx females'!$DE$3:$DE$53,0))))))),0)</f>
        <v>0</v>
      </c>
      <c r="BQ89" s="32">
        <f ca="1">IFERROR(($J89*EXP(BQ$5*($N89+0.5*($O89)^2))*_xlfn.NORM.DIST((LN(($L89*EXP($K89/100*BQ$5)))-LN($J89)-$N89*BQ$5)/($O89*SQRT(BQ$5))-$O89*SQRT(BQ$5),0,1,TRUE)+$L89*EXP($K89/100*BQ$5)*(1-_xlfn.NORM.DIST((LN(($L89*EXP($K89/100*BQ$5)))-LN($J89)-$N89*BQ$5)/($O89*SQRT(BQ$5)),0,1,TRUE)))*EXP(-$F$1*BQ$5)*(INDEX('3)tpx females'!FA$57:FA$107,MATCH($R89,'3)tpx females'!$DE$57:$DE$107,0))+INDEX('3)tpx males'!EY$57:EY$107,MATCH($Q89,'3)tpx males'!$DC$57:$DC$107,0))-(INDEX('3)tpx males'!EX$110:EX$160,MATCH($Q89,'3)tpx males'!$DC$110:$DC$160,0))*INDEX('3)tpx females'!EZ$111:EZ$161,MATCH($R89,'3)tpx females'!$DE$111:$DE$161,0))*(1-(EXP(-INDEX('3)tpx males'!EY$4:EY$54,MATCH($Q89,'3)tpx males'!$DC$4:$DC$54,0)))*EXP(-INDEX('3)tpx females'!FA$3:FA$53,MATCH($R89,'3)tpx females'!$DE$3:$DE$53,0))))))),0)</f>
        <v>0</v>
      </c>
      <c r="BR89" s="32">
        <f ca="1">IFERROR(($J89*EXP(BR$5*($N89+0.5*($O89)^2))*_xlfn.NORM.DIST((LN(($L89*EXP($K89/100*BR$5)))-LN($J89)-$N89*BR$5)/($O89*SQRT(BR$5))-$O89*SQRT(BR$5),0,1,TRUE)+$L89*EXP($K89/100*BR$5)*(1-_xlfn.NORM.DIST((LN(($L89*EXP($K89/100*BR$5)))-LN($J89)-$N89*BR$5)/($O89*SQRT(BR$5)),0,1,TRUE)))*EXP(-$F$1*BR$5)*(INDEX('3)tpx females'!FB$57:FB$107,MATCH($R89,'3)tpx females'!$DE$57:$DE$107,0))+INDEX('3)tpx males'!EZ$57:EZ$107,MATCH($Q89,'3)tpx males'!$DC$57:$DC$107,0))-(INDEX('3)tpx males'!EY$110:EY$160,MATCH($Q89,'3)tpx males'!$DC$110:$DC$160,0))*INDEX('3)tpx females'!FA$111:FA$161,MATCH($R89,'3)tpx females'!$DE$111:$DE$161,0))*(1-(EXP(-INDEX('3)tpx males'!EZ$4:EZ$54,MATCH($Q89,'3)tpx males'!$DC$4:$DC$54,0)))*EXP(-INDEX('3)tpx females'!FB$3:FB$53,MATCH($R89,'3)tpx females'!$DE$3:$DE$53,0))))))),0)</f>
        <v>0</v>
      </c>
      <c r="BS89" s="32">
        <f ca="1">IFERROR(($J89*EXP(BS$5*($N89+0.5*($O89)^2))*_xlfn.NORM.DIST((LN(($L89*EXP($K89/100*BS$5)))-LN($J89)-$N89*BS$5)/($O89*SQRT(BS$5))-$O89*SQRT(BS$5),0,1,TRUE)+$L89*EXP($K89/100*BS$5)*(1-_xlfn.NORM.DIST((LN(($L89*EXP($K89/100*BS$5)))-LN($J89)-$N89*BS$5)/($O89*SQRT(BS$5)),0,1,TRUE)))*EXP(-$F$1*BS$5)*(INDEX('3)tpx females'!FC$57:FC$107,MATCH($R89,'3)tpx females'!$DE$57:$DE$107,0))+INDEX('3)tpx males'!FA$57:FA$107,MATCH($Q89,'3)tpx males'!$DC$57:$DC$107,0))-(INDEX('3)tpx males'!EZ$110:EZ$160,MATCH($Q89,'3)tpx males'!$DC$110:$DC$160,0))*INDEX('3)tpx females'!FB$111:FB$161,MATCH($R89,'3)tpx females'!$DE$111:$DE$161,0))*(1-(EXP(-INDEX('3)tpx males'!FA$4:FA$54,MATCH($Q89,'3)tpx males'!$DC$4:$DC$54,0)))*EXP(-INDEX('3)tpx females'!FC$3:FC$53,MATCH($R89,'3)tpx females'!$DE$3:$DE$53,0))))))),0)</f>
        <v>0</v>
      </c>
      <c r="BT89" s="32">
        <f ca="1">IFERROR(($J89*EXP(BT$5*($N89+0.5*($O89)^2))*_xlfn.NORM.DIST((LN(($L89*EXP($K89/100*BT$5)))-LN($J89)-$N89*BT$5)/($O89*SQRT(BT$5))-$O89*SQRT(BT$5),0,1,TRUE)+$L89*EXP($K89/100*BT$5)*(1-_xlfn.NORM.DIST((LN(($L89*EXP($K89/100*BT$5)))-LN($J89)-$N89*BT$5)/($O89*SQRT(BT$5)),0,1,TRUE)))*EXP(-$F$1*BT$5)*(INDEX('3)tpx females'!FD$57:FD$107,MATCH($R89,'3)tpx females'!$DE$57:$DE$107,0))+INDEX('3)tpx males'!FB$57:FB$107,MATCH($Q89,'3)tpx males'!$DC$57:$DC$107,0))-(INDEX('3)tpx males'!FA$110:FA$160,MATCH($Q89,'3)tpx males'!$DC$110:$DC$160,0))*INDEX('3)tpx females'!FC$111:FC$161,MATCH($R89,'3)tpx females'!$DE$111:$DE$161,0))*(1-(EXP(-INDEX('3)tpx males'!FB$4:FB$54,MATCH($Q89,'3)tpx males'!$DC$4:$DC$54,0)))*EXP(-INDEX('3)tpx females'!FD$3:FD$53,MATCH($R89,'3)tpx females'!$DE$3:$DE$53,0))))))),0)</f>
        <v>0</v>
      </c>
    </row>
    <row r="90" spans="2:72" x14ac:dyDescent="0.25">
      <c r="B90" s="32" t="s">
        <v>11</v>
      </c>
      <c r="C90" s="32" t="s">
        <v>12</v>
      </c>
      <c r="D90" s="49">
        <v>18113</v>
      </c>
      <c r="E90" s="32" t="s">
        <v>13</v>
      </c>
      <c r="F90" s="32" t="s">
        <v>14</v>
      </c>
      <c r="G90" s="49">
        <v>19109</v>
      </c>
      <c r="H90" s="32" t="s">
        <v>13</v>
      </c>
      <c r="I90" s="32" t="s">
        <v>22</v>
      </c>
      <c r="J90" s="32">
        <v>463755</v>
      </c>
      <c r="K90" s="32">
        <v>7.85</v>
      </c>
      <c r="L90" s="32">
        <f>'3) 2016 cases'!M90*EXP('3) 2016 cases'!L90/100)</f>
        <v>103144.17255820922</v>
      </c>
      <c r="M90" s="32"/>
      <c r="N90" s="32">
        <f>INDEX('2b)Working'!$I$61:$P$61,MATCH($I90,'2b)Working'!$I$60:$P$60,0))</f>
        <v>7.7288380255278302E-2</v>
      </c>
      <c r="O90" s="32">
        <f>INDEX('2b)Working'!$I$62:$P$62,MATCH($I90,'2b)Working'!$I$60:$P$60,0))</f>
        <v>4.7716681618892573E-2</v>
      </c>
      <c r="P90" s="32" t="str">
        <f t="shared" si="5"/>
        <v/>
      </c>
      <c r="Q90" s="32">
        <f t="shared" si="4"/>
        <v>68</v>
      </c>
      <c r="R90" s="32">
        <f t="shared" si="6"/>
        <v>65</v>
      </c>
      <c r="S90" s="32">
        <f t="shared" si="7"/>
        <v>1</v>
      </c>
      <c r="U90" s="32">
        <f t="shared" ca="1" si="8"/>
        <v>128481.90381374388</v>
      </c>
      <c r="W90" s="32">
        <f ca="1">IFERROR(($J90*EXP(W$5*($N90+0.5*($O90)^2))*_xlfn.NORM.DIST((LN(($L90*EXP($K90/100*W$5)))-LN($J90)-$N90*W$5)/($O90*SQRT(W$5))-$O90*SQRT(W$5),0,1,TRUE)+$L90*EXP($K90/100*W$5)*(1-_xlfn.NORM.DIST((LN(($L90*EXP($K90/100*W$5)))-LN($J90)-$N90*W$5)/($O90*SQRT(W$5)),0,1,TRUE)))*EXP(-$F$1*W$5)*(INDEX('3)tpx females'!DG$57:DG$107,MATCH($R90,'3)tpx females'!$DE$57:$DE$107,0))+INDEX('3)tpx males'!DE$57:DE$107,MATCH($Q90,'3)tpx males'!$DC$57:$DC$107,0))-(INDEX('3)tpx males'!DD$110:DD$160,MATCH($Q90,'3)tpx males'!$DC$110:$DC$160,0))*INDEX('3)tpx females'!DF$111:DF$161,MATCH($R90,'3)tpx females'!$DE$111:$DE$161,0))*(1-(EXP(-INDEX('3)tpx males'!DE$4:DE$54,MATCH($Q90,'3)tpx males'!$DC$4:$DC$54,0)))*EXP(-INDEX('3)tpx females'!DG$3:DG$53,MATCH($R90,'3)tpx females'!$DE$3:$DE$53,0))))))),0)</f>
        <v>7.1697612141139269</v>
      </c>
      <c r="X90" s="32">
        <f ca="1">IFERROR(($J90*EXP(X$5*($N90+0.5*($O90)^2))*_xlfn.NORM.DIST((LN(($L90*EXP($K90/100*X$5)))-LN($J90)-$N90*X$5)/($O90*SQRT(X$5))-$O90*SQRT(X$5),0,1,TRUE)+$L90*EXP($K90/100*X$5)*(1-_xlfn.NORM.DIST((LN(($L90*EXP($K90/100*X$5)))-LN($J90)-$N90*X$5)/($O90*SQRT(X$5)),0,1,TRUE)))*EXP(-$F$1*X$5)*(INDEX('3)tpx females'!DH$57:DH$107,MATCH($R90,'3)tpx females'!$DE$57:$DE$107,0))+INDEX('3)tpx males'!DF$57:DF$107,MATCH($Q90,'3)tpx males'!$DC$57:$DC$107,0))-(INDEX('3)tpx males'!DE$110:DE$160,MATCH($Q90,'3)tpx males'!$DC$110:$DC$160,0))*INDEX('3)tpx females'!DG$111:DG$161,MATCH($R90,'3)tpx females'!$DE$111:$DE$161,0))*(1-(EXP(-INDEX('3)tpx males'!DF$4:DF$54,MATCH($Q90,'3)tpx males'!$DC$4:$DC$54,0)))*EXP(-INDEX('3)tpx females'!DH$3:DH$53,MATCH($R90,'3)tpx females'!$DE$3:$DE$53,0))))))),0)</f>
        <v>23.316431018718628</v>
      </c>
      <c r="Y90" s="32">
        <f ca="1">IFERROR(($J90*EXP(Y$5*($N90+0.5*($O90)^2))*_xlfn.NORM.DIST((LN(($L90*EXP($K90/100*Y$5)))-LN($J90)-$N90*Y$5)/($O90*SQRT(Y$5))-$O90*SQRT(Y$5),0,1,TRUE)+$L90*EXP($K90/100*Y$5)*(1-_xlfn.NORM.DIST((LN(($L90*EXP($K90/100*Y$5)))-LN($J90)-$N90*Y$5)/($O90*SQRT(Y$5)),0,1,TRUE)))*EXP(-$F$1*Y$5)*(INDEX('3)tpx females'!DI$57:DI$107,MATCH($R90,'3)tpx females'!$DE$57:$DE$107,0))+INDEX('3)tpx males'!DG$57:DG$107,MATCH($Q90,'3)tpx males'!$DC$57:$DC$107,0))-(INDEX('3)tpx males'!DF$110:DF$160,MATCH($Q90,'3)tpx males'!$DC$110:$DC$160,0))*INDEX('3)tpx females'!DH$111:DH$161,MATCH($R90,'3)tpx females'!$DE$111:$DE$161,0))*(1-(EXP(-INDEX('3)tpx males'!DG$4:DG$54,MATCH($Q90,'3)tpx males'!$DC$4:$DC$54,0)))*EXP(-INDEX('3)tpx females'!DI$3:DI$53,MATCH($R90,'3)tpx females'!$DE$3:$DE$53,0))))))),0)</f>
        <v>44.438431787716709</v>
      </c>
      <c r="Z90" s="32">
        <f ca="1">IFERROR(($J90*EXP(Z$5*($N90+0.5*($O90)^2))*_xlfn.NORM.DIST((LN(($L90*EXP($K90/100*Z$5)))-LN($J90)-$N90*Z$5)/($O90*SQRT(Z$5))-$O90*SQRT(Z$5),0,1,TRUE)+$L90*EXP($K90/100*Z$5)*(1-_xlfn.NORM.DIST((LN(($L90*EXP($K90/100*Z$5)))-LN($J90)-$N90*Z$5)/($O90*SQRT(Z$5)),0,1,TRUE)))*EXP(-$F$1*Z$5)*(INDEX('3)tpx females'!DJ$57:DJ$107,MATCH($R90,'3)tpx females'!$DE$57:$DE$107,0))+INDEX('3)tpx males'!DH$57:DH$107,MATCH($Q90,'3)tpx males'!$DC$57:$DC$107,0))-(INDEX('3)tpx males'!DG$110:DG$160,MATCH($Q90,'3)tpx males'!$DC$110:$DC$160,0))*INDEX('3)tpx females'!DI$111:DI$161,MATCH($R90,'3)tpx females'!$DE$111:$DE$161,0))*(1-(EXP(-INDEX('3)tpx males'!DH$4:DH$54,MATCH($Q90,'3)tpx males'!$DC$4:$DC$54,0)))*EXP(-INDEX('3)tpx females'!DJ$3:DJ$53,MATCH($R90,'3)tpx females'!$DE$3:$DE$53,0))))))),0)</f>
        <v>71.144064567629897</v>
      </c>
      <c r="AA90" s="32">
        <f ca="1">IFERROR(($J90*EXP(AA$5*($N90+0.5*($O90)^2))*_xlfn.NORM.DIST((LN(($L90*EXP($K90/100*AA$5)))-LN($J90)-$N90*AA$5)/($O90*SQRT(AA$5))-$O90*SQRT(AA$5),0,1,TRUE)+$L90*EXP($K90/100*AA$5)*(1-_xlfn.NORM.DIST((LN(($L90*EXP($K90/100*AA$5)))-LN($J90)-$N90*AA$5)/($O90*SQRT(AA$5)),0,1,TRUE)))*EXP(-$F$1*AA$5)*(INDEX('3)tpx females'!DK$57:DK$107,MATCH($R90,'3)tpx females'!$DE$57:$DE$107,0))+INDEX('3)tpx males'!DI$57:DI$107,MATCH($Q90,'3)tpx males'!$DC$57:$DC$107,0))-(INDEX('3)tpx males'!DH$110:DH$160,MATCH($Q90,'3)tpx males'!$DC$110:$DC$160,0))*INDEX('3)tpx females'!DJ$111:DJ$161,MATCH($R90,'3)tpx females'!$DE$111:$DE$161,0))*(1-(EXP(-INDEX('3)tpx males'!DI$4:DI$54,MATCH($Q90,'3)tpx males'!$DC$4:$DC$54,0)))*EXP(-INDEX('3)tpx females'!DK$3:DK$53,MATCH($R90,'3)tpx females'!$DE$3:$DE$53,0))))))),0)</f>
        <v>109.14040638930415</v>
      </c>
      <c r="AB90" s="32">
        <f ca="1">IFERROR(($J90*EXP(AB$5*($N90+0.5*($O90)^2))*_xlfn.NORM.DIST((LN(($L90*EXP($K90/100*AB$5)))-LN($J90)-$N90*AB$5)/($O90*SQRT(AB$5))-$O90*SQRT(AB$5),0,1,TRUE)+$L90*EXP($K90/100*AB$5)*(1-_xlfn.NORM.DIST((LN(($L90*EXP($K90/100*AB$5)))-LN($J90)-$N90*AB$5)/($O90*SQRT(AB$5)),0,1,TRUE)))*EXP(-$F$1*AB$5)*(INDEX('3)tpx females'!DL$57:DL$107,MATCH($R90,'3)tpx females'!$DE$57:$DE$107,0))+INDEX('3)tpx males'!DJ$57:DJ$107,MATCH($Q90,'3)tpx males'!$DC$57:$DC$107,0))-(INDEX('3)tpx males'!DI$110:DI$160,MATCH($Q90,'3)tpx males'!$DC$110:$DC$160,0))*INDEX('3)tpx females'!DK$111:DK$161,MATCH($R90,'3)tpx females'!$DE$111:$DE$161,0))*(1-(EXP(-INDEX('3)tpx males'!DJ$4:DJ$54,MATCH($Q90,'3)tpx males'!$DC$4:$DC$54,0)))*EXP(-INDEX('3)tpx females'!DL$3:DL$53,MATCH($R90,'3)tpx females'!$DE$3:$DE$53,0))))))),0)</f>
        <v>147.42563092384219</v>
      </c>
      <c r="AC90" s="32">
        <f ca="1">IFERROR(($J90*EXP(AC$5*($N90+0.5*($O90)^2))*_xlfn.NORM.DIST((LN(($L90*EXP($K90/100*AC$5)))-LN($J90)-$N90*AC$5)/($O90*SQRT(AC$5))-$O90*SQRT(AC$5),0,1,TRUE)+$L90*EXP($K90/100*AC$5)*(1-_xlfn.NORM.DIST((LN(($L90*EXP($K90/100*AC$5)))-LN($J90)-$N90*AC$5)/($O90*SQRT(AC$5)),0,1,TRUE)))*EXP(-$F$1*AC$5)*(INDEX('3)tpx females'!DM$57:DM$107,MATCH($R90,'3)tpx females'!$DE$57:$DE$107,0))+INDEX('3)tpx males'!DK$57:DK$107,MATCH($Q90,'3)tpx males'!$DC$57:$DC$107,0))-(INDEX('3)tpx males'!DJ$110:DJ$160,MATCH($Q90,'3)tpx males'!$DC$110:$DC$160,0))*INDEX('3)tpx females'!DL$111:DL$161,MATCH($R90,'3)tpx females'!$DE$111:$DE$161,0))*(1-(EXP(-INDEX('3)tpx males'!DK$4:DK$54,MATCH($Q90,'3)tpx males'!$DC$4:$DC$54,0)))*EXP(-INDEX('3)tpx females'!DM$3:DM$53,MATCH($R90,'3)tpx females'!$DE$3:$DE$53,0))))))),0)</f>
        <v>214.20738616812633</v>
      </c>
      <c r="AD90" s="32">
        <f ca="1">IFERROR(($J90*EXP(AD$5*($N90+0.5*($O90)^2))*_xlfn.NORM.DIST((LN(($L90*EXP($K90/100*AD$5)))-LN($J90)-$N90*AD$5)/($O90*SQRT(AD$5))-$O90*SQRT(AD$5),0,1,TRUE)+$L90*EXP($K90/100*AD$5)*(1-_xlfn.NORM.DIST((LN(($L90*EXP($K90/100*AD$5)))-LN($J90)-$N90*AD$5)/($O90*SQRT(AD$5)),0,1,TRUE)))*EXP(-$F$1*AD$5)*(INDEX('3)tpx females'!DN$57:DN$107,MATCH($R90,'3)tpx females'!$DE$57:$DE$107,0))+INDEX('3)tpx males'!DL$57:DL$107,MATCH($Q90,'3)tpx males'!$DC$57:$DC$107,0))-(INDEX('3)tpx males'!DK$110:DK$160,MATCH($Q90,'3)tpx males'!$DC$110:$DC$160,0))*INDEX('3)tpx females'!DM$111:DM$161,MATCH($R90,'3)tpx females'!$DE$111:$DE$161,0))*(1-(EXP(-INDEX('3)tpx males'!DL$4:DL$54,MATCH($Q90,'3)tpx males'!$DC$4:$DC$54,0)))*EXP(-INDEX('3)tpx females'!DN$3:DN$53,MATCH($R90,'3)tpx females'!$DE$3:$DE$53,0))))))),0)</f>
        <v>275.59493730265763</v>
      </c>
      <c r="AE90" s="32">
        <f ca="1">IFERROR(($J90*EXP(AE$5*($N90+0.5*($O90)^2))*_xlfn.NORM.DIST((LN(($L90*EXP($K90/100*AE$5)))-LN($J90)-$N90*AE$5)/($O90*SQRT(AE$5))-$O90*SQRT(AE$5),0,1,TRUE)+$L90*EXP($K90/100*AE$5)*(1-_xlfn.NORM.DIST((LN(($L90*EXP($K90/100*AE$5)))-LN($J90)-$N90*AE$5)/($O90*SQRT(AE$5)),0,1,TRUE)))*EXP(-$F$1*AE$5)*(INDEX('3)tpx females'!DO$57:DO$107,MATCH($R90,'3)tpx females'!$DE$57:$DE$107,0))+INDEX('3)tpx males'!DM$57:DM$107,MATCH($Q90,'3)tpx males'!$DC$57:$DC$107,0))-(INDEX('3)tpx males'!DL$110:DL$160,MATCH($Q90,'3)tpx males'!$DC$110:$DC$160,0))*INDEX('3)tpx females'!DN$111:DN$161,MATCH($R90,'3)tpx females'!$DE$111:$DE$161,0))*(1-(EXP(-INDEX('3)tpx males'!DM$4:DM$54,MATCH($Q90,'3)tpx males'!$DC$4:$DC$54,0)))*EXP(-INDEX('3)tpx females'!DO$3:DO$53,MATCH($R90,'3)tpx females'!$DE$3:$DE$53,0))))))),0)</f>
        <v>356.03304056412327</v>
      </c>
      <c r="AF90" s="32">
        <f ca="1">IFERROR(($J90*EXP(AF$5*($N90+0.5*($O90)^2))*_xlfn.NORM.DIST((LN(($L90*EXP($K90/100*AF$5)))-LN($J90)-$N90*AF$5)/($O90*SQRT(AF$5))-$O90*SQRT(AF$5),0,1,TRUE)+$L90*EXP($K90/100*AF$5)*(1-_xlfn.NORM.DIST((LN(($L90*EXP($K90/100*AF$5)))-LN($J90)-$N90*AF$5)/($O90*SQRT(AF$5)),0,1,TRUE)))*EXP(-$F$1*AF$5)*(INDEX('3)tpx females'!DP$57:DP$107,MATCH($R90,'3)tpx females'!$DE$57:$DE$107,0))+INDEX('3)tpx males'!DN$57:DN$107,MATCH($Q90,'3)tpx males'!$DC$57:$DC$107,0))-(INDEX('3)tpx males'!DM$110:DM$160,MATCH($Q90,'3)tpx males'!$DC$110:$DC$160,0))*INDEX('3)tpx females'!DO$111:DO$161,MATCH($R90,'3)tpx females'!$DE$111:$DE$161,0))*(1-(EXP(-INDEX('3)tpx males'!DN$4:DN$54,MATCH($Q90,'3)tpx males'!$DC$4:$DC$54,0)))*EXP(-INDEX('3)tpx females'!DP$3:DP$53,MATCH($R90,'3)tpx females'!$DE$3:$DE$53,0))))))),0)</f>
        <v>485.43480805805376</v>
      </c>
      <c r="AG90" s="32">
        <f ca="1">IFERROR(($J90*EXP(AG$5*($N90+0.5*($O90)^2))*_xlfn.NORM.DIST((LN(($L90*EXP($K90/100*AG$5)))-LN($J90)-$N90*AG$5)/($O90*SQRT(AG$5))-$O90*SQRT(AG$5),0,1,TRUE)+$L90*EXP($K90/100*AG$5)*(1-_xlfn.NORM.DIST((LN(($L90*EXP($K90/100*AG$5)))-LN($J90)-$N90*AG$5)/($O90*SQRT(AG$5)),0,1,TRUE)))*EXP(-$F$1*AG$5)*(INDEX('3)tpx females'!DQ$57:DQ$107,MATCH($R90,'3)tpx females'!$DE$57:$DE$107,0))+INDEX('3)tpx males'!DO$57:DO$107,MATCH($Q90,'3)tpx males'!$DC$57:$DC$107,0))-(INDEX('3)tpx males'!DN$110:DN$160,MATCH($Q90,'3)tpx males'!$DC$110:$DC$160,0))*INDEX('3)tpx females'!DP$111:DP$161,MATCH($R90,'3)tpx females'!$DE$111:$DE$161,0))*(1-(EXP(-INDEX('3)tpx males'!DO$4:DO$54,MATCH($Q90,'3)tpx males'!$DC$4:$DC$54,0)))*EXP(-INDEX('3)tpx females'!DQ$3:DQ$53,MATCH($R90,'3)tpx females'!$DE$3:$DE$53,0))))))),0)</f>
        <v>557.12368060526194</v>
      </c>
      <c r="AH90" s="32">
        <f ca="1">IFERROR(($J90*EXP(AH$5*($N90+0.5*($O90)^2))*_xlfn.NORM.DIST((LN(($L90*EXP($K90/100*AH$5)))-LN($J90)-$N90*AH$5)/($O90*SQRT(AH$5))-$O90*SQRT(AH$5),0,1,TRUE)+$L90*EXP($K90/100*AH$5)*(1-_xlfn.NORM.DIST((LN(($L90*EXP($K90/100*AH$5)))-LN($J90)-$N90*AH$5)/($O90*SQRT(AH$5)),0,1,TRUE)))*EXP(-$F$1*AH$5)*(INDEX('3)tpx females'!DR$57:DR$107,MATCH($R90,'3)tpx females'!$DE$57:$DE$107,0))+INDEX('3)tpx males'!DP$57:DP$107,MATCH($Q90,'3)tpx males'!$DC$57:$DC$107,0))-(INDEX('3)tpx males'!DO$110:DO$160,MATCH($Q90,'3)tpx males'!$DC$110:$DC$160,0))*INDEX('3)tpx females'!DQ$111:DQ$161,MATCH($R90,'3)tpx females'!$DE$111:$DE$161,0))*(1-(EXP(-INDEX('3)tpx males'!DP$4:DP$54,MATCH($Q90,'3)tpx males'!$DC$4:$DC$54,0)))*EXP(-INDEX('3)tpx females'!DR$3:DR$53,MATCH($R90,'3)tpx females'!$DE$3:$DE$53,0))))))),0)</f>
        <v>719.27615259663105</v>
      </c>
      <c r="AI90" s="32">
        <f ca="1">IFERROR(($J90*EXP(AI$5*($N90+0.5*($O90)^2))*_xlfn.NORM.DIST((LN(($L90*EXP($K90/100*AI$5)))-LN($J90)-$N90*AI$5)/($O90*SQRT(AI$5))-$O90*SQRT(AI$5),0,1,TRUE)+$L90*EXP($K90/100*AI$5)*(1-_xlfn.NORM.DIST((LN(($L90*EXP($K90/100*AI$5)))-LN($J90)-$N90*AI$5)/($O90*SQRT(AI$5)),0,1,TRUE)))*EXP(-$F$1*AI$5)*(INDEX('3)tpx females'!DS$57:DS$107,MATCH($R90,'3)tpx females'!$DE$57:$DE$107,0))+INDEX('3)tpx males'!DQ$57:DQ$107,MATCH($Q90,'3)tpx males'!$DC$57:$DC$107,0))-(INDEX('3)tpx males'!DP$110:DP$160,MATCH($Q90,'3)tpx males'!$DC$110:$DC$160,0))*INDEX('3)tpx females'!DR$111:DR$161,MATCH($R90,'3)tpx females'!$DE$111:$DE$161,0))*(1-(EXP(-INDEX('3)tpx males'!DQ$4:DQ$54,MATCH($Q90,'3)tpx males'!$DC$4:$DC$54,0)))*EXP(-INDEX('3)tpx females'!DS$3:DS$53,MATCH($R90,'3)tpx females'!$DE$3:$DE$53,0))))))),0)</f>
        <v>909.9247852716469</v>
      </c>
      <c r="AJ90" s="32">
        <f ca="1">IFERROR(($J90*EXP(AJ$5*($N90+0.5*($O90)^2))*_xlfn.NORM.DIST((LN(($L90*EXP($K90/100*AJ$5)))-LN($J90)-$N90*AJ$5)/($O90*SQRT(AJ$5))-$O90*SQRT(AJ$5),0,1,TRUE)+$L90*EXP($K90/100*AJ$5)*(1-_xlfn.NORM.DIST((LN(($L90*EXP($K90/100*AJ$5)))-LN($J90)-$N90*AJ$5)/($O90*SQRT(AJ$5)),0,1,TRUE)))*EXP(-$F$1*AJ$5)*(INDEX('3)tpx females'!DT$57:DT$107,MATCH($R90,'3)tpx females'!$DE$57:$DE$107,0))+INDEX('3)tpx males'!DR$57:DR$107,MATCH($Q90,'3)tpx males'!$DC$57:$DC$107,0))-(INDEX('3)tpx males'!DQ$110:DQ$160,MATCH($Q90,'3)tpx males'!$DC$110:$DC$160,0))*INDEX('3)tpx females'!DS$111:DS$161,MATCH($R90,'3)tpx females'!$DE$111:$DE$161,0))*(1-(EXP(-INDEX('3)tpx males'!DR$4:DR$54,MATCH($Q90,'3)tpx males'!$DC$4:$DC$54,0)))*EXP(-INDEX('3)tpx females'!DT$3:DT$53,MATCH($R90,'3)tpx females'!$DE$3:$DE$53,0))))))),0)</f>
        <v>1132.3506030035207</v>
      </c>
      <c r="AK90" s="32">
        <f ca="1">IFERROR(($J90*EXP(AK$5*($N90+0.5*($O90)^2))*_xlfn.NORM.DIST((LN(($L90*EXP($K90/100*AK$5)))-LN($J90)-$N90*AK$5)/($O90*SQRT(AK$5))-$O90*SQRT(AK$5),0,1,TRUE)+$L90*EXP($K90/100*AK$5)*(1-_xlfn.NORM.DIST((LN(($L90*EXP($K90/100*AK$5)))-LN($J90)-$N90*AK$5)/($O90*SQRT(AK$5)),0,1,TRUE)))*EXP(-$F$1*AK$5)*(INDEX('3)tpx females'!DU$57:DU$107,MATCH($R90,'3)tpx females'!$DE$57:$DE$107,0))+INDEX('3)tpx males'!DS$57:DS$107,MATCH($Q90,'3)tpx males'!$DC$57:$DC$107,0))-(INDEX('3)tpx males'!DR$110:DR$160,MATCH($Q90,'3)tpx males'!$DC$110:$DC$160,0))*INDEX('3)tpx females'!DT$111:DT$161,MATCH($R90,'3)tpx females'!$DE$111:$DE$161,0))*(1-(EXP(-INDEX('3)tpx males'!DS$4:DS$54,MATCH($Q90,'3)tpx males'!$DC$4:$DC$54,0)))*EXP(-INDEX('3)tpx females'!DU$3:DU$53,MATCH($R90,'3)tpx females'!$DE$3:$DE$53,0))))))),0)</f>
        <v>1390.9525781762807</v>
      </c>
      <c r="AL90" s="32">
        <f ca="1">IFERROR(($J90*EXP(AL$5*($N90+0.5*($O90)^2))*_xlfn.NORM.DIST((LN(($L90*EXP($K90/100*AL$5)))-LN($J90)-$N90*AL$5)/($O90*SQRT(AL$5))-$O90*SQRT(AL$5),0,1,TRUE)+$L90*EXP($K90/100*AL$5)*(1-_xlfn.NORM.DIST((LN(($L90*EXP($K90/100*AL$5)))-LN($J90)-$N90*AL$5)/($O90*SQRT(AL$5)),0,1,TRUE)))*EXP(-$F$1*AL$5)*(INDEX('3)tpx females'!DV$57:DV$107,MATCH($R90,'3)tpx females'!$DE$57:$DE$107,0))+INDEX('3)tpx males'!DT$57:DT$107,MATCH($Q90,'3)tpx males'!$DC$57:$DC$107,0))-(INDEX('3)tpx males'!DS$110:DS$160,MATCH($Q90,'3)tpx males'!$DC$110:$DC$160,0))*INDEX('3)tpx females'!DU$111:DU$161,MATCH($R90,'3)tpx females'!$DE$111:$DE$161,0))*(1-(EXP(-INDEX('3)tpx males'!DT$4:DT$54,MATCH($Q90,'3)tpx males'!$DC$4:$DC$54,0)))*EXP(-INDEX('3)tpx females'!DV$3:DV$53,MATCH($R90,'3)tpx females'!$DE$3:$DE$53,0))))))),0)</f>
        <v>1797.4460608815684</v>
      </c>
      <c r="AM90" s="32">
        <f ca="1">IFERROR(($J90*EXP(AM$5*($N90+0.5*($O90)^2))*_xlfn.NORM.DIST((LN(($L90*EXP($K90/100*AM$5)))-LN($J90)-$N90*AM$5)/($O90*SQRT(AM$5))-$O90*SQRT(AM$5),0,1,TRUE)+$L90*EXP($K90/100*AM$5)*(1-_xlfn.NORM.DIST((LN(($L90*EXP($K90/100*AM$5)))-LN($J90)-$N90*AM$5)/($O90*SQRT(AM$5)),0,1,TRUE)))*EXP(-$F$1*AM$5)*(INDEX('3)tpx females'!DW$57:DW$107,MATCH($R90,'3)tpx females'!$DE$57:$DE$107,0))+INDEX('3)tpx males'!DU$57:DU$107,MATCH($Q90,'3)tpx males'!$DC$57:$DC$107,0))-(INDEX('3)tpx males'!DT$110:DT$160,MATCH($Q90,'3)tpx males'!$DC$110:$DC$160,0))*INDEX('3)tpx females'!DV$111:DV$161,MATCH($R90,'3)tpx females'!$DE$111:$DE$161,0))*(1-(EXP(-INDEX('3)tpx males'!DU$4:DU$54,MATCH($Q90,'3)tpx males'!$DC$4:$DC$54,0)))*EXP(-INDEX('3)tpx females'!DW$3:DW$53,MATCH($R90,'3)tpx females'!$DE$3:$DE$53,0))))))),0)</f>
        <v>2199.5092132809555</v>
      </c>
      <c r="AN90" s="32">
        <f ca="1">IFERROR(($J90*EXP(AN$5*($N90+0.5*($O90)^2))*_xlfn.NORM.DIST((LN(($L90*EXP($K90/100*AN$5)))-LN($J90)-$N90*AN$5)/($O90*SQRT(AN$5))-$O90*SQRT(AN$5),0,1,TRUE)+$L90*EXP($K90/100*AN$5)*(1-_xlfn.NORM.DIST((LN(($L90*EXP($K90/100*AN$5)))-LN($J90)-$N90*AN$5)/($O90*SQRT(AN$5)),0,1,TRUE)))*EXP(-$F$1*AN$5)*(INDEX('3)tpx females'!DX$57:DX$107,MATCH($R90,'3)tpx females'!$DE$57:$DE$107,0))+INDEX('3)tpx males'!DV$57:DV$107,MATCH($Q90,'3)tpx males'!$DC$57:$DC$107,0))-(INDEX('3)tpx males'!DU$110:DU$160,MATCH($Q90,'3)tpx males'!$DC$110:$DC$160,0))*INDEX('3)tpx females'!DW$111:DW$161,MATCH($R90,'3)tpx females'!$DE$111:$DE$161,0))*(1-(EXP(-INDEX('3)tpx males'!DV$4:DV$54,MATCH($Q90,'3)tpx males'!$DC$4:$DC$54,0)))*EXP(-INDEX('3)tpx females'!DX$3:DX$53,MATCH($R90,'3)tpx females'!$DE$3:$DE$53,0))))))),0)</f>
        <v>2660.2300708288126</v>
      </c>
      <c r="AO90" s="32">
        <f ca="1">IFERROR(($J90*EXP(AO$5*($N90+0.5*($O90)^2))*_xlfn.NORM.DIST((LN(($L90*EXP($K90/100*AO$5)))-LN($J90)-$N90*AO$5)/($O90*SQRT(AO$5))-$O90*SQRT(AO$5),0,1,TRUE)+$L90*EXP($K90/100*AO$5)*(1-_xlfn.NORM.DIST((LN(($L90*EXP($K90/100*AO$5)))-LN($J90)-$N90*AO$5)/($O90*SQRT(AO$5)),0,1,TRUE)))*EXP(-$F$1*AO$5)*(INDEX('3)tpx females'!DY$57:DY$107,MATCH($R90,'3)tpx females'!$DE$57:$DE$107,0))+INDEX('3)tpx males'!DW$57:DW$107,MATCH($Q90,'3)tpx males'!$DC$57:$DC$107,0))-(INDEX('3)tpx males'!DV$110:DV$160,MATCH($Q90,'3)tpx males'!$DC$110:$DC$160,0))*INDEX('3)tpx females'!DX$111:DX$161,MATCH($R90,'3)tpx females'!$DE$111:$DE$161,0))*(1-(EXP(-INDEX('3)tpx males'!DW$4:DW$54,MATCH($Q90,'3)tpx males'!$DC$4:$DC$54,0)))*EXP(-INDEX('3)tpx females'!DY$3:DY$53,MATCH($R90,'3)tpx females'!$DE$3:$DE$53,0))))))),0)</f>
        <v>3352.6018625512756</v>
      </c>
      <c r="AP90" s="32">
        <f ca="1">IFERROR(($J90*EXP(AP$5*($N90+0.5*($O90)^2))*_xlfn.NORM.DIST((LN(($L90*EXP($K90/100*AP$5)))-LN($J90)-$N90*AP$5)/($O90*SQRT(AP$5))-$O90*SQRT(AP$5),0,1,TRUE)+$L90*EXP($K90/100*AP$5)*(1-_xlfn.NORM.DIST((LN(($L90*EXP($K90/100*AP$5)))-LN($J90)-$N90*AP$5)/($O90*SQRT(AP$5)),0,1,TRUE)))*EXP(-$F$1*AP$5)*(INDEX('3)tpx females'!DZ$57:DZ$107,MATCH($R90,'3)tpx females'!$DE$57:$DE$107,0))+INDEX('3)tpx males'!DX$57:DX$107,MATCH($Q90,'3)tpx males'!$DC$57:$DC$107,0))-(INDEX('3)tpx males'!DW$110:DW$160,MATCH($Q90,'3)tpx males'!$DC$110:$DC$160,0))*INDEX('3)tpx females'!DY$111:DY$161,MATCH($R90,'3)tpx females'!$DE$111:$DE$161,0))*(1-(EXP(-INDEX('3)tpx males'!DX$4:DX$54,MATCH($Q90,'3)tpx males'!$DC$4:$DC$54,0)))*EXP(-INDEX('3)tpx females'!DZ$3:DZ$53,MATCH($R90,'3)tpx females'!$DE$3:$DE$53,0))))))),0)</f>
        <v>3720.2815918874626</v>
      </c>
      <c r="AQ90" s="32">
        <f ca="1">IFERROR(($J90*EXP(AQ$5*($N90+0.5*($O90)^2))*_xlfn.NORM.DIST((LN(($L90*EXP($K90/100*AQ$5)))-LN($J90)-$N90*AQ$5)/($O90*SQRT(AQ$5))-$O90*SQRT(AQ$5),0,1,TRUE)+$L90*EXP($K90/100*AQ$5)*(1-_xlfn.NORM.DIST((LN(($L90*EXP($K90/100*AQ$5)))-LN($J90)-$N90*AQ$5)/($O90*SQRT(AQ$5)),0,1,TRUE)))*EXP(-$F$1*AQ$5)*(INDEX('3)tpx females'!EA$57:EA$107,MATCH($R90,'3)tpx females'!$DE$57:$DE$107,0))+INDEX('3)tpx males'!DY$57:DY$107,MATCH($Q90,'3)tpx males'!$DC$57:$DC$107,0))-(INDEX('3)tpx males'!DX$110:DX$160,MATCH($Q90,'3)tpx males'!$DC$110:$DC$160,0))*INDEX('3)tpx females'!DZ$111:DZ$161,MATCH($R90,'3)tpx females'!$DE$111:$DE$161,0))*(1-(EXP(-INDEX('3)tpx males'!DY$4:DY$54,MATCH($Q90,'3)tpx males'!$DC$4:$DC$54,0)))*EXP(-INDEX('3)tpx females'!EA$3:EA$53,MATCH($R90,'3)tpx females'!$DE$3:$DE$53,0))))))),0)</f>
        <v>4501.7264981039316</v>
      </c>
      <c r="AR90" s="32">
        <f ca="1">IFERROR(($J90*EXP(AR$5*($N90+0.5*($O90)^2))*_xlfn.NORM.DIST((LN(($L90*EXP($K90/100*AR$5)))-LN($J90)-$N90*AR$5)/($O90*SQRT(AR$5))-$O90*SQRT(AR$5),0,1,TRUE)+$L90*EXP($K90/100*AR$5)*(1-_xlfn.NORM.DIST((LN(($L90*EXP($K90/100*AR$5)))-LN($J90)-$N90*AR$5)/($O90*SQRT(AR$5)),0,1,TRUE)))*EXP(-$F$1*AR$5)*(INDEX('3)tpx females'!EB$57:EB$107,MATCH($R90,'3)tpx females'!$DE$57:$DE$107,0))+INDEX('3)tpx males'!DZ$57:DZ$107,MATCH($Q90,'3)tpx males'!$DC$57:$DC$107,0))-(INDEX('3)tpx males'!DY$110:DY$160,MATCH($Q90,'3)tpx males'!$DC$110:$DC$160,0))*INDEX('3)tpx females'!EA$111:EA$161,MATCH($R90,'3)tpx females'!$DE$111:$DE$161,0))*(1-(EXP(-INDEX('3)tpx males'!DZ$4:DZ$54,MATCH($Q90,'3)tpx males'!$DC$4:$DC$54,0)))*EXP(-INDEX('3)tpx females'!EB$3:EB$53,MATCH($R90,'3)tpx females'!$DE$3:$DE$53,0))))))),0)</f>
        <v>5591.5877345846866</v>
      </c>
      <c r="AS90" s="32">
        <f ca="1">IFERROR(($J90*EXP(AS$5*($N90+0.5*($O90)^2))*_xlfn.NORM.DIST((LN(($L90*EXP($K90/100*AS$5)))-LN($J90)-$N90*AS$5)/($O90*SQRT(AS$5))-$O90*SQRT(AS$5),0,1,TRUE)+$L90*EXP($K90/100*AS$5)*(1-_xlfn.NORM.DIST((LN(($L90*EXP($K90/100*AS$5)))-LN($J90)-$N90*AS$5)/($O90*SQRT(AS$5)),0,1,TRUE)))*EXP(-$F$1*AS$5)*(INDEX('3)tpx females'!EC$57:EC$107,MATCH($R90,'3)tpx females'!$DE$57:$DE$107,0))+INDEX('3)tpx males'!EA$57:EA$107,MATCH($Q90,'3)tpx males'!$DC$57:$DC$107,0))-(INDEX('3)tpx males'!DZ$110:DZ$160,MATCH($Q90,'3)tpx males'!$DC$110:$DC$160,0))*INDEX('3)tpx females'!EB$111:EB$161,MATCH($R90,'3)tpx females'!$DE$111:$DE$161,0))*(1-(EXP(-INDEX('3)tpx males'!EA$4:EA$54,MATCH($Q90,'3)tpx males'!$DC$4:$DC$54,0)))*EXP(-INDEX('3)tpx females'!EC$3:EC$53,MATCH($R90,'3)tpx females'!$DE$3:$DE$53,0))))))),0)</f>
        <v>6211.8085790106215</v>
      </c>
      <c r="AT90" s="32">
        <f ca="1">IFERROR(($J90*EXP(AT$5*($N90+0.5*($O90)^2))*_xlfn.NORM.DIST((LN(($L90*EXP($K90/100*AT$5)))-LN($J90)-$N90*AT$5)/($O90*SQRT(AT$5))-$O90*SQRT(AT$5),0,1,TRUE)+$L90*EXP($K90/100*AT$5)*(1-_xlfn.NORM.DIST((LN(($L90*EXP($K90/100*AT$5)))-LN($J90)-$N90*AT$5)/($O90*SQRT(AT$5)),0,1,TRUE)))*EXP(-$F$1*AT$5)*(INDEX('3)tpx females'!ED$57:ED$107,MATCH($R90,'3)tpx females'!$DE$57:$DE$107,0))+INDEX('3)tpx males'!EB$57:EB$107,MATCH($Q90,'3)tpx males'!$DC$57:$DC$107,0))-(INDEX('3)tpx males'!EA$110:EA$160,MATCH($Q90,'3)tpx males'!$DC$110:$DC$160,0))*INDEX('3)tpx females'!EC$111:EC$161,MATCH($R90,'3)tpx females'!$DE$111:$DE$161,0))*(1-(EXP(-INDEX('3)tpx males'!EB$4:EB$54,MATCH($Q90,'3)tpx males'!$DC$4:$DC$54,0)))*EXP(-INDEX('3)tpx females'!ED$3:ED$53,MATCH($R90,'3)tpx females'!$DE$3:$DE$53,0))))))),0)</f>
        <v>7093.0031871173005</v>
      </c>
      <c r="AU90" s="32">
        <f ca="1">IFERROR(($J90*EXP(AU$5*($N90+0.5*($O90)^2))*_xlfn.NORM.DIST((LN(($L90*EXP($K90/100*AU$5)))-LN($J90)-$N90*AU$5)/($O90*SQRT(AU$5))-$O90*SQRT(AU$5),0,1,TRUE)+$L90*EXP($K90/100*AU$5)*(1-_xlfn.NORM.DIST((LN(($L90*EXP($K90/100*AU$5)))-LN($J90)-$N90*AU$5)/($O90*SQRT(AU$5)),0,1,TRUE)))*EXP(-$F$1*AU$5)*(INDEX('3)tpx females'!EE$57:EE$107,MATCH($R90,'3)tpx females'!$DE$57:$DE$107,0))+INDEX('3)tpx males'!EC$57:EC$107,MATCH($Q90,'3)tpx males'!$DC$57:$DC$107,0))-(INDEX('3)tpx males'!EB$110:EB$160,MATCH($Q90,'3)tpx males'!$DC$110:$DC$160,0))*INDEX('3)tpx females'!ED$111:ED$161,MATCH($R90,'3)tpx females'!$DE$111:$DE$161,0))*(1-(EXP(-INDEX('3)tpx males'!EC$4:EC$54,MATCH($Q90,'3)tpx males'!$DC$4:$DC$54,0)))*EXP(-INDEX('3)tpx females'!EE$3:EE$53,MATCH($R90,'3)tpx females'!$DE$3:$DE$53,0))))))),0)</f>
        <v>7943.2985151861603</v>
      </c>
      <c r="AV90" s="32">
        <f ca="1">IFERROR(($J90*EXP(AV$5*($N90+0.5*($O90)^2))*_xlfn.NORM.DIST((LN(($L90*EXP($K90/100*AV$5)))-LN($J90)-$N90*AV$5)/($O90*SQRT(AV$5))-$O90*SQRT(AV$5),0,1,TRUE)+$L90*EXP($K90/100*AV$5)*(1-_xlfn.NORM.DIST((LN(($L90*EXP($K90/100*AV$5)))-LN($J90)-$N90*AV$5)/($O90*SQRT(AV$5)),0,1,TRUE)))*EXP(-$F$1*AV$5)*(INDEX('3)tpx females'!EF$57:EF$107,MATCH($R90,'3)tpx females'!$DE$57:$DE$107,0))+INDEX('3)tpx males'!ED$57:ED$107,MATCH($Q90,'3)tpx males'!$DC$57:$DC$107,0))-(INDEX('3)tpx males'!EC$110:EC$160,MATCH($Q90,'3)tpx males'!$DC$110:$DC$160,0))*INDEX('3)tpx females'!EE$111:EE$161,MATCH($R90,'3)tpx females'!$DE$111:$DE$161,0))*(1-(EXP(-INDEX('3)tpx males'!ED$4:ED$54,MATCH($Q90,'3)tpx males'!$DC$4:$DC$54,0)))*EXP(-INDEX('3)tpx females'!EF$3:EF$53,MATCH($R90,'3)tpx females'!$DE$3:$DE$53,0))))))),0)</f>
        <v>8638.5202412915351</v>
      </c>
      <c r="AW90" s="32">
        <f ca="1">IFERROR(($J90*EXP(AW$5*($N90+0.5*($O90)^2))*_xlfn.NORM.DIST((LN(($L90*EXP($K90/100*AW$5)))-LN($J90)-$N90*AW$5)/($O90*SQRT(AW$5))-$O90*SQRT(AW$5),0,1,TRUE)+$L90*EXP($K90/100*AW$5)*(1-_xlfn.NORM.DIST((LN(($L90*EXP($K90/100*AW$5)))-LN($J90)-$N90*AW$5)/($O90*SQRT(AW$5)),0,1,TRUE)))*EXP(-$F$1*AW$5)*(INDEX('3)tpx females'!EG$57:EG$107,MATCH($R90,'3)tpx females'!$DE$57:$DE$107,0))+INDEX('3)tpx males'!EE$57:EE$107,MATCH($Q90,'3)tpx males'!$DC$57:$DC$107,0))-(INDEX('3)tpx males'!ED$110:ED$160,MATCH($Q90,'3)tpx males'!$DC$110:$DC$160,0))*INDEX('3)tpx females'!EF$111:EF$161,MATCH($R90,'3)tpx females'!$DE$111:$DE$161,0))*(1-(EXP(-INDEX('3)tpx males'!EE$4:EE$54,MATCH($Q90,'3)tpx males'!$DC$4:$DC$54,0)))*EXP(-INDEX('3)tpx females'!EG$3:EG$53,MATCH($R90,'3)tpx females'!$DE$3:$DE$53,0))))))),0)</f>
        <v>8812.5125497106746</v>
      </c>
      <c r="AX90" s="32">
        <f ca="1">IFERROR(($J90*EXP(AX$5*($N90+0.5*($O90)^2))*_xlfn.NORM.DIST((LN(($L90*EXP($K90/100*AX$5)))-LN($J90)-$N90*AX$5)/($O90*SQRT(AX$5))-$O90*SQRT(AX$5),0,1,TRUE)+$L90*EXP($K90/100*AX$5)*(1-_xlfn.NORM.DIST((LN(($L90*EXP($K90/100*AX$5)))-LN($J90)-$N90*AX$5)/($O90*SQRT(AX$5)),0,1,TRUE)))*EXP(-$F$1*AX$5)*(INDEX('3)tpx females'!EH$57:EH$107,MATCH($R90,'3)tpx females'!$DE$57:$DE$107,0))+INDEX('3)tpx males'!EF$57:EF$107,MATCH($Q90,'3)tpx males'!$DC$57:$DC$107,0))-(INDEX('3)tpx males'!EE$110:EE$160,MATCH($Q90,'3)tpx males'!$DC$110:$DC$160,0))*INDEX('3)tpx females'!EG$111:EG$161,MATCH($R90,'3)tpx females'!$DE$111:$DE$161,0))*(1-(EXP(-INDEX('3)tpx males'!EF$4:EF$54,MATCH($Q90,'3)tpx males'!$DC$4:$DC$54,0)))*EXP(-INDEX('3)tpx females'!EH$3:EH$53,MATCH($R90,'3)tpx females'!$DE$3:$DE$53,0))))))),0)</f>
        <v>8623.0359958682257</v>
      </c>
      <c r="AY90" s="32">
        <f ca="1">IFERROR(($J90*EXP(AY$5*($N90+0.5*($O90)^2))*_xlfn.NORM.DIST((LN(($L90*EXP($K90/100*AY$5)))-LN($J90)-$N90*AY$5)/($O90*SQRT(AY$5))-$O90*SQRT(AY$5),0,1,TRUE)+$L90*EXP($K90/100*AY$5)*(1-_xlfn.NORM.DIST((LN(($L90*EXP($K90/100*AY$5)))-LN($J90)-$N90*AY$5)/($O90*SQRT(AY$5)),0,1,TRUE)))*EXP(-$F$1*AY$5)*(INDEX('3)tpx females'!EI$57:EI$107,MATCH($R90,'3)tpx females'!$DE$57:$DE$107,0))+INDEX('3)tpx males'!EG$57:EG$107,MATCH($Q90,'3)tpx males'!$DC$57:$DC$107,0))-(INDEX('3)tpx males'!EF$110:EF$160,MATCH($Q90,'3)tpx males'!$DC$110:$DC$160,0))*INDEX('3)tpx females'!EH$111:EH$161,MATCH($R90,'3)tpx females'!$DE$111:$DE$161,0))*(1-(EXP(-INDEX('3)tpx males'!EG$4:EG$54,MATCH($Q90,'3)tpx males'!$DC$4:$DC$54,0)))*EXP(-INDEX('3)tpx females'!EI$3:EI$53,MATCH($R90,'3)tpx females'!$DE$3:$DE$53,0))))))),0)</f>
        <v>8400.664454432228</v>
      </c>
      <c r="AZ90" s="32">
        <f ca="1">IFERROR(($J90*EXP(AZ$5*($N90+0.5*($O90)^2))*_xlfn.NORM.DIST((LN(($L90*EXP($K90/100*AZ$5)))-LN($J90)-$N90*AZ$5)/($O90*SQRT(AZ$5))-$O90*SQRT(AZ$5),0,1,TRUE)+$L90*EXP($K90/100*AZ$5)*(1-_xlfn.NORM.DIST((LN(($L90*EXP($K90/100*AZ$5)))-LN($J90)-$N90*AZ$5)/($O90*SQRT(AZ$5)),0,1,TRUE)))*EXP(-$F$1*AZ$5)*(INDEX('3)tpx females'!EJ$57:EJ$107,MATCH($R90,'3)tpx females'!$DE$57:$DE$107,0))+INDEX('3)tpx males'!EH$57:EH$107,MATCH($Q90,'3)tpx males'!$DC$57:$DC$107,0))-(INDEX('3)tpx males'!EG$110:EG$160,MATCH($Q90,'3)tpx males'!$DC$110:$DC$160,0))*INDEX('3)tpx females'!EI$111:EI$161,MATCH($R90,'3)tpx females'!$DE$111:$DE$161,0))*(1-(EXP(-INDEX('3)tpx males'!EH$4:EH$54,MATCH($Q90,'3)tpx males'!$DC$4:$DC$54,0)))*EXP(-INDEX('3)tpx females'!EJ$3:EJ$53,MATCH($R90,'3)tpx females'!$DE$3:$DE$53,0))))))),0)</f>
        <v>8185.5263721487172</v>
      </c>
      <c r="BA90" s="32">
        <f ca="1">IFERROR(($J90*EXP(BA$5*($N90+0.5*($O90)^2))*_xlfn.NORM.DIST((LN(($L90*EXP($K90/100*BA$5)))-LN($J90)-$N90*BA$5)/($O90*SQRT(BA$5))-$O90*SQRT(BA$5),0,1,TRUE)+$L90*EXP($K90/100*BA$5)*(1-_xlfn.NORM.DIST((LN(($L90*EXP($K90/100*BA$5)))-LN($J90)-$N90*BA$5)/($O90*SQRT(BA$5)),0,1,TRUE)))*EXP(-$F$1*BA$5)*(INDEX('3)tpx females'!EK$57:EK$107,MATCH($R90,'3)tpx females'!$DE$57:$DE$107,0))+INDEX('3)tpx males'!EI$57:EI$107,MATCH($Q90,'3)tpx males'!$DC$57:$DC$107,0))-(INDEX('3)tpx males'!EH$110:EH$160,MATCH($Q90,'3)tpx males'!$DC$110:$DC$160,0))*INDEX('3)tpx females'!EJ$111:EJ$161,MATCH($R90,'3)tpx females'!$DE$111:$DE$161,0))*(1-(EXP(-INDEX('3)tpx males'!EI$4:EI$54,MATCH($Q90,'3)tpx males'!$DC$4:$DC$54,0)))*EXP(-INDEX('3)tpx females'!EK$3:EK$53,MATCH($R90,'3)tpx females'!$DE$3:$DE$53,0))))))),0)</f>
        <v>7338.5970557838882</v>
      </c>
      <c r="BB90" s="32">
        <f ca="1">IFERROR(($J90*EXP(BB$5*($N90+0.5*($O90)^2))*_xlfn.NORM.DIST((LN(($L90*EXP($K90/100*BB$5)))-LN($J90)-$N90*BB$5)/($O90*SQRT(BB$5))-$O90*SQRT(BB$5),0,1,TRUE)+$L90*EXP($K90/100*BB$5)*(1-_xlfn.NORM.DIST((LN(($L90*EXP($K90/100*BB$5)))-LN($J90)-$N90*BB$5)/($O90*SQRT(BB$5)),0,1,TRUE)))*EXP(-$F$1*BB$5)*(INDEX('3)tpx females'!EL$57:EL$107,MATCH($R90,'3)tpx females'!$DE$57:$DE$107,0))+INDEX('3)tpx males'!EJ$57:EJ$107,MATCH($Q90,'3)tpx males'!$DC$57:$DC$107,0))-(INDEX('3)tpx males'!EI$110:EI$160,MATCH($Q90,'3)tpx males'!$DC$110:$DC$160,0))*INDEX('3)tpx females'!EK$111:EK$161,MATCH($R90,'3)tpx females'!$DE$111:$DE$161,0))*(1-(EXP(-INDEX('3)tpx males'!EJ$4:EJ$54,MATCH($Q90,'3)tpx males'!$DC$4:$DC$54,0)))*EXP(-INDEX('3)tpx females'!EL$3:EL$53,MATCH($R90,'3)tpx females'!$DE$3:$DE$53,0))))))),0)</f>
        <v>6457.9826275983796</v>
      </c>
      <c r="BC90" s="32">
        <f ca="1">IFERROR(($J90*EXP(BC$5*($N90+0.5*($O90)^2))*_xlfn.NORM.DIST((LN(($L90*EXP($K90/100*BC$5)))-LN($J90)-$N90*BC$5)/($O90*SQRT(BC$5))-$O90*SQRT(BC$5),0,1,TRUE)+$L90*EXP($K90/100*BC$5)*(1-_xlfn.NORM.DIST((LN(($L90*EXP($K90/100*BC$5)))-LN($J90)-$N90*BC$5)/($O90*SQRT(BC$5)),0,1,TRUE)))*EXP(-$F$1*BC$5)*(INDEX('3)tpx females'!EM$57:EM$107,MATCH($R90,'3)tpx females'!$DE$57:$DE$107,0))+INDEX('3)tpx males'!EK$57:EK$107,MATCH($Q90,'3)tpx males'!$DC$57:$DC$107,0))-(INDEX('3)tpx males'!EJ$110:EJ$160,MATCH($Q90,'3)tpx males'!$DC$110:$DC$160,0))*INDEX('3)tpx females'!EL$111:EL$161,MATCH($R90,'3)tpx females'!$DE$111:$DE$161,0))*(1-(EXP(-INDEX('3)tpx males'!EK$4:EK$54,MATCH($Q90,'3)tpx males'!$DC$4:$DC$54,0)))*EXP(-INDEX('3)tpx females'!EM$3:EM$53,MATCH($R90,'3)tpx females'!$DE$3:$DE$53,0))))))),0)</f>
        <v>5440.7069553929878</v>
      </c>
      <c r="BD90" s="32">
        <f ca="1">IFERROR(($J90*EXP(BD$5*($N90+0.5*($O90)^2))*_xlfn.NORM.DIST((LN(($L90*EXP($K90/100*BD$5)))-LN($J90)-$N90*BD$5)/($O90*SQRT(BD$5))-$O90*SQRT(BD$5),0,1,TRUE)+$L90*EXP($K90/100*BD$5)*(1-_xlfn.NORM.DIST((LN(($L90*EXP($K90/100*BD$5)))-LN($J90)-$N90*BD$5)/($O90*SQRT(BD$5)),0,1,TRUE)))*EXP(-$F$1*BD$5)*(INDEX('3)tpx females'!EN$57:EN$107,MATCH($R90,'3)tpx females'!$DE$57:$DE$107,0))+INDEX('3)tpx males'!EL$57:EL$107,MATCH($Q90,'3)tpx males'!$DC$57:$DC$107,0))-(INDEX('3)tpx males'!EK$110:EK$160,MATCH($Q90,'3)tpx males'!$DC$110:$DC$160,0))*INDEX('3)tpx females'!EM$111:EM$161,MATCH($R90,'3)tpx females'!$DE$111:$DE$161,0))*(1-(EXP(-INDEX('3)tpx males'!EL$4:EL$54,MATCH($Q90,'3)tpx males'!$DC$4:$DC$54,0)))*EXP(-INDEX('3)tpx females'!EN$3:EN$53,MATCH($R90,'3)tpx females'!$DE$3:$DE$53,0))))))),0)</f>
        <v>4403.8223001022006</v>
      </c>
      <c r="BE90" s="32">
        <f ca="1">IFERROR(($J90*EXP(BE$5*($N90+0.5*($O90)^2))*_xlfn.NORM.DIST((LN(($L90*EXP($K90/100*BE$5)))-LN($J90)-$N90*BE$5)/($O90*SQRT(BE$5))-$O90*SQRT(BE$5),0,1,TRUE)+$L90*EXP($K90/100*BE$5)*(1-_xlfn.NORM.DIST((LN(($L90*EXP($K90/100*BE$5)))-LN($J90)-$N90*BE$5)/($O90*SQRT(BE$5)),0,1,TRUE)))*EXP(-$F$1*BE$5)*(INDEX('3)tpx females'!EO$57:EO$107,MATCH($R90,'3)tpx females'!$DE$57:$DE$107,0))+INDEX('3)tpx males'!EM$57:EM$107,MATCH($Q90,'3)tpx males'!$DC$57:$DC$107,0))-(INDEX('3)tpx males'!EL$110:EL$160,MATCH($Q90,'3)tpx males'!$DC$110:$DC$160,0))*INDEX('3)tpx females'!EN$111:EN$161,MATCH($R90,'3)tpx females'!$DE$111:$DE$161,0))*(1-(EXP(-INDEX('3)tpx males'!EM$4:EM$54,MATCH($Q90,'3)tpx males'!$DC$4:$DC$54,0)))*EXP(-INDEX('3)tpx females'!EO$3:EO$53,MATCH($R90,'3)tpx females'!$DE$3:$DE$53,0))))))),0)</f>
        <v>3413.1236539684492</v>
      </c>
      <c r="BF90" s="32">
        <f ca="1">IFERROR(($J90*EXP(BF$5*($N90+0.5*($O90)^2))*_xlfn.NORM.DIST((LN(($L90*EXP($K90/100*BF$5)))-LN($J90)-$N90*BF$5)/($O90*SQRT(BF$5))-$O90*SQRT(BF$5),0,1,TRUE)+$L90*EXP($K90/100*BF$5)*(1-_xlfn.NORM.DIST((LN(($L90*EXP($K90/100*BF$5)))-LN($J90)-$N90*BF$5)/($O90*SQRT(BF$5)),0,1,TRUE)))*EXP(-$F$1*BF$5)*(INDEX('3)tpx females'!EP$57:EP$107,MATCH($R90,'3)tpx females'!$DE$57:$DE$107,0))+INDEX('3)tpx males'!EN$57:EN$107,MATCH($Q90,'3)tpx males'!$DC$57:$DC$107,0))-(INDEX('3)tpx males'!EM$110:EM$160,MATCH($Q90,'3)tpx males'!$DC$110:$DC$160,0))*INDEX('3)tpx females'!EO$111:EO$161,MATCH($R90,'3)tpx females'!$DE$111:$DE$161,0))*(1-(EXP(-INDEX('3)tpx males'!EN$4:EN$54,MATCH($Q90,'3)tpx males'!$DC$4:$DC$54,0)))*EXP(-INDEX('3)tpx females'!EP$3:EP$53,MATCH($R90,'3)tpx females'!$DE$3:$DE$53,0))))))),0)</f>
        <v>2526.1664813370558</v>
      </c>
      <c r="BG90" s="32">
        <f ca="1">IFERROR(($J90*EXP(BG$5*($N90+0.5*($O90)^2))*_xlfn.NORM.DIST((LN(($L90*EXP($K90/100*BG$5)))-LN($J90)-$N90*BG$5)/($O90*SQRT(BG$5))-$O90*SQRT(BG$5),0,1,TRUE)+$L90*EXP($K90/100*BG$5)*(1-_xlfn.NORM.DIST((LN(($L90*EXP($K90/100*BG$5)))-LN($J90)-$N90*BG$5)/($O90*SQRT(BG$5)),0,1,TRUE)))*EXP(-$F$1*BG$5)*(INDEX('3)tpx females'!EQ$57:EQ$107,MATCH($R90,'3)tpx females'!$DE$57:$DE$107,0))+INDEX('3)tpx males'!EO$57:EO$107,MATCH($Q90,'3)tpx males'!$DC$57:$DC$107,0))-(INDEX('3)tpx males'!EN$110:EN$160,MATCH($Q90,'3)tpx males'!$DC$110:$DC$160,0))*INDEX('3)tpx females'!EP$111:EP$161,MATCH($R90,'3)tpx females'!$DE$111:$DE$161,0))*(1-(EXP(-INDEX('3)tpx males'!EO$4:EO$54,MATCH($Q90,'3)tpx males'!$DC$4:$DC$54,0)))*EXP(-INDEX('3)tpx females'!EQ$3:EQ$53,MATCH($R90,'3)tpx females'!$DE$3:$DE$53,0))))))),0)</f>
        <v>1786.0204395707756</v>
      </c>
      <c r="BH90" s="32">
        <f ca="1">IFERROR(($J90*EXP(BH$5*($N90+0.5*($O90)^2))*_xlfn.NORM.DIST((LN(($L90*EXP($K90/100*BH$5)))-LN($J90)-$N90*BH$5)/($O90*SQRT(BH$5))-$O90*SQRT(BH$5),0,1,TRUE)+$L90*EXP($K90/100*BH$5)*(1-_xlfn.NORM.DIST((LN(($L90*EXP($K90/100*BH$5)))-LN($J90)-$N90*BH$5)/($O90*SQRT(BH$5)),0,1,TRUE)))*EXP(-$F$1*BH$5)*(INDEX('3)tpx females'!ER$57:ER$107,MATCH($R90,'3)tpx females'!$DE$57:$DE$107,0))+INDEX('3)tpx males'!EP$57:EP$107,MATCH($Q90,'3)tpx males'!$DC$57:$DC$107,0))-(INDEX('3)tpx males'!EO$110:EO$160,MATCH($Q90,'3)tpx males'!$DC$110:$DC$160,0))*INDEX('3)tpx females'!EQ$111:EQ$161,MATCH($R90,'3)tpx females'!$DE$111:$DE$161,0))*(1-(EXP(-INDEX('3)tpx males'!EP$4:EP$54,MATCH($Q90,'3)tpx males'!$DC$4:$DC$54,0)))*EXP(-INDEX('3)tpx females'!ER$3:ER$53,MATCH($R90,'3)tpx females'!$DE$3:$DE$53,0))))))),0)</f>
        <v>1190.495051086059</v>
      </c>
      <c r="BI90" s="32">
        <f ca="1">IFERROR(($J90*EXP(BI$5*($N90+0.5*($O90)^2))*_xlfn.NORM.DIST((LN(($L90*EXP($K90/100*BI$5)))-LN($J90)-$N90*BI$5)/($O90*SQRT(BI$5))-$O90*SQRT(BI$5),0,1,TRUE)+$L90*EXP($K90/100*BI$5)*(1-_xlfn.NORM.DIST((LN(($L90*EXP($K90/100*BI$5)))-LN($J90)-$N90*BI$5)/($O90*SQRT(BI$5)),0,1,TRUE)))*EXP(-$F$1*BI$5)*(INDEX('3)tpx females'!ES$57:ES$107,MATCH($R90,'3)tpx females'!$DE$57:$DE$107,0))+INDEX('3)tpx males'!EQ$57:EQ$107,MATCH($Q90,'3)tpx males'!$DC$57:$DC$107,0))-(INDEX('3)tpx males'!EP$110:EP$160,MATCH($Q90,'3)tpx males'!$DC$110:$DC$160,0))*INDEX('3)tpx females'!ER$111:ER$161,MATCH($R90,'3)tpx females'!$DE$111:$DE$161,0))*(1-(EXP(-INDEX('3)tpx males'!EQ$4:EQ$54,MATCH($Q90,'3)tpx males'!$DC$4:$DC$54,0)))*EXP(-INDEX('3)tpx females'!ES$3:ES$53,MATCH($R90,'3)tpx females'!$DE$3:$DE$53,0))))))),0)</f>
        <v>761.32722033360051</v>
      </c>
      <c r="BJ90" s="32">
        <f ca="1">IFERROR(($J90*EXP(BJ$5*($N90+0.5*($O90)^2))*_xlfn.NORM.DIST((LN(($L90*EXP($K90/100*BJ$5)))-LN($J90)-$N90*BJ$5)/($O90*SQRT(BJ$5))-$O90*SQRT(BJ$5),0,1,TRUE)+$L90*EXP($K90/100*BJ$5)*(1-_xlfn.NORM.DIST((LN(($L90*EXP($K90/100*BJ$5)))-LN($J90)-$N90*BJ$5)/($O90*SQRT(BJ$5)),0,1,TRUE)))*EXP(-$F$1*BJ$5)*(INDEX('3)tpx females'!ET$57:ET$107,MATCH($R90,'3)tpx females'!$DE$57:$DE$107,0))+INDEX('3)tpx males'!ER$57:ER$107,MATCH($Q90,'3)tpx males'!$DC$57:$DC$107,0))-(INDEX('3)tpx males'!EQ$110:EQ$160,MATCH($Q90,'3)tpx males'!$DC$110:$DC$160,0))*INDEX('3)tpx females'!ES$111:ES$161,MATCH($R90,'3)tpx females'!$DE$111:$DE$161,0))*(1-(EXP(-INDEX('3)tpx males'!ER$4:ER$54,MATCH($Q90,'3)tpx males'!$DC$4:$DC$54,0)))*EXP(-INDEX('3)tpx females'!ET$3:ET$53,MATCH($R90,'3)tpx females'!$DE$3:$DE$53,0))))))),0)</f>
        <v>458.91357355077633</v>
      </c>
      <c r="BK90" s="32">
        <f ca="1">IFERROR(($J90*EXP(BK$5*($N90+0.5*($O90)^2))*_xlfn.NORM.DIST((LN(($L90*EXP($K90/100*BK$5)))-LN($J90)-$N90*BK$5)/($O90*SQRT(BK$5))-$O90*SQRT(BK$5),0,1,TRUE)+$L90*EXP($K90/100*BK$5)*(1-_xlfn.NORM.DIST((LN(($L90*EXP($K90/100*BK$5)))-LN($J90)-$N90*BK$5)/($O90*SQRT(BK$5)),0,1,TRUE)))*EXP(-$F$1*BK$5)*(INDEX('3)tpx females'!EU$57:EU$107,MATCH($R90,'3)tpx females'!$DE$57:$DE$107,0))+INDEX('3)tpx males'!ES$57:ES$107,MATCH($Q90,'3)tpx males'!$DC$57:$DC$107,0))-(INDEX('3)tpx males'!ER$110:ER$160,MATCH($Q90,'3)tpx males'!$DC$110:$DC$160,0))*INDEX('3)tpx females'!ET$111:ET$161,MATCH($R90,'3)tpx females'!$DE$111:$DE$161,0))*(1-(EXP(-INDEX('3)tpx males'!ES$4:ES$54,MATCH($Q90,'3)tpx males'!$DC$4:$DC$54,0)))*EXP(-INDEX('3)tpx females'!EU$3:EU$53,MATCH($R90,'3)tpx females'!$DE$3:$DE$53,0))))))),0)</f>
        <v>262.47361791208823</v>
      </c>
      <c r="BL90" s="32">
        <f ca="1">IFERROR(($J90*EXP(BL$5*($N90+0.5*($O90)^2))*_xlfn.NORM.DIST((LN(($L90*EXP($K90/100*BL$5)))-LN($J90)-$N90*BL$5)/($O90*SQRT(BL$5))-$O90*SQRT(BL$5),0,1,TRUE)+$L90*EXP($K90/100*BL$5)*(1-_xlfn.NORM.DIST((LN(($L90*EXP($K90/100*BL$5)))-LN($J90)-$N90*BL$5)/($O90*SQRT(BL$5)),0,1,TRUE)))*EXP(-$F$1*BL$5)*(INDEX('3)tpx females'!EV$57:EV$107,MATCH($R90,'3)tpx females'!$DE$57:$DE$107,0))+INDEX('3)tpx males'!ET$57:ET$107,MATCH($Q90,'3)tpx males'!$DC$57:$DC$107,0))-(INDEX('3)tpx males'!ES$110:ES$160,MATCH($Q90,'3)tpx males'!$DC$110:$DC$160,0))*INDEX('3)tpx females'!EU$111:EU$161,MATCH($R90,'3)tpx females'!$DE$111:$DE$161,0))*(1-(EXP(-INDEX('3)tpx males'!ET$4:ET$54,MATCH($Q90,'3)tpx males'!$DC$4:$DC$54,0)))*EXP(-INDEX('3)tpx females'!EV$3:EV$53,MATCH($R90,'3)tpx females'!$DE$3:$DE$53,0))))))),0)</f>
        <v>137.81560720352772</v>
      </c>
      <c r="BM90" s="32">
        <f ca="1">IFERROR(($J90*EXP(BM$5*($N90+0.5*($O90)^2))*_xlfn.NORM.DIST((LN(($L90*EXP($K90/100*BM$5)))-LN($J90)-$N90*BM$5)/($O90*SQRT(BM$5))-$O90*SQRT(BM$5),0,1,TRUE)+$L90*EXP($K90/100*BM$5)*(1-_xlfn.NORM.DIST((LN(($L90*EXP($K90/100*BM$5)))-LN($J90)-$N90*BM$5)/($O90*SQRT(BM$5)),0,1,TRUE)))*EXP(-$F$1*BM$5)*(INDEX('3)tpx females'!EW$57:EW$107,MATCH($R90,'3)tpx females'!$DE$57:$DE$107,0))+INDEX('3)tpx males'!EU$57:EU$107,MATCH($Q90,'3)tpx males'!$DC$57:$DC$107,0))-(INDEX('3)tpx males'!ET$110:ET$160,MATCH($Q90,'3)tpx males'!$DC$110:$DC$160,0))*INDEX('3)tpx females'!EV$111:EV$161,MATCH($R90,'3)tpx females'!$DE$111:$DE$161,0))*(1-(EXP(-INDEX('3)tpx males'!EU$4:EU$54,MATCH($Q90,'3)tpx males'!$DC$4:$DC$54,0)))*EXP(-INDEX('3)tpx females'!EW$3:EW$53,MATCH($R90,'3)tpx females'!$DE$3:$DE$53,0))))))),0)</f>
        <v>72.059129038138522</v>
      </c>
      <c r="BN90" s="32">
        <f ca="1">IFERROR(($J90*EXP(BN$5*($N90+0.5*($O90)^2))*_xlfn.NORM.DIST((LN(($L90*EXP($K90/100*BN$5)))-LN($J90)-$N90*BN$5)/($O90*SQRT(BN$5))-$O90*SQRT(BN$5),0,1,TRUE)+$L90*EXP($K90/100*BN$5)*(1-_xlfn.NORM.DIST((LN(($L90*EXP($K90/100*BN$5)))-LN($J90)-$N90*BN$5)/($O90*SQRT(BN$5)),0,1,TRUE)))*EXP(-$F$1*BN$5)*(INDEX('3)tpx females'!EX$57:EX$107,MATCH($R90,'3)tpx females'!$DE$57:$DE$107,0))+INDEX('3)tpx males'!EV$57:EV$107,MATCH($Q90,'3)tpx males'!$DC$57:$DC$107,0))-(INDEX('3)tpx males'!EU$110:EU$160,MATCH($Q90,'3)tpx males'!$DC$110:$DC$160,0))*INDEX('3)tpx females'!EW$111:EW$161,MATCH($R90,'3)tpx females'!$DE$111:$DE$161,0))*(1-(EXP(-INDEX('3)tpx males'!EV$4:EV$54,MATCH($Q90,'3)tpx males'!$DC$4:$DC$54,0)))*EXP(-INDEX('3)tpx females'!EX$3:EX$53,MATCH($R90,'3)tpx females'!$DE$3:$DE$53,0))))))),0)</f>
        <v>40.518341867502649</v>
      </c>
      <c r="BO90" s="32">
        <f ca="1">IFERROR(($J90*EXP(BO$5*($N90+0.5*($O90)^2))*_xlfn.NORM.DIST((LN(($L90*EXP($K90/100*BO$5)))-LN($J90)-$N90*BO$5)/($O90*SQRT(BO$5))-$O90*SQRT(BO$5),0,1,TRUE)+$L90*EXP($K90/100*BO$5)*(1-_xlfn.NORM.DIST((LN(($L90*EXP($K90/100*BO$5)))-LN($J90)-$N90*BO$5)/($O90*SQRT(BO$5)),0,1,TRUE)))*EXP(-$F$1*BO$5)*(INDEX('3)tpx females'!EY$57:EY$107,MATCH($R90,'3)tpx females'!$DE$57:$DE$107,0))+INDEX('3)tpx males'!EW$57:EW$107,MATCH($Q90,'3)tpx males'!$DC$57:$DC$107,0))-(INDEX('3)tpx males'!EV$110:EV$160,MATCH($Q90,'3)tpx males'!$DC$110:$DC$160,0))*INDEX('3)tpx females'!EX$111:EX$161,MATCH($R90,'3)tpx females'!$DE$111:$DE$161,0))*(1-(EXP(-INDEX('3)tpx males'!EW$4:EW$54,MATCH($Q90,'3)tpx males'!$DC$4:$DC$54,0)))*EXP(-INDEX('3)tpx females'!EY$3:EY$53,MATCH($R90,'3)tpx females'!$DE$3:$DE$53,0))))))),0)</f>
        <v>16.59613446666263</v>
      </c>
      <c r="BP90" s="32">
        <f ca="1">IFERROR(($J90*EXP(BP$5*($N90+0.5*($O90)^2))*_xlfn.NORM.DIST((LN(($L90*EXP($K90/100*BP$5)))-LN($J90)-$N90*BP$5)/($O90*SQRT(BP$5))-$O90*SQRT(BP$5),0,1,TRUE)+$L90*EXP($K90/100*BP$5)*(1-_xlfn.NORM.DIST((LN(($L90*EXP($K90/100*BP$5)))-LN($J90)-$N90*BP$5)/($O90*SQRT(BP$5)),0,1,TRUE)))*EXP(-$F$1*BP$5)*(INDEX('3)tpx females'!EZ$57:EZ$107,MATCH($R90,'3)tpx females'!$DE$57:$DE$107,0))+INDEX('3)tpx males'!EX$57:EX$107,MATCH($Q90,'3)tpx males'!$DC$57:$DC$107,0))-(INDEX('3)tpx males'!EW$110:EW$160,MATCH($Q90,'3)tpx males'!$DC$110:$DC$160,0))*INDEX('3)tpx females'!EY$111:EY$161,MATCH($R90,'3)tpx females'!$DE$111:$DE$161,0))*(1-(EXP(-INDEX('3)tpx males'!EX$4:EX$54,MATCH($Q90,'3)tpx males'!$DC$4:$DC$54,0)))*EXP(-INDEX('3)tpx females'!EZ$3:EZ$53,MATCH($R90,'3)tpx females'!$DE$3:$DE$53,0))))))),0)</f>
        <v>0</v>
      </c>
      <c r="BQ90" s="32">
        <f ca="1">IFERROR(($J90*EXP(BQ$5*($N90+0.5*($O90)^2))*_xlfn.NORM.DIST((LN(($L90*EXP($K90/100*BQ$5)))-LN($J90)-$N90*BQ$5)/($O90*SQRT(BQ$5))-$O90*SQRT(BQ$5),0,1,TRUE)+$L90*EXP($K90/100*BQ$5)*(1-_xlfn.NORM.DIST((LN(($L90*EXP($K90/100*BQ$5)))-LN($J90)-$N90*BQ$5)/($O90*SQRT(BQ$5)),0,1,TRUE)))*EXP(-$F$1*BQ$5)*(INDEX('3)tpx females'!FA$57:FA$107,MATCH($R90,'3)tpx females'!$DE$57:$DE$107,0))+INDEX('3)tpx males'!EY$57:EY$107,MATCH($Q90,'3)tpx males'!$DC$57:$DC$107,0))-(INDEX('3)tpx males'!EX$110:EX$160,MATCH($Q90,'3)tpx males'!$DC$110:$DC$160,0))*INDEX('3)tpx females'!EZ$111:EZ$161,MATCH($R90,'3)tpx females'!$DE$111:$DE$161,0))*(1-(EXP(-INDEX('3)tpx males'!EY$4:EY$54,MATCH($Q90,'3)tpx males'!$DC$4:$DC$54,0)))*EXP(-INDEX('3)tpx females'!FA$3:FA$53,MATCH($R90,'3)tpx females'!$DE$3:$DE$53,0))))))),0)</f>
        <v>0</v>
      </c>
      <c r="BR90" s="32">
        <f ca="1">IFERROR(($J90*EXP(BR$5*($N90+0.5*($O90)^2))*_xlfn.NORM.DIST((LN(($L90*EXP($K90/100*BR$5)))-LN($J90)-$N90*BR$5)/($O90*SQRT(BR$5))-$O90*SQRT(BR$5),0,1,TRUE)+$L90*EXP($K90/100*BR$5)*(1-_xlfn.NORM.DIST((LN(($L90*EXP($K90/100*BR$5)))-LN($J90)-$N90*BR$5)/($O90*SQRT(BR$5)),0,1,TRUE)))*EXP(-$F$1*BR$5)*(INDEX('3)tpx females'!FB$57:FB$107,MATCH($R90,'3)tpx females'!$DE$57:$DE$107,0))+INDEX('3)tpx males'!EZ$57:EZ$107,MATCH($Q90,'3)tpx males'!$DC$57:$DC$107,0))-(INDEX('3)tpx males'!EY$110:EY$160,MATCH($Q90,'3)tpx males'!$DC$110:$DC$160,0))*INDEX('3)tpx females'!FA$111:FA$161,MATCH($R90,'3)tpx females'!$DE$111:$DE$161,0))*(1-(EXP(-INDEX('3)tpx males'!EZ$4:EZ$54,MATCH($Q90,'3)tpx males'!$DC$4:$DC$54,0)))*EXP(-INDEX('3)tpx females'!FB$3:FB$53,MATCH($R90,'3)tpx females'!$DE$3:$DE$53,0))))))),0)</f>
        <v>0</v>
      </c>
      <c r="BS90" s="32">
        <f ca="1">IFERROR(($J90*EXP(BS$5*($N90+0.5*($O90)^2))*_xlfn.NORM.DIST((LN(($L90*EXP($K90/100*BS$5)))-LN($J90)-$N90*BS$5)/($O90*SQRT(BS$5))-$O90*SQRT(BS$5),0,1,TRUE)+$L90*EXP($K90/100*BS$5)*(1-_xlfn.NORM.DIST((LN(($L90*EXP($K90/100*BS$5)))-LN($J90)-$N90*BS$5)/($O90*SQRT(BS$5)),0,1,TRUE)))*EXP(-$F$1*BS$5)*(INDEX('3)tpx females'!FC$57:FC$107,MATCH($R90,'3)tpx females'!$DE$57:$DE$107,0))+INDEX('3)tpx males'!FA$57:FA$107,MATCH($Q90,'3)tpx males'!$DC$57:$DC$107,0))-(INDEX('3)tpx males'!EZ$110:EZ$160,MATCH($Q90,'3)tpx males'!$DC$110:$DC$160,0))*INDEX('3)tpx females'!FB$111:FB$161,MATCH($R90,'3)tpx females'!$DE$111:$DE$161,0))*(1-(EXP(-INDEX('3)tpx males'!FA$4:FA$54,MATCH($Q90,'3)tpx males'!$DC$4:$DC$54,0)))*EXP(-INDEX('3)tpx females'!FC$3:FC$53,MATCH($R90,'3)tpx females'!$DE$3:$DE$53,0))))))),0)</f>
        <v>0</v>
      </c>
      <c r="BT90" s="32">
        <f ca="1">IFERROR(($J90*EXP(BT$5*($N90+0.5*($O90)^2))*_xlfn.NORM.DIST((LN(($L90*EXP($K90/100*BT$5)))-LN($J90)-$N90*BT$5)/($O90*SQRT(BT$5))-$O90*SQRT(BT$5),0,1,TRUE)+$L90*EXP($K90/100*BT$5)*(1-_xlfn.NORM.DIST((LN(($L90*EXP($K90/100*BT$5)))-LN($J90)-$N90*BT$5)/($O90*SQRT(BT$5)),0,1,TRUE)))*EXP(-$F$1*BT$5)*(INDEX('3)tpx females'!FD$57:FD$107,MATCH($R90,'3)tpx females'!$DE$57:$DE$107,0))+INDEX('3)tpx males'!FB$57:FB$107,MATCH($Q90,'3)tpx males'!$DC$57:$DC$107,0))-(INDEX('3)tpx males'!FA$110:FA$160,MATCH($Q90,'3)tpx males'!$DC$110:$DC$160,0))*INDEX('3)tpx females'!FC$111:FC$161,MATCH($R90,'3)tpx females'!$DE$111:$DE$161,0))*(1-(EXP(-INDEX('3)tpx males'!FB$4:FB$54,MATCH($Q90,'3)tpx males'!$DC$4:$DC$54,0)))*EXP(-INDEX('3)tpx females'!FD$3:FD$53,MATCH($R90,'3)tpx females'!$DE$3:$DE$53,0))))))),0)</f>
        <v>0</v>
      </c>
    </row>
    <row r="91" spans="2:72" x14ac:dyDescent="0.25">
      <c r="B91" s="32" t="s">
        <v>11</v>
      </c>
      <c r="C91" s="32" t="s">
        <v>12</v>
      </c>
      <c r="D91" s="49">
        <v>14841</v>
      </c>
      <c r="E91" s="32" t="s">
        <v>13</v>
      </c>
      <c r="F91" s="32" t="s">
        <v>14</v>
      </c>
      <c r="G91" s="49">
        <v>16924</v>
      </c>
      <c r="H91" s="32" t="s">
        <v>13</v>
      </c>
      <c r="I91" s="32" t="s">
        <v>18</v>
      </c>
      <c r="J91" s="32">
        <v>652492.5</v>
      </c>
      <c r="K91" s="32">
        <v>7.85</v>
      </c>
      <c r="L91" s="32">
        <f>'3) 2016 cases'!M91*EXP('3) 2016 cases'!L91/100)</f>
        <v>203545.2468477269</v>
      </c>
      <c r="M91" s="32"/>
      <c r="N91" s="32">
        <f>INDEX('2b)Working'!$I$61:$P$61,MATCH($I91,'2b)Working'!$I$60:$P$60,0))</f>
        <v>7.7575433563764035E-2</v>
      </c>
      <c r="O91" s="32">
        <f>INDEX('2b)Working'!$I$62:$P$62,MATCH($I91,'2b)Working'!$I$60:$P$60,0))</f>
        <v>6.6180282905141802E-2</v>
      </c>
      <c r="P91" s="32" t="str">
        <f t="shared" si="5"/>
        <v/>
      </c>
      <c r="Q91" s="32">
        <f t="shared" si="4"/>
        <v>77</v>
      </c>
      <c r="R91" s="32">
        <f t="shared" si="6"/>
        <v>71</v>
      </c>
      <c r="S91" s="32">
        <f t="shared" si="7"/>
        <v>1</v>
      </c>
      <c r="U91" s="32">
        <f t="shared" ca="1" si="8"/>
        <v>239975.56436302973</v>
      </c>
      <c r="W91" s="32">
        <f ca="1">IFERROR(($J91*EXP(W$5*($N91+0.5*($O91)^2))*_xlfn.NORM.DIST((LN(($L91*EXP($K91/100*W$5)))-LN($J91)-$N91*W$5)/($O91*SQRT(W$5))-$O91*SQRT(W$5),0,1,TRUE)+$L91*EXP($K91/100*W$5)*(1-_xlfn.NORM.DIST((LN(($L91*EXP($K91/100*W$5)))-LN($J91)-$N91*W$5)/($O91*SQRT(W$5)),0,1,TRUE)))*EXP(-$F$1*W$5)*(INDEX('3)tpx females'!DG$57:DG$107,MATCH($R91,'3)tpx females'!$DE$57:$DE$107,0))+INDEX('3)tpx males'!DE$57:DE$107,MATCH($Q91,'3)tpx males'!$DC$57:$DC$107,0))-(INDEX('3)tpx males'!DD$110:DD$160,MATCH($Q91,'3)tpx males'!$DC$110:$DC$160,0))*INDEX('3)tpx females'!DF$111:DF$161,MATCH($R91,'3)tpx females'!$DE$111:$DE$161,0))*(1-(EXP(-INDEX('3)tpx males'!DE$4:DE$54,MATCH($Q91,'3)tpx males'!$DC$4:$DC$54,0)))*EXP(-INDEX('3)tpx females'!DG$3:DG$53,MATCH($R91,'3)tpx females'!$DE$3:$DE$53,0))))))),0)</f>
        <v>80.018308208005564</v>
      </c>
      <c r="X91" s="32">
        <f ca="1">IFERROR(($J91*EXP(X$5*($N91+0.5*($O91)^2))*_xlfn.NORM.DIST((LN(($L91*EXP($K91/100*X$5)))-LN($J91)-$N91*X$5)/($O91*SQRT(X$5))-$O91*SQRT(X$5),0,1,TRUE)+$L91*EXP($K91/100*X$5)*(1-_xlfn.NORM.DIST((LN(($L91*EXP($K91/100*X$5)))-LN($J91)-$N91*X$5)/($O91*SQRT(X$5)),0,1,TRUE)))*EXP(-$F$1*X$5)*(INDEX('3)tpx females'!DH$57:DH$107,MATCH($R91,'3)tpx females'!$DE$57:$DE$107,0))+INDEX('3)tpx males'!DF$57:DF$107,MATCH($Q91,'3)tpx males'!$DC$57:$DC$107,0))-(INDEX('3)tpx males'!DE$110:DE$160,MATCH($Q91,'3)tpx males'!$DC$110:$DC$160,0))*INDEX('3)tpx females'!DG$111:DG$161,MATCH($R91,'3)tpx females'!$DE$111:$DE$161,0))*(1-(EXP(-INDEX('3)tpx males'!DF$4:DF$54,MATCH($Q91,'3)tpx males'!$DC$4:$DC$54,0)))*EXP(-INDEX('3)tpx females'!DH$3:DH$53,MATCH($R91,'3)tpx females'!$DE$3:$DE$53,0))))))),0)</f>
        <v>256.4442852935972</v>
      </c>
      <c r="Y91" s="32">
        <f ca="1">IFERROR(($J91*EXP(Y$5*($N91+0.5*($O91)^2))*_xlfn.NORM.DIST((LN(($L91*EXP($K91/100*Y$5)))-LN($J91)-$N91*Y$5)/($O91*SQRT(Y$5))-$O91*SQRT(Y$5),0,1,TRUE)+$L91*EXP($K91/100*Y$5)*(1-_xlfn.NORM.DIST((LN(($L91*EXP($K91/100*Y$5)))-LN($J91)-$N91*Y$5)/($O91*SQRT(Y$5)),0,1,TRUE)))*EXP(-$F$1*Y$5)*(INDEX('3)tpx females'!DI$57:DI$107,MATCH($R91,'3)tpx females'!$DE$57:$DE$107,0))+INDEX('3)tpx males'!DG$57:DG$107,MATCH($Q91,'3)tpx males'!$DC$57:$DC$107,0))-(INDEX('3)tpx males'!DF$110:DF$160,MATCH($Q91,'3)tpx males'!$DC$110:$DC$160,0))*INDEX('3)tpx females'!DH$111:DH$161,MATCH($R91,'3)tpx females'!$DE$111:$DE$161,0))*(1-(EXP(-INDEX('3)tpx males'!DG$4:DG$54,MATCH($Q91,'3)tpx males'!$DC$4:$DC$54,0)))*EXP(-INDEX('3)tpx females'!DI$3:DI$53,MATCH($R91,'3)tpx females'!$DE$3:$DE$53,0))))))),0)</f>
        <v>476.76237282289009</v>
      </c>
      <c r="Z91" s="32">
        <f ca="1">IFERROR(($J91*EXP(Z$5*($N91+0.5*($O91)^2))*_xlfn.NORM.DIST((LN(($L91*EXP($K91/100*Z$5)))-LN($J91)-$N91*Z$5)/($O91*SQRT(Z$5))-$O91*SQRT(Z$5),0,1,TRUE)+$L91*EXP($K91/100*Z$5)*(1-_xlfn.NORM.DIST((LN(($L91*EXP($K91/100*Z$5)))-LN($J91)-$N91*Z$5)/($O91*SQRT(Z$5)),0,1,TRUE)))*EXP(-$F$1*Z$5)*(INDEX('3)tpx females'!DJ$57:DJ$107,MATCH($R91,'3)tpx females'!$DE$57:$DE$107,0))+INDEX('3)tpx males'!DH$57:DH$107,MATCH($Q91,'3)tpx males'!$DC$57:$DC$107,0))-(INDEX('3)tpx males'!DG$110:DG$160,MATCH($Q91,'3)tpx males'!$DC$110:$DC$160,0))*INDEX('3)tpx females'!DI$111:DI$161,MATCH($R91,'3)tpx females'!$DE$111:$DE$161,0))*(1-(EXP(-INDEX('3)tpx males'!DH$4:DH$54,MATCH($Q91,'3)tpx males'!$DC$4:$DC$54,0)))*EXP(-INDEX('3)tpx females'!DJ$3:DJ$53,MATCH($R91,'3)tpx females'!$DE$3:$DE$53,0))))))),0)</f>
        <v>772.74384703010526</v>
      </c>
      <c r="AA91" s="32">
        <f ca="1">IFERROR(($J91*EXP(AA$5*($N91+0.5*($O91)^2))*_xlfn.NORM.DIST((LN(($L91*EXP($K91/100*AA$5)))-LN($J91)-$N91*AA$5)/($O91*SQRT(AA$5))-$O91*SQRT(AA$5),0,1,TRUE)+$L91*EXP($K91/100*AA$5)*(1-_xlfn.NORM.DIST((LN(($L91*EXP($K91/100*AA$5)))-LN($J91)-$N91*AA$5)/($O91*SQRT(AA$5)),0,1,TRUE)))*EXP(-$F$1*AA$5)*(INDEX('3)tpx females'!DK$57:DK$107,MATCH($R91,'3)tpx females'!$DE$57:$DE$107,0))+INDEX('3)tpx males'!DI$57:DI$107,MATCH($Q91,'3)tpx males'!$DC$57:$DC$107,0))-(INDEX('3)tpx males'!DH$110:DH$160,MATCH($Q91,'3)tpx males'!$DC$110:$DC$160,0))*INDEX('3)tpx females'!DJ$111:DJ$161,MATCH($R91,'3)tpx females'!$DE$111:$DE$161,0))*(1-(EXP(-INDEX('3)tpx males'!DI$4:DI$54,MATCH($Q91,'3)tpx males'!$DC$4:$DC$54,0)))*EXP(-INDEX('3)tpx females'!DK$3:DK$53,MATCH($R91,'3)tpx females'!$DE$3:$DE$53,0))))))),0)</f>
        <v>1071.7105424390354</v>
      </c>
      <c r="AB91" s="32">
        <f ca="1">IFERROR(($J91*EXP(AB$5*($N91+0.5*($O91)^2))*_xlfn.NORM.DIST((LN(($L91*EXP($K91/100*AB$5)))-LN($J91)-$N91*AB$5)/($O91*SQRT(AB$5))-$O91*SQRT(AB$5),0,1,TRUE)+$L91*EXP($K91/100*AB$5)*(1-_xlfn.NORM.DIST((LN(($L91*EXP($K91/100*AB$5)))-LN($J91)-$N91*AB$5)/($O91*SQRT(AB$5)),0,1,TRUE)))*EXP(-$F$1*AB$5)*(INDEX('3)tpx females'!DL$57:DL$107,MATCH($R91,'3)tpx females'!$DE$57:$DE$107,0))+INDEX('3)tpx males'!DJ$57:DJ$107,MATCH($Q91,'3)tpx males'!$DC$57:$DC$107,0))-(INDEX('3)tpx males'!DI$110:DI$160,MATCH($Q91,'3)tpx males'!$DC$110:$DC$160,0))*INDEX('3)tpx females'!DK$111:DK$161,MATCH($R91,'3)tpx females'!$DE$111:$DE$161,0))*(1-(EXP(-INDEX('3)tpx males'!DJ$4:DJ$54,MATCH($Q91,'3)tpx males'!$DC$4:$DC$54,0)))*EXP(-INDEX('3)tpx females'!DL$3:DL$53,MATCH($R91,'3)tpx females'!$DE$3:$DE$53,0))))))),0)</f>
        <v>1467.3909932714184</v>
      </c>
      <c r="AC91" s="32">
        <f ca="1">IFERROR(($J91*EXP(AC$5*($N91+0.5*($O91)^2))*_xlfn.NORM.DIST((LN(($L91*EXP($K91/100*AC$5)))-LN($J91)-$N91*AC$5)/($O91*SQRT(AC$5))-$O91*SQRT(AC$5),0,1,TRUE)+$L91*EXP($K91/100*AC$5)*(1-_xlfn.NORM.DIST((LN(($L91*EXP($K91/100*AC$5)))-LN($J91)-$N91*AC$5)/($O91*SQRT(AC$5)),0,1,TRUE)))*EXP(-$F$1*AC$5)*(INDEX('3)tpx females'!DM$57:DM$107,MATCH($R91,'3)tpx females'!$DE$57:$DE$107,0))+INDEX('3)tpx males'!DK$57:DK$107,MATCH($Q91,'3)tpx males'!$DC$57:$DC$107,0))-(INDEX('3)tpx males'!DJ$110:DJ$160,MATCH($Q91,'3)tpx males'!$DC$110:$DC$160,0))*INDEX('3)tpx females'!DL$111:DL$161,MATCH($R91,'3)tpx females'!$DE$111:$DE$161,0))*(1-(EXP(-INDEX('3)tpx males'!DK$4:DK$54,MATCH($Q91,'3)tpx males'!$DC$4:$DC$54,0)))*EXP(-INDEX('3)tpx females'!DM$3:DM$53,MATCH($R91,'3)tpx females'!$DE$3:$DE$53,0))))))),0)</f>
        <v>2019.1774592155907</v>
      </c>
      <c r="AD91" s="32">
        <f ca="1">IFERROR(($J91*EXP(AD$5*($N91+0.5*($O91)^2))*_xlfn.NORM.DIST((LN(($L91*EXP($K91/100*AD$5)))-LN($J91)-$N91*AD$5)/($O91*SQRT(AD$5))-$O91*SQRT(AD$5),0,1,TRUE)+$L91*EXP($K91/100*AD$5)*(1-_xlfn.NORM.DIST((LN(($L91*EXP($K91/100*AD$5)))-LN($J91)-$N91*AD$5)/($O91*SQRT(AD$5)),0,1,TRUE)))*EXP(-$F$1*AD$5)*(INDEX('3)tpx females'!DN$57:DN$107,MATCH($R91,'3)tpx females'!$DE$57:$DE$107,0))+INDEX('3)tpx males'!DL$57:DL$107,MATCH($Q91,'3)tpx males'!$DC$57:$DC$107,0))-(INDEX('3)tpx males'!DK$110:DK$160,MATCH($Q91,'3)tpx males'!$DC$110:$DC$160,0))*INDEX('3)tpx females'!DM$111:DM$161,MATCH($R91,'3)tpx females'!$DE$111:$DE$161,0))*(1-(EXP(-INDEX('3)tpx males'!DL$4:DL$54,MATCH($Q91,'3)tpx males'!$DC$4:$DC$54,0)))*EXP(-INDEX('3)tpx females'!DN$3:DN$53,MATCH($R91,'3)tpx females'!$DE$3:$DE$53,0))))))),0)</f>
        <v>2544.0272617696655</v>
      </c>
      <c r="AE91" s="32">
        <f ca="1">IFERROR(($J91*EXP(AE$5*($N91+0.5*($O91)^2))*_xlfn.NORM.DIST((LN(($L91*EXP($K91/100*AE$5)))-LN($J91)-$N91*AE$5)/($O91*SQRT(AE$5))-$O91*SQRT(AE$5),0,1,TRUE)+$L91*EXP($K91/100*AE$5)*(1-_xlfn.NORM.DIST((LN(($L91*EXP($K91/100*AE$5)))-LN($J91)-$N91*AE$5)/($O91*SQRT(AE$5)),0,1,TRUE)))*EXP(-$F$1*AE$5)*(INDEX('3)tpx females'!DO$57:DO$107,MATCH($R91,'3)tpx females'!$DE$57:$DE$107,0))+INDEX('3)tpx males'!DM$57:DM$107,MATCH($Q91,'3)tpx males'!$DC$57:$DC$107,0))-(INDEX('3)tpx males'!DL$110:DL$160,MATCH($Q91,'3)tpx males'!$DC$110:$DC$160,0))*INDEX('3)tpx females'!DN$111:DN$161,MATCH($R91,'3)tpx females'!$DE$111:$DE$161,0))*(1-(EXP(-INDEX('3)tpx males'!DM$4:DM$54,MATCH($Q91,'3)tpx males'!$DC$4:$DC$54,0)))*EXP(-INDEX('3)tpx females'!DO$3:DO$53,MATCH($R91,'3)tpx females'!$DE$3:$DE$53,0))))))),0)</f>
        <v>3141.2177237475321</v>
      </c>
      <c r="AF91" s="32">
        <f ca="1">IFERROR(($J91*EXP(AF$5*($N91+0.5*($O91)^2))*_xlfn.NORM.DIST((LN(($L91*EXP($K91/100*AF$5)))-LN($J91)-$N91*AF$5)/($O91*SQRT(AF$5))-$O91*SQRT(AF$5),0,1,TRUE)+$L91*EXP($K91/100*AF$5)*(1-_xlfn.NORM.DIST((LN(($L91*EXP($K91/100*AF$5)))-LN($J91)-$N91*AF$5)/($O91*SQRT(AF$5)),0,1,TRUE)))*EXP(-$F$1*AF$5)*(INDEX('3)tpx females'!DP$57:DP$107,MATCH($R91,'3)tpx females'!$DE$57:$DE$107,0))+INDEX('3)tpx males'!DN$57:DN$107,MATCH($Q91,'3)tpx males'!$DC$57:$DC$107,0))-(INDEX('3)tpx males'!DM$110:DM$160,MATCH($Q91,'3)tpx males'!$DC$110:$DC$160,0))*INDEX('3)tpx females'!DO$111:DO$161,MATCH($R91,'3)tpx females'!$DE$111:$DE$161,0))*(1-(EXP(-INDEX('3)tpx males'!DN$4:DN$54,MATCH($Q91,'3)tpx males'!$DC$4:$DC$54,0)))*EXP(-INDEX('3)tpx females'!DP$3:DP$53,MATCH($R91,'3)tpx females'!$DE$3:$DE$53,0))))))),0)</f>
        <v>4212.6451459672326</v>
      </c>
      <c r="AG91" s="32">
        <f ca="1">IFERROR(($J91*EXP(AG$5*($N91+0.5*($O91)^2))*_xlfn.NORM.DIST((LN(($L91*EXP($K91/100*AG$5)))-LN($J91)-$N91*AG$5)/($O91*SQRT(AG$5))-$O91*SQRT(AG$5),0,1,TRUE)+$L91*EXP($K91/100*AG$5)*(1-_xlfn.NORM.DIST((LN(($L91*EXP($K91/100*AG$5)))-LN($J91)-$N91*AG$5)/($O91*SQRT(AG$5)),0,1,TRUE)))*EXP(-$F$1*AG$5)*(INDEX('3)tpx females'!DQ$57:DQ$107,MATCH($R91,'3)tpx females'!$DE$57:$DE$107,0))+INDEX('3)tpx males'!DO$57:DO$107,MATCH($Q91,'3)tpx males'!$DC$57:$DC$107,0))-(INDEX('3)tpx males'!DN$110:DN$160,MATCH($Q91,'3)tpx males'!$DC$110:$DC$160,0))*INDEX('3)tpx females'!DP$111:DP$161,MATCH($R91,'3)tpx females'!$DE$111:$DE$161,0))*(1-(EXP(-INDEX('3)tpx males'!DO$4:DO$54,MATCH($Q91,'3)tpx males'!$DC$4:$DC$54,0)))*EXP(-INDEX('3)tpx females'!DQ$3:DQ$53,MATCH($R91,'3)tpx females'!$DE$3:$DE$53,0))))))),0)</f>
        <v>5021.8200873684063</v>
      </c>
      <c r="AH91" s="32">
        <f ca="1">IFERROR(($J91*EXP(AH$5*($N91+0.5*($O91)^2))*_xlfn.NORM.DIST((LN(($L91*EXP($K91/100*AH$5)))-LN($J91)-$N91*AH$5)/($O91*SQRT(AH$5))-$O91*SQRT(AH$5),0,1,TRUE)+$L91*EXP($K91/100*AH$5)*(1-_xlfn.NORM.DIST((LN(($L91*EXP($K91/100*AH$5)))-LN($J91)-$N91*AH$5)/($O91*SQRT(AH$5)),0,1,TRUE)))*EXP(-$F$1*AH$5)*(INDEX('3)tpx females'!DR$57:DR$107,MATCH($R91,'3)tpx females'!$DE$57:$DE$107,0))+INDEX('3)tpx males'!DP$57:DP$107,MATCH($Q91,'3)tpx males'!$DC$57:$DC$107,0))-(INDEX('3)tpx males'!DO$110:DO$160,MATCH($Q91,'3)tpx males'!$DC$110:$DC$160,0))*INDEX('3)tpx females'!DQ$111:DQ$161,MATCH($R91,'3)tpx females'!$DE$111:$DE$161,0))*(1-(EXP(-INDEX('3)tpx males'!DP$4:DP$54,MATCH($Q91,'3)tpx males'!$DC$4:$DC$54,0)))*EXP(-INDEX('3)tpx females'!DR$3:DR$53,MATCH($R91,'3)tpx females'!$DE$3:$DE$53,0))))))),0)</f>
        <v>6310.4198273643951</v>
      </c>
      <c r="AI91" s="32">
        <f ca="1">IFERROR(($J91*EXP(AI$5*($N91+0.5*($O91)^2))*_xlfn.NORM.DIST((LN(($L91*EXP($K91/100*AI$5)))-LN($J91)-$N91*AI$5)/($O91*SQRT(AI$5))-$O91*SQRT(AI$5),0,1,TRUE)+$L91*EXP($K91/100*AI$5)*(1-_xlfn.NORM.DIST((LN(($L91*EXP($K91/100*AI$5)))-LN($J91)-$N91*AI$5)/($O91*SQRT(AI$5)),0,1,TRUE)))*EXP(-$F$1*AI$5)*(INDEX('3)tpx females'!DS$57:DS$107,MATCH($R91,'3)tpx females'!$DE$57:$DE$107,0))+INDEX('3)tpx males'!DQ$57:DQ$107,MATCH($Q91,'3)tpx males'!$DC$57:$DC$107,0))-(INDEX('3)tpx males'!DP$110:DP$160,MATCH($Q91,'3)tpx males'!$DC$110:$DC$160,0))*INDEX('3)tpx females'!DR$111:DR$161,MATCH($R91,'3)tpx females'!$DE$111:$DE$161,0))*(1-(EXP(-INDEX('3)tpx males'!DQ$4:DQ$54,MATCH($Q91,'3)tpx males'!$DC$4:$DC$54,0)))*EXP(-INDEX('3)tpx females'!DS$3:DS$53,MATCH($R91,'3)tpx females'!$DE$3:$DE$53,0))))))),0)</f>
        <v>7706.3055004780499</v>
      </c>
      <c r="AJ91" s="32">
        <f ca="1">IFERROR(($J91*EXP(AJ$5*($N91+0.5*($O91)^2))*_xlfn.NORM.DIST((LN(($L91*EXP($K91/100*AJ$5)))-LN($J91)-$N91*AJ$5)/($O91*SQRT(AJ$5))-$O91*SQRT(AJ$5),0,1,TRUE)+$L91*EXP($K91/100*AJ$5)*(1-_xlfn.NORM.DIST((LN(($L91*EXP($K91/100*AJ$5)))-LN($J91)-$N91*AJ$5)/($O91*SQRT(AJ$5)),0,1,TRUE)))*EXP(-$F$1*AJ$5)*(INDEX('3)tpx females'!DT$57:DT$107,MATCH($R91,'3)tpx females'!$DE$57:$DE$107,0))+INDEX('3)tpx males'!DR$57:DR$107,MATCH($Q91,'3)tpx males'!$DC$57:$DC$107,0))-(INDEX('3)tpx males'!DQ$110:DQ$160,MATCH($Q91,'3)tpx males'!$DC$110:$DC$160,0))*INDEX('3)tpx females'!DS$111:DS$161,MATCH($R91,'3)tpx females'!$DE$111:$DE$161,0))*(1-(EXP(-INDEX('3)tpx males'!DR$4:DR$54,MATCH($Q91,'3)tpx males'!$DC$4:$DC$54,0)))*EXP(-INDEX('3)tpx females'!DT$3:DT$53,MATCH($R91,'3)tpx females'!$DE$3:$DE$53,0))))))),0)</f>
        <v>8619.0756080359315</v>
      </c>
      <c r="AK91" s="32">
        <f ca="1">IFERROR(($J91*EXP(AK$5*($N91+0.5*($O91)^2))*_xlfn.NORM.DIST((LN(($L91*EXP($K91/100*AK$5)))-LN($J91)-$N91*AK$5)/($O91*SQRT(AK$5))-$O91*SQRT(AK$5),0,1,TRUE)+$L91*EXP($K91/100*AK$5)*(1-_xlfn.NORM.DIST((LN(($L91*EXP($K91/100*AK$5)))-LN($J91)-$N91*AK$5)/($O91*SQRT(AK$5)),0,1,TRUE)))*EXP(-$F$1*AK$5)*(INDEX('3)tpx females'!DU$57:DU$107,MATCH($R91,'3)tpx females'!$DE$57:$DE$107,0))+INDEX('3)tpx males'!DS$57:DS$107,MATCH($Q91,'3)tpx males'!$DC$57:$DC$107,0))-(INDEX('3)tpx males'!DR$110:DR$160,MATCH($Q91,'3)tpx males'!$DC$110:$DC$160,0))*INDEX('3)tpx females'!DT$111:DT$161,MATCH($R91,'3)tpx females'!$DE$111:$DE$161,0))*(1-(EXP(-INDEX('3)tpx males'!DS$4:DS$54,MATCH($Q91,'3)tpx males'!$DC$4:$DC$54,0)))*EXP(-INDEX('3)tpx females'!DU$3:DU$53,MATCH($R91,'3)tpx females'!$DE$3:$DE$53,0))))))),0)</f>
        <v>10116.238145216032</v>
      </c>
      <c r="AL91" s="32">
        <f ca="1">IFERROR(($J91*EXP(AL$5*($N91+0.5*($O91)^2))*_xlfn.NORM.DIST((LN(($L91*EXP($K91/100*AL$5)))-LN($J91)-$N91*AL$5)/($O91*SQRT(AL$5))-$O91*SQRT(AL$5),0,1,TRUE)+$L91*EXP($K91/100*AL$5)*(1-_xlfn.NORM.DIST((LN(($L91*EXP($K91/100*AL$5)))-LN($J91)-$N91*AL$5)/($O91*SQRT(AL$5)),0,1,TRUE)))*EXP(-$F$1*AL$5)*(INDEX('3)tpx females'!DV$57:DV$107,MATCH($R91,'3)tpx females'!$DE$57:$DE$107,0))+INDEX('3)tpx males'!DT$57:DT$107,MATCH($Q91,'3)tpx males'!$DC$57:$DC$107,0))-(INDEX('3)tpx males'!DS$110:DS$160,MATCH($Q91,'3)tpx males'!$DC$110:$DC$160,0))*INDEX('3)tpx females'!DU$111:DU$161,MATCH($R91,'3)tpx females'!$DE$111:$DE$161,0))*(1-(EXP(-INDEX('3)tpx males'!DT$4:DT$54,MATCH($Q91,'3)tpx males'!$DC$4:$DC$54,0)))*EXP(-INDEX('3)tpx females'!DV$3:DV$53,MATCH($R91,'3)tpx females'!$DE$3:$DE$53,0))))))),0)</f>
        <v>11498.665828343726</v>
      </c>
      <c r="AM91" s="32">
        <f ca="1">IFERROR(($J91*EXP(AM$5*($N91+0.5*($O91)^2))*_xlfn.NORM.DIST((LN(($L91*EXP($K91/100*AM$5)))-LN($J91)-$N91*AM$5)/($O91*SQRT(AM$5))-$O91*SQRT(AM$5),0,1,TRUE)+$L91*EXP($K91/100*AM$5)*(1-_xlfn.NORM.DIST((LN(($L91*EXP($K91/100*AM$5)))-LN($J91)-$N91*AM$5)/($O91*SQRT(AM$5)),0,1,TRUE)))*EXP(-$F$1*AM$5)*(INDEX('3)tpx females'!DW$57:DW$107,MATCH($R91,'3)tpx females'!$DE$57:$DE$107,0))+INDEX('3)tpx males'!DU$57:DU$107,MATCH($Q91,'3)tpx males'!$DC$57:$DC$107,0))-(INDEX('3)tpx males'!DT$110:DT$160,MATCH($Q91,'3)tpx males'!$DC$110:$DC$160,0))*INDEX('3)tpx females'!DV$111:DV$161,MATCH($R91,'3)tpx females'!$DE$111:$DE$161,0))*(1-(EXP(-INDEX('3)tpx males'!DU$4:DU$54,MATCH($Q91,'3)tpx males'!$DC$4:$DC$54,0)))*EXP(-INDEX('3)tpx females'!DW$3:DW$53,MATCH($R91,'3)tpx females'!$DE$3:$DE$53,0))))))),0)</f>
        <v>12751.538727969959</v>
      </c>
      <c r="AN91" s="32">
        <f ca="1">IFERROR(($J91*EXP(AN$5*($N91+0.5*($O91)^2))*_xlfn.NORM.DIST((LN(($L91*EXP($K91/100*AN$5)))-LN($J91)-$N91*AN$5)/($O91*SQRT(AN$5))-$O91*SQRT(AN$5),0,1,TRUE)+$L91*EXP($K91/100*AN$5)*(1-_xlfn.NORM.DIST((LN(($L91*EXP($K91/100*AN$5)))-LN($J91)-$N91*AN$5)/($O91*SQRT(AN$5)),0,1,TRUE)))*EXP(-$F$1*AN$5)*(INDEX('3)tpx females'!DX$57:DX$107,MATCH($R91,'3)tpx females'!$DE$57:$DE$107,0))+INDEX('3)tpx males'!DV$57:DV$107,MATCH($Q91,'3)tpx males'!$DC$57:$DC$107,0))-(INDEX('3)tpx males'!DU$110:DU$160,MATCH($Q91,'3)tpx males'!$DC$110:$DC$160,0))*INDEX('3)tpx females'!DW$111:DW$161,MATCH($R91,'3)tpx females'!$DE$111:$DE$161,0))*(1-(EXP(-INDEX('3)tpx males'!DV$4:DV$54,MATCH($Q91,'3)tpx males'!$DC$4:$DC$54,0)))*EXP(-INDEX('3)tpx females'!DX$3:DX$53,MATCH($R91,'3)tpx females'!$DE$3:$DE$53,0))))))),0)</f>
        <v>14143.184314655115</v>
      </c>
      <c r="AO91" s="32">
        <f ca="1">IFERROR(($J91*EXP(AO$5*($N91+0.5*($O91)^2))*_xlfn.NORM.DIST((LN(($L91*EXP($K91/100*AO$5)))-LN($J91)-$N91*AO$5)/($O91*SQRT(AO$5))-$O91*SQRT(AO$5),0,1,TRUE)+$L91*EXP($K91/100*AO$5)*(1-_xlfn.NORM.DIST((LN(($L91*EXP($K91/100*AO$5)))-LN($J91)-$N91*AO$5)/($O91*SQRT(AO$5)),0,1,TRUE)))*EXP(-$F$1*AO$5)*(INDEX('3)tpx females'!DY$57:DY$107,MATCH($R91,'3)tpx females'!$DE$57:$DE$107,0))+INDEX('3)tpx males'!DW$57:DW$107,MATCH($Q91,'3)tpx males'!$DC$57:$DC$107,0))-(INDEX('3)tpx males'!DV$110:DV$160,MATCH($Q91,'3)tpx males'!$DC$110:$DC$160,0))*INDEX('3)tpx females'!DX$111:DX$161,MATCH($R91,'3)tpx females'!$DE$111:$DE$161,0))*(1-(EXP(-INDEX('3)tpx males'!DW$4:DW$54,MATCH($Q91,'3)tpx males'!$DC$4:$DC$54,0)))*EXP(-INDEX('3)tpx females'!DY$3:DY$53,MATCH($R91,'3)tpx females'!$DE$3:$DE$53,0))))))),0)</f>
        <v>15635.108738928477</v>
      </c>
      <c r="AP91" s="32">
        <f ca="1">IFERROR(($J91*EXP(AP$5*($N91+0.5*($O91)^2))*_xlfn.NORM.DIST((LN(($L91*EXP($K91/100*AP$5)))-LN($J91)-$N91*AP$5)/($O91*SQRT(AP$5))-$O91*SQRT(AP$5),0,1,TRUE)+$L91*EXP($K91/100*AP$5)*(1-_xlfn.NORM.DIST((LN(($L91*EXP($K91/100*AP$5)))-LN($J91)-$N91*AP$5)/($O91*SQRT(AP$5)),0,1,TRUE)))*EXP(-$F$1*AP$5)*(INDEX('3)tpx females'!DZ$57:DZ$107,MATCH($R91,'3)tpx females'!$DE$57:$DE$107,0))+INDEX('3)tpx males'!DX$57:DX$107,MATCH($Q91,'3)tpx males'!$DC$57:$DC$107,0))-(INDEX('3)tpx males'!DW$110:DW$160,MATCH($Q91,'3)tpx males'!$DC$110:$DC$160,0))*INDEX('3)tpx females'!DY$111:DY$161,MATCH($R91,'3)tpx females'!$DE$111:$DE$161,0))*(1-(EXP(-INDEX('3)tpx males'!DX$4:DX$54,MATCH($Q91,'3)tpx males'!$DC$4:$DC$54,0)))*EXP(-INDEX('3)tpx females'!DZ$3:DZ$53,MATCH($R91,'3)tpx females'!$DE$3:$DE$53,0))))))),0)</f>
        <v>16123.647833362831</v>
      </c>
      <c r="AQ91" s="32">
        <f ca="1">IFERROR(($J91*EXP(AQ$5*($N91+0.5*($O91)^2))*_xlfn.NORM.DIST((LN(($L91*EXP($K91/100*AQ$5)))-LN($J91)-$N91*AQ$5)/($O91*SQRT(AQ$5))-$O91*SQRT(AQ$5),0,1,TRUE)+$L91*EXP($K91/100*AQ$5)*(1-_xlfn.NORM.DIST((LN(($L91*EXP($K91/100*AQ$5)))-LN($J91)-$N91*AQ$5)/($O91*SQRT(AQ$5)),0,1,TRUE)))*EXP(-$F$1*AQ$5)*(INDEX('3)tpx females'!EA$57:EA$107,MATCH($R91,'3)tpx females'!$DE$57:$DE$107,0))+INDEX('3)tpx males'!DY$57:DY$107,MATCH($Q91,'3)tpx males'!$DC$57:$DC$107,0))-(INDEX('3)tpx males'!DX$110:DX$160,MATCH($Q91,'3)tpx males'!$DC$110:$DC$160,0))*INDEX('3)tpx females'!DZ$111:DZ$161,MATCH($R91,'3)tpx females'!$DE$111:$DE$161,0))*(1-(EXP(-INDEX('3)tpx males'!DY$4:DY$54,MATCH($Q91,'3)tpx males'!$DC$4:$DC$54,0)))*EXP(-INDEX('3)tpx females'!EA$3:EA$53,MATCH($R91,'3)tpx females'!$DE$3:$DE$53,0))))))),0)</f>
        <v>15610.378325056448</v>
      </c>
      <c r="AR91" s="32">
        <f ca="1">IFERROR(($J91*EXP(AR$5*($N91+0.5*($O91)^2))*_xlfn.NORM.DIST((LN(($L91*EXP($K91/100*AR$5)))-LN($J91)-$N91*AR$5)/($O91*SQRT(AR$5))-$O91*SQRT(AR$5),0,1,TRUE)+$L91*EXP($K91/100*AR$5)*(1-_xlfn.NORM.DIST((LN(($L91*EXP($K91/100*AR$5)))-LN($J91)-$N91*AR$5)/($O91*SQRT(AR$5)),0,1,TRUE)))*EXP(-$F$1*AR$5)*(INDEX('3)tpx females'!EB$57:EB$107,MATCH($R91,'3)tpx females'!$DE$57:$DE$107,0))+INDEX('3)tpx males'!DZ$57:DZ$107,MATCH($Q91,'3)tpx males'!$DC$57:$DC$107,0))-(INDEX('3)tpx males'!DY$110:DY$160,MATCH($Q91,'3)tpx males'!$DC$110:$DC$160,0))*INDEX('3)tpx females'!EA$111:EA$161,MATCH($R91,'3)tpx females'!$DE$111:$DE$161,0))*(1-(EXP(-INDEX('3)tpx males'!DZ$4:DZ$54,MATCH($Q91,'3)tpx males'!$DC$4:$DC$54,0)))*EXP(-INDEX('3)tpx females'!EB$3:EB$53,MATCH($R91,'3)tpx females'!$DE$3:$DE$53,0))))))),0)</f>
        <v>14976.174180399395</v>
      </c>
      <c r="AS91" s="32">
        <f ca="1">IFERROR(($J91*EXP(AS$5*($N91+0.5*($O91)^2))*_xlfn.NORM.DIST((LN(($L91*EXP($K91/100*AS$5)))-LN($J91)-$N91*AS$5)/($O91*SQRT(AS$5))-$O91*SQRT(AS$5),0,1,TRUE)+$L91*EXP($K91/100*AS$5)*(1-_xlfn.NORM.DIST((LN(($L91*EXP($K91/100*AS$5)))-LN($J91)-$N91*AS$5)/($O91*SQRT(AS$5)),0,1,TRUE)))*EXP(-$F$1*AS$5)*(INDEX('3)tpx females'!EC$57:EC$107,MATCH($R91,'3)tpx females'!$DE$57:$DE$107,0))+INDEX('3)tpx males'!EA$57:EA$107,MATCH($Q91,'3)tpx males'!$DC$57:$DC$107,0))-(INDEX('3)tpx males'!DZ$110:DZ$160,MATCH($Q91,'3)tpx males'!$DC$110:$DC$160,0))*INDEX('3)tpx females'!EB$111:EB$161,MATCH($R91,'3)tpx females'!$DE$111:$DE$161,0))*(1-(EXP(-INDEX('3)tpx males'!EA$4:EA$54,MATCH($Q91,'3)tpx males'!$DC$4:$DC$54,0)))*EXP(-INDEX('3)tpx females'!EC$3:EC$53,MATCH($R91,'3)tpx females'!$DE$3:$DE$53,0))))))),0)</f>
        <v>14283.908631969292</v>
      </c>
      <c r="AT91" s="32">
        <f ca="1">IFERROR(($J91*EXP(AT$5*($N91+0.5*($O91)^2))*_xlfn.NORM.DIST((LN(($L91*EXP($K91/100*AT$5)))-LN($J91)-$N91*AT$5)/($O91*SQRT(AT$5))-$O91*SQRT(AT$5),0,1,TRUE)+$L91*EXP($K91/100*AT$5)*(1-_xlfn.NORM.DIST((LN(($L91*EXP($K91/100*AT$5)))-LN($J91)-$N91*AT$5)/($O91*SQRT(AT$5)),0,1,TRUE)))*EXP(-$F$1*AT$5)*(INDEX('3)tpx females'!ED$57:ED$107,MATCH($R91,'3)tpx females'!$DE$57:$DE$107,0))+INDEX('3)tpx males'!EB$57:EB$107,MATCH($Q91,'3)tpx males'!$DC$57:$DC$107,0))-(INDEX('3)tpx males'!EA$110:EA$160,MATCH($Q91,'3)tpx males'!$DC$110:$DC$160,0))*INDEX('3)tpx females'!EC$111:EC$161,MATCH($R91,'3)tpx females'!$DE$111:$DE$161,0))*(1-(EXP(-INDEX('3)tpx males'!EB$4:EB$54,MATCH($Q91,'3)tpx males'!$DC$4:$DC$54,0)))*EXP(-INDEX('3)tpx females'!ED$3:ED$53,MATCH($R91,'3)tpx females'!$DE$3:$DE$53,0))))))),0)</f>
        <v>13722.437905640369</v>
      </c>
      <c r="AU91" s="32">
        <f ca="1">IFERROR(($J91*EXP(AU$5*($N91+0.5*($O91)^2))*_xlfn.NORM.DIST((LN(($L91*EXP($K91/100*AU$5)))-LN($J91)-$N91*AU$5)/($O91*SQRT(AU$5))-$O91*SQRT(AU$5),0,1,TRUE)+$L91*EXP($K91/100*AU$5)*(1-_xlfn.NORM.DIST((LN(($L91*EXP($K91/100*AU$5)))-LN($J91)-$N91*AU$5)/($O91*SQRT(AU$5)),0,1,TRUE)))*EXP(-$F$1*AU$5)*(INDEX('3)tpx females'!EE$57:EE$107,MATCH($R91,'3)tpx females'!$DE$57:$DE$107,0))+INDEX('3)tpx males'!EC$57:EC$107,MATCH($Q91,'3)tpx males'!$DC$57:$DC$107,0))-(INDEX('3)tpx males'!EB$110:EB$160,MATCH($Q91,'3)tpx males'!$DC$110:$DC$160,0))*INDEX('3)tpx females'!ED$111:ED$161,MATCH($R91,'3)tpx females'!$DE$111:$DE$161,0))*(1-(EXP(-INDEX('3)tpx males'!EC$4:EC$54,MATCH($Q91,'3)tpx males'!$DC$4:$DC$54,0)))*EXP(-INDEX('3)tpx females'!EE$3:EE$53,MATCH($R91,'3)tpx females'!$DE$3:$DE$53,0))))))),0)</f>
        <v>12175.85246722653</v>
      </c>
      <c r="AV91" s="32">
        <f ca="1">IFERROR(($J91*EXP(AV$5*($N91+0.5*($O91)^2))*_xlfn.NORM.DIST((LN(($L91*EXP($K91/100*AV$5)))-LN($J91)-$N91*AV$5)/($O91*SQRT(AV$5))-$O91*SQRT(AV$5),0,1,TRUE)+$L91*EXP($K91/100*AV$5)*(1-_xlfn.NORM.DIST((LN(($L91*EXP($K91/100*AV$5)))-LN($J91)-$N91*AV$5)/($O91*SQRT(AV$5)),0,1,TRUE)))*EXP(-$F$1*AV$5)*(INDEX('3)tpx females'!EF$57:EF$107,MATCH($R91,'3)tpx females'!$DE$57:$DE$107,0))+INDEX('3)tpx males'!ED$57:ED$107,MATCH($Q91,'3)tpx males'!$DC$57:$DC$107,0))-(INDEX('3)tpx males'!EC$110:EC$160,MATCH($Q91,'3)tpx males'!$DC$110:$DC$160,0))*INDEX('3)tpx females'!EE$111:EE$161,MATCH($R91,'3)tpx females'!$DE$111:$DE$161,0))*(1-(EXP(-INDEX('3)tpx males'!ED$4:ED$54,MATCH($Q91,'3)tpx males'!$DC$4:$DC$54,0)))*EXP(-INDEX('3)tpx females'!EF$3:EF$53,MATCH($R91,'3)tpx females'!$DE$3:$DE$53,0))))))),0)</f>
        <v>10669.074815767404</v>
      </c>
      <c r="AW91" s="32">
        <f ca="1">IFERROR(($J91*EXP(AW$5*($N91+0.5*($O91)^2))*_xlfn.NORM.DIST((LN(($L91*EXP($K91/100*AW$5)))-LN($J91)-$N91*AW$5)/($O91*SQRT(AW$5))-$O91*SQRT(AW$5),0,1,TRUE)+$L91*EXP($K91/100*AW$5)*(1-_xlfn.NORM.DIST((LN(($L91*EXP($K91/100*AW$5)))-LN($J91)-$N91*AW$5)/($O91*SQRT(AW$5)),0,1,TRUE)))*EXP(-$F$1*AW$5)*(INDEX('3)tpx females'!EG$57:EG$107,MATCH($R91,'3)tpx females'!$DE$57:$DE$107,0))+INDEX('3)tpx males'!EE$57:EE$107,MATCH($Q91,'3)tpx males'!$DC$57:$DC$107,0))-(INDEX('3)tpx males'!ED$110:ED$160,MATCH($Q91,'3)tpx males'!$DC$110:$DC$160,0))*INDEX('3)tpx females'!EF$111:EF$161,MATCH($R91,'3)tpx females'!$DE$111:$DE$161,0))*(1-(EXP(-INDEX('3)tpx males'!EE$4:EE$54,MATCH($Q91,'3)tpx males'!$DC$4:$DC$54,0)))*EXP(-INDEX('3)tpx females'!EG$3:EG$53,MATCH($R91,'3)tpx females'!$DE$3:$DE$53,0))))))),0)</f>
        <v>9011.9359411646801</v>
      </c>
      <c r="AX91" s="32">
        <f ca="1">IFERROR(($J91*EXP(AX$5*($N91+0.5*($O91)^2))*_xlfn.NORM.DIST((LN(($L91*EXP($K91/100*AX$5)))-LN($J91)-$N91*AX$5)/($O91*SQRT(AX$5))-$O91*SQRT(AX$5),0,1,TRUE)+$L91*EXP($K91/100*AX$5)*(1-_xlfn.NORM.DIST((LN(($L91*EXP($K91/100*AX$5)))-LN($J91)-$N91*AX$5)/($O91*SQRT(AX$5)),0,1,TRUE)))*EXP(-$F$1*AX$5)*(INDEX('3)tpx females'!EH$57:EH$107,MATCH($R91,'3)tpx females'!$DE$57:$DE$107,0))+INDEX('3)tpx males'!EF$57:EF$107,MATCH($Q91,'3)tpx males'!$DC$57:$DC$107,0))-(INDEX('3)tpx males'!EE$110:EE$160,MATCH($Q91,'3)tpx males'!$DC$110:$DC$160,0))*INDEX('3)tpx females'!EG$111:EG$161,MATCH($R91,'3)tpx females'!$DE$111:$DE$161,0))*(1-(EXP(-INDEX('3)tpx males'!EF$4:EF$54,MATCH($Q91,'3)tpx males'!$DC$4:$DC$54,0)))*EXP(-INDEX('3)tpx females'!EH$3:EH$53,MATCH($R91,'3)tpx females'!$DE$3:$DE$53,0))))))),0)</f>
        <v>7330.7409925241882</v>
      </c>
      <c r="AY91" s="32">
        <f ca="1">IFERROR(($J91*EXP(AY$5*($N91+0.5*($O91)^2))*_xlfn.NORM.DIST((LN(($L91*EXP($K91/100*AY$5)))-LN($J91)-$N91*AY$5)/($O91*SQRT(AY$5))-$O91*SQRT(AY$5),0,1,TRUE)+$L91*EXP($K91/100*AY$5)*(1-_xlfn.NORM.DIST((LN(($L91*EXP($K91/100*AY$5)))-LN($J91)-$N91*AY$5)/($O91*SQRT(AY$5)),0,1,TRUE)))*EXP(-$F$1*AY$5)*(INDEX('3)tpx females'!EI$57:EI$107,MATCH($R91,'3)tpx females'!$DE$57:$DE$107,0))+INDEX('3)tpx males'!EG$57:EG$107,MATCH($Q91,'3)tpx males'!$DC$57:$DC$107,0))-(INDEX('3)tpx males'!EF$110:EF$160,MATCH($Q91,'3)tpx males'!$DC$110:$DC$160,0))*INDEX('3)tpx females'!EH$111:EH$161,MATCH($R91,'3)tpx females'!$DE$111:$DE$161,0))*(1-(EXP(-INDEX('3)tpx males'!EG$4:EG$54,MATCH($Q91,'3)tpx males'!$DC$4:$DC$54,0)))*EXP(-INDEX('3)tpx females'!EI$3:EI$53,MATCH($R91,'3)tpx females'!$DE$3:$DE$53,0))))))),0)</f>
        <v>5715.1229164253382</v>
      </c>
      <c r="AZ91" s="32">
        <f ca="1">IFERROR(($J91*EXP(AZ$5*($N91+0.5*($O91)^2))*_xlfn.NORM.DIST((LN(($L91*EXP($K91/100*AZ$5)))-LN($J91)-$N91*AZ$5)/($O91*SQRT(AZ$5))-$O91*SQRT(AZ$5),0,1,TRUE)+$L91*EXP($K91/100*AZ$5)*(1-_xlfn.NORM.DIST((LN(($L91*EXP($K91/100*AZ$5)))-LN($J91)-$N91*AZ$5)/($O91*SQRT(AZ$5)),0,1,TRUE)))*EXP(-$F$1*AZ$5)*(INDEX('3)tpx females'!EJ$57:EJ$107,MATCH($R91,'3)tpx females'!$DE$57:$DE$107,0))+INDEX('3)tpx males'!EH$57:EH$107,MATCH($Q91,'3)tpx males'!$DC$57:$DC$107,0))-(INDEX('3)tpx males'!EG$110:EG$160,MATCH($Q91,'3)tpx males'!$DC$110:$DC$160,0))*INDEX('3)tpx females'!EI$111:EI$161,MATCH($R91,'3)tpx females'!$DE$111:$DE$161,0))*(1-(EXP(-INDEX('3)tpx males'!EH$4:EH$54,MATCH($Q91,'3)tpx males'!$DC$4:$DC$54,0)))*EXP(-INDEX('3)tpx females'!EJ$3:EJ$53,MATCH($R91,'3)tpx females'!$DE$3:$DE$53,0))))))),0)</f>
        <v>4285.5040372566991</v>
      </c>
      <c r="BA91" s="32">
        <f ca="1">IFERROR(($J91*EXP(BA$5*($N91+0.5*($O91)^2))*_xlfn.NORM.DIST((LN(($L91*EXP($K91/100*BA$5)))-LN($J91)-$N91*BA$5)/($O91*SQRT(BA$5))-$O91*SQRT(BA$5),0,1,TRUE)+$L91*EXP($K91/100*BA$5)*(1-_xlfn.NORM.DIST((LN(($L91*EXP($K91/100*BA$5)))-LN($J91)-$N91*BA$5)/($O91*SQRT(BA$5)),0,1,TRUE)))*EXP(-$F$1*BA$5)*(INDEX('3)tpx females'!EK$57:EK$107,MATCH($R91,'3)tpx females'!$DE$57:$DE$107,0))+INDEX('3)tpx males'!EI$57:EI$107,MATCH($Q91,'3)tpx males'!$DC$57:$DC$107,0))-(INDEX('3)tpx males'!EH$110:EH$160,MATCH($Q91,'3)tpx males'!$DC$110:$DC$160,0))*INDEX('3)tpx females'!EJ$111:EJ$161,MATCH($R91,'3)tpx females'!$DE$111:$DE$161,0))*(1-(EXP(-INDEX('3)tpx males'!EI$4:EI$54,MATCH($Q91,'3)tpx males'!$DC$4:$DC$54,0)))*EXP(-INDEX('3)tpx females'!EK$3:EK$53,MATCH($R91,'3)tpx females'!$DE$3:$DE$53,0))))))),0)</f>
        <v>3056.7361621702607</v>
      </c>
      <c r="BB91" s="32">
        <f ca="1">IFERROR(($J91*EXP(BB$5*($N91+0.5*($O91)^2))*_xlfn.NORM.DIST((LN(($L91*EXP($K91/100*BB$5)))-LN($J91)-$N91*BB$5)/($O91*SQRT(BB$5))-$O91*SQRT(BB$5),0,1,TRUE)+$L91*EXP($K91/100*BB$5)*(1-_xlfn.NORM.DIST((LN(($L91*EXP($K91/100*BB$5)))-LN($J91)-$N91*BB$5)/($O91*SQRT(BB$5)),0,1,TRUE)))*EXP(-$F$1*BB$5)*(INDEX('3)tpx females'!EL$57:EL$107,MATCH($R91,'3)tpx females'!$DE$57:$DE$107,0))+INDEX('3)tpx males'!EJ$57:EJ$107,MATCH($Q91,'3)tpx males'!$DC$57:$DC$107,0))-(INDEX('3)tpx males'!EI$110:EI$160,MATCH($Q91,'3)tpx males'!$DC$110:$DC$160,0))*INDEX('3)tpx females'!EK$111:EK$161,MATCH($R91,'3)tpx females'!$DE$111:$DE$161,0))*(1-(EXP(-INDEX('3)tpx males'!EJ$4:EJ$54,MATCH($Q91,'3)tpx males'!$DC$4:$DC$54,0)))*EXP(-INDEX('3)tpx females'!EL$3:EL$53,MATCH($R91,'3)tpx females'!$DE$3:$DE$53,0))))))),0)</f>
        <v>2060.6642520134042</v>
      </c>
      <c r="BC91" s="32">
        <f ca="1">IFERROR(($J91*EXP(BC$5*($N91+0.5*($O91)^2))*_xlfn.NORM.DIST((LN(($L91*EXP($K91/100*BC$5)))-LN($J91)-$N91*BC$5)/($O91*SQRT(BC$5))-$O91*SQRT(BC$5),0,1,TRUE)+$L91*EXP($K91/100*BC$5)*(1-_xlfn.NORM.DIST((LN(($L91*EXP($K91/100*BC$5)))-LN($J91)-$N91*BC$5)/($O91*SQRT(BC$5)),0,1,TRUE)))*EXP(-$F$1*BC$5)*(INDEX('3)tpx females'!EM$57:EM$107,MATCH($R91,'3)tpx females'!$DE$57:$DE$107,0))+INDEX('3)tpx males'!EK$57:EK$107,MATCH($Q91,'3)tpx males'!$DC$57:$DC$107,0))-(INDEX('3)tpx males'!EJ$110:EJ$160,MATCH($Q91,'3)tpx males'!$DC$110:$DC$160,0))*INDEX('3)tpx females'!EL$111:EL$161,MATCH($R91,'3)tpx females'!$DE$111:$DE$161,0))*(1-(EXP(-INDEX('3)tpx males'!EK$4:EK$54,MATCH($Q91,'3)tpx males'!$DC$4:$DC$54,0)))*EXP(-INDEX('3)tpx females'!EM$3:EM$53,MATCH($R91,'3)tpx females'!$DE$3:$DE$53,0))))))),0)</f>
        <v>1331.1332302652536</v>
      </c>
      <c r="BD91" s="32">
        <f ca="1">IFERROR(($J91*EXP(BD$5*($N91+0.5*($O91)^2))*_xlfn.NORM.DIST((LN(($L91*EXP($K91/100*BD$5)))-LN($J91)-$N91*BD$5)/($O91*SQRT(BD$5))-$O91*SQRT(BD$5),0,1,TRUE)+$L91*EXP($K91/100*BD$5)*(1-_xlfn.NORM.DIST((LN(($L91*EXP($K91/100*BD$5)))-LN($J91)-$N91*BD$5)/($O91*SQRT(BD$5)),0,1,TRUE)))*EXP(-$F$1*BD$5)*(INDEX('3)tpx females'!EN$57:EN$107,MATCH($R91,'3)tpx females'!$DE$57:$DE$107,0))+INDEX('3)tpx males'!EL$57:EL$107,MATCH($Q91,'3)tpx males'!$DC$57:$DC$107,0))-(INDEX('3)tpx males'!EK$110:EK$160,MATCH($Q91,'3)tpx males'!$DC$110:$DC$160,0))*INDEX('3)tpx females'!EM$111:EM$161,MATCH($R91,'3)tpx females'!$DE$111:$DE$161,0))*(1-(EXP(-INDEX('3)tpx males'!EL$4:EL$54,MATCH($Q91,'3)tpx males'!$DC$4:$DC$54,0)))*EXP(-INDEX('3)tpx females'!EN$3:EN$53,MATCH($R91,'3)tpx females'!$DE$3:$DE$53,0))))))),0)</f>
        <v>808.64169528623017</v>
      </c>
      <c r="BE91" s="32">
        <f ca="1">IFERROR(($J91*EXP(BE$5*($N91+0.5*($O91)^2))*_xlfn.NORM.DIST((LN(($L91*EXP($K91/100*BE$5)))-LN($J91)-$N91*BE$5)/($O91*SQRT(BE$5))-$O91*SQRT(BE$5),0,1,TRUE)+$L91*EXP($K91/100*BE$5)*(1-_xlfn.NORM.DIST((LN(($L91*EXP($K91/100*BE$5)))-LN($J91)-$N91*BE$5)/($O91*SQRT(BE$5)),0,1,TRUE)))*EXP(-$F$1*BE$5)*(INDEX('3)tpx females'!EO$57:EO$107,MATCH($R91,'3)tpx females'!$DE$57:$DE$107,0))+INDEX('3)tpx males'!EM$57:EM$107,MATCH($Q91,'3)tpx males'!$DC$57:$DC$107,0))-(INDEX('3)tpx males'!EL$110:EL$160,MATCH($Q91,'3)tpx males'!$DC$110:$DC$160,0))*INDEX('3)tpx females'!EN$111:EN$161,MATCH($R91,'3)tpx females'!$DE$111:$DE$161,0))*(1-(EXP(-INDEX('3)tpx males'!EM$4:EM$54,MATCH($Q91,'3)tpx males'!$DC$4:$DC$54,0)))*EXP(-INDEX('3)tpx females'!EO$3:EO$53,MATCH($R91,'3)tpx females'!$DE$3:$DE$53,0))))))),0)</f>
        <v>472.45296593603217</v>
      </c>
      <c r="BF91" s="32">
        <f ca="1">IFERROR(($J91*EXP(BF$5*($N91+0.5*($O91)^2))*_xlfn.NORM.DIST((LN(($L91*EXP($K91/100*BF$5)))-LN($J91)-$N91*BF$5)/($O91*SQRT(BF$5))-$O91*SQRT(BF$5),0,1,TRUE)+$L91*EXP($K91/100*BF$5)*(1-_xlfn.NORM.DIST((LN(($L91*EXP($K91/100*BF$5)))-LN($J91)-$N91*BF$5)/($O91*SQRT(BF$5)),0,1,TRUE)))*EXP(-$F$1*BF$5)*(INDEX('3)tpx females'!EP$57:EP$107,MATCH($R91,'3)tpx females'!$DE$57:$DE$107,0))+INDEX('3)tpx males'!EN$57:EN$107,MATCH($Q91,'3)tpx males'!$DC$57:$DC$107,0))-(INDEX('3)tpx males'!EM$110:EM$160,MATCH($Q91,'3)tpx males'!$DC$110:$DC$160,0))*INDEX('3)tpx females'!EO$111:EO$161,MATCH($R91,'3)tpx females'!$DE$111:$DE$161,0))*(1-(EXP(-INDEX('3)tpx males'!EN$4:EN$54,MATCH($Q91,'3)tpx males'!$DC$4:$DC$54,0)))*EXP(-INDEX('3)tpx females'!EP$3:EP$53,MATCH($R91,'3)tpx females'!$DE$3:$DE$53,0))))))),0)</f>
        <v>251.25781793100606</v>
      </c>
      <c r="BG91" s="32">
        <f ca="1">IFERROR(($J91*EXP(BG$5*($N91+0.5*($O91)^2))*_xlfn.NORM.DIST((LN(($L91*EXP($K91/100*BG$5)))-LN($J91)-$N91*BG$5)/($O91*SQRT(BG$5))-$O91*SQRT(BG$5),0,1,TRUE)+$L91*EXP($K91/100*BG$5)*(1-_xlfn.NORM.DIST((LN(($L91*EXP($K91/100*BG$5)))-LN($J91)-$N91*BG$5)/($O91*SQRT(BG$5)),0,1,TRUE)))*EXP(-$F$1*BG$5)*(INDEX('3)tpx females'!EQ$57:EQ$107,MATCH($R91,'3)tpx females'!$DE$57:$DE$107,0))+INDEX('3)tpx males'!EO$57:EO$107,MATCH($Q91,'3)tpx males'!$DC$57:$DC$107,0))-(INDEX('3)tpx males'!EN$110:EN$160,MATCH($Q91,'3)tpx males'!$DC$110:$DC$160,0))*INDEX('3)tpx females'!EP$111:EP$161,MATCH($R91,'3)tpx females'!$DE$111:$DE$161,0))*(1-(EXP(-INDEX('3)tpx males'!EO$4:EO$54,MATCH($Q91,'3)tpx males'!$DC$4:$DC$54,0)))*EXP(-INDEX('3)tpx females'!EQ$3:EQ$53,MATCH($R91,'3)tpx females'!$DE$3:$DE$53,0))))))),0)</f>
        <v>136.44484158693859</v>
      </c>
      <c r="BH91" s="32">
        <f ca="1">IFERROR(($J91*EXP(BH$5*($N91+0.5*($O91)^2))*_xlfn.NORM.DIST((LN(($L91*EXP($K91/100*BH$5)))-LN($J91)-$N91*BH$5)/($O91*SQRT(BH$5))-$O91*SQRT(BH$5),0,1,TRUE)+$L91*EXP($K91/100*BH$5)*(1-_xlfn.NORM.DIST((LN(($L91*EXP($K91/100*BH$5)))-LN($J91)-$N91*BH$5)/($O91*SQRT(BH$5)),0,1,TRUE)))*EXP(-$F$1*BH$5)*(INDEX('3)tpx females'!ER$57:ER$107,MATCH($R91,'3)tpx females'!$DE$57:$DE$107,0))+INDEX('3)tpx males'!EP$57:EP$107,MATCH($Q91,'3)tpx males'!$DC$57:$DC$107,0))-(INDEX('3)tpx males'!EO$110:EO$160,MATCH($Q91,'3)tpx males'!$DC$110:$DC$160,0))*INDEX('3)tpx females'!EQ$111:EQ$161,MATCH($R91,'3)tpx females'!$DE$111:$DE$161,0))*(1-(EXP(-INDEX('3)tpx males'!EP$4:EP$54,MATCH($Q91,'3)tpx males'!$DC$4:$DC$54,0)))*EXP(-INDEX('3)tpx females'!ER$3:ER$53,MATCH($R91,'3)tpx females'!$DE$3:$DE$53,0))))))),0)</f>
        <v>76.546462493315843</v>
      </c>
      <c r="BI91" s="32">
        <f ca="1">IFERROR(($J91*EXP(BI$5*($N91+0.5*($O91)^2))*_xlfn.NORM.DIST((LN(($L91*EXP($K91/100*BI$5)))-LN($J91)-$N91*BI$5)/($O91*SQRT(BI$5))-$O91*SQRT(BI$5),0,1,TRUE)+$L91*EXP($K91/100*BI$5)*(1-_xlfn.NORM.DIST((LN(($L91*EXP($K91/100*BI$5)))-LN($J91)-$N91*BI$5)/($O91*SQRT(BI$5)),0,1,TRUE)))*EXP(-$F$1*BI$5)*(INDEX('3)tpx females'!ES$57:ES$107,MATCH($R91,'3)tpx females'!$DE$57:$DE$107,0))+INDEX('3)tpx males'!EQ$57:EQ$107,MATCH($Q91,'3)tpx males'!$DC$57:$DC$107,0))-(INDEX('3)tpx males'!EP$110:EP$160,MATCH($Q91,'3)tpx males'!$DC$110:$DC$160,0))*INDEX('3)tpx females'!ER$111:ER$161,MATCH($R91,'3)tpx females'!$DE$111:$DE$161,0))*(1-(EXP(-INDEX('3)tpx males'!EQ$4:EQ$54,MATCH($Q91,'3)tpx males'!$DC$4:$DC$54,0)))*EXP(-INDEX('3)tpx females'!ES$3:ES$53,MATCH($R91,'3)tpx females'!$DE$3:$DE$53,0))))))),0)</f>
        <v>32.414170428865461</v>
      </c>
      <c r="BJ91" s="32">
        <f ca="1">IFERROR(($J91*EXP(BJ$5*($N91+0.5*($O91)^2))*_xlfn.NORM.DIST((LN(($L91*EXP($K91/100*BJ$5)))-LN($J91)-$N91*BJ$5)/($O91*SQRT(BJ$5))-$O91*SQRT(BJ$5),0,1,TRUE)+$L91*EXP($K91/100*BJ$5)*(1-_xlfn.NORM.DIST((LN(($L91*EXP($K91/100*BJ$5)))-LN($J91)-$N91*BJ$5)/($O91*SQRT(BJ$5)),0,1,TRUE)))*EXP(-$F$1*BJ$5)*(INDEX('3)tpx females'!ET$57:ET$107,MATCH($R91,'3)tpx females'!$DE$57:$DE$107,0))+INDEX('3)tpx males'!ER$57:ER$107,MATCH($Q91,'3)tpx males'!$DC$57:$DC$107,0))-(INDEX('3)tpx males'!EQ$110:EQ$160,MATCH($Q91,'3)tpx males'!$DC$110:$DC$160,0))*INDEX('3)tpx females'!ES$111:ES$161,MATCH($R91,'3)tpx females'!$DE$111:$DE$161,0))*(1-(EXP(-INDEX('3)tpx males'!ER$4:ER$54,MATCH($Q91,'3)tpx males'!$DC$4:$DC$54,0)))*EXP(-INDEX('3)tpx females'!ET$3:ET$53,MATCH($R91,'3)tpx females'!$DE$3:$DE$53,0))))))),0)</f>
        <v>0</v>
      </c>
      <c r="BK91" s="32">
        <f ca="1">IFERROR(($J91*EXP(BK$5*($N91+0.5*($O91)^2))*_xlfn.NORM.DIST((LN(($L91*EXP($K91/100*BK$5)))-LN($J91)-$N91*BK$5)/($O91*SQRT(BK$5))-$O91*SQRT(BK$5),0,1,TRUE)+$L91*EXP($K91/100*BK$5)*(1-_xlfn.NORM.DIST((LN(($L91*EXP($K91/100*BK$5)))-LN($J91)-$N91*BK$5)/($O91*SQRT(BK$5)),0,1,TRUE)))*EXP(-$F$1*BK$5)*(INDEX('3)tpx females'!EU$57:EU$107,MATCH($R91,'3)tpx females'!$DE$57:$DE$107,0))+INDEX('3)tpx males'!ES$57:ES$107,MATCH($Q91,'3)tpx males'!$DC$57:$DC$107,0))-(INDEX('3)tpx males'!ER$110:ER$160,MATCH($Q91,'3)tpx males'!$DC$110:$DC$160,0))*INDEX('3)tpx females'!ET$111:ET$161,MATCH($R91,'3)tpx females'!$DE$111:$DE$161,0))*(1-(EXP(-INDEX('3)tpx males'!ES$4:ES$54,MATCH($Q91,'3)tpx males'!$DC$4:$DC$54,0)))*EXP(-INDEX('3)tpx females'!EU$3:EU$53,MATCH($R91,'3)tpx females'!$DE$3:$DE$53,0))))))),0)</f>
        <v>0</v>
      </c>
      <c r="BL91" s="32">
        <f ca="1">IFERROR(($J91*EXP(BL$5*($N91+0.5*($O91)^2))*_xlfn.NORM.DIST((LN(($L91*EXP($K91/100*BL$5)))-LN($J91)-$N91*BL$5)/($O91*SQRT(BL$5))-$O91*SQRT(BL$5),0,1,TRUE)+$L91*EXP($K91/100*BL$5)*(1-_xlfn.NORM.DIST((LN(($L91*EXP($K91/100*BL$5)))-LN($J91)-$N91*BL$5)/($O91*SQRT(BL$5)),0,1,TRUE)))*EXP(-$F$1*BL$5)*(INDEX('3)tpx females'!EV$57:EV$107,MATCH($R91,'3)tpx females'!$DE$57:$DE$107,0))+INDEX('3)tpx males'!ET$57:ET$107,MATCH($Q91,'3)tpx males'!$DC$57:$DC$107,0))-(INDEX('3)tpx males'!ES$110:ES$160,MATCH($Q91,'3)tpx males'!$DC$110:$DC$160,0))*INDEX('3)tpx females'!EU$111:EU$161,MATCH($R91,'3)tpx females'!$DE$111:$DE$161,0))*(1-(EXP(-INDEX('3)tpx males'!ET$4:ET$54,MATCH($Q91,'3)tpx males'!$DC$4:$DC$54,0)))*EXP(-INDEX('3)tpx females'!EV$3:EV$53,MATCH($R91,'3)tpx females'!$DE$3:$DE$53,0))))))),0)</f>
        <v>0</v>
      </c>
      <c r="BM91" s="32">
        <f ca="1">IFERROR(($J91*EXP(BM$5*($N91+0.5*($O91)^2))*_xlfn.NORM.DIST((LN(($L91*EXP($K91/100*BM$5)))-LN($J91)-$N91*BM$5)/($O91*SQRT(BM$5))-$O91*SQRT(BM$5),0,1,TRUE)+$L91*EXP($K91/100*BM$5)*(1-_xlfn.NORM.DIST((LN(($L91*EXP($K91/100*BM$5)))-LN($J91)-$N91*BM$5)/($O91*SQRT(BM$5)),0,1,TRUE)))*EXP(-$F$1*BM$5)*(INDEX('3)tpx females'!EW$57:EW$107,MATCH($R91,'3)tpx females'!$DE$57:$DE$107,0))+INDEX('3)tpx males'!EU$57:EU$107,MATCH($Q91,'3)tpx males'!$DC$57:$DC$107,0))-(INDEX('3)tpx males'!ET$110:ET$160,MATCH($Q91,'3)tpx males'!$DC$110:$DC$160,0))*INDEX('3)tpx females'!EV$111:EV$161,MATCH($R91,'3)tpx females'!$DE$111:$DE$161,0))*(1-(EXP(-INDEX('3)tpx males'!EU$4:EU$54,MATCH($Q91,'3)tpx males'!$DC$4:$DC$54,0)))*EXP(-INDEX('3)tpx females'!EW$3:EW$53,MATCH($R91,'3)tpx females'!$DE$3:$DE$53,0))))))),0)</f>
        <v>0</v>
      </c>
      <c r="BN91" s="32">
        <f ca="1">IFERROR(($J91*EXP(BN$5*($N91+0.5*($O91)^2))*_xlfn.NORM.DIST((LN(($L91*EXP($K91/100*BN$5)))-LN($J91)-$N91*BN$5)/($O91*SQRT(BN$5))-$O91*SQRT(BN$5),0,1,TRUE)+$L91*EXP($K91/100*BN$5)*(1-_xlfn.NORM.DIST((LN(($L91*EXP($K91/100*BN$5)))-LN($J91)-$N91*BN$5)/($O91*SQRT(BN$5)),0,1,TRUE)))*EXP(-$F$1*BN$5)*(INDEX('3)tpx females'!EX$57:EX$107,MATCH($R91,'3)tpx females'!$DE$57:$DE$107,0))+INDEX('3)tpx males'!EV$57:EV$107,MATCH($Q91,'3)tpx males'!$DC$57:$DC$107,0))-(INDEX('3)tpx males'!EU$110:EU$160,MATCH($Q91,'3)tpx males'!$DC$110:$DC$160,0))*INDEX('3)tpx females'!EW$111:EW$161,MATCH($R91,'3)tpx females'!$DE$111:$DE$161,0))*(1-(EXP(-INDEX('3)tpx males'!EV$4:EV$54,MATCH($Q91,'3)tpx males'!$DC$4:$DC$54,0)))*EXP(-INDEX('3)tpx females'!EX$3:EX$53,MATCH($R91,'3)tpx females'!$DE$3:$DE$53,0))))))),0)</f>
        <v>0</v>
      </c>
      <c r="BO91" s="32">
        <f ca="1">IFERROR(($J91*EXP(BO$5*($N91+0.5*($O91)^2))*_xlfn.NORM.DIST((LN(($L91*EXP($K91/100*BO$5)))-LN($J91)-$N91*BO$5)/($O91*SQRT(BO$5))-$O91*SQRT(BO$5),0,1,TRUE)+$L91*EXP($K91/100*BO$5)*(1-_xlfn.NORM.DIST((LN(($L91*EXP($K91/100*BO$5)))-LN($J91)-$N91*BO$5)/($O91*SQRT(BO$5)),0,1,TRUE)))*EXP(-$F$1*BO$5)*(INDEX('3)tpx females'!EY$57:EY$107,MATCH($R91,'3)tpx females'!$DE$57:$DE$107,0))+INDEX('3)tpx males'!EW$57:EW$107,MATCH($Q91,'3)tpx males'!$DC$57:$DC$107,0))-(INDEX('3)tpx males'!EV$110:EV$160,MATCH($Q91,'3)tpx males'!$DC$110:$DC$160,0))*INDEX('3)tpx females'!EX$111:EX$161,MATCH($R91,'3)tpx females'!$DE$111:$DE$161,0))*(1-(EXP(-INDEX('3)tpx males'!EW$4:EW$54,MATCH($Q91,'3)tpx males'!$DC$4:$DC$54,0)))*EXP(-INDEX('3)tpx females'!EY$3:EY$53,MATCH($R91,'3)tpx females'!$DE$3:$DE$53,0))))))),0)</f>
        <v>0</v>
      </c>
      <c r="BP91" s="32">
        <f ca="1">IFERROR(($J91*EXP(BP$5*($N91+0.5*($O91)^2))*_xlfn.NORM.DIST((LN(($L91*EXP($K91/100*BP$5)))-LN($J91)-$N91*BP$5)/($O91*SQRT(BP$5))-$O91*SQRT(BP$5),0,1,TRUE)+$L91*EXP($K91/100*BP$5)*(1-_xlfn.NORM.DIST((LN(($L91*EXP($K91/100*BP$5)))-LN($J91)-$N91*BP$5)/($O91*SQRT(BP$5)),0,1,TRUE)))*EXP(-$F$1*BP$5)*(INDEX('3)tpx females'!EZ$57:EZ$107,MATCH($R91,'3)tpx females'!$DE$57:$DE$107,0))+INDEX('3)tpx males'!EX$57:EX$107,MATCH($Q91,'3)tpx males'!$DC$57:$DC$107,0))-(INDEX('3)tpx males'!EW$110:EW$160,MATCH($Q91,'3)tpx males'!$DC$110:$DC$160,0))*INDEX('3)tpx females'!EY$111:EY$161,MATCH($R91,'3)tpx females'!$DE$111:$DE$161,0))*(1-(EXP(-INDEX('3)tpx males'!EX$4:EX$54,MATCH($Q91,'3)tpx males'!$DC$4:$DC$54,0)))*EXP(-INDEX('3)tpx females'!EZ$3:EZ$53,MATCH($R91,'3)tpx females'!$DE$3:$DE$53,0))))))),0)</f>
        <v>0</v>
      </c>
      <c r="BQ91" s="32">
        <f ca="1">IFERROR(($J91*EXP(BQ$5*($N91+0.5*($O91)^2))*_xlfn.NORM.DIST((LN(($L91*EXP($K91/100*BQ$5)))-LN($J91)-$N91*BQ$5)/($O91*SQRT(BQ$5))-$O91*SQRT(BQ$5),0,1,TRUE)+$L91*EXP($K91/100*BQ$5)*(1-_xlfn.NORM.DIST((LN(($L91*EXP($K91/100*BQ$5)))-LN($J91)-$N91*BQ$5)/($O91*SQRT(BQ$5)),0,1,TRUE)))*EXP(-$F$1*BQ$5)*(INDEX('3)tpx females'!FA$57:FA$107,MATCH($R91,'3)tpx females'!$DE$57:$DE$107,0))+INDEX('3)tpx males'!EY$57:EY$107,MATCH($Q91,'3)tpx males'!$DC$57:$DC$107,0))-(INDEX('3)tpx males'!EX$110:EX$160,MATCH($Q91,'3)tpx males'!$DC$110:$DC$160,0))*INDEX('3)tpx females'!EZ$111:EZ$161,MATCH($R91,'3)tpx females'!$DE$111:$DE$161,0))*(1-(EXP(-INDEX('3)tpx males'!EY$4:EY$54,MATCH($Q91,'3)tpx males'!$DC$4:$DC$54,0)))*EXP(-INDEX('3)tpx females'!FA$3:FA$53,MATCH($R91,'3)tpx females'!$DE$3:$DE$53,0))))))),0)</f>
        <v>0</v>
      </c>
      <c r="BR91" s="32">
        <f ca="1">IFERROR(($J91*EXP(BR$5*($N91+0.5*($O91)^2))*_xlfn.NORM.DIST((LN(($L91*EXP($K91/100*BR$5)))-LN($J91)-$N91*BR$5)/($O91*SQRT(BR$5))-$O91*SQRT(BR$5),0,1,TRUE)+$L91*EXP($K91/100*BR$5)*(1-_xlfn.NORM.DIST((LN(($L91*EXP($K91/100*BR$5)))-LN($J91)-$N91*BR$5)/($O91*SQRT(BR$5)),0,1,TRUE)))*EXP(-$F$1*BR$5)*(INDEX('3)tpx females'!FB$57:FB$107,MATCH($R91,'3)tpx females'!$DE$57:$DE$107,0))+INDEX('3)tpx males'!EZ$57:EZ$107,MATCH($Q91,'3)tpx males'!$DC$57:$DC$107,0))-(INDEX('3)tpx males'!EY$110:EY$160,MATCH($Q91,'3)tpx males'!$DC$110:$DC$160,0))*INDEX('3)tpx females'!FA$111:FA$161,MATCH($R91,'3)tpx females'!$DE$111:$DE$161,0))*(1-(EXP(-INDEX('3)tpx males'!EZ$4:EZ$54,MATCH($Q91,'3)tpx males'!$DC$4:$DC$54,0)))*EXP(-INDEX('3)tpx females'!FB$3:FB$53,MATCH($R91,'3)tpx females'!$DE$3:$DE$53,0))))))),0)</f>
        <v>0</v>
      </c>
      <c r="BS91" s="32">
        <f ca="1">IFERROR(($J91*EXP(BS$5*($N91+0.5*($O91)^2))*_xlfn.NORM.DIST((LN(($L91*EXP($K91/100*BS$5)))-LN($J91)-$N91*BS$5)/($O91*SQRT(BS$5))-$O91*SQRT(BS$5),0,1,TRUE)+$L91*EXP($K91/100*BS$5)*(1-_xlfn.NORM.DIST((LN(($L91*EXP($K91/100*BS$5)))-LN($J91)-$N91*BS$5)/($O91*SQRT(BS$5)),0,1,TRUE)))*EXP(-$F$1*BS$5)*(INDEX('3)tpx females'!FC$57:FC$107,MATCH($R91,'3)tpx females'!$DE$57:$DE$107,0))+INDEX('3)tpx males'!FA$57:FA$107,MATCH($Q91,'3)tpx males'!$DC$57:$DC$107,0))-(INDEX('3)tpx males'!EZ$110:EZ$160,MATCH($Q91,'3)tpx males'!$DC$110:$DC$160,0))*INDEX('3)tpx females'!FB$111:FB$161,MATCH($R91,'3)tpx females'!$DE$111:$DE$161,0))*(1-(EXP(-INDEX('3)tpx males'!FA$4:FA$54,MATCH($Q91,'3)tpx males'!$DC$4:$DC$54,0)))*EXP(-INDEX('3)tpx females'!FC$3:FC$53,MATCH($R91,'3)tpx females'!$DE$3:$DE$53,0))))))),0)</f>
        <v>0</v>
      </c>
      <c r="BT91" s="32">
        <f ca="1">IFERROR(($J91*EXP(BT$5*($N91+0.5*($O91)^2))*_xlfn.NORM.DIST((LN(($L91*EXP($K91/100*BT$5)))-LN($J91)-$N91*BT$5)/($O91*SQRT(BT$5))-$O91*SQRT(BT$5),0,1,TRUE)+$L91*EXP($K91/100*BT$5)*(1-_xlfn.NORM.DIST((LN(($L91*EXP($K91/100*BT$5)))-LN($J91)-$N91*BT$5)/($O91*SQRT(BT$5)),0,1,TRUE)))*EXP(-$F$1*BT$5)*(INDEX('3)tpx females'!FD$57:FD$107,MATCH($R91,'3)tpx females'!$DE$57:$DE$107,0))+INDEX('3)tpx males'!FB$57:FB$107,MATCH($Q91,'3)tpx males'!$DC$57:$DC$107,0))-(INDEX('3)tpx males'!FA$110:FA$160,MATCH($Q91,'3)tpx males'!$DC$110:$DC$160,0))*INDEX('3)tpx females'!FC$111:FC$161,MATCH($R91,'3)tpx females'!$DE$111:$DE$161,0))*(1-(EXP(-INDEX('3)tpx males'!FB$4:FB$54,MATCH($Q91,'3)tpx males'!$DC$4:$DC$54,0)))*EXP(-INDEX('3)tpx females'!FD$3:FD$53,MATCH($R91,'3)tpx females'!$DE$3:$DE$53,0))))))),0)</f>
        <v>0</v>
      </c>
    </row>
    <row r="92" spans="2:72" x14ac:dyDescent="0.25">
      <c r="B92" s="32" t="s">
        <v>11</v>
      </c>
      <c r="C92" s="32" t="s">
        <v>12</v>
      </c>
      <c r="D92" s="49">
        <v>13996</v>
      </c>
      <c r="E92" s="32" t="s">
        <v>13</v>
      </c>
      <c r="F92" s="32" t="s">
        <v>14</v>
      </c>
      <c r="G92" s="49">
        <v>16826</v>
      </c>
      <c r="H92" s="32" t="s">
        <v>13</v>
      </c>
      <c r="I92" s="32" t="s">
        <v>21</v>
      </c>
      <c r="J92" s="32">
        <v>361632.49999999994</v>
      </c>
      <c r="K92" s="32">
        <v>7.9499999999999993</v>
      </c>
      <c r="L92" s="32">
        <f>'3) 2016 cases'!M92*EXP('3) 2016 cases'!L92/100)</f>
        <v>109804.47542855899</v>
      </c>
      <c r="M92" s="32"/>
      <c r="N92" s="32">
        <f>INDEX('2b)Working'!$I$61:$P$61,MATCH($I92,'2b)Working'!$I$60:$P$60,0))</f>
        <v>6.639962125003708E-2</v>
      </c>
      <c r="O92" s="32">
        <f>INDEX('2b)Working'!$I$62:$P$62,MATCH($I92,'2b)Working'!$I$60:$P$60,0))</f>
        <v>4.3425056649869002E-2</v>
      </c>
      <c r="P92" s="32" t="str">
        <f t="shared" si="5"/>
        <v/>
      </c>
      <c r="Q92" s="32">
        <f t="shared" si="4"/>
        <v>79</v>
      </c>
      <c r="R92" s="32">
        <f t="shared" si="6"/>
        <v>71</v>
      </c>
      <c r="S92" s="32">
        <f t="shared" si="7"/>
        <v>1</v>
      </c>
      <c r="U92" s="32">
        <f t="shared" ca="1" si="8"/>
        <v>131605.949290021</v>
      </c>
      <c r="W92" s="32">
        <f ca="1">IFERROR(($J92*EXP(W$5*($N92+0.5*($O92)^2))*_xlfn.NORM.DIST((LN(($L92*EXP($K92/100*W$5)))-LN($J92)-$N92*W$5)/($O92*SQRT(W$5))-$O92*SQRT(W$5),0,1,TRUE)+$L92*EXP($K92/100*W$5)*(1-_xlfn.NORM.DIST((LN(($L92*EXP($K92/100*W$5)))-LN($J92)-$N92*W$5)/($O92*SQRT(W$5)),0,1,TRUE)))*EXP(-$F$1*W$5)*(INDEX('3)tpx females'!DG$57:DG$107,MATCH($R92,'3)tpx females'!$DE$57:$DE$107,0))+INDEX('3)tpx males'!DE$57:DE$107,MATCH($Q92,'3)tpx males'!$DC$57:$DC$107,0))-(INDEX('3)tpx males'!DD$110:DD$160,MATCH($Q92,'3)tpx males'!$DC$110:$DC$160,0))*INDEX('3)tpx females'!DF$111:DF$161,MATCH($R92,'3)tpx females'!$DE$111:$DE$161,0))*(1-(EXP(-INDEX('3)tpx males'!DE$4:DE$54,MATCH($Q92,'3)tpx males'!$DC$4:$DC$54,0)))*EXP(-INDEX('3)tpx females'!DG$3:DG$53,MATCH($R92,'3)tpx females'!$DE$3:$DE$53,0))))))),0)</f>
        <v>53.442428036407627</v>
      </c>
      <c r="X92" s="32">
        <f ca="1">IFERROR(($J92*EXP(X$5*($N92+0.5*($O92)^2))*_xlfn.NORM.DIST((LN(($L92*EXP($K92/100*X$5)))-LN($J92)-$N92*X$5)/($O92*SQRT(X$5))-$O92*SQRT(X$5),0,1,TRUE)+$L92*EXP($K92/100*X$5)*(1-_xlfn.NORM.DIST((LN(($L92*EXP($K92/100*X$5)))-LN($J92)-$N92*X$5)/($O92*SQRT(X$5)),0,1,TRUE)))*EXP(-$F$1*X$5)*(INDEX('3)tpx females'!DH$57:DH$107,MATCH($R92,'3)tpx females'!$DE$57:$DE$107,0))+INDEX('3)tpx males'!DF$57:DF$107,MATCH($Q92,'3)tpx males'!$DC$57:$DC$107,0))-(INDEX('3)tpx males'!DE$110:DE$160,MATCH($Q92,'3)tpx males'!$DC$110:$DC$160,0))*INDEX('3)tpx females'!DG$111:DG$161,MATCH($R92,'3)tpx females'!$DE$111:$DE$161,0))*(1-(EXP(-INDEX('3)tpx males'!DF$4:DF$54,MATCH($Q92,'3)tpx males'!$DC$4:$DC$54,0)))*EXP(-INDEX('3)tpx females'!DH$3:DH$53,MATCH($R92,'3)tpx females'!$DE$3:$DE$53,0))))))),0)</f>
        <v>176.18062105419853</v>
      </c>
      <c r="Y92" s="32">
        <f ca="1">IFERROR(($J92*EXP(Y$5*($N92+0.5*($O92)^2))*_xlfn.NORM.DIST((LN(($L92*EXP($K92/100*Y$5)))-LN($J92)-$N92*Y$5)/($O92*SQRT(Y$5))-$O92*SQRT(Y$5),0,1,TRUE)+$L92*EXP($K92/100*Y$5)*(1-_xlfn.NORM.DIST((LN(($L92*EXP($K92/100*Y$5)))-LN($J92)-$N92*Y$5)/($O92*SQRT(Y$5)),0,1,TRUE)))*EXP(-$F$1*Y$5)*(INDEX('3)tpx females'!DI$57:DI$107,MATCH($R92,'3)tpx females'!$DE$57:$DE$107,0))+INDEX('3)tpx males'!DG$57:DG$107,MATCH($Q92,'3)tpx males'!$DC$57:$DC$107,0))-(INDEX('3)tpx males'!DF$110:DF$160,MATCH($Q92,'3)tpx males'!$DC$110:$DC$160,0))*INDEX('3)tpx females'!DH$111:DH$161,MATCH($R92,'3)tpx females'!$DE$111:$DE$161,0))*(1-(EXP(-INDEX('3)tpx males'!DG$4:DG$54,MATCH($Q92,'3)tpx males'!$DC$4:$DC$54,0)))*EXP(-INDEX('3)tpx females'!DI$3:DI$53,MATCH($R92,'3)tpx females'!$DE$3:$DE$53,0))))))),0)</f>
        <v>322.17111317750238</v>
      </c>
      <c r="Z92" s="32">
        <f ca="1">IFERROR(($J92*EXP(Z$5*($N92+0.5*($O92)^2))*_xlfn.NORM.DIST((LN(($L92*EXP($K92/100*Z$5)))-LN($J92)-$N92*Z$5)/($O92*SQRT(Z$5))-$O92*SQRT(Z$5),0,1,TRUE)+$L92*EXP($K92/100*Z$5)*(1-_xlfn.NORM.DIST((LN(($L92*EXP($K92/100*Z$5)))-LN($J92)-$N92*Z$5)/($O92*SQRT(Z$5)),0,1,TRUE)))*EXP(-$F$1*Z$5)*(INDEX('3)tpx females'!DJ$57:DJ$107,MATCH($R92,'3)tpx females'!$DE$57:$DE$107,0))+INDEX('3)tpx males'!DH$57:DH$107,MATCH($Q92,'3)tpx males'!$DC$57:$DC$107,0))-(INDEX('3)tpx males'!DG$110:DG$160,MATCH($Q92,'3)tpx males'!$DC$110:$DC$160,0))*INDEX('3)tpx females'!DI$111:DI$161,MATCH($R92,'3)tpx females'!$DE$111:$DE$161,0))*(1-(EXP(-INDEX('3)tpx males'!DH$4:DH$54,MATCH($Q92,'3)tpx males'!$DC$4:$DC$54,0)))*EXP(-INDEX('3)tpx females'!DJ$3:DJ$53,MATCH($R92,'3)tpx females'!$DE$3:$DE$53,0))))))),0)</f>
        <v>526.04930640683017</v>
      </c>
      <c r="AA92" s="32">
        <f ca="1">IFERROR(($J92*EXP(AA$5*($N92+0.5*($O92)^2))*_xlfn.NORM.DIST((LN(($L92*EXP($K92/100*AA$5)))-LN($J92)-$N92*AA$5)/($O92*SQRT(AA$5))-$O92*SQRT(AA$5),0,1,TRUE)+$L92*EXP($K92/100*AA$5)*(1-_xlfn.NORM.DIST((LN(($L92*EXP($K92/100*AA$5)))-LN($J92)-$N92*AA$5)/($O92*SQRT(AA$5)),0,1,TRUE)))*EXP(-$F$1*AA$5)*(INDEX('3)tpx females'!DK$57:DK$107,MATCH($R92,'3)tpx females'!$DE$57:$DE$107,0))+INDEX('3)tpx males'!DI$57:DI$107,MATCH($Q92,'3)tpx males'!$DC$57:$DC$107,0))-(INDEX('3)tpx males'!DH$110:DH$160,MATCH($Q92,'3)tpx males'!$DC$110:$DC$160,0))*INDEX('3)tpx females'!DJ$111:DJ$161,MATCH($R92,'3)tpx females'!$DE$111:$DE$161,0))*(1-(EXP(-INDEX('3)tpx males'!DI$4:DI$54,MATCH($Q92,'3)tpx males'!$DC$4:$DC$54,0)))*EXP(-INDEX('3)tpx females'!DK$3:DK$53,MATCH($R92,'3)tpx females'!$DE$3:$DE$53,0))))))),0)</f>
        <v>723.19329340004481</v>
      </c>
      <c r="AB92" s="32">
        <f ca="1">IFERROR(($J92*EXP(AB$5*($N92+0.5*($O92)^2))*_xlfn.NORM.DIST((LN(($L92*EXP($K92/100*AB$5)))-LN($J92)-$N92*AB$5)/($O92*SQRT(AB$5))-$O92*SQRT(AB$5),0,1,TRUE)+$L92*EXP($K92/100*AB$5)*(1-_xlfn.NORM.DIST((LN(($L92*EXP($K92/100*AB$5)))-LN($J92)-$N92*AB$5)/($O92*SQRT(AB$5)),0,1,TRUE)))*EXP(-$F$1*AB$5)*(INDEX('3)tpx females'!DL$57:DL$107,MATCH($R92,'3)tpx females'!$DE$57:$DE$107,0))+INDEX('3)tpx males'!DJ$57:DJ$107,MATCH($Q92,'3)tpx males'!$DC$57:$DC$107,0))-(INDEX('3)tpx males'!DI$110:DI$160,MATCH($Q92,'3)tpx males'!$DC$110:$DC$160,0))*INDEX('3)tpx females'!DK$111:DK$161,MATCH($R92,'3)tpx females'!$DE$111:$DE$161,0))*(1-(EXP(-INDEX('3)tpx males'!DJ$4:DJ$54,MATCH($Q92,'3)tpx males'!$DC$4:$DC$54,0)))*EXP(-INDEX('3)tpx females'!DL$3:DL$53,MATCH($R92,'3)tpx females'!$DE$3:$DE$53,0))))))),0)</f>
        <v>970.0153905572655</v>
      </c>
      <c r="AC92" s="32">
        <f ca="1">IFERROR(($J92*EXP(AC$5*($N92+0.5*($O92)^2))*_xlfn.NORM.DIST((LN(($L92*EXP($K92/100*AC$5)))-LN($J92)-$N92*AC$5)/($O92*SQRT(AC$5))-$O92*SQRT(AC$5),0,1,TRUE)+$L92*EXP($K92/100*AC$5)*(1-_xlfn.NORM.DIST((LN(($L92*EXP($K92/100*AC$5)))-LN($J92)-$N92*AC$5)/($O92*SQRT(AC$5)),0,1,TRUE)))*EXP(-$F$1*AC$5)*(INDEX('3)tpx females'!DM$57:DM$107,MATCH($R92,'3)tpx females'!$DE$57:$DE$107,0))+INDEX('3)tpx males'!DK$57:DK$107,MATCH($Q92,'3)tpx males'!$DC$57:$DC$107,0))-(INDEX('3)tpx males'!DJ$110:DJ$160,MATCH($Q92,'3)tpx males'!$DC$110:$DC$160,0))*INDEX('3)tpx females'!DL$111:DL$161,MATCH($R92,'3)tpx females'!$DE$111:$DE$161,0))*(1-(EXP(-INDEX('3)tpx males'!DK$4:DK$54,MATCH($Q92,'3)tpx males'!$DC$4:$DC$54,0)))*EXP(-INDEX('3)tpx females'!DM$3:DM$53,MATCH($R92,'3)tpx females'!$DE$3:$DE$53,0))))))),0)</f>
        <v>1283.4482147263925</v>
      </c>
      <c r="AD92" s="32">
        <f ca="1">IFERROR(($J92*EXP(AD$5*($N92+0.5*($O92)^2))*_xlfn.NORM.DIST((LN(($L92*EXP($K92/100*AD$5)))-LN($J92)-$N92*AD$5)/($O92*SQRT(AD$5))-$O92*SQRT(AD$5),0,1,TRUE)+$L92*EXP($K92/100*AD$5)*(1-_xlfn.NORM.DIST((LN(($L92*EXP($K92/100*AD$5)))-LN($J92)-$N92*AD$5)/($O92*SQRT(AD$5)),0,1,TRUE)))*EXP(-$F$1*AD$5)*(INDEX('3)tpx females'!DN$57:DN$107,MATCH($R92,'3)tpx females'!$DE$57:$DE$107,0))+INDEX('3)tpx males'!DL$57:DL$107,MATCH($Q92,'3)tpx males'!$DC$57:$DC$107,0))-(INDEX('3)tpx males'!DK$110:DK$160,MATCH($Q92,'3)tpx males'!$DC$110:$DC$160,0))*INDEX('3)tpx females'!DM$111:DM$161,MATCH($R92,'3)tpx females'!$DE$111:$DE$161,0))*(1-(EXP(-INDEX('3)tpx males'!DL$4:DL$54,MATCH($Q92,'3)tpx males'!$DC$4:$DC$54,0)))*EXP(-INDEX('3)tpx females'!DN$3:DN$53,MATCH($R92,'3)tpx females'!$DE$3:$DE$53,0))))))),0)</f>
        <v>1673.2358084229425</v>
      </c>
      <c r="AE92" s="32">
        <f ca="1">IFERROR(($J92*EXP(AE$5*($N92+0.5*($O92)^2))*_xlfn.NORM.DIST((LN(($L92*EXP($K92/100*AE$5)))-LN($J92)-$N92*AE$5)/($O92*SQRT(AE$5))-$O92*SQRT(AE$5),0,1,TRUE)+$L92*EXP($K92/100*AE$5)*(1-_xlfn.NORM.DIST((LN(($L92*EXP($K92/100*AE$5)))-LN($J92)-$N92*AE$5)/($O92*SQRT(AE$5)),0,1,TRUE)))*EXP(-$F$1*AE$5)*(INDEX('3)tpx females'!DO$57:DO$107,MATCH($R92,'3)tpx females'!$DE$57:$DE$107,0))+INDEX('3)tpx males'!DM$57:DM$107,MATCH($Q92,'3)tpx males'!$DC$57:$DC$107,0))-(INDEX('3)tpx males'!DL$110:DL$160,MATCH($Q92,'3)tpx males'!$DC$110:$DC$160,0))*INDEX('3)tpx females'!DN$111:DN$161,MATCH($R92,'3)tpx females'!$DE$111:$DE$161,0))*(1-(EXP(-INDEX('3)tpx males'!DM$4:DM$54,MATCH($Q92,'3)tpx males'!$DC$4:$DC$54,0)))*EXP(-INDEX('3)tpx females'!DO$3:DO$53,MATCH($R92,'3)tpx females'!$DE$3:$DE$53,0))))))),0)</f>
        <v>1993.2400709964306</v>
      </c>
      <c r="AF92" s="32">
        <f ca="1">IFERROR(($J92*EXP(AF$5*($N92+0.5*($O92)^2))*_xlfn.NORM.DIST((LN(($L92*EXP($K92/100*AF$5)))-LN($J92)-$N92*AF$5)/($O92*SQRT(AF$5))-$O92*SQRT(AF$5),0,1,TRUE)+$L92*EXP($K92/100*AF$5)*(1-_xlfn.NORM.DIST((LN(($L92*EXP($K92/100*AF$5)))-LN($J92)-$N92*AF$5)/($O92*SQRT(AF$5)),0,1,TRUE)))*EXP(-$F$1*AF$5)*(INDEX('3)tpx females'!DP$57:DP$107,MATCH($R92,'3)tpx females'!$DE$57:$DE$107,0))+INDEX('3)tpx males'!DN$57:DN$107,MATCH($Q92,'3)tpx males'!$DC$57:$DC$107,0))-(INDEX('3)tpx males'!DM$110:DM$160,MATCH($Q92,'3)tpx males'!$DC$110:$DC$160,0))*INDEX('3)tpx females'!DO$111:DO$161,MATCH($R92,'3)tpx females'!$DE$111:$DE$161,0))*(1-(EXP(-INDEX('3)tpx males'!DN$4:DN$54,MATCH($Q92,'3)tpx males'!$DC$4:$DC$54,0)))*EXP(-INDEX('3)tpx females'!DP$3:DP$53,MATCH($R92,'3)tpx females'!$DE$3:$DE$53,0))))))),0)</f>
        <v>2570.8898440123189</v>
      </c>
      <c r="AG92" s="32">
        <f ca="1">IFERROR(($J92*EXP(AG$5*($N92+0.5*($O92)^2))*_xlfn.NORM.DIST((LN(($L92*EXP($K92/100*AG$5)))-LN($J92)-$N92*AG$5)/($O92*SQRT(AG$5))-$O92*SQRT(AG$5),0,1,TRUE)+$L92*EXP($K92/100*AG$5)*(1-_xlfn.NORM.DIST((LN(($L92*EXP($K92/100*AG$5)))-LN($J92)-$N92*AG$5)/($O92*SQRT(AG$5)),0,1,TRUE)))*EXP(-$F$1*AG$5)*(INDEX('3)tpx females'!DQ$57:DQ$107,MATCH($R92,'3)tpx females'!$DE$57:$DE$107,0))+INDEX('3)tpx males'!DO$57:DO$107,MATCH($Q92,'3)tpx males'!$DC$57:$DC$107,0))-(INDEX('3)tpx males'!DN$110:DN$160,MATCH($Q92,'3)tpx males'!$DC$110:$DC$160,0))*INDEX('3)tpx females'!DP$111:DP$161,MATCH($R92,'3)tpx females'!$DE$111:$DE$161,0))*(1-(EXP(-INDEX('3)tpx males'!DO$4:DO$54,MATCH($Q92,'3)tpx males'!$DC$4:$DC$54,0)))*EXP(-INDEX('3)tpx females'!DQ$3:DQ$53,MATCH($R92,'3)tpx females'!$DE$3:$DE$53,0))))))),0)</f>
        <v>3199.6888748702559</v>
      </c>
      <c r="AH92" s="32">
        <f ca="1">IFERROR(($J92*EXP(AH$5*($N92+0.5*($O92)^2))*_xlfn.NORM.DIST((LN(($L92*EXP($K92/100*AH$5)))-LN($J92)-$N92*AH$5)/($O92*SQRT(AH$5))-$O92*SQRT(AH$5),0,1,TRUE)+$L92*EXP($K92/100*AH$5)*(1-_xlfn.NORM.DIST((LN(($L92*EXP($K92/100*AH$5)))-LN($J92)-$N92*AH$5)/($O92*SQRT(AH$5)),0,1,TRUE)))*EXP(-$F$1*AH$5)*(INDEX('3)tpx females'!DR$57:DR$107,MATCH($R92,'3)tpx females'!$DE$57:$DE$107,0))+INDEX('3)tpx males'!DP$57:DP$107,MATCH($Q92,'3)tpx males'!$DC$57:$DC$107,0))-(INDEX('3)tpx males'!DO$110:DO$160,MATCH($Q92,'3)tpx males'!$DC$110:$DC$160,0))*INDEX('3)tpx females'!DQ$111:DQ$161,MATCH($R92,'3)tpx females'!$DE$111:$DE$161,0))*(1-(EXP(-INDEX('3)tpx males'!DP$4:DP$54,MATCH($Q92,'3)tpx males'!$DC$4:$DC$54,0)))*EXP(-INDEX('3)tpx females'!DR$3:DR$53,MATCH($R92,'3)tpx females'!$DE$3:$DE$53,0))))))),0)</f>
        <v>3842.5208565178045</v>
      </c>
      <c r="AI92" s="32">
        <f ca="1">IFERROR(($J92*EXP(AI$5*($N92+0.5*($O92)^2))*_xlfn.NORM.DIST((LN(($L92*EXP($K92/100*AI$5)))-LN($J92)-$N92*AI$5)/($O92*SQRT(AI$5))-$O92*SQRT(AI$5),0,1,TRUE)+$L92*EXP($K92/100*AI$5)*(1-_xlfn.NORM.DIST((LN(($L92*EXP($K92/100*AI$5)))-LN($J92)-$N92*AI$5)/($O92*SQRT(AI$5)),0,1,TRUE)))*EXP(-$F$1*AI$5)*(INDEX('3)tpx females'!DS$57:DS$107,MATCH($R92,'3)tpx females'!$DE$57:$DE$107,0))+INDEX('3)tpx males'!DQ$57:DQ$107,MATCH($Q92,'3)tpx males'!$DC$57:$DC$107,0))-(INDEX('3)tpx males'!DP$110:DP$160,MATCH($Q92,'3)tpx males'!$DC$110:$DC$160,0))*INDEX('3)tpx females'!DR$111:DR$161,MATCH($R92,'3)tpx females'!$DE$111:$DE$161,0))*(1-(EXP(-INDEX('3)tpx males'!DQ$4:DQ$54,MATCH($Q92,'3)tpx males'!$DC$4:$DC$54,0)))*EXP(-INDEX('3)tpx females'!DS$3:DS$53,MATCH($R92,'3)tpx females'!$DE$3:$DE$53,0))))))),0)</f>
        <v>4521.4466280169181</v>
      </c>
      <c r="AJ92" s="32">
        <f ca="1">IFERROR(($J92*EXP(AJ$5*($N92+0.5*($O92)^2))*_xlfn.NORM.DIST((LN(($L92*EXP($K92/100*AJ$5)))-LN($J92)-$N92*AJ$5)/($O92*SQRT(AJ$5))-$O92*SQRT(AJ$5),0,1,TRUE)+$L92*EXP($K92/100*AJ$5)*(1-_xlfn.NORM.DIST((LN(($L92*EXP($K92/100*AJ$5)))-LN($J92)-$N92*AJ$5)/($O92*SQRT(AJ$5)),0,1,TRUE)))*EXP(-$F$1*AJ$5)*(INDEX('3)tpx females'!DT$57:DT$107,MATCH($R92,'3)tpx females'!$DE$57:$DE$107,0))+INDEX('3)tpx males'!DR$57:DR$107,MATCH($Q92,'3)tpx males'!$DC$57:$DC$107,0))-(INDEX('3)tpx males'!DQ$110:DQ$160,MATCH($Q92,'3)tpx males'!$DC$110:$DC$160,0))*INDEX('3)tpx females'!DS$111:DS$161,MATCH($R92,'3)tpx females'!$DE$111:$DE$161,0))*(1-(EXP(-INDEX('3)tpx males'!DR$4:DR$54,MATCH($Q92,'3)tpx males'!$DC$4:$DC$54,0)))*EXP(-INDEX('3)tpx females'!DT$3:DT$53,MATCH($R92,'3)tpx females'!$DE$3:$DE$53,0))))))),0)</f>
        <v>4863.8644932147708</v>
      </c>
      <c r="AK92" s="32">
        <f ca="1">IFERROR(($J92*EXP(AK$5*($N92+0.5*($O92)^2))*_xlfn.NORM.DIST((LN(($L92*EXP($K92/100*AK$5)))-LN($J92)-$N92*AK$5)/($O92*SQRT(AK$5))-$O92*SQRT(AK$5),0,1,TRUE)+$L92*EXP($K92/100*AK$5)*(1-_xlfn.NORM.DIST((LN(($L92*EXP($K92/100*AK$5)))-LN($J92)-$N92*AK$5)/($O92*SQRT(AK$5)),0,1,TRUE)))*EXP(-$F$1*AK$5)*(INDEX('3)tpx females'!DU$57:DU$107,MATCH($R92,'3)tpx females'!$DE$57:$DE$107,0))+INDEX('3)tpx males'!DS$57:DS$107,MATCH($Q92,'3)tpx males'!$DC$57:$DC$107,0))-(INDEX('3)tpx males'!DR$110:DR$160,MATCH($Q92,'3)tpx males'!$DC$110:$DC$160,0))*INDEX('3)tpx females'!DT$111:DT$161,MATCH($R92,'3)tpx females'!$DE$111:$DE$161,0))*(1-(EXP(-INDEX('3)tpx males'!DS$4:DS$54,MATCH($Q92,'3)tpx males'!$DC$4:$DC$54,0)))*EXP(-INDEX('3)tpx females'!DU$3:DU$53,MATCH($R92,'3)tpx females'!$DE$3:$DE$53,0))))))),0)</f>
        <v>5644.8806247911607</v>
      </c>
      <c r="AL92" s="32">
        <f ca="1">IFERROR(($J92*EXP(AL$5*($N92+0.5*($O92)^2))*_xlfn.NORM.DIST((LN(($L92*EXP($K92/100*AL$5)))-LN($J92)-$N92*AL$5)/($O92*SQRT(AL$5))-$O92*SQRT(AL$5),0,1,TRUE)+$L92*EXP($K92/100*AL$5)*(1-_xlfn.NORM.DIST((LN(($L92*EXP($K92/100*AL$5)))-LN($J92)-$N92*AL$5)/($O92*SQRT(AL$5)),0,1,TRUE)))*EXP(-$F$1*AL$5)*(INDEX('3)tpx females'!DV$57:DV$107,MATCH($R92,'3)tpx females'!$DE$57:$DE$107,0))+INDEX('3)tpx males'!DT$57:DT$107,MATCH($Q92,'3)tpx males'!$DC$57:$DC$107,0))-(INDEX('3)tpx males'!DS$110:DS$160,MATCH($Q92,'3)tpx males'!$DC$110:$DC$160,0))*INDEX('3)tpx females'!DU$111:DU$161,MATCH($R92,'3)tpx females'!$DE$111:$DE$161,0))*(1-(EXP(-INDEX('3)tpx males'!DT$4:DT$54,MATCH($Q92,'3)tpx males'!$DC$4:$DC$54,0)))*EXP(-INDEX('3)tpx females'!DV$3:DV$53,MATCH($R92,'3)tpx females'!$DE$3:$DE$53,0))))))),0)</f>
        <v>6573.3666769723141</v>
      </c>
      <c r="AM92" s="32">
        <f ca="1">IFERROR(($J92*EXP(AM$5*($N92+0.5*($O92)^2))*_xlfn.NORM.DIST((LN(($L92*EXP($K92/100*AM$5)))-LN($J92)-$N92*AM$5)/($O92*SQRT(AM$5))-$O92*SQRT(AM$5),0,1,TRUE)+$L92*EXP($K92/100*AM$5)*(1-_xlfn.NORM.DIST((LN(($L92*EXP($K92/100*AM$5)))-LN($J92)-$N92*AM$5)/($O92*SQRT(AM$5)),0,1,TRUE)))*EXP(-$F$1*AM$5)*(INDEX('3)tpx females'!DW$57:DW$107,MATCH($R92,'3)tpx females'!$DE$57:$DE$107,0))+INDEX('3)tpx males'!DU$57:DU$107,MATCH($Q92,'3)tpx males'!$DC$57:$DC$107,0))-(INDEX('3)tpx males'!DT$110:DT$160,MATCH($Q92,'3)tpx males'!$DC$110:$DC$160,0))*INDEX('3)tpx females'!DV$111:DV$161,MATCH($R92,'3)tpx females'!$DE$111:$DE$161,0))*(1-(EXP(-INDEX('3)tpx males'!DU$4:DU$54,MATCH($Q92,'3)tpx males'!$DC$4:$DC$54,0)))*EXP(-INDEX('3)tpx females'!DW$3:DW$53,MATCH($R92,'3)tpx females'!$DE$3:$DE$53,0))))))),0)</f>
        <v>6969.6250201828088</v>
      </c>
      <c r="AN92" s="32">
        <f ca="1">IFERROR(($J92*EXP(AN$5*($N92+0.5*($O92)^2))*_xlfn.NORM.DIST((LN(($L92*EXP($K92/100*AN$5)))-LN($J92)-$N92*AN$5)/($O92*SQRT(AN$5))-$O92*SQRT(AN$5),0,1,TRUE)+$L92*EXP($K92/100*AN$5)*(1-_xlfn.NORM.DIST((LN(($L92*EXP($K92/100*AN$5)))-LN($J92)-$N92*AN$5)/($O92*SQRT(AN$5)),0,1,TRUE)))*EXP(-$F$1*AN$5)*(INDEX('3)tpx females'!DX$57:DX$107,MATCH($R92,'3)tpx females'!$DE$57:$DE$107,0))+INDEX('3)tpx males'!DV$57:DV$107,MATCH($Q92,'3)tpx males'!$DC$57:$DC$107,0))-(INDEX('3)tpx males'!DU$110:DU$160,MATCH($Q92,'3)tpx males'!$DC$110:$DC$160,0))*INDEX('3)tpx females'!DW$111:DW$161,MATCH($R92,'3)tpx females'!$DE$111:$DE$161,0))*(1-(EXP(-INDEX('3)tpx males'!DV$4:DV$54,MATCH($Q92,'3)tpx males'!$DC$4:$DC$54,0)))*EXP(-INDEX('3)tpx females'!DX$3:DX$53,MATCH($R92,'3)tpx females'!$DE$3:$DE$53,0))))))),0)</f>
        <v>7500.1326887943069</v>
      </c>
      <c r="AO92" s="32">
        <f ca="1">IFERROR(($J92*EXP(AO$5*($N92+0.5*($O92)^2))*_xlfn.NORM.DIST((LN(($L92*EXP($K92/100*AO$5)))-LN($J92)-$N92*AO$5)/($O92*SQRT(AO$5))-$O92*SQRT(AO$5),0,1,TRUE)+$L92*EXP($K92/100*AO$5)*(1-_xlfn.NORM.DIST((LN(($L92*EXP($K92/100*AO$5)))-LN($J92)-$N92*AO$5)/($O92*SQRT(AO$5)),0,1,TRUE)))*EXP(-$F$1*AO$5)*(INDEX('3)tpx females'!DY$57:DY$107,MATCH($R92,'3)tpx females'!$DE$57:$DE$107,0))+INDEX('3)tpx males'!DW$57:DW$107,MATCH($Q92,'3)tpx males'!$DC$57:$DC$107,0))-(INDEX('3)tpx males'!DV$110:DV$160,MATCH($Q92,'3)tpx males'!$DC$110:$DC$160,0))*INDEX('3)tpx females'!DX$111:DX$161,MATCH($R92,'3)tpx females'!$DE$111:$DE$161,0))*(1-(EXP(-INDEX('3)tpx males'!DW$4:DW$54,MATCH($Q92,'3)tpx males'!$DC$4:$DC$54,0)))*EXP(-INDEX('3)tpx females'!DY$3:DY$53,MATCH($R92,'3)tpx females'!$DE$3:$DE$53,0))))))),0)</f>
        <v>8292.276428871699</v>
      </c>
      <c r="AP92" s="32">
        <f ca="1">IFERROR(($J92*EXP(AP$5*($N92+0.5*($O92)^2))*_xlfn.NORM.DIST((LN(($L92*EXP($K92/100*AP$5)))-LN($J92)-$N92*AP$5)/($O92*SQRT(AP$5))-$O92*SQRT(AP$5),0,1,TRUE)+$L92*EXP($K92/100*AP$5)*(1-_xlfn.NORM.DIST((LN(($L92*EXP($K92/100*AP$5)))-LN($J92)-$N92*AP$5)/($O92*SQRT(AP$5)),0,1,TRUE)))*EXP(-$F$1*AP$5)*(INDEX('3)tpx females'!DZ$57:DZ$107,MATCH($R92,'3)tpx females'!$DE$57:$DE$107,0))+INDEX('3)tpx males'!DX$57:DX$107,MATCH($Q92,'3)tpx males'!$DC$57:$DC$107,0))-(INDEX('3)tpx males'!DW$110:DW$160,MATCH($Q92,'3)tpx males'!$DC$110:$DC$160,0))*INDEX('3)tpx females'!DY$111:DY$161,MATCH($R92,'3)tpx females'!$DE$111:$DE$161,0))*(1-(EXP(-INDEX('3)tpx males'!DX$4:DX$54,MATCH($Q92,'3)tpx males'!$DC$4:$DC$54,0)))*EXP(-INDEX('3)tpx females'!DZ$3:DZ$53,MATCH($R92,'3)tpx females'!$DE$3:$DE$53,0))))))),0)</f>
        <v>8463.8553862602421</v>
      </c>
      <c r="AQ92" s="32">
        <f ca="1">IFERROR(($J92*EXP(AQ$5*($N92+0.5*($O92)^2))*_xlfn.NORM.DIST((LN(($L92*EXP($K92/100*AQ$5)))-LN($J92)-$N92*AQ$5)/($O92*SQRT(AQ$5))-$O92*SQRT(AQ$5),0,1,TRUE)+$L92*EXP($K92/100*AQ$5)*(1-_xlfn.NORM.DIST((LN(($L92*EXP($K92/100*AQ$5)))-LN($J92)-$N92*AQ$5)/($O92*SQRT(AQ$5)),0,1,TRUE)))*EXP(-$F$1*AQ$5)*(INDEX('3)tpx females'!EA$57:EA$107,MATCH($R92,'3)tpx females'!$DE$57:$DE$107,0))+INDEX('3)tpx males'!DY$57:DY$107,MATCH($Q92,'3)tpx males'!$DC$57:$DC$107,0))-(INDEX('3)tpx males'!DX$110:DX$160,MATCH($Q92,'3)tpx males'!$DC$110:$DC$160,0))*INDEX('3)tpx females'!DZ$111:DZ$161,MATCH($R92,'3)tpx females'!$DE$111:$DE$161,0))*(1-(EXP(-INDEX('3)tpx males'!DY$4:DY$54,MATCH($Q92,'3)tpx males'!$DC$4:$DC$54,0)))*EXP(-INDEX('3)tpx females'!EA$3:EA$53,MATCH($R92,'3)tpx females'!$DE$3:$DE$53,0))))))),0)</f>
        <v>8125.3750367557759</v>
      </c>
      <c r="AR92" s="32">
        <f ca="1">IFERROR(($J92*EXP(AR$5*($N92+0.5*($O92)^2))*_xlfn.NORM.DIST((LN(($L92*EXP($K92/100*AR$5)))-LN($J92)-$N92*AR$5)/($O92*SQRT(AR$5))-$O92*SQRT(AR$5),0,1,TRUE)+$L92*EXP($K92/100*AR$5)*(1-_xlfn.NORM.DIST((LN(($L92*EXP($K92/100*AR$5)))-LN($J92)-$N92*AR$5)/($O92*SQRT(AR$5)),0,1,TRUE)))*EXP(-$F$1*AR$5)*(INDEX('3)tpx females'!EB$57:EB$107,MATCH($R92,'3)tpx females'!$DE$57:$DE$107,0))+INDEX('3)tpx males'!DZ$57:DZ$107,MATCH($Q92,'3)tpx males'!$DC$57:$DC$107,0))-(INDEX('3)tpx males'!DY$110:DY$160,MATCH($Q92,'3)tpx males'!$DC$110:$DC$160,0))*INDEX('3)tpx females'!EA$111:EA$161,MATCH($R92,'3)tpx females'!$DE$111:$DE$161,0))*(1-(EXP(-INDEX('3)tpx males'!DZ$4:DZ$54,MATCH($Q92,'3)tpx males'!$DC$4:$DC$54,0)))*EXP(-INDEX('3)tpx females'!EB$3:EB$53,MATCH($R92,'3)tpx females'!$DE$3:$DE$53,0))))))),0)</f>
        <v>7767.531132329239</v>
      </c>
      <c r="AS92" s="32">
        <f ca="1">IFERROR(($J92*EXP(AS$5*($N92+0.5*($O92)^2))*_xlfn.NORM.DIST((LN(($L92*EXP($K92/100*AS$5)))-LN($J92)-$N92*AS$5)/($O92*SQRT(AS$5))-$O92*SQRT(AS$5),0,1,TRUE)+$L92*EXP($K92/100*AS$5)*(1-_xlfn.NORM.DIST((LN(($L92*EXP($K92/100*AS$5)))-LN($J92)-$N92*AS$5)/($O92*SQRT(AS$5)),0,1,TRUE)))*EXP(-$F$1*AS$5)*(INDEX('3)tpx females'!EC$57:EC$107,MATCH($R92,'3)tpx females'!$DE$57:$DE$107,0))+INDEX('3)tpx males'!EA$57:EA$107,MATCH($Q92,'3)tpx males'!$DC$57:$DC$107,0))-(INDEX('3)tpx males'!DZ$110:DZ$160,MATCH($Q92,'3)tpx males'!$DC$110:$DC$160,0))*INDEX('3)tpx females'!EB$111:EB$161,MATCH($R92,'3)tpx females'!$DE$111:$DE$161,0))*(1-(EXP(-INDEX('3)tpx males'!EA$4:EA$54,MATCH($Q92,'3)tpx males'!$DC$4:$DC$54,0)))*EXP(-INDEX('3)tpx females'!EC$3:EC$53,MATCH($R92,'3)tpx females'!$DE$3:$DE$53,0))))))),0)</f>
        <v>7427.5190031507636</v>
      </c>
      <c r="AT92" s="32">
        <f ca="1">IFERROR(($J92*EXP(AT$5*($N92+0.5*($O92)^2))*_xlfn.NORM.DIST((LN(($L92*EXP($K92/100*AT$5)))-LN($J92)-$N92*AT$5)/($O92*SQRT(AT$5))-$O92*SQRT(AT$5),0,1,TRUE)+$L92*EXP($K92/100*AT$5)*(1-_xlfn.NORM.DIST((LN(($L92*EXP($K92/100*AT$5)))-LN($J92)-$N92*AT$5)/($O92*SQRT(AT$5)),0,1,TRUE)))*EXP(-$F$1*AT$5)*(INDEX('3)tpx females'!ED$57:ED$107,MATCH($R92,'3)tpx females'!$DE$57:$DE$107,0))+INDEX('3)tpx males'!EB$57:EB$107,MATCH($Q92,'3)tpx males'!$DC$57:$DC$107,0))-(INDEX('3)tpx males'!EA$110:EA$160,MATCH($Q92,'3)tpx males'!$DC$110:$DC$160,0))*INDEX('3)tpx females'!EC$111:EC$161,MATCH($R92,'3)tpx females'!$DE$111:$DE$161,0))*(1-(EXP(-INDEX('3)tpx males'!EB$4:EB$54,MATCH($Q92,'3)tpx males'!$DC$4:$DC$54,0)))*EXP(-INDEX('3)tpx females'!ED$3:ED$53,MATCH($R92,'3)tpx females'!$DE$3:$DE$53,0))))))),0)</f>
        <v>7207.3556315026945</v>
      </c>
      <c r="AU92" s="32">
        <f ca="1">IFERROR(($J92*EXP(AU$5*($N92+0.5*($O92)^2))*_xlfn.NORM.DIST((LN(($L92*EXP($K92/100*AU$5)))-LN($J92)-$N92*AU$5)/($O92*SQRT(AU$5))-$O92*SQRT(AU$5),0,1,TRUE)+$L92*EXP($K92/100*AU$5)*(1-_xlfn.NORM.DIST((LN(($L92*EXP($K92/100*AU$5)))-LN($J92)-$N92*AU$5)/($O92*SQRT(AU$5)),0,1,TRUE)))*EXP(-$F$1*AU$5)*(INDEX('3)tpx females'!EE$57:EE$107,MATCH($R92,'3)tpx females'!$DE$57:$DE$107,0))+INDEX('3)tpx males'!EC$57:EC$107,MATCH($Q92,'3)tpx males'!$DC$57:$DC$107,0))-(INDEX('3)tpx males'!EB$110:EB$160,MATCH($Q92,'3)tpx males'!$DC$110:$DC$160,0))*INDEX('3)tpx females'!ED$111:ED$161,MATCH($R92,'3)tpx females'!$DE$111:$DE$161,0))*(1-(EXP(-INDEX('3)tpx males'!EC$4:EC$54,MATCH($Q92,'3)tpx males'!$DC$4:$DC$54,0)))*EXP(-INDEX('3)tpx females'!EE$3:EE$53,MATCH($R92,'3)tpx females'!$DE$3:$DE$53,0))))))),0)</f>
        <v>6426.9559495055755</v>
      </c>
      <c r="AV92" s="32">
        <f ca="1">IFERROR(($J92*EXP(AV$5*($N92+0.5*($O92)^2))*_xlfn.NORM.DIST((LN(($L92*EXP($K92/100*AV$5)))-LN($J92)-$N92*AV$5)/($O92*SQRT(AV$5))-$O92*SQRT(AV$5),0,1,TRUE)+$L92*EXP($K92/100*AV$5)*(1-_xlfn.NORM.DIST((LN(($L92*EXP($K92/100*AV$5)))-LN($J92)-$N92*AV$5)/($O92*SQRT(AV$5)),0,1,TRUE)))*EXP(-$F$1*AV$5)*(INDEX('3)tpx females'!EF$57:EF$107,MATCH($R92,'3)tpx females'!$DE$57:$DE$107,0))+INDEX('3)tpx males'!ED$57:ED$107,MATCH($Q92,'3)tpx males'!$DC$57:$DC$107,0))-(INDEX('3)tpx males'!EC$110:EC$160,MATCH($Q92,'3)tpx males'!$DC$110:$DC$160,0))*INDEX('3)tpx females'!EE$111:EE$161,MATCH($R92,'3)tpx females'!$DE$111:$DE$161,0))*(1-(EXP(-INDEX('3)tpx males'!ED$4:ED$54,MATCH($Q92,'3)tpx males'!$DC$4:$DC$54,0)))*EXP(-INDEX('3)tpx females'!EF$3:EF$53,MATCH($R92,'3)tpx females'!$DE$3:$DE$53,0))))))),0)</f>
        <v>5677.9087058608384</v>
      </c>
      <c r="AW92" s="32">
        <f ca="1">IFERROR(($J92*EXP(AW$5*($N92+0.5*($O92)^2))*_xlfn.NORM.DIST((LN(($L92*EXP($K92/100*AW$5)))-LN($J92)-$N92*AW$5)/($O92*SQRT(AW$5))-$O92*SQRT(AW$5),0,1,TRUE)+$L92*EXP($K92/100*AW$5)*(1-_xlfn.NORM.DIST((LN(($L92*EXP($K92/100*AW$5)))-LN($J92)-$N92*AW$5)/($O92*SQRT(AW$5)),0,1,TRUE)))*EXP(-$F$1*AW$5)*(INDEX('3)tpx females'!EG$57:EG$107,MATCH($R92,'3)tpx females'!$DE$57:$DE$107,0))+INDEX('3)tpx males'!EE$57:EE$107,MATCH($Q92,'3)tpx males'!$DC$57:$DC$107,0))-(INDEX('3)tpx males'!ED$110:ED$160,MATCH($Q92,'3)tpx males'!$DC$110:$DC$160,0))*INDEX('3)tpx females'!EF$111:EF$161,MATCH($R92,'3)tpx females'!$DE$111:$DE$161,0))*(1-(EXP(-INDEX('3)tpx males'!EE$4:EE$54,MATCH($Q92,'3)tpx males'!$DC$4:$DC$54,0)))*EXP(-INDEX('3)tpx females'!EG$3:EG$53,MATCH($R92,'3)tpx females'!$DE$3:$DE$53,0))))))),0)</f>
        <v>4839.4155138333435</v>
      </c>
      <c r="AX92" s="32">
        <f ca="1">IFERROR(($J92*EXP(AX$5*($N92+0.5*($O92)^2))*_xlfn.NORM.DIST((LN(($L92*EXP($K92/100*AX$5)))-LN($J92)-$N92*AX$5)/($O92*SQRT(AX$5))-$O92*SQRT(AX$5),0,1,TRUE)+$L92*EXP($K92/100*AX$5)*(1-_xlfn.NORM.DIST((LN(($L92*EXP($K92/100*AX$5)))-LN($J92)-$N92*AX$5)/($O92*SQRT(AX$5)),0,1,TRUE)))*EXP(-$F$1*AX$5)*(INDEX('3)tpx females'!EH$57:EH$107,MATCH($R92,'3)tpx females'!$DE$57:$DE$107,0))+INDEX('3)tpx males'!EF$57:EF$107,MATCH($Q92,'3)tpx males'!$DC$57:$DC$107,0))-(INDEX('3)tpx males'!EE$110:EE$160,MATCH($Q92,'3)tpx males'!$DC$110:$DC$160,0))*INDEX('3)tpx females'!EG$111:EG$161,MATCH($R92,'3)tpx females'!$DE$111:$DE$161,0))*(1-(EXP(-INDEX('3)tpx males'!EF$4:EF$54,MATCH($Q92,'3)tpx males'!$DC$4:$DC$54,0)))*EXP(-INDEX('3)tpx females'!EH$3:EH$53,MATCH($R92,'3)tpx females'!$DE$3:$DE$53,0))))))),0)</f>
        <v>3965.3527453051943</v>
      </c>
      <c r="AY92" s="32">
        <f ca="1">IFERROR(($J92*EXP(AY$5*($N92+0.5*($O92)^2))*_xlfn.NORM.DIST((LN(($L92*EXP($K92/100*AY$5)))-LN($J92)-$N92*AY$5)/($O92*SQRT(AY$5))-$O92*SQRT(AY$5),0,1,TRUE)+$L92*EXP($K92/100*AY$5)*(1-_xlfn.NORM.DIST((LN(($L92*EXP($K92/100*AY$5)))-LN($J92)-$N92*AY$5)/($O92*SQRT(AY$5)),0,1,TRUE)))*EXP(-$F$1*AY$5)*(INDEX('3)tpx females'!EI$57:EI$107,MATCH($R92,'3)tpx females'!$DE$57:$DE$107,0))+INDEX('3)tpx males'!EG$57:EG$107,MATCH($Q92,'3)tpx males'!$DC$57:$DC$107,0))-(INDEX('3)tpx males'!EF$110:EF$160,MATCH($Q92,'3)tpx males'!$DC$110:$DC$160,0))*INDEX('3)tpx females'!EH$111:EH$161,MATCH($R92,'3)tpx females'!$DE$111:$DE$161,0))*(1-(EXP(-INDEX('3)tpx males'!EG$4:EG$54,MATCH($Q92,'3)tpx males'!$DC$4:$DC$54,0)))*EXP(-INDEX('3)tpx females'!EI$3:EI$53,MATCH($R92,'3)tpx females'!$DE$3:$DE$53,0))))))),0)</f>
        <v>3114.1684454317883</v>
      </c>
      <c r="AZ92" s="32">
        <f ca="1">IFERROR(($J92*EXP(AZ$5*($N92+0.5*($O92)^2))*_xlfn.NORM.DIST((LN(($L92*EXP($K92/100*AZ$5)))-LN($J92)-$N92*AZ$5)/($O92*SQRT(AZ$5))-$O92*SQRT(AZ$5),0,1,TRUE)+$L92*EXP($K92/100*AZ$5)*(1-_xlfn.NORM.DIST((LN(($L92*EXP($K92/100*AZ$5)))-LN($J92)-$N92*AZ$5)/($O92*SQRT(AZ$5)),0,1,TRUE)))*EXP(-$F$1*AZ$5)*(INDEX('3)tpx females'!EJ$57:EJ$107,MATCH($R92,'3)tpx females'!$DE$57:$DE$107,0))+INDEX('3)tpx males'!EH$57:EH$107,MATCH($Q92,'3)tpx males'!$DC$57:$DC$107,0))-(INDEX('3)tpx males'!EG$110:EG$160,MATCH($Q92,'3)tpx males'!$DC$110:$DC$160,0))*INDEX('3)tpx females'!EI$111:EI$161,MATCH($R92,'3)tpx females'!$DE$111:$DE$161,0))*(1-(EXP(-INDEX('3)tpx males'!EH$4:EH$54,MATCH($Q92,'3)tpx males'!$DC$4:$DC$54,0)))*EXP(-INDEX('3)tpx females'!EJ$3:EJ$53,MATCH($R92,'3)tpx females'!$DE$3:$DE$53,0))))))),0)</f>
        <v>2344.0476920311007</v>
      </c>
      <c r="BA92" s="32">
        <f ca="1">IFERROR(($J92*EXP(BA$5*($N92+0.5*($O92)^2))*_xlfn.NORM.DIST((LN(($L92*EXP($K92/100*BA$5)))-LN($J92)-$N92*BA$5)/($O92*SQRT(BA$5))-$O92*SQRT(BA$5),0,1,TRUE)+$L92*EXP($K92/100*BA$5)*(1-_xlfn.NORM.DIST((LN(($L92*EXP($K92/100*BA$5)))-LN($J92)-$N92*BA$5)/($O92*SQRT(BA$5)),0,1,TRUE)))*EXP(-$F$1*BA$5)*(INDEX('3)tpx females'!EK$57:EK$107,MATCH($R92,'3)tpx females'!$DE$57:$DE$107,0))+INDEX('3)tpx males'!EI$57:EI$107,MATCH($Q92,'3)tpx males'!$DC$57:$DC$107,0))-(INDEX('3)tpx males'!EH$110:EH$160,MATCH($Q92,'3)tpx males'!$DC$110:$DC$160,0))*INDEX('3)tpx females'!EJ$111:EJ$161,MATCH($R92,'3)tpx females'!$DE$111:$DE$161,0))*(1-(EXP(-INDEX('3)tpx males'!EI$4:EI$54,MATCH($Q92,'3)tpx males'!$DC$4:$DC$54,0)))*EXP(-INDEX('3)tpx females'!EK$3:EK$53,MATCH($R92,'3)tpx females'!$DE$3:$DE$53,0))))))),0)</f>
        <v>1680.4720319100397</v>
      </c>
      <c r="BB92" s="32">
        <f ca="1">IFERROR(($J92*EXP(BB$5*($N92+0.5*($O92)^2))*_xlfn.NORM.DIST((LN(($L92*EXP($K92/100*BB$5)))-LN($J92)-$N92*BB$5)/($O92*SQRT(BB$5))-$O92*SQRT(BB$5),0,1,TRUE)+$L92*EXP($K92/100*BB$5)*(1-_xlfn.NORM.DIST((LN(($L92*EXP($K92/100*BB$5)))-LN($J92)-$N92*BB$5)/($O92*SQRT(BB$5)),0,1,TRUE)))*EXP(-$F$1*BB$5)*(INDEX('3)tpx females'!EL$57:EL$107,MATCH($R92,'3)tpx females'!$DE$57:$DE$107,0))+INDEX('3)tpx males'!EJ$57:EJ$107,MATCH($Q92,'3)tpx males'!$DC$57:$DC$107,0))-(INDEX('3)tpx males'!EI$110:EI$160,MATCH($Q92,'3)tpx males'!$DC$110:$DC$160,0))*INDEX('3)tpx females'!EK$111:EK$161,MATCH($R92,'3)tpx females'!$DE$111:$DE$161,0))*(1-(EXP(-INDEX('3)tpx males'!EJ$4:EJ$54,MATCH($Q92,'3)tpx males'!$DC$4:$DC$54,0)))*EXP(-INDEX('3)tpx females'!EL$3:EL$53,MATCH($R92,'3)tpx females'!$DE$3:$DE$53,0))))))),0)</f>
        <v>1137.0214230855906</v>
      </c>
      <c r="BC92" s="32">
        <f ca="1">IFERROR(($J92*EXP(BC$5*($N92+0.5*($O92)^2))*_xlfn.NORM.DIST((LN(($L92*EXP($K92/100*BC$5)))-LN($J92)-$N92*BC$5)/($O92*SQRT(BC$5))-$O92*SQRT(BC$5),0,1,TRUE)+$L92*EXP($K92/100*BC$5)*(1-_xlfn.NORM.DIST((LN(($L92*EXP($K92/100*BC$5)))-LN($J92)-$N92*BC$5)/($O92*SQRT(BC$5)),0,1,TRUE)))*EXP(-$F$1*BC$5)*(INDEX('3)tpx females'!EM$57:EM$107,MATCH($R92,'3)tpx females'!$DE$57:$DE$107,0))+INDEX('3)tpx males'!EK$57:EK$107,MATCH($Q92,'3)tpx males'!$DC$57:$DC$107,0))-(INDEX('3)tpx males'!EJ$110:EJ$160,MATCH($Q92,'3)tpx males'!$DC$110:$DC$160,0))*INDEX('3)tpx females'!EL$111:EL$161,MATCH($R92,'3)tpx females'!$DE$111:$DE$161,0))*(1-(EXP(-INDEX('3)tpx males'!EK$4:EK$54,MATCH($Q92,'3)tpx males'!$DC$4:$DC$54,0)))*EXP(-INDEX('3)tpx females'!EM$3:EM$53,MATCH($R92,'3)tpx females'!$DE$3:$DE$53,0))))))),0)</f>
        <v>736.50596431029453</v>
      </c>
      <c r="BD92" s="32">
        <f ca="1">IFERROR(($J92*EXP(BD$5*($N92+0.5*($O92)^2))*_xlfn.NORM.DIST((LN(($L92*EXP($K92/100*BD$5)))-LN($J92)-$N92*BD$5)/($O92*SQRT(BD$5))-$O92*SQRT(BD$5),0,1,TRUE)+$L92*EXP($K92/100*BD$5)*(1-_xlfn.NORM.DIST((LN(($L92*EXP($K92/100*BD$5)))-LN($J92)-$N92*BD$5)/($O92*SQRT(BD$5)),0,1,TRUE)))*EXP(-$F$1*BD$5)*(INDEX('3)tpx females'!EN$57:EN$107,MATCH($R92,'3)tpx females'!$DE$57:$DE$107,0))+INDEX('3)tpx males'!EL$57:EL$107,MATCH($Q92,'3)tpx males'!$DC$57:$DC$107,0))-(INDEX('3)tpx males'!EK$110:EK$160,MATCH($Q92,'3)tpx males'!$DC$110:$DC$160,0))*INDEX('3)tpx females'!EM$111:EM$161,MATCH($R92,'3)tpx females'!$DE$111:$DE$161,0))*(1-(EXP(-INDEX('3)tpx males'!EL$4:EL$54,MATCH($Q92,'3)tpx males'!$DC$4:$DC$54,0)))*EXP(-INDEX('3)tpx females'!EN$3:EN$53,MATCH($R92,'3)tpx females'!$DE$3:$DE$53,0))))))),0)</f>
        <v>451.13590345145906</v>
      </c>
      <c r="BE92" s="32">
        <f ca="1">IFERROR(($J92*EXP(BE$5*($N92+0.5*($O92)^2))*_xlfn.NORM.DIST((LN(($L92*EXP($K92/100*BE$5)))-LN($J92)-$N92*BE$5)/($O92*SQRT(BE$5))-$O92*SQRT(BE$5),0,1,TRUE)+$L92*EXP($K92/100*BE$5)*(1-_xlfn.NORM.DIST((LN(($L92*EXP($K92/100*BE$5)))-LN($J92)-$N92*BE$5)/($O92*SQRT(BE$5)),0,1,TRUE)))*EXP(-$F$1*BE$5)*(INDEX('3)tpx females'!EO$57:EO$107,MATCH($R92,'3)tpx females'!$DE$57:$DE$107,0))+INDEX('3)tpx males'!EM$57:EM$107,MATCH($Q92,'3)tpx males'!$DC$57:$DC$107,0))-(INDEX('3)tpx males'!EL$110:EL$160,MATCH($Q92,'3)tpx males'!$DC$110:$DC$160,0))*INDEX('3)tpx females'!EN$111:EN$161,MATCH($R92,'3)tpx females'!$DE$111:$DE$161,0))*(1-(EXP(-INDEX('3)tpx males'!EM$4:EM$54,MATCH($Q92,'3)tpx males'!$DC$4:$DC$54,0)))*EXP(-INDEX('3)tpx females'!EO$3:EO$53,MATCH($R92,'3)tpx females'!$DE$3:$DE$53,0))))))),0)</f>
        <v>263.82959895819113</v>
      </c>
      <c r="BF92" s="32">
        <f ca="1">IFERROR(($J92*EXP(BF$5*($N92+0.5*($O92)^2))*_xlfn.NORM.DIST((LN(($L92*EXP($K92/100*BF$5)))-LN($J92)-$N92*BF$5)/($O92*SQRT(BF$5))-$O92*SQRT(BF$5),0,1,TRUE)+$L92*EXP($K92/100*BF$5)*(1-_xlfn.NORM.DIST((LN(($L92*EXP($K92/100*BF$5)))-LN($J92)-$N92*BF$5)/($O92*SQRT(BF$5)),0,1,TRUE)))*EXP(-$F$1*BF$5)*(INDEX('3)tpx females'!EP$57:EP$107,MATCH($R92,'3)tpx females'!$DE$57:$DE$107,0))+INDEX('3)tpx males'!EN$57:EN$107,MATCH($Q92,'3)tpx males'!$DC$57:$DC$107,0))-(INDEX('3)tpx males'!EM$110:EM$160,MATCH($Q92,'3)tpx males'!$DC$110:$DC$160,0))*INDEX('3)tpx females'!EO$111:EO$161,MATCH($R92,'3)tpx females'!$DE$111:$DE$161,0))*(1-(EXP(-INDEX('3)tpx males'!EN$4:EN$54,MATCH($Q92,'3)tpx males'!$DC$4:$DC$54,0)))*EXP(-INDEX('3)tpx females'!EP$3:EP$53,MATCH($R92,'3)tpx females'!$DE$3:$DE$53,0))))))),0)</f>
        <v>140.44659854984488</v>
      </c>
      <c r="BG92" s="32">
        <f ca="1">IFERROR(($J92*EXP(BG$5*($N92+0.5*($O92)^2))*_xlfn.NORM.DIST((LN(($L92*EXP($K92/100*BG$5)))-LN($J92)-$N92*BG$5)/($O92*SQRT(BG$5))-$O92*SQRT(BG$5),0,1,TRUE)+$L92*EXP($K92/100*BG$5)*(1-_xlfn.NORM.DIST((LN(($L92*EXP($K92/100*BG$5)))-LN($J92)-$N92*BG$5)/($O92*SQRT(BG$5)),0,1,TRUE)))*EXP(-$F$1*BG$5)*(INDEX('3)tpx females'!EQ$57:EQ$107,MATCH($R92,'3)tpx females'!$DE$57:$DE$107,0))+INDEX('3)tpx males'!EO$57:EO$107,MATCH($Q92,'3)tpx males'!$DC$57:$DC$107,0))-(INDEX('3)tpx males'!EN$110:EN$160,MATCH($Q92,'3)tpx males'!$DC$110:$DC$160,0))*INDEX('3)tpx females'!EP$111:EP$161,MATCH($R92,'3)tpx females'!$DE$111:$DE$161,0))*(1-(EXP(-INDEX('3)tpx males'!EO$4:EO$54,MATCH($Q92,'3)tpx males'!$DC$4:$DC$54,0)))*EXP(-INDEX('3)tpx females'!EQ$3:EQ$53,MATCH($R92,'3)tpx females'!$DE$3:$DE$53,0))))))),0)</f>
        <v>76.343263294559904</v>
      </c>
      <c r="BH92" s="32">
        <f ca="1">IFERROR(($J92*EXP(BH$5*($N92+0.5*($O92)^2))*_xlfn.NORM.DIST((LN(($L92*EXP($K92/100*BH$5)))-LN($J92)-$N92*BH$5)/($O92*SQRT(BH$5))-$O92*SQRT(BH$5),0,1,TRUE)+$L92*EXP($K92/100*BH$5)*(1-_xlfn.NORM.DIST((LN(($L92*EXP($K92/100*BH$5)))-LN($J92)-$N92*BH$5)/($O92*SQRT(BH$5)),0,1,TRUE)))*EXP(-$F$1*BH$5)*(INDEX('3)tpx females'!ER$57:ER$107,MATCH($R92,'3)tpx females'!$DE$57:$DE$107,0))+INDEX('3)tpx males'!EP$57:EP$107,MATCH($Q92,'3)tpx males'!$DC$57:$DC$107,0))-(INDEX('3)tpx males'!EO$110:EO$160,MATCH($Q92,'3)tpx males'!$DC$110:$DC$160,0))*INDEX('3)tpx females'!EQ$111:EQ$161,MATCH($R92,'3)tpx females'!$DE$111:$DE$161,0))*(1-(EXP(-INDEX('3)tpx males'!EP$4:EP$54,MATCH($Q92,'3)tpx males'!$DC$4:$DC$54,0)))*EXP(-INDEX('3)tpx females'!ER$3:ER$53,MATCH($R92,'3)tpx females'!$DE$3:$DE$53,0))))))),0)</f>
        <v>42.870120435010122</v>
      </c>
      <c r="BI92" s="32">
        <f ca="1">IFERROR(($J92*EXP(BI$5*($N92+0.5*($O92)^2))*_xlfn.NORM.DIST((LN(($L92*EXP($K92/100*BI$5)))-LN($J92)-$N92*BI$5)/($O92*SQRT(BI$5))-$O92*SQRT(BI$5),0,1,TRUE)+$L92*EXP($K92/100*BI$5)*(1-_xlfn.NORM.DIST((LN(($L92*EXP($K92/100*BI$5)))-LN($J92)-$N92*BI$5)/($O92*SQRT(BI$5)),0,1,TRUE)))*EXP(-$F$1*BI$5)*(INDEX('3)tpx females'!ES$57:ES$107,MATCH($R92,'3)tpx females'!$DE$57:$DE$107,0))+INDEX('3)tpx males'!EQ$57:EQ$107,MATCH($Q92,'3)tpx males'!$DC$57:$DC$107,0))-(INDEX('3)tpx males'!EP$110:EP$160,MATCH($Q92,'3)tpx males'!$DC$110:$DC$160,0))*INDEX('3)tpx females'!ER$111:ER$161,MATCH($R92,'3)tpx females'!$DE$111:$DE$161,0))*(1-(EXP(-INDEX('3)tpx males'!EQ$4:EQ$54,MATCH($Q92,'3)tpx males'!$DC$4:$DC$54,0)))*EXP(-INDEX('3)tpx females'!ES$3:ES$53,MATCH($R92,'3)tpx females'!$DE$3:$DE$53,0))))))),0)</f>
        <v>18.170761037056671</v>
      </c>
      <c r="BJ92" s="32">
        <f ca="1">IFERROR(($J92*EXP(BJ$5*($N92+0.5*($O92)^2))*_xlfn.NORM.DIST((LN(($L92*EXP($K92/100*BJ$5)))-LN($J92)-$N92*BJ$5)/($O92*SQRT(BJ$5))-$O92*SQRT(BJ$5),0,1,TRUE)+$L92*EXP($K92/100*BJ$5)*(1-_xlfn.NORM.DIST((LN(($L92*EXP($K92/100*BJ$5)))-LN($J92)-$N92*BJ$5)/($O92*SQRT(BJ$5)),0,1,TRUE)))*EXP(-$F$1*BJ$5)*(INDEX('3)tpx females'!ET$57:ET$107,MATCH($R92,'3)tpx females'!$DE$57:$DE$107,0))+INDEX('3)tpx males'!ER$57:ER$107,MATCH($Q92,'3)tpx males'!$DC$57:$DC$107,0))-(INDEX('3)tpx males'!EQ$110:EQ$160,MATCH($Q92,'3)tpx males'!$DC$110:$DC$160,0))*INDEX('3)tpx females'!ES$111:ES$161,MATCH($R92,'3)tpx females'!$DE$111:$DE$161,0))*(1-(EXP(-INDEX('3)tpx males'!ER$4:ER$54,MATCH($Q92,'3)tpx males'!$DC$4:$DC$54,0)))*EXP(-INDEX('3)tpx females'!ET$3:ET$53,MATCH($R92,'3)tpx females'!$DE$3:$DE$53,0))))))),0)</f>
        <v>0</v>
      </c>
      <c r="BK92" s="32">
        <f ca="1">IFERROR(($J92*EXP(BK$5*($N92+0.5*($O92)^2))*_xlfn.NORM.DIST((LN(($L92*EXP($K92/100*BK$5)))-LN($J92)-$N92*BK$5)/($O92*SQRT(BK$5))-$O92*SQRT(BK$5),0,1,TRUE)+$L92*EXP($K92/100*BK$5)*(1-_xlfn.NORM.DIST((LN(($L92*EXP($K92/100*BK$5)))-LN($J92)-$N92*BK$5)/($O92*SQRT(BK$5)),0,1,TRUE)))*EXP(-$F$1*BK$5)*(INDEX('3)tpx females'!EU$57:EU$107,MATCH($R92,'3)tpx females'!$DE$57:$DE$107,0))+INDEX('3)tpx males'!ES$57:ES$107,MATCH($Q92,'3)tpx males'!$DC$57:$DC$107,0))-(INDEX('3)tpx males'!ER$110:ER$160,MATCH($Q92,'3)tpx males'!$DC$110:$DC$160,0))*INDEX('3)tpx females'!ET$111:ET$161,MATCH($R92,'3)tpx females'!$DE$111:$DE$161,0))*(1-(EXP(-INDEX('3)tpx males'!ES$4:ES$54,MATCH($Q92,'3)tpx males'!$DC$4:$DC$54,0)))*EXP(-INDEX('3)tpx females'!EU$3:EU$53,MATCH($R92,'3)tpx females'!$DE$3:$DE$53,0))))))),0)</f>
        <v>0</v>
      </c>
      <c r="BL92" s="32">
        <f ca="1">IFERROR(($J92*EXP(BL$5*($N92+0.5*($O92)^2))*_xlfn.NORM.DIST((LN(($L92*EXP($K92/100*BL$5)))-LN($J92)-$N92*BL$5)/($O92*SQRT(BL$5))-$O92*SQRT(BL$5),0,1,TRUE)+$L92*EXP($K92/100*BL$5)*(1-_xlfn.NORM.DIST((LN(($L92*EXP($K92/100*BL$5)))-LN($J92)-$N92*BL$5)/($O92*SQRT(BL$5)),0,1,TRUE)))*EXP(-$F$1*BL$5)*(INDEX('3)tpx females'!EV$57:EV$107,MATCH($R92,'3)tpx females'!$DE$57:$DE$107,0))+INDEX('3)tpx males'!ET$57:ET$107,MATCH($Q92,'3)tpx males'!$DC$57:$DC$107,0))-(INDEX('3)tpx males'!ES$110:ES$160,MATCH($Q92,'3)tpx males'!$DC$110:$DC$160,0))*INDEX('3)tpx females'!EU$111:EU$161,MATCH($R92,'3)tpx females'!$DE$111:$DE$161,0))*(1-(EXP(-INDEX('3)tpx males'!ET$4:ET$54,MATCH($Q92,'3)tpx males'!$DC$4:$DC$54,0)))*EXP(-INDEX('3)tpx females'!EV$3:EV$53,MATCH($R92,'3)tpx females'!$DE$3:$DE$53,0))))))),0)</f>
        <v>0</v>
      </c>
      <c r="BM92" s="32">
        <f ca="1">IFERROR(($J92*EXP(BM$5*($N92+0.5*($O92)^2))*_xlfn.NORM.DIST((LN(($L92*EXP($K92/100*BM$5)))-LN($J92)-$N92*BM$5)/($O92*SQRT(BM$5))-$O92*SQRT(BM$5),0,1,TRUE)+$L92*EXP($K92/100*BM$5)*(1-_xlfn.NORM.DIST((LN(($L92*EXP($K92/100*BM$5)))-LN($J92)-$N92*BM$5)/($O92*SQRT(BM$5)),0,1,TRUE)))*EXP(-$F$1*BM$5)*(INDEX('3)tpx females'!EW$57:EW$107,MATCH($R92,'3)tpx females'!$DE$57:$DE$107,0))+INDEX('3)tpx males'!EU$57:EU$107,MATCH($Q92,'3)tpx males'!$DC$57:$DC$107,0))-(INDEX('3)tpx males'!ET$110:ET$160,MATCH($Q92,'3)tpx males'!$DC$110:$DC$160,0))*INDEX('3)tpx females'!EV$111:EV$161,MATCH($R92,'3)tpx females'!$DE$111:$DE$161,0))*(1-(EXP(-INDEX('3)tpx males'!EU$4:EU$54,MATCH($Q92,'3)tpx males'!$DC$4:$DC$54,0)))*EXP(-INDEX('3)tpx females'!EW$3:EW$53,MATCH($R92,'3)tpx females'!$DE$3:$DE$53,0))))))),0)</f>
        <v>0</v>
      </c>
      <c r="BN92" s="32">
        <f ca="1">IFERROR(($J92*EXP(BN$5*($N92+0.5*($O92)^2))*_xlfn.NORM.DIST((LN(($L92*EXP($K92/100*BN$5)))-LN($J92)-$N92*BN$5)/($O92*SQRT(BN$5))-$O92*SQRT(BN$5),0,1,TRUE)+$L92*EXP($K92/100*BN$5)*(1-_xlfn.NORM.DIST((LN(($L92*EXP($K92/100*BN$5)))-LN($J92)-$N92*BN$5)/($O92*SQRT(BN$5)),0,1,TRUE)))*EXP(-$F$1*BN$5)*(INDEX('3)tpx females'!EX$57:EX$107,MATCH($R92,'3)tpx females'!$DE$57:$DE$107,0))+INDEX('3)tpx males'!EV$57:EV$107,MATCH($Q92,'3)tpx males'!$DC$57:$DC$107,0))-(INDEX('3)tpx males'!EU$110:EU$160,MATCH($Q92,'3)tpx males'!$DC$110:$DC$160,0))*INDEX('3)tpx females'!EW$111:EW$161,MATCH($R92,'3)tpx females'!$DE$111:$DE$161,0))*(1-(EXP(-INDEX('3)tpx males'!EV$4:EV$54,MATCH($Q92,'3)tpx males'!$DC$4:$DC$54,0)))*EXP(-INDEX('3)tpx females'!EX$3:EX$53,MATCH($R92,'3)tpx females'!$DE$3:$DE$53,0))))))),0)</f>
        <v>0</v>
      </c>
      <c r="BO92" s="32">
        <f ca="1">IFERROR(($J92*EXP(BO$5*($N92+0.5*($O92)^2))*_xlfn.NORM.DIST((LN(($L92*EXP($K92/100*BO$5)))-LN($J92)-$N92*BO$5)/($O92*SQRT(BO$5))-$O92*SQRT(BO$5),0,1,TRUE)+$L92*EXP($K92/100*BO$5)*(1-_xlfn.NORM.DIST((LN(($L92*EXP($K92/100*BO$5)))-LN($J92)-$N92*BO$5)/($O92*SQRT(BO$5)),0,1,TRUE)))*EXP(-$F$1*BO$5)*(INDEX('3)tpx females'!EY$57:EY$107,MATCH($R92,'3)tpx females'!$DE$57:$DE$107,0))+INDEX('3)tpx males'!EW$57:EW$107,MATCH($Q92,'3)tpx males'!$DC$57:$DC$107,0))-(INDEX('3)tpx males'!EV$110:EV$160,MATCH($Q92,'3)tpx males'!$DC$110:$DC$160,0))*INDEX('3)tpx females'!EX$111:EX$161,MATCH($R92,'3)tpx females'!$DE$111:$DE$161,0))*(1-(EXP(-INDEX('3)tpx males'!EW$4:EW$54,MATCH($Q92,'3)tpx males'!$DC$4:$DC$54,0)))*EXP(-INDEX('3)tpx females'!EY$3:EY$53,MATCH($R92,'3)tpx females'!$DE$3:$DE$53,0))))))),0)</f>
        <v>0</v>
      </c>
      <c r="BP92" s="32">
        <f ca="1">IFERROR(($J92*EXP(BP$5*($N92+0.5*($O92)^2))*_xlfn.NORM.DIST((LN(($L92*EXP($K92/100*BP$5)))-LN($J92)-$N92*BP$5)/($O92*SQRT(BP$5))-$O92*SQRT(BP$5),0,1,TRUE)+$L92*EXP($K92/100*BP$5)*(1-_xlfn.NORM.DIST((LN(($L92*EXP($K92/100*BP$5)))-LN($J92)-$N92*BP$5)/($O92*SQRT(BP$5)),0,1,TRUE)))*EXP(-$F$1*BP$5)*(INDEX('3)tpx females'!EZ$57:EZ$107,MATCH($R92,'3)tpx females'!$DE$57:$DE$107,0))+INDEX('3)tpx males'!EX$57:EX$107,MATCH($Q92,'3)tpx males'!$DC$57:$DC$107,0))-(INDEX('3)tpx males'!EW$110:EW$160,MATCH($Q92,'3)tpx males'!$DC$110:$DC$160,0))*INDEX('3)tpx females'!EY$111:EY$161,MATCH($R92,'3)tpx females'!$DE$111:$DE$161,0))*(1-(EXP(-INDEX('3)tpx males'!EX$4:EX$54,MATCH($Q92,'3)tpx males'!$DC$4:$DC$54,0)))*EXP(-INDEX('3)tpx females'!EZ$3:EZ$53,MATCH($R92,'3)tpx females'!$DE$3:$DE$53,0))))))),0)</f>
        <v>0</v>
      </c>
      <c r="BQ92" s="32">
        <f ca="1">IFERROR(($J92*EXP(BQ$5*($N92+0.5*($O92)^2))*_xlfn.NORM.DIST((LN(($L92*EXP($K92/100*BQ$5)))-LN($J92)-$N92*BQ$5)/($O92*SQRT(BQ$5))-$O92*SQRT(BQ$5),0,1,TRUE)+$L92*EXP($K92/100*BQ$5)*(1-_xlfn.NORM.DIST((LN(($L92*EXP($K92/100*BQ$5)))-LN($J92)-$N92*BQ$5)/($O92*SQRT(BQ$5)),0,1,TRUE)))*EXP(-$F$1*BQ$5)*(INDEX('3)tpx females'!FA$57:FA$107,MATCH($R92,'3)tpx females'!$DE$57:$DE$107,0))+INDEX('3)tpx males'!EY$57:EY$107,MATCH($Q92,'3)tpx males'!$DC$57:$DC$107,0))-(INDEX('3)tpx males'!EX$110:EX$160,MATCH($Q92,'3)tpx males'!$DC$110:$DC$160,0))*INDEX('3)tpx females'!EZ$111:EZ$161,MATCH($R92,'3)tpx females'!$DE$111:$DE$161,0))*(1-(EXP(-INDEX('3)tpx males'!EY$4:EY$54,MATCH($Q92,'3)tpx males'!$DC$4:$DC$54,0)))*EXP(-INDEX('3)tpx females'!FA$3:FA$53,MATCH($R92,'3)tpx females'!$DE$3:$DE$53,0))))))),0)</f>
        <v>0</v>
      </c>
      <c r="BR92" s="32">
        <f ca="1">IFERROR(($J92*EXP(BR$5*($N92+0.5*($O92)^2))*_xlfn.NORM.DIST((LN(($L92*EXP($K92/100*BR$5)))-LN($J92)-$N92*BR$5)/($O92*SQRT(BR$5))-$O92*SQRT(BR$5),0,1,TRUE)+$L92*EXP($K92/100*BR$5)*(1-_xlfn.NORM.DIST((LN(($L92*EXP($K92/100*BR$5)))-LN($J92)-$N92*BR$5)/($O92*SQRT(BR$5)),0,1,TRUE)))*EXP(-$F$1*BR$5)*(INDEX('3)tpx females'!FB$57:FB$107,MATCH($R92,'3)tpx females'!$DE$57:$DE$107,0))+INDEX('3)tpx males'!EZ$57:EZ$107,MATCH($Q92,'3)tpx males'!$DC$57:$DC$107,0))-(INDEX('3)tpx males'!EY$110:EY$160,MATCH($Q92,'3)tpx males'!$DC$110:$DC$160,0))*INDEX('3)tpx females'!FA$111:FA$161,MATCH($R92,'3)tpx females'!$DE$111:$DE$161,0))*(1-(EXP(-INDEX('3)tpx males'!EZ$4:EZ$54,MATCH($Q92,'3)tpx males'!$DC$4:$DC$54,0)))*EXP(-INDEX('3)tpx females'!FB$3:FB$53,MATCH($R92,'3)tpx females'!$DE$3:$DE$53,0))))))),0)</f>
        <v>0</v>
      </c>
      <c r="BS92" s="32">
        <f ca="1">IFERROR(($J92*EXP(BS$5*($N92+0.5*($O92)^2))*_xlfn.NORM.DIST((LN(($L92*EXP($K92/100*BS$5)))-LN($J92)-$N92*BS$5)/($O92*SQRT(BS$5))-$O92*SQRT(BS$5),0,1,TRUE)+$L92*EXP($K92/100*BS$5)*(1-_xlfn.NORM.DIST((LN(($L92*EXP($K92/100*BS$5)))-LN($J92)-$N92*BS$5)/($O92*SQRT(BS$5)),0,1,TRUE)))*EXP(-$F$1*BS$5)*(INDEX('3)tpx females'!FC$57:FC$107,MATCH($R92,'3)tpx females'!$DE$57:$DE$107,0))+INDEX('3)tpx males'!FA$57:FA$107,MATCH($Q92,'3)tpx males'!$DC$57:$DC$107,0))-(INDEX('3)tpx males'!EZ$110:EZ$160,MATCH($Q92,'3)tpx males'!$DC$110:$DC$160,0))*INDEX('3)tpx females'!FB$111:FB$161,MATCH($R92,'3)tpx females'!$DE$111:$DE$161,0))*(1-(EXP(-INDEX('3)tpx males'!FA$4:FA$54,MATCH($Q92,'3)tpx males'!$DC$4:$DC$54,0)))*EXP(-INDEX('3)tpx females'!FC$3:FC$53,MATCH($R92,'3)tpx females'!$DE$3:$DE$53,0))))))),0)</f>
        <v>0</v>
      </c>
      <c r="BT92" s="32">
        <f ca="1">IFERROR(($J92*EXP(BT$5*($N92+0.5*($O92)^2))*_xlfn.NORM.DIST((LN(($L92*EXP($K92/100*BT$5)))-LN($J92)-$N92*BT$5)/($O92*SQRT(BT$5))-$O92*SQRT(BT$5),0,1,TRUE)+$L92*EXP($K92/100*BT$5)*(1-_xlfn.NORM.DIST((LN(($L92*EXP($K92/100*BT$5)))-LN($J92)-$N92*BT$5)/($O92*SQRT(BT$5)),0,1,TRUE)))*EXP(-$F$1*BT$5)*(INDEX('3)tpx females'!FD$57:FD$107,MATCH($R92,'3)tpx females'!$DE$57:$DE$107,0))+INDEX('3)tpx males'!FB$57:FB$107,MATCH($Q92,'3)tpx males'!$DC$57:$DC$107,0))-(INDEX('3)tpx males'!FA$110:FA$160,MATCH($Q92,'3)tpx males'!$DC$110:$DC$160,0))*INDEX('3)tpx females'!FC$111:FC$161,MATCH($R92,'3)tpx females'!$DE$111:$DE$161,0))*(1-(EXP(-INDEX('3)tpx males'!FB$4:FB$54,MATCH($Q92,'3)tpx males'!$DC$4:$DC$54,0)))*EXP(-INDEX('3)tpx females'!FD$3:FD$53,MATCH($R92,'3)tpx females'!$DE$3:$DE$53,0))))))),0)</f>
        <v>0</v>
      </c>
    </row>
    <row r="93" spans="2:72" x14ac:dyDescent="0.25">
      <c r="B93" s="32" t="s">
        <v>11</v>
      </c>
      <c r="C93" s="32" t="s">
        <v>12</v>
      </c>
      <c r="D93" s="49">
        <v>13116</v>
      </c>
      <c r="E93" s="32" t="s">
        <v>13</v>
      </c>
      <c r="F93" s="32" t="s">
        <v>14</v>
      </c>
      <c r="G93" s="49">
        <v>14028</v>
      </c>
      <c r="H93" s="32" t="s">
        <v>13</v>
      </c>
      <c r="I93" s="32" t="s">
        <v>24</v>
      </c>
      <c r="J93" s="32">
        <v>226485</v>
      </c>
      <c r="K93" s="32">
        <v>7.85</v>
      </c>
      <c r="L93" s="32">
        <f>'3) 2016 cases'!M93*EXP('3) 2016 cases'!L93/100)</f>
        <v>134160.86926748752</v>
      </c>
      <c r="M93" s="32"/>
      <c r="N93" s="32">
        <f>INDEX('2b)Working'!$I$61:$P$61,MATCH($I93,'2b)Working'!$I$60:$P$60,0))</f>
        <v>7.2302392103851601E-2</v>
      </c>
      <c r="O93" s="32">
        <f>INDEX('2b)Working'!$I$62:$P$62,MATCH($I93,'2b)Working'!$I$60:$P$60,0))</f>
        <v>5.5424966377019061E-2</v>
      </c>
      <c r="P93" s="32" t="str">
        <f t="shared" si="5"/>
        <v/>
      </c>
      <c r="Q93" s="32">
        <f t="shared" si="4"/>
        <v>82</v>
      </c>
      <c r="R93" s="32">
        <f t="shared" si="6"/>
        <v>79</v>
      </c>
      <c r="S93" s="32">
        <f t="shared" si="7"/>
        <v>1</v>
      </c>
      <c r="U93" s="32">
        <f t="shared" ca="1" si="8"/>
        <v>149569.24841206241</v>
      </c>
      <c r="W93" s="32">
        <f ca="1">IFERROR(($J93*EXP(W$5*($N93+0.5*($O93)^2))*_xlfn.NORM.DIST((LN(($L93*EXP($K93/100*W$5)))-LN($J93)-$N93*W$5)/($O93*SQRT(W$5))-$O93*SQRT(W$5),0,1,TRUE)+$L93*EXP($K93/100*W$5)*(1-_xlfn.NORM.DIST((LN(($L93*EXP($K93/100*W$5)))-LN($J93)-$N93*W$5)/($O93*SQRT(W$5)),0,1,TRUE)))*EXP(-$F$1*W$5)*(INDEX('3)tpx females'!DG$57:DG$107,MATCH($R93,'3)tpx females'!$DE$57:$DE$107,0))+INDEX('3)tpx males'!DE$57:DE$107,MATCH($Q93,'3)tpx males'!$DC$57:$DC$107,0))-(INDEX('3)tpx males'!DD$110:DD$160,MATCH($Q93,'3)tpx males'!$DC$110:$DC$160,0))*INDEX('3)tpx females'!DF$111:DF$161,MATCH($R93,'3)tpx females'!$DE$111:$DE$161,0))*(1-(EXP(-INDEX('3)tpx males'!DE$4:DE$54,MATCH($Q93,'3)tpx males'!$DC$4:$DC$54,0)))*EXP(-INDEX('3)tpx females'!DG$3:DG$53,MATCH($R93,'3)tpx females'!$DE$3:$DE$53,0))))))),0)</f>
        <v>215.75727423085476</v>
      </c>
      <c r="X93" s="32">
        <f ca="1">IFERROR(($J93*EXP(X$5*($N93+0.5*($O93)^2))*_xlfn.NORM.DIST((LN(($L93*EXP($K93/100*X$5)))-LN($J93)-$N93*X$5)/($O93*SQRT(X$5))-$O93*SQRT(X$5),0,1,TRUE)+$L93*EXP($K93/100*X$5)*(1-_xlfn.NORM.DIST((LN(($L93*EXP($K93/100*X$5)))-LN($J93)-$N93*X$5)/($O93*SQRT(X$5)),0,1,TRUE)))*EXP(-$F$1*X$5)*(INDEX('3)tpx females'!DH$57:DH$107,MATCH($R93,'3)tpx females'!$DE$57:$DE$107,0))+INDEX('3)tpx males'!DF$57:DF$107,MATCH($Q93,'3)tpx males'!$DC$57:$DC$107,0))-(INDEX('3)tpx males'!DE$110:DE$160,MATCH($Q93,'3)tpx males'!$DC$110:$DC$160,0))*INDEX('3)tpx females'!DG$111:DG$161,MATCH($R93,'3)tpx females'!$DE$111:$DE$161,0))*(1-(EXP(-INDEX('3)tpx males'!DF$4:DF$54,MATCH($Q93,'3)tpx males'!$DC$4:$DC$54,0)))*EXP(-INDEX('3)tpx females'!DH$3:DH$53,MATCH($R93,'3)tpx females'!$DE$3:$DE$53,0))))))),0)</f>
        <v>758.31840403056276</v>
      </c>
      <c r="Y93" s="32">
        <f ca="1">IFERROR(($J93*EXP(Y$5*($N93+0.5*($O93)^2))*_xlfn.NORM.DIST((LN(($L93*EXP($K93/100*Y$5)))-LN($J93)-$N93*Y$5)/($O93*SQRT(Y$5))-$O93*SQRT(Y$5),0,1,TRUE)+$L93*EXP($K93/100*Y$5)*(1-_xlfn.NORM.DIST((LN(($L93*EXP($K93/100*Y$5)))-LN($J93)-$N93*Y$5)/($O93*SQRT(Y$5)),0,1,TRUE)))*EXP(-$F$1*Y$5)*(INDEX('3)tpx females'!DI$57:DI$107,MATCH($R93,'3)tpx females'!$DE$57:$DE$107,0))+INDEX('3)tpx males'!DG$57:DG$107,MATCH($Q93,'3)tpx males'!$DC$57:$DC$107,0))-(INDEX('3)tpx males'!DF$110:DF$160,MATCH($Q93,'3)tpx males'!$DC$110:$DC$160,0))*INDEX('3)tpx females'!DH$111:DH$161,MATCH($R93,'3)tpx females'!$DE$111:$DE$161,0))*(1-(EXP(-INDEX('3)tpx males'!DG$4:DG$54,MATCH($Q93,'3)tpx males'!$DC$4:$DC$54,0)))*EXP(-INDEX('3)tpx females'!DI$3:DI$53,MATCH($R93,'3)tpx females'!$DE$3:$DE$53,0))))))),0)</f>
        <v>1393.4051236194018</v>
      </c>
      <c r="Z93" s="32">
        <f ca="1">IFERROR(($J93*EXP(Z$5*($N93+0.5*($O93)^2))*_xlfn.NORM.DIST((LN(($L93*EXP($K93/100*Z$5)))-LN($J93)-$N93*Z$5)/($O93*SQRT(Z$5))-$O93*SQRT(Z$5),0,1,TRUE)+$L93*EXP($K93/100*Z$5)*(1-_xlfn.NORM.DIST((LN(($L93*EXP($K93/100*Z$5)))-LN($J93)-$N93*Z$5)/($O93*SQRT(Z$5)),0,1,TRUE)))*EXP(-$F$1*Z$5)*(INDEX('3)tpx females'!DJ$57:DJ$107,MATCH($R93,'3)tpx females'!$DE$57:$DE$107,0))+INDEX('3)tpx males'!DH$57:DH$107,MATCH($Q93,'3)tpx males'!$DC$57:$DC$107,0))-(INDEX('3)tpx males'!DG$110:DG$160,MATCH($Q93,'3)tpx males'!$DC$110:$DC$160,0))*INDEX('3)tpx females'!DI$111:DI$161,MATCH($R93,'3)tpx females'!$DE$111:$DE$161,0))*(1-(EXP(-INDEX('3)tpx males'!DH$4:DH$54,MATCH($Q93,'3)tpx males'!$DC$4:$DC$54,0)))*EXP(-INDEX('3)tpx females'!DJ$3:DJ$53,MATCH($R93,'3)tpx females'!$DE$3:$DE$53,0))))))),0)</f>
        <v>2196.4141232727252</v>
      </c>
      <c r="AA93" s="32">
        <f ca="1">IFERROR(($J93*EXP(AA$5*($N93+0.5*($O93)^2))*_xlfn.NORM.DIST((LN(($L93*EXP($K93/100*AA$5)))-LN($J93)-$N93*AA$5)/($O93*SQRT(AA$5))-$O93*SQRT(AA$5),0,1,TRUE)+$L93*EXP($K93/100*AA$5)*(1-_xlfn.NORM.DIST((LN(($L93*EXP($K93/100*AA$5)))-LN($J93)-$N93*AA$5)/($O93*SQRT(AA$5)),0,1,TRUE)))*EXP(-$F$1*AA$5)*(INDEX('3)tpx females'!DK$57:DK$107,MATCH($R93,'3)tpx females'!$DE$57:$DE$107,0))+INDEX('3)tpx males'!DI$57:DI$107,MATCH($Q93,'3)tpx males'!$DC$57:$DC$107,0))-(INDEX('3)tpx males'!DH$110:DH$160,MATCH($Q93,'3)tpx males'!$DC$110:$DC$160,0))*INDEX('3)tpx females'!DJ$111:DJ$161,MATCH($R93,'3)tpx females'!$DE$111:$DE$161,0))*(1-(EXP(-INDEX('3)tpx males'!DI$4:DI$54,MATCH($Q93,'3)tpx males'!$DC$4:$DC$54,0)))*EXP(-INDEX('3)tpx females'!DK$3:DK$53,MATCH($R93,'3)tpx females'!$DE$3:$DE$53,0))))))),0)</f>
        <v>3236.2044453883163</v>
      </c>
      <c r="AB93" s="32">
        <f ca="1">IFERROR(($J93*EXP(AB$5*($N93+0.5*($O93)^2))*_xlfn.NORM.DIST((LN(($L93*EXP($K93/100*AB$5)))-LN($J93)-$N93*AB$5)/($O93*SQRT(AB$5))-$O93*SQRT(AB$5),0,1,TRUE)+$L93*EXP($K93/100*AB$5)*(1-_xlfn.NORM.DIST((LN(($L93*EXP($K93/100*AB$5)))-LN($J93)-$N93*AB$5)/($O93*SQRT(AB$5)),0,1,TRUE)))*EXP(-$F$1*AB$5)*(INDEX('3)tpx females'!DL$57:DL$107,MATCH($R93,'3)tpx females'!$DE$57:$DE$107,0))+INDEX('3)tpx males'!DJ$57:DJ$107,MATCH($Q93,'3)tpx males'!$DC$57:$DC$107,0))-(INDEX('3)tpx males'!DI$110:DI$160,MATCH($Q93,'3)tpx males'!$DC$110:$DC$160,0))*INDEX('3)tpx females'!DK$111:DK$161,MATCH($R93,'3)tpx females'!$DE$111:$DE$161,0))*(1-(EXP(-INDEX('3)tpx males'!DJ$4:DJ$54,MATCH($Q93,'3)tpx males'!$DC$4:$DC$54,0)))*EXP(-INDEX('3)tpx females'!DL$3:DL$53,MATCH($R93,'3)tpx females'!$DE$3:$DE$53,0))))))),0)</f>
        <v>4044.9943320979946</v>
      </c>
      <c r="AC93" s="32">
        <f ca="1">IFERROR(($J93*EXP(AC$5*($N93+0.5*($O93)^2))*_xlfn.NORM.DIST((LN(($L93*EXP($K93/100*AC$5)))-LN($J93)-$N93*AC$5)/($O93*SQRT(AC$5))-$O93*SQRT(AC$5),0,1,TRUE)+$L93*EXP($K93/100*AC$5)*(1-_xlfn.NORM.DIST((LN(($L93*EXP($K93/100*AC$5)))-LN($J93)-$N93*AC$5)/($O93*SQRT(AC$5)),0,1,TRUE)))*EXP(-$F$1*AC$5)*(INDEX('3)tpx females'!DM$57:DM$107,MATCH($R93,'3)tpx females'!$DE$57:$DE$107,0))+INDEX('3)tpx males'!DK$57:DK$107,MATCH($Q93,'3)tpx males'!$DC$57:$DC$107,0))-(INDEX('3)tpx males'!DJ$110:DJ$160,MATCH($Q93,'3)tpx males'!$DC$110:$DC$160,0))*INDEX('3)tpx females'!DL$111:DL$161,MATCH($R93,'3)tpx females'!$DE$111:$DE$161,0))*(1-(EXP(-INDEX('3)tpx males'!DK$4:DK$54,MATCH($Q93,'3)tpx males'!$DC$4:$DC$54,0)))*EXP(-INDEX('3)tpx females'!DM$3:DM$53,MATCH($R93,'3)tpx females'!$DE$3:$DE$53,0))))))),0)</f>
        <v>5284.7836443454344</v>
      </c>
      <c r="AD93" s="32">
        <f ca="1">IFERROR(($J93*EXP(AD$5*($N93+0.5*($O93)^2))*_xlfn.NORM.DIST((LN(($L93*EXP($K93/100*AD$5)))-LN($J93)-$N93*AD$5)/($O93*SQRT(AD$5))-$O93*SQRT(AD$5),0,1,TRUE)+$L93*EXP($K93/100*AD$5)*(1-_xlfn.NORM.DIST((LN(($L93*EXP($K93/100*AD$5)))-LN($J93)-$N93*AD$5)/($O93*SQRT(AD$5)),0,1,TRUE)))*EXP(-$F$1*AD$5)*(INDEX('3)tpx females'!DN$57:DN$107,MATCH($R93,'3)tpx females'!$DE$57:$DE$107,0))+INDEX('3)tpx males'!DL$57:DL$107,MATCH($Q93,'3)tpx males'!$DC$57:$DC$107,0))-(INDEX('3)tpx males'!DK$110:DK$160,MATCH($Q93,'3)tpx males'!$DC$110:$DC$160,0))*INDEX('3)tpx females'!DM$111:DM$161,MATCH($R93,'3)tpx females'!$DE$111:$DE$161,0))*(1-(EXP(-INDEX('3)tpx males'!DL$4:DL$54,MATCH($Q93,'3)tpx males'!$DC$4:$DC$54,0)))*EXP(-INDEX('3)tpx females'!DN$3:DN$53,MATCH($R93,'3)tpx females'!$DE$3:$DE$53,0))))))),0)</f>
        <v>6801.9000859634607</v>
      </c>
      <c r="AE93" s="32">
        <f ca="1">IFERROR(($J93*EXP(AE$5*($N93+0.5*($O93)^2))*_xlfn.NORM.DIST((LN(($L93*EXP($K93/100*AE$5)))-LN($J93)-$N93*AE$5)/($O93*SQRT(AE$5))-$O93*SQRT(AE$5),0,1,TRUE)+$L93*EXP($K93/100*AE$5)*(1-_xlfn.NORM.DIST((LN(($L93*EXP($K93/100*AE$5)))-LN($J93)-$N93*AE$5)/($O93*SQRT(AE$5)),0,1,TRUE)))*EXP(-$F$1*AE$5)*(INDEX('3)tpx females'!DO$57:DO$107,MATCH($R93,'3)tpx females'!$DE$57:$DE$107,0))+INDEX('3)tpx males'!DM$57:DM$107,MATCH($Q93,'3)tpx males'!$DC$57:$DC$107,0))-(INDEX('3)tpx males'!DL$110:DL$160,MATCH($Q93,'3)tpx males'!$DC$110:$DC$160,0))*INDEX('3)tpx females'!DN$111:DN$161,MATCH($R93,'3)tpx females'!$DE$111:$DE$161,0))*(1-(EXP(-INDEX('3)tpx males'!DM$4:DM$54,MATCH($Q93,'3)tpx males'!$DC$4:$DC$54,0)))*EXP(-INDEX('3)tpx females'!DO$3:DO$53,MATCH($R93,'3)tpx females'!$DE$3:$DE$53,0))))))),0)</f>
        <v>7898.879154203044</v>
      </c>
      <c r="AF93" s="32">
        <f ca="1">IFERROR(($J93*EXP(AF$5*($N93+0.5*($O93)^2))*_xlfn.NORM.DIST((LN(($L93*EXP($K93/100*AF$5)))-LN($J93)-$N93*AF$5)/($O93*SQRT(AF$5))-$O93*SQRT(AF$5),0,1,TRUE)+$L93*EXP($K93/100*AF$5)*(1-_xlfn.NORM.DIST((LN(($L93*EXP($K93/100*AF$5)))-LN($J93)-$N93*AF$5)/($O93*SQRT(AF$5)),0,1,TRUE)))*EXP(-$F$1*AF$5)*(INDEX('3)tpx females'!DP$57:DP$107,MATCH($R93,'3)tpx females'!$DE$57:$DE$107,0))+INDEX('3)tpx males'!DN$57:DN$107,MATCH($Q93,'3)tpx males'!$DC$57:$DC$107,0))-(INDEX('3)tpx males'!DM$110:DM$160,MATCH($Q93,'3)tpx males'!$DC$110:$DC$160,0))*INDEX('3)tpx females'!DO$111:DO$161,MATCH($R93,'3)tpx females'!$DE$111:$DE$161,0))*(1-(EXP(-INDEX('3)tpx males'!DN$4:DN$54,MATCH($Q93,'3)tpx males'!$DC$4:$DC$54,0)))*EXP(-INDEX('3)tpx females'!DP$3:DP$53,MATCH($R93,'3)tpx females'!$DE$3:$DE$53,0))))))),0)</f>
        <v>9210.6988993787963</v>
      </c>
      <c r="AG93" s="32">
        <f ca="1">IFERROR(($J93*EXP(AG$5*($N93+0.5*($O93)^2))*_xlfn.NORM.DIST((LN(($L93*EXP($K93/100*AG$5)))-LN($J93)-$N93*AG$5)/($O93*SQRT(AG$5))-$O93*SQRT(AG$5),0,1,TRUE)+$L93*EXP($K93/100*AG$5)*(1-_xlfn.NORM.DIST((LN(($L93*EXP($K93/100*AG$5)))-LN($J93)-$N93*AG$5)/($O93*SQRT(AG$5)),0,1,TRUE)))*EXP(-$F$1*AG$5)*(INDEX('3)tpx females'!DQ$57:DQ$107,MATCH($R93,'3)tpx females'!$DE$57:$DE$107,0))+INDEX('3)tpx males'!DO$57:DO$107,MATCH($Q93,'3)tpx males'!$DC$57:$DC$107,0))-(INDEX('3)tpx males'!DN$110:DN$160,MATCH($Q93,'3)tpx males'!$DC$110:$DC$160,0))*INDEX('3)tpx females'!DP$111:DP$161,MATCH($R93,'3)tpx females'!$DE$111:$DE$161,0))*(1-(EXP(-INDEX('3)tpx males'!DO$4:DO$54,MATCH($Q93,'3)tpx males'!$DC$4:$DC$54,0)))*EXP(-INDEX('3)tpx females'!DQ$3:DQ$53,MATCH($R93,'3)tpx females'!$DE$3:$DE$53,0))))))),0)</f>
        <v>10333.474522887227</v>
      </c>
      <c r="AH93" s="32">
        <f ca="1">IFERROR(($J93*EXP(AH$5*($N93+0.5*($O93)^2))*_xlfn.NORM.DIST((LN(($L93*EXP($K93/100*AH$5)))-LN($J93)-$N93*AH$5)/($O93*SQRT(AH$5))-$O93*SQRT(AH$5),0,1,TRUE)+$L93*EXP($K93/100*AH$5)*(1-_xlfn.NORM.DIST((LN(($L93*EXP($K93/100*AH$5)))-LN($J93)-$N93*AH$5)/($O93*SQRT(AH$5)),0,1,TRUE)))*EXP(-$F$1*AH$5)*(INDEX('3)tpx females'!DR$57:DR$107,MATCH($R93,'3)tpx females'!$DE$57:$DE$107,0))+INDEX('3)tpx males'!DP$57:DP$107,MATCH($Q93,'3)tpx males'!$DC$57:$DC$107,0))-(INDEX('3)tpx males'!DO$110:DO$160,MATCH($Q93,'3)tpx males'!$DC$110:$DC$160,0))*INDEX('3)tpx females'!DQ$111:DQ$161,MATCH($R93,'3)tpx females'!$DE$111:$DE$161,0))*(1-(EXP(-INDEX('3)tpx males'!DP$4:DP$54,MATCH($Q93,'3)tpx males'!$DC$4:$DC$54,0)))*EXP(-INDEX('3)tpx females'!DR$3:DR$53,MATCH($R93,'3)tpx females'!$DE$3:$DE$53,0))))))),0)</f>
        <v>11304.523973277301</v>
      </c>
      <c r="AI93" s="32">
        <f ca="1">IFERROR(($J93*EXP(AI$5*($N93+0.5*($O93)^2))*_xlfn.NORM.DIST((LN(($L93*EXP($K93/100*AI$5)))-LN($J93)-$N93*AI$5)/($O93*SQRT(AI$5))-$O93*SQRT(AI$5),0,1,TRUE)+$L93*EXP($K93/100*AI$5)*(1-_xlfn.NORM.DIST((LN(($L93*EXP($K93/100*AI$5)))-LN($J93)-$N93*AI$5)/($O93*SQRT(AI$5)),0,1,TRUE)))*EXP(-$F$1*AI$5)*(INDEX('3)tpx females'!DS$57:DS$107,MATCH($R93,'3)tpx females'!$DE$57:$DE$107,0))+INDEX('3)tpx males'!DQ$57:DQ$107,MATCH($Q93,'3)tpx males'!$DC$57:$DC$107,0))-(INDEX('3)tpx males'!DP$110:DP$160,MATCH($Q93,'3)tpx males'!$DC$110:$DC$160,0))*INDEX('3)tpx females'!DR$111:DR$161,MATCH($R93,'3)tpx females'!$DE$111:$DE$161,0))*(1-(EXP(-INDEX('3)tpx males'!DQ$4:DQ$54,MATCH($Q93,'3)tpx males'!$DC$4:$DC$54,0)))*EXP(-INDEX('3)tpx females'!DS$3:DS$53,MATCH($R93,'3)tpx females'!$DE$3:$DE$53,0))))))),0)</f>
        <v>11598.185577363354</v>
      </c>
      <c r="AJ93" s="32">
        <f ca="1">IFERROR(($J93*EXP(AJ$5*($N93+0.5*($O93)^2))*_xlfn.NORM.DIST((LN(($L93*EXP($K93/100*AJ$5)))-LN($J93)-$N93*AJ$5)/($O93*SQRT(AJ$5))-$O93*SQRT(AJ$5),0,1,TRUE)+$L93*EXP($K93/100*AJ$5)*(1-_xlfn.NORM.DIST((LN(($L93*EXP($K93/100*AJ$5)))-LN($J93)-$N93*AJ$5)/($O93*SQRT(AJ$5)),0,1,TRUE)))*EXP(-$F$1*AJ$5)*(INDEX('3)tpx females'!DT$57:DT$107,MATCH($R93,'3)tpx females'!$DE$57:$DE$107,0))+INDEX('3)tpx males'!DR$57:DR$107,MATCH($Q93,'3)tpx males'!$DC$57:$DC$107,0))-(INDEX('3)tpx males'!DQ$110:DQ$160,MATCH($Q93,'3)tpx males'!$DC$110:$DC$160,0))*INDEX('3)tpx females'!DS$111:DS$161,MATCH($R93,'3)tpx females'!$DE$111:$DE$161,0))*(1-(EXP(-INDEX('3)tpx males'!DR$4:DR$54,MATCH($Q93,'3)tpx males'!$DC$4:$DC$54,0)))*EXP(-INDEX('3)tpx females'!DT$3:DT$53,MATCH($R93,'3)tpx females'!$DE$3:$DE$53,0))))))),0)</f>
        <v>11330.088067741233</v>
      </c>
      <c r="AK93" s="32">
        <f ca="1">IFERROR(($J93*EXP(AK$5*($N93+0.5*($O93)^2))*_xlfn.NORM.DIST((LN(($L93*EXP($K93/100*AK$5)))-LN($J93)-$N93*AK$5)/($O93*SQRT(AK$5))-$O93*SQRT(AK$5),0,1,TRUE)+$L93*EXP($K93/100*AK$5)*(1-_xlfn.NORM.DIST((LN(($L93*EXP($K93/100*AK$5)))-LN($J93)-$N93*AK$5)/($O93*SQRT(AK$5)),0,1,TRUE)))*EXP(-$F$1*AK$5)*(INDEX('3)tpx females'!DU$57:DU$107,MATCH($R93,'3)tpx females'!$DE$57:$DE$107,0))+INDEX('3)tpx males'!DS$57:DS$107,MATCH($Q93,'3)tpx males'!$DC$57:$DC$107,0))-(INDEX('3)tpx males'!DR$110:DR$160,MATCH($Q93,'3)tpx males'!$DC$110:$DC$160,0))*INDEX('3)tpx females'!DT$111:DT$161,MATCH($R93,'3)tpx females'!$DE$111:$DE$161,0))*(1-(EXP(-INDEX('3)tpx males'!DS$4:DS$54,MATCH($Q93,'3)tpx males'!$DC$4:$DC$54,0)))*EXP(-INDEX('3)tpx females'!DU$3:DU$53,MATCH($R93,'3)tpx females'!$DE$3:$DE$53,0))))))),0)</f>
        <v>10952.408097588586</v>
      </c>
      <c r="AL93" s="32">
        <f ca="1">IFERROR(($J93*EXP(AL$5*($N93+0.5*($O93)^2))*_xlfn.NORM.DIST((LN(($L93*EXP($K93/100*AL$5)))-LN($J93)-$N93*AL$5)/($O93*SQRT(AL$5))-$O93*SQRT(AL$5),0,1,TRUE)+$L93*EXP($K93/100*AL$5)*(1-_xlfn.NORM.DIST((LN(($L93*EXP($K93/100*AL$5)))-LN($J93)-$N93*AL$5)/($O93*SQRT(AL$5)),0,1,TRUE)))*EXP(-$F$1*AL$5)*(INDEX('3)tpx females'!DV$57:DV$107,MATCH($R93,'3)tpx females'!$DE$57:$DE$107,0))+INDEX('3)tpx males'!DT$57:DT$107,MATCH($Q93,'3)tpx males'!$DC$57:$DC$107,0))-(INDEX('3)tpx males'!DS$110:DS$160,MATCH($Q93,'3)tpx males'!$DC$110:$DC$160,0))*INDEX('3)tpx females'!DU$111:DU$161,MATCH($R93,'3)tpx females'!$DE$111:$DE$161,0))*(1-(EXP(-INDEX('3)tpx males'!DT$4:DT$54,MATCH($Q93,'3)tpx males'!$DC$4:$DC$54,0)))*EXP(-INDEX('3)tpx females'!DV$3:DV$53,MATCH($R93,'3)tpx females'!$DE$3:$DE$53,0))))))),0)</f>
        <v>10507.114881534402</v>
      </c>
      <c r="AM93" s="32">
        <f ca="1">IFERROR(($J93*EXP(AM$5*($N93+0.5*($O93)^2))*_xlfn.NORM.DIST((LN(($L93*EXP($K93/100*AM$5)))-LN($J93)-$N93*AM$5)/($O93*SQRT(AM$5))-$O93*SQRT(AM$5),0,1,TRUE)+$L93*EXP($K93/100*AM$5)*(1-_xlfn.NORM.DIST((LN(($L93*EXP($K93/100*AM$5)))-LN($J93)-$N93*AM$5)/($O93*SQRT(AM$5)),0,1,TRUE)))*EXP(-$F$1*AM$5)*(INDEX('3)tpx females'!DW$57:DW$107,MATCH($R93,'3)tpx females'!$DE$57:$DE$107,0))+INDEX('3)tpx males'!DU$57:DU$107,MATCH($Q93,'3)tpx males'!$DC$57:$DC$107,0))-(INDEX('3)tpx males'!DT$110:DT$160,MATCH($Q93,'3)tpx males'!$DC$110:$DC$160,0))*INDEX('3)tpx females'!DV$111:DV$161,MATCH($R93,'3)tpx females'!$DE$111:$DE$161,0))*(1-(EXP(-INDEX('3)tpx males'!DU$4:DU$54,MATCH($Q93,'3)tpx males'!$DC$4:$DC$54,0)))*EXP(-INDEX('3)tpx females'!DW$3:DW$53,MATCH($R93,'3)tpx females'!$DE$3:$DE$53,0))))))),0)</f>
        <v>9333.0923766885626</v>
      </c>
      <c r="AN93" s="32">
        <f ca="1">IFERROR(($J93*EXP(AN$5*($N93+0.5*($O93)^2))*_xlfn.NORM.DIST((LN(($L93*EXP($K93/100*AN$5)))-LN($J93)-$N93*AN$5)/($O93*SQRT(AN$5))-$O93*SQRT(AN$5),0,1,TRUE)+$L93*EXP($K93/100*AN$5)*(1-_xlfn.NORM.DIST((LN(($L93*EXP($K93/100*AN$5)))-LN($J93)-$N93*AN$5)/($O93*SQRT(AN$5)),0,1,TRUE)))*EXP(-$F$1*AN$5)*(INDEX('3)tpx females'!DX$57:DX$107,MATCH($R93,'3)tpx females'!$DE$57:$DE$107,0))+INDEX('3)tpx males'!DV$57:DV$107,MATCH($Q93,'3)tpx males'!$DC$57:$DC$107,0))-(INDEX('3)tpx males'!DU$110:DU$160,MATCH($Q93,'3)tpx males'!$DC$110:$DC$160,0))*INDEX('3)tpx females'!DW$111:DW$161,MATCH($R93,'3)tpx females'!$DE$111:$DE$161,0))*(1-(EXP(-INDEX('3)tpx males'!DV$4:DV$54,MATCH($Q93,'3)tpx males'!$DC$4:$DC$54,0)))*EXP(-INDEX('3)tpx females'!DX$3:DX$53,MATCH($R93,'3)tpx females'!$DE$3:$DE$53,0))))))),0)</f>
        <v>8107.1730689194474</v>
      </c>
      <c r="AO93" s="32">
        <f ca="1">IFERROR(($J93*EXP(AO$5*($N93+0.5*($O93)^2))*_xlfn.NORM.DIST((LN(($L93*EXP($K93/100*AO$5)))-LN($J93)-$N93*AO$5)/($O93*SQRT(AO$5))-$O93*SQRT(AO$5),0,1,TRUE)+$L93*EXP($K93/100*AO$5)*(1-_xlfn.NORM.DIST((LN(($L93*EXP($K93/100*AO$5)))-LN($J93)-$N93*AO$5)/($O93*SQRT(AO$5)),0,1,TRUE)))*EXP(-$F$1*AO$5)*(INDEX('3)tpx females'!DY$57:DY$107,MATCH($R93,'3)tpx females'!$DE$57:$DE$107,0))+INDEX('3)tpx males'!DW$57:DW$107,MATCH($Q93,'3)tpx males'!$DC$57:$DC$107,0))-(INDEX('3)tpx males'!DV$110:DV$160,MATCH($Q93,'3)tpx males'!$DC$110:$DC$160,0))*INDEX('3)tpx females'!DX$111:DX$161,MATCH($R93,'3)tpx females'!$DE$111:$DE$161,0))*(1-(EXP(-INDEX('3)tpx males'!DW$4:DW$54,MATCH($Q93,'3)tpx males'!$DC$4:$DC$54,0)))*EXP(-INDEX('3)tpx females'!DY$3:DY$53,MATCH($R93,'3)tpx females'!$DE$3:$DE$53,0))))))),0)</f>
        <v>6749.164152941994</v>
      </c>
      <c r="AP93" s="32">
        <f ca="1">IFERROR(($J93*EXP(AP$5*($N93+0.5*($O93)^2))*_xlfn.NORM.DIST((LN(($L93*EXP($K93/100*AP$5)))-LN($J93)-$N93*AP$5)/($O93*SQRT(AP$5))-$O93*SQRT(AP$5),0,1,TRUE)+$L93*EXP($K93/100*AP$5)*(1-_xlfn.NORM.DIST((LN(($L93*EXP($K93/100*AP$5)))-LN($J93)-$N93*AP$5)/($O93*SQRT(AP$5)),0,1,TRUE)))*EXP(-$F$1*AP$5)*(INDEX('3)tpx females'!DZ$57:DZ$107,MATCH($R93,'3)tpx females'!$DE$57:$DE$107,0))+INDEX('3)tpx males'!DX$57:DX$107,MATCH($Q93,'3)tpx males'!$DC$57:$DC$107,0))-(INDEX('3)tpx males'!DW$110:DW$160,MATCH($Q93,'3)tpx males'!$DC$110:$DC$160,0))*INDEX('3)tpx females'!DY$111:DY$161,MATCH($R93,'3)tpx females'!$DE$111:$DE$161,0))*(1-(EXP(-INDEX('3)tpx males'!DX$4:DX$54,MATCH($Q93,'3)tpx males'!$DC$4:$DC$54,0)))*EXP(-INDEX('3)tpx females'!DZ$3:DZ$53,MATCH($R93,'3)tpx females'!$DE$3:$DE$53,0))))))),0)</f>
        <v>5403.3963788314495</v>
      </c>
      <c r="AQ93" s="32">
        <f ca="1">IFERROR(($J93*EXP(AQ$5*($N93+0.5*($O93)^2))*_xlfn.NORM.DIST((LN(($L93*EXP($K93/100*AQ$5)))-LN($J93)-$N93*AQ$5)/($O93*SQRT(AQ$5))-$O93*SQRT(AQ$5),0,1,TRUE)+$L93*EXP($K93/100*AQ$5)*(1-_xlfn.NORM.DIST((LN(($L93*EXP($K93/100*AQ$5)))-LN($J93)-$N93*AQ$5)/($O93*SQRT(AQ$5)),0,1,TRUE)))*EXP(-$F$1*AQ$5)*(INDEX('3)tpx females'!EA$57:EA$107,MATCH($R93,'3)tpx females'!$DE$57:$DE$107,0))+INDEX('3)tpx males'!DY$57:DY$107,MATCH($Q93,'3)tpx males'!$DC$57:$DC$107,0))-(INDEX('3)tpx males'!DX$110:DX$160,MATCH($Q93,'3)tpx males'!$DC$110:$DC$160,0))*INDEX('3)tpx females'!DZ$111:DZ$161,MATCH($R93,'3)tpx females'!$DE$111:$DE$161,0))*(1-(EXP(-INDEX('3)tpx males'!DY$4:DY$54,MATCH($Q93,'3)tpx males'!$DC$4:$DC$54,0)))*EXP(-INDEX('3)tpx females'!EA$3:EA$53,MATCH($R93,'3)tpx females'!$DE$3:$DE$53,0))))))),0)</f>
        <v>4149.1913733616339</v>
      </c>
      <c r="AR93" s="32">
        <f ca="1">IFERROR(($J93*EXP(AR$5*($N93+0.5*($O93)^2))*_xlfn.NORM.DIST((LN(($L93*EXP($K93/100*AR$5)))-LN($J93)-$N93*AR$5)/($O93*SQRT(AR$5))-$O93*SQRT(AR$5),0,1,TRUE)+$L93*EXP($K93/100*AR$5)*(1-_xlfn.NORM.DIST((LN(($L93*EXP($K93/100*AR$5)))-LN($J93)-$N93*AR$5)/($O93*SQRT(AR$5)),0,1,TRUE)))*EXP(-$F$1*AR$5)*(INDEX('3)tpx females'!EB$57:EB$107,MATCH($R93,'3)tpx females'!$DE$57:$DE$107,0))+INDEX('3)tpx males'!DZ$57:DZ$107,MATCH($Q93,'3)tpx males'!$DC$57:$DC$107,0))-(INDEX('3)tpx males'!DY$110:DY$160,MATCH($Q93,'3)tpx males'!$DC$110:$DC$160,0))*INDEX('3)tpx females'!EA$111:EA$161,MATCH($R93,'3)tpx females'!$DE$111:$DE$161,0))*(1-(EXP(-INDEX('3)tpx males'!DZ$4:DZ$54,MATCH($Q93,'3)tpx males'!$DC$4:$DC$54,0)))*EXP(-INDEX('3)tpx females'!EB$3:EB$53,MATCH($R93,'3)tpx females'!$DE$3:$DE$53,0))))))),0)</f>
        <v>3048.5815097941909</v>
      </c>
      <c r="AS93" s="32">
        <f ca="1">IFERROR(($J93*EXP(AS$5*($N93+0.5*($O93)^2))*_xlfn.NORM.DIST((LN(($L93*EXP($K93/100*AS$5)))-LN($J93)-$N93*AS$5)/($O93*SQRT(AS$5))-$O93*SQRT(AS$5),0,1,TRUE)+$L93*EXP($K93/100*AS$5)*(1-_xlfn.NORM.DIST((LN(($L93*EXP($K93/100*AS$5)))-LN($J93)-$N93*AS$5)/($O93*SQRT(AS$5)),0,1,TRUE)))*EXP(-$F$1*AS$5)*(INDEX('3)tpx females'!EC$57:EC$107,MATCH($R93,'3)tpx females'!$DE$57:$DE$107,0))+INDEX('3)tpx males'!EA$57:EA$107,MATCH($Q93,'3)tpx males'!$DC$57:$DC$107,0))-(INDEX('3)tpx males'!DZ$110:DZ$160,MATCH($Q93,'3)tpx males'!$DC$110:$DC$160,0))*INDEX('3)tpx females'!EB$111:EB$161,MATCH($R93,'3)tpx females'!$DE$111:$DE$161,0))*(1-(EXP(-INDEX('3)tpx males'!EA$4:EA$54,MATCH($Q93,'3)tpx males'!$DC$4:$DC$54,0)))*EXP(-INDEX('3)tpx females'!EC$3:EC$53,MATCH($R93,'3)tpx females'!$DE$3:$DE$53,0))))))),0)</f>
        <v>2145.2310293249616</v>
      </c>
      <c r="AT93" s="32">
        <f ca="1">IFERROR(($J93*EXP(AT$5*($N93+0.5*($O93)^2))*_xlfn.NORM.DIST((LN(($L93*EXP($K93/100*AT$5)))-LN($J93)-$N93*AT$5)/($O93*SQRT(AT$5))-$O93*SQRT(AT$5),0,1,TRUE)+$L93*EXP($K93/100*AT$5)*(1-_xlfn.NORM.DIST((LN(($L93*EXP($K93/100*AT$5)))-LN($J93)-$N93*AT$5)/($O93*SQRT(AT$5)),0,1,TRUE)))*EXP(-$F$1*AT$5)*(INDEX('3)tpx females'!ED$57:ED$107,MATCH($R93,'3)tpx females'!$DE$57:$DE$107,0))+INDEX('3)tpx males'!EB$57:EB$107,MATCH($Q93,'3)tpx males'!$DC$57:$DC$107,0))-(INDEX('3)tpx males'!EA$110:EA$160,MATCH($Q93,'3)tpx males'!$DC$110:$DC$160,0))*INDEX('3)tpx females'!EC$111:EC$161,MATCH($R93,'3)tpx females'!$DE$111:$DE$161,0))*(1-(EXP(-INDEX('3)tpx males'!EB$4:EB$54,MATCH($Q93,'3)tpx males'!$DC$4:$DC$54,0)))*EXP(-INDEX('3)tpx females'!ED$3:ED$53,MATCH($R93,'3)tpx females'!$DE$3:$DE$53,0))))))),0)</f>
        <v>1431.7515296216689</v>
      </c>
      <c r="AU93" s="32">
        <f ca="1">IFERROR(($J93*EXP(AU$5*($N93+0.5*($O93)^2))*_xlfn.NORM.DIST((LN(($L93*EXP($K93/100*AU$5)))-LN($J93)-$N93*AU$5)/($O93*SQRT(AU$5))-$O93*SQRT(AU$5),0,1,TRUE)+$L93*EXP($K93/100*AU$5)*(1-_xlfn.NORM.DIST((LN(($L93*EXP($K93/100*AU$5)))-LN($J93)-$N93*AU$5)/($O93*SQRT(AU$5)),0,1,TRUE)))*EXP(-$F$1*AU$5)*(INDEX('3)tpx females'!EE$57:EE$107,MATCH($R93,'3)tpx females'!$DE$57:$DE$107,0))+INDEX('3)tpx males'!EC$57:EC$107,MATCH($Q93,'3)tpx males'!$DC$57:$DC$107,0))-(INDEX('3)tpx males'!EB$110:EB$160,MATCH($Q93,'3)tpx males'!$DC$110:$DC$160,0))*INDEX('3)tpx females'!ED$111:ED$161,MATCH($R93,'3)tpx females'!$DE$111:$DE$161,0))*(1-(EXP(-INDEX('3)tpx males'!EC$4:EC$54,MATCH($Q93,'3)tpx males'!$DC$4:$DC$54,0)))*EXP(-INDEX('3)tpx females'!EE$3:EE$53,MATCH($R93,'3)tpx females'!$DE$3:$DE$53,0))))))),0)</f>
        <v>917.46352416349896</v>
      </c>
      <c r="AV93" s="32">
        <f ca="1">IFERROR(($J93*EXP(AV$5*($N93+0.5*($O93)^2))*_xlfn.NORM.DIST((LN(($L93*EXP($K93/100*AV$5)))-LN($J93)-$N93*AV$5)/($O93*SQRT(AV$5))-$O93*SQRT(AV$5),0,1,TRUE)+$L93*EXP($K93/100*AV$5)*(1-_xlfn.NORM.DIST((LN(($L93*EXP($K93/100*AV$5)))-LN($J93)-$N93*AV$5)/($O93*SQRT(AV$5)),0,1,TRUE)))*EXP(-$F$1*AV$5)*(INDEX('3)tpx females'!EF$57:EF$107,MATCH($R93,'3)tpx females'!$DE$57:$DE$107,0))+INDEX('3)tpx males'!ED$57:ED$107,MATCH($Q93,'3)tpx males'!$DC$57:$DC$107,0))-(INDEX('3)tpx males'!EC$110:EC$160,MATCH($Q93,'3)tpx males'!$DC$110:$DC$160,0))*INDEX('3)tpx females'!EE$111:EE$161,MATCH($R93,'3)tpx females'!$DE$111:$DE$161,0))*(1-(EXP(-INDEX('3)tpx males'!ED$4:ED$54,MATCH($Q93,'3)tpx males'!$DC$4:$DC$54,0)))*EXP(-INDEX('3)tpx females'!EF$3:EF$53,MATCH($R93,'3)tpx females'!$DE$3:$DE$53,0))))))),0)</f>
        <v>558.78344277202336</v>
      </c>
      <c r="AW93" s="32">
        <f ca="1">IFERROR(($J93*EXP(AW$5*($N93+0.5*($O93)^2))*_xlfn.NORM.DIST((LN(($L93*EXP($K93/100*AW$5)))-LN($J93)-$N93*AW$5)/($O93*SQRT(AW$5))-$O93*SQRT(AW$5),0,1,TRUE)+$L93*EXP($K93/100*AW$5)*(1-_xlfn.NORM.DIST((LN(($L93*EXP($K93/100*AW$5)))-LN($J93)-$N93*AW$5)/($O93*SQRT(AW$5)),0,1,TRUE)))*EXP(-$F$1*AW$5)*(INDEX('3)tpx females'!EG$57:EG$107,MATCH($R93,'3)tpx females'!$DE$57:$DE$107,0))+INDEX('3)tpx males'!EE$57:EE$107,MATCH($Q93,'3)tpx males'!$DC$57:$DC$107,0))-(INDEX('3)tpx males'!ED$110:ED$160,MATCH($Q93,'3)tpx males'!$DC$110:$DC$160,0))*INDEX('3)tpx females'!EF$111:EF$161,MATCH($R93,'3)tpx females'!$DE$111:$DE$161,0))*(1-(EXP(-INDEX('3)tpx males'!EE$4:EE$54,MATCH($Q93,'3)tpx males'!$DC$4:$DC$54,0)))*EXP(-INDEX('3)tpx females'!EG$3:EG$53,MATCH($R93,'3)tpx females'!$DE$3:$DE$53,0))))))),0)</f>
        <v>321.6686513726313</v>
      </c>
      <c r="AX93" s="32">
        <f ca="1">IFERROR(($J93*EXP(AX$5*($N93+0.5*($O93)^2))*_xlfn.NORM.DIST((LN(($L93*EXP($K93/100*AX$5)))-LN($J93)-$N93*AX$5)/($O93*SQRT(AX$5))-$O93*SQRT(AX$5),0,1,TRUE)+$L93*EXP($K93/100*AX$5)*(1-_xlfn.NORM.DIST((LN(($L93*EXP($K93/100*AX$5)))-LN($J93)-$N93*AX$5)/($O93*SQRT(AX$5)),0,1,TRUE)))*EXP(-$F$1*AX$5)*(INDEX('3)tpx females'!EH$57:EH$107,MATCH($R93,'3)tpx females'!$DE$57:$DE$107,0))+INDEX('3)tpx males'!EF$57:EF$107,MATCH($Q93,'3)tpx males'!$DC$57:$DC$107,0))-(INDEX('3)tpx males'!EE$110:EE$160,MATCH($Q93,'3)tpx males'!$DC$110:$DC$160,0))*INDEX('3)tpx females'!EG$111:EG$161,MATCH($R93,'3)tpx females'!$DE$111:$DE$161,0))*(1-(EXP(-INDEX('3)tpx males'!EF$4:EF$54,MATCH($Q93,'3)tpx males'!$DC$4:$DC$54,0)))*EXP(-INDEX('3)tpx females'!EH$3:EH$53,MATCH($R93,'3)tpx females'!$DE$3:$DE$53,0))))))),0)</f>
        <v>173.32648309011643</v>
      </c>
      <c r="AY93" s="32">
        <f ca="1">IFERROR(($J93*EXP(AY$5*($N93+0.5*($O93)^2))*_xlfn.NORM.DIST((LN(($L93*EXP($K93/100*AY$5)))-LN($J93)-$N93*AY$5)/($O93*SQRT(AY$5))-$O93*SQRT(AY$5),0,1,TRUE)+$L93*EXP($K93/100*AY$5)*(1-_xlfn.NORM.DIST((LN(($L93*EXP($K93/100*AY$5)))-LN($J93)-$N93*AY$5)/($O93*SQRT(AY$5)),0,1,TRUE)))*EXP(-$F$1*AY$5)*(INDEX('3)tpx females'!EI$57:EI$107,MATCH($R93,'3)tpx females'!$DE$57:$DE$107,0))+INDEX('3)tpx males'!EG$57:EG$107,MATCH($Q93,'3)tpx males'!$DC$57:$DC$107,0))-(INDEX('3)tpx males'!EF$110:EF$160,MATCH($Q93,'3)tpx males'!$DC$110:$DC$160,0))*INDEX('3)tpx females'!EH$111:EH$161,MATCH($R93,'3)tpx females'!$DE$111:$DE$161,0))*(1-(EXP(-INDEX('3)tpx males'!EG$4:EG$54,MATCH($Q93,'3)tpx males'!$DC$4:$DC$54,0)))*EXP(-INDEX('3)tpx females'!EI$3:EI$53,MATCH($R93,'3)tpx females'!$DE$3:$DE$53,0))))))),0)</f>
        <v>90.490168885810576</v>
      </c>
      <c r="AZ93" s="32">
        <f ca="1">IFERROR(($J93*EXP(AZ$5*($N93+0.5*($O93)^2))*_xlfn.NORM.DIST((LN(($L93*EXP($K93/100*AZ$5)))-LN($J93)-$N93*AZ$5)/($O93*SQRT(AZ$5))-$O93*SQRT(AZ$5),0,1,TRUE)+$L93*EXP($K93/100*AZ$5)*(1-_xlfn.NORM.DIST((LN(($L93*EXP($K93/100*AZ$5)))-LN($J93)-$N93*AZ$5)/($O93*SQRT(AZ$5)),0,1,TRUE)))*EXP(-$F$1*AZ$5)*(INDEX('3)tpx females'!EJ$57:EJ$107,MATCH($R93,'3)tpx females'!$DE$57:$DE$107,0))+INDEX('3)tpx males'!EH$57:EH$107,MATCH($Q93,'3)tpx males'!$DC$57:$DC$107,0))-(INDEX('3)tpx males'!EG$110:EG$160,MATCH($Q93,'3)tpx males'!$DC$110:$DC$160,0))*INDEX('3)tpx females'!EI$111:EI$161,MATCH($R93,'3)tpx females'!$DE$111:$DE$161,0))*(1-(EXP(-INDEX('3)tpx males'!EH$4:EH$54,MATCH($Q93,'3)tpx males'!$DC$4:$DC$54,0)))*EXP(-INDEX('3)tpx females'!EJ$3:EJ$53,MATCH($R93,'3)tpx females'!$DE$3:$DE$53,0))))))),0)</f>
        <v>50.502499305204061</v>
      </c>
      <c r="BA93" s="32">
        <f ca="1">IFERROR(($J93*EXP(BA$5*($N93+0.5*($O93)^2))*_xlfn.NORM.DIST((LN(($L93*EXP($K93/100*BA$5)))-LN($J93)-$N93*BA$5)/($O93*SQRT(BA$5))-$O93*SQRT(BA$5),0,1,TRUE)+$L93*EXP($K93/100*BA$5)*(1-_xlfn.NORM.DIST((LN(($L93*EXP($K93/100*BA$5)))-LN($J93)-$N93*BA$5)/($O93*SQRT(BA$5)),0,1,TRUE)))*EXP(-$F$1*BA$5)*(INDEX('3)tpx females'!EK$57:EK$107,MATCH($R93,'3)tpx females'!$DE$57:$DE$107,0))+INDEX('3)tpx males'!EI$57:EI$107,MATCH($Q93,'3)tpx males'!$DC$57:$DC$107,0))-(INDEX('3)tpx males'!EH$110:EH$160,MATCH($Q93,'3)tpx males'!$DC$110:$DC$160,0))*INDEX('3)tpx females'!EJ$111:EJ$161,MATCH($R93,'3)tpx females'!$DE$111:$DE$161,0))*(1-(EXP(-INDEX('3)tpx males'!EI$4:EI$54,MATCH($Q93,'3)tpx males'!$DC$4:$DC$54,0)))*EXP(-INDEX('3)tpx females'!EK$3:EK$53,MATCH($R93,'3)tpx females'!$DE$3:$DE$53,0))))))),0)</f>
        <v>22.281616066521366</v>
      </c>
      <c r="BB93" s="32">
        <f ca="1">IFERROR(($J93*EXP(BB$5*($N93+0.5*($O93)^2))*_xlfn.NORM.DIST((LN(($L93*EXP($K93/100*BB$5)))-LN($J93)-$N93*BB$5)/($O93*SQRT(BB$5))-$O93*SQRT(BB$5),0,1,TRUE)+$L93*EXP($K93/100*BB$5)*(1-_xlfn.NORM.DIST((LN(($L93*EXP($K93/100*BB$5)))-LN($J93)-$N93*BB$5)/($O93*SQRT(BB$5)),0,1,TRUE)))*EXP(-$F$1*BB$5)*(INDEX('3)tpx females'!EL$57:EL$107,MATCH($R93,'3)tpx females'!$DE$57:$DE$107,0))+INDEX('3)tpx males'!EJ$57:EJ$107,MATCH($Q93,'3)tpx males'!$DC$57:$DC$107,0))-(INDEX('3)tpx males'!EI$110:EI$160,MATCH($Q93,'3)tpx males'!$DC$110:$DC$160,0))*INDEX('3)tpx females'!EK$111:EK$161,MATCH($R93,'3)tpx females'!$DE$111:$DE$161,0))*(1-(EXP(-INDEX('3)tpx males'!EJ$4:EJ$54,MATCH($Q93,'3)tpx males'!$DC$4:$DC$54,0)))*EXP(-INDEX('3)tpx females'!EL$3:EL$53,MATCH($R93,'3)tpx females'!$DE$3:$DE$53,0))))))),0)</f>
        <v>0</v>
      </c>
      <c r="BC93" s="32">
        <f ca="1">IFERROR(($J93*EXP(BC$5*($N93+0.5*($O93)^2))*_xlfn.NORM.DIST((LN(($L93*EXP($K93/100*BC$5)))-LN($J93)-$N93*BC$5)/($O93*SQRT(BC$5))-$O93*SQRT(BC$5),0,1,TRUE)+$L93*EXP($K93/100*BC$5)*(1-_xlfn.NORM.DIST((LN(($L93*EXP($K93/100*BC$5)))-LN($J93)-$N93*BC$5)/($O93*SQRT(BC$5)),0,1,TRUE)))*EXP(-$F$1*BC$5)*(INDEX('3)tpx females'!EM$57:EM$107,MATCH($R93,'3)tpx females'!$DE$57:$DE$107,0))+INDEX('3)tpx males'!EK$57:EK$107,MATCH($Q93,'3)tpx males'!$DC$57:$DC$107,0))-(INDEX('3)tpx males'!EJ$110:EJ$160,MATCH($Q93,'3)tpx males'!$DC$110:$DC$160,0))*INDEX('3)tpx females'!EL$111:EL$161,MATCH($R93,'3)tpx females'!$DE$111:$DE$161,0))*(1-(EXP(-INDEX('3)tpx males'!EK$4:EK$54,MATCH($Q93,'3)tpx males'!$DC$4:$DC$54,0)))*EXP(-INDEX('3)tpx females'!EM$3:EM$53,MATCH($R93,'3)tpx females'!$DE$3:$DE$53,0))))))),0)</f>
        <v>0</v>
      </c>
      <c r="BD93" s="32">
        <f ca="1">IFERROR(($J93*EXP(BD$5*($N93+0.5*($O93)^2))*_xlfn.NORM.DIST((LN(($L93*EXP($K93/100*BD$5)))-LN($J93)-$N93*BD$5)/($O93*SQRT(BD$5))-$O93*SQRT(BD$5),0,1,TRUE)+$L93*EXP($K93/100*BD$5)*(1-_xlfn.NORM.DIST((LN(($L93*EXP($K93/100*BD$5)))-LN($J93)-$N93*BD$5)/($O93*SQRT(BD$5)),0,1,TRUE)))*EXP(-$F$1*BD$5)*(INDEX('3)tpx females'!EN$57:EN$107,MATCH($R93,'3)tpx females'!$DE$57:$DE$107,0))+INDEX('3)tpx males'!EL$57:EL$107,MATCH($Q93,'3)tpx males'!$DC$57:$DC$107,0))-(INDEX('3)tpx males'!EK$110:EK$160,MATCH($Q93,'3)tpx males'!$DC$110:$DC$160,0))*INDEX('3)tpx females'!EM$111:EM$161,MATCH($R93,'3)tpx females'!$DE$111:$DE$161,0))*(1-(EXP(-INDEX('3)tpx males'!EL$4:EL$54,MATCH($Q93,'3)tpx males'!$DC$4:$DC$54,0)))*EXP(-INDEX('3)tpx females'!EN$3:EN$53,MATCH($R93,'3)tpx females'!$DE$3:$DE$53,0))))))),0)</f>
        <v>0</v>
      </c>
      <c r="BE93" s="32">
        <f ca="1">IFERROR(($J93*EXP(BE$5*($N93+0.5*($O93)^2))*_xlfn.NORM.DIST((LN(($L93*EXP($K93/100*BE$5)))-LN($J93)-$N93*BE$5)/($O93*SQRT(BE$5))-$O93*SQRT(BE$5),0,1,TRUE)+$L93*EXP($K93/100*BE$5)*(1-_xlfn.NORM.DIST((LN(($L93*EXP($K93/100*BE$5)))-LN($J93)-$N93*BE$5)/($O93*SQRT(BE$5)),0,1,TRUE)))*EXP(-$F$1*BE$5)*(INDEX('3)tpx females'!EO$57:EO$107,MATCH($R93,'3)tpx females'!$DE$57:$DE$107,0))+INDEX('3)tpx males'!EM$57:EM$107,MATCH($Q93,'3)tpx males'!$DC$57:$DC$107,0))-(INDEX('3)tpx males'!EL$110:EL$160,MATCH($Q93,'3)tpx males'!$DC$110:$DC$160,0))*INDEX('3)tpx females'!EN$111:EN$161,MATCH($R93,'3)tpx females'!$DE$111:$DE$161,0))*(1-(EXP(-INDEX('3)tpx males'!EM$4:EM$54,MATCH($Q93,'3)tpx males'!$DC$4:$DC$54,0)))*EXP(-INDEX('3)tpx females'!EO$3:EO$53,MATCH($R93,'3)tpx females'!$DE$3:$DE$53,0))))))),0)</f>
        <v>0</v>
      </c>
      <c r="BF93" s="32">
        <f ca="1">IFERROR(($J93*EXP(BF$5*($N93+0.5*($O93)^2))*_xlfn.NORM.DIST((LN(($L93*EXP($K93/100*BF$5)))-LN($J93)-$N93*BF$5)/($O93*SQRT(BF$5))-$O93*SQRT(BF$5),0,1,TRUE)+$L93*EXP($K93/100*BF$5)*(1-_xlfn.NORM.DIST((LN(($L93*EXP($K93/100*BF$5)))-LN($J93)-$N93*BF$5)/($O93*SQRT(BF$5)),0,1,TRUE)))*EXP(-$F$1*BF$5)*(INDEX('3)tpx females'!EP$57:EP$107,MATCH($R93,'3)tpx females'!$DE$57:$DE$107,0))+INDEX('3)tpx males'!EN$57:EN$107,MATCH($Q93,'3)tpx males'!$DC$57:$DC$107,0))-(INDEX('3)tpx males'!EM$110:EM$160,MATCH($Q93,'3)tpx males'!$DC$110:$DC$160,0))*INDEX('3)tpx females'!EO$111:EO$161,MATCH($R93,'3)tpx females'!$DE$111:$DE$161,0))*(1-(EXP(-INDEX('3)tpx males'!EN$4:EN$54,MATCH($Q93,'3)tpx males'!$DC$4:$DC$54,0)))*EXP(-INDEX('3)tpx females'!EP$3:EP$53,MATCH($R93,'3)tpx females'!$DE$3:$DE$53,0))))))),0)</f>
        <v>0</v>
      </c>
      <c r="BG93" s="32">
        <f ca="1">IFERROR(($J93*EXP(BG$5*($N93+0.5*($O93)^2))*_xlfn.NORM.DIST((LN(($L93*EXP($K93/100*BG$5)))-LN($J93)-$N93*BG$5)/($O93*SQRT(BG$5))-$O93*SQRT(BG$5),0,1,TRUE)+$L93*EXP($K93/100*BG$5)*(1-_xlfn.NORM.DIST((LN(($L93*EXP($K93/100*BG$5)))-LN($J93)-$N93*BG$5)/($O93*SQRT(BG$5)),0,1,TRUE)))*EXP(-$F$1*BG$5)*(INDEX('3)tpx females'!EQ$57:EQ$107,MATCH($R93,'3)tpx females'!$DE$57:$DE$107,0))+INDEX('3)tpx males'!EO$57:EO$107,MATCH($Q93,'3)tpx males'!$DC$57:$DC$107,0))-(INDEX('3)tpx males'!EN$110:EN$160,MATCH($Q93,'3)tpx males'!$DC$110:$DC$160,0))*INDEX('3)tpx females'!EP$111:EP$161,MATCH($R93,'3)tpx females'!$DE$111:$DE$161,0))*(1-(EXP(-INDEX('3)tpx males'!EO$4:EO$54,MATCH($Q93,'3)tpx males'!$DC$4:$DC$54,0)))*EXP(-INDEX('3)tpx females'!EQ$3:EQ$53,MATCH($R93,'3)tpx females'!$DE$3:$DE$53,0))))))),0)</f>
        <v>0</v>
      </c>
      <c r="BH93" s="32">
        <f ca="1">IFERROR(($J93*EXP(BH$5*($N93+0.5*($O93)^2))*_xlfn.NORM.DIST((LN(($L93*EXP($K93/100*BH$5)))-LN($J93)-$N93*BH$5)/($O93*SQRT(BH$5))-$O93*SQRT(BH$5),0,1,TRUE)+$L93*EXP($K93/100*BH$5)*(1-_xlfn.NORM.DIST((LN(($L93*EXP($K93/100*BH$5)))-LN($J93)-$N93*BH$5)/($O93*SQRT(BH$5)),0,1,TRUE)))*EXP(-$F$1*BH$5)*(INDEX('3)tpx females'!ER$57:ER$107,MATCH($R93,'3)tpx females'!$DE$57:$DE$107,0))+INDEX('3)tpx males'!EP$57:EP$107,MATCH($Q93,'3)tpx males'!$DC$57:$DC$107,0))-(INDEX('3)tpx males'!EO$110:EO$160,MATCH($Q93,'3)tpx males'!$DC$110:$DC$160,0))*INDEX('3)tpx females'!EQ$111:EQ$161,MATCH($R93,'3)tpx females'!$DE$111:$DE$161,0))*(1-(EXP(-INDEX('3)tpx males'!EP$4:EP$54,MATCH($Q93,'3)tpx males'!$DC$4:$DC$54,0)))*EXP(-INDEX('3)tpx females'!ER$3:ER$53,MATCH($R93,'3)tpx females'!$DE$3:$DE$53,0))))))),0)</f>
        <v>0</v>
      </c>
      <c r="BI93" s="32">
        <f ca="1">IFERROR(($J93*EXP(BI$5*($N93+0.5*($O93)^2))*_xlfn.NORM.DIST((LN(($L93*EXP($K93/100*BI$5)))-LN($J93)-$N93*BI$5)/($O93*SQRT(BI$5))-$O93*SQRT(BI$5),0,1,TRUE)+$L93*EXP($K93/100*BI$5)*(1-_xlfn.NORM.DIST((LN(($L93*EXP($K93/100*BI$5)))-LN($J93)-$N93*BI$5)/($O93*SQRT(BI$5)),0,1,TRUE)))*EXP(-$F$1*BI$5)*(INDEX('3)tpx females'!ES$57:ES$107,MATCH($R93,'3)tpx females'!$DE$57:$DE$107,0))+INDEX('3)tpx males'!EQ$57:EQ$107,MATCH($Q93,'3)tpx males'!$DC$57:$DC$107,0))-(INDEX('3)tpx males'!EP$110:EP$160,MATCH($Q93,'3)tpx males'!$DC$110:$DC$160,0))*INDEX('3)tpx females'!ER$111:ER$161,MATCH($R93,'3)tpx females'!$DE$111:$DE$161,0))*(1-(EXP(-INDEX('3)tpx males'!EQ$4:EQ$54,MATCH($Q93,'3)tpx males'!$DC$4:$DC$54,0)))*EXP(-INDEX('3)tpx females'!ES$3:ES$53,MATCH($R93,'3)tpx females'!$DE$3:$DE$53,0))))))),0)</f>
        <v>0</v>
      </c>
      <c r="BJ93" s="32">
        <f ca="1">IFERROR(($J93*EXP(BJ$5*($N93+0.5*($O93)^2))*_xlfn.NORM.DIST((LN(($L93*EXP($K93/100*BJ$5)))-LN($J93)-$N93*BJ$5)/($O93*SQRT(BJ$5))-$O93*SQRT(BJ$5),0,1,TRUE)+$L93*EXP($K93/100*BJ$5)*(1-_xlfn.NORM.DIST((LN(($L93*EXP($K93/100*BJ$5)))-LN($J93)-$N93*BJ$5)/($O93*SQRT(BJ$5)),0,1,TRUE)))*EXP(-$F$1*BJ$5)*(INDEX('3)tpx females'!ET$57:ET$107,MATCH($R93,'3)tpx females'!$DE$57:$DE$107,0))+INDEX('3)tpx males'!ER$57:ER$107,MATCH($Q93,'3)tpx males'!$DC$57:$DC$107,0))-(INDEX('3)tpx males'!EQ$110:EQ$160,MATCH($Q93,'3)tpx males'!$DC$110:$DC$160,0))*INDEX('3)tpx females'!ES$111:ES$161,MATCH($R93,'3)tpx females'!$DE$111:$DE$161,0))*(1-(EXP(-INDEX('3)tpx males'!ER$4:ER$54,MATCH($Q93,'3)tpx males'!$DC$4:$DC$54,0)))*EXP(-INDEX('3)tpx females'!ET$3:ET$53,MATCH($R93,'3)tpx females'!$DE$3:$DE$53,0))))))),0)</f>
        <v>0</v>
      </c>
      <c r="BK93" s="32">
        <f ca="1">IFERROR(($J93*EXP(BK$5*($N93+0.5*($O93)^2))*_xlfn.NORM.DIST((LN(($L93*EXP($K93/100*BK$5)))-LN($J93)-$N93*BK$5)/($O93*SQRT(BK$5))-$O93*SQRT(BK$5),0,1,TRUE)+$L93*EXP($K93/100*BK$5)*(1-_xlfn.NORM.DIST((LN(($L93*EXP($K93/100*BK$5)))-LN($J93)-$N93*BK$5)/($O93*SQRT(BK$5)),0,1,TRUE)))*EXP(-$F$1*BK$5)*(INDEX('3)tpx females'!EU$57:EU$107,MATCH($R93,'3)tpx females'!$DE$57:$DE$107,0))+INDEX('3)tpx males'!ES$57:ES$107,MATCH($Q93,'3)tpx males'!$DC$57:$DC$107,0))-(INDEX('3)tpx males'!ER$110:ER$160,MATCH($Q93,'3)tpx males'!$DC$110:$DC$160,0))*INDEX('3)tpx females'!ET$111:ET$161,MATCH($R93,'3)tpx females'!$DE$111:$DE$161,0))*(1-(EXP(-INDEX('3)tpx males'!ES$4:ES$54,MATCH($Q93,'3)tpx males'!$DC$4:$DC$54,0)))*EXP(-INDEX('3)tpx females'!EU$3:EU$53,MATCH($R93,'3)tpx females'!$DE$3:$DE$53,0))))))),0)</f>
        <v>0</v>
      </c>
      <c r="BL93" s="32">
        <f ca="1">IFERROR(($J93*EXP(BL$5*($N93+0.5*($O93)^2))*_xlfn.NORM.DIST((LN(($L93*EXP($K93/100*BL$5)))-LN($J93)-$N93*BL$5)/($O93*SQRT(BL$5))-$O93*SQRT(BL$5),0,1,TRUE)+$L93*EXP($K93/100*BL$5)*(1-_xlfn.NORM.DIST((LN(($L93*EXP($K93/100*BL$5)))-LN($J93)-$N93*BL$5)/($O93*SQRT(BL$5)),0,1,TRUE)))*EXP(-$F$1*BL$5)*(INDEX('3)tpx females'!EV$57:EV$107,MATCH($R93,'3)tpx females'!$DE$57:$DE$107,0))+INDEX('3)tpx males'!ET$57:ET$107,MATCH($Q93,'3)tpx males'!$DC$57:$DC$107,0))-(INDEX('3)tpx males'!ES$110:ES$160,MATCH($Q93,'3)tpx males'!$DC$110:$DC$160,0))*INDEX('3)tpx females'!EU$111:EU$161,MATCH($R93,'3)tpx females'!$DE$111:$DE$161,0))*(1-(EXP(-INDEX('3)tpx males'!ET$4:ET$54,MATCH($Q93,'3)tpx males'!$DC$4:$DC$54,0)))*EXP(-INDEX('3)tpx females'!EV$3:EV$53,MATCH($R93,'3)tpx females'!$DE$3:$DE$53,0))))))),0)</f>
        <v>0</v>
      </c>
      <c r="BM93" s="32">
        <f ca="1">IFERROR(($J93*EXP(BM$5*($N93+0.5*($O93)^2))*_xlfn.NORM.DIST((LN(($L93*EXP($K93/100*BM$5)))-LN($J93)-$N93*BM$5)/($O93*SQRT(BM$5))-$O93*SQRT(BM$5),0,1,TRUE)+$L93*EXP($K93/100*BM$5)*(1-_xlfn.NORM.DIST((LN(($L93*EXP($K93/100*BM$5)))-LN($J93)-$N93*BM$5)/($O93*SQRT(BM$5)),0,1,TRUE)))*EXP(-$F$1*BM$5)*(INDEX('3)tpx females'!EW$57:EW$107,MATCH($R93,'3)tpx females'!$DE$57:$DE$107,0))+INDEX('3)tpx males'!EU$57:EU$107,MATCH($Q93,'3)tpx males'!$DC$57:$DC$107,0))-(INDEX('3)tpx males'!ET$110:ET$160,MATCH($Q93,'3)tpx males'!$DC$110:$DC$160,0))*INDEX('3)tpx females'!EV$111:EV$161,MATCH($R93,'3)tpx females'!$DE$111:$DE$161,0))*(1-(EXP(-INDEX('3)tpx males'!EU$4:EU$54,MATCH($Q93,'3)tpx males'!$DC$4:$DC$54,0)))*EXP(-INDEX('3)tpx females'!EW$3:EW$53,MATCH($R93,'3)tpx females'!$DE$3:$DE$53,0))))))),0)</f>
        <v>0</v>
      </c>
      <c r="BN93" s="32">
        <f ca="1">IFERROR(($J93*EXP(BN$5*($N93+0.5*($O93)^2))*_xlfn.NORM.DIST((LN(($L93*EXP($K93/100*BN$5)))-LN($J93)-$N93*BN$5)/($O93*SQRT(BN$5))-$O93*SQRT(BN$5),0,1,TRUE)+$L93*EXP($K93/100*BN$5)*(1-_xlfn.NORM.DIST((LN(($L93*EXP($K93/100*BN$5)))-LN($J93)-$N93*BN$5)/($O93*SQRT(BN$5)),0,1,TRUE)))*EXP(-$F$1*BN$5)*(INDEX('3)tpx females'!EX$57:EX$107,MATCH($R93,'3)tpx females'!$DE$57:$DE$107,0))+INDEX('3)tpx males'!EV$57:EV$107,MATCH($Q93,'3)tpx males'!$DC$57:$DC$107,0))-(INDEX('3)tpx males'!EU$110:EU$160,MATCH($Q93,'3)tpx males'!$DC$110:$DC$160,0))*INDEX('3)tpx females'!EW$111:EW$161,MATCH($R93,'3)tpx females'!$DE$111:$DE$161,0))*(1-(EXP(-INDEX('3)tpx males'!EV$4:EV$54,MATCH($Q93,'3)tpx males'!$DC$4:$DC$54,0)))*EXP(-INDEX('3)tpx females'!EX$3:EX$53,MATCH($R93,'3)tpx females'!$DE$3:$DE$53,0))))))),0)</f>
        <v>0</v>
      </c>
      <c r="BO93" s="32">
        <f ca="1">IFERROR(($J93*EXP(BO$5*($N93+0.5*($O93)^2))*_xlfn.NORM.DIST((LN(($L93*EXP($K93/100*BO$5)))-LN($J93)-$N93*BO$5)/($O93*SQRT(BO$5))-$O93*SQRT(BO$5),0,1,TRUE)+$L93*EXP($K93/100*BO$5)*(1-_xlfn.NORM.DIST((LN(($L93*EXP($K93/100*BO$5)))-LN($J93)-$N93*BO$5)/($O93*SQRT(BO$5)),0,1,TRUE)))*EXP(-$F$1*BO$5)*(INDEX('3)tpx females'!EY$57:EY$107,MATCH($R93,'3)tpx females'!$DE$57:$DE$107,0))+INDEX('3)tpx males'!EW$57:EW$107,MATCH($Q93,'3)tpx males'!$DC$57:$DC$107,0))-(INDEX('3)tpx males'!EV$110:EV$160,MATCH($Q93,'3)tpx males'!$DC$110:$DC$160,0))*INDEX('3)tpx females'!EX$111:EX$161,MATCH($R93,'3)tpx females'!$DE$111:$DE$161,0))*(1-(EXP(-INDEX('3)tpx males'!EW$4:EW$54,MATCH($Q93,'3)tpx males'!$DC$4:$DC$54,0)))*EXP(-INDEX('3)tpx females'!EY$3:EY$53,MATCH($R93,'3)tpx females'!$DE$3:$DE$53,0))))))),0)</f>
        <v>0</v>
      </c>
      <c r="BP93" s="32">
        <f ca="1">IFERROR(($J93*EXP(BP$5*($N93+0.5*($O93)^2))*_xlfn.NORM.DIST((LN(($L93*EXP($K93/100*BP$5)))-LN($J93)-$N93*BP$5)/($O93*SQRT(BP$5))-$O93*SQRT(BP$5),0,1,TRUE)+$L93*EXP($K93/100*BP$5)*(1-_xlfn.NORM.DIST((LN(($L93*EXP($K93/100*BP$5)))-LN($J93)-$N93*BP$5)/($O93*SQRT(BP$5)),0,1,TRUE)))*EXP(-$F$1*BP$5)*(INDEX('3)tpx females'!EZ$57:EZ$107,MATCH($R93,'3)tpx females'!$DE$57:$DE$107,0))+INDEX('3)tpx males'!EX$57:EX$107,MATCH($Q93,'3)tpx males'!$DC$57:$DC$107,0))-(INDEX('3)tpx males'!EW$110:EW$160,MATCH($Q93,'3)tpx males'!$DC$110:$DC$160,0))*INDEX('3)tpx females'!EY$111:EY$161,MATCH($R93,'3)tpx females'!$DE$111:$DE$161,0))*(1-(EXP(-INDEX('3)tpx males'!EX$4:EX$54,MATCH($Q93,'3)tpx males'!$DC$4:$DC$54,0)))*EXP(-INDEX('3)tpx females'!EZ$3:EZ$53,MATCH($R93,'3)tpx females'!$DE$3:$DE$53,0))))))),0)</f>
        <v>0</v>
      </c>
      <c r="BQ93" s="32">
        <f ca="1">IFERROR(($J93*EXP(BQ$5*($N93+0.5*($O93)^2))*_xlfn.NORM.DIST((LN(($L93*EXP($K93/100*BQ$5)))-LN($J93)-$N93*BQ$5)/($O93*SQRT(BQ$5))-$O93*SQRT(BQ$5),0,1,TRUE)+$L93*EXP($K93/100*BQ$5)*(1-_xlfn.NORM.DIST((LN(($L93*EXP($K93/100*BQ$5)))-LN($J93)-$N93*BQ$5)/($O93*SQRT(BQ$5)),0,1,TRUE)))*EXP(-$F$1*BQ$5)*(INDEX('3)tpx females'!FA$57:FA$107,MATCH($R93,'3)tpx females'!$DE$57:$DE$107,0))+INDEX('3)tpx males'!EY$57:EY$107,MATCH($Q93,'3)tpx males'!$DC$57:$DC$107,0))-(INDEX('3)tpx males'!EX$110:EX$160,MATCH($Q93,'3)tpx males'!$DC$110:$DC$160,0))*INDEX('3)tpx females'!EZ$111:EZ$161,MATCH($R93,'3)tpx females'!$DE$111:$DE$161,0))*(1-(EXP(-INDEX('3)tpx males'!EY$4:EY$54,MATCH($Q93,'3)tpx males'!$DC$4:$DC$54,0)))*EXP(-INDEX('3)tpx females'!FA$3:FA$53,MATCH($R93,'3)tpx females'!$DE$3:$DE$53,0))))))),0)</f>
        <v>0</v>
      </c>
      <c r="BR93" s="32">
        <f ca="1">IFERROR(($J93*EXP(BR$5*($N93+0.5*($O93)^2))*_xlfn.NORM.DIST((LN(($L93*EXP($K93/100*BR$5)))-LN($J93)-$N93*BR$5)/($O93*SQRT(BR$5))-$O93*SQRT(BR$5),0,1,TRUE)+$L93*EXP($K93/100*BR$5)*(1-_xlfn.NORM.DIST((LN(($L93*EXP($K93/100*BR$5)))-LN($J93)-$N93*BR$5)/($O93*SQRT(BR$5)),0,1,TRUE)))*EXP(-$F$1*BR$5)*(INDEX('3)tpx females'!FB$57:FB$107,MATCH($R93,'3)tpx females'!$DE$57:$DE$107,0))+INDEX('3)tpx males'!EZ$57:EZ$107,MATCH($Q93,'3)tpx males'!$DC$57:$DC$107,0))-(INDEX('3)tpx males'!EY$110:EY$160,MATCH($Q93,'3)tpx males'!$DC$110:$DC$160,0))*INDEX('3)tpx females'!FA$111:FA$161,MATCH($R93,'3)tpx females'!$DE$111:$DE$161,0))*(1-(EXP(-INDEX('3)tpx males'!EZ$4:EZ$54,MATCH($Q93,'3)tpx males'!$DC$4:$DC$54,0)))*EXP(-INDEX('3)tpx females'!FB$3:FB$53,MATCH($R93,'3)tpx females'!$DE$3:$DE$53,0))))))),0)</f>
        <v>0</v>
      </c>
      <c r="BS93" s="32">
        <f ca="1">IFERROR(($J93*EXP(BS$5*($N93+0.5*($O93)^2))*_xlfn.NORM.DIST((LN(($L93*EXP($K93/100*BS$5)))-LN($J93)-$N93*BS$5)/($O93*SQRT(BS$5))-$O93*SQRT(BS$5),0,1,TRUE)+$L93*EXP($K93/100*BS$5)*(1-_xlfn.NORM.DIST((LN(($L93*EXP($K93/100*BS$5)))-LN($J93)-$N93*BS$5)/($O93*SQRT(BS$5)),0,1,TRUE)))*EXP(-$F$1*BS$5)*(INDEX('3)tpx females'!FC$57:FC$107,MATCH($R93,'3)tpx females'!$DE$57:$DE$107,0))+INDEX('3)tpx males'!FA$57:FA$107,MATCH($Q93,'3)tpx males'!$DC$57:$DC$107,0))-(INDEX('3)tpx males'!EZ$110:EZ$160,MATCH($Q93,'3)tpx males'!$DC$110:$DC$160,0))*INDEX('3)tpx females'!FB$111:FB$161,MATCH($R93,'3)tpx females'!$DE$111:$DE$161,0))*(1-(EXP(-INDEX('3)tpx males'!FA$4:FA$54,MATCH($Q93,'3)tpx males'!$DC$4:$DC$54,0)))*EXP(-INDEX('3)tpx females'!FC$3:FC$53,MATCH($R93,'3)tpx females'!$DE$3:$DE$53,0))))))),0)</f>
        <v>0</v>
      </c>
      <c r="BT93" s="32">
        <f ca="1">IFERROR(($J93*EXP(BT$5*($N93+0.5*($O93)^2))*_xlfn.NORM.DIST((LN(($L93*EXP($K93/100*BT$5)))-LN($J93)-$N93*BT$5)/($O93*SQRT(BT$5))-$O93*SQRT(BT$5),0,1,TRUE)+$L93*EXP($K93/100*BT$5)*(1-_xlfn.NORM.DIST((LN(($L93*EXP($K93/100*BT$5)))-LN($J93)-$N93*BT$5)/($O93*SQRT(BT$5)),0,1,TRUE)))*EXP(-$F$1*BT$5)*(INDEX('3)tpx females'!FD$57:FD$107,MATCH($R93,'3)tpx females'!$DE$57:$DE$107,0))+INDEX('3)tpx males'!FB$57:FB$107,MATCH($Q93,'3)tpx males'!$DC$57:$DC$107,0))-(INDEX('3)tpx males'!FA$110:FA$160,MATCH($Q93,'3)tpx males'!$DC$110:$DC$160,0))*INDEX('3)tpx females'!FC$111:FC$161,MATCH($R93,'3)tpx females'!$DE$111:$DE$161,0))*(1-(EXP(-INDEX('3)tpx males'!FB$4:FB$54,MATCH($Q93,'3)tpx males'!$DC$4:$DC$54,0)))*EXP(-INDEX('3)tpx females'!FD$3:FD$53,MATCH($R93,'3)tpx females'!$DE$3:$DE$53,0))))))),0)</f>
        <v>0</v>
      </c>
    </row>
    <row r="94" spans="2:72" x14ac:dyDescent="0.25">
      <c r="B94" s="32" t="s">
        <v>11</v>
      </c>
      <c r="C94" s="32" t="s">
        <v>12</v>
      </c>
      <c r="D94" s="49">
        <v>18282</v>
      </c>
      <c r="E94" s="32" t="s">
        <v>13</v>
      </c>
      <c r="F94" s="32" t="s">
        <v>14</v>
      </c>
      <c r="G94" s="49">
        <v>18026</v>
      </c>
      <c r="H94" s="32" t="s">
        <v>13</v>
      </c>
      <c r="I94" s="32" t="s">
        <v>15</v>
      </c>
      <c r="J94" s="32">
        <v>523072.5</v>
      </c>
      <c r="K94" s="32">
        <v>7.85</v>
      </c>
      <c r="L94" s="32">
        <f>'3) 2016 cases'!M94*EXP('3) 2016 cases'!L94/100)</f>
        <v>130299.33108955818</v>
      </c>
      <c r="M94" s="32"/>
      <c r="N94" s="32">
        <f>INDEX('2b)Working'!$I$61:$P$61,MATCH($I94,'2b)Working'!$I$60:$P$60,0))</f>
        <v>6.0459778905231347E-2</v>
      </c>
      <c r="O94" s="32">
        <f>INDEX('2b)Working'!$I$62:$P$62,MATCH($I94,'2b)Working'!$I$60:$P$60,0))</f>
        <v>5.4783474896411326E-2</v>
      </c>
      <c r="P94" s="32" t="str">
        <f t="shared" si="5"/>
        <v/>
      </c>
      <c r="Q94" s="32">
        <f t="shared" si="4"/>
        <v>67</v>
      </c>
      <c r="R94" s="32">
        <f t="shared" si="6"/>
        <v>68</v>
      </c>
      <c r="S94" s="32">
        <f t="shared" si="7"/>
        <v>1</v>
      </c>
      <c r="U94" s="32">
        <f t="shared" ca="1" si="8"/>
        <v>160125.41916921968</v>
      </c>
      <c r="W94" s="32">
        <f ca="1">IFERROR(($J94*EXP(W$5*($N94+0.5*($O94)^2))*_xlfn.NORM.DIST((LN(($L94*EXP($K94/100*W$5)))-LN($J94)-$N94*W$5)/($O94*SQRT(W$5))-$O94*SQRT(W$5),0,1,TRUE)+$L94*EXP($K94/100*W$5)*(1-_xlfn.NORM.DIST((LN(($L94*EXP($K94/100*W$5)))-LN($J94)-$N94*W$5)/($O94*SQRT(W$5)),0,1,TRUE)))*EXP(-$F$1*W$5)*(INDEX('3)tpx females'!DG$57:DG$107,MATCH($R94,'3)tpx females'!$DE$57:$DE$107,0))+INDEX('3)tpx males'!DE$57:DE$107,MATCH($Q94,'3)tpx males'!$DC$57:$DC$107,0))-(INDEX('3)tpx males'!DD$110:DD$160,MATCH($Q94,'3)tpx males'!$DC$110:$DC$160,0))*INDEX('3)tpx females'!DF$111:DF$161,MATCH($R94,'3)tpx females'!$DE$111:$DE$161,0))*(1-(EXP(-INDEX('3)tpx males'!DE$4:DE$54,MATCH($Q94,'3)tpx males'!$DC$4:$DC$54,0)))*EXP(-INDEX('3)tpx females'!DG$3:DG$53,MATCH($R94,'3)tpx females'!$DE$3:$DE$53,0))))))),0)</f>
        <v>11.240736530059726</v>
      </c>
      <c r="X94" s="32">
        <f ca="1">IFERROR(($J94*EXP(X$5*($N94+0.5*($O94)^2))*_xlfn.NORM.DIST((LN(($L94*EXP($K94/100*X$5)))-LN($J94)-$N94*X$5)/($O94*SQRT(X$5))-$O94*SQRT(X$5),0,1,TRUE)+$L94*EXP($K94/100*X$5)*(1-_xlfn.NORM.DIST((LN(($L94*EXP($K94/100*X$5)))-LN($J94)-$N94*X$5)/($O94*SQRT(X$5)),0,1,TRUE)))*EXP(-$F$1*X$5)*(INDEX('3)tpx females'!DH$57:DH$107,MATCH($R94,'3)tpx females'!$DE$57:$DE$107,0))+INDEX('3)tpx males'!DF$57:DF$107,MATCH($Q94,'3)tpx males'!$DC$57:$DC$107,0))-(INDEX('3)tpx males'!DE$110:DE$160,MATCH($Q94,'3)tpx males'!$DC$110:$DC$160,0))*INDEX('3)tpx females'!DG$111:DG$161,MATCH($R94,'3)tpx females'!$DE$111:$DE$161,0))*(1-(EXP(-INDEX('3)tpx males'!DF$4:DF$54,MATCH($Q94,'3)tpx males'!$DC$4:$DC$54,0)))*EXP(-INDEX('3)tpx females'!DH$3:DH$53,MATCH($R94,'3)tpx females'!$DE$3:$DE$53,0))))))),0)</f>
        <v>37.956081922338321</v>
      </c>
      <c r="Y94" s="32">
        <f ca="1">IFERROR(($J94*EXP(Y$5*($N94+0.5*($O94)^2))*_xlfn.NORM.DIST((LN(($L94*EXP($K94/100*Y$5)))-LN($J94)-$N94*Y$5)/($O94*SQRT(Y$5))-$O94*SQRT(Y$5),0,1,TRUE)+$L94*EXP($K94/100*Y$5)*(1-_xlfn.NORM.DIST((LN(($L94*EXP($K94/100*Y$5)))-LN($J94)-$N94*Y$5)/($O94*SQRT(Y$5)),0,1,TRUE)))*EXP(-$F$1*Y$5)*(INDEX('3)tpx females'!DI$57:DI$107,MATCH($R94,'3)tpx females'!$DE$57:$DE$107,0))+INDEX('3)tpx males'!DG$57:DG$107,MATCH($Q94,'3)tpx males'!$DC$57:$DC$107,0))-(INDEX('3)tpx males'!DF$110:DF$160,MATCH($Q94,'3)tpx males'!$DC$110:$DC$160,0))*INDEX('3)tpx females'!DH$111:DH$161,MATCH($R94,'3)tpx females'!$DE$111:$DE$161,0))*(1-(EXP(-INDEX('3)tpx males'!DG$4:DG$54,MATCH($Q94,'3)tpx males'!$DC$4:$DC$54,0)))*EXP(-INDEX('3)tpx females'!DI$3:DI$53,MATCH($R94,'3)tpx females'!$DE$3:$DE$53,0))))))),0)</f>
        <v>71.07457015490904</v>
      </c>
      <c r="Z94" s="32">
        <f ca="1">IFERROR(($J94*EXP(Z$5*($N94+0.5*($O94)^2))*_xlfn.NORM.DIST((LN(($L94*EXP($K94/100*Z$5)))-LN($J94)-$N94*Z$5)/($O94*SQRT(Z$5))-$O94*SQRT(Z$5),0,1,TRUE)+$L94*EXP($K94/100*Z$5)*(1-_xlfn.NORM.DIST((LN(($L94*EXP($K94/100*Z$5)))-LN($J94)-$N94*Z$5)/($O94*SQRT(Z$5)),0,1,TRUE)))*EXP(-$F$1*Z$5)*(INDEX('3)tpx females'!DJ$57:DJ$107,MATCH($R94,'3)tpx females'!$DE$57:$DE$107,0))+INDEX('3)tpx males'!DH$57:DH$107,MATCH($Q94,'3)tpx males'!$DC$57:$DC$107,0))-(INDEX('3)tpx males'!DG$110:DG$160,MATCH($Q94,'3)tpx males'!$DC$110:$DC$160,0))*INDEX('3)tpx females'!DI$111:DI$161,MATCH($R94,'3)tpx females'!$DE$111:$DE$161,0))*(1-(EXP(-INDEX('3)tpx males'!DH$4:DH$54,MATCH($Q94,'3)tpx males'!$DC$4:$DC$54,0)))*EXP(-INDEX('3)tpx females'!DJ$3:DJ$53,MATCH($R94,'3)tpx females'!$DE$3:$DE$53,0))))))),0)</f>
        <v>115.84302874330734</v>
      </c>
      <c r="AA94" s="32">
        <f ca="1">IFERROR(($J94*EXP(AA$5*($N94+0.5*($O94)^2))*_xlfn.NORM.DIST((LN(($L94*EXP($K94/100*AA$5)))-LN($J94)-$N94*AA$5)/($O94*SQRT(AA$5))-$O94*SQRT(AA$5),0,1,TRUE)+$L94*EXP($K94/100*AA$5)*(1-_xlfn.NORM.DIST((LN(($L94*EXP($K94/100*AA$5)))-LN($J94)-$N94*AA$5)/($O94*SQRT(AA$5)),0,1,TRUE)))*EXP(-$F$1*AA$5)*(INDEX('3)tpx females'!DK$57:DK$107,MATCH($R94,'3)tpx females'!$DE$57:$DE$107,0))+INDEX('3)tpx males'!DI$57:DI$107,MATCH($Q94,'3)tpx males'!$DC$57:$DC$107,0))-(INDEX('3)tpx males'!DH$110:DH$160,MATCH($Q94,'3)tpx males'!$DC$110:$DC$160,0))*INDEX('3)tpx females'!DJ$111:DJ$161,MATCH($R94,'3)tpx females'!$DE$111:$DE$161,0))*(1-(EXP(-INDEX('3)tpx males'!DI$4:DI$54,MATCH($Q94,'3)tpx males'!$DC$4:$DC$54,0)))*EXP(-INDEX('3)tpx females'!DK$3:DK$53,MATCH($R94,'3)tpx females'!$DE$3:$DE$53,0))))))),0)</f>
        <v>175.4311634515596</v>
      </c>
      <c r="AB94" s="32">
        <f ca="1">IFERROR(($J94*EXP(AB$5*($N94+0.5*($O94)^2))*_xlfn.NORM.DIST((LN(($L94*EXP($K94/100*AB$5)))-LN($J94)-$N94*AB$5)/($O94*SQRT(AB$5))-$O94*SQRT(AB$5),0,1,TRUE)+$L94*EXP($K94/100*AB$5)*(1-_xlfn.NORM.DIST((LN(($L94*EXP($K94/100*AB$5)))-LN($J94)-$N94*AB$5)/($O94*SQRT(AB$5)),0,1,TRUE)))*EXP(-$F$1*AB$5)*(INDEX('3)tpx females'!DL$57:DL$107,MATCH($R94,'3)tpx females'!$DE$57:$DE$107,0))+INDEX('3)tpx males'!DJ$57:DJ$107,MATCH($Q94,'3)tpx males'!$DC$57:$DC$107,0))-(INDEX('3)tpx males'!DI$110:DI$160,MATCH($Q94,'3)tpx males'!$DC$110:$DC$160,0))*INDEX('3)tpx females'!DK$111:DK$161,MATCH($R94,'3)tpx females'!$DE$111:$DE$161,0))*(1-(EXP(-INDEX('3)tpx males'!DJ$4:DJ$54,MATCH($Q94,'3)tpx males'!$DC$4:$DC$54,0)))*EXP(-INDEX('3)tpx females'!DL$3:DL$53,MATCH($R94,'3)tpx females'!$DE$3:$DE$53,0))))))),0)</f>
        <v>241.60979865646371</v>
      </c>
      <c r="AC94" s="32">
        <f ca="1">IFERROR(($J94*EXP(AC$5*($N94+0.5*($O94)^2))*_xlfn.NORM.DIST((LN(($L94*EXP($K94/100*AC$5)))-LN($J94)-$N94*AC$5)/($O94*SQRT(AC$5))-$O94*SQRT(AC$5),0,1,TRUE)+$L94*EXP($K94/100*AC$5)*(1-_xlfn.NORM.DIST((LN(($L94*EXP($K94/100*AC$5)))-LN($J94)-$N94*AC$5)/($O94*SQRT(AC$5)),0,1,TRUE)))*EXP(-$F$1*AC$5)*(INDEX('3)tpx females'!DM$57:DM$107,MATCH($R94,'3)tpx females'!$DE$57:$DE$107,0))+INDEX('3)tpx males'!DK$57:DK$107,MATCH($Q94,'3)tpx males'!$DC$57:$DC$107,0))-(INDEX('3)tpx males'!DJ$110:DJ$160,MATCH($Q94,'3)tpx males'!$DC$110:$DC$160,0))*INDEX('3)tpx females'!DL$111:DL$161,MATCH($R94,'3)tpx females'!$DE$111:$DE$161,0))*(1-(EXP(-INDEX('3)tpx males'!DK$4:DK$54,MATCH($Q94,'3)tpx males'!$DC$4:$DC$54,0)))*EXP(-INDEX('3)tpx females'!DM$3:DM$53,MATCH($R94,'3)tpx females'!$DE$3:$DE$53,0))))))),0)</f>
        <v>330.87849607217203</v>
      </c>
      <c r="AD94" s="32">
        <f ca="1">IFERROR(($J94*EXP(AD$5*($N94+0.5*($O94)^2))*_xlfn.NORM.DIST((LN(($L94*EXP($K94/100*AD$5)))-LN($J94)-$N94*AD$5)/($O94*SQRT(AD$5))-$O94*SQRT(AD$5),0,1,TRUE)+$L94*EXP($K94/100*AD$5)*(1-_xlfn.NORM.DIST((LN(($L94*EXP($K94/100*AD$5)))-LN($J94)-$N94*AD$5)/($O94*SQRT(AD$5)),0,1,TRUE)))*EXP(-$F$1*AD$5)*(INDEX('3)tpx females'!DN$57:DN$107,MATCH($R94,'3)tpx females'!$DE$57:$DE$107,0))+INDEX('3)tpx males'!DL$57:DL$107,MATCH($Q94,'3)tpx males'!$DC$57:$DC$107,0))-(INDEX('3)tpx males'!DK$110:DK$160,MATCH($Q94,'3)tpx males'!$DC$110:$DC$160,0))*INDEX('3)tpx females'!DM$111:DM$161,MATCH($R94,'3)tpx females'!$DE$111:$DE$161,0))*(1-(EXP(-INDEX('3)tpx males'!DL$4:DL$54,MATCH($Q94,'3)tpx males'!$DC$4:$DC$54,0)))*EXP(-INDEX('3)tpx females'!DN$3:DN$53,MATCH($R94,'3)tpx females'!$DE$3:$DE$53,0))))))),0)</f>
        <v>427.10053624233859</v>
      </c>
      <c r="AE94" s="32">
        <f ca="1">IFERROR(($J94*EXP(AE$5*($N94+0.5*($O94)^2))*_xlfn.NORM.DIST((LN(($L94*EXP($K94/100*AE$5)))-LN($J94)-$N94*AE$5)/($O94*SQRT(AE$5))-$O94*SQRT(AE$5),0,1,TRUE)+$L94*EXP($K94/100*AE$5)*(1-_xlfn.NORM.DIST((LN(($L94*EXP($K94/100*AE$5)))-LN($J94)-$N94*AE$5)/($O94*SQRT(AE$5)),0,1,TRUE)))*EXP(-$F$1*AE$5)*(INDEX('3)tpx females'!DO$57:DO$107,MATCH($R94,'3)tpx females'!$DE$57:$DE$107,0))+INDEX('3)tpx males'!DM$57:DM$107,MATCH($Q94,'3)tpx males'!$DC$57:$DC$107,0))-(INDEX('3)tpx males'!DL$110:DL$160,MATCH($Q94,'3)tpx males'!$DC$110:$DC$160,0))*INDEX('3)tpx females'!DN$111:DN$161,MATCH($R94,'3)tpx females'!$DE$111:$DE$161,0))*(1-(EXP(-INDEX('3)tpx males'!DM$4:DM$54,MATCH($Q94,'3)tpx males'!$DC$4:$DC$54,0)))*EXP(-INDEX('3)tpx females'!DO$3:DO$53,MATCH($R94,'3)tpx females'!$DE$3:$DE$53,0))))))),0)</f>
        <v>536.84770933981031</v>
      </c>
      <c r="AF94" s="32">
        <f ca="1">IFERROR(($J94*EXP(AF$5*($N94+0.5*($O94)^2))*_xlfn.NORM.DIST((LN(($L94*EXP($K94/100*AF$5)))-LN($J94)-$N94*AF$5)/($O94*SQRT(AF$5))-$O94*SQRT(AF$5),0,1,TRUE)+$L94*EXP($K94/100*AF$5)*(1-_xlfn.NORM.DIST((LN(($L94*EXP($K94/100*AF$5)))-LN($J94)-$N94*AF$5)/($O94*SQRT(AF$5)),0,1,TRUE)))*EXP(-$F$1*AF$5)*(INDEX('3)tpx females'!DP$57:DP$107,MATCH($R94,'3)tpx females'!$DE$57:$DE$107,0))+INDEX('3)tpx males'!DN$57:DN$107,MATCH($Q94,'3)tpx males'!$DC$57:$DC$107,0))-(INDEX('3)tpx males'!DM$110:DM$160,MATCH($Q94,'3)tpx males'!$DC$110:$DC$160,0))*INDEX('3)tpx females'!DO$111:DO$161,MATCH($R94,'3)tpx females'!$DE$111:$DE$161,0))*(1-(EXP(-INDEX('3)tpx males'!DN$4:DN$54,MATCH($Q94,'3)tpx males'!$DC$4:$DC$54,0)))*EXP(-INDEX('3)tpx females'!DP$3:DP$53,MATCH($R94,'3)tpx females'!$DE$3:$DE$53,0))))))),0)</f>
        <v>725.02794876613166</v>
      </c>
      <c r="AG94" s="32">
        <f ca="1">IFERROR(($J94*EXP(AG$5*($N94+0.5*($O94)^2))*_xlfn.NORM.DIST((LN(($L94*EXP($K94/100*AG$5)))-LN($J94)-$N94*AG$5)/($O94*SQRT(AG$5))-$O94*SQRT(AG$5),0,1,TRUE)+$L94*EXP($K94/100*AG$5)*(1-_xlfn.NORM.DIST((LN(($L94*EXP($K94/100*AG$5)))-LN($J94)-$N94*AG$5)/($O94*SQRT(AG$5)),0,1,TRUE)))*EXP(-$F$1*AG$5)*(INDEX('3)tpx females'!DQ$57:DQ$107,MATCH($R94,'3)tpx females'!$DE$57:$DE$107,0))+INDEX('3)tpx males'!DO$57:DO$107,MATCH($Q94,'3)tpx males'!$DC$57:$DC$107,0))-(INDEX('3)tpx males'!DN$110:DN$160,MATCH($Q94,'3)tpx males'!$DC$110:$DC$160,0))*INDEX('3)tpx females'!DP$111:DP$161,MATCH($R94,'3)tpx females'!$DE$111:$DE$161,0))*(1-(EXP(-INDEX('3)tpx males'!DO$4:DO$54,MATCH($Q94,'3)tpx males'!$DC$4:$DC$54,0)))*EXP(-INDEX('3)tpx females'!DQ$3:DQ$53,MATCH($R94,'3)tpx females'!$DE$3:$DE$53,0))))))),0)</f>
        <v>924.5457460016604</v>
      </c>
      <c r="AH94" s="32">
        <f ca="1">IFERROR(($J94*EXP(AH$5*($N94+0.5*($O94)^2))*_xlfn.NORM.DIST((LN(($L94*EXP($K94/100*AH$5)))-LN($J94)-$N94*AH$5)/($O94*SQRT(AH$5))-$O94*SQRT(AH$5),0,1,TRUE)+$L94*EXP($K94/100*AH$5)*(1-_xlfn.NORM.DIST((LN(($L94*EXP($K94/100*AH$5)))-LN($J94)-$N94*AH$5)/($O94*SQRT(AH$5)),0,1,TRUE)))*EXP(-$F$1*AH$5)*(INDEX('3)tpx females'!DR$57:DR$107,MATCH($R94,'3)tpx females'!$DE$57:$DE$107,0))+INDEX('3)tpx males'!DP$57:DP$107,MATCH($Q94,'3)tpx males'!$DC$57:$DC$107,0))-(INDEX('3)tpx males'!DO$110:DO$160,MATCH($Q94,'3)tpx males'!$DC$110:$DC$160,0))*INDEX('3)tpx females'!DQ$111:DQ$161,MATCH($R94,'3)tpx females'!$DE$111:$DE$161,0))*(1-(EXP(-INDEX('3)tpx males'!DP$4:DP$54,MATCH($Q94,'3)tpx males'!$DC$4:$DC$54,0)))*EXP(-INDEX('3)tpx females'!DR$3:DR$53,MATCH($R94,'3)tpx females'!$DE$3:$DE$53,0))))))),0)</f>
        <v>1113.7844572706592</v>
      </c>
      <c r="AI94" s="32">
        <f ca="1">IFERROR(($J94*EXP(AI$5*($N94+0.5*($O94)^2))*_xlfn.NORM.DIST((LN(($L94*EXP($K94/100*AI$5)))-LN($J94)-$N94*AI$5)/($O94*SQRT(AI$5))-$O94*SQRT(AI$5),0,1,TRUE)+$L94*EXP($K94/100*AI$5)*(1-_xlfn.NORM.DIST((LN(($L94*EXP($K94/100*AI$5)))-LN($J94)-$N94*AI$5)/($O94*SQRT(AI$5)),0,1,TRUE)))*EXP(-$F$1*AI$5)*(INDEX('3)tpx females'!DS$57:DS$107,MATCH($R94,'3)tpx females'!$DE$57:$DE$107,0))+INDEX('3)tpx males'!DQ$57:DQ$107,MATCH($Q94,'3)tpx males'!$DC$57:$DC$107,0))-(INDEX('3)tpx males'!DP$110:DP$160,MATCH($Q94,'3)tpx males'!$DC$110:$DC$160,0))*INDEX('3)tpx females'!DR$111:DR$161,MATCH($R94,'3)tpx females'!$DE$111:$DE$161,0))*(1-(EXP(-INDEX('3)tpx males'!DQ$4:DQ$54,MATCH($Q94,'3)tpx males'!$DC$4:$DC$54,0)))*EXP(-INDEX('3)tpx females'!DS$3:DS$53,MATCH($R94,'3)tpx females'!$DE$3:$DE$53,0))))))),0)</f>
        <v>1492.4185718580241</v>
      </c>
      <c r="AJ94" s="32">
        <f ca="1">IFERROR(($J94*EXP(AJ$5*($N94+0.5*($O94)^2))*_xlfn.NORM.DIST((LN(($L94*EXP($K94/100*AJ$5)))-LN($J94)-$N94*AJ$5)/($O94*SQRT(AJ$5))-$O94*SQRT(AJ$5),0,1,TRUE)+$L94*EXP($K94/100*AJ$5)*(1-_xlfn.NORM.DIST((LN(($L94*EXP($K94/100*AJ$5)))-LN($J94)-$N94*AJ$5)/($O94*SQRT(AJ$5)),0,1,TRUE)))*EXP(-$F$1*AJ$5)*(INDEX('3)tpx females'!DT$57:DT$107,MATCH($R94,'3)tpx females'!$DE$57:$DE$107,0))+INDEX('3)tpx males'!DR$57:DR$107,MATCH($Q94,'3)tpx males'!$DC$57:$DC$107,0))-(INDEX('3)tpx males'!DQ$110:DQ$160,MATCH($Q94,'3)tpx males'!$DC$110:$DC$160,0))*INDEX('3)tpx females'!DS$111:DS$161,MATCH($R94,'3)tpx females'!$DE$111:$DE$161,0))*(1-(EXP(-INDEX('3)tpx males'!DR$4:DR$54,MATCH($Q94,'3)tpx males'!$DC$4:$DC$54,0)))*EXP(-INDEX('3)tpx females'!DT$3:DT$53,MATCH($R94,'3)tpx females'!$DE$3:$DE$53,0))))))),0)</f>
        <v>1862.7213206176179</v>
      </c>
      <c r="AK94" s="32">
        <f ca="1">IFERROR(($J94*EXP(AK$5*($N94+0.5*($O94)^2))*_xlfn.NORM.DIST((LN(($L94*EXP($K94/100*AK$5)))-LN($J94)-$N94*AK$5)/($O94*SQRT(AK$5))-$O94*SQRT(AK$5),0,1,TRUE)+$L94*EXP($K94/100*AK$5)*(1-_xlfn.NORM.DIST((LN(($L94*EXP($K94/100*AK$5)))-LN($J94)-$N94*AK$5)/($O94*SQRT(AK$5)),0,1,TRUE)))*EXP(-$F$1*AK$5)*(INDEX('3)tpx females'!DU$57:DU$107,MATCH($R94,'3)tpx females'!$DE$57:$DE$107,0))+INDEX('3)tpx males'!DS$57:DS$107,MATCH($Q94,'3)tpx males'!$DC$57:$DC$107,0))-(INDEX('3)tpx males'!DR$110:DR$160,MATCH($Q94,'3)tpx males'!$DC$110:$DC$160,0))*INDEX('3)tpx females'!DT$111:DT$161,MATCH($R94,'3)tpx females'!$DE$111:$DE$161,0))*(1-(EXP(-INDEX('3)tpx males'!DS$4:DS$54,MATCH($Q94,'3)tpx males'!$DC$4:$DC$54,0)))*EXP(-INDEX('3)tpx females'!DU$3:DU$53,MATCH($R94,'3)tpx females'!$DE$3:$DE$53,0))))))),0)</f>
        <v>2424.3325936169936</v>
      </c>
      <c r="AL94" s="32">
        <f ca="1">IFERROR(($J94*EXP(AL$5*($N94+0.5*($O94)^2))*_xlfn.NORM.DIST((LN(($L94*EXP($K94/100*AL$5)))-LN($J94)-$N94*AL$5)/($O94*SQRT(AL$5))-$O94*SQRT(AL$5),0,1,TRUE)+$L94*EXP($K94/100*AL$5)*(1-_xlfn.NORM.DIST((LN(($L94*EXP($K94/100*AL$5)))-LN($J94)-$N94*AL$5)/($O94*SQRT(AL$5)),0,1,TRUE)))*EXP(-$F$1*AL$5)*(INDEX('3)tpx females'!DV$57:DV$107,MATCH($R94,'3)tpx females'!$DE$57:$DE$107,0))+INDEX('3)tpx males'!DT$57:DT$107,MATCH($Q94,'3)tpx males'!$DC$57:$DC$107,0))-(INDEX('3)tpx males'!DS$110:DS$160,MATCH($Q94,'3)tpx males'!$DC$110:$DC$160,0))*INDEX('3)tpx females'!DU$111:DU$161,MATCH($R94,'3)tpx females'!$DE$111:$DE$161,0))*(1-(EXP(-INDEX('3)tpx males'!DT$4:DT$54,MATCH($Q94,'3)tpx males'!$DC$4:$DC$54,0)))*EXP(-INDEX('3)tpx females'!DV$3:DV$53,MATCH($R94,'3)tpx females'!$DE$3:$DE$53,0))))))),0)</f>
        <v>2991.2059151562676</v>
      </c>
      <c r="AM94" s="32">
        <f ca="1">IFERROR(($J94*EXP(AM$5*($N94+0.5*($O94)^2))*_xlfn.NORM.DIST((LN(($L94*EXP($K94/100*AM$5)))-LN($J94)-$N94*AM$5)/($O94*SQRT(AM$5))-$O94*SQRT(AM$5),0,1,TRUE)+$L94*EXP($K94/100*AM$5)*(1-_xlfn.NORM.DIST((LN(($L94*EXP($K94/100*AM$5)))-LN($J94)-$N94*AM$5)/($O94*SQRT(AM$5)),0,1,TRUE)))*EXP(-$F$1*AM$5)*(INDEX('3)tpx females'!DW$57:DW$107,MATCH($R94,'3)tpx females'!$DE$57:$DE$107,0))+INDEX('3)tpx males'!DU$57:DU$107,MATCH($Q94,'3)tpx males'!$DC$57:$DC$107,0))-(INDEX('3)tpx males'!DT$110:DT$160,MATCH($Q94,'3)tpx males'!$DC$110:$DC$160,0))*INDEX('3)tpx females'!DV$111:DV$161,MATCH($R94,'3)tpx females'!$DE$111:$DE$161,0))*(1-(EXP(-INDEX('3)tpx males'!DU$4:DU$54,MATCH($Q94,'3)tpx males'!$DC$4:$DC$54,0)))*EXP(-INDEX('3)tpx females'!DW$3:DW$53,MATCH($R94,'3)tpx females'!$DE$3:$DE$53,0))))))),0)</f>
        <v>3630.3971427159431</v>
      </c>
      <c r="AN94" s="32">
        <f ca="1">IFERROR(($J94*EXP(AN$5*($N94+0.5*($O94)^2))*_xlfn.NORM.DIST((LN(($L94*EXP($K94/100*AN$5)))-LN($J94)-$N94*AN$5)/($O94*SQRT(AN$5))-$O94*SQRT(AN$5),0,1,TRUE)+$L94*EXP($K94/100*AN$5)*(1-_xlfn.NORM.DIST((LN(($L94*EXP($K94/100*AN$5)))-LN($J94)-$N94*AN$5)/($O94*SQRT(AN$5)),0,1,TRUE)))*EXP(-$F$1*AN$5)*(INDEX('3)tpx females'!DX$57:DX$107,MATCH($R94,'3)tpx females'!$DE$57:$DE$107,0))+INDEX('3)tpx males'!DV$57:DV$107,MATCH($Q94,'3)tpx males'!$DC$57:$DC$107,0))-(INDEX('3)tpx males'!DU$110:DU$160,MATCH($Q94,'3)tpx males'!$DC$110:$DC$160,0))*INDEX('3)tpx females'!DW$111:DW$161,MATCH($R94,'3)tpx females'!$DE$111:$DE$161,0))*(1-(EXP(-INDEX('3)tpx males'!DV$4:DV$54,MATCH($Q94,'3)tpx males'!$DC$4:$DC$54,0)))*EXP(-INDEX('3)tpx females'!DX$3:DX$53,MATCH($R94,'3)tpx females'!$DE$3:$DE$53,0))))))),0)</f>
        <v>4373.0902680435156</v>
      </c>
      <c r="AO94" s="32">
        <f ca="1">IFERROR(($J94*EXP(AO$5*($N94+0.5*($O94)^2))*_xlfn.NORM.DIST((LN(($L94*EXP($K94/100*AO$5)))-LN($J94)-$N94*AO$5)/($O94*SQRT(AO$5))-$O94*SQRT(AO$5),0,1,TRUE)+$L94*EXP($K94/100*AO$5)*(1-_xlfn.NORM.DIST((LN(($L94*EXP($K94/100*AO$5)))-LN($J94)-$N94*AO$5)/($O94*SQRT(AO$5)),0,1,TRUE)))*EXP(-$F$1*AO$5)*(INDEX('3)tpx females'!DY$57:DY$107,MATCH($R94,'3)tpx females'!$DE$57:$DE$107,0))+INDEX('3)tpx males'!DW$57:DW$107,MATCH($Q94,'3)tpx males'!$DC$57:$DC$107,0))-(INDEX('3)tpx males'!DV$110:DV$160,MATCH($Q94,'3)tpx males'!$DC$110:$DC$160,0))*INDEX('3)tpx females'!DX$111:DX$161,MATCH($R94,'3)tpx females'!$DE$111:$DE$161,0))*(1-(EXP(-INDEX('3)tpx males'!DW$4:DW$54,MATCH($Q94,'3)tpx males'!$DC$4:$DC$54,0)))*EXP(-INDEX('3)tpx females'!DY$3:DY$53,MATCH($R94,'3)tpx females'!$DE$3:$DE$53,0))))))),0)</f>
        <v>5282.3807703157063</v>
      </c>
      <c r="AP94" s="32">
        <f ca="1">IFERROR(($J94*EXP(AP$5*($N94+0.5*($O94)^2))*_xlfn.NORM.DIST((LN(($L94*EXP($K94/100*AP$5)))-LN($J94)-$N94*AP$5)/($O94*SQRT(AP$5))-$O94*SQRT(AP$5),0,1,TRUE)+$L94*EXP($K94/100*AP$5)*(1-_xlfn.NORM.DIST((LN(($L94*EXP($K94/100*AP$5)))-LN($J94)-$N94*AP$5)/($O94*SQRT(AP$5)),0,1,TRUE)))*EXP(-$F$1*AP$5)*(INDEX('3)tpx females'!DZ$57:DZ$107,MATCH($R94,'3)tpx females'!$DE$57:$DE$107,0))+INDEX('3)tpx males'!DX$57:DX$107,MATCH($Q94,'3)tpx males'!$DC$57:$DC$107,0))-(INDEX('3)tpx males'!DW$110:DW$160,MATCH($Q94,'3)tpx males'!$DC$110:$DC$160,0))*INDEX('3)tpx females'!DY$111:DY$161,MATCH($R94,'3)tpx females'!$DE$111:$DE$161,0))*(1-(EXP(-INDEX('3)tpx males'!DX$4:DX$54,MATCH($Q94,'3)tpx males'!$DC$4:$DC$54,0)))*EXP(-INDEX('3)tpx females'!DZ$3:DZ$53,MATCH($R94,'3)tpx females'!$DE$3:$DE$53,0))))))),0)</f>
        <v>6488.3743926610105</v>
      </c>
      <c r="AQ94" s="32">
        <f ca="1">IFERROR(($J94*EXP(AQ$5*($N94+0.5*($O94)^2))*_xlfn.NORM.DIST((LN(($L94*EXP($K94/100*AQ$5)))-LN($J94)-$N94*AQ$5)/($O94*SQRT(AQ$5))-$O94*SQRT(AQ$5),0,1,TRUE)+$L94*EXP($K94/100*AQ$5)*(1-_xlfn.NORM.DIST((LN(($L94*EXP($K94/100*AQ$5)))-LN($J94)-$N94*AQ$5)/($O94*SQRT(AQ$5)),0,1,TRUE)))*EXP(-$F$1*AQ$5)*(INDEX('3)tpx females'!EA$57:EA$107,MATCH($R94,'3)tpx females'!$DE$57:$DE$107,0))+INDEX('3)tpx males'!DY$57:DY$107,MATCH($Q94,'3)tpx males'!$DC$57:$DC$107,0))-(INDEX('3)tpx males'!DX$110:DX$160,MATCH($Q94,'3)tpx males'!$DC$110:$DC$160,0))*INDEX('3)tpx females'!DZ$111:DZ$161,MATCH($R94,'3)tpx females'!$DE$111:$DE$161,0))*(1-(EXP(-INDEX('3)tpx males'!DY$4:DY$54,MATCH($Q94,'3)tpx males'!$DC$4:$DC$54,0)))*EXP(-INDEX('3)tpx females'!EA$3:EA$53,MATCH($R94,'3)tpx females'!$DE$3:$DE$53,0))))))),0)</f>
        <v>7308.5624815390647</v>
      </c>
      <c r="AR94" s="32">
        <f ca="1">IFERROR(($J94*EXP(AR$5*($N94+0.5*($O94)^2))*_xlfn.NORM.DIST((LN(($L94*EXP($K94/100*AR$5)))-LN($J94)-$N94*AR$5)/($O94*SQRT(AR$5))-$O94*SQRT(AR$5),0,1,TRUE)+$L94*EXP($K94/100*AR$5)*(1-_xlfn.NORM.DIST((LN(($L94*EXP($K94/100*AR$5)))-LN($J94)-$N94*AR$5)/($O94*SQRT(AR$5)),0,1,TRUE)))*EXP(-$F$1*AR$5)*(INDEX('3)tpx females'!EB$57:EB$107,MATCH($R94,'3)tpx females'!$DE$57:$DE$107,0))+INDEX('3)tpx males'!DZ$57:DZ$107,MATCH($Q94,'3)tpx males'!$DC$57:$DC$107,0))-(INDEX('3)tpx males'!DY$110:DY$160,MATCH($Q94,'3)tpx males'!$DC$110:$DC$160,0))*INDEX('3)tpx females'!EA$111:EA$161,MATCH($R94,'3)tpx females'!$DE$111:$DE$161,0))*(1-(EXP(-INDEX('3)tpx males'!DZ$4:DZ$54,MATCH($Q94,'3)tpx males'!$DC$4:$DC$54,0)))*EXP(-INDEX('3)tpx females'!EB$3:EB$53,MATCH($R94,'3)tpx females'!$DE$3:$DE$53,0))))))),0)</f>
        <v>8863.0601349956014</v>
      </c>
      <c r="AS94" s="32">
        <f ca="1">IFERROR(($J94*EXP(AS$5*($N94+0.5*($O94)^2))*_xlfn.NORM.DIST((LN(($L94*EXP($K94/100*AS$5)))-LN($J94)-$N94*AS$5)/($O94*SQRT(AS$5))-$O94*SQRT(AS$5),0,1,TRUE)+$L94*EXP($K94/100*AS$5)*(1-_xlfn.NORM.DIST((LN(($L94*EXP($K94/100*AS$5)))-LN($J94)-$N94*AS$5)/($O94*SQRT(AS$5)),0,1,TRUE)))*EXP(-$F$1*AS$5)*(INDEX('3)tpx females'!EC$57:EC$107,MATCH($R94,'3)tpx females'!$DE$57:$DE$107,0))+INDEX('3)tpx males'!EA$57:EA$107,MATCH($Q94,'3)tpx males'!$DC$57:$DC$107,0))-(INDEX('3)tpx males'!DZ$110:DZ$160,MATCH($Q94,'3)tpx males'!$DC$110:$DC$160,0))*INDEX('3)tpx females'!EB$111:EB$161,MATCH($R94,'3)tpx females'!$DE$111:$DE$161,0))*(1-(EXP(-INDEX('3)tpx males'!EA$4:EA$54,MATCH($Q94,'3)tpx males'!$DC$4:$DC$54,0)))*EXP(-INDEX('3)tpx females'!EC$3:EC$53,MATCH($R94,'3)tpx females'!$DE$3:$DE$53,0))))))),0)</f>
        <v>10225.187588632765</v>
      </c>
      <c r="AT94" s="32">
        <f ca="1">IFERROR(($J94*EXP(AT$5*($N94+0.5*($O94)^2))*_xlfn.NORM.DIST((LN(($L94*EXP($K94/100*AT$5)))-LN($J94)-$N94*AT$5)/($O94*SQRT(AT$5))-$O94*SQRT(AT$5),0,1,TRUE)+$L94*EXP($K94/100*AT$5)*(1-_xlfn.NORM.DIST((LN(($L94*EXP($K94/100*AT$5)))-LN($J94)-$N94*AT$5)/($O94*SQRT(AT$5)),0,1,TRUE)))*EXP(-$F$1*AT$5)*(INDEX('3)tpx females'!ED$57:ED$107,MATCH($R94,'3)tpx females'!$DE$57:$DE$107,0))+INDEX('3)tpx males'!EB$57:EB$107,MATCH($Q94,'3)tpx males'!$DC$57:$DC$107,0))-(INDEX('3)tpx males'!EA$110:EA$160,MATCH($Q94,'3)tpx males'!$DC$110:$DC$160,0))*INDEX('3)tpx females'!EC$111:EC$161,MATCH($R94,'3)tpx females'!$DE$111:$DE$161,0))*(1-(EXP(-INDEX('3)tpx males'!EB$4:EB$54,MATCH($Q94,'3)tpx males'!$DC$4:$DC$54,0)))*EXP(-INDEX('3)tpx females'!ED$3:ED$53,MATCH($R94,'3)tpx females'!$DE$3:$DE$53,0))))))),0)</f>
        <v>10665.628141902525</v>
      </c>
      <c r="AU94" s="32">
        <f ca="1">IFERROR(($J94*EXP(AU$5*($N94+0.5*($O94)^2))*_xlfn.NORM.DIST((LN(($L94*EXP($K94/100*AU$5)))-LN($J94)-$N94*AU$5)/($O94*SQRT(AU$5))-$O94*SQRT(AU$5),0,1,TRUE)+$L94*EXP($K94/100*AU$5)*(1-_xlfn.NORM.DIST((LN(($L94*EXP($K94/100*AU$5)))-LN($J94)-$N94*AU$5)/($O94*SQRT(AU$5)),0,1,TRUE)))*EXP(-$F$1*AU$5)*(INDEX('3)tpx females'!EE$57:EE$107,MATCH($R94,'3)tpx females'!$DE$57:$DE$107,0))+INDEX('3)tpx males'!EC$57:EC$107,MATCH($Q94,'3)tpx males'!$DC$57:$DC$107,0))-(INDEX('3)tpx males'!EB$110:EB$160,MATCH($Q94,'3)tpx males'!$DC$110:$DC$160,0))*INDEX('3)tpx females'!ED$111:ED$161,MATCH($R94,'3)tpx females'!$DE$111:$DE$161,0))*(1-(EXP(-INDEX('3)tpx males'!EC$4:EC$54,MATCH($Q94,'3)tpx males'!$DC$4:$DC$54,0)))*EXP(-INDEX('3)tpx females'!EE$3:EE$53,MATCH($R94,'3)tpx females'!$DE$3:$DE$53,0))))))),0)</f>
        <v>11232.983444878744</v>
      </c>
      <c r="AV94" s="32">
        <f ca="1">IFERROR(($J94*EXP(AV$5*($N94+0.5*($O94)^2))*_xlfn.NORM.DIST((LN(($L94*EXP($K94/100*AV$5)))-LN($J94)-$N94*AV$5)/($O94*SQRT(AV$5))-$O94*SQRT(AV$5),0,1,TRUE)+$L94*EXP($K94/100*AV$5)*(1-_xlfn.NORM.DIST((LN(($L94*EXP($K94/100*AV$5)))-LN($J94)-$N94*AV$5)/($O94*SQRT(AV$5)),0,1,TRUE)))*EXP(-$F$1*AV$5)*(INDEX('3)tpx females'!EF$57:EF$107,MATCH($R94,'3)tpx females'!$DE$57:$DE$107,0))+INDEX('3)tpx males'!ED$57:ED$107,MATCH($Q94,'3)tpx males'!$DC$57:$DC$107,0))-(INDEX('3)tpx males'!EC$110:EC$160,MATCH($Q94,'3)tpx males'!$DC$110:$DC$160,0))*INDEX('3)tpx females'!EE$111:EE$161,MATCH($R94,'3)tpx females'!$DE$111:$DE$161,0))*(1-(EXP(-INDEX('3)tpx males'!ED$4:ED$54,MATCH($Q94,'3)tpx males'!$DC$4:$DC$54,0)))*EXP(-INDEX('3)tpx females'!EF$3:EF$53,MATCH($R94,'3)tpx females'!$DE$3:$DE$53,0))))))),0)</f>
        <v>11068.180378983512</v>
      </c>
      <c r="AW94" s="32">
        <f ca="1">IFERROR(($J94*EXP(AW$5*($N94+0.5*($O94)^2))*_xlfn.NORM.DIST((LN(($L94*EXP($K94/100*AW$5)))-LN($J94)-$N94*AW$5)/($O94*SQRT(AW$5))-$O94*SQRT(AW$5),0,1,TRUE)+$L94*EXP($K94/100*AW$5)*(1-_xlfn.NORM.DIST((LN(($L94*EXP($K94/100*AW$5)))-LN($J94)-$N94*AW$5)/($O94*SQRT(AW$5)),0,1,TRUE)))*EXP(-$F$1*AW$5)*(INDEX('3)tpx females'!EG$57:EG$107,MATCH($R94,'3)tpx females'!$DE$57:$DE$107,0))+INDEX('3)tpx males'!EE$57:EE$107,MATCH($Q94,'3)tpx males'!$DC$57:$DC$107,0))-(INDEX('3)tpx males'!ED$110:ED$160,MATCH($Q94,'3)tpx males'!$DC$110:$DC$160,0))*INDEX('3)tpx females'!EF$111:EF$161,MATCH($R94,'3)tpx females'!$DE$111:$DE$161,0))*(1-(EXP(-INDEX('3)tpx males'!EE$4:EE$54,MATCH($Q94,'3)tpx males'!$DC$4:$DC$54,0)))*EXP(-INDEX('3)tpx females'!EG$3:EG$53,MATCH($R94,'3)tpx females'!$DE$3:$DE$53,0))))))),0)</f>
        <v>11499.206883609808</v>
      </c>
      <c r="AX94" s="32">
        <f ca="1">IFERROR(($J94*EXP(AX$5*($N94+0.5*($O94)^2))*_xlfn.NORM.DIST((LN(($L94*EXP($K94/100*AX$5)))-LN($J94)-$N94*AX$5)/($O94*SQRT(AX$5))-$O94*SQRT(AX$5),0,1,TRUE)+$L94*EXP($K94/100*AX$5)*(1-_xlfn.NORM.DIST((LN(($L94*EXP($K94/100*AX$5)))-LN($J94)-$N94*AX$5)/($O94*SQRT(AX$5)),0,1,TRUE)))*EXP(-$F$1*AX$5)*(INDEX('3)tpx females'!EH$57:EH$107,MATCH($R94,'3)tpx females'!$DE$57:$DE$107,0))+INDEX('3)tpx males'!EF$57:EF$107,MATCH($Q94,'3)tpx males'!$DC$57:$DC$107,0))-(INDEX('3)tpx males'!EE$110:EE$160,MATCH($Q94,'3)tpx males'!$DC$110:$DC$160,0))*INDEX('3)tpx females'!EG$111:EG$161,MATCH($R94,'3)tpx females'!$DE$111:$DE$161,0))*(1-(EXP(-INDEX('3)tpx males'!EF$4:EF$54,MATCH($Q94,'3)tpx males'!$DC$4:$DC$54,0)))*EXP(-INDEX('3)tpx females'!EH$3:EH$53,MATCH($R94,'3)tpx females'!$DE$3:$DE$53,0))))))),0)</f>
        <v>11088.765768028838</v>
      </c>
      <c r="AY94" s="32">
        <f ca="1">IFERROR(($J94*EXP(AY$5*($N94+0.5*($O94)^2))*_xlfn.NORM.DIST((LN(($L94*EXP($K94/100*AY$5)))-LN($J94)-$N94*AY$5)/($O94*SQRT(AY$5))-$O94*SQRT(AY$5),0,1,TRUE)+$L94*EXP($K94/100*AY$5)*(1-_xlfn.NORM.DIST((LN(($L94*EXP($K94/100*AY$5)))-LN($J94)-$N94*AY$5)/($O94*SQRT(AY$5)),0,1,TRUE)))*EXP(-$F$1*AY$5)*(INDEX('3)tpx females'!EI$57:EI$107,MATCH($R94,'3)tpx females'!$DE$57:$DE$107,0))+INDEX('3)tpx males'!EG$57:EG$107,MATCH($Q94,'3)tpx males'!$DC$57:$DC$107,0))-(INDEX('3)tpx males'!EF$110:EF$160,MATCH($Q94,'3)tpx males'!$DC$110:$DC$160,0))*INDEX('3)tpx females'!EH$111:EH$161,MATCH($R94,'3)tpx females'!$DE$111:$DE$161,0))*(1-(EXP(-INDEX('3)tpx males'!EG$4:EG$54,MATCH($Q94,'3)tpx males'!$DC$4:$DC$54,0)))*EXP(-INDEX('3)tpx females'!EI$3:EI$53,MATCH($R94,'3)tpx females'!$DE$3:$DE$53,0))))))),0)</f>
        <v>10013.951978602196</v>
      </c>
      <c r="AZ94" s="32">
        <f ca="1">IFERROR(($J94*EXP(AZ$5*($N94+0.5*($O94)^2))*_xlfn.NORM.DIST((LN(($L94*EXP($K94/100*AZ$5)))-LN($J94)-$N94*AZ$5)/($O94*SQRT(AZ$5))-$O94*SQRT(AZ$5),0,1,TRUE)+$L94*EXP($K94/100*AZ$5)*(1-_xlfn.NORM.DIST((LN(($L94*EXP($K94/100*AZ$5)))-LN($J94)-$N94*AZ$5)/($O94*SQRT(AZ$5)),0,1,TRUE)))*EXP(-$F$1*AZ$5)*(INDEX('3)tpx females'!EJ$57:EJ$107,MATCH($R94,'3)tpx females'!$DE$57:$DE$107,0))+INDEX('3)tpx males'!EH$57:EH$107,MATCH($Q94,'3)tpx males'!$DC$57:$DC$107,0))-(INDEX('3)tpx males'!EG$110:EG$160,MATCH($Q94,'3)tpx males'!$DC$110:$DC$160,0))*INDEX('3)tpx females'!EI$111:EI$161,MATCH($R94,'3)tpx females'!$DE$111:$DE$161,0))*(1-(EXP(-INDEX('3)tpx males'!EH$4:EH$54,MATCH($Q94,'3)tpx males'!$DC$4:$DC$54,0)))*EXP(-INDEX('3)tpx females'!EJ$3:EJ$53,MATCH($R94,'3)tpx females'!$DE$3:$DE$53,0))))))),0)</f>
        <v>8773.343081054285</v>
      </c>
      <c r="BA94" s="32">
        <f ca="1">IFERROR(($J94*EXP(BA$5*($N94+0.5*($O94)^2))*_xlfn.NORM.DIST((LN(($L94*EXP($K94/100*BA$5)))-LN($J94)-$N94*BA$5)/($O94*SQRT(BA$5))-$O94*SQRT(BA$5),0,1,TRUE)+$L94*EXP($K94/100*BA$5)*(1-_xlfn.NORM.DIST((LN(($L94*EXP($K94/100*BA$5)))-LN($J94)-$N94*BA$5)/($O94*SQRT(BA$5)),0,1,TRUE)))*EXP(-$F$1*BA$5)*(INDEX('3)tpx females'!EK$57:EK$107,MATCH($R94,'3)tpx females'!$DE$57:$DE$107,0))+INDEX('3)tpx males'!EI$57:EI$107,MATCH($Q94,'3)tpx males'!$DC$57:$DC$107,0))-(INDEX('3)tpx males'!EH$110:EH$160,MATCH($Q94,'3)tpx males'!$DC$110:$DC$160,0))*INDEX('3)tpx females'!EJ$111:EJ$161,MATCH($R94,'3)tpx females'!$DE$111:$DE$161,0))*(1-(EXP(-INDEX('3)tpx males'!EI$4:EI$54,MATCH($Q94,'3)tpx males'!$DC$4:$DC$54,0)))*EXP(-INDEX('3)tpx females'!EK$3:EK$53,MATCH($R94,'3)tpx females'!$DE$3:$DE$53,0))))))),0)</f>
        <v>7329.2917595228173</v>
      </c>
      <c r="BB94" s="32">
        <f ca="1">IFERROR(($J94*EXP(BB$5*($N94+0.5*($O94)^2))*_xlfn.NORM.DIST((LN(($L94*EXP($K94/100*BB$5)))-LN($J94)-$N94*BB$5)/($O94*SQRT(BB$5))-$O94*SQRT(BB$5),0,1,TRUE)+$L94*EXP($K94/100*BB$5)*(1-_xlfn.NORM.DIST((LN(($L94*EXP($K94/100*BB$5)))-LN($J94)-$N94*BB$5)/($O94*SQRT(BB$5)),0,1,TRUE)))*EXP(-$F$1*BB$5)*(INDEX('3)tpx females'!EL$57:EL$107,MATCH($R94,'3)tpx females'!$DE$57:$DE$107,0))+INDEX('3)tpx males'!EJ$57:EJ$107,MATCH($Q94,'3)tpx males'!$DC$57:$DC$107,0))-(INDEX('3)tpx males'!EI$110:EI$160,MATCH($Q94,'3)tpx males'!$DC$110:$DC$160,0))*INDEX('3)tpx females'!EK$111:EK$161,MATCH($R94,'3)tpx females'!$DE$111:$DE$161,0))*(1-(EXP(-INDEX('3)tpx males'!EJ$4:EJ$54,MATCH($Q94,'3)tpx males'!$DC$4:$DC$54,0)))*EXP(-INDEX('3)tpx females'!EL$3:EL$53,MATCH($R94,'3)tpx females'!$DE$3:$DE$53,0))))))),0)</f>
        <v>5822.5520741383398</v>
      </c>
      <c r="BC94" s="32">
        <f ca="1">IFERROR(($J94*EXP(BC$5*($N94+0.5*($O94)^2))*_xlfn.NORM.DIST((LN(($L94*EXP($K94/100*BC$5)))-LN($J94)-$N94*BC$5)/($O94*SQRT(BC$5))-$O94*SQRT(BC$5),0,1,TRUE)+$L94*EXP($K94/100*BC$5)*(1-_xlfn.NORM.DIST((LN(($L94*EXP($K94/100*BC$5)))-LN($J94)-$N94*BC$5)/($O94*SQRT(BC$5)),0,1,TRUE)))*EXP(-$F$1*BC$5)*(INDEX('3)tpx females'!EM$57:EM$107,MATCH($R94,'3)tpx females'!$DE$57:$DE$107,0))+INDEX('3)tpx males'!EK$57:EK$107,MATCH($Q94,'3)tpx males'!$DC$57:$DC$107,0))-(INDEX('3)tpx males'!EJ$110:EJ$160,MATCH($Q94,'3)tpx males'!$DC$110:$DC$160,0))*INDEX('3)tpx females'!EL$111:EL$161,MATCH($R94,'3)tpx females'!$DE$111:$DE$161,0))*(1-(EXP(-INDEX('3)tpx males'!EK$4:EK$54,MATCH($Q94,'3)tpx males'!$DC$4:$DC$54,0)))*EXP(-INDEX('3)tpx females'!EM$3:EM$53,MATCH($R94,'3)tpx females'!$DE$3:$DE$53,0))))))),0)</f>
        <v>4423.4405570074259</v>
      </c>
      <c r="BD94" s="32">
        <f ca="1">IFERROR(($J94*EXP(BD$5*($N94+0.5*($O94)^2))*_xlfn.NORM.DIST((LN(($L94*EXP($K94/100*BD$5)))-LN($J94)-$N94*BD$5)/($O94*SQRT(BD$5))-$O94*SQRT(BD$5),0,1,TRUE)+$L94*EXP($K94/100*BD$5)*(1-_xlfn.NORM.DIST((LN(($L94*EXP($K94/100*BD$5)))-LN($J94)-$N94*BD$5)/($O94*SQRT(BD$5)),0,1,TRUE)))*EXP(-$F$1*BD$5)*(INDEX('3)tpx females'!EN$57:EN$107,MATCH($R94,'3)tpx females'!$DE$57:$DE$107,0))+INDEX('3)tpx males'!EL$57:EL$107,MATCH($Q94,'3)tpx males'!$DC$57:$DC$107,0))-(INDEX('3)tpx males'!EK$110:EK$160,MATCH($Q94,'3)tpx males'!$DC$110:$DC$160,0))*INDEX('3)tpx females'!EM$111:EM$161,MATCH($R94,'3)tpx females'!$DE$111:$DE$161,0))*(1-(EXP(-INDEX('3)tpx males'!EL$4:EL$54,MATCH($Q94,'3)tpx males'!$DC$4:$DC$54,0)))*EXP(-INDEX('3)tpx females'!EN$3:EN$53,MATCH($R94,'3)tpx females'!$DE$3:$DE$53,0))))))),0)</f>
        <v>3158.4992282963713</v>
      </c>
      <c r="BE94" s="32">
        <f ca="1">IFERROR(($J94*EXP(BE$5*($N94+0.5*($O94)^2))*_xlfn.NORM.DIST((LN(($L94*EXP($K94/100*BE$5)))-LN($J94)-$N94*BE$5)/($O94*SQRT(BE$5))-$O94*SQRT(BE$5),0,1,TRUE)+$L94*EXP($K94/100*BE$5)*(1-_xlfn.NORM.DIST((LN(($L94*EXP($K94/100*BE$5)))-LN($J94)-$N94*BE$5)/($O94*SQRT(BE$5)),0,1,TRUE)))*EXP(-$F$1*BE$5)*(INDEX('3)tpx females'!EO$57:EO$107,MATCH($R94,'3)tpx females'!$DE$57:$DE$107,0))+INDEX('3)tpx males'!EM$57:EM$107,MATCH($Q94,'3)tpx males'!$DC$57:$DC$107,0))-(INDEX('3)tpx males'!EL$110:EL$160,MATCH($Q94,'3)tpx males'!$DC$110:$DC$160,0))*INDEX('3)tpx females'!EN$111:EN$161,MATCH($R94,'3)tpx females'!$DE$111:$DE$161,0))*(1-(EXP(-INDEX('3)tpx males'!EM$4:EM$54,MATCH($Q94,'3)tpx males'!$DC$4:$DC$54,0)))*EXP(-INDEX('3)tpx females'!EO$3:EO$53,MATCH($R94,'3)tpx females'!$DE$3:$DE$53,0))))))),0)</f>
        <v>2148.3313022878251</v>
      </c>
      <c r="BF94" s="32">
        <f ca="1">IFERROR(($J94*EXP(BF$5*($N94+0.5*($O94)^2))*_xlfn.NORM.DIST((LN(($L94*EXP($K94/100*BF$5)))-LN($J94)-$N94*BF$5)/($O94*SQRT(BF$5))-$O94*SQRT(BF$5),0,1,TRUE)+$L94*EXP($K94/100*BF$5)*(1-_xlfn.NORM.DIST((LN(($L94*EXP($K94/100*BF$5)))-LN($J94)-$N94*BF$5)/($O94*SQRT(BF$5)),0,1,TRUE)))*EXP(-$F$1*BF$5)*(INDEX('3)tpx females'!EP$57:EP$107,MATCH($R94,'3)tpx females'!$DE$57:$DE$107,0))+INDEX('3)tpx males'!EN$57:EN$107,MATCH($Q94,'3)tpx males'!$DC$57:$DC$107,0))-(INDEX('3)tpx males'!EM$110:EM$160,MATCH($Q94,'3)tpx males'!$DC$110:$DC$160,0))*INDEX('3)tpx females'!EO$111:EO$161,MATCH($R94,'3)tpx females'!$DE$111:$DE$161,0))*(1-(EXP(-INDEX('3)tpx males'!EN$4:EN$54,MATCH($Q94,'3)tpx males'!$DC$4:$DC$54,0)))*EXP(-INDEX('3)tpx females'!EP$3:EP$53,MATCH($R94,'3)tpx females'!$DE$3:$DE$53,0))))))),0)</f>
        <v>1393.4267484018383</v>
      </c>
      <c r="BG94" s="32">
        <f ca="1">IFERROR(($J94*EXP(BG$5*($N94+0.5*($O94)^2))*_xlfn.NORM.DIST((LN(($L94*EXP($K94/100*BG$5)))-LN($J94)-$N94*BG$5)/($O94*SQRT(BG$5))-$O94*SQRT(BG$5),0,1,TRUE)+$L94*EXP($K94/100*BG$5)*(1-_xlfn.NORM.DIST((LN(($L94*EXP($K94/100*BG$5)))-LN($J94)-$N94*BG$5)/($O94*SQRT(BG$5)),0,1,TRUE)))*EXP(-$F$1*BG$5)*(INDEX('3)tpx females'!EQ$57:EQ$107,MATCH($R94,'3)tpx females'!$DE$57:$DE$107,0))+INDEX('3)tpx males'!EO$57:EO$107,MATCH($Q94,'3)tpx males'!$DC$57:$DC$107,0))-(INDEX('3)tpx males'!EN$110:EN$160,MATCH($Q94,'3)tpx males'!$DC$110:$DC$160,0))*INDEX('3)tpx females'!EP$111:EP$161,MATCH($R94,'3)tpx females'!$DE$111:$DE$161,0))*(1-(EXP(-INDEX('3)tpx males'!EO$4:EO$54,MATCH($Q94,'3)tpx males'!$DC$4:$DC$54,0)))*EXP(-INDEX('3)tpx females'!EQ$3:EQ$53,MATCH($R94,'3)tpx females'!$DE$3:$DE$53,0))))))),0)</f>
        <v>842.4082796895658</v>
      </c>
      <c r="BH94" s="32">
        <f ca="1">IFERROR(($J94*EXP(BH$5*($N94+0.5*($O94)^2))*_xlfn.NORM.DIST((LN(($L94*EXP($K94/100*BH$5)))-LN($J94)-$N94*BH$5)/($O94*SQRT(BH$5))-$O94*SQRT(BH$5),0,1,TRUE)+$L94*EXP($K94/100*BH$5)*(1-_xlfn.NORM.DIST((LN(($L94*EXP($K94/100*BH$5)))-LN($J94)-$N94*BH$5)/($O94*SQRT(BH$5)),0,1,TRUE)))*EXP(-$F$1*BH$5)*(INDEX('3)tpx females'!ER$57:ER$107,MATCH($R94,'3)tpx females'!$DE$57:$DE$107,0))+INDEX('3)tpx males'!EP$57:EP$107,MATCH($Q94,'3)tpx males'!$DC$57:$DC$107,0))-(INDEX('3)tpx males'!EO$110:EO$160,MATCH($Q94,'3)tpx males'!$DC$110:$DC$160,0))*INDEX('3)tpx females'!EQ$111:EQ$161,MATCH($R94,'3)tpx females'!$DE$111:$DE$161,0))*(1-(EXP(-INDEX('3)tpx males'!EP$4:EP$54,MATCH($Q94,'3)tpx males'!$DC$4:$DC$54,0)))*EXP(-INDEX('3)tpx females'!ER$3:ER$53,MATCH($R94,'3)tpx females'!$DE$3:$DE$53,0))))))),0)</f>
        <v>493.49875117764469</v>
      </c>
      <c r="BI94" s="32">
        <f ca="1">IFERROR(($J94*EXP(BI$5*($N94+0.5*($O94)^2))*_xlfn.NORM.DIST((LN(($L94*EXP($K94/100*BI$5)))-LN($J94)-$N94*BI$5)/($O94*SQRT(BI$5))-$O94*SQRT(BI$5),0,1,TRUE)+$L94*EXP($K94/100*BI$5)*(1-_xlfn.NORM.DIST((LN(($L94*EXP($K94/100*BI$5)))-LN($J94)-$N94*BI$5)/($O94*SQRT(BI$5)),0,1,TRUE)))*EXP(-$F$1*BI$5)*(INDEX('3)tpx females'!ES$57:ES$107,MATCH($R94,'3)tpx females'!$DE$57:$DE$107,0))+INDEX('3)tpx males'!EQ$57:EQ$107,MATCH($Q94,'3)tpx males'!$DC$57:$DC$107,0))-(INDEX('3)tpx males'!EP$110:EP$160,MATCH($Q94,'3)tpx males'!$DC$110:$DC$160,0))*INDEX('3)tpx females'!ER$111:ER$161,MATCH($R94,'3)tpx females'!$DE$111:$DE$161,0))*(1-(EXP(-INDEX('3)tpx males'!EQ$4:EQ$54,MATCH($Q94,'3)tpx males'!$DC$4:$DC$54,0)))*EXP(-INDEX('3)tpx females'!ES$3:ES$53,MATCH($R94,'3)tpx females'!$DE$3:$DE$53,0))))))),0)</f>
        <v>262.90685267358731</v>
      </c>
      <c r="BJ94" s="32">
        <f ca="1">IFERROR(($J94*EXP(BJ$5*($N94+0.5*($O94)^2))*_xlfn.NORM.DIST((LN(($L94*EXP($K94/100*BJ$5)))-LN($J94)-$N94*BJ$5)/($O94*SQRT(BJ$5))-$O94*SQRT(BJ$5),0,1,TRUE)+$L94*EXP($K94/100*BJ$5)*(1-_xlfn.NORM.DIST((LN(($L94*EXP($K94/100*BJ$5)))-LN($J94)-$N94*BJ$5)/($O94*SQRT(BJ$5)),0,1,TRUE)))*EXP(-$F$1*BJ$5)*(INDEX('3)tpx females'!ET$57:ET$107,MATCH($R94,'3)tpx females'!$DE$57:$DE$107,0))+INDEX('3)tpx males'!ER$57:ER$107,MATCH($Q94,'3)tpx males'!$DC$57:$DC$107,0))-(INDEX('3)tpx males'!EQ$110:EQ$160,MATCH($Q94,'3)tpx males'!$DC$110:$DC$160,0))*INDEX('3)tpx females'!ES$111:ES$161,MATCH($R94,'3)tpx females'!$DE$111:$DE$161,0))*(1-(EXP(-INDEX('3)tpx males'!ER$4:ER$54,MATCH($Q94,'3)tpx males'!$DC$4:$DC$54,0)))*EXP(-INDEX('3)tpx females'!ET$3:ET$53,MATCH($R94,'3)tpx females'!$DE$3:$DE$53,0))))))),0)</f>
        <v>142.87522426431724</v>
      </c>
      <c r="BK94" s="32">
        <f ca="1">IFERROR(($J94*EXP(BK$5*($N94+0.5*($O94)^2))*_xlfn.NORM.DIST((LN(($L94*EXP($K94/100*BK$5)))-LN($J94)-$N94*BK$5)/($O94*SQRT(BK$5))-$O94*SQRT(BK$5),0,1,TRUE)+$L94*EXP($K94/100*BK$5)*(1-_xlfn.NORM.DIST((LN(($L94*EXP($K94/100*BK$5)))-LN($J94)-$N94*BK$5)/($O94*SQRT(BK$5)),0,1,TRUE)))*EXP(-$F$1*BK$5)*(INDEX('3)tpx females'!EU$57:EU$107,MATCH($R94,'3)tpx females'!$DE$57:$DE$107,0))+INDEX('3)tpx males'!ES$57:ES$107,MATCH($Q94,'3)tpx males'!$DC$57:$DC$107,0))-(INDEX('3)tpx males'!ER$110:ER$160,MATCH($Q94,'3)tpx males'!$DC$110:$DC$160,0))*INDEX('3)tpx females'!ET$111:ET$161,MATCH($R94,'3)tpx females'!$DE$111:$DE$161,0))*(1-(EXP(-INDEX('3)tpx males'!ES$4:ES$54,MATCH($Q94,'3)tpx males'!$DC$4:$DC$54,0)))*EXP(-INDEX('3)tpx females'!EU$3:EU$53,MATCH($R94,'3)tpx females'!$DE$3:$DE$53,0))))))),0)</f>
        <v>76.822211506275465</v>
      </c>
      <c r="BL94" s="32">
        <f ca="1">IFERROR(($J94*EXP(BL$5*($N94+0.5*($O94)^2))*_xlfn.NORM.DIST((LN(($L94*EXP($K94/100*BL$5)))-LN($J94)-$N94*BL$5)/($O94*SQRT(BL$5))-$O94*SQRT(BL$5),0,1,TRUE)+$L94*EXP($K94/100*BL$5)*(1-_xlfn.NORM.DIST((LN(($L94*EXP($K94/100*BL$5)))-LN($J94)-$N94*BL$5)/($O94*SQRT(BL$5)),0,1,TRUE)))*EXP(-$F$1*BL$5)*(INDEX('3)tpx females'!EV$57:EV$107,MATCH($R94,'3)tpx females'!$DE$57:$DE$107,0))+INDEX('3)tpx males'!ET$57:ET$107,MATCH($Q94,'3)tpx males'!$DC$57:$DC$107,0))-(INDEX('3)tpx males'!ES$110:ES$160,MATCH($Q94,'3)tpx males'!$DC$110:$DC$160,0))*INDEX('3)tpx females'!EU$111:EU$161,MATCH($R94,'3)tpx females'!$DE$111:$DE$161,0))*(1-(EXP(-INDEX('3)tpx males'!ET$4:ET$54,MATCH($Q94,'3)tpx males'!$DC$4:$DC$54,0)))*EXP(-INDEX('3)tpx females'!EV$3:EV$53,MATCH($R94,'3)tpx females'!$DE$3:$DE$53,0))))))),0)</f>
        <v>30.938493652725576</v>
      </c>
      <c r="BM94" s="32">
        <f ca="1">IFERROR(($J94*EXP(BM$5*($N94+0.5*($O94)^2))*_xlfn.NORM.DIST((LN(($L94*EXP($K94/100*BM$5)))-LN($J94)-$N94*BM$5)/($O94*SQRT(BM$5))-$O94*SQRT(BM$5),0,1,TRUE)+$L94*EXP($K94/100*BM$5)*(1-_xlfn.NORM.DIST((LN(($L94*EXP($K94/100*BM$5)))-LN($J94)-$N94*BM$5)/($O94*SQRT(BM$5)),0,1,TRUE)))*EXP(-$F$1*BM$5)*(INDEX('3)tpx females'!EW$57:EW$107,MATCH($R94,'3)tpx females'!$DE$57:$DE$107,0))+INDEX('3)tpx males'!EU$57:EU$107,MATCH($Q94,'3)tpx males'!$DC$57:$DC$107,0))-(INDEX('3)tpx males'!ET$110:ET$160,MATCH($Q94,'3)tpx males'!$DC$110:$DC$160,0))*INDEX('3)tpx females'!EV$111:EV$161,MATCH($R94,'3)tpx females'!$DE$111:$DE$161,0))*(1-(EXP(-INDEX('3)tpx males'!EU$4:EU$54,MATCH($Q94,'3)tpx males'!$DC$4:$DC$54,0)))*EXP(-INDEX('3)tpx females'!EW$3:EW$53,MATCH($R94,'3)tpx females'!$DE$3:$DE$53,0))))))),0)</f>
        <v>5.2965562371616963</v>
      </c>
      <c r="BN94" s="32">
        <f ca="1">IFERROR(($J94*EXP(BN$5*($N94+0.5*($O94)^2))*_xlfn.NORM.DIST((LN(($L94*EXP($K94/100*BN$5)))-LN($J94)-$N94*BN$5)/($O94*SQRT(BN$5))-$O94*SQRT(BN$5),0,1,TRUE)+$L94*EXP($K94/100*BN$5)*(1-_xlfn.NORM.DIST((LN(($L94*EXP($K94/100*BN$5)))-LN($J94)-$N94*BN$5)/($O94*SQRT(BN$5)),0,1,TRUE)))*EXP(-$F$1*BN$5)*(INDEX('3)tpx females'!EX$57:EX$107,MATCH($R94,'3)tpx females'!$DE$57:$DE$107,0))+INDEX('3)tpx males'!EV$57:EV$107,MATCH($Q94,'3)tpx males'!$DC$57:$DC$107,0))-(INDEX('3)tpx males'!EU$110:EU$160,MATCH($Q94,'3)tpx males'!$DC$110:$DC$160,0))*INDEX('3)tpx females'!EW$111:EW$161,MATCH($R94,'3)tpx females'!$DE$111:$DE$161,0))*(1-(EXP(-INDEX('3)tpx males'!EV$4:EV$54,MATCH($Q94,'3)tpx males'!$DC$4:$DC$54,0)))*EXP(-INDEX('3)tpx females'!EX$3:EX$53,MATCH($R94,'3)tpx females'!$DE$3:$DE$53,0))))))),0)</f>
        <v>0</v>
      </c>
      <c r="BO94" s="32">
        <f ca="1">IFERROR(($J94*EXP(BO$5*($N94+0.5*($O94)^2))*_xlfn.NORM.DIST((LN(($L94*EXP($K94/100*BO$5)))-LN($J94)-$N94*BO$5)/($O94*SQRT(BO$5))-$O94*SQRT(BO$5),0,1,TRUE)+$L94*EXP($K94/100*BO$5)*(1-_xlfn.NORM.DIST((LN(($L94*EXP($K94/100*BO$5)))-LN($J94)-$N94*BO$5)/($O94*SQRT(BO$5)),0,1,TRUE)))*EXP(-$F$1*BO$5)*(INDEX('3)tpx females'!EY$57:EY$107,MATCH($R94,'3)tpx females'!$DE$57:$DE$107,0))+INDEX('3)tpx males'!EW$57:EW$107,MATCH($Q94,'3)tpx males'!$DC$57:$DC$107,0))-(INDEX('3)tpx males'!EV$110:EV$160,MATCH($Q94,'3)tpx males'!$DC$110:$DC$160,0))*INDEX('3)tpx females'!EX$111:EX$161,MATCH($R94,'3)tpx females'!$DE$111:$DE$161,0))*(1-(EXP(-INDEX('3)tpx males'!EW$4:EW$54,MATCH($Q94,'3)tpx males'!$DC$4:$DC$54,0)))*EXP(-INDEX('3)tpx females'!EY$3:EY$53,MATCH($R94,'3)tpx females'!$DE$3:$DE$53,0))))))),0)</f>
        <v>0</v>
      </c>
      <c r="BP94" s="32">
        <f ca="1">IFERROR(($J94*EXP(BP$5*($N94+0.5*($O94)^2))*_xlfn.NORM.DIST((LN(($L94*EXP($K94/100*BP$5)))-LN($J94)-$N94*BP$5)/($O94*SQRT(BP$5))-$O94*SQRT(BP$5),0,1,TRUE)+$L94*EXP($K94/100*BP$5)*(1-_xlfn.NORM.DIST((LN(($L94*EXP($K94/100*BP$5)))-LN($J94)-$N94*BP$5)/($O94*SQRT(BP$5)),0,1,TRUE)))*EXP(-$F$1*BP$5)*(INDEX('3)tpx females'!EZ$57:EZ$107,MATCH($R94,'3)tpx females'!$DE$57:$DE$107,0))+INDEX('3)tpx males'!EX$57:EX$107,MATCH($Q94,'3)tpx males'!$DC$57:$DC$107,0))-(INDEX('3)tpx males'!EW$110:EW$160,MATCH($Q94,'3)tpx males'!$DC$110:$DC$160,0))*INDEX('3)tpx females'!EY$111:EY$161,MATCH($R94,'3)tpx females'!$DE$111:$DE$161,0))*(1-(EXP(-INDEX('3)tpx males'!EX$4:EX$54,MATCH($Q94,'3)tpx males'!$DC$4:$DC$54,0)))*EXP(-INDEX('3)tpx females'!EZ$3:EZ$53,MATCH($R94,'3)tpx females'!$DE$3:$DE$53,0))))))),0)</f>
        <v>0</v>
      </c>
      <c r="BQ94" s="32">
        <f ca="1">IFERROR(($J94*EXP(BQ$5*($N94+0.5*($O94)^2))*_xlfn.NORM.DIST((LN(($L94*EXP($K94/100*BQ$5)))-LN($J94)-$N94*BQ$5)/($O94*SQRT(BQ$5))-$O94*SQRT(BQ$5),0,1,TRUE)+$L94*EXP($K94/100*BQ$5)*(1-_xlfn.NORM.DIST((LN(($L94*EXP($K94/100*BQ$5)))-LN($J94)-$N94*BQ$5)/($O94*SQRT(BQ$5)),0,1,TRUE)))*EXP(-$F$1*BQ$5)*(INDEX('3)tpx females'!FA$57:FA$107,MATCH($R94,'3)tpx females'!$DE$57:$DE$107,0))+INDEX('3)tpx males'!EY$57:EY$107,MATCH($Q94,'3)tpx males'!$DC$57:$DC$107,0))-(INDEX('3)tpx males'!EX$110:EX$160,MATCH($Q94,'3)tpx males'!$DC$110:$DC$160,0))*INDEX('3)tpx females'!EZ$111:EZ$161,MATCH($R94,'3)tpx females'!$DE$111:$DE$161,0))*(1-(EXP(-INDEX('3)tpx males'!EY$4:EY$54,MATCH($Q94,'3)tpx males'!$DC$4:$DC$54,0)))*EXP(-INDEX('3)tpx females'!FA$3:FA$53,MATCH($R94,'3)tpx females'!$DE$3:$DE$53,0))))))),0)</f>
        <v>0</v>
      </c>
      <c r="BR94" s="32">
        <f ca="1">IFERROR(($J94*EXP(BR$5*($N94+0.5*($O94)^2))*_xlfn.NORM.DIST((LN(($L94*EXP($K94/100*BR$5)))-LN($J94)-$N94*BR$5)/($O94*SQRT(BR$5))-$O94*SQRT(BR$5),0,1,TRUE)+$L94*EXP($K94/100*BR$5)*(1-_xlfn.NORM.DIST((LN(($L94*EXP($K94/100*BR$5)))-LN($J94)-$N94*BR$5)/($O94*SQRT(BR$5)),0,1,TRUE)))*EXP(-$F$1*BR$5)*(INDEX('3)tpx females'!FB$57:FB$107,MATCH($R94,'3)tpx females'!$DE$57:$DE$107,0))+INDEX('3)tpx males'!EZ$57:EZ$107,MATCH($Q94,'3)tpx males'!$DC$57:$DC$107,0))-(INDEX('3)tpx males'!EY$110:EY$160,MATCH($Q94,'3)tpx males'!$DC$110:$DC$160,0))*INDEX('3)tpx females'!FA$111:FA$161,MATCH($R94,'3)tpx females'!$DE$111:$DE$161,0))*(1-(EXP(-INDEX('3)tpx males'!EZ$4:EZ$54,MATCH($Q94,'3)tpx males'!$DC$4:$DC$54,0)))*EXP(-INDEX('3)tpx females'!FB$3:FB$53,MATCH($R94,'3)tpx females'!$DE$3:$DE$53,0))))))),0)</f>
        <v>0</v>
      </c>
      <c r="BS94" s="32">
        <f ca="1">IFERROR(($J94*EXP(BS$5*($N94+0.5*($O94)^2))*_xlfn.NORM.DIST((LN(($L94*EXP($K94/100*BS$5)))-LN($J94)-$N94*BS$5)/($O94*SQRT(BS$5))-$O94*SQRT(BS$5),0,1,TRUE)+$L94*EXP($K94/100*BS$5)*(1-_xlfn.NORM.DIST((LN(($L94*EXP($K94/100*BS$5)))-LN($J94)-$N94*BS$5)/($O94*SQRT(BS$5)),0,1,TRUE)))*EXP(-$F$1*BS$5)*(INDEX('3)tpx females'!FC$57:FC$107,MATCH($R94,'3)tpx females'!$DE$57:$DE$107,0))+INDEX('3)tpx males'!FA$57:FA$107,MATCH($Q94,'3)tpx males'!$DC$57:$DC$107,0))-(INDEX('3)tpx males'!EZ$110:EZ$160,MATCH($Q94,'3)tpx males'!$DC$110:$DC$160,0))*INDEX('3)tpx females'!FB$111:FB$161,MATCH($R94,'3)tpx females'!$DE$111:$DE$161,0))*(1-(EXP(-INDEX('3)tpx males'!FA$4:FA$54,MATCH($Q94,'3)tpx males'!$DC$4:$DC$54,0)))*EXP(-INDEX('3)tpx females'!FC$3:FC$53,MATCH($R94,'3)tpx females'!$DE$3:$DE$53,0))))))),0)</f>
        <v>0</v>
      </c>
      <c r="BT94" s="32">
        <f ca="1">IFERROR(($J94*EXP(BT$5*($N94+0.5*($O94)^2))*_xlfn.NORM.DIST((LN(($L94*EXP($K94/100*BT$5)))-LN($J94)-$N94*BT$5)/($O94*SQRT(BT$5))-$O94*SQRT(BT$5),0,1,TRUE)+$L94*EXP($K94/100*BT$5)*(1-_xlfn.NORM.DIST((LN(($L94*EXP($K94/100*BT$5)))-LN($J94)-$N94*BT$5)/($O94*SQRT(BT$5)),0,1,TRUE)))*EXP(-$F$1*BT$5)*(INDEX('3)tpx females'!FD$57:FD$107,MATCH($R94,'3)tpx females'!$DE$57:$DE$107,0))+INDEX('3)tpx males'!FB$57:FB$107,MATCH($Q94,'3)tpx males'!$DC$57:$DC$107,0))-(INDEX('3)tpx males'!FA$110:FA$160,MATCH($Q94,'3)tpx males'!$DC$110:$DC$160,0))*INDEX('3)tpx females'!FC$111:FC$161,MATCH($R94,'3)tpx females'!$DE$111:$DE$161,0))*(1-(EXP(-INDEX('3)tpx males'!FB$4:FB$54,MATCH($Q94,'3)tpx males'!$DC$4:$DC$54,0)))*EXP(-INDEX('3)tpx females'!FD$3:FD$53,MATCH($R94,'3)tpx females'!$DE$3:$DE$53,0))))))),0)</f>
        <v>0</v>
      </c>
    </row>
    <row r="95" spans="2:72" x14ac:dyDescent="0.25">
      <c r="B95" s="32" t="s">
        <v>11</v>
      </c>
      <c r="C95" s="32" t="s">
        <v>12</v>
      </c>
      <c r="D95" s="49">
        <v>18852</v>
      </c>
      <c r="E95" s="32" t="s">
        <v>13</v>
      </c>
      <c r="F95" s="32" t="s">
        <v>14</v>
      </c>
      <c r="G95" s="49">
        <v>18299</v>
      </c>
      <c r="H95" s="32" t="s">
        <v>13</v>
      </c>
      <c r="I95" s="32" t="s">
        <v>21</v>
      </c>
      <c r="J95" s="32">
        <v>394017.49999999994</v>
      </c>
      <c r="K95" s="32">
        <v>7.9499999999999993</v>
      </c>
      <c r="L95" s="32">
        <f>'3) 2016 cases'!M95*EXP('3) 2016 cases'!L95/100)</f>
        <v>69826.261134053508</v>
      </c>
      <c r="M95" s="32"/>
      <c r="N95" s="32">
        <f>INDEX('2b)Working'!$I$61:$P$61,MATCH($I95,'2b)Working'!$I$60:$P$60,0))</f>
        <v>6.639962125003708E-2</v>
      </c>
      <c r="O95" s="32">
        <f>INDEX('2b)Working'!$I$62:$P$62,MATCH($I95,'2b)Working'!$I$60:$P$60,0))</f>
        <v>4.3425056649869002E-2</v>
      </c>
      <c r="P95" s="32" t="str">
        <f t="shared" si="5"/>
        <v/>
      </c>
      <c r="Q95" s="32">
        <f t="shared" si="4"/>
        <v>66</v>
      </c>
      <c r="R95" s="32">
        <f t="shared" si="6"/>
        <v>67</v>
      </c>
      <c r="S95" s="32">
        <f t="shared" si="7"/>
        <v>1</v>
      </c>
      <c r="U95" s="32">
        <f t="shared" ca="1" si="8"/>
        <v>88764.901000371552</v>
      </c>
      <c r="W95" s="32">
        <f ca="1">IFERROR(($J95*EXP(W$5*($N95+0.5*($O95)^2))*_xlfn.NORM.DIST((LN(($L95*EXP($K95/100*W$5)))-LN($J95)-$N95*W$5)/($O95*SQRT(W$5))-$O95*SQRT(W$5),0,1,TRUE)+$L95*EXP($K95/100*W$5)*(1-_xlfn.NORM.DIST((LN(($L95*EXP($K95/100*W$5)))-LN($J95)-$N95*W$5)/($O95*SQRT(W$5)),0,1,TRUE)))*EXP(-$F$1*W$5)*(INDEX('3)tpx females'!DG$57:DG$107,MATCH($R95,'3)tpx females'!$DE$57:$DE$107,0))+INDEX('3)tpx males'!DE$57:DE$107,MATCH($Q95,'3)tpx males'!$DC$57:$DC$107,0))-(INDEX('3)tpx males'!DD$110:DD$160,MATCH($Q95,'3)tpx males'!$DC$110:$DC$160,0))*INDEX('3)tpx females'!DF$111:DF$161,MATCH($R95,'3)tpx females'!$DE$111:$DE$161,0))*(1-(EXP(-INDEX('3)tpx males'!DE$4:DE$54,MATCH($Q95,'3)tpx males'!$DC$4:$DC$54,0)))*EXP(-INDEX('3)tpx females'!DG$3:DG$53,MATCH($R95,'3)tpx females'!$DE$3:$DE$53,0))))))),0)</f>
        <v>5.1344406416218664</v>
      </c>
      <c r="X95" s="32">
        <f ca="1">IFERROR(($J95*EXP(X$5*($N95+0.5*($O95)^2))*_xlfn.NORM.DIST((LN(($L95*EXP($K95/100*X$5)))-LN($J95)-$N95*X$5)/($O95*SQRT(X$5))-$O95*SQRT(X$5),0,1,TRUE)+$L95*EXP($K95/100*X$5)*(1-_xlfn.NORM.DIST((LN(($L95*EXP($K95/100*X$5)))-LN($J95)-$N95*X$5)/($O95*SQRT(X$5)),0,1,TRUE)))*EXP(-$F$1*X$5)*(INDEX('3)tpx females'!DH$57:DH$107,MATCH($R95,'3)tpx females'!$DE$57:$DE$107,0))+INDEX('3)tpx males'!DF$57:DF$107,MATCH($Q95,'3)tpx males'!$DC$57:$DC$107,0))-(INDEX('3)tpx males'!DE$110:DE$160,MATCH($Q95,'3)tpx males'!$DC$110:$DC$160,0))*INDEX('3)tpx females'!DG$111:DG$161,MATCH($R95,'3)tpx females'!$DE$111:$DE$161,0))*(1-(EXP(-INDEX('3)tpx males'!DF$4:DF$54,MATCH($Q95,'3)tpx males'!$DC$4:$DC$54,0)))*EXP(-INDEX('3)tpx females'!DH$3:DH$53,MATCH($R95,'3)tpx females'!$DE$3:$DE$53,0))))))),0)</f>
        <v>16.773964294233053</v>
      </c>
      <c r="Y95" s="32">
        <f ca="1">IFERROR(($J95*EXP(Y$5*($N95+0.5*($O95)^2))*_xlfn.NORM.DIST((LN(($L95*EXP($K95/100*Y$5)))-LN($J95)-$N95*Y$5)/($O95*SQRT(Y$5))-$O95*SQRT(Y$5),0,1,TRUE)+$L95*EXP($K95/100*Y$5)*(1-_xlfn.NORM.DIST((LN(($L95*EXP($K95/100*Y$5)))-LN($J95)-$N95*Y$5)/($O95*SQRT(Y$5)),0,1,TRUE)))*EXP(-$F$1*Y$5)*(INDEX('3)tpx females'!DI$57:DI$107,MATCH($R95,'3)tpx females'!$DE$57:$DE$107,0))+INDEX('3)tpx males'!DG$57:DG$107,MATCH($Q95,'3)tpx males'!$DC$57:$DC$107,0))-(INDEX('3)tpx males'!DF$110:DF$160,MATCH($Q95,'3)tpx males'!$DC$110:$DC$160,0))*INDEX('3)tpx females'!DH$111:DH$161,MATCH($R95,'3)tpx females'!$DE$111:$DE$161,0))*(1-(EXP(-INDEX('3)tpx males'!DG$4:DG$54,MATCH($Q95,'3)tpx males'!$DC$4:$DC$54,0)))*EXP(-INDEX('3)tpx females'!DI$3:DI$53,MATCH($R95,'3)tpx females'!$DE$3:$DE$53,0))))))),0)</f>
        <v>31.675704509295773</v>
      </c>
      <c r="Z95" s="32">
        <f ca="1">IFERROR(($J95*EXP(Z$5*($N95+0.5*($O95)^2))*_xlfn.NORM.DIST((LN(($L95*EXP($K95/100*Z$5)))-LN($J95)-$N95*Z$5)/($O95*SQRT(Z$5))-$O95*SQRT(Z$5),0,1,TRUE)+$L95*EXP($K95/100*Z$5)*(1-_xlfn.NORM.DIST((LN(($L95*EXP($K95/100*Z$5)))-LN($J95)-$N95*Z$5)/($O95*SQRT(Z$5)),0,1,TRUE)))*EXP(-$F$1*Z$5)*(INDEX('3)tpx females'!DJ$57:DJ$107,MATCH($R95,'3)tpx females'!$DE$57:$DE$107,0))+INDEX('3)tpx males'!DH$57:DH$107,MATCH($Q95,'3)tpx males'!$DC$57:$DC$107,0))-(INDEX('3)tpx males'!DG$110:DG$160,MATCH($Q95,'3)tpx males'!$DC$110:$DC$160,0))*INDEX('3)tpx females'!DI$111:DI$161,MATCH($R95,'3)tpx females'!$DE$111:$DE$161,0))*(1-(EXP(-INDEX('3)tpx males'!DH$4:DH$54,MATCH($Q95,'3)tpx males'!$DC$4:$DC$54,0)))*EXP(-INDEX('3)tpx females'!DJ$3:DJ$53,MATCH($R95,'3)tpx females'!$DE$3:$DE$53,0))))))),0)</f>
        <v>49.839700554374801</v>
      </c>
      <c r="AA95" s="32">
        <f ca="1">IFERROR(($J95*EXP(AA$5*($N95+0.5*($O95)^2))*_xlfn.NORM.DIST((LN(($L95*EXP($K95/100*AA$5)))-LN($J95)-$N95*AA$5)/($O95*SQRT(AA$5))-$O95*SQRT(AA$5),0,1,TRUE)+$L95*EXP($K95/100*AA$5)*(1-_xlfn.NORM.DIST((LN(($L95*EXP($K95/100*AA$5)))-LN($J95)-$N95*AA$5)/($O95*SQRT(AA$5)),0,1,TRUE)))*EXP(-$F$1*AA$5)*(INDEX('3)tpx females'!DK$57:DK$107,MATCH($R95,'3)tpx females'!$DE$57:$DE$107,0))+INDEX('3)tpx males'!DI$57:DI$107,MATCH($Q95,'3)tpx males'!$DC$57:$DC$107,0))-(INDEX('3)tpx males'!DH$110:DH$160,MATCH($Q95,'3)tpx males'!$DC$110:$DC$160,0))*INDEX('3)tpx females'!DJ$111:DJ$161,MATCH($R95,'3)tpx females'!$DE$111:$DE$161,0))*(1-(EXP(-INDEX('3)tpx males'!DI$4:DI$54,MATCH($Q95,'3)tpx males'!$DC$4:$DC$54,0)))*EXP(-INDEX('3)tpx females'!DK$3:DK$53,MATCH($R95,'3)tpx females'!$DE$3:$DE$53,0))))))),0)</f>
        <v>74.771497260679027</v>
      </c>
      <c r="AB95" s="32">
        <f ca="1">IFERROR(($J95*EXP(AB$5*($N95+0.5*($O95)^2))*_xlfn.NORM.DIST((LN(($L95*EXP($K95/100*AB$5)))-LN($J95)-$N95*AB$5)/($O95*SQRT(AB$5))-$O95*SQRT(AB$5),0,1,TRUE)+$L95*EXP($K95/100*AB$5)*(1-_xlfn.NORM.DIST((LN(($L95*EXP($K95/100*AB$5)))-LN($J95)-$N95*AB$5)/($O95*SQRT(AB$5)),0,1,TRUE)))*EXP(-$F$1*AB$5)*(INDEX('3)tpx females'!DL$57:DL$107,MATCH($R95,'3)tpx females'!$DE$57:$DE$107,0))+INDEX('3)tpx males'!DJ$57:DJ$107,MATCH($Q95,'3)tpx males'!$DC$57:$DC$107,0))-(INDEX('3)tpx males'!DI$110:DI$160,MATCH($Q95,'3)tpx males'!$DC$110:$DC$160,0))*INDEX('3)tpx females'!DK$111:DK$161,MATCH($R95,'3)tpx females'!$DE$111:$DE$161,0))*(1-(EXP(-INDEX('3)tpx males'!DJ$4:DJ$54,MATCH($Q95,'3)tpx males'!$DC$4:$DC$54,0)))*EXP(-INDEX('3)tpx females'!DL$3:DL$53,MATCH($R95,'3)tpx females'!$DE$3:$DE$53,0))))))),0)</f>
        <v>107.72039885259284</v>
      </c>
      <c r="AC95" s="32">
        <f ca="1">IFERROR(($J95*EXP(AC$5*($N95+0.5*($O95)^2))*_xlfn.NORM.DIST((LN(($L95*EXP($K95/100*AC$5)))-LN($J95)-$N95*AC$5)/($O95*SQRT(AC$5))-$O95*SQRT(AC$5),0,1,TRUE)+$L95*EXP($K95/100*AC$5)*(1-_xlfn.NORM.DIST((LN(($L95*EXP($K95/100*AC$5)))-LN($J95)-$N95*AC$5)/($O95*SQRT(AC$5)),0,1,TRUE)))*EXP(-$F$1*AC$5)*(INDEX('3)tpx females'!DM$57:DM$107,MATCH($R95,'3)tpx females'!$DE$57:$DE$107,0))+INDEX('3)tpx males'!DK$57:DK$107,MATCH($Q95,'3)tpx males'!$DC$57:$DC$107,0))-(INDEX('3)tpx males'!DJ$110:DJ$160,MATCH($Q95,'3)tpx males'!$DC$110:$DC$160,0))*INDEX('3)tpx females'!DL$111:DL$161,MATCH($R95,'3)tpx females'!$DE$111:$DE$161,0))*(1-(EXP(-INDEX('3)tpx males'!DK$4:DK$54,MATCH($Q95,'3)tpx males'!$DC$4:$DC$54,0)))*EXP(-INDEX('3)tpx females'!DM$3:DM$53,MATCH($R95,'3)tpx females'!$DE$3:$DE$53,0))))))),0)</f>
        <v>143.39535049972645</v>
      </c>
      <c r="AD95" s="32">
        <f ca="1">IFERROR(($J95*EXP(AD$5*($N95+0.5*($O95)^2))*_xlfn.NORM.DIST((LN(($L95*EXP($K95/100*AD$5)))-LN($J95)-$N95*AD$5)/($O95*SQRT(AD$5))-$O95*SQRT(AD$5),0,1,TRUE)+$L95*EXP($K95/100*AD$5)*(1-_xlfn.NORM.DIST((LN(($L95*EXP($K95/100*AD$5)))-LN($J95)-$N95*AD$5)/($O95*SQRT(AD$5)),0,1,TRUE)))*EXP(-$F$1*AD$5)*(INDEX('3)tpx females'!DN$57:DN$107,MATCH($R95,'3)tpx females'!$DE$57:$DE$107,0))+INDEX('3)tpx males'!DL$57:DL$107,MATCH($Q95,'3)tpx males'!$DC$57:$DC$107,0))-(INDEX('3)tpx males'!DK$110:DK$160,MATCH($Q95,'3)tpx males'!$DC$110:$DC$160,0))*INDEX('3)tpx females'!DM$111:DM$161,MATCH($R95,'3)tpx females'!$DE$111:$DE$161,0))*(1-(EXP(-INDEX('3)tpx males'!DL$4:DL$54,MATCH($Q95,'3)tpx males'!$DC$4:$DC$54,0)))*EXP(-INDEX('3)tpx females'!DN$3:DN$53,MATCH($R95,'3)tpx females'!$DE$3:$DE$53,0))))))),0)</f>
        <v>192.13363515304263</v>
      </c>
      <c r="AE95" s="32">
        <f ca="1">IFERROR(($J95*EXP(AE$5*($N95+0.5*($O95)^2))*_xlfn.NORM.DIST((LN(($L95*EXP($K95/100*AE$5)))-LN($J95)-$N95*AE$5)/($O95*SQRT(AE$5))-$O95*SQRT(AE$5),0,1,TRUE)+$L95*EXP($K95/100*AE$5)*(1-_xlfn.NORM.DIST((LN(($L95*EXP($K95/100*AE$5)))-LN($J95)-$N95*AE$5)/($O95*SQRT(AE$5)),0,1,TRUE)))*EXP(-$F$1*AE$5)*(INDEX('3)tpx females'!DO$57:DO$107,MATCH($R95,'3)tpx females'!$DE$57:$DE$107,0))+INDEX('3)tpx males'!DM$57:DM$107,MATCH($Q95,'3)tpx males'!$DC$57:$DC$107,0))-(INDEX('3)tpx males'!DL$110:DL$160,MATCH($Q95,'3)tpx males'!$DC$110:$DC$160,0))*INDEX('3)tpx females'!DN$111:DN$161,MATCH($R95,'3)tpx females'!$DE$111:$DE$161,0))*(1-(EXP(-INDEX('3)tpx males'!DM$4:DM$54,MATCH($Q95,'3)tpx males'!$DC$4:$DC$54,0)))*EXP(-INDEX('3)tpx females'!DO$3:DO$53,MATCH($R95,'3)tpx females'!$DE$3:$DE$53,0))))))),0)</f>
        <v>243.95363617814604</v>
      </c>
      <c r="AF95" s="32">
        <f ca="1">IFERROR(($J95*EXP(AF$5*($N95+0.5*($O95)^2))*_xlfn.NORM.DIST((LN(($L95*EXP($K95/100*AF$5)))-LN($J95)-$N95*AF$5)/($O95*SQRT(AF$5))-$O95*SQRT(AF$5),0,1,TRUE)+$L95*EXP($K95/100*AF$5)*(1-_xlfn.NORM.DIST((LN(($L95*EXP($K95/100*AF$5)))-LN($J95)-$N95*AF$5)/($O95*SQRT(AF$5)),0,1,TRUE)))*EXP(-$F$1*AF$5)*(INDEX('3)tpx females'!DP$57:DP$107,MATCH($R95,'3)tpx females'!$DE$57:$DE$107,0))+INDEX('3)tpx males'!DN$57:DN$107,MATCH($Q95,'3)tpx males'!$DC$57:$DC$107,0))-(INDEX('3)tpx males'!DM$110:DM$160,MATCH($Q95,'3)tpx males'!$DC$110:$DC$160,0))*INDEX('3)tpx females'!DO$111:DO$161,MATCH($R95,'3)tpx females'!$DE$111:$DE$161,0))*(1-(EXP(-INDEX('3)tpx males'!DN$4:DN$54,MATCH($Q95,'3)tpx males'!$DC$4:$DC$54,0)))*EXP(-INDEX('3)tpx females'!DP$3:DP$53,MATCH($R95,'3)tpx females'!$DE$3:$DE$53,0))))))),0)</f>
        <v>302.83960056477594</v>
      </c>
      <c r="AG95" s="32">
        <f ca="1">IFERROR(($J95*EXP(AG$5*($N95+0.5*($O95)^2))*_xlfn.NORM.DIST((LN(($L95*EXP($K95/100*AG$5)))-LN($J95)-$N95*AG$5)/($O95*SQRT(AG$5))-$O95*SQRT(AG$5),0,1,TRUE)+$L95*EXP($K95/100*AG$5)*(1-_xlfn.NORM.DIST((LN(($L95*EXP($K95/100*AG$5)))-LN($J95)-$N95*AG$5)/($O95*SQRT(AG$5)),0,1,TRUE)))*EXP(-$F$1*AG$5)*(INDEX('3)tpx females'!DQ$57:DQ$107,MATCH($R95,'3)tpx females'!$DE$57:$DE$107,0))+INDEX('3)tpx males'!DO$57:DO$107,MATCH($Q95,'3)tpx males'!$DC$57:$DC$107,0))-(INDEX('3)tpx males'!DN$110:DN$160,MATCH($Q95,'3)tpx males'!$DC$110:$DC$160,0))*INDEX('3)tpx females'!DP$111:DP$161,MATCH($R95,'3)tpx females'!$DE$111:$DE$161,0))*(1-(EXP(-INDEX('3)tpx males'!DO$4:DO$54,MATCH($Q95,'3)tpx males'!$DC$4:$DC$54,0)))*EXP(-INDEX('3)tpx females'!DQ$3:DQ$53,MATCH($R95,'3)tpx females'!$DE$3:$DE$53,0))))))),0)</f>
        <v>405.93218105349769</v>
      </c>
      <c r="AH95" s="32">
        <f ca="1">IFERROR(($J95*EXP(AH$5*($N95+0.5*($O95)^2))*_xlfn.NORM.DIST((LN(($L95*EXP($K95/100*AH$5)))-LN($J95)-$N95*AH$5)/($O95*SQRT(AH$5))-$O95*SQRT(AH$5),0,1,TRUE)+$L95*EXP($K95/100*AH$5)*(1-_xlfn.NORM.DIST((LN(($L95*EXP($K95/100*AH$5)))-LN($J95)-$N95*AH$5)/($O95*SQRT(AH$5)),0,1,TRUE)))*EXP(-$F$1*AH$5)*(INDEX('3)tpx females'!DR$57:DR$107,MATCH($R95,'3)tpx females'!$DE$57:$DE$107,0))+INDEX('3)tpx males'!DP$57:DP$107,MATCH($Q95,'3)tpx males'!$DC$57:$DC$107,0))-(INDEX('3)tpx males'!DO$110:DO$160,MATCH($Q95,'3)tpx males'!$DC$110:$DC$160,0))*INDEX('3)tpx females'!DQ$111:DQ$161,MATCH($R95,'3)tpx females'!$DE$111:$DE$161,0))*(1-(EXP(-INDEX('3)tpx males'!DP$4:DP$54,MATCH($Q95,'3)tpx males'!$DC$4:$DC$54,0)))*EXP(-INDEX('3)tpx females'!DR$3:DR$53,MATCH($R95,'3)tpx females'!$DE$3:$DE$53,0))))))),0)</f>
        <v>513.61818449068221</v>
      </c>
      <c r="AI95" s="32">
        <f ca="1">IFERROR(($J95*EXP(AI$5*($N95+0.5*($O95)^2))*_xlfn.NORM.DIST((LN(($L95*EXP($K95/100*AI$5)))-LN($J95)-$N95*AI$5)/($O95*SQRT(AI$5))-$O95*SQRT(AI$5),0,1,TRUE)+$L95*EXP($K95/100*AI$5)*(1-_xlfn.NORM.DIST((LN(($L95*EXP($K95/100*AI$5)))-LN($J95)-$N95*AI$5)/($O95*SQRT(AI$5)),0,1,TRUE)))*EXP(-$F$1*AI$5)*(INDEX('3)tpx females'!DS$57:DS$107,MATCH($R95,'3)tpx females'!$DE$57:$DE$107,0))+INDEX('3)tpx males'!DQ$57:DQ$107,MATCH($Q95,'3)tpx males'!$DC$57:$DC$107,0))-(INDEX('3)tpx males'!DP$110:DP$160,MATCH($Q95,'3)tpx males'!$DC$110:$DC$160,0))*INDEX('3)tpx females'!DR$111:DR$161,MATCH($R95,'3)tpx females'!$DE$111:$DE$161,0))*(1-(EXP(-INDEX('3)tpx males'!DQ$4:DQ$54,MATCH($Q95,'3)tpx males'!$DC$4:$DC$54,0)))*EXP(-INDEX('3)tpx females'!DS$3:DS$53,MATCH($R95,'3)tpx females'!$DE$3:$DE$53,0))))))),0)</f>
        <v>615.60728321734564</v>
      </c>
      <c r="AJ95" s="32">
        <f ca="1">IFERROR(($J95*EXP(AJ$5*($N95+0.5*($O95)^2))*_xlfn.NORM.DIST((LN(($L95*EXP($K95/100*AJ$5)))-LN($J95)-$N95*AJ$5)/($O95*SQRT(AJ$5))-$O95*SQRT(AJ$5),0,1,TRUE)+$L95*EXP($K95/100*AJ$5)*(1-_xlfn.NORM.DIST((LN(($L95*EXP($K95/100*AJ$5)))-LN($J95)-$N95*AJ$5)/($O95*SQRT(AJ$5)),0,1,TRUE)))*EXP(-$F$1*AJ$5)*(INDEX('3)tpx females'!DT$57:DT$107,MATCH($R95,'3)tpx females'!$DE$57:$DE$107,0))+INDEX('3)tpx males'!DR$57:DR$107,MATCH($Q95,'3)tpx males'!$DC$57:$DC$107,0))-(INDEX('3)tpx males'!DQ$110:DQ$160,MATCH($Q95,'3)tpx males'!$DC$110:$DC$160,0))*INDEX('3)tpx females'!DS$111:DS$161,MATCH($R95,'3)tpx females'!$DE$111:$DE$161,0))*(1-(EXP(-INDEX('3)tpx males'!DR$4:DR$54,MATCH($Q95,'3)tpx males'!$DC$4:$DC$54,0)))*EXP(-INDEX('3)tpx females'!DT$3:DT$53,MATCH($R95,'3)tpx females'!$DE$3:$DE$53,0))))))),0)</f>
        <v>821.97092253708763</v>
      </c>
      <c r="AK95" s="32">
        <f ca="1">IFERROR(($J95*EXP(AK$5*($N95+0.5*($O95)^2))*_xlfn.NORM.DIST((LN(($L95*EXP($K95/100*AK$5)))-LN($J95)-$N95*AK$5)/($O95*SQRT(AK$5))-$O95*SQRT(AK$5),0,1,TRUE)+$L95*EXP($K95/100*AK$5)*(1-_xlfn.NORM.DIST((LN(($L95*EXP($K95/100*AK$5)))-LN($J95)-$N95*AK$5)/($O95*SQRT(AK$5)),0,1,TRUE)))*EXP(-$F$1*AK$5)*(INDEX('3)tpx females'!DU$57:DU$107,MATCH($R95,'3)tpx females'!$DE$57:$DE$107,0))+INDEX('3)tpx males'!DS$57:DS$107,MATCH($Q95,'3)tpx males'!$DC$57:$DC$107,0))-(INDEX('3)tpx males'!DR$110:DR$160,MATCH($Q95,'3)tpx males'!$DC$110:$DC$160,0))*INDEX('3)tpx females'!DT$111:DT$161,MATCH($R95,'3)tpx females'!$DE$111:$DE$161,0))*(1-(EXP(-INDEX('3)tpx males'!DS$4:DS$54,MATCH($Q95,'3)tpx males'!$DC$4:$DC$54,0)))*EXP(-INDEX('3)tpx females'!DU$3:DU$53,MATCH($R95,'3)tpx females'!$DE$3:$DE$53,0))))))),0)</f>
        <v>1024.3123742945641</v>
      </c>
      <c r="AL95" s="32">
        <f ca="1">IFERROR(($J95*EXP(AL$5*($N95+0.5*($O95)^2))*_xlfn.NORM.DIST((LN(($L95*EXP($K95/100*AL$5)))-LN($J95)-$N95*AL$5)/($O95*SQRT(AL$5))-$O95*SQRT(AL$5),0,1,TRUE)+$L95*EXP($K95/100*AL$5)*(1-_xlfn.NORM.DIST((LN(($L95*EXP($K95/100*AL$5)))-LN($J95)-$N95*AL$5)/($O95*SQRT(AL$5)),0,1,TRUE)))*EXP(-$F$1*AL$5)*(INDEX('3)tpx females'!DV$57:DV$107,MATCH($R95,'3)tpx females'!$DE$57:$DE$107,0))+INDEX('3)tpx males'!DT$57:DT$107,MATCH($Q95,'3)tpx males'!$DC$57:$DC$107,0))-(INDEX('3)tpx males'!DS$110:DS$160,MATCH($Q95,'3)tpx males'!$DC$110:$DC$160,0))*INDEX('3)tpx females'!DU$111:DU$161,MATCH($R95,'3)tpx females'!$DE$111:$DE$161,0))*(1-(EXP(-INDEX('3)tpx males'!DT$4:DT$54,MATCH($Q95,'3)tpx males'!$DC$4:$DC$54,0)))*EXP(-INDEX('3)tpx females'!DV$3:DV$53,MATCH($R95,'3)tpx females'!$DE$3:$DE$53,0))))))),0)</f>
        <v>1331.131656763469</v>
      </c>
      <c r="AM95" s="32">
        <f ca="1">IFERROR(($J95*EXP(AM$5*($N95+0.5*($O95)^2))*_xlfn.NORM.DIST((LN(($L95*EXP($K95/100*AM$5)))-LN($J95)-$N95*AM$5)/($O95*SQRT(AM$5))-$O95*SQRT(AM$5),0,1,TRUE)+$L95*EXP($K95/100*AM$5)*(1-_xlfn.NORM.DIST((LN(($L95*EXP($K95/100*AM$5)))-LN($J95)-$N95*AM$5)/($O95*SQRT(AM$5)),0,1,TRUE)))*EXP(-$F$1*AM$5)*(INDEX('3)tpx females'!DW$57:DW$107,MATCH($R95,'3)tpx females'!$DE$57:$DE$107,0))+INDEX('3)tpx males'!DU$57:DU$107,MATCH($Q95,'3)tpx males'!$DC$57:$DC$107,0))-(INDEX('3)tpx males'!DT$110:DT$160,MATCH($Q95,'3)tpx males'!$DC$110:$DC$160,0))*INDEX('3)tpx females'!DV$111:DV$161,MATCH($R95,'3)tpx females'!$DE$111:$DE$161,0))*(1-(EXP(-INDEX('3)tpx males'!DU$4:DU$54,MATCH($Q95,'3)tpx males'!$DC$4:$DC$54,0)))*EXP(-INDEX('3)tpx females'!DW$3:DW$53,MATCH($R95,'3)tpx females'!$DE$3:$DE$53,0))))))),0)</f>
        <v>1638.9106654948469</v>
      </c>
      <c r="AN95" s="32">
        <f ca="1">IFERROR(($J95*EXP(AN$5*($N95+0.5*($O95)^2))*_xlfn.NORM.DIST((LN(($L95*EXP($K95/100*AN$5)))-LN($J95)-$N95*AN$5)/($O95*SQRT(AN$5))-$O95*SQRT(AN$5),0,1,TRUE)+$L95*EXP($K95/100*AN$5)*(1-_xlfn.NORM.DIST((LN(($L95*EXP($K95/100*AN$5)))-LN($J95)-$N95*AN$5)/($O95*SQRT(AN$5)),0,1,TRUE)))*EXP(-$F$1*AN$5)*(INDEX('3)tpx females'!DX$57:DX$107,MATCH($R95,'3)tpx females'!$DE$57:$DE$107,0))+INDEX('3)tpx males'!DV$57:DV$107,MATCH($Q95,'3)tpx males'!$DC$57:$DC$107,0))-(INDEX('3)tpx males'!DU$110:DU$160,MATCH($Q95,'3)tpx males'!$DC$110:$DC$160,0))*INDEX('3)tpx females'!DW$111:DW$161,MATCH($R95,'3)tpx females'!$DE$111:$DE$161,0))*(1-(EXP(-INDEX('3)tpx males'!DV$4:DV$54,MATCH($Q95,'3)tpx males'!$DC$4:$DC$54,0)))*EXP(-INDEX('3)tpx females'!DX$3:DX$53,MATCH($R95,'3)tpx females'!$DE$3:$DE$53,0))))))),0)</f>
        <v>1988.52338819031</v>
      </c>
      <c r="AO95" s="32">
        <f ca="1">IFERROR(($J95*EXP(AO$5*($N95+0.5*($O95)^2))*_xlfn.NORM.DIST((LN(($L95*EXP($K95/100*AO$5)))-LN($J95)-$N95*AO$5)/($O95*SQRT(AO$5))-$O95*SQRT(AO$5),0,1,TRUE)+$L95*EXP($K95/100*AO$5)*(1-_xlfn.NORM.DIST((LN(($L95*EXP($K95/100*AO$5)))-LN($J95)-$N95*AO$5)/($O95*SQRT(AO$5)),0,1,TRUE)))*EXP(-$F$1*AO$5)*(INDEX('3)tpx females'!DY$57:DY$107,MATCH($R95,'3)tpx females'!$DE$57:$DE$107,0))+INDEX('3)tpx males'!DW$57:DW$107,MATCH($Q95,'3)tpx males'!$DC$57:$DC$107,0))-(INDEX('3)tpx males'!DV$110:DV$160,MATCH($Q95,'3)tpx males'!$DC$110:$DC$160,0))*INDEX('3)tpx females'!DX$111:DX$161,MATCH($R95,'3)tpx females'!$DE$111:$DE$161,0))*(1-(EXP(-INDEX('3)tpx males'!DW$4:DW$54,MATCH($Q95,'3)tpx males'!$DC$4:$DC$54,0)))*EXP(-INDEX('3)tpx females'!DY$3:DY$53,MATCH($R95,'3)tpx females'!$DE$3:$DE$53,0))))))),0)</f>
        <v>2392.9550740486507</v>
      </c>
      <c r="AP95" s="32">
        <f ca="1">IFERROR(($J95*EXP(AP$5*($N95+0.5*($O95)^2))*_xlfn.NORM.DIST((LN(($L95*EXP($K95/100*AP$5)))-LN($J95)-$N95*AP$5)/($O95*SQRT(AP$5))-$O95*SQRT(AP$5),0,1,TRUE)+$L95*EXP($K95/100*AP$5)*(1-_xlfn.NORM.DIST((LN(($L95*EXP($K95/100*AP$5)))-LN($J95)-$N95*AP$5)/($O95*SQRT(AP$5)),0,1,TRUE)))*EXP(-$F$1*AP$5)*(INDEX('3)tpx females'!DZ$57:DZ$107,MATCH($R95,'3)tpx females'!$DE$57:$DE$107,0))+INDEX('3)tpx males'!DX$57:DX$107,MATCH($Q95,'3)tpx males'!$DC$57:$DC$107,0))-(INDEX('3)tpx males'!DW$110:DW$160,MATCH($Q95,'3)tpx males'!$DC$110:$DC$160,0))*INDEX('3)tpx females'!DY$111:DY$161,MATCH($R95,'3)tpx females'!$DE$111:$DE$161,0))*(1-(EXP(-INDEX('3)tpx males'!DX$4:DX$54,MATCH($Q95,'3)tpx males'!$DC$4:$DC$54,0)))*EXP(-INDEX('3)tpx females'!DZ$3:DZ$53,MATCH($R95,'3)tpx females'!$DE$3:$DE$53,0))))))),0)</f>
        <v>2891.1691774085925</v>
      </c>
      <c r="AQ95" s="32">
        <f ca="1">IFERROR(($J95*EXP(AQ$5*($N95+0.5*($O95)^2))*_xlfn.NORM.DIST((LN(($L95*EXP($K95/100*AQ$5)))-LN($J95)-$N95*AQ$5)/($O95*SQRT(AQ$5))-$O95*SQRT(AQ$5),0,1,TRUE)+$L95*EXP($K95/100*AQ$5)*(1-_xlfn.NORM.DIST((LN(($L95*EXP($K95/100*AQ$5)))-LN($J95)-$N95*AQ$5)/($O95*SQRT(AQ$5)),0,1,TRUE)))*EXP(-$F$1*AQ$5)*(INDEX('3)tpx females'!EA$57:EA$107,MATCH($R95,'3)tpx females'!$DE$57:$DE$107,0))+INDEX('3)tpx males'!DY$57:DY$107,MATCH($Q95,'3)tpx males'!$DC$57:$DC$107,0))-(INDEX('3)tpx males'!DX$110:DX$160,MATCH($Q95,'3)tpx males'!$DC$110:$DC$160,0))*INDEX('3)tpx females'!DZ$111:DZ$161,MATCH($R95,'3)tpx females'!$DE$111:$DE$161,0))*(1-(EXP(-INDEX('3)tpx males'!DY$4:DY$54,MATCH($Q95,'3)tpx males'!$DC$4:$DC$54,0)))*EXP(-INDEX('3)tpx females'!EA$3:EA$53,MATCH($R95,'3)tpx females'!$DE$3:$DE$53,0))))))),0)</f>
        <v>3556.2272887062809</v>
      </c>
      <c r="AR95" s="32">
        <f ca="1">IFERROR(($J95*EXP(AR$5*($N95+0.5*($O95)^2))*_xlfn.NORM.DIST((LN(($L95*EXP($K95/100*AR$5)))-LN($J95)-$N95*AR$5)/($O95*SQRT(AR$5))-$O95*SQRT(AR$5),0,1,TRUE)+$L95*EXP($K95/100*AR$5)*(1-_xlfn.NORM.DIST((LN(($L95*EXP($K95/100*AR$5)))-LN($J95)-$N95*AR$5)/($O95*SQRT(AR$5)),0,1,TRUE)))*EXP(-$F$1*AR$5)*(INDEX('3)tpx females'!EB$57:EB$107,MATCH($R95,'3)tpx females'!$DE$57:$DE$107,0))+INDEX('3)tpx males'!DZ$57:DZ$107,MATCH($Q95,'3)tpx males'!$DC$57:$DC$107,0))-(INDEX('3)tpx males'!DY$110:DY$160,MATCH($Q95,'3)tpx males'!$DC$110:$DC$160,0))*INDEX('3)tpx females'!EA$111:EA$161,MATCH($R95,'3)tpx females'!$DE$111:$DE$161,0))*(1-(EXP(-INDEX('3)tpx males'!DZ$4:DZ$54,MATCH($Q95,'3)tpx males'!$DC$4:$DC$54,0)))*EXP(-INDEX('3)tpx females'!EB$3:EB$53,MATCH($R95,'3)tpx females'!$DE$3:$DE$53,0))))))),0)</f>
        <v>4009.2493346553879</v>
      </c>
      <c r="AS95" s="32">
        <f ca="1">IFERROR(($J95*EXP(AS$5*($N95+0.5*($O95)^2))*_xlfn.NORM.DIST((LN(($L95*EXP($K95/100*AS$5)))-LN($J95)-$N95*AS$5)/($O95*SQRT(AS$5))-$O95*SQRT(AS$5),0,1,TRUE)+$L95*EXP($K95/100*AS$5)*(1-_xlfn.NORM.DIST((LN(($L95*EXP($K95/100*AS$5)))-LN($J95)-$N95*AS$5)/($O95*SQRT(AS$5)),0,1,TRUE)))*EXP(-$F$1*AS$5)*(INDEX('3)tpx females'!EC$57:EC$107,MATCH($R95,'3)tpx females'!$DE$57:$DE$107,0))+INDEX('3)tpx males'!EA$57:EA$107,MATCH($Q95,'3)tpx males'!$DC$57:$DC$107,0))-(INDEX('3)tpx males'!DZ$110:DZ$160,MATCH($Q95,'3)tpx males'!$DC$110:$DC$160,0))*INDEX('3)tpx females'!EB$111:EB$161,MATCH($R95,'3)tpx females'!$DE$111:$DE$161,0))*(1-(EXP(-INDEX('3)tpx males'!EA$4:EA$54,MATCH($Q95,'3)tpx males'!$DC$4:$DC$54,0)))*EXP(-INDEX('3)tpx females'!EC$3:EC$53,MATCH($R95,'3)tpx females'!$DE$3:$DE$53,0))))))),0)</f>
        <v>4872.8366110304951</v>
      </c>
      <c r="AT95" s="32">
        <f ca="1">IFERROR(($J95*EXP(AT$5*($N95+0.5*($O95)^2))*_xlfn.NORM.DIST((LN(($L95*EXP($K95/100*AT$5)))-LN($J95)-$N95*AT$5)/($O95*SQRT(AT$5))-$O95*SQRT(AT$5),0,1,TRUE)+$L95*EXP($K95/100*AT$5)*(1-_xlfn.NORM.DIST((LN(($L95*EXP($K95/100*AT$5)))-LN($J95)-$N95*AT$5)/($O95*SQRT(AT$5)),0,1,TRUE)))*EXP(-$F$1*AT$5)*(INDEX('3)tpx females'!ED$57:ED$107,MATCH($R95,'3)tpx females'!$DE$57:$DE$107,0))+INDEX('3)tpx males'!EB$57:EB$107,MATCH($Q95,'3)tpx males'!$DC$57:$DC$107,0))-(INDEX('3)tpx males'!EA$110:EA$160,MATCH($Q95,'3)tpx males'!$DC$110:$DC$160,0))*INDEX('3)tpx females'!EC$111:EC$161,MATCH($R95,'3)tpx females'!$DE$111:$DE$161,0))*(1-(EXP(-INDEX('3)tpx males'!EB$4:EB$54,MATCH($Q95,'3)tpx males'!$DC$4:$DC$54,0)))*EXP(-INDEX('3)tpx females'!ED$3:ED$53,MATCH($R95,'3)tpx females'!$DE$3:$DE$53,0))))))),0)</f>
        <v>5634.0653578519559</v>
      </c>
      <c r="AU95" s="32">
        <f ca="1">IFERROR(($J95*EXP(AU$5*($N95+0.5*($O95)^2))*_xlfn.NORM.DIST((LN(($L95*EXP($K95/100*AU$5)))-LN($J95)-$N95*AU$5)/($O95*SQRT(AU$5))-$O95*SQRT(AU$5),0,1,TRUE)+$L95*EXP($K95/100*AU$5)*(1-_xlfn.NORM.DIST((LN(($L95*EXP($K95/100*AU$5)))-LN($J95)-$N95*AU$5)/($O95*SQRT(AU$5)),0,1,TRUE)))*EXP(-$F$1*AU$5)*(INDEX('3)tpx females'!EE$57:EE$107,MATCH($R95,'3)tpx females'!$DE$57:$DE$107,0))+INDEX('3)tpx males'!EC$57:EC$107,MATCH($Q95,'3)tpx males'!$DC$57:$DC$107,0))-(INDEX('3)tpx males'!EB$110:EB$160,MATCH($Q95,'3)tpx males'!$DC$110:$DC$160,0))*INDEX('3)tpx females'!ED$111:ED$161,MATCH($R95,'3)tpx females'!$DE$111:$DE$161,0))*(1-(EXP(-INDEX('3)tpx males'!EC$4:EC$54,MATCH($Q95,'3)tpx males'!$DC$4:$DC$54,0)))*EXP(-INDEX('3)tpx females'!EE$3:EE$53,MATCH($R95,'3)tpx females'!$DE$3:$DE$53,0))))))),0)</f>
        <v>5885.2538569397175</v>
      </c>
      <c r="AV95" s="32">
        <f ca="1">IFERROR(($J95*EXP(AV$5*($N95+0.5*($O95)^2))*_xlfn.NORM.DIST((LN(($L95*EXP($K95/100*AV$5)))-LN($J95)-$N95*AV$5)/($O95*SQRT(AV$5))-$O95*SQRT(AV$5),0,1,TRUE)+$L95*EXP($K95/100*AV$5)*(1-_xlfn.NORM.DIST((LN(($L95*EXP($K95/100*AV$5)))-LN($J95)-$N95*AV$5)/($O95*SQRT(AV$5)),0,1,TRUE)))*EXP(-$F$1*AV$5)*(INDEX('3)tpx females'!EF$57:EF$107,MATCH($R95,'3)tpx females'!$DE$57:$DE$107,0))+INDEX('3)tpx males'!ED$57:ED$107,MATCH($Q95,'3)tpx males'!$DC$57:$DC$107,0))-(INDEX('3)tpx males'!EC$110:EC$160,MATCH($Q95,'3)tpx males'!$DC$110:$DC$160,0))*INDEX('3)tpx females'!EE$111:EE$161,MATCH($R95,'3)tpx females'!$DE$111:$DE$161,0))*(1-(EXP(-INDEX('3)tpx males'!ED$4:ED$54,MATCH($Q95,'3)tpx males'!$DC$4:$DC$54,0)))*EXP(-INDEX('3)tpx females'!EF$3:EF$53,MATCH($R95,'3)tpx females'!$DE$3:$DE$53,0))))))),0)</f>
        <v>6209.8294606793133</v>
      </c>
      <c r="AW95" s="32">
        <f ca="1">IFERROR(($J95*EXP(AW$5*($N95+0.5*($O95)^2))*_xlfn.NORM.DIST((LN(($L95*EXP($K95/100*AW$5)))-LN($J95)-$N95*AW$5)/($O95*SQRT(AW$5))-$O95*SQRT(AW$5),0,1,TRUE)+$L95*EXP($K95/100*AW$5)*(1-_xlfn.NORM.DIST((LN(($L95*EXP($K95/100*AW$5)))-LN($J95)-$N95*AW$5)/($O95*SQRT(AW$5)),0,1,TRUE)))*EXP(-$F$1*AW$5)*(INDEX('3)tpx females'!EG$57:EG$107,MATCH($R95,'3)tpx females'!$DE$57:$DE$107,0))+INDEX('3)tpx males'!EE$57:EE$107,MATCH($Q95,'3)tpx males'!$DC$57:$DC$107,0))-(INDEX('3)tpx males'!ED$110:ED$160,MATCH($Q95,'3)tpx males'!$DC$110:$DC$160,0))*INDEX('3)tpx females'!EF$111:EF$161,MATCH($R95,'3)tpx females'!$DE$111:$DE$161,0))*(1-(EXP(-INDEX('3)tpx males'!EE$4:EE$54,MATCH($Q95,'3)tpx males'!$DC$4:$DC$54,0)))*EXP(-INDEX('3)tpx females'!EG$3:EG$53,MATCH($R95,'3)tpx females'!$DE$3:$DE$53,0))))))),0)</f>
        <v>6129.3599746654118</v>
      </c>
      <c r="AX95" s="32">
        <f ca="1">IFERROR(($J95*EXP(AX$5*($N95+0.5*($O95)^2))*_xlfn.NORM.DIST((LN(($L95*EXP($K95/100*AX$5)))-LN($J95)-$N95*AX$5)/($O95*SQRT(AX$5))-$O95*SQRT(AX$5),0,1,TRUE)+$L95*EXP($K95/100*AX$5)*(1-_xlfn.NORM.DIST((LN(($L95*EXP($K95/100*AX$5)))-LN($J95)-$N95*AX$5)/($O95*SQRT(AX$5)),0,1,TRUE)))*EXP(-$F$1*AX$5)*(INDEX('3)tpx females'!EH$57:EH$107,MATCH($R95,'3)tpx females'!$DE$57:$DE$107,0))+INDEX('3)tpx males'!EF$57:EF$107,MATCH($Q95,'3)tpx males'!$DC$57:$DC$107,0))-(INDEX('3)tpx males'!EE$110:EE$160,MATCH($Q95,'3)tpx males'!$DC$110:$DC$160,0))*INDEX('3)tpx females'!EG$111:EG$161,MATCH($R95,'3)tpx females'!$DE$111:$DE$161,0))*(1-(EXP(-INDEX('3)tpx males'!EF$4:EF$54,MATCH($Q95,'3)tpx males'!$DC$4:$DC$54,0)))*EXP(-INDEX('3)tpx females'!EH$3:EH$53,MATCH($R95,'3)tpx females'!$DE$3:$DE$53,0))))))),0)</f>
        <v>6383.2471813132952</v>
      </c>
      <c r="AY95" s="32">
        <f ca="1">IFERROR(($J95*EXP(AY$5*($N95+0.5*($O95)^2))*_xlfn.NORM.DIST((LN(($L95*EXP($K95/100*AY$5)))-LN($J95)-$N95*AY$5)/($O95*SQRT(AY$5))-$O95*SQRT(AY$5),0,1,TRUE)+$L95*EXP($K95/100*AY$5)*(1-_xlfn.NORM.DIST((LN(($L95*EXP($K95/100*AY$5)))-LN($J95)-$N95*AY$5)/($O95*SQRT(AY$5)),0,1,TRUE)))*EXP(-$F$1*AY$5)*(INDEX('3)tpx females'!EI$57:EI$107,MATCH($R95,'3)tpx females'!$DE$57:$DE$107,0))+INDEX('3)tpx males'!EG$57:EG$107,MATCH($Q95,'3)tpx males'!$DC$57:$DC$107,0))-(INDEX('3)tpx males'!EF$110:EF$160,MATCH($Q95,'3)tpx males'!$DC$110:$DC$160,0))*INDEX('3)tpx females'!EH$111:EH$161,MATCH($R95,'3)tpx females'!$DE$111:$DE$161,0))*(1-(EXP(-INDEX('3)tpx males'!EG$4:EG$54,MATCH($Q95,'3)tpx males'!$DC$4:$DC$54,0)))*EXP(-INDEX('3)tpx females'!EI$3:EI$53,MATCH($R95,'3)tpx females'!$DE$3:$DE$53,0))))))),0)</f>
        <v>6167.8347879259918</v>
      </c>
      <c r="AZ95" s="32">
        <f ca="1">IFERROR(($J95*EXP(AZ$5*($N95+0.5*($O95)^2))*_xlfn.NORM.DIST((LN(($L95*EXP($K95/100*AZ$5)))-LN($J95)-$N95*AZ$5)/($O95*SQRT(AZ$5))-$O95*SQRT(AZ$5),0,1,TRUE)+$L95*EXP($K95/100*AZ$5)*(1-_xlfn.NORM.DIST((LN(($L95*EXP($K95/100*AZ$5)))-LN($J95)-$N95*AZ$5)/($O95*SQRT(AZ$5)),0,1,TRUE)))*EXP(-$F$1*AZ$5)*(INDEX('3)tpx females'!EJ$57:EJ$107,MATCH($R95,'3)tpx females'!$DE$57:$DE$107,0))+INDEX('3)tpx males'!EH$57:EH$107,MATCH($Q95,'3)tpx males'!$DC$57:$DC$107,0))-(INDEX('3)tpx males'!EG$110:EG$160,MATCH($Q95,'3)tpx males'!$DC$110:$DC$160,0))*INDEX('3)tpx females'!EI$111:EI$161,MATCH($R95,'3)tpx females'!$DE$111:$DE$161,0))*(1-(EXP(-INDEX('3)tpx males'!EH$4:EH$54,MATCH($Q95,'3)tpx males'!$DC$4:$DC$54,0)))*EXP(-INDEX('3)tpx females'!EJ$3:EJ$53,MATCH($R95,'3)tpx females'!$DE$3:$DE$53,0))))))),0)</f>
        <v>5580.325697595601</v>
      </c>
      <c r="BA95" s="32">
        <f ca="1">IFERROR(($J95*EXP(BA$5*($N95+0.5*($O95)^2))*_xlfn.NORM.DIST((LN(($L95*EXP($K95/100*BA$5)))-LN($J95)-$N95*BA$5)/($O95*SQRT(BA$5))-$O95*SQRT(BA$5),0,1,TRUE)+$L95*EXP($K95/100*BA$5)*(1-_xlfn.NORM.DIST((LN(($L95*EXP($K95/100*BA$5)))-LN($J95)-$N95*BA$5)/($O95*SQRT(BA$5)),0,1,TRUE)))*EXP(-$F$1*BA$5)*(INDEX('3)tpx females'!EK$57:EK$107,MATCH($R95,'3)tpx females'!$DE$57:$DE$107,0))+INDEX('3)tpx males'!EI$57:EI$107,MATCH($Q95,'3)tpx males'!$DC$57:$DC$107,0))-(INDEX('3)tpx males'!EH$110:EH$160,MATCH($Q95,'3)tpx males'!$DC$110:$DC$160,0))*INDEX('3)tpx females'!EJ$111:EJ$161,MATCH($R95,'3)tpx females'!$DE$111:$DE$161,0))*(1-(EXP(-INDEX('3)tpx males'!EI$4:EI$54,MATCH($Q95,'3)tpx males'!$DC$4:$DC$54,0)))*EXP(-INDEX('3)tpx females'!EK$3:EK$53,MATCH($R95,'3)tpx females'!$DE$3:$DE$53,0))))))),0)</f>
        <v>4897.830126071759</v>
      </c>
      <c r="BB95" s="32">
        <f ca="1">IFERROR(($J95*EXP(BB$5*($N95+0.5*($O95)^2))*_xlfn.NORM.DIST((LN(($L95*EXP($K95/100*BB$5)))-LN($J95)-$N95*BB$5)/($O95*SQRT(BB$5))-$O95*SQRT(BB$5),0,1,TRUE)+$L95*EXP($K95/100*BB$5)*(1-_xlfn.NORM.DIST((LN(($L95*EXP($K95/100*BB$5)))-LN($J95)-$N95*BB$5)/($O95*SQRT(BB$5)),0,1,TRUE)))*EXP(-$F$1*BB$5)*(INDEX('3)tpx females'!EL$57:EL$107,MATCH($R95,'3)tpx females'!$DE$57:$DE$107,0))+INDEX('3)tpx males'!EJ$57:EJ$107,MATCH($Q95,'3)tpx males'!$DC$57:$DC$107,0))-(INDEX('3)tpx males'!EI$110:EI$160,MATCH($Q95,'3)tpx males'!$DC$110:$DC$160,0))*INDEX('3)tpx females'!EK$111:EK$161,MATCH($R95,'3)tpx females'!$DE$111:$DE$161,0))*(1-(EXP(-INDEX('3)tpx males'!EJ$4:EJ$54,MATCH($Q95,'3)tpx males'!$DC$4:$DC$54,0)))*EXP(-INDEX('3)tpx females'!EL$3:EL$53,MATCH($R95,'3)tpx females'!$DE$3:$DE$53,0))))))),0)</f>
        <v>4098.4820260708948</v>
      </c>
      <c r="BC95" s="32">
        <f ca="1">IFERROR(($J95*EXP(BC$5*($N95+0.5*($O95)^2))*_xlfn.NORM.DIST((LN(($L95*EXP($K95/100*BC$5)))-LN($J95)-$N95*BC$5)/($O95*SQRT(BC$5))-$O95*SQRT(BC$5),0,1,TRUE)+$L95*EXP($K95/100*BC$5)*(1-_xlfn.NORM.DIST((LN(($L95*EXP($K95/100*BC$5)))-LN($J95)-$N95*BC$5)/($O95*SQRT(BC$5)),0,1,TRUE)))*EXP(-$F$1*BC$5)*(INDEX('3)tpx females'!EM$57:EM$107,MATCH($R95,'3)tpx females'!$DE$57:$DE$107,0))+INDEX('3)tpx males'!EK$57:EK$107,MATCH($Q95,'3)tpx males'!$DC$57:$DC$107,0))-(INDEX('3)tpx males'!EJ$110:EJ$160,MATCH($Q95,'3)tpx males'!$DC$110:$DC$160,0))*INDEX('3)tpx females'!EL$111:EL$161,MATCH($R95,'3)tpx females'!$DE$111:$DE$161,0))*(1-(EXP(-INDEX('3)tpx males'!EK$4:EK$54,MATCH($Q95,'3)tpx males'!$DC$4:$DC$54,0)))*EXP(-INDEX('3)tpx females'!EM$3:EM$53,MATCH($R95,'3)tpx females'!$DE$3:$DE$53,0))))))),0)</f>
        <v>3260.6817148532114</v>
      </c>
      <c r="BD95" s="32">
        <f ca="1">IFERROR(($J95*EXP(BD$5*($N95+0.5*($O95)^2))*_xlfn.NORM.DIST((LN(($L95*EXP($K95/100*BD$5)))-LN($J95)-$N95*BD$5)/($O95*SQRT(BD$5))-$O95*SQRT(BD$5),0,1,TRUE)+$L95*EXP($K95/100*BD$5)*(1-_xlfn.NORM.DIST((LN(($L95*EXP($K95/100*BD$5)))-LN($J95)-$N95*BD$5)/($O95*SQRT(BD$5)),0,1,TRUE)))*EXP(-$F$1*BD$5)*(INDEX('3)tpx females'!EN$57:EN$107,MATCH($R95,'3)tpx females'!$DE$57:$DE$107,0))+INDEX('3)tpx males'!EL$57:EL$107,MATCH($Q95,'3)tpx males'!$DC$57:$DC$107,0))-(INDEX('3)tpx males'!EK$110:EK$160,MATCH($Q95,'3)tpx males'!$DC$110:$DC$160,0))*INDEX('3)tpx females'!EM$111:EM$161,MATCH($R95,'3)tpx females'!$DE$111:$DE$161,0))*(1-(EXP(-INDEX('3)tpx males'!EL$4:EL$54,MATCH($Q95,'3)tpx males'!$DC$4:$DC$54,0)))*EXP(-INDEX('3)tpx females'!EN$3:EN$53,MATCH($R95,'3)tpx females'!$DE$3:$DE$53,0))))))),0)</f>
        <v>2480.6110459038518</v>
      </c>
      <c r="BE95" s="32">
        <f ca="1">IFERROR(($J95*EXP(BE$5*($N95+0.5*($O95)^2))*_xlfn.NORM.DIST((LN(($L95*EXP($K95/100*BE$5)))-LN($J95)-$N95*BE$5)/($O95*SQRT(BE$5))-$O95*SQRT(BE$5),0,1,TRUE)+$L95*EXP($K95/100*BE$5)*(1-_xlfn.NORM.DIST((LN(($L95*EXP($K95/100*BE$5)))-LN($J95)-$N95*BE$5)/($O95*SQRT(BE$5)),0,1,TRUE)))*EXP(-$F$1*BE$5)*(INDEX('3)tpx females'!EO$57:EO$107,MATCH($R95,'3)tpx females'!$DE$57:$DE$107,0))+INDEX('3)tpx males'!EM$57:EM$107,MATCH($Q95,'3)tpx males'!$DC$57:$DC$107,0))-(INDEX('3)tpx males'!EL$110:EL$160,MATCH($Q95,'3)tpx males'!$DC$110:$DC$160,0))*INDEX('3)tpx females'!EN$111:EN$161,MATCH($R95,'3)tpx females'!$DE$111:$DE$161,0))*(1-(EXP(-INDEX('3)tpx males'!EM$4:EM$54,MATCH($Q95,'3)tpx males'!$DC$4:$DC$54,0)))*EXP(-INDEX('3)tpx females'!EO$3:EO$53,MATCH($R95,'3)tpx females'!$DE$3:$DE$53,0))))))),0)</f>
        <v>1773.0656876915375</v>
      </c>
      <c r="BF95" s="32">
        <f ca="1">IFERROR(($J95*EXP(BF$5*($N95+0.5*($O95)^2))*_xlfn.NORM.DIST((LN(($L95*EXP($K95/100*BF$5)))-LN($J95)-$N95*BF$5)/($O95*SQRT(BF$5))-$O95*SQRT(BF$5),0,1,TRUE)+$L95*EXP($K95/100*BF$5)*(1-_xlfn.NORM.DIST((LN(($L95*EXP($K95/100*BF$5)))-LN($J95)-$N95*BF$5)/($O95*SQRT(BF$5)),0,1,TRUE)))*EXP(-$F$1*BF$5)*(INDEX('3)tpx females'!EP$57:EP$107,MATCH($R95,'3)tpx females'!$DE$57:$DE$107,0))+INDEX('3)tpx males'!EN$57:EN$107,MATCH($Q95,'3)tpx males'!$DC$57:$DC$107,0))-(INDEX('3)tpx males'!EM$110:EM$160,MATCH($Q95,'3)tpx males'!$DC$110:$DC$160,0))*INDEX('3)tpx females'!EO$111:EO$161,MATCH($R95,'3)tpx females'!$DE$111:$DE$161,0))*(1-(EXP(-INDEX('3)tpx males'!EN$4:EN$54,MATCH($Q95,'3)tpx males'!$DC$4:$DC$54,0)))*EXP(-INDEX('3)tpx females'!EP$3:EP$53,MATCH($R95,'3)tpx females'!$DE$3:$DE$53,0))))))),0)</f>
        <v>1206.967683667576</v>
      </c>
      <c r="BG95" s="32">
        <f ca="1">IFERROR(($J95*EXP(BG$5*($N95+0.5*($O95)^2))*_xlfn.NORM.DIST((LN(($L95*EXP($K95/100*BG$5)))-LN($J95)-$N95*BG$5)/($O95*SQRT(BG$5))-$O95*SQRT(BG$5),0,1,TRUE)+$L95*EXP($K95/100*BG$5)*(1-_xlfn.NORM.DIST((LN(($L95*EXP($K95/100*BG$5)))-LN($J95)-$N95*BG$5)/($O95*SQRT(BG$5)),0,1,TRUE)))*EXP(-$F$1*BG$5)*(INDEX('3)tpx females'!EQ$57:EQ$107,MATCH($R95,'3)tpx females'!$DE$57:$DE$107,0))+INDEX('3)tpx males'!EO$57:EO$107,MATCH($Q95,'3)tpx males'!$DC$57:$DC$107,0))-(INDEX('3)tpx males'!EN$110:EN$160,MATCH($Q95,'3)tpx males'!$DC$110:$DC$160,0))*INDEX('3)tpx females'!EP$111:EP$161,MATCH($R95,'3)tpx females'!$DE$111:$DE$161,0))*(1-(EXP(-INDEX('3)tpx males'!EO$4:EO$54,MATCH($Q95,'3)tpx males'!$DC$4:$DC$54,0)))*EXP(-INDEX('3)tpx females'!EQ$3:EQ$53,MATCH($R95,'3)tpx females'!$DE$3:$DE$53,0))))))),0)</f>
        <v>783.47413462927966</v>
      </c>
      <c r="BH95" s="32">
        <f ca="1">IFERROR(($J95*EXP(BH$5*($N95+0.5*($O95)^2))*_xlfn.NORM.DIST((LN(($L95*EXP($K95/100*BH$5)))-LN($J95)-$N95*BH$5)/($O95*SQRT(BH$5))-$O95*SQRT(BH$5),0,1,TRUE)+$L95*EXP($K95/100*BH$5)*(1-_xlfn.NORM.DIST((LN(($L95*EXP($K95/100*BH$5)))-LN($J95)-$N95*BH$5)/($O95*SQRT(BH$5)),0,1,TRUE)))*EXP(-$F$1*BH$5)*(INDEX('3)tpx females'!ER$57:ER$107,MATCH($R95,'3)tpx females'!$DE$57:$DE$107,0))+INDEX('3)tpx males'!EP$57:EP$107,MATCH($Q95,'3)tpx males'!$DC$57:$DC$107,0))-(INDEX('3)tpx males'!EO$110:EO$160,MATCH($Q95,'3)tpx males'!$DC$110:$DC$160,0))*INDEX('3)tpx females'!EQ$111:EQ$161,MATCH($R95,'3)tpx females'!$DE$111:$DE$161,0))*(1-(EXP(-INDEX('3)tpx males'!EP$4:EP$54,MATCH($Q95,'3)tpx males'!$DC$4:$DC$54,0)))*EXP(-INDEX('3)tpx females'!ER$3:ER$53,MATCH($R95,'3)tpx females'!$DE$3:$DE$53,0))))))),0)</f>
        <v>473.73274647127266</v>
      </c>
      <c r="BI95" s="32">
        <f ca="1">IFERROR(($J95*EXP(BI$5*($N95+0.5*($O95)^2))*_xlfn.NORM.DIST((LN(($L95*EXP($K95/100*BI$5)))-LN($J95)-$N95*BI$5)/($O95*SQRT(BI$5))-$O95*SQRT(BI$5),0,1,TRUE)+$L95*EXP($K95/100*BI$5)*(1-_xlfn.NORM.DIST((LN(($L95*EXP($K95/100*BI$5)))-LN($J95)-$N95*BI$5)/($O95*SQRT(BI$5)),0,1,TRUE)))*EXP(-$F$1*BI$5)*(INDEX('3)tpx females'!ES$57:ES$107,MATCH($R95,'3)tpx females'!$DE$57:$DE$107,0))+INDEX('3)tpx males'!EQ$57:EQ$107,MATCH($Q95,'3)tpx males'!$DC$57:$DC$107,0))-(INDEX('3)tpx males'!EP$110:EP$160,MATCH($Q95,'3)tpx males'!$DC$110:$DC$160,0))*INDEX('3)tpx females'!ER$111:ER$161,MATCH($R95,'3)tpx females'!$DE$111:$DE$161,0))*(1-(EXP(-INDEX('3)tpx males'!EQ$4:EQ$54,MATCH($Q95,'3)tpx males'!$DC$4:$DC$54,0)))*EXP(-INDEX('3)tpx females'!ES$3:ES$53,MATCH($R95,'3)tpx females'!$DE$3:$DE$53,0))))))),0)</f>
        <v>277.64694502102685</v>
      </c>
      <c r="BJ95" s="32">
        <f ca="1">IFERROR(($J95*EXP(BJ$5*($N95+0.5*($O95)^2))*_xlfn.NORM.DIST((LN(($L95*EXP($K95/100*BJ$5)))-LN($J95)-$N95*BJ$5)/($O95*SQRT(BJ$5))-$O95*SQRT(BJ$5),0,1,TRUE)+$L95*EXP($K95/100*BJ$5)*(1-_xlfn.NORM.DIST((LN(($L95*EXP($K95/100*BJ$5)))-LN($J95)-$N95*BJ$5)/($O95*SQRT(BJ$5)),0,1,TRUE)))*EXP(-$F$1*BJ$5)*(INDEX('3)tpx females'!ET$57:ET$107,MATCH($R95,'3)tpx females'!$DE$57:$DE$107,0))+INDEX('3)tpx males'!ER$57:ER$107,MATCH($Q95,'3)tpx males'!$DC$57:$DC$107,0))-(INDEX('3)tpx males'!EQ$110:EQ$160,MATCH($Q95,'3)tpx males'!$DC$110:$DC$160,0))*INDEX('3)tpx females'!ES$111:ES$161,MATCH($R95,'3)tpx females'!$DE$111:$DE$161,0))*(1-(EXP(-INDEX('3)tpx males'!ER$4:ER$54,MATCH($Q95,'3)tpx males'!$DC$4:$DC$54,0)))*EXP(-INDEX('3)tpx females'!ET$3:ET$53,MATCH($R95,'3)tpx females'!$DE$3:$DE$53,0))))))),0)</f>
        <v>147.84664072864629</v>
      </c>
      <c r="BK95" s="32">
        <f ca="1">IFERROR(($J95*EXP(BK$5*($N95+0.5*($O95)^2))*_xlfn.NORM.DIST((LN(($L95*EXP($K95/100*BK$5)))-LN($J95)-$N95*BK$5)/($O95*SQRT(BK$5))-$O95*SQRT(BK$5),0,1,TRUE)+$L95*EXP($K95/100*BK$5)*(1-_xlfn.NORM.DIST((LN(($L95*EXP($K95/100*BK$5)))-LN($J95)-$N95*BK$5)/($O95*SQRT(BK$5)),0,1,TRUE)))*EXP(-$F$1*BK$5)*(INDEX('3)tpx females'!EU$57:EU$107,MATCH($R95,'3)tpx females'!$DE$57:$DE$107,0))+INDEX('3)tpx males'!ES$57:ES$107,MATCH($Q95,'3)tpx males'!$DC$57:$DC$107,0))-(INDEX('3)tpx males'!ER$110:ER$160,MATCH($Q95,'3)tpx males'!$DC$110:$DC$160,0))*INDEX('3)tpx females'!ET$111:ET$161,MATCH($R95,'3)tpx females'!$DE$111:$DE$161,0))*(1-(EXP(-INDEX('3)tpx males'!ES$4:ES$54,MATCH($Q95,'3)tpx males'!$DC$4:$DC$54,0)))*EXP(-INDEX('3)tpx females'!EU$3:EU$53,MATCH($R95,'3)tpx females'!$DE$3:$DE$53,0))))))),0)</f>
        <v>80.388774297535065</v>
      </c>
      <c r="BL95" s="32">
        <f ca="1">IFERROR(($J95*EXP(BL$5*($N95+0.5*($O95)^2))*_xlfn.NORM.DIST((LN(($L95*EXP($K95/100*BL$5)))-LN($J95)-$N95*BL$5)/($O95*SQRT(BL$5))-$O95*SQRT(BL$5),0,1,TRUE)+$L95*EXP($K95/100*BL$5)*(1-_xlfn.NORM.DIST((LN(($L95*EXP($K95/100*BL$5)))-LN($J95)-$N95*BL$5)/($O95*SQRT(BL$5)),0,1,TRUE)))*EXP(-$F$1*BL$5)*(INDEX('3)tpx females'!EV$57:EV$107,MATCH($R95,'3)tpx females'!$DE$57:$DE$107,0))+INDEX('3)tpx males'!ET$57:ET$107,MATCH($Q95,'3)tpx males'!$DC$57:$DC$107,0))-(INDEX('3)tpx males'!ES$110:ES$160,MATCH($Q95,'3)tpx males'!$DC$110:$DC$160,0))*INDEX('3)tpx females'!EU$111:EU$161,MATCH($R95,'3)tpx females'!$DE$111:$DE$161,0))*(1-(EXP(-INDEX('3)tpx males'!ET$4:ET$54,MATCH($Q95,'3)tpx males'!$DC$4:$DC$54,0)))*EXP(-INDEX('3)tpx females'!EV$3:EV$53,MATCH($R95,'3)tpx females'!$DE$3:$DE$53,0))))))),0)</f>
        <v>43.256546319036389</v>
      </c>
      <c r="BM95" s="32">
        <f ca="1">IFERROR(($J95*EXP(BM$5*($N95+0.5*($O95)^2))*_xlfn.NORM.DIST((LN(($L95*EXP($K95/100*BM$5)))-LN($J95)-$N95*BM$5)/($O95*SQRT(BM$5))-$O95*SQRT(BM$5),0,1,TRUE)+$L95*EXP($K95/100*BM$5)*(1-_xlfn.NORM.DIST((LN(($L95*EXP($K95/100*BM$5)))-LN($J95)-$N95*BM$5)/($O95*SQRT(BM$5)),0,1,TRUE)))*EXP(-$F$1*BM$5)*(INDEX('3)tpx females'!EW$57:EW$107,MATCH($R95,'3)tpx females'!$DE$57:$DE$107,0))+INDEX('3)tpx males'!EU$57:EU$107,MATCH($Q95,'3)tpx males'!$DC$57:$DC$107,0))-(INDEX('3)tpx males'!ET$110:ET$160,MATCH($Q95,'3)tpx males'!$DC$110:$DC$160,0))*INDEX('3)tpx females'!EV$111:EV$161,MATCH($R95,'3)tpx females'!$DE$111:$DE$161,0))*(1-(EXP(-INDEX('3)tpx males'!EU$4:EU$54,MATCH($Q95,'3)tpx males'!$DC$4:$DC$54,0)))*EXP(-INDEX('3)tpx females'!EW$3:EW$53,MATCH($R95,'3)tpx females'!$DE$3:$DE$53,0))))))),0)</f>
        <v>17.358935081529445</v>
      </c>
      <c r="BN95" s="32">
        <f ca="1">IFERROR(($J95*EXP(BN$5*($N95+0.5*($O95)^2))*_xlfn.NORM.DIST((LN(($L95*EXP($K95/100*BN$5)))-LN($J95)-$N95*BN$5)/($O95*SQRT(BN$5))-$O95*SQRT(BN$5),0,1,TRUE)+$L95*EXP($K95/100*BN$5)*(1-_xlfn.NORM.DIST((LN(($L95*EXP($K95/100*BN$5)))-LN($J95)-$N95*BN$5)/($O95*SQRT(BN$5)),0,1,TRUE)))*EXP(-$F$1*BN$5)*(INDEX('3)tpx females'!EX$57:EX$107,MATCH($R95,'3)tpx females'!$DE$57:$DE$107,0))+INDEX('3)tpx males'!EV$57:EV$107,MATCH($Q95,'3)tpx males'!$DC$57:$DC$107,0))-(INDEX('3)tpx males'!EU$110:EU$160,MATCH($Q95,'3)tpx males'!$DC$110:$DC$160,0))*INDEX('3)tpx females'!EW$111:EW$161,MATCH($R95,'3)tpx females'!$DE$111:$DE$161,0))*(1-(EXP(-INDEX('3)tpx males'!EV$4:EV$54,MATCH($Q95,'3)tpx males'!$DC$4:$DC$54,0)))*EXP(-INDEX('3)tpx females'!EX$3:EX$53,MATCH($R95,'3)tpx females'!$DE$3:$DE$53,0))))))),0)</f>
        <v>2.959606193415381</v>
      </c>
      <c r="BO95" s="32">
        <f ca="1">IFERROR(($J95*EXP(BO$5*($N95+0.5*($O95)^2))*_xlfn.NORM.DIST((LN(($L95*EXP($K95/100*BO$5)))-LN($J95)-$N95*BO$5)/($O95*SQRT(BO$5))-$O95*SQRT(BO$5),0,1,TRUE)+$L95*EXP($K95/100*BO$5)*(1-_xlfn.NORM.DIST((LN(($L95*EXP($K95/100*BO$5)))-LN($J95)-$N95*BO$5)/($O95*SQRT(BO$5)),0,1,TRUE)))*EXP(-$F$1*BO$5)*(INDEX('3)tpx females'!EY$57:EY$107,MATCH($R95,'3)tpx females'!$DE$57:$DE$107,0))+INDEX('3)tpx males'!EW$57:EW$107,MATCH($Q95,'3)tpx males'!$DC$57:$DC$107,0))-(INDEX('3)tpx males'!EV$110:EV$160,MATCH($Q95,'3)tpx males'!$DC$110:$DC$160,0))*INDEX('3)tpx females'!EX$111:EX$161,MATCH($R95,'3)tpx females'!$DE$111:$DE$161,0))*(1-(EXP(-INDEX('3)tpx males'!EW$4:EW$54,MATCH($Q95,'3)tpx males'!$DC$4:$DC$54,0)))*EXP(-INDEX('3)tpx females'!EY$3:EY$53,MATCH($R95,'3)tpx females'!$DE$3:$DE$53,0))))))),0)</f>
        <v>0</v>
      </c>
      <c r="BP95" s="32">
        <f ca="1">IFERROR(($J95*EXP(BP$5*($N95+0.5*($O95)^2))*_xlfn.NORM.DIST((LN(($L95*EXP($K95/100*BP$5)))-LN($J95)-$N95*BP$5)/($O95*SQRT(BP$5))-$O95*SQRT(BP$5),0,1,TRUE)+$L95*EXP($K95/100*BP$5)*(1-_xlfn.NORM.DIST((LN(($L95*EXP($K95/100*BP$5)))-LN($J95)-$N95*BP$5)/($O95*SQRT(BP$5)),0,1,TRUE)))*EXP(-$F$1*BP$5)*(INDEX('3)tpx females'!EZ$57:EZ$107,MATCH($R95,'3)tpx females'!$DE$57:$DE$107,0))+INDEX('3)tpx males'!EX$57:EX$107,MATCH($Q95,'3)tpx males'!$DC$57:$DC$107,0))-(INDEX('3)tpx males'!EW$110:EW$160,MATCH($Q95,'3)tpx males'!$DC$110:$DC$160,0))*INDEX('3)tpx females'!EY$111:EY$161,MATCH($R95,'3)tpx females'!$DE$111:$DE$161,0))*(1-(EXP(-INDEX('3)tpx males'!EX$4:EX$54,MATCH($Q95,'3)tpx males'!$DC$4:$DC$54,0)))*EXP(-INDEX('3)tpx females'!EZ$3:EZ$53,MATCH($R95,'3)tpx females'!$DE$3:$DE$53,0))))))),0)</f>
        <v>0</v>
      </c>
      <c r="BQ95" s="32">
        <f ca="1">IFERROR(($J95*EXP(BQ$5*($N95+0.5*($O95)^2))*_xlfn.NORM.DIST((LN(($L95*EXP($K95/100*BQ$5)))-LN($J95)-$N95*BQ$5)/($O95*SQRT(BQ$5))-$O95*SQRT(BQ$5),0,1,TRUE)+$L95*EXP($K95/100*BQ$5)*(1-_xlfn.NORM.DIST((LN(($L95*EXP($K95/100*BQ$5)))-LN($J95)-$N95*BQ$5)/($O95*SQRT(BQ$5)),0,1,TRUE)))*EXP(-$F$1*BQ$5)*(INDEX('3)tpx females'!FA$57:FA$107,MATCH($R95,'3)tpx females'!$DE$57:$DE$107,0))+INDEX('3)tpx males'!EY$57:EY$107,MATCH($Q95,'3)tpx males'!$DC$57:$DC$107,0))-(INDEX('3)tpx males'!EX$110:EX$160,MATCH($Q95,'3)tpx males'!$DC$110:$DC$160,0))*INDEX('3)tpx females'!EZ$111:EZ$161,MATCH($R95,'3)tpx females'!$DE$111:$DE$161,0))*(1-(EXP(-INDEX('3)tpx males'!EY$4:EY$54,MATCH($Q95,'3)tpx males'!$DC$4:$DC$54,0)))*EXP(-INDEX('3)tpx females'!FA$3:FA$53,MATCH($R95,'3)tpx females'!$DE$3:$DE$53,0))))))),0)</f>
        <v>0</v>
      </c>
      <c r="BR95" s="32">
        <f ca="1">IFERROR(($J95*EXP(BR$5*($N95+0.5*($O95)^2))*_xlfn.NORM.DIST((LN(($L95*EXP($K95/100*BR$5)))-LN($J95)-$N95*BR$5)/($O95*SQRT(BR$5))-$O95*SQRT(BR$5),0,1,TRUE)+$L95*EXP($K95/100*BR$5)*(1-_xlfn.NORM.DIST((LN(($L95*EXP($K95/100*BR$5)))-LN($J95)-$N95*BR$5)/($O95*SQRT(BR$5)),0,1,TRUE)))*EXP(-$F$1*BR$5)*(INDEX('3)tpx females'!FB$57:FB$107,MATCH($R95,'3)tpx females'!$DE$57:$DE$107,0))+INDEX('3)tpx males'!EZ$57:EZ$107,MATCH($Q95,'3)tpx males'!$DC$57:$DC$107,0))-(INDEX('3)tpx males'!EY$110:EY$160,MATCH($Q95,'3)tpx males'!$DC$110:$DC$160,0))*INDEX('3)tpx females'!FA$111:FA$161,MATCH($R95,'3)tpx females'!$DE$111:$DE$161,0))*(1-(EXP(-INDEX('3)tpx males'!EZ$4:EZ$54,MATCH($Q95,'3)tpx males'!$DC$4:$DC$54,0)))*EXP(-INDEX('3)tpx females'!FB$3:FB$53,MATCH($R95,'3)tpx females'!$DE$3:$DE$53,0))))))),0)</f>
        <v>0</v>
      </c>
      <c r="BS95" s="32">
        <f ca="1">IFERROR(($J95*EXP(BS$5*($N95+0.5*($O95)^2))*_xlfn.NORM.DIST((LN(($L95*EXP($K95/100*BS$5)))-LN($J95)-$N95*BS$5)/($O95*SQRT(BS$5))-$O95*SQRT(BS$5),0,1,TRUE)+$L95*EXP($K95/100*BS$5)*(1-_xlfn.NORM.DIST((LN(($L95*EXP($K95/100*BS$5)))-LN($J95)-$N95*BS$5)/($O95*SQRT(BS$5)),0,1,TRUE)))*EXP(-$F$1*BS$5)*(INDEX('3)tpx females'!FC$57:FC$107,MATCH($R95,'3)tpx females'!$DE$57:$DE$107,0))+INDEX('3)tpx males'!FA$57:FA$107,MATCH($Q95,'3)tpx males'!$DC$57:$DC$107,0))-(INDEX('3)tpx males'!EZ$110:EZ$160,MATCH($Q95,'3)tpx males'!$DC$110:$DC$160,0))*INDEX('3)tpx females'!FB$111:FB$161,MATCH($R95,'3)tpx females'!$DE$111:$DE$161,0))*(1-(EXP(-INDEX('3)tpx males'!FA$4:FA$54,MATCH($Q95,'3)tpx males'!$DC$4:$DC$54,0)))*EXP(-INDEX('3)tpx females'!FC$3:FC$53,MATCH($R95,'3)tpx females'!$DE$3:$DE$53,0))))))),0)</f>
        <v>0</v>
      </c>
      <c r="BT95" s="32">
        <f ca="1">IFERROR(($J95*EXP(BT$5*($N95+0.5*($O95)^2))*_xlfn.NORM.DIST((LN(($L95*EXP($K95/100*BT$5)))-LN($J95)-$N95*BT$5)/($O95*SQRT(BT$5))-$O95*SQRT(BT$5),0,1,TRUE)+$L95*EXP($K95/100*BT$5)*(1-_xlfn.NORM.DIST((LN(($L95*EXP($K95/100*BT$5)))-LN($J95)-$N95*BT$5)/($O95*SQRT(BT$5)),0,1,TRUE)))*EXP(-$F$1*BT$5)*(INDEX('3)tpx females'!FD$57:FD$107,MATCH($R95,'3)tpx females'!$DE$57:$DE$107,0))+INDEX('3)tpx males'!FB$57:FB$107,MATCH($Q95,'3)tpx males'!$DC$57:$DC$107,0))-(INDEX('3)tpx males'!FA$110:FA$160,MATCH($Q95,'3)tpx males'!$DC$110:$DC$160,0))*INDEX('3)tpx females'!FC$111:FC$161,MATCH($R95,'3)tpx females'!$DE$111:$DE$161,0))*(1-(EXP(-INDEX('3)tpx males'!FB$4:FB$54,MATCH($Q95,'3)tpx males'!$DC$4:$DC$54,0)))*EXP(-INDEX('3)tpx females'!FD$3:FD$53,MATCH($R95,'3)tpx females'!$DE$3:$DE$53,0))))))),0)</f>
        <v>0</v>
      </c>
    </row>
    <row r="96" spans="2:72" x14ac:dyDescent="0.25">
      <c r="B96" s="32" t="s">
        <v>11</v>
      </c>
      <c r="C96" s="32" t="s">
        <v>12</v>
      </c>
      <c r="D96" s="49">
        <v>16901</v>
      </c>
      <c r="E96" s="32" t="s">
        <v>13</v>
      </c>
      <c r="F96" s="32" t="s">
        <v>14</v>
      </c>
      <c r="G96" s="49">
        <v>18097</v>
      </c>
      <c r="H96" s="32" t="s">
        <v>13</v>
      </c>
      <c r="I96" s="32" t="s">
        <v>15</v>
      </c>
      <c r="J96" s="32">
        <v>890587.49999999988</v>
      </c>
      <c r="K96" s="32">
        <v>7.9499999999999993</v>
      </c>
      <c r="L96" s="32">
        <f>'3) 2016 cases'!M96*EXP('3) 2016 cases'!L96/100)</f>
        <v>234115.57586369338</v>
      </c>
      <c r="M96" s="32"/>
      <c r="N96" s="32">
        <f>INDEX('2b)Working'!$I$61:$P$61,MATCH($I96,'2b)Working'!$I$60:$P$60,0))</f>
        <v>6.0459778905231347E-2</v>
      </c>
      <c r="O96" s="32">
        <f>INDEX('2b)Working'!$I$62:$P$62,MATCH($I96,'2b)Working'!$I$60:$P$60,0))</f>
        <v>5.4783474896411326E-2</v>
      </c>
      <c r="P96" s="32" t="str">
        <f t="shared" si="5"/>
        <v/>
      </c>
      <c r="Q96" s="32">
        <f t="shared" si="4"/>
        <v>71</v>
      </c>
      <c r="R96" s="32">
        <f t="shared" si="6"/>
        <v>68</v>
      </c>
      <c r="S96" s="32">
        <f t="shared" si="7"/>
        <v>1</v>
      </c>
      <c r="U96" s="32">
        <f t="shared" ca="1" si="8"/>
        <v>291020.12771291938</v>
      </c>
      <c r="W96" s="32">
        <f ca="1">IFERROR(($J96*EXP(W$5*($N96+0.5*($O96)^2))*_xlfn.NORM.DIST((LN(($L96*EXP($K96/100*W$5)))-LN($J96)-$N96*W$5)/($O96*SQRT(W$5))-$O96*SQRT(W$5),0,1,TRUE)+$L96*EXP($K96/100*W$5)*(1-_xlfn.NORM.DIST((LN(($L96*EXP($K96/100*W$5)))-LN($J96)-$N96*W$5)/($O96*SQRT(W$5)),0,1,TRUE)))*EXP(-$F$1*W$5)*(INDEX('3)tpx females'!DG$57:DG$107,MATCH($R96,'3)tpx females'!$DE$57:$DE$107,0))+INDEX('3)tpx males'!DE$57:DE$107,MATCH($Q96,'3)tpx males'!$DC$57:$DC$107,0))-(INDEX('3)tpx males'!DD$110:DD$160,MATCH($Q96,'3)tpx males'!$DC$110:$DC$160,0))*INDEX('3)tpx females'!DF$111:DF$161,MATCH($R96,'3)tpx females'!$DE$111:$DE$161,0))*(1-(EXP(-INDEX('3)tpx males'!DE$4:DE$54,MATCH($Q96,'3)tpx males'!$DC$4:$DC$54,0)))*EXP(-INDEX('3)tpx females'!DG$3:DG$53,MATCH($R96,'3)tpx females'!$DE$3:$DE$53,0))))))),0)</f>
        <v>29.692844961307667</v>
      </c>
      <c r="X96" s="32">
        <f ca="1">IFERROR(($J96*EXP(X$5*($N96+0.5*($O96)^2))*_xlfn.NORM.DIST((LN(($L96*EXP($K96/100*X$5)))-LN($J96)-$N96*X$5)/($O96*SQRT(X$5))-$O96*SQRT(X$5),0,1,TRUE)+$L96*EXP($K96/100*X$5)*(1-_xlfn.NORM.DIST((LN(($L96*EXP($K96/100*X$5)))-LN($J96)-$N96*X$5)/($O96*SQRT(X$5)),0,1,TRUE)))*EXP(-$F$1*X$5)*(INDEX('3)tpx females'!DH$57:DH$107,MATCH($R96,'3)tpx females'!$DE$57:$DE$107,0))+INDEX('3)tpx males'!DF$57:DF$107,MATCH($Q96,'3)tpx males'!$DC$57:$DC$107,0))-(INDEX('3)tpx males'!DE$110:DE$160,MATCH($Q96,'3)tpx males'!$DC$110:$DC$160,0))*INDEX('3)tpx females'!DG$111:DG$161,MATCH($R96,'3)tpx females'!$DE$111:$DE$161,0))*(1-(EXP(-INDEX('3)tpx males'!DF$4:DF$54,MATCH($Q96,'3)tpx males'!$DC$4:$DC$54,0)))*EXP(-INDEX('3)tpx females'!DH$3:DH$53,MATCH($R96,'3)tpx females'!$DE$3:$DE$53,0))))))),0)</f>
        <v>105.61552394925327</v>
      </c>
      <c r="Y96" s="32">
        <f ca="1">IFERROR(($J96*EXP(Y$5*($N96+0.5*($O96)^2))*_xlfn.NORM.DIST((LN(($L96*EXP($K96/100*Y$5)))-LN($J96)-$N96*Y$5)/($O96*SQRT(Y$5))-$O96*SQRT(Y$5),0,1,TRUE)+$L96*EXP($K96/100*Y$5)*(1-_xlfn.NORM.DIST((LN(($L96*EXP($K96/100*Y$5)))-LN($J96)-$N96*Y$5)/($O96*SQRT(Y$5)),0,1,TRUE)))*EXP(-$F$1*Y$5)*(INDEX('3)tpx females'!DI$57:DI$107,MATCH($R96,'3)tpx females'!$DE$57:$DE$107,0))+INDEX('3)tpx males'!DG$57:DG$107,MATCH($Q96,'3)tpx males'!$DC$57:$DC$107,0))-(INDEX('3)tpx males'!DF$110:DF$160,MATCH($Q96,'3)tpx males'!$DC$110:$DC$160,0))*INDEX('3)tpx females'!DH$111:DH$161,MATCH($R96,'3)tpx females'!$DE$111:$DE$161,0))*(1-(EXP(-INDEX('3)tpx males'!DG$4:DG$54,MATCH($Q96,'3)tpx males'!$DC$4:$DC$54,0)))*EXP(-INDEX('3)tpx females'!DI$3:DI$53,MATCH($R96,'3)tpx females'!$DE$3:$DE$53,0))))))),0)</f>
        <v>194.48490983080609</v>
      </c>
      <c r="Z96" s="32">
        <f ca="1">IFERROR(($J96*EXP(Z$5*($N96+0.5*($O96)^2))*_xlfn.NORM.DIST((LN(($L96*EXP($K96/100*Z$5)))-LN($J96)-$N96*Z$5)/($O96*SQRT(Z$5))-$O96*SQRT(Z$5),0,1,TRUE)+$L96*EXP($K96/100*Z$5)*(1-_xlfn.NORM.DIST((LN(($L96*EXP($K96/100*Z$5)))-LN($J96)-$N96*Z$5)/($O96*SQRT(Z$5)),0,1,TRUE)))*EXP(-$F$1*Z$5)*(INDEX('3)tpx females'!DJ$57:DJ$107,MATCH($R96,'3)tpx females'!$DE$57:$DE$107,0))+INDEX('3)tpx males'!DH$57:DH$107,MATCH($Q96,'3)tpx males'!$DC$57:$DC$107,0))-(INDEX('3)tpx males'!DG$110:DG$160,MATCH($Q96,'3)tpx males'!$DC$110:$DC$160,0))*INDEX('3)tpx females'!DI$111:DI$161,MATCH($R96,'3)tpx females'!$DE$111:$DE$161,0))*(1-(EXP(-INDEX('3)tpx males'!DH$4:DH$54,MATCH($Q96,'3)tpx males'!$DC$4:$DC$54,0)))*EXP(-INDEX('3)tpx females'!DJ$3:DJ$53,MATCH($R96,'3)tpx females'!$DE$3:$DE$53,0))))))),0)</f>
        <v>331.79335644204161</v>
      </c>
      <c r="AA96" s="32">
        <f ca="1">IFERROR(($J96*EXP(AA$5*($N96+0.5*($O96)^2))*_xlfn.NORM.DIST((LN(($L96*EXP($K96/100*AA$5)))-LN($J96)-$N96*AA$5)/($O96*SQRT(AA$5))-$O96*SQRT(AA$5),0,1,TRUE)+$L96*EXP($K96/100*AA$5)*(1-_xlfn.NORM.DIST((LN(($L96*EXP($K96/100*AA$5)))-LN($J96)-$N96*AA$5)/($O96*SQRT(AA$5)),0,1,TRUE)))*EXP(-$F$1*AA$5)*(INDEX('3)tpx females'!DK$57:DK$107,MATCH($R96,'3)tpx females'!$DE$57:$DE$107,0))+INDEX('3)tpx males'!DI$57:DI$107,MATCH($Q96,'3)tpx males'!$DC$57:$DC$107,0))-(INDEX('3)tpx males'!DH$110:DH$160,MATCH($Q96,'3)tpx males'!$DC$110:$DC$160,0))*INDEX('3)tpx females'!DJ$111:DJ$161,MATCH($R96,'3)tpx females'!$DE$111:$DE$161,0))*(1-(EXP(-INDEX('3)tpx males'!DI$4:DI$54,MATCH($Q96,'3)tpx males'!$DC$4:$DC$54,0)))*EXP(-INDEX('3)tpx females'!DK$3:DK$53,MATCH($R96,'3)tpx females'!$DE$3:$DE$53,0))))))),0)</f>
        <v>476.61483020122125</v>
      </c>
      <c r="AB96" s="32">
        <f ca="1">IFERROR(($J96*EXP(AB$5*($N96+0.5*($O96)^2))*_xlfn.NORM.DIST((LN(($L96*EXP($K96/100*AB$5)))-LN($J96)-$N96*AB$5)/($O96*SQRT(AB$5))-$O96*SQRT(AB$5),0,1,TRUE)+$L96*EXP($K96/100*AB$5)*(1-_xlfn.NORM.DIST((LN(($L96*EXP($K96/100*AB$5)))-LN($J96)-$N96*AB$5)/($O96*SQRT(AB$5)),0,1,TRUE)))*EXP(-$F$1*AB$5)*(INDEX('3)tpx females'!DL$57:DL$107,MATCH($R96,'3)tpx females'!$DE$57:$DE$107,0))+INDEX('3)tpx males'!DJ$57:DJ$107,MATCH($Q96,'3)tpx males'!$DC$57:$DC$107,0))-(INDEX('3)tpx males'!DI$110:DI$160,MATCH($Q96,'3)tpx males'!$DC$110:$DC$160,0))*INDEX('3)tpx females'!DK$111:DK$161,MATCH($R96,'3)tpx females'!$DE$111:$DE$161,0))*(1-(EXP(-INDEX('3)tpx males'!DJ$4:DJ$54,MATCH($Q96,'3)tpx males'!$DC$4:$DC$54,0)))*EXP(-INDEX('3)tpx females'!DL$3:DL$53,MATCH($R96,'3)tpx females'!$DE$3:$DE$53,0))))))),0)</f>
        <v>661.26679155045429</v>
      </c>
      <c r="AC96" s="32">
        <f ca="1">IFERROR(($J96*EXP(AC$5*($N96+0.5*($O96)^2))*_xlfn.NORM.DIST((LN(($L96*EXP($K96/100*AC$5)))-LN($J96)-$N96*AC$5)/($O96*SQRT(AC$5))-$O96*SQRT(AC$5),0,1,TRUE)+$L96*EXP($K96/100*AC$5)*(1-_xlfn.NORM.DIST((LN(($L96*EXP($K96/100*AC$5)))-LN($J96)-$N96*AC$5)/($O96*SQRT(AC$5)),0,1,TRUE)))*EXP(-$F$1*AC$5)*(INDEX('3)tpx females'!DM$57:DM$107,MATCH($R96,'3)tpx females'!$DE$57:$DE$107,0))+INDEX('3)tpx males'!DK$57:DK$107,MATCH($Q96,'3)tpx males'!$DC$57:$DC$107,0))-(INDEX('3)tpx males'!DJ$110:DJ$160,MATCH($Q96,'3)tpx males'!$DC$110:$DC$160,0))*INDEX('3)tpx females'!DL$111:DL$161,MATCH($R96,'3)tpx females'!$DE$111:$DE$161,0))*(1-(EXP(-INDEX('3)tpx males'!DK$4:DK$54,MATCH($Q96,'3)tpx males'!$DC$4:$DC$54,0)))*EXP(-INDEX('3)tpx females'!DM$3:DM$53,MATCH($R96,'3)tpx females'!$DE$3:$DE$53,0))))))),0)</f>
        <v>948.03387663345757</v>
      </c>
      <c r="AD96" s="32">
        <f ca="1">IFERROR(($J96*EXP(AD$5*($N96+0.5*($O96)^2))*_xlfn.NORM.DIST((LN(($L96*EXP($K96/100*AD$5)))-LN($J96)-$N96*AD$5)/($O96*SQRT(AD$5))-$O96*SQRT(AD$5),0,1,TRUE)+$L96*EXP($K96/100*AD$5)*(1-_xlfn.NORM.DIST((LN(($L96*EXP($K96/100*AD$5)))-LN($J96)-$N96*AD$5)/($O96*SQRT(AD$5)),0,1,TRUE)))*EXP(-$F$1*AD$5)*(INDEX('3)tpx females'!DN$57:DN$107,MATCH($R96,'3)tpx females'!$DE$57:$DE$107,0))+INDEX('3)tpx males'!DL$57:DL$107,MATCH($Q96,'3)tpx males'!$DC$57:$DC$107,0))-(INDEX('3)tpx males'!DK$110:DK$160,MATCH($Q96,'3)tpx males'!$DC$110:$DC$160,0))*INDEX('3)tpx females'!DM$111:DM$161,MATCH($R96,'3)tpx females'!$DE$111:$DE$161,0))*(1-(EXP(-INDEX('3)tpx males'!DL$4:DL$54,MATCH($Q96,'3)tpx males'!$DC$4:$DC$54,0)))*EXP(-INDEX('3)tpx females'!DN$3:DN$53,MATCH($R96,'3)tpx females'!$DE$3:$DE$53,0))))))),0)</f>
        <v>1135.7731983940521</v>
      </c>
      <c r="AE96" s="32">
        <f ca="1">IFERROR(($J96*EXP(AE$5*($N96+0.5*($O96)^2))*_xlfn.NORM.DIST((LN(($L96*EXP($K96/100*AE$5)))-LN($J96)-$N96*AE$5)/($O96*SQRT(AE$5))-$O96*SQRT(AE$5),0,1,TRUE)+$L96*EXP($K96/100*AE$5)*(1-_xlfn.NORM.DIST((LN(($L96*EXP($K96/100*AE$5)))-LN($J96)-$N96*AE$5)/($O96*SQRT(AE$5)),0,1,TRUE)))*EXP(-$F$1*AE$5)*(INDEX('3)tpx females'!DO$57:DO$107,MATCH($R96,'3)tpx females'!$DE$57:$DE$107,0))+INDEX('3)tpx males'!DM$57:DM$107,MATCH($Q96,'3)tpx males'!$DC$57:$DC$107,0))-(INDEX('3)tpx males'!DL$110:DL$160,MATCH($Q96,'3)tpx males'!$DC$110:$DC$160,0))*INDEX('3)tpx females'!DN$111:DN$161,MATCH($R96,'3)tpx females'!$DE$111:$DE$161,0))*(1-(EXP(-INDEX('3)tpx males'!DM$4:DM$54,MATCH($Q96,'3)tpx males'!$DC$4:$DC$54,0)))*EXP(-INDEX('3)tpx females'!DO$3:DO$53,MATCH($R96,'3)tpx females'!$DE$3:$DE$53,0))))))),0)</f>
        <v>1508.4444897516016</v>
      </c>
      <c r="AF96" s="32">
        <f ca="1">IFERROR(($J96*EXP(AF$5*($N96+0.5*($O96)^2))*_xlfn.NORM.DIST((LN(($L96*EXP($K96/100*AF$5)))-LN($J96)-$N96*AF$5)/($O96*SQRT(AF$5))-$O96*SQRT(AF$5),0,1,TRUE)+$L96*EXP($K96/100*AF$5)*(1-_xlfn.NORM.DIST((LN(($L96*EXP($K96/100*AF$5)))-LN($J96)-$N96*AF$5)/($O96*SQRT(AF$5)),0,1,TRUE)))*EXP(-$F$1*AF$5)*(INDEX('3)tpx females'!DP$57:DP$107,MATCH($R96,'3)tpx females'!$DE$57:$DE$107,0))+INDEX('3)tpx males'!DN$57:DN$107,MATCH($Q96,'3)tpx males'!$DC$57:$DC$107,0))-(INDEX('3)tpx males'!DM$110:DM$160,MATCH($Q96,'3)tpx males'!$DC$110:$DC$160,0))*INDEX('3)tpx females'!DO$111:DO$161,MATCH($R96,'3)tpx females'!$DE$111:$DE$161,0))*(1-(EXP(-INDEX('3)tpx males'!DN$4:DN$54,MATCH($Q96,'3)tpx males'!$DC$4:$DC$54,0)))*EXP(-INDEX('3)tpx females'!DP$3:DP$53,MATCH($R96,'3)tpx females'!$DE$3:$DE$53,0))))))),0)</f>
        <v>1951.0001361556306</v>
      </c>
      <c r="AG96" s="32">
        <f ca="1">IFERROR(($J96*EXP(AG$5*($N96+0.5*($O96)^2))*_xlfn.NORM.DIST((LN(($L96*EXP($K96/100*AG$5)))-LN($J96)-$N96*AG$5)/($O96*SQRT(AG$5))-$O96*SQRT(AG$5),0,1,TRUE)+$L96*EXP($K96/100*AG$5)*(1-_xlfn.NORM.DIST((LN(($L96*EXP($K96/100*AG$5)))-LN($J96)-$N96*AG$5)/($O96*SQRT(AG$5)),0,1,TRUE)))*EXP(-$F$1*AG$5)*(INDEX('3)tpx females'!DQ$57:DQ$107,MATCH($R96,'3)tpx females'!$DE$57:$DE$107,0))+INDEX('3)tpx males'!DO$57:DO$107,MATCH($Q96,'3)tpx males'!$DC$57:$DC$107,0))-(INDEX('3)tpx males'!DN$110:DN$160,MATCH($Q96,'3)tpx males'!$DC$110:$DC$160,0))*INDEX('3)tpx females'!DP$111:DP$161,MATCH($R96,'3)tpx females'!$DE$111:$DE$161,0))*(1-(EXP(-INDEX('3)tpx males'!DO$4:DO$54,MATCH($Q96,'3)tpx males'!$DC$4:$DC$54,0)))*EXP(-INDEX('3)tpx females'!DQ$3:DQ$53,MATCH($R96,'3)tpx females'!$DE$3:$DE$53,0))))))),0)</f>
        <v>2472.5725815657147</v>
      </c>
      <c r="AH96" s="32">
        <f ca="1">IFERROR(($J96*EXP(AH$5*($N96+0.5*($O96)^2))*_xlfn.NORM.DIST((LN(($L96*EXP($K96/100*AH$5)))-LN($J96)-$N96*AH$5)/($O96*SQRT(AH$5))-$O96*SQRT(AH$5),0,1,TRUE)+$L96*EXP($K96/100*AH$5)*(1-_xlfn.NORM.DIST((LN(($L96*EXP($K96/100*AH$5)))-LN($J96)-$N96*AH$5)/($O96*SQRT(AH$5)),0,1,TRUE)))*EXP(-$F$1*AH$5)*(INDEX('3)tpx females'!DR$57:DR$107,MATCH($R96,'3)tpx females'!$DE$57:$DE$107,0))+INDEX('3)tpx males'!DP$57:DP$107,MATCH($Q96,'3)tpx males'!$DC$57:$DC$107,0))-(INDEX('3)tpx males'!DO$110:DO$160,MATCH($Q96,'3)tpx males'!$DC$110:$DC$160,0))*INDEX('3)tpx females'!DQ$111:DQ$161,MATCH($R96,'3)tpx females'!$DE$111:$DE$161,0))*(1-(EXP(-INDEX('3)tpx males'!DP$4:DP$54,MATCH($Q96,'3)tpx males'!$DC$4:$DC$54,0)))*EXP(-INDEX('3)tpx females'!DR$3:DR$53,MATCH($R96,'3)tpx females'!$DE$3:$DE$53,0))))))),0)</f>
        <v>3078.2660125355119</v>
      </c>
      <c r="AI96" s="32">
        <f ca="1">IFERROR(($J96*EXP(AI$5*($N96+0.5*($O96)^2))*_xlfn.NORM.DIST((LN(($L96*EXP($K96/100*AI$5)))-LN($J96)-$N96*AI$5)/($O96*SQRT(AI$5))-$O96*SQRT(AI$5),0,1,TRUE)+$L96*EXP($K96/100*AI$5)*(1-_xlfn.NORM.DIST((LN(($L96*EXP($K96/100*AI$5)))-LN($J96)-$N96*AI$5)/($O96*SQRT(AI$5)),0,1,TRUE)))*EXP(-$F$1*AI$5)*(INDEX('3)tpx females'!DS$57:DS$107,MATCH($R96,'3)tpx females'!$DE$57:$DE$107,0))+INDEX('3)tpx males'!DQ$57:DQ$107,MATCH($Q96,'3)tpx males'!$DC$57:$DC$107,0))-(INDEX('3)tpx males'!DP$110:DP$160,MATCH($Q96,'3)tpx males'!$DC$110:$DC$160,0))*INDEX('3)tpx females'!DR$111:DR$161,MATCH($R96,'3)tpx females'!$DE$111:$DE$161,0))*(1-(EXP(-INDEX('3)tpx males'!DQ$4:DQ$54,MATCH($Q96,'3)tpx males'!$DC$4:$DC$54,0)))*EXP(-INDEX('3)tpx females'!DS$3:DS$53,MATCH($R96,'3)tpx females'!$DE$3:$DE$53,0))))))),0)</f>
        <v>4021.4716179824809</v>
      </c>
      <c r="AJ96" s="32">
        <f ca="1">IFERROR(($J96*EXP(AJ$5*($N96+0.5*($O96)^2))*_xlfn.NORM.DIST((LN(($L96*EXP($K96/100*AJ$5)))-LN($J96)-$N96*AJ$5)/($O96*SQRT(AJ$5))-$O96*SQRT(AJ$5),0,1,TRUE)+$L96*EXP($K96/100*AJ$5)*(1-_xlfn.NORM.DIST((LN(($L96*EXP($K96/100*AJ$5)))-LN($J96)-$N96*AJ$5)/($O96*SQRT(AJ$5)),0,1,TRUE)))*EXP(-$F$1*AJ$5)*(INDEX('3)tpx females'!DT$57:DT$107,MATCH($R96,'3)tpx females'!$DE$57:$DE$107,0))+INDEX('3)tpx males'!DR$57:DR$107,MATCH($Q96,'3)tpx males'!$DC$57:$DC$107,0))-(INDEX('3)tpx males'!DQ$110:DQ$160,MATCH($Q96,'3)tpx males'!$DC$110:$DC$160,0))*INDEX('3)tpx females'!DS$111:DS$161,MATCH($R96,'3)tpx females'!$DE$111:$DE$161,0))*(1-(EXP(-INDEX('3)tpx males'!DR$4:DR$54,MATCH($Q96,'3)tpx males'!$DC$4:$DC$54,0)))*EXP(-INDEX('3)tpx females'!DT$3:DT$53,MATCH($R96,'3)tpx females'!$DE$3:$DE$53,0))))))),0)</f>
        <v>4952.2762313861449</v>
      </c>
      <c r="AK96" s="32">
        <f ca="1">IFERROR(($J96*EXP(AK$5*($N96+0.5*($O96)^2))*_xlfn.NORM.DIST((LN(($L96*EXP($K96/100*AK$5)))-LN($J96)-$N96*AK$5)/($O96*SQRT(AK$5))-$O96*SQRT(AK$5),0,1,TRUE)+$L96*EXP($K96/100*AK$5)*(1-_xlfn.NORM.DIST((LN(($L96*EXP($K96/100*AK$5)))-LN($J96)-$N96*AK$5)/($O96*SQRT(AK$5)),0,1,TRUE)))*EXP(-$F$1*AK$5)*(INDEX('3)tpx females'!DU$57:DU$107,MATCH($R96,'3)tpx females'!$DE$57:$DE$107,0))+INDEX('3)tpx males'!DS$57:DS$107,MATCH($Q96,'3)tpx males'!$DC$57:$DC$107,0))-(INDEX('3)tpx males'!DR$110:DR$160,MATCH($Q96,'3)tpx males'!$DC$110:$DC$160,0))*INDEX('3)tpx females'!DT$111:DT$161,MATCH($R96,'3)tpx females'!$DE$111:$DE$161,0))*(1-(EXP(-INDEX('3)tpx males'!DS$4:DS$54,MATCH($Q96,'3)tpx males'!$DC$4:$DC$54,0)))*EXP(-INDEX('3)tpx females'!DU$3:DU$53,MATCH($R96,'3)tpx females'!$DE$3:$DE$53,0))))))),0)</f>
        <v>6060.2064470427176</v>
      </c>
      <c r="AL96" s="32">
        <f ca="1">IFERROR(($J96*EXP(AL$5*($N96+0.5*($O96)^2))*_xlfn.NORM.DIST((LN(($L96*EXP($K96/100*AL$5)))-LN($J96)-$N96*AL$5)/($O96*SQRT(AL$5))-$O96*SQRT(AL$5),0,1,TRUE)+$L96*EXP($K96/100*AL$5)*(1-_xlfn.NORM.DIST((LN(($L96*EXP($K96/100*AL$5)))-LN($J96)-$N96*AL$5)/($O96*SQRT(AL$5)),0,1,TRUE)))*EXP(-$F$1*AL$5)*(INDEX('3)tpx females'!DV$57:DV$107,MATCH($R96,'3)tpx females'!$DE$57:$DE$107,0))+INDEX('3)tpx males'!DT$57:DT$107,MATCH($Q96,'3)tpx males'!$DC$57:$DC$107,0))-(INDEX('3)tpx males'!DS$110:DS$160,MATCH($Q96,'3)tpx males'!$DC$110:$DC$160,0))*INDEX('3)tpx females'!DU$111:DU$161,MATCH($R96,'3)tpx females'!$DE$111:$DE$161,0))*(1-(EXP(-INDEX('3)tpx males'!DT$4:DT$54,MATCH($Q96,'3)tpx males'!$DC$4:$DC$54,0)))*EXP(-INDEX('3)tpx females'!DV$3:DV$53,MATCH($R96,'3)tpx females'!$DE$3:$DE$53,0))))))),0)</f>
        <v>7664.8065693101489</v>
      </c>
      <c r="AM96" s="32">
        <f ca="1">IFERROR(($J96*EXP(AM$5*($N96+0.5*($O96)^2))*_xlfn.NORM.DIST((LN(($L96*EXP($K96/100*AM$5)))-LN($J96)-$N96*AM$5)/($O96*SQRT(AM$5))-$O96*SQRT(AM$5),0,1,TRUE)+$L96*EXP($K96/100*AM$5)*(1-_xlfn.NORM.DIST((LN(($L96*EXP($K96/100*AM$5)))-LN($J96)-$N96*AM$5)/($O96*SQRT(AM$5)),0,1,TRUE)))*EXP(-$F$1*AM$5)*(INDEX('3)tpx females'!DW$57:DW$107,MATCH($R96,'3)tpx females'!$DE$57:$DE$107,0))+INDEX('3)tpx males'!DU$57:DU$107,MATCH($Q96,'3)tpx males'!$DC$57:$DC$107,0))-(INDEX('3)tpx males'!DT$110:DT$160,MATCH($Q96,'3)tpx males'!$DC$110:$DC$160,0))*INDEX('3)tpx females'!DV$111:DV$161,MATCH($R96,'3)tpx females'!$DE$111:$DE$161,0))*(1-(EXP(-INDEX('3)tpx males'!DU$4:DU$54,MATCH($Q96,'3)tpx males'!$DC$4:$DC$54,0)))*EXP(-INDEX('3)tpx females'!DW$3:DW$53,MATCH($R96,'3)tpx females'!$DE$3:$DE$53,0))))))),0)</f>
        <v>8554.24624204262</v>
      </c>
      <c r="AN96" s="32">
        <f ca="1">IFERROR(($J96*EXP(AN$5*($N96+0.5*($O96)^2))*_xlfn.NORM.DIST((LN(($L96*EXP($K96/100*AN$5)))-LN($J96)-$N96*AN$5)/($O96*SQRT(AN$5))-$O96*SQRT(AN$5),0,1,TRUE)+$L96*EXP($K96/100*AN$5)*(1-_xlfn.NORM.DIST((LN(($L96*EXP($K96/100*AN$5)))-LN($J96)-$N96*AN$5)/($O96*SQRT(AN$5)),0,1,TRUE)))*EXP(-$F$1*AN$5)*(INDEX('3)tpx females'!DX$57:DX$107,MATCH($R96,'3)tpx females'!$DE$57:$DE$107,0))+INDEX('3)tpx males'!DV$57:DV$107,MATCH($Q96,'3)tpx males'!$DC$57:$DC$107,0))-(INDEX('3)tpx males'!DU$110:DU$160,MATCH($Q96,'3)tpx males'!$DC$110:$DC$160,0))*INDEX('3)tpx females'!DW$111:DW$161,MATCH($R96,'3)tpx females'!$DE$111:$DE$161,0))*(1-(EXP(-INDEX('3)tpx males'!DV$4:DV$54,MATCH($Q96,'3)tpx males'!$DC$4:$DC$54,0)))*EXP(-INDEX('3)tpx females'!DX$3:DX$53,MATCH($R96,'3)tpx females'!$DE$3:$DE$53,0))))))),0)</f>
        <v>10376.189506253426</v>
      </c>
      <c r="AO96" s="32">
        <f ca="1">IFERROR(($J96*EXP(AO$5*($N96+0.5*($O96)^2))*_xlfn.NORM.DIST((LN(($L96*EXP($K96/100*AO$5)))-LN($J96)-$N96*AO$5)/($O96*SQRT(AO$5))-$O96*SQRT(AO$5),0,1,TRUE)+$L96*EXP($K96/100*AO$5)*(1-_xlfn.NORM.DIST((LN(($L96*EXP($K96/100*AO$5)))-LN($J96)-$N96*AO$5)/($O96*SQRT(AO$5)),0,1,TRUE)))*EXP(-$F$1*AO$5)*(INDEX('3)tpx females'!DY$57:DY$107,MATCH($R96,'3)tpx females'!$DE$57:$DE$107,0))+INDEX('3)tpx males'!DW$57:DW$107,MATCH($Q96,'3)tpx males'!$DC$57:$DC$107,0))-(INDEX('3)tpx males'!DV$110:DV$160,MATCH($Q96,'3)tpx males'!$DC$110:$DC$160,0))*INDEX('3)tpx females'!DX$111:DX$161,MATCH($R96,'3)tpx females'!$DE$111:$DE$161,0))*(1-(EXP(-INDEX('3)tpx males'!DW$4:DW$54,MATCH($Q96,'3)tpx males'!$DC$4:$DC$54,0)))*EXP(-INDEX('3)tpx females'!DY$3:DY$53,MATCH($R96,'3)tpx females'!$DE$3:$DE$53,0))))))),0)</f>
        <v>12849.460119168278</v>
      </c>
      <c r="AP96" s="32">
        <f ca="1">IFERROR(($J96*EXP(AP$5*($N96+0.5*($O96)^2))*_xlfn.NORM.DIST((LN(($L96*EXP($K96/100*AP$5)))-LN($J96)-$N96*AP$5)/($O96*SQRT(AP$5))-$O96*SQRT(AP$5),0,1,TRUE)+$L96*EXP($K96/100*AP$5)*(1-_xlfn.NORM.DIST((LN(($L96*EXP($K96/100*AP$5)))-LN($J96)-$N96*AP$5)/($O96*SQRT(AP$5)),0,1,TRUE)))*EXP(-$F$1*AP$5)*(INDEX('3)tpx females'!DZ$57:DZ$107,MATCH($R96,'3)tpx females'!$DE$57:$DE$107,0))+INDEX('3)tpx males'!DX$57:DX$107,MATCH($Q96,'3)tpx males'!$DC$57:$DC$107,0))-(INDEX('3)tpx males'!DW$110:DW$160,MATCH($Q96,'3)tpx males'!$DC$110:$DC$160,0))*INDEX('3)tpx females'!DY$111:DY$161,MATCH($R96,'3)tpx females'!$DE$111:$DE$161,0))*(1-(EXP(-INDEX('3)tpx males'!DX$4:DX$54,MATCH($Q96,'3)tpx males'!$DC$4:$DC$54,0)))*EXP(-INDEX('3)tpx females'!DZ$3:DZ$53,MATCH($R96,'3)tpx females'!$DE$3:$DE$53,0))))))),0)</f>
        <v>14299.916915156209</v>
      </c>
      <c r="AQ96" s="32">
        <f ca="1">IFERROR(($J96*EXP(AQ$5*($N96+0.5*($O96)^2))*_xlfn.NORM.DIST((LN(($L96*EXP($K96/100*AQ$5)))-LN($J96)-$N96*AQ$5)/($O96*SQRT(AQ$5))-$O96*SQRT(AQ$5),0,1,TRUE)+$L96*EXP($K96/100*AQ$5)*(1-_xlfn.NORM.DIST((LN(($L96*EXP($K96/100*AQ$5)))-LN($J96)-$N96*AQ$5)/($O96*SQRT(AQ$5)),0,1,TRUE)))*EXP(-$F$1*AQ$5)*(INDEX('3)tpx females'!EA$57:EA$107,MATCH($R96,'3)tpx females'!$DE$57:$DE$107,0))+INDEX('3)tpx males'!DY$57:DY$107,MATCH($Q96,'3)tpx males'!$DC$57:$DC$107,0))-(INDEX('3)tpx males'!DX$110:DX$160,MATCH($Q96,'3)tpx males'!$DC$110:$DC$160,0))*INDEX('3)tpx females'!DZ$111:DZ$161,MATCH($R96,'3)tpx females'!$DE$111:$DE$161,0))*(1-(EXP(-INDEX('3)tpx males'!DY$4:DY$54,MATCH($Q96,'3)tpx males'!$DC$4:$DC$54,0)))*EXP(-INDEX('3)tpx females'!EA$3:EA$53,MATCH($R96,'3)tpx females'!$DE$3:$DE$53,0))))))),0)</f>
        <v>16308.08877862685</v>
      </c>
      <c r="AR96" s="32">
        <f ca="1">IFERROR(($J96*EXP(AR$5*($N96+0.5*($O96)^2))*_xlfn.NORM.DIST((LN(($L96*EXP($K96/100*AR$5)))-LN($J96)-$N96*AR$5)/($O96*SQRT(AR$5))-$O96*SQRT(AR$5),0,1,TRUE)+$L96*EXP($K96/100*AR$5)*(1-_xlfn.NORM.DIST((LN(($L96*EXP($K96/100*AR$5)))-LN($J96)-$N96*AR$5)/($O96*SQRT(AR$5)),0,1,TRUE)))*EXP(-$F$1*AR$5)*(INDEX('3)tpx females'!EB$57:EB$107,MATCH($R96,'3)tpx females'!$DE$57:$DE$107,0))+INDEX('3)tpx males'!DZ$57:DZ$107,MATCH($Q96,'3)tpx males'!$DC$57:$DC$107,0))-(INDEX('3)tpx males'!DY$110:DY$160,MATCH($Q96,'3)tpx males'!$DC$110:$DC$160,0))*INDEX('3)tpx females'!EA$111:EA$161,MATCH($R96,'3)tpx females'!$DE$111:$DE$161,0))*(1-(EXP(-INDEX('3)tpx males'!DZ$4:DZ$54,MATCH($Q96,'3)tpx males'!$DC$4:$DC$54,0)))*EXP(-INDEX('3)tpx females'!EB$3:EB$53,MATCH($R96,'3)tpx females'!$DE$3:$DE$53,0))))))),0)</f>
        <v>18207.624810603214</v>
      </c>
      <c r="AS96" s="32">
        <f ca="1">IFERROR(($J96*EXP(AS$5*($N96+0.5*($O96)^2))*_xlfn.NORM.DIST((LN(($L96*EXP($K96/100*AS$5)))-LN($J96)-$N96*AS$5)/($O96*SQRT(AS$5))-$O96*SQRT(AS$5),0,1,TRUE)+$L96*EXP($K96/100*AS$5)*(1-_xlfn.NORM.DIST((LN(($L96*EXP($K96/100*AS$5)))-LN($J96)-$N96*AS$5)/($O96*SQRT(AS$5)),0,1,TRUE)))*EXP(-$F$1*AS$5)*(INDEX('3)tpx females'!EC$57:EC$107,MATCH($R96,'3)tpx females'!$DE$57:$DE$107,0))+INDEX('3)tpx males'!EA$57:EA$107,MATCH($Q96,'3)tpx males'!$DC$57:$DC$107,0))-(INDEX('3)tpx males'!DZ$110:DZ$160,MATCH($Q96,'3)tpx males'!$DC$110:$DC$160,0))*INDEX('3)tpx females'!EB$111:EB$161,MATCH($R96,'3)tpx females'!$DE$111:$DE$161,0))*(1-(EXP(-INDEX('3)tpx males'!EA$4:EA$54,MATCH($Q96,'3)tpx males'!$DC$4:$DC$54,0)))*EXP(-INDEX('3)tpx females'!EC$3:EC$53,MATCH($R96,'3)tpx females'!$DE$3:$DE$53,0))))))),0)</f>
        <v>19762.499950490233</v>
      </c>
      <c r="AT96" s="32">
        <f ca="1">IFERROR(($J96*EXP(AT$5*($N96+0.5*($O96)^2))*_xlfn.NORM.DIST((LN(($L96*EXP($K96/100*AT$5)))-LN($J96)-$N96*AT$5)/($O96*SQRT(AT$5))-$O96*SQRT(AT$5),0,1,TRUE)+$L96*EXP($K96/100*AT$5)*(1-_xlfn.NORM.DIST((LN(($L96*EXP($K96/100*AT$5)))-LN($J96)-$N96*AT$5)/($O96*SQRT(AT$5)),0,1,TRUE)))*EXP(-$F$1*AT$5)*(INDEX('3)tpx females'!ED$57:ED$107,MATCH($R96,'3)tpx females'!$DE$57:$DE$107,0))+INDEX('3)tpx males'!EB$57:EB$107,MATCH($Q96,'3)tpx males'!$DC$57:$DC$107,0))-(INDEX('3)tpx males'!EA$110:EA$160,MATCH($Q96,'3)tpx males'!$DC$110:$DC$160,0))*INDEX('3)tpx females'!EC$111:EC$161,MATCH($R96,'3)tpx females'!$DE$111:$DE$161,0))*(1-(EXP(-INDEX('3)tpx males'!EB$4:EB$54,MATCH($Q96,'3)tpx males'!$DC$4:$DC$54,0)))*EXP(-INDEX('3)tpx females'!ED$3:ED$53,MATCH($R96,'3)tpx females'!$DE$3:$DE$53,0))))))),0)</f>
        <v>20135.473259436658</v>
      </c>
      <c r="AU96" s="32">
        <f ca="1">IFERROR(($J96*EXP(AU$5*($N96+0.5*($O96)^2))*_xlfn.NORM.DIST((LN(($L96*EXP($K96/100*AU$5)))-LN($J96)-$N96*AU$5)/($O96*SQRT(AU$5))-$O96*SQRT(AU$5),0,1,TRUE)+$L96*EXP($K96/100*AU$5)*(1-_xlfn.NORM.DIST((LN(($L96*EXP($K96/100*AU$5)))-LN($J96)-$N96*AU$5)/($O96*SQRT(AU$5)),0,1,TRUE)))*EXP(-$F$1*AU$5)*(INDEX('3)tpx females'!EE$57:EE$107,MATCH($R96,'3)tpx females'!$DE$57:$DE$107,0))+INDEX('3)tpx males'!EC$57:EC$107,MATCH($Q96,'3)tpx males'!$DC$57:$DC$107,0))-(INDEX('3)tpx males'!EB$110:EB$160,MATCH($Q96,'3)tpx males'!$DC$110:$DC$160,0))*INDEX('3)tpx females'!ED$111:ED$161,MATCH($R96,'3)tpx females'!$DE$111:$DE$161,0))*(1-(EXP(-INDEX('3)tpx males'!EC$4:EC$54,MATCH($Q96,'3)tpx males'!$DC$4:$DC$54,0)))*EXP(-INDEX('3)tpx females'!EE$3:EE$53,MATCH($R96,'3)tpx females'!$DE$3:$DE$53,0))))))),0)</f>
        <v>19674.796939606826</v>
      </c>
      <c r="AV96" s="32">
        <f ca="1">IFERROR(($J96*EXP(AV$5*($N96+0.5*($O96)^2))*_xlfn.NORM.DIST((LN(($L96*EXP($K96/100*AV$5)))-LN($J96)-$N96*AV$5)/($O96*SQRT(AV$5))-$O96*SQRT(AV$5),0,1,TRUE)+$L96*EXP($K96/100*AV$5)*(1-_xlfn.NORM.DIST((LN(($L96*EXP($K96/100*AV$5)))-LN($J96)-$N96*AV$5)/($O96*SQRT(AV$5)),0,1,TRUE)))*EXP(-$F$1*AV$5)*(INDEX('3)tpx females'!EF$57:EF$107,MATCH($R96,'3)tpx females'!$DE$57:$DE$107,0))+INDEX('3)tpx males'!ED$57:ED$107,MATCH($Q96,'3)tpx males'!$DC$57:$DC$107,0))-(INDEX('3)tpx males'!EC$110:EC$160,MATCH($Q96,'3)tpx males'!$DC$110:$DC$160,0))*INDEX('3)tpx females'!EE$111:EE$161,MATCH($R96,'3)tpx females'!$DE$111:$DE$161,0))*(1-(EXP(-INDEX('3)tpx males'!ED$4:ED$54,MATCH($Q96,'3)tpx males'!$DC$4:$DC$54,0)))*EXP(-INDEX('3)tpx females'!EF$3:EF$53,MATCH($R96,'3)tpx females'!$DE$3:$DE$53,0))))))),0)</f>
        <v>19127.739850267095</v>
      </c>
      <c r="AW96" s="32">
        <f ca="1">IFERROR(($J96*EXP(AW$5*($N96+0.5*($O96)^2))*_xlfn.NORM.DIST((LN(($L96*EXP($K96/100*AW$5)))-LN($J96)-$N96*AW$5)/($O96*SQRT(AW$5))-$O96*SQRT(AW$5),0,1,TRUE)+$L96*EXP($K96/100*AW$5)*(1-_xlfn.NORM.DIST((LN(($L96*EXP($K96/100*AW$5)))-LN($J96)-$N96*AW$5)/($O96*SQRT(AW$5)),0,1,TRUE)))*EXP(-$F$1*AW$5)*(INDEX('3)tpx females'!EG$57:EG$107,MATCH($R96,'3)tpx females'!$DE$57:$DE$107,0))+INDEX('3)tpx males'!EE$57:EE$107,MATCH($Q96,'3)tpx males'!$DC$57:$DC$107,0))-(INDEX('3)tpx males'!ED$110:ED$160,MATCH($Q96,'3)tpx males'!$DC$110:$DC$160,0))*INDEX('3)tpx females'!EF$111:EF$161,MATCH($R96,'3)tpx females'!$DE$111:$DE$161,0))*(1-(EXP(-INDEX('3)tpx males'!EE$4:EE$54,MATCH($Q96,'3)tpx males'!$DC$4:$DC$54,0)))*EXP(-INDEX('3)tpx females'!EG$3:EG$53,MATCH($R96,'3)tpx females'!$DE$3:$DE$53,0))))))),0)</f>
        <v>18581.375019994219</v>
      </c>
      <c r="AX96" s="32">
        <f ca="1">IFERROR(($J96*EXP(AX$5*($N96+0.5*($O96)^2))*_xlfn.NORM.DIST((LN(($L96*EXP($K96/100*AX$5)))-LN($J96)-$N96*AX$5)/($O96*SQRT(AX$5))-$O96*SQRT(AX$5),0,1,TRUE)+$L96*EXP($K96/100*AX$5)*(1-_xlfn.NORM.DIST((LN(($L96*EXP($K96/100*AX$5)))-LN($J96)-$N96*AX$5)/($O96*SQRT(AX$5)),0,1,TRUE)))*EXP(-$F$1*AX$5)*(INDEX('3)tpx females'!EH$57:EH$107,MATCH($R96,'3)tpx females'!$DE$57:$DE$107,0))+INDEX('3)tpx males'!EF$57:EF$107,MATCH($Q96,'3)tpx males'!$DC$57:$DC$107,0))-(INDEX('3)tpx males'!EE$110:EE$160,MATCH($Q96,'3)tpx males'!$DC$110:$DC$160,0))*INDEX('3)tpx females'!EG$111:EG$161,MATCH($R96,'3)tpx females'!$DE$111:$DE$161,0))*(1-(EXP(-INDEX('3)tpx males'!EF$4:EF$54,MATCH($Q96,'3)tpx males'!$DC$4:$DC$54,0)))*EXP(-INDEX('3)tpx females'!EH$3:EH$53,MATCH($R96,'3)tpx females'!$DE$3:$DE$53,0))))))),0)</f>
        <v>16633.207512042864</v>
      </c>
      <c r="AY96" s="32">
        <f ca="1">IFERROR(($J96*EXP(AY$5*($N96+0.5*($O96)^2))*_xlfn.NORM.DIST((LN(($L96*EXP($K96/100*AY$5)))-LN($J96)-$N96*AY$5)/($O96*SQRT(AY$5))-$O96*SQRT(AY$5),0,1,TRUE)+$L96*EXP($K96/100*AY$5)*(1-_xlfn.NORM.DIST((LN(($L96*EXP($K96/100*AY$5)))-LN($J96)-$N96*AY$5)/($O96*SQRT(AY$5)),0,1,TRUE)))*EXP(-$F$1*AY$5)*(INDEX('3)tpx females'!EI$57:EI$107,MATCH($R96,'3)tpx females'!$DE$57:$DE$107,0))+INDEX('3)tpx males'!EG$57:EG$107,MATCH($Q96,'3)tpx males'!$DC$57:$DC$107,0))-(INDEX('3)tpx males'!EF$110:EF$160,MATCH($Q96,'3)tpx males'!$DC$110:$DC$160,0))*INDEX('3)tpx females'!EH$111:EH$161,MATCH($R96,'3)tpx females'!$DE$111:$DE$161,0))*(1-(EXP(-INDEX('3)tpx males'!EG$4:EG$54,MATCH($Q96,'3)tpx males'!$DC$4:$DC$54,0)))*EXP(-INDEX('3)tpx females'!EI$3:EI$53,MATCH($R96,'3)tpx females'!$DE$3:$DE$53,0))))))),0)</f>
        <v>14609.106146217211</v>
      </c>
      <c r="AZ96" s="32">
        <f ca="1">IFERROR(($J96*EXP(AZ$5*($N96+0.5*($O96)^2))*_xlfn.NORM.DIST((LN(($L96*EXP($K96/100*AZ$5)))-LN($J96)-$N96*AZ$5)/($O96*SQRT(AZ$5))-$O96*SQRT(AZ$5),0,1,TRUE)+$L96*EXP($K96/100*AZ$5)*(1-_xlfn.NORM.DIST((LN(($L96*EXP($K96/100*AZ$5)))-LN($J96)-$N96*AZ$5)/($O96*SQRT(AZ$5)),0,1,TRUE)))*EXP(-$F$1*AZ$5)*(INDEX('3)tpx females'!EJ$57:EJ$107,MATCH($R96,'3)tpx females'!$DE$57:$DE$107,0))+INDEX('3)tpx males'!EH$57:EH$107,MATCH($Q96,'3)tpx males'!$DC$57:$DC$107,0))-(INDEX('3)tpx males'!EG$110:EG$160,MATCH($Q96,'3)tpx males'!$DC$110:$DC$160,0))*INDEX('3)tpx females'!EI$111:EI$161,MATCH($R96,'3)tpx females'!$DE$111:$DE$161,0))*(1-(EXP(-INDEX('3)tpx males'!EH$4:EH$54,MATCH($Q96,'3)tpx males'!$DC$4:$DC$54,0)))*EXP(-INDEX('3)tpx females'!EJ$3:EJ$53,MATCH($R96,'3)tpx females'!$DE$3:$DE$53,0))))))),0)</f>
        <v>12290.471298499217</v>
      </c>
      <c r="BA96" s="32">
        <f ca="1">IFERROR(($J96*EXP(BA$5*($N96+0.5*($O96)^2))*_xlfn.NORM.DIST((LN(($L96*EXP($K96/100*BA$5)))-LN($J96)-$N96*BA$5)/($O96*SQRT(BA$5))-$O96*SQRT(BA$5),0,1,TRUE)+$L96*EXP($K96/100*BA$5)*(1-_xlfn.NORM.DIST((LN(($L96*EXP($K96/100*BA$5)))-LN($J96)-$N96*BA$5)/($O96*SQRT(BA$5)),0,1,TRUE)))*EXP(-$F$1*BA$5)*(INDEX('3)tpx females'!EK$57:EK$107,MATCH($R96,'3)tpx females'!$DE$57:$DE$107,0))+INDEX('3)tpx males'!EI$57:EI$107,MATCH($Q96,'3)tpx males'!$DC$57:$DC$107,0))-(INDEX('3)tpx males'!EH$110:EH$160,MATCH($Q96,'3)tpx males'!$DC$110:$DC$160,0))*INDEX('3)tpx females'!EJ$111:EJ$161,MATCH($R96,'3)tpx females'!$DE$111:$DE$161,0))*(1-(EXP(-INDEX('3)tpx males'!EI$4:EI$54,MATCH($Q96,'3)tpx males'!$DC$4:$DC$54,0)))*EXP(-INDEX('3)tpx females'!EK$3:EK$53,MATCH($R96,'3)tpx females'!$DE$3:$DE$53,0))))))),0)</f>
        <v>9937.1294629507993</v>
      </c>
      <c r="BB96" s="32">
        <f ca="1">IFERROR(($J96*EXP(BB$5*($N96+0.5*($O96)^2))*_xlfn.NORM.DIST((LN(($L96*EXP($K96/100*BB$5)))-LN($J96)-$N96*BB$5)/($O96*SQRT(BB$5))-$O96*SQRT(BB$5),0,1,TRUE)+$L96*EXP($K96/100*BB$5)*(1-_xlfn.NORM.DIST((LN(($L96*EXP($K96/100*BB$5)))-LN($J96)-$N96*BB$5)/($O96*SQRT(BB$5)),0,1,TRUE)))*EXP(-$F$1*BB$5)*(INDEX('3)tpx females'!EL$57:EL$107,MATCH($R96,'3)tpx females'!$DE$57:$DE$107,0))+INDEX('3)tpx males'!EJ$57:EJ$107,MATCH($Q96,'3)tpx males'!$DC$57:$DC$107,0))-(INDEX('3)tpx males'!EI$110:EI$160,MATCH($Q96,'3)tpx males'!$DC$110:$DC$160,0))*INDEX('3)tpx females'!EK$111:EK$161,MATCH($R96,'3)tpx females'!$DE$111:$DE$161,0))*(1-(EXP(-INDEX('3)tpx males'!EJ$4:EJ$54,MATCH($Q96,'3)tpx males'!$DC$4:$DC$54,0)))*EXP(-INDEX('3)tpx females'!EL$3:EL$53,MATCH($R96,'3)tpx females'!$DE$3:$DE$53,0))))))),0)</f>
        <v>7696.390930812152</v>
      </c>
      <c r="BC96" s="32">
        <f ca="1">IFERROR(($J96*EXP(BC$5*($N96+0.5*($O96)^2))*_xlfn.NORM.DIST((LN(($L96*EXP($K96/100*BC$5)))-LN($J96)-$N96*BC$5)/($O96*SQRT(BC$5))-$O96*SQRT(BC$5),0,1,TRUE)+$L96*EXP($K96/100*BC$5)*(1-_xlfn.NORM.DIST((LN(($L96*EXP($K96/100*BC$5)))-LN($J96)-$N96*BC$5)/($O96*SQRT(BC$5)),0,1,TRUE)))*EXP(-$F$1*BC$5)*(INDEX('3)tpx females'!EM$57:EM$107,MATCH($R96,'3)tpx females'!$DE$57:$DE$107,0))+INDEX('3)tpx males'!EK$57:EK$107,MATCH($Q96,'3)tpx males'!$DC$57:$DC$107,0))-(INDEX('3)tpx males'!EJ$110:EJ$160,MATCH($Q96,'3)tpx males'!$DC$110:$DC$160,0))*INDEX('3)tpx females'!EL$111:EL$161,MATCH($R96,'3)tpx females'!$DE$111:$DE$161,0))*(1-(EXP(-INDEX('3)tpx males'!EK$4:EK$54,MATCH($Q96,'3)tpx males'!$DC$4:$DC$54,0)))*EXP(-INDEX('3)tpx females'!EM$3:EM$53,MATCH($R96,'3)tpx females'!$DE$3:$DE$53,0))))))),0)</f>
        <v>5695.2958944221018</v>
      </c>
      <c r="BD96" s="32">
        <f ca="1">IFERROR(($J96*EXP(BD$5*($N96+0.5*($O96)^2))*_xlfn.NORM.DIST((LN(($L96*EXP($K96/100*BD$5)))-LN($J96)-$N96*BD$5)/($O96*SQRT(BD$5))-$O96*SQRT(BD$5),0,1,TRUE)+$L96*EXP($K96/100*BD$5)*(1-_xlfn.NORM.DIST((LN(($L96*EXP($K96/100*BD$5)))-LN($J96)-$N96*BD$5)/($O96*SQRT(BD$5)),0,1,TRUE)))*EXP(-$F$1*BD$5)*(INDEX('3)tpx females'!EN$57:EN$107,MATCH($R96,'3)tpx females'!$DE$57:$DE$107,0))+INDEX('3)tpx males'!EL$57:EL$107,MATCH($Q96,'3)tpx males'!$DC$57:$DC$107,0))-(INDEX('3)tpx males'!EK$110:EK$160,MATCH($Q96,'3)tpx males'!$DC$110:$DC$160,0))*INDEX('3)tpx females'!EM$111:EM$161,MATCH($R96,'3)tpx females'!$DE$111:$DE$161,0))*(1-(EXP(-INDEX('3)tpx males'!EL$4:EL$54,MATCH($Q96,'3)tpx males'!$DC$4:$DC$54,0)))*EXP(-INDEX('3)tpx females'!EN$3:EN$53,MATCH($R96,'3)tpx females'!$DE$3:$DE$53,0))))))),0)</f>
        <v>4027.6128968018343</v>
      </c>
      <c r="BE96" s="32">
        <f ca="1">IFERROR(($J96*EXP(BE$5*($N96+0.5*($O96)^2))*_xlfn.NORM.DIST((LN(($L96*EXP($K96/100*BE$5)))-LN($J96)-$N96*BE$5)/($O96*SQRT(BE$5))-$O96*SQRT(BE$5),0,1,TRUE)+$L96*EXP($K96/100*BE$5)*(1-_xlfn.NORM.DIST((LN(($L96*EXP($K96/100*BE$5)))-LN($J96)-$N96*BE$5)/($O96*SQRT(BE$5)),0,1,TRUE)))*EXP(-$F$1*BE$5)*(INDEX('3)tpx females'!EO$57:EO$107,MATCH($R96,'3)tpx females'!$DE$57:$DE$107,0))+INDEX('3)tpx males'!EM$57:EM$107,MATCH($Q96,'3)tpx males'!$DC$57:$DC$107,0))-(INDEX('3)tpx males'!EL$110:EL$160,MATCH($Q96,'3)tpx males'!$DC$110:$DC$160,0))*INDEX('3)tpx females'!EN$111:EN$161,MATCH($R96,'3)tpx females'!$DE$111:$DE$161,0))*(1-(EXP(-INDEX('3)tpx males'!EM$4:EM$54,MATCH($Q96,'3)tpx males'!$DC$4:$DC$54,0)))*EXP(-INDEX('3)tpx females'!EO$3:EO$53,MATCH($R96,'3)tpx females'!$DE$3:$DE$53,0))))))),0)</f>
        <v>2688.789352176087</v>
      </c>
      <c r="BF96" s="32">
        <f ca="1">IFERROR(($J96*EXP(BF$5*($N96+0.5*($O96)^2))*_xlfn.NORM.DIST((LN(($L96*EXP($K96/100*BF$5)))-LN($J96)-$N96*BF$5)/($O96*SQRT(BF$5))-$O96*SQRT(BF$5),0,1,TRUE)+$L96*EXP($K96/100*BF$5)*(1-_xlfn.NORM.DIST((LN(($L96*EXP($K96/100*BF$5)))-LN($J96)-$N96*BF$5)/($O96*SQRT(BF$5)),0,1,TRUE)))*EXP(-$F$1*BF$5)*(INDEX('3)tpx females'!EP$57:EP$107,MATCH($R96,'3)tpx females'!$DE$57:$DE$107,0))+INDEX('3)tpx males'!EN$57:EN$107,MATCH($Q96,'3)tpx males'!$DC$57:$DC$107,0))-(INDEX('3)tpx males'!EM$110:EM$160,MATCH($Q96,'3)tpx males'!$DC$110:$DC$160,0))*INDEX('3)tpx females'!EO$111:EO$161,MATCH($R96,'3)tpx females'!$DE$111:$DE$161,0))*(1-(EXP(-INDEX('3)tpx males'!EN$4:EN$54,MATCH($Q96,'3)tpx males'!$DC$4:$DC$54,0)))*EXP(-INDEX('3)tpx females'!EP$3:EP$53,MATCH($R96,'3)tpx females'!$DE$3:$DE$53,0))))))),0)</f>
        <v>1722.0863454159185</v>
      </c>
      <c r="BG96" s="32">
        <f ca="1">IFERROR(($J96*EXP(BG$5*($N96+0.5*($O96)^2))*_xlfn.NORM.DIST((LN(($L96*EXP($K96/100*BG$5)))-LN($J96)-$N96*BG$5)/($O96*SQRT(BG$5))-$O96*SQRT(BG$5),0,1,TRUE)+$L96*EXP($K96/100*BG$5)*(1-_xlfn.NORM.DIST((LN(($L96*EXP($K96/100*BG$5)))-LN($J96)-$N96*BG$5)/($O96*SQRT(BG$5)),0,1,TRUE)))*EXP(-$F$1*BG$5)*(INDEX('3)tpx females'!EQ$57:EQ$107,MATCH($R96,'3)tpx females'!$DE$57:$DE$107,0))+INDEX('3)tpx males'!EO$57:EO$107,MATCH($Q96,'3)tpx males'!$DC$57:$DC$107,0))-(INDEX('3)tpx males'!EN$110:EN$160,MATCH($Q96,'3)tpx males'!$DC$110:$DC$160,0))*INDEX('3)tpx females'!EP$111:EP$161,MATCH($R96,'3)tpx females'!$DE$111:$DE$161,0))*(1-(EXP(-INDEX('3)tpx males'!EO$4:EO$54,MATCH($Q96,'3)tpx males'!$DC$4:$DC$54,0)))*EXP(-INDEX('3)tpx females'!EQ$3:EQ$53,MATCH($R96,'3)tpx females'!$DE$3:$DE$53,0))))))),0)</f>
        <v>1041.3017556494663</v>
      </c>
      <c r="BH96" s="32">
        <f ca="1">IFERROR(($J96*EXP(BH$5*($N96+0.5*($O96)^2))*_xlfn.NORM.DIST((LN(($L96*EXP($K96/100*BH$5)))-LN($J96)-$N96*BH$5)/($O96*SQRT(BH$5))-$O96*SQRT(BH$5),0,1,TRUE)+$L96*EXP($K96/100*BH$5)*(1-_xlfn.NORM.DIST((LN(($L96*EXP($K96/100*BH$5)))-LN($J96)-$N96*BH$5)/($O96*SQRT(BH$5)),0,1,TRUE)))*EXP(-$F$1*BH$5)*(INDEX('3)tpx females'!ER$57:ER$107,MATCH($R96,'3)tpx females'!$DE$57:$DE$107,0))+INDEX('3)tpx males'!EP$57:EP$107,MATCH($Q96,'3)tpx males'!$DC$57:$DC$107,0))-(INDEX('3)tpx males'!EO$110:EO$160,MATCH($Q96,'3)tpx males'!$DC$110:$DC$160,0))*INDEX('3)tpx females'!EQ$111:EQ$161,MATCH($R96,'3)tpx females'!$DE$111:$DE$161,0))*(1-(EXP(-INDEX('3)tpx males'!EP$4:EP$54,MATCH($Q96,'3)tpx males'!$DC$4:$DC$54,0)))*EXP(-INDEX('3)tpx females'!ER$3:ER$53,MATCH($R96,'3)tpx females'!$DE$3:$DE$53,0))))))),0)</f>
        <v>597.04652361199919</v>
      </c>
      <c r="BI96" s="32">
        <f ca="1">IFERROR(($J96*EXP(BI$5*($N96+0.5*($O96)^2))*_xlfn.NORM.DIST((LN(($L96*EXP($K96/100*BI$5)))-LN($J96)-$N96*BI$5)/($O96*SQRT(BI$5))-$O96*SQRT(BI$5),0,1,TRUE)+$L96*EXP($K96/100*BI$5)*(1-_xlfn.NORM.DIST((LN(($L96*EXP($K96/100*BI$5)))-LN($J96)-$N96*BI$5)/($O96*SQRT(BI$5)),0,1,TRUE)))*EXP(-$F$1*BI$5)*(INDEX('3)tpx females'!ES$57:ES$107,MATCH($R96,'3)tpx females'!$DE$57:$DE$107,0))+INDEX('3)tpx males'!EQ$57:EQ$107,MATCH($Q96,'3)tpx males'!$DC$57:$DC$107,0))-(INDEX('3)tpx males'!EP$110:EP$160,MATCH($Q96,'3)tpx males'!$DC$110:$DC$160,0))*INDEX('3)tpx females'!ER$111:ER$161,MATCH($R96,'3)tpx females'!$DE$111:$DE$161,0))*(1-(EXP(-INDEX('3)tpx males'!EQ$4:EQ$54,MATCH($Q96,'3)tpx males'!$DC$4:$DC$54,0)))*EXP(-INDEX('3)tpx females'!ES$3:ES$53,MATCH($R96,'3)tpx females'!$DE$3:$DE$53,0))))))),0)</f>
        <v>315.41460245730934</v>
      </c>
      <c r="BJ96" s="32">
        <f ca="1">IFERROR(($J96*EXP(BJ$5*($N96+0.5*($O96)^2))*_xlfn.NORM.DIST((LN(($L96*EXP($K96/100*BJ$5)))-LN($J96)-$N96*BJ$5)/($O96*SQRT(BJ$5))-$O96*SQRT(BJ$5),0,1,TRUE)+$L96*EXP($K96/100*BJ$5)*(1-_xlfn.NORM.DIST((LN(($L96*EXP($K96/100*BJ$5)))-LN($J96)-$N96*BJ$5)/($O96*SQRT(BJ$5)),0,1,TRUE)))*EXP(-$F$1*BJ$5)*(INDEX('3)tpx females'!ET$57:ET$107,MATCH($R96,'3)tpx females'!$DE$57:$DE$107,0))+INDEX('3)tpx males'!ER$57:ER$107,MATCH($Q96,'3)tpx males'!$DC$57:$DC$107,0))-(INDEX('3)tpx males'!EQ$110:EQ$160,MATCH($Q96,'3)tpx males'!$DC$110:$DC$160,0))*INDEX('3)tpx females'!ES$111:ES$161,MATCH($R96,'3)tpx females'!$DE$111:$DE$161,0))*(1-(EXP(-INDEX('3)tpx males'!ER$4:ER$54,MATCH($Q96,'3)tpx males'!$DC$4:$DC$54,0)))*EXP(-INDEX('3)tpx females'!ET$3:ET$53,MATCH($R96,'3)tpx females'!$DE$3:$DE$53,0))))))),0)</f>
        <v>165.16520990833743</v>
      </c>
      <c r="BK96" s="32">
        <f ca="1">IFERROR(($J96*EXP(BK$5*($N96+0.5*($O96)^2))*_xlfn.NORM.DIST((LN(($L96*EXP($K96/100*BK$5)))-LN($J96)-$N96*BK$5)/($O96*SQRT(BK$5))-$O96*SQRT(BK$5),0,1,TRUE)+$L96*EXP($K96/100*BK$5)*(1-_xlfn.NORM.DIST((LN(($L96*EXP($K96/100*BK$5)))-LN($J96)-$N96*BK$5)/($O96*SQRT(BK$5)),0,1,TRUE)))*EXP(-$F$1*BK$5)*(INDEX('3)tpx females'!EU$57:EU$107,MATCH($R96,'3)tpx females'!$DE$57:$DE$107,0))+INDEX('3)tpx males'!ES$57:ES$107,MATCH($Q96,'3)tpx males'!$DC$57:$DC$107,0))-(INDEX('3)tpx males'!ER$110:ER$160,MATCH($Q96,'3)tpx males'!$DC$110:$DC$160,0))*INDEX('3)tpx females'!ET$111:ET$161,MATCH($R96,'3)tpx females'!$DE$111:$DE$161,0))*(1-(EXP(-INDEX('3)tpx males'!ES$4:ES$54,MATCH($Q96,'3)tpx males'!$DC$4:$DC$54,0)))*EXP(-INDEX('3)tpx females'!EU$3:EU$53,MATCH($R96,'3)tpx females'!$DE$3:$DE$53,0))))))),0)</f>
        <v>92.756311559628955</v>
      </c>
      <c r="BL96" s="32">
        <f ca="1">IFERROR(($J96*EXP(BL$5*($N96+0.5*($O96)^2))*_xlfn.NORM.DIST((LN(($L96*EXP($K96/100*BL$5)))-LN($J96)-$N96*BL$5)/($O96*SQRT(BL$5))-$O96*SQRT(BL$5),0,1,TRUE)+$L96*EXP($K96/100*BL$5)*(1-_xlfn.NORM.DIST((LN(($L96*EXP($K96/100*BL$5)))-LN($J96)-$N96*BL$5)/($O96*SQRT(BL$5)),0,1,TRUE)))*EXP(-$F$1*BL$5)*(INDEX('3)tpx females'!EV$57:EV$107,MATCH($R96,'3)tpx females'!$DE$57:$DE$107,0))+INDEX('3)tpx males'!ET$57:ET$107,MATCH($Q96,'3)tpx males'!$DC$57:$DC$107,0))-(INDEX('3)tpx males'!ES$110:ES$160,MATCH($Q96,'3)tpx males'!$DC$110:$DC$160,0))*INDEX('3)tpx females'!EU$111:EU$161,MATCH($R96,'3)tpx females'!$DE$111:$DE$161,0))*(1-(EXP(-INDEX('3)tpx males'!ET$4:ET$54,MATCH($Q96,'3)tpx males'!$DC$4:$DC$54,0)))*EXP(-INDEX('3)tpx females'!EV$3:EV$53,MATCH($R96,'3)tpx females'!$DE$3:$DE$53,0))))))),0)</f>
        <v>38.622661056281935</v>
      </c>
      <c r="BM96" s="32">
        <f ca="1">IFERROR(($J96*EXP(BM$5*($N96+0.5*($O96)^2))*_xlfn.NORM.DIST((LN(($L96*EXP($K96/100*BM$5)))-LN($J96)-$N96*BM$5)/($O96*SQRT(BM$5))-$O96*SQRT(BM$5),0,1,TRUE)+$L96*EXP($K96/100*BM$5)*(1-_xlfn.NORM.DIST((LN(($L96*EXP($K96/100*BM$5)))-LN($J96)-$N96*BM$5)/($O96*SQRT(BM$5)),0,1,TRUE)))*EXP(-$F$1*BM$5)*(INDEX('3)tpx females'!EW$57:EW$107,MATCH($R96,'3)tpx females'!$DE$57:$DE$107,0))+INDEX('3)tpx males'!EU$57:EU$107,MATCH($Q96,'3)tpx males'!$DC$57:$DC$107,0))-(INDEX('3)tpx males'!ET$110:ET$160,MATCH($Q96,'3)tpx males'!$DC$110:$DC$160,0))*INDEX('3)tpx females'!EV$111:EV$161,MATCH($R96,'3)tpx females'!$DE$111:$DE$161,0))*(1-(EXP(-INDEX('3)tpx males'!EU$4:EU$54,MATCH($Q96,'3)tpx males'!$DC$4:$DC$54,0)))*EXP(-INDEX('3)tpx females'!EW$3:EW$53,MATCH($R96,'3)tpx females'!$DE$3:$DE$53,0))))))),0)</f>
        <v>0</v>
      </c>
      <c r="BN96" s="32">
        <f ca="1">IFERROR(($J96*EXP(BN$5*($N96+0.5*($O96)^2))*_xlfn.NORM.DIST((LN(($L96*EXP($K96/100*BN$5)))-LN($J96)-$N96*BN$5)/($O96*SQRT(BN$5))-$O96*SQRT(BN$5),0,1,TRUE)+$L96*EXP($K96/100*BN$5)*(1-_xlfn.NORM.DIST((LN(($L96*EXP($K96/100*BN$5)))-LN($J96)-$N96*BN$5)/($O96*SQRT(BN$5)),0,1,TRUE)))*EXP(-$F$1*BN$5)*(INDEX('3)tpx females'!EX$57:EX$107,MATCH($R96,'3)tpx females'!$DE$57:$DE$107,0))+INDEX('3)tpx males'!EV$57:EV$107,MATCH($Q96,'3)tpx males'!$DC$57:$DC$107,0))-(INDEX('3)tpx males'!EU$110:EU$160,MATCH($Q96,'3)tpx males'!$DC$110:$DC$160,0))*INDEX('3)tpx females'!EW$111:EW$161,MATCH($R96,'3)tpx females'!$DE$111:$DE$161,0))*(1-(EXP(-INDEX('3)tpx males'!EV$4:EV$54,MATCH($Q96,'3)tpx males'!$DC$4:$DC$54,0)))*EXP(-INDEX('3)tpx females'!EX$3:EX$53,MATCH($R96,'3)tpx females'!$DE$3:$DE$53,0))))))),0)</f>
        <v>0</v>
      </c>
      <c r="BO96" s="32">
        <f ca="1">IFERROR(($J96*EXP(BO$5*($N96+0.5*($O96)^2))*_xlfn.NORM.DIST((LN(($L96*EXP($K96/100*BO$5)))-LN($J96)-$N96*BO$5)/($O96*SQRT(BO$5))-$O96*SQRT(BO$5),0,1,TRUE)+$L96*EXP($K96/100*BO$5)*(1-_xlfn.NORM.DIST((LN(($L96*EXP($K96/100*BO$5)))-LN($J96)-$N96*BO$5)/($O96*SQRT(BO$5)),0,1,TRUE)))*EXP(-$F$1*BO$5)*(INDEX('3)tpx females'!EY$57:EY$107,MATCH($R96,'3)tpx females'!$DE$57:$DE$107,0))+INDEX('3)tpx males'!EW$57:EW$107,MATCH($Q96,'3)tpx males'!$DC$57:$DC$107,0))-(INDEX('3)tpx males'!EV$110:EV$160,MATCH($Q96,'3)tpx males'!$DC$110:$DC$160,0))*INDEX('3)tpx females'!EX$111:EX$161,MATCH($R96,'3)tpx females'!$DE$111:$DE$161,0))*(1-(EXP(-INDEX('3)tpx males'!EW$4:EW$54,MATCH($Q96,'3)tpx males'!$DC$4:$DC$54,0)))*EXP(-INDEX('3)tpx females'!EY$3:EY$53,MATCH($R96,'3)tpx females'!$DE$3:$DE$53,0))))))),0)</f>
        <v>0</v>
      </c>
      <c r="BP96" s="32">
        <f ca="1">IFERROR(($J96*EXP(BP$5*($N96+0.5*($O96)^2))*_xlfn.NORM.DIST((LN(($L96*EXP($K96/100*BP$5)))-LN($J96)-$N96*BP$5)/($O96*SQRT(BP$5))-$O96*SQRT(BP$5),0,1,TRUE)+$L96*EXP($K96/100*BP$5)*(1-_xlfn.NORM.DIST((LN(($L96*EXP($K96/100*BP$5)))-LN($J96)-$N96*BP$5)/($O96*SQRT(BP$5)),0,1,TRUE)))*EXP(-$F$1*BP$5)*(INDEX('3)tpx females'!EZ$57:EZ$107,MATCH($R96,'3)tpx females'!$DE$57:$DE$107,0))+INDEX('3)tpx males'!EX$57:EX$107,MATCH($Q96,'3)tpx males'!$DC$57:$DC$107,0))-(INDEX('3)tpx males'!EW$110:EW$160,MATCH($Q96,'3)tpx males'!$DC$110:$DC$160,0))*INDEX('3)tpx females'!EY$111:EY$161,MATCH($R96,'3)tpx females'!$DE$111:$DE$161,0))*(1-(EXP(-INDEX('3)tpx males'!EX$4:EX$54,MATCH($Q96,'3)tpx males'!$DC$4:$DC$54,0)))*EXP(-INDEX('3)tpx females'!EZ$3:EZ$53,MATCH($R96,'3)tpx females'!$DE$3:$DE$53,0))))))),0)</f>
        <v>0</v>
      </c>
      <c r="BQ96" s="32">
        <f ca="1">IFERROR(($J96*EXP(BQ$5*($N96+0.5*($O96)^2))*_xlfn.NORM.DIST((LN(($L96*EXP($K96/100*BQ$5)))-LN($J96)-$N96*BQ$5)/($O96*SQRT(BQ$5))-$O96*SQRT(BQ$5),0,1,TRUE)+$L96*EXP($K96/100*BQ$5)*(1-_xlfn.NORM.DIST((LN(($L96*EXP($K96/100*BQ$5)))-LN($J96)-$N96*BQ$5)/($O96*SQRT(BQ$5)),0,1,TRUE)))*EXP(-$F$1*BQ$5)*(INDEX('3)tpx females'!FA$57:FA$107,MATCH($R96,'3)tpx females'!$DE$57:$DE$107,0))+INDEX('3)tpx males'!EY$57:EY$107,MATCH($Q96,'3)tpx males'!$DC$57:$DC$107,0))-(INDEX('3)tpx males'!EX$110:EX$160,MATCH($Q96,'3)tpx males'!$DC$110:$DC$160,0))*INDEX('3)tpx females'!EZ$111:EZ$161,MATCH($R96,'3)tpx females'!$DE$111:$DE$161,0))*(1-(EXP(-INDEX('3)tpx males'!EY$4:EY$54,MATCH($Q96,'3)tpx males'!$DC$4:$DC$54,0)))*EXP(-INDEX('3)tpx females'!FA$3:FA$53,MATCH($R96,'3)tpx females'!$DE$3:$DE$53,0))))))),0)</f>
        <v>0</v>
      </c>
      <c r="BR96" s="32">
        <f ca="1">IFERROR(($J96*EXP(BR$5*($N96+0.5*($O96)^2))*_xlfn.NORM.DIST((LN(($L96*EXP($K96/100*BR$5)))-LN($J96)-$N96*BR$5)/($O96*SQRT(BR$5))-$O96*SQRT(BR$5),0,1,TRUE)+$L96*EXP($K96/100*BR$5)*(1-_xlfn.NORM.DIST((LN(($L96*EXP($K96/100*BR$5)))-LN($J96)-$N96*BR$5)/($O96*SQRT(BR$5)),0,1,TRUE)))*EXP(-$F$1*BR$5)*(INDEX('3)tpx females'!FB$57:FB$107,MATCH($R96,'3)tpx females'!$DE$57:$DE$107,0))+INDEX('3)tpx males'!EZ$57:EZ$107,MATCH($Q96,'3)tpx males'!$DC$57:$DC$107,0))-(INDEX('3)tpx males'!EY$110:EY$160,MATCH($Q96,'3)tpx males'!$DC$110:$DC$160,0))*INDEX('3)tpx females'!FA$111:FA$161,MATCH($R96,'3)tpx females'!$DE$111:$DE$161,0))*(1-(EXP(-INDEX('3)tpx males'!EZ$4:EZ$54,MATCH($Q96,'3)tpx males'!$DC$4:$DC$54,0)))*EXP(-INDEX('3)tpx females'!FB$3:FB$53,MATCH($R96,'3)tpx females'!$DE$3:$DE$53,0))))))),0)</f>
        <v>0</v>
      </c>
      <c r="BS96" s="32">
        <f ca="1">IFERROR(($J96*EXP(BS$5*($N96+0.5*($O96)^2))*_xlfn.NORM.DIST((LN(($L96*EXP($K96/100*BS$5)))-LN($J96)-$N96*BS$5)/($O96*SQRT(BS$5))-$O96*SQRT(BS$5),0,1,TRUE)+$L96*EXP($K96/100*BS$5)*(1-_xlfn.NORM.DIST((LN(($L96*EXP($K96/100*BS$5)))-LN($J96)-$N96*BS$5)/($O96*SQRT(BS$5)),0,1,TRUE)))*EXP(-$F$1*BS$5)*(INDEX('3)tpx females'!FC$57:FC$107,MATCH($R96,'3)tpx females'!$DE$57:$DE$107,0))+INDEX('3)tpx males'!FA$57:FA$107,MATCH($Q96,'3)tpx males'!$DC$57:$DC$107,0))-(INDEX('3)tpx males'!EZ$110:EZ$160,MATCH($Q96,'3)tpx males'!$DC$110:$DC$160,0))*INDEX('3)tpx females'!FB$111:FB$161,MATCH($R96,'3)tpx females'!$DE$111:$DE$161,0))*(1-(EXP(-INDEX('3)tpx males'!FA$4:FA$54,MATCH($Q96,'3)tpx males'!$DC$4:$DC$54,0)))*EXP(-INDEX('3)tpx females'!FC$3:FC$53,MATCH($R96,'3)tpx females'!$DE$3:$DE$53,0))))))),0)</f>
        <v>0</v>
      </c>
      <c r="BT96" s="32">
        <f ca="1">IFERROR(($J96*EXP(BT$5*($N96+0.5*($O96)^2))*_xlfn.NORM.DIST((LN(($L96*EXP($K96/100*BT$5)))-LN($J96)-$N96*BT$5)/($O96*SQRT(BT$5))-$O96*SQRT(BT$5),0,1,TRUE)+$L96*EXP($K96/100*BT$5)*(1-_xlfn.NORM.DIST((LN(($L96*EXP($K96/100*BT$5)))-LN($J96)-$N96*BT$5)/($O96*SQRT(BT$5)),0,1,TRUE)))*EXP(-$F$1*BT$5)*(INDEX('3)tpx females'!FD$57:FD$107,MATCH($R96,'3)tpx females'!$DE$57:$DE$107,0))+INDEX('3)tpx males'!FB$57:FB$107,MATCH($Q96,'3)tpx males'!$DC$57:$DC$107,0))-(INDEX('3)tpx males'!FA$110:FA$160,MATCH($Q96,'3)tpx males'!$DC$110:$DC$160,0))*INDEX('3)tpx females'!FC$111:FC$161,MATCH($R96,'3)tpx females'!$DE$111:$DE$161,0))*(1-(EXP(-INDEX('3)tpx males'!FB$4:FB$54,MATCH($Q96,'3)tpx males'!$DC$4:$DC$54,0)))*EXP(-INDEX('3)tpx females'!FD$3:FD$53,MATCH($R96,'3)tpx females'!$DE$3:$DE$53,0))))))),0)</f>
        <v>0</v>
      </c>
    </row>
    <row r="97" spans="2:72" x14ac:dyDescent="0.25">
      <c r="B97" s="32" t="s">
        <v>11</v>
      </c>
      <c r="C97" s="32" t="s">
        <v>14</v>
      </c>
      <c r="D97" s="49">
        <v>13889</v>
      </c>
      <c r="E97" s="32" t="s">
        <v>13</v>
      </c>
      <c r="F97" s="32" t="s">
        <v>12</v>
      </c>
      <c r="G97" s="49">
        <v>14120</v>
      </c>
      <c r="H97" s="32" t="s">
        <v>13</v>
      </c>
      <c r="I97" s="32" t="s">
        <v>20</v>
      </c>
      <c r="J97" s="32">
        <v>248860.00000000003</v>
      </c>
      <c r="K97" s="32">
        <v>8.1999999999999993</v>
      </c>
      <c r="L97" s="32">
        <f>'3) 2016 cases'!M97*EXP('3) 2016 cases'!L97/100)</f>
        <v>106185.80005238546</v>
      </c>
      <c r="M97" s="32"/>
      <c r="N97" s="32">
        <f>INDEX('2b)Working'!$I$61:$P$61,MATCH($I97,'2b)Working'!$I$60:$P$60,0))</f>
        <v>7.4552232955274328E-2</v>
      </c>
      <c r="O97" s="32">
        <f>INDEX('2b)Working'!$I$62:$P$62,MATCH($I97,'2b)Working'!$I$60:$P$60,0))</f>
        <v>6.4868498859960141E-2</v>
      </c>
      <c r="P97" s="32" t="str">
        <f t="shared" si="5"/>
        <v/>
      </c>
      <c r="Q97" s="32">
        <f>ROUND(($A$1-G97)/365,0)</f>
        <v>79</v>
      </c>
      <c r="R97" s="32">
        <f>ROUND(($A$1-D97)/365,0)</f>
        <v>80</v>
      </c>
      <c r="S97" s="32">
        <f t="shared" si="7"/>
        <v>1</v>
      </c>
      <c r="U97" s="32">
        <f t="shared" ca="1" si="8"/>
        <v>124627.10240288521</v>
      </c>
      <c r="W97" s="32">
        <f ca="1">IFERROR(($J97*EXP(W$5*($N97+0.5*($O97)^2))*_xlfn.NORM.DIST((LN(($L97*EXP($K97/100*W$5)))-LN($J97)-$N97*W$5)/($O97*SQRT(W$5))-$O97*SQRT(W$5),0,1,TRUE)+$L97*EXP($K97/100*W$5)*(1-_xlfn.NORM.DIST((LN(($L97*EXP($K97/100*W$5)))-LN($J97)-$N97*W$5)/($O97*SQRT(W$5)),0,1,TRUE)))*EXP(-$F$1*W$5)*(INDEX('3)tpx females'!DG$57:DG$107,MATCH($R97,'3)tpx females'!$DE$57:$DE$107,0))+INDEX('3)tpx males'!DE$57:DE$107,MATCH($Q97,'3)tpx males'!$DC$57:$DC$107,0))-(INDEX('3)tpx males'!DD$110:DD$160,MATCH($Q97,'3)tpx males'!$DC$110:$DC$160,0))*INDEX('3)tpx females'!DF$111:DF$161,MATCH($R97,'3)tpx females'!$DE$111:$DE$161,0))*(1-(EXP(-INDEX('3)tpx males'!DE$4:DE$54,MATCH($Q97,'3)tpx males'!$DC$4:$DC$54,0)))*EXP(-INDEX('3)tpx females'!DG$3:DG$53,MATCH($R97,'3)tpx females'!$DE$3:$DE$53,0))))))),0)</f>
        <v>146.53390287887402</v>
      </c>
      <c r="X97" s="32">
        <f ca="1">IFERROR(($J97*EXP(X$5*($N97+0.5*($O97)^2))*_xlfn.NORM.DIST((LN(($L97*EXP($K97/100*X$5)))-LN($J97)-$N97*X$5)/($O97*SQRT(X$5))-$O97*SQRT(X$5),0,1,TRUE)+$L97*EXP($K97/100*X$5)*(1-_xlfn.NORM.DIST((LN(($L97*EXP($K97/100*X$5)))-LN($J97)-$N97*X$5)/($O97*SQRT(X$5)),0,1,TRUE)))*EXP(-$F$1*X$5)*(INDEX('3)tpx females'!DH$57:DH$107,MATCH($R97,'3)tpx females'!$DE$57:$DE$107,0))+INDEX('3)tpx males'!DF$57:DF$107,MATCH($Q97,'3)tpx males'!$DC$57:$DC$107,0))-(INDEX('3)tpx males'!DE$110:DE$160,MATCH($Q97,'3)tpx males'!$DC$110:$DC$160,0))*INDEX('3)tpx females'!DG$111:DG$161,MATCH($R97,'3)tpx females'!$DE$111:$DE$161,0))*(1-(EXP(-INDEX('3)tpx males'!DF$4:DF$54,MATCH($Q97,'3)tpx males'!$DC$4:$DC$54,0)))*EXP(-INDEX('3)tpx females'!DH$3:DH$53,MATCH($R97,'3)tpx females'!$DE$3:$DE$53,0))))))),0)</f>
        <v>480.02747948297724</v>
      </c>
      <c r="Y97" s="32">
        <f ca="1">IFERROR(($J97*EXP(Y$5*($N97+0.5*($O97)^2))*_xlfn.NORM.DIST((LN(($L97*EXP($K97/100*Y$5)))-LN($J97)-$N97*Y$5)/($O97*SQRT(Y$5))-$O97*SQRT(Y$5),0,1,TRUE)+$L97*EXP($K97/100*Y$5)*(1-_xlfn.NORM.DIST((LN(($L97*EXP($K97/100*Y$5)))-LN($J97)-$N97*Y$5)/($O97*SQRT(Y$5)),0,1,TRUE)))*EXP(-$F$1*Y$5)*(INDEX('3)tpx females'!DI$57:DI$107,MATCH($R97,'3)tpx females'!$DE$57:$DE$107,0))+INDEX('3)tpx males'!DG$57:DG$107,MATCH($Q97,'3)tpx males'!$DC$57:$DC$107,0))-(INDEX('3)tpx males'!DF$110:DF$160,MATCH($Q97,'3)tpx males'!$DC$110:$DC$160,0))*INDEX('3)tpx females'!DH$111:DH$161,MATCH($R97,'3)tpx females'!$DE$111:$DE$161,0))*(1-(EXP(-INDEX('3)tpx males'!DG$4:DG$54,MATCH($Q97,'3)tpx males'!$DC$4:$DC$54,0)))*EXP(-INDEX('3)tpx females'!DI$3:DI$53,MATCH($R97,'3)tpx females'!$DE$3:$DE$53,0))))))),0)</f>
        <v>938.87075006194584</v>
      </c>
      <c r="Z97" s="32">
        <f ca="1">IFERROR(($J97*EXP(Z$5*($N97+0.5*($O97)^2))*_xlfn.NORM.DIST((LN(($L97*EXP($K97/100*Z$5)))-LN($J97)-$N97*Z$5)/($O97*SQRT(Z$5))-$O97*SQRT(Z$5),0,1,TRUE)+$L97*EXP($K97/100*Z$5)*(1-_xlfn.NORM.DIST((LN(($L97*EXP($K97/100*Z$5)))-LN($J97)-$N97*Z$5)/($O97*SQRT(Z$5)),0,1,TRUE)))*EXP(-$F$1*Z$5)*(INDEX('3)tpx females'!DJ$57:DJ$107,MATCH($R97,'3)tpx females'!$DE$57:$DE$107,0))+INDEX('3)tpx males'!DH$57:DH$107,MATCH($Q97,'3)tpx males'!$DC$57:$DC$107,0))-(INDEX('3)tpx males'!DG$110:DG$160,MATCH($Q97,'3)tpx males'!$DC$110:$DC$160,0))*INDEX('3)tpx females'!DI$111:DI$161,MATCH($R97,'3)tpx females'!$DE$111:$DE$161,0))*(1-(EXP(-INDEX('3)tpx males'!DH$4:DH$54,MATCH($Q97,'3)tpx males'!$DC$4:$DC$54,0)))*EXP(-INDEX('3)tpx females'!DJ$3:DJ$53,MATCH($R97,'3)tpx females'!$DE$3:$DE$53,0))))))),0)</f>
        <v>1498.1146265129778</v>
      </c>
      <c r="AA97" s="32">
        <f ca="1">IFERROR(($J97*EXP(AA$5*($N97+0.5*($O97)^2))*_xlfn.NORM.DIST((LN(($L97*EXP($K97/100*AA$5)))-LN($J97)-$N97*AA$5)/($O97*SQRT(AA$5))-$O97*SQRT(AA$5),0,1,TRUE)+$L97*EXP($K97/100*AA$5)*(1-_xlfn.NORM.DIST((LN(($L97*EXP($K97/100*AA$5)))-LN($J97)-$N97*AA$5)/($O97*SQRT(AA$5)),0,1,TRUE)))*EXP(-$F$1*AA$5)*(INDEX('3)tpx females'!DK$57:DK$107,MATCH($R97,'3)tpx females'!$DE$57:$DE$107,0))+INDEX('3)tpx males'!DI$57:DI$107,MATCH($Q97,'3)tpx males'!$DC$57:$DC$107,0))-(INDEX('3)tpx males'!DH$110:DH$160,MATCH($Q97,'3)tpx males'!$DC$110:$DC$160,0))*INDEX('3)tpx females'!DJ$111:DJ$161,MATCH($R97,'3)tpx females'!$DE$111:$DE$161,0))*(1-(EXP(-INDEX('3)tpx males'!DI$4:DI$54,MATCH($Q97,'3)tpx males'!$DC$4:$DC$54,0)))*EXP(-INDEX('3)tpx females'!DK$3:DK$53,MATCH($R97,'3)tpx females'!$DE$3:$DE$53,0))))))),0)</f>
        <v>2131.4716553118928</v>
      </c>
      <c r="AB97" s="32">
        <f ca="1">IFERROR(($J97*EXP(AB$5*($N97+0.5*($O97)^2))*_xlfn.NORM.DIST((LN(($L97*EXP($K97/100*AB$5)))-LN($J97)-$N97*AB$5)/($O97*SQRT(AB$5))-$O97*SQRT(AB$5),0,1,TRUE)+$L97*EXP($K97/100*AB$5)*(1-_xlfn.NORM.DIST((LN(($L97*EXP($K97/100*AB$5)))-LN($J97)-$N97*AB$5)/($O97*SQRT(AB$5)),0,1,TRUE)))*EXP(-$F$1*AB$5)*(INDEX('3)tpx females'!DL$57:DL$107,MATCH($R97,'3)tpx females'!$DE$57:$DE$107,0))+INDEX('3)tpx males'!DJ$57:DJ$107,MATCH($Q97,'3)tpx males'!$DC$57:$DC$107,0))-(INDEX('3)tpx males'!DI$110:DI$160,MATCH($Q97,'3)tpx males'!$DC$110:$DC$160,0))*INDEX('3)tpx females'!DK$111:DK$161,MATCH($R97,'3)tpx females'!$DE$111:$DE$161,0))*(1-(EXP(-INDEX('3)tpx males'!DJ$4:DJ$54,MATCH($Q97,'3)tpx males'!$DC$4:$DC$54,0)))*EXP(-INDEX('3)tpx females'!DL$3:DL$53,MATCH($R97,'3)tpx females'!$DE$3:$DE$53,0))))))),0)</f>
        <v>2905.7173723994292</v>
      </c>
      <c r="AC97" s="32">
        <f ca="1">IFERROR(($J97*EXP(AC$5*($N97+0.5*($O97)^2))*_xlfn.NORM.DIST((LN(($L97*EXP($K97/100*AC$5)))-LN($J97)-$N97*AC$5)/($O97*SQRT(AC$5))-$O97*SQRT(AC$5),0,1,TRUE)+$L97*EXP($K97/100*AC$5)*(1-_xlfn.NORM.DIST((LN(($L97*EXP($K97/100*AC$5)))-LN($J97)-$N97*AC$5)/($O97*SQRT(AC$5)),0,1,TRUE)))*EXP(-$F$1*AC$5)*(INDEX('3)tpx females'!DM$57:DM$107,MATCH($R97,'3)tpx females'!$DE$57:$DE$107,0))+INDEX('3)tpx males'!DK$57:DK$107,MATCH($Q97,'3)tpx males'!$DC$57:$DC$107,0))-(INDEX('3)tpx males'!DJ$110:DJ$160,MATCH($Q97,'3)tpx males'!$DC$110:$DC$160,0))*INDEX('3)tpx females'!DL$111:DL$161,MATCH($R97,'3)tpx females'!$DE$111:$DE$161,0))*(1-(EXP(-INDEX('3)tpx males'!DK$4:DK$54,MATCH($Q97,'3)tpx males'!$DC$4:$DC$54,0)))*EXP(-INDEX('3)tpx females'!DM$3:DM$53,MATCH($R97,'3)tpx females'!$DE$3:$DE$53,0))))))),0)</f>
        <v>3817.053358239004</v>
      </c>
      <c r="AD97" s="32">
        <f ca="1">IFERROR(($J97*EXP(AD$5*($N97+0.5*($O97)^2))*_xlfn.NORM.DIST((LN(($L97*EXP($K97/100*AD$5)))-LN($J97)-$N97*AD$5)/($O97*SQRT(AD$5))-$O97*SQRT(AD$5),0,1,TRUE)+$L97*EXP($K97/100*AD$5)*(1-_xlfn.NORM.DIST((LN(($L97*EXP($K97/100*AD$5)))-LN($J97)-$N97*AD$5)/($O97*SQRT(AD$5)),0,1,TRUE)))*EXP(-$F$1*AD$5)*(INDEX('3)tpx females'!DN$57:DN$107,MATCH($R97,'3)tpx females'!$DE$57:$DE$107,0))+INDEX('3)tpx males'!DL$57:DL$107,MATCH($Q97,'3)tpx males'!$DC$57:$DC$107,0))-(INDEX('3)tpx males'!DK$110:DK$160,MATCH($Q97,'3)tpx males'!$DC$110:$DC$160,0))*INDEX('3)tpx females'!DM$111:DM$161,MATCH($R97,'3)tpx females'!$DE$111:$DE$161,0))*(1-(EXP(-INDEX('3)tpx males'!DL$4:DL$54,MATCH($Q97,'3)tpx males'!$DC$4:$DC$54,0)))*EXP(-INDEX('3)tpx females'!DN$3:DN$53,MATCH($R97,'3)tpx females'!$DE$3:$DE$53,0))))))),0)</f>
        <v>4945.4867457401715</v>
      </c>
      <c r="AE97" s="32">
        <f ca="1">IFERROR(($J97*EXP(AE$5*($N97+0.5*($O97)^2))*_xlfn.NORM.DIST((LN(($L97*EXP($K97/100*AE$5)))-LN($J97)-$N97*AE$5)/($O97*SQRT(AE$5))-$O97*SQRT(AE$5),0,1,TRUE)+$L97*EXP($K97/100*AE$5)*(1-_xlfn.NORM.DIST((LN(($L97*EXP($K97/100*AE$5)))-LN($J97)-$N97*AE$5)/($O97*SQRT(AE$5)),0,1,TRUE)))*EXP(-$F$1*AE$5)*(INDEX('3)tpx females'!DO$57:DO$107,MATCH($R97,'3)tpx females'!$DE$57:$DE$107,0))+INDEX('3)tpx males'!DM$57:DM$107,MATCH($Q97,'3)tpx males'!$DC$57:$DC$107,0))-(INDEX('3)tpx males'!DL$110:DL$160,MATCH($Q97,'3)tpx males'!$DC$110:$DC$160,0))*INDEX('3)tpx females'!DN$111:DN$161,MATCH($R97,'3)tpx females'!$DE$111:$DE$161,0))*(1-(EXP(-INDEX('3)tpx males'!DM$4:DM$54,MATCH($Q97,'3)tpx males'!$DC$4:$DC$54,0)))*EXP(-INDEX('3)tpx females'!DO$3:DO$53,MATCH($R97,'3)tpx females'!$DE$3:$DE$53,0))))))),0)</f>
        <v>5832.2889437201193</v>
      </c>
      <c r="AF97" s="32">
        <f ca="1">IFERROR(($J97*EXP(AF$5*($N97+0.5*($O97)^2))*_xlfn.NORM.DIST((LN(($L97*EXP($K97/100*AF$5)))-LN($J97)-$N97*AF$5)/($O97*SQRT(AF$5))-$O97*SQRT(AF$5),0,1,TRUE)+$L97*EXP($K97/100*AF$5)*(1-_xlfn.NORM.DIST((LN(($L97*EXP($K97/100*AF$5)))-LN($J97)-$N97*AF$5)/($O97*SQRT(AF$5)),0,1,TRUE)))*EXP(-$F$1*AF$5)*(INDEX('3)tpx females'!DP$57:DP$107,MATCH($R97,'3)tpx females'!$DE$57:$DE$107,0))+INDEX('3)tpx males'!DN$57:DN$107,MATCH($Q97,'3)tpx males'!$DC$57:$DC$107,0))-(INDEX('3)tpx males'!DM$110:DM$160,MATCH($Q97,'3)tpx males'!$DC$110:$DC$160,0))*INDEX('3)tpx females'!DO$111:DO$161,MATCH($R97,'3)tpx females'!$DE$111:$DE$161,0))*(1-(EXP(-INDEX('3)tpx males'!DN$4:DN$54,MATCH($Q97,'3)tpx males'!$DC$4:$DC$54,0)))*EXP(-INDEX('3)tpx females'!DP$3:DP$53,MATCH($R97,'3)tpx females'!$DE$3:$DE$53,0))))))),0)</f>
        <v>7225.4655536687369</v>
      </c>
      <c r="AG97" s="32">
        <f ca="1">IFERROR(($J97*EXP(AG$5*($N97+0.5*($O97)^2))*_xlfn.NORM.DIST((LN(($L97*EXP($K97/100*AG$5)))-LN($J97)-$N97*AG$5)/($O97*SQRT(AG$5))-$O97*SQRT(AG$5),0,1,TRUE)+$L97*EXP($K97/100*AG$5)*(1-_xlfn.NORM.DIST((LN(($L97*EXP($K97/100*AG$5)))-LN($J97)-$N97*AG$5)/($O97*SQRT(AG$5)),0,1,TRUE)))*EXP(-$F$1*AG$5)*(INDEX('3)tpx females'!DQ$57:DQ$107,MATCH($R97,'3)tpx females'!$DE$57:$DE$107,0))+INDEX('3)tpx males'!DO$57:DO$107,MATCH($Q97,'3)tpx males'!$DC$57:$DC$107,0))-(INDEX('3)tpx males'!DN$110:DN$160,MATCH($Q97,'3)tpx males'!$DC$110:$DC$160,0))*INDEX('3)tpx females'!DP$111:DP$161,MATCH($R97,'3)tpx females'!$DE$111:$DE$161,0))*(1-(EXP(-INDEX('3)tpx males'!DO$4:DO$54,MATCH($Q97,'3)tpx males'!$DC$4:$DC$54,0)))*EXP(-INDEX('3)tpx females'!DQ$3:DQ$53,MATCH($R97,'3)tpx females'!$DE$3:$DE$53,0))))))),0)</f>
        <v>8472.6941721410185</v>
      </c>
      <c r="AH97" s="32">
        <f ca="1">IFERROR(($J97*EXP(AH$5*($N97+0.5*($O97)^2))*_xlfn.NORM.DIST((LN(($L97*EXP($K97/100*AH$5)))-LN($J97)-$N97*AH$5)/($O97*SQRT(AH$5))-$O97*SQRT(AH$5),0,1,TRUE)+$L97*EXP($K97/100*AH$5)*(1-_xlfn.NORM.DIST((LN(($L97*EXP($K97/100*AH$5)))-LN($J97)-$N97*AH$5)/($O97*SQRT(AH$5)),0,1,TRUE)))*EXP(-$F$1*AH$5)*(INDEX('3)tpx females'!DR$57:DR$107,MATCH($R97,'3)tpx females'!$DE$57:$DE$107,0))+INDEX('3)tpx males'!DP$57:DP$107,MATCH($Q97,'3)tpx males'!$DC$57:$DC$107,0))-(INDEX('3)tpx males'!DO$110:DO$160,MATCH($Q97,'3)tpx males'!$DC$110:$DC$160,0))*INDEX('3)tpx females'!DQ$111:DQ$161,MATCH($R97,'3)tpx females'!$DE$111:$DE$161,0))*(1-(EXP(-INDEX('3)tpx males'!DP$4:DP$54,MATCH($Q97,'3)tpx males'!$DC$4:$DC$54,0)))*EXP(-INDEX('3)tpx females'!DR$3:DR$53,MATCH($R97,'3)tpx females'!$DE$3:$DE$53,0))))))),0)</f>
        <v>9009.7708929268556</v>
      </c>
      <c r="AI97" s="32">
        <f ca="1">IFERROR(($J97*EXP(AI$5*($N97+0.5*($O97)^2))*_xlfn.NORM.DIST((LN(($L97*EXP($K97/100*AI$5)))-LN($J97)-$N97*AI$5)/($O97*SQRT(AI$5))-$O97*SQRT(AI$5),0,1,TRUE)+$L97*EXP($K97/100*AI$5)*(1-_xlfn.NORM.DIST((LN(($L97*EXP($K97/100*AI$5)))-LN($J97)-$N97*AI$5)/($O97*SQRT(AI$5)),0,1,TRUE)))*EXP(-$F$1*AI$5)*(INDEX('3)tpx females'!DS$57:DS$107,MATCH($R97,'3)tpx females'!$DE$57:$DE$107,0))+INDEX('3)tpx males'!DQ$57:DQ$107,MATCH($Q97,'3)tpx males'!$DC$57:$DC$107,0))-(INDEX('3)tpx males'!DP$110:DP$160,MATCH($Q97,'3)tpx males'!$DC$110:$DC$160,0))*INDEX('3)tpx females'!DR$111:DR$161,MATCH($R97,'3)tpx females'!$DE$111:$DE$161,0))*(1-(EXP(-INDEX('3)tpx males'!DQ$4:DQ$54,MATCH($Q97,'3)tpx males'!$DC$4:$DC$54,0)))*EXP(-INDEX('3)tpx females'!DS$3:DS$53,MATCH($R97,'3)tpx females'!$DE$3:$DE$53,0))))))),0)</f>
        <v>9585.9294530739699</v>
      </c>
      <c r="AJ97" s="32">
        <f ca="1">IFERROR(($J97*EXP(AJ$5*($N97+0.5*($O97)^2))*_xlfn.NORM.DIST((LN(($L97*EXP($K97/100*AJ$5)))-LN($J97)-$N97*AJ$5)/($O97*SQRT(AJ$5))-$O97*SQRT(AJ$5),0,1,TRUE)+$L97*EXP($K97/100*AJ$5)*(1-_xlfn.NORM.DIST((LN(($L97*EXP($K97/100*AJ$5)))-LN($J97)-$N97*AJ$5)/($O97*SQRT(AJ$5)),0,1,TRUE)))*EXP(-$F$1*AJ$5)*(INDEX('3)tpx females'!DT$57:DT$107,MATCH($R97,'3)tpx females'!$DE$57:$DE$107,0))+INDEX('3)tpx males'!DR$57:DR$107,MATCH($Q97,'3)tpx males'!$DC$57:$DC$107,0))-(INDEX('3)tpx males'!DQ$110:DQ$160,MATCH($Q97,'3)tpx males'!$DC$110:$DC$160,0))*INDEX('3)tpx females'!DS$111:DS$161,MATCH($R97,'3)tpx females'!$DE$111:$DE$161,0))*(1-(EXP(-INDEX('3)tpx males'!DR$4:DR$54,MATCH($Q97,'3)tpx males'!$DC$4:$DC$54,0)))*EXP(-INDEX('3)tpx females'!DT$3:DT$53,MATCH($R97,'3)tpx females'!$DE$3:$DE$53,0))))))),0)</f>
        <v>9510.4389887224825</v>
      </c>
      <c r="AK97" s="32">
        <f ca="1">IFERROR(($J97*EXP(AK$5*($N97+0.5*($O97)^2))*_xlfn.NORM.DIST((LN(($L97*EXP($K97/100*AK$5)))-LN($J97)-$N97*AK$5)/($O97*SQRT(AK$5))-$O97*SQRT(AK$5),0,1,TRUE)+$L97*EXP($K97/100*AK$5)*(1-_xlfn.NORM.DIST((LN(($L97*EXP($K97/100*AK$5)))-LN($J97)-$N97*AK$5)/($O97*SQRT(AK$5)),0,1,TRUE)))*EXP(-$F$1*AK$5)*(INDEX('3)tpx females'!DU$57:DU$107,MATCH($R97,'3)tpx females'!$DE$57:$DE$107,0))+INDEX('3)tpx males'!DS$57:DS$107,MATCH($Q97,'3)tpx males'!$DC$57:$DC$107,0))-(INDEX('3)tpx males'!DR$110:DR$160,MATCH($Q97,'3)tpx males'!$DC$110:$DC$160,0))*INDEX('3)tpx females'!DT$111:DT$161,MATCH($R97,'3)tpx females'!$DE$111:$DE$161,0))*(1-(EXP(-INDEX('3)tpx males'!DS$4:DS$54,MATCH($Q97,'3)tpx males'!$DC$4:$DC$54,0)))*EXP(-INDEX('3)tpx females'!DU$3:DU$53,MATCH($R97,'3)tpx females'!$DE$3:$DE$53,0))))))),0)</f>
        <v>9857.095344204281</v>
      </c>
      <c r="AL97" s="32">
        <f ca="1">IFERROR(($J97*EXP(AL$5*($N97+0.5*($O97)^2))*_xlfn.NORM.DIST((LN(($L97*EXP($K97/100*AL$5)))-LN($J97)-$N97*AL$5)/($O97*SQRT(AL$5))-$O97*SQRT(AL$5),0,1,TRUE)+$L97*EXP($K97/100*AL$5)*(1-_xlfn.NORM.DIST((LN(($L97*EXP($K97/100*AL$5)))-LN($J97)-$N97*AL$5)/($O97*SQRT(AL$5)),0,1,TRUE)))*EXP(-$F$1*AL$5)*(INDEX('3)tpx females'!DV$57:DV$107,MATCH($R97,'3)tpx females'!$DE$57:$DE$107,0))+INDEX('3)tpx males'!DT$57:DT$107,MATCH($Q97,'3)tpx males'!$DC$57:$DC$107,0))-(INDEX('3)tpx males'!DS$110:DS$160,MATCH($Q97,'3)tpx males'!$DC$110:$DC$160,0))*INDEX('3)tpx females'!DU$111:DU$161,MATCH($R97,'3)tpx females'!$DE$111:$DE$161,0))*(1-(EXP(-INDEX('3)tpx males'!DT$4:DT$54,MATCH($Q97,'3)tpx males'!$DC$4:$DC$54,0)))*EXP(-INDEX('3)tpx females'!DV$3:DV$53,MATCH($R97,'3)tpx females'!$DE$3:$DE$53,0))))))),0)</f>
        <v>9512.1343644743356</v>
      </c>
      <c r="AM97" s="32">
        <f ca="1">IFERROR(($J97*EXP(AM$5*($N97+0.5*($O97)^2))*_xlfn.NORM.DIST((LN(($L97*EXP($K97/100*AM$5)))-LN($J97)-$N97*AM$5)/($O97*SQRT(AM$5))-$O97*SQRT(AM$5),0,1,TRUE)+$L97*EXP($K97/100*AM$5)*(1-_xlfn.NORM.DIST((LN(($L97*EXP($K97/100*AM$5)))-LN($J97)-$N97*AM$5)/($O97*SQRT(AM$5)),0,1,TRUE)))*EXP(-$F$1*AM$5)*(INDEX('3)tpx females'!DW$57:DW$107,MATCH($R97,'3)tpx females'!$DE$57:$DE$107,0))+INDEX('3)tpx males'!DU$57:DU$107,MATCH($Q97,'3)tpx males'!$DC$57:$DC$107,0))-(INDEX('3)tpx males'!DT$110:DT$160,MATCH($Q97,'3)tpx males'!$DC$110:$DC$160,0))*INDEX('3)tpx females'!DV$111:DV$161,MATCH($R97,'3)tpx females'!$DE$111:$DE$161,0))*(1-(EXP(-INDEX('3)tpx males'!DU$4:DU$54,MATCH($Q97,'3)tpx males'!$DC$4:$DC$54,0)))*EXP(-INDEX('3)tpx females'!DW$3:DW$53,MATCH($R97,'3)tpx females'!$DE$3:$DE$53,0))))))),0)</f>
        <v>8590.0819995904458</v>
      </c>
      <c r="AN97" s="32">
        <f ca="1">IFERROR(($J97*EXP(AN$5*($N97+0.5*($O97)^2))*_xlfn.NORM.DIST((LN(($L97*EXP($K97/100*AN$5)))-LN($J97)-$N97*AN$5)/($O97*SQRT(AN$5))-$O97*SQRT(AN$5),0,1,TRUE)+$L97*EXP($K97/100*AN$5)*(1-_xlfn.NORM.DIST((LN(($L97*EXP($K97/100*AN$5)))-LN($J97)-$N97*AN$5)/($O97*SQRT(AN$5)),0,1,TRUE)))*EXP(-$F$1*AN$5)*(INDEX('3)tpx females'!DX$57:DX$107,MATCH($R97,'3)tpx females'!$DE$57:$DE$107,0))+INDEX('3)tpx males'!DV$57:DV$107,MATCH($Q97,'3)tpx males'!$DC$57:$DC$107,0))-(INDEX('3)tpx males'!DU$110:DU$160,MATCH($Q97,'3)tpx males'!$DC$110:$DC$160,0))*INDEX('3)tpx females'!DW$111:DW$161,MATCH($R97,'3)tpx females'!$DE$111:$DE$161,0))*(1-(EXP(-INDEX('3)tpx males'!DV$4:DV$54,MATCH($Q97,'3)tpx males'!$DC$4:$DC$54,0)))*EXP(-INDEX('3)tpx females'!DX$3:DX$53,MATCH($R97,'3)tpx females'!$DE$3:$DE$53,0))))))),0)</f>
        <v>7521.9845519591954</v>
      </c>
      <c r="AO97" s="32">
        <f ca="1">IFERROR(($J97*EXP(AO$5*($N97+0.5*($O97)^2))*_xlfn.NORM.DIST((LN(($L97*EXP($K97/100*AO$5)))-LN($J97)-$N97*AO$5)/($O97*SQRT(AO$5))-$O97*SQRT(AO$5),0,1,TRUE)+$L97*EXP($K97/100*AO$5)*(1-_xlfn.NORM.DIST((LN(($L97*EXP($K97/100*AO$5)))-LN($J97)-$N97*AO$5)/($O97*SQRT(AO$5)),0,1,TRUE)))*EXP(-$F$1*AO$5)*(INDEX('3)tpx females'!DY$57:DY$107,MATCH($R97,'3)tpx females'!$DE$57:$DE$107,0))+INDEX('3)tpx males'!DW$57:DW$107,MATCH($Q97,'3)tpx males'!$DC$57:$DC$107,0))-(INDEX('3)tpx males'!DV$110:DV$160,MATCH($Q97,'3)tpx males'!$DC$110:$DC$160,0))*INDEX('3)tpx females'!DX$111:DX$161,MATCH($R97,'3)tpx females'!$DE$111:$DE$161,0))*(1-(EXP(-INDEX('3)tpx males'!DW$4:DW$54,MATCH($Q97,'3)tpx males'!$DC$4:$DC$54,0)))*EXP(-INDEX('3)tpx females'!DY$3:DY$53,MATCH($R97,'3)tpx females'!$DE$3:$DE$53,0))))))),0)</f>
        <v>6285.1385240687277</v>
      </c>
      <c r="AP97" s="32">
        <f ca="1">IFERROR(($J97*EXP(AP$5*($N97+0.5*($O97)^2))*_xlfn.NORM.DIST((LN(($L97*EXP($K97/100*AP$5)))-LN($J97)-$N97*AP$5)/($O97*SQRT(AP$5))-$O97*SQRT(AP$5),0,1,TRUE)+$L97*EXP($K97/100*AP$5)*(1-_xlfn.NORM.DIST((LN(($L97*EXP($K97/100*AP$5)))-LN($J97)-$N97*AP$5)/($O97*SQRT(AP$5)),0,1,TRUE)))*EXP(-$F$1*AP$5)*(INDEX('3)tpx females'!DZ$57:DZ$107,MATCH($R97,'3)tpx females'!$DE$57:$DE$107,0))+INDEX('3)tpx males'!DX$57:DX$107,MATCH($Q97,'3)tpx males'!$DC$57:$DC$107,0))-(INDEX('3)tpx males'!DW$110:DW$160,MATCH($Q97,'3)tpx males'!$DC$110:$DC$160,0))*INDEX('3)tpx females'!DY$111:DY$161,MATCH($R97,'3)tpx females'!$DE$111:$DE$161,0))*(1-(EXP(-INDEX('3)tpx males'!DX$4:DX$54,MATCH($Q97,'3)tpx males'!$DC$4:$DC$54,0)))*EXP(-INDEX('3)tpx females'!DZ$3:DZ$53,MATCH($R97,'3)tpx females'!$DE$3:$DE$53,0))))))),0)</f>
        <v>5002.5796269403718</v>
      </c>
      <c r="AQ97" s="32">
        <f ca="1">IFERROR(($J97*EXP(AQ$5*($N97+0.5*($O97)^2))*_xlfn.NORM.DIST((LN(($L97*EXP($K97/100*AQ$5)))-LN($J97)-$N97*AQ$5)/($O97*SQRT(AQ$5))-$O97*SQRT(AQ$5),0,1,TRUE)+$L97*EXP($K97/100*AQ$5)*(1-_xlfn.NORM.DIST((LN(($L97*EXP($K97/100*AQ$5)))-LN($J97)-$N97*AQ$5)/($O97*SQRT(AQ$5)),0,1,TRUE)))*EXP(-$F$1*AQ$5)*(INDEX('3)tpx females'!EA$57:EA$107,MATCH($R97,'3)tpx females'!$DE$57:$DE$107,0))+INDEX('3)tpx males'!DY$57:DY$107,MATCH($Q97,'3)tpx males'!$DC$57:$DC$107,0))-(INDEX('3)tpx males'!DX$110:DX$160,MATCH($Q97,'3)tpx males'!$DC$110:$DC$160,0))*INDEX('3)tpx females'!DZ$111:DZ$161,MATCH($R97,'3)tpx females'!$DE$111:$DE$161,0))*(1-(EXP(-INDEX('3)tpx males'!DY$4:DY$54,MATCH($Q97,'3)tpx males'!$DC$4:$DC$54,0)))*EXP(-INDEX('3)tpx females'!EA$3:EA$53,MATCH($R97,'3)tpx females'!$DE$3:$DE$53,0))))))),0)</f>
        <v>3809.3048267654381</v>
      </c>
      <c r="AR97" s="32">
        <f ca="1">IFERROR(($J97*EXP(AR$5*($N97+0.5*($O97)^2))*_xlfn.NORM.DIST((LN(($L97*EXP($K97/100*AR$5)))-LN($J97)-$N97*AR$5)/($O97*SQRT(AR$5))-$O97*SQRT(AR$5),0,1,TRUE)+$L97*EXP($K97/100*AR$5)*(1-_xlfn.NORM.DIST((LN(($L97*EXP($K97/100*AR$5)))-LN($J97)-$N97*AR$5)/($O97*SQRT(AR$5)),0,1,TRUE)))*EXP(-$F$1*AR$5)*(INDEX('3)tpx females'!EB$57:EB$107,MATCH($R97,'3)tpx females'!$DE$57:$DE$107,0))+INDEX('3)tpx males'!DZ$57:DZ$107,MATCH($Q97,'3)tpx males'!$DC$57:$DC$107,0))-(INDEX('3)tpx males'!DY$110:DY$160,MATCH($Q97,'3)tpx males'!$DC$110:$DC$160,0))*INDEX('3)tpx females'!EA$111:EA$161,MATCH($R97,'3)tpx females'!$DE$111:$DE$161,0))*(1-(EXP(-INDEX('3)tpx males'!DZ$4:DZ$54,MATCH($Q97,'3)tpx males'!$DC$4:$DC$54,0)))*EXP(-INDEX('3)tpx females'!EB$3:EB$53,MATCH($R97,'3)tpx females'!$DE$3:$DE$53,0))))))),0)</f>
        <v>2737.4735118931621</v>
      </c>
      <c r="AS97" s="32">
        <f ca="1">IFERROR(($J97*EXP(AS$5*($N97+0.5*($O97)^2))*_xlfn.NORM.DIST((LN(($L97*EXP($K97/100*AS$5)))-LN($J97)-$N97*AS$5)/($O97*SQRT(AS$5))-$O97*SQRT(AS$5),0,1,TRUE)+$L97*EXP($K97/100*AS$5)*(1-_xlfn.NORM.DIST((LN(($L97*EXP($K97/100*AS$5)))-LN($J97)-$N97*AS$5)/($O97*SQRT(AS$5)),0,1,TRUE)))*EXP(-$F$1*AS$5)*(INDEX('3)tpx females'!EC$57:EC$107,MATCH($R97,'3)tpx females'!$DE$57:$DE$107,0))+INDEX('3)tpx males'!EA$57:EA$107,MATCH($Q97,'3)tpx males'!$DC$57:$DC$107,0))-(INDEX('3)tpx males'!DZ$110:DZ$160,MATCH($Q97,'3)tpx males'!$DC$110:$DC$160,0))*INDEX('3)tpx females'!EB$111:EB$161,MATCH($R97,'3)tpx females'!$DE$111:$DE$161,0))*(1-(EXP(-INDEX('3)tpx males'!EA$4:EA$54,MATCH($Q97,'3)tpx males'!$DC$4:$DC$54,0)))*EXP(-INDEX('3)tpx females'!EC$3:EC$53,MATCH($R97,'3)tpx females'!$DE$3:$DE$53,0))))))),0)</f>
        <v>1879.1361602551965</v>
      </c>
      <c r="AT97" s="32">
        <f ca="1">IFERROR(($J97*EXP(AT$5*($N97+0.5*($O97)^2))*_xlfn.NORM.DIST((LN(($L97*EXP($K97/100*AT$5)))-LN($J97)-$N97*AT$5)/($O97*SQRT(AT$5))-$O97*SQRT(AT$5),0,1,TRUE)+$L97*EXP($K97/100*AT$5)*(1-_xlfn.NORM.DIST((LN(($L97*EXP($K97/100*AT$5)))-LN($J97)-$N97*AT$5)/($O97*SQRT(AT$5)),0,1,TRUE)))*EXP(-$F$1*AT$5)*(INDEX('3)tpx females'!ED$57:ED$107,MATCH($R97,'3)tpx females'!$DE$57:$DE$107,0))+INDEX('3)tpx males'!EB$57:EB$107,MATCH($Q97,'3)tpx males'!$DC$57:$DC$107,0))-(INDEX('3)tpx males'!EA$110:EA$160,MATCH($Q97,'3)tpx males'!$DC$110:$DC$160,0))*INDEX('3)tpx females'!EC$111:EC$161,MATCH($R97,'3)tpx females'!$DE$111:$DE$161,0))*(1-(EXP(-INDEX('3)tpx males'!EB$4:EB$54,MATCH($Q97,'3)tpx males'!$DC$4:$DC$54,0)))*EXP(-INDEX('3)tpx females'!ED$3:ED$53,MATCH($R97,'3)tpx females'!$DE$3:$DE$53,0))))))),0)</f>
        <v>1230.5836556819963</v>
      </c>
      <c r="AU97" s="32">
        <f ca="1">IFERROR(($J97*EXP(AU$5*($N97+0.5*($O97)^2))*_xlfn.NORM.DIST((LN(($L97*EXP($K97/100*AU$5)))-LN($J97)-$N97*AU$5)/($O97*SQRT(AU$5))-$O97*SQRT(AU$5),0,1,TRUE)+$L97*EXP($K97/100*AU$5)*(1-_xlfn.NORM.DIST((LN(($L97*EXP($K97/100*AU$5)))-LN($J97)-$N97*AU$5)/($O97*SQRT(AU$5)),0,1,TRUE)))*EXP(-$F$1*AU$5)*(INDEX('3)tpx females'!EE$57:EE$107,MATCH($R97,'3)tpx females'!$DE$57:$DE$107,0))+INDEX('3)tpx males'!EC$57:EC$107,MATCH($Q97,'3)tpx males'!$DC$57:$DC$107,0))-(INDEX('3)tpx males'!EB$110:EB$160,MATCH($Q97,'3)tpx males'!$DC$110:$DC$160,0))*INDEX('3)tpx females'!ED$111:ED$161,MATCH($R97,'3)tpx females'!$DE$111:$DE$161,0))*(1-(EXP(-INDEX('3)tpx males'!EC$4:EC$54,MATCH($Q97,'3)tpx males'!$DC$4:$DC$54,0)))*EXP(-INDEX('3)tpx females'!EE$3:EE$53,MATCH($R97,'3)tpx females'!$DE$3:$DE$53,0))))))),0)</f>
        <v>757.13044288989181</v>
      </c>
      <c r="AV97" s="32">
        <f ca="1">IFERROR(($J97*EXP(AV$5*($N97+0.5*($O97)^2))*_xlfn.NORM.DIST((LN(($L97*EXP($K97/100*AV$5)))-LN($J97)-$N97*AV$5)/($O97*SQRT(AV$5))-$O97*SQRT(AV$5),0,1,TRUE)+$L97*EXP($K97/100*AV$5)*(1-_xlfn.NORM.DIST((LN(($L97*EXP($K97/100*AV$5)))-LN($J97)-$N97*AV$5)/($O97*SQRT(AV$5)),0,1,TRUE)))*EXP(-$F$1*AV$5)*(INDEX('3)tpx females'!EF$57:EF$107,MATCH($R97,'3)tpx females'!$DE$57:$DE$107,0))+INDEX('3)tpx males'!ED$57:ED$107,MATCH($Q97,'3)tpx males'!$DC$57:$DC$107,0))-(INDEX('3)tpx males'!EC$110:EC$160,MATCH($Q97,'3)tpx males'!$DC$110:$DC$160,0))*INDEX('3)tpx females'!EE$111:EE$161,MATCH($R97,'3)tpx females'!$DE$111:$DE$161,0))*(1-(EXP(-INDEX('3)tpx males'!ED$4:ED$54,MATCH($Q97,'3)tpx males'!$DC$4:$DC$54,0)))*EXP(-INDEX('3)tpx females'!EF$3:EF$53,MATCH($R97,'3)tpx females'!$DE$3:$DE$53,0))))))),0)</f>
        <v>450.24619336299895</v>
      </c>
      <c r="AW97" s="32">
        <f ca="1">IFERROR(($J97*EXP(AW$5*($N97+0.5*($O97)^2))*_xlfn.NORM.DIST((LN(($L97*EXP($K97/100*AW$5)))-LN($J97)-$N97*AW$5)/($O97*SQRT(AW$5))-$O97*SQRT(AW$5),0,1,TRUE)+$L97*EXP($K97/100*AW$5)*(1-_xlfn.NORM.DIST((LN(($L97*EXP($K97/100*AW$5)))-LN($J97)-$N97*AW$5)/($O97*SQRT(AW$5)),0,1,TRUE)))*EXP(-$F$1*AW$5)*(INDEX('3)tpx females'!EG$57:EG$107,MATCH($R97,'3)tpx females'!$DE$57:$DE$107,0))+INDEX('3)tpx males'!EE$57:EE$107,MATCH($Q97,'3)tpx males'!$DC$57:$DC$107,0))-(INDEX('3)tpx males'!ED$110:ED$160,MATCH($Q97,'3)tpx males'!$DC$110:$DC$160,0))*INDEX('3)tpx females'!EF$111:EF$161,MATCH($R97,'3)tpx females'!$DE$111:$DE$161,0))*(1-(EXP(-INDEX('3)tpx males'!EE$4:EE$54,MATCH($Q97,'3)tpx males'!$DC$4:$DC$54,0)))*EXP(-INDEX('3)tpx females'!EG$3:EG$53,MATCH($R97,'3)tpx females'!$DE$3:$DE$53,0))))))),0)</f>
        <v>246.32356868230826</v>
      </c>
      <c r="AX97" s="32">
        <f ca="1">IFERROR(($J97*EXP(AX$5*($N97+0.5*($O97)^2))*_xlfn.NORM.DIST((LN(($L97*EXP($K97/100*AX$5)))-LN($J97)-$N97*AX$5)/($O97*SQRT(AX$5))-$O97*SQRT(AX$5),0,1,TRUE)+$L97*EXP($K97/100*AX$5)*(1-_xlfn.NORM.DIST((LN(($L97*EXP($K97/100*AX$5)))-LN($J97)-$N97*AX$5)/($O97*SQRT(AX$5)),0,1,TRUE)))*EXP(-$F$1*AX$5)*(INDEX('3)tpx females'!EH$57:EH$107,MATCH($R97,'3)tpx females'!$DE$57:$DE$107,0))+INDEX('3)tpx males'!EF$57:EF$107,MATCH($Q97,'3)tpx males'!$DC$57:$DC$107,0))-(INDEX('3)tpx males'!EE$110:EE$160,MATCH($Q97,'3)tpx males'!$DC$110:$DC$160,0))*INDEX('3)tpx females'!EG$111:EG$161,MATCH($R97,'3)tpx females'!$DE$111:$DE$161,0))*(1-(EXP(-INDEX('3)tpx males'!EF$4:EF$54,MATCH($Q97,'3)tpx males'!$DC$4:$DC$54,0)))*EXP(-INDEX('3)tpx females'!EH$3:EH$53,MATCH($R97,'3)tpx females'!$DE$3:$DE$53,0))))))),0)</f>
        <v>135.98583349886297</v>
      </c>
      <c r="AY97" s="32">
        <f ca="1">IFERROR(($J97*EXP(AY$5*($N97+0.5*($O97)^2))*_xlfn.NORM.DIST((LN(($L97*EXP($K97/100*AY$5)))-LN($J97)-$N97*AY$5)/($O97*SQRT(AY$5))-$O97*SQRT(AY$5),0,1,TRUE)+$L97*EXP($K97/100*AY$5)*(1-_xlfn.NORM.DIST((LN(($L97*EXP($K97/100*AY$5)))-LN($J97)-$N97*AY$5)/($O97*SQRT(AY$5)),0,1,TRUE)))*EXP(-$F$1*AY$5)*(INDEX('3)tpx females'!EI$57:EI$107,MATCH($R97,'3)tpx females'!$DE$57:$DE$107,0))+INDEX('3)tpx males'!EG$57:EG$107,MATCH($Q97,'3)tpx males'!$DC$57:$DC$107,0))-(INDEX('3)tpx males'!EF$110:EF$160,MATCH($Q97,'3)tpx males'!$DC$110:$DC$160,0))*INDEX('3)tpx females'!EH$111:EH$161,MATCH($R97,'3)tpx females'!$DE$111:$DE$161,0))*(1-(EXP(-INDEX('3)tpx males'!EG$4:EG$54,MATCH($Q97,'3)tpx males'!$DC$4:$DC$54,0)))*EXP(-INDEX('3)tpx females'!EI$3:EI$53,MATCH($R97,'3)tpx females'!$DE$3:$DE$53,0))))))),0)</f>
        <v>74.136421902671898</v>
      </c>
      <c r="AZ97" s="32">
        <f ca="1">IFERROR(($J97*EXP(AZ$5*($N97+0.5*($O97)^2))*_xlfn.NORM.DIST((LN(($L97*EXP($K97/100*AZ$5)))-LN($J97)-$N97*AZ$5)/($O97*SQRT(AZ$5))-$O97*SQRT(AZ$5),0,1,TRUE)+$L97*EXP($K97/100*AZ$5)*(1-_xlfn.NORM.DIST((LN(($L97*EXP($K97/100*AZ$5)))-LN($J97)-$N97*AZ$5)/($O97*SQRT(AZ$5)),0,1,TRUE)))*EXP(-$F$1*AZ$5)*(INDEX('3)tpx females'!EJ$57:EJ$107,MATCH($R97,'3)tpx females'!$DE$57:$DE$107,0))+INDEX('3)tpx males'!EH$57:EH$107,MATCH($Q97,'3)tpx males'!$DC$57:$DC$107,0))-(INDEX('3)tpx males'!EG$110:EG$160,MATCH($Q97,'3)tpx males'!$DC$110:$DC$160,0))*INDEX('3)tpx females'!EI$111:EI$161,MATCH($R97,'3)tpx females'!$DE$111:$DE$161,0))*(1-(EXP(-INDEX('3)tpx males'!EH$4:EH$54,MATCH($Q97,'3)tpx males'!$DC$4:$DC$54,0)))*EXP(-INDEX('3)tpx females'!EJ$3:EJ$53,MATCH($R97,'3)tpx females'!$DE$3:$DE$53,0))))))),0)</f>
        <v>31.849499330642733</v>
      </c>
      <c r="BA97" s="32">
        <f ca="1">IFERROR(($J97*EXP(BA$5*($N97+0.5*($O97)^2))*_xlfn.NORM.DIST((LN(($L97*EXP($K97/100*BA$5)))-LN($J97)-$N97*BA$5)/($O97*SQRT(BA$5))-$O97*SQRT(BA$5),0,1,TRUE)+$L97*EXP($K97/100*BA$5)*(1-_xlfn.NORM.DIST((LN(($L97*EXP($K97/100*BA$5)))-LN($J97)-$N97*BA$5)/($O97*SQRT(BA$5)),0,1,TRUE)))*EXP(-$F$1*BA$5)*(INDEX('3)tpx females'!EK$57:EK$107,MATCH($R97,'3)tpx females'!$DE$57:$DE$107,0))+INDEX('3)tpx males'!EI$57:EI$107,MATCH($Q97,'3)tpx males'!$DC$57:$DC$107,0))-(INDEX('3)tpx males'!EH$110:EH$160,MATCH($Q97,'3)tpx males'!$DC$110:$DC$160,0))*INDEX('3)tpx females'!EJ$111:EJ$161,MATCH($R97,'3)tpx females'!$DE$111:$DE$161,0))*(1-(EXP(-INDEX('3)tpx males'!EI$4:EI$54,MATCH($Q97,'3)tpx males'!$DC$4:$DC$54,0)))*EXP(-INDEX('3)tpx females'!EK$3:EK$53,MATCH($R97,'3)tpx females'!$DE$3:$DE$53,0))))))),0)</f>
        <v>6.0539825042720601</v>
      </c>
      <c r="BB97" s="32">
        <f ca="1">IFERROR(($J97*EXP(BB$5*($N97+0.5*($O97)^2))*_xlfn.NORM.DIST((LN(($L97*EXP($K97/100*BB$5)))-LN($J97)-$N97*BB$5)/($O97*SQRT(BB$5))-$O97*SQRT(BB$5),0,1,TRUE)+$L97*EXP($K97/100*BB$5)*(1-_xlfn.NORM.DIST((LN(($L97*EXP($K97/100*BB$5)))-LN($J97)-$N97*BB$5)/($O97*SQRT(BB$5)),0,1,TRUE)))*EXP(-$F$1*BB$5)*(INDEX('3)tpx females'!EL$57:EL$107,MATCH($R97,'3)tpx females'!$DE$57:$DE$107,0))+INDEX('3)tpx males'!EJ$57:EJ$107,MATCH($Q97,'3)tpx males'!$DC$57:$DC$107,0))-(INDEX('3)tpx males'!EI$110:EI$160,MATCH($Q97,'3)tpx males'!$DC$110:$DC$160,0))*INDEX('3)tpx females'!EK$111:EK$161,MATCH($R97,'3)tpx females'!$DE$111:$DE$161,0))*(1-(EXP(-INDEX('3)tpx males'!EJ$4:EJ$54,MATCH($Q97,'3)tpx males'!$DC$4:$DC$54,0)))*EXP(-INDEX('3)tpx females'!EL$3:EL$53,MATCH($R97,'3)tpx females'!$DE$3:$DE$53,0))))))),0)</f>
        <v>0</v>
      </c>
      <c r="BC97" s="32">
        <f ca="1">IFERROR(($J97*EXP(BC$5*($N97+0.5*($O97)^2))*_xlfn.NORM.DIST((LN(($L97*EXP($K97/100*BC$5)))-LN($J97)-$N97*BC$5)/($O97*SQRT(BC$5))-$O97*SQRT(BC$5),0,1,TRUE)+$L97*EXP($K97/100*BC$5)*(1-_xlfn.NORM.DIST((LN(($L97*EXP($K97/100*BC$5)))-LN($J97)-$N97*BC$5)/($O97*SQRT(BC$5)),0,1,TRUE)))*EXP(-$F$1*BC$5)*(INDEX('3)tpx females'!EM$57:EM$107,MATCH($R97,'3)tpx females'!$DE$57:$DE$107,0))+INDEX('3)tpx males'!EK$57:EK$107,MATCH($Q97,'3)tpx males'!$DC$57:$DC$107,0))-(INDEX('3)tpx males'!EJ$110:EJ$160,MATCH($Q97,'3)tpx males'!$DC$110:$DC$160,0))*INDEX('3)tpx females'!EL$111:EL$161,MATCH($R97,'3)tpx females'!$DE$111:$DE$161,0))*(1-(EXP(-INDEX('3)tpx males'!EK$4:EK$54,MATCH($Q97,'3)tpx males'!$DC$4:$DC$54,0)))*EXP(-INDEX('3)tpx females'!EM$3:EM$53,MATCH($R97,'3)tpx females'!$DE$3:$DE$53,0))))))),0)</f>
        <v>0</v>
      </c>
      <c r="BD97" s="32">
        <f ca="1">IFERROR(($J97*EXP(BD$5*($N97+0.5*($O97)^2))*_xlfn.NORM.DIST((LN(($L97*EXP($K97/100*BD$5)))-LN($J97)-$N97*BD$5)/($O97*SQRT(BD$5))-$O97*SQRT(BD$5),0,1,TRUE)+$L97*EXP($K97/100*BD$5)*(1-_xlfn.NORM.DIST((LN(($L97*EXP($K97/100*BD$5)))-LN($J97)-$N97*BD$5)/($O97*SQRT(BD$5)),0,1,TRUE)))*EXP(-$F$1*BD$5)*(INDEX('3)tpx females'!EN$57:EN$107,MATCH($R97,'3)tpx females'!$DE$57:$DE$107,0))+INDEX('3)tpx males'!EL$57:EL$107,MATCH($Q97,'3)tpx males'!$DC$57:$DC$107,0))-(INDEX('3)tpx males'!EK$110:EK$160,MATCH($Q97,'3)tpx males'!$DC$110:$DC$160,0))*INDEX('3)tpx females'!EM$111:EM$161,MATCH($R97,'3)tpx females'!$DE$111:$DE$161,0))*(1-(EXP(-INDEX('3)tpx males'!EL$4:EL$54,MATCH($Q97,'3)tpx males'!$DC$4:$DC$54,0)))*EXP(-INDEX('3)tpx females'!EN$3:EN$53,MATCH($R97,'3)tpx females'!$DE$3:$DE$53,0))))))),0)</f>
        <v>0</v>
      </c>
      <c r="BE97" s="32">
        <f ca="1">IFERROR(($J97*EXP(BE$5*($N97+0.5*($O97)^2))*_xlfn.NORM.DIST((LN(($L97*EXP($K97/100*BE$5)))-LN($J97)-$N97*BE$5)/($O97*SQRT(BE$5))-$O97*SQRT(BE$5),0,1,TRUE)+$L97*EXP($K97/100*BE$5)*(1-_xlfn.NORM.DIST((LN(($L97*EXP($K97/100*BE$5)))-LN($J97)-$N97*BE$5)/($O97*SQRT(BE$5)),0,1,TRUE)))*EXP(-$F$1*BE$5)*(INDEX('3)tpx females'!EO$57:EO$107,MATCH($R97,'3)tpx females'!$DE$57:$DE$107,0))+INDEX('3)tpx males'!EM$57:EM$107,MATCH($Q97,'3)tpx males'!$DC$57:$DC$107,0))-(INDEX('3)tpx males'!EL$110:EL$160,MATCH($Q97,'3)tpx males'!$DC$110:$DC$160,0))*INDEX('3)tpx females'!EN$111:EN$161,MATCH($R97,'3)tpx females'!$DE$111:$DE$161,0))*(1-(EXP(-INDEX('3)tpx males'!EM$4:EM$54,MATCH($Q97,'3)tpx males'!$DC$4:$DC$54,0)))*EXP(-INDEX('3)tpx females'!EO$3:EO$53,MATCH($R97,'3)tpx females'!$DE$3:$DE$53,0))))))),0)</f>
        <v>0</v>
      </c>
      <c r="BF97" s="32">
        <f ca="1">IFERROR(($J97*EXP(BF$5*($N97+0.5*($O97)^2))*_xlfn.NORM.DIST((LN(($L97*EXP($K97/100*BF$5)))-LN($J97)-$N97*BF$5)/($O97*SQRT(BF$5))-$O97*SQRT(BF$5),0,1,TRUE)+$L97*EXP($K97/100*BF$5)*(1-_xlfn.NORM.DIST((LN(($L97*EXP($K97/100*BF$5)))-LN($J97)-$N97*BF$5)/($O97*SQRT(BF$5)),0,1,TRUE)))*EXP(-$F$1*BF$5)*(INDEX('3)tpx females'!EP$57:EP$107,MATCH($R97,'3)tpx females'!$DE$57:$DE$107,0))+INDEX('3)tpx males'!EN$57:EN$107,MATCH($Q97,'3)tpx males'!$DC$57:$DC$107,0))-(INDEX('3)tpx males'!EM$110:EM$160,MATCH($Q97,'3)tpx males'!$DC$110:$DC$160,0))*INDEX('3)tpx females'!EO$111:EO$161,MATCH($R97,'3)tpx females'!$DE$111:$DE$161,0))*(1-(EXP(-INDEX('3)tpx males'!EN$4:EN$54,MATCH($Q97,'3)tpx males'!$DC$4:$DC$54,0)))*EXP(-INDEX('3)tpx females'!EP$3:EP$53,MATCH($R97,'3)tpx females'!$DE$3:$DE$53,0))))))),0)</f>
        <v>0</v>
      </c>
      <c r="BG97" s="32">
        <f ca="1">IFERROR(($J97*EXP(BG$5*($N97+0.5*($O97)^2))*_xlfn.NORM.DIST((LN(($L97*EXP($K97/100*BG$5)))-LN($J97)-$N97*BG$5)/($O97*SQRT(BG$5))-$O97*SQRT(BG$5),0,1,TRUE)+$L97*EXP($K97/100*BG$5)*(1-_xlfn.NORM.DIST((LN(($L97*EXP($K97/100*BG$5)))-LN($J97)-$N97*BG$5)/($O97*SQRT(BG$5)),0,1,TRUE)))*EXP(-$F$1*BG$5)*(INDEX('3)tpx females'!EQ$57:EQ$107,MATCH($R97,'3)tpx females'!$DE$57:$DE$107,0))+INDEX('3)tpx males'!EO$57:EO$107,MATCH($Q97,'3)tpx males'!$DC$57:$DC$107,0))-(INDEX('3)tpx males'!EN$110:EN$160,MATCH($Q97,'3)tpx males'!$DC$110:$DC$160,0))*INDEX('3)tpx females'!EP$111:EP$161,MATCH($R97,'3)tpx females'!$DE$111:$DE$161,0))*(1-(EXP(-INDEX('3)tpx males'!EO$4:EO$54,MATCH($Q97,'3)tpx males'!$DC$4:$DC$54,0)))*EXP(-INDEX('3)tpx females'!EQ$3:EQ$53,MATCH($R97,'3)tpx females'!$DE$3:$DE$53,0))))))),0)</f>
        <v>0</v>
      </c>
      <c r="BH97" s="32">
        <f ca="1">IFERROR(($J97*EXP(BH$5*($N97+0.5*($O97)^2))*_xlfn.NORM.DIST((LN(($L97*EXP($K97/100*BH$5)))-LN($J97)-$N97*BH$5)/($O97*SQRT(BH$5))-$O97*SQRT(BH$5),0,1,TRUE)+$L97*EXP($K97/100*BH$5)*(1-_xlfn.NORM.DIST((LN(($L97*EXP($K97/100*BH$5)))-LN($J97)-$N97*BH$5)/($O97*SQRT(BH$5)),0,1,TRUE)))*EXP(-$F$1*BH$5)*(INDEX('3)tpx females'!ER$57:ER$107,MATCH($R97,'3)tpx females'!$DE$57:$DE$107,0))+INDEX('3)tpx males'!EP$57:EP$107,MATCH($Q97,'3)tpx males'!$DC$57:$DC$107,0))-(INDEX('3)tpx males'!EO$110:EO$160,MATCH($Q97,'3)tpx males'!$DC$110:$DC$160,0))*INDEX('3)tpx females'!EQ$111:EQ$161,MATCH($R97,'3)tpx females'!$DE$111:$DE$161,0))*(1-(EXP(-INDEX('3)tpx males'!EP$4:EP$54,MATCH($Q97,'3)tpx males'!$DC$4:$DC$54,0)))*EXP(-INDEX('3)tpx females'!ER$3:ER$53,MATCH($R97,'3)tpx females'!$DE$3:$DE$53,0))))))),0)</f>
        <v>0</v>
      </c>
      <c r="BI97" s="32">
        <f ca="1">IFERROR(($J97*EXP(BI$5*($N97+0.5*($O97)^2))*_xlfn.NORM.DIST((LN(($L97*EXP($K97/100*BI$5)))-LN($J97)-$N97*BI$5)/($O97*SQRT(BI$5))-$O97*SQRT(BI$5),0,1,TRUE)+$L97*EXP($K97/100*BI$5)*(1-_xlfn.NORM.DIST((LN(($L97*EXP($K97/100*BI$5)))-LN($J97)-$N97*BI$5)/($O97*SQRT(BI$5)),0,1,TRUE)))*EXP(-$F$1*BI$5)*(INDEX('3)tpx females'!ES$57:ES$107,MATCH($R97,'3)tpx females'!$DE$57:$DE$107,0))+INDEX('3)tpx males'!EQ$57:EQ$107,MATCH($Q97,'3)tpx males'!$DC$57:$DC$107,0))-(INDEX('3)tpx males'!EP$110:EP$160,MATCH($Q97,'3)tpx males'!$DC$110:$DC$160,0))*INDEX('3)tpx females'!ER$111:ER$161,MATCH($R97,'3)tpx females'!$DE$111:$DE$161,0))*(1-(EXP(-INDEX('3)tpx males'!EQ$4:EQ$54,MATCH($Q97,'3)tpx males'!$DC$4:$DC$54,0)))*EXP(-INDEX('3)tpx females'!ES$3:ES$53,MATCH($R97,'3)tpx females'!$DE$3:$DE$53,0))))))),0)</f>
        <v>0</v>
      </c>
      <c r="BJ97" s="32">
        <f ca="1">IFERROR(($J97*EXP(BJ$5*($N97+0.5*($O97)^2))*_xlfn.NORM.DIST((LN(($L97*EXP($K97/100*BJ$5)))-LN($J97)-$N97*BJ$5)/($O97*SQRT(BJ$5))-$O97*SQRT(BJ$5),0,1,TRUE)+$L97*EXP($K97/100*BJ$5)*(1-_xlfn.NORM.DIST((LN(($L97*EXP($K97/100*BJ$5)))-LN($J97)-$N97*BJ$5)/($O97*SQRT(BJ$5)),0,1,TRUE)))*EXP(-$F$1*BJ$5)*(INDEX('3)tpx females'!ET$57:ET$107,MATCH($R97,'3)tpx females'!$DE$57:$DE$107,0))+INDEX('3)tpx males'!ER$57:ER$107,MATCH($Q97,'3)tpx males'!$DC$57:$DC$107,0))-(INDEX('3)tpx males'!EQ$110:EQ$160,MATCH($Q97,'3)tpx males'!$DC$110:$DC$160,0))*INDEX('3)tpx females'!ES$111:ES$161,MATCH($R97,'3)tpx females'!$DE$111:$DE$161,0))*(1-(EXP(-INDEX('3)tpx males'!ER$4:ER$54,MATCH($Q97,'3)tpx males'!$DC$4:$DC$54,0)))*EXP(-INDEX('3)tpx females'!ET$3:ET$53,MATCH($R97,'3)tpx females'!$DE$3:$DE$53,0))))))),0)</f>
        <v>0</v>
      </c>
      <c r="BK97" s="32">
        <f ca="1">IFERROR(($J97*EXP(BK$5*($N97+0.5*($O97)^2))*_xlfn.NORM.DIST((LN(($L97*EXP($K97/100*BK$5)))-LN($J97)-$N97*BK$5)/($O97*SQRT(BK$5))-$O97*SQRT(BK$5),0,1,TRUE)+$L97*EXP($K97/100*BK$5)*(1-_xlfn.NORM.DIST((LN(($L97*EXP($K97/100*BK$5)))-LN($J97)-$N97*BK$5)/($O97*SQRT(BK$5)),0,1,TRUE)))*EXP(-$F$1*BK$5)*(INDEX('3)tpx females'!EU$57:EU$107,MATCH($R97,'3)tpx females'!$DE$57:$DE$107,0))+INDEX('3)tpx males'!ES$57:ES$107,MATCH($Q97,'3)tpx males'!$DC$57:$DC$107,0))-(INDEX('3)tpx males'!ER$110:ER$160,MATCH($Q97,'3)tpx males'!$DC$110:$DC$160,0))*INDEX('3)tpx females'!ET$111:ET$161,MATCH($R97,'3)tpx females'!$DE$111:$DE$161,0))*(1-(EXP(-INDEX('3)tpx males'!ES$4:ES$54,MATCH($Q97,'3)tpx males'!$DC$4:$DC$54,0)))*EXP(-INDEX('3)tpx females'!EU$3:EU$53,MATCH($R97,'3)tpx females'!$DE$3:$DE$53,0))))))),0)</f>
        <v>0</v>
      </c>
      <c r="BL97" s="32">
        <f ca="1">IFERROR(($J97*EXP(BL$5*($N97+0.5*($O97)^2))*_xlfn.NORM.DIST((LN(($L97*EXP($K97/100*BL$5)))-LN($J97)-$N97*BL$5)/($O97*SQRT(BL$5))-$O97*SQRT(BL$5),0,1,TRUE)+$L97*EXP($K97/100*BL$5)*(1-_xlfn.NORM.DIST((LN(($L97*EXP($K97/100*BL$5)))-LN($J97)-$N97*BL$5)/($O97*SQRT(BL$5)),0,1,TRUE)))*EXP(-$F$1*BL$5)*(INDEX('3)tpx females'!EV$57:EV$107,MATCH($R97,'3)tpx females'!$DE$57:$DE$107,0))+INDEX('3)tpx males'!ET$57:ET$107,MATCH($Q97,'3)tpx males'!$DC$57:$DC$107,0))-(INDEX('3)tpx males'!ES$110:ES$160,MATCH($Q97,'3)tpx males'!$DC$110:$DC$160,0))*INDEX('3)tpx females'!EU$111:EU$161,MATCH($R97,'3)tpx females'!$DE$111:$DE$161,0))*(1-(EXP(-INDEX('3)tpx males'!ET$4:ET$54,MATCH($Q97,'3)tpx males'!$DC$4:$DC$54,0)))*EXP(-INDEX('3)tpx females'!EV$3:EV$53,MATCH($R97,'3)tpx females'!$DE$3:$DE$53,0))))))),0)</f>
        <v>0</v>
      </c>
      <c r="BM97" s="32">
        <f ca="1">IFERROR(($J97*EXP(BM$5*($N97+0.5*($O97)^2))*_xlfn.NORM.DIST((LN(($L97*EXP($K97/100*BM$5)))-LN($J97)-$N97*BM$5)/($O97*SQRT(BM$5))-$O97*SQRT(BM$5),0,1,TRUE)+$L97*EXP($K97/100*BM$5)*(1-_xlfn.NORM.DIST((LN(($L97*EXP($K97/100*BM$5)))-LN($J97)-$N97*BM$5)/($O97*SQRT(BM$5)),0,1,TRUE)))*EXP(-$F$1*BM$5)*(INDEX('3)tpx females'!EW$57:EW$107,MATCH($R97,'3)tpx females'!$DE$57:$DE$107,0))+INDEX('3)tpx males'!EU$57:EU$107,MATCH($Q97,'3)tpx males'!$DC$57:$DC$107,0))-(INDEX('3)tpx males'!ET$110:ET$160,MATCH($Q97,'3)tpx males'!$DC$110:$DC$160,0))*INDEX('3)tpx females'!EV$111:EV$161,MATCH($R97,'3)tpx females'!$DE$111:$DE$161,0))*(1-(EXP(-INDEX('3)tpx males'!EU$4:EU$54,MATCH($Q97,'3)tpx males'!$DC$4:$DC$54,0)))*EXP(-INDEX('3)tpx females'!EW$3:EW$53,MATCH($R97,'3)tpx females'!$DE$3:$DE$53,0))))))),0)</f>
        <v>0</v>
      </c>
      <c r="BN97" s="32">
        <f ca="1">IFERROR(($J97*EXP(BN$5*($N97+0.5*($O97)^2))*_xlfn.NORM.DIST((LN(($L97*EXP($K97/100*BN$5)))-LN($J97)-$N97*BN$5)/($O97*SQRT(BN$5))-$O97*SQRT(BN$5),0,1,TRUE)+$L97*EXP($K97/100*BN$5)*(1-_xlfn.NORM.DIST((LN(($L97*EXP($K97/100*BN$5)))-LN($J97)-$N97*BN$5)/($O97*SQRT(BN$5)),0,1,TRUE)))*EXP(-$F$1*BN$5)*(INDEX('3)tpx females'!EX$57:EX$107,MATCH($R97,'3)tpx females'!$DE$57:$DE$107,0))+INDEX('3)tpx males'!EV$57:EV$107,MATCH($Q97,'3)tpx males'!$DC$57:$DC$107,0))-(INDEX('3)tpx males'!EU$110:EU$160,MATCH($Q97,'3)tpx males'!$DC$110:$DC$160,0))*INDEX('3)tpx females'!EW$111:EW$161,MATCH($R97,'3)tpx females'!$DE$111:$DE$161,0))*(1-(EXP(-INDEX('3)tpx males'!EV$4:EV$54,MATCH($Q97,'3)tpx males'!$DC$4:$DC$54,0)))*EXP(-INDEX('3)tpx females'!EX$3:EX$53,MATCH($R97,'3)tpx females'!$DE$3:$DE$53,0))))))),0)</f>
        <v>0</v>
      </c>
      <c r="BO97" s="32">
        <f ca="1">IFERROR(($J97*EXP(BO$5*($N97+0.5*($O97)^2))*_xlfn.NORM.DIST((LN(($L97*EXP($K97/100*BO$5)))-LN($J97)-$N97*BO$5)/($O97*SQRT(BO$5))-$O97*SQRT(BO$5),0,1,TRUE)+$L97*EXP($K97/100*BO$5)*(1-_xlfn.NORM.DIST((LN(($L97*EXP($K97/100*BO$5)))-LN($J97)-$N97*BO$5)/($O97*SQRT(BO$5)),0,1,TRUE)))*EXP(-$F$1*BO$5)*(INDEX('3)tpx females'!EY$57:EY$107,MATCH($R97,'3)tpx females'!$DE$57:$DE$107,0))+INDEX('3)tpx males'!EW$57:EW$107,MATCH($Q97,'3)tpx males'!$DC$57:$DC$107,0))-(INDEX('3)tpx males'!EV$110:EV$160,MATCH($Q97,'3)tpx males'!$DC$110:$DC$160,0))*INDEX('3)tpx females'!EX$111:EX$161,MATCH($R97,'3)tpx females'!$DE$111:$DE$161,0))*(1-(EXP(-INDEX('3)tpx males'!EW$4:EW$54,MATCH($Q97,'3)tpx males'!$DC$4:$DC$54,0)))*EXP(-INDEX('3)tpx females'!EY$3:EY$53,MATCH($R97,'3)tpx females'!$DE$3:$DE$53,0))))))),0)</f>
        <v>0</v>
      </c>
      <c r="BP97" s="32">
        <f ca="1">IFERROR(($J97*EXP(BP$5*($N97+0.5*($O97)^2))*_xlfn.NORM.DIST((LN(($L97*EXP($K97/100*BP$5)))-LN($J97)-$N97*BP$5)/($O97*SQRT(BP$5))-$O97*SQRT(BP$5),0,1,TRUE)+$L97*EXP($K97/100*BP$5)*(1-_xlfn.NORM.DIST((LN(($L97*EXP($K97/100*BP$5)))-LN($J97)-$N97*BP$5)/($O97*SQRT(BP$5)),0,1,TRUE)))*EXP(-$F$1*BP$5)*(INDEX('3)tpx females'!EZ$57:EZ$107,MATCH($R97,'3)tpx females'!$DE$57:$DE$107,0))+INDEX('3)tpx males'!EX$57:EX$107,MATCH($Q97,'3)tpx males'!$DC$57:$DC$107,0))-(INDEX('3)tpx males'!EW$110:EW$160,MATCH($Q97,'3)tpx males'!$DC$110:$DC$160,0))*INDEX('3)tpx females'!EY$111:EY$161,MATCH($R97,'3)tpx females'!$DE$111:$DE$161,0))*(1-(EXP(-INDEX('3)tpx males'!EX$4:EX$54,MATCH($Q97,'3)tpx males'!$DC$4:$DC$54,0)))*EXP(-INDEX('3)tpx females'!EZ$3:EZ$53,MATCH($R97,'3)tpx females'!$DE$3:$DE$53,0))))))),0)</f>
        <v>0</v>
      </c>
      <c r="BQ97" s="32">
        <f ca="1">IFERROR(($J97*EXP(BQ$5*($N97+0.5*($O97)^2))*_xlfn.NORM.DIST((LN(($L97*EXP($K97/100*BQ$5)))-LN($J97)-$N97*BQ$5)/($O97*SQRT(BQ$5))-$O97*SQRT(BQ$5),0,1,TRUE)+$L97*EXP($K97/100*BQ$5)*(1-_xlfn.NORM.DIST((LN(($L97*EXP($K97/100*BQ$5)))-LN($J97)-$N97*BQ$5)/($O97*SQRT(BQ$5)),0,1,TRUE)))*EXP(-$F$1*BQ$5)*(INDEX('3)tpx females'!FA$57:FA$107,MATCH($R97,'3)tpx females'!$DE$57:$DE$107,0))+INDEX('3)tpx males'!EY$57:EY$107,MATCH($Q97,'3)tpx males'!$DC$57:$DC$107,0))-(INDEX('3)tpx males'!EX$110:EX$160,MATCH($Q97,'3)tpx males'!$DC$110:$DC$160,0))*INDEX('3)tpx females'!EZ$111:EZ$161,MATCH($R97,'3)tpx females'!$DE$111:$DE$161,0))*(1-(EXP(-INDEX('3)tpx males'!EY$4:EY$54,MATCH($Q97,'3)tpx males'!$DC$4:$DC$54,0)))*EXP(-INDEX('3)tpx females'!FA$3:FA$53,MATCH($R97,'3)tpx females'!$DE$3:$DE$53,0))))))),0)</f>
        <v>0</v>
      </c>
      <c r="BR97" s="32">
        <f ca="1">IFERROR(($J97*EXP(BR$5*($N97+0.5*($O97)^2))*_xlfn.NORM.DIST((LN(($L97*EXP($K97/100*BR$5)))-LN($J97)-$N97*BR$5)/($O97*SQRT(BR$5))-$O97*SQRT(BR$5),0,1,TRUE)+$L97*EXP($K97/100*BR$5)*(1-_xlfn.NORM.DIST((LN(($L97*EXP($K97/100*BR$5)))-LN($J97)-$N97*BR$5)/($O97*SQRT(BR$5)),0,1,TRUE)))*EXP(-$F$1*BR$5)*(INDEX('3)tpx females'!FB$57:FB$107,MATCH($R97,'3)tpx females'!$DE$57:$DE$107,0))+INDEX('3)tpx males'!EZ$57:EZ$107,MATCH($Q97,'3)tpx males'!$DC$57:$DC$107,0))-(INDEX('3)tpx males'!EY$110:EY$160,MATCH($Q97,'3)tpx males'!$DC$110:$DC$160,0))*INDEX('3)tpx females'!FA$111:FA$161,MATCH($R97,'3)tpx females'!$DE$111:$DE$161,0))*(1-(EXP(-INDEX('3)tpx males'!EZ$4:EZ$54,MATCH($Q97,'3)tpx males'!$DC$4:$DC$54,0)))*EXP(-INDEX('3)tpx females'!FB$3:FB$53,MATCH($R97,'3)tpx females'!$DE$3:$DE$53,0))))))),0)</f>
        <v>0</v>
      </c>
      <c r="BS97" s="32">
        <f ca="1">IFERROR(($J97*EXP(BS$5*($N97+0.5*($O97)^2))*_xlfn.NORM.DIST((LN(($L97*EXP($K97/100*BS$5)))-LN($J97)-$N97*BS$5)/($O97*SQRT(BS$5))-$O97*SQRT(BS$5),0,1,TRUE)+$L97*EXP($K97/100*BS$5)*(1-_xlfn.NORM.DIST((LN(($L97*EXP($K97/100*BS$5)))-LN($J97)-$N97*BS$5)/($O97*SQRT(BS$5)),0,1,TRUE)))*EXP(-$F$1*BS$5)*(INDEX('3)tpx females'!FC$57:FC$107,MATCH($R97,'3)tpx females'!$DE$57:$DE$107,0))+INDEX('3)tpx males'!FA$57:FA$107,MATCH($Q97,'3)tpx males'!$DC$57:$DC$107,0))-(INDEX('3)tpx males'!EZ$110:EZ$160,MATCH($Q97,'3)tpx males'!$DC$110:$DC$160,0))*INDEX('3)tpx females'!FB$111:FB$161,MATCH($R97,'3)tpx females'!$DE$111:$DE$161,0))*(1-(EXP(-INDEX('3)tpx males'!FA$4:FA$54,MATCH($Q97,'3)tpx males'!$DC$4:$DC$54,0)))*EXP(-INDEX('3)tpx females'!FC$3:FC$53,MATCH($R97,'3)tpx females'!$DE$3:$DE$53,0))))))),0)</f>
        <v>0</v>
      </c>
      <c r="BT97" s="32">
        <f ca="1">IFERROR(($J97*EXP(BT$5*($N97+0.5*($O97)^2))*_xlfn.NORM.DIST((LN(($L97*EXP($K97/100*BT$5)))-LN($J97)-$N97*BT$5)/($O97*SQRT(BT$5))-$O97*SQRT(BT$5),0,1,TRUE)+$L97*EXP($K97/100*BT$5)*(1-_xlfn.NORM.DIST((LN(($L97*EXP($K97/100*BT$5)))-LN($J97)-$N97*BT$5)/($O97*SQRT(BT$5)),0,1,TRUE)))*EXP(-$F$1*BT$5)*(INDEX('3)tpx females'!FD$57:FD$107,MATCH($R97,'3)tpx females'!$DE$57:$DE$107,0))+INDEX('3)tpx males'!FB$57:FB$107,MATCH($Q97,'3)tpx males'!$DC$57:$DC$107,0))-(INDEX('3)tpx males'!FA$110:FA$160,MATCH($Q97,'3)tpx males'!$DC$110:$DC$160,0))*INDEX('3)tpx females'!FC$111:FC$161,MATCH($R97,'3)tpx females'!$DE$111:$DE$161,0))*(1-(EXP(-INDEX('3)tpx males'!FB$4:FB$54,MATCH($Q97,'3)tpx males'!$DC$4:$DC$54,0)))*EXP(-INDEX('3)tpx females'!FD$3:FD$53,MATCH($R97,'3)tpx females'!$DE$3:$DE$53,0))))))),0)</f>
        <v>0</v>
      </c>
    </row>
    <row r="98" spans="2:72" x14ac:dyDescent="0.25">
      <c r="B98" s="32" t="s">
        <v>11</v>
      </c>
      <c r="C98" s="32" t="s">
        <v>12</v>
      </c>
      <c r="D98" s="49">
        <v>18990</v>
      </c>
      <c r="E98" s="32" t="s">
        <v>13</v>
      </c>
      <c r="F98" s="32" t="s">
        <v>14</v>
      </c>
      <c r="G98" s="49">
        <v>19326</v>
      </c>
      <c r="H98" s="32" t="s">
        <v>13</v>
      </c>
      <c r="I98" s="32" t="s">
        <v>21</v>
      </c>
      <c r="J98" s="32">
        <v>319190</v>
      </c>
      <c r="K98" s="32">
        <v>8.1999999999999993</v>
      </c>
      <c r="L98" s="32">
        <f>'3) 2016 cases'!M98*EXP('3) 2016 cases'!L98/100)</f>
        <v>75836.455609551267</v>
      </c>
      <c r="M98" s="32"/>
      <c r="N98" s="32">
        <f>INDEX('2b)Working'!$I$61:$P$61,MATCH($I98,'2b)Working'!$I$60:$P$60,0))</f>
        <v>6.639962125003708E-2</v>
      </c>
      <c r="O98" s="32">
        <f>INDEX('2b)Working'!$I$62:$P$62,MATCH($I98,'2b)Working'!$I$60:$P$60,0))</f>
        <v>4.3425056649869002E-2</v>
      </c>
      <c r="P98" s="32" t="str">
        <f t="shared" si="5"/>
        <v/>
      </c>
      <c r="Q98" s="32">
        <f t="shared" si="4"/>
        <v>66</v>
      </c>
      <c r="R98" s="32">
        <f t="shared" si="6"/>
        <v>65</v>
      </c>
      <c r="S98" s="32">
        <f t="shared" si="7"/>
        <v>1</v>
      </c>
      <c r="U98" s="32">
        <f t="shared" ca="1" si="8"/>
        <v>104268.60003572416</v>
      </c>
      <c r="W98" s="32">
        <f ca="1">IFERROR(($J98*EXP(W$5*($N98+0.5*($O98)^2))*_xlfn.NORM.DIST((LN(($L98*EXP($K98/100*W$5)))-LN($J98)-$N98*W$5)/($O98*SQRT(W$5))-$O98*SQRT(W$5),0,1,TRUE)+$L98*EXP($K98/100*W$5)*(1-_xlfn.NORM.DIST((LN(($L98*EXP($K98/100*W$5)))-LN($J98)-$N98*W$5)/($O98*SQRT(W$5)),0,1,TRUE)))*EXP(-$F$1*W$5)*(INDEX('3)tpx females'!DG$57:DG$107,MATCH($R98,'3)tpx females'!$DE$57:$DE$107,0))+INDEX('3)tpx males'!DE$57:DE$107,MATCH($Q98,'3)tpx males'!$DC$57:$DC$107,0))-(INDEX('3)tpx males'!DD$110:DD$160,MATCH($Q98,'3)tpx males'!$DC$110:$DC$160,0))*INDEX('3)tpx females'!DF$111:DF$161,MATCH($R98,'3)tpx females'!$DE$111:$DE$161,0))*(1-(EXP(-INDEX('3)tpx males'!DE$4:DE$54,MATCH($Q98,'3)tpx males'!$DC$4:$DC$54,0)))*EXP(-INDEX('3)tpx females'!DG$3:DG$53,MATCH($R98,'3)tpx females'!$DE$3:$DE$53,0))))))),0)</f>
        <v>4.5463442416959543</v>
      </c>
      <c r="X98" s="32">
        <f ca="1">IFERROR(($J98*EXP(X$5*($N98+0.5*($O98)^2))*_xlfn.NORM.DIST((LN(($L98*EXP($K98/100*X$5)))-LN($J98)-$N98*X$5)/($O98*SQRT(X$5))-$O98*SQRT(X$5),0,1,TRUE)+$L98*EXP($K98/100*X$5)*(1-_xlfn.NORM.DIST((LN(($L98*EXP($K98/100*X$5)))-LN($J98)-$N98*X$5)/($O98*SQRT(X$5)),0,1,TRUE)))*EXP(-$F$1*X$5)*(INDEX('3)tpx females'!DH$57:DH$107,MATCH($R98,'3)tpx females'!$DE$57:$DE$107,0))+INDEX('3)tpx males'!DF$57:DF$107,MATCH($Q98,'3)tpx males'!$DC$57:$DC$107,0))-(INDEX('3)tpx males'!DE$110:DE$160,MATCH($Q98,'3)tpx males'!$DC$110:$DC$160,0))*INDEX('3)tpx females'!DG$111:DG$161,MATCH($R98,'3)tpx females'!$DE$111:$DE$161,0))*(1-(EXP(-INDEX('3)tpx males'!DF$4:DF$54,MATCH($Q98,'3)tpx males'!$DC$4:$DC$54,0)))*EXP(-INDEX('3)tpx females'!DH$3:DH$53,MATCH($R98,'3)tpx females'!$DE$3:$DE$53,0))))))),0)</f>
        <v>14.874757370813303</v>
      </c>
      <c r="Y98" s="32">
        <f ca="1">IFERROR(($J98*EXP(Y$5*($N98+0.5*($O98)^2))*_xlfn.NORM.DIST((LN(($L98*EXP($K98/100*Y$5)))-LN($J98)-$N98*Y$5)/($O98*SQRT(Y$5))-$O98*SQRT(Y$5),0,1,TRUE)+$L98*EXP($K98/100*Y$5)*(1-_xlfn.NORM.DIST((LN(($L98*EXP($K98/100*Y$5)))-LN($J98)-$N98*Y$5)/($O98*SQRT(Y$5)),0,1,TRUE)))*EXP(-$F$1*Y$5)*(INDEX('3)tpx females'!DI$57:DI$107,MATCH($R98,'3)tpx females'!$DE$57:$DE$107,0))+INDEX('3)tpx males'!DG$57:DG$107,MATCH($Q98,'3)tpx males'!$DC$57:$DC$107,0))-(INDEX('3)tpx males'!DF$110:DF$160,MATCH($Q98,'3)tpx males'!$DC$110:$DC$160,0))*INDEX('3)tpx females'!DH$111:DH$161,MATCH($R98,'3)tpx females'!$DE$111:$DE$161,0))*(1-(EXP(-INDEX('3)tpx males'!DG$4:DG$54,MATCH($Q98,'3)tpx males'!$DC$4:$DC$54,0)))*EXP(-INDEX('3)tpx females'!DI$3:DI$53,MATCH($R98,'3)tpx females'!$DE$3:$DE$53,0))))))),0)</f>
        <v>27.955756256737104</v>
      </c>
      <c r="Z98" s="32">
        <f ca="1">IFERROR(($J98*EXP(Z$5*($N98+0.5*($O98)^2))*_xlfn.NORM.DIST((LN(($L98*EXP($K98/100*Z$5)))-LN($J98)-$N98*Z$5)/($O98*SQRT(Z$5))-$O98*SQRT(Z$5),0,1,TRUE)+$L98*EXP($K98/100*Z$5)*(1-_xlfn.NORM.DIST((LN(($L98*EXP($K98/100*Z$5)))-LN($J98)-$N98*Z$5)/($O98*SQRT(Z$5)),0,1,TRUE)))*EXP(-$F$1*Z$5)*(INDEX('3)tpx females'!DJ$57:DJ$107,MATCH($R98,'3)tpx females'!$DE$57:$DE$107,0))+INDEX('3)tpx males'!DH$57:DH$107,MATCH($Q98,'3)tpx males'!$DC$57:$DC$107,0))-(INDEX('3)tpx males'!DG$110:DG$160,MATCH($Q98,'3)tpx males'!$DC$110:$DC$160,0))*INDEX('3)tpx females'!DI$111:DI$161,MATCH($R98,'3)tpx females'!$DE$111:$DE$161,0))*(1-(EXP(-INDEX('3)tpx males'!DH$4:DH$54,MATCH($Q98,'3)tpx males'!$DC$4:$DC$54,0)))*EXP(-INDEX('3)tpx females'!DJ$3:DJ$53,MATCH($R98,'3)tpx females'!$DE$3:$DE$53,0))))))),0)</f>
        <v>43.141610068944232</v>
      </c>
      <c r="AA98" s="32">
        <f ca="1">IFERROR(($J98*EXP(AA$5*($N98+0.5*($O98)^2))*_xlfn.NORM.DIST((LN(($L98*EXP($K98/100*AA$5)))-LN($J98)-$N98*AA$5)/($O98*SQRT(AA$5))-$O98*SQRT(AA$5),0,1,TRUE)+$L98*EXP($K98/100*AA$5)*(1-_xlfn.NORM.DIST((LN(($L98*EXP($K98/100*AA$5)))-LN($J98)-$N98*AA$5)/($O98*SQRT(AA$5)),0,1,TRUE)))*EXP(-$F$1*AA$5)*(INDEX('3)tpx females'!DK$57:DK$107,MATCH($R98,'3)tpx females'!$DE$57:$DE$107,0))+INDEX('3)tpx males'!DI$57:DI$107,MATCH($Q98,'3)tpx males'!$DC$57:$DC$107,0))-(INDEX('3)tpx males'!DH$110:DH$160,MATCH($Q98,'3)tpx males'!$DC$110:$DC$160,0))*INDEX('3)tpx females'!DJ$111:DJ$161,MATCH($R98,'3)tpx females'!$DE$111:$DE$161,0))*(1-(EXP(-INDEX('3)tpx males'!DI$4:DI$54,MATCH($Q98,'3)tpx males'!$DC$4:$DC$54,0)))*EXP(-INDEX('3)tpx females'!DK$3:DK$53,MATCH($R98,'3)tpx females'!$DE$3:$DE$53,0))))))),0)</f>
        <v>64.338352922142278</v>
      </c>
      <c r="AB98" s="32">
        <f ca="1">IFERROR(($J98*EXP(AB$5*($N98+0.5*($O98)^2))*_xlfn.NORM.DIST((LN(($L98*EXP($K98/100*AB$5)))-LN($J98)-$N98*AB$5)/($O98*SQRT(AB$5))-$O98*SQRT(AB$5),0,1,TRUE)+$L98*EXP($K98/100*AB$5)*(1-_xlfn.NORM.DIST((LN(($L98*EXP($K98/100*AB$5)))-LN($J98)-$N98*AB$5)/($O98*SQRT(AB$5)),0,1,TRUE)))*EXP(-$F$1*AB$5)*(INDEX('3)tpx females'!DL$57:DL$107,MATCH($R98,'3)tpx females'!$DE$57:$DE$107,0))+INDEX('3)tpx males'!DJ$57:DJ$107,MATCH($Q98,'3)tpx males'!$DC$57:$DC$107,0))-(INDEX('3)tpx males'!DI$110:DI$160,MATCH($Q98,'3)tpx males'!$DC$110:$DC$160,0))*INDEX('3)tpx females'!DK$111:DK$161,MATCH($R98,'3)tpx females'!$DE$111:$DE$161,0))*(1-(EXP(-INDEX('3)tpx males'!DJ$4:DJ$54,MATCH($Q98,'3)tpx males'!$DC$4:$DC$54,0)))*EXP(-INDEX('3)tpx females'!DL$3:DL$53,MATCH($R98,'3)tpx females'!$DE$3:$DE$53,0))))))),0)</f>
        <v>92.135249032351155</v>
      </c>
      <c r="AC98" s="32">
        <f ca="1">IFERROR(($J98*EXP(AC$5*($N98+0.5*($O98)^2))*_xlfn.NORM.DIST((LN(($L98*EXP($K98/100*AC$5)))-LN($J98)-$N98*AC$5)/($O98*SQRT(AC$5))-$O98*SQRT(AC$5),0,1,TRUE)+$L98*EXP($K98/100*AC$5)*(1-_xlfn.NORM.DIST((LN(($L98*EXP($K98/100*AC$5)))-LN($J98)-$N98*AC$5)/($O98*SQRT(AC$5)),0,1,TRUE)))*EXP(-$F$1*AC$5)*(INDEX('3)tpx females'!DM$57:DM$107,MATCH($R98,'3)tpx females'!$DE$57:$DE$107,0))+INDEX('3)tpx males'!DK$57:DK$107,MATCH($Q98,'3)tpx males'!$DC$57:$DC$107,0))-(INDEX('3)tpx males'!DJ$110:DJ$160,MATCH($Q98,'3)tpx males'!$DC$110:$DC$160,0))*INDEX('3)tpx females'!DL$111:DL$161,MATCH($R98,'3)tpx females'!$DE$111:$DE$161,0))*(1-(EXP(-INDEX('3)tpx males'!DK$4:DK$54,MATCH($Q98,'3)tpx males'!$DC$4:$DC$54,0)))*EXP(-INDEX('3)tpx females'!DM$3:DM$53,MATCH($R98,'3)tpx females'!$DE$3:$DE$53,0))))))),0)</f>
        <v>131.5099972448551</v>
      </c>
      <c r="AD98" s="32">
        <f ca="1">IFERROR(($J98*EXP(AD$5*($N98+0.5*($O98)^2))*_xlfn.NORM.DIST((LN(($L98*EXP($K98/100*AD$5)))-LN($J98)-$N98*AD$5)/($O98*SQRT(AD$5))-$O98*SQRT(AD$5),0,1,TRUE)+$L98*EXP($K98/100*AD$5)*(1-_xlfn.NORM.DIST((LN(($L98*EXP($K98/100*AD$5)))-LN($J98)-$N98*AD$5)/($O98*SQRT(AD$5)),0,1,TRUE)))*EXP(-$F$1*AD$5)*(INDEX('3)tpx females'!DN$57:DN$107,MATCH($R98,'3)tpx females'!$DE$57:$DE$107,0))+INDEX('3)tpx males'!DL$57:DL$107,MATCH($Q98,'3)tpx males'!$DC$57:$DC$107,0))-(INDEX('3)tpx males'!DK$110:DK$160,MATCH($Q98,'3)tpx males'!$DC$110:$DC$160,0))*INDEX('3)tpx females'!DM$111:DM$161,MATCH($R98,'3)tpx females'!$DE$111:$DE$161,0))*(1-(EXP(-INDEX('3)tpx males'!DL$4:DL$54,MATCH($Q98,'3)tpx males'!$DC$4:$DC$54,0)))*EXP(-INDEX('3)tpx females'!DN$3:DN$53,MATCH($R98,'3)tpx females'!$DE$3:$DE$53,0))))))),0)</f>
        <v>169.51844113948988</v>
      </c>
      <c r="AE98" s="32">
        <f ca="1">IFERROR(($J98*EXP(AE$5*($N98+0.5*($O98)^2))*_xlfn.NORM.DIST((LN(($L98*EXP($K98/100*AE$5)))-LN($J98)-$N98*AE$5)/($O98*SQRT(AE$5))-$O98*SQRT(AE$5),0,1,TRUE)+$L98*EXP($K98/100*AE$5)*(1-_xlfn.NORM.DIST((LN(($L98*EXP($K98/100*AE$5)))-LN($J98)-$N98*AE$5)/($O98*SQRT(AE$5)),0,1,TRUE)))*EXP(-$F$1*AE$5)*(INDEX('3)tpx females'!DO$57:DO$107,MATCH($R98,'3)tpx females'!$DE$57:$DE$107,0))+INDEX('3)tpx males'!DM$57:DM$107,MATCH($Q98,'3)tpx males'!$DC$57:$DC$107,0))-(INDEX('3)tpx males'!DL$110:DL$160,MATCH($Q98,'3)tpx males'!$DC$110:$DC$160,0))*INDEX('3)tpx females'!DN$111:DN$161,MATCH($R98,'3)tpx females'!$DE$111:$DE$161,0))*(1-(EXP(-INDEX('3)tpx males'!DM$4:DM$54,MATCH($Q98,'3)tpx males'!$DC$4:$DC$54,0)))*EXP(-INDEX('3)tpx females'!DO$3:DO$53,MATCH($R98,'3)tpx females'!$DE$3:$DE$53,0))))))),0)</f>
        <v>221.82181934673827</v>
      </c>
      <c r="AF98" s="32">
        <f ca="1">IFERROR(($J98*EXP(AF$5*($N98+0.5*($O98)^2))*_xlfn.NORM.DIST((LN(($L98*EXP($K98/100*AF$5)))-LN($J98)-$N98*AF$5)/($O98*SQRT(AF$5))-$O98*SQRT(AF$5),0,1,TRUE)+$L98*EXP($K98/100*AF$5)*(1-_xlfn.NORM.DIST((LN(($L98*EXP($K98/100*AF$5)))-LN($J98)-$N98*AF$5)/($O98*SQRT(AF$5)),0,1,TRUE)))*EXP(-$F$1*AF$5)*(INDEX('3)tpx females'!DP$57:DP$107,MATCH($R98,'3)tpx females'!$DE$57:$DE$107,0))+INDEX('3)tpx males'!DN$57:DN$107,MATCH($Q98,'3)tpx males'!$DC$57:$DC$107,0))-(INDEX('3)tpx males'!DM$110:DM$160,MATCH($Q98,'3)tpx males'!$DC$110:$DC$160,0))*INDEX('3)tpx females'!DO$111:DO$161,MATCH($R98,'3)tpx females'!$DE$111:$DE$161,0))*(1-(EXP(-INDEX('3)tpx males'!DN$4:DN$54,MATCH($Q98,'3)tpx males'!$DC$4:$DC$54,0)))*EXP(-INDEX('3)tpx females'!DP$3:DP$53,MATCH($R98,'3)tpx females'!$DE$3:$DE$53,0))))))),0)</f>
        <v>289.69365485529738</v>
      </c>
      <c r="AG98" s="32">
        <f ca="1">IFERROR(($J98*EXP(AG$5*($N98+0.5*($O98)^2))*_xlfn.NORM.DIST((LN(($L98*EXP($K98/100*AG$5)))-LN($J98)-$N98*AG$5)/($O98*SQRT(AG$5))-$O98*SQRT(AG$5),0,1,TRUE)+$L98*EXP($K98/100*AG$5)*(1-_xlfn.NORM.DIST((LN(($L98*EXP($K98/100*AG$5)))-LN($J98)-$N98*AG$5)/($O98*SQRT(AG$5)),0,1,TRUE)))*EXP(-$F$1*AG$5)*(INDEX('3)tpx females'!DQ$57:DQ$107,MATCH($R98,'3)tpx females'!$DE$57:$DE$107,0))+INDEX('3)tpx males'!DO$57:DO$107,MATCH($Q98,'3)tpx males'!$DC$57:$DC$107,0))-(INDEX('3)tpx males'!DN$110:DN$160,MATCH($Q98,'3)tpx males'!$DC$110:$DC$160,0))*INDEX('3)tpx females'!DP$111:DP$161,MATCH($R98,'3)tpx females'!$DE$111:$DE$161,0))*(1-(EXP(-INDEX('3)tpx males'!DO$4:DO$54,MATCH($Q98,'3)tpx males'!$DC$4:$DC$54,0)))*EXP(-INDEX('3)tpx females'!DQ$3:DQ$53,MATCH($R98,'3)tpx females'!$DE$3:$DE$53,0))))))),0)</f>
        <v>356.81617818644429</v>
      </c>
      <c r="AH98" s="32">
        <f ca="1">IFERROR(($J98*EXP(AH$5*($N98+0.5*($O98)^2))*_xlfn.NORM.DIST((LN(($L98*EXP($K98/100*AH$5)))-LN($J98)-$N98*AH$5)/($O98*SQRT(AH$5))-$O98*SQRT(AH$5),0,1,TRUE)+$L98*EXP($K98/100*AH$5)*(1-_xlfn.NORM.DIST((LN(($L98*EXP($K98/100*AH$5)))-LN($J98)-$N98*AH$5)/($O98*SQRT(AH$5)),0,1,TRUE)))*EXP(-$F$1*AH$5)*(INDEX('3)tpx females'!DR$57:DR$107,MATCH($R98,'3)tpx females'!$DE$57:$DE$107,0))+INDEX('3)tpx males'!DP$57:DP$107,MATCH($Q98,'3)tpx males'!$DC$57:$DC$107,0))-(INDEX('3)tpx males'!DO$110:DO$160,MATCH($Q98,'3)tpx males'!$DC$110:$DC$160,0))*INDEX('3)tpx females'!DQ$111:DQ$161,MATCH($R98,'3)tpx females'!$DE$111:$DE$161,0))*(1-(EXP(-INDEX('3)tpx males'!DP$4:DP$54,MATCH($Q98,'3)tpx males'!$DC$4:$DC$54,0)))*EXP(-INDEX('3)tpx females'!DR$3:DR$53,MATCH($R98,'3)tpx females'!$DE$3:$DE$53,0))))))),0)</f>
        <v>457.98538108906155</v>
      </c>
      <c r="AI98" s="32">
        <f ca="1">IFERROR(($J98*EXP(AI$5*($N98+0.5*($O98)^2))*_xlfn.NORM.DIST((LN(($L98*EXP($K98/100*AI$5)))-LN($J98)-$N98*AI$5)/($O98*SQRT(AI$5))-$O98*SQRT(AI$5),0,1,TRUE)+$L98*EXP($K98/100*AI$5)*(1-_xlfn.NORM.DIST((LN(($L98*EXP($K98/100*AI$5)))-LN($J98)-$N98*AI$5)/($O98*SQRT(AI$5)),0,1,TRUE)))*EXP(-$F$1*AI$5)*(INDEX('3)tpx females'!DS$57:DS$107,MATCH($R98,'3)tpx females'!$DE$57:$DE$107,0))+INDEX('3)tpx males'!DQ$57:DQ$107,MATCH($Q98,'3)tpx males'!$DC$57:$DC$107,0))-(INDEX('3)tpx males'!DP$110:DP$160,MATCH($Q98,'3)tpx males'!$DC$110:$DC$160,0))*INDEX('3)tpx females'!DR$111:DR$161,MATCH($R98,'3)tpx females'!$DE$111:$DE$161,0))*(1-(EXP(-INDEX('3)tpx males'!DQ$4:DQ$54,MATCH($Q98,'3)tpx males'!$DC$4:$DC$54,0)))*EXP(-INDEX('3)tpx females'!DS$3:DS$53,MATCH($R98,'3)tpx females'!$DE$3:$DE$53,0))))))),0)</f>
        <v>567.19973235276564</v>
      </c>
      <c r="AJ98" s="32">
        <f ca="1">IFERROR(($J98*EXP(AJ$5*($N98+0.5*($O98)^2))*_xlfn.NORM.DIST((LN(($L98*EXP($K98/100*AJ$5)))-LN($J98)-$N98*AJ$5)/($O98*SQRT(AJ$5))-$O98*SQRT(AJ$5),0,1,TRUE)+$L98*EXP($K98/100*AJ$5)*(1-_xlfn.NORM.DIST((LN(($L98*EXP($K98/100*AJ$5)))-LN($J98)-$N98*AJ$5)/($O98*SQRT(AJ$5)),0,1,TRUE)))*EXP(-$F$1*AJ$5)*(INDEX('3)tpx females'!DT$57:DT$107,MATCH($R98,'3)tpx females'!$DE$57:$DE$107,0))+INDEX('3)tpx males'!DR$57:DR$107,MATCH($Q98,'3)tpx males'!$DC$57:$DC$107,0))-(INDEX('3)tpx males'!DQ$110:DQ$160,MATCH($Q98,'3)tpx males'!$DC$110:$DC$160,0))*INDEX('3)tpx females'!DS$111:DS$161,MATCH($R98,'3)tpx females'!$DE$111:$DE$161,0))*(1-(EXP(-INDEX('3)tpx males'!DR$4:DR$54,MATCH($Q98,'3)tpx males'!$DC$4:$DC$54,0)))*EXP(-INDEX('3)tpx females'!DT$3:DT$53,MATCH($R98,'3)tpx females'!$DE$3:$DE$53,0))))))),0)</f>
        <v>716.94626076328484</v>
      </c>
      <c r="AK98" s="32">
        <f ca="1">IFERROR(($J98*EXP(AK$5*($N98+0.5*($O98)^2))*_xlfn.NORM.DIST((LN(($L98*EXP($K98/100*AK$5)))-LN($J98)-$N98*AK$5)/($O98*SQRT(AK$5))-$O98*SQRT(AK$5),0,1,TRUE)+$L98*EXP($K98/100*AK$5)*(1-_xlfn.NORM.DIST((LN(($L98*EXP($K98/100*AK$5)))-LN($J98)-$N98*AK$5)/($O98*SQRT(AK$5)),0,1,TRUE)))*EXP(-$F$1*AK$5)*(INDEX('3)tpx females'!DU$57:DU$107,MATCH($R98,'3)tpx females'!$DE$57:$DE$107,0))+INDEX('3)tpx males'!DS$57:DS$107,MATCH($Q98,'3)tpx males'!$DC$57:$DC$107,0))-(INDEX('3)tpx males'!DR$110:DR$160,MATCH($Q98,'3)tpx males'!$DC$110:$DC$160,0))*INDEX('3)tpx females'!DT$111:DT$161,MATCH($R98,'3)tpx females'!$DE$111:$DE$161,0))*(1-(EXP(-INDEX('3)tpx males'!DS$4:DS$54,MATCH($Q98,'3)tpx males'!$DC$4:$DC$54,0)))*EXP(-INDEX('3)tpx females'!DU$3:DU$53,MATCH($R98,'3)tpx females'!$DE$3:$DE$53,0))))))),0)</f>
        <v>875.93324162444515</v>
      </c>
      <c r="AL98" s="32">
        <f ca="1">IFERROR(($J98*EXP(AL$5*($N98+0.5*($O98)^2))*_xlfn.NORM.DIST((LN(($L98*EXP($K98/100*AL$5)))-LN($J98)-$N98*AL$5)/($O98*SQRT(AL$5))-$O98*SQRT(AL$5),0,1,TRUE)+$L98*EXP($K98/100*AL$5)*(1-_xlfn.NORM.DIST((LN(($L98*EXP($K98/100*AL$5)))-LN($J98)-$N98*AL$5)/($O98*SQRT(AL$5)),0,1,TRUE)))*EXP(-$F$1*AL$5)*(INDEX('3)tpx females'!DV$57:DV$107,MATCH($R98,'3)tpx females'!$DE$57:$DE$107,0))+INDEX('3)tpx males'!DT$57:DT$107,MATCH($Q98,'3)tpx males'!$DC$57:$DC$107,0))-(INDEX('3)tpx males'!DS$110:DS$160,MATCH($Q98,'3)tpx males'!$DC$110:$DC$160,0))*INDEX('3)tpx females'!DU$111:DU$161,MATCH($R98,'3)tpx females'!$DE$111:$DE$161,0))*(1-(EXP(-INDEX('3)tpx males'!DT$4:DT$54,MATCH($Q98,'3)tpx males'!$DC$4:$DC$54,0)))*EXP(-INDEX('3)tpx females'!DV$3:DV$53,MATCH($R98,'3)tpx females'!$DE$3:$DE$53,0))))))),0)</f>
        <v>1152.4369373006373</v>
      </c>
      <c r="AM98" s="32">
        <f ca="1">IFERROR(($J98*EXP(AM$5*($N98+0.5*($O98)^2))*_xlfn.NORM.DIST((LN(($L98*EXP($K98/100*AM$5)))-LN($J98)-$N98*AM$5)/($O98*SQRT(AM$5))-$O98*SQRT(AM$5),0,1,TRUE)+$L98*EXP($K98/100*AM$5)*(1-_xlfn.NORM.DIST((LN(($L98*EXP($K98/100*AM$5)))-LN($J98)-$N98*AM$5)/($O98*SQRT(AM$5)),0,1,TRUE)))*EXP(-$F$1*AM$5)*(INDEX('3)tpx females'!DW$57:DW$107,MATCH($R98,'3)tpx females'!$DE$57:$DE$107,0))+INDEX('3)tpx males'!DU$57:DU$107,MATCH($Q98,'3)tpx males'!$DC$57:$DC$107,0))-(INDEX('3)tpx males'!DT$110:DT$160,MATCH($Q98,'3)tpx males'!$DC$110:$DC$160,0))*INDEX('3)tpx females'!DV$111:DV$161,MATCH($R98,'3)tpx females'!$DE$111:$DE$161,0))*(1-(EXP(-INDEX('3)tpx males'!DU$4:DU$54,MATCH($Q98,'3)tpx males'!$DC$4:$DC$54,0)))*EXP(-INDEX('3)tpx females'!DW$3:DW$53,MATCH($R98,'3)tpx females'!$DE$3:$DE$53,0))))))),0)</f>
        <v>1448.3504647152183</v>
      </c>
      <c r="AN98" s="32">
        <f ca="1">IFERROR(($J98*EXP(AN$5*($N98+0.5*($O98)^2))*_xlfn.NORM.DIST((LN(($L98*EXP($K98/100*AN$5)))-LN($J98)-$N98*AN$5)/($O98*SQRT(AN$5))-$O98*SQRT(AN$5),0,1,TRUE)+$L98*EXP($K98/100*AN$5)*(1-_xlfn.NORM.DIST((LN(($L98*EXP($K98/100*AN$5)))-LN($J98)-$N98*AN$5)/($O98*SQRT(AN$5)),0,1,TRUE)))*EXP(-$F$1*AN$5)*(INDEX('3)tpx females'!DX$57:DX$107,MATCH($R98,'3)tpx females'!$DE$57:$DE$107,0))+INDEX('3)tpx males'!DV$57:DV$107,MATCH($Q98,'3)tpx males'!$DC$57:$DC$107,0))-(INDEX('3)tpx males'!DU$110:DU$160,MATCH($Q98,'3)tpx males'!$DC$110:$DC$160,0))*INDEX('3)tpx females'!DW$111:DW$161,MATCH($R98,'3)tpx females'!$DE$111:$DE$161,0))*(1-(EXP(-INDEX('3)tpx males'!DV$4:DV$54,MATCH($Q98,'3)tpx males'!$DC$4:$DC$54,0)))*EXP(-INDEX('3)tpx females'!DX$3:DX$53,MATCH($R98,'3)tpx females'!$DE$3:$DE$53,0))))))),0)</f>
        <v>1853.3047852300042</v>
      </c>
      <c r="AO98" s="32">
        <f ca="1">IFERROR(($J98*EXP(AO$5*($N98+0.5*($O98)^2))*_xlfn.NORM.DIST((LN(($L98*EXP($K98/100*AO$5)))-LN($J98)-$N98*AO$5)/($O98*SQRT(AO$5))-$O98*SQRT(AO$5),0,1,TRUE)+$L98*EXP($K98/100*AO$5)*(1-_xlfn.NORM.DIST((LN(($L98*EXP($K98/100*AO$5)))-LN($J98)-$N98*AO$5)/($O98*SQRT(AO$5)),0,1,TRUE)))*EXP(-$F$1*AO$5)*(INDEX('3)tpx females'!DY$57:DY$107,MATCH($R98,'3)tpx females'!$DE$57:$DE$107,0))+INDEX('3)tpx males'!DW$57:DW$107,MATCH($Q98,'3)tpx males'!$DC$57:$DC$107,0))-(INDEX('3)tpx males'!DV$110:DV$160,MATCH($Q98,'3)tpx males'!$DC$110:$DC$160,0))*INDEX('3)tpx females'!DX$111:DX$161,MATCH($R98,'3)tpx females'!$DE$111:$DE$161,0))*(1-(EXP(-INDEX('3)tpx males'!DW$4:DW$54,MATCH($Q98,'3)tpx males'!$DC$4:$DC$54,0)))*EXP(-INDEX('3)tpx females'!DY$3:DY$53,MATCH($R98,'3)tpx females'!$DE$3:$DE$53,0))))))),0)</f>
        <v>2223.145037902299</v>
      </c>
      <c r="AP98" s="32">
        <f ca="1">IFERROR(($J98*EXP(AP$5*($N98+0.5*($O98)^2))*_xlfn.NORM.DIST((LN(($L98*EXP($K98/100*AP$5)))-LN($J98)-$N98*AP$5)/($O98*SQRT(AP$5))-$O98*SQRT(AP$5),0,1,TRUE)+$L98*EXP($K98/100*AP$5)*(1-_xlfn.NORM.DIST((LN(($L98*EXP($K98/100*AP$5)))-LN($J98)-$N98*AP$5)/($O98*SQRT(AP$5)),0,1,TRUE)))*EXP(-$F$1*AP$5)*(INDEX('3)tpx females'!DZ$57:DZ$107,MATCH($R98,'3)tpx females'!$DE$57:$DE$107,0))+INDEX('3)tpx males'!DX$57:DX$107,MATCH($Q98,'3)tpx males'!$DC$57:$DC$107,0))-(INDEX('3)tpx males'!DW$110:DW$160,MATCH($Q98,'3)tpx males'!$DC$110:$DC$160,0))*INDEX('3)tpx females'!DY$111:DY$161,MATCH($R98,'3)tpx females'!$DE$111:$DE$161,0))*(1-(EXP(-INDEX('3)tpx males'!DX$4:DX$54,MATCH($Q98,'3)tpx males'!$DC$4:$DC$54,0)))*EXP(-INDEX('3)tpx females'!DZ$3:DZ$53,MATCH($R98,'3)tpx females'!$DE$3:$DE$53,0))))))),0)</f>
        <v>2546.1587139000299</v>
      </c>
      <c r="AQ98" s="32">
        <f ca="1">IFERROR(($J98*EXP(AQ$5*($N98+0.5*($O98)^2))*_xlfn.NORM.DIST((LN(($L98*EXP($K98/100*AQ$5)))-LN($J98)-$N98*AQ$5)/($O98*SQRT(AQ$5))-$O98*SQRT(AQ$5),0,1,TRUE)+$L98*EXP($K98/100*AQ$5)*(1-_xlfn.NORM.DIST((LN(($L98*EXP($K98/100*AQ$5)))-LN($J98)-$N98*AQ$5)/($O98*SQRT(AQ$5)),0,1,TRUE)))*EXP(-$F$1*AQ$5)*(INDEX('3)tpx females'!EA$57:EA$107,MATCH($R98,'3)tpx females'!$DE$57:$DE$107,0))+INDEX('3)tpx males'!DY$57:DY$107,MATCH($Q98,'3)tpx males'!$DC$57:$DC$107,0))-(INDEX('3)tpx males'!DX$110:DX$160,MATCH($Q98,'3)tpx males'!$DC$110:$DC$160,0))*INDEX('3)tpx females'!DZ$111:DZ$161,MATCH($R98,'3)tpx females'!$DE$111:$DE$161,0))*(1-(EXP(-INDEX('3)tpx males'!DY$4:DY$54,MATCH($Q98,'3)tpx males'!$DC$4:$DC$54,0)))*EXP(-INDEX('3)tpx females'!EA$3:EA$53,MATCH($R98,'3)tpx females'!$DE$3:$DE$53,0))))))),0)</f>
        <v>3250.0539584740732</v>
      </c>
      <c r="AR98" s="32">
        <f ca="1">IFERROR(($J98*EXP(AR$5*($N98+0.5*($O98)^2))*_xlfn.NORM.DIST((LN(($L98*EXP($K98/100*AR$5)))-LN($J98)-$N98*AR$5)/($O98*SQRT(AR$5))-$O98*SQRT(AR$5),0,1,TRUE)+$L98*EXP($K98/100*AR$5)*(1-_xlfn.NORM.DIST((LN(($L98*EXP($K98/100*AR$5)))-LN($J98)-$N98*AR$5)/($O98*SQRT(AR$5)),0,1,TRUE)))*EXP(-$F$1*AR$5)*(INDEX('3)tpx females'!EB$57:EB$107,MATCH($R98,'3)tpx females'!$DE$57:$DE$107,0))+INDEX('3)tpx males'!DZ$57:DZ$107,MATCH($Q98,'3)tpx males'!$DC$57:$DC$107,0))-(INDEX('3)tpx males'!DY$110:DY$160,MATCH($Q98,'3)tpx males'!$DC$110:$DC$160,0))*INDEX('3)tpx females'!EA$111:EA$161,MATCH($R98,'3)tpx females'!$DE$111:$DE$161,0))*(1-(EXP(-INDEX('3)tpx males'!DZ$4:DZ$54,MATCH($Q98,'3)tpx males'!$DC$4:$DC$54,0)))*EXP(-INDEX('3)tpx females'!EB$3:EB$53,MATCH($R98,'3)tpx females'!$DE$3:$DE$53,0))))))),0)</f>
        <v>3834.179441931456</v>
      </c>
      <c r="AS98" s="32">
        <f ca="1">IFERROR(($J98*EXP(AS$5*($N98+0.5*($O98)^2))*_xlfn.NORM.DIST((LN(($L98*EXP($K98/100*AS$5)))-LN($J98)-$N98*AS$5)/($O98*SQRT(AS$5))-$O98*SQRT(AS$5),0,1,TRUE)+$L98*EXP($K98/100*AS$5)*(1-_xlfn.NORM.DIST((LN(($L98*EXP($K98/100*AS$5)))-LN($J98)-$N98*AS$5)/($O98*SQRT(AS$5)),0,1,TRUE)))*EXP(-$F$1*AS$5)*(INDEX('3)tpx females'!EC$57:EC$107,MATCH($R98,'3)tpx females'!$DE$57:$DE$107,0))+INDEX('3)tpx males'!EA$57:EA$107,MATCH($Q98,'3)tpx males'!$DC$57:$DC$107,0))-(INDEX('3)tpx males'!DZ$110:DZ$160,MATCH($Q98,'3)tpx males'!$DC$110:$DC$160,0))*INDEX('3)tpx females'!EB$111:EB$161,MATCH($R98,'3)tpx females'!$DE$111:$DE$161,0))*(1-(EXP(-INDEX('3)tpx males'!EA$4:EA$54,MATCH($Q98,'3)tpx males'!$DC$4:$DC$54,0)))*EXP(-INDEX('3)tpx females'!EC$3:EC$53,MATCH($R98,'3)tpx females'!$DE$3:$DE$53,0))))))),0)</f>
        <v>4490.3237498163462</v>
      </c>
      <c r="AT98" s="32">
        <f ca="1">IFERROR(($J98*EXP(AT$5*($N98+0.5*($O98)^2))*_xlfn.NORM.DIST((LN(($L98*EXP($K98/100*AT$5)))-LN($J98)-$N98*AT$5)/($O98*SQRT(AT$5))-$O98*SQRT(AT$5),0,1,TRUE)+$L98*EXP($K98/100*AT$5)*(1-_xlfn.NORM.DIST((LN(($L98*EXP($K98/100*AT$5)))-LN($J98)-$N98*AT$5)/($O98*SQRT(AT$5)),0,1,TRUE)))*EXP(-$F$1*AT$5)*(INDEX('3)tpx females'!ED$57:ED$107,MATCH($R98,'3)tpx females'!$DE$57:$DE$107,0))+INDEX('3)tpx males'!EB$57:EB$107,MATCH($Q98,'3)tpx males'!$DC$57:$DC$107,0))-(INDEX('3)tpx males'!EA$110:EA$160,MATCH($Q98,'3)tpx males'!$DC$110:$DC$160,0))*INDEX('3)tpx females'!EC$111:EC$161,MATCH($R98,'3)tpx females'!$DE$111:$DE$161,0))*(1-(EXP(-INDEX('3)tpx males'!EB$4:EB$54,MATCH($Q98,'3)tpx males'!$DC$4:$DC$54,0)))*EXP(-INDEX('3)tpx females'!ED$3:ED$53,MATCH($R98,'3)tpx females'!$DE$3:$DE$53,0))))))),0)</f>
        <v>5376.0801550711994</v>
      </c>
      <c r="AU98" s="32">
        <f ca="1">IFERROR(($J98*EXP(AU$5*($N98+0.5*($O98)^2))*_xlfn.NORM.DIST((LN(($L98*EXP($K98/100*AU$5)))-LN($J98)-$N98*AU$5)/($O98*SQRT(AU$5))-$O98*SQRT(AU$5),0,1,TRUE)+$L98*EXP($K98/100*AU$5)*(1-_xlfn.NORM.DIST((LN(($L98*EXP($K98/100*AU$5)))-LN($J98)-$N98*AU$5)/($O98*SQRT(AU$5)),0,1,TRUE)))*EXP(-$F$1*AU$5)*(INDEX('3)tpx females'!EE$57:EE$107,MATCH($R98,'3)tpx females'!$DE$57:$DE$107,0))+INDEX('3)tpx males'!EC$57:EC$107,MATCH($Q98,'3)tpx males'!$DC$57:$DC$107,0))-(INDEX('3)tpx males'!EB$110:EB$160,MATCH($Q98,'3)tpx males'!$DC$110:$DC$160,0))*INDEX('3)tpx females'!ED$111:ED$161,MATCH($R98,'3)tpx females'!$DE$111:$DE$161,0))*(1-(EXP(-INDEX('3)tpx males'!EC$4:EC$54,MATCH($Q98,'3)tpx males'!$DC$4:$DC$54,0)))*EXP(-INDEX('3)tpx females'!EE$3:EE$53,MATCH($R98,'3)tpx females'!$DE$3:$DE$53,0))))))),0)</f>
        <v>6254.7497923439778</v>
      </c>
      <c r="AV98" s="32">
        <f ca="1">IFERROR(($J98*EXP(AV$5*($N98+0.5*($O98)^2))*_xlfn.NORM.DIST((LN(($L98*EXP($K98/100*AV$5)))-LN($J98)-$N98*AV$5)/($O98*SQRT(AV$5))-$O98*SQRT(AV$5),0,1,TRUE)+$L98*EXP($K98/100*AV$5)*(1-_xlfn.NORM.DIST((LN(($L98*EXP($K98/100*AV$5)))-LN($J98)-$N98*AV$5)/($O98*SQRT(AV$5)),0,1,TRUE)))*EXP(-$F$1*AV$5)*(INDEX('3)tpx females'!EF$57:EF$107,MATCH($R98,'3)tpx females'!$DE$57:$DE$107,0))+INDEX('3)tpx males'!ED$57:ED$107,MATCH($Q98,'3)tpx males'!$DC$57:$DC$107,0))-(INDEX('3)tpx males'!EC$110:EC$160,MATCH($Q98,'3)tpx males'!$DC$110:$DC$160,0))*INDEX('3)tpx females'!EE$111:EE$161,MATCH($R98,'3)tpx females'!$DE$111:$DE$161,0))*(1-(EXP(-INDEX('3)tpx males'!ED$4:ED$54,MATCH($Q98,'3)tpx males'!$DC$4:$DC$54,0)))*EXP(-INDEX('3)tpx females'!EF$3:EF$53,MATCH($R98,'3)tpx females'!$DE$3:$DE$53,0))))))),0)</f>
        <v>6933.7205237093549</v>
      </c>
      <c r="AW98" s="32">
        <f ca="1">IFERROR(($J98*EXP(AW$5*($N98+0.5*($O98)^2))*_xlfn.NORM.DIST((LN(($L98*EXP($K98/100*AW$5)))-LN($J98)-$N98*AW$5)/($O98*SQRT(AW$5))-$O98*SQRT(AW$5),0,1,TRUE)+$L98*EXP($K98/100*AW$5)*(1-_xlfn.NORM.DIST((LN(($L98*EXP($K98/100*AW$5)))-LN($J98)-$N98*AW$5)/($O98*SQRT(AW$5)),0,1,TRUE)))*EXP(-$F$1*AW$5)*(INDEX('3)tpx females'!EG$57:EG$107,MATCH($R98,'3)tpx females'!$DE$57:$DE$107,0))+INDEX('3)tpx males'!EE$57:EE$107,MATCH($Q98,'3)tpx males'!$DC$57:$DC$107,0))-(INDEX('3)tpx males'!ED$110:ED$160,MATCH($Q98,'3)tpx males'!$DC$110:$DC$160,0))*INDEX('3)tpx females'!EF$111:EF$161,MATCH($R98,'3)tpx females'!$DE$111:$DE$161,0))*(1-(EXP(-INDEX('3)tpx males'!EE$4:EE$54,MATCH($Q98,'3)tpx males'!$DC$4:$DC$54,0)))*EXP(-INDEX('3)tpx females'!EG$3:EG$53,MATCH($R98,'3)tpx females'!$DE$3:$DE$53,0))))))),0)</f>
        <v>6941.1737292329608</v>
      </c>
      <c r="AX98" s="32">
        <f ca="1">IFERROR(($J98*EXP(AX$5*($N98+0.5*($O98)^2))*_xlfn.NORM.DIST((LN(($L98*EXP($K98/100*AX$5)))-LN($J98)-$N98*AX$5)/($O98*SQRT(AX$5))-$O98*SQRT(AX$5),0,1,TRUE)+$L98*EXP($K98/100*AX$5)*(1-_xlfn.NORM.DIST((LN(($L98*EXP($K98/100*AX$5)))-LN($J98)-$N98*AX$5)/($O98*SQRT(AX$5)),0,1,TRUE)))*EXP(-$F$1*AX$5)*(INDEX('3)tpx females'!EH$57:EH$107,MATCH($R98,'3)tpx females'!$DE$57:$DE$107,0))+INDEX('3)tpx males'!EF$57:EF$107,MATCH($Q98,'3)tpx males'!$DC$57:$DC$107,0))-(INDEX('3)tpx males'!EE$110:EE$160,MATCH($Q98,'3)tpx males'!$DC$110:$DC$160,0))*INDEX('3)tpx females'!EG$111:EG$161,MATCH($R98,'3)tpx females'!$DE$111:$DE$161,0))*(1-(EXP(-INDEX('3)tpx males'!EF$4:EF$54,MATCH($Q98,'3)tpx males'!$DC$4:$DC$54,0)))*EXP(-INDEX('3)tpx females'!EH$3:EH$53,MATCH($R98,'3)tpx females'!$DE$3:$DE$53,0))))))),0)</f>
        <v>7220.9987208346929</v>
      </c>
      <c r="AY98" s="32">
        <f ca="1">IFERROR(($J98*EXP(AY$5*($N98+0.5*($O98)^2))*_xlfn.NORM.DIST((LN(($L98*EXP($K98/100*AY$5)))-LN($J98)-$N98*AY$5)/($O98*SQRT(AY$5))-$O98*SQRT(AY$5),0,1,TRUE)+$L98*EXP($K98/100*AY$5)*(1-_xlfn.NORM.DIST((LN(($L98*EXP($K98/100*AY$5)))-LN($J98)-$N98*AY$5)/($O98*SQRT(AY$5)),0,1,TRUE)))*EXP(-$F$1*AY$5)*(INDEX('3)tpx females'!EI$57:EI$107,MATCH($R98,'3)tpx females'!$DE$57:$DE$107,0))+INDEX('3)tpx males'!EG$57:EG$107,MATCH($Q98,'3)tpx males'!$DC$57:$DC$107,0))-(INDEX('3)tpx males'!EF$110:EF$160,MATCH($Q98,'3)tpx males'!$DC$110:$DC$160,0))*INDEX('3)tpx females'!EH$111:EH$161,MATCH($R98,'3)tpx females'!$DE$111:$DE$161,0))*(1-(EXP(-INDEX('3)tpx males'!EG$4:EG$54,MATCH($Q98,'3)tpx males'!$DC$4:$DC$54,0)))*EXP(-INDEX('3)tpx females'!EI$3:EI$53,MATCH($R98,'3)tpx females'!$DE$3:$DE$53,0))))))),0)</f>
        <v>7373.6787378321878</v>
      </c>
      <c r="AZ98" s="32">
        <f ca="1">IFERROR(($J98*EXP(AZ$5*($N98+0.5*($O98)^2))*_xlfn.NORM.DIST((LN(($L98*EXP($K98/100*AZ$5)))-LN($J98)-$N98*AZ$5)/($O98*SQRT(AZ$5))-$O98*SQRT(AZ$5),0,1,TRUE)+$L98*EXP($K98/100*AZ$5)*(1-_xlfn.NORM.DIST((LN(($L98*EXP($K98/100*AZ$5)))-LN($J98)-$N98*AZ$5)/($O98*SQRT(AZ$5)),0,1,TRUE)))*EXP(-$F$1*AZ$5)*(INDEX('3)tpx females'!EJ$57:EJ$107,MATCH($R98,'3)tpx females'!$DE$57:$DE$107,0))+INDEX('3)tpx males'!EH$57:EH$107,MATCH($Q98,'3)tpx males'!$DC$57:$DC$107,0))-(INDEX('3)tpx males'!EG$110:EG$160,MATCH($Q98,'3)tpx males'!$DC$110:$DC$160,0))*INDEX('3)tpx females'!EI$111:EI$161,MATCH($R98,'3)tpx females'!$DE$111:$DE$161,0))*(1-(EXP(-INDEX('3)tpx males'!EH$4:EH$54,MATCH($Q98,'3)tpx males'!$DC$4:$DC$54,0)))*EXP(-INDEX('3)tpx females'!EJ$3:EJ$53,MATCH($R98,'3)tpx females'!$DE$3:$DE$53,0))))))),0)</f>
        <v>7248.1754588398207</v>
      </c>
      <c r="BA98" s="32">
        <f ca="1">IFERROR(($J98*EXP(BA$5*($N98+0.5*($O98)^2))*_xlfn.NORM.DIST((LN(($L98*EXP($K98/100*BA$5)))-LN($J98)-$N98*BA$5)/($O98*SQRT(BA$5))-$O98*SQRT(BA$5),0,1,TRUE)+$L98*EXP($K98/100*BA$5)*(1-_xlfn.NORM.DIST((LN(($L98*EXP($K98/100*BA$5)))-LN($J98)-$N98*BA$5)/($O98*SQRT(BA$5)),0,1,TRUE)))*EXP(-$F$1*BA$5)*(INDEX('3)tpx females'!EK$57:EK$107,MATCH($R98,'3)tpx females'!$DE$57:$DE$107,0))+INDEX('3)tpx males'!EI$57:EI$107,MATCH($Q98,'3)tpx males'!$DC$57:$DC$107,0))-(INDEX('3)tpx males'!EH$110:EH$160,MATCH($Q98,'3)tpx males'!$DC$110:$DC$160,0))*INDEX('3)tpx females'!EJ$111:EJ$161,MATCH($R98,'3)tpx females'!$DE$111:$DE$161,0))*(1-(EXP(-INDEX('3)tpx males'!EI$4:EI$54,MATCH($Q98,'3)tpx males'!$DC$4:$DC$54,0)))*EXP(-INDEX('3)tpx females'!EK$3:EK$53,MATCH($R98,'3)tpx females'!$DE$3:$DE$53,0))))))),0)</f>
        <v>6659.3503921379943</v>
      </c>
      <c r="BB98" s="32">
        <f ca="1">IFERROR(($J98*EXP(BB$5*($N98+0.5*($O98)^2))*_xlfn.NORM.DIST((LN(($L98*EXP($K98/100*BB$5)))-LN($J98)-$N98*BB$5)/($O98*SQRT(BB$5))-$O98*SQRT(BB$5),0,1,TRUE)+$L98*EXP($K98/100*BB$5)*(1-_xlfn.NORM.DIST((LN(($L98*EXP($K98/100*BB$5)))-LN($J98)-$N98*BB$5)/($O98*SQRT(BB$5)),0,1,TRUE)))*EXP(-$F$1*BB$5)*(INDEX('3)tpx females'!EL$57:EL$107,MATCH($R98,'3)tpx females'!$DE$57:$DE$107,0))+INDEX('3)tpx males'!EJ$57:EJ$107,MATCH($Q98,'3)tpx males'!$DC$57:$DC$107,0))-(INDEX('3)tpx males'!EI$110:EI$160,MATCH($Q98,'3)tpx males'!$DC$110:$DC$160,0))*INDEX('3)tpx females'!EK$111:EK$161,MATCH($R98,'3)tpx females'!$DE$111:$DE$161,0))*(1-(EXP(-INDEX('3)tpx males'!EJ$4:EJ$54,MATCH($Q98,'3)tpx males'!$DC$4:$DC$54,0)))*EXP(-INDEX('3)tpx females'!EL$3:EL$53,MATCH($R98,'3)tpx females'!$DE$3:$DE$53,0))))))),0)</f>
        <v>5962.355219739783</v>
      </c>
      <c r="BC98" s="32">
        <f ca="1">IFERROR(($J98*EXP(BC$5*($N98+0.5*($O98)^2))*_xlfn.NORM.DIST((LN(($L98*EXP($K98/100*BC$5)))-LN($J98)-$N98*BC$5)/($O98*SQRT(BC$5))-$O98*SQRT(BC$5),0,1,TRUE)+$L98*EXP($K98/100*BC$5)*(1-_xlfn.NORM.DIST((LN(($L98*EXP($K98/100*BC$5)))-LN($J98)-$N98*BC$5)/($O98*SQRT(BC$5)),0,1,TRUE)))*EXP(-$F$1*BC$5)*(INDEX('3)tpx females'!EM$57:EM$107,MATCH($R98,'3)tpx females'!$DE$57:$DE$107,0))+INDEX('3)tpx males'!EK$57:EK$107,MATCH($Q98,'3)tpx males'!$DC$57:$DC$107,0))-(INDEX('3)tpx males'!EJ$110:EJ$160,MATCH($Q98,'3)tpx males'!$DC$110:$DC$160,0))*INDEX('3)tpx females'!EL$111:EL$161,MATCH($R98,'3)tpx females'!$DE$111:$DE$161,0))*(1-(EXP(-INDEX('3)tpx males'!EK$4:EK$54,MATCH($Q98,'3)tpx males'!$DC$4:$DC$54,0)))*EXP(-INDEX('3)tpx females'!EM$3:EM$53,MATCH($R98,'3)tpx females'!$DE$3:$DE$53,0))))))),0)</f>
        <v>5105.1538781891595</v>
      </c>
      <c r="BD98" s="32">
        <f ca="1">IFERROR(($J98*EXP(BD$5*($N98+0.5*($O98)^2))*_xlfn.NORM.DIST((LN(($L98*EXP($K98/100*BD$5)))-LN($J98)-$N98*BD$5)/($O98*SQRT(BD$5))-$O98*SQRT(BD$5),0,1,TRUE)+$L98*EXP($K98/100*BD$5)*(1-_xlfn.NORM.DIST((LN(($L98*EXP($K98/100*BD$5)))-LN($J98)-$N98*BD$5)/($O98*SQRT(BD$5)),0,1,TRUE)))*EXP(-$F$1*BD$5)*(INDEX('3)tpx females'!EN$57:EN$107,MATCH($R98,'3)tpx females'!$DE$57:$DE$107,0))+INDEX('3)tpx males'!EL$57:EL$107,MATCH($Q98,'3)tpx males'!$DC$57:$DC$107,0))-(INDEX('3)tpx males'!EK$110:EK$160,MATCH($Q98,'3)tpx males'!$DC$110:$DC$160,0))*INDEX('3)tpx females'!EM$111:EM$161,MATCH($R98,'3)tpx females'!$DE$111:$DE$161,0))*(1-(EXP(-INDEX('3)tpx males'!EL$4:EL$54,MATCH($Q98,'3)tpx males'!$DC$4:$DC$54,0)))*EXP(-INDEX('3)tpx females'!EN$3:EN$53,MATCH($R98,'3)tpx females'!$DE$3:$DE$53,0))))))),0)</f>
        <v>4180.0747952578085</v>
      </c>
      <c r="BE98" s="32">
        <f ca="1">IFERROR(($J98*EXP(BE$5*($N98+0.5*($O98)^2))*_xlfn.NORM.DIST((LN(($L98*EXP($K98/100*BE$5)))-LN($J98)-$N98*BE$5)/($O98*SQRT(BE$5))-$O98*SQRT(BE$5),0,1,TRUE)+$L98*EXP($K98/100*BE$5)*(1-_xlfn.NORM.DIST((LN(($L98*EXP($K98/100*BE$5)))-LN($J98)-$N98*BE$5)/($O98*SQRT(BE$5)),0,1,TRUE)))*EXP(-$F$1*BE$5)*(INDEX('3)tpx females'!EO$57:EO$107,MATCH($R98,'3)tpx females'!$DE$57:$DE$107,0))+INDEX('3)tpx males'!EM$57:EM$107,MATCH($Q98,'3)tpx males'!$DC$57:$DC$107,0))-(INDEX('3)tpx males'!EL$110:EL$160,MATCH($Q98,'3)tpx males'!$DC$110:$DC$160,0))*INDEX('3)tpx females'!EN$111:EN$161,MATCH($R98,'3)tpx females'!$DE$111:$DE$161,0))*(1-(EXP(-INDEX('3)tpx males'!EM$4:EM$54,MATCH($Q98,'3)tpx males'!$DC$4:$DC$54,0)))*EXP(-INDEX('3)tpx females'!EO$3:EO$53,MATCH($R98,'3)tpx females'!$DE$3:$DE$53,0))))))),0)</f>
        <v>3245.1251919402657</v>
      </c>
      <c r="BF98" s="32">
        <f ca="1">IFERROR(($J98*EXP(BF$5*($N98+0.5*($O98)^2))*_xlfn.NORM.DIST((LN(($L98*EXP($K98/100*BF$5)))-LN($J98)-$N98*BF$5)/($O98*SQRT(BF$5))-$O98*SQRT(BF$5),0,1,TRUE)+$L98*EXP($K98/100*BF$5)*(1-_xlfn.NORM.DIST((LN(($L98*EXP($K98/100*BF$5)))-LN($J98)-$N98*BF$5)/($O98*SQRT(BF$5)),0,1,TRUE)))*EXP(-$F$1*BF$5)*(INDEX('3)tpx females'!EP$57:EP$107,MATCH($R98,'3)tpx females'!$DE$57:$DE$107,0))+INDEX('3)tpx males'!EN$57:EN$107,MATCH($Q98,'3)tpx males'!$DC$57:$DC$107,0))-(INDEX('3)tpx males'!EM$110:EM$160,MATCH($Q98,'3)tpx males'!$DC$110:$DC$160,0))*INDEX('3)tpx females'!EO$111:EO$161,MATCH($R98,'3)tpx females'!$DE$111:$DE$161,0))*(1-(EXP(-INDEX('3)tpx males'!EN$4:EN$54,MATCH($Q98,'3)tpx males'!$DC$4:$DC$54,0)))*EXP(-INDEX('3)tpx females'!EP$3:EP$53,MATCH($R98,'3)tpx females'!$DE$3:$DE$53,0))))))),0)</f>
        <v>2419.0490242353339</v>
      </c>
      <c r="BG98" s="32">
        <f ca="1">IFERROR(($J98*EXP(BG$5*($N98+0.5*($O98)^2))*_xlfn.NORM.DIST((LN(($L98*EXP($K98/100*BG$5)))-LN($J98)-$N98*BG$5)/($O98*SQRT(BG$5))-$O98*SQRT(BG$5),0,1,TRUE)+$L98*EXP($K98/100*BG$5)*(1-_xlfn.NORM.DIST((LN(($L98*EXP($K98/100*BG$5)))-LN($J98)-$N98*BG$5)/($O98*SQRT(BG$5)),0,1,TRUE)))*EXP(-$F$1*BG$5)*(INDEX('3)tpx females'!EQ$57:EQ$107,MATCH($R98,'3)tpx females'!$DE$57:$DE$107,0))+INDEX('3)tpx males'!EO$57:EO$107,MATCH($Q98,'3)tpx males'!$DC$57:$DC$107,0))-(INDEX('3)tpx males'!EN$110:EN$160,MATCH($Q98,'3)tpx males'!$DC$110:$DC$160,0))*INDEX('3)tpx females'!EP$111:EP$161,MATCH($R98,'3)tpx females'!$DE$111:$DE$161,0))*(1-(EXP(-INDEX('3)tpx males'!EO$4:EO$54,MATCH($Q98,'3)tpx males'!$DC$4:$DC$54,0)))*EXP(-INDEX('3)tpx females'!EQ$3:EQ$53,MATCH($R98,'3)tpx females'!$DE$3:$DE$53,0))))))),0)</f>
        <v>1713.0456269742201</v>
      </c>
      <c r="BH98" s="32">
        <f ca="1">IFERROR(($J98*EXP(BH$5*($N98+0.5*($O98)^2))*_xlfn.NORM.DIST((LN(($L98*EXP($K98/100*BH$5)))-LN($J98)-$N98*BH$5)/($O98*SQRT(BH$5))-$O98*SQRT(BH$5),0,1,TRUE)+$L98*EXP($K98/100*BH$5)*(1-_xlfn.NORM.DIST((LN(($L98*EXP($K98/100*BH$5)))-LN($J98)-$N98*BH$5)/($O98*SQRT(BH$5)),0,1,TRUE)))*EXP(-$F$1*BH$5)*(INDEX('3)tpx females'!ER$57:ER$107,MATCH($R98,'3)tpx females'!$DE$57:$DE$107,0))+INDEX('3)tpx males'!EP$57:EP$107,MATCH($Q98,'3)tpx males'!$DC$57:$DC$107,0))-(INDEX('3)tpx males'!EO$110:EO$160,MATCH($Q98,'3)tpx males'!$DC$110:$DC$160,0))*INDEX('3)tpx females'!EQ$111:EQ$161,MATCH($R98,'3)tpx females'!$DE$111:$DE$161,0))*(1-(EXP(-INDEX('3)tpx males'!EP$4:EP$54,MATCH($Q98,'3)tpx males'!$DC$4:$DC$54,0)))*EXP(-INDEX('3)tpx females'!ER$3:ER$53,MATCH($R98,'3)tpx females'!$DE$3:$DE$53,0))))))),0)</f>
        <v>1137.2212072162467</v>
      </c>
      <c r="BI98" s="32">
        <f ca="1">IFERROR(($J98*EXP(BI$5*($N98+0.5*($O98)^2))*_xlfn.NORM.DIST((LN(($L98*EXP($K98/100*BI$5)))-LN($J98)-$N98*BI$5)/($O98*SQRT(BI$5))-$O98*SQRT(BI$5),0,1,TRUE)+$L98*EXP($K98/100*BI$5)*(1-_xlfn.NORM.DIST((LN(($L98*EXP($K98/100*BI$5)))-LN($J98)-$N98*BI$5)/($O98*SQRT(BI$5)),0,1,TRUE)))*EXP(-$F$1*BI$5)*(INDEX('3)tpx females'!ES$57:ES$107,MATCH($R98,'3)tpx females'!$DE$57:$DE$107,0))+INDEX('3)tpx males'!EQ$57:EQ$107,MATCH($Q98,'3)tpx males'!$DC$57:$DC$107,0))-(INDEX('3)tpx males'!EP$110:EP$160,MATCH($Q98,'3)tpx males'!$DC$110:$DC$160,0))*INDEX('3)tpx females'!ER$111:ER$161,MATCH($R98,'3)tpx females'!$DE$111:$DE$161,0))*(1-(EXP(-INDEX('3)tpx males'!EQ$4:EQ$54,MATCH($Q98,'3)tpx males'!$DC$4:$DC$54,0)))*EXP(-INDEX('3)tpx females'!ES$3:ES$53,MATCH($R98,'3)tpx females'!$DE$3:$DE$53,0))))))),0)</f>
        <v>726.31589462967634</v>
      </c>
      <c r="BJ98" s="32">
        <f ca="1">IFERROR(($J98*EXP(BJ$5*($N98+0.5*($O98)^2))*_xlfn.NORM.DIST((LN(($L98*EXP($K98/100*BJ$5)))-LN($J98)-$N98*BJ$5)/($O98*SQRT(BJ$5))-$O98*SQRT(BJ$5),0,1,TRUE)+$L98*EXP($K98/100*BJ$5)*(1-_xlfn.NORM.DIST((LN(($L98*EXP($K98/100*BJ$5)))-LN($J98)-$N98*BJ$5)/($O98*SQRT(BJ$5)),0,1,TRUE)))*EXP(-$F$1*BJ$5)*(INDEX('3)tpx females'!ET$57:ET$107,MATCH($R98,'3)tpx females'!$DE$57:$DE$107,0))+INDEX('3)tpx males'!ER$57:ER$107,MATCH($Q98,'3)tpx males'!$DC$57:$DC$107,0))-(INDEX('3)tpx males'!EQ$110:EQ$160,MATCH($Q98,'3)tpx males'!$DC$110:$DC$160,0))*INDEX('3)tpx females'!ES$111:ES$161,MATCH($R98,'3)tpx females'!$DE$111:$DE$161,0))*(1-(EXP(-INDEX('3)tpx males'!ER$4:ER$54,MATCH($Q98,'3)tpx males'!$DC$4:$DC$54,0)))*EXP(-INDEX('3)tpx females'!ET$3:ET$53,MATCH($R98,'3)tpx females'!$DE$3:$DE$53,0))))))),0)</f>
        <v>435.46488516150549</v>
      </c>
      <c r="BK98" s="32">
        <f ca="1">IFERROR(($J98*EXP(BK$5*($N98+0.5*($O98)^2))*_xlfn.NORM.DIST((LN(($L98*EXP($K98/100*BK$5)))-LN($J98)-$N98*BK$5)/($O98*SQRT(BK$5))-$O98*SQRT(BK$5),0,1,TRUE)+$L98*EXP($K98/100*BK$5)*(1-_xlfn.NORM.DIST((LN(($L98*EXP($K98/100*BK$5)))-LN($J98)-$N98*BK$5)/($O98*SQRT(BK$5)),0,1,TRUE)))*EXP(-$F$1*BK$5)*(INDEX('3)tpx females'!EU$57:EU$107,MATCH($R98,'3)tpx females'!$DE$57:$DE$107,0))+INDEX('3)tpx males'!ES$57:ES$107,MATCH($Q98,'3)tpx males'!$DC$57:$DC$107,0))-(INDEX('3)tpx males'!ER$110:ER$160,MATCH($Q98,'3)tpx males'!$DC$110:$DC$160,0))*INDEX('3)tpx females'!ET$111:ET$161,MATCH($R98,'3)tpx females'!$DE$111:$DE$161,0))*(1-(EXP(-INDEX('3)tpx males'!ES$4:ES$54,MATCH($Q98,'3)tpx males'!$DC$4:$DC$54,0)))*EXP(-INDEX('3)tpx females'!EU$3:EU$53,MATCH($R98,'3)tpx females'!$DE$3:$DE$53,0))))))),0)</f>
        <v>251.86281224079659</v>
      </c>
      <c r="BL98" s="32">
        <f ca="1">IFERROR(($J98*EXP(BL$5*($N98+0.5*($O98)^2))*_xlfn.NORM.DIST((LN(($L98*EXP($K98/100*BL$5)))-LN($J98)-$N98*BL$5)/($O98*SQRT(BL$5))-$O98*SQRT(BL$5),0,1,TRUE)+$L98*EXP($K98/100*BL$5)*(1-_xlfn.NORM.DIST((LN(($L98*EXP($K98/100*BL$5)))-LN($J98)-$N98*BL$5)/($O98*SQRT(BL$5)),0,1,TRUE)))*EXP(-$F$1*BL$5)*(INDEX('3)tpx females'!EV$57:EV$107,MATCH($R98,'3)tpx females'!$DE$57:$DE$107,0))+INDEX('3)tpx males'!ET$57:ET$107,MATCH($Q98,'3)tpx males'!$DC$57:$DC$107,0))-(INDEX('3)tpx males'!ES$110:ES$160,MATCH($Q98,'3)tpx males'!$DC$110:$DC$160,0))*INDEX('3)tpx females'!EU$111:EU$161,MATCH($R98,'3)tpx females'!$DE$111:$DE$161,0))*(1-(EXP(-INDEX('3)tpx males'!ET$4:ET$54,MATCH($Q98,'3)tpx males'!$DC$4:$DC$54,0)))*EXP(-INDEX('3)tpx females'!EV$3:EV$53,MATCH($R98,'3)tpx females'!$DE$3:$DE$53,0))))))),0)</f>
        <v>131.77260290800797</v>
      </c>
      <c r="BM98" s="32">
        <f ca="1">IFERROR(($J98*EXP(BM$5*($N98+0.5*($O98)^2))*_xlfn.NORM.DIST((LN(($L98*EXP($K98/100*BM$5)))-LN($J98)-$N98*BM$5)/($O98*SQRT(BM$5))-$O98*SQRT(BM$5),0,1,TRUE)+$L98*EXP($K98/100*BM$5)*(1-_xlfn.NORM.DIST((LN(($L98*EXP($K98/100*BM$5)))-LN($J98)-$N98*BM$5)/($O98*SQRT(BM$5)),0,1,TRUE)))*EXP(-$F$1*BM$5)*(INDEX('3)tpx females'!EW$57:EW$107,MATCH($R98,'3)tpx females'!$DE$57:$DE$107,0))+INDEX('3)tpx males'!EU$57:EU$107,MATCH($Q98,'3)tpx males'!$DC$57:$DC$107,0))-(INDEX('3)tpx males'!ET$110:ET$160,MATCH($Q98,'3)tpx males'!$DC$110:$DC$160,0))*INDEX('3)tpx females'!EV$111:EV$161,MATCH($R98,'3)tpx females'!$DE$111:$DE$161,0))*(1-(EXP(-INDEX('3)tpx males'!EU$4:EU$54,MATCH($Q98,'3)tpx males'!$DC$4:$DC$54,0)))*EXP(-INDEX('3)tpx females'!EW$3:EW$53,MATCH($R98,'3)tpx females'!$DE$3:$DE$53,0))))))),0)</f>
        <v>68.350676289512847</v>
      </c>
      <c r="BN98" s="32">
        <f ca="1">IFERROR(($J98*EXP(BN$5*($N98+0.5*($O98)^2))*_xlfn.NORM.DIST((LN(($L98*EXP($K98/100*BN$5)))-LN($J98)-$N98*BN$5)/($O98*SQRT(BN$5))-$O98*SQRT(BN$5),0,1,TRUE)+$L98*EXP($K98/100*BN$5)*(1-_xlfn.NORM.DIST((LN(($L98*EXP($K98/100*BN$5)))-LN($J98)-$N98*BN$5)/($O98*SQRT(BN$5)),0,1,TRUE)))*EXP(-$F$1*BN$5)*(INDEX('3)tpx females'!EX$57:EX$107,MATCH($R98,'3)tpx females'!$DE$57:$DE$107,0))+INDEX('3)tpx males'!EV$57:EV$107,MATCH($Q98,'3)tpx males'!$DC$57:$DC$107,0))-(INDEX('3)tpx males'!EU$110:EU$160,MATCH($Q98,'3)tpx males'!$DC$110:$DC$160,0))*INDEX('3)tpx females'!EW$111:EW$161,MATCH($R98,'3)tpx females'!$DE$111:$DE$161,0))*(1-(EXP(-INDEX('3)tpx males'!EV$4:EV$54,MATCH($Q98,'3)tpx males'!$DC$4:$DC$54,0)))*EXP(-INDEX('3)tpx females'!EX$3:EX$53,MATCH($R98,'3)tpx females'!$DE$3:$DE$53,0))))))),0)</f>
        <v>38.258733606108379</v>
      </c>
      <c r="BO98" s="32">
        <f ca="1">IFERROR(($J98*EXP(BO$5*($N98+0.5*($O98)^2))*_xlfn.NORM.DIST((LN(($L98*EXP($K98/100*BO$5)))-LN($J98)-$N98*BO$5)/($O98*SQRT(BO$5))-$O98*SQRT(BO$5),0,1,TRUE)+$L98*EXP($K98/100*BO$5)*(1-_xlfn.NORM.DIST((LN(($L98*EXP($K98/100*BO$5)))-LN($J98)-$N98*BO$5)/($O98*SQRT(BO$5)),0,1,TRUE)))*EXP(-$F$1*BO$5)*(INDEX('3)tpx females'!EY$57:EY$107,MATCH($R98,'3)tpx females'!$DE$57:$DE$107,0))+INDEX('3)tpx males'!EW$57:EW$107,MATCH($Q98,'3)tpx males'!$DC$57:$DC$107,0))-(INDEX('3)tpx males'!EV$110:EV$160,MATCH($Q98,'3)tpx males'!$DC$110:$DC$160,0))*INDEX('3)tpx females'!EX$111:EX$161,MATCH($R98,'3)tpx females'!$DE$111:$DE$161,0))*(1-(EXP(-INDEX('3)tpx males'!EW$4:EW$54,MATCH($Q98,'3)tpx males'!$DC$4:$DC$54,0)))*EXP(-INDEX('3)tpx females'!EY$3:EY$53,MATCH($R98,'3)tpx females'!$DE$3:$DE$53,0))))))),0)</f>
        <v>14.252111568389564</v>
      </c>
      <c r="BP98" s="32">
        <f ca="1">IFERROR(($J98*EXP(BP$5*($N98+0.5*($O98)^2))*_xlfn.NORM.DIST((LN(($L98*EXP($K98/100*BP$5)))-LN($J98)-$N98*BP$5)/($O98*SQRT(BP$5))-$O98*SQRT(BP$5),0,1,TRUE)+$L98*EXP($K98/100*BP$5)*(1-_xlfn.NORM.DIST((LN(($L98*EXP($K98/100*BP$5)))-LN($J98)-$N98*BP$5)/($O98*SQRT(BP$5)),0,1,TRUE)))*EXP(-$F$1*BP$5)*(INDEX('3)tpx females'!EZ$57:EZ$107,MATCH($R98,'3)tpx females'!$DE$57:$DE$107,0))+INDEX('3)tpx males'!EX$57:EX$107,MATCH($Q98,'3)tpx males'!$DC$57:$DC$107,0))-(INDEX('3)tpx males'!EW$110:EW$160,MATCH($Q98,'3)tpx males'!$DC$110:$DC$160,0))*INDEX('3)tpx females'!EY$111:EY$161,MATCH($R98,'3)tpx females'!$DE$111:$DE$161,0))*(1-(EXP(-INDEX('3)tpx males'!EX$4:EX$54,MATCH($Q98,'3)tpx males'!$DC$4:$DC$54,0)))*EXP(-INDEX('3)tpx females'!EZ$3:EZ$53,MATCH($R98,'3)tpx females'!$DE$3:$DE$53,0))))))),0)</f>
        <v>0</v>
      </c>
      <c r="BQ98" s="32">
        <f ca="1">IFERROR(($J98*EXP(BQ$5*($N98+0.5*($O98)^2))*_xlfn.NORM.DIST((LN(($L98*EXP($K98/100*BQ$5)))-LN($J98)-$N98*BQ$5)/($O98*SQRT(BQ$5))-$O98*SQRT(BQ$5),0,1,TRUE)+$L98*EXP($K98/100*BQ$5)*(1-_xlfn.NORM.DIST((LN(($L98*EXP($K98/100*BQ$5)))-LN($J98)-$N98*BQ$5)/($O98*SQRT(BQ$5)),0,1,TRUE)))*EXP(-$F$1*BQ$5)*(INDEX('3)tpx females'!FA$57:FA$107,MATCH($R98,'3)tpx females'!$DE$57:$DE$107,0))+INDEX('3)tpx males'!EY$57:EY$107,MATCH($Q98,'3)tpx males'!$DC$57:$DC$107,0))-(INDEX('3)tpx males'!EX$110:EX$160,MATCH($Q98,'3)tpx males'!$DC$110:$DC$160,0))*INDEX('3)tpx females'!EZ$111:EZ$161,MATCH($R98,'3)tpx females'!$DE$111:$DE$161,0))*(1-(EXP(-INDEX('3)tpx males'!EY$4:EY$54,MATCH($Q98,'3)tpx males'!$DC$4:$DC$54,0)))*EXP(-INDEX('3)tpx females'!FA$3:FA$53,MATCH($R98,'3)tpx females'!$DE$3:$DE$53,0))))))),0)</f>
        <v>0</v>
      </c>
      <c r="BR98" s="32">
        <f ca="1">IFERROR(($J98*EXP(BR$5*($N98+0.5*($O98)^2))*_xlfn.NORM.DIST((LN(($L98*EXP($K98/100*BR$5)))-LN($J98)-$N98*BR$5)/($O98*SQRT(BR$5))-$O98*SQRT(BR$5),0,1,TRUE)+$L98*EXP($K98/100*BR$5)*(1-_xlfn.NORM.DIST((LN(($L98*EXP($K98/100*BR$5)))-LN($J98)-$N98*BR$5)/($O98*SQRT(BR$5)),0,1,TRUE)))*EXP(-$F$1*BR$5)*(INDEX('3)tpx females'!FB$57:FB$107,MATCH($R98,'3)tpx females'!$DE$57:$DE$107,0))+INDEX('3)tpx males'!EZ$57:EZ$107,MATCH($Q98,'3)tpx males'!$DC$57:$DC$107,0))-(INDEX('3)tpx males'!EY$110:EY$160,MATCH($Q98,'3)tpx males'!$DC$110:$DC$160,0))*INDEX('3)tpx females'!FA$111:FA$161,MATCH($R98,'3)tpx females'!$DE$111:$DE$161,0))*(1-(EXP(-INDEX('3)tpx males'!EZ$4:EZ$54,MATCH($Q98,'3)tpx males'!$DC$4:$DC$54,0)))*EXP(-INDEX('3)tpx females'!FB$3:FB$53,MATCH($R98,'3)tpx females'!$DE$3:$DE$53,0))))))),0)</f>
        <v>0</v>
      </c>
      <c r="BS98" s="32">
        <f ca="1">IFERROR(($J98*EXP(BS$5*($N98+0.5*($O98)^2))*_xlfn.NORM.DIST((LN(($L98*EXP($K98/100*BS$5)))-LN($J98)-$N98*BS$5)/($O98*SQRT(BS$5))-$O98*SQRT(BS$5),0,1,TRUE)+$L98*EXP($K98/100*BS$5)*(1-_xlfn.NORM.DIST((LN(($L98*EXP($K98/100*BS$5)))-LN($J98)-$N98*BS$5)/($O98*SQRT(BS$5)),0,1,TRUE)))*EXP(-$F$1*BS$5)*(INDEX('3)tpx females'!FC$57:FC$107,MATCH($R98,'3)tpx females'!$DE$57:$DE$107,0))+INDEX('3)tpx males'!FA$57:FA$107,MATCH($Q98,'3)tpx males'!$DC$57:$DC$107,0))-(INDEX('3)tpx males'!EZ$110:EZ$160,MATCH($Q98,'3)tpx males'!$DC$110:$DC$160,0))*INDEX('3)tpx females'!FB$111:FB$161,MATCH($R98,'3)tpx females'!$DE$111:$DE$161,0))*(1-(EXP(-INDEX('3)tpx males'!FA$4:FA$54,MATCH($Q98,'3)tpx males'!$DC$4:$DC$54,0)))*EXP(-INDEX('3)tpx females'!FC$3:FC$53,MATCH($R98,'3)tpx females'!$DE$3:$DE$53,0))))))),0)</f>
        <v>0</v>
      </c>
      <c r="BT98" s="32">
        <f ca="1">IFERROR(($J98*EXP(BT$5*($N98+0.5*($O98)^2))*_xlfn.NORM.DIST((LN(($L98*EXP($K98/100*BT$5)))-LN($J98)-$N98*BT$5)/($O98*SQRT(BT$5))-$O98*SQRT(BT$5),0,1,TRUE)+$L98*EXP($K98/100*BT$5)*(1-_xlfn.NORM.DIST((LN(($L98*EXP($K98/100*BT$5)))-LN($J98)-$N98*BT$5)/($O98*SQRT(BT$5)),0,1,TRUE)))*EXP(-$F$1*BT$5)*(INDEX('3)tpx females'!FD$57:FD$107,MATCH($R98,'3)tpx females'!$DE$57:$DE$107,0))+INDEX('3)tpx males'!FB$57:FB$107,MATCH($Q98,'3)tpx males'!$DC$57:$DC$107,0))-(INDEX('3)tpx males'!FA$110:FA$160,MATCH($Q98,'3)tpx males'!$DC$110:$DC$160,0))*INDEX('3)tpx females'!FC$111:FC$161,MATCH($R98,'3)tpx females'!$DE$111:$DE$161,0))*(1-(EXP(-INDEX('3)tpx males'!FB$4:FB$54,MATCH($Q98,'3)tpx males'!$DC$4:$DC$54,0)))*EXP(-INDEX('3)tpx females'!FD$3:FD$53,MATCH($R98,'3)tpx females'!$DE$3:$DE$53,0))))))),0)</f>
        <v>0</v>
      </c>
    </row>
    <row r="99" spans="2:72" x14ac:dyDescent="0.25">
      <c r="B99" s="32" t="s">
        <v>11</v>
      </c>
      <c r="C99" s="32" t="s">
        <v>12</v>
      </c>
      <c r="D99" s="49">
        <v>15021</v>
      </c>
      <c r="E99" s="32" t="s">
        <v>13</v>
      </c>
      <c r="F99" s="32" t="s">
        <v>14</v>
      </c>
      <c r="G99" s="49">
        <v>17756</v>
      </c>
      <c r="H99" s="32" t="s">
        <v>13</v>
      </c>
      <c r="I99" s="32" t="s">
        <v>15</v>
      </c>
      <c r="J99" s="32">
        <v>778277.5</v>
      </c>
      <c r="K99" s="32">
        <v>8.85</v>
      </c>
      <c r="L99" s="32">
        <f>'3) 2016 cases'!M99*EXP('3) 2016 cases'!L99/100)</f>
        <v>97806.943896447934</v>
      </c>
      <c r="M99" s="32"/>
      <c r="N99" s="32">
        <f>INDEX('2b)Working'!$I$61:$P$61,MATCH($I99,'2b)Working'!$I$60:$P$60,0))</f>
        <v>6.0459778905231347E-2</v>
      </c>
      <c r="O99" s="32">
        <f>INDEX('2b)Working'!$I$62:$P$62,MATCH($I99,'2b)Working'!$I$60:$P$60,0))</f>
        <v>5.4783474896411326E-2</v>
      </c>
      <c r="P99" s="32" t="str">
        <f t="shared" si="5"/>
        <v/>
      </c>
      <c r="Q99" s="32">
        <f t="shared" si="4"/>
        <v>76</v>
      </c>
      <c r="R99" s="32">
        <f t="shared" si="6"/>
        <v>69</v>
      </c>
      <c r="S99" s="32">
        <f t="shared" si="7"/>
        <v>1</v>
      </c>
      <c r="U99" s="32">
        <f t="shared" ca="1" si="8"/>
        <v>144974.56884521415</v>
      </c>
      <c r="W99" s="32">
        <f ca="1">IFERROR(($J99*EXP(W$5*($N99+0.5*($O99)^2))*_xlfn.NORM.DIST((LN(($L99*EXP($K99/100*W$5)))-LN($J99)-$N99*W$5)/($O99*SQRT(W$5))-$O99*SQRT(W$5),0,1,TRUE)+$L99*EXP($K99/100*W$5)*(1-_xlfn.NORM.DIST((LN(($L99*EXP($K99/100*W$5)))-LN($J99)-$N99*W$5)/($O99*SQRT(W$5)),0,1,TRUE)))*EXP(-$F$1*W$5)*(INDEX('3)tpx females'!DG$57:DG$107,MATCH($R99,'3)tpx females'!$DE$57:$DE$107,0))+INDEX('3)tpx males'!DE$57:DE$107,MATCH($Q99,'3)tpx males'!$DC$57:$DC$107,0))-(INDEX('3)tpx males'!DD$110:DD$160,MATCH($Q99,'3)tpx males'!$DC$110:$DC$160,0))*INDEX('3)tpx females'!DF$111:DF$161,MATCH($R99,'3)tpx females'!$DE$111:$DE$161,0))*(1-(EXP(-INDEX('3)tpx males'!DE$4:DE$54,MATCH($Q99,'3)tpx males'!$DC$4:$DC$54,0)))*EXP(-INDEX('3)tpx females'!DG$3:DG$53,MATCH($R99,'3)tpx females'!$DE$3:$DE$53,0))))))),0)</f>
        <v>25.860665075238693</v>
      </c>
      <c r="X99" s="32">
        <f ca="1">IFERROR(($J99*EXP(X$5*($N99+0.5*($O99)^2))*_xlfn.NORM.DIST((LN(($L99*EXP($K99/100*X$5)))-LN($J99)-$N99*X$5)/($O99*SQRT(X$5))-$O99*SQRT(X$5),0,1,TRUE)+$L99*EXP($K99/100*X$5)*(1-_xlfn.NORM.DIST((LN(($L99*EXP($K99/100*X$5)))-LN($J99)-$N99*X$5)/($O99*SQRT(X$5)),0,1,TRUE)))*EXP(-$F$1*X$5)*(INDEX('3)tpx females'!DH$57:DH$107,MATCH($R99,'3)tpx females'!$DE$57:$DE$107,0))+INDEX('3)tpx males'!DF$57:DF$107,MATCH($Q99,'3)tpx males'!$DC$57:$DC$107,0))-(INDEX('3)tpx males'!DE$110:DE$160,MATCH($Q99,'3)tpx males'!$DC$110:$DC$160,0))*INDEX('3)tpx females'!DG$111:DG$161,MATCH($R99,'3)tpx females'!$DE$111:$DE$161,0))*(1-(EXP(-INDEX('3)tpx males'!DF$4:DF$54,MATCH($Q99,'3)tpx males'!$DC$4:$DC$54,0)))*EXP(-INDEX('3)tpx females'!DH$3:DH$53,MATCH($R99,'3)tpx females'!$DE$3:$DE$53,0))))))),0)</f>
        <v>88.975884743619346</v>
      </c>
      <c r="Y99" s="32">
        <f ca="1">IFERROR(($J99*EXP(Y$5*($N99+0.5*($O99)^2))*_xlfn.NORM.DIST((LN(($L99*EXP($K99/100*Y$5)))-LN($J99)-$N99*Y$5)/($O99*SQRT(Y$5))-$O99*SQRT(Y$5),0,1,TRUE)+$L99*EXP($K99/100*Y$5)*(1-_xlfn.NORM.DIST((LN(($L99*EXP($K99/100*Y$5)))-LN($J99)-$N99*Y$5)/($O99*SQRT(Y$5)),0,1,TRUE)))*EXP(-$F$1*Y$5)*(INDEX('3)tpx females'!DI$57:DI$107,MATCH($R99,'3)tpx females'!$DE$57:$DE$107,0))+INDEX('3)tpx males'!DG$57:DG$107,MATCH($Q99,'3)tpx males'!$DC$57:$DC$107,0))-(INDEX('3)tpx males'!DF$110:DF$160,MATCH($Q99,'3)tpx males'!$DC$110:$DC$160,0))*INDEX('3)tpx females'!DH$111:DH$161,MATCH($R99,'3)tpx females'!$DE$111:$DE$161,0))*(1-(EXP(-INDEX('3)tpx males'!DG$4:DG$54,MATCH($Q99,'3)tpx males'!$DC$4:$DC$54,0)))*EXP(-INDEX('3)tpx females'!DI$3:DI$53,MATCH($R99,'3)tpx females'!$DE$3:$DE$53,0))))))),0)</f>
        <v>168.56332294370668</v>
      </c>
      <c r="Z99" s="32">
        <f ca="1">IFERROR(($J99*EXP(Z$5*($N99+0.5*($O99)^2))*_xlfn.NORM.DIST((LN(($L99*EXP($K99/100*Z$5)))-LN($J99)-$N99*Z$5)/($O99*SQRT(Z$5))-$O99*SQRT(Z$5),0,1,TRUE)+$L99*EXP($K99/100*Z$5)*(1-_xlfn.NORM.DIST((LN(($L99*EXP($K99/100*Z$5)))-LN($J99)-$N99*Z$5)/($O99*SQRT(Z$5)),0,1,TRUE)))*EXP(-$F$1*Z$5)*(INDEX('3)tpx females'!DJ$57:DJ$107,MATCH($R99,'3)tpx females'!$DE$57:$DE$107,0))+INDEX('3)tpx males'!DH$57:DH$107,MATCH($Q99,'3)tpx males'!$DC$57:$DC$107,0))-(INDEX('3)tpx males'!DG$110:DG$160,MATCH($Q99,'3)tpx males'!$DC$110:$DC$160,0))*INDEX('3)tpx females'!DI$111:DI$161,MATCH($R99,'3)tpx females'!$DE$111:$DE$161,0))*(1-(EXP(-INDEX('3)tpx males'!DH$4:DH$54,MATCH($Q99,'3)tpx males'!$DC$4:$DC$54,0)))*EXP(-INDEX('3)tpx females'!DJ$3:DJ$53,MATCH($R99,'3)tpx females'!$DE$3:$DE$53,0))))))),0)</f>
        <v>277.2680216182128</v>
      </c>
      <c r="AA99" s="32">
        <f ca="1">IFERROR(($J99*EXP(AA$5*($N99+0.5*($O99)^2))*_xlfn.NORM.DIST((LN(($L99*EXP($K99/100*AA$5)))-LN($J99)-$N99*AA$5)/($O99*SQRT(AA$5))-$O99*SQRT(AA$5),0,1,TRUE)+$L99*EXP($K99/100*AA$5)*(1-_xlfn.NORM.DIST((LN(($L99*EXP($K99/100*AA$5)))-LN($J99)-$N99*AA$5)/($O99*SQRT(AA$5)),0,1,TRUE)))*EXP(-$F$1*AA$5)*(INDEX('3)tpx females'!DK$57:DK$107,MATCH($R99,'3)tpx females'!$DE$57:$DE$107,0))+INDEX('3)tpx males'!DI$57:DI$107,MATCH($Q99,'3)tpx males'!$DC$57:$DC$107,0))-(INDEX('3)tpx males'!DH$110:DH$160,MATCH($Q99,'3)tpx males'!$DC$110:$DC$160,0))*INDEX('3)tpx females'!DJ$111:DJ$161,MATCH($R99,'3)tpx females'!$DE$111:$DE$161,0))*(1-(EXP(-INDEX('3)tpx males'!DI$4:DI$54,MATCH($Q99,'3)tpx males'!$DC$4:$DC$54,0)))*EXP(-INDEX('3)tpx females'!DK$3:DK$53,MATCH($R99,'3)tpx females'!$DE$3:$DE$53,0))))))),0)</f>
        <v>390.95922286343426</v>
      </c>
      <c r="AB99" s="32">
        <f ca="1">IFERROR(($J99*EXP(AB$5*($N99+0.5*($O99)^2))*_xlfn.NORM.DIST((LN(($L99*EXP($K99/100*AB$5)))-LN($J99)-$N99*AB$5)/($O99*SQRT(AB$5))-$O99*SQRT(AB$5),0,1,TRUE)+$L99*EXP($K99/100*AB$5)*(1-_xlfn.NORM.DIST((LN(($L99*EXP($K99/100*AB$5)))-LN($J99)-$N99*AB$5)/($O99*SQRT(AB$5)),0,1,TRUE)))*EXP(-$F$1*AB$5)*(INDEX('3)tpx females'!DL$57:DL$107,MATCH($R99,'3)tpx females'!$DE$57:$DE$107,0))+INDEX('3)tpx males'!DJ$57:DJ$107,MATCH($Q99,'3)tpx males'!$DC$57:$DC$107,0))-(INDEX('3)tpx males'!DI$110:DI$160,MATCH($Q99,'3)tpx males'!$DC$110:$DC$160,0))*INDEX('3)tpx females'!DK$111:DK$161,MATCH($R99,'3)tpx females'!$DE$111:$DE$161,0))*(1-(EXP(-INDEX('3)tpx males'!DJ$4:DJ$54,MATCH($Q99,'3)tpx males'!$DC$4:$DC$54,0)))*EXP(-INDEX('3)tpx females'!DL$3:DL$53,MATCH($R99,'3)tpx females'!$DE$3:$DE$53,0))))))),0)</f>
        <v>575.5856221985498</v>
      </c>
      <c r="AC99" s="32">
        <f ca="1">IFERROR(($J99*EXP(AC$5*($N99+0.5*($O99)^2))*_xlfn.NORM.DIST((LN(($L99*EXP($K99/100*AC$5)))-LN($J99)-$N99*AC$5)/($O99*SQRT(AC$5))-$O99*SQRT(AC$5),0,1,TRUE)+$L99*EXP($K99/100*AC$5)*(1-_xlfn.NORM.DIST((LN(($L99*EXP($K99/100*AC$5)))-LN($J99)-$N99*AC$5)/($O99*SQRT(AC$5)),0,1,TRUE)))*EXP(-$F$1*AC$5)*(INDEX('3)tpx females'!DM$57:DM$107,MATCH($R99,'3)tpx females'!$DE$57:$DE$107,0))+INDEX('3)tpx males'!DK$57:DK$107,MATCH($Q99,'3)tpx males'!$DC$57:$DC$107,0))-(INDEX('3)tpx males'!DJ$110:DJ$160,MATCH($Q99,'3)tpx males'!$DC$110:$DC$160,0))*INDEX('3)tpx females'!DL$111:DL$161,MATCH($R99,'3)tpx females'!$DE$111:$DE$161,0))*(1-(EXP(-INDEX('3)tpx males'!DK$4:DK$54,MATCH($Q99,'3)tpx males'!$DC$4:$DC$54,0)))*EXP(-INDEX('3)tpx females'!DM$3:DM$53,MATCH($R99,'3)tpx females'!$DE$3:$DE$53,0))))))),0)</f>
        <v>732.11076796160535</v>
      </c>
      <c r="AD99" s="32">
        <f ca="1">IFERROR(($J99*EXP(AD$5*($N99+0.5*($O99)^2))*_xlfn.NORM.DIST((LN(($L99*EXP($K99/100*AD$5)))-LN($J99)-$N99*AD$5)/($O99*SQRT(AD$5))-$O99*SQRT(AD$5),0,1,TRUE)+$L99*EXP($K99/100*AD$5)*(1-_xlfn.NORM.DIST((LN(($L99*EXP($K99/100*AD$5)))-LN($J99)-$N99*AD$5)/($O99*SQRT(AD$5)),0,1,TRUE)))*EXP(-$F$1*AD$5)*(INDEX('3)tpx females'!DN$57:DN$107,MATCH($R99,'3)tpx females'!$DE$57:$DE$107,0))+INDEX('3)tpx males'!DL$57:DL$107,MATCH($Q99,'3)tpx males'!$DC$57:$DC$107,0))-(INDEX('3)tpx males'!DK$110:DK$160,MATCH($Q99,'3)tpx males'!$DC$110:$DC$160,0))*INDEX('3)tpx females'!DM$111:DM$161,MATCH($R99,'3)tpx females'!$DE$111:$DE$161,0))*(1-(EXP(-INDEX('3)tpx males'!DL$4:DL$54,MATCH($Q99,'3)tpx males'!$DC$4:$DC$54,0)))*EXP(-INDEX('3)tpx females'!DN$3:DN$53,MATCH($R99,'3)tpx females'!$DE$3:$DE$53,0))))))),0)</f>
        <v>968.34515637995423</v>
      </c>
      <c r="AE99" s="32">
        <f ca="1">IFERROR(($J99*EXP(AE$5*($N99+0.5*($O99)^2))*_xlfn.NORM.DIST((LN(($L99*EXP($K99/100*AE$5)))-LN($J99)-$N99*AE$5)/($O99*SQRT(AE$5))-$O99*SQRT(AE$5),0,1,TRUE)+$L99*EXP($K99/100*AE$5)*(1-_xlfn.NORM.DIST((LN(($L99*EXP($K99/100*AE$5)))-LN($J99)-$N99*AE$5)/($O99*SQRT(AE$5)),0,1,TRUE)))*EXP(-$F$1*AE$5)*(INDEX('3)tpx females'!DO$57:DO$107,MATCH($R99,'3)tpx females'!$DE$57:$DE$107,0))+INDEX('3)tpx males'!DM$57:DM$107,MATCH($Q99,'3)tpx males'!$DC$57:$DC$107,0))-(INDEX('3)tpx males'!DL$110:DL$160,MATCH($Q99,'3)tpx males'!$DC$110:$DC$160,0))*INDEX('3)tpx females'!DN$111:DN$161,MATCH($R99,'3)tpx females'!$DE$111:$DE$161,0))*(1-(EXP(-INDEX('3)tpx males'!DM$4:DM$54,MATCH($Q99,'3)tpx males'!$DC$4:$DC$54,0)))*EXP(-INDEX('3)tpx females'!DO$3:DO$53,MATCH($R99,'3)tpx females'!$DE$3:$DE$53,0))))))),0)</f>
        <v>1260.1387365792991</v>
      </c>
      <c r="AF99" s="32">
        <f ca="1">IFERROR(($J99*EXP(AF$5*($N99+0.5*($O99)^2))*_xlfn.NORM.DIST((LN(($L99*EXP($K99/100*AF$5)))-LN($J99)-$N99*AF$5)/($O99*SQRT(AF$5))-$O99*SQRT(AF$5),0,1,TRUE)+$L99*EXP($K99/100*AF$5)*(1-_xlfn.NORM.DIST((LN(($L99*EXP($K99/100*AF$5)))-LN($J99)-$N99*AF$5)/($O99*SQRT(AF$5)),0,1,TRUE)))*EXP(-$F$1*AF$5)*(INDEX('3)tpx females'!DP$57:DP$107,MATCH($R99,'3)tpx females'!$DE$57:$DE$107,0))+INDEX('3)tpx males'!DN$57:DN$107,MATCH($Q99,'3)tpx males'!$DC$57:$DC$107,0))-(INDEX('3)tpx males'!DM$110:DM$160,MATCH($Q99,'3)tpx males'!$DC$110:$DC$160,0))*INDEX('3)tpx females'!DO$111:DO$161,MATCH($R99,'3)tpx females'!$DE$111:$DE$161,0))*(1-(EXP(-INDEX('3)tpx males'!DN$4:DN$54,MATCH($Q99,'3)tpx males'!$DC$4:$DC$54,0)))*EXP(-INDEX('3)tpx females'!DP$3:DP$53,MATCH($R99,'3)tpx females'!$DE$3:$DE$53,0))))))),0)</f>
        <v>1535.1294848162909</v>
      </c>
      <c r="AG99" s="32">
        <f ca="1">IFERROR(($J99*EXP(AG$5*($N99+0.5*($O99)^2))*_xlfn.NORM.DIST((LN(($L99*EXP($K99/100*AG$5)))-LN($J99)-$N99*AG$5)/($O99*SQRT(AG$5))-$O99*SQRT(AG$5),0,1,TRUE)+$L99*EXP($K99/100*AG$5)*(1-_xlfn.NORM.DIST((LN(($L99*EXP($K99/100*AG$5)))-LN($J99)-$N99*AG$5)/($O99*SQRT(AG$5)),0,1,TRUE)))*EXP(-$F$1*AG$5)*(INDEX('3)tpx females'!DQ$57:DQ$107,MATCH($R99,'3)tpx females'!$DE$57:$DE$107,0))+INDEX('3)tpx males'!DO$57:DO$107,MATCH($Q99,'3)tpx males'!$DC$57:$DC$107,0))-(INDEX('3)tpx males'!DN$110:DN$160,MATCH($Q99,'3)tpx males'!$DC$110:$DC$160,0))*INDEX('3)tpx females'!DP$111:DP$161,MATCH($R99,'3)tpx females'!$DE$111:$DE$161,0))*(1-(EXP(-INDEX('3)tpx males'!DO$4:DO$54,MATCH($Q99,'3)tpx males'!$DC$4:$DC$54,0)))*EXP(-INDEX('3)tpx females'!DQ$3:DQ$53,MATCH($R99,'3)tpx females'!$DE$3:$DE$53,0))))))),0)</f>
        <v>1975.3568418547982</v>
      </c>
      <c r="AH99" s="32">
        <f ca="1">IFERROR(($J99*EXP(AH$5*($N99+0.5*($O99)^2))*_xlfn.NORM.DIST((LN(($L99*EXP($K99/100*AH$5)))-LN($J99)-$N99*AH$5)/($O99*SQRT(AH$5))-$O99*SQRT(AH$5),0,1,TRUE)+$L99*EXP($K99/100*AH$5)*(1-_xlfn.NORM.DIST((LN(($L99*EXP($K99/100*AH$5)))-LN($J99)-$N99*AH$5)/($O99*SQRT(AH$5)),0,1,TRUE)))*EXP(-$F$1*AH$5)*(INDEX('3)tpx females'!DR$57:DR$107,MATCH($R99,'3)tpx females'!$DE$57:$DE$107,0))+INDEX('3)tpx males'!DP$57:DP$107,MATCH($Q99,'3)tpx males'!$DC$57:$DC$107,0))-(INDEX('3)tpx males'!DO$110:DO$160,MATCH($Q99,'3)tpx males'!$DC$110:$DC$160,0))*INDEX('3)tpx females'!DQ$111:DQ$161,MATCH($R99,'3)tpx females'!$DE$111:$DE$161,0))*(1-(EXP(-INDEX('3)tpx males'!DP$4:DP$54,MATCH($Q99,'3)tpx males'!$DC$4:$DC$54,0)))*EXP(-INDEX('3)tpx females'!DR$3:DR$53,MATCH($R99,'3)tpx females'!$DE$3:$DE$53,0))))))),0)</f>
        <v>2420.5151444563453</v>
      </c>
      <c r="AI99" s="32">
        <f ca="1">IFERROR(($J99*EXP(AI$5*($N99+0.5*($O99)^2))*_xlfn.NORM.DIST((LN(($L99*EXP($K99/100*AI$5)))-LN($J99)-$N99*AI$5)/($O99*SQRT(AI$5))-$O99*SQRT(AI$5),0,1,TRUE)+$L99*EXP($K99/100*AI$5)*(1-_xlfn.NORM.DIST((LN(($L99*EXP($K99/100*AI$5)))-LN($J99)-$N99*AI$5)/($O99*SQRT(AI$5)),0,1,TRUE)))*EXP(-$F$1*AI$5)*(INDEX('3)tpx females'!DS$57:DS$107,MATCH($R99,'3)tpx females'!$DE$57:$DE$107,0))+INDEX('3)tpx males'!DQ$57:DQ$107,MATCH($Q99,'3)tpx males'!$DC$57:$DC$107,0))-(INDEX('3)tpx males'!DP$110:DP$160,MATCH($Q99,'3)tpx males'!$DC$110:$DC$160,0))*INDEX('3)tpx females'!DR$111:DR$161,MATCH($R99,'3)tpx females'!$DE$111:$DE$161,0))*(1-(EXP(-INDEX('3)tpx males'!DQ$4:DQ$54,MATCH($Q99,'3)tpx males'!$DC$4:$DC$54,0)))*EXP(-INDEX('3)tpx females'!DS$3:DS$53,MATCH($R99,'3)tpx females'!$DE$3:$DE$53,0))))))),0)</f>
        <v>3016.8725680361226</v>
      </c>
      <c r="AJ99" s="32">
        <f ca="1">IFERROR(($J99*EXP(AJ$5*($N99+0.5*($O99)^2))*_xlfn.NORM.DIST((LN(($L99*EXP($K99/100*AJ$5)))-LN($J99)-$N99*AJ$5)/($O99*SQRT(AJ$5))-$O99*SQRT(AJ$5),0,1,TRUE)+$L99*EXP($K99/100*AJ$5)*(1-_xlfn.NORM.DIST((LN(($L99*EXP($K99/100*AJ$5)))-LN($J99)-$N99*AJ$5)/($O99*SQRT(AJ$5)),0,1,TRUE)))*EXP(-$F$1*AJ$5)*(INDEX('3)tpx females'!DT$57:DT$107,MATCH($R99,'3)tpx females'!$DE$57:$DE$107,0))+INDEX('3)tpx males'!DR$57:DR$107,MATCH($Q99,'3)tpx males'!$DC$57:$DC$107,0))-(INDEX('3)tpx males'!DQ$110:DQ$160,MATCH($Q99,'3)tpx males'!$DC$110:$DC$160,0))*INDEX('3)tpx females'!DS$111:DS$161,MATCH($R99,'3)tpx females'!$DE$111:$DE$161,0))*(1-(EXP(-INDEX('3)tpx males'!DR$4:DR$54,MATCH($Q99,'3)tpx males'!$DC$4:$DC$54,0)))*EXP(-INDEX('3)tpx females'!DT$3:DT$53,MATCH($R99,'3)tpx females'!$DE$3:$DE$53,0))))))),0)</f>
        <v>3796.4846743171347</v>
      </c>
      <c r="AK99" s="32">
        <f ca="1">IFERROR(($J99*EXP(AK$5*($N99+0.5*($O99)^2))*_xlfn.NORM.DIST((LN(($L99*EXP($K99/100*AK$5)))-LN($J99)-$N99*AK$5)/($O99*SQRT(AK$5))-$O99*SQRT(AK$5),0,1,TRUE)+$L99*EXP($K99/100*AK$5)*(1-_xlfn.NORM.DIST((LN(($L99*EXP($K99/100*AK$5)))-LN($J99)-$N99*AK$5)/($O99*SQRT(AK$5)),0,1,TRUE)))*EXP(-$F$1*AK$5)*(INDEX('3)tpx females'!DU$57:DU$107,MATCH($R99,'3)tpx females'!$DE$57:$DE$107,0))+INDEX('3)tpx males'!DS$57:DS$107,MATCH($Q99,'3)tpx males'!$DC$57:$DC$107,0))-(INDEX('3)tpx males'!DR$110:DR$160,MATCH($Q99,'3)tpx males'!$DC$110:$DC$160,0))*INDEX('3)tpx females'!DT$111:DT$161,MATCH($R99,'3)tpx females'!$DE$111:$DE$161,0))*(1-(EXP(-INDEX('3)tpx males'!DS$4:DS$54,MATCH($Q99,'3)tpx males'!$DC$4:$DC$54,0)))*EXP(-INDEX('3)tpx females'!DU$3:DU$53,MATCH($R99,'3)tpx females'!$DE$3:$DE$53,0))))))),0)</f>
        <v>4431.2528994366257</v>
      </c>
      <c r="AL99" s="32">
        <f ca="1">IFERROR(($J99*EXP(AL$5*($N99+0.5*($O99)^2))*_xlfn.NORM.DIST((LN(($L99*EXP($K99/100*AL$5)))-LN($J99)-$N99*AL$5)/($O99*SQRT(AL$5))-$O99*SQRT(AL$5),0,1,TRUE)+$L99*EXP($K99/100*AL$5)*(1-_xlfn.NORM.DIST((LN(($L99*EXP($K99/100*AL$5)))-LN($J99)-$N99*AL$5)/($O99*SQRT(AL$5)),0,1,TRUE)))*EXP(-$F$1*AL$5)*(INDEX('3)tpx females'!DV$57:DV$107,MATCH($R99,'3)tpx females'!$DE$57:$DE$107,0))+INDEX('3)tpx males'!DT$57:DT$107,MATCH($Q99,'3)tpx males'!$DC$57:$DC$107,0))-(INDEX('3)tpx males'!DS$110:DS$160,MATCH($Q99,'3)tpx males'!$DC$110:$DC$160,0))*INDEX('3)tpx females'!DU$111:DU$161,MATCH($R99,'3)tpx females'!$DE$111:$DE$161,0))*(1-(EXP(-INDEX('3)tpx males'!DT$4:DT$54,MATCH($Q99,'3)tpx males'!$DC$4:$DC$54,0)))*EXP(-INDEX('3)tpx females'!DV$3:DV$53,MATCH($R99,'3)tpx females'!$DE$3:$DE$53,0))))))),0)</f>
        <v>5024.9663243401892</v>
      </c>
      <c r="AM99" s="32">
        <f ca="1">IFERROR(($J99*EXP(AM$5*($N99+0.5*($O99)^2))*_xlfn.NORM.DIST((LN(($L99*EXP($K99/100*AM$5)))-LN($J99)-$N99*AM$5)/($O99*SQRT(AM$5))-$O99*SQRT(AM$5),0,1,TRUE)+$L99*EXP($K99/100*AM$5)*(1-_xlfn.NORM.DIST((LN(($L99*EXP($K99/100*AM$5)))-LN($J99)-$N99*AM$5)/($O99*SQRT(AM$5)),0,1,TRUE)))*EXP(-$F$1*AM$5)*(INDEX('3)tpx females'!DW$57:DW$107,MATCH($R99,'3)tpx females'!$DE$57:$DE$107,0))+INDEX('3)tpx males'!DU$57:DU$107,MATCH($Q99,'3)tpx males'!$DC$57:$DC$107,0))-(INDEX('3)tpx males'!DT$110:DT$160,MATCH($Q99,'3)tpx males'!$DC$110:$DC$160,0))*INDEX('3)tpx females'!DV$111:DV$161,MATCH($R99,'3)tpx females'!$DE$111:$DE$161,0))*(1-(EXP(-INDEX('3)tpx males'!DU$4:DU$54,MATCH($Q99,'3)tpx males'!$DC$4:$DC$54,0)))*EXP(-INDEX('3)tpx females'!DW$3:DW$53,MATCH($R99,'3)tpx females'!$DE$3:$DE$53,0))))))),0)</f>
        <v>5665.2441622729784</v>
      </c>
      <c r="AN99" s="32">
        <f ca="1">IFERROR(($J99*EXP(AN$5*($N99+0.5*($O99)^2))*_xlfn.NORM.DIST((LN(($L99*EXP($K99/100*AN$5)))-LN($J99)-$N99*AN$5)/($O99*SQRT(AN$5))-$O99*SQRT(AN$5),0,1,TRUE)+$L99*EXP($K99/100*AN$5)*(1-_xlfn.NORM.DIST((LN(($L99*EXP($K99/100*AN$5)))-LN($J99)-$N99*AN$5)/($O99*SQRT(AN$5)),0,1,TRUE)))*EXP(-$F$1*AN$5)*(INDEX('3)tpx females'!DX$57:DX$107,MATCH($R99,'3)tpx females'!$DE$57:$DE$107,0))+INDEX('3)tpx males'!DV$57:DV$107,MATCH($Q99,'3)tpx males'!$DC$57:$DC$107,0))-(INDEX('3)tpx males'!DU$110:DU$160,MATCH($Q99,'3)tpx males'!$DC$110:$DC$160,0))*INDEX('3)tpx females'!DW$111:DW$161,MATCH($R99,'3)tpx females'!$DE$111:$DE$161,0))*(1-(EXP(-INDEX('3)tpx males'!DV$4:DV$54,MATCH($Q99,'3)tpx males'!$DC$4:$DC$54,0)))*EXP(-INDEX('3)tpx females'!DX$3:DX$53,MATCH($R99,'3)tpx females'!$DE$3:$DE$53,0))))))),0)</f>
        <v>6740.8872656997546</v>
      </c>
      <c r="AO99" s="32">
        <f ca="1">IFERROR(($J99*EXP(AO$5*($N99+0.5*($O99)^2))*_xlfn.NORM.DIST((LN(($L99*EXP($K99/100*AO$5)))-LN($J99)-$N99*AO$5)/($O99*SQRT(AO$5))-$O99*SQRT(AO$5),0,1,TRUE)+$L99*EXP($K99/100*AO$5)*(1-_xlfn.NORM.DIST((LN(($L99*EXP($K99/100*AO$5)))-LN($J99)-$N99*AO$5)/($O99*SQRT(AO$5)),0,1,TRUE)))*EXP(-$F$1*AO$5)*(INDEX('3)tpx females'!DY$57:DY$107,MATCH($R99,'3)tpx females'!$DE$57:$DE$107,0))+INDEX('3)tpx males'!DW$57:DW$107,MATCH($Q99,'3)tpx males'!$DC$57:$DC$107,0))-(INDEX('3)tpx males'!DV$110:DV$160,MATCH($Q99,'3)tpx males'!$DC$110:$DC$160,0))*INDEX('3)tpx females'!DX$111:DX$161,MATCH($R99,'3)tpx females'!$DE$111:$DE$161,0))*(1-(EXP(-INDEX('3)tpx males'!DW$4:DW$54,MATCH($Q99,'3)tpx males'!$DC$4:$DC$54,0)))*EXP(-INDEX('3)tpx females'!DY$3:DY$53,MATCH($R99,'3)tpx females'!$DE$3:$DE$53,0))))))),0)</f>
        <v>7439.307364863017</v>
      </c>
      <c r="AP99" s="32">
        <f ca="1">IFERROR(($J99*EXP(AP$5*($N99+0.5*($O99)^2))*_xlfn.NORM.DIST((LN(($L99*EXP($K99/100*AP$5)))-LN($J99)-$N99*AP$5)/($O99*SQRT(AP$5))-$O99*SQRT(AP$5),0,1,TRUE)+$L99*EXP($K99/100*AP$5)*(1-_xlfn.NORM.DIST((LN(($L99*EXP($K99/100*AP$5)))-LN($J99)-$N99*AP$5)/($O99*SQRT(AP$5)),0,1,TRUE)))*EXP(-$F$1*AP$5)*(INDEX('3)tpx females'!DZ$57:DZ$107,MATCH($R99,'3)tpx females'!$DE$57:$DE$107,0))+INDEX('3)tpx males'!DX$57:DX$107,MATCH($Q99,'3)tpx males'!$DC$57:$DC$107,0))-(INDEX('3)tpx males'!DW$110:DW$160,MATCH($Q99,'3)tpx males'!$DC$110:$DC$160,0))*INDEX('3)tpx females'!DY$111:DY$161,MATCH($R99,'3)tpx females'!$DE$111:$DE$161,0))*(1-(EXP(-INDEX('3)tpx males'!DX$4:DX$54,MATCH($Q99,'3)tpx males'!$DC$4:$DC$54,0)))*EXP(-INDEX('3)tpx females'!DZ$3:DZ$53,MATCH($R99,'3)tpx females'!$DE$3:$DE$53,0))))))),0)</f>
        <v>8077.5216191101472</v>
      </c>
      <c r="AQ99" s="32">
        <f ca="1">IFERROR(($J99*EXP(AQ$5*($N99+0.5*($O99)^2))*_xlfn.NORM.DIST((LN(($L99*EXP($K99/100*AQ$5)))-LN($J99)-$N99*AQ$5)/($O99*SQRT(AQ$5))-$O99*SQRT(AQ$5),0,1,TRUE)+$L99*EXP($K99/100*AQ$5)*(1-_xlfn.NORM.DIST((LN(($L99*EXP($K99/100*AQ$5)))-LN($J99)-$N99*AQ$5)/($O99*SQRT(AQ$5)),0,1,TRUE)))*EXP(-$F$1*AQ$5)*(INDEX('3)tpx females'!EA$57:EA$107,MATCH($R99,'3)tpx females'!$DE$57:$DE$107,0))+INDEX('3)tpx males'!DY$57:DY$107,MATCH($Q99,'3)tpx males'!$DC$57:$DC$107,0))-(INDEX('3)tpx males'!DX$110:DX$160,MATCH($Q99,'3)tpx males'!$DC$110:$DC$160,0))*INDEX('3)tpx females'!DZ$111:DZ$161,MATCH($R99,'3)tpx females'!$DE$111:$DE$161,0))*(1-(EXP(-INDEX('3)tpx males'!DY$4:DY$54,MATCH($Q99,'3)tpx males'!$DC$4:$DC$54,0)))*EXP(-INDEX('3)tpx females'!EA$3:EA$53,MATCH($R99,'3)tpx females'!$DE$3:$DE$53,0))))))),0)</f>
        <v>9074.4010627259213</v>
      </c>
      <c r="AR99" s="32">
        <f ca="1">IFERROR(($J99*EXP(AR$5*($N99+0.5*($O99)^2))*_xlfn.NORM.DIST((LN(($L99*EXP($K99/100*AR$5)))-LN($J99)-$N99*AR$5)/($O99*SQRT(AR$5))-$O99*SQRT(AR$5),0,1,TRUE)+$L99*EXP($K99/100*AR$5)*(1-_xlfn.NORM.DIST((LN(($L99*EXP($K99/100*AR$5)))-LN($J99)-$N99*AR$5)/($O99*SQRT(AR$5)),0,1,TRUE)))*EXP(-$F$1*AR$5)*(INDEX('3)tpx females'!EB$57:EB$107,MATCH($R99,'3)tpx females'!$DE$57:$DE$107,0))+INDEX('3)tpx males'!DZ$57:DZ$107,MATCH($Q99,'3)tpx males'!$DC$57:$DC$107,0))-(INDEX('3)tpx males'!DY$110:DY$160,MATCH($Q99,'3)tpx males'!$DC$110:$DC$160,0))*INDEX('3)tpx females'!EA$111:EA$161,MATCH($R99,'3)tpx females'!$DE$111:$DE$161,0))*(1-(EXP(-INDEX('3)tpx males'!DZ$4:DZ$54,MATCH($Q99,'3)tpx males'!$DC$4:$DC$54,0)))*EXP(-INDEX('3)tpx females'!EB$3:EB$53,MATCH($R99,'3)tpx females'!$DE$3:$DE$53,0))))))),0)</f>
        <v>9406.3133817561866</v>
      </c>
      <c r="AS99" s="32">
        <f ca="1">IFERROR(($J99*EXP(AS$5*($N99+0.5*($O99)^2))*_xlfn.NORM.DIST((LN(($L99*EXP($K99/100*AS$5)))-LN($J99)-$N99*AS$5)/($O99*SQRT(AS$5))-$O99*SQRT(AS$5),0,1,TRUE)+$L99*EXP($K99/100*AS$5)*(1-_xlfn.NORM.DIST((LN(($L99*EXP($K99/100*AS$5)))-LN($J99)-$N99*AS$5)/($O99*SQRT(AS$5)),0,1,TRUE)))*EXP(-$F$1*AS$5)*(INDEX('3)tpx females'!EC$57:EC$107,MATCH($R99,'3)tpx females'!$DE$57:$DE$107,0))+INDEX('3)tpx males'!EA$57:EA$107,MATCH($Q99,'3)tpx males'!$DC$57:$DC$107,0))-(INDEX('3)tpx males'!DZ$110:DZ$160,MATCH($Q99,'3)tpx males'!$DC$110:$DC$160,0))*INDEX('3)tpx females'!EB$111:EB$161,MATCH($R99,'3)tpx females'!$DE$111:$DE$161,0))*(1-(EXP(-INDEX('3)tpx males'!EA$4:EA$54,MATCH($Q99,'3)tpx males'!$DC$4:$DC$54,0)))*EXP(-INDEX('3)tpx females'!EC$3:EC$53,MATCH($R99,'3)tpx females'!$DE$3:$DE$53,0))))))),0)</f>
        <v>9148.953785654101</v>
      </c>
      <c r="AT99" s="32">
        <f ca="1">IFERROR(($J99*EXP(AT$5*($N99+0.5*($O99)^2))*_xlfn.NORM.DIST((LN(($L99*EXP($K99/100*AT$5)))-LN($J99)-$N99*AT$5)/($O99*SQRT(AT$5))-$O99*SQRT(AT$5),0,1,TRUE)+$L99*EXP($K99/100*AT$5)*(1-_xlfn.NORM.DIST((LN(($L99*EXP($K99/100*AT$5)))-LN($J99)-$N99*AT$5)/($O99*SQRT(AT$5)),0,1,TRUE)))*EXP(-$F$1*AT$5)*(INDEX('3)tpx females'!ED$57:ED$107,MATCH($R99,'3)tpx females'!$DE$57:$DE$107,0))+INDEX('3)tpx males'!EB$57:EB$107,MATCH($Q99,'3)tpx males'!$DC$57:$DC$107,0))-(INDEX('3)tpx males'!EA$110:EA$160,MATCH($Q99,'3)tpx males'!$DC$110:$DC$160,0))*INDEX('3)tpx females'!EC$111:EC$161,MATCH($R99,'3)tpx females'!$DE$111:$DE$161,0))*(1-(EXP(-INDEX('3)tpx males'!EB$4:EB$54,MATCH($Q99,'3)tpx males'!$DC$4:$DC$54,0)))*EXP(-INDEX('3)tpx females'!ED$3:ED$53,MATCH($R99,'3)tpx females'!$DE$3:$DE$53,0))))))),0)</f>
        <v>8865.2169892784768</v>
      </c>
      <c r="AU99" s="32">
        <f ca="1">IFERROR(($J99*EXP(AU$5*($N99+0.5*($O99)^2))*_xlfn.NORM.DIST((LN(($L99*EXP($K99/100*AU$5)))-LN($J99)-$N99*AU$5)/($O99*SQRT(AU$5))-$O99*SQRT(AU$5),0,1,TRUE)+$L99*EXP($K99/100*AU$5)*(1-_xlfn.NORM.DIST((LN(($L99*EXP($K99/100*AU$5)))-LN($J99)-$N99*AU$5)/($O99*SQRT(AU$5)),0,1,TRUE)))*EXP(-$F$1*AU$5)*(INDEX('3)tpx females'!EE$57:EE$107,MATCH($R99,'3)tpx females'!$DE$57:$DE$107,0))+INDEX('3)tpx males'!EC$57:EC$107,MATCH($Q99,'3)tpx males'!$DC$57:$DC$107,0))-(INDEX('3)tpx males'!EB$110:EB$160,MATCH($Q99,'3)tpx males'!$DC$110:$DC$160,0))*INDEX('3)tpx females'!ED$111:ED$161,MATCH($R99,'3)tpx females'!$DE$111:$DE$161,0))*(1-(EXP(-INDEX('3)tpx males'!EC$4:EC$54,MATCH($Q99,'3)tpx males'!$DC$4:$DC$54,0)))*EXP(-INDEX('3)tpx females'!EE$3:EE$53,MATCH($R99,'3)tpx females'!$DE$3:$DE$53,0))))))),0)</f>
        <v>8544.8511109058054</v>
      </c>
      <c r="AV99" s="32">
        <f ca="1">IFERROR(($J99*EXP(AV$5*($N99+0.5*($O99)^2))*_xlfn.NORM.DIST((LN(($L99*EXP($K99/100*AV$5)))-LN($J99)-$N99*AV$5)/($O99*SQRT(AV$5))-$O99*SQRT(AV$5),0,1,TRUE)+$L99*EXP($K99/100*AV$5)*(1-_xlfn.NORM.DIST((LN(($L99*EXP($K99/100*AV$5)))-LN($J99)-$N99*AV$5)/($O99*SQRT(AV$5)),0,1,TRUE)))*EXP(-$F$1*AV$5)*(INDEX('3)tpx females'!EF$57:EF$107,MATCH($R99,'3)tpx females'!$DE$57:$DE$107,0))+INDEX('3)tpx males'!ED$57:ED$107,MATCH($Q99,'3)tpx males'!$DC$57:$DC$107,0))-(INDEX('3)tpx males'!EC$110:EC$160,MATCH($Q99,'3)tpx males'!$DC$110:$DC$160,0))*INDEX('3)tpx females'!EE$111:EE$161,MATCH($R99,'3)tpx females'!$DE$111:$DE$161,0))*(1-(EXP(-INDEX('3)tpx males'!ED$4:ED$54,MATCH($Q99,'3)tpx males'!$DC$4:$DC$54,0)))*EXP(-INDEX('3)tpx females'!EF$3:EF$53,MATCH($R99,'3)tpx females'!$DE$3:$DE$53,0))))))),0)</f>
        <v>8361.2030033833435</v>
      </c>
      <c r="AW99" s="32">
        <f ca="1">IFERROR(($J99*EXP(AW$5*($N99+0.5*($O99)^2))*_xlfn.NORM.DIST((LN(($L99*EXP($K99/100*AW$5)))-LN($J99)-$N99*AW$5)/($O99*SQRT(AW$5))-$O99*SQRT(AW$5),0,1,TRUE)+$L99*EXP($K99/100*AW$5)*(1-_xlfn.NORM.DIST((LN(($L99*EXP($K99/100*AW$5)))-LN($J99)-$N99*AW$5)/($O99*SQRT(AW$5)),0,1,TRUE)))*EXP(-$F$1*AW$5)*(INDEX('3)tpx females'!EG$57:EG$107,MATCH($R99,'3)tpx females'!$DE$57:$DE$107,0))+INDEX('3)tpx males'!EE$57:EE$107,MATCH($Q99,'3)tpx males'!$DC$57:$DC$107,0))-(INDEX('3)tpx males'!ED$110:ED$160,MATCH($Q99,'3)tpx males'!$DC$110:$DC$160,0))*INDEX('3)tpx females'!EF$111:EF$161,MATCH($R99,'3)tpx females'!$DE$111:$DE$161,0))*(1-(EXP(-INDEX('3)tpx males'!EE$4:EE$54,MATCH($Q99,'3)tpx males'!$DC$4:$DC$54,0)))*EXP(-INDEX('3)tpx females'!EG$3:EG$53,MATCH($R99,'3)tpx females'!$DE$3:$DE$53,0))))))),0)</f>
        <v>7527.3881480587352</v>
      </c>
      <c r="AX99" s="32">
        <f ca="1">IFERROR(($J99*EXP(AX$5*($N99+0.5*($O99)^2))*_xlfn.NORM.DIST((LN(($L99*EXP($K99/100*AX$5)))-LN($J99)-$N99*AX$5)/($O99*SQRT(AX$5))-$O99*SQRT(AX$5),0,1,TRUE)+$L99*EXP($K99/100*AX$5)*(1-_xlfn.NORM.DIST((LN(($L99*EXP($K99/100*AX$5)))-LN($J99)-$N99*AX$5)/($O99*SQRT(AX$5)),0,1,TRUE)))*EXP(-$F$1*AX$5)*(INDEX('3)tpx females'!EH$57:EH$107,MATCH($R99,'3)tpx females'!$DE$57:$DE$107,0))+INDEX('3)tpx males'!EF$57:EF$107,MATCH($Q99,'3)tpx males'!$DC$57:$DC$107,0))-(INDEX('3)tpx males'!EE$110:EE$160,MATCH($Q99,'3)tpx males'!$DC$110:$DC$160,0))*INDEX('3)tpx females'!EG$111:EG$161,MATCH($R99,'3)tpx females'!$DE$111:$DE$161,0))*(1-(EXP(-INDEX('3)tpx males'!EF$4:EF$54,MATCH($Q99,'3)tpx males'!$DC$4:$DC$54,0)))*EXP(-INDEX('3)tpx females'!EH$3:EH$53,MATCH($R99,'3)tpx females'!$DE$3:$DE$53,0))))))),0)</f>
        <v>6691.5663990232561</v>
      </c>
      <c r="AY99" s="32">
        <f ca="1">IFERROR(($J99*EXP(AY$5*($N99+0.5*($O99)^2))*_xlfn.NORM.DIST((LN(($L99*EXP($K99/100*AY$5)))-LN($J99)-$N99*AY$5)/($O99*SQRT(AY$5))-$O99*SQRT(AY$5),0,1,TRUE)+$L99*EXP($K99/100*AY$5)*(1-_xlfn.NORM.DIST((LN(($L99*EXP($K99/100*AY$5)))-LN($J99)-$N99*AY$5)/($O99*SQRT(AY$5)),0,1,TRUE)))*EXP(-$F$1*AY$5)*(INDEX('3)tpx females'!EI$57:EI$107,MATCH($R99,'3)tpx females'!$DE$57:$DE$107,0))+INDEX('3)tpx males'!EG$57:EG$107,MATCH($Q99,'3)tpx males'!$DC$57:$DC$107,0))-(INDEX('3)tpx males'!EF$110:EF$160,MATCH($Q99,'3)tpx males'!$DC$110:$DC$160,0))*INDEX('3)tpx females'!EH$111:EH$161,MATCH($R99,'3)tpx females'!$DE$111:$DE$161,0))*(1-(EXP(-INDEX('3)tpx males'!EG$4:EG$54,MATCH($Q99,'3)tpx males'!$DC$4:$DC$54,0)))*EXP(-INDEX('3)tpx females'!EI$3:EI$53,MATCH($R99,'3)tpx females'!$DE$3:$DE$53,0))))))),0)</f>
        <v>5753.026441926324</v>
      </c>
      <c r="AZ99" s="32">
        <f ca="1">IFERROR(($J99*EXP(AZ$5*($N99+0.5*($O99)^2))*_xlfn.NORM.DIST((LN(($L99*EXP($K99/100*AZ$5)))-LN($J99)-$N99*AZ$5)/($O99*SQRT(AZ$5))-$O99*SQRT(AZ$5),0,1,TRUE)+$L99*EXP($K99/100*AZ$5)*(1-_xlfn.NORM.DIST((LN(($L99*EXP($K99/100*AZ$5)))-LN($J99)-$N99*AZ$5)/($O99*SQRT(AZ$5)),0,1,TRUE)))*EXP(-$F$1*AZ$5)*(INDEX('3)tpx females'!EJ$57:EJ$107,MATCH($R99,'3)tpx females'!$DE$57:$DE$107,0))+INDEX('3)tpx males'!EH$57:EH$107,MATCH($Q99,'3)tpx males'!$DC$57:$DC$107,0))-(INDEX('3)tpx males'!EG$110:EG$160,MATCH($Q99,'3)tpx males'!$DC$110:$DC$160,0))*INDEX('3)tpx females'!EI$111:EI$161,MATCH($R99,'3)tpx females'!$DE$111:$DE$161,0))*(1-(EXP(-INDEX('3)tpx males'!EH$4:EH$54,MATCH($Q99,'3)tpx males'!$DC$4:$DC$54,0)))*EXP(-INDEX('3)tpx females'!EJ$3:EJ$53,MATCH($R99,'3)tpx females'!$DE$3:$DE$53,0))))))),0)</f>
        <v>4745.9492778046933</v>
      </c>
      <c r="BA99" s="32">
        <f ca="1">IFERROR(($J99*EXP(BA$5*($N99+0.5*($O99)^2))*_xlfn.NORM.DIST((LN(($L99*EXP($K99/100*BA$5)))-LN($J99)-$N99*BA$5)/($O99*SQRT(BA$5))-$O99*SQRT(BA$5),0,1,TRUE)+$L99*EXP($K99/100*BA$5)*(1-_xlfn.NORM.DIST((LN(($L99*EXP($K99/100*BA$5)))-LN($J99)-$N99*BA$5)/($O99*SQRT(BA$5)),0,1,TRUE)))*EXP(-$F$1*BA$5)*(INDEX('3)tpx females'!EK$57:EK$107,MATCH($R99,'3)tpx females'!$DE$57:$DE$107,0))+INDEX('3)tpx males'!EI$57:EI$107,MATCH($Q99,'3)tpx males'!$DC$57:$DC$107,0))-(INDEX('3)tpx males'!EH$110:EH$160,MATCH($Q99,'3)tpx males'!$DC$110:$DC$160,0))*INDEX('3)tpx females'!EJ$111:EJ$161,MATCH($R99,'3)tpx females'!$DE$111:$DE$161,0))*(1-(EXP(-INDEX('3)tpx males'!EI$4:EI$54,MATCH($Q99,'3)tpx males'!$DC$4:$DC$54,0)))*EXP(-INDEX('3)tpx females'!EK$3:EK$53,MATCH($R99,'3)tpx females'!$DE$3:$DE$53,0))))))),0)</f>
        <v>3758.187592617498</v>
      </c>
      <c r="BB99" s="32">
        <f ca="1">IFERROR(($J99*EXP(BB$5*($N99+0.5*($O99)^2))*_xlfn.NORM.DIST((LN(($L99*EXP($K99/100*BB$5)))-LN($J99)-$N99*BB$5)/($O99*SQRT(BB$5))-$O99*SQRT(BB$5),0,1,TRUE)+$L99*EXP($K99/100*BB$5)*(1-_xlfn.NORM.DIST((LN(($L99*EXP($K99/100*BB$5)))-LN($J99)-$N99*BB$5)/($O99*SQRT(BB$5)),0,1,TRUE)))*EXP(-$F$1*BB$5)*(INDEX('3)tpx females'!EL$57:EL$107,MATCH($R99,'3)tpx females'!$DE$57:$DE$107,0))+INDEX('3)tpx males'!EJ$57:EJ$107,MATCH($Q99,'3)tpx males'!$DC$57:$DC$107,0))-(INDEX('3)tpx males'!EI$110:EI$160,MATCH($Q99,'3)tpx males'!$DC$110:$DC$160,0))*INDEX('3)tpx females'!EK$111:EK$161,MATCH($R99,'3)tpx females'!$DE$111:$DE$161,0))*(1-(EXP(-INDEX('3)tpx males'!EJ$4:EJ$54,MATCH($Q99,'3)tpx males'!$DC$4:$DC$54,0)))*EXP(-INDEX('3)tpx females'!EL$3:EL$53,MATCH($R99,'3)tpx females'!$DE$3:$DE$53,0))))))),0)</f>
        <v>2854.608936884139</v>
      </c>
      <c r="BC99" s="32">
        <f ca="1">IFERROR(($J99*EXP(BC$5*($N99+0.5*($O99)^2))*_xlfn.NORM.DIST((LN(($L99*EXP($K99/100*BC$5)))-LN($J99)-$N99*BC$5)/($O99*SQRT(BC$5))-$O99*SQRT(BC$5),0,1,TRUE)+$L99*EXP($K99/100*BC$5)*(1-_xlfn.NORM.DIST((LN(($L99*EXP($K99/100*BC$5)))-LN($J99)-$N99*BC$5)/($O99*SQRT(BC$5)),0,1,TRUE)))*EXP(-$F$1*BC$5)*(INDEX('3)tpx females'!EM$57:EM$107,MATCH($R99,'3)tpx females'!$DE$57:$DE$107,0))+INDEX('3)tpx males'!EK$57:EK$107,MATCH($Q99,'3)tpx males'!$DC$57:$DC$107,0))-(INDEX('3)tpx males'!EJ$110:EJ$160,MATCH($Q99,'3)tpx males'!$DC$110:$DC$160,0))*INDEX('3)tpx females'!EL$111:EL$161,MATCH($R99,'3)tpx females'!$DE$111:$DE$161,0))*(1-(EXP(-INDEX('3)tpx males'!EK$4:EK$54,MATCH($Q99,'3)tpx males'!$DC$4:$DC$54,0)))*EXP(-INDEX('3)tpx females'!EM$3:EM$53,MATCH($R99,'3)tpx females'!$DE$3:$DE$53,0))))))),0)</f>
        <v>2058.6457404120833</v>
      </c>
      <c r="BD99" s="32">
        <f ca="1">IFERROR(($J99*EXP(BD$5*($N99+0.5*($O99)^2))*_xlfn.NORM.DIST((LN(($L99*EXP($K99/100*BD$5)))-LN($J99)-$N99*BD$5)/($O99*SQRT(BD$5))-$O99*SQRT(BD$5),0,1,TRUE)+$L99*EXP($K99/100*BD$5)*(1-_xlfn.NORM.DIST((LN(($L99*EXP($K99/100*BD$5)))-LN($J99)-$N99*BD$5)/($O99*SQRT(BD$5)),0,1,TRUE)))*EXP(-$F$1*BD$5)*(INDEX('3)tpx females'!EN$57:EN$107,MATCH($R99,'3)tpx females'!$DE$57:$DE$107,0))+INDEX('3)tpx males'!EL$57:EL$107,MATCH($Q99,'3)tpx males'!$DC$57:$DC$107,0))-(INDEX('3)tpx males'!EK$110:EK$160,MATCH($Q99,'3)tpx males'!$DC$110:$DC$160,0))*INDEX('3)tpx females'!EM$111:EM$161,MATCH($R99,'3)tpx females'!$DE$111:$DE$161,0))*(1-(EXP(-INDEX('3)tpx males'!EL$4:EL$54,MATCH($Q99,'3)tpx males'!$DC$4:$DC$54,0)))*EXP(-INDEX('3)tpx females'!EN$3:EN$53,MATCH($R99,'3)tpx females'!$DE$3:$DE$53,0))))))),0)</f>
        <v>1407.2664919616375</v>
      </c>
      <c r="BE99" s="32">
        <f ca="1">IFERROR(($J99*EXP(BE$5*($N99+0.5*($O99)^2))*_xlfn.NORM.DIST((LN(($L99*EXP($K99/100*BE$5)))-LN($J99)-$N99*BE$5)/($O99*SQRT(BE$5))-$O99*SQRT(BE$5),0,1,TRUE)+$L99*EXP($K99/100*BE$5)*(1-_xlfn.NORM.DIST((LN(($L99*EXP($K99/100*BE$5)))-LN($J99)-$N99*BE$5)/($O99*SQRT(BE$5)),0,1,TRUE)))*EXP(-$F$1*BE$5)*(INDEX('3)tpx females'!EO$57:EO$107,MATCH($R99,'3)tpx females'!$DE$57:$DE$107,0))+INDEX('3)tpx males'!EM$57:EM$107,MATCH($Q99,'3)tpx males'!$DC$57:$DC$107,0))-(INDEX('3)tpx males'!EL$110:EL$160,MATCH($Q99,'3)tpx males'!$DC$110:$DC$160,0))*INDEX('3)tpx females'!EN$111:EN$161,MATCH($R99,'3)tpx females'!$DE$111:$DE$161,0))*(1-(EXP(-INDEX('3)tpx males'!EM$4:EM$54,MATCH($Q99,'3)tpx males'!$DC$4:$DC$54,0)))*EXP(-INDEX('3)tpx females'!EO$3:EO$53,MATCH($R99,'3)tpx females'!$DE$3:$DE$53,0))))))),0)</f>
        <v>914.87765262572998</v>
      </c>
      <c r="BF99" s="32">
        <f ca="1">IFERROR(($J99*EXP(BF$5*($N99+0.5*($O99)^2))*_xlfn.NORM.DIST((LN(($L99*EXP($K99/100*BF$5)))-LN($J99)-$N99*BF$5)/($O99*SQRT(BF$5))-$O99*SQRT(BF$5),0,1,TRUE)+$L99*EXP($K99/100*BF$5)*(1-_xlfn.NORM.DIST((LN(($L99*EXP($K99/100*BF$5)))-LN($J99)-$N99*BF$5)/($O99*SQRT(BF$5)),0,1,TRUE)))*EXP(-$F$1*BF$5)*(INDEX('3)tpx females'!EP$57:EP$107,MATCH($R99,'3)tpx females'!$DE$57:$DE$107,0))+INDEX('3)tpx males'!EN$57:EN$107,MATCH($Q99,'3)tpx males'!$DC$57:$DC$107,0))-(INDEX('3)tpx males'!EM$110:EM$160,MATCH($Q99,'3)tpx males'!$DC$110:$DC$160,0))*INDEX('3)tpx females'!EO$111:EO$161,MATCH($R99,'3)tpx females'!$DE$111:$DE$161,0))*(1-(EXP(-INDEX('3)tpx males'!EN$4:EN$54,MATCH($Q99,'3)tpx males'!$DC$4:$DC$54,0)))*EXP(-INDEX('3)tpx females'!EP$3:EP$53,MATCH($R99,'3)tpx females'!$DE$3:$DE$53,0))))))),0)</f>
        <v>564.45522313918707</v>
      </c>
      <c r="BG99" s="32">
        <f ca="1">IFERROR(($J99*EXP(BG$5*($N99+0.5*($O99)^2))*_xlfn.NORM.DIST((LN(($L99*EXP($K99/100*BG$5)))-LN($J99)-$N99*BG$5)/($O99*SQRT(BG$5))-$O99*SQRT(BG$5),0,1,TRUE)+$L99*EXP($K99/100*BG$5)*(1-_xlfn.NORM.DIST((LN(($L99*EXP($K99/100*BG$5)))-LN($J99)-$N99*BG$5)/($O99*SQRT(BG$5)),0,1,TRUE)))*EXP(-$F$1*BG$5)*(INDEX('3)tpx females'!EQ$57:EQ$107,MATCH($R99,'3)tpx females'!$DE$57:$DE$107,0))+INDEX('3)tpx males'!EO$57:EO$107,MATCH($Q99,'3)tpx males'!$DC$57:$DC$107,0))-(INDEX('3)tpx males'!EN$110:EN$160,MATCH($Q99,'3)tpx males'!$DC$110:$DC$160,0))*INDEX('3)tpx females'!EP$111:EP$161,MATCH($R99,'3)tpx females'!$DE$111:$DE$161,0))*(1-(EXP(-INDEX('3)tpx males'!EO$4:EO$54,MATCH($Q99,'3)tpx males'!$DC$4:$DC$54,0)))*EXP(-INDEX('3)tpx females'!EQ$3:EQ$53,MATCH($R99,'3)tpx females'!$DE$3:$DE$53,0))))))),0)</f>
        <v>332.52284715646539</v>
      </c>
      <c r="BH99" s="32">
        <f ca="1">IFERROR(($J99*EXP(BH$5*($N99+0.5*($O99)^2))*_xlfn.NORM.DIST((LN(($L99*EXP($K99/100*BH$5)))-LN($J99)-$N99*BH$5)/($O99*SQRT(BH$5))-$O99*SQRT(BH$5),0,1,TRUE)+$L99*EXP($K99/100*BH$5)*(1-_xlfn.NORM.DIST((LN(($L99*EXP($K99/100*BH$5)))-LN($J99)-$N99*BH$5)/($O99*SQRT(BH$5)),0,1,TRUE)))*EXP(-$F$1*BH$5)*(INDEX('3)tpx females'!ER$57:ER$107,MATCH($R99,'3)tpx females'!$DE$57:$DE$107,0))+INDEX('3)tpx males'!EP$57:EP$107,MATCH($Q99,'3)tpx males'!$DC$57:$DC$107,0))-(INDEX('3)tpx males'!EO$110:EO$160,MATCH($Q99,'3)tpx males'!$DC$110:$DC$160,0))*INDEX('3)tpx females'!EQ$111:EQ$161,MATCH($R99,'3)tpx females'!$DE$111:$DE$161,0))*(1-(EXP(-INDEX('3)tpx males'!EP$4:EP$54,MATCH($Q99,'3)tpx males'!$DC$4:$DC$54,0)))*EXP(-INDEX('3)tpx females'!ER$3:ER$53,MATCH($R99,'3)tpx females'!$DE$3:$DE$53,0))))))),0)</f>
        <v>177.88005502729976</v>
      </c>
      <c r="BI99" s="32">
        <f ca="1">IFERROR(($J99*EXP(BI$5*($N99+0.5*($O99)^2))*_xlfn.NORM.DIST((LN(($L99*EXP($K99/100*BI$5)))-LN($J99)-$N99*BI$5)/($O99*SQRT(BI$5))-$O99*SQRT(BI$5),0,1,TRUE)+$L99*EXP($K99/100*BI$5)*(1-_xlfn.NORM.DIST((LN(($L99*EXP($K99/100*BI$5)))-LN($J99)-$N99*BI$5)/($O99*SQRT(BI$5)),0,1,TRUE)))*EXP(-$F$1*BI$5)*(INDEX('3)tpx females'!ES$57:ES$107,MATCH($R99,'3)tpx females'!$DE$57:$DE$107,0))+INDEX('3)tpx males'!EQ$57:EQ$107,MATCH($Q99,'3)tpx males'!$DC$57:$DC$107,0))-(INDEX('3)tpx males'!EP$110:EP$160,MATCH($Q99,'3)tpx males'!$DC$110:$DC$160,0))*INDEX('3)tpx females'!ER$111:ER$161,MATCH($R99,'3)tpx females'!$DE$111:$DE$161,0))*(1-(EXP(-INDEX('3)tpx males'!EQ$4:EQ$54,MATCH($Q99,'3)tpx males'!$DC$4:$DC$54,0)))*EXP(-INDEX('3)tpx females'!ES$3:ES$53,MATCH($R99,'3)tpx females'!$DE$3:$DE$53,0))))))),0)</f>
        <v>97.351241378539086</v>
      </c>
      <c r="BJ99" s="32">
        <f ca="1">IFERROR(($J99*EXP(BJ$5*($N99+0.5*($O99)^2))*_xlfn.NORM.DIST((LN(($L99*EXP($K99/100*BJ$5)))-LN($J99)-$N99*BJ$5)/($O99*SQRT(BJ$5))-$O99*SQRT(BJ$5),0,1,TRUE)+$L99*EXP($K99/100*BJ$5)*(1-_xlfn.NORM.DIST((LN(($L99*EXP($K99/100*BJ$5)))-LN($J99)-$N99*BJ$5)/($O99*SQRT(BJ$5)),0,1,TRUE)))*EXP(-$F$1*BJ$5)*(INDEX('3)tpx females'!ET$57:ET$107,MATCH($R99,'3)tpx females'!$DE$57:$DE$107,0))+INDEX('3)tpx males'!ER$57:ER$107,MATCH($Q99,'3)tpx males'!$DC$57:$DC$107,0))-(INDEX('3)tpx males'!EQ$110:EQ$160,MATCH($Q99,'3)tpx males'!$DC$110:$DC$160,0))*INDEX('3)tpx females'!ES$111:ES$161,MATCH($R99,'3)tpx females'!$DE$111:$DE$161,0))*(1-(EXP(-INDEX('3)tpx males'!ER$4:ER$54,MATCH($Q99,'3)tpx males'!$DC$4:$DC$54,0)))*EXP(-INDEX('3)tpx females'!ET$3:ET$53,MATCH($R99,'3)tpx females'!$DE$3:$DE$53,0))))))),0)</f>
        <v>55.205152353509668</v>
      </c>
      <c r="BK99" s="32">
        <f ca="1">IFERROR(($J99*EXP(BK$5*($N99+0.5*($O99)^2))*_xlfn.NORM.DIST((LN(($L99*EXP($K99/100*BK$5)))-LN($J99)-$N99*BK$5)/($O99*SQRT(BK$5))-$O99*SQRT(BK$5),0,1,TRUE)+$L99*EXP($K99/100*BK$5)*(1-_xlfn.NORM.DIST((LN(($L99*EXP($K99/100*BK$5)))-LN($J99)-$N99*BK$5)/($O99*SQRT(BK$5)),0,1,TRUE)))*EXP(-$F$1*BK$5)*(INDEX('3)tpx females'!EU$57:EU$107,MATCH($R99,'3)tpx females'!$DE$57:$DE$107,0))+INDEX('3)tpx males'!ES$57:ES$107,MATCH($Q99,'3)tpx males'!$DC$57:$DC$107,0))-(INDEX('3)tpx males'!ER$110:ER$160,MATCH($Q99,'3)tpx males'!$DC$110:$DC$160,0))*INDEX('3)tpx females'!ET$111:ET$161,MATCH($R99,'3)tpx females'!$DE$111:$DE$161,0))*(1-(EXP(-INDEX('3)tpx males'!ES$4:ES$54,MATCH($Q99,'3)tpx males'!$DC$4:$DC$54,0)))*EXP(-INDEX('3)tpx females'!EU$3:EU$53,MATCH($R99,'3)tpx females'!$DE$3:$DE$53,0))))))),0)</f>
        <v>23.352561574159861</v>
      </c>
      <c r="BL99" s="32">
        <f ca="1">IFERROR(($J99*EXP(BL$5*($N99+0.5*($O99)^2))*_xlfn.NORM.DIST((LN(($L99*EXP($K99/100*BL$5)))-LN($J99)-$N99*BL$5)/($O99*SQRT(BL$5))-$O99*SQRT(BL$5),0,1,TRUE)+$L99*EXP($K99/100*BL$5)*(1-_xlfn.NORM.DIST((LN(($L99*EXP($K99/100*BL$5)))-LN($J99)-$N99*BL$5)/($O99*SQRT(BL$5)),0,1,TRUE)))*EXP(-$F$1*BL$5)*(INDEX('3)tpx females'!EV$57:EV$107,MATCH($R99,'3)tpx females'!$DE$57:$DE$107,0))+INDEX('3)tpx males'!ET$57:ET$107,MATCH($Q99,'3)tpx males'!$DC$57:$DC$107,0))-(INDEX('3)tpx males'!ES$110:ES$160,MATCH($Q99,'3)tpx males'!$DC$110:$DC$160,0))*INDEX('3)tpx females'!EU$111:EU$161,MATCH($R99,'3)tpx females'!$DE$111:$DE$161,0))*(1-(EXP(-INDEX('3)tpx males'!ET$4:ET$54,MATCH($Q99,'3)tpx males'!$DC$4:$DC$54,0)))*EXP(-INDEX('3)tpx females'!EV$3:EV$53,MATCH($R99,'3)tpx females'!$DE$3:$DE$53,0))))))),0)</f>
        <v>0</v>
      </c>
      <c r="BM99" s="32">
        <f ca="1">IFERROR(($J99*EXP(BM$5*($N99+0.5*($O99)^2))*_xlfn.NORM.DIST((LN(($L99*EXP($K99/100*BM$5)))-LN($J99)-$N99*BM$5)/($O99*SQRT(BM$5))-$O99*SQRT(BM$5),0,1,TRUE)+$L99*EXP($K99/100*BM$5)*(1-_xlfn.NORM.DIST((LN(($L99*EXP($K99/100*BM$5)))-LN($J99)-$N99*BM$5)/($O99*SQRT(BM$5)),0,1,TRUE)))*EXP(-$F$1*BM$5)*(INDEX('3)tpx females'!EW$57:EW$107,MATCH($R99,'3)tpx females'!$DE$57:$DE$107,0))+INDEX('3)tpx males'!EU$57:EU$107,MATCH($Q99,'3)tpx males'!$DC$57:$DC$107,0))-(INDEX('3)tpx males'!ET$110:ET$160,MATCH($Q99,'3)tpx males'!$DC$110:$DC$160,0))*INDEX('3)tpx females'!EV$111:EV$161,MATCH($R99,'3)tpx females'!$DE$111:$DE$161,0))*(1-(EXP(-INDEX('3)tpx males'!EU$4:EU$54,MATCH($Q99,'3)tpx males'!$DC$4:$DC$54,0)))*EXP(-INDEX('3)tpx females'!EW$3:EW$53,MATCH($R99,'3)tpx females'!$DE$3:$DE$53,0))))))),0)</f>
        <v>0</v>
      </c>
      <c r="BN99" s="32">
        <f ca="1">IFERROR(($J99*EXP(BN$5*($N99+0.5*($O99)^2))*_xlfn.NORM.DIST((LN(($L99*EXP($K99/100*BN$5)))-LN($J99)-$N99*BN$5)/($O99*SQRT(BN$5))-$O99*SQRT(BN$5),0,1,TRUE)+$L99*EXP($K99/100*BN$5)*(1-_xlfn.NORM.DIST((LN(($L99*EXP($K99/100*BN$5)))-LN($J99)-$N99*BN$5)/($O99*SQRT(BN$5)),0,1,TRUE)))*EXP(-$F$1*BN$5)*(INDEX('3)tpx females'!EX$57:EX$107,MATCH($R99,'3)tpx females'!$DE$57:$DE$107,0))+INDEX('3)tpx males'!EV$57:EV$107,MATCH($Q99,'3)tpx males'!$DC$57:$DC$107,0))-(INDEX('3)tpx males'!EU$110:EU$160,MATCH($Q99,'3)tpx males'!$DC$110:$DC$160,0))*INDEX('3)tpx females'!EW$111:EW$161,MATCH($R99,'3)tpx females'!$DE$111:$DE$161,0))*(1-(EXP(-INDEX('3)tpx males'!EV$4:EV$54,MATCH($Q99,'3)tpx males'!$DC$4:$DC$54,0)))*EXP(-INDEX('3)tpx females'!EX$3:EX$53,MATCH($R99,'3)tpx females'!$DE$3:$DE$53,0))))))),0)</f>
        <v>0</v>
      </c>
      <c r="BO99" s="32">
        <f ca="1">IFERROR(($J99*EXP(BO$5*($N99+0.5*($O99)^2))*_xlfn.NORM.DIST((LN(($L99*EXP($K99/100*BO$5)))-LN($J99)-$N99*BO$5)/($O99*SQRT(BO$5))-$O99*SQRT(BO$5),0,1,TRUE)+$L99*EXP($K99/100*BO$5)*(1-_xlfn.NORM.DIST((LN(($L99*EXP($K99/100*BO$5)))-LN($J99)-$N99*BO$5)/($O99*SQRT(BO$5)),0,1,TRUE)))*EXP(-$F$1*BO$5)*(INDEX('3)tpx females'!EY$57:EY$107,MATCH($R99,'3)tpx females'!$DE$57:$DE$107,0))+INDEX('3)tpx males'!EW$57:EW$107,MATCH($Q99,'3)tpx males'!$DC$57:$DC$107,0))-(INDEX('3)tpx males'!EV$110:EV$160,MATCH($Q99,'3)tpx males'!$DC$110:$DC$160,0))*INDEX('3)tpx females'!EX$111:EX$161,MATCH($R99,'3)tpx females'!$DE$111:$DE$161,0))*(1-(EXP(-INDEX('3)tpx males'!EW$4:EW$54,MATCH($Q99,'3)tpx males'!$DC$4:$DC$54,0)))*EXP(-INDEX('3)tpx females'!EY$3:EY$53,MATCH($R99,'3)tpx females'!$DE$3:$DE$53,0))))))),0)</f>
        <v>0</v>
      </c>
      <c r="BP99" s="32">
        <f ca="1">IFERROR(($J99*EXP(BP$5*($N99+0.5*($O99)^2))*_xlfn.NORM.DIST((LN(($L99*EXP($K99/100*BP$5)))-LN($J99)-$N99*BP$5)/($O99*SQRT(BP$5))-$O99*SQRT(BP$5),0,1,TRUE)+$L99*EXP($K99/100*BP$5)*(1-_xlfn.NORM.DIST((LN(($L99*EXP($K99/100*BP$5)))-LN($J99)-$N99*BP$5)/($O99*SQRT(BP$5)),0,1,TRUE)))*EXP(-$F$1*BP$5)*(INDEX('3)tpx females'!EZ$57:EZ$107,MATCH($R99,'3)tpx females'!$DE$57:$DE$107,0))+INDEX('3)tpx males'!EX$57:EX$107,MATCH($Q99,'3)tpx males'!$DC$57:$DC$107,0))-(INDEX('3)tpx males'!EW$110:EW$160,MATCH($Q99,'3)tpx males'!$DC$110:$DC$160,0))*INDEX('3)tpx females'!EY$111:EY$161,MATCH($R99,'3)tpx females'!$DE$111:$DE$161,0))*(1-(EXP(-INDEX('3)tpx males'!EX$4:EX$54,MATCH($Q99,'3)tpx males'!$DC$4:$DC$54,0)))*EXP(-INDEX('3)tpx females'!EZ$3:EZ$53,MATCH($R99,'3)tpx females'!$DE$3:$DE$53,0))))))),0)</f>
        <v>0</v>
      </c>
      <c r="BQ99" s="32">
        <f ca="1">IFERROR(($J99*EXP(BQ$5*($N99+0.5*($O99)^2))*_xlfn.NORM.DIST((LN(($L99*EXP($K99/100*BQ$5)))-LN($J99)-$N99*BQ$5)/($O99*SQRT(BQ$5))-$O99*SQRT(BQ$5),0,1,TRUE)+$L99*EXP($K99/100*BQ$5)*(1-_xlfn.NORM.DIST((LN(($L99*EXP($K99/100*BQ$5)))-LN($J99)-$N99*BQ$5)/($O99*SQRT(BQ$5)),0,1,TRUE)))*EXP(-$F$1*BQ$5)*(INDEX('3)tpx females'!FA$57:FA$107,MATCH($R99,'3)tpx females'!$DE$57:$DE$107,0))+INDEX('3)tpx males'!EY$57:EY$107,MATCH($Q99,'3)tpx males'!$DC$57:$DC$107,0))-(INDEX('3)tpx males'!EX$110:EX$160,MATCH($Q99,'3)tpx males'!$DC$110:$DC$160,0))*INDEX('3)tpx females'!EZ$111:EZ$161,MATCH($R99,'3)tpx females'!$DE$111:$DE$161,0))*(1-(EXP(-INDEX('3)tpx males'!EY$4:EY$54,MATCH($Q99,'3)tpx males'!$DC$4:$DC$54,0)))*EXP(-INDEX('3)tpx females'!FA$3:FA$53,MATCH($R99,'3)tpx females'!$DE$3:$DE$53,0))))))),0)</f>
        <v>0</v>
      </c>
      <c r="BR99" s="32">
        <f ca="1">IFERROR(($J99*EXP(BR$5*($N99+0.5*($O99)^2))*_xlfn.NORM.DIST((LN(($L99*EXP($K99/100*BR$5)))-LN($J99)-$N99*BR$5)/($O99*SQRT(BR$5))-$O99*SQRT(BR$5),0,1,TRUE)+$L99*EXP($K99/100*BR$5)*(1-_xlfn.NORM.DIST((LN(($L99*EXP($K99/100*BR$5)))-LN($J99)-$N99*BR$5)/($O99*SQRT(BR$5)),0,1,TRUE)))*EXP(-$F$1*BR$5)*(INDEX('3)tpx females'!FB$57:FB$107,MATCH($R99,'3)tpx females'!$DE$57:$DE$107,0))+INDEX('3)tpx males'!EZ$57:EZ$107,MATCH($Q99,'3)tpx males'!$DC$57:$DC$107,0))-(INDEX('3)tpx males'!EY$110:EY$160,MATCH($Q99,'3)tpx males'!$DC$110:$DC$160,0))*INDEX('3)tpx females'!FA$111:FA$161,MATCH($R99,'3)tpx females'!$DE$111:$DE$161,0))*(1-(EXP(-INDEX('3)tpx males'!EZ$4:EZ$54,MATCH($Q99,'3)tpx males'!$DC$4:$DC$54,0)))*EXP(-INDEX('3)tpx females'!FB$3:FB$53,MATCH($R99,'3)tpx females'!$DE$3:$DE$53,0))))))),0)</f>
        <v>0</v>
      </c>
      <c r="BS99" s="32">
        <f ca="1">IFERROR(($J99*EXP(BS$5*($N99+0.5*($O99)^2))*_xlfn.NORM.DIST((LN(($L99*EXP($K99/100*BS$5)))-LN($J99)-$N99*BS$5)/($O99*SQRT(BS$5))-$O99*SQRT(BS$5),0,1,TRUE)+$L99*EXP($K99/100*BS$5)*(1-_xlfn.NORM.DIST((LN(($L99*EXP($K99/100*BS$5)))-LN($J99)-$N99*BS$5)/($O99*SQRT(BS$5)),0,1,TRUE)))*EXP(-$F$1*BS$5)*(INDEX('3)tpx females'!FC$57:FC$107,MATCH($R99,'3)tpx females'!$DE$57:$DE$107,0))+INDEX('3)tpx males'!FA$57:FA$107,MATCH($Q99,'3)tpx males'!$DC$57:$DC$107,0))-(INDEX('3)tpx males'!EZ$110:EZ$160,MATCH($Q99,'3)tpx males'!$DC$110:$DC$160,0))*INDEX('3)tpx females'!FB$111:FB$161,MATCH($R99,'3)tpx females'!$DE$111:$DE$161,0))*(1-(EXP(-INDEX('3)tpx males'!FA$4:FA$54,MATCH($Q99,'3)tpx males'!$DC$4:$DC$54,0)))*EXP(-INDEX('3)tpx females'!FC$3:FC$53,MATCH($R99,'3)tpx females'!$DE$3:$DE$53,0))))))),0)</f>
        <v>0</v>
      </c>
      <c r="BT99" s="32">
        <f ca="1">IFERROR(($J99*EXP(BT$5*($N99+0.5*($O99)^2))*_xlfn.NORM.DIST((LN(($L99*EXP($K99/100*BT$5)))-LN($J99)-$N99*BT$5)/($O99*SQRT(BT$5))-$O99*SQRT(BT$5),0,1,TRUE)+$L99*EXP($K99/100*BT$5)*(1-_xlfn.NORM.DIST((LN(($L99*EXP($K99/100*BT$5)))-LN($J99)-$N99*BT$5)/($O99*SQRT(BT$5)),0,1,TRUE)))*EXP(-$F$1*BT$5)*(INDEX('3)tpx females'!FD$57:FD$107,MATCH($R99,'3)tpx females'!$DE$57:$DE$107,0))+INDEX('3)tpx males'!FB$57:FB$107,MATCH($Q99,'3)tpx males'!$DC$57:$DC$107,0))-(INDEX('3)tpx males'!FA$110:FA$160,MATCH($Q99,'3)tpx males'!$DC$110:$DC$160,0))*INDEX('3)tpx females'!FC$111:FC$161,MATCH($R99,'3)tpx females'!$DE$111:$DE$161,0))*(1-(EXP(-INDEX('3)tpx males'!FB$4:FB$54,MATCH($Q99,'3)tpx males'!$DC$4:$DC$54,0)))*EXP(-INDEX('3)tpx females'!FD$3:FD$53,MATCH($R99,'3)tpx females'!$DE$3:$DE$53,0))))))),0)</f>
        <v>0</v>
      </c>
    </row>
    <row r="100" spans="2:72" x14ac:dyDescent="0.25">
      <c r="B100" s="32" t="s">
        <v>11</v>
      </c>
      <c r="C100" s="32" t="s">
        <v>12</v>
      </c>
      <c r="D100" s="49">
        <v>13926</v>
      </c>
      <c r="E100" s="32" t="s">
        <v>13</v>
      </c>
      <c r="F100" s="32" t="s">
        <v>14</v>
      </c>
      <c r="G100" s="49">
        <v>15225</v>
      </c>
      <c r="H100" s="32" t="s">
        <v>13</v>
      </c>
      <c r="I100" s="32" t="s">
        <v>21</v>
      </c>
      <c r="J100" s="32">
        <v>559290</v>
      </c>
      <c r="K100" s="32">
        <v>8.6</v>
      </c>
      <c r="L100" s="32">
        <f>'3) 2016 cases'!M100*EXP('3) 2016 cases'!L100/100)</f>
        <v>223235.92829002257</v>
      </c>
      <c r="M100" s="32"/>
      <c r="N100" s="32">
        <f>INDEX('2b)Working'!$I$61:$P$61,MATCH($I100,'2b)Working'!$I$60:$P$60,0))</f>
        <v>6.639962125003708E-2</v>
      </c>
      <c r="O100" s="32">
        <f>INDEX('2b)Working'!$I$62:$P$62,MATCH($I100,'2b)Working'!$I$60:$P$60,0))</f>
        <v>4.3425056649869002E-2</v>
      </c>
      <c r="P100" s="32" t="str">
        <f t="shared" si="5"/>
        <v/>
      </c>
      <c r="Q100" s="32">
        <f t="shared" si="4"/>
        <v>79</v>
      </c>
      <c r="R100" s="32">
        <f t="shared" si="6"/>
        <v>76</v>
      </c>
      <c r="S100" s="32">
        <f t="shared" si="7"/>
        <v>1</v>
      </c>
      <c r="U100" s="32">
        <f t="shared" ca="1" si="8"/>
        <v>286633.08299913525</v>
      </c>
      <c r="W100" s="32">
        <f ca="1">IFERROR(($J100*EXP(W$5*($N100+0.5*($O100)^2))*_xlfn.NORM.DIST((LN(($L100*EXP($K100/100*W$5)))-LN($J100)-$N100*W$5)/($O100*SQRT(W$5))-$O100*SQRT(W$5),0,1,TRUE)+$L100*EXP($K100/100*W$5)*(1-_xlfn.NORM.DIST((LN(($L100*EXP($K100/100*W$5)))-LN($J100)-$N100*W$5)/($O100*SQRT(W$5)),0,1,TRUE)))*EXP(-$F$1*W$5)*(INDEX('3)tpx females'!DG$57:DG$107,MATCH($R100,'3)tpx females'!$DE$57:$DE$107,0))+INDEX('3)tpx males'!DE$57:DE$107,MATCH($Q100,'3)tpx males'!$DC$57:$DC$107,0))-(INDEX('3)tpx males'!DD$110:DD$160,MATCH($Q100,'3)tpx males'!$DC$110:$DC$160,0))*INDEX('3)tpx females'!DF$111:DF$161,MATCH($R100,'3)tpx females'!$DE$111:$DE$161,0))*(1-(EXP(-INDEX('3)tpx males'!DE$4:DE$54,MATCH($Q100,'3)tpx males'!$DC$4:$DC$54,0)))*EXP(-INDEX('3)tpx females'!DG$3:DG$53,MATCH($R100,'3)tpx females'!$DE$3:$DE$53,0))))))),0)</f>
        <v>176.02221188877672</v>
      </c>
      <c r="X100" s="32">
        <f ca="1">IFERROR(($J100*EXP(X$5*($N100+0.5*($O100)^2))*_xlfn.NORM.DIST((LN(($L100*EXP($K100/100*X$5)))-LN($J100)-$N100*X$5)/($O100*SQRT(X$5))-$O100*SQRT(X$5),0,1,TRUE)+$L100*EXP($K100/100*X$5)*(1-_xlfn.NORM.DIST((LN(($L100*EXP($K100/100*X$5)))-LN($J100)-$N100*X$5)/($O100*SQRT(X$5)),0,1,TRUE)))*EXP(-$F$1*X$5)*(INDEX('3)tpx females'!DH$57:DH$107,MATCH($R100,'3)tpx females'!$DE$57:$DE$107,0))+INDEX('3)tpx males'!DF$57:DF$107,MATCH($Q100,'3)tpx males'!$DC$57:$DC$107,0))-(INDEX('3)tpx males'!DE$110:DE$160,MATCH($Q100,'3)tpx males'!$DC$110:$DC$160,0))*INDEX('3)tpx females'!DG$111:DG$161,MATCH($R100,'3)tpx females'!$DE$111:$DE$161,0))*(1-(EXP(-INDEX('3)tpx males'!DF$4:DF$54,MATCH($Q100,'3)tpx males'!$DC$4:$DC$54,0)))*EXP(-INDEX('3)tpx females'!DH$3:DH$53,MATCH($R100,'3)tpx females'!$DE$3:$DE$53,0))))))),0)</f>
        <v>600.29715422627703</v>
      </c>
      <c r="Y100" s="32">
        <f ca="1">IFERROR(($J100*EXP(Y$5*($N100+0.5*($O100)^2))*_xlfn.NORM.DIST((LN(($L100*EXP($K100/100*Y$5)))-LN($J100)-$N100*Y$5)/($O100*SQRT(Y$5))-$O100*SQRT(Y$5),0,1,TRUE)+$L100*EXP($K100/100*Y$5)*(1-_xlfn.NORM.DIST((LN(($L100*EXP($K100/100*Y$5)))-LN($J100)-$N100*Y$5)/($O100*SQRT(Y$5)),0,1,TRUE)))*EXP(-$F$1*Y$5)*(INDEX('3)tpx females'!DI$57:DI$107,MATCH($R100,'3)tpx females'!$DE$57:$DE$107,0))+INDEX('3)tpx males'!DG$57:DG$107,MATCH($Q100,'3)tpx males'!$DC$57:$DC$107,0))-(INDEX('3)tpx males'!DF$110:DF$160,MATCH($Q100,'3)tpx males'!$DC$110:$DC$160,0))*INDEX('3)tpx females'!DH$111:DH$161,MATCH($R100,'3)tpx females'!$DE$111:$DE$161,0))*(1-(EXP(-INDEX('3)tpx males'!DG$4:DG$54,MATCH($Q100,'3)tpx males'!$DC$4:$DC$54,0)))*EXP(-INDEX('3)tpx females'!DI$3:DI$53,MATCH($R100,'3)tpx females'!$DE$3:$DE$53,0))))))),0)</f>
        <v>1137.9851581682642</v>
      </c>
      <c r="Z100" s="32">
        <f ca="1">IFERROR(($J100*EXP(Z$5*($N100+0.5*($O100)^2))*_xlfn.NORM.DIST((LN(($L100*EXP($K100/100*Z$5)))-LN($J100)-$N100*Z$5)/($O100*SQRT(Z$5))-$O100*SQRT(Z$5),0,1,TRUE)+$L100*EXP($K100/100*Z$5)*(1-_xlfn.NORM.DIST((LN(($L100*EXP($K100/100*Z$5)))-LN($J100)-$N100*Z$5)/($O100*SQRT(Z$5)),0,1,TRUE)))*EXP(-$F$1*Z$5)*(INDEX('3)tpx females'!DJ$57:DJ$107,MATCH($R100,'3)tpx females'!$DE$57:$DE$107,0))+INDEX('3)tpx males'!DH$57:DH$107,MATCH($Q100,'3)tpx males'!$DC$57:$DC$107,0))-(INDEX('3)tpx males'!DG$110:DG$160,MATCH($Q100,'3)tpx males'!$DC$110:$DC$160,0))*INDEX('3)tpx females'!DI$111:DI$161,MATCH($R100,'3)tpx females'!$DE$111:$DE$161,0))*(1-(EXP(-INDEX('3)tpx males'!DH$4:DH$54,MATCH($Q100,'3)tpx males'!$DC$4:$DC$54,0)))*EXP(-INDEX('3)tpx females'!DJ$3:DJ$53,MATCH($R100,'3)tpx females'!$DE$3:$DE$53,0))))))),0)</f>
        <v>1788.2683646682131</v>
      </c>
      <c r="AA100" s="32">
        <f ca="1">IFERROR(($J100*EXP(AA$5*($N100+0.5*($O100)^2))*_xlfn.NORM.DIST((LN(($L100*EXP($K100/100*AA$5)))-LN($J100)-$N100*AA$5)/($O100*SQRT(AA$5))-$O100*SQRT(AA$5),0,1,TRUE)+$L100*EXP($K100/100*AA$5)*(1-_xlfn.NORM.DIST((LN(($L100*EXP($K100/100*AA$5)))-LN($J100)-$N100*AA$5)/($O100*SQRT(AA$5)),0,1,TRUE)))*EXP(-$F$1*AA$5)*(INDEX('3)tpx females'!DK$57:DK$107,MATCH($R100,'3)tpx females'!$DE$57:$DE$107,0))+INDEX('3)tpx males'!DI$57:DI$107,MATCH($Q100,'3)tpx males'!$DC$57:$DC$107,0))-(INDEX('3)tpx males'!DH$110:DH$160,MATCH($Q100,'3)tpx males'!$DC$110:$DC$160,0))*INDEX('3)tpx females'!DJ$111:DJ$161,MATCH($R100,'3)tpx females'!$DE$111:$DE$161,0))*(1-(EXP(-INDEX('3)tpx males'!DI$4:DI$54,MATCH($Q100,'3)tpx males'!$DC$4:$DC$54,0)))*EXP(-INDEX('3)tpx females'!DK$3:DK$53,MATCH($R100,'3)tpx females'!$DE$3:$DE$53,0))))))),0)</f>
        <v>2735.6155048479472</v>
      </c>
      <c r="AB100" s="32">
        <f ca="1">IFERROR(($J100*EXP(AB$5*($N100+0.5*($O100)^2))*_xlfn.NORM.DIST((LN(($L100*EXP($K100/100*AB$5)))-LN($J100)-$N100*AB$5)/($O100*SQRT(AB$5))-$O100*SQRT(AB$5),0,1,TRUE)+$L100*EXP($K100/100*AB$5)*(1-_xlfn.NORM.DIST((LN(($L100*EXP($K100/100*AB$5)))-LN($J100)-$N100*AB$5)/($O100*SQRT(AB$5)),0,1,TRUE)))*EXP(-$F$1*AB$5)*(INDEX('3)tpx females'!DL$57:DL$107,MATCH($R100,'3)tpx females'!$DE$57:$DE$107,0))+INDEX('3)tpx males'!DJ$57:DJ$107,MATCH($Q100,'3)tpx males'!$DC$57:$DC$107,0))-(INDEX('3)tpx males'!DI$110:DI$160,MATCH($Q100,'3)tpx males'!$DC$110:$DC$160,0))*INDEX('3)tpx females'!DK$111:DK$161,MATCH($R100,'3)tpx females'!$DE$111:$DE$161,0))*(1-(EXP(-INDEX('3)tpx males'!DJ$4:DJ$54,MATCH($Q100,'3)tpx males'!$DC$4:$DC$54,0)))*EXP(-INDEX('3)tpx females'!DL$3:DL$53,MATCH($R100,'3)tpx females'!$DE$3:$DE$53,0))))))),0)</f>
        <v>3749.3962227808825</v>
      </c>
      <c r="AC100" s="32">
        <f ca="1">IFERROR(($J100*EXP(AC$5*($N100+0.5*($O100)^2))*_xlfn.NORM.DIST((LN(($L100*EXP($K100/100*AC$5)))-LN($J100)-$N100*AC$5)/($O100*SQRT(AC$5))-$O100*SQRT(AC$5),0,1,TRUE)+$L100*EXP($K100/100*AC$5)*(1-_xlfn.NORM.DIST((LN(($L100*EXP($K100/100*AC$5)))-LN($J100)-$N100*AC$5)/($O100*SQRT(AC$5)),0,1,TRUE)))*EXP(-$F$1*AC$5)*(INDEX('3)tpx females'!DM$57:DM$107,MATCH($R100,'3)tpx females'!$DE$57:$DE$107,0))+INDEX('3)tpx males'!DK$57:DK$107,MATCH($Q100,'3)tpx males'!$DC$57:$DC$107,0))-(INDEX('3)tpx males'!DJ$110:DJ$160,MATCH($Q100,'3)tpx males'!$DC$110:$DC$160,0))*INDEX('3)tpx females'!DL$111:DL$161,MATCH($R100,'3)tpx females'!$DE$111:$DE$161,0))*(1-(EXP(-INDEX('3)tpx males'!DK$4:DK$54,MATCH($Q100,'3)tpx males'!$DC$4:$DC$54,0)))*EXP(-INDEX('3)tpx females'!DM$3:DM$53,MATCH($R100,'3)tpx females'!$DE$3:$DE$53,0))))))),0)</f>
        <v>5052.4739175648347</v>
      </c>
      <c r="AD100" s="32">
        <f ca="1">IFERROR(($J100*EXP(AD$5*($N100+0.5*($O100)^2))*_xlfn.NORM.DIST((LN(($L100*EXP($K100/100*AD$5)))-LN($J100)-$N100*AD$5)/($O100*SQRT(AD$5))-$O100*SQRT(AD$5),0,1,TRUE)+$L100*EXP($K100/100*AD$5)*(1-_xlfn.NORM.DIST((LN(($L100*EXP($K100/100*AD$5)))-LN($J100)-$N100*AD$5)/($O100*SQRT(AD$5)),0,1,TRUE)))*EXP(-$F$1*AD$5)*(INDEX('3)tpx females'!DN$57:DN$107,MATCH($R100,'3)tpx females'!$DE$57:$DE$107,0))+INDEX('3)tpx males'!DL$57:DL$107,MATCH($Q100,'3)tpx males'!$DC$57:$DC$107,0))-(INDEX('3)tpx males'!DK$110:DK$160,MATCH($Q100,'3)tpx males'!$DC$110:$DC$160,0))*INDEX('3)tpx females'!DM$111:DM$161,MATCH($R100,'3)tpx females'!$DE$111:$DE$161,0))*(1-(EXP(-INDEX('3)tpx males'!DL$4:DL$54,MATCH($Q100,'3)tpx males'!$DC$4:$DC$54,0)))*EXP(-INDEX('3)tpx females'!DN$3:DN$53,MATCH($R100,'3)tpx females'!$DE$3:$DE$53,0))))))),0)</f>
        <v>6790.0346059173326</v>
      </c>
      <c r="AE100" s="32">
        <f ca="1">IFERROR(($J100*EXP(AE$5*($N100+0.5*($O100)^2))*_xlfn.NORM.DIST((LN(($L100*EXP($K100/100*AE$5)))-LN($J100)-$N100*AE$5)/($O100*SQRT(AE$5))-$O100*SQRT(AE$5),0,1,TRUE)+$L100*EXP($K100/100*AE$5)*(1-_xlfn.NORM.DIST((LN(($L100*EXP($K100/100*AE$5)))-LN($J100)-$N100*AE$5)/($O100*SQRT(AE$5)),0,1,TRUE)))*EXP(-$F$1*AE$5)*(INDEX('3)tpx females'!DO$57:DO$107,MATCH($R100,'3)tpx females'!$DE$57:$DE$107,0))+INDEX('3)tpx males'!DM$57:DM$107,MATCH($Q100,'3)tpx males'!$DC$57:$DC$107,0))-(INDEX('3)tpx males'!DL$110:DL$160,MATCH($Q100,'3)tpx males'!$DC$110:$DC$160,0))*INDEX('3)tpx females'!DN$111:DN$161,MATCH($R100,'3)tpx females'!$DE$111:$DE$161,0))*(1-(EXP(-INDEX('3)tpx males'!DM$4:DM$54,MATCH($Q100,'3)tpx males'!$DC$4:$DC$54,0)))*EXP(-INDEX('3)tpx females'!DO$3:DO$53,MATCH($R100,'3)tpx females'!$DE$3:$DE$53,0))))))),0)</f>
        <v>7996.4752784400926</v>
      </c>
      <c r="AF100" s="32">
        <f ca="1">IFERROR(($J100*EXP(AF$5*($N100+0.5*($O100)^2))*_xlfn.NORM.DIST((LN(($L100*EXP($K100/100*AF$5)))-LN($J100)-$N100*AF$5)/($O100*SQRT(AF$5))-$O100*SQRT(AF$5),0,1,TRUE)+$L100*EXP($K100/100*AF$5)*(1-_xlfn.NORM.DIST((LN(($L100*EXP($K100/100*AF$5)))-LN($J100)-$N100*AF$5)/($O100*SQRT(AF$5)),0,1,TRUE)))*EXP(-$F$1*AF$5)*(INDEX('3)tpx females'!DP$57:DP$107,MATCH($R100,'3)tpx females'!$DE$57:$DE$107,0))+INDEX('3)tpx males'!DN$57:DN$107,MATCH($Q100,'3)tpx males'!$DC$57:$DC$107,0))-(INDEX('3)tpx males'!DM$110:DM$160,MATCH($Q100,'3)tpx males'!$DC$110:$DC$160,0))*INDEX('3)tpx females'!DO$111:DO$161,MATCH($R100,'3)tpx females'!$DE$111:$DE$161,0))*(1-(EXP(-INDEX('3)tpx males'!DN$4:DN$54,MATCH($Q100,'3)tpx males'!$DC$4:$DC$54,0)))*EXP(-INDEX('3)tpx females'!DP$3:DP$53,MATCH($R100,'3)tpx females'!$DE$3:$DE$53,0))))))),0)</f>
        <v>10064.805774197232</v>
      </c>
      <c r="AG100" s="32">
        <f ca="1">IFERROR(($J100*EXP(AG$5*($N100+0.5*($O100)^2))*_xlfn.NORM.DIST((LN(($L100*EXP($K100/100*AG$5)))-LN($J100)-$N100*AG$5)/($O100*SQRT(AG$5))-$O100*SQRT(AG$5),0,1,TRUE)+$L100*EXP($K100/100*AG$5)*(1-_xlfn.NORM.DIST((LN(($L100*EXP($K100/100*AG$5)))-LN($J100)-$N100*AG$5)/($O100*SQRT(AG$5)),0,1,TRUE)))*EXP(-$F$1*AG$5)*(INDEX('3)tpx females'!DQ$57:DQ$107,MATCH($R100,'3)tpx females'!$DE$57:$DE$107,0))+INDEX('3)tpx males'!DO$57:DO$107,MATCH($Q100,'3)tpx males'!$DC$57:$DC$107,0))-(INDEX('3)tpx males'!DN$110:DN$160,MATCH($Q100,'3)tpx males'!$DC$110:$DC$160,0))*INDEX('3)tpx females'!DP$111:DP$161,MATCH($R100,'3)tpx females'!$DE$111:$DE$161,0))*(1-(EXP(-INDEX('3)tpx males'!DO$4:DO$54,MATCH($Q100,'3)tpx males'!$DC$4:$DC$54,0)))*EXP(-INDEX('3)tpx females'!DQ$3:DQ$53,MATCH($R100,'3)tpx females'!$DE$3:$DE$53,0))))))),0)</f>
        <v>12683.363367034382</v>
      </c>
      <c r="AH100" s="32">
        <f ca="1">IFERROR(($J100*EXP(AH$5*($N100+0.5*($O100)^2))*_xlfn.NORM.DIST((LN(($L100*EXP($K100/100*AH$5)))-LN($J100)-$N100*AH$5)/($O100*SQRT(AH$5))-$O100*SQRT(AH$5),0,1,TRUE)+$L100*EXP($K100/100*AH$5)*(1-_xlfn.NORM.DIST((LN(($L100*EXP($K100/100*AH$5)))-LN($J100)-$N100*AH$5)/($O100*SQRT(AH$5)),0,1,TRUE)))*EXP(-$F$1*AH$5)*(INDEX('3)tpx females'!DR$57:DR$107,MATCH($R100,'3)tpx females'!$DE$57:$DE$107,0))+INDEX('3)tpx males'!DP$57:DP$107,MATCH($Q100,'3)tpx males'!$DC$57:$DC$107,0))-(INDEX('3)tpx males'!DO$110:DO$160,MATCH($Q100,'3)tpx males'!$DC$110:$DC$160,0))*INDEX('3)tpx females'!DQ$111:DQ$161,MATCH($R100,'3)tpx females'!$DE$111:$DE$161,0))*(1-(EXP(-INDEX('3)tpx males'!DP$4:DP$54,MATCH($Q100,'3)tpx males'!$DC$4:$DC$54,0)))*EXP(-INDEX('3)tpx females'!DR$3:DR$53,MATCH($R100,'3)tpx females'!$DE$3:$DE$53,0))))))),0)</f>
        <v>14478.007542554982</v>
      </c>
      <c r="AI100" s="32">
        <f ca="1">IFERROR(($J100*EXP(AI$5*($N100+0.5*($O100)^2))*_xlfn.NORM.DIST((LN(($L100*EXP($K100/100*AI$5)))-LN($J100)-$N100*AI$5)/($O100*SQRT(AI$5))-$O100*SQRT(AI$5),0,1,TRUE)+$L100*EXP($K100/100*AI$5)*(1-_xlfn.NORM.DIST((LN(($L100*EXP($K100/100*AI$5)))-LN($J100)-$N100*AI$5)/($O100*SQRT(AI$5)),0,1,TRUE)))*EXP(-$F$1*AI$5)*(INDEX('3)tpx females'!DS$57:DS$107,MATCH($R100,'3)tpx females'!$DE$57:$DE$107,0))+INDEX('3)tpx males'!DQ$57:DQ$107,MATCH($Q100,'3)tpx males'!$DC$57:$DC$107,0))-(INDEX('3)tpx males'!DP$110:DP$160,MATCH($Q100,'3)tpx males'!$DC$110:$DC$160,0))*INDEX('3)tpx females'!DR$111:DR$161,MATCH($R100,'3)tpx females'!$DE$111:$DE$161,0))*(1-(EXP(-INDEX('3)tpx males'!DQ$4:DQ$54,MATCH($Q100,'3)tpx males'!$DC$4:$DC$54,0)))*EXP(-INDEX('3)tpx females'!DS$3:DS$53,MATCH($R100,'3)tpx females'!$DE$3:$DE$53,0))))))),0)</f>
        <v>16742.098885807372</v>
      </c>
      <c r="AJ100" s="32">
        <f ca="1">IFERROR(($J100*EXP(AJ$5*($N100+0.5*($O100)^2))*_xlfn.NORM.DIST((LN(($L100*EXP($K100/100*AJ$5)))-LN($J100)-$N100*AJ$5)/($O100*SQRT(AJ$5))-$O100*SQRT(AJ$5),0,1,TRUE)+$L100*EXP($K100/100*AJ$5)*(1-_xlfn.NORM.DIST((LN(($L100*EXP($K100/100*AJ$5)))-LN($J100)-$N100*AJ$5)/($O100*SQRT(AJ$5)),0,1,TRUE)))*EXP(-$F$1*AJ$5)*(INDEX('3)tpx females'!DT$57:DT$107,MATCH($R100,'3)tpx females'!$DE$57:$DE$107,0))+INDEX('3)tpx males'!DR$57:DR$107,MATCH($Q100,'3)tpx males'!$DC$57:$DC$107,0))-(INDEX('3)tpx males'!DQ$110:DQ$160,MATCH($Q100,'3)tpx males'!$DC$110:$DC$160,0))*INDEX('3)tpx females'!DS$111:DS$161,MATCH($R100,'3)tpx females'!$DE$111:$DE$161,0))*(1-(EXP(-INDEX('3)tpx males'!DR$4:DR$54,MATCH($Q100,'3)tpx males'!$DC$4:$DC$54,0)))*EXP(-INDEX('3)tpx females'!DT$3:DT$53,MATCH($R100,'3)tpx females'!$DE$3:$DE$53,0))))))),0)</f>
        <v>18778.465941191967</v>
      </c>
      <c r="AK100" s="32">
        <f ca="1">IFERROR(($J100*EXP(AK$5*($N100+0.5*($O100)^2))*_xlfn.NORM.DIST((LN(($L100*EXP($K100/100*AK$5)))-LN($J100)-$N100*AK$5)/($O100*SQRT(AK$5))-$O100*SQRT(AK$5),0,1,TRUE)+$L100*EXP($K100/100*AK$5)*(1-_xlfn.NORM.DIST((LN(($L100*EXP($K100/100*AK$5)))-LN($J100)-$N100*AK$5)/($O100*SQRT(AK$5)),0,1,TRUE)))*EXP(-$F$1*AK$5)*(INDEX('3)tpx females'!DU$57:DU$107,MATCH($R100,'3)tpx females'!$DE$57:$DE$107,0))+INDEX('3)tpx males'!DS$57:DS$107,MATCH($Q100,'3)tpx males'!$DC$57:$DC$107,0))-(INDEX('3)tpx males'!DR$110:DR$160,MATCH($Q100,'3)tpx males'!$DC$110:$DC$160,0))*INDEX('3)tpx females'!DT$111:DT$161,MATCH($R100,'3)tpx females'!$DE$111:$DE$161,0))*(1-(EXP(-INDEX('3)tpx males'!DS$4:DS$54,MATCH($Q100,'3)tpx males'!$DC$4:$DC$54,0)))*EXP(-INDEX('3)tpx females'!DU$3:DU$53,MATCH($R100,'3)tpx females'!$DE$3:$DE$53,0))))))),0)</f>
        <v>20533.480623748539</v>
      </c>
      <c r="AL100" s="32">
        <f ca="1">IFERROR(($J100*EXP(AL$5*($N100+0.5*($O100)^2))*_xlfn.NORM.DIST((LN(($L100*EXP($K100/100*AL$5)))-LN($J100)-$N100*AL$5)/($O100*SQRT(AL$5))-$O100*SQRT(AL$5),0,1,TRUE)+$L100*EXP($K100/100*AL$5)*(1-_xlfn.NORM.DIST((LN(($L100*EXP($K100/100*AL$5)))-LN($J100)-$N100*AL$5)/($O100*SQRT(AL$5)),0,1,TRUE)))*EXP(-$F$1*AL$5)*(INDEX('3)tpx females'!DV$57:DV$107,MATCH($R100,'3)tpx females'!$DE$57:$DE$107,0))+INDEX('3)tpx males'!DT$57:DT$107,MATCH($Q100,'3)tpx males'!$DC$57:$DC$107,0))-(INDEX('3)tpx males'!DS$110:DS$160,MATCH($Q100,'3)tpx males'!$DC$110:$DC$160,0))*INDEX('3)tpx females'!DU$111:DU$161,MATCH($R100,'3)tpx females'!$DE$111:$DE$161,0))*(1-(EXP(-INDEX('3)tpx males'!DT$4:DT$54,MATCH($Q100,'3)tpx males'!$DC$4:$DC$54,0)))*EXP(-INDEX('3)tpx females'!DV$3:DV$53,MATCH($R100,'3)tpx females'!$DE$3:$DE$53,0))))))),0)</f>
        <v>21086.877073551968</v>
      </c>
      <c r="AM100" s="32">
        <f ca="1">IFERROR(($J100*EXP(AM$5*($N100+0.5*($O100)^2))*_xlfn.NORM.DIST((LN(($L100*EXP($K100/100*AM$5)))-LN($J100)-$N100*AM$5)/($O100*SQRT(AM$5))-$O100*SQRT(AM$5),0,1,TRUE)+$L100*EXP($K100/100*AM$5)*(1-_xlfn.NORM.DIST((LN(($L100*EXP($K100/100*AM$5)))-LN($J100)-$N100*AM$5)/($O100*SQRT(AM$5)),0,1,TRUE)))*EXP(-$F$1*AM$5)*(INDEX('3)tpx females'!DW$57:DW$107,MATCH($R100,'3)tpx females'!$DE$57:$DE$107,0))+INDEX('3)tpx males'!DU$57:DU$107,MATCH($Q100,'3)tpx males'!$DC$57:$DC$107,0))-(INDEX('3)tpx males'!DT$110:DT$160,MATCH($Q100,'3)tpx males'!$DC$110:$DC$160,0))*INDEX('3)tpx females'!DV$111:DV$161,MATCH($R100,'3)tpx females'!$DE$111:$DE$161,0))*(1-(EXP(-INDEX('3)tpx males'!DU$4:DU$54,MATCH($Q100,'3)tpx males'!$DC$4:$DC$54,0)))*EXP(-INDEX('3)tpx females'!DW$3:DW$53,MATCH($R100,'3)tpx females'!$DE$3:$DE$53,0))))))),0)</f>
        <v>20697.959953609723</v>
      </c>
      <c r="AN100" s="32">
        <f ca="1">IFERROR(($J100*EXP(AN$5*($N100+0.5*($O100)^2))*_xlfn.NORM.DIST((LN(($L100*EXP($K100/100*AN$5)))-LN($J100)-$N100*AN$5)/($O100*SQRT(AN$5))-$O100*SQRT(AN$5),0,1,TRUE)+$L100*EXP($K100/100*AN$5)*(1-_xlfn.NORM.DIST((LN(($L100*EXP($K100/100*AN$5)))-LN($J100)-$N100*AN$5)/($O100*SQRT(AN$5)),0,1,TRUE)))*EXP(-$F$1*AN$5)*(INDEX('3)tpx females'!DX$57:DX$107,MATCH($R100,'3)tpx females'!$DE$57:$DE$107,0))+INDEX('3)tpx males'!DV$57:DV$107,MATCH($Q100,'3)tpx males'!$DC$57:$DC$107,0))-(INDEX('3)tpx males'!DU$110:DU$160,MATCH($Q100,'3)tpx males'!$DC$110:$DC$160,0))*INDEX('3)tpx females'!DW$111:DW$161,MATCH($R100,'3)tpx females'!$DE$111:$DE$161,0))*(1-(EXP(-INDEX('3)tpx males'!DV$4:DV$54,MATCH($Q100,'3)tpx males'!$DC$4:$DC$54,0)))*EXP(-INDEX('3)tpx females'!DX$3:DX$53,MATCH($R100,'3)tpx females'!$DE$3:$DE$53,0))))))),0)</f>
        <v>20151.74744233126</v>
      </c>
      <c r="AO100" s="32">
        <f ca="1">IFERROR(($J100*EXP(AO$5*($N100+0.5*($O100)^2))*_xlfn.NORM.DIST((LN(($L100*EXP($K100/100*AO$5)))-LN($J100)-$N100*AO$5)/($O100*SQRT(AO$5))-$O100*SQRT(AO$5),0,1,TRUE)+$L100*EXP($K100/100*AO$5)*(1-_xlfn.NORM.DIST((LN(($L100*EXP($K100/100*AO$5)))-LN($J100)-$N100*AO$5)/($O100*SQRT(AO$5)),0,1,TRUE)))*EXP(-$F$1*AO$5)*(INDEX('3)tpx females'!DY$57:DY$107,MATCH($R100,'3)tpx females'!$DE$57:$DE$107,0))+INDEX('3)tpx males'!DW$57:DW$107,MATCH($Q100,'3)tpx males'!$DC$57:$DC$107,0))-(INDEX('3)tpx males'!DV$110:DV$160,MATCH($Q100,'3)tpx males'!$DC$110:$DC$160,0))*INDEX('3)tpx females'!DX$111:DX$161,MATCH($R100,'3)tpx females'!$DE$111:$DE$161,0))*(1-(EXP(-INDEX('3)tpx males'!DW$4:DW$54,MATCH($Q100,'3)tpx males'!$DC$4:$DC$54,0)))*EXP(-INDEX('3)tpx females'!DY$3:DY$53,MATCH($R100,'3)tpx females'!$DE$3:$DE$53,0))))))),0)</f>
        <v>19525.780545050715</v>
      </c>
      <c r="AP100" s="32">
        <f ca="1">IFERROR(($J100*EXP(AP$5*($N100+0.5*($O100)^2))*_xlfn.NORM.DIST((LN(($L100*EXP($K100/100*AP$5)))-LN($J100)-$N100*AP$5)/($O100*SQRT(AP$5))-$O100*SQRT(AP$5),0,1,TRUE)+$L100*EXP($K100/100*AP$5)*(1-_xlfn.NORM.DIST((LN(($L100*EXP($K100/100*AP$5)))-LN($J100)-$N100*AP$5)/($O100*SQRT(AP$5)),0,1,TRUE)))*EXP(-$F$1*AP$5)*(INDEX('3)tpx females'!DZ$57:DZ$107,MATCH($R100,'3)tpx females'!$DE$57:$DE$107,0))+INDEX('3)tpx males'!DX$57:DX$107,MATCH($Q100,'3)tpx males'!$DC$57:$DC$107,0))-(INDEX('3)tpx males'!DW$110:DW$160,MATCH($Q100,'3)tpx males'!$DC$110:$DC$160,0))*INDEX('3)tpx females'!DY$111:DY$161,MATCH($R100,'3)tpx females'!$DE$111:$DE$161,0))*(1-(EXP(-INDEX('3)tpx males'!DX$4:DX$54,MATCH($Q100,'3)tpx males'!$DC$4:$DC$54,0)))*EXP(-INDEX('3)tpx females'!DZ$3:DZ$53,MATCH($R100,'3)tpx females'!$DE$3:$DE$53,0))))))),0)</f>
        <v>17499.048239367046</v>
      </c>
      <c r="AQ100" s="32">
        <f ca="1">IFERROR(($J100*EXP(AQ$5*($N100+0.5*($O100)^2))*_xlfn.NORM.DIST((LN(($L100*EXP($K100/100*AQ$5)))-LN($J100)-$N100*AQ$5)/($O100*SQRT(AQ$5))-$O100*SQRT(AQ$5),0,1,TRUE)+$L100*EXP($K100/100*AQ$5)*(1-_xlfn.NORM.DIST((LN(($L100*EXP($K100/100*AQ$5)))-LN($J100)-$N100*AQ$5)/($O100*SQRT(AQ$5)),0,1,TRUE)))*EXP(-$F$1*AQ$5)*(INDEX('3)tpx females'!EA$57:EA$107,MATCH($R100,'3)tpx females'!$DE$57:$DE$107,0))+INDEX('3)tpx males'!DY$57:DY$107,MATCH($Q100,'3)tpx males'!$DC$57:$DC$107,0))-(INDEX('3)tpx males'!DX$110:DX$160,MATCH($Q100,'3)tpx males'!$DC$110:$DC$160,0))*INDEX('3)tpx females'!DZ$111:DZ$161,MATCH($R100,'3)tpx females'!$DE$111:$DE$161,0))*(1-(EXP(-INDEX('3)tpx males'!DY$4:DY$54,MATCH($Q100,'3)tpx males'!$DC$4:$DC$54,0)))*EXP(-INDEX('3)tpx females'!EA$3:EA$53,MATCH($R100,'3)tpx females'!$DE$3:$DE$53,0))))))),0)</f>
        <v>15358.738177839783</v>
      </c>
      <c r="AR100" s="32">
        <f ca="1">IFERROR(($J100*EXP(AR$5*($N100+0.5*($O100)^2))*_xlfn.NORM.DIST((LN(($L100*EXP($K100/100*AR$5)))-LN($J100)-$N100*AR$5)/($O100*SQRT(AR$5))-$O100*SQRT(AR$5),0,1,TRUE)+$L100*EXP($K100/100*AR$5)*(1-_xlfn.NORM.DIST((LN(($L100*EXP($K100/100*AR$5)))-LN($J100)-$N100*AR$5)/($O100*SQRT(AR$5)),0,1,TRUE)))*EXP(-$F$1*AR$5)*(INDEX('3)tpx females'!EB$57:EB$107,MATCH($R100,'3)tpx females'!$DE$57:$DE$107,0))+INDEX('3)tpx males'!DZ$57:DZ$107,MATCH($Q100,'3)tpx males'!$DC$57:$DC$107,0))-(INDEX('3)tpx males'!DY$110:DY$160,MATCH($Q100,'3)tpx males'!$DC$110:$DC$160,0))*INDEX('3)tpx females'!EA$111:EA$161,MATCH($R100,'3)tpx females'!$DE$111:$DE$161,0))*(1-(EXP(-INDEX('3)tpx males'!DZ$4:DZ$54,MATCH($Q100,'3)tpx males'!$DC$4:$DC$54,0)))*EXP(-INDEX('3)tpx females'!EB$3:EB$53,MATCH($R100,'3)tpx females'!$DE$3:$DE$53,0))))))),0)</f>
        <v>12922.09793214104</v>
      </c>
      <c r="AS100" s="32">
        <f ca="1">IFERROR(($J100*EXP(AS$5*($N100+0.5*($O100)^2))*_xlfn.NORM.DIST((LN(($L100*EXP($K100/100*AS$5)))-LN($J100)-$N100*AS$5)/($O100*SQRT(AS$5))-$O100*SQRT(AS$5),0,1,TRUE)+$L100*EXP($K100/100*AS$5)*(1-_xlfn.NORM.DIST((LN(($L100*EXP($K100/100*AS$5)))-LN($J100)-$N100*AS$5)/($O100*SQRT(AS$5)),0,1,TRUE)))*EXP(-$F$1*AS$5)*(INDEX('3)tpx females'!EC$57:EC$107,MATCH($R100,'3)tpx females'!$DE$57:$DE$107,0))+INDEX('3)tpx males'!EA$57:EA$107,MATCH($Q100,'3)tpx males'!$DC$57:$DC$107,0))-(INDEX('3)tpx males'!DZ$110:DZ$160,MATCH($Q100,'3)tpx males'!$DC$110:$DC$160,0))*INDEX('3)tpx females'!EB$111:EB$161,MATCH($R100,'3)tpx females'!$DE$111:$DE$161,0))*(1-(EXP(-INDEX('3)tpx males'!EA$4:EA$54,MATCH($Q100,'3)tpx males'!$DC$4:$DC$54,0)))*EXP(-INDEX('3)tpx females'!EC$3:EC$53,MATCH($R100,'3)tpx females'!$DE$3:$DE$53,0))))))),0)</f>
        <v>10455.219133630846</v>
      </c>
      <c r="AT100" s="32">
        <f ca="1">IFERROR(($J100*EXP(AT$5*($N100+0.5*($O100)^2))*_xlfn.NORM.DIST((LN(($L100*EXP($K100/100*AT$5)))-LN($J100)-$N100*AT$5)/($O100*SQRT(AT$5))-$O100*SQRT(AT$5),0,1,TRUE)+$L100*EXP($K100/100*AT$5)*(1-_xlfn.NORM.DIST((LN(($L100*EXP($K100/100*AT$5)))-LN($J100)-$N100*AT$5)/($O100*SQRT(AT$5)),0,1,TRUE)))*EXP(-$F$1*AT$5)*(INDEX('3)tpx females'!ED$57:ED$107,MATCH($R100,'3)tpx females'!$DE$57:$DE$107,0))+INDEX('3)tpx males'!EB$57:EB$107,MATCH($Q100,'3)tpx males'!$DC$57:$DC$107,0))-(INDEX('3)tpx males'!EA$110:EA$160,MATCH($Q100,'3)tpx males'!$DC$110:$DC$160,0))*INDEX('3)tpx females'!EC$111:EC$161,MATCH($R100,'3)tpx females'!$DE$111:$DE$161,0))*(1-(EXP(-INDEX('3)tpx males'!EB$4:EB$54,MATCH($Q100,'3)tpx males'!$DC$4:$DC$54,0)))*EXP(-INDEX('3)tpx females'!ED$3:ED$53,MATCH($R100,'3)tpx females'!$DE$3:$DE$53,0))))))),0)</f>
        <v>8111.5833836669653</v>
      </c>
      <c r="AU100" s="32">
        <f ca="1">IFERROR(($J100*EXP(AU$5*($N100+0.5*($O100)^2))*_xlfn.NORM.DIST((LN(($L100*EXP($K100/100*AU$5)))-LN($J100)-$N100*AU$5)/($O100*SQRT(AU$5))-$O100*SQRT(AU$5),0,1,TRUE)+$L100*EXP($K100/100*AU$5)*(1-_xlfn.NORM.DIST((LN(($L100*EXP($K100/100*AU$5)))-LN($J100)-$N100*AU$5)/($O100*SQRT(AU$5)),0,1,TRUE)))*EXP(-$F$1*AU$5)*(INDEX('3)tpx females'!EE$57:EE$107,MATCH($R100,'3)tpx females'!$DE$57:$DE$107,0))+INDEX('3)tpx males'!EC$57:EC$107,MATCH($Q100,'3)tpx males'!$DC$57:$DC$107,0))-(INDEX('3)tpx males'!EB$110:EB$160,MATCH($Q100,'3)tpx males'!$DC$110:$DC$160,0))*INDEX('3)tpx females'!ED$111:ED$161,MATCH($R100,'3)tpx females'!$DE$111:$DE$161,0))*(1-(EXP(-INDEX('3)tpx males'!EC$4:EC$54,MATCH($Q100,'3)tpx males'!$DC$4:$DC$54,0)))*EXP(-INDEX('3)tpx females'!EE$3:EE$53,MATCH($R100,'3)tpx females'!$DE$3:$DE$53,0))))))),0)</f>
        <v>6019.7750517370287</v>
      </c>
      <c r="AV100" s="32">
        <f ca="1">IFERROR(($J100*EXP(AV$5*($N100+0.5*($O100)^2))*_xlfn.NORM.DIST((LN(($L100*EXP($K100/100*AV$5)))-LN($J100)-$N100*AV$5)/($O100*SQRT(AV$5))-$O100*SQRT(AV$5),0,1,TRUE)+$L100*EXP($K100/100*AV$5)*(1-_xlfn.NORM.DIST((LN(($L100*EXP($K100/100*AV$5)))-LN($J100)-$N100*AV$5)/($O100*SQRT(AV$5)),0,1,TRUE)))*EXP(-$F$1*AV$5)*(INDEX('3)tpx females'!EF$57:EF$107,MATCH($R100,'3)tpx females'!$DE$57:$DE$107,0))+INDEX('3)tpx males'!ED$57:ED$107,MATCH($Q100,'3)tpx males'!$DC$57:$DC$107,0))-(INDEX('3)tpx males'!EC$110:EC$160,MATCH($Q100,'3)tpx males'!$DC$110:$DC$160,0))*INDEX('3)tpx females'!EE$111:EE$161,MATCH($R100,'3)tpx females'!$DE$111:$DE$161,0))*(1-(EXP(-INDEX('3)tpx males'!ED$4:ED$54,MATCH($Q100,'3)tpx males'!$DC$4:$DC$54,0)))*EXP(-INDEX('3)tpx females'!EF$3:EF$53,MATCH($R100,'3)tpx females'!$DE$3:$DE$53,0))))))),0)</f>
        <v>4275.3113400795974</v>
      </c>
      <c r="AW100" s="32">
        <f ca="1">IFERROR(($J100*EXP(AW$5*($N100+0.5*($O100)^2))*_xlfn.NORM.DIST((LN(($L100*EXP($K100/100*AW$5)))-LN($J100)-$N100*AW$5)/($O100*SQRT(AW$5))-$O100*SQRT(AW$5),0,1,TRUE)+$L100*EXP($K100/100*AW$5)*(1-_xlfn.NORM.DIST((LN(($L100*EXP($K100/100*AW$5)))-LN($J100)-$N100*AW$5)/($O100*SQRT(AW$5)),0,1,TRUE)))*EXP(-$F$1*AW$5)*(INDEX('3)tpx females'!EG$57:EG$107,MATCH($R100,'3)tpx females'!$DE$57:$DE$107,0))+INDEX('3)tpx males'!EE$57:EE$107,MATCH($Q100,'3)tpx males'!$DC$57:$DC$107,0))-(INDEX('3)tpx males'!ED$110:ED$160,MATCH($Q100,'3)tpx males'!$DC$110:$DC$160,0))*INDEX('3)tpx females'!EF$111:EF$161,MATCH($R100,'3)tpx females'!$DE$111:$DE$161,0))*(1-(EXP(-INDEX('3)tpx males'!EE$4:EE$54,MATCH($Q100,'3)tpx males'!$DC$4:$DC$54,0)))*EXP(-INDEX('3)tpx females'!EG$3:EG$53,MATCH($R100,'3)tpx females'!$DE$3:$DE$53,0))))))),0)</f>
        <v>2876.1022997155633</v>
      </c>
      <c r="AX100" s="32">
        <f ca="1">IFERROR(($J100*EXP(AX$5*($N100+0.5*($O100)^2))*_xlfn.NORM.DIST((LN(($L100*EXP($K100/100*AX$5)))-LN($J100)-$N100*AX$5)/($O100*SQRT(AX$5))-$O100*SQRT(AX$5),0,1,TRUE)+$L100*EXP($K100/100*AX$5)*(1-_xlfn.NORM.DIST((LN(($L100*EXP($K100/100*AX$5)))-LN($J100)-$N100*AX$5)/($O100*SQRT(AX$5)),0,1,TRUE)))*EXP(-$F$1*AX$5)*(INDEX('3)tpx females'!EH$57:EH$107,MATCH($R100,'3)tpx females'!$DE$57:$DE$107,0))+INDEX('3)tpx males'!EF$57:EF$107,MATCH($Q100,'3)tpx males'!$DC$57:$DC$107,0))-(INDEX('3)tpx males'!EE$110:EE$160,MATCH($Q100,'3)tpx males'!$DC$110:$DC$160,0))*INDEX('3)tpx females'!EG$111:EG$161,MATCH($R100,'3)tpx females'!$DE$111:$DE$161,0))*(1-(EXP(-INDEX('3)tpx males'!EF$4:EF$54,MATCH($Q100,'3)tpx males'!$DC$4:$DC$54,0)))*EXP(-INDEX('3)tpx females'!EH$3:EH$53,MATCH($R100,'3)tpx females'!$DE$3:$DE$53,0))))))),0)</f>
        <v>1856.7290888600153</v>
      </c>
      <c r="AY100" s="32">
        <f ca="1">IFERROR(($J100*EXP(AY$5*($N100+0.5*($O100)^2))*_xlfn.NORM.DIST((LN(($L100*EXP($K100/100*AY$5)))-LN($J100)-$N100*AY$5)/($O100*SQRT(AY$5))-$O100*SQRT(AY$5),0,1,TRUE)+$L100*EXP($K100/100*AY$5)*(1-_xlfn.NORM.DIST((LN(($L100*EXP($K100/100*AY$5)))-LN($J100)-$N100*AY$5)/($O100*SQRT(AY$5)),0,1,TRUE)))*EXP(-$F$1*AY$5)*(INDEX('3)tpx females'!EI$57:EI$107,MATCH($R100,'3)tpx females'!$DE$57:$DE$107,0))+INDEX('3)tpx males'!EG$57:EG$107,MATCH($Q100,'3)tpx males'!$DC$57:$DC$107,0))-(INDEX('3)tpx males'!EF$110:EF$160,MATCH($Q100,'3)tpx males'!$DC$110:$DC$160,0))*INDEX('3)tpx females'!EH$111:EH$161,MATCH($R100,'3)tpx females'!$DE$111:$DE$161,0))*(1-(EXP(-INDEX('3)tpx males'!EG$4:EG$54,MATCH($Q100,'3)tpx males'!$DC$4:$DC$54,0)))*EXP(-INDEX('3)tpx females'!EI$3:EI$53,MATCH($R100,'3)tpx females'!$DE$3:$DE$53,0))))))),0)</f>
        <v>1136.8839670726829</v>
      </c>
      <c r="AZ100" s="32">
        <f ca="1">IFERROR(($J100*EXP(AZ$5*($N100+0.5*($O100)^2))*_xlfn.NORM.DIST((LN(($L100*EXP($K100/100*AZ$5)))-LN($J100)-$N100*AZ$5)/($O100*SQRT(AZ$5))-$O100*SQRT(AZ$5),0,1,TRUE)+$L100*EXP($K100/100*AZ$5)*(1-_xlfn.NORM.DIST((LN(($L100*EXP($K100/100*AZ$5)))-LN($J100)-$N100*AZ$5)/($O100*SQRT(AZ$5)),0,1,TRUE)))*EXP(-$F$1*AZ$5)*(INDEX('3)tpx females'!EJ$57:EJ$107,MATCH($R100,'3)tpx females'!$DE$57:$DE$107,0))+INDEX('3)tpx males'!EH$57:EH$107,MATCH($Q100,'3)tpx males'!$DC$57:$DC$107,0))-(INDEX('3)tpx males'!EG$110:EG$160,MATCH($Q100,'3)tpx males'!$DC$110:$DC$160,0))*INDEX('3)tpx females'!EI$111:EI$161,MATCH($R100,'3)tpx females'!$DE$111:$DE$161,0))*(1-(EXP(-INDEX('3)tpx males'!EH$4:EH$54,MATCH($Q100,'3)tpx males'!$DC$4:$DC$54,0)))*EXP(-INDEX('3)tpx females'!EJ$3:EJ$53,MATCH($R100,'3)tpx females'!$DE$3:$DE$53,0))))))),0)</f>
        <v>658.61975111088884</v>
      </c>
      <c r="BA100" s="32">
        <f ca="1">IFERROR(($J100*EXP(BA$5*($N100+0.5*($O100)^2))*_xlfn.NORM.DIST((LN(($L100*EXP($K100/100*BA$5)))-LN($J100)-$N100*BA$5)/($O100*SQRT(BA$5))-$O100*SQRT(BA$5),0,1,TRUE)+$L100*EXP($K100/100*BA$5)*(1-_xlfn.NORM.DIST((LN(($L100*EXP($K100/100*BA$5)))-LN($J100)-$N100*BA$5)/($O100*SQRT(BA$5)),0,1,TRUE)))*EXP(-$F$1*BA$5)*(INDEX('3)tpx females'!EK$57:EK$107,MATCH($R100,'3)tpx females'!$DE$57:$DE$107,0))+INDEX('3)tpx males'!EI$57:EI$107,MATCH($Q100,'3)tpx males'!$DC$57:$DC$107,0))-(INDEX('3)tpx males'!EH$110:EH$160,MATCH($Q100,'3)tpx males'!$DC$110:$DC$160,0))*INDEX('3)tpx females'!EJ$111:EJ$161,MATCH($R100,'3)tpx females'!$DE$111:$DE$161,0))*(1-(EXP(-INDEX('3)tpx males'!EI$4:EI$54,MATCH($Q100,'3)tpx males'!$DC$4:$DC$54,0)))*EXP(-INDEX('3)tpx females'!EK$3:EK$53,MATCH($R100,'3)tpx females'!$DE$3:$DE$53,0))))))),0)</f>
        <v>355.34499083588304</v>
      </c>
      <c r="BB100" s="32">
        <f ca="1">IFERROR(($J100*EXP(BB$5*($N100+0.5*($O100)^2))*_xlfn.NORM.DIST((LN(($L100*EXP($K100/100*BB$5)))-LN($J100)-$N100*BB$5)/($O100*SQRT(BB$5))-$O100*SQRT(BB$5),0,1,TRUE)+$L100*EXP($K100/100*BB$5)*(1-_xlfn.NORM.DIST((LN(($L100*EXP($K100/100*BB$5)))-LN($J100)-$N100*BB$5)/($O100*SQRT(BB$5)),0,1,TRUE)))*EXP(-$F$1*BB$5)*(INDEX('3)tpx females'!EL$57:EL$107,MATCH($R100,'3)tpx females'!$DE$57:$DE$107,0))+INDEX('3)tpx males'!EJ$57:EJ$107,MATCH($Q100,'3)tpx males'!$DC$57:$DC$107,0))-(INDEX('3)tpx males'!EI$110:EI$160,MATCH($Q100,'3)tpx males'!$DC$110:$DC$160,0))*INDEX('3)tpx females'!EK$111:EK$161,MATCH($R100,'3)tpx females'!$DE$111:$DE$161,0))*(1-(EXP(-INDEX('3)tpx males'!EJ$4:EJ$54,MATCH($Q100,'3)tpx males'!$DC$4:$DC$54,0)))*EXP(-INDEX('3)tpx females'!EL$3:EL$53,MATCH($R100,'3)tpx females'!$DE$3:$DE$53,0))))))),0)</f>
        <v>187.18599626415116</v>
      </c>
      <c r="BC100" s="32">
        <f ca="1">IFERROR(($J100*EXP(BC$5*($N100+0.5*($O100)^2))*_xlfn.NORM.DIST((LN(($L100*EXP($K100/100*BC$5)))-LN($J100)-$N100*BC$5)/($O100*SQRT(BC$5))-$O100*SQRT(BC$5),0,1,TRUE)+$L100*EXP($K100/100*BC$5)*(1-_xlfn.NORM.DIST((LN(($L100*EXP($K100/100*BC$5)))-LN($J100)-$N100*BC$5)/($O100*SQRT(BC$5)),0,1,TRUE)))*EXP(-$F$1*BC$5)*(INDEX('3)tpx females'!EM$57:EM$107,MATCH($R100,'3)tpx females'!$DE$57:$DE$107,0))+INDEX('3)tpx males'!EK$57:EK$107,MATCH($Q100,'3)tpx males'!$DC$57:$DC$107,0))-(INDEX('3)tpx males'!EJ$110:EJ$160,MATCH($Q100,'3)tpx males'!$DC$110:$DC$160,0))*INDEX('3)tpx females'!EL$111:EL$161,MATCH($R100,'3)tpx females'!$DE$111:$DE$161,0))*(1-(EXP(-INDEX('3)tpx males'!EK$4:EK$54,MATCH($Q100,'3)tpx males'!$DC$4:$DC$54,0)))*EXP(-INDEX('3)tpx females'!EM$3:EM$53,MATCH($R100,'3)tpx females'!$DE$3:$DE$53,0))))))),0)</f>
        <v>105.28732585634732</v>
      </c>
      <c r="BD100" s="32">
        <f ca="1">IFERROR(($J100*EXP(BD$5*($N100+0.5*($O100)^2))*_xlfn.NORM.DIST((LN(($L100*EXP($K100/100*BD$5)))-LN($J100)-$N100*BD$5)/($O100*SQRT(BD$5))-$O100*SQRT(BD$5),0,1,TRUE)+$L100*EXP($K100/100*BD$5)*(1-_xlfn.NORM.DIST((LN(($L100*EXP($K100/100*BD$5)))-LN($J100)-$N100*BD$5)/($O100*SQRT(BD$5)),0,1,TRUE)))*EXP(-$F$1*BD$5)*(INDEX('3)tpx females'!EN$57:EN$107,MATCH($R100,'3)tpx females'!$DE$57:$DE$107,0))+INDEX('3)tpx males'!EL$57:EL$107,MATCH($Q100,'3)tpx males'!$DC$57:$DC$107,0))-(INDEX('3)tpx males'!EK$110:EK$160,MATCH($Q100,'3)tpx males'!$DC$110:$DC$160,0))*INDEX('3)tpx females'!EM$111:EM$161,MATCH($R100,'3)tpx females'!$DE$111:$DE$161,0))*(1-(EXP(-INDEX('3)tpx males'!EL$4:EL$54,MATCH($Q100,'3)tpx males'!$DC$4:$DC$54,0)))*EXP(-INDEX('3)tpx females'!EN$3:EN$53,MATCH($R100,'3)tpx females'!$DE$3:$DE$53,0))))))),0)</f>
        <v>46.000753376545909</v>
      </c>
      <c r="BE100" s="32">
        <f ca="1">IFERROR(($J100*EXP(BE$5*($N100+0.5*($O100)^2))*_xlfn.NORM.DIST((LN(($L100*EXP($K100/100*BE$5)))-LN($J100)-$N100*BE$5)/($O100*SQRT(BE$5))-$O100*SQRT(BE$5),0,1,TRUE)+$L100*EXP($K100/100*BE$5)*(1-_xlfn.NORM.DIST((LN(($L100*EXP($K100/100*BE$5)))-LN($J100)-$N100*BE$5)/($O100*SQRT(BE$5)),0,1,TRUE)))*EXP(-$F$1*BE$5)*(INDEX('3)tpx females'!EO$57:EO$107,MATCH($R100,'3)tpx females'!$DE$57:$DE$107,0))+INDEX('3)tpx males'!EM$57:EM$107,MATCH($Q100,'3)tpx males'!$DC$57:$DC$107,0))-(INDEX('3)tpx males'!EL$110:EL$160,MATCH($Q100,'3)tpx males'!$DC$110:$DC$160,0))*INDEX('3)tpx females'!EN$111:EN$161,MATCH($R100,'3)tpx females'!$DE$111:$DE$161,0))*(1-(EXP(-INDEX('3)tpx males'!EM$4:EM$54,MATCH($Q100,'3)tpx males'!$DC$4:$DC$54,0)))*EXP(-INDEX('3)tpx females'!EO$3:EO$53,MATCH($R100,'3)tpx females'!$DE$3:$DE$53,0))))))),0)</f>
        <v>0</v>
      </c>
      <c r="BF100" s="32">
        <f ca="1">IFERROR(($J100*EXP(BF$5*($N100+0.5*($O100)^2))*_xlfn.NORM.DIST((LN(($L100*EXP($K100/100*BF$5)))-LN($J100)-$N100*BF$5)/($O100*SQRT(BF$5))-$O100*SQRT(BF$5),0,1,TRUE)+$L100*EXP($K100/100*BF$5)*(1-_xlfn.NORM.DIST((LN(($L100*EXP($K100/100*BF$5)))-LN($J100)-$N100*BF$5)/($O100*SQRT(BF$5)),0,1,TRUE)))*EXP(-$F$1*BF$5)*(INDEX('3)tpx females'!EP$57:EP$107,MATCH($R100,'3)tpx females'!$DE$57:$DE$107,0))+INDEX('3)tpx males'!EN$57:EN$107,MATCH($Q100,'3)tpx males'!$DC$57:$DC$107,0))-(INDEX('3)tpx males'!EM$110:EM$160,MATCH($Q100,'3)tpx males'!$DC$110:$DC$160,0))*INDEX('3)tpx females'!EO$111:EO$161,MATCH($R100,'3)tpx females'!$DE$111:$DE$161,0))*(1-(EXP(-INDEX('3)tpx males'!EN$4:EN$54,MATCH($Q100,'3)tpx males'!$DC$4:$DC$54,0)))*EXP(-INDEX('3)tpx females'!EP$3:EP$53,MATCH($R100,'3)tpx females'!$DE$3:$DE$53,0))))))),0)</f>
        <v>0</v>
      </c>
      <c r="BG100" s="32">
        <f ca="1">IFERROR(($J100*EXP(BG$5*($N100+0.5*($O100)^2))*_xlfn.NORM.DIST((LN(($L100*EXP($K100/100*BG$5)))-LN($J100)-$N100*BG$5)/($O100*SQRT(BG$5))-$O100*SQRT(BG$5),0,1,TRUE)+$L100*EXP($K100/100*BG$5)*(1-_xlfn.NORM.DIST((LN(($L100*EXP($K100/100*BG$5)))-LN($J100)-$N100*BG$5)/($O100*SQRT(BG$5)),0,1,TRUE)))*EXP(-$F$1*BG$5)*(INDEX('3)tpx females'!EQ$57:EQ$107,MATCH($R100,'3)tpx females'!$DE$57:$DE$107,0))+INDEX('3)tpx males'!EO$57:EO$107,MATCH($Q100,'3)tpx males'!$DC$57:$DC$107,0))-(INDEX('3)tpx males'!EN$110:EN$160,MATCH($Q100,'3)tpx males'!$DC$110:$DC$160,0))*INDEX('3)tpx females'!EP$111:EP$161,MATCH($R100,'3)tpx females'!$DE$111:$DE$161,0))*(1-(EXP(-INDEX('3)tpx males'!EO$4:EO$54,MATCH($Q100,'3)tpx males'!$DC$4:$DC$54,0)))*EXP(-INDEX('3)tpx females'!EQ$3:EQ$53,MATCH($R100,'3)tpx females'!$DE$3:$DE$53,0))))))),0)</f>
        <v>0</v>
      </c>
      <c r="BH100" s="32">
        <f ca="1">IFERROR(($J100*EXP(BH$5*($N100+0.5*($O100)^2))*_xlfn.NORM.DIST((LN(($L100*EXP($K100/100*BH$5)))-LN($J100)-$N100*BH$5)/($O100*SQRT(BH$5))-$O100*SQRT(BH$5),0,1,TRUE)+$L100*EXP($K100/100*BH$5)*(1-_xlfn.NORM.DIST((LN(($L100*EXP($K100/100*BH$5)))-LN($J100)-$N100*BH$5)/($O100*SQRT(BH$5)),0,1,TRUE)))*EXP(-$F$1*BH$5)*(INDEX('3)tpx females'!ER$57:ER$107,MATCH($R100,'3)tpx females'!$DE$57:$DE$107,0))+INDEX('3)tpx males'!EP$57:EP$107,MATCH($Q100,'3)tpx males'!$DC$57:$DC$107,0))-(INDEX('3)tpx males'!EO$110:EO$160,MATCH($Q100,'3)tpx males'!$DC$110:$DC$160,0))*INDEX('3)tpx females'!EQ$111:EQ$161,MATCH($R100,'3)tpx females'!$DE$111:$DE$161,0))*(1-(EXP(-INDEX('3)tpx males'!EP$4:EP$54,MATCH($Q100,'3)tpx males'!$DC$4:$DC$54,0)))*EXP(-INDEX('3)tpx females'!ER$3:ER$53,MATCH($R100,'3)tpx females'!$DE$3:$DE$53,0))))))),0)</f>
        <v>0</v>
      </c>
      <c r="BI100" s="32">
        <f ca="1">IFERROR(($J100*EXP(BI$5*($N100+0.5*($O100)^2))*_xlfn.NORM.DIST((LN(($L100*EXP($K100/100*BI$5)))-LN($J100)-$N100*BI$5)/($O100*SQRT(BI$5))-$O100*SQRT(BI$5),0,1,TRUE)+$L100*EXP($K100/100*BI$5)*(1-_xlfn.NORM.DIST((LN(($L100*EXP($K100/100*BI$5)))-LN($J100)-$N100*BI$5)/($O100*SQRT(BI$5)),0,1,TRUE)))*EXP(-$F$1*BI$5)*(INDEX('3)tpx females'!ES$57:ES$107,MATCH($R100,'3)tpx females'!$DE$57:$DE$107,0))+INDEX('3)tpx males'!EQ$57:EQ$107,MATCH($Q100,'3)tpx males'!$DC$57:$DC$107,0))-(INDEX('3)tpx males'!EP$110:EP$160,MATCH($Q100,'3)tpx males'!$DC$110:$DC$160,0))*INDEX('3)tpx females'!ER$111:ER$161,MATCH($R100,'3)tpx females'!$DE$111:$DE$161,0))*(1-(EXP(-INDEX('3)tpx males'!EQ$4:EQ$54,MATCH($Q100,'3)tpx males'!$DC$4:$DC$54,0)))*EXP(-INDEX('3)tpx females'!ES$3:ES$53,MATCH($R100,'3)tpx females'!$DE$3:$DE$53,0))))))),0)</f>
        <v>0</v>
      </c>
      <c r="BJ100" s="32">
        <f ca="1">IFERROR(($J100*EXP(BJ$5*($N100+0.5*($O100)^2))*_xlfn.NORM.DIST((LN(($L100*EXP($K100/100*BJ$5)))-LN($J100)-$N100*BJ$5)/($O100*SQRT(BJ$5))-$O100*SQRT(BJ$5),0,1,TRUE)+$L100*EXP($K100/100*BJ$5)*(1-_xlfn.NORM.DIST((LN(($L100*EXP($K100/100*BJ$5)))-LN($J100)-$N100*BJ$5)/($O100*SQRT(BJ$5)),0,1,TRUE)))*EXP(-$F$1*BJ$5)*(INDEX('3)tpx females'!ET$57:ET$107,MATCH($R100,'3)tpx females'!$DE$57:$DE$107,0))+INDEX('3)tpx males'!ER$57:ER$107,MATCH($Q100,'3)tpx males'!$DC$57:$DC$107,0))-(INDEX('3)tpx males'!EQ$110:EQ$160,MATCH($Q100,'3)tpx males'!$DC$110:$DC$160,0))*INDEX('3)tpx females'!ES$111:ES$161,MATCH($R100,'3)tpx females'!$DE$111:$DE$161,0))*(1-(EXP(-INDEX('3)tpx males'!ER$4:ER$54,MATCH($Q100,'3)tpx males'!$DC$4:$DC$54,0)))*EXP(-INDEX('3)tpx females'!ET$3:ET$53,MATCH($R100,'3)tpx females'!$DE$3:$DE$53,0))))))),0)</f>
        <v>0</v>
      </c>
      <c r="BK100" s="32">
        <f ca="1">IFERROR(($J100*EXP(BK$5*($N100+0.5*($O100)^2))*_xlfn.NORM.DIST((LN(($L100*EXP($K100/100*BK$5)))-LN($J100)-$N100*BK$5)/($O100*SQRT(BK$5))-$O100*SQRT(BK$5),0,1,TRUE)+$L100*EXP($K100/100*BK$5)*(1-_xlfn.NORM.DIST((LN(($L100*EXP($K100/100*BK$5)))-LN($J100)-$N100*BK$5)/($O100*SQRT(BK$5)),0,1,TRUE)))*EXP(-$F$1*BK$5)*(INDEX('3)tpx females'!EU$57:EU$107,MATCH($R100,'3)tpx females'!$DE$57:$DE$107,0))+INDEX('3)tpx males'!ES$57:ES$107,MATCH($Q100,'3)tpx males'!$DC$57:$DC$107,0))-(INDEX('3)tpx males'!ER$110:ER$160,MATCH($Q100,'3)tpx males'!$DC$110:$DC$160,0))*INDEX('3)tpx females'!ET$111:ET$161,MATCH($R100,'3)tpx females'!$DE$111:$DE$161,0))*(1-(EXP(-INDEX('3)tpx males'!ES$4:ES$54,MATCH($Q100,'3)tpx males'!$DC$4:$DC$54,0)))*EXP(-INDEX('3)tpx females'!EU$3:EU$53,MATCH($R100,'3)tpx females'!$DE$3:$DE$53,0))))))),0)</f>
        <v>0</v>
      </c>
      <c r="BL100" s="32">
        <f ca="1">IFERROR(($J100*EXP(BL$5*($N100+0.5*($O100)^2))*_xlfn.NORM.DIST((LN(($L100*EXP($K100/100*BL$5)))-LN($J100)-$N100*BL$5)/($O100*SQRT(BL$5))-$O100*SQRT(BL$5),0,1,TRUE)+$L100*EXP($K100/100*BL$5)*(1-_xlfn.NORM.DIST((LN(($L100*EXP($K100/100*BL$5)))-LN($J100)-$N100*BL$5)/($O100*SQRT(BL$5)),0,1,TRUE)))*EXP(-$F$1*BL$5)*(INDEX('3)tpx females'!EV$57:EV$107,MATCH($R100,'3)tpx females'!$DE$57:$DE$107,0))+INDEX('3)tpx males'!ET$57:ET$107,MATCH($Q100,'3)tpx males'!$DC$57:$DC$107,0))-(INDEX('3)tpx males'!ES$110:ES$160,MATCH($Q100,'3)tpx males'!$DC$110:$DC$160,0))*INDEX('3)tpx females'!EU$111:EU$161,MATCH($R100,'3)tpx females'!$DE$111:$DE$161,0))*(1-(EXP(-INDEX('3)tpx males'!ET$4:ET$54,MATCH($Q100,'3)tpx males'!$DC$4:$DC$54,0)))*EXP(-INDEX('3)tpx females'!EV$3:EV$53,MATCH($R100,'3)tpx females'!$DE$3:$DE$53,0))))))),0)</f>
        <v>0</v>
      </c>
      <c r="BM100" s="32">
        <f ca="1">IFERROR(($J100*EXP(BM$5*($N100+0.5*($O100)^2))*_xlfn.NORM.DIST((LN(($L100*EXP($K100/100*BM$5)))-LN($J100)-$N100*BM$5)/($O100*SQRT(BM$5))-$O100*SQRT(BM$5),0,1,TRUE)+$L100*EXP($K100/100*BM$5)*(1-_xlfn.NORM.DIST((LN(($L100*EXP($K100/100*BM$5)))-LN($J100)-$N100*BM$5)/($O100*SQRT(BM$5)),0,1,TRUE)))*EXP(-$F$1*BM$5)*(INDEX('3)tpx females'!EW$57:EW$107,MATCH($R100,'3)tpx females'!$DE$57:$DE$107,0))+INDEX('3)tpx males'!EU$57:EU$107,MATCH($Q100,'3)tpx males'!$DC$57:$DC$107,0))-(INDEX('3)tpx males'!ET$110:ET$160,MATCH($Q100,'3)tpx males'!$DC$110:$DC$160,0))*INDEX('3)tpx females'!EV$111:EV$161,MATCH($R100,'3)tpx females'!$DE$111:$DE$161,0))*(1-(EXP(-INDEX('3)tpx males'!EU$4:EU$54,MATCH($Q100,'3)tpx males'!$DC$4:$DC$54,0)))*EXP(-INDEX('3)tpx females'!EW$3:EW$53,MATCH($R100,'3)tpx females'!$DE$3:$DE$53,0))))))),0)</f>
        <v>0</v>
      </c>
      <c r="BN100" s="32">
        <f ca="1">IFERROR(($J100*EXP(BN$5*($N100+0.5*($O100)^2))*_xlfn.NORM.DIST((LN(($L100*EXP($K100/100*BN$5)))-LN($J100)-$N100*BN$5)/($O100*SQRT(BN$5))-$O100*SQRT(BN$5),0,1,TRUE)+$L100*EXP($K100/100*BN$5)*(1-_xlfn.NORM.DIST((LN(($L100*EXP($K100/100*BN$5)))-LN($J100)-$N100*BN$5)/($O100*SQRT(BN$5)),0,1,TRUE)))*EXP(-$F$1*BN$5)*(INDEX('3)tpx females'!EX$57:EX$107,MATCH($R100,'3)tpx females'!$DE$57:$DE$107,0))+INDEX('3)tpx males'!EV$57:EV$107,MATCH($Q100,'3)tpx males'!$DC$57:$DC$107,0))-(INDEX('3)tpx males'!EU$110:EU$160,MATCH($Q100,'3)tpx males'!$DC$110:$DC$160,0))*INDEX('3)tpx females'!EW$111:EW$161,MATCH($R100,'3)tpx females'!$DE$111:$DE$161,0))*(1-(EXP(-INDEX('3)tpx males'!EV$4:EV$54,MATCH($Q100,'3)tpx males'!$DC$4:$DC$54,0)))*EXP(-INDEX('3)tpx females'!EX$3:EX$53,MATCH($R100,'3)tpx females'!$DE$3:$DE$53,0))))))),0)</f>
        <v>0</v>
      </c>
      <c r="BO100" s="32">
        <f ca="1">IFERROR(($J100*EXP(BO$5*($N100+0.5*($O100)^2))*_xlfn.NORM.DIST((LN(($L100*EXP($K100/100*BO$5)))-LN($J100)-$N100*BO$5)/($O100*SQRT(BO$5))-$O100*SQRT(BO$5),0,1,TRUE)+$L100*EXP($K100/100*BO$5)*(1-_xlfn.NORM.DIST((LN(($L100*EXP($K100/100*BO$5)))-LN($J100)-$N100*BO$5)/($O100*SQRT(BO$5)),0,1,TRUE)))*EXP(-$F$1*BO$5)*(INDEX('3)tpx females'!EY$57:EY$107,MATCH($R100,'3)tpx females'!$DE$57:$DE$107,0))+INDEX('3)tpx males'!EW$57:EW$107,MATCH($Q100,'3)tpx males'!$DC$57:$DC$107,0))-(INDEX('3)tpx males'!EV$110:EV$160,MATCH($Q100,'3)tpx males'!$DC$110:$DC$160,0))*INDEX('3)tpx females'!EX$111:EX$161,MATCH($R100,'3)tpx females'!$DE$111:$DE$161,0))*(1-(EXP(-INDEX('3)tpx males'!EW$4:EW$54,MATCH($Q100,'3)tpx males'!$DC$4:$DC$54,0)))*EXP(-INDEX('3)tpx females'!EY$3:EY$53,MATCH($R100,'3)tpx females'!$DE$3:$DE$53,0))))))),0)</f>
        <v>0</v>
      </c>
      <c r="BP100" s="32">
        <f ca="1">IFERROR(($J100*EXP(BP$5*($N100+0.5*($O100)^2))*_xlfn.NORM.DIST((LN(($L100*EXP($K100/100*BP$5)))-LN($J100)-$N100*BP$5)/($O100*SQRT(BP$5))-$O100*SQRT(BP$5),0,1,TRUE)+$L100*EXP($K100/100*BP$5)*(1-_xlfn.NORM.DIST((LN(($L100*EXP($K100/100*BP$5)))-LN($J100)-$N100*BP$5)/($O100*SQRT(BP$5)),0,1,TRUE)))*EXP(-$F$1*BP$5)*(INDEX('3)tpx females'!EZ$57:EZ$107,MATCH($R100,'3)tpx females'!$DE$57:$DE$107,0))+INDEX('3)tpx males'!EX$57:EX$107,MATCH($Q100,'3)tpx males'!$DC$57:$DC$107,0))-(INDEX('3)tpx males'!EW$110:EW$160,MATCH($Q100,'3)tpx males'!$DC$110:$DC$160,0))*INDEX('3)tpx females'!EY$111:EY$161,MATCH($R100,'3)tpx females'!$DE$111:$DE$161,0))*(1-(EXP(-INDEX('3)tpx males'!EX$4:EX$54,MATCH($Q100,'3)tpx males'!$DC$4:$DC$54,0)))*EXP(-INDEX('3)tpx females'!EZ$3:EZ$53,MATCH($R100,'3)tpx females'!$DE$3:$DE$53,0))))))),0)</f>
        <v>0</v>
      </c>
      <c r="BQ100" s="32">
        <f ca="1">IFERROR(($J100*EXP(BQ$5*($N100+0.5*($O100)^2))*_xlfn.NORM.DIST((LN(($L100*EXP($K100/100*BQ$5)))-LN($J100)-$N100*BQ$5)/($O100*SQRT(BQ$5))-$O100*SQRT(BQ$5),0,1,TRUE)+$L100*EXP($K100/100*BQ$5)*(1-_xlfn.NORM.DIST((LN(($L100*EXP($K100/100*BQ$5)))-LN($J100)-$N100*BQ$5)/($O100*SQRT(BQ$5)),0,1,TRUE)))*EXP(-$F$1*BQ$5)*(INDEX('3)tpx females'!FA$57:FA$107,MATCH($R100,'3)tpx females'!$DE$57:$DE$107,0))+INDEX('3)tpx males'!EY$57:EY$107,MATCH($Q100,'3)tpx males'!$DC$57:$DC$107,0))-(INDEX('3)tpx males'!EX$110:EX$160,MATCH($Q100,'3)tpx males'!$DC$110:$DC$160,0))*INDEX('3)tpx females'!EZ$111:EZ$161,MATCH($R100,'3)tpx females'!$DE$111:$DE$161,0))*(1-(EXP(-INDEX('3)tpx males'!EY$4:EY$54,MATCH($Q100,'3)tpx males'!$DC$4:$DC$54,0)))*EXP(-INDEX('3)tpx females'!FA$3:FA$53,MATCH($R100,'3)tpx females'!$DE$3:$DE$53,0))))))),0)</f>
        <v>0</v>
      </c>
      <c r="BR100" s="32">
        <f ca="1">IFERROR(($J100*EXP(BR$5*($N100+0.5*($O100)^2))*_xlfn.NORM.DIST((LN(($L100*EXP($K100/100*BR$5)))-LN($J100)-$N100*BR$5)/($O100*SQRT(BR$5))-$O100*SQRT(BR$5),0,1,TRUE)+$L100*EXP($K100/100*BR$5)*(1-_xlfn.NORM.DIST((LN(($L100*EXP($K100/100*BR$5)))-LN($J100)-$N100*BR$5)/($O100*SQRT(BR$5)),0,1,TRUE)))*EXP(-$F$1*BR$5)*(INDEX('3)tpx females'!FB$57:FB$107,MATCH($R100,'3)tpx females'!$DE$57:$DE$107,0))+INDEX('3)tpx males'!EZ$57:EZ$107,MATCH($Q100,'3)tpx males'!$DC$57:$DC$107,0))-(INDEX('3)tpx males'!EY$110:EY$160,MATCH($Q100,'3)tpx males'!$DC$110:$DC$160,0))*INDEX('3)tpx females'!FA$111:FA$161,MATCH($R100,'3)tpx females'!$DE$111:$DE$161,0))*(1-(EXP(-INDEX('3)tpx males'!EZ$4:EZ$54,MATCH($Q100,'3)tpx males'!$DC$4:$DC$54,0)))*EXP(-INDEX('3)tpx females'!FB$3:FB$53,MATCH($R100,'3)tpx females'!$DE$3:$DE$53,0))))))),0)</f>
        <v>0</v>
      </c>
      <c r="BS100" s="32">
        <f ca="1">IFERROR(($J100*EXP(BS$5*($N100+0.5*($O100)^2))*_xlfn.NORM.DIST((LN(($L100*EXP($K100/100*BS$5)))-LN($J100)-$N100*BS$5)/($O100*SQRT(BS$5))-$O100*SQRT(BS$5),0,1,TRUE)+$L100*EXP($K100/100*BS$5)*(1-_xlfn.NORM.DIST((LN(($L100*EXP($K100/100*BS$5)))-LN($J100)-$N100*BS$5)/($O100*SQRT(BS$5)),0,1,TRUE)))*EXP(-$F$1*BS$5)*(INDEX('3)tpx females'!FC$57:FC$107,MATCH($R100,'3)tpx females'!$DE$57:$DE$107,0))+INDEX('3)tpx males'!FA$57:FA$107,MATCH($Q100,'3)tpx males'!$DC$57:$DC$107,0))-(INDEX('3)tpx males'!EZ$110:EZ$160,MATCH($Q100,'3)tpx males'!$DC$110:$DC$160,0))*INDEX('3)tpx females'!FB$111:FB$161,MATCH($R100,'3)tpx females'!$DE$111:$DE$161,0))*(1-(EXP(-INDEX('3)tpx males'!FA$4:FA$54,MATCH($Q100,'3)tpx males'!$DC$4:$DC$54,0)))*EXP(-INDEX('3)tpx females'!FC$3:FC$53,MATCH($R100,'3)tpx females'!$DE$3:$DE$53,0))))))),0)</f>
        <v>0</v>
      </c>
      <c r="BT100" s="32">
        <f ca="1">IFERROR(($J100*EXP(BT$5*($N100+0.5*($O100)^2))*_xlfn.NORM.DIST((LN(($L100*EXP($K100/100*BT$5)))-LN($J100)-$N100*BT$5)/($O100*SQRT(BT$5))-$O100*SQRT(BT$5),0,1,TRUE)+$L100*EXP($K100/100*BT$5)*(1-_xlfn.NORM.DIST((LN(($L100*EXP($K100/100*BT$5)))-LN($J100)-$N100*BT$5)/($O100*SQRT(BT$5)),0,1,TRUE)))*EXP(-$F$1*BT$5)*(INDEX('3)tpx females'!FD$57:FD$107,MATCH($R100,'3)tpx females'!$DE$57:$DE$107,0))+INDEX('3)tpx males'!FB$57:FB$107,MATCH($Q100,'3)tpx males'!$DC$57:$DC$107,0))-(INDEX('3)tpx males'!FA$110:FA$160,MATCH($Q100,'3)tpx males'!$DC$110:$DC$160,0))*INDEX('3)tpx females'!FC$111:FC$161,MATCH($R100,'3)tpx females'!$DE$111:$DE$161,0))*(1-(EXP(-INDEX('3)tpx males'!FB$4:FB$54,MATCH($Q100,'3)tpx males'!$DC$4:$DC$54,0)))*EXP(-INDEX('3)tpx females'!FD$3:FD$53,MATCH($R100,'3)tpx females'!$DE$3:$DE$53,0))))))),0)</f>
        <v>0</v>
      </c>
    </row>
    <row r="101" spans="2:72" x14ac:dyDescent="0.25">
      <c r="B101" s="32" t="s">
        <v>11</v>
      </c>
      <c r="C101" s="32" t="s">
        <v>12</v>
      </c>
      <c r="D101" s="49">
        <v>13779</v>
      </c>
      <c r="E101" s="32" t="s">
        <v>13</v>
      </c>
      <c r="F101" s="32" t="s">
        <v>14</v>
      </c>
      <c r="G101" s="49">
        <v>13532</v>
      </c>
      <c r="H101" s="32" t="s">
        <v>13</v>
      </c>
      <c r="I101" s="32" t="s">
        <v>15</v>
      </c>
      <c r="J101" s="32">
        <v>315665</v>
      </c>
      <c r="K101" s="32">
        <v>8.85</v>
      </c>
      <c r="L101" s="32">
        <f>'3) 2016 cases'!M101*EXP('3) 2016 cases'!L101/100)</f>
        <v>106384.43031369281</v>
      </c>
      <c r="M101" s="32"/>
      <c r="N101" s="32">
        <f>INDEX('2b)Working'!$I$61:$P$61,MATCH($I101,'2b)Working'!$I$60:$P$60,0))</f>
        <v>6.0459778905231347E-2</v>
      </c>
      <c r="O101" s="32">
        <f>INDEX('2b)Working'!$I$62:$P$62,MATCH($I101,'2b)Working'!$I$60:$P$60,0))</f>
        <v>5.4783474896411326E-2</v>
      </c>
      <c r="P101" s="32" t="str">
        <f t="shared" si="5"/>
        <v/>
      </c>
      <c r="Q101" s="32">
        <f t="shared" si="4"/>
        <v>80</v>
      </c>
      <c r="R101" s="32">
        <f t="shared" si="6"/>
        <v>81</v>
      </c>
      <c r="S101" s="32">
        <f t="shared" si="7"/>
        <v>1</v>
      </c>
      <c r="U101" s="32">
        <f t="shared" ca="1" si="8"/>
        <v>134350.41435145022</v>
      </c>
      <c r="W101" s="32">
        <f ca="1">IFERROR(($J101*EXP(W$5*($N101+0.5*($O101)^2))*_xlfn.NORM.DIST((LN(($L101*EXP($K101/100*W$5)))-LN($J101)-$N101*W$5)/($O101*SQRT(W$5))-$O101*SQRT(W$5),0,1,TRUE)+$L101*EXP($K101/100*W$5)*(1-_xlfn.NORM.DIST((LN(($L101*EXP($K101/100*W$5)))-LN($J101)-$N101*W$5)/($O101*SQRT(W$5)),0,1,TRUE)))*EXP(-$F$1*W$5)*(INDEX('3)tpx females'!DG$57:DG$107,MATCH($R101,'3)tpx females'!$DE$57:$DE$107,0))+INDEX('3)tpx males'!DE$57:DE$107,MATCH($Q101,'3)tpx males'!$DC$57:$DC$107,0))-(INDEX('3)tpx males'!DD$110:DD$160,MATCH($Q101,'3)tpx males'!$DC$110:$DC$160,0))*INDEX('3)tpx females'!DF$111:DF$161,MATCH($R101,'3)tpx females'!$DE$111:$DE$161,0))*(1-(EXP(-INDEX('3)tpx males'!DE$4:DE$54,MATCH($Q101,'3)tpx males'!$DC$4:$DC$54,0)))*EXP(-INDEX('3)tpx females'!DG$3:DG$53,MATCH($R101,'3)tpx females'!$DE$3:$DE$53,0))))))),0)</f>
        <v>181.6623577225489</v>
      </c>
      <c r="X101" s="32">
        <f ca="1">IFERROR(($J101*EXP(X$5*($N101+0.5*($O101)^2))*_xlfn.NORM.DIST((LN(($L101*EXP($K101/100*X$5)))-LN($J101)-$N101*X$5)/($O101*SQRT(X$5))-$O101*SQRT(X$5),0,1,TRUE)+$L101*EXP($K101/100*X$5)*(1-_xlfn.NORM.DIST((LN(($L101*EXP($K101/100*X$5)))-LN($J101)-$N101*X$5)/($O101*SQRT(X$5)),0,1,TRUE)))*EXP(-$F$1*X$5)*(INDEX('3)tpx females'!DH$57:DH$107,MATCH($R101,'3)tpx females'!$DE$57:$DE$107,0))+INDEX('3)tpx males'!DF$57:DF$107,MATCH($Q101,'3)tpx males'!$DC$57:$DC$107,0))-(INDEX('3)tpx males'!DE$110:DE$160,MATCH($Q101,'3)tpx males'!$DC$110:$DC$160,0))*INDEX('3)tpx females'!DG$111:DG$161,MATCH($R101,'3)tpx females'!$DE$111:$DE$161,0))*(1-(EXP(-INDEX('3)tpx males'!DF$4:DF$54,MATCH($Q101,'3)tpx males'!$DC$4:$DC$54,0)))*EXP(-INDEX('3)tpx females'!DH$3:DH$53,MATCH($R101,'3)tpx females'!$DE$3:$DE$53,0))))))),0)</f>
        <v>641.80535782599281</v>
      </c>
      <c r="Y101" s="32">
        <f ca="1">IFERROR(($J101*EXP(Y$5*($N101+0.5*($O101)^2))*_xlfn.NORM.DIST((LN(($L101*EXP($K101/100*Y$5)))-LN($J101)-$N101*Y$5)/($O101*SQRT(Y$5))-$O101*SQRT(Y$5),0,1,TRUE)+$L101*EXP($K101/100*Y$5)*(1-_xlfn.NORM.DIST((LN(($L101*EXP($K101/100*Y$5)))-LN($J101)-$N101*Y$5)/($O101*SQRT(Y$5)),0,1,TRUE)))*EXP(-$F$1*Y$5)*(INDEX('3)tpx females'!DI$57:DI$107,MATCH($R101,'3)tpx females'!$DE$57:$DE$107,0))+INDEX('3)tpx males'!DG$57:DG$107,MATCH($Q101,'3)tpx males'!$DC$57:$DC$107,0))-(INDEX('3)tpx males'!DF$110:DF$160,MATCH($Q101,'3)tpx males'!$DC$110:$DC$160,0))*INDEX('3)tpx females'!DH$111:DH$161,MATCH($R101,'3)tpx females'!$DE$111:$DE$161,0))*(1-(EXP(-INDEX('3)tpx males'!DG$4:DG$54,MATCH($Q101,'3)tpx males'!$DC$4:$DC$54,0)))*EXP(-INDEX('3)tpx females'!DI$3:DI$53,MATCH($R101,'3)tpx females'!$DE$3:$DE$53,0))))))),0)</f>
        <v>1227.6963504463549</v>
      </c>
      <c r="Z101" s="32">
        <f ca="1">IFERROR(($J101*EXP(Z$5*($N101+0.5*($O101)^2))*_xlfn.NORM.DIST((LN(($L101*EXP($K101/100*Z$5)))-LN($J101)-$N101*Z$5)/($O101*SQRT(Z$5))-$O101*SQRT(Z$5),0,1,TRUE)+$L101*EXP($K101/100*Z$5)*(1-_xlfn.NORM.DIST((LN(($L101*EXP($K101/100*Z$5)))-LN($J101)-$N101*Z$5)/($O101*SQRT(Z$5)),0,1,TRUE)))*EXP(-$F$1*Z$5)*(INDEX('3)tpx females'!DJ$57:DJ$107,MATCH($R101,'3)tpx females'!$DE$57:$DE$107,0))+INDEX('3)tpx males'!DH$57:DH$107,MATCH($Q101,'3)tpx males'!$DC$57:$DC$107,0))-(INDEX('3)tpx males'!DG$110:DG$160,MATCH($Q101,'3)tpx males'!$DC$110:$DC$160,0))*INDEX('3)tpx females'!DI$111:DI$161,MATCH($R101,'3)tpx females'!$DE$111:$DE$161,0))*(1-(EXP(-INDEX('3)tpx males'!DH$4:DH$54,MATCH($Q101,'3)tpx males'!$DC$4:$DC$54,0)))*EXP(-INDEX('3)tpx females'!DJ$3:DJ$53,MATCH($R101,'3)tpx females'!$DE$3:$DE$53,0))))))),0)</f>
        <v>1908.8222881791694</v>
      </c>
      <c r="AA101" s="32">
        <f ca="1">IFERROR(($J101*EXP(AA$5*($N101+0.5*($O101)^2))*_xlfn.NORM.DIST((LN(($L101*EXP($K101/100*AA$5)))-LN($J101)-$N101*AA$5)/($O101*SQRT(AA$5))-$O101*SQRT(AA$5),0,1,TRUE)+$L101*EXP($K101/100*AA$5)*(1-_xlfn.NORM.DIST((LN(($L101*EXP($K101/100*AA$5)))-LN($J101)-$N101*AA$5)/($O101*SQRT(AA$5)),0,1,TRUE)))*EXP(-$F$1*AA$5)*(INDEX('3)tpx females'!DK$57:DK$107,MATCH($R101,'3)tpx females'!$DE$57:$DE$107,0))+INDEX('3)tpx males'!DI$57:DI$107,MATCH($Q101,'3)tpx males'!$DC$57:$DC$107,0))-(INDEX('3)tpx males'!DH$110:DH$160,MATCH($Q101,'3)tpx males'!$DC$110:$DC$160,0))*INDEX('3)tpx females'!DJ$111:DJ$161,MATCH($R101,'3)tpx females'!$DE$111:$DE$161,0))*(1-(EXP(-INDEX('3)tpx males'!DI$4:DI$54,MATCH($Q101,'3)tpx males'!$DC$4:$DC$54,0)))*EXP(-INDEX('3)tpx females'!DK$3:DK$53,MATCH($R101,'3)tpx females'!$DE$3:$DE$53,0))))))),0)</f>
        <v>2748.6149291215461</v>
      </c>
      <c r="AB101" s="32">
        <f ca="1">IFERROR(($J101*EXP(AB$5*($N101+0.5*($O101)^2))*_xlfn.NORM.DIST((LN(($L101*EXP($K101/100*AB$5)))-LN($J101)-$N101*AB$5)/($O101*SQRT(AB$5))-$O101*SQRT(AB$5),0,1,TRUE)+$L101*EXP($K101/100*AB$5)*(1-_xlfn.NORM.DIST((LN(($L101*EXP($K101/100*AB$5)))-LN($J101)-$N101*AB$5)/($O101*SQRT(AB$5)),0,1,TRUE)))*EXP(-$F$1*AB$5)*(INDEX('3)tpx females'!DL$57:DL$107,MATCH($R101,'3)tpx females'!$DE$57:$DE$107,0))+INDEX('3)tpx males'!DJ$57:DJ$107,MATCH($Q101,'3)tpx males'!$DC$57:$DC$107,0))-(INDEX('3)tpx males'!DI$110:DI$160,MATCH($Q101,'3)tpx males'!$DC$110:$DC$160,0))*INDEX('3)tpx females'!DK$111:DK$161,MATCH($R101,'3)tpx females'!$DE$111:$DE$161,0))*(1-(EXP(-INDEX('3)tpx males'!DJ$4:DJ$54,MATCH($Q101,'3)tpx males'!$DC$4:$DC$54,0)))*EXP(-INDEX('3)tpx females'!DL$3:DL$53,MATCH($R101,'3)tpx females'!$DE$3:$DE$53,0))))))),0)</f>
        <v>3747.4419542246924</v>
      </c>
      <c r="AC101" s="32">
        <f ca="1">IFERROR(($J101*EXP(AC$5*($N101+0.5*($O101)^2))*_xlfn.NORM.DIST((LN(($L101*EXP($K101/100*AC$5)))-LN($J101)-$N101*AC$5)/($O101*SQRT(AC$5))-$O101*SQRT(AC$5),0,1,TRUE)+$L101*EXP($K101/100*AC$5)*(1-_xlfn.NORM.DIST((LN(($L101*EXP($K101/100*AC$5)))-LN($J101)-$N101*AC$5)/($O101*SQRT(AC$5)),0,1,TRUE)))*EXP(-$F$1*AC$5)*(INDEX('3)tpx females'!DM$57:DM$107,MATCH($R101,'3)tpx females'!$DE$57:$DE$107,0))+INDEX('3)tpx males'!DK$57:DK$107,MATCH($Q101,'3)tpx males'!$DC$57:$DC$107,0))-(INDEX('3)tpx males'!DJ$110:DJ$160,MATCH($Q101,'3)tpx males'!$DC$110:$DC$160,0))*INDEX('3)tpx females'!DL$111:DL$161,MATCH($R101,'3)tpx females'!$DE$111:$DE$161,0))*(1-(EXP(-INDEX('3)tpx males'!DK$4:DK$54,MATCH($Q101,'3)tpx males'!$DC$4:$DC$54,0)))*EXP(-INDEX('3)tpx females'!DM$3:DM$53,MATCH($R101,'3)tpx females'!$DE$3:$DE$53,0))))))),0)</f>
        <v>4988.0222402797408</v>
      </c>
      <c r="AD101" s="32">
        <f ca="1">IFERROR(($J101*EXP(AD$5*($N101+0.5*($O101)^2))*_xlfn.NORM.DIST((LN(($L101*EXP($K101/100*AD$5)))-LN($J101)-$N101*AD$5)/($O101*SQRT(AD$5))-$O101*SQRT(AD$5),0,1,TRUE)+$L101*EXP($K101/100*AD$5)*(1-_xlfn.NORM.DIST((LN(($L101*EXP($K101/100*AD$5)))-LN($J101)-$N101*AD$5)/($O101*SQRT(AD$5)),0,1,TRUE)))*EXP(-$F$1*AD$5)*(INDEX('3)tpx females'!DN$57:DN$107,MATCH($R101,'3)tpx females'!$DE$57:$DE$107,0))+INDEX('3)tpx males'!DL$57:DL$107,MATCH($Q101,'3)tpx males'!$DC$57:$DC$107,0))-(INDEX('3)tpx males'!DK$110:DK$160,MATCH($Q101,'3)tpx males'!$DC$110:$DC$160,0))*INDEX('3)tpx females'!DM$111:DM$161,MATCH($R101,'3)tpx females'!$DE$111:$DE$161,0))*(1-(EXP(-INDEX('3)tpx males'!DL$4:DL$54,MATCH($Q101,'3)tpx males'!$DC$4:$DC$54,0)))*EXP(-INDEX('3)tpx females'!DN$3:DN$53,MATCH($R101,'3)tpx females'!$DE$3:$DE$53,0))))))),0)</f>
        <v>6008.4023932220216</v>
      </c>
      <c r="AE101" s="32">
        <f ca="1">IFERROR(($J101*EXP(AE$5*($N101+0.5*($O101)^2))*_xlfn.NORM.DIST((LN(($L101*EXP($K101/100*AE$5)))-LN($J101)-$N101*AE$5)/($O101*SQRT(AE$5))-$O101*SQRT(AE$5),0,1,TRUE)+$L101*EXP($K101/100*AE$5)*(1-_xlfn.NORM.DIST((LN(($L101*EXP($K101/100*AE$5)))-LN($J101)-$N101*AE$5)/($O101*SQRT(AE$5)),0,1,TRUE)))*EXP(-$F$1*AE$5)*(INDEX('3)tpx females'!DO$57:DO$107,MATCH($R101,'3)tpx females'!$DE$57:$DE$107,0))+INDEX('3)tpx males'!DM$57:DM$107,MATCH($Q101,'3)tpx males'!$DC$57:$DC$107,0))-(INDEX('3)tpx males'!DL$110:DL$160,MATCH($Q101,'3)tpx males'!$DC$110:$DC$160,0))*INDEX('3)tpx females'!DN$111:DN$161,MATCH($R101,'3)tpx females'!$DE$111:$DE$161,0))*(1-(EXP(-INDEX('3)tpx males'!DM$4:DM$54,MATCH($Q101,'3)tpx males'!$DC$4:$DC$54,0)))*EXP(-INDEX('3)tpx females'!DO$3:DO$53,MATCH($R101,'3)tpx females'!$DE$3:$DE$53,0))))))),0)</f>
        <v>7565.0746096837565</v>
      </c>
      <c r="AF101" s="32">
        <f ca="1">IFERROR(($J101*EXP(AF$5*($N101+0.5*($O101)^2))*_xlfn.NORM.DIST((LN(($L101*EXP($K101/100*AF$5)))-LN($J101)-$N101*AF$5)/($O101*SQRT(AF$5))-$O101*SQRT(AF$5),0,1,TRUE)+$L101*EXP($K101/100*AF$5)*(1-_xlfn.NORM.DIST((LN(($L101*EXP($K101/100*AF$5)))-LN($J101)-$N101*AF$5)/($O101*SQRT(AF$5)),0,1,TRUE)))*EXP(-$F$1*AF$5)*(INDEX('3)tpx females'!DP$57:DP$107,MATCH($R101,'3)tpx females'!$DE$57:$DE$107,0))+INDEX('3)tpx males'!DN$57:DN$107,MATCH($Q101,'3)tpx males'!$DC$57:$DC$107,0))-(INDEX('3)tpx males'!DM$110:DM$160,MATCH($Q101,'3)tpx males'!$DC$110:$DC$160,0))*INDEX('3)tpx females'!DO$111:DO$161,MATCH($R101,'3)tpx females'!$DE$111:$DE$161,0))*(1-(EXP(-INDEX('3)tpx males'!DN$4:DN$54,MATCH($Q101,'3)tpx males'!$DC$4:$DC$54,0)))*EXP(-INDEX('3)tpx females'!DP$3:DP$53,MATCH($R101,'3)tpx females'!$DE$3:$DE$53,0))))))),0)</f>
        <v>8995.1524450906709</v>
      </c>
      <c r="AG101" s="32">
        <f ca="1">IFERROR(($J101*EXP(AG$5*($N101+0.5*($O101)^2))*_xlfn.NORM.DIST((LN(($L101*EXP($K101/100*AG$5)))-LN($J101)-$N101*AG$5)/($O101*SQRT(AG$5))-$O101*SQRT(AG$5),0,1,TRUE)+$L101*EXP($K101/100*AG$5)*(1-_xlfn.NORM.DIST((LN(($L101*EXP($K101/100*AG$5)))-LN($J101)-$N101*AG$5)/($O101*SQRT(AG$5)),0,1,TRUE)))*EXP(-$F$1*AG$5)*(INDEX('3)tpx females'!DQ$57:DQ$107,MATCH($R101,'3)tpx females'!$DE$57:$DE$107,0))+INDEX('3)tpx males'!DO$57:DO$107,MATCH($Q101,'3)tpx males'!$DC$57:$DC$107,0))-(INDEX('3)tpx males'!DN$110:DN$160,MATCH($Q101,'3)tpx males'!$DC$110:$DC$160,0))*INDEX('3)tpx females'!DP$111:DP$161,MATCH($R101,'3)tpx females'!$DE$111:$DE$161,0))*(1-(EXP(-INDEX('3)tpx males'!DO$4:DO$54,MATCH($Q101,'3)tpx males'!$DC$4:$DC$54,0)))*EXP(-INDEX('3)tpx females'!DQ$3:DQ$53,MATCH($R101,'3)tpx females'!$DE$3:$DE$53,0))))))),0)</f>
        <v>9685.9024234811441</v>
      </c>
      <c r="AH101" s="32">
        <f ca="1">IFERROR(($J101*EXP(AH$5*($N101+0.5*($O101)^2))*_xlfn.NORM.DIST((LN(($L101*EXP($K101/100*AH$5)))-LN($J101)-$N101*AH$5)/($O101*SQRT(AH$5))-$O101*SQRT(AH$5),0,1,TRUE)+$L101*EXP($K101/100*AH$5)*(1-_xlfn.NORM.DIST((LN(($L101*EXP($K101/100*AH$5)))-LN($J101)-$N101*AH$5)/($O101*SQRT(AH$5)),0,1,TRUE)))*EXP(-$F$1*AH$5)*(INDEX('3)tpx females'!DR$57:DR$107,MATCH($R101,'3)tpx females'!$DE$57:$DE$107,0))+INDEX('3)tpx males'!DP$57:DP$107,MATCH($Q101,'3)tpx males'!$DC$57:$DC$107,0))-(INDEX('3)tpx males'!DO$110:DO$160,MATCH($Q101,'3)tpx males'!$DC$110:$DC$160,0))*INDEX('3)tpx females'!DQ$111:DQ$161,MATCH($R101,'3)tpx females'!$DE$111:$DE$161,0))*(1-(EXP(-INDEX('3)tpx males'!DP$4:DP$54,MATCH($Q101,'3)tpx males'!$DC$4:$DC$54,0)))*EXP(-INDEX('3)tpx females'!DR$3:DR$53,MATCH($R101,'3)tpx females'!$DE$3:$DE$53,0))))))),0)</f>
        <v>10415.650930963115</v>
      </c>
      <c r="AI101" s="32">
        <f ca="1">IFERROR(($J101*EXP(AI$5*($N101+0.5*($O101)^2))*_xlfn.NORM.DIST((LN(($L101*EXP($K101/100*AI$5)))-LN($J101)-$N101*AI$5)/($O101*SQRT(AI$5))-$O101*SQRT(AI$5),0,1,TRUE)+$L101*EXP($K101/100*AI$5)*(1-_xlfn.NORM.DIST((LN(($L101*EXP($K101/100*AI$5)))-LN($J101)-$N101*AI$5)/($O101*SQRT(AI$5)),0,1,TRUE)))*EXP(-$F$1*AI$5)*(INDEX('3)tpx females'!DS$57:DS$107,MATCH($R101,'3)tpx females'!$DE$57:$DE$107,0))+INDEX('3)tpx males'!DQ$57:DQ$107,MATCH($Q101,'3)tpx males'!$DC$57:$DC$107,0))-(INDEX('3)tpx males'!DP$110:DP$160,MATCH($Q101,'3)tpx males'!$DC$110:$DC$160,0))*INDEX('3)tpx females'!DR$111:DR$161,MATCH($R101,'3)tpx females'!$DE$111:$DE$161,0))*(1-(EXP(-INDEX('3)tpx males'!DQ$4:DQ$54,MATCH($Q101,'3)tpx males'!$DC$4:$DC$54,0)))*EXP(-INDEX('3)tpx females'!DS$3:DS$53,MATCH($R101,'3)tpx females'!$DE$3:$DE$53,0))))))),0)</f>
        <v>10430.803418686817</v>
      </c>
      <c r="AJ101" s="32">
        <f ca="1">IFERROR(($J101*EXP(AJ$5*($N101+0.5*($O101)^2))*_xlfn.NORM.DIST((LN(($L101*EXP($K101/100*AJ$5)))-LN($J101)-$N101*AJ$5)/($O101*SQRT(AJ$5))-$O101*SQRT(AJ$5),0,1,TRUE)+$L101*EXP($K101/100*AJ$5)*(1-_xlfn.NORM.DIST((LN(($L101*EXP($K101/100*AJ$5)))-LN($J101)-$N101*AJ$5)/($O101*SQRT(AJ$5)),0,1,TRUE)))*EXP(-$F$1*AJ$5)*(INDEX('3)tpx females'!DT$57:DT$107,MATCH($R101,'3)tpx females'!$DE$57:$DE$107,0))+INDEX('3)tpx males'!DR$57:DR$107,MATCH($Q101,'3)tpx males'!$DC$57:$DC$107,0))-(INDEX('3)tpx males'!DQ$110:DQ$160,MATCH($Q101,'3)tpx males'!$DC$110:$DC$160,0))*INDEX('3)tpx females'!DS$111:DS$161,MATCH($R101,'3)tpx females'!$DE$111:$DE$161,0))*(1-(EXP(-INDEX('3)tpx males'!DR$4:DR$54,MATCH($Q101,'3)tpx males'!$DC$4:$DC$54,0)))*EXP(-INDEX('3)tpx females'!DT$3:DT$53,MATCH($R101,'3)tpx females'!$DE$3:$DE$53,0))))))),0)</f>
        <v>10899.477085901417</v>
      </c>
      <c r="AK101" s="32">
        <f ca="1">IFERROR(($J101*EXP(AK$5*($N101+0.5*($O101)^2))*_xlfn.NORM.DIST((LN(($L101*EXP($K101/100*AK$5)))-LN($J101)-$N101*AK$5)/($O101*SQRT(AK$5))-$O101*SQRT(AK$5),0,1,TRUE)+$L101*EXP($K101/100*AK$5)*(1-_xlfn.NORM.DIST((LN(($L101*EXP($K101/100*AK$5)))-LN($J101)-$N101*AK$5)/($O101*SQRT(AK$5)),0,1,TRUE)))*EXP(-$F$1*AK$5)*(INDEX('3)tpx females'!DU$57:DU$107,MATCH($R101,'3)tpx females'!$DE$57:$DE$107,0))+INDEX('3)tpx males'!DS$57:DS$107,MATCH($Q101,'3)tpx males'!$DC$57:$DC$107,0))-(INDEX('3)tpx males'!DR$110:DR$160,MATCH($Q101,'3)tpx males'!$DC$110:$DC$160,0))*INDEX('3)tpx females'!DT$111:DT$161,MATCH($R101,'3)tpx females'!$DE$111:$DE$161,0))*(1-(EXP(-INDEX('3)tpx males'!DS$4:DS$54,MATCH($Q101,'3)tpx males'!$DC$4:$DC$54,0)))*EXP(-INDEX('3)tpx females'!DU$3:DU$53,MATCH($R101,'3)tpx females'!$DE$3:$DE$53,0))))))),0)</f>
        <v>10603.237594057342</v>
      </c>
      <c r="AL101" s="32">
        <f ca="1">IFERROR(($J101*EXP(AL$5*($N101+0.5*($O101)^2))*_xlfn.NORM.DIST((LN(($L101*EXP($K101/100*AL$5)))-LN($J101)-$N101*AL$5)/($O101*SQRT(AL$5))-$O101*SQRT(AL$5),0,1,TRUE)+$L101*EXP($K101/100*AL$5)*(1-_xlfn.NORM.DIST((LN(($L101*EXP($K101/100*AL$5)))-LN($J101)-$N101*AL$5)/($O101*SQRT(AL$5)),0,1,TRUE)))*EXP(-$F$1*AL$5)*(INDEX('3)tpx females'!DV$57:DV$107,MATCH($R101,'3)tpx females'!$DE$57:$DE$107,0))+INDEX('3)tpx males'!DT$57:DT$107,MATCH($Q101,'3)tpx males'!$DC$57:$DC$107,0))-(INDEX('3)tpx males'!DS$110:DS$160,MATCH($Q101,'3)tpx males'!$DC$110:$DC$160,0))*INDEX('3)tpx females'!DU$111:DU$161,MATCH($R101,'3)tpx females'!$DE$111:$DE$161,0))*(1-(EXP(-INDEX('3)tpx males'!DT$4:DT$54,MATCH($Q101,'3)tpx males'!$DC$4:$DC$54,0)))*EXP(-INDEX('3)tpx females'!DV$3:DV$53,MATCH($R101,'3)tpx females'!$DE$3:$DE$53,0))))))),0)</f>
        <v>9647.2683074560773</v>
      </c>
      <c r="AM101" s="32">
        <f ca="1">IFERROR(($J101*EXP(AM$5*($N101+0.5*($O101)^2))*_xlfn.NORM.DIST((LN(($L101*EXP($K101/100*AM$5)))-LN($J101)-$N101*AM$5)/($O101*SQRT(AM$5))-$O101*SQRT(AM$5),0,1,TRUE)+$L101*EXP($K101/100*AM$5)*(1-_xlfn.NORM.DIST((LN(($L101*EXP($K101/100*AM$5)))-LN($J101)-$N101*AM$5)/($O101*SQRT(AM$5)),0,1,TRUE)))*EXP(-$F$1*AM$5)*(INDEX('3)tpx females'!DW$57:DW$107,MATCH($R101,'3)tpx females'!$DE$57:$DE$107,0))+INDEX('3)tpx males'!DU$57:DU$107,MATCH($Q101,'3)tpx males'!$DC$57:$DC$107,0))-(INDEX('3)tpx males'!DT$110:DT$160,MATCH($Q101,'3)tpx males'!$DC$110:$DC$160,0))*INDEX('3)tpx females'!DV$111:DV$161,MATCH($R101,'3)tpx females'!$DE$111:$DE$161,0))*(1-(EXP(-INDEX('3)tpx males'!DU$4:DU$54,MATCH($Q101,'3)tpx males'!$DC$4:$DC$54,0)))*EXP(-INDEX('3)tpx females'!DW$3:DW$53,MATCH($R101,'3)tpx females'!$DE$3:$DE$53,0))))))),0)</f>
        <v>8508.3164263498693</v>
      </c>
      <c r="AN101" s="32">
        <f ca="1">IFERROR(($J101*EXP(AN$5*($N101+0.5*($O101)^2))*_xlfn.NORM.DIST((LN(($L101*EXP($K101/100*AN$5)))-LN($J101)-$N101*AN$5)/($O101*SQRT(AN$5))-$O101*SQRT(AN$5),0,1,TRUE)+$L101*EXP($K101/100*AN$5)*(1-_xlfn.NORM.DIST((LN(($L101*EXP($K101/100*AN$5)))-LN($J101)-$N101*AN$5)/($O101*SQRT(AN$5)),0,1,TRUE)))*EXP(-$F$1*AN$5)*(INDEX('3)tpx females'!DX$57:DX$107,MATCH($R101,'3)tpx females'!$DE$57:$DE$107,0))+INDEX('3)tpx males'!DV$57:DV$107,MATCH($Q101,'3)tpx males'!$DC$57:$DC$107,0))-(INDEX('3)tpx males'!DU$110:DU$160,MATCH($Q101,'3)tpx males'!$DC$110:$DC$160,0))*INDEX('3)tpx females'!DW$111:DW$161,MATCH($R101,'3)tpx females'!$DE$111:$DE$161,0))*(1-(EXP(-INDEX('3)tpx males'!DV$4:DV$54,MATCH($Q101,'3)tpx males'!$DC$4:$DC$54,0)))*EXP(-INDEX('3)tpx females'!DX$3:DX$53,MATCH($R101,'3)tpx females'!$DE$3:$DE$53,0))))))),0)</f>
        <v>7158.6719480884558</v>
      </c>
      <c r="AO101" s="32">
        <f ca="1">IFERROR(($J101*EXP(AO$5*($N101+0.5*($O101)^2))*_xlfn.NORM.DIST((LN(($L101*EXP($K101/100*AO$5)))-LN($J101)-$N101*AO$5)/($O101*SQRT(AO$5))-$O101*SQRT(AO$5),0,1,TRUE)+$L101*EXP($K101/100*AO$5)*(1-_xlfn.NORM.DIST((LN(($L101*EXP($K101/100*AO$5)))-LN($J101)-$N101*AO$5)/($O101*SQRT(AO$5)),0,1,TRUE)))*EXP(-$F$1*AO$5)*(INDEX('3)tpx females'!DY$57:DY$107,MATCH($R101,'3)tpx females'!$DE$57:$DE$107,0))+INDEX('3)tpx males'!DW$57:DW$107,MATCH($Q101,'3)tpx males'!$DC$57:$DC$107,0))-(INDEX('3)tpx males'!DV$110:DV$160,MATCH($Q101,'3)tpx males'!$DC$110:$DC$160,0))*INDEX('3)tpx females'!DX$111:DX$161,MATCH($R101,'3)tpx females'!$DE$111:$DE$161,0))*(1-(EXP(-INDEX('3)tpx males'!DW$4:DW$54,MATCH($Q101,'3)tpx males'!$DC$4:$DC$54,0)))*EXP(-INDEX('3)tpx females'!DY$3:DY$53,MATCH($R101,'3)tpx females'!$DE$3:$DE$53,0))))))),0)</f>
        <v>5736.6993133320329</v>
      </c>
      <c r="AP101" s="32">
        <f ca="1">IFERROR(($J101*EXP(AP$5*($N101+0.5*($O101)^2))*_xlfn.NORM.DIST((LN(($L101*EXP($K101/100*AP$5)))-LN($J101)-$N101*AP$5)/($O101*SQRT(AP$5))-$O101*SQRT(AP$5),0,1,TRUE)+$L101*EXP($K101/100*AP$5)*(1-_xlfn.NORM.DIST((LN(($L101*EXP($K101/100*AP$5)))-LN($J101)-$N101*AP$5)/($O101*SQRT(AP$5)),0,1,TRUE)))*EXP(-$F$1*AP$5)*(INDEX('3)tpx females'!DZ$57:DZ$107,MATCH($R101,'3)tpx females'!$DE$57:$DE$107,0))+INDEX('3)tpx males'!DX$57:DX$107,MATCH($Q101,'3)tpx males'!$DC$57:$DC$107,0))-(INDEX('3)tpx males'!DW$110:DW$160,MATCH($Q101,'3)tpx males'!$DC$110:$DC$160,0))*INDEX('3)tpx females'!DY$111:DY$161,MATCH($R101,'3)tpx females'!$DE$111:$DE$161,0))*(1-(EXP(-INDEX('3)tpx males'!DX$4:DX$54,MATCH($Q101,'3)tpx males'!$DC$4:$DC$54,0)))*EXP(-INDEX('3)tpx females'!DZ$3:DZ$53,MATCH($R101,'3)tpx females'!$DE$3:$DE$53,0))))))),0)</f>
        <v>4397.0506881502888</v>
      </c>
      <c r="AQ101" s="32">
        <f ca="1">IFERROR(($J101*EXP(AQ$5*($N101+0.5*($O101)^2))*_xlfn.NORM.DIST((LN(($L101*EXP($K101/100*AQ$5)))-LN($J101)-$N101*AQ$5)/($O101*SQRT(AQ$5))-$O101*SQRT(AQ$5),0,1,TRUE)+$L101*EXP($K101/100*AQ$5)*(1-_xlfn.NORM.DIST((LN(($L101*EXP($K101/100*AQ$5)))-LN($J101)-$N101*AQ$5)/($O101*SQRT(AQ$5)),0,1,TRUE)))*EXP(-$F$1*AQ$5)*(INDEX('3)tpx females'!EA$57:EA$107,MATCH($R101,'3)tpx females'!$DE$57:$DE$107,0))+INDEX('3)tpx males'!DY$57:DY$107,MATCH($Q101,'3)tpx males'!$DC$57:$DC$107,0))-(INDEX('3)tpx males'!DX$110:DX$160,MATCH($Q101,'3)tpx males'!$DC$110:$DC$160,0))*INDEX('3)tpx females'!DZ$111:DZ$161,MATCH($R101,'3)tpx females'!$DE$111:$DE$161,0))*(1-(EXP(-INDEX('3)tpx males'!DY$4:DY$54,MATCH($Q101,'3)tpx males'!$DC$4:$DC$54,0)))*EXP(-INDEX('3)tpx females'!EA$3:EA$53,MATCH($R101,'3)tpx females'!$DE$3:$DE$53,0))))))),0)</f>
        <v>3180.7634759255388</v>
      </c>
      <c r="AR101" s="32">
        <f ca="1">IFERROR(($J101*EXP(AR$5*($N101+0.5*($O101)^2))*_xlfn.NORM.DIST((LN(($L101*EXP($K101/100*AR$5)))-LN($J101)-$N101*AR$5)/($O101*SQRT(AR$5))-$O101*SQRT(AR$5),0,1,TRUE)+$L101*EXP($K101/100*AR$5)*(1-_xlfn.NORM.DIST((LN(($L101*EXP($K101/100*AR$5)))-LN($J101)-$N101*AR$5)/($O101*SQRT(AR$5)),0,1,TRUE)))*EXP(-$F$1*AR$5)*(INDEX('3)tpx females'!EB$57:EB$107,MATCH($R101,'3)tpx females'!$DE$57:$DE$107,0))+INDEX('3)tpx males'!DZ$57:DZ$107,MATCH($Q101,'3)tpx males'!$DC$57:$DC$107,0))-(INDEX('3)tpx males'!DY$110:DY$160,MATCH($Q101,'3)tpx males'!$DC$110:$DC$160,0))*INDEX('3)tpx females'!EA$111:EA$161,MATCH($R101,'3)tpx females'!$DE$111:$DE$161,0))*(1-(EXP(-INDEX('3)tpx males'!DZ$4:DZ$54,MATCH($Q101,'3)tpx males'!$DC$4:$DC$54,0)))*EXP(-INDEX('3)tpx females'!EB$3:EB$53,MATCH($R101,'3)tpx females'!$DE$3:$DE$53,0))))))),0)</f>
        <v>2197.7131850897927</v>
      </c>
      <c r="AS101" s="32">
        <f ca="1">IFERROR(($J101*EXP(AS$5*($N101+0.5*($O101)^2))*_xlfn.NORM.DIST((LN(($L101*EXP($K101/100*AS$5)))-LN($J101)-$N101*AS$5)/($O101*SQRT(AS$5))-$O101*SQRT(AS$5),0,1,TRUE)+$L101*EXP($K101/100*AS$5)*(1-_xlfn.NORM.DIST((LN(($L101*EXP($K101/100*AS$5)))-LN($J101)-$N101*AS$5)/($O101*SQRT(AS$5)),0,1,TRUE)))*EXP(-$F$1*AS$5)*(INDEX('3)tpx females'!EC$57:EC$107,MATCH($R101,'3)tpx females'!$DE$57:$DE$107,0))+INDEX('3)tpx males'!EA$57:EA$107,MATCH($Q101,'3)tpx males'!$DC$57:$DC$107,0))-(INDEX('3)tpx males'!DZ$110:DZ$160,MATCH($Q101,'3)tpx males'!$DC$110:$DC$160,0))*INDEX('3)tpx females'!EB$111:EB$161,MATCH($R101,'3)tpx females'!$DE$111:$DE$161,0))*(1-(EXP(-INDEX('3)tpx males'!EA$4:EA$54,MATCH($Q101,'3)tpx males'!$DC$4:$DC$54,0)))*EXP(-INDEX('3)tpx females'!EC$3:EC$53,MATCH($R101,'3)tpx females'!$DE$3:$DE$53,0))))))),0)</f>
        <v>1448.1543525204486</v>
      </c>
      <c r="AT101" s="32">
        <f ca="1">IFERROR(($J101*EXP(AT$5*($N101+0.5*($O101)^2))*_xlfn.NORM.DIST((LN(($L101*EXP($K101/100*AT$5)))-LN($J101)-$N101*AT$5)/($O101*SQRT(AT$5))-$O101*SQRT(AT$5),0,1,TRUE)+$L101*EXP($K101/100*AT$5)*(1-_xlfn.NORM.DIST((LN(($L101*EXP($K101/100*AT$5)))-LN($J101)-$N101*AT$5)/($O101*SQRT(AT$5)),0,1,TRUE)))*EXP(-$F$1*AT$5)*(INDEX('3)tpx females'!ED$57:ED$107,MATCH($R101,'3)tpx females'!$DE$57:$DE$107,0))+INDEX('3)tpx males'!EB$57:EB$107,MATCH($Q101,'3)tpx males'!$DC$57:$DC$107,0))-(INDEX('3)tpx males'!EA$110:EA$160,MATCH($Q101,'3)tpx males'!$DC$110:$DC$160,0))*INDEX('3)tpx females'!EC$111:EC$161,MATCH($R101,'3)tpx females'!$DE$111:$DE$161,0))*(1-(EXP(-INDEX('3)tpx males'!EB$4:EB$54,MATCH($Q101,'3)tpx males'!$DC$4:$DC$54,0)))*EXP(-INDEX('3)tpx females'!ED$3:ED$53,MATCH($R101,'3)tpx females'!$DE$3:$DE$53,0))))))),0)</f>
        <v>896.73446788422552</v>
      </c>
      <c r="AU101" s="32">
        <f ca="1">IFERROR(($J101*EXP(AU$5*($N101+0.5*($O101)^2))*_xlfn.NORM.DIST((LN(($L101*EXP($K101/100*AU$5)))-LN($J101)-$N101*AU$5)/($O101*SQRT(AU$5))-$O101*SQRT(AU$5),0,1,TRUE)+$L101*EXP($K101/100*AU$5)*(1-_xlfn.NORM.DIST((LN(($L101*EXP($K101/100*AU$5)))-LN($J101)-$N101*AU$5)/($O101*SQRT(AU$5)),0,1,TRUE)))*EXP(-$F$1*AU$5)*(INDEX('3)tpx females'!EE$57:EE$107,MATCH($R101,'3)tpx females'!$DE$57:$DE$107,0))+INDEX('3)tpx males'!EC$57:EC$107,MATCH($Q101,'3)tpx males'!$DC$57:$DC$107,0))-(INDEX('3)tpx males'!EB$110:EB$160,MATCH($Q101,'3)tpx males'!$DC$110:$DC$160,0))*INDEX('3)tpx females'!ED$111:ED$161,MATCH($R101,'3)tpx females'!$DE$111:$DE$161,0))*(1-(EXP(-INDEX('3)tpx males'!EC$4:EC$54,MATCH($Q101,'3)tpx males'!$DC$4:$DC$54,0)))*EXP(-INDEX('3)tpx females'!EE$3:EE$53,MATCH($R101,'3)tpx females'!$DE$3:$DE$53,0))))))),0)</f>
        <v>536.3565036885775</v>
      </c>
      <c r="AV101" s="32">
        <f ca="1">IFERROR(($J101*EXP(AV$5*($N101+0.5*($O101)^2))*_xlfn.NORM.DIST((LN(($L101*EXP($K101/100*AV$5)))-LN($J101)-$N101*AV$5)/($O101*SQRT(AV$5))-$O101*SQRT(AV$5),0,1,TRUE)+$L101*EXP($K101/100*AV$5)*(1-_xlfn.NORM.DIST((LN(($L101*EXP($K101/100*AV$5)))-LN($J101)-$N101*AV$5)/($O101*SQRT(AV$5)),0,1,TRUE)))*EXP(-$F$1*AV$5)*(INDEX('3)tpx females'!EF$57:EF$107,MATCH($R101,'3)tpx females'!$DE$57:$DE$107,0))+INDEX('3)tpx males'!ED$57:ED$107,MATCH($Q101,'3)tpx males'!$DC$57:$DC$107,0))-(INDEX('3)tpx males'!EC$110:EC$160,MATCH($Q101,'3)tpx males'!$DC$110:$DC$160,0))*INDEX('3)tpx females'!EE$111:EE$161,MATCH($R101,'3)tpx females'!$DE$111:$DE$161,0))*(1-(EXP(-INDEX('3)tpx males'!ED$4:ED$54,MATCH($Q101,'3)tpx males'!$DC$4:$DC$54,0)))*EXP(-INDEX('3)tpx females'!EF$3:EF$53,MATCH($R101,'3)tpx females'!$DE$3:$DE$53,0))))))),0)</f>
        <v>295.25760301531244</v>
      </c>
      <c r="AW101" s="32">
        <f ca="1">IFERROR(($J101*EXP(AW$5*($N101+0.5*($O101)^2))*_xlfn.NORM.DIST((LN(($L101*EXP($K101/100*AW$5)))-LN($J101)-$N101*AW$5)/($O101*SQRT(AW$5))-$O101*SQRT(AW$5),0,1,TRUE)+$L101*EXP($K101/100*AW$5)*(1-_xlfn.NORM.DIST((LN(($L101*EXP($K101/100*AW$5)))-LN($J101)-$N101*AW$5)/($O101*SQRT(AW$5)),0,1,TRUE)))*EXP(-$F$1*AW$5)*(INDEX('3)tpx females'!EG$57:EG$107,MATCH($R101,'3)tpx females'!$DE$57:$DE$107,0))+INDEX('3)tpx males'!EE$57:EE$107,MATCH($Q101,'3)tpx males'!$DC$57:$DC$107,0))-(INDEX('3)tpx males'!ED$110:ED$160,MATCH($Q101,'3)tpx males'!$DC$110:$DC$160,0))*INDEX('3)tpx females'!EF$111:EF$161,MATCH($R101,'3)tpx females'!$DE$111:$DE$161,0))*(1-(EXP(-INDEX('3)tpx males'!EE$4:EE$54,MATCH($Q101,'3)tpx males'!$DC$4:$DC$54,0)))*EXP(-INDEX('3)tpx females'!EG$3:EG$53,MATCH($R101,'3)tpx females'!$DE$3:$DE$53,0))))))),0)</f>
        <v>163.76910192192514</v>
      </c>
      <c r="AX101" s="32">
        <f ca="1">IFERROR(($J101*EXP(AX$5*($N101+0.5*($O101)^2))*_xlfn.NORM.DIST((LN(($L101*EXP($K101/100*AX$5)))-LN($J101)-$N101*AX$5)/($O101*SQRT(AX$5))-$O101*SQRT(AX$5),0,1,TRUE)+$L101*EXP($K101/100*AX$5)*(1-_xlfn.NORM.DIST((LN(($L101*EXP($K101/100*AX$5)))-LN($J101)-$N101*AX$5)/($O101*SQRT(AX$5)),0,1,TRUE)))*EXP(-$F$1*AX$5)*(INDEX('3)tpx females'!EH$57:EH$107,MATCH($R101,'3)tpx females'!$DE$57:$DE$107,0))+INDEX('3)tpx males'!EF$57:EF$107,MATCH($Q101,'3)tpx males'!$DC$57:$DC$107,0))-(INDEX('3)tpx males'!EE$110:EE$160,MATCH($Q101,'3)tpx males'!$DC$110:$DC$160,0))*INDEX('3)tpx females'!EG$111:EG$161,MATCH($R101,'3)tpx females'!$DE$111:$DE$161,0))*(1-(EXP(-INDEX('3)tpx males'!EF$4:EF$54,MATCH($Q101,'3)tpx males'!$DC$4:$DC$54,0)))*EXP(-INDEX('3)tpx females'!EH$3:EH$53,MATCH($R101,'3)tpx females'!$DE$3:$DE$53,0))))))),0)</f>
        <v>89.631119286707474</v>
      </c>
      <c r="AY101" s="32">
        <f ca="1">IFERROR(($J101*EXP(AY$5*($N101+0.5*($O101)^2))*_xlfn.NORM.DIST((LN(($L101*EXP($K101/100*AY$5)))-LN($J101)-$N101*AY$5)/($O101*SQRT(AY$5))-$O101*SQRT(AY$5),0,1,TRUE)+$L101*EXP($K101/100*AY$5)*(1-_xlfn.NORM.DIST((LN(($L101*EXP($K101/100*AY$5)))-LN($J101)-$N101*AY$5)/($O101*SQRT(AY$5)),0,1,TRUE)))*EXP(-$F$1*AY$5)*(INDEX('3)tpx females'!EI$57:EI$107,MATCH($R101,'3)tpx females'!$DE$57:$DE$107,0))+INDEX('3)tpx males'!EG$57:EG$107,MATCH($Q101,'3)tpx males'!$DC$57:$DC$107,0))-(INDEX('3)tpx males'!EF$110:EF$160,MATCH($Q101,'3)tpx males'!$DC$110:$DC$160,0))*INDEX('3)tpx females'!EH$111:EH$161,MATCH($R101,'3)tpx females'!$DE$111:$DE$161,0))*(1-(EXP(-INDEX('3)tpx males'!EG$4:EG$54,MATCH($Q101,'3)tpx males'!$DC$4:$DC$54,0)))*EXP(-INDEX('3)tpx females'!EI$3:EI$53,MATCH($R101,'3)tpx females'!$DE$3:$DE$53,0))))))),0)</f>
        <v>38.784241723619537</v>
      </c>
      <c r="AZ101" s="32">
        <f ca="1">IFERROR(($J101*EXP(AZ$5*($N101+0.5*($O101)^2))*_xlfn.NORM.DIST((LN(($L101*EXP($K101/100*AZ$5)))-LN($J101)-$N101*AZ$5)/($O101*SQRT(AZ$5))-$O101*SQRT(AZ$5),0,1,TRUE)+$L101*EXP($K101/100*AZ$5)*(1-_xlfn.NORM.DIST((LN(($L101*EXP($K101/100*AZ$5)))-LN($J101)-$N101*AZ$5)/($O101*SQRT(AZ$5)),0,1,TRUE)))*EXP(-$F$1*AZ$5)*(INDEX('3)tpx females'!EJ$57:EJ$107,MATCH($R101,'3)tpx females'!$DE$57:$DE$107,0))+INDEX('3)tpx males'!EH$57:EH$107,MATCH($Q101,'3)tpx males'!$DC$57:$DC$107,0))-(INDEX('3)tpx males'!EG$110:EG$160,MATCH($Q101,'3)tpx males'!$DC$110:$DC$160,0))*INDEX('3)tpx females'!EI$111:EI$161,MATCH($R101,'3)tpx females'!$DE$111:$DE$161,0))*(1-(EXP(-INDEX('3)tpx males'!EH$4:EH$54,MATCH($Q101,'3)tpx males'!$DC$4:$DC$54,0)))*EXP(-INDEX('3)tpx females'!EJ$3:EJ$53,MATCH($R101,'3)tpx females'!$DE$3:$DE$53,0))))))),0)</f>
        <v>7.4772381309931868</v>
      </c>
      <c r="BA101" s="32">
        <f ca="1">IFERROR(($J101*EXP(BA$5*($N101+0.5*($O101)^2))*_xlfn.NORM.DIST((LN(($L101*EXP($K101/100*BA$5)))-LN($J101)-$N101*BA$5)/($O101*SQRT(BA$5))-$O101*SQRT(BA$5),0,1,TRUE)+$L101*EXP($K101/100*BA$5)*(1-_xlfn.NORM.DIST((LN(($L101*EXP($K101/100*BA$5)))-LN($J101)-$N101*BA$5)/($O101*SQRT(BA$5)),0,1,TRUE)))*EXP(-$F$1*BA$5)*(INDEX('3)tpx females'!EK$57:EK$107,MATCH($R101,'3)tpx females'!$DE$57:$DE$107,0))+INDEX('3)tpx males'!EI$57:EI$107,MATCH($Q101,'3)tpx males'!$DC$57:$DC$107,0))-(INDEX('3)tpx males'!EH$110:EH$160,MATCH($Q101,'3)tpx males'!$DC$110:$DC$160,0))*INDEX('3)tpx females'!EJ$111:EJ$161,MATCH($R101,'3)tpx females'!$DE$111:$DE$161,0))*(1-(EXP(-INDEX('3)tpx males'!EI$4:EI$54,MATCH($Q101,'3)tpx males'!$DC$4:$DC$54,0)))*EXP(-INDEX('3)tpx females'!EK$3:EK$53,MATCH($R101,'3)tpx females'!$DE$3:$DE$53,0))))))),0)</f>
        <v>0</v>
      </c>
      <c r="BB101" s="32">
        <f ca="1">IFERROR(($J101*EXP(BB$5*($N101+0.5*($O101)^2))*_xlfn.NORM.DIST((LN(($L101*EXP($K101/100*BB$5)))-LN($J101)-$N101*BB$5)/($O101*SQRT(BB$5))-$O101*SQRT(BB$5),0,1,TRUE)+$L101*EXP($K101/100*BB$5)*(1-_xlfn.NORM.DIST((LN(($L101*EXP($K101/100*BB$5)))-LN($J101)-$N101*BB$5)/($O101*SQRT(BB$5)),0,1,TRUE)))*EXP(-$F$1*BB$5)*(INDEX('3)tpx females'!EL$57:EL$107,MATCH($R101,'3)tpx females'!$DE$57:$DE$107,0))+INDEX('3)tpx males'!EJ$57:EJ$107,MATCH($Q101,'3)tpx males'!$DC$57:$DC$107,0))-(INDEX('3)tpx males'!EI$110:EI$160,MATCH($Q101,'3)tpx males'!$DC$110:$DC$160,0))*INDEX('3)tpx females'!EK$111:EK$161,MATCH($R101,'3)tpx females'!$DE$111:$DE$161,0))*(1-(EXP(-INDEX('3)tpx males'!EJ$4:EJ$54,MATCH($Q101,'3)tpx males'!$DC$4:$DC$54,0)))*EXP(-INDEX('3)tpx females'!EL$3:EL$53,MATCH($R101,'3)tpx females'!$DE$3:$DE$53,0))))))),0)</f>
        <v>0</v>
      </c>
      <c r="BC101" s="32">
        <f ca="1">IFERROR(($J101*EXP(BC$5*($N101+0.5*($O101)^2))*_xlfn.NORM.DIST((LN(($L101*EXP($K101/100*BC$5)))-LN($J101)-$N101*BC$5)/($O101*SQRT(BC$5))-$O101*SQRT(BC$5),0,1,TRUE)+$L101*EXP($K101/100*BC$5)*(1-_xlfn.NORM.DIST((LN(($L101*EXP($K101/100*BC$5)))-LN($J101)-$N101*BC$5)/($O101*SQRT(BC$5)),0,1,TRUE)))*EXP(-$F$1*BC$5)*(INDEX('3)tpx females'!EM$57:EM$107,MATCH($R101,'3)tpx females'!$DE$57:$DE$107,0))+INDEX('3)tpx males'!EK$57:EK$107,MATCH($Q101,'3)tpx males'!$DC$57:$DC$107,0))-(INDEX('3)tpx males'!EJ$110:EJ$160,MATCH($Q101,'3)tpx males'!$DC$110:$DC$160,0))*INDEX('3)tpx females'!EL$111:EL$161,MATCH($R101,'3)tpx females'!$DE$111:$DE$161,0))*(1-(EXP(-INDEX('3)tpx males'!EK$4:EK$54,MATCH($Q101,'3)tpx males'!$DC$4:$DC$54,0)))*EXP(-INDEX('3)tpx females'!EM$3:EM$53,MATCH($R101,'3)tpx females'!$DE$3:$DE$53,0))))))),0)</f>
        <v>0</v>
      </c>
      <c r="BD101" s="32">
        <f ca="1">IFERROR(($J101*EXP(BD$5*($N101+0.5*($O101)^2))*_xlfn.NORM.DIST((LN(($L101*EXP($K101/100*BD$5)))-LN($J101)-$N101*BD$5)/($O101*SQRT(BD$5))-$O101*SQRT(BD$5),0,1,TRUE)+$L101*EXP($K101/100*BD$5)*(1-_xlfn.NORM.DIST((LN(($L101*EXP($K101/100*BD$5)))-LN($J101)-$N101*BD$5)/($O101*SQRT(BD$5)),0,1,TRUE)))*EXP(-$F$1*BD$5)*(INDEX('3)tpx females'!EN$57:EN$107,MATCH($R101,'3)tpx females'!$DE$57:$DE$107,0))+INDEX('3)tpx males'!EL$57:EL$107,MATCH($Q101,'3)tpx males'!$DC$57:$DC$107,0))-(INDEX('3)tpx males'!EK$110:EK$160,MATCH($Q101,'3)tpx males'!$DC$110:$DC$160,0))*INDEX('3)tpx females'!EM$111:EM$161,MATCH($R101,'3)tpx females'!$DE$111:$DE$161,0))*(1-(EXP(-INDEX('3)tpx males'!EL$4:EL$54,MATCH($Q101,'3)tpx males'!$DC$4:$DC$54,0)))*EXP(-INDEX('3)tpx females'!EN$3:EN$53,MATCH($R101,'3)tpx females'!$DE$3:$DE$53,0))))))),0)</f>
        <v>0</v>
      </c>
      <c r="BE101" s="32">
        <f ca="1">IFERROR(($J101*EXP(BE$5*($N101+0.5*($O101)^2))*_xlfn.NORM.DIST((LN(($L101*EXP($K101/100*BE$5)))-LN($J101)-$N101*BE$5)/($O101*SQRT(BE$5))-$O101*SQRT(BE$5),0,1,TRUE)+$L101*EXP($K101/100*BE$5)*(1-_xlfn.NORM.DIST((LN(($L101*EXP($K101/100*BE$5)))-LN($J101)-$N101*BE$5)/($O101*SQRT(BE$5)),0,1,TRUE)))*EXP(-$F$1*BE$5)*(INDEX('3)tpx females'!EO$57:EO$107,MATCH($R101,'3)tpx females'!$DE$57:$DE$107,0))+INDEX('3)tpx males'!EM$57:EM$107,MATCH($Q101,'3)tpx males'!$DC$57:$DC$107,0))-(INDEX('3)tpx males'!EL$110:EL$160,MATCH($Q101,'3)tpx males'!$DC$110:$DC$160,0))*INDEX('3)tpx females'!EN$111:EN$161,MATCH($R101,'3)tpx females'!$DE$111:$DE$161,0))*(1-(EXP(-INDEX('3)tpx males'!EM$4:EM$54,MATCH($Q101,'3)tpx males'!$DC$4:$DC$54,0)))*EXP(-INDEX('3)tpx females'!EO$3:EO$53,MATCH($R101,'3)tpx females'!$DE$3:$DE$53,0))))))),0)</f>
        <v>0</v>
      </c>
      <c r="BF101" s="32">
        <f ca="1">IFERROR(($J101*EXP(BF$5*($N101+0.5*($O101)^2))*_xlfn.NORM.DIST((LN(($L101*EXP($K101/100*BF$5)))-LN($J101)-$N101*BF$5)/($O101*SQRT(BF$5))-$O101*SQRT(BF$5),0,1,TRUE)+$L101*EXP($K101/100*BF$5)*(1-_xlfn.NORM.DIST((LN(($L101*EXP($K101/100*BF$5)))-LN($J101)-$N101*BF$5)/($O101*SQRT(BF$5)),0,1,TRUE)))*EXP(-$F$1*BF$5)*(INDEX('3)tpx females'!EP$57:EP$107,MATCH($R101,'3)tpx females'!$DE$57:$DE$107,0))+INDEX('3)tpx males'!EN$57:EN$107,MATCH($Q101,'3)tpx males'!$DC$57:$DC$107,0))-(INDEX('3)tpx males'!EM$110:EM$160,MATCH($Q101,'3)tpx males'!$DC$110:$DC$160,0))*INDEX('3)tpx females'!EO$111:EO$161,MATCH($R101,'3)tpx females'!$DE$111:$DE$161,0))*(1-(EXP(-INDEX('3)tpx males'!EN$4:EN$54,MATCH($Q101,'3)tpx males'!$DC$4:$DC$54,0)))*EXP(-INDEX('3)tpx females'!EP$3:EP$53,MATCH($R101,'3)tpx females'!$DE$3:$DE$53,0))))))),0)</f>
        <v>0</v>
      </c>
      <c r="BG101" s="32">
        <f ca="1">IFERROR(($J101*EXP(BG$5*($N101+0.5*($O101)^2))*_xlfn.NORM.DIST((LN(($L101*EXP($K101/100*BG$5)))-LN($J101)-$N101*BG$5)/($O101*SQRT(BG$5))-$O101*SQRT(BG$5),0,1,TRUE)+$L101*EXP($K101/100*BG$5)*(1-_xlfn.NORM.DIST((LN(($L101*EXP($K101/100*BG$5)))-LN($J101)-$N101*BG$5)/($O101*SQRT(BG$5)),0,1,TRUE)))*EXP(-$F$1*BG$5)*(INDEX('3)tpx females'!EQ$57:EQ$107,MATCH($R101,'3)tpx females'!$DE$57:$DE$107,0))+INDEX('3)tpx males'!EO$57:EO$107,MATCH($Q101,'3)tpx males'!$DC$57:$DC$107,0))-(INDEX('3)tpx males'!EN$110:EN$160,MATCH($Q101,'3)tpx males'!$DC$110:$DC$160,0))*INDEX('3)tpx females'!EP$111:EP$161,MATCH($R101,'3)tpx females'!$DE$111:$DE$161,0))*(1-(EXP(-INDEX('3)tpx males'!EO$4:EO$54,MATCH($Q101,'3)tpx males'!$DC$4:$DC$54,0)))*EXP(-INDEX('3)tpx females'!EQ$3:EQ$53,MATCH($R101,'3)tpx females'!$DE$3:$DE$53,0))))))),0)</f>
        <v>0</v>
      </c>
      <c r="BH101" s="32">
        <f ca="1">IFERROR(($J101*EXP(BH$5*($N101+0.5*($O101)^2))*_xlfn.NORM.DIST((LN(($L101*EXP($K101/100*BH$5)))-LN($J101)-$N101*BH$5)/($O101*SQRT(BH$5))-$O101*SQRT(BH$5),0,1,TRUE)+$L101*EXP($K101/100*BH$5)*(1-_xlfn.NORM.DIST((LN(($L101*EXP($K101/100*BH$5)))-LN($J101)-$N101*BH$5)/($O101*SQRT(BH$5)),0,1,TRUE)))*EXP(-$F$1*BH$5)*(INDEX('3)tpx females'!ER$57:ER$107,MATCH($R101,'3)tpx females'!$DE$57:$DE$107,0))+INDEX('3)tpx males'!EP$57:EP$107,MATCH($Q101,'3)tpx males'!$DC$57:$DC$107,0))-(INDEX('3)tpx males'!EO$110:EO$160,MATCH($Q101,'3)tpx males'!$DC$110:$DC$160,0))*INDEX('3)tpx females'!EQ$111:EQ$161,MATCH($R101,'3)tpx females'!$DE$111:$DE$161,0))*(1-(EXP(-INDEX('3)tpx males'!EP$4:EP$54,MATCH($Q101,'3)tpx males'!$DC$4:$DC$54,0)))*EXP(-INDEX('3)tpx females'!ER$3:ER$53,MATCH($R101,'3)tpx females'!$DE$3:$DE$53,0))))))),0)</f>
        <v>0</v>
      </c>
      <c r="BI101" s="32">
        <f ca="1">IFERROR(($J101*EXP(BI$5*($N101+0.5*($O101)^2))*_xlfn.NORM.DIST((LN(($L101*EXP($K101/100*BI$5)))-LN($J101)-$N101*BI$5)/($O101*SQRT(BI$5))-$O101*SQRT(BI$5),0,1,TRUE)+$L101*EXP($K101/100*BI$5)*(1-_xlfn.NORM.DIST((LN(($L101*EXP($K101/100*BI$5)))-LN($J101)-$N101*BI$5)/($O101*SQRT(BI$5)),0,1,TRUE)))*EXP(-$F$1*BI$5)*(INDEX('3)tpx females'!ES$57:ES$107,MATCH($R101,'3)tpx females'!$DE$57:$DE$107,0))+INDEX('3)tpx males'!EQ$57:EQ$107,MATCH($Q101,'3)tpx males'!$DC$57:$DC$107,0))-(INDEX('3)tpx males'!EP$110:EP$160,MATCH($Q101,'3)tpx males'!$DC$110:$DC$160,0))*INDEX('3)tpx females'!ER$111:ER$161,MATCH($R101,'3)tpx females'!$DE$111:$DE$161,0))*(1-(EXP(-INDEX('3)tpx males'!EQ$4:EQ$54,MATCH($Q101,'3)tpx males'!$DC$4:$DC$54,0)))*EXP(-INDEX('3)tpx females'!ES$3:ES$53,MATCH($R101,'3)tpx females'!$DE$3:$DE$53,0))))))),0)</f>
        <v>0</v>
      </c>
      <c r="BJ101" s="32">
        <f ca="1">IFERROR(($J101*EXP(BJ$5*($N101+0.5*($O101)^2))*_xlfn.NORM.DIST((LN(($L101*EXP($K101/100*BJ$5)))-LN($J101)-$N101*BJ$5)/($O101*SQRT(BJ$5))-$O101*SQRT(BJ$5),0,1,TRUE)+$L101*EXP($K101/100*BJ$5)*(1-_xlfn.NORM.DIST((LN(($L101*EXP($K101/100*BJ$5)))-LN($J101)-$N101*BJ$5)/($O101*SQRT(BJ$5)),0,1,TRUE)))*EXP(-$F$1*BJ$5)*(INDEX('3)tpx females'!ET$57:ET$107,MATCH($R101,'3)tpx females'!$DE$57:$DE$107,0))+INDEX('3)tpx males'!ER$57:ER$107,MATCH($Q101,'3)tpx males'!$DC$57:$DC$107,0))-(INDEX('3)tpx males'!EQ$110:EQ$160,MATCH($Q101,'3)tpx males'!$DC$110:$DC$160,0))*INDEX('3)tpx females'!ES$111:ES$161,MATCH($R101,'3)tpx females'!$DE$111:$DE$161,0))*(1-(EXP(-INDEX('3)tpx males'!ER$4:ER$54,MATCH($Q101,'3)tpx males'!$DC$4:$DC$54,0)))*EXP(-INDEX('3)tpx females'!ET$3:ET$53,MATCH($R101,'3)tpx females'!$DE$3:$DE$53,0))))))),0)</f>
        <v>0</v>
      </c>
      <c r="BK101" s="32">
        <f ca="1">IFERROR(($J101*EXP(BK$5*($N101+0.5*($O101)^2))*_xlfn.NORM.DIST((LN(($L101*EXP($K101/100*BK$5)))-LN($J101)-$N101*BK$5)/($O101*SQRT(BK$5))-$O101*SQRT(BK$5),0,1,TRUE)+$L101*EXP($K101/100*BK$5)*(1-_xlfn.NORM.DIST((LN(($L101*EXP($K101/100*BK$5)))-LN($J101)-$N101*BK$5)/($O101*SQRT(BK$5)),0,1,TRUE)))*EXP(-$F$1*BK$5)*(INDEX('3)tpx females'!EU$57:EU$107,MATCH($R101,'3)tpx females'!$DE$57:$DE$107,0))+INDEX('3)tpx males'!ES$57:ES$107,MATCH($Q101,'3)tpx males'!$DC$57:$DC$107,0))-(INDEX('3)tpx males'!ER$110:ER$160,MATCH($Q101,'3)tpx males'!$DC$110:$DC$160,0))*INDEX('3)tpx females'!ET$111:ET$161,MATCH($R101,'3)tpx females'!$DE$111:$DE$161,0))*(1-(EXP(-INDEX('3)tpx males'!ES$4:ES$54,MATCH($Q101,'3)tpx males'!$DC$4:$DC$54,0)))*EXP(-INDEX('3)tpx females'!EU$3:EU$53,MATCH($R101,'3)tpx females'!$DE$3:$DE$53,0))))))),0)</f>
        <v>0</v>
      </c>
      <c r="BL101" s="32">
        <f ca="1">IFERROR(($J101*EXP(BL$5*($N101+0.5*($O101)^2))*_xlfn.NORM.DIST((LN(($L101*EXP($K101/100*BL$5)))-LN($J101)-$N101*BL$5)/($O101*SQRT(BL$5))-$O101*SQRT(BL$5),0,1,TRUE)+$L101*EXP($K101/100*BL$5)*(1-_xlfn.NORM.DIST((LN(($L101*EXP($K101/100*BL$5)))-LN($J101)-$N101*BL$5)/($O101*SQRT(BL$5)),0,1,TRUE)))*EXP(-$F$1*BL$5)*(INDEX('3)tpx females'!EV$57:EV$107,MATCH($R101,'3)tpx females'!$DE$57:$DE$107,0))+INDEX('3)tpx males'!ET$57:ET$107,MATCH($Q101,'3)tpx males'!$DC$57:$DC$107,0))-(INDEX('3)tpx males'!ES$110:ES$160,MATCH($Q101,'3)tpx males'!$DC$110:$DC$160,0))*INDEX('3)tpx females'!EU$111:EU$161,MATCH($R101,'3)tpx females'!$DE$111:$DE$161,0))*(1-(EXP(-INDEX('3)tpx males'!ET$4:ET$54,MATCH($Q101,'3)tpx males'!$DC$4:$DC$54,0)))*EXP(-INDEX('3)tpx females'!EV$3:EV$53,MATCH($R101,'3)tpx females'!$DE$3:$DE$53,0))))))),0)</f>
        <v>0</v>
      </c>
      <c r="BM101" s="32">
        <f ca="1">IFERROR(($J101*EXP(BM$5*($N101+0.5*($O101)^2))*_xlfn.NORM.DIST((LN(($L101*EXP($K101/100*BM$5)))-LN($J101)-$N101*BM$5)/($O101*SQRT(BM$5))-$O101*SQRT(BM$5),0,1,TRUE)+$L101*EXP($K101/100*BM$5)*(1-_xlfn.NORM.DIST((LN(($L101*EXP($K101/100*BM$5)))-LN($J101)-$N101*BM$5)/($O101*SQRT(BM$5)),0,1,TRUE)))*EXP(-$F$1*BM$5)*(INDEX('3)tpx females'!EW$57:EW$107,MATCH($R101,'3)tpx females'!$DE$57:$DE$107,0))+INDEX('3)tpx males'!EU$57:EU$107,MATCH($Q101,'3)tpx males'!$DC$57:$DC$107,0))-(INDEX('3)tpx males'!ET$110:ET$160,MATCH($Q101,'3)tpx males'!$DC$110:$DC$160,0))*INDEX('3)tpx females'!EV$111:EV$161,MATCH($R101,'3)tpx females'!$DE$111:$DE$161,0))*(1-(EXP(-INDEX('3)tpx males'!EU$4:EU$54,MATCH($Q101,'3)tpx males'!$DC$4:$DC$54,0)))*EXP(-INDEX('3)tpx females'!EW$3:EW$53,MATCH($R101,'3)tpx females'!$DE$3:$DE$53,0))))))),0)</f>
        <v>0</v>
      </c>
      <c r="BN101" s="32">
        <f ca="1">IFERROR(($J101*EXP(BN$5*($N101+0.5*($O101)^2))*_xlfn.NORM.DIST((LN(($L101*EXP($K101/100*BN$5)))-LN($J101)-$N101*BN$5)/($O101*SQRT(BN$5))-$O101*SQRT(BN$5),0,1,TRUE)+$L101*EXP($K101/100*BN$5)*(1-_xlfn.NORM.DIST((LN(($L101*EXP($K101/100*BN$5)))-LN($J101)-$N101*BN$5)/($O101*SQRT(BN$5)),0,1,TRUE)))*EXP(-$F$1*BN$5)*(INDEX('3)tpx females'!EX$57:EX$107,MATCH($R101,'3)tpx females'!$DE$57:$DE$107,0))+INDEX('3)tpx males'!EV$57:EV$107,MATCH($Q101,'3)tpx males'!$DC$57:$DC$107,0))-(INDEX('3)tpx males'!EU$110:EU$160,MATCH($Q101,'3)tpx males'!$DC$110:$DC$160,0))*INDEX('3)tpx females'!EW$111:EW$161,MATCH($R101,'3)tpx females'!$DE$111:$DE$161,0))*(1-(EXP(-INDEX('3)tpx males'!EV$4:EV$54,MATCH($Q101,'3)tpx males'!$DC$4:$DC$54,0)))*EXP(-INDEX('3)tpx females'!EX$3:EX$53,MATCH($R101,'3)tpx females'!$DE$3:$DE$53,0))))))),0)</f>
        <v>0</v>
      </c>
      <c r="BO101" s="32">
        <f ca="1">IFERROR(($J101*EXP(BO$5*($N101+0.5*($O101)^2))*_xlfn.NORM.DIST((LN(($L101*EXP($K101/100*BO$5)))-LN($J101)-$N101*BO$5)/($O101*SQRT(BO$5))-$O101*SQRT(BO$5),0,1,TRUE)+$L101*EXP($K101/100*BO$5)*(1-_xlfn.NORM.DIST((LN(($L101*EXP($K101/100*BO$5)))-LN($J101)-$N101*BO$5)/($O101*SQRT(BO$5)),0,1,TRUE)))*EXP(-$F$1*BO$5)*(INDEX('3)tpx females'!EY$57:EY$107,MATCH($R101,'3)tpx females'!$DE$57:$DE$107,0))+INDEX('3)tpx males'!EW$57:EW$107,MATCH($Q101,'3)tpx males'!$DC$57:$DC$107,0))-(INDEX('3)tpx males'!EV$110:EV$160,MATCH($Q101,'3)tpx males'!$DC$110:$DC$160,0))*INDEX('3)tpx females'!EX$111:EX$161,MATCH($R101,'3)tpx females'!$DE$111:$DE$161,0))*(1-(EXP(-INDEX('3)tpx males'!EW$4:EW$54,MATCH($Q101,'3)tpx males'!$DC$4:$DC$54,0)))*EXP(-INDEX('3)tpx females'!EY$3:EY$53,MATCH($R101,'3)tpx females'!$DE$3:$DE$53,0))))))),0)</f>
        <v>0</v>
      </c>
      <c r="BP101" s="32">
        <f ca="1">IFERROR(($J101*EXP(BP$5*($N101+0.5*($O101)^2))*_xlfn.NORM.DIST((LN(($L101*EXP($K101/100*BP$5)))-LN($J101)-$N101*BP$5)/($O101*SQRT(BP$5))-$O101*SQRT(BP$5),0,1,TRUE)+$L101*EXP($K101/100*BP$5)*(1-_xlfn.NORM.DIST((LN(($L101*EXP($K101/100*BP$5)))-LN($J101)-$N101*BP$5)/($O101*SQRT(BP$5)),0,1,TRUE)))*EXP(-$F$1*BP$5)*(INDEX('3)tpx females'!EZ$57:EZ$107,MATCH($R101,'3)tpx females'!$DE$57:$DE$107,0))+INDEX('3)tpx males'!EX$57:EX$107,MATCH($Q101,'3)tpx males'!$DC$57:$DC$107,0))-(INDEX('3)tpx males'!EW$110:EW$160,MATCH($Q101,'3)tpx males'!$DC$110:$DC$160,0))*INDEX('3)tpx females'!EY$111:EY$161,MATCH($R101,'3)tpx females'!$DE$111:$DE$161,0))*(1-(EXP(-INDEX('3)tpx males'!EX$4:EX$54,MATCH($Q101,'3)tpx males'!$DC$4:$DC$54,0)))*EXP(-INDEX('3)tpx females'!EZ$3:EZ$53,MATCH($R101,'3)tpx females'!$DE$3:$DE$53,0))))))),0)</f>
        <v>0</v>
      </c>
      <c r="BQ101" s="32">
        <f ca="1">IFERROR(($J101*EXP(BQ$5*($N101+0.5*($O101)^2))*_xlfn.NORM.DIST((LN(($L101*EXP($K101/100*BQ$5)))-LN($J101)-$N101*BQ$5)/($O101*SQRT(BQ$5))-$O101*SQRT(BQ$5),0,1,TRUE)+$L101*EXP($K101/100*BQ$5)*(1-_xlfn.NORM.DIST((LN(($L101*EXP($K101/100*BQ$5)))-LN($J101)-$N101*BQ$5)/($O101*SQRT(BQ$5)),0,1,TRUE)))*EXP(-$F$1*BQ$5)*(INDEX('3)tpx females'!FA$57:FA$107,MATCH($R101,'3)tpx females'!$DE$57:$DE$107,0))+INDEX('3)tpx males'!EY$57:EY$107,MATCH($Q101,'3)tpx males'!$DC$57:$DC$107,0))-(INDEX('3)tpx males'!EX$110:EX$160,MATCH($Q101,'3)tpx males'!$DC$110:$DC$160,0))*INDEX('3)tpx females'!EZ$111:EZ$161,MATCH($R101,'3)tpx females'!$DE$111:$DE$161,0))*(1-(EXP(-INDEX('3)tpx males'!EY$4:EY$54,MATCH($Q101,'3)tpx males'!$DC$4:$DC$54,0)))*EXP(-INDEX('3)tpx females'!FA$3:FA$53,MATCH($R101,'3)tpx females'!$DE$3:$DE$53,0))))))),0)</f>
        <v>0</v>
      </c>
      <c r="BR101" s="32">
        <f ca="1">IFERROR(($J101*EXP(BR$5*($N101+0.5*($O101)^2))*_xlfn.NORM.DIST((LN(($L101*EXP($K101/100*BR$5)))-LN($J101)-$N101*BR$5)/($O101*SQRT(BR$5))-$O101*SQRT(BR$5),0,1,TRUE)+$L101*EXP($K101/100*BR$5)*(1-_xlfn.NORM.DIST((LN(($L101*EXP($K101/100*BR$5)))-LN($J101)-$N101*BR$5)/($O101*SQRT(BR$5)),0,1,TRUE)))*EXP(-$F$1*BR$5)*(INDEX('3)tpx females'!FB$57:FB$107,MATCH($R101,'3)tpx females'!$DE$57:$DE$107,0))+INDEX('3)tpx males'!EZ$57:EZ$107,MATCH($Q101,'3)tpx males'!$DC$57:$DC$107,0))-(INDEX('3)tpx males'!EY$110:EY$160,MATCH($Q101,'3)tpx males'!$DC$110:$DC$160,0))*INDEX('3)tpx females'!FA$111:FA$161,MATCH($R101,'3)tpx females'!$DE$111:$DE$161,0))*(1-(EXP(-INDEX('3)tpx males'!EZ$4:EZ$54,MATCH($Q101,'3)tpx males'!$DC$4:$DC$54,0)))*EXP(-INDEX('3)tpx females'!FB$3:FB$53,MATCH($R101,'3)tpx females'!$DE$3:$DE$53,0))))))),0)</f>
        <v>0</v>
      </c>
      <c r="BS101" s="32">
        <f ca="1">IFERROR(($J101*EXP(BS$5*($N101+0.5*($O101)^2))*_xlfn.NORM.DIST((LN(($L101*EXP($K101/100*BS$5)))-LN($J101)-$N101*BS$5)/($O101*SQRT(BS$5))-$O101*SQRT(BS$5),0,1,TRUE)+$L101*EXP($K101/100*BS$5)*(1-_xlfn.NORM.DIST((LN(($L101*EXP($K101/100*BS$5)))-LN($J101)-$N101*BS$5)/($O101*SQRT(BS$5)),0,1,TRUE)))*EXP(-$F$1*BS$5)*(INDEX('3)tpx females'!FC$57:FC$107,MATCH($R101,'3)tpx females'!$DE$57:$DE$107,0))+INDEX('3)tpx males'!FA$57:FA$107,MATCH($Q101,'3)tpx males'!$DC$57:$DC$107,0))-(INDEX('3)tpx males'!EZ$110:EZ$160,MATCH($Q101,'3)tpx males'!$DC$110:$DC$160,0))*INDEX('3)tpx females'!FB$111:FB$161,MATCH($R101,'3)tpx females'!$DE$111:$DE$161,0))*(1-(EXP(-INDEX('3)tpx males'!FA$4:FA$54,MATCH($Q101,'3)tpx males'!$DC$4:$DC$54,0)))*EXP(-INDEX('3)tpx females'!FC$3:FC$53,MATCH($R101,'3)tpx females'!$DE$3:$DE$53,0))))))),0)</f>
        <v>0</v>
      </c>
      <c r="BT101" s="32">
        <f ca="1">IFERROR(($J101*EXP(BT$5*($N101+0.5*($O101)^2))*_xlfn.NORM.DIST((LN(($L101*EXP($K101/100*BT$5)))-LN($J101)-$N101*BT$5)/($O101*SQRT(BT$5))-$O101*SQRT(BT$5),0,1,TRUE)+$L101*EXP($K101/100*BT$5)*(1-_xlfn.NORM.DIST((LN(($L101*EXP($K101/100*BT$5)))-LN($J101)-$N101*BT$5)/($O101*SQRT(BT$5)),0,1,TRUE)))*EXP(-$F$1*BT$5)*(INDEX('3)tpx females'!FD$57:FD$107,MATCH($R101,'3)tpx females'!$DE$57:$DE$107,0))+INDEX('3)tpx males'!FB$57:FB$107,MATCH($Q101,'3)tpx males'!$DC$57:$DC$107,0))-(INDEX('3)tpx males'!FA$110:FA$160,MATCH($Q101,'3)tpx males'!$DC$110:$DC$160,0))*INDEX('3)tpx females'!FC$111:FC$161,MATCH($R101,'3)tpx females'!$DE$111:$DE$161,0))*(1-(EXP(-INDEX('3)tpx males'!FB$4:FB$54,MATCH($Q101,'3)tpx males'!$DC$4:$DC$54,0)))*EXP(-INDEX('3)tpx females'!FD$3:FD$53,MATCH($R101,'3)tpx females'!$DE$3:$DE$53,0))))))),0)</f>
        <v>0</v>
      </c>
    </row>
    <row r="102" spans="2:72" x14ac:dyDescent="0.25">
      <c r="B102" s="32" t="s">
        <v>11</v>
      </c>
      <c r="C102" s="32" t="s">
        <v>12</v>
      </c>
      <c r="D102" s="49">
        <v>15759</v>
      </c>
      <c r="E102" s="32" t="s">
        <v>13</v>
      </c>
      <c r="F102" s="32" t="s">
        <v>14</v>
      </c>
      <c r="G102" s="49">
        <v>16112</v>
      </c>
      <c r="H102" s="32" t="s">
        <v>13</v>
      </c>
      <c r="I102" s="32" t="s">
        <v>25</v>
      </c>
      <c r="J102" s="32">
        <v>469990</v>
      </c>
      <c r="K102" s="32">
        <v>9.3000000000000007</v>
      </c>
      <c r="L102" s="32">
        <f>'3) 2016 cases'!M102*EXP('3) 2016 cases'!L102/100)</f>
        <v>160343.54936960785</v>
      </c>
      <c r="M102" s="32"/>
      <c r="N102" s="32">
        <f>INDEX('2b)Working'!$I$61:$P$61,MATCH($I102,'2b)Working'!$I$60:$P$60,0))</f>
        <v>7.2488258642637193E-2</v>
      </c>
      <c r="O102" s="32">
        <f>INDEX('2b)Working'!$I$62:$P$62,MATCH($I102,'2b)Working'!$I$60:$P$60,0))</f>
        <v>5.0085748750605209E-2</v>
      </c>
      <c r="P102" s="32" t="str">
        <f t="shared" si="5"/>
        <v/>
      </c>
      <c r="Q102" s="32">
        <f t="shared" si="4"/>
        <v>74</v>
      </c>
      <c r="R102" s="32">
        <f t="shared" si="6"/>
        <v>73</v>
      </c>
      <c r="S102" s="32">
        <f t="shared" si="7"/>
        <v>1</v>
      </c>
      <c r="U102" s="32">
        <f t="shared" ca="1" si="8"/>
        <v>248140.88974917613</v>
      </c>
      <c r="W102" s="32">
        <f ca="1">IFERROR(($J102*EXP(W$5*($N102+0.5*($O102)^2))*_xlfn.NORM.DIST((LN(($L102*EXP($K102/100*W$5)))-LN($J102)-$N102*W$5)/($O102*SQRT(W$5))-$O102*SQRT(W$5),0,1,TRUE)+$L102*EXP($K102/100*W$5)*(1-_xlfn.NORM.DIST((LN(($L102*EXP($K102/100*W$5)))-LN($J102)-$N102*W$5)/($O102*SQRT(W$5)),0,1,TRUE)))*EXP(-$F$1*W$5)*(INDEX('3)tpx females'!DG$57:DG$107,MATCH($R102,'3)tpx females'!$DE$57:$DE$107,0))+INDEX('3)tpx males'!DE$57:DE$107,MATCH($Q102,'3)tpx males'!$DC$57:$DC$107,0))-(INDEX('3)tpx males'!DD$110:DD$160,MATCH($Q102,'3)tpx males'!$DC$110:$DC$160,0))*INDEX('3)tpx females'!DF$111:DF$161,MATCH($R102,'3)tpx females'!$DE$111:$DE$161,0))*(1-(EXP(-INDEX('3)tpx males'!DE$4:DE$54,MATCH($Q102,'3)tpx males'!$DC$4:$DC$54,0)))*EXP(-INDEX('3)tpx females'!DG$3:DG$53,MATCH($R102,'3)tpx females'!$DE$3:$DE$53,0))))))),0)</f>
        <v>52.442293015922907</v>
      </c>
      <c r="X102" s="32">
        <f ca="1">IFERROR(($J102*EXP(X$5*($N102+0.5*($O102)^2))*_xlfn.NORM.DIST((LN(($L102*EXP($K102/100*X$5)))-LN($J102)-$N102*X$5)/($O102*SQRT(X$5))-$O102*SQRT(X$5),0,1,TRUE)+$L102*EXP($K102/100*X$5)*(1-_xlfn.NORM.DIST((LN(($L102*EXP($K102/100*X$5)))-LN($J102)-$N102*X$5)/($O102*SQRT(X$5)),0,1,TRUE)))*EXP(-$F$1*X$5)*(INDEX('3)tpx females'!DH$57:DH$107,MATCH($R102,'3)tpx females'!$DE$57:$DE$107,0))+INDEX('3)tpx males'!DF$57:DF$107,MATCH($Q102,'3)tpx males'!$DC$57:$DC$107,0))-(INDEX('3)tpx males'!DE$110:DE$160,MATCH($Q102,'3)tpx males'!$DC$110:$DC$160,0))*INDEX('3)tpx females'!DG$111:DG$161,MATCH($R102,'3)tpx females'!$DE$111:$DE$161,0))*(1-(EXP(-INDEX('3)tpx males'!DF$4:DF$54,MATCH($Q102,'3)tpx males'!$DC$4:$DC$54,0)))*EXP(-INDEX('3)tpx females'!DH$3:DH$53,MATCH($R102,'3)tpx females'!$DE$3:$DE$53,0))))))),0)</f>
        <v>181.91501071195805</v>
      </c>
      <c r="Y102" s="32">
        <f ca="1">IFERROR(($J102*EXP(Y$5*($N102+0.5*($O102)^2))*_xlfn.NORM.DIST((LN(($L102*EXP($K102/100*Y$5)))-LN($J102)-$N102*Y$5)/($O102*SQRT(Y$5))-$O102*SQRT(Y$5),0,1,TRUE)+$L102*EXP($K102/100*Y$5)*(1-_xlfn.NORM.DIST((LN(($L102*EXP($K102/100*Y$5)))-LN($J102)-$N102*Y$5)/($O102*SQRT(Y$5)),0,1,TRUE)))*EXP(-$F$1*Y$5)*(INDEX('3)tpx females'!DI$57:DI$107,MATCH($R102,'3)tpx females'!$DE$57:$DE$107,0))+INDEX('3)tpx males'!DG$57:DG$107,MATCH($Q102,'3)tpx males'!$DC$57:$DC$107,0))-(INDEX('3)tpx males'!DF$110:DF$160,MATCH($Q102,'3)tpx males'!$DC$110:$DC$160,0))*INDEX('3)tpx females'!DH$111:DH$161,MATCH($R102,'3)tpx females'!$DE$111:$DE$161,0))*(1-(EXP(-INDEX('3)tpx males'!DG$4:DG$54,MATCH($Q102,'3)tpx males'!$DC$4:$DC$54,0)))*EXP(-INDEX('3)tpx females'!DI$3:DI$53,MATCH($R102,'3)tpx females'!$DE$3:$DE$53,0))))))),0)</f>
        <v>336.3359794532322</v>
      </c>
      <c r="Z102" s="32">
        <f ca="1">IFERROR(($J102*EXP(Z$5*($N102+0.5*($O102)^2))*_xlfn.NORM.DIST((LN(($L102*EXP($K102/100*Z$5)))-LN($J102)-$N102*Z$5)/($O102*SQRT(Z$5))-$O102*SQRT(Z$5),0,1,TRUE)+$L102*EXP($K102/100*Z$5)*(1-_xlfn.NORM.DIST((LN(($L102*EXP($K102/100*Z$5)))-LN($J102)-$N102*Z$5)/($O102*SQRT(Z$5)),0,1,TRUE)))*EXP(-$F$1*Z$5)*(INDEX('3)tpx females'!DJ$57:DJ$107,MATCH($R102,'3)tpx females'!$DE$57:$DE$107,0))+INDEX('3)tpx males'!DH$57:DH$107,MATCH($Q102,'3)tpx males'!$DC$57:$DC$107,0))-(INDEX('3)tpx males'!DG$110:DG$160,MATCH($Q102,'3)tpx males'!$DC$110:$DC$160,0))*INDEX('3)tpx females'!DI$111:DI$161,MATCH($R102,'3)tpx females'!$DE$111:$DE$161,0))*(1-(EXP(-INDEX('3)tpx males'!DH$4:DH$54,MATCH($Q102,'3)tpx males'!$DC$4:$DC$54,0)))*EXP(-INDEX('3)tpx females'!DJ$3:DJ$53,MATCH($R102,'3)tpx females'!$DE$3:$DE$53,0))))))),0)</f>
        <v>550.025942533342</v>
      </c>
      <c r="AA102" s="32">
        <f ca="1">IFERROR(($J102*EXP(AA$5*($N102+0.5*($O102)^2))*_xlfn.NORM.DIST((LN(($L102*EXP($K102/100*AA$5)))-LN($J102)-$N102*AA$5)/($O102*SQRT(AA$5))-$O102*SQRT(AA$5),0,1,TRUE)+$L102*EXP($K102/100*AA$5)*(1-_xlfn.NORM.DIST((LN(($L102*EXP($K102/100*AA$5)))-LN($J102)-$N102*AA$5)/($O102*SQRT(AA$5)),0,1,TRUE)))*EXP(-$F$1*AA$5)*(INDEX('3)tpx females'!DK$57:DK$107,MATCH($R102,'3)tpx females'!$DE$57:$DE$107,0))+INDEX('3)tpx males'!DI$57:DI$107,MATCH($Q102,'3)tpx males'!$DC$57:$DC$107,0))-(INDEX('3)tpx males'!DH$110:DH$160,MATCH($Q102,'3)tpx males'!$DC$110:$DC$160,0))*INDEX('3)tpx females'!DJ$111:DJ$161,MATCH($R102,'3)tpx females'!$DE$111:$DE$161,0))*(1-(EXP(-INDEX('3)tpx males'!DI$4:DI$54,MATCH($Q102,'3)tpx males'!$DC$4:$DC$54,0)))*EXP(-INDEX('3)tpx females'!DK$3:DK$53,MATCH($R102,'3)tpx females'!$DE$3:$DE$53,0))))))),0)</f>
        <v>803.16763581907799</v>
      </c>
      <c r="AB102" s="32">
        <f ca="1">IFERROR(($J102*EXP(AB$5*($N102+0.5*($O102)^2))*_xlfn.NORM.DIST((LN(($L102*EXP($K102/100*AB$5)))-LN($J102)-$N102*AB$5)/($O102*SQRT(AB$5))-$O102*SQRT(AB$5),0,1,TRUE)+$L102*EXP($K102/100*AB$5)*(1-_xlfn.NORM.DIST((LN(($L102*EXP($K102/100*AB$5)))-LN($J102)-$N102*AB$5)/($O102*SQRT(AB$5)),0,1,TRUE)))*EXP(-$F$1*AB$5)*(INDEX('3)tpx females'!DL$57:DL$107,MATCH($R102,'3)tpx females'!$DE$57:$DE$107,0))+INDEX('3)tpx males'!DJ$57:DJ$107,MATCH($Q102,'3)tpx males'!$DC$57:$DC$107,0))-(INDEX('3)tpx males'!DI$110:DI$160,MATCH($Q102,'3)tpx males'!$DC$110:$DC$160,0))*INDEX('3)tpx females'!DK$111:DK$161,MATCH($R102,'3)tpx females'!$DE$111:$DE$161,0))*(1-(EXP(-INDEX('3)tpx males'!DJ$4:DJ$54,MATCH($Q102,'3)tpx males'!$DC$4:$DC$54,0)))*EXP(-INDEX('3)tpx females'!DL$3:DL$53,MATCH($R102,'3)tpx females'!$DE$3:$DE$53,0))))))),0)</f>
        <v>1150.012486761681</v>
      </c>
      <c r="AC102" s="32">
        <f ca="1">IFERROR(($J102*EXP(AC$5*($N102+0.5*($O102)^2))*_xlfn.NORM.DIST((LN(($L102*EXP($K102/100*AC$5)))-LN($J102)-$N102*AC$5)/($O102*SQRT(AC$5))-$O102*SQRT(AC$5),0,1,TRUE)+$L102*EXP($K102/100*AC$5)*(1-_xlfn.NORM.DIST((LN(($L102*EXP($K102/100*AC$5)))-LN($J102)-$N102*AC$5)/($O102*SQRT(AC$5)),0,1,TRUE)))*EXP(-$F$1*AC$5)*(INDEX('3)tpx females'!DM$57:DM$107,MATCH($R102,'3)tpx females'!$DE$57:$DE$107,0))+INDEX('3)tpx males'!DK$57:DK$107,MATCH($Q102,'3)tpx males'!$DC$57:$DC$107,0))-(INDEX('3)tpx males'!DJ$110:DJ$160,MATCH($Q102,'3)tpx males'!$DC$110:$DC$160,0))*INDEX('3)tpx females'!DL$111:DL$161,MATCH($R102,'3)tpx females'!$DE$111:$DE$161,0))*(1-(EXP(-INDEX('3)tpx males'!DK$4:DK$54,MATCH($Q102,'3)tpx males'!$DC$4:$DC$54,0)))*EXP(-INDEX('3)tpx females'!DM$3:DM$53,MATCH($R102,'3)tpx females'!$DE$3:$DE$53,0))))))),0)</f>
        <v>1537.2255925683178</v>
      </c>
      <c r="AD102" s="32">
        <f ca="1">IFERROR(($J102*EXP(AD$5*($N102+0.5*($O102)^2))*_xlfn.NORM.DIST((LN(($L102*EXP($K102/100*AD$5)))-LN($J102)-$N102*AD$5)/($O102*SQRT(AD$5))-$O102*SQRT(AD$5),0,1,TRUE)+$L102*EXP($K102/100*AD$5)*(1-_xlfn.NORM.DIST((LN(($L102*EXP($K102/100*AD$5)))-LN($J102)-$N102*AD$5)/($O102*SQRT(AD$5)),0,1,TRUE)))*EXP(-$F$1*AD$5)*(INDEX('3)tpx females'!DN$57:DN$107,MATCH($R102,'3)tpx females'!$DE$57:$DE$107,0))+INDEX('3)tpx males'!DL$57:DL$107,MATCH($Q102,'3)tpx males'!$DC$57:$DC$107,0))-(INDEX('3)tpx males'!DK$110:DK$160,MATCH($Q102,'3)tpx males'!$DC$110:$DC$160,0))*INDEX('3)tpx females'!DM$111:DM$161,MATCH($R102,'3)tpx females'!$DE$111:$DE$161,0))*(1-(EXP(-INDEX('3)tpx males'!DL$4:DL$54,MATCH($Q102,'3)tpx males'!$DC$4:$DC$54,0)))*EXP(-INDEX('3)tpx females'!DN$3:DN$53,MATCH($R102,'3)tpx females'!$DE$3:$DE$53,0))))))),0)</f>
        <v>2161.2491623885894</v>
      </c>
      <c r="AE102" s="32">
        <f ca="1">IFERROR(($J102*EXP(AE$5*($N102+0.5*($O102)^2))*_xlfn.NORM.DIST((LN(($L102*EXP($K102/100*AE$5)))-LN($J102)-$N102*AE$5)/($O102*SQRT(AE$5))-$O102*SQRT(AE$5),0,1,TRUE)+$L102*EXP($K102/100*AE$5)*(1-_xlfn.NORM.DIST((LN(($L102*EXP($K102/100*AE$5)))-LN($J102)-$N102*AE$5)/($O102*SQRT(AE$5)),0,1,TRUE)))*EXP(-$F$1*AE$5)*(INDEX('3)tpx females'!DO$57:DO$107,MATCH($R102,'3)tpx females'!$DE$57:$DE$107,0))+INDEX('3)tpx males'!DM$57:DM$107,MATCH($Q102,'3)tpx males'!$DC$57:$DC$107,0))-(INDEX('3)tpx males'!DL$110:DL$160,MATCH($Q102,'3)tpx males'!$DC$110:$DC$160,0))*INDEX('3)tpx females'!DN$111:DN$161,MATCH($R102,'3)tpx females'!$DE$111:$DE$161,0))*(1-(EXP(-INDEX('3)tpx males'!DM$4:DM$54,MATCH($Q102,'3)tpx males'!$DC$4:$DC$54,0)))*EXP(-INDEX('3)tpx females'!DO$3:DO$53,MATCH($R102,'3)tpx females'!$DE$3:$DE$53,0))))))),0)</f>
        <v>2849.7473897075147</v>
      </c>
      <c r="AF102" s="32">
        <f ca="1">IFERROR(($J102*EXP(AF$5*($N102+0.5*($O102)^2))*_xlfn.NORM.DIST((LN(($L102*EXP($K102/100*AF$5)))-LN($J102)-$N102*AF$5)/($O102*SQRT(AF$5))-$O102*SQRT(AF$5),0,1,TRUE)+$L102*EXP($K102/100*AF$5)*(1-_xlfn.NORM.DIST((LN(($L102*EXP($K102/100*AF$5)))-LN($J102)-$N102*AF$5)/($O102*SQRT(AF$5)),0,1,TRUE)))*EXP(-$F$1*AF$5)*(INDEX('3)tpx females'!DP$57:DP$107,MATCH($R102,'3)tpx females'!$DE$57:$DE$107,0))+INDEX('3)tpx males'!DN$57:DN$107,MATCH($Q102,'3)tpx males'!$DC$57:$DC$107,0))-(INDEX('3)tpx males'!DM$110:DM$160,MATCH($Q102,'3)tpx males'!$DC$110:$DC$160,0))*INDEX('3)tpx females'!DO$111:DO$161,MATCH($R102,'3)tpx females'!$DE$111:$DE$161,0))*(1-(EXP(-INDEX('3)tpx males'!DN$4:DN$54,MATCH($Q102,'3)tpx males'!$DC$4:$DC$54,0)))*EXP(-INDEX('3)tpx females'!DP$3:DP$53,MATCH($R102,'3)tpx females'!$DE$3:$DE$53,0))))))),0)</f>
        <v>3824.9280632923301</v>
      </c>
      <c r="AG102" s="32">
        <f ca="1">IFERROR(($J102*EXP(AG$5*($N102+0.5*($O102)^2))*_xlfn.NORM.DIST((LN(($L102*EXP($K102/100*AG$5)))-LN($J102)-$N102*AG$5)/($O102*SQRT(AG$5))-$O102*SQRT(AG$5),0,1,TRUE)+$L102*EXP($K102/100*AG$5)*(1-_xlfn.NORM.DIST((LN(($L102*EXP($K102/100*AG$5)))-LN($J102)-$N102*AG$5)/($O102*SQRT(AG$5)),0,1,TRUE)))*EXP(-$F$1*AG$5)*(INDEX('3)tpx females'!DQ$57:DQ$107,MATCH($R102,'3)tpx females'!$DE$57:$DE$107,0))+INDEX('3)tpx males'!DO$57:DO$107,MATCH($Q102,'3)tpx males'!$DC$57:$DC$107,0))-(INDEX('3)tpx males'!DN$110:DN$160,MATCH($Q102,'3)tpx males'!$DC$110:$DC$160,0))*INDEX('3)tpx females'!DP$111:DP$161,MATCH($R102,'3)tpx females'!$DE$111:$DE$161,0))*(1-(EXP(-INDEX('3)tpx males'!DO$4:DO$54,MATCH($Q102,'3)tpx males'!$DC$4:$DC$54,0)))*EXP(-INDEX('3)tpx females'!DQ$3:DQ$53,MATCH($R102,'3)tpx females'!$DE$3:$DE$53,0))))))),0)</f>
        <v>4817.497356932573</v>
      </c>
      <c r="AH102" s="32">
        <f ca="1">IFERROR(($J102*EXP(AH$5*($N102+0.5*($O102)^2))*_xlfn.NORM.DIST((LN(($L102*EXP($K102/100*AH$5)))-LN($J102)-$N102*AH$5)/($O102*SQRT(AH$5))-$O102*SQRT(AH$5),0,1,TRUE)+$L102*EXP($K102/100*AH$5)*(1-_xlfn.NORM.DIST((LN(($L102*EXP($K102/100*AH$5)))-LN($J102)-$N102*AH$5)/($O102*SQRT(AH$5)),0,1,TRUE)))*EXP(-$F$1*AH$5)*(INDEX('3)tpx females'!DR$57:DR$107,MATCH($R102,'3)tpx females'!$DE$57:$DE$107,0))+INDEX('3)tpx males'!DP$57:DP$107,MATCH($Q102,'3)tpx males'!$DC$57:$DC$107,0))-(INDEX('3)tpx males'!DO$110:DO$160,MATCH($Q102,'3)tpx males'!$DC$110:$DC$160,0))*INDEX('3)tpx females'!DQ$111:DQ$161,MATCH($R102,'3)tpx females'!$DE$111:$DE$161,0))*(1-(EXP(-INDEX('3)tpx males'!DP$4:DP$54,MATCH($Q102,'3)tpx males'!$DC$4:$DC$54,0)))*EXP(-INDEX('3)tpx females'!DR$3:DR$53,MATCH($R102,'3)tpx females'!$DE$3:$DE$53,0))))))),0)</f>
        <v>5747.5064489058022</v>
      </c>
      <c r="AI102" s="32">
        <f ca="1">IFERROR(($J102*EXP(AI$5*($N102+0.5*($O102)^2))*_xlfn.NORM.DIST((LN(($L102*EXP($K102/100*AI$5)))-LN($J102)-$N102*AI$5)/($O102*SQRT(AI$5))-$O102*SQRT(AI$5),0,1,TRUE)+$L102*EXP($K102/100*AI$5)*(1-_xlfn.NORM.DIST((LN(($L102*EXP($K102/100*AI$5)))-LN($J102)-$N102*AI$5)/($O102*SQRT(AI$5)),0,1,TRUE)))*EXP(-$F$1*AI$5)*(INDEX('3)tpx females'!DS$57:DS$107,MATCH($R102,'3)tpx females'!$DE$57:$DE$107,0))+INDEX('3)tpx males'!DQ$57:DQ$107,MATCH($Q102,'3)tpx males'!$DC$57:$DC$107,0))-(INDEX('3)tpx males'!DP$110:DP$160,MATCH($Q102,'3)tpx males'!$DC$110:$DC$160,0))*INDEX('3)tpx females'!DR$111:DR$161,MATCH($R102,'3)tpx females'!$DE$111:$DE$161,0))*(1-(EXP(-INDEX('3)tpx males'!DQ$4:DQ$54,MATCH($Q102,'3)tpx males'!$DC$4:$DC$54,0)))*EXP(-INDEX('3)tpx females'!DS$3:DS$53,MATCH($R102,'3)tpx females'!$DE$3:$DE$53,0))))))),0)</f>
        <v>7464.1958574531554</v>
      </c>
      <c r="AJ102" s="32">
        <f ca="1">IFERROR(($J102*EXP(AJ$5*($N102+0.5*($O102)^2))*_xlfn.NORM.DIST((LN(($L102*EXP($K102/100*AJ$5)))-LN($J102)-$N102*AJ$5)/($O102*SQRT(AJ$5))-$O102*SQRT(AJ$5),0,1,TRUE)+$L102*EXP($K102/100*AJ$5)*(1-_xlfn.NORM.DIST((LN(($L102*EXP($K102/100*AJ$5)))-LN($J102)-$N102*AJ$5)/($O102*SQRT(AJ$5)),0,1,TRUE)))*EXP(-$F$1*AJ$5)*(INDEX('3)tpx females'!DT$57:DT$107,MATCH($R102,'3)tpx females'!$DE$57:$DE$107,0))+INDEX('3)tpx males'!DR$57:DR$107,MATCH($Q102,'3)tpx males'!$DC$57:$DC$107,0))-(INDEX('3)tpx males'!DQ$110:DQ$160,MATCH($Q102,'3)tpx males'!$DC$110:$DC$160,0))*INDEX('3)tpx females'!DS$111:DS$161,MATCH($R102,'3)tpx females'!$DE$111:$DE$161,0))*(1-(EXP(-INDEX('3)tpx males'!DR$4:DR$54,MATCH($Q102,'3)tpx males'!$DC$4:$DC$54,0)))*EXP(-INDEX('3)tpx females'!DT$3:DT$53,MATCH($R102,'3)tpx females'!$DE$3:$DE$53,0))))))),0)</f>
        <v>8956.8980394855844</v>
      </c>
      <c r="AK102" s="32">
        <f ca="1">IFERROR(($J102*EXP(AK$5*($N102+0.5*($O102)^2))*_xlfn.NORM.DIST((LN(($L102*EXP($K102/100*AK$5)))-LN($J102)-$N102*AK$5)/($O102*SQRT(AK$5))-$O102*SQRT(AK$5),0,1,TRUE)+$L102*EXP($K102/100*AK$5)*(1-_xlfn.NORM.DIST((LN(($L102*EXP($K102/100*AK$5)))-LN($J102)-$N102*AK$5)/($O102*SQRT(AK$5)),0,1,TRUE)))*EXP(-$F$1*AK$5)*(INDEX('3)tpx females'!DU$57:DU$107,MATCH($R102,'3)tpx females'!$DE$57:$DE$107,0))+INDEX('3)tpx males'!DS$57:DS$107,MATCH($Q102,'3)tpx males'!$DC$57:$DC$107,0))-(INDEX('3)tpx males'!DR$110:DR$160,MATCH($Q102,'3)tpx males'!$DC$110:$DC$160,0))*INDEX('3)tpx females'!DT$111:DT$161,MATCH($R102,'3)tpx females'!$DE$111:$DE$161,0))*(1-(EXP(-INDEX('3)tpx males'!DS$4:DS$54,MATCH($Q102,'3)tpx males'!$DC$4:$DC$54,0)))*EXP(-INDEX('3)tpx females'!DU$3:DU$53,MATCH($R102,'3)tpx females'!$DE$3:$DE$53,0))))))),0)</f>
        <v>10685.019943797966</v>
      </c>
      <c r="AL102" s="32">
        <f ca="1">IFERROR(($J102*EXP(AL$5*($N102+0.5*($O102)^2))*_xlfn.NORM.DIST((LN(($L102*EXP($K102/100*AL$5)))-LN($J102)-$N102*AL$5)/($O102*SQRT(AL$5))-$O102*SQRT(AL$5),0,1,TRUE)+$L102*EXP($K102/100*AL$5)*(1-_xlfn.NORM.DIST((LN(($L102*EXP($K102/100*AL$5)))-LN($J102)-$N102*AL$5)/($O102*SQRT(AL$5)),0,1,TRUE)))*EXP(-$F$1*AL$5)*(INDEX('3)tpx females'!DV$57:DV$107,MATCH($R102,'3)tpx females'!$DE$57:$DE$107,0))+INDEX('3)tpx males'!DT$57:DT$107,MATCH($Q102,'3)tpx males'!$DC$57:$DC$107,0))-(INDEX('3)tpx males'!DS$110:DS$160,MATCH($Q102,'3)tpx males'!$DC$110:$DC$160,0))*INDEX('3)tpx females'!DU$111:DU$161,MATCH($R102,'3)tpx females'!$DE$111:$DE$161,0))*(1-(EXP(-INDEX('3)tpx males'!DT$4:DT$54,MATCH($Q102,'3)tpx males'!$DC$4:$DC$54,0)))*EXP(-INDEX('3)tpx females'!DV$3:DV$53,MATCH($R102,'3)tpx females'!$DE$3:$DE$53,0))))))),0)</f>
        <v>12879.218530236294</v>
      </c>
      <c r="AM102" s="32">
        <f ca="1">IFERROR(($J102*EXP(AM$5*($N102+0.5*($O102)^2))*_xlfn.NORM.DIST((LN(($L102*EXP($K102/100*AM$5)))-LN($J102)-$N102*AM$5)/($O102*SQRT(AM$5))-$O102*SQRT(AM$5),0,1,TRUE)+$L102*EXP($K102/100*AM$5)*(1-_xlfn.NORM.DIST((LN(($L102*EXP($K102/100*AM$5)))-LN($J102)-$N102*AM$5)/($O102*SQRT(AM$5)),0,1,TRUE)))*EXP(-$F$1*AM$5)*(INDEX('3)tpx females'!DW$57:DW$107,MATCH($R102,'3)tpx females'!$DE$57:$DE$107,0))+INDEX('3)tpx males'!DU$57:DU$107,MATCH($Q102,'3)tpx males'!$DC$57:$DC$107,0))-(INDEX('3)tpx males'!DT$110:DT$160,MATCH($Q102,'3)tpx males'!$DC$110:$DC$160,0))*INDEX('3)tpx females'!DV$111:DV$161,MATCH($R102,'3)tpx females'!$DE$111:$DE$161,0))*(1-(EXP(-INDEX('3)tpx males'!DU$4:DU$54,MATCH($Q102,'3)tpx males'!$DC$4:$DC$54,0)))*EXP(-INDEX('3)tpx females'!DW$3:DW$53,MATCH($R102,'3)tpx females'!$DE$3:$DE$53,0))))))),0)</f>
        <v>15053.19473817721</v>
      </c>
      <c r="AN102" s="32">
        <f ca="1">IFERROR(($J102*EXP(AN$5*($N102+0.5*($O102)^2))*_xlfn.NORM.DIST((LN(($L102*EXP($K102/100*AN$5)))-LN($J102)-$N102*AN$5)/($O102*SQRT(AN$5))-$O102*SQRT(AN$5),0,1,TRUE)+$L102*EXP($K102/100*AN$5)*(1-_xlfn.NORM.DIST((LN(($L102*EXP($K102/100*AN$5)))-LN($J102)-$N102*AN$5)/($O102*SQRT(AN$5)),0,1,TRUE)))*EXP(-$F$1*AN$5)*(INDEX('3)tpx females'!DX$57:DX$107,MATCH($R102,'3)tpx females'!$DE$57:$DE$107,0))+INDEX('3)tpx males'!DV$57:DV$107,MATCH($Q102,'3)tpx males'!$DC$57:$DC$107,0))-(INDEX('3)tpx males'!DU$110:DU$160,MATCH($Q102,'3)tpx males'!$DC$110:$DC$160,0))*INDEX('3)tpx females'!DW$111:DW$161,MATCH($R102,'3)tpx females'!$DE$111:$DE$161,0))*(1-(EXP(-INDEX('3)tpx males'!DV$4:DV$54,MATCH($Q102,'3)tpx males'!$DC$4:$DC$54,0)))*EXP(-INDEX('3)tpx females'!DX$3:DX$53,MATCH($R102,'3)tpx females'!$DE$3:$DE$53,0))))))),0)</f>
        <v>16807.978014007993</v>
      </c>
      <c r="AO102" s="32">
        <f ca="1">IFERROR(($J102*EXP(AO$5*($N102+0.5*($O102)^2))*_xlfn.NORM.DIST((LN(($L102*EXP($K102/100*AO$5)))-LN($J102)-$N102*AO$5)/($O102*SQRT(AO$5))-$O102*SQRT(AO$5),0,1,TRUE)+$L102*EXP($K102/100*AO$5)*(1-_xlfn.NORM.DIST((LN(($L102*EXP($K102/100*AO$5)))-LN($J102)-$N102*AO$5)/($O102*SQRT(AO$5)),0,1,TRUE)))*EXP(-$F$1*AO$5)*(INDEX('3)tpx females'!DY$57:DY$107,MATCH($R102,'3)tpx females'!$DE$57:$DE$107,0))+INDEX('3)tpx males'!DW$57:DW$107,MATCH($Q102,'3)tpx males'!$DC$57:$DC$107,0))-(INDEX('3)tpx males'!DV$110:DV$160,MATCH($Q102,'3)tpx males'!$DC$110:$DC$160,0))*INDEX('3)tpx females'!DX$111:DX$161,MATCH($R102,'3)tpx females'!$DE$111:$DE$161,0))*(1-(EXP(-INDEX('3)tpx males'!DW$4:DW$54,MATCH($Q102,'3)tpx males'!$DC$4:$DC$54,0)))*EXP(-INDEX('3)tpx females'!DY$3:DY$53,MATCH($R102,'3)tpx females'!$DE$3:$DE$53,0))))))),0)</f>
        <v>16993.987952560397</v>
      </c>
      <c r="AP102" s="32">
        <f ca="1">IFERROR(($J102*EXP(AP$5*($N102+0.5*($O102)^2))*_xlfn.NORM.DIST((LN(($L102*EXP($K102/100*AP$5)))-LN($J102)-$N102*AP$5)/($O102*SQRT(AP$5))-$O102*SQRT(AP$5),0,1,TRUE)+$L102*EXP($K102/100*AP$5)*(1-_xlfn.NORM.DIST((LN(($L102*EXP($K102/100*AP$5)))-LN($J102)-$N102*AP$5)/($O102*SQRT(AP$5)),0,1,TRUE)))*EXP(-$F$1*AP$5)*(INDEX('3)tpx females'!DZ$57:DZ$107,MATCH($R102,'3)tpx females'!$DE$57:$DE$107,0))+INDEX('3)tpx males'!DX$57:DX$107,MATCH($Q102,'3)tpx males'!$DC$57:$DC$107,0))-(INDEX('3)tpx males'!DW$110:DW$160,MATCH($Q102,'3)tpx males'!$DC$110:$DC$160,0))*INDEX('3)tpx females'!DY$111:DY$161,MATCH($R102,'3)tpx females'!$DE$111:$DE$161,0))*(1-(EXP(-INDEX('3)tpx males'!DX$4:DX$54,MATCH($Q102,'3)tpx males'!$DC$4:$DC$54,0)))*EXP(-INDEX('3)tpx females'!DZ$3:DZ$53,MATCH($R102,'3)tpx females'!$DE$3:$DE$53,0))))))),0)</f>
        <v>17775.17573898999</v>
      </c>
      <c r="AQ102" s="32">
        <f ca="1">IFERROR(($J102*EXP(AQ$5*($N102+0.5*($O102)^2))*_xlfn.NORM.DIST((LN(($L102*EXP($K102/100*AQ$5)))-LN($J102)-$N102*AQ$5)/($O102*SQRT(AQ$5))-$O102*SQRT(AQ$5),0,1,TRUE)+$L102*EXP($K102/100*AQ$5)*(1-_xlfn.NORM.DIST((LN(($L102*EXP($K102/100*AQ$5)))-LN($J102)-$N102*AQ$5)/($O102*SQRT(AQ$5)),0,1,TRUE)))*EXP(-$F$1*AQ$5)*(INDEX('3)tpx females'!EA$57:EA$107,MATCH($R102,'3)tpx females'!$DE$57:$DE$107,0))+INDEX('3)tpx males'!DY$57:DY$107,MATCH($Q102,'3)tpx males'!$DC$57:$DC$107,0))-(INDEX('3)tpx males'!DX$110:DX$160,MATCH($Q102,'3)tpx males'!$DC$110:$DC$160,0))*INDEX('3)tpx females'!DZ$111:DZ$161,MATCH($R102,'3)tpx females'!$DE$111:$DE$161,0))*(1-(EXP(-INDEX('3)tpx males'!DY$4:DY$54,MATCH($Q102,'3)tpx males'!$DC$4:$DC$54,0)))*EXP(-INDEX('3)tpx females'!EA$3:EA$53,MATCH($R102,'3)tpx females'!$DE$3:$DE$53,0))))))),0)</f>
        <v>18216.735109338166</v>
      </c>
      <c r="AR102" s="32">
        <f ca="1">IFERROR(($J102*EXP(AR$5*($N102+0.5*($O102)^2))*_xlfn.NORM.DIST((LN(($L102*EXP($K102/100*AR$5)))-LN($J102)-$N102*AR$5)/($O102*SQRT(AR$5))-$O102*SQRT(AR$5),0,1,TRUE)+$L102*EXP($K102/100*AR$5)*(1-_xlfn.NORM.DIST((LN(($L102*EXP($K102/100*AR$5)))-LN($J102)-$N102*AR$5)/($O102*SQRT(AR$5)),0,1,TRUE)))*EXP(-$F$1*AR$5)*(INDEX('3)tpx females'!EB$57:EB$107,MATCH($R102,'3)tpx females'!$DE$57:$DE$107,0))+INDEX('3)tpx males'!DZ$57:DZ$107,MATCH($Q102,'3)tpx males'!$DC$57:$DC$107,0))-(INDEX('3)tpx males'!DY$110:DY$160,MATCH($Q102,'3)tpx males'!$DC$110:$DC$160,0))*INDEX('3)tpx females'!EA$111:EA$161,MATCH($R102,'3)tpx females'!$DE$111:$DE$161,0))*(1-(EXP(-INDEX('3)tpx males'!DZ$4:DZ$54,MATCH($Q102,'3)tpx males'!$DC$4:$DC$54,0)))*EXP(-INDEX('3)tpx females'!EB$3:EB$53,MATCH($R102,'3)tpx females'!$DE$3:$DE$53,0))))))),0)</f>
        <v>17948.86528551731</v>
      </c>
      <c r="AS102" s="32">
        <f ca="1">IFERROR(($J102*EXP(AS$5*($N102+0.5*($O102)^2))*_xlfn.NORM.DIST((LN(($L102*EXP($K102/100*AS$5)))-LN($J102)-$N102*AS$5)/($O102*SQRT(AS$5))-$O102*SQRT(AS$5),0,1,TRUE)+$L102*EXP($K102/100*AS$5)*(1-_xlfn.NORM.DIST((LN(($L102*EXP($K102/100*AS$5)))-LN($J102)-$N102*AS$5)/($O102*SQRT(AS$5)),0,1,TRUE)))*EXP(-$F$1*AS$5)*(INDEX('3)tpx females'!EC$57:EC$107,MATCH($R102,'3)tpx females'!$DE$57:$DE$107,0))+INDEX('3)tpx males'!EA$57:EA$107,MATCH($Q102,'3)tpx males'!$DC$57:$DC$107,0))-(INDEX('3)tpx males'!DZ$110:DZ$160,MATCH($Q102,'3)tpx males'!$DC$110:$DC$160,0))*INDEX('3)tpx females'!EB$111:EB$161,MATCH($R102,'3)tpx females'!$DE$111:$DE$161,0))*(1-(EXP(-INDEX('3)tpx males'!EA$4:EA$54,MATCH($Q102,'3)tpx males'!$DC$4:$DC$54,0)))*EXP(-INDEX('3)tpx females'!EC$3:EC$53,MATCH($R102,'3)tpx females'!$DE$3:$DE$53,0))))))),0)</f>
        <v>16577.414096895816</v>
      </c>
      <c r="AT102" s="32">
        <f ca="1">IFERROR(($J102*EXP(AT$5*($N102+0.5*($O102)^2))*_xlfn.NORM.DIST((LN(($L102*EXP($K102/100*AT$5)))-LN($J102)-$N102*AT$5)/($O102*SQRT(AT$5))-$O102*SQRT(AT$5),0,1,TRUE)+$L102*EXP($K102/100*AT$5)*(1-_xlfn.NORM.DIST((LN(($L102*EXP($K102/100*AT$5)))-LN($J102)-$N102*AT$5)/($O102*SQRT(AT$5)),0,1,TRUE)))*EXP(-$F$1*AT$5)*(INDEX('3)tpx females'!ED$57:ED$107,MATCH($R102,'3)tpx females'!$DE$57:$DE$107,0))+INDEX('3)tpx males'!EB$57:EB$107,MATCH($Q102,'3)tpx males'!$DC$57:$DC$107,0))-(INDEX('3)tpx males'!EA$110:EA$160,MATCH($Q102,'3)tpx males'!$DC$110:$DC$160,0))*INDEX('3)tpx females'!EC$111:EC$161,MATCH($R102,'3)tpx females'!$DE$111:$DE$161,0))*(1-(EXP(-INDEX('3)tpx males'!EB$4:EB$54,MATCH($Q102,'3)tpx males'!$DC$4:$DC$54,0)))*EXP(-INDEX('3)tpx females'!ED$3:ED$53,MATCH($R102,'3)tpx females'!$DE$3:$DE$53,0))))))),0)</f>
        <v>14906.562611036486</v>
      </c>
      <c r="AU102" s="32">
        <f ca="1">IFERROR(($J102*EXP(AU$5*($N102+0.5*($O102)^2))*_xlfn.NORM.DIST((LN(($L102*EXP($K102/100*AU$5)))-LN($J102)-$N102*AU$5)/($O102*SQRT(AU$5))-$O102*SQRT(AU$5),0,1,TRUE)+$L102*EXP($K102/100*AU$5)*(1-_xlfn.NORM.DIST((LN(($L102*EXP($K102/100*AU$5)))-LN($J102)-$N102*AU$5)/($O102*SQRT(AU$5)),0,1,TRUE)))*EXP(-$F$1*AU$5)*(INDEX('3)tpx females'!EE$57:EE$107,MATCH($R102,'3)tpx females'!$DE$57:$DE$107,0))+INDEX('3)tpx males'!EC$57:EC$107,MATCH($Q102,'3)tpx males'!$DC$57:$DC$107,0))-(INDEX('3)tpx males'!EB$110:EB$160,MATCH($Q102,'3)tpx males'!$DC$110:$DC$160,0))*INDEX('3)tpx females'!ED$111:ED$161,MATCH($R102,'3)tpx females'!$DE$111:$DE$161,0))*(1-(EXP(-INDEX('3)tpx males'!EC$4:EC$54,MATCH($Q102,'3)tpx males'!$DC$4:$DC$54,0)))*EXP(-INDEX('3)tpx females'!EE$3:EE$53,MATCH($R102,'3)tpx females'!$DE$3:$DE$53,0))))))),0)</f>
        <v>12831.251701522613</v>
      </c>
      <c r="AV102" s="32">
        <f ca="1">IFERROR(($J102*EXP(AV$5*($N102+0.5*($O102)^2))*_xlfn.NORM.DIST((LN(($L102*EXP($K102/100*AV$5)))-LN($J102)-$N102*AV$5)/($O102*SQRT(AV$5))-$O102*SQRT(AV$5),0,1,TRUE)+$L102*EXP($K102/100*AV$5)*(1-_xlfn.NORM.DIST((LN(($L102*EXP($K102/100*AV$5)))-LN($J102)-$N102*AV$5)/($O102*SQRT(AV$5)),0,1,TRUE)))*EXP(-$F$1*AV$5)*(INDEX('3)tpx females'!EF$57:EF$107,MATCH($R102,'3)tpx females'!$DE$57:$DE$107,0))+INDEX('3)tpx males'!ED$57:ED$107,MATCH($Q102,'3)tpx males'!$DC$57:$DC$107,0))-(INDEX('3)tpx males'!EC$110:EC$160,MATCH($Q102,'3)tpx males'!$DC$110:$DC$160,0))*INDEX('3)tpx females'!EE$111:EE$161,MATCH($R102,'3)tpx females'!$DE$111:$DE$161,0))*(1-(EXP(-INDEX('3)tpx males'!ED$4:ED$54,MATCH($Q102,'3)tpx males'!$DC$4:$DC$54,0)))*EXP(-INDEX('3)tpx females'!EF$3:EF$53,MATCH($R102,'3)tpx females'!$DE$3:$DE$53,0))))))),0)</f>
        <v>10570.688023423356</v>
      </c>
      <c r="AW102" s="32">
        <f ca="1">IFERROR(($J102*EXP(AW$5*($N102+0.5*($O102)^2))*_xlfn.NORM.DIST((LN(($L102*EXP($K102/100*AW$5)))-LN($J102)-$N102*AW$5)/($O102*SQRT(AW$5))-$O102*SQRT(AW$5),0,1,TRUE)+$L102*EXP($K102/100*AW$5)*(1-_xlfn.NORM.DIST((LN(($L102*EXP($K102/100*AW$5)))-LN($J102)-$N102*AW$5)/($O102*SQRT(AW$5)),0,1,TRUE)))*EXP(-$F$1*AW$5)*(INDEX('3)tpx females'!EG$57:EG$107,MATCH($R102,'3)tpx females'!$DE$57:$DE$107,0))+INDEX('3)tpx males'!EE$57:EE$107,MATCH($Q102,'3)tpx males'!$DC$57:$DC$107,0))-(INDEX('3)tpx males'!ED$110:ED$160,MATCH($Q102,'3)tpx males'!$DC$110:$DC$160,0))*INDEX('3)tpx females'!EF$111:EF$161,MATCH($R102,'3)tpx females'!$DE$111:$DE$161,0))*(1-(EXP(-INDEX('3)tpx males'!EE$4:EE$54,MATCH($Q102,'3)tpx males'!$DC$4:$DC$54,0)))*EXP(-INDEX('3)tpx females'!EG$3:EG$53,MATCH($R102,'3)tpx females'!$DE$3:$DE$53,0))))))),0)</f>
        <v>8272.7343624550576</v>
      </c>
      <c r="AX102" s="32">
        <f ca="1">IFERROR(($J102*EXP(AX$5*($N102+0.5*($O102)^2))*_xlfn.NORM.DIST((LN(($L102*EXP($K102/100*AX$5)))-LN($J102)-$N102*AX$5)/($O102*SQRT(AX$5))-$O102*SQRT(AX$5),0,1,TRUE)+$L102*EXP($K102/100*AX$5)*(1-_xlfn.NORM.DIST((LN(($L102*EXP($K102/100*AX$5)))-LN($J102)-$N102*AX$5)/($O102*SQRT(AX$5)),0,1,TRUE)))*EXP(-$F$1*AX$5)*(INDEX('3)tpx females'!EH$57:EH$107,MATCH($R102,'3)tpx females'!$DE$57:$DE$107,0))+INDEX('3)tpx males'!EF$57:EF$107,MATCH($Q102,'3)tpx males'!$DC$57:$DC$107,0))-(INDEX('3)tpx males'!EE$110:EE$160,MATCH($Q102,'3)tpx males'!$DC$110:$DC$160,0))*INDEX('3)tpx females'!EG$111:EG$161,MATCH($R102,'3)tpx females'!$DE$111:$DE$161,0))*(1-(EXP(-INDEX('3)tpx males'!EF$4:EF$54,MATCH($Q102,'3)tpx males'!$DC$4:$DC$54,0)))*EXP(-INDEX('3)tpx females'!EH$3:EH$53,MATCH($R102,'3)tpx females'!$DE$3:$DE$53,0))))))),0)</f>
        <v>6217.999659307191</v>
      </c>
      <c r="AY102" s="32">
        <f ca="1">IFERROR(($J102*EXP(AY$5*($N102+0.5*($O102)^2))*_xlfn.NORM.DIST((LN(($L102*EXP($K102/100*AY$5)))-LN($J102)-$N102*AY$5)/($O102*SQRT(AY$5))-$O102*SQRT(AY$5),0,1,TRUE)+$L102*EXP($K102/100*AY$5)*(1-_xlfn.NORM.DIST((LN(($L102*EXP($K102/100*AY$5)))-LN($J102)-$N102*AY$5)/($O102*SQRT(AY$5)),0,1,TRUE)))*EXP(-$F$1*AY$5)*(INDEX('3)tpx females'!EI$57:EI$107,MATCH($R102,'3)tpx females'!$DE$57:$DE$107,0))+INDEX('3)tpx males'!EG$57:EG$107,MATCH($Q102,'3)tpx males'!$DC$57:$DC$107,0))-(INDEX('3)tpx males'!EF$110:EF$160,MATCH($Q102,'3)tpx males'!$DC$110:$DC$160,0))*INDEX('3)tpx females'!EH$111:EH$161,MATCH($R102,'3)tpx females'!$DE$111:$DE$161,0))*(1-(EXP(-INDEX('3)tpx males'!EG$4:EG$54,MATCH($Q102,'3)tpx males'!$DC$4:$DC$54,0)))*EXP(-INDEX('3)tpx females'!EI$3:EI$53,MATCH($R102,'3)tpx females'!$DE$3:$DE$53,0))))))),0)</f>
        <v>4445.9089413327602</v>
      </c>
      <c r="AZ102" s="32">
        <f ca="1">IFERROR(($J102*EXP(AZ$5*($N102+0.5*($O102)^2))*_xlfn.NORM.DIST((LN(($L102*EXP($K102/100*AZ$5)))-LN($J102)-$N102*AZ$5)/($O102*SQRT(AZ$5))-$O102*SQRT(AZ$5),0,1,TRUE)+$L102*EXP($K102/100*AZ$5)*(1-_xlfn.NORM.DIST((LN(($L102*EXP($K102/100*AZ$5)))-LN($J102)-$N102*AZ$5)/($O102*SQRT(AZ$5)),0,1,TRUE)))*EXP(-$F$1*AZ$5)*(INDEX('3)tpx females'!EJ$57:EJ$107,MATCH($R102,'3)tpx females'!$DE$57:$DE$107,0))+INDEX('3)tpx males'!EH$57:EH$107,MATCH($Q102,'3)tpx males'!$DC$57:$DC$107,0))-(INDEX('3)tpx males'!EG$110:EG$160,MATCH($Q102,'3)tpx males'!$DC$110:$DC$160,0))*INDEX('3)tpx females'!EI$111:EI$161,MATCH($R102,'3)tpx females'!$DE$111:$DE$161,0))*(1-(EXP(-INDEX('3)tpx males'!EH$4:EH$54,MATCH($Q102,'3)tpx males'!$DC$4:$DC$54,0)))*EXP(-INDEX('3)tpx females'!EJ$3:EJ$53,MATCH($R102,'3)tpx females'!$DE$3:$DE$53,0))))))),0)</f>
        <v>2992.6606060835047</v>
      </c>
      <c r="BA102" s="32">
        <f ca="1">IFERROR(($J102*EXP(BA$5*($N102+0.5*($O102)^2))*_xlfn.NORM.DIST((LN(($L102*EXP($K102/100*BA$5)))-LN($J102)-$N102*BA$5)/($O102*SQRT(BA$5))-$O102*SQRT(BA$5),0,1,TRUE)+$L102*EXP($K102/100*BA$5)*(1-_xlfn.NORM.DIST((LN(($L102*EXP($K102/100*BA$5)))-LN($J102)-$N102*BA$5)/($O102*SQRT(BA$5)),0,1,TRUE)))*EXP(-$F$1*BA$5)*(INDEX('3)tpx females'!EK$57:EK$107,MATCH($R102,'3)tpx females'!$DE$57:$DE$107,0))+INDEX('3)tpx males'!EI$57:EI$107,MATCH($Q102,'3)tpx males'!$DC$57:$DC$107,0))-(INDEX('3)tpx males'!EH$110:EH$160,MATCH($Q102,'3)tpx males'!$DC$110:$DC$160,0))*INDEX('3)tpx females'!EJ$111:EJ$161,MATCH($R102,'3)tpx females'!$DE$111:$DE$161,0))*(1-(EXP(-INDEX('3)tpx males'!EI$4:EI$54,MATCH($Q102,'3)tpx males'!$DC$4:$DC$54,0)))*EXP(-INDEX('3)tpx females'!EK$3:EK$53,MATCH($R102,'3)tpx females'!$DE$3:$DE$53,0))))))),0)</f>
        <v>1936.5830842592343</v>
      </c>
      <c r="BB102" s="32">
        <f ca="1">IFERROR(($J102*EXP(BB$5*($N102+0.5*($O102)^2))*_xlfn.NORM.DIST((LN(($L102*EXP($K102/100*BB$5)))-LN($J102)-$N102*BB$5)/($O102*SQRT(BB$5))-$O102*SQRT(BB$5),0,1,TRUE)+$L102*EXP($K102/100*BB$5)*(1-_xlfn.NORM.DIST((LN(($L102*EXP($K102/100*BB$5)))-LN($J102)-$N102*BB$5)/($O102*SQRT(BB$5)),0,1,TRUE)))*EXP(-$F$1*BB$5)*(INDEX('3)tpx females'!EL$57:EL$107,MATCH($R102,'3)tpx females'!$DE$57:$DE$107,0))+INDEX('3)tpx males'!EJ$57:EJ$107,MATCH($Q102,'3)tpx males'!$DC$57:$DC$107,0))-(INDEX('3)tpx males'!EI$110:EI$160,MATCH($Q102,'3)tpx males'!$DC$110:$DC$160,0))*INDEX('3)tpx females'!EK$111:EK$161,MATCH($R102,'3)tpx females'!$DE$111:$DE$161,0))*(1-(EXP(-INDEX('3)tpx males'!EJ$4:EJ$54,MATCH($Q102,'3)tpx males'!$DC$4:$DC$54,0)))*EXP(-INDEX('3)tpx females'!EL$3:EL$53,MATCH($R102,'3)tpx females'!$DE$3:$DE$53,0))))))),0)</f>
        <v>1180.2004820796251</v>
      </c>
      <c r="BC102" s="32">
        <f ca="1">IFERROR(($J102*EXP(BC$5*($N102+0.5*($O102)^2))*_xlfn.NORM.DIST((LN(($L102*EXP($K102/100*BC$5)))-LN($J102)-$N102*BC$5)/($O102*SQRT(BC$5))-$O102*SQRT(BC$5),0,1,TRUE)+$L102*EXP($K102/100*BC$5)*(1-_xlfn.NORM.DIST((LN(($L102*EXP($K102/100*BC$5)))-LN($J102)-$N102*BC$5)/($O102*SQRT(BC$5)),0,1,TRUE)))*EXP(-$F$1*BC$5)*(INDEX('3)tpx females'!EM$57:EM$107,MATCH($R102,'3)tpx females'!$DE$57:$DE$107,0))+INDEX('3)tpx males'!EK$57:EK$107,MATCH($Q102,'3)tpx males'!$DC$57:$DC$107,0))-(INDEX('3)tpx males'!EJ$110:EJ$160,MATCH($Q102,'3)tpx males'!$DC$110:$DC$160,0))*INDEX('3)tpx females'!EL$111:EL$161,MATCH($R102,'3)tpx females'!$DE$111:$DE$161,0))*(1-(EXP(-INDEX('3)tpx males'!EK$4:EK$54,MATCH($Q102,'3)tpx males'!$DC$4:$DC$54,0)))*EXP(-INDEX('3)tpx females'!EM$3:EM$53,MATCH($R102,'3)tpx females'!$DE$3:$DE$53,0))))))),0)</f>
        <v>693.1743438659513</v>
      </c>
      <c r="BD102" s="32">
        <f ca="1">IFERROR(($J102*EXP(BD$5*($N102+0.5*($O102)^2))*_xlfn.NORM.DIST((LN(($L102*EXP($K102/100*BD$5)))-LN($J102)-$N102*BD$5)/($O102*SQRT(BD$5))-$O102*SQRT(BD$5),0,1,TRUE)+$L102*EXP($K102/100*BD$5)*(1-_xlfn.NORM.DIST((LN(($L102*EXP($K102/100*BD$5)))-LN($J102)-$N102*BD$5)/($O102*SQRT(BD$5)),0,1,TRUE)))*EXP(-$F$1*BD$5)*(INDEX('3)tpx females'!EN$57:EN$107,MATCH($R102,'3)tpx females'!$DE$57:$DE$107,0))+INDEX('3)tpx males'!EL$57:EL$107,MATCH($Q102,'3)tpx males'!$DC$57:$DC$107,0))-(INDEX('3)tpx males'!EK$110:EK$160,MATCH($Q102,'3)tpx males'!$DC$110:$DC$160,0))*INDEX('3)tpx females'!EM$111:EM$161,MATCH($R102,'3)tpx females'!$DE$111:$DE$161,0))*(1-(EXP(-INDEX('3)tpx males'!EL$4:EL$54,MATCH($Q102,'3)tpx males'!$DC$4:$DC$54,0)))*EXP(-INDEX('3)tpx females'!EN$3:EN$53,MATCH($R102,'3)tpx females'!$DE$3:$DE$53,0))))))),0)</f>
        <v>372.50711310520313</v>
      </c>
      <c r="BE102" s="32">
        <f ca="1">IFERROR(($J102*EXP(BE$5*($N102+0.5*($O102)^2))*_xlfn.NORM.DIST((LN(($L102*EXP($K102/100*BE$5)))-LN($J102)-$N102*BE$5)/($O102*SQRT(BE$5))-$O102*SQRT(BE$5),0,1,TRUE)+$L102*EXP($K102/100*BE$5)*(1-_xlfn.NORM.DIST((LN(($L102*EXP($K102/100*BE$5)))-LN($J102)-$N102*BE$5)/($O102*SQRT(BE$5)),0,1,TRUE)))*EXP(-$F$1*BE$5)*(INDEX('3)tpx females'!EO$57:EO$107,MATCH($R102,'3)tpx females'!$DE$57:$DE$107,0))+INDEX('3)tpx males'!EM$57:EM$107,MATCH($Q102,'3)tpx males'!$DC$57:$DC$107,0))-(INDEX('3)tpx males'!EL$110:EL$160,MATCH($Q102,'3)tpx males'!$DC$110:$DC$160,0))*INDEX('3)tpx females'!EN$111:EN$161,MATCH($R102,'3)tpx females'!$DE$111:$DE$161,0))*(1-(EXP(-INDEX('3)tpx males'!EM$4:EM$54,MATCH($Q102,'3)tpx males'!$DC$4:$DC$54,0)))*EXP(-INDEX('3)tpx females'!EO$3:EO$53,MATCH($R102,'3)tpx females'!$DE$3:$DE$53,0))))))),0)</f>
        <v>196.58048812993957</v>
      </c>
      <c r="BF102" s="32">
        <f ca="1">IFERROR(($J102*EXP(BF$5*($N102+0.5*($O102)^2))*_xlfn.NORM.DIST((LN(($L102*EXP($K102/100*BF$5)))-LN($J102)-$N102*BF$5)/($O102*SQRT(BF$5))-$O102*SQRT(BF$5),0,1,TRUE)+$L102*EXP($K102/100*BF$5)*(1-_xlfn.NORM.DIST((LN(($L102*EXP($K102/100*BF$5)))-LN($J102)-$N102*BF$5)/($O102*SQRT(BF$5)),0,1,TRUE)))*EXP(-$F$1*BF$5)*(INDEX('3)tpx females'!EP$57:EP$107,MATCH($R102,'3)tpx females'!$DE$57:$DE$107,0))+INDEX('3)tpx males'!EN$57:EN$107,MATCH($Q102,'3)tpx males'!$DC$57:$DC$107,0))-(INDEX('3)tpx males'!EM$110:EM$160,MATCH($Q102,'3)tpx males'!$DC$110:$DC$160,0))*INDEX('3)tpx females'!EO$111:EO$161,MATCH($R102,'3)tpx females'!$DE$111:$DE$161,0))*(1-(EXP(-INDEX('3)tpx males'!EN$4:EN$54,MATCH($Q102,'3)tpx males'!$DC$4:$DC$54,0)))*EXP(-INDEX('3)tpx females'!EP$3:EP$53,MATCH($R102,'3)tpx females'!$DE$3:$DE$53,0))))))),0)</f>
        <v>110.53309786121876</v>
      </c>
      <c r="BG102" s="32">
        <f ca="1">IFERROR(($J102*EXP(BG$5*($N102+0.5*($O102)^2))*_xlfn.NORM.DIST((LN(($L102*EXP($K102/100*BG$5)))-LN($J102)-$N102*BG$5)/($O102*SQRT(BG$5))-$O102*SQRT(BG$5),0,1,TRUE)+$L102*EXP($K102/100*BG$5)*(1-_xlfn.NORM.DIST((LN(($L102*EXP($K102/100*BG$5)))-LN($J102)-$N102*BG$5)/($O102*SQRT(BG$5)),0,1,TRUE)))*EXP(-$F$1*BG$5)*(INDEX('3)tpx females'!EQ$57:EQ$107,MATCH($R102,'3)tpx females'!$DE$57:$DE$107,0))+INDEX('3)tpx males'!EO$57:EO$107,MATCH($Q102,'3)tpx males'!$DC$57:$DC$107,0))-(INDEX('3)tpx males'!EN$110:EN$160,MATCH($Q102,'3)tpx males'!$DC$110:$DC$160,0))*INDEX('3)tpx females'!EP$111:EP$161,MATCH($R102,'3)tpx females'!$DE$111:$DE$161,0))*(1-(EXP(-INDEX('3)tpx males'!EO$4:EO$54,MATCH($Q102,'3)tpx males'!$DC$4:$DC$54,0)))*EXP(-INDEX('3)tpx females'!EQ$3:EQ$53,MATCH($R102,'3)tpx females'!$DE$3:$DE$53,0))))))),0)</f>
        <v>42.768566163781898</v>
      </c>
      <c r="BH102" s="32">
        <f ca="1">IFERROR(($J102*EXP(BH$5*($N102+0.5*($O102)^2))*_xlfn.NORM.DIST((LN(($L102*EXP($K102/100*BH$5)))-LN($J102)-$N102*BH$5)/($O102*SQRT(BH$5))-$O102*SQRT(BH$5),0,1,TRUE)+$L102*EXP($K102/100*BH$5)*(1-_xlfn.NORM.DIST((LN(($L102*EXP($K102/100*BH$5)))-LN($J102)-$N102*BH$5)/($O102*SQRT(BH$5)),0,1,TRUE)))*EXP(-$F$1*BH$5)*(INDEX('3)tpx females'!ER$57:ER$107,MATCH($R102,'3)tpx females'!$DE$57:$DE$107,0))+INDEX('3)tpx males'!EP$57:EP$107,MATCH($Q102,'3)tpx males'!$DC$57:$DC$107,0))-(INDEX('3)tpx males'!EO$110:EO$160,MATCH($Q102,'3)tpx males'!$DC$110:$DC$160,0))*INDEX('3)tpx females'!EQ$111:EQ$161,MATCH($R102,'3)tpx females'!$DE$111:$DE$161,0))*(1-(EXP(-INDEX('3)tpx males'!EP$4:EP$54,MATCH($Q102,'3)tpx males'!$DC$4:$DC$54,0)))*EXP(-INDEX('3)tpx females'!ER$3:ER$53,MATCH($R102,'3)tpx females'!$DE$3:$DE$53,0))))))),0)</f>
        <v>0</v>
      </c>
      <c r="BI102" s="32">
        <f ca="1">IFERROR(($J102*EXP(BI$5*($N102+0.5*($O102)^2))*_xlfn.NORM.DIST((LN(($L102*EXP($K102/100*BI$5)))-LN($J102)-$N102*BI$5)/($O102*SQRT(BI$5))-$O102*SQRT(BI$5),0,1,TRUE)+$L102*EXP($K102/100*BI$5)*(1-_xlfn.NORM.DIST((LN(($L102*EXP($K102/100*BI$5)))-LN($J102)-$N102*BI$5)/($O102*SQRT(BI$5)),0,1,TRUE)))*EXP(-$F$1*BI$5)*(INDEX('3)tpx females'!ES$57:ES$107,MATCH($R102,'3)tpx females'!$DE$57:$DE$107,0))+INDEX('3)tpx males'!EQ$57:EQ$107,MATCH($Q102,'3)tpx males'!$DC$57:$DC$107,0))-(INDEX('3)tpx males'!EP$110:EP$160,MATCH($Q102,'3)tpx males'!$DC$110:$DC$160,0))*INDEX('3)tpx females'!ER$111:ER$161,MATCH($R102,'3)tpx females'!$DE$111:$DE$161,0))*(1-(EXP(-INDEX('3)tpx males'!EQ$4:EQ$54,MATCH($Q102,'3)tpx males'!$DC$4:$DC$54,0)))*EXP(-INDEX('3)tpx females'!ES$3:ES$53,MATCH($R102,'3)tpx females'!$DE$3:$DE$53,0))))))),0)</f>
        <v>0</v>
      </c>
      <c r="BJ102" s="32">
        <f ca="1">IFERROR(($J102*EXP(BJ$5*($N102+0.5*($O102)^2))*_xlfn.NORM.DIST((LN(($L102*EXP($K102/100*BJ$5)))-LN($J102)-$N102*BJ$5)/($O102*SQRT(BJ$5))-$O102*SQRT(BJ$5),0,1,TRUE)+$L102*EXP($K102/100*BJ$5)*(1-_xlfn.NORM.DIST((LN(($L102*EXP($K102/100*BJ$5)))-LN($J102)-$N102*BJ$5)/($O102*SQRT(BJ$5)),0,1,TRUE)))*EXP(-$F$1*BJ$5)*(INDEX('3)tpx females'!ET$57:ET$107,MATCH($R102,'3)tpx females'!$DE$57:$DE$107,0))+INDEX('3)tpx males'!ER$57:ER$107,MATCH($Q102,'3)tpx males'!$DC$57:$DC$107,0))-(INDEX('3)tpx males'!EQ$110:EQ$160,MATCH($Q102,'3)tpx males'!$DC$110:$DC$160,0))*INDEX('3)tpx females'!ES$111:ES$161,MATCH($R102,'3)tpx females'!$DE$111:$DE$161,0))*(1-(EXP(-INDEX('3)tpx males'!ER$4:ER$54,MATCH($Q102,'3)tpx males'!$DC$4:$DC$54,0)))*EXP(-INDEX('3)tpx females'!ET$3:ET$53,MATCH($R102,'3)tpx females'!$DE$3:$DE$53,0))))))),0)</f>
        <v>0</v>
      </c>
      <c r="BK102" s="32">
        <f ca="1">IFERROR(($J102*EXP(BK$5*($N102+0.5*($O102)^2))*_xlfn.NORM.DIST((LN(($L102*EXP($K102/100*BK$5)))-LN($J102)-$N102*BK$5)/($O102*SQRT(BK$5))-$O102*SQRT(BK$5),0,1,TRUE)+$L102*EXP($K102/100*BK$5)*(1-_xlfn.NORM.DIST((LN(($L102*EXP($K102/100*BK$5)))-LN($J102)-$N102*BK$5)/($O102*SQRT(BK$5)),0,1,TRUE)))*EXP(-$F$1*BK$5)*(INDEX('3)tpx females'!EU$57:EU$107,MATCH($R102,'3)tpx females'!$DE$57:$DE$107,0))+INDEX('3)tpx males'!ES$57:ES$107,MATCH($Q102,'3)tpx males'!$DC$57:$DC$107,0))-(INDEX('3)tpx males'!ER$110:ER$160,MATCH($Q102,'3)tpx males'!$DC$110:$DC$160,0))*INDEX('3)tpx females'!ET$111:ET$161,MATCH($R102,'3)tpx females'!$DE$111:$DE$161,0))*(1-(EXP(-INDEX('3)tpx males'!ES$4:ES$54,MATCH($Q102,'3)tpx males'!$DC$4:$DC$54,0)))*EXP(-INDEX('3)tpx females'!EU$3:EU$53,MATCH($R102,'3)tpx females'!$DE$3:$DE$53,0))))))),0)</f>
        <v>0</v>
      </c>
      <c r="BL102" s="32">
        <f ca="1">IFERROR(($J102*EXP(BL$5*($N102+0.5*($O102)^2))*_xlfn.NORM.DIST((LN(($L102*EXP($K102/100*BL$5)))-LN($J102)-$N102*BL$5)/($O102*SQRT(BL$5))-$O102*SQRT(BL$5),0,1,TRUE)+$L102*EXP($K102/100*BL$5)*(1-_xlfn.NORM.DIST((LN(($L102*EXP($K102/100*BL$5)))-LN($J102)-$N102*BL$5)/($O102*SQRT(BL$5)),0,1,TRUE)))*EXP(-$F$1*BL$5)*(INDEX('3)tpx females'!EV$57:EV$107,MATCH($R102,'3)tpx females'!$DE$57:$DE$107,0))+INDEX('3)tpx males'!ET$57:ET$107,MATCH($Q102,'3)tpx males'!$DC$57:$DC$107,0))-(INDEX('3)tpx males'!ES$110:ES$160,MATCH($Q102,'3)tpx males'!$DC$110:$DC$160,0))*INDEX('3)tpx females'!EU$111:EU$161,MATCH($R102,'3)tpx females'!$DE$111:$DE$161,0))*(1-(EXP(-INDEX('3)tpx males'!ET$4:ET$54,MATCH($Q102,'3)tpx males'!$DC$4:$DC$54,0)))*EXP(-INDEX('3)tpx females'!EV$3:EV$53,MATCH($R102,'3)tpx females'!$DE$3:$DE$53,0))))))),0)</f>
        <v>0</v>
      </c>
      <c r="BM102" s="32">
        <f ca="1">IFERROR(($J102*EXP(BM$5*($N102+0.5*($O102)^2))*_xlfn.NORM.DIST((LN(($L102*EXP($K102/100*BM$5)))-LN($J102)-$N102*BM$5)/($O102*SQRT(BM$5))-$O102*SQRT(BM$5),0,1,TRUE)+$L102*EXP($K102/100*BM$5)*(1-_xlfn.NORM.DIST((LN(($L102*EXP($K102/100*BM$5)))-LN($J102)-$N102*BM$5)/($O102*SQRT(BM$5)),0,1,TRUE)))*EXP(-$F$1*BM$5)*(INDEX('3)tpx females'!EW$57:EW$107,MATCH($R102,'3)tpx females'!$DE$57:$DE$107,0))+INDEX('3)tpx males'!EU$57:EU$107,MATCH($Q102,'3)tpx males'!$DC$57:$DC$107,0))-(INDEX('3)tpx males'!ET$110:ET$160,MATCH($Q102,'3)tpx males'!$DC$110:$DC$160,0))*INDEX('3)tpx females'!EV$111:EV$161,MATCH($R102,'3)tpx females'!$DE$111:$DE$161,0))*(1-(EXP(-INDEX('3)tpx males'!EU$4:EU$54,MATCH($Q102,'3)tpx males'!$DC$4:$DC$54,0)))*EXP(-INDEX('3)tpx females'!EW$3:EW$53,MATCH($R102,'3)tpx females'!$DE$3:$DE$53,0))))))),0)</f>
        <v>0</v>
      </c>
      <c r="BN102" s="32">
        <f ca="1">IFERROR(($J102*EXP(BN$5*($N102+0.5*($O102)^2))*_xlfn.NORM.DIST((LN(($L102*EXP($K102/100*BN$5)))-LN($J102)-$N102*BN$5)/($O102*SQRT(BN$5))-$O102*SQRT(BN$5),0,1,TRUE)+$L102*EXP($K102/100*BN$5)*(1-_xlfn.NORM.DIST((LN(($L102*EXP($K102/100*BN$5)))-LN($J102)-$N102*BN$5)/($O102*SQRT(BN$5)),0,1,TRUE)))*EXP(-$F$1*BN$5)*(INDEX('3)tpx females'!EX$57:EX$107,MATCH($R102,'3)tpx females'!$DE$57:$DE$107,0))+INDEX('3)tpx males'!EV$57:EV$107,MATCH($Q102,'3)tpx males'!$DC$57:$DC$107,0))-(INDEX('3)tpx males'!EU$110:EU$160,MATCH($Q102,'3)tpx males'!$DC$110:$DC$160,0))*INDEX('3)tpx females'!EW$111:EW$161,MATCH($R102,'3)tpx females'!$DE$111:$DE$161,0))*(1-(EXP(-INDEX('3)tpx males'!EV$4:EV$54,MATCH($Q102,'3)tpx males'!$DC$4:$DC$54,0)))*EXP(-INDEX('3)tpx females'!EX$3:EX$53,MATCH($R102,'3)tpx females'!$DE$3:$DE$53,0))))))),0)</f>
        <v>0</v>
      </c>
      <c r="BO102" s="32">
        <f ca="1">IFERROR(($J102*EXP(BO$5*($N102+0.5*($O102)^2))*_xlfn.NORM.DIST((LN(($L102*EXP($K102/100*BO$5)))-LN($J102)-$N102*BO$5)/($O102*SQRT(BO$5))-$O102*SQRT(BO$5),0,1,TRUE)+$L102*EXP($K102/100*BO$5)*(1-_xlfn.NORM.DIST((LN(($L102*EXP($K102/100*BO$5)))-LN($J102)-$N102*BO$5)/($O102*SQRT(BO$5)),0,1,TRUE)))*EXP(-$F$1*BO$5)*(INDEX('3)tpx females'!EY$57:EY$107,MATCH($R102,'3)tpx females'!$DE$57:$DE$107,0))+INDEX('3)tpx males'!EW$57:EW$107,MATCH($Q102,'3)tpx males'!$DC$57:$DC$107,0))-(INDEX('3)tpx males'!EV$110:EV$160,MATCH($Q102,'3)tpx males'!$DC$110:$DC$160,0))*INDEX('3)tpx females'!EX$111:EX$161,MATCH($R102,'3)tpx females'!$DE$111:$DE$161,0))*(1-(EXP(-INDEX('3)tpx males'!EW$4:EW$54,MATCH($Q102,'3)tpx males'!$DC$4:$DC$54,0)))*EXP(-INDEX('3)tpx females'!EY$3:EY$53,MATCH($R102,'3)tpx females'!$DE$3:$DE$53,0))))))),0)</f>
        <v>0</v>
      </c>
      <c r="BP102" s="32">
        <f ca="1">IFERROR(($J102*EXP(BP$5*($N102+0.5*($O102)^2))*_xlfn.NORM.DIST((LN(($L102*EXP($K102/100*BP$5)))-LN($J102)-$N102*BP$5)/($O102*SQRT(BP$5))-$O102*SQRT(BP$5),0,1,TRUE)+$L102*EXP($K102/100*BP$5)*(1-_xlfn.NORM.DIST((LN(($L102*EXP($K102/100*BP$5)))-LN($J102)-$N102*BP$5)/($O102*SQRT(BP$5)),0,1,TRUE)))*EXP(-$F$1*BP$5)*(INDEX('3)tpx females'!EZ$57:EZ$107,MATCH($R102,'3)tpx females'!$DE$57:$DE$107,0))+INDEX('3)tpx males'!EX$57:EX$107,MATCH($Q102,'3)tpx males'!$DC$57:$DC$107,0))-(INDEX('3)tpx males'!EW$110:EW$160,MATCH($Q102,'3)tpx males'!$DC$110:$DC$160,0))*INDEX('3)tpx females'!EY$111:EY$161,MATCH($R102,'3)tpx females'!$DE$111:$DE$161,0))*(1-(EXP(-INDEX('3)tpx males'!EX$4:EX$54,MATCH($Q102,'3)tpx males'!$DC$4:$DC$54,0)))*EXP(-INDEX('3)tpx females'!EZ$3:EZ$53,MATCH($R102,'3)tpx females'!$DE$3:$DE$53,0))))))),0)</f>
        <v>0</v>
      </c>
      <c r="BQ102" s="32">
        <f ca="1">IFERROR(($J102*EXP(BQ$5*($N102+0.5*($O102)^2))*_xlfn.NORM.DIST((LN(($L102*EXP($K102/100*BQ$5)))-LN($J102)-$N102*BQ$5)/($O102*SQRT(BQ$5))-$O102*SQRT(BQ$5),0,1,TRUE)+$L102*EXP($K102/100*BQ$5)*(1-_xlfn.NORM.DIST((LN(($L102*EXP($K102/100*BQ$5)))-LN($J102)-$N102*BQ$5)/($O102*SQRT(BQ$5)),0,1,TRUE)))*EXP(-$F$1*BQ$5)*(INDEX('3)tpx females'!FA$57:FA$107,MATCH($R102,'3)tpx females'!$DE$57:$DE$107,0))+INDEX('3)tpx males'!EY$57:EY$107,MATCH($Q102,'3)tpx males'!$DC$57:$DC$107,0))-(INDEX('3)tpx males'!EX$110:EX$160,MATCH($Q102,'3)tpx males'!$DC$110:$DC$160,0))*INDEX('3)tpx females'!EZ$111:EZ$161,MATCH($R102,'3)tpx females'!$DE$111:$DE$161,0))*(1-(EXP(-INDEX('3)tpx males'!EY$4:EY$54,MATCH($Q102,'3)tpx males'!$DC$4:$DC$54,0)))*EXP(-INDEX('3)tpx females'!FA$3:FA$53,MATCH($R102,'3)tpx females'!$DE$3:$DE$53,0))))))),0)</f>
        <v>0</v>
      </c>
      <c r="BR102" s="32">
        <f ca="1">IFERROR(($J102*EXP(BR$5*($N102+0.5*($O102)^2))*_xlfn.NORM.DIST((LN(($L102*EXP($K102/100*BR$5)))-LN($J102)-$N102*BR$5)/($O102*SQRT(BR$5))-$O102*SQRT(BR$5),0,1,TRUE)+$L102*EXP($K102/100*BR$5)*(1-_xlfn.NORM.DIST((LN(($L102*EXP($K102/100*BR$5)))-LN($J102)-$N102*BR$5)/($O102*SQRT(BR$5)),0,1,TRUE)))*EXP(-$F$1*BR$5)*(INDEX('3)tpx females'!FB$57:FB$107,MATCH($R102,'3)tpx females'!$DE$57:$DE$107,0))+INDEX('3)tpx males'!EZ$57:EZ$107,MATCH($Q102,'3)tpx males'!$DC$57:$DC$107,0))-(INDEX('3)tpx males'!EY$110:EY$160,MATCH($Q102,'3)tpx males'!$DC$110:$DC$160,0))*INDEX('3)tpx females'!FA$111:FA$161,MATCH($R102,'3)tpx females'!$DE$111:$DE$161,0))*(1-(EXP(-INDEX('3)tpx males'!EZ$4:EZ$54,MATCH($Q102,'3)tpx males'!$DC$4:$DC$54,0)))*EXP(-INDEX('3)tpx females'!FB$3:FB$53,MATCH($R102,'3)tpx females'!$DE$3:$DE$53,0))))))),0)</f>
        <v>0</v>
      </c>
      <c r="BS102" s="32">
        <f ca="1">IFERROR(($J102*EXP(BS$5*($N102+0.5*($O102)^2))*_xlfn.NORM.DIST((LN(($L102*EXP($K102/100*BS$5)))-LN($J102)-$N102*BS$5)/($O102*SQRT(BS$5))-$O102*SQRT(BS$5),0,1,TRUE)+$L102*EXP($K102/100*BS$5)*(1-_xlfn.NORM.DIST((LN(($L102*EXP($K102/100*BS$5)))-LN($J102)-$N102*BS$5)/($O102*SQRT(BS$5)),0,1,TRUE)))*EXP(-$F$1*BS$5)*(INDEX('3)tpx females'!FC$57:FC$107,MATCH($R102,'3)tpx females'!$DE$57:$DE$107,0))+INDEX('3)tpx males'!FA$57:FA$107,MATCH($Q102,'3)tpx males'!$DC$57:$DC$107,0))-(INDEX('3)tpx males'!EZ$110:EZ$160,MATCH($Q102,'3)tpx males'!$DC$110:$DC$160,0))*INDEX('3)tpx females'!FB$111:FB$161,MATCH($R102,'3)tpx females'!$DE$111:$DE$161,0))*(1-(EXP(-INDEX('3)tpx males'!FA$4:FA$54,MATCH($Q102,'3)tpx males'!$DC$4:$DC$54,0)))*EXP(-INDEX('3)tpx females'!FC$3:FC$53,MATCH($R102,'3)tpx females'!$DE$3:$DE$53,0))))))),0)</f>
        <v>0</v>
      </c>
      <c r="BT102" s="32">
        <f ca="1">IFERROR(($J102*EXP(BT$5*($N102+0.5*($O102)^2))*_xlfn.NORM.DIST((LN(($L102*EXP($K102/100*BT$5)))-LN($J102)-$N102*BT$5)/($O102*SQRT(BT$5))-$O102*SQRT(BT$5),0,1,TRUE)+$L102*EXP($K102/100*BT$5)*(1-_xlfn.NORM.DIST((LN(($L102*EXP($K102/100*BT$5)))-LN($J102)-$N102*BT$5)/($O102*SQRT(BT$5)),0,1,TRUE)))*EXP(-$F$1*BT$5)*(INDEX('3)tpx females'!FD$57:FD$107,MATCH($R102,'3)tpx females'!$DE$57:$DE$107,0))+INDEX('3)tpx males'!FB$57:FB$107,MATCH($Q102,'3)tpx males'!$DC$57:$DC$107,0))-(INDEX('3)tpx males'!FA$110:FA$160,MATCH($Q102,'3)tpx males'!$DC$110:$DC$160,0))*INDEX('3)tpx females'!FC$111:FC$161,MATCH($R102,'3)tpx females'!$DE$111:$DE$161,0))*(1-(EXP(-INDEX('3)tpx males'!FB$4:FB$54,MATCH($Q102,'3)tpx males'!$DC$4:$DC$54,0)))*EXP(-INDEX('3)tpx females'!FD$3:FD$53,MATCH($R102,'3)tpx females'!$DE$3:$DE$53,0))))))),0)</f>
        <v>0</v>
      </c>
    </row>
    <row r="103" spans="2:72" x14ac:dyDescent="0.25">
      <c r="B103" s="32" t="s">
        <v>11</v>
      </c>
      <c r="C103" s="32" t="s">
        <v>12</v>
      </c>
      <c r="D103" s="49">
        <v>17160</v>
      </c>
      <c r="E103" s="32" t="s">
        <v>13</v>
      </c>
      <c r="F103" s="32" t="s">
        <v>14</v>
      </c>
      <c r="G103" s="49">
        <v>16910</v>
      </c>
      <c r="H103" s="32" t="s">
        <v>13</v>
      </c>
      <c r="I103" s="32" t="s">
        <v>24</v>
      </c>
      <c r="J103" s="32">
        <v>831214.99999999988</v>
      </c>
      <c r="K103" s="32">
        <v>7.9499999999999993</v>
      </c>
      <c r="L103" s="32">
        <f>'3) 2016 cases'!M103*EXP('3) 2016 cases'!L103/100)</f>
        <v>251734.01160835641</v>
      </c>
      <c r="M103" s="32"/>
      <c r="N103" s="32">
        <f>INDEX('2b)Working'!$I$61:$P$61,MATCH($I103,'2b)Working'!$I$60:$P$60,0))</f>
        <v>7.2302392103851601E-2</v>
      </c>
      <c r="O103" s="32">
        <f>INDEX('2b)Working'!$I$62:$P$62,MATCH($I103,'2b)Working'!$I$60:$P$60,0))</f>
        <v>5.5424966377019061E-2</v>
      </c>
      <c r="P103" s="32" t="str">
        <f t="shared" si="5"/>
        <v/>
      </c>
      <c r="Q103" s="32">
        <f t="shared" si="4"/>
        <v>71</v>
      </c>
      <c r="R103" s="32">
        <f t="shared" si="6"/>
        <v>71</v>
      </c>
      <c r="S103" s="32">
        <f t="shared" si="7"/>
        <v>1</v>
      </c>
      <c r="U103" s="32">
        <f t="shared" ca="1" si="8"/>
        <v>307321.1693054068</v>
      </c>
      <c r="W103" s="32">
        <f ca="1">IFERROR(($J103*EXP(W$5*($N103+0.5*($O103)^2))*_xlfn.NORM.DIST((LN(($L103*EXP($K103/100*W$5)))-LN($J103)-$N103*W$5)/($O103*SQRT(W$5))-$O103*SQRT(W$5),0,1,TRUE)+$L103*EXP($K103/100*W$5)*(1-_xlfn.NORM.DIST((LN(($L103*EXP($K103/100*W$5)))-LN($J103)-$N103*W$5)/($O103*SQRT(W$5)),0,1,TRUE)))*EXP(-$F$1*W$5)*(INDEX('3)tpx females'!DG$57:DG$107,MATCH($R103,'3)tpx females'!$DE$57:$DE$107,0))+INDEX('3)tpx males'!DE$57:DE$107,MATCH($Q103,'3)tpx males'!$DC$57:$DC$107,0))-(INDEX('3)tpx males'!DD$110:DD$160,MATCH($Q103,'3)tpx males'!$DC$110:$DC$160,0))*INDEX('3)tpx females'!DF$111:DF$161,MATCH($R103,'3)tpx females'!$DE$111:$DE$161,0))*(1-(EXP(-INDEX('3)tpx males'!DE$4:DE$54,MATCH($Q103,'3)tpx males'!$DC$4:$DC$54,0)))*EXP(-INDEX('3)tpx females'!DG$3:DG$53,MATCH($R103,'3)tpx females'!$DE$3:$DE$53,0))))))),0)</f>
        <v>48.326776062097125</v>
      </c>
      <c r="X103" s="32">
        <f ca="1">IFERROR(($J103*EXP(X$5*($N103+0.5*($O103)^2))*_xlfn.NORM.DIST((LN(($L103*EXP($K103/100*X$5)))-LN($J103)-$N103*X$5)/($O103*SQRT(X$5))-$O103*SQRT(X$5),0,1,TRUE)+$L103*EXP($K103/100*X$5)*(1-_xlfn.NORM.DIST((LN(($L103*EXP($K103/100*X$5)))-LN($J103)-$N103*X$5)/($O103*SQRT(X$5)),0,1,TRUE)))*EXP(-$F$1*X$5)*(INDEX('3)tpx females'!DH$57:DH$107,MATCH($R103,'3)tpx females'!$DE$57:$DE$107,0))+INDEX('3)tpx males'!DF$57:DF$107,MATCH($Q103,'3)tpx males'!$DC$57:$DC$107,0))-(INDEX('3)tpx males'!DE$110:DE$160,MATCH($Q103,'3)tpx males'!$DC$110:$DC$160,0))*INDEX('3)tpx females'!DG$111:DG$161,MATCH($R103,'3)tpx females'!$DE$111:$DE$161,0))*(1-(EXP(-INDEX('3)tpx males'!DF$4:DF$54,MATCH($Q103,'3)tpx males'!$DC$4:$DC$54,0)))*EXP(-INDEX('3)tpx females'!DH$3:DH$53,MATCH($R103,'3)tpx females'!$DE$3:$DE$53,0))))))),0)</f>
        <v>166.21190965761122</v>
      </c>
      <c r="Y103" s="32">
        <f ca="1">IFERROR(($J103*EXP(Y$5*($N103+0.5*($O103)^2))*_xlfn.NORM.DIST((LN(($L103*EXP($K103/100*Y$5)))-LN($J103)-$N103*Y$5)/($O103*SQRT(Y$5))-$O103*SQRT(Y$5),0,1,TRUE)+$L103*EXP($K103/100*Y$5)*(1-_xlfn.NORM.DIST((LN(($L103*EXP($K103/100*Y$5)))-LN($J103)-$N103*Y$5)/($O103*SQRT(Y$5)),0,1,TRUE)))*EXP(-$F$1*Y$5)*(INDEX('3)tpx females'!DI$57:DI$107,MATCH($R103,'3)tpx females'!$DE$57:$DE$107,0))+INDEX('3)tpx males'!DG$57:DG$107,MATCH($Q103,'3)tpx males'!$DC$57:$DC$107,0))-(INDEX('3)tpx males'!DF$110:DF$160,MATCH($Q103,'3)tpx males'!$DC$110:$DC$160,0))*INDEX('3)tpx females'!DH$111:DH$161,MATCH($R103,'3)tpx females'!$DE$111:$DE$161,0))*(1-(EXP(-INDEX('3)tpx males'!DG$4:DG$54,MATCH($Q103,'3)tpx males'!$DC$4:$DC$54,0)))*EXP(-INDEX('3)tpx females'!DI$3:DI$53,MATCH($R103,'3)tpx females'!$DE$3:$DE$53,0))))))),0)</f>
        <v>295.91367256254688</v>
      </c>
      <c r="Z103" s="32">
        <f ca="1">IFERROR(($J103*EXP(Z$5*($N103+0.5*($O103)^2))*_xlfn.NORM.DIST((LN(($L103*EXP($K103/100*Z$5)))-LN($J103)-$N103*Z$5)/($O103*SQRT(Z$5))-$O103*SQRT(Z$5),0,1,TRUE)+$L103*EXP($K103/100*Z$5)*(1-_xlfn.NORM.DIST((LN(($L103*EXP($K103/100*Z$5)))-LN($J103)-$N103*Z$5)/($O103*SQRT(Z$5)),0,1,TRUE)))*EXP(-$F$1*Z$5)*(INDEX('3)tpx females'!DJ$57:DJ$107,MATCH($R103,'3)tpx females'!$DE$57:$DE$107,0))+INDEX('3)tpx males'!DH$57:DH$107,MATCH($Q103,'3)tpx males'!$DC$57:$DC$107,0))-(INDEX('3)tpx males'!DG$110:DG$160,MATCH($Q103,'3)tpx males'!$DC$110:$DC$160,0))*INDEX('3)tpx females'!DI$111:DI$161,MATCH($R103,'3)tpx females'!$DE$111:$DE$161,0))*(1-(EXP(-INDEX('3)tpx males'!DH$4:DH$54,MATCH($Q103,'3)tpx males'!$DC$4:$DC$54,0)))*EXP(-INDEX('3)tpx females'!DJ$3:DJ$53,MATCH($R103,'3)tpx females'!$DE$3:$DE$53,0))))))),0)</f>
        <v>504.9292183070408</v>
      </c>
      <c r="AA103" s="32">
        <f ca="1">IFERROR(($J103*EXP(AA$5*($N103+0.5*($O103)^2))*_xlfn.NORM.DIST((LN(($L103*EXP($K103/100*AA$5)))-LN($J103)-$N103*AA$5)/($O103*SQRT(AA$5))-$O103*SQRT(AA$5),0,1,TRUE)+$L103*EXP($K103/100*AA$5)*(1-_xlfn.NORM.DIST((LN(($L103*EXP($K103/100*AA$5)))-LN($J103)-$N103*AA$5)/($O103*SQRT(AA$5)),0,1,TRUE)))*EXP(-$F$1*AA$5)*(INDEX('3)tpx females'!DK$57:DK$107,MATCH($R103,'3)tpx females'!$DE$57:$DE$107,0))+INDEX('3)tpx males'!DI$57:DI$107,MATCH($Q103,'3)tpx males'!$DC$57:$DC$107,0))-(INDEX('3)tpx males'!DH$110:DH$160,MATCH($Q103,'3)tpx males'!$DC$110:$DC$160,0))*INDEX('3)tpx females'!DJ$111:DJ$161,MATCH($R103,'3)tpx females'!$DE$111:$DE$161,0))*(1-(EXP(-INDEX('3)tpx males'!DI$4:DI$54,MATCH($Q103,'3)tpx males'!$DC$4:$DC$54,0)))*EXP(-INDEX('3)tpx females'!DK$3:DK$53,MATCH($R103,'3)tpx females'!$DE$3:$DE$53,0))))))),0)</f>
        <v>681.42026669792847</v>
      </c>
      <c r="AB103" s="32">
        <f ca="1">IFERROR(($J103*EXP(AB$5*($N103+0.5*($O103)^2))*_xlfn.NORM.DIST((LN(($L103*EXP($K103/100*AB$5)))-LN($J103)-$N103*AB$5)/($O103*SQRT(AB$5))-$O103*SQRT(AB$5),0,1,TRUE)+$L103*EXP($K103/100*AB$5)*(1-_xlfn.NORM.DIST((LN(($L103*EXP($K103/100*AB$5)))-LN($J103)-$N103*AB$5)/($O103*SQRT(AB$5)),0,1,TRUE)))*EXP(-$F$1*AB$5)*(INDEX('3)tpx females'!DL$57:DL$107,MATCH($R103,'3)tpx females'!$DE$57:$DE$107,0))+INDEX('3)tpx males'!DJ$57:DJ$107,MATCH($Q103,'3)tpx males'!$DC$57:$DC$107,0))-(INDEX('3)tpx males'!DI$110:DI$160,MATCH($Q103,'3)tpx males'!$DC$110:$DC$160,0))*INDEX('3)tpx females'!DK$111:DK$161,MATCH($R103,'3)tpx females'!$DE$111:$DE$161,0))*(1-(EXP(-INDEX('3)tpx males'!DJ$4:DJ$54,MATCH($Q103,'3)tpx males'!$DC$4:$DC$54,0)))*EXP(-INDEX('3)tpx females'!DL$3:DL$53,MATCH($R103,'3)tpx females'!$DE$3:$DE$53,0))))))),0)</f>
        <v>967.42989249366303</v>
      </c>
      <c r="AC103" s="32">
        <f ca="1">IFERROR(($J103*EXP(AC$5*($N103+0.5*($O103)^2))*_xlfn.NORM.DIST((LN(($L103*EXP($K103/100*AC$5)))-LN($J103)-$N103*AC$5)/($O103*SQRT(AC$5))-$O103*SQRT(AC$5),0,1,TRUE)+$L103*EXP($K103/100*AC$5)*(1-_xlfn.NORM.DIST((LN(($L103*EXP($K103/100*AC$5)))-LN($J103)-$N103*AC$5)/($O103*SQRT(AC$5)),0,1,TRUE)))*EXP(-$F$1*AC$5)*(INDEX('3)tpx females'!DM$57:DM$107,MATCH($R103,'3)tpx females'!$DE$57:$DE$107,0))+INDEX('3)tpx males'!DK$57:DK$107,MATCH($Q103,'3)tpx males'!$DC$57:$DC$107,0))-(INDEX('3)tpx males'!DJ$110:DJ$160,MATCH($Q103,'3)tpx males'!$DC$110:$DC$160,0))*INDEX('3)tpx females'!DL$111:DL$161,MATCH($R103,'3)tpx females'!$DE$111:$DE$161,0))*(1-(EXP(-INDEX('3)tpx males'!DK$4:DK$54,MATCH($Q103,'3)tpx males'!$DC$4:$DC$54,0)))*EXP(-INDEX('3)tpx females'!DM$3:DM$53,MATCH($R103,'3)tpx females'!$DE$3:$DE$53,0))))))),0)</f>
        <v>1362.5757772950453</v>
      </c>
      <c r="AD103" s="32">
        <f ca="1">IFERROR(($J103*EXP(AD$5*($N103+0.5*($O103)^2))*_xlfn.NORM.DIST((LN(($L103*EXP($K103/100*AD$5)))-LN($J103)-$N103*AD$5)/($O103*SQRT(AD$5))-$O103*SQRT(AD$5),0,1,TRUE)+$L103*EXP($K103/100*AD$5)*(1-_xlfn.NORM.DIST((LN(($L103*EXP($K103/100*AD$5)))-LN($J103)-$N103*AD$5)/($O103*SQRT(AD$5)),0,1,TRUE)))*EXP(-$F$1*AD$5)*(INDEX('3)tpx females'!DN$57:DN$107,MATCH($R103,'3)tpx females'!$DE$57:$DE$107,0))+INDEX('3)tpx males'!DL$57:DL$107,MATCH($Q103,'3)tpx males'!$DC$57:$DC$107,0))-(INDEX('3)tpx males'!DK$110:DK$160,MATCH($Q103,'3)tpx males'!$DC$110:$DC$160,0))*INDEX('3)tpx females'!DM$111:DM$161,MATCH($R103,'3)tpx females'!$DE$111:$DE$161,0))*(1-(EXP(-INDEX('3)tpx males'!DL$4:DL$54,MATCH($Q103,'3)tpx males'!$DC$4:$DC$54,0)))*EXP(-INDEX('3)tpx females'!DN$3:DN$53,MATCH($R103,'3)tpx females'!$DE$3:$DE$53,0))))))),0)</f>
        <v>1706.3482620294974</v>
      </c>
      <c r="AE103" s="32">
        <f ca="1">IFERROR(($J103*EXP(AE$5*($N103+0.5*($O103)^2))*_xlfn.NORM.DIST((LN(($L103*EXP($K103/100*AE$5)))-LN($J103)-$N103*AE$5)/($O103*SQRT(AE$5))-$O103*SQRT(AE$5),0,1,TRUE)+$L103*EXP($K103/100*AE$5)*(1-_xlfn.NORM.DIST((LN(($L103*EXP($K103/100*AE$5)))-LN($J103)-$N103*AE$5)/($O103*SQRT(AE$5)),0,1,TRUE)))*EXP(-$F$1*AE$5)*(INDEX('3)tpx females'!DO$57:DO$107,MATCH($R103,'3)tpx females'!$DE$57:$DE$107,0))+INDEX('3)tpx males'!DM$57:DM$107,MATCH($Q103,'3)tpx males'!$DC$57:$DC$107,0))-(INDEX('3)tpx males'!DL$110:DL$160,MATCH($Q103,'3)tpx males'!$DC$110:$DC$160,0))*INDEX('3)tpx females'!DN$111:DN$161,MATCH($R103,'3)tpx females'!$DE$111:$DE$161,0))*(1-(EXP(-INDEX('3)tpx males'!DM$4:DM$54,MATCH($Q103,'3)tpx males'!$DC$4:$DC$54,0)))*EXP(-INDEX('3)tpx females'!DO$3:DO$53,MATCH($R103,'3)tpx females'!$DE$3:$DE$53,0))))))),0)</f>
        <v>2264.5898008730469</v>
      </c>
      <c r="AF103" s="32">
        <f ca="1">IFERROR(($J103*EXP(AF$5*($N103+0.5*($O103)^2))*_xlfn.NORM.DIST((LN(($L103*EXP($K103/100*AF$5)))-LN($J103)-$N103*AF$5)/($O103*SQRT(AF$5))-$O103*SQRT(AF$5),0,1,TRUE)+$L103*EXP($K103/100*AF$5)*(1-_xlfn.NORM.DIST((LN(($L103*EXP($K103/100*AF$5)))-LN($J103)-$N103*AF$5)/($O103*SQRT(AF$5)),0,1,TRUE)))*EXP(-$F$1*AF$5)*(INDEX('3)tpx females'!DP$57:DP$107,MATCH($R103,'3)tpx females'!$DE$57:$DE$107,0))+INDEX('3)tpx males'!DN$57:DN$107,MATCH($Q103,'3)tpx males'!$DC$57:$DC$107,0))-(INDEX('3)tpx males'!DM$110:DM$160,MATCH($Q103,'3)tpx males'!$DC$110:$DC$160,0))*INDEX('3)tpx females'!DO$111:DO$161,MATCH($R103,'3)tpx females'!$DE$111:$DE$161,0))*(1-(EXP(-INDEX('3)tpx males'!DN$4:DN$54,MATCH($Q103,'3)tpx males'!$DC$4:$DC$54,0)))*EXP(-INDEX('3)tpx females'!DP$3:DP$53,MATCH($R103,'3)tpx females'!$DE$3:$DE$53,0))))))),0)</f>
        <v>2966.5758872281044</v>
      </c>
      <c r="AG103" s="32">
        <f ca="1">IFERROR(($J103*EXP(AG$5*($N103+0.5*($O103)^2))*_xlfn.NORM.DIST((LN(($L103*EXP($K103/100*AG$5)))-LN($J103)-$N103*AG$5)/($O103*SQRT(AG$5))-$O103*SQRT(AG$5),0,1,TRUE)+$L103*EXP($K103/100*AG$5)*(1-_xlfn.NORM.DIST((LN(($L103*EXP($K103/100*AG$5)))-LN($J103)-$N103*AG$5)/($O103*SQRT(AG$5)),0,1,TRUE)))*EXP(-$F$1*AG$5)*(INDEX('3)tpx females'!DQ$57:DQ$107,MATCH($R103,'3)tpx females'!$DE$57:$DE$107,0))+INDEX('3)tpx males'!DO$57:DO$107,MATCH($Q103,'3)tpx males'!$DC$57:$DC$107,0))-(INDEX('3)tpx males'!DN$110:DN$160,MATCH($Q103,'3)tpx males'!$DC$110:$DC$160,0))*INDEX('3)tpx females'!DP$111:DP$161,MATCH($R103,'3)tpx females'!$DE$111:$DE$161,0))*(1-(EXP(-INDEX('3)tpx males'!DO$4:DO$54,MATCH($Q103,'3)tpx males'!$DC$4:$DC$54,0)))*EXP(-INDEX('3)tpx females'!DQ$3:DQ$53,MATCH($R103,'3)tpx females'!$DE$3:$DE$53,0))))))),0)</f>
        <v>3875.8028297173</v>
      </c>
      <c r="AH103" s="32">
        <f ca="1">IFERROR(($J103*EXP(AH$5*($N103+0.5*($O103)^2))*_xlfn.NORM.DIST((LN(($L103*EXP($K103/100*AH$5)))-LN($J103)-$N103*AH$5)/($O103*SQRT(AH$5))-$O103*SQRT(AH$5),0,1,TRUE)+$L103*EXP($K103/100*AH$5)*(1-_xlfn.NORM.DIST((LN(($L103*EXP($K103/100*AH$5)))-LN($J103)-$N103*AH$5)/($O103*SQRT(AH$5)),0,1,TRUE)))*EXP(-$F$1*AH$5)*(INDEX('3)tpx females'!DR$57:DR$107,MATCH($R103,'3)tpx females'!$DE$57:$DE$107,0))+INDEX('3)tpx males'!DP$57:DP$107,MATCH($Q103,'3)tpx males'!$DC$57:$DC$107,0))-(INDEX('3)tpx males'!DO$110:DO$160,MATCH($Q103,'3)tpx males'!$DC$110:$DC$160,0))*INDEX('3)tpx females'!DQ$111:DQ$161,MATCH($R103,'3)tpx females'!$DE$111:$DE$161,0))*(1-(EXP(-INDEX('3)tpx males'!DP$4:DP$54,MATCH($Q103,'3)tpx males'!$DC$4:$DC$54,0)))*EXP(-INDEX('3)tpx females'!DR$3:DR$53,MATCH($R103,'3)tpx females'!$DE$3:$DE$53,0))))))),0)</f>
        <v>4986.767062627694</v>
      </c>
      <c r="AI103" s="32">
        <f ca="1">IFERROR(($J103*EXP(AI$5*($N103+0.5*($O103)^2))*_xlfn.NORM.DIST((LN(($L103*EXP($K103/100*AI$5)))-LN($J103)-$N103*AI$5)/($O103*SQRT(AI$5))-$O103*SQRT(AI$5),0,1,TRUE)+$L103*EXP($K103/100*AI$5)*(1-_xlfn.NORM.DIST((LN(($L103*EXP($K103/100*AI$5)))-LN($J103)-$N103*AI$5)/($O103*SQRT(AI$5)),0,1,TRUE)))*EXP(-$F$1*AI$5)*(INDEX('3)tpx females'!DS$57:DS$107,MATCH($R103,'3)tpx females'!$DE$57:$DE$107,0))+INDEX('3)tpx males'!DQ$57:DQ$107,MATCH($Q103,'3)tpx males'!$DC$57:$DC$107,0))-(INDEX('3)tpx males'!DP$110:DP$160,MATCH($Q103,'3)tpx males'!$DC$110:$DC$160,0))*INDEX('3)tpx females'!DR$111:DR$161,MATCH($R103,'3)tpx females'!$DE$111:$DE$161,0))*(1-(EXP(-INDEX('3)tpx males'!DQ$4:DQ$54,MATCH($Q103,'3)tpx males'!$DC$4:$DC$54,0)))*EXP(-INDEX('3)tpx females'!DS$3:DS$53,MATCH($R103,'3)tpx females'!$DE$3:$DE$53,0))))))),0)</f>
        <v>6320.3427535561586</v>
      </c>
      <c r="AJ103" s="32">
        <f ca="1">IFERROR(($J103*EXP(AJ$5*($N103+0.5*($O103)^2))*_xlfn.NORM.DIST((LN(($L103*EXP($K103/100*AJ$5)))-LN($J103)-$N103*AJ$5)/($O103*SQRT(AJ$5))-$O103*SQRT(AJ$5),0,1,TRUE)+$L103*EXP($K103/100*AJ$5)*(1-_xlfn.NORM.DIST((LN(($L103*EXP($K103/100*AJ$5)))-LN($J103)-$N103*AJ$5)/($O103*SQRT(AJ$5)),0,1,TRUE)))*EXP(-$F$1*AJ$5)*(INDEX('3)tpx females'!DT$57:DT$107,MATCH($R103,'3)tpx females'!$DE$57:$DE$107,0))+INDEX('3)tpx males'!DR$57:DR$107,MATCH($Q103,'3)tpx males'!$DC$57:$DC$107,0))-(INDEX('3)tpx males'!DQ$110:DQ$160,MATCH($Q103,'3)tpx males'!$DC$110:$DC$160,0))*INDEX('3)tpx females'!DS$111:DS$161,MATCH($R103,'3)tpx females'!$DE$111:$DE$161,0))*(1-(EXP(-INDEX('3)tpx males'!DR$4:DR$54,MATCH($Q103,'3)tpx males'!$DC$4:$DC$54,0)))*EXP(-INDEX('3)tpx females'!DT$3:DT$53,MATCH($R103,'3)tpx females'!$DE$3:$DE$53,0))))))),0)</f>
        <v>7447.6983361448947</v>
      </c>
      <c r="AK103" s="32">
        <f ca="1">IFERROR(($J103*EXP(AK$5*($N103+0.5*($O103)^2))*_xlfn.NORM.DIST((LN(($L103*EXP($K103/100*AK$5)))-LN($J103)-$N103*AK$5)/($O103*SQRT(AK$5))-$O103*SQRT(AK$5),0,1,TRUE)+$L103*EXP($K103/100*AK$5)*(1-_xlfn.NORM.DIST((LN(($L103*EXP($K103/100*AK$5)))-LN($J103)-$N103*AK$5)/($O103*SQRT(AK$5)),0,1,TRUE)))*EXP(-$F$1*AK$5)*(INDEX('3)tpx females'!DU$57:DU$107,MATCH($R103,'3)tpx females'!$DE$57:$DE$107,0))+INDEX('3)tpx males'!DS$57:DS$107,MATCH($Q103,'3)tpx males'!$DC$57:$DC$107,0))-(INDEX('3)tpx males'!DR$110:DR$160,MATCH($Q103,'3)tpx males'!$DC$110:$DC$160,0))*INDEX('3)tpx females'!DT$111:DT$161,MATCH($R103,'3)tpx females'!$DE$111:$DE$161,0))*(1-(EXP(-INDEX('3)tpx males'!DS$4:DS$54,MATCH($Q103,'3)tpx males'!$DC$4:$DC$54,0)))*EXP(-INDEX('3)tpx females'!DU$3:DU$53,MATCH($R103,'3)tpx females'!$DE$3:$DE$53,0))))))),0)</f>
        <v>8947.8380170490454</v>
      </c>
      <c r="AL103" s="32">
        <f ca="1">IFERROR(($J103*EXP(AL$5*($N103+0.5*($O103)^2))*_xlfn.NORM.DIST((LN(($L103*EXP($K103/100*AL$5)))-LN($J103)-$N103*AL$5)/($O103*SQRT(AL$5))-$O103*SQRT(AL$5),0,1,TRUE)+$L103*EXP($K103/100*AL$5)*(1-_xlfn.NORM.DIST((LN(($L103*EXP($K103/100*AL$5)))-LN($J103)-$N103*AL$5)/($O103*SQRT(AL$5)),0,1,TRUE)))*EXP(-$F$1*AL$5)*(INDEX('3)tpx females'!DV$57:DV$107,MATCH($R103,'3)tpx females'!$DE$57:$DE$107,0))+INDEX('3)tpx males'!DT$57:DT$107,MATCH($Q103,'3)tpx males'!$DC$57:$DC$107,0))-(INDEX('3)tpx males'!DS$110:DS$160,MATCH($Q103,'3)tpx males'!$DC$110:$DC$160,0))*INDEX('3)tpx females'!DU$111:DU$161,MATCH($R103,'3)tpx females'!$DE$111:$DE$161,0))*(1-(EXP(-INDEX('3)tpx males'!DT$4:DT$54,MATCH($Q103,'3)tpx males'!$DC$4:$DC$54,0)))*EXP(-INDEX('3)tpx females'!DV$3:DV$53,MATCH($R103,'3)tpx females'!$DE$3:$DE$53,0))))))),0)</f>
        <v>11545.902747965798</v>
      </c>
      <c r="AM103" s="32">
        <f ca="1">IFERROR(($J103*EXP(AM$5*($N103+0.5*($O103)^2))*_xlfn.NORM.DIST((LN(($L103*EXP($K103/100*AM$5)))-LN($J103)-$N103*AM$5)/($O103*SQRT(AM$5))-$O103*SQRT(AM$5),0,1,TRUE)+$L103*EXP($K103/100*AM$5)*(1-_xlfn.NORM.DIST((LN(($L103*EXP($K103/100*AM$5)))-LN($J103)-$N103*AM$5)/($O103*SQRT(AM$5)),0,1,TRUE)))*EXP(-$F$1*AM$5)*(INDEX('3)tpx females'!DW$57:DW$107,MATCH($R103,'3)tpx females'!$DE$57:$DE$107,0))+INDEX('3)tpx males'!DU$57:DU$107,MATCH($Q103,'3)tpx males'!$DC$57:$DC$107,0))-(INDEX('3)tpx males'!DT$110:DT$160,MATCH($Q103,'3)tpx males'!$DC$110:$DC$160,0))*INDEX('3)tpx females'!DV$111:DV$161,MATCH($R103,'3)tpx females'!$DE$111:$DE$161,0))*(1-(EXP(-INDEX('3)tpx males'!DU$4:DU$54,MATCH($Q103,'3)tpx males'!$DC$4:$DC$54,0)))*EXP(-INDEX('3)tpx females'!DW$3:DW$53,MATCH($R103,'3)tpx females'!$DE$3:$DE$53,0))))))),0)</f>
        <v>12935.420665894699</v>
      </c>
      <c r="AN103" s="32">
        <f ca="1">IFERROR(($J103*EXP(AN$5*($N103+0.5*($O103)^2))*_xlfn.NORM.DIST((LN(($L103*EXP($K103/100*AN$5)))-LN($J103)-$N103*AN$5)/($O103*SQRT(AN$5))-$O103*SQRT(AN$5),0,1,TRUE)+$L103*EXP($K103/100*AN$5)*(1-_xlfn.NORM.DIST((LN(($L103*EXP($K103/100*AN$5)))-LN($J103)-$N103*AN$5)/($O103*SQRT(AN$5)),0,1,TRUE)))*EXP(-$F$1*AN$5)*(INDEX('3)tpx females'!DX$57:DX$107,MATCH($R103,'3)tpx females'!$DE$57:$DE$107,0))+INDEX('3)tpx males'!DV$57:DV$107,MATCH($Q103,'3)tpx males'!$DC$57:$DC$107,0))-(INDEX('3)tpx males'!DU$110:DU$160,MATCH($Q103,'3)tpx males'!$DC$110:$DC$160,0))*INDEX('3)tpx females'!DW$111:DW$161,MATCH($R103,'3)tpx females'!$DE$111:$DE$161,0))*(1-(EXP(-INDEX('3)tpx males'!DV$4:DV$54,MATCH($Q103,'3)tpx males'!$DC$4:$DC$54,0)))*EXP(-INDEX('3)tpx females'!DX$3:DX$53,MATCH($R103,'3)tpx females'!$DE$3:$DE$53,0))))))),0)</f>
        <v>15319.100826613221</v>
      </c>
      <c r="AO103" s="32">
        <f ca="1">IFERROR(($J103*EXP(AO$5*($N103+0.5*($O103)^2))*_xlfn.NORM.DIST((LN(($L103*EXP($K103/100*AO$5)))-LN($J103)-$N103*AO$5)/($O103*SQRT(AO$5))-$O103*SQRT(AO$5),0,1,TRUE)+$L103*EXP($K103/100*AO$5)*(1-_xlfn.NORM.DIST((LN(($L103*EXP($K103/100*AO$5)))-LN($J103)-$N103*AO$5)/($O103*SQRT(AO$5)),0,1,TRUE)))*EXP(-$F$1*AO$5)*(INDEX('3)tpx females'!DY$57:DY$107,MATCH($R103,'3)tpx females'!$DE$57:$DE$107,0))+INDEX('3)tpx males'!DW$57:DW$107,MATCH($Q103,'3)tpx males'!$DC$57:$DC$107,0))-(INDEX('3)tpx males'!DV$110:DV$160,MATCH($Q103,'3)tpx males'!$DC$110:$DC$160,0))*INDEX('3)tpx females'!DX$111:DX$161,MATCH($R103,'3)tpx females'!$DE$111:$DE$161,0))*(1-(EXP(-INDEX('3)tpx males'!DW$4:DW$54,MATCH($Q103,'3)tpx males'!$DC$4:$DC$54,0)))*EXP(-INDEX('3)tpx females'!DY$3:DY$53,MATCH($R103,'3)tpx females'!$DE$3:$DE$53,0))))))),0)</f>
        <v>18620.908548828003</v>
      </c>
      <c r="AP103" s="32">
        <f ca="1">IFERROR(($J103*EXP(AP$5*($N103+0.5*($O103)^2))*_xlfn.NORM.DIST((LN(($L103*EXP($K103/100*AP$5)))-LN($J103)-$N103*AP$5)/($O103*SQRT(AP$5))-$O103*SQRT(AP$5),0,1,TRUE)+$L103*EXP($K103/100*AP$5)*(1-_xlfn.NORM.DIST((LN(($L103*EXP($K103/100*AP$5)))-LN($J103)-$N103*AP$5)/($O103*SQRT(AP$5)),0,1,TRUE)))*EXP(-$F$1*AP$5)*(INDEX('3)tpx females'!DZ$57:DZ$107,MATCH($R103,'3)tpx females'!$DE$57:$DE$107,0))+INDEX('3)tpx males'!DX$57:DX$107,MATCH($Q103,'3)tpx males'!$DC$57:$DC$107,0))-(INDEX('3)tpx males'!DW$110:DW$160,MATCH($Q103,'3)tpx males'!$DC$110:$DC$160,0))*INDEX('3)tpx females'!DY$111:DY$161,MATCH($R103,'3)tpx females'!$DE$111:$DE$161,0))*(1-(EXP(-INDEX('3)tpx males'!DX$4:DX$54,MATCH($Q103,'3)tpx males'!$DC$4:$DC$54,0)))*EXP(-INDEX('3)tpx females'!DZ$3:DZ$53,MATCH($R103,'3)tpx females'!$DE$3:$DE$53,0))))))),0)</f>
        <v>20287.656939594784</v>
      </c>
      <c r="AQ103" s="32">
        <f ca="1">IFERROR(($J103*EXP(AQ$5*($N103+0.5*($O103)^2))*_xlfn.NORM.DIST((LN(($L103*EXP($K103/100*AQ$5)))-LN($J103)-$N103*AQ$5)/($O103*SQRT(AQ$5))-$O103*SQRT(AQ$5),0,1,TRUE)+$L103*EXP($K103/100*AQ$5)*(1-_xlfn.NORM.DIST((LN(($L103*EXP($K103/100*AQ$5)))-LN($J103)-$N103*AQ$5)/($O103*SQRT(AQ$5)),0,1,TRUE)))*EXP(-$F$1*AQ$5)*(INDEX('3)tpx females'!EA$57:EA$107,MATCH($R103,'3)tpx females'!$DE$57:$DE$107,0))+INDEX('3)tpx males'!DY$57:DY$107,MATCH($Q103,'3)tpx males'!$DC$57:$DC$107,0))-(INDEX('3)tpx males'!DX$110:DX$160,MATCH($Q103,'3)tpx males'!$DC$110:$DC$160,0))*INDEX('3)tpx females'!DZ$111:DZ$161,MATCH($R103,'3)tpx females'!$DE$111:$DE$161,0))*(1-(EXP(-INDEX('3)tpx males'!DY$4:DY$54,MATCH($Q103,'3)tpx males'!$DC$4:$DC$54,0)))*EXP(-INDEX('3)tpx females'!EA$3:EA$53,MATCH($R103,'3)tpx females'!$DE$3:$DE$53,0))))))),0)</f>
        <v>21394.84608093572</v>
      </c>
      <c r="AR103" s="32">
        <f ca="1">IFERROR(($J103*EXP(AR$5*($N103+0.5*($O103)^2))*_xlfn.NORM.DIST((LN(($L103*EXP($K103/100*AR$5)))-LN($J103)-$N103*AR$5)/($O103*SQRT(AR$5))-$O103*SQRT(AR$5),0,1,TRUE)+$L103*EXP($K103/100*AR$5)*(1-_xlfn.NORM.DIST((LN(($L103*EXP($K103/100*AR$5)))-LN($J103)-$N103*AR$5)/($O103*SQRT(AR$5)),0,1,TRUE)))*EXP(-$F$1*AR$5)*(INDEX('3)tpx females'!EB$57:EB$107,MATCH($R103,'3)tpx females'!$DE$57:$DE$107,0))+INDEX('3)tpx males'!DZ$57:DZ$107,MATCH($Q103,'3)tpx males'!$DC$57:$DC$107,0))-(INDEX('3)tpx males'!DY$110:DY$160,MATCH($Q103,'3)tpx males'!$DC$110:$DC$160,0))*INDEX('3)tpx females'!EA$111:EA$161,MATCH($R103,'3)tpx females'!$DE$111:$DE$161,0))*(1-(EXP(-INDEX('3)tpx males'!DZ$4:DZ$54,MATCH($Q103,'3)tpx males'!$DC$4:$DC$54,0)))*EXP(-INDEX('3)tpx females'!EB$3:EB$53,MATCH($R103,'3)tpx females'!$DE$3:$DE$53,0))))))),0)</f>
        <v>21206.403138877242</v>
      </c>
      <c r="AS103" s="32">
        <f ca="1">IFERROR(($J103*EXP(AS$5*($N103+0.5*($O103)^2))*_xlfn.NORM.DIST((LN(($L103*EXP($K103/100*AS$5)))-LN($J103)-$N103*AS$5)/($O103*SQRT(AS$5))-$O103*SQRT(AS$5),0,1,TRUE)+$L103*EXP($K103/100*AS$5)*(1-_xlfn.NORM.DIST((LN(($L103*EXP($K103/100*AS$5)))-LN($J103)-$N103*AS$5)/($O103*SQRT(AS$5)),0,1,TRUE)))*EXP(-$F$1*AS$5)*(INDEX('3)tpx females'!EC$57:EC$107,MATCH($R103,'3)tpx females'!$DE$57:$DE$107,0))+INDEX('3)tpx males'!EA$57:EA$107,MATCH($Q103,'3)tpx males'!$DC$57:$DC$107,0))-(INDEX('3)tpx males'!DZ$110:DZ$160,MATCH($Q103,'3)tpx males'!$DC$110:$DC$160,0))*INDEX('3)tpx females'!EB$111:EB$161,MATCH($R103,'3)tpx females'!$DE$111:$DE$161,0))*(1-(EXP(-INDEX('3)tpx males'!EA$4:EA$54,MATCH($Q103,'3)tpx males'!$DC$4:$DC$54,0)))*EXP(-INDEX('3)tpx females'!EC$3:EC$53,MATCH($R103,'3)tpx females'!$DE$3:$DE$53,0))))))),0)</f>
        <v>21838.885578926089</v>
      </c>
      <c r="AT103" s="32">
        <f ca="1">IFERROR(($J103*EXP(AT$5*($N103+0.5*($O103)^2))*_xlfn.NORM.DIST((LN(($L103*EXP($K103/100*AT$5)))-LN($J103)-$N103*AT$5)/($O103*SQRT(AT$5))-$O103*SQRT(AT$5),0,1,TRUE)+$L103*EXP($K103/100*AT$5)*(1-_xlfn.NORM.DIST((LN(($L103*EXP($K103/100*AT$5)))-LN($J103)-$N103*AT$5)/($O103*SQRT(AT$5)),0,1,TRUE)))*EXP(-$F$1*AT$5)*(INDEX('3)tpx females'!ED$57:ED$107,MATCH($R103,'3)tpx females'!$DE$57:$DE$107,0))+INDEX('3)tpx males'!EB$57:EB$107,MATCH($Q103,'3)tpx males'!$DC$57:$DC$107,0))-(INDEX('3)tpx males'!EA$110:EA$160,MATCH($Q103,'3)tpx males'!$DC$110:$DC$160,0))*INDEX('3)tpx females'!EC$111:EC$161,MATCH($R103,'3)tpx females'!$DE$111:$DE$161,0))*(1-(EXP(-INDEX('3)tpx males'!EB$4:EB$54,MATCH($Q103,'3)tpx males'!$DC$4:$DC$54,0)))*EXP(-INDEX('3)tpx females'!ED$3:ED$53,MATCH($R103,'3)tpx females'!$DE$3:$DE$53,0))))))),0)</f>
        <v>22237.556276865842</v>
      </c>
      <c r="AU103" s="32">
        <f ca="1">IFERROR(($J103*EXP(AU$5*($N103+0.5*($O103)^2))*_xlfn.NORM.DIST((LN(($L103*EXP($K103/100*AU$5)))-LN($J103)-$N103*AU$5)/($O103*SQRT(AU$5))-$O103*SQRT(AU$5),0,1,TRUE)+$L103*EXP($K103/100*AU$5)*(1-_xlfn.NORM.DIST((LN(($L103*EXP($K103/100*AU$5)))-LN($J103)-$N103*AU$5)/($O103*SQRT(AU$5)),0,1,TRUE)))*EXP(-$F$1*AU$5)*(INDEX('3)tpx females'!EE$57:EE$107,MATCH($R103,'3)tpx females'!$DE$57:$DE$107,0))+INDEX('3)tpx males'!EC$57:EC$107,MATCH($Q103,'3)tpx males'!$DC$57:$DC$107,0))-(INDEX('3)tpx males'!EB$110:EB$160,MATCH($Q103,'3)tpx males'!$DC$110:$DC$160,0))*INDEX('3)tpx females'!ED$111:ED$161,MATCH($R103,'3)tpx females'!$DE$111:$DE$161,0))*(1-(EXP(-INDEX('3)tpx males'!EC$4:EC$54,MATCH($Q103,'3)tpx males'!$DC$4:$DC$54,0)))*EXP(-INDEX('3)tpx females'!EE$3:EE$53,MATCH($R103,'3)tpx females'!$DE$3:$DE$53,0))))))),0)</f>
        <v>20335.104687137587</v>
      </c>
      <c r="AV103" s="32">
        <f ca="1">IFERROR(($J103*EXP(AV$5*($N103+0.5*($O103)^2))*_xlfn.NORM.DIST((LN(($L103*EXP($K103/100*AV$5)))-LN($J103)-$N103*AV$5)/($O103*SQRT(AV$5))-$O103*SQRT(AV$5),0,1,TRUE)+$L103*EXP($K103/100*AV$5)*(1-_xlfn.NORM.DIST((LN(($L103*EXP($K103/100*AV$5)))-LN($J103)-$N103*AV$5)/($O103*SQRT(AV$5)),0,1,TRUE)))*EXP(-$F$1*AV$5)*(INDEX('3)tpx females'!EF$57:EF$107,MATCH($R103,'3)tpx females'!$DE$57:$DE$107,0))+INDEX('3)tpx males'!ED$57:ED$107,MATCH($Q103,'3)tpx males'!$DC$57:$DC$107,0))-(INDEX('3)tpx males'!EC$110:EC$160,MATCH($Q103,'3)tpx males'!$DC$110:$DC$160,0))*INDEX('3)tpx females'!EE$111:EE$161,MATCH($R103,'3)tpx females'!$DE$111:$DE$161,0))*(1-(EXP(-INDEX('3)tpx males'!ED$4:ED$54,MATCH($Q103,'3)tpx males'!$DC$4:$DC$54,0)))*EXP(-INDEX('3)tpx females'!EF$3:EF$53,MATCH($R103,'3)tpx females'!$DE$3:$DE$53,0))))))),0)</f>
        <v>18303.141113767091</v>
      </c>
      <c r="AW103" s="32">
        <f ca="1">IFERROR(($J103*EXP(AW$5*($N103+0.5*($O103)^2))*_xlfn.NORM.DIST((LN(($L103*EXP($K103/100*AW$5)))-LN($J103)-$N103*AW$5)/($O103*SQRT(AW$5))-$O103*SQRT(AW$5),0,1,TRUE)+$L103*EXP($K103/100*AW$5)*(1-_xlfn.NORM.DIST((LN(($L103*EXP($K103/100*AW$5)))-LN($J103)-$N103*AW$5)/($O103*SQRT(AW$5)),0,1,TRUE)))*EXP(-$F$1*AW$5)*(INDEX('3)tpx females'!EG$57:EG$107,MATCH($R103,'3)tpx females'!$DE$57:$DE$107,0))+INDEX('3)tpx males'!EE$57:EE$107,MATCH($Q103,'3)tpx males'!$DC$57:$DC$107,0))-(INDEX('3)tpx males'!ED$110:ED$160,MATCH($Q103,'3)tpx males'!$DC$110:$DC$160,0))*INDEX('3)tpx females'!EF$111:EF$161,MATCH($R103,'3)tpx females'!$DE$111:$DE$161,0))*(1-(EXP(-INDEX('3)tpx males'!EE$4:EE$54,MATCH($Q103,'3)tpx males'!$DC$4:$DC$54,0)))*EXP(-INDEX('3)tpx females'!EG$3:EG$53,MATCH($R103,'3)tpx females'!$DE$3:$DE$53,0))))))),0)</f>
        <v>15770.204361401586</v>
      </c>
      <c r="AX103" s="32">
        <f ca="1">IFERROR(($J103*EXP(AX$5*($N103+0.5*($O103)^2))*_xlfn.NORM.DIST((LN(($L103*EXP($K103/100*AX$5)))-LN($J103)-$N103*AX$5)/($O103*SQRT(AX$5))-$O103*SQRT(AX$5),0,1,TRUE)+$L103*EXP($K103/100*AX$5)*(1-_xlfn.NORM.DIST((LN(($L103*EXP($K103/100*AX$5)))-LN($J103)-$N103*AX$5)/($O103*SQRT(AX$5)),0,1,TRUE)))*EXP(-$F$1*AX$5)*(INDEX('3)tpx females'!EH$57:EH$107,MATCH($R103,'3)tpx females'!$DE$57:$DE$107,0))+INDEX('3)tpx males'!EF$57:EF$107,MATCH($Q103,'3)tpx males'!$DC$57:$DC$107,0))-(INDEX('3)tpx males'!EE$110:EE$160,MATCH($Q103,'3)tpx males'!$DC$110:$DC$160,0))*INDEX('3)tpx females'!EG$111:EG$161,MATCH($R103,'3)tpx females'!$DE$111:$DE$161,0))*(1-(EXP(-INDEX('3)tpx males'!EF$4:EF$54,MATCH($Q103,'3)tpx males'!$DC$4:$DC$54,0)))*EXP(-INDEX('3)tpx females'!EH$3:EH$53,MATCH($R103,'3)tpx females'!$DE$3:$DE$53,0))))))),0)</f>
        <v>12948.086155493012</v>
      </c>
      <c r="AY103" s="32">
        <f ca="1">IFERROR(($J103*EXP(AY$5*($N103+0.5*($O103)^2))*_xlfn.NORM.DIST((LN(($L103*EXP($K103/100*AY$5)))-LN($J103)-$N103*AY$5)/($O103*SQRT(AY$5))-$O103*SQRT(AY$5),0,1,TRUE)+$L103*EXP($K103/100*AY$5)*(1-_xlfn.NORM.DIST((LN(($L103*EXP($K103/100*AY$5)))-LN($J103)-$N103*AY$5)/($O103*SQRT(AY$5)),0,1,TRUE)))*EXP(-$F$1*AY$5)*(INDEX('3)tpx females'!EI$57:EI$107,MATCH($R103,'3)tpx females'!$DE$57:$DE$107,0))+INDEX('3)tpx males'!EG$57:EG$107,MATCH($Q103,'3)tpx males'!$DC$57:$DC$107,0))-(INDEX('3)tpx males'!EF$110:EF$160,MATCH($Q103,'3)tpx males'!$DC$110:$DC$160,0))*INDEX('3)tpx females'!EH$111:EH$161,MATCH($R103,'3)tpx females'!$DE$111:$DE$161,0))*(1-(EXP(-INDEX('3)tpx males'!EG$4:EG$54,MATCH($Q103,'3)tpx males'!$DC$4:$DC$54,0)))*EXP(-INDEX('3)tpx females'!EI$3:EI$53,MATCH($R103,'3)tpx females'!$DE$3:$DE$53,0))))))),0)</f>
        <v>10159.93645516759</v>
      </c>
      <c r="AZ103" s="32">
        <f ca="1">IFERROR(($J103*EXP(AZ$5*($N103+0.5*($O103)^2))*_xlfn.NORM.DIST((LN(($L103*EXP($K103/100*AZ$5)))-LN($J103)-$N103*AZ$5)/($O103*SQRT(AZ$5))-$O103*SQRT(AZ$5),0,1,TRUE)+$L103*EXP($K103/100*AZ$5)*(1-_xlfn.NORM.DIST((LN(($L103*EXP($K103/100*AZ$5)))-LN($J103)-$N103*AZ$5)/($O103*SQRT(AZ$5)),0,1,TRUE)))*EXP(-$F$1*AZ$5)*(INDEX('3)tpx females'!EJ$57:EJ$107,MATCH($R103,'3)tpx females'!$DE$57:$DE$107,0))+INDEX('3)tpx males'!EH$57:EH$107,MATCH($Q103,'3)tpx males'!$DC$57:$DC$107,0))-(INDEX('3)tpx males'!EG$110:EG$160,MATCH($Q103,'3)tpx males'!$DC$110:$DC$160,0))*INDEX('3)tpx females'!EI$111:EI$161,MATCH($R103,'3)tpx females'!$DE$111:$DE$161,0))*(1-(EXP(-INDEX('3)tpx males'!EH$4:EH$54,MATCH($Q103,'3)tpx males'!$DC$4:$DC$54,0)))*EXP(-INDEX('3)tpx females'!EJ$3:EJ$53,MATCH($R103,'3)tpx females'!$DE$3:$DE$53,0))))))),0)</f>
        <v>7560.1649204867708</v>
      </c>
      <c r="BA103" s="32">
        <f ca="1">IFERROR(($J103*EXP(BA$5*($N103+0.5*($O103)^2))*_xlfn.NORM.DIST((LN(($L103*EXP($K103/100*BA$5)))-LN($J103)-$N103*BA$5)/($O103*SQRT(BA$5))-$O103*SQRT(BA$5),0,1,TRUE)+$L103*EXP($K103/100*BA$5)*(1-_xlfn.NORM.DIST((LN(($L103*EXP($K103/100*BA$5)))-LN($J103)-$N103*BA$5)/($O103*SQRT(BA$5)),0,1,TRUE)))*EXP(-$F$1*BA$5)*(INDEX('3)tpx females'!EK$57:EK$107,MATCH($R103,'3)tpx females'!$DE$57:$DE$107,0))+INDEX('3)tpx males'!EI$57:EI$107,MATCH($Q103,'3)tpx males'!$DC$57:$DC$107,0))-(INDEX('3)tpx males'!EH$110:EH$160,MATCH($Q103,'3)tpx males'!$DC$110:$DC$160,0))*INDEX('3)tpx females'!EJ$111:EJ$161,MATCH($R103,'3)tpx females'!$DE$111:$DE$161,0))*(1-(EXP(-INDEX('3)tpx males'!EI$4:EI$54,MATCH($Q103,'3)tpx males'!$DC$4:$DC$54,0)))*EXP(-INDEX('3)tpx females'!EK$3:EK$53,MATCH($R103,'3)tpx females'!$DE$3:$DE$53,0))))))),0)</f>
        <v>5370.2263473964686</v>
      </c>
      <c r="BB103" s="32">
        <f ca="1">IFERROR(($J103*EXP(BB$5*($N103+0.5*($O103)^2))*_xlfn.NORM.DIST((LN(($L103*EXP($K103/100*BB$5)))-LN($J103)-$N103*BB$5)/($O103*SQRT(BB$5))-$O103*SQRT(BB$5),0,1,TRUE)+$L103*EXP($K103/100*BB$5)*(1-_xlfn.NORM.DIST((LN(($L103*EXP($K103/100*BB$5)))-LN($J103)-$N103*BB$5)/($O103*SQRT(BB$5)),0,1,TRUE)))*EXP(-$F$1*BB$5)*(INDEX('3)tpx females'!EL$57:EL$107,MATCH($R103,'3)tpx females'!$DE$57:$DE$107,0))+INDEX('3)tpx males'!EJ$57:EJ$107,MATCH($Q103,'3)tpx males'!$DC$57:$DC$107,0))-(INDEX('3)tpx males'!EI$110:EI$160,MATCH($Q103,'3)tpx males'!$DC$110:$DC$160,0))*INDEX('3)tpx females'!EK$111:EK$161,MATCH($R103,'3)tpx females'!$DE$111:$DE$161,0))*(1-(EXP(-INDEX('3)tpx males'!EJ$4:EJ$54,MATCH($Q103,'3)tpx males'!$DC$4:$DC$54,0)))*EXP(-INDEX('3)tpx females'!EL$3:EL$53,MATCH($R103,'3)tpx females'!$DE$3:$DE$53,0))))))),0)</f>
        <v>3615.4019285816676</v>
      </c>
      <c r="BC103" s="32">
        <f ca="1">IFERROR(($J103*EXP(BC$5*($N103+0.5*($O103)^2))*_xlfn.NORM.DIST((LN(($L103*EXP($K103/100*BC$5)))-LN($J103)-$N103*BC$5)/($O103*SQRT(BC$5))-$O103*SQRT(BC$5),0,1,TRUE)+$L103*EXP($K103/100*BC$5)*(1-_xlfn.NORM.DIST((LN(($L103*EXP($K103/100*BC$5)))-LN($J103)-$N103*BC$5)/($O103*SQRT(BC$5)),0,1,TRUE)))*EXP(-$F$1*BC$5)*(INDEX('3)tpx females'!EM$57:EM$107,MATCH($R103,'3)tpx females'!$DE$57:$DE$107,0))+INDEX('3)tpx males'!EK$57:EK$107,MATCH($Q103,'3)tpx males'!$DC$57:$DC$107,0))-(INDEX('3)tpx males'!EJ$110:EJ$160,MATCH($Q103,'3)tpx males'!$DC$110:$DC$160,0))*INDEX('3)tpx females'!EL$111:EL$161,MATCH($R103,'3)tpx females'!$DE$111:$DE$161,0))*(1-(EXP(-INDEX('3)tpx males'!EK$4:EK$54,MATCH($Q103,'3)tpx males'!$DC$4:$DC$54,0)))*EXP(-INDEX('3)tpx females'!EM$3:EM$53,MATCH($R103,'3)tpx females'!$DE$3:$DE$53,0))))))),0)</f>
        <v>2296.2697117686707</v>
      </c>
      <c r="BD103" s="32">
        <f ca="1">IFERROR(($J103*EXP(BD$5*($N103+0.5*($O103)^2))*_xlfn.NORM.DIST((LN(($L103*EXP($K103/100*BD$5)))-LN($J103)-$N103*BD$5)/($O103*SQRT(BD$5))-$O103*SQRT(BD$5),0,1,TRUE)+$L103*EXP($K103/100*BD$5)*(1-_xlfn.NORM.DIST((LN(($L103*EXP($K103/100*BD$5)))-LN($J103)-$N103*BD$5)/($O103*SQRT(BD$5)),0,1,TRUE)))*EXP(-$F$1*BD$5)*(INDEX('3)tpx females'!EN$57:EN$107,MATCH($R103,'3)tpx females'!$DE$57:$DE$107,0))+INDEX('3)tpx males'!EL$57:EL$107,MATCH($Q103,'3)tpx males'!$DC$57:$DC$107,0))-(INDEX('3)tpx males'!EK$110:EK$160,MATCH($Q103,'3)tpx males'!$DC$110:$DC$160,0))*INDEX('3)tpx females'!EM$111:EM$161,MATCH($R103,'3)tpx females'!$DE$111:$DE$161,0))*(1-(EXP(-INDEX('3)tpx males'!EL$4:EL$54,MATCH($Q103,'3)tpx males'!$DC$4:$DC$54,0)))*EXP(-INDEX('3)tpx females'!EN$3:EN$53,MATCH($R103,'3)tpx females'!$DE$3:$DE$53,0))))))),0)</f>
        <v>1396.8198895334619</v>
      </c>
      <c r="BE103" s="32">
        <f ca="1">IFERROR(($J103*EXP(BE$5*($N103+0.5*($O103)^2))*_xlfn.NORM.DIST((LN(($L103*EXP($K103/100*BE$5)))-LN($J103)-$N103*BE$5)/($O103*SQRT(BE$5))-$O103*SQRT(BE$5),0,1,TRUE)+$L103*EXP($K103/100*BE$5)*(1-_xlfn.NORM.DIST((LN(($L103*EXP($K103/100*BE$5)))-LN($J103)-$N103*BE$5)/($O103*SQRT(BE$5)),0,1,TRUE)))*EXP(-$F$1*BE$5)*(INDEX('3)tpx females'!EO$57:EO$107,MATCH($R103,'3)tpx females'!$DE$57:$DE$107,0))+INDEX('3)tpx males'!EM$57:EM$107,MATCH($Q103,'3)tpx males'!$DC$57:$DC$107,0))-(INDEX('3)tpx males'!EL$110:EL$160,MATCH($Q103,'3)tpx males'!$DC$110:$DC$160,0))*INDEX('3)tpx females'!EN$111:EN$161,MATCH($R103,'3)tpx females'!$DE$111:$DE$161,0))*(1-(EXP(-INDEX('3)tpx males'!EM$4:EM$54,MATCH($Q103,'3)tpx males'!$DC$4:$DC$54,0)))*EXP(-INDEX('3)tpx females'!EO$3:EO$53,MATCH($R103,'3)tpx females'!$DE$3:$DE$53,0))))))),0)</f>
        <v>802.62447967642731</v>
      </c>
      <c r="BF103" s="32">
        <f ca="1">IFERROR(($J103*EXP(BF$5*($N103+0.5*($O103)^2))*_xlfn.NORM.DIST((LN(($L103*EXP($K103/100*BF$5)))-LN($J103)-$N103*BF$5)/($O103*SQRT(BF$5))-$O103*SQRT(BF$5),0,1,TRUE)+$L103*EXP($K103/100*BF$5)*(1-_xlfn.NORM.DIST((LN(($L103*EXP($K103/100*BF$5)))-LN($J103)-$N103*BF$5)/($O103*SQRT(BF$5)),0,1,TRUE)))*EXP(-$F$1*BF$5)*(INDEX('3)tpx females'!EP$57:EP$107,MATCH($R103,'3)tpx females'!$DE$57:$DE$107,0))+INDEX('3)tpx males'!EN$57:EN$107,MATCH($Q103,'3)tpx males'!$DC$57:$DC$107,0))-(INDEX('3)tpx males'!EM$110:EM$160,MATCH($Q103,'3)tpx males'!$DC$110:$DC$160,0))*INDEX('3)tpx females'!EO$111:EO$161,MATCH($R103,'3)tpx females'!$DE$111:$DE$161,0))*(1-(EXP(-INDEX('3)tpx males'!EN$4:EN$54,MATCH($Q103,'3)tpx males'!$DC$4:$DC$54,0)))*EXP(-INDEX('3)tpx females'!EP$3:EP$53,MATCH($R103,'3)tpx females'!$DE$3:$DE$53,0))))))),0)</f>
        <v>430.95748331671854</v>
      </c>
      <c r="BG103" s="32">
        <f ca="1">IFERROR(($J103*EXP(BG$5*($N103+0.5*($O103)^2))*_xlfn.NORM.DIST((LN(($L103*EXP($K103/100*BG$5)))-LN($J103)-$N103*BG$5)/($O103*SQRT(BG$5))-$O103*SQRT(BG$5),0,1,TRUE)+$L103*EXP($K103/100*BG$5)*(1-_xlfn.NORM.DIST((LN(($L103*EXP($K103/100*BG$5)))-LN($J103)-$N103*BG$5)/($O103*SQRT(BG$5)),0,1,TRUE)))*EXP(-$F$1*BG$5)*(INDEX('3)tpx females'!EQ$57:EQ$107,MATCH($R103,'3)tpx females'!$DE$57:$DE$107,0))+INDEX('3)tpx males'!EO$57:EO$107,MATCH($Q103,'3)tpx males'!$DC$57:$DC$107,0))-(INDEX('3)tpx males'!EN$110:EN$160,MATCH($Q103,'3)tpx males'!$DC$110:$DC$160,0))*INDEX('3)tpx females'!EP$111:EP$161,MATCH($R103,'3)tpx females'!$DE$111:$DE$161,0))*(1-(EXP(-INDEX('3)tpx males'!EO$4:EO$54,MATCH($Q103,'3)tpx males'!$DC$4:$DC$54,0)))*EXP(-INDEX('3)tpx females'!EQ$3:EQ$53,MATCH($R103,'3)tpx females'!$DE$3:$DE$53,0))))))),0)</f>
        <v>230.33446488746358</v>
      </c>
      <c r="BH103" s="32">
        <f ca="1">IFERROR(($J103*EXP(BH$5*($N103+0.5*($O103)^2))*_xlfn.NORM.DIST((LN(($L103*EXP($K103/100*BH$5)))-LN($J103)-$N103*BH$5)/($O103*SQRT(BH$5))-$O103*SQRT(BH$5),0,1,TRUE)+$L103*EXP($K103/100*BH$5)*(1-_xlfn.NORM.DIST((LN(($L103*EXP($K103/100*BH$5)))-LN($J103)-$N103*BH$5)/($O103*SQRT(BH$5)),0,1,TRUE)))*EXP(-$F$1*BH$5)*(INDEX('3)tpx females'!ER$57:ER$107,MATCH($R103,'3)tpx females'!$DE$57:$DE$107,0))+INDEX('3)tpx males'!EP$57:EP$107,MATCH($Q103,'3)tpx males'!$DC$57:$DC$107,0))-(INDEX('3)tpx males'!EO$110:EO$160,MATCH($Q103,'3)tpx males'!$DC$110:$DC$160,0))*INDEX('3)tpx females'!EQ$111:EQ$161,MATCH($R103,'3)tpx females'!$DE$111:$DE$161,0))*(1-(EXP(-INDEX('3)tpx males'!EP$4:EP$54,MATCH($Q103,'3)tpx males'!$DC$4:$DC$54,0)))*EXP(-INDEX('3)tpx females'!ER$3:ER$53,MATCH($R103,'3)tpx females'!$DE$3:$DE$53,0))))))),0)</f>
        <v>119.6880309877192</v>
      </c>
      <c r="BI103" s="32">
        <f ca="1">IFERROR(($J103*EXP(BI$5*($N103+0.5*($O103)^2))*_xlfn.NORM.DIST((LN(($L103*EXP($K103/100*BI$5)))-LN($J103)-$N103*BI$5)/($O103*SQRT(BI$5))-$O103*SQRT(BI$5),0,1,TRUE)+$L103*EXP($K103/100*BI$5)*(1-_xlfn.NORM.DIST((LN(($L103*EXP($K103/100*BI$5)))-LN($J103)-$N103*BI$5)/($O103*SQRT(BI$5)),0,1,TRUE)))*EXP(-$F$1*BI$5)*(INDEX('3)tpx females'!ES$57:ES$107,MATCH($R103,'3)tpx females'!$DE$57:$DE$107,0))+INDEX('3)tpx males'!EQ$57:EQ$107,MATCH($Q103,'3)tpx males'!$DC$57:$DC$107,0))-(INDEX('3)tpx males'!EP$110:EP$160,MATCH($Q103,'3)tpx males'!$DC$110:$DC$160,0))*INDEX('3)tpx females'!ER$111:ER$161,MATCH($R103,'3)tpx females'!$DE$111:$DE$161,0))*(1-(EXP(-INDEX('3)tpx males'!EQ$4:EQ$54,MATCH($Q103,'3)tpx males'!$DC$4:$DC$54,0)))*EXP(-INDEX('3)tpx females'!ES$3:ES$53,MATCH($R103,'3)tpx females'!$DE$3:$DE$53,0))))))),0)</f>
        <v>52.758009001591688</v>
      </c>
      <c r="BJ103" s="32">
        <f ca="1">IFERROR(($J103*EXP(BJ$5*($N103+0.5*($O103)^2))*_xlfn.NORM.DIST((LN(($L103*EXP($K103/100*BJ$5)))-LN($J103)-$N103*BJ$5)/($O103*SQRT(BJ$5))-$O103*SQRT(BJ$5),0,1,TRUE)+$L103*EXP($K103/100*BJ$5)*(1-_xlfn.NORM.DIST((LN(($L103*EXP($K103/100*BJ$5)))-LN($J103)-$N103*BJ$5)/($O103*SQRT(BJ$5)),0,1,TRUE)))*EXP(-$F$1*BJ$5)*(INDEX('3)tpx females'!ET$57:ET$107,MATCH($R103,'3)tpx females'!$DE$57:$DE$107,0))+INDEX('3)tpx males'!ER$57:ER$107,MATCH($Q103,'3)tpx males'!$DC$57:$DC$107,0))-(INDEX('3)tpx males'!EQ$110:EQ$160,MATCH($Q103,'3)tpx males'!$DC$110:$DC$160,0))*INDEX('3)tpx females'!ES$111:ES$161,MATCH($R103,'3)tpx females'!$DE$111:$DE$161,0))*(1-(EXP(-INDEX('3)tpx males'!ER$4:ER$54,MATCH($Q103,'3)tpx males'!$DC$4:$DC$54,0)))*EXP(-INDEX('3)tpx females'!ET$3:ET$53,MATCH($R103,'3)tpx females'!$DE$3:$DE$53,0))))))),0)</f>
        <v>0</v>
      </c>
      <c r="BK103" s="32">
        <f ca="1">IFERROR(($J103*EXP(BK$5*($N103+0.5*($O103)^2))*_xlfn.NORM.DIST((LN(($L103*EXP($K103/100*BK$5)))-LN($J103)-$N103*BK$5)/($O103*SQRT(BK$5))-$O103*SQRT(BK$5),0,1,TRUE)+$L103*EXP($K103/100*BK$5)*(1-_xlfn.NORM.DIST((LN(($L103*EXP($K103/100*BK$5)))-LN($J103)-$N103*BK$5)/($O103*SQRT(BK$5)),0,1,TRUE)))*EXP(-$F$1*BK$5)*(INDEX('3)tpx females'!EU$57:EU$107,MATCH($R103,'3)tpx females'!$DE$57:$DE$107,0))+INDEX('3)tpx males'!ES$57:ES$107,MATCH($Q103,'3)tpx males'!$DC$57:$DC$107,0))-(INDEX('3)tpx males'!ER$110:ER$160,MATCH($Q103,'3)tpx males'!$DC$110:$DC$160,0))*INDEX('3)tpx females'!ET$111:ET$161,MATCH($R103,'3)tpx females'!$DE$111:$DE$161,0))*(1-(EXP(-INDEX('3)tpx males'!ES$4:ES$54,MATCH($Q103,'3)tpx males'!$DC$4:$DC$54,0)))*EXP(-INDEX('3)tpx females'!EU$3:EU$53,MATCH($R103,'3)tpx females'!$DE$3:$DE$53,0))))))),0)</f>
        <v>0</v>
      </c>
      <c r="BL103" s="32">
        <f ca="1">IFERROR(($J103*EXP(BL$5*($N103+0.5*($O103)^2))*_xlfn.NORM.DIST((LN(($L103*EXP($K103/100*BL$5)))-LN($J103)-$N103*BL$5)/($O103*SQRT(BL$5))-$O103*SQRT(BL$5),0,1,TRUE)+$L103*EXP($K103/100*BL$5)*(1-_xlfn.NORM.DIST((LN(($L103*EXP($K103/100*BL$5)))-LN($J103)-$N103*BL$5)/($O103*SQRT(BL$5)),0,1,TRUE)))*EXP(-$F$1*BL$5)*(INDEX('3)tpx females'!EV$57:EV$107,MATCH($R103,'3)tpx females'!$DE$57:$DE$107,0))+INDEX('3)tpx males'!ET$57:ET$107,MATCH($Q103,'3)tpx males'!$DC$57:$DC$107,0))-(INDEX('3)tpx males'!ES$110:ES$160,MATCH($Q103,'3)tpx males'!$DC$110:$DC$160,0))*INDEX('3)tpx females'!EU$111:EU$161,MATCH($R103,'3)tpx females'!$DE$111:$DE$161,0))*(1-(EXP(-INDEX('3)tpx males'!ET$4:ET$54,MATCH($Q103,'3)tpx males'!$DC$4:$DC$54,0)))*EXP(-INDEX('3)tpx females'!EV$3:EV$53,MATCH($R103,'3)tpx females'!$DE$3:$DE$53,0))))))),0)</f>
        <v>0</v>
      </c>
      <c r="BM103" s="32">
        <f ca="1">IFERROR(($J103*EXP(BM$5*($N103+0.5*($O103)^2))*_xlfn.NORM.DIST((LN(($L103*EXP($K103/100*BM$5)))-LN($J103)-$N103*BM$5)/($O103*SQRT(BM$5))-$O103*SQRT(BM$5),0,1,TRUE)+$L103*EXP($K103/100*BM$5)*(1-_xlfn.NORM.DIST((LN(($L103*EXP($K103/100*BM$5)))-LN($J103)-$N103*BM$5)/($O103*SQRT(BM$5)),0,1,TRUE)))*EXP(-$F$1*BM$5)*(INDEX('3)tpx females'!EW$57:EW$107,MATCH($R103,'3)tpx females'!$DE$57:$DE$107,0))+INDEX('3)tpx males'!EU$57:EU$107,MATCH($Q103,'3)tpx males'!$DC$57:$DC$107,0))-(INDEX('3)tpx males'!ET$110:ET$160,MATCH($Q103,'3)tpx males'!$DC$110:$DC$160,0))*INDEX('3)tpx females'!EV$111:EV$161,MATCH($R103,'3)tpx females'!$DE$111:$DE$161,0))*(1-(EXP(-INDEX('3)tpx males'!EU$4:EU$54,MATCH($Q103,'3)tpx males'!$DC$4:$DC$54,0)))*EXP(-INDEX('3)tpx females'!EW$3:EW$53,MATCH($R103,'3)tpx females'!$DE$3:$DE$53,0))))))),0)</f>
        <v>0</v>
      </c>
      <c r="BN103" s="32">
        <f ca="1">IFERROR(($J103*EXP(BN$5*($N103+0.5*($O103)^2))*_xlfn.NORM.DIST((LN(($L103*EXP($K103/100*BN$5)))-LN($J103)-$N103*BN$5)/($O103*SQRT(BN$5))-$O103*SQRT(BN$5),0,1,TRUE)+$L103*EXP($K103/100*BN$5)*(1-_xlfn.NORM.DIST((LN(($L103*EXP($K103/100*BN$5)))-LN($J103)-$N103*BN$5)/($O103*SQRT(BN$5)),0,1,TRUE)))*EXP(-$F$1*BN$5)*(INDEX('3)tpx females'!EX$57:EX$107,MATCH($R103,'3)tpx females'!$DE$57:$DE$107,0))+INDEX('3)tpx males'!EV$57:EV$107,MATCH($Q103,'3)tpx males'!$DC$57:$DC$107,0))-(INDEX('3)tpx males'!EU$110:EU$160,MATCH($Q103,'3)tpx males'!$DC$110:$DC$160,0))*INDEX('3)tpx females'!EW$111:EW$161,MATCH($R103,'3)tpx females'!$DE$111:$DE$161,0))*(1-(EXP(-INDEX('3)tpx males'!EV$4:EV$54,MATCH($Q103,'3)tpx males'!$DC$4:$DC$54,0)))*EXP(-INDEX('3)tpx females'!EX$3:EX$53,MATCH($R103,'3)tpx females'!$DE$3:$DE$53,0))))))),0)</f>
        <v>0</v>
      </c>
      <c r="BO103" s="32">
        <f ca="1">IFERROR(($J103*EXP(BO$5*($N103+0.5*($O103)^2))*_xlfn.NORM.DIST((LN(($L103*EXP($K103/100*BO$5)))-LN($J103)-$N103*BO$5)/($O103*SQRT(BO$5))-$O103*SQRT(BO$5),0,1,TRUE)+$L103*EXP($K103/100*BO$5)*(1-_xlfn.NORM.DIST((LN(($L103*EXP($K103/100*BO$5)))-LN($J103)-$N103*BO$5)/($O103*SQRT(BO$5)),0,1,TRUE)))*EXP(-$F$1*BO$5)*(INDEX('3)tpx females'!EY$57:EY$107,MATCH($R103,'3)tpx females'!$DE$57:$DE$107,0))+INDEX('3)tpx males'!EW$57:EW$107,MATCH($Q103,'3)tpx males'!$DC$57:$DC$107,0))-(INDEX('3)tpx males'!EV$110:EV$160,MATCH($Q103,'3)tpx males'!$DC$110:$DC$160,0))*INDEX('3)tpx females'!EX$111:EX$161,MATCH($R103,'3)tpx females'!$DE$111:$DE$161,0))*(1-(EXP(-INDEX('3)tpx males'!EW$4:EW$54,MATCH($Q103,'3)tpx males'!$DC$4:$DC$54,0)))*EXP(-INDEX('3)tpx females'!EY$3:EY$53,MATCH($R103,'3)tpx females'!$DE$3:$DE$53,0))))))),0)</f>
        <v>0</v>
      </c>
      <c r="BP103" s="32">
        <f ca="1">IFERROR(($J103*EXP(BP$5*($N103+0.5*($O103)^2))*_xlfn.NORM.DIST((LN(($L103*EXP($K103/100*BP$5)))-LN($J103)-$N103*BP$5)/($O103*SQRT(BP$5))-$O103*SQRT(BP$5),0,1,TRUE)+$L103*EXP($K103/100*BP$5)*(1-_xlfn.NORM.DIST((LN(($L103*EXP($K103/100*BP$5)))-LN($J103)-$N103*BP$5)/($O103*SQRT(BP$5)),0,1,TRUE)))*EXP(-$F$1*BP$5)*(INDEX('3)tpx females'!EZ$57:EZ$107,MATCH($R103,'3)tpx females'!$DE$57:$DE$107,0))+INDEX('3)tpx males'!EX$57:EX$107,MATCH($Q103,'3)tpx males'!$DC$57:$DC$107,0))-(INDEX('3)tpx males'!EW$110:EW$160,MATCH($Q103,'3)tpx males'!$DC$110:$DC$160,0))*INDEX('3)tpx females'!EY$111:EY$161,MATCH($R103,'3)tpx females'!$DE$111:$DE$161,0))*(1-(EXP(-INDEX('3)tpx males'!EX$4:EX$54,MATCH($Q103,'3)tpx males'!$DC$4:$DC$54,0)))*EXP(-INDEX('3)tpx females'!EZ$3:EZ$53,MATCH($R103,'3)tpx females'!$DE$3:$DE$53,0))))))),0)</f>
        <v>0</v>
      </c>
      <c r="BQ103" s="32">
        <f ca="1">IFERROR(($J103*EXP(BQ$5*($N103+0.5*($O103)^2))*_xlfn.NORM.DIST((LN(($L103*EXP($K103/100*BQ$5)))-LN($J103)-$N103*BQ$5)/($O103*SQRT(BQ$5))-$O103*SQRT(BQ$5),0,1,TRUE)+$L103*EXP($K103/100*BQ$5)*(1-_xlfn.NORM.DIST((LN(($L103*EXP($K103/100*BQ$5)))-LN($J103)-$N103*BQ$5)/($O103*SQRT(BQ$5)),0,1,TRUE)))*EXP(-$F$1*BQ$5)*(INDEX('3)tpx females'!FA$57:FA$107,MATCH($R103,'3)tpx females'!$DE$57:$DE$107,0))+INDEX('3)tpx males'!EY$57:EY$107,MATCH($Q103,'3)tpx males'!$DC$57:$DC$107,0))-(INDEX('3)tpx males'!EX$110:EX$160,MATCH($Q103,'3)tpx males'!$DC$110:$DC$160,0))*INDEX('3)tpx females'!EZ$111:EZ$161,MATCH($R103,'3)tpx females'!$DE$111:$DE$161,0))*(1-(EXP(-INDEX('3)tpx males'!EY$4:EY$54,MATCH($Q103,'3)tpx males'!$DC$4:$DC$54,0)))*EXP(-INDEX('3)tpx females'!FA$3:FA$53,MATCH($R103,'3)tpx females'!$DE$3:$DE$53,0))))))),0)</f>
        <v>0</v>
      </c>
      <c r="BR103" s="32">
        <f ca="1">IFERROR(($J103*EXP(BR$5*($N103+0.5*($O103)^2))*_xlfn.NORM.DIST((LN(($L103*EXP($K103/100*BR$5)))-LN($J103)-$N103*BR$5)/($O103*SQRT(BR$5))-$O103*SQRT(BR$5),0,1,TRUE)+$L103*EXP($K103/100*BR$5)*(1-_xlfn.NORM.DIST((LN(($L103*EXP($K103/100*BR$5)))-LN($J103)-$N103*BR$5)/($O103*SQRT(BR$5)),0,1,TRUE)))*EXP(-$F$1*BR$5)*(INDEX('3)tpx females'!FB$57:FB$107,MATCH($R103,'3)tpx females'!$DE$57:$DE$107,0))+INDEX('3)tpx males'!EZ$57:EZ$107,MATCH($Q103,'3)tpx males'!$DC$57:$DC$107,0))-(INDEX('3)tpx males'!EY$110:EY$160,MATCH($Q103,'3)tpx males'!$DC$110:$DC$160,0))*INDEX('3)tpx females'!FA$111:FA$161,MATCH($R103,'3)tpx females'!$DE$111:$DE$161,0))*(1-(EXP(-INDEX('3)tpx males'!EZ$4:EZ$54,MATCH($Q103,'3)tpx males'!$DC$4:$DC$54,0)))*EXP(-INDEX('3)tpx females'!FB$3:FB$53,MATCH($R103,'3)tpx females'!$DE$3:$DE$53,0))))))),0)</f>
        <v>0</v>
      </c>
      <c r="BS103" s="32">
        <f ca="1">IFERROR(($J103*EXP(BS$5*($N103+0.5*($O103)^2))*_xlfn.NORM.DIST((LN(($L103*EXP($K103/100*BS$5)))-LN($J103)-$N103*BS$5)/($O103*SQRT(BS$5))-$O103*SQRT(BS$5),0,1,TRUE)+$L103*EXP($K103/100*BS$5)*(1-_xlfn.NORM.DIST((LN(($L103*EXP($K103/100*BS$5)))-LN($J103)-$N103*BS$5)/($O103*SQRT(BS$5)),0,1,TRUE)))*EXP(-$F$1*BS$5)*(INDEX('3)tpx females'!FC$57:FC$107,MATCH($R103,'3)tpx females'!$DE$57:$DE$107,0))+INDEX('3)tpx males'!FA$57:FA$107,MATCH($Q103,'3)tpx males'!$DC$57:$DC$107,0))-(INDEX('3)tpx males'!EZ$110:EZ$160,MATCH($Q103,'3)tpx males'!$DC$110:$DC$160,0))*INDEX('3)tpx females'!FB$111:FB$161,MATCH($R103,'3)tpx females'!$DE$111:$DE$161,0))*(1-(EXP(-INDEX('3)tpx males'!FA$4:FA$54,MATCH($Q103,'3)tpx males'!$DC$4:$DC$54,0)))*EXP(-INDEX('3)tpx females'!FC$3:FC$53,MATCH($R103,'3)tpx females'!$DE$3:$DE$53,0))))))),0)</f>
        <v>0</v>
      </c>
      <c r="BT103" s="32">
        <f ca="1">IFERROR(($J103*EXP(BT$5*($N103+0.5*($O103)^2))*_xlfn.NORM.DIST((LN(($L103*EXP($K103/100*BT$5)))-LN($J103)-$N103*BT$5)/($O103*SQRT(BT$5))-$O103*SQRT(BT$5),0,1,TRUE)+$L103*EXP($K103/100*BT$5)*(1-_xlfn.NORM.DIST((LN(($L103*EXP($K103/100*BT$5)))-LN($J103)-$N103*BT$5)/($O103*SQRT(BT$5)),0,1,TRUE)))*EXP(-$F$1*BT$5)*(INDEX('3)tpx females'!FD$57:FD$107,MATCH($R103,'3)tpx females'!$DE$57:$DE$107,0))+INDEX('3)tpx males'!FB$57:FB$107,MATCH($Q103,'3)tpx males'!$DC$57:$DC$107,0))-(INDEX('3)tpx males'!FA$110:FA$160,MATCH($Q103,'3)tpx males'!$DC$110:$DC$160,0))*INDEX('3)tpx females'!FC$111:FC$161,MATCH($R103,'3)tpx females'!$DE$111:$DE$161,0))*(1-(EXP(-INDEX('3)tpx males'!FB$4:FB$54,MATCH($Q103,'3)tpx males'!$DC$4:$DC$54,0)))*EXP(-INDEX('3)tpx females'!FD$3:FD$53,MATCH($R103,'3)tpx females'!$DE$3:$DE$53,0))))))),0)</f>
        <v>0</v>
      </c>
    </row>
    <row r="104" spans="2:72" x14ac:dyDescent="0.25">
      <c r="B104" s="32" t="s">
        <v>11</v>
      </c>
      <c r="C104" s="32" t="s">
        <v>12</v>
      </c>
      <c r="D104" s="49">
        <v>15124</v>
      </c>
      <c r="E104" s="32" t="s">
        <v>13</v>
      </c>
      <c r="F104" s="32" t="s">
        <v>14</v>
      </c>
      <c r="G104" s="49">
        <v>16878</v>
      </c>
      <c r="H104" s="32" t="s">
        <v>13</v>
      </c>
      <c r="I104" s="32" t="s">
        <v>20</v>
      </c>
      <c r="J104" s="32">
        <v>464184.99999999994</v>
      </c>
      <c r="K104" s="32">
        <v>7.9499999999999993</v>
      </c>
      <c r="L104" s="32">
        <f>'3) 2016 cases'!M104*EXP('3) 2016 cases'!L104/100)</f>
        <v>108641.60669762436</v>
      </c>
      <c r="M104" s="32"/>
      <c r="N104" s="32">
        <f>INDEX('2b)Working'!$I$61:$P$61,MATCH($I104,'2b)Working'!$I$60:$P$60,0))</f>
        <v>7.4552232955274328E-2</v>
      </c>
      <c r="O104" s="32">
        <f>INDEX('2b)Working'!$I$62:$P$62,MATCH($I104,'2b)Working'!$I$60:$P$60,0))</f>
        <v>6.4868498859960141E-2</v>
      </c>
      <c r="P104" s="32" t="str">
        <f t="shared" si="5"/>
        <v/>
      </c>
      <c r="Q104" s="32">
        <f t="shared" si="4"/>
        <v>76</v>
      </c>
      <c r="R104" s="32">
        <f t="shared" si="6"/>
        <v>71</v>
      </c>
      <c r="S104" s="32">
        <f t="shared" si="7"/>
        <v>1</v>
      </c>
      <c r="U104" s="32">
        <f t="shared" ca="1" si="8"/>
        <v>130862.8637054085</v>
      </c>
      <c r="W104" s="32">
        <f ca="1">IFERROR(($J104*EXP(W$5*($N104+0.5*($O104)^2))*_xlfn.NORM.DIST((LN(($L104*EXP($K104/100*W$5)))-LN($J104)-$N104*W$5)/($O104*SQRT(W$5))-$O104*SQRT(W$5),0,1,TRUE)+$L104*EXP($K104/100*W$5)*(1-_xlfn.NORM.DIST((LN(($L104*EXP($K104/100*W$5)))-LN($J104)-$N104*W$5)/($O104*SQRT(W$5)),0,1,TRUE)))*EXP(-$F$1*W$5)*(INDEX('3)tpx females'!DG$57:DG$107,MATCH($R104,'3)tpx females'!$DE$57:$DE$107,0))+INDEX('3)tpx males'!DE$57:DE$107,MATCH($Q104,'3)tpx males'!$DC$57:$DC$107,0))-(INDEX('3)tpx males'!DD$110:DD$160,MATCH($Q104,'3)tpx males'!$DC$110:$DC$160,0))*INDEX('3)tpx females'!DF$111:DF$161,MATCH($R104,'3)tpx females'!$DE$111:$DE$161,0))*(1-(EXP(-INDEX('3)tpx males'!DE$4:DE$54,MATCH($Q104,'3)tpx males'!$DC$4:$DC$54,0)))*EXP(-INDEX('3)tpx females'!DG$3:DG$53,MATCH($R104,'3)tpx females'!$DE$3:$DE$53,0))))))),0)</f>
        <v>37.024348777329458</v>
      </c>
      <c r="X104" s="32">
        <f ca="1">IFERROR(($J104*EXP(X$5*($N104+0.5*($O104)^2))*_xlfn.NORM.DIST((LN(($L104*EXP($K104/100*X$5)))-LN($J104)-$N104*X$5)/($O104*SQRT(X$5))-$O104*SQRT(X$5),0,1,TRUE)+$L104*EXP($K104/100*X$5)*(1-_xlfn.NORM.DIST((LN(($L104*EXP($K104/100*X$5)))-LN($J104)-$N104*X$5)/($O104*SQRT(X$5)),0,1,TRUE)))*EXP(-$F$1*X$5)*(INDEX('3)tpx females'!DH$57:DH$107,MATCH($R104,'3)tpx females'!$DE$57:$DE$107,0))+INDEX('3)tpx males'!DF$57:DF$107,MATCH($Q104,'3)tpx males'!$DC$57:$DC$107,0))-(INDEX('3)tpx males'!DE$110:DE$160,MATCH($Q104,'3)tpx males'!$DC$110:$DC$160,0))*INDEX('3)tpx females'!DG$111:DG$161,MATCH($R104,'3)tpx females'!$DE$111:$DE$161,0))*(1-(EXP(-INDEX('3)tpx males'!DF$4:DF$54,MATCH($Q104,'3)tpx males'!$DC$4:$DC$54,0)))*EXP(-INDEX('3)tpx females'!DH$3:DH$53,MATCH($R104,'3)tpx females'!$DE$3:$DE$53,0))))))),0)</f>
        <v>127.09537404194623</v>
      </c>
      <c r="Y104" s="32">
        <f ca="1">IFERROR(($J104*EXP(Y$5*($N104+0.5*($O104)^2))*_xlfn.NORM.DIST((LN(($L104*EXP($K104/100*Y$5)))-LN($J104)-$N104*Y$5)/($O104*SQRT(Y$5))-$O104*SQRT(Y$5),0,1,TRUE)+$L104*EXP($K104/100*Y$5)*(1-_xlfn.NORM.DIST((LN(($L104*EXP($K104/100*Y$5)))-LN($J104)-$N104*Y$5)/($O104*SQRT(Y$5)),0,1,TRUE)))*EXP(-$F$1*Y$5)*(INDEX('3)tpx females'!DI$57:DI$107,MATCH($R104,'3)tpx females'!$DE$57:$DE$107,0))+INDEX('3)tpx males'!DG$57:DG$107,MATCH($Q104,'3)tpx males'!$DC$57:$DC$107,0))-(INDEX('3)tpx males'!DF$110:DF$160,MATCH($Q104,'3)tpx males'!$DC$110:$DC$160,0))*INDEX('3)tpx females'!DH$111:DH$161,MATCH($R104,'3)tpx females'!$DE$111:$DE$161,0))*(1-(EXP(-INDEX('3)tpx males'!DG$4:DG$54,MATCH($Q104,'3)tpx males'!$DC$4:$DC$54,0)))*EXP(-INDEX('3)tpx females'!DI$3:DI$53,MATCH($R104,'3)tpx females'!$DE$3:$DE$53,0))))))),0)</f>
        <v>223.09912865947544</v>
      </c>
      <c r="Z104" s="32">
        <f ca="1">IFERROR(($J104*EXP(Z$5*($N104+0.5*($O104)^2))*_xlfn.NORM.DIST((LN(($L104*EXP($K104/100*Z$5)))-LN($J104)-$N104*Z$5)/($O104*SQRT(Z$5))-$O104*SQRT(Z$5),0,1,TRUE)+$L104*EXP($K104/100*Z$5)*(1-_xlfn.NORM.DIST((LN(($L104*EXP($K104/100*Z$5)))-LN($J104)-$N104*Z$5)/($O104*SQRT(Z$5)),0,1,TRUE)))*EXP(-$F$1*Z$5)*(INDEX('3)tpx females'!DJ$57:DJ$107,MATCH($R104,'3)tpx females'!$DE$57:$DE$107,0))+INDEX('3)tpx males'!DH$57:DH$107,MATCH($Q104,'3)tpx males'!$DC$57:$DC$107,0))-(INDEX('3)tpx males'!DG$110:DG$160,MATCH($Q104,'3)tpx males'!$DC$110:$DC$160,0))*INDEX('3)tpx females'!DI$111:DI$161,MATCH($R104,'3)tpx females'!$DE$111:$DE$161,0))*(1-(EXP(-INDEX('3)tpx males'!DH$4:DH$54,MATCH($Q104,'3)tpx males'!$DC$4:$DC$54,0)))*EXP(-INDEX('3)tpx females'!DJ$3:DJ$53,MATCH($R104,'3)tpx females'!$DE$3:$DE$53,0))))))),0)</f>
        <v>375.76561296878032</v>
      </c>
      <c r="AA104" s="32">
        <f ca="1">IFERROR(($J104*EXP(AA$5*($N104+0.5*($O104)^2))*_xlfn.NORM.DIST((LN(($L104*EXP($K104/100*AA$5)))-LN($J104)-$N104*AA$5)/($O104*SQRT(AA$5))-$O104*SQRT(AA$5),0,1,TRUE)+$L104*EXP($K104/100*AA$5)*(1-_xlfn.NORM.DIST((LN(($L104*EXP($K104/100*AA$5)))-LN($J104)-$N104*AA$5)/($O104*SQRT(AA$5)),0,1,TRUE)))*EXP(-$F$1*AA$5)*(INDEX('3)tpx females'!DK$57:DK$107,MATCH($R104,'3)tpx females'!$DE$57:$DE$107,0))+INDEX('3)tpx males'!DI$57:DI$107,MATCH($Q104,'3)tpx males'!$DC$57:$DC$107,0))-(INDEX('3)tpx males'!DH$110:DH$160,MATCH($Q104,'3)tpx males'!$DC$110:$DC$160,0))*INDEX('3)tpx females'!DJ$111:DJ$161,MATCH($R104,'3)tpx females'!$DE$111:$DE$161,0))*(1-(EXP(-INDEX('3)tpx males'!DI$4:DI$54,MATCH($Q104,'3)tpx males'!$DC$4:$DC$54,0)))*EXP(-INDEX('3)tpx females'!DK$3:DK$53,MATCH($R104,'3)tpx females'!$DE$3:$DE$53,0))))))),0)</f>
        <v>510.33962493490418</v>
      </c>
      <c r="AB104" s="32">
        <f ca="1">IFERROR(($J104*EXP(AB$5*($N104+0.5*($O104)^2))*_xlfn.NORM.DIST((LN(($L104*EXP($K104/100*AB$5)))-LN($J104)-$N104*AB$5)/($O104*SQRT(AB$5))-$O104*SQRT(AB$5),0,1,TRUE)+$L104*EXP($K104/100*AB$5)*(1-_xlfn.NORM.DIST((LN(($L104*EXP($K104/100*AB$5)))-LN($J104)-$N104*AB$5)/($O104*SQRT(AB$5)),0,1,TRUE)))*EXP(-$F$1*AB$5)*(INDEX('3)tpx females'!DL$57:DL$107,MATCH($R104,'3)tpx females'!$DE$57:$DE$107,0))+INDEX('3)tpx males'!DJ$57:DJ$107,MATCH($Q104,'3)tpx males'!$DC$57:$DC$107,0))-(INDEX('3)tpx males'!DI$110:DI$160,MATCH($Q104,'3)tpx males'!$DC$110:$DC$160,0))*INDEX('3)tpx females'!DK$111:DK$161,MATCH($R104,'3)tpx females'!$DE$111:$DE$161,0))*(1-(EXP(-INDEX('3)tpx males'!DJ$4:DJ$54,MATCH($Q104,'3)tpx males'!$DC$4:$DC$54,0)))*EXP(-INDEX('3)tpx females'!DL$3:DL$53,MATCH($R104,'3)tpx females'!$DE$3:$DE$53,0))))))),0)</f>
        <v>711.48865950861341</v>
      </c>
      <c r="AC104" s="32">
        <f ca="1">IFERROR(($J104*EXP(AC$5*($N104+0.5*($O104)^2))*_xlfn.NORM.DIST((LN(($L104*EXP($K104/100*AC$5)))-LN($J104)-$N104*AC$5)/($O104*SQRT(AC$5))-$O104*SQRT(AC$5),0,1,TRUE)+$L104*EXP($K104/100*AC$5)*(1-_xlfn.NORM.DIST((LN(($L104*EXP($K104/100*AC$5)))-LN($J104)-$N104*AC$5)/($O104*SQRT(AC$5)),0,1,TRUE)))*EXP(-$F$1*AC$5)*(INDEX('3)tpx females'!DM$57:DM$107,MATCH($R104,'3)tpx females'!$DE$57:$DE$107,0))+INDEX('3)tpx males'!DK$57:DK$107,MATCH($Q104,'3)tpx males'!$DC$57:$DC$107,0))-(INDEX('3)tpx males'!DJ$110:DJ$160,MATCH($Q104,'3)tpx males'!$DC$110:$DC$160,0))*INDEX('3)tpx females'!DL$111:DL$161,MATCH($R104,'3)tpx females'!$DE$111:$DE$161,0))*(1-(EXP(-INDEX('3)tpx males'!DK$4:DK$54,MATCH($Q104,'3)tpx males'!$DC$4:$DC$54,0)))*EXP(-INDEX('3)tpx females'!DM$3:DM$53,MATCH($R104,'3)tpx females'!$DE$3:$DE$53,0))))))),0)</f>
        <v>972.31754174054845</v>
      </c>
      <c r="AD104" s="32">
        <f ca="1">IFERROR(($J104*EXP(AD$5*($N104+0.5*($O104)^2))*_xlfn.NORM.DIST((LN(($L104*EXP($K104/100*AD$5)))-LN($J104)-$N104*AD$5)/($O104*SQRT(AD$5))-$O104*SQRT(AD$5),0,1,TRUE)+$L104*EXP($K104/100*AD$5)*(1-_xlfn.NORM.DIST((LN(($L104*EXP($K104/100*AD$5)))-LN($J104)-$N104*AD$5)/($O104*SQRT(AD$5)),0,1,TRUE)))*EXP(-$F$1*AD$5)*(INDEX('3)tpx females'!DN$57:DN$107,MATCH($R104,'3)tpx females'!$DE$57:$DE$107,0))+INDEX('3)tpx males'!DL$57:DL$107,MATCH($Q104,'3)tpx males'!$DC$57:$DC$107,0))-(INDEX('3)tpx males'!DK$110:DK$160,MATCH($Q104,'3)tpx males'!$DC$110:$DC$160,0))*INDEX('3)tpx females'!DM$111:DM$161,MATCH($R104,'3)tpx females'!$DE$111:$DE$161,0))*(1-(EXP(-INDEX('3)tpx males'!DL$4:DL$54,MATCH($Q104,'3)tpx males'!$DC$4:$DC$54,0)))*EXP(-INDEX('3)tpx females'!DN$3:DN$53,MATCH($R104,'3)tpx females'!$DE$3:$DE$53,0))))))),0)</f>
        <v>1264.01000947226</v>
      </c>
      <c r="AE104" s="32">
        <f ca="1">IFERROR(($J104*EXP(AE$5*($N104+0.5*($O104)^2))*_xlfn.NORM.DIST((LN(($L104*EXP($K104/100*AE$5)))-LN($J104)-$N104*AE$5)/($O104*SQRT(AE$5))-$O104*SQRT(AE$5),0,1,TRUE)+$L104*EXP($K104/100*AE$5)*(1-_xlfn.NORM.DIST((LN(($L104*EXP($K104/100*AE$5)))-LN($J104)-$N104*AE$5)/($O104*SQRT(AE$5)),0,1,TRUE)))*EXP(-$F$1*AE$5)*(INDEX('3)tpx females'!DO$57:DO$107,MATCH($R104,'3)tpx females'!$DE$57:$DE$107,0))+INDEX('3)tpx males'!DM$57:DM$107,MATCH($Q104,'3)tpx males'!$DC$57:$DC$107,0))-(INDEX('3)tpx males'!DL$110:DL$160,MATCH($Q104,'3)tpx males'!$DC$110:$DC$160,0))*INDEX('3)tpx females'!DN$111:DN$161,MATCH($R104,'3)tpx females'!$DE$111:$DE$161,0))*(1-(EXP(-INDEX('3)tpx males'!DM$4:DM$54,MATCH($Q104,'3)tpx males'!$DC$4:$DC$54,0)))*EXP(-INDEX('3)tpx females'!DO$3:DO$53,MATCH($R104,'3)tpx females'!$DE$3:$DE$53,0))))))),0)</f>
        <v>1580.853252106866</v>
      </c>
      <c r="AF104" s="32">
        <f ca="1">IFERROR(($J104*EXP(AF$5*($N104+0.5*($O104)^2))*_xlfn.NORM.DIST((LN(($L104*EXP($K104/100*AF$5)))-LN($J104)-$N104*AF$5)/($O104*SQRT(AF$5))-$O104*SQRT(AF$5),0,1,TRUE)+$L104*EXP($K104/100*AF$5)*(1-_xlfn.NORM.DIST((LN(($L104*EXP($K104/100*AF$5)))-LN($J104)-$N104*AF$5)/($O104*SQRT(AF$5)),0,1,TRUE)))*EXP(-$F$1*AF$5)*(INDEX('3)tpx females'!DP$57:DP$107,MATCH($R104,'3)tpx females'!$DE$57:$DE$107,0))+INDEX('3)tpx males'!DN$57:DN$107,MATCH($Q104,'3)tpx males'!$DC$57:$DC$107,0))-(INDEX('3)tpx males'!DM$110:DM$160,MATCH($Q104,'3)tpx males'!$DC$110:$DC$160,0))*INDEX('3)tpx females'!DO$111:DO$161,MATCH($R104,'3)tpx females'!$DE$111:$DE$161,0))*(1-(EXP(-INDEX('3)tpx males'!DN$4:DN$54,MATCH($Q104,'3)tpx males'!$DC$4:$DC$54,0)))*EXP(-INDEX('3)tpx females'!DP$3:DP$53,MATCH($R104,'3)tpx females'!$DE$3:$DE$53,0))))))),0)</f>
        <v>2020.5462705070354</v>
      </c>
      <c r="AG104" s="32">
        <f ca="1">IFERROR(($J104*EXP(AG$5*($N104+0.5*($O104)^2))*_xlfn.NORM.DIST((LN(($L104*EXP($K104/100*AG$5)))-LN($J104)-$N104*AG$5)/($O104*SQRT(AG$5))-$O104*SQRT(AG$5),0,1,TRUE)+$L104*EXP($K104/100*AG$5)*(1-_xlfn.NORM.DIST((LN(($L104*EXP($K104/100*AG$5)))-LN($J104)-$N104*AG$5)/($O104*SQRT(AG$5)),0,1,TRUE)))*EXP(-$F$1*AG$5)*(INDEX('3)tpx females'!DQ$57:DQ$107,MATCH($R104,'3)tpx females'!$DE$57:$DE$107,0))+INDEX('3)tpx males'!DO$57:DO$107,MATCH($Q104,'3)tpx males'!$DC$57:$DC$107,0))-(INDEX('3)tpx males'!DN$110:DN$160,MATCH($Q104,'3)tpx males'!$DC$110:$DC$160,0))*INDEX('3)tpx females'!DP$111:DP$161,MATCH($R104,'3)tpx females'!$DE$111:$DE$161,0))*(1-(EXP(-INDEX('3)tpx males'!DO$4:DO$54,MATCH($Q104,'3)tpx males'!$DC$4:$DC$54,0)))*EXP(-INDEX('3)tpx females'!DQ$3:DQ$53,MATCH($R104,'3)tpx females'!$DE$3:$DE$53,0))))))),0)</f>
        <v>2621.4755516374694</v>
      </c>
      <c r="AH104" s="32">
        <f ca="1">IFERROR(($J104*EXP(AH$5*($N104+0.5*($O104)^2))*_xlfn.NORM.DIST((LN(($L104*EXP($K104/100*AH$5)))-LN($J104)-$N104*AH$5)/($O104*SQRT(AH$5))-$O104*SQRT(AH$5),0,1,TRUE)+$L104*EXP($K104/100*AH$5)*(1-_xlfn.NORM.DIST((LN(($L104*EXP($K104/100*AH$5)))-LN($J104)-$N104*AH$5)/($O104*SQRT(AH$5)),0,1,TRUE)))*EXP(-$F$1*AH$5)*(INDEX('3)tpx females'!DR$57:DR$107,MATCH($R104,'3)tpx females'!$DE$57:$DE$107,0))+INDEX('3)tpx males'!DP$57:DP$107,MATCH($Q104,'3)tpx males'!$DC$57:$DC$107,0))-(INDEX('3)tpx males'!DO$110:DO$160,MATCH($Q104,'3)tpx males'!$DC$110:$DC$160,0))*INDEX('3)tpx females'!DQ$111:DQ$161,MATCH($R104,'3)tpx females'!$DE$111:$DE$161,0))*(1-(EXP(-INDEX('3)tpx males'!DP$4:DP$54,MATCH($Q104,'3)tpx males'!$DC$4:$DC$54,0)))*EXP(-INDEX('3)tpx females'!DR$3:DR$53,MATCH($R104,'3)tpx females'!$DE$3:$DE$53,0))))))),0)</f>
        <v>3159.9570003656572</v>
      </c>
      <c r="AI104" s="32">
        <f ca="1">IFERROR(($J104*EXP(AI$5*($N104+0.5*($O104)^2))*_xlfn.NORM.DIST((LN(($L104*EXP($K104/100*AI$5)))-LN($J104)-$N104*AI$5)/($O104*SQRT(AI$5))-$O104*SQRT(AI$5),0,1,TRUE)+$L104*EXP($K104/100*AI$5)*(1-_xlfn.NORM.DIST((LN(($L104*EXP($K104/100*AI$5)))-LN($J104)-$N104*AI$5)/($O104*SQRT(AI$5)),0,1,TRUE)))*EXP(-$F$1*AI$5)*(INDEX('3)tpx females'!DS$57:DS$107,MATCH($R104,'3)tpx females'!$DE$57:$DE$107,0))+INDEX('3)tpx males'!DQ$57:DQ$107,MATCH($Q104,'3)tpx males'!$DC$57:$DC$107,0))-(INDEX('3)tpx males'!DP$110:DP$160,MATCH($Q104,'3)tpx males'!$DC$110:$DC$160,0))*INDEX('3)tpx females'!DR$111:DR$161,MATCH($R104,'3)tpx females'!$DE$111:$DE$161,0))*(1-(EXP(-INDEX('3)tpx males'!DQ$4:DQ$54,MATCH($Q104,'3)tpx males'!$DC$4:$DC$54,0)))*EXP(-INDEX('3)tpx females'!DS$3:DS$53,MATCH($R104,'3)tpx females'!$DE$3:$DE$53,0))))))),0)</f>
        <v>3859.7958947628126</v>
      </c>
      <c r="AJ104" s="32">
        <f ca="1">IFERROR(($J104*EXP(AJ$5*($N104+0.5*($O104)^2))*_xlfn.NORM.DIST((LN(($L104*EXP($K104/100*AJ$5)))-LN($J104)-$N104*AJ$5)/($O104*SQRT(AJ$5))-$O104*SQRT(AJ$5),0,1,TRUE)+$L104*EXP($K104/100*AJ$5)*(1-_xlfn.NORM.DIST((LN(($L104*EXP($K104/100*AJ$5)))-LN($J104)-$N104*AJ$5)/($O104*SQRT(AJ$5)),0,1,TRUE)))*EXP(-$F$1*AJ$5)*(INDEX('3)tpx females'!DT$57:DT$107,MATCH($R104,'3)tpx females'!$DE$57:$DE$107,0))+INDEX('3)tpx males'!DR$57:DR$107,MATCH($Q104,'3)tpx males'!$DC$57:$DC$107,0))-(INDEX('3)tpx males'!DQ$110:DQ$160,MATCH($Q104,'3)tpx males'!$DC$110:$DC$160,0))*INDEX('3)tpx females'!DS$111:DS$161,MATCH($R104,'3)tpx females'!$DE$111:$DE$161,0))*(1-(EXP(-INDEX('3)tpx males'!DR$4:DR$54,MATCH($Q104,'3)tpx males'!$DC$4:$DC$54,0)))*EXP(-INDEX('3)tpx females'!DT$3:DT$53,MATCH($R104,'3)tpx females'!$DE$3:$DE$53,0))))))),0)</f>
        <v>4540.9803337725225</v>
      </c>
      <c r="AK104" s="32">
        <f ca="1">IFERROR(($J104*EXP(AK$5*($N104+0.5*($O104)^2))*_xlfn.NORM.DIST((LN(($L104*EXP($K104/100*AK$5)))-LN($J104)-$N104*AK$5)/($O104*SQRT(AK$5))-$O104*SQRT(AK$5),0,1,TRUE)+$L104*EXP($K104/100*AK$5)*(1-_xlfn.NORM.DIST((LN(($L104*EXP($K104/100*AK$5)))-LN($J104)-$N104*AK$5)/($O104*SQRT(AK$5)),0,1,TRUE)))*EXP(-$F$1*AK$5)*(INDEX('3)tpx females'!DU$57:DU$107,MATCH($R104,'3)tpx females'!$DE$57:$DE$107,0))+INDEX('3)tpx males'!DS$57:DS$107,MATCH($Q104,'3)tpx males'!$DC$57:$DC$107,0))-(INDEX('3)tpx males'!DR$110:DR$160,MATCH($Q104,'3)tpx males'!$DC$110:$DC$160,0))*INDEX('3)tpx females'!DT$111:DT$161,MATCH($R104,'3)tpx females'!$DE$111:$DE$161,0))*(1-(EXP(-INDEX('3)tpx males'!DS$4:DS$54,MATCH($Q104,'3)tpx males'!$DC$4:$DC$54,0)))*EXP(-INDEX('3)tpx females'!DU$3:DU$53,MATCH($R104,'3)tpx females'!$DE$3:$DE$53,0))))))),0)</f>
        <v>5276.5824274673059</v>
      </c>
      <c r="AL104" s="32">
        <f ca="1">IFERROR(($J104*EXP(AL$5*($N104+0.5*($O104)^2))*_xlfn.NORM.DIST((LN(($L104*EXP($K104/100*AL$5)))-LN($J104)-$N104*AL$5)/($O104*SQRT(AL$5))-$O104*SQRT(AL$5),0,1,TRUE)+$L104*EXP($K104/100*AL$5)*(1-_xlfn.NORM.DIST((LN(($L104*EXP($K104/100*AL$5)))-LN($J104)-$N104*AL$5)/($O104*SQRT(AL$5)),0,1,TRUE)))*EXP(-$F$1*AL$5)*(INDEX('3)tpx females'!DV$57:DV$107,MATCH($R104,'3)tpx females'!$DE$57:$DE$107,0))+INDEX('3)tpx males'!DT$57:DT$107,MATCH($Q104,'3)tpx males'!$DC$57:$DC$107,0))-(INDEX('3)tpx males'!DS$110:DS$160,MATCH($Q104,'3)tpx males'!$DC$110:$DC$160,0))*INDEX('3)tpx females'!DU$111:DU$161,MATCH($R104,'3)tpx females'!$DE$111:$DE$161,0))*(1-(EXP(-INDEX('3)tpx males'!DT$4:DT$54,MATCH($Q104,'3)tpx males'!$DC$4:$DC$54,0)))*EXP(-INDEX('3)tpx females'!DV$3:DV$53,MATCH($R104,'3)tpx females'!$DE$3:$DE$53,0))))))),0)</f>
        <v>6284.8835923089719</v>
      </c>
      <c r="AM104" s="32">
        <f ca="1">IFERROR(($J104*EXP(AM$5*($N104+0.5*($O104)^2))*_xlfn.NORM.DIST((LN(($L104*EXP($K104/100*AM$5)))-LN($J104)-$N104*AM$5)/($O104*SQRT(AM$5))-$O104*SQRT(AM$5),0,1,TRUE)+$L104*EXP($K104/100*AM$5)*(1-_xlfn.NORM.DIST((LN(($L104*EXP($K104/100*AM$5)))-LN($J104)-$N104*AM$5)/($O104*SQRT(AM$5)),0,1,TRUE)))*EXP(-$F$1*AM$5)*(INDEX('3)tpx females'!DW$57:DW$107,MATCH($R104,'3)tpx females'!$DE$57:$DE$107,0))+INDEX('3)tpx males'!DU$57:DU$107,MATCH($Q104,'3)tpx males'!$DC$57:$DC$107,0))-(INDEX('3)tpx males'!DT$110:DT$160,MATCH($Q104,'3)tpx males'!$DC$110:$DC$160,0))*INDEX('3)tpx females'!DV$111:DV$161,MATCH($R104,'3)tpx females'!$DE$111:$DE$161,0))*(1-(EXP(-INDEX('3)tpx males'!DU$4:DU$54,MATCH($Q104,'3)tpx males'!$DC$4:$DC$54,0)))*EXP(-INDEX('3)tpx females'!DW$3:DW$53,MATCH($R104,'3)tpx females'!$DE$3:$DE$53,0))))))),0)</f>
        <v>6749.1651846820096</v>
      </c>
      <c r="AN104" s="32">
        <f ca="1">IFERROR(($J104*EXP(AN$5*($N104+0.5*($O104)^2))*_xlfn.NORM.DIST((LN(($L104*EXP($K104/100*AN$5)))-LN($J104)-$N104*AN$5)/($O104*SQRT(AN$5))-$O104*SQRT(AN$5),0,1,TRUE)+$L104*EXP($K104/100*AN$5)*(1-_xlfn.NORM.DIST((LN(($L104*EXP($K104/100*AN$5)))-LN($J104)-$N104*AN$5)/($O104*SQRT(AN$5)),0,1,TRUE)))*EXP(-$F$1*AN$5)*(INDEX('3)tpx females'!DX$57:DX$107,MATCH($R104,'3)tpx females'!$DE$57:$DE$107,0))+INDEX('3)tpx males'!DV$57:DV$107,MATCH($Q104,'3)tpx males'!$DC$57:$DC$107,0))-(INDEX('3)tpx males'!DU$110:DU$160,MATCH($Q104,'3)tpx males'!$DC$110:$DC$160,0))*INDEX('3)tpx females'!DW$111:DW$161,MATCH($R104,'3)tpx females'!$DE$111:$DE$161,0))*(1-(EXP(-INDEX('3)tpx males'!DV$4:DV$54,MATCH($Q104,'3)tpx males'!$DC$4:$DC$54,0)))*EXP(-INDEX('3)tpx females'!DX$3:DX$53,MATCH($R104,'3)tpx females'!$DE$3:$DE$53,0))))))),0)</f>
        <v>7590.8911971904008</v>
      </c>
      <c r="AO104" s="32">
        <f ca="1">IFERROR(($J104*EXP(AO$5*($N104+0.5*($O104)^2))*_xlfn.NORM.DIST((LN(($L104*EXP($K104/100*AO$5)))-LN($J104)-$N104*AO$5)/($O104*SQRT(AO$5))-$O104*SQRT(AO$5),0,1,TRUE)+$L104*EXP($K104/100*AO$5)*(1-_xlfn.NORM.DIST((LN(($L104*EXP($K104/100*AO$5)))-LN($J104)-$N104*AO$5)/($O104*SQRT(AO$5)),0,1,TRUE)))*EXP(-$F$1*AO$5)*(INDEX('3)tpx females'!DY$57:DY$107,MATCH($R104,'3)tpx females'!$DE$57:$DE$107,0))+INDEX('3)tpx males'!DW$57:DW$107,MATCH($Q104,'3)tpx males'!$DC$57:$DC$107,0))-(INDEX('3)tpx males'!DV$110:DV$160,MATCH($Q104,'3)tpx males'!$DC$110:$DC$160,0))*INDEX('3)tpx females'!DX$111:DX$161,MATCH($R104,'3)tpx females'!$DE$111:$DE$161,0))*(1-(EXP(-INDEX('3)tpx males'!DW$4:DW$54,MATCH($Q104,'3)tpx males'!$DC$4:$DC$54,0)))*EXP(-INDEX('3)tpx females'!DY$3:DY$53,MATCH($R104,'3)tpx females'!$DE$3:$DE$53,0))))))),0)</f>
        <v>8663.0854599531649</v>
      </c>
      <c r="AP104" s="32">
        <f ca="1">IFERROR(($J104*EXP(AP$5*($N104+0.5*($O104)^2))*_xlfn.NORM.DIST((LN(($L104*EXP($K104/100*AP$5)))-LN($J104)-$N104*AP$5)/($O104*SQRT(AP$5))-$O104*SQRT(AP$5),0,1,TRUE)+$L104*EXP($K104/100*AP$5)*(1-_xlfn.NORM.DIST((LN(($L104*EXP($K104/100*AP$5)))-LN($J104)-$N104*AP$5)/($O104*SQRT(AP$5)),0,1,TRUE)))*EXP(-$F$1*AP$5)*(INDEX('3)tpx females'!DZ$57:DZ$107,MATCH($R104,'3)tpx females'!$DE$57:$DE$107,0))+INDEX('3)tpx males'!DX$57:DX$107,MATCH($Q104,'3)tpx males'!$DC$57:$DC$107,0))-(INDEX('3)tpx males'!DW$110:DW$160,MATCH($Q104,'3)tpx males'!$DC$110:$DC$160,0))*INDEX('3)tpx females'!DY$111:DY$161,MATCH($R104,'3)tpx females'!$DE$111:$DE$161,0))*(1-(EXP(-INDEX('3)tpx males'!DX$4:DX$54,MATCH($Q104,'3)tpx males'!$DC$4:$DC$54,0)))*EXP(-INDEX('3)tpx females'!DZ$3:DZ$53,MATCH($R104,'3)tpx females'!$DE$3:$DE$53,0))))))),0)</f>
        <v>8945.7124133149828</v>
      </c>
      <c r="AQ104" s="32">
        <f ca="1">IFERROR(($J104*EXP(AQ$5*($N104+0.5*($O104)^2))*_xlfn.NORM.DIST((LN(($L104*EXP($K104/100*AQ$5)))-LN($J104)-$N104*AQ$5)/($O104*SQRT(AQ$5))-$O104*SQRT(AQ$5),0,1,TRUE)+$L104*EXP($K104/100*AQ$5)*(1-_xlfn.NORM.DIST((LN(($L104*EXP($K104/100*AQ$5)))-LN($J104)-$N104*AQ$5)/($O104*SQRT(AQ$5)),0,1,TRUE)))*EXP(-$F$1*AQ$5)*(INDEX('3)tpx females'!EA$57:EA$107,MATCH($R104,'3)tpx females'!$DE$57:$DE$107,0))+INDEX('3)tpx males'!DY$57:DY$107,MATCH($Q104,'3)tpx males'!$DC$57:$DC$107,0))-(INDEX('3)tpx males'!DX$110:DX$160,MATCH($Q104,'3)tpx males'!$DC$110:$DC$160,0))*INDEX('3)tpx females'!DZ$111:DZ$161,MATCH($R104,'3)tpx females'!$DE$111:$DE$161,0))*(1-(EXP(-INDEX('3)tpx males'!DY$4:DY$54,MATCH($Q104,'3)tpx males'!$DC$4:$DC$54,0)))*EXP(-INDEX('3)tpx females'!EA$3:EA$53,MATCH($R104,'3)tpx females'!$DE$3:$DE$53,0))))))),0)</f>
        <v>8745.3764421801261</v>
      </c>
      <c r="AR104" s="32">
        <f ca="1">IFERROR(($J104*EXP(AR$5*($N104+0.5*($O104)^2))*_xlfn.NORM.DIST((LN(($L104*EXP($K104/100*AR$5)))-LN($J104)-$N104*AR$5)/($O104*SQRT(AR$5))-$O104*SQRT(AR$5),0,1,TRUE)+$L104*EXP($K104/100*AR$5)*(1-_xlfn.NORM.DIST((LN(($L104*EXP($K104/100*AR$5)))-LN($J104)-$N104*AR$5)/($O104*SQRT(AR$5)),0,1,TRUE)))*EXP(-$F$1*AR$5)*(INDEX('3)tpx females'!EB$57:EB$107,MATCH($R104,'3)tpx females'!$DE$57:$DE$107,0))+INDEX('3)tpx males'!DZ$57:DZ$107,MATCH($Q104,'3)tpx males'!$DC$57:$DC$107,0))-(INDEX('3)tpx males'!DY$110:DY$160,MATCH($Q104,'3)tpx males'!$DC$110:$DC$160,0))*INDEX('3)tpx females'!EA$111:EA$161,MATCH($R104,'3)tpx females'!$DE$111:$DE$161,0))*(1-(EXP(-INDEX('3)tpx males'!DZ$4:DZ$54,MATCH($Q104,'3)tpx males'!$DC$4:$DC$54,0)))*EXP(-INDEX('3)tpx females'!EB$3:EB$53,MATCH($R104,'3)tpx females'!$DE$3:$DE$53,0))))))),0)</f>
        <v>8450.6225444946722</v>
      </c>
      <c r="AS104" s="32">
        <f ca="1">IFERROR(($J104*EXP(AS$5*($N104+0.5*($O104)^2))*_xlfn.NORM.DIST((LN(($L104*EXP($K104/100*AS$5)))-LN($J104)-$N104*AS$5)/($O104*SQRT(AS$5))-$O104*SQRT(AS$5),0,1,TRUE)+$L104*EXP($K104/100*AS$5)*(1-_xlfn.NORM.DIST((LN(($L104*EXP($K104/100*AS$5)))-LN($J104)-$N104*AS$5)/($O104*SQRT(AS$5)),0,1,TRUE)))*EXP(-$F$1*AS$5)*(INDEX('3)tpx females'!EC$57:EC$107,MATCH($R104,'3)tpx females'!$DE$57:$DE$107,0))+INDEX('3)tpx males'!EA$57:EA$107,MATCH($Q104,'3)tpx males'!$DC$57:$DC$107,0))-(INDEX('3)tpx males'!DZ$110:DZ$160,MATCH($Q104,'3)tpx males'!$DC$110:$DC$160,0))*INDEX('3)tpx females'!EB$111:EB$161,MATCH($R104,'3)tpx females'!$DE$111:$DE$161,0))*(1-(EXP(-INDEX('3)tpx males'!EA$4:EA$54,MATCH($Q104,'3)tpx males'!$DC$4:$DC$54,0)))*EXP(-INDEX('3)tpx females'!EC$3:EC$53,MATCH($R104,'3)tpx females'!$DE$3:$DE$53,0))))))),0)</f>
        <v>8079.5071502479705</v>
      </c>
      <c r="AT104" s="32">
        <f ca="1">IFERROR(($J104*EXP(AT$5*($N104+0.5*($O104)^2))*_xlfn.NORM.DIST((LN(($L104*EXP($K104/100*AT$5)))-LN($J104)-$N104*AT$5)/($O104*SQRT(AT$5))-$O104*SQRT(AT$5),0,1,TRUE)+$L104*EXP($K104/100*AT$5)*(1-_xlfn.NORM.DIST((LN(($L104*EXP($K104/100*AT$5)))-LN($J104)-$N104*AT$5)/($O104*SQRT(AT$5)),0,1,TRUE)))*EXP(-$F$1*AT$5)*(INDEX('3)tpx females'!ED$57:ED$107,MATCH($R104,'3)tpx females'!$DE$57:$DE$107,0))+INDEX('3)tpx males'!EB$57:EB$107,MATCH($Q104,'3)tpx males'!$DC$57:$DC$107,0))-(INDEX('3)tpx males'!EA$110:EA$160,MATCH($Q104,'3)tpx males'!$DC$110:$DC$160,0))*INDEX('3)tpx females'!EC$111:EC$161,MATCH($R104,'3)tpx females'!$DE$111:$DE$161,0))*(1-(EXP(-INDEX('3)tpx males'!EB$4:EB$54,MATCH($Q104,'3)tpx males'!$DC$4:$DC$54,0)))*EXP(-INDEX('3)tpx females'!ED$3:ED$53,MATCH($R104,'3)tpx females'!$DE$3:$DE$53,0))))))),0)</f>
        <v>7778.2022283799406</v>
      </c>
      <c r="AU104" s="32">
        <f ca="1">IFERROR(($J104*EXP(AU$5*($N104+0.5*($O104)^2))*_xlfn.NORM.DIST((LN(($L104*EXP($K104/100*AU$5)))-LN($J104)-$N104*AU$5)/($O104*SQRT(AU$5))-$O104*SQRT(AU$5),0,1,TRUE)+$L104*EXP($K104/100*AU$5)*(1-_xlfn.NORM.DIST((LN(($L104*EXP($K104/100*AU$5)))-LN($J104)-$N104*AU$5)/($O104*SQRT(AU$5)),0,1,TRUE)))*EXP(-$F$1*AU$5)*(INDEX('3)tpx females'!EE$57:EE$107,MATCH($R104,'3)tpx females'!$DE$57:$DE$107,0))+INDEX('3)tpx males'!EC$57:EC$107,MATCH($Q104,'3)tpx males'!$DC$57:$DC$107,0))-(INDEX('3)tpx males'!EB$110:EB$160,MATCH($Q104,'3)tpx males'!$DC$110:$DC$160,0))*INDEX('3)tpx females'!ED$111:ED$161,MATCH($R104,'3)tpx females'!$DE$111:$DE$161,0))*(1-(EXP(-INDEX('3)tpx males'!EC$4:EC$54,MATCH($Q104,'3)tpx males'!$DC$4:$DC$54,0)))*EXP(-INDEX('3)tpx females'!EE$3:EE$53,MATCH($R104,'3)tpx females'!$DE$3:$DE$53,0))))))),0)</f>
        <v>6889.4850002389649</v>
      </c>
      <c r="AV104" s="32">
        <f ca="1">IFERROR(($J104*EXP(AV$5*($N104+0.5*($O104)^2))*_xlfn.NORM.DIST((LN(($L104*EXP($K104/100*AV$5)))-LN($J104)-$N104*AV$5)/($O104*SQRT(AV$5))-$O104*SQRT(AV$5),0,1,TRUE)+$L104*EXP($K104/100*AV$5)*(1-_xlfn.NORM.DIST((LN(($L104*EXP($K104/100*AV$5)))-LN($J104)-$N104*AV$5)/($O104*SQRT(AV$5)),0,1,TRUE)))*EXP(-$F$1*AV$5)*(INDEX('3)tpx females'!EF$57:EF$107,MATCH($R104,'3)tpx females'!$DE$57:$DE$107,0))+INDEX('3)tpx males'!ED$57:ED$107,MATCH($Q104,'3)tpx males'!$DC$57:$DC$107,0))-(INDEX('3)tpx males'!EC$110:EC$160,MATCH($Q104,'3)tpx males'!$DC$110:$DC$160,0))*INDEX('3)tpx females'!EE$111:EE$161,MATCH($R104,'3)tpx females'!$DE$111:$DE$161,0))*(1-(EXP(-INDEX('3)tpx males'!ED$4:ED$54,MATCH($Q104,'3)tpx males'!$DC$4:$DC$54,0)))*EXP(-INDEX('3)tpx females'!EF$3:EF$53,MATCH($R104,'3)tpx females'!$DE$3:$DE$53,0))))))),0)</f>
        <v>6025.3704999532829</v>
      </c>
      <c r="AW104" s="32">
        <f ca="1">IFERROR(($J104*EXP(AW$5*($N104+0.5*($O104)^2))*_xlfn.NORM.DIST((LN(($L104*EXP($K104/100*AW$5)))-LN($J104)-$N104*AW$5)/($O104*SQRT(AW$5))-$O104*SQRT(AW$5),0,1,TRUE)+$L104*EXP($K104/100*AW$5)*(1-_xlfn.NORM.DIST((LN(($L104*EXP($K104/100*AW$5)))-LN($J104)-$N104*AW$5)/($O104*SQRT(AW$5)),0,1,TRUE)))*EXP(-$F$1*AW$5)*(INDEX('3)tpx females'!EG$57:EG$107,MATCH($R104,'3)tpx females'!$DE$57:$DE$107,0))+INDEX('3)tpx males'!EE$57:EE$107,MATCH($Q104,'3)tpx males'!$DC$57:$DC$107,0))-(INDEX('3)tpx males'!ED$110:ED$160,MATCH($Q104,'3)tpx males'!$DC$110:$DC$160,0))*INDEX('3)tpx females'!EF$111:EF$161,MATCH($R104,'3)tpx females'!$DE$111:$DE$161,0))*(1-(EXP(-INDEX('3)tpx males'!EE$4:EE$54,MATCH($Q104,'3)tpx males'!$DC$4:$DC$54,0)))*EXP(-INDEX('3)tpx females'!EG$3:EG$53,MATCH($R104,'3)tpx females'!$DE$3:$DE$53,0))))))),0)</f>
        <v>5085.9438230701662</v>
      </c>
      <c r="AX104" s="32">
        <f ca="1">IFERROR(($J104*EXP(AX$5*($N104+0.5*($O104)^2))*_xlfn.NORM.DIST((LN(($L104*EXP($K104/100*AX$5)))-LN($J104)-$N104*AX$5)/($O104*SQRT(AX$5))-$O104*SQRT(AX$5),0,1,TRUE)+$L104*EXP($K104/100*AX$5)*(1-_xlfn.NORM.DIST((LN(($L104*EXP($K104/100*AX$5)))-LN($J104)-$N104*AX$5)/($O104*SQRT(AX$5)),0,1,TRUE)))*EXP(-$F$1*AX$5)*(INDEX('3)tpx females'!EH$57:EH$107,MATCH($R104,'3)tpx females'!$DE$57:$DE$107,0))+INDEX('3)tpx males'!EF$57:EF$107,MATCH($Q104,'3)tpx males'!$DC$57:$DC$107,0))-(INDEX('3)tpx males'!EE$110:EE$160,MATCH($Q104,'3)tpx males'!$DC$110:$DC$160,0))*INDEX('3)tpx females'!EG$111:EG$161,MATCH($R104,'3)tpx females'!$DE$111:$DE$161,0))*(1-(EXP(-INDEX('3)tpx males'!EF$4:EF$54,MATCH($Q104,'3)tpx males'!$DC$4:$DC$54,0)))*EXP(-INDEX('3)tpx females'!EH$3:EH$53,MATCH($R104,'3)tpx females'!$DE$3:$DE$53,0))))))),0)</f>
        <v>4115.8262905820411</v>
      </c>
      <c r="AY104" s="32">
        <f ca="1">IFERROR(($J104*EXP(AY$5*($N104+0.5*($O104)^2))*_xlfn.NORM.DIST((LN(($L104*EXP($K104/100*AY$5)))-LN($J104)-$N104*AY$5)/($O104*SQRT(AY$5))-$O104*SQRT(AY$5),0,1,TRUE)+$L104*EXP($K104/100*AY$5)*(1-_xlfn.NORM.DIST((LN(($L104*EXP($K104/100*AY$5)))-LN($J104)-$N104*AY$5)/($O104*SQRT(AY$5)),0,1,TRUE)))*EXP(-$F$1*AY$5)*(INDEX('3)tpx females'!EI$57:EI$107,MATCH($R104,'3)tpx females'!$DE$57:$DE$107,0))+INDEX('3)tpx males'!EG$57:EG$107,MATCH($Q104,'3)tpx males'!$DC$57:$DC$107,0))-(INDEX('3)tpx males'!EF$110:EF$160,MATCH($Q104,'3)tpx males'!$DC$110:$DC$160,0))*INDEX('3)tpx females'!EH$111:EH$161,MATCH($R104,'3)tpx females'!$DE$111:$DE$161,0))*(1-(EXP(-INDEX('3)tpx males'!EG$4:EG$54,MATCH($Q104,'3)tpx males'!$DC$4:$DC$54,0)))*EXP(-INDEX('3)tpx females'!EI$3:EI$53,MATCH($R104,'3)tpx females'!$DE$3:$DE$53,0))))))),0)</f>
        <v>3204.3118308996386</v>
      </c>
      <c r="AZ104" s="32">
        <f ca="1">IFERROR(($J104*EXP(AZ$5*($N104+0.5*($O104)^2))*_xlfn.NORM.DIST((LN(($L104*EXP($K104/100*AZ$5)))-LN($J104)-$N104*AZ$5)/($O104*SQRT(AZ$5))-$O104*SQRT(AZ$5),0,1,TRUE)+$L104*EXP($K104/100*AZ$5)*(1-_xlfn.NORM.DIST((LN(($L104*EXP($K104/100*AZ$5)))-LN($J104)-$N104*AZ$5)/($O104*SQRT(AZ$5)),0,1,TRUE)))*EXP(-$F$1*AZ$5)*(INDEX('3)tpx females'!EJ$57:EJ$107,MATCH($R104,'3)tpx females'!$DE$57:$DE$107,0))+INDEX('3)tpx males'!EH$57:EH$107,MATCH($Q104,'3)tpx males'!$DC$57:$DC$107,0))-(INDEX('3)tpx males'!EG$110:EG$160,MATCH($Q104,'3)tpx males'!$DC$110:$DC$160,0))*INDEX('3)tpx females'!EI$111:EI$161,MATCH($R104,'3)tpx females'!$DE$111:$DE$161,0))*(1-(EXP(-INDEX('3)tpx males'!EH$4:EH$54,MATCH($Q104,'3)tpx males'!$DC$4:$DC$54,0)))*EXP(-INDEX('3)tpx females'!EJ$3:EJ$53,MATCH($R104,'3)tpx females'!$DE$3:$DE$53,0))))))),0)</f>
        <v>2392.5500641243016</v>
      </c>
      <c r="BA104" s="32">
        <f ca="1">IFERROR(($J104*EXP(BA$5*($N104+0.5*($O104)^2))*_xlfn.NORM.DIST((LN(($L104*EXP($K104/100*BA$5)))-LN($J104)-$N104*BA$5)/($O104*SQRT(BA$5))-$O104*SQRT(BA$5),0,1,TRUE)+$L104*EXP($K104/100*BA$5)*(1-_xlfn.NORM.DIST((LN(($L104*EXP($K104/100*BA$5)))-LN($J104)-$N104*BA$5)/($O104*SQRT(BA$5)),0,1,TRUE)))*EXP(-$F$1*BA$5)*(INDEX('3)tpx females'!EK$57:EK$107,MATCH($R104,'3)tpx females'!$DE$57:$DE$107,0))+INDEX('3)tpx males'!EI$57:EI$107,MATCH($Q104,'3)tpx males'!$DC$57:$DC$107,0))-(INDEX('3)tpx males'!EH$110:EH$160,MATCH($Q104,'3)tpx males'!$DC$110:$DC$160,0))*INDEX('3)tpx females'!EJ$111:EJ$161,MATCH($R104,'3)tpx females'!$DE$111:$DE$161,0))*(1-(EXP(-INDEX('3)tpx males'!EI$4:EI$54,MATCH($Q104,'3)tpx males'!$DC$4:$DC$54,0)))*EXP(-INDEX('3)tpx females'!EK$3:EK$53,MATCH($R104,'3)tpx females'!$DE$3:$DE$53,0))))))),0)</f>
        <v>1704.4826162952245</v>
      </c>
      <c r="BB104" s="32">
        <f ca="1">IFERROR(($J104*EXP(BB$5*($N104+0.5*($O104)^2))*_xlfn.NORM.DIST((LN(($L104*EXP($K104/100*BB$5)))-LN($J104)-$N104*BB$5)/($O104*SQRT(BB$5))-$O104*SQRT(BB$5),0,1,TRUE)+$L104*EXP($K104/100*BB$5)*(1-_xlfn.NORM.DIST((LN(($L104*EXP($K104/100*BB$5)))-LN($J104)-$N104*BB$5)/($O104*SQRT(BB$5)),0,1,TRUE)))*EXP(-$F$1*BB$5)*(INDEX('3)tpx females'!EL$57:EL$107,MATCH($R104,'3)tpx females'!$DE$57:$DE$107,0))+INDEX('3)tpx males'!EJ$57:EJ$107,MATCH($Q104,'3)tpx males'!$DC$57:$DC$107,0))-(INDEX('3)tpx males'!EI$110:EI$160,MATCH($Q104,'3)tpx males'!$DC$110:$DC$160,0))*INDEX('3)tpx females'!EK$111:EK$161,MATCH($R104,'3)tpx females'!$DE$111:$DE$161,0))*(1-(EXP(-INDEX('3)tpx males'!EJ$4:EJ$54,MATCH($Q104,'3)tpx males'!$DC$4:$DC$54,0)))*EXP(-INDEX('3)tpx females'!EL$3:EL$53,MATCH($R104,'3)tpx females'!$DE$3:$DE$53,0))))))),0)</f>
        <v>1149.8691131936914</v>
      </c>
      <c r="BC104" s="32">
        <f ca="1">IFERROR(($J104*EXP(BC$5*($N104+0.5*($O104)^2))*_xlfn.NORM.DIST((LN(($L104*EXP($K104/100*BC$5)))-LN($J104)-$N104*BC$5)/($O104*SQRT(BC$5))-$O104*SQRT(BC$5),0,1,TRUE)+$L104*EXP($K104/100*BC$5)*(1-_xlfn.NORM.DIST((LN(($L104*EXP($K104/100*BC$5)))-LN($J104)-$N104*BC$5)/($O104*SQRT(BC$5)),0,1,TRUE)))*EXP(-$F$1*BC$5)*(INDEX('3)tpx females'!EM$57:EM$107,MATCH($R104,'3)tpx females'!$DE$57:$DE$107,0))+INDEX('3)tpx males'!EK$57:EK$107,MATCH($Q104,'3)tpx males'!$DC$57:$DC$107,0))-(INDEX('3)tpx males'!EJ$110:EJ$160,MATCH($Q104,'3)tpx males'!$DC$110:$DC$160,0))*INDEX('3)tpx females'!EL$111:EL$161,MATCH($R104,'3)tpx females'!$DE$111:$DE$161,0))*(1-(EXP(-INDEX('3)tpx males'!EK$4:EK$54,MATCH($Q104,'3)tpx males'!$DC$4:$DC$54,0)))*EXP(-INDEX('3)tpx females'!EM$3:EM$53,MATCH($R104,'3)tpx females'!$DE$3:$DE$53,0))))))),0)</f>
        <v>738.6813204801233</v>
      </c>
      <c r="BD104" s="32">
        <f ca="1">IFERROR(($J104*EXP(BD$5*($N104+0.5*($O104)^2))*_xlfn.NORM.DIST((LN(($L104*EXP($K104/100*BD$5)))-LN($J104)-$N104*BD$5)/($O104*SQRT(BD$5))-$O104*SQRT(BD$5),0,1,TRUE)+$L104*EXP($K104/100*BD$5)*(1-_xlfn.NORM.DIST((LN(($L104*EXP($K104/100*BD$5)))-LN($J104)-$N104*BD$5)/($O104*SQRT(BD$5)),0,1,TRUE)))*EXP(-$F$1*BD$5)*(INDEX('3)tpx females'!EN$57:EN$107,MATCH($R104,'3)tpx females'!$DE$57:$DE$107,0))+INDEX('3)tpx males'!EL$57:EL$107,MATCH($Q104,'3)tpx males'!$DC$57:$DC$107,0))-(INDEX('3)tpx males'!EK$110:EK$160,MATCH($Q104,'3)tpx males'!$DC$110:$DC$160,0))*INDEX('3)tpx females'!EM$111:EM$161,MATCH($R104,'3)tpx females'!$DE$111:$DE$161,0))*(1-(EXP(-INDEX('3)tpx males'!EL$4:EL$54,MATCH($Q104,'3)tpx males'!$DC$4:$DC$54,0)))*EXP(-INDEX('3)tpx females'!EN$3:EN$53,MATCH($R104,'3)tpx females'!$DE$3:$DE$53,0))))))),0)</f>
        <v>451.57759408317133</v>
      </c>
      <c r="BE104" s="32">
        <f ca="1">IFERROR(($J104*EXP(BE$5*($N104+0.5*($O104)^2))*_xlfn.NORM.DIST((LN(($L104*EXP($K104/100*BE$5)))-LN($J104)-$N104*BE$5)/($O104*SQRT(BE$5))-$O104*SQRT(BE$5),0,1,TRUE)+$L104*EXP($K104/100*BE$5)*(1-_xlfn.NORM.DIST((LN(($L104*EXP($K104/100*BE$5)))-LN($J104)-$N104*BE$5)/($O104*SQRT(BE$5)),0,1,TRUE)))*EXP(-$F$1*BE$5)*(INDEX('3)tpx females'!EO$57:EO$107,MATCH($R104,'3)tpx females'!$DE$57:$DE$107,0))+INDEX('3)tpx males'!EM$57:EM$107,MATCH($Q104,'3)tpx males'!$DC$57:$DC$107,0))-(INDEX('3)tpx males'!EL$110:EL$160,MATCH($Q104,'3)tpx males'!$DC$110:$DC$160,0))*INDEX('3)tpx females'!EN$111:EN$161,MATCH($R104,'3)tpx females'!$DE$111:$DE$161,0))*(1-(EXP(-INDEX('3)tpx males'!EM$4:EM$54,MATCH($Q104,'3)tpx males'!$DC$4:$DC$54,0)))*EXP(-INDEX('3)tpx females'!EO$3:EO$53,MATCH($R104,'3)tpx females'!$DE$3:$DE$53,0))))))),0)</f>
        <v>261.05039892585694</v>
      </c>
      <c r="BF104" s="32">
        <f ca="1">IFERROR(($J104*EXP(BF$5*($N104+0.5*($O104)^2))*_xlfn.NORM.DIST((LN(($L104*EXP($K104/100*BF$5)))-LN($J104)-$N104*BF$5)/($O104*SQRT(BF$5))-$O104*SQRT(BF$5),0,1,TRUE)+$L104*EXP($K104/100*BF$5)*(1-_xlfn.NORM.DIST((LN(($L104*EXP($K104/100*BF$5)))-LN($J104)-$N104*BF$5)/($O104*SQRT(BF$5)),0,1,TRUE)))*EXP(-$F$1*BF$5)*(INDEX('3)tpx females'!EP$57:EP$107,MATCH($R104,'3)tpx females'!$DE$57:$DE$107,0))+INDEX('3)tpx males'!EN$57:EN$107,MATCH($Q104,'3)tpx males'!$DC$57:$DC$107,0))-(INDEX('3)tpx males'!EM$110:EM$160,MATCH($Q104,'3)tpx males'!$DC$110:$DC$160,0))*INDEX('3)tpx females'!EO$111:EO$161,MATCH($R104,'3)tpx females'!$DE$111:$DE$161,0))*(1-(EXP(-INDEX('3)tpx males'!EN$4:EN$54,MATCH($Q104,'3)tpx males'!$DC$4:$DC$54,0)))*EXP(-INDEX('3)tpx females'!EP$3:EP$53,MATCH($R104,'3)tpx females'!$DE$3:$DE$53,0))))))),0)</f>
        <v>138.97779401606249</v>
      </c>
      <c r="BG104" s="32">
        <f ca="1">IFERROR(($J104*EXP(BG$5*($N104+0.5*($O104)^2))*_xlfn.NORM.DIST((LN(($L104*EXP($K104/100*BG$5)))-LN($J104)-$N104*BG$5)/($O104*SQRT(BG$5))-$O104*SQRT(BG$5),0,1,TRUE)+$L104*EXP($K104/100*BG$5)*(1-_xlfn.NORM.DIST((LN(($L104*EXP($K104/100*BG$5)))-LN($J104)-$N104*BG$5)/($O104*SQRT(BG$5)),0,1,TRUE)))*EXP(-$F$1*BG$5)*(INDEX('3)tpx females'!EQ$57:EQ$107,MATCH($R104,'3)tpx females'!$DE$57:$DE$107,0))+INDEX('3)tpx males'!EO$57:EO$107,MATCH($Q104,'3)tpx males'!$DC$57:$DC$107,0))-(INDEX('3)tpx males'!EN$110:EN$160,MATCH($Q104,'3)tpx males'!$DC$110:$DC$160,0))*INDEX('3)tpx females'!EP$111:EP$161,MATCH($R104,'3)tpx females'!$DE$111:$DE$161,0))*(1-(EXP(-INDEX('3)tpx males'!EO$4:EO$54,MATCH($Q104,'3)tpx males'!$DC$4:$DC$54,0)))*EXP(-INDEX('3)tpx females'!EQ$3:EQ$53,MATCH($R104,'3)tpx females'!$DE$3:$DE$53,0))))))),0)</f>
        <v>75.54881120384951</v>
      </c>
      <c r="BH104" s="32">
        <f ca="1">IFERROR(($J104*EXP(BH$5*($N104+0.5*($O104)^2))*_xlfn.NORM.DIST((LN(($L104*EXP($K104/100*BH$5)))-LN($J104)-$N104*BH$5)/($O104*SQRT(BH$5))-$O104*SQRT(BH$5),0,1,TRUE)+$L104*EXP($K104/100*BH$5)*(1-_xlfn.NORM.DIST((LN(($L104*EXP($K104/100*BH$5)))-LN($J104)-$N104*BH$5)/($O104*SQRT(BH$5)),0,1,TRUE)))*EXP(-$F$1*BH$5)*(INDEX('3)tpx females'!ER$57:ER$107,MATCH($R104,'3)tpx females'!$DE$57:$DE$107,0))+INDEX('3)tpx males'!EP$57:EP$107,MATCH($Q104,'3)tpx males'!$DC$57:$DC$107,0))-(INDEX('3)tpx males'!EO$110:EO$160,MATCH($Q104,'3)tpx males'!$DC$110:$DC$160,0))*INDEX('3)tpx females'!EQ$111:EQ$161,MATCH($R104,'3)tpx females'!$DE$111:$DE$161,0))*(1-(EXP(-INDEX('3)tpx males'!EP$4:EP$54,MATCH($Q104,'3)tpx males'!$DC$4:$DC$54,0)))*EXP(-INDEX('3)tpx females'!ER$3:ER$53,MATCH($R104,'3)tpx females'!$DE$3:$DE$53,0))))))),0)</f>
        <v>42.426870709088249</v>
      </c>
      <c r="BI104" s="32">
        <f ca="1">IFERROR(($J104*EXP(BI$5*($N104+0.5*($O104)^2))*_xlfn.NORM.DIST((LN(($L104*EXP($K104/100*BI$5)))-LN($J104)-$N104*BI$5)/($O104*SQRT(BI$5))-$O104*SQRT(BI$5),0,1,TRUE)+$L104*EXP($K104/100*BI$5)*(1-_xlfn.NORM.DIST((LN(($L104*EXP($K104/100*BI$5)))-LN($J104)-$N104*BI$5)/($O104*SQRT(BI$5)),0,1,TRUE)))*EXP(-$F$1*BI$5)*(INDEX('3)tpx females'!ES$57:ES$107,MATCH($R104,'3)tpx females'!$DE$57:$DE$107,0))+INDEX('3)tpx males'!EQ$57:EQ$107,MATCH($Q104,'3)tpx males'!$DC$57:$DC$107,0))-(INDEX('3)tpx males'!EP$110:EP$160,MATCH($Q104,'3)tpx males'!$DC$110:$DC$160,0))*INDEX('3)tpx females'!ER$111:ER$161,MATCH($R104,'3)tpx females'!$DE$111:$DE$161,0))*(1-(EXP(-INDEX('3)tpx males'!EQ$4:EQ$54,MATCH($Q104,'3)tpx males'!$DC$4:$DC$54,0)))*EXP(-INDEX('3)tpx females'!ES$3:ES$53,MATCH($R104,'3)tpx females'!$DE$3:$DE$53,0))))))),0)</f>
        <v>17.9844341572832</v>
      </c>
      <c r="BJ104" s="32">
        <f ca="1">IFERROR(($J104*EXP(BJ$5*($N104+0.5*($O104)^2))*_xlfn.NORM.DIST((LN(($L104*EXP($K104/100*BJ$5)))-LN($J104)-$N104*BJ$5)/($O104*SQRT(BJ$5))-$O104*SQRT(BJ$5),0,1,TRUE)+$L104*EXP($K104/100*BJ$5)*(1-_xlfn.NORM.DIST((LN(($L104*EXP($K104/100*BJ$5)))-LN($J104)-$N104*BJ$5)/($O104*SQRT(BJ$5)),0,1,TRUE)))*EXP(-$F$1*BJ$5)*(INDEX('3)tpx females'!ET$57:ET$107,MATCH($R104,'3)tpx females'!$DE$57:$DE$107,0))+INDEX('3)tpx males'!ER$57:ER$107,MATCH($Q104,'3)tpx males'!$DC$57:$DC$107,0))-(INDEX('3)tpx males'!EQ$110:EQ$160,MATCH($Q104,'3)tpx males'!$DC$110:$DC$160,0))*INDEX('3)tpx females'!ES$111:ES$161,MATCH($R104,'3)tpx females'!$DE$111:$DE$161,0))*(1-(EXP(-INDEX('3)tpx males'!ER$4:ER$54,MATCH($Q104,'3)tpx males'!$DC$4:$DC$54,0)))*EXP(-INDEX('3)tpx females'!ET$3:ET$53,MATCH($R104,'3)tpx females'!$DE$3:$DE$53,0))))))),0)</f>
        <v>0</v>
      </c>
      <c r="BK104" s="32">
        <f ca="1">IFERROR(($J104*EXP(BK$5*($N104+0.5*($O104)^2))*_xlfn.NORM.DIST((LN(($L104*EXP($K104/100*BK$5)))-LN($J104)-$N104*BK$5)/($O104*SQRT(BK$5))-$O104*SQRT(BK$5),0,1,TRUE)+$L104*EXP($K104/100*BK$5)*(1-_xlfn.NORM.DIST((LN(($L104*EXP($K104/100*BK$5)))-LN($J104)-$N104*BK$5)/($O104*SQRT(BK$5)),0,1,TRUE)))*EXP(-$F$1*BK$5)*(INDEX('3)tpx females'!EU$57:EU$107,MATCH($R104,'3)tpx females'!$DE$57:$DE$107,0))+INDEX('3)tpx males'!ES$57:ES$107,MATCH($Q104,'3)tpx males'!$DC$57:$DC$107,0))-(INDEX('3)tpx males'!ER$110:ER$160,MATCH($Q104,'3)tpx males'!$DC$110:$DC$160,0))*INDEX('3)tpx females'!ET$111:ET$161,MATCH($R104,'3)tpx females'!$DE$111:$DE$161,0))*(1-(EXP(-INDEX('3)tpx males'!ES$4:ES$54,MATCH($Q104,'3)tpx males'!$DC$4:$DC$54,0)))*EXP(-INDEX('3)tpx females'!EU$3:EU$53,MATCH($R104,'3)tpx females'!$DE$3:$DE$53,0))))))),0)</f>
        <v>0</v>
      </c>
      <c r="BL104" s="32">
        <f ca="1">IFERROR(($J104*EXP(BL$5*($N104+0.5*($O104)^2))*_xlfn.NORM.DIST((LN(($L104*EXP($K104/100*BL$5)))-LN($J104)-$N104*BL$5)/($O104*SQRT(BL$5))-$O104*SQRT(BL$5),0,1,TRUE)+$L104*EXP($K104/100*BL$5)*(1-_xlfn.NORM.DIST((LN(($L104*EXP($K104/100*BL$5)))-LN($J104)-$N104*BL$5)/($O104*SQRT(BL$5)),0,1,TRUE)))*EXP(-$F$1*BL$5)*(INDEX('3)tpx females'!EV$57:EV$107,MATCH($R104,'3)tpx females'!$DE$57:$DE$107,0))+INDEX('3)tpx males'!ET$57:ET$107,MATCH($Q104,'3)tpx males'!$DC$57:$DC$107,0))-(INDEX('3)tpx males'!ES$110:ES$160,MATCH($Q104,'3)tpx males'!$DC$110:$DC$160,0))*INDEX('3)tpx females'!EU$111:EU$161,MATCH($R104,'3)tpx females'!$DE$111:$DE$161,0))*(1-(EXP(-INDEX('3)tpx males'!ET$4:ET$54,MATCH($Q104,'3)tpx males'!$DC$4:$DC$54,0)))*EXP(-INDEX('3)tpx females'!EV$3:EV$53,MATCH($R104,'3)tpx females'!$DE$3:$DE$53,0))))))),0)</f>
        <v>0</v>
      </c>
      <c r="BM104" s="32">
        <f ca="1">IFERROR(($J104*EXP(BM$5*($N104+0.5*($O104)^2))*_xlfn.NORM.DIST((LN(($L104*EXP($K104/100*BM$5)))-LN($J104)-$N104*BM$5)/($O104*SQRT(BM$5))-$O104*SQRT(BM$5),0,1,TRUE)+$L104*EXP($K104/100*BM$5)*(1-_xlfn.NORM.DIST((LN(($L104*EXP($K104/100*BM$5)))-LN($J104)-$N104*BM$5)/($O104*SQRT(BM$5)),0,1,TRUE)))*EXP(-$F$1*BM$5)*(INDEX('3)tpx females'!EW$57:EW$107,MATCH($R104,'3)tpx females'!$DE$57:$DE$107,0))+INDEX('3)tpx males'!EU$57:EU$107,MATCH($Q104,'3)tpx males'!$DC$57:$DC$107,0))-(INDEX('3)tpx males'!ET$110:ET$160,MATCH($Q104,'3)tpx males'!$DC$110:$DC$160,0))*INDEX('3)tpx females'!EV$111:EV$161,MATCH($R104,'3)tpx females'!$DE$111:$DE$161,0))*(1-(EXP(-INDEX('3)tpx males'!EU$4:EU$54,MATCH($Q104,'3)tpx males'!$DC$4:$DC$54,0)))*EXP(-INDEX('3)tpx females'!EW$3:EW$53,MATCH($R104,'3)tpx females'!$DE$3:$DE$53,0))))))),0)</f>
        <v>0</v>
      </c>
      <c r="BN104" s="32">
        <f ca="1">IFERROR(($J104*EXP(BN$5*($N104+0.5*($O104)^2))*_xlfn.NORM.DIST((LN(($L104*EXP($K104/100*BN$5)))-LN($J104)-$N104*BN$5)/($O104*SQRT(BN$5))-$O104*SQRT(BN$5),0,1,TRUE)+$L104*EXP($K104/100*BN$5)*(1-_xlfn.NORM.DIST((LN(($L104*EXP($K104/100*BN$5)))-LN($J104)-$N104*BN$5)/($O104*SQRT(BN$5)),0,1,TRUE)))*EXP(-$F$1*BN$5)*(INDEX('3)tpx females'!EX$57:EX$107,MATCH($R104,'3)tpx females'!$DE$57:$DE$107,0))+INDEX('3)tpx males'!EV$57:EV$107,MATCH($Q104,'3)tpx males'!$DC$57:$DC$107,0))-(INDEX('3)tpx males'!EU$110:EU$160,MATCH($Q104,'3)tpx males'!$DC$110:$DC$160,0))*INDEX('3)tpx females'!EW$111:EW$161,MATCH($R104,'3)tpx females'!$DE$111:$DE$161,0))*(1-(EXP(-INDEX('3)tpx males'!EV$4:EV$54,MATCH($Q104,'3)tpx males'!$DC$4:$DC$54,0)))*EXP(-INDEX('3)tpx females'!EX$3:EX$53,MATCH($R104,'3)tpx females'!$DE$3:$DE$53,0))))))),0)</f>
        <v>0</v>
      </c>
      <c r="BO104" s="32">
        <f ca="1">IFERROR(($J104*EXP(BO$5*($N104+0.5*($O104)^2))*_xlfn.NORM.DIST((LN(($L104*EXP($K104/100*BO$5)))-LN($J104)-$N104*BO$5)/($O104*SQRT(BO$5))-$O104*SQRT(BO$5),0,1,TRUE)+$L104*EXP($K104/100*BO$5)*(1-_xlfn.NORM.DIST((LN(($L104*EXP($K104/100*BO$5)))-LN($J104)-$N104*BO$5)/($O104*SQRT(BO$5)),0,1,TRUE)))*EXP(-$F$1*BO$5)*(INDEX('3)tpx females'!EY$57:EY$107,MATCH($R104,'3)tpx females'!$DE$57:$DE$107,0))+INDEX('3)tpx males'!EW$57:EW$107,MATCH($Q104,'3)tpx males'!$DC$57:$DC$107,0))-(INDEX('3)tpx males'!EV$110:EV$160,MATCH($Q104,'3)tpx males'!$DC$110:$DC$160,0))*INDEX('3)tpx females'!EX$111:EX$161,MATCH($R104,'3)tpx females'!$DE$111:$DE$161,0))*(1-(EXP(-INDEX('3)tpx males'!EW$4:EW$54,MATCH($Q104,'3)tpx males'!$DC$4:$DC$54,0)))*EXP(-INDEX('3)tpx females'!EY$3:EY$53,MATCH($R104,'3)tpx females'!$DE$3:$DE$53,0))))))),0)</f>
        <v>0</v>
      </c>
      <c r="BP104" s="32">
        <f ca="1">IFERROR(($J104*EXP(BP$5*($N104+0.5*($O104)^2))*_xlfn.NORM.DIST((LN(($L104*EXP($K104/100*BP$5)))-LN($J104)-$N104*BP$5)/($O104*SQRT(BP$5))-$O104*SQRT(BP$5),0,1,TRUE)+$L104*EXP($K104/100*BP$5)*(1-_xlfn.NORM.DIST((LN(($L104*EXP($K104/100*BP$5)))-LN($J104)-$N104*BP$5)/($O104*SQRT(BP$5)),0,1,TRUE)))*EXP(-$F$1*BP$5)*(INDEX('3)tpx females'!EZ$57:EZ$107,MATCH($R104,'3)tpx females'!$DE$57:$DE$107,0))+INDEX('3)tpx males'!EX$57:EX$107,MATCH($Q104,'3)tpx males'!$DC$57:$DC$107,0))-(INDEX('3)tpx males'!EW$110:EW$160,MATCH($Q104,'3)tpx males'!$DC$110:$DC$160,0))*INDEX('3)tpx females'!EY$111:EY$161,MATCH($R104,'3)tpx females'!$DE$111:$DE$161,0))*(1-(EXP(-INDEX('3)tpx males'!EX$4:EX$54,MATCH($Q104,'3)tpx males'!$DC$4:$DC$54,0)))*EXP(-INDEX('3)tpx females'!EZ$3:EZ$53,MATCH($R104,'3)tpx females'!$DE$3:$DE$53,0))))))),0)</f>
        <v>0</v>
      </c>
      <c r="BQ104" s="32">
        <f ca="1">IFERROR(($J104*EXP(BQ$5*($N104+0.5*($O104)^2))*_xlfn.NORM.DIST((LN(($L104*EXP($K104/100*BQ$5)))-LN($J104)-$N104*BQ$5)/($O104*SQRT(BQ$5))-$O104*SQRT(BQ$5),0,1,TRUE)+$L104*EXP($K104/100*BQ$5)*(1-_xlfn.NORM.DIST((LN(($L104*EXP($K104/100*BQ$5)))-LN($J104)-$N104*BQ$5)/($O104*SQRT(BQ$5)),0,1,TRUE)))*EXP(-$F$1*BQ$5)*(INDEX('3)tpx females'!FA$57:FA$107,MATCH($R104,'3)tpx females'!$DE$57:$DE$107,0))+INDEX('3)tpx males'!EY$57:EY$107,MATCH($Q104,'3)tpx males'!$DC$57:$DC$107,0))-(INDEX('3)tpx males'!EX$110:EX$160,MATCH($Q104,'3)tpx males'!$DC$110:$DC$160,0))*INDEX('3)tpx females'!EZ$111:EZ$161,MATCH($R104,'3)tpx females'!$DE$111:$DE$161,0))*(1-(EXP(-INDEX('3)tpx males'!EY$4:EY$54,MATCH($Q104,'3)tpx males'!$DC$4:$DC$54,0)))*EXP(-INDEX('3)tpx females'!FA$3:FA$53,MATCH($R104,'3)tpx females'!$DE$3:$DE$53,0))))))),0)</f>
        <v>0</v>
      </c>
      <c r="BR104" s="32">
        <f ca="1">IFERROR(($J104*EXP(BR$5*($N104+0.5*($O104)^2))*_xlfn.NORM.DIST((LN(($L104*EXP($K104/100*BR$5)))-LN($J104)-$N104*BR$5)/($O104*SQRT(BR$5))-$O104*SQRT(BR$5),0,1,TRUE)+$L104*EXP($K104/100*BR$5)*(1-_xlfn.NORM.DIST((LN(($L104*EXP($K104/100*BR$5)))-LN($J104)-$N104*BR$5)/($O104*SQRT(BR$5)),0,1,TRUE)))*EXP(-$F$1*BR$5)*(INDEX('3)tpx females'!FB$57:FB$107,MATCH($R104,'3)tpx females'!$DE$57:$DE$107,0))+INDEX('3)tpx males'!EZ$57:EZ$107,MATCH($Q104,'3)tpx males'!$DC$57:$DC$107,0))-(INDEX('3)tpx males'!EY$110:EY$160,MATCH($Q104,'3)tpx males'!$DC$110:$DC$160,0))*INDEX('3)tpx females'!FA$111:FA$161,MATCH($R104,'3)tpx females'!$DE$111:$DE$161,0))*(1-(EXP(-INDEX('3)tpx males'!EZ$4:EZ$54,MATCH($Q104,'3)tpx males'!$DC$4:$DC$54,0)))*EXP(-INDEX('3)tpx females'!FB$3:FB$53,MATCH($R104,'3)tpx females'!$DE$3:$DE$53,0))))))),0)</f>
        <v>0</v>
      </c>
      <c r="BS104" s="32">
        <f ca="1">IFERROR(($J104*EXP(BS$5*($N104+0.5*($O104)^2))*_xlfn.NORM.DIST((LN(($L104*EXP($K104/100*BS$5)))-LN($J104)-$N104*BS$5)/($O104*SQRT(BS$5))-$O104*SQRT(BS$5),0,1,TRUE)+$L104*EXP($K104/100*BS$5)*(1-_xlfn.NORM.DIST((LN(($L104*EXP($K104/100*BS$5)))-LN($J104)-$N104*BS$5)/($O104*SQRT(BS$5)),0,1,TRUE)))*EXP(-$F$1*BS$5)*(INDEX('3)tpx females'!FC$57:FC$107,MATCH($R104,'3)tpx females'!$DE$57:$DE$107,0))+INDEX('3)tpx males'!FA$57:FA$107,MATCH($Q104,'3)tpx males'!$DC$57:$DC$107,0))-(INDEX('3)tpx males'!EZ$110:EZ$160,MATCH($Q104,'3)tpx males'!$DC$110:$DC$160,0))*INDEX('3)tpx females'!FB$111:FB$161,MATCH($R104,'3)tpx females'!$DE$111:$DE$161,0))*(1-(EXP(-INDEX('3)tpx males'!FA$4:FA$54,MATCH($Q104,'3)tpx males'!$DC$4:$DC$54,0)))*EXP(-INDEX('3)tpx females'!FC$3:FC$53,MATCH($R104,'3)tpx females'!$DE$3:$DE$53,0))))))),0)</f>
        <v>0</v>
      </c>
      <c r="BT104" s="32">
        <f ca="1">IFERROR(($J104*EXP(BT$5*($N104+0.5*($O104)^2))*_xlfn.NORM.DIST((LN(($L104*EXP($K104/100*BT$5)))-LN($J104)-$N104*BT$5)/($O104*SQRT(BT$5))-$O104*SQRT(BT$5),0,1,TRUE)+$L104*EXP($K104/100*BT$5)*(1-_xlfn.NORM.DIST((LN(($L104*EXP($K104/100*BT$5)))-LN($J104)-$N104*BT$5)/($O104*SQRT(BT$5)),0,1,TRUE)))*EXP(-$F$1*BT$5)*(INDEX('3)tpx females'!FD$57:FD$107,MATCH($R104,'3)tpx females'!$DE$57:$DE$107,0))+INDEX('3)tpx males'!FB$57:FB$107,MATCH($Q104,'3)tpx males'!$DC$57:$DC$107,0))-(INDEX('3)tpx males'!FA$110:FA$160,MATCH($Q104,'3)tpx males'!$DC$110:$DC$160,0))*INDEX('3)tpx females'!FC$111:FC$161,MATCH($R104,'3)tpx females'!$DE$111:$DE$161,0))*(1-(EXP(-INDEX('3)tpx males'!FB$4:FB$54,MATCH($Q104,'3)tpx males'!$DC$4:$DC$54,0)))*EXP(-INDEX('3)tpx females'!FD$3:FD$53,MATCH($R104,'3)tpx females'!$DE$3:$DE$53,0))))))),0)</f>
        <v>0</v>
      </c>
    </row>
    <row r="105" spans="2:72" x14ac:dyDescent="0.25">
      <c r="B105" s="32" t="s">
        <v>11</v>
      </c>
      <c r="C105" s="32" t="s">
        <v>12</v>
      </c>
      <c r="D105" s="49">
        <v>10341</v>
      </c>
      <c r="E105" s="32" t="s">
        <v>19</v>
      </c>
      <c r="F105" s="32" t="s">
        <v>14</v>
      </c>
      <c r="G105" s="49">
        <v>10286</v>
      </c>
      <c r="H105" s="32" t="s">
        <v>19</v>
      </c>
      <c r="I105" s="32" t="s">
        <v>21</v>
      </c>
      <c r="J105" s="32">
        <v>704220</v>
      </c>
      <c r="K105" s="32">
        <v>6.7</v>
      </c>
      <c r="L105" s="32">
        <f>'3) 2016 cases'!M105*EXP('3) 2016 cases'!L105/100)</f>
        <v>59303.127219563328</v>
      </c>
      <c r="M105" s="32"/>
      <c r="N105" s="32">
        <f>INDEX('2b)Working'!$I$61:$P$61,MATCH($I105,'2b)Working'!$I$60:$P$60,0))</f>
        <v>6.639962125003708E-2</v>
      </c>
      <c r="O105" s="32">
        <f>INDEX('2b)Working'!$I$62:$P$62,MATCH($I105,'2b)Working'!$I$60:$P$60,0))</f>
        <v>4.3425056649869002E-2</v>
      </c>
      <c r="P105" s="32" t="str">
        <f t="shared" si="5"/>
        <v>X</v>
      </c>
      <c r="Q105" s="32">
        <f t="shared" si="4"/>
        <v>89</v>
      </c>
      <c r="R105" s="32">
        <f t="shared" si="6"/>
        <v>89</v>
      </c>
      <c r="S105" s="32">
        <f t="shared" si="7"/>
        <v>0</v>
      </c>
      <c r="U105" s="32">
        <f t="shared" si="8"/>
        <v>0</v>
      </c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</row>
    <row r="106" spans="2:72" x14ac:dyDescent="0.25">
      <c r="B106" s="32" t="s">
        <v>11</v>
      </c>
      <c r="C106" s="32" t="s">
        <v>14</v>
      </c>
      <c r="D106" s="49">
        <v>15496</v>
      </c>
      <c r="E106" s="32" t="s">
        <v>13</v>
      </c>
      <c r="F106" s="32" t="s">
        <v>12</v>
      </c>
      <c r="G106" s="49">
        <v>16614</v>
      </c>
      <c r="H106" s="32" t="s">
        <v>13</v>
      </c>
      <c r="I106" s="32" t="s">
        <v>25</v>
      </c>
      <c r="J106" s="32">
        <v>556237.5</v>
      </c>
      <c r="K106" s="32">
        <v>5.95</v>
      </c>
      <c r="L106" s="32">
        <f>'3) 2016 cases'!M106*EXP('3) 2016 cases'!L106/100)</f>
        <v>113073.63838628177</v>
      </c>
      <c r="M106" s="32"/>
      <c r="N106" s="32">
        <f>INDEX('2b)Working'!$I$61:$P$61,MATCH($I106,'2b)Working'!$I$60:$P$60,0))</f>
        <v>7.2488258642637193E-2</v>
      </c>
      <c r="O106" s="32">
        <f>INDEX('2b)Working'!$I$62:$P$62,MATCH($I106,'2b)Working'!$I$60:$P$60,0))</f>
        <v>5.0085748750605209E-2</v>
      </c>
      <c r="P106" s="32" t="str">
        <f t="shared" si="5"/>
        <v/>
      </c>
      <c r="Q106" s="32">
        <f>ROUND(($A$1-G106)/365,0)</f>
        <v>72</v>
      </c>
      <c r="R106" s="32">
        <f>ROUND(($A$1-D106)/365,0)</f>
        <v>75</v>
      </c>
      <c r="S106" s="32">
        <f t="shared" si="7"/>
        <v>1</v>
      </c>
      <c r="U106" s="32">
        <f t="shared" ca="1" si="8"/>
        <v>93377.459891634426</v>
      </c>
      <c r="W106" s="32">
        <f ca="1">IFERROR(($J106*EXP(W$5*($N106+0.5*($O106)^2))*_xlfn.NORM.DIST((LN(($L106*EXP($K106/100*W$5)))-LN($J106)-$N106*W$5)/($O106*SQRT(W$5))-$O106*SQRT(W$5),0,1,TRUE)+$L106*EXP($K106/100*W$5)*(1-_xlfn.NORM.DIST((LN(($L106*EXP($K106/100*W$5)))-LN($J106)-$N106*W$5)/($O106*SQRT(W$5)),0,1,TRUE)))*EXP(-$F$1*W$5)*(INDEX('3)tpx females'!DG$57:DG$107,MATCH($R106,'3)tpx females'!$DE$57:$DE$107,0))+INDEX('3)tpx males'!DE$57:DE$107,MATCH($Q106,'3)tpx males'!$DC$57:$DC$107,0))-(INDEX('3)tpx males'!DD$110:DD$160,MATCH($Q106,'3)tpx males'!$DC$110:$DC$160,0))*INDEX('3)tpx females'!DF$111:DF$161,MATCH($R106,'3)tpx females'!$DE$111:$DE$161,0))*(1-(EXP(-INDEX('3)tpx males'!DE$4:DE$54,MATCH($Q106,'3)tpx males'!$DC$4:$DC$54,0)))*EXP(-INDEX('3)tpx females'!DG$3:DG$53,MATCH($R106,'3)tpx females'!$DE$3:$DE$53,0))))))),0)</f>
        <v>35.181336755570733</v>
      </c>
      <c r="X106" s="32">
        <f ca="1">IFERROR(($J106*EXP(X$5*($N106+0.5*($O106)^2))*_xlfn.NORM.DIST((LN(($L106*EXP($K106/100*X$5)))-LN($J106)-$N106*X$5)/($O106*SQRT(X$5))-$O106*SQRT(X$5),0,1,TRUE)+$L106*EXP($K106/100*X$5)*(1-_xlfn.NORM.DIST((LN(($L106*EXP($K106/100*X$5)))-LN($J106)-$N106*X$5)/($O106*SQRT(X$5)),0,1,TRUE)))*EXP(-$F$1*X$5)*(INDEX('3)tpx females'!DH$57:DH$107,MATCH($R106,'3)tpx females'!$DE$57:$DE$107,0))+INDEX('3)tpx males'!DF$57:DF$107,MATCH($Q106,'3)tpx males'!$DC$57:$DC$107,0))-(INDEX('3)tpx males'!DE$110:DE$160,MATCH($Q106,'3)tpx males'!$DC$110:$DC$160,0))*INDEX('3)tpx females'!DG$111:DG$161,MATCH($R106,'3)tpx females'!$DE$111:$DE$161,0))*(1-(EXP(-INDEX('3)tpx males'!DF$4:DF$54,MATCH($Q106,'3)tpx males'!$DC$4:$DC$54,0)))*EXP(-INDEX('3)tpx females'!DH$3:DH$53,MATCH($R106,'3)tpx females'!$DE$3:$DE$53,0))))))),0)</f>
        <v>112.60230470084223</v>
      </c>
      <c r="Y106" s="32">
        <f ca="1">IFERROR(($J106*EXP(Y$5*($N106+0.5*($O106)^2))*_xlfn.NORM.DIST((LN(($L106*EXP($K106/100*Y$5)))-LN($J106)-$N106*Y$5)/($O106*SQRT(Y$5))-$O106*SQRT(Y$5),0,1,TRUE)+$L106*EXP($K106/100*Y$5)*(1-_xlfn.NORM.DIST((LN(($L106*EXP($K106/100*Y$5)))-LN($J106)-$N106*Y$5)/($O106*SQRT(Y$5)),0,1,TRUE)))*EXP(-$F$1*Y$5)*(INDEX('3)tpx females'!DI$57:DI$107,MATCH($R106,'3)tpx females'!$DE$57:$DE$107,0))+INDEX('3)tpx males'!DG$57:DG$107,MATCH($Q106,'3)tpx males'!$DC$57:$DC$107,0))-(INDEX('3)tpx males'!DF$110:DF$160,MATCH($Q106,'3)tpx males'!$DC$110:$DC$160,0))*INDEX('3)tpx females'!DH$111:DH$161,MATCH($R106,'3)tpx females'!$DE$111:$DE$161,0))*(1-(EXP(-INDEX('3)tpx males'!DG$4:DG$54,MATCH($Q106,'3)tpx males'!$DC$4:$DC$54,0)))*EXP(-INDEX('3)tpx females'!DI$3:DI$53,MATCH($R106,'3)tpx females'!$DE$3:$DE$53,0))))))),0)</f>
        <v>221.29428276107353</v>
      </c>
      <c r="Z106" s="32">
        <f ca="1">IFERROR(($J106*EXP(Z$5*($N106+0.5*($O106)^2))*_xlfn.NORM.DIST((LN(($L106*EXP($K106/100*Z$5)))-LN($J106)-$N106*Z$5)/($O106*SQRT(Z$5))-$O106*SQRT(Z$5),0,1,TRUE)+$L106*EXP($K106/100*Z$5)*(1-_xlfn.NORM.DIST((LN(($L106*EXP($K106/100*Z$5)))-LN($J106)-$N106*Z$5)/($O106*SQRT(Z$5)),0,1,TRUE)))*EXP(-$F$1*Z$5)*(INDEX('3)tpx females'!DJ$57:DJ$107,MATCH($R106,'3)tpx females'!$DE$57:$DE$107,0))+INDEX('3)tpx males'!DH$57:DH$107,MATCH($Q106,'3)tpx males'!$DC$57:$DC$107,0))-(INDEX('3)tpx males'!DG$110:DG$160,MATCH($Q106,'3)tpx males'!$DC$110:$DC$160,0))*INDEX('3)tpx females'!DI$111:DI$161,MATCH($R106,'3)tpx females'!$DE$111:$DE$161,0))*(1-(EXP(-INDEX('3)tpx males'!DH$4:DH$54,MATCH($Q106,'3)tpx males'!$DC$4:$DC$54,0)))*EXP(-INDEX('3)tpx females'!DJ$3:DJ$53,MATCH($R106,'3)tpx females'!$DE$3:$DE$53,0))))))),0)</f>
        <v>335.82520786763928</v>
      </c>
      <c r="AA106" s="32">
        <f ca="1">IFERROR(($J106*EXP(AA$5*($N106+0.5*($O106)^2))*_xlfn.NORM.DIST((LN(($L106*EXP($K106/100*AA$5)))-LN($J106)-$N106*AA$5)/($O106*SQRT(AA$5))-$O106*SQRT(AA$5),0,1,TRUE)+$L106*EXP($K106/100*AA$5)*(1-_xlfn.NORM.DIST((LN(($L106*EXP($K106/100*AA$5)))-LN($J106)-$N106*AA$5)/($O106*SQRT(AA$5)),0,1,TRUE)))*EXP(-$F$1*AA$5)*(INDEX('3)tpx females'!DK$57:DK$107,MATCH($R106,'3)tpx females'!$DE$57:$DE$107,0))+INDEX('3)tpx males'!DI$57:DI$107,MATCH($Q106,'3)tpx males'!$DC$57:$DC$107,0))-(INDEX('3)tpx males'!DH$110:DH$160,MATCH($Q106,'3)tpx males'!$DC$110:$DC$160,0))*INDEX('3)tpx females'!DJ$111:DJ$161,MATCH($R106,'3)tpx females'!$DE$111:$DE$161,0))*(1-(EXP(-INDEX('3)tpx males'!DI$4:DI$54,MATCH($Q106,'3)tpx males'!$DC$4:$DC$54,0)))*EXP(-INDEX('3)tpx females'!DK$3:DK$53,MATCH($R106,'3)tpx females'!$DE$3:$DE$53,0))))))),0)</f>
        <v>490.18010326998211</v>
      </c>
      <c r="AB106" s="32">
        <f ca="1">IFERROR(($J106*EXP(AB$5*($N106+0.5*($O106)^2))*_xlfn.NORM.DIST((LN(($L106*EXP($K106/100*AB$5)))-LN($J106)-$N106*AB$5)/($O106*SQRT(AB$5))-$O106*SQRT(AB$5),0,1,TRUE)+$L106*EXP($K106/100*AB$5)*(1-_xlfn.NORM.DIST((LN(($L106*EXP($K106/100*AB$5)))-LN($J106)-$N106*AB$5)/($O106*SQRT(AB$5)),0,1,TRUE)))*EXP(-$F$1*AB$5)*(INDEX('3)tpx females'!DL$57:DL$107,MATCH($R106,'3)tpx females'!$DE$57:$DE$107,0))+INDEX('3)tpx males'!DJ$57:DJ$107,MATCH($Q106,'3)tpx males'!$DC$57:$DC$107,0))-(INDEX('3)tpx males'!DI$110:DI$160,MATCH($Q106,'3)tpx males'!$DC$110:$DC$160,0))*INDEX('3)tpx females'!DK$111:DK$161,MATCH($R106,'3)tpx females'!$DE$111:$DE$161,0))*(1-(EXP(-INDEX('3)tpx males'!DJ$4:DJ$54,MATCH($Q106,'3)tpx males'!$DC$4:$DC$54,0)))*EXP(-INDEX('3)tpx females'!DL$3:DL$53,MATCH($R106,'3)tpx females'!$DE$3:$DE$53,0))))))),0)</f>
        <v>712.37130031635559</v>
      </c>
      <c r="AC106" s="32">
        <f ca="1">IFERROR(($J106*EXP(AC$5*($N106+0.5*($O106)^2))*_xlfn.NORM.DIST((LN(($L106*EXP($K106/100*AC$5)))-LN($J106)-$N106*AC$5)/($O106*SQRT(AC$5))-$O106*SQRT(AC$5),0,1,TRUE)+$L106*EXP($K106/100*AC$5)*(1-_xlfn.NORM.DIST((LN(($L106*EXP($K106/100*AC$5)))-LN($J106)-$N106*AC$5)/($O106*SQRT(AC$5)),0,1,TRUE)))*EXP(-$F$1*AC$5)*(INDEX('3)tpx females'!DM$57:DM$107,MATCH($R106,'3)tpx females'!$DE$57:$DE$107,0))+INDEX('3)tpx males'!DK$57:DK$107,MATCH($Q106,'3)tpx males'!$DC$57:$DC$107,0))-(INDEX('3)tpx males'!DJ$110:DJ$160,MATCH($Q106,'3)tpx males'!$DC$110:$DC$160,0))*INDEX('3)tpx females'!DL$111:DL$161,MATCH($R106,'3)tpx females'!$DE$111:$DE$161,0))*(1-(EXP(-INDEX('3)tpx males'!DK$4:DK$54,MATCH($Q106,'3)tpx males'!$DC$4:$DC$54,0)))*EXP(-INDEX('3)tpx females'!DM$3:DM$53,MATCH($R106,'3)tpx females'!$DE$3:$DE$53,0))))))),0)</f>
        <v>916.77269815573118</v>
      </c>
      <c r="AD106" s="32">
        <f ca="1">IFERROR(($J106*EXP(AD$5*($N106+0.5*($O106)^2))*_xlfn.NORM.DIST((LN(($L106*EXP($K106/100*AD$5)))-LN($J106)-$N106*AD$5)/($O106*SQRT(AD$5))-$O106*SQRT(AD$5),0,1,TRUE)+$L106*EXP($K106/100*AD$5)*(1-_xlfn.NORM.DIST((LN(($L106*EXP($K106/100*AD$5)))-LN($J106)-$N106*AD$5)/($O106*SQRT(AD$5)),0,1,TRUE)))*EXP(-$F$1*AD$5)*(INDEX('3)tpx females'!DN$57:DN$107,MATCH($R106,'3)tpx females'!$DE$57:$DE$107,0))+INDEX('3)tpx males'!DL$57:DL$107,MATCH($Q106,'3)tpx males'!$DC$57:$DC$107,0))-(INDEX('3)tpx males'!DK$110:DK$160,MATCH($Q106,'3)tpx males'!$DC$110:$DC$160,0))*INDEX('3)tpx females'!DM$111:DM$161,MATCH($R106,'3)tpx females'!$DE$111:$DE$161,0))*(1-(EXP(-INDEX('3)tpx males'!DL$4:DL$54,MATCH($Q106,'3)tpx males'!$DC$4:$DC$54,0)))*EXP(-INDEX('3)tpx females'!DN$3:DN$53,MATCH($R106,'3)tpx females'!$DE$3:$DE$53,0))))))),0)</f>
        <v>1257.2586943187682</v>
      </c>
      <c r="AE106" s="32">
        <f ca="1">IFERROR(($J106*EXP(AE$5*($N106+0.5*($O106)^2))*_xlfn.NORM.DIST((LN(($L106*EXP($K106/100*AE$5)))-LN($J106)-$N106*AE$5)/($O106*SQRT(AE$5))-$O106*SQRT(AE$5),0,1,TRUE)+$L106*EXP($K106/100*AE$5)*(1-_xlfn.NORM.DIST((LN(($L106*EXP($K106/100*AE$5)))-LN($J106)-$N106*AE$5)/($O106*SQRT(AE$5)),0,1,TRUE)))*EXP(-$F$1*AE$5)*(INDEX('3)tpx females'!DO$57:DO$107,MATCH($R106,'3)tpx females'!$DE$57:$DE$107,0))+INDEX('3)tpx males'!DM$57:DM$107,MATCH($Q106,'3)tpx males'!$DC$57:$DC$107,0))-(INDEX('3)tpx males'!DL$110:DL$160,MATCH($Q106,'3)tpx males'!$DC$110:$DC$160,0))*INDEX('3)tpx females'!DN$111:DN$161,MATCH($R106,'3)tpx females'!$DE$111:$DE$161,0))*(1-(EXP(-INDEX('3)tpx males'!DM$4:DM$54,MATCH($Q106,'3)tpx males'!$DC$4:$DC$54,0)))*EXP(-INDEX('3)tpx females'!DO$3:DO$53,MATCH($R106,'3)tpx females'!$DE$3:$DE$53,0))))))),0)</f>
        <v>1591.0047720551324</v>
      </c>
      <c r="AF106" s="32">
        <f ca="1">IFERROR(($J106*EXP(AF$5*($N106+0.5*($O106)^2))*_xlfn.NORM.DIST((LN(($L106*EXP($K106/100*AF$5)))-LN($J106)-$N106*AF$5)/($O106*SQRT(AF$5))-$O106*SQRT(AF$5),0,1,TRUE)+$L106*EXP($K106/100*AF$5)*(1-_xlfn.NORM.DIST((LN(($L106*EXP($K106/100*AF$5)))-LN($J106)-$N106*AF$5)/($O106*SQRT(AF$5)),0,1,TRUE)))*EXP(-$F$1*AF$5)*(INDEX('3)tpx females'!DP$57:DP$107,MATCH($R106,'3)tpx females'!$DE$57:$DE$107,0))+INDEX('3)tpx males'!DN$57:DN$107,MATCH($Q106,'3)tpx males'!$DC$57:$DC$107,0))-(INDEX('3)tpx males'!DM$110:DM$160,MATCH($Q106,'3)tpx males'!$DC$110:$DC$160,0))*INDEX('3)tpx females'!DO$111:DO$161,MATCH($R106,'3)tpx females'!$DE$111:$DE$161,0))*(1-(EXP(-INDEX('3)tpx males'!DN$4:DN$54,MATCH($Q106,'3)tpx males'!$DC$4:$DC$54,0)))*EXP(-INDEX('3)tpx females'!DP$3:DP$53,MATCH($R106,'3)tpx females'!$DE$3:$DE$53,0))))))),0)</f>
        <v>1978.5723785348905</v>
      </c>
      <c r="AG106" s="32">
        <f ca="1">IFERROR(($J106*EXP(AG$5*($N106+0.5*($O106)^2))*_xlfn.NORM.DIST((LN(($L106*EXP($K106/100*AG$5)))-LN($J106)-$N106*AG$5)/($O106*SQRT(AG$5))-$O106*SQRT(AG$5),0,1,TRUE)+$L106*EXP($K106/100*AG$5)*(1-_xlfn.NORM.DIST((LN(($L106*EXP($K106/100*AG$5)))-LN($J106)-$N106*AG$5)/($O106*SQRT(AG$5)),0,1,TRUE)))*EXP(-$F$1*AG$5)*(INDEX('3)tpx females'!DQ$57:DQ$107,MATCH($R106,'3)tpx females'!$DE$57:$DE$107,0))+INDEX('3)tpx males'!DO$57:DO$107,MATCH($Q106,'3)tpx males'!$DC$57:$DC$107,0))-(INDEX('3)tpx males'!DN$110:DN$160,MATCH($Q106,'3)tpx males'!$DC$110:$DC$160,0))*INDEX('3)tpx females'!DP$111:DP$161,MATCH($R106,'3)tpx females'!$DE$111:$DE$161,0))*(1-(EXP(-INDEX('3)tpx males'!DO$4:DO$54,MATCH($Q106,'3)tpx males'!$DC$4:$DC$54,0)))*EXP(-INDEX('3)tpx females'!DQ$3:DQ$53,MATCH($R106,'3)tpx females'!$DE$3:$DE$53,0))))))),0)</f>
        <v>2466.9779554504335</v>
      </c>
      <c r="AH106" s="32">
        <f ca="1">IFERROR(($J106*EXP(AH$5*($N106+0.5*($O106)^2))*_xlfn.NORM.DIST((LN(($L106*EXP($K106/100*AH$5)))-LN($J106)-$N106*AH$5)/($O106*SQRT(AH$5))-$O106*SQRT(AH$5),0,1,TRUE)+$L106*EXP($K106/100*AH$5)*(1-_xlfn.NORM.DIST((LN(($L106*EXP($K106/100*AH$5)))-LN($J106)-$N106*AH$5)/($O106*SQRT(AH$5)),0,1,TRUE)))*EXP(-$F$1*AH$5)*(INDEX('3)tpx females'!DR$57:DR$107,MATCH($R106,'3)tpx females'!$DE$57:$DE$107,0))+INDEX('3)tpx males'!DP$57:DP$107,MATCH($Q106,'3)tpx males'!$DC$57:$DC$107,0))-(INDEX('3)tpx males'!DO$110:DO$160,MATCH($Q106,'3)tpx males'!$DC$110:$DC$160,0))*INDEX('3)tpx females'!DQ$111:DQ$161,MATCH($R106,'3)tpx females'!$DE$111:$DE$161,0))*(1-(EXP(-INDEX('3)tpx males'!DP$4:DP$54,MATCH($Q106,'3)tpx males'!$DC$4:$DC$54,0)))*EXP(-INDEX('3)tpx females'!DR$3:DR$53,MATCH($R106,'3)tpx females'!$DE$3:$DE$53,0))))))),0)</f>
        <v>3120.8923277034796</v>
      </c>
      <c r="AI106" s="32">
        <f ca="1">IFERROR(($J106*EXP(AI$5*($N106+0.5*($O106)^2))*_xlfn.NORM.DIST((LN(($L106*EXP($K106/100*AI$5)))-LN($J106)-$N106*AI$5)/($O106*SQRT(AI$5))-$O106*SQRT(AI$5),0,1,TRUE)+$L106*EXP($K106/100*AI$5)*(1-_xlfn.NORM.DIST((LN(($L106*EXP($K106/100*AI$5)))-LN($J106)-$N106*AI$5)/($O106*SQRT(AI$5)),0,1,TRUE)))*EXP(-$F$1*AI$5)*(INDEX('3)tpx females'!DS$57:DS$107,MATCH($R106,'3)tpx females'!$DE$57:$DE$107,0))+INDEX('3)tpx males'!DQ$57:DQ$107,MATCH($Q106,'3)tpx males'!$DC$57:$DC$107,0))-(INDEX('3)tpx males'!DP$110:DP$160,MATCH($Q106,'3)tpx males'!$DC$110:$DC$160,0))*INDEX('3)tpx females'!DR$111:DR$161,MATCH($R106,'3)tpx females'!$DE$111:$DE$161,0))*(1-(EXP(-INDEX('3)tpx males'!DQ$4:DQ$54,MATCH($Q106,'3)tpx males'!$DC$4:$DC$54,0)))*EXP(-INDEX('3)tpx females'!DS$3:DS$53,MATCH($R106,'3)tpx females'!$DE$3:$DE$53,0))))))),0)</f>
        <v>3637.0175669805717</v>
      </c>
      <c r="AJ106" s="32">
        <f ca="1">IFERROR(($J106*EXP(AJ$5*($N106+0.5*($O106)^2))*_xlfn.NORM.DIST((LN(($L106*EXP($K106/100*AJ$5)))-LN($J106)-$N106*AJ$5)/($O106*SQRT(AJ$5))-$O106*SQRT(AJ$5),0,1,TRUE)+$L106*EXP($K106/100*AJ$5)*(1-_xlfn.NORM.DIST((LN(($L106*EXP($K106/100*AJ$5)))-LN($J106)-$N106*AJ$5)/($O106*SQRT(AJ$5)),0,1,TRUE)))*EXP(-$F$1*AJ$5)*(INDEX('3)tpx females'!DT$57:DT$107,MATCH($R106,'3)tpx females'!$DE$57:$DE$107,0))+INDEX('3)tpx males'!DR$57:DR$107,MATCH($Q106,'3)tpx males'!$DC$57:$DC$107,0))-(INDEX('3)tpx males'!DQ$110:DQ$160,MATCH($Q106,'3)tpx males'!$DC$110:$DC$160,0))*INDEX('3)tpx females'!DS$111:DS$161,MATCH($R106,'3)tpx females'!$DE$111:$DE$161,0))*(1-(EXP(-INDEX('3)tpx males'!DR$4:DR$54,MATCH($Q106,'3)tpx males'!$DC$4:$DC$54,0)))*EXP(-INDEX('3)tpx females'!DT$3:DT$53,MATCH($R106,'3)tpx females'!$DE$3:$DE$53,0))))))),0)</f>
        <v>4195.4105268480434</v>
      </c>
      <c r="AK106" s="32">
        <f ca="1">IFERROR(($J106*EXP(AK$5*($N106+0.5*($O106)^2))*_xlfn.NORM.DIST((LN(($L106*EXP($K106/100*AK$5)))-LN($J106)-$N106*AK$5)/($O106*SQRT(AK$5))-$O106*SQRT(AK$5),0,1,TRUE)+$L106*EXP($K106/100*AK$5)*(1-_xlfn.NORM.DIST((LN(($L106*EXP($K106/100*AK$5)))-LN($J106)-$N106*AK$5)/($O106*SQRT(AK$5)),0,1,TRUE)))*EXP(-$F$1*AK$5)*(INDEX('3)tpx females'!DU$57:DU$107,MATCH($R106,'3)tpx females'!$DE$57:$DE$107,0))+INDEX('3)tpx males'!DS$57:DS$107,MATCH($Q106,'3)tpx males'!$DC$57:$DC$107,0))-(INDEX('3)tpx males'!DR$110:DR$160,MATCH($Q106,'3)tpx males'!$DC$110:$DC$160,0))*INDEX('3)tpx females'!DT$111:DT$161,MATCH($R106,'3)tpx females'!$DE$111:$DE$161,0))*(1-(EXP(-INDEX('3)tpx males'!DS$4:DS$54,MATCH($Q106,'3)tpx males'!$DC$4:$DC$54,0)))*EXP(-INDEX('3)tpx females'!DU$3:DU$53,MATCH($R106,'3)tpx females'!$DE$3:$DE$53,0))))))),0)</f>
        <v>5218.5932307746616</v>
      </c>
      <c r="AL106" s="32">
        <f ca="1">IFERROR(($J106*EXP(AL$5*($N106+0.5*($O106)^2))*_xlfn.NORM.DIST((LN(($L106*EXP($K106/100*AL$5)))-LN($J106)-$N106*AL$5)/($O106*SQRT(AL$5))-$O106*SQRT(AL$5),0,1,TRUE)+$L106*EXP($K106/100*AL$5)*(1-_xlfn.NORM.DIST((LN(($L106*EXP($K106/100*AL$5)))-LN($J106)-$N106*AL$5)/($O106*SQRT(AL$5)),0,1,TRUE)))*EXP(-$F$1*AL$5)*(INDEX('3)tpx females'!DV$57:DV$107,MATCH($R106,'3)tpx females'!$DE$57:$DE$107,0))+INDEX('3)tpx males'!DT$57:DT$107,MATCH($Q106,'3)tpx males'!$DC$57:$DC$107,0))-(INDEX('3)tpx males'!DS$110:DS$160,MATCH($Q106,'3)tpx males'!$DC$110:$DC$160,0))*INDEX('3)tpx females'!DU$111:DU$161,MATCH($R106,'3)tpx females'!$DE$111:$DE$161,0))*(1-(EXP(-INDEX('3)tpx males'!DT$4:DT$54,MATCH($Q106,'3)tpx males'!$DC$4:$DC$54,0)))*EXP(-INDEX('3)tpx females'!DV$3:DV$53,MATCH($R106,'3)tpx females'!$DE$3:$DE$53,0))))))),0)</f>
        <v>5615.0542197696541</v>
      </c>
      <c r="AM106" s="32">
        <f ca="1">IFERROR(($J106*EXP(AM$5*($N106+0.5*($O106)^2))*_xlfn.NORM.DIST((LN(($L106*EXP($K106/100*AM$5)))-LN($J106)-$N106*AM$5)/($O106*SQRT(AM$5))-$O106*SQRT(AM$5),0,1,TRUE)+$L106*EXP($K106/100*AM$5)*(1-_xlfn.NORM.DIST((LN(($L106*EXP($K106/100*AM$5)))-LN($J106)-$N106*AM$5)/($O106*SQRT(AM$5)),0,1,TRUE)))*EXP(-$F$1*AM$5)*(INDEX('3)tpx females'!DW$57:DW$107,MATCH($R106,'3)tpx females'!$DE$57:$DE$107,0))+INDEX('3)tpx males'!DU$57:DU$107,MATCH($Q106,'3)tpx males'!$DC$57:$DC$107,0))-(INDEX('3)tpx males'!DT$110:DT$160,MATCH($Q106,'3)tpx males'!$DC$110:$DC$160,0))*INDEX('3)tpx females'!DV$111:DV$161,MATCH($R106,'3)tpx females'!$DE$111:$DE$161,0))*(1-(EXP(-INDEX('3)tpx males'!DU$4:DU$54,MATCH($Q106,'3)tpx males'!$DC$4:$DC$54,0)))*EXP(-INDEX('3)tpx females'!DW$3:DW$53,MATCH($R106,'3)tpx females'!$DE$3:$DE$53,0))))))),0)</f>
        <v>6082.2396377305777</v>
      </c>
      <c r="AN106" s="32">
        <f ca="1">IFERROR(($J106*EXP(AN$5*($N106+0.5*($O106)^2))*_xlfn.NORM.DIST((LN(($L106*EXP($K106/100*AN$5)))-LN($J106)-$N106*AN$5)/($O106*SQRT(AN$5))-$O106*SQRT(AN$5),0,1,TRUE)+$L106*EXP($K106/100*AN$5)*(1-_xlfn.NORM.DIST((LN(($L106*EXP($K106/100*AN$5)))-LN($J106)-$N106*AN$5)/($O106*SQRT(AN$5)),0,1,TRUE)))*EXP(-$F$1*AN$5)*(INDEX('3)tpx females'!DX$57:DX$107,MATCH($R106,'3)tpx females'!$DE$57:$DE$107,0))+INDEX('3)tpx males'!DV$57:DV$107,MATCH($Q106,'3)tpx males'!$DC$57:$DC$107,0))-(INDEX('3)tpx males'!DU$110:DU$160,MATCH($Q106,'3)tpx males'!$DC$110:$DC$160,0))*INDEX('3)tpx females'!DW$111:DW$161,MATCH($R106,'3)tpx females'!$DE$111:$DE$161,0))*(1-(EXP(-INDEX('3)tpx males'!DV$4:DV$54,MATCH($Q106,'3)tpx males'!$DC$4:$DC$54,0)))*EXP(-INDEX('3)tpx females'!DX$3:DX$53,MATCH($R106,'3)tpx females'!$DE$3:$DE$53,0))))))),0)</f>
        <v>6593.7451963249468</v>
      </c>
      <c r="AO106" s="32">
        <f ca="1">IFERROR(($J106*EXP(AO$5*($N106+0.5*($O106)^2))*_xlfn.NORM.DIST((LN(($L106*EXP($K106/100*AO$5)))-LN($J106)-$N106*AO$5)/($O106*SQRT(AO$5))-$O106*SQRT(AO$5),0,1,TRUE)+$L106*EXP($K106/100*AO$5)*(1-_xlfn.NORM.DIST((LN(($L106*EXP($K106/100*AO$5)))-LN($J106)-$N106*AO$5)/($O106*SQRT(AO$5)),0,1,TRUE)))*EXP(-$F$1*AO$5)*(INDEX('3)tpx females'!DY$57:DY$107,MATCH($R106,'3)tpx females'!$DE$57:$DE$107,0))+INDEX('3)tpx males'!DW$57:DW$107,MATCH($Q106,'3)tpx males'!$DC$57:$DC$107,0))-(INDEX('3)tpx males'!DV$110:DV$160,MATCH($Q106,'3)tpx males'!$DC$110:$DC$160,0))*INDEX('3)tpx females'!DX$111:DX$161,MATCH($R106,'3)tpx females'!$DE$111:$DE$161,0))*(1-(EXP(-INDEX('3)tpx males'!DW$4:DW$54,MATCH($Q106,'3)tpx males'!$DC$4:$DC$54,0)))*EXP(-INDEX('3)tpx females'!DY$3:DY$53,MATCH($R106,'3)tpx females'!$DE$3:$DE$53,0))))))),0)</f>
        <v>6680.5951619601792</v>
      </c>
      <c r="AP106" s="32">
        <f ca="1">IFERROR(($J106*EXP(AP$5*($N106+0.5*($O106)^2))*_xlfn.NORM.DIST((LN(($L106*EXP($K106/100*AP$5)))-LN($J106)-$N106*AP$5)/($O106*SQRT(AP$5))-$O106*SQRT(AP$5),0,1,TRUE)+$L106*EXP($K106/100*AP$5)*(1-_xlfn.NORM.DIST((LN(($L106*EXP($K106/100*AP$5)))-LN($J106)-$N106*AP$5)/($O106*SQRT(AP$5)),0,1,TRUE)))*EXP(-$F$1*AP$5)*(INDEX('3)tpx females'!DZ$57:DZ$107,MATCH($R106,'3)tpx females'!$DE$57:$DE$107,0))+INDEX('3)tpx males'!DX$57:DX$107,MATCH($Q106,'3)tpx males'!$DC$57:$DC$107,0))-(INDEX('3)tpx males'!DW$110:DW$160,MATCH($Q106,'3)tpx males'!$DC$110:$DC$160,0))*INDEX('3)tpx females'!DY$111:DY$161,MATCH($R106,'3)tpx females'!$DE$111:$DE$161,0))*(1-(EXP(-INDEX('3)tpx males'!DX$4:DX$54,MATCH($Q106,'3)tpx males'!$DC$4:$DC$54,0)))*EXP(-INDEX('3)tpx females'!DZ$3:DZ$53,MATCH($R106,'3)tpx females'!$DE$3:$DE$53,0))))))),0)</f>
        <v>6880.1547478335606</v>
      </c>
      <c r="AQ106" s="32">
        <f ca="1">IFERROR(($J106*EXP(AQ$5*($N106+0.5*($O106)^2))*_xlfn.NORM.DIST((LN(($L106*EXP($K106/100*AQ$5)))-LN($J106)-$N106*AQ$5)/($O106*SQRT(AQ$5))-$O106*SQRT(AQ$5),0,1,TRUE)+$L106*EXP($K106/100*AQ$5)*(1-_xlfn.NORM.DIST((LN(($L106*EXP($K106/100*AQ$5)))-LN($J106)-$N106*AQ$5)/($O106*SQRT(AQ$5)),0,1,TRUE)))*EXP(-$F$1*AQ$5)*(INDEX('3)tpx females'!EA$57:EA$107,MATCH($R106,'3)tpx females'!$DE$57:$DE$107,0))+INDEX('3)tpx males'!DY$57:DY$107,MATCH($Q106,'3)tpx males'!$DC$57:$DC$107,0))-(INDEX('3)tpx males'!DX$110:DX$160,MATCH($Q106,'3)tpx males'!$DC$110:$DC$160,0))*INDEX('3)tpx females'!DZ$111:DZ$161,MATCH($R106,'3)tpx females'!$DE$111:$DE$161,0))*(1-(EXP(-INDEX('3)tpx males'!DY$4:DY$54,MATCH($Q106,'3)tpx males'!$DC$4:$DC$54,0)))*EXP(-INDEX('3)tpx females'!EA$3:EA$53,MATCH($R106,'3)tpx females'!$DE$3:$DE$53,0))))))),0)</f>
        <v>6297.8081789537027</v>
      </c>
      <c r="AR106" s="32">
        <f ca="1">IFERROR(($J106*EXP(AR$5*($N106+0.5*($O106)^2))*_xlfn.NORM.DIST((LN(($L106*EXP($K106/100*AR$5)))-LN($J106)-$N106*AR$5)/($O106*SQRT(AR$5))-$O106*SQRT(AR$5),0,1,TRUE)+$L106*EXP($K106/100*AR$5)*(1-_xlfn.NORM.DIST((LN(($L106*EXP($K106/100*AR$5)))-LN($J106)-$N106*AR$5)/($O106*SQRT(AR$5)),0,1,TRUE)))*EXP(-$F$1*AR$5)*(INDEX('3)tpx females'!EB$57:EB$107,MATCH($R106,'3)tpx females'!$DE$57:$DE$107,0))+INDEX('3)tpx males'!DZ$57:DZ$107,MATCH($Q106,'3)tpx males'!$DC$57:$DC$107,0))-(INDEX('3)tpx males'!DY$110:DY$160,MATCH($Q106,'3)tpx males'!$DC$110:$DC$160,0))*INDEX('3)tpx females'!EA$111:EA$161,MATCH($R106,'3)tpx females'!$DE$111:$DE$161,0))*(1-(EXP(-INDEX('3)tpx males'!DZ$4:DZ$54,MATCH($Q106,'3)tpx males'!$DC$4:$DC$54,0)))*EXP(-INDEX('3)tpx females'!EB$3:EB$53,MATCH($R106,'3)tpx females'!$DE$3:$DE$53,0))))))),0)</f>
        <v>6005.8985120481739</v>
      </c>
      <c r="AS106" s="32">
        <f ca="1">IFERROR(($J106*EXP(AS$5*($N106+0.5*($O106)^2))*_xlfn.NORM.DIST((LN(($L106*EXP($K106/100*AS$5)))-LN($J106)-$N106*AS$5)/($O106*SQRT(AS$5))-$O106*SQRT(AS$5),0,1,TRUE)+$L106*EXP($K106/100*AS$5)*(1-_xlfn.NORM.DIST((LN(($L106*EXP($K106/100*AS$5)))-LN($J106)-$N106*AS$5)/($O106*SQRT(AS$5)),0,1,TRUE)))*EXP(-$F$1*AS$5)*(INDEX('3)tpx females'!EC$57:EC$107,MATCH($R106,'3)tpx females'!$DE$57:$DE$107,0))+INDEX('3)tpx males'!EA$57:EA$107,MATCH($Q106,'3)tpx males'!$DC$57:$DC$107,0))-(INDEX('3)tpx males'!DZ$110:DZ$160,MATCH($Q106,'3)tpx males'!$DC$110:$DC$160,0))*INDEX('3)tpx females'!EB$111:EB$161,MATCH($R106,'3)tpx females'!$DE$111:$DE$161,0))*(1-(EXP(-INDEX('3)tpx males'!EA$4:EA$54,MATCH($Q106,'3)tpx males'!$DC$4:$DC$54,0)))*EXP(-INDEX('3)tpx females'!EC$3:EC$53,MATCH($R106,'3)tpx females'!$DE$3:$DE$53,0))))))),0)</f>
        <v>5492.8072511845194</v>
      </c>
      <c r="AT106" s="32">
        <f ca="1">IFERROR(($J106*EXP(AT$5*($N106+0.5*($O106)^2))*_xlfn.NORM.DIST((LN(($L106*EXP($K106/100*AT$5)))-LN($J106)-$N106*AT$5)/($O106*SQRT(AT$5))-$O106*SQRT(AT$5),0,1,TRUE)+$L106*EXP($K106/100*AT$5)*(1-_xlfn.NORM.DIST((LN(($L106*EXP($K106/100*AT$5)))-LN($J106)-$N106*AT$5)/($O106*SQRT(AT$5)),0,1,TRUE)))*EXP(-$F$1*AT$5)*(INDEX('3)tpx females'!ED$57:ED$107,MATCH($R106,'3)tpx females'!$DE$57:$DE$107,0))+INDEX('3)tpx males'!EB$57:EB$107,MATCH($Q106,'3)tpx males'!$DC$57:$DC$107,0))-(INDEX('3)tpx males'!EA$110:EA$160,MATCH($Q106,'3)tpx males'!$DC$110:$DC$160,0))*INDEX('3)tpx females'!EC$111:EC$161,MATCH($R106,'3)tpx females'!$DE$111:$DE$161,0))*(1-(EXP(-INDEX('3)tpx males'!EB$4:EB$54,MATCH($Q106,'3)tpx males'!$DC$4:$DC$54,0)))*EXP(-INDEX('3)tpx females'!ED$3:ED$53,MATCH($R106,'3)tpx females'!$DE$3:$DE$53,0))))))),0)</f>
        <v>4599.7317141458634</v>
      </c>
      <c r="AU106" s="32">
        <f ca="1">IFERROR(($J106*EXP(AU$5*($N106+0.5*($O106)^2))*_xlfn.NORM.DIST((LN(($L106*EXP($K106/100*AU$5)))-LN($J106)-$N106*AU$5)/($O106*SQRT(AU$5))-$O106*SQRT(AU$5),0,1,TRUE)+$L106*EXP($K106/100*AU$5)*(1-_xlfn.NORM.DIST((LN(($L106*EXP($K106/100*AU$5)))-LN($J106)-$N106*AU$5)/($O106*SQRT(AU$5)),0,1,TRUE)))*EXP(-$F$1*AU$5)*(INDEX('3)tpx females'!EE$57:EE$107,MATCH($R106,'3)tpx females'!$DE$57:$DE$107,0))+INDEX('3)tpx males'!EC$57:EC$107,MATCH($Q106,'3)tpx males'!$DC$57:$DC$107,0))-(INDEX('3)tpx males'!EB$110:EB$160,MATCH($Q106,'3)tpx males'!$DC$110:$DC$160,0))*INDEX('3)tpx females'!ED$111:ED$161,MATCH($R106,'3)tpx females'!$DE$111:$DE$161,0))*(1-(EXP(-INDEX('3)tpx males'!EC$4:EC$54,MATCH($Q106,'3)tpx males'!$DC$4:$DC$54,0)))*EXP(-INDEX('3)tpx females'!EE$3:EE$53,MATCH($R106,'3)tpx females'!$DE$3:$DE$53,0))))))),0)</f>
        <v>3742.2055808404339</v>
      </c>
      <c r="AV106" s="32">
        <f ca="1">IFERROR(($J106*EXP(AV$5*($N106+0.5*($O106)^2))*_xlfn.NORM.DIST((LN(($L106*EXP($K106/100*AV$5)))-LN($J106)-$N106*AV$5)/($O106*SQRT(AV$5))-$O106*SQRT(AV$5),0,1,TRUE)+$L106*EXP($K106/100*AV$5)*(1-_xlfn.NORM.DIST((LN(($L106*EXP($K106/100*AV$5)))-LN($J106)-$N106*AV$5)/($O106*SQRT(AV$5)),0,1,TRUE)))*EXP(-$F$1*AV$5)*(INDEX('3)tpx females'!EF$57:EF$107,MATCH($R106,'3)tpx females'!$DE$57:$DE$107,0))+INDEX('3)tpx males'!ED$57:ED$107,MATCH($Q106,'3)tpx males'!$DC$57:$DC$107,0))-(INDEX('3)tpx males'!EC$110:EC$160,MATCH($Q106,'3)tpx males'!$DC$110:$DC$160,0))*INDEX('3)tpx females'!EE$111:EE$161,MATCH($R106,'3)tpx females'!$DE$111:$DE$161,0))*(1-(EXP(-INDEX('3)tpx males'!ED$4:ED$54,MATCH($Q106,'3)tpx males'!$DC$4:$DC$54,0)))*EXP(-INDEX('3)tpx females'!EF$3:EF$53,MATCH($R106,'3)tpx females'!$DE$3:$DE$53,0))))))),0)</f>
        <v>2910.181144203571</v>
      </c>
      <c r="AW106" s="32">
        <f ca="1">IFERROR(($J106*EXP(AW$5*($N106+0.5*($O106)^2))*_xlfn.NORM.DIST((LN(($L106*EXP($K106/100*AW$5)))-LN($J106)-$N106*AW$5)/($O106*SQRT(AW$5))-$O106*SQRT(AW$5),0,1,TRUE)+$L106*EXP($K106/100*AW$5)*(1-_xlfn.NORM.DIST((LN(($L106*EXP($K106/100*AW$5)))-LN($J106)-$N106*AW$5)/($O106*SQRT(AW$5)),0,1,TRUE)))*EXP(-$F$1*AW$5)*(INDEX('3)tpx females'!EG$57:EG$107,MATCH($R106,'3)tpx females'!$DE$57:$DE$107,0))+INDEX('3)tpx males'!EE$57:EE$107,MATCH($Q106,'3)tpx males'!$DC$57:$DC$107,0))-(INDEX('3)tpx males'!ED$110:ED$160,MATCH($Q106,'3)tpx males'!$DC$110:$DC$160,0))*INDEX('3)tpx females'!EF$111:EF$161,MATCH($R106,'3)tpx females'!$DE$111:$DE$161,0))*(1-(EXP(-INDEX('3)tpx males'!EE$4:EE$54,MATCH($Q106,'3)tpx males'!$DC$4:$DC$54,0)))*EXP(-INDEX('3)tpx females'!EG$3:EG$53,MATCH($R106,'3)tpx females'!$DE$3:$DE$53,0))))))),0)</f>
        <v>2150.7276130075643</v>
      </c>
      <c r="AX106" s="32">
        <f ca="1">IFERROR(($J106*EXP(AX$5*($N106+0.5*($O106)^2))*_xlfn.NORM.DIST((LN(($L106*EXP($K106/100*AX$5)))-LN($J106)-$N106*AX$5)/($O106*SQRT(AX$5))-$O106*SQRT(AX$5),0,1,TRUE)+$L106*EXP($K106/100*AX$5)*(1-_xlfn.NORM.DIST((LN(($L106*EXP($K106/100*AX$5)))-LN($J106)-$N106*AX$5)/($O106*SQRT(AX$5)),0,1,TRUE)))*EXP(-$F$1*AX$5)*(INDEX('3)tpx females'!EH$57:EH$107,MATCH($R106,'3)tpx females'!$DE$57:$DE$107,0))+INDEX('3)tpx males'!EF$57:EF$107,MATCH($Q106,'3)tpx males'!$DC$57:$DC$107,0))-(INDEX('3)tpx males'!EE$110:EE$160,MATCH($Q106,'3)tpx males'!$DC$110:$DC$160,0))*INDEX('3)tpx females'!EG$111:EG$161,MATCH($R106,'3)tpx females'!$DE$111:$DE$161,0))*(1-(EXP(-INDEX('3)tpx males'!EF$4:EF$54,MATCH($Q106,'3)tpx males'!$DC$4:$DC$54,0)))*EXP(-INDEX('3)tpx females'!EH$3:EH$53,MATCH($R106,'3)tpx females'!$DE$3:$DE$53,0))))))),0)</f>
        <v>1517.8988279385064</v>
      </c>
      <c r="AY106" s="32">
        <f ca="1">IFERROR(($J106*EXP(AY$5*($N106+0.5*($O106)^2))*_xlfn.NORM.DIST((LN(($L106*EXP($K106/100*AY$5)))-LN($J106)-$N106*AY$5)/($O106*SQRT(AY$5))-$O106*SQRT(AY$5),0,1,TRUE)+$L106*EXP($K106/100*AY$5)*(1-_xlfn.NORM.DIST((LN(($L106*EXP($K106/100*AY$5)))-LN($J106)-$N106*AY$5)/($O106*SQRT(AY$5)),0,1,TRUE)))*EXP(-$F$1*AY$5)*(INDEX('3)tpx females'!EI$57:EI$107,MATCH($R106,'3)tpx females'!$DE$57:$DE$107,0))+INDEX('3)tpx males'!EG$57:EG$107,MATCH($Q106,'3)tpx males'!$DC$57:$DC$107,0))-(INDEX('3)tpx males'!EF$110:EF$160,MATCH($Q106,'3)tpx males'!$DC$110:$DC$160,0))*INDEX('3)tpx females'!EH$111:EH$161,MATCH($R106,'3)tpx females'!$DE$111:$DE$161,0))*(1-(EXP(-INDEX('3)tpx males'!EG$4:EG$54,MATCH($Q106,'3)tpx males'!$DC$4:$DC$54,0)))*EXP(-INDEX('3)tpx females'!EI$3:EI$53,MATCH($R106,'3)tpx females'!$DE$3:$DE$53,0))))))),0)</f>
        <v>1010.1476520739077</v>
      </c>
      <c r="AZ106" s="32">
        <f ca="1">IFERROR(($J106*EXP(AZ$5*($N106+0.5*($O106)^2))*_xlfn.NORM.DIST((LN(($L106*EXP($K106/100*AZ$5)))-LN($J106)-$N106*AZ$5)/($O106*SQRT(AZ$5))-$O106*SQRT(AZ$5),0,1,TRUE)+$L106*EXP($K106/100*AZ$5)*(1-_xlfn.NORM.DIST((LN(($L106*EXP($K106/100*AZ$5)))-LN($J106)-$N106*AZ$5)/($O106*SQRT(AZ$5)),0,1,TRUE)))*EXP(-$F$1*AZ$5)*(INDEX('3)tpx females'!EJ$57:EJ$107,MATCH($R106,'3)tpx females'!$DE$57:$DE$107,0))+INDEX('3)tpx males'!EH$57:EH$107,MATCH($Q106,'3)tpx males'!$DC$57:$DC$107,0))-(INDEX('3)tpx males'!EG$110:EG$160,MATCH($Q106,'3)tpx males'!$DC$110:$DC$160,0))*INDEX('3)tpx females'!EI$111:EI$161,MATCH($R106,'3)tpx females'!$DE$111:$DE$161,0))*(1-(EXP(-INDEX('3)tpx males'!EH$4:EH$54,MATCH($Q106,'3)tpx males'!$DC$4:$DC$54,0)))*EXP(-INDEX('3)tpx females'!EJ$3:EJ$53,MATCH($R106,'3)tpx females'!$DE$3:$DE$53,0))))))),0)</f>
        <v>646.59019996543896</v>
      </c>
      <c r="BA106" s="32">
        <f ca="1">IFERROR(($J106*EXP(BA$5*($N106+0.5*($O106)^2))*_xlfn.NORM.DIST((LN(($L106*EXP($K106/100*BA$5)))-LN($J106)-$N106*BA$5)/($O106*SQRT(BA$5))-$O106*SQRT(BA$5),0,1,TRUE)+$L106*EXP($K106/100*BA$5)*(1-_xlfn.NORM.DIST((LN(($L106*EXP($K106/100*BA$5)))-LN($J106)-$N106*BA$5)/($O106*SQRT(BA$5)),0,1,TRUE)))*EXP(-$F$1*BA$5)*(INDEX('3)tpx females'!EK$57:EK$107,MATCH($R106,'3)tpx females'!$DE$57:$DE$107,0))+INDEX('3)tpx males'!EI$57:EI$107,MATCH($Q106,'3)tpx males'!$DC$57:$DC$107,0))-(INDEX('3)tpx males'!EH$110:EH$160,MATCH($Q106,'3)tpx males'!$DC$110:$DC$160,0))*INDEX('3)tpx females'!EJ$111:EJ$161,MATCH($R106,'3)tpx females'!$DE$111:$DE$161,0))*(1-(EXP(-INDEX('3)tpx males'!EI$4:EI$54,MATCH($Q106,'3)tpx males'!$DC$4:$DC$54,0)))*EXP(-INDEX('3)tpx females'!EK$3:EK$53,MATCH($R106,'3)tpx females'!$DE$3:$DE$53,0))))))),0)</f>
        <v>396.53126361051898</v>
      </c>
      <c r="BB106" s="32">
        <f ca="1">IFERROR(($J106*EXP(BB$5*($N106+0.5*($O106)^2))*_xlfn.NORM.DIST((LN(($L106*EXP($K106/100*BB$5)))-LN($J106)-$N106*BB$5)/($O106*SQRT(BB$5))-$O106*SQRT(BB$5),0,1,TRUE)+$L106*EXP($K106/100*BB$5)*(1-_xlfn.NORM.DIST((LN(($L106*EXP($K106/100*BB$5)))-LN($J106)-$N106*BB$5)/($O106*SQRT(BB$5)),0,1,TRUE)))*EXP(-$F$1*BB$5)*(INDEX('3)tpx females'!EL$57:EL$107,MATCH($R106,'3)tpx females'!$DE$57:$DE$107,0))+INDEX('3)tpx males'!EJ$57:EJ$107,MATCH($Q106,'3)tpx males'!$DC$57:$DC$107,0))-(INDEX('3)tpx males'!EI$110:EI$160,MATCH($Q106,'3)tpx males'!$DC$110:$DC$160,0))*INDEX('3)tpx females'!EK$111:EK$161,MATCH($R106,'3)tpx females'!$DE$111:$DE$161,0))*(1-(EXP(-INDEX('3)tpx males'!EJ$4:EJ$54,MATCH($Q106,'3)tpx males'!$DC$4:$DC$54,0)))*EXP(-INDEX('3)tpx females'!EL$3:EL$53,MATCH($R106,'3)tpx females'!$DE$3:$DE$53,0))))))),0)</f>
        <v>223.78941389691022</v>
      </c>
      <c r="BC106" s="32">
        <f ca="1">IFERROR(($J106*EXP(BC$5*($N106+0.5*($O106)^2))*_xlfn.NORM.DIST((LN(($L106*EXP($K106/100*BC$5)))-LN($J106)-$N106*BC$5)/($O106*SQRT(BC$5))-$O106*SQRT(BC$5),0,1,TRUE)+$L106*EXP($K106/100*BC$5)*(1-_xlfn.NORM.DIST((LN(($L106*EXP($K106/100*BC$5)))-LN($J106)-$N106*BC$5)/($O106*SQRT(BC$5)),0,1,TRUE)))*EXP(-$F$1*BC$5)*(INDEX('3)tpx females'!EM$57:EM$107,MATCH($R106,'3)tpx females'!$DE$57:$DE$107,0))+INDEX('3)tpx males'!EK$57:EK$107,MATCH($Q106,'3)tpx males'!$DC$57:$DC$107,0))-(INDEX('3)tpx males'!EJ$110:EJ$160,MATCH($Q106,'3)tpx males'!$DC$110:$DC$160,0))*INDEX('3)tpx females'!EL$111:EL$161,MATCH($R106,'3)tpx females'!$DE$111:$DE$161,0))*(1-(EXP(-INDEX('3)tpx males'!EK$4:EK$54,MATCH($Q106,'3)tpx males'!$DC$4:$DC$54,0)))*EXP(-INDEX('3)tpx females'!EM$3:EM$53,MATCH($R106,'3)tpx females'!$DE$3:$DE$53,0))))))),0)</f>
        <v>126.63340572010583</v>
      </c>
      <c r="BD106" s="32">
        <f ca="1">IFERROR(($J106*EXP(BD$5*($N106+0.5*($O106)^2))*_xlfn.NORM.DIST((LN(($L106*EXP($K106/100*BD$5)))-LN($J106)-$N106*BD$5)/($O106*SQRT(BD$5))-$O106*SQRT(BD$5),0,1,TRUE)+$L106*EXP($K106/100*BD$5)*(1-_xlfn.NORM.DIST((LN(($L106*EXP($K106/100*BD$5)))-LN($J106)-$N106*BD$5)/($O106*SQRT(BD$5)),0,1,TRUE)))*EXP(-$F$1*BD$5)*(INDEX('3)tpx females'!EN$57:EN$107,MATCH($R106,'3)tpx females'!$DE$57:$DE$107,0))+INDEX('3)tpx males'!EL$57:EL$107,MATCH($Q106,'3)tpx males'!$DC$57:$DC$107,0))-(INDEX('3)tpx males'!EK$110:EK$160,MATCH($Q106,'3)tpx males'!$DC$110:$DC$160,0))*INDEX('3)tpx females'!EM$111:EM$161,MATCH($R106,'3)tpx females'!$DE$111:$DE$161,0))*(1-(EXP(-INDEX('3)tpx males'!EL$4:EL$54,MATCH($Q106,'3)tpx males'!$DC$4:$DC$54,0)))*EXP(-INDEX('3)tpx females'!EN$3:EN$53,MATCH($R106,'3)tpx females'!$DE$3:$DE$53,0))))))),0)</f>
        <v>68.217406213657824</v>
      </c>
      <c r="BE106" s="32">
        <f ca="1">IFERROR(($J106*EXP(BE$5*($N106+0.5*($O106)^2))*_xlfn.NORM.DIST((LN(($L106*EXP($K106/100*BE$5)))-LN($J106)-$N106*BE$5)/($O106*SQRT(BE$5))-$O106*SQRT(BE$5),0,1,TRUE)+$L106*EXP($K106/100*BE$5)*(1-_xlfn.NORM.DIST((LN(($L106*EXP($K106/100*BE$5)))-LN($J106)-$N106*BE$5)/($O106*SQRT(BE$5)),0,1,TRUE)))*EXP(-$F$1*BE$5)*(INDEX('3)tpx females'!EO$57:EO$107,MATCH($R106,'3)tpx females'!$DE$57:$DE$107,0))+INDEX('3)tpx males'!EM$57:EM$107,MATCH($Q106,'3)tpx males'!$DC$57:$DC$107,0))-(INDEX('3)tpx males'!EL$110:EL$160,MATCH($Q106,'3)tpx males'!$DC$110:$DC$160,0))*INDEX('3)tpx females'!EN$111:EN$161,MATCH($R106,'3)tpx females'!$DE$111:$DE$161,0))*(1-(EXP(-INDEX('3)tpx males'!EM$4:EM$54,MATCH($Q106,'3)tpx males'!$DC$4:$DC$54,0)))*EXP(-INDEX('3)tpx females'!EO$3:EO$53,MATCH($R106,'3)tpx females'!$DE$3:$DE$53,0))))))),0)</f>
        <v>34.221706032295884</v>
      </c>
      <c r="BF106" s="32">
        <f ca="1">IFERROR(($J106*EXP(BF$5*($N106+0.5*($O106)^2))*_xlfn.NORM.DIST((LN(($L106*EXP($K106/100*BF$5)))-LN($J106)-$N106*BF$5)/($O106*SQRT(BF$5))-$O106*SQRT(BF$5),0,1,TRUE)+$L106*EXP($K106/100*BF$5)*(1-_xlfn.NORM.DIST((LN(($L106*EXP($K106/100*BF$5)))-LN($J106)-$N106*BF$5)/($O106*SQRT(BF$5)),0,1,TRUE)))*EXP(-$F$1*BF$5)*(INDEX('3)tpx females'!EP$57:EP$107,MATCH($R106,'3)tpx females'!$DE$57:$DE$107,0))+INDEX('3)tpx males'!EN$57:EN$107,MATCH($Q106,'3)tpx males'!$DC$57:$DC$107,0))-(INDEX('3)tpx males'!EM$110:EM$160,MATCH($Q106,'3)tpx males'!$DC$110:$DC$160,0))*INDEX('3)tpx females'!EO$111:EO$161,MATCH($R106,'3)tpx females'!$DE$111:$DE$161,0))*(1-(EXP(-INDEX('3)tpx males'!EN$4:EN$54,MATCH($Q106,'3)tpx males'!$DC$4:$DC$54,0)))*EXP(-INDEX('3)tpx females'!EP$3:EP$53,MATCH($R106,'3)tpx females'!$DE$3:$DE$53,0))))))),0)</f>
        <v>12.326371687124308</v>
      </c>
      <c r="BG106" s="32">
        <f ca="1">IFERROR(($J106*EXP(BG$5*($N106+0.5*($O106)^2))*_xlfn.NORM.DIST((LN(($L106*EXP($K106/100*BG$5)))-LN($J106)-$N106*BG$5)/($O106*SQRT(BG$5))-$O106*SQRT(BG$5),0,1,TRUE)+$L106*EXP($K106/100*BG$5)*(1-_xlfn.NORM.DIST((LN(($L106*EXP($K106/100*BG$5)))-LN($J106)-$N106*BG$5)/($O106*SQRT(BG$5)),0,1,TRUE)))*EXP(-$F$1*BG$5)*(INDEX('3)tpx females'!EQ$57:EQ$107,MATCH($R106,'3)tpx females'!$DE$57:$DE$107,0))+INDEX('3)tpx males'!EO$57:EO$107,MATCH($Q106,'3)tpx males'!$DC$57:$DC$107,0))-(INDEX('3)tpx males'!EN$110:EN$160,MATCH($Q106,'3)tpx males'!$DC$110:$DC$160,0))*INDEX('3)tpx females'!EP$111:EP$161,MATCH($R106,'3)tpx females'!$DE$111:$DE$161,0))*(1-(EXP(-INDEX('3)tpx males'!EO$4:EO$54,MATCH($Q106,'3)tpx males'!$DC$4:$DC$54,0)))*EXP(-INDEX('3)tpx females'!EQ$3:EQ$53,MATCH($R106,'3)tpx females'!$DE$3:$DE$53,0))))))),0)</f>
        <v>0</v>
      </c>
      <c r="BH106" s="32">
        <f ca="1">IFERROR(($J106*EXP(BH$5*($N106+0.5*($O106)^2))*_xlfn.NORM.DIST((LN(($L106*EXP($K106/100*BH$5)))-LN($J106)-$N106*BH$5)/($O106*SQRT(BH$5))-$O106*SQRT(BH$5),0,1,TRUE)+$L106*EXP($K106/100*BH$5)*(1-_xlfn.NORM.DIST((LN(($L106*EXP($K106/100*BH$5)))-LN($J106)-$N106*BH$5)/($O106*SQRT(BH$5)),0,1,TRUE)))*EXP(-$F$1*BH$5)*(INDEX('3)tpx females'!ER$57:ER$107,MATCH($R106,'3)tpx females'!$DE$57:$DE$107,0))+INDEX('3)tpx males'!EP$57:EP$107,MATCH($Q106,'3)tpx males'!$DC$57:$DC$107,0))-(INDEX('3)tpx males'!EO$110:EO$160,MATCH($Q106,'3)tpx males'!$DC$110:$DC$160,0))*INDEX('3)tpx females'!EQ$111:EQ$161,MATCH($R106,'3)tpx females'!$DE$111:$DE$161,0))*(1-(EXP(-INDEX('3)tpx males'!EP$4:EP$54,MATCH($Q106,'3)tpx males'!$DC$4:$DC$54,0)))*EXP(-INDEX('3)tpx females'!ER$3:ER$53,MATCH($R106,'3)tpx females'!$DE$3:$DE$53,0))))))),0)</f>
        <v>0</v>
      </c>
      <c r="BI106" s="32">
        <f ca="1">IFERROR(($J106*EXP(BI$5*($N106+0.5*($O106)^2))*_xlfn.NORM.DIST((LN(($L106*EXP($K106/100*BI$5)))-LN($J106)-$N106*BI$5)/($O106*SQRT(BI$5))-$O106*SQRT(BI$5),0,1,TRUE)+$L106*EXP($K106/100*BI$5)*(1-_xlfn.NORM.DIST((LN(($L106*EXP($K106/100*BI$5)))-LN($J106)-$N106*BI$5)/($O106*SQRT(BI$5)),0,1,TRUE)))*EXP(-$F$1*BI$5)*(INDEX('3)tpx females'!ES$57:ES$107,MATCH($R106,'3)tpx females'!$DE$57:$DE$107,0))+INDEX('3)tpx males'!EQ$57:EQ$107,MATCH($Q106,'3)tpx males'!$DC$57:$DC$107,0))-(INDEX('3)tpx males'!EP$110:EP$160,MATCH($Q106,'3)tpx males'!$DC$110:$DC$160,0))*INDEX('3)tpx females'!ER$111:ER$161,MATCH($R106,'3)tpx females'!$DE$111:$DE$161,0))*(1-(EXP(-INDEX('3)tpx males'!EQ$4:EQ$54,MATCH($Q106,'3)tpx males'!$DC$4:$DC$54,0)))*EXP(-INDEX('3)tpx females'!ES$3:ES$53,MATCH($R106,'3)tpx females'!$DE$3:$DE$53,0))))))),0)</f>
        <v>0</v>
      </c>
      <c r="BJ106" s="32">
        <f ca="1">IFERROR(($J106*EXP(BJ$5*($N106+0.5*($O106)^2))*_xlfn.NORM.DIST((LN(($L106*EXP($K106/100*BJ$5)))-LN($J106)-$N106*BJ$5)/($O106*SQRT(BJ$5))-$O106*SQRT(BJ$5),0,1,TRUE)+$L106*EXP($K106/100*BJ$5)*(1-_xlfn.NORM.DIST((LN(($L106*EXP($K106/100*BJ$5)))-LN($J106)-$N106*BJ$5)/($O106*SQRT(BJ$5)),0,1,TRUE)))*EXP(-$F$1*BJ$5)*(INDEX('3)tpx females'!ET$57:ET$107,MATCH($R106,'3)tpx females'!$DE$57:$DE$107,0))+INDEX('3)tpx males'!ER$57:ER$107,MATCH($Q106,'3)tpx males'!$DC$57:$DC$107,0))-(INDEX('3)tpx males'!EQ$110:EQ$160,MATCH($Q106,'3)tpx males'!$DC$110:$DC$160,0))*INDEX('3)tpx females'!ES$111:ES$161,MATCH($R106,'3)tpx females'!$DE$111:$DE$161,0))*(1-(EXP(-INDEX('3)tpx males'!ER$4:ER$54,MATCH($Q106,'3)tpx males'!$DC$4:$DC$54,0)))*EXP(-INDEX('3)tpx females'!ET$3:ET$53,MATCH($R106,'3)tpx females'!$DE$3:$DE$53,0))))))),0)</f>
        <v>0</v>
      </c>
      <c r="BK106" s="32">
        <f ca="1">IFERROR(($J106*EXP(BK$5*($N106+0.5*($O106)^2))*_xlfn.NORM.DIST((LN(($L106*EXP($K106/100*BK$5)))-LN($J106)-$N106*BK$5)/($O106*SQRT(BK$5))-$O106*SQRT(BK$5),0,1,TRUE)+$L106*EXP($K106/100*BK$5)*(1-_xlfn.NORM.DIST((LN(($L106*EXP($K106/100*BK$5)))-LN($J106)-$N106*BK$5)/($O106*SQRT(BK$5)),0,1,TRUE)))*EXP(-$F$1*BK$5)*(INDEX('3)tpx females'!EU$57:EU$107,MATCH($R106,'3)tpx females'!$DE$57:$DE$107,0))+INDEX('3)tpx males'!ES$57:ES$107,MATCH($Q106,'3)tpx males'!$DC$57:$DC$107,0))-(INDEX('3)tpx males'!ER$110:ER$160,MATCH($Q106,'3)tpx males'!$DC$110:$DC$160,0))*INDEX('3)tpx females'!ET$111:ET$161,MATCH($R106,'3)tpx females'!$DE$111:$DE$161,0))*(1-(EXP(-INDEX('3)tpx males'!ES$4:ES$54,MATCH($Q106,'3)tpx males'!$DC$4:$DC$54,0)))*EXP(-INDEX('3)tpx females'!EU$3:EU$53,MATCH($R106,'3)tpx females'!$DE$3:$DE$53,0))))))),0)</f>
        <v>0</v>
      </c>
      <c r="BL106" s="32">
        <f ca="1">IFERROR(($J106*EXP(BL$5*($N106+0.5*($O106)^2))*_xlfn.NORM.DIST((LN(($L106*EXP($K106/100*BL$5)))-LN($J106)-$N106*BL$5)/($O106*SQRT(BL$5))-$O106*SQRT(BL$5),0,1,TRUE)+$L106*EXP($K106/100*BL$5)*(1-_xlfn.NORM.DIST((LN(($L106*EXP($K106/100*BL$5)))-LN($J106)-$N106*BL$5)/($O106*SQRT(BL$5)),0,1,TRUE)))*EXP(-$F$1*BL$5)*(INDEX('3)tpx females'!EV$57:EV$107,MATCH($R106,'3)tpx females'!$DE$57:$DE$107,0))+INDEX('3)tpx males'!ET$57:ET$107,MATCH($Q106,'3)tpx males'!$DC$57:$DC$107,0))-(INDEX('3)tpx males'!ES$110:ES$160,MATCH($Q106,'3)tpx males'!$DC$110:$DC$160,0))*INDEX('3)tpx females'!EU$111:EU$161,MATCH($R106,'3)tpx females'!$DE$111:$DE$161,0))*(1-(EXP(-INDEX('3)tpx males'!ET$4:ET$54,MATCH($Q106,'3)tpx males'!$DC$4:$DC$54,0)))*EXP(-INDEX('3)tpx females'!EV$3:EV$53,MATCH($R106,'3)tpx females'!$DE$3:$DE$53,0))))))),0)</f>
        <v>0</v>
      </c>
      <c r="BM106" s="32">
        <f ca="1">IFERROR(($J106*EXP(BM$5*($N106+0.5*($O106)^2))*_xlfn.NORM.DIST((LN(($L106*EXP($K106/100*BM$5)))-LN($J106)-$N106*BM$5)/($O106*SQRT(BM$5))-$O106*SQRT(BM$5),0,1,TRUE)+$L106*EXP($K106/100*BM$5)*(1-_xlfn.NORM.DIST((LN(($L106*EXP($K106/100*BM$5)))-LN($J106)-$N106*BM$5)/($O106*SQRT(BM$5)),0,1,TRUE)))*EXP(-$F$1*BM$5)*(INDEX('3)tpx females'!EW$57:EW$107,MATCH($R106,'3)tpx females'!$DE$57:$DE$107,0))+INDEX('3)tpx males'!EU$57:EU$107,MATCH($Q106,'3)tpx males'!$DC$57:$DC$107,0))-(INDEX('3)tpx males'!ET$110:ET$160,MATCH($Q106,'3)tpx males'!$DC$110:$DC$160,0))*INDEX('3)tpx females'!EV$111:EV$161,MATCH($R106,'3)tpx females'!$DE$111:$DE$161,0))*(1-(EXP(-INDEX('3)tpx males'!EU$4:EU$54,MATCH($Q106,'3)tpx males'!$DC$4:$DC$54,0)))*EXP(-INDEX('3)tpx females'!EW$3:EW$53,MATCH($R106,'3)tpx females'!$DE$3:$DE$53,0))))))),0)</f>
        <v>0</v>
      </c>
      <c r="BN106" s="32">
        <f ca="1">IFERROR(($J106*EXP(BN$5*($N106+0.5*($O106)^2))*_xlfn.NORM.DIST((LN(($L106*EXP($K106/100*BN$5)))-LN($J106)-$N106*BN$5)/($O106*SQRT(BN$5))-$O106*SQRT(BN$5),0,1,TRUE)+$L106*EXP($K106/100*BN$5)*(1-_xlfn.NORM.DIST((LN(($L106*EXP($K106/100*BN$5)))-LN($J106)-$N106*BN$5)/($O106*SQRT(BN$5)),0,1,TRUE)))*EXP(-$F$1*BN$5)*(INDEX('3)tpx females'!EX$57:EX$107,MATCH($R106,'3)tpx females'!$DE$57:$DE$107,0))+INDEX('3)tpx males'!EV$57:EV$107,MATCH($Q106,'3)tpx males'!$DC$57:$DC$107,0))-(INDEX('3)tpx males'!EU$110:EU$160,MATCH($Q106,'3)tpx males'!$DC$110:$DC$160,0))*INDEX('3)tpx females'!EW$111:EW$161,MATCH($R106,'3)tpx females'!$DE$111:$DE$161,0))*(1-(EXP(-INDEX('3)tpx males'!EV$4:EV$54,MATCH($Q106,'3)tpx males'!$DC$4:$DC$54,0)))*EXP(-INDEX('3)tpx females'!EX$3:EX$53,MATCH($R106,'3)tpx females'!$DE$3:$DE$53,0))))))),0)</f>
        <v>0</v>
      </c>
      <c r="BO106" s="32">
        <f ca="1">IFERROR(($J106*EXP(BO$5*($N106+0.5*($O106)^2))*_xlfn.NORM.DIST((LN(($L106*EXP($K106/100*BO$5)))-LN($J106)-$N106*BO$5)/($O106*SQRT(BO$5))-$O106*SQRT(BO$5),0,1,TRUE)+$L106*EXP($K106/100*BO$5)*(1-_xlfn.NORM.DIST((LN(($L106*EXP($K106/100*BO$5)))-LN($J106)-$N106*BO$5)/($O106*SQRT(BO$5)),0,1,TRUE)))*EXP(-$F$1*BO$5)*(INDEX('3)tpx females'!EY$57:EY$107,MATCH($R106,'3)tpx females'!$DE$57:$DE$107,0))+INDEX('3)tpx males'!EW$57:EW$107,MATCH($Q106,'3)tpx males'!$DC$57:$DC$107,0))-(INDEX('3)tpx males'!EV$110:EV$160,MATCH($Q106,'3)tpx males'!$DC$110:$DC$160,0))*INDEX('3)tpx females'!EX$111:EX$161,MATCH($R106,'3)tpx females'!$DE$111:$DE$161,0))*(1-(EXP(-INDEX('3)tpx males'!EW$4:EW$54,MATCH($Q106,'3)tpx males'!$DC$4:$DC$54,0)))*EXP(-INDEX('3)tpx females'!EY$3:EY$53,MATCH($R106,'3)tpx females'!$DE$3:$DE$53,0))))))),0)</f>
        <v>0</v>
      </c>
      <c r="BP106" s="32">
        <f ca="1">IFERROR(($J106*EXP(BP$5*($N106+0.5*($O106)^2))*_xlfn.NORM.DIST((LN(($L106*EXP($K106/100*BP$5)))-LN($J106)-$N106*BP$5)/($O106*SQRT(BP$5))-$O106*SQRT(BP$5),0,1,TRUE)+$L106*EXP($K106/100*BP$5)*(1-_xlfn.NORM.DIST((LN(($L106*EXP($K106/100*BP$5)))-LN($J106)-$N106*BP$5)/($O106*SQRT(BP$5)),0,1,TRUE)))*EXP(-$F$1*BP$5)*(INDEX('3)tpx females'!EZ$57:EZ$107,MATCH($R106,'3)tpx females'!$DE$57:$DE$107,0))+INDEX('3)tpx males'!EX$57:EX$107,MATCH($Q106,'3)tpx males'!$DC$57:$DC$107,0))-(INDEX('3)tpx males'!EW$110:EW$160,MATCH($Q106,'3)tpx males'!$DC$110:$DC$160,0))*INDEX('3)tpx females'!EY$111:EY$161,MATCH($R106,'3)tpx females'!$DE$111:$DE$161,0))*(1-(EXP(-INDEX('3)tpx males'!EX$4:EX$54,MATCH($Q106,'3)tpx males'!$DC$4:$DC$54,0)))*EXP(-INDEX('3)tpx females'!EZ$3:EZ$53,MATCH($R106,'3)tpx females'!$DE$3:$DE$53,0))))))),0)</f>
        <v>0</v>
      </c>
      <c r="BQ106" s="32">
        <f ca="1">IFERROR(($J106*EXP(BQ$5*($N106+0.5*($O106)^2))*_xlfn.NORM.DIST((LN(($L106*EXP($K106/100*BQ$5)))-LN($J106)-$N106*BQ$5)/($O106*SQRT(BQ$5))-$O106*SQRT(BQ$5),0,1,TRUE)+$L106*EXP($K106/100*BQ$5)*(1-_xlfn.NORM.DIST((LN(($L106*EXP($K106/100*BQ$5)))-LN($J106)-$N106*BQ$5)/($O106*SQRT(BQ$5)),0,1,TRUE)))*EXP(-$F$1*BQ$5)*(INDEX('3)tpx females'!FA$57:FA$107,MATCH($R106,'3)tpx females'!$DE$57:$DE$107,0))+INDEX('3)tpx males'!EY$57:EY$107,MATCH($Q106,'3)tpx males'!$DC$57:$DC$107,0))-(INDEX('3)tpx males'!EX$110:EX$160,MATCH($Q106,'3)tpx males'!$DC$110:$DC$160,0))*INDEX('3)tpx females'!EZ$111:EZ$161,MATCH($R106,'3)tpx females'!$DE$111:$DE$161,0))*(1-(EXP(-INDEX('3)tpx males'!EY$4:EY$54,MATCH($Q106,'3)tpx males'!$DC$4:$DC$54,0)))*EXP(-INDEX('3)tpx females'!FA$3:FA$53,MATCH($R106,'3)tpx females'!$DE$3:$DE$53,0))))))),0)</f>
        <v>0</v>
      </c>
      <c r="BR106" s="32">
        <f ca="1">IFERROR(($J106*EXP(BR$5*($N106+0.5*($O106)^2))*_xlfn.NORM.DIST((LN(($L106*EXP($K106/100*BR$5)))-LN($J106)-$N106*BR$5)/($O106*SQRT(BR$5))-$O106*SQRT(BR$5),0,1,TRUE)+$L106*EXP($K106/100*BR$5)*(1-_xlfn.NORM.DIST((LN(($L106*EXP($K106/100*BR$5)))-LN($J106)-$N106*BR$5)/($O106*SQRT(BR$5)),0,1,TRUE)))*EXP(-$F$1*BR$5)*(INDEX('3)tpx females'!FB$57:FB$107,MATCH($R106,'3)tpx females'!$DE$57:$DE$107,0))+INDEX('3)tpx males'!EZ$57:EZ$107,MATCH($Q106,'3)tpx males'!$DC$57:$DC$107,0))-(INDEX('3)tpx males'!EY$110:EY$160,MATCH($Q106,'3)tpx males'!$DC$110:$DC$160,0))*INDEX('3)tpx females'!FA$111:FA$161,MATCH($R106,'3)tpx females'!$DE$111:$DE$161,0))*(1-(EXP(-INDEX('3)tpx males'!EZ$4:EZ$54,MATCH($Q106,'3)tpx males'!$DC$4:$DC$54,0)))*EXP(-INDEX('3)tpx females'!FB$3:FB$53,MATCH($R106,'3)tpx females'!$DE$3:$DE$53,0))))))),0)</f>
        <v>0</v>
      </c>
      <c r="BS106" s="32">
        <f ca="1">IFERROR(($J106*EXP(BS$5*($N106+0.5*($O106)^2))*_xlfn.NORM.DIST((LN(($L106*EXP($K106/100*BS$5)))-LN($J106)-$N106*BS$5)/($O106*SQRT(BS$5))-$O106*SQRT(BS$5),0,1,TRUE)+$L106*EXP($K106/100*BS$5)*(1-_xlfn.NORM.DIST((LN(($L106*EXP($K106/100*BS$5)))-LN($J106)-$N106*BS$5)/($O106*SQRT(BS$5)),0,1,TRUE)))*EXP(-$F$1*BS$5)*(INDEX('3)tpx females'!FC$57:FC$107,MATCH($R106,'3)tpx females'!$DE$57:$DE$107,0))+INDEX('3)tpx males'!FA$57:FA$107,MATCH($Q106,'3)tpx males'!$DC$57:$DC$107,0))-(INDEX('3)tpx males'!EZ$110:EZ$160,MATCH($Q106,'3)tpx males'!$DC$110:$DC$160,0))*INDEX('3)tpx females'!FB$111:FB$161,MATCH($R106,'3)tpx females'!$DE$111:$DE$161,0))*(1-(EXP(-INDEX('3)tpx males'!FA$4:FA$54,MATCH($Q106,'3)tpx males'!$DC$4:$DC$54,0)))*EXP(-INDEX('3)tpx females'!FC$3:FC$53,MATCH($R106,'3)tpx females'!$DE$3:$DE$53,0))))))),0)</f>
        <v>0</v>
      </c>
      <c r="BT106" s="32">
        <f ca="1">IFERROR(($J106*EXP(BT$5*($N106+0.5*($O106)^2))*_xlfn.NORM.DIST((LN(($L106*EXP($K106/100*BT$5)))-LN($J106)-$N106*BT$5)/($O106*SQRT(BT$5))-$O106*SQRT(BT$5),0,1,TRUE)+$L106*EXP($K106/100*BT$5)*(1-_xlfn.NORM.DIST((LN(($L106*EXP($K106/100*BT$5)))-LN($J106)-$N106*BT$5)/($O106*SQRT(BT$5)),0,1,TRUE)))*EXP(-$F$1*BT$5)*(INDEX('3)tpx females'!FD$57:FD$107,MATCH($R106,'3)tpx females'!$DE$57:$DE$107,0))+INDEX('3)tpx males'!FB$57:FB$107,MATCH($Q106,'3)tpx males'!$DC$57:$DC$107,0))-(INDEX('3)tpx males'!FA$110:FA$160,MATCH($Q106,'3)tpx males'!$DC$110:$DC$160,0))*INDEX('3)tpx females'!FC$111:FC$161,MATCH($R106,'3)tpx females'!$DE$111:$DE$161,0))*(1-(EXP(-INDEX('3)tpx males'!FB$4:FB$54,MATCH($Q106,'3)tpx males'!$DC$4:$DC$54,0)))*EXP(-INDEX('3)tpx females'!FD$3:FD$53,MATCH($R106,'3)tpx females'!$DE$3:$DE$53,0))))))),0)</f>
        <v>0</v>
      </c>
    </row>
    <row r="107" spans="2:72" x14ac:dyDescent="0.25">
      <c r="B107" s="32" t="s">
        <v>11</v>
      </c>
      <c r="C107" s="32" t="s">
        <v>12</v>
      </c>
      <c r="D107" s="49">
        <v>13972</v>
      </c>
      <c r="E107" s="32" t="s">
        <v>13</v>
      </c>
      <c r="F107" s="32" t="s">
        <v>14</v>
      </c>
      <c r="G107" s="49">
        <v>14866</v>
      </c>
      <c r="H107" s="32" t="s">
        <v>13</v>
      </c>
      <c r="I107" s="32" t="s">
        <v>24</v>
      </c>
      <c r="J107" s="32">
        <v>640997.50000000012</v>
      </c>
      <c r="K107" s="32">
        <v>5.95</v>
      </c>
      <c r="L107" s="32">
        <f>'3) 2016 cases'!M107*EXP('3) 2016 cases'!L107/100)</f>
        <v>95391.223102601711</v>
      </c>
      <c r="M107" s="32"/>
      <c r="N107" s="32">
        <f>INDEX('2b)Working'!$I$61:$P$61,MATCH($I107,'2b)Working'!$I$60:$P$60,0))</f>
        <v>7.2302392103851601E-2</v>
      </c>
      <c r="O107" s="32">
        <f>INDEX('2b)Working'!$I$62:$P$62,MATCH($I107,'2b)Working'!$I$60:$P$60,0))</f>
        <v>5.5424966377019061E-2</v>
      </c>
      <c r="P107" s="32" t="str">
        <f t="shared" si="5"/>
        <v/>
      </c>
      <c r="Q107" s="32">
        <f t="shared" si="4"/>
        <v>79</v>
      </c>
      <c r="R107" s="32">
        <f t="shared" si="6"/>
        <v>77</v>
      </c>
      <c r="S107" s="32">
        <f t="shared" si="7"/>
        <v>1</v>
      </c>
      <c r="U107" s="32">
        <f t="shared" ca="1" si="8"/>
        <v>81758.141359353031</v>
      </c>
      <c r="W107" s="32">
        <f ca="1">IFERROR(($J107*EXP(W$5*($N107+0.5*($O107)^2))*_xlfn.NORM.DIST((LN(($L107*EXP($K107/100*W$5)))-LN($J107)-$N107*W$5)/($O107*SQRT(W$5))-$O107*SQRT(W$5),0,1,TRUE)+$L107*EXP($K107/100*W$5)*(1-_xlfn.NORM.DIST((LN(($L107*EXP($K107/100*W$5)))-LN($J107)-$N107*W$5)/($O107*SQRT(W$5)),0,1,TRUE)))*EXP(-$F$1*W$5)*(INDEX('3)tpx females'!DG$57:DG$107,MATCH($R107,'3)tpx females'!$DE$57:$DE$107,0))+INDEX('3)tpx males'!DE$57:DE$107,MATCH($Q107,'3)tpx males'!$DC$57:$DC$107,0))-(INDEX('3)tpx males'!DD$110:DD$160,MATCH($Q107,'3)tpx males'!$DC$110:$DC$160,0))*INDEX('3)tpx females'!DF$111:DF$161,MATCH($R107,'3)tpx females'!$DE$111:$DE$161,0))*(1-(EXP(-INDEX('3)tpx males'!DE$4:DE$54,MATCH($Q107,'3)tpx males'!$DC$4:$DC$54,0)))*EXP(-INDEX('3)tpx females'!DG$3:DG$53,MATCH($R107,'3)tpx females'!$DE$3:$DE$53,0))))))),0)</f>
        <v>86.761026848607926</v>
      </c>
      <c r="X107" s="32">
        <f ca="1">IFERROR(($J107*EXP(X$5*($N107+0.5*($O107)^2))*_xlfn.NORM.DIST((LN(($L107*EXP($K107/100*X$5)))-LN($J107)-$N107*X$5)/($O107*SQRT(X$5))-$O107*SQRT(X$5),0,1,TRUE)+$L107*EXP($K107/100*X$5)*(1-_xlfn.NORM.DIST((LN(($L107*EXP($K107/100*X$5)))-LN($J107)-$N107*X$5)/($O107*SQRT(X$5)),0,1,TRUE)))*EXP(-$F$1*X$5)*(INDEX('3)tpx females'!DH$57:DH$107,MATCH($R107,'3)tpx females'!$DE$57:$DE$107,0))+INDEX('3)tpx males'!DF$57:DF$107,MATCH($Q107,'3)tpx males'!$DC$57:$DC$107,0))-(INDEX('3)tpx males'!DE$110:DE$160,MATCH($Q107,'3)tpx males'!$DC$110:$DC$160,0))*INDEX('3)tpx females'!DG$111:DG$161,MATCH($R107,'3)tpx females'!$DE$111:$DE$161,0))*(1-(EXP(-INDEX('3)tpx males'!DF$4:DF$54,MATCH($Q107,'3)tpx males'!$DC$4:$DC$54,0)))*EXP(-INDEX('3)tpx females'!DH$3:DH$53,MATCH($R107,'3)tpx females'!$DE$3:$DE$53,0))))))),0)</f>
        <v>277.70058880513903</v>
      </c>
      <c r="Y107" s="32">
        <f ca="1">IFERROR(($J107*EXP(Y$5*($N107+0.5*($O107)^2))*_xlfn.NORM.DIST((LN(($L107*EXP($K107/100*Y$5)))-LN($J107)-$N107*Y$5)/($O107*SQRT(Y$5))-$O107*SQRT(Y$5),0,1,TRUE)+$L107*EXP($K107/100*Y$5)*(1-_xlfn.NORM.DIST((LN(($L107*EXP($K107/100*Y$5)))-LN($J107)-$N107*Y$5)/($O107*SQRT(Y$5)),0,1,TRUE)))*EXP(-$F$1*Y$5)*(INDEX('3)tpx females'!DI$57:DI$107,MATCH($R107,'3)tpx females'!$DE$57:$DE$107,0))+INDEX('3)tpx males'!DG$57:DG$107,MATCH($Q107,'3)tpx males'!$DC$57:$DC$107,0))-(INDEX('3)tpx males'!DF$110:DF$160,MATCH($Q107,'3)tpx males'!$DC$110:$DC$160,0))*INDEX('3)tpx females'!DH$111:DH$161,MATCH($R107,'3)tpx females'!$DE$111:$DE$161,0))*(1-(EXP(-INDEX('3)tpx males'!DG$4:DG$54,MATCH($Q107,'3)tpx males'!$DC$4:$DC$54,0)))*EXP(-INDEX('3)tpx females'!DI$3:DI$53,MATCH($R107,'3)tpx females'!$DE$3:$DE$53,0))))))),0)</f>
        <v>508.31352087177038</v>
      </c>
      <c r="Z107" s="32">
        <f ca="1">IFERROR(($J107*EXP(Z$5*($N107+0.5*($O107)^2))*_xlfn.NORM.DIST((LN(($L107*EXP($K107/100*Z$5)))-LN($J107)-$N107*Z$5)/($O107*SQRT(Z$5))-$O107*SQRT(Z$5),0,1,TRUE)+$L107*EXP($K107/100*Z$5)*(1-_xlfn.NORM.DIST((LN(($L107*EXP($K107/100*Z$5)))-LN($J107)-$N107*Z$5)/($O107*SQRT(Z$5)),0,1,TRUE)))*EXP(-$F$1*Z$5)*(INDEX('3)tpx females'!DJ$57:DJ$107,MATCH($R107,'3)tpx females'!$DE$57:$DE$107,0))+INDEX('3)tpx males'!DH$57:DH$107,MATCH($Q107,'3)tpx males'!$DC$57:$DC$107,0))-(INDEX('3)tpx males'!DG$110:DG$160,MATCH($Q107,'3)tpx males'!$DC$110:$DC$160,0))*INDEX('3)tpx females'!DI$111:DI$161,MATCH($R107,'3)tpx females'!$DE$111:$DE$161,0))*(1-(EXP(-INDEX('3)tpx males'!DH$4:DH$54,MATCH($Q107,'3)tpx males'!$DC$4:$DC$54,0)))*EXP(-INDEX('3)tpx females'!DJ$3:DJ$53,MATCH($R107,'3)tpx females'!$DE$3:$DE$53,0))))))),0)</f>
        <v>817.86231961955411</v>
      </c>
      <c r="AA107" s="32">
        <f ca="1">IFERROR(($J107*EXP(AA$5*($N107+0.5*($O107)^2))*_xlfn.NORM.DIST((LN(($L107*EXP($K107/100*AA$5)))-LN($J107)-$N107*AA$5)/($O107*SQRT(AA$5))-$O107*SQRT(AA$5),0,1,TRUE)+$L107*EXP($K107/100*AA$5)*(1-_xlfn.NORM.DIST((LN(($L107*EXP($K107/100*AA$5)))-LN($J107)-$N107*AA$5)/($O107*SQRT(AA$5)),0,1,TRUE)))*EXP(-$F$1*AA$5)*(INDEX('3)tpx females'!DK$57:DK$107,MATCH($R107,'3)tpx females'!$DE$57:$DE$107,0))+INDEX('3)tpx males'!DI$57:DI$107,MATCH($Q107,'3)tpx males'!$DC$57:$DC$107,0))-(INDEX('3)tpx males'!DH$110:DH$160,MATCH($Q107,'3)tpx males'!$DC$110:$DC$160,0))*INDEX('3)tpx females'!DJ$111:DJ$161,MATCH($R107,'3)tpx females'!$DE$111:$DE$161,0))*(1-(EXP(-INDEX('3)tpx males'!DI$4:DI$54,MATCH($Q107,'3)tpx males'!$DC$4:$DC$54,0)))*EXP(-INDEX('3)tpx females'!DK$3:DK$53,MATCH($R107,'3)tpx females'!$DE$3:$DE$53,0))))))),0)</f>
        <v>1174.7043159777306</v>
      </c>
      <c r="AB107" s="32">
        <f ca="1">IFERROR(($J107*EXP(AB$5*($N107+0.5*($O107)^2))*_xlfn.NORM.DIST((LN(($L107*EXP($K107/100*AB$5)))-LN($J107)-$N107*AB$5)/($O107*SQRT(AB$5))-$O107*SQRT(AB$5),0,1,TRUE)+$L107*EXP($K107/100*AB$5)*(1-_xlfn.NORM.DIST((LN(($L107*EXP($K107/100*AB$5)))-LN($J107)-$N107*AB$5)/($O107*SQRT(AB$5)),0,1,TRUE)))*EXP(-$F$1*AB$5)*(INDEX('3)tpx females'!DL$57:DL$107,MATCH($R107,'3)tpx females'!$DE$57:$DE$107,0))+INDEX('3)tpx males'!DJ$57:DJ$107,MATCH($Q107,'3)tpx males'!$DC$57:$DC$107,0))-(INDEX('3)tpx males'!DI$110:DI$160,MATCH($Q107,'3)tpx males'!$DC$110:$DC$160,0))*INDEX('3)tpx females'!DK$111:DK$161,MATCH($R107,'3)tpx females'!$DE$111:$DE$161,0))*(1-(EXP(-INDEX('3)tpx males'!DJ$4:DJ$54,MATCH($Q107,'3)tpx males'!$DC$4:$DC$54,0)))*EXP(-INDEX('3)tpx females'!DL$3:DL$53,MATCH($R107,'3)tpx females'!$DE$3:$DE$53,0))))))),0)</f>
        <v>1610.0115429104796</v>
      </c>
      <c r="AC107" s="32">
        <f ca="1">IFERROR(($J107*EXP(AC$5*($N107+0.5*($O107)^2))*_xlfn.NORM.DIST((LN(($L107*EXP($K107/100*AC$5)))-LN($J107)-$N107*AC$5)/($O107*SQRT(AC$5))-$O107*SQRT(AC$5),0,1,TRUE)+$L107*EXP($K107/100*AC$5)*(1-_xlfn.NORM.DIST((LN(($L107*EXP($K107/100*AC$5)))-LN($J107)-$N107*AC$5)/($O107*SQRT(AC$5)),0,1,TRUE)))*EXP(-$F$1*AC$5)*(INDEX('3)tpx females'!DM$57:DM$107,MATCH($R107,'3)tpx females'!$DE$57:$DE$107,0))+INDEX('3)tpx males'!DK$57:DK$107,MATCH($Q107,'3)tpx males'!$DC$57:$DC$107,0))-(INDEX('3)tpx males'!DJ$110:DJ$160,MATCH($Q107,'3)tpx males'!$DC$110:$DC$160,0))*INDEX('3)tpx females'!DL$111:DL$161,MATCH($R107,'3)tpx females'!$DE$111:$DE$161,0))*(1-(EXP(-INDEX('3)tpx males'!DK$4:DK$54,MATCH($Q107,'3)tpx males'!$DC$4:$DC$54,0)))*EXP(-INDEX('3)tpx females'!DM$3:DM$53,MATCH($R107,'3)tpx females'!$DE$3:$DE$53,0))))))),0)</f>
        <v>2064.0552761707099</v>
      </c>
      <c r="AD107" s="32">
        <f ca="1">IFERROR(($J107*EXP(AD$5*($N107+0.5*($O107)^2))*_xlfn.NORM.DIST((LN(($L107*EXP($K107/100*AD$5)))-LN($J107)-$N107*AD$5)/($O107*SQRT(AD$5))-$O107*SQRT(AD$5),0,1,TRUE)+$L107*EXP($K107/100*AD$5)*(1-_xlfn.NORM.DIST((LN(($L107*EXP($K107/100*AD$5)))-LN($J107)-$N107*AD$5)/($O107*SQRT(AD$5)),0,1,TRUE)))*EXP(-$F$1*AD$5)*(INDEX('3)tpx females'!DN$57:DN$107,MATCH($R107,'3)tpx females'!$DE$57:$DE$107,0))+INDEX('3)tpx males'!DL$57:DL$107,MATCH($Q107,'3)tpx males'!$DC$57:$DC$107,0))-(INDEX('3)tpx males'!DK$110:DK$160,MATCH($Q107,'3)tpx males'!$DC$110:$DC$160,0))*INDEX('3)tpx females'!DM$111:DM$161,MATCH($R107,'3)tpx females'!$DE$111:$DE$161,0))*(1-(EXP(-INDEX('3)tpx males'!DL$4:DL$54,MATCH($Q107,'3)tpx males'!$DC$4:$DC$54,0)))*EXP(-INDEX('3)tpx females'!DN$3:DN$53,MATCH($R107,'3)tpx females'!$DE$3:$DE$53,0))))))),0)</f>
        <v>2607.5349966050862</v>
      </c>
      <c r="AE107" s="32">
        <f ca="1">IFERROR(($J107*EXP(AE$5*($N107+0.5*($O107)^2))*_xlfn.NORM.DIST((LN(($L107*EXP($K107/100*AE$5)))-LN($J107)-$N107*AE$5)/($O107*SQRT(AE$5))-$O107*SQRT(AE$5),0,1,TRUE)+$L107*EXP($K107/100*AE$5)*(1-_xlfn.NORM.DIST((LN(($L107*EXP($K107/100*AE$5)))-LN($J107)-$N107*AE$5)/($O107*SQRT(AE$5)),0,1,TRUE)))*EXP(-$F$1*AE$5)*(INDEX('3)tpx females'!DO$57:DO$107,MATCH($R107,'3)tpx females'!$DE$57:$DE$107,0))+INDEX('3)tpx males'!DM$57:DM$107,MATCH($Q107,'3)tpx males'!$DC$57:$DC$107,0))-(INDEX('3)tpx males'!DL$110:DL$160,MATCH($Q107,'3)tpx males'!$DC$110:$DC$160,0))*INDEX('3)tpx females'!DN$111:DN$161,MATCH($R107,'3)tpx females'!$DE$111:$DE$161,0))*(1-(EXP(-INDEX('3)tpx males'!DM$4:DM$54,MATCH($Q107,'3)tpx males'!$DC$4:$DC$54,0)))*EXP(-INDEX('3)tpx females'!DO$3:DO$53,MATCH($R107,'3)tpx females'!$DE$3:$DE$53,0))))))),0)</f>
        <v>3097.0046276794606</v>
      </c>
      <c r="AF107" s="32">
        <f ca="1">IFERROR(($J107*EXP(AF$5*($N107+0.5*($O107)^2))*_xlfn.NORM.DIST((LN(($L107*EXP($K107/100*AF$5)))-LN($J107)-$N107*AF$5)/($O107*SQRT(AF$5))-$O107*SQRT(AF$5),0,1,TRUE)+$L107*EXP($K107/100*AF$5)*(1-_xlfn.NORM.DIST((LN(($L107*EXP($K107/100*AF$5)))-LN($J107)-$N107*AF$5)/($O107*SQRT(AF$5)),0,1,TRUE)))*EXP(-$F$1*AF$5)*(INDEX('3)tpx females'!DP$57:DP$107,MATCH($R107,'3)tpx females'!$DE$57:$DE$107,0))+INDEX('3)tpx males'!DN$57:DN$107,MATCH($Q107,'3)tpx males'!$DC$57:$DC$107,0))-(INDEX('3)tpx males'!DM$110:DM$160,MATCH($Q107,'3)tpx males'!$DC$110:$DC$160,0))*INDEX('3)tpx females'!DO$111:DO$161,MATCH($R107,'3)tpx females'!$DE$111:$DE$161,0))*(1-(EXP(-INDEX('3)tpx males'!DN$4:DN$54,MATCH($Q107,'3)tpx males'!$DC$4:$DC$54,0)))*EXP(-INDEX('3)tpx females'!DP$3:DP$53,MATCH($R107,'3)tpx females'!$DE$3:$DE$53,0))))))),0)</f>
        <v>3826.7234195886995</v>
      </c>
      <c r="AG107" s="32">
        <f ca="1">IFERROR(($J107*EXP(AG$5*($N107+0.5*($O107)^2))*_xlfn.NORM.DIST((LN(($L107*EXP($K107/100*AG$5)))-LN($J107)-$N107*AG$5)/($O107*SQRT(AG$5))-$O107*SQRT(AG$5),0,1,TRUE)+$L107*EXP($K107/100*AG$5)*(1-_xlfn.NORM.DIST((LN(($L107*EXP($K107/100*AG$5)))-LN($J107)-$N107*AG$5)/($O107*SQRT(AG$5)),0,1,TRUE)))*EXP(-$F$1*AG$5)*(INDEX('3)tpx females'!DQ$57:DQ$107,MATCH($R107,'3)tpx females'!$DE$57:$DE$107,0))+INDEX('3)tpx males'!DO$57:DO$107,MATCH($Q107,'3)tpx males'!$DC$57:$DC$107,0))-(INDEX('3)tpx males'!DN$110:DN$160,MATCH($Q107,'3)tpx males'!$DC$110:$DC$160,0))*INDEX('3)tpx females'!DP$111:DP$161,MATCH($R107,'3)tpx females'!$DE$111:$DE$161,0))*(1-(EXP(-INDEX('3)tpx males'!DO$4:DO$54,MATCH($Q107,'3)tpx males'!$DC$4:$DC$54,0)))*EXP(-INDEX('3)tpx females'!DQ$3:DQ$53,MATCH($R107,'3)tpx females'!$DE$3:$DE$53,0))))))),0)</f>
        <v>4494.1952887793122</v>
      </c>
      <c r="AH107" s="32">
        <f ca="1">IFERROR(($J107*EXP(AH$5*($N107+0.5*($O107)^2))*_xlfn.NORM.DIST((LN(($L107*EXP($K107/100*AH$5)))-LN($J107)-$N107*AH$5)/($O107*SQRT(AH$5))-$O107*SQRT(AH$5),0,1,TRUE)+$L107*EXP($K107/100*AH$5)*(1-_xlfn.NORM.DIST((LN(($L107*EXP($K107/100*AH$5)))-LN($J107)-$N107*AH$5)/($O107*SQRT(AH$5)),0,1,TRUE)))*EXP(-$F$1*AH$5)*(INDEX('3)tpx females'!DR$57:DR$107,MATCH($R107,'3)tpx females'!$DE$57:$DE$107,0))+INDEX('3)tpx males'!DP$57:DP$107,MATCH($Q107,'3)tpx males'!$DC$57:$DC$107,0))-(INDEX('3)tpx males'!DO$110:DO$160,MATCH($Q107,'3)tpx males'!$DC$110:$DC$160,0))*INDEX('3)tpx females'!DQ$111:DQ$161,MATCH($R107,'3)tpx females'!$DE$111:$DE$161,0))*(1-(EXP(-INDEX('3)tpx males'!DP$4:DP$54,MATCH($Q107,'3)tpx males'!$DC$4:$DC$54,0)))*EXP(-INDEX('3)tpx females'!DR$3:DR$53,MATCH($R107,'3)tpx females'!$DE$3:$DE$53,0))))))),0)</f>
        <v>5030.4216376235709</v>
      </c>
      <c r="AI107" s="32">
        <f ca="1">IFERROR(($J107*EXP(AI$5*($N107+0.5*($O107)^2))*_xlfn.NORM.DIST((LN(($L107*EXP($K107/100*AI$5)))-LN($J107)-$N107*AI$5)/($O107*SQRT(AI$5))-$O107*SQRT(AI$5),0,1,TRUE)+$L107*EXP($K107/100*AI$5)*(1-_xlfn.NORM.DIST((LN(($L107*EXP($K107/100*AI$5)))-LN($J107)-$N107*AI$5)/($O107*SQRT(AI$5)),0,1,TRUE)))*EXP(-$F$1*AI$5)*(INDEX('3)tpx females'!DS$57:DS$107,MATCH($R107,'3)tpx females'!$DE$57:$DE$107,0))+INDEX('3)tpx males'!DQ$57:DQ$107,MATCH($Q107,'3)tpx males'!$DC$57:$DC$107,0))-(INDEX('3)tpx males'!DP$110:DP$160,MATCH($Q107,'3)tpx males'!$DC$110:$DC$160,0))*INDEX('3)tpx females'!DR$111:DR$161,MATCH($R107,'3)tpx females'!$DE$111:$DE$161,0))*(1-(EXP(-INDEX('3)tpx males'!DQ$4:DQ$54,MATCH($Q107,'3)tpx males'!$DC$4:$DC$54,0)))*EXP(-INDEX('3)tpx females'!DS$3:DS$53,MATCH($R107,'3)tpx females'!$DE$3:$DE$53,0))))))),0)</f>
        <v>5778.3609076457642</v>
      </c>
      <c r="AJ107" s="32">
        <f ca="1">IFERROR(($J107*EXP(AJ$5*($N107+0.5*($O107)^2))*_xlfn.NORM.DIST((LN(($L107*EXP($K107/100*AJ$5)))-LN($J107)-$N107*AJ$5)/($O107*SQRT(AJ$5))-$O107*SQRT(AJ$5),0,1,TRUE)+$L107*EXP($K107/100*AJ$5)*(1-_xlfn.NORM.DIST((LN(($L107*EXP($K107/100*AJ$5)))-LN($J107)-$N107*AJ$5)/($O107*SQRT(AJ$5)),0,1,TRUE)))*EXP(-$F$1*AJ$5)*(INDEX('3)tpx females'!DT$57:DT$107,MATCH($R107,'3)tpx females'!$DE$57:$DE$107,0))+INDEX('3)tpx males'!DR$57:DR$107,MATCH($Q107,'3)tpx males'!$DC$57:$DC$107,0))-(INDEX('3)tpx males'!DQ$110:DQ$160,MATCH($Q107,'3)tpx males'!$DC$110:$DC$160,0))*INDEX('3)tpx females'!DS$111:DS$161,MATCH($R107,'3)tpx females'!$DE$111:$DE$161,0))*(1-(EXP(-INDEX('3)tpx males'!DR$4:DR$54,MATCH($Q107,'3)tpx males'!$DC$4:$DC$54,0)))*EXP(-INDEX('3)tpx females'!DT$3:DT$53,MATCH($R107,'3)tpx females'!$DE$3:$DE$53,0))))))),0)</f>
        <v>5956.7162066006777</v>
      </c>
      <c r="AK107" s="32">
        <f ca="1">IFERROR(($J107*EXP(AK$5*($N107+0.5*($O107)^2))*_xlfn.NORM.DIST((LN(($L107*EXP($K107/100*AK$5)))-LN($J107)-$N107*AK$5)/($O107*SQRT(AK$5))-$O107*SQRT(AK$5),0,1,TRUE)+$L107*EXP($K107/100*AK$5)*(1-_xlfn.NORM.DIST((LN(($L107*EXP($K107/100*AK$5)))-LN($J107)-$N107*AK$5)/($O107*SQRT(AK$5)),0,1,TRUE)))*EXP(-$F$1*AK$5)*(INDEX('3)tpx females'!DU$57:DU$107,MATCH($R107,'3)tpx females'!$DE$57:$DE$107,0))+INDEX('3)tpx males'!DS$57:DS$107,MATCH($Q107,'3)tpx males'!$DC$57:$DC$107,0))-(INDEX('3)tpx males'!DR$110:DR$160,MATCH($Q107,'3)tpx males'!$DC$110:$DC$160,0))*INDEX('3)tpx females'!DT$111:DT$161,MATCH($R107,'3)tpx females'!$DE$111:$DE$161,0))*(1-(EXP(-INDEX('3)tpx males'!DS$4:DS$54,MATCH($Q107,'3)tpx males'!$DC$4:$DC$54,0)))*EXP(-INDEX('3)tpx females'!DU$3:DU$53,MATCH($R107,'3)tpx females'!$DE$3:$DE$53,0))))))),0)</f>
        <v>6063.7240176397827</v>
      </c>
      <c r="AL107" s="32">
        <f ca="1">IFERROR(($J107*EXP(AL$5*($N107+0.5*($O107)^2))*_xlfn.NORM.DIST((LN(($L107*EXP($K107/100*AL$5)))-LN($J107)-$N107*AL$5)/($O107*SQRT(AL$5))-$O107*SQRT(AL$5),0,1,TRUE)+$L107*EXP($K107/100*AL$5)*(1-_xlfn.NORM.DIST((LN(($L107*EXP($K107/100*AL$5)))-LN($J107)-$N107*AL$5)/($O107*SQRT(AL$5)),0,1,TRUE)))*EXP(-$F$1*AL$5)*(INDEX('3)tpx females'!DV$57:DV$107,MATCH($R107,'3)tpx females'!$DE$57:$DE$107,0))+INDEX('3)tpx males'!DT$57:DT$107,MATCH($Q107,'3)tpx males'!$DC$57:$DC$107,0))-(INDEX('3)tpx males'!DS$110:DS$160,MATCH($Q107,'3)tpx males'!$DC$110:$DC$160,0))*INDEX('3)tpx females'!DU$111:DU$161,MATCH($R107,'3)tpx females'!$DE$111:$DE$161,0))*(1-(EXP(-INDEX('3)tpx males'!DT$4:DT$54,MATCH($Q107,'3)tpx males'!$DC$4:$DC$54,0)))*EXP(-INDEX('3)tpx females'!DV$3:DV$53,MATCH($R107,'3)tpx females'!$DE$3:$DE$53,0))))))),0)</f>
        <v>6043.4832792602056</v>
      </c>
      <c r="AM107" s="32">
        <f ca="1">IFERROR(($J107*EXP(AM$5*($N107+0.5*($O107)^2))*_xlfn.NORM.DIST((LN(($L107*EXP($K107/100*AM$5)))-LN($J107)-$N107*AM$5)/($O107*SQRT(AM$5))-$O107*SQRT(AM$5),0,1,TRUE)+$L107*EXP($K107/100*AM$5)*(1-_xlfn.NORM.DIST((LN(($L107*EXP($K107/100*AM$5)))-LN($J107)-$N107*AM$5)/($O107*SQRT(AM$5)),0,1,TRUE)))*EXP(-$F$1*AM$5)*(INDEX('3)tpx females'!DW$57:DW$107,MATCH($R107,'3)tpx females'!$DE$57:$DE$107,0))+INDEX('3)tpx males'!DU$57:DU$107,MATCH($Q107,'3)tpx males'!$DC$57:$DC$107,0))-(INDEX('3)tpx males'!DT$110:DT$160,MATCH($Q107,'3)tpx males'!$DC$110:$DC$160,0))*INDEX('3)tpx females'!DV$111:DV$161,MATCH($R107,'3)tpx females'!$DE$111:$DE$161,0))*(1-(EXP(-INDEX('3)tpx males'!DU$4:DU$54,MATCH($Q107,'3)tpx males'!$DC$4:$DC$54,0)))*EXP(-INDEX('3)tpx females'!DW$3:DW$53,MATCH($R107,'3)tpx females'!$DE$3:$DE$53,0))))))),0)</f>
        <v>5736.1717100520036</v>
      </c>
      <c r="AN107" s="32">
        <f ca="1">IFERROR(($J107*EXP(AN$5*($N107+0.5*($O107)^2))*_xlfn.NORM.DIST((LN(($L107*EXP($K107/100*AN$5)))-LN($J107)-$N107*AN$5)/($O107*SQRT(AN$5))-$O107*SQRT(AN$5),0,1,TRUE)+$L107*EXP($K107/100*AN$5)*(1-_xlfn.NORM.DIST((LN(($L107*EXP($K107/100*AN$5)))-LN($J107)-$N107*AN$5)/($O107*SQRT(AN$5)),0,1,TRUE)))*EXP(-$F$1*AN$5)*(INDEX('3)tpx females'!DX$57:DX$107,MATCH($R107,'3)tpx females'!$DE$57:$DE$107,0))+INDEX('3)tpx males'!DV$57:DV$107,MATCH($Q107,'3)tpx males'!$DC$57:$DC$107,0))-(INDEX('3)tpx males'!DU$110:DU$160,MATCH($Q107,'3)tpx males'!$DC$110:$DC$160,0))*INDEX('3)tpx females'!DW$111:DW$161,MATCH($R107,'3)tpx females'!$DE$111:$DE$161,0))*(1-(EXP(-INDEX('3)tpx males'!DV$4:DV$54,MATCH($Q107,'3)tpx males'!$DC$4:$DC$54,0)))*EXP(-INDEX('3)tpx females'!DX$3:DX$53,MATCH($R107,'3)tpx females'!$DE$3:$DE$53,0))))))),0)</f>
        <v>5455.5522020193521</v>
      </c>
      <c r="AO107" s="32">
        <f ca="1">IFERROR(($J107*EXP(AO$5*($N107+0.5*($O107)^2))*_xlfn.NORM.DIST((LN(($L107*EXP($K107/100*AO$5)))-LN($J107)-$N107*AO$5)/($O107*SQRT(AO$5))-$O107*SQRT(AO$5),0,1,TRUE)+$L107*EXP($K107/100*AO$5)*(1-_xlfn.NORM.DIST((LN(($L107*EXP($K107/100*AO$5)))-LN($J107)-$N107*AO$5)/($O107*SQRT(AO$5)),0,1,TRUE)))*EXP(-$F$1*AO$5)*(INDEX('3)tpx females'!DY$57:DY$107,MATCH($R107,'3)tpx females'!$DE$57:$DE$107,0))+INDEX('3)tpx males'!DW$57:DW$107,MATCH($Q107,'3)tpx males'!$DC$57:$DC$107,0))-(INDEX('3)tpx males'!DV$110:DV$160,MATCH($Q107,'3)tpx males'!$DC$110:$DC$160,0))*INDEX('3)tpx females'!DX$111:DX$161,MATCH($R107,'3)tpx females'!$DE$111:$DE$161,0))*(1-(EXP(-INDEX('3)tpx males'!DW$4:DW$54,MATCH($Q107,'3)tpx males'!$DC$4:$DC$54,0)))*EXP(-INDEX('3)tpx females'!DY$3:DY$53,MATCH($R107,'3)tpx females'!$DE$3:$DE$53,0))))))),0)</f>
        <v>4808.1946694000299</v>
      </c>
      <c r="AP107" s="32">
        <f ca="1">IFERROR(($J107*EXP(AP$5*($N107+0.5*($O107)^2))*_xlfn.NORM.DIST((LN(($L107*EXP($K107/100*AP$5)))-LN($J107)-$N107*AP$5)/($O107*SQRT(AP$5))-$O107*SQRT(AP$5),0,1,TRUE)+$L107*EXP($K107/100*AP$5)*(1-_xlfn.NORM.DIST((LN(($L107*EXP($K107/100*AP$5)))-LN($J107)-$N107*AP$5)/($O107*SQRT(AP$5)),0,1,TRUE)))*EXP(-$F$1*AP$5)*(INDEX('3)tpx females'!DZ$57:DZ$107,MATCH($R107,'3)tpx females'!$DE$57:$DE$107,0))+INDEX('3)tpx males'!DX$57:DX$107,MATCH($Q107,'3)tpx males'!$DC$57:$DC$107,0))-(INDEX('3)tpx males'!DW$110:DW$160,MATCH($Q107,'3)tpx males'!$DC$110:$DC$160,0))*INDEX('3)tpx females'!DY$111:DY$161,MATCH($R107,'3)tpx females'!$DE$111:$DE$161,0))*(1-(EXP(-INDEX('3)tpx males'!DX$4:DX$54,MATCH($Q107,'3)tpx males'!$DC$4:$DC$54,0)))*EXP(-INDEX('3)tpx females'!DZ$3:DZ$53,MATCH($R107,'3)tpx females'!$DE$3:$DE$53,0))))))),0)</f>
        <v>4128.2129140360812</v>
      </c>
      <c r="AQ107" s="32">
        <f ca="1">IFERROR(($J107*EXP(AQ$5*($N107+0.5*($O107)^2))*_xlfn.NORM.DIST((LN(($L107*EXP($K107/100*AQ$5)))-LN($J107)-$N107*AQ$5)/($O107*SQRT(AQ$5))-$O107*SQRT(AQ$5),0,1,TRUE)+$L107*EXP($K107/100*AQ$5)*(1-_xlfn.NORM.DIST((LN(($L107*EXP($K107/100*AQ$5)))-LN($J107)-$N107*AQ$5)/($O107*SQRT(AQ$5)),0,1,TRUE)))*EXP(-$F$1*AQ$5)*(INDEX('3)tpx females'!EA$57:EA$107,MATCH($R107,'3)tpx females'!$DE$57:$DE$107,0))+INDEX('3)tpx males'!DY$57:DY$107,MATCH($Q107,'3)tpx males'!$DC$57:$DC$107,0))-(INDEX('3)tpx males'!DX$110:DX$160,MATCH($Q107,'3)tpx males'!$DC$110:$DC$160,0))*INDEX('3)tpx females'!DZ$111:DZ$161,MATCH($R107,'3)tpx females'!$DE$111:$DE$161,0))*(1-(EXP(-INDEX('3)tpx males'!DY$4:DY$54,MATCH($Q107,'3)tpx males'!$DC$4:$DC$54,0)))*EXP(-INDEX('3)tpx females'!EA$3:EA$53,MATCH($R107,'3)tpx females'!$DE$3:$DE$53,0))))))),0)</f>
        <v>3406.9721463290543</v>
      </c>
      <c r="AR107" s="32">
        <f ca="1">IFERROR(($J107*EXP(AR$5*($N107+0.5*($O107)^2))*_xlfn.NORM.DIST((LN(($L107*EXP($K107/100*AR$5)))-LN($J107)-$N107*AR$5)/($O107*SQRT(AR$5))-$O107*SQRT(AR$5),0,1,TRUE)+$L107*EXP($K107/100*AR$5)*(1-_xlfn.NORM.DIST((LN(($L107*EXP($K107/100*AR$5)))-LN($J107)-$N107*AR$5)/($O107*SQRT(AR$5)),0,1,TRUE)))*EXP(-$F$1*AR$5)*(INDEX('3)tpx females'!EB$57:EB$107,MATCH($R107,'3)tpx females'!$DE$57:$DE$107,0))+INDEX('3)tpx males'!DZ$57:DZ$107,MATCH($Q107,'3)tpx males'!$DC$57:$DC$107,0))-(INDEX('3)tpx males'!DY$110:DY$160,MATCH($Q107,'3)tpx males'!$DC$110:$DC$160,0))*INDEX('3)tpx females'!EA$111:EA$161,MATCH($R107,'3)tpx females'!$DE$111:$DE$161,0))*(1-(EXP(-INDEX('3)tpx males'!DZ$4:DZ$54,MATCH($Q107,'3)tpx males'!$DC$4:$DC$54,0)))*EXP(-INDEX('3)tpx females'!EB$3:EB$53,MATCH($R107,'3)tpx females'!$DE$3:$DE$53,0))))))),0)</f>
        <v>2681.0173919259087</v>
      </c>
      <c r="AS107" s="32">
        <f ca="1">IFERROR(($J107*EXP(AS$5*($N107+0.5*($O107)^2))*_xlfn.NORM.DIST((LN(($L107*EXP($K107/100*AS$5)))-LN($J107)-$N107*AS$5)/($O107*SQRT(AS$5))-$O107*SQRT(AS$5),0,1,TRUE)+$L107*EXP($K107/100*AS$5)*(1-_xlfn.NORM.DIST((LN(($L107*EXP($K107/100*AS$5)))-LN($J107)-$N107*AS$5)/($O107*SQRT(AS$5)),0,1,TRUE)))*EXP(-$F$1*AS$5)*(INDEX('3)tpx females'!EC$57:EC$107,MATCH($R107,'3)tpx females'!$DE$57:$DE$107,0))+INDEX('3)tpx males'!EA$57:EA$107,MATCH($Q107,'3)tpx males'!$DC$57:$DC$107,0))-(INDEX('3)tpx males'!DZ$110:DZ$160,MATCH($Q107,'3)tpx males'!$DC$110:$DC$160,0))*INDEX('3)tpx females'!EB$111:EB$161,MATCH($R107,'3)tpx females'!$DE$111:$DE$161,0))*(1-(EXP(-INDEX('3)tpx males'!EA$4:EA$54,MATCH($Q107,'3)tpx males'!$DC$4:$DC$54,0)))*EXP(-INDEX('3)tpx females'!EC$3:EC$53,MATCH($R107,'3)tpx females'!$DE$3:$DE$53,0))))))),0)</f>
        <v>2025.7799690786615</v>
      </c>
      <c r="AT107" s="32">
        <f ca="1">IFERROR(($J107*EXP(AT$5*($N107+0.5*($O107)^2))*_xlfn.NORM.DIST((LN(($L107*EXP($K107/100*AT$5)))-LN($J107)-$N107*AT$5)/($O107*SQRT(AT$5))-$O107*SQRT(AT$5),0,1,TRUE)+$L107*EXP($K107/100*AT$5)*(1-_xlfn.NORM.DIST((LN(($L107*EXP($K107/100*AT$5)))-LN($J107)-$N107*AT$5)/($O107*SQRT(AT$5)),0,1,TRUE)))*EXP(-$F$1*AT$5)*(INDEX('3)tpx females'!ED$57:ED$107,MATCH($R107,'3)tpx females'!$DE$57:$DE$107,0))+INDEX('3)tpx males'!EB$57:EB$107,MATCH($Q107,'3)tpx males'!$DC$57:$DC$107,0))-(INDEX('3)tpx males'!EA$110:EA$160,MATCH($Q107,'3)tpx males'!$DC$110:$DC$160,0))*INDEX('3)tpx females'!EC$111:EC$161,MATCH($R107,'3)tpx females'!$DE$111:$DE$161,0))*(1-(EXP(-INDEX('3)tpx males'!EB$4:EB$54,MATCH($Q107,'3)tpx males'!$DC$4:$DC$54,0)))*EXP(-INDEX('3)tpx females'!ED$3:ED$53,MATCH($R107,'3)tpx females'!$DE$3:$DE$53,0))))))),0)</f>
        <v>1467.9400661405455</v>
      </c>
      <c r="AU107" s="32">
        <f ca="1">IFERROR(($J107*EXP(AU$5*($N107+0.5*($O107)^2))*_xlfn.NORM.DIST((LN(($L107*EXP($K107/100*AU$5)))-LN($J107)-$N107*AU$5)/($O107*SQRT(AU$5))-$O107*SQRT(AU$5),0,1,TRUE)+$L107*EXP($K107/100*AU$5)*(1-_xlfn.NORM.DIST((LN(($L107*EXP($K107/100*AU$5)))-LN($J107)-$N107*AU$5)/($O107*SQRT(AU$5)),0,1,TRUE)))*EXP(-$F$1*AU$5)*(INDEX('3)tpx females'!EE$57:EE$107,MATCH($R107,'3)tpx females'!$DE$57:$DE$107,0))+INDEX('3)tpx males'!EC$57:EC$107,MATCH($Q107,'3)tpx males'!$DC$57:$DC$107,0))-(INDEX('3)tpx males'!EB$110:EB$160,MATCH($Q107,'3)tpx males'!$DC$110:$DC$160,0))*INDEX('3)tpx females'!ED$111:ED$161,MATCH($R107,'3)tpx females'!$DE$111:$DE$161,0))*(1-(EXP(-INDEX('3)tpx males'!EC$4:EC$54,MATCH($Q107,'3)tpx males'!$DC$4:$DC$54,0)))*EXP(-INDEX('3)tpx females'!EE$3:EE$53,MATCH($R107,'3)tpx females'!$DE$3:$DE$53,0))))))),0)</f>
        <v>1008.5574392325228</v>
      </c>
      <c r="AV107" s="32">
        <f ca="1">IFERROR(($J107*EXP(AV$5*($N107+0.5*($O107)^2))*_xlfn.NORM.DIST((LN(($L107*EXP($K107/100*AV$5)))-LN($J107)-$N107*AV$5)/($O107*SQRT(AV$5))-$O107*SQRT(AV$5),0,1,TRUE)+$L107*EXP($K107/100*AV$5)*(1-_xlfn.NORM.DIST((LN(($L107*EXP($K107/100*AV$5)))-LN($J107)-$N107*AV$5)/($O107*SQRT(AV$5)),0,1,TRUE)))*EXP(-$F$1*AV$5)*(INDEX('3)tpx females'!EF$57:EF$107,MATCH($R107,'3)tpx females'!$DE$57:$DE$107,0))+INDEX('3)tpx males'!ED$57:ED$107,MATCH($Q107,'3)tpx males'!$DC$57:$DC$107,0))-(INDEX('3)tpx males'!EC$110:EC$160,MATCH($Q107,'3)tpx males'!$DC$110:$DC$160,0))*INDEX('3)tpx females'!EE$111:EE$161,MATCH($R107,'3)tpx females'!$DE$111:$DE$161,0))*(1-(EXP(-INDEX('3)tpx males'!ED$4:ED$54,MATCH($Q107,'3)tpx males'!$DC$4:$DC$54,0)))*EXP(-INDEX('3)tpx females'!EF$3:EF$53,MATCH($R107,'3)tpx females'!$DE$3:$DE$53,0))))))),0)</f>
        <v>662.15802440911477</v>
      </c>
      <c r="AW107" s="32">
        <f ca="1">IFERROR(($J107*EXP(AW$5*($N107+0.5*($O107)^2))*_xlfn.NORM.DIST((LN(($L107*EXP($K107/100*AW$5)))-LN($J107)-$N107*AW$5)/($O107*SQRT(AW$5))-$O107*SQRT(AW$5),0,1,TRUE)+$L107*EXP($K107/100*AW$5)*(1-_xlfn.NORM.DIST((LN(($L107*EXP($K107/100*AW$5)))-LN($J107)-$N107*AW$5)/($O107*SQRT(AW$5)),0,1,TRUE)))*EXP(-$F$1*AW$5)*(INDEX('3)tpx females'!EG$57:EG$107,MATCH($R107,'3)tpx females'!$DE$57:$DE$107,0))+INDEX('3)tpx males'!EE$57:EE$107,MATCH($Q107,'3)tpx males'!$DC$57:$DC$107,0))-(INDEX('3)tpx males'!ED$110:ED$160,MATCH($Q107,'3)tpx males'!$DC$110:$DC$160,0))*INDEX('3)tpx females'!EF$111:EF$161,MATCH($R107,'3)tpx females'!$DE$111:$DE$161,0))*(1-(EXP(-INDEX('3)tpx males'!EE$4:EE$54,MATCH($Q107,'3)tpx males'!$DC$4:$DC$54,0)))*EXP(-INDEX('3)tpx females'!EG$3:EG$53,MATCH($R107,'3)tpx females'!$DE$3:$DE$53,0))))))),0)</f>
        <v>413.38040168156829</v>
      </c>
      <c r="AX107" s="32">
        <f ca="1">IFERROR(($J107*EXP(AX$5*($N107+0.5*($O107)^2))*_xlfn.NORM.DIST((LN(($L107*EXP($K107/100*AX$5)))-LN($J107)-$N107*AX$5)/($O107*SQRT(AX$5))-$O107*SQRT(AX$5),0,1,TRUE)+$L107*EXP($K107/100*AX$5)*(1-_xlfn.NORM.DIST((LN(($L107*EXP($K107/100*AX$5)))-LN($J107)-$N107*AX$5)/($O107*SQRT(AX$5)),0,1,TRUE)))*EXP(-$F$1*AX$5)*(INDEX('3)tpx females'!EH$57:EH$107,MATCH($R107,'3)tpx females'!$DE$57:$DE$107,0))+INDEX('3)tpx males'!EF$57:EF$107,MATCH($Q107,'3)tpx males'!$DC$57:$DC$107,0))-(INDEX('3)tpx males'!EE$110:EE$160,MATCH($Q107,'3)tpx males'!$DC$110:$DC$160,0))*INDEX('3)tpx females'!EG$111:EG$161,MATCH($R107,'3)tpx females'!$DE$111:$DE$161,0))*(1-(EXP(-INDEX('3)tpx males'!EF$4:EF$54,MATCH($Q107,'3)tpx males'!$DC$4:$DC$54,0)))*EXP(-INDEX('3)tpx females'!EH$3:EH$53,MATCH($R107,'3)tpx females'!$DE$3:$DE$53,0))))))),0)</f>
        <v>246.76939622644434</v>
      </c>
      <c r="AY107" s="32">
        <f ca="1">IFERROR(($J107*EXP(AY$5*($N107+0.5*($O107)^2))*_xlfn.NORM.DIST((LN(($L107*EXP($K107/100*AY$5)))-LN($J107)-$N107*AY$5)/($O107*SQRT(AY$5))-$O107*SQRT(AY$5),0,1,TRUE)+$L107*EXP($K107/100*AY$5)*(1-_xlfn.NORM.DIST((LN(($L107*EXP($K107/100*AY$5)))-LN($J107)-$N107*AY$5)/($O107*SQRT(AY$5)),0,1,TRUE)))*EXP(-$F$1*AY$5)*(INDEX('3)tpx females'!EI$57:EI$107,MATCH($R107,'3)tpx females'!$DE$57:$DE$107,0))+INDEX('3)tpx males'!EG$57:EG$107,MATCH($Q107,'3)tpx males'!$DC$57:$DC$107,0))-(INDEX('3)tpx males'!EF$110:EF$160,MATCH($Q107,'3)tpx males'!$DC$110:$DC$160,0))*INDEX('3)tpx females'!EH$111:EH$161,MATCH($R107,'3)tpx females'!$DE$111:$DE$161,0))*(1-(EXP(-INDEX('3)tpx males'!EG$4:EG$54,MATCH($Q107,'3)tpx males'!$DC$4:$DC$54,0)))*EXP(-INDEX('3)tpx females'!EI$3:EI$53,MATCH($R107,'3)tpx females'!$DE$3:$DE$53,0))))))),0)</f>
        <v>140.5135710972902</v>
      </c>
      <c r="AZ107" s="32">
        <f ca="1">IFERROR(($J107*EXP(AZ$5*($N107+0.5*($O107)^2))*_xlfn.NORM.DIST((LN(($L107*EXP($K107/100*AZ$5)))-LN($J107)-$N107*AZ$5)/($O107*SQRT(AZ$5))-$O107*SQRT(AZ$5),0,1,TRUE)+$L107*EXP($K107/100*AZ$5)*(1-_xlfn.NORM.DIST((LN(($L107*EXP($K107/100*AZ$5)))-LN($J107)-$N107*AZ$5)/($O107*SQRT(AZ$5)),0,1,TRUE)))*EXP(-$F$1*AZ$5)*(INDEX('3)tpx females'!EJ$57:EJ$107,MATCH($R107,'3)tpx females'!$DE$57:$DE$107,0))+INDEX('3)tpx males'!EH$57:EH$107,MATCH($Q107,'3)tpx males'!$DC$57:$DC$107,0))-(INDEX('3)tpx males'!EG$110:EG$160,MATCH($Q107,'3)tpx males'!$DC$110:$DC$160,0))*INDEX('3)tpx females'!EI$111:EI$161,MATCH($R107,'3)tpx females'!$DE$111:$DE$161,0))*(1-(EXP(-INDEX('3)tpx males'!EH$4:EH$54,MATCH($Q107,'3)tpx males'!$DC$4:$DC$54,0)))*EXP(-INDEX('3)tpx females'!EJ$3:EJ$53,MATCH($R107,'3)tpx females'!$DE$3:$DE$53,0))))))),0)</f>
        <v>72.438064692231762</v>
      </c>
      <c r="BA107" s="32">
        <f ca="1">IFERROR(($J107*EXP(BA$5*($N107+0.5*($O107)^2))*_xlfn.NORM.DIST((LN(($L107*EXP($K107/100*BA$5)))-LN($J107)-$N107*BA$5)/($O107*SQRT(BA$5))-$O107*SQRT(BA$5),0,1,TRUE)+$L107*EXP($K107/100*BA$5)*(1-_xlfn.NORM.DIST((LN(($L107*EXP($K107/100*BA$5)))-LN($J107)-$N107*BA$5)/($O107*SQRT(BA$5)),0,1,TRUE)))*EXP(-$F$1*BA$5)*(INDEX('3)tpx females'!EK$57:EK$107,MATCH($R107,'3)tpx females'!$DE$57:$DE$107,0))+INDEX('3)tpx males'!EI$57:EI$107,MATCH($Q107,'3)tpx males'!$DC$57:$DC$107,0))-(INDEX('3)tpx males'!EH$110:EH$160,MATCH($Q107,'3)tpx males'!$DC$110:$DC$160,0))*INDEX('3)tpx females'!EJ$111:EJ$161,MATCH($R107,'3)tpx females'!$DE$111:$DE$161,0))*(1-(EXP(-INDEX('3)tpx males'!EI$4:EI$54,MATCH($Q107,'3)tpx males'!$DC$4:$DC$54,0)))*EXP(-INDEX('3)tpx females'!EK$3:EK$53,MATCH($R107,'3)tpx females'!$DE$3:$DE$53,0))))))),0)</f>
        <v>38.702932381598757</v>
      </c>
      <c r="BB107" s="32">
        <f ca="1">IFERROR(($J107*EXP(BB$5*($N107+0.5*($O107)^2))*_xlfn.NORM.DIST((LN(($L107*EXP($K107/100*BB$5)))-LN($J107)-$N107*BB$5)/($O107*SQRT(BB$5))-$O107*SQRT(BB$5),0,1,TRUE)+$L107*EXP($K107/100*BB$5)*(1-_xlfn.NORM.DIST((LN(($L107*EXP($K107/100*BB$5)))-LN($J107)-$N107*BB$5)/($O107*SQRT(BB$5)),0,1,TRUE)))*EXP(-$F$1*BB$5)*(INDEX('3)tpx females'!EL$57:EL$107,MATCH($R107,'3)tpx females'!$DE$57:$DE$107,0))+INDEX('3)tpx males'!EJ$57:EJ$107,MATCH($Q107,'3)tpx males'!$DC$57:$DC$107,0))-(INDEX('3)tpx males'!EI$110:EI$160,MATCH($Q107,'3)tpx males'!$DC$110:$DC$160,0))*INDEX('3)tpx females'!EK$111:EK$161,MATCH($R107,'3)tpx females'!$DE$111:$DE$161,0))*(1-(EXP(-INDEX('3)tpx males'!EJ$4:EJ$54,MATCH($Q107,'3)tpx males'!$DC$4:$DC$54,0)))*EXP(-INDEX('3)tpx females'!EL$3:EL$53,MATCH($R107,'3)tpx females'!$DE$3:$DE$53,0))))))),0)</f>
        <v>19.737800329776643</v>
      </c>
      <c r="BC107" s="32">
        <f ca="1">IFERROR(($J107*EXP(BC$5*($N107+0.5*($O107)^2))*_xlfn.NORM.DIST((LN(($L107*EXP($K107/100*BC$5)))-LN($J107)-$N107*BC$5)/($O107*SQRT(BC$5))-$O107*SQRT(BC$5),0,1,TRUE)+$L107*EXP($K107/100*BC$5)*(1-_xlfn.NORM.DIST((LN(($L107*EXP($K107/100*BC$5)))-LN($J107)-$N107*BC$5)/($O107*SQRT(BC$5)),0,1,TRUE)))*EXP(-$F$1*BC$5)*(INDEX('3)tpx females'!EM$57:EM$107,MATCH($R107,'3)tpx females'!$DE$57:$DE$107,0))+INDEX('3)tpx males'!EK$57:EK$107,MATCH($Q107,'3)tpx males'!$DC$57:$DC$107,0))-(INDEX('3)tpx males'!EJ$110:EJ$160,MATCH($Q107,'3)tpx males'!$DC$110:$DC$160,0))*INDEX('3)tpx females'!EL$111:EL$161,MATCH($R107,'3)tpx females'!$DE$111:$DE$161,0))*(1-(EXP(-INDEX('3)tpx males'!EK$4:EK$54,MATCH($Q107,'3)tpx males'!$DC$4:$DC$54,0)))*EXP(-INDEX('3)tpx females'!EM$3:EM$53,MATCH($R107,'3)tpx females'!$DE$3:$DE$53,0))))))),0)</f>
        <v>8.4696876942718955</v>
      </c>
      <c r="BD107" s="32">
        <f ca="1">IFERROR(($J107*EXP(BD$5*($N107+0.5*($O107)^2))*_xlfn.NORM.DIST((LN(($L107*EXP($K107/100*BD$5)))-LN($J107)-$N107*BD$5)/($O107*SQRT(BD$5))-$O107*SQRT(BD$5),0,1,TRUE)+$L107*EXP($K107/100*BD$5)*(1-_xlfn.NORM.DIST((LN(($L107*EXP($K107/100*BD$5)))-LN($J107)-$N107*BD$5)/($O107*SQRT(BD$5)),0,1,TRUE)))*EXP(-$F$1*BD$5)*(INDEX('3)tpx females'!EN$57:EN$107,MATCH($R107,'3)tpx females'!$DE$57:$DE$107,0))+INDEX('3)tpx males'!EL$57:EL$107,MATCH($Q107,'3)tpx males'!$DC$57:$DC$107,0))-(INDEX('3)tpx males'!EK$110:EK$160,MATCH($Q107,'3)tpx males'!$DC$110:$DC$160,0))*INDEX('3)tpx females'!EM$111:EM$161,MATCH($R107,'3)tpx females'!$DE$111:$DE$161,0))*(1-(EXP(-INDEX('3)tpx males'!EL$4:EL$54,MATCH($Q107,'3)tpx males'!$DC$4:$DC$54,0)))*EXP(-INDEX('3)tpx females'!EN$3:EN$53,MATCH($R107,'3)tpx females'!$DE$3:$DE$53,0))))))),0)</f>
        <v>0</v>
      </c>
      <c r="BE107" s="32">
        <f ca="1">IFERROR(($J107*EXP(BE$5*($N107+0.5*($O107)^2))*_xlfn.NORM.DIST((LN(($L107*EXP($K107/100*BE$5)))-LN($J107)-$N107*BE$5)/($O107*SQRT(BE$5))-$O107*SQRT(BE$5),0,1,TRUE)+$L107*EXP($K107/100*BE$5)*(1-_xlfn.NORM.DIST((LN(($L107*EXP($K107/100*BE$5)))-LN($J107)-$N107*BE$5)/($O107*SQRT(BE$5)),0,1,TRUE)))*EXP(-$F$1*BE$5)*(INDEX('3)tpx females'!EO$57:EO$107,MATCH($R107,'3)tpx females'!$DE$57:$DE$107,0))+INDEX('3)tpx males'!EM$57:EM$107,MATCH($Q107,'3)tpx males'!$DC$57:$DC$107,0))-(INDEX('3)tpx males'!EL$110:EL$160,MATCH($Q107,'3)tpx males'!$DC$110:$DC$160,0))*INDEX('3)tpx females'!EN$111:EN$161,MATCH($R107,'3)tpx females'!$DE$111:$DE$161,0))*(1-(EXP(-INDEX('3)tpx males'!EM$4:EM$54,MATCH($Q107,'3)tpx males'!$DC$4:$DC$54,0)))*EXP(-INDEX('3)tpx females'!EO$3:EO$53,MATCH($R107,'3)tpx females'!$DE$3:$DE$53,0))))))),0)</f>
        <v>0</v>
      </c>
      <c r="BF107" s="32">
        <f ca="1">IFERROR(($J107*EXP(BF$5*($N107+0.5*($O107)^2))*_xlfn.NORM.DIST((LN(($L107*EXP($K107/100*BF$5)))-LN($J107)-$N107*BF$5)/($O107*SQRT(BF$5))-$O107*SQRT(BF$5),0,1,TRUE)+$L107*EXP($K107/100*BF$5)*(1-_xlfn.NORM.DIST((LN(($L107*EXP($K107/100*BF$5)))-LN($J107)-$N107*BF$5)/($O107*SQRT(BF$5)),0,1,TRUE)))*EXP(-$F$1*BF$5)*(INDEX('3)tpx females'!EP$57:EP$107,MATCH($R107,'3)tpx females'!$DE$57:$DE$107,0))+INDEX('3)tpx males'!EN$57:EN$107,MATCH($Q107,'3)tpx males'!$DC$57:$DC$107,0))-(INDEX('3)tpx males'!EM$110:EM$160,MATCH($Q107,'3)tpx males'!$DC$110:$DC$160,0))*INDEX('3)tpx females'!EO$111:EO$161,MATCH($R107,'3)tpx females'!$DE$111:$DE$161,0))*(1-(EXP(-INDEX('3)tpx males'!EN$4:EN$54,MATCH($Q107,'3)tpx males'!$DC$4:$DC$54,0)))*EXP(-INDEX('3)tpx females'!EP$3:EP$53,MATCH($R107,'3)tpx females'!$DE$3:$DE$53,0))))))),0)</f>
        <v>0</v>
      </c>
      <c r="BG107" s="32">
        <f ca="1">IFERROR(($J107*EXP(BG$5*($N107+0.5*($O107)^2))*_xlfn.NORM.DIST((LN(($L107*EXP($K107/100*BG$5)))-LN($J107)-$N107*BG$5)/($O107*SQRT(BG$5))-$O107*SQRT(BG$5),0,1,TRUE)+$L107*EXP($K107/100*BG$5)*(1-_xlfn.NORM.DIST((LN(($L107*EXP($K107/100*BG$5)))-LN($J107)-$N107*BG$5)/($O107*SQRT(BG$5)),0,1,TRUE)))*EXP(-$F$1*BG$5)*(INDEX('3)tpx females'!EQ$57:EQ$107,MATCH($R107,'3)tpx females'!$DE$57:$DE$107,0))+INDEX('3)tpx males'!EO$57:EO$107,MATCH($Q107,'3)tpx males'!$DC$57:$DC$107,0))-(INDEX('3)tpx males'!EN$110:EN$160,MATCH($Q107,'3)tpx males'!$DC$110:$DC$160,0))*INDEX('3)tpx females'!EP$111:EP$161,MATCH($R107,'3)tpx females'!$DE$111:$DE$161,0))*(1-(EXP(-INDEX('3)tpx males'!EO$4:EO$54,MATCH($Q107,'3)tpx males'!$DC$4:$DC$54,0)))*EXP(-INDEX('3)tpx females'!EQ$3:EQ$53,MATCH($R107,'3)tpx females'!$DE$3:$DE$53,0))))))),0)</f>
        <v>0</v>
      </c>
      <c r="BH107" s="32">
        <f ca="1">IFERROR(($J107*EXP(BH$5*($N107+0.5*($O107)^2))*_xlfn.NORM.DIST((LN(($L107*EXP($K107/100*BH$5)))-LN($J107)-$N107*BH$5)/($O107*SQRT(BH$5))-$O107*SQRT(BH$5),0,1,TRUE)+$L107*EXP($K107/100*BH$5)*(1-_xlfn.NORM.DIST((LN(($L107*EXP($K107/100*BH$5)))-LN($J107)-$N107*BH$5)/($O107*SQRT(BH$5)),0,1,TRUE)))*EXP(-$F$1*BH$5)*(INDEX('3)tpx females'!ER$57:ER$107,MATCH($R107,'3)tpx females'!$DE$57:$DE$107,0))+INDEX('3)tpx males'!EP$57:EP$107,MATCH($Q107,'3)tpx males'!$DC$57:$DC$107,0))-(INDEX('3)tpx males'!EO$110:EO$160,MATCH($Q107,'3)tpx males'!$DC$110:$DC$160,0))*INDEX('3)tpx females'!EQ$111:EQ$161,MATCH($R107,'3)tpx females'!$DE$111:$DE$161,0))*(1-(EXP(-INDEX('3)tpx males'!EP$4:EP$54,MATCH($Q107,'3)tpx males'!$DC$4:$DC$54,0)))*EXP(-INDEX('3)tpx females'!ER$3:ER$53,MATCH($R107,'3)tpx females'!$DE$3:$DE$53,0))))))),0)</f>
        <v>0</v>
      </c>
      <c r="BI107" s="32">
        <f ca="1">IFERROR(($J107*EXP(BI$5*($N107+0.5*($O107)^2))*_xlfn.NORM.DIST((LN(($L107*EXP($K107/100*BI$5)))-LN($J107)-$N107*BI$5)/($O107*SQRT(BI$5))-$O107*SQRT(BI$5),0,1,TRUE)+$L107*EXP($K107/100*BI$5)*(1-_xlfn.NORM.DIST((LN(($L107*EXP($K107/100*BI$5)))-LN($J107)-$N107*BI$5)/($O107*SQRT(BI$5)),0,1,TRUE)))*EXP(-$F$1*BI$5)*(INDEX('3)tpx females'!ES$57:ES$107,MATCH($R107,'3)tpx females'!$DE$57:$DE$107,0))+INDEX('3)tpx males'!EQ$57:EQ$107,MATCH($Q107,'3)tpx males'!$DC$57:$DC$107,0))-(INDEX('3)tpx males'!EP$110:EP$160,MATCH($Q107,'3)tpx males'!$DC$110:$DC$160,0))*INDEX('3)tpx females'!ER$111:ER$161,MATCH($R107,'3)tpx females'!$DE$111:$DE$161,0))*(1-(EXP(-INDEX('3)tpx males'!EQ$4:EQ$54,MATCH($Q107,'3)tpx males'!$DC$4:$DC$54,0)))*EXP(-INDEX('3)tpx females'!ES$3:ES$53,MATCH($R107,'3)tpx females'!$DE$3:$DE$53,0))))))),0)</f>
        <v>0</v>
      </c>
      <c r="BJ107" s="32">
        <f ca="1">IFERROR(($J107*EXP(BJ$5*($N107+0.5*($O107)^2))*_xlfn.NORM.DIST((LN(($L107*EXP($K107/100*BJ$5)))-LN($J107)-$N107*BJ$5)/($O107*SQRT(BJ$5))-$O107*SQRT(BJ$5),0,1,TRUE)+$L107*EXP($K107/100*BJ$5)*(1-_xlfn.NORM.DIST((LN(($L107*EXP($K107/100*BJ$5)))-LN($J107)-$N107*BJ$5)/($O107*SQRT(BJ$5)),0,1,TRUE)))*EXP(-$F$1*BJ$5)*(INDEX('3)tpx females'!ET$57:ET$107,MATCH($R107,'3)tpx females'!$DE$57:$DE$107,0))+INDEX('3)tpx males'!ER$57:ER$107,MATCH($Q107,'3)tpx males'!$DC$57:$DC$107,0))-(INDEX('3)tpx males'!EQ$110:EQ$160,MATCH($Q107,'3)tpx males'!$DC$110:$DC$160,0))*INDEX('3)tpx females'!ES$111:ES$161,MATCH($R107,'3)tpx females'!$DE$111:$DE$161,0))*(1-(EXP(-INDEX('3)tpx males'!ER$4:ER$54,MATCH($Q107,'3)tpx males'!$DC$4:$DC$54,0)))*EXP(-INDEX('3)tpx females'!ET$3:ET$53,MATCH($R107,'3)tpx females'!$DE$3:$DE$53,0))))))),0)</f>
        <v>0</v>
      </c>
      <c r="BK107" s="32">
        <f ca="1">IFERROR(($J107*EXP(BK$5*($N107+0.5*($O107)^2))*_xlfn.NORM.DIST((LN(($L107*EXP($K107/100*BK$5)))-LN($J107)-$N107*BK$5)/($O107*SQRT(BK$5))-$O107*SQRT(BK$5),0,1,TRUE)+$L107*EXP($K107/100*BK$5)*(1-_xlfn.NORM.DIST((LN(($L107*EXP($K107/100*BK$5)))-LN($J107)-$N107*BK$5)/($O107*SQRT(BK$5)),0,1,TRUE)))*EXP(-$F$1*BK$5)*(INDEX('3)tpx females'!EU$57:EU$107,MATCH($R107,'3)tpx females'!$DE$57:$DE$107,0))+INDEX('3)tpx males'!ES$57:ES$107,MATCH($Q107,'3)tpx males'!$DC$57:$DC$107,0))-(INDEX('3)tpx males'!ER$110:ER$160,MATCH($Q107,'3)tpx males'!$DC$110:$DC$160,0))*INDEX('3)tpx females'!ET$111:ET$161,MATCH($R107,'3)tpx females'!$DE$111:$DE$161,0))*(1-(EXP(-INDEX('3)tpx males'!ES$4:ES$54,MATCH($Q107,'3)tpx males'!$DC$4:$DC$54,0)))*EXP(-INDEX('3)tpx females'!EU$3:EU$53,MATCH($R107,'3)tpx females'!$DE$3:$DE$53,0))))))),0)</f>
        <v>0</v>
      </c>
      <c r="BL107" s="32">
        <f ca="1">IFERROR(($J107*EXP(BL$5*($N107+0.5*($O107)^2))*_xlfn.NORM.DIST((LN(($L107*EXP($K107/100*BL$5)))-LN($J107)-$N107*BL$5)/($O107*SQRT(BL$5))-$O107*SQRT(BL$5),0,1,TRUE)+$L107*EXP($K107/100*BL$5)*(1-_xlfn.NORM.DIST((LN(($L107*EXP($K107/100*BL$5)))-LN($J107)-$N107*BL$5)/($O107*SQRT(BL$5)),0,1,TRUE)))*EXP(-$F$1*BL$5)*(INDEX('3)tpx females'!EV$57:EV$107,MATCH($R107,'3)tpx females'!$DE$57:$DE$107,0))+INDEX('3)tpx males'!ET$57:ET$107,MATCH($Q107,'3)tpx males'!$DC$57:$DC$107,0))-(INDEX('3)tpx males'!ES$110:ES$160,MATCH($Q107,'3)tpx males'!$DC$110:$DC$160,0))*INDEX('3)tpx females'!EU$111:EU$161,MATCH($R107,'3)tpx females'!$DE$111:$DE$161,0))*(1-(EXP(-INDEX('3)tpx males'!ET$4:ET$54,MATCH($Q107,'3)tpx males'!$DC$4:$DC$54,0)))*EXP(-INDEX('3)tpx females'!EV$3:EV$53,MATCH($R107,'3)tpx females'!$DE$3:$DE$53,0))))))),0)</f>
        <v>0</v>
      </c>
      <c r="BM107" s="32">
        <f ca="1">IFERROR(($J107*EXP(BM$5*($N107+0.5*($O107)^2))*_xlfn.NORM.DIST((LN(($L107*EXP($K107/100*BM$5)))-LN($J107)-$N107*BM$5)/($O107*SQRT(BM$5))-$O107*SQRT(BM$5),0,1,TRUE)+$L107*EXP($K107/100*BM$5)*(1-_xlfn.NORM.DIST((LN(($L107*EXP($K107/100*BM$5)))-LN($J107)-$N107*BM$5)/($O107*SQRT(BM$5)),0,1,TRUE)))*EXP(-$F$1*BM$5)*(INDEX('3)tpx females'!EW$57:EW$107,MATCH($R107,'3)tpx females'!$DE$57:$DE$107,0))+INDEX('3)tpx males'!EU$57:EU$107,MATCH($Q107,'3)tpx males'!$DC$57:$DC$107,0))-(INDEX('3)tpx males'!ET$110:ET$160,MATCH($Q107,'3)tpx males'!$DC$110:$DC$160,0))*INDEX('3)tpx females'!EV$111:EV$161,MATCH($R107,'3)tpx females'!$DE$111:$DE$161,0))*(1-(EXP(-INDEX('3)tpx males'!EU$4:EU$54,MATCH($Q107,'3)tpx males'!$DC$4:$DC$54,0)))*EXP(-INDEX('3)tpx females'!EW$3:EW$53,MATCH($R107,'3)tpx females'!$DE$3:$DE$53,0))))))),0)</f>
        <v>0</v>
      </c>
      <c r="BN107" s="32">
        <f ca="1">IFERROR(($J107*EXP(BN$5*($N107+0.5*($O107)^2))*_xlfn.NORM.DIST((LN(($L107*EXP($K107/100*BN$5)))-LN($J107)-$N107*BN$5)/($O107*SQRT(BN$5))-$O107*SQRT(BN$5),0,1,TRUE)+$L107*EXP($K107/100*BN$5)*(1-_xlfn.NORM.DIST((LN(($L107*EXP($K107/100*BN$5)))-LN($J107)-$N107*BN$5)/($O107*SQRT(BN$5)),0,1,TRUE)))*EXP(-$F$1*BN$5)*(INDEX('3)tpx females'!EX$57:EX$107,MATCH($R107,'3)tpx females'!$DE$57:$DE$107,0))+INDEX('3)tpx males'!EV$57:EV$107,MATCH($Q107,'3)tpx males'!$DC$57:$DC$107,0))-(INDEX('3)tpx males'!EU$110:EU$160,MATCH($Q107,'3)tpx males'!$DC$110:$DC$160,0))*INDEX('3)tpx females'!EW$111:EW$161,MATCH($R107,'3)tpx females'!$DE$111:$DE$161,0))*(1-(EXP(-INDEX('3)tpx males'!EV$4:EV$54,MATCH($Q107,'3)tpx males'!$DC$4:$DC$54,0)))*EXP(-INDEX('3)tpx females'!EX$3:EX$53,MATCH($R107,'3)tpx females'!$DE$3:$DE$53,0))))))),0)</f>
        <v>0</v>
      </c>
      <c r="BO107" s="32">
        <f ca="1">IFERROR(($J107*EXP(BO$5*($N107+0.5*($O107)^2))*_xlfn.NORM.DIST((LN(($L107*EXP($K107/100*BO$5)))-LN($J107)-$N107*BO$5)/($O107*SQRT(BO$5))-$O107*SQRT(BO$5),0,1,TRUE)+$L107*EXP($K107/100*BO$5)*(1-_xlfn.NORM.DIST((LN(($L107*EXP($K107/100*BO$5)))-LN($J107)-$N107*BO$5)/($O107*SQRT(BO$5)),0,1,TRUE)))*EXP(-$F$1*BO$5)*(INDEX('3)tpx females'!EY$57:EY$107,MATCH($R107,'3)tpx females'!$DE$57:$DE$107,0))+INDEX('3)tpx males'!EW$57:EW$107,MATCH($Q107,'3)tpx males'!$DC$57:$DC$107,0))-(INDEX('3)tpx males'!EV$110:EV$160,MATCH($Q107,'3)tpx males'!$DC$110:$DC$160,0))*INDEX('3)tpx females'!EX$111:EX$161,MATCH($R107,'3)tpx females'!$DE$111:$DE$161,0))*(1-(EXP(-INDEX('3)tpx males'!EW$4:EW$54,MATCH($Q107,'3)tpx males'!$DC$4:$DC$54,0)))*EXP(-INDEX('3)tpx females'!EY$3:EY$53,MATCH($R107,'3)tpx females'!$DE$3:$DE$53,0))))))),0)</f>
        <v>0</v>
      </c>
      <c r="BP107" s="32">
        <f ca="1">IFERROR(($J107*EXP(BP$5*($N107+0.5*($O107)^2))*_xlfn.NORM.DIST((LN(($L107*EXP($K107/100*BP$5)))-LN($J107)-$N107*BP$5)/($O107*SQRT(BP$5))-$O107*SQRT(BP$5),0,1,TRUE)+$L107*EXP($K107/100*BP$5)*(1-_xlfn.NORM.DIST((LN(($L107*EXP($K107/100*BP$5)))-LN($J107)-$N107*BP$5)/($O107*SQRT(BP$5)),0,1,TRUE)))*EXP(-$F$1*BP$5)*(INDEX('3)tpx females'!EZ$57:EZ$107,MATCH($R107,'3)tpx females'!$DE$57:$DE$107,0))+INDEX('3)tpx males'!EX$57:EX$107,MATCH($Q107,'3)tpx males'!$DC$57:$DC$107,0))-(INDEX('3)tpx males'!EW$110:EW$160,MATCH($Q107,'3)tpx males'!$DC$110:$DC$160,0))*INDEX('3)tpx females'!EY$111:EY$161,MATCH($R107,'3)tpx females'!$DE$111:$DE$161,0))*(1-(EXP(-INDEX('3)tpx males'!EX$4:EX$54,MATCH($Q107,'3)tpx males'!$DC$4:$DC$54,0)))*EXP(-INDEX('3)tpx females'!EZ$3:EZ$53,MATCH($R107,'3)tpx females'!$DE$3:$DE$53,0))))))),0)</f>
        <v>0</v>
      </c>
      <c r="BQ107" s="32">
        <f ca="1">IFERROR(($J107*EXP(BQ$5*($N107+0.5*($O107)^2))*_xlfn.NORM.DIST((LN(($L107*EXP($K107/100*BQ$5)))-LN($J107)-$N107*BQ$5)/($O107*SQRT(BQ$5))-$O107*SQRT(BQ$5),0,1,TRUE)+$L107*EXP($K107/100*BQ$5)*(1-_xlfn.NORM.DIST((LN(($L107*EXP($K107/100*BQ$5)))-LN($J107)-$N107*BQ$5)/($O107*SQRT(BQ$5)),0,1,TRUE)))*EXP(-$F$1*BQ$5)*(INDEX('3)tpx females'!FA$57:FA$107,MATCH($R107,'3)tpx females'!$DE$57:$DE$107,0))+INDEX('3)tpx males'!EY$57:EY$107,MATCH($Q107,'3)tpx males'!$DC$57:$DC$107,0))-(INDEX('3)tpx males'!EX$110:EX$160,MATCH($Q107,'3)tpx males'!$DC$110:$DC$160,0))*INDEX('3)tpx females'!EZ$111:EZ$161,MATCH($R107,'3)tpx females'!$DE$111:$DE$161,0))*(1-(EXP(-INDEX('3)tpx males'!EY$4:EY$54,MATCH($Q107,'3)tpx males'!$DC$4:$DC$54,0)))*EXP(-INDEX('3)tpx females'!FA$3:FA$53,MATCH($R107,'3)tpx females'!$DE$3:$DE$53,0))))))),0)</f>
        <v>0</v>
      </c>
      <c r="BR107" s="32">
        <f ca="1">IFERROR(($J107*EXP(BR$5*($N107+0.5*($O107)^2))*_xlfn.NORM.DIST((LN(($L107*EXP($K107/100*BR$5)))-LN($J107)-$N107*BR$5)/($O107*SQRT(BR$5))-$O107*SQRT(BR$5),0,1,TRUE)+$L107*EXP($K107/100*BR$5)*(1-_xlfn.NORM.DIST((LN(($L107*EXP($K107/100*BR$5)))-LN($J107)-$N107*BR$5)/($O107*SQRT(BR$5)),0,1,TRUE)))*EXP(-$F$1*BR$5)*(INDEX('3)tpx females'!FB$57:FB$107,MATCH($R107,'3)tpx females'!$DE$57:$DE$107,0))+INDEX('3)tpx males'!EZ$57:EZ$107,MATCH($Q107,'3)tpx males'!$DC$57:$DC$107,0))-(INDEX('3)tpx males'!EY$110:EY$160,MATCH($Q107,'3)tpx males'!$DC$110:$DC$160,0))*INDEX('3)tpx females'!FA$111:FA$161,MATCH($R107,'3)tpx females'!$DE$111:$DE$161,0))*(1-(EXP(-INDEX('3)tpx males'!EZ$4:EZ$54,MATCH($Q107,'3)tpx males'!$DC$4:$DC$54,0)))*EXP(-INDEX('3)tpx females'!FB$3:FB$53,MATCH($R107,'3)tpx females'!$DE$3:$DE$53,0))))))),0)</f>
        <v>0</v>
      </c>
      <c r="BS107" s="32">
        <f ca="1">IFERROR(($J107*EXP(BS$5*($N107+0.5*($O107)^2))*_xlfn.NORM.DIST((LN(($L107*EXP($K107/100*BS$5)))-LN($J107)-$N107*BS$5)/($O107*SQRT(BS$5))-$O107*SQRT(BS$5),0,1,TRUE)+$L107*EXP($K107/100*BS$5)*(1-_xlfn.NORM.DIST((LN(($L107*EXP($K107/100*BS$5)))-LN($J107)-$N107*BS$5)/($O107*SQRT(BS$5)),0,1,TRUE)))*EXP(-$F$1*BS$5)*(INDEX('3)tpx females'!FC$57:FC$107,MATCH($R107,'3)tpx females'!$DE$57:$DE$107,0))+INDEX('3)tpx males'!FA$57:FA$107,MATCH($Q107,'3)tpx males'!$DC$57:$DC$107,0))-(INDEX('3)tpx males'!EZ$110:EZ$160,MATCH($Q107,'3)tpx males'!$DC$110:$DC$160,0))*INDEX('3)tpx females'!FB$111:FB$161,MATCH($R107,'3)tpx females'!$DE$111:$DE$161,0))*(1-(EXP(-INDEX('3)tpx males'!FA$4:FA$54,MATCH($Q107,'3)tpx males'!$DC$4:$DC$54,0)))*EXP(-INDEX('3)tpx females'!FC$3:FC$53,MATCH($R107,'3)tpx females'!$DE$3:$DE$53,0))))))),0)</f>
        <v>0</v>
      </c>
      <c r="BT107" s="32">
        <f ca="1">IFERROR(($J107*EXP(BT$5*($N107+0.5*($O107)^2))*_xlfn.NORM.DIST((LN(($L107*EXP($K107/100*BT$5)))-LN($J107)-$N107*BT$5)/($O107*SQRT(BT$5))-$O107*SQRT(BT$5),0,1,TRUE)+$L107*EXP($K107/100*BT$5)*(1-_xlfn.NORM.DIST((LN(($L107*EXP($K107/100*BT$5)))-LN($J107)-$N107*BT$5)/($O107*SQRT(BT$5)),0,1,TRUE)))*EXP(-$F$1*BT$5)*(INDEX('3)tpx females'!FD$57:FD$107,MATCH($R107,'3)tpx females'!$DE$57:$DE$107,0))+INDEX('3)tpx males'!FB$57:FB$107,MATCH($Q107,'3)tpx males'!$DC$57:$DC$107,0))-(INDEX('3)tpx males'!FA$110:FA$160,MATCH($Q107,'3)tpx males'!$DC$110:$DC$160,0))*INDEX('3)tpx females'!FC$111:FC$161,MATCH($R107,'3)tpx females'!$DE$111:$DE$161,0))*(1-(EXP(-INDEX('3)tpx males'!FB$4:FB$54,MATCH($Q107,'3)tpx males'!$DC$4:$DC$54,0)))*EXP(-INDEX('3)tpx females'!FD$3:FD$53,MATCH($R107,'3)tpx females'!$DE$3:$DE$53,0))))))),0)</f>
        <v>0</v>
      </c>
    </row>
    <row r="108" spans="2:72" x14ac:dyDescent="0.25">
      <c r="B108" s="32" t="s">
        <v>11</v>
      </c>
      <c r="C108" s="32" t="s">
        <v>12</v>
      </c>
      <c r="D108" s="49">
        <v>12031</v>
      </c>
      <c r="E108" s="32" t="s">
        <v>13</v>
      </c>
      <c r="F108" s="32" t="s">
        <v>14</v>
      </c>
      <c r="G108" s="49">
        <v>14120</v>
      </c>
      <c r="H108" s="32" t="s">
        <v>13</v>
      </c>
      <c r="I108" s="32" t="s">
        <v>15</v>
      </c>
      <c r="J108" s="32">
        <v>240412.5</v>
      </c>
      <c r="K108" s="32">
        <v>6.85</v>
      </c>
      <c r="L108" s="32">
        <f>'3) 2016 cases'!M108*EXP('3) 2016 cases'!L108/100)</f>
        <v>45152.383049808144</v>
      </c>
      <c r="M108" s="32"/>
      <c r="N108" s="32">
        <f>INDEX('2b)Working'!$I$61:$P$61,MATCH($I108,'2b)Working'!$I$60:$P$60,0))</f>
        <v>6.0459778905231347E-2</v>
      </c>
      <c r="O108" s="32">
        <f>INDEX('2b)Working'!$I$62:$P$62,MATCH($I108,'2b)Working'!$I$60:$P$60,0))</f>
        <v>5.4783474896411326E-2</v>
      </c>
      <c r="P108" s="32" t="str">
        <f t="shared" si="5"/>
        <v/>
      </c>
      <c r="Q108" s="32">
        <f t="shared" si="4"/>
        <v>85</v>
      </c>
      <c r="R108" s="32">
        <f t="shared" si="6"/>
        <v>79</v>
      </c>
      <c r="S108" s="32">
        <f t="shared" si="7"/>
        <v>1</v>
      </c>
      <c r="U108" s="32">
        <f t="shared" ca="1" si="8"/>
        <v>44319.12313182831</v>
      </c>
      <c r="W108" s="32">
        <f ca="1">IFERROR(($J108*EXP(W$5*($N108+0.5*($O108)^2))*_xlfn.NORM.DIST((LN(($L108*EXP($K108/100*W$5)))-LN($J108)-$N108*W$5)/($O108*SQRT(W$5))-$O108*SQRT(W$5),0,1,TRUE)+$L108*EXP($K108/100*W$5)*(1-_xlfn.NORM.DIST((LN(($L108*EXP($K108/100*W$5)))-LN($J108)-$N108*W$5)/($O108*SQRT(W$5)),0,1,TRUE)))*EXP(-$F$1*W$5)*(INDEX('3)tpx females'!DG$57:DG$107,MATCH($R108,'3)tpx females'!$DE$57:$DE$107,0))+INDEX('3)tpx males'!DE$57:DE$107,MATCH($Q108,'3)tpx males'!$DC$57:$DC$107,0))-(INDEX('3)tpx males'!DD$110:DD$160,MATCH($Q108,'3)tpx males'!$DC$110:$DC$160,0))*INDEX('3)tpx females'!DF$111:DF$161,MATCH($R108,'3)tpx females'!$DE$111:$DE$161,0))*(1-(EXP(-INDEX('3)tpx males'!DE$4:DE$54,MATCH($Q108,'3)tpx males'!$DC$4:$DC$54,0)))*EXP(-INDEX('3)tpx females'!DG$3:DG$53,MATCH($R108,'3)tpx females'!$DE$3:$DE$53,0))))))),0)</f>
        <v>101.30570397322353</v>
      </c>
      <c r="X108" s="32">
        <f ca="1">IFERROR(($J108*EXP(X$5*($N108+0.5*($O108)^2))*_xlfn.NORM.DIST((LN(($L108*EXP($K108/100*X$5)))-LN($J108)-$N108*X$5)/($O108*SQRT(X$5))-$O108*SQRT(X$5),0,1,TRUE)+$L108*EXP($K108/100*X$5)*(1-_xlfn.NORM.DIST((LN(($L108*EXP($K108/100*X$5)))-LN($J108)-$N108*X$5)/($O108*SQRT(X$5)),0,1,TRUE)))*EXP(-$F$1*X$5)*(INDEX('3)tpx females'!DH$57:DH$107,MATCH($R108,'3)tpx females'!$DE$57:$DE$107,0))+INDEX('3)tpx males'!DF$57:DF$107,MATCH($Q108,'3)tpx males'!$DC$57:$DC$107,0))-(INDEX('3)tpx males'!DE$110:DE$160,MATCH($Q108,'3)tpx males'!$DC$110:$DC$160,0))*INDEX('3)tpx females'!DG$111:DG$161,MATCH($R108,'3)tpx females'!$DE$111:$DE$161,0))*(1-(EXP(-INDEX('3)tpx males'!DF$4:DF$54,MATCH($Q108,'3)tpx males'!$DC$4:$DC$54,0)))*EXP(-INDEX('3)tpx females'!DH$3:DH$53,MATCH($R108,'3)tpx females'!$DE$3:$DE$53,0))))))),0)</f>
        <v>355.36070946246292</v>
      </c>
      <c r="Y108" s="32">
        <f ca="1">IFERROR(($J108*EXP(Y$5*($N108+0.5*($O108)^2))*_xlfn.NORM.DIST((LN(($L108*EXP($K108/100*Y$5)))-LN($J108)-$N108*Y$5)/($O108*SQRT(Y$5))-$O108*SQRT(Y$5),0,1,TRUE)+$L108*EXP($K108/100*Y$5)*(1-_xlfn.NORM.DIST((LN(($L108*EXP($K108/100*Y$5)))-LN($J108)-$N108*Y$5)/($O108*SQRT(Y$5)),0,1,TRUE)))*EXP(-$F$1*Y$5)*(INDEX('3)tpx females'!DI$57:DI$107,MATCH($R108,'3)tpx females'!$DE$57:$DE$107,0))+INDEX('3)tpx males'!DG$57:DG$107,MATCH($Q108,'3)tpx males'!$DC$57:$DC$107,0))-(INDEX('3)tpx males'!DF$110:DF$160,MATCH($Q108,'3)tpx males'!$DC$110:$DC$160,0))*INDEX('3)tpx females'!DH$111:DH$161,MATCH($R108,'3)tpx females'!$DE$111:$DE$161,0))*(1-(EXP(-INDEX('3)tpx males'!DG$4:DG$54,MATCH($Q108,'3)tpx males'!$DC$4:$DC$54,0)))*EXP(-INDEX('3)tpx females'!DI$3:DI$53,MATCH($R108,'3)tpx females'!$DE$3:$DE$53,0))))))),0)</f>
        <v>612.81570940892618</v>
      </c>
      <c r="Z108" s="32">
        <f ca="1">IFERROR(($J108*EXP(Z$5*($N108+0.5*($O108)^2))*_xlfn.NORM.DIST((LN(($L108*EXP($K108/100*Z$5)))-LN($J108)-$N108*Z$5)/($O108*SQRT(Z$5))-$O108*SQRT(Z$5),0,1,TRUE)+$L108*EXP($K108/100*Z$5)*(1-_xlfn.NORM.DIST((LN(($L108*EXP($K108/100*Z$5)))-LN($J108)-$N108*Z$5)/($O108*SQRT(Z$5)),0,1,TRUE)))*EXP(-$F$1*Z$5)*(INDEX('3)tpx females'!DJ$57:DJ$107,MATCH($R108,'3)tpx females'!$DE$57:$DE$107,0))+INDEX('3)tpx males'!DH$57:DH$107,MATCH($Q108,'3)tpx males'!$DC$57:$DC$107,0))-(INDEX('3)tpx males'!DG$110:DG$160,MATCH($Q108,'3)tpx males'!$DC$110:$DC$160,0))*INDEX('3)tpx females'!DI$111:DI$161,MATCH($R108,'3)tpx females'!$DE$111:$DE$161,0))*(1-(EXP(-INDEX('3)tpx males'!DH$4:DH$54,MATCH($Q108,'3)tpx males'!$DC$4:$DC$54,0)))*EXP(-INDEX('3)tpx females'!DJ$3:DJ$53,MATCH($R108,'3)tpx females'!$DE$3:$DE$53,0))))))),0)</f>
        <v>954.63422261345681</v>
      </c>
      <c r="AA108" s="32">
        <f ca="1">IFERROR(($J108*EXP(AA$5*($N108+0.5*($O108)^2))*_xlfn.NORM.DIST((LN(($L108*EXP($K108/100*AA$5)))-LN($J108)-$N108*AA$5)/($O108*SQRT(AA$5))-$O108*SQRT(AA$5),0,1,TRUE)+$L108*EXP($K108/100*AA$5)*(1-_xlfn.NORM.DIST((LN(($L108*EXP($K108/100*AA$5)))-LN($J108)-$N108*AA$5)/($O108*SQRT(AA$5)),0,1,TRUE)))*EXP(-$F$1*AA$5)*(INDEX('3)tpx females'!DK$57:DK$107,MATCH($R108,'3)tpx females'!$DE$57:$DE$107,0))+INDEX('3)tpx males'!DI$57:DI$107,MATCH($Q108,'3)tpx males'!$DC$57:$DC$107,0))-(INDEX('3)tpx males'!DH$110:DH$160,MATCH($Q108,'3)tpx males'!$DC$110:$DC$160,0))*INDEX('3)tpx females'!DJ$111:DJ$161,MATCH($R108,'3)tpx females'!$DE$111:$DE$161,0))*(1-(EXP(-INDEX('3)tpx males'!DI$4:DI$54,MATCH($Q108,'3)tpx males'!$DC$4:$DC$54,0)))*EXP(-INDEX('3)tpx females'!DK$3:DK$53,MATCH($R108,'3)tpx females'!$DE$3:$DE$53,0))))))),0)</f>
        <v>1336.8649083413675</v>
      </c>
      <c r="AB108" s="32">
        <f ca="1">IFERROR(($J108*EXP(AB$5*($N108+0.5*($O108)^2))*_xlfn.NORM.DIST((LN(($L108*EXP($K108/100*AB$5)))-LN($J108)-$N108*AB$5)/($O108*SQRT(AB$5))-$O108*SQRT(AB$5),0,1,TRUE)+$L108*EXP($K108/100*AB$5)*(1-_xlfn.NORM.DIST((LN(($L108*EXP($K108/100*AB$5)))-LN($J108)-$N108*AB$5)/($O108*SQRT(AB$5)),0,1,TRUE)))*EXP(-$F$1*AB$5)*(INDEX('3)tpx females'!DL$57:DL$107,MATCH($R108,'3)tpx females'!$DE$57:$DE$107,0))+INDEX('3)tpx males'!DJ$57:DJ$107,MATCH($Q108,'3)tpx males'!$DC$57:$DC$107,0))-(INDEX('3)tpx males'!DI$110:DI$160,MATCH($Q108,'3)tpx males'!$DC$110:$DC$160,0))*INDEX('3)tpx females'!DK$111:DK$161,MATCH($R108,'3)tpx females'!$DE$111:$DE$161,0))*(1-(EXP(-INDEX('3)tpx males'!DJ$4:DJ$54,MATCH($Q108,'3)tpx males'!$DC$4:$DC$54,0)))*EXP(-INDEX('3)tpx females'!DL$3:DL$53,MATCH($R108,'3)tpx females'!$DE$3:$DE$53,0))))))),0)</f>
        <v>1636.8432394581378</v>
      </c>
      <c r="AC108" s="32">
        <f ca="1">IFERROR(($J108*EXP(AC$5*($N108+0.5*($O108)^2))*_xlfn.NORM.DIST((LN(($L108*EXP($K108/100*AC$5)))-LN($J108)-$N108*AC$5)/($O108*SQRT(AC$5))-$O108*SQRT(AC$5),0,1,TRUE)+$L108*EXP($K108/100*AC$5)*(1-_xlfn.NORM.DIST((LN(($L108*EXP($K108/100*AC$5)))-LN($J108)-$N108*AC$5)/($O108*SQRT(AC$5)),0,1,TRUE)))*EXP(-$F$1*AC$5)*(INDEX('3)tpx females'!DM$57:DM$107,MATCH($R108,'3)tpx females'!$DE$57:$DE$107,0))+INDEX('3)tpx males'!DK$57:DK$107,MATCH($Q108,'3)tpx males'!$DC$57:$DC$107,0))-(INDEX('3)tpx males'!DJ$110:DJ$160,MATCH($Q108,'3)tpx males'!$DC$110:$DC$160,0))*INDEX('3)tpx females'!DL$111:DL$161,MATCH($R108,'3)tpx females'!$DE$111:$DE$161,0))*(1-(EXP(-INDEX('3)tpx males'!DK$4:DK$54,MATCH($Q108,'3)tpx males'!$DC$4:$DC$54,0)))*EXP(-INDEX('3)tpx females'!DM$3:DM$53,MATCH($R108,'3)tpx females'!$DE$3:$DE$53,0))))))),0)</f>
        <v>2033.5285074837705</v>
      </c>
      <c r="AD108" s="32">
        <f ca="1">IFERROR(($J108*EXP(AD$5*($N108+0.5*($O108)^2))*_xlfn.NORM.DIST((LN(($L108*EXP($K108/100*AD$5)))-LN($J108)-$N108*AD$5)/($O108*SQRT(AD$5))-$O108*SQRT(AD$5),0,1,TRUE)+$L108*EXP($K108/100*AD$5)*(1-_xlfn.NORM.DIST((LN(($L108*EXP($K108/100*AD$5)))-LN($J108)-$N108*AD$5)/($O108*SQRT(AD$5)),0,1,TRUE)))*EXP(-$F$1*AD$5)*(INDEX('3)tpx females'!DN$57:DN$107,MATCH($R108,'3)tpx females'!$DE$57:$DE$107,0))+INDEX('3)tpx males'!DL$57:DL$107,MATCH($Q108,'3)tpx males'!$DC$57:$DC$107,0))-(INDEX('3)tpx males'!DK$110:DK$160,MATCH($Q108,'3)tpx males'!$DC$110:$DC$160,0))*INDEX('3)tpx females'!DM$111:DM$161,MATCH($R108,'3)tpx females'!$DE$111:$DE$161,0))*(1-(EXP(-INDEX('3)tpx males'!DL$4:DL$54,MATCH($Q108,'3)tpx males'!$DC$4:$DC$54,0)))*EXP(-INDEX('3)tpx females'!DN$3:DN$53,MATCH($R108,'3)tpx females'!$DE$3:$DE$53,0))))))),0)</f>
        <v>2370.3597916501167</v>
      </c>
      <c r="AE108" s="32">
        <f ca="1">IFERROR(($J108*EXP(AE$5*($N108+0.5*($O108)^2))*_xlfn.NORM.DIST((LN(($L108*EXP($K108/100*AE$5)))-LN($J108)-$N108*AE$5)/($O108*SQRT(AE$5))-$O108*SQRT(AE$5),0,1,TRUE)+$L108*EXP($K108/100*AE$5)*(1-_xlfn.NORM.DIST((LN(($L108*EXP($K108/100*AE$5)))-LN($J108)-$N108*AE$5)/($O108*SQRT(AE$5)),0,1,TRUE)))*EXP(-$F$1*AE$5)*(INDEX('3)tpx females'!DO$57:DO$107,MATCH($R108,'3)tpx females'!$DE$57:$DE$107,0))+INDEX('3)tpx males'!DM$57:DM$107,MATCH($Q108,'3)tpx males'!$DC$57:$DC$107,0))-(INDEX('3)tpx males'!DL$110:DL$160,MATCH($Q108,'3)tpx males'!$DC$110:$DC$160,0))*INDEX('3)tpx females'!DN$111:DN$161,MATCH($R108,'3)tpx females'!$DE$111:$DE$161,0))*(1-(EXP(-INDEX('3)tpx males'!DM$4:DM$54,MATCH($Q108,'3)tpx males'!$DC$4:$DC$54,0)))*EXP(-INDEX('3)tpx females'!DO$3:DO$53,MATCH($R108,'3)tpx females'!$DE$3:$DE$53,0))))))),0)</f>
        <v>2697.1732947197279</v>
      </c>
      <c r="AF108" s="32">
        <f ca="1">IFERROR(($J108*EXP(AF$5*($N108+0.5*($O108)^2))*_xlfn.NORM.DIST((LN(($L108*EXP($K108/100*AF$5)))-LN($J108)-$N108*AF$5)/($O108*SQRT(AF$5))-$O108*SQRT(AF$5),0,1,TRUE)+$L108*EXP($K108/100*AF$5)*(1-_xlfn.NORM.DIST((LN(($L108*EXP($K108/100*AF$5)))-LN($J108)-$N108*AF$5)/($O108*SQRT(AF$5)),0,1,TRUE)))*EXP(-$F$1*AF$5)*(INDEX('3)tpx females'!DP$57:DP$107,MATCH($R108,'3)tpx females'!$DE$57:$DE$107,0))+INDEX('3)tpx males'!DN$57:DN$107,MATCH($Q108,'3)tpx males'!$DC$57:$DC$107,0))-(INDEX('3)tpx males'!DM$110:DM$160,MATCH($Q108,'3)tpx males'!$DC$110:$DC$160,0))*INDEX('3)tpx females'!DO$111:DO$161,MATCH($R108,'3)tpx females'!$DE$111:$DE$161,0))*(1-(EXP(-INDEX('3)tpx males'!DN$4:DN$54,MATCH($Q108,'3)tpx males'!$DC$4:$DC$54,0)))*EXP(-INDEX('3)tpx females'!DP$3:DP$53,MATCH($R108,'3)tpx females'!$DE$3:$DE$53,0))))))),0)</f>
        <v>3017.5103660275131</v>
      </c>
      <c r="AG108" s="32">
        <f ca="1">IFERROR(($J108*EXP(AG$5*($N108+0.5*($O108)^2))*_xlfn.NORM.DIST((LN(($L108*EXP($K108/100*AG$5)))-LN($J108)-$N108*AG$5)/($O108*SQRT(AG$5))-$O108*SQRT(AG$5),0,1,TRUE)+$L108*EXP($K108/100*AG$5)*(1-_xlfn.NORM.DIST((LN(($L108*EXP($K108/100*AG$5)))-LN($J108)-$N108*AG$5)/($O108*SQRT(AG$5)),0,1,TRUE)))*EXP(-$F$1*AG$5)*(INDEX('3)tpx females'!DQ$57:DQ$107,MATCH($R108,'3)tpx females'!$DE$57:$DE$107,0))+INDEX('3)tpx males'!DO$57:DO$107,MATCH($Q108,'3)tpx males'!$DC$57:$DC$107,0))-(INDEX('3)tpx males'!DN$110:DN$160,MATCH($Q108,'3)tpx males'!$DC$110:$DC$160,0))*INDEX('3)tpx females'!DP$111:DP$161,MATCH($R108,'3)tpx females'!$DE$111:$DE$161,0))*(1-(EXP(-INDEX('3)tpx males'!DO$4:DO$54,MATCH($Q108,'3)tpx males'!$DC$4:$DC$54,0)))*EXP(-INDEX('3)tpx females'!DQ$3:DQ$53,MATCH($R108,'3)tpx females'!$DE$3:$DE$53,0))))))),0)</f>
        <v>3304.9013683462713</v>
      </c>
      <c r="AH108" s="32">
        <f ca="1">IFERROR(($J108*EXP(AH$5*($N108+0.5*($O108)^2))*_xlfn.NORM.DIST((LN(($L108*EXP($K108/100*AH$5)))-LN($J108)-$N108*AH$5)/($O108*SQRT(AH$5))-$O108*SQRT(AH$5),0,1,TRUE)+$L108*EXP($K108/100*AH$5)*(1-_xlfn.NORM.DIST((LN(($L108*EXP($K108/100*AH$5)))-LN($J108)-$N108*AH$5)/($O108*SQRT(AH$5)),0,1,TRUE)))*EXP(-$F$1*AH$5)*(INDEX('3)tpx females'!DR$57:DR$107,MATCH($R108,'3)tpx females'!$DE$57:$DE$107,0))+INDEX('3)tpx males'!DP$57:DP$107,MATCH($Q108,'3)tpx males'!$DC$57:$DC$107,0))-(INDEX('3)tpx males'!DO$110:DO$160,MATCH($Q108,'3)tpx males'!$DC$110:$DC$160,0))*INDEX('3)tpx females'!DQ$111:DQ$161,MATCH($R108,'3)tpx females'!$DE$111:$DE$161,0))*(1-(EXP(-INDEX('3)tpx males'!DP$4:DP$54,MATCH($Q108,'3)tpx males'!$DC$4:$DC$54,0)))*EXP(-INDEX('3)tpx females'!DR$3:DR$53,MATCH($R108,'3)tpx females'!$DE$3:$DE$53,0))))))),0)</f>
        <v>3388.2465678135786</v>
      </c>
      <c r="AI108" s="32">
        <f ca="1">IFERROR(($J108*EXP(AI$5*($N108+0.5*($O108)^2))*_xlfn.NORM.DIST((LN(($L108*EXP($K108/100*AI$5)))-LN($J108)-$N108*AI$5)/($O108*SQRT(AI$5))-$O108*SQRT(AI$5),0,1,TRUE)+$L108*EXP($K108/100*AI$5)*(1-_xlfn.NORM.DIST((LN(($L108*EXP($K108/100*AI$5)))-LN($J108)-$N108*AI$5)/($O108*SQRT(AI$5)),0,1,TRUE)))*EXP(-$F$1*AI$5)*(INDEX('3)tpx females'!DS$57:DS$107,MATCH($R108,'3)tpx females'!$DE$57:$DE$107,0))+INDEX('3)tpx males'!DQ$57:DQ$107,MATCH($Q108,'3)tpx males'!$DC$57:$DC$107,0))-(INDEX('3)tpx males'!DP$110:DP$160,MATCH($Q108,'3)tpx males'!$DC$110:$DC$160,0))*INDEX('3)tpx females'!DR$111:DR$161,MATCH($R108,'3)tpx females'!$DE$111:$DE$161,0))*(1-(EXP(-INDEX('3)tpx males'!DQ$4:DQ$54,MATCH($Q108,'3)tpx males'!$DC$4:$DC$54,0)))*EXP(-INDEX('3)tpx females'!DS$3:DS$53,MATCH($R108,'3)tpx females'!$DE$3:$DE$53,0))))))),0)</f>
        <v>3257.1569596661043</v>
      </c>
      <c r="AJ108" s="32">
        <f ca="1">IFERROR(($J108*EXP(AJ$5*($N108+0.5*($O108)^2))*_xlfn.NORM.DIST((LN(($L108*EXP($K108/100*AJ$5)))-LN($J108)-$N108*AJ$5)/($O108*SQRT(AJ$5))-$O108*SQRT(AJ$5),0,1,TRUE)+$L108*EXP($K108/100*AJ$5)*(1-_xlfn.NORM.DIST((LN(($L108*EXP($K108/100*AJ$5)))-LN($J108)-$N108*AJ$5)/($O108*SQRT(AJ$5)),0,1,TRUE)))*EXP(-$F$1*AJ$5)*(INDEX('3)tpx females'!DT$57:DT$107,MATCH($R108,'3)tpx females'!$DE$57:$DE$107,0))+INDEX('3)tpx males'!DR$57:DR$107,MATCH($Q108,'3)tpx males'!$DC$57:$DC$107,0))-(INDEX('3)tpx males'!DQ$110:DQ$160,MATCH($Q108,'3)tpx males'!$DC$110:$DC$160,0))*INDEX('3)tpx females'!DS$111:DS$161,MATCH($R108,'3)tpx females'!$DE$111:$DE$161,0))*(1-(EXP(-INDEX('3)tpx males'!DR$4:DR$54,MATCH($Q108,'3)tpx males'!$DC$4:$DC$54,0)))*EXP(-INDEX('3)tpx females'!DT$3:DT$53,MATCH($R108,'3)tpx females'!$DE$3:$DE$53,0))))))),0)</f>
        <v>3082.611861661579</v>
      </c>
      <c r="AK108" s="32">
        <f ca="1">IFERROR(($J108*EXP(AK$5*($N108+0.5*($O108)^2))*_xlfn.NORM.DIST((LN(($L108*EXP($K108/100*AK$5)))-LN($J108)-$N108*AK$5)/($O108*SQRT(AK$5))-$O108*SQRT(AK$5),0,1,TRUE)+$L108*EXP($K108/100*AK$5)*(1-_xlfn.NORM.DIST((LN(($L108*EXP($K108/100*AK$5)))-LN($J108)-$N108*AK$5)/($O108*SQRT(AK$5)),0,1,TRUE)))*EXP(-$F$1*AK$5)*(INDEX('3)tpx females'!DU$57:DU$107,MATCH($R108,'3)tpx females'!$DE$57:$DE$107,0))+INDEX('3)tpx males'!DS$57:DS$107,MATCH($Q108,'3)tpx males'!$DC$57:$DC$107,0))-(INDEX('3)tpx males'!DR$110:DR$160,MATCH($Q108,'3)tpx males'!$DC$110:$DC$160,0))*INDEX('3)tpx females'!DT$111:DT$161,MATCH($R108,'3)tpx females'!$DE$111:$DE$161,0))*(1-(EXP(-INDEX('3)tpx males'!DS$4:DS$54,MATCH($Q108,'3)tpx males'!$DC$4:$DC$54,0)))*EXP(-INDEX('3)tpx females'!DU$3:DU$53,MATCH($R108,'3)tpx females'!$DE$3:$DE$53,0))))))),0)</f>
        <v>2885.4585409793021</v>
      </c>
      <c r="AL108" s="32">
        <f ca="1">IFERROR(($J108*EXP(AL$5*($N108+0.5*($O108)^2))*_xlfn.NORM.DIST((LN(($L108*EXP($K108/100*AL$5)))-LN($J108)-$N108*AL$5)/($O108*SQRT(AL$5))-$O108*SQRT(AL$5),0,1,TRUE)+$L108*EXP($K108/100*AL$5)*(1-_xlfn.NORM.DIST((LN(($L108*EXP($K108/100*AL$5)))-LN($J108)-$N108*AL$5)/($O108*SQRT(AL$5)),0,1,TRUE)))*EXP(-$F$1*AL$5)*(INDEX('3)tpx females'!DV$57:DV$107,MATCH($R108,'3)tpx females'!$DE$57:$DE$107,0))+INDEX('3)tpx males'!DT$57:DT$107,MATCH($Q108,'3)tpx males'!$DC$57:$DC$107,0))-(INDEX('3)tpx males'!DS$110:DS$160,MATCH($Q108,'3)tpx males'!$DC$110:$DC$160,0))*INDEX('3)tpx females'!DU$111:DU$161,MATCH($R108,'3)tpx females'!$DE$111:$DE$161,0))*(1-(EXP(-INDEX('3)tpx males'!DT$4:DT$54,MATCH($Q108,'3)tpx males'!$DC$4:$DC$54,0)))*EXP(-INDEX('3)tpx females'!DV$3:DV$53,MATCH($R108,'3)tpx females'!$DE$3:$DE$53,0))))))),0)</f>
        <v>2705.5986581769503</v>
      </c>
      <c r="AM108" s="32">
        <f ca="1">IFERROR(($J108*EXP(AM$5*($N108+0.5*($O108)^2))*_xlfn.NORM.DIST((LN(($L108*EXP($K108/100*AM$5)))-LN($J108)-$N108*AM$5)/($O108*SQRT(AM$5))-$O108*SQRT(AM$5),0,1,TRUE)+$L108*EXP($K108/100*AM$5)*(1-_xlfn.NORM.DIST((LN(($L108*EXP($K108/100*AM$5)))-LN($J108)-$N108*AM$5)/($O108*SQRT(AM$5)),0,1,TRUE)))*EXP(-$F$1*AM$5)*(INDEX('3)tpx females'!DW$57:DW$107,MATCH($R108,'3)tpx females'!$DE$57:$DE$107,0))+INDEX('3)tpx males'!DU$57:DU$107,MATCH($Q108,'3)tpx males'!$DC$57:$DC$107,0))-(INDEX('3)tpx males'!DT$110:DT$160,MATCH($Q108,'3)tpx males'!$DC$110:$DC$160,0))*INDEX('3)tpx females'!DV$111:DV$161,MATCH($R108,'3)tpx females'!$DE$111:$DE$161,0))*(1-(EXP(-INDEX('3)tpx males'!DU$4:DU$54,MATCH($Q108,'3)tpx males'!$DC$4:$DC$54,0)))*EXP(-INDEX('3)tpx females'!DW$3:DW$53,MATCH($R108,'3)tpx females'!$DE$3:$DE$53,0))))))),0)</f>
        <v>2354.3721148883105</v>
      </c>
      <c r="AN108" s="32">
        <f ca="1">IFERROR(($J108*EXP(AN$5*($N108+0.5*($O108)^2))*_xlfn.NORM.DIST((LN(($L108*EXP($K108/100*AN$5)))-LN($J108)-$N108*AN$5)/($O108*SQRT(AN$5))-$O108*SQRT(AN$5),0,1,TRUE)+$L108*EXP($K108/100*AN$5)*(1-_xlfn.NORM.DIST((LN(($L108*EXP($K108/100*AN$5)))-LN($J108)-$N108*AN$5)/($O108*SQRT(AN$5)),0,1,TRUE)))*EXP(-$F$1*AN$5)*(INDEX('3)tpx females'!DX$57:DX$107,MATCH($R108,'3)tpx females'!$DE$57:$DE$107,0))+INDEX('3)tpx males'!DV$57:DV$107,MATCH($Q108,'3)tpx males'!$DC$57:$DC$107,0))-(INDEX('3)tpx males'!DU$110:DU$160,MATCH($Q108,'3)tpx males'!$DC$110:$DC$160,0))*INDEX('3)tpx females'!DW$111:DW$161,MATCH($R108,'3)tpx females'!$DE$111:$DE$161,0))*(1-(EXP(-INDEX('3)tpx males'!DV$4:DV$54,MATCH($Q108,'3)tpx males'!$DC$4:$DC$54,0)))*EXP(-INDEX('3)tpx females'!DX$3:DX$53,MATCH($R108,'3)tpx females'!$DE$3:$DE$53,0))))))),0)</f>
        <v>2019.5304345860156</v>
      </c>
      <c r="AO108" s="32">
        <f ca="1">IFERROR(($J108*EXP(AO$5*($N108+0.5*($O108)^2))*_xlfn.NORM.DIST((LN(($L108*EXP($K108/100*AO$5)))-LN($J108)-$N108*AO$5)/($O108*SQRT(AO$5))-$O108*SQRT(AO$5),0,1,TRUE)+$L108*EXP($K108/100*AO$5)*(1-_xlfn.NORM.DIST((LN(($L108*EXP($K108/100*AO$5)))-LN($J108)-$N108*AO$5)/($O108*SQRT(AO$5)),0,1,TRUE)))*EXP(-$F$1*AO$5)*(INDEX('3)tpx females'!DY$57:DY$107,MATCH($R108,'3)tpx females'!$DE$57:$DE$107,0))+INDEX('3)tpx males'!DW$57:DW$107,MATCH($Q108,'3)tpx males'!$DC$57:$DC$107,0))-(INDEX('3)tpx males'!DV$110:DV$160,MATCH($Q108,'3)tpx males'!$DC$110:$DC$160,0))*INDEX('3)tpx females'!DX$111:DX$161,MATCH($R108,'3)tpx females'!$DE$111:$DE$161,0))*(1-(EXP(-INDEX('3)tpx males'!DW$4:DW$54,MATCH($Q108,'3)tpx males'!$DC$4:$DC$54,0)))*EXP(-INDEX('3)tpx females'!DY$3:DY$53,MATCH($R108,'3)tpx females'!$DE$3:$DE$53,0))))))),0)</f>
        <v>1671.5058314415551</v>
      </c>
      <c r="AP108" s="32">
        <f ca="1">IFERROR(($J108*EXP(AP$5*($N108+0.5*($O108)^2))*_xlfn.NORM.DIST((LN(($L108*EXP($K108/100*AP$5)))-LN($J108)-$N108*AP$5)/($O108*SQRT(AP$5))-$O108*SQRT(AP$5),0,1,TRUE)+$L108*EXP($K108/100*AP$5)*(1-_xlfn.NORM.DIST((LN(($L108*EXP($K108/100*AP$5)))-LN($J108)-$N108*AP$5)/($O108*SQRT(AP$5)),0,1,TRUE)))*EXP(-$F$1*AP$5)*(INDEX('3)tpx females'!DZ$57:DZ$107,MATCH($R108,'3)tpx females'!$DE$57:$DE$107,0))+INDEX('3)tpx males'!DX$57:DX$107,MATCH($Q108,'3)tpx males'!$DC$57:$DC$107,0))-(INDEX('3)tpx males'!DW$110:DW$160,MATCH($Q108,'3)tpx males'!$DC$110:$DC$160,0))*INDEX('3)tpx females'!DY$111:DY$161,MATCH($R108,'3)tpx females'!$DE$111:$DE$161,0))*(1-(EXP(-INDEX('3)tpx males'!DX$4:DX$54,MATCH($Q108,'3)tpx males'!$DC$4:$DC$54,0)))*EXP(-INDEX('3)tpx females'!DZ$3:DZ$53,MATCH($R108,'3)tpx females'!$DE$3:$DE$53,0))))))),0)</f>
        <v>1334.9538716276952</v>
      </c>
      <c r="AQ108" s="32">
        <f ca="1">IFERROR(($J108*EXP(AQ$5*($N108+0.5*($O108)^2))*_xlfn.NORM.DIST((LN(($L108*EXP($K108/100*AQ$5)))-LN($J108)-$N108*AQ$5)/($O108*SQRT(AQ$5))-$O108*SQRT(AQ$5),0,1,TRUE)+$L108*EXP($K108/100*AQ$5)*(1-_xlfn.NORM.DIST((LN(($L108*EXP($K108/100*AQ$5)))-LN($J108)-$N108*AQ$5)/($O108*SQRT(AQ$5)),0,1,TRUE)))*EXP(-$F$1*AQ$5)*(INDEX('3)tpx females'!EA$57:EA$107,MATCH($R108,'3)tpx females'!$DE$57:$DE$107,0))+INDEX('3)tpx males'!DY$57:DY$107,MATCH($Q108,'3)tpx males'!$DC$57:$DC$107,0))-(INDEX('3)tpx males'!DX$110:DX$160,MATCH($Q108,'3)tpx males'!$DC$110:$DC$160,0))*INDEX('3)tpx females'!DZ$111:DZ$161,MATCH($R108,'3)tpx females'!$DE$111:$DE$161,0))*(1-(EXP(-INDEX('3)tpx males'!DY$4:DY$54,MATCH($Q108,'3)tpx males'!$DC$4:$DC$54,0)))*EXP(-INDEX('3)tpx females'!EA$3:EA$53,MATCH($R108,'3)tpx females'!$DE$3:$DE$53,0))))))),0)</f>
        <v>1023.3449897760814</v>
      </c>
      <c r="AR108" s="32">
        <f ca="1">IFERROR(($J108*EXP(AR$5*($N108+0.5*($O108)^2))*_xlfn.NORM.DIST((LN(($L108*EXP($K108/100*AR$5)))-LN($J108)-$N108*AR$5)/($O108*SQRT(AR$5))-$O108*SQRT(AR$5),0,1,TRUE)+$L108*EXP($K108/100*AR$5)*(1-_xlfn.NORM.DIST((LN(($L108*EXP($K108/100*AR$5)))-LN($J108)-$N108*AR$5)/($O108*SQRT(AR$5)),0,1,TRUE)))*EXP(-$F$1*AR$5)*(INDEX('3)tpx females'!EB$57:EB$107,MATCH($R108,'3)tpx females'!$DE$57:$DE$107,0))+INDEX('3)tpx males'!DZ$57:DZ$107,MATCH($Q108,'3)tpx males'!$DC$57:$DC$107,0))-(INDEX('3)tpx males'!DY$110:DY$160,MATCH($Q108,'3)tpx males'!$DC$110:$DC$160,0))*INDEX('3)tpx females'!EA$111:EA$161,MATCH($R108,'3)tpx females'!$DE$111:$DE$161,0))*(1-(EXP(-INDEX('3)tpx males'!DZ$4:DZ$54,MATCH($Q108,'3)tpx males'!$DC$4:$DC$54,0)))*EXP(-INDEX('3)tpx females'!EB$3:EB$53,MATCH($R108,'3)tpx females'!$DE$3:$DE$53,0))))))),0)</f>
        <v>756.01248552932202</v>
      </c>
      <c r="AS108" s="32">
        <f ca="1">IFERROR(($J108*EXP(AS$5*($N108+0.5*($O108)^2))*_xlfn.NORM.DIST((LN(($L108*EXP($K108/100*AS$5)))-LN($J108)-$N108*AS$5)/($O108*SQRT(AS$5))-$O108*SQRT(AS$5),0,1,TRUE)+$L108*EXP($K108/100*AS$5)*(1-_xlfn.NORM.DIST((LN(($L108*EXP($K108/100*AS$5)))-LN($J108)-$N108*AS$5)/($O108*SQRT(AS$5)),0,1,TRUE)))*EXP(-$F$1*AS$5)*(INDEX('3)tpx females'!EC$57:EC$107,MATCH($R108,'3)tpx females'!$DE$57:$DE$107,0))+INDEX('3)tpx males'!EA$57:EA$107,MATCH($Q108,'3)tpx males'!$DC$57:$DC$107,0))-(INDEX('3)tpx males'!DZ$110:DZ$160,MATCH($Q108,'3)tpx males'!$DC$110:$DC$160,0))*INDEX('3)tpx females'!EB$111:EB$161,MATCH($R108,'3)tpx females'!$DE$111:$DE$161,0))*(1-(EXP(-INDEX('3)tpx males'!EA$4:EA$54,MATCH($Q108,'3)tpx males'!$DC$4:$DC$54,0)))*EXP(-INDEX('3)tpx females'!EC$3:EC$53,MATCH($R108,'3)tpx females'!$DE$3:$DE$53,0))))))),0)</f>
        <v>532.66854276439619</v>
      </c>
      <c r="AT108" s="32">
        <f ca="1">IFERROR(($J108*EXP(AT$5*($N108+0.5*($O108)^2))*_xlfn.NORM.DIST((LN(($L108*EXP($K108/100*AT$5)))-LN($J108)-$N108*AT$5)/($O108*SQRT(AT$5))-$O108*SQRT(AT$5),0,1,TRUE)+$L108*EXP($K108/100*AT$5)*(1-_xlfn.NORM.DIST((LN(($L108*EXP($K108/100*AT$5)))-LN($J108)-$N108*AT$5)/($O108*SQRT(AT$5)),0,1,TRUE)))*EXP(-$F$1*AT$5)*(INDEX('3)tpx females'!ED$57:ED$107,MATCH($R108,'3)tpx females'!$DE$57:$DE$107,0))+INDEX('3)tpx males'!EB$57:EB$107,MATCH($Q108,'3)tpx males'!$DC$57:$DC$107,0))-(INDEX('3)tpx males'!EA$110:EA$160,MATCH($Q108,'3)tpx males'!$DC$110:$DC$160,0))*INDEX('3)tpx females'!EC$111:EC$161,MATCH($R108,'3)tpx females'!$DE$111:$DE$161,0))*(1-(EXP(-INDEX('3)tpx males'!EB$4:EB$54,MATCH($Q108,'3)tpx males'!$DC$4:$DC$54,0)))*EXP(-INDEX('3)tpx females'!ED$3:ED$53,MATCH($R108,'3)tpx females'!$DE$3:$DE$53,0))))))),0)</f>
        <v>355.81400809695174</v>
      </c>
      <c r="AU108" s="32">
        <f ca="1">IFERROR(($J108*EXP(AU$5*($N108+0.5*($O108)^2))*_xlfn.NORM.DIST((LN(($L108*EXP($K108/100*AU$5)))-LN($J108)-$N108*AU$5)/($O108*SQRT(AU$5))-$O108*SQRT(AU$5),0,1,TRUE)+$L108*EXP($K108/100*AU$5)*(1-_xlfn.NORM.DIST((LN(($L108*EXP($K108/100*AU$5)))-LN($J108)-$N108*AU$5)/($O108*SQRT(AU$5)),0,1,TRUE)))*EXP(-$F$1*AU$5)*(INDEX('3)tpx females'!EE$57:EE$107,MATCH($R108,'3)tpx females'!$DE$57:$DE$107,0))+INDEX('3)tpx males'!EC$57:EC$107,MATCH($Q108,'3)tpx males'!$DC$57:$DC$107,0))-(INDEX('3)tpx males'!EB$110:EB$160,MATCH($Q108,'3)tpx males'!$DC$110:$DC$160,0))*INDEX('3)tpx females'!ED$111:ED$161,MATCH($R108,'3)tpx females'!$DE$111:$DE$161,0))*(1-(EXP(-INDEX('3)tpx males'!EC$4:EC$54,MATCH($Q108,'3)tpx males'!$DC$4:$DC$54,0)))*EXP(-INDEX('3)tpx females'!EE$3:EE$53,MATCH($R108,'3)tpx females'!$DE$3:$DE$53,0))))))),0)</f>
        <v>228.11914093775155</v>
      </c>
      <c r="AV108" s="32">
        <f ca="1">IFERROR(($J108*EXP(AV$5*($N108+0.5*($O108)^2))*_xlfn.NORM.DIST((LN(($L108*EXP($K108/100*AV$5)))-LN($J108)-$N108*AV$5)/($O108*SQRT(AV$5))-$O108*SQRT(AV$5),0,1,TRUE)+$L108*EXP($K108/100*AV$5)*(1-_xlfn.NORM.DIST((LN(($L108*EXP($K108/100*AV$5)))-LN($J108)-$N108*AV$5)/($O108*SQRT(AV$5)),0,1,TRUE)))*EXP(-$F$1*AV$5)*(INDEX('3)tpx females'!EF$57:EF$107,MATCH($R108,'3)tpx females'!$DE$57:$DE$107,0))+INDEX('3)tpx males'!ED$57:ED$107,MATCH($Q108,'3)tpx males'!$DC$57:$DC$107,0))-(INDEX('3)tpx males'!EC$110:EC$160,MATCH($Q108,'3)tpx males'!$DC$110:$DC$160,0))*INDEX('3)tpx females'!EE$111:EE$161,MATCH($R108,'3)tpx females'!$DE$111:$DE$161,0))*(1-(EXP(-INDEX('3)tpx males'!ED$4:ED$54,MATCH($Q108,'3)tpx males'!$DC$4:$DC$54,0)))*EXP(-INDEX('3)tpx females'!EF$3:EF$53,MATCH($R108,'3)tpx females'!$DE$3:$DE$53,0))))))),0)</f>
        <v>137.61885629317968</v>
      </c>
      <c r="AW108" s="32">
        <f ca="1">IFERROR(($J108*EXP(AW$5*($N108+0.5*($O108)^2))*_xlfn.NORM.DIST((LN(($L108*EXP($K108/100*AW$5)))-LN($J108)-$N108*AW$5)/($O108*SQRT(AW$5))-$O108*SQRT(AW$5),0,1,TRUE)+$L108*EXP($K108/100*AW$5)*(1-_xlfn.NORM.DIST((LN(($L108*EXP($K108/100*AW$5)))-LN($J108)-$N108*AW$5)/($O108*SQRT(AW$5)),0,1,TRUE)))*EXP(-$F$1*AW$5)*(INDEX('3)tpx females'!EG$57:EG$107,MATCH($R108,'3)tpx females'!$DE$57:$DE$107,0))+INDEX('3)tpx males'!EE$57:EE$107,MATCH($Q108,'3)tpx males'!$DC$57:$DC$107,0))-(INDEX('3)tpx males'!ED$110:ED$160,MATCH($Q108,'3)tpx males'!$DC$110:$DC$160,0))*INDEX('3)tpx females'!EF$111:EF$161,MATCH($R108,'3)tpx females'!$DE$111:$DE$161,0))*(1-(EXP(-INDEX('3)tpx males'!EE$4:EE$54,MATCH($Q108,'3)tpx males'!$DC$4:$DC$54,0)))*EXP(-INDEX('3)tpx females'!EG$3:EG$53,MATCH($R108,'3)tpx females'!$DE$3:$DE$53,0))))))),0)</f>
        <v>80.14254797661691</v>
      </c>
      <c r="AX108" s="32">
        <f ca="1">IFERROR(($J108*EXP(AX$5*($N108+0.5*($O108)^2))*_xlfn.NORM.DIST((LN(($L108*EXP($K108/100*AX$5)))-LN($J108)-$N108*AX$5)/($O108*SQRT(AX$5))-$O108*SQRT(AX$5),0,1,TRUE)+$L108*EXP($K108/100*AX$5)*(1-_xlfn.NORM.DIST((LN(($L108*EXP($K108/100*AX$5)))-LN($J108)-$N108*AX$5)/($O108*SQRT(AX$5)),0,1,TRUE)))*EXP(-$F$1*AX$5)*(INDEX('3)tpx females'!EH$57:EH$107,MATCH($R108,'3)tpx females'!$DE$57:$DE$107,0))+INDEX('3)tpx males'!EF$57:EF$107,MATCH($Q108,'3)tpx males'!$DC$57:$DC$107,0))-(INDEX('3)tpx males'!EE$110:EE$160,MATCH($Q108,'3)tpx males'!$DC$110:$DC$160,0))*INDEX('3)tpx females'!EG$111:EG$161,MATCH($R108,'3)tpx females'!$DE$111:$DE$161,0))*(1-(EXP(-INDEX('3)tpx males'!EF$4:EF$54,MATCH($Q108,'3)tpx males'!$DC$4:$DC$54,0)))*EXP(-INDEX('3)tpx females'!EH$3:EH$53,MATCH($R108,'3)tpx females'!$DE$3:$DE$53,0))))))),0)</f>
        <v>42.896264810889171</v>
      </c>
      <c r="AY108" s="32">
        <f ca="1">IFERROR(($J108*EXP(AY$5*($N108+0.5*($O108)^2))*_xlfn.NORM.DIST((LN(($L108*EXP($K108/100*AY$5)))-LN($J108)-$N108*AY$5)/($O108*SQRT(AY$5))-$O108*SQRT(AY$5),0,1,TRUE)+$L108*EXP($K108/100*AY$5)*(1-_xlfn.NORM.DIST((LN(($L108*EXP($K108/100*AY$5)))-LN($J108)-$N108*AY$5)/($O108*SQRT(AY$5)),0,1,TRUE)))*EXP(-$F$1*AY$5)*(INDEX('3)tpx females'!EI$57:EI$107,MATCH($R108,'3)tpx females'!$DE$57:$DE$107,0))+INDEX('3)tpx males'!EG$57:EG$107,MATCH($Q108,'3)tpx males'!$DC$57:$DC$107,0))-(INDEX('3)tpx males'!EF$110:EF$160,MATCH($Q108,'3)tpx males'!$DC$110:$DC$160,0))*INDEX('3)tpx females'!EH$111:EH$161,MATCH($R108,'3)tpx females'!$DE$111:$DE$161,0))*(1-(EXP(-INDEX('3)tpx males'!EG$4:EG$54,MATCH($Q108,'3)tpx males'!$DC$4:$DC$54,0)))*EXP(-INDEX('3)tpx females'!EI$3:EI$53,MATCH($R108,'3)tpx females'!$DE$3:$DE$53,0))))))),0)</f>
        <v>23.265420980648198</v>
      </c>
      <c r="AZ108" s="32">
        <f ca="1">IFERROR(($J108*EXP(AZ$5*($N108+0.5*($O108)^2))*_xlfn.NORM.DIST((LN(($L108*EXP($K108/100*AZ$5)))-LN($J108)-$N108*AZ$5)/($O108*SQRT(AZ$5))-$O108*SQRT(AZ$5),0,1,TRUE)+$L108*EXP($K108/100*AZ$5)*(1-_xlfn.NORM.DIST((LN(($L108*EXP($K108/100*AZ$5)))-LN($J108)-$N108*AZ$5)/($O108*SQRT(AZ$5)),0,1,TRUE)))*EXP(-$F$1*AZ$5)*(INDEX('3)tpx females'!EJ$57:EJ$107,MATCH($R108,'3)tpx females'!$DE$57:$DE$107,0))+INDEX('3)tpx males'!EH$57:EH$107,MATCH($Q108,'3)tpx males'!$DC$57:$DC$107,0))-(INDEX('3)tpx males'!EG$110:EG$160,MATCH($Q108,'3)tpx males'!$DC$110:$DC$160,0))*INDEX('3)tpx females'!EI$111:EI$161,MATCH($R108,'3)tpx females'!$DE$111:$DE$161,0))*(1-(EXP(-INDEX('3)tpx males'!EH$4:EH$54,MATCH($Q108,'3)tpx males'!$DC$4:$DC$54,0)))*EXP(-INDEX('3)tpx females'!EJ$3:EJ$53,MATCH($R108,'3)tpx females'!$DE$3:$DE$53,0))))))),0)</f>
        <v>12.875001044763749</v>
      </c>
      <c r="BA108" s="32">
        <f ca="1">IFERROR(($J108*EXP(BA$5*($N108+0.5*($O108)^2))*_xlfn.NORM.DIST((LN(($L108*EXP($K108/100*BA$5)))-LN($J108)-$N108*BA$5)/($O108*SQRT(BA$5))-$O108*SQRT(BA$5),0,1,TRUE)+$L108*EXP($K108/100*BA$5)*(1-_xlfn.NORM.DIST((LN(($L108*EXP($K108/100*BA$5)))-LN($J108)-$N108*BA$5)/($O108*SQRT(BA$5)),0,1,TRUE)))*EXP(-$F$1*BA$5)*(INDEX('3)tpx females'!EK$57:EK$107,MATCH($R108,'3)tpx females'!$DE$57:$DE$107,0))+INDEX('3)tpx males'!EI$57:EI$107,MATCH($Q108,'3)tpx males'!$DC$57:$DC$107,0))-(INDEX('3)tpx males'!EH$110:EH$160,MATCH($Q108,'3)tpx males'!$DC$110:$DC$160,0))*INDEX('3)tpx females'!EJ$111:EJ$161,MATCH($R108,'3)tpx females'!$DE$111:$DE$161,0))*(1-(EXP(-INDEX('3)tpx males'!EI$4:EI$54,MATCH($Q108,'3)tpx males'!$DC$4:$DC$54,0)))*EXP(-INDEX('3)tpx females'!EK$3:EK$53,MATCH($R108,'3)tpx females'!$DE$3:$DE$53,0))))))),0)</f>
        <v>5.6332112916452761</v>
      </c>
      <c r="BB108" s="32">
        <f ca="1">IFERROR(($J108*EXP(BB$5*($N108+0.5*($O108)^2))*_xlfn.NORM.DIST((LN(($L108*EXP($K108/100*BB$5)))-LN($J108)-$N108*BB$5)/($O108*SQRT(BB$5))-$O108*SQRT(BB$5),0,1,TRUE)+$L108*EXP($K108/100*BB$5)*(1-_xlfn.NORM.DIST((LN(($L108*EXP($K108/100*BB$5)))-LN($J108)-$N108*BB$5)/($O108*SQRT(BB$5)),0,1,TRUE)))*EXP(-$F$1*BB$5)*(INDEX('3)tpx females'!EL$57:EL$107,MATCH($R108,'3)tpx females'!$DE$57:$DE$107,0))+INDEX('3)tpx males'!EJ$57:EJ$107,MATCH($Q108,'3)tpx males'!$DC$57:$DC$107,0))-(INDEX('3)tpx males'!EI$110:EI$160,MATCH($Q108,'3)tpx males'!$DC$110:$DC$160,0))*INDEX('3)tpx females'!EK$111:EK$161,MATCH($R108,'3)tpx females'!$DE$111:$DE$161,0))*(1-(EXP(-INDEX('3)tpx males'!EJ$4:EJ$54,MATCH($Q108,'3)tpx males'!$DC$4:$DC$54,0)))*EXP(-INDEX('3)tpx females'!EL$3:EL$53,MATCH($R108,'3)tpx females'!$DE$3:$DE$53,0))))))),0)</f>
        <v>0</v>
      </c>
      <c r="BC108" s="32">
        <f ca="1">IFERROR(($J108*EXP(BC$5*($N108+0.5*($O108)^2))*_xlfn.NORM.DIST((LN(($L108*EXP($K108/100*BC$5)))-LN($J108)-$N108*BC$5)/($O108*SQRT(BC$5))-$O108*SQRT(BC$5),0,1,TRUE)+$L108*EXP($K108/100*BC$5)*(1-_xlfn.NORM.DIST((LN(($L108*EXP($K108/100*BC$5)))-LN($J108)-$N108*BC$5)/($O108*SQRT(BC$5)),0,1,TRUE)))*EXP(-$F$1*BC$5)*(INDEX('3)tpx females'!EM$57:EM$107,MATCH($R108,'3)tpx females'!$DE$57:$DE$107,0))+INDEX('3)tpx males'!EK$57:EK$107,MATCH($Q108,'3)tpx males'!$DC$57:$DC$107,0))-(INDEX('3)tpx males'!EJ$110:EJ$160,MATCH($Q108,'3)tpx males'!$DC$110:$DC$160,0))*INDEX('3)tpx females'!EL$111:EL$161,MATCH($R108,'3)tpx females'!$DE$111:$DE$161,0))*(1-(EXP(-INDEX('3)tpx males'!EK$4:EK$54,MATCH($Q108,'3)tpx males'!$DC$4:$DC$54,0)))*EXP(-INDEX('3)tpx females'!EM$3:EM$53,MATCH($R108,'3)tpx females'!$DE$3:$DE$53,0))))))),0)</f>
        <v>0</v>
      </c>
      <c r="BD108" s="32">
        <f ca="1">IFERROR(($J108*EXP(BD$5*($N108+0.5*($O108)^2))*_xlfn.NORM.DIST((LN(($L108*EXP($K108/100*BD$5)))-LN($J108)-$N108*BD$5)/($O108*SQRT(BD$5))-$O108*SQRT(BD$5),0,1,TRUE)+$L108*EXP($K108/100*BD$5)*(1-_xlfn.NORM.DIST((LN(($L108*EXP($K108/100*BD$5)))-LN($J108)-$N108*BD$5)/($O108*SQRT(BD$5)),0,1,TRUE)))*EXP(-$F$1*BD$5)*(INDEX('3)tpx females'!EN$57:EN$107,MATCH($R108,'3)tpx females'!$DE$57:$DE$107,0))+INDEX('3)tpx males'!EL$57:EL$107,MATCH($Q108,'3)tpx males'!$DC$57:$DC$107,0))-(INDEX('3)tpx males'!EK$110:EK$160,MATCH($Q108,'3)tpx males'!$DC$110:$DC$160,0))*INDEX('3)tpx females'!EM$111:EM$161,MATCH($R108,'3)tpx females'!$DE$111:$DE$161,0))*(1-(EXP(-INDEX('3)tpx males'!EL$4:EL$54,MATCH($Q108,'3)tpx males'!$DC$4:$DC$54,0)))*EXP(-INDEX('3)tpx females'!EN$3:EN$53,MATCH($R108,'3)tpx females'!$DE$3:$DE$53,0))))))),0)</f>
        <v>0</v>
      </c>
      <c r="BE108" s="32">
        <f ca="1">IFERROR(($J108*EXP(BE$5*($N108+0.5*($O108)^2))*_xlfn.NORM.DIST((LN(($L108*EXP($K108/100*BE$5)))-LN($J108)-$N108*BE$5)/($O108*SQRT(BE$5))-$O108*SQRT(BE$5),0,1,TRUE)+$L108*EXP($K108/100*BE$5)*(1-_xlfn.NORM.DIST((LN(($L108*EXP($K108/100*BE$5)))-LN($J108)-$N108*BE$5)/($O108*SQRT(BE$5)),0,1,TRUE)))*EXP(-$F$1*BE$5)*(INDEX('3)tpx females'!EO$57:EO$107,MATCH($R108,'3)tpx females'!$DE$57:$DE$107,0))+INDEX('3)tpx males'!EM$57:EM$107,MATCH($Q108,'3)tpx males'!$DC$57:$DC$107,0))-(INDEX('3)tpx males'!EL$110:EL$160,MATCH($Q108,'3)tpx males'!$DC$110:$DC$160,0))*INDEX('3)tpx females'!EN$111:EN$161,MATCH($R108,'3)tpx females'!$DE$111:$DE$161,0))*(1-(EXP(-INDEX('3)tpx males'!EM$4:EM$54,MATCH($Q108,'3)tpx males'!$DC$4:$DC$54,0)))*EXP(-INDEX('3)tpx females'!EO$3:EO$53,MATCH($R108,'3)tpx females'!$DE$3:$DE$53,0))))))),0)</f>
        <v>0</v>
      </c>
      <c r="BF108" s="32">
        <f ca="1">IFERROR(($J108*EXP(BF$5*($N108+0.5*($O108)^2))*_xlfn.NORM.DIST((LN(($L108*EXP($K108/100*BF$5)))-LN($J108)-$N108*BF$5)/($O108*SQRT(BF$5))-$O108*SQRT(BF$5),0,1,TRUE)+$L108*EXP($K108/100*BF$5)*(1-_xlfn.NORM.DIST((LN(($L108*EXP($K108/100*BF$5)))-LN($J108)-$N108*BF$5)/($O108*SQRT(BF$5)),0,1,TRUE)))*EXP(-$F$1*BF$5)*(INDEX('3)tpx females'!EP$57:EP$107,MATCH($R108,'3)tpx females'!$DE$57:$DE$107,0))+INDEX('3)tpx males'!EN$57:EN$107,MATCH($Q108,'3)tpx males'!$DC$57:$DC$107,0))-(INDEX('3)tpx males'!EM$110:EM$160,MATCH($Q108,'3)tpx males'!$DC$110:$DC$160,0))*INDEX('3)tpx females'!EO$111:EO$161,MATCH($R108,'3)tpx females'!$DE$111:$DE$161,0))*(1-(EXP(-INDEX('3)tpx males'!EN$4:EN$54,MATCH($Q108,'3)tpx males'!$DC$4:$DC$54,0)))*EXP(-INDEX('3)tpx females'!EP$3:EP$53,MATCH($R108,'3)tpx females'!$DE$3:$DE$53,0))))))),0)</f>
        <v>0</v>
      </c>
      <c r="BG108" s="32">
        <f ca="1">IFERROR(($J108*EXP(BG$5*($N108+0.5*($O108)^2))*_xlfn.NORM.DIST((LN(($L108*EXP($K108/100*BG$5)))-LN($J108)-$N108*BG$5)/($O108*SQRT(BG$5))-$O108*SQRT(BG$5),0,1,TRUE)+$L108*EXP($K108/100*BG$5)*(1-_xlfn.NORM.DIST((LN(($L108*EXP($K108/100*BG$5)))-LN($J108)-$N108*BG$5)/($O108*SQRT(BG$5)),0,1,TRUE)))*EXP(-$F$1*BG$5)*(INDEX('3)tpx females'!EQ$57:EQ$107,MATCH($R108,'3)tpx females'!$DE$57:$DE$107,0))+INDEX('3)tpx males'!EO$57:EO$107,MATCH($Q108,'3)tpx males'!$DC$57:$DC$107,0))-(INDEX('3)tpx males'!EN$110:EN$160,MATCH($Q108,'3)tpx males'!$DC$110:$DC$160,0))*INDEX('3)tpx females'!EP$111:EP$161,MATCH($R108,'3)tpx females'!$DE$111:$DE$161,0))*(1-(EXP(-INDEX('3)tpx males'!EO$4:EO$54,MATCH($Q108,'3)tpx males'!$DC$4:$DC$54,0)))*EXP(-INDEX('3)tpx females'!EQ$3:EQ$53,MATCH($R108,'3)tpx females'!$DE$3:$DE$53,0))))))),0)</f>
        <v>0</v>
      </c>
      <c r="BH108" s="32">
        <f ca="1">IFERROR(($J108*EXP(BH$5*($N108+0.5*($O108)^2))*_xlfn.NORM.DIST((LN(($L108*EXP($K108/100*BH$5)))-LN($J108)-$N108*BH$5)/($O108*SQRT(BH$5))-$O108*SQRT(BH$5),0,1,TRUE)+$L108*EXP($K108/100*BH$5)*(1-_xlfn.NORM.DIST((LN(($L108*EXP($K108/100*BH$5)))-LN($J108)-$N108*BH$5)/($O108*SQRT(BH$5)),0,1,TRUE)))*EXP(-$F$1*BH$5)*(INDEX('3)tpx females'!ER$57:ER$107,MATCH($R108,'3)tpx females'!$DE$57:$DE$107,0))+INDEX('3)tpx males'!EP$57:EP$107,MATCH($Q108,'3)tpx males'!$DC$57:$DC$107,0))-(INDEX('3)tpx males'!EO$110:EO$160,MATCH($Q108,'3)tpx males'!$DC$110:$DC$160,0))*INDEX('3)tpx females'!EQ$111:EQ$161,MATCH($R108,'3)tpx females'!$DE$111:$DE$161,0))*(1-(EXP(-INDEX('3)tpx males'!EP$4:EP$54,MATCH($Q108,'3)tpx males'!$DC$4:$DC$54,0)))*EXP(-INDEX('3)tpx females'!ER$3:ER$53,MATCH($R108,'3)tpx females'!$DE$3:$DE$53,0))))))),0)</f>
        <v>0</v>
      </c>
      <c r="BI108" s="32">
        <f ca="1">IFERROR(($J108*EXP(BI$5*($N108+0.5*($O108)^2))*_xlfn.NORM.DIST((LN(($L108*EXP($K108/100*BI$5)))-LN($J108)-$N108*BI$5)/($O108*SQRT(BI$5))-$O108*SQRT(BI$5),0,1,TRUE)+$L108*EXP($K108/100*BI$5)*(1-_xlfn.NORM.DIST((LN(($L108*EXP($K108/100*BI$5)))-LN($J108)-$N108*BI$5)/($O108*SQRT(BI$5)),0,1,TRUE)))*EXP(-$F$1*BI$5)*(INDEX('3)tpx females'!ES$57:ES$107,MATCH($R108,'3)tpx females'!$DE$57:$DE$107,0))+INDEX('3)tpx males'!EQ$57:EQ$107,MATCH($Q108,'3)tpx males'!$DC$57:$DC$107,0))-(INDEX('3)tpx males'!EP$110:EP$160,MATCH($Q108,'3)tpx males'!$DC$110:$DC$160,0))*INDEX('3)tpx females'!ER$111:ER$161,MATCH($R108,'3)tpx females'!$DE$111:$DE$161,0))*(1-(EXP(-INDEX('3)tpx males'!EQ$4:EQ$54,MATCH($Q108,'3)tpx males'!$DC$4:$DC$54,0)))*EXP(-INDEX('3)tpx females'!ES$3:ES$53,MATCH($R108,'3)tpx females'!$DE$3:$DE$53,0))))))),0)</f>
        <v>0</v>
      </c>
      <c r="BJ108" s="32">
        <f ca="1">IFERROR(($J108*EXP(BJ$5*($N108+0.5*($O108)^2))*_xlfn.NORM.DIST((LN(($L108*EXP($K108/100*BJ$5)))-LN($J108)-$N108*BJ$5)/($O108*SQRT(BJ$5))-$O108*SQRT(BJ$5),0,1,TRUE)+$L108*EXP($K108/100*BJ$5)*(1-_xlfn.NORM.DIST((LN(($L108*EXP($K108/100*BJ$5)))-LN($J108)-$N108*BJ$5)/($O108*SQRT(BJ$5)),0,1,TRUE)))*EXP(-$F$1*BJ$5)*(INDEX('3)tpx females'!ET$57:ET$107,MATCH($R108,'3)tpx females'!$DE$57:$DE$107,0))+INDEX('3)tpx males'!ER$57:ER$107,MATCH($Q108,'3)tpx males'!$DC$57:$DC$107,0))-(INDEX('3)tpx males'!EQ$110:EQ$160,MATCH($Q108,'3)tpx males'!$DC$110:$DC$160,0))*INDEX('3)tpx females'!ES$111:ES$161,MATCH($R108,'3)tpx females'!$DE$111:$DE$161,0))*(1-(EXP(-INDEX('3)tpx males'!ER$4:ER$54,MATCH($Q108,'3)tpx males'!$DC$4:$DC$54,0)))*EXP(-INDEX('3)tpx females'!ET$3:ET$53,MATCH($R108,'3)tpx females'!$DE$3:$DE$53,0))))))),0)</f>
        <v>0</v>
      </c>
      <c r="BK108" s="32">
        <f ca="1">IFERROR(($J108*EXP(BK$5*($N108+0.5*($O108)^2))*_xlfn.NORM.DIST((LN(($L108*EXP($K108/100*BK$5)))-LN($J108)-$N108*BK$5)/($O108*SQRT(BK$5))-$O108*SQRT(BK$5),0,1,TRUE)+$L108*EXP($K108/100*BK$5)*(1-_xlfn.NORM.DIST((LN(($L108*EXP($K108/100*BK$5)))-LN($J108)-$N108*BK$5)/($O108*SQRT(BK$5)),0,1,TRUE)))*EXP(-$F$1*BK$5)*(INDEX('3)tpx females'!EU$57:EU$107,MATCH($R108,'3)tpx females'!$DE$57:$DE$107,0))+INDEX('3)tpx males'!ES$57:ES$107,MATCH($Q108,'3)tpx males'!$DC$57:$DC$107,0))-(INDEX('3)tpx males'!ER$110:ER$160,MATCH($Q108,'3)tpx males'!$DC$110:$DC$160,0))*INDEX('3)tpx females'!ET$111:ET$161,MATCH($R108,'3)tpx females'!$DE$111:$DE$161,0))*(1-(EXP(-INDEX('3)tpx males'!ES$4:ES$54,MATCH($Q108,'3)tpx males'!$DC$4:$DC$54,0)))*EXP(-INDEX('3)tpx females'!EU$3:EU$53,MATCH($R108,'3)tpx females'!$DE$3:$DE$53,0))))))),0)</f>
        <v>0</v>
      </c>
      <c r="BL108" s="32">
        <f ca="1">IFERROR(($J108*EXP(BL$5*($N108+0.5*($O108)^2))*_xlfn.NORM.DIST((LN(($L108*EXP($K108/100*BL$5)))-LN($J108)-$N108*BL$5)/($O108*SQRT(BL$5))-$O108*SQRT(BL$5),0,1,TRUE)+$L108*EXP($K108/100*BL$5)*(1-_xlfn.NORM.DIST((LN(($L108*EXP($K108/100*BL$5)))-LN($J108)-$N108*BL$5)/($O108*SQRT(BL$5)),0,1,TRUE)))*EXP(-$F$1*BL$5)*(INDEX('3)tpx females'!EV$57:EV$107,MATCH($R108,'3)tpx females'!$DE$57:$DE$107,0))+INDEX('3)tpx males'!ET$57:ET$107,MATCH($Q108,'3)tpx males'!$DC$57:$DC$107,0))-(INDEX('3)tpx males'!ES$110:ES$160,MATCH($Q108,'3)tpx males'!$DC$110:$DC$160,0))*INDEX('3)tpx females'!EU$111:EU$161,MATCH($R108,'3)tpx females'!$DE$111:$DE$161,0))*(1-(EXP(-INDEX('3)tpx males'!ET$4:ET$54,MATCH($Q108,'3)tpx males'!$DC$4:$DC$54,0)))*EXP(-INDEX('3)tpx females'!EV$3:EV$53,MATCH($R108,'3)tpx females'!$DE$3:$DE$53,0))))))),0)</f>
        <v>0</v>
      </c>
      <c r="BM108" s="32">
        <f ca="1">IFERROR(($J108*EXP(BM$5*($N108+0.5*($O108)^2))*_xlfn.NORM.DIST((LN(($L108*EXP($K108/100*BM$5)))-LN($J108)-$N108*BM$5)/($O108*SQRT(BM$5))-$O108*SQRT(BM$5),0,1,TRUE)+$L108*EXP($K108/100*BM$5)*(1-_xlfn.NORM.DIST((LN(($L108*EXP($K108/100*BM$5)))-LN($J108)-$N108*BM$5)/($O108*SQRT(BM$5)),0,1,TRUE)))*EXP(-$F$1*BM$5)*(INDEX('3)tpx females'!EW$57:EW$107,MATCH($R108,'3)tpx females'!$DE$57:$DE$107,0))+INDEX('3)tpx males'!EU$57:EU$107,MATCH($Q108,'3)tpx males'!$DC$57:$DC$107,0))-(INDEX('3)tpx males'!ET$110:ET$160,MATCH($Q108,'3)tpx males'!$DC$110:$DC$160,0))*INDEX('3)tpx females'!EV$111:EV$161,MATCH($R108,'3)tpx females'!$DE$111:$DE$161,0))*(1-(EXP(-INDEX('3)tpx males'!EU$4:EU$54,MATCH($Q108,'3)tpx males'!$DC$4:$DC$54,0)))*EXP(-INDEX('3)tpx females'!EW$3:EW$53,MATCH($R108,'3)tpx females'!$DE$3:$DE$53,0))))))),0)</f>
        <v>0</v>
      </c>
      <c r="BN108" s="32">
        <f ca="1">IFERROR(($J108*EXP(BN$5*($N108+0.5*($O108)^2))*_xlfn.NORM.DIST((LN(($L108*EXP($K108/100*BN$5)))-LN($J108)-$N108*BN$5)/($O108*SQRT(BN$5))-$O108*SQRT(BN$5),0,1,TRUE)+$L108*EXP($K108/100*BN$5)*(1-_xlfn.NORM.DIST((LN(($L108*EXP($K108/100*BN$5)))-LN($J108)-$N108*BN$5)/($O108*SQRT(BN$5)),0,1,TRUE)))*EXP(-$F$1*BN$5)*(INDEX('3)tpx females'!EX$57:EX$107,MATCH($R108,'3)tpx females'!$DE$57:$DE$107,0))+INDEX('3)tpx males'!EV$57:EV$107,MATCH($Q108,'3)tpx males'!$DC$57:$DC$107,0))-(INDEX('3)tpx males'!EU$110:EU$160,MATCH($Q108,'3)tpx males'!$DC$110:$DC$160,0))*INDEX('3)tpx females'!EW$111:EW$161,MATCH($R108,'3)tpx females'!$DE$111:$DE$161,0))*(1-(EXP(-INDEX('3)tpx males'!EV$4:EV$54,MATCH($Q108,'3)tpx males'!$DC$4:$DC$54,0)))*EXP(-INDEX('3)tpx females'!EX$3:EX$53,MATCH($R108,'3)tpx females'!$DE$3:$DE$53,0))))))),0)</f>
        <v>0</v>
      </c>
      <c r="BO108" s="32">
        <f ca="1">IFERROR(($J108*EXP(BO$5*($N108+0.5*($O108)^2))*_xlfn.NORM.DIST((LN(($L108*EXP($K108/100*BO$5)))-LN($J108)-$N108*BO$5)/($O108*SQRT(BO$5))-$O108*SQRT(BO$5),0,1,TRUE)+$L108*EXP($K108/100*BO$5)*(1-_xlfn.NORM.DIST((LN(($L108*EXP($K108/100*BO$5)))-LN($J108)-$N108*BO$5)/($O108*SQRT(BO$5)),0,1,TRUE)))*EXP(-$F$1*BO$5)*(INDEX('3)tpx females'!EY$57:EY$107,MATCH($R108,'3)tpx females'!$DE$57:$DE$107,0))+INDEX('3)tpx males'!EW$57:EW$107,MATCH($Q108,'3)tpx males'!$DC$57:$DC$107,0))-(INDEX('3)tpx males'!EV$110:EV$160,MATCH($Q108,'3)tpx males'!$DC$110:$DC$160,0))*INDEX('3)tpx females'!EX$111:EX$161,MATCH($R108,'3)tpx females'!$DE$111:$DE$161,0))*(1-(EXP(-INDEX('3)tpx males'!EW$4:EW$54,MATCH($Q108,'3)tpx males'!$DC$4:$DC$54,0)))*EXP(-INDEX('3)tpx females'!EY$3:EY$53,MATCH($R108,'3)tpx females'!$DE$3:$DE$53,0))))))),0)</f>
        <v>0</v>
      </c>
      <c r="BP108" s="32">
        <f ca="1">IFERROR(($J108*EXP(BP$5*($N108+0.5*($O108)^2))*_xlfn.NORM.DIST((LN(($L108*EXP($K108/100*BP$5)))-LN($J108)-$N108*BP$5)/($O108*SQRT(BP$5))-$O108*SQRT(BP$5),0,1,TRUE)+$L108*EXP($K108/100*BP$5)*(1-_xlfn.NORM.DIST((LN(($L108*EXP($K108/100*BP$5)))-LN($J108)-$N108*BP$5)/($O108*SQRT(BP$5)),0,1,TRUE)))*EXP(-$F$1*BP$5)*(INDEX('3)tpx females'!EZ$57:EZ$107,MATCH($R108,'3)tpx females'!$DE$57:$DE$107,0))+INDEX('3)tpx males'!EX$57:EX$107,MATCH($Q108,'3)tpx males'!$DC$57:$DC$107,0))-(INDEX('3)tpx males'!EW$110:EW$160,MATCH($Q108,'3)tpx males'!$DC$110:$DC$160,0))*INDEX('3)tpx females'!EY$111:EY$161,MATCH($R108,'3)tpx females'!$DE$111:$DE$161,0))*(1-(EXP(-INDEX('3)tpx males'!EX$4:EX$54,MATCH($Q108,'3)tpx males'!$DC$4:$DC$54,0)))*EXP(-INDEX('3)tpx females'!EZ$3:EZ$53,MATCH($R108,'3)tpx females'!$DE$3:$DE$53,0))))))),0)</f>
        <v>0</v>
      </c>
      <c r="BQ108" s="32">
        <f ca="1">IFERROR(($J108*EXP(BQ$5*($N108+0.5*($O108)^2))*_xlfn.NORM.DIST((LN(($L108*EXP($K108/100*BQ$5)))-LN($J108)-$N108*BQ$5)/($O108*SQRT(BQ$5))-$O108*SQRT(BQ$5),0,1,TRUE)+$L108*EXP($K108/100*BQ$5)*(1-_xlfn.NORM.DIST((LN(($L108*EXP($K108/100*BQ$5)))-LN($J108)-$N108*BQ$5)/($O108*SQRT(BQ$5)),0,1,TRUE)))*EXP(-$F$1*BQ$5)*(INDEX('3)tpx females'!FA$57:FA$107,MATCH($R108,'3)tpx females'!$DE$57:$DE$107,0))+INDEX('3)tpx males'!EY$57:EY$107,MATCH($Q108,'3)tpx males'!$DC$57:$DC$107,0))-(INDEX('3)tpx males'!EX$110:EX$160,MATCH($Q108,'3)tpx males'!$DC$110:$DC$160,0))*INDEX('3)tpx females'!EZ$111:EZ$161,MATCH($R108,'3)tpx females'!$DE$111:$DE$161,0))*(1-(EXP(-INDEX('3)tpx males'!EY$4:EY$54,MATCH($Q108,'3)tpx males'!$DC$4:$DC$54,0)))*EXP(-INDEX('3)tpx females'!FA$3:FA$53,MATCH($R108,'3)tpx females'!$DE$3:$DE$53,0))))))),0)</f>
        <v>0</v>
      </c>
      <c r="BR108" s="32">
        <f ca="1">IFERROR(($J108*EXP(BR$5*($N108+0.5*($O108)^2))*_xlfn.NORM.DIST((LN(($L108*EXP($K108/100*BR$5)))-LN($J108)-$N108*BR$5)/($O108*SQRT(BR$5))-$O108*SQRT(BR$5),0,1,TRUE)+$L108*EXP($K108/100*BR$5)*(1-_xlfn.NORM.DIST((LN(($L108*EXP($K108/100*BR$5)))-LN($J108)-$N108*BR$5)/($O108*SQRT(BR$5)),0,1,TRUE)))*EXP(-$F$1*BR$5)*(INDEX('3)tpx females'!FB$57:FB$107,MATCH($R108,'3)tpx females'!$DE$57:$DE$107,0))+INDEX('3)tpx males'!EZ$57:EZ$107,MATCH($Q108,'3)tpx males'!$DC$57:$DC$107,0))-(INDEX('3)tpx males'!EY$110:EY$160,MATCH($Q108,'3)tpx males'!$DC$110:$DC$160,0))*INDEX('3)tpx females'!FA$111:FA$161,MATCH($R108,'3)tpx females'!$DE$111:$DE$161,0))*(1-(EXP(-INDEX('3)tpx males'!EZ$4:EZ$54,MATCH($Q108,'3)tpx males'!$DC$4:$DC$54,0)))*EXP(-INDEX('3)tpx females'!FB$3:FB$53,MATCH($R108,'3)tpx females'!$DE$3:$DE$53,0))))))),0)</f>
        <v>0</v>
      </c>
      <c r="BS108" s="32">
        <f ca="1">IFERROR(($J108*EXP(BS$5*($N108+0.5*($O108)^2))*_xlfn.NORM.DIST((LN(($L108*EXP($K108/100*BS$5)))-LN($J108)-$N108*BS$5)/($O108*SQRT(BS$5))-$O108*SQRT(BS$5),0,1,TRUE)+$L108*EXP($K108/100*BS$5)*(1-_xlfn.NORM.DIST((LN(($L108*EXP($K108/100*BS$5)))-LN($J108)-$N108*BS$5)/($O108*SQRT(BS$5)),0,1,TRUE)))*EXP(-$F$1*BS$5)*(INDEX('3)tpx females'!FC$57:FC$107,MATCH($R108,'3)tpx females'!$DE$57:$DE$107,0))+INDEX('3)tpx males'!FA$57:FA$107,MATCH($Q108,'3)tpx males'!$DC$57:$DC$107,0))-(INDEX('3)tpx males'!EZ$110:EZ$160,MATCH($Q108,'3)tpx males'!$DC$110:$DC$160,0))*INDEX('3)tpx females'!FB$111:FB$161,MATCH($R108,'3)tpx females'!$DE$111:$DE$161,0))*(1-(EXP(-INDEX('3)tpx males'!FA$4:FA$54,MATCH($Q108,'3)tpx males'!$DC$4:$DC$54,0)))*EXP(-INDEX('3)tpx females'!FC$3:FC$53,MATCH($R108,'3)tpx females'!$DE$3:$DE$53,0))))))),0)</f>
        <v>0</v>
      </c>
      <c r="BT108" s="32">
        <f ca="1">IFERROR(($J108*EXP(BT$5*($N108+0.5*($O108)^2))*_xlfn.NORM.DIST((LN(($L108*EXP($K108/100*BT$5)))-LN($J108)-$N108*BT$5)/($O108*SQRT(BT$5))-$O108*SQRT(BT$5),0,1,TRUE)+$L108*EXP($K108/100*BT$5)*(1-_xlfn.NORM.DIST((LN(($L108*EXP($K108/100*BT$5)))-LN($J108)-$N108*BT$5)/($O108*SQRT(BT$5)),0,1,TRUE)))*EXP(-$F$1*BT$5)*(INDEX('3)tpx females'!FD$57:FD$107,MATCH($R108,'3)tpx females'!$DE$57:$DE$107,0))+INDEX('3)tpx males'!FB$57:FB$107,MATCH($Q108,'3)tpx males'!$DC$57:$DC$107,0))-(INDEX('3)tpx males'!FA$110:FA$160,MATCH($Q108,'3)tpx males'!$DC$110:$DC$160,0))*INDEX('3)tpx females'!FC$111:FC$161,MATCH($R108,'3)tpx females'!$DE$111:$DE$161,0))*(1-(EXP(-INDEX('3)tpx males'!FB$4:FB$54,MATCH($Q108,'3)tpx males'!$DC$4:$DC$54,0)))*EXP(-INDEX('3)tpx females'!FD$3:FD$53,MATCH($R108,'3)tpx females'!$DE$3:$DE$53,0))))))),0)</f>
        <v>0</v>
      </c>
    </row>
    <row r="109" spans="2:72" x14ac:dyDescent="0.25">
      <c r="B109" s="32" t="s">
        <v>11</v>
      </c>
      <c r="C109" s="32" t="s">
        <v>12</v>
      </c>
      <c r="D109" s="49">
        <v>12707</v>
      </c>
      <c r="E109" s="32" t="s">
        <v>13</v>
      </c>
      <c r="F109" s="32" t="s">
        <v>14</v>
      </c>
      <c r="G109" s="49">
        <v>13260</v>
      </c>
      <c r="H109" s="32" t="s">
        <v>13</v>
      </c>
      <c r="I109" s="32" t="s">
        <v>21</v>
      </c>
      <c r="J109" s="32">
        <v>506112.50000000006</v>
      </c>
      <c r="K109" s="32">
        <v>6.55</v>
      </c>
      <c r="L109" s="32">
        <f>'3) 2016 cases'!M109*EXP('3) 2016 cases'!L109/100)</f>
        <v>184313.66185695454</v>
      </c>
      <c r="M109" s="32"/>
      <c r="N109" s="32">
        <f>INDEX('2b)Working'!$I$61:$P$61,MATCH($I109,'2b)Working'!$I$60:$P$60,0))</f>
        <v>6.639962125003708E-2</v>
      </c>
      <c r="O109" s="32">
        <f>INDEX('2b)Working'!$I$62:$P$62,MATCH($I109,'2b)Working'!$I$60:$P$60,0))</f>
        <v>4.3425056649869002E-2</v>
      </c>
      <c r="P109" s="32" t="str">
        <f t="shared" si="5"/>
        <v/>
      </c>
      <c r="Q109" s="32">
        <f t="shared" si="4"/>
        <v>83</v>
      </c>
      <c r="R109" s="32">
        <f t="shared" si="6"/>
        <v>81</v>
      </c>
      <c r="S109" s="32">
        <f t="shared" si="7"/>
        <v>1</v>
      </c>
      <c r="U109" s="32">
        <f t="shared" ca="1" si="8"/>
        <v>174975.29899062516</v>
      </c>
      <c r="W109" s="32">
        <f ca="1">IFERROR(($J109*EXP(W$5*($N109+0.5*($O109)^2))*_xlfn.NORM.DIST((LN(($L109*EXP($K109/100*W$5)))-LN($J109)-$N109*W$5)/($O109*SQRT(W$5))-$O109*SQRT(W$5),0,1,TRUE)+$L109*EXP($K109/100*W$5)*(1-_xlfn.NORM.DIST((LN(($L109*EXP($K109/100*W$5)))-LN($J109)-$N109*W$5)/($O109*SQRT(W$5)),0,1,TRUE)))*EXP(-$F$1*W$5)*(INDEX('3)tpx females'!DG$57:DG$107,MATCH($R109,'3)tpx females'!$DE$57:$DE$107,0))+INDEX('3)tpx males'!DE$57:DE$107,MATCH($Q109,'3)tpx males'!$DC$57:$DC$107,0))-(INDEX('3)tpx males'!DD$110:DD$160,MATCH($Q109,'3)tpx males'!$DC$110:$DC$160,0))*INDEX('3)tpx females'!DF$111:DF$161,MATCH($R109,'3)tpx females'!$DE$111:$DE$161,0))*(1-(EXP(-INDEX('3)tpx males'!DE$4:DE$54,MATCH($Q109,'3)tpx males'!$DC$4:$DC$54,0)))*EXP(-INDEX('3)tpx females'!DG$3:DG$53,MATCH($R109,'3)tpx females'!$DE$3:$DE$53,0))))))),0)</f>
        <v>459.21146138779108</v>
      </c>
      <c r="X109" s="32">
        <f ca="1">IFERROR(($J109*EXP(X$5*($N109+0.5*($O109)^2))*_xlfn.NORM.DIST((LN(($L109*EXP($K109/100*X$5)))-LN($J109)-$N109*X$5)/($O109*SQRT(X$5))-$O109*SQRT(X$5),0,1,TRUE)+$L109*EXP($K109/100*X$5)*(1-_xlfn.NORM.DIST((LN(($L109*EXP($K109/100*X$5)))-LN($J109)-$N109*X$5)/($O109*SQRT(X$5)),0,1,TRUE)))*EXP(-$F$1*X$5)*(INDEX('3)tpx females'!DH$57:DH$107,MATCH($R109,'3)tpx females'!$DE$57:$DE$107,0))+INDEX('3)tpx males'!DF$57:DF$107,MATCH($Q109,'3)tpx males'!$DC$57:$DC$107,0))-(INDEX('3)tpx males'!DE$110:DE$160,MATCH($Q109,'3)tpx males'!$DC$110:$DC$160,0))*INDEX('3)tpx females'!DG$111:DG$161,MATCH($R109,'3)tpx females'!$DE$111:$DE$161,0))*(1-(EXP(-INDEX('3)tpx males'!DF$4:DF$54,MATCH($Q109,'3)tpx males'!$DC$4:$DC$54,0)))*EXP(-INDEX('3)tpx females'!DH$3:DH$53,MATCH($R109,'3)tpx females'!$DE$3:$DE$53,0))))))),0)</f>
        <v>1528.5229822271658</v>
      </c>
      <c r="Y109" s="32">
        <f ca="1">IFERROR(($J109*EXP(Y$5*($N109+0.5*($O109)^2))*_xlfn.NORM.DIST((LN(($L109*EXP($K109/100*Y$5)))-LN($J109)-$N109*Y$5)/($O109*SQRT(Y$5))-$O109*SQRT(Y$5),0,1,TRUE)+$L109*EXP($K109/100*Y$5)*(1-_xlfn.NORM.DIST((LN(($L109*EXP($K109/100*Y$5)))-LN($J109)-$N109*Y$5)/($O109*SQRT(Y$5)),0,1,TRUE)))*EXP(-$F$1*Y$5)*(INDEX('3)tpx females'!DI$57:DI$107,MATCH($R109,'3)tpx females'!$DE$57:$DE$107,0))+INDEX('3)tpx males'!DG$57:DG$107,MATCH($Q109,'3)tpx males'!$DC$57:$DC$107,0))-(INDEX('3)tpx males'!DF$110:DF$160,MATCH($Q109,'3)tpx males'!$DC$110:$DC$160,0))*INDEX('3)tpx females'!DH$111:DH$161,MATCH($R109,'3)tpx females'!$DE$111:$DE$161,0))*(1-(EXP(-INDEX('3)tpx males'!DG$4:DG$54,MATCH($Q109,'3)tpx males'!$DC$4:$DC$54,0)))*EXP(-INDEX('3)tpx females'!DI$3:DI$53,MATCH($R109,'3)tpx females'!$DE$3:$DE$53,0))))))),0)</f>
        <v>2755.858351816697</v>
      </c>
      <c r="Z109" s="32">
        <f ca="1">IFERROR(($J109*EXP(Z$5*($N109+0.5*($O109)^2))*_xlfn.NORM.DIST((LN(($L109*EXP($K109/100*Z$5)))-LN($J109)-$N109*Z$5)/($O109*SQRT(Z$5))-$O109*SQRT(Z$5),0,1,TRUE)+$L109*EXP($K109/100*Z$5)*(1-_xlfn.NORM.DIST((LN(($L109*EXP($K109/100*Z$5)))-LN($J109)-$N109*Z$5)/($O109*SQRT(Z$5)),0,1,TRUE)))*EXP(-$F$1*Z$5)*(INDEX('3)tpx females'!DJ$57:DJ$107,MATCH($R109,'3)tpx females'!$DE$57:$DE$107,0))+INDEX('3)tpx males'!DH$57:DH$107,MATCH($Q109,'3)tpx males'!$DC$57:$DC$107,0))-(INDEX('3)tpx males'!DG$110:DG$160,MATCH($Q109,'3)tpx males'!$DC$110:$DC$160,0))*INDEX('3)tpx females'!DI$111:DI$161,MATCH($R109,'3)tpx females'!$DE$111:$DE$161,0))*(1-(EXP(-INDEX('3)tpx males'!DH$4:DH$54,MATCH($Q109,'3)tpx males'!$DC$4:$DC$54,0)))*EXP(-INDEX('3)tpx females'!DJ$3:DJ$53,MATCH($R109,'3)tpx females'!$DE$3:$DE$53,0))))))),0)</f>
        <v>4182.7242134043645</v>
      </c>
      <c r="AA109" s="32">
        <f ca="1">IFERROR(($J109*EXP(AA$5*($N109+0.5*($O109)^2))*_xlfn.NORM.DIST((LN(($L109*EXP($K109/100*AA$5)))-LN($J109)-$N109*AA$5)/($O109*SQRT(AA$5))-$O109*SQRT(AA$5),0,1,TRUE)+$L109*EXP($K109/100*AA$5)*(1-_xlfn.NORM.DIST((LN(($L109*EXP($K109/100*AA$5)))-LN($J109)-$N109*AA$5)/($O109*SQRT(AA$5)),0,1,TRUE)))*EXP(-$F$1*AA$5)*(INDEX('3)tpx females'!DK$57:DK$107,MATCH($R109,'3)tpx females'!$DE$57:$DE$107,0))+INDEX('3)tpx males'!DI$57:DI$107,MATCH($Q109,'3)tpx males'!$DC$57:$DC$107,0))-(INDEX('3)tpx males'!DH$110:DH$160,MATCH($Q109,'3)tpx males'!$DC$110:$DC$160,0))*INDEX('3)tpx females'!DJ$111:DJ$161,MATCH($R109,'3)tpx females'!$DE$111:$DE$161,0))*(1-(EXP(-INDEX('3)tpx males'!DI$4:DI$54,MATCH($Q109,'3)tpx males'!$DC$4:$DC$54,0)))*EXP(-INDEX('3)tpx females'!DK$3:DK$53,MATCH($R109,'3)tpx females'!$DE$3:$DE$53,0))))))),0)</f>
        <v>5584.2986081957733</v>
      </c>
      <c r="AB109" s="32">
        <f ca="1">IFERROR(($J109*EXP(AB$5*($N109+0.5*($O109)^2))*_xlfn.NORM.DIST((LN(($L109*EXP($K109/100*AB$5)))-LN($J109)-$N109*AB$5)/($O109*SQRT(AB$5))-$O109*SQRT(AB$5),0,1,TRUE)+$L109*EXP($K109/100*AB$5)*(1-_xlfn.NORM.DIST((LN(($L109*EXP($K109/100*AB$5)))-LN($J109)-$N109*AB$5)/($O109*SQRT(AB$5)),0,1,TRUE)))*EXP(-$F$1*AB$5)*(INDEX('3)tpx females'!DL$57:DL$107,MATCH($R109,'3)tpx females'!$DE$57:$DE$107,0))+INDEX('3)tpx males'!DJ$57:DJ$107,MATCH($Q109,'3)tpx males'!$DC$57:$DC$107,0))-(INDEX('3)tpx males'!DI$110:DI$160,MATCH($Q109,'3)tpx males'!$DC$110:$DC$160,0))*INDEX('3)tpx females'!DK$111:DK$161,MATCH($R109,'3)tpx females'!$DE$111:$DE$161,0))*(1-(EXP(-INDEX('3)tpx males'!DJ$4:DJ$54,MATCH($Q109,'3)tpx males'!$DC$4:$DC$54,0)))*EXP(-INDEX('3)tpx females'!DL$3:DL$53,MATCH($R109,'3)tpx females'!$DE$3:$DE$53,0))))))),0)</f>
        <v>7448.8448291484838</v>
      </c>
      <c r="AC109" s="32">
        <f ca="1">IFERROR(($J109*EXP(AC$5*($N109+0.5*($O109)^2))*_xlfn.NORM.DIST((LN(($L109*EXP($K109/100*AC$5)))-LN($J109)-$N109*AC$5)/($O109*SQRT(AC$5))-$O109*SQRT(AC$5),0,1,TRUE)+$L109*EXP($K109/100*AC$5)*(1-_xlfn.NORM.DIST((LN(($L109*EXP($K109/100*AC$5)))-LN($J109)-$N109*AC$5)/($O109*SQRT(AC$5)),0,1,TRUE)))*EXP(-$F$1*AC$5)*(INDEX('3)tpx females'!DM$57:DM$107,MATCH($R109,'3)tpx females'!$DE$57:$DE$107,0))+INDEX('3)tpx males'!DK$57:DK$107,MATCH($Q109,'3)tpx males'!$DC$57:$DC$107,0))-(INDEX('3)tpx males'!DJ$110:DJ$160,MATCH($Q109,'3)tpx males'!$DC$110:$DC$160,0))*INDEX('3)tpx females'!DL$111:DL$161,MATCH($R109,'3)tpx females'!$DE$111:$DE$161,0))*(1-(EXP(-INDEX('3)tpx males'!DK$4:DK$54,MATCH($Q109,'3)tpx males'!$DC$4:$DC$54,0)))*EXP(-INDEX('3)tpx females'!DM$3:DM$53,MATCH($R109,'3)tpx females'!$DE$3:$DE$53,0))))))),0)</f>
        <v>9280.0192800767254</v>
      </c>
      <c r="AD109" s="32">
        <f ca="1">IFERROR(($J109*EXP(AD$5*($N109+0.5*($O109)^2))*_xlfn.NORM.DIST((LN(($L109*EXP($K109/100*AD$5)))-LN($J109)-$N109*AD$5)/($O109*SQRT(AD$5))-$O109*SQRT(AD$5),0,1,TRUE)+$L109*EXP($K109/100*AD$5)*(1-_xlfn.NORM.DIST((LN(($L109*EXP($K109/100*AD$5)))-LN($J109)-$N109*AD$5)/($O109*SQRT(AD$5)),0,1,TRUE)))*EXP(-$F$1*AD$5)*(INDEX('3)tpx females'!DN$57:DN$107,MATCH($R109,'3)tpx females'!$DE$57:$DE$107,0))+INDEX('3)tpx males'!DL$57:DL$107,MATCH($Q109,'3)tpx males'!$DC$57:$DC$107,0))-(INDEX('3)tpx males'!DK$110:DK$160,MATCH($Q109,'3)tpx males'!$DC$110:$DC$160,0))*INDEX('3)tpx females'!DM$111:DM$161,MATCH($R109,'3)tpx females'!$DE$111:$DE$161,0))*(1-(EXP(-INDEX('3)tpx males'!DL$4:DL$54,MATCH($Q109,'3)tpx males'!$DC$4:$DC$54,0)))*EXP(-INDEX('3)tpx females'!DN$3:DN$53,MATCH($R109,'3)tpx females'!$DE$3:$DE$53,0))))))),0)</f>
        <v>10833.20945142133</v>
      </c>
      <c r="AE109" s="32">
        <f ca="1">IFERROR(($J109*EXP(AE$5*($N109+0.5*($O109)^2))*_xlfn.NORM.DIST((LN(($L109*EXP($K109/100*AE$5)))-LN($J109)-$N109*AE$5)/($O109*SQRT(AE$5))-$O109*SQRT(AE$5),0,1,TRUE)+$L109*EXP($K109/100*AE$5)*(1-_xlfn.NORM.DIST((LN(($L109*EXP($K109/100*AE$5)))-LN($J109)-$N109*AE$5)/($O109*SQRT(AE$5)),0,1,TRUE)))*EXP(-$F$1*AE$5)*(INDEX('3)tpx females'!DO$57:DO$107,MATCH($R109,'3)tpx females'!$DE$57:$DE$107,0))+INDEX('3)tpx males'!DM$57:DM$107,MATCH($Q109,'3)tpx males'!$DC$57:$DC$107,0))-(INDEX('3)tpx males'!DL$110:DL$160,MATCH($Q109,'3)tpx males'!$DC$110:$DC$160,0))*INDEX('3)tpx females'!DN$111:DN$161,MATCH($R109,'3)tpx females'!$DE$111:$DE$161,0))*(1-(EXP(-INDEX('3)tpx males'!DM$4:DM$54,MATCH($Q109,'3)tpx males'!$DC$4:$DC$54,0)))*EXP(-INDEX('3)tpx females'!DO$3:DO$53,MATCH($R109,'3)tpx females'!$DE$3:$DE$53,0))))))),0)</f>
        <v>12805.214246924257</v>
      </c>
      <c r="AF109" s="32">
        <f ca="1">IFERROR(($J109*EXP(AF$5*($N109+0.5*($O109)^2))*_xlfn.NORM.DIST((LN(($L109*EXP($K109/100*AF$5)))-LN($J109)-$N109*AF$5)/($O109*SQRT(AF$5))-$O109*SQRT(AF$5),0,1,TRUE)+$L109*EXP($K109/100*AF$5)*(1-_xlfn.NORM.DIST((LN(($L109*EXP($K109/100*AF$5)))-LN($J109)-$N109*AF$5)/($O109*SQRT(AF$5)),0,1,TRUE)))*EXP(-$F$1*AF$5)*(INDEX('3)tpx females'!DP$57:DP$107,MATCH($R109,'3)tpx females'!$DE$57:$DE$107,0))+INDEX('3)tpx males'!DN$57:DN$107,MATCH($Q109,'3)tpx males'!$DC$57:$DC$107,0))-(INDEX('3)tpx males'!DM$110:DM$160,MATCH($Q109,'3)tpx males'!$DC$110:$DC$160,0))*INDEX('3)tpx females'!DO$111:DO$161,MATCH($R109,'3)tpx females'!$DE$111:$DE$161,0))*(1-(EXP(-INDEX('3)tpx males'!DN$4:DN$54,MATCH($Q109,'3)tpx males'!$DC$4:$DC$54,0)))*EXP(-INDEX('3)tpx females'!DP$3:DP$53,MATCH($R109,'3)tpx females'!$DE$3:$DE$53,0))))))),0)</f>
        <v>13519.418382716845</v>
      </c>
      <c r="AG109" s="32">
        <f ca="1">IFERROR(($J109*EXP(AG$5*($N109+0.5*($O109)^2))*_xlfn.NORM.DIST((LN(($L109*EXP($K109/100*AG$5)))-LN($J109)-$N109*AG$5)/($O109*SQRT(AG$5))-$O109*SQRT(AG$5),0,1,TRUE)+$L109*EXP($K109/100*AG$5)*(1-_xlfn.NORM.DIST((LN(($L109*EXP($K109/100*AG$5)))-LN($J109)-$N109*AG$5)/($O109*SQRT(AG$5)),0,1,TRUE)))*EXP(-$F$1*AG$5)*(INDEX('3)tpx females'!DQ$57:DQ$107,MATCH($R109,'3)tpx females'!$DE$57:$DE$107,0))+INDEX('3)tpx males'!DO$57:DO$107,MATCH($Q109,'3)tpx males'!$DC$57:$DC$107,0))-(INDEX('3)tpx males'!DN$110:DN$160,MATCH($Q109,'3)tpx males'!$DC$110:$DC$160,0))*INDEX('3)tpx females'!DP$111:DP$161,MATCH($R109,'3)tpx females'!$DE$111:$DE$161,0))*(1-(EXP(-INDEX('3)tpx males'!DO$4:DO$54,MATCH($Q109,'3)tpx males'!$DC$4:$DC$54,0)))*EXP(-INDEX('3)tpx females'!DQ$3:DQ$53,MATCH($R109,'3)tpx females'!$DE$3:$DE$53,0))))))),0)</f>
        <v>14054.281753066462</v>
      </c>
      <c r="AH109" s="32">
        <f ca="1">IFERROR(($J109*EXP(AH$5*($N109+0.5*($O109)^2))*_xlfn.NORM.DIST((LN(($L109*EXP($K109/100*AH$5)))-LN($J109)-$N109*AH$5)/($O109*SQRT(AH$5))-$O109*SQRT(AH$5),0,1,TRUE)+$L109*EXP($K109/100*AH$5)*(1-_xlfn.NORM.DIST((LN(($L109*EXP($K109/100*AH$5)))-LN($J109)-$N109*AH$5)/($O109*SQRT(AH$5)),0,1,TRUE)))*EXP(-$F$1*AH$5)*(INDEX('3)tpx females'!DR$57:DR$107,MATCH($R109,'3)tpx females'!$DE$57:$DE$107,0))+INDEX('3)tpx males'!DP$57:DP$107,MATCH($Q109,'3)tpx males'!$DC$57:$DC$107,0))-(INDEX('3)tpx males'!DO$110:DO$160,MATCH($Q109,'3)tpx males'!$DC$110:$DC$160,0))*INDEX('3)tpx females'!DQ$111:DQ$161,MATCH($R109,'3)tpx females'!$DE$111:$DE$161,0))*(1-(EXP(-INDEX('3)tpx males'!DP$4:DP$54,MATCH($Q109,'3)tpx males'!$DC$4:$DC$54,0)))*EXP(-INDEX('3)tpx females'!DR$3:DR$53,MATCH($R109,'3)tpx females'!$DE$3:$DE$53,0))))))),0)</f>
        <v>14228.690550036086</v>
      </c>
      <c r="AI109" s="32">
        <f ca="1">IFERROR(($J109*EXP(AI$5*($N109+0.5*($O109)^2))*_xlfn.NORM.DIST((LN(($L109*EXP($K109/100*AI$5)))-LN($J109)-$N109*AI$5)/($O109*SQRT(AI$5))-$O109*SQRT(AI$5),0,1,TRUE)+$L109*EXP($K109/100*AI$5)*(1-_xlfn.NORM.DIST((LN(($L109*EXP($K109/100*AI$5)))-LN($J109)-$N109*AI$5)/($O109*SQRT(AI$5)),0,1,TRUE)))*EXP(-$F$1*AI$5)*(INDEX('3)tpx females'!DS$57:DS$107,MATCH($R109,'3)tpx females'!$DE$57:$DE$107,0))+INDEX('3)tpx males'!DQ$57:DQ$107,MATCH($Q109,'3)tpx males'!$DC$57:$DC$107,0))-(INDEX('3)tpx males'!DP$110:DP$160,MATCH($Q109,'3)tpx males'!$DC$110:$DC$160,0))*INDEX('3)tpx females'!DR$111:DR$161,MATCH($R109,'3)tpx females'!$DE$111:$DE$161,0))*(1-(EXP(-INDEX('3)tpx males'!DQ$4:DQ$54,MATCH($Q109,'3)tpx males'!$DC$4:$DC$54,0)))*EXP(-INDEX('3)tpx females'!DS$3:DS$53,MATCH($R109,'3)tpx females'!$DE$3:$DE$53,0))))))),0)</f>
        <v>13648.814286872595</v>
      </c>
      <c r="AJ109" s="32">
        <f ca="1">IFERROR(($J109*EXP(AJ$5*($N109+0.5*($O109)^2))*_xlfn.NORM.DIST((LN(($L109*EXP($K109/100*AJ$5)))-LN($J109)-$N109*AJ$5)/($O109*SQRT(AJ$5))-$O109*SQRT(AJ$5),0,1,TRUE)+$L109*EXP($K109/100*AJ$5)*(1-_xlfn.NORM.DIST((LN(($L109*EXP($K109/100*AJ$5)))-LN($J109)-$N109*AJ$5)/($O109*SQRT(AJ$5)),0,1,TRUE)))*EXP(-$F$1*AJ$5)*(INDEX('3)tpx females'!DT$57:DT$107,MATCH($R109,'3)tpx females'!$DE$57:$DE$107,0))+INDEX('3)tpx males'!DR$57:DR$107,MATCH($Q109,'3)tpx males'!$DC$57:$DC$107,0))-(INDEX('3)tpx males'!DQ$110:DQ$160,MATCH($Q109,'3)tpx males'!$DC$110:$DC$160,0))*INDEX('3)tpx females'!DS$111:DS$161,MATCH($R109,'3)tpx females'!$DE$111:$DE$161,0))*(1-(EXP(-INDEX('3)tpx males'!DR$4:DR$54,MATCH($Q109,'3)tpx males'!$DC$4:$DC$54,0)))*EXP(-INDEX('3)tpx females'!DT$3:DT$53,MATCH($R109,'3)tpx females'!$DE$3:$DE$53,0))))))),0)</f>
        <v>13066.875734483934</v>
      </c>
      <c r="AK109" s="32">
        <f ca="1">IFERROR(($J109*EXP(AK$5*($N109+0.5*($O109)^2))*_xlfn.NORM.DIST((LN(($L109*EXP($K109/100*AK$5)))-LN($J109)-$N109*AK$5)/($O109*SQRT(AK$5))-$O109*SQRT(AK$5),0,1,TRUE)+$L109*EXP($K109/100*AK$5)*(1-_xlfn.NORM.DIST((LN(($L109*EXP($K109/100*AK$5)))-LN($J109)-$N109*AK$5)/($O109*SQRT(AK$5)),0,1,TRUE)))*EXP(-$F$1*AK$5)*(INDEX('3)tpx females'!DU$57:DU$107,MATCH($R109,'3)tpx females'!$DE$57:$DE$107,0))+INDEX('3)tpx males'!DS$57:DS$107,MATCH($Q109,'3)tpx males'!$DC$57:$DC$107,0))-(INDEX('3)tpx males'!DR$110:DR$160,MATCH($Q109,'3)tpx males'!$DC$110:$DC$160,0))*INDEX('3)tpx females'!DT$111:DT$161,MATCH($R109,'3)tpx females'!$DE$111:$DE$161,0))*(1-(EXP(-INDEX('3)tpx males'!DS$4:DS$54,MATCH($Q109,'3)tpx males'!$DC$4:$DC$54,0)))*EXP(-INDEX('3)tpx females'!DU$3:DU$53,MATCH($R109,'3)tpx females'!$DE$3:$DE$53,0))))))),0)</f>
        <v>11600.987379524069</v>
      </c>
      <c r="AL109" s="32">
        <f ca="1">IFERROR(($J109*EXP(AL$5*($N109+0.5*($O109)^2))*_xlfn.NORM.DIST((LN(($L109*EXP($K109/100*AL$5)))-LN($J109)-$N109*AL$5)/($O109*SQRT(AL$5))-$O109*SQRT(AL$5),0,1,TRUE)+$L109*EXP($K109/100*AL$5)*(1-_xlfn.NORM.DIST((LN(($L109*EXP($K109/100*AL$5)))-LN($J109)-$N109*AL$5)/($O109*SQRT(AL$5)),0,1,TRUE)))*EXP(-$F$1*AL$5)*(INDEX('3)tpx females'!DV$57:DV$107,MATCH($R109,'3)tpx females'!$DE$57:$DE$107,0))+INDEX('3)tpx males'!DT$57:DT$107,MATCH($Q109,'3)tpx males'!$DC$57:$DC$107,0))-(INDEX('3)tpx males'!DS$110:DS$160,MATCH($Q109,'3)tpx males'!$DC$110:$DC$160,0))*INDEX('3)tpx females'!DU$111:DU$161,MATCH($R109,'3)tpx females'!$DE$111:$DE$161,0))*(1-(EXP(-INDEX('3)tpx males'!DT$4:DT$54,MATCH($Q109,'3)tpx males'!$DC$4:$DC$54,0)))*EXP(-INDEX('3)tpx females'!DV$3:DV$53,MATCH($R109,'3)tpx females'!$DE$3:$DE$53,0))))))),0)</f>
        <v>10011.012869807464</v>
      </c>
      <c r="AM109" s="32">
        <f ca="1">IFERROR(($J109*EXP(AM$5*($N109+0.5*($O109)^2))*_xlfn.NORM.DIST((LN(($L109*EXP($K109/100*AM$5)))-LN($J109)-$N109*AM$5)/($O109*SQRT(AM$5))-$O109*SQRT(AM$5),0,1,TRUE)+$L109*EXP($K109/100*AM$5)*(1-_xlfn.NORM.DIST((LN(($L109*EXP($K109/100*AM$5)))-LN($J109)-$N109*AM$5)/($O109*SQRT(AM$5)),0,1,TRUE)))*EXP(-$F$1*AM$5)*(INDEX('3)tpx females'!DW$57:DW$107,MATCH($R109,'3)tpx females'!$DE$57:$DE$107,0))+INDEX('3)tpx males'!DU$57:DU$107,MATCH($Q109,'3)tpx males'!$DC$57:$DC$107,0))-(INDEX('3)tpx males'!DT$110:DT$160,MATCH($Q109,'3)tpx males'!$DC$110:$DC$160,0))*INDEX('3)tpx females'!DV$111:DV$161,MATCH($R109,'3)tpx females'!$DE$111:$DE$161,0))*(1-(EXP(-INDEX('3)tpx males'!DU$4:DU$54,MATCH($Q109,'3)tpx males'!$DC$4:$DC$54,0)))*EXP(-INDEX('3)tpx females'!DW$3:DW$53,MATCH($R109,'3)tpx females'!$DE$3:$DE$53,0))))))),0)</f>
        <v>8296.7632304082708</v>
      </c>
      <c r="AN109" s="32">
        <f ca="1">IFERROR(($J109*EXP(AN$5*($N109+0.5*($O109)^2))*_xlfn.NORM.DIST((LN(($L109*EXP($K109/100*AN$5)))-LN($J109)-$N109*AN$5)/($O109*SQRT(AN$5))-$O109*SQRT(AN$5),0,1,TRUE)+$L109*EXP($K109/100*AN$5)*(1-_xlfn.NORM.DIST((LN(($L109*EXP($K109/100*AN$5)))-LN($J109)-$N109*AN$5)/($O109*SQRT(AN$5)),0,1,TRUE)))*EXP(-$F$1*AN$5)*(INDEX('3)tpx females'!DX$57:DX$107,MATCH($R109,'3)tpx females'!$DE$57:$DE$107,0))+INDEX('3)tpx males'!DV$57:DV$107,MATCH($Q109,'3)tpx males'!$DC$57:$DC$107,0))-(INDEX('3)tpx males'!DU$110:DU$160,MATCH($Q109,'3)tpx males'!$DC$110:$DC$160,0))*INDEX('3)tpx females'!DW$111:DW$161,MATCH($R109,'3)tpx females'!$DE$111:$DE$161,0))*(1-(EXP(-INDEX('3)tpx males'!DV$4:DV$54,MATCH($Q109,'3)tpx males'!$DC$4:$DC$54,0)))*EXP(-INDEX('3)tpx females'!DX$3:DX$53,MATCH($R109,'3)tpx females'!$DE$3:$DE$53,0))))))),0)</f>
        <v>6555.4309067512268</v>
      </c>
      <c r="AO109" s="32">
        <f ca="1">IFERROR(($J109*EXP(AO$5*($N109+0.5*($O109)^2))*_xlfn.NORM.DIST((LN(($L109*EXP($K109/100*AO$5)))-LN($J109)-$N109*AO$5)/($O109*SQRT(AO$5))-$O109*SQRT(AO$5),0,1,TRUE)+$L109*EXP($K109/100*AO$5)*(1-_xlfn.NORM.DIST((LN(($L109*EXP($K109/100*AO$5)))-LN($J109)-$N109*AO$5)/($O109*SQRT(AO$5)),0,1,TRUE)))*EXP(-$F$1*AO$5)*(INDEX('3)tpx females'!DY$57:DY$107,MATCH($R109,'3)tpx females'!$DE$57:$DE$107,0))+INDEX('3)tpx males'!DW$57:DW$107,MATCH($Q109,'3)tpx males'!$DC$57:$DC$107,0))-(INDEX('3)tpx males'!DV$110:DV$160,MATCH($Q109,'3)tpx males'!$DC$110:$DC$160,0))*INDEX('3)tpx females'!DX$111:DX$161,MATCH($R109,'3)tpx females'!$DE$111:$DE$161,0))*(1-(EXP(-INDEX('3)tpx males'!DW$4:DW$54,MATCH($Q109,'3)tpx males'!$DC$4:$DC$54,0)))*EXP(-INDEX('3)tpx females'!DY$3:DY$53,MATCH($R109,'3)tpx females'!$DE$3:$DE$53,0))))))),0)</f>
        <v>4972.7012097011575</v>
      </c>
      <c r="AP109" s="32">
        <f ca="1">IFERROR(($J109*EXP(AP$5*($N109+0.5*($O109)^2))*_xlfn.NORM.DIST((LN(($L109*EXP($K109/100*AP$5)))-LN($J109)-$N109*AP$5)/($O109*SQRT(AP$5))-$O109*SQRT(AP$5),0,1,TRUE)+$L109*EXP($K109/100*AP$5)*(1-_xlfn.NORM.DIST((LN(($L109*EXP($K109/100*AP$5)))-LN($J109)-$N109*AP$5)/($O109*SQRT(AP$5)),0,1,TRUE)))*EXP(-$F$1*AP$5)*(INDEX('3)tpx females'!DZ$57:DZ$107,MATCH($R109,'3)tpx females'!$DE$57:$DE$107,0))+INDEX('3)tpx males'!DX$57:DX$107,MATCH($Q109,'3)tpx males'!$DC$57:$DC$107,0))-(INDEX('3)tpx males'!DW$110:DW$160,MATCH($Q109,'3)tpx males'!$DC$110:$DC$160,0))*INDEX('3)tpx females'!DY$111:DY$161,MATCH($R109,'3)tpx females'!$DE$111:$DE$161,0))*(1-(EXP(-INDEX('3)tpx males'!DX$4:DX$54,MATCH($Q109,'3)tpx males'!$DC$4:$DC$54,0)))*EXP(-INDEX('3)tpx females'!DZ$3:DZ$53,MATCH($R109,'3)tpx females'!$DE$3:$DE$53,0))))))),0)</f>
        <v>3617.3959360764416</v>
      </c>
      <c r="AQ109" s="32">
        <f ca="1">IFERROR(($J109*EXP(AQ$5*($N109+0.5*($O109)^2))*_xlfn.NORM.DIST((LN(($L109*EXP($K109/100*AQ$5)))-LN($J109)-$N109*AQ$5)/($O109*SQRT(AQ$5))-$O109*SQRT(AQ$5),0,1,TRUE)+$L109*EXP($K109/100*AQ$5)*(1-_xlfn.NORM.DIST((LN(($L109*EXP($K109/100*AQ$5)))-LN($J109)-$N109*AQ$5)/($O109*SQRT(AQ$5)),0,1,TRUE)))*EXP(-$F$1*AQ$5)*(INDEX('3)tpx females'!EA$57:EA$107,MATCH($R109,'3)tpx females'!$DE$57:$DE$107,0))+INDEX('3)tpx males'!DY$57:DY$107,MATCH($Q109,'3)tpx males'!$DC$57:$DC$107,0))-(INDEX('3)tpx males'!DX$110:DX$160,MATCH($Q109,'3)tpx males'!$DC$110:$DC$160,0))*INDEX('3)tpx females'!DZ$111:DZ$161,MATCH($R109,'3)tpx females'!$DE$111:$DE$161,0))*(1-(EXP(-INDEX('3)tpx males'!DY$4:DY$54,MATCH($Q109,'3)tpx males'!$DC$4:$DC$54,0)))*EXP(-INDEX('3)tpx females'!EA$3:EA$53,MATCH($R109,'3)tpx females'!$DE$3:$DE$53,0))))))),0)</f>
        <v>2496.8510951051962</v>
      </c>
      <c r="AR109" s="32">
        <f ca="1">IFERROR(($J109*EXP(AR$5*($N109+0.5*($O109)^2))*_xlfn.NORM.DIST((LN(($L109*EXP($K109/100*AR$5)))-LN($J109)-$N109*AR$5)/($O109*SQRT(AR$5))-$O109*SQRT(AR$5),0,1,TRUE)+$L109*EXP($K109/100*AR$5)*(1-_xlfn.NORM.DIST((LN(($L109*EXP($K109/100*AR$5)))-LN($J109)-$N109*AR$5)/($O109*SQRT(AR$5)),0,1,TRUE)))*EXP(-$F$1*AR$5)*(INDEX('3)tpx females'!EB$57:EB$107,MATCH($R109,'3)tpx females'!$DE$57:$DE$107,0))+INDEX('3)tpx males'!DZ$57:DZ$107,MATCH($Q109,'3)tpx males'!$DC$57:$DC$107,0))-(INDEX('3)tpx males'!DY$110:DY$160,MATCH($Q109,'3)tpx males'!$DC$110:$DC$160,0))*INDEX('3)tpx females'!EA$111:EA$161,MATCH($R109,'3)tpx females'!$DE$111:$DE$161,0))*(1-(EXP(-INDEX('3)tpx males'!DZ$4:DZ$54,MATCH($Q109,'3)tpx males'!$DC$4:$DC$54,0)))*EXP(-INDEX('3)tpx females'!EB$3:EB$53,MATCH($R109,'3)tpx females'!$DE$3:$DE$53,0))))))),0)</f>
        <v>1649.601774035119</v>
      </c>
      <c r="AS109" s="32">
        <f ca="1">IFERROR(($J109*EXP(AS$5*($N109+0.5*($O109)^2))*_xlfn.NORM.DIST((LN(($L109*EXP($K109/100*AS$5)))-LN($J109)-$N109*AS$5)/($O109*SQRT(AS$5))-$O109*SQRT(AS$5),0,1,TRUE)+$L109*EXP($K109/100*AS$5)*(1-_xlfn.NORM.DIST((LN(($L109*EXP($K109/100*AS$5)))-LN($J109)-$N109*AS$5)/($O109*SQRT(AS$5)),0,1,TRUE)))*EXP(-$F$1*AS$5)*(INDEX('3)tpx females'!EC$57:EC$107,MATCH($R109,'3)tpx females'!$DE$57:$DE$107,0))+INDEX('3)tpx males'!EA$57:EA$107,MATCH($Q109,'3)tpx males'!$DC$57:$DC$107,0))-(INDEX('3)tpx males'!DZ$110:DZ$160,MATCH($Q109,'3)tpx males'!$DC$110:$DC$160,0))*INDEX('3)tpx females'!EB$111:EB$161,MATCH($R109,'3)tpx females'!$DE$111:$DE$161,0))*(1-(EXP(-INDEX('3)tpx males'!EA$4:EA$54,MATCH($Q109,'3)tpx males'!$DC$4:$DC$54,0)))*EXP(-INDEX('3)tpx females'!EC$3:EC$53,MATCH($R109,'3)tpx females'!$DE$3:$DE$53,0))))))),0)</f>
        <v>1035.9797459363081</v>
      </c>
      <c r="AT109" s="32">
        <f ca="1">IFERROR(($J109*EXP(AT$5*($N109+0.5*($O109)^2))*_xlfn.NORM.DIST((LN(($L109*EXP($K109/100*AT$5)))-LN($J109)-$N109*AT$5)/($O109*SQRT(AT$5))-$O109*SQRT(AT$5),0,1,TRUE)+$L109*EXP($K109/100*AT$5)*(1-_xlfn.NORM.DIST((LN(($L109*EXP($K109/100*AT$5)))-LN($J109)-$N109*AT$5)/($O109*SQRT(AT$5)),0,1,TRUE)))*EXP(-$F$1*AT$5)*(INDEX('3)tpx females'!ED$57:ED$107,MATCH($R109,'3)tpx females'!$DE$57:$DE$107,0))+INDEX('3)tpx males'!EB$57:EB$107,MATCH($Q109,'3)tpx males'!$DC$57:$DC$107,0))-(INDEX('3)tpx males'!EA$110:EA$160,MATCH($Q109,'3)tpx males'!$DC$110:$DC$160,0))*INDEX('3)tpx females'!EC$111:EC$161,MATCH($R109,'3)tpx females'!$DE$111:$DE$161,0))*(1-(EXP(-INDEX('3)tpx males'!EB$4:EB$54,MATCH($Q109,'3)tpx males'!$DC$4:$DC$54,0)))*EXP(-INDEX('3)tpx females'!ED$3:ED$53,MATCH($R109,'3)tpx females'!$DE$3:$DE$53,0))))))),0)</f>
        <v>623.45263564187212</v>
      </c>
      <c r="AU109" s="32">
        <f ca="1">IFERROR(($J109*EXP(AU$5*($N109+0.5*($O109)^2))*_xlfn.NORM.DIST((LN(($L109*EXP($K109/100*AU$5)))-LN($J109)-$N109*AU$5)/($O109*SQRT(AU$5))-$O109*SQRT(AU$5),0,1,TRUE)+$L109*EXP($K109/100*AU$5)*(1-_xlfn.NORM.DIST((LN(($L109*EXP($K109/100*AU$5)))-LN($J109)-$N109*AU$5)/($O109*SQRT(AU$5)),0,1,TRUE)))*EXP(-$F$1*AU$5)*(INDEX('3)tpx females'!EE$57:EE$107,MATCH($R109,'3)tpx females'!$DE$57:$DE$107,0))+INDEX('3)tpx males'!EC$57:EC$107,MATCH($Q109,'3)tpx males'!$DC$57:$DC$107,0))-(INDEX('3)tpx males'!EB$110:EB$160,MATCH($Q109,'3)tpx males'!$DC$110:$DC$160,0))*INDEX('3)tpx females'!ED$111:ED$161,MATCH($R109,'3)tpx females'!$DE$111:$DE$161,0))*(1-(EXP(-INDEX('3)tpx males'!EC$4:EC$54,MATCH($Q109,'3)tpx males'!$DC$4:$DC$54,0)))*EXP(-INDEX('3)tpx females'!EE$3:EE$53,MATCH($R109,'3)tpx females'!$DE$3:$DE$53,0))))))),0)</f>
        <v>358.18254355742528</v>
      </c>
      <c r="AV109" s="32">
        <f ca="1">IFERROR(($J109*EXP(AV$5*($N109+0.5*($O109)^2))*_xlfn.NORM.DIST((LN(($L109*EXP($K109/100*AV$5)))-LN($J109)-$N109*AV$5)/($O109*SQRT(AV$5))-$O109*SQRT(AV$5),0,1,TRUE)+$L109*EXP($K109/100*AV$5)*(1-_xlfn.NORM.DIST((LN(($L109*EXP($K109/100*AV$5)))-LN($J109)-$N109*AV$5)/($O109*SQRT(AV$5)),0,1,TRUE)))*EXP(-$F$1*AV$5)*(INDEX('3)tpx females'!EF$57:EF$107,MATCH($R109,'3)tpx females'!$DE$57:$DE$107,0))+INDEX('3)tpx males'!ED$57:ED$107,MATCH($Q109,'3)tpx males'!$DC$57:$DC$107,0))-(INDEX('3)tpx males'!EC$110:EC$160,MATCH($Q109,'3)tpx males'!$DC$110:$DC$160,0))*INDEX('3)tpx females'!EE$111:EE$161,MATCH($R109,'3)tpx females'!$DE$111:$DE$161,0))*(1-(EXP(-INDEX('3)tpx males'!ED$4:ED$54,MATCH($Q109,'3)tpx males'!$DC$4:$DC$54,0)))*EXP(-INDEX('3)tpx females'!EF$3:EF$53,MATCH($R109,'3)tpx females'!$DE$3:$DE$53,0))))))),0)</f>
        <v>186.81223389156585</v>
      </c>
      <c r="AW109" s="32">
        <f ca="1">IFERROR(($J109*EXP(AW$5*($N109+0.5*($O109)^2))*_xlfn.NORM.DIST((LN(($L109*EXP($K109/100*AW$5)))-LN($J109)-$N109*AW$5)/($O109*SQRT(AW$5))-$O109*SQRT(AW$5),0,1,TRUE)+$L109*EXP($K109/100*AW$5)*(1-_xlfn.NORM.DIST((LN(($L109*EXP($K109/100*AW$5)))-LN($J109)-$N109*AW$5)/($O109*SQRT(AW$5)),0,1,TRUE)))*EXP(-$F$1*AW$5)*(INDEX('3)tpx females'!EG$57:EG$107,MATCH($R109,'3)tpx females'!$DE$57:$DE$107,0))+INDEX('3)tpx males'!EE$57:EE$107,MATCH($Q109,'3)tpx males'!$DC$57:$DC$107,0))-(INDEX('3)tpx males'!ED$110:ED$160,MATCH($Q109,'3)tpx males'!$DC$110:$DC$160,0))*INDEX('3)tpx females'!EF$111:EF$161,MATCH($R109,'3)tpx females'!$DE$111:$DE$161,0))*(1-(EXP(-INDEX('3)tpx males'!EE$4:EE$54,MATCH($Q109,'3)tpx males'!$DC$4:$DC$54,0)))*EXP(-INDEX('3)tpx females'!EG$3:EG$53,MATCH($R109,'3)tpx females'!$DE$3:$DE$53,0))))))),0)</f>
        <v>100.74679640000682</v>
      </c>
      <c r="AX109" s="32">
        <f ca="1">IFERROR(($J109*EXP(AX$5*($N109+0.5*($O109)^2))*_xlfn.NORM.DIST((LN(($L109*EXP($K109/100*AX$5)))-LN($J109)-$N109*AX$5)/($O109*SQRT(AX$5))-$O109*SQRT(AX$5),0,1,TRUE)+$L109*EXP($K109/100*AX$5)*(1-_xlfn.NORM.DIST((LN(($L109*EXP($K109/100*AX$5)))-LN($J109)-$N109*AX$5)/($O109*SQRT(AX$5)),0,1,TRUE)))*EXP(-$F$1*AX$5)*(INDEX('3)tpx females'!EH$57:EH$107,MATCH($R109,'3)tpx females'!$DE$57:$DE$107,0))+INDEX('3)tpx males'!EF$57:EF$107,MATCH($Q109,'3)tpx males'!$DC$57:$DC$107,0))-(INDEX('3)tpx males'!EE$110:EE$160,MATCH($Q109,'3)tpx males'!$DC$110:$DC$160,0))*INDEX('3)tpx females'!EG$111:EG$161,MATCH($R109,'3)tpx females'!$DE$111:$DE$161,0))*(1-(EXP(-INDEX('3)tpx males'!EF$4:EF$54,MATCH($Q109,'3)tpx males'!$DC$4:$DC$54,0)))*EXP(-INDEX('3)tpx females'!EH$3:EH$53,MATCH($R109,'3)tpx females'!$DE$3:$DE$53,0))))))),0)</f>
        <v>50.942056854377078</v>
      </c>
      <c r="AY109" s="32">
        <f ca="1">IFERROR(($J109*EXP(AY$5*($N109+0.5*($O109)^2))*_xlfn.NORM.DIST((LN(($L109*EXP($K109/100*AY$5)))-LN($J109)-$N109*AY$5)/($O109*SQRT(AY$5))-$O109*SQRT(AY$5),0,1,TRUE)+$L109*EXP($K109/100*AY$5)*(1-_xlfn.NORM.DIST((LN(($L109*EXP($K109/100*AY$5)))-LN($J109)-$N109*AY$5)/($O109*SQRT(AY$5)),0,1,TRUE)))*EXP(-$F$1*AY$5)*(INDEX('3)tpx females'!EI$57:EI$107,MATCH($R109,'3)tpx females'!$DE$57:$DE$107,0))+INDEX('3)tpx males'!EG$57:EG$107,MATCH($Q109,'3)tpx males'!$DC$57:$DC$107,0))-(INDEX('3)tpx males'!EF$110:EF$160,MATCH($Q109,'3)tpx males'!$DC$110:$DC$160,0))*INDEX('3)tpx females'!EH$111:EH$161,MATCH($R109,'3)tpx females'!$DE$111:$DE$161,0))*(1-(EXP(-INDEX('3)tpx males'!EG$4:EG$54,MATCH($Q109,'3)tpx males'!$DC$4:$DC$54,0)))*EXP(-INDEX('3)tpx females'!EI$3:EI$53,MATCH($R109,'3)tpx females'!$DE$3:$DE$53,0))))))),0)</f>
        <v>22.454445156158961</v>
      </c>
      <c r="AZ109" s="32">
        <f ca="1">IFERROR(($J109*EXP(AZ$5*($N109+0.5*($O109)^2))*_xlfn.NORM.DIST((LN(($L109*EXP($K109/100*AZ$5)))-LN($J109)-$N109*AZ$5)/($O109*SQRT(AZ$5))-$O109*SQRT(AZ$5),0,1,TRUE)+$L109*EXP($K109/100*AZ$5)*(1-_xlfn.NORM.DIST((LN(($L109*EXP($K109/100*AZ$5)))-LN($J109)-$N109*AZ$5)/($O109*SQRT(AZ$5)),0,1,TRUE)))*EXP(-$F$1*AZ$5)*(INDEX('3)tpx females'!EJ$57:EJ$107,MATCH($R109,'3)tpx females'!$DE$57:$DE$107,0))+INDEX('3)tpx males'!EH$57:EH$107,MATCH($Q109,'3)tpx males'!$DC$57:$DC$107,0))-(INDEX('3)tpx males'!EG$110:EG$160,MATCH($Q109,'3)tpx males'!$DC$110:$DC$160,0))*INDEX('3)tpx females'!EI$111:EI$161,MATCH($R109,'3)tpx females'!$DE$111:$DE$161,0))*(1-(EXP(-INDEX('3)tpx males'!EH$4:EH$54,MATCH($Q109,'3)tpx males'!$DC$4:$DC$54,0)))*EXP(-INDEX('3)tpx females'!EJ$3:EJ$53,MATCH($R109,'3)tpx females'!$DE$3:$DE$53,0))))))),0)</f>
        <v>0</v>
      </c>
      <c r="BA109" s="32">
        <f ca="1">IFERROR(($J109*EXP(BA$5*($N109+0.5*($O109)^2))*_xlfn.NORM.DIST((LN(($L109*EXP($K109/100*BA$5)))-LN($J109)-$N109*BA$5)/($O109*SQRT(BA$5))-$O109*SQRT(BA$5),0,1,TRUE)+$L109*EXP($K109/100*BA$5)*(1-_xlfn.NORM.DIST((LN(($L109*EXP($K109/100*BA$5)))-LN($J109)-$N109*BA$5)/($O109*SQRT(BA$5)),0,1,TRUE)))*EXP(-$F$1*BA$5)*(INDEX('3)tpx females'!EK$57:EK$107,MATCH($R109,'3)tpx females'!$DE$57:$DE$107,0))+INDEX('3)tpx males'!EI$57:EI$107,MATCH($Q109,'3)tpx males'!$DC$57:$DC$107,0))-(INDEX('3)tpx males'!EH$110:EH$160,MATCH($Q109,'3)tpx males'!$DC$110:$DC$160,0))*INDEX('3)tpx females'!EJ$111:EJ$161,MATCH($R109,'3)tpx females'!$DE$111:$DE$161,0))*(1-(EXP(-INDEX('3)tpx males'!EI$4:EI$54,MATCH($Q109,'3)tpx males'!$DC$4:$DC$54,0)))*EXP(-INDEX('3)tpx females'!EK$3:EK$53,MATCH($R109,'3)tpx females'!$DE$3:$DE$53,0))))))),0)</f>
        <v>0</v>
      </c>
      <c r="BB109" s="32">
        <f ca="1">IFERROR(($J109*EXP(BB$5*($N109+0.5*($O109)^2))*_xlfn.NORM.DIST((LN(($L109*EXP($K109/100*BB$5)))-LN($J109)-$N109*BB$5)/($O109*SQRT(BB$5))-$O109*SQRT(BB$5),0,1,TRUE)+$L109*EXP($K109/100*BB$5)*(1-_xlfn.NORM.DIST((LN(($L109*EXP($K109/100*BB$5)))-LN($J109)-$N109*BB$5)/($O109*SQRT(BB$5)),0,1,TRUE)))*EXP(-$F$1*BB$5)*(INDEX('3)tpx females'!EL$57:EL$107,MATCH($R109,'3)tpx females'!$DE$57:$DE$107,0))+INDEX('3)tpx males'!EJ$57:EJ$107,MATCH($Q109,'3)tpx males'!$DC$57:$DC$107,0))-(INDEX('3)tpx males'!EI$110:EI$160,MATCH($Q109,'3)tpx males'!$DC$110:$DC$160,0))*INDEX('3)tpx females'!EK$111:EK$161,MATCH($R109,'3)tpx females'!$DE$111:$DE$161,0))*(1-(EXP(-INDEX('3)tpx males'!EJ$4:EJ$54,MATCH($Q109,'3)tpx males'!$DC$4:$DC$54,0)))*EXP(-INDEX('3)tpx females'!EL$3:EL$53,MATCH($R109,'3)tpx females'!$DE$3:$DE$53,0))))))),0)</f>
        <v>0</v>
      </c>
      <c r="BC109" s="32">
        <f ca="1">IFERROR(($J109*EXP(BC$5*($N109+0.5*($O109)^2))*_xlfn.NORM.DIST((LN(($L109*EXP($K109/100*BC$5)))-LN($J109)-$N109*BC$5)/($O109*SQRT(BC$5))-$O109*SQRT(BC$5),0,1,TRUE)+$L109*EXP($K109/100*BC$5)*(1-_xlfn.NORM.DIST((LN(($L109*EXP($K109/100*BC$5)))-LN($J109)-$N109*BC$5)/($O109*SQRT(BC$5)),0,1,TRUE)))*EXP(-$F$1*BC$5)*(INDEX('3)tpx females'!EM$57:EM$107,MATCH($R109,'3)tpx females'!$DE$57:$DE$107,0))+INDEX('3)tpx males'!EK$57:EK$107,MATCH($Q109,'3)tpx males'!$DC$57:$DC$107,0))-(INDEX('3)tpx males'!EJ$110:EJ$160,MATCH($Q109,'3)tpx males'!$DC$110:$DC$160,0))*INDEX('3)tpx females'!EL$111:EL$161,MATCH($R109,'3)tpx females'!$DE$111:$DE$161,0))*(1-(EXP(-INDEX('3)tpx males'!EK$4:EK$54,MATCH($Q109,'3)tpx males'!$DC$4:$DC$54,0)))*EXP(-INDEX('3)tpx females'!EM$3:EM$53,MATCH($R109,'3)tpx females'!$DE$3:$DE$53,0))))))),0)</f>
        <v>0</v>
      </c>
      <c r="BD109" s="32">
        <f ca="1">IFERROR(($J109*EXP(BD$5*($N109+0.5*($O109)^2))*_xlfn.NORM.DIST((LN(($L109*EXP($K109/100*BD$5)))-LN($J109)-$N109*BD$5)/($O109*SQRT(BD$5))-$O109*SQRT(BD$5),0,1,TRUE)+$L109*EXP($K109/100*BD$5)*(1-_xlfn.NORM.DIST((LN(($L109*EXP($K109/100*BD$5)))-LN($J109)-$N109*BD$5)/($O109*SQRT(BD$5)),0,1,TRUE)))*EXP(-$F$1*BD$5)*(INDEX('3)tpx females'!EN$57:EN$107,MATCH($R109,'3)tpx females'!$DE$57:$DE$107,0))+INDEX('3)tpx males'!EL$57:EL$107,MATCH($Q109,'3)tpx males'!$DC$57:$DC$107,0))-(INDEX('3)tpx males'!EK$110:EK$160,MATCH($Q109,'3)tpx males'!$DC$110:$DC$160,0))*INDEX('3)tpx females'!EM$111:EM$161,MATCH($R109,'3)tpx females'!$DE$111:$DE$161,0))*(1-(EXP(-INDEX('3)tpx males'!EL$4:EL$54,MATCH($Q109,'3)tpx males'!$DC$4:$DC$54,0)))*EXP(-INDEX('3)tpx females'!EN$3:EN$53,MATCH($R109,'3)tpx females'!$DE$3:$DE$53,0))))))),0)</f>
        <v>0</v>
      </c>
      <c r="BE109" s="32">
        <f ca="1">IFERROR(($J109*EXP(BE$5*($N109+0.5*($O109)^2))*_xlfn.NORM.DIST((LN(($L109*EXP($K109/100*BE$5)))-LN($J109)-$N109*BE$5)/($O109*SQRT(BE$5))-$O109*SQRT(BE$5),0,1,TRUE)+$L109*EXP($K109/100*BE$5)*(1-_xlfn.NORM.DIST((LN(($L109*EXP($K109/100*BE$5)))-LN($J109)-$N109*BE$5)/($O109*SQRT(BE$5)),0,1,TRUE)))*EXP(-$F$1*BE$5)*(INDEX('3)tpx females'!EO$57:EO$107,MATCH($R109,'3)tpx females'!$DE$57:$DE$107,0))+INDEX('3)tpx males'!EM$57:EM$107,MATCH($Q109,'3)tpx males'!$DC$57:$DC$107,0))-(INDEX('3)tpx males'!EL$110:EL$160,MATCH($Q109,'3)tpx males'!$DC$110:$DC$160,0))*INDEX('3)tpx females'!EN$111:EN$161,MATCH($R109,'3)tpx females'!$DE$111:$DE$161,0))*(1-(EXP(-INDEX('3)tpx males'!EM$4:EM$54,MATCH($Q109,'3)tpx males'!$DC$4:$DC$54,0)))*EXP(-INDEX('3)tpx females'!EO$3:EO$53,MATCH($R109,'3)tpx females'!$DE$3:$DE$53,0))))))),0)</f>
        <v>0</v>
      </c>
      <c r="BF109" s="32">
        <f ca="1">IFERROR(($J109*EXP(BF$5*($N109+0.5*($O109)^2))*_xlfn.NORM.DIST((LN(($L109*EXP($K109/100*BF$5)))-LN($J109)-$N109*BF$5)/($O109*SQRT(BF$5))-$O109*SQRT(BF$5),0,1,TRUE)+$L109*EXP($K109/100*BF$5)*(1-_xlfn.NORM.DIST((LN(($L109*EXP($K109/100*BF$5)))-LN($J109)-$N109*BF$5)/($O109*SQRT(BF$5)),0,1,TRUE)))*EXP(-$F$1*BF$5)*(INDEX('3)tpx females'!EP$57:EP$107,MATCH($R109,'3)tpx females'!$DE$57:$DE$107,0))+INDEX('3)tpx males'!EN$57:EN$107,MATCH($Q109,'3)tpx males'!$DC$57:$DC$107,0))-(INDEX('3)tpx males'!EM$110:EM$160,MATCH($Q109,'3)tpx males'!$DC$110:$DC$160,0))*INDEX('3)tpx females'!EO$111:EO$161,MATCH($R109,'3)tpx females'!$DE$111:$DE$161,0))*(1-(EXP(-INDEX('3)tpx males'!EN$4:EN$54,MATCH($Q109,'3)tpx males'!$DC$4:$DC$54,0)))*EXP(-INDEX('3)tpx females'!EP$3:EP$53,MATCH($R109,'3)tpx females'!$DE$3:$DE$53,0))))))),0)</f>
        <v>0</v>
      </c>
      <c r="BG109" s="32">
        <f ca="1">IFERROR(($J109*EXP(BG$5*($N109+0.5*($O109)^2))*_xlfn.NORM.DIST((LN(($L109*EXP($K109/100*BG$5)))-LN($J109)-$N109*BG$5)/($O109*SQRT(BG$5))-$O109*SQRT(BG$5),0,1,TRUE)+$L109*EXP($K109/100*BG$5)*(1-_xlfn.NORM.DIST((LN(($L109*EXP($K109/100*BG$5)))-LN($J109)-$N109*BG$5)/($O109*SQRT(BG$5)),0,1,TRUE)))*EXP(-$F$1*BG$5)*(INDEX('3)tpx females'!EQ$57:EQ$107,MATCH($R109,'3)tpx females'!$DE$57:$DE$107,0))+INDEX('3)tpx males'!EO$57:EO$107,MATCH($Q109,'3)tpx males'!$DC$57:$DC$107,0))-(INDEX('3)tpx males'!EN$110:EN$160,MATCH($Q109,'3)tpx males'!$DC$110:$DC$160,0))*INDEX('3)tpx females'!EP$111:EP$161,MATCH($R109,'3)tpx females'!$DE$111:$DE$161,0))*(1-(EXP(-INDEX('3)tpx males'!EO$4:EO$54,MATCH($Q109,'3)tpx males'!$DC$4:$DC$54,0)))*EXP(-INDEX('3)tpx females'!EQ$3:EQ$53,MATCH($R109,'3)tpx females'!$DE$3:$DE$53,0))))))),0)</f>
        <v>0</v>
      </c>
      <c r="BH109" s="32">
        <f ca="1">IFERROR(($J109*EXP(BH$5*($N109+0.5*($O109)^2))*_xlfn.NORM.DIST((LN(($L109*EXP($K109/100*BH$5)))-LN($J109)-$N109*BH$5)/($O109*SQRT(BH$5))-$O109*SQRT(BH$5),0,1,TRUE)+$L109*EXP($K109/100*BH$5)*(1-_xlfn.NORM.DIST((LN(($L109*EXP($K109/100*BH$5)))-LN($J109)-$N109*BH$5)/($O109*SQRT(BH$5)),0,1,TRUE)))*EXP(-$F$1*BH$5)*(INDEX('3)tpx females'!ER$57:ER$107,MATCH($R109,'3)tpx females'!$DE$57:$DE$107,0))+INDEX('3)tpx males'!EP$57:EP$107,MATCH($Q109,'3)tpx males'!$DC$57:$DC$107,0))-(INDEX('3)tpx males'!EO$110:EO$160,MATCH($Q109,'3)tpx males'!$DC$110:$DC$160,0))*INDEX('3)tpx females'!EQ$111:EQ$161,MATCH($R109,'3)tpx females'!$DE$111:$DE$161,0))*(1-(EXP(-INDEX('3)tpx males'!EP$4:EP$54,MATCH($Q109,'3)tpx males'!$DC$4:$DC$54,0)))*EXP(-INDEX('3)tpx females'!ER$3:ER$53,MATCH($R109,'3)tpx females'!$DE$3:$DE$53,0))))))),0)</f>
        <v>0</v>
      </c>
      <c r="BI109" s="32">
        <f ca="1">IFERROR(($J109*EXP(BI$5*($N109+0.5*($O109)^2))*_xlfn.NORM.DIST((LN(($L109*EXP($K109/100*BI$5)))-LN($J109)-$N109*BI$5)/($O109*SQRT(BI$5))-$O109*SQRT(BI$5),0,1,TRUE)+$L109*EXP($K109/100*BI$5)*(1-_xlfn.NORM.DIST((LN(($L109*EXP($K109/100*BI$5)))-LN($J109)-$N109*BI$5)/($O109*SQRT(BI$5)),0,1,TRUE)))*EXP(-$F$1*BI$5)*(INDEX('3)tpx females'!ES$57:ES$107,MATCH($R109,'3)tpx females'!$DE$57:$DE$107,0))+INDEX('3)tpx males'!EQ$57:EQ$107,MATCH($Q109,'3)tpx males'!$DC$57:$DC$107,0))-(INDEX('3)tpx males'!EP$110:EP$160,MATCH($Q109,'3)tpx males'!$DC$110:$DC$160,0))*INDEX('3)tpx females'!ER$111:ER$161,MATCH($R109,'3)tpx females'!$DE$111:$DE$161,0))*(1-(EXP(-INDEX('3)tpx males'!EQ$4:EQ$54,MATCH($Q109,'3)tpx males'!$DC$4:$DC$54,0)))*EXP(-INDEX('3)tpx females'!ES$3:ES$53,MATCH($R109,'3)tpx females'!$DE$3:$DE$53,0))))))),0)</f>
        <v>0</v>
      </c>
      <c r="BJ109" s="32">
        <f ca="1">IFERROR(($J109*EXP(BJ$5*($N109+0.5*($O109)^2))*_xlfn.NORM.DIST((LN(($L109*EXP($K109/100*BJ$5)))-LN($J109)-$N109*BJ$5)/($O109*SQRT(BJ$5))-$O109*SQRT(BJ$5),0,1,TRUE)+$L109*EXP($K109/100*BJ$5)*(1-_xlfn.NORM.DIST((LN(($L109*EXP($K109/100*BJ$5)))-LN($J109)-$N109*BJ$5)/($O109*SQRT(BJ$5)),0,1,TRUE)))*EXP(-$F$1*BJ$5)*(INDEX('3)tpx females'!ET$57:ET$107,MATCH($R109,'3)tpx females'!$DE$57:$DE$107,0))+INDEX('3)tpx males'!ER$57:ER$107,MATCH($Q109,'3)tpx males'!$DC$57:$DC$107,0))-(INDEX('3)tpx males'!EQ$110:EQ$160,MATCH($Q109,'3)tpx males'!$DC$110:$DC$160,0))*INDEX('3)tpx females'!ES$111:ES$161,MATCH($R109,'3)tpx females'!$DE$111:$DE$161,0))*(1-(EXP(-INDEX('3)tpx males'!ER$4:ER$54,MATCH($Q109,'3)tpx males'!$DC$4:$DC$54,0)))*EXP(-INDEX('3)tpx females'!ET$3:ET$53,MATCH($R109,'3)tpx females'!$DE$3:$DE$53,0))))))),0)</f>
        <v>0</v>
      </c>
      <c r="BK109" s="32">
        <f ca="1">IFERROR(($J109*EXP(BK$5*($N109+0.5*($O109)^2))*_xlfn.NORM.DIST((LN(($L109*EXP($K109/100*BK$5)))-LN($J109)-$N109*BK$5)/($O109*SQRT(BK$5))-$O109*SQRT(BK$5),0,1,TRUE)+$L109*EXP($K109/100*BK$5)*(1-_xlfn.NORM.DIST((LN(($L109*EXP($K109/100*BK$5)))-LN($J109)-$N109*BK$5)/($O109*SQRT(BK$5)),0,1,TRUE)))*EXP(-$F$1*BK$5)*(INDEX('3)tpx females'!EU$57:EU$107,MATCH($R109,'3)tpx females'!$DE$57:$DE$107,0))+INDEX('3)tpx males'!ES$57:ES$107,MATCH($Q109,'3)tpx males'!$DC$57:$DC$107,0))-(INDEX('3)tpx males'!ER$110:ER$160,MATCH($Q109,'3)tpx males'!$DC$110:$DC$160,0))*INDEX('3)tpx females'!ET$111:ET$161,MATCH($R109,'3)tpx females'!$DE$111:$DE$161,0))*(1-(EXP(-INDEX('3)tpx males'!ES$4:ES$54,MATCH($Q109,'3)tpx males'!$DC$4:$DC$54,0)))*EXP(-INDEX('3)tpx females'!EU$3:EU$53,MATCH($R109,'3)tpx females'!$DE$3:$DE$53,0))))))),0)</f>
        <v>0</v>
      </c>
      <c r="BL109" s="32">
        <f ca="1">IFERROR(($J109*EXP(BL$5*($N109+0.5*($O109)^2))*_xlfn.NORM.DIST((LN(($L109*EXP($K109/100*BL$5)))-LN($J109)-$N109*BL$5)/($O109*SQRT(BL$5))-$O109*SQRT(BL$5),0,1,TRUE)+$L109*EXP($K109/100*BL$5)*(1-_xlfn.NORM.DIST((LN(($L109*EXP($K109/100*BL$5)))-LN($J109)-$N109*BL$5)/($O109*SQRT(BL$5)),0,1,TRUE)))*EXP(-$F$1*BL$5)*(INDEX('3)tpx females'!EV$57:EV$107,MATCH($R109,'3)tpx females'!$DE$57:$DE$107,0))+INDEX('3)tpx males'!ET$57:ET$107,MATCH($Q109,'3)tpx males'!$DC$57:$DC$107,0))-(INDEX('3)tpx males'!ES$110:ES$160,MATCH($Q109,'3)tpx males'!$DC$110:$DC$160,0))*INDEX('3)tpx females'!EU$111:EU$161,MATCH($R109,'3)tpx females'!$DE$111:$DE$161,0))*(1-(EXP(-INDEX('3)tpx males'!ET$4:ET$54,MATCH($Q109,'3)tpx males'!$DC$4:$DC$54,0)))*EXP(-INDEX('3)tpx females'!EV$3:EV$53,MATCH($R109,'3)tpx females'!$DE$3:$DE$53,0))))))),0)</f>
        <v>0</v>
      </c>
      <c r="BM109" s="32">
        <f ca="1">IFERROR(($J109*EXP(BM$5*($N109+0.5*($O109)^2))*_xlfn.NORM.DIST((LN(($L109*EXP($K109/100*BM$5)))-LN($J109)-$N109*BM$5)/($O109*SQRT(BM$5))-$O109*SQRT(BM$5),0,1,TRUE)+$L109*EXP($K109/100*BM$5)*(1-_xlfn.NORM.DIST((LN(($L109*EXP($K109/100*BM$5)))-LN($J109)-$N109*BM$5)/($O109*SQRT(BM$5)),0,1,TRUE)))*EXP(-$F$1*BM$5)*(INDEX('3)tpx females'!EW$57:EW$107,MATCH($R109,'3)tpx females'!$DE$57:$DE$107,0))+INDEX('3)tpx males'!EU$57:EU$107,MATCH($Q109,'3)tpx males'!$DC$57:$DC$107,0))-(INDEX('3)tpx males'!ET$110:ET$160,MATCH($Q109,'3)tpx males'!$DC$110:$DC$160,0))*INDEX('3)tpx females'!EV$111:EV$161,MATCH($R109,'3)tpx females'!$DE$111:$DE$161,0))*(1-(EXP(-INDEX('3)tpx males'!EU$4:EU$54,MATCH($Q109,'3)tpx males'!$DC$4:$DC$54,0)))*EXP(-INDEX('3)tpx females'!EW$3:EW$53,MATCH($R109,'3)tpx females'!$DE$3:$DE$53,0))))))),0)</f>
        <v>0</v>
      </c>
      <c r="BN109" s="32">
        <f ca="1">IFERROR(($J109*EXP(BN$5*($N109+0.5*($O109)^2))*_xlfn.NORM.DIST((LN(($L109*EXP($K109/100*BN$5)))-LN($J109)-$N109*BN$5)/($O109*SQRT(BN$5))-$O109*SQRT(BN$5),0,1,TRUE)+$L109*EXP($K109/100*BN$5)*(1-_xlfn.NORM.DIST((LN(($L109*EXP($K109/100*BN$5)))-LN($J109)-$N109*BN$5)/($O109*SQRT(BN$5)),0,1,TRUE)))*EXP(-$F$1*BN$5)*(INDEX('3)tpx females'!EX$57:EX$107,MATCH($R109,'3)tpx females'!$DE$57:$DE$107,0))+INDEX('3)tpx males'!EV$57:EV$107,MATCH($Q109,'3)tpx males'!$DC$57:$DC$107,0))-(INDEX('3)tpx males'!EU$110:EU$160,MATCH($Q109,'3)tpx males'!$DC$110:$DC$160,0))*INDEX('3)tpx females'!EW$111:EW$161,MATCH($R109,'3)tpx females'!$DE$111:$DE$161,0))*(1-(EXP(-INDEX('3)tpx males'!EV$4:EV$54,MATCH($Q109,'3)tpx males'!$DC$4:$DC$54,0)))*EXP(-INDEX('3)tpx females'!EX$3:EX$53,MATCH($R109,'3)tpx females'!$DE$3:$DE$53,0))))))),0)</f>
        <v>0</v>
      </c>
      <c r="BO109" s="32">
        <f ca="1">IFERROR(($J109*EXP(BO$5*($N109+0.5*($O109)^2))*_xlfn.NORM.DIST((LN(($L109*EXP($K109/100*BO$5)))-LN($J109)-$N109*BO$5)/($O109*SQRT(BO$5))-$O109*SQRT(BO$5),0,1,TRUE)+$L109*EXP($K109/100*BO$5)*(1-_xlfn.NORM.DIST((LN(($L109*EXP($K109/100*BO$5)))-LN($J109)-$N109*BO$5)/($O109*SQRT(BO$5)),0,1,TRUE)))*EXP(-$F$1*BO$5)*(INDEX('3)tpx females'!EY$57:EY$107,MATCH($R109,'3)tpx females'!$DE$57:$DE$107,0))+INDEX('3)tpx males'!EW$57:EW$107,MATCH($Q109,'3)tpx males'!$DC$57:$DC$107,0))-(INDEX('3)tpx males'!EV$110:EV$160,MATCH($Q109,'3)tpx males'!$DC$110:$DC$160,0))*INDEX('3)tpx females'!EX$111:EX$161,MATCH($R109,'3)tpx females'!$DE$111:$DE$161,0))*(1-(EXP(-INDEX('3)tpx males'!EW$4:EW$54,MATCH($Q109,'3)tpx males'!$DC$4:$DC$54,0)))*EXP(-INDEX('3)tpx females'!EY$3:EY$53,MATCH($R109,'3)tpx females'!$DE$3:$DE$53,0))))))),0)</f>
        <v>0</v>
      </c>
      <c r="BP109" s="32">
        <f ca="1">IFERROR(($J109*EXP(BP$5*($N109+0.5*($O109)^2))*_xlfn.NORM.DIST((LN(($L109*EXP($K109/100*BP$5)))-LN($J109)-$N109*BP$5)/($O109*SQRT(BP$5))-$O109*SQRT(BP$5),0,1,TRUE)+$L109*EXP($K109/100*BP$5)*(1-_xlfn.NORM.DIST((LN(($L109*EXP($K109/100*BP$5)))-LN($J109)-$N109*BP$5)/($O109*SQRT(BP$5)),0,1,TRUE)))*EXP(-$F$1*BP$5)*(INDEX('3)tpx females'!EZ$57:EZ$107,MATCH($R109,'3)tpx females'!$DE$57:$DE$107,0))+INDEX('3)tpx males'!EX$57:EX$107,MATCH($Q109,'3)tpx males'!$DC$57:$DC$107,0))-(INDEX('3)tpx males'!EW$110:EW$160,MATCH($Q109,'3)tpx males'!$DC$110:$DC$160,0))*INDEX('3)tpx females'!EY$111:EY$161,MATCH($R109,'3)tpx females'!$DE$111:$DE$161,0))*(1-(EXP(-INDEX('3)tpx males'!EX$4:EX$54,MATCH($Q109,'3)tpx males'!$DC$4:$DC$54,0)))*EXP(-INDEX('3)tpx females'!EZ$3:EZ$53,MATCH($R109,'3)tpx females'!$DE$3:$DE$53,0))))))),0)</f>
        <v>0</v>
      </c>
      <c r="BQ109" s="32">
        <f ca="1">IFERROR(($J109*EXP(BQ$5*($N109+0.5*($O109)^2))*_xlfn.NORM.DIST((LN(($L109*EXP($K109/100*BQ$5)))-LN($J109)-$N109*BQ$5)/($O109*SQRT(BQ$5))-$O109*SQRT(BQ$5),0,1,TRUE)+$L109*EXP($K109/100*BQ$5)*(1-_xlfn.NORM.DIST((LN(($L109*EXP($K109/100*BQ$5)))-LN($J109)-$N109*BQ$5)/($O109*SQRT(BQ$5)),0,1,TRUE)))*EXP(-$F$1*BQ$5)*(INDEX('3)tpx females'!FA$57:FA$107,MATCH($R109,'3)tpx females'!$DE$57:$DE$107,0))+INDEX('3)tpx males'!EY$57:EY$107,MATCH($Q109,'3)tpx males'!$DC$57:$DC$107,0))-(INDEX('3)tpx males'!EX$110:EX$160,MATCH($Q109,'3)tpx males'!$DC$110:$DC$160,0))*INDEX('3)tpx females'!EZ$111:EZ$161,MATCH($R109,'3)tpx females'!$DE$111:$DE$161,0))*(1-(EXP(-INDEX('3)tpx males'!EY$4:EY$54,MATCH($Q109,'3)tpx males'!$DC$4:$DC$54,0)))*EXP(-INDEX('3)tpx females'!FA$3:FA$53,MATCH($R109,'3)tpx females'!$DE$3:$DE$53,0))))))),0)</f>
        <v>0</v>
      </c>
      <c r="BR109" s="32">
        <f ca="1">IFERROR(($J109*EXP(BR$5*($N109+0.5*($O109)^2))*_xlfn.NORM.DIST((LN(($L109*EXP($K109/100*BR$5)))-LN($J109)-$N109*BR$5)/($O109*SQRT(BR$5))-$O109*SQRT(BR$5),0,1,TRUE)+$L109*EXP($K109/100*BR$5)*(1-_xlfn.NORM.DIST((LN(($L109*EXP($K109/100*BR$5)))-LN($J109)-$N109*BR$5)/($O109*SQRT(BR$5)),0,1,TRUE)))*EXP(-$F$1*BR$5)*(INDEX('3)tpx females'!FB$57:FB$107,MATCH($R109,'3)tpx females'!$DE$57:$DE$107,0))+INDEX('3)tpx males'!EZ$57:EZ$107,MATCH($Q109,'3)tpx males'!$DC$57:$DC$107,0))-(INDEX('3)tpx males'!EY$110:EY$160,MATCH($Q109,'3)tpx males'!$DC$110:$DC$160,0))*INDEX('3)tpx females'!FA$111:FA$161,MATCH($R109,'3)tpx females'!$DE$111:$DE$161,0))*(1-(EXP(-INDEX('3)tpx males'!EZ$4:EZ$54,MATCH($Q109,'3)tpx males'!$DC$4:$DC$54,0)))*EXP(-INDEX('3)tpx females'!FB$3:FB$53,MATCH($R109,'3)tpx females'!$DE$3:$DE$53,0))))))),0)</f>
        <v>0</v>
      </c>
      <c r="BS109" s="32">
        <f ca="1">IFERROR(($J109*EXP(BS$5*($N109+0.5*($O109)^2))*_xlfn.NORM.DIST((LN(($L109*EXP($K109/100*BS$5)))-LN($J109)-$N109*BS$5)/($O109*SQRT(BS$5))-$O109*SQRT(BS$5),0,1,TRUE)+$L109*EXP($K109/100*BS$5)*(1-_xlfn.NORM.DIST((LN(($L109*EXP($K109/100*BS$5)))-LN($J109)-$N109*BS$5)/($O109*SQRT(BS$5)),0,1,TRUE)))*EXP(-$F$1*BS$5)*(INDEX('3)tpx females'!FC$57:FC$107,MATCH($R109,'3)tpx females'!$DE$57:$DE$107,0))+INDEX('3)tpx males'!FA$57:FA$107,MATCH($Q109,'3)tpx males'!$DC$57:$DC$107,0))-(INDEX('3)tpx males'!EZ$110:EZ$160,MATCH($Q109,'3)tpx males'!$DC$110:$DC$160,0))*INDEX('3)tpx females'!FB$111:FB$161,MATCH($R109,'3)tpx females'!$DE$111:$DE$161,0))*(1-(EXP(-INDEX('3)tpx males'!FA$4:FA$54,MATCH($Q109,'3)tpx males'!$DC$4:$DC$54,0)))*EXP(-INDEX('3)tpx females'!FC$3:FC$53,MATCH($R109,'3)tpx females'!$DE$3:$DE$53,0))))))),0)</f>
        <v>0</v>
      </c>
      <c r="BT109" s="32">
        <f ca="1">IFERROR(($J109*EXP(BT$5*($N109+0.5*($O109)^2))*_xlfn.NORM.DIST((LN(($L109*EXP($K109/100*BT$5)))-LN($J109)-$N109*BT$5)/($O109*SQRT(BT$5))-$O109*SQRT(BT$5),0,1,TRUE)+$L109*EXP($K109/100*BT$5)*(1-_xlfn.NORM.DIST((LN(($L109*EXP($K109/100*BT$5)))-LN($J109)-$N109*BT$5)/($O109*SQRT(BT$5)),0,1,TRUE)))*EXP(-$F$1*BT$5)*(INDEX('3)tpx females'!FD$57:FD$107,MATCH($R109,'3)tpx females'!$DE$57:$DE$107,0))+INDEX('3)tpx males'!FB$57:FB$107,MATCH($Q109,'3)tpx males'!$DC$57:$DC$107,0))-(INDEX('3)tpx males'!FA$110:FA$160,MATCH($Q109,'3)tpx males'!$DC$110:$DC$160,0))*INDEX('3)tpx females'!FC$111:FC$161,MATCH($R109,'3)tpx females'!$DE$111:$DE$161,0))*(1-(EXP(-INDEX('3)tpx males'!FB$4:FB$54,MATCH($Q109,'3)tpx males'!$DC$4:$DC$54,0)))*EXP(-INDEX('3)tpx females'!FD$3:FD$53,MATCH($R109,'3)tpx females'!$DE$3:$DE$53,0))))))),0)</f>
        <v>0</v>
      </c>
    </row>
    <row r="110" spans="2:72" x14ac:dyDescent="0.25">
      <c r="B110" s="32" t="s">
        <v>11</v>
      </c>
      <c r="C110" s="32" t="s">
        <v>12</v>
      </c>
      <c r="D110" s="49">
        <v>14887</v>
      </c>
      <c r="E110" s="32" t="s">
        <v>13</v>
      </c>
      <c r="F110" s="32" t="s">
        <v>14</v>
      </c>
      <c r="G110" s="49">
        <v>15751</v>
      </c>
      <c r="H110" s="32" t="s">
        <v>13</v>
      </c>
      <c r="I110" s="32" t="s">
        <v>25</v>
      </c>
      <c r="J110" s="32">
        <v>277030.00000000006</v>
      </c>
      <c r="K110" s="32">
        <v>6.55</v>
      </c>
      <c r="L110" s="32">
        <f>'3) 2016 cases'!M110*EXP('3) 2016 cases'!L110/100)</f>
        <v>69296.461729857969</v>
      </c>
      <c r="M110" s="32"/>
      <c r="N110" s="32">
        <f>INDEX('2b)Working'!$I$61:$P$61,MATCH($I110,'2b)Working'!$I$60:$P$60,0))</f>
        <v>7.2488258642637193E-2</v>
      </c>
      <c r="O110" s="32">
        <f>INDEX('2b)Working'!$I$62:$P$62,MATCH($I110,'2b)Working'!$I$60:$P$60,0))</f>
        <v>5.0085748750605209E-2</v>
      </c>
      <c r="P110" s="32" t="str">
        <f t="shared" si="5"/>
        <v/>
      </c>
      <c r="Q110" s="32">
        <f t="shared" si="4"/>
        <v>77</v>
      </c>
      <c r="R110" s="32">
        <f t="shared" si="6"/>
        <v>74</v>
      </c>
      <c r="S110" s="32">
        <f t="shared" si="7"/>
        <v>1</v>
      </c>
      <c r="U110" s="32">
        <f t="shared" ca="1" si="8"/>
        <v>64154.714183573487</v>
      </c>
      <c r="W110" s="32">
        <f ca="1">IFERROR(($J110*EXP(W$5*($N110+0.5*($O110)^2))*_xlfn.NORM.DIST((LN(($L110*EXP($K110/100*W$5)))-LN($J110)-$N110*W$5)/($O110*SQRT(W$5))-$O110*SQRT(W$5),0,1,TRUE)+$L110*EXP($K110/100*W$5)*(1-_xlfn.NORM.DIST((LN(($L110*EXP($K110/100*W$5)))-LN($J110)-$N110*W$5)/($O110*SQRT(W$5)),0,1,TRUE)))*EXP(-$F$1*W$5)*(INDEX('3)tpx females'!DG$57:DG$107,MATCH($R110,'3)tpx females'!$DE$57:$DE$107,0))+INDEX('3)tpx males'!DE$57:DE$107,MATCH($Q110,'3)tpx males'!$DC$57:$DC$107,0))-(INDEX('3)tpx males'!DD$110:DD$160,MATCH($Q110,'3)tpx males'!$DC$110:$DC$160,0))*INDEX('3)tpx females'!DF$111:DF$161,MATCH($R110,'3)tpx females'!$DE$111:$DE$161,0))*(1-(EXP(-INDEX('3)tpx males'!DE$4:DE$54,MATCH($Q110,'3)tpx males'!$DC$4:$DC$54,0)))*EXP(-INDEX('3)tpx females'!DG$3:DG$53,MATCH($R110,'3)tpx females'!$DE$3:$DE$53,0))))))),0)</f>
        <v>38.401073058835067</v>
      </c>
      <c r="X110" s="32">
        <f ca="1">IFERROR(($J110*EXP(X$5*($N110+0.5*($O110)^2))*_xlfn.NORM.DIST((LN(($L110*EXP($K110/100*X$5)))-LN($J110)-$N110*X$5)/($O110*SQRT(X$5))-$O110*SQRT(X$5),0,1,TRUE)+$L110*EXP($K110/100*X$5)*(1-_xlfn.NORM.DIST((LN(($L110*EXP($K110/100*X$5)))-LN($J110)-$N110*X$5)/($O110*SQRT(X$5)),0,1,TRUE)))*EXP(-$F$1*X$5)*(INDEX('3)tpx females'!DH$57:DH$107,MATCH($R110,'3)tpx females'!$DE$57:$DE$107,0))+INDEX('3)tpx males'!DF$57:DF$107,MATCH($Q110,'3)tpx males'!$DC$57:$DC$107,0))-(INDEX('3)tpx males'!DE$110:DE$160,MATCH($Q110,'3)tpx males'!$DC$110:$DC$160,0))*INDEX('3)tpx females'!DG$111:DG$161,MATCH($R110,'3)tpx females'!$DE$111:$DE$161,0))*(1-(EXP(-INDEX('3)tpx males'!DF$4:DF$54,MATCH($Q110,'3)tpx males'!$DC$4:$DC$54,0)))*EXP(-INDEX('3)tpx females'!DH$3:DH$53,MATCH($R110,'3)tpx females'!$DE$3:$DE$53,0))))))),0)</f>
        <v>113.07193626371786</v>
      </c>
      <c r="Y110" s="32">
        <f ca="1">IFERROR(($J110*EXP(Y$5*($N110+0.5*($O110)^2))*_xlfn.NORM.DIST((LN(($L110*EXP($K110/100*Y$5)))-LN($J110)-$N110*Y$5)/($O110*SQRT(Y$5))-$O110*SQRT(Y$5),0,1,TRUE)+$L110*EXP($K110/100*Y$5)*(1-_xlfn.NORM.DIST((LN(($L110*EXP($K110/100*Y$5)))-LN($J110)-$N110*Y$5)/($O110*SQRT(Y$5)),0,1,TRUE)))*EXP(-$F$1*Y$5)*(INDEX('3)tpx females'!DI$57:DI$107,MATCH($R110,'3)tpx females'!$DE$57:$DE$107,0))+INDEX('3)tpx males'!DG$57:DG$107,MATCH($Q110,'3)tpx males'!$DC$57:$DC$107,0))-(INDEX('3)tpx males'!DF$110:DF$160,MATCH($Q110,'3)tpx males'!$DC$110:$DC$160,0))*INDEX('3)tpx females'!DH$111:DH$161,MATCH($R110,'3)tpx females'!$DE$111:$DE$161,0))*(1-(EXP(-INDEX('3)tpx males'!DG$4:DG$54,MATCH($Q110,'3)tpx males'!$DC$4:$DC$54,0)))*EXP(-INDEX('3)tpx females'!DI$3:DI$53,MATCH($R110,'3)tpx females'!$DE$3:$DE$53,0))))))),0)</f>
        <v>212.10384835564474</v>
      </c>
      <c r="Z110" s="32">
        <f ca="1">IFERROR(($J110*EXP(Z$5*($N110+0.5*($O110)^2))*_xlfn.NORM.DIST((LN(($L110*EXP($K110/100*Z$5)))-LN($J110)-$N110*Z$5)/($O110*SQRT(Z$5))-$O110*SQRT(Z$5),0,1,TRUE)+$L110*EXP($K110/100*Z$5)*(1-_xlfn.NORM.DIST((LN(($L110*EXP($K110/100*Z$5)))-LN($J110)-$N110*Z$5)/($O110*SQRT(Z$5)),0,1,TRUE)))*EXP(-$F$1*Z$5)*(INDEX('3)tpx females'!DJ$57:DJ$107,MATCH($R110,'3)tpx females'!$DE$57:$DE$107,0))+INDEX('3)tpx males'!DH$57:DH$107,MATCH($Q110,'3)tpx males'!$DC$57:$DC$107,0))-(INDEX('3)tpx males'!DG$110:DG$160,MATCH($Q110,'3)tpx males'!$DC$110:$DC$160,0))*INDEX('3)tpx females'!DI$111:DI$161,MATCH($R110,'3)tpx females'!$DE$111:$DE$161,0))*(1-(EXP(-INDEX('3)tpx males'!DH$4:DH$54,MATCH($Q110,'3)tpx males'!$DC$4:$DC$54,0)))*EXP(-INDEX('3)tpx females'!DJ$3:DJ$53,MATCH($R110,'3)tpx females'!$DE$3:$DE$53,0))))))),0)</f>
        <v>333.97210005936148</v>
      </c>
      <c r="AA110" s="32">
        <f ca="1">IFERROR(($J110*EXP(AA$5*($N110+0.5*($O110)^2))*_xlfn.NORM.DIST((LN(($L110*EXP($K110/100*AA$5)))-LN($J110)-$N110*AA$5)/($O110*SQRT(AA$5))-$O110*SQRT(AA$5),0,1,TRUE)+$L110*EXP($K110/100*AA$5)*(1-_xlfn.NORM.DIST((LN(($L110*EXP($K110/100*AA$5)))-LN($J110)-$N110*AA$5)/($O110*SQRT(AA$5)),0,1,TRUE)))*EXP(-$F$1*AA$5)*(INDEX('3)tpx females'!DK$57:DK$107,MATCH($R110,'3)tpx females'!$DE$57:$DE$107,0))+INDEX('3)tpx males'!DI$57:DI$107,MATCH($Q110,'3)tpx males'!$DC$57:$DC$107,0))-(INDEX('3)tpx males'!DH$110:DH$160,MATCH($Q110,'3)tpx males'!$DC$110:$DC$160,0))*INDEX('3)tpx females'!DJ$111:DJ$161,MATCH($R110,'3)tpx females'!$DE$111:$DE$161,0))*(1-(EXP(-INDEX('3)tpx males'!DI$4:DI$54,MATCH($Q110,'3)tpx males'!$DC$4:$DC$54,0)))*EXP(-INDEX('3)tpx females'!DK$3:DK$53,MATCH($R110,'3)tpx females'!$DE$3:$DE$53,0))))))),0)</f>
        <v>480.0077844233079</v>
      </c>
      <c r="AB110" s="32">
        <f ca="1">IFERROR(($J110*EXP(AB$5*($N110+0.5*($O110)^2))*_xlfn.NORM.DIST((LN(($L110*EXP($K110/100*AB$5)))-LN($J110)-$N110*AB$5)/($O110*SQRT(AB$5))-$O110*SQRT(AB$5),0,1,TRUE)+$L110*EXP($K110/100*AB$5)*(1-_xlfn.NORM.DIST((LN(($L110*EXP($K110/100*AB$5)))-LN($J110)-$N110*AB$5)/($O110*SQRT(AB$5)),0,1,TRUE)))*EXP(-$F$1*AB$5)*(INDEX('3)tpx females'!DL$57:DL$107,MATCH($R110,'3)tpx females'!$DE$57:$DE$107,0))+INDEX('3)tpx males'!DJ$57:DJ$107,MATCH($Q110,'3)tpx males'!$DC$57:$DC$107,0))-(INDEX('3)tpx males'!DI$110:DI$160,MATCH($Q110,'3)tpx males'!$DC$110:$DC$160,0))*INDEX('3)tpx females'!DK$111:DK$161,MATCH($R110,'3)tpx females'!$DE$111:$DE$161,0))*(1-(EXP(-INDEX('3)tpx males'!DJ$4:DJ$54,MATCH($Q110,'3)tpx males'!$DC$4:$DC$54,0)))*EXP(-INDEX('3)tpx females'!DL$3:DL$53,MATCH($R110,'3)tpx females'!$DE$3:$DE$53,0))))))),0)</f>
        <v>648.25831765839609</v>
      </c>
      <c r="AC110" s="32">
        <f ca="1">IFERROR(($J110*EXP(AC$5*($N110+0.5*($O110)^2))*_xlfn.NORM.DIST((LN(($L110*EXP($K110/100*AC$5)))-LN($J110)-$N110*AC$5)/($O110*SQRT(AC$5))-$O110*SQRT(AC$5),0,1,TRUE)+$L110*EXP($K110/100*AC$5)*(1-_xlfn.NORM.DIST((LN(($L110*EXP($K110/100*AC$5)))-LN($J110)-$N110*AC$5)/($O110*SQRT(AC$5)),0,1,TRUE)))*EXP(-$F$1*AC$5)*(INDEX('3)tpx females'!DM$57:DM$107,MATCH($R110,'3)tpx females'!$DE$57:$DE$107,0))+INDEX('3)tpx males'!DK$57:DK$107,MATCH($Q110,'3)tpx males'!$DC$57:$DC$107,0))-(INDEX('3)tpx males'!DJ$110:DJ$160,MATCH($Q110,'3)tpx males'!$DC$110:$DC$160,0))*INDEX('3)tpx females'!DL$111:DL$161,MATCH($R110,'3)tpx females'!$DE$111:$DE$161,0))*(1-(EXP(-INDEX('3)tpx males'!DK$4:DK$54,MATCH($Q110,'3)tpx males'!$DC$4:$DC$54,0)))*EXP(-INDEX('3)tpx females'!DM$3:DM$53,MATCH($R110,'3)tpx females'!$DE$3:$DE$53,0))))))),0)</f>
        <v>896.28687935279413</v>
      </c>
      <c r="AD110" s="32">
        <f ca="1">IFERROR(($J110*EXP(AD$5*($N110+0.5*($O110)^2))*_xlfn.NORM.DIST((LN(($L110*EXP($K110/100*AD$5)))-LN($J110)-$N110*AD$5)/($O110*SQRT(AD$5))-$O110*SQRT(AD$5),0,1,TRUE)+$L110*EXP($K110/100*AD$5)*(1-_xlfn.NORM.DIST((LN(($L110*EXP($K110/100*AD$5)))-LN($J110)-$N110*AD$5)/($O110*SQRT(AD$5)),0,1,TRUE)))*EXP(-$F$1*AD$5)*(INDEX('3)tpx females'!DN$57:DN$107,MATCH($R110,'3)tpx females'!$DE$57:$DE$107,0))+INDEX('3)tpx males'!DL$57:DL$107,MATCH($Q110,'3)tpx males'!$DC$57:$DC$107,0))-(INDEX('3)tpx males'!DK$110:DK$160,MATCH($Q110,'3)tpx males'!$DC$110:$DC$160,0))*INDEX('3)tpx females'!DM$111:DM$161,MATCH($R110,'3)tpx females'!$DE$111:$DE$161,0))*(1-(EXP(-INDEX('3)tpx males'!DL$4:DL$54,MATCH($Q110,'3)tpx males'!$DC$4:$DC$54,0)))*EXP(-INDEX('3)tpx females'!DN$3:DN$53,MATCH($R110,'3)tpx females'!$DE$3:$DE$53,0))))))),0)</f>
        <v>1142.3821447168398</v>
      </c>
      <c r="AE110" s="32">
        <f ca="1">IFERROR(($J110*EXP(AE$5*($N110+0.5*($O110)^2))*_xlfn.NORM.DIST((LN(($L110*EXP($K110/100*AE$5)))-LN($J110)-$N110*AE$5)/($O110*SQRT(AE$5))-$O110*SQRT(AE$5),0,1,TRUE)+$L110*EXP($K110/100*AE$5)*(1-_xlfn.NORM.DIST((LN(($L110*EXP($K110/100*AE$5)))-LN($J110)-$N110*AE$5)/($O110*SQRT(AE$5)),0,1,TRUE)))*EXP(-$F$1*AE$5)*(INDEX('3)tpx females'!DO$57:DO$107,MATCH($R110,'3)tpx females'!$DE$57:$DE$107,0))+INDEX('3)tpx males'!DM$57:DM$107,MATCH($Q110,'3)tpx males'!$DC$57:$DC$107,0))-(INDEX('3)tpx males'!DL$110:DL$160,MATCH($Q110,'3)tpx males'!$DC$110:$DC$160,0))*INDEX('3)tpx females'!DN$111:DN$161,MATCH($R110,'3)tpx females'!$DE$111:$DE$161,0))*(1-(EXP(-INDEX('3)tpx males'!DM$4:DM$54,MATCH($Q110,'3)tpx males'!$DC$4:$DC$54,0)))*EXP(-INDEX('3)tpx females'!DO$3:DO$53,MATCH($R110,'3)tpx females'!$DE$3:$DE$53,0))))))),0)</f>
        <v>1448.6017934504084</v>
      </c>
      <c r="AF110" s="32">
        <f ca="1">IFERROR(($J110*EXP(AF$5*($N110+0.5*($O110)^2))*_xlfn.NORM.DIST((LN(($L110*EXP($K110/100*AF$5)))-LN($J110)-$N110*AF$5)/($O110*SQRT(AF$5))-$O110*SQRT(AF$5),0,1,TRUE)+$L110*EXP($K110/100*AF$5)*(1-_xlfn.NORM.DIST((LN(($L110*EXP($K110/100*AF$5)))-LN($J110)-$N110*AF$5)/($O110*SQRT(AF$5)),0,1,TRUE)))*EXP(-$F$1*AF$5)*(INDEX('3)tpx females'!DP$57:DP$107,MATCH($R110,'3)tpx females'!$DE$57:$DE$107,0))+INDEX('3)tpx males'!DN$57:DN$107,MATCH($Q110,'3)tpx males'!$DC$57:$DC$107,0))-(INDEX('3)tpx males'!DM$110:DM$160,MATCH($Q110,'3)tpx males'!$DC$110:$DC$160,0))*INDEX('3)tpx females'!DO$111:DO$161,MATCH($R110,'3)tpx females'!$DE$111:$DE$161,0))*(1-(EXP(-INDEX('3)tpx males'!DN$4:DN$54,MATCH($Q110,'3)tpx males'!$DC$4:$DC$54,0)))*EXP(-INDEX('3)tpx females'!DP$3:DP$53,MATCH($R110,'3)tpx females'!$DE$3:$DE$53,0))))))),0)</f>
        <v>1857.5282916917561</v>
      </c>
      <c r="AG110" s="32">
        <f ca="1">IFERROR(($J110*EXP(AG$5*($N110+0.5*($O110)^2))*_xlfn.NORM.DIST((LN(($L110*EXP($K110/100*AG$5)))-LN($J110)-$N110*AG$5)/($O110*SQRT(AG$5))-$O110*SQRT(AG$5),0,1,TRUE)+$L110*EXP($K110/100*AG$5)*(1-_xlfn.NORM.DIST((LN(($L110*EXP($K110/100*AG$5)))-LN($J110)-$N110*AG$5)/($O110*SQRT(AG$5)),0,1,TRUE)))*EXP(-$F$1*AG$5)*(INDEX('3)tpx females'!DQ$57:DQ$107,MATCH($R110,'3)tpx females'!$DE$57:$DE$107,0))+INDEX('3)tpx males'!DO$57:DO$107,MATCH($Q110,'3)tpx males'!$DC$57:$DC$107,0))-(INDEX('3)tpx males'!DN$110:DN$160,MATCH($Q110,'3)tpx males'!$DC$110:$DC$160,0))*INDEX('3)tpx females'!DP$111:DP$161,MATCH($R110,'3)tpx females'!$DE$111:$DE$161,0))*(1-(EXP(-INDEX('3)tpx males'!DO$4:DO$54,MATCH($Q110,'3)tpx males'!$DC$4:$DC$54,0)))*EXP(-INDEX('3)tpx females'!DQ$3:DQ$53,MATCH($R110,'3)tpx females'!$DE$3:$DE$53,0))))))),0)</f>
        <v>2098.9966022190092</v>
      </c>
      <c r="AH110" s="32">
        <f ca="1">IFERROR(($J110*EXP(AH$5*($N110+0.5*($O110)^2))*_xlfn.NORM.DIST((LN(($L110*EXP($K110/100*AH$5)))-LN($J110)-$N110*AH$5)/($O110*SQRT(AH$5))-$O110*SQRT(AH$5),0,1,TRUE)+$L110*EXP($K110/100*AH$5)*(1-_xlfn.NORM.DIST((LN(($L110*EXP($K110/100*AH$5)))-LN($J110)-$N110*AH$5)/($O110*SQRT(AH$5)),0,1,TRUE)))*EXP(-$F$1*AH$5)*(INDEX('3)tpx females'!DR$57:DR$107,MATCH($R110,'3)tpx females'!$DE$57:$DE$107,0))+INDEX('3)tpx males'!DP$57:DP$107,MATCH($Q110,'3)tpx males'!$DC$57:$DC$107,0))-(INDEX('3)tpx males'!DO$110:DO$160,MATCH($Q110,'3)tpx males'!$DC$110:$DC$160,0))*INDEX('3)tpx females'!DQ$111:DQ$161,MATCH($R110,'3)tpx females'!$DE$111:$DE$161,0))*(1-(EXP(-INDEX('3)tpx males'!DP$4:DP$54,MATCH($Q110,'3)tpx males'!$DC$4:$DC$54,0)))*EXP(-INDEX('3)tpx females'!DR$3:DR$53,MATCH($R110,'3)tpx females'!$DE$3:$DE$53,0))))))),0)</f>
        <v>2551.6665189270966</v>
      </c>
      <c r="AI110" s="32">
        <f ca="1">IFERROR(($J110*EXP(AI$5*($N110+0.5*($O110)^2))*_xlfn.NORM.DIST((LN(($L110*EXP($K110/100*AI$5)))-LN($J110)-$N110*AI$5)/($O110*SQRT(AI$5))-$O110*SQRT(AI$5),0,1,TRUE)+$L110*EXP($K110/100*AI$5)*(1-_xlfn.NORM.DIST((LN(($L110*EXP($K110/100*AI$5)))-LN($J110)-$N110*AI$5)/($O110*SQRT(AI$5)),0,1,TRUE)))*EXP(-$F$1*AI$5)*(INDEX('3)tpx females'!DS$57:DS$107,MATCH($R110,'3)tpx females'!$DE$57:$DE$107,0))+INDEX('3)tpx males'!DQ$57:DQ$107,MATCH($Q110,'3)tpx males'!$DC$57:$DC$107,0))-(INDEX('3)tpx males'!DP$110:DP$160,MATCH($Q110,'3)tpx males'!$DC$110:$DC$160,0))*INDEX('3)tpx females'!DR$111:DR$161,MATCH($R110,'3)tpx females'!$DE$111:$DE$161,0))*(1-(EXP(-INDEX('3)tpx males'!DQ$4:DQ$54,MATCH($Q110,'3)tpx males'!$DC$4:$DC$54,0)))*EXP(-INDEX('3)tpx females'!DS$3:DS$53,MATCH($R110,'3)tpx females'!$DE$3:$DE$53,0))))))),0)</f>
        <v>3125.3619944770639</v>
      </c>
      <c r="AJ110" s="32">
        <f ca="1">IFERROR(($J110*EXP(AJ$5*($N110+0.5*($O110)^2))*_xlfn.NORM.DIST((LN(($L110*EXP($K110/100*AJ$5)))-LN($J110)-$N110*AJ$5)/($O110*SQRT(AJ$5))-$O110*SQRT(AJ$5),0,1,TRUE)+$L110*EXP($K110/100*AJ$5)*(1-_xlfn.NORM.DIST((LN(($L110*EXP($K110/100*AJ$5)))-LN($J110)-$N110*AJ$5)/($O110*SQRT(AJ$5)),0,1,TRUE)))*EXP(-$F$1*AJ$5)*(INDEX('3)tpx females'!DT$57:DT$107,MATCH($R110,'3)tpx females'!$DE$57:$DE$107,0))+INDEX('3)tpx males'!DR$57:DR$107,MATCH($Q110,'3)tpx males'!$DC$57:$DC$107,0))-(INDEX('3)tpx males'!DQ$110:DQ$160,MATCH($Q110,'3)tpx males'!$DC$110:$DC$160,0))*INDEX('3)tpx females'!DS$111:DS$161,MATCH($R110,'3)tpx females'!$DE$111:$DE$161,0))*(1-(EXP(-INDEX('3)tpx males'!DR$4:DR$54,MATCH($Q110,'3)tpx males'!$DC$4:$DC$54,0)))*EXP(-INDEX('3)tpx females'!DT$3:DT$53,MATCH($R110,'3)tpx females'!$DE$3:$DE$53,0))))))),0)</f>
        <v>3465.0908336699617</v>
      </c>
      <c r="AK110" s="32">
        <f ca="1">IFERROR(($J110*EXP(AK$5*($N110+0.5*($O110)^2))*_xlfn.NORM.DIST((LN(($L110*EXP($K110/100*AK$5)))-LN($J110)-$N110*AK$5)/($O110*SQRT(AK$5))-$O110*SQRT(AK$5),0,1,TRUE)+$L110*EXP($K110/100*AK$5)*(1-_xlfn.NORM.DIST((LN(($L110*EXP($K110/100*AK$5)))-LN($J110)-$N110*AK$5)/($O110*SQRT(AK$5)),0,1,TRUE)))*EXP(-$F$1*AK$5)*(INDEX('3)tpx females'!DU$57:DU$107,MATCH($R110,'3)tpx females'!$DE$57:$DE$107,0))+INDEX('3)tpx males'!DS$57:DS$107,MATCH($Q110,'3)tpx males'!$DC$57:$DC$107,0))-(INDEX('3)tpx males'!DR$110:DR$160,MATCH($Q110,'3)tpx males'!$DC$110:$DC$160,0))*INDEX('3)tpx females'!DT$111:DT$161,MATCH($R110,'3)tpx females'!$DE$111:$DE$161,0))*(1-(EXP(-INDEX('3)tpx males'!DS$4:DS$54,MATCH($Q110,'3)tpx males'!$DC$4:$DC$54,0)))*EXP(-INDEX('3)tpx females'!DU$3:DU$53,MATCH($R110,'3)tpx females'!$DE$3:$DE$53,0))))))),0)</f>
        <v>3906.5057839355973</v>
      </c>
      <c r="AL110" s="32">
        <f ca="1">IFERROR(($J110*EXP(AL$5*($N110+0.5*($O110)^2))*_xlfn.NORM.DIST((LN(($L110*EXP($K110/100*AL$5)))-LN($J110)-$N110*AL$5)/($O110*SQRT(AL$5))-$O110*SQRT(AL$5),0,1,TRUE)+$L110*EXP($K110/100*AL$5)*(1-_xlfn.NORM.DIST((LN(($L110*EXP($K110/100*AL$5)))-LN($J110)-$N110*AL$5)/($O110*SQRT(AL$5)),0,1,TRUE)))*EXP(-$F$1*AL$5)*(INDEX('3)tpx females'!DV$57:DV$107,MATCH($R110,'3)tpx females'!$DE$57:$DE$107,0))+INDEX('3)tpx males'!DT$57:DT$107,MATCH($Q110,'3)tpx males'!$DC$57:$DC$107,0))-(INDEX('3)tpx males'!DS$110:DS$160,MATCH($Q110,'3)tpx males'!$DC$110:$DC$160,0))*INDEX('3)tpx females'!DU$111:DU$161,MATCH($R110,'3)tpx females'!$DE$111:$DE$161,0))*(1-(EXP(-INDEX('3)tpx males'!DT$4:DT$54,MATCH($Q110,'3)tpx males'!$DC$4:$DC$54,0)))*EXP(-INDEX('3)tpx females'!DV$3:DV$53,MATCH($R110,'3)tpx females'!$DE$3:$DE$53,0))))))),0)</f>
        <v>4286.1240413452151</v>
      </c>
      <c r="AM110" s="32">
        <f ca="1">IFERROR(($J110*EXP(AM$5*($N110+0.5*($O110)^2))*_xlfn.NORM.DIST((LN(($L110*EXP($K110/100*AM$5)))-LN($J110)-$N110*AM$5)/($O110*SQRT(AM$5))-$O110*SQRT(AM$5),0,1,TRUE)+$L110*EXP($K110/100*AM$5)*(1-_xlfn.NORM.DIST((LN(($L110*EXP($K110/100*AM$5)))-LN($J110)-$N110*AM$5)/($O110*SQRT(AM$5)),0,1,TRUE)))*EXP(-$F$1*AM$5)*(INDEX('3)tpx females'!DW$57:DW$107,MATCH($R110,'3)tpx females'!$DE$57:$DE$107,0))+INDEX('3)tpx males'!DU$57:DU$107,MATCH($Q110,'3)tpx males'!$DC$57:$DC$107,0))-(INDEX('3)tpx males'!DT$110:DT$160,MATCH($Q110,'3)tpx males'!$DC$110:$DC$160,0))*INDEX('3)tpx females'!DV$111:DV$161,MATCH($R110,'3)tpx females'!$DE$111:$DE$161,0))*(1-(EXP(-INDEX('3)tpx males'!DU$4:DU$54,MATCH($Q110,'3)tpx males'!$DC$4:$DC$54,0)))*EXP(-INDEX('3)tpx females'!DW$3:DW$53,MATCH($R110,'3)tpx females'!$DE$3:$DE$53,0))))))),0)</f>
        <v>4581.8231884956067</v>
      </c>
      <c r="AN110" s="32">
        <f ca="1">IFERROR(($J110*EXP(AN$5*($N110+0.5*($O110)^2))*_xlfn.NORM.DIST((LN(($L110*EXP($K110/100*AN$5)))-LN($J110)-$N110*AN$5)/($O110*SQRT(AN$5))-$O110*SQRT(AN$5),0,1,TRUE)+$L110*EXP($K110/100*AN$5)*(1-_xlfn.NORM.DIST((LN(($L110*EXP($K110/100*AN$5)))-LN($J110)-$N110*AN$5)/($O110*SQRT(AN$5)),0,1,TRUE)))*EXP(-$F$1*AN$5)*(INDEX('3)tpx females'!DX$57:DX$107,MATCH($R110,'3)tpx females'!$DE$57:$DE$107,0))+INDEX('3)tpx males'!DV$57:DV$107,MATCH($Q110,'3)tpx males'!$DC$57:$DC$107,0))-(INDEX('3)tpx males'!DU$110:DU$160,MATCH($Q110,'3)tpx males'!$DC$110:$DC$160,0))*INDEX('3)tpx females'!DW$111:DW$161,MATCH($R110,'3)tpx females'!$DE$111:$DE$161,0))*(1-(EXP(-INDEX('3)tpx males'!DV$4:DV$54,MATCH($Q110,'3)tpx males'!$DC$4:$DC$54,0)))*EXP(-INDEX('3)tpx females'!DX$3:DX$53,MATCH($R110,'3)tpx females'!$DE$3:$DE$53,0))))))),0)</f>
        <v>4601.0263248245519</v>
      </c>
      <c r="AO110" s="32">
        <f ca="1">IFERROR(($J110*EXP(AO$5*($N110+0.5*($O110)^2))*_xlfn.NORM.DIST((LN(($L110*EXP($K110/100*AO$5)))-LN($J110)-$N110*AO$5)/($O110*SQRT(AO$5))-$O110*SQRT(AO$5),0,1,TRUE)+$L110*EXP($K110/100*AO$5)*(1-_xlfn.NORM.DIST((LN(($L110*EXP($K110/100*AO$5)))-LN($J110)-$N110*AO$5)/($O110*SQRT(AO$5)),0,1,TRUE)))*EXP(-$F$1*AO$5)*(INDEX('3)tpx females'!DY$57:DY$107,MATCH($R110,'3)tpx females'!$DE$57:$DE$107,0))+INDEX('3)tpx males'!DW$57:DW$107,MATCH($Q110,'3)tpx males'!$DC$57:$DC$107,0))-(INDEX('3)tpx males'!DV$110:DV$160,MATCH($Q110,'3)tpx males'!$DC$110:$DC$160,0))*INDEX('3)tpx females'!DX$111:DX$161,MATCH($R110,'3)tpx females'!$DE$111:$DE$161,0))*(1-(EXP(-INDEX('3)tpx males'!DW$4:DW$54,MATCH($Q110,'3)tpx males'!$DC$4:$DC$54,0)))*EXP(-INDEX('3)tpx females'!DY$3:DY$53,MATCH($R110,'3)tpx females'!$DE$3:$DE$53,0))))))),0)</f>
        <v>4422.5680990715709</v>
      </c>
      <c r="AP110" s="32">
        <f ca="1">IFERROR(($J110*EXP(AP$5*($N110+0.5*($O110)^2))*_xlfn.NORM.DIST((LN(($L110*EXP($K110/100*AP$5)))-LN($J110)-$N110*AP$5)/($O110*SQRT(AP$5))-$O110*SQRT(AP$5),0,1,TRUE)+$L110*EXP($K110/100*AP$5)*(1-_xlfn.NORM.DIST((LN(($L110*EXP($K110/100*AP$5)))-LN($J110)-$N110*AP$5)/($O110*SQRT(AP$5)),0,1,TRUE)))*EXP(-$F$1*AP$5)*(INDEX('3)tpx females'!DZ$57:DZ$107,MATCH($R110,'3)tpx females'!$DE$57:$DE$107,0))+INDEX('3)tpx males'!DX$57:DX$107,MATCH($Q110,'3)tpx males'!$DC$57:$DC$107,0))-(INDEX('3)tpx males'!DW$110:DW$160,MATCH($Q110,'3)tpx males'!$DC$110:$DC$160,0))*INDEX('3)tpx females'!DY$111:DY$161,MATCH($R110,'3)tpx females'!$DE$111:$DE$161,0))*(1-(EXP(-INDEX('3)tpx males'!DX$4:DX$54,MATCH($Q110,'3)tpx males'!$DC$4:$DC$54,0)))*EXP(-INDEX('3)tpx females'!DZ$3:DZ$53,MATCH($R110,'3)tpx females'!$DE$3:$DE$53,0))))))),0)</f>
        <v>4221.1219409656187</v>
      </c>
      <c r="AQ110" s="32">
        <f ca="1">IFERROR(($J110*EXP(AQ$5*($N110+0.5*($O110)^2))*_xlfn.NORM.DIST((LN(($L110*EXP($K110/100*AQ$5)))-LN($J110)-$N110*AQ$5)/($O110*SQRT(AQ$5))-$O110*SQRT(AQ$5),0,1,TRUE)+$L110*EXP($K110/100*AQ$5)*(1-_xlfn.NORM.DIST((LN(($L110*EXP($K110/100*AQ$5)))-LN($J110)-$N110*AQ$5)/($O110*SQRT(AQ$5)),0,1,TRUE)))*EXP(-$F$1*AQ$5)*(INDEX('3)tpx females'!EA$57:EA$107,MATCH($R110,'3)tpx females'!$DE$57:$DE$107,0))+INDEX('3)tpx males'!DY$57:DY$107,MATCH($Q110,'3)tpx males'!$DC$57:$DC$107,0))-(INDEX('3)tpx males'!DX$110:DX$160,MATCH($Q110,'3)tpx males'!$DC$110:$DC$160,0))*INDEX('3)tpx females'!DZ$111:DZ$161,MATCH($R110,'3)tpx females'!$DE$111:$DE$161,0))*(1-(EXP(-INDEX('3)tpx males'!DY$4:DY$54,MATCH($Q110,'3)tpx males'!$DC$4:$DC$54,0)))*EXP(-INDEX('3)tpx females'!EA$3:EA$53,MATCH($R110,'3)tpx females'!$DE$3:$DE$53,0))))))),0)</f>
        <v>4014.8773294164184</v>
      </c>
      <c r="AR110" s="32">
        <f ca="1">IFERROR(($J110*EXP(AR$5*($N110+0.5*($O110)^2))*_xlfn.NORM.DIST((LN(($L110*EXP($K110/100*AR$5)))-LN($J110)-$N110*AR$5)/($O110*SQRT(AR$5))-$O110*SQRT(AR$5),0,1,TRUE)+$L110*EXP($K110/100*AR$5)*(1-_xlfn.NORM.DIST((LN(($L110*EXP($K110/100*AR$5)))-LN($J110)-$N110*AR$5)/($O110*SQRT(AR$5)),0,1,TRUE)))*EXP(-$F$1*AR$5)*(INDEX('3)tpx females'!EB$57:EB$107,MATCH($R110,'3)tpx females'!$DE$57:$DE$107,0))+INDEX('3)tpx males'!DZ$57:DZ$107,MATCH($Q110,'3)tpx males'!$DC$57:$DC$107,0))-(INDEX('3)tpx males'!DY$110:DY$160,MATCH($Q110,'3)tpx males'!$DC$110:$DC$160,0))*INDEX('3)tpx females'!EA$111:EA$161,MATCH($R110,'3)tpx females'!$DE$111:$DE$161,0))*(1-(EXP(-INDEX('3)tpx males'!DZ$4:DZ$54,MATCH($Q110,'3)tpx males'!$DC$4:$DC$54,0)))*EXP(-INDEX('3)tpx females'!EB$3:EB$53,MATCH($R110,'3)tpx females'!$DE$3:$DE$53,0))))))),0)</f>
        <v>3529.0883699752153</v>
      </c>
      <c r="AS110" s="32">
        <f ca="1">IFERROR(($J110*EXP(AS$5*($N110+0.5*($O110)^2))*_xlfn.NORM.DIST((LN(($L110*EXP($K110/100*AS$5)))-LN($J110)-$N110*AS$5)/($O110*SQRT(AS$5))-$O110*SQRT(AS$5),0,1,TRUE)+$L110*EXP($K110/100*AS$5)*(1-_xlfn.NORM.DIST((LN(($L110*EXP($K110/100*AS$5)))-LN($J110)-$N110*AS$5)/($O110*SQRT(AS$5)),0,1,TRUE)))*EXP(-$F$1*AS$5)*(INDEX('3)tpx females'!EC$57:EC$107,MATCH($R110,'3)tpx females'!$DE$57:$DE$107,0))+INDEX('3)tpx males'!EA$57:EA$107,MATCH($Q110,'3)tpx males'!$DC$57:$DC$107,0))-(INDEX('3)tpx males'!DZ$110:DZ$160,MATCH($Q110,'3)tpx males'!$DC$110:$DC$160,0))*INDEX('3)tpx females'!EB$111:EB$161,MATCH($R110,'3)tpx females'!$DE$111:$DE$161,0))*(1-(EXP(-INDEX('3)tpx males'!EA$4:EA$54,MATCH($Q110,'3)tpx males'!$DC$4:$DC$54,0)))*EXP(-INDEX('3)tpx females'!EC$3:EC$53,MATCH($R110,'3)tpx females'!$DE$3:$DE$53,0))))))),0)</f>
        <v>3040.1085145730508</v>
      </c>
      <c r="AT110" s="32">
        <f ca="1">IFERROR(($J110*EXP(AT$5*($N110+0.5*($O110)^2))*_xlfn.NORM.DIST((LN(($L110*EXP($K110/100*AT$5)))-LN($J110)-$N110*AT$5)/($O110*SQRT(AT$5))-$O110*SQRT(AT$5),0,1,TRUE)+$L110*EXP($K110/100*AT$5)*(1-_xlfn.NORM.DIST((LN(($L110*EXP($K110/100*AT$5)))-LN($J110)-$N110*AT$5)/($O110*SQRT(AT$5)),0,1,TRUE)))*EXP(-$F$1*AT$5)*(INDEX('3)tpx females'!ED$57:ED$107,MATCH($R110,'3)tpx females'!$DE$57:$DE$107,0))+INDEX('3)tpx males'!EB$57:EB$107,MATCH($Q110,'3)tpx males'!$DC$57:$DC$107,0))-(INDEX('3)tpx males'!EA$110:EA$160,MATCH($Q110,'3)tpx males'!$DC$110:$DC$160,0))*INDEX('3)tpx females'!EC$111:EC$161,MATCH($R110,'3)tpx females'!$DE$111:$DE$161,0))*(1-(EXP(-INDEX('3)tpx males'!EB$4:EB$54,MATCH($Q110,'3)tpx males'!$DC$4:$DC$54,0)))*EXP(-INDEX('3)tpx females'!ED$3:ED$53,MATCH($R110,'3)tpx females'!$DE$3:$DE$53,0))))))),0)</f>
        <v>2510.4311372426359</v>
      </c>
      <c r="AU110" s="32">
        <f ca="1">IFERROR(($J110*EXP(AU$5*($N110+0.5*($O110)^2))*_xlfn.NORM.DIST((LN(($L110*EXP($K110/100*AU$5)))-LN($J110)-$N110*AU$5)/($O110*SQRT(AU$5))-$O110*SQRT(AU$5),0,1,TRUE)+$L110*EXP($K110/100*AU$5)*(1-_xlfn.NORM.DIST((LN(($L110*EXP($K110/100*AU$5)))-LN($J110)-$N110*AU$5)/($O110*SQRT(AU$5)),0,1,TRUE)))*EXP(-$F$1*AU$5)*(INDEX('3)tpx females'!EE$57:EE$107,MATCH($R110,'3)tpx females'!$DE$57:$DE$107,0))+INDEX('3)tpx males'!EC$57:EC$107,MATCH($Q110,'3)tpx males'!$DC$57:$DC$107,0))-(INDEX('3)tpx males'!EB$110:EB$160,MATCH($Q110,'3)tpx males'!$DC$110:$DC$160,0))*INDEX('3)tpx females'!ED$111:ED$161,MATCH($R110,'3)tpx females'!$DE$111:$DE$161,0))*(1-(EXP(-INDEX('3)tpx males'!EC$4:EC$54,MATCH($Q110,'3)tpx males'!$DC$4:$DC$54,0)))*EXP(-INDEX('3)tpx females'!EE$3:EE$53,MATCH($R110,'3)tpx females'!$DE$3:$DE$53,0))))))),0)</f>
        <v>1993.5016720378264</v>
      </c>
      <c r="AV110" s="32">
        <f ca="1">IFERROR(($J110*EXP(AV$5*($N110+0.5*($O110)^2))*_xlfn.NORM.DIST((LN(($L110*EXP($K110/100*AV$5)))-LN($J110)-$N110*AV$5)/($O110*SQRT(AV$5))-$O110*SQRT(AV$5),0,1,TRUE)+$L110*EXP($K110/100*AV$5)*(1-_xlfn.NORM.DIST((LN(($L110*EXP($K110/100*AV$5)))-LN($J110)-$N110*AV$5)/($O110*SQRT(AV$5)),0,1,TRUE)))*EXP(-$F$1*AV$5)*(INDEX('3)tpx females'!EF$57:EF$107,MATCH($R110,'3)tpx females'!$DE$57:$DE$107,0))+INDEX('3)tpx males'!ED$57:ED$107,MATCH($Q110,'3)tpx males'!$DC$57:$DC$107,0))-(INDEX('3)tpx males'!EC$110:EC$160,MATCH($Q110,'3)tpx males'!$DC$110:$DC$160,0))*INDEX('3)tpx females'!EE$111:EE$161,MATCH($R110,'3)tpx females'!$DE$111:$DE$161,0))*(1-(EXP(-INDEX('3)tpx males'!ED$4:ED$54,MATCH($Q110,'3)tpx males'!$DC$4:$DC$54,0)))*EXP(-INDEX('3)tpx females'!EF$3:EF$53,MATCH($R110,'3)tpx females'!$DE$3:$DE$53,0))))))),0)</f>
        <v>1517.7770575200111</v>
      </c>
      <c r="AW110" s="32">
        <f ca="1">IFERROR(($J110*EXP(AW$5*($N110+0.5*($O110)^2))*_xlfn.NORM.DIST((LN(($L110*EXP($K110/100*AW$5)))-LN($J110)-$N110*AW$5)/($O110*SQRT(AW$5))-$O110*SQRT(AW$5),0,1,TRUE)+$L110*EXP($K110/100*AW$5)*(1-_xlfn.NORM.DIST((LN(($L110*EXP($K110/100*AW$5)))-LN($J110)-$N110*AW$5)/($O110*SQRT(AW$5)),0,1,TRUE)))*EXP(-$F$1*AW$5)*(INDEX('3)tpx females'!EG$57:EG$107,MATCH($R110,'3)tpx females'!$DE$57:$DE$107,0))+INDEX('3)tpx males'!EE$57:EE$107,MATCH($Q110,'3)tpx males'!$DC$57:$DC$107,0))-(INDEX('3)tpx males'!ED$110:ED$160,MATCH($Q110,'3)tpx males'!$DC$110:$DC$160,0))*INDEX('3)tpx females'!EF$111:EF$161,MATCH($R110,'3)tpx females'!$DE$111:$DE$161,0))*(1-(EXP(-INDEX('3)tpx males'!EE$4:EE$54,MATCH($Q110,'3)tpx males'!$DC$4:$DC$54,0)))*EXP(-INDEX('3)tpx females'!EG$3:EG$53,MATCH($R110,'3)tpx females'!$DE$3:$DE$53,0))))))),0)</f>
        <v>1105.225278534873</v>
      </c>
      <c r="AX110" s="32">
        <f ca="1">IFERROR(($J110*EXP(AX$5*($N110+0.5*($O110)^2))*_xlfn.NORM.DIST((LN(($L110*EXP($K110/100*AX$5)))-LN($J110)-$N110*AX$5)/($O110*SQRT(AX$5))-$O110*SQRT(AX$5),0,1,TRUE)+$L110*EXP($K110/100*AX$5)*(1-_xlfn.NORM.DIST((LN(($L110*EXP($K110/100*AX$5)))-LN($J110)-$N110*AX$5)/($O110*SQRT(AX$5)),0,1,TRUE)))*EXP(-$F$1*AX$5)*(INDEX('3)tpx females'!EH$57:EH$107,MATCH($R110,'3)tpx females'!$DE$57:$DE$107,0))+INDEX('3)tpx males'!EF$57:EF$107,MATCH($Q110,'3)tpx males'!$DC$57:$DC$107,0))-(INDEX('3)tpx males'!EE$110:EE$160,MATCH($Q110,'3)tpx males'!$DC$110:$DC$160,0))*INDEX('3)tpx females'!EG$111:EG$161,MATCH($R110,'3)tpx females'!$DE$111:$DE$161,0))*(1-(EXP(-INDEX('3)tpx males'!EF$4:EF$54,MATCH($Q110,'3)tpx males'!$DC$4:$DC$54,0)))*EXP(-INDEX('3)tpx females'!EH$3:EH$53,MATCH($R110,'3)tpx females'!$DE$3:$DE$53,0))))))),0)</f>
        <v>770.02251067192947</v>
      </c>
      <c r="AY110" s="32">
        <f ca="1">IFERROR(($J110*EXP(AY$5*($N110+0.5*($O110)^2))*_xlfn.NORM.DIST((LN(($L110*EXP($K110/100*AY$5)))-LN($J110)-$N110*AY$5)/($O110*SQRT(AY$5))-$O110*SQRT(AY$5),0,1,TRUE)+$L110*EXP($K110/100*AY$5)*(1-_xlfn.NORM.DIST((LN(($L110*EXP($K110/100*AY$5)))-LN($J110)-$N110*AY$5)/($O110*SQRT(AY$5)),0,1,TRUE)))*EXP(-$F$1*AY$5)*(INDEX('3)tpx females'!EI$57:EI$107,MATCH($R110,'3)tpx females'!$DE$57:$DE$107,0))+INDEX('3)tpx males'!EG$57:EG$107,MATCH($Q110,'3)tpx males'!$DC$57:$DC$107,0))-(INDEX('3)tpx males'!EF$110:EF$160,MATCH($Q110,'3)tpx males'!$DC$110:$DC$160,0))*INDEX('3)tpx females'!EH$111:EH$161,MATCH($R110,'3)tpx females'!$DE$111:$DE$161,0))*(1-(EXP(-INDEX('3)tpx males'!EG$4:EG$54,MATCH($Q110,'3)tpx males'!$DC$4:$DC$54,0)))*EXP(-INDEX('3)tpx females'!EI$3:EI$53,MATCH($R110,'3)tpx females'!$DE$3:$DE$53,0))))))),0)</f>
        <v>507.83898693432218</v>
      </c>
      <c r="AZ110" s="32">
        <f ca="1">IFERROR(($J110*EXP(AZ$5*($N110+0.5*($O110)^2))*_xlfn.NORM.DIST((LN(($L110*EXP($K110/100*AZ$5)))-LN($J110)-$N110*AZ$5)/($O110*SQRT(AZ$5))-$O110*SQRT(AZ$5),0,1,TRUE)+$L110*EXP($K110/100*AZ$5)*(1-_xlfn.NORM.DIST((LN(($L110*EXP($K110/100*AZ$5)))-LN($J110)-$N110*AZ$5)/($O110*SQRT(AZ$5)),0,1,TRUE)))*EXP(-$F$1*AZ$5)*(INDEX('3)tpx females'!EJ$57:EJ$107,MATCH($R110,'3)tpx females'!$DE$57:$DE$107,0))+INDEX('3)tpx males'!EH$57:EH$107,MATCH($Q110,'3)tpx males'!$DC$57:$DC$107,0))-(INDEX('3)tpx males'!EG$110:EG$160,MATCH($Q110,'3)tpx males'!$DC$110:$DC$160,0))*INDEX('3)tpx females'!EI$111:EI$161,MATCH($R110,'3)tpx females'!$DE$111:$DE$161,0))*(1-(EXP(-INDEX('3)tpx males'!EH$4:EH$54,MATCH($Q110,'3)tpx males'!$DC$4:$DC$54,0)))*EXP(-INDEX('3)tpx females'!EJ$3:EJ$53,MATCH($R110,'3)tpx females'!$DE$3:$DE$53,0))))))),0)</f>
        <v>321.43369216578577</v>
      </c>
      <c r="BA110" s="32">
        <f ca="1">IFERROR(($J110*EXP(BA$5*($N110+0.5*($O110)^2))*_xlfn.NORM.DIST((LN(($L110*EXP($K110/100*BA$5)))-LN($J110)-$N110*BA$5)/($O110*SQRT(BA$5))-$O110*SQRT(BA$5),0,1,TRUE)+$L110*EXP($K110/100*BA$5)*(1-_xlfn.NORM.DIST((LN(($L110*EXP($K110/100*BA$5)))-LN($J110)-$N110*BA$5)/($O110*SQRT(BA$5)),0,1,TRUE)))*EXP(-$F$1*BA$5)*(INDEX('3)tpx females'!EK$57:EK$107,MATCH($R110,'3)tpx females'!$DE$57:$DE$107,0))+INDEX('3)tpx males'!EI$57:EI$107,MATCH($Q110,'3)tpx males'!$DC$57:$DC$107,0))-(INDEX('3)tpx males'!EH$110:EH$160,MATCH($Q110,'3)tpx males'!$DC$110:$DC$160,0))*INDEX('3)tpx females'!EJ$111:EJ$161,MATCH($R110,'3)tpx females'!$DE$111:$DE$161,0))*(1-(EXP(-INDEX('3)tpx males'!EI$4:EI$54,MATCH($Q110,'3)tpx males'!$DC$4:$DC$54,0)))*EXP(-INDEX('3)tpx females'!EK$3:EK$53,MATCH($R110,'3)tpx females'!$DE$3:$DE$53,0))))))),0)</f>
        <v>192.78199170158055</v>
      </c>
      <c r="BB110" s="32">
        <f ca="1">IFERROR(($J110*EXP(BB$5*($N110+0.5*($O110)^2))*_xlfn.NORM.DIST((LN(($L110*EXP($K110/100*BB$5)))-LN($J110)-$N110*BB$5)/($O110*SQRT(BB$5))-$O110*SQRT(BB$5),0,1,TRUE)+$L110*EXP($K110/100*BB$5)*(1-_xlfn.NORM.DIST((LN(($L110*EXP($K110/100*BB$5)))-LN($J110)-$N110*BB$5)/($O110*SQRT(BB$5)),0,1,TRUE)))*EXP(-$F$1*BB$5)*(INDEX('3)tpx females'!EL$57:EL$107,MATCH($R110,'3)tpx females'!$DE$57:$DE$107,0))+INDEX('3)tpx males'!EJ$57:EJ$107,MATCH($Q110,'3)tpx males'!$DC$57:$DC$107,0))-(INDEX('3)tpx males'!EI$110:EI$160,MATCH($Q110,'3)tpx males'!$DC$110:$DC$160,0))*INDEX('3)tpx females'!EK$111:EK$161,MATCH($R110,'3)tpx females'!$DE$111:$DE$161,0))*(1-(EXP(-INDEX('3)tpx males'!EJ$4:EJ$54,MATCH($Q110,'3)tpx males'!$DC$4:$DC$54,0)))*EXP(-INDEX('3)tpx females'!EL$3:EL$53,MATCH($R110,'3)tpx females'!$DE$3:$DE$53,0))))))),0)</f>
        <v>109.49573807190079</v>
      </c>
      <c r="BC110" s="32">
        <f ca="1">IFERROR(($J110*EXP(BC$5*($N110+0.5*($O110)^2))*_xlfn.NORM.DIST((LN(($L110*EXP($K110/100*BC$5)))-LN($J110)-$N110*BC$5)/($O110*SQRT(BC$5))-$O110*SQRT(BC$5),0,1,TRUE)+$L110*EXP($K110/100*BC$5)*(1-_xlfn.NORM.DIST((LN(($L110*EXP($K110/100*BC$5)))-LN($J110)-$N110*BC$5)/($O110*SQRT(BC$5)),0,1,TRUE)))*EXP(-$F$1*BC$5)*(INDEX('3)tpx females'!EM$57:EM$107,MATCH($R110,'3)tpx females'!$DE$57:$DE$107,0))+INDEX('3)tpx males'!EK$57:EK$107,MATCH($Q110,'3)tpx males'!$DC$57:$DC$107,0))-(INDEX('3)tpx males'!EJ$110:EJ$160,MATCH($Q110,'3)tpx males'!$DC$110:$DC$160,0))*INDEX('3)tpx females'!EL$111:EL$161,MATCH($R110,'3)tpx females'!$DE$111:$DE$161,0))*(1-(EXP(-INDEX('3)tpx males'!EK$4:EK$54,MATCH($Q110,'3)tpx males'!$DC$4:$DC$54,0)))*EXP(-INDEX('3)tpx females'!EM$3:EM$53,MATCH($R110,'3)tpx females'!$DE$3:$DE$53,0))))))),0)</f>
        <v>57.770545525196134</v>
      </c>
      <c r="BD110" s="32">
        <f ca="1">IFERROR(($J110*EXP(BD$5*($N110+0.5*($O110)^2))*_xlfn.NORM.DIST((LN(($L110*EXP($K110/100*BD$5)))-LN($J110)-$N110*BD$5)/($O110*SQRT(BD$5))-$O110*SQRT(BD$5),0,1,TRUE)+$L110*EXP($K110/100*BD$5)*(1-_xlfn.NORM.DIST((LN(($L110*EXP($K110/100*BD$5)))-LN($J110)-$N110*BD$5)/($O110*SQRT(BD$5)),0,1,TRUE)))*EXP(-$F$1*BD$5)*(INDEX('3)tpx females'!EN$57:EN$107,MATCH($R110,'3)tpx females'!$DE$57:$DE$107,0))+INDEX('3)tpx males'!EL$57:EL$107,MATCH($Q110,'3)tpx males'!$DC$57:$DC$107,0))-(INDEX('3)tpx males'!EK$110:EK$160,MATCH($Q110,'3)tpx males'!$DC$110:$DC$160,0))*INDEX('3)tpx females'!EM$111:EM$161,MATCH($R110,'3)tpx females'!$DE$111:$DE$161,0))*(1-(EXP(-INDEX('3)tpx males'!EL$4:EL$54,MATCH($Q110,'3)tpx males'!$DC$4:$DC$54,0)))*EXP(-INDEX('3)tpx females'!EN$3:EN$53,MATCH($R110,'3)tpx females'!$DE$3:$DE$53,0))))))),0)</f>
        <v>29.89922726247541</v>
      </c>
      <c r="BE110" s="32">
        <f ca="1">IFERROR(($J110*EXP(BE$5*($N110+0.5*($O110)^2))*_xlfn.NORM.DIST((LN(($L110*EXP($K110/100*BE$5)))-LN($J110)-$N110*BE$5)/($O110*SQRT(BE$5))-$O110*SQRT(BE$5),0,1,TRUE)+$L110*EXP($K110/100*BE$5)*(1-_xlfn.NORM.DIST((LN(($L110*EXP($K110/100*BE$5)))-LN($J110)-$N110*BE$5)/($O110*SQRT(BE$5)),0,1,TRUE)))*EXP(-$F$1*BE$5)*(INDEX('3)tpx females'!EO$57:EO$107,MATCH($R110,'3)tpx females'!$DE$57:$DE$107,0))+INDEX('3)tpx males'!EM$57:EM$107,MATCH($Q110,'3)tpx males'!$DC$57:$DC$107,0))-(INDEX('3)tpx males'!EL$110:EL$160,MATCH($Q110,'3)tpx males'!$DC$110:$DC$160,0))*INDEX('3)tpx females'!EN$111:EN$161,MATCH($R110,'3)tpx females'!$DE$111:$DE$161,0))*(1-(EXP(-INDEX('3)tpx males'!EM$4:EM$54,MATCH($Q110,'3)tpx males'!$DC$4:$DC$54,0)))*EXP(-INDEX('3)tpx females'!EO$3:EO$53,MATCH($R110,'3)tpx females'!$DE$3:$DE$53,0))))))),0)</f>
        <v>16.536977378376104</v>
      </c>
      <c r="BF110" s="32">
        <f ca="1">IFERROR(($J110*EXP(BF$5*($N110+0.5*($O110)^2))*_xlfn.NORM.DIST((LN(($L110*EXP($K110/100*BF$5)))-LN($J110)-$N110*BF$5)/($O110*SQRT(BF$5))-$O110*SQRT(BF$5),0,1,TRUE)+$L110*EXP($K110/100*BF$5)*(1-_xlfn.NORM.DIST((LN(($L110*EXP($K110/100*BF$5)))-LN($J110)-$N110*BF$5)/($O110*SQRT(BF$5)),0,1,TRUE)))*EXP(-$F$1*BF$5)*(INDEX('3)tpx females'!EP$57:EP$107,MATCH($R110,'3)tpx females'!$DE$57:$DE$107,0))+INDEX('3)tpx males'!EN$57:EN$107,MATCH($Q110,'3)tpx males'!$DC$57:$DC$107,0))-(INDEX('3)tpx males'!EM$110:EM$160,MATCH($Q110,'3)tpx males'!$DC$110:$DC$160,0))*INDEX('3)tpx females'!EO$111:EO$161,MATCH($R110,'3)tpx females'!$DE$111:$DE$161,0))*(1-(EXP(-INDEX('3)tpx males'!EN$4:EN$54,MATCH($Q110,'3)tpx males'!$DC$4:$DC$54,0)))*EXP(-INDEX('3)tpx females'!EP$3:EP$53,MATCH($R110,'3)tpx females'!$DE$3:$DE$53,0))))))),0)</f>
        <v>7.0256575995278663</v>
      </c>
      <c r="BG110" s="32">
        <f ca="1">IFERROR(($J110*EXP(BG$5*($N110+0.5*($O110)^2))*_xlfn.NORM.DIST((LN(($L110*EXP($K110/100*BG$5)))-LN($J110)-$N110*BG$5)/($O110*SQRT(BG$5))-$O110*SQRT(BG$5),0,1,TRUE)+$L110*EXP($K110/100*BG$5)*(1-_xlfn.NORM.DIST((LN(($L110*EXP($K110/100*BG$5)))-LN($J110)-$N110*BG$5)/($O110*SQRT(BG$5)),0,1,TRUE)))*EXP(-$F$1*BG$5)*(INDEX('3)tpx females'!EQ$57:EQ$107,MATCH($R110,'3)tpx females'!$DE$57:$DE$107,0))+INDEX('3)tpx males'!EO$57:EO$107,MATCH($Q110,'3)tpx males'!$DC$57:$DC$107,0))-(INDEX('3)tpx males'!EN$110:EN$160,MATCH($Q110,'3)tpx males'!$DC$110:$DC$160,0))*INDEX('3)tpx females'!EP$111:EP$161,MATCH($R110,'3)tpx females'!$DE$111:$DE$161,0))*(1-(EXP(-INDEX('3)tpx males'!EO$4:EO$54,MATCH($Q110,'3)tpx males'!$DC$4:$DC$54,0)))*EXP(-INDEX('3)tpx females'!EQ$3:EQ$53,MATCH($R110,'3)tpx females'!$DE$3:$DE$53,0))))))),0)</f>
        <v>0</v>
      </c>
      <c r="BH110" s="32">
        <f ca="1">IFERROR(($J110*EXP(BH$5*($N110+0.5*($O110)^2))*_xlfn.NORM.DIST((LN(($L110*EXP($K110/100*BH$5)))-LN($J110)-$N110*BH$5)/($O110*SQRT(BH$5))-$O110*SQRT(BH$5),0,1,TRUE)+$L110*EXP($K110/100*BH$5)*(1-_xlfn.NORM.DIST((LN(($L110*EXP($K110/100*BH$5)))-LN($J110)-$N110*BH$5)/($O110*SQRT(BH$5)),0,1,TRUE)))*EXP(-$F$1*BH$5)*(INDEX('3)tpx females'!ER$57:ER$107,MATCH($R110,'3)tpx females'!$DE$57:$DE$107,0))+INDEX('3)tpx males'!EP$57:EP$107,MATCH($Q110,'3)tpx males'!$DC$57:$DC$107,0))-(INDEX('3)tpx males'!EO$110:EO$160,MATCH($Q110,'3)tpx males'!$DC$110:$DC$160,0))*INDEX('3)tpx females'!EQ$111:EQ$161,MATCH($R110,'3)tpx females'!$DE$111:$DE$161,0))*(1-(EXP(-INDEX('3)tpx males'!EP$4:EP$54,MATCH($Q110,'3)tpx males'!$DC$4:$DC$54,0)))*EXP(-INDEX('3)tpx females'!ER$3:ER$53,MATCH($R110,'3)tpx females'!$DE$3:$DE$53,0))))))),0)</f>
        <v>0</v>
      </c>
      <c r="BI110" s="32">
        <f ca="1">IFERROR(($J110*EXP(BI$5*($N110+0.5*($O110)^2))*_xlfn.NORM.DIST((LN(($L110*EXP($K110/100*BI$5)))-LN($J110)-$N110*BI$5)/($O110*SQRT(BI$5))-$O110*SQRT(BI$5),0,1,TRUE)+$L110*EXP($K110/100*BI$5)*(1-_xlfn.NORM.DIST((LN(($L110*EXP($K110/100*BI$5)))-LN($J110)-$N110*BI$5)/($O110*SQRT(BI$5)),0,1,TRUE)))*EXP(-$F$1*BI$5)*(INDEX('3)tpx females'!ES$57:ES$107,MATCH($R110,'3)tpx females'!$DE$57:$DE$107,0))+INDEX('3)tpx males'!EQ$57:EQ$107,MATCH($Q110,'3)tpx males'!$DC$57:$DC$107,0))-(INDEX('3)tpx males'!EP$110:EP$160,MATCH($Q110,'3)tpx males'!$DC$110:$DC$160,0))*INDEX('3)tpx females'!ER$111:ER$161,MATCH($R110,'3)tpx females'!$DE$111:$DE$161,0))*(1-(EXP(-INDEX('3)tpx males'!EQ$4:EQ$54,MATCH($Q110,'3)tpx males'!$DC$4:$DC$54,0)))*EXP(-INDEX('3)tpx females'!ES$3:ES$53,MATCH($R110,'3)tpx females'!$DE$3:$DE$53,0))))))),0)</f>
        <v>0</v>
      </c>
      <c r="BJ110" s="32">
        <f ca="1">IFERROR(($J110*EXP(BJ$5*($N110+0.5*($O110)^2))*_xlfn.NORM.DIST((LN(($L110*EXP($K110/100*BJ$5)))-LN($J110)-$N110*BJ$5)/($O110*SQRT(BJ$5))-$O110*SQRT(BJ$5),0,1,TRUE)+$L110*EXP($K110/100*BJ$5)*(1-_xlfn.NORM.DIST((LN(($L110*EXP($K110/100*BJ$5)))-LN($J110)-$N110*BJ$5)/($O110*SQRT(BJ$5)),0,1,TRUE)))*EXP(-$F$1*BJ$5)*(INDEX('3)tpx females'!ET$57:ET$107,MATCH($R110,'3)tpx females'!$DE$57:$DE$107,0))+INDEX('3)tpx males'!ER$57:ER$107,MATCH($Q110,'3)tpx males'!$DC$57:$DC$107,0))-(INDEX('3)tpx males'!EQ$110:EQ$160,MATCH($Q110,'3)tpx males'!$DC$110:$DC$160,0))*INDEX('3)tpx females'!ES$111:ES$161,MATCH($R110,'3)tpx females'!$DE$111:$DE$161,0))*(1-(EXP(-INDEX('3)tpx males'!ER$4:ER$54,MATCH($Q110,'3)tpx males'!$DC$4:$DC$54,0)))*EXP(-INDEX('3)tpx females'!ET$3:ET$53,MATCH($R110,'3)tpx females'!$DE$3:$DE$53,0))))))),0)</f>
        <v>0</v>
      </c>
      <c r="BK110" s="32">
        <f ca="1">IFERROR(($J110*EXP(BK$5*($N110+0.5*($O110)^2))*_xlfn.NORM.DIST((LN(($L110*EXP($K110/100*BK$5)))-LN($J110)-$N110*BK$5)/($O110*SQRT(BK$5))-$O110*SQRT(BK$5),0,1,TRUE)+$L110*EXP($K110/100*BK$5)*(1-_xlfn.NORM.DIST((LN(($L110*EXP($K110/100*BK$5)))-LN($J110)-$N110*BK$5)/($O110*SQRT(BK$5)),0,1,TRUE)))*EXP(-$F$1*BK$5)*(INDEX('3)tpx females'!EU$57:EU$107,MATCH($R110,'3)tpx females'!$DE$57:$DE$107,0))+INDEX('3)tpx males'!ES$57:ES$107,MATCH($Q110,'3)tpx males'!$DC$57:$DC$107,0))-(INDEX('3)tpx males'!ER$110:ER$160,MATCH($Q110,'3)tpx males'!$DC$110:$DC$160,0))*INDEX('3)tpx females'!ET$111:ET$161,MATCH($R110,'3)tpx females'!$DE$111:$DE$161,0))*(1-(EXP(-INDEX('3)tpx males'!ES$4:ES$54,MATCH($Q110,'3)tpx males'!$DC$4:$DC$54,0)))*EXP(-INDEX('3)tpx females'!EU$3:EU$53,MATCH($R110,'3)tpx females'!$DE$3:$DE$53,0))))))),0)</f>
        <v>0</v>
      </c>
      <c r="BL110" s="32">
        <f ca="1">IFERROR(($J110*EXP(BL$5*($N110+0.5*($O110)^2))*_xlfn.NORM.DIST((LN(($L110*EXP($K110/100*BL$5)))-LN($J110)-$N110*BL$5)/($O110*SQRT(BL$5))-$O110*SQRT(BL$5),0,1,TRUE)+$L110*EXP($K110/100*BL$5)*(1-_xlfn.NORM.DIST((LN(($L110*EXP($K110/100*BL$5)))-LN($J110)-$N110*BL$5)/($O110*SQRT(BL$5)),0,1,TRUE)))*EXP(-$F$1*BL$5)*(INDEX('3)tpx females'!EV$57:EV$107,MATCH($R110,'3)tpx females'!$DE$57:$DE$107,0))+INDEX('3)tpx males'!ET$57:ET$107,MATCH($Q110,'3)tpx males'!$DC$57:$DC$107,0))-(INDEX('3)tpx males'!ES$110:ES$160,MATCH($Q110,'3)tpx males'!$DC$110:$DC$160,0))*INDEX('3)tpx females'!EU$111:EU$161,MATCH($R110,'3)tpx females'!$DE$111:$DE$161,0))*(1-(EXP(-INDEX('3)tpx males'!ET$4:ET$54,MATCH($Q110,'3)tpx males'!$DC$4:$DC$54,0)))*EXP(-INDEX('3)tpx females'!EV$3:EV$53,MATCH($R110,'3)tpx females'!$DE$3:$DE$53,0))))))),0)</f>
        <v>0</v>
      </c>
      <c r="BM110" s="32">
        <f ca="1">IFERROR(($J110*EXP(BM$5*($N110+0.5*($O110)^2))*_xlfn.NORM.DIST((LN(($L110*EXP($K110/100*BM$5)))-LN($J110)-$N110*BM$5)/($O110*SQRT(BM$5))-$O110*SQRT(BM$5),0,1,TRUE)+$L110*EXP($K110/100*BM$5)*(1-_xlfn.NORM.DIST((LN(($L110*EXP($K110/100*BM$5)))-LN($J110)-$N110*BM$5)/($O110*SQRT(BM$5)),0,1,TRUE)))*EXP(-$F$1*BM$5)*(INDEX('3)tpx females'!EW$57:EW$107,MATCH($R110,'3)tpx females'!$DE$57:$DE$107,0))+INDEX('3)tpx males'!EU$57:EU$107,MATCH($Q110,'3)tpx males'!$DC$57:$DC$107,0))-(INDEX('3)tpx males'!ET$110:ET$160,MATCH($Q110,'3)tpx males'!$DC$110:$DC$160,0))*INDEX('3)tpx females'!EV$111:EV$161,MATCH($R110,'3)tpx females'!$DE$111:$DE$161,0))*(1-(EXP(-INDEX('3)tpx males'!EU$4:EU$54,MATCH($Q110,'3)tpx males'!$DC$4:$DC$54,0)))*EXP(-INDEX('3)tpx females'!EW$3:EW$53,MATCH($R110,'3)tpx females'!$DE$3:$DE$53,0))))))),0)</f>
        <v>0</v>
      </c>
      <c r="BN110" s="32">
        <f ca="1">IFERROR(($J110*EXP(BN$5*($N110+0.5*($O110)^2))*_xlfn.NORM.DIST((LN(($L110*EXP($K110/100*BN$5)))-LN($J110)-$N110*BN$5)/($O110*SQRT(BN$5))-$O110*SQRT(BN$5),0,1,TRUE)+$L110*EXP($K110/100*BN$5)*(1-_xlfn.NORM.DIST((LN(($L110*EXP($K110/100*BN$5)))-LN($J110)-$N110*BN$5)/($O110*SQRT(BN$5)),0,1,TRUE)))*EXP(-$F$1*BN$5)*(INDEX('3)tpx females'!EX$57:EX$107,MATCH($R110,'3)tpx females'!$DE$57:$DE$107,0))+INDEX('3)tpx males'!EV$57:EV$107,MATCH($Q110,'3)tpx males'!$DC$57:$DC$107,0))-(INDEX('3)tpx males'!EU$110:EU$160,MATCH($Q110,'3)tpx males'!$DC$110:$DC$160,0))*INDEX('3)tpx females'!EW$111:EW$161,MATCH($R110,'3)tpx females'!$DE$111:$DE$161,0))*(1-(EXP(-INDEX('3)tpx males'!EV$4:EV$54,MATCH($Q110,'3)tpx males'!$DC$4:$DC$54,0)))*EXP(-INDEX('3)tpx females'!EX$3:EX$53,MATCH($R110,'3)tpx females'!$DE$3:$DE$53,0))))))),0)</f>
        <v>0</v>
      </c>
      <c r="BO110" s="32">
        <f ca="1">IFERROR(($J110*EXP(BO$5*($N110+0.5*($O110)^2))*_xlfn.NORM.DIST((LN(($L110*EXP($K110/100*BO$5)))-LN($J110)-$N110*BO$5)/($O110*SQRT(BO$5))-$O110*SQRT(BO$5),0,1,TRUE)+$L110*EXP($K110/100*BO$5)*(1-_xlfn.NORM.DIST((LN(($L110*EXP($K110/100*BO$5)))-LN($J110)-$N110*BO$5)/($O110*SQRT(BO$5)),0,1,TRUE)))*EXP(-$F$1*BO$5)*(INDEX('3)tpx females'!EY$57:EY$107,MATCH($R110,'3)tpx females'!$DE$57:$DE$107,0))+INDEX('3)tpx males'!EW$57:EW$107,MATCH($Q110,'3)tpx males'!$DC$57:$DC$107,0))-(INDEX('3)tpx males'!EV$110:EV$160,MATCH($Q110,'3)tpx males'!$DC$110:$DC$160,0))*INDEX('3)tpx females'!EX$111:EX$161,MATCH($R110,'3)tpx females'!$DE$111:$DE$161,0))*(1-(EXP(-INDEX('3)tpx males'!EW$4:EW$54,MATCH($Q110,'3)tpx males'!$DC$4:$DC$54,0)))*EXP(-INDEX('3)tpx females'!EY$3:EY$53,MATCH($R110,'3)tpx females'!$DE$3:$DE$53,0))))))),0)</f>
        <v>0</v>
      </c>
      <c r="BP110" s="32">
        <f ca="1">IFERROR(($J110*EXP(BP$5*($N110+0.5*($O110)^2))*_xlfn.NORM.DIST((LN(($L110*EXP($K110/100*BP$5)))-LN($J110)-$N110*BP$5)/($O110*SQRT(BP$5))-$O110*SQRT(BP$5),0,1,TRUE)+$L110*EXP($K110/100*BP$5)*(1-_xlfn.NORM.DIST((LN(($L110*EXP($K110/100*BP$5)))-LN($J110)-$N110*BP$5)/($O110*SQRT(BP$5)),0,1,TRUE)))*EXP(-$F$1*BP$5)*(INDEX('3)tpx females'!EZ$57:EZ$107,MATCH($R110,'3)tpx females'!$DE$57:$DE$107,0))+INDEX('3)tpx males'!EX$57:EX$107,MATCH($Q110,'3)tpx males'!$DC$57:$DC$107,0))-(INDEX('3)tpx males'!EW$110:EW$160,MATCH($Q110,'3)tpx males'!$DC$110:$DC$160,0))*INDEX('3)tpx females'!EY$111:EY$161,MATCH($R110,'3)tpx females'!$DE$111:$DE$161,0))*(1-(EXP(-INDEX('3)tpx males'!EX$4:EX$54,MATCH($Q110,'3)tpx males'!$DC$4:$DC$54,0)))*EXP(-INDEX('3)tpx females'!EZ$3:EZ$53,MATCH($R110,'3)tpx females'!$DE$3:$DE$53,0))))))),0)</f>
        <v>0</v>
      </c>
      <c r="BQ110" s="32">
        <f ca="1">IFERROR(($J110*EXP(BQ$5*($N110+0.5*($O110)^2))*_xlfn.NORM.DIST((LN(($L110*EXP($K110/100*BQ$5)))-LN($J110)-$N110*BQ$5)/($O110*SQRT(BQ$5))-$O110*SQRT(BQ$5),0,1,TRUE)+$L110*EXP($K110/100*BQ$5)*(1-_xlfn.NORM.DIST((LN(($L110*EXP($K110/100*BQ$5)))-LN($J110)-$N110*BQ$5)/($O110*SQRT(BQ$5)),0,1,TRUE)))*EXP(-$F$1*BQ$5)*(INDEX('3)tpx females'!FA$57:FA$107,MATCH($R110,'3)tpx females'!$DE$57:$DE$107,0))+INDEX('3)tpx males'!EY$57:EY$107,MATCH($Q110,'3)tpx males'!$DC$57:$DC$107,0))-(INDEX('3)tpx males'!EX$110:EX$160,MATCH($Q110,'3)tpx males'!$DC$110:$DC$160,0))*INDEX('3)tpx females'!EZ$111:EZ$161,MATCH($R110,'3)tpx females'!$DE$111:$DE$161,0))*(1-(EXP(-INDEX('3)tpx males'!EY$4:EY$54,MATCH($Q110,'3)tpx males'!$DC$4:$DC$54,0)))*EXP(-INDEX('3)tpx females'!FA$3:FA$53,MATCH($R110,'3)tpx females'!$DE$3:$DE$53,0))))))),0)</f>
        <v>0</v>
      </c>
      <c r="BR110" s="32">
        <f ca="1">IFERROR(($J110*EXP(BR$5*($N110+0.5*($O110)^2))*_xlfn.NORM.DIST((LN(($L110*EXP($K110/100*BR$5)))-LN($J110)-$N110*BR$5)/($O110*SQRT(BR$5))-$O110*SQRT(BR$5),0,1,TRUE)+$L110*EXP($K110/100*BR$5)*(1-_xlfn.NORM.DIST((LN(($L110*EXP($K110/100*BR$5)))-LN($J110)-$N110*BR$5)/($O110*SQRT(BR$5)),0,1,TRUE)))*EXP(-$F$1*BR$5)*(INDEX('3)tpx females'!FB$57:FB$107,MATCH($R110,'3)tpx females'!$DE$57:$DE$107,0))+INDEX('3)tpx males'!EZ$57:EZ$107,MATCH($Q110,'3)tpx males'!$DC$57:$DC$107,0))-(INDEX('3)tpx males'!EY$110:EY$160,MATCH($Q110,'3)tpx males'!$DC$110:$DC$160,0))*INDEX('3)tpx females'!FA$111:FA$161,MATCH($R110,'3)tpx females'!$DE$111:$DE$161,0))*(1-(EXP(-INDEX('3)tpx males'!EZ$4:EZ$54,MATCH($Q110,'3)tpx males'!$DC$4:$DC$54,0)))*EXP(-INDEX('3)tpx females'!FB$3:FB$53,MATCH($R110,'3)tpx females'!$DE$3:$DE$53,0))))))),0)</f>
        <v>0</v>
      </c>
      <c r="BS110" s="32">
        <f ca="1">IFERROR(($J110*EXP(BS$5*($N110+0.5*($O110)^2))*_xlfn.NORM.DIST((LN(($L110*EXP($K110/100*BS$5)))-LN($J110)-$N110*BS$5)/($O110*SQRT(BS$5))-$O110*SQRT(BS$5),0,1,TRUE)+$L110*EXP($K110/100*BS$5)*(1-_xlfn.NORM.DIST((LN(($L110*EXP($K110/100*BS$5)))-LN($J110)-$N110*BS$5)/($O110*SQRT(BS$5)),0,1,TRUE)))*EXP(-$F$1*BS$5)*(INDEX('3)tpx females'!FC$57:FC$107,MATCH($R110,'3)tpx females'!$DE$57:$DE$107,0))+INDEX('3)tpx males'!FA$57:FA$107,MATCH($Q110,'3)tpx males'!$DC$57:$DC$107,0))-(INDEX('3)tpx males'!EZ$110:EZ$160,MATCH($Q110,'3)tpx males'!$DC$110:$DC$160,0))*INDEX('3)tpx females'!FB$111:FB$161,MATCH($R110,'3)tpx females'!$DE$111:$DE$161,0))*(1-(EXP(-INDEX('3)tpx males'!FA$4:FA$54,MATCH($Q110,'3)tpx males'!$DC$4:$DC$54,0)))*EXP(-INDEX('3)tpx females'!FC$3:FC$53,MATCH($R110,'3)tpx females'!$DE$3:$DE$53,0))))))),0)</f>
        <v>0</v>
      </c>
      <c r="BT110" s="32">
        <f ca="1">IFERROR(($J110*EXP(BT$5*($N110+0.5*($O110)^2))*_xlfn.NORM.DIST((LN(($L110*EXP($K110/100*BT$5)))-LN($J110)-$N110*BT$5)/($O110*SQRT(BT$5))-$O110*SQRT(BT$5),0,1,TRUE)+$L110*EXP($K110/100*BT$5)*(1-_xlfn.NORM.DIST((LN(($L110*EXP($K110/100*BT$5)))-LN($J110)-$N110*BT$5)/($O110*SQRT(BT$5)),0,1,TRUE)))*EXP(-$F$1*BT$5)*(INDEX('3)tpx females'!FD$57:FD$107,MATCH($R110,'3)tpx females'!$DE$57:$DE$107,0))+INDEX('3)tpx males'!FB$57:FB$107,MATCH($Q110,'3)tpx males'!$DC$57:$DC$107,0))-(INDEX('3)tpx males'!FA$110:FA$160,MATCH($Q110,'3)tpx males'!$DC$110:$DC$160,0))*INDEX('3)tpx females'!FC$111:FC$161,MATCH($R110,'3)tpx females'!$DE$111:$DE$161,0))*(1-(EXP(-INDEX('3)tpx males'!FB$4:FB$54,MATCH($Q110,'3)tpx males'!$DC$4:$DC$54,0)))*EXP(-INDEX('3)tpx females'!FD$3:FD$53,MATCH($R110,'3)tpx females'!$DE$3:$DE$53,0))))))),0)</f>
        <v>0</v>
      </c>
    </row>
    <row r="111" spans="2:72" x14ac:dyDescent="0.25">
      <c r="B111" s="32" t="s">
        <v>11</v>
      </c>
      <c r="C111" s="32" t="s">
        <v>12</v>
      </c>
      <c r="D111" s="49">
        <v>15329</v>
      </c>
      <c r="E111" s="32" t="s">
        <v>13</v>
      </c>
      <c r="F111" s="32" t="s">
        <v>14</v>
      </c>
      <c r="G111" s="49">
        <v>16943</v>
      </c>
      <c r="H111" s="32" t="s">
        <v>13</v>
      </c>
      <c r="I111" s="32" t="s">
        <v>15</v>
      </c>
      <c r="J111" s="32">
        <v>213100.00000000003</v>
      </c>
      <c r="K111" s="32">
        <v>6.55</v>
      </c>
      <c r="L111" s="32">
        <f>'3) 2016 cases'!M111*EXP('3) 2016 cases'!L111/100)</f>
        <v>44359.430157163908</v>
      </c>
      <c r="M111" s="32"/>
      <c r="N111" s="32">
        <f>INDEX('2b)Working'!$I$61:$P$61,MATCH($I111,'2b)Working'!$I$60:$P$60,0))</f>
        <v>6.0459778905231347E-2</v>
      </c>
      <c r="O111" s="32">
        <f>INDEX('2b)Working'!$I$62:$P$62,MATCH($I111,'2b)Working'!$I$60:$P$60,0))</f>
        <v>5.4783474896411326E-2</v>
      </c>
      <c r="P111" s="32" t="str">
        <f t="shared" si="5"/>
        <v/>
      </c>
      <c r="Q111" s="32">
        <f t="shared" si="4"/>
        <v>76</v>
      </c>
      <c r="R111" s="32">
        <f t="shared" si="6"/>
        <v>71</v>
      </c>
      <c r="S111" s="32">
        <f t="shared" si="7"/>
        <v>1</v>
      </c>
      <c r="U111" s="32">
        <f t="shared" ca="1" si="8"/>
        <v>40656.287100901078</v>
      </c>
      <c r="W111" s="32">
        <f ca="1">IFERROR(($J111*EXP(W$5*($N111+0.5*($O111)^2))*_xlfn.NORM.DIST((LN(($L111*EXP($K111/100*W$5)))-LN($J111)-$N111*W$5)/($O111*SQRT(W$5))-$O111*SQRT(W$5),0,1,TRUE)+$L111*EXP($K111/100*W$5)*(1-_xlfn.NORM.DIST((LN(($L111*EXP($K111/100*W$5)))-LN($J111)-$N111*W$5)/($O111*SQRT(W$5)),0,1,TRUE)))*EXP(-$F$1*W$5)*(INDEX('3)tpx females'!DG$57:DG$107,MATCH($R111,'3)tpx females'!$DE$57:$DE$107,0))+INDEX('3)tpx males'!DE$57:DE$107,MATCH($Q111,'3)tpx males'!$DC$57:$DC$107,0))-(INDEX('3)tpx males'!DD$110:DD$160,MATCH($Q111,'3)tpx males'!$DC$110:$DC$160,0))*INDEX('3)tpx females'!DF$111:DF$161,MATCH($R111,'3)tpx females'!$DE$111:$DE$161,0))*(1-(EXP(-INDEX('3)tpx males'!DE$4:DE$54,MATCH($Q111,'3)tpx males'!$DC$4:$DC$54,0)))*EXP(-INDEX('3)tpx females'!DG$3:DG$53,MATCH($R111,'3)tpx females'!$DE$3:$DE$53,0))))))),0)</f>
        <v>15.011951265653986</v>
      </c>
      <c r="X111" s="32">
        <f ca="1">IFERROR(($J111*EXP(X$5*($N111+0.5*($O111)^2))*_xlfn.NORM.DIST((LN(($L111*EXP($K111/100*X$5)))-LN($J111)-$N111*X$5)/($O111*SQRT(X$5))-$O111*SQRT(X$5),0,1,TRUE)+$L111*EXP($K111/100*X$5)*(1-_xlfn.NORM.DIST((LN(($L111*EXP($K111/100*X$5)))-LN($J111)-$N111*X$5)/($O111*SQRT(X$5)),0,1,TRUE)))*EXP(-$F$1*X$5)*(INDEX('3)tpx females'!DH$57:DH$107,MATCH($R111,'3)tpx females'!$DE$57:$DE$107,0))+INDEX('3)tpx males'!DF$57:DF$107,MATCH($Q111,'3)tpx males'!$DC$57:$DC$107,0))-(INDEX('3)tpx males'!DE$110:DE$160,MATCH($Q111,'3)tpx males'!$DC$110:$DC$160,0))*INDEX('3)tpx females'!DG$111:DG$161,MATCH($R111,'3)tpx females'!$DE$111:$DE$161,0))*(1-(EXP(-INDEX('3)tpx males'!DF$4:DF$54,MATCH($Q111,'3)tpx males'!$DC$4:$DC$54,0)))*EXP(-INDEX('3)tpx females'!DH$3:DH$53,MATCH($R111,'3)tpx females'!$DE$3:$DE$53,0))))))),0)</f>
        <v>50.815866828599077</v>
      </c>
      <c r="Y111" s="32">
        <f ca="1">IFERROR(($J111*EXP(Y$5*($N111+0.5*($O111)^2))*_xlfn.NORM.DIST((LN(($L111*EXP($K111/100*Y$5)))-LN($J111)-$N111*Y$5)/($O111*SQRT(Y$5))-$O111*SQRT(Y$5),0,1,TRUE)+$L111*EXP($K111/100*Y$5)*(1-_xlfn.NORM.DIST((LN(($L111*EXP($K111/100*Y$5)))-LN($J111)-$N111*Y$5)/($O111*SQRT(Y$5)),0,1,TRUE)))*EXP(-$F$1*Y$5)*(INDEX('3)tpx females'!DI$57:DI$107,MATCH($R111,'3)tpx females'!$DE$57:$DE$107,0))+INDEX('3)tpx males'!DG$57:DG$107,MATCH($Q111,'3)tpx males'!$DC$57:$DC$107,0))-(INDEX('3)tpx males'!DF$110:DF$160,MATCH($Q111,'3)tpx males'!$DC$110:$DC$160,0))*INDEX('3)tpx females'!DH$111:DH$161,MATCH($R111,'3)tpx females'!$DE$111:$DE$161,0))*(1-(EXP(-INDEX('3)tpx males'!DG$4:DG$54,MATCH($Q111,'3)tpx males'!$DC$4:$DC$54,0)))*EXP(-INDEX('3)tpx females'!DI$3:DI$53,MATCH($R111,'3)tpx females'!$DE$3:$DE$53,0))))))),0)</f>
        <v>87.960430457637202</v>
      </c>
      <c r="Z111" s="32">
        <f ca="1">IFERROR(($J111*EXP(Z$5*($N111+0.5*($O111)^2))*_xlfn.NORM.DIST((LN(($L111*EXP($K111/100*Z$5)))-LN($J111)-$N111*Z$5)/($O111*SQRT(Z$5))-$O111*SQRT(Z$5),0,1,TRUE)+$L111*EXP($K111/100*Z$5)*(1-_xlfn.NORM.DIST((LN(($L111*EXP($K111/100*Z$5)))-LN($J111)-$N111*Z$5)/($O111*SQRT(Z$5)),0,1,TRUE)))*EXP(-$F$1*Z$5)*(INDEX('3)tpx females'!DJ$57:DJ$107,MATCH($R111,'3)tpx females'!$DE$57:$DE$107,0))+INDEX('3)tpx males'!DH$57:DH$107,MATCH($Q111,'3)tpx males'!$DC$57:$DC$107,0))-(INDEX('3)tpx males'!DG$110:DG$160,MATCH($Q111,'3)tpx males'!$DC$110:$DC$160,0))*INDEX('3)tpx females'!DI$111:DI$161,MATCH($R111,'3)tpx females'!$DE$111:$DE$161,0))*(1-(EXP(-INDEX('3)tpx males'!DH$4:DH$54,MATCH($Q111,'3)tpx males'!$DC$4:$DC$54,0)))*EXP(-INDEX('3)tpx females'!DJ$3:DJ$53,MATCH($R111,'3)tpx females'!$DE$3:$DE$53,0))))))),0)</f>
        <v>146.09198285552938</v>
      </c>
      <c r="AA111" s="32">
        <f ca="1">IFERROR(($J111*EXP(AA$5*($N111+0.5*($O111)^2))*_xlfn.NORM.DIST((LN(($L111*EXP($K111/100*AA$5)))-LN($J111)-$N111*AA$5)/($O111*SQRT(AA$5))-$O111*SQRT(AA$5),0,1,TRUE)+$L111*EXP($K111/100*AA$5)*(1-_xlfn.NORM.DIST((LN(($L111*EXP($K111/100*AA$5)))-LN($J111)-$N111*AA$5)/($O111*SQRT(AA$5)),0,1,TRUE)))*EXP(-$F$1*AA$5)*(INDEX('3)tpx females'!DK$57:DK$107,MATCH($R111,'3)tpx females'!$DE$57:$DE$107,0))+INDEX('3)tpx males'!DI$57:DI$107,MATCH($Q111,'3)tpx males'!$DC$57:$DC$107,0))-(INDEX('3)tpx males'!DH$110:DH$160,MATCH($Q111,'3)tpx males'!$DC$110:$DC$160,0))*INDEX('3)tpx females'!DJ$111:DJ$161,MATCH($R111,'3)tpx females'!$DE$111:$DE$161,0))*(1-(EXP(-INDEX('3)tpx males'!DI$4:DI$54,MATCH($Q111,'3)tpx males'!$DC$4:$DC$54,0)))*EXP(-INDEX('3)tpx females'!DK$3:DK$53,MATCH($R111,'3)tpx females'!$DE$3:$DE$53,0))))))),0)</f>
        <v>195.65390331718388</v>
      </c>
      <c r="AB111" s="32">
        <f ca="1">IFERROR(($J111*EXP(AB$5*($N111+0.5*($O111)^2))*_xlfn.NORM.DIST((LN(($L111*EXP($K111/100*AB$5)))-LN($J111)-$N111*AB$5)/($O111*SQRT(AB$5))-$O111*SQRT(AB$5),0,1,TRUE)+$L111*EXP($K111/100*AB$5)*(1-_xlfn.NORM.DIST((LN(($L111*EXP($K111/100*AB$5)))-LN($J111)-$N111*AB$5)/($O111*SQRT(AB$5)),0,1,TRUE)))*EXP(-$F$1*AB$5)*(INDEX('3)tpx females'!DL$57:DL$107,MATCH($R111,'3)tpx females'!$DE$57:$DE$107,0))+INDEX('3)tpx males'!DJ$57:DJ$107,MATCH($Q111,'3)tpx males'!$DC$57:$DC$107,0))-(INDEX('3)tpx males'!DI$110:DI$160,MATCH($Q111,'3)tpx males'!$DC$110:$DC$160,0))*INDEX('3)tpx females'!DK$111:DK$161,MATCH($R111,'3)tpx females'!$DE$111:$DE$161,0))*(1-(EXP(-INDEX('3)tpx males'!DJ$4:DJ$54,MATCH($Q111,'3)tpx males'!$DC$4:$DC$54,0)))*EXP(-INDEX('3)tpx females'!DL$3:DL$53,MATCH($R111,'3)tpx females'!$DE$3:$DE$53,0))))))),0)</f>
        <v>268.9782018196986</v>
      </c>
      <c r="AC111" s="32">
        <f ca="1">IFERROR(($J111*EXP(AC$5*($N111+0.5*($O111)^2))*_xlfn.NORM.DIST((LN(($L111*EXP($K111/100*AC$5)))-LN($J111)-$N111*AC$5)/($O111*SQRT(AC$5))-$O111*SQRT(AC$5),0,1,TRUE)+$L111*EXP($K111/100*AC$5)*(1-_xlfn.NORM.DIST((LN(($L111*EXP($K111/100*AC$5)))-LN($J111)-$N111*AC$5)/($O111*SQRT(AC$5)),0,1,TRUE)))*EXP(-$F$1*AC$5)*(INDEX('3)tpx females'!DM$57:DM$107,MATCH($R111,'3)tpx females'!$DE$57:$DE$107,0))+INDEX('3)tpx males'!DK$57:DK$107,MATCH($Q111,'3)tpx males'!$DC$57:$DC$107,0))-(INDEX('3)tpx males'!DJ$110:DJ$160,MATCH($Q111,'3)tpx males'!$DC$110:$DC$160,0))*INDEX('3)tpx females'!DL$111:DL$161,MATCH($R111,'3)tpx females'!$DE$111:$DE$161,0))*(1-(EXP(-INDEX('3)tpx males'!DK$4:DK$54,MATCH($Q111,'3)tpx males'!$DC$4:$DC$54,0)))*EXP(-INDEX('3)tpx females'!DM$3:DM$53,MATCH($R111,'3)tpx females'!$DE$3:$DE$53,0))))))),0)</f>
        <v>362.4742016065133</v>
      </c>
      <c r="AD111" s="32">
        <f ca="1">IFERROR(($J111*EXP(AD$5*($N111+0.5*($O111)^2))*_xlfn.NORM.DIST((LN(($L111*EXP($K111/100*AD$5)))-LN($J111)-$N111*AD$5)/($O111*SQRT(AD$5))-$O111*SQRT(AD$5),0,1,TRUE)+$L111*EXP($K111/100*AD$5)*(1-_xlfn.NORM.DIST((LN(($L111*EXP($K111/100*AD$5)))-LN($J111)-$N111*AD$5)/($O111*SQRT(AD$5)),0,1,TRUE)))*EXP(-$F$1*AD$5)*(INDEX('3)tpx females'!DN$57:DN$107,MATCH($R111,'3)tpx females'!$DE$57:$DE$107,0))+INDEX('3)tpx males'!DL$57:DL$107,MATCH($Q111,'3)tpx males'!$DC$57:$DC$107,0))-(INDEX('3)tpx males'!DK$110:DK$160,MATCH($Q111,'3)tpx males'!$DC$110:$DC$160,0))*INDEX('3)tpx females'!DM$111:DM$161,MATCH($R111,'3)tpx females'!$DE$111:$DE$161,0))*(1-(EXP(-INDEX('3)tpx males'!DL$4:DL$54,MATCH($Q111,'3)tpx males'!$DC$4:$DC$54,0)))*EXP(-INDEX('3)tpx females'!DN$3:DN$53,MATCH($R111,'3)tpx females'!$DE$3:$DE$53,0))))))),0)</f>
        <v>464.66436868510692</v>
      </c>
      <c r="AE111" s="32">
        <f ca="1">IFERROR(($J111*EXP(AE$5*($N111+0.5*($O111)^2))*_xlfn.NORM.DIST((LN(($L111*EXP($K111/100*AE$5)))-LN($J111)-$N111*AE$5)/($O111*SQRT(AE$5))-$O111*SQRT(AE$5),0,1,TRUE)+$L111*EXP($K111/100*AE$5)*(1-_xlfn.NORM.DIST((LN(($L111*EXP($K111/100*AE$5)))-LN($J111)-$N111*AE$5)/($O111*SQRT(AE$5)),0,1,TRUE)))*EXP(-$F$1*AE$5)*(INDEX('3)tpx females'!DO$57:DO$107,MATCH($R111,'3)tpx females'!$DE$57:$DE$107,0))+INDEX('3)tpx males'!DM$57:DM$107,MATCH($Q111,'3)tpx males'!$DC$57:$DC$107,0))-(INDEX('3)tpx males'!DL$110:DL$160,MATCH($Q111,'3)tpx males'!$DC$110:$DC$160,0))*INDEX('3)tpx females'!DN$111:DN$161,MATCH($R111,'3)tpx females'!$DE$111:$DE$161,0))*(1-(EXP(-INDEX('3)tpx males'!DM$4:DM$54,MATCH($Q111,'3)tpx males'!$DC$4:$DC$54,0)))*EXP(-INDEX('3)tpx females'!DO$3:DO$53,MATCH($R111,'3)tpx females'!$DE$3:$DE$53,0))))))),0)</f>
        <v>573.06025993862113</v>
      </c>
      <c r="AF111" s="32">
        <f ca="1">IFERROR(($J111*EXP(AF$5*($N111+0.5*($O111)^2))*_xlfn.NORM.DIST((LN(($L111*EXP($K111/100*AF$5)))-LN($J111)-$N111*AF$5)/($O111*SQRT(AF$5))-$O111*SQRT(AF$5),0,1,TRUE)+$L111*EXP($K111/100*AF$5)*(1-_xlfn.NORM.DIST((LN(($L111*EXP($K111/100*AF$5)))-LN($J111)-$N111*AF$5)/($O111*SQRT(AF$5)),0,1,TRUE)))*EXP(-$F$1*AF$5)*(INDEX('3)tpx females'!DP$57:DP$107,MATCH($R111,'3)tpx females'!$DE$57:$DE$107,0))+INDEX('3)tpx males'!DN$57:DN$107,MATCH($Q111,'3)tpx males'!$DC$57:$DC$107,0))-(INDEX('3)tpx males'!DM$110:DM$160,MATCH($Q111,'3)tpx males'!$DC$110:$DC$160,0))*INDEX('3)tpx females'!DO$111:DO$161,MATCH($R111,'3)tpx females'!$DE$111:$DE$161,0))*(1-(EXP(-INDEX('3)tpx males'!DN$4:DN$54,MATCH($Q111,'3)tpx males'!$DC$4:$DC$54,0)))*EXP(-INDEX('3)tpx females'!DP$3:DP$53,MATCH($R111,'3)tpx females'!$DE$3:$DE$53,0))))))),0)</f>
        <v>722.26640181248104</v>
      </c>
      <c r="AG111" s="32">
        <f ca="1">IFERROR(($J111*EXP(AG$5*($N111+0.5*($O111)^2))*_xlfn.NORM.DIST((LN(($L111*EXP($K111/100*AG$5)))-LN($J111)-$N111*AG$5)/($O111*SQRT(AG$5))-$O111*SQRT(AG$5),0,1,TRUE)+$L111*EXP($K111/100*AG$5)*(1-_xlfn.NORM.DIST((LN(($L111*EXP($K111/100*AG$5)))-LN($J111)-$N111*AG$5)/($O111*SQRT(AG$5)),0,1,TRUE)))*EXP(-$F$1*AG$5)*(INDEX('3)tpx females'!DQ$57:DQ$107,MATCH($R111,'3)tpx females'!$DE$57:$DE$107,0))+INDEX('3)tpx males'!DO$57:DO$107,MATCH($Q111,'3)tpx males'!$DC$57:$DC$107,0))-(INDEX('3)tpx males'!DN$110:DN$160,MATCH($Q111,'3)tpx males'!$DC$110:$DC$160,0))*INDEX('3)tpx females'!DP$111:DP$161,MATCH($R111,'3)tpx females'!$DE$111:$DE$161,0))*(1-(EXP(-INDEX('3)tpx males'!DO$4:DO$54,MATCH($Q111,'3)tpx males'!$DC$4:$DC$54,0)))*EXP(-INDEX('3)tpx females'!DQ$3:DQ$53,MATCH($R111,'3)tpx females'!$DE$3:$DE$53,0))))))),0)</f>
        <v>924.047511332</v>
      </c>
      <c r="AH111" s="32">
        <f ca="1">IFERROR(($J111*EXP(AH$5*($N111+0.5*($O111)^2))*_xlfn.NORM.DIST((LN(($L111*EXP($K111/100*AH$5)))-LN($J111)-$N111*AH$5)/($O111*SQRT(AH$5))-$O111*SQRT(AH$5),0,1,TRUE)+$L111*EXP($K111/100*AH$5)*(1-_xlfn.NORM.DIST((LN(($L111*EXP($K111/100*AH$5)))-LN($J111)-$N111*AH$5)/($O111*SQRT(AH$5)),0,1,TRUE)))*EXP(-$F$1*AH$5)*(INDEX('3)tpx females'!DR$57:DR$107,MATCH($R111,'3)tpx females'!$DE$57:$DE$107,0))+INDEX('3)tpx males'!DP$57:DP$107,MATCH($Q111,'3)tpx males'!$DC$57:$DC$107,0))-(INDEX('3)tpx males'!DO$110:DO$160,MATCH($Q111,'3)tpx males'!$DC$110:$DC$160,0))*INDEX('3)tpx females'!DQ$111:DQ$161,MATCH($R111,'3)tpx females'!$DE$111:$DE$161,0))*(1-(EXP(-INDEX('3)tpx males'!DP$4:DP$54,MATCH($Q111,'3)tpx males'!$DC$4:$DC$54,0)))*EXP(-INDEX('3)tpx females'!DR$3:DR$53,MATCH($R111,'3)tpx females'!$DE$3:$DE$53,0))))))),0)</f>
        <v>1098.3722198343007</v>
      </c>
      <c r="AI111" s="32">
        <f ca="1">IFERROR(($J111*EXP(AI$5*($N111+0.5*($O111)^2))*_xlfn.NORM.DIST((LN(($L111*EXP($K111/100*AI$5)))-LN($J111)-$N111*AI$5)/($O111*SQRT(AI$5))-$O111*SQRT(AI$5),0,1,TRUE)+$L111*EXP($K111/100*AI$5)*(1-_xlfn.NORM.DIST((LN(($L111*EXP($K111/100*AI$5)))-LN($J111)-$N111*AI$5)/($O111*SQRT(AI$5)),0,1,TRUE)))*EXP(-$F$1*AI$5)*(INDEX('3)tpx females'!DS$57:DS$107,MATCH($R111,'3)tpx females'!$DE$57:$DE$107,0))+INDEX('3)tpx males'!DQ$57:DQ$107,MATCH($Q111,'3)tpx males'!$DC$57:$DC$107,0))-(INDEX('3)tpx males'!DP$110:DP$160,MATCH($Q111,'3)tpx males'!$DC$110:$DC$160,0))*INDEX('3)tpx females'!DR$111:DR$161,MATCH($R111,'3)tpx females'!$DE$111:$DE$161,0))*(1-(EXP(-INDEX('3)tpx males'!DQ$4:DQ$54,MATCH($Q111,'3)tpx males'!$DC$4:$DC$54,0)))*EXP(-INDEX('3)tpx females'!DS$3:DS$53,MATCH($R111,'3)tpx females'!$DE$3:$DE$53,0))))))),0)</f>
        <v>1322.9778843905642</v>
      </c>
      <c r="AJ111" s="32">
        <f ca="1">IFERROR(($J111*EXP(AJ$5*($N111+0.5*($O111)^2))*_xlfn.NORM.DIST((LN(($L111*EXP($K111/100*AJ$5)))-LN($J111)-$N111*AJ$5)/($O111*SQRT(AJ$5))-$O111*SQRT(AJ$5),0,1,TRUE)+$L111*EXP($K111/100*AJ$5)*(1-_xlfn.NORM.DIST((LN(($L111*EXP($K111/100*AJ$5)))-LN($J111)-$N111*AJ$5)/($O111*SQRT(AJ$5)),0,1,TRUE)))*EXP(-$F$1*AJ$5)*(INDEX('3)tpx females'!DT$57:DT$107,MATCH($R111,'3)tpx females'!$DE$57:$DE$107,0))+INDEX('3)tpx males'!DR$57:DR$107,MATCH($Q111,'3)tpx males'!$DC$57:$DC$107,0))-(INDEX('3)tpx males'!DQ$110:DQ$160,MATCH($Q111,'3)tpx males'!$DC$110:$DC$160,0))*INDEX('3)tpx females'!DS$111:DS$161,MATCH($R111,'3)tpx females'!$DE$111:$DE$161,0))*(1-(EXP(-INDEX('3)tpx males'!DR$4:DR$54,MATCH($Q111,'3)tpx males'!$DC$4:$DC$54,0)))*EXP(-INDEX('3)tpx females'!DT$3:DT$53,MATCH($R111,'3)tpx females'!$DE$3:$DE$53,0))))))),0)</f>
        <v>1534.8210355819588</v>
      </c>
      <c r="AK111" s="32">
        <f ca="1">IFERROR(($J111*EXP(AK$5*($N111+0.5*($O111)^2))*_xlfn.NORM.DIST((LN(($L111*EXP($K111/100*AK$5)))-LN($J111)-$N111*AK$5)/($O111*SQRT(AK$5))-$O111*SQRT(AK$5),0,1,TRUE)+$L111*EXP($K111/100*AK$5)*(1-_xlfn.NORM.DIST((LN(($L111*EXP($K111/100*AK$5)))-LN($J111)-$N111*AK$5)/($O111*SQRT(AK$5)),0,1,TRUE)))*EXP(-$F$1*AK$5)*(INDEX('3)tpx females'!DU$57:DU$107,MATCH($R111,'3)tpx females'!$DE$57:$DE$107,0))+INDEX('3)tpx males'!DS$57:DS$107,MATCH($Q111,'3)tpx males'!$DC$57:$DC$107,0))-(INDEX('3)tpx males'!DR$110:DR$160,MATCH($Q111,'3)tpx males'!$DC$110:$DC$160,0))*INDEX('3)tpx females'!DT$111:DT$161,MATCH($R111,'3)tpx females'!$DE$111:$DE$161,0))*(1-(EXP(-INDEX('3)tpx males'!DS$4:DS$54,MATCH($Q111,'3)tpx males'!$DC$4:$DC$54,0)))*EXP(-INDEX('3)tpx females'!DU$3:DU$53,MATCH($R111,'3)tpx females'!$DE$3:$DE$53,0))))))),0)</f>
        <v>1758.6553031386798</v>
      </c>
      <c r="AL111" s="32">
        <f ca="1">IFERROR(($J111*EXP(AL$5*($N111+0.5*($O111)^2))*_xlfn.NORM.DIST((LN(($L111*EXP($K111/100*AL$5)))-LN($J111)-$N111*AL$5)/($O111*SQRT(AL$5))-$O111*SQRT(AL$5),0,1,TRUE)+$L111*EXP($K111/100*AL$5)*(1-_xlfn.NORM.DIST((LN(($L111*EXP($K111/100*AL$5)))-LN($J111)-$N111*AL$5)/($O111*SQRT(AL$5)),0,1,TRUE)))*EXP(-$F$1*AL$5)*(INDEX('3)tpx females'!DV$57:DV$107,MATCH($R111,'3)tpx females'!$DE$57:$DE$107,0))+INDEX('3)tpx males'!DT$57:DT$107,MATCH($Q111,'3)tpx males'!$DC$57:$DC$107,0))-(INDEX('3)tpx males'!DS$110:DS$160,MATCH($Q111,'3)tpx males'!$DC$110:$DC$160,0))*INDEX('3)tpx females'!DU$111:DU$161,MATCH($R111,'3)tpx females'!$DE$111:$DE$161,0))*(1-(EXP(-INDEX('3)tpx males'!DT$4:DT$54,MATCH($Q111,'3)tpx males'!$DC$4:$DC$54,0)))*EXP(-INDEX('3)tpx females'!DV$3:DV$53,MATCH($R111,'3)tpx females'!$DE$3:$DE$53,0))))))),0)</f>
        <v>2065.594721214557</v>
      </c>
      <c r="AM111" s="32">
        <f ca="1">IFERROR(($J111*EXP(AM$5*($N111+0.5*($O111)^2))*_xlfn.NORM.DIST((LN(($L111*EXP($K111/100*AM$5)))-LN($J111)-$N111*AM$5)/($O111*SQRT(AM$5))-$O111*SQRT(AM$5),0,1,TRUE)+$L111*EXP($K111/100*AM$5)*(1-_xlfn.NORM.DIST((LN(($L111*EXP($K111/100*AM$5)))-LN($J111)-$N111*AM$5)/($O111*SQRT(AM$5)),0,1,TRUE)))*EXP(-$F$1*AM$5)*(INDEX('3)tpx females'!DW$57:DW$107,MATCH($R111,'3)tpx females'!$DE$57:$DE$107,0))+INDEX('3)tpx males'!DU$57:DU$107,MATCH($Q111,'3)tpx males'!$DC$57:$DC$107,0))-(INDEX('3)tpx males'!DT$110:DT$160,MATCH($Q111,'3)tpx males'!$DC$110:$DC$160,0))*INDEX('3)tpx females'!DV$111:DV$161,MATCH($R111,'3)tpx females'!$DE$111:$DE$161,0))*(1-(EXP(-INDEX('3)tpx males'!DU$4:DU$54,MATCH($Q111,'3)tpx males'!$DC$4:$DC$54,0)))*EXP(-INDEX('3)tpx females'!DW$3:DW$53,MATCH($R111,'3)tpx females'!$DE$3:$DE$53,0))))))),0)</f>
        <v>2187.347645413055</v>
      </c>
      <c r="AN111" s="32">
        <f ca="1">IFERROR(($J111*EXP(AN$5*($N111+0.5*($O111)^2))*_xlfn.NORM.DIST((LN(($L111*EXP($K111/100*AN$5)))-LN($J111)-$N111*AN$5)/($O111*SQRT(AN$5))-$O111*SQRT(AN$5),0,1,TRUE)+$L111*EXP($K111/100*AN$5)*(1-_xlfn.NORM.DIST((LN(($L111*EXP($K111/100*AN$5)))-LN($J111)-$N111*AN$5)/($O111*SQRT(AN$5)),0,1,TRUE)))*EXP(-$F$1*AN$5)*(INDEX('3)tpx females'!DX$57:DX$107,MATCH($R111,'3)tpx females'!$DE$57:$DE$107,0))+INDEX('3)tpx males'!DV$57:DV$107,MATCH($Q111,'3)tpx males'!$DC$57:$DC$107,0))-(INDEX('3)tpx males'!DU$110:DU$160,MATCH($Q111,'3)tpx males'!$DC$110:$DC$160,0))*INDEX('3)tpx females'!DW$111:DW$161,MATCH($R111,'3)tpx females'!$DE$111:$DE$161,0))*(1-(EXP(-INDEX('3)tpx males'!DV$4:DV$54,MATCH($Q111,'3)tpx males'!$DC$4:$DC$54,0)))*EXP(-INDEX('3)tpx females'!DX$3:DX$53,MATCH($R111,'3)tpx females'!$DE$3:$DE$53,0))))))),0)</f>
        <v>2425.9419380882196</v>
      </c>
      <c r="AO111" s="32">
        <f ca="1">IFERROR(($J111*EXP(AO$5*($N111+0.5*($O111)^2))*_xlfn.NORM.DIST((LN(($L111*EXP($K111/100*AO$5)))-LN($J111)-$N111*AO$5)/($O111*SQRT(AO$5))-$O111*SQRT(AO$5),0,1,TRUE)+$L111*EXP($K111/100*AO$5)*(1-_xlfn.NORM.DIST((LN(($L111*EXP($K111/100*AO$5)))-LN($J111)-$N111*AO$5)/($O111*SQRT(AO$5)),0,1,TRUE)))*EXP(-$F$1*AO$5)*(INDEX('3)tpx females'!DY$57:DY$107,MATCH($R111,'3)tpx females'!$DE$57:$DE$107,0))+INDEX('3)tpx males'!DW$57:DW$107,MATCH($Q111,'3)tpx males'!$DC$57:$DC$107,0))-(INDEX('3)tpx males'!DV$110:DV$160,MATCH($Q111,'3)tpx males'!$DC$110:$DC$160,0))*INDEX('3)tpx females'!DX$111:DX$161,MATCH($R111,'3)tpx females'!$DE$111:$DE$161,0))*(1-(EXP(-INDEX('3)tpx males'!DW$4:DW$54,MATCH($Q111,'3)tpx males'!$DC$4:$DC$54,0)))*EXP(-INDEX('3)tpx females'!DY$3:DY$53,MATCH($R111,'3)tpx females'!$DE$3:$DE$53,0))))))),0)</f>
        <v>2730.1098287052669</v>
      </c>
      <c r="AP111" s="32">
        <f ca="1">IFERROR(($J111*EXP(AP$5*($N111+0.5*($O111)^2))*_xlfn.NORM.DIST((LN(($L111*EXP($K111/100*AP$5)))-LN($J111)-$N111*AP$5)/($O111*SQRT(AP$5))-$O111*SQRT(AP$5),0,1,TRUE)+$L111*EXP($K111/100*AP$5)*(1-_xlfn.NORM.DIST((LN(($L111*EXP($K111/100*AP$5)))-LN($J111)-$N111*AP$5)/($O111*SQRT(AP$5)),0,1,TRUE)))*EXP(-$F$1*AP$5)*(INDEX('3)tpx females'!DZ$57:DZ$107,MATCH($R111,'3)tpx females'!$DE$57:$DE$107,0))+INDEX('3)tpx males'!DX$57:DX$107,MATCH($Q111,'3)tpx males'!$DC$57:$DC$107,0))-(INDEX('3)tpx males'!DW$110:DW$160,MATCH($Q111,'3)tpx males'!$DC$110:$DC$160,0))*INDEX('3)tpx females'!DY$111:DY$161,MATCH($R111,'3)tpx females'!$DE$111:$DE$161,0))*(1-(EXP(-INDEX('3)tpx males'!DX$4:DX$54,MATCH($Q111,'3)tpx males'!$DC$4:$DC$54,0)))*EXP(-INDEX('3)tpx females'!DZ$3:DZ$53,MATCH($R111,'3)tpx females'!$DE$3:$DE$53,0))))))),0)</f>
        <v>2779.9842993653469</v>
      </c>
      <c r="AQ111" s="32">
        <f ca="1">IFERROR(($J111*EXP(AQ$5*($N111+0.5*($O111)^2))*_xlfn.NORM.DIST((LN(($L111*EXP($K111/100*AQ$5)))-LN($J111)-$N111*AQ$5)/($O111*SQRT(AQ$5))-$O111*SQRT(AQ$5),0,1,TRUE)+$L111*EXP($K111/100*AQ$5)*(1-_xlfn.NORM.DIST((LN(($L111*EXP($K111/100*AQ$5)))-LN($J111)-$N111*AQ$5)/($O111*SQRT(AQ$5)),0,1,TRUE)))*EXP(-$F$1*AQ$5)*(INDEX('3)tpx females'!EA$57:EA$107,MATCH($R111,'3)tpx females'!$DE$57:$DE$107,0))+INDEX('3)tpx males'!DY$57:DY$107,MATCH($Q111,'3)tpx males'!$DC$57:$DC$107,0))-(INDEX('3)tpx males'!DX$110:DX$160,MATCH($Q111,'3)tpx males'!$DC$110:$DC$160,0))*INDEX('3)tpx females'!DZ$111:DZ$161,MATCH($R111,'3)tpx females'!$DE$111:$DE$161,0))*(1-(EXP(-INDEX('3)tpx males'!DY$4:DY$54,MATCH($Q111,'3)tpx males'!$DC$4:$DC$54,0)))*EXP(-INDEX('3)tpx females'!EA$3:EA$53,MATCH($R111,'3)tpx females'!$DE$3:$DE$53,0))))))),0)</f>
        <v>2679.9446353447302</v>
      </c>
      <c r="AR111" s="32">
        <f ca="1">IFERROR(($J111*EXP(AR$5*($N111+0.5*($O111)^2))*_xlfn.NORM.DIST((LN(($L111*EXP($K111/100*AR$5)))-LN($J111)-$N111*AR$5)/($O111*SQRT(AR$5))-$O111*SQRT(AR$5),0,1,TRUE)+$L111*EXP($K111/100*AR$5)*(1-_xlfn.NORM.DIST((LN(($L111*EXP($K111/100*AR$5)))-LN($J111)-$N111*AR$5)/($O111*SQRT(AR$5)),0,1,TRUE)))*EXP(-$F$1*AR$5)*(INDEX('3)tpx females'!EB$57:EB$107,MATCH($R111,'3)tpx females'!$DE$57:$DE$107,0))+INDEX('3)tpx males'!DZ$57:DZ$107,MATCH($Q111,'3)tpx males'!$DC$57:$DC$107,0))-(INDEX('3)tpx males'!DY$110:DY$160,MATCH($Q111,'3)tpx males'!$DC$110:$DC$160,0))*INDEX('3)tpx females'!EA$111:EA$161,MATCH($R111,'3)tpx females'!$DE$111:$DE$161,0))*(1-(EXP(-INDEX('3)tpx males'!DZ$4:DZ$54,MATCH($Q111,'3)tpx males'!$DC$4:$DC$54,0)))*EXP(-INDEX('3)tpx females'!EB$3:EB$53,MATCH($R111,'3)tpx females'!$DE$3:$DE$53,0))))))),0)</f>
        <v>2553.6180563756384</v>
      </c>
      <c r="AS111" s="32">
        <f ca="1">IFERROR(($J111*EXP(AS$5*($N111+0.5*($O111)^2))*_xlfn.NORM.DIST((LN(($L111*EXP($K111/100*AS$5)))-LN($J111)-$N111*AS$5)/($O111*SQRT(AS$5))-$O111*SQRT(AS$5),0,1,TRUE)+$L111*EXP($K111/100*AS$5)*(1-_xlfn.NORM.DIST((LN(($L111*EXP($K111/100*AS$5)))-LN($J111)-$N111*AS$5)/($O111*SQRT(AS$5)),0,1,TRUE)))*EXP(-$F$1*AS$5)*(INDEX('3)tpx females'!EC$57:EC$107,MATCH($R111,'3)tpx females'!$DE$57:$DE$107,0))+INDEX('3)tpx males'!EA$57:EA$107,MATCH($Q111,'3)tpx males'!$DC$57:$DC$107,0))-(INDEX('3)tpx males'!DZ$110:DZ$160,MATCH($Q111,'3)tpx males'!$DC$110:$DC$160,0))*INDEX('3)tpx females'!EB$111:EB$161,MATCH($R111,'3)tpx females'!$DE$111:$DE$161,0))*(1-(EXP(-INDEX('3)tpx males'!EA$4:EA$54,MATCH($Q111,'3)tpx males'!$DC$4:$DC$54,0)))*EXP(-INDEX('3)tpx females'!EC$3:EC$53,MATCH($R111,'3)tpx females'!$DE$3:$DE$53,0))))))),0)</f>
        <v>2407.5319533405632</v>
      </c>
      <c r="AT111" s="32">
        <f ca="1">IFERROR(($J111*EXP(AT$5*($N111+0.5*($O111)^2))*_xlfn.NORM.DIST((LN(($L111*EXP($K111/100*AT$5)))-LN($J111)-$N111*AT$5)/($O111*SQRT(AT$5))-$O111*SQRT(AT$5),0,1,TRUE)+$L111*EXP($K111/100*AT$5)*(1-_xlfn.NORM.DIST((LN(($L111*EXP($K111/100*AT$5)))-LN($J111)-$N111*AT$5)/($O111*SQRT(AT$5)),0,1,TRUE)))*EXP(-$F$1*AT$5)*(INDEX('3)tpx females'!ED$57:ED$107,MATCH($R111,'3)tpx females'!$DE$57:$DE$107,0))+INDEX('3)tpx males'!EB$57:EB$107,MATCH($Q111,'3)tpx males'!$DC$57:$DC$107,0))-(INDEX('3)tpx males'!EA$110:EA$160,MATCH($Q111,'3)tpx males'!$DC$110:$DC$160,0))*INDEX('3)tpx females'!EC$111:EC$161,MATCH($R111,'3)tpx females'!$DE$111:$DE$161,0))*(1-(EXP(-INDEX('3)tpx males'!EB$4:EB$54,MATCH($Q111,'3)tpx males'!$DC$4:$DC$54,0)))*EXP(-INDEX('3)tpx females'!ED$3:ED$53,MATCH($R111,'3)tpx females'!$DE$3:$DE$53,0))))))),0)</f>
        <v>2285.5273375418824</v>
      </c>
      <c r="AU111" s="32">
        <f ca="1">IFERROR(($J111*EXP(AU$5*($N111+0.5*($O111)^2))*_xlfn.NORM.DIST((LN(($L111*EXP($K111/100*AU$5)))-LN($J111)-$N111*AU$5)/($O111*SQRT(AU$5))-$O111*SQRT(AU$5),0,1,TRUE)+$L111*EXP($K111/100*AU$5)*(1-_xlfn.NORM.DIST((LN(($L111*EXP($K111/100*AU$5)))-LN($J111)-$N111*AU$5)/($O111*SQRT(AU$5)),0,1,TRUE)))*EXP(-$F$1*AU$5)*(INDEX('3)tpx females'!EE$57:EE$107,MATCH($R111,'3)tpx females'!$DE$57:$DE$107,0))+INDEX('3)tpx males'!EC$57:EC$107,MATCH($Q111,'3)tpx males'!$DC$57:$DC$107,0))-(INDEX('3)tpx males'!EB$110:EB$160,MATCH($Q111,'3)tpx males'!$DC$110:$DC$160,0))*INDEX('3)tpx females'!ED$111:ED$161,MATCH($R111,'3)tpx females'!$DE$111:$DE$161,0))*(1-(EXP(-INDEX('3)tpx males'!EC$4:EC$54,MATCH($Q111,'3)tpx males'!$DC$4:$DC$54,0)))*EXP(-INDEX('3)tpx females'!EE$3:EE$53,MATCH($R111,'3)tpx females'!$DE$3:$DE$53,0))))))),0)</f>
        <v>1996.2457965359254</v>
      </c>
      <c r="AV111" s="32">
        <f ca="1">IFERROR(($J111*EXP(AV$5*($N111+0.5*($O111)^2))*_xlfn.NORM.DIST((LN(($L111*EXP($K111/100*AV$5)))-LN($J111)-$N111*AV$5)/($O111*SQRT(AV$5))-$O111*SQRT(AV$5),0,1,TRUE)+$L111*EXP($K111/100*AV$5)*(1-_xlfn.NORM.DIST((LN(($L111*EXP($K111/100*AV$5)))-LN($J111)-$N111*AV$5)/($O111*SQRT(AV$5)),0,1,TRUE)))*EXP(-$F$1*AV$5)*(INDEX('3)tpx females'!EF$57:EF$107,MATCH($R111,'3)tpx females'!$DE$57:$DE$107,0))+INDEX('3)tpx males'!ED$57:ED$107,MATCH($Q111,'3)tpx males'!$DC$57:$DC$107,0))-(INDEX('3)tpx males'!EC$110:EC$160,MATCH($Q111,'3)tpx males'!$DC$110:$DC$160,0))*INDEX('3)tpx females'!EE$111:EE$161,MATCH($R111,'3)tpx females'!$DE$111:$DE$161,0))*(1-(EXP(-INDEX('3)tpx males'!ED$4:ED$54,MATCH($Q111,'3)tpx males'!$DC$4:$DC$54,0)))*EXP(-INDEX('3)tpx females'!EF$3:EF$53,MATCH($R111,'3)tpx females'!$DE$3:$DE$53,0))))))),0)</f>
        <v>1721.5957024880647</v>
      </c>
      <c r="AW111" s="32">
        <f ca="1">IFERROR(($J111*EXP(AW$5*($N111+0.5*($O111)^2))*_xlfn.NORM.DIST((LN(($L111*EXP($K111/100*AW$5)))-LN($J111)-$N111*AW$5)/($O111*SQRT(AW$5))-$O111*SQRT(AW$5),0,1,TRUE)+$L111*EXP($K111/100*AW$5)*(1-_xlfn.NORM.DIST((LN(($L111*EXP($K111/100*AW$5)))-LN($J111)-$N111*AW$5)/($O111*SQRT(AW$5)),0,1,TRUE)))*EXP(-$F$1*AW$5)*(INDEX('3)tpx females'!EG$57:EG$107,MATCH($R111,'3)tpx females'!$DE$57:$DE$107,0))+INDEX('3)tpx males'!EE$57:EE$107,MATCH($Q111,'3)tpx males'!$DC$57:$DC$107,0))-(INDEX('3)tpx males'!ED$110:ED$160,MATCH($Q111,'3)tpx males'!$DC$110:$DC$160,0))*INDEX('3)tpx females'!EF$111:EF$161,MATCH($R111,'3)tpx females'!$DE$111:$DE$161,0))*(1-(EXP(-INDEX('3)tpx males'!EE$4:EE$54,MATCH($Q111,'3)tpx males'!$DC$4:$DC$54,0)))*EXP(-INDEX('3)tpx females'!EG$3:EG$53,MATCH($R111,'3)tpx females'!$DE$3:$DE$53,0))))))),0)</f>
        <v>1432.9771077307612</v>
      </c>
      <c r="AX111" s="32">
        <f ca="1">IFERROR(($J111*EXP(AX$5*($N111+0.5*($O111)^2))*_xlfn.NORM.DIST((LN(($L111*EXP($K111/100*AX$5)))-LN($J111)-$N111*AX$5)/($O111*SQRT(AX$5))-$O111*SQRT(AX$5),0,1,TRUE)+$L111*EXP($K111/100*AX$5)*(1-_xlfn.NORM.DIST((LN(($L111*EXP($K111/100*AX$5)))-LN($J111)-$N111*AX$5)/($O111*SQRT(AX$5)),0,1,TRUE)))*EXP(-$F$1*AX$5)*(INDEX('3)tpx females'!EH$57:EH$107,MATCH($R111,'3)tpx females'!$DE$57:$DE$107,0))+INDEX('3)tpx males'!EF$57:EF$107,MATCH($Q111,'3)tpx males'!$DC$57:$DC$107,0))-(INDEX('3)tpx males'!EE$110:EE$160,MATCH($Q111,'3)tpx males'!$DC$110:$DC$160,0))*INDEX('3)tpx females'!EG$111:EG$161,MATCH($R111,'3)tpx females'!$DE$111:$DE$161,0))*(1-(EXP(-INDEX('3)tpx males'!EF$4:EF$54,MATCH($Q111,'3)tpx males'!$DC$4:$DC$54,0)))*EXP(-INDEX('3)tpx females'!EH$3:EH$53,MATCH($R111,'3)tpx females'!$DE$3:$DE$53,0))))))),0)</f>
        <v>1143.5237069488592</v>
      </c>
      <c r="AY111" s="32">
        <f ca="1">IFERROR(($J111*EXP(AY$5*($N111+0.5*($O111)^2))*_xlfn.NORM.DIST((LN(($L111*EXP($K111/100*AY$5)))-LN($J111)-$N111*AY$5)/($O111*SQRT(AY$5))-$O111*SQRT(AY$5),0,1,TRUE)+$L111*EXP($K111/100*AY$5)*(1-_xlfn.NORM.DIST((LN(($L111*EXP($K111/100*AY$5)))-LN($J111)-$N111*AY$5)/($O111*SQRT(AY$5)),0,1,TRUE)))*EXP(-$F$1*AY$5)*(INDEX('3)tpx females'!EI$57:EI$107,MATCH($R111,'3)tpx females'!$DE$57:$DE$107,0))+INDEX('3)tpx males'!EG$57:EG$107,MATCH($Q111,'3)tpx males'!$DC$57:$DC$107,0))-(INDEX('3)tpx males'!EF$110:EF$160,MATCH($Q111,'3)tpx males'!$DC$110:$DC$160,0))*INDEX('3)tpx females'!EH$111:EH$161,MATCH($R111,'3)tpx females'!$DE$111:$DE$161,0))*(1-(EXP(-INDEX('3)tpx males'!EG$4:EG$54,MATCH($Q111,'3)tpx males'!$DC$4:$DC$54,0)))*EXP(-INDEX('3)tpx females'!EI$3:EI$53,MATCH($R111,'3)tpx females'!$DE$3:$DE$53,0))))))),0)</f>
        <v>877.89698522552089</v>
      </c>
      <c r="AZ111" s="32">
        <f ca="1">IFERROR(($J111*EXP(AZ$5*($N111+0.5*($O111)^2))*_xlfn.NORM.DIST((LN(($L111*EXP($K111/100*AZ$5)))-LN($J111)-$N111*AZ$5)/($O111*SQRT(AZ$5))-$O111*SQRT(AZ$5),0,1,TRUE)+$L111*EXP($K111/100*AZ$5)*(1-_xlfn.NORM.DIST((LN(($L111*EXP($K111/100*AZ$5)))-LN($J111)-$N111*AZ$5)/($O111*SQRT(AZ$5)),0,1,TRUE)))*EXP(-$F$1*AZ$5)*(INDEX('3)tpx females'!EJ$57:EJ$107,MATCH($R111,'3)tpx females'!$DE$57:$DE$107,0))+INDEX('3)tpx males'!EH$57:EH$107,MATCH($Q111,'3)tpx males'!$DC$57:$DC$107,0))-(INDEX('3)tpx males'!EG$110:EG$160,MATCH($Q111,'3)tpx males'!$DC$110:$DC$160,0))*INDEX('3)tpx females'!EI$111:EI$161,MATCH($R111,'3)tpx females'!$DE$111:$DE$161,0))*(1-(EXP(-INDEX('3)tpx males'!EH$4:EH$54,MATCH($Q111,'3)tpx males'!$DC$4:$DC$54,0)))*EXP(-INDEX('3)tpx females'!EJ$3:EJ$53,MATCH($R111,'3)tpx females'!$DE$3:$DE$53,0))))))),0)</f>
        <v>646.38419121479001</v>
      </c>
      <c r="BA111" s="32">
        <f ca="1">IFERROR(($J111*EXP(BA$5*($N111+0.5*($O111)^2))*_xlfn.NORM.DIST((LN(($L111*EXP($K111/100*BA$5)))-LN($J111)-$N111*BA$5)/($O111*SQRT(BA$5))-$O111*SQRT(BA$5),0,1,TRUE)+$L111*EXP($K111/100*BA$5)*(1-_xlfn.NORM.DIST((LN(($L111*EXP($K111/100*BA$5)))-LN($J111)-$N111*BA$5)/($O111*SQRT(BA$5)),0,1,TRUE)))*EXP(-$F$1*BA$5)*(INDEX('3)tpx females'!EK$57:EK$107,MATCH($R111,'3)tpx females'!$DE$57:$DE$107,0))+INDEX('3)tpx males'!EI$57:EI$107,MATCH($Q111,'3)tpx males'!$DC$57:$DC$107,0))-(INDEX('3)tpx males'!EH$110:EH$160,MATCH($Q111,'3)tpx males'!$DC$110:$DC$160,0))*INDEX('3)tpx females'!EJ$111:EJ$161,MATCH($R111,'3)tpx females'!$DE$111:$DE$161,0))*(1-(EXP(-INDEX('3)tpx males'!EI$4:EI$54,MATCH($Q111,'3)tpx males'!$DC$4:$DC$54,0)))*EXP(-INDEX('3)tpx females'!EK$3:EK$53,MATCH($R111,'3)tpx females'!$DE$3:$DE$53,0))))))),0)</f>
        <v>454.09162773836965</v>
      </c>
      <c r="BB111" s="32">
        <f ca="1">IFERROR(($J111*EXP(BB$5*($N111+0.5*($O111)^2))*_xlfn.NORM.DIST((LN(($L111*EXP($K111/100*BB$5)))-LN($J111)-$N111*BB$5)/($O111*SQRT(BB$5))-$O111*SQRT(BB$5),0,1,TRUE)+$L111*EXP($K111/100*BB$5)*(1-_xlfn.NORM.DIST((LN(($L111*EXP($K111/100*BB$5)))-LN($J111)-$N111*BB$5)/($O111*SQRT(BB$5)),0,1,TRUE)))*EXP(-$F$1*BB$5)*(INDEX('3)tpx females'!EL$57:EL$107,MATCH($R111,'3)tpx females'!$DE$57:$DE$107,0))+INDEX('3)tpx males'!EJ$57:EJ$107,MATCH($Q111,'3)tpx males'!$DC$57:$DC$107,0))-(INDEX('3)tpx males'!EI$110:EI$160,MATCH($Q111,'3)tpx males'!$DC$110:$DC$160,0))*INDEX('3)tpx females'!EK$111:EK$161,MATCH($R111,'3)tpx females'!$DE$111:$DE$161,0))*(1-(EXP(-INDEX('3)tpx males'!EJ$4:EJ$54,MATCH($Q111,'3)tpx males'!$DC$4:$DC$54,0)))*EXP(-INDEX('3)tpx females'!EL$3:EL$53,MATCH($R111,'3)tpx females'!$DE$3:$DE$53,0))))))),0)</f>
        <v>302.07928069992147</v>
      </c>
      <c r="BC111" s="32">
        <f ca="1">IFERROR(($J111*EXP(BC$5*($N111+0.5*($O111)^2))*_xlfn.NORM.DIST((LN(($L111*EXP($K111/100*BC$5)))-LN($J111)-$N111*BC$5)/($O111*SQRT(BC$5))-$O111*SQRT(BC$5),0,1,TRUE)+$L111*EXP($K111/100*BC$5)*(1-_xlfn.NORM.DIST((LN(($L111*EXP($K111/100*BC$5)))-LN($J111)-$N111*BC$5)/($O111*SQRT(BC$5)),0,1,TRUE)))*EXP(-$F$1*BC$5)*(INDEX('3)tpx females'!EM$57:EM$107,MATCH($R111,'3)tpx females'!$DE$57:$DE$107,0))+INDEX('3)tpx males'!EK$57:EK$107,MATCH($Q111,'3)tpx males'!$DC$57:$DC$107,0))-(INDEX('3)tpx males'!EJ$110:EJ$160,MATCH($Q111,'3)tpx males'!$DC$110:$DC$160,0))*INDEX('3)tpx females'!EL$111:EL$161,MATCH($R111,'3)tpx females'!$DE$111:$DE$161,0))*(1-(EXP(-INDEX('3)tpx males'!EK$4:EK$54,MATCH($Q111,'3)tpx males'!$DC$4:$DC$54,0)))*EXP(-INDEX('3)tpx females'!EM$3:EM$53,MATCH($R111,'3)tpx females'!$DE$3:$DE$53,0))))))),0)</f>
        <v>191.36024452066388</v>
      </c>
      <c r="BD111" s="32">
        <f ca="1">IFERROR(($J111*EXP(BD$5*($N111+0.5*($O111)^2))*_xlfn.NORM.DIST((LN(($L111*EXP($K111/100*BD$5)))-LN($J111)-$N111*BD$5)/($O111*SQRT(BD$5))-$O111*SQRT(BD$5),0,1,TRUE)+$L111*EXP($K111/100*BD$5)*(1-_xlfn.NORM.DIST((LN(($L111*EXP($K111/100*BD$5)))-LN($J111)-$N111*BD$5)/($O111*SQRT(BD$5)),0,1,TRUE)))*EXP(-$F$1*BD$5)*(INDEX('3)tpx females'!EN$57:EN$107,MATCH($R111,'3)tpx females'!$DE$57:$DE$107,0))+INDEX('3)tpx males'!EL$57:EL$107,MATCH($Q111,'3)tpx males'!$DC$57:$DC$107,0))-(INDEX('3)tpx males'!EK$110:EK$160,MATCH($Q111,'3)tpx males'!$DC$110:$DC$160,0))*INDEX('3)tpx females'!EM$111:EM$161,MATCH($R111,'3)tpx females'!$DE$111:$DE$161,0))*(1-(EXP(-INDEX('3)tpx males'!EL$4:EL$54,MATCH($Q111,'3)tpx males'!$DC$4:$DC$54,0)))*EXP(-INDEX('3)tpx females'!EN$3:EN$53,MATCH($R111,'3)tpx females'!$DE$3:$DE$53,0))))))),0)</f>
        <v>115.35849858509744</v>
      </c>
      <c r="BE111" s="32">
        <f ca="1">IFERROR(($J111*EXP(BE$5*($N111+0.5*($O111)^2))*_xlfn.NORM.DIST((LN(($L111*EXP($K111/100*BE$5)))-LN($J111)-$N111*BE$5)/($O111*SQRT(BE$5))-$O111*SQRT(BE$5),0,1,TRUE)+$L111*EXP($K111/100*BE$5)*(1-_xlfn.NORM.DIST((LN(($L111*EXP($K111/100*BE$5)))-LN($J111)-$N111*BE$5)/($O111*SQRT(BE$5)),0,1,TRUE)))*EXP(-$F$1*BE$5)*(INDEX('3)tpx females'!EO$57:EO$107,MATCH($R111,'3)tpx females'!$DE$57:$DE$107,0))+INDEX('3)tpx males'!EM$57:EM$107,MATCH($Q111,'3)tpx males'!$DC$57:$DC$107,0))-(INDEX('3)tpx males'!EL$110:EL$160,MATCH($Q111,'3)tpx males'!$DC$110:$DC$160,0))*INDEX('3)tpx females'!EN$111:EN$161,MATCH($R111,'3)tpx females'!$DE$111:$DE$161,0))*(1-(EXP(-INDEX('3)tpx males'!EM$4:EM$54,MATCH($Q111,'3)tpx males'!$DC$4:$DC$54,0)))*EXP(-INDEX('3)tpx females'!EO$3:EO$53,MATCH($R111,'3)tpx females'!$DE$3:$DE$53,0))))))),0)</f>
        <v>65.760454308435186</v>
      </c>
      <c r="BF111" s="32">
        <f ca="1">IFERROR(($J111*EXP(BF$5*($N111+0.5*($O111)^2))*_xlfn.NORM.DIST((LN(($L111*EXP($K111/100*BF$5)))-LN($J111)-$N111*BF$5)/($O111*SQRT(BF$5))-$O111*SQRT(BF$5),0,1,TRUE)+$L111*EXP($K111/100*BF$5)*(1-_xlfn.NORM.DIST((LN(($L111*EXP($K111/100*BF$5)))-LN($J111)-$N111*BF$5)/($O111*SQRT(BF$5)),0,1,TRUE)))*EXP(-$F$1*BF$5)*(INDEX('3)tpx females'!EP$57:EP$107,MATCH($R111,'3)tpx females'!$DE$57:$DE$107,0))+INDEX('3)tpx males'!EN$57:EN$107,MATCH($Q111,'3)tpx males'!$DC$57:$DC$107,0))-(INDEX('3)tpx males'!EM$110:EM$160,MATCH($Q111,'3)tpx males'!$DC$110:$DC$160,0))*INDEX('3)tpx females'!EO$111:EO$161,MATCH($R111,'3)tpx females'!$DE$111:$DE$161,0))*(1-(EXP(-INDEX('3)tpx males'!EN$4:EN$54,MATCH($Q111,'3)tpx males'!$DC$4:$DC$54,0)))*EXP(-INDEX('3)tpx females'!EP$3:EP$53,MATCH($R111,'3)tpx females'!$DE$3:$DE$53,0))))))),0)</f>
        <v>34.523101736303651</v>
      </c>
      <c r="BG111" s="32">
        <f ca="1">IFERROR(($J111*EXP(BG$5*($N111+0.5*($O111)^2))*_xlfn.NORM.DIST((LN(($L111*EXP($K111/100*BG$5)))-LN($J111)-$N111*BG$5)/($O111*SQRT(BG$5))-$O111*SQRT(BG$5),0,1,TRUE)+$L111*EXP($K111/100*BG$5)*(1-_xlfn.NORM.DIST((LN(($L111*EXP($K111/100*BG$5)))-LN($J111)-$N111*BG$5)/($O111*SQRT(BG$5)),0,1,TRUE)))*EXP(-$F$1*BG$5)*(INDEX('3)tpx females'!EQ$57:EQ$107,MATCH($R111,'3)tpx females'!$DE$57:$DE$107,0))+INDEX('3)tpx males'!EO$57:EO$107,MATCH($Q111,'3)tpx males'!$DC$57:$DC$107,0))-(INDEX('3)tpx males'!EN$110:EN$160,MATCH($Q111,'3)tpx males'!$DC$110:$DC$160,0))*INDEX('3)tpx females'!EP$111:EP$161,MATCH($R111,'3)tpx females'!$DE$111:$DE$161,0))*(1-(EXP(-INDEX('3)tpx males'!EO$4:EO$54,MATCH($Q111,'3)tpx males'!$DC$4:$DC$54,0)))*EXP(-INDEX('3)tpx females'!EQ$3:EQ$53,MATCH($R111,'3)tpx females'!$DE$3:$DE$53,0))))))),0)</f>
        <v>18.506180447585194</v>
      </c>
      <c r="BH111" s="32">
        <f ca="1">IFERROR(($J111*EXP(BH$5*($N111+0.5*($O111)^2))*_xlfn.NORM.DIST((LN(($L111*EXP($K111/100*BH$5)))-LN($J111)-$N111*BH$5)/($O111*SQRT(BH$5))-$O111*SQRT(BH$5),0,1,TRUE)+$L111*EXP($K111/100*BH$5)*(1-_xlfn.NORM.DIST((LN(($L111*EXP($K111/100*BH$5)))-LN($J111)-$N111*BH$5)/($O111*SQRT(BH$5)),0,1,TRUE)))*EXP(-$F$1*BH$5)*(INDEX('3)tpx females'!ER$57:ER$107,MATCH($R111,'3)tpx females'!$DE$57:$DE$107,0))+INDEX('3)tpx males'!EP$57:EP$107,MATCH($Q111,'3)tpx males'!$DC$57:$DC$107,0))-(INDEX('3)tpx males'!EO$110:EO$160,MATCH($Q111,'3)tpx males'!$DC$110:$DC$160,0))*INDEX('3)tpx females'!EQ$111:EQ$161,MATCH($R111,'3)tpx females'!$DE$111:$DE$161,0))*(1-(EXP(-INDEX('3)tpx males'!EP$4:EP$54,MATCH($Q111,'3)tpx males'!$DC$4:$DC$54,0)))*EXP(-INDEX('3)tpx females'!ER$3:ER$53,MATCH($R111,'3)tpx females'!$DE$3:$DE$53,0))))))),0)</f>
        <v>10.248394505839158</v>
      </c>
      <c r="BI111" s="32">
        <f ca="1">IFERROR(($J111*EXP(BI$5*($N111+0.5*($O111)^2))*_xlfn.NORM.DIST((LN(($L111*EXP($K111/100*BI$5)))-LN($J111)-$N111*BI$5)/($O111*SQRT(BI$5))-$O111*SQRT(BI$5),0,1,TRUE)+$L111*EXP($K111/100*BI$5)*(1-_xlfn.NORM.DIST((LN(($L111*EXP($K111/100*BI$5)))-LN($J111)-$N111*BI$5)/($O111*SQRT(BI$5)),0,1,TRUE)))*EXP(-$F$1*BI$5)*(INDEX('3)tpx females'!ES$57:ES$107,MATCH($R111,'3)tpx females'!$DE$57:$DE$107,0))+INDEX('3)tpx males'!EQ$57:EQ$107,MATCH($Q111,'3)tpx males'!$DC$57:$DC$107,0))-(INDEX('3)tpx males'!EP$110:EP$160,MATCH($Q111,'3)tpx males'!$DC$110:$DC$160,0))*INDEX('3)tpx females'!ER$111:ER$161,MATCH($R111,'3)tpx females'!$DE$111:$DE$161,0))*(1-(EXP(-INDEX('3)tpx males'!EQ$4:EQ$54,MATCH($Q111,'3)tpx males'!$DC$4:$DC$54,0)))*EXP(-INDEX('3)tpx females'!ES$3:ES$53,MATCH($R111,'3)tpx females'!$DE$3:$DE$53,0))))))),0)</f>
        <v>4.2838899611429619</v>
      </c>
      <c r="BJ111" s="32">
        <f ca="1">IFERROR(($J111*EXP(BJ$5*($N111+0.5*($O111)^2))*_xlfn.NORM.DIST((LN(($L111*EXP($K111/100*BJ$5)))-LN($J111)-$N111*BJ$5)/($O111*SQRT(BJ$5))-$O111*SQRT(BJ$5),0,1,TRUE)+$L111*EXP($K111/100*BJ$5)*(1-_xlfn.NORM.DIST((LN(($L111*EXP($K111/100*BJ$5)))-LN($J111)-$N111*BJ$5)/($O111*SQRT(BJ$5)),0,1,TRUE)))*EXP(-$F$1*BJ$5)*(INDEX('3)tpx females'!ET$57:ET$107,MATCH($R111,'3)tpx females'!$DE$57:$DE$107,0))+INDEX('3)tpx males'!ER$57:ER$107,MATCH($Q111,'3)tpx males'!$DC$57:$DC$107,0))-(INDEX('3)tpx males'!EQ$110:EQ$160,MATCH($Q111,'3)tpx males'!$DC$110:$DC$160,0))*INDEX('3)tpx females'!ES$111:ES$161,MATCH($R111,'3)tpx females'!$DE$111:$DE$161,0))*(1-(EXP(-INDEX('3)tpx males'!ER$4:ER$54,MATCH($Q111,'3)tpx males'!$DC$4:$DC$54,0)))*EXP(-INDEX('3)tpx females'!ET$3:ET$53,MATCH($R111,'3)tpx females'!$DE$3:$DE$53,0))))))),0)</f>
        <v>0</v>
      </c>
      <c r="BK111" s="32">
        <f ca="1">IFERROR(($J111*EXP(BK$5*($N111+0.5*($O111)^2))*_xlfn.NORM.DIST((LN(($L111*EXP($K111/100*BK$5)))-LN($J111)-$N111*BK$5)/($O111*SQRT(BK$5))-$O111*SQRT(BK$5),0,1,TRUE)+$L111*EXP($K111/100*BK$5)*(1-_xlfn.NORM.DIST((LN(($L111*EXP($K111/100*BK$5)))-LN($J111)-$N111*BK$5)/($O111*SQRT(BK$5)),0,1,TRUE)))*EXP(-$F$1*BK$5)*(INDEX('3)tpx females'!EU$57:EU$107,MATCH($R111,'3)tpx females'!$DE$57:$DE$107,0))+INDEX('3)tpx males'!ES$57:ES$107,MATCH($Q111,'3)tpx males'!$DC$57:$DC$107,0))-(INDEX('3)tpx males'!ER$110:ER$160,MATCH($Q111,'3)tpx males'!$DC$110:$DC$160,0))*INDEX('3)tpx females'!ET$111:ET$161,MATCH($R111,'3)tpx females'!$DE$111:$DE$161,0))*(1-(EXP(-INDEX('3)tpx males'!ES$4:ES$54,MATCH($Q111,'3)tpx males'!$DC$4:$DC$54,0)))*EXP(-INDEX('3)tpx females'!EU$3:EU$53,MATCH($R111,'3)tpx females'!$DE$3:$DE$53,0))))))),0)</f>
        <v>0</v>
      </c>
      <c r="BL111" s="32">
        <f ca="1">IFERROR(($J111*EXP(BL$5*($N111+0.5*($O111)^2))*_xlfn.NORM.DIST((LN(($L111*EXP($K111/100*BL$5)))-LN($J111)-$N111*BL$5)/($O111*SQRT(BL$5))-$O111*SQRT(BL$5),0,1,TRUE)+$L111*EXP($K111/100*BL$5)*(1-_xlfn.NORM.DIST((LN(($L111*EXP($K111/100*BL$5)))-LN($J111)-$N111*BL$5)/($O111*SQRT(BL$5)),0,1,TRUE)))*EXP(-$F$1*BL$5)*(INDEX('3)tpx females'!EV$57:EV$107,MATCH($R111,'3)tpx females'!$DE$57:$DE$107,0))+INDEX('3)tpx males'!ET$57:ET$107,MATCH($Q111,'3)tpx males'!$DC$57:$DC$107,0))-(INDEX('3)tpx males'!ES$110:ES$160,MATCH($Q111,'3)tpx males'!$DC$110:$DC$160,0))*INDEX('3)tpx females'!EU$111:EU$161,MATCH($R111,'3)tpx females'!$DE$111:$DE$161,0))*(1-(EXP(-INDEX('3)tpx males'!ET$4:ET$54,MATCH($Q111,'3)tpx males'!$DC$4:$DC$54,0)))*EXP(-INDEX('3)tpx females'!EV$3:EV$53,MATCH($R111,'3)tpx females'!$DE$3:$DE$53,0))))))),0)</f>
        <v>0</v>
      </c>
      <c r="BM111" s="32">
        <f ca="1">IFERROR(($J111*EXP(BM$5*($N111+0.5*($O111)^2))*_xlfn.NORM.DIST((LN(($L111*EXP($K111/100*BM$5)))-LN($J111)-$N111*BM$5)/($O111*SQRT(BM$5))-$O111*SQRT(BM$5),0,1,TRUE)+$L111*EXP($K111/100*BM$5)*(1-_xlfn.NORM.DIST((LN(($L111*EXP($K111/100*BM$5)))-LN($J111)-$N111*BM$5)/($O111*SQRT(BM$5)),0,1,TRUE)))*EXP(-$F$1*BM$5)*(INDEX('3)tpx females'!EW$57:EW$107,MATCH($R111,'3)tpx females'!$DE$57:$DE$107,0))+INDEX('3)tpx males'!EU$57:EU$107,MATCH($Q111,'3)tpx males'!$DC$57:$DC$107,0))-(INDEX('3)tpx males'!ET$110:ET$160,MATCH($Q111,'3)tpx males'!$DC$110:$DC$160,0))*INDEX('3)tpx females'!EV$111:EV$161,MATCH($R111,'3)tpx females'!$DE$111:$DE$161,0))*(1-(EXP(-INDEX('3)tpx males'!EU$4:EU$54,MATCH($Q111,'3)tpx males'!$DC$4:$DC$54,0)))*EXP(-INDEX('3)tpx females'!EW$3:EW$53,MATCH($R111,'3)tpx females'!$DE$3:$DE$53,0))))))),0)</f>
        <v>0</v>
      </c>
      <c r="BN111" s="32">
        <f ca="1">IFERROR(($J111*EXP(BN$5*($N111+0.5*($O111)^2))*_xlfn.NORM.DIST((LN(($L111*EXP($K111/100*BN$5)))-LN($J111)-$N111*BN$5)/($O111*SQRT(BN$5))-$O111*SQRT(BN$5),0,1,TRUE)+$L111*EXP($K111/100*BN$5)*(1-_xlfn.NORM.DIST((LN(($L111*EXP($K111/100*BN$5)))-LN($J111)-$N111*BN$5)/($O111*SQRT(BN$5)),0,1,TRUE)))*EXP(-$F$1*BN$5)*(INDEX('3)tpx females'!EX$57:EX$107,MATCH($R111,'3)tpx females'!$DE$57:$DE$107,0))+INDEX('3)tpx males'!EV$57:EV$107,MATCH($Q111,'3)tpx males'!$DC$57:$DC$107,0))-(INDEX('3)tpx males'!EU$110:EU$160,MATCH($Q111,'3)tpx males'!$DC$110:$DC$160,0))*INDEX('3)tpx females'!EW$111:EW$161,MATCH($R111,'3)tpx females'!$DE$111:$DE$161,0))*(1-(EXP(-INDEX('3)tpx males'!EV$4:EV$54,MATCH($Q111,'3)tpx males'!$DC$4:$DC$54,0)))*EXP(-INDEX('3)tpx females'!EX$3:EX$53,MATCH($R111,'3)tpx females'!$DE$3:$DE$53,0))))))),0)</f>
        <v>0</v>
      </c>
      <c r="BO111" s="32">
        <f ca="1">IFERROR(($J111*EXP(BO$5*($N111+0.5*($O111)^2))*_xlfn.NORM.DIST((LN(($L111*EXP($K111/100*BO$5)))-LN($J111)-$N111*BO$5)/($O111*SQRT(BO$5))-$O111*SQRT(BO$5),0,1,TRUE)+$L111*EXP($K111/100*BO$5)*(1-_xlfn.NORM.DIST((LN(($L111*EXP($K111/100*BO$5)))-LN($J111)-$N111*BO$5)/($O111*SQRT(BO$5)),0,1,TRUE)))*EXP(-$F$1*BO$5)*(INDEX('3)tpx females'!EY$57:EY$107,MATCH($R111,'3)tpx females'!$DE$57:$DE$107,0))+INDEX('3)tpx males'!EW$57:EW$107,MATCH($Q111,'3)tpx males'!$DC$57:$DC$107,0))-(INDEX('3)tpx males'!EV$110:EV$160,MATCH($Q111,'3)tpx males'!$DC$110:$DC$160,0))*INDEX('3)tpx females'!EX$111:EX$161,MATCH($R111,'3)tpx females'!$DE$111:$DE$161,0))*(1-(EXP(-INDEX('3)tpx males'!EW$4:EW$54,MATCH($Q111,'3)tpx males'!$DC$4:$DC$54,0)))*EXP(-INDEX('3)tpx females'!EY$3:EY$53,MATCH($R111,'3)tpx females'!$DE$3:$DE$53,0))))))),0)</f>
        <v>0</v>
      </c>
      <c r="BP111" s="32">
        <f ca="1">IFERROR(($J111*EXP(BP$5*($N111+0.5*($O111)^2))*_xlfn.NORM.DIST((LN(($L111*EXP($K111/100*BP$5)))-LN($J111)-$N111*BP$5)/($O111*SQRT(BP$5))-$O111*SQRT(BP$5),0,1,TRUE)+$L111*EXP($K111/100*BP$5)*(1-_xlfn.NORM.DIST((LN(($L111*EXP($K111/100*BP$5)))-LN($J111)-$N111*BP$5)/($O111*SQRT(BP$5)),0,1,TRUE)))*EXP(-$F$1*BP$5)*(INDEX('3)tpx females'!EZ$57:EZ$107,MATCH($R111,'3)tpx females'!$DE$57:$DE$107,0))+INDEX('3)tpx males'!EX$57:EX$107,MATCH($Q111,'3)tpx males'!$DC$57:$DC$107,0))-(INDEX('3)tpx males'!EW$110:EW$160,MATCH($Q111,'3)tpx males'!$DC$110:$DC$160,0))*INDEX('3)tpx females'!EY$111:EY$161,MATCH($R111,'3)tpx females'!$DE$111:$DE$161,0))*(1-(EXP(-INDEX('3)tpx males'!EX$4:EX$54,MATCH($Q111,'3)tpx males'!$DC$4:$DC$54,0)))*EXP(-INDEX('3)tpx females'!EZ$3:EZ$53,MATCH($R111,'3)tpx females'!$DE$3:$DE$53,0))))))),0)</f>
        <v>0</v>
      </c>
      <c r="BQ111" s="32">
        <f ca="1">IFERROR(($J111*EXP(BQ$5*($N111+0.5*($O111)^2))*_xlfn.NORM.DIST((LN(($L111*EXP($K111/100*BQ$5)))-LN($J111)-$N111*BQ$5)/($O111*SQRT(BQ$5))-$O111*SQRT(BQ$5),0,1,TRUE)+$L111*EXP($K111/100*BQ$5)*(1-_xlfn.NORM.DIST((LN(($L111*EXP($K111/100*BQ$5)))-LN($J111)-$N111*BQ$5)/($O111*SQRT(BQ$5)),0,1,TRUE)))*EXP(-$F$1*BQ$5)*(INDEX('3)tpx females'!FA$57:FA$107,MATCH($R111,'3)tpx females'!$DE$57:$DE$107,0))+INDEX('3)tpx males'!EY$57:EY$107,MATCH($Q111,'3)tpx males'!$DC$57:$DC$107,0))-(INDEX('3)tpx males'!EX$110:EX$160,MATCH($Q111,'3)tpx males'!$DC$110:$DC$160,0))*INDEX('3)tpx females'!EZ$111:EZ$161,MATCH($R111,'3)tpx females'!$DE$111:$DE$161,0))*(1-(EXP(-INDEX('3)tpx males'!EY$4:EY$54,MATCH($Q111,'3)tpx males'!$DC$4:$DC$54,0)))*EXP(-INDEX('3)tpx females'!FA$3:FA$53,MATCH($R111,'3)tpx females'!$DE$3:$DE$53,0))))))),0)</f>
        <v>0</v>
      </c>
      <c r="BR111" s="32">
        <f ca="1">IFERROR(($J111*EXP(BR$5*($N111+0.5*($O111)^2))*_xlfn.NORM.DIST((LN(($L111*EXP($K111/100*BR$5)))-LN($J111)-$N111*BR$5)/($O111*SQRT(BR$5))-$O111*SQRT(BR$5),0,1,TRUE)+$L111*EXP($K111/100*BR$5)*(1-_xlfn.NORM.DIST((LN(($L111*EXP($K111/100*BR$5)))-LN($J111)-$N111*BR$5)/($O111*SQRT(BR$5)),0,1,TRUE)))*EXP(-$F$1*BR$5)*(INDEX('3)tpx females'!FB$57:FB$107,MATCH($R111,'3)tpx females'!$DE$57:$DE$107,0))+INDEX('3)tpx males'!EZ$57:EZ$107,MATCH($Q111,'3)tpx males'!$DC$57:$DC$107,0))-(INDEX('3)tpx males'!EY$110:EY$160,MATCH($Q111,'3)tpx males'!$DC$110:$DC$160,0))*INDEX('3)tpx females'!FA$111:FA$161,MATCH($R111,'3)tpx females'!$DE$111:$DE$161,0))*(1-(EXP(-INDEX('3)tpx males'!EZ$4:EZ$54,MATCH($Q111,'3)tpx males'!$DC$4:$DC$54,0)))*EXP(-INDEX('3)tpx females'!FB$3:FB$53,MATCH($R111,'3)tpx females'!$DE$3:$DE$53,0))))))),0)</f>
        <v>0</v>
      </c>
      <c r="BS111" s="32">
        <f ca="1">IFERROR(($J111*EXP(BS$5*($N111+0.5*($O111)^2))*_xlfn.NORM.DIST((LN(($L111*EXP($K111/100*BS$5)))-LN($J111)-$N111*BS$5)/($O111*SQRT(BS$5))-$O111*SQRT(BS$5),0,1,TRUE)+$L111*EXP($K111/100*BS$5)*(1-_xlfn.NORM.DIST((LN(($L111*EXP($K111/100*BS$5)))-LN($J111)-$N111*BS$5)/($O111*SQRT(BS$5)),0,1,TRUE)))*EXP(-$F$1*BS$5)*(INDEX('3)tpx females'!FC$57:FC$107,MATCH($R111,'3)tpx females'!$DE$57:$DE$107,0))+INDEX('3)tpx males'!FA$57:FA$107,MATCH($Q111,'3)tpx males'!$DC$57:$DC$107,0))-(INDEX('3)tpx males'!EZ$110:EZ$160,MATCH($Q111,'3)tpx males'!$DC$110:$DC$160,0))*INDEX('3)tpx females'!FB$111:FB$161,MATCH($R111,'3)tpx females'!$DE$111:$DE$161,0))*(1-(EXP(-INDEX('3)tpx males'!FA$4:FA$54,MATCH($Q111,'3)tpx males'!$DC$4:$DC$54,0)))*EXP(-INDEX('3)tpx females'!FC$3:FC$53,MATCH($R111,'3)tpx females'!$DE$3:$DE$53,0))))))),0)</f>
        <v>0</v>
      </c>
      <c r="BT111" s="32">
        <f ca="1">IFERROR(($J111*EXP(BT$5*($N111+0.5*($O111)^2))*_xlfn.NORM.DIST((LN(($L111*EXP($K111/100*BT$5)))-LN($J111)-$N111*BT$5)/($O111*SQRT(BT$5))-$O111*SQRT(BT$5),0,1,TRUE)+$L111*EXP($K111/100*BT$5)*(1-_xlfn.NORM.DIST((LN(($L111*EXP($K111/100*BT$5)))-LN($J111)-$N111*BT$5)/($O111*SQRT(BT$5)),0,1,TRUE)))*EXP(-$F$1*BT$5)*(INDEX('3)tpx females'!FD$57:FD$107,MATCH($R111,'3)tpx females'!$DE$57:$DE$107,0))+INDEX('3)tpx males'!FB$57:FB$107,MATCH($Q111,'3)tpx males'!$DC$57:$DC$107,0))-(INDEX('3)tpx males'!FA$110:FA$160,MATCH($Q111,'3)tpx males'!$DC$110:$DC$160,0))*INDEX('3)tpx females'!FC$111:FC$161,MATCH($R111,'3)tpx females'!$DE$111:$DE$161,0))*(1-(EXP(-INDEX('3)tpx males'!FB$4:FB$54,MATCH($Q111,'3)tpx males'!$DC$4:$DC$54,0)))*EXP(-INDEX('3)tpx females'!FD$3:FD$53,MATCH($R111,'3)tpx females'!$DE$3:$DE$53,0))))))),0)</f>
        <v>0</v>
      </c>
    </row>
    <row r="112" spans="2:72" x14ac:dyDescent="0.25">
      <c r="B112" s="32" t="s">
        <v>11</v>
      </c>
      <c r="C112" s="32" t="s">
        <v>12</v>
      </c>
      <c r="D112" s="49">
        <v>13116</v>
      </c>
      <c r="E112" s="32" t="s">
        <v>13</v>
      </c>
      <c r="F112" s="32" t="s">
        <v>14</v>
      </c>
      <c r="G112" s="49">
        <v>12886</v>
      </c>
      <c r="H112" s="32" t="s">
        <v>13</v>
      </c>
      <c r="I112" s="32" t="s">
        <v>25</v>
      </c>
      <c r="J112" s="32">
        <v>367200</v>
      </c>
      <c r="K112" s="32">
        <v>8</v>
      </c>
      <c r="L112" s="32">
        <f>'3) 2016 cases'!M112*EXP('3) 2016 cases'!L112/100)</f>
        <v>132214.10332266102</v>
      </c>
      <c r="M112" s="32"/>
      <c r="N112" s="32">
        <f>INDEX('2b)Working'!$I$61:$P$61,MATCH($I112,'2b)Working'!$I$60:$P$60,0))</f>
        <v>7.2488258642637193E-2</v>
      </c>
      <c r="O112" s="32">
        <f>INDEX('2b)Working'!$I$62:$P$62,MATCH($I112,'2b)Working'!$I$60:$P$60,0))</f>
        <v>5.0085748750605209E-2</v>
      </c>
      <c r="P112" s="32" t="str">
        <f t="shared" si="5"/>
        <v/>
      </c>
      <c r="Q112" s="32">
        <f t="shared" si="4"/>
        <v>82</v>
      </c>
      <c r="R112" s="32">
        <f t="shared" si="6"/>
        <v>82</v>
      </c>
      <c r="S112" s="32">
        <f t="shared" si="7"/>
        <v>1</v>
      </c>
      <c r="U112" s="32">
        <f t="shared" ca="1" si="8"/>
        <v>148231.67362316494</v>
      </c>
      <c r="W112" s="32">
        <f ca="1">IFERROR(($J112*EXP(W$5*($N112+0.5*($O112)^2))*_xlfn.NORM.DIST((LN(($L112*EXP($K112/100*W$5)))-LN($J112)-$N112*W$5)/($O112*SQRT(W$5))-$O112*SQRT(W$5),0,1,TRUE)+$L112*EXP($K112/100*W$5)*(1-_xlfn.NORM.DIST((LN(($L112*EXP($K112/100*W$5)))-LN($J112)-$N112*W$5)/($O112*SQRT(W$5)),0,1,TRUE)))*EXP(-$F$1*W$5)*(INDEX('3)tpx females'!DG$57:DG$107,MATCH($R112,'3)tpx females'!$DE$57:$DE$107,0))+INDEX('3)tpx males'!DE$57:DE$107,MATCH($Q112,'3)tpx males'!$DC$57:$DC$107,0))-(INDEX('3)tpx males'!DD$110:DD$160,MATCH($Q112,'3)tpx males'!$DC$110:$DC$160,0))*INDEX('3)tpx females'!DF$111:DF$161,MATCH($R112,'3)tpx females'!$DE$111:$DE$161,0))*(1-(EXP(-INDEX('3)tpx males'!DE$4:DE$54,MATCH($Q112,'3)tpx males'!$DC$4:$DC$54,0)))*EXP(-INDEX('3)tpx females'!DG$3:DG$53,MATCH($R112,'3)tpx females'!$DE$3:$DE$53,0))))))),0)</f>
        <v>348.63087212211548</v>
      </c>
      <c r="X112" s="32">
        <f ca="1">IFERROR(($J112*EXP(X$5*($N112+0.5*($O112)^2))*_xlfn.NORM.DIST((LN(($L112*EXP($K112/100*X$5)))-LN($J112)-$N112*X$5)/($O112*SQRT(X$5))-$O112*SQRT(X$5),0,1,TRUE)+$L112*EXP($K112/100*X$5)*(1-_xlfn.NORM.DIST((LN(($L112*EXP($K112/100*X$5)))-LN($J112)-$N112*X$5)/($O112*SQRT(X$5)),0,1,TRUE)))*EXP(-$F$1*X$5)*(INDEX('3)tpx females'!DH$57:DH$107,MATCH($R112,'3)tpx females'!$DE$57:$DE$107,0))+INDEX('3)tpx males'!DF$57:DF$107,MATCH($Q112,'3)tpx males'!$DC$57:$DC$107,0))-(INDEX('3)tpx males'!DE$110:DE$160,MATCH($Q112,'3)tpx males'!$DC$110:$DC$160,0))*INDEX('3)tpx females'!DG$111:DG$161,MATCH($R112,'3)tpx females'!$DE$111:$DE$161,0))*(1-(EXP(-INDEX('3)tpx males'!DF$4:DF$54,MATCH($Q112,'3)tpx males'!$DC$4:$DC$54,0)))*EXP(-INDEX('3)tpx females'!DH$3:DH$53,MATCH($R112,'3)tpx females'!$DE$3:$DE$53,0))))))),0)</f>
        <v>1172.4945408335739</v>
      </c>
      <c r="Y112" s="32">
        <f ca="1">IFERROR(($J112*EXP(Y$5*($N112+0.5*($O112)^2))*_xlfn.NORM.DIST((LN(($L112*EXP($K112/100*Y$5)))-LN($J112)-$N112*Y$5)/($O112*SQRT(Y$5))-$O112*SQRT(Y$5),0,1,TRUE)+$L112*EXP($K112/100*Y$5)*(1-_xlfn.NORM.DIST((LN(($L112*EXP($K112/100*Y$5)))-LN($J112)-$N112*Y$5)/($O112*SQRT(Y$5)),0,1,TRUE)))*EXP(-$F$1*Y$5)*(INDEX('3)tpx females'!DI$57:DI$107,MATCH($R112,'3)tpx females'!$DE$57:$DE$107,0))+INDEX('3)tpx males'!DG$57:DG$107,MATCH($Q112,'3)tpx males'!$DC$57:$DC$107,0))-(INDEX('3)tpx males'!DF$110:DF$160,MATCH($Q112,'3)tpx males'!$DC$110:$DC$160,0))*INDEX('3)tpx females'!DH$111:DH$161,MATCH($R112,'3)tpx females'!$DE$111:$DE$161,0))*(1-(EXP(-INDEX('3)tpx males'!DG$4:DG$54,MATCH($Q112,'3)tpx males'!$DC$4:$DC$54,0)))*EXP(-INDEX('3)tpx females'!DI$3:DI$53,MATCH($R112,'3)tpx females'!$DE$3:$DE$53,0))))))),0)</f>
        <v>2079.7750214278453</v>
      </c>
      <c r="Z112" s="32">
        <f ca="1">IFERROR(($J112*EXP(Z$5*($N112+0.5*($O112)^2))*_xlfn.NORM.DIST((LN(($L112*EXP($K112/100*Z$5)))-LN($J112)-$N112*Z$5)/($O112*SQRT(Z$5))-$O112*SQRT(Z$5),0,1,TRUE)+$L112*EXP($K112/100*Z$5)*(1-_xlfn.NORM.DIST((LN(($L112*EXP($K112/100*Z$5)))-LN($J112)-$N112*Z$5)/($O112*SQRT(Z$5)),0,1,TRUE)))*EXP(-$F$1*Z$5)*(INDEX('3)tpx females'!DJ$57:DJ$107,MATCH($R112,'3)tpx females'!$DE$57:$DE$107,0))+INDEX('3)tpx males'!DH$57:DH$107,MATCH($Q112,'3)tpx males'!$DC$57:$DC$107,0))-(INDEX('3)tpx males'!DG$110:DG$160,MATCH($Q112,'3)tpx males'!$DC$110:$DC$160,0))*INDEX('3)tpx females'!DI$111:DI$161,MATCH($R112,'3)tpx females'!$DE$111:$DE$161,0))*(1-(EXP(-INDEX('3)tpx males'!DH$4:DH$54,MATCH($Q112,'3)tpx males'!$DC$4:$DC$54,0)))*EXP(-INDEX('3)tpx females'!DJ$3:DJ$53,MATCH($R112,'3)tpx females'!$DE$3:$DE$53,0))))))),0)</f>
        <v>3176.7313440471294</v>
      </c>
      <c r="AA112" s="32">
        <f ca="1">IFERROR(($J112*EXP(AA$5*($N112+0.5*($O112)^2))*_xlfn.NORM.DIST((LN(($L112*EXP($K112/100*AA$5)))-LN($J112)-$N112*AA$5)/($O112*SQRT(AA$5))-$O112*SQRT(AA$5),0,1,TRUE)+$L112*EXP($K112/100*AA$5)*(1-_xlfn.NORM.DIST((LN(($L112*EXP($K112/100*AA$5)))-LN($J112)-$N112*AA$5)/($O112*SQRT(AA$5)),0,1,TRUE)))*EXP(-$F$1*AA$5)*(INDEX('3)tpx females'!DK$57:DK$107,MATCH($R112,'3)tpx females'!$DE$57:$DE$107,0))+INDEX('3)tpx males'!DI$57:DI$107,MATCH($Q112,'3)tpx males'!$DC$57:$DC$107,0))-(INDEX('3)tpx males'!DH$110:DH$160,MATCH($Q112,'3)tpx males'!$DC$110:$DC$160,0))*INDEX('3)tpx females'!DJ$111:DJ$161,MATCH($R112,'3)tpx females'!$DE$111:$DE$161,0))*(1-(EXP(-INDEX('3)tpx males'!DI$4:DI$54,MATCH($Q112,'3)tpx males'!$DC$4:$DC$54,0)))*EXP(-INDEX('3)tpx females'!DK$3:DK$53,MATCH($R112,'3)tpx females'!$DE$3:$DE$53,0))))))),0)</f>
        <v>4680.492277690696</v>
      </c>
      <c r="AB112" s="32">
        <f ca="1">IFERROR(($J112*EXP(AB$5*($N112+0.5*($O112)^2))*_xlfn.NORM.DIST((LN(($L112*EXP($K112/100*AB$5)))-LN($J112)-$N112*AB$5)/($O112*SQRT(AB$5))-$O112*SQRT(AB$5),0,1,TRUE)+$L112*EXP($K112/100*AB$5)*(1-_xlfn.NORM.DIST((LN(($L112*EXP($K112/100*AB$5)))-LN($J112)-$N112*AB$5)/($O112*SQRT(AB$5)),0,1,TRUE)))*EXP(-$F$1*AB$5)*(INDEX('3)tpx females'!DL$57:DL$107,MATCH($R112,'3)tpx females'!$DE$57:$DE$107,0))+INDEX('3)tpx males'!DJ$57:DJ$107,MATCH($Q112,'3)tpx males'!$DC$57:$DC$107,0))-(INDEX('3)tpx males'!DI$110:DI$160,MATCH($Q112,'3)tpx males'!$DC$110:$DC$160,0))*INDEX('3)tpx females'!DK$111:DK$161,MATCH($R112,'3)tpx females'!$DE$111:$DE$161,0))*(1-(EXP(-INDEX('3)tpx males'!DJ$4:DJ$54,MATCH($Q112,'3)tpx males'!$DC$4:$DC$54,0)))*EXP(-INDEX('3)tpx females'!DL$3:DL$53,MATCH($R112,'3)tpx females'!$DE$3:$DE$53,0))))))),0)</f>
        <v>5864.7556673001991</v>
      </c>
      <c r="AC112" s="32">
        <f ca="1">IFERROR(($J112*EXP(AC$5*($N112+0.5*($O112)^2))*_xlfn.NORM.DIST((LN(($L112*EXP($K112/100*AC$5)))-LN($J112)-$N112*AC$5)/($O112*SQRT(AC$5))-$O112*SQRT(AC$5),0,1,TRUE)+$L112*EXP($K112/100*AC$5)*(1-_xlfn.NORM.DIST((LN(($L112*EXP($K112/100*AC$5)))-LN($J112)-$N112*AC$5)/($O112*SQRT(AC$5)),0,1,TRUE)))*EXP(-$F$1*AC$5)*(INDEX('3)tpx females'!DM$57:DM$107,MATCH($R112,'3)tpx females'!$DE$57:$DE$107,0))+INDEX('3)tpx males'!DK$57:DK$107,MATCH($Q112,'3)tpx males'!$DC$57:$DC$107,0))-(INDEX('3)tpx males'!DJ$110:DJ$160,MATCH($Q112,'3)tpx males'!$DC$110:$DC$160,0))*INDEX('3)tpx females'!DL$111:DL$161,MATCH($R112,'3)tpx females'!$DE$111:$DE$161,0))*(1-(EXP(-INDEX('3)tpx males'!DK$4:DK$54,MATCH($Q112,'3)tpx males'!$DC$4:$DC$54,0)))*EXP(-INDEX('3)tpx females'!DM$3:DM$53,MATCH($R112,'3)tpx females'!$DE$3:$DE$53,0))))))),0)</f>
        <v>7450.0495857971428</v>
      </c>
      <c r="AD112" s="32">
        <f ca="1">IFERROR(($J112*EXP(AD$5*($N112+0.5*($O112)^2))*_xlfn.NORM.DIST((LN(($L112*EXP($K112/100*AD$5)))-LN($J112)-$N112*AD$5)/($O112*SQRT(AD$5))-$O112*SQRT(AD$5),0,1,TRUE)+$L112*EXP($K112/100*AD$5)*(1-_xlfn.NORM.DIST((LN(($L112*EXP($K112/100*AD$5)))-LN($J112)-$N112*AD$5)/($O112*SQRT(AD$5)),0,1,TRUE)))*EXP(-$F$1*AD$5)*(INDEX('3)tpx females'!DN$57:DN$107,MATCH($R112,'3)tpx females'!$DE$57:$DE$107,0))+INDEX('3)tpx males'!DL$57:DL$107,MATCH($Q112,'3)tpx males'!$DC$57:$DC$107,0))-(INDEX('3)tpx males'!DK$110:DK$160,MATCH($Q112,'3)tpx males'!$DC$110:$DC$160,0))*INDEX('3)tpx females'!DM$111:DM$161,MATCH($R112,'3)tpx females'!$DE$111:$DE$161,0))*(1-(EXP(-INDEX('3)tpx males'!DL$4:DL$54,MATCH($Q112,'3)tpx males'!$DC$4:$DC$54,0)))*EXP(-INDEX('3)tpx females'!DN$3:DN$53,MATCH($R112,'3)tpx females'!$DE$3:$DE$53,0))))))),0)</f>
        <v>9412.9535262204172</v>
      </c>
      <c r="AE112" s="32">
        <f ca="1">IFERROR(($J112*EXP(AE$5*($N112+0.5*($O112)^2))*_xlfn.NORM.DIST((LN(($L112*EXP($K112/100*AE$5)))-LN($J112)-$N112*AE$5)/($O112*SQRT(AE$5))-$O112*SQRT(AE$5),0,1,TRUE)+$L112*EXP($K112/100*AE$5)*(1-_xlfn.NORM.DIST((LN(($L112*EXP($K112/100*AE$5)))-LN($J112)-$N112*AE$5)/($O112*SQRT(AE$5)),0,1,TRUE)))*EXP(-$F$1*AE$5)*(INDEX('3)tpx females'!DO$57:DO$107,MATCH($R112,'3)tpx females'!$DE$57:$DE$107,0))+INDEX('3)tpx males'!DM$57:DM$107,MATCH($Q112,'3)tpx males'!$DC$57:$DC$107,0))-(INDEX('3)tpx males'!DL$110:DL$160,MATCH($Q112,'3)tpx males'!$DC$110:$DC$160,0))*INDEX('3)tpx females'!DN$111:DN$161,MATCH($R112,'3)tpx females'!$DE$111:$DE$161,0))*(1-(EXP(-INDEX('3)tpx males'!DM$4:DM$54,MATCH($Q112,'3)tpx males'!$DC$4:$DC$54,0)))*EXP(-INDEX('3)tpx females'!DO$3:DO$53,MATCH($R112,'3)tpx females'!$DE$3:$DE$53,0))))))),0)</f>
        <v>10651.438928624604</v>
      </c>
      <c r="AF112" s="32">
        <f ca="1">IFERROR(($J112*EXP(AF$5*($N112+0.5*($O112)^2))*_xlfn.NORM.DIST((LN(($L112*EXP($K112/100*AF$5)))-LN($J112)-$N112*AF$5)/($O112*SQRT(AF$5))-$O112*SQRT(AF$5),0,1,TRUE)+$L112*EXP($K112/100*AF$5)*(1-_xlfn.NORM.DIST((LN(($L112*EXP($K112/100*AF$5)))-LN($J112)-$N112*AF$5)/($O112*SQRT(AF$5)),0,1,TRUE)))*EXP(-$F$1*AF$5)*(INDEX('3)tpx females'!DP$57:DP$107,MATCH($R112,'3)tpx females'!$DE$57:$DE$107,0))+INDEX('3)tpx males'!DN$57:DN$107,MATCH($Q112,'3)tpx males'!$DC$57:$DC$107,0))-(INDEX('3)tpx males'!DM$110:DM$160,MATCH($Q112,'3)tpx males'!$DC$110:$DC$160,0))*INDEX('3)tpx females'!DO$111:DO$161,MATCH($R112,'3)tpx females'!$DE$111:$DE$161,0))*(1-(EXP(-INDEX('3)tpx males'!DN$4:DN$54,MATCH($Q112,'3)tpx males'!$DC$4:$DC$54,0)))*EXP(-INDEX('3)tpx females'!DP$3:DP$53,MATCH($R112,'3)tpx females'!$DE$3:$DE$53,0))))))),0)</f>
        <v>11563.672909080336</v>
      </c>
      <c r="AG112" s="32">
        <f ca="1">IFERROR(($J112*EXP(AG$5*($N112+0.5*($O112)^2))*_xlfn.NORM.DIST((LN(($L112*EXP($K112/100*AG$5)))-LN($J112)-$N112*AG$5)/($O112*SQRT(AG$5))-$O112*SQRT(AG$5),0,1,TRUE)+$L112*EXP($K112/100*AG$5)*(1-_xlfn.NORM.DIST((LN(($L112*EXP($K112/100*AG$5)))-LN($J112)-$N112*AG$5)/($O112*SQRT(AG$5)),0,1,TRUE)))*EXP(-$F$1*AG$5)*(INDEX('3)tpx females'!DQ$57:DQ$107,MATCH($R112,'3)tpx females'!$DE$57:$DE$107,0))+INDEX('3)tpx males'!DO$57:DO$107,MATCH($Q112,'3)tpx males'!$DC$57:$DC$107,0))-(INDEX('3)tpx males'!DN$110:DN$160,MATCH($Q112,'3)tpx males'!$DC$110:$DC$160,0))*INDEX('3)tpx females'!DP$111:DP$161,MATCH($R112,'3)tpx females'!$DE$111:$DE$161,0))*(1-(EXP(-INDEX('3)tpx males'!DO$4:DO$54,MATCH($Q112,'3)tpx males'!$DC$4:$DC$54,0)))*EXP(-INDEX('3)tpx females'!DQ$3:DQ$53,MATCH($R112,'3)tpx females'!$DE$3:$DE$53,0))))))),0)</f>
        <v>11678.453554556871</v>
      </c>
      <c r="AH112" s="32">
        <f ca="1">IFERROR(($J112*EXP(AH$5*($N112+0.5*($O112)^2))*_xlfn.NORM.DIST((LN(($L112*EXP($K112/100*AH$5)))-LN($J112)-$N112*AH$5)/($O112*SQRT(AH$5))-$O112*SQRT(AH$5),0,1,TRUE)+$L112*EXP($K112/100*AH$5)*(1-_xlfn.NORM.DIST((LN(($L112*EXP($K112/100*AH$5)))-LN($J112)-$N112*AH$5)/($O112*SQRT(AH$5)),0,1,TRUE)))*EXP(-$F$1*AH$5)*(INDEX('3)tpx females'!DR$57:DR$107,MATCH($R112,'3)tpx females'!$DE$57:$DE$107,0))+INDEX('3)tpx males'!DP$57:DP$107,MATCH($Q112,'3)tpx males'!$DC$57:$DC$107,0))-(INDEX('3)tpx males'!DO$110:DO$160,MATCH($Q112,'3)tpx males'!$DC$110:$DC$160,0))*INDEX('3)tpx females'!DQ$111:DQ$161,MATCH($R112,'3)tpx females'!$DE$111:$DE$161,0))*(1-(EXP(-INDEX('3)tpx males'!DP$4:DP$54,MATCH($Q112,'3)tpx males'!$DC$4:$DC$54,0)))*EXP(-INDEX('3)tpx females'!DR$3:DR$53,MATCH($R112,'3)tpx females'!$DE$3:$DE$53,0))))))),0)</f>
        <v>12140.250759073599</v>
      </c>
      <c r="AI112" s="32">
        <f ca="1">IFERROR(($J112*EXP(AI$5*($N112+0.5*($O112)^2))*_xlfn.NORM.DIST((LN(($L112*EXP($K112/100*AI$5)))-LN($J112)-$N112*AI$5)/($O112*SQRT(AI$5))-$O112*SQRT(AI$5),0,1,TRUE)+$L112*EXP($K112/100*AI$5)*(1-_xlfn.NORM.DIST((LN(($L112*EXP($K112/100*AI$5)))-LN($J112)-$N112*AI$5)/($O112*SQRT(AI$5)),0,1,TRUE)))*EXP(-$F$1*AI$5)*(INDEX('3)tpx females'!DS$57:DS$107,MATCH($R112,'3)tpx females'!$DE$57:$DE$107,0))+INDEX('3)tpx males'!DQ$57:DQ$107,MATCH($Q112,'3)tpx males'!$DC$57:$DC$107,0))-(INDEX('3)tpx males'!DP$110:DP$160,MATCH($Q112,'3)tpx males'!$DC$110:$DC$160,0))*INDEX('3)tpx females'!DR$111:DR$161,MATCH($R112,'3)tpx females'!$DE$111:$DE$161,0))*(1-(EXP(-INDEX('3)tpx males'!DQ$4:DQ$54,MATCH($Q112,'3)tpx males'!$DC$4:$DC$54,0)))*EXP(-INDEX('3)tpx females'!DS$3:DS$53,MATCH($R112,'3)tpx females'!$DE$3:$DE$53,0))))))),0)</f>
        <v>12383.260083630828</v>
      </c>
      <c r="AJ112" s="32">
        <f ca="1">IFERROR(($J112*EXP(AJ$5*($N112+0.5*($O112)^2))*_xlfn.NORM.DIST((LN(($L112*EXP($K112/100*AJ$5)))-LN($J112)-$N112*AJ$5)/($O112*SQRT(AJ$5))-$O112*SQRT(AJ$5),0,1,TRUE)+$L112*EXP($K112/100*AJ$5)*(1-_xlfn.NORM.DIST((LN(($L112*EXP($K112/100*AJ$5)))-LN($J112)-$N112*AJ$5)/($O112*SQRT(AJ$5)),0,1,TRUE)))*EXP(-$F$1*AJ$5)*(INDEX('3)tpx females'!DT$57:DT$107,MATCH($R112,'3)tpx females'!$DE$57:$DE$107,0))+INDEX('3)tpx males'!DR$57:DR$107,MATCH($Q112,'3)tpx males'!$DC$57:$DC$107,0))-(INDEX('3)tpx males'!DQ$110:DQ$160,MATCH($Q112,'3)tpx males'!$DC$110:$DC$160,0))*INDEX('3)tpx females'!DS$111:DS$161,MATCH($R112,'3)tpx females'!$DE$111:$DE$161,0))*(1-(EXP(-INDEX('3)tpx males'!DR$4:DR$54,MATCH($Q112,'3)tpx males'!$DC$4:$DC$54,0)))*EXP(-INDEX('3)tpx females'!DT$3:DT$53,MATCH($R112,'3)tpx females'!$DE$3:$DE$53,0))))))),0)</f>
        <v>11371.903425983273</v>
      </c>
      <c r="AK112" s="32">
        <f ca="1">IFERROR(($J112*EXP(AK$5*($N112+0.5*($O112)^2))*_xlfn.NORM.DIST((LN(($L112*EXP($K112/100*AK$5)))-LN($J112)-$N112*AK$5)/($O112*SQRT(AK$5))-$O112*SQRT(AK$5),0,1,TRUE)+$L112*EXP($K112/100*AK$5)*(1-_xlfn.NORM.DIST((LN(($L112*EXP($K112/100*AK$5)))-LN($J112)-$N112*AK$5)/($O112*SQRT(AK$5)),0,1,TRUE)))*EXP(-$F$1*AK$5)*(INDEX('3)tpx females'!DU$57:DU$107,MATCH($R112,'3)tpx females'!$DE$57:$DE$107,0))+INDEX('3)tpx males'!DS$57:DS$107,MATCH($Q112,'3)tpx males'!$DC$57:$DC$107,0))-(INDEX('3)tpx males'!DR$110:DR$160,MATCH($Q112,'3)tpx males'!$DC$110:$DC$160,0))*INDEX('3)tpx females'!DT$111:DT$161,MATCH($R112,'3)tpx females'!$DE$111:$DE$161,0))*(1-(EXP(-INDEX('3)tpx males'!DS$4:DS$54,MATCH($Q112,'3)tpx males'!$DC$4:$DC$54,0)))*EXP(-INDEX('3)tpx females'!DU$3:DU$53,MATCH($R112,'3)tpx females'!$DE$3:$DE$53,0))))))),0)</f>
        <v>10236.589605203853</v>
      </c>
      <c r="AL112" s="32">
        <f ca="1">IFERROR(($J112*EXP(AL$5*($N112+0.5*($O112)^2))*_xlfn.NORM.DIST((LN(($L112*EXP($K112/100*AL$5)))-LN($J112)-$N112*AL$5)/($O112*SQRT(AL$5))-$O112*SQRT(AL$5),0,1,TRUE)+$L112*EXP($K112/100*AL$5)*(1-_xlfn.NORM.DIST((LN(($L112*EXP($K112/100*AL$5)))-LN($J112)-$N112*AL$5)/($O112*SQRT(AL$5)),0,1,TRUE)))*EXP(-$F$1*AL$5)*(INDEX('3)tpx females'!DV$57:DV$107,MATCH($R112,'3)tpx females'!$DE$57:$DE$107,0))+INDEX('3)tpx males'!DT$57:DT$107,MATCH($Q112,'3)tpx males'!$DC$57:$DC$107,0))-(INDEX('3)tpx males'!DS$110:DS$160,MATCH($Q112,'3)tpx males'!$DC$110:$DC$160,0))*INDEX('3)tpx females'!DU$111:DU$161,MATCH($R112,'3)tpx females'!$DE$111:$DE$161,0))*(1-(EXP(-INDEX('3)tpx males'!DT$4:DT$54,MATCH($Q112,'3)tpx males'!$DC$4:$DC$54,0)))*EXP(-INDEX('3)tpx females'!DV$3:DV$53,MATCH($R112,'3)tpx females'!$DE$3:$DE$53,0))))))),0)</f>
        <v>8810.4030071707912</v>
      </c>
      <c r="AM112" s="32">
        <f ca="1">IFERROR(($J112*EXP(AM$5*($N112+0.5*($O112)^2))*_xlfn.NORM.DIST((LN(($L112*EXP($K112/100*AM$5)))-LN($J112)-$N112*AM$5)/($O112*SQRT(AM$5))-$O112*SQRT(AM$5),0,1,TRUE)+$L112*EXP($K112/100*AM$5)*(1-_xlfn.NORM.DIST((LN(($L112*EXP($K112/100*AM$5)))-LN($J112)-$N112*AM$5)/($O112*SQRT(AM$5)),0,1,TRUE)))*EXP(-$F$1*AM$5)*(INDEX('3)tpx females'!DW$57:DW$107,MATCH($R112,'3)tpx females'!$DE$57:$DE$107,0))+INDEX('3)tpx males'!DU$57:DU$107,MATCH($Q112,'3)tpx males'!$DC$57:$DC$107,0))-(INDEX('3)tpx males'!DT$110:DT$160,MATCH($Q112,'3)tpx males'!$DC$110:$DC$160,0))*INDEX('3)tpx females'!DV$111:DV$161,MATCH($R112,'3)tpx females'!$DE$111:$DE$161,0))*(1-(EXP(-INDEX('3)tpx males'!DU$4:DU$54,MATCH($Q112,'3)tpx males'!$DC$4:$DC$54,0)))*EXP(-INDEX('3)tpx females'!DW$3:DW$53,MATCH($R112,'3)tpx females'!$DE$3:$DE$53,0))))))),0)</f>
        <v>7228.5138444812492</v>
      </c>
      <c r="AN112" s="32">
        <f ca="1">IFERROR(($J112*EXP(AN$5*($N112+0.5*($O112)^2))*_xlfn.NORM.DIST((LN(($L112*EXP($K112/100*AN$5)))-LN($J112)-$N112*AN$5)/($O112*SQRT(AN$5))-$O112*SQRT(AN$5),0,1,TRUE)+$L112*EXP($K112/100*AN$5)*(1-_xlfn.NORM.DIST((LN(($L112*EXP($K112/100*AN$5)))-LN($J112)-$N112*AN$5)/($O112*SQRT(AN$5)),0,1,TRUE)))*EXP(-$F$1*AN$5)*(INDEX('3)tpx females'!DX$57:DX$107,MATCH($R112,'3)tpx females'!$DE$57:$DE$107,0))+INDEX('3)tpx males'!DV$57:DV$107,MATCH($Q112,'3)tpx males'!$DC$57:$DC$107,0))-(INDEX('3)tpx males'!DU$110:DU$160,MATCH($Q112,'3)tpx males'!$DC$110:$DC$160,0))*INDEX('3)tpx females'!DW$111:DW$161,MATCH($R112,'3)tpx females'!$DE$111:$DE$161,0))*(1-(EXP(-INDEX('3)tpx males'!DV$4:DV$54,MATCH($Q112,'3)tpx males'!$DC$4:$DC$54,0)))*EXP(-INDEX('3)tpx females'!DX$3:DX$53,MATCH($R112,'3)tpx females'!$DE$3:$DE$53,0))))))),0)</f>
        <v>5667.5750343623222</v>
      </c>
      <c r="AO112" s="32">
        <f ca="1">IFERROR(($J112*EXP(AO$5*($N112+0.5*($O112)^2))*_xlfn.NORM.DIST((LN(($L112*EXP($K112/100*AO$5)))-LN($J112)-$N112*AO$5)/($O112*SQRT(AO$5))-$O112*SQRT(AO$5),0,1,TRUE)+$L112*EXP($K112/100*AO$5)*(1-_xlfn.NORM.DIST((LN(($L112*EXP($K112/100*AO$5)))-LN($J112)-$N112*AO$5)/($O112*SQRT(AO$5)),0,1,TRUE)))*EXP(-$F$1*AO$5)*(INDEX('3)tpx females'!DY$57:DY$107,MATCH($R112,'3)tpx females'!$DE$57:$DE$107,0))+INDEX('3)tpx males'!DW$57:DW$107,MATCH($Q112,'3)tpx males'!$DC$57:$DC$107,0))-(INDEX('3)tpx males'!DV$110:DV$160,MATCH($Q112,'3)tpx males'!$DC$110:$DC$160,0))*INDEX('3)tpx females'!DX$111:DX$161,MATCH($R112,'3)tpx females'!$DE$111:$DE$161,0))*(1-(EXP(-INDEX('3)tpx males'!DW$4:DW$54,MATCH($Q112,'3)tpx males'!$DC$4:$DC$54,0)))*EXP(-INDEX('3)tpx females'!DY$3:DY$53,MATCH($R112,'3)tpx females'!$DE$3:$DE$53,0))))))),0)</f>
        <v>4220.6955043032331</v>
      </c>
      <c r="AP112" s="32">
        <f ca="1">IFERROR(($J112*EXP(AP$5*($N112+0.5*($O112)^2))*_xlfn.NORM.DIST((LN(($L112*EXP($K112/100*AP$5)))-LN($J112)-$N112*AP$5)/($O112*SQRT(AP$5))-$O112*SQRT(AP$5),0,1,TRUE)+$L112*EXP($K112/100*AP$5)*(1-_xlfn.NORM.DIST((LN(($L112*EXP($K112/100*AP$5)))-LN($J112)-$N112*AP$5)/($O112*SQRT(AP$5)),0,1,TRUE)))*EXP(-$F$1*AP$5)*(INDEX('3)tpx females'!DZ$57:DZ$107,MATCH($R112,'3)tpx females'!$DE$57:$DE$107,0))+INDEX('3)tpx males'!DX$57:DX$107,MATCH($Q112,'3)tpx males'!$DC$57:$DC$107,0))-(INDEX('3)tpx males'!DW$110:DW$160,MATCH($Q112,'3)tpx males'!$DC$110:$DC$160,0))*INDEX('3)tpx females'!DY$111:DY$161,MATCH($R112,'3)tpx females'!$DE$111:$DE$161,0))*(1-(EXP(-INDEX('3)tpx males'!DX$4:DX$54,MATCH($Q112,'3)tpx males'!$DC$4:$DC$54,0)))*EXP(-INDEX('3)tpx females'!DZ$3:DZ$53,MATCH($R112,'3)tpx females'!$DE$3:$DE$53,0))))))),0)</f>
        <v>3002.4055629512991</v>
      </c>
      <c r="AQ112" s="32">
        <f ca="1">IFERROR(($J112*EXP(AQ$5*($N112+0.5*($O112)^2))*_xlfn.NORM.DIST((LN(($L112*EXP($K112/100*AQ$5)))-LN($J112)-$N112*AQ$5)/($O112*SQRT(AQ$5))-$O112*SQRT(AQ$5),0,1,TRUE)+$L112*EXP($K112/100*AQ$5)*(1-_xlfn.NORM.DIST((LN(($L112*EXP($K112/100*AQ$5)))-LN($J112)-$N112*AQ$5)/($O112*SQRT(AQ$5)),0,1,TRUE)))*EXP(-$F$1*AQ$5)*(INDEX('3)tpx females'!EA$57:EA$107,MATCH($R112,'3)tpx females'!$DE$57:$DE$107,0))+INDEX('3)tpx males'!DY$57:DY$107,MATCH($Q112,'3)tpx males'!$DC$57:$DC$107,0))-(INDEX('3)tpx males'!DX$110:DX$160,MATCH($Q112,'3)tpx males'!$DC$110:$DC$160,0))*INDEX('3)tpx females'!DZ$111:DZ$161,MATCH($R112,'3)tpx females'!$DE$111:$DE$161,0))*(1-(EXP(-INDEX('3)tpx males'!DY$4:DY$54,MATCH($Q112,'3)tpx males'!$DC$4:$DC$54,0)))*EXP(-INDEX('3)tpx females'!EA$3:EA$53,MATCH($R112,'3)tpx females'!$DE$3:$DE$53,0))))))),0)</f>
        <v>2031.7033097013011</v>
      </c>
      <c r="AR112" s="32">
        <f ca="1">IFERROR(($J112*EXP(AR$5*($N112+0.5*($O112)^2))*_xlfn.NORM.DIST((LN(($L112*EXP($K112/100*AR$5)))-LN($J112)-$N112*AR$5)/($O112*SQRT(AR$5))-$O112*SQRT(AR$5),0,1,TRUE)+$L112*EXP($K112/100*AR$5)*(1-_xlfn.NORM.DIST((LN(($L112*EXP($K112/100*AR$5)))-LN($J112)-$N112*AR$5)/($O112*SQRT(AR$5)),0,1,TRUE)))*EXP(-$F$1*AR$5)*(INDEX('3)tpx females'!EB$57:EB$107,MATCH($R112,'3)tpx females'!$DE$57:$DE$107,0))+INDEX('3)tpx males'!DZ$57:DZ$107,MATCH($Q112,'3)tpx males'!$DC$57:$DC$107,0))-(INDEX('3)tpx males'!DY$110:DY$160,MATCH($Q112,'3)tpx males'!$DC$110:$DC$160,0))*INDEX('3)tpx females'!EA$111:EA$161,MATCH($R112,'3)tpx females'!$DE$111:$DE$161,0))*(1-(EXP(-INDEX('3)tpx males'!DZ$4:DZ$54,MATCH($Q112,'3)tpx males'!$DC$4:$DC$54,0)))*EXP(-INDEX('3)tpx females'!EB$3:EB$53,MATCH($R112,'3)tpx females'!$DE$3:$DE$53,0))))))),0)</f>
        <v>1299.8692438094038</v>
      </c>
      <c r="AS112" s="32">
        <f ca="1">IFERROR(($J112*EXP(AS$5*($N112+0.5*($O112)^2))*_xlfn.NORM.DIST((LN(($L112*EXP($K112/100*AS$5)))-LN($J112)-$N112*AS$5)/($O112*SQRT(AS$5))-$O112*SQRT(AS$5),0,1,TRUE)+$L112*EXP($K112/100*AS$5)*(1-_xlfn.NORM.DIST((LN(($L112*EXP($K112/100*AS$5)))-LN($J112)-$N112*AS$5)/($O112*SQRT(AS$5)),0,1,TRUE)))*EXP(-$F$1*AS$5)*(INDEX('3)tpx females'!EC$57:EC$107,MATCH($R112,'3)tpx females'!$DE$57:$DE$107,0))+INDEX('3)tpx males'!EA$57:EA$107,MATCH($Q112,'3)tpx males'!$DC$57:$DC$107,0))-(INDEX('3)tpx males'!DZ$110:DZ$160,MATCH($Q112,'3)tpx males'!$DC$110:$DC$160,0))*INDEX('3)tpx females'!EB$111:EB$161,MATCH($R112,'3)tpx females'!$DE$111:$DE$161,0))*(1-(EXP(-INDEX('3)tpx males'!EA$4:EA$54,MATCH($Q112,'3)tpx males'!$DC$4:$DC$54,0)))*EXP(-INDEX('3)tpx females'!EC$3:EC$53,MATCH($R112,'3)tpx females'!$DE$3:$DE$53,0))))))),0)</f>
        <v>798.78055479778197</v>
      </c>
      <c r="AT112" s="32">
        <f ca="1">IFERROR(($J112*EXP(AT$5*($N112+0.5*($O112)^2))*_xlfn.NORM.DIST((LN(($L112*EXP($K112/100*AT$5)))-LN($J112)-$N112*AT$5)/($O112*SQRT(AT$5))-$O112*SQRT(AT$5),0,1,TRUE)+$L112*EXP($K112/100*AT$5)*(1-_xlfn.NORM.DIST((LN(($L112*EXP($K112/100*AT$5)))-LN($J112)-$N112*AT$5)/($O112*SQRT(AT$5)),0,1,TRUE)))*EXP(-$F$1*AT$5)*(INDEX('3)tpx females'!ED$57:ED$107,MATCH($R112,'3)tpx females'!$DE$57:$DE$107,0))+INDEX('3)tpx males'!EB$57:EB$107,MATCH($Q112,'3)tpx males'!$DC$57:$DC$107,0))-(INDEX('3)tpx males'!EA$110:EA$160,MATCH($Q112,'3)tpx males'!$DC$110:$DC$160,0))*INDEX('3)tpx females'!EC$111:EC$161,MATCH($R112,'3)tpx females'!$DE$111:$DE$161,0))*(1-(EXP(-INDEX('3)tpx males'!EB$4:EB$54,MATCH($Q112,'3)tpx males'!$DC$4:$DC$54,0)))*EXP(-INDEX('3)tpx females'!ED$3:ED$53,MATCH($R112,'3)tpx females'!$DE$3:$DE$53,0))))))),0)</f>
        <v>463.42285432377975</v>
      </c>
      <c r="AU112" s="32">
        <f ca="1">IFERROR(($J112*EXP(AU$5*($N112+0.5*($O112)^2))*_xlfn.NORM.DIST((LN(($L112*EXP($K112/100*AU$5)))-LN($J112)-$N112*AU$5)/($O112*SQRT(AU$5))-$O112*SQRT(AU$5),0,1,TRUE)+$L112*EXP($K112/100*AU$5)*(1-_xlfn.NORM.DIST((LN(($L112*EXP($K112/100*AU$5)))-LN($J112)-$N112*AU$5)/($O112*SQRT(AU$5)),0,1,TRUE)))*EXP(-$F$1*AU$5)*(INDEX('3)tpx females'!EE$57:EE$107,MATCH($R112,'3)tpx females'!$DE$57:$DE$107,0))+INDEX('3)tpx males'!EC$57:EC$107,MATCH($Q112,'3)tpx males'!$DC$57:$DC$107,0))-(INDEX('3)tpx males'!EB$110:EB$160,MATCH($Q112,'3)tpx males'!$DC$110:$DC$160,0))*INDEX('3)tpx females'!ED$111:ED$161,MATCH($R112,'3)tpx females'!$DE$111:$DE$161,0))*(1-(EXP(-INDEX('3)tpx males'!EC$4:EC$54,MATCH($Q112,'3)tpx males'!$DC$4:$DC$54,0)))*EXP(-INDEX('3)tpx females'!EE$3:EE$53,MATCH($R112,'3)tpx females'!$DE$3:$DE$53,0))))))),0)</f>
        <v>253.97474901951983</v>
      </c>
      <c r="AV112" s="32">
        <f ca="1">IFERROR(($J112*EXP(AV$5*($N112+0.5*($O112)^2))*_xlfn.NORM.DIST((LN(($L112*EXP($K112/100*AV$5)))-LN($J112)-$N112*AV$5)/($O112*SQRT(AV$5))-$O112*SQRT(AV$5),0,1,TRUE)+$L112*EXP($K112/100*AV$5)*(1-_xlfn.NORM.DIST((LN(($L112*EXP($K112/100*AV$5)))-LN($J112)-$N112*AV$5)/($O112*SQRT(AV$5)),0,1,TRUE)))*EXP(-$F$1*AV$5)*(INDEX('3)tpx females'!EF$57:EF$107,MATCH($R112,'3)tpx females'!$DE$57:$DE$107,0))+INDEX('3)tpx males'!ED$57:ED$107,MATCH($Q112,'3)tpx males'!$DC$57:$DC$107,0))-(INDEX('3)tpx males'!EC$110:EC$160,MATCH($Q112,'3)tpx males'!$DC$110:$DC$160,0))*INDEX('3)tpx females'!EE$111:EE$161,MATCH($R112,'3)tpx females'!$DE$111:$DE$161,0))*(1-(EXP(-INDEX('3)tpx males'!ED$4:ED$54,MATCH($Q112,'3)tpx males'!$DC$4:$DC$54,0)))*EXP(-INDEX('3)tpx females'!EF$3:EF$53,MATCH($R112,'3)tpx females'!$DE$3:$DE$53,0))))))),0)</f>
        <v>138.15782439275134</v>
      </c>
      <c r="AW112" s="32">
        <f ca="1">IFERROR(($J112*EXP(AW$5*($N112+0.5*($O112)^2))*_xlfn.NORM.DIST((LN(($L112*EXP($K112/100*AW$5)))-LN($J112)-$N112*AW$5)/($O112*SQRT(AW$5))-$O112*SQRT(AW$5),0,1,TRUE)+$L112*EXP($K112/100*AW$5)*(1-_xlfn.NORM.DIST((LN(($L112*EXP($K112/100*AW$5)))-LN($J112)-$N112*AW$5)/($O112*SQRT(AW$5)),0,1,TRUE)))*EXP(-$F$1*AW$5)*(INDEX('3)tpx females'!EG$57:EG$107,MATCH($R112,'3)tpx females'!$DE$57:$DE$107,0))+INDEX('3)tpx males'!EE$57:EE$107,MATCH($Q112,'3)tpx males'!$DC$57:$DC$107,0))-(INDEX('3)tpx males'!ED$110:ED$160,MATCH($Q112,'3)tpx males'!$DC$110:$DC$160,0))*INDEX('3)tpx females'!EF$111:EF$161,MATCH($R112,'3)tpx females'!$DE$111:$DE$161,0))*(1-(EXP(-INDEX('3)tpx males'!EE$4:EE$54,MATCH($Q112,'3)tpx males'!$DC$4:$DC$54,0)))*EXP(-INDEX('3)tpx females'!EG$3:EG$53,MATCH($R112,'3)tpx females'!$DE$3:$DE$53,0))))))),0)</f>
        <v>71.486961941246022</v>
      </c>
      <c r="AX112" s="32">
        <f ca="1">IFERROR(($J112*EXP(AX$5*($N112+0.5*($O112)^2))*_xlfn.NORM.DIST((LN(($L112*EXP($K112/100*AX$5)))-LN($J112)-$N112*AX$5)/($O112*SQRT(AX$5))-$O112*SQRT(AX$5),0,1,TRUE)+$L112*EXP($K112/100*AX$5)*(1-_xlfn.NORM.DIST((LN(($L112*EXP($K112/100*AX$5)))-LN($J112)-$N112*AX$5)/($O112*SQRT(AX$5)),0,1,TRUE)))*EXP(-$F$1*AX$5)*(INDEX('3)tpx females'!EH$57:EH$107,MATCH($R112,'3)tpx females'!$DE$57:$DE$107,0))+INDEX('3)tpx males'!EF$57:EF$107,MATCH($Q112,'3)tpx males'!$DC$57:$DC$107,0))-(INDEX('3)tpx males'!EE$110:EE$160,MATCH($Q112,'3)tpx males'!$DC$110:$DC$160,0))*INDEX('3)tpx females'!EG$111:EG$161,MATCH($R112,'3)tpx females'!$DE$111:$DE$161,0))*(1-(EXP(-INDEX('3)tpx males'!EF$4:EF$54,MATCH($Q112,'3)tpx males'!$DC$4:$DC$54,0)))*EXP(-INDEX('3)tpx females'!EH$3:EH$53,MATCH($R112,'3)tpx females'!$DE$3:$DE$53,0))))))),0)</f>
        <v>33.233070317789313</v>
      </c>
      <c r="AY112" s="32">
        <f ca="1">IFERROR(($J112*EXP(AY$5*($N112+0.5*($O112)^2))*_xlfn.NORM.DIST((LN(($L112*EXP($K112/100*AY$5)))-LN($J112)-$N112*AY$5)/($O112*SQRT(AY$5))-$O112*SQRT(AY$5),0,1,TRUE)+$L112*EXP($K112/100*AY$5)*(1-_xlfn.NORM.DIST((LN(($L112*EXP($K112/100*AY$5)))-LN($J112)-$N112*AY$5)/($O112*SQRT(AY$5)),0,1,TRUE)))*EXP(-$F$1*AY$5)*(INDEX('3)tpx females'!EI$57:EI$107,MATCH($R112,'3)tpx females'!$DE$57:$DE$107,0))+INDEX('3)tpx males'!EG$57:EG$107,MATCH($Q112,'3)tpx males'!$DC$57:$DC$107,0))-(INDEX('3)tpx males'!EF$110:EF$160,MATCH($Q112,'3)tpx males'!$DC$110:$DC$160,0))*INDEX('3)tpx females'!EH$111:EH$161,MATCH($R112,'3)tpx females'!$DE$111:$DE$161,0))*(1-(EXP(-INDEX('3)tpx males'!EG$4:EG$54,MATCH($Q112,'3)tpx males'!$DC$4:$DC$54,0)))*EXP(-INDEX('3)tpx females'!EI$3:EI$53,MATCH($R112,'3)tpx females'!$DE$3:$DE$53,0))))))),0)</f>
        <v>0</v>
      </c>
      <c r="AZ112" s="32">
        <f ca="1">IFERROR(($J112*EXP(AZ$5*($N112+0.5*($O112)^2))*_xlfn.NORM.DIST((LN(($L112*EXP($K112/100*AZ$5)))-LN($J112)-$N112*AZ$5)/($O112*SQRT(AZ$5))-$O112*SQRT(AZ$5),0,1,TRUE)+$L112*EXP($K112/100*AZ$5)*(1-_xlfn.NORM.DIST((LN(($L112*EXP($K112/100*AZ$5)))-LN($J112)-$N112*AZ$5)/($O112*SQRT(AZ$5)),0,1,TRUE)))*EXP(-$F$1*AZ$5)*(INDEX('3)tpx females'!EJ$57:EJ$107,MATCH($R112,'3)tpx females'!$DE$57:$DE$107,0))+INDEX('3)tpx males'!EH$57:EH$107,MATCH($Q112,'3)tpx males'!$DC$57:$DC$107,0))-(INDEX('3)tpx males'!EG$110:EG$160,MATCH($Q112,'3)tpx males'!$DC$110:$DC$160,0))*INDEX('3)tpx females'!EI$111:EI$161,MATCH($R112,'3)tpx females'!$DE$111:$DE$161,0))*(1-(EXP(-INDEX('3)tpx males'!EH$4:EH$54,MATCH($Q112,'3)tpx males'!$DC$4:$DC$54,0)))*EXP(-INDEX('3)tpx females'!EJ$3:EJ$53,MATCH($R112,'3)tpx females'!$DE$3:$DE$53,0))))))),0)</f>
        <v>0</v>
      </c>
      <c r="BA112" s="32">
        <f ca="1">IFERROR(($J112*EXP(BA$5*($N112+0.5*($O112)^2))*_xlfn.NORM.DIST((LN(($L112*EXP($K112/100*BA$5)))-LN($J112)-$N112*BA$5)/($O112*SQRT(BA$5))-$O112*SQRT(BA$5),0,1,TRUE)+$L112*EXP($K112/100*BA$5)*(1-_xlfn.NORM.DIST((LN(($L112*EXP($K112/100*BA$5)))-LN($J112)-$N112*BA$5)/($O112*SQRT(BA$5)),0,1,TRUE)))*EXP(-$F$1*BA$5)*(INDEX('3)tpx females'!EK$57:EK$107,MATCH($R112,'3)tpx females'!$DE$57:$DE$107,0))+INDEX('3)tpx males'!EI$57:EI$107,MATCH($Q112,'3)tpx males'!$DC$57:$DC$107,0))-(INDEX('3)tpx males'!EH$110:EH$160,MATCH($Q112,'3)tpx males'!$DC$110:$DC$160,0))*INDEX('3)tpx females'!EJ$111:EJ$161,MATCH($R112,'3)tpx females'!$DE$111:$DE$161,0))*(1-(EXP(-INDEX('3)tpx males'!EI$4:EI$54,MATCH($Q112,'3)tpx males'!$DC$4:$DC$54,0)))*EXP(-INDEX('3)tpx females'!EK$3:EK$53,MATCH($R112,'3)tpx females'!$DE$3:$DE$53,0))))))),0)</f>
        <v>0</v>
      </c>
      <c r="BB112" s="32">
        <f ca="1">IFERROR(($J112*EXP(BB$5*($N112+0.5*($O112)^2))*_xlfn.NORM.DIST((LN(($L112*EXP($K112/100*BB$5)))-LN($J112)-$N112*BB$5)/($O112*SQRT(BB$5))-$O112*SQRT(BB$5),0,1,TRUE)+$L112*EXP($K112/100*BB$5)*(1-_xlfn.NORM.DIST((LN(($L112*EXP($K112/100*BB$5)))-LN($J112)-$N112*BB$5)/($O112*SQRT(BB$5)),0,1,TRUE)))*EXP(-$F$1*BB$5)*(INDEX('3)tpx females'!EL$57:EL$107,MATCH($R112,'3)tpx females'!$DE$57:$DE$107,0))+INDEX('3)tpx males'!EJ$57:EJ$107,MATCH($Q112,'3)tpx males'!$DC$57:$DC$107,0))-(INDEX('3)tpx males'!EI$110:EI$160,MATCH($Q112,'3)tpx males'!$DC$110:$DC$160,0))*INDEX('3)tpx females'!EK$111:EK$161,MATCH($R112,'3)tpx females'!$DE$111:$DE$161,0))*(1-(EXP(-INDEX('3)tpx males'!EJ$4:EJ$54,MATCH($Q112,'3)tpx males'!$DC$4:$DC$54,0)))*EXP(-INDEX('3)tpx females'!EL$3:EL$53,MATCH($R112,'3)tpx females'!$DE$3:$DE$53,0))))))),0)</f>
        <v>0</v>
      </c>
      <c r="BC112" s="32">
        <f ca="1">IFERROR(($J112*EXP(BC$5*($N112+0.5*($O112)^2))*_xlfn.NORM.DIST((LN(($L112*EXP($K112/100*BC$5)))-LN($J112)-$N112*BC$5)/($O112*SQRT(BC$5))-$O112*SQRT(BC$5),0,1,TRUE)+$L112*EXP($K112/100*BC$5)*(1-_xlfn.NORM.DIST((LN(($L112*EXP($K112/100*BC$5)))-LN($J112)-$N112*BC$5)/($O112*SQRT(BC$5)),0,1,TRUE)))*EXP(-$F$1*BC$5)*(INDEX('3)tpx females'!EM$57:EM$107,MATCH($R112,'3)tpx females'!$DE$57:$DE$107,0))+INDEX('3)tpx males'!EK$57:EK$107,MATCH($Q112,'3)tpx males'!$DC$57:$DC$107,0))-(INDEX('3)tpx males'!EJ$110:EJ$160,MATCH($Q112,'3)tpx males'!$DC$110:$DC$160,0))*INDEX('3)tpx females'!EL$111:EL$161,MATCH($R112,'3)tpx females'!$DE$111:$DE$161,0))*(1-(EXP(-INDEX('3)tpx males'!EK$4:EK$54,MATCH($Q112,'3)tpx males'!$DC$4:$DC$54,0)))*EXP(-INDEX('3)tpx females'!EM$3:EM$53,MATCH($R112,'3)tpx females'!$DE$3:$DE$53,0))))))),0)</f>
        <v>0</v>
      </c>
      <c r="BD112" s="32">
        <f ca="1">IFERROR(($J112*EXP(BD$5*($N112+0.5*($O112)^2))*_xlfn.NORM.DIST((LN(($L112*EXP($K112/100*BD$5)))-LN($J112)-$N112*BD$5)/($O112*SQRT(BD$5))-$O112*SQRT(BD$5),0,1,TRUE)+$L112*EXP($K112/100*BD$5)*(1-_xlfn.NORM.DIST((LN(($L112*EXP($K112/100*BD$5)))-LN($J112)-$N112*BD$5)/($O112*SQRT(BD$5)),0,1,TRUE)))*EXP(-$F$1*BD$5)*(INDEX('3)tpx females'!EN$57:EN$107,MATCH($R112,'3)tpx females'!$DE$57:$DE$107,0))+INDEX('3)tpx males'!EL$57:EL$107,MATCH($Q112,'3)tpx males'!$DC$57:$DC$107,0))-(INDEX('3)tpx males'!EK$110:EK$160,MATCH($Q112,'3)tpx males'!$DC$110:$DC$160,0))*INDEX('3)tpx females'!EM$111:EM$161,MATCH($R112,'3)tpx females'!$DE$111:$DE$161,0))*(1-(EXP(-INDEX('3)tpx males'!EL$4:EL$54,MATCH($Q112,'3)tpx males'!$DC$4:$DC$54,0)))*EXP(-INDEX('3)tpx females'!EN$3:EN$53,MATCH($R112,'3)tpx females'!$DE$3:$DE$53,0))))))),0)</f>
        <v>0</v>
      </c>
      <c r="BE112" s="32">
        <f ca="1">IFERROR(($J112*EXP(BE$5*($N112+0.5*($O112)^2))*_xlfn.NORM.DIST((LN(($L112*EXP($K112/100*BE$5)))-LN($J112)-$N112*BE$5)/($O112*SQRT(BE$5))-$O112*SQRT(BE$5),0,1,TRUE)+$L112*EXP($K112/100*BE$5)*(1-_xlfn.NORM.DIST((LN(($L112*EXP($K112/100*BE$5)))-LN($J112)-$N112*BE$5)/($O112*SQRT(BE$5)),0,1,TRUE)))*EXP(-$F$1*BE$5)*(INDEX('3)tpx females'!EO$57:EO$107,MATCH($R112,'3)tpx females'!$DE$57:$DE$107,0))+INDEX('3)tpx males'!EM$57:EM$107,MATCH($Q112,'3)tpx males'!$DC$57:$DC$107,0))-(INDEX('3)tpx males'!EL$110:EL$160,MATCH($Q112,'3)tpx males'!$DC$110:$DC$160,0))*INDEX('3)tpx females'!EN$111:EN$161,MATCH($R112,'3)tpx females'!$DE$111:$DE$161,0))*(1-(EXP(-INDEX('3)tpx males'!EM$4:EM$54,MATCH($Q112,'3)tpx males'!$DC$4:$DC$54,0)))*EXP(-INDEX('3)tpx females'!EO$3:EO$53,MATCH($R112,'3)tpx females'!$DE$3:$DE$53,0))))))),0)</f>
        <v>0</v>
      </c>
      <c r="BF112" s="32">
        <f ca="1">IFERROR(($J112*EXP(BF$5*($N112+0.5*($O112)^2))*_xlfn.NORM.DIST((LN(($L112*EXP($K112/100*BF$5)))-LN($J112)-$N112*BF$5)/($O112*SQRT(BF$5))-$O112*SQRT(BF$5),0,1,TRUE)+$L112*EXP($K112/100*BF$5)*(1-_xlfn.NORM.DIST((LN(($L112*EXP($K112/100*BF$5)))-LN($J112)-$N112*BF$5)/($O112*SQRT(BF$5)),0,1,TRUE)))*EXP(-$F$1*BF$5)*(INDEX('3)tpx females'!EP$57:EP$107,MATCH($R112,'3)tpx females'!$DE$57:$DE$107,0))+INDEX('3)tpx males'!EN$57:EN$107,MATCH($Q112,'3)tpx males'!$DC$57:$DC$107,0))-(INDEX('3)tpx males'!EM$110:EM$160,MATCH($Q112,'3)tpx males'!$DC$110:$DC$160,0))*INDEX('3)tpx females'!EO$111:EO$161,MATCH($R112,'3)tpx females'!$DE$111:$DE$161,0))*(1-(EXP(-INDEX('3)tpx males'!EN$4:EN$54,MATCH($Q112,'3)tpx males'!$DC$4:$DC$54,0)))*EXP(-INDEX('3)tpx females'!EP$3:EP$53,MATCH($R112,'3)tpx females'!$DE$3:$DE$53,0))))))),0)</f>
        <v>0</v>
      </c>
      <c r="BG112" s="32">
        <f ca="1">IFERROR(($J112*EXP(BG$5*($N112+0.5*($O112)^2))*_xlfn.NORM.DIST((LN(($L112*EXP($K112/100*BG$5)))-LN($J112)-$N112*BG$5)/($O112*SQRT(BG$5))-$O112*SQRT(BG$5),0,1,TRUE)+$L112*EXP($K112/100*BG$5)*(1-_xlfn.NORM.DIST((LN(($L112*EXP($K112/100*BG$5)))-LN($J112)-$N112*BG$5)/($O112*SQRT(BG$5)),0,1,TRUE)))*EXP(-$F$1*BG$5)*(INDEX('3)tpx females'!EQ$57:EQ$107,MATCH($R112,'3)tpx females'!$DE$57:$DE$107,0))+INDEX('3)tpx males'!EO$57:EO$107,MATCH($Q112,'3)tpx males'!$DC$57:$DC$107,0))-(INDEX('3)tpx males'!EN$110:EN$160,MATCH($Q112,'3)tpx males'!$DC$110:$DC$160,0))*INDEX('3)tpx females'!EP$111:EP$161,MATCH($R112,'3)tpx females'!$DE$111:$DE$161,0))*(1-(EXP(-INDEX('3)tpx males'!EO$4:EO$54,MATCH($Q112,'3)tpx males'!$DC$4:$DC$54,0)))*EXP(-INDEX('3)tpx females'!EQ$3:EQ$53,MATCH($R112,'3)tpx females'!$DE$3:$DE$53,0))))))),0)</f>
        <v>0</v>
      </c>
      <c r="BH112" s="32">
        <f ca="1">IFERROR(($J112*EXP(BH$5*($N112+0.5*($O112)^2))*_xlfn.NORM.DIST((LN(($L112*EXP($K112/100*BH$5)))-LN($J112)-$N112*BH$5)/($O112*SQRT(BH$5))-$O112*SQRT(BH$5),0,1,TRUE)+$L112*EXP($K112/100*BH$5)*(1-_xlfn.NORM.DIST((LN(($L112*EXP($K112/100*BH$5)))-LN($J112)-$N112*BH$5)/($O112*SQRT(BH$5)),0,1,TRUE)))*EXP(-$F$1*BH$5)*(INDEX('3)tpx females'!ER$57:ER$107,MATCH($R112,'3)tpx females'!$DE$57:$DE$107,0))+INDEX('3)tpx males'!EP$57:EP$107,MATCH($Q112,'3)tpx males'!$DC$57:$DC$107,0))-(INDEX('3)tpx males'!EO$110:EO$160,MATCH($Q112,'3)tpx males'!$DC$110:$DC$160,0))*INDEX('3)tpx females'!EQ$111:EQ$161,MATCH($R112,'3)tpx females'!$DE$111:$DE$161,0))*(1-(EXP(-INDEX('3)tpx males'!EP$4:EP$54,MATCH($Q112,'3)tpx males'!$DC$4:$DC$54,0)))*EXP(-INDEX('3)tpx females'!ER$3:ER$53,MATCH($R112,'3)tpx females'!$DE$3:$DE$53,0))))))),0)</f>
        <v>0</v>
      </c>
      <c r="BI112" s="32">
        <f ca="1">IFERROR(($J112*EXP(BI$5*($N112+0.5*($O112)^2))*_xlfn.NORM.DIST((LN(($L112*EXP($K112/100*BI$5)))-LN($J112)-$N112*BI$5)/($O112*SQRT(BI$5))-$O112*SQRT(BI$5),0,1,TRUE)+$L112*EXP($K112/100*BI$5)*(1-_xlfn.NORM.DIST((LN(($L112*EXP($K112/100*BI$5)))-LN($J112)-$N112*BI$5)/($O112*SQRT(BI$5)),0,1,TRUE)))*EXP(-$F$1*BI$5)*(INDEX('3)tpx females'!ES$57:ES$107,MATCH($R112,'3)tpx females'!$DE$57:$DE$107,0))+INDEX('3)tpx males'!EQ$57:EQ$107,MATCH($Q112,'3)tpx males'!$DC$57:$DC$107,0))-(INDEX('3)tpx males'!EP$110:EP$160,MATCH($Q112,'3)tpx males'!$DC$110:$DC$160,0))*INDEX('3)tpx females'!ER$111:ER$161,MATCH($R112,'3)tpx females'!$DE$111:$DE$161,0))*(1-(EXP(-INDEX('3)tpx males'!EQ$4:EQ$54,MATCH($Q112,'3)tpx males'!$DC$4:$DC$54,0)))*EXP(-INDEX('3)tpx females'!ES$3:ES$53,MATCH($R112,'3)tpx females'!$DE$3:$DE$53,0))))))),0)</f>
        <v>0</v>
      </c>
      <c r="BJ112" s="32">
        <f ca="1">IFERROR(($J112*EXP(BJ$5*($N112+0.5*($O112)^2))*_xlfn.NORM.DIST((LN(($L112*EXP($K112/100*BJ$5)))-LN($J112)-$N112*BJ$5)/($O112*SQRT(BJ$5))-$O112*SQRT(BJ$5),0,1,TRUE)+$L112*EXP($K112/100*BJ$5)*(1-_xlfn.NORM.DIST((LN(($L112*EXP($K112/100*BJ$5)))-LN($J112)-$N112*BJ$5)/($O112*SQRT(BJ$5)),0,1,TRUE)))*EXP(-$F$1*BJ$5)*(INDEX('3)tpx females'!ET$57:ET$107,MATCH($R112,'3)tpx females'!$DE$57:$DE$107,0))+INDEX('3)tpx males'!ER$57:ER$107,MATCH($Q112,'3)tpx males'!$DC$57:$DC$107,0))-(INDEX('3)tpx males'!EQ$110:EQ$160,MATCH($Q112,'3)tpx males'!$DC$110:$DC$160,0))*INDEX('3)tpx females'!ES$111:ES$161,MATCH($R112,'3)tpx females'!$DE$111:$DE$161,0))*(1-(EXP(-INDEX('3)tpx males'!ER$4:ER$54,MATCH($Q112,'3)tpx males'!$DC$4:$DC$54,0)))*EXP(-INDEX('3)tpx females'!ET$3:ET$53,MATCH($R112,'3)tpx females'!$DE$3:$DE$53,0))))))),0)</f>
        <v>0</v>
      </c>
      <c r="BK112" s="32">
        <f ca="1">IFERROR(($J112*EXP(BK$5*($N112+0.5*($O112)^2))*_xlfn.NORM.DIST((LN(($L112*EXP($K112/100*BK$5)))-LN($J112)-$N112*BK$5)/($O112*SQRT(BK$5))-$O112*SQRT(BK$5),0,1,TRUE)+$L112*EXP($K112/100*BK$5)*(1-_xlfn.NORM.DIST((LN(($L112*EXP($K112/100*BK$5)))-LN($J112)-$N112*BK$5)/($O112*SQRT(BK$5)),0,1,TRUE)))*EXP(-$F$1*BK$5)*(INDEX('3)tpx females'!EU$57:EU$107,MATCH($R112,'3)tpx females'!$DE$57:$DE$107,0))+INDEX('3)tpx males'!ES$57:ES$107,MATCH($Q112,'3)tpx males'!$DC$57:$DC$107,0))-(INDEX('3)tpx males'!ER$110:ER$160,MATCH($Q112,'3)tpx males'!$DC$110:$DC$160,0))*INDEX('3)tpx females'!ET$111:ET$161,MATCH($R112,'3)tpx females'!$DE$111:$DE$161,0))*(1-(EXP(-INDEX('3)tpx males'!ES$4:ES$54,MATCH($Q112,'3)tpx males'!$DC$4:$DC$54,0)))*EXP(-INDEX('3)tpx females'!EU$3:EU$53,MATCH($R112,'3)tpx females'!$DE$3:$DE$53,0))))))),0)</f>
        <v>0</v>
      </c>
      <c r="BL112" s="32">
        <f ca="1">IFERROR(($J112*EXP(BL$5*($N112+0.5*($O112)^2))*_xlfn.NORM.DIST((LN(($L112*EXP($K112/100*BL$5)))-LN($J112)-$N112*BL$5)/($O112*SQRT(BL$5))-$O112*SQRT(BL$5),0,1,TRUE)+$L112*EXP($K112/100*BL$5)*(1-_xlfn.NORM.DIST((LN(($L112*EXP($K112/100*BL$5)))-LN($J112)-$N112*BL$5)/($O112*SQRT(BL$5)),0,1,TRUE)))*EXP(-$F$1*BL$5)*(INDEX('3)tpx females'!EV$57:EV$107,MATCH($R112,'3)tpx females'!$DE$57:$DE$107,0))+INDEX('3)tpx males'!ET$57:ET$107,MATCH($Q112,'3)tpx males'!$DC$57:$DC$107,0))-(INDEX('3)tpx males'!ES$110:ES$160,MATCH($Q112,'3)tpx males'!$DC$110:$DC$160,0))*INDEX('3)tpx females'!EU$111:EU$161,MATCH($R112,'3)tpx females'!$DE$111:$DE$161,0))*(1-(EXP(-INDEX('3)tpx males'!ET$4:ET$54,MATCH($Q112,'3)tpx males'!$DC$4:$DC$54,0)))*EXP(-INDEX('3)tpx females'!EV$3:EV$53,MATCH($R112,'3)tpx females'!$DE$3:$DE$53,0))))))),0)</f>
        <v>0</v>
      </c>
      <c r="BM112" s="32">
        <f ca="1">IFERROR(($J112*EXP(BM$5*($N112+0.5*($O112)^2))*_xlfn.NORM.DIST((LN(($L112*EXP($K112/100*BM$5)))-LN($J112)-$N112*BM$5)/($O112*SQRT(BM$5))-$O112*SQRT(BM$5),0,1,TRUE)+$L112*EXP($K112/100*BM$5)*(1-_xlfn.NORM.DIST((LN(($L112*EXP($K112/100*BM$5)))-LN($J112)-$N112*BM$5)/($O112*SQRT(BM$5)),0,1,TRUE)))*EXP(-$F$1*BM$5)*(INDEX('3)tpx females'!EW$57:EW$107,MATCH($R112,'3)tpx females'!$DE$57:$DE$107,0))+INDEX('3)tpx males'!EU$57:EU$107,MATCH($Q112,'3)tpx males'!$DC$57:$DC$107,0))-(INDEX('3)tpx males'!ET$110:ET$160,MATCH($Q112,'3)tpx males'!$DC$110:$DC$160,0))*INDEX('3)tpx females'!EV$111:EV$161,MATCH($R112,'3)tpx females'!$DE$111:$DE$161,0))*(1-(EXP(-INDEX('3)tpx males'!EU$4:EU$54,MATCH($Q112,'3)tpx males'!$DC$4:$DC$54,0)))*EXP(-INDEX('3)tpx females'!EW$3:EW$53,MATCH($R112,'3)tpx females'!$DE$3:$DE$53,0))))))),0)</f>
        <v>0</v>
      </c>
      <c r="BN112" s="32">
        <f ca="1">IFERROR(($J112*EXP(BN$5*($N112+0.5*($O112)^2))*_xlfn.NORM.DIST((LN(($L112*EXP($K112/100*BN$5)))-LN($J112)-$N112*BN$5)/($O112*SQRT(BN$5))-$O112*SQRT(BN$5),0,1,TRUE)+$L112*EXP($K112/100*BN$5)*(1-_xlfn.NORM.DIST((LN(($L112*EXP($K112/100*BN$5)))-LN($J112)-$N112*BN$5)/($O112*SQRT(BN$5)),0,1,TRUE)))*EXP(-$F$1*BN$5)*(INDEX('3)tpx females'!EX$57:EX$107,MATCH($R112,'3)tpx females'!$DE$57:$DE$107,0))+INDEX('3)tpx males'!EV$57:EV$107,MATCH($Q112,'3)tpx males'!$DC$57:$DC$107,0))-(INDEX('3)tpx males'!EU$110:EU$160,MATCH($Q112,'3)tpx males'!$DC$110:$DC$160,0))*INDEX('3)tpx females'!EW$111:EW$161,MATCH($R112,'3)tpx females'!$DE$111:$DE$161,0))*(1-(EXP(-INDEX('3)tpx males'!EV$4:EV$54,MATCH($Q112,'3)tpx males'!$DC$4:$DC$54,0)))*EXP(-INDEX('3)tpx females'!EX$3:EX$53,MATCH($R112,'3)tpx females'!$DE$3:$DE$53,0))))))),0)</f>
        <v>0</v>
      </c>
      <c r="BO112" s="32">
        <f ca="1">IFERROR(($J112*EXP(BO$5*($N112+0.5*($O112)^2))*_xlfn.NORM.DIST((LN(($L112*EXP($K112/100*BO$5)))-LN($J112)-$N112*BO$5)/($O112*SQRT(BO$5))-$O112*SQRT(BO$5),0,1,TRUE)+$L112*EXP($K112/100*BO$5)*(1-_xlfn.NORM.DIST((LN(($L112*EXP($K112/100*BO$5)))-LN($J112)-$N112*BO$5)/($O112*SQRT(BO$5)),0,1,TRUE)))*EXP(-$F$1*BO$5)*(INDEX('3)tpx females'!EY$57:EY$107,MATCH($R112,'3)tpx females'!$DE$57:$DE$107,0))+INDEX('3)tpx males'!EW$57:EW$107,MATCH($Q112,'3)tpx males'!$DC$57:$DC$107,0))-(INDEX('3)tpx males'!EV$110:EV$160,MATCH($Q112,'3)tpx males'!$DC$110:$DC$160,0))*INDEX('3)tpx females'!EX$111:EX$161,MATCH($R112,'3)tpx females'!$DE$111:$DE$161,0))*(1-(EXP(-INDEX('3)tpx males'!EW$4:EW$54,MATCH($Q112,'3)tpx males'!$DC$4:$DC$54,0)))*EXP(-INDEX('3)tpx females'!EY$3:EY$53,MATCH($R112,'3)tpx females'!$DE$3:$DE$53,0))))))),0)</f>
        <v>0</v>
      </c>
      <c r="BP112" s="32">
        <f ca="1">IFERROR(($J112*EXP(BP$5*($N112+0.5*($O112)^2))*_xlfn.NORM.DIST((LN(($L112*EXP($K112/100*BP$5)))-LN($J112)-$N112*BP$5)/($O112*SQRT(BP$5))-$O112*SQRT(BP$5),0,1,TRUE)+$L112*EXP($K112/100*BP$5)*(1-_xlfn.NORM.DIST((LN(($L112*EXP($K112/100*BP$5)))-LN($J112)-$N112*BP$5)/($O112*SQRT(BP$5)),0,1,TRUE)))*EXP(-$F$1*BP$5)*(INDEX('3)tpx females'!EZ$57:EZ$107,MATCH($R112,'3)tpx females'!$DE$57:$DE$107,0))+INDEX('3)tpx males'!EX$57:EX$107,MATCH($Q112,'3)tpx males'!$DC$57:$DC$107,0))-(INDEX('3)tpx males'!EW$110:EW$160,MATCH($Q112,'3)tpx males'!$DC$110:$DC$160,0))*INDEX('3)tpx females'!EY$111:EY$161,MATCH($R112,'3)tpx females'!$DE$111:$DE$161,0))*(1-(EXP(-INDEX('3)tpx males'!EX$4:EX$54,MATCH($Q112,'3)tpx males'!$DC$4:$DC$54,0)))*EXP(-INDEX('3)tpx females'!EZ$3:EZ$53,MATCH($R112,'3)tpx females'!$DE$3:$DE$53,0))))))),0)</f>
        <v>0</v>
      </c>
      <c r="BQ112" s="32">
        <f ca="1">IFERROR(($J112*EXP(BQ$5*($N112+0.5*($O112)^2))*_xlfn.NORM.DIST((LN(($L112*EXP($K112/100*BQ$5)))-LN($J112)-$N112*BQ$5)/($O112*SQRT(BQ$5))-$O112*SQRT(BQ$5),0,1,TRUE)+$L112*EXP($K112/100*BQ$5)*(1-_xlfn.NORM.DIST((LN(($L112*EXP($K112/100*BQ$5)))-LN($J112)-$N112*BQ$5)/($O112*SQRT(BQ$5)),0,1,TRUE)))*EXP(-$F$1*BQ$5)*(INDEX('3)tpx females'!FA$57:FA$107,MATCH($R112,'3)tpx females'!$DE$57:$DE$107,0))+INDEX('3)tpx males'!EY$57:EY$107,MATCH($Q112,'3)tpx males'!$DC$57:$DC$107,0))-(INDEX('3)tpx males'!EX$110:EX$160,MATCH($Q112,'3)tpx males'!$DC$110:$DC$160,0))*INDEX('3)tpx females'!EZ$111:EZ$161,MATCH($R112,'3)tpx females'!$DE$111:$DE$161,0))*(1-(EXP(-INDEX('3)tpx males'!EY$4:EY$54,MATCH($Q112,'3)tpx males'!$DC$4:$DC$54,0)))*EXP(-INDEX('3)tpx females'!FA$3:FA$53,MATCH($R112,'3)tpx females'!$DE$3:$DE$53,0))))))),0)</f>
        <v>0</v>
      </c>
      <c r="BR112" s="32">
        <f ca="1">IFERROR(($J112*EXP(BR$5*($N112+0.5*($O112)^2))*_xlfn.NORM.DIST((LN(($L112*EXP($K112/100*BR$5)))-LN($J112)-$N112*BR$5)/($O112*SQRT(BR$5))-$O112*SQRT(BR$5),0,1,TRUE)+$L112*EXP($K112/100*BR$5)*(1-_xlfn.NORM.DIST((LN(($L112*EXP($K112/100*BR$5)))-LN($J112)-$N112*BR$5)/($O112*SQRT(BR$5)),0,1,TRUE)))*EXP(-$F$1*BR$5)*(INDEX('3)tpx females'!FB$57:FB$107,MATCH($R112,'3)tpx females'!$DE$57:$DE$107,0))+INDEX('3)tpx males'!EZ$57:EZ$107,MATCH($Q112,'3)tpx males'!$DC$57:$DC$107,0))-(INDEX('3)tpx males'!EY$110:EY$160,MATCH($Q112,'3)tpx males'!$DC$110:$DC$160,0))*INDEX('3)tpx females'!FA$111:FA$161,MATCH($R112,'3)tpx females'!$DE$111:$DE$161,0))*(1-(EXP(-INDEX('3)tpx males'!EZ$4:EZ$54,MATCH($Q112,'3)tpx males'!$DC$4:$DC$54,0)))*EXP(-INDEX('3)tpx females'!FB$3:FB$53,MATCH($R112,'3)tpx females'!$DE$3:$DE$53,0))))))),0)</f>
        <v>0</v>
      </c>
      <c r="BS112" s="32">
        <f ca="1">IFERROR(($J112*EXP(BS$5*($N112+0.5*($O112)^2))*_xlfn.NORM.DIST((LN(($L112*EXP($K112/100*BS$5)))-LN($J112)-$N112*BS$5)/($O112*SQRT(BS$5))-$O112*SQRT(BS$5),0,1,TRUE)+$L112*EXP($K112/100*BS$5)*(1-_xlfn.NORM.DIST((LN(($L112*EXP($K112/100*BS$5)))-LN($J112)-$N112*BS$5)/($O112*SQRT(BS$5)),0,1,TRUE)))*EXP(-$F$1*BS$5)*(INDEX('3)tpx females'!FC$57:FC$107,MATCH($R112,'3)tpx females'!$DE$57:$DE$107,0))+INDEX('3)tpx males'!FA$57:FA$107,MATCH($Q112,'3)tpx males'!$DC$57:$DC$107,0))-(INDEX('3)tpx males'!EZ$110:EZ$160,MATCH($Q112,'3)tpx males'!$DC$110:$DC$160,0))*INDEX('3)tpx females'!FB$111:FB$161,MATCH($R112,'3)tpx females'!$DE$111:$DE$161,0))*(1-(EXP(-INDEX('3)tpx males'!FA$4:FA$54,MATCH($Q112,'3)tpx males'!$DC$4:$DC$54,0)))*EXP(-INDEX('3)tpx females'!FC$3:FC$53,MATCH($R112,'3)tpx females'!$DE$3:$DE$53,0))))))),0)</f>
        <v>0</v>
      </c>
      <c r="BT112" s="32">
        <f ca="1">IFERROR(($J112*EXP(BT$5*($N112+0.5*($O112)^2))*_xlfn.NORM.DIST((LN(($L112*EXP($K112/100*BT$5)))-LN($J112)-$N112*BT$5)/($O112*SQRT(BT$5))-$O112*SQRT(BT$5),0,1,TRUE)+$L112*EXP($K112/100*BT$5)*(1-_xlfn.NORM.DIST((LN(($L112*EXP($K112/100*BT$5)))-LN($J112)-$N112*BT$5)/($O112*SQRT(BT$5)),0,1,TRUE)))*EXP(-$F$1*BT$5)*(INDEX('3)tpx females'!FD$57:FD$107,MATCH($R112,'3)tpx females'!$DE$57:$DE$107,0))+INDEX('3)tpx males'!FB$57:FB$107,MATCH($Q112,'3)tpx males'!$DC$57:$DC$107,0))-(INDEX('3)tpx males'!FA$110:FA$160,MATCH($Q112,'3)tpx males'!$DC$110:$DC$160,0))*INDEX('3)tpx females'!FC$111:FC$161,MATCH($R112,'3)tpx females'!$DE$111:$DE$161,0))*(1-(EXP(-INDEX('3)tpx males'!FB$4:FB$54,MATCH($Q112,'3)tpx males'!$DC$4:$DC$54,0)))*EXP(-INDEX('3)tpx females'!FD$3:FD$53,MATCH($R112,'3)tpx females'!$DE$3:$DE$53,0))))))),0)</f>
        <v>0</v>
      </c>
    </row>
    <row r="113" spans="2:72" x14ac:dyDescent="0.25">
      <c r="B113" s="32" t="s">
        <v>11</v>
      </c>
      <c r="C113" s="32" t="s">
        <v>12</v>
      </c>
      <c r="D113" s="49">
        <v>14950</v>
      </c>
      <c r="E113" s="32" t="s">
        <v>13</v>
      </c>
      <c r="F113" s="32" t="s">
        <v>14</v>
      </c>
      <c r="G113" s="49">
        <v>16566</v>
      </c>
      <c r="H113" s="32" t="s">
        <v>13</v>
      </c>
      <c r="I113" s="32" t="s">
        <v>23</v>
      </c>
      <c r="J113" s="32">
        <v>248982.50000000003</v>
      </c>
      <c r="K113" s="32">
        <v>5.95</v>
      </c>
      <c r="L113" s="32">
        <f>'3) 2016 cases'!M113*EXP('3) 2016 cases'!L113/100)</f>
        <v>56086.825550485562</v>
      </c>
      <c r="M113" s="32"/>
      <c r="N113" s="32">
        <f>INDEX('2b)Working'!$I$61:$P$61,MATCH($I113,'2b)Working'!$I$60:$P$60,0))</f>
        <v>6.4419325448889148E-2</v>
      </c>
      <c r="O113" s="32">
        <f>INDEX('2b)Working'!$I$62:$P$62,MATCH($I113,'2b)Working'!$I$60:$P$60,0))</f>
        <v>5.1556803430206084E-2</v>
      </c>
      <c r="P113" s="32" t="str">
        <f t="shared" si="5"/>
        <v/>
      </c>
      <c r="Q113" s="32">
        <f t="shared" si="4"/>
        <v>77</v>
      </c>
      <c r="R113" s="32">
        <f t="shared" si="6"/>
        <v>72</v>
      </c>
      <c r="S113" s="32">
        <f t="shared" si="7"/>
        <v>1</v>
      </c>
      <c r="U113" s="32">
        <f t="shared" ca="1" si="8"/>
        <v>46261.638013368873</v>
      </c>
      <c r="W113" s="32">
        <f ca="1">IFERROR(($J113*EXP(W$5*($N113+0.5*($O113)^2))*_xlfn.NORM.DIST((LN(($L113*EXP($K113/100*W$5)))-LN($J113)-$N113*W$5)/($O113*SQRT(W$5))-$O113*SQRT(W$5),0,1,TRUE)+$L113*EXP($K113/100*W$5)*(1-_xlfn.NORM.DIST((LN(($L113*EXP($K113/100*W$5)))-LN($J113)-$N113*W$5)/($O113*SQRT(W$5)),0,1,TRUE)))*EXP(-$F$1*W$5)*(INDEX('3)tpx females'!DG$57:DG$107,MATCH($R113,'3)tpx females'!$DE$57:$DE$107,0))+INDEX('3)tpx males'!DE$57:DE$107,MATCH($Q113,'3)tpx males'!$DC$57:$DC$107,0))-(INDEX('3)tpx males'!DD$110:DD$160,MATCH($Q113,'3)tpx males'!$DC$110:$DC$160,0))*INDEX('3)tpx females'!DF$111:DF$161,MATCH($R113,'3)tpx females'!$DE$111:$DE$161,0))*(1-(EXP(-INDEX('3)tpx males'!DE$4:DE$54,MATCH($Q113,'3)tpx males'!$DC$4:$DC$54,0)))*EXP(-INDEX('3)tpx females'!DG$3:DG$53,MATCH($R113,'3)tpx females'!$DE$3:$DE$53,0))))))),0)</f>
        <v>24.391026763861198</v>
      </c>
      <c r="X113" s="32">
        <f ca="1">IFERROR(($J113*EXP(X$5*($N113+0.5*($O113)^2))*_xlfn.NORM.DIST((LN(($L113*EXP($K113/100*X$5)))-LN($J113)-$N113*X$5)/($O113*SQRT(X$5))-$O113*SQRT(X$5),0,1,TRUE)+$L113*EXP($K113/100*X$5)*(1-_xlfn.NORM.DIST((LN(($L113*EXP($K113/100*X$5)))-LN($J113)-$N113*X$5)/($O113*SQRT(X$5)),0,1,TRUE)))*EXP(-$F$1*X$5)*(INDEX('3)tpx females'!DH$57:DH$107,MATCH($R113,'3)tpx females'!$DE$57:$DE$107,0))+INDEX('3)tpx males'!DF$57:DF$107,MATCH($Q113,'3)tpx males'!$DC$57:$DC$107,0))-(INDEX('3)tpx males'!DE$110:DE$160,MATCH($Q113,'3)tpx males'!$DC$110:$DC$160,0))*INDEX('3)tpx females'!DG$111:DG$161,MATCH($R113,'3)tpx females'!$DE$111:$DE$161,0))*(1-(EXP(-INDEX('3)tpx males'!DF$4:DF$54,MATCH($Q113,'3)tpx males'!$DC$4:$DC$54,0)))*EXP(-INDEX('3)tpx females'!DH$3:DH$53,MATCH($R113,'3)tpx females'!$DE$3:$DE$53,0))))))),0)</f>
        <v>73.8903200194449</v>
      </c>
      <c r="Y113" s="32">
        <f ca="1">IFERROR(($J113*EXP(Y$5*($N113+0.5*($O113)^2))*_xlfn.NORM.DIST((LN(($L113*EXP($K113/100*Y$5)))-LN($J113)-$N113*Y$5)/($O113*SQRT(Y$5))-$O113*SQRT(Y$5),0,1,TRUE)+$L113*EXP($K113/100*Y$5)*(1-_xlfn.NORM.DIST((LN(($L113*EXP($K113/100*Y$5)))-LN($J113)-$N113*Y$5)/($O113*SQRT(Y$5)),0,1,TRUE)))*EXP(-$F$1*Y$5)*(INDEX('3)tpx females'!DI$57:DI$107,MATCH($R113,'3)tpx females'!$DE$57:$DE$107,0))+INDEX('3)tpx males'!DG$57:DG$107,MATCH($Q113,'3)tpx males'!$DC$57:$DC$107,0))-(INDEX('3)tpx males'!DF$110:DF$160,MATCH($Q113,'3)tpx males'!$DC$110:$DC$160,0))*INDEX('3)tpx females'!DH$111:DH$161,MATCH($R113,'3)tpx females'!$DE$111:$DE$161,0))*(1-(EXP(-INDEX('3)tpx males'!DG$4:DG$54,MATCH($Q113,'3)tpx males'!$DC$4:$DC$54,0)))*EXP(-INDEX('3)tpx females'!DI$3:DI$53,MATCH($R113,'3)tpx females'!$DE$3:$DE$53,0))))))),0)</f>
        <v>144.59974169599499</v>
      </c>
      <c r="Z113" s="32">
        <f ca="1">IFERROR(($J113*EXP(Z$5*($N113+0.5*($O113)^2))*_xlfn.NORM.DIST((LN(($L113*EXP($K113/100*Z$5)))-LN($J113)-$N113*Z$5)/($O113*SQRT(Z$5))-$O113*SQRT(Z$5),0,1,TRUE)+$L113*EXP($K113/100*Z$5)*(1-_xlfn.NORM.DIST((LN(($L113*EXP($K113/100*Z$5)))-LN($J113)-$N113*Z$5)/($O113*SQRT(Z$5)),0,1,TRUE)))*EXP(-$F$1*Z$5)*(INDEX('3)tpx females'!DJ$57:DJ$107,MATCH($R113,'3)tpx females'!$DE$57:$DE$107,0))+INDEX('3)tpx males'!DH$57:DH$107,MATCH($Q113,'3)tpx males'!$DC$57:$DC$107,0))-(INDEX('3)tpx males'!DG$110:DG$160,MATCH($Q113,'3)tpx males'!$DC$110:$DC$160,0))*INDEX('3)tpx females'!DI$111:DI$161,MATCH($R113,'3)tpx females'!$DE$111:$DE$161,0))*(1-(EXP(-INDEX('3)tpx males'!DH$4:DH$54,MATCH($Q113,'3)tpx males'!$DC$4:$DC$54,0)))*EXP(-INDEX('3)tpx females'!DJ$3:DJ$53,MATCH($R113,'3)tpx females'!$DE$3:$DE$53,0))))))),0)</f>
        <v>209.42555042112761</v>
      </c>
      <c r="AA113" s="32">
        <f ca="1">IFERROR(($J113*EXP(AA$5*($N113+0.5*($O113)^2))*_xlfn.NORM.DIST((LN(($L113*EXP($K113/100*AA$5)))-LN($J113)-$N113*AA$5)/($O113*SQRT(AA$5))-$O113*SQRT(AA$5),0,1,TRUE)+$L113*EXP($K113/100*AA$5)*(1-_xlfn.NORM.DIST((LN(($L113*EXP($K113/100*AA$5)))-LN($J113)-$N113*AA$5)/($O113*SQRT(AA$5)),0,1,TRUE)))*EXP(-$F$1*AA$5)*(INDEX('3)tpx females'!DK$57:DK$107,MATCH($R113,'3)tpx females'!$DE$57:$DE$107,0))+INDEX('3)tpx males'!DI$57:DI$107,MATCH($Q113,'3)tpx males'!$DC$57:$DC$107,0))-(INDEX('3)tpx males'!DH$110:DH$160,MATCH($Q113,'3)tpx males'!$DC$110:$DC$160,0))*INDEX('3)tpx females'!DJ$111:DJ$161,MATCH($R113,'3)tpx females'!$DE$111:$DE$161,0))*(1-(EXP(-INDEX('3)tpx males'!DI$4:DI$54,MATCH($Q113,'3)tpx males'!$DC$4:$DC$54,0)))*EXP(-INDEX('3)tpx females'!DK$3:DK$53,MATCH($R113,'3)tpx females'!$DE$3:$DE$53,0))))))),0)</f>
        <v>300.0431023981273</v>
      </c>
      <c r="AB113" s="32">
        <f ca="1">IFERROR(($J113*EXP(AB$5*($N113+0.5*($O113)^2))*_xlfn.NORM.DIST((LN(($L113*EXP($K113/100*AB$5)))-LN($J113)-$N113*AB$5)/($O113*SQRT(AB$5))-$O113*SQRT(AB$5),0,1,TRUE)+$L113*EXP($K113/100*AB$5)*(1-_xlfn.NORM.DIST((LN(($L113*EXP($K113/100*AB$5)))-LN($J113)-$N113*AB$5)/($O113*SQRT(AB$5)),0,1,TRUE)))*EXP(-$F$1*AB$5)*(INDEX('3)tpx females'!DL$57:DL$107,MATCH($R113,'3)tpx females'!$DE$57:$DE$107,0))+INDEX('3)tpx males'!DJ$57:DJ$107,MATCH($Q113,'3)tpx males'!$DC$57:$DC$107,0))-(INDEX('3)tpx males'!DI$110:DI$160,MATCH($Q113,'3)tpx males'!$DC$110:$DC$160,0))*INDEX('3)tpx females'!DK$111:DK$161,MATCH($R113,'3)tpx females'!$DE$111:$DE$161,0))*(1-(EXP(-INDEX('3)tpx males'!DJ$4:DJ$54,MATCH($Q113,'3)tpx males'!$DC$4:$DC$54,0)))*EXP(-INDEX('3)tpx females'!DL$3:DL$53,MATCH($R113,'3)tpx females'!$DE$3:$DE$53,0))))))),0)</f>
        <v>414.81909670119069</v>
      </c>
      <c r="AC113" s="32">
        <f ca="1">IFERROR(($J113*EXP(AC$5*($N113+0.5*($O113)^2))*_xlfn.NORM.DIST((LN(($L113*EXP($K113/100*AC$5)))-LN($J113)-$N113*AC$5)/($O113*SQRT(AC$5))-$O113*SQRT(AC$5),0,1,TRUE)+$L113*EXP($K113/100*AC$5)*(1-_xlfn.NORM.DIST((LN(($L113*EXP($K113/100*AC$5)))-LN($J113)-$N113*AC$5)/($O113*SQRT(AC$5)),0,1,TRUE)))*EXP(-$F$1*AC$5)*(INDEX('3)tpx females'!DM$57:DM$107,MATCH($R113,'3)tpx females'!$DE$57:$DE$107,0))+INDEX('3)tpx males'!DK$57:DK$107,MATCH($Q113,'3)tpx males'!$DC$57:$DC$107,0))-(INDEX('3)tpx males'!DJ$110:DJ$160,MATCH($Q113,'3)tpx males'!$DC$110:$DC$160,0))*INDEX('3)tpx females'!DL$111:DL$161,MATCH($R113,'3)tpx females'!$DE$111:$DE$161,0))*(1-(EXP(-INDEX('3)tpx males'!DK$4:DK$54,MATCH($Q113,'3)tpx males'!$DC$4:$DC$54,0)))*EXP(-INDEX('3)tpx females'!DM$3:DM$53,MATCH($R113,'3)tpx females'!$DE$3:$DE$53,0))))))),0)</f>
        <v>540.86457491848194</v>
      </c>
      <c r="AD113" s="32">
        <f ca="1">IFERROR(($J113*EXP(AD$5*($N113+0.5*($O113)^2))*_xlfn.NORM.DIST((LN(($L113*EXP($K113/100*AD$5)))-LN($J113)-$N113*AD$5)/($O113*SQRT(AD$5))-$O113*SQRT(AD$5),0,1,TRUE)+$L113*EXP($K113/100*AD$5)*(1-_xlfn.NORM.DIST((LN(($L113*EXP($K113/100*AD$5)))-LN($J113)-$N113*AD$5)/($O113*SQRT(AD$5)),0,1,TRUE)))*EXP(-$F$1*AD$5)*(INDEX('3)tpx females'!DN$57:DN$107,MATCH($R113,'3)tpx females'!$DE$57:$DE$107,0))+INDEX('3)tpx males'!DL$57:DL$107,MATCH($Q113,'3)tpx males'!$DC$57:$DC$107,0))-(INDEX('3)tpx males'!DK$110:DK$160,MATCH($Q113,'3)tpx males'!$DC$110:$DC$160,0))*INDEX('3)tpx females'!DM$111:DM$161,MATCH($R113,'3)tpx females'!$DE$111:$DE$161,0))*(1-(EXP(-INDEX('3)tpx males'!DL$4:DL$54,MATCH($Q113,'3)tpx males'!$DC$4:$DC$54,0)))*EXP(-INDEX('3)tpx females'!DN$3:DN$53,MATCH($R113,'3)tpx females'!$DE$3:$DE$53,0))))))),0)</f>
        <v>673.82744887748891</v>
      </c>
      <c r="AE113" s="32">
        <f ca="1">IFERROR(($J113*EXP(AE$5*($N113+0.5*($O113)^2))*_xlfn.NORM.DIST((LN(($L113*EXP($K113/100*AE$5)))-LN($J113)-$N113*AE$5)/($O113*SQRT(AE$5))-$O113*SQRT(AE$5),0,1,TRUE)+$L113*EXP($K113/100*AE$5)*(1-_xlfn.NORM.DIST((LN(($L113*EXP($K113/100*AE$5)))-LN($J113)-$N113*AE$5)/($O113*SQRT(AE$5)),0,1,TRUE)))*EXP(-$F$1*AE$5)*(INDEX('3)tpx females'!DO$57:DO$107,MATCH($R113,'3)tpx females'!$DE$57:$DE$107,0))+INDEX('3)tpx males'!DM$57:DM$107,MATCH($Q113,'3)tpx males'!$DC$57:$DC$107,0))-(INDEX('3)tpx males'!DL$110:DL$160,MATCH($Q113,'3)tpx males'!$DC$110:$DC$160,0))*INDEX('3)tpx females'!DN$111:DN$161,MATCH($R113,'3)tpx females'!$DE$111:$DE$161,0))*(1-(EXP(-INDEX('3)tpx males'!DM$4:DM$54,MATCH($Q113,'3)tpx males'!$DC$4:$DC$54,0)))*EXP(-INDEX('3)tpx females'!DO$3:DO$53,MATCH($R113,'3)tpx females'!$DE$3:$DE$53,0))))))),0)</f>
        <v>855.47257113865498</v>
      </c>
      <c r="AF113" s="32">
        <f ca="1">IFERROR(($J113*EXP(AF$5*($N113+0.5*($O113)^2))*_xlfn.NORM.DIST((LN(($L113*EXP($K113/100*AF$5)))-LN($J113)-$N113*AF$5)/($O113*SQRT(AF$5))-$O113*SQRT(AF$5),0,1,TRUE)+$L113*EXP($K113/100*AF$5)*(1-_xlfn.NORM.DIST((LN(($L113*EXP($K113/100*AF$5)))-LN($J113)-$N113*AF$5)/($O113*SQRT(AF$5)),0,1,TRUE)))*EXP(-$F$1*AF$5)*(INDEX('3)tpx females'!DP$57:DP$107,MATCH($R113,'3)tpx females'!$DE$57:$DE$107,0))+INDEX('3)tpx males'!DN$57:DN$107,MATCH($Q113,'3)tpx males'!$DC$57:$DC$107,0))-(INDEX('3)tpx males'!DM$110:DM$160,MATCH($Q113,'3)tpx males'!$DC$110:$DC$160,0))*INDEX('3)tpx females'!DO$111:DO$161,MATCH($R113,'3)tpx females'!$DE$111:$DE$161,0))*(1-(EXP(-INDEX('3)tpx males'!DN$4:DN$54,MATCH($Q113,'3)tpx males'!$DC$4:$DC$54,0)))*EXP(-INDEX('3)tpx females'!DP$3:DP$53,MATCH($R113,'3)tpx females'!$DE$3:$DE$53,0))))))),0)</f>
        <v>1094.7742218009669</v>
      </c>
      <c r="AG113" s="32">
        <f ca="1">IFERROR(($J113*EXP(AG$5*($N113+0.5*($O113)^2))*_xlfn.NORM.DIST((LN(($L113*EXP($K113/100*AG$5)))-LN($J113)-$N113*AG$5)/($O113*SQRT(AG$5))-$O113*SQRT(AG$5),0,1,TRUE)+$L113*EXP($K113/100*AG$5)*(1-_xlfn.NORM.DIST((LN(($L113*EXP($K113/100*AG$5)))-LN($J113)-$N113*AG$5)/($O113*SQRT(AG$5)),0,1,TRUE)))*EXP(-$F$1*AG$5)*(INDEX('3)tpx females'!DQ$57:DQ$107,MATCH($R113,'3)tpx females'!$DE$57:$DE$107,0))+INDEX('3)tpx males'!DO$57:DO$107,MATCH($Q113,'3)tpx males'!$DC$57:$DC$107,0))-(INDEX('3)tpx males'!DN$110:DN$160,MATCH($Q113,'3)tpx males'!$DC$110:$DC$160,0))*INDEX('3)tpx females'!DP$111:DP$161,MATCH($R113,'3)tpx females'!$DE$111:$DE$161,0))*(1-(EXP(-INDEX('3)tpx males'!DO$4:DO$54,MATCH($Q113,'3)tpx males'!$DC$4:$DC$54,0)))*EXP(-INDEX('3)tpx females'!DQ$3:DQ$53,MATCH($R113,'3)tpx females'!$DE$3:$DE$53,0))))))),0)</f>
        <v>1303.6781659544806</v>
      </c>
      <c r="AH113" s="32">
        <f ca="1">IFERROR(($J113*EXP(AH$5*($N113+0.5*($O113)^2))*_xlfn.NORM.DIST((LN(($L113*EXP($K113/100*AH$5)))-LN($J113)-$N113*AH$5)/($O113*SQRT(AH$5))-$O113*SQRT(AH$5),0,1,TRUE)+$L113*EXP($K113/100*AH$5)*(1-_xlfn.NORM.DIST((LN(($L113*EXP($K113/100*AH$5)))-LN($J113)-$N113*AH$5)/($O113*SQRT(AH$5)),0,1,TRUE)))*EXP(-$F$1*AH$5)*(INDEX('3)tpx females'!DR$57:DR$107,MATCH($R113,'3)tpx females'!$DE$57:$DE$107,0))+INDEX('3)tpx males'!DP$57:DP$107,MATCH($Q113,'3)tpx males'!$DC$57:$DC$107,0))-(INDEX('3)tpx males'!DO$110:DO$160,MATCH($Q113,'3)tpx males'!$DC$110:$DC$160,0))*INDEX('3)tpx females'!DQ$111:DQ$161,MATCH($R113,'3)tpx females'!$DE$111:$DE$161,0))*(1-(EXP(-INDEX('3)tpx males'!DP$4:DP$54,MATCH($Q113,'3)tpx males'!$DC$4:$DC$54,0)))*EXP(-INDEX('3)tpx females'!DR$3:DR$53,MATCH($R113,'3)tpx females'!$DE$3:$DE$53,0))))))),0)</f>
        <v>1569.6602557610779</v>
      </c>
      <c r="AI113" s="32">
        <f ca="1">IFERROR(($J113*EXP(AI$5*($N113+0.5*($O113)^2))*_xlfn.NORM.DIST((LN(($L113*EXP($K113/100*AI$5)))-LN($J113)-$N113*AI$5)/($O113*SQRT(AI$5))-$O113*SQRT(AI$5),0,1,TRUE)+$L113*EXP($K113/100*AI$5)*(1-_xlfn.NORM.DIST((LN(($L113*EXP($K113/100*AI$5)))-LN($J113)-$N113*AI$5)/($O113*SQRT(AI$5)),0,1,TRUE)))*EXP(-$F$1*AI$5)*(INDEX('3)tpx females'!DS$57:DS$107,MATCH($R113,'3)tpx females'!$DE$57:$DE$107,0))+INDEX('3)tpx males'!DQ$57:DQ$107,MATCH($Q113,'3)tpx males'!$DC$57:$DC$107,0))-(INDEX('3)tpx males'!DP$110:DP$160,MATCH($Q113,'3)tpx males'!$DC$110:$DC$160,0))*INDEX('3)tpx females'!DR$111:DR$161,MATCH($R113,'3)tpx females'!$DE$111:$DE$161,0))*(1-(EXP(-INDEX('3)tpx males'!DQ$4:DQ$54,MATCH($Q113,'3)tpx males'!$DC$4:$DC$54,0)))*EXP(-INDEX('3)tpx females'!DS$3:DS$53,MATCH($R113,'3)tpx females'!$DE$3:$DE$53,0))))))),0)</f>
        <v>1816.6376642930161</v>
      </c>
      <c r="AJ113" s="32">
        <f ca="1">IFERROR(($J113*EXP(AJ$5*($N113+0.5*($O113)^2))*_xlfn.NORM.DIST((LN(($L113*EXP($K113/100*AJ$5)))-LN($J113)-$N113*AJ$5)/($O113*SQRT(AJ$5))-$O113*SQRT(AJ$5),0,1,TRUE)+$L113*EXP($K113/100*AJ$5)*(1-_xlfn.NORM.DIST((LN(($L113*EXP($K113/100*AJ$5)))-LN($J113)-$N113*AJ$5)/($O113*SQRT(AJ$5)),0,1,TRUE)))*EXP(-$F$1*AJ$5)*(INDEX('3)tpx females'!DT$57:DT$107,MATCH($R113,'3)tpx females'!$DE$57:$DE$107,0))+INDEX('3)tpx males'!DR$57:DR$107,MATCH($Q113,'3)tpx males'!$DC$57:$DC$107,0))-(INDEX('3)tpx males'!DQ$110:DQ$160,MATCH($Q113,'3)tpx males'!$DC$110:$DC$160,0))*INDEX('3)tpx females'!DS$111:DS$161,MATCH($R113,'3)tpx females'!$DE$111:$DE$161,0))*(1-(EXP(-INDEX('3)tpx males'!DR$4:DR$54,MATCH($Q113,'3)tpx males'!$DC$4:$DC$54,0)))*EXP(-INDEX('3)tpx females'!DT$3:DT$53,MATCH($R113,'3)tpx females'!$DE$3:$DE$53,0))))))),0)</f>
        <v>2075.2142816982409</v>
      </c>
      <c r="AK113" s="32">
        <f ca="1">IFERROR(($J113*EXP(AK$5*($N113+0.5*($O113)^2))*_xlfn.NORM.DIST((LN(($L113*EXP($K113/100*AK$5)))-LN($J113)-$N113*AK$5)/($O113*SQRT(AK$5))-$O113*SQRT(AK$5),0,1,TRUE)+$L113*EXP($K113/100*AK$5)*(1-_xlfn.NORM.DIST((LN(($L113*EXP($K113/100*AK$5)))-LN($J113)-$N113*AK$5)/($O113*SQRT(AK$5)),0,1,TRUE)))*EXP(-$F$1*AK$5)*(INDEX('3)tpx females'!DU$57:DU$107,MATCH($R113,'3)tpx females'!$DE$57:$DE$107,0))+INDEX('3)tpx males'!DS$57:DS$107,MATCH($Q113,'3)tpx males'!$DC$57:$DC$107,0))-(INDEX('3)tpx males'!DR$110:DR$160,MATCH($Q113,'3)tpx males'!$DC$110:$DC$160,0))*INDEX('3)tpx females'!DT$111:DT$161,MATCH($R113,'3)tpx females'!$DE$111:$DE$161,0))*(1-(EXP(-INDEX('3)tpx males'!DS$4:DS$54,MATCH($Q113,'3)tpx males'!$DC$4:$DC$54,0)))*EXP(-INDEX('3)tpx females'!DU$3:DU$53,MATCH($R113,'3)tpx females'!$DE$3:$DE$53,0))))))),0)</f>
        <v>2424.9750576851893</v>
      </c>
      <c r="AL113" s="32">
        <f ca="1">IFERROR(($J113*EXP(AL$5*($N113+0.5*($O113)^2))*_xlfn.NORM.DIST((LN(($L113*EXP($K113/100*AL$5)))-LN($J113)-$N113*AL$5)/($O113*SQRT(AL$5))-$O113*SQRT(AL$5),0,1,TRUE)+$L113*EXP($K113/100*AL$5)*(1-_xlfn.NORM.DIST((LN(($L113*EXP($K113/100*AL$5)))-LN($J113)-$N113*AL$5)/($O113*SQRT(AL$5)),0,1,TRUE)))*EXP(-$F$1*AL$5)*(INDEX('3)tpx females'!DV$57:DV$107,MATCH($R113,'3)tpx females'!$DE$57:$DE$107,0))+INDEX('3)tpx males'!DT$57:DT$107,MATCH($Q113,'3)tpx males'!$DC$57:$DC$107,0))-(INDEX('3)tpx males'!DS$110:DS$160,MATCH($Q113,'3)tpx males'!$DC$110:$DC$160,0))*INDEX('3)tpx females'!DU$111:DU$161,MATCH($R113,'3)tpx females'!$DE$111:$DE$161,0))*(1-(EXP(-INDEX('3)tpx males'!DT$4:DT$54,MATCH($Q113,'3)tpx males'!$DC$4:$DC$54,0)))*EXP(-INDEX('3)tpx females'!DV$3:DV$53,MATCH($R113,'3)tpx females'!$DE$3:$DE$53,0))))))),0)</f>
        <v>2556.7779196753454</v>
      </c>
      <c r="AM113" s="32">
        <f ca="1">IFERROR(($J113*EXP(AM$5*($N113+0.5*($O113)^2))*_xlfn.NORM.DIST((LN(($L113*EXP($K113/100*AM$5)))-LN($J113)-$N113*AM$5)/($O113*SQRT(AM$5))-$O113*SQRT(AM$5),0,1,TRUE)+$L113*EXP($K113/100*AM$5)*(1-_xlfn.NORM.DIST((LN(($L113*EXP($K113/100*AM$5)))-LN($J113)-$N113*AM$5)/($O113*SQRT(AM$5)),0,1,TRUE)))*EXP(-$F$1*AM$5)*(INDEX('3)tpx females'!DW$57:DW$107,MATCH($R113,'3)tpx females'!$DE$57:$DE$107,0))+INDEX('3)tpx males'!DU$57:DU$107,MATCH($Q113,'3)tpx males'!$DC$57:$DC$107,0))-(INDEX('3)tpx males'!DT$110:DT$160,MATCH($Q113,'3)tpx males'!$DC$110:$DC$160,0))*INDEX('3)tpx females'!DV$111:DV$161,MATCH($R113,'3)tpx females'!$DE$111:$DE$161,0))*(1-(EXP(-INDEX('3)tpx males'!DU$4:DU$54,MATCH($Q113,'3)tpx males'!$DC$4:$DC$54,0)))*EXP(-INDEX('3)tpx females'!DW$3:DW$53,MATCH($R113,'3)tpx females'!$DE$3:$DE$53,0))))))),0)</f>
        <v>2819.4875529185383</v>
      </c>
      <c r="AN113" s="32">
        <f ca="1">IFERROR(($J113*EXP(AN$5*($N113+0.5*($O113)^2))*_xlfn.NORM.DIST((LN(($L113*EXP($K113/100*AN$5)))-LN($J113)-$N113*AN$5)/($O113*SQRT(AN$5))-$O113*SQRT(AN$5),0,1,TRUE)+$L113*EXP($K113/100*AN$5)*(1-_xlfn.NORM.DIST((LN(($L113*EXP($K113/100*AN$5)))-LN($J113)-$N113*AN$5)/($O113*SQRT(AN$5)),0,1,TRUE)))*EXP(-$F$1*AN$5)*(INDEX('3)tpx females'!DX$57:DX$107,MATCH($R113,'3)tpx females'!$DE$57:$DE$107,0))+INDEX('3)tpx males'!DV$57:DV$107,MATCH($Q113,'3)tpx males'!$DC$57:$DC$107,0))-(INDEX('3)tpx males'!DU$110:DU$160,MATCH($Q113,'3)tpx males'!$DC$110:$DC$160,0))*INDEX('3)tpx females'!DW$111:DW$161,MATCH($R113,'3)tpx females'!$DE$111:$DE$161,0))*(1-(EXP(-INDEX('3)tpx males'!DV$4:DV$54,MATCH($Q113,'3)tpx males'!$DC$4:$DC$54,0)))*EXP(-INDEX('3)tpx females'!DX$3:DX$53,MATCH($R113,'3)tpx females'!$DE$3:$DE$53,0))))))),0)</f>
        <v>3151.2316491510728</v>
      </c>
      <c r="AO113" s="32">
        <f ca="1">IFERROR(($J113*EXP(AO$5*($N113+0.5*($O113)^2))*_xlfn.NORM.DIST((LN(($L113*EXP($K113/100*AO$5)))-LN($J113)-$N113*AO$5)/($O113*SQRT(AO$5))-$O113*SQRT(AO$5),0,1,TRUE)+$L113*EXP($K113/100*AO$5)*(1-_xlfn.NORM.DIST((LN(($L113*EXP($K113/100*AO$5)))-LN($J113)-$N113*AO$5)/($O113*SQRT(AO$5)),0,1,TRUE)))*EXP(-$F$1*AO$5)*(INDEX('3)tpx females'!DY$57:DY$107,MATCH($R113,'3)tpx females'!$DE$57:$DE$107,0))+INDEX('3)tpx males'!DW$57:DW$107,MATCH($Q113,'3)tpx males'!$DC$57:$DC$107,0))-(INDEX('3)tpx males'!DV$110:DV$160,MATCH($Q113,'3)tpx males'!$DC$110:$DC$160,0))*INDEX('3)tpx females'!DX$111:DX$161,MATCH($R113,'3)tpx females'!$DE$111:$DE$161,0))*(1-(EXP(-INDEX('3)tpx males'!DW$4:DW$54,MATCH($Q113,'3)tpx males'!$DC$4:$DC$54,0)))*EXP(-INDEX('3)tpx females'!DY$3:DY$53,MATCH($R113,'3)tpx females'!$DE$3:$DE$53,0))))))),0)</f>
        <v>3188.6551583749392</v>
      </c>
      <c r="AP113" s="32">
        <f ca="1">IFERROR(($J113*EXP(AP$5*($N113+0.5*($O113)^2))*_xlfn.NORM.DIST((LN(($L113*EXP($K113/100*AP$5)))-LN($J113)-$N113*AP$5)/($O113*SQRT(AP$5))-$O113*SQRT(AP$5),0,1,TRUE)+$L113*EXP($K113/100*AP$5)*(1-_xlfn.NORM.DIST((LN(($L113*EXP($K113/100*AP$5)))-LN($J113)-$N113*AP$5)/($O113*SQRT(AP$5)),0,1,TRUE)))*EXP(-$F$1*AP$5)*(INDEX('3)tpx females'!DZ$57:DZ$107,MATCH($R113,'3)tpx females'!$DE$57:$DE$107,0))+INDEX('3)tpx males'!DX$57:DX$107,MATCH($Q113,'3)tpx males'!$DC$57:$DC$107,0))-(INDEX('3)tpx males'!DW$110:DW$160,MATCH($Q113,'3)tpx males'!$DC$110:$DC$160,0))*INDEX('3)tpx females'!DY$111:DY$161,MATCH($R113,'3)tpx females'!$DE$111:$DE$161,0))*(1-(EXP(-INDEX('3)tpx males'!DX$4:DX$54,MATCH($Q113,'3)tpx males'!$DC$4:$DC$54,0)))*EXP(-INDEX('3)tpx females'!DZ$3:DZ$53,MATCH($R113,'3)tpx females'!$DE$3:$DE$53,0))))))),0)</f>
        <v>3055.0189263068878</v>
      </c>
      <c r="AQ113" s="32">
        <f ca="1">IFERROR(($J113*EXP(AQ$5*($N113+0.5*($O113)^2))*_xlfn.NORM.DIST((LN(($L113*EXP($K113/100*AQ$5)))-LN($J113)-$N113*AQ$5)/($O113*SQRT(AQ$5))-$O113*SQRT(AQ$5),0,1,TRUE)+$L113*EXP($K113/100*AQ$5)*(1-_xlfn.NORM.DIST((LN(($L113*EXP($K113/100*AQ$5)))-LN($J113)-$N113*AQ$5)/($O113*SQRT(AQ$5)),0,1,TRUE)))*EXP(-$F$1*AQ$5)*(INDEX('3)tpx females'!EA$57:EA$107,MATCH($R113,'3)tpx females'!$DE$57:$DE$107,0))+INDEX('3)tpx males'!DY$57:DY$107,MATCH($Q113,'3)tpx males'!$DC$57:$DC$107,0))-(INDEX('3)tpx males'!DX$110:DX$160,MATCH($Q113,'3)tpx males'!$DC$110:$DC$160,0))*INDEX('3)tpx females'!DZ$111:DZ$161,MATCH($R113,'3)tpx females'!$DE$111:$DE$161,0))*(1-(EXP(-INDEX('3)tpx males'!DY$4:DY$54,MATCH($Q113,'3)tpx males'!$DC$4:$DC$54,0)))*EXP(-INDEX('3)tpx females'!EA$3:EA$53,MATCH($R113,'3)tpx females'!$DE$3:$DE$53,0))))))),0)</f>
        <v>2891.8179252488408</v>
      </c>
      <c r="AR113" s="32">
        <f ca="1">IFERROR(($J113*EXP(AR$5*($N113+0.5*($O113)^2))*_xlfn.NORM.DIST((LN(($L113*EXP($K113/100*AR$5)))-LN($J113)-$N113*AR$5)/($O113*SQRT(AR$5))-$O113*SQRT(AR$5),0,1,TRUE)+$L113*EXP($K113/100*AR$5)*(1-_xlfn.NORM.DIST((LN(($L113*EXP($K113/100*AR$5)))-LN($J113)-$N113*AR$5)/($O113*SQRT(AR$5)),0,1,TRUE)))*EXP(-$F$1*AR$5)*(INDEX('3)tpx females'!EB$57:EB$107,MATCH($R113,'3)tpx females'!$DE$57:$DE$107,0))+INDEX('3)tpx males'!DZ$57:DZ$107,MATCH($Q113,'3)tpx males'!$DC$57:$DC$107,0))-(INDEX('3)tpx males'!DY$110:DY$160,MATCH($Q113,'3)tpx males'!$DC$110:$DC$160,0))*INDEX('3)tpx females'!EA$111:EA$161,MATCH($R113,'3)tpx females'!$DE$111:$DE$161,0))*(1-(EXP(-INDEX('3)tpx males'!DZ$4:DZ$54,MATCH($Q113,'3)tpx males'!$DC$4:$DC$54,0)))*EXP(-INDEX('3)tpx females'!EB$3:EB$53,MATCH($R113,'3)tpx females'!$DE$3:$DE$53,0))))))),0)</f>
        <v>2707.4360797466925</v>
      </c>
      <c r="AS113" s="32">
        <f ca="1">IFERROR(($J113*EXP(AS$5*($N113+0.5*($O113)^2))*_xlfn.NORM.DIST((LN(($L113*EXP($K113/100*AS$5)))-LN($J113)-$N113*AS$5)/($O113*SQRT(AS$5))-$O113*SQRT(AS$5),0,1,TRUE)+$L113*EXP($K113/100*AS$5)*(1-_xlfn.NORM.DIST((LN(($L113*EXP($K113/100*AS$5)))-LN($J113)-$N113*AS$5)/($O113*SQRT(AS$5)),0,1,TRUE)))*EXP(-$F$1*AS$5)*(INDEX('3)tpx females'!EC$57:EC$107,MATCH($R113,'3)tpx females'!$DE$57:$DE$107,0))+INDEX('3)tpx males'!EA$57:EA$107,MATCH($Q113,'3)tpx males'!$DC$57:$DC$107,0))-(INDEX('3)tpx males'!DZ$110:DZ$160,MATCH($Q113,'3)tpx males'!$DC$110:$DC$160,0))*INDEX('3)tpx females'!EB$111:EB$161,MATCH($R113,'3)tpx females'!$DE$111:$DE$161,0))*(1-(EXP(-INDEX('3)tpx males'!EA$4:EA$54,MATCH($Q113,'3)tpx males'!$DC$4:$DC$54,0)))*EXP(-INDEX('3)tpx females'!EC$3:EC$53,MATCH($R113,'3)tpx females'!$DE$3:$DE$53,0))))))),0)</f>
        <v>2551.0731962177497</v>
      </c>
      <c r="AT113" s="32">
        <f ca="1">IFERROR(($J113*EXP(AT$5*($N113+0.5*($O113)^2))*_xlfn.NORM.DIST((LN(($L113*EXP($K113/100*AT$5)))-LN($J113)-$N113*AT$5)/($O113*SQRT(AT$5))-$O113*SQRT(AT$5),0,1,TRUE)+$L113*EXP($K113/100*AT$5)*(1-_xlfn.NORM.DIST((LN(($L113*EXP($K113/100*AT$5)))-LN($J113)-$N113*AT$5)/($O113*SQRT(AT$5)),0,1,TRUE)))*EXP(-$F$1*AT$5)*(INDEX('3)tpx females'!ED$57:ED$107,MATCH($R113,'3)tpx females'!$DE$57:$DE$107,0))+INDEX('3)tpx males'!EB$57:EB$107,MATCH($Q113,'3)tpx males'!$DC$57:$DC$107,0))-(INDEX('3)tpx males'!EA$110:EA$160,MATCH($Q113,'3)tpx males'!$DC$110:$DC$160,0))*INDEX('3)tpx females'!EC$111:EC$161,MATCH($R113,'3)tpx females'!$DE$111:$DE$161,0))*(1-(EXP(-INDEX('3)tpx males'!EB$4:EB$54,MATCH($Q113,'3)tpx males'!$DC$4:$DC$54,0)))*EXP(-INDEX('3)tpx females'!ED$3:ED$53,MATCH($R113,'3)tpx females'!$DE$3:$DE$53,0))))))),0)</f>
        <v>2212.8113498509101</v>
      </c>
      <c r="AU113" s="32">
        <f ca="1">IFERROR(($J113*EXP(AU$5*($N113+0.5*($O113)^2))*_xlfn.NORM.DIST((LN(($L113*EXP($K113/100*AU$5)))-LN($J113)-$N113*AU$5)/($O113*SQRT(AU$5))-$O113*SQRT(AU$5),0,1,TRUE)+$L113*EXP($K113/100*AU$5)*(1-_xlfn.NORM.DIST((LN(($L113*EXP($K113/100*AU$5)))-LN($J113)-$N113*AU$5)/($O113*SQRT(AU$5)),0,1,TRUE)))*EXP(-$F$1*AU$5)*(INDEX('3)tpx females'!EE$57:EE$107,MATCH($R113,'3)tpx females'!$DE$57:$DE$107,0))+INDEX('3)tpx males'!EC$57:EC$107,MATCH($Q113,'3)tpx males'!$DC$57:$DC$107,0))-(INDEX('3)tpx males'!EB$110:EB$160,MATCH($Q113,'3)tpx males'!$DC$110:$DC$160,0))*INDEX('3)tpx females'!ED$111:ED$161,MATCH($R113,'3)tpx females'!$DE$111:$DE$161,0))*(1-(EXP(-INDEX('3)tpx males'!EC$4:EC$54,MATCH($Q113,'3)tpx males'!$DC$4:$DC$54,0)))*EXP(-INDEX('3)tpx females'!EE$3:EE$53,MATCH($R113,'3)tpx females'!$DE$3:$DE$53,0))))))),0)</f>
        <v>1894.8192626416198</v>
      </c>
      <c r="AV113" s="32">
        <f ca="1">IFERROR(($J113*EXP(AV$5*($N113+0.5*($O113)^2))*_xlfn.NORM.DIST((LN(($L113*EXP($K113/100*AV$5)))-LN($J113)-$N113*AV$5)/($O113*SQRT(AV$5))-$O113*SQRT(AV$5),0,1,TRUE)+$L113*EXP($K113/100*AV$5)*(1-_xlfn.NORM.DIST((LN(($L113*EXP($K113/100*AV$5)))-LN($J113)-$N113*AV$5)/($O113*SQRT(AV$5)),0,1,TRUE)))*EXP(-$F$1*AV$5)*(INDEX('3)tpx females'!EF$57:EF$107,MATCH($R113,'3)tpx females'!$DE$57:$DE$107,0))+INDEX('3)tpx males'!ED$57:ED$107,MATCH($Q113,'3)tpx males'!$DC$57:$DC$107,0))-(INDEX('3)tpx males'!EC$110:EC$160,MATCH($Q113,'3)tpx males'!$DC$110:$DC$160,0))*INDEX('3)tpx females'!EE$111:EE$161,MATCH($R113,'3)tpx females'!$DE$111:$DE$161,0))*(1-(EXP(-INDEX('3)tpx males'!ED$4:ED$54,MATCH($Q113,'3)tpx males'!$DC$4:$DC$54,0)))*EXP(-INDEX('3)tpx females'!EF$3:EF$53,MATCH($R113,'3)tpx females'!$DE$3:$DE$53,0))))))),0)</f>
        <v>1566.1276191481552</v>
      </c>
      <c r="AW113" s="32">
        <f ca="1">IFERROR(($J113*EXP(AW$5*($N113+0.5*($O113)^2))*_xlfn.NORM.DIST((LN(($L113*EXP($K113/100*AW$5)))-LN($J113)-$N113*AW$5)/($O113*SQRT(AW$5))-$O113*SQRT(AW$5),0,1,TRUE)+$L113*EXP($K113/100*AW$5)*(1-_xlfn.NORM.DIST((LN(($L113*EXP($K113/100*AW$5)))-LN($J113)-$N113*AW$5)/($O113*SQRT(AW$5)),0,1,TRUE)))*EXP(-$F$1*AW$5)*(INDEX('3)tpx females'!EG$57:EG$107,MATCH($R113,'3)tpx females'!$DE$57:$DE$107,0))+INDEX('3)tpx males'!EE$57:EE$107,MATCH($Q113,'3)tpx males'!$DC$57:$DC$107,0))-(INDEX('3)tpx males'!ED$110:ED$160,MATCH($Q113,'3)tpx males'!$DC$110:$DC$160,0))*INDEX('3)tpx females'!EF$111:EF$161,MATCH($R113,'3)tpx females'!$DE$111:$DE$161,0))*(1-(EXP(-INDEX('3)tpx males'!EE$4:EE$54,MATCH($Q113,'3)tpx males'!$DC$4:$DC$54,0)))*EXP(-INDEX('3)tpx females'!EG$3:EG$53,MATCH($R113,'3)tpx females'!$DE$3:$DE$53,0))))))),0)</f>
        <v>1241.2812506549126</v>
      </c>
      <c r="AX113" s="32">
        <f ca="1">IFERROR(($J113*EXP(AX$5*($N113+0.5*($O113)^2))*_xlfn.NORM.DIST((LN(($L113*EXP($K113/100*AX$5)))-LN($J113)-$N113*AX$5)/($O113*SQRT(AX$5))-$O113*SQRT(AX$5),0,1,TRUE)+$L113*EXP($K113/100*AX$5)*(1-_xlfn.NORM.DIST((LN(($L113*EXP($K113/100*AX$5)))-LN($J113)-$N113*AX$5)/($O113*SQRT(AX$5)),0,1,TRUE)))*EXP(-$F$1*AX$5)*(INDEX('3)tpx females'!EH$57:EH$107,MATCH($R113,'3)tpx females'!$DE$57:$DE$107,0))+INDEX('3)tpx males'!EF$57:EF$107,MATCH($Q113,'3)tpx males'!$DC$57:$DC$107,0))-(INDEX('3)tpx males'!EE$110:EE$160,MATCH($Q113,'3)tpx males'!$DC$110:$DC$160,0))*INDEX('3)tpx females'!EG$111:EG$161,MATCH($R113,'3)tpx females'!$DE$111:$DE$161,0))*(1-(EXP(-INDEX('3)tpx males'!EF$4:EF$54,MATCH($Q113,'3)tpx males'!$DC$4:$DC$54,0)))*EXP(-INDEX('3)tpx females'!EH$3:EH$53,MATCH($R113,'3)tpx females'!$DE$3:$DE$53,0))))))),0)</f>
        <v>946.63969791371505</v>
      </c>
      <c r="AY113" s="32">
        <f ca="1">IFERROR(($J113*EXP(AY$5*($N113+0.5*($O113)^2))*_xlfn.NORM.DIST((LN(($L113*EXP($K113/100*AY$5)))-LN($J113)-$N113*AY$5)/($O113*SQRT(AY$5))-$O113*SQRT(AY$5),0,1,TRUE)+$L113*EXP($K113/100*AY$5)*(1-_xlfn.NORM.DIST((LN(($L113*EXP($K113/100*AY$5)))-LN($J113)-$N113*AY$5)/($O113*SQRT(AY$5)),0,1,TRUE)))*EXP(-$F$1*AY$5)*(INDEX('3)tpx females'!EI$57:EI$107,MATCH($R113,'3)tpx females'!$DE$57:$DE$107,0))+INDEX('3)tpx males'!EG$57:EG$107,MATCH($Q113,'3)tpx males'!$DC$57:$DC$107,0))-(INDEX('3)tpx males'!EF$110:EF$160,MATCH($Q113,'3)tpx males'!$DC$110:$DC$160,0))*INDEX('3)tpx females'!EH$111:EH$161,MATCH($R113,'3)tpx females'!$DE$111:$DE$161,0))*(1-(EXP(-INDEX('3)tpx males'!EG$4:EG$54,MATCH($Q113,'3)tpx males'!$DC$4:$DC$54,0)))*EXP(-INDEX('3)tpx females'!EI$3:EI$53,MATCH($R113,'3)tpx females'!$DE$3:$DE$53,0))))))),0)</f>
        <v>692.4738572442227</v>
      </c>
      <c r="AZ113" s="32">
        <f ca="1">IFERROR(($J113*EXP(AZ$5*($N113+0.5*($O113)^2))*_xlfn.NORM.DIST((LN(($L113*EXP($K113/100*AZ$5)))-LN($J113)-$N113*AZ$5)/($O113*SQRT(AZ$5))-$O113*SQRT(AZ$5),0,1,TRUE)+$L113*EXP($K113/100*AZ$5)*(1-_xlfn.NORM.DIST((LN(($L113*EXP($K113/100*AZ$5)))-LN($J113)-$N113*AZ$5)/($O113*SQRT(AZ$5)),0,1,TRUE)))*EXP(-$F$1*AZ$5)*(INDEX('3)tpx females'!EJ$57:EJ$107,MATCH($R113,'3)tpx females'!$DE$57:$DE$107,0))+INDEX('3)tpx males'!EH$57:EH$107,MATCH($Q113,'3)tpx males'!$DC$57:$DC$107,0))-(INDEX('3)tpx males'!EG$110:EG$160,MATCH($Q113,'3)tpx males'!$DC$110:$DC$160,0))*INDEX('3)tpx females'!EI$111:EI$161,MATCH($R113,'3)tpx females'!$DE$111:$DE$161,0))*(1-(EXP(-INDEX('3)tpx males'!EH$4:EH$54,MATCH($Q113,'3)tpx males'!$DC$4:$DC$54,0)))*EXP(-INDEX('3)tpx females'!EJ$3:EJ$53,MATCH($R113,'3)tpx females'!$DE$3:$DE$53,0))))))),0)</f>
        <v>483.44452616699982</v>
      </c>
      <c r="BA113" s="32">
        <f ca="1">IFERROR(($J113*EXP(BA$5*($N113+0.5*($O113)^2))*_xlfn.NORM.DIST((LN(($L113*EXP($K113/100*BA$5)))-LN($J113)-$N113*BA$5)/($O113*SQRT(BA$5))-$O113*SQRT(BA$5),0,1,TRUE)+$L113*EXP($K113/100*BA$5)*(1-_xlfn.NORM.DIST((LN(($L113*EXP($K113/100*BA$5)))-LN($J113)-$N113*BA$5)/($O113*SQRT(BA$5)),0,1,TRUE)))*EXP(-$F$1*BA$5)*(INDEX('3)tpx females'!EK$57:EK$107,MATCH($R113,'3)tpx females'!$DE$57:$DE$107,0))+INDEX('3)tpx males'!EI$57:EI$107,MATCH($Q113,'3)tpx males'!$DC$57:$DC$107,0))-(INDEX('3)tpx males'!EH$110:EH$160,MATCH($Q113,'3)tpx males'!$DC$110:$DC$160,0))*INDEX('3)tpx females'!EJ$111:EJ$161,MATCH($R113,'3)tpx females'!$DE$111:$DE$161,0))*(1-(EXP(-INDEX('3)tpx males'!EI$4:EI$54,MATCH($Q113,'3)tpx males'!$DC$4:$DC$54,0)))*EXP(-INDEX('3)tpx females'!EK$3:EK$53,MATCH($R113,'3)tpx females'!$DE$3:$DE$53,0))))))),0)</f>
        <v>319.78220553920858</v>
      </c>
      <c r="BB113" s="32">
        <f ca="1">IFERROR(($J113*EXP(BB$5*($N113+0.5*($O113)^2))*_xlfn.NORM.DIST((LN(($L113*EXP($K113/100*BB$5)))-LN($J113)-$N113*BB$5)/($O113*SQRT(BB$5))-$O113*SQRT(BB$5),0,1,TRUE)+$L113*EXP($K113/100*BB$5)*(1-_xlfn.NORM.DIST((LN(($L113*EXP($K113/100*BB$5)))-LN($J113)-$N113*BB$5)/($O113*SQRT(BB$5)),0,1,TRUE)))*EXP(-$F$1*BB$5)*(INDEX('3)tpx females'!EL$57:EL$107,MATCH($R113,'3)tpx females'!$DE$57:$DE$107,0))+INDEX('3)tpx males'!EJ$57:EJ$107,MATCH($Q113,'3)tpx males'!$DC$57:$DC$107,0))-(INDEX('3)tpx males'!EI$110:EI$160,MATCH($Q113,'3)tpx males'!$DC$110:$DC$160,0))*INDEX('3)tpx females'!EK$111:EK$161,MATCH($R113,'3)tpx females'!$DE$111:$DE$161,0))*(1-(EXP(-INDEX('3)tpx males'!EJ$4:EJ$54,MATCH($Q113,'3)tpx males'!$DC$4:$DC$54,0)))*EXP(-INDEX('3)tpx females'!EL$3:EL$53,MATCH($R113,'3)tpx females'!$DE$3:$DE$53,0))))))),0)</f>
        <v>201.4119997541959</v>
      </c>
      <c r="BC113" s="32">
        <f ca="1">IFERROR(($J113*EXP(BC$5*($N113+0.5*($O113)^2))*_xlfn.NORM.DIST((LN(($L113*EXP($K113/100*BC$5)))-LN($J113)-$N113*BC$5)/($O113*SQRT(BC$5))-$O113*SQRT(BC$5),0,1,TRUE)+$L113*EXP($K113/100*BC$5)*(1-_xlfn.NORM.DIST((LN(($L113*EXP($K113/100*BC$5)))-LN($J113)-$N113*BC$5)/($O113*SQRT(BC$5)),0,1,TRUE)))*EXP(-$F$1*BC$5)*(INDEX('3)tpx females'!EM$57:EM$107,MATCH($R113,'3)tpx females'!$DE$57:$DE$107,0))+INDEX('3)tpx males'!EK$57:EK$107,MATCH($Q113,'3)tpx males'!$DC$57:$DC$107,0))-(INDEX('3)tpx males'!EJ$110:EJ$160,MATCH($Q113,'3)tpx males'!$DC$110:$DC$160,0))*INDEX('3)tpx females'!EL$111:EL$161,MATCH($R113,'3)tpx females'!$DE$111:$DE$161,0))*(1-(EXP(-INDEX('3)tpx males'!EK$4:EK$54,MATCH($Q113,'3)tpx males'!$DC$4:$DC$54,0)))*EXP(-INDEX('3)tpx females'!EM$3:EM$53,MATCH($R113,'3)tpx females'!$DE$3:$DE$53,0))))))),0)</f>
        <v>120.79167616867696</v>
      </c>
      <c r="BD113" s="32">
        <f ca="1">IFERROR(($J113*EXP(BD$5*($N113+0.5*($O113)^2))*_xlfn.NORM.DIST((LN(($L113*EXP($K113/100*BD$5)))-LN($J113)-$N113*BD$5)/($O113*SQRT(BD$5))-$O113*SQRT(BD$5),0,1,TRUE)+$L113*EXP($K113/100*BD$5)*(1-_xlfn.NORM.DIST((LN(($L113*EXP($K113/100*BD$5)))-LN($J113)-$N113*BD$5)/($O113*SQRT(BD$5)),0,1,TRUE)))*EXP(-$F$1*BD$5)*(INDEX('3)tpx females'!EN$57:EN$107,MATCH($R113,'3)tpx females'!$DE$57:$DE$107,0))+INDEX('3)tpx males'!EL$57:EL$107,MATCH($Q113,'3)tpx males'!$DC$57:$DC$107,0))-(INDEX('3)tpx males'!EK$110:EK$160,MATCH($Q113,'3)tpx males'!$DC$110:$DC$160,0))*INDEX('3)tpx females'!EM$111:EM$161,MATCH($R113,'3)tpx females'!$DE$111:$DE$161,0))*(1-(EXP(-INDEX('3)tpx males'!EL$4:EL$54,MATCH($Q113,'3)tpx males'!$DC$4:$DC$54,0)))*EXP(-INDEX('3)tpx females'!EN$3:EN$53,MATCH($R113,'3)tpx females'!$DE$3:$DE$53,0))))))),0)</f>
        <v>68.474946128316716</v>
      </c>
      <c r="BE113" s="32">
        <f ca="1">IFERROR(($J113*EXP(BE$5*($N113+0.5*($O113)^2))*_xlfn.NORM.DIST((LN(($L113*EXP($K113/100*BE$5)))-LN($J113)-$N113*BE$5)/($O113*SQRT(BE$5))-$O113*SQRT(BE$5),0,1,TRUE)+$L113*EXP($K113/100*BE$5)*(1-_xlfn.NORM.DIST((LN(($L113*EXP($K113/100*BE$5)))-LN($J113)-$N113*BE$5)/($O113*SQRT(BE$5)),0,1,TRUE)))*EXP(-$F$1*BE$5)*(INDEX('3)tpx females'!EO$57:EO$107,MATCH($R113,'3)tpx females'!$DE$57:$DE$107,0))+INDEX('3)tpx males'!EM$57:EM$107,MATCH($Q113,'3)tpx males'!$DC$57:$DC$107,0))-(INDEX('3)tpx males'!EL$110:EL$160,MATCH($Q113,'3)tpx males'!$DC$110:$DC$160,0))*INDEX('3)tpx females'!EN$111:EN$161,MATCH($R113,'3)tpx females'!$DE$111:$DE$161,0))*(1-(EXP(-INDEX('3)tpx males'!EM$4:EM$54,MATCH($Q113,'3)tpx males'!$DC$4:$DC$54,0)))*EXP(-INDEX('3)tpx females'!EO$3:EO$53,MATCH($R113,'3)tpx females'!$DE$3:$DE$53,0))))))),0)</f>
        <v>35.806952095154287</v>
      </c>
      <c r="BF113" s="32">
        <f ca="1">IFERROR(($J113*EXP(BF$5*($N113+0.5*($O113)^2))*_xlfn.NORM.DIST((LN(($L113*EXP($K113/100*BF$5)))-LN($J113)-$N113*BF$5)/($O113*SQRT(BF$5))-$O113*SQRT(BF$5),0,1,TRUE)+$L113*EXP($K113/100*BF$5)*(1-_xlfn.NORM.DIST((LN(($L113*EXP($K113/100*BF$5)))-LN($J113)-$N113*BF$5)/($O113*SQRT(BF$5)),0,1,TRUE)))*EXP(-$F$1*BF$5)*(INDEX('3)tpx females'!EP$57:EP$107,MATCH($R113,'3)tpx females'!$DE$57:$DE$107,0))+INDEX('3)tpx males'!EN$57:EN$107,MATCH($Q113,'3)tpx males'!$DC$57:$DC$107,0))-(INDEX('3)tpx males'!EM$110:EM$160,MATCH($Q113,'3)tpx males'!$DC$110:$DC$160,0))*INDEX('3)tpx females'!EO$111:EO$161,MATCH($R113,'3)tpx females'!$DE$111:$DE$161,0))*(1-(EXP(-INDEX('3)tpx males'!EN$4:EN$54,MATCH($Q113,'3)tpx males'!$DC$4:$DC$54,0)))*EXP(-INDEX('3)tpx females'!EP$3:EP$53,MATCH($R113,'3)tpx females'!$DE$3:$DE$53,0))))))),0)</f>
        <v>19.100543137827412</v>
      </c>
      <c r="BG113" s="32">
        <f ca="1">IFERROR(($J113*EXP(BG$5*($N113+0.5*($O113)^2))*_xlfn.NORM.DIST((LN(($L113*EXP($K113/100*BG$5)))-LN($J113)-$N113*BG$5)/($O113*SQRT(BG$5))-$O113*SQRT(BG$5),0,1,TRUE)+$L113*EXP($K113/100*BG$5)*(1-_xlfn.NORM.DIST((LN(($L113*EXP($K113/100*BG$5)))-LN($J113)-$N113*BG$5)/($O113*SQRT(BG$5)),0,1,TRUE)))*EXP(-$F$1*BG$5)*(INDEX('3)tpx females'!EQ$57:EQ$107,MATCH($R113,'3)tpx females'!$DE$57:$DE$107,0))+INDEX('3)tpx males'!EO$57:EO$107,MATCH($Q113,'3)tpx males'!$DC$57:$DC$107,0))-(INDEX('3)tpx males'!EN$110:EN$160,MATCH($Q113,'3)tpx males'!$DC$110:$DC$160,0))*INDEX('3)tpx females'!EP$111:EP$161,MATCH($R113,'3)tpx females'!$DE$111:$DE$161,0))*(1-(EXP(-INDEX('3)tpx males'!EO$4:EO$54,MATCH($Q113,'3)tpx males'!$DC$4:$DC$54,0)))*EXP(-INDEX('3)tpx females'!EQ$3:EQ$53,MATCH($R113,'3)tpx females'!$DE$3:$DE$53,0))))))),0)</f>
        <v>10.509892648966527</v>
      </c>
      <c r="BH113" s="32">
        <f ca="1">IFERROR(($J113*EXP(BH$5*($N113+0.5*($O113)^2))*_xlfn.NORM.DIST((LN(($L113*EXP($K113/100*BH$5)))-LN($J113)-$N113*BH$5)/($O113*SQRT(BH$5))-$O113*SQRT(BH$5),0,1,TRUE)+$L113*EXP($K113/100*BH$5)*(1-_xlfn.NORM.DIST((LN(($L113*EXP($K113/100*BH$5)))-LN($J113)-$N113*BH$5)/($O113*SQRT(BH$5)),0,1,TRUE)))*EXP(-$F$1*BH$5)*(INDEX('3)tpx females'!ER$57:ER$107,MATCH($R113,'3)tpx females'!$DE$57:$DE$107,0))+INDEX('3)tpx males'!EP$57:EP$107,MATCH($Q113,'3)tpx males'!$DC$57:$DC$107,0))-(INDEX('3)tpx males'!EO$110:EO$160,MATCH($Q113,'3)tpx males'!$DC$110:$DC$160,0))*INDEX('3)tpx females'!EQ$111:EQ$161,MATCH($R113,'3)tpx females'!$DE$111:$DE$161,0))*(1-(EXP(-INDEX('3)tpx males'!EP$4:EP$54,MATCH($Q113,'3)tpx males'!$DC$4:$DC$54,0)))*EXP(-INDEX('3)tpx females'!ER$3:ER$53,MATCH($R113,'3)tpx females'!$DE$3:$DE$53,0))))))),0)</f>
        <v>4.3907465085829944</v>
      </c>
      <c r="BI113" s="32">
        <f ca="1">IFERROR(($J113*EXP(BI$5*($N113+0.5*($O113)^2))*_xlfn.NORM.DIST((LN(($L113*EXP($K113/100*BI$5)))-LN($J113)-$N113*BI$5)/($O113*SQRT(BI$5))-$O113*SQRT(BI$5),0,1,TRUE)+$L113*EXP($K113/100*BI$5)*(1-_xlfn.NORM.DIST((LN(($L113*EXP($K113/100*BI$5)))-LN($J113)-$N113*BI$5)/($O113*SQRT(BI$5)),0,1,TRUE)))*EXP(-$F$1*BI$5)*(INDEX('3)tpx females'!ES$57:ES$107,MATCH($R113,'3)tpx females'!$DE$57:$DE$107,0))+INDEX('3)tpx males'!EQ$57:EQ$107,MATCH($Q113,'3)tpx males'!$DC$57:$DC$107,0))-(INDEX('3)tpx males'!EP$110:EP$160,MATCH($Q113,'3)tpx males'!$DC$110:$DC$160,0))*INDEX('3)tpx females'!ER$111:ER$161,MATCH($R113,'3)tpx females'!$DE$111:$DE$161,0))*(1-(EXP(-INDEX('3)tpx males'!EQ$4:EQ$54,MATCH($Q113,'3)tpx males'!$DC$4:$DC$54,0)))*EXP(-INDEX('3)tpx females'!ES$3:ES$53,MATCH($R113,'3)tpx females'!$DE$3:$DE$53,0))))))),0)</f>
        <v>0</v>
      </c>
      <c r="BJ113" s="32">
        <f ca="1">IFERROR(($J113*EXP(BJ$5*($N113+0.5*($O113)^2))*_xlfn.NORM.DIST((LN(($L113*EXP($K113/100*BJ$5)))-LN($J113)-$N113*BJ$5)/($O113*SQRT(BJ$5))-$O113*SQRT(BJ$5),0,1,TRUE)+$L113*EXP($K113/100*BJ$5)*(1-_xlfn.NORM.DIST((LN(($L113*EXP($K113/100*BJ$5)))-LN($J113)-$N113*BJ$5)/($O113*SQRT(BJ$5)),0,1,TRUE)))*EXP(-$F$1*BJ$5)*(INDEX('3)tpx females'!ET$57:ET$107,MATCH($R113,'3)tpx females'!$DE$57:$DE$107,0))+INDEX('3)tpx males'!ER$57:ER$107,MATCH($Q113,'3)tpx males'!$DC$57:$DC$107,0))-(INDEX('3)tpx males'!EQ$110:EQ$160,MATCH($Q113,'3)tpx males'!$DC$110:$DC$160,0))*INDEX('3)tpx females'!ES$111:ES$161,MATCH($R113,'3)tpx females'!$DE$111:$DE$161,0))*(1-(EXP(-INDEX('3)tpx males'!ER$4:ER$54,MATCH($Q113,'3)tpx males'!$DC$4:$DC$54,0)))*EXP(-INDEX('3)tpx females'!ET$3:ET$53,MATCH($R113,'3)tpx females'!$DE$3:$DE$53,0))))))),0)</f>
        <v>0</v>
      </c>
      <c r="BK113" s="32">
        <f ca="1">IFERROR(($J113*EXP(BK$5*($N113+0.5*($O113)^2))*_xlfn.NORM.DIST((LN(($L113*EXP($K113/100*BK$5)))-LN($J113)-$N113*BK$5)/($O113*SQRT(BK$5))-$O113*SQRT(BK$5),0,1,TRUE)+$L113*EXP($K113/100*BK$5)*(1-_xlfn.NORM.DIST((LN(($L113*EXP($K113/100*BK$5)))-LN($J113)-$N113*BK$5)/($O113*SQRT(BK$5)),0,1,TRUE)))*EXP(-$F$1*BK$5)*(INDEX('3)tpx females'!EU$57:EU$107,MATCH($R113,'3)tpx females'!$DE$57:$DE$107,0))+INDEX('3)tpx males'!ES$57:ES$107,MATCH($Q113,'3)tpx males'!$DC$57:$DC$107,0))-(INDEX('3)tpx males'!ER$110:ER$160,MATCH($Q113,'3)tpx males'!$DC$110:$DC$160,0))*INDEX('3)tpx females'!ET$111:ET$161,MATCH($R113,'3)tpx females'!$DE$111:$DE$161,0))*(1-(EXP(-INDEX('3)tpx males'!ES$4:ES$54,MATCH($Q113,'3)tpx males'!$DC$4:$DC$54,0)))*EXP(-INDEX('3)tpx females'!EU$3:EU$53,MATCH($R113,'3)tpx females'!$DE$3:$DE$53,0))))))),0)</f>
        <v>0</v>
      </c>
      <c r="BL113" s="32">
        <f ca="1">IFERROR(($J113*EXP(BL$5*($N113+0.5*($O113)^2))*_xlfn.NORM.DIST((LN(($L113*EXP($K113/100*BL$5)))-LN($J113)-$N113*BL$5)/($O113*SQRT(BL$5))-$O113*SQRT(BL$5),0,1,TRUE)+$L113*EXP($K113/100*BL$5)*(1-_xlfn.NORM.DIST((LN(($L113*EXP($K113/100*BL$5)))-LN($J113)-$N113*BL$5)/($O113*SQRT(BL$5)),0,1,TRUE)))*EXP(-$F$1*BL$5)*(INDEX('3)tpx females'!EV$57:EV$107,MATCH($R113,'3)tpx females'!$DE$57:$DE$107,0))+INDEX('3)tpx males'!ET$57:ET$107,MATCH($Q113,'3)tpx males'!$DC$57:$DC$107,0))-(INDEX('3)tpx males'!ES$110:ES$160,MATCH($Q113,'3)tpx males'!$DC$110:$DC$160,0))*INDEX('3)tpx females'!EU$111:EU$161,MATCH($R113,'3)tpx females'!$DE$111:$DE$161,0))*(1-(EXP(-INDEX('3)tpx males'!ET$4:ET$54,MATCH($Q113,'3)tpx males'!$DC$4:$DC$54,0)))*EXP(-INDEX('3)tpx females'!EV$3:EV$53,MATCH($R113,'3)tpx females'!$DE$3:$DE$53,0))))))),0)</f>
        <v>0</v>
      </c>
      <c r="BM113" s="32">
        <f ca="1">IFERROR(($J113*EXP(BM$5*($N113+0.5*($O113)^2))*_xlfn.NORM.DIST((LN(($L113*EXP($K113/100*BM$5)))-LN($J113)-$N113*BM$5)/($O113*SQRT(BM$5))-$O113*SQRT(BM$5),0,1,TRUE)+$L113*EXP($K113/100*BM$5)*(1-_xlfn.NORM.DIST((LN(($L113*EXP($K113/100*BM$5)))-LN($J113)-$N113*BM$5)/($O113*SQRT(BM$5)),0,1,TRUE)))*EXP(-$F$1*BM$5)*(INDEX('3)tpx females'!EW$57:EW$107,MATCH($R113,'3)tpx females'!$DE$57:$DE$107,0))+INDEX('3)tpx males'!EU$57:EU$107,MATCH($Q113,'3)tpx males'!$DC$57:$DC$107,0))-(INDEX('3)tpx males'!ET$110:ET$160,MATCH($Q113,'3)tpx males'!$DC$110:$DC$160,0))*INDEX('3)tpx females'!EV$111:EV$161,MATCH($R113,'3)tpx females'!$DE$111:$DE$161,0))*(1-(EXP(-INDEX('3)tpx males'!EU$4:EU$54,MATCH($Q113,'3)tpx males'!$DC$4:$DC$54,0)))*EXP(-INDEX('3)tpx females'!EW$3:EW$53,MATCH($R113,'3)tpx females'!$DE$3:$DE$53,0))))))),0)</f>
        <v>0</v>
      </c>
      <c r="BN113" s="32">
        <f ca="1">IFERROR(($J113*EXP(BN$5*($N113+0.5*($O113)^2))*_xlfn.NORM.DIST((LN(($L113*EXP($K113/100*BN$5)))-LN($J113)-$N113*BN$5)/($O113*SQRT(BN$5))-$O113*SQRT(BN$5),0,1,TRUE)+$L113*EXP($K113/100*BN$5)*(1-_xlfn.NORM.DIST((LN(($L113*EXP($K113/100*BN$5)))-LN($J113)-$N113*BN$5)/($O113*SQRT(BN$5)),0,1,TRUE)))*EXP(-$F$1*BN$5)*(INDEX('3)tpx females'!EX$57:EX$107,MATCH($R113,'3)tpx females'!$DE$57:$DE$107,0))+INDEX('3)tpx males'!EV$57:EV$107,MATCH($Q113,'3)tpx males'!$DC$57:$DC$107,0))-(INDEX('3)tpx males'!EU$110:EU$160,MATCH($Q113,'3)tpx males'!$DC$110:$DC$160,0))*INDEX('3)tpx females'!EW$111:EW$161,MATCH($R113,'3)tpx females'!$DE$111:$DE$161,0))*(1-(EXP(-INDEX('3)tpx males'!EV$4:EV$54,MATCH($Q113,'3)tpx males'!$DC$4:$DC$54,0)))*EXP(-INDEX('3)tpx females'!EX$3:EX$53,MATCH($R113,'3)tpx females'!$DE$3:$DE$53,0))))))),0)</f>
        <v>0</v>
      </c>
      <c r="BO113" s="32">
        <f ca="1">IFERROR(($J113*EXP(BO$5*($N113+0.5*($O113)^2))*_xlfn.NORM.DIST((LN(($L113*EXP($K113/100*BO$5)))-LN($J113)-$N113*BO$5)/($O113*SQRT(BO$5))-$O113*SQRT(BO$5),0,1,TRUE)+$L113*EXP($K113/100*BO$5)*(1-_xlfn.NORM.DIST((LN(($L113*EXP($K113/100*BO$5)))-LN($J113)-$N113*BO$5)/($O113*SQRT(BO$5)),0,1,TRUE)))*EXP(-$F$1*BO$5)*(INDEX('3)tpx females'!EY$57:EY$107,MATCH($R113,'3)tpx females'!$DE$57:$DE$107,0))+INDEX('3)tpx males'!EW$57:EW$107,MATCH($Q113,'3)tpx males'!$DC$57:$DC$107,0))-(INDEX('3)tpx males'!EV$110:EV$160,MATCH($Q113,'3)tpx males'!$DC$110:$DC$160,0))*INDEX('3)tpx females'!EX$111:EX$161,MATCH($R113,'3)tpx females'!$DE$111:$DE$161,0))*(1-(EXP(-INDEX('3)tpx males'!EW$4:EW$54,MATCH($Q113,'3)tpx males'!$DC$4:$DC$54,0)))*EXP(-INDEX('3)tpx females'!EY$3:EY$53,MATCH($R113,'3)tpx females'!$DE$3:$DE$53,0))))))),0)</f>
        <v>0</v>
      </c>
      <c r="BP113" s="32">
        <f ca="1">IFERROR(($J113*EXP(BP$5*($N113+0.5*($O113)^2))*_xlfn.NORM.DIST((LN(($L113*EXP($K113/100*BP$5)))-LN($J113)-$N113*BP$5)/($O113*SQRT(BP$5))-$O113*SQRT(BP$5),0,1,TRUE)+$L113*EXP($K113/100*BP$5)*(1-_xlfn.NORM.DIST((LN(($L113*EXP($K113/100*BP$5)))-LN($J113)-$N113*BP$5)/($O113*SQRT(BP$5)),0,1,TRUE)))*EXP(-$F$1*BP$5)*(INDEX('3)tpx females'!EZ$57:EZ$107,MATCH($R113,'3)tpx females'!$DE$57:$DE$107,0))+INDEX('3)tpx males'!EX$57:EX$107,MATCH($Q113,'3)tpx males'!$DC$57:$DC$107,0))-(INDEX('3)tpx males'!EW$110:EW$160,MATCH($Q113,'3)tpx males'!$DC$110:$DC$160,0))*INDEX('3)tpx females'!EY$111:EY$161,MATCH($R113,'3)tpx females'!$DE$111:$DE$161,0))*(1-(EXP(-INDEX('3)tpx males'!EX$4:EX$54,MATCH($Q113,'3)tpx males'!$DC$4:$DC$54,0)))*EXP(-INDEX('3)tpx females'!EZ$3:EZ$53,MATCH($R113,'3)tpx females'!$DE$3:$DE$53,0))))))),0)</f>
        <v>0</v>
      </c>
      <c r="BQ113" s="32">
        <f ca="1">IFERROR(($J113*EXP(BQ$5*($N113+0.5*($O113)^2))*_xlfn.NORM.DIST((LN(($L113*EXP($K113/100*BQ$5)))-LN($J113)-$N113*BQ$5)/($O113*SQRT(BQ$5))-$O113*SQRT(BQ$5),0,1,TRUE)+$L113*EXP($K113/100*BQ$5)*(1-_xlfn.NORM.DIST((LN(($L113*EXP($K113/100*BQ$5)))-LN($J113)-$N113*BQ$5)/($O113*SQRT(BQ$5)),0,1,TRUE)))*EXP(-$F$1*BQ$5)*(INDEX('3)tpx females'!FA$57:FA$107,MATCH($R113,'3)tpx females'!$DE$57:$DE$107,0))+INDEX('3)tpx males'!EY$57:EY$107,MATCH($Q113,'3)tpx males'!$DC$57:$DC$107,0))-(INDEX('3)tpx males'!EX$110:EX$160,MATCH($Q113,'3)tpx males'!$DC$110:$DC$160,0))*INDEX('3)tpx females'!EZ$111:EZ$161,MATCH($R113,'3)tpx females'!$DE$111:$DE$161,0))*(1-(EXP(-INDEX('3)tpx males'!EY$4:EY$54,MATCH($Q113,'3)tpx males'!$DC$4:$DC$54,0)))*EXP(-INDEX('3)tpx females'!FA$3:FA$53,MATCH($R113,'3)tpx females'!$DE$3:$DE$53,0))))))),0)</f>
        <v>0</v>
      </c>
      <c r="BR113" s="32">
        <f ca="1">IFERROR(($J113*EXP(BR$5*($N113+0.5*($O113)^2))*_xlfn.NORM.DIST((LN(($L113*EXP($K113/100*BR$5)))-LN($J113)-$N113*BR$5)/($O113*SQRT(BR$5))-$O113*SQRT(BR$5),0,1,TRUE)+$L113*EXP($K113/100*BR$5)*(1-_xlfn.NORM.DIST((LN(($L113*EXP($K113/100*BR$5)))-LN($J113)-$N113*BR$5)/($O113*SQRT(BR$5)),0,1,TRUE)))*EXP(-$F$1*BR$5)*(INDEX('3)tpx females'!FB$57:FB$107,MATCH($R113,'3)tpx females'!$DE$57:$DE$107,0))+INDEX('3)tpx males'!EZ$57:EZ$107,MATCH($Q113,'3)tpx males'!$DC$57:$DC$107,0))-(INDEX('3)tpx males'!EY$110:EY$160,MATCH($Q113,'3)tpx males'!$DC$110:$DC$160,0))*INDEX('3)tpx females'!FA$111:FA$161,MATCH($R113,'3)tpx females'!$DE$111:$DE$161,0))*(1-(EXP(-INDEX('3)tpx males'!EZ$4:EZ$54,MATCH($Q113,'3)tpx males'!$DC$4:$DC$54,0)))*EXP(-INDEX('3)tpx females'!FB$3:FB$53,MATCH($R113,'3)tpx females'!$DE$3:$DE$53,0))))))),0)</f>
        <v>0</v>
      </c>
      <c r="BS113" s="32">
        <f ca="1">IFERROR(($J113*EXP(BS$5*($N113+0.5*($O113)^2))*_xlfn.NORM.DIST((LN(($L113*EXP($K113/100*BS$5)))-LN($J113)-$N113*BS$5)/($O113*SQRT(BS$5))-$O113*SQRT(BS$5),0,1,TRUE)+$L113*EXP($K113/100*BS$5)*(1-_xlfn.NORM.DIST((LN(($L113*EXP($K113/100*BS$5)))-LN($J113)-$N113*BS$5)/($O113*SQRT(BS$5)),0,1,TRUE)))*EXP(-$F$1*BS$5)*(INDEX('3)tpx females'!FC$57:FC$107,MATCH($R113,'3)tpx females'!$DE$57:$DE$107,0))+INDEX('3)tpx males'!FA$57:FA$107,MATCH($Q113,'3)tpx males'!$DC$57:$DC$107,0))-(INDEX('3)tpx males'!EZ$110:EZ$160,MATCH($Q113,'3)tpx males'!$DC$110:$DC$160,0))*INDEX('3)tpx females'!FB$111:FB$161,MATCH($R113,'3)tpx females'!$DE$111:$DE$161,0))*(1-(EXP(-INDEX('3)tpx males'!FA$4:FA$54,MATCH($Q113,'3)tpx males'!$DC$4:$DC$54,0)))*EXP(-INDEX('3)tpx females'!FC$3:FC$53,MATCH($R113,'3)tpx females'!$DE$3:$DE$53,0))))))),0)</f>
        <v>0</v>
      </c>
      <c r="BT113" s="32">
        <f ca="1">IFERROR(($J113*EXP(BT$5*($N113+0.5*($O113)^2))*_xlfn.NORM.DIST((LN(($L113*EXP($K113/100*BT$5)))-LN($J113)-$N113*BT$5)/($O113*SQRT(BT$5))-$O113*SQRT(BT$5),0,1,TRUE)+$L113*EXP($K113/100*BT$5)*(1-_xlfn.NORM.DIST((LN(($L113*EXP($K113/100*BT$5)))-LN($J113)-$N113*BT$5)/($O113*SQRT(BT$5)),0,1,TRUE)))*EXP(-$F$1*BT$5)*(INDEX('3)tpx females'!FD$57:FD$107,MATCH($R113,'3)tpx females'!$DE$57:$DE$107,0))+INDEX('3)tpx males'!FB$57:FB$107,MATCH($Q113,'3)tpx males'!$DC$57:$DC$107,0))-(INDEX('3)tpx males'!FA$110:FA$160,MATCH($Q113,'3)tpx males'!$DC$110:$DC$160,0))*INDEX('3)tpx females'!FC$111:FC$161,MATCH($R113,'3)tpx females'!$DE$111:$DE$161,0))*(1-(EXP(-INDEX('3)tpx males'!FB$4:FB$54,MATCH($Q113,'3)tpx males'!$DC$4:$DC$54,0)))*EXP(-INDEX('3)tpx females'!FD$3:FD$53,MATCH($R113,'3)tpx females'!$DE$3:$DE$53,0))))))),0)</f>
        <v>0</v>
      </c>
    </row>
    <row r="114" spans="2:72" x14ac:dyDescent="0.25">
      <c r="B114" s="32" t="s">
        <v>11</v>
      </c>
      <c r="C114" s="32" t="s">
        <v>12</v>
      </c>
      <c r="D114" s="49">
        <v>10143</v>
      </c>
      <c r="E114" s="32" t="s">
        <v>13</v>
      </c>
      <c r="F114" s="32" t="s">
        <v>14</v>
      </c>
      <c r="G114" s="49">
        <v>12246</v>
      </c>
      <c r="H114" s="32" t="s">
        <v>19</v>
      </c>
      <c r="I114" s="32" t="s">
        <v>21</v>
      </c>
      <c r="J114" s="32">
        <v>406875</v>
      </c>
      <c r="K114" s="32">
        <v>8.5</v>
      </c>
      <c r="L114" s="32">
        <f>'3) 2016 cases'!M114*EXP('3) 2016 cases'!L114/100)</f>
        <v>206802.89553642753</v>
      </c>
      <c r="M114" s="32"/>
      <c r="N114" s="32">
        <f>INDEX('2b)Working'!$I$61:$P$61,MATCH($I114,'2b)Working'!$I$60:$P$60,0))</f>
        <v>6.639962125003708E-2</v>
      </c>
      <c r="O114" s="32">
        <f>INDEX('2b)Working'!$I$62:$P$62,MATCH($I114,'2b)Working'!$I$60:$P$60,0))</f>
        <v>4.3425056649869002E-2</v>
      </c>
      <c r="P114" s="32" t="str">
        <f t="shared" si="5"/>
        <v/>
      </c>
      <c r="Q114" s="32">
        <f t="shared" si="4"/>
        <v>90</v>
      </c>
      <c r="R114" s="32">
        <f t="shared" si="6"/>
        <v>84</v>
      </c>
      <c r="S114" s="32">
        <f t="shared" si="7"/>
        <v>0</v>
      </c>
      <c r="U114" s="32">
        <f t="shared" ca="1" si="8"/>
        <v>220400.30401072683</v>
      </c>
      <c r="W114" s="32">
        <f ca="1">($J114*EXP(W$5*($N114+0.5*($O114)^2))*_xlfn.NORM.DIST((LN(($L114*EXP($K114/100*W$5)))-LN($J114)-$N114*W$5)/($O114*SQRT(W$5))-$O114*SQRT(W$5),0,1,TRUE)+$L114*EXP($K114/100*W$5)*(1-_xlfn.NORM.DIST((LN(($L114*EXP($K114/100*W$5)))-LN($J114)-$N114*W$5)/($O114*SQRT(W$5)),0,1,TRUE)))*EXP(-$F$1*W$5)*INDEX('3)tpx males'!DE$57:DE$107,MATCH($Q114,'3)tpx males'!$DC$57:$DC$107,0))</f>
        <v>33001.206430152932</v>
      </c>
      <c r="X114" s="32">
        <f ca="1">($J114*EXP(X$5*($N114+0.5*($O114)^2))*_xlfn.NORM.DIST((LN(($L114*EXP($K114/100*X$5)))-LN($J114)-$N114*X$5)/($O114*SQRT(X$5))-$O114*SQRT(X$5),0,1,TRUE)+$L114*EXP($K114/100*X$5)*(1-_xlfn.NORM.DIST((LN(($L114*EXP($K114/100*X$5)))-LN($J114)-$N114*X$5)/($O114*SQRT(X$5)),0,1,TRUE)))*EXP(-$F$1*X$5)*INDEX('3)tpx males'!DF$57:DF$107,MATCH($Q114,'3)tpx males'!$DC$57:$DC$107,0))</f>
        <v>31721.123501850128</v>
      </c>
      <c r="Y114" s="32">
        <f ca="1">($J114*EXP(Y$5*($N114+0.5*($O114)^2))*_xlfn.NORM.DIST((LN(($L114*EXP($K114/100*Y$5)))-LN($J114)-$N114*Y$5)/($O114*SQRT(Y$5))-$O114*SQRT(Y$5),0,1,TRUE)+$L114*EXP($K114/100*Y$5)*(1-_xlfn.NORM.DIST((LN(($L114*EXP($K114/100*Y$5)))-LN($J114)-$N114*Y$5)/($O114*SQRT(Y$5)),0,1,TRUE)))*EXP(-$F$1*Y$5)*INDEX('3)tpx males'!DG$57:DG$107,MATCH($Q114,'3)tpx males'!$DC$57:$DC$107,0))</f>
        <v>27238.072145945818</v>
      </c>
      <c r="Z114" s="32">
        <f ca="1">($J114*EXP(Z$5*($N114+0.5*($O114)^2))*_xlfn.NORM.DIST((LN(($L114*EXP($K114/100*Z$5)))-LN($J114)-$N114*Z$5)/($O114*SQRT(Z$5))-$O114*SQRT(Z$5),0,1,TRUE)+$L114*EXP($K114/100*Z$5)*(1-_xlfn.NORM.DIST((LN(($L114*EXP($K114/100*Z$5)))-LN($J114)-$N114*Z$5)/($O114*SQRT(Z$5)),0,1,TRUE)))*EXP(-$F$1*Z$5)*INDEX('3)tpx males'!DH$57:DH$107,MATCH($Q114,'3)tpx males'!$DC$57:$DC$107,0))</f>
        <v>25750.819932956383</v>
      </c>
      <c r="AA114" s="32">
        <f ca="1">($J114*EXP(AA$5*($N114+0.5*($O114)^2))*_xlfn.NORM.DIST((LN(($L114*EXP($K114/100*AA$5)))-LN($J114)-$N114*AA$5)/($O114*SQRT(AA$5))-$O114*SQRT(AA$5),0,1,TRUE)+$L114*EXP($K114/100*AA$5)*(1-_xlfn.NORM.DIST((LN(($L114*EXP($K114/100*AA$5)))-LN($J114)-$N114*AA$5)/($O114*SQRT(AA$5)),0,1,TRUE)))*EXP(-$F$1*AA$5)*INDEX('3)tpx males'!DI$57:DI$107,MATCH($Q114,'3)tpx males'!$DC$57:$DC$107,0))</f>
        <v>23546.053361397459</v>
      </c>
      <c r="AB114" s="32">
        <f ca="1">($J114*EXP(AB$5*($N114+0.5*($O114)^2))*_xlfn.NORM.DIST((LN(($L114*EXP($K114/100*AB$5)))-LN($J114)-$N114*AB$5)/($O114*SQRT(AB$5))-$O114*SQRT(AB$5),0,1,TRUE)+$L114*EXP($K114/100*AB$5)*(1-_xlfn.NORM.DIST((LN(($L114*EXP($K114/100*AB$5)))-LN($J114)-$N114*AB$5)/($O114*SQRT(AB$5)),0,1,TRUE)))*EXP(-$F$1*AB$5)*INDEX('3)tpx males'!DJ$57:DJ$107,MATCH($Q114,'3)tpx males'!$DC$57:$DC$107,0))</f>
        <v>19438.555235069514</v>
      </c>
      <c r="AC114" s="32">
        <f ca="1">($J114*EXP(AC$5*($N114+0.5*($O114)^2))*_xlfn.NORM.DIST((LN(($L114*EXP($K114/100*AC$5)))-LN($J114)-$N114*AC$5)/($O114*SQRT(AC$5))-$O114*SQRT(AC$5),0,1,TRUE)+$L114*EXP($K114/100*AC$5)*(1-_xlfn.NORM.DIST((LN(($L114*EXP($K114/100*AC$5)))-LN($J114)-$N114*AC$5)/($O114*SQRT(AC$5)),0,1,TRUE)))*EXP(-$F$1*AC$5)*INDEX('3)tpx males'!DK$57:DK$107,MATCH($Q114,'3)tpx males'!$DC$57:$DC$107,0))</f>
        <v>15995.761310302427</v>
      </c>
      <c r="AD114" s="32">
        <f ca="1">($J114*EXP(AD$5*($N114+0.5*($O114)^2))*_xlfn.NORM.DIST((LN(($L114*EXP($K114/100*AD$5)))-LN($J114)-$N114*AD$5)/($O114*SQRT(AD$5))-$O114*SQRT(AD$5),0,1,TRUE)+$L114*EXP($K114/100*AD$5)*(1-_xlfn.NORM.DIST((LN(($L114*EXP($K114/100*AD$5)))-LN($J114)-$N114*AD$5)/($O114*SQRT(AD$5)),0,1,TRUE)))*EXP(-$F$1*AD$5)*INDEX('3)tpx males'!DL$57:DL$107,MATCH($Q114,'3)tpx males'!$DC$57:$DC$107,0))</f>
        <v>12715.118093353525</v>
      </c>
      <c r="AE114" s="32">
        <f ca="1">($J114*EXP(AE$5*($N114+0.5*($O114)^2))*_xlfn.NORM.DIST((LN(($L114*EXP($K114/100*AE$5)))-LN($J114)-$N114*AE$5)/($O114*SQRT(AE$5))-$O114*SQRT(AE$5),0,1,TRUE)+$L114*EXP($K114/100*AE$5)*(1-_xlfn.NORM.DIST((LN(($L114*EXP($K114/100*AE$5)))-LN($J114)-$N114*AE$5)/($O114*SQRT(AE$5)),0,1,TRUE)))*EXP(-$F$1*AE$5)*INDEX('3)tpx males'!DM$57:DM$107,MATCH($Q114,'3)tpx males'!$DC$57:$DC$107,0))</f>
        <v>9736.8362225365945</v>
      </c>
      <c r="AF114" s="32">
        <f ca="1">($J114*EXP(AF$5*($N114+0.5*($O114)^2))*_xlfn.NORM.DIST((LN(($L114*EXP($K114/100*AF$5)))-LN($J114)-$N114*AF$5)/($O114*SQRT(AF$5))-$O114*SQRT(AF$5),0,1,TRUE)+$L114*EXP($K114/100*AF$5)*(1-_xlfn.NORM.DIST((LN(($L114*EXP($K114/100*AF$5)))-LN($J114)-$N114*AF$5)/($O114*SQRT(AF$5)),0,1,TRUE)))*EXP(-$F$1*AF$5)*INDEX('3)tpx males'!DN$57:DN$107,MATCH($Q114,'3)tpx males'!$DC$57:$DC$107,0))</f>
        <v>7207.7387052397207</v>
      </c>
      <c r="AG114" s="32">
        <f ca="1">($J114*EXP(AG$5*($N114+0.5*($O114)^2))*_xlfn.NORM.DIST((LN(($L114*EXP($K114/100*AG$5)))-LN($J114)-$N114*AG$5)/($O114*SQRT(AG$5))-$O114*SQRT(AG$5),0,1,TRUE)+$L114*EXP($K114/100*AG$5)*(1-_xlfn.NORM.DIST((LN(($L114*EXP($K114/100*AG$5)))-LN($J114)-$N114*AG$5)/($O114*SQRT(AG$5)),0,1,TRUE)))*EXP(-$F$1*AG$5)*INDEX('3)tpx males'!DO$57:DO$107,MATCH($Q114,'3)tpx males'!$DC$57:$DC$107,0))</f>
        <v>5071.9163322319891</v>
      </c>
      <c r="AH114" s="32">
        <f ca="1">($J114*EXP(AH$5*($N114+0.5*($O114)^2))*_xlfn.NORM.DIST((LN(($L114*EXP($K114/100*AH$5)))-LN($J114)-$N114*AH$5)/($O114*SQRT(AH$5))-$O114*SQRT(AH$5),0,1,TRUE)+$L114*EXP($K114/100*AH$5)*(1-_xlfn.NORM.DIST((LN(($L114*EXP($K114/100*AH$5)))-LN($J114)-$N114*AH$5)/($O114*SQRT(AH$5)),0,1,TRUE)))*EXP(-$F$1*AH$5)*INDEX('3)tpx males'!DP$57:DP$107,MATCH($Q114,'3)tpx males'!$DC$57:$DC$107,0))</f>
        <v>3462.1977448961011</v>
      </c>
      <c r="AI114" s="32">
        <f ca="1">($J114*EXP(AI$5*($N114+0.5*($O114)^2))*_xlfn.NORM.DIST((LN(($L114*EXP($K114/100*AI$5)))-LN($J114)-$N114*AI$5)/($O114*SQRT(AI$5))-$O114*SQRT(AI$5),0,1,TRUE)+$L114*EXP($K114/100*AI$5)*(1-_xlfn.NORM.DIST((LN(($L114*EXP($K114/100*AI$5)))-LN($J114)-$N114*AI$5)/($O114*SQRT(AI$5)),0,1,TRUE)))*EXP(-$F$1*AI$5)*INDEX('3)tpx males'!DQ$57:DQ$107,MATCH($Q114,'3)tpx males'!$DC$57:$DC$107,0))</f>
        <v>2272.367500956957</v>
      </c>
      <c r="AJ114" s="32">
        <f ca="1">($J114*EXP(AJ$5*($N114+0.5*($O114)^2))*_xlfn.NORM.DIST((LN(($L114*EXP($K114/100*AJ$5)))-LN($J114)-$N114*AJ$5)/($O114*SQRT(AJ$5))-$O114*SQRT(AJ$5),0,1,TRUE)+$L114*EXP($K114/100*AJ$5)*(1-_xlfn.NORM.DIST((LN(($L114*EXP($K114/100*AJ$5)))-LN($J114)-$N114*AJ$5)/($O114*SQRT(AJ$5)),0,1,TRUE)))*EXP(-$F$1*AJ$5)*INDEX('3)tpx males'!DR$57:DR$107,MATCH($Q114,'3)tpx males'!$DC$57:$DC$107,0))</f>
        <v>1403.3616105327294</v>
      </c>
      <c r="AK114" s="32">
        <f ca="1">($J114*EXP(AK$5*($N114+0.5*($O114)^2))*_xlfn.NORM.DIST((LN(($L114*EXP($K114/100*AK$5)))-LN($J114)-$N114*AK$5)/($O114*SQRT(AK$5))-$O114*SQRT(AK$5),0,1,TRUE)+$L114*EXP($K114/100*AK$5)*(1-_xlfn.NORM.DIST((LN(($L114*EXP($K114/100*AK$5)))-LN($J114)-$N114*AK$5)/($O114*SQRT(AK$5)),0,1,TRUE)))*EXP(-$F$1*AK$5)*INDEX('3)tpx males'!DS$57:DS$107,MATCH($Q114,'3)tpx males'!$DC$57:$DC$107,0))</f>
        <v>851.15537769120124</v>
      </c>
      <c r="AL114" s="32">
        <f ca="1">($J114*EXP(AL$5*($N114+0.5*($O114)^2))*_xlfn.NORM.DIST((LN(($L114*EXP($K114/100*AL$5)))-LN($J114)-$N114*AL$5)/($O114*SQRT(AL$5))-$O114*SQRT(AL$5),0,1,TRUE)+$L114*EXP($K114/100*AL$5)*(1-_xlfn.NORM.DIST((LN(($L114*EXP($K114/100*AL$5)))-LN($J114)-$N114*AL$5)/($O114*SQRT(AL$5)),0,1,TRUE)))*EXP(-$F$1*AL$5)*INDEX('3)tpx males'!DT$57:DT$107,MATCH($Q114,'3)tpx males'!$DC$57:$DC$107,0))</f>
        <v>478.50981006699487</v>
      </c>
      <c r="AM114" s="32">
        <f ca="1">($J114*EXP(AM$5*($N114+0.5*($O114)^2))*_xlfn.NORM.DIST((LN(($L114*EXP($K114/100*AM$5)))-LN($J114)-$N114*AM$5)/($O114*SQRT(AM$5))-$O114*SQRT(AM$5),0,1,TRUE)+$L114*EXP($K114/100*AM$5)*(1-_xlfn.NORM.DIST((LN(($L114*EXP($K114/100*AM$5)))-LN($J114)-$N114*AM$5)/($O114*SQRT(AM$5)),0,1,TRUE)))*EXP(-$F$1*AM$5)*INDEX('3)tpx males'!DU$57:DU$107,MATCH($Q114,'3)tpx males'!$DC$57:$DC$107,0))</f>
        <v>268.15924276968951</v>
      </c>
      <c r="AN114" s="32">
        <f ca="1">($J114*EXP(AN$5*($N114+0.5*($O114)^2))*_xlfn.NORM.DIST((LN(($L114*EXP($K114/100*AN$5)))-LN($J114)-$N114*AN$5)/($O114*SQRT(AN$5))-$O114*SQRT(AN$5),0,1,TRUE)+$L114*EXP($K114/100*AN$5)*(1-_xlfn.NORM.DIST((LN(($L114*EXP($K114/100*AN$5)))-LN($J114)-$N114*AN$5)/($O114*SQRT(AN$5)),0,1,TRUE)))*EXP(-$F$1*AN$5)*INDEX('3)tpx males'!DV$57:DV$107,MATCH($Q114,'3)tpx males'!$DC$57:$DC$107,0))</f>
        <v>145.95906018901917</v>
      </c>
      <c r="AO114" s="32">
        <f ca="1">($J114*EXP(AO$5*($N114+0.5*($O114)^2))*_xlfn.NORM.DIST((LN(($L114*EXP($K114/100*AO$5)))-LN($J114)-$N114*AO$5)/($O114*SQRT(AO$5))-$O114*SQRT(AO$5),0,1,TRUE)+$L114*EXP($K114/100*AO$5)*(1-_xlfn.NORM.DIST((LN(($L114*EXP($K114/100*AO$5)))-LN($J114)-$N114*AO$5)/($O114*SQRT(AO$5)),0,1,TRUE)))*EXP(-$F$1*AO$5)*INDEX('3)tpx males'!DW$57:DW$107,MATCH($Q114,'3)tpx males'!$DC$57:$DC$107,0))</f>
        <v>62.735074566623716</v>
      </c>
      <c r="AP114" s="32">
        <f ca="1">($J114*EXP(AP$5*($N114+0.5*($O114)^2))*_xlfn.NORM.DIST((LN(($L114*EXP($K114/100*AP$5)))-LN($J114)-$N114*AP$5)/($O114*SQRT(AP$5))-$O114*SQRT(AP$5),0,1,TRUE)+$L114*EXP($K114/100*AP$5)*(1-_xlfn.NORM.DIST((LN(($L114*EXP($K114/100*AP$5)))-LN($J114)-$N114*AP$5)/($O114*SQRT(AP$5)),0,1,TRUE)))*EXP(-$F$1*AP$5)*INDEX('3)tpx males'!DX$57:DX$107,MATCH($Q114,'3)tpx males'!$DC$57:$DC$107,0))</f>
        <v>32.657318021019542</v>
      </c>
      <c r="AQ114" s="32">
        <f>($J114*EXP(AQ$5*($N114+0.5*($O114)^2))*_xlfn.NORM.DIST((LN(($L114*EXP($K114/100*AQ$5)))-LN($J114)-$N114*AQ$5)/($O114*SQRT(AQ$5))-$O114*SQRT(AQ$5),0,1,TRUE)+$L114*EXP($K114/100*AQ$5)*(1-_xlfn.NORM.DIST((LN(($L114*EXP($K114/100*AQ$5)))-LN($J114)-$N114*AQ$5)/($O114*SQRT(AQ$5)),0,1,TRUE)))*EXP(-$F$1*AQ$5)*INDEX('3)tpx males'!DY$57:DY$107,MATCH($Q114,'3)tpx males'!$DC$57:$DC$107,0))</f>
        <v>0</v>
      </c>
      <c r="AR114" s="32">
        <f>($J114*EXP(AR$5*($N114+0.5*($O114)^2))*_xlfn.NORM.DIST((LN(($L114*EXP($K114/100*AR$5)))-LN($J114)-$N114*AR$5)/($O114*SQRT(AR$5))-$O114*SQRT(AR$5),0,1,TRUE)+$L114*EXP($K114/100*AR$5)*(1-_xlfn.NORM.DIST((LN(($L114*EXP($K114/100*AR$5)))-LN($J114)-$N114*AR$5)/($O114*SQRT(AR$5)),0,1,TRUE)))*EXP(-$F$1*AR$5)*INDEX('3)tpx males'!DZ$57:DZ$107,MATCH($Q114,'3)tpx males'!$DC$57:$DC$107,0))</f>
        <v>0</v>
      </c>
      <c r="AS114" s="32">
        <f>($J114*EXP(AS$5*($N114+0.5*($O114)^2))*_xlfn.NORM.DIST((LN(($L114*EXP($K114/100*AS$5)))-LN($J114)-$N114*AS$5)/($O114*SQRT(AS$5))-$O114*SQRT(AS$5),0,1,TRUE)+$L114*EXP($K114/100*AS$5)*(1-_xlfn.NORM.DIST((LN(($L114*EXP($K114/100*AS$5)))-LN($J114)-$N114*AS$5)/($O114*SQRT(AS$5)),0,1,TRUE)))*EXP(-$F$1*AS$5)*INDEX('3)tpx males'!EA$57:EA$107,MATCH($Q114,'3)tpx males'!$DC$57:$DC$107,0))</f>
        <v>0</v>
      </c>
      <c r="AT114" s="32">
        <f>($J114*EXP(AT$5*($N114+0.5*($O114)^2))*_xlfn.NORM.DIST((LN(($L114*EXP($K114/100*AT$5)))-LN($J114)-$N114*AT$5)/($O114*SQRT(AT$5))-$O114*SQRT(AT$5),0,1,TRUE)+$L114*EXP($K114/100*AT$5)*(1-_xlfn.NORM.DIST((LN(($L114*EXP($K114/100*AT$5)))-LN($J114)-$N114*AT$5)/($O114*SQRT(AT$5)),0,1,TRUE)))*EXP(-$F$1*AT$5)*INDEX('3)tpx males'!EB$57:EB$107,MATCH($Q114,'3)tpx males'!$DC$57:$DC$107,0))</f>
        <v>0</v>
      </c>
      <c r="AU114" s="32">
        <f>($J114*EXP(AU$5*($N114+0.5*($O114)^2))*_xlfn.NORM.DIST((LN(($L114*EXP($K114/100*AU$5)))-LN($J114)-$N114*AU$5)/($O114*SQRT(AU$5))-$O114*SQRT(AU$5),0,1,TRUE)+$L114*EXP($K114/100*AU$5)*(1-_xlfn.NORM.DIST((LN(($L114*EXP($K114/100*AU$5)))-LN($J114)-$N114*AU$5)/($O114*SQRT(AU$5)),0,1,TRUE)))*EXP(-$F$1*AU$5)*INDEX('3)tpx males'!EC$57:EC$107,MATCH($Q114,'3)tpx males'!$DC$57:$DC$107,0))</f>
        <v>0</v>
      </c>
      <c r="AV114" s="32">
        <f>($J114*EXP(AV$5*($N114+0.5*($O114)^2))*_xlfn.NORM.DIST((LN(($L114*EXP($K114/100*AV$5)))-LN($J114)-$N114*AV$5)/($O114*SQRT(AV$5))-$O114*SQRT(AV$5),0,1,TRUE)+$L114*EXP($K114/100*AV$5)*(1-_xlfn.NORM.DIST((LN(($L114*EXP($K114/100*AV$5)))-LN($J114)-$N114*AV$5)/($O114*SQRT(AV$5)),0,1,TRUE)))*EXP(-$F$1*AV$5)*INDEX('3)tpx males'!ED$57:ED$107,MATCH($Q114,'3)tpx males'!$DC$57:$DC$107,0))</f>
        <v>0</v>
      </c>
      <c r="AW114" s="32">
        <f>($J114*EXP(AW$5*($N114+0.5*($O114)^2))*_xlfn.NORM.DIST((LN(($L114*EXP($K114/100*AW$5)))-LN($J114)-$N114*AW$5)/($O114*SQRT(AW$5))-$O114*SQRT(AW$5),0,1,TRUE)+$L114*EXP($K114/100*AW$5)*(1-_xlfn.NORM.DIST((LN(($L114*EXP($K114/100*AW$5)))-LN($J114)-$N114*AW$5)/($O114*SQRT(AW$5)),0,1,TRUE)))*EXP(-$F$1*AW$5)*INDEX('3)tpx males'!EE$57:EE$107,MATCH($Q114,'3)tpx males'!$DC$57:$DC$107,0))</f>
        <v>0</v>
      </c>
      <c r="AX114" s="32">
        <f>($J114*EXP(AX$5*($N114+0.5*($O114)^2))*_xlfn.NORM.DIST((LN(($L114*EXP($K114/100*AX$5)))-LN($J114)-$N114*AX$5)/($O114*SQRT(AX$5))-$O114*SQRT(AX$5),0,1,TRUE)+$L114*EXP($K114/100*AX$5)*(1-_xlfn.NORM.DIST((LN(($L114*EXP($K114/100*AX$5)))-LN($J114)-$N114*AX$5)/($O114*SQRT(AX$5)),0,1,TRUE)))*EXP(-$F$1*AX$5)*INDEX('3)tpx males'!EF$57:EF$107,MATCH($Q114,'3)tpx males'!$DC$57:$DC$107,0))</f>
        <v>0</v>
      </c>
      <c r="AY114" s="32">
        <f>($J114*EXP(AY$5*($N114+0.5*($O114)^2))*_xlfn.NORM.DIST((LN(($L114*EXP($K114/100*AY$5)))-LN($J114)-$N114*AY$5)/($O114*SQRT(AY$5))-$O114*SQRT(AY$5),0,1,TRUE)+$L114*EXP($K114/100*AY$5)*(1-_xlfn.NORM.DIST((LN(($L114*EXP($K114/100*AY$5)))-LN($J114)-$N114*AY$5)/($O114*SQRT(AY$5)),0,1,TRUE)))*EXP(-$F$1*AY$5)*INDEX('3)tpx males'!EG$57:EG$107,MATCH($Q114,'3)tpx males'!$DC$57:$DC$107,0))</f>
        <v>0</v>
      </c>
      <c r="AZ114" s="32">
        <f>($J114*EXP(AZ$5*($N114+0.5*($O114)^2))*_xlfn.NORM.DIST((LN(($L114*EXP($K114/100*AZ$5)))-LN($J114)-$N114*AZ$5)/($O114*SQRT(AZ$5))-$O114*SQRT(AZ$5),0,1,TRUE)+$L114*EXP($K114/100*AZ$5)*(1-_xlfn.NORM.DIST((LN(($L114*EXP($K114/100*AZ$5)))-LN($J114)-$N114*AZ$5)/($O114*SQRT(AZ$5)),0,1,TRUE)))*EXP(-$F$1*AZ$5)*INDEX('3)tpx males'!EH$57:EH$107,MATCH($Q114,'3)tpx males'!$DC$57:$DC$107,0))</f>
        <v>0</v>
      </c>
      <c r="BA114" s="32">
        <f>($J114*EXP(BA$5*($N114+0.5*($O114)^2))*_xlfn.NORM.DIST((LN(($L114*EXP($K114/100*BA$5)))-LN($J114)-$N114*BA$5)/($O114*SQRT(BA$5))-$O114*SQRT(BA$5),0,1,TRUE)+$L114*EXP($K114/100*BA$5)*(1-_xlfn.NORM.DIST((LN(($L114*EXP($K114/100*BA$5)))-LN($J114)-$N114*BA$5)/($O114*SQRT(BA$5)),0,1,TRUE)))*EXP(-$F$1*BA$5)*INDEX('3)tpx males'!EI$57:EI$107,MATCH($Q114,'3)tpx males'!$DC$57:$DC$107,0))</f>
        <v>0</v>
      </c>
      <c r="BB114" s="32">
        <f>($J114*EXP(BB$5*($N114+0.5*($O114)^2))*_xlfn.NORM.DIST((LN(($L114*EXP($K114/100*BB$5)))-LN($J114)-$N114*BB$5)/($O114*SQRT(BB$5))-$O114*SQRT(BB$5),0,1,TRUE)+$L114*EXP($K114/100*BB$5)*(1-_xlfn.NORM.DIST((LN(($L114*EXP($K114/100*BB$5)))-LN($J114)-$N114*BB$5)/($O114*SQRT(BB$5)),0,1,TRUE)))*EXP(-$F$1*BB$5)*INDEX('3)tpx males'!EJ$57:EJ$107,MATCH($Q114,'3)tpx males'!$DC$57:$DC$107,0))</f>
        <v>0</v>
      </c>
      <c r="BC114" s="32">
        <f>($J114*EXP(BC$5*($N114+0.5*($O114)^2))*_xlfn.NORM.DIST((LN(($L114*EXP($K114/100*BC$5)))-LN($J114)-$N114*BC$5)/($O114*SQRT(BC$5))-$O114*SQRT(BC$5),0,1,TRUE)+$L114*EXP($K114/100*BC$5)*(1-_xlfn.NORM.DIST((LN(($L114*EXP($K114/100*BC$5)))-LN($J114)-$N114*BC$5)/($O114*SQRT(BC$5)),0,1,TRUE)))*EXP(-$F$1*BC$5)*INDEX('3)tpx males'!EK$57:EK$107,MATCH($Q114,'3)tpx males'!$DC$57:$DC$107,0))</f>
        <v>0</v>
      </c>
      <c r="BD114" s="32">
        <f>($J114*EXP(BD$5*($N114+0.5*($O114)^2))*_xlfn.NORM.DIST((LN(($L114*EXP($K114/100*BD$5)))-LN($J114)-$N114*BD$5)/($O114*SQRT(BD$5))-$O114*SQRT(BD$5),0,1,TRUE)+$L114*EXP($K114/100*BD$5)*(1-_xlfn.NORM.DIST((LN(($L114*EXP($K114/100*BD$5)))-LN($J114)-$N114*BD$5)/($O114*SQRT(BD$5)),0,1,TRUE)))*EXP(-$F$1*BD$5)*INDEX('3)tpx males'!EL$57:EL$107,MATCH($Q114,'3)tpx males'!$DC$57:$DC$107,0))</f>
        <v>0</v>
      </c>
      <c r="BE114" s="32">
        <f>($J114*EXP(BE$5*($N114+0.5*($O114)^2))*_xlfn.NORM.DIST((LN(($L114*EXP($K114/100*BE$5)))-LN($J114)-$N114*BE$5)/($O114*SQRT(BE$5))-$O114*SQRT(BE$5),0,1,TRUE)+$L114*EXP($K114/100*BE$5)*(1-_xlfn.NORM.DIST((LN(($L114*EXP($K114/100*BE$5)))-LN($J114)-$N114*BE$5)/($O114*SQRT(BE$5)),0,1,TRUE)))*EXP(-$F$1*BE$5)*INDEX('3)tpx males'!EM$57:EM$107,MATCH($Q114,'3)tpx males'!$DC$57:$DC$107,0))</f>
        <v>0</v>
      </c>
      <c r="BF114" s="32">
        <f>($J114*EXP(BF$5*($N114+0.5*($O114)^2))*_xlfn.NORM.DIST((LN(($L114*EXP($K114/100*BF$5)))-LN($J114)-$N114*BF$5)/($O114*SQRT(BF$5))-$O114*SQRT(BF$5),0,1,TRUE)+$L114*EXP($K114/100*BF$5)*(1-_xlfn.NORM.DIST((LN(($L114*EXP($K114/100*BF$5)))-LN($J114)-$N114*BF$5)/($O114*SQRT(BF$5)),0,1,TRUE)))*EXP(-$F$1*BF$5)*INDEX('3)tpx males'!EN$57:EN$107,MATCH($Q114,'3)tpx males'!$DC$57:$DC$107,0))</f>
        <v>0</v>
      </c>
      <c r="BG114" s="32">
        <f>($J114*EXP(BG$5*($N114+0.5*($O114)^2))*_xlfn.NORM.DIST((LN(($L114*EXP($K114/100*BG$5)))-LN($J114)-$N114*BG$5)/($O114*SQRT(BG$5))-$O114*SQRT(BG$5),0,1,TRUE)+$L114*EXP($K114/100*BG$5)*(1-_xlfn.NORM.DIST((LN(($L114*EXP($K114/100*BG$5)))-LN($J114)-$N114*BG$5)/($O114*SQRT(BG$5)),0,1,TRUE)))*EXP(-$F$1*BG$5)*INDEX('3)tpx males'!EO$57:EO$107,MATCH($Q114,'3)tpx males'!$DC$57:$DC$107,0))</f>
        <v>0</v>
      </c>
      <c r="BH114" s="32">
        <f>($J114*EXP(BH$5*($N114+0.5*($O114)^2))*_xlfn.NORM.DIST((LN(($L114*EXP($K114/100*BH$5)))-LN($J114)-$N114*BH$5)/($O114*SQRT(BH$5))-$O114*SQRT(BH$5),0,1,TRUE)+$L114*EXP($K114/100*BH$5)*(1-_xlfn.NORM.DIST((LN(($L114*EXP($K114/100*BH$5)))-LN($J114)-$N114*BH$5)/($O114*SQRT(BH$5)),0,1,TRUE)))*EXP(-$F$1*BH$5)*INDEX('3)tpx males'!EP$57:EP$107,MATCH($Q114,'3)tpx males'!$DC$57:$DC$107,0))</f>
        <v>0</v>
      </c>
      <c r="BI114" s="32">
        <f>($J114*EXP(BI$5*($N114+0.5*($O114)^2))*_xlfn.NORM.DIST((LN(($L114*EXP($K114/100*BI$5)))-LN($J114)-$N114*BI$5)/($O114*SQRT(BI$5))-$O114*SQRT(BI$5),0,1,TRUE)+$L114*EXP($K114/100*BI$5)*(1-_xlfn.NORM.DIST((LN(($L114*EXP($K114/100*BI$5)))-LN($J114)-$N114*BI$5)/($O114*SQRT(BI$5)),0,1,TRUE)))*EXP(-$F$1*BI$5)*INDEX('3)tpx males'!EQ$57:EQ$107,MATCH($Q114,'3)tpx males'!$DC$57:$DC$107,0))</f>
        <v>0</v>
      </c>
      <c r="BJ114" s="32">
        <f>($J114*EXP(BJ$5*($N114+0.5*($O114)^2))*_xlfn.NORM.DIST((LN(($L114*EXP($K114/100*BJ$5)))-LN($J114)-$N114*BJ$5)/($O114*SQRT(BJ$5))-$O114*SQRT(BJ$5),0,1,TRUE)+$L114*EXP($K114/100*BJ$5)*(1-_xlfn.NORM.DIST((LN(($L114*EXP($K114/100*BJ$5)))-LN($J114)-$N114*BJ$5)/($O114*SQRT(BJ$5)),0,1,TRUE)))*EXP(-$F$1*BJ$5)*INDEX('3)tpx males'!ER$57:ER$107,MATCH($Q114,'3)tpx males'!$DC$57:$DC$107,0))</f>
        <v>0</v>
      </c>
      <c r="BK114" s="32">
        <f>($J114*EXP(BK$5*($N114+0.5*($O114)^2))*_xlfn.NORM.DIST((LN(($L114*EXP($K114/100*BK$5)))-LN($J114)-$N114*BK$5)/($O114*SQRT(BK$5))-$O114*SQRT(BK$5),0,1,TRUE)+$L114*EXP($K114/100*BK$5)*(1-_xlfn.NORM.DIST((LN(($L114*EXP($K114/100*BK$5)))-LN($J114)-$N114*BK$5)/($O114*SQRT(BK$5)),0,1,TRUE)))*EXP(-$F$1*BK$5)*INDEX('3)tpx males'!ES$57:ES$107,MATCH($Q114,'3)tpx males'!$DC$57:$DC$107,0))</f>
        <v>0</v>
      </c>
      <c r="BL114" s="32">
        <f>($J114*EXP(BL$5*($N114+0.5*($O114)^2))*_xlfn.NORM.DIST((LN(($L114*EXP($K114/100*BL$5)))-LN($J114)-$N114*BL$5)/($O114*SQRT(BL$5))-$O114*SQRT(BL$5),0,1,TRUE)+$L114*EXP($K114/100*BL$5)*(1-_xlfn.NORM.DIST((LN(($L114*EXP($K114/100*BL$5)))-LN($J114)-$N114*BL$5)/($O114*SQRT(BL$5)),0,1,TRUE)))*EXP(-$F$1*BL$5)*INDEX('3)tpx males'!ET$57:ET$107,MATCH($Q114,'3)tpx males'!$DC$57:$DC$107,0))</f>
        <v>0</v>
      </c>
      <c r="BM114" s="32">
        <f>($J114*EXP(BM$5*($N114+0.5*($O114)^2))*_xlfn.NORM.DIST((LN(($L114*EXP($K114/100*BM$5)))-LN($J114)-$N114*BM$5)/($O114*SQRT(BM$5))-$O114*SQRT(BM$5),0,1,TRUE)+$L114*EXP($K114/100*BM$5)*(1-_xlfn.NORM.DIST((LN(($L114*EXP($K114/100*BM$5)))-LN($J114)-$N114*BM$5)/($O114*SQRT(BM$5)),0,1,TRUE)))*EXP(-$F$1*BM$5)*INDEX('3)tpx males'!EU$57:EU$107,MATCH($Q114,'3)tpx males'!$DC$57:$DC$107,0))</f>
        <v>0</v>
      </c>
      <c r="BN114" s="32">
        <f>($J114*EXP(BN$5*($N114+0.5*($O114)^2))*_xlfn.NORM.DIST((LN(($L114*EXP($K114/100*BN$5)))-LN($J114)-$N114*BN$5)/($O114*SQRT(BN$5))-$O114*SQRT(BN$5),0,1,TRUE)+$L114*EXP($K114/100*BN$5)*(1-_xlfn.NORM.DIST((LN(($L114*EXP($K114/100*BN$5)))-LN($J114)-$N114*BN$5)/($O114*SQRT(BN$5)),0,1,TRUE)))*EXP(-$F$1*BN$5)*INDEX('3)tpx males'!EV$57:EV$107,MATCH($Q114,'3)tpx males'!$DC$57:$DC$107,0))</f>
        <v>0</v>
      </c>
      <c r="BO114" s="32">
        <f>($J114*EXP(BO$5*($N114+0.5*($O114)^2))*_xlfn.NORM.DIST((LN(($L114*EXP($K114/100*BO$5)))-LN($J114)-$N114*BO$5)/($O114*SQRT(BO$5))-$O114*SQRT(BO$5),0,1,TRUE)+$L114*EXP($K114/100*BO$5)*(1-_xlfn.NORM.DIST((LN(($L114*EXP($K114/100*BO$5)))-LN($J114)-$N114*BO$5)/($O114*SQRT(BO$5)),0,1,TRUE)))*EXP(-$F$1*BO$5)*INDEX('3)tpx males'!EW$57:EW$107,MATCH($Q114,'3)tpx males'!$DC$57:$DC$107,0))</f>
        <v>0</v>
      </c>
      <c r="BP114" s="32">
        <f>($J114*EXP(BP$5*($N114+0.5*($O114)^2))*_xlfn.NORM.DIST((LN(($L114*EXP($K114/100*BP$5)))-LN($J114)-$N114*BP$5)/($O114*SQRT(BP$5))-$O114*SQRT(BP$5),0,1,TRUE)+$L114*EXP($K114/100*BP$5)*(1-_xlfn.NORM.DIST((LN(($L114*EXP($K114/100*BP$5)))-LN($J114)-$N114*BP$5)/($O114*SQRT(BP$5)),0,1,TRUE)))*EXP(-$F$1*BP$5)*INDEX('3)tpx males'!EX$57:EX$107,MATCH($Q114,'3)tpx males'!$DC$57:$DC$107,0))</f>
        <v>0</v>
      </c>
      <c r="BQ114" s="32">
        <f>($J114*EXP(BQ$5*($N114+0.5*($O114)^2))*_xlfn.NORM.DIST((LN(($L114*EXP($K114/100*BQ$5)))-LN($J114)-$N114*BQ$5)/($O114*SQRT(BQ$5))-$O114*SQRT(BQ$5),0,1,TRUE)+$L114*EXP($K114/100*BQ$5)*(1-_xlfn.NORM.DIST((LN(($L114*EXP($K114/100*BQ$5)))-LN($J114)-$N114*BQ$5)/($O114*SQRT(BQ$5)),0,1,TRUE)))*EXP(-$F$1*BQ$5)*INDEX('3)tpx males'!EY$57:EY$107,MATCH($Q114,'3)tpx males'!$DC$57:$DC$107,0))</f>
        <v>0</v>
      </c>
      <c r="BR114" s="32">
        <f>($J114*EXP(BR$5*($N114+0.5*($O114)^2))*_xlfn.NORM.DIST((LN(($L114*EXP($K114/100*BR$5)))-LN($J114)-$N114*BR$5)/($O114*SQRT(BR$5))-$O114*SQRT(BR$5),0,1,TRUE)+$L114*EXP($K114/100*BR$5)*(1-_xlfn.NORM.DIST((LN(($L114*EXP($K114/100*BR$5)))-LN($J114)-$N114*BR$5)/($O114*SQRT(BR$5)),0,1,TRUE)))*EXP(-$F$1*BR$5)*INDEX('3)tpx males'!EZ$57:EZ$107,MATCH($Q114,'3)tpx males'!$DC$57:$DC$107,0))</f>
        <v>0</v>
      </c>
      <c r="BS114" s="32">
        <f>($J114*EXP(BS$5*($N114+0.5*($O114)^2))*_xlfn.NORM.DIST((LN(($L114*EXP($K114/100*BS$5)))-LN($J114)-$N114*BS$5)/($O114*SQRT(BS$5))-$O114*SQRT(BS$5),0,1,TRUE)+$L114*EXP($K114/100*BS$5)*(1-_xlfn.NORM.DIST((LN(($L114*EXP($K114/100*BS$5)))-LN($J114)-$N114*BS$5)/($O114*SQRT(BS$5)),0,1,TRUE)))*EXP(-$F$1*BS$5)*INDEX('3)tpx males'!FA$57:FA$107,MATCH($Q114,'3)tpx males'!$DC$57:$DC$107,0))</f>
        <v>0</v>
      </c>
      <c r="BT114" s="32">
        <f>($J114*EXP(BT$5*($N114+0.5*($O114)^2))*_xlfn.NORM.DIST((LN(($L114*EXP($K114/100*BT$5)))-LN($J114)-$N114*BT$5)/($O114*SQRT(BT$5))-$O114*SQRT(BT$5),0,1,TRUE)+$L114*EXP($K114/100*BT$5)*(1-_xlfn.NORM.DIST((LN(($L114*EXP($K114/100*BT$5)))-LN($J114)-$N114*BT$5)/($O114*SQRT(BT$5)),0,1,TRUE)))*EXP(-$F$1*BT$5)*INDEX('3)tpx males'!FB$57:FB$107,MATCH($Q114,'3)tpx males'!$DC$57:$DC$107,0))</f>
        <v>0</v>
      </c>
    </row>
    <row r="115" spans="2:72" x14ac:dyDescent="0.25">
      <c r="B115" s="32" t="s">
        <v>11</v>
      </c>
      <c r="C115" s="32" t="s">
        <v>12</v>
      </c>
      <c r="D115" s="49">
        <v>15456</v>
      </c>
      <c r="E115" s="32" t="s">
        <v>13</v>
      </c>
      <c r="F115" s="32" t="s">
        <v>14</v>
      </c>
      <c r="G115" s="49">
        <v>16440</v>
      </c>
      <c r="H115" s="32" t="s">
        <v>13</v>
      </c>
      <c r="I115" s="32" t="s">
        <v>25</v>
      </c>
      <c r="J115" s="32">
        <v>553350</v>
      </c>
      <c r="K115" s="32">
        <v>8.5</v>
      </c>
      <c r="L115" s="32">
        <f>'3) 2016 cases'!M115*EXP('3) 2016 cases'!L115/100)</f>
        <v>90022.748094090493</v>
      </c>
      <c r="M115" s="32"/>
      <c r="N115" s="32">
        <f>INDEX('2b)Working'!$I$61:$P$61,MATCH($I115,'2b)Working'!$I$60:$P$60,0))</f>
        <v>7.2488258642637193E-2</v>
      </c>
      <c r="O115" s="32">
        <f>INDEX('2b)Working'!$I$62:$P$62,MATCH($I115,'2b)Working'!$I$60:$P$60,0))</f>
        <v>5.0085748750605209E-2</v>
      </c>
      <c r="P115" s="32" t="str">
        <f t="shared" si="5"/>
        <v/>
      </c>
      <c r="Q115" s="32">
        <f t="shared" si="4"/>
        <v>75</v>
      </c>
      <c r="R115" s="32">
        <f t="shared" si="6"/>
        <v>73</v>
      </c>
      <c r="S115" s="32">
        <f t="shared" si="7"/>
        <v>1</v>
      </c>
      <c r="U115" s="32">
        <f t="shared" ca="1" si="8"/>
        <v>118963.00073545202</v>
      </c>
      <c r="W115" s="32">
        <f ca="1">IFERROR(($J115*EXP(W$5*($N115+0.5*($O115)^2))*_xlfn.NORM.DIST((LN(($L115*EXP($K115/100*W$5)))-LN($J115)-$N115*W$5)/($O115*SQRT(W$5))-$O115*SQRT(W$5),0,1,TRUE)+$L115*EXP($K115/100*W$5)*(1-_xlfn.NORM.DIST((LN(($L115*EXP($K115/100*W$5)))-LN($J115)-$N115*W$5)/($O115*SQRT(W$5)),0,1,TRUE)))*EXP(-$F$1*W$5)*(INDEX('3)tpx females'!DG$57:DG$107,MATCH($R115,'3)tpx females'!$DE$57:$DE$107,0))+INDEX('3)tpx males'!DE$57:DE$107,MATCH($Q115,'3)tpx males'!$DC$57:$DC$107,0))-(INDEX('3)tpx males'!DD$110:DD$160,MATCH($Q115,'3)tpx males'!$DC$110:$DC$160,0))*INDEX('3)tpx females'!DF$111:DF$161,MATCH($R115,'3)tpx females'!$DE$111:$DE$161,0))*(1-(EXP(-INDEX('3)tpx males'!DE$4:DE$54,MATCH($Q115,'3)tpx males'!$DC$4:$DC$54,0)))*EXP(-INDEX('3)tpx females'!DG$3:DG$53,MATCH($R115,'3)tpx females'!$DE$3:$DE$53,0))))))),0)</f>
        <v>31.227285842964285</v>
      </c>
      <c r="X115" s="32">
        <f ca="1">IFERROR(($J115*EXP(X$5*($N115+0.5*($O115)^2))*_xlfn.NORM.DIST((LN(($L115*EXP($K115/100*X$5)))-LN($J115)-$N115*X$5)/($O115*SQRT(X$5))-$O115*SQRT(X$5),0,1,TRUE)+$L115*EXP($K115/100*X$5)*(1-_xlfn.NORM.DIST((LN(($L115*EXP($K115/100*X$5)))-LN($J115)-$N115*X$5)/($O115*SQRT(X$5)),0,1,TRUE)))*EXP(-$F$1*X$5)*(INDEX('3)tpx females'!DH$57:DH$107,MATCH($R115,'3)tpx females'!$DE$57:$DE$107,0))+INDEX('3)tpx males'!DF$57:DF$107,MATCH($Q115,'3)tpx males'!$DC$57:$DC$107,0))-(INDEX('3)tpx males'!DE$110:DE$160,MATCH($Q115,'3)tpx males'!$DC$110:$DC$160,0))*INDEX('3)tpx females'!DG$111:DG$161,MATCH($R115,'3)tpx females'!$DE$111:$DE$161,0))*(1-(EXP(-INDEX('3)tpx males'!DF$4:DF$54,MATCH($Q115,'3)tpx males'!$DC$4:$DC$54,0)))*EXP(-INDEX('3)tpx females'!DH$3:DH$53,MATCH($R115,'3)tpx females'!$DE$3:$DE$53,0))))))),0)</f>
        <v>114.08505367405743</v>
      </c>
      <c r="Y115" s="32">
        <f ca="1">IFERROR(($J115*EXP(Y$5*($N115+0.5*($O115)^2))*_xlfn.NORM.DIST((LN(($L115*EXP($K115/100*Y$5)))-LN($J115)-$N115*Y$5)/($O115*SQRT(Y$5))-$O115*SQRT(Y$5),0,1,TRUE)+$L115*EXP($K115/100*Y$5)*(1-_xlfn.NORM.DIST((LN(($L115*EXP($K115/100*Y$5)))-LN($J115)-$N115*Y$5)/($O115*SQRT(Y$5)),0,1,TRUE)))*EXP(-$F$1*Y$5)*(INDEX('3)tpx females'!DI$57:DI$107,MATCH($R115,'3)tpx females'!$DE$57:$DE$107,0))+INDEX('3)tpx males'!DG$57:DG$107,MATCH($Q115,'3)tpx males'!$DC$57:$DC$107,0))-(INDEX('3)tpx males'!DF$110:DF$160,MATCH($Q115,'3)tpx males'!$DC$110:$DC$160,0))*INDEX('3)tpx females'!DH$111:DH$161,MATCH($R115,'3)tpx females'!$DE$111:$DE$161,0))*(1-(EXP(-INDEX('3)tpx males'!DG$4:DG$54,MATCH($Q115,'3)tpx males'!$DC$4:$DC$54,0)))*EXP(-INDEX('3)tpx females'!DI$3:DI$53,MATCH($R115,'3)tpx females'!$DE$3:$DE$53,0))))))),0)</f>
        <v>210.31603742424142</v>
      </c>
      <c r="Z115" s="32">
        <f ca="1">IFERROR(($J115*EXP(Z$5*($N115+0.5*($O115)^2))*_xlfn.NORM.DIST((LN(($L115*EXP($K115/100*Z$5)))-LN($J115)-$N115*Z$5)/($O115*SQRT(Z$5))-$O115*SQRT(Z$5),0,1,TRUE)+$L115*EXP($K115/100*Z$5)*(1-_xlfn.NORM.DIST((LN(($L115*EXP($K115/100*Z$5)))-LN($J115)-$N115*Z$5)/($O115*SQRT(Z$5)),0,1,TRUE)))*EXP(-$F$1*Z$5)*(INDEX('3)tpx females'!DJ$57:DJ$107,MATCH($R115,'3)tpx females'!$DE$57:$DE$107,0))+INDEX('3)tpx males'!DH$57:DH$107,MATCH($Q115,'3)tpx males'!$DC$57:$DC$107,0))-(INDEX('3)tpx males'!DG$110:DG$160,MATCH($Q115,'3)tpx males'!$DC$110:$DC$160,0))*INDEX('3)tpx females'!DI$111:DI$161,MATCH($R115,'3)tpx females'!$DE$111:$DE$161,0))*(1-(EXP(-INDEX('3)tpx males'!DH$4:DH$54,MATCH($Q115,'3)tpx males'!$DC$4:$DC$54,0)))*EXP(-INDEX('3)tpx females'!DJ$3:DJ$53,MATCH($R115,'3)tpx females'!$DE$3:$DE$53,0))))))),0)</f>
        <v>321.88274041895409</v>
      </c>
      <c r="AA115" s="32">
        <f ca="1">IFERROR(($J115*EXP(AA$5*($N115+0.5*($O115)^2))*_xlfn.NORM.DIST((LN(($L115*EXP($K115/100*AA$5)))-LN($J115)-$N115*AA$5)/($O115*SQRT(AA$5))-$O115*SQRT(AA$5),0,1,TRUE)+$L115*EXP($K115/100*AA$5)*(1-_xlfn.NORM.DIST((LN(($L115*EXP($K115/100*AA$5)))-LN($J115)-$N115*AA$5)/($O115*SQRT(AA$5)),0,1,TRUE)))*EXP(-$F$1*AA$5)*(INDEX('3)tpx females'!DK$57:DK$107,MATCH($R115,'3)tpx females'!$DE$57:$DE$107,0))+INDEX('3)tpx males'!DI$57:DI$107,MATCH($Q115,'3)tpx males'!$DC$57:$DC$107,0))-(INDEX('3)tpx males'!DH$110:DH$160,MATCH($Q115,'3)tpx males'!$DC$110:$DC$160,0))*INDEX('3)tpx females'!DJ$111:DJ$161,MATCH($R115,'3)tpx females'!$DE$111:$DE$161,0))*(1-(EXP(-INDEX('3)tpx males'!DI$4:DI$54,MATCH($Q115,'3)tpx males'!$DC$4:$DC$54,0)))*EXP(-INDEX('3)tpx females'!DK$3:DK$53,MATCH($R115,'3)tpx females'!$DE$3:$DE$53,0))))))),0)</f>
        <v>495.78037289766746</v>
      </c>
      <c r="AB115" s="32">
        <f ca="1">IFERROR(($J115*EXP(AB$5*($N115+0.5*($O115)^2))*_xlfn.NORM.DIST((LN(($L115*EXP($K115/100*AB$5)))-LN($J115)-$N115*AB$5)/($O115*SQRT(AB$5))-$O115*SQRT(AB$5),0,1,TRUE)+$L115*EXP($K115/100*AB$5)*(1-_xlfn.NORM.DIST((LN(($L115*EXP($K115/100*AB$5)))-LN($J115)-$N115*AB$5)/($O115*SQRT(AB$5)),0,1,TRUE)))*EXP(-$F$1*AB$5)*(INDEX('3)tpx females'!DL$57:DL$107,MATCH($R115,'3)tpx females'!$DE$57:$DE$107,0))+INDEX('3)tpx males'!DJ$57:DJ$107,MATCH($Q115,'3)tpx males'!$DC$57:$DC$107,0))-(INDEX('3)tpx males'!DI$110:DI$160,MATCH($Q115,'3)tpx males'!$DC$110:$DC$160,0))*INDEX('3)tpx females'!DK$111:DK$161,MATCH($R115,'3)tpx females'!$DE$111:$DE$161,0))*(1-(EXP(-INDEX('3)tpx males'!DJ$4:DJ$54,MATCH($Q115,'3)tpx males'!$DC$4:$DC$54,0)))*EXP(-INDEX('3)tpx females'!DL$3:DL$53,MATCH($R115,'3)tpx females'!$DE$3:$DE$53,0))))))),0)</f>
        <v>676.61965319768694</v>
      </c>
      <c r="AC115" s="32">
        <f ca="1">IFERROR(($J115*EXP(AC$5*($N115+0.5*($O115)^2))*_xlfn.NORM.DIST((LN(($L115*EXP($K115/100*AC$5)))-LN($J115)-$N115*AC$5)/($O115*SQRT(AC$5))-$O115*SQRT(AC$5),0,1,TRUE)+$L115*EXP($K115/100*AC$5)*(1-_xlfn.NORM.DIST((LN(($L115*EXP($K115/100*AC$5)))-LN($J115)-$N115*AC$5)/($O115*SQRT(AC$5)),0,1,TRUE)))*EXP(-$F$1*AC$5)*(INDEX('3)tpx females'!DM$57:DM$107,MATCH($R115,'3)tpx females'!$DE$57:$DE$107,0))+INDEX('3)tpx males'!DK$57:DK$107,MATCH($Q115,'3)tpx males'!$DC$57:$DC$107,0))-(INDEX('3)tpx males'!DJ$110:DJ$160,MATCH($Q115,'3)tpx males'!$DC$110:$DC$160,0))*INDEX('3)tpx females'!DL$111:DL$161,MATCH($R115,'3)tpx females'!$DE$111:$DE$161,0))*(1-(EXP(-INDEX('3)tpx males'!DK$4:DK$54,MATCH($Q115,'3)tpx males'!$DC$4:$DC$54,0)))*EXP(-INDEX('3)tpx females'!DM$3:DM$53,MATCH($R115,'3)tpx females'!$DE$3:$DE$53,0))))))),0)</f>
        <v>920.37384251942285</v>
      </c>
      <c r="AD115" s="32">
        <f ca="1">IFERROR(($J115*EXP(AD$5*($N115+0.5*($O115)^2))*_xlfn.NORM.DIST((LN(($L115*EXP($K115/100*AD$5)))-LN($J115)-$N115*AD$5)/($O115*SQRT(AD$5))-$O115*SQRT(AD$5),0,1,TRUE)+$L115*EXP($K115/100*AD$5)*(1-_xlfn.NORM.DIST((LN(($L115*EXP($K115/100*AD$5)))-LN($J115)-$N115*AD$5)/($O115*SQRT(AD$5)),0,1,TRUE)))*EXP(-$F$1*AD$5)*(INDEX('3)tpx females'!DN$57:DN$107,MATCH($R115,'3)tpx females'!$DE$57:$DE$107,0))+INDEX('3)tpx males'!DL$57:DL$107,MATCH($Q115,'3)tpx males'!$DC$57:$DC$107,0))-(INDEX('3)tpx males'!DK$110:DK$160,MATCH($Q115,'3)tpx males'!$DC$110:$DC$160,0))*INDEX('3)tpx females'!DM$111:DM$161,MATCH($R115,'3)tpx females'!$DE$111:$DE$161,0))*(1-(EXP(-INDEX('3)tpx males'!DL$4:DL$54,MATCH($Q115,'3)tpx males'!$DC$4:$DC$54,0)))*EXP(-INDEX('3)tpx females'!DN$3:DN$53,MATCH($R115,'3)tpx females'!$DE$3:$DE$53,0))))))),0)</f>
        <v>1259.114677367621</v>
      </c>
      <c r="AE115" s="32">
        <f ca="1">IFERROR(($J115*EXP(AE$5*($N115+0.5*($O115)^2))*_xlfn.NORM.DIST((LN(($L115*EXP($K115/100*AE$5)))-LN($J115)-$N115*AE$5)/($O115*SQRT(AE$5))-$O115*SQRT(AE$5),0,1,TRUE)+$L115*EXP($K115/100*AE$5)*(1-_xlfn.NORM.DIST((LN(($L115*EXP($K115/100*AE$5)))-LN($J115)-$N115*AE$5)/($O115*SQRT(AE$5)),0,1,TRUE)))*EXP(-$F$1*AE$5)*(INDEX('3)tpx females'!DO$57:DO$107,MATCH($R115,'3)tpx females'!$DE$57:$DE$107,0))+INDEX('3)tpx males'!DM$57:DM$107,MATCH($Q115,'3)tpx males'!$DC$57:$DC$107,0))-(INDEX('3)tpx males'!DL$110:DL$160,MATCH($Q115,'3)tpx males'!$DC$110:$DC$160,0))*INDEX('3)tpx females'!DN$111:DN$161,MATCH($R115,'3)tpx females'!$DE$111:$DE$161,0))*(1-(EXP(-INDEX('3)tpx males'!DM$4:DM$54,MATCH($Q115,'3)tpx males'!$DC$4:$DC$54,0)))*EXP(-INDEX('3)tpx females'!DO$3:DO$53,MATCH($R115,'3)tpx females'!$DE$3:$DE$53,0))))))),0)</f>
        <v>1662.5112817630056</v>
      </c>
      <c r="AF115" s="32">
        <f ca="1">IFERROR(($J115*EXP(AF$5*($N115+0.5*($O115)^2))*_xlfn.NORM.DIST((LN(($L115*EXP($K115/100*AF$5)))-LN($J115)-$N115*AF$5)/($O115*SQRT(AF$5))-$O115*SQRT(AF$5),0,1,TRUE)+$L115*EXP($K115/100*AF$5)*(1-_xlfn.NORM.DIST((LN(($L115*EXP($K115/100*AF$5)))-LN($J115)-$N115*AF$5)/($O115*SQRT(AF$5)),0,1,TRUE)))*EXP(-$F$1*AF$5)*(INDEX('3)tpx females'!DP$57:DP$107,MATCH($R115,'3)tpx females'!$DE$57:$DE$107,0))+INDEX('3)tpx males'!DN$57:DN$107,MATCH($Q115,'3)tpx males'!$DC$57:$DC$107,0))-(INDEX('3)tpx males'!DM$110:DM$160,MATCH($Q115,'3)tpx males'!$DC$110:$DC$160,0))*INDEX('3)tpx females'!DO$111:DO$161,MATCH($R115,'3)tpx females'!$DE$111:$DE$161,0))*(1-(EXP(-INDEX('3)tpx males'!DN$4:DN$54,MATCH($Q115,'3)tpx males'!$DC$4:$DC$54,0)))*EXP(-INDEX('3)tpx females'!DP$3:DP$53,MATCH($R115,'3)tpx females'!$DE$3:$DE$53,0))))))),0)</f>
        <v>2145.7283707745405</v>
      </c>
      <c r="AG115" s="32">
        <f ca="1">IFERROR(($J115*EXP(AG$5*($N115+0.5*($O115)^2))*_xlfn.NORM.DIST((LN(($L115*EXP($K115/100*AG$5)))-LN($J115)-$N115*AG$5)/($O115*SQRT(AG$5))-$O115*SQRT(AG$5),0,1,TRUE)+$L115*EXP($K115/100*AG$5)*(1-_xlfn.NORM.DIST((LN(($L115*EXP($K115/100*AG$5)))-LN($J115)-$N115*AG$5)/($O115*SQRT(AG$5)),0,1,TRUE)))*EXP(-$F$1*AG$5)*(INDEX('3)tpx females'!DQ$57:DQ$107,MATCH($R115,'3)tpx females'!$DE$57:$DE$107,0))+INDEX('3)tpx males'!DO$57:DO$107,MATCH($Q115,'3)tpx males'!$DC$57:$DC$107,0))-(INDEX('3)tpx males'!DN$110:DN$160,MATCH($Q115,'3)tpx males'!$DC$110:$DC$160,0))*INDEX('3)tpx females'!DP$111:DP$161,MATCH($R115,'3)tpx females'!$DE$111:$DE$161,0))*(1-(EXP(-INDEX('3)tpx males'!DO$4:DO$54,MATCH($Q115,'3)tpx males'!$DC$4:$DC$54,0)))*EXP(-INDEX('3)tpx females'!DQ$3:DQ$53,MATCH($R115,'3)tpx females'!$DE$3:$DE$53,0))))))),0)</f>
        <v>2649.7970568559472</v>
      </c>
      <c r="AH115" s="32">
        <f ca="1">IFERROR(($J115*EXP(AH$5*($N115+0.5*($O115)^2))*_xlfn.NORM.DIST((LN(($L115*EXP($K115/100*AH$5)))-LN($J115)-$N115*AH$5)/($O115*SQRT(AH$5))-$O115*SQRT(AH$5),0,1,TRUE)+$L115*EXP($K115/100*AH$5)*(1-_xlfn.NORM.DIST((LN(($L115*EXP($K115/100*AH$5)))-LN($J115)-$N115*AH$5)/($O115*SQRT(AH$5)),0,1,TRUE)))*EXP(-$F$1*AH$5)*(INDEX('3)tpx females'!DR$57:DR$107,MATCH($R115,'3)tpx females'!$DE$57:$DE$107,0))+INDEX('3)tpx males'!DP$57:DP$107,MATCH($Q115,'3)tpx males'!$DC$57:$DC$107,0))-(INDEX('3)tpx males'!DO$110:DO$160,MATCH($Q115,'3)tpx males'!$DC$110:$DC$160,0))*INDEX('3)tpx females'!DQ$111:DQ$161,MATCH($R115,'3)tpx females'!$DE$111:$DE$161,0))*(1-(EXP(-INDEX('3)tpx males'!DP$4:DP$54,MATCH($Q115,'3)tpx males'!$DC$4:$DC$54,0)))*EXP(-INDEX('3)tpx females'!DR$3:DR$53,MATCH($R115,'3)tpx females'!$DE$3:$DE$53,0))))))),0)</f>
        <v>3303.5388833496454</v>
      </c>
      <c r="AI115" s="32">
        <f ca="1">IFERROR(($J115*EXP(AI$5*($N115+0.5*($O115)^2))*_xlfn.NORM.DIST((LN(($L115*EXP($K115/100*AI$5)))-LN($J115)-$N115*AI$5)/($O115*SQRT(AI$5))-$O115*SQRT(AI$5),0,1,TRUE)+$L115*EXP($K115/100*AI$5)*(1-_xlfn.NORM.DIST((LN(($L115*EXP($K115/100*AI$5)))-LN($J115)-$N115*AI$5)/($O115*SQRT(AI$5)),0,1,TRUE)))*EXP(-$F$1*AI$5)*(INDEX('3)tpx females'!DS$57:DS$107,MATCH($R115,'3)tpx females'!$DE$57:$DE$107,0))+INDEX('3)tpx males'!DQ$57:DQ$107,MATCH($Q115,'3)tpx males'!$DC$57:$DC$107,0))-(INDEX('3)tpx males'!DP$110:DP$160,MATCH($Q115,'3)tpx males'!$DC$110:$DC$160,0))*INDEX('3)tpx females'!DR$111:DR$161,MATCH($R115,'3)tpx females'!$DE$111:$DE$161,0))*(1-(EXP(-INDEX('3)tpx males'!DQ$4:DQ$54,MATCH($Q115,'3)tpx males'!$DC$4:$DC$54,0)))*EXP(-INDEX('3)tpx females'!DS$3:DS$53,MATCH($R115,'3)tpx females'!$DE$3:$DE$53,0))))))),0)</f>
        <v>3899.9352101807694</v>
      </c>
      <c r="AJ115" s="32">
        <f ca="1">IFERROR(($J115*EXP(AJ$5*($N115+0.5*($O115)^2))*_xlfn.NORM.DIST((LN(($L115*EXP($K115/100*AJ$5)))-LN($J115)-$N115*AJ$5)/($O115*SQRT(AJ$5))-$O115*SQRT(AJ$5),0,1,TRUE)+$L115*EXP($K115/100*AJ$5)*(1-_xlfn.NORM.DIST((LN(($L115*EXP($K115/100*AJ$5)))-LN($J115)-$N115*AJ$5)/($O115*SQRT(AJ$5)),0,1,TRUE)))*EXP(-$F$1*AJ$5)*(INDEX('3)tpx females'!DT$57:DT$107,MATCH($R115,'3)tpx females'!$DE$57:$DE$107,0))+INDEX('3)tpx males'!DR$57:DR$107,MATCH($Q115,'3)tpx males'!$DC$57:$DC$107,0))-(INDEX('3)tpx males'!DQ$110:DQ$160,MATCH($Q115,'3)tpx males'!$DC$110:$DC$160,0))*INDEX('3)tpx females'!DS$111:DS$161,MATCH($R115,'3)tpx females'!$DE$111:$DE$161,0))*(1-(EXP(-INDEX('3)tpx males'!DR$4:DR$54,MATCH($Q115,'3)tpx males'!$DC$4:$DC$54,0)))*EXP(-INDEX('3)tpx females'!DT$3:DT$53,MATCH($R115,'3)tpx females'!$DE$3:$DE$53,0))))))),0)</f>
        <v>4854.0123816561927</v>
      </c>
      <c r="AK115" s="32">
        <f ca="1">IFERROR(($J115*EXP(AK$5*($N115+0.5*($O115)^2))*_xlfn.NORM.DIST((LN(($L115*EXP($K115/100*AK$5)))-LN($J115)-$N115*AK$5)/($O115*SQRT(AK$5))-$O115*SQRT(AK$5),0,1,TRUE)+$L115*EXP($K115/100*AK$5)*(1-_xlfn.NORM.DIST((LN(($L115*EXP($K115/100*AK$5)))-LN($J115)-$N115*AK$5)/($O115*SQRT(AK$5)),0,1,TRUE)))*EXP(-$F$1*AK$5)*(INDEX('3)tpx females'!DU$57:DU$107,MATCH($R115,'3)tpx females'!$DE$57:$DE$107,0))+INDEX('3)tpx males'!DS$57:DS$107,MATCH($Q115,'3)tpx males'!$DC$57:$DC$107,0))-(INDEX('3)tpx males'!DR$110:DR$160,MATCH($Q115,'3)tpx males'!$DC$110:$DC$160,0))*INDEX('3)tpx females'!DT$111:DT$161,MATCH($R115,'3)tpx females'!$DE$111:$DE$161,0))*(1-(EXP(-INDEX('3)tpx males'!DS$4:DS$54,MATCH($Q115,'3)tpx males'!$DC$4:$DC$54,0)))*EXP(-INDEX('3)tpx females'!DU$3:DU$53,MATCH($R115,'3)tpx females'!$DE$3:$DE$53,0))))))),0)</f>
        <v>5754.1025285230544</v>
      </c>
      <c r="AL115" s="32">
        <f ca="1">IFERROR(($J115*EXP(AL$5*($N115+0.5*($O115)^2))*_xlfn.NORM.DIST((LN(($L115*EXP($K115/100*AL$5)))-LN($J115)-$N115*AL$5)/($O115*SQRT(AL$5))-$O115*SQRT(AL$5),0,1,TRUE)+$L115*EXP($K115/100*AL$5)*(1-_xlfn.NORM.DIST((LN(($L115*EXP($K115/100*AL$5)))-LN($J115)-$N115*AL$5)/($O115*SQRT(AL$5)),0,1,TRUE)))*EXP(-$F$1*AL$5)*(INDEX('3)tpx females'!DV$57:DV$107,MATCH($R115,'3)tpx females'!$DE$57:$DE$107,0))+INDEX('3)tpx males'!DT$57:DT$107,MATCH($Q115,'3)tpx males'!$DC$57:$DC$107,0))-(INDEX('3)tpx males'!DS$110:DS$160,MATCH($Q115,'3)tpx males'!$DC$110:$DC$160,0))*INDEX('3)tpx females'!DU$111:DU$161,MATCH($R115,'3)tpx females'!$DE$111:$DE$161,0))*(1-(EXP(-INDEX('3)tpx males'!DT$4:DT$54,MATCH($Q115,'3)tpx males'!$DC$4:$DC$54,0)))*EXP(-INDEX('3)tpx females'!DV$3:DV$53,MATCH($R115,'3)tpx females'!$DE$3:$DE$53,0))))))),0)</f>
        <v>6535.703132541963</v>
      </c>
      <c r="AM115" s="32">
        <f ca="1">IFERROR(($J115*EXP(AM$5*($N115+0.5*($O115)^2))*_xlfn.NORM.DIST((LN(($L115*EXP($K115/100*AM$5)))-LN($J115)-$N115*AM$5)/($O115*SQRT(AM$5))-$O115*SQRT(AM$5),0,1,TRUE)+$L115*EXP($K115/100*AM$5)*(1-_xlfn.NORM.DIST((LN(($L115*EXP($K115/100*AM$5)))-LN($J115)-$N115*AM$5)/($O115*SQRT(AM$5)),0,1,TRUE)))*EXP(-$F$1*AM$5)*(INDEX('3)tpx females'!DW$57:DW$107,MATCH($R115,'3)tpx females'!$DE$57:$DE$107,0))+INDEX('3)tpx males'!DU$57:DU$107,MATCH($Q115,'3)tpx males'!$DC$57:$DC$107,0))-(INDEX('3)tpx males'!DT$110:DT$160,MATCH($Q115,'3)tpx males'!$DC$110:$DC$160,0))*INDEX('3)tpx females'!DV$111:DV$161,MATCH($R115,'3)tpx females'!$DE$111:$DE$161,0))*(1-(EXP(-INDEX('3)tpx males'!DU$4:DU$54,MATCH($Q115,'3)tpx males'!$DC$4:$DC$54,0)))*EXP(-INDEX('3)tpx females'!DW$3:DW$53,MATCH($R115,'3)tpx females'!$DE$3:$DE$53,0))))))),0)</f>
        <v>7668.8892876880464</v>
      </c>
      <c r="AN115" s="32">
        <f ca="1">IFERROR(($J115*EXP(AN$5*($N115+0.5*($O115)^2))*_xlfn.NORM.DIST((LN(($L115*EXP($K115/100*AN$5)))-LN($J115)-$N115*AN$5)/($O115*SQRT(AN$5))-$O115*SQRT(AN$5),0,1,TRUE)+$L115*EXP($K115/100*AN$5)*(1-_xlfn.NORM.DIST((LN(($L115*EXP($K115/100*AN$5)))-LN($J115)-$N115*AN$5)/($O115*SQRT(AN$5)),0,1,TRUE)))*EXP(-$F$1*AN$5)*(INDEX('3)tpx females'!DX$57:DX$107,MATCH($R115,'3)tpx females'!$DE$57:$DE$107,0))+INDEX('3)tpx males'!DV$57:DV$107,MATCH($Q115,'3)tpx males'!$DC$57:$DC$107,0))-(INDEX('3)tpx males'!DU$110:DU$160,MATCH($Q115,'3)tpx males'!$DC$110:$DC$160,0))*INDEX('3)tpx females'!DW$111:DW$161,MATCH($R115,'3)tpx females'!$DE$111:$DE$161,0))*(1-(EXP(-INDEX('3)tpx males'!DV$4:DV$54,MATCH($Q115,'3)tpx males'!$DC$4:$DC$54,0)))*EXP(-INDEX('3)tpx females'!DX$3:DX$53,MATCH($R115,'3)tpx females'!$DE$3:$DE$53,0))))))),0)</f>
        <v>8070.357550854792</v>
      </c>
      <c r="AO115" s="32">
        <f ca="1">IFERROR(($J115*EXP(AO$5*($N115+0.5*($O115)^2))*_xlfn.NORM.DIST((LN(($L115*EXP($K115/100*AO$5)))-LN($J115)-$N115*AO$5)/($O115*SQRT(AO$5))-$O115*SQRT(AO$5),0,1,TRUE)+$L115*EXP($K115/100*AO$5)*(1-_xlfn.NORM.DIST((LN(($L115*EXP($K115/100*AO$5)))-LN($J115)-$N115*AO$5)/($O115*SQRT(AO$5)),0,1,TRUE)))*EXP(-$F$1*AO$5)*(INDEX('3)tpx females'!DY$57:DY$107,MATCH($R115,'3)tpx females'!$DE$57:$DE$107,0))+INDEX('3)tpx males'!DW$57:DW$107,MATCH($Q115,'3)tpx males'!$DC$57:$DC$107,0))-(INDEX('3)tpx males'!DV$110:DV$160,MATCH($Q115,'3)tpx males'!$DC$110:$DC$160,0))*INDEX('3)tpx females'!DX$111:DX$161,MATCH($R115,'3)tpx females'!$DE$111:$DE$161,0))*(1-(EXP(-INDEX('3)tpx males'!DW$4:DW$54,MATCH($Q115,'3)tpx males'!$DC$4:$DC$54,0)))*EXP(-INDEX('3)tpx females'!DY$3:DY$53,MATCH($R115,'3)tpx females'!$DE$3:$DE$53,0))))))),0)</f>
        <v>8392.6253127292694</v>
      </c>
      <c r="AP115" s="32">
        <f ca="1">IFERROR(($J115*EXP(AP$5*($N115+0.5*($O115)^2))*_xlfn.NORM.DIST((LN(($L115*EXP($K115/100*AP$5)))-LN($J115)-$N115*AP$5)/($O115*SQRT(AP$5))-$O115*SQRT(AP$5),0,1,TRUE)+$L115*EXP($K115/100*AP$5)*(1-_xlfn.NORM.DIST((LN(($L115*EXP($K115/100*AP$5)))-LN($J115)-$N115*AP$5)/($O115*SQRT(AP$5)),0,1,TRUE)))*EXP(-$F$1*AP$5)*(INDEX('3)tpx females'!DZ$57:DZ$107,MATCH($R115,'3)tpx females'!$DE$57:$DE$107,0))+INDEX('3)tpx males'!DX$57:DX$107,MATCH($Q115,'3)tpx males'!$DC$57:$DC$107,0))-(INDEX('3)tpx males'!DW$110:DW$160,MATCH($Q115,'3)tpx males'!$DC$110:$DC$160,0))*INDEX('3)tpx females'!DY$111:DY$161,MATCH($R115,'3)tpx females'!$DE$111:$DE$161,0))*(1-(EXP(-INDEX('3)tpx males'!DX$4:DX$54,MATCH($Q115,'3)tpx males'!$DC$4:$DC$54,0)))*EXP(-INDEX('3)tpx females'!DZ$3:DZ$53,MATCH($R115,'3)tpx females'!$DE$3:$DE$53,0))))))),0)</f>
        <v>8566.6298634017603</v>
      </c>
      <c r="AQ115" s="32">
        <f ca="1">IFERROR(($J115*EXP(AQ$5*($N115+0.5*($O115)^2))*_xlfn.NORM.DIST((LN(($L115*EXP($K115/100*AQ$5)))-LN($J115)-$N115*AQ$5)/($O115*SQRT(AQ$5))-$O115*SQRT(AQ$5),0,1,TRUE)+$L115*EXP($K115/100*AQ$5)*(1-_xlfn.NORM.DIST((LN(($L115*EXP($K115/100*AQ$5)))-LN($J115)-$N115*AQ$5)/($O115*SQRT(AQ$5)),0,1,TRUE)))*EXP(-$F$1*AQ$5)*(INDEX('3)tpx females'!EA$57:EA$107,MATCH($R115,'3)tpx females'!$DE$57:$DE$107,0))+INDEX('3)tpx males'!DY$57:DY$107,MATCH($Q115,'3)tpx males'!$DC$57:$DC$107,0))-(INDEX('3)tpx males'!DX$110:DX$160,MATCH($Q115,'3)tpx males'!$DC$110:$DC$160,0))*INDEX('3)tpx females'!DZ$111:DZ$161,MATCH($R115,'3)tpx females'!$DE$111:$DE$161,0))*(1-(EXP(-INDEX('3)tpx males'!DY$4:DY$54,MATCH($Q115,'3)tpx males'!$DC$4:$DC$54,0)))*EXP(-INDEX('3)tpx females'!EA$3:EA$53,MATCH($R115,'3)tpx females'!$DE$3:$DE$53,0))))))),0)</f>
        <v>8345.2949566451916</v>
      </c>
      <c r="AR115" s="32">
        <f ca="1">IFERROR(($J115*EXP(AR$5*($N115+0.5*($O115)^2))*_xlfn.NORM.DIST((LN(($L115*EXP($K115/100*AR$5)))-LN($J115)-$N115*AR$5)/($O115*SQRT(AR$5))-$O115*SQRT(AR$5),0,1,TRUE)+$L115*EXP($K115/100*AR$5)*(1-_xlfn.NORM.DIST((LN(($L115*EXP($K115/100*AR$5)))-LN($J115)-$N115*AR$5)/($O115*SQRT(AR$5)),0,1,TRUE)))*EXP(-$F$1*AR$5)*(INDEX('3)tpx females'!EB$57:EB$107,MATCH($R115,'3)tpx females'!$DE$57:$DE$107,0))+INDEX('3)tpx males'!DZ$57:DZ$107,MATCH($Q115,'3)tpx males'!$DC$57:$DC$107,0))-(INDEX('3)tpx males'!DY$110:DY$160,MATCH($Q115,'3)tpx males'!$DC$110:$DC$160,0))*INDEX('3)tpx females'!EA$111:EA$161,MATCH($R115,'3)tpx females'!$DE$111:$DE$161,0))*(1-(EXP(-INDEX('3)tpx males'!DZ$4:DZ$54,MATCH($Q115,'3)tpx males'!$DC$4:$DC$54,0)))*EXP(-INDEX('3)tpx females'!EB$3:EB$53,MATCH($R115,'3)tpx females'!$DE$3:$DE$53,0))))))),0)</f>
        <v>8165.7879820270973</v>
      </c>
      <c r="AS115" s="32">
        <f ca="1">IFERROR(($J115*EXP(AS$5*($N115+0.5*($O115)^2))*_xlfn.NORM.DIST((LN(($L115*EXP($K115/100*AS$5)))-LN($J115)-$N115*AS$5)/($O115*SQRT(AS$5))-$O115*SQRT(AS$5),0,1,TRUE)+$L115*EXP($K115/100*AS$5)*(1-_xlfn.NORM.DIST((LN(($L115*EXP($K115/100*AS$5)))-LN($J115)-$N115*AS$5)/($O115*SQRT(AS$5)),0,1,TRUE)))*EXP(-$F$1*AS$5)*(INDEX('3)tpx females'!EC$57:EC$107,MATCH($R115,'3)tpx females'!$DE$57:$DE$107,0))+INDEX('3)tpx males'!EA$57:EA$107,MATCH($Q115,'3)tpx males'!$DC$57:$DC$107,0))-(INDEX('3)tpx males'!DZ$110:DZ$160,MATCH($Q115,'3)tpx males'!$DC$110:$DC$160,0))*INDEX('3)tpx females'!EB$111:EB$161,MATCH($R115,'3)tpx females'!$DE$111:$DE$161,0))*(1-(EXP(-INDEX('3)tpx males'!EA$4:EA$54,MATCH($Q115,'3)tpx males'!$DC$4:$DC$54,0)))*EXP(-INDEX('3)tpx females'!EC$3:EC$53,MATCH($R115,'3)tpx females'!$DE$3:$DE$53,0))))))),0)</f>
        <v>7393.4962134908201</v>
      </c>
      <c r="AT115" s="32">
        <f ca="1">IFERROR(($J115*EXP(AT$5*($N115+0.5*($O115)^2))*_xlfn.NORM.DIST((LN(($L115*EXP($K115/100*AT$5)))-LN($J115)-$N115*AT$5)/($O115*SQRT(AT$5))-$O115*SQRT(AT$5),0,1,TRUE)+$L115*EXP($K115/100*AT$5)*(1-_xlfn.NORM.DIST((LN(($L115*EXP($K115/100*AT$5)))-LN($J115)-$N115*AT$5)/($O115*SQRT(AT$5)),0,1,TRUE)))*EXP(-$F$1*AT$5)*(INDEX('3)tpx females'!ED$57:ED$107,MATCH($R115,'3)tpx females'!$DE$57:$DE$107,0))+INDEX('3)tpx males'!EB$57:EB$107,MATCH($Q115,'3)tpx males'!$DC$57:$DC$107,0))-(INDEX('3)tpx males'!EA$110:EA$160,MATCH($Q115,'3)tpx males'!$DC$110:$DC$160,0))*INDEX('3)tpx females'!EC$111:EC$161,MATCH($R115,'3)tpx females'!$DE$111:$DE$161,0))*(1-(EXP(-INDEX('3)tpx males'!EB$4:EB$54,MATCH($Q115,'3)tpx males'!$DC$4:$DC$54,0)))*EXP(-INDEX('3)tpx females'!ED$3:ED$53,MATCH($R115,'3)tpx females'!$DE$3:$DE$53,0))))))),0)</f>
        <v>6528.4150837854804</v>
      </c>
      <c r="AU115" s="32">
        <f ca="1">IFERROR(($J115*EXP(AU$5*($N115+0.5*($O115)^2))*_xlfn.NORM.DIST((LN(($L115*EXP($K115/100*AU$5)))-LN($J115)-$N115*AU$5)/($O115*SQRT(AU$5))-$O115*SQRT(AU$5),0,1,TRUE)+$L115*EXP($K115/100*AU$5)*(1-_xlfn.NORM.DIST((LN(($L115*EXP($K115/100*AU$5)))-LN($J115)-$N115*AU$5)/($O115*SQRT(AU$5)),0,1,TRUE)))*EXP(-$F$1*AU$5)*(INDEX('3)tpx females'!EE$57:EE$107,MATCH($R115,'3)tpx females'!$DE$57:$DE$107,0))+INDEX('3)tpx males'!EC$57:EC$107,MATCH($Q115,'3)tpx males'!$DC$57:$DC$107,0))-(INDEX('3)tpx males'!EB$110:EB$160,MATCH($Q115,'3)tpx males'!$DC$110:$DC$160,0))*INDEX('3)tpx females'!ED$111:ED$161,MATCH($R115,'3)tpx females'!$DE$111:$DE$161,0))*(1-(EXP(-INDEX('3)tpx males'!EC$4:EC$54,MATCH($Q115,'3)tpx males'!$DC$4:$DC$54,0)))*EXP(-INDEX('3)tpx females'!EE$3:EE$53,MATCH($R115,'3)tpx females'!$DE$3:$DE$53,0))))))),0)</f>
        <v>5541.8971791675358</v>
      </c>
      <c r="AV115" s="32">
        <f ca="1">IFERROR(($J115*EXP(AV$5*($N115+0.5*($O115)^2))*_xlfn.NORM.DIST((LN(($L115*EXP($K115/100*AV$5)))-LN($J115)-$N115*AV$5)/($O115*SQRT(AV$5))-$O115*SQRT(AV$5),0,1,TRUE)+$L115*EXP($K115/100*AV$5)*(1-_xlfn.NORM.DIST((LN(($L115*EXP($K115/100*AV$5)))-LN($J115)-$N115*AV$5)/($O115*SQRT(AV$5)),0,1,TRUE)))*EXP(-$F$1*AV$5)*(INDEX('3)tpx females'!EF$57:EF$107,MATCH($R115,'3)tpx females'!$DE$57:$DE$107,0))+INDEX('3)tpx males'!ED$57:ED$107,MATCH($Q115,'3)tpx males'!$DC$57:$DC$107,0))-(INDEX('3)tpx males'!EC$110:EC$160,MATCH($Q115,'3)tpx males'!$DC$110:$DC$160,0))*INDEX('3)tpx females'!EE$111:EE$161,MATCH($R115,'3)tpx females'!$DE$111:$DE$161,0))*(1-(EXP(-INDEX('3)tpx males'!ED$4:ED$54,MATCH($Q115,'3)tpx males'!$DC$4:$DC$54,0)))*EXP(-INDEX('3)tpx females'!EF$3:EF$53,MATCH($R115,'3)tpx females'!$DE$3:$DE$53,0))))))),0)</f>
        <v>4483.4900255883103</v>
      </c>
      <c r="AW115" s="32">
        <f ca="1">IFERROR(($J115*EXP(AW$5*($N115+0.5*($O115)^2))*_xlfn.NORM.DIST((LN(($L115*EXP($K115/100*AW$5)))-LN($J115)-$N115*AW$5)/($O115*SQRT(AW$5))-$O115*SQRT(AW$5),0,1,TRUE)+$L115*EXP($K115/100*AW$5)*(1-_xlfn.NORM.DIST((LN(($L115*EXP($K115/100*AW$5)))-LN($J115)-$N115*AW$5)/($O115*SQRT(AW$5)),0,1,TRUE)))*EXP(-$F$1*AW$5)*(INDEX('3)tpx females'!EG$57:EG$107,MATCH($R115,'3)tpx females'!$DE$57:$DE$107,0))+INDEX('3)tpx males'!EE$57:EE$107,MATCH($Q115,'3)tpx males'!$DC$57:$DC$107,0))-(INDEX('3)tpx males'!ED$110:ED$160,MATCH($Q115,'3)tpx males'!$DC$110:$DC$160,0))*INDEX('3)tpx females'!EF$111:EF$161,MATCH($R115,'3)tpx females'!$DE$111:$DE$161,0))*(1-(EXP(-INDEX('3)tpx males'!EE$4:EE$54,MATCH($Q115,'3)tpx males'!$DC$4:$DC$54,0)))*EXP(-INDEX('3)tpx females'!EG$3:EG$53,MATCH($R115,'3)tpx females'!$DE$3:$DE$53,0))))))),0)</f>
        <v>3482.1806879210685</v>
      </c>
      <c r="AX115" s="32">
        <f ca="1">IFERROR(($J115*EXP(AX$5*($N115+0.5*($O115)^2))*_xlfn.NORM.DIST((LN(($L115*EXP($K115/100*AX$5)))-LN($J115)-$N115*AX$5)/($O115*SQRT(AX$5))-$O115*SQRT(AX$5),0,1,TRUE)+$L115*EXP($K115/100*AX$5)*(1-_xlfn.NORM.DIST((LN(($L115*EXP($K115/100*AX$5)))-LN($J115)-$N115*AX$5)/($O115*SQRT(AX$5)),0,1,TRUE)))*EXP(-$F$1*AX$5)*(INDEX('3)tpx females'!EH$57:EH$107,MATCH($R115,'3)tpx females'!$DE$57:$DE$107,0))+INDEX('3)tpx males'!EF$57:EF$107,MATCH($Q115,'3)tpx males'!$DC$57:$DC$107,0))-(INDEX('3)tpx males'!EE$110:EE$160,MATCH($Q115,'3)tpx males'!$DC$110:$DC$160,0))*INDEX('3)tpx females'!EG$111:EG$161,MATCH($R115,'3)tpx females'!$DE$111:$DE$161,0))*(1-(EXP(-INDEX('3)tpx males'!EF$4:EF$54,MATCH($Q115,'3)tpx males'!$DC$4:$DC$54,0)))*EXP(-INDEX('3)tpx females'!EH$3:EH$53,MATCH($R115,'3)tpx females'!$DE$3:$DE$53,0))))))),0)</f>
        <v>2592.9585443919495</v>
      </c>
      <c r="AY115" s="32">
        <f ca="1">IFERROR(($J115*EXP(AY$5*($N115+0.5*($O115)^2))*_xlfn.NORM.DIST((LN(($L115*EXP($K115/100*AY$5)))-LN($J115)-$N115*AY$5)/($O115*SQRT(AY$5))-$O115*SQRT(AY$5),0,1,TRUE)+$L115*EXP($K115/100*AY$5)*(1-_xlfn.NORM.DIST((LN(($L115*EXP($K115/100*AY$5)))-LN($J115)-$N115*AY$5)/($O115*SQRT(AY$5)),0,1,TRUE)))*EXP(-$F$1*AY$5)*(INDEX('3)tpx females'!EI$57:EI$107,MATCH($R115,'3)tpx females'!$DE$57:$DE$107,0))+INDEX('3)tpx males'!EG$57:EG$107,MATCH($Q115,'3)tpx males'!$DC$57:$DC$107,0))-(INDEX('3)tpx males'!EF$110:EF$160,MATCH($Q115,'3)tpx males'!$DC$110:$DC$160,0))*INDEX('3)tpx females'!EH$111:EH$161,MATCH($R115,'3)tpx females'!$DE$111:$DE$161,0))*(1-(EXP(-INDEX('3)tpx males'!EG$4:EG$54,MATCH($Q115,'3)tpx males'!$DC$4:$DC$54,0)))*EXP(-INDEX('3)tpx females'!EI$3:EI$53,MATCH($R115,'3)tpx females'!$DE$3:$DE$53,0))))))),0)</f>
        <v>1828.886090102626</v>
      </c>
      <c r="AZ115" s="32">
        <f ca="1">IFERROR(($J115*EXP(AZ$5*($N115+0.5*($O115)^2))*_xlfn.NORM.DIST((LN(($L115*EXP($K115/100*AZ$5)))-LN($J115)-$N115*AZ$5)/($O115*SQRT(AZ$5))-$O115*SQRT(AZ$5),0,1,TRUE)+$L115*EXP($K115/100*AZ$5)*(1-_xlfn.NORM.DIST((LN(($L115*EXP($K115/100*AZ$5)))-LN($J115)-$N115*AZ$5)/($O115*SQRT(AZ$5)),0,1,TRUE)))*EXP(-$F$1*AZ$5)*(INDEX('3)tpx females'!EJ$57:EJ$107,MATCH($R115,'3)tpx females'!$DE$57:$DE$107,0))+INDEX('3)tpx males'!EH$57:EH$107,MATCH($Q115,'3)tpx males'!$DC$57:$DC$107,0))-(INDEX('3)tpx males'!EG$110:EG$160,MATCH($Q115,'3)tpx males'!$DC$110:$DC$160,0))*INDEX('3)tpx females'!EI$111:EI$161,MATCH($R115,'3)tpx females'!$DE$111:$DE$161,0))*(1-(EXP(-INDEX('3)tpx males'!EH$4:EH$54,MATCH($Q115,'3)tpx males'!$DC$4:$DC$54,0)))*EXP(-INDEX('3)tpx females'!EJ$3:EJ$53,MATCH($R115,'3)tpx females'!$DE$3:$DE$53,0))))))),0)</f>
        <v>1230.6982551115716</v>
      </c>
      <c r="BA115" s="32">
        <f ca="1">IFERROR(($J115*EXP(BA$5*($N115+0.5*($O115)^2))*_xlfn.NORM.DIST((LN(($L115*EXP($K115/100*BA$5)))-LN($J115)-$N115*BA$5)/($O115*SQRT(BA$5))-$O115*SQRT(BA$5),0,1,TRUE)+$L115*EXP($K115/100*BA$5)*(1-_xlfn.NORM.DIST((LN(($L115*EXP($K115/100*BA$5)))-LN($J115)-$N115*BA$5)/($O115*SQRT(BA$5)),0,1,TRUE)))*EXP(-$F$1*BA$5)*(INDEX('3)tpx females'!EK$57:EK$107,MATCH($R115,'3)tpx females'!$DE$57:$DE$107,0))+INDEX('3)tpx males'!EI$57:EI$107,MATCH($Q115,'3)tpx males'!$DC$57:$DC$107,0))-(INDEX('3)tpx males'!EH$110:EH$160,MATCH($Q115,'3)tpx males'!$DC$110:$DC$160,0))*INDEX('3)tpx females'!EJ$111:EJ$161,MATCH($R115,'3)tpx females'!$DE$111:$DE$161,0))*(1-(EXP(-INDEX('3)tpx males'!EI$4:EI$54,MATCH($Q115,'3)tpx males'!$DC$4:$DC$54,0)))*EXP(-INDEX('3)tpx females'!EK$3:EK$53,MATCH($R115,'3)tpx females'!$DE$3:$DE$53,0))))))),0)</f>
        <v>787.56122398158732</v>
      </c>
      <c r="BB115" s="32">
        <f ca="1">IFERROR(($J115*EXP(BB$5*($N115+0.5*($O115)^2))*_xlfn.NORM.DIST((LN(($L115*EXP($K115/100*BB$5)))-LN($J115)-$N115*BB$5)/($O115*SQRT(BB$5))-$O115*SQRT(BB$5),0,1,TRUE)+$L115*EXP($K115/100*BB$5)*(1-_xlfn.NORM.DIST((LN(($L115*EXP($K115/100*BB$5)))-LN($J115)-$N115*BB$5)/($O115*SQRT(BB$5)),0,1,TRUE)))*EXP(-$F$1*BB$5)*(INDEX('3)tpx females'!EL$57:EL$107,MATCH($R115,'3)tpx females'!$DE$57:$DE$107,0))+INDEX('3)tpx males'!EJ$57:EJ$107,MATCH($Q115,'3)tpx males'!$DC$57:$DC$107,0))-(INDEX('3)tpx males'!EI$110:EI$160,MATCH($Q115,'3)tpx males'!$DC$110:$DC$160,0))*INDEX('3)tpx females'!EK$111:EK$161,MATCH($R115,'3)tpx females'!$DE$111:$DE$161,0))*(1-(EXP(-INDEX('3)tpx males'!EJ$4:EJ$54,MATCH($Q115,'3)tpx males'!$DC$4:$DC$54,0)))*EXP(-INDEX('3)tpx females'!EL$3:EL$53,MATCH($R115,'3)tpx females'!$DE$3:$DE$53,0))))))),0)</f>
        <v>480.99105585691723</v>
      </c>
      <c r="BC115" s="32">
        <f ca="1">IFERROR(($J115*EXP(BC$5*($N115+0.5*($O115)^2))*_xlfn.NORM.DIST((LN(($L115*EXP($K115/100*BC$5)))-LN($J115)-$N115*BC$5)/($O115*SQRT(BC$5))-$O115*SQRT(BC$5),0,1,TRUE)+$L115*EXP($K115/100*BC$5)*(1-_xlfn.NORM.DIST((LN(($L115*EXP($K115/100*BC$5)))-LN($J115)-$N115*BC$5)/($O115*SQRT(BC$5)),0,1,TRUE)))*EXP(-$F$1*BC$5)*(INDEX('3)tpx females'!EM$57:EM$107,MATCH($R115,'3)tpx females'!$DE$57:$DE$107,0))+INDEX('3)tpx males'!EK$57:EK$107,MATCH($Q115,'3)tpx males'!$DC$57:$DC$107,0))-(INDEX('3)tpx males'!EJ$110:EJ$160,MATCH($Q115,'3)tpx males'!$DC$110:$DC$160,0))*INDEX('3)tpx females'!EL$111:EL$161,MATCH($R115,'3)tpx females'!$DE$111:$DE$161,0))*(1-(EXP(-INDEX('3)tpx males'!EK$4:EK$54,MATCH($Q115,'3)tpx males'!$DC$4:$DC$54,0)))*EXP(-INDEX('3)tpx females'!EM$3:EM$53,MATCH($R115,'3)tpx females'!$DE$3:$DE$53,0))))))),0)</f>
        <v>280.01793893799805</v>
      </c>
      <c r="BD115" s="32">
        <f ca="1">IFERROR(($J115*EXP(BD$5*($N115+0.5*($O115)^2))*_xlfn.NORM.DIST((LN(($L115*EXP($K115/100*BD$5)))-LN($J115)-$N115*BD$5)/($O115*SQRT(BD$5))-$O115*SQRT(BD$5),0,1,TRUE)+$L115*EXP($K115/100*BD$5)*(1-_xlfn.NORM.DIST((LN(($L115*EXP($K115/100*BD$5)))-LN($J115)-$N115*BD$5)/($O115*SQRT(BD$5)),0,1,TRUE)))*EXP(-$F$1*BD$5)*(INDEX('3)tpx females'!EN$57:EN$107,MATCH($R115,'3)tpx females'!$DE$57:$DE$107,0))+INDEX('3)tpx males'!EL$57:EL$107,MATCH($Q115,'3)tpx males'!$DC$57:$DC$107,0))-(INDEX('3)tpx males'!EK$110:EK$160,MATCH($Q115,'3)tpx males'!$DC$110:$DC$160,0))*INDEX('3)tpx females'!EM$111:EM$161,MATCH($R115,'3)tpx females'!$DE$111:$DE$161,0))*(1-(EXP(-INDEX('3)tpx males'!EL$4:EL$54,MATCH($Q115,'3)tpx males'!$DC$4:$DC$54,0)))*EXP(-INDEX('3)tpx females'!EN$3:EN$53,MATCH($R115,'3)tpx females'!$DE$3:$DE$53,0))))))),0)</f>
        <v>147.07716577793644</v>
      </c>
      <c r="BE115" s="32">
        <f ca="1">IFERROR(($J115*EXP(BE$5*($N115+0.5*($O115)^2))*_xlfn.NORM.DIST((LN(($L115*EXP($K115/100*BE$5)))-LN($J115)-$N115*BE$5)/($O115*SQRT(BE$5))-$O115*SQRT(BE$5),0,1,TRUE)+$L115*EXP($K115/100*BE$5)*(1-_xlfn.NORM.DIST((LN(($L115*EXP($K115/100*BE$5)))-LN($J115)-$N115*BE$5)/($O115*SQRT(BE$5)),0,1,TRUE)))*EXP(-$F$1*BE$5)*(INDEX('3)tpx females'!EO$57:EO$107,MATCH($R115,'3)tpx females'!$DE$57:$DE$107,0))+INDEX('3)tpx males'!EM$57:EM$107,MATCH($Q115,'3)tpx males'!$DC$57:$DC$107,0))-(INDEX('3)tpx males'!EL$110:EL$160,MATCH($Q115,'3)tpx males'!$DC$110:$DC$160,0))*INDEX('3)tpx females'!EN$111:EN$161,MATCH($R115,'3)tpx females'!$DE$111:$DE$161,0))*(1-(EXP(-INDEX('3)tpx males'!EM$4:EM$54,MATCH($Q115,'3)tpx males'!$DC$4:$DC$54,0)))*EXP(-INDEX('3)tpx females'!EO$3:EO$53,MATCH($R115,'3)tpx females'!$DE$3:$DE$53,0))))))),0)</f>
        <v>80.315650132684311</v>
      </c>
      <c r="BF115" s="32">
        <f ca="1">IFERROR(($J115*EXP(BF$5*($N115+0.5*($O115)^2))*_xlfn.NORM.DIST((LN(($L115*EXP($K115/100*BF$5)))-LN($J115)-$N115*BF$5)/($O115*SQRT(BF$5))-$O115*SQRT(BF$5),0,1,TRUE)+$L115*EXP($K115/100*BF$5)*(1-_xlfn.NORM.DIST((LN(($L115*EXP($K115/100*BF$5)))-LN($J115)-$N115*BF$5)/($O115*SQRT(BF$5)),0,1,TRUE)))*EXP(-$F$1*BF$5)*(INDEX('3)tpx females'!EP$57:EP$107,MATCH($R115,'3)tpx females'!$DE$57:$DE$107,0))+INDEX('3)tpx males'!EN$57:EN$107,MATCH($Q115,'3)tpx males'!$DC$57:$DC$107,0))-(INDEX('3)tpx males'!EM$110:EM$160,MATCH($Q115,'3)tpx males'!$DC$110:$DC$160,0))*INDEX('3)tpx females'!EO$111:EO$161,MATCH($R115,'3)tpx females'!$DE$111:$DE$161,0))*(1-(EXP(-INDEX('3)tpx males'!EN$4:EN$54,MATCH($Q115,'3)tpx males'!$DC$4:$DC$54,0)))*EXP(-INDEX('3)tpx females'!EP$3:EP$53,MATCH($R115,'3)tpx females'!$DE$3:$DE$53,0))))))),0)</f>
        <v>42.422274739317636</v>
      </c>
      <c r="BG115" s="32">
        <f ca="1">IFERROR(($J115*EXP(BG$5*($N115+0.5*($O115)^2))*_xlfn.NORM.DIST((LN(($L115*EXP($K115/100*BG$5)))-LN($J115)-$N115*BG$5)/($O115*SQRT(BG$5))-$O115*SQRT(BG$5),0,1,TRUE)+$L115*EXP($K115/100*BG$5)*(1-_xlfn.NORM.DIST((LN(($L115*EXP($K115/100*BG$5)))-LN($J115)-$N115*BG$5)/($O115*SQRT(BG$5)),0,1,TRUE)))*EXP(-$F$1*BG$5)*(INDEX('3)tpx females'!EQ$57:EQ$107,MATCH($R115,'3)tpx females'!$DE$57:$DE$107,0))+INDEX('3)tpx males'!EO$57:EO$107,MATCH($Q115,'3)tpx males'!$DC$57:$DC$107,0))-(INDEX('3)tpx males'!EN$110:EN$160,MATCH($Q115,'3)tpx males'!$DC$110:$DC$160,0))*INDEX('3)tpx females'!EP$111:EP$161,MATCH($R115,'3)tpx females'!$DE$111:$DE$161,0))*(1-(EXP(-INDEX('3)tpx males'!EO$4:EO$54,MATCH($Q115,'3)tpx males'!$DC$4:$DC$54,0)))*EXP(-INDEX('3)tpx females'!EQ$3:EQ$53,MATCH($R115,'3)tpx females'!$DE$3:$DE$53,0))))))),0)</f>
        <v>18.279884132334978</v>
      </c>
      <c r="BH115" s="32">
        <f ca="1">IFERROR(($J115*EXP(BH$5*($N115+0.5*($O115)^2))*_xlfn.NORM.DIST((LN(($L115*EXP($K115/100*BH$5)))-LN($J115)-$N115*BH$5)/($O115*SQRT(BH$5))-$O115*SQRT(BH$5),0,1,TRUE)+$L115*EXP($K115/100*BH$5)*(1-_xlfn.NORM.DIST((LN(($L115*EXP($K115/100*BH$5)))-LN($J115)-$N115*BH$5)/($O115*SQRT(BH$5)),0,1,TRUE)))*EXP(-$F$1*BH$5)*(INDEX('3)tpx females'!ER$57:ER$107,MATCH($R115,'3)tpx females'!$DE$57:$DE$107,0))+INDEX('3)tpx males'!EP$57:EP$107,MATCH($Q115,'3)tpx males'!$DC$57:$DC$107,0))-(INDEX('3)tpx males'!EO$110:EO$160,MATCH($Q115,'3)tpx males'!$DC$110:$DC$160,0))*INDEX('3)tpx females'!EQ$111:EQ$161,MATCH($R115,'3)tpx females'!$DE$111:$DE$161,0))*(1-(EXP(-INDEX('3)tpx males'!EP$4:EP$54,MATCH($Q115,'3)tpx males'!$DC$4:$DC$54,0)))*EXP(-INDEX('3)tpx females'!ER$3:ER$53,MATCH($R115,'3)tpx females'!$DE$3:$DE$53,0))))))),0)</f>
        <v>0</v>
      </c>
      <c r="BI115" s="32">
        <f ca="1">IFERROR(($J115*EXP(BI$5*($N115+0.5*($O115)^2))*_xlfn.NORM.DIST((LN(($L115*EXP($K115/100*BI$5)))-LN($J115)-$N115*BI$5)/($O115*SQRT(BI$5))-$O115*SQRT(BI$5),0,1,TRUE)+$L115*EXP($K115/100*BI$5)*(1-_xlfn.NORM.DIST((LN(($L115*EXP($K115/100*BI$5)))-LN($J115)-$N115*BI$5)/($O115*SQRT(BI$5)),0,1,TRUE)))*EXP(-$F$1*BI$5)*(INDEX('3)tpx females'!ES$57:ES$107,MATCH($R115,'3)tpx females'!$DE$57:$DE$107,0))+INDEX('3)tpx males'!EQ$57:EQ$107,MATCH($Q115,'3)tpx males'!$DC$57:$DC$107,0))-(INDEX('3)tpx males'!EP$110:EP$160,MATCH($Q115,'3)tpx males'!$DC$110:$DC$160,0))*INDEX('3)tpx females'!ER$111:ER$161,MATCH($R115,'3)tpx females'!$DE$111:$DE$161,0))*(1-(EXP(-INDEX('3)tpx males'!EQ$4:EQ$54,MATCH($Q115,'3)tpx males'!$DC$4:$DC$54,0)))*EXP(-INDEX('3)tpx females'!ES$3:ES$53,MATCH($R115,'3)tpx females'!$DE$3:$DE$53,0))))))),0)</f>
        <v>0</v>
      </c>
      <c r="BJ115" s="32">
        <f ca="1">IFERROR(($J115*EXP(BJ$5*($N115+0.5*($O115)^2))*_xlfn.NORM.DIST((LN(($L115*EXP($K115/100*BJ$5)))-LN($J115)-$N115*BJ$5)/($O115*SQRT(BJ$5))-$O115*SQRT(BJ$5),0,1,TRUE)+$L115*EXP($K115/100*BJ$5)*(1-_xlfn.NORM.DIST((LN(($L115*EXP($K115/100*BJ$5)))-LN($J115)-$N115*BJ$5)/($O115*SQRT(BJ$5)),0,1,TRUE)))*EXP(-$F$1*BJ$5)*(INDEX('3)tpx females'!ET$57:ET$107,MATCH($R115,'3)tpx females'!$DE$57:$DE$107,0))+INDEX('3)tpx males'!ER$57:ER$107,MATCH($Q115,'3)tpx males'!$DC$57:$DC$107,0))-(INDEX('3)tpx males'!EQ$110:EQ$160,MATCH($Q115,'3)tpx males'!$DC$110:$DC$160,0))*INDEX('3)tpx females'!ES$111:ES$161,MATCH($R115,'3)tpx females'!$DE$111:$DE$161,0))*(1-(EXP(-INDEX('3)tpx males'!ER$4:ER$54,MATCH($Q115,'3)tpx males'!$DC$4:$DC$54,0)))*EXP(-INDEX('3)tpx females'!ET$3:ET$53,MATCH($R115,'3)tpx females'!$DE$3:$DE$53,0))))))),0)</f>
        <v>0</v>
      </c>
      <c r="BK115" s="32">
        <f ca="1">IFERROR(($J115*EXP(BK$5*($N115+0.5*($O115)^2))*_xlfn.NORM.DIST((LN(($L115*EXP($K115/100*BK$5)))-LN($J115)-$N115*BK$5)/($O115*SQRT(BK$5))-$O115*SQRT(BK$5),0,1,TRUE)+$L115*EXP($K115/100*BK$5)*(1-_xlfn.NORM.DIST((LN(($L115*EXP($K115/100*BK$5)))-LN($J115)-$N115*BK$5)/($O115*SQRT(BK$5)),0,1,TRUE)))*EXP(-$F$1*BK$5)*(INDEX('3)tpx females'!EU$57:EU$107,MATCH($R115,'3)tpx females'!$DE$57:$DE$107,0))+INDEX('3)tpx males'!ES$57:ES$107,MATCH($Q115,'3)tpx males'!$DC$57:$DC$107,0))-(INDEX('3)tpx males'!ER$110:ER$160,MATCH($Q115,'3)tpx males'!$DC$110:$DC$160,0))*INDEX('3)tpx females'!ET$111:ET$161,MATCH($R115,'3)tpx females'!$DE$111:$DE$161,0))*(1-(EXP(-INDEX('3)tpx males'!ES$4:ES$54,MATCH($Q115,'3)tpx males'!$DC$4:$DC$54,0)))*EXP(-INDEX('3)tpx females'!EU$3:EU$53,MATCH($R115,'3)tpx females'!$DE$3:$DE$53,0))))))),0)</f>
        <v>0</v>
      </c>
      <c r="BL115" s="32">
        <f ca="1">IFERROR(($J115*EXP(BL$5*($N115+0.5*($O115)^2))*_xlfn.NORM.DIST((LN(($L115*EXP($K115/100*BL$5)))-LN($J115)-$N115*BL$5)/($O115*SQRT(BL$5))-$O115*SQRT(BL$5),0,1,TRUE)+$L115*EXP($K115/100*BL$5)*(1-_xlfn.NORM.DIST((LN(($L115*EXP($K115/100*BL$5)))-LN($J115)-$N115*BL$5)/($O115*SQRT(BL$5)),0,1,TRUE)))*EXP(-$F$1*BL$5)*(INDEX('3)tpx females'!EV$57:EV$107,MATCH($R115,'3)tpx females'!$DE$57:$DE$107,0))+INDEX('3)tpx males'!ET$57:ET$107,MATCH($Q115,'3)tpx males'!$DC$57:$DC$107,0))-(INDEX('3)tpx males'!ES$110:ES$160,MATCH($Q115,'3)tpx males'!$DC$110:$DC$160,0))*INDEX('3)tpx females'!EU$111:EU$161,MATCH($R115,'3)tpx females'!$DE$111:$DE$161,0))*(1-(EXP(-INDEX('3)tpx males'!ET$4:ET$54,MATCH($Q115,'3)tpx males'!$DC$4:$DC$54,0)))*EXP(-INDEX('3)tpx females'!EV$3:EV$53,MATCH($R115,'3)tpx females'!$DE$3:$DE$53,0))))))),0)</f>
        <v>0</v>
      </c>
      <c r="BM115" s="32">
        <f ca="1">IFERROR(($J115*EXP(BM$5*($N115+0.5*($O115)^2))*_xlfn.NORM.DIST((LN(($L115*EXP($K115/100*BM$5)))-LN($J115)-$N115*BM$5)/($O115*SQRT(BM$5))-$O115*SQRT(BM$5),0,1,TRUE)+$L115*EXP($K115/100*BM$5)*(1-_xlfn.NORM.DIST((LN(($L115*EXP($K115/100*BM$5)))-LN($J115)-$N115*BM$5)/($O115*SQRT(BM$5)),0,1,TRUE)))*EXP(-$F$1*BM$5)*(INDEX('3)tpx females'!EW$57:EW$107,MATCH($R115,'3)tpx females'!$DE$57:$DE$107,0))+INDEX('3)tpx males'!EU$57:EU$107,MATCH($Q115,'3)tpx males'!$DC$57:$DC$107,0))-(INDEX('3)tpx males'!ET$110:ET$160,MATCH($Q115,'3)tpx males'!$DC$110:$DC$160,0))*INDEX('3)tpx females'!EV$111:EV$161,MATCH($R115,'3)tpx females'!$DE$111:$DE$161,0))*(1-(EXP(-INDEX('3)tpx males'!EU$4:EU$54,MATCH($Q115,'3)tpx males'!$DC$4:$DC$54,0)))*EXP(-INDEX('3)tpx females'!EW$3:EW$53,MATCH($R115,'3)tpx females'!$DE$3:$DE$53,0))))))),0)</f>
        <v>0</v>
      </c>
      <c r="BN115" s="32">
        <f ca="1">IFERROR(($J115*EXP(BN$5*($N115+0.5*($O115)^2))*_xlfn.NORM.DIST((LN(($L115*EXP($K115/100*BN$5)))-LN($J115)-$N115*BN$5)/($O115*SQRT(BN$5))-$O115*SQRT(BN$5),0,1,TRUE)+$L115*EXP($K115/100*BN$5)*(1-_xlfn.NORM.DIST((LN(($L115*EXP($K115/100*BN$5)))-LN($J115)-$N115*BN$5)/($O115*SQRT(BN$5)),0,1,TRUE)))*EXP(-$F$1*BN$5)*(INDEX('3)tpx females'!EX$57:EX$107,MATCH($R115,'3)tpx females'!$DE$57:$DE$107,0))+INDEX('3)tpx males'!EV$57:EV$107,MATCH($Q115,'3)tpx males'!$DC$57:$DC$107,0))-(INDEX('3)tpx males'!EU$110:EU$160,MATCH($Q115,'3)tpx males'!$DC$110:$DC$160,0))*INDEX('3)tpx females'!EW$111:EW$161,MATCH($R115,'3)tpx females'!$DE$111:$DE$161,0))*(1-(EXP(-INDEX('3)tpx males'!EV$4:EV$54,MATCH($Q115,'3)tpx males'!$DC$4:$DC$54,0)))*EXP(-INDEX('3)tpx females'!EX$3:EX$53,MATCH($R115,'3)tpx females'!$DE$3:$DE$53,0))))))),0)</f>
        <v>0</v>
      </c>
      <c r="BO115" s="32">
        <f ca="1">IFERROR(($J115*EXP(BO$5*($N115+0.5*($O115)^2))*_xlfn.NORM.DIST((LN(($L115*EXP($K115/100*BO$5)))-LN($J115)-$N115*BO$5)/($O115*SQRT(BO$5))-$O115*SQRT(BO$5),0,1,TRUE)+$L115*EXP($K115/100*BO$5)*(1-_xlfn.NORM.DIST((LN(($L115*EXP($K115/100*BO$5)))-LN($J115)-$N115*BO$5)/($O115*SQRT(BO$5)),0,1,TRUE)))*EXP(-$F$1*BO$5)*(INDEX('3)tpx females'!EY$57:EY$107,MATCH($R115,'3)tpx females'!$DE$57:$DE$107,0))+INDEX('3)tpx males'!EW$57:EW$107,MATCH($Q115,'3)tpx males'!$DC$57:$DC$107,0))-(INDEX('3)tpx males'!EV$110:EV$160,MATCH($Q115,'3)tpx males'!$DC$110:$DC$160,0))*INDEX('3)tpx females'!EX$111:EX$161,MATCH($R115,'3)tpx females'!$DE$111:$DE$161,0))*(1-(EXP(-INDEX('3)tpx males'!EW$4:EW$54,MATCH($Q115,'3)tpx males'!$DC$4:$DC$54,0)))*EXP(-INDEX('3)tpx females'!EY$3:EY$53,MATCH($R115,'3)tpx females'!$DE$3:$DE$53,0))))))),0)</f>
        <v>0</v>
      </c>
      <c r="BP115" s="32">
        <f ca="1">IFERROR(($J115*EXP(BP$5*($N115+0.5*($O115)^2))*_xlfn.NORM.DIST((LN(($L115*EXP($K115/100*BP$5)))-LN($J115)-$N115*BP$5)/($O115*SQRT(BP$5))-$O115*SQRT(BP$5),0,1,TRUE)+$L115*EXP($K115/100*BP$5)*(1-_xlfn.NORM.DIST((LN(($L115*EXP($K115/100*BP$5)))-LN($J115)-$N115*BP$5)/($O115*SQRT(BP$5)),0,1,TRUE)))*EXP(-$F$1*BP$5)*(INDEX('3)tpx females'!EZ$57:EZ$107,MATCH($R115,'3)tpx females'!$DE$57:$DE$107,0))+INDEX('3)tpx males'!EX$57:EX$107,MATCH($Q115,'3)tpx males'!$DC$57:$DC$107,0))-(INDEX('3)tpx males'!EW$110:EW$160,MATCH($Q115,'3)tpx males'!$DC$110:$DC$160,0))*INDEX('3)tpx females'!EY$111:EY$161,MATCH($R115,'3)tpx females'!$DE$111:$DE$161,0))*(1-(EXP(-INDEX('3)tpx males'!EX$4:EX$54,MATCH($Q115,'3)tpx males'!$DC$4:$DC$54,0)))*EXP(-INDEX('3)tpx females'!EZ$3:EZ$53,MATCH($R115,'3)tpx females'!$DE$3:$DE$53,0))))))),0)</f>
        <v>0</v>
      </c>
      <c r="BQ115" s="32">
        <f ca="1">IFERROR(($J115*EXP(BQ$5*($N115+0.5*($O115)^2))*_xlfn.NORM.DIST((LN(($L115*EXP($K115/100*BQ$5)))-LN($J115)-$N115*BQ$5)/($O115*SQRT(BQ$5))-$O115*SQRT(BQ$5),0,1,TRUE)+$L115*EXP($K115/100*BQ$5)*(1-_xlfn.NORM.DIST((LN(($L115*EXP($K115/100*BQ$5)))-LN($J115)-$N115*BQ$5)/($O115*SQRT(BQ$5)),0,1,TRUE)))*EXP(-$F$1*BQ$5)*(INDEX('3)tpx females'!FA$57:FA$107,MATCH($R115,'3)tpx females'!$DE$57:$DE$107,0))+INDEX('3)tpx males'!EY$57:EY$107,MATCH($Q115,'3)tpx males'!$DC$57:$DC$107,0))-(INDEX('3)tpx males'!EX$110:EX$160,MATCH($Q115,'3)tpx males'!$DC$110:$DC$160,0))*INDEX('3)tpx females'!EZ$111:EZ$161,MATCH($R115,'3)tpx females'!$DE$111:$DE$161,0))*(1-(EXP(-INDEX('3)tpx males'!EY$4:EY$54,MATCH($Q115,'3)tpx males'!$DC$4:$DC$54,0)))*EXP(-INDEX('3)tpx females'!FA$3:FA$53,MATCH($R115,'3)tpx females'!$DE$3:$DE$53,0))))))),0)</f>
        <v>0</v>
      </c>
      <c r="BR115" s="32">
        <f ca="1">IFERROR(($J115*EXP(BR$5*($N115+0.5*($O115)^2))*_xlfn.NORM.DIST((LN(($L115*EXP($K115/100*BR$5)))-LN($J115)-$N115*BR$5)/($O115*SQRT(BR$5))-$O115*SQRT(BR$5),0,1,TRUE)+$L115*EXP($K115/100*BR$5)*(1-_xlfn.NORM.DIST((LN(($L115*EXP($K115/100*BR$5)))-LN($J115)-$N115*BR$5)/($O115*SQRT(BR$5)),0,1,TRUE)))*EXP(-$F$1*BR$5)*(INDEX('3)tpx females'!FB$57:FB$107,MATCH($R115,'3)tpx females'!$DE$57:$DE$107,0))+INDEX('3)tpx males'!EZ$57:EZ$107,MATCH($Q115,'3)tpx males'!$DC$57:$DC$107,0))-(INDEX('3)tpx males'!EY$110:EY$160,MATCH($Q115,'3)tpx males'!$DC$110:$DC$160,0))*INDEX('3)tpx females'!FA$111:FA$161,MATCH($R115,'3)tpx females'!$DE$111:$DE$161,0))*(1-(EXP(-INDEX('3)tpx males'!EZ$4:EZ$54,MATCH($Q115,'3)tpx males'!$DC$4:$DC$54,0)))*EXP(-INDEX('3)tpx females'!FB$3:FB$53,MATCH($R115,'3)tpx females'!$DE$3:$DE$53,0))))))),0)</f>
        <v>0</v>
      </c>
      <c r="BS115" s="32">
        <f ca="1">IFERROR(($J115*EXP(BS$5*($N115+0.5*($O115)^2))*_xlfn.NORM.DIST((LN(($L115*EXP($K115/100*BS$5)))-LN($J115)-$N115*BS$5)/($O115*SQRT(BS$5))-$O115*SQRT(BS$5),0,1,TRUE)+$L115*EXP($K115/100*BS$5)*(1-_xlfn.NORM.DIST((LN(($L115*EXP($K115/100*BS$5)))-LN($J115)-$N115*BS$5)/($O115*SQRT(BS$5)),0,1,TRUE)))*EXP(-$F$1*BS$5)*(INDEX('3)tpx females'!FC$57:FC$107,MATCH($R115,'3)tpx females'!$DE$57:$DE$107,0))+INDEX('3)tpx males'!FA$57:FA$107,MATCH($Q115,'3)tpx males'!$DC$57:$DC$107,0))-(INDEX('3)tpx males'!EZ$110:EZ$160,MATCH($Q115,'3)tpx males'!$DC$110:$DC$160,0))*INDEX('3)tpx females'!FB$111:FB$161,MATCH($R115,'3)tpx females'!$DE$111:$DE$161,0))*(1-(EXP(-INDEX('3)tpx males'!FA$4:FA$54,MATCH($Q115,'3)tpx males'!$DC$4:$DC$54,0)))*EXP(-INDEX('3)tpx females'!FC$3:FC$53,MATCH($R115,'3)tpx females'!$DE$3:$DE$53,0))))))),0)</f>
        <v>0</v>
      </c>
      <c r="BT115" s="32">
        <f ca="1">IFERROR(($J115*EXP(BT$5*($N115+0.5*($O115)^2))*_xlfn.NORM.DIST((LN(($L115*EXP($K115/100*BT$5)))-LN($J115)-$N115*BT$5)/($O115*SQRT(BT$5))-$O115*SQRT(BT$5),0,1,TRUE)+$L115*EXP($K115/100*BT$5)*(1-_xlfn.NORM.DIST((LN(($L115*EXP($K115/100*BT$5)))-LN($J115)-$N115*BT$5)/($O115*SQRT(BT$5)),0,1,TRUE)))*EXP(-$F$1*BT$5)*(INDEX('3)tpx females'!FD$57:FD$107,MATCH($R115,'3)tpx females'!$DE$57:$DE$107,0))+INDEX('3)tpx males'!FB$57:FB$107,MATCH($Q115,'3)tpx males'!$DC$57:$DC$107,0))-(INDEX('3)tpx males'!FA$110:FA$160,MATCH($Q115,'3)tpx males'!$DC$110:$DC$160,0))*INDEX('3)tpx females'!FC$111:FC$161,MATCH($R115,'3)tpx females'!$DE$111:$DE$161,0))*(1-(EXP(-INDEX('3)tpx males'!FB$4:FB$54,MATCH($Q115,'3)tpx males'!$DC$4:$DC$54,0)))*EXP(-INDEX('3)tpx females'!FD$3:FD$53,MATCH($R115,'3)tpx females'!$DE$3:$DE$53,0))))))),0)</f>
        <v>0</v>
      </c>
    </row>
    <row r="116" spans="2:72" x14ac:dyDescent="0.25">
      <c r="B116" s="32" t="s">
        <v>11</v>
      </c>
      <c r="C116" s="32" t="s">
        <v>12</v>
      </c>
      <c r="D116" s="49">
        <v>12386</v>
      </c>
      <c r="E116" s="32" t="s">
        <v>19</v>
      </c>
      <c r="F116" s="32" t="s">
        <v>14</v>
      </c>
      <c r="G116" s="49">
        <v>15438</v>
      </c>
      <c r="H116" s="32" t="s">
        <v>13</v>
      </c>
      <c r="I116" s="32" t="s">
        <v>25</v>
      </c>
      <c r="J116" s="32">
        <v>368900</v>
      </c>
      <c r="K116" s="32">
        <v>8.5</v>
      </c>
      <c r="L116" s="32">
        <f>'3) 2016 cases'!M116*EXP('3) 2016 cases'!L116/100)</f>
        <v>53005.279109278243</v>
      </c>
      <c r="M116" s="32"/>
      <c r="N116" s="32">
        <f>INDEX('2b)Working'!$I$61:$P$61,MATCH($I116,'2b)Working'!$I$60:$P$60,0))</f>
        <v>7.2488258642637193E-2</v>
      </c>
      <c r="O116" s="32">
        <f>INDEX('2b)Working'!$I$62:$P$62,MATCH($I116,'2b)Working'!$I$60:$P$60,0))</f>
        <v>5.0085748750605209E-2</v>
      </c>
      <c r="P116" s="32" t="str">
        <f t="shared" si="5"/>
        <v/>
      </c>
      <c r="Q116" s="32">
        <f t="shared" si="4"/>
        <v>84</v>
      </c>
      <c r="R116" s="32">
        <f t="shared" si="6"/>
        <v>75</v>
      </c>
      <c r="S116" s="32">
        <f t="shared" si="7"/>
        <v>0</v>
      </c>
      <c r="U116" s="32">
        <f t="shared" ca="1" si="8"/>
        <v>66210.305586877032</v>
      </c>
      <c r="W116" s="32">
        <f ca="1">($J116*EXP(W$5*($N116+0.5*($O116)^2))*_xlfn.NORM.DIST((LN(($L116*EXP($K116/100*W$5)))-LN($J116)-$N116*W$5)/($O116*SQRT(W$5))-$O116*SQRT(W$5),0,1,TRUE)+$L116*EXP($K116/100*W$5)*(1-_xlfn.NORM.DIST((LN(($L116*EXP($K116/100*W$5)))-LN($J116)-$N116*W$5)/($O116*SQRT(W$5)),0,1,TRUE)))*EXP(-$F$1*W$5)*INDEX('3)tpx females'!DG$57:DG$107,MATCH($R116,'3)tpx females'!$DE$57:$DE$107,0))</f>
        <v>835.01177659009829</v>
      </c>
      <c r="X116" s="32">
        <f ca="1">($J116*EXP(X$5*($N116+0.5*($O116)^2))*_xlfn.NORM.DIST((LN(($L116*EXP($K116/100*X$5)))-LN($J116)-$N116*X$5)/($O116*SQRT(X$5))-$O116*SQRT(X$5),0,1,TRUE)+$L116*EXP($K116/100*X$5)*(1-_xlfn.NORM.DIST((LN(($L116*EXP($K116/100*X$5)))-LN($J116)-$N116*X$5)/($O116*SQRT(X$5)),0,1,TRUE)))*EXP(-$F$1*X$5)*INDEX('3)tpx females'!DH$57:DH$107,MATCH($R116,'3)tpx females'!$DE$57:$DE$107,0))</f>
        <v>926.59071892831514</v>
      </c>
      <c r="Y116" s="32">
        <f ca="1">($J116*EXP(Y$5*($N116+0.5*($O116)^2))*_xlfn.NORM.DIST((LN(($L116*EXP($K116/100*Y$5)))-LN($J116)-$N116*Y$5)/($O116*SQRT(Y$5))-$O116*SQRT(Y$5),0,1,TRUE)+$L116*EXP($K116/100*Y$5)*(1-_xlfn.NORM.DIST((LN(($L116*EXP($K116/100*Y$5)))-LN($J116)-$N116*Y$5)/($O116*SQRT(Y$5)),0,1,TRUE)))*EXP(-$F$1*Y$5)*INDEX('3)tpx females'!DI$57:DI$107,MATCH($R116,'3)tpx females'!$DE$57:$DE$107,0))</f>
        <v>1068.0308072938658</v>
      </c>
      <c r="Z116" s="32">
        <f ca="1">($J116*EXP(Z$5*($N116+0.5*($O116)^2))*_xlfn.NORM.DIST((LN(($L116*EXP($K116/100*Z$5)))-LN($J116)-$N116*Z$5)/($O116*SQRT(Z$5))-$O116*SQRT(Z$5),0,1,TRUE)+$L116*EXP($K116/100*Z$5)*(1-_xlfn.NORM.DIST((LN(($L116*EXP($K116/100*Z$5)))-LN($J116)-$N116*Z$5)/($O116*SQRT(Z$5)),0,1,TRUE)))*EXP(-$F$1*Z$5)*INDEX('3)tpx females'!DJ$57:DJ$107,MATCH($R116,'3)tpx females'!$DE$57:$DE$107,0))</f>
        <v>1160.2884405045093</v>
      </c>
      <c r="AA116" s="32">
        <f ca="1">($J116*EXP(AA$5*($N116+0.5*($O116)^2))*_xlfn.NORM.DIST((LN(($L116*EXP($K116/100*AA$5)))-LN($J116)-$N116*AA$5)/($O116*SQRT(AA$5))-$O116*SQRT(AA$5),0,1,TRUE)+$L116*EXP($K116/100*AA$5)*(1-_xlfn.NORM.DIST((LN(($L116*EXP($K116/100*AA$5)))-LN($J116)-$N116*AA$5)/($O116*SQRT(AA$5)),0,1,TRUE)))*EXP(-$F$1*AA$5)*INDEX('3)tpx females'!DK$57:DK$107,MATCH($R116,'3)tpx females'!$DE$57:$DE$107,0))</f>
        <v>1265.2976977440928</v>
      </c>
      <c r="AB116" s="32">
        <f ca="1">($J116*EXP(AB$5*($N116+0.5*($O116)^2))*_xlfn.NORM.DIST((LN(($L116*EXP($K116/100*AB$5)))-LN($J116)-$N116*AB$5)/($O116*SQRT(AB$5))-$O116*SQRT(AB$5),0,1,TRUE)+$L116*EXP($K116/100*AB$5)*(1-_xlfn.NORM.DIST((LN(($L116*EXP($K116/100*AB$5)))-LN($J116)-$N116*AB$5)/($O116*SQRT(AB$5)),0,1,TRUE)))*EXP(-$F$1*AB$5)*INDEX('3)tpx females'!DL$57:DL$107,MATCH($R116,'3)tpx females'!$DE$57:$DE$107,0))</f>
        <v>1507.4435532300902</v>
      </c>
      <c r="AC116" s="32">
        <f ca="1">($J116*EXP(AC$5*($N116+0.5*($O116)^2))*_xlfn.NORM.DIST((LN(($L116*EXP($K116/100*AC$5)))-LN($J116)-$N116*AC$5)/($O116*SQRT(AC$5))-$O116*SQRT(AC$5),0,1,TRUE)+$L116*EXP($K116/100*AC$5)*(1-_xlfn.NORM.DIST((LN(($L116*EXP($K116/100*AC$5)))-LN($J116)-$N116*AC$5)/($O116*SQRT(AC$5)),0,1,TRUE)))*EXP(-$F$1*AC$5)*INDEX('3)tpx females'!DM$57:DM$107,MATCH($R116,'3)tpx females'!$DE$57:$DE$107,0))</f>
        <v>1678.2280876477118</v>
      </c>
      <c r="AD116" s="32">
        <f ca="1">($J116*EXP(AD$5*($N116+0.5*($O116)^2))*_xlfn.NORM.DIST((LN(($L116*EXP($K116/100*AD$5)))-LN($J116)-$N116*AD$5)/($O116*SQRT(AD$5))-$O116*SQRT(AD$5),0,1,TRUE)+$L116*EXP($K116/100*AD$5)*(1-_xlfn.NORM.DIST((LN(($L116*EXP($K116/100*AD$5)))-LN($J116)-$N116*AD$5)/($O116*SQRT(AD$5)),0,1,TRUE)))*EXP(-$F$1*AD$5)*INDEX('3)tpx females'!DN$57:DN$107,MATCH($R116,'3)tpx females'!$DE$57:$DE$107,0))</f>
        <v>1953.1144227053164</v>
      </c>
      <c r="AE116" s="32">
        <f ca="1">($J116*EXP(AE$5*($N116+0.5*($O116)^2))*_xlfn.NORM.DIST((LN(($L116*EXP($K116/100*AE$5)))-LN($J116)-$N116*AE$5)/($O116*SQRT(AE$5))-$O116*SQRT(AE$5),0,1,TRUE)+$L116*EXP($K116/100*AE$5)*(1-_xlfn.NORM.DIST((LN(($L116*EXP($K116/100*AE$5)))-LN($J116)-$N116*AE$5)/($O116*SQRT(AE$5)),0,1,TRUE)))*EXP(-$F$1*AE$5)*INDEX('3)tpx females'!DO$57:DO$107,MATCH($R116,'3)tpx females'!$DE$57:$DE$107,0))</f>
        <v>2177.2919133309147</v>
      </c>
      <c r="AF116" s="32">
        <f ca="1">($J116*EXP(AF$5*($N116+0.5*($O116)^2))*_xlfn.NORM.DIST((LN(($L116*EXP($K116/100*AF$5)))-LN($J116)-$N116*AF$5)/($O116*SQRT(AF$5))-$O116*SQRT(AF$5),0,1,TRUE)+$L116*EXP($K116/100*AF$5)*(1-_xlfn.NORM.DIST((LN(($L116*EXP($K116/100*AF$5)))-LN($J116)-$N116*AF$5)/($O116*SQRT(AF$5)),0,1,TRUE)))*EXP(-$F$1*AF$5)*INDEX('3)tpx females'!DP$57:DP$107,MATCH($R116,'3)tpx females'!$DE$57:$DE$107,0))</f>
        <v>2292.0497103919538</v>
      </c>
      <c r="AG116" s="32">
        <f ca="1">($J116*EXP(AG$5*($N116+0.5*($O116)^2))*_xlfn.NORM.DIST((LN(($L116*EXP($K116/100*AG$5)))-LN($J116)-$N116*AG$5)/($O116*SQRT(AG$5))-$O116*SQRT(AG$5),0,1,TRUE)+$L116*EXP($K116/100*AG$5)*(1-_xlfn.NORM.DIST((LN(($L116*EXP($K116/100*AG$5)))-LN($J116)-$N116*AG$5)/($O116*SQRT(AG$5)),0,1,TRUE)))*EXP(-$F$1*AG$5)*INDEX('3)tpx females'!DQ$57:DQ$107,MATCH($R116,'3)tpx females'!$DE$57:$DE$107,0))</f>
        <v>2588.011989578722</v>
      </c>
      <c r="AH116" s="32">
        <f ca="1">($J116*EXP(AH$5*($N116+0.5*($O116)^2))*_xlfn.NORM.DIST((LN(($L116*EXP($K116/100*AH$5)))-LN($J116)-$N116*AH$5)/($O116*SQRT(AH$5))-$O116*SQRT(AH$5),0,1,TRUE)+$L116*EXP($K116/100*AH$5)*(1-_xlfn.NORM.DIST((LN(($L116*EXP($K116/100*AH$5)))-LN($J116)-$N116*AH$5)/($O116*SQRT(AH$5)),0,1,TRUE)))*EXP(-$F$1*AH$5)*INDEX('3)tpx females'!DR$57:DR$107,MATCH($R116,'3)tpx females'!$DE$57:$DE$107,0))</f>
        <v>2971.0988534259391</v>
      </c>
      <c r="AI116" s="32">
        <f ca="1">($J116*EXP(AI$5*($N116+0.5*($O116)^2))*_xlfn.NORM.DIST((LN(($L116*EXP($K116/100*AI$5)))-LN($J116)-$N116*AI$5)/($O116*SQRT(AI$5))-$O116*SQRT(AI$5),0,1,TRUE)+$L116*EXP($K116/100*AI$5)*(1-_xlfn.NORM.DIST((LN(($L116*EXP($K116/100*AI$5)))-LN($J116)-$N116*AI$5)/($O116*SQRT(AI$5)),0,1,TRUE)))*EXP(-$F$1*AI$5)*INDEX('3)tpx females'!DS$57:DS$107,MATCH($R116,'3)tpx females'!$DE$57:$DE$107,0))</f>
        <v>3163.5756961169791</v>
      </c>
      <c r="AJ116" s="32">
        <f ca="1">($J116*EXP(AJ$5*($N116+0.5*($O116)^2))*_xlfn.NORM.DIST((LN(($L116*EXP($K116/100*AJ$5)))-LN($J116)-$N116*AJ$5)/($O116*SQRT(AJ$5))-$O116*SQRT(AJ$5),0,1,TRUE)+$L116*EXP($K116/100*AJ$5)*(1-_xlfn.NORM.DIST((LN(($L116*EXP($K116/100*AJ$5)))-LN($J116)-$N116*AJ$5)/($O116*SQRT(AJ$5)),0,1,TRUE)))*EXP(-$F$1*AJ$5)*INDEX('3)tpx females'!DT$57:DT$107,MATCH($R116,'3)tpx females'!$DE$57:$DE$107,0))</f>
        <v>3436.2210266846419</v>
      </c>
      <c r="AK116" s="32">
        <f ca="1">($J116*EXP(AK$5*($N116+0.5*($O116)^2))*_xlfn.NORM.DIST((LN(($L116*EXP($K116/100*AK$5)))-LN($J116)-$N116*AK$5)/($O116*SQRT(AK$5))-$O116*SQRT(AK$5),0,1,TRUE)+$L116*EXP($K116/100*AK$5)*(1-_xlfn.NORM.DIST((LN(($L116*EXP($K116/100*AK$5)))-LN($J116)-$N116*AK$5)/($O116*SQRT(AK$5)),0,1,TRUE)))*EXP(-$F$1*AK$5)*INDEX('3)tpx females'!DU$57:DU$107,MATCH($R116,'3)tpx females'!$DE$57:$DE$107,0))</f>
        <v>3874.1205719181858</v>
      </c>
      <c r="AL116" s="32">
        <f ca="1">($J116*EXP(AL$5*($N116+0.5*($O116)^2))*_xlfn.NORM.DIST((LN(($L116*EXP($K116/100*AL$5)))-LN($J116)-$N116*AL$5)/($O116*SQRT(AL$5))-$O116*SQRT(AL$5),0,1,TRUE)+$L116*EXP($K116/100*AL$5)*(1-_xlfn.NORM.DIST((LN(($L116*EXP($K116/100*AL$5)))-LN($J116)-$N116*AL$5)/($O116*SQRT(AL$5)),0,1,TRUE)))*EXP(-$F$1*AL$5)*INDEX('3)tpx females'!DV$57:DV$107,MATCH($R116,'3)tpx females'!$DE$57:$DE$107,0))</f>
        <v>4008.1135010233465</v>
      </c>
      <c r="AM116" s="32">
        <f ca="1">($J116*EXP(AM$5*($N116+0.5*($O116)^2))*_xlfn.NORM.DIST((LN(($L116*EXP($K116/100*AM$5)))-LN($J116)-$N116*AM$5)/($O116*SQRT(AM$5))-$O116*SQRT(AM$5),0,1,TRUE)+$L116*EXP($K116/100*AM$5)*(1-_xlfn.NORM.DIST((LN(($L116*EXP($K116/100*AM$5)))-LN($J116)-$N116*AM$5)/($O116*SQRT(AM$5)),0,1,TRUE)))*EXP(-$F$1*AM$5)*INDEX('3)tpx females'!DW$57:DW$107,MATCH($R116,'3)tpx females'!$DE$57:$DE$107,0))</f>
        <v>3894.8459769679203</v>
      </c>
      <c r="AN116" s="32">
        <f ca="1">($J116*EXP(AN$5*($N116+0.5*($O116)^2))*_xlfn.NORM.DIST((LN(($L116*EXP($K116/100*AN$5)))-LN($J116)-$N116*AN$5)/($O116*SQRT(AN$5))-$O116*SQRT(AN$5),0,1,TRUE)+$L116*EXP($K116/100*AN$5)*(1-_xlfn.NORM.DIST((LN(($L116*EXP($K116/100*AN$5)))-LN($J116)-$N116*AN$5)/($O116*SQRT(AN$5)),0,1,TRUE)))*EXP(-$F$1*AN$5)*INDEX('3)tpx females'!DX$57:DX$107,MATCH($R116,'3)tpx females'!$DE$57:$DE$107,0))</f>
        <v>3793.5880021238322</v>
      </c>
      <c r="AO116" s="32">
        <f ca="1">($J116*EXP(AO$5*($N116+0.5*($O116)^2))*_xlfn.NORM.DIST((LN(($L116*EXP($K116/100*AO$5)))-LN($J116)-$N116*AO$5)/($O116*SQRT(AO$5))-$O116*SQRT(AO$5),0,1,TRUE)+$L116*EXP($K116/100*AO$5)*(1-_xlfn.NORM.DIST((LN(($L116*EXP($K116/100*AO$5)))-LN($J116)-$N116*AO$5)/($O116*SQRT(AO$5)),0,1,TRUE)))*EXP(-$F$1*AO$5)*INDEX('3)tpx females'!DY$57:DY$107,MATCH($R116,'3)tpx females'!$DE$57:$DE$107,0))</f>
        <v>3694.1338993000472</v>
      </c>
      <c r="AP116" s="32">
        <f ca="1">($J116*EXP(AP$5*($N116+0.5*($O116)^2))*_xlfn.NORM.DIST((LN(($L116*EXP($K116/100*AP$5)))-LN($J116)-$N116*AP$5)/($O116*SQRT(AP$5))-$O116*SQRT(AP$5),0,1,TRUE)+$L116*EXP($K116/100*AP$5)*(1-_xlfn.NORM.DIST((LN(($L116*EXP($K116/100*AP$5)))-LN($J116)-$N116*AP$5)/($O116*SQRT(AP$5)),0,1,TRUE)))*EXP(-$F$1*AP$5)*INDEX('3)tpx females'!DZ$57:DZ$107,MATCH($R116,'3)tpx females'!$DE$57:$DE$107,0))</f>
        <v>3645.2087083748747</v>
      </c>
      <c r="AQ116" s="32">
        <f ca="1">($J116*EXP(AQ$5*($N116+0.5*($O116)^2))*_xlfn.NORM.DIST((LN(($L116*EXP($K116/100*AQ$5)))-LN($J116)-$N116*AQ$5)/($O116*SQRT(AQ$5))-$O116*SQRT(AQ$5),0,1,TRUE)+$L116*EXP($K116/100*AQ$5)*(1-_xlfn.NORM.DIST((LN(($L116*EXP($K116/100*AQ$5)))-LN($J116)-$N116*AQ$5)/($O116*SQRT(AQ$5)),0,1,TRUE)))*EXP(-$F$1*AQ$5)*INDEX('3)tpx females'!EA$57:EA$107,MATCH($R116,'3)tpx females'!$DE$57:$DE$107,0))</f>
        <v>3297.348428392701</v>
      </c>
      <c r="AR116" s="32">
        <f ca="1">($J116*EXP(AR$5*($N116+0.5*($O116)^2))*_xlfn.NORM.DIST((LN(($L116*EXP($K116/100*AR$5)))-LN($J116)-$N116*AR$5)/($O116*SQRT(AR$5))-$O116*SQRT(AR$5),0,1,TRUE)+$L116*EXP($K116/100*AR$5)*(1-_xlfn.NORM.DIST((LN(($L116*EXP($K116/100*AR$5)))-LN($J116)-$N116*AR$5)/($O116*SQRT(AR$5)),0,1,TRUE)))*EXP(-$F$1*AR$5)*INDEX('3)tpx females'!EB$57:EB$107,MATCH($R116,'3)tpx females'!$DE$57:$DE$107,0))</f>
        <v>2945.4446045471605</v>
      </c>
      <c r="AS116" s="32">
        <f ca="1">($J116*EXP(AS$5*($N116+0.5*($O116)^2))*_xlfn.NORM.DIST((LN(($L116*EXP($K116/100*AS$5)))-LN($J116)-$N116*AS$5)/($O116*SQRT(AS$5))-$O116*SQRT(AS$5),0,1,TRUE)+$L116*EXP($K116/100*AS$5)*(1-_xlfn.NORM.DIST((LN(($L116*EXP($K116/100*AS$5)))-LN($J116)-$N116*AS$5)/($O116*SQRT(AS$5)),0,1,TRUE)))*EXP(-$F$1*AS$5)*INDEX('3)tpx females'!EC$57:EC$107,MATCH($R116,'3)tpx females'!$DE$57:$DE$107,0))</f>
        <v>2536.0128256258217</v>
      </c>
      <c r="AT116" s="32">
        <f ca="1">($J116*EXP(AT$5*($N116+0.5*($O116)^2))*_xlfn.NORM.DIST((LN(($L116*EXP($K116/100*AT$5)))-LN($J116)-$N116*AT$5)/($O116*SQRT(AT$5))-$O116*SQRT(AT$5),0,1,TRUE)+$L116*EXP($K116/100*AT$5)*(1-_xlfn.NORM.DIST((LN(($L116*EXP($K116/100*AT$5)))-LN($J116)-$N116*AT$5)/($O116*SQRT(AT$5)),0,1,TRUE)))*EXP(-$F$1*AT$5)*INDEX('3)tpx females'!ED$57:ED$107,MATCH($R116,'3)tpx females'!$DE$57:$DE$107,0))</f>
        <v>2094.6094702315054</v>
      </c>
      <c r="AU116" s="32">
        <f ca="1">($J116*EXP(AU$5*($N116+0.5*($O116)^2))*_xlfn.NORM.DIST((LN(($L116*EXP($K116/100*AU$5)))-LN($J116)-$N116*AU$5)/($O116*SQRT(AU$5))-$O116*SQRT(AU$5),0,1,TRUE)+$L116*EXP($K116/100*AU$5)*(1-_xlfn.NORM.DIST((LN(($L116*EXP($K116/100*AU$5)))-LN($J116)-$N116*AU$5)/($O116*SQRT(AU$5)),0,1,TRUE)))*EXP(-$F$1*AU$5)*INDEX('3)tpx females'!EE$57:EE$107,MATCH($R116,'3)tpx females'!$DE$57:$DE$107,0))</f>
        <v>1657.3924814400536</v>
      </c>
      <c r="AV116" s="32">
        <f ca="1">($J116*EXP(AV$5*($N116+0.5*($O116)^2))*_xlfn.NORM.DIST((LN(($L116*EXP($K116/100*AV$5)))-LN($J116)-$N116*AV$5)/($O116*SQRT(AV$5))-$O116*SQRT(AV$5),0,1,TRUE)+$L116*EXP($K116/100*AV$5)*(1-_xlfn.NORM.DIST((LN(($L116*EXP($K116/100*AV$5)))-LN($J116)-$N116*AV$5)/($O116*SQRT(AV$5)),0,1,TRUE)))*EXP(-$F$1*AV$5)*INDEX('3)tpx females'!EF$57:EF$107,MATCH($R116,'3)tpx females'!$DE$57:$DE$107,0))</f>
        <v>1257.6415709811017</v>
      </c>
      <c r="AW116" s="32">
        <f ca="1">($J116*EXP(AW$5*($N116+0.5*($O116)^2))*_xlfn.NORM.DIST((LN(($L116*EXP($K116/100*AW$5)))-LN($J116)-$N116*AW$5)/($O116*SQRT(AW$5))-$O116*SQRT(AW$5),0,1,TRUE)+$L116*EXP($K116/100*AW$5)*(1-_xlfn.NORM.DIST((LN(($L116*EXP($K116/100*AW$5)))-LN($J116)-$N116*AW$5)/($O116*SQRT(AW$5)),0,1,TRUE)))*EXP(-$F$1*AW$5)*INDEX('3)tpx females'!EG$57:EG$107,MATCH($R116,'3)tpx females'!$DE$57:$DE$107,0))</f>
        <v>907.44529524162124</v>
      </c>
      <c r="AX116" s="32">
        <f ca="1">($J116*EXP(AX$5*($N116+0.5*($O116)^2))*_xlfn.NORM.DIST((LN(($L116*EXP($K116/100*AX$5)))-LN($J116)-$N116*AX$5)/($O116*SQRT(AX$5))-$O116*SQRT(AX$5),0,1,TRUE)+$L116*EXP($K116/100*AX$5)*(1-_xlfn.NORM.DIST((LN(($L116*EXP($K116/100*AX$5)))-LN($J116)-$N116*AX$5)/($O116*SQRT(AX$5)),0,1,TRUE)))*EXP(-$F$1*AX$5)*INDEX('3)tpx females'!EH$57:EH$107,MATCH($R116,'3)tpx females'!$DE$57:$DE$107,0))</f>
        <v>620.50743492435197</v>
      </c>
      <c r="AY116" s="32">
        <f ca="1">($J116*EXP(AY$5*($N116+0.5*($O116)^2))*_xlfn.NORM.DIST((LN(($L116*EXP($K116/100*AY$5)))-LN($J116)-$N116*AY$5)/($O116*SQRT(AY$5))-$O116*SQRT(AY$5),0,1,TRUE)+$L116*EXP($K116/100*AY$5)*(1-_xlfn.NORM.DIST((LN(($L116*EXP($K116/100*AY$5)))-LN($J116)-$N116*AY$5)/($O116*SQRT(AY$5)),0,1,TRUE)))*EXP(-$F$1*AY$5)*INDEX('3)tpx females'!EI$57:EI$107,MATCH($R116,'3)tpx females'!$DE$57:$DE$107,0))</f>
        <v>404.8449287950757</v>
      </c>
      <c r="AZ116" s="32">
        <f ca="1">($J116*EXP(AZ$5*($N116+0.5*($O116)^2))*_xlfn.NORM.DIST((LN(($L116*EXP($K116/100*AZ$5)))-LN($J116)-$N116*AZ$5)/($O116*SQRT(AZ$5))-$O116*SQRT(AZ$5),0,1,TRUE)+$L116*EXP($K116/100*AZ$5)*(1-_xlfn.NORM.DIST((LN(($L116*EXP($K116/100*AZ$5)))-LN($J116)-$N116*AZ$5)/($O116*SQRT(AZ$5)),0,1,TRUE)))*EXP(-$F$1*AZ$5)*INDEX('3)tpx females'!EJ$57:EJ$107,MATCH($R116,'3)tpx females'!$DE$57:$DE$107,0))</f>
        <v>250.2647823854183</v>
      </c>
      <c r="BA116" s="32">
        <f ca="1">($J116*EXP(BA$5*($N116+0.5*($O116)^2))*_xlfn.NORM.DIST((LN(($L116*EXP($K116/100*BA$5)))-LN($J116)-$N116*BA$5)/($O116*SQRT(BA$5))-$O116*SQRT(BA$5),0,1,TRUE)+$L116*EXP($K116/100*BA$5)*(1-_xlfn.NORM.DIST((LN(($L116*EXP($K116/100*BA$5)))-LN($J116)-$N116*BA$5)/($O116*SQRT(BA$5)),0,1,TRUE)))*EXP(-$F$1*BA$5)*INDEX('3)tpx females'!EK$57:EK$107,MATCH($R116,'3)tpx females'!$DE$57:$DE$107,0))</f>
        <v>147.66655721325745</v>
      </c>
      <c r="BB116" s="32">
        <f ca="1">($J116*EXP(BB$5*($N116+0.5*($O116)^2))*_xlfn.NORM.DIST((LN(($L116*EXP($K116/100*BB$5)))-LN($J116)-$N116*BB$5)/($O116*SQRT(BB$5))-$O116*SQRT(BB$5),0,1,TRUE)+$L116*EXP($K116/100*BB$5)*(1-_xlfn.NORM.DIST((LN(($L116*EXP($K116/100*BB$5)))-LN($J116)-$N116*BB$5)/($O116*SQRT(BB$5)),0,1,TRUE)))*EXP(-$F$1*BB$5)*INDEX('3)tpx females'!EL$57:EL$107,MATCH($R116,'3)tpx females'!$DE$57:$DE$107,0))</f>
        <v>79.699187637002922</v>
      </c>
      <c r="BC116" s="32">
        <f ca="1">($J116*EXP(BC$5*($N116+0.5*($O116)^2))*_xlfn.NORM.DIST((LN(($L116*EXP($K116/100*BC$5)))-LN($J116)-$N116*BC$5)/($O116*SQRT(BC$5))-$O116*SQRT(BC$5),0,1,TRUE)+$L116*EXP($K116/100*BC$5)*(1-_xlfn.NORM.DIST((LN(($L116*EXP($K116/100*BC$5)))-LN($J116)-$N116*BC$5)/($O116*SQRT(BC$5)),0,1,TRUE)))*EXP(-$F$1*BC$5)*INDEX('3)tpx females'!EM$57:EM$107,MATCH($R116,'3)tpx females'!$DE$57:$DE$107,0))</f>
        <v>43.755270117199451</v>
      </c>
      <c r="BD116" s="32">
        <f ca="1">($J116*EXP(BD$5*($N116+0.5*($O116)^2))*_xlfn.NORM.DIST((LN(($L116*EXP($K116/100*BD$5)))-LN($J116)-$N116*BD$5)/($O116*SQRT(BD$5))-$O116*SQRT(BD$5),0,1,TRUE)+$L116*EXP($K116/100*BD$5)*(1-_xlfn.NORM.DIST((LN(($L116*EXP($K116/100*BD$5)))-LN($J116)-$N116*BD$5)/($O116*SQRT(BD$5)),0,1,TRUE)))*EXP(-$F$1*BD$5)*INDEX('3)tpx females'!EN$57:EN$107,MATCH($R116,'3)tpx females'!$DE$57:$DE$107,0))</f>
        <v>24.664973046440807</v>
      </c>
      <c r="BE116" s="32">
        <f ca="1">($J116*EXP(BE$5*($N116+0.5*($O116)^2))*_xlfn.NORM.DIST((LN(($L116*EXP($K116/100*BE$5)))-LN($J116)-$N116*BE$5)/($O116*SQRT(BE$5))-$O116*SQRT(BE$5),0,1,TRUE)+$L116*EXP($K116/100*BE$5)*(1-_xlfn.NORM.DIST((LN(($L116*EXP($K116/100*BE$5)))-LN($J116)-$N116*BE$5)/($O116*SQRT(BE$5)),0,1,TRUE)))*EXP(-$F$1*BE$5)*INDEX('3)tpx females'!EO$57:EO$107,MATCH($R116,'3)tpx females'!$DE$57:$DE$107,0))</f>
        <v>10.742422416971852</v>
      </c>
      <c r="BF116" s="32">
        <f ca="1">($J116*EXP(BF$5*($N116+0.5*($O116)^2))*_xlfn.NORM.DIST((LN(($L116*EXP($K116/100*BF$5)))-LN($J116)-$N116*BF$5)/($O116*SQRT(BF$5))-$O116*SQRT(BF$5),0,1,TRUE)+$L116*EXP($K116/100*BF$5)*(1-_xlfn.NORM.DIST((LN(($L116*EXP($K116/100*BF$5)))-LN($J116)-$N116*BF$5)/($O116*SQRT(BF$5)),0,1,TRUE)))*EXP(-$F$1*BF$5)*INDEX('3)tpx females'!EP$57:EP$107,MATCH($R116,'3)tpx females'!$DE$57:$DE$107,0))</f>
        <v>0</v>
      </c>
      <c r="BG116" s="32">
        <f ca="1">($J116*EXP(BG$5*($N116+0.5*($O116)^2))*_xlfn.NORM.DIST((LN(($L116*EXP($K116/100*BG$5)))-LN($J116)-$N116*BG$5)/($O116*SQRT(BG$5))-$O116*SQRT(BG$5),0,1,TRUE)+$L116*EXP($K116/100*BG$5)*(1-_xlfn.NORM.DIST((LN(($L116*EXP($K116/100*BG$5)))-LN($J116)-$N116*BG$5)/($O116*SQRT(BG$5)),0,1,TRUE)))*EXP(-$F$1*BG$5)*INDEX('3)tpx females'!EQ$57:EQ$107,MATCH($R116,'3)tpx females'!$DE$57:$DE$107,0))</f>
        <v>0</v>
      </c>
      <c r="BH116" s="32">
        <f ca="1">($J116*EXP(BH$5*($N116+0.5*($O116)^2))*_xlfn.NORM.DIST((LN(($L116*EXP($K116/100*BH$5)))-LN($J116)-$N116*BH$5)/($O116*SQRT(BH$5))-$O116*SQRT(BH$5),0,1,TRUE)+$L116*EXP($K116/100*BH$5)*(1-_xlfn.NORM.DIST((LN(($L116*EXP($K116/100*BH$5)))-LN($J116)-$N116*BH$5)/($O116*SQRT(BH$5)),0,1,TRUE)))*EXP(-$F$1*BH$5)*INDEX('3)tpx females'!ER$57:ER$107,MATCH($R116,'3)tpx females'!$DE$57:$DE$107,0))</f>
        <v>0</v>
      </c>
      <c r="BI116" s="32">
        <f ca="1">($J116*EXP(BI$5*($N116+0.5*($O116)^2))*_xlfn.NORM.DIST((LN(($L116*EXP($K116/100*BI$5)))-LN($J116)-$N116*BI$5)/($O116*SQRT(BI$5))-$O116*SQRT(BI$5),0,1,TRUE)+$L116*EXP($K116/100*BI$5)*(1-_xlfn.NORM.DIST((LN(($L116*EXP($K116/100*BI$5)))-LN($J116)-$N116*BI$5)/($O116*SQRT(BI$5)),0,1,TRUE)))*EXP(-$F$1*BI$5)*INDEX('3)tpx females'!ES$57:ES$107,MATCH($R116,'3)tpx females'!$DE$57:$DE$107,0))</f>
        <v>0</v>
      </c>
      <c r="BJ116" s="32">
        <f ca="1">($J116*EXP(BJ$5*($N116+0.5*($O116)^2))*_xlfn.NORM.DIST((LN(($L116*EXP($K116/100*BJ$5)))-LN($J116)-$N116*BJ$5)/($O116*SQRT(BJ$5))-$O116*SQRT(BJ$5),0,1,TRUE)+$L116*EXP($K116/100*BJ$5)*(1-_xlfn.NORM.DIST((LN(($L116*EXP($K116/100*BJ$5)))-LN($J116)-$N116*BJ$5)/($O116*SQRT(BJ$5)),0,1,TRUE)))*EXP(-$F$1*BJ$5)*INDEX('3)tpx females'!ET$57:ET$107,MATCH($R116,'3)tpx females'!$DE$57:$DE$107,0))</f>
        <v>0</v>
      </c>
      <c r="BK116" s="32">
        <f ca="1">($J116*EXP(BK$5*($N116+0.5*($O116)^2))*_xlfn.NORM.DIST((LN(($L116*EXP($K116/100*BK$5)))-LN($J116)-$N116*BK$5)/($O116*SQRT(BK$5))-$O116*SQRT(BK$5),0,1,TRUE)+$L116*EXP($K116/100*BK$5)*(1-_xlfn.NORM.DIST((LN(($L116*EXP($K116/100*BK$5)))-LN($J116)-$N116*BK$5)/($O116*SQRT(BK$5)),0,1,TRUE)))*EXP(-$F$1*BK$5)*INDEX('3)tpx females'!EU$57:EU$107,MATCH($R116,'3)tpx females'!$DE$57:$DE$107,0))</f>
        <v>0</v>
      </c>
      <c r="BL116" s="32">
        <f ca="1">($J116*EXP(BL$5*($N116+0.5*($O116)^2))*_xlfn.NORM.DIST((LN(($L116*EXP($K116/100*BL$5)))-LN($J116)-$N116*BL$5)/($O116*SQRT(BL$5))-$O116*SQRT(BL$5),0,1,TRUE)+$L116*EXP($K116/100*BL$5)*(1-_xlfn.NORM.DIST((LN(($L116*EXP($K116/100*BL$5)))-LN($J116)-$N116*BL$5)/($O116*SQRT(BL$5)),0,1,TRUE)))*EXP(-$F$1*BL$5)*INDEX('3)tpx females'!EV$57:EV$107,MATCH($R116,'3)tpx females'!$DE$57:$DE$107,0))</f>
        <v>0</v>
      </c>
      <c r="BM116" s="32">
        <f ca="1">($J116*EXP(BM$5*($N116+0.5*($O116)^2))*_xlfn.NORM.DIST((LN(($L116*EXP($K116/100*BM$5)))-LN($J116)-$N116*BM$5)/($O116*SQRT(BM$5))-$O116*SQRT(BM$5),0,1,TRUE)+$L116*EXP($K116/100*BM$5)*(1-_xlfn.NORM.DIST((LN(($L116*EXP($K116/100*BM$5)))-LN($J116)-$N116*BM$5)/($O116*SQRT(BM$5)),0,1,TRUE)))*EXP(-$F$1*BM$5)*INDEX('3)tpx females'!EW$57:EW$107,MATCH($R116,'3)tpx females'!$DE$57:$DE$107,0))</f>
        <v>0</v>
      </c>
      <c r="BN116" s="32">
        <f ca="1">($J116*EXP(BN$5*($N116+0.5*($O116)^2))*_xlfn.NORM.DIST((LN(($L116*EXP($K116/100*BN$5)))-LN($J116)-$N116*BN$5)/($O116*SQRT(BN$5))-$O116*SQRT(BN$5),0,1,TRUE)+$L116*EXP($K116/100*BN$5)*(1-_xlfn.NORM.DIST((LN(($L116*EXP($K116/100*BN$5)))-LN($J116)-$N116*BN$5)/($O116*SQRT(BN$5)),0,1,TRUE)))*EXP(-$F$1*BN$5)*INDEX('3)tpx females'!EX$57:EX$107,MATCH($R116,'3)tpx females'!$DE$57:$DE$107,0))</f>
        <v>0</v>
      </c>
      <c r="BO116" s="32">
        <f ca="1">($J116*EXP(BO$5*($N116+0.5*($O116)^2))*_xlfn.NORM.DIST((LN(($L116*EXP($K116/100*BO$5)))-LN($J116)-$N116*BO$5)/($O116*SQRT(BO$5))-$O116*SQRT(BO$5),0,1,TRUE)+$L116*EXP($K116/100*BO$5)*(1-_xlfn.NORM.DIST((LN(($L116*EXP($K116/100*BO$5)))-LN($J116)-$N116*BO$5)/($O116*SQRT(BO$5)),0,1,TRUE)))*EXP(-$F$1*BO$5)*INDEX('3)tpx females'!EY$57:EY$107,MATCH($R116,'3)tpx females'!$DE$57:$DE$107,0))</f>
        <v>0</v>
      </c>
      <c r="BP116" s="32">
        <f ca="1">($J116*EXP(BP$5*($N116+0.5*($O116)^2))*_xlfn.NORM.DIST((LN(($L116*EXP($K116/100*BP$5)))-LN($J116)-$N116*BP$5)/($O116*SQRT(BP$5))-$O116*SQRT(BP$5),0,1,TRUE)+$L116*EXP($K116/100*BP$5)*(1-_xlfn.NORM.DIST((LN(($L116*EXP($K116/100*BP$5)))-LN($J116)-$N116*BP$5)/($O116*SQRT(BP$5)),0,1,TRUE)))*EXP(-$F$1*BP$5)*INDEX('3)tpx females'!EZ$57:EZ$107,MATCH($R116,'3)tpx females'!$DE$57:$DE$107,0))</f>
        <v>0</v>
      </c>
      <c r="BQ116" s="32">
        <f ca="1">($J116*EXP(BQ$5*($N116+0.5*($O116)^2))*_xlfn.NORM.DIST((LN(($L116*EXP($K116/100*BQ$5)))-LN($J116)-$N116*BQ$5)/($O116*SQRT(BQ$5))-$O116*SQRT(BQ$5),0,1,TRUE)+$L116*EXP($K116/100*BQ$5)*(1-_xlfn.NORM.DIST((LN(($L116*EXP($K116/100*BQ$5)))-LN($J116)-$N116*BQ$5)/($O116*SQRT(BQ$5)),0,1,TRUE)))*EXP(-$F$1*BQ$5)*INDEX('3)tpx females'!FA$57:FA$107,MATCH($R116,'3)tpx females'!$DE$57:$DE$107,0))</f>
        <v>0</v>
      </c>
      <c r="BR116" s="32">
        <f ca="1">($J116*EXP(BR$5*($N116+0.5*($O116)^2))*_xlfn.NORM.DIST((LN(($L116*EXP($K116/100*BR$5)))-LN($J116)-$N116*BR$5)/($O116*SQRT(BR$5))-$O116*SQRT(BR$5),0,1,TRUE)+$L116*EXP($K116/100*BR$5)*(1-_xlfn.NORM.DIST((LN(($L116*EXP($K116/100*BR$5)))-LN($J116)-$N116*BR$5)/($O116*SQRT(BR$5)),0,1,TRUE)))*EXP(-$F$1*BR$5)*INDEX('3)tpx females'!FB$57:FB$107,MATCH($R116,'3)tpx females'!$DE$57:$DE$107,0))</f>
        <v>0</v>
      </c>
      <c r="BS116" s="32">
        <f ca="1">($J116*EXP(BS$5*($N116+0.5*($O116)^2))*_xlfn.NORM.DIST((LN(($L116*EXP($K116/100*BS$5)))-LN($J116)-$N116*BS$5)/($O116*SQRT(BS$5))-$O116*SQRT(BS$5),0,1,TRUE)+$L116*EXP($K116/100*BS$5)*(1-_xlfn.NORM.DIST((LN(($L116*EXP($K116/100*BS$5)))-LN($J116)-$N116*BS$5)/($O116*SQRT(BS$5)),0,1,TRUE)))*EXP(-$F$1*BS$5)*INDEX('3)tpx females'!FC$57:FC$107,MATCH($R116,'3)tpx females'!$DE$57:$DE$107,0))</f>
        <v>0</v>
      </c>
      <c r="BT116" s="32">
        <f ca="1">($J116*EXP(BT$5*($N116+0.5*($O116)^2))*_xlfn.NORM.DIST((LN(($L116*EXP($K116/100*BT$5)))-LN($J116)-$N116*BT$5)/($O116*SQRT(BT$5))-$O116*SQRT(BT$5),0,1,TRUE)+$L116*EXP($K116/100*BT$5)*(1-_xlfn.NORM.DIST((LN(($L116*EXP($K116/100*BT$5)))-LN($J116)-$N116*BT$5)/($O116*SQRT(BT$5)),0,1,TRUE)))*EXP(-$F$1*BT$5)*INDEX('3)tpx females'!FD$57:FD$107,MATCH($R116,'3)tpx females'!$DE$57:$DE$107,0))</f>
        <v>0</v>
      </c>
    </row>
    <row r="117" spans="2:72" x14ac:dyDescent="0.25">
      <c r="B117" s="32" t="s">
        <v>11</v>
      </c>
      <c r="C117" s="32" t="s">
        <v>12</v>
      </c>
      <c r="D117" s="49">
        <v>16646</v>
      </c>
      <c r="E117" s="32" t="s">
        <v>13</v>
      </c>
      <c r="F117" s="32" t="s">
        <v>14</v>
      </c>
      <c r="G117" s="49">
        <v>17740</v>
      </c>
      <c r="H117" s="32" t="s">
        <v>13</v>
      </c>
      <c r="I117" s="32" t="s">
        <v>20</v>
      </c>
      <c r="J117" s="32">
        <v>332164.99999999994</v>
      </c>
      <c r="K117" s="32">
        <v>7.15</v>
      </c>
      <c r="L117" s="32">
        <f>'3) 2016 cases'!M117*EXP('3) 2016 cases'!L117/100)</f>
        <v>58015.269555679362</v>
      </c>
      <c r="M117" s="32"/>
      <c r="N117" s="32">
        <f>INDEX('2b)Working'!$I$61:$P$61,MATCH($I117,'2b)Working'!$I$60:$P$60,0))</f>
        <v>7.4552232955274328E-2</v>
      </c>
      <c r="O117" s="32">
        <f>INDEX('2b)Working'!$I$62:$P$62,MATCH($I117,'2b)Working'!$I$60:$P$60,0))</f>
        <v>6.4868498859960141E-2</v>
      </c>
      <c r="P117" s="32" t="str">
        <f t="shared" si="5"/>
        <v/>
      </c>
      <c r="Q117" s="32">
        <f t="shared" si="4"/>
        <v>72</v>
      </c>
      <c r="R117" s="32">
        <f t="shared" si="6"/>
        <v>69</v>
      </c>
      <c r="S117" s="32">
        <f t="shared" si="7"/>
        <v>1</v>
      </c>
      <c r="U117" s="32">
        <f t="shared" ca="1" si="8"/>
        <v>59940.254638329345</v>
      </c>
      <c r="W117" s="32">
        <f ca="1">IFERROR(($J117*EXP(W$5*($N117+0.5*($O117)^2))*_xlfn.NORM.DIST((LN(($L117*EXP($K117/100*W$5)))-LN($J117)-$N117*W$5)/($O117*SQRT(W$5))-$O117*SQRT(W$5),0,1,TRUE)+$L117*EXP($K117/100*W$5)*(1-_xlfn.NORM.DIST((LN(($L117*EXP($K117/100*W$5)))-LN($J117)-$N117*W$5)/($O117*SQRT(W$5)),0,1,TRUE)))*EXP(-$F$1*W$5)*(INDEX('3)tpx females'!DG$57:DG$107,MATCH($R117,'3)tpx females'!$DE$57:$DE$107,0))+INDEX('3)tpx males'!DE$57:DE$107,MATCH($Q117,'3)tpx males'!$DC$57:$DC$107,0))-(INDEX('3)tpx males'!DD$110:DD$160,MATCH($Q117,'3)tpx males'!$DC$110:$DC$160,0))*INDEX('3)tpx females'!DF$111:DF$161,MATCH($R117,'3)tpx females'!$DE$111:$DE$161,0))*(1-(EXP(-INDEX('3)tpx males'!DE$4:DE$54,MATCH($Q117,'3)tpx males'!$DC$4:$DC$54,0)))*EXP(-INDEX('3)tpx females'!DG$3:DG$53,MATCH($R117,'3)tpx females'!$DE$3:$DE$53,0))))))),0)</f>
        <v>9.7972062545603915</v>
      </c>
      <c r="X117" s="32">
        <f ca="1">IFERROR(($J117*EXP(X$5*($N117+0.5*($O117)^2))*_xlfn.NORM.DIST((LN(($L117*EXP($K117/100*X$5)))-LN($J117)-$N117*X$5)/($O117*SQRT(X$5))-$O117*SQRT(X$5),0,1,TRUE)+$L117*EXP($K117/100*X$5)*(1-_xlfn.NORM.DIST((LN(($L117*EXP($K117/100*X$5)))-LN($J117)-$N117*X$5)/($O117*SQRT(X$5)),0,1,TRUE)))*EXP(-$F$1*X$5)*(INDEX('3)tpx females'!DH$57:DH$107,MATCH($R117,'3)tpx females'!$DE$57:$DE$107,0))+INDEX('3)tpx males'!DF$57:DF$107,MATCH($Q117,'3)tpx males'!$DC$57:$DC$107,0))-(INDEX('3)tpx males'!DE$110:DE$160,MATCH($Q117,'3)tpx males'!$DC$110:$DC$160,0))*INDEX('3)tpx females'!DG$111:DG$161,MATCH($R117,'3)tpx females'!$DE$111:$DE$161,0))*(1-(EXP(-INDEX('3)tpx males'!DF$4:DF$54,MATCH($Q117,'3)tpx males'!$DC$4:$DC$54,0)))*EXP(-INDEX('3)tpx females'!DH$3:DH$53,MATCH($R117,'3)tpx females'!$DE$3:$DE$53,0))))))),0)</f>
        <v>31.426692749353414</v>
      </c>
      <c r="Y117" s="32">
        <f ca="1">IFERROR(($J117*EXP(Y$5*($N117+0.5*($O117)^2))*_xlfn.NORM.DIST((LN(($L117*EXP($K117/100*Y$5)))-LN($J117)-$N117*Y$5)/($O117*SQRT(Y$5))-$O117*SQRT(Y$5),0,1,TRUE)+$L117*EXP($K117/100*Y$5)*(1-_xlfn.NORM.DIST((LN(($L117*EXP($K117/100*Y$5)))-LN($J117)-$N117*Y$5)/($O117*SQRT(Y$5)),0,1,TRUE)))*EXP(-$F$1*Y$5)*(INDEX('3)tpx females'!DI$57:DI$107,MATCH($R117,'3)tpx females'!$DE$57:$DE$107,0))+INDEX('3)tpx males'!DG$57:DG$107,MATCH($Q117,'3)tpx males'!$DC$57:$DC$107,0))-(INDEX('3)tpx males'!DF$110:DF$160,MATCH($Q117,'3)tpx males'!$DC$110:$DC$160,0))*INDEX('3)tpx females'!DH$111:DH$161,MATCH($R117,'3)tpx females'!$DE$111:$DE$161,0))*(1-(EXP(-INDEX('3)tpx males'!DG$4:DG$54,MATCH($Q117,'3)tpx males'!$DC$4:$DC$54,0)))*EXP(-INDEX('3)tpx females'!DI$3:DI$53,MATCH($R117,'3)tpx females'!$DE$3:$DE$53,0))))))),0)</f>
        <v>62.879323847298821</v>
      </c>
      <c r="Z117" s="32">
        <f ca="1">IFERROR(($J117*EXP(Z$5*($N117+0.5*($O117)^2))*_xlfn.NORM.DIST((LN(($L117*EXP($K117/100*Z$5)))-LN($J117)-$N117*Z$5)/($O117*SQRT(Z$5))-$O117*SQRT(Z$5),0,1,TRUE)+$L117*EXP($K117/100*Z$5)*(1-_xlfn.NORM.DIST((LN(($L117*EXP($K117/100*Z$5)))-LN($J117)-$N117*Z$5)/($O117*SQRT(Z$5)),0,1,TRUE)))*EXP(-$F$1*Z$5)*(INDEX('3)tpx females'!DJ$57:DJ$107,MATCH($R117,'3)tpx females'!$DE$57:$DE$107,0))+INDEX('3)tpx males'!DH$57:DH$107,MATCH($Q117,'3)tpx males'!$DC$57:$DC$107,0))-(INDEX('3)tpx males'!DG$110:DG$160,MATCH($Q117,'3)tpx males'!$DC$110:$DC$160,0))*INDEX('3)tpx females'!DI$111:DI$161,MATCH($R117,'3)tpx females'!$DE$111:$DE$161,0))*(1-(EXP(-INDEX('3)tpx males'!DH$4:DH$54,MATCH($Q117,'3)tpx males'!$DC$4:$DC$54,0)))*EXP(-INDEX('3)tpx females'!DJ$3:DJ$53,MATCH($R117,'3)tpx females'!$DE$3:$DE$53,0))))))),0)</f>
        <v>97.438804440583993</v>
      </c>
      <c r="AA117" s="32">
        <f ca="1">IFERROR(($J117*EXP(AA$5*($N117+0.5*($O117)^2))*_xlfn.NORM.DIST((LN(($L117*EXP($K117/100*AA$5)))-LN($J117)-$N117*AA$5)/($O117*SQRT(AA$5))-$O117*SQRT(AA$5),0,1,TRUE)+$L117*EXP($K117/100*AA$5)*(1-_xlfn.NORM.DIST((LN(($L117*EXP($K117/100*AA$5)))-LN($J117)-$N117*AA$5)/($O117*SQRT(AA$5)),0,1,TRUE)))*EXP(-$F$1*AA$5)*(INDEX('3)tpx females'!DK$57:DK$107,MATCH($R117,'3)tpx females'!$DE$57:$DE$107,0))+INDEX('3)tpx males'!DI$57:DI$107,MATCH($Q117,'3)tpx males'!$DC$57:$DC$107,0))-(INDEX('3)tpx males'!DH$110:DH$160,MATCH($Q117,'3)tpx males'!$DC$110:$DC$160,0))*INDEX('3)tpx females'!DJ$111:DJ$161,MATCH($R117,'3)tpx females'!$DE$111:$DE$161,0))*(1-(EXP(-INDEX('3)tpx males'!DI$4:DI$54,MATCH($Q117,'3)tpx males'!$DC$4:$DC$54,0)))*EXP(-INDEX('3)tpx females'!DK$3:DK$53,MATCH($R117,'3)tpx females'!$DE$3:$DE$53,0))))))),0)</f>
        <v>140.69062070670427</v>
      </c>
      <c r="AB117" s="32">
        <f ca="1">IFERROR(($J117*EXP(AB$5*($N117+0.5*($O117)^2))*_xlfn.NORM.DIST((LN(($L117*EXP($K117/100*AB$5)))-LN($J117)-$N117*AB$5)/($O117*SQRT(AB$5))-$O117*SQRT(AB$5),0,1,TRUE)+$L117*EXP($K117/100*AB$5)*(1-_xlfn.NORM.DIST((LN(($L117*EXP($K117/100*AB$5)))-LN($J117)-$N117*AB$5)/($O117*SQRT(AB$5)),0,1,TRUE)))*EXP(-$F$1*AB$5)*(INDEX('3)tpx females'!DL$57:DL$107,MATCH($R117,'3)tpx females'!$DE$57:$DE$107,0))+INDEX('3)tpx males'!DJ$57:DJ$107,MATCH($Q117,'3)tpx males'!$DC$57:$DC$107,0))-(INDEX('3)tpx males'!DI$110:DI$160,MATCH($Q117,'3)tpx males'!$DC$110:$DC$160,0))*INDEX('3)tpx females'!DK$111:DK$161,MATCH($R117,'3)tpx females'!$DE$111:$DE$161,0))*(1-(EXP(-INDEX('3)tpx males'!DJ$4:DJ$54,MATCH($Q117,'3)tpx males'!$DC$4:$DC$54,0)))*EXP(-INDEX('3)tpx females'!DL$3:DL$53,MATCH($R117,'3)tpx females'!$DE$3:$DE$53,0))))))),0)</f>
        <v>206.34586756964117</v>
      </c>
      <c r="AC117" s="32">
        <f ca="1">IFERROR(($J117*EXP(AC$5*($N117+0.5*($O117)^2))*_xlfn.NORM.DIST((LN(($L117*EXP($K117/100*AC$5)))-LN($J117)-$N117*AC$5)/($O117*SQRT(AC$5))-$O117*SQRT(AC$5),0,1,TRUE)+$L117*EXP($K117/100*AC$5)*(1-_xlfn.NORM.DIST((LN(($L117*EXP($K117/100*AC$5)))-LN($J117)-$N117*AC$5)/($O117*SQRT(AC$5)),0,1,TRUE)))*EXP(-$F$1*AC$5)*(INDEX('3)tpx females'!DM$57:DM$107,MATCH($R117,'3)tpx females'!$DE$57:$DE$107,0))+INDEX('3)tpx males'!DK$57:DK$107,MATCH($Q117,'3)tpx males'!$DC$57:$DC$107,0))-(INDEX('3)tpx males'!DJ$110:DJ$160,MATCH($Q117,'3)tpx males'!$DC$110:$DC$160,0))*INDEX('3)tpx females'!DL$111:DL$161,MATCH($R117,'3)tpx females'!$DE$111:$DE$161,0))*(1-(EXP(-INDEX('3)tpx males'!DK$4:DK$54,MATCH($Q117,'3)tpx males'!$DC$4:$DC$54,0)))*EXP(-INDEX('3)tpx females'!DM$3:DM$53,MATCH($R117,'3)tpx females'!$DE$3:$DE$53,0))))))),0)</f>
        <v>250.95682908950619</v>
      </c>
      <c r="AD117" s="32">
        <f ca="1">IFERROR(($J117*EXP(AD$5*($N117+0.5*($O117)^2))*_xlfn.NORM.DIST((LN(($L117*EXP($K117/100*AD$5)))-LN($J117)-$N117*AD$5)/($O117*SQRT(AD$5))-$O117*SQRT(AD$5),0,1,TRUE)+$L117*EXP($K117/100*AD$5)*(1-_xlfn.NORM.DIST((LN(($L117*EXP($K117/100*AD$5)))-LN($J117)-$N117*AD$5)/($O117*SQRT(AD$5)),0,1,TRUE)))*EXP(-$F$1*AD$5)*(INDEX('3)tpx females'!DN$57:DN$107,MATCH($R117,'3)tpx females'!$DE$57:$DE$107,0))+INDEX('3)tpx males'!DL$57:DL$107,MATCH($Q117,'3)tpx males'!$DC$57:$DC$107,0))-(INDEX('3)tpx males'!DK$110:DK$160,MATCH($Q117,'3)tpx males'!$DC$110:$DC$160,0))*INDEX('3)tpx females'!DM$111:DM$161,MATCH($R117,'3)tpx females'!$DE$111:$DE$161,0))*(1-(EXP(-INDEX('3)tpx males'!DL$4:DL$54,MATCH($Q117,'3)tpx males'!$DC$4:$DC$54,0)))*EXP(-INDEX('3)tpx females'!DN$3:DN$53,MATCH($R117,'3)tpx females'!$DE$3:$DE$53,0))))))),0)</f>
        <v>335.69835511475304</v>
      </c>
      <c r="AE117" s="32">
        <f ca="1">IFERROR(($J117*EXP(AE$5*($N117+0.5*($O117)^2))*_xlfn.NORM.DIST((LN(($L117*EXP($K117/100*AE$5)))-LN($J117)-$N117*AE$5)/($O117*SQRT(AE$5))-$O117*SQRT(AE$5),0,1,TRUE)+$L117*EXP($K117/100*AE$5)*(1-_xlfn.NORM.DIST((LN(($L117*EXP($K117/100*AE$5)))-LN($J117)-$N117*AE$5)/($O117*SQRT(AE$5)),0,1,TRUE)))*EXP(-$F$1*AE$5)*(INDEX('3)tpx females'!DO$57:DO$107,MATCH($R117,'3)tpx females'!$DE$57:$DE$107,0))+INDEX('3)tpx males'!DM$57:DM$107,MATCH($Q117,'3)tpx males'!$DC$57:$DC$107,0))-(INDEX('3)tpx males'!DL$110:DL$160,MATCH($Q117,'3)tpx males'!$DC$110:$DC$160,0))*INDEX('3)tpx females'!DN$111:DN$161,MATCH($R117,'3)tpx females'!$DE$111:$DE$161,0))*(1-(EXP(-INDEX('3)tpx males'!DM$4:DM$54,MATCH($Q117,'3)tpx males'!$DC$4:$DC$54,0)))*EXP(-INDEX('3)tpx females'!DO$3:DO$53,MATCH($R117,'3)tpx females'!$DE$3:$DE$53,0))))))),0)</f>
        <v>435.62517132495719</v>
      </c>
      <c r="AF117" s="32">
        <f ca="1">IFERROR(($J117*EXP(AF$5*($N117+0.5*($O117)^2))*_xlfn.NORM.DIST((LN(($L117*EXP($K117/100*AF$5)))-LN($J117)-$N117*AF$5)/($O117*SQRT(AF$5))-$O117*SQRT(AF$5),0,1,TRUE)+$L117*EXP($K117/100*AF$5)*(1-_xlfn.NORM.DIST((LN(($L117*EXP($K117/100*AF$5)))-LN($J117)-$N117*AF$5)/($O117*SQRT(AF$5)),0,1,TRUE)))*EXP(-$F$1*AF$5)*(INDEX('3)tpx females'!DP$57:DP$107,MATCH($R117,'3)tpx females'!$DE$57:$DE$107,0))+INDEX('3)tpx males'!DN$57:DN$107,MATCH($Q117,'3)tpx males'!$DC$57:$DC$107,0))-(INDEX('3)tpx males'!DM$110:DM$160,MATCH($Q117,'3)tpx males'!$DC$110:$DC$160,0))*INDEX('3)tpx females'!DO$111:DO$161,MATCH($R117,'3)tpx females'!$DE$111:$DE$161,0))*(1-(EXP(-INDEX('3)tpx males'!DN$4:DN$54,MATCH($Q117,'3)tpx males'!$DC$4:$DC$54,0)))*EXP(-INDEX('3)tpx females'!DP$3:DP$53,MATCH($R117,'3)tpx females'!$DE$3:$DE$53,0))))))),0)</f>
        <v>552.66166455416442</v>
      </c>
      <c r="AG117" s="32">
        <f ca="1">IFERROR(($J117*EXP(AG$5*($N117+0.5*($O117)^2))*_xlfn.NORM.DIST((LN(($L117*EXP($K117/100*AG$5)))-LN($J117)-$N117*AG$5)/($O117*SQRT(AG$5))-$O117*SQRT(AG$5),0,1,TRUE)+$L117*EXP($K117/100*AG$5)*(1-_xlfn.NORM.DIST((LN(($L117*EXP($K117/100*AG$5)))-LN($J117)-$N117*AG$5)/($O117*SQRT(AG$5)),0,1,TRUE)))*EXP(-$F$1*AG$5)*(INDEX('3)tpx females'!DQ$57:DQ$107,MATCH($R117,'3)tpx females'!$DE$57:$DE$107,0))+INDEX('3)tpx males'!DO$57:DO$107,MATCH($Q117,'3)tpx males'!$DC$57:$DC$107,0))-(INDEX('3)tpx males'!DN$110:DN$160,MATCH($Q117,'3)tpx males'!$DC$110:$DC$160,0))*INDEX('3)tpx females'!DP$111:DP$161,MATCH($R117,'3)tpx females'!$DE$111:$DE$161,0))*(1-(EXP(-INDEX('3)tpx males'!DO$4:DO$54,MATCH($Q117,'3)tpx males'!$DC$4:$DC$54,0)))*EXP(-INDEX('3)tpx females'!DQ$3:DQ$53,MATCH($R117,'3)tpx females'!$DE$3:$DE$53,0))))))),0)</f>
        <v>687.05310509853052</v>
      </c>
      <c r="AH117" s="32">
        <f ca="1">IFERROR(($J117*EXP(AH$5*($N117+0.5*($O117)^2))*_xlfn.NORM.DIST((LN(($L117*EXP($K117/100*AH$5)))-LN($J117)-$N117*AH$5)/($O117*SQRT(AH$5))-$O117*SQRT(AH$5),0,1,TRUE)+$L117*EXP($K117/100*AH$5)*(1-_xlfn.NORM.DIST((LN(($L117*EXP($K117/100*AH$5)))-LN($J117)-$N117*AH$5)/($O117*SQRT(AH$5)),0,1,TRUE)))*EXP(-$F$1*AH$5)*(INDEX('3)tpx females'!DR$57:DR$107,MATCH($R117,'3)tpx females'!$DE$57:$DE$107,0))+INDEX('3)tpx males'!DP$57:DP$107,MATCH($Q117,'3)tpx males'!$DC$57:$DC$107,0))-(INDEX('3)tpx males'!DO$110:DO$160,MATCH($Q117,'3)tpx males'!$DC$110:$DC$160,0))*INDEX('3)tpx females'!DQ$111:DQ$161,MATCH($R117,'3)tpx females'!$DE$111:$DE$161,0))*(1-(EXP(-INDEX('3)tpx males'!DP$4:DP$54,MATCH($Q117,'3)tpx males'!$DC$4:$DC$54,0)))*EXP(-INDEX('3)tpx females'!DR$3:DR$53,MATCH($R117,'3)tpx females'!$DE$3:$DE$53,0))))))),0)</f>
        <v>895.03874611521871</v>
      </c>
      <c r="AI117" s="32">
        <f ca="1">IFERROR(($J117*EXP(AI$5*($N117+0.5*($O117)^2))*_xlfn.NORM.DIST((LN(($L117*EXP($K117/100*AI$5)))-LN($J117)-$N117*AI$5)/($O117*SQRT(AI$5))-$O117*SQRT(AI$5),0,1,TRUE)+$L117*EXP($K117/100*AI$5)*(1-_xlfn.NORM.DIST((LN(($L117*EXP($K117/100*AI$5)))-LN($J117)-$N117*AI$5)/($O117*SQRT(AI$5)),0,1,TRUE)))*EXP(-$F$1*AI$5)*(INDEX('3)tpx females'!DS$57:DS$107,MATCH($R117,'3)tpx females'!$DE$57:$DE$107,0))+INDEX('3)tpx males'!DQ$57:DQ$107,MATCH($Q117,'3)tpx males'!$DC$57:$DC$107,0))-(INDEX('3)tpx males'!DP$110:DP$160,MATCH($Q117,'3)tpx males'!$DC$110:$DC$160,0))*INDEX('3)tpx females'!DR$111:DR$161,MATCH($R117,'3)tpx females'!$DE$111:$DE$161,0))*(1-(EXP(-INDEX('3)tpx males'!DQ$4:DQ$54,MATCH($Q117,'3)tpx males'!$DC$4:$DC$54,0)))*EXP(-INDEX('3)tpx females'!DS$3:DS$53,MATCH($R117,'3)tpx females'!$DE$3:$DE$53,0))))))),0)</f>
        <v>1096.9733387305025</v>
      </c>
      <c r="AJ117" s="32">
        <f ca="1">IFERROR(($J117*EXP(AJ$5*($N117+0.5*($O117)^2))*_xlfn.NORM.DIST((LN(($L117*EXP($K117/100*AJ$5)))-LN($J117)-$N117*AJ$5)/($O117*SQRT(AJ$5))-$O117*SQRT(AJ$5),0,1,TRUE)+$L117*EXP($K117/100*AJ$5)*(1-_xlfn.NORM.DIST((LN(($L117*EXP($K117/100*AJ$5)))-LN($J117)-$N117*AJ$5)/($O117*SQRT(AJ$5)),0,1,TRUE)))*EXP(-$F$1*AJ$5)*(INDEX('3)tpx females'!DT$57:DT$107,MATCH($R117,'3)tpx females'!$DE$57:$DE$107,0))+INDEX('3)tpx males'!DR$57:DR$107,MATCH($Q117,'3)tpx males'!$DC$57:$DC$107,0))-(INDEX('3)tpx males'!DQ$110:DQ$160,MATCH($Q117,'3)tpx males'!$DC$110:$DC$160,0))*INDEX('3)tpx females'!DS$111:DS$161,MATCH($R117,'3)tpx females'!$DE$111:$DE$161,0))*(1-(EXP(-INDEX('3)tpx males'!DR$4:DR$54,MATCH($Q117,'3)tpx males'!$DC$4:$DC$54,0)))*EXP(-INDEX('3)tpx females'!DT$3:DT$53,MATCH($R117,'3)tpx females'!$DE$3:$DE$53,0))))))),0)</f>
        <v>1337.9753050736026</v>
      </c>
      <c r="AK117" s="32">
        <f ca="1">IFERROR(($J117*EXP(AK$5*($N117+0.5*($O117)^2))*_xlfn.NORM.DIST((LN(($L117*EXP($K117/100*AK$5)))-LN($J117)-$N117*AK$5)/($O117*SQRT(AK$5))-$O117*SQRT(AK$5),0,1,TRUE)+$L117*EXP($K117/100*AK$5)*(1-_xlfn.NORM.DIST((LN(($L117*EXP($K117/100*AK$5)))-LN($J117)-$N117*AK$5)/($O117*SQRT(AK$5)),0,1,TRUE)))*EXP(-$F$1*AK$5)*(INDEX('3)tpx females'!DU$57:DU$107,MATCH($R117,'3)tpx females'!$DE$57:$DE$107,0))+INDEX('3)tpx males'!DS$57:DS$107,MATCH($Q117,'3)tpx males'!$DC$57:$DC$107,0))-(INDEX('3)tpx males'!DR$110:DR$160,MATCH($Q117,'3)tpx males'!$DC$110:$DC$160,0))*INDEX('3)tpx females'!DT$111:DT$161,MATCH($R117,'3)tpx females'!$DE$111:$DE$161,0))*(1-(EXP(-INDEX('3)tpx males'!DS$4:DS$54,MATCH($Q117,'3)tpx males'!$DC$4:$DC$54,0)))*EXP(-INDEX('3)tpx females'!DU$3:DU$53,MATCH($R117,'3)tpx females'!$DE$3:$DE$53,0))))))),0)</f>
        <v>1681.9343916692746</v>
      </c>
      <c r="AL117" s="32">
        <f ca="1">IFERROR(($J117*EXP(AL$5*($N117+0.5*($O117)^2))*_xlfn.NORM.DIST((LN(($L117*EXP($K117/100*AL$5)))-LN($J117)-$N117*AL$5)/($O117*SQRT(AL$5))-$O117*SQRT(AL$5),0,1,TRUE)+$L117*EXP($K117/100*AL$5)*(1-_xlfn.NORM.DIST((LN(($L117*EXP($K117/100*AL$5)))-LN($J117)-$N117*AL$5)/($O117*SQRT(AL$5)),0,1,TRUE)))*EXP(-$F$1*AL$5)*(INDEX('3)tpx females'!DV$57:DV$107,MATCH($R117,'3)tpx females'!$DE$57:$DE$107,0))+INDEX('3)tpx males'!DT$57:DT$107,MATCH($Q117,'3)tpx males'!$DC$57:$DC$107,0))-(INDEX('3)tpx males'!DS$110:DS$160,MATCH($Q117,'3)tpx males'!$DC$110:$DC$160,0))*INDEX('3)tpx females'!DU$111:DU$161,MATCH($R117,'3)tpx females'!$DE$111:$DE$161,0))*(1-(EXP(-INDEX('3)tpx males'!DT$4:DT$54,MATCH($Q117,'3)tpx males'!$DC$4:$DC$54,0)))*EXP(-INDEX('3)tpx females'!DV$3:DV$53,MATCH($R117,'3)tpx females'!$DE$3:$DE$53,0))))))),0)</f>
        <v>1866.4720583405524</v>
      </c>
      <c r="AM117" s="32">
        <f ca="1">IFERROR(($J117*EXP(AM$5*($N117+0.5*($O117)^2))*_xlfn.NORM.DIST((LN(($L117*EXP($K117/100*AM$5)))-LN($J117)-$N117*AM$5)/($O117*SQRT(AM$5))-$O117*SQRT(AM$5),0,1,TRUE)+$L117*EXP($K117/100*AM$5)*(1-_xlfn.NORM.DIST((LN(($L117*EXP($K117/100*AM$5)))-LN($J117)-$N117*AM$5)/($O117*SQRT(AM$5)),0,1,TRUE)))*EXP(-$F$1*AM$5)*(INDEX('3)tpx females'!DW$57:DW$107,MATCH($R117,'3)tpx females'!$DE$57:$DE$107,0))+INDEX('3)tpx males'!DU$57:DU$107,MATCH($Q117,'3)tpx males'!$DC$57:$DC$107,0))-(INDEX('3)tpx males'!DT$110:DT$160,MATCH($Q117,'3)tpx males'!$DC$110:$DC$160,0))*INDEX('3)tpx females'!DV$111:DV$161,MATCH($R117,'3)tpx females'!$DE$111:$DE$161,0))*(1-(EXP(-INDEX('3)tpx males'!DU$4:DU$54,MATCH($Q117,'3)tpx males'!$DC$4:$DC$54,0)))*EXP(-INDEX('3)tpx females'!DW$3:DW$53,MATCH($R117,'3)tpx females'!$DE$3:$DE$53,0))))))),0)</f>
        <v>2248.4198120908181</v>
      </c>
      <c r="AN117" s="32">
        <f ca="1">IFERROR(($J117*EXP(AN$5*($N117+0.5*($O117)^2))*_xlfn.NORM.DIST((LN(($L117*EXP($K117/100*AN$5)))-LN($J117)-$N117*AN$5)/($O117*SQRT(AN$5))-$O117*SQRT(AN$5),0,1,TRUE)+$L117*EXP($K117/100*AN$5)*(1-_xlfn.NORM.DIST((LN(($L117*EXP($K117/100*AN$5)))-LN($J117)-$N117*AN$5)/($O117*SQRT(AN$5)),0,1,TRUE)))*EXP(-$F$1*AN$5)*(INDEX('3)tpx females'!DX$57:DX$107,MATCH($R117,'3)tpx females'!$DE$57:$DE$107,0))+INDEX('3)tpx males'!DV$57:DV$107,MATCH($Q117,'3)tpx males'!$DC$57:$DC$107,0))-(INDEX('3)tpx males'!DU$110:DU$160,MATCH($Q117,'3)tpx males'!$DC$110:$DC$160,0))*INDEX('3)tpx females'!DW$111:DW$161,MATCH($R117,'3)tpx females'!$DE$111:$DE$161,0))*(1-(EXP(-INDEX('3)tpx males'!DV$4:DV$54,MATCH($Q117,'3)tpx males'!$DC$4:$DC$54,0)))*EXP(-INDEX('3)tpx females'!DX$3:DX$53,MATCH($R117,'3)tpx females'!$DE$3:$DE$53,0))))))),0)</f>
        <v>2759.9073348553243</v>
      </c>
      <c r="AO117" s="32">
        <f ca="1">IFERROR(($J117*EXP(AO$5*($N117+0.5*($O117)^2))*_xlfn.NORM.DIST((LN(($L117*EXP($K117/100*AO$5)))-LN($J117)-$N117*AO$5)/($O117*SQRT(AO$5))-$O117*SQRT(AO$5),0,1,TRUE)+$L117*EXP($K117/100*AO$5)*(1-_xlfn.NORM.DIST((LN(($L117*EXP($K117/100*AO$5)))-LN($J117)-$N117*AO$5)/($O117*SQRT(AO$5)),0,1,TRUE)))*EXP(-$F$1*AO$5)*(INDEX('3)tpx females'!DY$57:DY$107,MATCH($R117,'3)tpx females'!$DE$57:$DE$107,0))+INDEX('3)tpx males'!DW$57:DW$107,MATCH($Q117,'3)tpx males'!$DC$57:$DC$107,0))-(INDEX('3)tpx males'!DV$110:DV$160,MATCH($Q117,'3)tpx males'!$DC$110:$DC$160,0))*INDEX('3)tpx females'!DX$111:DX$161,MATCH($R117,'3)tpx females'!$DE$111:$DE$161,0))*(1-(EXP(-INDEX('3)tpx males'!DW$4:DW$54,MATCH($Q117,'3)tpx males'!$DC$4:$DC$54,0)))*EXP(-INDEX('3)tpx females'!DY$3:DY$53,MATCH($R117,'3)tpx females'!$DE$3:$DE$53,0))))))),0)</f>
        <v>3048.9968125236746</v>
      </c>
      <c r="AP117" s="32">
        <f ca="1">IFERROR(($J117*EXP(AP$5*($N117+0.5*($O117)^2))*_xlfn.NORM.DIST((LN(($L117*EXP($K117/100*AP$5)))-LN($J117)-$N117*AP$5)/($O117*SQRT(AP$5))-$O117*SQRT(AP$5),0,1,TRUE)+$L117*EXP($K117/100*AP$5)*(1-_xlfn.NORM.DIST((LN(($L117*EXP($K117/100*AP$5)))-LN($J117)-$N117*AP$5)/($O117*SQRT(AP$5)),0,1,TRUE)))*EXP(-$F$1*AP$5)*(INDEX('3)tpx females'!DZ$57:DZ$107,MATCH($R117,'3)tpx females'!$DE$57:$DE$107,0))+INDEX('3)tpx males'!DX$57:DX$107,MATCH($Q117,'3)tpx males'!$DC$57:$DC$107,0))-(INDEX('3)tpx males'!DW$110:DW$160,MATCH($Q117,'3)tpx males'!$DC$110:$DC$160,0))*INDEX('3)tpx females'!DY$111:DY$161,MATCH($R117,'3)tpx females'!$DE$111:$DE$161,0))*(1-(EXP(-INDEX('3)tpx males'!DX$4:DX$54,MATCH($Q117,'3)tpx males'!$DC$4:$DC$54,0)))*EXP(-INDEX('3)tpx females'!DZ$3:DZ$53,MATCH($R117,'3)tpx females'!$DE$3:$DE$53,0))))))),0)</f>
        <v>3448.0479150297288</v>
      </c>
      <c r="AQ117" s="32">
        <f ca="1">IFERROR(($J117*EXP(AQ$5*($N117+0.5*($O117)^2))*_xlfn.NORM.DIST((LN(($L117*EXP($K117/100*AQ$5)))-LN($J117)-$N117*AQ$5)/($O117*SQRT(AQ$5))-$O117*SQRT(AQ$5),0,1,TRUE)+$L117*EXP($K117/100*AQ$5)*(1-_xlfn.NORM.DIST((LN(($L117*EXP($K117/100*AQ$5)))-LN($J117)-$N117*AQ$5)/($O117*SQRT(AQ$5)),0,1,TRUE)))*EXP(-$F$1*AQ$5)*(INDEX('3)tpx females'!EA$57:EA$107,MATCH($R117,'3)tpx females'!$DE$57:$DE$107,0))+INDEX('3)tpx males'!DY$57:DY$107,MATCH($Q117,'3)tpx males'!$DC$57:$DC$107,0))-(INDEX('3)tpx males'!DX$110:DX$160,MATCH($Q117,'3)tpx males'!$DC$110:$DC$160,0))*INDEX('3)tpx females'!DZ$111:DZ$161,MATCH($R117,'3)tpx females'!$DE$111:$DE$161,0))*(1-(EXP(-INDEX('3)tpx males'!DY$4:DY$54,MATCH($Q117,'3)tpx males'!$DC$4:$DC$54,0)))*EXP(-INDEX('3)tpx females'!EA$3:EA$53,MATCH($R117,'3)tpx females'!$DE$3:$DE$53,0))))))),0)</f>
        <v>3814.5634335102445</v>
      </c>
      <c r="AR117" s="32">
        <f ca="1">IFERROR(($J117*EXP(AR$5*($N117+0.5*($O117)^2))*_xlfn.NORM.DIST((LN(($L117*EXP($K117/100*AR$5)))-LN($J117)-$N117*AR$5)/($O117*SQRT(AR$5))-$O117*SQRT(AR$5),0,1,TRUE)+$L117*EXP($K117/100*AR$5)*(1-_xlfn.NORM.DIST((LN(($L117*EXP($K117/100*AR$5)))-LN($J117)-$N117*AR$5)/($O117*SQRT(AR$5)),0,1,TRUE)))*EXP(-$F$1*AR$5)*(INDEX('3)tpx females'!EB$57:EB$107,MATCH($R117,'3)tpx females'!$DE$57:$DE$107,0))+INDEX('3)tpx males'!DZ$57:DZ$107,MATCH($Q117,'3)tpx males'!$DC$57:$DC$107,0))-(INDEX('3)tpx males'!DY$110:DY$160,MATCH($Q117,'3)tpx males'!$DC$110:$DC$160,0))*INDEX('3)tpx females'!EA$111:EA$161,MATCH($R117,'3)tpx females'!$DE$111:$DE$161,0))*(1-(EXP(-INDEX('3)tpx males'!DZ$4:DZ$54,MATCH($Q117,'3)tpx males'!$DC$4:$DC$54,0)))*EXP(-INDEX('3)tpx females'!EB$3:EB$53,MATCH($R117,'3)tpx females'!$DE$3:$DE$53,0))))))),0)</f>
        <v>4104.302180529131</v>
      </c>
      <c r="AS117" s="32">
        <f ca="1">IFERROR(($J117*EXP(AS$5*($N117+0.5*($O117)^2))*_xlfn.NORM.DIST((LN(($L117*EXP($K117/100*AS$5)))-LN($J117)-$N117*AS$5)/($O117*SQRT(AS$5))-$O117*SQRT(AS$5),0,1,TRUE)+$L117*EXP($K117/100*AS$5)*(1-_xlfn.NORM.DIST((LN(($L117*EXP($K117/100*AS$5)))-LN($J117)-$N117*AS$5)/($O117*SQRT(AS$5)),0,1,TRUE)))*EXP(-$F$1*AS$5)*(INDEX('3)tpx females'!EC$57:EC$107,MATCH($R117,'3)tpx females'!$DE$57:$DE$107,0))+INDEX('3)tpx males'!EA$57:EA$107,MATCH($Q117,'3)tpx males'!$DC$57:$DC$107,0))-(INDEX('3)tpx males'!DZ$110:DZ$160,MATCH($Q117,'3)tpx males'!$DC$110:$DC$160,0))*INDEX('3)tpx females'!EB$111:EB$161,MATCH($R117,'3)tpx females'!$DE$111:$DE$161,0))*(1-(EXP(-INDEX('3)tpx males'!EA$4:EA$54,MATCH($Q117,'3)tpx males'!$DC$4:$DC$54,0)))*EXP(-INDEX('3)tpx females'!EC$3:EC$53,MATCH($R117,'3)tpx females'!$DE$3:$DE$53,0))))))),0)</f>
        <v>4146.2771616053096</v>
      </c>
      <c r="AT117" s="32">
        <f ca="1">IFERROR(($J117*EXP(AT$5*($N117+0.5*($O117)^2))*_xlfn.NORM.DIST((LN(($L117*EXP($K117/100*AT$5)))-LN($J117)-$N117*AT$5)/($O117*SQRT(AT$5))-$O117*SQRT(AT$5),0,1,TRUE)+$L117*EXP($K117/100*AT$5)*(1-_xlfn.NORM.DIST((LN(($L117*EXP($K117/100*AT$5)))-LN($J117)-$N117*AT$5)/($O117*SQRT(AT$5)),0,1,TRUE)))*EXP(-$F$1*AT$5)*(INDEX('3)tpx females'!ED$57:ED$107,MATCH($R117,'3)tpx females'!$DE$57:$DE$107,0))+INDEX('3)tpx males'!EB$57:EB$107,MATCH($Q117,'3)tpx males'!$DC$57:$DC$107,0))-(INDEX('3)tpx males'!EA$110:EA$160,MATCH($Q117,'3)tpx males'!$DC$110:$DC$160,0))*INDEX('3)tpx females'!EC$111:EC$161,MATCH($R117,'3)tpx females'!$DE$111:$DE$161,0))*(1-(EXP(-INDEX('3)tpx males'!EB$4:EB$54,MATCH($Q117,'3)tpx males'!$DC$4:$DC$54,0)))*EXP(-INDEX('3)tpx females'!ED$3:ED$53,MATCH($R117,'3)tpx females'!$DE$3:$DE$53,0))))))),0)</f>
        <v>4016.4277028456304</v>
      </c>
      <c r="AU117" s="32">
        <f ca="1">IFERROR(($J117*EXP(AU$5*($N117+0.5*($O117)^2))*_xlfn.NORM.DIST((LN(($L117*EXP($K117/100*AU$5)))-LN($J117)-$N117*AU$5)/($O117*SQRT(AU$5))-$O117*SQRT(AU$5),0,1,TRUE)+$L117*EXP($K117/100*AU$5)*(1-_xlfn.NORM.DIST((LN(($L117*EXP($K117/100*AU$5)))-LN($J117)-$N117*AU$5)/($O117*SQRT(AU$5)),0,1,TRUE)))*EXP(-$F$1*AU$5)*(INDEX('3)tpx females'!EE$57:EE$107,MATCH($R117,'3)tpx females'!$DE$57:$DE$107,0))+INDEX('3)tpx males'!EC$57:EC$107,MATCH($Q117,'3)tpx males'!$DC$57:$DC$107,0))-(INDEX('3)tpx males'!EB$110:EB$160,MATCH($Q117,'3)tpx males'!$DC$110:$DC$160,0))*INDEX('3)tpx females'!ED$111:ED$161,MATCH($R117,'3)tpx females'!$DE$111:$DE$161,0))*(1-(EXP(-INDEX('3)tpx males'!EC$4:EC$54,MATCH($Q117,'3)tpx males'!$DC$4:$DC$54,0)))*EXP(-INDEX('3)tpx females'!EE$3:EE$53,MATCH($R117,'3)tpx females'!$DE$3:$DE$53,0))))))),0)</f>
        <v>3870.0906642113141</v>
      </c>
      <c r="AV117" s="32">
        <f ca="1">IFERROR(($J117*EXP(AV$5*($N117+0.5*($O117)^2))*_xlfn.NORM.DIST((LN(($L117*EXP($K117/100*AV$5)))-LN($J117)-$N117*AV$5)/($O117*SQRT(AV$5))-$O117*SQRT(AV$5),0,1,TRUE)+$L117*EXP($K117/100*AV$5)*(1-_xlfn.NORM.DIST((LN(($L117*EXP($K117/100*AV$5)))-LN($J117)-$N117*AV$5)/($O117*SQRT(AV$5)),0,1,TRUE)))*EXP(-$F$1*AV$5)*(INDEX('3)tpx females'!EF$57:EF$107,MATCH($R117,'3)tpx females'!$DE$57:$DE$107,0))+INDEX('3)tpx males'!ED$57:ED$107,MATCH($Q117,'3)tpx males'!$DC$57:$DC$107,0))-(INDEX('3)tpx males'!EC$110:EC$160,MATCH($Q117,'3)tpx males'!$DC$110:$DC$160,0))*INDEX('3)tpx females'!EE$111:EE$161,MATCH($R117,'3)tpx females'!$DE$111:$DE$161,0))*(1-(EXP(-INDEX('3)tpx males'!ED$4:ED$54,MATCH($Q117,'3)tpx males'!$DC$4:$DC$54,0)))*EXP(-INDEX('3)tpx females'!EF$3:EF$53,MATCH($R117,'3)tpx females'!$DE$3:$DE$53,0))))))),0)</f>
        <v>3724.868826516542</v>
      </c>
      <c r="AW117" s="32">
        <f ca="1">IFERROR(($J117*EXP(AW$5*($N117+0.5*($O117)^2))*_xlfn.NORM.DIST((LN(($L117*EXP($K117/100*AW$5)))-LN($J117)-$N117*AW$5)/($O117*SQRT(AW$5))-$O117*SQRT(AW$5),0,1,TRUE)+$L117*EXP($K117/100*AW$5)*(1-_xlfn.NORM.DIST((LN(($L117*EXP($K117/100*AW$5)))-LN($J117)-$N117*AW$5)/($O117*SQRT(AW$5)),0,1,TRUE)))*EXP(-$F$1*AW$5)*(INDEX('3)tpx females'!EG$57:EG$107,MATCH($R117,'3)tpx females'!$DE$57:$DE$107,0))+INDEX('3)tpx males'!EE$57:EE$107,MATCH($Q117,'3)tpx males'!$DC$57:$DC$107,0))-(INDEX('3)tpx males'!ED$110:ED$160,MATCH($Q117,'3)tpx males'!$DC$110:$DC$160,0))*INDEX('3)tpx females'!EF$111:EF$161,MATCH($R117,'3)tpx females'!$DE$111:$DE$161,0))*(1-(EXP(-INDEX('3)tpx males'!EE$4:EE$54,MATCH($Q117,'3)tpx males'!$DC$4:$DC$54,0)))*EXP(-INDEX('3)tpx females'!EG$3:EG$53,MATCH($R117,'3)tpx females'!$DE$3:$DE$53,0))))))),0)</f>
        <v>3305.3200824708183</v>
      </c>
      <c r="AX117" s="32">
        <f ca="1">IFERROR(($J117*EXP(AX$5*($N117+0.5*($O117)^2))*_xlfn.NORM.DIST((LN(($L117*EXP($K117/100*AX$5)))-LN($J117)-$N117*AX$5)/($O117*SQRT(AX$5))-$O117*SQRT(AX$5),0,1,TRUE)+$L117*EXP($K117/100*AX$5)*(1-_xlfn.NORM.DIST((LN(($L117*EXP($K117/100*AX$5)))-LN($J117)-$N117*AX$5)/($O117*SQRT(AX$5)),0,1,TRUE)))*EXP(-$F$1*AX$5)*(INDEX('3)tpx females'!EH$57:EH$107,MATCH($R117,'3)tpx females'!$DE$57:$DE$107,0))+INDEX('3)tpx males'!EF$57:EF$107,MATCH($Q117,'3)tpx males'!$DC$57:$DC$107,0))-(INDEX('3)tpx males'!EE$110:EE$160,MATCH($Q117,'3)tpx males'!$DC$110:$DC$160,0))*INDEX('3)tpx females'!EG$111:EG$161,MATCH($R117,'3)tpx females'!$DE$111:$DE$161,0))*(1-(EXP(-INDEX('3)tpx males'!EF$4:EF$54,MATCH($Q117,'3)tpx males'!$DC$4:$DC$54,0)))*EXP(-INDEX('3)tpx females'!EH$3:EH$53,MATCH($R117,'3)tpx females'!$DE$3:$DE$53,0))))))),0)</f>
        <v>2877.4819392892718</v>
      </c>
      <c r="AY117" s="32">
        <f ca="1">IFERROR(($J117*EXP(AY$5*($N117+0.5*($O117)^2))*_xlfn.NORM.DIST((LN(($L117*EXP($K117/100*AY$5)))-LN($J117)-$N117*AY$5)/($O117*SQRT(AY$5))-$O117*SQRT(AY$5),0,1,TRUE)+$L117*EXP($K117/100*AY$5)*(1-_xlfn.NORM.DIST((LN(($L117*EXP($K117/100*AY$5)))-LN($J117)-$N117*AY$5)/($O117*SQRT(AY$5)),0,1,TRUE)))*EXP(-$F$1*AY$5)*(INDEX('3)tpx females'!EI$57:EI$107,MATCH($R117,'3)tpx females'!$DE$57:$DE$107,0))+INDEX('3)tpx males'!EG$57:EG$107,MATCH($Q117,'3)tpx males'!$DC$57:$DC$107,0))-(INDEX('3)tpx males'!EF$110:EF$160,MATCH($Q117,'3)tpx males'!$DC$110:$DC$160,0))*INDEX('3)tpx females'!EH$111:EH$161,MATCH($R117,'3)tpx females'!$DE$111:$DE$161,0))*(1-(EXP(-INDEX('3)tpx males'!EG$4:EG$54,MATCH($Q117,'3)tpx males'!$DC$4:$DC$54,0)))*EXP(-INDEX('3)tpx females'!EI$3:EI$53,MATCH($R117,'3)tpx females'!$DE$3:$DE$53,0))))))),0)</f>
        <v>2399.9023833252249</v>
      </c>
      <c r="AZ117" s="32">
        <f ca="1">IFERROR(($J117*EXP(AZ$5*($N117+0.5*($O117)^2))*_xlfn.NORM.DIST((LN(($L117*EXP($K117/100*AZ$5)))-LN($J117)-$N117*AZ$5)/($O117*SQRT(AZ$5))-$O117*SQRT(AZ$5),0,1,TRUE)+$L117*EXP($K117/100*AZ$5)*(1-_xlfn.NORM.DIST((LN(($L117*EXP($K117/100*AZ$5)))-LN($J117)-$N117*AZ$5)/($O117*SQRT(AZ$5)),0,1,TRUE)))*EXP(-$F$1*AZ$5)*(INDEX('3)tpx females'!EJ$57:EJ$107,MATCH($R117,'3)tpx females'!$DE$57:$DE$107,0))+INDEX('3)tpx males'!EH$57:EH$107,MATCH($Q117,'3)tpx males'!$DC$57:$DC$107,0))-(INDEX('3)tpx males'!EG$110:EG$160,MATCH($Q117,'3)tpx males'!$DC$110:$DC$160,0))*INDEX('3)tpx females'!EI$111:EI$161,MATCH($R117,'3)tpx females'!$DE$111:$DE$161,0))*(1-(EXP(-INDEX('3)tpx males'!EH$4:EH$54,MATCH($Q117,'3)tpx males'!$DC$4:$DC$54,0)))*EXP(-INDEX('3)tpx females'!EJ$3:EJ$53,MATCH($R117,'3)tpx females'!$DE$3:$DE$53,0))))))),0)</f>
        <v>1923.9255943238793</v>
      </c>
      <c r="BA117" s="32">
        <f ca="1">IFERROR(($J117*EXP(BA$5*($N117+0.5*($O117)^2))*_xlfn.NORM.DIST((LN(($L117*EXP($K117/100*BA$5)))-LN($J117)-$N117*BA$5)/($O117*SQRT(BA$5))-$O117*SQRT(BA$5),0,1,TRUE)+$L117*EXP($K117/100*BA$5)*(1-_xlfn.NORM.DIST((LN(($L117*EXP($K117/100*BA$5)))-LN($J117)-$N117*BA$5)/($O117*SQRT(BA$5)),0,1,TRUE)))*EXP(-$F$1*BA$5)*(INDEX('3)tpx females'!EK$57:EK$107,MATCH($R117,'3)tpx females'!$DE$57:$DE$107,0))+INDEX('3)tpx males'!EI$57:EI$107,MATCH($Q117,'3)tpx males'!$DC$57:$DC$107,0))-(INDEX('3)tpx males'!EH$110:EH$160,MATCH($Q117,'3)tpx males'!$DC$110:$DC$160,0))*INDEX('3)tpx females'!EJ$111:EJ$161,MATCH($R117,'3)tpx females'!$DE$111:$DE$161,0))*(1-(EXP(-INDEX('3)tpx males'!EI$4:EI$54,MATCH($Q117,'3)tpx males'!$DC$4:$DC$54,0)))*EXP(-INDEX('3)tpx females'!EK$3:EK$53,MATCH($R117,'3)tpx females'!$DE$3:$DE$53,0))))))),0)</f>
        <v>1477.7671486121453</v>
      </c>
      <c r="BB117" s="32">
        <f ca="1">IFERROR(($J117*EXP(BB$5*($N117+0.5*($O117)^2))*_xlfn.NORM.DIST((LN(($L117*EXP($K117/100*BB$5)))-LN($J117)-$N117*BB$5)/($O117*SQRT(BB$5))-$O117*SQRT(BB$5),0,1,TRUE)+$L117*EXP($K117/100*BB$5)*(1-_xlfn.NORM.DIST((LN(($L117*EXP($K117/100*BB$5)))-LN($J117)-$N117*BB$5)/($O117*SQRT(BB$5)),0,1,TRUE)))*EXP(-$F$1*BB$5)*(INDEX('3)tpx females'!EL$57:EL$107,MATCH($R117,'3)tpx females'!$DE$57:$DE$107,0))+INDEX('3)tpx males'!EJ$57:EJ$107,MATCH($Q117,'3)tpx males'!$DC$57:$DC$107,0))-(INDEX('3)tpx males'!EI$110:EI$160,MATCH($Q117,'3)tpx males'!$DC$110:$DC$160,0))*INDEX('3)tpx females'!EK$111:EK$161,MATCH($R117,'3)tpx females'!$DE$111:$DE$161,0))*(1-(EXP(-INDEX('3)tpx males'!EJ$4:EJ$54,MATCH($Q117,'3)tpx males'!$DC$4:$DC$54,0)))*EXP(-INDEX('3)tpx females'!EL$3:EL$53,MATCH($R117,'3)tpx females'!$DE$3:$DE$53,0))))))),0)</f>
        <v>1084.7504396000625</v>
      </c>
      <c r="BC117" s="32">
        <f ca="1">IFERROR(($J117*EXP(BC$5*($N117+0.5*($O117)^2))*_xlfn.NORM.DIST((LN(($L117*EXP($K117/100*BC$5)))-LN($J117)-$N117*BC$5)/($O117*SQRT(BC$5))-$O117*SQRT(BC$5),0,1,TRUE)+$L117*EXP($K117/100*BC$5)*(1-_xlfn.NORM.DIST((LN(($L117*EXP($K117/100*BC$5)))-LN($J117)-$N117*BC$5)/($O117*SQRT(BC$5)),0,1,TRUE)))*EXP(-$F$1*BC$5)*(INDEX('3)tpx females'!EM$57:EM$107,MATCH($R117,'3)tpx females'!$DE$57:$DE$107,0))+INDEX('3)tpx males'!EK$57:EK$107,MATCH($Q117,'3)tpx males'!$DC$57:$DC$107,0))-(INDEX('3)tpx males'!EJ$110:EJ$160,MATCH($Q117,'3)tpx males'!$DC$110:$DC$160,0))*INDEX('3)tpx females'!EL$111:EL$161,MATCH($R117,'3)tpx females'!$DE$111:$DE$161,0))*(1-(EXP(-INDEX('3)tpx males'!EK$4:EK$54,MATCH($Q117,'3)tpx males'!$DC$4:$DC$54,0)))*EXP(-INDEX('3)tpx females'!EM$3:EM$53,MATCH($R117,'3)tpx females'!$DE$3:$DE$53,0))))))),0)</f>
        <v>761.13848197873745</v>
      </c>
      <c r="BD117" s="32">
        <f ca="1">IFERROR(($J117*EXP(BD$5*($N117+0.5*($O117)^2))*_xlfn.NORM.DIST((LN(($L117*EXP($K117/100*BD$5)))-LN($J117)-$N117*BD$5)/($O117*SQRT(BD$5))-$O117*SQRT(BD$5),0,1,TRUE)+$L117*EXP($K117/100*BD$5)*(1-_xlfn.NORM.DIST((LN(($L117*EXP($K117/100*BD$5)))-LN($J117)-$N117*BD$5)/($O117*SQRT(BD$5)),0,1,TRUE)))*EXP(-$F$1*BD$5)*(INDEX('3)tpx females'!EN$57:EN$107,MATCH($R117,'3)tpx females'!$DE$57:$DE$107,0))+INDEX('3)tpx males'!EL$57:EL$107,MATCH($Q117,'3)tpx males'!$DC$57:$DC$107,0))-(INDEX('3)tpx males'!EK$110:EK$160,MATCH($Q117,'3)tpx males'!$DC$110:$DC$160,0))*INDEX('3)tpx females'!EM$111:EM$161,MATCH($R117,'3)tpx females'!$DE$111:$DE$161,0))*(1-(EXP(-INDEX('3)tpx males'!EL$4:EL$54,MATCH($Q117,'3)tpx males'!$DC$4:$DC$54,0)))*EXP(-INDEX('3)tpx females'!EN$3:EN$53,MATCH($R117,'3)tpx females'!$DE$3:$DE$53,0))))))),0)</f>
        <v>504.43821844985382</v>
      </c>
      <c r="BE117" s="32">
        <f ca="1">IFERROR(($J117*EXP(BE$5*($N117+0.5*($O117)^2))*_xlfn.NORM.DIST((LN(($L117*EXP($K117/100*BE$5)))-LN($J117)-$N117*BE$5)/($O117*SQRT(BE$5))-$O117*SQRT(BE$5),0,1,TRUE)+$L117*EXP($K117/100*BE$5)*(1-_xlfn.NORM.DIST((LN(($L117*EXP($K117/100*BE$5)))-LN($J117)-$N117*BE$5)/($O117*SQRT(BE$5)),0,1,TRUE)))*EXP(-$F$1*BE$5)*(INDEX('3)tpx females'!EO$57:EO$107,MATCH($R117,'3)tpx females'!$DE$57:$DE$107,0))+INDEX('3)tpx males'!EM$57:EM$107,MATCH($Q117,'3)tpx males'!$DC$57:$DC$107,0))-(INDEX('3)tpx males'!EL$110:EL$160,MATCH($Q117,'3)tpx males'!$DC$110:$DC$160,0))*INDEX('3)tpx females'!EN$111:EN$161,MATCH($R117,'3)tpx females'!$DE$111:$DE$161,0))*(1-(EXP(-INDEX('3)tpx males'!EM$4:EM$54,MATCH($Q117,'3)tpx males'!$DC$4:$DC$54,0)))*EXP(-INDEX('3)tpx females'!EO$3:EO$53,MATCH($R117,'3)tpx females'!$DE$3:$DE$53,0))))))),0)</f>
        <v>320.77183404081063</v>
      </c>
      <c r="BF117" s="32">
        <f ca="1">IFERROR(($J117*EXP(BF$5*($N117+0.5*($O117)^2))*_xlfn.NORM.DIST((LN(($L117*EXP($K117/100*BF$5)))-LN($J117)-$N117*BF$5)/($O117*SQRT(BF$5))-$O117*SQRT(BF$5),0,1,TRUE)+$L117*EXP($K117/100*BF$5)*(1-_xlfn.NORM.DIST((LN(($L117*EXP($K117/100*BF$5)))-LN($J117)-$N117*BF$5)/($O117*SQRT(BF$5)),0,1,TRUE)))*EXP(-$F$1*BF$5)*(INDEX('3)tpx females'!EP$57:EP$107,MATCH($R117,'3)tpx females'!$DE$57:$DE$107,0))+INDEX('3)tpx males'!EN$57:EN$107,MATCH($Q117,'3)tpx males'!$DC$57:$DC$107,0))-(INDEX('3)tpx males'!EM$110:EM$160,MATCH($Q117,'3)tpx males'!$DC$110:$DC$160,0))*INDEX('3)tpx females'!EO$111:EO$161,MATCH($R117,'3)tpx females'!$DE$111:$DE$161,0))*(1-(EXP(-INDEX('3)tpx males'!EN$4:EN$54,MATCH($Q117,'3)tpx males'!$DC$4:$DC$54,0)))*EXP(-INDEX('3)tpx females'!EP$3:EP$53,MATCH($R117,'3)tpx females'!$DE$3:$DE$53,0))))))),0)</f>
        <v>192.7115872256677</v>
      </c>
      <c r="BG117" s="32">
        <f ca="1">IFERROR(($J117*EXP(BG$5*($N117+0.5*($O117)^2))*_xlfn.NORM.DIST((LN(($L117*EXP($K117/100*BG$5)))-LN($J117)-$N117*BG$5)/($O117*SQRT(BG$5))-$O117*SQRT(BG$5),0,1,TRUE)+$L117*EXP($K117/100*BG$5)*(1-_xlfn.NORM.DIST((LN(($L117*EXP($K117/100*BG$5)))-LN($J117)-$N117*BG$5)/($O117*SQRT(BG$5)),0,1,TRUE)))*EXP(-$F$1*BG$5)*(INDEX('3)tpx females'!EQ$57:EQ$107,MATCH($R117,'3)tpx females'!$DE$57:$DE$107,0))+INDEX('3)tpx males'!EO$57:EO$107,MATCH($Q117,'3)tpx males'!$DC$57:$DC$107,0))-(INDEX('3)tpx males'!EN$110:EN$160,MATCH($Q117,'3)tpx males'!$DC$110:$DC$160,0))*INDEX('3)tpx females'!EP$111:EP$161,MATCH($R117,'3)tpx females'!$DE$111:$DE$161,0))*(1-(EXP(-INDEX('3)tpx males'!EO$4:EO$54,MATCH($Q117,'3)tpx males'!$DC$4:$DC$54,0)))*EXP(-INDEX('3)tpx females'!EQ$3:EQ$53,MATCH($R117,'3)tpx females'!$DE$3:$DE$53,0))))))),0)</f>
        <v>109.77272789927025</v>
      </c>
      <c r="BH117" s="32">
        <f ca="1">IFERROR(($J117*EXP(BH$5*($N117+0.5*($O117)^2))*_xlfn.NORM.DIST((LN(($L117*EXP($K117/100*BH$5)))-LN($J117)-$N117*BH$5)/($O117*SQRT(BH$5))-$O117*SQRT(BH$5),0,1,TRUE)+$L117*EXP($K117/100*BH$5)*(1-_xlfn.NORM.DIST((LN(($L117*EXP($K117/100*BH$5)))-LN($J117)-$N117*BH$5)/($O117*SQRT(BH$5)),0,1,TRUE)))*EXP(-$F$1*BH$5)*(INDEX('3)tpx females'!ER$57:ER$107,MATCH($R117,'3)tpx females'!$DE$57:$DE$107,0))+INDEX('3)tpx males'!EP$57:EP$107,MATCH($Q117,'3)tpx males'!$DC$57:$DC$107,0))-(INDEX('3)tpx males'!EO$110:EO$160,MATCH($Q117,'3)tpx males'!$DC$110:$DC$160,0))*INDEX('3)tpx females'!EQ$111:EQ$161,MATCH($R117,'3)tpx females'!$DE$111:$DE$161,0))*(1-(EXP(-INDEX('3)tpx males'!EP$4:EP$54,MATCH($Q117,'3)tpx males'!$DC$4:$DC$54,0)))*EXP(-INDEX('3)tpx females'!ER$3:ER$53,MATCH($R117,'3)tpx females'!$DE$3:$DE$53,0))))))),0)</f>
        <v>57.695538294771332</v>
      </c>
      <c r="BI117" s="32">
        <f ca="1">IFERROR(($J117*EXP(BI$5*($N117+0.5*($O117)^2))*_xlfn.NORM.DIST((LN(($L117*EXP($K117/100*BI$5)))-LN($J117)-$N117*BI$5)/($O117*SQRT(BI$5))-$O117*SQRT(BI$5),0,1,TRUE)+$L117*EXP($K117/100*BI$5)*(1-_xlfn.NORM.DIST((LN(($L117*EXP($K117/100*BI$5)))-LN($J117)-$N117*BI$5)/($O117*SQRT(BI$5)),0,1,TRUE)))*EXP(-$F$1*BI$5)*(INDEX('3)tpx females'!ES$57:ES$107,MATCH($R117,'3)tpx females'!$DE$57:$DE$107,0))+INDEX('3)tpx males'!EQ$57:EQ$107,MATCH($Q117,'3)tpx males'!$DC$57:$DC$107,0))-(INDEX('3)tpx males'!EP$110:EP$160,MATCH($Q117,'3)tpx males'!$DC$110:$DC$160,0))*INDEX('3)tpx females'!ER$111:ER$161,MATCH($R117,'3)tpx females'!$DE$111:$DE$161,0))*(1-(EXP(-INDEX('3)tpx males'!EQ$4:EQ$54,MATCH($Q117,'3)tpx males'!$DC$4:$DC$54,0)))*EXP(-INDEX('3)tpx females'!ES$3:ES$53,MATCH($R117,'3)tpx females'!$DE$3:$DE$53,0))))))),0)</f>
        <v>30.013797241975013</v>
      </c>
      <c r="BJ117" s="32">
        <f ca="1">IFERROR(($J117*EXP(BJ$5*($N117+0.5*($O117)^2))*_xlfn.NORM.DIST((LN(($L117*EXP($K117/100*BJ$5)))-LN($J117)-$N117*BJ$5)/($O117*SQRT(BJ$5))-$O117*SQRT(BJ$5),0,1,TRUE)+$L117*EXP($K117/100*BJ$5)*(1-_xlfn.NORM.DIST((LN(($L117*EXP($K117/100*BJ$5)))-LN($J117)-$N117*BJ$5)/($O117*SQRT(BJ$5)),0,1,TRUE)))*EXP(-$F$1*BJ$5)*(INDEX('3)tpx females'!ET$57:ET$107,MATCH($R117,'3)tpx females'!$DE$57:$DE$107,0))+INDEX('3)tpx males'!ER$57:ER$107,MATCH($Q117,'3)tpx males'!$DC$57:$DC$107,0))-(INDEX('3)tpx males'!EQ$110:EQ$160,MATCH($Q117,'3)tpx males'!$DC$110:$DC$160,0))*INDEX('3)tpx females'!ES$111:ES$161,MATCH($R117,'3)tpx females'!$DE$111:$DE$161,0))*(1-(EXP(-INDEX('3)tpx males'!ER$4:ER$54,MATCH($Q117,'3)tpx males'!$DC$4:$DC$54,0)))*EXP(-INDEX('3)tpx females'!ET$3:ET$53,MATCH($R117,'3)tpx females'!$DE$3:$DE$53,0))))))),0)</f>
        <v>16.734964849014993</v>
      </c>
      <c r="BK117" s="32">
        <f ca="1">IFERROR(($J117*EXP(BK$5*($N117+0.5*($O117)^2))*_xlfn.NORM.DIST((LN(($L117*EXP($K117/100*BK$5)))-LN($J117)-$N117*BK$5)/($O117*SQRT(BK$5))-$O117*SQRT(BK$5),0,1,TRUE)+$L117*EXP($K117/100*BK$5)*(1-_xlfn.NORM.DIST((LN(($L117*EXP($K117/100*BK$5)))-LN($J117)-$N117*BK$5)/($O117*SQRT(BK$5)),0,1,TRUE)))*EXP(-$F$1*BK$5)*(INDEX('3)tpx females'!EU$57:EU$107,MATCH($R117,'3)tpx females'!$DE$57:$DE$107,0))+INDEX('3)tpx males'!ES$57:ES$107,MATCH($Q117,'3)tpx males'!$DC$57:$DC$107,0))-(INDEX('3)tpx males'!ER$110:ER$160,MATCH($Q117,'3)tpx males'!$DC$110:$DC$160,0))*INDEX('3)tpx females'!ET$111:ET$161,MATCH($R117,'3)tpx females'!$DE$111:$DE$161,0))*(1-(EXP(-INDEX('3)tpx males'!ES$4:ES$54,MATCH($Q117,'3)tpx males'!$DC$4:$DC$54,0)))*EXP(-INDEX('3)tpx females'!EU$3:EU$53,MATCH($R117,'3)tpx females'!$DE$3:$DE$53,0))))))),0)</f>
        <v>6.9605763309230237</v>
      </c>
      <c r="BL117" s="32">
        <f ca="1">IFERROR(($J117*EXP(BL$5*($N117+0.5*($O117)^2))*_xlfn.NORM.DIST((LN(($L117*EXP($K117/100*BL$5)))-LN($J117)-$N117*BL$5)/($O117*SQRT(BL$5))-$O117*SQRT(BL$5),0,1,TRUE)+$L117*EXP($K117/100*BL$5)*(1-_xlfn.NORM.DIST((LN(($L117*EXP($K117/100*BL$5)))-LN($J117)-$N117*BL$5)/($O117*SQRT(BL$5)),0,1,TRUE)))*EXP(-$F$1*BL$5)*(INDEX('3)tpx females'!EV$57:EV$107,MATCH($R117,'3)tpx females'!$DE$57:$DE$107,0))+INDEX('3)tpx males'!ET$57:ET$107,MATCH($Q117,'3)tpx males'!$DC$57:$DC$107,0))-(INDEX('3)tpx males'!ES$110:ES$160,MATCH($Q117,'3)tpx males'!$DC$110:$DC$160,0))*INDEX('3)tpx females'!EU$111:EU$161,MATCH($R117,'3)tpx females'!$DE$111:$DE$161,0))*(1-(EXP(-INDEX('3)tpx males'!ET$4:ET$54,MATCH($Q117,'3)tpx males'!$DC$4:$DC$54,0)))*EXP(-INDEX('3)tpx females'!EV$3:EV$53,MATCH($R117,'3)tpx females'!$DE$3:$DE$53,0))))))),0)</f>
        <v>0</v>
      </c>
      <c r="BM117" s="32">
        <f ca="1">IFERROR(($J117*EXP(BM$5*($N117+0.5*($O117)^2))*_xlfn.NORM.DIST((LN(($L117*EXP($K117/100*BM$5)))-LN($J117)-$N117*BM$5)/($O117*SQRT(BM$5))-$O117*SQRT(BM$5),0,1,TRUE)+$L117*EXP($K117/100*BM$5)*(1-_xlfn.NORM.DIST((LN(($L117*EXP($K117/100*BM$5)))-LN($J117)-$N117*BM$5)/($O117*SQRT(BM$5)),0,1,TRUE)))*EXP(-$F$1*BM$5)*(INDEX('3)tpx females'!EW$57:EW$107,MATCH($R117,'3)tpx females'!$DE$57:$DE$107,0))+INDEX('3)tpx males'!EU$57:EU$107,MATCH($Q117,'3)tpx males'!$DC$57:$DC$107,0))-(INDEX('3)tpx males'!ET$110:ET$160,MATCH($Q117,'3)tpx males'!$DC$110:$DC$160,0))*INDEX('3)tpx females'!EV$111:EV$161,MATCH($R117,'3)tpx females'!$DE$111:$DE$161,0))*(1-(EXP(-INDEX('3)tpx males'!EU$4:EU$54,MATCH($Q117,'3)tpx males'!$DC$4:$DC$54,0)))*EXP(-INDEX('3)tpx females'!EW$3:EW$53,MATCH($R117,'3)tpx females'!$DE$3:$DE$53,0))))))),0)</f>
        <v>0</v>
      </c>
      <c r="BN117" s="32">
        <f ca="1">IFERROR(($J117*EXP(BN$5*($N117+0.5*($O117)^2))*_xlfn.NORM.DIST((LN(($L117*EXP($K117/100*BN$5)))-LN($J117)-$N117*BN$5)/($O117*SQRT(BN$5))-$O117*SQRT(BN$5),0,1,TRUE)+$L117*EXP($K117/100*BN$5)*(1-_xlfn.NORM.DIST((LN(($L117*EXP($K117/100*BN$5)))-LN($J117)-$N117*BN$5)/($O117*SQRT(BN$5)),0,1,TRUE)))*EXP(-$F$1*BN$5)*(INDEX('3)tpx females'!EX$57:EX$107,MATCH($R117,'3)tpx females'!$DE$57:$DE$107,0))+INDEX('3)tpx males'!EV$57:EV$107,MATCH($Q117,'3)tpx males'!$DC$57:$DC$107,0))-(INDEX('3)tpx males'!EU$110:EU$160,MATCH($Q117,'3)tpx males'!$DC$110:$DC$160,0))*INDEX('3)tpx females'!EW$111:EW$161,MATCH($R117,'3)tpx females'!$DE$111:$DE$161,0))*(1-(EXP(-INDEX('3)tpx males'!EV$4:EV$54,MATCH($Q117,'3)tpx males'!$DC$4:$DC$54,0)))*EXP(-INDEX('3)tpx females'!EX$3:EX$53,MATCH($R117,'3)tpx females'!$DE$3:$DE$53,0))))))),0)</f>
        <v>0</v>
      </c>
      <c r="BO117" s="32">
        <f ca="1">IFERROR(($J117*EXP(BO$5*($N117+0.5*($O117)^2))*_xlfn.NORM.DIST((LN(($L117*EXP($K117/100*BO$5)))-LN($J117)-$N117*BO$5)/($O117*SQRT(BO$5))-$O117*SQRT(BO$5),0,1,TRUE)+$L117*EXP($K117/100*BO$5)*(1-_xlfn.NORM.DIST((LN(($L117*EXP($K117/100*BO$5)))-LN($J117)-$N117*BO$5)/($O117*SQRT(BO$5)),0,1,TRUE)))*EXP(-$F$1*BO$5)*(INDEX('3)tpx females'!EY$57:EY$107,MATCH($R117,'3)tpx females'!$DE$57:$DE$107,0))+INDEX('3)tpx males'!EW$57:EW$107,MATCH($Q117,'3)tpx males'!$DC$57:$DC$107,0))-(INDEX('3)tpx males'!EV$110:EV$160,MATCH($Q117,'3)tpx males'!$DC$110:$DC$160,0))*INDEX('3)tpx females'!EX$111:EX$161,MATCH($R117,'3)tpx females'!$DE$111:$DE$161,0))*(1-(EXP(-INDEX('3)tpx males'!EW$4:EW$54,MATCH($Q117,'3)tpx males'!$DC$4:$DC$54,0)))*EXP(-INDEX('3)tpx females'!EY$3:EY$53,MATCH($R117,'3)tpx females'!$DE$3:$DE$53,0))))))),0)</f>
        <v>0</v>
      </c>
      <c r="BP117" s="32">
        <f ca="1">IFERROR(($J117*EXP(BP$5*($N117+0.5*($O117)^2))*_xlfn.NORM.DIST((LN(($L117*EXP($K117/100*BP$5)))-LN($J117)-$N117*BP$5)/($O117*SQRT(BP$5))-$O117*SQRT(BP$5),0,1,TRUE)+$L117*EXP($K117/100*BP$5)*(1-_xlfn.NORM.DIST((LN(($L117*EXP($K117/100*BP$5)))-LN($J117)-$N117*BP$5)/($O117*SQRT(BP$5)),0,1,TRUE)))*EXP(-$F$1*BP$5)*(INDEX('3)tpx females'!EZ$57:EZ$107,MATCH($R117,'3)tpx females'!$DE$57:$DE$107,0))+INDEX('3)tpx males'!EX$57:EX$107,MATCH($Q117,'3)tpx males'!$DC$57:$DC$107,0))-(INDEX('3)tpx males'!EW$110:EW$160,MATCH($Q117,'3)tpx males'!$DC$110:$DC$160,0))*INDEX('3)tpx females'!EY$111:EY$161,MATCH($R117,'3)tpx females'!$DE$111:$DE$161,0))*(1-(EXP(-INDEX('3)tpx males'!EX$4:EX$54,MATCH($Q117,'3)tpx males'!$DC$4:$DC$54,0)))*EXP(-INDEX('3)tpx females'!EZ$3:EZ$53,MATCH($R117,'3)tpx females'!$DE$3:$DE$53,0))))))),0)</f>
        <v>0</v>
      </c>
      <c r="BQ117" s="32">
        <f ca="1">IFERROR(($J117*EXP(BQ$5*($N117+0.5*($O117)^2))*_xlfn.NORM.DIST((LN(($L117*EXP($K117/100*BQ$5)))-LN($J117)-$N117*BQ$5)/($O117*SQRT(BQ$5))-$O117*SQRT(BQ$5),0,1,TRUE)+$L117*EXP($K117/100*BQ$5)*(1-_xlfn.NORM.DIST((LN(($L117*EXP($K117/100*BQ$5)))-LN($J117)-$N117*BQ$5)/($O117*SQRT(BQ$5)),0,1,TRUE)))*EXP(-$F$1*BQ$5)*(INDEX('3)tpx females'!FA$57:FA$107,MATCH($R117,'3)tpx females'!$DE$57:$DE$107,0))+INDEX('3)tpx males'!EY$57:EY$107,MATCH($Q117,'3)tpx males'!$DC$57:$DC$107,0))-(INDEX('3)tpx males'!EX$110:EX$160,MATCH($Q117,'3)tpx males'!$DC$110:$DC$160,0))*INDEX('3)tpx females'!EZ$111:EZ$161,MATCH($R117,'3)tpx females'!$DE$111:$DE$161,0))*(1-(EXP(-INDEX('3)tpx males'!EY$4:EY$54,MATCH($Q117,'3)tpx males'!$DC$4:$DC$54,0)))*EXP(-INDEX('3)tpx females'!FA$3:FA$53,MATCH($R117,'3)tpx females'!$DE$3:$DE$53,0))))))),0)</f>
        <v>0</v>
      </c>
      <c r="BR117" s="32">
        <f ca="1">IFERROR(($J117*EXP(BR$5*($N117+0.5*($O117)^2))*_xlfn.NORM.DIST((LN(($L117*EXP($K117/100*BR$5)))-LN($J117)-$N117*BR$5)/($O117*SQRT(BR$5))-$O117*SQRT(BR$5),0,1,TRUE)+$L117*EXP($K117/100*BR$5)*(1-_xlfn.NORM.DIST((LN(($L117*EXP($K117/100*BR$5)))-LN($J117)-$N117*BR$5)/($O117*SQRT(BR$5)),0,1,TRUE)))*EXP(-$F$1*BR$5)*(INDEX('3)tpx females'!FB$57:FB$107,MATCH($R117,'3)tpx females'!$DE$57:$DE$107,0))+INDEX('3)tpx males'!EZ$57:EZ$107,MATCH($Q117,'3)tpx males'!$DC$57:$DC$107,0))-(INDEX('3)tpx males'!EY$110:EY$160,MATCH($Q117,'3)tpx males'!$DC$110:$DC$160,0))*INDEX('3)tpx females'!FA$111:FA$161,MATCH($R117,'3)tpx females'!$DE$111:$DE$161,0))*(1-(EXP(-INDEX('3)tpx males'!EZ$4:EZ$54,MATCH($Q117,'3)tpx males'!$DC$4:$DC$54,0)))*EXP(-INDEX('3)tpx females'!FB$3:FB$53,MATCH($R117,'3)tpx females'!$DE$3:$DE$53,0))))))),0)</f>
        <v>0</v>
      </c>
      <c r="BS117" s="32">
        <f ca="1">IFERROR(($J117*EXP(BS$5*($N117+0.5*($O117)^2))*_xlfn.NORM.DIST((LN(($L117*EXP($K117/100*BS$5)))-LN($J117)-$N117*BS$5)/($O117*SQRT(BS$5))-$O117*SQRT(BS$5),0,1,TRUE)+$L117*EXP($K117/100*BS$5)*(1-_xlfn.NORM.DIST((LN(($L117*EXP($K117/100*BS$5)))-LN($J117)-$N117*BS$5)/($O117*SQRT(BS$5)),0,1,TRUE)))*EXP(-$F$1*BS$5)*(INDEX('3)tpx females'!FC$57:FC$107,MATCH($R117,'3)tpx females'!$DE$57:$DE$107,0))+INDEX('3)tpx males'!FA$57:FA$107,MATCH($Q117,'3)tpx males'!$DC$57:$DC$107,0))-(INDEX('3)tpx males'!EZ$110:EZ$160,MATCH($Q117,'3)tpx males'!$DC$110:$DC$160,0))*INDEX('3)tpx females'!FB$111:FB$161,MATCH($R117,'3)tpx females'!$DE$111:$DE$161,0))*(1-(EXP(-INDEX('3)tpx males'!FA$4:FA$54,MATCH($Q117,'3)tpx males'!$DC$4:$DC$54,0)))*EXP(-INDEX('3)tpx females'!FC$3:FC$53,MATCH($R117,'3)tpx females'!$DE$3:$DE$53,0))))))),0)</f>
        <v>0</v>
      </c>
      <c r="BT117" s="32">
        <f ca="1">IFERROR(($J117*EXP(BT$5*($N117+0.5*($O117)^2))*_xlfn.NORM.DIST((LN(($L117*EXP($K117/100*BT$5)))-LN($J117)-$N117*BT$5)/($O117*SQRT(BT$5))-$O117*SQRT(BT$5),0,1,TRUE)+$L117*EXP($K117/100*BT$5)*(1-_xlfn.NORM.DIST((LN(($L117*EXP($K117/100*BT$5)))-LN($J117)-$N117*BT$5)/($O117*SQRT(BT$5)),0,1,TRUE)))*EXP(-$F$1*BT$5)*(INDEX('3)tpx females'!FD$57:FD$107,MATCH($R117,'3)tpx females'!$DE$57:$DE$107,0))+INDEX('3)tpx males'!FB$57:FB$107,MATCH($Q117,'3)tpx males'!$DC$57:$DC$107,0))-(INDEX('3)tpx males'!FA$110:FA$160,MATCH($Q117,'3)tpx males'!$DC$110:$DC$160,0))*INDEX('3)tpx females'!FC$111:FC$161,MATCH($R117,'3)tpx females'!$DE$111:$DE$161,0))*(1-(EXP(-INDEX('3)tpx males'!FB$4:FB$54,MATCH($Q117,'3)tpx males'!$DC$4:$DC$54,0)))*EXP(-INDEX('3)tpx females'!FD$3:FD$53,MATCH($R117,'3)tpx females'!$DE$3:$DE$53,0))))))),0)</f>
        <v>0</v>
      </c>
    </row>
    <row r="118" spans="2:72" x14ac:dyDescent="0.25">
      <c r="B118" s="32" t="s">
        <v>11</v>
      </c>
      <c r="C118" s="32" t="s">
        <v>12</v>
      </c>
      <c r="D118" s="49">
        <v>15813</v>
      </c>
      <c r="E118" s="32" t="s">
        <v>13</v>
      </c>
      <c r="F118" s="32" t="s">
        <v>14</v>
      </c>
      <c r="G118" s="49">
        <v>15975</v>
      </c>
      <c r="H118" s="32" t="s">
        <v>13</v>
      </c>
      <c r="I118" s="32" t="s">
        <v>22</v>
      </c>
      <c r="J118" s="32">
        <v>651887.49999999988</v>
      </c>
      <c r="K118" s="32">
        <v>7.75</v>
      </c>
      <c r="L118" s="32">
        <f>'3) 2016 cases'!M118*EXP('3) 2016 cases'!L118/100)</f>
        <v>230161.85434920833</v>
      </c>
      <c r="M118" s="32"/>
      <c r="N118" s="32">
        <f>INDEX('2b)Working'!$I$61:$P$61,MATCH($I118,'2b)Working'!$I$60:$P$60,0))</f>
        <v>7.7288380255278302E-2</v>
      </c>
      <c r="O118" s="32">
        <f>INDEX('2b)Working'!$I$62:$P$62,MATCH($I118,'2b)Working'!$I$60:$P$60,0))</f>
        <v>4.7716681618892573E-2</v>
      </c>
      <c r="P118" s="32" t="str">
        <f t="shared" si="5"/>
        <v/>
      </c>
      <c r="Q118" s="32">
        <f t="shared" si="4"/>
        <v>74</v>
      </c>
      <c r="R118" s="32">
        <f t="shared" si="6"/>
        <v>74</v>
      </c>
      <c r="S118" s="32">
        <f t="shared" si="7"/>
        <v>1</v>
      </c>
      <c r="U118" s="32">
        <f t="shared" ca="1" si="8"/>
        <v>263784.19151963911</v>
      </c>
      <c r="W118" s="32">
        <f ca="1">IFERROR(($J118*EXP(W$5*($N118+0.5*($O118)^2))*_xlfn.NORM.DIST((LN(($L118*EXP($K118/100*W$5)))-LN($J118)-$N118*W$5)/($O118*SQRT(W$5))-$O118*SQRT(W$5),0,1,TRUE)+$L118*EXP($K118/100*W$5)*(1-_xlfn.NORM.DIST((LN(($L118*EXP($K118/100*W$5)))-LN($J118)-$N118*W$5)/($O118*SQRT(W$5)),0,1,TRUE)))*EXP(-$F$1*W$5)*(INDEX('3)tpx females'!DG$57:DG$107,MATCH($R118,'3)tpx females'!$DE$57:$DE$107,0))+INDEX('3)tpx males'!DE$57:DE$107,MATCH($Q118,'3)tpx males'!$DC$57:$DC$107,0))-(INDEX('3)tpx males'!DD$110:DD$160,MATCH($Q118,'3)tpx males'!$DC$110:$DC$160,0))*INDEX('3)tpx females'!DF$111:DF$161,MATCH($R118,'3)tpx females'!$DE$111:$DE$161,0))*(1-(EXP(-INDEX('3)tpx males'!DE$4:DE$54,MATCH($Q118,'3)tpx males'!$DC$4:$DC$54,0)))*EXP(-INDEX('3)tpx females'!DG$3:DG$53,MATCH($R118,'3)tpx females'!$DE$3:$DE$53,0))))))),0)</f>
        <v>89.588253825010014</v>
      </c>
      <c r="X118" s="32">
        <f ca="1">IFERROR(($J118*EXP(X$5*($N118+0.5*($O118)^2))*_xlfn.NORM.DIST((LN(($L118*EXP($K118/100*X$5)))-LN($J118)-$N118*X$5)/($O118*SQRT(X$5))-$O118*SQRT(X$5),0,1,TRUE)+$L118*EXP($K118/100*X$5)*(1-_xlfn.NORM.DIST((LN(($L118*EXP($K118/100*X$5)))-LN($J118)-$N118*X$5)/($O118*SQRT(X$5)),0,1,TRUE)))*EXP(-$F$1*X$5)*(INDEX('3)tpx females'!DH$57:DH$107,MATCH($R118,'3)tpx females'!$DE$57:$DE$107,0))+INDEX('3)tpx males'!DF$57:DF$107,MATCH($Q118,'3)tpx males'!$DC$57:$DC$107,0))-(INDEX('3)tpx males'!DE$110:DE$160,MATCH($Q118,'3)tpx males'!$DC$110:$DC$160,0))*INDEX('3)tpx females'!DG$111:DG$161,MATCH($R118,'3)tpx females'!$DE$111:$DE$161,0))*(1-(EXP(-INDEX('3)tpx males'!DF$4:DF$54,MATCH($Q118,'3)tpx males'!$DC$4:$DC$54,0)))*EXP(-INDEX('3)tpx females'!DH$3:DH$53,MATCH($R118,'3)tpx females'!$DE$3:$DE$53,0))))))),0)</f>
        <v>271.47004241915454</v>
      </c>
      <c r="Y118" s="32">
        <f ca="1">IFERROR(($J118*EXP(Y$5*($N118+0.5*($O118)^2))*_xlfn.NORM.DIST((LN(($L118*EXP($K118/100*Y$5)))-LN($J118)-$N118*Y$5)/($O118*SQRT(Y$5))-$O118*SQRT(Y$5),0,1,TRUE)+$L118*EXP($K118/100*Y$5)*(1-_xlfn.NORM.DIST((LN(($L118*EXP($K118/100*Y$5)))-LN($J118)-$N118*Y$5)/($O118*SQRT(Y$5)),0,1,TRUE)))*EXP(-$F$1*Y$5)*(INDEX('3)tpx females'!DI$57:DI$107,MATCH($R118,'3)tpx females'!$DE$57:$DE$107,0))+INDEX('3)tpx males'!DG$57:DG$107,MATCH($Q118,'3)tpx males'!$DC$57:$DC$107,0))-(INDEX('3)tpx males'!DF$110:DF$160,MATCH($Q118,'3)tpx males'!$DC$110:$DC$160,0))*INDEX('3)tpx females'!DH$111:DH$161,MATCH($R118,'3)tpx females'!$DE$111:$DE$161,0))*(1-(EXP(-INDEX('3)tpx males'!DG$4:DG$54,MATCH($Q118,'3)tpx males'!$DC$4:$DC$54,0)))*EXP(-INDEX('3)tpx females'!DI$3:DI$53,MATCH($R118,'3)tpx females'!$DE$3:$DE$53,0))))))),0)</f>
        <v>516.4626832081193</v>
      </c>
      <c r="Z118" s="32">
        <f ca="1">IFERROR(($J118*EXP(Z$5*($N118+0.5*($O118)^2))*_xlfn.NORM.DIST((LN(($L118*EXP($K118/100*Z$5)))-LN($J118)-$N118*Z$5)/($O118*SQRT(Z$5))-$O118*SQRT(Z$5),0,1,TRUE)+$L118*EXP($K118/100*Z$5)*(1-_xlfn.NORM.DIST((LN(($L118*EXP($K118/100*Z$5)))-LN($J118)-$N118*Z$5)/($O118*SQRT(Z$5)),0,1,TRUE)))*EXP(-$F$1*Z$5)*(INDEX('3)tpx females'!DJ$57:DJ$107,MATCH($R118,'3)tpx females'!$DE$57:$DE$107,0))+INDEX('3)tpx males'!DH$57:DH$107,MATCH($Q118,'3)tpx males'!$DC$57:$DC$107,0))-(INDEX('3)tpx males'!DG$110:DG$160,MATCH($Q118,'3)tpx males'!$DC$110:$DC$160,0))*INDEX('3)tpx females'!DI$111:DI$161,MATCH($R118,'3)tpx females'!$DE$111:$DE$161,0))*(1-(EXP(-INDEX('3)tpx males'!DH$4:DH$54,MATCH($Q118,'3)tpx males'!$DC$4:$DC$54,0)))*EXP(-INDEX('3)tpx females'!DJ$3:DJ$53,MATCH($R118,'3)tpx females'!$DE$3:$DE$53,0))))))),0)</f>
        <v>854.19150877306038</v>
      </c>
      <c r="AA118" s="32">
        <f ca="1">IFERROR(($J118*EXP(AA$5*($N118+0.5*($O118)^2))*_xlfn.NORM.DIST((LN(($L118*EXP($K118/100*AA$5)))-LN($J118)-$N118*AA$5)/($O118*SQRT(AA$5))-$O118*SQRT(AA$5),0,1,TRUE)+$L118*EXP($K118/100*AA$5)*(1-_xlfn.NORM.DIST((LN(($L118*EXP($K118/100*AA$5)))-LN($J118)-$N118*AA$5)/($O118*SQRT(AA$5)),0,1,TRUE)))*EXP(-$F$1*AA$5)*(INDEX('3)tpx females'!DK$57:DK$107,MATCH($R118,'3)tpx females'!$DE$57:$DE$107,0))+INDEX('3)tpx males'!DI$57:DI$107,MATCH($Q118,'3)tpx males'!$DC$57:$DC$107,0))-(INDEX('3)tpx males'!DH$110:DH$160,MATCH($Q118,'3)tpx males'!$DC$110:$DC$160,0))*INDEX('3)tpx females'!DJ$111:DJ$161,MATCH($R118,'3)tpx females'!$DE$111:$DE$161,0))*(1-(EXP(-INDEX('3)tpx males'!DI$4:DI$54,MATCH($Q118,'3)tpx males'!$DC$4:$DC$54,0)))*EXP(-INDEX('3)tpx females'!DK$3:DK$53,MATCH($R118,'3)tpx females'!$DE$3:$DE$53,0))))))),0)</f>
        <v>1190.8645791757099</v>
      </c>
      <c r="AB118" s="32">
        <f ca="1">IFERROR(($J118*EXP(AB$5*($N118+0.5*($O118)^2))*_xlfn.NORM.DIST((LN(($L118*EXP($K118/100*AB$5)))-LN($J118)-$N118*AB$5)/($O118*SQRT(AB$5))-$O118*SQRT(AB$5),0,1,TRUE)+$L118*EXP($K118/100*AB$5)*(1-_xlfn.NORM.DIST((LN(($L118*EXP($K118/100*AB$5)))-LN($J118)-$N118*AB$5)/($O118*SQRT(AB$5)),0,1,TRUE)))*EXP(-$F$1*AB$5)*(INDEX('3)tpx females'!DL$57:DL$107,MATCH($R118,'3)tpx females'!$DE$57:$DE$107,0))+INDEX('3)tpx males'!DJ$57:DJ$107,MATCH($Q118,'3)tpx males'!$DC$57:$DC$107,0))-(INDEX('3)tpx males'!DI$110:DI$160,MATCH($Q118,'3)tpx males'!$DC$110:$DC$160,0))*INDEX('3)tpx females'!DK$111:DK$161,MATCH($R118,'3)tpx females'!$DE$111:$DE$161,0))*(1-(EXP(-INDEX('3)tpx males'!DJ$4:DJ$54,MATCH($Q118,'3)tpx males'!$DC$4:$DC$54,0)))*EXP(-INDEX('3)tpx females'!DL$3:DL$53,MATCH($R118,'3)tpx females'!$DE$3:$DE$53,0))))))),0)</f>
        <v>1684.1186179148654</v>
      </c>
      <c r="AC118" s="32">
        <f ca="1">IFERROR(($J118*EXP(AC$5*($N118+0.5*($O118)^2))*_xlfn.NORM.DIST((LN(($L118*EXP($K118/100*AC$5)))-LN($J118)-$N118*AC$5)/($O118*SQRT(AC$5))-$O118*SQRT(AC$5),0,1,TRUE)+$L118*EXP($K118/100*AC$5)*(1-_xlfn.NORM.DIST((LN(($L118*EXP($K118/100*AC$5)))-LN($J118)-$N118*AC$5)/($O118*SQRT(AC$5)),0,1,TRUE)))*EXP(-$F$1*AC$5)*(INDEX('3)tpx females'!DM$57:DM$107,MATCH($R118,'3)tpx females'!$DE$57:$DE$107,0))+INDEX('3)tpx males'!DK$57:DK$107,MATCH($Q118,'3)tpx males'!$DC$57:$DC$107,0))-(INDEX('3)tpx males'!DJ$110:DJ$160,MATCH($Q118,'3)tpx males'!$DC$110:$DC$160,0))*INDEX('3)tpx females'!DL$111:DL$161,MATCH($R118,'3)tpx females'!$DE$111:$DE$161,0))*(1-(EXP(-INDEX('3)tpx males'!DK$4:DK$54,MATCH($Q118,'3)tpx males'!$DC$4:$DC$54,0)))*EXP(-INDEX('3)tpx females'!DM$3:DM$53,MATCH($R118,'3)tpx females'!$DE$3:$DE$53,0))))))),0)</f>
        <v>2322.7129885349018</v>
      </c>
      <c r="AD118" s="32">
        <f ca="1">IFERROR(($J118*EXP(AD$5*($N118+0.5*($O118)^2))*_xlfn.NORM.DIST((LN(($L118*EXP($K118/100*AD$5)))-LN($J118)-$N118*AD$5)/($O118*SQRT(AD$5))-$O118*SQRT(AD$5),0,1,TRUE)+$L118*EXP($K118/100*AD$5)*(1-_xlfn.NORM.DIST((LN(($L118*EXP($K118/100*AD$5)))-LN($J118)-$N118*AD$5)/($O118*SQRT(AD$5)),0,1,TRUE)))*EXP(-$F$1*AD$5)*(INDEX('3)tpx females'!DN$57:DN$107,MATCH($R118,'3)tpx females'!$DE$57:$DE$107,0))+INDEX('3)tpx males'!DL$57:DL$107,MATCH($Q118,'3)tpx males'!$DC$57:$DC$107,0))-(INDEX('3)tpx males'!DK$110:DK$160,MATCH($Q118,'3)tpx males'!$DC$110:$DC$160,0))*INDEX('3)tpx females'!DM$111:DM$161,MATCH($R118,'3)tpx females'!$DE$111:$DE$161,0))*(1-(EXP(-INDEX('3)tpx males'!DL$4:DL$54,MATCH($Q118,'3)tpx males'!$DC$4:$DC$54,0)))*EXP(-INDEX('3)tpx females'!DN$3:DN$53,MATCH($R118,'3)tpx females'!$DE$3:$DE$53,0))))))),0)</f>
        <v>3119.5053607130853</v>
      </c>
      <c r="AE118" s="32">
        <f ca="1">IFERROR(($J118*EXP(AE$5*($N118+0.5*($O118)^2))*_xlfn.NORM.DIST((LN(($L118*EXP($K118/100*AE$5)))-LN($J118)-$N118*AE$5)/($O118*SQRT(AE$5))-$O118*SQRT(AE$5),0,1,TRUE)+$L118*EXP($K118/100*AE$5)*(1-_xlfn.NORM.DIST((LN(($L118*EXP($K118/100*AE$5)))-LN($J118)-$N118*AE$5)/($O118*SQRT(AE$5)),0,1,TRUE)))*EXP(-$F$1*AE$5)*(INDEX('3)tpx females'!DO$57:DO$107,MATCH($R118,'3)tpx females'!$DE$57:$DE$107,0))+INDEX('3)tpx males'!DM$57:DM$107,MATCH($Q118,'3)tpx males'!$DC$57:$DC$107,0))-(INDEX('3)tpx males'!DL$110:DL$160,MATCH($Q118,'3)tpx males'!$DC$110:$DC$160,0))*INDEX('3)tpx females'!DN$111:DN$161,MATCH($R118,'3)tpx females'!$DE$111:$DE$161,0))*(1-(EXP(-INDEX('3)tpx males'!DM$4:DM$54,MATCH($Q118,'3)tpx males'!$DC$4:$DC$54,0)))*EXP(-INDEX('3)tpx females'!DO$3:DO$53,MATCH($R118,'3)tpx females'!$DE$3:$DE$53,0))))))),0)</f>
        <v>4133.8739933895922</v>
      </c>
      <c r="AF118" s="32">
        <f ca="1">IFERROR(($J118*EXP(AF$5*($N118+0.5*($O118)^2))*_xlfn.NORM.DIST((LN(($L118*EXP($K118/100*AF$5)))-LN($J118)-$N118*AF$5)/($O118*SQRT(AF$5))-$O118*SQRT(AF$5),0,1,TRUE)+$L118*EXP($K118/100*AF$5)*(1-_xlfn.NORM.DIST((LN(($L118*EXP($K118/100*AF$5)))-LN($J118)-$N118*AF$5)/($O118*SQRT(AF$5)),0,1,TRUE)))*EXP(-$F$1*AF$5)*(INDEX('3)tpx females'!DP$57:DP$107,MATCH($R118,'3)tpx females'!$DE$57:$DE$107,0))+INDEX('3)tpx males'!DN$57:DN$107,MATCH($Q118,'3)tpx males'!$DC$57:$DC$107,0))-(INDEX('3)tpx males'!DM$110:DM$160,MATCH($Q118,'3)tpx males'!$DC$110:$DC$160,0))*INDEX('3)tpx females'!DO$111:DO$161,MATCH($R118,'3)tpx females'!$DE$111:$DE$161,0))*(1-(EXP(-INDEX('3)tpx males'!DN$4:DN$54,MATCH($Q118,'3)tpx males'!$DC$4:$DC$54,0)))*EXP(-INDEX('3)tpx females'!DP$3:DP$53,MATCH($R118,'3)tpx females'!$DE$3:$DE$53,0))))))),0)</f>
        <v>5344.4227876011555</v>
      </c>
      <c r="AG118" s="32">
        <f ca="1">IFERROR(($J118*EXP(AG$5*($N118+0.5*($O118)^2))*_xlfn.NORM.DIST((LN(($L118*EXP($K118/100*AG$5)))-LN($J118)-$N118*AG$5)/($O118*SQRT(AG$5))-$O118*SQRT(AG$5),0,1,TRUE)+$L118*EXP($K118/100*AG$5)*(1-_xlfn.NORM.DIST((LN(($L118*EXP($K118/100*AG$5)))-LN($J118)-$N118*AG$5)/($O118*SQRT(AG$5)),0,1,TRUE)))*EXP(-$F$1*AG$5)*(INDEX('3)tpx females'!DQ$57:DQ$107,MATCH($R118,'3)tpx females'!$DE$57:$DE$107,0))+INDEX('3)tpx males'!DO$57:DO$107,MATCH($Q118,'3)tpx males'!$DC$57:$DC$107,0))-(INDEX('3)tpx males'!DN$110:DN$160,MATCH($Q118,'3)tpx males'!$DC$110:$DC$160,0))*INDEX('3)tpx females'!DP$111:DP$161,MATCH($R118,'3)tpx females'!$DE$111:$DE$161,0))*(1-(EXP(-INDEX('3)tpx males'!DO$4:DO$54,MATCH($Q118,'3)tpx males'!$DC$4:$DC$54,0)))*EXP(-INDEX('3)tpx females'!DQ$3:DQ$53,MATCH($R118,'3)tpx females'!$DE$3:$DE$53,0))))))),0)</f>
        <v>6408.2384945451258</v>
      </c>
      <c r="AH118" s="32">
        <f ca="1">IFERROR(($J118*EXP(AH$5*($N118+0.5*($O118)^2))*_xlfn.NORM.DIST((LN(($L118*EXP($K118/100*AH$5)))-LN($J118)-$N118*AH$5)/($O118*SQRT(AH$5))-$O118*SQRT(AH$5),0,1,TRUE)+$L118*EXP($K118/100*AH$5)*(1-_xlfn.NORM.DIST((LN(($L118*EXP($K118/100*AH$5)))-LN($J118)-$N118*AH$5)/($O118*SQRT(AH$5)),0,1,TRUE)))*EXP(-$F$1*AH$5)*(INDEX('3)tpx females'!DR$57:DR$107,MATCH($R118,'3)tpx females'!$DE$57:$DE$107,0))+INDEX('3)tpx males'!DP$57:DP$107,MATCH($Q118,'3)tpx males'!$DC$57:$DC$107,0))-(INDEX('3)tpx males'!DO$110:DO$160,MATCH($Q118,'3)tpx males'!$DC$110:$DC$160,0))*INDEX('3)tpx females'!DQ$111:DQ$161,MATCH($R118,'3)tpx females'!$DE$111:$DE$161,0))*(1-(EXP(-INDEX('3)tpx males'!DP$4:DP$54,MATCH($Q118,'3)tpx males'!$DC$4:$DC$54,0)))*EXP(-INDEX('3)tpx females'!DR$3:DR$53,MATCH($R118,'3)tpx females'!$DE$3:$DE$53,0))))))),0)</f>
        <v>7804.1672537710301</v>
      </c>
      <c r="AI118" s="32">
        <f ca="1">IFERROR(($J118*EXP(AI$5*($N118+0.5*($O118)^2))*_xlfn.NORM.DIST((LN(($L118*EXP($K118/100*AI$5)))-LN($J118)-$N118*AI$5)/($O118*SQRT(AI$5))-$O118*SQRT(AI$5),0,1,TRUE)+$L118*EXP($K118/100*AI$5)*(1-_xlfn.NORM.DIST((LN(($L118*EXP($K118/100*AI$5)))-LN($J118)-$N118*AI$5)/($O118*SQRT(AI$5)),0,1,TRUE)))*EXP(-$F$1*AI$5)*(INDEX('3)tpx females'!DS$57:DS$107,MATCH($R118,'3)tpx females'!$DE$57:$DE$107,0))+INDEX('3)tpx males'!DQ$57:DQ$107,MATCH($Q118,'3)tpx males'!$DC$57:$DC$107,0))-(INDEX('3)tpx males'!DP$110:DP$160,MATCH($Q118,'3)tpx males'!$DC$110:$DC$160,0))*INDEX('3)tpx females'!DR$111:DR$161,MATCH($R118,'3)tpx females'!$DE$111:$DE$161,0))*(1-(EXP(-INDEX('3)tpx males'!DQ$4:DQ$54,MATCH($Q118,'3)tpx males'!$DC$4:$DC$54,0)))*EXP(-INDEX('3)tpx females'!DS$3:DS$53,MATCH($R118,'3)tpx females'!$DE$3:$DE$53,0))))))),0)</f>
        <v>10085.406762206045</v>
      </c>
      <c r="AJ118" s="32">
        <f ca="1">IFERROR(($J118*EXP(AJ$5*($N118+0.5*($O118)^2))*_xlfn.NORM.DIST((LN(($L118*EXP($K118/100*AJ$5)))-LN($J118)-$N118*AJ$5)/($O118*SQRT(AJ$5))-$O118*SQRT(AJ$5),0,1,TRUE)+$L118*EXP($K118/100*AJ$5)*(1-_xlfn.NORM.DIST((LN(($L118*EXP($K118/100*AJ$5)))-LN($J118)-$N118*AJ$5)/($O118*SQRT(AJ$5)),0,1,TRUE)))*EXP(-$F$1*AJ$5)*(INDEX('3)tpx females'!DT$57:DT$107,MATCH($R118,'3)tpx females'!$DE$57:$DE$107,0))+INDEX('3)tpx males'!DR$57:DR$107,MATCH($Q118,'3)tpx males'!$DC$57:$DC$107,0))-(INDEX('3)tpx males'!DQ$110:DQ$160,MATCH($Q118,'3)tpx males'!$DC$110:$DC$160,0))*INDEX('3)tpx females'!DS$111:DS$161,MATCH($R118,'3)tpx females'!$DE$111:$DE$161,0))*(1-(EXP(-INDEX('3)tpx males'!DR$4:DR$54,MATCH($Q118,'3)tpx males'!$DC$4:$DC$54,0)))*EXP(-INDEX('3)tpx females'!DT$3:DT$53,MATCH($R118,'3)tpx females'!$DE$3:$DE$53,0))))))),0)</f>
        <v>11376.469300759229</v>
      </c>
      <c r="AK118" s="32">
        <f ca="1">IFERROR(($J118*EXP(AK$5*($N118+0.5*($O118)^2))*_xlfn.NORM.DIST((LN(($L118*EXP($K118/100*AK$5)))-LN($J118)-$N118*AK$5)/($O118*SQRT(AK$5))-$O118*SQRT(AK$5),0,1,TRUE)+$L118*EXP($K118/100*AK$5)*(1-_xlfn.NORM.DIST((LN(($L118*EXP($K118/100*AK$5)))-LN($J118)-$N118*AK$5)/($O118*SQRT(AK$5)),0,1,TRUE)))*EXP(-$F$1*AK$5)*(INDEX('3)tpx females'!DU$57:DU$107,MATCH($R118,'3)tpx females'!$DE$57:$DE$107,0))+INDEX('3)tpx males'!DS$57:DS$107,MATCH($Q118,'3)tpx males'!$DC$57:$DC$107,0))-(INDEX('3)tpx males'!DR$110:DR$160,MATCH($Q118,'3)tpx males'!$DC$110:$DC$160,0))*INDEX('3)tpx females'!DT$111:DT$161,MATCH($R118,'3)tpx females'!$DE$111:$DE$161,0))*(1-(EXP(-INDEX('3)tpx males'!DS$4:DS$54,MATCH($Q118,'3)tpx males'!$DC$4:$DC$54,0)))*EXP(-INDEX('3)tpx females'!DU$3:DU$53,MATCH($R118,'3)tpx females'!$DE$3:$DE$53,0))))))),0)</f>
        <v>13492.905371481162</v>
      </c>
      <c r="AL118" s="32">
        <f ca="1">IFERROR(($J118*EXP(AL$5*($N118+0.5*($O118)^2))*_xlfn.NORM.DIST((LN(($L118*EXP($K118/100*AL$5)))-LN($J118)-$N118*AL$5)/($O118*SQRT(AL$5))-$O118*SQRT(AL$5),0,1,TRUE)+$L118*EXP($K118/100*AL$5)*(1-_xlfn.NORM.DIST((LN(($L118*EXP($K118/100*AL$5)))-LN($J118)-$N118*AL$5)/($O118*SQRT(AL$5)),0,1,TRUE)))*EXP(-$F$1*AL$5)*(INDEX('3)tpx females'!DV$57:DV$107,MATCH($R118,'3)tpx females'!$DE$57:$DE$107,0))+INDEX('3)tpx males'!DT$57:DT$107,MATCH($Q118,'3)tpx males'!$DC$57:$DC$107,0))-(INDEX('3)tpx males'!DS$110:DS$160,MATCH($Q118,'3)tpx males'!$DC$110:$DC$160,0))*INDEX('3)tpx females'!DU$111:DU$161,MATCH($R118,'3)tpx females'!$DE$111:$DE$161,0))*(1-(EXP(-INDEX('3)tpx males'!DT$4:DT$54,MATCH($Q118,'3)tpx males'!$DC$4:$DC$54,0)))*EXP(-INDEX('3)tpx females'!DV$3:DV$53,MATCH($R118,'3)tpx females'!$DE$3:$DE$53,0))))))),0)</f>
        <v>16348.435688331716</v>
      </c>
      <c r="AM118" s="32">
        <f ca="1">IFERROR(($J118*EXP(AM$5*($N118+0.5*($O118)^2))*_xlfn.NORM.DIST((LN(($L118*EXP($K118/100*AM$5)))-LN($J118)-$N118*AM$5)/($O118*SQRT(AM$5))-$O118*SQRT(AM$5),0,1,TRUE)+$L118*EXP($K118/100*AM$5)*(1-_xlfn.NORM.DIST((LN(($L118*EXP($K118/100*AM$5)))-LN($J118)-$N118*AM$5)/($O118*SQRT(AM$5)),0,1,TRUE)))*EXP(-$F$1*AM$5)*(INDEX('3)tpx females'!DW$57:DW$107,MATCH($R118,'3)tpx females'!$DE$57:$DE$107,0))+INDEX('3)tpx males'!DU$57:DU$107,MATCH($Q118,'3)tpx males'!$DC$57:$DC$107,0))-(INDEX('3)tpx males'!DT$110:DT$160,MATCH($Q118,'3)tpx males'!$DC$110:$DC$160,0))*INDEX('3)tpx females'!DV$111:DV$161,MATCH($R118,'3)tpx females'!$DE$111:$DE$161,0))*(1-(EXP(-INDEX('3)tpx males'!DU$4:DU$54,MATCH($Q118,'3)tpx males'!$DC$4:$DC$54,0)))*EXP(-INDEX('3)tpx females'!DW$3:DW$53,MATCH($R118,'3)tpx females'!$DE$3:$DE$53,0))))))),0)</f>
        <v>17802.845800266165</v>
      </c>
      <c r="AN118" s="32">
        <f ca="1">IFERROR(($J118*EXP(AN$5*($N118+0.5*($O118)^2))*_xlfn.NORM.DIST((LN(($L118*EXP($K118/100*AN$5)))-LN($J118)-$N118*AN$5)/($O118*SQRT(AN$5))-$O118*SQRT(AN$5),0,1,TRUE)+$L118*EXP($K118/100*AN$5)*(1-_xlfn.NORM.DIST((LN(($L118*EXP($K118/100*AN$5)))-LN($J118)-$N118*AN$5)/($O118*SQRT(AN$5)),0,1,TRUE)))*EXP(-$F$1*AN$5)*(INDEX('3)tpx females'!DX$57:DX$107,MATCH($R118,'3)tpx females'!$DE$57:$DE$107,0))+INDEX('3)tpx males'!DV$57:DV$107,MATCH($Q118,'3)tpx males'!$DC$57:$DC$107,0))-(INDEX('3)tpx males'!DU$110:DU$160,MATCH($Q118,'3)tpx males'!$DC$110:$DC$160,0))*INDEX('3)tpx females'!DW$111:DW$161,MATCH($R118,'3)tpx females'!$DE$111:$DE$161,0))*(1-(EXP(-INDEX('3)tpx males'!DV$4:DV$54,MATCH($Q118,'3)tpx males'!$DC$4:$DC$54,0)))*EXP(-INDEX('3)tpx females'!DX$3:DX$53,MATCH($R118,'3)tpx females'!$DE$3:$DE$53,0))))))),0)</f>
        <v>18754.14162103942</v>
      </c>
      <c r="AO118" s="32">
        <f ca="1">IFERROR(($J118*EXP(AO$5*($N118+0.5*($O118)^2))*_xlfn.NORM.DIST((LN(($L118*EXP($K118/100*AO$5)))-LN($J118)-$N118*AO$5)/($O118*SQRT(AO$5))-$O118*SQRT(AO$5),0,1,TRUE)+$L118*EXP($K118/100*AO$5)*(1-_xlfn.NORM.DIST((LN(($L118*EXP($K118/100*AO$5)))-LN($J118)-$N118*AO$5)/($O118*SQRT(AO$5)),0,1,TRUE)))*EXP(-$F$1*AO$5)*(INDEX('3)tpx females'!DY$57:DY$107,MATCH($R118,'3)tpx females'!$DE$57:$DE$107,0))+INDEX('3)tpx males'!DW$57:DW$107,MATCH($Q118,'3)tpx males'!$DC$57:$DC$107,0))-(INDEX('3)tpx males'!DV$110:DV$160,MATCH($Q118,'3)tpx males'!$DC$110:$DC$160,0))*INDEX('3)tpx females'!DX$111:DX$161,MATCH($R118,'3)tpx females'!$DE$111:$DE$161,0))*(1-(EXP(-INDEX('3)tpx males'!DW$4:DW$54,MATCH($Q118,'3)tpx males'!$DC$4:$DC$54,0)))*EXP(-INDEX('3)tpx females'!DY$3:DY$53,MATCH($R118,'3)tpx females'!$DE$3:$DE$53,0))))))),0)</f>
        <v>18557.746390982837</v>
      </c>
      <c r="AP118" s="32">
        <f ca="1">IFERROR(($J118*EXP(AP$5*($N118+0.5*($O118)^2))*_xlfn.NORM.DIST((LN(($L118*EXP($K118/100*AP$5)))-LN($J118)-$N118*AP$5)/($O118*SQRT(AP$5))-$O118*SQRT(AP$5),0,1,TRUE)+$L118*EXP($K118/100*AP$5)*(1-_xlfn.NORM.DIST((LN(($L118*EXP($K118/100*AP$5)))-LN($J118)-$N118*AP$5)/($O118*SQRT(AP$5)),0,1,TRUE)))*EXP(-$F$1*AP$5)*(INDEX('3)tpx females'!DZ$57:DZ$107,MATCH($R118,'3)tpx females'!$DE$57:$DE$107,0))+INDEX('3)tpx males'!DX$57:DX$107,MATCH($Q118,'3)tpx males'!$DC$57:$DC$107,0))-(INDEX('3)tpx males'!DW$110:DW$160,MATCH($Q118,'3)tpx males'!$DC$110:$DC$160,0))*INDEX('3)tpx females'!DY$111:DY$161,MATCH($R118,'3)tpx females'!$DE$111:$DE$161,0))*(1-(EXP(-INDEX('3)tpx males'!DX$4:DX$54,MATCH($Q118,'3)tpx males'!$DC$4:$DC$54,0)))*EXP(-INDEX('3)tpx females'!DZ$3:DZ$53,MATCH($R118,'3)tpx females'!$DE$3:$DE$53,0))))))),0)</f>
        <v>19043.985548155946</v>
      </c>
      <c r="AQ118" s="32">
        <f ca="1">IFERROR(($J118*EXP(AQ$5*($N118+0.5*($O118)^2))*_xlfn.NORM.DIST((LN(($L118*EXP($K118/100*AQ$5)))-LN($J118)-$N118*AQ$5)/($O118*SQRT(AQ$5))-$O118*SQRT(AQ$5),0,1,TRUE)+$L118*EXP($K118/100*AQ$5)*(1-_xlfn.NORM.DIST((LN(($L118*EXP($K118/100*AQ$5)))-LN($J118)-$N118*AQ$5)/($O118*SQRT(AQ$5)),0,1,TRUE)))*EXP(-$F$1*AQ$5)*(INDEX('3)tpx females'!EA$57:EA$107,MATCH($R118,'3)tpx females'!$DE$57:$DE$107,0))+INDEX('3)tpx males'!DY$57:DY$107,MATCH($Q118,'3)tpx males'!$DC$57:$DC$107,0))-(INDEX('3)tpx males'!DX$110:DX$160,MATCH($Q118,'3)tpx males'!$DC$110:$DC$160,0))*INDEX('3)tpx females'!DZ$111:DZ$161,MATCH($R118,'3)tpx females'!$DE$111:$DE$161,0))*(1-(EXP(-INDEX('3)tpx males'!DY$4:DY$54,MATCH($Q118,'3)tpx males'!$DC$4:$DC$54,0)))*EXP(-INDEX('3)tpx females'!EA$3:EA$53,MATCH($R118,'3)tpx females'!$DE$3:$DE$53,0))))))),0)</f>
        <v>19301.374171187355</v>
      </c>
      <c r="AR118" s="32">
        <f ca="1">IFERROR(($J118*EXP(AR$5*($N118+0.5*($O118)^2))*_xlfn.NORM.DIST((LN(($L118*EXP($K118/100*AR$5)))-LN($J118)-$N118*AR$5)/($O118*SQRT(AR$5))-$O118*SQRT(AR$5),0,1,TRUE)+$L118*EXP($K118/100*AR$5)*(1-_xlfn.NORM.DIST((LN(($L118*EXP($K118/100*AR$5)))-LN($J118)-$N118*AR$5)/($O118*SQRT(AR$5)),0,1,TRUE)))*EXP(-$F$1*AR$5)*(INDEX('3)tpx females'!EB$57:EB$107,MATCH($R118,'3)tpx females'!$DE$57:$DE$107,0))+INDEX('3)tpx males'!DZ$57:DZ$107,MATCH($Q118,'3)tpx males'!$DC$57:$DC$107,0))-(INDEX('3)tpx males'!DY$110:DY$160,MATCH($Q118,'3)tpx males'!$DC$110:$DC$160,0))*INDEX('3)tpx females'!EA$111:EA$161,MATCH($R118,'3)tpx females'!$DE$111:$DE$161,0))*(1-(EXP(-INDEX('3)tpx males'!DZ$4:DZ$54,MATCH($Q118,'3)tpx males'!$DC$4:$DC$54,0)))*EXP(-INDEX('3)tpx females'!EB$3:EB$53,MATCH($R118,'3)tpx females'!$DE$3:$DE$53,0))))))),0)</f>
        <v>17593.884726292443</v>
      </c>
      <c r="AS118" s="32">
        <f ca="1">IFERROR(($J118*EXP(AS$5*($N118+0.5*($O118)^2))*_xlfn.NORM.DIST((LN(($L118*EXP($K118/100*AS$5)))-LN($J118)-$N118*AS$5)/($O118*SQRT(AS$5))-$O118*SQRT(AS$5),0,1,TRUE)+$L118*EXP($K118/100*AS$5)*(1-_xlfn.NORM.DIST((LN(($L118*EXP($K118/100*AS$5)))-LN($J118)-$N118*AS$5)/($O118*SQRT(AS$5)),0,1,TRUE)))*EXP(-$F$1*AS$5)*(INDEX('3)tpx females'!EC$57:EC$107,MATCH($R118,'3)tpx females'!$DE$57:$DE$107,0))+INDEX('3)tpx males'!EA$57:EA$107,MATCH($Q118,'3)tpx males'!$DC$57:$DC$107,0))-(INDEX('3)tpx males'!DZ$110:DZ$160,MATCH($Q118,'3)tpx males'!$DC$110:$DC$160,0))*INDEX('3)tpx females'!EB$111:EB$161,MATCH($R118,'3)tpx females'!$DE$111:$DE$161,0))*(1-(EXP(-INDEX('3)tpx males'!EA$4:EA$54,MATCH($Q118,'3)tpx males'!$DC$4:$DC$54,0)))*EXP(-INDEX('3)tpx females'!EC$3:EC$53,MATCH($R118,'3)tpx females'!$DE$3:$DE$53,0))))))),0)</f>
        <v>15776.317825453592</v>
      </c>
      <c r="AT118" s="32">
        <f ca="1">IFERROR(($J118*EXP(AT$5*($N118+0.5*($O118)^2))*_xlfn.NORM.DIST((LN(($L118*EXP($K118/100*AT$5)))-LN($J118)-$N118*AT$5)/($O118*SQRT(AT$5))-$O118*SQRT(AT$5),0,1,TRUE)+$L118*EXP($K118/100*AT$5)*(1-_xlfn.NORM.DIST((LN(($L118*EXP($K118/100*AT$5)))-LN($J118)-$N118*AT$5)/($O118*SQRT(AT$5)),0,1,TRUE)))*EXP(-$F$1*AT$5)*(INDEX('3)tpx females'!ED$57:ED$107,MATCH($R118,'3)tpx females'!$DE$57:$DE$107,0))+INDEX('3)tpx males'!EB$57:EB$107,MATCH($Q118,'3)tpx males'!$DC$57:$DC$107,0))-(INDEX('3)tpx males'!EA$110:EA$160,MATCH($Q118,'3)tpx males'!$DC$110:$DC$160,0))*INDEX('3)tpx females'!EC$111:EC$161,MATCH($R118,'3)tpx females'!$DE$111:$DE$161,0))*(1-(EXP(-INDEX('3)tpx males'!EB$4:EB$54,MATCH($Q118,'3)tpx males'!$DC$4:$DC$54,0)))*EXP(-INDEX('3)tpx females'!ED$3:ED$53,MATCH($R118,'3)tpx females'!$DE$3:$DE$53,0))))))),0)</f>
        <v>13543.817623611214</v>
      </c>
      <c r="AU118" s="32">
        <f ca="1">IFERROR(($J118*EXP(AU$5*($N118+0.5*($O118)^2))*_xlfn.NORM.DIST((LN(($L118*EXP($K118/100*AU$5)))-LN($J118)-$N118*AU$5)/($O118*SQRT(AU$5))-$O118*SQRT(AU$5),0,1,TRUE)+$L118*EXP($K118/100*AU$5)*(1-_xlfn.NORM.DIST((LN(($L118*EXP($K118/100*AU$5)))-LN($J118)-$N118*AU$5)/($O118*SQRT(AU$5)),0,1,TRUE)))*EXP(-$F$1*AU$5)*(INDEX('3)tpx females'!EE$57:EE$107,MATCH($R118,'3)tpx females'!$DE$57:$DE$107,0))+INDEX('3)tpx males'!EC$57:EC$107,MATCH($Q118,'3)tpx males'!$DC$57:$DC$107,0))-(INDEX('3)tpx males'!EB$110:EB$160,MATCH($Q118,'3)tpx males'!$DC$110:$DC$160,0))*INDEX('3)tpx females'!ED$111:ED$161,MATCH($R118,'3)tpx females'!$DE$111:$DE$161,0))*(1-(EXP(-INDEX('3)tpx males'!EC$4:EC$54,MATCH($Q118,'3)tpx males'!$DC$4:$DC$54,0)))*EXP(-INDEX('3)tpx females'!EE$3:EE$53,MATCH($R118,'3)tpx females'!$DE$3:$DE$53,0))))))),0)</f>
        <v>11084.98239490113</v>
      </c>
      <c r="AV118" s="32">
        <f ca="1">IFERROR(($J118*EXP(AV$5*($N118+0.5*($O118)^2))*_xlfn.NORM.DIST((LN(($L118*EXP($K118/100*AV$5)))-LN($J118)-$N118*AV$5)/($O118*SQRT(AV$5))-$O118*SQRT(AV$5),0,1,TRUE)+$L118*EXP($K118/100*AV$5)*(1-_xlfn.NORM.DIST((LN(($L118*EXP($K118/100*AV$5)))-LN($J118)-$N118*AV$5)/($O118*SQRT(AV$5)),0,1,TRUE)))*EXP(-$F$1*AV$5)*(INDEX('3)tpx females'!EF$57:EF$107,MATCH($R118,'3)tpx females'!$DE$57:$DE$107,0))+INDEX('3)tpx males'!ED$57:ED$107,MATCH($Q118,'3)tpx males'!$DC$57:$DC$107,0))-(INDEX('3)tpx males'!EC$110:EC$160,MATCH($Q118,'3)tpx males'!$DC$110:$DC$160,0))*INDEX('3)tpx females'!EE$111:EE$161,MATCH($R118,'3)tpx females'!$DE$111:$DE$161,0))*(1-(EXP(-INDEX('3)tpx males'!ED$4:ED$54,MATCH($Q118,'3)tpx males'!$DC$4:$DC$54,0)))*EXP(-INDEX('3)tpx females'!EF$3:EF$53,MATCH($R118,'3)tpx females'!$DE$3:$DE$53,0))))))),0)</f>
        <v>8672.7985019582356</v>
      </c>
      <c r="AW118" s="32">
        <f ca="1">IFERROR(($J118*EXP(AW$5*($N118+0.5*($O118)^2))*_xlfn.NORM.DIST((LN(($L118*EXP($K118/100*AW$5)))-LN($J118)-$N118*AW$5)/($O118*SQRT(AW$5))-$O118*SQRT(AW$5),0,1,TRUE)+$L118*EXP($K118/100*AW$5)*(1-_xlfn.NORM.DIST((LN(($L118*EXP($K118/100*AW$5)))-LN($J118)-$N118*AW$5)/($O118*SQRT(AW$5)),0,1,TRUE)))*EXP(-$F$1*AW$5)*(INDEX('3)tpx females'!EG$57:EG$107,MATCH($R118,'3)tpx females'!$DE$57:$DE$107,0))+INDEX('3)tpx males'!EE$57:EE$107,MATCH($Q118,'3)tpx males'!$DC$57:$DC$107,0))-(INDEX('3)tpx males'!ED$110:ED$160,MATCH($Q118,'3)tpx males'!$DC$110:$DC$160,0))*INDEX('3)tpx females'!EF$111:EF$161,MATCH($R118,'3)tpx females'!$DE$111:$DE$161,0))*(1-(EXP(-INDEX('3)tpx males'!EE$4:EE$54,MATCH($Q118,'3)tpx males'!$DC$4:$DC$54,0)))*EXP(-INDEX('3)tpx females'!EG$3:EG$53,MATCH($R118,'3)tpx females'!$DE$3:$DE$53,0))))))),0)</f>
        <v>6439.4024228948983</v>
      </c>
      <c r="AX118" s="32">
        <f ca="1">IFERROR(($J118*EXP(AX$5*($N118+0.5*($O118)^2))*_xlfn.NORM.DIST((LN(($L118*EXP($K118/100*AX$5)))-LN($J118)-$N118*AX$5)/($O118*SQRT(AX$5))-$O118*SQRT(AX$5),0,1,TRUE)+$L118*EXP($K118/100*AX$5)*(1-_xlfn.NORM.DIST((LN(($L118*EXP($K118/100*AX$5)))-LN($J118)-$N118*AX$5)/($O118*SQRT(AX$5)),0,1,TRUE)))*EXP(-$F$1*AX$5)*(INDEX('3)tpx females'!EH$57:EH$107,MATCH($R118,'3)tpx females'!$DE$57:$DE$107,0))+INDEX('3)tpx males'!EF$57:EF$107,MATCH($Q118,'3)tpx males'!$DC$57:$DC$107,0))-(INDEX('3)tpx males'!EE$110:EE$160,MATCH($Q118,'3)tpx males'!$DC$110:$DC$160,0))*INDEX('3)tpx females'!EG$111:EG$161,MATCH($R118,'3)tpx females'!$DE$111:$DE$161,0))*(1-(EXP(-INDEX('3)tpx males'!EF$4:EF$54,MATCH($Q118,'3)tpx males'!$DC$4:$DC$54,0)))*EXP(-INDEX('3)tpx females'!EH$3:EH$53,MATCH($R118,'3)tpx females'!$DE$3:$DE$53,0))))))),0)</f>
        <v>4565.4110548778763</v>
      </c>
      <c r="AY118" s="32">
        <f ca="1">IFERROR(($J118*EXP(AY$5*($N118+0.5*($O118)^2))*_xlfn.NORM.DIST((LN(($L118*EXP($K118/100*AY$5)))-LN($J118)-$N118*AY$5)/($O118*SQRT(AY$5))-$O118*SQRT(AY$5),0,1,TRUE)+$L118*EXP($K118/100*AY$5)*(1-_xlfn.NORM.DIST((LN(($L118*EXP($K118/100*AY$5)))-LN($J118)-$N118*AY$5)/($O118*SQRT(AY$5)),0,1,TRUE)))*EXP(-$F$1*AY$5)*(INDEX('3)tpx females'!EI$57:EI$107,MATCH($R118,'3)tpx females'!$DE$57:$DE$107,0))+INDEX('3)tpx males'!EG$57:EG$107,MATCH($Q118,'3)tpx males'!$DC$57:$DC$107,0))-(INDEX('3)tpx males'!EF$110:EF$160,MATCH($Q118,'3)tpx males'!$DC$110:$DC$160,0))*INDEX('3)tpx females'!EH$111:EH$161,MATCH($R118,'3)tpx females'!$DE$111:$DE$161,0))*(1-(EXP(-INDEX('3)tpx males'!EG$4:EG$54,MATCH($Q118,'3)tpx males'!$DC$4:$DC$54,0)))*EXP(-INDEX('3)tpx females'!EI$3:EI$53,MATCH($R118,'3)tpx females'!$DE$3:$DE$53,0))))))),0)</f>
        <v>3071.1717744876801</v>
      </c>
      <c r="AZ118" s="32">
        <f ca="1">IFERROR(($J118*EXP(AZ$5*($N118+0.5*($O118)^2))*_xlfn.NORM.DIST((LN(($L118*EXP($K118/100*AZ$5)))-LN($J118)-$N118*AZ$5)/($O118*SQRT(AZ$5))-$O118*SQRT(AZ$5),0,1,TRUE)+$L118*EXP($K118/100*AZ$5)*(1-_xlfn.NORM.DIST((LN(($L118*EXP($K118/100*AZ$5)))-LN($J118)-$N118*AZ$5)/($O118*SQRT(AZ$5)),0,1,TRUE)))*EXP(-$F$1*AZ$5)*(INDEX('3)tpx females'!EJ$57:EJ$107,MATCH($R118,'3)tpx females'!$DE$57:$DE$107,0))+INDEX('3)tpx males'!EH$57:EH$107,MATCH($Q118,'3)tpx males'!$DC$57:$DC$107,0))-(INDEX('3)tpx males'!EG$110:EG$160,MATCH($Q118,'3)tpx males'!$DC$110:$DC$160,0))*INDEX('3)tpx females'!EI$111:EI$161,MATCH($R118,'3)tpx females'!$DE$111:$DE$161,0))*(1-(EXP(-INDEX('3)tpx males'!EH$4:EH$54,MATCH($Q118,'3)tpx males'!$DC$4:$DC$54,0)))*EXP(-INDEX('3)tpx females'!EJ$3:EJ$53,MATCH($R118,'3)tpx females'!$DE$3:$DE$53,0))))))),0)</f>
        <v>1950.522160246783</v>
      </c>
      <c r="BA118" s="32">
        <f ca="1">IFERROR(($J118*EXP(BA$5*($N118+0.5*($O118)^2))*_xlfn.NORM.DIST((LN(($L118*EXP($K118/100*BA$5)))-LN($J118)-$N118*BA$5)/($O118*SQRT(BA$5))-$O118*SQRT(BA$5),0,1,TRUE)+$L118*EXP($K118/100*BA$5)*(1-_xlfn.NORM.DIST((LN(($L118*EXP($K118/100*BA$5)))-LN($J118)-$N118*BA$5)/($O118*SQRT(BA$5)),0,1,TRUE)))*EXP(-$F$1*BA$5)*(INDEX('3)tpx females'!EK$57:EK$107,MATCH($R118,'3)tpx females'!$DE$57:$DE$107,0))+INDEX('3)tpx males'!EI$57:EI$107,MATCH($Q118,'3)tpx males'!$DC$57:$DC$107,0))-(INDEX('3)tpx males'!EH$110:EH$160,MATCH($Q118,'3)tpx males'!$DC$110:$DC$160,0))*INDEX('3)tpx females'!EJ$111:EJ$161,MATCH($R118,'3)tpx females'!$DE$111:$DE$161,0))*(1-(EXP(-INDEX('3)tpx males'!EI$4:EI$54,MATCH($Q118,'3)tpx males'!$DC$4:$DC$54,0)))*EXP(-INDEX('3)tpx females'!EK$3:EK$53,MATCH($R118,'3)tpx females'!$DE$3:$DE$53,0))))))),0)</f>
        <v>1187.3387848564455</v>
      </c>
      <c r="BB118" s="32">
        <f ca="1">IFERROR(($J118*EXP(BB$5*($N118+0.5*($O118)^2))*_xlfn.NORM.DIST((LN(($L118*EXP($K118/100*BB$5)))-LN($J118)-$N118*BB$5)/($O118*SQRT(BB$5))-$O118*SQRT(BB$5),0,1,TRUE)+$L118*EXP($K118/100*BB$5)*(1-_xlfn.NORM.DIST((LN(($L118*EXP($K118/100*BB$5)))-LN($J118)-$N118*BB$5)/($O118*SQRT(BB$5)),0,1,TRUE)))*EXP(-$F$1*BB$5)*(INDEX('3)tpx females'!EL$57:EL$107,MATCH($R118,'3)tpx females'!$DE$57:$DE$107,0))+INDEX('3)tpx males'!EJ$57:EJ$107,MATCH($Q118,'3)tpx males'!$DC$57:$DC$107,0))-(INDEX('3)tpx males'!EI$110:EI$160,MATCH($Q118,'3)tpx males'!$DC$110:$DC$160,0))*INDEX('3)tpx females'!EK$111:EK$161,MATCH($R118,'3)tpx females'!$DE$111:$DE$161,0))*(1-(EXP(-INDEX('3)tpx males'!EJ$4:EJ$54,MATCH($Q118,'3)tpx males'!$DC$4:$DC$54,0)))*EXP(-INDEX('3)tpx females'!EL$3:EL$53,MATCH($R118,'3)tpx females'!$DE$3:$DE$53,0))))))),0)</f>
        <v>682.74302397144936</v>
      </c>
      <c r="BC118" s="32">
        <f ca="1">IFERROR(($J118*EXP(BC$5*($N118+0.5*($O118)^2))*_xlfn.NORM.DIST((LN(($L118*EXP($K118/100*BC$5)))-LN($J118)-$N118*BC$5)/($O118*SQRT(BC$5))-$O118*SQRT(BC$5),0,1,TRUE)+$L118*EXP($K118/100*BC$5)*(1-_xlfn.NORM.DIST((LN(($L118*EXP($K118/100*BC$5)))-LN($J118)-$N118*BC$5)/($O118*SQRT(BC$5)),0,1,TRUE)))*EXP(-$F$1*BC$5)*(INDEX('3)tpx females'!EM$57:EM$107,MATCH($R118,'3)tpx females'!$DE$57:$DE$107,0))+INDEX('3)tpx males'!EK$57:EK$107,MATCH($Q118,'3)tpx males'!$DC$57:$DC$107,0))-(INDEX('3)tpx males'!EJ$110:EJ$160,MATCH($Q118,'3)tpx males'!$DC$110:$DC$160,0))*INDEX('3)tpx females'!EL$111:EL$161,MATCH($R118,'3)tpx females'!$DE$111:$DE$161,0))*(1-(EXP(-INDEX('3)tpx males'!EK$4:EK$54,MATCH($Q118,'3)tpx males'!$DC$4:$DC$54,0)))*EXP(-INDEX('3)tpx females'!EM$3:EM$53,MATCH($R118,'3)tpx females'!$DE$3:$DE$53,0))))))),0)</f>
        <v>367.86997922970551</v>
      </c>
      <c r="BD118" s="32">
        <f ca="1">IFERROR(($J118*EXP(BD$5*($N118+0.5*($O118)^2))*_xlfn.NORM.DIST((LN(($L118*EXP($K118/100*BD$5)))-LN($J118)-$N118*BD$5)/($O118*SQRT(BD$5))-$O118*SQRT(BD$5),0,1,TRUE)+$L118*EXP($K118/100*BD$5)*(1-_xlfn.NORM.DIST((LN(($L118*EXP($K118/100*BD$5)))-LN($J118)-$N118*BD$5)/($O118*SQRT(BD$5)),0,1,TRUE)))*EXP(-$F$1*BD$5)*(INDEX('3)tpx females'!EN$57:EN$107,MATCH($R118,'3)tpx females'!$DE$57:$DE$107,0))+INDEX('3)tpx males'!EL$57:EL$107,MATCH($Q118,'3)tpx males'!$DC$57:$DC$107,0))-(INDEX('3)tpx males'!EK$110:EK$160,MATCH($Q118,'3)tpx males'!$DC$110:$DC$160,0))*INDEX('3)tpx females'!EM$111:EM$161,MATCH($R118,'3)tpx females'!$DE$111:$DE$161,0))*(1-(EXP(-INDEX('3)tpx males'!EL$4:EL$54,MATCH($Q118,'3)tpx males'!$DC$4:$DC$54,0)))*EXP(-INDEX('3)tpx females'!EN$3:EN$53,MATCH($R118,'3)tpx females'!$DE$3:$DE$53,0))))))),0)</f>
        <v>197.16649213423301</v>
      </c>
      <c r="BE118" s="32">
        <f ca="1">IFERROR(($J118*EXP(BE$5*($N118+0.5*($O118)^2))*_xlfn.NORM.DIST((LN(($L118*EXP($K118/100*BE$5)))-LN($J118)-$N118*BE$5)/($O118*SQRT(BE$5))-$O118*SQRT(BE$5),0,1,TRUE)+$L118*EXP($K118/100*BE$5)*(1-_xlfn.NORM.DIST((LN(($L118*EXP($K118/100*BE$5)))-LN($J118)-$N118*BE$5)/($O118*SQRT(BE$5)),0,1,TRUE)))*EXP(-$F$1*BE$5)*(INDEX('3)tpx females'!EO$57:EO$107,MATCH($R118,'3)tpx females'!$DE$57:$DE$107,0))+INDEX('3)tpx males'!EM$57:EM$107,MATCH($Q118,'3)tpx males'!$DC$57:$DC$107,0))-(INDEX('3)tpx males'!EL$110:EL$160,MATCH($Q118,'3)tpx males'!$DC$110:$DC$160,0))*INDEX('3)tpx females'!EN$111:EN$161,MATCH($R118,'3)tpx females'!$DE$111:$DE$161,0))*(1-(EXP(-INDEX('3)tpx males'!EM$4:EM$54,MATCH($Q118,'3)tpx males'!$DC$4:$DC$54,0)))*EXP(-INDEX('3)tpx females'!EO$3:EO$53,MATCH($R118,'3)tpx females'!$DE$3:$DE$53,0))))))),0)</f>
        <v>102.21435765310376</v>
      </c>
      <c r="BF118" s="32">
        <f ca="1">IFERROR(($J118*EXP(BF$5*($N118+0.5*($O118)^2))*_xlfn.NORM.DIST((LN(($L118*EXP($K118/100*BF$5)))-LN($J118)-$N118*BF$5)/($O118*SQRT(BF$5))-$O118*SQRT(BF$5),0,1,TRUE)+$L118*EXP($K118/100*BF$5)*(1-_xlfn.NORM.DIST((LN(($L118*EXP($K118/100*BF$5)))-LN($J118)-$N118*BF$5)/($O118*SQRT(BF$5)),0,1,TRUE)))*EXP(-$F$1*BF$5)*(INDEX('3)tpx females'!EP$57:EP$107,MATCH($R118,'3)tpx females'!$DE$57:$DE$107,0))+INDEX('3)tpx males'!EN$57:EN$107,MATCH($Q118,'3)tpx males'!$DC$57:$DC$107,0))-(INDEX('3)tpx males'!EM$110:EM$160,MATCH($Q118,'3)tpx males'!$DC$110:$DC$160,0))*INDEX('3)tpx females'!EO$111:EO$161,MATCH($R118,'3)tpx females'!$DE$111:$DE$161,0))*(1-(EXP(-INDEX('3)tpx males'!EN$4:EN$54,MATCH($Q118,'3)tpx males'!$DC$4:$DC$54,0)))*EXP(-INDEX('3)tpx females'!EP$3:EP$53,MATCH($R118,'3)tpx females'!$DE$3:$DE$53,0))))))),0)</f>
        <v>45.623178789687501</v>
      </c>
      <c r="BG118" s="32">
        <f ca="1">IFERROR(($J118*EXP(BG$5*($N118+0.5*($O118)^2))*_xlfn.NORM.DIST((LN(($L118*EXP($K118/100*BG$5)))-LN($J118)-$N118*BG$5)/($O118*SQRT(BG$5))-$O118*SQRT(BG$5),0,1,TRUE)+$L118*EXP($K118/100*BG$5)*(1-_xlfn.NORM.DIST((LN(($L118*EXP($K118/100*BG$5)))-LN($J118)-$N118*BG$5)/($O118*SQRT(BG$5)),0,1,TRUE)))*EXP(-$F$1*BG$5)*(INDEX('3)tpx females'!EQ$57:EQ$107,MATCH($R118,'3)tpx females'!$DE$57:$DE$107,0))+INDEX('3)tpx males'!EO$57:EO$107,MATCH($Q118,'3)tpx males'!$DC$57:$DC$107,0))-(INDEX('3)tpx males'!EN$110:EN$160,MATCH($Q118,'3)tpx males'!$DC$110:$DC$160,0))*INDEX('3)tpx females'!EP$111:EP$161,MATCH($R118,'3)tpx females'!$DE$111:$DE$161,0))*(1-(EXP(-INDEX('3)tpx males'!EO$4:EO$54,MATCH($Q118,'3)tpx males'!$DC$4:$DC$54,0)))*EXP(-INDEX('3)tpx females'!EQ$3:EQ$53,MATCH($R118,'3)tpx females'!$DE$3:$DE$53,0))))))),0)</f>
        <v>0</v>
      </c>
      <c r="BH118" s="32">
        <f ca="1">IFERROR(($J118*EXP(BH$5*($N118+0.5*($O118)^2))*_xlfn.NORM.DIST((LN(($L118*EXP($K118/100*BH$5)))-LN($J118)-$N118*BH$5)/($O118*SQRT(BH$5))-$O118*SQRT(BH$5),0,1,TRUE)+$L118*EXP($K118/100*BH$5)*(1-_xlfn.NORM.DIST((LN(($L118*EXP($K118/100*BH$5)))-LN($J118)-$N118*BH$5)/($O118*SQRT(BH$5)),0,1,TRUE)))*EXP(-$F$1*BH$5)*(INDEX('3)tpx females'!ER$57:ER$107,MATCH($R118,'3)tpx females'!$DE$57:$DE$107,0))+INDEX('3)tpx males'!EP$57:EP$107,MATCH($Q118,'3)tpx males'!$DC$57:$DC$107,0))-(INDEX('3)tpx males'!EO$110:EO$160,MATCH($Q118,'3)tpx males'!$DC$110:$DC$160,0))*INDEX('3)tpx females'!EQ$111:EQ$161,MATCH($R118,'3)tpx females'!$DE$111:$DE$161,0))*(1-(EXP(-INDEX('3)tpx males'!EP$4:EP$54,MATCH($Q118,'3)tpx males'!$DC$4:$DC$54,0)))*EXP(-INDEX('3)tpx females'!ER$3:ER$53,MATCH($R118,'3)tpx females'!$DE$3:$DE$53,0))))))),0)</f>
        <v>0</v>
      </c>
      <c r="BI118" s="32">
        <f ca="1">IFERROR(($J118*EXP(BI$5*($N118+0.5*($O118)^2))*_xlfn.NORM.DIST((LN(($L118*EXP($K118/100*BI$5)))-LN($J118)-$N118*BI$5)/($O118*SQRT(BI$5))-$O118*SQRT(BI$5),0,1,TRUE)+$L118*EXP($K118/100*BI$5)*(1-_xlfn.NORM.DIST((LN(($L118*EXP($K118/100*BI$5)))-LN($J118)-$N118*BI$5)/($O118*SQRT(BI$5)),0,1,TRUE)))*EXP(-$F$1*BI$5)*(INDEX('3)tpx females'!ES$57:ES$107,MATCH($R118,'3)tpx females'!$DE$57:$DE$107,0))+INDEX('3)tpx males'!EQ$57:EQ$107,MATCH($Q118,'3)tpx males'!$DC$57:$DC$107,0))-(INDEX('3)tpx males'!EP$110:EP$160,MATCH($Q118,'3)tpx males'!$DC$110:$DC$160,0))*INDEX('3)tpx females'!ER$111:ER$161,MATCH($R118,'3)tpx females'!$DE$111:$DE$161,0))*(1-(EXP(-INDEX('3)tpx males'!EQ$4:EQ$54,MATCH($Q118,'3)tpx males'!$DC$4:$DC$54,0)))*EXP(-INDEX('3)tpx females'!ES$3:ES$53,MATCH($R118,'3)tpx females'!$DE$3:$DE$53,0))))))),0)</f>
        <v>0</v>
      </c>
      <c r="BJ118" s="32">
        <f ca="1">IFERROR(($J118*EXP(BJ$5*($N118+0.5*($O118)^2))*_xlfn.NORM.DIST((LN(($L118*EXP($K118/100*BJ$5)))-LN($J118)-$N118*BJ$5)/($O118*SQRT(BJ$5))-$O118*SQRT(BJ$5),0,1,TRUE)+$L118*EXP($K118/100*BJ$5)*(1-_xlfn.NORM.DIST((LN(($L118*EXP($K118/100*BJ$5)))-LN($J118)-$N118*BJ$5)/($O118*SQRT(BJ$5)),0,1,TRUE)))*EXP(-$F$1*BJ$5)*(INDEX('3)tpx females'!ET$57:ET$107,MATCH($R118,'3)tpx females'!$DE$57:$DE$107,0))+INDEX('3)tpx males'!ER$57:ER$107,MATCH($Q118,'3)tpx males'!$DC$57:$DC$107,0))-(INDEX('3)tpx males'!EQ$110:EQ$160,MATCH($Q118,'3)tpx males'!$DC$110:$DC$160,0))*INDEX('3)tpx females'!ES$111:ES$161,MATCH($R118,'3)tpx females'!$DE$111:$DE$161,0))*(1-(EXP(-INDEX('3)tpx males'!ER$4:ER$54,MATCH($Q118,'3)tpx males'!$DC$4:$DC$54,0)))*EXP(-INDEX('3)tpx females'!ET$3:ET$53,MATCH($R118,'3)tpx females'!$DE$3:$DE$53,0))))))),0)</f>
        <v>0</v>
      </c>
      <c r="BK118" s="32">
        <f ca="1">IFERROR(($J118*EXP(BK$5*($N118+0.5*($O118)^2))*_xlfn.NORM.DIST((LN(($L118*EXP($K118/100*BK$5)))-LN($J118)-$N118*BK$5)/($O118*SQRT(BK$5))-$O118*SQRT(BK$5),0,1,TRUE)+$L118*EXP($K118/100*BK$5)*(1-_xlfn.NORM.DIST((LN(($L118*EXP($K118/100*BK$5)))-LN($J118)-$N118*BK$5)/($O118*SQRT(BK$5)),0,1,TRUE)))*EXP(-$F$1*BK$5)*(INDEX('3)tpx females'!EU$57:EU$107,MATCH($R118,'3)tpx females'!$DE$57:$DE$107,0))+INDEX('3)tpx males'!ES$57:ES$107,MATCH($Q118,'3)tpx males'!$DC$57:$DC$107,0))-(INDEX('3)tpx males'!ER$110:ER$160,MATCH($Q118,'3)tpx males'!$DC$110:$DC$160,0))*INDEX('3)tpx females'!ET$111:ET$161,MATCH($R118,'3)tpx females'!$DE$111:$DE$161,0))*(1-(EXP(-INDEX('3)tpx males'!ES$4:ES$54,MATCH($Q118,'3)tpx males'!$DC$4:$DC$54,0)))*EXP(-INDEX('3)tpx females'!EU$3:EU$53,MATCH($R118,'3)tpx females'!$DE$3:$DE$53,0))))))),0)</f>
        <v>0</v>
      </c>
      <c r="BL118" s="32">
        <f ca="1">IFERROR(($J118*EXP(BL$5*($N118+0.5*($O118)^2))*_xlfn.NORM.DIST((LN(($L118*EXP($K118/100*BL$5)))-LN($J118)-$N118*BL$5)/($O118*SQRT(BL$5))-$O118*SQRT(BL$5),0,1,TRUE)+$L118*EXP($K118/100*BL$5)*(1-_xlfn.NORM.DIST((LN(($L118*EXP($K118/100*BL$5)))-LN($J118)-$N118*BL$5)/($O118*SQRT(BL$5)),0,1,TRUE)))*EXP(-$F$1*BL$5)*(INDEX('3)tpx females'!EV$57:EV$107,MATCH($R118,'3)tpx females'!$DE$57:$DE$107,0))+INDEX('3)tpx males'!ET$57:ET$107,MATCH($Q118,'3)tpx males'!$DC$57:$DC$107,0))-(INDEX('3)tpx males'!ES$110:ES$160,MATCH($Q118,'3)tpx males'!$DC$110:$DC$160,0))*INDEX('3)tpx females'!EU$111:EU$161,MATCH($R118,'3)tpx females'!$DE$111:$DE$161,0))*(1-(EXP(-INDEX('3)tpx males'!ET$4:ET$54,MATCH($Q118,'3)tpx males'!$DC$4:$DC$54,0)))*EXP(-INDEX('3)tpx females'!EV$3:EV$53,MATCH($R118,'3)tpx females'!$DE$3:$DE$53,0))))))),0)</f>
        <v>0</v>
      </c>
      <c r="BM118" s="32">
        <f ca="1">IFERROR(($J118*EXP(BM$5*($N118+0.5*($O118)^2))*_xlfn.NORM.DIST((LN(($L118*EXP($K118/100*BM$5)))-LN($J118)-$N118*BM$5)/($O118*SQRT(BM$5))-$O118*SQRT(BM$5),0,1,TRUE)+$L118*EXP($K118/100*BM$5)*(1-_xlfn.NORM.DIST((LN(($L118*EXP($K118/100*BM$5)))-LN($J118)-$N118*BM$5)/($O118*SQRT(BM$5)),0,1,TRUE)))*EXP(-$F$1*BM$5)*(INDEX('3)tpx females'!EW$57:EW$107,MATCH($R118,'3)tpx females'!$DE$57:$DE$107,0))+INDEX('3)tpx males'!EU$57:EU$107,MATCH($Q118,'3)tpx males'!$DC$57:$DC$107,0))-(INDEX('3)tpx males'!ET$110:ET$160,MATCH($Q118,'3)tpx males'!$DC$110:$DC$160,0))*INDEX('3)tpx females'!EV$111:EV$161,MATCH($R118,'3)tpx females'!$DE$111:$DE$161,0))*(1-(EXP(-INDEX('3)tpx males'!EU$4:EU$54,MATCH($Q118,'3)tpx males'!$DC$4:$DC$54,0)))*EXP(-INDEX('3)tpx females'!EW$3:EW$53,MATCH($R118,'3)tpx females'!$DE$3:$DE$53,0))))))),0)</f>
        <v>0</v>
      </c>
      <c r="BN118" s="32">
        <f ca="1">IFERROR(($J118*EXP(BN$5*($N118+0.5*($O118)^2))*_xlfn.NORM.DIST((LN(($L118*EXP($K118/100*BN$5)))-LN($J118)-$N118*BN$5)/($O118*SQRT(BN$5))-$O118*SQRT(BN$5),0,1,TRUE)+$L118*EXP($K118/100*BN$5)*(1-_xlfn.NORM.DIST((LN(($L118*EXP($K118/100*BN$5)))-LN($J118)-$N118*BN$5)/($O118*SQRT(BN$5)),0,1,TRUE)))*EXP(-$F$1*BN$5)*(INDEX('3)tpx females'!EX$57:EX$107,MATCH($R118,'3)tpx females'!$DE$57:$DE$107,0))+INDEX('3)tpx males'!EV$57:EV$107,MATCH($Q118,'3)tpx males'!$DC$57:$DC$107,0))-(INDEX('3)tpx males'!EU$110:EU$160,MATCH($Q118,'3)tpx males'!$DC$110:$DC$160,0))*INDEX('3)tpx females'!EW$111:EW$161,MATCH($R118,'3)tpx females'!$DE$111:$DE$161,0))*(1-(EXP(-INDEX('3)tpx males'!EV$4:EV$54,MATCH($Q118,'3)tpx males'!$DC$4:$DC$54,0)))*EXP(-INDEX('3)tpx females'!EX$3:EX$53,MATCH($R118,'3)tpx females'!$DE$3:$DE$53,0))))))),0)</f>
        <v>0</v>
      </c>
      <c r="BO118" s="32">
        <f ca="1">IFERROR(($J118*EXP(BO$5*($N118+0.5*($O118)^2))*_xlfn.NORM.DIST((LN(($L118*EXP($K118/100*BO$5)))-LN($J118)-$N118*BO$5)/($O118*SQRT(BO$5))-$O118*SQRT(BO$5),0,1,TRUE)+$L118*EXP($K118/100*BO$5)*(1-_xlfn.NORM.DIST((LN(($L118*EXP($K118/100*BO$5)))-LN($J118)-$N118*BO$5)/($O118*SQRT(BO$5)),0,1,TRUE)))*EXP(-$F$1*BO$5)*(INDEX('3)tpx females'!EY$57:EY$107,MATCH($R118,'3)tpx females'!$DE$57:$DE$107,0))+INDEX('3)tpx males'!EW$57:EW$107,MATCH($Q118,'3)tpx males'!$DC$57:$DC$107,0))-(INDEX('3)tpx males'!EV$110:EV$160,MATCH($Q118,'3)tpx males'!$DC$110:$DC$160,0))*INDEX('3)tpx females'!EX$111:EX$161,MATCH($R118,'3)tpx females'!$DE$111:$DE$161,0))*(1-(EXP(-INDEX('3)tpx males'!EW$4:EW$54,MATCH($Q118,'3)tpx males'!$DC$4:$DC$54,0)))*EXP(-INDEX('3)tpx females'!EY$3:EY$53,MATCH($R118,'3)tpx females'!$DE$3:$DE$53,0))))))),0)</f>
        <v>0</v>
      </c>
      <c r="BP118" s="32">
        <f ca="1">IFERROR(($J118*EXP(BP$5*($N118+0.5*($O118)^2))*_xlfn.NORM.DIST((LN(($L118*EXP($K118/100*BP$5)))-LN($J118)-$N118*BP$5)/($O118*SQRT(BP$5))-$O118*SQRT(BP$5),0,1,TRUE)+$L118*EXP($K118/100*BP$5)*(1-_xlfn.NORM.DIST((LN(($L118*EXP($K118/100*BP$5)))-LN($J118)-$N118*BP$5)/($O118*SQRT(BP$5)),0,1,TRUE)))*EXP(-$F$1*BP$5)*(INDEX('3)tpx females'!EZ$57:EZ$107,MATCH($R118,'3)tpx females'!$DE$57:$DE$107,0))+INDEX('3)tpx males'!EX$57:EX$107,MATCH($Q118,'3)tpx males'!$DC$57:$DC$107,0))-(INDEX('3)tpx males'!EW$110:EW$160,MATCH($Q118,'3)tpx males'!$DC$110:$DC$160,0))*INDEX('3)tpx females'!EY$111:EY$161,MATCH($R118,'3)tpx females'!$DE$111:$DE$161,0))*(1-(EXP(-INDEX('3)tpx males'!EX$4:EX$54,MATCH($Q118,'3)tpx males'!$DC$4:$DC$54,0)))*EXP(-INDEX('3)tpx females'!EZ$3:EZ$53,MATCH($R118,'3)tpx females'!$DE$3:$DE$53,0))))))),0)</f>
        <v>0</v>
      </c>
      <c r="BQ118" s="32">
        <f ca="1">IFERROR(($J118*EXP(BQ$5*($N118+0.5*($O118)^2))*_xlfn.NORM.DIST((LN(($L118*EXP($K118/100*BQ$5)))-LN($J118)-$N118*BQ$5)/($O118*SQRT(BQ$5))-$O118*SQRT(BQ$5),0,1,TRUE)+$L118*EXP($K118/100*BQ$5)*(1-_xlfn.NORM.DIST((LN(($L118*EXP($K118/100*BQ$5)))-LN($J118)-$N118*BQ$5)/($O118*SQRT(BQ$5)),0,1,TRUE)))*EXP(-$F$1*BQ$5)*(INDEX('3)tpx females'!FA$57:FA$107,MATCH($R118,'3)tpx females'!$DE$57:$DE$107,0))+INDEX('3)tpx males'!EY$57:EY$107,MATCH($Q118,'3)tpx males'!$DC$57:$DC$107,0))-(INDEX('3)tpx males'!EX$110:EX$160,MATCH($Q118,'3)tpx males'!$DC$110:$DC$160,0))*INDEX('3)tpx females'!EZ$111:EZ$161,MATCH($R118,'3)tpx females'!$DE$111:$DE$161,0))*(1-(EXP(-INDEX('3)tpx males'!EY$4:EY$54,MATCH($Q118,'3)tpx males'!$DC$4:$DC$54,0)))*EXP(-INDEX('3)tpx females'!FA$3:FA$53,MATCH($R118,'3)tpx females'!$DE$3:$DE$53,0))))))),0)</f>
        <v>0</v>
      </c>
      <c r="BR118" s="32">
        <f ca="1">IFERROR(($J118*EXP(BR$5*($N118+0.5*($O118)^2))*_xlfn.NORM.DIST((LN(($L118*EXP($K118/100*BR$5)))-LN($J118)-$N118*BR$5)/($O118*SQRT(BR$5))-$O118*SQRT(BR$5),0,1,TRUE)+$L118*EXP($K118/100*BR$5)*(1-_xlfn.NORM.DIST((LN(($L118*EXP($K118/100*BR$5)))-LN($J118)-$N118*BR$5)/($O118*SQRT(BR$5)),0,1,TRUE)))*EXP(-$F$1*BR$5)*(INDEX('3)tpx females'!FB$57:FB$107,MATCH($R118,'3)tpx females'!$DE$57:$DE$107,0))+INDEX('3)tpx males'!EZ$57:EZ$107,MATCH($Q118,'3)tpx males'!$DC$57:$DC$107,0))-(INDEX('3)tpx males'!EY$110:EY$160,MATCH($Q118,'3)tpx males'!$DC$110:$DC$160,0))*INDEX('3)tpx females'!FA$111:FA$161,MATCH($R118,'3)tpx females'!$DE$111:$DE$161,0))*(1-(EXP(-INDEX('3)tpx males'!EZ$4:EZ$54,MATCH($Q118,'3)tpx males'!$DC$4:$DC$54,0)))*EXP(-INDEX('3)tpx females'!FB$3:FB$53,MATCH($R118,'3)tpx females'!$DE$3:$DE$53,0))))))),0)</f>
        <v>0</v>
      </c>
      <c r="BS118" s="32">
        <f ca="1">IFERROR(($J118*EXP(BS$5*($N118+0.5*($O118)^2))*_xlfn.NORM.DIST((LN(($L118*EXP($K118/100*BS$5)))-LN($J118)-$N118*BS$5)/($O118*SQRT(BS$5))-$O118*SQRT(BS$5),0,1,TRUE)+$L118*EXP($K118/100*BS$5)*(1-_xlfn.NORM.DIST((LN(($L118*EXP($K118/100*BS$5)))-LN($J118)-$N118*BS$5)/($O118*SQRT(BS$5)),0,1,TRUE)))*EXP(-$F$1*BS$5)*(INDEX('3)tpx females'!FC$57:FC$107,MATCH($R118,'3)tpx females'!$DE$57:$DE$107,0))+INDEX('3)tpx males'!FA$57:FA$107,MATCH($Q118,'3)tpx males'!$DC$57:$DC$107,0))-(INDEX('3)tpx males'!EZ$110:EZ$160,MATCH($Q118,'3)tpx males'!$DC$110:$DC$160,0))*INDEX('3)tpx females'!FB$111:FB$161,MATCH($R118,'3)tpx females'!$DE$111:$DE$161,0))*(1-(EXP(-INDEX('3)tpx males'!FA$4:FA$54,MATCH($Q118,'3)tpx males'!$DC$4:$DC$54,0)))*EXP(-INDEX('3)tpx females'!FC$3:FC$53,MATCH($R118,'3)tpx females'!$DE$3:$DE$53,0))))))),0)</f>
        <v>0</v>
      </c>
      <c r="BT118" s="32">
        <f ca="1">IFERROR(($J118*EXP(BT$5*($N118+0.5*($O118)^2))*_xlfn.NORM.DIST((LN(($L118*EXP($K118/100*BT$5)))-LN($J118)-$N118*BT$5)/($O118*SQRT(BT$5))-$O118*SQRT(BT$5),0,1,TRUE)+$L118*EXP($K118/100*BT$5)*(1-_xlfn.NORM.DIST((LN(($L118*EXP($K118/100*BT$5)))-LN($J118)-$N118*BT$5)/($O118*SQRT(BT$5)),0,1,TRUE)))*EXP(-$F$1*BT$5)*(INDEX('3)tpx females'!FD$57:FD$107,MATCH($R118,'3)tpx females'!$DE$57:$DE$107,0))+INDEX('3)tpx males'!FB$57:FB$107,MATCH($Q118,'3)tpx males'!$DC$57:$DC$107,0))-(INDEX('3)tpx males'!FA$110:FA$160,MATCH($Q118,'3)tpx males'!$DC$110:$DC$160,0))*INDEX('3)tpx females'!FC$111:FC$161,MATCH($R118,'3)tpx females'!$DE$111:$DE$161,0))*(1-(EXP(-INDEX('3)tpx males'!FB$4:FB$54,MATCH($Q118,'3)tpx males'!$DC$4:$DC$54,0)))*EXP(-INDEX('3)tpx females'!FD$3:FD$53,MATCH($R118,'3)tpx females'!$DE$3:$DE$53,0))))))),0)</f>
        <v>0</v>
      </c>
    </row>
    <row r="119" spans="2:72" x14ac:dyDescent="0.25">
      <c r="B119" s="32" t="s">
        <v>11</v>
      </c>
      <c r="C119" s="32" t="s">
        <v>12</v>
      </c>
      <c r="D119" s="49">
        <v>15564</v>
      </c>
      <c r="E119" s="32" t="s">
        <v>13</v>
      </c>
      <c r="F119" s="32" t="s">
        <v>14</v>
      </c>
      <c r="G119" s="49">
        <v>17828</v>
      </c>
      <c r="H119" s="32" t="s">
        <v>13</v>
      </c>
      <c r="I119" s="32" t="s">
        <v>25</v>
      </c>
      <c r="J119" s="32">
        <v>592625</v>
      </c>
      <c r="K119" s="32">
        <v>7.75</v>
      </c>
      <c r="L119" s="32">
        <f>'3) 2016 cases'!M119*EXP('3) 2016 cases'!L119/100)</f>
        <v>26639.593776800877</v>
      </c>
      <c r="M119" s="32"/>
      <c r="N119" s="32">
        <f>INDEX('2b)Working'!$I$61:$P$61,MATCH($I119,'2b)Working'!$I$60:$P$60,0))</f>
        <v>7.2488258642637193E-2</v>
      </c>
      <c r="O119" s="32">
        <f>INDEX('2b)Working'!$I$62:$P$62,MATCH($I119,'2b)Working'!$I$60:$P$60,0))</f>
        <v>5.0085748750605209E-2</v>
      </c>
      <c r="P119" s="32" t="str">
        <f t="shared" si="5"/>
        <v/>
      </c>
      <c r="Q119" s="32">
        <f t="shared" si="4"/>
        <v>75</v>
      </c>
      <c r="R119" s="32">
        <f t="shared" si="6"/>
        <v>69</v>
      </c>
      <c r="S119" s="32">
        <f t="shared" si="7"/>
        <v>1</v>
      </c>
      <c r="U119" s="32">
        <f t="shared" ca="1" si="8"/>
        <v>31237.053015311514</v>
      </c>
      <c r="W119" s="32">
        <f ca="1">IFERROR(($J119*EXP(W$5*($N119+0.5*($O119)^2))*_xlfn.NORM.DIST((LN(($L119*EXP($K119/100*W$5)))-LN($J119)-$N119*W$5)/($O119*SQRT(W$5))-$O119*SQRT(W$5),0,1,TRUE)+$L119*EXP($K119/100*W$5)*(1-_xlfn.NORM.DIST((LN(($L119*EXP($K119/100*W$5)))-LN($J119)-$N119*W$5)/($O119*SQRT(W$5)),0,1,TRUE)))*EXP(-$F$1*W$5)*(INDEX('3)tpx females'!DG$57:DG$107,MATCH($R119,'3)tpx females'!$DE$57:$DE$107,0))+INDEX('3)tpx males'!DE$57:DE$107,MATCH($Q119,'3)tpx males'!$DC$57:$DC$107,0))-(INDEX('3)tpx males'!DD$110:DD$160,MATCH($Q119,'3)tpx males'!$DC$110:$DC$160,0))*INDEX('3)tpx females'!DF$111:DF$161,MATCH($R119,'3)tpx females'!$DE$111:$DE$161,0))*(1-(EXP(-INDEX('3)tpx males'!DE$4:DE$54,MATCH($Q119,'3)tpx males'!$DC$4:$DC$54,0)))*EXP(-INDEX('3)tpx females'!DG$3:DG$53,MATCH($R119,'3)tpx females'!$DE$3:$DE$53,0))))))),0)</f>
        <v>6.0107948373039326</v>
      </c>
      <c r="X119" s="32">
        <f ca="1">IFERROR(($J119*EXP(X$5*($N119+0.5*($O119)^2))*_xlfn.NORM.DIST((LN(($L119*EXP($K119/100*X$5)))-LN($J119)-$N119*X$5)/($O119*SQRT(X$5))-$O119*SQRT(X$5),0,1,TRUE)+$L119*EXP($K119/100*X$5)*(1-_xlfn.NORM.DIST((LN(($L119*EXP($K119/100*X$5)))-LN($J119)-$N119*X$5)/($O119*SQRT(X$5)),0,1,TRUE)))*EXP(-$F$1*X$5)*(INDEX('3)tpx females'!DH$57:DH$107,MATCH($R119,'3)tpx females'!$DE$57:$DE$107,0))+INDEX('3)tpx males'!DF$57:DF$107,MATCH($Q119,'3)tpx males'!$DC$57:$DC$107,0))-(INDEX('3)tpx males'!DE$110:DE$160,MATCH($Q119,'3)tpx males'!$DC$110:$DC$160,0))*INDEX('3)tpx females'!DG$111:DG$161,MATCH($R119,'3)tpx females'!$DE$111:$DE$161,0))*(1-(EXP(-INDEX('3)tpx males'!DF$4:DF$54,MATCH($Q119,'3)tpx males'!$DC$4:$DC$54,0)))*EXP(-INDEX('3)tpx females'!DH$3:DH$53,MATCH($R119,'3)tpx females'!$DE$3:$DE$53,0))))))),0)</f>
        <v>20.643206963634235</v>
      </c>
      <c r="Y119" s="32">
        <f ca="1">IFERROR(($J119*EXP(Y$5*($N119+0.5*($O119)^2))*_xlfn.NORM.DIST((LN(($L119*EXP($K119/100*Y$5)))-LN($J119)-$N119*Y$5)/($O119*SQRT(Y$5))-$O119*SQRT(Y$5),0,1,TRUE)+$L119*EXP($K119/100*Y$5)*(1-_xlfn.NORM.DIST((LN(($L119*EXP($K119/100*Y$5)))-LN($J119)-$N119*Y$5)/($O119*SQRT(Y$5)),0,1,TRUE)))*EXP(-$F$1*Y$5)*(INDEX('3)tpx females'!DI$57:DI$107,MATCH($R119,'3)tpx females'!$DE$57:$DE$107,0))+INDEX('3)tpx males'!DG$57:DG$107,MATCH($Q119,'3)tpx males'!$DC$57:$DC$107,0))-(INDEX('3)tpx males'!DF$110:DF$160,MATCH($Q119,'3)tpx males'!$DC$110:$DC$160,0))*INDEX('3)tpx females'!DH$111:DH$161,MATCH($R119,'3)tpx females'!$DE$111:$DE$161,0))*(1-(EXP(-INDEX('3)tpx males'!DG$4:DG$54,MATCH($Q119,'3)tpx males'!$DC$4:$DC$54,0)))*EXP(-INDEX('3)tpx females'!DI$3:DI$53,MATCH($R119,'3)tpx females'!$DE$3:$DE$53,0))))))),0)</f>
        <v>41.212286565674198</v>
      </c>
      <c r="Z119" s="32">
        <f ca="1">IFERROR(($J119*EXP(Z$5*($N119+0.5*($O119)^2))*_xlfn.NORM.DIST((LN(($L119*EXP($K119/100*Z$5)))-LN($J119)-$N119*Z$5)/($O119*SQRT(Z$5))-$O119*SQRT(Z$5),0,1,TRUE)+$L119*EXP($K119/100*Z$5)*(1-_xlfn.NORM.DIST((LN(($L119*EXP($K119/100*Z$5)))-LN($J119)-$N119*Z$5)/($O119*SQRT(Z$5)),0,1,TRUE)))*EXP(-$F$1*Z$5)*(INDEX('3)tpx females'!DJ$57:DJ$107,MATCH($R119,'3)tpx females'!$DE$57:$DE$107,0))+INDEX('3)tpx males'!DH$57:DH$107,MATCH($Q119,'3)tpx males'!$DC$57:$DC$107,0))-(INDEX('3)tpx males'!DG$110:DG$160,MATCH($Q119,'3)tpx males'!$DC$110:$DC$160,0))*INDEX('3)tpx females'!DI$111:DI$161,MATCH($R119,'3)tpx females'!$DE$111:$DE$161,0))*(1-(EXP(-INDEX('3)tpx males'!DH$4:DH$54,MATCH($Q119,'3)tpx males'!$DC$4:$DC$54,0)))*EXP(-INDEX('3)tpx females'!DJ$3:DJ$53,MATCH($R119,'3)tpx females'!$DE$3:$DE$53,0))))))),0)</f>
        <v>63.408430203855566</v>
      </c>
      <c r="AA119" s="32">
        <f ca="1">IFERROR(($J119*EXP(AA$5*($N119+0.5*($O119)^2))*_xlfn.NORM.DIST((LN(($L119*EXP($K119/100*AA$5)))-LN($J119)-$N119*AA$5)/($O119*SQRT(AA$5))-$O119*SQRT(AA$5),0,1,TRUE)+$L119*EXP($K119/100*AA$5)*(1-_xlfn.NORM.DIST((LN(($L119*EXP($K119/100*AA$5)))-LN($J119)-$N119*AA$5)/($O119*SQRT(AA$5)),0,1,TRUE)))*EXP(-$F$1*AA$5)*(INDEX('3)tpx females'!DK$57:DK$107,MATCH($R119,'3)tpx females'!$DE$57:$DE$107,0))+INDEX('3)tpx males'!DI$57:DI$107,MATCH($Q119,'3)tpx males'!$DC$57:$DC$107,0))-(INDEX('3)tpx males'!DH$110:DH$160,MATCH($Q119,'3)tpx males'!$DC$110:$DC$160,0))*INDEX('3)tpx females'!DJ$111:DJ$161,MATCH($R119,'3)tpx females'!$DE$111:$DE$161,0))*(1-(EXP(-INDEX('3)tpx males'!DI$4:DI$54,MATCH($Q119,'3)tpx males'!$DC$4:$DC$54,0)))*EXP(-INDEX('3)tpx females'!DK$3:DK$53,MATCH($R119,'3)tpx females'!$DE$3:$DE$53,0))))))),0)</f>
        <v>92.055805219092505</v>
      </c>
      <c r="AB119" s="32">
        <f ca="1">IFERROR(($J119*EXP(AB$5*($N119+0.5*($O119)^2))*_xlfn.NORM.DIST((LN(($L119*EXP($K119/100*AB$5)))-LN($J119)-$N119*AB$5)/($O119*SQRT(AB$5))-$O119*SQRT(AB$5),0,1,TRUE)+$L119*EXP($K119/100*AB$5)*(1-_xlfn.NORM.DIST((LN(($L119*EXP($K119/100*AB$5)))-LN($J119)-$N119*AB$5)/($O119*SQRT(AB$5)),0,1,TRUE)))*EXP(-$F$1*AB$5)*(INDEX('3)tpx females'!DL$57:DL$107,MATCH($R119,'3)tpx females'!$DE$57:$DE$107,0))+INDEX('3)tpx males'!DJ$57:DJ$107,MATCH($Q119,'3)tpx males'!$DC$57:$DC$107,0))-(INDEX('3)tpx males'!DI$110:DI$160,MATCH($Q119,'3)tpx males'!$DC$110:$DC$160,0))*INDEX('3)tpx females'!DK$111:DK$161,MATCH($R119,'3)tpx females'!$DE$111:$DE$161,0))*(1-(EXP(-INDEX('3)tpx males'!DJ$4:DJ$54,MATCH($Q119,'3)tpx males'!$DC$4:$DC$54,0)))*EXP(-INDEX('3)tpx females'!DL$3:DL$53,MATCH($R119,'3)tpx females'!$DE$3:$DE$53,0))))))),0)</f>
        <v>131.01037620179156</v>
      </c>
      <c r="AC119" s="32">
        <f ca="1">IFERROR(($J119*EXP(AC$5*($N119+0.5*($O119)^2))*_xlfn.NORM.DIST((LN(($L119*EXP($K119/100*AC$5)))-LN($J119)-$N119*AC$5)/($O119*SQRT(AC$5))-$O119*SQRT(AC$5),0,1,TRUE)+$L119*EXP($K119/100*AC$5)*(1-_xlfn.NORM.DIST((LN(($L119*EXP($K119/100*AC$5)))-LN($J119)-$N119*AC$5)/($O119*SQRT(AC$5)),0,1,TRUE)))*EXP(-$F$1*AC$5)*(INDEX('3)tpx females'!DM$57:DM$107,MATCH($R119,'3)tpx females'!$DE$57:$DE$107,0))+INDEX('3)tpx males'!DK$57:DK$107,MATCH($Q119,'3)tpx males'!$DC$57:$DC$107,0))-(INDEX('3)tpx males'!DJ$110:DJ$160,MATCH($Q119,'3)tpx males'!$DC$110:$DC$160,0))*INDEX('3)tpx females'!DL$111:DL$161,MATCH($R119,'3)tpx females'!$DE$111:$DE$161,0))*(1-(EXP(-INDEX('3)tpx males'!DK$4:DK$54,MATCH($Q119,'3)tpx males'!$DC$4:$DC$54,0)))*EXP(-INDEX('3)tpx females'!DM$3:DM$53,MATCH($R119,'3)tpx females'!$DE$3:$DE$53,0))))))),0)</f>
        <v>167.95189878627696</v>
      </c>
      <c r="AD119" s="32">
        <f ca="1">IFERROR(($J119*EXP(AD$5*($N119+0.5*($O119)^2))*_xlfn.NORM.DIST((LN(($L119*EXP($K119/100*AD$5)))-LN($J119)-$N119*AD$5)/($O119*SQRT(AD$5))-$O119*SQRT(AD$5),0,1,TRUE)+$L119*EXP($K119/100*AD$5)*(1-_xlfn.NORM.DIST((LN(($L119*EXP($K119/100*AD$5)))-LN($J119)-$N119*AD$5)/($O119*SQRT(AD$5)),0,1,TRUE)))*EXP(-$F$1*AD$5)*(INDEX('3)tpx females'!DN$57:DN$107,MATCH($R119,'3)tpx females'!$DE$57:$DE$107,0))+INDEX('3)tpx males'!DL$57:DL$107,MATCH($Q119,'3)tpx males'!$DC$57:$DC$107,0))-(INDEX('3)tpx males'!DK$110:DK$160,MATCH($Q119,'3)tpx males'!$DC$110:$DC$160,0))*INDEX('3)tpx females'!DM$111:DM$161,MATCH($R119,'3)tpx females'!$DE$111:$DE$161,0))*(1-(EXP(-INDEX('3)tpx males'!DL$4:DL$54,MATCH($Q119,'3)tpx males'!$DC$4:$DC$54,0)))*EXP(-INDEX('3)tpx females'!DN$3:DN$53,MATCH($R119,'3)tpx females'!$DE$3:$DE$53,0))))))),0)</f>
        <v>217.83456318303999</v>
      </c>
      <c r="AE119" s="32">
        <f ca="1">IFERROR(($J119*EXP(AE$5*($N119+0.5*($O119)^2))*_xlfn.NORM.DIST((LN(($L119*EXP($K119/100*AE$5)))-LN($J119)-$N119*AE$5)/($O119*SQRT(AE$5))-$O119*SQRT(AE$5),0,1,TRUE)+$L119*EXP($K119/100*AE$5)*(1-_xlfn.NORM.DIST((LN(($L119*EXP($K119/100*AE$5)))-LN($J119)-$N119*AE$5)/($O119*SQRT(AE$5)),0,1,TRUE)))*EXP(-$F$1*AE$5)*(INDEX('3)tpx females'!DO$57:DO$107,MATCH($R119,'3)tpx females'!$DE$57:$DE$107,0))+INDEX('3)tpx males'!DM$57:DM$107,MATCH($Q119,'3)tpx males'!$DC$57:$DC$107,0))-(INDEX('3)tpx males'!DL$110:DL$160,MATCH($Q119,'3)tpx males'!$DC$110:$DC$160,0))*INDEX('3)tpx females'!DN$111:DN$161,MATCH($R119,'3)tpx females'!$DE$111:$DE$161,0))*(1-(EXP(-INDEX('3)tpx males'!DM$4:DM$54,MATCH($Q119,'3)tpx males'!$DC$4:$DC$54,0)))*EXP(-INDEX('3)tpx females'!DO$3:DO$53,MATCH($R119,'3)tpx females'!$DE$3:$DE$53,0))))))),0)</f>
        <v>289.34899227292806</v>
      </c>
      <c r="AF119" s="32">
        <f ca="1">IFERROR(($J119*EXP(AF$5*($N119+0.5*($O119)^2))*_xlfn.NORM.DIST((LN(($L119*EXP($K119/100*AF$5)))-LN($J119)-$N119*AF$5)/($O119*SQRT(AF$5))-$O119*SQRT(AF$5),0,1,TRUE)+$L119*EXP($K119/100*AF$5)*(1-_xlfn.NORM.DIST((LN(($L119*EXP($K119/100*AF$5)))-LN($J119)-$N119*AF$5)/($O119*SQRT(AF$5)),0,1,TRUE)))*EXP(-$F$1*AF$5)*(INDEX('3)tpx females'!DP$57:DP$107,MATCH($R119,'3)tpx females'!$DE$57:$DE$107,0))+INDEX('3)tpx males'!DN$57:DN$107,MATCH($Q119,'3)tpx males'!$DC$57:$DC$107,0))-(INDEX('3)tpx males'!DM$110:DM$160,MATCH($Q119,'3)tpx males'!$DC$110:$DC$160,0))*INDEX('3)tpx females'!DO$111:DO$161,MATCH($R119,'3)tpx females'!$DE$111:$DE$161,0))*(1-(EXP(-INDEX('3)tpx males'!DN$4:DN$54,MATCH($Q119,'3)tpx males'!$DC$4:$DC$54,0)))*EXP(-INDEX('3)tpx females'!DP$3:DP$53,MATCH($R119,'3)tpx females'!$DE$3:$DE$53,0))))))),0)</f>
        <v>352.98212701351963</v>
      </c>
      <c r="AG119" s="32">
        <f ca="1">IFERROR(($J119*EXP(AG$5*($N119+0.5*($O119)^2))*_xlfn.NORM.DIST((LN(($L119*EXP($K119/100*AG$5)))-LN($J119)-$N119*AG$5)/($O119*SQRT(AG$5))-$O119*SQRT(AG$5),0,1,TRUE)+$L119*EXP($K119/100*AG$5)*(1-_xlfn.NORM.DIST((LN(($L119*EXP($K119/100*AG$5)))-LN($J119)-$N119*AG$5)/($O119*SQRT(AG$5)),0,1,TRUE)))*EXP(-$F$1*AG$5)*(INDEX('3)tpx females'!DQ$57:DQ$107,MATCH($R119,'3)tpx females'!$DE$57:$DE$107,0))+INDEX('3)tpx males'!DO$57:DO$107,MATCH($Q119,'3)tpx males'!$DC$57:$DC$107,0))-(INDEX('3)tpx males'!DN$110:DN$160,MATCH($Q119,'3)tpx males'!$DC$110:$DC$160,0))*INDEX('3)tpx females'!DP$111:DP$161,MATCH($R119,'3)tpx females'!$DE$111:$DE$161,0))*(1-(EXP(-INDEX('3)tpx males'!DO$4:DO$54,MATCH($Q119,'3)tpx males'!$DC$4:$DC$54,0)))*EXP(-INDEX('3)tpx females'!DQ$3:DQ$53,MATCH($R119,'3)tpx females'!$DE$3:$DE$53,0))))))),0)</f>
        <v>426.49233171333304</v>
      </c>
      <c r="AH119" s="32">
        <f ca="1">IFERROR(($J119*EXP(AH$5*($N119+0.5*($O119)^2))*_xlfn.NORM.DIST((LN(($L119*EXP($K119/100*AH$5)))-LN($J119)-$N119*AH$5)/($O119*SQRT(AH$5))-$O119*SQRT(AH$5),0,1,TRUE)+$L119*EXP($K119/100*AH$5)*(1-_xlfn.NORM.DIST((LN(($L119*EXP($K119/100*AH$5)))-LN($J119)-$N119*AH$5)/($O119*SQRT(AH$5)),0,1,TRUE)))*EXP(-$F$1*AH$5)*(INDEX('3)tpx females'!DR$57:DR$107,MATCH($R119,'3)tpx females'!$DE$57:$DE$107,0))+INDEX('3)tpx males'!DP$57:DP$107,MATCH($Q119,'3)tpx males'!$DC$57:$DC$107,0))-(INDEX('3)tpx males'!DO$110:DO$160,MATCH($Q119,'3)tpx males'!$DC$110:$DC$160,0))*INDEX('3)tpx females'!DQ$111:DQ$161,MATCH($R119,'3)tpx females'!$DE$111:$DE$161,0))*(1-(EXP(-INDEX('3)tpx males'!DP$4:DP$54,MATCH($Q119,'3)tpx males'!$DC$4:$DC$54,0)))*EXP(-INDEX('3)tpx females'!DR$3:DR$53,MATCH($R119,'3)tpx females'!$DE$3:$DE$53,0))))))),0)</f>
        <v>563.53727939955354</v>
      </c>
      <c r="AI119" s="32">
        <f ca="1">IFERROR(($J119*EXP(AI$5*($N119+0.5*($O119)^2))*_xlfn.NORM.DIST((LN(($L119*EXP($K119/100*AI$5)))-LN($J119)-$N119*AI$5)/($O119*SQRT(AI$5))-$O119*SQRT(AI$5),0,1,TRUE)+$L119*EXP($K119/100*AI$5)*(1-_xlfn.NORM.DIST((LN(($L119*EXP($K119/100*AI$5)))-LN($J119)-$N119*AI$5)/($O119*SQRT(AI$5)),0,1,TRUE)))*EXP(-$F$1*AI$5)*(INDEX('3)tpx females'!DS$57:DS$107,MATCH($R119,'3)tpx females'!$DE$57:$DE$107,0))+INDEX('3)tpx males'!DQ$57:DQ$107,MATCH($Q119,'3)tpx males'!$DC$57:$DC$107,0))-(INDEX('3)tpx males'!DP$110:DP$160,MATCH($Q119,'3)tpx males'!$DC$110:$DC$160,0))*INDEX('3)tpx females'!DR$111:DR$161,MATCH($R119,'3)tpx females'!$DE$111:$DE$161,0))*(1-(EXP(-INDEX('3)tpx males'!DQ$4:DQ$54,MATCH($Q119,'3)tpx males'!$DC$4:$DC$54,0)))*EXP(-INDEX('3)tpx females'!DS$3:DS$53,MATCH($R119,'3)tpx females'!$DE$3:$DE$53,0))))))),0)</f>
        <v>665.13151582178841</v>
      </c>
      <c r="AJ119" s="32">
        <f ca="1">IFERROR(($J119*EXP(AJ$5*($N119+0.5*($O119)^2))*_xlfn.NORM.DIST((LN(($L119*EXP($K119/100*AJ$5)))-LN($J119)-$N119*AJ$5)/($O119*SQRT(AJ$5))-$O119*SQRT(AJ$5),0,1,TRUE)+$L119*EXP($K119/100*AJ$5)*(1-_xlfn.NORM.DIST((LN(($L119*EXP($K119/100*AJ$5)))-LN($J119)-$N119*AJ$5)/($O119*SQRT(AJ$5)),0,1,TRUE)))*EXP(-$F$1*AJ$5)*(INDEX('3)tpx females'!DT$57:DT$107,MATCH($R119,'3)tpx females'!$DE$57:$DE$107,0))+INDEX('3)tpx males'!DR$57:DR$107,MATCH($Q119,'3)tpx males'!$DC$57:$DC$107,0))-(INDEX('3)tpx males'!DQ$110:DQ$160,MATCH($Q119,'3)tpx males'!$DC$110:$DC$160,0))*INDEX('3)tpx females'!DS$111:DS$161,MATCH($R119,'3)tpx females'!$DE$111:$DE$161,0))*(1-(EXP(-INDEX('3)tpx males'!DR$4:DR$54,MATCH($Q119,'3)tpx males'!$DC$4:$DC$54,0)))*EXP(-INDEX('3)tpx females'!DT$3:DT$53,MATCH($R119,'3)tpx females'!$DE$3:$DE$53,0))))))),0)</f>
        <v>826.78382398453505</v>
      </c>
      <c r="AK119" s="32">
        <f ca="1">IFERROR(($J119*EXP(AK$5*($N119+0.5*($O119)^2))*_xlfn.NORM.DIST((LN(($L119*EXP($K119/100*AK$5)))-LN($J119)-$N119*AK$5)/($O119*SQRT(AK$5))-$O119*SQRT(AK$5),0,1,TRUE)+$L119*EXP($K119/100*AK$5)*(1-_xlfn.NORM.DIST((LN(($L119*EXP($K119/100*AK$5)))-LN($J119)-$N119*AK$5)/($O119*SQRT(AK$5)),0,1,TRUE)))*EXP(-$F$1*AK$5)*(INDEX('3)tpx females'!DU$57:DU$107,MATCH($R119,'3)tpx females'!$DE$57:$DE$107,0))+INDEX('3)tpx males'!DS$57:DS$107,MATCH($Q119,'3)tpx males'!$DC$57:$DC$107,0))-(INDEX('3)tpx males'!DR$110:DR$160,MATCH($Q119,'3)tpx males'!$DC$110:$DC$160,0))*INDEX('3)tpx females'!DT$111:DT$161,MATCH($R119,'3)tpx females'!$DE$111:$DE$161,0))*(1-(EXP(-INDEX('3)tpx males'!DS$4:DS$54,MATCH($Q119,'3)tpx males'!$DC$4:$DC$54,0)))*EXP(-INDEX('3)tpx females'!DU$3:DU$53,MATCH($R119,'3)tpx females'!$DE$3:$DE$53,0))))))),0)</f>
        <v>1001.8423886353974</v>
      </c>
      <c r="AL119" s="32">
        <f ca="1">IFERROR(($J119*EXP(AL$5*($N119+0.5*($O119)^2))*_xlfn.NORM.DIST((LN(($L119*EXP($K119/100*AL$5)))-LN($J119)-$N119*AL$5)/($O119*SQRT(AL$5))-$O119*SQRT(AL$5),0,1,TRUE)+$L119*EXP($K119/100*AL$5)*(1-_xlfn.NORM.DIST((LN(($L119*EXP($K119/100*AL$5)))-LN($J119)-$N119*AL$5)/($O119*SQRT(AL$5)),0,1,TRUE)))*EXP(-$F$1*AL$5)*(INDEX('3)tpx females'!DV$57:DV$107,MATCH($R119,'3)tpx females'!$DE$57:$DE$107,0))+INDEX('3)tpx males'!DT$57:DT$107,MATCH($Q119,'3)tpx males'!$DC$57:$DC$107,0))-(INDEX('3)tpx males'!DS$110:DS$160,MATCH($Q119,'3)tpx males'!$DC$110:$DC$160,0))*INDEX('3)tpx females'!DU$111:DU$161,MATCH($R119,'3)tpx females'!$DE$111:$DE$161,0))*(1-(EXP(-INDEX('3)tpx males'!DT$4:DT$54,MATCH($Q119,'3)tpx males'!$DC$4:$DC$54,0)))*EXP(-INDEX('3)tpx females'!DV$3:DV$53,MATCH($R119,'3)tpx females'!$DE$3:$DE$53,0))))))),0)</f>
        <v>1113.3002521351607</v>
      </c>
      <c r="AM119" s="32">
        <f ca="1">IFERROR(($J119*EXP(AM$5*($N119+0.5*($O119)^2))*_xlfn.NORM.DIST((LN(($L119*EXP($K119/100*AM$5)))-LN($J119)-$N119*AM$5)/($O119*SQRT(AM$5))-$O119*SQRT(AM$5),0,1,TRUE)+$L119*EXP($K119/100*AM$5)*(1-_xlfn.NORM.DIST((LN(($L119*EXP($K119/100*AM$5)))-LN($J119)-$N119*AM$5)/($O119*SQRT(AM$5)),0,1,TRUE)))*EXP(-$F$1*AM$5)*(INDEX('3)tpx females'!DW$57:DW$107,MATCH($R119,'3)tpx females'!$DE$57:$DE$107,0))+INDEX('3)tpx males'!DU$57:DU$107,MATCH($Q119,'3)tpx males'!$DC$57:$DC$107,0))-(INDEX('3)tpx males'!DT$110:DT$160,MATCH($Q119,'3)tpx males'!$DC$110:$DC$160,0))*INDEX('3)tpx females'!DV$111:DV$161,MATCH($R119,'3)tpx females'!$DE$111:$DE$161,0))*(1-(EXP(-INDEX('3)tpx males'!DU$4:DU$54,MATCH($Q119,'3)tpx males'!$DC$4:$DC$54,0)))*EXP(-INDEX('3)tpx females'!DW$3:DW$53,MATCH($R119,'3)tpx females'!$DE$3:$DE$53,0))))))),0)</f>
        <v>1301.0645879513822</v>
      </c>
      <c r="AN119" s="32">
        <f ca="1">IFERROR(($J119*EXP(AN$5*($N119+0.5*($O119)^2))*_xlfn.NORM.DIST((LN(($L119*EXP($K119/100*AN$5)))-LN($J119)-$N119*AN$5)/($O119*SQRT(AN$5))-$O119*SQRT(AN$5),0,1,TRUE)+$L119*EXP($K119/100*AN$5)*(1-_xlfn.NORM.DIST((LN(($L119*EXP($K119/100*AN$5)))-LN($J119)-$N119*AN$5)/($O119*SQRT(AN$5)),0,1,TRUE)))*EXP(-$F$1*AN$5)*(INDEX('3)tpx females'!DX$57:DX$107,MATCH($R119,'3)tpx females'!$DE$57:$DE$107,0))+INDEX('3)tpx males'!DV$57:DV$107,MATCH($Q119,'3)tpx males'!$DC$57:$DC$107,0))-(INDEX('3)tpx males'!DU$110:DU$160,MATCH($Q119,'3)tpx males'!$DC$110:$DC$160,0))*INDEX('3)tpx females'!DW$111:DW$161,MATCH($R119,'3)tpx females'!$DE$111:$DE$161,0))*(1-(EXP(-INDEX('3)tpx males'!DV$4:DV$54,MATCH($Q119,'3)tpx males'!$DC$4:$DC$54,0)))*EXP(-INDEX('3)tpx females'!DX$3:DX$53,MATCH($R119,'3)tpx females'!$DE$3:$DE$53,0))))))),0)</f>
        <v>1477.4377768553172</v>
      </c>
      <c r="AO119" s="32">
        <f ca="1">IFERROR(($J119*EXP(AO$5*($N119+0.5*($O119)^2))*_xlfn.NORM.DIST((LN(($L119*EXP($K119/100*AO$5)))-LN($J119)-$N119*AO$5)/($O119*SQRT(AO$5))-$O119*SQRT(AO$5),0,1,TRUE)+$L119*EXP($K119/100*AO$5)*(1-_xlfn.NORM.DIST((LN(($L119*EXP($K119/100*AO$5)))-LN($J119)-$N119*AO$5)/($O119*SQRT(AO$5)),0,1,TRUE)))*EXP(-$F$1*AO$5)*(INDEX('3)tpx females'!DY$57:DY$107,MATCH($R119,'3)tpx females'!$DE$57:$DE$107,0))+INDEX('3)tpx males'!DW$57:DW$107,MATCH($Q119,'3)tpx males'!$DC$57:$DC$107,0))-(INDEX('3)tpx males'!DV$110:DV$160,MATCH($Q119,'3)tpx males'!$DC$110:$DC$160,0))*INDEX('3)tpx females'!DX$111:DX$161,MATCH($R119,'3)tpx females'!$DE$111:$DE$161,0))*(1-(EXP(-INDEX('3)tpx males'!DW$4:DW$54,MATCH($Q119,'3)tpx males'!$DC$4:$DC$54,0)))*EXP(-INDEX('3)tpx females'!DY$3:DY$53,MATCH($R119,'3)tpx females'!$DE$3:$DE$53,0))))))),0)</f>
        <v>1634.1316390898526</v>
      </c>
      <c r="AP119" s="32">
        <f ca="1">IFERROR(($J119*EXP(AP$5*($N119+0.5*($O119)^2))*_xlfn.NORM.DIST((LN(($L119*EXP($K119/100*AP$5)))-LN($J119)-$N119*AP$5)/($O119*SQRT(AP$5))-$O119*SQRT(AP$5),0,1,TRUE)+$L119*EXP($K119/100*AP$5)*(1-_xlfn.NORM.DIST((LN(($L119*EXP($K119/100*AP$5)))-LN($J119)-$N119*AP$5)/($O119*SQRT(AP$5)),0,1,TRUE)))*EXP(-$F$1*AP$5)*(INDEX('3)tpx females'!DZ$57:DZ$107,MATCH($R119,'3)tpx females'!$DE$57:$DE$107,0))+INDEX('3)tpx males'!DX$57:DX$107,MATCH($Q119,'3)tpx males'!$DC$57:$DC$107,0))-(INDEX('3)tpx males'!DW$110:DW$160,MATCH($Q119,'3)tpx males'!$DC$110:$DC$160,0))*INDEX('3)tpx females'!DY$111:DY$161,MATCH($R119,'3)tpx females'!$DE$111:$DE$161,0))*(1-(EXP(-INDEX('3)tpx males'!DX$4:DX$54,MATCH($Q119,'3)tpx males'!$DC$4:$DC$54,0)))*EXP(-INDEX('3)tpx females'!DZ$3:DZ$53,MATCH($R119,'3)tpx females'!$DE$3:$DE$53,0))))))),0)</f>
        <v>1811.7498481913988</v>
      </c>
      <c r="AQ119" s="32">
        <f ca="1">IFERROR(($J119*EXP(AQ$5*($N119+0.5*($O119)^2))*_xlfn.NORM.DIST((LN(($L119*EXP($K119/100*AQ$5)))-LN($J119)-$N119*AQ$5)/($O119*SQRT(AQ$5))-$O119*SQRT(AQ$5),0,1,TRUE)+$L119*EXP($K119/100*AQ$5)*(1-_xlfn.NORM.DIST((LN(($L119*EXP($K119/100*AQ$5)))-LN($J119)-$N119*AQ$5)/($O119*SQRT(AQ$5)),0,1,TRUE)))*EXP(-$F$1*AQ$5)*(INDEX('3)tpx females'!EA$57:EA$107,MATCH($R119,'3)tpx females'!$DE$57:$DE$107,0))+INDEX('3)tpx males'!DY$57:DY$107,MATCH($Q119,'3)tpx males'!$DC$57:$DC$107,0))-(INDEX('3)tpx males'!DX$110:DX$160,MATCH($Q119,'3)tpx males'!$DC$110:$DC$160,0))*INDEX('3)tpx females'!DZ$111:DZ$161,MATCH($R119,'3)tpx females'!$DE$111:$DE$161,0))*(1-(EXP(-INDEX('3)tpx males'!DY$4:DY$54,MATCH($Q119,'3)tpx males'!$DC$4:$DC$54,0)))*EXP(-INDEX('3)tpx females'!EA$3:EA$53,MATCH($R119,'3)tpx females'!$DE$3:$DE$53,0))))))),0)</f>
        <v>2006.5488099796619</v>
      </c>
      <c r="AR119" s="32">
        <f ca="1">IFERROR(($J119*EXP(AR$5*($N119+0.5*($O119)^2))*_xlfn.NORM.DIST((LN(($L119*EXP($K119/100*AR$5)))-LN($J119)-$N119*AR$5)/($O119*SQRT(AR$5))-$O119*SQRT(AR$5),0,1,TRUE)+$L119*EXP($K119/100*AR$5)*(1-_xlfn.NORM.DIST((LN(($L119*EXP($K119/100*AR$5)))-LN($J119)-$N119*AR$5)/($O119*SQRT(AR$5)),0,1,TRUE)))*EXP(-$F$1*AR$5)*(INDEX('3)tpx females'!EB$57:EB$107,MATCH($R119,'3)tpx females'!$DE$57:$DE$107,0))+INDEX('3)tpx males'!DZ$57:DZ$107,MATCH($Q119,'3)tpx males'!$DC$57:$DC$107,0))-(INDEX('3)tpx males'!DY$110:DY$160,MATCH($Q119,'3)tpx males'!$DC$110:$DC$160,0))*INDEX('3)tpx females'!EA$111:EA$161,MATCH($R119,'3)tpx females'!$DE$111:$DE$161,0))*(1-(EXP(-INDEX('3)tpx males'!DZ$4:DZ$54,MATCH($Q119,'3)tpx males'!$DC$4:$DC$54,0)))*EXP(-INDEX('3)tpx females'!EB$3:EB$53,MATCH($R119,'3)tpx females'!$DE$3:$DE$53,0))))))),0)</f>
        <v>2070.0902184354845</v>
      </c>
      <c r="AS119" s="32">
        <f ca="1">IFERROR(($J119*EXP(AS$5*($N119+0.5*($O119)^2))*_xlfn.NORM.DIST((LN(($L119*EXP($K119/100*AS$5)))-LN($J119)-$N119*AS$5)/($O119*SQRT(AS$5))-$O119*SQRT(AS$5),0,1,TRUE)+$L119*EXP($K119/100*AS$5)*(1-_xlfn.NORM.DIST((LN(($L119*EXP($K119/100*AS$5)))-LN($J119)-$N119*AS$5)/($O119*SQRT(AS$5)),0,1,TRUE)))*EXP(-$F$1*AS$5)*(INDEX('3)tpx females'!EC$57:EC$107,MATCH($R119,'3)tpx females'!$DE$57:$DE$107,0))+INDEX('3)tpx males'!EA$57:EA$107,MATCH($Q119,'3)tpx males'!$DC$57:$DC$107,0))-(INDEX('3)tpx males'!DZ$110:DZ$160,MATCH($Q119,'3)tpx males'!$DC$110:$DC$160,0))*INDEX('3)tpx females'!EB$111:EB$161,MATCH($R119,'3)tpx females'!$DE$111:$DE$161,0))*(1-(EXP(-INDEX('3)tpx males'!EA$4:EA$54,MATCH($Q119,'3)tpx males'!$DC$4:$DC$54,0)))*EXP(-INDEX('3)tpx females'!EC$3:EC$53,MATCH($R119,'3)tpx females'!$DE$3:$DE$53,0))))))),0)</f>
        <v>2004.1818410095671</v>
      </c>
      <c r="AT119" s="32">
        <f ca="1">IFERROR(($J119*EXP(AT$5*($N119+0.5*($O119)^2))*_xlfn.NORM.DIST((LN(($L119*EXP($K119/100*AT$5)))-LN($J119)-$N119*AT$5)/($O119*SQRT(AT$5))-$O119*SQRT(AT$5),0,1,TRUE)+$L119*EXP($K119/100*AT$5)*(1-_xlfn.NORM.DIST((LN(($L119*EXP($K119/100*AT$5)))-LN($J119)-$N119*AT$5)/($O119*SQRT(AT$5)),0,1,TRUE)))*EXP(-$F$1*AT$5)*(INDEX('3)tpx females'!ED$57:ED$107,MATCH($R119,'3)tpx females'!$DE$57:$DE$107,0))+INDEX('3)tpx males'!EB$57:EB$107,MATCH($Q119,'3)tpx males'!$DC$57:$DC$107,0))-(INDEX('3)tpx males'!EA$110:EA$160,MATCH($Q119,'3)tpx males'!$DC$110:$DC$160,0))*INDEX('3)tpx females'!EC$111:EC$161,MATCH($R119,'3)tpx females'!$DE$111:$DE$161,0))*(1-(EXP(-INDEX('3)tpx males'!EB$4:EB$54,MATCH($Q119,'3)tpx males'!$DC$4:$DC$54,0)))*EXP(-INDEX('3)tpx females'!ED$3:ED$53,MATCH($R119,'3)tpx females'!$DE$3:$DE$53,0))))))),0)</f>
        <v>1924.1168651649955</v>
      </c>
      <c r="AU119" s="32">
        <f ca="1">IFERROR(($J119*EXP(AU$5*($N119+0.5*($O119)^2))*_xlfn.NORM.DIST((LN(($L119*EXP($K119/100*AU$5)))-LN($J119)-$N119*AU$5)/($O119*SQRT(AU$5))-$O119*SQRT(AU$5),0,1,TRUE)+$L119*EXP($K119/100*AU$5)*(1-_xlfn.NORM.DIST((LN(($L119*EXP($K119/100*AU$5)))-LN($J119)-$N119*AU$5)/($O119*SQRT(AU$5)),0,1,TRUE)))*EXP(-$F$1*AU$5)*(INDEX('3)tpx females'!EE$57:EE$107,MATCH($R119,'3)tpx females'!$DE$57:$DE$107,0))+INDEX('3)tpx males'!EC$57:EC$107,MATCH($Q119,'3)tpx males'!$DC$57:$DC$107,0))-(INDEX('3)tpx males'!EB$110:EB$160,MATCH($Q119,'3)tpx males'!$DC$110:$DC$160,0))*INDEX('3)tpx females'!ED$111:ED$161,MATCH($R119,'3)tpx females'!$DE$111:$DE$161,0))*(1-(EXP(-INDEX('3)tpx males'!EC$4:EC$54,MATCH($Q119,'3)tpx males'!$DC$4:$DC$54,0)))*EXP(-INDEX('3)tpx females'!EE$3:EE$53,MATCH($R119,'3)tpx females'!$DE$3:$DE$53,0))))))),0)</f>
        <v>1837.6696323012043</v>
      </c>
      <c r="AV119" s="32">
        <f ca="1">IFERROR(($J119*EXP(AV$5*($N119+0.5*($O119)^2))*_xlfn.NORM.DIST((LN(($L119*EXP($K119/100*AV$5)))-LN($J119)-$N119*AV$5)/($O119*SQRT(AV$5))-$O119*SQRT(AV$5),0,1,TRUE)+$L119*EXP($K119/100*AV$5)*(1-_xlfn.NORM.DIST((LN(($L119*EXP($K119/100*AV$5)))-LN($J119)-$N119*AV$5)/($O119*SQRT(AV$5)),0,1,TRUE)))*EXP(-$F$1*AV$5)*(INDEX('3)tpx females'!EF$57:EF$107,MATCH($R119,'3)tpx females'!$DE$57:$DE$107,0))+INDEX('3)tpx males'!ED$57:ED$107,MATCH($Q119,'3)tpx males'!$DC$57:$DC$107,0))-(INDEX('3)tpx males'!EC$110:EC$160,MATCH($Q119,'3)tpx males'!$DC$110:$DC$160,0))*INDEX('3)tpx females'!EE$111:EE$161,MATCH($R119,'3)tpx females'!$DE$111:$DE$161,0))*(1-(EXP(-INDEX('3)tpx males'!ED$4:ED$54,MATCH($Q119,'3)tpx males'!$DC$4:$DC$54,0)))*EXP(-INDEX('3)tpx females'!EF$3:EF$53,MATCH($R119,'3)tpx females'!$DE$3:$DE$53,0))))))),0)</f>
        <v>1769.2637429082772</v>
      </c>
      <c r="AW119" s="32">
        <f ca="1">IFERROR(($J119*EXP(AW$5*($N119+0.5*($O119)^2))*_xlfn.NORM.DIST((LN(($L119*EXP($K119/100*AW$5)))-LN($J119)-$N119*AW$5)/($O119*SQRT(AW$5))-$O119*SQRT(AW$5),0,1,TRUE)+$L119*EXP($K119/100*AW$5)*(1-_xlfn.NORM.DIST((LN(($L119*EXP($K119/100*AW$5)))-LN($J119)-$N119*AW$5)/($O119*SQRT(AW$5)),0,1,TRUE)))*EXP(-$F$1*AW$5)*(INDEX('3)tpx females'!EG$57:EG$107,MATCH($R119,'3)tpx females'!$DE$57:$DE$107,0))+INDEX('3)tpx males'!EE$57:EE$107,MATCH($Q119,'3)tpx males'!$DC$57:$DC$107,0))-(INDEX('3)tpx males'!ED$110:ED$160,MATCH($Q119,'3)tpx males'!$DC$110:$DC$160,0))*INDEX('3)tpx females'!EF$111:EF$161,MATCH($R119,'3)tpx females'!$DE$111:$DE$161,0))*(1-(EXP(-INDEX('3)tpx males'!EE$4:EE$54,MATCH($Q119,'3)tpx males'!$DC$4:$DC$54,0)))*EXP(-INDEX('3)tpx females'!EG$3:EG$53,MATCH($R119,'3)tpx females'!$DE$3:$DE$53,0))))))),0)</f>
        <v>1571.5177703168092</v>
      </c>
      <c r="AX119" s="32">
        <f ca="1">IFERROR(($J119*EXP(AX$5*($N119+0.5*($O119)^2))*_xlfn.NORM.DIST((LN(($L119*EXP($K119/100*AX$5)))-LN($J119)-$N119*AX$5)/($O119*SQRT(AX$5))-$O119*SQRT(AX$5),0,1,TRUE)+$L119*EXP($K119/100*AX$5)*(1-_xlfn.NORM.DIST((LN(($L119*EXP($K119/100*AX$5)))-LN($J119)-$N119*AX$5)/($O119*SQRT(AX$5)),0,1,TRUE)))*EXP(-$F$1*AX$5)*(INDEX('3)tpx females'!EH$57:EH$107,MATCH($R119,'3)tpx females'!$DE$57:$DE$107,0))+INDEX('3)tpx males'!EF$57:EF$107,MATCH($Q119,'3)tpx males'!$DC$57:$DC$107,0))-(INDEX('3)tpx males'!EE$110:EE$160,MATCH($Q119,'3)tpx males'!$DC$110:$DC$160,0))*INDEX('3)tpx females'!EG$111:EG$161,MATCH($R119,'3)tpx females'!$DE$111:$DE$161,0))*(1-(EXP(-INDEX('3)tpx males'!EF$4:EF$54,MATCH($Q119,'3)tpx males'!$DC$4:$DC$54,0)))*EXP(-INDEX('3)tpx females'!EH$3:EH$53,MATCH($R119,'3)tpx females'!$DE$3:$DE$53,0))))))),0)</f>
        <v>1378.8600415914323</v>
      </c>
      <c r="AY119" s="32">
        <f ca="1">IFERROR(($J119*EXP(AY$5*($N119+0.5*($O119)^2))*_xlfn.NORM.DIST((LN(($L119*EXP($K119/100*AY$5)))-LN($J119)-$N119*AY$5)/($O119*SQRT(AY$5))-$O119*SQRT(AY$5),0,1,TRUE)+$L119*EXP($K119/100*AY$5)*(1-_xlfn.NORM.DIST((LN(($L119*EXP($K119/100*AY$5)))-LN($J119)-$N119*AY$5)/($O119*SQRT(AY$5)),0,1,TRUE)))*EXP(-$F$1*AY$5)*(INDEX('3)tpx females'!EI$57:EI$107,MATCH($R119,'3)tpx females'!$DE$57:$DE$107,0))+INDEX('3)tpx males'!EG$57:EG$107,MATCH($Q119,'3)tpx males'!$DC$57:$DC$107,0))-(INDEX('3)tpx males'!EF$110:EF$160,MATCH($Q119,'3)tpx males'!$DC$110:$DC$160,0))*INDEX('3)tpx females'!EH$111:EH$161,MATCH($R119,'3)tpx females'!$DE$111:$DE$161,0))*(1-(EXP(-INDEX('3)tpx males'!EG$4:EG$54,MATCH($Q119,'3)tpx males'!$DC$4:$DC$54,0)))*EXP(-INDEX('3)tpx females'!EI$3:EI$53,MATCH($R119,'3)tpx females'!$DE$3:$DE$53,0))))))),0)</f>
        <v>1165.8698909588641</v>
      </c>
      <c r="AZ119" s="32">
        <f ca="1">IFERROR(($J119*EXP(AZ$5*($N119+0.5*($O119)^2))*_xlfn.NORM.DIST((LN(($L119*EXP($K119/100*AZ$5)))-LN($J119)-$N119*AZ$5)/($O119*SQRT(AZ$5))-$O119*SQRT(AZ$5),0,1,TRUE)+$L119*EXP($K119/100*AZ$5)*(1-_xlfn.NORM.DIST((LN(($L119*EXP($K119/100*AZ$5)))-LN($J119)-$N119*AZ$5)/($O119*SQRT(AZ$5)),0,1,TRUE)))*EXP(-$F$1*AZ$5)*(INDEX('3)tpx females'!EJ$57:EJ$107,MATCH($R119,'3)tpx females'!$DE$57:$DE$107,0))+INDEX('3)tpx males'!EH$57:EH$107,MATCH($Q119,'3)tpx males'!$DC$57:$DC$107,0))-(INDEX('3)tpx males'!EG$110:EG$160,MATCH($Q119,'3)tpx males'!$DC$110:$DC$160,0))*INDEX('3)tpx females'!EI$111:EI$161,MATCH($R119,'3)tpx females'!$DE$111:$DE$161,0))*(1-(EXP(-INDEX('3)tpx males'!EH$4:EH$54,MATCH($Q119,'3)tpx males'!$DC$4:$DC$54,0)))*EXP(-INDEX('3)tpx females'!EJ$3:EJ$53,MATCH($R119,'3)tpx females'!$DE$3:$DE$53,0))))))),0)</f>
        <v>948.95521777112788</v>
      </c>
      <c r="BA119" s="32">
        <f ca="1">IFERROR(($J119*EXP(BA$5*($N119+0.5*($O119)^2))*_xlfn.NORM.DIST((LN(($L119*EXP($K119/100*BA$5)))-LN($J119)-$N119*BA$5)/($O119*SQRT(BA$5))-$O119*SQRT(BA$5),0,1,TRUE)+$L119*EXP($K119/100*BA$5)*(1-_xlfn.NORM.DIST((LN(($L119*EXP($K119/100*BA$5)))-LN($J119)-$N119*BA$5)/($O119*SQRT(BA$5)),0,1,TRUE)))*EXP(-$F$1*BA$5)*(INDEX('3)tpx females'!EK$57:EK$107,MATCH($R119,'3)tpx females'!$DE$57:$DE$107,0))+INDEX('3)tpx males'!EI$57:EI$107,MATCH($Q119,'3)tpx males'!$DC$57:$DC$107,0))-(INDEX('3)tpx males'!EH$110:EH$160,MATCH($Q119,'3)tpx males'!$DC$110:$DC$160,0))*INDEX('3)tpx females'!EJ$111:EJ$161,MATCH($R119,'3)tpx females'!$DE$111:$DE$161,0))*(1-(EXP(-INDEX('3)tpx males'!EI$4:EI$54,MATCH($Q119,'3)tpx males'!$DC$4:$DC$54,0)))*EXP(-INDEX('3)tpx females'!EK$3:EK$53,MATCH($R119,'3)tpx females'!$DE$3:$DE$53,0))))))),0)</f>
        <v>739.99246964916949</v>
      </c>
      <c r="BB119" s="32">
        <f ca="1">IFERROR(($J119*EXP(BB$5*($N119+0.5*($O119)^2))*_xlfn.NORM.DIST((LN(($L119*EXP($K119/100*BB$5)))-LN($J119)-$N119*BB$5)/($O119*SQRT(BB$5))-$O119*SQRT(BB$5),0,1,TRUE)+$L119*EXP($K119/100*BB$5)*(1-_xlfn.NORM.DIST((LN(($L119*EXP($K119/100*BB$5)))-LN($J119)-$N119*BB$5)/($O119*SQRT(BB$5)),0,1,TRUE)))*EXP(-$F$1*BB$5)*(INDEX('3)tpx females'!EL$57:EL$107,MATCH($R119,'3)tpx females'!$DE$57:$DE$107,0))+INDEX('3)tpx males'!EJ$57:EJ$107,MATCH($Q119,'3)tpx males'!$DC$57:$DC$107,0))-(INDEX('3)tpx males'!EI$110:EI$160,MATCH($Q119,'3)tpx males'!$DC$110:$DC$160,0))*INDEX('3)tpx females'!EK$111:EK$161,MATCH($R119,'3)tpx females'!$DE$111:$DE$161,0))*(1-(EXP(-INDEX('3)tpx males'!EJ$4:EJ$54,MATCH($Q119,'3)tpx males'!$DC$4:$DC$54,0)))*EXP(-INDEX('3)tpx females'!EL$3:EL$53,MATCH($R119,'3)tpx females'!$DE$3:$DE$53,0))))))),0)</f>
        <v>554.82181423312534</v>
      </c>
      <c r="BC119" s="32">
        <f ca="1">IFERROR(($J119*EXP(BC$5*($N119+0.5*($O119)^2))*_xlfn.NORM.DIST((LN(($L119*EXP($K119/100*BC$5)))-LN($J119)-$N119*BC$5)/($O119*SQRT(BC$5))-$O119*SQRT(BC$5),0,1,TRUE)+$L119*EXP($K119/100*BC$5)*(1-_xlfn.NORM.DIST((LN(($L119*EXP($K119/100*BC$5)))-LN($J119)-$N119*BC$5)/($O119*SQRT(BC$5)),0,1,TRUE)))*EXP(-$F$1*BC$5)*(INDEX('3)tpx females'!EM$57:EM$107,MATCH($R119,'3)tpx females'!$DE$57:$DE$107,0))+INDEX('3)tpx males'!EK$57:EK$107,MATCH($Q119,'3)tpx males'!$DC$57:$DC$107,0))-(INDEX('3)tpx males'!EJ$110:EJ$160,MATCH($Q119,'3)tpx males'!$DC$110:$DC$160,0))*INDEX('3)tpx females'!EL$111:EL$161,MATCH($R119,'3)tpx females'!$DE$111:$DE$161,0))*(1-(EXP(-INDEX('3)tpx males'!EK$4:EK$54,MATCH($Q119,'3)tpx males'!$DC$4:$DC$54,0)))*EXP(-INDEX('3)tpx females'!EM$3:EM$53,MATCH($R119,'3)tpx females'!$DE$3:$DE$53,0))))))),0)</f>
        <v>395.47066839792615</v>
      </c>
      <c r="BD119" s="32">
        <f ca="1">IFERROR(($J119*EXP(BD$5*($N119+0.5*($O119)^2))*_xlfn.NORM.DIST((LN(($L119*EXP($K119/100*BD$5)))-LN($J119)-$N119*BD$5)/($O119*SQRT(BD$5))-$O119*SQRT(BD$5),0,1,TRUE)+$L119*EXP($K119/100*BD$5)*(1-_xlfn.NORM.DIST((LN(($L119*EXP($K119/100*BD$5)))-LN($J119)-$N119*BD$5)/($O119*SQRT(BD$5)),0,1,TRUE)))*EXP(-$F$1*BD$5)*(INDEX('3)tpx females'!EN$57:EN$107,MATCH($R119,'3)tpx females'!$DE$57:$DE$107,0))+INDEX('3)tpx males'!EL$57:EL$107,MATCH($Q119,'3)tpx males'!$DC$57:$DC$107,0))-(INDEX('3)tpx males'!EK$110:EK$160,MATCH($Q119,'3)tpx males'!$DC$110:$DC$160,0))*INDEX('3)tpx females'!EM$111:EM$161,MATCH($R119,'3)tpx females'!$DE$111:$DE$161,0))*(1-(EXP(-INDEX('3)tpx males'!EL$4:EL$54,MATCH($Q119,'3)tpx males'!$DC$4:$DC$54,0)))*EXP(-INDEX('3)tpx females'!EN$3:EN$53,MATCH($R119,'3)tpx females'!$DE$3:$DE$53,0))))))),0)</f>
        <v>266.19171488988047</v>
      </c>
      <c r="BE119" s="32">
        <f ca="1">IFERROR(($J119*EXP(BE$5*($N119+0.5*($O119)^2))*_xlfn.NORM.DIST((LN(($L119*EXP($K119/100*BE$5)))-LN($J119)-$N119*BE$5)/($O119*SQRT(BE$5))-$O119*SQRT(BE$5),0,1,TRUE)+$L119*EXP($K119/100*BE$5)*(1-_xlfn.NORM.DIST((LN(($L119*EXP($K119/100*BE$5)))-LN($J119)-$N119*BE$5)/($O119*SQRT(BE$5)),0,1,TRUE)))*EXP(-$F$1*BE$5)*(INDEX('3)tpx females'!EO$57:EO$107,MATCH($R119,'3)tpx females'!$DE$57:$DE$107,0))+INDEX('3)tpx males'!EM$57:EM$107,MATCH($Q119,'3)tpx males'!$DC$57:$DC$107,0))-(INDEX('3)tpx males'!EL$110:EL$160,MATCH($Q119,'3)tpx males'!$DC$110:$DC$160,0))*INDEX('3)tpx females'!EN$111:EN$161,MATCH($R119,'3)tpx females'!$DE$111:$DE$161,0))*(1-(EXP(-INDEX('3)tpx males'!EM$4:EM$54,MATCH($Q119,'3)tpx males'!$DC$4:$DC$54,0)))*EXP(-INDEX('3)tpx females'!EO$3:EO$53,MATCH($R119,'3)tpx females'!$DE$3:$DE$53,0))))))),0)</f>
        <v>171.65571115199873</v>
      </c>
      <c r="BF119" s="32">
        <f ca="1">IFERROR(($J119*EXP(BF$5*($N119+0.5*($O119)^2))*_xlfn.NORM.DIST((LN(($L119*EXP($K119/100*BF$5)))-LN($J119)-$N119*BF$5)/($O119*SQRT(BF$5))-$O119*SQRT(BF$5),0,1,TRUE)+$L119*EXP($K119/100*BF$5)*(1-_xlfn.NORM.DIST((LN(($L119*EXP($K119/100*BF$5)))-LN($J119)-$N119*BF$5)/($O119*SQRT(BF$5)),0,1,TRUE)))*EXP(-$F$1*BF$5)*(INDEX('3)tpx females'!EP$57:EP$107,MATCH($R119,'3)tpx females'!$DE$57:$DE$107,0))+INDEX('3)tpx males'!EN$57:EN$107,MATCH($Q119,'3)tpx males'!$DC$57:$DC$107,0))-(INDEX('3)tpx males'!EM$110:EM$160,MATCH($Q119,'3)tpx males'!$DC$110:$DC$160,0))*INDEX('3)tpx females'!EO$111:EO$161,MATCH($R119,'3)tpx females'!$DE$111:$DE$161,0))*(1-(EXP(-INDEX('3)tpx males'!EN$4:EN$54,MATCH($Q119,'3)tpx males'!$DC$4:$DC$54,0)))*EXP(-INDEX('3)tpx females'!EP$3:EP$53,MATCH($R119,'3)tpx females'!$DE$3:$DE$53,0))))))),0)</f>
        <v>104.03901503759171</v>
      </c>
      <c r="BG119" s="32">
        <f ca="1">IFERROR(($J119*EXP(BG$5*($N119+0.5*($O119)^2))*_xlfn.NORM.DIST((LN(($L119*EXP($K119/100*BG$5)))-LN($J119)-$N119*BG$5)/($O119*SQRT(BG$5))-$O119*SQRT(BG$5),0,1,TRUE)+$L119*EXP($K119/100*BG$5)*(1-_xlfn.NORM.DIST((LN(($L119*EXP($K119/100*BG$5)))-LN($J119)-$N119*BG$5)/($O119*SQRT(BG$5)),0,1,TRUE)))*EXP(-$F$1*BG$5)*(INDEX('3)tpx females'!EQ$57:EQ$107,MATCH($R119,'3)tpx females'!$DE$57:$DE$107,0))+INDEX('3)tpx males'!EO$57:EO$107,MATCH($Q119,'3)tpx males'!$DC$57:$DC$107,0))-(INDEX('3)tpx males'!EN$110:EN$160,MATCH($Q119,'3)tpx males'!$DC$110:$DC$160,0))*INDEX('3)tpx females'!EP$111:EP$161,MATCH($R119,'3)tpx females'!$DE$111:$DE$161,0))*(1-(EXP(-INDEX('3)tpx males'!EO$4:EO$54,MATCH($Q119,'3)tpx males'!$DC$4:$DC$54,0)))*EXP(-INDEX('3)tpx females'!EQ$3:EQ$53,MATCH($R119,'3)tpx females'!$DE$3:$DE$53,0))))))),0)</f>
        <v>60.622961839537993</v>
      </c>
      <c r="BH119" s="32">
        <f ca="1">IFERROR(($J119*EXP(BH$5*($N119+0.5*($O119)^2))*_xlfn.NORM.DIST((LN(($L119*EXP($K119/100*BH$5)))-LN($J119)-$N119*BH$5)/($O119*SQRT(BH$5))-$O119*SQRT(BH$5),0,1,TRUE)+$L119*EXP($K119/100*BH$5)*(1-_xlfn.NORM.DIST((LN(($L119*EXP($K119/100*BH$5)))-LN($J119)-$N119*BH$5)/($O119*SQRT(BH$5)),0,1,TRUE)))*EXP(-$F$1*BH$5)*(INDEX('3)tpx females'!ER$57:ER$107,MATCH($R119,'3)tpx females'!$DE$57:$DE$107,0))+INDEX('3)tpx males'!EP$57:EP$107,MATCH($Q119,'3)tpx males'!$DC$57:$DC$107,0))-(INDEX('3)tpx males'!EO$110:EO$160,MATCH($Q119,'3)tpx males'!$DC$110:$DC$160,0))*INDEX('3)tpx females'!EQ$111:EQ$161,MATCH($R119,'3)tpx females'!$DE$111:$DE$161,0))*(1-(EXP(-INDEX('3)tpx males'!EP$4:EP$54,MATCH($Q119,'3)tpx males'!$DC$4:$DC$54,0)))*EXP(-INDEX('3)tpx females'!ER$3:ER$53,MATCH($R119,'3)tpx females'!$DE$3:$DE$53,0))))))),0)</f>
        <v>32.076117546867692</v>
      </c>
      <c r="BI119" s="32">
        <f ca="1">IFERROR(($J119*EXP(BI$5*($N119+0.5*($O119)^2))*_xlfn.NORM.DIST((LN(($L119*EXP($K119/100*BI$5)))-LN($J119)-$N119*BI$5)/($O119*SQRT(BI$5))-$O119*SQRT(BI$5),0,1,TRUE)+$L119*EXP($K119/100*BI$5)*(1-_xlfn.NORM.DIST((LN(($L119*EXP($K119/100*BI$5)))-LN($J119)-$N119*BI$5)/($O119*SQRT(BI$5)),0,1,TRUE)))*EXP(-$F$1*BI$5)*(INDEX('3)tpx females'!ES$57:ES$107,MATCH($R119,'3)tpx females'!$DE$57:$DE$107,0))+INDEX('3)tpx males'!EQ$57:EQ$107,MATCH($Q119,'3)tpx males'!$DC$57:$DC$107,0))-(INDEX('3)tpx males'!EP$110:EP$160,MATCH($Q119,'3)tpx males'!$DC$110:$DC$160,0))*INDEX('3)tpx females'!ER$111:ER$161,MATCH($R119,'3)tpx females'!$DE$111:$DE$161,0))*(1-(EXP(-INDEX('3)tpx males'!EQ$4:EQ$54,MATCH($Q119,'3)tpx males'!$DC$4:$DC$54,0)))*EXP(-INDEX('3)tpx females'!ES$3:ES$53,MATCH($R119,'3)tpx females'!$DE$3:$DE$53,0))))))),0)</f>
        <v>17.363715233694503</v>
      </c>
      <c r="BJ119" s="32">
        <f ca="1">IFERROR(($J119*EXP(BJ$5*($N119+0.5*($O119)^2))*_xlfn.NORM.DIST((LN(($L119*EXP($K119/100*BJ$5)))-LN($J119)-$N119*BJ$5)/($O119*SQRT(BJ$5))-$O119*SQRT(BJ$5),0,1,TRUE)+$L119*EXP($K119/100*BJ$5)*(1-_xlfn.NORM.DIST((LN(($L119*EXP($K119/100*BJ$5)))-LN($J119)-$N119*BJ$5)/($O119*SQRT(BJ$5)),0,1,TRUE)))*EXP(-$F$1*BJ$5)*(INDEX('3)tpx females'!ET$57:ET$107,MATCH($R119,'3)tpx females'!$DE$57:$DE$107,0))+INDEX('3)tpx males'!ER$57:ER$107,MATCH($Q119,'3)tpx males'!$DC$57:$DC$107,0))-(INDEX('3)tpx males'!EQ$110:EQ$160,MATCH($Q119,'3)tpx males'!$DC$110:$DC$160,0))*INDEX('3)tpx females'!ES$111:ES$161,MATCH($R119,'3)tpx females'!$DE$111:$DE$161,0))*(1-(EXP(-INDEX('3)tpx males'!ER$4:ER$54,MATCH($Q119,'3)tpx males'!$DC$4:$DC$54,0)))*EXP(-INDEX('3)tpx females'!ET$3:ET$53,MATCH($R119,'3)tpx females'!$DE$3:$DE$53,0))))))),0)</f>
        <v>9.7395290814124937</v>
      </c>
      <c r="BK119" s="32">
        <f ca="1">IFERROR(($J119*EXP(BK$5*($N119+0.5*($O119)^2))*_xlfn.NORM.DIST((LN(($L119*EXP($K119/100*BK$5)))-LN($J119)-$N119*BK$5)/($O119*SQRT(BK$5))-$O119*SQRT(BK$5),0,1,TRUE)+$L119*EXP($K119/100*BK$5)*(1-_xlfn.NORM.DIST((LN(($L119*EXP($K119/100*BK$5)))-LN($J119)-$N119*BK$5)/($O119*SQRT(BK$5)),0,1,TRUE)))*EXP(-$F$1*BK$5)*(INDEX('3)tpx females'!EU$57:EU$107,MATCH($R119,'3)tpx females'!$DE$57:$DE$107,0))+INDEX('3)tpx males'!ES$57:ES$107,MATCH($Q119,'3)tpx males'!$DC$57:$DC$107,0))-(INDEX('3)tpx males'!ER$110:ER$160,MATCH($Q119,'3)tpx males'!$DC$110:$DC$160,0))*INDEX('3)tpx females'!ET$111:ET$161,MATCH($R119,'3)tpx females'!$DE$111:$DE$161,0))*(1-(EXP(-INDEX('3)tpx males'!ES$4:ES$54,MATCH($Q119,'3)tpx males'!$DC$4:$DC$54,0)))*EXP(-INDEX('3)tpx females'!EU$3:EU$53,MATCH($R119,'3)tpx females'!$DE$3:$DE$53,0))))))),0)</f>
        <v>4.075342788046683</v>
      </c>
      <c r="BL119" s="32">
        <f ca="1">IFERROR(($J119*EXP(BL$5*($N119+0.5*($O119)^2))*_xlfn.NORM.DIST((LN(($L119*EXP($K119/100*BL$5)))-LN($J119)-$N119*BL$5)/($O119*SQRT(BL$5))-$O119*SQRT(BL$5),0,1,TRUE)+$L119*EXP($K119/100*BL$5)*(1-_xlfn.NORM.DIST((LN(($L119*EXP($K119/100*BL$5)))-LN($J119)-$N119*BL$5)/($O119*SQRT(BL$5)),0,1,TRUE)))*EXP(-$F$1*BL$5)*(INDEX('3)tpx females'!EV$57:EV$107,MATCH($R119,'3)tpx females'!$DE$57:$DE$107,0))+INDEX('3)tpx males'!ET$57:ET$107,MATCH($Q119,'3)tpx males'!$DC$57:$DC$107,0))-(INDEX('3)tpx males'!ES$110:ES$160,MATCH($Q119,'3)tpx males'!$DC$110:$DC$160,0))*INDEX('3)tpx females'!EU$111:EU$161,MATCH($R119,'3)tpx females'!$DE$111:$DE$161,0))*(1-(EXP(-INDEX('3)tpx males'!ET$4:ET$54,MATCH($Q119,'3)tpx males'!$DC$4:$DC$54,0)))*EXP(-INDEX('3)tpx females'!EV$3:EV$53,MATCH($R119,'3)tpx females'!$DE$3:$DE$53,0))))))),0)</f>
        <v>0</v>
      </c>
      <c r="BM119" s="32">
        <f ca="1">IFERROR(($J119*EXP(BM$5*($N119+0.5*($O119)^2))*_xlfn.NORM.DIST((LN(($L119*EXP($K119/100*BM$5)))-LN($J119)-$N119*BM$5)/($O119*SQRT(BM$5))-$O119*SQRT(BM$5),0,1,TRUE)+$L119*EXP($K119/100*BM$5)*(1-_xlfn.NORM.DIST((LN(($L119*EXP($K119/100*BM$5)))-LN($J119)-$N119*BM$5)/($O119*SQRT(BM$5)),0,1,TRUE)))*EXP(-$F$1*BM$5)*(INDEX('3)tpx females'!EW$57:EW$107,MATCH($R119,'3)tpx females'!$DE$57:$DE$107,0))+INDEX('3)tpx males'!EU$57:EU$107,MATCH($Q119,'3)tpx males'!$DC$57:$DC$107,0))-(INDEX('3)tpx males'!ET$110:ET$160,MATCH($Q119,'3)tpx males'!$DC$110:$DC$160,0))*INDEX('3)tpx females'!EV$111:EV$161,MATCH($R119,'3)tpx females'!$DE$111:$DE$161,0))*(1-(EXP(-INDEX('3)tpx males'!EU$4:EU$54,MATCH($Q119,'3)tpx males'!$DC$4:$DC$54,0)))*EXP(-INDEX('3)tpx females'!EW$3:EW$53,MATCH($R119,'3)tpx females'!$DE$3:$DE$53,0))))))),0)</f>
        <v>0</v>
      </c>
      <c r="BN119" s="32">
        <f ca="1">IFERROR(($J119*EXP(BN$5*($N119+0.5*($O119)^2))*_xlfn.NORM.DIST((LN(($L119*EXP($K119/100*BN$5)))-LN($J119)-$N119*BN$5)/($O119*SQRT(BN$5))-$O119*SQRT(BN$5),0,1,TRUE)+$L119*EXP($K119/100*BN$5)*(1-_xlfn.NORM.DIST((LN(($L119*EXP($K119/100*BN$5)))-LN($J119)-$N119*BN$5)/($O119*SQRT(BN$5)),0,1,TRUE)))*EXP(-$F$1*BN$5)*(INDEX('3)tpx females'!EX$57:EX$107,MATCH($R119,'3)tpx females'!$DE$57:$DE$107,0))+INDEX('3)tpx males'!EV$57:EV$107,MATCH($Q119,'3)tpx males'!$DC$57:$DC$107,0))-(INDEX('3)tpx males'!EU$110:EU$160,MATCH($Q119,'3)tpx males'!$DC$110:$DC$160,0))*INDEX('3)tpx females'!EW$111:EW$161,MATCH($R119,'3)tpx females'!$DE$111:$DE$161,0))*(1-(EXP(-INDEX('3)tpx males'!EV$4:EV$54,MATCH($Q119,'3)tpx males'!$DC$4:$DC$54,0)))*EXP(-INDEX('3)tpx females'!EX$3:EX$53,MATCH($R119,'3)tpx females'!$DE$3:$DE$53,0))))))),0)</f>
        <v>0</v>
      </c>
      <c r="BO119" s="32">
        <f ca="1">IFERROR(($J119*EXP(BO$5*($N119+0.5*($O119)^2))*_xlfn.NORM.DIST((LN(($L119*EXP($K119/100*BO$5)))-LN($J119)-$N119*BO$5)/($O119*SQRT(BO$5))-$O119*SQRT(BO$5),0,1,TRUE)+$L119*EXP($K119/100*BO$5)*(1-_xlfn.NORM.DIST((LN(($L119*EXP($K119/100*BO$5)))-LN($J119)-$N119*BO$5)/($O119*SQRT(BO$5)),0,1,TRUE)))*EXP(-$F$1*BO$5)*(INDEX('3)tpx females'!EY$57:EY$107,MATCH($R119,'3)tpx females'!$DE$57:$DE$107,0))+INDEX('3)tpx males'!EW$57:EW$107,MATCH($Q119,'3)tpx males'!$DC$57:$DC$107,0))-(INDEX('3)tpx males'!EV$110:EV$160,MATCH($Q119,'3)tpx males'!$DC$110:$DC$160,0))*INDEX('3)tpx females'!EX$111:EX$161,MATCH($R119,'3)tpx females'!$DE$111:$DE$161,0))*(1-(EXP(-INDEX('3)tpx males'!EW$4:EW$54,MATCH($Q119,'3)tpx males'!$DC$4:$DC$54,0)))*EXP(-INDEX('3)tpx females'!EY$3:EY$53,MATCH($R119,'3)tpx females'!$DE$3:$DE$53,0))))))),0)</f>
        <v>0</v>
      </c>
      <c r="BP119" s="32">
        <f ca="1">IFERROR(($J119*EXP(BP$5*($N119+0.5*($O119)^2))*_xlfn.NORM.DIST((LN(($L119*EXP($K119/100*BP$5)))-LN($J119)-$N119*BP$5)/($O119*SQRT(BP$5))-$O119*SQRT(BP$5),0,1,TRUE)+$L119*EXP($K119/100*BP$5)*(1-_xlfn.NORM.DIST((LN(($L119*EXP($K119/100*BP$5)))-LN($J119)-$N119*BP$5)/($O119*SQRT(BP$5)),0,1,TRUE)))*EXP(-$F$1*BP$5)*(INDEX('3)tpx females'!EZ$57:EZ$107,MATCH($R119,'3)tpx females'!$DE$57:$DE$107,0))+INDEX('3)tpx males'!EX$57:EX$107,MATCH($Q119,'3)tpx males'!$DC$57:$DC$107,0))-(INDEX('3)tpx males'!EW$110:EW$160,MATCH($Q119,'3)tpx males'!$DC$110:$DC$160,0))*INDEX('3)tpx females'!EY$111:EY$161,MATCH($R119,'3)tpx females'!$DE$111:$DE$161,0))*(1-(EXP(-INDEX('3)tpx males'!EX$4:EX$54,MATCH($Q119,'3)tpx males'!$DC$4:$DC$54,0)))*EXP(-INDEX('3)tpx females'!EZ$3:EZ$53,MATCH($R119,'3)tpx females'!$DE$3:$DE$53,0))))))),0)</f>
        <v>0</v>
      </c>
      <c r="BQ119" s="32">
        <f ca="1">IFERROR(($J119*EXP(BQ$5*($N119+0.5*($O119)^2))*_xlfn.NORM.DIST((LN(($L119*EXP($K119/100*BQ$5)))-LN($J119)-$N119*BQ$5)/($O119*SQRT(BQ$5))-$O119*SQRT(BQ$5),0,1,TRUE)+$L119*EXP($K119/100*BQ$5)*(1-_xlfn.NORM.DIST((LN(($L119*EXP($K119/100*BQ$5)))-LN($J119)-$N119*BQ$5)/($O119*SQRT(BQ$5)),0,1,TRUE)))*EXP(-$F$1*BQ$5)*(INDEX('3)tpx females'!FA$57:FA$107,MATCH($R119,'3)tpx females'!$DE$57:$DE$107,0))+INDEX('3)tpx males'!EY$57:EY$107,MATCH($Q119,'3)tpx males'!$DC$57:$DC$107,0))-(INDEX('3)tpx males'!EX$110:EX$160,MATCH($Q119,'3)tpx males'!$DC$110:$DC$160,0))*INDEX('3)tpx females'!EZ$111:EZ$161,MATCH($R119,'3)tpx females'!$DE$111:$DE$161,0))*(1-(EXP(-INDEX('3)tpx males'!EY$4:EY$54,MATCH($Q119,'3)tpx males'!$DC$4:$DC$54,0)))*EXP(-INDEX('3)tpx females'!FA$3:FA$53,MATCH($R119,'3)tpx females'!$DE$3:$DE$53,0))))))),0)</f>
        <v>0</v>
      </c>
      <c r="BR119" s="32">
        <f ca="1">IFERROR(($J119*EXP(BR$5*($N119+0.5*($O119)^2))*_xlfn.NORM.DIST((LN(($L119*EXP($K119/100*BR$5)))-LN($J119)-$N119*BR$5)/($O119*SQRT(BR$5))-$O119*SQRT(BR$5),0,1,TRUE)+$L119*EXP($K119/100*BR$5)*(1-_xlfn.NORM.DIST((LN(($L119*EXP($K119/100*BR$5)))-LN($J119)-$N119*BR$5)/($O119*SQRT(BR$5)),0,1,TRUE)))*EXP(-$F$1*BR$5)*(INDEX('3)tpx females'!FB$57:FB$107,MATCH($R119,'3)tpx females'!$DE$57:$DE$107,0))+INDEX('3)tpx males'!EZ$57:EZ$107,MATCH($Q119,'3)tpx males'!$DC$57:$DC$107,0))-(INDEX('3)tpx males'!EY$110:EY$160,MATCH($Q119,'3)tpx males'!$DC$110:$DC$160,0))*INDEX('3)tpx females'!FA$111:FA$161,MATCH($R119,'3)tpx females'!$DE$111:$DE$161,0))*(1-(EXP(-INDEX('3)tpx males'!EZ$4:EZ$54,MATCH($Q119,'3)tpx males'!$DC$4:$DC$54,0)))*EXP(-INDEX('3)tpx females'!FB$3:FB$53,MATCH($R119,'3)tpx females'!$DE$3:$DE$53,0))))))),0)</f>
        <v>0</v>
      </c>
      <c r="BS119" s="32">
        <f ca="1">IFERROR(($J119*EXP(BS$5*($N119+0.5*($O119)^2))*_xlfn.NORM.DIST((LN(($L119*EXP($K119/100*BS$5)))-LN($J119)-$N119*BS$5)/($O119*SQRT(BS$5))-$O119*SQRT(BS$5),0,1,TRUE)+$L119*EXP($K119/100*BS$5)*(1-_xlfn.NORM.DIST((LN(($L119*EXP($K119/100*BS$5)))-LN($J119)-$N119*BS$5)/($O119*SQRT(BS$5)),0,1,TRUE)))*EXP(-$F$1*BS$5)*(INDEX('3)tpx females'!FC$57:FC$107,MATCH($R119,'3)tpx females'!$DE$57:$DE$107,0))+INDEX('3)tpx males'!FA$57:FA$107,MATCH($Q119,'3)tpx males'!$DC$57:$DC$107,0))-(INDEX('3)tpx males'!EZ$110:EZ$160,MATCH($Q119,'3)tpx males'!$DC$110:$DC$160,0))*INDEX('3)tpx females'!FB$111:FB$161,MATCH($R119,'3)tpx females'!$DE$111:$DE$161,0))*(1-(EXP(-INDEX('3)tpx males'!FA$4:FA$54,MATCH($Q119,'3)tpx males'!$DC$4:$DC$54,0)))*EXP(-INDEX('3)tpx females'!FC$3:FC$53,MATCH($R119,'3)tpx females'!$DE$3:$DE$53,0))))))),0)</f>
        <v>0</v>
      </c>
      <c r="BT119" s="32">
        <f ca="1">IFERROR(($J119*EXP(BT$5*($N119+0.5*($O119)^2))*_xlfn.NORM.DIST((LN(($L119*EXP($K119/100*BT$5)))-LN($J119)-$N119*BT$5)/($O119*SQRT(BT$5))-$O119*SQRT(BT$5),0,1,TRUE)+$L119*EXP($K119/100*BT$5)*(1-_xlfn.NORM.DIST((LN(($L119*EXP($K119/100*BT$5)))-LN($J119)-$N119*BT$5)/($O119*SQRT(BT$5)),0,1,TRUE)))*EXP(-$F$1*BT$5)*(INDEX('3)tpx females'!FD$57:FD$107,MATCH($R119,'3)tpx females'!$DE$57:$DE$107,0))+INDEX('3)tpx males'!FB$57:FB$107,MATCH($Q119,'3)tpx males'!$DC$57:$DC$107,0))-(INDEX('3)tpx males'!FA$110:FA$160,MATCH($Q119,'3)tpx males'!$DC$110:$DC$160,0))*INDEX('3)tpx females'!FC$111:FC$161,MATCH($R119,'3)tpx females'!$DE$111:$DE$161,0))*(1-(EXP(-INDEX('3)tpx males'!FB$4:FB$54,MATCH($Q119,'3)tpx males'!$DC$4:$DC$54,0)))*EXP(-INDEX('3)tpx females'!FD$3:FD$53,MATCH($R119,'3)tpx females'!$DE$3:$DE$53,0))))))),0)</f>
        <v>0</v>
      </c>
    </row>
    <row r="120" spans="2:72" x14ac:dyDescent="0.25">
      <c r="B120" s="32" t="s">
        <v>11</v>
      </c>
      <c r="C120" s="32" t="s">
        <v>12</v>
      </c>
      <c r="D120" s="49">
        <v>17364</v>
      </c>
      <c r="E120" s="32" t="s">
        <v>13</v>
      </c>
      <c r="F120" s="32" t="s">
        <v>14</v>
      </c>
      <c r="G120" s="49">
        <v>16502</v>
      </c>
      <c r="H120" s="32" t="s">
        <v>19</v>
      </c>
      <c r="I120" s="32" t="s">
        <v>20</v>
      </c>
      <c r="J120" s="32">
        <v>583740</v>
      </c>
      <c r="K120" s="32">
        <v>8.1</v>
      </c>
      <c r="L120" s="32">
        <f>'3) 2016 cases'!M120*EXP('3) 2016 cases'!L120/100)</f>
        <v>131065.7415262312</v>
      </c>
      <c r="M120" s="32"/>
      <c r="N120" s="32">
        <f>INDEX('2b)Working'!$I$61:$P$61,MATCH($I120,'2b)Working'!$I$60:$P$60,0))</f>
        <v>7.4552232955274328E-2</v>
      </c>
      <c r="O120" s="32">
        <f>INDEX('2b)Working'!$I$62:$P$62,MATCH($I120,'2b)Working'!$I$60:$P$60,0))</f>
        <v>6.4868498859960141E-2</v>
      </c>
      <c r="P120" s="32" t="str">
        <f t="shared" si="5"/>
        <v/>
      </c>
      <c r="Q120" s="32">
        <f t="shared" si="4"/>
        <v>70</v>
      </c>
      <c r="R120" s="32">
        <f t="shared" si="6"/>
        <v>72</v>
      </c>
      <c r="S120" s="32">
        <f t="shared" si="7"/>
        <v>0</v>
      </c>
      <c r="U120" s="32">
        <f t="shared" ca="1" si="8"/>
        <v>156834.36806190535</v>
      </c>
      <c r="W120" s="32">
        <f ca="1">($J120*EXP(W$5*($N120+0.5*($O120)^2))*_xlfn.NORM.DIST((LN(($L120*EXP($K120/100*W$5)))-LN($J120)-$N120*W$5)/($O120*SQRT(W$5))-$O120*SQRT(W$5),0,1,TRUE)+$L120*EXP($K120/100*W$5)*(1-_xlfn.NORM.DIST((LN(($L120*EXP($K120/100*W$5)))-LN($J120)-$N120*W$5)/($O120*SQRT(W$5)),0,1,TRUE)))*EXP(-$F$1*W$5)*INDEX('3)tpx males'!DE$57:DE$107,MATCH($Q120,'3)tpx males'!$DC$57:$DC$107,0))</f>
        <v>1982.2691745242364</v>
      </c>
      <c r="X120" s="32">
        <f ca="1">($J120*EXP(X$5*($N120+0.5*($O120)^2))*_xlfn.NORM.DIST((LN(($L120*EXP($K120/100*X$5)))-LN($J120)-$N120*X$5)/($O120*SQRT(X$5))-$O120*SQRT(X$5),0,1,TRUE)+$L120*EXP($K120/100*X$5)*(1-_xlfn.NORM.DIST((LN(($L120*EXP($K120/100*X$5)))-LN($J120)-$N120*X$5)/($O120*SQRT(X$5)),0,1,TRUE)))*EXP(-$F$1*X$5)*INDEX('3)tpx males'!DF$57:DF$107,MATCH($Q120,'3)tpx males'!$DC$57:$DC$107,0))</f>
        <v>2272.3518642950175</v>
      </c>
      <c r="Y120" s="32">
        <f ca="1">($J120*EXP(Y$5*($N120+0.5*($O120)^2))*_xlfn.NORM.DIST((LN(($L120*EXP($K120/100*Y$5)))-LN($J120)-$N120*Y$5)/($O120*SQRT(Y$5))-$O120*SQRT(Y$5),0,1,TRUE)+$L120*EXP($K120/100*Y$5)*(1-_xlfn.NORM.DIST((LN(($L120*EXP($K120/100*Y$5)))-LN($J120)-$N120*Y$5)/($O120*SQRT(Y$5)),0,1,TRUE)))*EXP(-$F$1*Y$5)*INDEX('3)tpx males'!DG$57:DG$107,MATCH($Q120,'3)tpx males'!$DC$57:$DC$107,0))</f>
        <v>2546.9318061238014</v>
      </c>
      <c r="Z120" s="32">
        <f ca="1">($J120*EXP(Z$5*($N120+0.5*($O120)^2))*_xlfn.NORM.DIST((LN(($L120*EXP($K120/100*Z$5)))-LN($J120)-$N120*Z$5)/($O120*SQRT(Z$5))-$O120*SQRT(Z$5),0,1,TRUE)+$L120*EXP($K120/100*Z$5)*(1-_xlfn.NORM.DIST((LN(($L120*EXP($K120/100*Z$5)))-LN($J120)-$N120*Z$5)/($O120*SQRT(Z$5)),0,1,TRUE)))*EXP(-$F$1*Z$5)*INDEX('3)tpx males'!DH$57:DH$107,MATCH($Q120,'3)tpx males'!$DC$57:$DC$107,0))</f>
        <v>2632.4330995937012</v>
      </c>
      <c r="AA120" s="32">
        <f ca="1">($J120*EXP(AA$5*($N120+0.5*($O120)^2))*_xlfn.NORM.DIST((LN(($L120*EXP($K120/100*AA$5)))-LN($J120)-$N120*AA$5)/($O120*SQRT(AA$5))-$O120*SQRT(AA$5),0,1,TRUE)+$L120*EXP($K120/100*AA$5)*(1-_xlfn.NORM.DIST((LN(($L120*EXP($K120/100*AA$5)))-LN($J120)-$N120*AA$5)/($O120*SQRT(AA$5)),0,1,TRUE)))*EXP(-$F$1*AA$5)*INDEX('3)tpx males'!DI$57:DI$107,MATCH($Q120,'3)tpx males'!$DC$57:$DC$107,0))</f>
        <v>3061.5296575964262</v>
      </c>
      <c r="AB120" s="32">
        <f ca="1">($J120*EXP(AB$5*($N120+0.5*($O120)^2))*_xlfn.NORM.DIST((LN(($L120*EXP($K120/100*AB$5)))-LN($J120)-$N120*AB$5)/($O120*SQRT(AB$5))-$O120*SQRT(AB$5),0,1,TRUE)+$L120*EXP($K120/100*AB$5)*(1-_xlfn.NORM.DIST((LN(($L120*EXP($K120/100*AB$5)))-LN($J120)-$N120*AB$5)/($O120*SQRT(AB$5)),0,1,TRUE)))*EXP(-$F$1*AB$5)*INDEX('3)tpx males'!DJ$57:DJ$107,MATCH($Q120,'3)tpx males'!$DC$57:$DC$107,0))</f>
        <v>3167.3751200390448</v>
      </c>
      <c r="AC120" s="32">
        <f ca="1">($J120*EXP(AC$5*($N120+0.5*($O120)^2))*_xlfn.NORM.DIST((LN(($L120*EXP($K120/100*AC$5)))-LN($J120)-$N120*AC$5)/($O120*SQRT(AC$5))-$O120*SQRT(AC$5),0,1,TRUE)+$L120*EXP($K120/100*AC$5)*(1-_xlfn.NORM.DIST((LN(($L120*EXP($K120/100*AC$5)))-LN($J120)-$N120*AC$5)/($O120*SQRT(AC$5)),0,1,TRUE)))*EXP(-$F$1*AC$5)*INDEX('3)tpx males'!DK$57:DK$107,MATCH($Q120,'3)tpx males'!$DC$57:$DC$107,0))</f>
        <v>3622.4345928907519</v>
      </c>
      <c r="AD120" s="32">
        <f ca="1">($J120*EXP(AD$5*($N120+0.5*($O120)^2))*_xlfn.NORM.DIST((LN(($L120*EXP($K120/100*AD$5)))-LN($J120)-$N120*AD$5)/($O120*SQRT(AD$5))-$O120*SQRT(AD$5),0,1,TRUE)+$L120*EXP($K120/100*AD$5)*(1-_xlfn.NORM.DIST((LN(($L120*EXP($K120/100*AD$5)))-LN($J120)-$N120*AD$5)/($O120*SQRT(AD$5)),0,1,TRUE)))*EXP(-$F$1*AD$5)*INDEX('3)tpx males'!DL$57:DL$107,MATCH($Q120,'3)tpx males'!$DC$57:$DC$107,0))</f>
        <v>4082.2174788480797</v>
      </c>
      <c r="AE120" s="32">
        <f ca="1">($J120*EXP(AE$5*($N120+0.5*($O120)^2))*_xlfn.NORM.DIST((LN(($L120*EXP($K120/100*AE$5)))-LN($J120)-$N120*AE$5)/($O120*SQRT(AE$5))-$O120*SQRT(AE$5),0,1,TRUE)+$L120*EXP($K120/100*AE$5)*(1-_xlfn.NORM.DIST((LN(($L120*EXP($K120/100*AE$5)))-LN($J120)-$N120*AE$5)/($O120*SQRT(AE$5)),0,1,TRUE)))*EXP(-$F$1*AE$5)*INDEX('3)tpx males'!DM$57:DM$107,MATCH($Q120,'3)tpx males'!$DC$57:$DC$107,0))</f>
        <v>4104.1089970915637</v>
      </c>
      <c r="AF120" s="32">
        <f ca="1">($J120*EXP(AF$5*($N120+0.5*($O120)^2))*_xlfn.NORM.DIST((LN(($L120*EXP($K120/100*AF$5)))-LN($J120)-$N120*AF$5)/($O120*SQRT(AF$5))-$O120*SQRT(AF$5),0,1,TRUE)+$L120*EXP($K120/100*AF$5)*(1-_xlfn.NORM.DIST((LN(($L120*EXP($K120/100*AF$5)))-LN($J120)-$N120*AF$5)/($O120*SQRT(AF$5)),0,1,TRUE)))*EXP(-$F$1*AF$5)*INDEX('3)tpx males'!DN$57:DN$107,MATCH($Q120,'3)tpx males'!$DC$57:$DC$107,0))</f>
        <v>4743.7098959359864</v>
      </c>
      <c r="AG120" s="32">
        <f ca="1">($J120*EXP(AG$5*($N120+0.5*($O120)^2))*_xlfn.NORM.DIST((LN(($L120*EXP($K120/100*AG$5)))-LN($J120)-$N120*AG$5)/($O120*SQRT(AG$5))-$O120*SQRT(AG$5),0,1,TRUE)+$L120*EXP($K120/100*AG$5)*(1-_xlfn.NORM.DIST((LN(($L120*EXP($K120/100*AG$5)))-LN($J120)-$N120*AG$5)/($O120*SQRT(AG$5)),0,1,TRUE)))*EXP(-$F$1*AG$5)*INDEX('3)tpx males'!DO$57:DO$107,MATCH($Q120,'3)tpx males'!$DC$57:$DC$107,0))</f>
        <v>4996.8652620240391</v>
      </c>
      <c r="AH120" s="32">
        <f ca="1">($J120*EXP(AH$5*($N120+0.5*($O120)^2))*_xlfn.NORM.DIST((LN(($L120*EXP($K120/100*AH$5)))-LN($J120)-$N120*AH$5)/($O120*SQRT(AH$5))-$O120*SQRT(AH$5),0,1,TRUE)+$L120*EXP($K120/100*AH$5)*(1-_xlfn.NORM.DIST((LN(($L120*EXP($K120/100*AH$5)))-LN($J120)-$N120*AH$5)/($O120*SQRT(AH$5)),0,1,TRUE)))*EXP(-$F$1*AH$5)*INDEX('3)tpx males'!DP$57:DP$107,MATCH($Q120,'3)tpx males'!$DC$57:$DC$107,0))</f>
        <v>5639.5897162514857</v>
      </c>
      <c r="AI120" s="32">
        <f ca="1">($J120*EXP(AI$5*($N120+0.5*($O120)^2))*_xlfn.NORM.DIST((LN(($L120*EXP($K120/100*AI$5)))-LN($J120)-$N120*AI$5)/($O120*SQRT(AI$5))-$O120*SQRT(AI$5),0,1,TRUE)+$L120*EXP($K120/100*AI$5)*(1-_xlfn.NORM.DIST((LN(($L120*EXP($K120/100*AI$5)))-LN($J120)-$N120*AI$5)/($O120*SQRT(AI$5)),0,1,TRUE)))*EXP(-$F$1*AI$5)*INDEX('3)tpx males'!DQ$57:DQ$107,MATCH($Q120,'3)tpx males'!$DC$57:$DC$107,0))</f>
        <v>6042.0739981517463</v>
      </c>
      <c r="AJ120" s="32">
        <f ca="1">($J120*EXP(AJ$5*($N120+0.5*($O120)^2))*_xlfn.NORM.DIST((LN(($L120*EXP($K120/100*AJ$5)))-LN($J120)-$N120*AJ$5)/($O120*SQRT(AJ$5))-$O120*SQRT(AJ$5),0,1,TRUE)+$L120*EXP($K120/100*AJ$5)*(1-_xlfn.NORM.DIST((LN(($L120*EXP($K120/100*AJ$5)))-LN($J120)-$N120*AJ$5)/($O120*SQRT(AJ$5)),0,1,TRUE)))*EXP(-$F$1*AJ$5)*INDEX('3)tpx males'!DR$57:DR$107,MATCH($Q120,'3)tpx males'!$DC$57:$DC$107,0))</f>
        <v>6678.6101248562727</v>
      </c>
      <c r="AK120" s="32">
        <f ca="1">($J120*EXP(AK$5*($N120+0.5*($O120)^2))*_xlfn.NORM.DIST((LN(($L120*EXP($K120/100*AK$5)))-LN($J120)-$N120*AK$5)/($O120*SQRT(AK$5))-$O120*SQRT(AK$5),0,1,TRUE)+$L120*EXP($K120/100*AK$5)*(1-_xlfn.NORM.DIST((LN(($L120*EXP($K120/100*AK$5)))-LN($J120)-$N120*AK$5)/($O120*SQRT(AK$5)),0,1,TRUE)))*EXP(-$F$1*AK$5)*INDEX('3)tpx males'!DS$57:DS$107,MATCH($Q120,'3)tpx males'!$DC$57:$DC$107,0))</f>
        <v>6845.3902870491884</v>
      </c>
      <c r="AL120" s="32">
        <f ca="1">($J120*EXP(AL$5*($N120+0.5*($O120)^2))*_xlfn.NORM.DIST((LN(($L120*EXP($K120/100*AL$5)))-LN($J120)-$N120*AL$5)/($O120*SQRT(AL$5))-$O120*SQRT(AL$5),0,1,TRUE)+$L120*EXP($K120/100*AL$5)*(1-_xlfn.NORM.DIST((LN(($L120*EXP($K120/100*AL$5)))-LN($J120)-$N120*AL$5)/($O120*SQRT(AL$5)),0,1,TRUE)))*EXP(-$F$1*AL$5)*INDEX('3)tpx males'!DT$57:DT$107,MATCH($Q120,'3)tpx males'!$DC$57:$DC$107,0))</f>
        <v>6869.0169275600692</v>
      </c>
      <c r="AM120" s="32">
        <f ca="1">($J120*EXP(AM$5*($N120+0.5*($O120)^2))*_xlfn.NORM.DIST((LN(($L120*EXP($K120/100*AM$5)))-LN($J120)-$N120*AM$5)/($O120*SQRT(AM$5))-$O120*SQRT(AM$5),0,1,TRUE)+$L120*EXP($K120/100*AM$5)*(1-_xlfn.NORM.DIST((LN(($L120*EXP($K120/100*AM$5)))-LN($J120)-$N120*AM$5)/($O120*SQRT(AM$5)),0,1,TRUE)))*EXP(-$F$1*AM$5)*INDEX('3)tpx males'!DU$57:DU$107,MATCH($Q120,'3)tpx males'!$DC$57:$DC$107,0))</f>
        <v>7938.2736572840913</v>
      </c>
      <c r="AN120" s="32">
        <f ca="1">($J120*EXP(AN$5*($N120+0.5*($O120)^2))*_xlfn.NORM.DIST((LN(($L120*EXP($K120/100*AN$5)))-LN($J120)-$N120*AN$5)/($O120*SQRT(AN$5))-$O120*SQRT(AN$5),0,1,TRUE)+$L120*EXP($K120/100*AN$5)*(1-_xlfn.NORM.DIST((LN(($L120*EXP($K120/100*AN$5)))-LN($J120)-$N120*AN$5)/($O120*SQRT(AN$5)),0,1,TRUE)))*EXP(-$F$1*AN$5)*INDEX('3)tpx males'!DV$57:DV$107,MATCH($Q120,'3)tpx males'!$DC$57:$DC$107,0))</f>
        <v>7460.8100502353927</v>
      </c>
      <c r="AO120" s="32">
        <f ca="1">($J120*EXP(AO$5*($N120+0.5*($O120)^2))*_xlfn.NORM.DIST((LN(($L120*EXP($K120/100*AO$5)))-LN($J120)-$N120*AO$5)/($O120*SQRT(AO$5))-$O120*SQRT(AO$5),0,1,TRUE)+$L120*EXP($K120/100*AO$5)*(1-_xlfn.NORM.DIST((LN(($L120*EXP($K120/100*AO$5)))-LN($J120)-$N120*AO$5)/($O120*SQRT(AO$5)),0,1,TRUE)))*EXP(-$F$1*AO$5)*INDEX('3)tpx males'!DW$57:DW$107,MATCH($Q120,'3)tpx males'!$DC$57:$DC$107,0))</f>
        <v>7888.2448296840694</v>
      </c>
      <c r="AP120" s="32">
        <f ca="1">($J120*EXP(AP$5*($N120+0.5*($O120)^2))*_xlfn.NORM.DIST((LN(($L120*EXP($K120/100*AP$5)))-LN($J120)-$N120*AP$5)/($O120*SQRT(AP$5))-$O120*SQRT(AP$5),0,1,TRUE)+$L120*EXP($K120/100*AP$5)*(1-_xlfn.NORM.DIST((LN(($L120*EXP($K120/100*AP$5)))-LN($J120)-$N120*AP$5)/($O120*SQRT(AP$5)),0,1,TRUE)))*EXP(-$F$1*AP$5)*INDEX('3)tpx males'!DX$57:DX$107,MATCH($Q120,'3)tpx males'!$DC$57:$DC$107,0))</f>
        <v>8452.2238511722808</v>
      </c>
      <c r="AQ120" s="32">
        <f ca="1">($J120*EXP(AQ$5*($N120+0.5*($O120)^2))*_xlfn.NORM.DIST((LN(($L120*EXP($K120/100*AQ$5)))-LN($J120)-$N120*AQ$5)/($O120*SQRT(AQ$5))-$O120*SQRT(AQ$5),0,1,TRUE)+$L120*EXP($K120/100*AQ$5)*(1-_xlfn.NORM.DIST((LN(($L120*EXP($K120/100*AQ$5)))-LN($J120)-$N120*AQ$5)/($O120*SQRT(AQ$5)),0,1,TRUE)))*EXP(-$F$1*AQ$5)*INDEX('3)tpx males'!DY$57:DY$107,MATCH($Q120,'3)tpx males'!$DC$57:$DC$107,0))</f>
        <v>7994.3985572486172</v>
      </c>
      <c r="AR120" s="32">
        <f ca="1">($J120*EXP(AR$5*($N120+0.5*($O120)^2))*_xlfn.NORM.DIST((LN(($L120*EXP($K120/100*AR$5)))-LN($J120)-$N120*AR$5)/($O120*SQRT(AR$5))-$O120*SQRT(AR$5),0,1,TRUE)+$L120*EXP($K120/100*AR$5)*(1-_xlfn.NORM.DIST((LN(($L120*EXP($K120/100*AR$5)))-LN($J120)-$N120*AR$5)/($O120*SQRT(AR$5)),0,1,TRUE)))*EXP(-$F$1*AR$5)*INDEX('3)tpx males'!DZ$57:DZ$107,MATCH($Q120,'3)tpx males'!$DC$57:$DC$107,0))</f>
        <v>7854.0990031544579</v>
      </c>
      <c r="AS120" s="32">
        <f ca="1">($J120*EXP(AS$5*($N120+0.5*($O120)^2))*_xlfn.NORM.DIST((LN(($L120*EXP($K120/100*AS$5)))-LN($J120)-$N120*AS$5)/($O120*SQRT(AS$5))-$O120*SQRT(AS$5),0,1,TRUE)+$L120*EXP($K120/100*AS$5)*(1-_xlfn.NORM.DIST((LN(($L120*EXP($K120/100*AS$5)))-LN($J120)-$N120*AS$5)/($O120*SQRT(AS$5)),0,1,TRUE)))*EXP(-$F$1*AS$5)*INDEX('3)tpx males'!EA$57:EA$107,MATCH($Q120,'3)tpx males'!$DC$57:$DC$107,0))</f>
        <v>6754.0997546300541</v>
      </c>
      <c r="AT120" s="32">
        <f ca="1">($J120*EXP(AT$5*($N120+0.5*($O120)^2))*_xlfn.NORM.DIST((LN(($L120*EXP($K120/100*AT$5)))-LN($J120)-$N120*AT$5)/($O120*SQRT(AT$5))-$O120*SQRT(AT$5),0,1,TRUE)+$L120*EXP($K120/100*AT$5)*(1-_xlfn.NORM.DIST((LN(($L120*EXP($K120/100*AT$5)))-LN($J120)-$N120*AT$5)/($O120*SQRT(AT$5)),0,1,TRUE)))*EXP(-$F$1*AT$5)*INDEX('3)tpx males'!EB$57:EB$107,MATCH($Q120,'3)tpx males'!$DC$57:$DC$107,0))</f>
        <v>6540.9130193057727</v>
      </c>
      <c r="AU120" s="32">
        <f ca="1">($J120*EXP(AU$5*($N120+0.5*($O120)^2))*_xlfn.NORM.DIST((LN(($L120*EXP($K120/100*AU$5)))-LN($J120)-$N120*AU$5)/($O120*SQRT(AU$5))-$O120*SQRT(AU$5),0,1,TRUE)+$L120*EXP($K120/100*AU$5)*(1-_xlfn.NORM.DIST((LN(($L120*EXP($K120/100*AU$5)))-LN($J120)-$N120*AU$5)/($O120*SQRT(AU$5)),0,1,TRUE)))*EXP(-$F$1*AU$5)*INDEX('3)tpx males'!EC$57:EC$107,MATCH($Q120,'3)tpx males'!$DC$57:$DC$107,0))</f>
        <v>6108.5927759294973</v>
      </c>
      <c r="AV120" s="32">
        <f ca="1">($J120*EXP(AV$5*($N120+0.5*($O120)^2))*_xlfn.NORM.DIST((LN(($L120*EXP($K120/100*AV$5)))-LN($J120)-$N120*AV$5)/($O120*SQRT(AV$5))-$O120*SQRT(AV$5),0,1,TRUE)+$L120*EXP($K120/100*AV$5)*(1-_xlfn.NORM.DIST((LN(($L120*EXP($K120/100*AV$5)))-LN($J120)-$N120*AV$5)/($O120*SQRT(AV$5)),0,1,TRUE)))*EXP(-$F$1*AV$5)*INDEX('3)tpx males'!ED$57:ED$107,MATCH($Q120,'3)tpx males'!$DC$57:$DC$107,0))</f>
        <v>5063.7464694302316</v>
      </c>
      <c r="AW120" s="32">
        <f ca="1">($J120*EXP(AW$5*($N120+0.5*($O120)^2))*_xlfn.NORM.DIST((LN(($L120*EXP($K120/100*AW$5)))-LN($J120)-$N120*AW$5)/($O120*SQRT(AW$5))-$O120*SQRT(AW$5),0,1,TRUE)+$L120*EXP($K120/100*AW$5)*(1-_xlfn.NORM.DIST((LN(($L120*EXP($K120/100*AW$5)))-LN($J120)-$N120*AW$5)/($O120*SQRT(AW$5)),0,1,TRUE)))*EXP(-$F$1*AW$5)*INDEX('3)tpx males'!EE$57:EE$107,MATCH($Q120,'3)tpx males'!$DC$57:$DC$107,0))</f>
        <v>4191.6238739095988</v>
      </c>
      <c r="AX120" s="32">
        <f ca="1">($J120*EXP(AX$5*($N120+0.5*($O120)^2))*_xlfn.NORM.DIST((LN(($L120*EXP($K120/100*AX$5)))-LN($J120)-$N120*AX$5)/($O120*SQRT(AX$5))-$O120*SQRT(AX$5),0,1,TRUE)+$L120*EXP($K120/100*AX$5)*(1-_xlfn.NORM.DIST((LN(($L120*EXP($K120/100*AX$5)))-LN($J120)-$N120*AX$5)/($O120*SQRT(AX$5)),0,1,TRUE)))*EXP(-$F$1*AX$5)*INDEX('3)tpx males'!EF$57:EF$107,MATCH($Q120,'3)tpx males'!$DC$57:$DC$107,0))</f>
        <v>3343.7079415563162</v>
      </c>
      <c r="AY120" s="32">
        <f ca="1">($J120*EXP(AY$5*($N120+0.5*($O120)^2))*_xlfn.NORM.DIST((LN(($L120*EXP($K120/100*AY$5)))-LN($J120)-$N120*AY$5)/($O120*SQRT(AY$5))-$O120*SQRT(AY$5),0,1,TRUE)+$L120*EXP($K120/100*AY$5)*(1-_xlfn.NORM.DIST((LN(($L120*EXP($K120/100*AY$5)))-LN($J120)-$N120*AY$5)/($O120*SQRT(AY$5)),0,1,TRUE)))*EXP(-$F$1*AY$5)*INDEX('3)tpx males'!EG$57:EG$107,MATCH($Q120,'3)tpx males'!$DC$57:$DC$107,0))</f>
        <v>2554.7719501634519</v>
      </c>
      <c r="AZ120" s="32">
        <f ca="1">($J120*EXP(AZ$5*($N120+0.5*($O120)^2))*_xlfn.NORM.DIST((LN(($L120*EXP($K120/100*AZ$5)))-LN($J120)-$N120*AZ$5)/($O120*SQRT(AZ$5))-$O120*SQRT(AZ$5),0,1,TRUE)+$L120*EXP($K120/100*AZ$5)*(1-_xlfn.NORM.DIST((LN(($L120*EXP($K120/100*AZ$5)))-LN($J120)-$N120*AZ$5)/($O120*SQRT(AZ$5)),0,1,TRUE)))*EXP(-$F$1*AZ$5)*INDEX('3)tpx males'!EH$57:EH$107,MATCH($Q120,'3)tpx males'!$DC$57:$DC$107,0))</f>
        <v>1886.8381505113471</v>
      </c>
      <c r="BA120" s="32">
        <f ca="1">($J120*EXP(BA$5*($N120+0.5*($O120)^2))*_xlfn.NORM.DIST((LN(($L120*EXP($K120/100*BA$5)))-LN($J120)-$N120*BA$5)/($O120*SQRT(BA$5))-$O120*SQRT(BA$5),0,1,TRUE)+$L120*EXP($K120/100*BA$5)*(1-_xlfn.NORM.DIST((LN(($L120*EXP($K120/100*BA$5)))-LN($J120)-$N120*BA$5)/($O120*SQRT(BA$5)),0,1,TRUE)))*EXP(-$F$1*BA$5)*INDEX('3)tpx males'!EI$57:EI$107,MATCH($Q120,'3)tpx males'!$DC$57:$DC$107,0))</f>
        <v>1306.2101088314016</v>
      </c>
      <c r="BB120" s="32">
        <f ca="1">($J120*EXP(BB$5*($N120+0.5*($O120)^2))*_xlfn.NORM.DIST((LN(($L120*EXP($K120/100*BB$5)))-LN($J120)-$N120*BB$5)/($O120*SQRT(BB$5))-$O120*SQRT(BB$5),0,1,TRUE)+$L120*EXP($K120/100*BB$5)*(1-_xlfn.NORM.DIST((LN(($L120*EXP($K120/100*BB$5)))-LN($J120)-$N120*BB$5)/($O120*SQRT(BB$5)),0,1,TRUE)))*EXP(-$F$1*BB$5)*INDEX('3)tpx males'!EJ$57:EJ$107,MATCH($Q120,'3)tpx males'!$DC$57:$DC$107,0))</f>
        <v>880.91517695135622</v>
      </c>
      <c r="BC120" s="32">
        <f ca="1">($J120*EXP(BC$5*($N120+0.5*($O120)^2))*_xlfn.NORM.DIST((LN(($L120*EXP($K120/100*BC$5)))-LN($J120)-$N120*BC$5)/($O120*SQRT(BC$5))-$O120*SQRT(BC$5),0,1,TRUE)+$L120*EXP($K120/100*BC$5)*(1-_xlfn.NORM.DIST((LN(($L120*EXP($K120/100*BC$5)))-LN($J120)-$N120*BC$5)/($O120*SQRT(BC$5)),0,1,TRUE)))*EXP(-$F$1*BC$5)*INDEX('3)tpx males'!EK$57:EK$107,MATCH($Q120,'3)tpx males'!$DC$57:$DC$107,0))</f>
        <v>570.20500857566344</v>
      </c>
      <c r="BD120" s="32">
        <f ca="1">($J120*EXP(BD$5*($N120+0.5*($O120)^2))*_xlfn.NORM.DIST((LN(($L120*EXP($K120/100*BD$5)))-LN($J120)-$N120*BD$5)/($O120*SQRT(BD$5))-$O120*SQRT(BD$5),0,1,TRUE)+$L120*EXP($K120/100*BD$5)*(1-_xlfn.NORM.DIST((LN(($L120*EXP($K120/100*BD$5)))-LN($J120)-$N120*BD$5)/($O120*SQRT(BD$5)),0,1,TRUE)))*EXP(-$F$1*BD$5)*INDEX('3)tpx males'!EL$57:EL$107,MATCH($Q120,'3)tpx males'!$DC$57:$DC$107,0))</f>
        <v>339.46051136696877</v>
      </c>
      <c r="BE120" s="32">
        <f ca="1">($J120*EXP(BE$5*($N120+0.5*($O120)^2))*_xlfn.NORM.DIST((LN(($L120*EXP($K120/100*BE$5)))-LN($J120)-$N120*BE$5)/($O120*SQRT(BE$5))-$O120*SQRT(BE$5),0,1,TRUE)+$L120*EXP($K120/100*BE$5)*(1-_xlfn.NORM.DIST((LN(($L120*EXP($K120/100*BE$5)))-LN($J120)-$N120*BE$5)/($O120*SQRT(BE$5)),0,1,TRUE)))*EXP(-$F$1*BE$5)*INDEX('3)tpx males'!EM$57:EM$107,MATCH($Q120,'3)tpx males'!$DC$57:$DC$107,0))</f>
        <v>201.02133432188148</v>
      </c>
      <c r="BF120" s="32">
        <f ca="1">($J120*EXP(BF$5*($N120+0.5*($O120)^2))*_xlfn.NORM.DIST((LN(($L120*EXP($K120/100*BF$5)))-LN($J120)-$N120*BF$5)/($O120*SQRT(BF$5))-$O120*SQRT(BF$5),0,1,TRUE)+$L120*EXP($K120/100*BF$5)*(1-_xlfn.NORM.DIST((LN(($L120*EXP($K120/100*BF$5)))-LN($J120)-$N120*BF$5)/($O120*SQRT(BF$5)),0,1,TRUE)))*EXP(-$F$1*BF$5)*INDEX('3)tpx males'!EN$57:EN$107,MATCH($Q120,'3)tpx males'!$DC$57:$DC$107,0))</f>
        <v>109.15691101860619</v>
      </c>
      <c r="BG120" s="32">
        <f ca="1">($J120*EXP(BG$5*($N120+0.5*($O120)^2))*_xlfn.NORM.DIST((LN(($L120*EXP($K120/100*BG$5)))-LN($J120)-$N120*BG$5)/($O120*SQRT(BG$5))-$O120*SQRT(BG$5),0,1,TRUE)+$L120*EXP($K120/100*BG$5)*(1-_xlfn.NORM.DIST((LN(($L120*EXP($K120/100*BG$5)))-LN($J120)-$N120*BG$5)/($O120*SQRT(BG$5)),0,1,TRUE)))*EXP(-$F$1*BG$5)*INDEX('3)tpx males'!EO$57:EO$107,MATCH($Q120,'3)tpx males'!$DC$57:$DC$107,0))</f>
        <v>60.021126392224822</v>
      </c>
      <c r="BH120" s="32">
        <f ca="1">($J120*EXP(BH$5*($N120+0.5*($O120)^2))*_xlfn.NORM.DIST((LN(($L120*EXP($K120/100*BH$5)))-LN($J120)-$N120*BH$5)/($O120*SQRT(BH$5))-$O120*SQRT(BH$5),0,1,TRUE)+$L120*EXP($K120/100*BH$5)*(1-_xlfn.NORM.DIST((LN(($L120*EXP($K120/100*BH$5)))-LN($J120)-$N120*BH$5)/($O120*SQRT(BH$5)),0,1,TRUE)))*EXP(-$F$1*BH$5)*INDEX('3)tpx males'!EP$57:EP$107,MATCH($Q120,'3)tpx males'!$DC$57:$DC$107,0))</f>
        <v>30.359457264982144</v>
      </c>
      <c r="BI120" s="32">
        <f ca="1">($J120*EXP(BI$5*($N120+0.5*($O120)^2))*_xlfn.NORM.DIST((LN(($L120*EXP($K120/100*BI$5)))-LN($J120)-$N120*BI$5)/($O120*SQRT(BI$5))-$O120*SQRT(BI$5),0,1,TRUE)+$L120*EXP($K120/100*BI$5)*(1-_xlfn.NORM.DIST((LN(($L120*EXP($K120/100*BI$5)))-LN($J120)-$N120*BI$5)/($O120*SQRT(BI$5)),0,1,TRUE)))*EXP(-$F$1*BI$5)*INDEX('3)tpx males'!EQ$57:EQ$107,MATCH($Q120,'3)tpx males'!$DC$57:$DC$107,0))</f>
        <v>11.695561986424263</v>
      </c>
      <c r="BJ120" s="32">
        <f ca="1">($J120*EXP(BJ$5*($N120+0.5*($O120)^2))*_xlfn.NORM.DIST((LN(($L120*EXP($K120/100*BJ$5)))-LN($J120)-$N120*BJ$5)/($O120*SQRT(BJ$5))-$O120*SQRT(BJ$5),0,1,TRUE)+$L120*EXP($K120/100*BJ$5)*(1-_xlfn.NORM.DIST((LN(($L120*EXP($K120/100*BJ$5)))-LN($J120)-$N120*BJ$5)/($O120*SQRT(BJ$5)),0,1,TRUE)))*EXP(-$F$1*BJ$5)*INDEX('3)tpx males'!ER$57:ER$107,MATCH($Q120,'3)tpx males'!$DC$57:$DC$107,0))</f>
        <v>6.0709781492755566</v>
      </c>
      <c r="BK120" s="32">
        <f>($J120*EXP(BK$5*($N120+0.5*($O120)^2))*_xlfn.NORM.DIST((LN(($L120*EXP($K120/100*BK$5)))-LN($J120)-$N120*BK$5)/($O120*SQRT(BK$5))-$O120*SQRT(BK$5),0,1,TRUE)+$L120*EXP($K120/100*BK$5)*(1-_xlfn.NORM.DIST((LN(($L120*EXP($K120/100*BK$5)))-LN($J120)-$N120*BK$5)/($O120*SQRT(BK$5)),0,1,TRUE)))*EXP(-$F$1*BK$5)*INDEX('3)tpx males'!ES$57:ES$107,MATCH($Q120,'3)tpx males'!$DC$57:$DC$107,0))</f>
        <v>0</v>
      </c>
      <c r="BL120" s="32">
        <f>($J120*EXP(BL$5*($N120+0.5*($O120)^2))*_xlfn.NORM.DIST((LN(($L120*EXP($K120/100*BL$5)))-LN($J120)-$N120*BL$5)/($O120*SQRT(BL$5))-$O120*SQRT(BL$5),0,1,TRUE)+$L120*EXP($K120/100*BL$5)*(1-_xlfn.NORM.DIST((LN(($L120*EXP($K120/100*BL$5)))-LN($J120)-$N120*BL$5)/($O120*SQRT(BL$5)),0,1,TRUE)))*EXP(-$F$1*BL$5)*INDEX('3)tpx males'!ET$57:ET$107,MATCH($Q120,'3)tpx males'!$DC$57:$DC$107,0))</f>
        <v>0</v>
      </c>
      <c r="BM120" s="32">
        <f>($J120*EXP(BM$5*($N120+0.5*($O120)^2))*_xlfn.NORM.DIST((LN(($L120*EXP($K120/100*BM$5)))-LN($J120)-$N120*BM$5)/($O120*SQRT(BM$5))-$O120*SQRT(BM$5),0,1,TRUE)+$L120*EXP($K120/100*BM$5)*(1-_xlfn.NORM.DIST((LN(($L120*EXP($K120/100*BM$5)))-LN($J120)-$N120*BM$5)/($O120*SQRT(BM$5)),0,1,TRUE)))*EXP(-$F$1*BM$5)*INDEX('3)tpx males'!EU$57:EU$107,MATCH($Q120,'3)tpx males'!$DC$57:$DC$107,0))</f>
        <v>0</v>
      </c>
      <c r="BN120" s="32">
        <f>($J120*EXP(BN$5*($N120+0.5*($O120)^2))*_xlfn.NORM.DIST((LN(($L120*EXP($K120/100*BN$5)))-LN($J120)-$N120*BN$5)/($O120*SQRT(BN$5))-$O120*SQRT(BN$5),0,1,TRUE)+$L120*EXP($K120/100*BN$5)*(1-_xlfn.NORM.DIST((LN(($L120*EXP($K120/100*BN$5)))-LN($J120)-$N120*BN$5)/($O120*SQRT(BN$5)),0,1,TRUE)))*EXP(-$F$1*BN$5)*INDEX('3)tpx males'!EV$57:EV$107,MATCH($Q120,'3)tpx males'!$DC$57:$DC$107,0))</f>
        <v>0</v>
      </c>
      <c r="BO120" s="32">
        <f>($J120*EXP(BO$5*($N120+0.5*($O120)^2))*_xlfn.NORM.DIST((LN(($L120*EXP($K120/100*BO$5)))-LN($J120)-$N120*BO$5)/($O120*SQRT(BO$5))-$O120*SQRT(BO$5),0,1,TRUE)+$L120*EXP($K120/100*BO$5)*(1-_xlfn.NORM.DIST((LN(($L120*EXP($K120/100*BO$5)))-LN($J120)-$N120*BO$5)/($O120*SQRT(BO$5)),0,1,TRUE)))*EXP(-$F$1*BO$5)*INDEX('3)tpx males'!EW$57:EW$107,MATCH($Q120,'3)tpx males'!$DC$57:$DC$107,0))</f>
        <v>0</v>
      </c>
      <c r="BP120" s="32">
        <f>($J120*EXP(BP$5*($N120+0.5*($O120)^2))*_xlfn.NORM.DIST((LN(($L120*EXP($K120/100*BP$5)))-LN($J120)-$N120*BP$5)/($O120*SQRT(BP$5))-$O120*SQRT(BP$5),0,1,TRUE)+$L120*EXP($K120/100*BP$5)*(1-_xlfn.NORM.DIST((LN(($L120*EXP($K120/100*BP$5)))-LN($J120)-$N120*BP$5)/($O120*SQRT(BP$5)),0,1,TRUE)))*EXP(-$F$1*BP$5)*INDEX('3)tpx males'!EX$57:EX$107,MATCH($Q120,'3)tpx males'!$DC$57:$DC$107,0))</f>
        <v>0</v>
      </c>
      <c r="BQ120" s="32">
        <f>($J120*EXP(BQ$5*($N120+0.5*($O120)^2))*_xlfn.NORM.DIST((LN(($L120*EXP($K120/100*BQ$5)))-LN($J120)-$N120*BQ$5)/($O120*SQRT(BQ$5))-$O120*SQRT(BQ$5),0,1,TRUE)+$L120*EXP($K120/100*BQ$5)*(1-_xlfn.NORM.DIST((LN(($L120*EXP($K120/100*BQ$5)))-LN($J120)-$N120*BQ$5)/($O120*SQRT(BQ$5)),0,1,TRUE)))*EXP(-$F$1*BQ$5)*INDEX('3)tpx males'!EY$57:EY$107,MATCH($Q120,'3)tpx males'!$DC$57:$DC$107,0))</f>
        <v>0</v>
      </c>
      <c r="BR120" s="32">
        <f>($J120*EXP(BR$5*($N120+0.5*($O120)^2))*_xlfn.NORM.DIST((LN(($L120*EXP($K120/100*BR$5)))-LN($J120)-$N120*BR$5)/($O120*SQRT(BR$5))-$O120*SQRT(BR$5),0,1,TRUE)+$L120*EXP($K120/100*BR$5)*(1-_xlfn.NORM.DIST((LN(($L120*EXP($K120/100*BR$5)))-LN($J120)-$N120*BR$5)/($O120*SQRT(BR$5)),0,1,TRUE)))*EXP(-$F$1*BR$5)*INDEX('3)tpx males'!EZ$57:EZ$107,MATCH($Q120,'3)tpx males'!$DC$57:$DC$107,0))</f>
        <v>0</v>
      </c>
      <c r="BS120" s="32">
        <f>($J120*EXP(BS$5*($N120+0.5*($O120)^2))*_xlfn.NORM.DIST((LN(($L120*EXP($K120/100*BS$5)))-LN($J120)-$N120*BS$5)/($O120*SQRT(BS$5))-$O120*SQRT(BS$5),0,1,TRUE)+$L120*EXP($K120/100*BS$5)*(1-_xlfn.NORM.DIST((LN(($L120*EXP($K120/100*BS$5)))-LN($J120)-$N120*BS$5)/($O120*SQRT(BS$5)),0,1,TRUE)))*EXP(-$F$1*BS$5)*INDEX('3)tpx males'!FA$57:FA$107,MATCH($Q120,'3)tpx males'!$DC$57:$DC$107,0))</f>
        <v>0</v>
      </c>
      <c r="BT120" s="32">
        <f>($J120*EXP(BT$5*($N120+0.5*($O120)^2))*_xlfn.NORM.DIST((LN(($L120*EXP($K120/100*BT$5)))-LN($J120)-$N120*BT$5)/($O120*SQRT(BT$5))-$O120*SQRT(BT$5),0,1,TRUE)+$L120*EXP($K120/100*BT$5)*(1-_xlfn.NORM.DIST((LN(($L120*EXP($K120/100*BT$5)))-LN($J120)-$N120*BT$5)/($O120*SQRT(BT$5)),0,1,TRUE)))*EXP(-$F$1*BT$5)*INDEX('3)tpx males'!FB$57:FB$107,MATCH($Q120,'3)tpx males'!$DC$57:$DC$107,0))</f>
        <v>0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O134"/>
  <sheetViews>
    <sheetView zoomScale="80" zoomScaleNormal="80" zoomScalePageLayoutView="86" workbookViewId="0">
      <selection activeCell="G12" sqref="G12"/>
    </sheetView>
  </sheetViews>
  <sheetFormatPr defaultColWidth="8.85546875" defaultRowHeight="15" x14ac:dyDescent="0.25"/>
  <cols>
    <col min="1" max="2" width="0.85546875" customWidth="1"/>
    <col min="3" max="3" width="23.85546875" bestFit="1" customWidth="1"/>
    <col min="4" max="4" width="17.42578125" customWidth="1"/>
    <col min="5" max="5" width="3.28515625" customWidth="1"/>
    <col min="6" max="6" width="25" bestFit="1" customWidth="1"/>
    <col min="7" max="7" width="18.42578125" style="1" customWidth="1"/>
    <col min="8" max="8" width="7.85546875" customWidth="1"/>
    <col min="9" max="9" width="22.42578125" customWidth="1"/>
    <col min="10" max="10" width="12.140625" style="1" bestFit="1" customWidth="1"/>
    <col min="16" max="16" width="3.140625" customWidth="1"/>
    <col min="17" max="17" width="8.85546875" style="16"/>
    <col min="18" max="18" width="3.28515625" customWidth="1"/>
    <col min="21" max="21" width="3.28515625" customWidth="1"/>
    <col min="22" max="22" width="12" bestFit="1" customWidth="1"/>
    <col min="23" max="23" width="3.85546875" customWidth="1"/>
    <col min="24" max="24" width="4" customWidth="1"/>
    <col min="25" max="25" width="12.42578125" bestFit="1" customWidth="1"/>
    <col min="27" max="27" width="14.7109375" customWidth="1"/>
    <col min="28" max="28" width="14.85546875" bestFit="1" customWidth="1"/>
    <col min="30" max="30" width="12.7109375" customWidth="1"/>
    <col min="31" max="31" width="11.7109375" customWidth="1"/>
    <col min="32" max="32" width="10.42578125" customWidth="1"/>
    <col min="36" max="36" width="3" customWidth="1"/>
    <col min="38" max="38" width="2.85546875" customWidth="1"/>
    <col min="39" max="39" width="12.42578125" customWidth="1"/>
  </cols>
  <sheetData>
    <row r="3" spans="1:28" x14ac:dyDescent="0.25">
      <c r="A3" s="27"/>
      <c r="B3" s="27"/>
      <c r="C3" s="62" t="s">
        <v>74</v>
      </c>
      <c r="D3" s="64">
        <f ca="1">F16</f>
        <v>16715175.585456984</v>
      </c>
      <c r="E3" s="28"/>
      <c r="F3" s="62" t="s">
        <v>75</v>
      </c>
      <c r="G3" s="65">
        <f ca="1">AA16</f>
        <v>16208811.354781948</v>
      </c>
    </row>
    <row r="4" spans="1:28" x14ac:dyDescent="0.25">
      <c r="A4" s="27"/>
      <c r="B4" s="27"/>
      <c r="C4" s="62" t="s">
        <v>69</v>
      </c>
      <c r="D4" s="64">
        <f ca="1">'3) 2016 cases'!EA122</f>
        <v>1772612.0840987444</v>
      </c>
      <c r="E4" s="28"/>
      <c r="F4" s="62" t="s">
        <v>73</v>
      </c>
      <c r="G4" s="65">
        <f ca="1">G3+AB16</f>
        <v>17879813.704259355</v>
      </c>
    </row>
    <row r="5" spans="1:28" x14ac:dyDescent="0.25">
      <c r="A5" s="27"/>
      <c r="B5" s="27"/>
      <c r="C5" s="62" t="s">
        <v>70</v>
      </c>
      <c r="D5" s="64">
        <f ca="1">'3) 2016 cases'!EB122</f>
        <v>28599.963948095272</v>
      </c>
      <c r="E5" s="28"/>
      <c r="F5" s="62" t="s">
        <v>107</v>
      </c>
      <c r="G5" s="65">
        <f ca="1">-'3) 2016 cases'!DZ122</f>
        <v>17955762.530451443</v>
      </c>
    </row>
    <row r="6" spans="1:28" x14ac:dyDescent="0.25">
      <c r="A6" s="27"/>
      <c r="B6" s="27"/>
      <c r="C6" s="62" t="s">
        <v>71</v>
      </c>
      <c r="D6" s="64">
        <f ca="1">'3) 2016 cases'!EC122</f>
        <v>62458.941054274765</v>
      </c>
      <c r="E6" s="28"/>
      <c r="F6" s="68"/>
      <c r="G6" s="65"/>
    </row>
    <row r="7" spans="1:28" x14ac:dyDescent="0.25">
      <c r="A7" s="27"/>
      <c r="B7" s="27"/>
      <c r="C7" s="69" t="s">
        <v>77</v>
      </c>
      <c r="D7" s="66">
        <f ca="1">D5-D6</f>
        <v>-33858.977106179489</v>
      </c>
      <c r="E7" s="29"/>
      <c r="F7" s="69" t="s">
        <v>76</v>
      </c>
      <c r="G7" s="67">
        <f ca="1">G4-G5</f>
        <v>-75948.826192088425</v>
      </c>
    </row>
    <row r="8" spans="1:28" x14ac:dyDescent="0.25">
      <c r="C8" s="8"/>
      <c r="D8" s="8"/>
      <c r="E8" s="8"/>
      <c r="F8" s="74" t="s">
        <v>101</v>
      </c>
      <c r="G8" s="75" t="s">
        <v>103</v>
      </c>
    </row>
    <row r="9" spans="1:28" x14ac:dyDescent="0.25">
      <c r="C9" s="8"/>
      <c r="D9" s="8"/>
      <c r="E9" s="8"/>
      <c r="F9" s="62" t="s">
        <v>100</v>
      </c>
      <c r="G9" s="73">
        <f ca="1">'3) 2016 cases'!EE122</f>
        <v>11339.65055055132</v>
      </c>
      <c r="H9" s="8"/>
      <c r="I9" s="8"/>
      <c r="J9" s="24"/>
    </row>
    <row r="10" spans="1:28" s="22" customFormat="1" x14ac:dyDescent="0.25">
      <c r="C10" s="25"/>
      <c r="D10" s="25"/>
      <c r="E10" s="25"/>
      <c r="F10" s="62" t="s">
        <v>102</v>
      </c>
      <c r="G10" s="73">
        <f ca="1">-D6</f>
        <v>-62458.941054274765</v>
      </c>
      <c r="H10" s="25"/>
      <c r="I10" s="25"/>
      <c r="J10" s="26"/>
      <c r="Q10" s="23"/>
    </row>
    <row r="11" spans="1:28" s="22" customFormat="1" x14ac:dyDescent="0.25">
      <c r="C11" s="25"/>
      <c r="D11" s="25"/>
      <c r="F11" s="62" t="s">
        <v>104</v>
      </c>
      <c r="G11" s="73">
        <f ca="1">'3) 2016 cases'!EG122</f>
        <v>-24829.535688366959</v>
      </c>
      <c r="H11" s="25"/>
      <c r="I11" s="25"/>
      <c r="J11" s="26"/>
      <c r="Q11" s="23"/>
    </row>
    <row r="12" spans="1:28" s="22" customFormat="1" x14ac:dyDescent="0.25">
      <c r="C12" s="25"/>
      <c r="F12" s="71"/>
      <c r="G12" s="76">
        <f ca="1">SUM(G9:G11)</f>
        <v>-75948.826192090404</v>
      </c>
      <c r="I12" s="25"/>
      <c r="J12" s="26"/>
      <c r="Q12" s="23"/>
    </row>
    <row r="13" spans="1:28" s="22" customFormat="1" x14ac:dyDescent="0.25">
      <c r="C13" s="25"/>
      <c r="D13" s="25"/>
      <c r="E13" s="25"/>
      <c r="H13" s="25"/>
      <c r="I13" s="25"/>
      <c r="J13" s="26"/>
      <c r="Q13" s="23"/>
    </row>
    <row r="14" spans="1:28" s="22" customFormat="1" x14ac:dyDescent="0.25">
      <c r="C14" s="25"/>
      <c r="D14" s="25"/>
      <c r="E14" s="25"/>
      <c r="F14" s="25"/>
      <c r="G14" s="26"/>
      <c r="H14" s="25"/>
      <c r="I14" s="25"/>
      <c r="J14" s="26"/>
      <c r="Q14" s="23"/>
    </row>
    <row r="15" spans="1:28" x14ac:dyDescent="0.25">
      <c r="F15" s="20" t="s">
        <v>48</v>
      </c>
      <c r="AA15" s="20" t="s">
        <v>48</v>
      </c>
      <c r="AB15" s="32" t="s">
        <v>72</v>
      </c>
    </row>
    <row r="16" spans="1:28" x14ac:dyDescent="0.25">
      <c r="C16" s="54">
        <v>42552</v>
      </c>
      <c r="F16" s="21">
        <f ca="1">V134</f>
        <v>16715175.585456984</v>
      </c>
      <c r="Y16" s="54">
        <v>42917</v>
      </c>
      <c r="AA16" s="21">
        <f ca="1">AM134</f>
        <v>16208811.354781948</v>
      </c>
      <c r="AB16" s="31">
        <f>SUM(AO19:AO117)</f>
        <v>1671002.3494774059</v>
      </c>
    </row>
    <row r="17" spans="3:41" x14ac:dyDescent="0.25">
      <c r="C17" s="57" t="str">
        <f>'3) 2016 cases'!B5</f>
        <v>Single M</v>
      </c>
      <c r="D17" s="13"/>
      <c r="E17" s="13"/>
      <c r="F17" s="13"/>
      <c r="G17" s="14"/>
      <c r="H17" s="13"/>
      <c r="I17" s="13"/>
      <c r="J17" s="14"/>
      <c r="K17" s="13"/>
      <c r="L17" s="13"/>
      <c r="M17" s="59" t="str">
        <f>'3) 2016 cases'!K5</f>
        <v>S(t)</v>
      </c>
      <c r="N17" s="59" t="s">
        <v>62</v>
      </c>
      <c r="O17" s="59" t="str">
        <f>'3) 2016 cases'!M5</f>
        <v>Loan</v>
      </c>
      <c r="P17" s="15"/>
      <c r="Q17" s="60" t="str">
        <f>'3) 2016 cases'!O5</f>
        <v>Age</v>
      </c>
      <c r="R17" s="17"/>
      <c r="S17" s="59" t="str">
        <f>'3) 2016 cases'!Q5</f>
        <v>mu</v>
      </c>
      <c r="T17" s="59" t="str">
        <f>'3) 2016 cases'!R5</f>
        <v>sigma</v>
      </c>
      <c r="U17" s="17"/>
      <c r="V17" s="61" t="str">
        <f>'3) 2016 cases'!T5</f>
        <v>Value</v>
      </c>
      <c r="Y17" s="15"/>
      <c r="Z17" s="15"/>
      <c r="AA17" s="15"/>
      <c r="AB17" s="15"/>
      <c r="AC17" s="15"/>
      <c r="AD17" s="15"/>
      <c r="AE17" s="15"/>
      <c r="AF17" s="15"/>
      <c r="AG17" s="59" t="s">
        <v>54</v>
      </c>
      <c r="AH17" s="59" t="s">
        <v>62</v>
      </c>
      <c r="AI17" s="59" t="s">
        <v>55</v>
      </c>
      <c r="AK17" s="59" t="s">
        <v>61</v>
      </c>
      <c r="AM17" s="61" t="s">
        <v>48</v>
      </c>
    </row>
    <row r="18" spans="3:41" x14ac:dyDescent="0.25">
      <c r="D18" s="32" t="str">
        <f>'3) 2016 cases'!C6</f>
        <v>Single</v>
      </c>
      <c r="E18" s="32"/>
      <c r="F18" s="32" t="str">
        <f>'3) 2016 cases'!D6</f>
        <v>Male</v>
      </c>
      <c r="G18" s="49">
        <f>'3) 2016 cases'!E6</f>
        <v>12701</v>
      </c>
      <c r="H18" s="32" t="str">
        <f>'3) 2016 cases'!F6</f>
        <v>Alive</v>
      </c>
      <c r="I18" s="32" t="str">
        <f>'3) 2016 cases'!G6</f>
        <v/>
      </c>
      <c r="J18" s="49" t="str">
        <f>'3) 2016 cases'!H6</f>
        <v/>
      </c>
      <c r="K18" s="32" t="str">
        <f>'3) 2016 cases'!I6</f>
        <v/>
      </c>
      <c r="L18" s="32" t="str">
        <f>'3) 2016 cases'!J6</f>
        <v>Hobart</v>
      </c>
      <c r="M18" s="32">
        <f>'3) 2016 cases'!K6</f>
        <v>475000</v>
      </c>
      <c r="N18" s="32">
        <f>'3) 2016 cases'!L6</f>
        <v>7.25</v>
      </c>
      <c r="O18" s="32">
        <f>'3) 2016 cases'!M6</f>
        <v>35435</v>
      </c>
      <c r="P18" s="32"/>
      <c r="Q18" s="58">
        <f>'3) 2016 cases'!O6</f>
        <v>82</v>
      </c>
      <c r="R18" s="32"/>
      <c r="S18" s="32">
        <f>'3) 2016 cases'!Q6</f>
        <v>7.7575433563764035E-2</v>
      </c>
      <c r="T18" s="32">
        <f>'3) 2016 cases'!R6</f>
        <v>6.6180282905141802E-2</v>
      </c>
      <c r="U18" s="32"/>
      <c r="V18" s="4">
        <f ca="1">'3) 2016 cases'!T6</f>
        <v>36120.562371023698</v>
      </c>
      <c r="Y18" s="32" t="s">
        <v>16</v>
      </c>
      <c r="Z18" s="32" t="s">
        <v>12</v>
      </c>
      <c r="AA18" s="49">
        <v>12701</v>
      </c>
      <c r="AB18" s="32" t="s">
        <v>13</v>
      </c>
      <c r="AC18" s="32" t="s">
        <v>17</v>
      </c>
      <c r="AD18" s="49" t="s">
        <v>17</v>
      </c>
      <c r="AE18" s="32" t="s">
        <v>17</v>
      </c>
      <c r="AF18" s="32" t="s">
        <v>18</v>
      </c>
      <c r="AG18" s="32">
        <v>509437.5</v>
      </c>
      <c r="AH18" s="32">
        <v>7.25</v>
      </c>
      <c r="AI18" s="32">
        <v>38004.037499999999</v>
      </c>
      <c r="AK18" s="32">
        <f t="shared" ref="AK18:AK37" si="0">IF(OR(AB18="Deceased",AND(AB18="Deceased",AE18="Deceased")),1,0)</f>
        <v>0</v>
      </c>
      <c r="AL18" s="32"/>
      <c r="AM18" s="4">
        <f ca="1">IF(AK18=0,'3) 2017 cases'!U6,0)</f>
        <v>38786.296426970046</v>
      </c>
    </row>
    <row r="19" spans="3:41" x14ac:dyDescent="0.25">
      <c r="D19" s="32" t="str">
        <f>'3) 2016 cases'!C7</f>
        <v>Single</v>
      </c>
      <c r="E19" s="32"/>
      <c r="F19" s="32" t="str">
        <f>'3) 2016 cases'!D7</f>
        <v>Male</v>
      </c>
      <c r="G19" s="49">
        <f>'3) 2016 cases'!E7</f>
        <v>9949</v>
      </c>
      <c r="H19" s="32" t="str">
        <f>'3) 2016 cases'!F7</f>
        <v>Alive</v>
      </c>
      <c r="I19" s="32" t="str">
        <f>'3) 2016 cases'!G7</f>
        <v>Female</v>
      </c>
      <c r="J19" s="49">
        <f>'3) 2016 cases'!H7</f>
        <v>12045</v>
      </c>
      <c r="K19" s="32" t="str">
        <f>'3) 2016 cases'!I7</f>
        <v>Deceased</v>
      </c>
      <c r="L19" s="32" t="str">
        <f>'3) 2016 cases'!J7</f>
        <v>Darwin</v>
      </c>
      <c r="M19" s="32">
        <f>'3) 2016 cases'!K7</f>
        <v>340000</v>
      </c>
      <c r="N19" s="32">
        <f>'3) 2016 cases'!L7</f>
        <v>7.25</v>
      </c>
      <c r="O19" s="32">
        <f>'3) 2016 cases'!M7</f>
        <v>184661</v>
      </c>
      <c r="P19" s="32"/>
      <c r="Q19" s="58">
        <f>'3) 2016 cases'!O7</f>
        <v>89</v>
      </c>
      <c r="R19" s="32"/>
      <c r="S19" s="32">
        <f>'3) 2016 cases'!Q7</f>
        <v>7.7288380255278302E-2</v>
      </c>
      <c r="T19" s="32">
        <f>'3) 2016 cases'!R7</f>
        <v>4.7716681618892573E-2</v>
      </c>
      <c r="U19" s="32"/>
      <c r="V19" s="4">
        <f ca="1">'3) 2016 cases'!T7</f>
        <v>186732.5206842403</v>
      </c>
      <c r="Y19" s="32" t="s">
        <v>16</v>
      </c>
      <c r="Z19" s="32" t="s">
        <v>12</v>
      </c>
      <c r="AA19" s="49">
        <v>9949</v>
      </c>
      <c r="AB19" s="32" t="s">
        <v>19</v>
      </c>
      <c r="AC19" s="32" t="s">
        <v>14</v>
      </c>
      <c r="AD19" s="49">
        <v>12045</v>
      </c>
      <c r="AE19" s="32" t="s">
        <v>19</v>
      </c>
      <c r="AF19" s="32" t="s">
        <v>22</v>
      </c>
      <c r="AG19" s="32">
        <v>364650</v>
      </c>
      <c r="AH19" s="32">
        <v>7.25</v>
      </c>
      <c r="AI19" s="32">
        <v>198048.92250000002</v>
      </c>
      <c r="AK19" s="32">
        <f t="shared" si="0"/>
        <v>1</v>
      </c>
      <c r="AL19" s="32"/>
      <c r="AM19" s="4">
        <f>IF(AK19=0,'3) 2017 cases'!U7,0)</f>
        <v>0</v>
      </c>
      <c r="AN19" s="32">
        <f>MIN(O19,M19)</f>
        <v>184661</v>
      </c>
      <c r="AO19" s="32">
        <f>AN19*EXP((N19/100)*0.5+0.07*0.5)</f>
        <v>198298.15109154879</v>
      </c>
    </row>
    <row r="20" spans="3:41" x14ac:dyDescent="0.25">
      <c r="D20" s="32" t="str">
        <f>'3) 2016 cases'!C8</f>
        <v>Single</v>
      </c>
      <c r="E20" s="32"/>
      <c r="F20" s="32" t="str">
        <f>'3) 2016 cases'!D8</f>
        <v>Male</v>
      </c>
      <c r="G20" s="49">
        <f>'3) 2016 cases'!E8</f>
        <v>11776</v>
      </c>
      <c r="H20" s="32" t="str">
        <f>'3) 2016 cases'!F8</f>
        <v>Alive</v>
      </c>
      <c r="I20" s="32" t="str">
        <f>'3) 2016 cases'!G8</f>
        <v/>
      </c>
      <c r="J20" s="49" t="str">
        <f>'3) 2016 cases'!H8</f>
        <v/>
      </c>
      <c r="K20" s="32" t="str">
        <f>'3) 2016 cases'!I8</f>
        <v/>
      </c>
      <c r="L20" s="32" t="str">
        <f>'3) 2016 cases'!J8</f>
        <v>Canberra</v>
      </c>
      <c r="M20" s="32">
        <f>'3) 2016 cases'!K8</f>
        <v>385000</v>
      </c>
      <c r="N20" s="32">
        <f>'3) 2016 cases'!L8</f>
        <v>7.25</v>
      </c>
      <c r="O20" s="32">
        <f>'3) 2016 cases'!M8</f>
        <v>110237</v>
      </c>
      <c r="P20" s="32"/>
      <c r="Q20" s="58">
        <f>'3) 2016 cases'!O8</f>
        <v>84</v>
      </c>
      <c r="R20" s="32"/>
      <c r="S20" s="32">
        <f>'3) 2016 cases'!Q8</f>
        <v>6.4419325448889148E-2</v>
      </c>
      <c r="T20" s="32">
        <f>'3) 2016 cases'!R8</f>
        <v>5.1556803430206084E-2</v>
      </c>
      <c r="U20" s="32"/>
      <c r="V20" s="4">
        <f ca="1">'3) 2016 cases'!T8</f>
        <v>112076.50863095111</v>
      </c>
      <c r="Y20" s="32" t="s">
        <v>16</v>
      </c>
      <c r="Z20" s="32" t="s">
        <v>12</v>
      </c>
      <c r="AA20" s="49">
        <v>11776</v>
      </c>
      <c r="AB20" s="32" t="s">
        <v>13</v>
      </c>
      <c r="AC20" s="32" t="s">
        <v>17</v>
      </c>
      <c r="AD20" s="49" t="s">
        <v>17</v>
      </c>
      <c r="AE20" s="32" t="s">
        <v>17</v>
      </c>
      <c r="AF20" s="32" t="s">
        <v>23</v>
      </c>
      <c r="AG20" s="32">
        <v>412912.5</v>
      </c>
      <c r="AH20" s="32">
        <v>7.25</v>
      </c>
      <c r="AI20" s="32">
        <v>118229.1825</v>
      </c>
      <c r="AK20" s="32">
        <f t="shared" si="0"/>
        <v>0</v>
      </c>
      <c r="AL20" s="32"/>
      <c r="AM20" s="4">
        <f ca="1">IF(AK20=0,'3) 2017 cases'!U8,0)</f>
        <v>120362.92686134274</v>
      </c>
    </row>
    <row r="21" spans="3:41" x14ac:dyDescent="0.25">
      <c r="D21" s="32" t="str">
        <f>'3) 2016 cases'!C9</f>
        <v>Single</v>
      </c>
      <c r="E21" s="32"/>
      <c r="F21" s="32" t="str">
        <f>'3) 2016 cases'!D9</f>
        <v>Male</v>
      </c>
      <c r="G21" s="49">
        <f>'3) 2016 cases'!E9</f>
        <v>11769</v>
      </c>
      <c r="H21" s="32" t="str">
        <f>'3) 2016 cases'!F9</f>
        <v>Alive</v>
      </c>
      <c r="I21" s="32" t="str">
        <f>'3) 2016 cases'!G9</f>
        <v/>
      </c>
      <c r="J21" s="49" t="str">
        <f>'3) 2016 cases'!H9</f>
        <v/>
      </c>
      <c r="K21" s="32" t="str">
        <f>'3) 2016 cases'!I9</f>
        <v/>
      </c>
      <c r="L21" s="32" t="str">
        <f>'3) 2016 cases'!J9</f>
        <v>Darwin</v>
      </c>
      <c r="M21" s="32">
        <f>'3) 2016 cases'!K9</f>
        <v>285000</v>
      </c>
      <c r="N21" s="32">
        <f>'3) 2016 cases'!L9</f>
        <v>7.25</v>
      </c>
      <c r="O21" s="32">
        <f>'3) 2016 cases'!M9</f>
        <v>50083</v>
      </c>
      <c r="P21" s="32"/>
      <c r="Q21" s="58">
        <f>'3) 2016 cases'!O9</f>
        <v>84</v>
      </c>
      <c r="R21" s="32"/>
      <c r="S21" s="32">
        <f>'3) 2016 cases'!Q9</f>
        <v>7.7288380255278302E-2</v>
      </c>
      <c r="T21" s="32">
        <f>'3) 2016 cases'!R9</f>
        <v>4.7716681618892573E-2</v>
      </c>
      <c r="U21" s="32"/>
      <c r="V21" s="4">
        <f ca="1">'3) 2016 cases'!T9</f>
        <v>50918.727718424016</v>
      </c>
      <c r="Y21" s="32" t="s">
        <v>16</v>
      </c>
      <c r="Z21" s="32" t="s">
        <v>12</v>
      </c>
      <c r="AA21" s="49">
        <v>11769</v>
      </c>
      <c r="AB21" s="32" t="s">
        <v>13</v>
      </c>
      <c r="AC21" s="32" t="s">
        <v>17</v>
      </c>
      <c r="AD21" s="49" t="s">
        <v>17</v>
      </c>
      <c r="AE21" s="32" t="s">
        <v>17</v>
      </c>
      <c r="AF21" s="32" t="s">
        <v>22</v>
      </c>
      <c r="AG21" s="32">
        <v>305662.5</v>
      </c>
      <c r="AH21" s="32">
        <v>7.25</v>
      </c>
      <c r="AI21" s="32">
        <v>53714.017500000002</v>
      </c>
      <c r="AK21" s="32">
        <f t="shared" si="0"/>
        <v>0</v>
      </c>
      <c r="AL21" s="32"/>
      <c r="AM21" s="4">
        <f ca="1">IF(AK21=0,'3) 2017 cases'!U9,0)</f>
        <v>54683.422711231862</v>
      </c>
    </row>
    <row r="22" spans="3:41" x14ac:dyDescent="0.25">
      <c r="D22" s="32" t="str">
        <f>'3) 2016 cases'!C10</f>
        <v>Single</v>
      </c>
      <c r="E22" s="32"/>
      <c r="F22" s="32" t="str">
        <f>'3) 2016 cases'!D10</f>
        <v>Male</v>
      </c>
      <c r="G22" s="49">
        <f>'3) 2016 cases'!E10</f>
        <v>16301</v>
      </c>
      <c r="H22" s="32" t="str">
        <f>'3) 2016 cases'!F10</f>
        <v>Alive</v>
      </c>
      <c r="I22" s="32" t="str">
        <f>'3) 2016 cases'!G10</f>
        <v/>
      </c>
      <c r="J22" s="49" t="str">
        <f>'3) 2016 cases'!H10</f>
        <v/>
      </c>
      <c r="K22" s="32" t="str">
        <f>'3) 2016 cases'!I10</f>
        <v/>
      </c>
      <c r="L22" s="32" t="str">
        <f>'3) 2016 cases'!J10</f>
        <v>Perth</v>
      </c>
      <c r="M22" s="32">
        <f>'3) 2016 cases'!K10</f>
        <v>360000</v>
      </c>
      <c r="N22" s="32">
        <f>'3) 2016 cases'!L10</f>
        <v>7.5</v>
      </c>
      <c r="O22" s="32">
        <f>'3) 2016 cases'!M10</f>
        <v>122332</v>
      </c>
      <c r="P22" s="32"/>
      <c r="Q22" s="58">
        <f>'3) 2016 cases'!O10</f>
        <v>72</v>
      </c>
      <c r="R22" s="32"/>
      <c r="S22" s="32">
        <f>'3) 2016 cases'!Q10</f>
        <v>7.4552232955274328E-2</v>
      </c>
      <c r="T22" s="32">
        <f>'3) 2016 cases'!R10</f>
        <v>6.4868498859960141E-2</v>
      </c>
      <c r="U22" s="32"/>
      <c r="V22" s="4">
        <f ca="1">'3) 2016 cases'!T10</f>
        <v>131517.84817213827</v>
      </c>
      <c r="Y22" s="32" t="s">
        <v>16</v>
      </c>
      <c r="Z22" s="32" t="s">
        <v>12</v>
      </c>
      <c r="AA22" s="49">
        <v>16301</v>
      </c>
      <c r="AB22" s="32" t="s">
        <v>13</v>
      </c>
      <c r="AC22" s="32" t="s">
        <v>17</v>
      </c>
      <c r="AD22" s="49" t="s">
        <v>17</v>
      </c>
      <c r="AE22" s="32" t="s">
        <v>17</v>
      </c>
      <c r="AF22" s="32" t="s">
        <v>20</v>
      </c>
      <c r="AG22" s="32">
        <v>387000</v>
      </c>
      <c r="AH22" s="32">
        <v>7.5</v>
      </c>
      <c r="AI22" s="32">
        <v>131506.9</v>
      </c>
      <c r="AK22" s="32">
        <f t="shared" si="0"/>
        <v>0</v>
      </c>
      <c r="AL22" s="32"/>
      <c r="AM22" s="4">
        <f ca="1">IF(AK22=0,'3) 2017 cases'!U10,0)</f>
        <v>141251.0390190343</v>
      </c>
    </row>
    <row r="23" spans="3:41" x14ac:dyDescent="0.25">
      <c r="D23" s="32" t="str">
        <f>'3) 2016 cases'!C11</f>
        <v>Single</v>
      </c>
      <c r="E23" s="32"/>
      <c r="F23" s="32" t="str">
        <f>'3) 2016 cases'!D11</f>
        <v>Male</v>
      </c>
      <c r="G23" s="49">
        <f>'3) 2016 cases'!E11</f>
        <v>11712</v>
      </c>
      <c r="H23" s="32" t="str">
        <f>'3) 2016 cases'!F11</f>
        <v>Alive</v>
      </c>
      <c r="I23" s="32" t="str">
        <f>'3) 2016 cases'!G11</f>
        <v/>
      </c>
      <c r="J23" s="49" t="str">
        <f>'3) 2016 cases'!H11</f>
        <v/>
      </c>
      <c r="K23" s="32" t="str">
        <f>'3) 2016 cases'!I11</f>
        <v/>
      </c>
      <c r="L23" s="32" t="str">
        <f>'3) 2016 cases'!J11</f>
        <v>Canberra</v>
      </c>
      <c r="M23" s="32">
        <f>'3) 2016 cases'!K11</f>
        <v>330000</v>
      </c>
      <c r="N23" s="32">
        <f>'3) 2016 cases'!L11</f>
        <v>7.85</v>
      </c>
      <c r="O23" s="32">
        <f>'3) 2016 cases'!M11</f>
        <v>171195</v>
      </c>
      <c r="P23" s="32"/>
      <c r="Q23" s="58">
        <f>'3) 2016 cases'!O11</f>
        <v>84</v>
      </c>
      <c r="R23" s="32"/>
      <c r="S23" s="32">
        <f>'3) 2016 cases'!Q11</f>
        <v>6.4419325448889148E-2</v>
      </c>
      <c r="T23" s="32">
        <f>'3) 2016 cases'!R11</f>
        <v>5.1556803430206084E-2</v>
      </c>
      <c r="U23" s="32"/>
      <c r="V23" s="4">
        <f ca="1">'3) 2016 cases'!T11</f>
        <v>181192.00496691038</v>
      </c>
      <c r="Y23" s="32" t="s">
        <v>16</v>
      </c>
      <c r="Z23" s="32" t="s">
        <v>12</v>
      </c>
      <c r="AA23" s="49">
        <v>11712</v>
      </c>
      <c r="AB23" s="32" t="s">
        <v>19</v>
      </c>
      <c r="AC23" s="32" t="s">
        <v>17</v>
      </c>
      <c r="AD23" s="49" t="s">
        <v>17</v>
      </c>
      <c r="AE23" s="32" t="s">
        <v>17</v>
      </c>
      <c r="AF23" s="32" t="s">
        <v>23</v>
      </c>
      <c r="AG23" s="32">
        <v>355905</v>
      </c>
      <c r="AH23" s="32">
        <v>7.85</v>
      </c>
      <c r="AI23" s="32">
        <v>184633.8075</v>
      </c>
      <c r="AK23" s="32">
        <f t="shared" si="0"/>
        <v>1</v>
      </c>
      <c r="AL23" s="32"/>
      <c r="AM23" s="4">
        <f>IF(AK23=0,'3) 2017 cases'!U11,0)</f>
        <v>0</v>
      </c>
      <c r="AN23" s="32">
        <f>MIN(O23,M23)</f>
        <v>171195</v>
      </c>
      <c r="AO23" s="32">
        <f>AN23*EXP((N23/100)*0.5+0.07*0.5)</f>
        <v>184390.03281342034</v>
      </c>
    </row>
    <row r="24" spans="3:41" x14ac:dyDescent="0.25">
      <c r="D24" s="32" t="str">
        <f>'3) 2016 cases'!C12</f>
        <v>Single</v>
      </c>
      <c r="E24" s="32"/>
      <c r="F24" s="32" t="str">
        <f>'3) 2016 cases'!D12</f>
        <v>Male</v>
      </c>
      <c r="G24" s="49">
        <f>'3) 2016 cases'!E12</f>
        <v>16348</v>
      </c>
      <c r="H24" s="32" t="str">
        <f>'3) 2016 cases'!F12</f>
        <v>Alive</v>
      </c>
      <c r="I24" s="32" t="str">
        <f>'3) 2016 cases'!G12</f>
        <v/>
      </c>
      <c r="J24" s="49" t="str">
        <f>'3) 2016 cases'!H12</f>
        <v/>
      </c>
      <c r="K24" s="32" t="str">
        <f>'3) 2016 cases'!I12</f>
        <v/>
      </c>
      <c r="L24" s="32" t="str">
        <f>'3) 2016 cases'!J12</f>
        <v>Sydney</v>
      </c>
      <c r="M24" s="32">
        <f>'3) 2016 cases'!K12</f>
        <v>320000</v>
      </c>
      <c r="N24" s="32">
        <f>'3) 2016 cases'!L12</f>
        <v>7.85</v>
      </c>
      <c r="O24" s="32">
        <f>'3) 2016 cases'!M12</f>
        <v>60887</v>
      </c>
      <c r="P24" s="32"/>
      <c r="Q24" s="58">
        <f>'3) 2016 cases'!O12</f>
        <v>72</v>
      </c>
      <c r="R24" s="32"/>
      <c r="S24" s="32">
        <f>'3) 2016 cases'!Q12</f>
        <v>6.0459778905231347E-2</v>
      </c>
      <c r="T24" s="32">
        <f>'3) 2016 cases'!R12</f>
        <v>5.4783474896411326E-2</v>
      </c>
      <c r="U24" s="32"/>
      <c r="V24" s="4">
        <f ca="1">'3) 2016 cases'!T12</f>
        <v>68916.011948308354</v>
      </c>
      <c r="Y24" s="32" t="s">
        <v>16</v>
      </c>
      <c r="Z24" s="32" t="s">
        <v>12</v>
      </c>
      <c r="AA24" s="49">
        <v>16348</v>
      </c>
      <c r="AB24" s="32" t="s">
        <v>13</v>
      </c>
      <c r="AC24" s="32" t="s">
        <v>17</v>
      </c>
      <c r="AD24" s="49" t="s">
        <v>17</v>
      </c>
      <c r="AE24" s="32" t="s">
        <v>17</v>
      </c>
      <c r="AF24" s="32" t="s">
        <v>15</v>
      </c>
      <c r="AG24" s="32">
        <v>345120</v>
      </c>
      <c r="AH24" s="32">
        <v>7.85</v>
      </c>
      <c r="AI24" s="32">
        <v>65666.629499999995</v>
      </c>
      <c r="AK24" s="32">
        <f t="shared" si="0"/>
        <v>0</v>
      </c>
      <c r="AL24" s="32"/>
      <c r="AM24" s="4">
        <f ca="1">IF(AK24=0,'3) 2017 cases'!U12,0)</f>
        <v>74085.173454559437</v>
      </c>
    </row>
    <row r="25" spans="3:41" x14ac:dyDescent="0.25">
      <c r="D25" s="32" t="str">
        <f>'3) 2016 cases'!C13</f>
        <v>Single</v>
      </c>
      <c r="E25" s="32"/>
      <c r="F25" s="32" t="str">
        <f>'3) 2016 cases'!D13</f>
        <v>Male</v>
      </c>
      <c r="G25" s="49">
        <f>'3) 2016 cases'!E13</f>
        <v>9552</v>
      </c>
      <c r="H25" s="32" t="str">
        <f>'3) 2016 cases'!F13</f>
        <v>Alive</v>
      </c>
      <c r="I25" s="32" t="str">
        <f>'3) 2016 cases'!G13</f>
        <v/>
      </c>
      <c r="J25" s="49" t="str">
        <f>'3) 2016 cases'!H13</f>
        <v/>
      </c>
      <c r="K25" s="32" t="str">
        <f>'3) 2016 cases'!I13</f>
        <v/>
      </c>
      <c r="L25" s="32" t="str">
        <f>'3) 2016 cases'!J13</f>
        <v>Perth</v>
      </c>
      <c r="M25" s="32">
        <f>'3) 2016 cases'!K13</f>
        <v>430000</v>
      </c>
      <c r="N25" s="32">
        <f>'3) 2016 cases'!L13</f>
        <v>7.85</v>
      </c>
      <c r="O25" s="32">
        <f>'3) 2016 cases'!M13</f>
        <v>259198</v>
      </c>
      <c r="P25" s="32"/>
      <c r="Q25" s="58">
        <f>'3) 2016 cases'!O13</f>
        <v>90</v>
      </c>
      <c r="R25" s="32"/>
      <c r="S25" s="32">
        <f>'3) 2016 cases'!Q13</f>
        <v>7.4552232955274328E-2</v>
      </c>
      <c r="T25" s="32">
        <f>'3) 2016 cases'!R13</f>
        <v>6.4868498859960141E-2</v>
      </c>
      <c r="U25" s="32"/>
      <c r="V25" s="4">
        <f ca="1">'3) 2016 cases'!T13</f>
        <v>268578.37971215392</v>
      </c>
      <c r="Y25" s="32" t="s">
        <v>16</v>
      </c>
      <c r="Z25" s="32" t="s">
        <v>12</v>
      </c>
      <c r="AA25" s="49">
        <v>9552</v>
      </c>
      <c r="AB25" s="32" t="s">
        <v>13</v>
      </c>
      <c r="AC25" s="32" t="s">
        <v>17</v>
      </c>
      <c r="AD25" s="49" t="s">
        <v>17</v>
      </c>
      <c r="AE25" s="32" t="s">
        <v>17</v>
      </c>
      <c r="AF25" s="32" t="s">
        <v>20</v>
      </c>
      <c r="AG25" s="32">
        <v>463755</v>
      </c>
      <c r="AH25" s="32">
        <v>7.85</v>
      </c>
      <c r="AI25" s="32">
        <v>279545.04300000001</v>
      </c>
      <c r="AK25" s="32">
        <f t="shared" si="0"/>
        <v>0</v>
      </c>
      <c r="AL25" s="32"/>
      <c r="AM25" s="4">
        <f ca="1">IF(AK25=0,'3) 2017 cases'!U13,0)</f>
        <v>289746.24209353223</v>
      </c>
    </row>
    <row r="26" spans="3:41" x14ac:dyDescent="0.25">
      <c r="D26" s="32" t="str">
        <f>'3) 2016 cases'!C14</f>
        <v>Single</v>
      </c>
      <c r="E26" s="32"/>
      <c r="F26" s="32" t="str">
        <f>'3) 2016 cases'!D14</f>
        <v>Male</v>
      </c>
      <c r="G26" s="49">
        <f>'3) 2016 cases'!E14</f>
        <v>11351</v>
      </c>
      <c r="H26" s="32" t="str">
        <f>'3) 2016 cases'!F14</f>
        <v>Alive</v>
      </c>
      <c r="I26" s="32" t="str">
        <f>'3) 2016 cases'!G14</f>
        <v/>
      </c>
      <c r="J26" s="49" t="str">
        <f>'3) 2016 cases'!H14</f>
        <v/>
      </c>
      <c r="K26" s="32" t="str">
        <f>'3) 2016 cases'!I14</f>
        <v/>
      </c>
      <c r="L26" s="32" t="str">
        <f>'3) 2016 cases'!J14</f>
        <v>Brisbane</v>
      </c>
      <c r="M26" s="32">
        <f>'3) 2016 cases'!K14</f>
        <v>1045000</v>
      </c>
      <c r="N26" s="32">
        <f>'3) 2016 cases'!L14</f>
        <v>7.85</v>
      </c>
      <c r="O26" s="32">
        <f>'3) 2016 cases'!M14</f>
        <v>504333</v>
      </c>
      <c r="P26" s="32"/>
      <c r="Q26" s="58">
        <f>'3) 2016 cases'!O14</f>
        <v>85</v>
      </c>
      <c r="R26" s="32"/>
      <c r="S26" s="32">
        <f>'3) 2016 cases'!Q14</f>
        <v>7.2302392103851601E-2</v>
      </c>
      <c r="T26" s="32">
        <f>'3) 2016 cases'!R14</f>
        <v>5.5424966377019061E-2</v>
      </c>
      <c r="U26" s="32"/>
      <c r="V26" s="4">
        <f ca="1">'3) 2016 cases'!T14</f>
        <v>531642.41756998247</v>
      </c>
      <c r="Y26" s="32" t="s">
        <v>16</v>
      </c>
      <c r="Z26" s="32" t="s">
        <v>12</v>
      </c>
      <c r="AA26" s="49">
        <v>11351</v>
      </c>
      <c r="AB26" s="32" t="s">
        <v>19</v>
      </c>
      <c r="AC26" s="32" t="s">
        <v>17</v>
      </c>
      <c r="AD26" s="49" t="s">
        <v>17</v>
      </c>
      <c r="AE26" s="32" t="s">
        <v>17</v>
      </c>
      <c r="AF26" s="32" t="s">
        <v>24</v>
      </c>
      <c r="AG26" s="32">
        <v>1127032.5</v>
      </c>
      <c r="AH26" s="32">
        <v>7.85</v>
      </c>
      <c r="AI26" s="32">
        <v>543923.14049999998</v>
      </c>
      <c r="AK26" s="32">
        <f t="shared" si="0"/>
        <v>1</v>
      </c>
      <c r="AL26" s="32"/>
      <c r="AM26" s="4">
        <f>IF(AK26=0,'3) 2017 cases'!U14,0)</f>
        <v>0</v>
      </c>
      <c r="AN26" s="32">
        <f>MIN(O26,M26)</f>
        <v>504333</v>
      </c>
      <c r="AO26" s="32">
        <f>AN26*EXP((N26/100)*0.5+0.07*0.5)</f>
        <v>543204.99091031123</v>
      </c>
    </row>
    <row r="27" spans="3:41" x14ac:dyDescent="0.25">
      <c r="D27" s="32" t="str">
        <f>'3) 2016 cases'!C15</f>
        <v>Single</v>
      </c>
      <c r="E27" s="32"/>
      <c r="F27" s="32" t="str">
        <f>'3) 2016 cases'!D15</f>
        <v>Male</v>
      </c>
      <c r="G27" s="49">
        <f>'3) 2016 cases'!E15</f>
        <v>14981</v>
      </c>
      <c r="H27" s="32" t="str">
        <f>'3) 2016 cases'!F15</f>
        <v>Alive</v>
      </c>
      <c r="I27" s="32" t="str">
        <f>'3) 2016 cases'!G15</f>
        <v>Female</v>
      </c>
      <c r="J27" s="49">
        <f>'3) 2016 cases'!H15</f>
        <v>17144</v>
      </c>
      <c r="K27" s="32" t="str">
        <f>'3) 2016 cases'!I15</f>
        <v>Deceased</v>
      </c>
      <c r="L27" s="32" t="str">
        <f>'3) 2016 cases'!J15</f>
        <v>Adelaide</v>
      </c>
      <c r="M27" s="32">
        <f>'3) 2016 cases'!K15</f>
        <v>375000</v>
      </c>
      <c r="N27" s="32">
        <f>'3) 2016 cases'!L15</f>
        <v>8.1999999999999993</v>
      </c>
      <c r="O27" s="32">
        <f>'3) 2016 cases'!M15</f>
        <v>120638</v>
      </c>
      <c r="P27" s="32"/>
      <c r="Q27" s="58">
        <f>'3) 2016 cases'!O15</f>
        <v>76</v>
      </c>
      <c r="R27" s="32"/>
      <c r="S27" s="32">
        <f>'3) 2016 cases'!Q15</f>
        <v>6.639962125003708E-2</v>
      </c>
      <c r="T27" s="32">
        <f>'3) 2016 cases'!R15</f>
        <v>4.3425056649869002E-2</v>
      </c>
      <c r="U27" s="32"/>
      <c r="V27" s="4">
        <f ca="1">'3) 2016 cases'!T15</f>
        <v>138717.16242300681</v>
      </c>
      <c r="Y27" s="32" t="s">
        <v>16</v>
      </c>
      <c r="Z27" s="32" t="s">
        <v>12</v>
      </c>
      <c r="AA27" s="49">
        <v>14981</v>
      </c>
      <c r="AB27" s="32" t="s">
        <v>13</v>
      </c>
      <c r="AC27" s="32" t="s">
        <v>14</v>
      </c>
      <c r="AD27" s="49">
        <v>17144</v>
      </c>
      <c r="AE27" s="32" t="s">
        <v>19</v>
      </c>
      <c r="AF27" s="32" t="s">
        <v>21</v>
      </c>
      <c r="AG27" s="32">
        <v>405750</v>
      </c>
      <c r="AH27" s="32">
        <v>8.1999999999999993</v>
      </c>
      <c r="AI27" s="32">
        <v>130530.31600000001</v>
      </c>
      <c r="AK27" s="32">
        <f t="shared" si="0"/>
        <v>0</v>
      </c>
      <c r="AL27" s="32"/>
      <c r="AM27" s="4">
        <f ca="1">IF(AK27=0,'3) 2017 cases'!U15,0)</f>
        <v>149378.62312824815</v>
      </c>
    </row>
    <row r="28" spans="3:41" x14ac:dyDescent="0.25">
      <c r="D28" s="32" t="str">
        <f>'3) 2016 cases'!C16</f>
        <v>Single</v>
      </c>
      <c r="E28" s="32"/>
      <c r="F28" s="32" t="str">
        <f>'3) 2016 cases'!D16</f>
        <v>Male</v>
      </c>
      <c r="G28" s="49">
        <f>'3) 2016 cases'!E16</f>
        <v>19188</v>
      </c>
      <c r="H28" s="32" t="str">
        <f>'3) 2016 cases'!F16</f>
        <v>Alive</v>
      </c>
      <c r="I28" s="32" t="str">
        <f>'3) 2016 cases'!G16</f>
        <v/>
      </c>
      <c r="J28" s="49" t="str">
        <f>'3) 2016 cases'!H16</f>
        <v/>
      </c>
      <c r="K28" s="32" t="str">
        <f>'3) 2016 cases'!I16</f>
        <v/>
      </c>
      <c r="L28" s="32" t="str">
        <f>'3) 2016 cases'!J16</f>
        <v>Sydney</v>
      </c>
      <c r="M28" s="32">
        <f>'3) 2016 cases'!K16</f>
        <v>250000</v>
      </c>
      <c r="N28" s="32">
        <f>'3) 2016 cases'!L16</f>
        <v>8.1999999999999993</v>
      </c>
      <c r="O28" s="32">
        <f>'3) 2016 cases'!M16</f>
        <v>54024</v>
      </c>
      <c r="P28" s="32"/>
      <c r="Q28" s="58">
        <f>'3) 2016 cases'!O16</f>
        <v>64</v>
      </c>
      <c r="R28" s="32"/>
      <c r="S28" s="32">
        <f>'3) 2016 cases'!Q16</f>
        <v>6.0459778905231347E-2</v>
      </c>
      <c r="T28" s="32">
        <f>'3) 2016 cases'!R16</f>
        <v>5.4783474896411326E-2</v>
      </c>
      <c r="U28" s="32"/>
      <c r="V28" s="4">
        <f ca="1">'3) 2016 cases'!T16</f>
        <v>69904.360822413801</v>
      </c>
      <c r="Y28" s="32" t="s">
        <v>16</v>
      </c>
      <c r="Z28" s="32" t="s">
        <v>12</v>
      </c>
      <c r="AA28" s="49">
        <v>19188</v>
      </c>
      <c r="AB28" s="32" t="s">
        <v>13</v>
      </c>
      <c r="AC28" s="32" t="s">
        <v>17</v>
      </c>
      <c r="AD28" s="49" t="s">
        <v>17</v>
      </c>
      <c r="AE28" s="32" t="s">
        <v>17</v>
      </c>
      <c r="AF28" s="32" t="s">
        <v>15</v>
      </c>
      <c r="AG28" s="32">
        <v>270500</v>
      </c>
      <c r="AH28" s="32">
        <v>8.1999999999999993</v>
      </c>
      <c r="AI28" s="32">
        <v>58453.968000000001</v>
      </c>
      <c r="AK28" s="32">
        <f t="shared" si="0"/>
        <v>0</v>
      </c>
      <c r="AL28" s="32"/>
      <c r="AM28" s="4">
        <f ca="1">IF(AK28=0,'3) 2017 cases'!U16,0)</f>
        <v>75132.815042717993</v>
      </c>
    </row>
    <row r="29" spans="3:41" x14ac:dyDescent="0.25">
      <c r="D29" s="32" t="str">
        <f>'3) 2016 cases'!C17</f>
        <v>Single</v>
      </c>
      <c r="E29" s="32"/>
      <c r="F29" s="32" t="str">
        <f>'3) 2016 cases'!D17</f>
        <v>Male</v>
      </c>
      <c r="G29" s="49">
        <f>'3) 2016 cases'!E17</f>
        <v>13624</v>
      </c>
      <c r="H29" s="32" t="str">
        <f>'3) 2016 cases'!F17</f>
        <v>Alive</v>
      </c>
      <c r="I29" s="32" t="str">
        <f>'3) 2016 cases'!G17</f>
        <v/>
      </c>
      <c r="J29" s="49" t="str">
        <f>'3) 2016 cases'!H17</f>
        <v/>
      </c>
      <c r="K29" s="32" t="str">
        <f>'3) 2016 cases'!I17</f>
        <v/>
      </c>
      <c r="L29" s="32" t="str">
        <f>'3) 2016 cases'!J17</f>
        <v>Perth</v>
      </c>
      <c r="M29" s="32">
        <f>'3) 2016 cases'!K17</f>
        <v>400000</v>
      </c>
      <c r="N29" s="32">
        <f>'3) 2016 cases'!L17</f>
        <v>8.85</v>
      </c>
      <c r="O29" s="32">
        <f>'3) 2016 cases'!M17</f>
        <v>175179</v>
      </c>
      <c r="P29" s="32"/>
      <c r="Q29" s="58">
        <f>'3) 2016 cases'!O17</f>
        <v>79</v>
      </c>
      <c r="R29" s="32"/>
      <c r="S29" s="32">
        <f>'3) 2016 cases'!Q17</f>
        <v>7.4552232955274328E-2</v>
      </c>
      <c r="T29" s="32">
        <f>'3) 2016 cases'!R17</f>
        <v>6.4868498859960141E-2</v>
      </c>
      <c r="U29" s="32"/>
      <c r="V29" s="4">
        <f ca="1">'3) 2016 cases'!T17</f>
        <v>209531.99683906895</v>
      </c>
      <c r="Y29" s="32" t="s">
        <v>16</v>
      </c>
      <c r="Z29" s="32" t="s">
        <v>12</v>
      </c>
      <c r="AA29" s="49">
        <v>13624</v>
      </c>
      <c r="AB29" s="32" t="s">
        <v>13</v>
      </c>
      <c r="AC29" s="32" t="s">
        <v>17</v>
      </c>
      <c r="AD29" s="49" t="s">
        <v>17</v>
      </c>
      <c r="AE29" s="32" t="s">
        <v>17</v>
      </c>
      <c r="AF29" s="32" t="s">
        <v>20</v>
      </c>
      <c r="AG29" s="32">
        <v>435400</v>
      </c>
      <c r="AH29" s="32">
        <v>8.85</v>
      </c>
      <c r="AI29" s="32">
        <v>190682.34150000001</v>
      </c>
      <c r="AK29" s="32">
        <f t="shared" si="0"/>
        <v>0</v>
      </c>
      <c r="AL29" s="32"/>
      <c r="AM29" s="4">
        <f ca="1">IF(AK29=0,'3) 2017 cases'!U17,0)</f>
        <v>226398.23857066839</v>
      </c>
    </row>
    <row r="30" spans="3:41" x14ac:dyDescent="0.25">
      <c r="D30" s="32" t="str">
        <f>'3) 2016 cases'!C18</f>
        <v>Single</v>
      </c>
      <c r="E30" s="32"/>
      <c r="F30" s="32" t="str">
        <f>'3) 2016 cases'!D18</f>
        <v>Male</v>
      </c>
      <c r="G30" s="49">
        <f>'3) 2016 cases'!E18</f>
        <v>11727</v>
      </c>
      <c r="H30" s="32" t="str">
        <f>'3) 2016 cases'!F18</f>
        <v>Alive</v>
      </c>
      <c r="I30" s="32" t="str">
        <f>'3) 2016 cases'!G18</f>
        <v/>
      </c>
      <c r="J30" s="49" t="str">
        <f>'3) 2016 cases'!H18</f>
        <v/>
      </c>
      <c r="K30" s="32" t="str">
        <f>'3) 2016 cases'!I18</f>
        <v/>
      </c>
      <c r="L30" s="32" t="str">
        <f>'3) 2016 cases'!J18</f>
        <v>Darwin</v>
      </c>
      <c r="M30" s="32">
        <f>'3) 2016 cases'!K18</f>
        <v>210000</v>
      </c>
      <c r="N30" s="32">
        <f>'3) 2016 cases'!L18</f>
        <v>8.65</v>
      </c>
      <c r="O30" s="32">
        <f>'3) 2016 cases'!M18</f>
        <v>105427</v>
      </c>
      <c r="P30" s="32"/>
      <c r="Q30" s="58">
        <f>'3) 2016 cases'!O18</f>
        <v>84</v>
      </c>
      <c r="R30" s="32"/>
      <c r="S30" s="32">
        <f>'3) 2016 cases'!Q18</f>
        <v>7.7288380255278302E-2</v>
      </c>
      <c r="T30" s="32">
        <f>'3) 2016 cases'!R18</f>
        <v>4.7716681618892573E-2</v>
      </c>
      <c r="U30" s="32"/>
      <c r="V30" s="4">
        <f ca="1">'3) 2016 cases'!T18</f>
        <v>117899.37511723113</v>
      </c>
      <c r="Y30" s="32" t="s">
        <v>16</v>
      </c>
      <c r="Z30" s="32" t="s">
        <v>12</v>
      </c>
      <c r="AA30" s="49">
        <v>11727</v>
      </c>
      <c r="AB30" s="32" t="s">
        <v>13</v>
      </c>
      <c r="AC30" s="32" t="s">
        <v>17</v>
      </c>
      <c r="AD30" s="49" t="s">
        <v>17</v>
      </c>
      <c r="AE30" s="32" t="s">
        <v>17</v>
      </c>
      <c r="AF30" s="32" t="s">
        <v>22</v>
      </c>
      <c r="AG30" s="32">
        <v>228165</v>
      </c>
      <c r="AH30" s="32">
        <v>8.65</v>
      </c>
      <c r="AI30" s="32">
        <v>114546.43550000001</v>
      </c>
      <c r="AK30" s="32">
        <f t="shared" si="0"/>
        <v>0</v>
      </c>
      <c r="AL30" s="32"/>
      <c r="AM30" s="4">
        <f ca="1">IF(AK30=0,'3) 2017 cases'!U18,0)</f>
        <v>127539.11806444371</v>
      </c>
    </row>
    <row r="31" spans="3:41" x14ac:dyDescent="0.25">
      <c r="D31" s="32" t="str">
        <f>'3) 2016 cases'!C19</f>
        <v>Single</v>
      </c>
      <c r="E31" s="32"/>
      <c r="F31" s="32" t="str">
        <f>'3) 2016 cases'!D19</f>
        <v>Male</v>
      </c>
      <c r="G31" s="49">
        <f>'3) 2016 cases'!E19</f>
        <v>16736</v>
      </c>
      <c r="H31" s="32" t="str">
        <f>'3) 2016 cases'!F19</f>
        <v>Alive</v>
      </c>
      <c r="I31" s="32" t="str">
        <f>'3) 2016 cases'!G19</f>
        <v/>
      </c>
      <c r="J31" s="49" t="str">
        <f>'3) 2016 cases'!H19</f>
        <v/>
      </c>
      <c r="K31" s="32" t="str">
        <f>'3) 2016 cases'!I19</f>
        <v/>
      </c>
      <c r="L31" s="32" t="str">
        <f>'3) 2016 cases'!J19</f>
        <v>Canberra</v>
      </c>
      <c r="M31" s="32">
        <f>'3) 2016 cases'!K19</f>
        <v>385000</v>
      </c>
      <c r="N31" s="32">
        <f>'3) 2016 cases'!L19</f>
        <v>9.3000000000000007</v>
      </c>
      <c r="O31" s="32">
        <f>'3) 2016 cases'!M19</f>
        <v>130532</v>
      </c>
      <c r="P31" s="32"/>
      <c r="Q31" s="58">
        <f>'3) 2016 cases'!O19</f>
        <v>71</v>
      </c>
      <c r="R31" s="32"/>
      <c r="S31" s="32">
        <f>'3) 2016 cases'!Q19</f>
        <v>6.4419325448889148E-2</v>
      </c>
      <c r="T31" s="32">
        <f>'3) 2016 cases'!R19</f>
        <v>5.1556803430206084E-2</v>
      </c>
      <c r="U31" s="32"/>
      <c r="V31" s="4">
        <f ca="1">'3) 2016 cases'!T19</f>
        <v>186962.88634582417</v>
      </c>
      <c r="Y31" s="32" t="s">
        <v>16</v>
      </c>
      <c r="Z31" s="32" t="s">
        <v>12</v>
      </c>
      <c r="AA31" s="49">
        <v>16736</v>
      </c>
      <c r="AB31" s="32" t="s">
        <v>13</v>
      </c>
      <c r="AC31" s="32" t="s">
        <v>17</v>
      </c>
      <c r="AD31" s="49" t="s">
        <v>17</v>
      </c>
      <c r="AE31" s="32" t="s">
        <v>17</v>
      </c>
      <c r="AF31" s="32" t="s">
        <v>23</v>
      </c>
      <c r="AG31" s="32">
        <v>420805</v>
      </c>
      <c r="AH31" s="32">
        <v>9.3000000000000007</v>
      </c>
      <c r="AI31" s="32">
        <v>142671.476</v>
      </c>
      <c r="AK31" s="32">
        <f t="shared" si="0"/>
        <v>0</v>
      </c>
      <c r="AL31" s="32"/>
      <c r="AM31" s="4">
        <f ca="1">IF(AK31=0,'3) 2017 cases'!U19,0)</f>
        <v>201722.45328292498</v>
      </c>
    </row>
    <row r="32" spans="3:41" x14ac:dyDescent="0.25">
      <c r="D32" s="32" t="str">
        <f>'3) 2016 cases'!C20</f>
        <v>Single</v>
      </c>
      <c r="E32" s="32"/>
      <c r="F32" s="32" t="str">
        <f>'3) 2016 cases'!D20</f>
        <v>Male</v>
      </c>
      <c r="G32" s="49">
        <f>'3) 2016 cases'!E20</f>
        <v>12975</v>
      </c>
      <c r="H32" s="32" t="str">
        <f>'3) 2016 cases'!F20</f>
        <v>Alive</v>
      </c>
      <c r="I32" s="32" t="str">
        <f>'3) 2016 cases'!G20</f>
        <v/>
      </c>
      <c r="J32" s="49" t="str">
        <f>'3) 2016 cases'!H20</f>
        <v/>
      </c>
      <c r="K32" s="32" t="str">
        <f>'3) 2016 cases'!I20</f>
        <v/>
      </c>
      <c r="L32" s="32" t="str">
        <f>'3) 2016 cases'!J20</f>
        <v>Canberra</v>
      </c>
      <c r="M32" s="32">
        <f>'3) 2016 cases'!K20</f>
        <v>275000</v>
      </c>
      <c r="N32" s="32">
        <f>'3) 2016 cases'!L20</f>
        <v>7.9499999999999993</v>
      </c>
      <c r="O32" s="32">
        <f>'3) 2016 cases'!M20</f>
        <v>34913</v>
      </c>
      <c r="P32" s="32"/>
      <c r="Q32" s="58">
        <f>'3) 2016 cases'!O20</f>
        <v>81</v>
      </c>
      <c r="R32" s="32"/>
      <c r="S32" s="32">
        <f>'3) 2016 cases'!Q20</f>
        <v>6.4419325448889148E-2</v>
      </c>
      <c r="T32" s="32">
        <f>'3) 2016 cases'!R20</f>
        <v>5.1556803430206084E-2</v>
      </c>
      <c r="U32" s="32"/>
      <c r="V32" s="4">
        <f ca="1">'3) 2016 cases'!T20</f>
        <v>37790.448208531496</v>
      </c>
      <c r="Y32" s="32" t="s">
        <v>16</v>
      </c>
      <c r="Z32" s="32" t="s">
        <v>12</v>
      </c>
      <c r="AA32" s="49">
        <v>12975</v>
      </c>
      <c r="AB32" s="32" t="s">
        <v>13</v>
      </c>
      <c r="AC32" s="32" t="s">
        <v>17</v>
      </c>
      <c r="AD32" s="49" t="s">
        <v>17</v>
      </c>
      <c r="AE32" s="32" t="s">
        <v>17</v>
      </c>
      <c r="AF32" s="32" t="s">
        <v>23</v>
      </c>
      <c r="AG32" s="32">
        <v>296862.5</v>
      </c>
      <c r="AH32" s="32">
        <v>7.9499999999999993</v>
      </c>
      <c r="AI32" s="32">
        <v>37688.583499999993</v>
      </c>
      <c r="AK32" s="32">
        <f t="shared" si="0"/>
        <v>0</v>
      </c>
      <c r="AL32" s="32"/>
      <c r="AM32" s="4">
        <f ca="1">IF(AK32=0,'3) 2017 cases'!U20,0)</f>
        <v>40704.152190903456</v>
      </c>
    </row>
    <row r="33" spans="4:41" x14ac:dyDescent="0.25">
      <c r="D33" s="32" t="str">
        <f>'3) 2016 cases'!C21</f>
        <v>Single</v>
      </c>
      <c r="E33" s="32"/>
      <c r="F33" s="32" t="str">
        <f>'3) 2016 cases'!D21</f>
        <v>Male</v>
      </c>
      <c r="G33" s="49">
        <f>'3) 2016 cases'!E21</f>
        <v>15642</v>
      </c>
      <c r="H33" s="32" t="str">
        <f>'3) 2016 cases'!F21</f>
        <v>Alive</v>
      </c>
      <c r="I33" s="32" t="str">
        <f>'3) 2016 cases'!G21</f>
        <v/>
      </c>
      <c r="J33" s="49" t="str">
        <f>'3) 2016 cases'!H21</f>
        <v/>
      </c>
      <c r="K33" s="32" t="str">
        <f>'3) 2016 cases'!I21</f>
        <v/>
      </c>
      <c r="L33" s="32" t="str">
        <f>'3) 2016 cases'!J21</f>
        <v>Brisbane</v>
      </c>
      <c r="M33" s="32">
        <f>'3) 2016 cases'!K21</f>
        <v>225000</v>
      </c>
      <c r="N33" s="32">
        <f>'3) 2016 cases'!L21</f>
        <v>9.1</v>
      </c>
      <c r="O33" s="32">
        <f>'3) 2016 cases'!M21</f>
        <v>88104</v>
      </c>
      <c r="P33" s="32"/>
      <c r="Q33" s="58">
        <f>'3) 2016 cases'!O21</f>
        <v>74</v>
      </c>
      <c r="R33" s="32"/>
      <c r="S33" s="32">
        <f>'3) 2016 cases'!Q21</f>
        <v>7.2302392103851601E-2</v>
      </c>
      <c r="T33" s="32">
        <f>'3) 2016 cases'!R21</f>
        <v>5.5424966377019061E-2</v>
      </c>
      <c r="U33" s="32"/>
      <c r="V33" s="4">
        <f ca="1">'3) 2016 cases'!T21</f>
        <v>116429.90559941523</v>
      </c>
      <c r="Y33" s="32" t="s">
        <v>16</v>
      </c>
      <c r="Z33" s="32" t="s">
        <v>12</v>
      </c>
      <c r="AA33" s="49">
        <v>15642</v>
      </c>
      <c r="AB33" s="32" t="s">
        <v>13</v>
      </c>
      <c r="AC33" s="32" t="s">
        <v>17</v>
      </c>
      <c r="AD33" s="49" t="s">
        <v>17</v>
      </c>
      <c r="AE33" s="32" t="s">
        <v>17</v>
      </c>
      <c r="AF33" s="32" t="s">
        <v>24</v>
      </c>
      <c r="AG33" s="32">
        <v>245475</v>
      </c>
      <c r="AH33" s="32">
        <v>9.1</v>
      </c>
      <c r="AI33" s="32">
        <v>96121.463999999993</v>
      </c>
      <c r="AK33" s="32">
        <f t="shared" si="0"/>
        <v>0</v>
      </c>
      <c r="AL33" s="32"/>
      <c r="AM33" s="4">
        <f ca="1">IF(AK33=0,'3) 2017 cases'!U21,0)</f>
        <v>125656.97868185885</v>
      </c>
    </row>
    <row r="34" spans="4:41" x14ac:dyDescent="0.25">
      <c r="D34" s="32" t="str">
        <f>'3) 2016 cases'!C22</f>
        <v>Single</v>
      </c>
      <c r="E34" s="32"/>
      <c r="F34" s="32" t="str">
        <f>'3) 2016 cases'!D22</f>
        <v>Male</v>
      </c>
      <c r="G34" s="49">
        <f>'3) 2016 cases'!E22</f>
        <v>14555</v>
      </c>
      <c r="H34" s="32" t="str">
        <f>'3) 2016 cases'!F22</f>
        <v>Alive</v>
      </c>
      <c r="I34" s="32" t="str">
        <f>'3) 2016 cases'!G22</f>
        <v/>
      </c>
      <c r="J34" s="49" t="str">
        <f>'3) 2016 cases'!H22</f>
        <v/>
      </c>
      <c r="K34" s="32" t="str">
        <f>'3) 2016 cases'!I22</f>
        <v/>
      </c>
      <c r="L34" s="32" t="str">
        <f>'3) 2016 cases'!J22</f>
        <v>Brisbane</v>
      </c>
      <c r="M34" s="32">
        <f>'3) 2016 cases'!K22</f>
        <v>425000</v>
      </c>
      <c r="N34" s="32">
        <f>'3) 2016 cases'!L22</f>
        <v>9.15</v>
      </c>
      <c r="O34" s="32">
        <f>'3) 2016 cases'!M22</f>
        <v>43265</v>
      </c>
      <c r="P34" s="32"/>
      <c r="Q34" s="58">
        <f>'3) 2016 cases'!O22</f>
        <v>77</v>
      </c>
      <c r="R34" s="32"/>
      <c r="S34" s="32">
        <f>'3) 2016 cases'!Q22</f>
        <v>7.2302392103851601E-2</v>
      </c>
      <c r="T34" s="32">
        <f>'3) 2016 cases'!R22</f>
        <v>5.5424966377019061E-2</v>
      </c>
      <c r="U34" s="32"/>
      <c r="V34" s="4">
        <f ca="1">'3) 2016 cases'!T22</f>
        <v>54940.094411130311</v>
      </c>
      <c r="Y34" s="32" t="s">
        <v>16</v>
      </c>
      <c r="Z34" s="32" t="s">
        <v>12</v>
      </c>
      <c r="AA34" s="49">
        <v>14555</v>
      </c>
      <c r="AB34" s="32" t="s">
        <v>13</v>
      </c>
      <c r="AC34" s="32" t="s">
        <v>17</v>
      </c>
      <c r="AD34" s="49" t="s">
        <v>17</v>
      </c>
      <c r="AE34" s="32" t="s">
        <v>17</v>
      </c>
      <c r="AF34" s="32" t="s">
        <v>24</v>
      </c>
      <c r="AG34" s="32">
        <v>463887.49999999994</v>
      </c>
      <c r="AH34" s="32">
        <v>9.15</v>
      </c>
      <c r="AI34" s="32">
        <v>47223.747499999998</v>
      </c>
      <c r="AK34" s="32">
        <f t="shared" si="0"/>
        <v>0</v>
      </c>
      <c r="AL34" s="32"/>
      <c r="AM34" s="4">
        <f ca="1">IF(AK34=0,'3) 2017 cases'!U22,0)</f>
        <v>59375.251811599002</v>
      </c>
    </row>
    <row r="35" spans="4:41" x14ac:dyDescent="0.25">
      <c r="D35" s="32" t="str">
        <f>'3) 2016 cases'!C23</f>
        <v>Single</v>
      </c>
      <c r="E35" s="32"/>
      <c r="F35" s="32" t="str">
        <f>'3) 2016 cases'!D23</f>
        <v>Male</v>
      </c>
      <c r="G35" s="49">
        <f>'3) 2016 cases'!E23</f>
        <v>11034</v>
      </c>
      <c r="H35" s="32" t="str">
        <f>'3) 2016 cases'!F23</f>
        <v>Alive</v>
      </c>
      <c r="I35" s="32" t="str">
        <f>'3) 2016 cases'!G23</f>
        <v/>
      </c>
      <c r="J35" s="49" t="str">
        <f>'3) 2016 cases'!H23</f>
        <v/>
      </c>
      <c r="K35" s="32" t="str">
        <f>'3) 2016 cases'!I23</f>
        <v/>
      </c>
      <c r="L35" s="32" t="str">
        <f>'3) 2016 cases'!J23</f>
        <v>Sydney</v>
      </c>
      <c r="M35" s="32">
        <f>'3) 2016 cases'!K23</f>
        <v>460000</v>
      </c>
      <c r="N35" s="32">
        <f>'3) 2016 cases'!L23</f>
        <v>8.1</v>
      </c>
      <c r="O35" s="32">
        <f>'3) 2016 cases'!M23</f>
        <v>238919</v>
      </c>
      <c r="P35" s="32"/>
      <c r="Q35" s="58">
        <f>'3) 2016 cases'!O23</f>
        <v>86</v>
      </c>
      <c r="R35" s="32"/>
      <c r="S35" s="32">
        <f>'3) 2016 cases'!Q23</f>
        <v>6.0459778905231347E-2</v>
      </c>
      <c r="T35" s="32">
        <f>'3) 2016 cases'!R23</f>
        <v>5.4783474896411326E-2</v>
      </c>
      <c r="U35" s="32"/>
      <c r="V35" s="4">
        <f ca="1">'3) 2016 cases'!T23</f>
        <v>254442.09528333502</v>
      </c>
      <c r="Y35" s="32" t="s">
        <v>16</v>
      </c>
      <c r="Z35" s="32" t="s">
        <v>12</v>
      </c>
      <c r="AA35" s="49">
        <v>11034</v>
      </c>
      <c r="AB35" s="32" t="s">
        <v>13</v>
      </c>
      <c r="AC35" s="32" t="s">
        <v>17</v>
      </c>
      <c r="AD35" s="49" t="s">
        <v>17</v>
      </c>
      <c r="AE35" s="32" t="s">
        <v>17</v>
      </c>
      <c r="AF35" s="32" t="s">
        <v>15</v>
      </c>
      <c r="AG35" s="32">
        <v>497260</v>
      </c>
      <c r="AH35" s="32">
        <v>8.1</v>
      </c>
      <c r="AI35" s="32">
        <v>258271.43899999998</v>
      </c>
      <c r="AK35" s="32">
        <f t="shared" si="0"/>
        <v>0</v>
      </c>
      <c r="AL35" s="32"/>
      <c r="AM35" s="4">
        <f ca="1">IF(AK35=0,'3) 2017 cases'!U23,0)</f>
        <v>274731.96027869039</v>
      </c>
    </row>
    <row r="36" spans="4:41" x14ac:dyDescent="0.25">
      <c r="D36" s="32" t="str">
        <f>'3) 2016 cases'!C24</f>
        <v>Single</v>
      </c>
      <c r="E36" s="32"/>
      <c r="F36" s="32" t="str">
        <f>'3) 2016 cases'!D24</f>
        <v>Male</v>
      </c>
      <c r="G36" s="49">
        <f>'3) 2016 cases'!E24</f>
        <v>11266</v>
      </c>
      <c r="H36" s="32" t="str">
        <f>'3) 2016 cases'!F24</f>
        <v>Alive</v>
      </c>
      <c r="I36" s="32" t="str">
        <f>'3) 2016 cases'!G24</f>
        <v/>
      </c>
      <c r="J36" s="49" t="str">
        <f>'3) 2016 cases'!H24</f>
        <v/>
      </c>
      <c r="K36" s="32" t="str">
        <f>'3) 2016 cases'!I24</f>
        <v/>
      </c>
      <c r="L36" s="32" t="str">
        <f>'3) 2016 cases'!J24</f>
        <v>Darwin</v>
      </c>
      <c r="M36" s="32">
        <f>'3) 2016 cases'!K24</f>
        <v>225000</v>
      </c>
      <c r="N36" s="32">
        <f>'3) 2016 cases'!L24</f>
        <v>7.15</v>
      </c>
      <c r="O36" s="32">
        <f>'3) 2016 cases'!M24</f>
        <v>53796</v>
      </c>
      <c r="P36" s="32"/>
      <c r="Q36" s="58">
        <f>'3) 2016 cases'!O24</f>
        <v>86</v>
      </c>
      <c r="R36" s="32"/>
      <c r="S36" s="32">
        <f>'3) 2016 cases'!Q24</f>
        <v>7.7288380255278302E-2</v>
      </c>
      <c r="T36" s="32">
        <f>'3) 2016 cases'!R24</f>
        <v>4.7716681618892573E-2</v>
      </c>
      <c r="U36" s="32"/>
      <c r="V36" s="4">
        <f ca="1">'3) 2016 cases'!T24</f>
        <v>54253.138242110035</v>
      </c>
      <c r="Y36" s="32" t="s">
        <v>16</v>
      </c>
      <c r="Z36" s="32" t="s">
        <v>12</v>
      </c>
      <c r="AA36" s="49">
        <v>11266</v>
      </c>
      <c r="AB36" s="32" t="s">
        <v>13</v>
      </c>
      <c r="AC36" s="32" t="s">
        <v>17</v>
      </c>
      <c r="AD36" s="49" t="s">
        <v>17</v>
      </c>
      <c r="AE36" s="32" t="s">
        <v>17</v>
      </c>
      <c r="AF36" s="32" t="s">
        <v>22</v>
      </c>
      <c r="AG36" s="32">
        <v>241087.49999999997</v>
      </c>
      <c r="AH36" s="32">
        <v>7.15</v>
      </c>
      <c r="AI36" s="32">
        <v>57642.413999999997</v>
      </c>
      <c r="AK36" s="32">
        <f t="shared" si="0"/>
        <v>0</v>
      </c>
      <c r="AL36" s="32"/>
      <c r="AM36" s="4">
        <f ca="1">IF(AK36=0,'3) 2017 cases'!U24,0)</f>
        <v>58239.800371453101</v>
      </c>
    </row>
    <row r="37" spans="4:41" x14ac:dyDescent="0.25">
      <c r="D37" s="32" t="str">
        <f>'3) 2016 cases'!C25</f>
        <v>Single</v>
      </c>
      <c r="E37" s="32"/>
      <c r="F37" s="32" t="str">
        <f>'3) 2016 cases'!D25</f>
        <v>Male</v>
      </c>
      <c r="G37" s="49">
        <f>'3) 2016 cases'!E25</f>
        <v>11906</v>
      </c>
      <c r="H37" s="32" t="str">
        <f>'3) 2016 cases'!F25</f>
        <v>Alive</v>
      </c>
      <c r="I37" s="32" t="str">
        <f>'3) 2016 cases'!G25</f>
        <v>Female</v>
      </c>
      <c r="J37" s="49">
        <f>'3) 2016 cases'!H25</f>
        <v>13053</v>
      </c>
      <c r="K37" s="32" t="str">
        <f>'3) 2016 cases'!I25</f>
        <v>Deceased</v>
      </c>
      <c r="L37" s="32" t="str">
        <f>'3) 2016 cases'!J25</f>
        <v>Melbourne</v>
      </c>
      <c r="M37" s="32">
        <f>'3) 2016 cases'!K25</f>
        <v>335000</v>
      </c>
      <c r="N37" s="32">
        <f>'3) 2016 cases'!L25</f>
        <v>7.3000000000000007</v>
      </c>
      <c r="O37" s="32">
        <f>'3) 2016 cases'!M25</f>
        <v>166369</v>
      </c>
      <c r="P37" s="32"/>
      <c r="Q37" s="58">
        <f>'3) 2016 cases'!O25</f>
        <v>84</v>
      </c>
      <c r="R37" s="32"/>
      <c r="S37" s="32">
        <f>'3) 2016 cases'!Q25</f>
        <v>7.2488258642637193E-2</v>
      </c>
      <c r="T37" s="32">
        <f>'3) 2016 cases'!R25</f>
        <v>5.0085748750605209E-2</v>
      </c>
      <c r="U37" s="32"/>
      <c r="V37" s="4">
        <f ca="1">'3) 2016 cases'!T25</f>
        <v>169710.15203337459</v>
      </c>
      <c r="Y37" s="32" t="s">
        <v>16</v>
      </c>
      <c r="Z37" s="32" t="s">
        <v>12</v>
      </c>
      <c r="AA37" s="49">
        <v>11906</v>
      </c>
      <c r="AB37" s="32" t="s">
        <v>13</v>
      </c>
      <c r="AC37" s="32" t="s">
        <v>14</v>
      </c>
      <c r="AD37" s="49">
        <v>13053</v>
      </c>
      <c r="AE37" s="32" t="s">
        <v>19</v>
      </c>
      <c r="AF37" s="32" t="s">
        <v>25</v>
      </c>
      <c r="AG37" s="32">
        <v>359455</v>
      </c>
      <c r="AH37" s="32">
        <v>7.3000000000000007</v>
      </c>
      <c r="AI37" s="32">
        <v>178513.93700000001</v>
      </c>
      <c r="AK37" s="32">
        <f t="shared" si="0"/>
        <v>0</v>
      </c>
      <c r="AL37" s="32"/>
      <c r="AM37" s="4">
        <f ca="1">IF(AK37=0,'3) 2017 cases'!U25,0)</f>
        <v>182306.2242012184</v>
      </c>
    </row>
    <row r="38" spans="4:41" x14ac:dyDescent="0.25">
      <c r="D38" s="32" t="str">
        <f>'3) 2016 cases'!C26</f>
        <v>Single</v>
      </c>
      <c r="E38" s="32"/>
      <c r="F38" s="32" t="str">
        <f>'3) 2016 cases'!D26</f>
        <v>Female</v>
      </c>
      <c r="G38" s="49">
        <f>'3) 2016 cases'!E26</f>
        <v>12919</v>
      </c>
      <c r="H38" s="32" t="str">
        <f>'3) 2016 cases'!F26</f>
        <v>Deceased</v>
      </c>
      <c r="I38" s="32" t="str">
        <f>'3) 2016 cases'!G26</f>
        <v>Male</v>
      </c>
      <c r="J38" s="49">
        <f>'3) 2016 cases'!H26</f>
        <v>10291</v>
      </c>
      <c r="K38" s="32" t="str">
        <f>'3) 2016 cases'!I26</f>
        <v>Alive</v>
      </c>
      <c r="L38" s="32" t="str">
        <f>'3) 2016 cases'!J26</f>
        <v>Perth</v>
      </c>
      <c r="M38" s="32">
        <f>'3) 2016 cases'!K26</f>
        <v>1540000</v>
      </c>
      <c r="N38" s="32">
        <f>'3) 2016 cases'!L26</f>
        <v>7.3000000000000007</v>
      </c>
      <c r="O38" s="32">
        <f>'3) 2016 cases'!M26</f>
        <v>91726</v>
      </c>
      <c r="P38" s="32"/>
      <c r="Q38" s="58">
        <f>'3) 2016 cases'!O26</f>
        <v>88</v>
      </c>
      <c r="R38" s="32"/>
      <c r="S38" s="32">
        <f>'3) 2016 cases'!Q26</f>
        <v>7.4552232955274328E-2</v>
      </c>
      <c r="T38" s="32">
        <f>'3) 2016 cases'!R26</f>
        <v>6.4868498859960141E-2</v>
      </c>
      <c r="U38" s="32"/>
      <c r="V38" s="4">
        <f ca="1">'3) 2016 cases'!T26</f>
        <v>93070.62111824163</v>
      </c>
      <c r="Y38" s="32" t="s">
        <v>16</v>
      </c>
      <c r="Z38" s="32" t="s">
        <v>14</v>
      </c>
      <c r="AA38" s="49">
        <v>12919</v>
      </c>
      <c r="AB38" s="32" t="s">
        <v>19</v>
      </c>
      <c r="AC38" s="32" t="s">
        <v>12</v>
      </c>
      <c r="AD38" s="49">
        <v>10291</v>
      </c>
      <c r="AE38" s="32" t="s">
        <v>13</v>
      </c>
      <c r="AF38" s="32" t="s">
        <v>20</v>
      </c>
      <c r="AG38" s="32">
        <v>1652420</v>
      </c>
      <c r="AH38" s="32">
        <v>7.3000000000000007</v>
      </c>
      <c r="AI38" s="32">
        <v>98421.997999999992</v>
      </c>
      <c r="AK38" s="32">
        <v>0</v>
      </c>
      <c r="AL38" s="32"/>
      <c r="AM38" s="4">
        <f ca="1">IF(AK38=0,'3) 2017 cases'!U26,0)</f>
        <v>100977.61057350753</v>
      </c>
    </row>
    <row r="39" spans="4:41" x14ac:dyDescent="0.25">
      <c r="D39" s="32"/>
      <c r="E39" s="32"/>
      <c r="F39" s="32"/>
      <c r="G39" s="49"/>
      <c r="H39" s="32"/>
      <c r="I39" s="32"/>
      <c r="J39" s="49"/>
      <c r="K39" s="32"/>
      <c r="L39" s="32"/>
      <c r="M39" s="32"/>
      <c r="N39" s="32"/>
      <c r="O39" s="32"/>
      <c r="P39" s="32"/>
      <c r="Q39" s="58"/>
      <c r="R39" s="32"/>
      <c r="S39" s="32"/>
      <c r="T39" s="32"/>
      <c r="U39" s="32"/>
      <c r="V39" s="4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K39" s="32"/>
      <c r="AL39" s="32"/>
      <c r="AM39" s="4"/>
    </row>
    <row r="40" spans="4:41" x14ac:dyDescent="0.25">
      <c r="D40" s="32" t="str">
        <f>'3) 2016 cases'!C28</f>
        <v>Single</v>
      </c>
      <c r="E40" s="32"/>
      <c r="F40" s="32" t="str">
        <f>'3) 2016 cases'!D28</f>
        <v>Female</v>
      </c>
      <c r="G40" s="49">
        <f>'3) 2016 cases'!E28</f>
        <v>16415</v>
      </c>
      <c r="H40" s="32" t="str">
        <f>'3) 2016 cases'!F28</f>
        <v>Alive</v>
      </c>
      <c r="I40" s="32" t="str">
        <f>'3) 2016 cases'!G28</f>
        <v/>
      </c>
      <c r="J40" s="49" t="str">
        <f>'3) 2016 cases'!H28</f>
        <v/>
      </c>
      <c r="K40" s="32" t="str">
        <f>'3) 2016 cases'!I28</f>
        <v/>
      </c>
      <c r="L40" s="32" t="str">
        <f>'3) 2016 cases'!J28</f>
        <v>Hobart</v>
      </c>
      <c r="M40" s="32">
        <f>'3) 2016 cases'!K28</f>
        <v>430000</v>
      </c>
      <c r="N40" s="32">
        <f>'3) 2016 cases'!L28</f>
        <v>7.25</v>
      </c>
      <c r="O40" s="32">
        <f>'3) 2016 cases'!M28</f>
        <v>88566</v>
      </c>
      <c r="P40" s="32"/>
      <c r="Q40" s="58">
        <f>'3) 2016 cases'!O28</f>
        <v>72</v>
      </c>
      <c r="R40" s="32"/>
      <c r="S40" s="32">
        <f>'3) 2016 cases'!Q28</f>
        <v>7.7575433563764035E-2</v>
      </c>
      <c r="T40" s="32">
        <f>'3) 2016 cases'!R28</f>
        <v>6.6180282905141802E-2</v>
      </c>
      <c r="U40" s="32"/>
      <c r="V40" s="4">
        <f ca="1">'3) 2016 cases'!T28</f>
        <v>92411.728479378115</v>
      </c>
      <c r="Y40" s="32" t="s">
        <v>16</v>
      </c>
      <c r="Z40" s="32" t="s">
        <v>14</v>
      </c>
      <c r="AA40" s="49">
        <v>16415</v>
      </c>
      <c r="AB40" s="32" t="s">
        <v>13</v>
      </c>
      <c r="AC40" s="32" t="s">
        <v>17</v>
      </c>
      <c r="AD40" s="49" t="s">
        <v>17</v>
      </c>
      <c r="AE40" s="32" t="s">
        <v>17</v>
      </c>
      <c r="AF40" s="32" t="s">
        <v>18</v>
      </c>
      <c r="AG40" s="32">
        <v>461175</v>
      </c>
      <c r="AH40" s="32">
        <v>7.25</v>
      </c>
      <c r="AI40" s="32">
        <v>94987.035000000003</v>
      </c>
      <c r="AK40" s="32">
        <f t="shared" ref="AK40:AK75" si="1">IF(OR(AB40="Deceased",AND(AB40="Deceased",AE40="Deceased")),1,0)</f>
        <v>0</v>
      </c>
      <c r="AL40" s="32"/>
      <c r="AM40" s="4">
        <f ca="1">IF(AK40=0,'3) 2017 cases'!U28,0)</f>
        <v>99162.542492257999</v>
      </c>
    </row>
    <row r="41" spans="4:41" x14ac:dyDescent="0.25">
      <c r="D41" s="32" t="str">
        <f>'3) 2016 cases'!C29</f>
        <v>Single</v>
      </c>
      <c r="E41" s="32"/>
      <c r="F41" s="32" t="str">
        <f>'3) 2016 cases'!D29</f>
        <v>Female</v>
      </c>
      <c r="G41" s="49">
        <f>'3) 2016 cases'!E29</f>
        <v>10673</v>
      </c>
      <c r="H41" s="32" t="str">
        <f>'3) 2016 cases'!F29</f>
        <v>Alive</v>
      </c>
      <c r="I41" s="32" t="str">
        <f>'3) 2016 cases'!G29</f>
        <v/>
      </c>
      <c r="J41" s="49" t="str">
        <f>'3) 2016 cases'!H29</f>
        <v/>
      </c>
      <c r="K41" s="32" t="str">
        <f>'3) 2016 cases'!I29</f>
        <v/>
      </c>
      <c r="L41" s="32" t="str">
        <f>'3) 2016 cases'!J29</f>
        <v>Adelaide</v>
      </c>
      <c r="M41" s="32">
        <f>'3) 2016 cases'!K29</f>
        <v>635000</v>
      </c>
      <c r="N41" s="32">
        <f>'3) 2016 cases'!L29</f>
        <v>7.25</v>
      </c>
      <c r="O41" s="32">
        <f>'3) 2016 cases'!M29</f>
        <v>87890</v>
      </c>
      <c r="P41" s="32"/>
      <c r="Q41" s="58">
        <f>'3) 2016 cases'!O29</f>
        <v>87</v>
      </c>
      <c r="R41" s="32"/>
      <c r="S41" s="32">
        <f>'3) 2016 cases'!Q29</f>
        <v>6.639962125003708E-2</v>
      </c>
      <c r="T41" s="32">
        <f>'3) 2016 cases'!R29</f>
        <v>4.3425056649869002E-2</v>
      </c>
      <c r="U41" s="32"/>
      <c r="V41" s="4">
        <f ca="1">'3) 2016 cases'!T29</f>
        <v>89250.658709623036</v>
      </c>
      <c r="Y41" s="32" t="s">
        <v>16</v>
      </c>
      <c r="Z41" s="32" t="s">
        <v>14</v>
      </c>
      <c r="AA41" s="49">
        <v>10673</v>
      </c>
      <c r="AB41" s="32" t="s">
        <v>13</v>
      </c>
      <c r="AC41" s="32" t="s">
        <v>17</v>
      </c>
      <c r="AD41" s="49" t="s">
        <v>17</v>
      </c>
      <c r="AE41" s="32" t="s">
        <v>17</v>
      </c>
      <c r="AF41" s="32" t="s">
        <v>21</v>
      </c>
      <c r="AG41" s="32">
        <v>681037.5</v>
      </c>
      <c r="AH41" s="32">
        <v>7.25</v>
      </c>
      <c r="AI41" s="32">
        <v>94262.024999999994</v>
      </c>
      <c r="AK41" s="32">
        <f t="shared" si="1"/>
        <v>0</v>
      </c>
      <c r="AL41" s="32"/>
      <c r="AM41" s="4">
        <f ca="1">IF(AK41=0,'3) 2017 cases'!U29,0)</f>
        <v>95844.175693707919</v>
      </c>
    </row>
    <row r="42" spans="4:41" x14ac:dyDescent="0.25">
      <c r="D42" s="32" t="str">
        <f>'3) 2016 cases'!C30</f>
        <v>Single</v>
      </c>
      <c r="E42" s="32"/>
      <c r="F42" s="32" t="str">
        <f>'3) 2016 cases'!D30</f>
        <v>Female</v>
      </c>
      <c r="G42" s="49">
        <f>'3) 2016 cases'!E30</f>
        <v>11451</v>
      </c>
      <c r="H42" s="32" t="str">
        <f>'3) 2016 cases'!F30</f>
        <v>Alive</v>
      </c>
      <c r="I42" s="32" t="str">
        <f>'3) 2016 cases'!G30</f>
        <v/>
      </c>
      <c r="J42" s="49" t="str">
        <f>'3) 2016 cases'!H30</f>
        <v/>
      </c>
      <c r="K42" s="32" t="str">
        <f>'3) 2016 cases'!I30</f>
        <v/>
      </c>
      <c r="L42" s="32" t="str">
        <f>'3) 2016 cases'!J30</f>
        <v>Brisbane</v>
      </c>
      <c r="M42" s="32">
        <f>'3) 2016 cases'!K30</f>
        <v>690000</v>
      </c>
      <c r="N42" s="32">
        <f>'3) 2016 cases'!L30</f>
        <v>7.4499999999999993</v>
      </c>
      <c r="O42" s="32">
        <f>'3) 2016 cases'!M30</f>
        <v>342516</v>
      </c>
      <c r="P42" s="32"/>
      <c r="Q42" s="58">
        <f>'3) 2016 cases'!O30</f>
        <v>85</v>
      </c>
      <c r="R42" s="32"/>
      <c r="S42" s="32">
        <f>'3) 2016 cases'!Q30</f>
        <v>7.2302392103851601E-2</v>
      </c>
      <c r="T42" s="32">
        <f>'3) 2016 cases'!R30</f>
        <v>5.5424966377019061E-2</v>
      </c>
      <c r="U42" s="32"/>
      <c r="V42" s="4">
        <f ca="1">'3) 2016 cases'!T30</f>
        <v>353934.55076033482</v>
      </c>
      <c r="Y42" s="32" t="s">
        <v>16</v>
      </c>
      <c r="Z42" s="32" t="s">
        <v>14</v>
      </c>
      <c r="AA42" s="49">
        <v>11451</v>
      </c>
      <c r="AB42" s="32" t="s">
        <v>13</v>
      </c>
      <c r="AC42" s="32" t="s">
        <v>17</v>
      </c>
      <c r="AD42" s="49" t="s">
        <v>17</v>
      </c>
      <c r="AE42" s="32" t="s">
        <v>17</v>
      </c>
      <c r="AF42" s="32" t="s">
        <v>24</v>
      </c>
      <c r="AG42" s="32">
        <v>741405</v>
      </c>
      <c r="AH42" s="32">
        <v>7.4499999999999993</v>
      </c>
      <c r="AI42" s="32">
        <v>368033.44199999998</v>
      </c>
      <c r="AK42" s="32">
        <f t="shared" si="1"/>
        <v>0</v>
      </c>
      <c r="AL42" s="32"/>
      <c r="AM42" s="4">
        <f ca="1">IF(AK42=0,'3) 2017 cases'!U30,0)</f>
        <v>380359.07502028317</v>
      </c>
    </row>
    <row r="43" spans="4:41" x14ac:dyDescent="0.25">
      <c r="D43" s="32" t="str">
        <f>'3) 2016 cases'!C31</f>
        <v>Single</v>
      </c>
      <c r="E43" s="32"/>
      <c r="F43" s="32" t="str">
        <f>'3) 2016 cases'!D31</f>
        <v>Female</v>
      </c>
      <c r="G43" s="49">
        <f>'3) 2016 cases'!E31</f>
        <v>17307</v>
      </c>
      <c r="H43" s="32" t="str">
        <f>'3) 2016 cases'!F31</f>
        <v>Alive</v>
      </c>
      <c r="I43" s="32" t="str">
        <f>'3) 2016 cases'!G31</f>
        <v/>
      </c>
      <c r="J43" s="49" t="str">
        <f>'3) 2016 cases'!H31</f>
        <v/>
      </c>
      <c r="K43" s="32" t="str">
        <f>'3) 2016 cases'!I31</f>
        <v/>
      </c>
      <c r="L43" s="32" t="str">
        <f>'3) 2016 cases'!J31</f>
        <v>Hobart</v>
      </c>
      <c r="M43" s="32">
        <f>'3) 2016 cases'!K31</f>
        <v>205000</v>
      </c>
      <c r="N43" s="32">
        <f>'3) 2016 cases'!L31</f>
        <v>7.25</v>
      </c>
      <c r="O43" s="32">
        <f>'3) 2016 cases'!M31</f>
        <v>25154</v>
      </c>
      <c r="P43" s="32"/>
      <c r="Q43" s="58">
        <f>'3) 2016 cases'!O31</f>
        <v>69</v>
      </c>
      <c r="R43" s="32"/>
      <c r="S43" s="32">
        <f>'3) 2016 cases'!Q31</f>
        <v>7.7575433563764035E-2</v>
      </c>
      <c r="T43" s="32">
        <f>'3) 2016 cases'!R31</f>
        <v>6.6180282905141802E-2</v>
      </c>
      <c r="U43" s="32"/>
      <c r="V43" s="4">
        <f ca="1">'3) 2016 cases'!T31</f>
        <v>26420.751583878038</v>
      </c>
      <c r="Y43" s="32" t="s">
        <v>16</v>
      </c>
      <c r="Z43" s="32" t="s">
        <v>14</v>
      </c>
      <c r="AA43" s="49">
        <v>17307</v>
      </c>
      <c r="AB43" s="32" t="s">
        <v>13</v>
      </c>
      <c r="AC43" s="32" t="s">
        <v>17</v>
      </c>
      <c r="AD43" s="49" t="s">
        <v>17</v>
      </c>
      <c r="AE43" s="32" t="s">
        <v>17</v>
      </c>
      <c r="AF43" s="32" t="s">
        <v>18</v>
      </c>
      <c r="AG43" s="32">
        <v>219862.5</v>
      </c>
      <c r="AH43" s="32">
        <v>7.25</v>
      </c>
      <c r="AI43" s="32">
        <v>26977.665000000001</v>
      </c>
      <c r="AK43" s="32">
        <f t="shared" si="1"/>
        <v>0</v>
      </c>
      <c r="AL43" s="32"/>
      <c r="AM43" s="4">
        <f ca="1">IF(AK43=0,'3) 2017 cases'!U31,0)</f>
        <v>28347.912968509696</v>
      </c>
    </row>
    <row r="44" spans="4:41" x14ac:dyDescent="0.25">
      <c r="D44" s="32" t="str">
        <f>'3) 2016 cases'!C32</f>
        <v>Single</v>
      </c>
      <c r="E44" s="32"/>
      <c r="F44" s="32" t="str">
        <f>'3) 2016 cases'!D32</f>
        <v>Female</v>
      </c>
      <c r="G44" s="49">
        <f>'3) 2016 cases'!E32</f>
        <v>12817</v>
      </c>
      <c r="H44" s="32" t="str">
        <f>'3) 2016 cases'!F32</f>
        <v>Alive</v>
      </c>
      <c r="I44" s="32" t="str">
        <f>'3) 2016 cases'!G32</f>
        <v/>
      </c>
      <c r="J44" s="49" t="str">
        <f>'3) 2016 cases'!H32</f>
        <v/>
      </c>
      <c r="K44" s="32" t="str">
        <f>'3) 2016 cases'!I32</f>
        <v/>
      </c>
      <c r="L44" s="32" t="str">
        <f>'3) 2016 cases'!J32</f>
        <v>Hobart</v>
      </c>
      <c r="M44" s="32">
        <f>'3) 2016 cases'!K32</f>
        <v>240000</v>
      </c>
      <c r="N44" s="32">
        <f>'3) 2016 cases'!L32</f>
        <v>7.25</v>
      </c>
      <c r="O44" s="32">
        <f>'3) 2016 cases'!M32</f>
        <v>85256</v>
      </c>
      <c r="P44" s="32"/>
      <c r="Q44" s="58">
        <f>'3) 2016 cases'!O32</f>
        <v>81</v>
      </c>
      <c r="R44" s="32"/>
      <c r="S44" s="32">
        <f>'3) 2016 cases'!Q32</f>
        <v>7.7575433563764035E-2</v>
      </c>
      <c r="T44" s="32">
        <f>'3) 2016 cases'!R32</f>
        <v>6.6180282905141802E-2</v>
      </c>
      <c r="U44" s="32"/>
      <c r="V44" s="4">
        <f ca="1">'3) 2016 cases'!T32</f>
        <v>87378.368229835527</v>
      </c>
      <c r="Y44" s="32" t="s">
        <v>16</v>
      </c>
      <c r="Z44" s="32" t="s">
        <v>14</v>
      </c>
      <c r="AA44" s="49">
        <v>12817</v>
      </c>
      <c r="AB44" s="32" t="s">
        <v>13</v>
      </c>
      <c r="AC44" s="32" t="s">
        <v>17</v>
      </c>
      <c r="AD44" s="49" t="s">
        <v>17</v>
      </c>
      <c r="AE44" s="32" t="s">
        <v>17</v>
      </c>
      <c r="AF44" s="32" t="s">
        <v>18</v>
      </c>
      <c r="AG44" s="32">
        <v>257400</v>
      </c>
      <c r="AH44" s="32">
        <v>7.25</v>
      </c>
      <c r="AI44" s="32">
        <v>91437.06</v>
      </c>
      <c r="AK44" s="32">
        <f t="shared" si="1"/>
        <v>0</v>
      </c>
      <c r="AL44" s="32"/>
      <c r="AM44" s="4">
        <f ca="1">IF(AK44=0,'3) 2017 cases'!U32,0)</f>
        <v>93792.323520005491</v>
      </c>
    </row>
    <row r="45" spans="4:41" x14ac:dyDescent="0.25">
      <c r="D45" s="32" t="str">
        <f>'3) 2016 cases'!C33</f>
        <v>Single</v>
      </c>
      <c r="E45" s="32"/>
      <c r="F45" s="32" t="str">
        <f>'3) 2016 cases'!D33</f>
        <v>Female</v>
      </c>
      <c r="G45" s="49">
        <f>'3) 2016 cases'!E33</f>
        <v>13740</v>
      </c>
      <c r="H45" s="32" t="str">
        <f>'3) 2016 cases'!F33</f>
        <v>Alive</v>
      </c>
      <c r="I45" s="32" t="str">
        <f>'3) 2016 cases'!G33</f>
        <v/>
      </c>
      <c r="J45" s="49" t="str">
        <f>'3) 2016 cases'!H33</f>
        <v/>
      </c>
      <c r="K45" s="32" t="str">
        <f>'3) 2016 cases'!I33</f>
        <v/>
      </c>
      <c r="L45" s="32" t="str">
        <f>'3) 2016 cases'!J33</f>
        <v>Darwin</v>
      </c>
      <c r="M45" s="32">
        <f>'3) 2016 cases'!K33</f>
        <v>230000</v>
      </c>
      <c r="N45" s="32">
        <f>'3) 2016 cases'!L33</f>
        <v>7.25</v>
      </c>
      <c r="O45" s="32">
        <f>'3) 2016 cases'!M33</f>
        <v>85275</v>
      </c>
      <c r="P45" s="32"/>
      <c r="Q45" s="58">
        <f>'3) 2016 cases'!O33</f>
        <v>79</v>
      </c>
      <c r="R45" s="32"/>
      <c r="S45" s="32">
        <f>'3) 2016 cases'!Q33</f>
        <v>7.7288380255278302E-2</v>
      </c>
      <c r="T45" s="32">
        <f>'3) 2016 cases'!R33</f>
        <v>4.7716681618892573E-2</v>
      </c>
      <c r="U45" s="32"/>
      <c r="V45" s="4">
        <f ca="1">'3) 2016 cases'!T33</f>
        <v>87718.986820588354</v>
      </c>
      <c r="Y45" s="32" t="s">
        <v>16</v>
      </c>
      <c r="Z45" s="32" t="s">
        <v>14</v>
      </c>
      <c r="AA45" s="49">
        <v>13740</v>
      </c>
      <c r="AB45" s="32" t="s">
        <v>13</v>
      </c>
      <c r="AC45" s="32" t="s">
        <v>17</v>
      </c>
      <c r="AD45" s="49" t="s">
        <v>17</v>
      </c>
      <c r="AE45" s="32" t="s">
        <v>17</v>
      </c>
      <c r="AF45" s="32" t="s">
        <v>22</v>
      </c>
      <c r="AG45" s="32">
        <v>246675</v>
      </c>
      <c r="AH45" s="32">
        <v>7.25</v>
      </c>
      <c r="AI45" s="32">
        <v>91457.4375</v>
      </c>
      <c r="AK45" s="32">
        <f t="shared" si="1"/>
        <v>0</v>
      </c>
      <c r="AL45" s="32"/>
      <c r="AM45" s="4">
        <f ca="1">IF(AK45=0,'3) 2017 cases'!U33,0)</f>
        <v>94145.494378969044</v>
      </c>
    </row>
    <row r="46" spans="4:41" x14ac:dyDescent="0.25">
      <c r="D46" s="32" t="str">
        <f>'3) 2016 cases'!C34</f>
        <v>Single</v>
      </c>
      <c r="E46" s="32"/>
      <c r="F46" s="32" t="str">
        <f>'3) 2016 cases'!D34</f>
        <v>Female</v>
      </c>
      <c r="G46" s="49">
        <f>'3) 2016 cases'!E34</f>
        <v>17726</v>
      </c>
      <c r="H46" s="32" t="str">
        <f>'3) 2016 cases'!F34</f>
        <v>Alive</v>
      </c>
      <c r="I46" s="32" t="str">
        <f>'3) 2016 cases'!G34</f>
        <v/>
      </c>
      <c r="J46" s="49" t="str">
        <f>'3) 2016 cases'!H34</f>
        <v/>
      </c>
      <c r="K46" s="32" t="str">
        <f>'3) 2016 cases'!I34</f>
        <v/>
      </c>
      <c r="L46" s="32" t="str">
        <f>'3) 2016 cases'!J34</f>
        <v>Darwin</v>
      </c>
      <c r="M46" s="32">
        <f>'3) 2016 cases'!K34</f>
        <v>230000</v>
      </c>
      <c r="N46" s="32">
        <f>'3) 2016 cases'!L34</f>
        <v>7.35</v>
      </c>
      <c r="O46" s="32">
        <f>'3) 2016 cases'!M34</f>
        <v>63120</v>
      </c>
      <c r="P46" s="32"/>
      <c r="Q46" s="58">
        <f>'3) 2016 cases'!O34</f>
        <v>68</v>
      </c>
      <c r="R46" s="32"/>
      <c r="S46" s="32">
        <f>'3) 2016 cases'!Q34</f>
        <v>7.7288380255278302E-2</v>
      </c>
      <c r="T46" s="32">
        <f>'3) 2016 cases'!R34</f>
        <v>4.7716681618892573E-2</v>
      </c>
      <c r="U46" s="32"/>
      <c r="V46" s="4">
        <f ca="1">'3) 2016 cases'!T34</f>
        <v>67840.765326697539</v>
      </c>
      <c r="Y46" s="32" t="s">
        <v>16</v>
      </c>
      <c r="Z46" s="32" t="s">
        <v>14</v>
      </c>
      <c r="AA46" s="49">
        <v>17726</v>
      </c>
      <c r="AB46" s="32" t="s">
        <v>13</v>
      </c>
      <c r="AC46" s="32" t="s">
        <v>17</v>
      </c>
      <c r="AD46" s="49" t="s">
        <v>17</v>
      </c>
      <c r="AE46" s="32" t="s">
        <v>17</v>
      </c>
      <c r="AF46" s="32" t="s">
        <v>22</v>
      </c>
      <c r="AG46" s="32">
        <v>246904.99999999997</v>
      </c>
      <c r="AH46" s="32">
        <v>7.35</v>
      </c>
      <c r="AI46" s="32">
        <v>67759.319999999992</v>
      </c>
      <c r="AK46" s="32">
        <f t="shared" si="1"/>
        <v>0</v>
      </c>
      <c r="AL46" s="32"/>
      <c r="AM46" s="4">
        <f ca="1">IF(AK46=0,'3) 2017 cases'!U34,0)</f>
        <v>72796.333004357366</v>
      </c>
    </row>
    <row r="47" spans="4:41" x14ac:dyDescent="0.25">
      <c r="D47" s="32" t="str">
        <f>'3) 2016 cases'!C35</f>
        <v>Single</v>
      </c>
      <c r="E47" s="32"/>
      <c r="F47" s="32" t="str">
        <f>'3) 2016 cases'!D35</f>
        <v>Female</v>
      </c>
      <c r="G47" s="49">
        <f>'3) 2016 cases'!E35</f>
        <v>14136</v>
      </c>
      <c r="H47" s="32" t="str">
        <f>'3) 2016 cases'!F35</f>
        <v>Alive</v>
      </c>
      <c r="I47" s="32" t="str">
        <f>'3) 2016 cases'!G35</f>
        <v/>
      </c>
      <c r="J47" s="49" t="str">
        <f>'3) 2016 cases'!H35</f>
        <v/>
      </c>
      <c r="K47" s="32" t="str">
        <f>'3) 2016 cases'!I35</f>
        <v/>
      </c>
      <c r="L47" s="32" t="str">
        <f>'3) 2016 cases'!J35</f>
        <v>Canberra</v>
      </c>
      <c r="M47" s="32">
        <f>'3) 2016 cases'!K35</f>
        <v>280000</v>
      </c>
      <c r="N47" s="32">
        <f>'3) 2016 cases'!L35</f>
        <v>7.35</v>
      </c>
      <c r="O47" s="32">
        <f>'3) 2016 cases'!M35</f>
        <v>99394</v>
      </c>
      <c r="P47" s="32"/>
      <c r="Q47" s="58">
        <f>'3) 2016 cases'!O35</f>
        <v>78</v>
      </c>
      <c r="R47" s="32"/>
      <c r="S47" s="32">
        <f>'3) 2016 cases'!Q35</f>
        <v>6.4419325448889148E-2</v>
      </c>
      <c r="T47" s="32">
        <f>'3) 2016 cases'!R35</f>
        <v>5.1556803430206084E-2</v>
      </c>
      <c r="U47" s="32"/>
      <c r="V47" s="4">
        <f ca="1">'3) 2016 cases'!T35</f>
        <v>103692.31706206132</v>
      </c>
      <c r="Y47" s="32" t="s">
        <v>16</v>
      </c>
      <c r="Z47" s="32" t="s">
        <v>14</v>
      </c>
      <c r="AA47" s="49">
        <v>14136</v>
      </c>
      <c r="AB47" s="32" t="s">
        <v>13</v>
      </c>
      <c r="AC47" s="32" t="s">
        <v>17</v>
      </c>
      <c r="AD47" s="49" t="s">
        <v>17</v>
      </c>
      <c r="AE47" s="32" t="s">
        <v>17</v>
      </c>
      <c r="AF47" s="32" t="s">
        <v>23</v>
      </c>
      <c r="AG47" s="32">
        <v>300580</v>
      </c>
      <c r="AH47" s="32">
        <v>7.35</v>
      </c>
      <c r="AI47" s="32">
        <v>106699.45899999999</v>
      </c>
      <c r="AK47" s="32">
        <f t="shared" si="1"/>
        <v>0</v>
      </c>
      <c r="AL47" s="32"/>
      <c r="AM47" s="4">
        <f ca="1">IF(AK47=0,'3) 2017 cases'!U35,0)</f>
        <v>111316.45330732632</v>
      </c>
    </row>
    <row r="48" spans="4:41" x14ac:dyDescent="0.25">
      <c r="D48" s="32" t="str">
        <f>'3) 2016 cases'!C36</f>
        <v>Single</v>
      </c>
      <c r="E48" s="32"/>
      <c r="F48" s="32" t="str">
        <f>'3) 2016 cases'!D36</f>
        <v>Female</v>
      </c>
      <c r="G48" s="49">
        <f>'3) 2016 cases'!E36</f>
        <v>10390</v>
      </c>
      <c r="H48" s="32" t="str">
        <f>'3) 2016 cases'!F36</f>
        <v>Alive</v>
      </c>
      <c r="I48" s="32" t="str">
        <f>'3) 2016 cases'!G36</f>
        <v/>
      </c>
      <c r="J48" s="49" t="str">
        <f>'3) 2016 cases'!H36</f>
        <v/>
      </c>
      <c r="K48" s="32" t="str">
        <f>'3) 2016 cases'!I36</f>
        <v/>
      </c>
      <c r="L48" s="32" t="str">
        <f>'3) 2016 cases'!J36</f>
        <v>Adelaide</v>
      </c>
      <c r="M48" s="32">
        <f>'3) 2016 cases'!K36</f>
        <v>635000</v>
      </c>
      <c r="N48" s="32">
        <f>'3) 2016 cases'!L36</f>
        <v>7.5</v>
      </c>
      <c r="O48" s="32">
        <f>'3) 2016 cases'!M36</f>
        <v>437319</v>
      </c>
      <c r="P48" s="32"/>
      <c r="Q48" s="58">
        <f>'3) 2016 cases'!O36</f>
        <v>88</v>
      </c>
      <c r="R48" s="32"/>
      <c r="S48" s="32">
        <f>'3) 2016 cases'!Q36</f>
        <v>6.639962125003708E-2</v>
      </c>
      <c r="T48" s="32">
        <f>'3) 2016 cases'!R36</f>
        <v>4.3425056649869002E-2</v>
      </c>
      <c r="U48" s="32"/>
      <c r="V48" s="4">
        <f ca="1">'3) 2016 cases'!T36</f>
        <v>449702.78902385058</v>
      </c>
      <c r="Y48" s="32" t="s">
        <v>16</v>
      </c>
      <c r="Z48" s="32" t="s">
        <v>14</v>
      </c>
      <c r="AA48" s="49">
        <v>10390</v>
      </c>
      <c r="AB48" s="32" t="s">
        <v>19</v>
      </c>
      <c r="AC48" s="32" t="s">
        <v>17</v>
      </c>
      <c r="AD48" s="49" t="s">
        <v>17</v>
      </c>
      <c r="AE48" s="32" t="s">
        <v>17</v>
      </c>
      <c r="AF48" s="32" t="s">
        <v>21</v>
      </c>
      <c r="AG48" s="32">
        <v>682625</v>
      </c>
      <c r="AH48" s="32">
        <v>7.5</v>
      </c>
      <c r="AI48" s="32">
        <v>470117.92499999999</v>
      </c>
      <c r="AK48" s="32">
        <f t="shared" si="1"/>
        <v>1</v>
      </c>
      <c r="AL48" s="32"/>
      <c r="AM48" s="4">
        <f>IF(AK48=0,'3) 2017 cases'!U36,0)</f>
        <v>0</v>
      </c>
      <c r="AN48" s="32">
        <f>MIN(O48,M48)</f>
        <v>437319</v>
      </c>
      <c r="AO48" s="32">
        <f>AN48*EXP((N48/100)*0.5+0.07*0.5)</f>
        <v>470202.2427665405</v>
      </c>
    </row>
    <row r="49" spans="4:39" x14ac:dyDescent="0.25">
      <c r="D49" s="32" t="str">
        <f>'3) 2016 cases'!C37</f>
        <v>Single</v>
      </c>
      <c r="E49" s="32"/>
      <c r="F49" s="32" t="str">
        <f>'3) 2016 cases'!D37</f>
        <v>Female</v>
      </c>
      <c r="G49" s="49">
        <f>'3) 2016 cases'!E37</f>
        <v>15661</v>
      </c>
      <c r="H49" s="32" t="str">
        <f>'3) 2016 cases'!F37</f>
        <v>Alive</v>
      </c>
      <c r="I49" s="32" t="str">
        <f>'3) 2016 cases'!G37</f>
        <v/>
      </c>
      <c r="J49" s="49" t="str">
        <f>'3) 2016 cases'!H37</f>
        <v/>
      </c>
      <c r="K49" s="32" t="str">
        <f>'3) 2016 cases'!I37</f>
        <v/>
      </c>
      <c r="L49" s="32" t="str">
        <f>'3) 2016 cases'!J37</f>
        <v>Melbourne</v>
      </c>
      <c r="M49" s="32">
        <f>'3) 2016 cases'!K37</f>
        <v>420000</v>
      </c>
      <c r="N49" s="32">
        <f>'3) 2016 cases'!L37</f>
        <v>7.5</v>
      </c>
      <c r="O49" s="32">
        <f>'3) 2016 cases'!M37</f>
        <v>154358</v>
      </c>
      <c r="P49" s="32"/>
      <c r="Q49" s="58">
        <f>'3) 2016 cases'!O37</f>
        <v>74</v>
      </c>
      <c r="R49" s="32"/>
      <c r="S49" s="32">
        <f>'3) 2016 cases'!Q37</f>
        <v>7.2488258642637193E-2</v>
      </c>
      <c r="T49" s="32">
        <f>'3) 2016 cases'!R37</f>
        <v>5.0085748750605209E-2</v>
      </c>
      <c r="U49" s="32"/>
      <c r="V49" s="4">
        <f ca="1">'3) 2016 cases'!T37</f>
        <v>166692.32739428748</v>
      </c>
      <c r="Y49" s="32" t="s">
        <v>16</v>
      </c>
      <c r="Z49" s="32" t="s">
        <v>14</v>
      </c>
      <c r="AA49" s="49">
        <v>15661</v>
      </c>
      <c r="AB49" s="32" t="s">
        <v>13</v>
      </c>
      <c r="AC49" s="32" t="s">
        <v>17</v>
      </c>
      <c r="AD49" s="49" t="s">
        <v>17</v>
      </c>
      <c r="AE49" s="32" t="s">
        <v>17</v>
      </c>
      <c r="AF49" s="32" t="s">
        <v>25</v>
      </c>
      <c r="AG49" s="32">
        <v>451500</v>
      </c>
      <c r="AH49" s="32">
        <v>7.5</v>
      </c>
      <c r="AI49" s="32">
        <v>165934.85</v>
      </c>
      <c r="AK49" s="32">
        <f t="shared" si="1"/>
        <v>0</v>
      </c>
      <c r="AL49" s="32"/>
      <c r="AM49" s="4">
        <f ca="1">IF(AK49=0,'3) 2017 cases'!U37,0)</f>
        <v>178983.56422742727</v>
      </c>
    </row>
    <row r="50" spans="4:39" x14ac:dyDescent="0.25">
      <c r="D50" s="32" t="str">
        <f>'3) 2016 cases'!C38</f>
        <v>Single</v>
      </c>
      <c r="E50" s="32"/>
      <c r="F50" s="32" t="str">
        <f>'3) 2016 cases'!D38</f>
        <v>Female</v>
      </c>
      <c r="G50" s="49">
        <f>'3) 2016 cases'!E38</f>
        <v>16115</v>
      </c>
      <c r="H50" s="32" t="str">
        <f>'3) 2016 cases'!F38</f>
        <v>Alive</v>
      </c>
      <c r="I50" s="32" t="str">
        <f>'3) 2016 cases'!G38</f>
        <v/>
      </c>
      <c r="J50" s="49" t="str">
        <f>'3) 2016 cases'!H38</f>
        <v/>
      </c>
      <c r="K50" s="32" t="str">
        <f>'3) 2016 cases'!I38</f>
        <v/>
      </c>
      <c r="L50" s="32" t="str">
        <f>'3) 2016 cases'!J38</f>
        <v>Canberra</v>
      </c>
      <c r="M50" s="32">
        <f>'3) 2016 cases'!K38</f>
        <v>1210000</v>
      </c>
      <c r="N50" s="32">
        <f>'3) 2016 cases'!L38</f>
        <v>7.85</v>
      </c>
      <c r="O50" s="32">
        <f>'3) 2016 cases'!M38</f>
        <v>386607</v>
      </c>
      <c r="P50" s="32"/>
      <c r="Q50" s="58">
        <f>'3) 2016 cases'!O38</f>
        <v>72</v>
      </c>
      <c r="R50" s="32"/>
      <c r="S50" s="32">
        <f>'3) 2016 cases'!Q38</f>
        <v>6.4419325448889148E-2</v>
      </c>
      <c r="T50" s="32">
        <f>'3) 2016 cases'!R38</f>
        <v>5.1556803430206084E-2</v>
      </c>
      <c r="U50" s="32"/>
      <c r="V50" s="4">
        <f ca="1">'3) 2016 cases'!T38</f>
        <v>447353.91691069311</v>
      </c>
      <c r="Y50" s="32" t="s">
        <v>16</v>
      </c>
      <c r="Z50" s="32" t="s">
        <v>14</v>
      </c>
      <c r="AA50" s="49">
        <v>16115</v>
      </c>
      <c r="AB50" s="32" t="s">
        <v>13</v>
      </c>
      <c r="AC50" s="32" t="s">
        <v>17</v>
      </c>
      <c r="AD50" s="49" t="s">
        <v>17</v>
      </c>
      <c r="AE50" s="32" t="s">
        <v>17</v>
      </c>
      <c r="AF50" s="32" t="s">
        <v>23</v>
      </c>
      <c r="AG50" s="32">
        <v>1304985</v>
      </c>
      <c r="AH50" s="32">
        <v>7.85</v>
      </c>
      <c r="AI50" s="32">
        <v>416955.6495</v>
      </c>
      <c r="AK50" s="32">
        <f t="shared" si="1"/>
        <v>0</v>
      </c>
      <c r="AL50" s="32"/>
      <c r="AM50" s="4">
        <f ca="1">IF(AK50=0,'3) 2017 cases'!U38,0)</f>
        <v>480591.27582371357</v>
      </c>
    </row>
    <row r="51" spans="4:39" x14ac:dyDescent="0.25">
      <c r="D51" s="32" t="str">
        <f>'3) 2016 cases'!C39</f>
        <v>Single</v>
      </c>
      <c r="E51" s="32"/>
      <c r="F51" s="32" t="str">
        <f>'3) 2016 cases'!D39</f>
        <v>Female</v>
      </c>
      <c r="G51" s="49">
        <f>'3) 2016 cases'!E39</f>
        <v>15695</v>
      </c>
      <c r="H51" s="32" t="str">
        <f>'3) 2016 cases'!F39</f>
        <v>Alive</v>
      </c>
      <c r="I51" s="32" t="str">
        <f>'3) 2016 cases'!G39</f>
        <v/>
      </c>
      <c r="J51" s="49" t="str">
        <f>'3) 2016 cases'!H39</f>
        <v/>
      </c>
      <c r="K51" s="32" t="str">
        <f>'3) 2016 cases'!I39</f>
        <v/>
      </c>
      <c r="L51" s="32" t="str">
        <f>'3) 2016 cases'!J39</f>
        <v>Brisbane</v>
      </c>
      <c r="M51" s="32">
        <f>'3) 2016 cases'!K39</f>
        <v>385000</v>
      </c>
      <c r="N51" s="32">
        <f>'3) 2016 cases'!L39</f>
        <v>7.85</v>
      </c>
      <c r="O51" s="32">
        <f>'3) 2016 cases'!M39</f>
        <v>158168</v>
      </c>
      <c r="P51" s="32"/>
      <c r="Q51" s="58">
        <f>'3) 2016 cases'!O39</f>
        <v>74</v>
      </c>
      <c r="R51" s="32"/>
      <c r="S51" s="32">
        <f>'3) 2016 cases'!Q39</f>
        <v>7.2302392103851601E-2</v>
      </c>
      <c r="T51" s="32">
        <f>'3) 2016 cases'!R39</f>
        <v>5.5424966377019061E-2</v>
      </c>
      <c r="U51" s="32"/>
      <c r="V51" s="4">
        <f ca="1">'3) 2016 cases'!T39</f>
        <v>180367.8294560317</v>
      </c>
      <c r="Y51" s="32" t="s">
        <v>16</v>
      </c>
      <c r="Z51" s="32" t="s">
        <v>14</v>
      </c>
      <c r="AA51" s="49">
        <v>15695</v>
      </c>
      <c r="AB51" s="32" t="s">
        <v>13</v>
      </c>
      <c r="AC51" s="32" t="s">
        <v>17</v>
      </c>
      <c r="AD51" s="49" t="s">
        <v>17</v>
      </c>
      <c r="AE51" s="32" t="s">
        <v>17</v>
      </c>
      <c r="AF51" s="32" t="s">
        <v>24</v>
      </c>
      <c r="AG51" s="32">
        <v>415222.5</v>
      </c>
      <c r="AH51" s="32">
        <v>7.85</v>
      </c>
      <c r="AI51" s="32">
        <v>170584.18799999999</v>
      </c>
      <c r="AK51" s="32">
        <f t="shared" si="1"/>
        <v>0</v>
      </c>
      <c r="AL51" s="32"/>
      <c r="AM51" s="4">
        <f ca="1">IF(AK51=0,'3) 2017 cases'!U39,0)</f>
        <v>193818.19041926306</v>
      </c>
    </row>
    <row r="52" spans="4:39" x14ac:dyDescent="0.25">
      <c r="D52" s="32" t="str">
        <f>'3) 2016 cases'!C40</f>
        <v>Single</v>
      </c>
      <c r="E52" s="32"/>
      <c r="F52" s="32" t="str">
        <f>'3) 2016 cases'!D40</f>
        <v>Female</v>
      </c>
      <c r="G52" s="49">
        <f>'3) 2016 cases'!E40</f>
        <v>16998</v>
      </c>
      <c r="H52" s="32" t="str">
        <f>'3) 2016 cases'!F40</f>
        <v>Alive</v>
      </c>
      <c r="I52" s="32" t="str">
        <f>'3) 2016 cases'!G40</f>
        <v/>
      </c>
      <c r="J52" s="49" t="str">
        <f>'3) 2016 cases'!H40</f>
        <v/>
      </c>
      <c r="K52" s="32" t="str">
        <f>'3) 2016 cases'!I40</f>
        <v/>
      </c>
      <c r="L52" s="32" t="str">
        <f>'3) 2016 cases'!J40</f>
        <v>Brisbane</v>
      </c>
      <c r="M52" s="32">
        <f>'3) 2016 cases'!K40</f>
        <v>220000</v>
      </c>
      <c r="N52" s="32">
        <f>'3) 2016 cases'!L40</f>
        <v>7.9499999999999993</v>
      </c>
      <c r="O52" s="32">
        <f>'3) 2016 cases'!M40</f>
        <v>33891</v>
      </c>
      <c r="P52" s="32"/>
      <c r="Q52" s="58">
        <f>'3) 2016 cases'!O40</f>
        <v>70</v>
      </c>
      <c r="R52" s="32"/>
      <c r="S52" s="32">
        <f>'3) 2016 cases'!Q40</f>
        <v>7.2302392103851601E-2</v>
      </c>
      <c r="T52" s="32">
        <f>'3) 2016 cases'!R40</f>
        <v>5.5424966377019061E-2</v>
      </c>
      <c r="U52" s="32"/>
      <c r="V52" s="4">
        <f ca="1">'3) 2016 cases'!T40</f>
        <v>40583.819424235087</v>
      </c>
      <c r="Y52" s="32" t="s">
        <v>16</v>
      </c>
      <c r="Z52" s="32" t="s">
        <v>14</v>
      </c>
      <c r="AA52" s="49">
        <v>16998</v>
      </c>
      <c r="AB52" s="32" t="s">
        <v>13</v>
      </c>
      <c r="AC52" s="32" t="s">
        <v>17</v>
      </c>
      <c r="AD52" s="49" t="s">
        <v>17</v>
      </c>
      <c r="AE52" s="32" t="s">
        <v>17</v>
      </c>
      <c r="AF52" s="32" t="s">
        <v>24</v>
      </c>
      <c r="AG52" s="32">
        <v>237489.99999999997</v>
      </c>
      <c r="AH52" s="32">
        <v>7.9499999999999993</v>
      </c>
      <c r="AI52" s="32">
        <v>36585.334499999997</v>
      </c>
      <c r="AK52" s="32">
        <f t="shared" si="1"/>
        <v>0</v>
      </c>
      <c r="AL52" s="32"/>
      <c r="AM52" s="4">
        <f ca="1">IF(AK52=0,'3) 2017 cases'!U40,0)</f>
        <v>43593.487865054944</v>
      </c>
    </row>
    <row r="53" spans="4:39" x14ac:dyDescent="0.25">
      <c r="D53" s="32" t="str">
        <f>'3) 2016 cases'!C41</f>
        <v>Single</v>
      </c>
      <c r="E53" s="32"/>
      <c r="F53" s="32" t="str">
        <f>'3) 2016 cases'!D41</f>
        <v>Female</v>
      </c>
      <c r="G53" s="49">
        <f>'3) 2016 cases'!E41</f>
        <v>17629</v>
      </c>
      <c r="H53" s="32" t="str">
        <f>'3) 2016 cases'!F41</f>
        <v>Alive</v>
      </c>
      <c r="I53" s="32" t="str">
        <f>'3) 2016 cases'!G41</f>
        <v/>
      </c>
      <c r="J53" s="49" t="str">
        <f>'3) 2016 cases'!H41</f>
        <v/>
      </c>
      <c r="K53" s="32" t="str">
        <f>'3) 2016 cases'!I41</f>
        <v/>
      </c>
      <c r="L53" s="32" t="str">
        <f>'3) 2016 cases'!J41</f>
        <v>Adelaide</v>
      </c>
      <c r="M53" s="32">
        <f>'3) 2016 cases'!K41</f>
        <v>310000</v>
      </c>
      <c r="N53" s="32">
        <f>'3) 2016 cases'!L41</f>
        <v>7.9499999999999993</v>
      </c>
      <c r="O53" s="32">
        <f>'3) 2016 cases'!M41</f>
        <v>27237</v>
      </c>
      <c r="P53" s="32"/>
      <c r="Q53" s="58">
        <f>'3) 2016 cases'!O41</f>
        <v>68</v>
      </c>
      <c r="R53" s="32"/>
      <c r="S53" s="32">
        <f>'3) 2016 cases'!Q41</f>
        <v>6.639962125003708E-2</v>
      </c>
      <c r="T53" s="32">
        <f>'3) 2016 cases'!R41</f>
        <v>4.3425056649869002E-2</v>
      </c>
      <c r="U53" s="32"/>
      <c r="V53" s="4">
        <f ca="1">'3) 2016 cases'!T41</f>
        <v>33187.683228071772</v>
      </c>
      <c r="Y53" s="32" t="s">
        <v>16</v>
      </c>
      <c r="Z53" s="32" t="s">
        <v>14</v>
      </c>
      <c r="AA53" s="49">
        <v>17629</v>
      </c>
      <c r="AB53" s="32" t="s">
        <v>13</v>
      </c>
      <c r="AC53" s="32" t="s">
        <v>17</v>
      </c>
      <c r="AD53" s="49" t="s">
        <v>17</v>
      </c>
      <c r="AE53" s="32" t="s">
        <v>17</v>
      </c>
      <c r="AF53" s="32" t="s">
        <v>21</v>
      </c>
      <c r="AG53" s="32">
        <v>334644.99999999994</v>
      </c>
      <c r="AH53" s="32">
        <v>7.9499999999999993</v>
      </c>
      <c r="AI53" s="32">
        <v>29402.341499999999</v>
      </c>
      <c r="AK53" s="32">
        <f t="shared" si="1"/>
        <v>0</v>
      </c>
      <c r="AL53" s="32"/>
      <c r="AM53" s="4">
        <f ca="1">IF(AK53=0,'3) 2017 cases'!U41,0)</f>
        <v>35640.220033666948</v>
      </c>
    </row>
    <row r="54" spans="4:39" x14ac:dyDescent="0.25">
      <c r="D54" s="32" t="str">
        <f>'3) 2016 cases'!C42</f>
        <v>Single</v>
      </c>
      <c r="E54" s="32"/>
      <c r="F54" s="32" t="str">
        <f>'3) 2016 cases'!D42</f>
        <v>Female</v>
      </c>
      <c r="G54" s="49">
        <f>'3) 2016 cases'!E42</f>
        <v>17671</v>
      </c>
      <c r="H54" s="32" t="str">
        <f>'3) 2016 cases'!F42</f>
        <v>Alive</v>
      </c>
      <c r="I54" s="32" t="str">
        <f>'3) 2016 cases'!G42</f>
        <v/>
      </c>
      <c r="J54" s="49" t="str">
        <f>'3) 2016 cases'!H42</f>
        <v/>
      </c>
      <c r="K54" s="32" t="str">
        <f>'3) 2016 cases'!I42</f>
        <v/>
      </c>
      <c r="L54" s="32" t="str">
        <f>'3) 2016 cases'!J42</f>
        <v>Melbourne</v>
      </c>
      <c r="M54" s="32">
        <f>'3) 2016 cases'!K42</f>
        <v>215000</v>
      </c>
      <c r="N54" s="32">
        <f>'3) 2016 cases'!L42</f>
        <v>7.85</v>
      </c>
      <c r="O54" s="32">
        <f>'3) 2016 cases'!M42</f>
        <v>35413</v>
      </c>
      <c r="P54" s="32"/>
      <c r="Q54" s="58">
        <f>'3) 2016 cases'!O42</f>
        <v>68</v>
      </c>
      <c r="R54" s="32"/>
      <c r="S54" s="32">
        <f>'3) 2016 cases'!Q42</f>
        <v>7.2488258642637193E-2</v>
      </c>
      <c r="T54" s="32">
        <f>'3) 2016 cases'!R42</f>
        <v>5.0085748750605209E-2</v>
      </c>
      <c r="U54" s="32"/>
      <c r="V54" s="4">
        <f ca="1">'3) 2016 cases'!T42</f>
        <v>42250.625906999434</v>
      </c>
      <c r="Y54" s="32" t="s">
        <v>16</v>
      </c>
      <c r="Z54" s="32" t="s">
        <v>14</v>
      </c>
      <c r="AA54" s="49">
        <v>17671</v>
      </c>
      <c r="AB54" s="32" t="s">
        <v>13</v>
      </c>
      <c r="AC54" s="32" t="s">
        <v>17</v>
      </c>
      <c r="AD54" s="49" t="s">
        <v>17</v>
      </c>
      <c r="AE54" s="32" t="s">
        <v>17</v>
      </c>
      <c r="AF54" s="32" t="s">
        <v>25</v>
      </c>
      <c r="AG54" s="32">
        <v>231877.5</v>
      </c>
      <c r="AH54" s="32">
        <v>7.85</v>
      </c>
      <c r="AI54" s="32">
        <v>38192.9205</v>
      </c>
      <c r="AK54" s="32">
        <f t="shared" si="1"/>
        <v>0</v>
      </c>
      <c r="AL54" s="32"/>
      <c r="AM54" s="4">
        <f ca="1">IF(AK54=0,'3) 2017 cases'!U42,0)</f>
        <v>45367.165666294561</v>
      </c>
    </row>
    <row r="55" spans="4:39" x14ac:dyDescent="0.25">
      <c r="D55" s="32" t="str">
        <f>'3) 2016 cases'!C43</f>
        <v>Single</v>
      </c>
      <c r="E55" s="32"/>
      <c r="F55" s="32" t="str">
        <f>'3) 2016 cases'!D43</f>
        <v>Female</v>
      </c>
      <c r="G55" s="49">
        <f>'3) 2016 cases'!E43</f>
        <v>12179</v>
      </c>
      <c r="H55" s="32" t="str">
        <f>'3) 2016 cases'!F43</f>
        <v>Alive</v>
      </c>
      <c r="I55" s="32" t="str">
        <f>'3) 2016 cases'!G43</f>
        <v/>
      </c>
      <c r="J55" s="49" t="str">
        <f>'3) 2016 cases'!H43</f>
        <v/>
      </c>
      <c r="K55" s="32" t="str">
        <f>'3) 2016 cases'!I43</f>
        <v/>
      </c>
      <c r="L55" s="32" t="str">
        <f>'3) 2016 cases'!J43</f>
        <v>Darwin</v>
      </c>
      <c r="M55" s="32">
        <f>'3) 2016 cases'!K43</f>
        <v>725000</v>
      </c>
      <c r="N55" s="32">
        <f>'3) 2016 cases'!L43</f>
        <v>8.1999999999999993</v>
      </c>
      <c r="O55" s="32">
        <f>'3) 2016 cases'!M43</f>
        <v>263055</v>
      </c>
      <c r="P55" s="32"/>
      <c r="Q55" s="58">
        <f>'3) 2016 cases'!O43</f>
        <v>83</v>
      </c>
      <c r="R55" s="32"/>
      <c r="S55" s="32">
        <f>'3) 2016 cases'!Q43</f>
        <v>7.7288380255278302E-2</v>
      </c>
      <c r="T55" s="32">
        <f>'3) 2016 cases'!R43</f>
        <v>4.7716681618892573E-2</v>
      </c>
      <c r="U55" s="32"/>
      <c r="V55" s="4">
        <f ca="1">'3) 2016 cases'!T43</f>
        <v>291774.4893329927</v>
      </c>
      <c r="Y55" s="32" t="s">
        <v>16</v>
      </c>
      <c r="Z55" s="32" t="s">
        <v>14</v>
      </c>
      <c r="AA55" s="49">
        <v>12179</v>
      </c>
      <c r="AB55" s="32" t="s">
        <v>13</v>
      </c>
      <c r="AC55" s="32" t="s">
        <v>17</v>
      </c>
      <c r="AD55" s="49" t="s">
        <v>17</v>
      </c>
      <c r="AE55" s="32" t="s">
        <v>17</v>
      </c>
      <c r="AF55" s="32" t="s">
        <v>22</v>
      </c>
      <c r="AG55" s="32">
        <v>784450</v>
      </c>
      <c r="AH55" s="32">
        <v>8.1999999999999993</v>
      </c>
      <c r="AI55" s="32">
        <v>284625.51</v>
      </c>
      <c r="AK55" s="32">
        <f t="shared" si="1"/>
        <v>0</v>
      </c>
      <c r="AL55" s="32"/>
      <c r="AM55" s="4">
        <f ca="1">IF(AK55=0,'3) 2017 cases'!U43,0)</f>
        <v>314416.71331802686</v>
      </c>
    </row>
    <row r="56" spans="4:39" x14ac:dyDescent="0.25">
      <c r="D56" s="32" t="str">
        <f>'3) 2016 cases'!C44</f>
        <v>Single</v>
      </c>
      <c r="E56" s="32"/>
      <c r="F56" s="32" t="str">
        <f>'3) 2016 cases'!D44</f>
        <v>Female</v>
      </c>
      <c r="G56" s="49">
        <f>'3) 2016 cases'!E44</f>
        <v>19013</v>
      </c>
      <c r="H56" s="32" t="str">
        <f>'3) 2016 cases'!F44</f>
        <v>Alive</v>
      </c>
      <c r="I56" s="32" t="str">
        <f>'3) 2016 cases'!G44</f>
        <v/>
      </c>
      <c r="J56" s="49" t="str">
        <f>'3) 2016 cases'!H44</f>
        <v/>
      </c>
      <c r="K56" s="32" t="str">
        <f>'3) 2016 cases'!I44</f>
        <v/>
      </c>
      <c r="L56" s="32" t="str">
        <f>'3) 2016 cases'!J44</f>
        <v>Darwin</v>
      </c>
      <c r="M56" s="32">
        <f>'3) 2016 cases'!K44</f>
        <v>330000</v>
      </c>
      <c r="N56" s="32">
        <f>'3) 2016 cases'!L44</f>
        <v>8.6</v>
      </c>
      <c r="O56" s="32">
        <f>'3) 2016 cases'!M44</f>
        <v>50572</v>
      </c>
      <c r="P56" s="32"/>
      <c r="Q56" s="58">
        <f>'3) 2016 cases'!O44</f>
        <v>64</v>
      </c>
      <c r="R56" s="32"/>
      <c r="S56" s="32">
        <f>'3) 2016 cases'!Q44</f>
        <v>7.7288380255278302E-2</v>
      </c>
      <c r="T56" s="32">
        <f>'3) 2016 cases'!R44</f>
        <v>4.7716681618892573E-2</v>
      </c>
      <c r="U56" s="32"/>
      <c r="V56" s="4">
        <f ca="1">'3) 2016 cases'!T44</f>
        <v>75205.746794023828</v>
      </c>
      <c r="Y56" s="32" t="s">
        <v>16</v>
      </c>
      <c r="Z56" s="32" t="s">
        <v>14</v>
      </c>
      <c r="AA56" s="49">
        <v>19013</v>
      </c>
      <c r="AB56" s="32" t="s">
        <v>13</v>
      </c>
      <c r="AC56" s="32" t="s">
        <v>17</v>
      </c>
      <c r="AD56" s="49" t="s">
        <v>17</v>
      </c>
      <c r="AE56" s="32" t="s">
        <v>17</v>
      </c>
      <c r="AF56" s="32" t="s">
        <v>22</v>
      </c>
      <c r="AG56" s="32">
        <v>358380</v>
      </c>
      <c r="AH56" s="32">
        <v>8.6</v>
      </c>
      <c r="AI56" s="32">
        <v>54921.192000000003</v>
      </c>
      <c r="AK56" s="32">
        <f t="shared" si="1"/>
        <v>0</v>
      </c>
      <c r="AL56" s="32"/>
      <c r="AM56" s="4">
        <f ca="1">IF(AK56=0,'3) 2017 cases'!U44,0)</f>
        <v>80784.782305888468</v>
      </c>
    </row>
    <row r="57" spans="4:39" x14ac:dyDescent="0.25">
      <c r="D57" s="32" t="str">
        <f>'3) 2016 cases'!C45</f>
        <v>Single</v>
      </c>
      <c r="E57" s="32"/>
      <c r="F57" s="32" t="str">
        <f>'3) 2016 cases'!D45</f>
        <v>Female</v>
      </c>
      <c r="G57" s="49">
        <f>'3) 2016 cases'!E45</f>
        <v>10489</v>
      </c>
      <c r="H57" s="32" t="str">
        <f>'3) 2016 cases'!F45</f>
        <v>Alive</v>
      </c>
      <c r="I57" s="32" t="str">
        <f>'3) 2016 cases'!G45</f>
        <v/>
      </c>
      <c r="J57" s="49" t="str">
        <f>'3) 2016 cases'!H45</f>
        <v/>
      </c>
      <c r="K57" s="32" t="str">
        <f>'3) 2016 cases'!I45</f>
        <v/>
      </c>
      <c r="L57" s="32" t="str">
        <f>'3) 2016 cases'!J45</f>
        <v>Melbourne</v>
      </c>
      <c r="M57" s="32">
        <f>'3) 2016 cases'!K45</f>
        <v>475000</v>
      </c>
      <c r="N57" s="32">
        <f>'3) 2016 cases'!L45</f>
        <v>8.3000000000000007</v>
      </c>
      <c r="O57" s="32">
        <f>'3) 2016 cases'!M45</f>
        <v>257588</v>
      </c>
      <c r="P57" s="32"/>
      <c r="Q57" s="58">
        <f>'3) 2016 cases'!O45</f>
        <v>88</v>
      </c>
      <c r="R57" s="32"/>
      <c r="S57" s="32">
        <f>'3) 2016 cases'!Q45</f>
        <v>7.2488258642637193E-2</v>
      </c>
      <c r="T57" s="32">
        <f>'3) 2016 cases'!R45</f>
        <v>5.0085748750605209E-2</v>
      </c>
      <c r="U57" s="32"/>
      <c r="V57" s="4">
        <f ca="1">'3) 2016 cases'!T45</f>
        <v>277633.03521341749</v>
      </c>
      <c r="Y57" s="32" t="s">
        <v>16</v>
      </c>
      <c r="Z57" s="32" t="s">
        <v>14</v>
      </c>
      <c r="AA57" s="49">
        <v>10489</v>
      </c>
      <c r="AB57" s="32" t="s">
        <v>13</v>
      </c>
      <c r="AC57" s="32" t="s">
        <v>17</v>
      </c>
      <c r="AD57" s="49" t="s">
        <v>17</v>
      </c>
      <c r="AE57" s="32" t="s">
        <v>17</v>
      </c>
      <c r="AF57" s="32" t="s">
        <v>25</v>
      </c>
      <c r="AG57" s="32">
        <v>514425</v>
      </c>
      <c r="AH57" s="32">
        <v>8.3000000000000007</v>
      </c>
      <c r="AI57" s="32">
        <v>278967.804</v>
      </c>
      <c r="AK57" s="32">
        <f t="shared" si="1"/>
        <v>0</v>
      </c>
      <c r="AL57" s="32"/>
      <c r="AM57" s="4">
        <f ca="1">IF(AK57=0,'3) 2017 cases'!U45,0)</f>
        <v>299861.90909061686</v>
      </c>
    </row>
    <row r="58" spans="4:39" x14ac:dyDescent="0.25">
      <c r="D58" s="32" t="str">
        <f>'3) 2016 cases'!C46</f>
        <v>Single</v>
      </c>
      <c r="E58" s="32"/>
      <c r="F58" s="32" t="str">
        <f>'3) 2016 cases'!D46</f>
        <v>Female</v>
      </c>
      <c r="G58" s="49">
        <f>'3) 2016 cases'!E46</f>
        <v>17369</v>
      </c>
      <c r="H58" s="32" t="str">
        <f>'3) 2016 cases'!F46</f>
        <v>Alive</v>
      </c>
      <c r="I58" s="32" t="str">
        <f>'3) 2016 cases'!G46</f>
        <v/>
      </c>
      <c r="J58" s="49" t="str">
        <f>'3) 2016 cases'!H46</f>
        <v/>
      </c>
      <c r="K58" s="32" t="str">
        <f>'3) 2016 cases'!I46</f>
        <v/>
      </c>
      <c r="L58" s="32" t="str">
        <f>'3) 2016 cases'!J46</f>
        <v>Sydney</v>
      </c>
      <c r="M58" s="32">
        <f>'3) 2016 cases'!K46</f>
        <v>205000</v>
      </c>
      <c r="N58" s="32">
        <f>'3) 2016 cases'!L46</f>
        <v>8.6</v>
      </c>
      <c r="O58" s="32">
        <f>'3) 2016 cases'!M46</f>
        <v>62662</v>
      </c>
      <c r="P58" s="32"/>
      <c r="Q58" s="58">
        <f>'3) 2016 cases'!O46</f>
        <v>69</v>
      </c>
      <c r="R58" s="32"/>
      <c r="S58" s="32">
        <f>'3) 2016 cases'!Q46</f>
        <v>6.0459778905231347E-2</v>
      </c>
      <c r="T58" s="32">
        <f>'3) 2016 cases'!R46</f>
        <v>5.4783474896411326E-2</v>
      </c>
      <c r="U58" s="32"/>
      <c r="V58" s="4">
        <f ca="1">'3) 2016 cases'!T46</f>
        <v>86143.166199169558</v>
      </c>
      <c r="Y58" s="32" t="s">
        <v>16</v>
      </c>
      <c r="Z58" s="32" t="s">
        <v>14</v>
      </c>
      <c r="AA58" s="49">
        <v>17369</v>
      </c>
      <c r="AB58" s="32" t="s">
        <v>13</v>
      </c>
      <c r="AC58" s="32" t="s">
        <v>17</v>
      </c>
      <c r="AD58" s="49" t="s">
        <v>17</v>
      </c>
      <c r="AE58" s="32" t="s">
        <v>17</v>
      </c>
      <c r="AF58" s="32" t="s">
        <v>15</v>
      </c>
      <c r="AG58" s="32">
        <v>222630.00000000003</v>
      </c>
      <c r="AH58" s="32">
        <v>8.6</v>
      </c>
      <c r="AI58" s="32">
        <v>68050.932000000001</v>
      </c>
      <c r="AK58" s="32">
        <f t="shared" si="1"/>
        <v>0</v>
      </c>
      <c r="AL58" s="32"/>
      <c r="AM58" s="4">
        <f ca="1">IF(AK58=0,'3) 2017 cases'!U46,0)</f>
        <v>92658.048970321397</v>
      </c>
    </row>
    <row r="59" spans="4:39" x14ac:dyDescent="0.25">
      <c r="D59" s="32" t="str">
        <f>'3) 2016 cases'!C47</f>
        <v>Single</v>
      </c>
      <c r="E59" s="32"/>
      <c r="F59" s="32" t="str">
        <f>'3) 2016 cases'!D47</f>
        <v>Female</v>
      </c>
      <c r="G59" s="49">
        <f>'3) 2016 cases'!E47</f>
        <v>16785</v>
      </c>
      <c r="H59" s="32" t="str">
        <f>'3) 2016 cases'!F47</f>
        <v>Alive</v>
      </c>
      <c r="I59" s="32" t="str">
        <f>'3) 2016 cases'!G47</f>
        <v/>
      </c>
      <c r="J59" s="49" t="str">
        <f>'3) 2016 cases'!H47</f>
        <v/>
      </c>
      <c r="K59" s="32" t="str">
        <f>'3) 2016 cases'!I47</f>
        <v/>
      </c>
      <c r="L59" s="32" t="str">
        <f>'3) 2016 cases'!J47</f>
        <v>Adelaide</v>
      </c>
      <c r="M59" s="32">
        <f>'3) 2016 cases'!K47</f>
        <v>470000</v>
      </c>
      <c r="N59" s="32">
        <f>'3) 2016 cases'!L47</f>
        <v>8.9</v>
      </c>
      <c r="O59" s="32">
        <f>'3) 2016 cases'!M47</f>
        <v>144051</v>
      </c>
      <c r="P59" s="32"/>
      <c r="Q59" s="58">
        <f>'3) 2016 cases'!O47</f>
        <v>71</v>
      </c>
      <c r="R59" s="32"/>
      <c r="S59" s="32">
        <f>'3) 2016 cases'!Q47</f>
        <v>6.639962125003708E-2</v>
      </c>
      <c r="T59" s="32">
        <f>'3) 2016 cases'!R47</f>
        <v>4.3425056649869002E-2</v>
      </c>
      <c r="U59" s="32"/>
      <c r="V59" s="4">
        <f ca="1">'3) 2016 cases'!T47</f>
        <v>204022.73440345449</v>
      </c>
      <c r="Y59" s="32" t="s">
        <v>16</v>
      </c>
      <c r="Z59" s="32" t="s">
        <v>14</v>
      </c>
      <c r="AA59" s="49">
        <v>16785</v>
      </c>
      <c r="AB59" s="32" t="s">
        <v>13</v>
      </c>
      <c r="AC59" s="32" t="s">
        <v>17</v>
      </c>
      <c r="AD59" s="49" t="s">
        <v>17</v>
      </c>
      <c r="AE59" s="32" t="s">
        <v>17</v>
      </c>
      <c r="AF59" s="32" t="s">
        <v>21</v>
      </c>
      <c r="AG59" s="32">
        <v>511830</v>
      </c>
      <c r="AH59" s="32">
        <v>8.9</v>
      </c>
      <c r="AI59" s="32">
        <v>156871.53899999999</v>
      </c>
      <c r="AK59" s="32">
        <f t="shared" si="1"/>
        <v>0</v>
      </c>
      <c r="AL59" s="32"/>
      <c r="AM59" s="4">
        <f ca="1">IF(AK59=0,'3) 2017 cases'!U47,0)</f>
        <v>219532.28244233123</v>
      </c>
    </row>
    <row r="60" spans="4:39" x14ac:dyDescent="0.25">
      <c r="D60" s="32" t="str">
        <f>'3) 2016 cases'!C48</f>
        <v>Single</v>
      </c>
      <c r="E60" s="32"/>
      <c r="F60" s="32" t="str">
        <f>'3) 2016 cases'!D48</f>
        <v>Female</v>
      </c>
      <c r="G60" s="49">
        <f>'3) 2016 cases'!E48</f>
        <v>16117</v>
      </c>
      <c r="H60" s="32" t="str">
        <f>'3) 2016 cases'!F48</f>
        <v>Alive</v>
      </c>
      <c r="I60" s="32"/>
      <c r="J60" s="49"/>
      <c r="K60" s="32"/>
      <c r="L60" s="32" t="str">
        <f>'3) 2016 cases'!J48</f>
        <v>Brisbane</v>
      </c>
      <c r="M60" s="32">
        <f>'3) 2016 cases'!K48</f>
        <v>530000</v>
      </c>
      <c r="N60" s="32">
        <f>'3) 2016 cases'!L48</f>
        <v>8.85</v>
      </c>
      <c r="O60" s="32">
        <f>'3) 2016 cases'!M48</f>
        <v>384811</v>
      </c>
      <c r="P60" s="32"/>
      <c r="Q60" s="58">
        <f>'3) 2016 cases'!O48</f>
        <v>72</v>
      </c>
      <c r="R60" s="32"/>
      <c r="S60" s="32">
        <f>'3) 2016 cases'!Q48</f>
        <v>7.2302392103851601E-2</v>
      </c>
      <c r="T60" s="32">
        <f>'3) 2016 cases'!R48</f>
        <v>5.5424966377019061E-2</v>
      </c>
      <c r="U60" s="32"/>
      <c r="V60" s="4">
        <f ca="1">'3) 2016 cases'!T48</f>
        <v>490378.93860565103</v>
      </c>
      <c r="Y60" s="32" t="s">
        <v>16</v>
      </c>
      <c r="Z60" s="32" t="s">
        <v>14</v>
      </c>
      <c r="AA60" s="49">
        <v>16117</v>
      </c>
      <c r="AB60" s="32" t="s">
        <v>13</v>
      </c>
      <c r="AC60" s="32" t="s">
        <v>17</v>
      </c>
      <c r="AD60" s="49" t="s">
        <v>17</v>
      </c>
      <c r="AE60" s="32" t="s">
        <v>17</v>
      </c>
      <c r="AF60" s="32" t="s">
        <v>24</v>
      </c>
      <c r="AG60" s="32">
        <v>576905</v>
      </c>
      <c r="AH60" s="32">
        <v>8.85</v>
      </c>
      <c r="AI60" s="32">
        <v>418866.77350000001</v>
      </c>
      <c r="AK60" s="32">
        <f t="shared" si="1"/>
        <v>0</v>
      </c>
      <c r="AL60" s="32"/>
      <c r="AM60" s="4">
        <f ca="1">IF(AK60=0,'3) 2017 cases'!U48,0)</f>
        <v>530742.76506723079</v>
      </c>
    </row>
    <row r="61" spans="4:39" x14ac:dyDescent="0.25">
      <c r="D61" s="32" t="str">
        <f>'3) 2016 cases'!C49</f>
        <v>Single</v>
      </c>
      <c r="E61" s="32"/>
      <c r="F61" s="32" t="str">
        <f>'3) 2016 cases'!D49</f>
        <v>Female</v>
      </c>
      <c r="G61" s="49">
        <f>'3) 2016 cases'!E49</f>
        <v>20019</v>
      </c>
      <c r="H61" s="32" t="str">
        <f>'3) 2016 cases'!F49</f>
        <v>Alive</v>
      </c>
      <c r="I61" s="32" t="str">
        <f>'3) 2016 cases'!G49</f>
        <v/>
      </c>
      <c r="J61" s="49" t="str">
        <f>'3) 2016 cases'!H49</f>
        <v/>
      </c>
      <c r="K61" s="32" t="str">
        <f>'3) 2016 cases'!I49</f>
        <v/>
      </c>
      <c r="L61" s="32" t="str">
        <f>'3) 2016 cases'!J49</f>
        <v>Canberra</v>
      </c>
      <c r="M61" s="32">
        <f>'3) 2016 cases'!K49</f>
        <v>395000</v>
      </c>
      <c r="N61" s="32">
        <f>'3) 2016 cases'!L49</f>
        <v>5.95</v>
      </c>
      <c r="O61" s="32">
        <f>'3) 2016 cases'!M49</f>
        <v>49413</v>
      </c>
      <c r="P61" s="32"/>
      <c r="Q61" s="58">
        <f>'3) 2016 cases'!O49</f>
        <v>62</v>
      </c>
      <c r="R61" s="32"/>
      <c r="S61" s="32">
        <f>'3) 2016 cases'!Q49</f>
        <v>6.4419325448889148E-2</v>
      </c>
      <c r="T61" s="32">
        <f>'3) 2016 cases'!R49</f>
        <v>5.1556803430206084E-2</v>
      </c>
      <c r="U61" s="32"/>
      <c r="V61" s="4">
        <f ca="1">'3) 2016 cases'!T49</f>
        <v>37696.166639249212</v>
      </c>
      <c r="Y61" s="32" t="s">
        <v>16</v>
      </c>
      <c r="Z61" s="32" t="s">
        <v>14</v>
      </c>
      <c r="AA61" s="49">
        <v>20019</v>
      </c>
      <c r="AB61" s="32" t="s">
        <v>13</v>
      </c>
      <c r="AC61" s="32" t="s">
        <v>17</v>
      </c>
      <c r="AD61" s="49" t="s">
        <v>17</v>
      </c>
      <c r="AE61" s="32" t="s">
        <v>17</v>
      </c>
      <c r="AF61" s="32" t="s">
        <v>23</v>
      </c>
      <c r="AG61" s="32">
        <v>418502.50000000006</v>
      </c>
      <c r="AH61" s="32">
        <v>5.95</v>
      </c>
      <c r="AI61" s="32">
        <v>52353.073500000006</v>
      </c>
      <c r="AK61" s="32">
        <f t="shared" si="1"/>
        <v>0</v>
      </c>
      <c r="AL61" s="32"/>
      <c r="AM61" s="4">
        <f ca="1">IF(AK61=0,'3) 2017 cases'!U49,0)</f>
        <v>40375.811167605301</v>
      </c>
    </row>
    <row r="62" spans="4:39" x14ac:dyDescent="0.25">
      <c r="D62" s="32" t="str">
        <f>'3) 2016 cases'!C50</f>
        <v>Single</v>
      </c>
      <c r="E62" s="32"/>
      <c r="F62" s="32" t="str">
        <f>'3) 2016 cases'!D50</f>
        <v>Female</v>
      </c>
      <c r="G62" s="49">
        <f>'3) 2016 cases'!E50</f>
        <v>8330</v>
      </c>
      <c r="H62" s="32" t="str">
        <f>'3) 2016 cases'!F50</f>
        <v>Alive</v>
      </c>
      <c r="I62" s="32" t="str">
        <f>'3) 2016 cases'!G50</f>
        <v/>
      </c>
      <c r="J62" s="49" t="str">
        <f>'3) 2016 cases'!H50</f>
        <v/>
      </c>
      <c r="K62" s="32" t="str">
        <f>'3) 2016 cases'!I50</f>
        <v/>
      </c>
      <c r="L62" s="32" t="str">
        <f>'3) 2016 cases'!J50</f>
        <v>Melbourne</v>
      </c>
      <c r="M62" s="32">
        <f>'3) 2016 cases'!K50</f>
        <v>695000</v>
      </c>
      <c r="N62" s="32">
        <f>'3) 2016 cases'!L50</f>
        <v>6.55</v>
      </c>
      <c r="O62" s="32">
        <f>'3) 2016 cases'!M50</f>
        <v>413043</v>
      </c>
      <c r="P62" s="32"/>
      <c r="Q62" s="58">
        <f>'3) 2016 cases'!O50</f>
        <v>94</v>
      </c>
      <c r="R62" s="32"/>
      <c r="S62" s="32">
        <f>'3) 2016 cases'!Q50</f>
        <v>7.2488258642637193E-2</v>
      </c>
      <c r="T62" s="32">
        <f>'3) 2016 cases'!R50</f>
        <v>5.0085748750605209E-2</v>
      </c>
      <c r="U62" s="32"/>
      <c r="V62" s="4">
        <f ca="1">'3) 2016 cases'!T50</f>
        <v>406551.11115333863</v>
      </c>
      <c r="Y62" s="32" t="s">
        <v>16</v>
      </c>
      <c r="Z62" s="32" t="s">
        <v>14</v>
      </c>
      <c r="AA62" s="49">
        <v>8330</v>
      </c>
      <c r="AB62" s="32" t="s">
        <v>13</v>
      </c>
      <c r="AC62" s="32" t="s">
        <v>17</v>
      </c>
      <c r="AD62" s="49" t="s">
        <v>17</v>
      </c>
      <c r="AE62" s="32" t="s">
        <v>17</v>
      </c>
      <c r="AF62" s="32" t="s">
        <v>25</v>
      </c>
      <c r="AG62" s="32">
        <v>740522.50000000012</v>
      </c>
      <c r="AH62" s="32">
        <v>6.55</v>
      </c>
      <c r="AI62" s="32">
        <v>440097.31650000007</v>
      </c>
      <c r="AK62" s="32">
        <f t="shared" si="1"/>
        <v>0</v>
      </c>
      <c r="AL62" s="32"/>
      <c r="AM62" s="4">
        <f ca="1">IF(AK62=0,'3) 2017 cases'!U50,0)</f>
        <v>434544.64533307898</v>
      </c>
    </row>
    <row r="63" spans="4:39" x14ac:dyDescent="0.25">
      <c r="D63" s="32" t="str">
        <f>'3) 2016 cases'!C51</f>
        <v>Single</v>
      </c>
      <c r="E63" s="32"/>
      <c r="F63" s="32" t="str">
        <f>'3) 2016 cases'!D51</f>
        <v>Female</v>
      </c>
      <c r="G63" s="49">
        <f>'3) 2016 cases'!E51</f>
        <v>10765</v>
      </c>
      <c r="H63" s="32" t="str">
        <f>'3) 2016 cases'!F51</f>
        <v>Alive</v>
      </c>
      <c r="I63" s="32" t="str">
        <f>'3) 2016 cases'!G51</f>
        <v/>
      </c>
      <c r="J63" s="49" t="str">
        <f>'3) 2016 cases'!H51</f>
        <v/>
      </c>
      <c r="K63" s="32" t="str">
        <f>'3) 2016 cases'!I51</f>
        <v/>
      </c>
      <c r="L63" s="32" t="str">
        <f>'3) 2016 cases'!J51</f>
        <v>Sydney</v>
      </c>
      <c r="M63" s="32">
        <f>'3) 2016 cases'!K51</f>
        <v>385000</v>
      </c>
      <c r="N63" s="32">
        <f>'3) 2016 cases'!L51</f>
        <v>8</v>
      </c>
      <c r="O63" s="32">
        <f>'3) 2016 cases'!M51</f>
        <v>62388</v>
      </c>
      <c r="P63" s="32"/>
      <c r="Q63" s="58">
        <f>'3) 2016 cases'!O51</f>
        <v>87</v>
      </c>
      <c r="R63" s="32"/>
      <c r="S63" s="32">
        <f>'3) 2016 cases'!Q51</f>
        <v>6.0459778905231347E-2</v>
      </c>
      <c r="T63" s="32">
        <f>'3) 2016 cases'!R51</f>
        <v>5.4783474896411326E-2</v>
      </c>
      <c r="U63" s="32"/>
      <c r="V63" s="4">
        <f ca="1">'3) 2016 cases'!T51</f>
        <v>66410.716060910097</v>
      </c>
      <c r="Y63" s="32" t="s">
        <v>16</v>
      </c>
      <c r="Z63" s="32" t="s">
        <v>14</v>
      </c>
      <c r="AA63" s="49">
        <v>10765</v>
      </c>
      <c r="AB63" s="32" t="s">
        <v>13</v>
      </c>
      <c r="AC63" s="32" t="s">
        <v>17</v>
      </c>
      <c r="AD63" s="49" t="s">
        <v>17</v>
      </c>
      <c r="AE63" s="32" t="s">
        <v>17</v>
      </c>
      <c r="AF63" s="32" t="s">
        <v>15</v>
      </c>
      <c r="AG63" s="32">
        <v>415800</v>
      </c>
      <c r="AH63" s="32">
        <v>8</v>
      </c>
      <c r="AI63" s="32">
        <v>67379.040000000008</v>
      </c>
      <c r="AK63" s="32">
        <f t="shared" si="1"/>
        <v>0</v>
      </c>
      <c r="AL63" s="32"/>
      <c r="AM63" s="4">
        <f ca="1">IF(AK63=0,'3) 2017 cases'!U51,0)</f>
        <v>71588.259468732926</v>
      </c>
    </row>
    <row r="64" spans="4:39" x14ac:dyDescent="0.25">
      <c r="D64" s="32" t="str">
        <f>'3) 2016 cases'!C52</f>
        <v>Single</v>
      </c>
      <c r="E64" s="32"/>
      <c r="F64" s="32" t="str">
        <f>'3) 2016 cases'!D52</f>
        <v>Female</v>
      </c>
      <c r="G64" s="49">
        <f>'3) 2016 cases'!E52</f>
        <v>18099</v>
      </c>
      <c r="H64" s="32" t="str">
        <f>'3) 2016 cases'!F52</f>
        <v>Alive</v>
      </c>
      <c r="I64" s="32" t="str">
        <f>'3) 2016 cases'!G52</f>
        <v/>
      </c>
      <c r="J64" s="49" t="str">
        <f>'3) 2016 cases'!H52</f>
        <v/>
      </c>
      <c r="K64" s="32" t="str">
        <f>'3) 2016 cases'!I52</f>
        <v/>
      </c>
      <c r="L64" s="32" t="str">
        <f>'3) 2016 cases'!J52</f>
        <v>Sydney</v>
      </c>
      <c r="M64" s="32">
        <f>'3) 2016 cases'!K52</f>
        <v>265000</v>
      </c>
      <c r="N64" s="32">
        <f>'3) 2016 cases'!L52</f>
        <v>7.9499999999999993</v>
      </c>
      <c r="O64" s="32">
        <f>'3) 2016 cases'!M52</f>
        <v>49994</v>
      </c>
      <c r="P64" s="32"/>
      <c r="Q64" s="58">
        <f>'3) 2016 cases'!O52</f>
        <v>67</v>
      </c>
      <c r="R64" s="32"/>
      <c r="S64" s="32">
        <f>'3) 2016 cases'!Q52</f>
        <v>6.0459778905231347E-2</v>
      </c>
      <c r="T64" s="32">
        <f>'3) 2016 cases'!R52</f>
        <v>5.4783474896411326E-2</v>
      </c>
      <c r="U64" s="32"/>
      <c r="V64" s="4">
        <f ca="1">'3) 2016 cases'!T52</f>
        <v>61455.902847804711</v>
      </c>
      <c r="Y64" s="32" t="s">
        <v>16</v>
      </c>
      <c r="Z64" s="32" t="s">
        <v>14</v>
      </c>
      <c r="AA64" s="49">
        <v>18099</v>
      </c>
      <c r="AB64" s="32" t="s">
        <v>13</v>
      </c>
      <c r="AC64" s="32" t="s">
        <v>17</v>
      </c>
      <c r="AD64" s="49" t="s">
        <v>17</v>
      </c>
      <c r="AE64" s="32" t="s">
        <v>17</v>
      </c>
      <c r="AF64" s="32" t="s">
        <v>15</v>
      </c>
      <c r="AG64" s="32">
        <v>286067.5</v>
      </c>
      <c r="AH64" s="32">
        <v>7.9499999999999993</v>
      </c>
      <c r="AI64" s="32">
        <v>53968.522999999994</v>
      </c>
      <c r="AK64" s="32">
        <f t="shared" si="1"/>
        <v>0</v>
      </c>
      <c r="AL64" s="32"/>
      <c r="AM64" s="4">
        <f ca="1">IF(AK64=0,'3) 2017 cases'!U52,0)</f>
        <v>65995.485747691549</v>
      </c>
    </row>
    <row r="65" spans="4:41" x14ac:dyDescent="0.25">
      <c r="D65" s="32" t="str">
        <f>'3) 2016 cases'!C53</f>
        <v>Single</v>
      </c>
      <c r="E65" s="32"/>
      <c r="F65" s="32" t="str">
        <f>'3) 2016 cases'!D53</f>
        <v>Female</v>
      </c>
      <c r="G65" s="49">
        <f>'3) 2016 cases'!E53</f>
        <v>7401</v>
      </c>
      <c r="H65" s="32" t="str">
        <f>'3) 2016 cases'!F53</f>
        <v>Alive</v>
      </c>
      <c r="I65" s="32" t="str">
        <f>'3) 2016 cases'!G53</f>
        <v/>
      </c>
      <c r="J65" s="49" t="str">
        <f>'3) 2016 cases'!H53</f>
        <v/>
      </c>
      <c r="K65" s="32" t="str">
        <f>'3) 2016 cases'!I53</f>
        <v/>
      </c>
      <c r="L65" s="32" t="str">
        <f>'3) 2016 cases'!J53</f>
        <v>Sydney</v>
      </c>
      <c r="M65" s="32">
        <f>'3) 2016 cases'!K53</f>
        <v>770000</v>
      </c>
      <c r="N65" s="32">
        <f>'3) 2016 cases'!L53</f>
        <v>7.5</v>
      </c>
      <c r="O65" s="32">
        <f>'3) 2016 cases'!M53</f>
        <v>468617</v>
      </c>
      <c r="P65" s="32"/>
      <c r="Q65" s="58">
        <f>'3) 2016 cases'!O53</f>
        <v>96</v>
      </c>
      <c r="R65" s="32"/>
      <c r="S65" s="32">
        <f>'3) 2016 cases'!Q53</f>
        <v>6.0459778905231347E-2</v>
      </c>
      <c r="T65" s="32">
        <f>'3) 2016 cases'!R53</f>
        <v>5.4783474896411326E-2</v>
      </c>
      <c r="U65" s="32"/>
      <c r="V65" s="4">
        <f ca="1">'3) 2016 cases'!T53</f>
        <v>475241.9496365565</v>
      </c>
      <c r="Y65" s="32" t="s">
        <v>16</v>
      </c>
      <c r="Z65" s="32" t="s">
        <v>14</v>
      </c>
      <c r="AA65" s="49">
        <v>7401</v>
      </c>
      <c r="AB65" s="32" t="s">
        <v>13</v>
      </c>
      <c r="AC65" s="32" t="s">
        <v>17</v>
      </c>
      <c r="AD65" s="49" t="s">
        <v>17</v>
      </c>
      <c r="AE65" s="32" t="s">
        <v>17</v>
      </c>
      <c r="AF65" s="32" t="s">
        <v>15</v>
      </c>
      <c r="AG65" s="32">
        <v>827750</v>
      </c>
      <c r="AH65" s="32">
        <v>7.5</v>
      </c>
      <c r="AI65" s="32">
        <v>503763.27499999997</v>
      </c>
      <c r="AK65" s="32">
        <f t="shared" si="1"/>
        <v>0</v>
      </c>
      <c r="AL65" s="32"/>
      <c r="AM65" s="4">
        <f ca="1">IF(AK65=0,'3) 2017 cases'!U53,0)</f>
        <v>511576.01576854038</v>
      </c>
    </row>
    <row r="66" spans="4:41" x14ac:dyDescent="0.25">
      <c r="D66" s="32" t="str">
        <f>'3) 2016 cases'!C54</f>
        <v>Single</v>
      </c>
      <c r="E66" s="32"/>
      <c r="F66" s="32" t="str">
        <f>'3) 2016 cases'!D54</f>
        <v>Female</v>
      </c>
      <c r="G66" s="49">
        <f>'3) 2016 cases'!E54</f>
        <v>19060</v>
      </c>
      <c r="H66" s="32" t="str">
        <f>'3) 2016 cases'!F54</f>
        <v>Alive</v>
      </c>
      <c r="I66" s="32" t="str">
        <f>'3) 2016 cases'!G54</f>
        <v/>
      </c>
      <c r="J66" s="49" t="str">
        <f>'3) 2016 cases'!H54</f>
        <v/>
      </c>
      <c r="K66" s="32" t="str">
        <f>'3) 2016 cases'!I54</f>
        <v/>
      </c>
      <c r="L66" s="32" t="str">
        <f>'3) 2016 cases'!J54</f>
        <v>Sydney</v>
      </c>
      <c r="M66" s="32">
        <f>'3) 2016 cases'!K54</f>
        <v>870000</v>
      </c>
      <c r="N66" s="32">
        <f>'3) 2016 cases'!L54</f>
        <v>7.9</v>
      </c>
      <c r="O66" s="32">
        <f>'3) 2016 cases'!M54</f>
        <v>197289</v>
      </c>
      <c r="P66" s="32"/>
      <c r="Q66" s="58">
        <f>'3) 2016 cases'!O54</f>
        <v>64</v>
      </c>
      <c r="R66" s="32"/>
      <c r="S66" s="32">
        <f>'3) 2016 cases'!Q54</f>
        <v>6.0459778905231347E-2</v>
      </c>
      <c r="T66" s="32">
        <f>'3) 2016 cases'!R54</f>
        <v>5.4783474896411326E-2</v>
      </c>
      <c r="U66" s="32"/>
      <c r="V66" s="4">
        <f ca="1">'3) 2016 cases'!T54</f>
        <v>246068.31472074651</v>
      </c>
      <c r="Y66" s="32" t="s">
        <v>16</v>
      </c>
      <c r="Z66" s="32" t="s">
        <v>14</v>
      </c>
      <c r="AA66" s="49">
        <v>19060</v>
      </c>
      <c r="AB66" s="32" t="s">
        <v>13</v>
      </c>
      <c r="AC66" s="32" t="s">
        <v>17</v>
      </c>
      <c r="AD66" s="49" t="s">
        <v>17</v>
      </c>
      <c r="AE66" s="32" t="s">
        <v>17</v>
      </c>
      <c r="AF66" s="32" t="s">
        <v>15</v>
      </c>
      <c r="AG66" s="32">
        <v>938730</v>
      </c>
      <c r="AH66" s="32">
        <v>7.9</v>
      </c>
      <c r="AI66" s="32">
        <v>212874.83100000001</v>
      </c>
      <c r="AK66" s="32">
        <f t="shared" si="1"/>
        <v>0</v>
      </c>
      <c r="AL66" s="32"/>
      <c r="AM66" s="4">
        <f ca="1">IF(AK66=0,'3) 2017 cases'!U54,0)</f>
        <v>264167.79270080355</v>
      </c>
    </row>
    <row r="67" spans="4:41" x14ac:dyDescent="0.25">
      <c r="D67" s="32" t="str">
        <f>'3) 2016 cases'!C55</f>
        <v>Single</v>
      </c>
      <c r="E67" s="32"/>
      <c r="F67" s="32" t="str">
        <f>'3) 2016 cases'!D55</f>
        <v>Female</v>
      </c>
      <c r="G67" s="49">
        <f>'3) 2016 cases'!E55</f>
        <v>13208</v>
      </c>
      <c r="H67" s="32" t="str">
        <f>'3) 2016 cases'!F55</f>
        <v>Alive</v>
      </c>
      <c r="I67" s="32" t="str">
        <f>'3) 2016 cases'!G55</f>
        <v/>
      </c>
      <c r="J67" s="49" t="str">
        <f>'3) 2016 cases'!H55</f>
        <v/>
      </c>
      <c r="K67" s="32" t="str">
        <f>'3) 2016 cases'!I55</f>
        <v/>
      </c>
      <c r="L67" s="32" t="str">
        <f>'3) 2016 cases'!J55</f>
        <v>Melbourne</v>
      </c>
      <c r="M67" s="32">
        <f>'3) 2016 cases'!K55</f>
        <v>250000</v>
      </c>
      <c r="N67" s="32">
        <f>'3) 2016 cases'!L55</f>
        <v>8.25</v>
      </c>
      <c r="O67" s="32">
        <f>'3) 2016 cases'!M55</f>
        <v>71460</v>
      </c>
      <c r="P67" s="32"/>
      <c r="Q67" s="58">
        <f>'3) 2016 cases'!O55</f>
        <v>80</v>
      </c>
      <c r="R67" s="32"/>
      <c r="S67" s="32">
        <f>'3) 2016 cases'!Q55</f>
        <v>7.2488258642637193E-2</v>
      </c>
      <c r="T67" s="32">
        <f>'3) 2016 cases'!R55</f>
        <v>5.0085748750605209E-2</v>
      </c>
      <c r="U67" s="32"/>
      <c r="V67" s="4">
        <f ca="1">'3) 2016 cases'!T55</f>
        <v>81720.969778100887</v>
      </c>
      <c r="Y67" s="32" t="s">
        <v>16</v>
      </c>
      <c r="Z67" s="32" t="s">
        <v>14</v>
      </c>
      <c r="AA67" s="49">
        <v>13208</v>
      </c>
      <c r="AB67" s="32" t="s">
        <v>13</v>
      </c>
      <c r="AC67" s="32" t="s">
        <v>17</v>
      </c>
      <c r="AD67" s="49" t="s">
        <v>17</v>
      </c>
      <c r="AE67" s="32" t="s">
        <v>17</v>
      </c>
      <c r="AF67" s="32" t="s">
        <v>25</v>
      </c>
      <c r="AG67" s="32">
        <v>270625</v>
      </c>
      <c r="AH67" s="32">
        <v>8.25</v>
      </c>
      <c r="AI67" s="32">
        <v>77355.45</v>
      </c>
      <c r="AK67" s="32">
        <f t="shared" si="1"/>
        <v>0</v>
      </c>
      <c r="AL67" s="32"/>
      <c r="AM67" s="4">
        <f ca="1">IF(AK67=0,'3) 2017 cases'!U55,0)</f>
        <v>87986.931916822374</v>
      </c>
    </row>
    <row r="68" spans="4:41" x14ac:dyDescent="0.25">
      <c r="D68" s="32" t="str">
        <f>'3) 2016 cases'!C56</f>
        <v>Single</v>
      </c>
      <c r="E68" s="32"/>
      <c r="F68" s="32" t="str">
        <f>'3) 2016 cases'!D56</f>
        <v>Female</v>
      </c>
      <c r="G68" s="49">
        <f>'3) 2016 cases'!E56</f>
        <v>14386</v>
      </c>
      <c r="H68" s="32" t="str">
        <f>'3) 2016 cases'!F56</f>
        <v>Alive</v>
      </c>
      <c r="I68" s="32" t="str">
        <f>'3) 2016 cases'!G56</f>
        <v/>
      </c>
      <c r="J68" s="49" t="str">
        <f>'3) 2016 cases'!H56</f>
        <v/>
      </c>
      <c r="K68" s="32" t="str">
        <f>'3) 2016 cases'!I56</f>
        <v/>
      </c>
      <c r="L68" s="32" t="str">
        <f>'3) 2016 cases'!J56</f>
        <v>Perth</v>
      </c>
      <c r="M68" s="32">
        <f>'3) 2016 cases'!K56</f>
        <v>395000</v>
      </c>
      <c r="N68" s="32">
        <f>'3) 2016 cases'!L56</f>
        <v>9.1</v>
      </c>
      <c r="O68" s="32">
        <f>'3) 2016 cases'!M56</f>
        <v>158750</v>
      </c>
      <c r="P68" s="32"/>
      <c r="Q68" s="58">
        <f>'3) 2016 cases'!O56</f>
        <v>77</v>
      </c>
      <c r="R68" s="32"/>
      <c r="S68" s="32">
        <f>'3) 2016 cases'!Q56</f>
        <v>7.4552232955274328E-2</v>
      </c>
      <c r="T68" s="32">
        <f>'3) 2016 cases'!R56</f>
        <v>6.4868498859960141E-2</v>
      </c>
      <c r="U68" s="32"/>
      <c r="V68" s="4">
        <f ca="1">'3) 2016 cases'!T56</f>
        <v>209385.36753579442</v>
      </c>
      <c r="Y68" s="32" t="s">
        <v>16</v>
      </c>
      <c r="Z68" s="32" t="s">
        <v>14</v>
      </c>
      <c r="AA68" s="49">
        <v>14386</v>
      </c>
      <c r="AB68" s="32" t="s">
        <v>13</v>
      </c>
      <c r="AC68" s="32" t="s">
        <v>17</v>
      </c>
      <c r="AD68" s="49" t="s">
        <v>17</v>
      </c>
      <c r="AE68" s="32" t="s">
        <v>17</v>
      </c>
      <c r="AF68" s="32" t="s">
        <v>20</v>
      </c>
      <c r="AG68" s="32">
        <v>430945</v>
      </c>
      <c r="AH68" s="32">
        <v>9.1</v>
      </c>
      <c r="AI68" s="32">
        <v>173196.25</v>
      </c>
      <c r="AK68" s="32">
        <f t="shared" si="1"/>
        <v>0</v>
      </c>
      <c r="AL68" s="32"/>
      <c r="AM68" s="4">
        <f ca="1">IF(AK68=0,'3) 2017 cases'!U56,0)</f>
        <v>225743.9023095023</v>
      </c>
    </row>
    <row r="69" spans="4:41" x14ac:dyDescent="0.25">
      <c r="D69" s="32" t="str">
        <f>'3) 2016 cases'!C57</f>
        <v>Single</v>
      </c>
      <c r="E69" s="32"/>
      <c r="F69" s="32" t="str">
        <f>'3) 2016 cases'!D57</f>
        <v>Female</v>
      </c>
      <c r="G69" s="49">
        <f>'3) 2016 cases'!E57</f>
        <v>13763</v>
      </c>
      <c r="H69" s="32" t="str">
        <f>'3) 2016 cases'!F57</f>
        <v>Alive</v>
      </c>
      <c r="I69" s="32" t="str">
        <f>'3) 2016 cases'!G57</f>
        <v/>
      </c>
      <c r="J69" s="49" t="str">
        <f>'3) 2016 cases'!H57</f>
        <v/>
      </c>
      <c r="K69" s="32" t="str">
        <f>'3) 2016 cases'!I57</f>
        <v/>
      </c>
      <c r="L69" s="32" t="str">
        <f>'3) 2016 cases'!J57</f>
        <v>Brisbane</v>
      </c>
      <c r="M69" s="32">
        <f>'3) 2016 cases'!K57</f>
        <v>295000</v>
      </c>
      <c r="N69" s="32">
        <f>'3) 2016 cases'!L57</f>
        <v>6.3</v>
      </c>
      <c r="O69" s="32">
        <f>'3) 2016 cases'!M57</f>
        <v>114327</v>
      </c>
      <c r="P69" s="32"/>
      <c r="Q69" s="58">
        <f>'3) 2016 cases'!O57</f>
        <v>79</v>
      </c>
      <c r="R69" s="32"/>
      <c r="S69" s="32">
        <f>'3) 2016 cases'!Q57</f>
        <v>7.2302392103851601E-2</v>
      </c>
      <c r="T69" s="32">
        <f>'3) 2016 cases'!R57</f>
        <v>5.5424966377019061E-2</v>
      </c>
      <c r="U69" s="32"/>
      <c r="V69" s="4">
        <f ca="1">'3) 2016 cases'!T57</f>
        <v>105715.30607617728</v>
      </c>
      <c r="Y69" s="32" t="s">
        <v>16</v>
      </c>
      <c r="Z69" s="32" t="s">
        <v>14</v>
      </c>
      <c r="AA69" s="49">
        <v>13763</v>
      </c>
      <c r="AB69" s="32" t="s">
        <v>13</v>
      </c>
      <c r="AC69" s="32" t="s">
        <v>17</v>
      </c>
      <c r="AD69" s="49" t="s">
        <v>17</v>
      </c>
      <c r="AE69" s="32" t="s">
        <v>17</v>
      </c>
      <c r="AF69" s="32" t="s">
        <v>24</v>
      </c>
      <c r="AG69" s="32">
        <v>313585</v>
      </c>
      <c r="AH69" s="32">
        <v>6.3</v>
      </c>
      <c r="AI69" s="32">
        <v>121529.601</v>
      </c>
      <c r="AK69" s="32">
        <f t="shared" si="1"/>
        <v>0</v>
      </c>
      <c r="AL69" s="32"/>
      <c r="AM69" s="4">
        <f ca="1">IF(AK69=0,'3) 2017 cases'!U57,0)</f>
        <v>113148.06540063099</v>
      </c>
    </row>
    <row r="70" spans="4:41" x14ac:dyDescent="0.25">
      <c r="D70" s="32" t="str">
        <f>'3) 2016 cases'!C58</f>
        <v>Single</v>
      </c>
      <c r="E70" s="32"/>
      <c r="F70" s="32" t="str">
        <f>'3) 2016 cases'!D58</f>
        <v>Female</v>
      </c>
      <c r="G70" s="49">
        <f>'3) 2016 cases'!E58</f>
        <v>14773</v>
      </c>
      <c r="H70" s="32" t="str">
        <f>'3) 2016 cases'!F58</f>
        <v>Alive</v>
      </c>
      <c r="I70" s="32" t="str">
        <f>'3) 2016 cases'!G58</f>
        <v/>
      </c>
      <c r="J70" s="49" t="str">
        <f>'3) 2016 cases'!H58</f>
        <v/>
      </c>
      <c r="K70" s="32" t="str">
        <f>'3) 2016 cases'!I58</f>
        <v/>
      </c>
      <c r="L70" s="32" t="str">
        <f>'3) 2016 cases'!J58</f>
        <v>Perth</v>
      </c>
      <c r="M70" s="32">
        <f>'3) 2016 cases'!K58</f>
        <v>400000</v>
      </c>
      <c r="N70" s="32">
        <f>'3) 2016 cases'!L58</f>
        <v>7.3000000000000007</v>
      </c>
      <c r="O70" s="32">
        <f>'3) 2016 cases'!M58</f>
        <v>40350</v>
      </c>
      <c r="P70" s="32"/>
      <c r="Q70" s="58">
        <f>'3) 2016 cases'!O58</f>
        <v>76</v>
      </c>
      <c r="R70" s="32"/>
      <c r="S70" s="32">
        <f>'3) 2016 cases'!Q58</f>
        <v>7.4552232955274328E-2</v>
      </c>
      <c r="T70" s="32">
        <f>'3) 2016 cases'!R58</f>
        <v>6.4868498859960141E-2</v>
      </c>
      <c r="U70" s="32"/>
      <c r="V70" s="4">
        <f ca="1">'3) 2016 cases'!T58</f>
        <v>42039.87297299238</v>
      </c>
      <c r="Y70" s="32" t="s">
        <v>16</v>
      </c>
      <c r="Z70" s="32" t="s">
        <v>14</v>
      </c>
      <c r="AA70" s="49">
        <v>14773</v>
      </c>
      <c r="AB70" s="32" t="s">
        <v>13</v>
      </c>
      <c r="AC70" s="32" t="s">
        <v>17</v>
      </c>
      <c r="AD70" s="49" t="s">
        <v>17</v>
      </c>
      <c r="AE70" s="32" t="s">
        <v>17</v>
      </c>
      <c r="AF70" s="32" t="s">
        <v>20</v>
      </c>
      <c r="AG70" s="32">
        <v>429200</v>
      </c>
      <c r="AH70" s="32">
        <v>7.3000000000000007</v>
      </c>
      <c r="AI70" s="32">
        <v>43295.549999999996</v>
      </c>
      <c r="AK70" s="32">
        <f t="shared" si="1"/>
        <v>0</v>
      </c>
      <c r="AL70" s="32"/>
      <c r="AM70" s="4">
        <f ca="1">IF(AK70=0,'3) 2017 cases'!U58,0)</f>
        <v>45119.982859148076</v>
      </c>
    </row>
    <row r="71" spans="4:41" x14ac:dyDescent="0.25">
      <c r="D71" s="32" t="str">
        <f>'3) 2016 cases'!C59</f>
        <v>Single</v>
      </c>
      <c r="E71" s="32"/>
      <c r="F71" s="32" t="str">
        <f>'3) 2016 cases'!D59</f>
        <v>Female</v>
      </c>
      <c r="G71" s="49">
        <f>'3) 2016 cases'!E59</f>
        <v>18909</v>
      </c>
      <c r="H71" s="32" t="str">
        <f>'3) 2016 cases'!F59</f>
        <v>Alive</v>
      </c>
      <c r="I71" s="32" t="str">
        <f>'3) 2016 cases'!G59</f>
        <v/>
      </c>
      <c r="J71" s="49" t="str">
        <f>'3) 2016 cases'!H59</f>
        <v/>
      </c>
      <c r="K71" s="32" t="str">
        <f>'3) 2016 cases'!I59</f>
        <v/>
      </c>
      <c r="L71" s="32" t="str">
        <f>'3) 2016 cases'!J59</f>
        <v>Brisbane</v>
      </c>
      <c r="M71" s="32">
        <f>'3) 2016 cases'!K59</f>
        <v>825000</v>
      </c>
      <c r="N71" s="32">
        <f>'3) 2016 cases'!L59</f>
        <v>7.15</v>
      </c>
      <c r="O71" s="32">
        <f>'3) 2016 cases'!M59</f>
        <v>200794</v>
      </c>
      <c r="P71" s="32"/>
      <c r="Q71" s="58">
        <f>'3) 2016 cases'!O59</f>
        <v>65</v>
      </c>
      <c r="R71" s="32"/>
      <c r="S71" s="32">
        <f>'3) 2016 cases'!Q59</f>
        <v>7.2302392103851601E-2</v>
      </c>
      <c r="T71" s="32">
        <f>'3) 2016 cases'!R59</f>
        <v>5.5424966377019061E-2</v>
      </c>
      <c r="U71" s="32"/>
      <c r="V71" s="4">
        <f ca="1">'3) 2016 cases'!T59</f>
        <v>207941.00441390189</v>
      </c>
      <c r="Y71" s="32" t="s">
        <v>16</v>
      </c>
      <c r="Z71" s="32" t="s">
        <v>14</v>
      </c>
      <c r="AA71" s="49">
        <v>18909</v>
      </c>
      <c r="AB71" s="32" t="s">
        <v>19</v>
      </c>
      <c r="AC71" s="32" t="s">
        <v>17</v>
      </c>
      <c r="AD71" s="49" t="s">
        <v>17</v>
      </c>
      <c r="AE71" s="32" t="s">
        <v>17</v>
      </c>
      <c r="AF71" s="32" t="s">
        <v>24</v>
      </c>
      <c r="AG71" s="32">
        <v>883987.49999999988</v>
      </c>
      <c r="AH71" s="32">
        <v>7.15</v>
      </c>
      <c r="AI71" s="32">
        <v>215150.77099999998</v>
      </c>
      <c r="AK71" s="32">
        <f t="shared" si="1"/>
        <v>1</v>
      </c>
      <c r="AL71" s="32"/>
      <c r="AM71" s="4">
        <f>IF(AK71=0,'3) 2017 cases'!U59,0)</f>
        <v>0</v>
      </c>
      <c r="AN71">
        <f>MIN(O71,M71)</f>
        <v>200794</v>
      </c>
      <c r="AO71" s="32">
        <f>AN71*EXP((N71/100)*0.5+0.07*0.5)</f>
        <v>215514.78323580374</v>
      </c>
    </row>
    <row r="72" spans="4:41" x14ac:dyDescent="0.25">
      <c r="D72" s="32" t="str">
        <f>'3) 2016 cases'!C60</f>
        <v>Single</v>
      </c>
      <c r="E72" s="32"/>
      <c r="F72" s="32" t="str">
        <f>'3) 2016 cases'!D60</f>
        <v>Female</v>
      </c>
      <c r="G72" s="49">
        <f>'3) 2016 cases'!E60</f>
        <v>16737</v>
      </c>
      <c r="H72" s="32" t="str">
        <f>'3) 2016 cases'!F60</f>
        <v>Alive</v>
      </c>
      <c r="I72" s="32" t="str">
        <f>'3) 2016 cases'!G60</f>
        <v/>
      </c>
      <c r="J72" s="49" t="str">
        <f>'3) 2016 cases'!H60</f>
        <v/>
      </c>
      <c r="K72" s="32" t="str">
        <f>'3) 2016 cases'!I60</f>
        <v/>
      </c>
      <c r="L72" s="32" t="str">
        <f>'3) 2016 cases'!J60</f>
        <v>Melbourne</v>
      </c>
      <c r="M72" s="32">
        <f>'3) 2016 cases'!K60</f>
        <v>870000</v>
      </c>
      <c r="N72" s="32">
        <f>'3) 2016 cases'!L60</f>
        <v>7.15</v>
      </c>
      <c r="O72" s="32">
        <f>'3) 2016 cases'!M60</f>
        <v>295839</v>
      </c>
      <c r="P72" s="32"/>
      <c r="Q72" s="58">
        <f>'3) 2016 cases'!O60</f>
        <v>71</v>
      </c>
      <c r="R72" s="32"/>
      <c r="S72" s="32">
        <f>'3) 2016 cases'!Q60</f>
        <v>7.2488258642637193E-2</v>
      </c>
      <c r="T72" s="32">
        <f>'3) 2016 cases'!R60</f>
        <v>5.0085748750605209E-2</v>
      </c>
      <c r="U72" s="32"/>
      <c r="V72" s="4">
        <f ca="1">'3) 2016 cases'!T60</f>
        <v>303854.80214071053</v>
      </c>
      <c r="Y72" s="32" t="s">
        <v>16</v>
      </c>
      <c r="Z72" s="32" t="s">
        <v>14</v>
      </c>
      <c r="AA72" s="49">
        <v>16737</v>
      </c>
      <c r="AB72" s="32" t="s">
        <v>13</v>
      </c>
      <c r="AC72" s="32" t="s">
        <v>17</v>
      </c>
      <c r="AD72" s="49" t="s">
        <v>17</v>
      </c>
      <c r="AE72" s="32" t="s">
        <v>17</v>
      </c>
      <c r="AF72" s="32" t="s">
        <v>25</v>
      </c>
      <c r="AG72" s="32">
        <v>932204.99999999988</v>
      </c>
      <c r="AH72" s="32">
        <v>7.15</v>
      </c>
      <c r="AI72" s="32">
        <v>316991.48849999998</v>
      </c>
      <c r="AK72" s="32">
        <f t="shared" si="1"/>
        <v>0</v>
      </c>
      <c r="AL72" s="32"/>
      <c r="AM72" s="4">
        <f ca="1">IF(AK72=0,'3) 2017 cases'!U60,0)</f>
        <v>325980.30821567151</v>
      </c>
    </row>
    <row r="73" spans="4:41" x14ac:dyDescent="0.25">
      <c r="D73" s="32" t="str">
        <f>'3) 2016 cases'!C61</f>
        <v>Single</v>
      </c>
      <c r="E73" s="32"/>
      <c r="F73" s="32" t="str">
        <f>'3) 2016 cases'!D61</f>
        <v>Female</v>
      </c>
      <c r="G73" s="49">
        <f>'3) 2016 cases'!E61</f>
        <v>10120</v>
      </c>
      <c r="H73" s="32" t="str">
        <f>'3) 2016 cases'!F61</f>
        <v>Alive</v>
      </c>
      <c r="I73" s="32" t="str">
        <f>'3) 2016 cases'!G61</f>
        <v/>
      </c>
      <c r="J73" s="49" t="str">
        <f>'3) 2016 cases'!H61</f>
        <v/>
      </c>
      <c r="K73" s="32" t="str">
        <f>'3) 2016 cases'!I61</f>
        <v/>
      </c>
      <c r="L73" s="32" t="str">
        <f>'3) 2016 cases'!J61</f>
        <v>Brisbane</v>
      </c>
      <c r="M73" s="32">
        <f>'3) 2016 cases'!K61</f>
        <v>295000</v>
      </c>
      <c r="N73" s="32">
        <f>'3) 2016 cases'!L61</f>
        <v>7.3000000000000007</v>
      </c>
      <c r="O73" s="32">
        <f>'3) 2016 cases'!M61</f>
        <v>52800</v>
      </c>
      <c r="P73" s="32"/>
      <c r="Q73" s="58">
        <f>'3) 2016 cases'!O61</f>
        <v>89</v>
      </c>
      <c r="R73" s="32"/>
      <c r="S73" s="32">
        <f>'3) 2016 cases'!Q61</f>
        <v>7.2302392103851601E-2</v>
      </c>
      <c r="T73" s="32">
        <f>'3) 2016 cases'!R61</f>
        <v>5.5424966377019061E-2</v>
      </c>
      <c r="U73" s="32"/>
      <c r="V73" s="4">
        <f ca="1">'3) 2016 cases'!T61</f>
        <v>53627.743716374898</v>
      </c>
      <c r="Y73" s="32" t="s">
        <v>16</v>
      </c>
      <c r="Z73" s="32" t="s">
        <v>14</v>
      </c>
      <c r="AA73" s="49">
        <v>10120</v>
      </c>
      <c r="AB73" s="32" t="s">
        <v>13</v>
      </c>
      <c r="AC73" s="32" t="s">
        <v>17</v>
      </c>
      <c r="AD73" s="49" t="s">
        <v>17</v>
      </c>
      <c r="AE73" s="32" t="s">
        <v>17</v>
      </c>
      <c r="AF73" s="32" t="s">
        <v>24</v>
      </c>
      <c r="AG73" s="32">
        <v>316535</v>
      </c>
      <c r="AH73" s="32">
        <v>7.3000000000000007</v>
      </c>
      <c r="AI73" s="32">
        <v>56654.399999999994</v>
      </c>
      <c r="AK73" s="32">
        <f t="shared" si="1"/>
        <v>0</v>
      </c>
      <c r="AL73" s="32"/>
      <c r="AM73" s="4">
        <f ca="1">IF(AK73=0,'3) 2017 cases'!U61,0)</f>
        <v>57620.080954855599</v>
      </c>
    </row>
    <row r="74" spans="4:41" x14ac:dyDescent="0.25">
      <c r="D74" s="32" t="str">
        <f>'3) 2016 cases'!C62</f>
        <v>Single</v>
      </c>
      <c r="E74" s="32"/>
      <c r="F74" s="32" t="str">
        <f>'3) 2016 cases'!D62</f>
        <v>Female</v>
      </c>
      <c r="G74" s="49">
        <f>'3) 2016 cases'!E62</f>
        <v>16934</v>
      </c>
      <c r="H74" s="32" t="str">
        <f>'3) 2016 cases'!F62</f>
        <v>Alive</v>
      </c>
      <c r="I74" s="32" t="str">
        <f>'3) 2016 cases'!G62</f>
        <v/>
      </c>
      <c r="J74" s="49" t="str">
        <f>'3) 2016 cases'!H62</f>
        <v/>
      </c>
      <c r="K74" s="32" t="str">
        <f>'3) 2016 cases'!I62</f>
        <v/>
      </c>
      <c r="L74" s="32" t="str">
        <f>'3) 2016 cases'!J62</f>
        <v>Melbourne</v>
      </c>
      <c r="M74" s="32">
        <f>'3) 2016 cases'!K62</f>
        <v>375000</v>
      </c>
      <c r="N74" s="32">
        <f>'3) 2016 cases'!L62</f>
        <v>7.75</v>
      </c>
      <c r="O74" s="32">
        <f>'3) 2016 cases'!M62</f>
        <v>73869</v>
      </c>
      <c r="P74" s="32"/>
      <c r="Q74" s="58">
        <f>'3) 2016 cases'!O62</f>
        <v>70</v>
      </c>
      <c r="R74" s="32"/>
      <c r="S74" s="32">
        <f>'3) 2016 cases'!Q62</f>
        <v>7.2488258642637193E-2</v>
      </c>
      <c r="T74" s="32">
        <f>'3) 2016 cases'!R62</f>
        <v>5.0085748750605209E-2</v>
      </c>
      <c r="U74" s="32"/>
      <c r="V74" s="4">
        <f ca="1">'3) 2016 cases'!T62</f>
        <v>85126.688404391127</v>
      </c>
      <c r="Y74" s="32" t="s">
        <v>16</v>
      </c>
      <c r="Z74" s="32" t="s">
        <v>14</v>
      </c>
      <c r="AA74" s="49">
        <v>16934</v>
      </c>
      <c r="AB74" s="32" t="s">
        <v>13</v>
      </c>
      <c r="AC74" s="32" t="s">
        <v>17</v>
      </c>
      <c r="AD74" s="49" t="s">
        <v>17</v>
      </c>
      <c r="AE74" s="32" t="s">
        <v>17</v>
      </c>
      <c r="AF74" s="32" t="s">
        <v>25</v>
      </c>
      <c r="AG74" s="32">
        <v>404062.49999999994</v>
      </c>
      <c r="AH74" s="32">
        <v>7.75</v>
      </c>
      <c r="AI74" s="32">
        <v>79593.847499999989</v>
      </c>
      <c r="AK74" s="32">
        <f t="shared" si="1"/>
        <v>0</v>
      </c>
      <c r="AL74" s="32"/>
      <c r="AM74" s="4">
        <f ca="1">IF(AK74=0,'3) 2017 cases'!U62,0)</f>
        <v>91411.720796438283</v>
      </c>
    </row>
    <row r="75" spans="4:41" x14ac:dyDescent="0.25">
      <c r="D75" s="32" t="str">
        <f>'3) 2016 cases'!C63</f>
        <v>Single</v>
      </c>
      <c r="E75" s="32"/>
      <c r="F75" s="32" t="str">
        <f>'3) 2016 cases'!D63</f>
        <v>Female</v>
      </c>
      <c r="G75" s="49">
        <f>'3) 2016 cases'!E63</f>
        <v>18225</v>
      </c>
      <c r="H75" s="32" t="str">
        <f>'3) 2016 cases'!F63</f>
        <v>Alive</v>
      </c>
      <c r="I75" s="32" t="str">
        <f>'3) 2016 cases'!G63</f>
        <v/>
      </c>
      <c r="J75" s="49" t="str">
        <f>'3) 2016 cases'!H63</f>
        <v/>
      </c>
      <c r="K75" s="32" t="str">
        <f>'3) 2016 cases'!I63</f>
        <v/>
      </c>
      <c r="L75" s="32" t="str">
        <f>'3) 2016 cases'!J63</f>
        <v>Canberra</v>
      </c>
      <c r="M75" s="32">
        <f>'3) 2016 cases'!K63</f>
        <v>330000</v>
      </c>
      <c r="N75" s="32">
        <f>'3) 2016 cases'!L63</f>
        <v>8.1999999999999993</v>
      </c>
      <c r="O75" s="32">
        <f>'3) 2016 cases'!M63</f>
        <v>80782</v>
      </c>
      <c r="P75" s="32"/>
      <c r="Q75" s="58">
        <f>'3) 2016 cases'!O63</f>
        <v>67</v>
      </c>
      <c r="R75" s="32"/>
      <c r="S75" s="32">
        <f>'3) 2016 cases'!Q63</f>
        <v>6.4419325448889148E-2</v>
      </c>
      <c r="T75" s="32">
        <f>'3) 2016 cases'!R63</f>
        <v>5.1556803430206084E-2</v>
      </c>
      <c r="U75" s="32"/>
      <c r="V75" s="4">
        <f ca="1">'3) 2016 cases'!T63</f>
        <v>104941.44186229877</v>
      </c>
      <c r="Y75" s="32" t="s">
        <v>16</v>
      </c>
      <c r="Z75" s="32" t="s">
        <v>14</v>
      </c>
      <c r="AA75" s="49">
        <v>18225</v>
      </c>
      <c r="AB75" s="32" t="s">
        <v>13</v>
      </c>
      <c r="AC75" s="32" t="s">
        <v>17</v>
      </c>
      <c r="AD75" s="49" t="s">
        <v>17</v>
      </c>
      <c r="AE75" s="32" t="s">
        <v>17</v>
      </c>
      <c r="AF75" s="32" t="s">
        <v>23</v>
      </c>
      <c r="AG75" s="32">
        <v>357060</v>
      </c>
      <c r="AH75" s="32">
        <v>8.1999999999999993</v>
      </c>
      <c r="AI75" s="32">
        <v>87406.124000000011</v>
      </c>
      <c r="AK75" s="32">
        <f t="shared" si="1"/>
        <v>0</v>
      </c>
      <c r="AL75" s="32"/>
      <c r="AM75" s="4">
        <f ca="1">IF(AK75=0,'3) 2017 cases'!U63,0)</f>
        <v>112727.75207957393</v>
      </c>
    </row>
    <row r="76" spans="4:41" x14ac:dyDescent="0.25">
      <c r="D76" s="32" t="str">
        <f>'3) 2016 cases'!C64</f>
        <v>Single</v>
      </c>
      <c r="E76" s="32"/>
      <c r="F76" s="32" t="str">
        <f>'3) 2016 cases'!D64</f>
        <v>Male</v>
      </c>
      <c r="G76" s="49">
        <f>'3) 2016 cases'!E64</f>
        <v>13943</v>
      </c>
      <c r="H76" s="32" t="str">
        <f>'3) 2016 cases'!F64</f>
        <v>Deceased</v>
      </c>
      <c r="I76" s="32" t="str">
        <f>'3) 2016 cases'!G64</f>
        <v>Female</v>
      </c>
      <c r="J76" s="49">
        <f>'3) 2016 cases'!H64</f>
        <v>14431</v>
      </c>
      <c r="K76" s="32" t="str">
        <f>'3) 2016 cases'!I64</f>
        <v>Alive</v>
      </c>
      <c r="L76" s="32" t="str">
        <f>'3) 2016 cases'!J64</f>
        <v>Perth</v>
      </c>
      <c r="M76" s="32">
        <f>'3) 2016 cases'!K64</f>
        <v>625000</v>
      </c>
      <c r="N76" s="32">
        <f>'3) 2016 cases'!L64</f>
        <v>7.25</v>
      </c>
      <c r="O76" s="32">
        <f>'3) 2016 cases'!M64</f>
        <v>271319</v>
      </c>
      <c r="P76" s="32"/>
      <c r="Q76" s="58">
        <f>'3) 2016 cases'!O64</f>
        <v>77</v>
      </c>
      <c r="R76" s="32"/>
      <c r="S76" s="32">
        <f>'3) 2016 cases'!Q64</f>
        <v>7.4552232955274328E-2</v>
      </c>
      <c r="T76" s="32">
        <f>'3) 2016 cases'!R64</f>
        <v>6.4868498859960141E-2</v>
      </c>
      <c r="U76" s="32"/>
      <c r="V76" s="4">
        <f ca="1">'3) 2016 cases'!T64</f>
        <v>280166.95780829305</v>
      </c>
      <c r="Y76" s="32" t="s">
        <v>16</v>
      </c>
      <c r="Z76" s="32" t="s">
        <v>12</v>
      </c>
      <c r="AA76" s="49">
        <v>13943</v>
      </c>
      <c r="AB76" s="32" t="s">
        <v>19</v>
      </c>
      <c r="AC76" s="32" t="s">
        <v>14</v>
      </c>
      <c r="AD76" s="49">
        <v>14431</v>
      </c>
      <c r="AE76" s="32" t="s">
        <v>13</v>
      </c>
      <c r="AF76" s="32" t="s">
        <v>20</v>
      </c>
      <c r="AG76" s="32">
        <v>670312.5</v>
      </c>
      <c r="AH76" s="32">
        <v>7.25</v>
      </c>
      <c r="AI76" s="32">
        <v>290989.6275</v>
      </c>
      <c r="AK76" s="32">
        <v>0</v>
      </c>
      <c r="AL76" s="32"/>
      <c r="AM76" s="4">
        <f ca="1">IF(AK76=0,'3) 2017 cases'!U64,0)</f>
        <v>300102.55687202665</v>
      </c>
    </row>
    <row r="77" spans="4:41" x14ac:dyDescent="0.25">
      <c r="D77" s="32" t="str">
        <f>'3) 2016 cases'!C65</f>
        <v>Single</v>
      </c>
      <c r="E77" s="32"/>
      <c r="F77" s="32" t="str">
        <f>'3) 2016 cases'!D65</f>
        <v>Male</v>
      </c>
      <c r="G77" s="49">
        <f>'3) 2016 cases'!E65</f>
        <v>12305</v>
      </c>
      <c r="H77" s="32" t="str">
        <f>'3) 2016 cases'!F65</f>
        <v>Deceased</v>
      </c>
      <c r="I77" s="32" t="str">
        <f>'3) 2016 cases'!G65</f>
        <v>Female</v>
      </c>
      <c r="J77" s="49">
        <f>'3) 2016 cases'!H65</f>
        <v>11416</v>
      </c>
      <c r="K77" s="32" t="str">
        <f>'3) 2016 cases'!I65</f>
        <v>Alive</v>
      </c>
      <c r="L77" s="32" t="str">
        <f>'3) 2016 cases'!J65</f>
        <v>Sydney</v>
      </c>
      <c r="M77" s="32">
        <f>'3) 2016 cases'!K65</f>
        <v>345000</v>
      </c>
      <c r="N77" s="32">
        <f>'3) 2016 cases'!L65</f>
        <v>7.85</v>
      </c>
      <c r="O77" s="32">
        <f>'3) 2016 cases'!M65</f>
        <v>86407</v>
      </c>
      <c r="P77" s="32"/>
      <c r="Q77" s="58">
        <f>'3) 2016 cases'!O65</f>
        <v>85</v>
      </c>
      <c r="R77" s="32"/>
      <c r="S77" s="32">
        <f>'3) 2016 cases'!Q65</f>
        <v>6.0459778905231347E-2</v>
      </c>
      <c r="T77" s="32">
        <f>'3) 2016 cases'!R65</f>
        <v>5.4783474896411326E-2</v>
      </c>
      <c r="U77" s="32"/>
      <c r="V77" s="4">
        <f ca="1">'3) 2016 cases'!T65</f>
        <v>91972.279067562791</v>
      </c>
      <c r="Y77" s="32" t="s">
        <v>16</v>
      </c>
      <c r="Z77" s="32" t="s">
        <v>12</v>
      </c>
      <c r="AA77" s="49">
        <v>12305</v>
      </c>
      <c r="AB77" s="32" t="s">
        <v>19</v>
      </c>
      <c r="AC77" s="32" t="s">
        <v>14</v>
      </c>
      <c r="AD77" s="49">
        <v>11416</v>
      </c>
      <c r="AE77" s="32" t="s">
        <v>13</v>
      </c>
      <c r="AF77" s="32" t="s">
        <v>15</v>
      </c>
      <c r="AG77" s="32">
        <v>372082.5</v>
      </c>
      <c r="AH77" s="32">
        <v>7.85</v>
      </c>
      <c r="AI77" s="32">
        <v>93189.949500000002</v>
      </c>
      <c r="AK77" s="32">
        <v>0</v>
      </c>
      <c r="AL77" s="32"/>
      <c r="AM77" s="4">
        <f ca="1">IF(AK77=0,'3) 2017 cases'!U65,0)</f>
        <v>100028.06673441616</v>
      </c>
    </row>
    <row r="78" spans="4:41" x14ac:dyDescent="0.25">
      <c r="D78" s="32" t="str">
        <f>'3) 2016 cases'!C66</f>
        <v>Single</v>
      </c>
      <c r="E78" s="32"/>
      <c r="F78" s="32" t="str">
        <f>'3) 2016 cases'!D66</f>
        <v>Male</v>
      </c>
      <c r="G78" s="49">
        <f>'3) 2016 cases'!E66</f>
        <v>12229</v>
      </c>
      <c r="H78" s="32" t="str">
        <f>'3) 2016 cases'!F66</f>
        <v>Deceased</v>
      </c>
      <c r="I78" s="32" t="str">
        <f>'3) 2016 cases'!G66</f>
        <v>Female</v>
      </c>
      <c r="J78" s="49">
        <f>'3) 2016 cases'!H66</f>
        <v>11653</v>
      </c>
      <c r="K78" s="32" t="str">
        <f>'3) 2016 cases'!I66</f>
        <v>Alive</v>
      </c>
      <c r="L78" s="32" t="str">
        <f>'3) 2016 cases'!J66</f>
        <v>Brisbane</v>
      </c>
      <c r="M78" s="32">
        <f>'3) 2016 cases'!K66</f>
        <v>275000</v>
      </c>
      <c r="N78" s="32">
        <f>'3) 2016 cases'!L66</f>
        <v>7.3000000000000007</v>
      </c>
      <c r="O78" s="32">
        <f>'3) 2016 cases'!M66</f>
        <v>91684</v>
      </c>
      <c r="P78" s="32"/>
      <c r="Q78" s="58">
        <f>'3) 2016 cases'!O66</f>
        <v>85</v>
      </c>
      <c r="R78" s="32"/>
      <c r="S78" s="32">
        <f>'3) 2016 cases'!Q66</f>
        <v>7.2302392103851601E-2</v>
      </c>
      <c r="T78" s="32">
        <f>'3) 2016 cases'!R66</f>
        <v>5.5424966377019061E-2</v>
      </c>
      <c r="U78" s="32"/>
      <c r="V78" s="4">
        <f ca="1">'3) 2016 cases'!T66</f>
        <v>93703.388014341574</v>
      </c>
      <c r="Y78" s="32" t="s">
        <v>16</v>
      </c>
      <c r="Z78" s="32" t="s">
        <v>12</v>
      </c>
      <c r="AA78" s="49">
        <v>12229</v>
      </c>
      <c r="AB78" s="32" t="s">
        <v>19</v>
      </c>
      <c r="AC78" s="32" t="s">
        <v>14</v>
      </c>
      <c r="AD78" s="49">
        <v>11653</v>
      </c>
      <c r="AE78" s="32" t="s">
        <v>13</v>
      </c>
      <c r="AF78" s="32" t="s">
        <v>24</v>
      </c>
      <c r="AG78" s="32">
        <v>295075</v>
      </c>
      <c r="AH78" s="32">
        <v>7.3000000000000007</v>
      </c>
      <c r="AI78" s="32">
        <v>98376.932000000001</v>
      </c>
      <c r="AK78" s="32">
        <v>0</v>
      </c>
      <c r="AL78" s="32"/>
      <c r="AM78" s="4">
        <f ca="1">IF(AK78=0,'3) 2017 cases'!U66,0)</f>
        <v>100993.04574103758</v>
      </c>
    </row>
    <row r="81" spans="4:39" x14ac:dyDescent="0.25">
      <c r="Q81" s="55" t="str">
        <f>'3) 2016 cases'!O69</f>
        <v>Age M</v>
      </c>
      <c r="V81" s="4"/>
      <c r="AM81" s="4"/>
    </row>
    <row r="82" spans="4:39" x14ac:dyDescent="0.25">
      <c r="D82" s="32" t="str">
        <f>'3) 2016 cases'!C70</f>
        <v>Joint</v>
      </c>
      <c r="E82" s="32"/>
      <c r="F82" s="32" t="str">
        <f>'3) 2016 cases'!D70</f>
        <v>Male</v>
      </c>
      <c r="G82" s="49">
        <f>'3) 2016 cases'!E70</f>
        <v>12850</v>
      </c>
      <c r="H82" s="32" t="str">
        <f>'3) 2016 cases'!F70</f>
        <v>Alive</v>
      </c>
      <c r="I82" s="32" t="str">
        <f>'3) 2016 cases'!G70</f>
        <v>Female</v>
      </c>
      <c r="J82" s="49">
        <f>'3) 2016 cases'!H70</f>
        <v>14709</v>
      </c>
      <c r="K82" s="32" t="str">
        <f>'3) 2016 cases'!I70</f>
        <v>Alive</v>
      </c>
      <c r="L82" s="32" t="str">
        <f>'3) 2016 cases'!J70</f>
        <v>Sydney</v>
      </c>
      <c r="M82" s="32">
        <f>'3) 2016 cases'!K70</f>
        <v>315000</v>
      </c>
      <c r="N82" s="32">
        <f>'3) 2016 cases'!L70</f>
        <v>7.25</v>
      </c>
      <c r="O82" s="32">
        <f>'3) 2016 cases'!M70</f>
        <v>106605</v>
      </c>
      <c r="P82" s="32"/>
      <c r="Q82" s="58">
        <f>'3) 2016 cases'!O70</f>
        <v>81</v>
      </c>
      <c r="R82" s="32"/>
      <c r="S82" s="32">
        <f>'3) 2016 cases'!Q70</f>
        <v>6.0459778905231347E-2</v>
      </c>
      <c r="T82" s="32">
        <f>'3) 2016 cases'!R70</f>
        <v>5.4783474896411326E-2</v>
      </c>
      <c r="V82" s="4">
        <f ca="1">'3) 2016 cases'!T70</f>
        <v>110656.99376960761</v>
      </c>
      <c r="Y82" s="32" t="s">
        <v>11</v>
      </c>
      <c r="Z82" s="32" t="s">
        <v>12</v>
      </c>
      <c r="AA82" s="63">
        <v>12850</v>
      </c>
      <c r="AB82" s="32" t="s">
        <v>19</v>
      </c>
      <c r="AC82" s="32" t="s">
        <v>14</v>
      </c>
      <c r="AD82" s="49">
        <v>14709</v>
      </c>
      <c r="AE82" s="32" t="s">
        <v>13</v>
      </c>
      <c r="AF82" s="32" t="s">
        <v>15</v>
      </c>
      <c r="AG82" s="32">
        <v>337837.5</v>
      </c>
      <c r="AH82" s="32">
        <v>7.25</v>
      </c>
      <c r="AI82" s="32">
        <v>114333.8625</v>
      </c>
      <c r="AJ82" s="32"/>
      <c r="AK82" s="32">
        <f>IF(AND(AB82="Deceased",AE82="Deceased"),1,0)</f>
        <v>0</v>
      </c>
      <c r="AM82" s="4">
        <f ca="1">IF(AK82=0,'3) 2017 cases'!U70,0)</f>
        <v>118374.93841931604</v>
      </c>
    </row>
    <row r="83" spans="4:39" x14ac:dyDescent="0.25">
      <c r="D83" s="32" t="str">
        <f>'3) 2016 cases'!C71</f>
        <v>Joint</v>
      </c>
      <c r="E83" s="32"/>
      <c r="F83" s="32" t="str">
        <f>'3) 2016 cases'!D71</f>
        <v>Male</v>
      </c>
      <c r="G83" s="49">
        <f>'3) 2016 cases'!E71</f>
        <v>17438</v>
      </c>
      <c r="H83" s="32" t="str">
        <f>'3) 2016 cases'!F71</f>
        <v>Alive</v>
      </c>
      <c r="I83" s="32" t="str">
        <f>'3) 2016 cases'!G71</f>
        <v>Female</v>
      </c>
      <c r="J83" s="49">
        <f>'3) 2016 cases'!H71</f>
        <v>17885</v>
      </c>
      <c r="K83" s="32" t="str">
        <f>'3) 2016 cases'!I71</f>
        <v>Alive</v>
      </c>
      <c r="L83" s="32" t="str">
        <f>'3) 2016 cases'!J71</f>
        <v>Darwin</v>
      </c>
      <c r="M83" s="32">
        <f>'3) 2016 cases'!K71</f>
        <v>340000</v>
      </c>
      <c r="N83" s="32">
        <f>'3) 2016 cases'!L71</f>
        <v>7.25</v>
      </c>
      <c r="O83" s="32">
        <f>'3) 2016 cases'!M71</f>
        <v>96312</v>
      </c>
      <c r="P83" s="32"/>
      <c r="Q83" s="58">
        <f>'3) 2016 cases'!O71</f>
        <v>69</v>
      </c>
      <c r="R83" s="32"/>
      <c r="S83" s="32">
        <f>'3) 2016 cases'!Q71</f>
        <v>7.7288380255278302E-2</v>
      </c>
      <c r="T83" s="32">
        <f>'3) 2016 cases'!R71</f>
        <v>4.7716681618892573E-2</v>
      </c>
      <c r="V83" s="4">
        <f ca="1">'3) 2016 cases'!T71</f>
        <v>102097.3174152399</v>
      </c>
      <c r="Y83" s="32" t="s">
        <v>11</v>
      </c>
      <c r="Z83" s="32" t="s">
        <v>12</v>
      </c>
      <c r="AA83" s="49">
        <v>17438</v>
      </c>
      <c r="AB83" s="32" t="s">
        <v>19</v>
      </c>
      <c r="AC83" s="32" t="s">
        <v>14</v>
      </c>
      <c r="AD83" s="49">
        <v>17885</v>
      </c>
      <c r="AE83" s="32" t="s">
        <v>13</v>
      </c>
      <c r="AF83" s="32" t="s">
        <v>22</v>
      </c>
      <c r="AG83" s="32">
        <v>364650</v>
      </c>
      <c r="AH83" s="32">
        <v>7.25</v>
      </c>
      <c r="AI83" s="32">
        <v>103294.62</v>
      </c>
      <c r="AJ83" s="32"/>
      <c r="AK83" s="32">
        <f t="shared" ref="AK83:AK132" si="2">IF(AND(AB83="Deceased",AE83="Deceased"),1,0)</f>
        <v>0</v>
      </c>
      <c r="AM83" s="4">
        <f ca="1">IF(AK83=0,'3) 2017 cases'!U71,0)</f>
        <v>108785.53154715915</v>
      </c>
    </row>
    <row r="84" spans="4:39" x14ac:dyDescent="0.25">
      <c r="D84" s="32" t="str">
        <f>'3) 2016 cases'!C72</f>
        <v>Joint</v>
      </c>
      <c r="E84" s="32"/>
      <c r="F84" s="32" t="str">
        <f>'3) 2016 cases'!D72</f>
        <v>Male</v>
      </c>
      <c r="G84" s="49">
        <f>'3) 2016 cases'!E72</f>
        <v>16190</v>
      </c>
      <c r="H84" s="32" t="str">
        <f>'3) 2016 cases'!F72</f>
        <v>Alive</v>
      </c>
      <c r="I84" s="32" t="str">
        <f>'3) 2016 cases'!G72</f>
        <v>Female</v>
      </c>
      <c r="J84" s="49">
        <f>'3) 2016 cases'!H72</f>
        <v>17972</v>
      </c>
      <c r="K84" s="32" t="str">
        <f>'3) 2016 cases'!I72</f>
        <v>Alive</v>
      </c>
      <c r="L84" s="32" t="str">
        <f>'3) 2016 cases'!J72</f>
        <v>Perth</v>
      </c>
      <c r="M84" s="32">
        <f>'3) 2016 cases'!K72</f>
        <v>385000</v>
      </c>
      <c r="N84" s="32">
        <f>'3) 2016 cases'!L72</f>
        <v>7.25</v>
      </c>
      <c r="O84" s="32">
        <f>'3) 2016 cases'!M72</f>
        <v>84798</v>
      </c>
      <c r="P84" s="32"/>
      <c r="Q84" s="58">
        <f>'3) 2016 cases'!O72</f>
        <v>72</v>
      </c>
      <c r="R84" s="32"/>
      <c r="S84" s="32">
        <f>'3) 2016 cases'!Q72</f>
        <v>7.4552232955274328E-2</v>
      </c>
      <c r="T84" s="32">
        <f>'3) 2016 cases'!R72</f>
        <v>6.4868498859960141E-2</v>
      </c>
      <c r="V84" s="4">
        <f ca="1">'3) 2016 cases'!T72</f>
        <v>89856.133274541775</v>
      </c>
      <c r="Y84" s="32" t="s">
        <v>11</v>
      </c>
      <c r="Z84" s="32" t="s">
        <v>12</v>
      </c>
      <c r="AA84" s="49">
        <v>16190</v>
      </c>
      <c r="AB84" s="32" t="s">
        <v>13</v>
      </c>
      <c r="AC84" s="32" t="s">
        <v>14</v>
      </c>
      <c r="AD84" s="49">
        <v>17972</v>
      </c>
      <c r="AE84" s="32" t="s">
        <v>13</v>
      </c>
      <c r="AF84" s="32" t="s">
        <v>20</v>
      </c>
      <c r="AG84" s="32">
        <v>412912.5</v>
      </c>
      <c r="AH84" s="32">
        <v>7.25</v>
      </c>
      <c r="AI84" s="32">
        <v>90945.854999999996</v>
      </c>
      <c r="AJ84" s="32"/>
      <c r="AK84" s="32">
        <f t="shared" si="2"/>
        <v>0</v>
      </c>
      <c r="AM84" s="4">
        <f ca="1">IF(AK84=0,'3) 2017 cases'!U72,0)</f>
        <v>96393.866995787655</v>
      </c>
    </row>
    <row r="85" spans="4:39" x14ac:dyDescent="0.25">
      <c r="D85" s="32" t="str">
        <f>'3) 2016 cases'!C73</f>
        <v>Joint</v>
      </c>
      <c r="E85" s="32"/>
      <c r="F85" s="32" t="str">
        <f>'3) 2016 cases'!D73</f>
        <v>Male</v>
      </c>
      <c r="G85" s="49">
        <f>'3) 2016 cases'!E73</f>
        <v>8479</v>
      </c>
      <c r="H85" s="32" t="str">
        <f>'3) 2016 cases'!F73</f>
        <v>Alive</v>
      </c>
      <c r="I85" s="32" t="str">
        <f>'3) 2016 cases'!G73</f>
        <v>Female</v>
      </c>
      <c r="J85" s="49">
        <f>'3) 2016 cases'!H73</f>
        <v>13285</v>
      </c>
      <c r="K85" s="32" t="str">
        <f>'3) 2016 cases'!I73</f>
        <v>Alive</v>
      </c>
      <c r="L85" s="32" t="str">
        <f>'3) 2016 cases'!J73</f>
        <v>Darwin</v>
      </c>
      <c r="M85" s="32">
        <f>'3) 2016 cases'!K73</f>
        <v>420000</v>
      </c>
      <c r="N85" s="32">
        <f>'3) 2016 cases'!L73</f>
        <v>7.25</v>
      </c>
      <c r="O85" s="32">
        <f>'3) 2016 cases'!M73</f>
        <v>192124</v>
      </c>
      <c r="P85" s="32"/>
      <c r="Q85" s="58">
        <f>'3) 2016 cases'!O73</f>
        <v>93</v>
      </c>
      <c r="R85" s="32"/>
      <c r="S85" s="32">
        <f>'3) 2016 cases'!Q73</f>
        <v>7.7288380255278302E-2</v>
      </c>
      <c r="T85" s="32">
        <f>'3) 2016 cases'!R73</f>
        <v>4.7716681618892573E-2</v>
      </c>
      <c r="V85" s="4">
        <f ca="1">'3) 2016 cases'!T73</f>
        <v>197376.6538758963</v>
      </c>
      <c r="Y85" s="32" t="s">
        <v>11</v>
      </c>
      <c r="Z85" s="32" t="s">
        <v>12</v>
      </c>
      <c r="AA85" s="49">
        <v>8479</v>
      </c>
      <c r="AB85" s="32" t="s">
        <v>19</v>
      </c>
      <c r="AC85" s="32" t="s">
        <v>14</v>
      </c>
      <c r="AD85" s="49">
        <v>13285</v>
      </c>
      <c r="AE85" s="32" t="s">
        <v>13</v>
      </c>
      <c r="AF85" s="32" t="s">
        <v>22</v>
      </c>
      <c r="AG85" s="32">
        <v>450450</v>
      </c>
      <c r="AH85" s="32">
        <v>7.25</v>
      </c>
      <c r="AI85" s="32">
        <v>206052.99</v>
      </c>
      <c r="AJ85" s="32"/>
      <c r="AK85" s="32">
        <f t="shared" si="2"/>
        <v>0</v>
      </c>
      <c r="AM85" s="4">
        <f ca="1">IF(AK85=0,'3) 2017 cases'!U73,0)</f>
        <v>211730.24437308664</v>
      </c>
    </row>
    <row r="86" spans="4:39" x14ac:dyDescent="0.25">
      <c r="D86" s="32" t="str">
        <f>'3) 2016 cases'!C74</f>
        <v>Joint</v>
      </c>
      <c r="E86" s="32"/>
      <c r="F86" s="32" t="str">
        <f>'3) 2016 cases'!D74</f>
        <v>Female</v>
      </c>
      <c r="G86" s="49">
        <f>'3) 2016 cases'!E74</f>
        <v>14202</v>
      </c>
      <c r="H86" s="32" t="str">
        <f>'3) 2016 cases'!F74</f>
        <v>Alive</v>
      </c>
      <c r="I86" s="32" t="str">
        <f>'3) 2016 cases'!G74</f>
        <v>Male</v>
      </c>
      <c r="J86" s="49">
        <f>'3) 2016 cases'!H74</f>
        <v>12659</v>
      </c>
      <c r="K86" s="32" t="str">
        <f>'3) 2016 cases'!I74</f>
        <v>Alive</v>
      </c>
      <c r="L86" s="32" t="str">
        <f>'3) 2016 cases'!J74</f>
        <v>Canberra</v>
      </c>
      <c r="M86" s="32">
        <f>'3) 2016 cases'!K74</f>
        <v>320000</v>
      </c>
      <c r="N86" s="32">
        <f>'3) 2016 cases'!L74</f>
        <v>7.25</v>
      </c>
      <c r="O86" s="32">
        <f>'3) 2016 cases'!M74</f>
        <v>23546</v>
      </c>
      <c r="P86" s="32"/>
      <c r="Q86" s="58">
        <f>'3) 2016 cases'!O74</f>
        <v>82</v>
      </c>
      <c r="R86" s="32"/>
      <c r="S86" s="32">
        <f>'3) 2016 cases'!Q74</f>
        <v>6.4419325448889148E-2</v>
      </c>
      <c r="T86" s="32">
        <f>'3) 2016 cases'!R74</f>
        <v>5.1556803430206084E-2</v>
      </c>
      <c r="V86" s="4">
        <f ca="1">'3) 2016 cases'!T74</f>
        <v>24351.19432575941</v>
      </c>
      <c r="Y86" s="32" t="s">
        <v>11</v>
      </c>
      <c r="Z86" s="32" t="s">
        <v>14</v>
      </c>
      <c r="AA86" s="49">
        <v>14202</v>
      </c>
      <c r="AB86" s="32" t="s">
        <v>13</v>
      </c>
      <c r="AC86" s="32" t="s">
        <v>12</v>
      </c>
      <c r="AD86" s="49">
        <v>12659</v>
      </c>
      <c r="AE86" s="32" t="s">
        <v>13</v>
      </c>
      <c r="AF86" s="32" t="s">
        <v>23</v>
      </c>
      <c r="AG86" s="32">
        <v>343200</v>
      </c>
      <c r="AH86" s="32">
        <v>7.25</v>
      </c>
      <c r="AI86" s="32">
        <v>25253.084999999999</v>
      </c>
      <c r="AJ86" s="32"/>
      <c r="AK86" s="32">
        <f t="shared" si="2"/>
        <v>0</v>
      </c>
      <c r="AM86" s="4">
        <f ca="1">IF(AK86=0,'3) 2017 cases'!U74,0)</f>
        <v>26131.311255687175</v>
      </c>
    </row>
    <row r="87" spans="4:39" x14ac:dyDescent="0.25">
      <c r="D87" s="32" t="str">
        <f>'3) 2016 cases'!C75</f>
        <v>Joint</v>
      </c>
      <c r="E87" s="32"/>
      <c r="F87" s="32" t="str">
        <f>'3) 2016 cases'!D75</f>
        <v>Male</v>
      </c>
      <c r="G87" s="49">
        <f>'3) 2016 cases'!E75</f>
        <v>16496</v>
      </c>
      <c r="H87" s="32" t="str">
        <f>'3) 2016 cases'!F75</f>
        <v>Alive</v>
      </c>
      <c r="I87" s="32" t="str">
        <f>'3) 2016 cases'!G75</f>
        <v>Female</v>
      </c>
      <c r="J87" s="49">
        <f>'3) 2016 cases'!H75</f>
        <v>18138</v>
      </c>
      <c r="K87" s="32" t="str">
        <f>'3) 2016 cases'!I75</f>
        <v>Alive</v>
      </c>
      <c r="L87" s="32" t="str">
        <f>'3) 2016 cases'!J75</f>
        <v>Sydney</v>
      </c>
      <c r="M87" s="32">
        <f>'3) 2016 cases'!K75</f>
        <v>315000</v>
      </c>
      <c r="N87" s="32">
        <f>'3) 2016 cases'!L75</f>
        <v>7.25</v>
      </c>
      <c r="O87" s="32">
        <f>'3) 2016 cases'!M75</f>
        <v>75719</v>
      </c>
      <c r="P87" s="32"/>
      <c r="Q87" s="58">
        <f>'3) 2016 cases'!O75</f>
        <v>71</v>
      </c>
      <c r="R87" s="32"/>
      <c r="S87" s="32">
        <f>'3) 2016 cases'!Q75</f>
        <v>6.0459778905231347E-2</v>
      </c>
      <c r="T87" s="32">
        <f>'3) 2016 cases'!R75</f>
        <v>5.4783474896411326E-2</v>
      </c>
      <c r="V87" s="4">
        <f ca="1">'3) 2016 cases'!T75</f>
        <v>80282.939797410523</v>
      </c>
      <c r="Y87" s="32" t="s">
        <v>11</v>
      </c>
      <c r="Z87" s="32" t="s">
        <v>12</v>
      </c>
      <c r="AA87" s="49">
        <v>16496</v>
      </c>
      <c r="AB87" s="32" t="s">
        <v>13</v>
      </c>
      <c r="AC87" s="32" t="s">
        <v>14</v>
      </c>
      <c r="AD87" s="49">
        <v>18138</v>
      </c>
      <c r="AE87" s="32" t="s">
        <v>13</v>
      </c>
      <c r="AF87" s="32" t="s">
        <v>15</v>
      </c>
      <c r="AG87" s="32">
        <v>337837.5</v>
      </c>
      <c r="AH87" s="32">
        <v>7.25</v>
      </c>
      <c r="AI87" s="32">
        <v>81208.627500000002</v>
      </c>
      <c r="AJ87" s="32"/>
      <c r="AK87" s="32">
        <f t="shared" si="2"/>
        <v>0</v>
      </c>
      <c r="AM87" s="4">
        <f ca="1">IF(AK87=0,'3) 2017 cases'!U75,0)</f>
        <v>86123.528203953712</v>
      </c>
    </row>
    <row r="88" spans="4:39" x14ac:dyDescent="0.25">
      <c r="D88" s="32" t="str">
        <f>'3) 2016 cases'!C76</f>
        <v>Joint</v>
      </c>
      <c r="E88" s="32"/>
      <c r="F88" s="32" t="str">
        <f>'3) 2016 cases'!D76</f>
        <v>Male</v>
      </c>
      <c r="G88" s="49">
        <f>'3) 2016 cases'!E76</f>
        <v>13290</v>
      </c>
      <c r="H88" s="32" t="str">
        <f>'3) 2016 cases'!F76</f>
        <v>Alive</v>
      </c>
      <c r="I88" s="32" t="str">
        <f>'3) 2016 cases'!G76</f>
        <v>Female</v>
      </c>
      <c r="J88" s="49">
        <f>'3) 2016 cases'!H76</f>
        <v>13237</v>
      </c>
      <c r="K88" s="32" t="str">
        <f>'3) 2016 cases'!I76</f>
        <v>Alive</v>
      </c>
      <c r="L88" s="32" t="str">
        <f>'3) 2016 cases'!J76</f>
        <v>Canberra</v>
      </c>
      <c r="M88" s="32">
        <f>'3) 2016 cases'!K76</f>
        <v>570000</v>
      </c>
      <c r="N88" s="32">
        <f>'3) 2016 cases'!L76</f>
        <v>7.25</v>
      </c>
      <c r="O88" s="32">
        <f>'3) 2016 cases'!M76</f>
        <v>226275</v>
      </c>
      <c r="P88" s="32"/>
      <c r="Q88" s="58">
        <f>'3) 2016 cases'!O76</f>
        <v>80</v>
      </c>
      <c r="R88" s="32"/>
      <c r="S88" s="32">
        <f>'3) 2016 cases'!Q76</f>
        <v>6.4419325448889148E-2</v>
      </c>
      <c r="T88" s="32">
        <f>'3) 2016 cases'!R76</f>
        <v>5.1556803430206084E-2</v>
      </c>
      <c r="V88" s="4">
        <f ca="1">'3) 2016 cases'!T76</f>
        <v>233659.77814035176</v>
      </c>
      <c r="Y88" s="32" t="s">
        <v>11</v>
      </c>
      <c r="Z88" s="32" t="s">
        <v>12</v>
      </c>
      <c r="AA88" s="49">
        <v>13290</v>
      </c>
      <c r="AB88" s="32" t="s">
        <v>13</v>
      </c>
      <c r="AC88" s="32" t="s">
        <v>14</v>
      </c>
      <c r="AD88" s="49">
        <v>13237</v>
      </c>
      <c r="AE88" s="32" t="s">
        <v>13</v>
      </c>
      <c r="AF88" s="32" t="s">
        <v>23</v>
      </c>
      <c r="AG88" s="32">
        <v>611325</v>
      </c>
      <c r="AH88" s="32">
        <v>7.25</v>
      </c>
      <c r="AI88" s="32">
        <v>242679.9375</v>
      </c>
      <c r="AJ88" s="32"/>
      <c r="AK88" s="32">
        <f t="shared" si="2"/>
        <v>0</v>
      </c>
      <c r="AM88" s="4">
        <f ca="1">IF(AK88=0,'3) 2017 cases'!U76,0)</f>
        <v>250752.18725250658</v>
      </c>
    </row>
    <row r="89" spans="4:39" x14ac:dyDescent="0.25">
      <c r="D89" s="32" t="str">
        <f>'3) 2016 cases'!C77</f>
        <v>Joint</v>
      </c>
      <c r="E89" s="32"/>
      <c r="F89" s="32" t="str">
        <f>'3) 2016 cases'!D77</f>
        <v>Female</v>
      </c>
      <c r="G89" s="49">
        <f>'3) 2016 cases'!E77</f>
        <v>12871</v>
      </c>
      <c r="H89" s="32" t="str">
        <f>'3) 2016 cases'!F77</f>
        <v>Alive</v>
      </c>
      <c r="I89" s="32" t="str">
        <f>'3) 2016 cases'!G77</f>
        <v>Male</v>
      </c>
      <c r="J89" s="49">
        <f>'3) 2016 cases'!H77</f>
        <v>12901</v>
      </c>
      <c r="K89" s="32" t="str">
        <f>'3) 2016 cases'!I77</f>
        <v>Alive</v>
      </c>
      <c r="L89" s="32" t="str">
        <f>'3) 2016 cases'!J77</f>
        <v>Perth</v>
      </c>
      <c r="M89" s="32">
        <f>'3) 2016 cases'!K77</f>
        <v>255000</v>
      </c>
      <c r="N89" s="32">
        <f>'3) 2016 cases'!L77</f>
        <v>7.25</v>
      </c>
      <c r="O89" s="32">
        <f>'3) 2016 cases'!M77</f>
        <v>34035</v>
      </c>
      <c r="P89" s="32"/>
      <c r="Q89" s="58">
        <f>'3) 2016 cases'!O77</f>
        <v>81</v>
      </c>
      <c r="R89" s="32"/>
      <c r="S89" s="32">
        <f>'3) 2016 cases'!Q77</f>
        <v>7.4552232955274328E-2</v>
      </c>
      <c r="T89" s="32">
        <f>'3) 2016 cases'!R77</f>
        <v>6.4868498859960141E-2</v>
      </c>
      <c r="V89" s="4">
        <f ca="1">'3) 2016 cases'!T77</f>
        <v>35076.462532175428</v>
      </c>
      <c r="Y89" s="32" t="s">
        <v>11</v>
      </c>
      <c r="Z89" s="32" t="s">
        <v>14</v>
      </c>
      <c r="AA89" s="49">
        <v>12871</v>
      </c>
      <c r="AB89" s="32" t="s">
        <v>13</v>
      </c>
      <c r="AC89" s="32" t="s">
        <v>12</v>
      </c>
      <c r="AD89" s="49">
        <v>12901</v>
      </c>
      <c r="AE89" s="32" t="s">
        <v>13</v>
      </c>
      <c r="AF89" s="32" t="s">
        <v>20</v>
      </c>
      <c r="AG89" s="32">
        <v>273487.5</v>
      </c>
      <c r="AH89" s="32">
        <v>7.25</v>
      </c>
      <c r="AI89" s="32">
        <v>36502.537499999999</v>
      </c>
      <c r="AJ89" s="32"/>
      <c r="AK89" s="32">
        <f t="shared" si="2"/>
        <v>0</v>
      </c>
      <c r="AM89" s="4">
        <f ca="1">IF(AK89=0,'3) 2017 cases'!U77,0)</f>
        <v>37644.098726972406</v>
      </c>
    </row>
    <row r="90" spans="4:39" x14ac:dyDescent="0.25">
      <c r="D90" s="32" t="str">
        <f>'3) 2016 cases'!C78</f>
        <v>Joint</v>
      </c>
      <c r="E90" s="32"/>
      <c r="F90" s="32" t="str">
        <f>'3) 2016 cases'!D78</f>
        <v>Male</v>
      </c>
      <c r="G90" s="49">
        <f>'3) 2016 cases'!E78</f>
        <v>14897</v>
      </c>
      <c r="H90" s="32" t="str">
        <f>'3) 2016 cases'!F78</f>
        <v>Alive</v>
      </c>
      <c r="I90" s="32" t="str">
        <f>'3) 2016 cases'!G78</f>
        <v>Female</v>
      </c>
      <c r="J90" s="49">
        <f>'3) 2016 cases'!H78</f>
        <v>15543</v>
      </c>
      <c r="K90" s="32" t="str">
        <f>'3) 2016 cases'!I78</f>
        <v>Alive</v>
      </c>
      <c r="L90" s="32" t="str">
        <f>'3) 2016 cases'!J78</f>
        <v>Melbourne</v>
      </c>
      <c r="M90" s="32">
        <f>'3) 2016 cases'!K78</f>
        <v>295000</v>
      </c>
      <c r="N90" s="32">
        <f>'3) 2016 cases'!L78</f>
        <v>7.35</v>
      </c>
      <c r="O90" s="32">
        <f>'3) 2016 cases'!M78</f>
        <v>111768</v>
      </c>
      <c r="P90" s="32"/>
      <c r="Q90" s="58">
        <f>'3) 2016 cases'!O78</f>
        <v>76</v>
      </c>
      <c r="R90" s="32"/>
      <c r="S90" s="32">
        <f>'3) 2016 cases'!Q78</f>
        <v>7.2488258642637193E-2</v>
      </c>
      <c r="T90" s="32">
        <f>'3) 2016 cases'!R78</f>
        <v>5.0085748750605209E-2</v>
      </c>
      <c r="V90" s="4">
        <f ca="1">'3) 2016 cases'!T78</f>
        <v>118796.12141343416</v>
      </c>
      <c r="Y90" s="32" t="s">
        <v>11</v>
      </c>
      <c r="Z90" s="32" t="s">
        <v>12</v>
      </c>
      <c r="AA90" s="49">
        <v>14897</v>
      </c>
      <c r="AB90" s="32" t="s">
        <v>13</v>
      </c>
      <c r="AC90" s="32" t="s">
        <v>14</v>
      </c>
      <c r="AD90" s="49">
        <v>15543</v>
      </c>
      <c r="AE90" s="32" t="s">
        <v>13</v>
      </c>
      <c r="AF90" s="32" t="s">
        <v>25</v>
      </c>
      <c r="AG90" s="32">
        <v>316682.49999999994</v>
      </c>
      <c r="AH90" s="32">
        <v>7.35</v>
      </c>
      <c r="AI90" s="32">
        <v>119982.94799999999</v>
      </c>
      <c r="AJ90" s="32"/>
      <c r="AK90" s="32">
        <f t="shared" si="2"/>
        <v>0</v>
      </c>
      <c r="AM90" s="4">
        <f ca="1">IF(AK90=0,'3) 2017 cases'!U78,0)</f>
        <v>127479.9961722602</v>
      </c>
    </row>
    <row r="91" spans="4:39" x14ac:dyDescent="0.25">
      <c r="D91" s="32" t="str">
        <f>'3) 2016 cases'!C79</f>
        <v>Joint</v>
      </c>
      <c r="E91" s="32"/>
      <c r="F91" s="32" t="str">
        <f>'3) 2016 cases'!D79</f>
        <v>Male</v>
      </c>
      <c r="G91" s="49">
        <f>'3) 2016 cases'!E79</f>
        <v>11398</v>
      </c>
      <c r="H91" s="32" t="str">
        <f>'3) 2016 cases'!F79</f>
        <v>Alive</v>
      </c>
      <c r="I91" s="32" t="str">
        <f>'3) 2016 cases'!G79</f>
        <v>Female</v>
      </c>
      <c r="J91" s="49">
        <f>'3) 2016 cases'!H79</f>
        <v>14144</v>
      </c>
      <c r="K91" s="32" t="str">
        <f>'3) 2016 cases'!I79</f>
        <v>Alive</v>
      </c>
      <c r="L91" s="32" t="str">
        <f>'3) 2016 cases'!J79</f>
        <v>Perth</v>
      </c>
      <c r="M91" s="32">
        <f>'3) 2016 cases'!K79</f>
        <v>880000</v>
      </c>
      <c r="N91" s="32">
        <f>'3) 2016 cases'!L79</f>
        <v>7.35</v>
      </c>
      <c r="O91" s="32">
        <f>'3) 2016 cases'!M79</f>
        <v>305422</v>
      </c>
      <c r="P91" s="32"/>
      <c r="Q91" s="58">
        <f>'3) 2016 cases'!O79</f>
        <v>85</v>
      </c>
      <c r="R91" s="32"/>
      <c r="S91" s="32">
        <f>'3) 2016 cases'!Q79</f>
        <v>7.4552232955274328E-2</v>
      </c>
      <c r="T91" s="32">
        <f>'3) 2016 cases'!R79</f>
        <v>6.4868498859960141E-2</v>
      </c>
      <c r="V91" s="4">
        <f ca="1">'3) 2016 cases'!T79</f>
        <v>319596.79689408198</v>
      </c>
      <c r="Y91" s="32" t="s">
        <v>11</v>
      </c>
      <c r="Z91" s="32" t="s">
        <v>12</v>
      </c>
      <c r="AA91" s="49">
        <v>11398</v>
      </c>
      <c r="AB91" s="32" t="s">
        <v>19</v>
      </c>
      <c r="AC91" s="32" t="s">
        <v>14</v>
      </c>
      <c r="AD91" s="49">
        <v>14144</v>
      </c>
      <c r="AE91" s="32" t="s">
        <v>13</v>
      </c>
      <c r="AF91" s="32" t="s">
        <v>20</v>
      </c>
      <c r="AG91" s="32">
        <v>944679.99999999988</v>
      </c>
      <c r="AH91" s="32">
        <v>7.35</v>
      </c>
      <c r="AI91" s="32">
        <v>327870.51699999999</v>
      </c>
      <c r="AJ91" s="32"/>
      <c r="AK91" s="32">
        <f t="shared" si="2"/>
        <v>0</v>
      </c>
      <c r="AM91" s="4">
        <f ca="1">IF(AK91=0,'3) 2017 cases'!U79,0)</f>
        <v>342057.97055566276</v>
      </c>
    </row>
    <row r="92" spans="4:39" x14ac:dyDescent="0.25">
      <c r="D92" s="32" t="str">
        <f>'3) 2016 cases'!C80</f>
        <v>Joint</v>
      </c>
      <c r="E92" s="32"/>
      <c r="F92" s="32" t="str">
        <f>'3) 2016 cases'!D80</f>
        <v>Male</v>
      </c>
      <c r="G92" s="49">
        <f>'3) 2016 cases'!E80</f>
        <v>14643</v>
      </c>
      <c r="H92" s="32" t="str">
        <f>'3) 2016 cases'!F80</f>
        <v>Alive</v>
      </c>
      <c r="I92" s="32" t="str">
        <f>'3) 2016 cases'!G80</f>
        <v>Female</v>
      </c>
      <c r="J92" s="49">
        <f>'3) 2016 cases'!H80</f>
        <v>15962</v>
      </c>
      <c r="K92" s="32" t="str">
        <f>'3) 2016 cases'!I80</f>
        <v>Alive</v>
      </c>
      <c r="L92" s="32" t="str">
        <f>'3) 2016 cases'!J80</f>
        <v>Brisbane</v>
      </c>
      <c r="M92" s="32">
        <f>'3) 2016 cases'!K80</f>
        <v>230000</v>
      </c>
      <c r="N92" s="32">
        <f>'3) 2016 cases'!L80</f>
        <v>7.35</v>
      </c>
      <c r="O92" s="32">
        <f>'3) 2016 cases'!M80</f>
        <v>51756</v>
      </c>
      <c r="P92" s="32"/>
      <c r="Q92" s="58">
        <f>'3) 2016 cases'!O80</f>
        <v>76</v>
      </c>
      <c r="R92" s="32"/>
      <c r="S92" s="32">
        <f>'3) 2016 cases'!Q80</f>
        <v>7.2302392103851601E-2</v>
      </c>
      <c r="T92" s="32">
        <f>'3) 2016 cases'!R80</f>
        <v>5.5424966377019061E-2</v>
      </c>
      <c r="V92" s="4">
        <f ca="1">'3) 2016 cases'!T80</f>
        <v>55132.511886376386</v>
      </c>
      <c r="Y92" s="32" t="s">
        <v>11</v>
      </c>
      <c r="Z92" s="32" t="s">
        <v>12</v>
      </c>
      <c r="AA92" s="49">
        <v>14643</v>
      </c>
      <c r="AB92" s="32" t="s">
        <v>13</v>
      </c>
      <c r="AC92" s="32" t="s">
        <v>14</v>
      </c>
      <c r="AD92" s="49">
        <v>15962</v>
      </c>
      <c r="AE92" s="32" t="s">
        <v>13</v>
      </c>
      <c r="AF92" s="32" t="s">
        <v>24</v>
      </c>
      <c r="AG92" s="32">
        <v>246904.99999999997</v>
      </c>
      <c r="AH92" s="32">
        <v>7.35</v>
      </c>
      <c r="AI92" s="32">
        <v>55560.065999999992</v>
      </c>
      <c r="AJ92" s="32"/>
      <c r="AK92" s="32">
        <f t="shared" si="2"/>
        <v>0</v>
      </c>
      <c r="AM92" s="4">
        <f ca="1">IF(AK92=0,'3) 2017 cases'!U80,0)</f>
        <v>59159.759691776067</v>
      </c>
    </row>
    <row r="93" spans="4:39" x14ac:dyDescent="0.25">
      <c r="D93" s="32" t="str">
        <f>'3) 2016 cases'!C81</f>
        <v>Joint</v>
      </c>
      <c r="E93" s="32"/>
      <c r="F93" s="32" t="str">
        <f>'3) 2016 cases'!D81</f>
        <v>Male</v>
      </c>
      <c r="G93" s="49">
        <f>'3) 2016 cases'!E81</f>
        <v>11173</v>
      </c>
      <c r="H93" s="32" t="str">
        <f>'3) 2016 cases'!F81</f>
        <v>Alive</v>
      </c>
      <c r="I93" s="32" t="str">
        <f>'3) 2016 cases'!G81</f>
        <v>Female</v>
      </c>
      <c r="J93" s="49">
        <f>'3) 2016 cases'!H81</f>
        <v>11684</v>
      </c>
      <c r="K93" s="32" t="str">
        <f>'3) 2016 cases'!I81</f>
        <v>Alive</v>
      </c>
      <c r="L93" s="32" t="str">
        <f>'3) 2016 cases'!J81</f>
        <v>Brisbane</v>
      </c>
      <c r="M93" s="32">
        <f>'3) 2016 cases'!K81</f>
        <v>275000</v>
      </c>
      <c r="N93" s="32">
        <f>'3) 2016 cases'!L81</f>
        <v>7.4499999999999993</v>
      </c>
      <c r="O93" s="32">
        <f>'3) 2016 cases'!M81</f>
        <v>83101</v>
      </c>
      <c r="P93" s="32"/>
      <c r="Q93" s="58">
        <f>'3) 2016 cases'!O81</f>
        <v>86</v>
      </c>
      <c r="R93" s="32"/>
      <c r="S93" s="32">
        <f>'3) 2016 cases'!Q81</f>
        <v>7.2302392103851601E-2</v>
      </c>
      <c r="T93" s="32">
        <f>'3) 2016 cases'!R81</f>
        <v>5.5424966377019061E-2</v>
      </c>
      <c r="V93" s="4">
        <f ca="1">'3) 2016 cases'!T81</f>
        <v>86514.36932967513</v>
      </c>
      <c r="Y93" s="32" t="s">
        <v>11</v>
      </c>
      <c r="Z93" s="32" t="s">
        <v>12</v>
      </c>
      <c r="AA93" s="49">
        <v>11173</v>
      </c>
      <c r="AB93" s="32" t="s">
        <v>13</v>
      </c>
      <c r="AC93" s="32" t="s">
        <v>14</v>
      </c>
      <c r="AD93" s="49">
        <v>11684</v>
      </c>
      <c r="AE93" s="32" t="s">
        <v>13</v>
      </c>
      <c r="AF93" s="32" t="s">
        <v>24</v>
      </c>
      <c r="AG93" s="32">
        <v>295487.5</v>
      </c>
      <c r="AH93" s="32">
        <v>7.4499999999999993</v>
      </c>
      <c r="AI93" s="32">
        <v>89292.0245</v>
      </c>
      <c r="AJ93" s="32"/>
      <c r="AK93" s="32">
        <f t="shared" si="2"/>
        <v>0</v>
      </c>
      <c r="AM93" s="4">
        <f ca="1">IF(AK93=0,'3) 2017 cases'!U81,0)</f>
        <v>92947.192794661882</v>
      </c>
    </row>
    <row r="94" spans="4:39" x14ac:dyDescent="0.25">
      <c r="D94" s="32" t="str">
        <f>'3) 2016 cases'!C82</f>
        <v>Joint</v>
      </c>
      <c r="E94" s="32"/>
      <c r="F94" s="32" t="str">
        <f>'3) 2016 cases'!D82</f>
        <v>Male</v>
      </c>
      <c r="G94" s="49">
        <f>'3) 2016 cases'!E82</f>
        <v>17560</v>
      </c>
      <c r="H94" s="32" t="str">
        <f>'3) 2016 cases'!F82</f>
        <v>Alive</v>
      </c>
      <c r="I94" s="32" t="str">
        <f>'3) 2016 cases'!G82</f>
        <v>Female</v>
      </c>
      <c r="J94" s="49">
        <f>'3) 2016 cases'!H82</f>
        <v>17957</v>
      </c>
      <c r="K94" s="32" t="str">
        <f>'3) 2016 cases'!I82</f>
        <v>Alive</v>
      </c>
      <c r="L94" s="32" t="str">
        <f>'3) 2016 cases'!J82</f>
        <v>Brisbane</v>
      </c>
      <c r="M94" s="32">
        <f>'3) 2016 cases'!K82</f>
        <v>415000</v>
      </c>
      <c r="N94" s="32">
        <f>'3) 2016 cases'!L82</f>
        <v>7.35</v>
      </c>
      <c r="O94" s="32">
        <f>'3) 2016 cases'!M82</f>
        <v>97219</v>
      </c>
      <c r="P94" s="32"/>
      <c r="Q94" s="58">
        <f>'3) 2016 cases'!O82</f>
        <v>68</v>
      </c>
      <c r="R94" s="32"/>
      <c r="S94" s="32">
        <f>'3) 2016 cases'!Q82</f>
        <v>7.2302392103851601E-2</v>
      </c>
      <c r="T94" s="32">
        <f>'3) 2016 cases'!R82</f>
        <v>5.5424966377019061E-2</v>
      </c>
      <c r="V94" s="4">
        <f ca="1">'3) 2016 cases'!T82</f>
        <v>105862.46004744763</v>
      </c>
      <c r="Y94" s="32" t="s">
        <v>11</v>
      </c>
      <c r="Z94" s="32" t="s">
        <v>12</v>
      </c>
      <c r="AA94" s="49">
        <v>17560</v>
      </c>
      <c r="AB94" s="32" t="s">
        <v>13</v>
      </c>
      <c r="AC94" s="32" t="s">
        <v>14</v>
      </c>
      <c r="AD94" s="49">
        <v>17957</v>
      </c>
      <c r="AE94" s="32" t="s">
        <v>13</v>
      </c>
      <c r="AF94" s="32" t="s">
        <v>24</v>
      </c>
      <c r="AG94" s="32">
        <v>445502.49999999994</v>
      </c>
      <c r="AH94" s="32">
        <v>7.35</v>
      </c>
      <c r="AI94" s="32">
        <v>104364.59649999999</v>
      </c>
      <c r="AJ94" s="32"/>
      <c r="AK94" s="32">
        <f t="shared" si="2"/>
        <v>0</v>
      </c>
      <c r="AM94" s="4">
        <f ca="1">IF(AK94=0,'3) 2017 cases'!U82,0)</f>
        <v>113570.17162788757</v>
      </c>
    </row>
    <row r="95" spans="4:39" x14ac:dyDescent="0.25">
      <c r="D95" s="32" t="str">
        <f>'3) 2016 cases'!C83</f>
        <v>Joint</v>
      </c>
      <c r="E95" s="32"/>
      <c r="F95" s="32" t="str">
        <f>'3) 2016 cases'!D83</f>
        <v>Male</v>
      </c>
      <c r="G95" s="49">
        <f>'3) 2016 cases'!E83</f>
        <v>14698</v>
      </c>
      <c r="H95" s="32" t="str">
        <f>'3) 2016 cases'!F83</f>
        <v>Alive</v>
      </c>
      <c r="I95" s="32" t="str">
        <f>'3) 2016 cases'!G83</f>
        <v>Female</v>
      </c>
      <c r="J95" s="49">
        <f>'3) 2016 cases'!H83</f>
        <v>13508</v>
      </c>
      <c r="K95" s="32" t="str">
        <f>'3) 2016 cases'!I83</f>
        <v>Alive</v>
      </c>
      <c r="L95" s="32" t="str">
        <f>'3) 2016 cases'!J83</f>
        <v>Hobart</v>
      </c>
      <c r="M95" s="32">
        <f>'3) 2016 cases'!K83</f>
        <v>645000</v>
      </c>
      <c r="N95" s="32">
        <f>'3) 2016 cases'!L83</f>
        <v>7.35</v>
      </c>
      <c r="O95" s="32">
        <f>'3) 2016 cases'!M83</f>
        <v>269436</v>
      </c>
      <c r="P95" s="32"/>
      <c r="Q95" s="58">
        <f>'3) 2016 cases'!O83</f>
        <v>76</v>
      </c>
      <c r="R95" s="32"/>
      <c r="S95" s="32">
        <f>'3) 2016 cases'!Q83</f>
        <v>7.7575433563764035E-2</v>
      </c>
      <c r="T95" s="32">
        <f>'3) 2016 cases'!R83</f>
        <v>6.6180282905141802E-2</v>
      </c>
      <c r="V95" s="4">
        <f ca="1">'3) 2016 cases'!T83</f>
        <v>283260.96968949871</v>
      </c>
      <c r="Y95" s="32" t="s">
        <v>11</v>
      </c>
      <c r="Z95" s="32" t="s">
        <v>12</v>
      </c>
      <c r="AA95" s="49">
        <v>14698</v>
      </c>
      <c r="AB95" s="32" t="s">
        <v>13</v>
      </c>
      <c r="AC95" s="32" t="s">
        <v>14</v>
      </c>
      <c r="AD95" s="49">
        <v>13508</v>
      </c>
      <c r="AE95" s="32" t="s">
        <v>13</v>
      </c>
      <c r="AF95" s="32" t="s">
        <v>18</v>
      </c>
      <c r="AG95" s="32">
        <v>692407.49999999988</v>
      </c>
      <c r="AH95" s="32">
        <v>7.35</v>
      </c>
      <c r="AI95" s="32">
        <v>289239.54599999997</v>
      </c>
      <c r="AJ95" s="32"/>
      <c r="AK95" s="32">
        <f t="shared" si="2"/>
        <v>0</v>
      </c>
      <c r="AM95" s="4">
        <f ca="1">IF(AK95=0,'3) 2017 cases'!U83,0)</f>
        <v>304021.01537301223</v>
      </c>
    </row>
    <row r="96" spans="4:39" x14ac:dyDescent="0.25">
      <c r="D96" s="32" t="str">
        <f>'3) 2016 cases'!C84</f>
        <v>Joint</v>
      </c>
      <c r="E96" s="32"/>
      <c r="F96" s="32" t="str">
        <f>'3) 2016 cases'!D84</f>
        <v>Male</v>
      </c>
      <c r="G96" s="49">
        <f>'3) 2016 cases'!E84</f>
        <v>15113</v>
      </c>
      <c r="H96" s="32" t="str">
        <f>'3) 2016 cases'!F84</f>
        <v>Alive</v>
      </c>
      <c r="I96" s="32" t="str">
        <f>'3) 2016 cases'!G84</f>
        <v>Female</v>
      </c>
      <c r="J96" s="49">
        <f>'3) 2016 cases'!H84</f>
        <v>15352</v>
      </c>
      <c r="K96" s="32" t="str">
        <f>'3) 2016 cases'!I84</f>
        <v>Alive</v>
      </c>
      <c r="L96" s="32" t="str">
        <f>'3) 2016 cases'!J84</f>
        <v>Canberra</v>
      </c>
      <c r="M96" s="32">
        <f>'3) 2016 cases'!K84</f>
        <v>420000</v>
      </c>
      <c r="N96" s="32">
        <f>'3) 2016 cases'!L84</f>
        <v>7.35</v>
      </c>
      <c r="O96" s="32">
        <f>'3) 2016 cases'!M84</f>
        <v>90121</v>
      </c>
      <c r="P96" s="32"/>
      <c r="Q96" s="58">
        <f>'3) 2016 cases'!O84</f>
        <v>75</v>
      </c>
      <c r="R96" s="32"/>
      <c r="S96" s="32">
        <f>'3) 2016 cases'!Q84</f>
        <v>6.4419325448889148E-2</v>
      </c>
      <c r="T96" s="32">
        <f>'3) 2016 cases'!R84</f>
        <v>5.1556803430206084E-2</v>
      </c>
      <c r="V96" s="4">
        <f ca="1">'3) 2016 cases'!T84</f>
        <v>95699.858087602319</v>
      </c>
      <c r="Y96" s="32" t="s">
        <v>11</v>
      </c>
      <c r="Z96" s="32" t="s">
        <v>12</v>
      </c>
      <c r="AA96" s="49">
        <v>15113</v>
      </c>
      <c r="AB96" s="32" t="s">
        <v>13</v>
      </c>
      <c r="AC96" s="32" t="s">
        <v>14</v>
      </c>
      <c r="AD96" s="49">
        <v>15352</v>
      </c>
      <c r="AE96" s="32" t="s">
        <v>13</v>
      </c>
      <c r="AF96" s="32" t="s">
        <v>23</v>
      </c>
      <c r="AG96" s="32">
        <v>450869.99999999994</v>
      </c>
      <c r="AH96" s="32">
        <v>7.35</v>
      </c>
      <c r="AI96" s="32">
        <v>96744.893499999991</v>
      </c>
      <c r="AJ96" s="32"/>
      <c r="AK96" s="32">
        <f t="shared" si="2"/>
        <v>0</v>
      </c>
      <c r="AM96" s="4">
        <f ca="1">IF(AK96=0,'3) 2017 cases'!U84,0)</f>
        <v>102692.29170942098</v>
      </c>
    </row>
    <row r="97" spans="4:39" x14ac:dyDescent="0.25">
      <c r="D97" s="32" t="str">
        <f>'3) 2016 cases'!C85</f>
        <v>Joint</v>
      </c>
      <c r="E97" s="32"/>
      <c r="F97" s="32" t="str">
        <f>'3) 2016 cases'!D85</f>
        <v>Male</v>
      </c>
      <c r="G97" s="49">
        <f>'3) 2016 cases'!E85</f>
        <v>17127</v>
      </c>
      <c r="H97" s="32" t="str">
        <f>'3) 2016 cases'!F85</f>
        <v>Alive</v>
      </c>
      <c r="I97" s="32" t="str">
        <f>'3) 2016 cases'!G85</f>
        <v>Female</v>
      </c>
      <c r="J97" s="49">
        <f>'3) 2016 cases'!H85</f>
        <v>15877</v>
      </c>
      <c r="K97" s="32" t="str">
        <f>'3) 2016 cases'!I85</f>
        <v>Alive</v>
      </c>
      <c r="L97" s="32" t="str">
        <f>'3) 2016 cases'!J85</f>
        <v>Adelaide</v>
      </c>
      <c r="M97" s="32">
        <f>'3) 2016 cases'!K85</f>
        <v>350000</v>
      </c>
      <c r="N97" s="32">
        <f>'3) 2016 cases'!L85</f>
        <v>7.5</v>
      </c>
      <c r="O97" s="32">
        <f>'3) 2016 cases'!M85</f>
        <v>114441</v>
      </c>
      <c r="P97" s="32"/>
      <c r="Q97" s="58">
        <f>'3) 2016 cases'!O85</f>
        <v>70</v>
      </c>
      <c r="R97" s="32"/>
      <c r="S97" s="32">
        <f>'3) 2016 cases'!Q85</f>
        <v>6.639962125003708E-2</v>
      </c>
      <c r="T97" s="32">
        <f>'3) 2016 cases'!R85</f>
        <v>4.3425056649869002E-2</v>
      </c>
      <c r="V97" s="4">
        <f ca="1">'3) 2016 cases'!T85</f>
        <v>126607.78308298608</v>
      </c>
      <c r="Y97" s="32" t="s">
        <v>11</v>
      </c>
      <c r="Z97" s="32" t="s">
        <v>12</v>
      </c>
      <c r="AA97" s="49">
        <v>17127</v>
      </c>
      <c r="AB97" s="32" t="s">
        <v>13</v>
      </c>
      <c r="AC97" s="32" t="s">
        <v>14</v>
      </c>
      <c r="AD97" s="49">
        <v>15877</v>
      </c>
      <c r="AE97" s="32" t="s">
        <v>13</v>
      </c>
      <c r="AF97" s="32" t="s">
        <v>21</v>
      </c>
      <c r="AG97" s="32">
        <v>376250</v>
      </c>
      <c r="AH97" s="32">
        <v>7.5</v>
      </c>
      <c r="AI97" s="32">
        <v>123024.075</v>
      </c>
      <c r="AJ97" s="32"/>
      <c r="AK97" s="32">
        <f t="shared" si="2"/>
        <v>0</v>
      </c>
      <c r="AM97" s="4">
        <f ca="1">IF(AK97=0,'3) 2017 cases'!U85,0)</f>
        <v>135864.78900114834</v>
      </c>
    </row>
    <row r="98" spans="4:39" x14ac:dyDescent="0.25">
      <c r="D98" s="32" t="str">
        <f>'3) 2016 cases'!C86</f>
        <v>Joint</v>
      </c>
      <c r="E98" s="32"/>
      <c r="F98" s="32" t="str">
        <f>'3) 2016 cases'!D86</f>
        <v>Male</v>
      </c>
      <c r="G98" s="49">
        <f>'3) 2016 cases'!E86</f>
        <v>15988</v>
      </c>
      <c r="H98" s="32" t="str">
        <f>'3) 2016 cases'!F86</f>
        <v>Alive</v>
      </c>
      <c r="I98" s="32" t="str">
        <f>'3) 2016 cases'!G86</f>
        <v>Female</v>
      </c>
      <c r="J98" s="49">
        <f>'3) 2016 cases'!H86</f>
        <v>15428</v>
      </c>
      <c r="K98" s="32" t="str">
        <f>'3) 2016 cases'!I86</f>
        <v>Alive</v>
      </c>
      <c r="L98" s="32" t="str">
        <f>'3) 2016 cases'!J86</f>
        <v>Adelaide</v>
      </c>
      <c r="M98" s="32">
        <f>'3) 2016 cases'!K86</f>
        <v>1100000</v>
      </c>
      <c r="N98" s="32">
        <f>'3) 2016 cases'!L86</f>
        <v>7.5</v>
      </c>
      <c r="O98" s="32">
        <f>'3) 2016 cases'!M86</f>
        <v>390048</v>
      </c>
      <c r="P98" s="32"/>
      <c r="Q98" s="58">
        <f>'3) 2016 cases'!O86</f>
        <v>73</v>
      </c>
      <c r="R98" s="32"/>
      <c r="S98" s="32">
        <f>'3) 2016 cases'!Q86</f>
        <v>6.639962125003708E-2</v>
      </c>
      <c r="T98" s="32">
        <f>'3) 2016 cases'!R86</f>
        <v>4.3425056649869002E-2</v>
      </c>
      <c r="V98" s="4">
        <f ca="1">'3) 2016 cases'!T86</f>
        <v>427756.75247879088</v>
      </c>
      <c r="Y98" s="32" t="s">
        <v>11</v>
      </c>
      <c r="Z98" s="32" t="s">
        <v>12</v>
      </c>
      <c r="AA98" s="49">
        <v>15988</v>
      </c>
      <c r="AB98" s="32" t="s">
        <v>13</v>
      </c>
      <c r="AC98" s="32" t="s">
        <v>14</v>
      </c>
      <c r="AD98" s="49">
        <v>15428</v>
      </c>
      <c r="AE98" s="32" t="s">
        <v>13</v>
      </c>
      <c r="AF98" s="32" t="s">
        <v>21</v>
      </c>
      <c r="AG98" s="32">
        <v>1182500</v>
      </c>
      <c r="AH98" s="32">
        <v>7.5</v>
      </c>
      <c r="AI98" s="32">
        <v>419301.6</v>
      </c>
      <c r="AJ98" s="32"/>
      <c r="AK98" s="32">
        <f t="shared" si="2"/>
        <v>0</v>
      </c>
      <c r="AM98" s="4">
        <f ca="1">IF(AK98=0,'3) 2017 cases'!U86,0)</f>
        <v>459090.51829865121</v>
      </c>
    </row>
    <row r="99" spans="4:39" x14ac:dyDescent="0.25">
      <c r="D99" s="32" t="str">
        <f>'3) 2016 cases'!C87</f>
        <v>Joint</v>
      </c>
      <c r="E99" s="32"/>
      <c r="F99" s="32" t="str">
        <f>'3) 2016 cases'!D87</f>
        <v>Male</v>
      </c>
      <c r="G99" s="49">
        <f>'3) 2016 cases'!E87</f>
        <v>15703</v>
      </c>
      <c r="H99" s="32" t="str">
        <f>'3) 2016 cases'!F87</f>
        <v>Alive</v>
      </c>
      <c r="I99" s="32" t="str">
        <f>'3) 2016 cases'!G87</f>
        <v>Female</v>
      </c>
      <c r="J99" s="49">
        <f>'3) 2016 cases'!H87</f>
        <v>17739</v>
      </c>
      <c r="K99" s="32" t="str">
        <f>'3) 2016 cases'!I87</f>
        <v>Alive</v>
      </c>
      <c r="L99" s="32" t="str">
        <f>'3) 2016 cases'!J87</f>
        <v>Sydney</v>
      </c>
      <c r="M99" s="32">
        <f>'3) 2016 cases'!K87</f>
        <v>550000</v>
      </c>
      <c r="N99" s="32">
        <f>'3) 2016 cases'!L87</f>
        <v>7.5</v>
      </c>
      <c r="O99" s="32">
        <f>'3) 2016 cases'!M87</f>
        <v>113658</v>
      </c>
      <c r="P99" s="32"/>
      <c r="Q99" s="58">
        <f>'3) 2016 cases'!O87</f>
        <v>74</v>
      </c>
      <c r="R99" s="32"/>
      <c r="S99" s="32">
        <f>'3) 2016 cases'!Q87</f>
        <v>6.0459778905231347E-2</v>
      </c>
      <c r="T99" s="32">
        <f>'3) 2016 cases'!R87</f>
        <v>5.4783474896411326E-2</v>
      </c>
      <c r="V99" s="4">
        <f ca="1">'3) 2016 cases'!T87</f>
        <v>126918.94751468023</v>
      </c>
      <c r="Y99" s="32" t="s">
        <v>11</v>
      </c>
      <c r="Z99" s="32" t="s">
        <v>12</v>
      </c>
      <c r="AA99" s="49">
        <v>15703</v>
      </c>
      <c r="AB99" s="32" t="s">
        <v>13</v>
      </c>
      <c r="AC99" s="32" t="s">
        <v>14</v>
      </c>
      <c r="AD99" s="49">
        <v>17739</v>
      </c>
      <c r="AE99" s="32" t="s">
        <v>13</v>
      </c>
      <c r="AF99" s="32" t="s">
        <v>15</v>
      </c>
      <c r="AG99" s="32">
        <v>591250</v>
      </c>
      <c r="AH99" s="32">
        <v>7.5</v>
      </c>
      <c r="AI99" s="32">
        <v>122182.34999999999</v>
      </c>
      <c r="AJ99" s="32"/>
      <c r="AK99" s="32">
        <f t="shared" si="2"/>
        <v>0</v>
      </c>
      <c r="AM99" s="4">
        <f ca="1">IF(AK99=0,'3) 2017 cases'!U87,0)</f>
        <v>136190.14746187747</v>
      </c>
    </row>
    <row r="100" spans="4:39" x14ac:dyDescent="0.25">
      <c r="D100" s="32" t="str">
        <f>'3) 2016 cases'!C88</f>
        <v>Joint</v>
      </c>
      <c r="E100" s="32"/>
      <c r="F100" s="32" t="str">
        <f>'3) 2016 cases'!D88</f>
        <v>Male</v>
      </c>
      <c r="G100" s="49">
        <f>'3) 2016 cases'!E88</f>
        <v>10967</v>
      </c>
      <c r="H100" s="32" t="str">
        <f>'3) 2016 cases'!F88</f>
        <v>Alive</v>
      </c>
      <c r="I100" s="32" t="str">
        <f>'3) 2016 cases'!G88</f>
        <v>Female</v>
      </c>
      <c r="J100" s="49">
        <f>'3) 2016 cases'!H88</f>
        <v>15020</v>
      </c>
      <c r="K100" s="32" t="str">
        <f>'3) 2016 cases'!I88</f>
        <v>Alive</v>
      </c>
      <c r="L100" s="32" t="str">
        <f>'3) 2016 cases'!J88</f>
        <v>Hobart</v>
      </c>
      <c r="M100" s="32">
        <f>'3) 2016 cases'!K88</f>
        <v>475000</v>
      </c>
      <c r="N100" s="32">
        <f>'3) 2016 cases'!L88</f>
        <v>7.5</v>
      </c>
      <c r="O100" s="32">
        <f>'3) 2016 cases'!M88</f>
        <v>157407</v>
      </c>
      <c r="P100" s="32"/>
      <c r="Q100" s="58">
        <f>'3) 2016 cases'!O88</f>
        <v>87</v>
      </c>
      <c r="R100" s="32"/>
      <c r="S100" s="32">
        <f>'3) 2016 cases'!Q88</f>
        <v>7.7575433563764035E-2</v>
      </c>
      <c r="T100" s="32">
        <f>'3) 2016 cases'!R88</f>
        <v>6.6180282905141802E-2</v>
      </c>
      <c r="V100" s="4">
        <f ca="1">'3) 2016 cases'!T88</f>
        <v>169646.33661960473</v>
      </c>
      <c r="Y100" s="32" t="s">
        <v>11</v>
      </c>
      <c r="Z100" s="32" t="s">
        <v>12</v>
      </c>
      <c r="AA100" s="49">
        <v>10967</v>
      </c>
      <c r="AB100" s="32" t="s">
        <v>13</v>
      </c>
      <c r="AC100" s="32" t="s">
        <v>14</v>
      </c>
      <c r="AD100" s="49">
        <v>15020</v>
      </c>
      <c r="AE100" s="32" t="s">
        <v>13</v>
      </c>
      <c r="AF100" s="32" t="s">
        <v>18</v>
      </c>
      <c r="AG100" s="32">
        <v>510625</v>
      </c>
      <c r="AH100" s="32">
        <v>7.5</v>
      </c>
      <c r="AI100" s="32">
        <v>169212.52499999999</v>
      </c>
      <c r="AJ100" s="32"/>
      <c r="AK100" s="32">
        <f t="shared" si="2"/>
        <v>0</v>
      </c>
      <c r="AM100" s="4">
        <f ca="1">IF(AK100=0,'3) 2017 cases'!U88,0)</f>
        <v>182126.0361975799</v>
      </c>
    </row>
    <row r="101" spans="4:39" x14ac:dyDescent="0.25">
      <c r="D101" s="32" t="str">
        <f>'3) 2016 cases'!C89</f>
        <v>Joint</v>
      </c>
      <c r="E101" s="32"/>
      <c r="F101" s="32" t="str">
        <f>'3) 2016 cases'!D89</f>
        <v>Male</v>
      </c>
      <c r="G101" s="49">
        <f>'3) 2016 cases'!E89</f>
        <v>16177</v>
      </c>
      <c r="H101" s="32" t="str">
        <f>'3) 2016 cases'!F89</f>
        <v>Alive</v>
      </c>
      <c r="I101" s="32" t="str">
        <f>'3) 2016 cases'!G89</f>
        <v>Female</v>
      </c>
      <c r="J101" s="49">
        <f>'3) 2016 cases'!H89</f>
        <v>17331</v>
      </c>
      <c r="K101" s="32" t="str">
        <f>'3) 2016 cases'!I89</f>
        <v>Alive</v>
      </c>
      <c r="L101" s="32" t="str">
        <f>'3) 2016 cases'!J89</f>
        <v>Melbourne</v>
      </c>
      <c r="M101" s="32">
        <f>'3) 2016 cases'!K89</f>
        <v>440000</v>
      </c>
      <c r="N101" s="32">
        <f>'3) 2016 cases'!L89</f>
        <v>7.5</v>
      </c>
      <c r="O101" s="32">
        <f>'3) 2016 cases'!M89</f>
        <v>128605</v>
      </c>
      <c r="P101" s="32"/>
      <c r="Q101" s="58">
        <f>'3) 2016 cases'!O89</f>
        <v>72</v>
      </c>
      <c r="R101" s="32"/>
      <c r="S101" s="32">
        <f>'3) 2016 cases'!Q89</f>
        <v>7.2488258642637193E-2</v>
      </c>
      <c r="T101" s="32">
        <f>'3) 2016 cases'!R89</f>
        <v>5.0085748750605209E-2</v>
      </c>
      <c r="V101" s="4">
        <f ca="1">'3) 2016 cases'!T89</f>
        <v>143427.79632506761</v>
      </c>
      <c r="Y101" s="32" t="s">
        <v>11</v>
      </c>
      <c r="Z101" s="32" t="s">
        <v>12</v>
      </c>
      <c r="AA101" s="49">
        <v>16177</v>
      </c>
      <c r="AB101" s="32" t="s">
        <v>13</v>
      </c>
      <c r="AC101" s="32" t="s">
        <v>14</v>
      </c>
      <c r="AD101" s="49">
        <v>17331</v>
      </c>
      <c r="AE101" s="32" t="s">
        <v>13</v>
      </c>
      <c r="AF101" s="32" t="s">
        <v>25</v>
      </c>
      <c r="AG101" s="32">
        <v>473000</v>
      </c>
      <c r="AH101" s="32">
        <v>7.5</v>
      </c>
      <c r="AI101" s="32">
        <v>138250.375</v>
      </c>
      <c r="AJ101" s="32"/>
      <c r="AK101" s="32">
        <f t="shared" si="2"/>
        <v>0</v>
      </c>
      <c r="AM101" s="4">
        <f ca="1">IF(AK101=0,'3) 2017 cases'!U89,0)</f>
        <v>153906.67365834673</v>
      </c>
    </row>
    <row r="102" spans="4:39" x14ac:dyDescent="0.25">
      <c r="D102" s="32" t="str">
        <f>'3) 2016 cases'!C90</f>
        <v>Joint</v>
      </c>
      <c r="E102" s="32"/>
      <c r="F102" s="32" t="str">
        <f>'3) 2016 cases'!D90</f>
        <v>Male</v>
      </c>
      <c r="G102" s="49">
        <f>'3) 2016 cases'!E90</f>
        <v>18113</v>
      </c>
      <c r="H102" s="32" t="str">
        <f>'3) 2016 cases'!F90</f>
        <v>Alive</v>
      </c>
      <c r="I102" s="32" t="str">
        <f>'3) 2016 cases'!G90</f>
        <v>Female</v>
      </c>
      <c r="J102" s="49">
        <f>'3) 2016 cases'!H90</f>
        <v>19109</v>
      </c>
      <c r="K102" s="32" t="str">
        <f>'3) 2016 cases'!I90</f>
        <v>Alive</v>
      </c>
      <c r="L102" s="32" t="str">
        <f>'3) 2016 cases'!J90</f>
        <v>Darwin</v>
      </c>
      <c r="M102" s="32">
        <f>'3) 2016 cases'!K90</f>
        <v>430000</v>
      </c>
      <c r="N102" s="32">
        <f>'3) 2016 cases'!L90</f>
        <v>7.85</v>
      </c>
      <c r="O102" s="32">
        <f>'3) 2016 cases'!M90</f>
        <v>95357</v>
      </c>
      <c r="P102" s="32"/>
      <c r="Q102" s="58">
        <f>'3) 2016 cases'!O90</f>
        <v>67</v>
      </c>
      <c r="R102" s="32"/>
      <c r="S102" s="32">
        <f>'3) 2016 cases'!Q90</f>
        <v>7.7288380255278302E-2</v>
      </c>
      <c r="T102" s="32">
        <f>'3) 2016 cases'!R90</f>
        <v>4.7716681618892573E-2</v>
      </c>
      <c r="V102" s="4">
        <f ca="1">'3) 2016 cases'!T90</f>
        <v>119730.6747912572</v>
      </c>
      <c r="Y102" s="32" t="s">
        <v>11</v>
      </c>
      <c r="Z102" s="32" t="s">
        <v>12</v>
      </c>
      <c r="AA102" s="49">
        <v>18113</v>
      </c>
      <c r="AB102" s="32" t="s">
        <v>13</v>
      </c>
      <c r="AC102" s="32" t="s">
        <v>14</v>
      </c>
      <c r="AD102" s="49">
        <v>19109</v>
      </c>
      <c r="AE102" s="32" t="s">
        <v>13</v>
      </c>
      <c r="AF102" s="32" t="s">
        <v>22</v>
      </c>
      <c r="AG102" s="32">
        <v>463755</v>
      </c>
      <c r="AH102" s="32">
        <v>7.85</v>
      </c>
      <c r="AI102" s="32">
        <v>102842.5245</v>
      </c>
      <c r="AJ102" s="32"/>
      <c r="AK102" s="32">
        <f t="shared" si="2"/>
        <v>0</v>
      </c>
      <c r="AM102" s="4">
        <f ca="1">IF(AK102=0,'3) 2017 cases'!U90,0)</f>
        <v>128481.90381374388</v>
      </c>
    </row>
    <row r="103" spans="4:39" x14ac:dyDescent="0.25">
      <c r="D103" s="32" t="str">
        <f>'3) 2016 cases'!C91</f>
        <v>Joint</v>
      </c>
      <c r="E103" s="32"/>
      <c r="F103" s="32" t="str">
        <f>'3) 2016 cases'!D91</f>
        <v>Male</v>
      </c>
      <c r="G103" s="49">
        <f>'3) 2016 cases'!E91</f>
        <v>14841</v>
      </c>
      <c r="H103" s="32" t="str">
        <f>'3) 2016 cases'!F91</f>
        <v>Alive</v>
      </c>
      <c r="I103" s="32" t="str">
        <f>'3) 2016 cases'!G91</f>
        <v>Female</v>
      </c>
      <c r="J103" s="49">
        <f>'3) 2016 cases'!H91</f>
        <v>16924</v>
      </c>
      <c r="K103" s="32" t="str">
        <f>'3) 2016 cases'!I91</f>
        <v>Alive</v>
      </c>
      <c r="L103" s="32" t="str">
        <f>'3) 2016 cases'!J91</f>
        <v>Hobart</v>
      </c>
      <c r="M103" s="32">
        <f>'3) 2016 cases'!K91</f>
        <v>605000</v>
      </c>
      <c r="N103" s="32">
        <f>'3) 2016 cases'!L91</f>
        <v>7.85</v>
      </c>
      <c r="O103" s="32">
        <f>'3) 2016 cases'!M91</f>
        <v>188178</v>
      </c>
      <c r="P103" s="32"/>
      <c r="Q103" s="58">
        <f>'3) 2016 cases'!O91</f>
        <v>76</v>
      </c>
      <c r="R103" s="32"/>
      <c r="S103" s="32">
        <f>'3) 2016 cases'!Q91</f>
        <v>7.7575433563764035E-2</v>
      </c>
      <c r="T103" s="32">
        <f>'3) 2016 cases'!R91</f>
        <v>6.6180282905141802E-2</v>
      </c>
      <c r="V103" s="4">
        <f ca="1">'3) 2016 cases'!T91</f>
        <v>223523.58840462644</v>
      </c>
      <c r="Y103" s="32" t="s">
        <v>11</v>
      </c>
      <c r="Z103" s="32" t="s">
        <v>12</v>
      </c>
      <c r="AA103" s="49">
        <v>14841</v>
      </c>
      <c r="AB103" s="32" t="s">
        <v>13</v>
      </c>
      <c r="AC103" s="32" t="s">
        <v>14</v>
      </c>
      <c r="AD103" s="49">
        <v>16924</v>
      </c>
      <c r="AE103" s="32" t="s">
        <v>13</v>
      </c>
      <c r="AF103" s="32" t="s">
        <v>18</v>
      </c>
      <c r="AG103" s="32">
        <v>652492.5</v>
      </c>
      <c r="AH103" s="32">
        <v>7.85</v>
      </c>
      <c r="AI103" s="32">
        <v>202949.973</v>
      </c>
      <c r="AJ103" s="32"/>
      <c r="AK103" s="32">
        <f t="shared" si="2"/>
        <v>0</v>
      </c>
      <c r="AM103" s="4">
        <f ca="1">IF(AK103=0,'3) 2017 cases'!U91,0)</f>
        <v>239975.56436302973</v>
      </c>
    </row>
    <row r="104" spans="4:39" x14ac:dyDescent="0.25">
      <c r="D104" s="32" t="str">
        <f>'3) 2016 cases'!C92</f>
        <v>Joint</v>
      </c>
      <c r="E104" s="32"/>
      <c r="F104" s="32" t="str">
        <f>'3) 2016 cases'!D92</f>
        <v>Male</v>
      </c>
      <c r="G104" s="49">
        <f>'3) 2016 cases'!E92</f>
        <v>13996</v>
      </c>
      <c r="H104" s="32" t="str">
        <f>'3) 2016 cases'!F92</f>
        <v>Alive</v>
      </c>
      <c r="I104" s="32" t="str">
        <f>'3) 2016 cases'!G92</f>
        <v>Female</v>
      </c>
      <c r="J104" s="49">
        <f>'3) 2016 cases'!H92</f>
        <v>16826</v>
      </c>
      <c r="K104" s="32" t="str">
        <f>'3) 2016 cases'!I92</f>
        <v>Alive</v>
      </c>
      <c r="L104" s="32" t="str">
        <f>'3) 2016 cases'!J92</f>
        <v>Adelaide</v>
      </c>
      <c r="M104" s="32">
        <f>'3) 2016 cases'!K92</f>
        <v>335000</v>
      </c>
      <c r="N104" s="32">
        <f>'3) 2016 cases'!L92</f>
        <v>7.9499999999999993</v>
      </c>
      <c r="O104" s="32">
        <f>'3) 2016 cases'!M92</f>
        <v>101413</v>
      </c>
      <c r="P104" s="32"/>
      <c r="Q104" s="58">
        <f>'3) 2016 cases'!O92</f>
        <v>78</v>
      </c>
      <c r="R104" s="32"/>
      <c r="S104" s="32">
        <f>'3) 2016 cases'!Q92</f>
        <v>6.639962125003708E-2</v>
      </c>
      <c r="T104" s="32">
        <f>'3) 2016 cases'!R92</f>
        <v>4.3425056649869002E-2</v>
      </c>
      <c r="V104" s="4">
        <f ca="1">'3) 2016 cases'!T92</f>
        <v>122563.90099030835</v>
      </c>
      <c r="Y104" s="32" t="s">
        <v>11</v>
      </c>
      <c r="Z104" s="32" t="s">
        <v>12</v>
      </c>
      <c r="AA104" s="49">
        <v>13996</v>
      </c>
      <c r="AB104" s="32" t="s">
        <v>13</v>
      </c>
      <c r="AC104" s="32" t="s">
        <v>14</v>
      </c>
      <c r="AD104" s="49">
        <v>16826</v>
      </c>
      <c r="AE104" s="32" t="s">
        <v>13</v>
      </c>
      <c r="AF104" s="32" t="s">
        <v>21</v>
      </c>
      <c r="AG104" s="32">
        <v>361632.49999999994</v>
      </c>
      <c r="AH104" s="32">
        <v>7.9499999999999993</v>
      </c>
      <c r="AI104" s="32">
        <v>109475.33349999999</v>
      </c>
      <c r="AJ104" s="32"/>
      <c r="AK104" s="32">
        <f t="shared" si="2"/>
        <v>0</v>
      </c>
      <c r="AM104" s="4">
        <f ca="1">IF(AK104=0,'3) 2017 cases'!U92,0)</f>
        <v>131605.949290021</v>
      </c>
    </row>
    <row r="105" spans="4:39" x14ac:dyDescent="0.25">
      <c r="D105" s="32" t="str">
        <f>'3) 2016 cases'!C93</f>
        <v>Joint</v>
      </c>
      <c r="E105" s="32"/>
      <c r="F105" s="32" t="str">
        <f>'3) 2016 cases'!D93</f>
        <v>Male</v>
      </c>
      <c r="G105" s="49">
        <f>'3) 2016 cases'!E93</f>
        <v>13116</v>
      </c>
      <c r="H105" s="32" t="str">
        <f>'3) 2016 cases'!F93</f>
        <v>Alive</v>
      </c>
      <c r="I105" s="32" t="str">
        <f>'3) 2016 cases'!G93</f>
        <v>Female</v>
      </c>
      <c r="J105" s="49">
        <f>'3) 2016 cases'!H93</f>
        <v>14028</v>
      </c>
      <c r="K105" s="32" t="str">
        <f>'3) 2016 cases'!I93</f>
        <v>Alive</v>
      </c>
      <c r="L105" s="32" t="str">
        <f>'3) 2016 cases'!J93</f>
        <v>Brisbane</v>
      </c>
      <c r="M105" s="32">
        <f>'3) 2016 cases'!K93</f>
        <v>210000</v>
      </c>
      <c r="N105" s="32">
        <f>'3) 2016 cases'!L93</f>
        <v>7.85</v>
      </c>
      <c r="O105" s="32">
        <f>'3) 2016 cases'!M93</f>
        <v>124032</v>
      </c>
      <c r="P105" s="32"/>
      <c r="Q105" s="58">
        <f>'3) 2016 cases'!O93</f>
        <v>81</v>
      </c>
      <c r="R105" s="32"/>
      <c r="S105" s="32">
        <f>'3) 2016 cases'!Q93</f>
        <v>7.2302392103851601E-2</v>
      </c>
      <c r="T105" s="32">
        <f>'3) 2016 cases'!R93</f>
        <v>5.5424966377019061E-2</v>
      </c>
      <c r="V105" s="4">
        <f ca="1">'3) 2016 cases'!T93</f>
        <v>139162.39561706476</v>
      </c>
      <c r="Y105" s="32" t="s">
        <v>11</v>
      </c>
      <c r="Z105" s="32" t="s">
        <v>12</v>
      </c>
      <c r="AA105" s="49">
        <v>13116</v>
      </c>
      <c r="AB105" s="32" t="s">
        <v>13</v>
      </c>
      <c r="AC105" s="32" t="s">
        <v>14</v>
      </c>
      <c r="AD105" s="49">
        <v>14028</v>
      </c>
      <c r="AE105" s="32" t="s">
        <v>13</v>
      </c>
      <c r="AF105" s="32" t="s">
        <v>24</v>
      </c>
      <c r="AG105" s="32">
        <v>226485</v>
      </c>
      <c r="AH105" s="32">
        <v>7.85</v>
      </c>
      <c r="AI105" s="32">
        <v>133768.51199999999</v>
      </c>
      <c r="AJ105" s="32"/>
      <c r="AK105" s="32">
        <f t="shared" si="2"/>
        <v>0</v>
      </c>
      <c r="AM105" s="4">
        <f ca="1">IF(AK105=0,'3) 2017 cases'!U93,0)</f>
        <v>149569.24841206241</v>
      </c>
    </row>
    <row r="106" spans="4:39" x14ac:dyDescent="0.25">
      <c r="D106" s="32" t="str">
        <f>'3) 2016 cases'!C94</f>
        <v>Joint</v>
      </c>
      <c r="E106" s="32"/>
      <c r="F106" s="32" t="str">
        <f>'3) 2016 cases'!D94</f>
        <v>Male</v>
      </c>
      <c r="G106" s="49">
        <f>'3) 2016 cases'!E94</f>
        <v>18282</v>
      </c>
      <c r="H106" s="32" t="str">
        <f>'3) 2016 cases'!F94</f>
        <v>Alive</v>
      </c>
      <c r="I106" s="32" t="str">
        <f>'3) 2016 cases'!G94</f>
        <v>Female</v>
      </c>
      <c r="J106" s="49">
        <f>'3) 2016 cases'!H94</f>
        <v>18026</v>
      </c>
      <c r="K106" s="32" t="str">
        <f>'3) 2016 cases'!I94</f>
        <v>Alive</v>
      </c>
      <c r="L106" s="32" t="str">
        <f>'3) 2016 cases'!J94</f>
        <v>Sydney</v>
      </c>
      <c r="M106" s="32">
        <f>'3) 2016 cases'!K94</f>
        <v>485000</v>
      </c>
      <c r="N106" s="32">
        <f>'3) 2016 cases'!L94</f>
        <v>7.85</v>
      </c>
      <c r="O106" s="32">
        <f>'3) 2016 cases'!M94</f>
        <v>120462</v>
      </c>
      <c r="P106" s="32"/>
      <c r="Q106" s="58">
        <f>'3) 2016 cases'!O94</f>
        <v>66</v>
      </c>
      <c r="R106" s="32"/>
      <c r="S106" s="32">
        <f>'3) 2016 cases'!Q94</f>
        <v>6.0459778905231347E-2</v>
      </c>
      <c r="T106" s="32">
        <f>'3) 2016 cases'!R94</f>
        <v>5.4783474896411326E-2</v>
      </c>
      <c r="V106" s="4">
        <f ca="1">'3) 2016 cases'!T94</f>
        <v>149199.20532705539</v>
      </c>
      <c r="Y106" s="32" t="s">
        <v>11</v>
      </c>
      <c r="Z106" s="32" t="s">
        <v>12</v>
      </c>
      <c r="AA106" s="49">
        <v>18282</v>
      </c>
      <c r="AB106" s="32" t="s">
        <v>13</v>
      </c>
      <c r="AC106" s="32" t="s">
        <v>14</v>
      </c>
      <c r="AD106" s="49">
        <v>18026</v>
      </c>
      <c r="AE106" s="32" t="s">
        <v>13</v>
      </c>
      <c r="AF106" s="32" t="s">
        <v>15</v>
      </c>
      <c r="AG106" s="32">
        <v>523072.5</v>
      </c>
      <c r="AH106" s="32">
        <v>7.85</v>
      </c>
      <c r="AI106" s="32">
        <v>129918.26700000001</v>
      </c>
      <c r="AJ106" s="32"/>
      <c r="AK106" s="32">
        <f t="shared" si="2"/>
        <v>0</v>
      </c>
      <c r="AM106" s="4">
        <f ca="1">IF(AK106=0,'3) 2017 cases'!U94,0)</f>
        <v>160125.41916921968</v>
      </c>
    </row>
    <row r="107" spans="4:39" x14ac:dyDescent="0.25">
      <c r="D107" s="32" t="str">
        <f>'3) 2016 cases'!C95</f>
        <v>Joint</v>
      </c>
      <c r="E107" s="32"/>
      <c r="F107" s="32" t="str">
        <f>'3) 2016 cases'!D95</f>
        <v>Male</v>
      </c>
      <c r="G107" s="49">
        <f>'3) 2016 cases'!E95</f>
        <v>18852</v>
      </c>
      <c r="H107" s="32" t="str">
        <f>'3) 2016 cases'!F95</f>
        <v>Alive</v>
      </c>
      <c r="I107" s="32" t="str">
        <f>'3) 2016 cases'!G95</f>
        <v>Female</v>
      </c>
      <c r="J107" s="49">
        <f>'3) 2016 cases'!H95</f>
        <v>18299</v>
      </c>
      <c r="K107" s="32" t="str">
        <f>'3) 2016 cases'!I95</f>
        <v>Alive</v>
      </c>
      <c r="L107" s="32" t="str">
        <f>'3) 2016 cases'!J95</f>
        <v>Adelaide</v>
      </c>
      <c r="M107" s="32">
        <f>'3) 2016 cases'!K95</f>
        <v>365000</v>
      </c>
      <c r="N107" s="32">
        <f>'3) 2016 cases'!L95</f>
        <v>7.9499999999999993</v>
      </c>
      <c r="O107" s="32">
        <f>'3) 2016 cases'!M95</f>
        <v>64490</v>
      </c>
      <c r="P107" s="32"/>
      <c r="Q107" s="58">
        <f>'3) 2016 cases'!O95</f>
        <v>65</v>
      </c>
      <c r="R107" s="32"/>
      <c r="S107" s="32">
        <f>'3) 2016 cases'!Q95</f>
        <v>6.639962125003708E-2</v>
      </c>
      <c r="T107" s="32">
        <f>'3) 2016 cases'!R95</f>
        <v>4.3425056649869002E-2</v>
      </c>
      <c r="V107" s="4">
        <f ca="1">'3) 2016 cases'!T95</f>
        <v>82712.448766049783</v>
      </c>
      <c r="Y107" s="32" t="s">
        <v>11</v>
      </c>
      <c r="Z107" s="32" t="s">
        <v>12</v>
      </c>
      <c r="AA107" s="49">
        <v>18852</v>
      </c>
      <c r="AB107" s="32" t="s">
        <v>13</v>
      </c>
      <c r="AC107" s="32" t="s">
        <v>14</v>
      </c>
      <c r="AD107" s="49">
        <v>18299</v>
      </c>
      <c r="AE107" s="32" t="s">
        <v>13</v>
      </c>
      <c r="AF107" s="32" t="s">
        <v>21</v>
      </c>
      <c r="AG107" s="32">
        <v>394017.49999999994</v>
      </c>
      <c r="AH107" s="32">
        <v>7.9499999999999993</v>
      </c>
      <c r="AI107" s="32">
        <v>69616.954999999987</v>
      </c>
      <c r="AJ107" s="32"/>
      <c r="AK107" s="32">
        <f t="shared" si="2"/>
        <v>0</v>
      </c>
      <c r="AM107" s="4">
        <f ca="1">IF(AK107=0,'3) 2017 cases'!U95,0)</f>
        <v>88764.901000371552</v>
      </c>
    </row>
    <row r="108" spans="4:39" x14ac:dyDescent="0.25">
      <c r="D108" s="32" t="str">
        <f>'3) 2016 cases'!C96</f>
        <v>Joint</v>
      </c>
      <c r="E108" s="32"/>
      <c r="F108" s="32" t="str">
        <f>'3) 2016 cases'!D96</f>
        <v>Male</v>
      </c>
      <c r="G108" s="49">
        <f>'3) 2016 cases'!E96</f>
        <v>16901</v>
      </c>
      <c r="H108" s="32" t="str">
        <f>'3) 2016 cases'!F96</f>
        <v>Alive</v>
      </c>
      <c r="I108" s="32" t="str">
        <f>'3) 2016 cases'!G96</f>
        <v>Female</v>
      </c>
      <c r="J108" s="49">
        <f>'3) 2016 cases'!H96</f>
        <v>18097</v>
      </c>
      <c r="K108" s="32" t="str">
        <f>'3) 2016 cases'!I96</f>
        <v>Alive</v>
      </c>
      <c r="L108" s="32" t="str">
        <f>'3) 2016 cases'!J96</f>
        <v>Sydney</v>
      </c>
      <c r="M108" s="32">
        <f>'3) 2016 cases'!K96</f>
        <v>825000</v>
      </c>
      <c r="N108" s="32">
        <f>'3) 2016 cases'!L96</f>
        <v>7.9499999999999993</v>
      </c>
      <c r="O108" s="32">
        <f>'3) 2016 cases'!M96</f>
        <v>216224</v>
      </c>
      <c r="P108" s="32"/>
      <c r="Q108" s="58">
        <f>'3) 2016 cases'!O96</f>
        <v>70</v>
      </c>
      <c r="R108" s="32"/>
      <c r="S108" s="32">
        <f>'3) 2016 cases'!Q96</f>
        <v>6.0459778905231347E-2</v>
      </c>
      <c r="T108" s="32">
        <f>'3) 2016 cases'!R96</f>
        <v>5.4783474896411326E-2</v>
      </c>
      <c r="V108" s="4">
        <f ca="1">'3) 2016 cases'!T96</f>
        <v>271116.75295099476</v>
      </c>
      <c r="Y108" s="32" t="s">
        <v>11</v>
      </c>
      <c r="Z108" s="32" t="s">
        <v>12</v>
      </c>
      <c r="AA108" s="49">
        <v>16901</v>
      </c>
      <c r="AB108" s="32" t="s">
        <v>13</v>
      </c>
      <c r="AC108" s="32" t="s">
        <v>14</v>
      </c>
      <c r="AD108" s="49">
        <v>18097</v>
      </c>
      <c r="AE108" s="32" t="s">
        <v>13</v>
      </c>
      <c r="AF108" s="32" t="s">
        <v>15</v>
      </c>
      <c r="AG108" s="32">
        <v>890587.49999999988</v>
      </c>
      <c r="AH108" s="32">
        <v>7.9499999999999993</v>
      </c>
      <c r="AI108" s="32">
        <v>233413.80799999999</v>
      </c>
      <c r="AJ108" s="32"/>
      <c r="AK108" s="32">
        <f t="shared" si="2"/>
        <v>0</v>
      </c>
      <c r="AM108" s="4">
        <f ca="1">IF(AK108=0,'3) 2017 cases'!U96,0)</f>
        <v>291020.12771291938</v>
      </c>
    </row>
    <row r="109" spans="4:39" x14ac:dyDescent="0.25">
      <c r="D109" s="32" t="str">
        <f>'3) 2016 cases'!C97</f>
        <v>Joint</v>
      </c>
      <c r="E109" s="32"/>
      <c r="F109" s="32" t="str">
        <f>'3) 2016 cases'!D97</f>
        <v>Female</v>
      </c>
      <c r="G109" s="49">
        <f>'3) 2016 cases'!E97</f>
        <v>13889</v>
      </c>
      <c r="H109" s="32" t="str">
        <f>'3) 2016 cases'!F97</f>
        <v>Alive</v>
      </c>
      <c r="I109" s="32" t="str">
        <f>'3) 2016 cases'!G97</f>
        <v>Male</v>
      </c>
      <c r="J109" s="49">
        <f>'3) 2016 cases'!H97</f>
        <v>14120</v>
      </c>
      <c r="K109" s="32" t="str">
        <f>'3) 2016 cases'!I97</f>
        <v>Alive</v>
      </c>
      <c r="L109" s="32" t="str">
        <f>'3) 2016 cases'!J97</f>
        <v>Perth</v>
      </c>
      <c r="M109" s="32">
        <f>'3) 2016 cases'!K97</f>
        <v>230000</v>
      </c>
      <c r="N109" s="32">
        <f>'3) 2016 cases'!L97</f>
        <v>8.1999999999999993</v>
      </c>
      <c r="O109" s="32">
        <f>'3) 2016 cases'!M97</f>
        <v>97826</v>
      </c>
      <c r="P109" s="32"/>
      <c r="Q109" s="58">
        <f>'3) 2016 cases'!O97</f>
        <v>78</v>
      </c>
      <c r="R109" s="32"/>
      <c r="S109" s="32">
        <f>'3) 2016 cases'!Q97</f>
        <v>7.4552232955274328E-2</v>
      </c>
      <c r="T109" s="32">
        <f>'3) 2016 cases'!R97</f>
        <v>6.4868498859960141E-2</v>
      </c>
      <c r="V109" s="4">
        <f ca="1">'3) 2016 cases'!T97</f>
        <v>115919.4063293191</v>
      </c>
      <c r="Y109" s="32" t="s">
        <v>11</v>
      </c>
      <c r="Z109" s="32" t="s">
        <v>14</v>
      </c>
      <c r="AA109" s="49">
        <v>13889</v>
      </c>
      <c r="AB109" s="32" t="s">
        <v>13</v>
      </c>
      <c r="AC109" s="32" t="s">
        <v>12</v>
      </c>
      <c r="AD109" s="49">
        <v>14120</v>
      </c>
      <c r="AE109" s="32" t="s">
        <v>13</v>
      </c>
      <c r="AF109" s="32" t="s">
        <v>20</v>
      </c>
      <c r="AG109" s="32">
        <v>248860.00000000003</v>
      </c>
      <c r="AH109" s="32">
        <v>8.1999999999999993</v>
      </c>
      <c r="AI109" s="32">
        <v>105847.732</v>
      </c>
      <c r="AJ109" s="32"/>
      <c r="AK109" s="32">
        <f t="shared" si="2"/>
        <v>0</v>
      </c>
      <c r="AM109" s="4">
        <f ca="1">IF(AK109=0,'3) 2017 cases'!U97,0)</f>
        <v>124627.10240288521</v>
      </c>
    </row>
    <row r="110" spans="4:39" x14ac:dyDescent="0.25">
      <c r="D110" s="32" t="str">
        <f>'3) 2016 cases'!C98</f>
        <v>Joint</v>
      </c>
      <c r="E110" s="32"/>
      <c r="F110" s="32" t="str">
        <f>'3) 2016 cases'!D98</f>
        <v>Male</v>
      </c>
      <c r="G110" s="49">
        <f>'3) 2016 cases'!E98</f>
        <v>18990</v>
      </c>
      <c r="H110" s="32" t="str">
        <f>'3) 2016 cases'!F98</f>
        <v>Alive</v>
      </c>
      <c r="I110" s="32" t="str">
        <f>'3) 2016 cases'!G98</f>
        <v>Female</v>
      </c>
      <c r="J110" s="49">
        <f>'3) 2016 cases'!H98</f>
        <v>19326</v>
      </c>
      <c r="K110" s="32" t="str">
        <f>'3) 2016 cases'!I98</f>
        <v>Alive</v>
      </c>
      <c r="L110" s="32" t="str">
        <f>'3) 2016 cases'!J98</f>
        <v>Adelaide</v>
      </c>
      <c r="M110" s="32">
        <f>'3) 2016 cases'!K98</f>
        <v>295000</v>
      </c>
      <c r="N110" s="32">
        <f>'3) 2016 cases'!L98</f>
        <v>8.1999999999999993</v>
      </c>
      <c r="O110" s="32">
        <f>'3) 2016 cases'!M98</f>
        <v>69866</v>
      </c>
      <c r="P110" s="32"/>
      <c r="Q110" s="58">
        <f>'3) 2016 cases'!O98</f>
        <v>65</v>
      </c>
      <c r="R110" s="32"/>
      <c r="S110" s="32">
        <f>'3) 2016 cases'!Q98</f>
        <v>6.639962125003708E-2</v>
      </c>
      <c r="T110" s="32">
        <f>'3) 2016 cases'!R98</f>
        <v>4.3425056649869002E-2</v>
      </c>
      <c r="V110" s="4">
        <f ca="1">'3) 2016 cases'!T98</f>
        <v>97151.851322250892</v>
      </c>
      <c r="Y110" s="32" t="s">
        <v>11</v>
      </c>
      <c r="Z110" s="32" t="s">
        <v>12</v>
      </c>
      <c r="AA110" s="49">
        <v>18990</v>
      </c>
      <c r="AB110" s="32" t="s">
        <v>13</v>
      </c>
      <c r="AC110" s="32" t="s">
        <v>14</v>
      </c>
      <c r="AD110" s="49">
        <v>19326</v>
      </c>
      <c r="AE110" s="32" t="s">
        <v>13</v>
      </c>
      <c r="AF110" s="32" t="s">
        <v>21</v>
      </c>
      <c r="AG110" s="32">
        <v>319190</v>
      </c>
      <c r="AH110" s="32">
        <v>8.1999999999999993</v>
      </c>
      <c r="AI110" s="32">
        <v>75595.012000000002</v>
      </c>
      <c r="AJ110" s="32"/>
      <c r="AK110" s="32">
        <f t="shared" si="2"/>
        <v>0</v>
      </c>
      <c r="AM110" s="4">
        <f ca="1">IF(AK110=0,'3) 2017 cases'!U98,0)</f>
        <v>104268.60003572416</v>
      </c>
    </row>
    <row r="111" spans="4:39" x14ac:dyDescent="0.25">
      <c r="D111" s="32" t="str">
        <f>'3) 2016 cases'!C99</f>
        <v>Joint</v>
      </c>
      <c r="E111" s="32"/>
      <c r="F111" s="32" t="str">
        <f>'3) 2016 cases'!D99</f>
        <v>Male</v>
      </c>
      <c r="G111" s="49">
        <f>'3) 2016 cases'!E99</f>
        <v>15021</v>
      </c>
      <c r="H111" s="32" t="str">
        <f>'3) 2016 cases'!F99</f>
        <v>Alive</v>
      </c>
      <c r="I111" s="32" t="str">
        <f>'3) 2016 cases'!G99</f>
        <v>Female</v>
      </c>
      <c r="J111" s="49">
        <f>'3) 2016 cases'!H99</f>
        <v>17756</v>
      </c>
      <c r="K111" s="32" t="str">
        <f>'3) 2016 cases'!I99</f>
        <v>Alive</v>
      </c>
      <c r="L111" s="32" t="str">
        <f>'3) 2016 cases'!J99</f>
        <v>Sydney</v>
      </c>
      <c r="M111" s="32">
        <f>'3) 2016 cases'!K99</f>
        <v>715000</v>
      </c>
      <c r="N111" s="32">
        <f>'3) 2016 cases'!L99</f>
        <v>8.85</v>
      </c>
      <c r="O111" s="32">
        <f>'3) 2016 cases'!M99</f>
        <v>89523</v>
      </c>
      <c r="P111" s="32"/>
      <c r="Q111" s="58">
        <f>'3) 2016 cases'!O99</f>
        <v>75</v>
      </c>
      <c r="R111" s="32"/>
      <c r="S111" s="32">
        <f>'3) 2016 cases'!Q99</f>
        <v>6.0459778905231347E-2</v>
      </c>
      <c r="T111" s="32">
        <f>'3) 2016 cases'!R99</f>
        <v>5.4783474896411326E-2</v>
      </c>
      <c r="V111" s="4">
        <f ca="1">'3) 2016 cases'!T99</f>
        <v>134937.88782497621</v>
      </c>
      <c r="Y111" s="32" t="s">
        <v>11</v>
      </c>
      <c r="Z111" s="32" t="s">
        <v>12</v>
      </c>
      <c r="AA111" s="49">
        <v>15021</v>
      </c>
      <c r="AB111" s="32" t="s">
        <v>13</v>
      </c>
      <c r="AC111" s="32" t="s">
        <v>14</v>
      </c>
      <c r="AD111" s="49">
        <v>17756</v>
      </c>
      <c r="AE111" s="32" t="s">
        <v>13</v>
      </c>
      <c r="AF111" s="32" t="s">
        <v>15</v>
      </c>
      <c r="AG111" s="32">
        <v>778277.5</v>
      </c>
      <c r="AH111" s="32">
        <v>8.85</v>
      </c>
      <c r="AI111" s="32">
        <v>97445.785499999998</v>
      </c>
      <c r="AJ111" s="32"/>
      <c r="AK111" s="32">
        <f t="shared" si="2"/>
        <v>0</v>
      </c>
      <c r="AM111" s="4">
        <f ca="1">IF(AK111=0,'3) 2017 cases'!U99,0)</f>
        <v>144974.56884521415</v>
      </c>
    </row>
    <row r="112" spans="4:39" x14ac:dyDescent="0.25">
      <c r="D112" s="32" t="str">
        <f>'3) 2016 cases'!C100</f>
        <v>Joint</v>
      </c>
      <c r="E112" s="32"/>
      <c r="F112" s="32" t="str">
        <f>'3) 2016 cases'!D100</f>
        <v>Male</v>
      </c>
      <c r="G112" s="49">
        <f>'3) 2016 cases'!E100</f>
        <v>13926</v>
      </c>
      <c r="H112" s="32" t="str">
        <f>'3) 2016 cases'!F100</f>
        <v>Alive</v>
      </c>
      <c r="I112" s="32" t="str">
        <f>'3) 2016 cases'!G100</f>
        <v>Female</v>
      </c>
      <c r="J112" s="49">
        <f>'3) 2016 cases'!H100</f>
        <v>15225</v>
      </c>
      <c r="K112" s="32" t="str">
        <f>'3) 2016 cases'!I100</f>
        <v>Alive</v>
      </c>
      <c r="L112" s="32" t="str">
        <f>'3) 2016 cases'!J100</f>
        <v>Adelaide</v>
      </c>
      <c r="M112" s="32">
        <f>'3) 2016 cases'!K100</f>
        <v>515000</v>
      </c>
      <c r="N112" s="32">
        <f>'3) 2016 cases'!L100</f>
        <v>8.6</v>
      </c>
      <c r="O112" s="32">
        <f>'3) 2016 cases'!M100</f>
        <v>204840</v>
      </c>
      <c r="P112" s="32"/>
      <c r="Q112" s="58">
        <f>'3) 2016 cases'!O100</f>
        <v>78</v>
      </c>
      <c r="R112" s="32"/>
      <c r="S112" s="32">
        <f>'3) 2016 cases'!Q100</f>
        <v>6.639962125003708E-2</v>
      </c>
      <c r="T112" s="32">
        <f>'3) 2016 cases'!R100</f>
        <v>4.3425056649869002E-2</v>
      </c>
      <c r="V112" s="4">
        <f ca="1">'3) 2016 cases'!T100</f>
        <v>266561.79418689432</v>
      </c>
      <c r="Y112" s="32" t="s">
        <v>11</v>
      </c>
      <c r="Z112" s="32" t="s">
        <v>12</v>
      </c>
      <c r="AA112" s="49">
        <v>13926</v>
      </c>
      <c r="AB112" s="32" t="s">
        <v>13</v>
      </c>
      <c r="AC112" s="32" t="s">
        <v>14</v>
      </c>
      <c r="AD112" s="49">
        <v>15225</v>
      </c>
      <c r="AE112" s="32" t="s">
        <v>13</v>
      </c>
      <c r="AF112" s="32" t="s">
        <v>21</v>
      </c>
      <c r="AG112" s="32">
        <v>559290</v>
      </c>
      <c r="AH112" s="32">
        <v>8.6</v>
      </c>
      <c r="AI112" s="32">
        <v>222456.24000000002</v>
      </c>
      <c r="AJ112" s="32"/>
      <c r="AK112" s="32">
        <f t="shared" si="2"/>
        <v>0</v>
      </c>
      <c r="AM112" s="4">
        <f ca="1">IF(AK112=0,'3) 2017 cases'!U100,0)</f>
        <v>286633.08299913525</v>
      </c>
    </row>
    <row r="113" spans="4:41" x14ac:dyDescent="0.25">
      <c r="D113" s="32" t="str">
        <f>'3) 2016 cases'!C101</f>
        <v>Joint</v>
      </c>
      <c r="E113" s="32"/>
      <c r="F113" s="32" t="str">
        <f>'3) 2016 cases'!D101</f>
        <v>Male</v>
      </c>
      <c r="G113" s="49">
        <f>'3) 2016 cases'!E101</f>
        <v>13779</v>
      </c>
      <c r="H113" s="32" t="str">
        <f>'3) 2016 cases'!F101</f>
        <v>Alive</v>
      </c>
      <c r="I113" s="32" t="str">
        <f>'3) 2016 cases'!G101</f>
        <v>Female</v>
      </c>
      <c r="J113" s="49">
        <f>'3) 2016 cases'!H101</f>
        <v>13532</v>
      </c>
      <c r="K113" s="32" t="str">
        <f>'3) 2016 cases'!I101</f>
        <v>Alive</v>
      </c>
      <c r="L113" s="32" t="str">
        <f>'3) 2016 cases'!J101</f>
        <v>Sydney</v>
      </c>
      <c r="M113" s="32">
        <f>'3) 2016 cases'!K101</f>
        <v>290000</v>
      </c>
      <c r="N113" s="32">
        <f>'3) 2016 cases'!L101</f>
        <v>8.85</v>
      </c>
      <c r="O113" s="32">
        <f>'3) 2016 cases'!M101</f>
        <v>97374</v>
      </c>
      <c r="P113" s="32"/>
      <c r="Q113" s="58">
        <f>'3) 2016 cases'!O101</f>
        <v>79</v>
      </c>
      <c r="R113" s="32"/>
      <c r="S113" s="32">
        <f>'3) 2016 cases'!Q101</f>
        <v>6.0459778905231347E-2</v>
      </c>
      <c r="T113" s="32">
        <f>'3) 2016 cases'!R101</f>
        <v>5.4783474896411326E-2</v>
      </c>
      <c r="V113" s="4">
        <f ca="1">'3) 2016 cases'!T101</f>
        <v>124729.11345914136</v>
      </c>
      <c r="Y113" s="32" t="s">
        <v>11</v>
      </c>
      <c r="Z113" s="32" t="s">
        <v>12</v>
      </c>
      <c r="AA113" s="49">
        <v>13779</v>
      </c>
      <c r="AB113" s="32" t="s">
        <v>13</v>
      </c>
      <c r="AC113" s="32" t="s">
        <v>14</v>
      </c>
      <c r="AD113" s="49">
        <v>13532</v>
      </c>
      <c r="AE113" s="32" t="s">
        <v>13</v>
      </c>
      <c r="AF113" s="32" t="s">
        <v>15</v>
      </c>
      <c r="AG113" s="32">
        <v>315665</v>
      </c>
      <c r="AH113" s="32">
        <v>8.85</v>
      </c>
      <c r="AI113" s="32">
        <v>105991.599</v>
      </c>
      <c r="AJ113" s="32"/>
      <c r="AK113" s="32">
        <f t="shared" si="2"/>
        <v>0</v>
      </c>
      <c r="AM113" s="4">
        <f ca="1">IF(AK113=0,'3) 2017 cases'!U101,0)</f>
        <v>134350.41435145022</v>
      </c>
    </row>
    <row r="114" spans="4:41" x14ac:dyDescent="0.25">
      <c r="D114" s="32" t="str">
        <f>'3) 2016 cases'!C102</f>
        <v>Joint</v>
      </c>
      <c r="E114" s="32"/>
      <c r="F114" s="32" t="str">
        <f>'3) 2016 cases'!D102</f>
        <v>Male</v>
      </c>
      <c r="G114" s="49">
        <f>'3) 2016 cases'!E102</f>
        <v>15759</v>
      </c>
      <c r="H114" s="32" t="str">
        <f>'3) 2016 cases'!F102</f>
        <v>Alive</v>
      </c>
      <c r="I114" s="32" t="str">
        <f>'3) 2016 cases'!G102</f>
        <v>Female</v>
      </c>
      <c r="J114" s="49">
        <f>'3) 2016 cases'!H102</f>
        <v>16112</v>
      </c>
      <c r="K114" s="32" t="str">
        <f>'3) 2016 cases'!I102</f>
        <v>Alive</v>
      </c>
      <c r="L114" s="32" t="str">
        <f>'3) 2016 cases'!J102</f>
        <v>Melbourne</v>
      </c>
      <c r="M114" s="32">
        <f>'3) 2016 cases'!K102</f>
        <v>430000</v>
      </c>
      <c r="N114" s="32">
        <f>'3) 2016 cases'!L102</f>
        <v>9.3000000000000007</v>
      </c>
      <c r="O114" s="32">
        <f>'3) 2016 cases'!M102</f>
        <v>146104</v>
      </c>
      <c r="P114" s="32"/>
      <c r="Q114" s="58">
        <f>'3) 2016 cases'!O102</f>
        <v>73</v>
      </c>
      <c r="R114" s="32"/>
      <c r="S114" s="32">
        <f>'3) 2016 cases'!Q102</f>
        <v>7.2488258642637193E-2</v>
      </c>
      <c r="T114" s="32">
        <f>'3) 2016 cases'!R102</f>
        <v>5.0085748750605209E-2</v>
      </c>
      <c r="V114" s="4">
        <f ca="1">'3) 2016 cases'!T102</f>
        <v>230713.85779265256</v>
      </c>
      <c r="Y114" s="32" t="s">
        <v>11</v>
      </c>
      <c r="Z114" s="32" t="s">
        <v>12</v>
      </c>
      <c r="AA114" s="49">
        <v>15759</v>
      </c>
      <c r="AB114" s="32" t="s">
        <v>13</v>
      </c>
      <c r="AC114" s="32" t="s">
        <v>14</v>
      </c>
      <c r="AD114" s="49">
        <v>16112</v>
      </c>
      <c r="AE114" s="32" t="s">
        <v>13</v>
      </c>
      <c r="AF114" s="32" t="s">
        <v>25</v>
      </c>
      <c r="AG114" s="32">
        <v>469990</v>
      </c>
      <c r="AH114" s="32">
        <v>9.3000000000000007</v>
      </c>
      <c r="AI114" s="32">
        <v>159691.67199999999</v>
      </c>
      <c r="AJ114" s="32"/>
      <c r="AK114" s="32">
        <f t="shared" si="2"/>
        <v>0</v>
      </c>
      <c r="AM114" s="4">
        <f ca="1">IF(AK114=0,'3) 2017 cases'!U102,0)</f>
        <v>248140.88974917613</v>
      </c>
    </row>
    <row r="115" spans="4:41" x14ac:dyDescent="0.25">
      <c r="D115" s="32" t="str">
        <f>'3) 2016 cases'!C103</f>
        <v>Joint</v>
      </c>
      <c r="E115" s="32"/>
      <c r="F115" s="32" t="str">
        <f>'3) 2016 cases'!D103</f>
        <v>Male</v>
      </c>
      <c r="G115" s="49">
        <f>'3) 2016 cases'!E103</f>
        <v>17160</v>
      </c>
      <c r="H115" s="32" t="str">
        <f>'3) 2016 cases'!F103</f>
        <v>Alive</v>
      </c>
      <c r="I115" s="32" t="str">
        <f>'3) 2016 cases'!G103</f>
        <v>Female</v>
      </c>
      <c r="J115" s="49">
        <f>'3) 2016 cases'!H103</f>
        <v>16910</v>
      </c>
      <c r="K115" s="32" t="str">
        <f>'3) 2016 cases'!I103</f>
        <v>Alive</v>
      </c>
      <c r="L115" s="32" t="str">
        <f>'3) 2016 cases'!J103</f>
        <v>Brisbane</v>
      </c>
      <c r="M115" s="32">
        <f>'3) 2016 cases'!K103</f>
        <v>770000</v>
      </c>
      <c r="N115" s="32">
        <f>'3) 2016 cases'!L103</f>
        <v>7.9499999999999993</v>
      </c>
      <c r="O115" s="32">
        <f>'3) 2016 cases'!M103</f>
        <v>232496</v>
      </c>
      <c r="P115" s="32"/>
      <c r="Q115" s="58">
        <f>'3) 2016 cases'!O103</f>
        <v>70</v>
      </c>
      <c r="R115" s="32"/>
      <c r="S115" s="32">
        <f>'3) 2016 cases'!Q103</f>
        <v>7.2302392103851601E-2</v>
      </c>
      <c r="T115" s="32">
        <f>'3) 2016 cases'!R103</f>
        <v>5.5424966377019061E-2</v>
      </c>
      <c r="V115" s="4">
        <f ca="1">'3) 2016 cases'!T103</f>
        <v>286282.00986773259</v>
      </c>
      <c r="Y115" s="32" t="s">
        <v>11</v>
      </c>
      <c r="Z115" s="32" t="s">
        <v>12</v>
      </c>
      <c r="AA115" s="49">
        <v>17160</v>
      </c>
      <c r="AB115" s="32" t="s">
        <v>13</v>
      </c>
      <c r="AC115" s="32" t="s">
        <v>14</v>
      </c>
      <c r="AD115" s="49">
        <v>16910</v>
      </c>
      <c r="AE115" s="32" t="s">
        <v>13</v>
      </c>
      <c r="AF115" s="32" t="s">
        <v>24</v>
      </c>
      <c r="AG115" s="32">
        <v>831214.99999999988</v>
      </c>
      <c r="AH115" s="32">
        <v>7.9499999999999993</v>
      </c>
      <c r="AI115" s="32">
        <v>250979.43199999997</v>
      </c>
      <c r="AJ115" s="32"/>
      <c r="AK115" s="32">
        <f t="shared" si="2"/>
        <v>0</v>
      </c>
      <c r="AM115" s="4">
        <f ca="1">IF(AK115=0,'3) 2017 cases'!U103,0)</f>
        <v>307321.1693054068</v>
      </c>
    </row>
    <row r="116" spans="4:41" x14ac:dyDescent="0.25">
      <c r="D116" s="32" t="str">
        <f>'3) 2016 cases'!C104</f>
        <v>Joint</v>
      </c>
      <c r="E116" s="32"/>
      <c r="F116" s="32" t="str">
        <f>'3) 2016 cases'!D104</f>
        <v>Male</v>
      </c>
      <c r="G116" s="49">
        <f>'3) 2016 cases'!E104</f>
        <v>15124</v>
      </c>
      <c r="H116" s="32" t="str">
        <f>'3) 2016 cases'!F104</f>
        <v>Alive</v>
      </c>
      <c r="I116" s="32" t="str">
        <f>'3) 2016 cases'!G104</f>
        <v>Female</v>
      </c>
      <c r="J116" s="49">
        <f>'3) 2016 cases'!H104</f>
        <v>16878</v>
      </c>
      <c r="K116" s="32" t="str">
        <f>'3) 2016 cases'!I104</f>
        <v>Alive</v>
      </c>
      <c r="L116" s="32" t="str">
        <f>'3) 2016 cases'!J104</f>
        <v>Perth</v>
      </c>
      <c r="M116" s="32">
        <f>'3) 2016 cases'!K104</f>
        <v>430000</v>
      </c>
      <c r="N116" s="32">
        <f>'3) 2016 cases'!L104</f>
        <v>7.9499999999999993</v>
      </c>
      <c r="O116" s="32">
        <f>'3) 2016 cases'!M104</f>
        <v>100339</v>
      </c>
      <c r="P116" s="32"/>
      <c r="Q116" s="58">
        <f>'3) 2016 cases'!O104</f>
        <v>75</v>
      </c>
      <c r="R116" s="32"/>
      <c r="S116" s="32">
        <f>'3) 2016 cases'!Q104</f>
        <v>7.4552232955274328E-2</v>
      </c>
      <c r="T116" s="32">
        <f>'3) 2016 cases'!R104</f>
        <v>6.4868498859960141E-2</v>
      </c>
      <c r="V116" s="4">
        <f ca="1">'3) 2016 cases'!T104</f>
        <v>121883.48763277782</v>
      </c>
      <c r="Y116" s="32" t="s">
        <v>11</v>
      </c>
      <c r="Z116" s="32" t="s">
        <v>12</v>
      </c>
      <c r="AA116" s="49">
        <v>15124</v>
      </c>
      <c r="AB116" s="32" t="s">
        <v>13</v>
      </c>
      <c r="AC116" s="32" t="s">
        <v>14</v>
      </c>
      <c r="AD116" s="49">
        <v>16878</v>
      </c>
      <c r="AE116" s="32" t="s">
        <v>13</v>
      </c>
      <c r="AF116" s="32" t="s">
        <v>20</v>
      </c>
      <c r="AG116" s="32">
        <v>464184.99999999994</v>
      </c>
      <c r="AH116" s="32">
        <v>7.9499999999999993</v>
      </c>
      <c r="AI116" s="32">
        <v>108315.95049999999</v>
      </c>
      <c r="AJ116" s="32"/>
      <c r="AK116" s="32">
        <f t="shared" si="2"/>
        <v>0</v>
      </c>
      <c r="AM116" s="4">
        <f ca="1">IF(AK116=0,'3) 2017 cases'!U104,0)</f>
        <v>130862.8637054085</v>
      </c>
    </row>
    <row r="117" spans="4:41" x14ac:dyDescent="0.25">
      <c r="D117" s="32" t="str">
        <f>'3) 2016 cases'!C105</f>
        <v>Joint</v>
      </c>
      <c r="E117" s="32"/>
      <c r="F117" s="32" t="str">
        <f>'3) 2016 cases'!D105</f>
        <v>Male</v>
      </c>
      <c r="G117" s="49">
        <f>'3) 2016 cases'!E105</f>
        <v>10341</v>
      </c>
      <c r="H117" s="32" t="str">
        <f>'3) 2016 cases'!F105</f>
        <v>Alive</v>
      </c>
      <c r="I117" s="32" t="str">
        <f>'3) 2016 cases'!G105</f>
        <v>Female</v>
      </c>
      <c r="J117" s="49">
        <f>'3) 2016 cases'!H105</f>
        <v>10286</v>
      </c>
      <c r="K117" s="32" t="str">
        <f>'3) 2016 cases'!I105</f>
        <v>Alive</v>
      </c>
      <c r="L117" s="32" t="str">
        <f>'3) 2016 cases'!J105</f>
        <v>Adelaide</v>
      </c>
      <c r="M117" s="32">
        <f>'3) 2016 cases'!K105</f>
        <v>660000</v>
      </c>
      <c r="N117" s="32">
        <f>'3) 2016 cases'!L105</f>
        <v>6.7</v>
      </c>
      <c r="O117" s="32">
        <f>'3) 2016 cases'!M105</f>
        <v>55460</v>
      </c>
      <c r="P117" s="32"/>
      <c r="Q117" s="58">
        <f>'3) 2016 cases'!O105</f>
        <v>88</v>
      </c>
      <c r="R117" s="32"/>
      <c r="S117" s="32">
        <f>'3) 2016 cases'!Q105</f>
        <v>6.639962125003708E-2</v>
      </c>
      <c r="T117" s="32">
        <f>'3) 2016 cases'!R105</f>
        <v>4.3425056649869002E-2</v>
      </c>
      <c r="V117" s="4">
        <f ca="1">'3) 2016 cases'!T105</f>
        <v>54238.277985950088</v>
      </c>
      <c r="Y117" s="32" t="s">
        <v>11</v>
      </c>
      <c r="Z117" s="32" t="s">
        <v>12</v>
      </c>
      <c r="AA117" s="49">
        <v>10341</v>
      </c>
      <c r="AB117" s="32" t="s">
        <v>19</v>
      </c>
      <c r="AC117" s="32" t="s">
        <v>14</v>
      </c>
      <c r="AD117" s="49">
        <v>10286</v>
      </c>
      <c r="AE117" s="32" t="s">
        <v>19</v>
      </c>
      <c r="AF117" s="32" t="s">
        <v>21</v>
      </c>
      <c r="AG117" s="32">
        <v>704220</v>
      </c>
      <c r="AH117" s="32">
        <v>6.7</v>
      </c>
      <c r="AI117" s="32">
        <v>59175.82</v>
      </c>
      <c r="AJ117" s="32"/>
      <c r="AK117" s="32">
        <f t="shared" si="2"/>
        <v>1</v>
      </c>
      <c r="AM117" s="4">
        <f>IF(AK117=0,'3) 2017 cases'!U105,0)</f>
        <v>0</v>
      </c>
      <c r="AN117">
        <f>MIN(O117,M117)</f>
        <v>55460</v>
      </c>
      <c r="AO117" s="32">
        <f>AN117*EXP((N117/100)*0.5+0.07*0.5)</f>
        <v>59392.148659781313</v>
      </c>
    </row>
    <row r="118" spans="4:41" x14ac:dyDescent="0.25">
      <c r="D118" s="32" t="str">
        <f>'3) 2016 cases'!C106</f>
        <v>Joint</v>
      </c>
      <c r="E118" s="32"/>
      <c r="F118" s="32" t="str">
        <f>'3) 2016 cases'!D106</f>
        <v>Female</v>
      </c>
      <c r="G118" s="49">
        <f>'3) 2016 cases'!E106</f>
        <v>15496</v>
      </c>
      <c r="H118" s="32" t="str">
        <f>'3) 2016 cases'!F106</f>
        <v>Alive</v>
      </c>
      <c r="I118" s="32" t="str">
        <f>'3) 2016 cases'!G106</f>
        <v>Male</v>
      </c>
      <c r="J118" s="49">
        <f>'3) 2016 cases'!H106</f>
        <v>16614</v>
      </c>
      <c r="K118" s="32" t="str">
        <f>'3) 2016 cases'!I106</f>
        <v>Alive</v>
      </c>
      <c r="L118" s="32" t="str">
        <f>'3) 2016 cases'!J106</f>
        <v>Melbourne</v>
      </c>
      <c r="M118" s="32">
        <f>'3) 2016 cases'!K106</f>
        <v>525000</v>
      </c>
      <c r="N118" s="32">
        <f>'3) 2016 cases'!L106</f>
        <v>5.95</v>
      </c>
      <c r="O118" s="32">
        <f>'3) 2016 cases'!M106</f>
        <v>106542</v>
      </c>
      <c r="P118" s="32"/>
      <c r="Q118" s="58">
        <f>'3) 2016 cases'!O106</f>
        <v>71</v>
      </c>
      <c r="R118" s="32"/>
      <c r="S118" s="32">
        <f>'3) 2016 cases'!Q106</f>
        <v>7.2488258642637193E-2</v>
      </c>
      <c r="T118" s="32">
        <f>'3) 2016 cases'!R106</f>
        <v>5.0085748750605209E-2</v>
      </c>
      <c r="V118" s="4">
        <f ca="1">'3) 2016 cases'!T106</f>
        <v>87192.417998532896</v>
      </c>
      <c r="Y118" s="32" t="s">
        <v>11</v>
      </c>
      <c r="Z118" s="32" t="s">
        <v>14</v>
      </c>
      <c r="AA118" s="49">
        <v>15496</v>
      </c>
      <c r="AB118" s="32" t="s">
        <v>13</v>
      </c>
      <c r="AC118" s="32" t="s">
        <v>12</v>
      </c>
      <c r="AD118" s="49">
        <v>16614</v>
      </c>
      <c r="AE118" s="32" t="s">
        <v>13</v>
      </c>
      <c r="AF118" s="32" t="s">
        <v>25</v>
      </c>
      <c r="AG118" s="32">
        <v>556237.5</v>
      </c>
      <c r="AH118" s="32">
        <v>5.95</v>
      </c>
      <c r="AI118" s="32">
        <v>112881.24900000001</v>
      </c>
      <c r="AJ118" s="32"/>
      <c r="AK118" s="32">
        <f t="shared" si="2"/>
        <v>0</v>
      </c>
      <c r="AM118" s="4">
        <f ca="1">IF(AK118=0,'3) 2017 cases'!U106,0)</f>
        <v>93377.459891634426</v>
      </c>
    </row>
    <row r="119" spans="4:41" x14ac:dyDescent="0.25">
      <c r="D119" s="32" t="str">
        <f>'3) 2016 cases'!C107</f>
        <v>Joint</v>
      </c>
      <c r="E119" s="32"/>
      <c r="F119" s="32" t="str">
        <f>'3) 2016 cases'!D107</f>
        <v>Male</v>
      </c>
      <c r="G119" s="49">
        <f>'3) 2016 cases'!E107</f>
        <v>13972</v>
      </c>
      <c r="H119" s="32" t="str">
        <f>'3) 2016 cases'!F107</f>
        <v>Alive</v>
      </c>
      <c r="I119" s="32" t="str">
        <f>'3) 2016 cases'!G107</f>
        <v>Female</v>
      </c>
      <c r="J119" s="49">
        <f>'3) 2016 cases'!H107</f>
        <v>14866</v>
      </c>
      <c r="K119" s="32" t="str">
        <f>'3) 2016 cases'!I107</f>
        <v>Alive</v>
      </c>
      <c r="L119" s="32" t="str">
        <f>'3) 2016 cases'!J107</f>
        <v>Brisbane</v>
      </c>
      <c r="M119" s="32">
        <f>'3) 2016 cases'!K107</f>
        <v>605000</v>
      </c>
      <c r="N119" s="32">
        <f>'3) 2016 cases'!L107</f>
        <v>5.95</v>
      </c>
      <c r="O119" s="32">
        <f>'3) 2016 cases'!M107</f>
        <v>89881</v>
      </c>
      <c r="P119" s="32"/>
      <c r="Q119" s="58">
        <f>'3) 2016 cases'!O107</f>
        <v>78</v>
      </c>
      <c r="R119" s="32"/>
      <c r="S119" s="32">
        <f>'3) 2016 cases'!Q107</f>
        <v>7.2302392103851601E-2</v>
      </c>
      <c r="T119" s="32">
        <f>'3) 2016 cases'!R107</f>
        <v>5.5424966377019061E-2</v>
      </c>
      <c r="V119" s="4">
        <f ca="1">'3) 2016 cases'!T107</f>
        <v>76376.828560633541</v>
      </c>
      <c r="Y119" s="32" t="s">
        <v>11</v>
      </c>
      <c r="Z119" s="32" t="s">
        <v>12</v>
      </c>
      <c r="AA119" s="49">
        <v>13972</v>
      </c>
      <c r="AB119" s="32" t="s">
        <v>13</v>
      </c>
      <c r="AC119" s="32" t="s">
        <v>14</v>
      </c>
      <c r="AD119" s="49">
        <v>14866</v>
      </c>
      <c r="AE119" s="32" t="s">
        <v>13</v>
      </c>
      <c r="AF119" s="32" t="s">
        <v>24</v>
      </c>
      <c r="AG119" s="32">
        <v>640997.50000000012</v>
      </c>
      <c r="AH119" s="32">
        <v>5.95</v>
      </c>
      <c r="AI119" s="32">
        <v>95228.919500000004</v>
      </c>
      <c r="AJ119" s="32"/>
      <c r="AK119" s="32">
        <f t="shared" si="2"/>
        <v>0</v>
      </c>
      <c r="AM119" s="4">
        <f ca="1">IF(AK119=0,'3) 2017 cases'!U107,0)</f>
        <v>81758.141359353031</v>
      </c>
    </row>
    <row r="120" spans="4:41" x14ac:dyDescent="0.25">
      <c r="D120" s="32" t="str">
        <f>'3) 2016 cases'!C108</f>
        <v>Joint</v>
      </c>
      <c r="E120" s="32"/>
      <c r="F120" s="32" t="str">
        <f>'3) 2016 cases'!D108</f>
        <v>Male</v>
      </c>
      <c r="G120" s="49">
        <f>'3) 2016 cases'!E108</f>
        <v>12031</v>
      </c>
      <c r="H120" s="32" t="str">
        <f>'3) 2016 cases'!F108</f>
        <v>Alive</v>
      </c>
      <c r="I120" s="32" t="str">
        <f>'3) 2016 cases'!G108</f>
        <v>Female</v>
      </c>
      <c r="J120" s="49">
        <f>'3) 2016 cases'!H108</f>
        <v>14120</v>
      </c>
      <c r="K120" s="32" t="str">
        <f>'3) 2016 cases'!I108</f>
        <v>Alive</v>
      </c>
      <c r="L120" s="32" t="str">
        <f>'3) 2016 cases'!J108</f>
        <v>Sydney</v>
      </c>
      <c r="M120" s="32">
        <f>'3) 2016 cases'!K108</f>
        <v>225000</v>
      </c>
      <c r="N120" s="32">
        <f>'3) 2016 cases'!L108</f>
        <v>6.85</v>
      </c>
      <c r="O120" s="32">
        <f>'3) 2016 cases'!M108</f>
        <v>42163</v>
      </c>
      <c r="P120" s="32"/>
      <c r="Q120" s="58">
        <f>'3) 2016 cases'!O108</f>
        <v>84</v>
      </c>
      <c r="R120" s="32"/>
      <c r="S120" s="32">
        <f>'3) 2016 cases'!Q108</f>
        <v>6.0459778905231347E-2</v>
      </c>
      <c r="T120" s="32">
        <f>'3) 2016 cases'!R108</f>
        <v>5.4783474896411326E-2</v>
      </c>
      <c r="V120" s="4">
        <f ca="1">'3) 2016 cases'!T108</f>
        <v>41337.862105341243</v>
      </c>
      <c r="Y120" s="32" t="s">
        <v>11</v>
      </c>
      <c r="Z120" s="32" t="s">
        <v>12</v>
      </c>
      <c r="AA120" s="49">
        <v>12031</v>
      </c>
      <c r="AB120" s="32" t="s">
        <v>13</v>
      </c>
      <c r="AC120" s="32" t="s">
        <v>14</v>
      </c>
      <c r="AD120" s="49">
        <v>14120</v>
      </c>
      <c r="AE120" s="32" t="s">
        <v>13</v>
      </c>
      <c r="AF120" s="32" t="s">
        <v>15</v>
      </c>
      <c r="AG120" s="32">
        <v>240412.5</v>
      </c>
      <c r="AH120" s="32">
        <v>6.85</v>
      </c>
      <c r="AI120" s="32">
        <v>45051.165500000003</v>
      </c>
      <c r="AJ120" s="32"/>
      <c r="AK120" s="32">
        <f t="shared" si="2"/>
        <v>0</v>
      </c>
      <c r="AM120" s="4">
        <f ca="1">IF(AK120=0,'3) 2017 cases'!U108,0)</f>
        <v>44319.12313182831</v>
      </c>
    </row>
    <row r="121" spans="4:41" x14ac:dyDescent="0.25">
      <c r="D121" s="32" t="str">
        <f>'3) 2016 cases'!C109</f>
        <v>Joint</v>
      </c>
      <c r="E121" s="32"/>
      <c r="F121" s="32" t="str">
        <f>'3) 2016 cases'!D109</f>
        <v>Male</v>
      </c>
      <c r="G121" s="49">
        <f>'3) 2016 cases'!E109</f>
        <v>12707</v>
      </c>
      <c r="H121" s="32" t="str">
        <f>'3) 2016 cases'!F109</f>
        <v>Alive</v>
      </c>
      <c r="I121" s="32" t="str">
        <f>'3) 2016 cases'!G109</f>
        <v>Female</v>
      </c>
      <c r="J121" s="49">
        <f>'3) 2016 cases'!H109</f>
        <v>13260</v>
      </c>
      <c r="K121" s="32" t="str">
        <f>'3) 2016 cases'!I109</f>
        <v>Alive</v>
      </c>
      <c r="L121" s="32" t="str">
        <f>'3) 2016 cases'!J109</f>
        <v>Adelaide</v>
      </c>
      <c r="M121" s="32">
        <f>'3) 2016 cases'!K109</f>
        <v>475000</v>
      </c>
      <c r="N121" s="32">
        <f>'3) 2016 cases'!L109</f>
        <v>6.55</v>
      </c>
      <c r="O121" s="32">
        <f>'3) 2016 cases'!M109</f>
        <v>172628</v>
      </c>
      <c r="P121" s="32"/>
      <c r="Q121" s="58">
        <f>'3) 2016 cases'!O109</f>
        <v>82</v>
      </c>
      <c r="R121" s="32"/>
      <c r="S121" s="32">
        <f>'3) 2016 cases'!Q109</f>
        <v>6.639962125003708E-2</v>
      </c>
      <c r="T121" s="32">
        <f>'3) 2016 cases'!R109</f>
        <v>4.3425056649869002E-2</v>
      </c>
      <c r="V121" s="4">
        <f ca="1">'3) 2016 cases'!T109</f>
        <v>163339.46405966621</v>
      </c>
      <c r="Y121" s="32" t="s">
        <v>11</v>
      </c>
      <c r="Z121" s="32" t="s">
        <v>12</v>
      </c>
      <c r="AA121" s="49">
        <v>12707</v>
      </c>
      <c r="AB121" s="32" t="s">
        <v>13</v>
      </c>
      <c r="AC121" s="32" t="s">
        <v>14</v>
      </c>
      <c r="AD121" s="49">
        <v>13260</v>
      </c>
      <c r="AE121" s="32" t="s">
        <v>13</v>
      </c>
      <c r="AF121" s="32" t="s">
        <v>21</v>
      </c>
      <c r="AG121" s="32">
        <v>506112.50000000006</v>
      </c>
      <c r="AH121" s="32">
        <v>6.55</v>
      </c>
      <c r="AI121" s="32">
        <v>183935.13400000002</v>
      </c>
      <c r="AJ121" s="32"/>
      <c r="AK121" s="32">
        <f t="shared" si="2"/>
        <v>0</v>
      </c>
      <c r="AM121" s="4">
        <f ca="1">IF(AK121=0,'3) 2017 cases'!U109,0)</f>
        <v>174975.29899062516</v>
      </c>
    </row>
    <row r="122" spans="4:41" x14ac:dyDescent="0.25">
      <c r="D122" s="32" t="str">
        <f>'3) 2016 cases'!C110</f>
        <v>Joint</v>
      </c>
      <c r="E122" s="32"/>
      <c r="F122" s="32" t="str">
        <f>'3) 2016 cases'!D110</f>
        <v>Male</v>
      </c>
      <c r="G122" s="49">
        <f>'3) 2016 cases'!E110</f>
        <v>14887</v>
      </c>
      <c r="H122" s="32" t="str">
        <f>'3) 2016 cases'!F110</f>
        <v>Alive</v>
      </c>
      <c r="I122" s="32" t="str">
        <f>'3) 2016 cases'!G110</f>
        <v>Female</v>
      </c>
      <c r="J122" s="49">
        <f>'3) 2016 cases'!H110</f>
        <v>15751</v>
      </c>
      <c r="K122" s="32" t="str">
        <f>'3) 2016 cases'!I110</f>
        <v>Alive</v>
      </c>
      <c r="L122" s="32" t="str">
        <f>'3) 2016 cases'!J110</f>
        <v>Melbourne</v>
      </c>
      <c r="M122" s="32">
        <f>'3) 2016 cases'!K110</f>
        <v>260000</v>
      </c>
      <c r="N122" s="32">
        <f>'3) 2016 cases'!L110</f>
        <v>6.55</v>
      </c>
      <c r="O122" s="32">
        <f>'3) 2016 cases'!M110</f>
        <v>64903</v>
      </c>
      <c r="P122" s="32"/>
      <c r="Q122" s="58">
        <f>'3) 2016 cases'!O110</f>
        <v>76</v>
      </c>
      <c r="R122" s="32"/>
      <c r="S122" s="32">
        <f>'3) 2016 cases'!Q110</f>
        <v>7.2488258642637193E-2</v>
      </c>
      <c r="T122" s="32">
        <f>'3) 2016 cases'!R110</f>
        <v>5.0085748750605209E-2</v>
      </c>
      <c r="V122" s="4">
        <f ca="1">'3) 2016 cases'!T110</f>
        <v>59857.730223748542</v>
      </c>
      <c r="Y122" s="32" t="s">
        <v>11</v>
      </c>
      <c r="Z122" s="32" t="s">
        <v>12</v>
      </c>
      <c r="AA122" s="49">
        <v>14887</v>
      </c>
      <c r="AB122" s="32" t="s">
        <v>13</v>
      </c>
      <c r="AC122" s="32" t="s">
        <v>14</v>
      </c>
      <c r="AD122" s="49">
        <v>15751</v>
      </c>
      <c r="AE122" s="32" t="s">
        <v>13</v>
      </c>
      <c r="AF122" s="32" t="s">
        <v>25</v>
      </c>
      <c r="AG122" s="32">
        <v>277030.00000000006</v>
      </c>
      <c r="AH122" s="32">
        <v>6.55</v>
      </c>
      <c r="AI122" s="32">
        <v>69154.146500000003</v>
      </c>
      <c r="AJ122" s="32"/>
      <c r="AK122" s="32">
        <f t="shared" si="2"/>
        <v>0</v>
      </c>
      <c r="AM122" s="4">
        <f ca="1">IF(AK122=0,'3) 2017 cases'!U110,0)</f>
        <v>64154.714183573487</v>
      </c>
    </row>
    <row r="123" spans="4:41" x14ac:dyDescent="0.25">
      <c r="D123" s="32" t="str">
        <f>'3) 2016 cases'!C111</f>
        <v>Joint</v>
      </c>
      <c r="E123" s="32"/>
      <c r="F123" s="32" t="str">
        <f>'3) 2016 cases'!D111</f>
        <v>Male</v>
      </c>
      <c r="G123" s="49">
        <f>'3) 2016 cases'!E111</f>
        <v>15329</v>
      </c>
      <c r="H123" s="32" t="str">
        <f>'3) 2016 cases'!F111</f>
        <v>Alive</v>
      </c>
      <c r="I123" s="32" t="str">
        <f>'3) 2016 cases'!G111</f>
        <v>Female</v>
      </c>
      <c r="J123" s="49">
        <f>'3) 2016 cases'!H111</f>
        <v>16943</v>
      </c>
      <c r="K123" s="32" t="str">
        <f>'3) 2016 cases'!I111</f>
        <v>Alive</v>
      </c>
      <c r="L123" s="32" t="str">
        <f>'3) 2016 cases'!J111</f>
        <v>Sydney</v>
      </c>
      <c r="M123" s="32">
        <f>'3) 2016 cases'!K111</f>
        <v>200000</v>
      </c>
      <c r="N123" s="32">
        <f>'3) 2016 cases'!L111</f>
        <v>6.55</v>
      </c>
      <c r="O123" s="32">
        <f>'3) 2016 cases'!M111</f>
        <v>41547</v>
      </c>
      <c r="P123" s="32"/>
      <c r="Q123" s="58">
        <f>'3) 2016 cases'!O111</f>
        <v>75</v>
      </c>
      <c r="R123" s="32"/>
      <c r="S123" s="32">
        <f>'3) 2016 cases'!Q111</f>
        <v>6.0459778905231347E-2</v>
      </c>
      <c r="T123" s="32">
        <f>'3) 2016 cases'!R111</f>
        <v>5.4783474896411326E-2</v>
      </c>
      <c r="V123" s="4">
        <f ca="1">'3) 2016 cases'!T111</f>
        <v>37928.680780551949</v>
      </c>
      <c r="Y123" s="32" t="s">
        <v>11</v>
      </c>
      <c r="Z123" s="32" t="s">
        <v>12</v>
      </c>
      <c r="AA123" s="49">
        <v>15329</v>
      </c>
      <c r="AB123" s="32" t="s">
        <v>13</v>
      </c>
      <c r="AC123" s="32" t="s">
        <v>14</v>
      </c>
      <c r="AD123" s="49">
        <v>16943</v>
      </c>
      <c r="AE123" s="32" t="s">
        <v>13</v>
      </c>
      <c r="AF123" s="32" t="s">
        <v>15</v>
      </c>
      <c r="AG123" s="32">
        <v>213100.00000000003</v>
      </c>
      <c r="AH123" s="32">
        <v>6.55</v>
      </c>
      <c r="AI123" s="32">
        <v>44268.328500000003</v>
      </c>
      <c r="AJ123" s="32"/>
      <c r="AK123" s="32">
        <f t="shared" si="2"/>
        <v>0</v>
      </c>
      <c r="AM123" s="4">
        <f ca="1">IF(AK123=0,'3) 2017 cases'!U111,0)</f>
        <v>40656.287100901078</v>
      </c>
    </row>
    <row r="124" spans="4:41" x14ac:dyDescent="0.25">
      <c r="D124" s="32" t="str">
        <f>'3) 2016 cases'!C112</f>
        <v>Joint</v>
      </c>
      <c r="E124" s="32"/>
      <c r="F124" s="32" t="str">
        <f>'3) 2016 cases'!D112</f>
        <v>Male</v>
      </c>
      <c r="G124" s="49">
        <f>'3) 2016 cases'!E112</f>
        <v>13116</v>
      </c>
      <c r="H124" s="32" t="str">
        <f>'3) 2016 cases'!F112</f>
        <v>Alive</v>
      </c>
      <c r="I124" s="32" t="str">
        <f>'3) 2016 cases'!G112</f>
        <v>Female</v>
      </c>
      <c r="J124" s="49">
        <f>'3) 2016 cases'!H112</f>
        <v>12886</v>
      </c>
      <c r="K124" s="32" t="str">
        <f>'3) 2016 cases'!I112</f>
        <v>Alive</v>
      </c>
      <c r="L124" s="32" t="str">
        <f>'3) 2016 cases'!J112</f>
        <v>Melbourne</v>
      </c>
      <c r="M124" s="32">
        <f>'3) 2016 cases'!K112</f>
        <v>340000</v>
      </c>
      <c r="N124" s="32">
        <f>'3) 2016 cases'!L112</f>
        <v>8</v>
      </c>
      <c r="O124" s="32">
        <f>'3) 2016 cases'!M112</f>
        <v>122049</v>
      </c>
      <c r="P124" s="32"/>
      <c r="Q124" s="58">
        <f>'3) 2016 cases'!O112</f>
        <v>81</v>
      </c>
      <c r="R124" s="32"/>
      <c r="S124" s="32">
        <f>'3) 2016 cases'!Q112</f>
        <v>7.2488258642637193E-2</v>
      </c>
      <c r="T124" s="32">
        <f>'3) 2016 cases'!R112</f>
        <v>5.0085748750605209E-2</v>
      </c>
      <c r="V124" s="4">
        <f ca="1">'3) 2016 cases'!T112</f>
        <v>137857.8086029753</v>
      </c>
      <c r="Y124" s="32" t="s">
        <v>11</v>
      </c>
      <c r="Z124" s="32" t="s">
        <v>12</v>
      </c>
      <c r="AA124" s="49">
        <v>13116</v>
      </c>
      <c r="AB124" s="32" t="s">
        <v>13</v>
      </c>
      <c r="AC124" s="32" t="s">
        <v>14</v>
      </c>
      <c r="AD124" s="49">
        <v>12886</v>
      </c>
      <c r="AE124" s="32" t="s">
        <v>13</v>
      </c>
      <c r="AF124" s="32" t="s">
        <v>25</v>
      </c>
      <c r="AG124" s="32">
        <v>367200</v>
      </c>
      <c r="AH124" s="32">
        <v>8</v>
      </c>
      <c r="AI124" s="32">
        <v>131812.92000000001</v>
      </c>
      <c r="AJ124" s="32"/>
      <c r="AK124" s="32">
        <f t="shared" si="2"/>
        <v>0</v>
      </c>
      <c r="AM124" s="4">
        <f ca="1">IF(AK124=0,'3) 2017 cases'!U112,0)</f>
        <v>148231.67362316494</v>
      </c>
    </row>
    <row r="125" spans="4:41" x14ac:dyDescent="0.25">
      <c r="D125" s="32" t="str">
        <f>'3) 2016 cases'!C113</f>
        <v>Joint</v>
      </c>
      <c r="E125" s="32"/>
      <c r="F125" s="32" t="str">
        <f>'3) 2016 cases'!D113</f>
        <v>Male</v>
      </c>
      <c r="G125" s="49">
        <f>'3) 2016 cases'!E113</f>
        <v>14950</v>
      </c>
      <c r="H125" s="32" t="str">
        <f>'3) 2016 cases'!F113</f>
        <v>Alive</v>
      </c>
      <c r="I125" s="32" t="str">
        <f>'3) 2016 cases'!G113</f>
        <v>Female</v>
      </c>
      <c r="J125" s="49">
        <f>'3) 2016 cases'!H113</f>
        <v>16566</v>
      </c>
      <c r="K125" s="32" t="str">
        <f>'3) 2016 cases'!I113</f>
        <v>Alive</v>
      </c>
      <c r="L125" s="32" t="str">
        <f>'3) 2016 cases'!J113</f>
        <v>Canberra</v>
      </c>
      <c r="M125" s="32">
        <f>'3) 2016 cases'!K113</f>
        <v>235000</v>
      </c>
      <c r="N125" s="32">
        <f>'3) 2016 cases'!L113</f>
        <v>5.95</v>
      </c>
      <c r="O125" s="32">
        <f>'3) 2016 cases'!M113</f>
        <v>52847</v>
      </c>
      <c r="P125" s="32"/>
      <c r="Q125" s="58">
        <f>'3) 2016 cases'!O113</f>
        <v>76</v>
      </c>
      <c r="R125" s="32"/>
      <c r="S125" s="32">
        <f>'3) 2016 cases'!Q113</f>
        <v>6.4419325448889148E-2</v>
      </c>
      <c r="T125" s="32">
        <f>'3) 2016 cases'!R113</f>
        <v>5.1556803430206084E-2</v>
      </c>
      <c r="V125" s="4">
        <f ca="1">'3) 2016 cases'!T113</f>
        <v>43199.0832115796</v>
      </c>
      <c r="Y125" s="32" t="s">
        <v>11</v>
      </c>
      <c r="Z125" s="32" t="s">
        <v>12</v>
      </c>
      <c r="AA125" s="49">
        <v>14950</v>
      </c>
      <c r="AB125" s="32" t="s">
        <v>13</v>
      </c>
      <c r="AC125" s="32" t="s">
        <v>14</v>
      </c>
      <c r="AD125" s="49">
        <v>16566</v>
      </c>
      <c r="AE125" s="32" t="s">
        <v>13</v>
      </c>
      <c r="AF125" s="32" t="s">
        <v>23</v>
      </c>
      <c r="AG125" s="32">
        <v>248982.50000000003</v>
      </c>
      <c r="AH125" s="32">
        <v>5.95</v>
      </c>
      <c r="AI125" s="32">
        <v>55991.396500000003</v>
      </c>
      <c r="AJ125" s="32"/>
      <c r="AK125" s="32">
        <f t="shared" si="2"/>
        <v>0</v>
      </c>
      <c r="AM125" s="4">
        <f ca="1">IF(AK125=0,'3) 2017 cases'!U113,0)</f>
        <v>46261.638013368873</v>
      </c>
    </row>
    <row r="126" spans="4:41" x14ac:dyDescent="0.25">
      <c r="D126" s="32" t="str">
        <f>'3) 2016 cases'!C114</f>
        <v>Joint</v>
      </c>
      <c r="E126" s="32"/>
      <c r="F126" s="32" t="str">
        <f>'3) 2016 cases'!D114</f>
        <v>Male</v>
      </c>
      <c r="G126" s="49">
        <f>'3) 2016 cases'!E114</f>
        <v>10143</v>
      </c>
      <c r="H126" s="32" t="str">
        <f>'3) 2016 cases'!F114</f>
        <v>Alive</v>
      </c>
      <c r="I126" s="32" t="str">
        <f>'3) 2016 cases'!G114</f>
        <v>Female</v>
      </c>
      <c r="J126" s="49">
        <f>'3) 2016 cases'!H114</f>
        <v>12246</v>
      </c>
      <c r="K126" s="32" t="str">
        <f>'3) 2016 cases'!I114</f>
        <v>Alive</v>
      </c>
      <c r="L126" s="32" t="str">
        <f>'3) 2016 cases'!J114</f>
        <v>Adelaide</v>
      </c>
      <c r="M126" s="32">
        <f>'3) 2016 cases'!K114</f>
        <v>375000</v>
      </c>
      <c r="N126" s="32">
        <f>'3) 2016 cases'!L114</f>
        <v>8.5</v>
      </c>
      <c r="O126" s="32">
        <f>'3) 2016 cases'!M114</f>
        <v>189951</v>
      </c>
      <c r="P126" s="32"/>
      <c r="Q126" s="58">
        <f>'3) 2016 cases'!O114</f>
        <v>89</v>
      </c>
      <c r="R126" s="32"/>
      <c r="S126" s="32">
        <f>'3) 2016 cases'!Q114</f>
        <v>6.639962125003708E-2</v>
      </c>
      <c r="T126" s="32">
        <f>'3) 2016 cases'!R114</f>
        <v>4.3425056649869002E-2</v>
      </c>
      <c r="V126" s="4">
        <f ca="1">'3) 2016 cases'!T114</f>
        <v>219002.7086349781</v>
      </c>
      <c r="Y126" s="32" t="s">
        <v>11</v>
      </c>
      <c r="Z126" s="32" t="s">
        <v>12</v>
      </c>
      <c r="AA126" s="49">
        <v>10143</v>
      </c>
      <c r="AB126" s="32" t="s">
        <v>13</v>
      </c>
      <c r="AC126" s="32" t="s">
        <v>14</v>
      </c>
      <c r="AD126" s="49">
        <v>12246</v>
      </c>
      <c r="AE126" s="32" t="s">
        <v>19</v>
      </c>
      <c r="AF126" s="32" t="s">
        <v>21</v>
      </c>
      <c r="AG126" s="32">
        <v>406875</v>
      </c>
      <c r="AH126" s="32">
        <v>8.5</v>
      </c>
      <c r="AI126" s="32">
        <v>206096.83499999999</v>
      </c>
      <c r="AJ126" s="32"/>
      <c r="AK126" s="32">
        <f t="shared" si="2"/>
        <v>0</v>
      </c>
      <c r="AM126" s="4">
        <f ca="1">IF(AK126=0,'3) 2017 cases'!U114,0)</f>
        <v>220400.30401072683</v>
      </c>
    </row>
    <row r="127" spans="4:41" x14ac:dyDescent="0.25">
      <c r="D127" s="32" t="str">
        <f>'3) 2016 cases'!C115</f>
        <v>Joint</v>
      </c>
      <c r="E127" s="32"/>
      <c r="F127" s="32" t="str">
        <f>'3) 2016 cases'!D115</f>
        <v>Male</v>
      </c>
      <c r="G127" s="49">
        <f>'3) 2016 cases'!E115</f>
        <v>15456</v>
      </c>
      <c r="H127" s="32" t="str">
        <f>'3) 2016 cases'!F115</f>
        <v>Alive</v>
      </c>
      <c r="I127" s="32" t="str">
        <f>'3) 2016 cases'!G115</f>
        <v>Female</v>
      </c>
      <c r="J127" s="49">
        <f>'3) 2016 cases'!H115</f>
        <v>16440</v>
      </c>
      <c r="K127" s="32" t="str">
        <f>'3) 2016 cases'!I115</f>
        <v>Alive</v>
      </c>
      <c r="L127" s="32" t="str">
        <f>'3) 2016 cases'!J115</f>
        <v>Melbourne</v>
      </c>
      <c r="M127" s="32">
        <f>'3) 2016 cases'!K115</f>
        <v>510000</v>
      </c>
      <c r="N127" s="32">
        <f>'3) 2016 cases'!L115</f>
        <v>8.5</v>
      </c>
      <c r="O127" s="32">
        <f>'3) 2016 cases'!M115</f>
        <v>82687</v>
      </c>
      <c r="P127" s="32"/>
      <c r="Q127" s="58">
        <f>'3) 2016 cases'!O115</f>
        <v>74</v>
      </c>
      <c r="R127" s="32"/>
      <c r="S127" s="32">
        <f>'3) 2016 cases'!Q115</f>
        <v>7.2488258642637193E-2</v>
      </c>
      <c r="T127" s="32">
        <f>'3) 2016 cases'!R115</f>
        <v>5.0085748750605209E-2</v>
      </c>
      <c r="V127" s="4">
        <f ca="1">'3) 2016 cases'!T115</f>
        <v>110710.41947998344</v>
      </c>
      <c r="Y127" s="32" t="s">
        <v>11</v>
      </c>
      <c r="Z127" s="32" t="s">
        <v>12</v>
      </c>
      <c r="AA127" s="49">
        <v>15456</v>
      </c>
      <c r="AB127" s="32" t="s">
        <v>13</v>
      </c>
      <c r="AC127" s="32" t="s">
        <v>14</v>
      </c>
      <c r="AD127" s="49">
        <v>16440</v>
      </c>
      <c r="AE127" s="32" t="s">
        <v>13</v>
      </c>
      <c r="AF127" s="32" t="s">
        <v>25</v>
      </c>
      <c r="AG127" s="32">
        <v>553350</v>
      </c>
      <c r="AH127" s="32">
        <v>8.5</v>
      </c>
      <c r="AI127" s="32">
        <v>89715.395000000004</v>
      </c>
      <c r="AJ127" s="32"/>
      <c r="AK127" s="32">
        <f t="shared" si="2"/>
        <v>0</v>
      </c>
      <c r="AM127" s="4">
        <f ca="1">IF(AK127=0,'3) 2017 cases'!U115,0)</f>
        <v>118963.00073545202</v>
      </c>
    </row>
    <row r="128" spans="4:41" x14ac:dyDescent="0.25">
      <c r="D128" s="32" t="str">
        <f>'3) 2016 cases'!C116</f>
        <v>Joint</v>
      </c>
      <c r="E128" s="32"/>
      <c r="F128" s="32" t="str">
        <f>'3) 2016 cases'!D116</f>
        <v>Male</v>
      </c>
      <c r="G128" s="49">
        <f>'3) 2016 cases'!E116</f>
        <v>12386</v>
      </c>
      <c r="H128" s="32" t="str">
        <f>'3) 2016 cases'!F116</f>
        <v>Alive</v>
      </c>
      <c r="I128" s="32" t="str">
        <f>'3) 2016 cases'!G116</f>
        <v>Female</v>
      </c>
      <c r="J128" s="49">
        <f>'3) 2016 cases'!H116</f>
        <v>15438</v>
      </c>
      <c r="K128" s="32" t="str">
        <f>'3) 2016 cases'!I116</f>
        <v>Alive</v>
      </c>
      <c r="L128" s="32" t="str">
        <f>'3) 2016 cases'!J116</f>
        <v>Melbourne</v>
      </c>
      <c r="M128" s="32">
        <f>'3) 2016 cases'!K116</f>
        <v>340000</v>
      </c>
      <c r="N128" s="32">
        <f>'3) 2016 cases'!L116</f>
        <v>8.5</v>
      </c>
      <c r="O128" s="32">
        <f>'3) 2016 cases'!M116</f>
        <v>48686</v>
      </c>
      <c r="P128" s="32"/>
      <c r="Q128" s="58">
        <f>'3) 2016 cases'!O116</f>
        <v>83</v>
      </c>
      <c r="R128" s="32"/>
      <c r="S128" s="32">
        <f>'3) 2016 cases'!Q116</f>
        <v>7.2488258642637193E-2</v>
      </c>
      <c r="T128" s="32">
        <f>'3) 2016 cases'!R116</f>
        <v>5.0085748750605209E-2</v>
      </c>
      <c r="V128" s="4">
        <f ca="1">'3) 2016 cases'!T116</f>
        <v>62174.499542179532</v>
      </c>
      <c r="Y128" s="32" t="s">
        <v>11</v>
      </c>
      <c r="Z128" s="32" t="s">
        <v>12</v>
      </c>
      <c r="AA128" s="49">
        <v>12386</v>
      </c>
      <c r="AB128" s="32" t="s">
        <v>19</v>
      </c>
      <c r="AC128" s="32" t="s">
        <v>14</v>
      </c>
      <c r="AD128" s="49">
        <v>15438</v>
      </c>
      <c r="AE128" s="32" t="s">
        <v>13</v>
      </c>
      <c r="AF128" s="32" t="s">
        <v>25</v>
      </c>
      <c r="AG128" s="32">
        <v>368900</v>
      </c>
      <c r="AH128" s="32">
        <v>8.5</v>
      </c>
      <c r="AI128" s="32">
        <v>52824.31</v>
      </c>
      <c r="AJ128" s="32"/>
      <c r="AK128" s="32">
        <f t="shared" si="2"/>
        <v>0</v>
      </c>
      <c r="AM128" s="4">
        <f ca="1">IF(AK128=0,'3) 2017 cases'!U116,0)</f>
        <v>66210.305586877032</v>
      </c>
    </row>
    <row r="129" spans="4:39" x14ac:dyDescent="0.25">
      <c r="D129" s="32" t="str">
        <f>'3) 2016 cases'!C117</f>
        <v>Joint</v>
      </c>
      <c r="E129" s="32"/>
      <c r="F129" s="32" t="str">
        <f>'3) 2016 cases'!D117</f>
        <v>Male</v>
      </c>
      <c r="G129" s="49">
        <f>'3) 2016 cases'!E117</f>
        <v>16646</v>
      </c>
      <c r="H129" s="32" t="str">
        <f>'3) 2016 cases'!F117</f>
        <v>Alive</v>
      </c>
      <c r="I129" s="32" t="str">
        <f>'3) 2016 cases'!G117</f>
        <v>Female</v>
      </c>
      <c r="J129" s="49">
        <f>'3) 2016 cases'!H117</f>
        <v>17740</v>
      </c>
      <c r="K129" s="32" t="str">
        <f>'3) 2016 cases'!I117</f>
        <v>Alive</v>
      </c>
      <c r="L129" s="32" t="str">
        <f>'3) 2016 cases'!J117</f>
        <v>Perth</v>
      </c>
      <c r="M129" s="32">
        <f>'3) 2016 cases'!K117</f>
        <v>310000</v>
      </c>
      <c r="N129" s="32">
        <f>'3) 2016 cases'!L117</f>
        <v>7.15</v>
      </c>
      <c r="O129" s="32">
        <f>'3) 2016 cases'!M117</f>
        <v>54012</v>
      </c>
      <c r="P129" s="32"/>
      <c r="Q129" s="58">
        <f>'3) 2016 cases'!O117</f>
        <v>71</v>
      </c>
      <c r="R129" s="32"/>
      <c r="S129" s="32">
        <f>'3) 2016 cases'!Q117</f>
        <v>7.4552232955274328E-2</v>
      </c>
      <c r="T129" s="32">
        <f>'3) 2016 cases'!R117</f>
        <v>6.4868498859960141E-2</v>
      </c>
      <c r="V129" s="4">
        <f ca="1">'3) 2016 cases'!T117</f>
        <v>55880.202514973404</v>
      </c>
      <c r="Y129" s="32" t="s">
        <v>11</v>
      </c>
      <c r="Z129" s="32" t="s">
        <v>12</v>
      </c>
      <c r="AA129" s="49">
        <v>16646</v>
      </c>
      <c r="AB129" s="32" t="s">
        <v>13</v>
      </c>
      <c r="AC129" s="32" t="s">
        <v>14</v>
      </c>
      <c r="AD129" s="49">
        <v>17740</v>
      </c>
      <c r="AE129" s="32" t="s">
        <v>13</v>
      </c>
      <c r="AF129" s="32" t="s">
        <v>20</v>
      </c>
      <c r="AG129" s="32">
        <v>332164.99999999994</v>
      </c>
      <c r="AH129" s="32">
        <v>7.15</v>
      </c>
      <c r="AI129" s="32">
        <v>57873.857999999993</v>
      </c>
      <c r="AJ129" s="32"/>
      <c r="AK129" s="32">
        <f t="shared" si="2"/>
        <v>0</v>
      </c>
      <c r="AM129" s="4">
        <f ca="1">IF(AK129=0,'3) 2017 cases'!U117,0)</f>
        <v>59940.254638329345</v>
      </c>
    </row>
    <row r="130" spans="4:39" x14ac:dyDescent="0.25">
      <c r="D130" s="32" t="str">
        <f>'3) 2016 cases'!C118</f>
        <v>Joint</v>
      </c>
      <c r="E130" s="32"/>
      <c r="F130" s="32" t="str">
        <f>'3) 2016 cases'!D118</f>
        <v>Male</v>
      </c>
      <c r="G130" s="49">
        <f>'3) 2016 cases'!E118</f>
        <v>15813</v>
      </c>
      <c r="H130" s="32" t="str">
        <f>'3) 2016 cases'!F118</f>
        <v>Alive</v>
      </c>
      <c r="I130" s="32" t="str">
        <f>'3) 2016 cases'!G118</f>
        <v>Female</v>
      </c>
      <c r="J130" s="49">
        <f>'3) 2016 cases'!H118</f>
        <v>15975</v>
      </c>
      <c r="K130" s="32" t="str">
        <f>'3) 2016 cases'!I118</f>
        <v>Alive</v>
      </c>
      <c r="L130" s="32" t="str">
        <f>'3) 2016 cases'!J118</f>
        <v>Darwin</v>
      </c>
      <c r="M130" s="32">
        <f>'3) 2016 cases'!K118</f>
        <v>605000</v>
      </c>
      <c r="N130" s="32">
        <f>'3) 2016 cases'!L118</f>
        <v>7.75</v>
      </c>
      <c r="O130" s="32">
        <f>'3) 2016 cases'!M118</f>
        <v>212998</v>
      </c>
      <c r="P130" s="32"/>
      <c r="Q130" s="58">
        <f>'3) 2016 cases'!O118</f>
        <v>73</v>
      </c>
      <c r="R130" s="32"/>
      <c r="S130" s="32">
        <f>'3) 2016 cases'!Q118</f>
        <v>7.7288380255278302E-2</v>
      </c>
      <c r="T130" s="32">
        <f>'3) 2016 cases'!R118</f>
        <v>4.7716681618892573E-2</v>
      </c>
      <c r="V130" s="4">
        <f ca="1">'3) 2016 cases'!T118</f>
        <v>245718.7095922911</v>
      </c>
      <c r="Y130" s="32" t="s">
        <v>11</v>
      </c>
      <c r="Z130" s="32" t="s">
        <v>12</v>
      </c>
      <c r="AA130" s="49">
        <v>15813</v>
      </c>
      <c r="AB130" s="32" t="s">
        <v>13</v>
      </c>
      <c r="AC130" s="32" t="s">
        <v>14</v>
      </c>
      <c r="AD130" s="49">
        <v>15975</v>
      </c>
      <c r="AE130" s="32" t="s">
        <v>13</v>
      </c>
      <c r="AF130" s="32" t="s">
        <v>22</v>
      </c>
      <c r="AG130" s="32">
        <v>651887.49999999988</v>
      </c>
      <c r="AH130" s="32">
        <v>7.75</v>
      </c>
      <c r="AI130" s="32">
        <v>229505.34499999997</v>
      </c>
      <c r="AJ130" s="32"/>
      <c r="AK130" s="32">
        <f t="shared" si="2"/>
        <v>0</v>
      </c>
      <c r="AM130" s="4">
        <f ca="1">IF(AK130=0,'3) 2017 cases'!U118,0)</f>
        <v>263784.19151963911</v>
      </c>
    </row>
    <row r="131" spans="4:39" x14ac:dyDescent="0.25">
      <c r="D131" s="32" t="str">
        <f>'3) 2016 cases'!C119</f>
        <v>Joint</v>
      </c>
      <c r="E131" s="32"/>
      <c r="F131" s="32" t="str">
        <f>'3) 2016 cases'!D119</f>
        <v>Male</v>
      </c>
      <c r="G131" s="49">
        <f>'3) 2016 cases'!E119</f>
        <v>15564</v>
      </c>
      <c r="H131" s="32" t="str">
        <f>'3) 2016 cases'!F119</f>
        <v>Alive</v>
      </c>
      <c r="I131" s="32" t="str">
        <f>'3) 2016 cases'!G119</f>
        <v>Female</v>
      </c>
      <c r="J131" s="49">
        <f>'3) 2016 cases'!H119</f>
        <v>17828</v>
      </c>
      <c r="K131" s="32" t="str">
        <f>'3) 2016 cases'!I119</f>
        <v>Alive</v>
      </c>
      <c r="L131" s="32" t="str">
        <f>'3) 2016 cases'!J119</f>
        <v>Melbourne</v>
      </c>
      <c r="M131" s="32">
        <f>'3) 2016 cases'!K119</f>
        <v>550000</v>
      </c>
      <c r="N131" s="32">
        <f>'3) 2016 cases'!L119</f>
        <v>7.75</v>
      </c>
      <c r="O131" s="32">
        <f>'3) 2016 cases'!M119</f>
        <v>24653</v>
      </c>
      <c r="P131" s="32"/>
      <c r="Q131" s="58">
        <f>'3) 2016 cases'!O119</f>
        <v>74</v>
      </c>
      <c r="R131" s="32"/>
      <c r="S131" s="32">
        <f>'3) 2016 cases'!Q119</f>
        <v>7.2488258642637193E-2</v>
      </c>
      <c r="T131" s="32">
        <f>'3) 2016 cases'!R119</f>
        <v>5.0085748750605209E-2</v>
      </c>
      <c r="V131" s="4">
        <f ca="1">'3) 2016 cases'!T119</f>
        <v>29103.578906803799</v>
      </c>
      <c r="Y131" s="32" t="s">
        <v>11</v>
      </c>
      <c r="Z131" s="32" t="s">
        <v>12</v>
      </c>
      <c r="AA131" s="49">
        <v>15564</v>
      </c>
      <c r="AB131" s="32" t="s">
        <v>13</v>
      </c>
      <c r="AC131" s="32" t="s">
        <v>14</v>
      </c>
      <c r="AD131" s="49">
        <v>17828</v>
      </c>
      <c r="AE131" s="32" t="s">
        <v>13</v>
      </c>
      <c r="AF131" s="32" t="s">
        <v>25</v>
      </c>
      <c r="AG131" s="32">
        <v>592625</v>
      </c>
      <c r="AH131" s="32">
        <v>7.75</v>
      </c>
      <c r="AI131" s="32">
        <v>26563.607499999998</v>
      </c>
      <c r="AJ131" s="32"/>
      <c r="AK131" s="32">
        <f t="shared" si="2"/>
        <v>0</v>
      </c>
      <c r="AM131" s="4">
        <f ca="1">IF(AK131=0,'3) 2017 cases'!U119,0)</f>
        <v>31237.053015311514</v>
      </c>
    </row>
    <row r="132" spans="4:39" x14ac:dyDescent="0.25">
      <c r="D132" s="32" t="str">
        <f>'3) 2016 cases'!C120</f>
        <v>Joint</v>
      </c>
      <c r="E132" s="32"/>
      <c r="F132" s="32" t="str">
        <f>'3) 2016 cases'!D120</f>
        <v>Male</v>
      </c>
      <c r="G132" s="49">
        <f>'3) 2016 cases'!E120</f>
        <v>17364</v>
      </c>
      <c r="H132" s="32" t="str">
        <f>'3) 2016 cases'!F120</f>
        <v>Alive</v>
      </c>
      <c r="I132" s="32" t="str">
        <f>'3) 2016 cases'!G120</f>
        <v>Female</v>
      </c>
      <c r="J132" s="49">
        <f>'3) 2016 cases'!H120</f>
        <v>16502</v>
      </c>
      <c r="K132" s="32" t="str">
        <f>'3) 2016 cases'!I120</f>
        <v>Alive</v>
      </c>
      <c r="L132" s="32" t="str">
        <f>'3) 2016 cases'!J120</f>
        <v>Perth</v>
      </c>
      <c r="M132" s="32">
        <f>'3) 2016 cases'!K120</f>
        <v>540000</v>
      </c>
      <c r="N132" s="32">
        <f>'3) 2016 cases'!L120</f>
        <v>8.1</v>
      </c>
      <c r="O132" s="32">
        <f>'3) 2016 cases'!M120</f>
        <v>120868</v>
      </c>
      <c r="P132" s="32"/>
      <c r="Q132" s="58">
        <f>'3) 2016 cases'!O120</f>
        <v>69</v>
      </c>
      <c r="R132" s="32"/>
      <c r="S132" s="32">
        <f>'3) 2016 cases'!Q120</f>
        <v>7.4552232955274328E-2</v>
      </c>
      <c r="T132" s="32">
        <f>'3) 2016 cases'!R120</f>
        <v>6.4868498859960141E-2</v>
      </c>
      <c r="V132" s="4">
        <f ca="1">'3) 2016 cases'!T120</f>
        <v>153578.33156082337</v>
      </c>
      <c r="Y132" s="32" t="s">
        <v>11</v>
      </c>
      <c r="Z132" s="32" t="s">
        <v>12</v>
      </c>
      <c r="AA132" s="49">
        <v>17364</v>
      </c>
      <c r="AB132" s="32" t="s">
        <v>13</v>
      </c>
      <c r="AC132" s="32" t="s">
        <v>14</v>
      </c>
      <c r="AD132" s="49">
        <v>16502</v>
      </c>
      <c r="AE132" s="32" t="s">
        <v>19</v>
      </c>
      <c r="AF132" s="32" t="s">
        <v>20</v>
      </c>
      <c r="AG132" s="32">
        <v>583740</v>
      </c>
      <c r="AH132" s="32">
        <v>8.1</v>
      </c>
      <c r="AI132" s="32">
        <v>130658.30799999999</v>
      </c>
      <c r="AJ132" s="32"/>
      <c r="AK132" s="32">
        <f t="shared" si="2"/>
        <v>0</v>
      </c>
      <c r="AM132" s="4">
        <f ca="1">IF(AK132=0,'3) 2017 cases'!U120,0)</f>
        <v>156834.36806190535</v>
      </c>
    </row>
    <row r="134" spans="4:39" x14ac:dyDescent="0.25">
      <c r="V134" s="4">
        <f ca="1">SUM(V18:V132)</f>
        <v>16715175.585456984</v>
      </c>
      <c r="AM134" s="9">
        <f ca="1">SUM(AM18:AM132)</f>
        <v>16208811.354781948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Title</vt:lpstr>
      <vt:lpstr>property indices</vt:lpstr>
      <vt:lpstr>portfolio t=1-7-2016</vt:lpstr>
      <vt:lpstr>portfolio t=1-7-2017</vt:lpstr>
      <vt:lpstr>males</vt:lpstr>
      <vt:lpstr>females</vt:lpstr>
      <vt:lpstr>2a) male mx</vt:lpstr>
      <vt:lpstr>2a) female mx</vt:lpstr>
      <vt:lpstr>2a) logm_x(t)</vt:lpstr>
      <vt:lpstr>2a) dlog_mxt-bx</vt:lpstr>
      <vt:lpstr>2a)answer</vt:lpstr>
      <vt:lpstr>2b)Working</vt:lpstr>
      <vt:lpstr>2b) Answer</vt:lpstr>
      <vt:lpstr>3)tpx males</vt:lpstr>
      <vt:lpstr>3)tpx females</vt:lpstr>
      <vt:lpstr>3) 2016 cases</vt:lpstr>
      <vt:lpstr>3) 2017 cases</vt:lpstr>
      <vt:lpstr>3) Value</vt:lpstr>
    </vt:vector>
  </TitlesOfParts>
  <Company>The University of Melbourne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Fergusson</dc:creator>
  <cp:lastModifiedBy>Jason Lim</cp:lastModifiedBy>
  <dcterms:created xsi:type="dcterms:W3CDTF">2016-08-23T05:32:01Z</dcterms:created>
  <dcterms:modified xsi:type="dcterms:W3CDTF">2017-06-20T11:46:44Z</dcterms:modified>
</cp:coreProperties>
</file>